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California\CA-eps\InputData\bldgs\BCEU\"/>
    </mc:Choice>
  </mc:AlternateContent>
  <xr:revisionPtr revIDLastSave="0" documentId="13_ncr:1_{17F08ACD-76A7-4C15-A438-265724F898CC}" xr6:coauthVersionLast="47" xr6:coauthVersionMax="47" xr10:uidLastSave="{00000000-0000-0000-0000-000000000000}"/>
  <bookViews>
    <workbookView xWindow="8940" yWindow="1455" windowWidth="17415" windowHeight="16800" firstSheet="14" activeTab="15" xr2:uid="{00000000-000D-0000-FFFF-FFFF00000000}"/>
  </bookViews>
  <sheets>
    <sheet name="About" sheetId="1" r:id="rId1"/>
    <sheet name="AEO Table 4" sheetId="28" r:id="rId2"/>
    <sheet name="AEO Table 5" sheetId="29" r:id="rId3"/>
    <sheet name="District Heat" sheetId="19" r:id="rId4"/>
    <sheet name="District Heat Fuel Use Data" sheetId="35" r:id="rId5"/>
    <sheet name="RECS HC2.1" sheetId="22" r:id="rId6"/>
    <sheet name="Water and Waste" sheetId="34" r:id="rId7"/>
    <sheet name="Rural Urban" sheetId="38" r:id="rId8"/>
    <sheet name="SEDS 2021" sheetId="41" r:id="rId9"/>
    <sheet name="NREL Scaling Data" sheetId="39" r:id="rId10"/>
    <sheet name="Calculations" sheetId="30" r:id="rId11"/>
    <sheet name="BDEQ" sheetId="45" r:id="rId12"/>
    <sheet name="IRA Buildings Changes" sheetId="37" r:id="rId13"/>
    <sheet name="IRA Calculations" sheetId="36" r:id="rId14"/>
    <sheet name="dist" sheetId="46" r:id="rId15"/>
    <sheet name="Sheet1" sheetId="47" r:id="rId16"/>
    <sheet name="BCEU-urban-residential-heating" sheetId="18" r:id="rId17"/>
    <sheet name="BCEU-urban-residential-cooling" sheetId="20" r:id="rId18"/>
    <sheet name="BCEU-urban-residential-lighting" sheetId="11" r:id="rId19"/>
    <sheet name="BCEU-urban-residential-appl" sheetId="12" r:id="rId20"/>
    <sheet name="BCEU-urban-residential-other" sheetId="13" r:id="rId21"/>
    <sheet name="BCEU-rural-residential-heating" sheetId="23" r:id="rId22"/>
    <sheet name="BCEU-rural-residential-cooling" sheetId="24" r:id="rId23"/>
    <sheet name="BCEU-rural-residential-lighting" sheetId="25" r:id="rId24"/>
    <sheet name="BCEU-rural-residential-appl" sheetId="26" r:id="rId25"/>
    <sheet name="BCEU-rural-residential-other" sheetId="27" r:id="rId26"/>
    <sheet name="BCEU-commercial-heating" sheetId="21" r:id="rId27"/>
    <sheet name="BCEU-commercial-cooling" sheetId="14" r:id="rId28"/>
    <sheet name="BCEU-commercial-lighting" sheetId="15" r:id="rId29"/>
    <sheet name="BCEU-commercial-appl" sheetId="16" r:id="rId30"/>
    <sheet name="BCEU-commercial-other" sheetId="17" r:id="rId31"/>
    <sheet name="BCEU-all-envelope" sheetId="31" r:id="rId32"/>
  </sheets>
  <externalReferences>
    <externalReference r:id="rId33"/>
    <externalReference r:id="rId34"/>
    <externalReference r:id="rId35"/>
  </externalReferences>
  <definedNames>
    <definedName name="_xlnm._FilterDatabase" localSheetId="9" hidden="1">'NREL Scaling Data'!$A$1:$F$52021</definedName>
    <definedName name="Fraction_coal">About!$C$62</definedName>
    <definedName name="gal_per_barrel">[1]About!$A$63</definedName>
    <definedName name="Percent_rural">About!$A$101</definedName>
    <definedName name="Percent_urban">About!$A$100</definedName>
    <definedName name="quadrillion">About!$B$103</definedName>
    <definedName name="Table4">'AEO Table 4'!$C$34:$AH$74</definedName>
    <definedName name="Table4_1">'AEO Table 4'!$C$1:$AH$1</definedName>
    <definedName name="Table4_A">'AEO Table 4'!$A$34:$A$74</definedName>
    <definedName name="Table5">'AEO Table 5'!$C$29:$AH$58</definedName>
    <definedName name="Table5_1">'AEO Table 5'!$C$1:$AH$1</definedName>
    <definedName name="Table5_A">'AEO Table 5'!$A$29:$A$58</definedName>
    <definedName name="Trillion">About!$B$104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 i="47" l="1"/>
  <c r="D14" i="47"/>
  <c r="F9" i="47"/>
  <c r="F8" i="47"/>
  <c r="E9" i="47"/>
  <c r="E8" i="47"/>
  <c r="D13" i="47"/>
  <c r="D15" i="47" s="1"/>
  <c r="D12" i="47"/>
  <c r="C5" i="47"/>
  <c r="C6" i="47" s="1"/>
  <c r="D4" i="47"/>
  <c r="D3" i="47"/>
  <c r="C8" i="47" l="1"/>
  <c r="D6" i="47"/>
  <c r="D5" i="47"/>
  <c r="C2" i="21" l="1"/>
  <c r="D2" i="21"/>
  <c r="E2" i="21"/>
  <c r="F2" i="21"/>
  <c r="G2" i="21"/>
  <c r="H2" i="21"/>
  <c r="I2" i="21"/>
  <c r="J2" i="21"/>
  <c r="K2" i="21"/>
  <c r="L2" i="21"/>
  <c r="M2" i="21"/>
  <c r="N2" i="21"/>
  <c r="O2" i="21"/>
  <c r="P2" i="21"/>
  <c r="Q2" i="21"/>
  <c r="R2" i="21"/>
  <c r="S2" i="21"/>
  <c r="T2" i="21"/>
  <c r="U2" i="21"/>
  <c r="V2" i="21"/>
  <c r="W2" i="21"/>
  <c r="X2" i="21"/>
  <c r="Y2" i="21"/>
  <c r="Z2" i="21"/>
  <c r="AA2" i="21"/>
  <c r="AB2" i="21"/>
  <c r="AC2" i="21"/>
  <c r="AD2" i="21"/>
  <c r="AE2" i="21"/>
  <c r="AF2" i="21"/>
  <c r="AG2" i="21"/>
  <c r="B2" i="21"/>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AG2" i="23"/>
  <c r="B2" i="23"/>
  <c r="C2" i="18"/>
  <c r="D2"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B2" i="18"/>
  <c r="G24" i="41" l="1"/>
  <c r="G25" i="41"/>
  <c r="G26" i="41"/>
  <c r="G27" i="41"/>
  <c r="G28" i="41"/>
  <c r="G29" i="41"/>
  <c r="G30" i="41"/>
  <c r="G31" i="41"/>
  <c r="G32" i="41"/>
  <c r="G33" i="41"/>
  <c r="G34" i="41"/>
  <c r="G35" i="41"/>
  <c r="G36" i="41"/>
  <c r="G37" i="41"/>
  <c r="G38" i="41"/>
  <c r="G39" i="41"/>
  <c r="G40" i="41"/>
  <c r="G23" i="41"/>
  <c r="BF3" i="41"/>
  <c r="BF4" i="41"/>
  <c r="BF5" i="41"/>
  <c r="BF6" i="41"/>
  <c r="BF7" i="41"/>
  <c r="BF8" i="41"/>
  <c r="BF9" i="41"/>
  <c r="BF10" i="41"/>
  <c r="BF11" i="41"/>
  <c r="BF12" i="41"/>
  <c r="BF13" i="41"/>
  <c r="BF14" i="41"/>
  <c r="BF15" i="41"/>
  <c r="BF16" i="41"/>
  <c r="BF17" i="41"/>
  <c r="BF18" i="41"/>
  <c r="BF19" i="41"/>
  <c r="BF2" i="41"/>
  <c r="D28" i="37"/>
  <c r="F1" i="1"/>
  <c r="I91" i="36"/>
  <c r="I90" i="36"/>
  <c r="I89" i="36"/>
  <c r="I88" i="36"/>
  <c r="I87" i="36"/>
  <c r="I86" i="36"/>
  <c r="I85" i="36"/>
  <c r="I84" i="36"/>
  <c r="I83" i="36"/>
  <c r="I82" i="36"/>
  <c r="I1" i="36"/>
  <c r="J1" i="36"/>
  <c r="K1" i="36"/>
  <c r="L1" i="36"/>
  <c r="M1" i="36"/>
  <c r="I2" i="36"/>
  <c r="J2" i="36"/>
  <c r="K2" i="36"/>
  <c r="L2" i="36"/>
  <c r="M2" i="36"/>
  <c r="I3" i="36"/>
  <c r="J3" i="36"/>
  <c r="K3" i="36"/>
  <c r="L3" i="36"/>
  <c r="M3" i="36"/>
  <c r="I4" i="36"/>
  <c r="L4" i="36"/>
  <c r="M4" i="36"/>
  <c r="I5" i="36"/>
  <c r="L5" i="36"/>
  <c r="M5" i="36"/>
  <c r="I6" i="36"/>
  <c r="L6" i="36"/>
  <c r="M6" i="36"/>
  <c r="I7" i="36"/>
  <c r="L7" i="36"/>
  <c r="M7" i="36"/>
  <c r="I8" i="36"/>
  <c r="L8" i="36"/>
  <c r="M8" i="36"/>
  <c r="I9" i="36"/>
  <c r="L9" i="36"/>
  <c r="M9" i="36"/>
  <c r="I10" i="36"/>
  <c r="L10" i="36"/>
  <c r="M10" i="36"/>
  <c r="I11" i="36"/>
  <c r="L11" i="36"/>
  <c r="M11" i="36"/>
  <c r="I12" i="36"/>
  <c r="L12" i="36"/>
  <c r="M12" i="36"/>
  <c r="I13" i="36"/>
  <c r="L13" i="36"/>
  <c r="M13" i="36"/>
  <c r="I14" i="36"/>
  <c r="J14" i="36"/>
  <c r="K14" i="36"/>
  <c r="L14" i="36"/>
  <c r="M14" i="36"/>
  <c r="I15" i="36"/>
  <c r="J15" i="36"/>
  <c r="K15" i="36"/>
  <c r="L15" i="36"/>
  <c r="M15" i="36"/>
  <c r="I16" i="36"/>
  <c r="J16" i="36"/>
  <c r="K16" i="36"/>
  <c r="L16" i="36"/>
  <c r="M16" i="36"/>
  <c r="I17" i="36"/>
  <c r="L17" i="36"/>
  <c r="M17" i="36"/>
  <c r="I18" i="36"/>
  <c r="L18" i="36"/>
  <c r="M18" i="36"/>
  <c r="I19" i="36"/>
  <c r="J19" i="36"/>
  <c r="L19" i="36"/>
  <c r="M19" i="36"/>
  <c r="I20" i="36"/>
  <c r="L20" i="36"/>
  <c r="M20" i="36"/>
  <c r="I21" i="36"/>
  <c r="L21" i="36"/>
  <c r="M21" i="36"/>
  <c r="I22" i="36"/>
  <c r="L22" i="36"/>
  <c r="M22" i="36"/>
  <c r="I23" i="36"/>
  <c r="L23" i="36"/>
  <c r="M23" i="36"/>
  <c r="I24" i="36"/>
  <c r="L24" i="36"/>
  <c r="M24" i="36"/>
  <c r="I25" i="36"/>
  <c r="L25" i="36"/>
  <c r="M25" i="36"/>
  <c r="I26" i="36"/>
  <c r="L26" i="36"/>
  <c r="M26" i="36"/>
  <c r="I27" i="36"/>
  <c r="J27" i="36"/>
  <c r="K27" i="36"/>
  <c r="L27" i="36"/>
  <c r="M27" i="36"/>
  <c r="I28" i="36"/>
  <c r="J28" i="36"/>
  <c r="K28" i="36"/>
  <c r="L28" i="36"/>
  <c r="M28" i="36"/>
  <c r="I29" i="36"/>
  <c r="J29" i="36"/>
  <c r="K29" i="36"/>
  <c r="L29" i="36"/>
  <c r="M29" i="36"/>
  <c r="I30" i="36"/>
  <c r="L30" i="36"/>
  <c r="M30" i="36"/>
  <c r="I31" i="36"/>
  <c r="L31" i="36"/>
  <c r="M31" i="36"/>
  <c r="I32" i="36"/>
  <c r="L32" i="36"/>
  <c r="M32" i="36"/>
  <c r="I33" i="36"/>
  <c r="L33" i="36"/>
  <c r="M33" i="36"/>
  <c r="I34" i="36"/>
  <c r="L34" i="36"/>
  <c r="M34" i="36"/>
  <c r="I35" i="36"/>
  <c r="L35" i="36"/>
  <c r="M35" i="36"/>
  <c r="I36" i="36"/>
  <c r="L36" i="36"/>
  <c r="M36" i="36"/>
  <c r="I37" i="36"/>
  <c r="L37" i="36"/>
  <c r="M37" i="36"/>
  <c r="I38" i="36"/>
  <c r="L38" i="36"/>
  <c r="M38" i="36"/>
  <c r="I39" i="36"/>
  <c r="L39" i="36"/>
  <c r="M39" i="36"/>
  <c r="I40" i="36"/>
  <c r="J40" i="36"/>
  <c r="K40" i="36"/>
  <c r="L40" i="36"/>
  <c r="M40" i="36"/>
  <c r="I41" i="36"/>
  <c r="J41" i="36"/>
  <c r="K41" i="36"/>
  <c r="L41" i="36"/>
  <c r="M41" i="36"/>
  <c r="I42" i="36"/>
  <c r="J42" i="36"/>
  <c r="K42" i="36"/>
  <c r="L42" i="36"/>
  <c r="M42" i="36"/>
  <c r="I43" i="36"/>
  <c r="L43" i="36"/>
  <c r="M43" i="36"/>
  <c r="I44" i="36"/>
  <c r="L44" i="36"/>
  <c r="M44" i="36"/>
  <c r="I45" i="36"/>
  <c r="L45" i="36"/>
  <c r="M45" i="36"/>
  <c r="I46" i="36"/>
  <c r="L46" i="36"/>
  <c r="M46" i="36"/>
  <c r="I47" i="36"/>
  <c r="L47" i="36"/>
  <c r="M47" i="36"/>
  <c r="I48" i="36"/>
  <c r="L48" i="36"/>
  <c r="M48" i="36"/>
  <c r="I49" i="36"/>
  <c r="L49" i="36"/>
  <c r="M49" i="36"/>
  <c r="I50" i="36"/>
  <c r="L50" i="36"/>
  <c r="M50" i="36"/>
  <c r="I51" i="36"/>
  <c r="L51" i="36"/>
  <c r="M51" i="36"/>
  <c r="I52" i="36"/>
  <c r="L52" i="36"/>
  <c r="M52" i="36"/>
  <c r="I53" i="36"/>
  <c r="J53" i="36"/>
  <c r="K53" i="36"/>
  <c r="L53" i="36"/>
  <c r="M53" i="36"/>
  <c r="I54" i="36"/>
  <c r="J54" i="36"/>
  <c r="K54" i="36"/>
  <c r="L54" i="36"/>
  <c r="M54" i="36"/>
  <c r="I55" i="36"/>
  <c r="J55" i="36"/>
  <c r="K55" i="36"/>
  <c r="L55" i="36"/>
  <c r="M55" i="36"/>
  <c r="I56" i="36"/>
  <c r="L56" i="36"/>
  <c r="M56" i="36"/>
  <c r="I57" i="36"/>
  <c r="L57" i="36"/>
  <c r="M57" i="36"/>
  <c r="I58" i="36"/>
  <c r="L58" i="36"/>
  <c r="M58" i="36"/>
  <c r="I59" i="36"/>
  <c r="L59" i="36"/>
  <c r="M59" i="36"/>
  <c r="I60" i="36"/>
  <c r="L60" i="36"/>
  <c r="M60" i="36"/>
  <c r="I61" i="36"/>
  <c r="L61" i="36"/>
  <c r="M61" i="36"/>
  <c r="I62" i="36"/>
  <c r="L62" i="36"/>
  <c r="M62" i="36"/>
  <c r="I63" i="36"/>
  <c r="L63" i="36"/>
  <c r="M63" i="36"/>
  <c r="I64" i="36"/>
  <c r="L64" i="36"/>
  <c r="M64" i="36"/>
  <c r="I65" i="36"/>
  <c r="L65" i="36"/>
  <c r="M65" i="36"/>
  <c r="I66" i="36"/>
  <c r="J66" i="36"/>
  <c r="K66" i="36"/>
  <c r="L66" i="36"/>
  <c r="M66" i="36"/>
  <c r="I67" i="36"/>
  <c r="J67" i="36"/>
  <c r="K67" i="36"/>
  <c r="L67" i="36"/>
  <c r="M67" i="36"/>
  <c r="I68" i="36"/>
  <c r="J68" i="36"/>
  <c r="K68" i="36"/>
  <c r="L68" i="36"/>
  <c r="M68" i="36"/>
  <c r="I69" i="36"/>
  <c r="L69" i="36"/>
  <c r="M69" i="36"/>
  <c r="I70" i="36"/>
  <c r="L70" i="36"/>
  <c r="M70" i="36"/>
  <c r="I71" i="36"/>
  <c r="L71" i="36"/>
  <c r="M71" i="36"/>
  <c r="I72" i="36"/>
  <c r="L72" i="36"/>
  <c r="M72" i="36"/>
  <c r="I73" i="36"/>
  <c r="L73" i="36"/>
  <c r="M73" i="36"/>
  <c r="I74" i="36"/>
  <c r="L74" i="36"/>
  <c r="M74" i="36"/>
  <c r="I75" i="36"/>
  <c r="L75" i="36"/>
  <c r="M75" i="36"/>
  <c r="I76" i="36"/>
  <c r="L76" i="36"/>
  <c r="M76" i="36"/>
  <c r="I77" i="36"/>
  <c r="L77" i="36"/>
  <c r="M77" i="36"/>
  <c r="I78" i="36"/>
  <c r="L78" i="36"/>
  <c r="M78" i="36"/>
  <c r="I79" i="36"/>
  <c r="J79" i="36"/>
  <c r="K79" i="36"/>
  <c r="L79" i="36"/>
  <c r="M79" i="36"/>
  <c r="I80" i="36"/>
  <c r="J80" i="36"/>
  <c r="K80" i="36"/>
  <c r="L80" i="36"/>
  <c r="M80" i="36"/>
  <c r="I81" i="36"/>
  <c r="J81" i="36"/>
  <c r="K81" i="36"/>
  <c r="L81" i="36"/>
  <c r="M81" i="36"/>
  <c r="L82" i="36"/>
  <c r="M82" i="36"/>
  <c r="L83" i="36"/>
  <c r="M83" i="36"/>
  <c r="J84" i="36"/>
  <c r="L84" i="36"/>
  <c r="M84" i="36"/>
  <c r="L85" i="36"/>
  <c r="M85" i="36"/>
  <c r="L86" i="36"/>
  <c r="M86" i="36"/>
  <c r="L87" i="36"/>
  <c r="M87" i="36"/>
  <c r="L88" i="36"/>
  <c r="M88" i="36"/>
  <c r="L89" i="36"/>
  <c r="M89" i="36"/>
  <c r="L90" i="36"/>
  <c r="M90" i="36"/>
  <c r="L91" i="36"/>
  <c r="M91" i="36"/>
  <c r="I92" i="36"/>
  <c r="J92" i="36"/>
  <c r="K92" i="36"/>
  <c r="L92" i="36"/>
  <c r="M92" i="36"/>
  <c r="I93" i="36"/>
  <c r="J93" i="36"/>
  <c r="K93" i="36"/>
  <c r="L93" i="36"/>
  <c r="M93" i="36"/>
  <c r="I94" i="36"/>
  <c r="J94" i="36"/>
  <c r="K94" i="36"/>
  <c r="L94" i="36"/>
  <c r="M94" i="36"/>
  <c r="I95" i="36"/>
  <c r="L95" i="36"/>
  <c r="M95" i="36"/>
  <c r="I96" i="36"/>
  <c r="L96" i="36"/>
  <c r="M96" i="36"/>
  <c r="I97" i="36"/>
  <c r="L97" i="36"/>
  <c r="M97" i="36"/>
  <c r="I98" i="36"/>
  <c r="L98" i="36"/>
  <c r="M98" i="36"/>
  <c r="I99" i="36"/>
  <c r="L99" i="36"/>
  <c r="M99" i="36"/>
  <c r="I100" i="36"/>
  <c r="L100" i="36"/>
  <c r="M100" i="36"/>
  <c r="I101" i="36"/>
  <c r="L101" i="36"/>
  <c r="M101" i="36"/>
  <c r="I102" i="36"/>
  <c r="L102" i="36"/>
  <c r="M102" i="36"/>
  <c r="I103" i="36"/>
  <c r="L103" i="36"/>
  <c r="M103" i="36"/>
  <c r="I104" i="36"/>
  <c r="L104" i="36"/>
  <c r="M104" i="36"/>
  <c r="I105" i="36"/>
  <c r="J105" i="36"/>
  <c r="K105" i="36"/>
  <c r="L105" i="36"/>
  <c r="M105" i="36"/>
  <c r="I106" i="36"/>
  <c r="J106" i="36"/>
  <c r="K106" i="36"/>
  <c r="L106" i="36"/>
  <c r="M106" i="36"/>
  <c r="I107" i="36"/>
  <c r="J107" i="36"/>
  <c r="K107" i="36"/>
  <c r="L107" i="36"/>
  <c r="M107" i="36"/>
  <c r="I108" i="36"/>
  <c r="L108" i="36"/>
  <c r="M108" i="36"/>
  <c r="I109" i="36"/>
  <c r="L109" i="36"/>
  <c r="M109" i="36"/>
  <c r="I110" i="36"/>
  <c r="L110" i="36"/>
  <c r="M110" i="36"/>
  <c r="I111" i="36"/>
  <c r="L111" i="36"/>
  <c r="M111" i="36"/>
  <c r="I112" i="36"/>
  <c r="L112" i="36"/>
  <c r="M112" i="36"/>
  <c r="I113" i="36"/>
  <c r="L113" i="36"/>
  <c r="M113" i="36"/>
  <c r="I114" i="36"/>
  <c r="L114" i="36"/>
  <c r="M114" i="36"/>
  <c r="I115" i="36"/>
  <c r="L115" i="36"/>
  <c r="M115" i="36"/>
  <c r="I116" i="36"/>
  <c r="L116" i="36"/>
  <c r="M116" i="36"/>
  <c r="I117" i="36"/>
  <c r="L117" i="36"/>
  <c r="M117" i="36"/>
  <c r="I118" i="36"/>
  <c r="J118" i="36"/>
  <c r="K118" i="36"/>
  <c r="L118" i="36"/>
  <c r="M118" i="36"/>
  <c r="I119" i="36"/>
  <c r="J119" i="36"/>
  <c r="K119" i="36"/>
  <c r="L119" i="36"/>
  <c r="M119" i="36"/>
  <c r="I120" i="36"/>
  <c r="J120" i="36"/>
  <c r="K120" i="36"/>
  <c r="L120" i="36"/>
  <c r="M120" i="36"/>
  <c r="I121" i="36"/>
  <c r="L121" i="36"/>
  <c r="M121" i="36"/>
  <c r="I122" i="36"/>
  <c r="L122" i="36"/>
  <c r="M122" i="36"/>
  <c r="I123" i="36"/>
  <c r="L123" i="36"/>
  <c r="M123" i="36"/>
  <c r="I124" i="36"/>
  <c r="L124" i="36"/>
  <c r="M124" i="36"/>
  <c r="I125" i="36"/>
  <c r="L125" i="36"/>
  <c r="M125" i="36"/>
  <c r="I126" i="36"/>
  <c r="L126" i="36"/>
  <c r="M126" i="36"/>
  <c r="I127" i="36"/>
  <c r="L127" i="36"/>
  <c r="M127" i="36"/>
  <c r="I128" i="36"/>
  <c r="L128" i="36"/>
  <c r="M128" i="36"/>
  <c r="I129" i="36"/>
  <c r="L129" i="36"/>
  <c r="M129" i="36"/>
  <c r="I130" i="36"/>
  <c r="L130" i="36"/>
  <c r="M130" i="36"/>
  <c r="I131" i="36"/>
  <c r="J131" i="36"/>
  <c r="K131" i="36"/>
  <c r="L131" i="36"/>
  <c r="M131" i="36"/>
  <c r="I132" i="36"/>
  <c r="J132" i="36"/>
  <c r="K132" i="36"/>
  <c r="L132" i="36"/>
  <c r="M132" i="36"/>
  <c r="I133" i="36"/>
  <c r="J133" i="36"/>
  <c r="K133" i="36"/>
  <c r="L133" i="36"/>
  <c r="M133" i="36"/>
  <c r="I134" i="36"/>
  <c r="K134" i="36"/>
  <c r="L134" i="36"/>
  <c r="M134" i="36"/>
  <c r="I135" i="36"/>
  <c r="K135" i="36"/>
  <c r="L135" i="36"/>
  <c r="M135" i="36"/>
  <c r="I136" i="36"/>
  <c r="K136" i="36"/>
  <c r="L136" i="36"/>
  <c r="M136" i="36"/>
  <c r="I137" i="36"/>
  <c r="K137" i="36"/>
  <c r="L137" i="36"/>
  <c r="M137" i="36"/>
  <c r="I138" i="36"/>
  <c r="K138" i="36"/>
  <c r="L138" i="36"/>
  <c r="M138" i="36"/>
  <c r="I139" i="36"/>
  <c r="K139" i="36"/>
  <c r="L139" i="36"/>
  <c r="M139" i="36"/>
  <c r="I140" i="36"/>
  <c r="K140" i="36"/>
  <c r="L140" i="36"/>
  <c r="M140" i="36"/>
  <c r="I141" i="36"/>
  <c r="K141" i="36"/>
  <c r="L141" i="36"/>
  <c r="M141" i="36"/>
  <c r="I142" i="36"/>
  <c r="K142" i="36"/>
  <c r="L142" i="36"/>
  <c r="M142" i="36"/>
  <c r="I143" i="36"/>
  <c r="K143" i="36"/>
  <c r="L143" i="36"/>
  <c r="M143" i="36"/>
  <c r="I144" i="36"/>
  <c r="J144" i="36"/>
  <c r="K144" i="36"/>
  <c r="L144" i="36"/>
  <c r="M144" i="36"/>
  <c r="I145" i="36"/>
  <c r="J145" i="36"/>
  <c r="K145" i="36"/>
  <c r="L145" i="36"/>
  <c r="M145" i="36"/>
  <c r="I146" i="36"/>
  <c r="J146" i="36"/>
  <c r="K146" i="36"/>
  <c r="L146" i="36"/>
  <c r="M146" i="36"/>
  <c r="I147" i="36"/>
  <c r="K147" i="36"/>
  <c r="L147" i="36"/>
  <c r="M147" i="36"/>
  <c r="I148" i="36"/>
  <c r="K148" i="36"/>
  <c r="L148" i="36"/>
  <c r="M148" i="36"/>
  <c r="I149" i="36"/>
  <c r="K149" i="36"/>
  <c r="L149" i="36"/>
  <c r="M149" i="36"/>
  <c r="I150" i="36"/>
  <c r="K150" i="36"/>
  <c r="L150" i="36"/>
  <c r="M150" i="36"/>
  <c r="I151" i="36"/>
  <c r="K151" i="36"/>
  <c r="L151" i="36"/>
  <c r="M151" i="36"/>
  <c r="I152" i="36"/>
  <c r="K152" i="36"/>
  <c r="L152" i="36"/>
  <c r="M152" i="36"/>
  <c r="I153" i="36"/>
  <c r="K153" i="36"/>
  <c r="L153" i="36"/>
  <c r="M153" i="36"/>
  <c r="I154" i="36"/>
  <c r="K154" i="36"/>
  <c r="L154" i="36"/>
  <c r="M154" i="36"/>
  <c r="I155" i="36"/>
  <c r="K155" i="36"/>
  <c r="L155" i="36"/>
  <c r="M155" i="36"/>
  <c r="I156" i="36"/>
  <c r="K156" i="36"/>
  <c r="L156" i="36"/>
  <c r="M156" i="36"/>
  <c r="I157" i="36"/>
  <c r="J157" i="36"/>
  <c r="K157" i="36"/>
  <c r="L157" i="36"/>
  <c r="M157" i="36"/>
  <c r="I158" i="36"/>
  <c r="J158" i="36"/>
  <c r="K158" i="36"/>
  <c r="L158" i="36"/>
  <c r="M158" i="36"/>
  <c r="I159" i="36"/>
  <c r="J159" i="36"/>
  <c r="K159" i="36"/>
  <c r="L159" i="36"/>
  <c r="M159" i="36"/>
  <c r="I160" i="36"/>
  <c r="K160" i="36"/>
  <c r="L160" i="36"/>
  <c r="M160" i="36"/>
  <c r="I161" i="36"/>
  <c r="K161" i="36"/>
  <c r="L161" i="36"/>
  <c r="M161" i="36"/>
  <c r="I162" i="36"/>
  <c r="K162" i="36"/>
  <c r="L162" i="36"/>
  <c r="M162" i="36"/>
  <c r="I163" i="36"/>
  <c r="K163" i="36"/>
  <c r="L163" i="36"/>
  <c r="M163" i="36"/>
  <c r="I164" i="36"/>
  <c r="K164" i="36"/>
  <c r="L164" i="36"/>
  <c r="M164" i="36"/>
  <c r="I165" i="36"/>
  <c r="K165" i="36"/>
  <c r="L165" i="36"/>
  <c r="M165" i="36"/>
  <c r="I166" i="36"/>
  <c r="K166" i="36"/>
  <c r="L166" i="36"/>
  <c r="M166" i="36"/>
  <c r="I167" i="36"/>
  <c r="K167" i="36"/>
  <c r="L167" i="36"/>
  <c r="M167" i="36"/>
  <c r="I168" i="36"/>
  <c r="K168" i="36"/>
  <c r="L168" i="36"/>
  <c r="M168" i="36"/>
  <c r="I169" i="36"/>
  <c r="K169" i="36"/>
  <c r="L169" i="36"/>
  <c r="M169" i="36"/>
  <c r="I170" i="36"/>
  <c r="J170" i="36"/>
  <c r="K170" i="36"/>
  <c r="L170" i="36"/>
  <c r="M170" i="36"/>
  <c r="I171" i="36"/>
  <c r="J171" i="36"/>
  <c r="K171" i="36"/>
  <c r="L171" i="36"/>
  <c r="M171" i="36"/>
  <c r="I172" i="36"/>
  <c r="J172" i="36"/>
  <c r="K172" i="36"/>
  <c r="L172" i="36"/>
  <c r="M172" i="36"/>
  <c r="I173" i="36"/>
  <c r="K173" i="36"/>
  <c r="L173" i="36"/>
  <c r="M173" i="36"/>
  <c r="I174" i="36"/>
  <c r="K174" i="36"/>
  <c r="L174" i="36"/>
  <c r="M174" i="36"/>
  <c r="I175" i="36"/>
  <c r="K175" i="36"/>
  <c r="L175" i="36"/>
  <c r="M175" i="36"/>
  <c r="I176" i="36"/>
  <c r="K176" i="36"/>
  <c r="L176" i="36"/>
  <c r="M176" i="36"/>
  <c r="I177" i="36"/>
  <c r="K177" i="36"/>
  <c r="L177" i="36"/>
  <c r="M177" i="36"/>
  <c r="I178" i="36"/>
  <c r="K178" i="36"/>
  <c r="L178" i="36"/>
  <c r="M178" i="36"/>
  <c r="I179" i="36"/>
  <c r="K179" i="36"/>
  <c r="L179" i="36"/>
  <c r="M179" i="36"/>
  <c r="I180" i="36"/>
  <c r="K180" i="36"/>
  <c r="L180" i="36"/>
  <c r="M180" i="36"/>
  <c r="I181" i="36"/>
  <c r="K181" i="36"/>
  <c r="L181" i="36"/>
  <c r="M181" i="36"/>
  <c r="I182" i="36"/>
  <c r="K182" i="36"/>
  <c r="L182" i="36"/>
  <c r="M182" i="36"/>
  <c r="I183" i="36"/>
  <c r="J183" i="36"/>
  <c r="K183" i="36"/>
  <c r="L183" i="36"/>
  <c r="M183" i="36"/>
  <c r="I184" i="36"/>
  <c r="J184" i="36"/>
  <c r="K184" i="36"/>
  <c r="L184" i="36"/>
  <c r="M184" i="36"/>
  <c r="I185" i="36"/>
  <c r="J185" i="36"/>
  <c r="K185" i="36"/>
  <c r="L185" i="36"/>
  <c r="M185" i="36"/>
  <c r="I186" i="36"/>
  <c r="K186" i="36"/>
  <c r="L186" i="36"/>
  <c r="M186" i="36"/>
  <c r="I187" i="36"/>
  <c r="K187" i="36"/>
  <c r="L187" i="36"/>
  <c r="M187" i="36"/>
  <c r="I188" i="36"/>
  <c r="K188" i="36"/>
  <c r="L188" i="36"/>
  <c r="M188" i="36"/>
  <c r="I189" i="36"/>
  <c r="K189" i="36"/>
  <c r="L189" i="36"/>
  <c r="M189" i="36"/>
  <c r="I190" i="36"/>
  <c r="K190" i="36"/>
  <c r="L190" i="36"/>
  <c r="M190" i="36"/>
  <c r="I191" i="36"/>
  <c r="K191" i="36"/>
  <c r="L191" i="36"/>
  <c r="M191" i="36"/>
  <c r="I192" i="36"/>
  <c r="K192" i="36"/>
  <c r="L192" i="36"/>
  <c r="M192" i="36"/>
  <c r="I193" i="36"/>
  <c r="K193" i="36"/>
  <c r="L193" i="36"/>
  <c r="M193" i="36"/>
  <c r="I194" i="36"/>
  <c r="K194" i="36"/>
  <c r="L194" i="36"/>
  <c r="M194" i="36"/>
  <c r="I195" i="36"/>
  <c r="K195" i="36"/>
  <c r="L195" i="36"/>
  <c r="M195" i="36"/>
  <c r="I196" i="36"/>
  <c r="J196" i="36"/>
  <c r="K196" i="36"/>
  <c r="L196" i="36"/>
  <c r="M196" i="36"/>
  <c r="I197" i="36"/>
  <c r="J197" i="36"/>
  <c r="K197" i="36"/>
  <c r="L197" i="36"/>
  <c r="M197" i="36"/>
  <c r="I198" i="36"/>
  <c r="J198" i="36"/>
  <c r="K198" i="36"/>
  <c r="L198" i="36"/>
  <c r="M198" i="36"/>
  <c r="I199" i="36"/>
  <c r="J199" i="36"/>
  <c r="K199" i="36"/>
  <c r="L199" i="36"/>
  <c r="M199" i="36"/>
  <c r="I200" i="36"/>
  <c r="J200" i="36"/>
  <c r="K200" i="36"/>
  <c r="L200" i="36"/>
  <c r="M200" i="36"/>
  <c r="I201" i="36"/>
  <c r="J201" i="36"/>
  <c r="K201" i="36"/>
  <c r="L201" i="36"/>
  <c r="M201" i="36"/>
  <c r="I202" i="36"/>
  <c r="J202" i="36"/>
  <c r="K202" i="36"/>
  <c r="L202" i="36"/>
  <c r="M202" i="36"/>
  <c r="N4" i="36"/>
  <c r="B7" i="45"/>
  <c r="B8" i="45"/>
  <c r="B9" i="45"/>
  <c r="B10" i="45"/>
  <c r="B11" i="45"/>
  <c r="B12" i="45"/>
  <c r="B13" i="45"/>
  <c r="B14" i="45"/>
  <c r="B15" i="45"/>
  <c r="B16" i="45"/>
  <c r="B17" i="45"/>
  <c r="B18" i="45"/>
  <c r="B19" i="45"/>
  <c r="B20" i="45"/>
  <c r="B21" i="45"/>
  <c r="B22" i="45"/>
  <c r="B23" i="45"/>
  <c r="B24" i="45"/>
  <c r="B25" i="45"/>
  <c r="B26" i="45"/>
  <c r="B27" i="45"/>
  <c r="B28" i="45"/>
  <c r="B29" i="45"/>
  <c r="B30" i="45"/>
  <c r="B31" i="45"/>
  <c r="B32" i="45"/>
  <c r="B33" i="45"/>
  <c r="B34" i="45"/>
  <c r="B35" i="45"/>
  <c r="B36" i="45"/>
  <c r="B37" i="45"/>
  <c r="B38" i="45"/>
  <c r="B39" i="45"/>
  <c r="B40" i="45"/>
  <c r="B41" i="45"/>
  <c r="B42" i="45"/>
  <c r="B43" i="45"/>
  <c r="B44" i="45"/>
  <c r="B45" i="45"/>
  <c r="B46" i="45"/>
  <c r="B47" i="45"/>
  <c r="B48" i="45"/>
  <c r="B49" i="45"/>
  <c r="B50" i="45"/>
  <c r="B51" i="45"/>
  <c r="B52" i="45"/>
  <c r="B53" i="45"/>
  <c r="B54" i="45"/>
  <c r="B55" i="45"/>
  <c r="B56" i="45"/>
  <c r="B57" i="45"/>
  <c r="B58" i="45"/>
  <c r="B59" i="45"/>
  <c r="B60" i="45"/>
  <c r="B61" i="45"/>
  <c r="B62" i="45"/>
  <c r="B63" i="45"/>
  <c r="B64" i="45"/>
  <c r="B65" i="45"/>
  <c r="B66" i="45"/>
  <c r="B67" i="45"/>
  <c r="B68" i="45"/>
  <c r="B69" i="45"/>
  <c r="B70" i="45"/>
  <c r="B71" i="45"/>
  <c r="B72" i="45"/>
  <c r="B73" i="45"/>
  <c r="B74" i="45"/>
  <c r="B75" i="45"/>
  <c r="B76" i="45"/>
  <c r="B77" i="45"/>
  <c r="B78" i="45"/>
  <c r="B79" i="45"/>
  <c r="B80" i="45"/>
  <c r="B81" i="45"/>
  <c r="B82" i="45"/>
  <c r="B83" i="45"/>
  <c r="B84" i="45"/>
  <c r="B85" i="45"/>
  <c r="B86" i="45"/>
  <c r="B87" i="45"/>
  <c r="B88" i="45"/>
  <c r="B89" i="45"/>
  <c r="B90" i="45"/>
  <c r="B91" i="45"/>
  <c r="B92" i="45"/>
  <c r="B93" i="45"/>
  <c r="B94" i="45"/>
  <c r="B95" i="45"/>
  <c r="B96" i="45"/>
  <c r="B97" i="45"/>
  <c r="B98" i="45"/>
  <c r="B99" i="45"/>
  <c r="B100" i="45"/>
  <c r="B101" i="45"/>
  <c r="B102" i="45"/>
  <c r="B103" i="45"/>
  <c r="B104" i="45"/>
  <c r="B105" i="45"/>
  <c r="B106" i="45"/>
  <c r="B107" i="45"/>
  <c r="B108" i="45"/>
  <c r="B109" i="45"/>
  <c r="B110" i="45"/>
  <c r="B111" i="45"/>
  <c r="B112" i="45"/>
  <c r="B113" i="45"/>
  <c r="B114" i="45"/>
  <c r="B115" i="45"/>
  <c r="B116" i="45"/>
  <c r="B117" i="45"/>
  <c r="B118" i="45"/>
  <c r="B119" i="45"/>
  <c r="B120" i="45"/>
  <c r="B121" i="45"/>
  <c r="B122" i="45"/>
  <c r="B123" i="45"/>
  <c r="B124" i="45"/>
  <c r="B125" i="45"/>
  <c r="B126" i="45"/>
  <c r="B127" i="45"/>
  <c r="B128" i="45"/>
  <c r="B129" i="45"/>
  <c r="B130" i="45"/>
  <c r="B131" i="45"/>
  <c r="B132" i="45"/>
  <c r="B133" i="45"/>
  <c r="B134" i="45"/>
  <c r="B135" i="45"/>
  <c r="B136" i="45"/>
  <c r="B137" i="45"/>
  <c r="B138" i="45"/>
  <c r="B139" i="45"/>
  <c r="B140" i="45"/>
  <c r="B141" i="45"/>
  <c r="B142" i="45"/>
  <c r="B143" i="45"/>
  <c r="B144" i="45"/>
  <c r="B145" i="45"/>
  <c r="B146" i="45"/>
  <c r="B147" i="45"/>
  <c r="B148" i="45"/>
  <c r="B149" i="45"/>
  <c r="B150" i="45"/>
  <c r="B151" i="45"/>
  <c r="B152" i="45"/>
  <c r="B153" i="45"/>
  <c r="B154" i="45"/>
  <c r="B155" i="45"/>
  <c r="B6" i="45"/>
  <c r="J4" i="30"/>
  <c r="J4" i="36" s="1"/>
  <c r="S158" i="30" l="1"/>
  <c r="R158" i="30"/>
  <c r="J148" i="30"/>
  <c r="J149" i="30"/>
  <c r="J150" i="30"/>
  <c r="J150" i="36" s="1"/>
  <c r="J151" i="30"/>
  <c r="J152" i="30"/>
  <c r="J153" i="30"/>
  <c r="J154" i="30"/>
  <c r="J155" i="30"/>
  <c r="J156" i="30"/>
  <c r="J195" i="30"/>
  <c r="J194" i="30"/>
  <c r="J193" i="30"/>
  <c r="J192" i="30"/>
  <c r="J191" i="30"/>
  <c r="J190" i="30"/>
  <c r="J189" i="30"/>
  <c r="J188" i="30"/>
  <c r="J187" i="30"/>
  <c r="J186" i="30"/>
  <c r="J182" i="30"/>
  <c r="J181" i="30"/>
  <c r="J180" i="30"/>
  <c r="J179" i="30"/>
  <c r="J178" i="30"/>
  <c r="J177" i="30"/>
  <c r="J176" i="30"/>
  <c r="J175" i="30"/>
  <c r="J174" i="30"/>
  <c r="J173" i="30"/>
  <c r="J169" i="30"/>
  <c r="J168" i="30"/>
  <c r="J167" i="30"/>
  <c r="J166" i="30"/>
  <c r="J165" i="30"/>
  <c r="J164" i="30"/>
  <c r="J163" i="30"/>
  <c r="J162" i="30"/>
  <c r="J161" i="30"/>
  <c r="J160" i="30"/>
  <c r="J147" i="30"/>
  <c r="J135" i="30"/>
  <c r="J143" i="30"/>
  <c r="J138" i="30"/>
  <c r="J137" i="30"/>
  <c r="J136" i="30"/>
  <c r="J134" i="30"/>
  <c r="J130" i="30"/>
  <c r="J130" i="36" s="1"/>
  <c r="J129" i="30"/>
  <c r="J129" i="36" s="1"/>
  <c r="J128" i="30"/>
  <c r="J128" i="36" s="1"/>
  <c r="J127" i="30"/>
  <c r="J127" i="36" s="1"/>
  <c r="J126" i="30"/>
  <c r="J126" i="36" s="1"/>
  <c r="J125" i="30"/>
  <c r="J125" i="36" s="1"/>
  <c r="J124" i="30"/>
  <c r="J124" i="36" s="1"/>
  <c r="J123" i="30"/>
  <c r="J123" i="36" s="1"/>
  <c r="J122" i="30"/>
  <c r="J122" i="36" s="1"/>
  <c r="J121" i="30"/>
  <c r="J111" i="30"/>
  <c r="J111" i="36" s="1"/>
  <c r="J117" i="30"/>
  <c r="J117" i="36" s="1"/>
  <c r="J116" i="30"/>
  <c r="J116" i="36" s="1"/>
  <c r="J115" i="30"/>
  <c r="J115" i="36" s="1"/>
  <c r="J114" i="30"/>
  <c r="J114" i="36" s="1"/>
  <c r="J113" i="30"/>
  <c r="J113" i="36" s="1"/>
  <c r="J112" i="30"/>
  <c r="J112" i="36" s="1"/>
  <c r="J110" i="30"/>
  <c r="J110" i="36" s="1"/>
  <c r="J109" i="30"/>
  <c r="J109" i="36" s="1"/>
  <c r="J108" i="30"/>
  <c r="J104" i="30"/>
  <c r="J104" i="36" s="1"/>
  <c r="J103" i="30"/>
  <c r="J103" i="36" s="1"/>
  <c r="J102" i="30"/>
  <c r="J102" i="36" s="1"/>
  <c r="J101" i="30"/>
  <c r="J101" i="36" s="1"/>
  <c r="J100" i="30"/>
  <c r="J100" i="36" s="1"/>
  <c r="J99" i="30"/>
  <c r="J99" i="36" s="1"/>
  <c r="J98" i="30"/>
  <c r="J98" i="36" s="1"/>
  <c r="J97" i="30"/>
  <c r="J97" i="36" s="1"/>
  <c r="J96" i="30"/>
  <c r="J96" i="36" s="1"/>
  <c r="J95" i="30"/>
  <c r="J91" i="30"/>
  <c r="J91" i="36" s="1"/>
  <c r="J90" i="30"/>
  <c r="J90" i="36" s="1"/>
  <c r="J89" i="30"/>
  <c r="J89" i="36" s="1"/>
  <c r="J88" i="30"/>
  <c r="J88" i="36" s="1"/>
  <c r="J87" i="30"/>
  <c r="J87" i="36" s="1"/>
  <c r="J86" i="30"/>
  <c r="J86" i="36" s="1"/>
  <c r="J85" i="30"/>
  <c r="J85" i="36" s="1"/>
  <c r="J83" i="30"/>
  <c r="J83" i="36" s="1"/>
  <c r="J82" i="30"/>
  <c r="J78" i="30"/>
  <c r="J78" i="36" s="1"/>
  <c r="J77" i="30"/>
  <c r="J77" i="36" s="1"/>
  <c r="J76" i="30"/>
  <c r="J76" i="36" s="1"/>
  <c r="J75" i="30"/>
  <c r="J75" i="36" s="1"/>
  <c r="J74" i="30"/>
  <c r="J74" i="36" s="1"/>
  <c r="J73" i="30"/>
  <c r="J73" i="36" s="1"/>
  <c r="J72" i="30"/>
  <c r="J72" i="36" s="1"/>
  <c r="J71" i="30"/>
  <c r="J71" i="36" s="1"/>
  <c r="J70" i="30"/>
  <c r="J70" i="36" s="1"/>
  <c r="J69" i="30"/>
  <c r="J65" i="30"/>
  <c r="J65" i="36" s="1"/>
  <c r="J64" i="30"/>
  <c r="J64" i="36" s="1"/>
  <c r="J63" i="30"/>
  <c r="J63" i="36" s="1"/>
  <c r="J62" i="30"/>
  <c r="J62" i="36" s="1"/>
  <c r="J61" i="30"/>
  <c r="J61" i="36" s="1"/>
  <c r="J60" i="30"/>
  <c r="J60" i="36" s="1"/>
  <c r="J59" i="30"/>
  <c r="J59" i="36" s="1"/>
  <c r="J58" i="30"/>
  <c r="J58" i="36" s="1"/>
  <c r="J57" i="30"/>
  <c r="J57" i="36" s="1"/>
  <c r="J56" i="30"/>
  <c r="J52" i="30"/>
  <c r="J52" i="36" s="1"/>
  <c r="J51" i="30"/>
  <c r="J51" i="36" s="1"/>
  <c r="J50" i="30"/>
  <c r="J50" i="36" s="1"/>
  <c r="J49" i="30"/>
  <c r="J49" i="36" s="1"/>
  <c r="J48" i="30"/>
  <c r="J48" i="36" s="1"/>
  <c r="J47" i="30"/>
  <c r="J47" i="36" s="1"/>
  <c r="J46" i="30"/>
  <c r="J46" i="36" s="1"/>
  <c r="J45" i="30"/>
  <c r="J45" i="36" s="1"/>
  <c r="J44" i="30"/>
  <c r="J44" i="36" s="1"/>
  <c r="J43" i="30"/>
  <c r="J39" i="30"/>
  <c r="J39" i="36" s="1"/>
  <c r="J38" i="30"/>
  <c r="J38" i="36" s="1"/>
  <c r="J37" i="30"/>
  <c r="J37" i="36" s="1"/>
  <c r="J36" i="30"/>
  <c r="J36" i="36" s="1"/>
  <c r="J35" i="30"/>
  <c r="J35" i="36" s="1"/>
  <c r="J34" i="30"/>
  <c r="J34" i="36" s="1"/>
  <c r="J33" i="30"/>
  <c r="J33" i="36" s="1"/>
  <c r="J32" i="30"/>
  <c r="J32" i="36" s="1"/>
  <c r="J31" i="30"/>
  <c r="J31" i="36" s="1"/>
  <c r="J30" i="30"/>
  <c r="J26" i="30"/>
  <c r="J26" i="36" s="1"/>
  <c r="J25" i="30"/>
  <c r="J25" i="36" s="1"/>
  <c r="J24" i="30"/>
  <c r="J24" i="36" s="1"/>
  <c r="J23" i="30"/>
  <c r="J23" i="36" s="1"/>
  <c r="J22" i="30"/>
  <c r="J22" i="36" s="1"/>
  <c r="J21" i="30"/>
  <c r="J21" i="36" s="1"/>
  <c r="J20" i="30"/>
  <c r="J20" i="36" s="1"/>
  <c r="J18" i="30"/>
  <c r="J18" i="36" s="1"/>
  <c r="J17" i="30"/>
  <c r="J9" i="30"/>
  <c r="J9" i="36" s="1"/>
  <c r="J10" i="30"/>
  <c r="J10" i="36" s="1"/>
  <c r="J11" i="30"/>
  <c r="J11" i="36" s="1"/>
  <c r="J12" i="30"/>
  <c r="J12" i="36" s="1"/>
  <c r="J13" i="30"/>
  <c r="J13" i="36" s="1"/>
  <c r="J8" i="30"/>
  <c r="J8" i="36" s="1"/>
  <c r="J7" i="30"/>
  <c r="J7" i="36" s="1"/>
  <c r="J6" i="30"/>
  <c r="J6" i="36" s="1"/>
  <c r="J5" i="30"/>
  <c r="J5" i="36" s="1"/>
  <c r="F2" i="30"/>
  <c r="J108" i="36" l="1"/>
  <c r="J30" i="36"/>
  <c r="J43" i="36"/>
  <c r="Q138" i="30"/>
  <c r="R138" i="30" s="1"/>
  <c r="S138" i="30" s="1"/>
  <c r="T138" i="30" s="1"/>
  <c r="U138" i="30" s="1"/>
  <c r="V138" i="30" s="1"/>
  <c r="W138" i="30" s="1"/>
  <c r="X138" i="30" s="1"/>
  <c r="Y138" i="30" s="1"/>
  <c r="Z138" i="30" s="1"/>
  <c r="AA138" i="30" s="1"/>
  <c r="AB138" i="30" s="1"/>
  <c r="AC138" i="30" s="1"/>
  <c r="AD138" i="30" s="1"/>
  <c r="AE138" i="30" s="1"/>
  <c r="AF138" i="30" s="1"/>
  <c r="AG138" i="30" s="1"/>
  <c r="AH138" i="30" s="1"/>
  <c r="AI138" i="30" s="1"/>
  <c r="AJ138" i="30" s="1"/>
  <c r="AK138" i="30" s="1"/>
  <c r="AL138" i="30" s="1"/>
  <c r="AM138" i="30" s="1"/>
  <c r="AN138" i="30" s="1"/>
  <c r="AO138" i="30" s="1"/>
  <c r="AP138" i="30" s="1"/>
  <c r="AQ138" i="30" s="1"/>
  <c r="AR138" i="30" s="1"/>
  <c r="AS138" i="30" s="1"/>
  <c r="AT138" i="30" s="1"/>
  <c r="J138" i="36"/>
  <c r="J160" i="36"/>
  <c r="J168" i="36"/>
  <c r="J179" i="36"/>
  <c r="Q190" i="30"/>
  <c r="P190" i="30" s="1"/>
  <c r="O190" i="30" s="1"/>
  <c r="J190" i="36"/>
  <c r="J149" i="36"/>
  <c r="Q156" i="30"/>
  <c r="P156" i="30" s="1"/>
  <c r="O156" i="30" s="1"/>
  <c r="J156" i="36"/>
  <c r="J148" i="36"/>
  <c r="Q169" i="30"/>
  <c r="R169" i="30" s="1"/>
  <c r="S169" i="30" s="1"/>
  <c r="T169" i="30" s="1"/>
  <c r="U169" i="30" s="1"/>
  <c r="V169" i="30" s="1"/>
  <c r="W169" i="30" s="1"/>
  <c r="X169" i="30" s="1"/>
  <c r="Y169" i="30" s="1"/>
  <c r="Z169" i="30" s="1"/>
  <c r="AA169" i="30" s="1"/>
  <c r="AB169" i="30" s="1"/>
  <c r="AC169" i="30" s="1"/>
  <c r="AD169" i="30" s="1"/>
  <c r="AE169" i="30" s="1"/>
  <c r="AF169" i="30" s="1"/>
  <c r="AG169" i="30" s="1"/>
  <c r="AH169" i="30" s="1"/>
  <c r="AI169" i="30" s="1"/>
  <c r="AJ169" i="30" s="1"/>
  <c r="AK169" i="30" s="1"/>
  <c r="AL169" i="30" s="1"/>
  <c r="AM169" i="30" s="1"/>
  <c r="AN169" i="30" s="1"/>
  <c r="AO169" i="30" s="1"/>
  <c r="AP169" i="30" s="1"/>
  <c r="AQ169" i="30" s="1"/>
  <c r="AR169" i="30" s="1"/>
  <c r="AS169" i="30" s="1"/>
  <c r="AT169" i="30" s="1"/>
  <c r="J169" i="36"/>
  <c r="J56" i="36"/>
  <c r="J140" i="36"/>
  <c r="J162" i="36"/>
  <c r="J173" i="36"/>
  <c r="J181" i="36"/>
  <c r="J192" i="36"/>
  <c r="J155" i="36"/>
  <c r="J121" i="36"/>
  <c r="J141" i="36"/>
  <c r="J163" i="36"/>
  <c r="J174" i="36"/>
  <c r="Q182" i="30"/>
  <c r="P182" i="30" s="1"/>
  <c r="O182" i="30" s="1"/>
  <c r="J182" i="36"/>
  <c r="J193" i="36"/>
  <c r="J154" i="36"/>
  <c r="J139" i="36"/>
  <c r="J69" i="36"/>
  <c r="J142" i="36"/>
  <c r="Q164" i="30"/>
  <c r="P164" i="30" s="1"/>
  <c r="O164" i="30" s="1"/>
  <c r="J164" i="36"/>
  <c r="J175" i="36"/>
  <c r="J186" i="36"/>
  <c r="J194" i="36"/>
  <c r="J153" i="36"/>
  <c r="J191" i="36"/>
  <c r="J17" i="36"/>
  <c r="J134" i="36"/>
  <c r="Q143" i="30"/>
  <c r="P143" i="30" s="1"/>
  <c r="O143" i="30" s="1"/>
  <c r="J143" i="36"/>
  <c r="J165" i="36"/>
  <c r="J176" i="36"/>
  <c r="J187" i="36"/>
  <c r="Q195" i="30"/>
  <c r="R195" i="30" s="1"/>
  <c r="S195" i="30" s="1"/>
  <c r="T195" i="30" s="1"/>
  <c r="U195" i="30" s="1"/>
  <c r="V195" i="30" s="1"/>
  <c r="W195" i="30" s="1"/>
  <c r="X195" i="30" s="1"/>
  <c r="Y195" i="30" s="1"/>
  <c r="Z195" i="30" s="1"/>
  <c r="AA195" i="30" s="1"/>
  <c r="AB195" i="30" s="1"/>
  <c r="AC195" i="30" s="1"/>
  <c r="AD195" i="30" s="1"/>
  <c r="AE195" i="30" s="1"/>
  <c r="AF195" i="30" s="1"/>
  <c r="AG195" i="30" s="1"/>
  <c r="AH195" i="30" s="1"/>
  <c r="AI195" i="30" s="1"/>
  <c r="AJ195" i="30" s="1"/>
  <c r="AK195" i="30" s="1"/>
  <c r="AL195" i="30" s="1"/>
  <c r="AM195" i="30" s="1"/>
  <c r="AN195" i="30" s="1"/>
  <c r="AO195" i="30" s="1"/>
  <c r="AP195" i="30" s="1"/>
  <c r="AQ195" i="30" s="1"/>
  <c r="AR195" i="30" s="1"/>
  <c r="AS195" i="30" s="1"/>
  <c r="AT195" i="30" s="1"/>
  <c r="J195" i="36"/>
  <c r="J152" i="36"/>
  <c r="J161" i="36"/>
  <c r="J82" i="36"/>
  <c r="J136" i="36"/>
  <c r="J135" i="36"/>
  <c r="J166" i="36"/>
  <c r="Q177" i="30"/>
  <c r="R177" i="30" s="1"/>
  <c r="S177" i="30" s="1"/>
  <c r="T177" i="30" s="1"/>
  <c r="U177" i="30" s="1"/>
  <c r="V177" i="30" s="1"/>
  <c r="W177" i="30" s="1"/>
  <c r="X177" i="30" s="1"/>
  <c r="Y177" i="30" s="1"/>
  <c r="Z177" i="30" s="1"/>
  <c r="AA177" i="30" s="1"/>
  <c r="AB177" i="30" s="1"/>
  <c r="AC177" i="30" s="1"/>
  <c r="AD177" i="30" s="1"/>
  <c r="AE177" i="30" s="1"/>
  <c r="AF177" i="30" s="1"/>
  <c r="AG177" i="30" s="1"/>
  <c r="AH177" i="30" s="1"/>
  <c r="AI177" i="30" s="1"/>
  <c r="AJ177" i="30" s="1"/>
  <c r="AK177" i="30" s="1"/>
  <c r="AL177" i="30" s="1"/>
  <c r="AM177" i="30" s="1"/>
  <c r="AN177" i="30" s="1"/>
  <c r="AO177" i="30" s="1"/>
  <c r="AP177" i="30" s="1"/>
  <c r="AQ177" i="30" s="1"/>
  <c r="AR177" i="30" s="1"/>
  <c r="AS177" i="30" s="1"/>
  <c r="AT177" i="30" s="1"/>
  <c r="J177" i="36"/>
  <c r="J188" i="36"/>
  <c r="Q151" i="30"/>
  <c r="P151" i="30" s="1"/>
  <c r="O151" i="30" s="1"/>
  <c r="J151" i="36"/>
  <c r="J180" i="36"/>
  <c r="J95" i="36"/>
  <c r="J137" i="36"/>
  <c r="J147" i="36"/>
  <c r="J167" i="36"/>
  <c r="J178" i="36"/>
  <c r="J189" i="36"/>
  <c r="R164" i="30"/>
  <c r="S164" i="30" s="1"/>
  <c r="T164" i="30" s="1"/>
  <c r="U164" i="30" s="1"/>
  <c r="V164" i="30" s="1"/>
  <c r="W164" i="30" s="1"/>
  <c r="X164" i="30" s="1"/>
  <c r="Y164" i="30" s="1"/>
  <c r="Z164" i="30" s="1"/>
  <c r="AA164" i="30" s="1"/>
  <c r="AB164" i="30" s="1"/>
  <c r="AC164" i="30" s="1"/>
  <c r="AD164" i="30" s="1"/>
  <c r="AE164" i="30" s="1"/>
  <c r="AF164" i="30" s="1"/>
  <c r="AG164" i="30" s="1"/>
  <c r="AH164" i="30" s="1"/>
  <c r="AI164" i="30" s="1"/>
  <c r="AJ164" i="30" s="1"/>
  <c r="AK164" i="30" s="1"/>
  <c r="AL164" i="30" s="1"/>
  <c r="AM164" i="30" s="1"/>
  <c r="AN164" i="30" s="1"/>
  <c r="AO164" i="30" s="1"/>
  <c r="AP164" i="30" s="1"/>
  <c r="AQ164" i="30" s="1"/>
  <c r="AR164" i="30" s="1"/>
  <c r="AS164" i="30" s="1"/>
  <c r="AT164" i="30" s="1"/>
  <c r="P195" i="30"/>
  <c r="O195" i="30" s="1"/>
  <c r="F2" i="1"/>
  <c r="F6" i="1" s="1"/>
  <c r="B2" i="1"/>
  <c r="G28" i="37"/>
  <c r="C28" i="37"/>
  <c r="H35" i="38"/>
  <c r="F35" i="38"/>
  <c r="A101" i="1"/>
  <c r="A100" i="1"/>
  <c r="L64" i="38"/>
  <c r="M64" i="38" s="1"/>
  <c r="K64" i="38"/>
  <c r="G64" i="38"/>
  <c r="H64" i="38" s="1"/>
  <c r="F64" i="38"/>
  <c r="G63" i="38"/>
  <c r="H63" i="38" s="1"/>
  <c r="F63" i="38"/>
  <c r="L62" i="38"/>
  <c r="M62" i="38" s="1"/>
  <c r="K62" i="38"/>
  <c r="G62" i="38"/>
  <c r="H62" i="38" s="1"/>
  <c r="F62" i="38"/>
  <c r="L61" i="38"/>
  <c r="M61" i="38" s="1"/>
  <c r="K61" i="38"/>
  <c r="G61" i="38"/>
  <c r="H61" i="38" s="1"/>
  <c r="F61" i="38"/>
  <c r="L60" i="38"/>
  <c r="M60" i="38" s="1"/>
  <c r="K60" i="38"/>
  <c r="G60" i="38"/>
  <c r="H60" i="38" s="1"/>
  <c r="F60" i="38"/>
  <c r="G59" i="38"/>
  <c r="H59" i="38" s="1"/>
  <c r="F59" i="38"/>
  <c r="G58" i="38"/>
  <c r="H58" i="38" s="1"/>
  <c r="F58" i="38"/>
  <c r="G57" i="38"/>
  <c r="H57" i="38" s="1"/>
  <c r="F57" i="38"/>
  <c r="G56" i="38"/>
  <c r="H56" i="38" s="1"/>
  <c r="F56" i="38"/>
  <c r="G55" i="38"/>
  <c r="H55" i="38" s="1"/>
  <c r="F55" i="38"/>
  <c r="G54" i="38"/>
  <c r="H54" i="38" s="1"/>
  <c r="F54" i="38"/>
  <c r="G53" i="38"/>
  <c r="H53" i="38" s="1"/>
  <c r="F53" i="38"/>
  <c r="G52" i="38"/>
  <c r="H52" i="38" s="1"/>
  <c r="F52" i="38"/>
  <c r="G51" i="38"/>
  <c r="H51" i="38" s="1"/>
  <c r="F51" i="38"/>
  <c r="G50" i="38"/>
  <c r="H50" i="38" s="1"/>
  <c r="F50" i="38"/>
  <c r="G49" i="38"/>
  <c r="H49" i="38" s="1"/>
  <c r="F49" i="38"/>
  <c r="G48" i="38"/>
  <c r="H48" i="38" s="1"/>
  <c r="F48" i="38"/>
  <c r="G47" i="38"/>
  <c r="H47" i="38" s="1"/>
  <c r="F47" i="38"/>
  <c r="G46" i="38"/>
  <c r="H46" i="38" s="1"/>
  <c r="F46" i="38"/>
  <c r="G45" i="38"/>
  <c r="H45" i="38" s="1"/>
  <c r="F45" i="38"/>
  <c r="G44" i="38"/>
  <c r="H44" i="38" s="1"/>
  <c r="F44" i="38"/>
  <c r="G43" i="38"/>
  <c r="H43" i="38" s="1"/>
  <c r="F43" i="38"/>
  <c r="G42" i="38"/>
  <c r="H42" i="38" s="1"/>
  <c r="F42" i="38"/>
  <c r="G41" i="38"/>
  <c r="H41" i="38" s="1"/>
  <c r="F41" i="38"/>
  <c r="G40" i="38"/>
  <c r="H40" i="38" s="1"/>
  <c r="F40" i="38"/>
  <c r="G39" i="38"/>
  <c r="H39" i="38" s="1"/>
  <c r="F39" i="38"/>
  <c r="G38" i="38"/>
  <c r="H38" i="38" s="1"/>
  <c r="F38" i="38"/>
  <c r="G37" i="38"/>
  <c r="H37" i="38" s="1"/>
  <c r="F37" i="38"/>
  <c r="G36" i="38"/>
  <c r="H36" i="38" s="1"/>
  <c r="F36" i="38"/>
  <c r="G34" i="38"/>
  <c r="H34" i="38" s="1"/>
  <c r="F34" i="38"/>
  <c r="G33" i="38"/>
  <c r="H33" i="38" s="1"/>
  <c r="F33" i="38"/>
  <c r="G32" i="38"/>
  <c r="H32" i="38" s="1"/>
  <c r="F32" i="38"/>
  <c r="G31" i="38"/>
  <c r="H31" i="38" s="1"/>
  <c r="F31" i="38"/>
  <c r="G30" i="38"/>
  <c r="H30" i="38" s="1"/>
  <c r="F30" i="38"/>
  <c r="G29" i="38"/>
  <c r="H29" i="38" s="1"/>
  <c r="F29" i="38"/>
  <c r="G28" i="38"/>
  <c r="H28" i="38" s="1"/>
  <c r="F28" i="38"/>
  <c r="G27" i="38"/>
  <c r="H27" i="38" s="1"/>
  <c r="F27" i="38"/>
  <c r="G26" i="38"/>
  <c r="H26" i="38" s="1"/>
  <c r="F26" i="38"/>
  <c r="G25" i="38"/>
  <c r="H25" i="38" s="1"/>
  <c r="F25" i="38"/>
  <c r="G24" i="38"/>
  <c r="H24" i="38" s="1"/>
  <c r="F24" i="38"/>
  <c r="G23" i="38"/>
  <c r="H23" i="38" s="1"/>
  <c r="F23" i="38"/>
  <c r="G22" i="38"/>
  <c r="H22" i="38" s="1"/>
  <c r="F22" i="38"/>
  <c r="G21" i="38"/>
  <c r="H21" i="38" s="1"/>
  <c r="F21" i="38"/>
  <c r="G20" i="38"/>
  <c r="H20" i="38" s="1"/>
  <c r="F20" i="38"/>
  <c r="G19" i="38"/>
  <c r="H19" i="38" s="1"/>
  <c r="F19" i="38"/>
  <c r="G18" i="38"/>
  <c r="H18" i="38" s="1"/>
  <c r="F18" i="38"/>
  <c r="G17" i="38"/>
  <c r="H17" i="38" s="1"/>
  <c r="F17" i="38"/>
  <c r="G16" i="38"/>
  <c r="H16" i="38" s="1"/>
  <c r="F16" i="38"/>
  <c r="G15" i="38"/>
  <c r="H15" i="38" s="1"/>
  <c r="F15" i="38"/>
  <c r="G14" i="38"/>
  <c r="H14" i="38" s="1"/>
  <c r="F14" i="38"/>
  <c r="G13" i="38"/>
  <c r="H13" i="38" s="1"/>
  <c r="F13" i="38"/>
  <c r="G12" i="38"/>
  <c r="H12" i="38" s="1"/>
  <c r="F12" i="38"/>
  <c r="G11" i="38"/>
  <c r="H11" i="38" s="1"/>
  <c r="F11" i="38"/>
  <c r="G10" i="38"/>
  <c r="H10" i="38" s="1"/>
  <c r="F10" i="38"/>
  <c r="G9" i="38"/>
  <c r="H9" i="38" s="1"/>
  <c r="F9" i="38"/>
  <c r="G8" i="38"/>
  <c r="H8" i="38" s="1"/>
  <c r="F8" i="38"/>
  <c r="R182" i="30" l="1"/>
  <c r="S182" i="30" s="1"/>
  <c r="R143" i="30"/>
  <c r="S143" i="30" s="1"/>
  <c r="R190" i="30"/>
  <c r="S190" i="30" s="1"/>
  <c r="R156" i="30"/>
  <c r="S156" i="30" s="1"/>
  <c r="R151" i="30"/>
  <c r="S151" i="30" s="1"/>
  <c r="P177" i="30"/>
  <c r="O177" i="30" s="1"/>
  <c r="Q11" i="38"/>
  <c r="P169" i="30"/>
  <c r="O169" i="30" s="1"/>
  <c r="Q2" i="30"/>
  <c r="D20" i="41"/>
  <c r="F5" i="1"/>
  <c r="F7" i="1" s="1"/>
  <c r="E28" i="37"/>
  <c r="F28" i="37"/>
  <c r="A1" i="36"/>
  <c r="A39" i="36"/>
  <c r="B39" i="36"/>
  <c r="C39" i="36"/>
  <c r="D39" i="36"/>
  <c r="E39" i="36"/>
  <c r="F39" i="36"/>
  <c r="G39" i="36"/>
  <c r="H39" i="36"/>
  <c r="N39" i="36"/>
  <c r="A40" i="36"/>
  <c r="B40" i="36"/>
  <c r="C40" i="36"/>
  <c r="D40" i="36"/>
  <c r="E40" i="36"/>
  <c r="F40" i="36"/>
  <c r="G40" i="36"/>
  <c r="H40" i="36"/>
  <c r="N40" i="36"/>
  <c r="P40" i="36"/>
  <c r="O40" i="36" s="1"/>
  <c r="Q40" i="36"/>
  <c r="R40" i="36"/>
  <c r="S40" i="36"/>
  <c r="T40" i="36"/>
  <c r="U40" i="36"/>
  <c r="V40" i="36"/>
  <c r="W40" i="36"/>
  <c r="X40" i="36"/>
  <c r="Y40" i="36"/>
  <c r="Z40" i="36"/>
  <c r="AA40" i="36"/>
  <c r="AB40" i="36"/>
  <c r="AC40" i="36"/>
  <c r="AD40" i="36"/>
  <c r="AE40" i="36"/>
  <c r="AF40" i="36"/>
  <c r="AG40" i="36"/>
  <c r="AH40" i="36"/>
  <c r="AI40" i="36"/>
  <c r="AJ40" i="36"/>
  <c r="AK40" i="36"/>
  <c r="AL40" i="36"/>
  <c r="AM40" i="36"/>
  <c r="AN40" i="36"/>
  <c r="AO40" i="36"/>
  <c r="AP40" i="36"/>
  <c r="AQ40" i="36"/>
  <c r="AR40" i="36"/>
  <c r="AS40" i="36"/>
  <c r="AT40" i="36"/>
  <c r="A41" i="36"/>
  <c r="B41" i="36"/>
  <c r="C41" i="36"/>
  <c r="D41" i="36"/>
  <c r="E41" i="36"/>
  <c r="F41" i="36"/>
  <c r="G41" i="36"/>
  <c r="H41" i="36"/>
  <c r="N41" i="36"/>
  <c r="P41" i="36"/>
  <c r="O41" i="36" s="1"/>
  <c r="Q41" i="36"/>
  <c r="R41" i="36"/>
  <c r="S41" i="36"/>
  <c r="T41" i="36"/>
  <c r="U41" i="36"/>
  <c r="V41" i="36"/>
  <c r="W41" i="36"/>
  <c r="X41" i="36"/>
  <c r="Y41" i="36"/>
  <c r="Z41" i="36"/>
  <c r="AA41" i="36"/>
  <c r="AB41" i="36"/>
  <c r="AC41" i="36"/>
  <c r="AD41" i="36"/>
  <c r="AE41" i="36"/>
  <c r="AF41" i="36"/>
  <c r="AG41" i="36"/>
  <c r="AH41" i="36"/>
  <c r="AI41" i="36"/>
  <c r="AJ41" i="36"/>
  <c r="AK41" i="36"/>
  <c r="AL41" i="36"/>
  <c r="AM41" i="36"/>
  <c r="AN41" i="36"/>
  <c r="AO41" i="36"/>
  <c r="AP41" i="36"/>
  <c r="AQ41" i="36"/>
  <c r="AR41" i="36"/>
  <c r="AS41" i="36"/>
  <c r="AT41" i="36"/>
  <c r="A42" i="36"/>
  <c r="B42" i="36"/>
  <c r="C42" i="36"/>
  <c r="D42" i="36"/>
  <c r="E42" i="36"/>
  <c r="F42" i="36"/>
  <c r="G42" i="36"/>
  <c r="H42" i="36"/>
  <c r="N42" i="36"/>
  <c r="P42" i="36"/>
  <c r="O42" i="36" s="1"/>
  <c r="Q42" i="36"/>
  <c r="R42" i="36"/>
  <c r="S42" i="36"/>
  <c r="T42" i="36"/>
  <c r="U42" i="36"/>
  <c r="V42" i="36"/>
  <c r="W42" i="36"/>
  <c r="X42" i="36"/>
  <c r="Y42" i="36"/>
  <c r="Z42" i="36"/>
  <c r="AA42" i="36"/>
  <c r="AB42" i="36"/>
  <c r="AC42" i="36"/>
  <c r="AD42" i="36"/>
  <c r="AE42" i="36"/>
  <c r="AF42" i="36"/>
  <c r="AG42" i="36"/>
  <c r="AH42" i="36"/>
  <c r="AI42" i="36"/>
  <c r="AJ42" i="36"/>
  <c r="AK42" i="36"/>
  <c r="AL42" i="36"/>
  <c r="AM42" i="36"/>
  <c r="AN42" i="36"/>
  <c r="AO42" i="36"/>
  <c r="AP42" i="36"/>
  <c r="AQ42" i="36"/>
  <c r="AR42" i="36"/>
  <c r="AS42" i="36"/>
  <c r="AT42" i="36"/>
  <c r="A43" i="36"/>
  <c r="B43" i="36"/>
  <c r="C43" i="36"/>
  <c r="D43" i="36"/>
  <c r="E43" i="36"/>
  <c r="F43" i="36"/>
  <c r="G43" i="36"/>
  <c r="H43" i="36"/>
  <c r="N43" i="36"/>
  <c r="A44" i="36"/>
  <c r="B44" i="36"/>
  <c r="C44" i="36"/>
  <c r="D44" i="36"/>
  <c r="E44" i="36"/>
  <c r="F44" i="36"/>
  <c r="G44" i="36"/>
  <c r="H44" i="36"/>
  <c r="N44" i="36"/>
  <c r="A45" i="36"/>
  <c r="B45" i="36"/>
  <c r="C45" i="36"/>
  <c r="D45" i="36"/>
  <c r="E45" i="36"/>
  <c r="F45" i="36"/>
  <c r="G45" i="36"/>
  <c r="H45" i="36"/>
  <c r="N45" i="36"/>
  <c r="A46" i="36"/>
  <c r="B46" i="36"/>
  <c r="C46" i="36"/>
  <c r="D46" i="36"/>
  <c r="E46" i="36"/>
  <c r="F46" i="36"/>
  <c r="G46" i="36"/>
  <c r="H46" i="36"/>
  <c r="N46" i="36"/>
  <c r="A47" i="36"/>
  <c r="B47" i="36"/>
  <c r="C47" i="36"/>
  <c r="D47" i="36"/>
  <c r="E47" i="36"/>
  <c r="F47" i="36"/>
  <c r="G47" i="36"/>
  <c r="H47" i="36"/>
  <c r="N47" i="36"/>
  <c r="A48" i="36"/>
  <c r="B48" i="36"/>
  <c r="C48" i="36"/>
  <c r="D48" i="36"/>
  <c r="E48" i="36"/>
  <c r="F48" i="36"/>
  <c r="G48" i="36"/>
  <c r="H48" i="36"/>
  <c r="N48" i="36"/>
  <c r="A49" i="36"/>
  <c r="B49" i="36"/>
  <c r="C49" i="36"/>
  <c r="D49" i="36"/>
  <c r="E49" i="36"/>
  <c r="F49" i="36"/>
  <c r="G49" i="36"/>
  <c r="H49" i="36"/>
  <c r="N49" i="36"/>
  <c r="A50" i="36"/>
  <c r="B50" i="36"/>
  <c r="C50" i="36"/>
  <c r="D50" i="36"/>
  <c r="E50" i="36"/>
  <c r="F50" i="36"/>
  <c r="G50" i="36"/>
  <c r="H50" i="36"/>
  <c r="N50" i="36"/>
  <c r="A51" i="36"/>
  <c r="B51" i="36"/>
  <c r="C51" i="36"/>
  <c r="D51" i="36"/>
  <c r="E51" i="36"/>
  <c r="F51" i="36"/>
  <c r="G51" i="36"/>
  <c r="H51" i="36"/>
  <c r="N51" i="36"/>
  <c r="A52" i="36"/>
  <c r="B52" i="36"/>
  <c r="C52" i="36"/>
  <c r="D52" i="36"/>
  <c r="E52" i="36"/>
  <c r="F52" i="36"/>
  <c r="G52" i="36"/>
  <c r="H52" i="36"/>
  <c r="N52" i="36"/>
  <c r="A53" i="36"/>
  <c r="B53" i="36"/>
  <c r="C53" i="36"/>
  <c r="D53" i="36"/>
  <c r="E53" i="36"/>
  <c r="F53" i="36"/>
  <c r="G53" i="36"/>
  <c r="H53" i="36"/>
  <c r="N53" i="36"/>
  <c r="P53" i="36"/>
  <c r="O53" i="36" s="1"/>
  <c r="Q53" i="36"/>
  <c r="R53" i="36"/>
  <c r="S53" i="36"/>
  <c r="T53" i="36"/>
  <c r="U53" i="36"/>
  <c r="V53" i="36"/>
  <c r="W53" i="36"/>
  <c r="X53" i="36"/>
  <c r="Y53" i="36"/>
  <c r="Z53" i="36"/>
  <c r="AA53" i="36"/>
  <c r="AB53" i="36"/>
  <c r="AC53" i="36"/>
  <c r="AD53" i="36"/>
  <c r="AE53" i="36"/>
  <c r="AF53" i="36"/>
  <c r="AG53" i="36"/>
  <c r="AH53" i="36"/>
  <c r="AI53" i="36"/>
  <c r="AJ53" i="36"/>
  <c r="AK53" i="36"/>
  <c r="AL53" i="36"/>
  <c r="AM53" i="36"/>
  <c r="AN53" i="36"/>
  <c r="AO53" i="36"/>
  <c r="AP53" i="36"/>
  <c r="AQ53" i="36"/>
  <c r="AR53" i="36"/>
  <c r="AS53" i="36"/>
  <c r="AT53" i="36"/>
  <c r="A54" i="36"/>
  <c r="B54" i="36"/>
  <c r="C54" i="36"/>
  <c r="D54" i="36"/>
  <c r="E54" i="36"/>
  <c r="F54" i="36"/>
  <c r="G54" i="36"/>
  <c r="H54" i="36"/>
  <c r="N54" i="36"/>
  <c r="P54" i="36"/>
  <c r="O54" i="36" s="1"/>
  <c r="Q54" i="36"/>
  <c r="R54" i="36"/>
  <c r="S54" i="36"/>
  <c r="T54" i="36"/>
  <c r="U54" i="36"/>
  <c r="V54" i="36"/>
  <c r="W54" i="36"/>
  <c r="X54" i="36"/>
  <c r="Y54" i="36"/>
  <c r="Z54" i="36"/>
  <c r="AA54" i="36"/>
  <c r="AB54" i="36"/>
  <c r="AC54" i="36"/>
  <c r="AD54" i="36"/>
  <c r="AE54" i="36"/>
  <c r="AF54" i="36"/>
  <c r="AG54" i="36"/>
  <c r="AH54" i="36"/>
  <c r="AI54" i="36"/>
  <c r="AJ54" i="36"/>
  <c r="AK54" i="36"/>
  <c r="AL54" i="36"/>
  <c r="AM54" i="36"/>
  <c r="AN54" i="36"/>
  <c r="AO54" i="36"/>
  <c r="AP54" i="36"/>
  <c r="AQ54" i="36"/>
  <c r="AR54" i="36"/>
  <c r="AS54" i="36"/>
  <c r="AT54" i="36"/>
  <c r="A55" i="36"/>
  <c r="B55" i="36"/>
  <c r="C55" i="36"/>
  <c r="D55" i="36"/>
  <c r="E55" i="36"/>
  <c r="F55" i="36"/>
  <c r="G55" i="36"/>
  <c r="H55" i="36"/>
  <c r="N55" i="36"/>
  <c r="P55" i="36"/>
  <c r="O55" i="36" s="1"/>
  <c r="Q55" i="36"/>
  <c r="R55" i="36"/>
  <c r="S55" i="36"/>
  <c r="T55" i="36"/>
  <c r="U55" i="36"/>
  <c r="V55" i="36"/>
  <c r="W55" i="36"/>
  <c r="X55" i="36"/>
  <c r="Y55" i="36"/>
  <c r="Z55" i="36"/>
  <c r="AA55" i="36"/>
  <c r="AB55" i="36"/>
  <c r="AC55" i="36"/>
  <c r="AD55" i="36"/>
  <c r="AE55" i="36"/>
  <c r="AF55" i="36"/>
  <c r="AG55" i="36"/>
  <c r="AH55" i="36"/>
  <c r="AI55" i="36"/>
  <c r="AJ55" i="36"/>
  <c r="AK55" i="36"/>
  <c r="AL55" i="36"/>
  <c r="AM55" i="36"/>
  <c r="AN55" i="36"/>
  <c r="AO55" i="36"/>
  <c r="AP55" i="36"/>
  <c r="AQ55" i="36"/>
  <c r="AR55" i="36"/>
  <c r="AS55" i="36"/>
  <c r="AT55" i="36"/>
  <c r="A56" i="36"/>
  <c r="B56" i="36"/>
  <c r="C56" i="36"/>
  <c r="D56" i="36"/>
  <c r="E56" i="36"/>
  <c r="F56" i="36"/>
  <c r="G56" i="36"/>
  <c r="H56" i="36"/>
  <c r="N56" i="36"/>
  <c r="A57" i="36"/>
  <c r="B57" i="36"/>
  <c r="C57" i="36"/>
  <c r="D57" i="36"/>
  <c r="E57" i="36"/>
  <c r="F57" i="36"/>
  <c r="G57" i="36"/>
  <c r="H57" i="36"/>
  <c r="N57" i="36"/>
  <c r="A58" i="36"/>
  <c r="B58" i="36"/>
  <c r="C58" i="36"/>
  <c r="D58" i="36"/>
  <c r="E58" i="36"/>
  <c r="F58" i="36"/>
  <c r="G58" i="36"/>
  <c r="H58" i="36"/>
  <c r="N58" i="36"/>
  <c r="A59" i="36"/>
  <c r="B59" i="36"/>
  <c r="C59" i="36"/>
  <c r="D59" i="36"/>
  <c r="E59" i="36"/>
  <c r="F59" i="36"/>
  <c r="G59" i="36"/>
  <c r="H59" i="36"/>
  <c r="N59" i="36"/>
  <c r="A60" i="36"/>
  <c r="B60" i="36"/>
  <c r="C60" i="36"/>
  <c r="D60" i="36"/>
  <c r="E60" i="36"/>
  <c r="F60" i="36"/>
  <c r="G60" i="36"/>
  <c r="H60" i="36"/>
  <c r="N60" i="36"/>
  <c r="A61" i="36"/>
  <c r="B61" i="36"/>
  <c r="C61" i="36"/>
  <c r="D61" i="36"/>
  <c r="E61" i="36"/>
  <c r="F61" i="36"/>
  <c r="G61" i="36"/>
  <c r="H61" i="36"/>
  <c r="N61" i="36"/>
  <c r="A62" i="36"/>
  <c r="B62" i="36"/>
  <c r="C62" i="36"/>
  <c r="D62" i="36"/>
  <c r="E62" i="36"/>
  <c r="F62" i="36"/>
  <c r="G62" i="36"/>
  <c r="H62" i="36"/>
  <c r="N62" i="36"/>
  <c r="A63" i="36"/>
  <c r="B63" i="36"/>
  <c r="C63" i="36"/>
  <c r="D63" i="36"/>
  <c r="E63" i="36"/>
  <c r="F63" i="36"/>
  <c r="G63" i="36"/>
  <c r="H63" i="36"/>
  <c r="N63" i="36"/>
  <c r="A64" i="36"/>
  <c r="B64" i="36"/>
  <c r="C64" i="36"/>
  <c r="D64" i="36"/>
  <c r="E64" i="36"/>
  <c r="F64" i="36"/>
  <c r="G64" i="36"/>
  <c r="H64" i="36"/>
  <c r="N64" i="36"/>
  <c r="A65" i="36"/>
  <c r="B65" i="36"/>
  <c r="C65" i="36"/>
  <c r="D65" i="36"/>
  <c r="E65" i="36"/>
  <c r="F65" i="36"/>
  <c r="G65" i="36"/>
  <c r="H65" i="36"/>
  <c r="N65" i="36"/>
  <c r="A66" i="36"/>
  <c r="B66" i="36"/>
  <c r="C66" i="36"/>
  <c r="D66" i="36"/>
  <c r="E66" i="36"/>
  <c r="F66" i="36"/>
  <c r="G66" i="36"/>
  <c r="H66" i="36"/>
  <c r="N66" i="36"/>
  <c r="P66" i="36"/>
  <c r="O66" i="36" s="1"/>
  <c r="Q66" i="36"/>
  <c r="R66" i="36"/>
  <c r="S66" i="36"/>
  <c r="T66" i="36"/>
  <c r="U66" i="36"/>
  <c r="V66" i="36"/>
  <c r="W66" i="36"/>
  <c r="X66" i="36"/>
  <c r="Y66" i="36"/>
  <c r="Z66" i="36"/>
  <c r="AA66" i="36"/>
  <c r="AB66" i="36"/>
  <c r="AC66" i="36"/>
  <c r="AD66" i="36"/>
  <c r="AE66" i="36"/>
  <c r="AF66" i="36"/>
  <c r="AG66" i="36"/>
  <c r="AH66" i="36"/>
  <c r="AI66" i="36"/>
  <c r="AJ66" i="36"/>
  <c r="AK66" i="36"/>
  <c r="AL66" i="36"/>
  <c r="AM66" i="36"/>
  <c r="AN66" i="36"/>
  <c r="AO66" i="36"/>
  <c r="AP66" i="36"/>
  <c r="AQ66" i="36"/>
  <c r="AR66" i="36"/>
  <c r="AS66" i="36"/>
  <c r="AT66" i="36"/>
  <c r="A67" i="36"/>
  <c r="B67" i="36"/>
  <c r="C67" i="36"/>
  <c r="D67" i="36"/>
  <c r="E67" i="36"/>
  <c r="F67" i="36"/>
  <c r="G67" i="36"/>
  <c r="H67" i="36"/>
  <c r="N67" i="36"/>
  <c r="P67" i="36"/>
  <c r="O67" i="36" s="1"/>
  <c r="Q67" i="36"/>
  <c r="R67" i="36"/>
  <c r="S67" i="36"/>
  <c r="T67" i="36"/>
  <c r="U67" i="36"/>
  <c r="V67" i="36"/>
  <c r="W67" i="36"/>
  <c r="X67" i="36"/>
  <c r="Y67" i="36"/>
  <c r="Z67" i="36"/>
  <c r="AA67" i="36"/>
  <c r="AB67" i="36"/>
  <c r="AC67" i="36"/>
  <c r="AD67" i="36"/>
  <c r="AE67" i="36"/>
  <c r="AF67" i="36"/>
  <c r="AG67" i="36"/>
  <c r="AH67" i="36"/>
  <c r="AI67" i="36"/>
  <c r="AJ67" i="36"/>
  <c r="AK67" i="36"/>
  <c r="AL67" i="36"/>
  <c r="AM67" i="36"/>
  <c r="AN67" i="36"/>
  <c r="AO67" i="36"/>
  <c r="AP67" i="36"/>
  <c r="AQ67" i="36"/>
  <c r="AR67" i="36"/>
  <c r="AS67" i="36"/>
  <c r="AT67" i="36"/>
  <c r="A68" i="36"/>
  <c r="B68" i="36"/>
  <c r="C68" i="36"/>
  <c r="D68" i="36"/>
  <c r="E68" i="36"/>
  <c r="F68" i="36"/>
  <c r="G68" i="36"/>
  <c r="H68" i="36"/>
  <c r="N68" i="36"/>
  <c r="P68" i="36"/>
  <c r="O68" i="36" s="1"/>
  <c r="Q68" i="36"/>
  <c r="R68" i="36"/>
  <c r="S68" i="36"/>
  <c r="T68" i="36"/>
  <c r="U68" i="36"/>
  <c r="V68" i="36"/>
  <c r="W68" i="36"/>
  <c r="X68" i="36"/>
  <c r="Y68" i="36"/>
  <c r="Z68" i="36"/>
  <c r="AA68" i="36"/>
  <c r="AB68" i="36"/>
  <c r="AC68" i="36"/>
  <c r="AD68" i="36"/>
  <c r="AE68" i="36"/>
  <c r="AF68" i="36"/>
  <c r="AG68" i="36"/>
  <c r="AH68" i="36"/>
  <c r="AI68" i="36"/>
  <c r="AJ68" i="36"/>
  <c r="AK68" i="36"/>
  <c r="AL68" i="36"/>
  <c r="AM68" i="36"/>
  <c r="AN68" i="36"/>
  <c r="AO68" i="36"/>
  <c r="AP68" i="36"/>
  <c r="AQ68" i="36"/>
  <c r="AR68" i="36"/>
  <c r="AS68" i="36"/>
  <c r="AT68" i="36"/>
  <c r="A69" i="36"/>
  <c r="B69" i="36"/>
  <c r="C69" i="36"/>
  <c r="D69" i="36"/>
  <c r="E69" i="36"/>
  <c r="F69" i="36"/>
  <c r="G69" i="36"/>
  <c r="H69" i="36"/>
  <c r="N69" i="36"/>
  <c r="A70" i="36"/>
  <c r="B70" i="36"/>
  <c r="C70" i="36"/>
  <c r="D70" i="36"/>
  <c r="E70" i="36"/>
  <c r="F70" i="36"/>
  <c r="G70" i="36"/>
  <c r="H70" i="36"/>
  <c r="N70" i="36"/>
  <c r="B71" i="36"/>
  <c r="C71" i="36"/>
  <c r="D71" i="36"/>
  <c r="E71" i="36"/>
  <c r="F71" i="36"/>
  <c r="G71" i="36"/>
  <c r="H71" i="36"/>
  <c r="N71" i="36"/>
  <c r="A72" i="36"/>
  <c r="B72" i="36"/>
  <c r="C72" i="36"/>
  <c r="D72" i="36"/>
  <c r="E72" i="36"/>
  <c r="F72" i="36"/>
  <c r="G72" i="36"/>
  <c r="H72" i="36"/>
  <c r="N72" i="36"/>
  <c r="A73" i="36"/>
  <c r="B73" i="36"/>
  <c r="C73" i="36"/>
  <c r="D73" i="36"/>
  <c r="E73" i="36"/>
  <c r="F73" i="36"/>
  <c r="G73" i="36"/>
  <c r="H73" i="36"/>
  <c r="N73" i="36"/>
  <c r="A74" i="36"/>
  <c r="B74" i="36"/>
  <c r="C74" i="36"/>
  <c r="D74" i="36"/>
  <c r="E74" i="36"/>
  <c r="F74" i="36"/>
  <c r="G74" i="36"/>
  <c r="H74" i="36"/>
  <c r="N74" i="36"/>
  <c r="A75" i="36"/>
  <c r="B75" i="36"/>
  <c r="C75" i="36"/>
  <c r="D75" i="36"/>
  <c r="E75" i="36"/>
  <c r="F75" i="36"/>
  <c r="G75" i="36"/>
  <c r="H75" i="36"/>
  <c r="N75" i="36"/>
  <c r="A76" i="36"/>
  <c r="B76" i="36"/>
  <c r="C76" i="36"/>
  <c r="D76" i="36"/>
  <c r="E76" i="36"/>
  <c r="F76" i="36"/>
  <c r="G76" i="36"/>
  <c r="H76" i="36"/>
  <c r="N76" i="36"/>
  <c r="A77" i="36"/>
  <c r="B77" i="36"/>
  <c r="C77" i="36"/>
  <c r="D77" i="36"/>
  <c r="E77" i="36"/>
  <c r="F77" i="36"/>
  <c r="G77" i="36"/>
  <c r="H77" i="36"/>
  <c r="N77" i="36"/>
  <c r="A78" i="36"/>
  <c r="B78" i="36"/>
  <c r="C78" i="36"/>
  <c r="D78" i="36"/>
  <c r="E78" i="36"/>
  <c r="F78" i="36"/>
  <c r="G78" i="36"/>
  <c r="H78" i="36"/>
  <c r="N78" i="36"/>
  <c r="A79" i="36"/>
  <c r="B79" i="36"/>
  <c r="C79" i="36"/>
  <c r="D79" i="36"/>
  <c r="E79" i="36"/>
  <c r="F79" i="36"/>
  <c r="G79" i="36"/>
  <c r="H79" i="36"/>
  <c r="N79" i="36"/>
  <c r="P79" i="36"/>
  <c r="O79" i="36" s="1"/>
  <c r="Q79" i="36"/>
  <c r="R79" i="36"/>
  <c r="S79" i="36"/>
  <c r="T79" i="36"/>
  <c r="U79" i="36"/>
  <c r="V79" i="36"/>
  <c r="W79" i="36"/>
  <c r="X79" i="36"/>
  <c r="Y79" i="36"/>
  <c r="Z79" i="36"/>
  <c r="AA79" i="36"/>
  <c r="AB79" i="36"/>
  <c r="AC79" i="36"/>
  <c r="AD79" i="36"/>
  <c r="AE79" i="36"/>
  <c r="AF79" i="36"/>
  <c r="AG79" i="36"/>
  <c r="AH79" i="36"/>
  <c r="AI79" i="36"/>
  <c r="AJ79" i="36"/>
  <c r="AK79" i="36"/>
  <c r="AL79" i="36"/>
  <c r="AM79" i="36"/>
  <c r="AN79" i="36"/>
  <c r="AO79" i="36"/>
  <c r="AP79" i="36"/>
  <c r="AQ79" i="36"/>
  <c r="AR79" i="36"/>
  <c r="AS79" i="36"/>
  <c r="AT79" i="36"/>
  <c r="A80" i="36"/>
  <c r="B80" i="36"/>
  <c r="C80" i="36"/>
  <c r="D80" i="36"/>
  <c r="E80" i="36"/>
  <c r="F80" i="36"/>
  <c r="G80" i="36"/>
  <c r="H80" i="36"/>
  <c r="N80" i="36"/>
  <c r="P80" i="36"/>
  <c r="O80" i="36" s="1"/>
  <c r="Q80" i="36"/>
  <c r="R80" i="36"/>
  <c r="S80" i="36"/>
  <c r="T80" i="36"/>
  <c r="U80" i="36"/>
  <c r="V80" i="36"/>
  <c r="W80" i="36"/>
  <c r="X80" i="36"/>
  <c r="Y80" i="36"/>
  <c r="Z80" i="36"/>
  <c r="AA80" i="36"/>
  <c r="AB80" i="36"/>
  <c r="AC80" i="36"/>
  <c r="AD80" i="36"/>
  <c r="AE80" i="36"/>
  <c r="AF80" i="36"/>
  <c r="AG80" i="36"/>
  <c r="AH80" i="36"/>
  <c r="AI80" i="36"/>
  <c r="AJ80" i="36"/>
  <c r="AK80" i="36"/>
  <c r="AL80" i="36"/>
  <c r="AM80" i="36"/>
  <c r="AN80" i="36"/>
  <c r="AO80" i="36"/>
  <c r="AP80" i="36"/>
  <c r="AQ80" i="36"/>
  <c r="AR80" i="36"/>
  <c r="AS80" i="36"/>
  <c r="AT80" i="36"/>
  <c r="A81" i="36"/>
  <c r="B81" i="36"/>
  <c r="C81" i="36"/>
  <c r="D81" i="36"/>
  <c r="E81" i="36"/>
  <c r="F81" i="36"/>
  <c r="G81" i="36"/>
  <c r="H81" i="36"/>
  <c r="N81" i="36"/>
  <c r="P81" i="36"/>
  <c r="O81" i="36" s="1"/>
  <c r="Q81" i="36"/>
  <c r="R81" i="36"/>
  <c r="S81" i="36"/>
  <c r="T81" i="36"/>
  <c r="U81" i="36"/>
  <c r="V81" i="36"/>
  <c r="W81" i="36"/>
  <c r="X81" i="36"/>
  <c r="Y81" i="36"/>
  <c r="Z81" i="36"/>
  <c r="AA81" i="36"/>
  <c r="AB81" i="36"/>
  <c r="AC81" i="36"/>
  <c r="AD81" i="36"/>
  <c r="AE81" i="36"/>
  <c r="AF81" i="36"/>
  <c r="AG81" i="36"/>
  <c r="AH81" i="36"/>
  <c r="AI81" i="36"/>
  <c r="AJ81" i="36"/>
  <c r="AK81" i="36"/>
  <c r="AL81" i="36"/>
  <c r="AM81" i="36"/>
  <c r="AN81" i="36"/>
  <c r="AO81" i="36"/>
  <c r="AP81" i="36"/>
  <c r="AQ81" i="36"/>
  <c r="AR81" i="36"/>
  <c r="AS81" i="36"/>
  <c r="AT81" i="36"/>
  <c r="B82" i="36"/>
  <c r="C82" i="36"/>
  <c r="D82" i="36"/>
  <c r="E82" i="36"/>
  <c r="F82" i="36"/>
  <c r="G82" i="36"/>
  <c r="H82" i="36"/>
  <c r="N82" i="36"/>
  <c r="A83" i="36"/>
  <c r="B83" i="36"/>
  <c r="C83" i="36"/>
  <c r="D83" i="36"/>
  <c r="E83" i="36"/>
  <c r="F83" i="36"/>
  <c r="G83" i="36"/>
  <c r="H83" i="36"/>
  <c r="N83" i="36"/>
  <c r="A84" i="36"/>
  <c r="B84" i="36"/>
  <c r="C84" i="36"/>
  <c r="D84" i="36"/>
  <c r="E84" i="36"/>
  <c r="F84" i="36"/>
  <c r="G84" i="36"/>
  <c r="H84" i="36"/>
  <c r="N84" i="36"/>
  <c r="A85" i="36"/>
  <c r="B85" i="36"/>
  <c r="C85" i="36"/>
  <c r="D85" i="36"/>
  <c r="E85" i="36"/>
  <c r="F85" i="36"/>
  <c r="G85" i="36"/>
  <c r="H85" i="36"/>
  <c r="N85" i="36"/>
  <c r="A86" i="36"/>
  <c r="B86" i="36"/>
  <c r="C86" i="36"/>
  <c r="D86" i="36"/>
  <c r="E86" i="36"/>
  <c r="F86" i="36"/>
  <c r="G86" i="36"/>
  <c r="H86" i="36"/>
  <c r="N86" i="36"/>
  <c r="A87" i="36"/>
  <c r="B87" i="36"/>
  <c r="C87" i="36"/>
  <c r="D87" i="36"/>
  <c r="E87" i="36"/>
  <c r="F87" i="36"/>
  <c r="G87" i="36"/>
  <c r="H87" i="36"/>
  <c r="N87" i="36"/>
  <c r="A88" i="36"/>
  <c r="B88" i="36"/>
  <c r="C88" i="36"/>
  <c r="D88" i="36"/>
  <c r="E88" i="36"/>
  <c r="F88" i="36"/>
  <c r="G88" i="36"/>
  <c r="H88" i="36"/>
  <c r="N88" i="36"/>
  <c r="A89" i="36"/>
  <c r="B89" i="36"/>
  <c r="C89" i="36"/>
  <c r="D89" i="36"/>
  <c r="E89" i="36"/>
  <c r="F89" i="36"/>
  <c r="G89" i="36"/>
  <c r="H89" i="36"/>
  <c r="N89" i="36"/>
  <c r="A90" i="36"/>
  <c r="B90" i="36"/>
  <c r="C90" i="36"/>
  <c r="D90" i="36"/>
  <c r="E90" i="36"/>
  <c r="F90" i="36"/>
  <c r="G90" i="36"/>
  <c r="H90" i="36"/>
  <c r="N90" i="36"/>
  <c r="A91" i="36"/>
  <c r="B91" i="36"/>
  <c r="C91" i="36"/>
  <c r="D91" i="36"/>
  <c r="E91" i="36"/>
  <c r="F91" i="36"/>
  <c r="G91" i="36"/>
  <c r="H91" i="36"/>
  <c r="N91" i="36"/>
  <c r="A92" i="36"/>
  <c r="B92" i="36"/>
  <c r="C92" i="36"/>
  <c r="D92" i="36"/>
  <c r="E92" i="36"/>
  <c r="F92" i="36"/>
  <c r="G92" i="36"/>
  <c r="H92" i="36"/>
  <c r="N92" i="36"/>
  <c r="P92" i="36"/>
  <c r="O92" i="36" s="1"/>
  <c r="Q92" i="36"/>
  <c r="R92" i="36"/>
  <c r="S92" i="36"/>
  <c r="T92" i="36"/>
  <c r="U92" i="36"/>
  <c r="V92" i="36"/>
  <c r="W92" i="36"/>
  <c r="X92" i="36"/>
  <c r="Y92" i="36"/>
  <c r="Z92" i="36"/>
  <c r="AA92" i="36"/>
  <c r="AB92" i="36"/>
  <c r="AC92" i="36"/>
  <c r="AD92" i="36"/>
  <c r="AE92" i="36"/>
  <c r="AF92" i="36"/>
  <c r="AG92" i="36"/>
  <c r="AH92" i="36"/>
  <c r="AI92" i="36"/>
  <c r="AJ92" i="36"/>
  <c r="AK92" i="36"/>
  <c r="AL92" i="36"/>
  <c r="AM92" i="36"/>
  <c r="AN92" i="36"/>
  <c r="AO92" i="36"/>
  <c r="AP92" i="36"/>
  <c r="AQ92" i="36"/>
  <c r="AR92" i="36"/>
  <c r="AS92" i="36"/>
  <c r="AT92" i="36"/>
  <c r="A93" i="36"/>
  <c r="B93" i="36"/>
  <c r="C93" i="36"/>
  <c r="D93" i="36"/>
  <c r="E93" i="36"/>
  <c r="F93" i="36"/>
  <c r="G93" i="36"/>
  <c r="H93" i="36"/>
  <c r="N93" i="36"/>
  <c r="P93" i="36"/>
  <c r="O93" i="36" s="1"/>
  <c r="Q93" i="36"/>
  <c r="R93" i="36"/>
  <c r="S93" i="36"/>
  <c r="T93" i="36"/>
  <c r="U93" i="36"/>
  <c r="V93" i="36"/>
  <c r="W93" i="36"/>
  <c r="X93" i="36"/>
  <c r="Y93" i="36"/>
  <c r="Z93" i="36"/>
  <c r="AA93" i="36"/>
  <c r="AB93" i="36"/>
  <c r="AC93" i="36"/>
  <c r="AD93" i="36"/>
  <c r="AE93" i="36"/>
  <c r="AF93" i="36"/>
  <c r="AG93" i="36"/>
  <c r="AH93" i="36"/>
  <c r="AI93" i="36"/>
  <c r="AJ93" i="36"/>
  <c r="AK93" i="36"/>
  <c r="AL93" i="36"/>
  <c r="AM93" i="36"/>
  <c r="AN93" i="36"/>
  <c r="AO93" i="36"/>
  <c r="AP93" i="36"/>
  <c r="AQ93" i="36"/>
  <c r="AR93" i="36"/>
  <c r="AS93" i="36"/>
  <c r="AT93" i="36"/>
  <c r="A94" i="36"/>
  <c r="B94" i="36"/>
  <c r="C94" i="36"/>
  <c r="D94" i="36"/>
  <c r="E94" i="36"/>
  <c r="F94" i="36"/>
  <c r="G94" i="36"/>
  <c r="H94" i="36"/>
  <c r="N94" i="36"/>
  <c r="P94" i="36"/>
  <c r="O94" i="36" s="1"/>
  <c r="Q94" i="36"/>
  <c r="R94" i="36"/>
  <c r="S94" i="36"/>
  <c r="T94" i="36"/>
  <c r="U94" i="36"/>
  <c r="V94" i="36"/>
  <c r="W94" i="36"/>
  <c r="X94" i="36"/>
  <c r="Y94" i="36"/>
  <c r="Z94" i="36"/>
  <c r="AA94" i="36"/>
  <c r="AB94" i="36"/>
  <c r="AC94" i="36"/>
  <c r="AD94" i="36"/>
  <c r="AE94" i="36"/>
  <c r="AF94" i="36"/>
  <c r="AG94" i="36"/>
  <c r="AH94" i="36"/>
  <c r="AI94" i="36"/>
  <c r="AJ94" i="36"/>
  <c r="AK94" i="36"/>
  <c r="AL94" i="36"/>
  <c r="AM94" i="36"/>
  <c r="AN94" i="36"/>
  <c r="AO94" i="36"/>
  <c r="AP94" i="36"/>
  <c r="AQ94" i="36"/>
  <c r="AR94" i="36"/>
  <c r="AS94" i="36"/>
  <c r="AT94" i="36"/>
  <c r="A95" i="36"/>
  <c r="B95" i="36"/>
  <c r="C95" i="36"/>
  <c r="D95" i="36"/>
  <c r="E95" i="36"/>
  <c r="F95" i="36"/>
  <c r="G95" i="36"/>
  <c r="H95" i="36"/>
  <c r="N95" i="36"/>
  <c r="A96" i="36"/>
  <c r="B96" i="36"/>
  <c r="C96" i="36"/>
  <c r="D96" i="36"/>
  <c r="E96" i="36"/>
  <c r="F96" i="36"/>
  <c r="G96" i="36"/>
  <c r="H96" i="36"/>
  <c r="N96" i="36"/>
  <c r="A97" i="36"/>
  <c r="B97" i="36"/>
  <c r="C97" i="36"/>
  <c r="D97" i="36"/>
  <c r="E97" i="36"/>
  <c r="F97" i="36"/>
  <c r="G97" i="36"/>
  <c r="H97" i="36"/>
  <c r="N97" i="36"/>
  <c r="A98" i="36"/>
  <c r="B98" i="36"/>
  <c r="C98" i="36"/>
  <c r="D98" i="36"/>
  <c r="E98" i="36"/>
  <c r="F98" i="36"/>
  <c r="G98" i="36"/>
  <c r="H98" i="36"/>
  <c r="N98" i="36"/>
  <c r="A99" i="36"/>
  <c r="B99" i="36"/>
  <c r="C99" i="36"/>
  <c r="D99" i="36"/>
  <c r="E99" i="36"/>
  <c r="F99" i="36"/>
  <c r="G99" i="36"/>
  <c r="H99" i="36"/>
  <c r="N99" i="36"/>
  <c r="A100" i="36"/>
  <c r="B100" i="36"/>
  <c r="C100" i="36"/>
  <c r="D100" i="36"/>
  <c r="E100" i="36"/>
  <c r="F100" i="36"/>
  <c r="G100" i="36"/>
  <c r="H100" i="36"/>
  <c r="N100" i="36"/>
  <c r="A101" i="36"/>
  <c r="B101" i="36"/>
  <c r="C101" i="36"/>
  <c r="D101" i="36"/>
  <c r="E101" i="36"/>
  <c r="F101" i="36"/>
  <c r="G101" i="36"/>
  <c r="H101" i="36"/>
  <c r="N101" i="36"/>
  <c r="A102" i="36"/>
  <c r="B102" i="36"/>
  <c r="C102" i="36"/>
  <c r="D102" i="36"/>
  <c r="E102" i="36"/>
  <c r="F102" i="36"/>
  <c r="G102" i="36"/>
  <c r="H102" i="36"/>
  <c r="N102" i="36"/>
  <c r="A103" i="36"/>
  <c r="B103" i="36"/>
  <c r="C103" i="36"/>
  <c r="D103" i="36"/>
  <c r="E103" i="36"/>
  <c r="F103" i="36"/>
  <c r="G103" i="36"/>
  <c r="H103" i="36"/>
  <c r="N103" i="36"/>
  <c r="A104" i="36"/>
  <c r="B104" i="36"/>
  <c r="C104" i="36"/>
  <c r="D104" i="36"/>
  <c r="E104" i="36"/>
  <c r="F104" i="36"/>
  <c r="G104" i="36"/>
  <c r="H104" i="36"/>
  <c r="N104" i="36"/>
  <c r="A105" i="36"/>
  <c r="B105" i="36"/>
  <c r="C105" i="36"/>
  <c r="D105" i="36"/>
  <c r="E105" i="36"/>
  <c r="F105" i="36"/>
  <c r="G105" i="36"/>
  <c r="H105" i="36"/>
  <c r="N105" i="36"/>
  <c r="P105" i="36"/>
  <c r="O105" i="36" s="1"/>
  <c r="Q105" i="36"/>
  <c r="R105" i="36"/>
  <c r="S105" i="36"/>
  <c r="T105" i="36"/>
  <c r="U105" i="36"/>
  <c r="V105" i="36"/>
  <c r="W105" i="36"/>
  <c r="X105" i="36"/>
  <c r="Y105" i="36"/>
  <c r="Z105" i="36"/>
  <c r="AA105" i="36"/>
  <c r="AB105" i="36"/>
  <c r="AC105" i="36"/>
  <c r="AD105" i="36"/>
  <c r="AE105" i="36"/>
  <c r="AF105" i="36"/>
  <c r="AG105" i="36"/>
  <c r="AH105" i="36"/>
  <c r="AI105" i="36"/>
  <c r="AJ105" i="36"/>
  <c r="AK105" i="36"/>
  <c r="AL105" i="36"/>
  <c r="AM105" i="36"/>
  <c r="AN105" i="36"/>
  <c r="AO105" i="36"/>
  <c r="AP105" i="36"/>
  <c r="AQ105" i="36"/>
  <c r="AR105" i="36"/>
  <c r="AS105" i="36"/>
  <c r="AT105" i="36"/>
  <c r="A106" i="36"/>
  <c r="B106" i="36"/>
  <c r="C106" i="36"/>
  <c r="D106" i="36"/>
  <c r="E106" i="36"/>
  <c r="F106" i="36"/>
  <c r="G106" i="36"/>
  <c r="H106" i="36"/>
  <c r="N106" i="36"/>
  <c r="P106" i="36"/>
  <c r="O106" i="36" s="1"/>
  <c r="Q106" i="36"/>
  <c r="R106" i="36"/>
  <c r="S106" i="36"/>
  <c r="T106" i="36"/>
  <c r="U106" i="36"/>
  <c r="V106" i="36"/>
  <c r="W106" i="36"/>
  <c r="X106" i="36"/>
  <c r="Y106" i="36"/>
  <c r="Z106" i="36"/>
  <c r="AA106" i="36"/>
  <c r="AB106" i="36"/>
  <c r="AC106" i="36"/>
  <c r="AD106" i="36"/>
  <c r="AE106" i="36"/>
  <c r="AF106" i="36"/>
  <c r="AG106" i="36"/>
  <c r="AH106" i="36"/>
  <c r="AI106" i="36"/>
  <c r="AJ106" i="36"/>
  <c r="AK106" i="36"/>
  <c r="AL106" i="36"/>
  <c r="AM106" i="36"/>
  <c r="AN106" i="36"/>
  <c r="AO106" i="36"/>
  <c r="AP106" i="36"/>
  <c r="AQ106" i="36"/>
  <c r="AR106" i="36"/>
  <c r="AS106" i="36"/>
  <c r="AT106" i="36"/>
  <c r="A107" i="36"/>
  <c r="B107" i="36"/>
  <c r="C107" i="36"/>
  <c r="D107" i="36"/>
  <c r="E107" i="36"/>
  <c r="F107" i="36"/>
  <c r="G107" i="36"/>
  <c r="H107" i="36"/>
  <c r="N107" i="36"/>
  <c r="P107" i="36"/>
  <c r="O107" i="36" s="1"/>
  <c r="Q107" i="36"/>
  <c r="R107" i="36"/>
  <c r="S107" i="36"/>
  <c r="T107" i="36"/>
  <c r="U107" i="36"/>
  <c r="V107" i="36"/>
  <c r="W107" i="36"/>
  <c r="X107" i="36"/>
  <c r="Y107" i="36"/>
  <c r="Z107" i="36"/>
  <c r="AA107" i="36"/>
  <c r="AB107" i="36"/>
  <c r="AC107" i="36"/>
  <c r="AD107" i="36"/>
  <c r="AE107" i="36"/>
  <c r="AF107" i="36"/>
  <c r="AG107" i="36"/>
  <c r="AH107" i="36"/>
  <c r="AI107" i="36"/>
  <c r="AJ107" i="36"/>
  <c r="AK107" i="36"/>
  <c r="AL107" i="36"/>
  <c r="AM107" i="36"/>
  <c r="AN107" i="36"/>
  <c r="AO107" i="36"/>
  <c r="AP107" i="36"/>
  <c r="AQ107" i="36"/>
  <c r="AR107" i="36"/>
  <c r="AS107" i="36"/>
  <c r="AT107" i="36"/>
  <c r="A108" i="36"/>
  <c r="B108" i="36"/>
  <c r="C108" i="36"/>
  <c r="D108" i="36"/>
  <c r="E108" i="36"/>
  <c r="F108" i="36"/>
  <c r="G108" i="36"/>
  <c r="H108" i="36"/>
  <c r="N108" i="36"/>
  <c r="A109" i="36"/>
  <c r="B109" i="36"/>
  <c r="C109" i="36"/>
  <c r="D109" i="36"/>
  <c r="E109" i="36"/>
  <c r="F109" i="36"/>
  <c r="G109" i="36"/>
  <c r="H109" i="36"/>
  <c r="N109" i="36"/>
  <c r="A110" i="36"/>
  <c r="B110" i="36"/>
  <c r="C110" i="36"/>
  <c r="D110" i="36"/>
  <c r="E110" i="36"/>
  <c r="F110" i="36"/>
  <c r="G110" i="36"/>
  <c r="H110" i="36"/>
  <c r="N110" i="36"/>
  <c r="A111" i="36"/>
  <c r="B111" i="36"/>
  <c r="C111" i="36"/>
  <c r="D111" i="36"/>
  <c r="E111" i="36"/>
  <c r="F111" i="36"/>
  <c r="G111" i="36"/>
  <c r="H111" i="36"/>
  <c r="N111" i="36"/>
  <c r="A112" i="36"/>
  <c r="B112" i="36"/>
  <c r="C112" i="36"/>
  <c r="D112" i="36"/>
  <c r="E112" i="36"/>
  <c r="F112" i="36"/>
  <c r="G112" i="36"/>
  <c r="H112" i="36"/>
  <c r="N112" i="36"/>
  <c r="A113" i="36"/>
  <c r="B113" i="36"/>
  <c r="C113" i="36"/>
  <c r="D113" i="36"/>
  <c r="E113" i="36"/>
  <c r="F113" i="36"/>
  <c r="G113" i="36"/>
  <c r="H113" i="36"/>
  <c r="N113" i="36"/>
  <c r="A114" i="36"/>
  <c r="B114" i="36"/>
  <c r="C114" i="36"/>
  <c r="D114" i="36"/>
  <c r="E114" i="36"/>
  <c r="F114" i="36"/>
  <c r="G114" i="36"/>
  <c r="H114" i="36"/>
  <c r="N114" i="36"/>
  <c r="A115" i="36"/>
  <c r="B115" i="36"/>
  <c r="C115" i="36"/>
  <c r="D115" i="36"/>
  <c r="E115" i="36"/>
  <c r="F115" i="36"/>
  <c r="G115" i="36"/>
  <c r="H115" i="36"/>
  <c r="N115" i="36"/>
  <c r="A116" i="36"/>
  <c r="B116" i="36"/>
  <c r="C116" i="36"/>
  <c r="D116" i="36"/>
  <c r="E116" i="36"/>
  <c r="F116" i="36"/>
  <c r="G116" i="36"/>
  <c r="H116" i="36"/>
  <c r="N116" i="36"/>
  <c r="A117" i="36"/>
  <c r="B117" i="36"/>
  <c r="C117" i="36"/>
  <c r="D117" i="36"/>
  <c r="E117" i="36"/>
  <c r="F117" i="36"/>
  <c r="G117" i="36"/>
  <c r="H117" i="36"/>
  <c r="N117" i="36"/>
  <c r="A118" i="36"/>
  <c r="B118" i="36"/>
  <c r="C118" i="36"/>
  <c r="D118" i="36"/>
  <c r="E118" i="36"/>
  <c r="F118" i="36"/>
  <c r="G118" i="36"/>
  <c r="H118" i="36"/>
  <c r="N118" i="36"/>
  <c r="P118" i="36"/>
  <c r="O118" i="36" s="1"/>
  <c r="Q118" i="36"/>
  <c r="R118" i="36"/>
  <c r="S118" i="36"/>
  <c r="T118" i="36"/>
  <c r="U118" i="36"/>
  <c r="V118" i="36"/>
  <c r="W118" i="36"/>
  <c r="X118" i="36"/>
  <c r="Y118" i="36"/>
  <c r="Z118" i="36"/>
  <c r="AA118" i="36"/>
  <c r="AB118" i="36"/>
  <c r="AC118" i="36"/>
  <c r="AD118" i="36"/>
  <c r="AE118" i="36"/>
  <c r="AF118" i="36"/>
  <c r="AG118" i="36"/>
  <c r="AH118" i="36"/>
  <c r="AI118" i="36"/>
  <c r="AJ118" i="36"/>
  <c r="AK118" i="36"/>
  <c r="AL118" i="36"/>
  <c r="AM118" i="36"/>
  <c r="AN118" i="36"/>
  <c r="AO118" i="36"/>
  <c r="AP118" i="36"/>
  <c r="AQ118" i="36"/>
  <c r="AR118" i="36"/>
  <c r="AS118" i="36"/>
  <c r="AT118" i="36"/>
  <c r="A119" i="36"/>
  <c r="B119" i="36"/>
  <c r="C119" i="36"/>
  <c r="D119" i="36"/>
  <c r="E119" i="36"/>
  <c r="F119" i="36"/>
  <c r="G119" i="36"/>
  <c r="H119" i="36"/>
  <c r="N119" i="36"/>
  <c r="P119" i="36"/>
  <c r="O119" i="36" s="1"/>
  <c r="Q119" i="36"/>
  <c r="R119" i="36"/>
  <c r="S119" i="36"/>
  <c r="T119" i="36"/>
  <c r="U119" i="36"/>
  <c r="V119" i="36"/>
  <c r="W119" i="36"/>
  <c r="X119" i="36"/>
  <c r="Y119" i="36"/>
  <c r="Z119" i="36"/>
  <c r="AA119" i="36"/>
  <c r="AB119" i="36"/>
  <c r="AC119" i="36"/>
  <c r="AD119" i="36"/>
  <c r="AE119" i="36"/>
  <c r="AF119" i="36"/>
  <c r="AG119" i="36"/>
  <c r="AH119" i="36"/>
  <c r="AI119" i="36"/>
  <c r="AJ119" i="36"/>
  <c r="AK119" i="36"/>
  <c r="AL119" i="36"/>
  <c r="AM119" i="36"/>
  <c r="AN119" i="36"/>
  <c r="AO119" i="36"/>
  <c r="AP119" i="36"/>
  <c r="AQ119" i="36"/>
  <c r="AR119" i="36"/>
  <c r="AS119" i="36"/>
  <c r="AT119" i="36"/>
  <c r="A120" i="36"/>
  <c r="B120" i="36"/>
  <c r="C120" i="36"/>
  <c r="D120" i="36"/>
  <c r="E120" i="36"/>
  <c r="F120" i="36"/>
  <c r="G120" i="36"/>
  <c r="H120" i="36"/>
  <c r="N120" i="36"/>
  <c r="P120" i="36"/>
  <c r="O120" i="36" s="1"/>
  <c r="Q120" i="36"/>
  <c r="R120" i="36"/>
  <c r="S120" i="36"/>
  <c r="T120" i="36"/>
  <c r="U120" i="36"/>
  <c r="V120" i="36"/>
  <c r="W120" i="36"/>
  <c r="X120" i="36"/>
  <c r="Y120" i="36"/>
  <c r="Z120" i="36"/>
  <c r="AA120" i="36"/>
  <c r="AB120" i="36"/>
  <c r="AC120" i="36"/>
  <c r="AD120" i="36"/>
  <c r="AE120" i="36"/>
  <c r="AF120" i="36"/>
  <c r="AG120" i="36"/>
  <c r="AH120" i="36"/>
  <c r="AI120" i="36"/>
  <c r="AJ120" i="36"/>
  <c r="AK120" i="36"/>
  <c r="AL120" i="36"/>
  <c r="AM120" i="36"/>
  <c r="AN120" i="36"/>
  <c r="AO120" i="36"/>
  <c r="AP120" i="36"/>
  <c r="AQ120" i="36"/>
  <c r="AR120" i="36"/>
  <c r="AS120" i="36"/>
  <c r="AT120" i="36"/>
  <c r="A121" i="36"/>
  <c r="B121" i="36"/>
  <c r="C121" i="36"/>
  <c r="D121" i="36"/>
  <c r="E121" i="36"/>
  <c r="F121" i="36"/>
  <c r="G121" i="36"/>
  <c r="H121" i="36"/>
  <c r="N121" i="36"/>
  <c r="A122" i="36"/>
  <c r="B122" i="36"/>
  <c r="C122" i="36"/>
  <c r="D122" i="36"/>
  <c r="E122" i="36"/>
  <c r="F122" i="36"/>
  <c r="G122" i="36"/>
  <c r="H122" i="36"/>
  <c r="N122" i="36"/>
  <c r="A123" i="36"/>
  <c r="B123" i="36"/>
  <c r="C123" i="36"/>
  <c r="D123" i="36"/>
  <c r="E123" i="36"/>
  <c r="F123" i="36"/>
  <c r="G123" i="36"/>
  <c r="H123" i="36"/>
  <c r="N123" i="36"/>
  <c r="A124" i="36"/>
  <c r="B124" i="36"/>
  <c r="C124" i="36"/>
  <c r="D124" i="36"/>
  <c r="E124" i="36"/>
  <c r="F124" i="36"/>
  <c r="G124" i="36"/>
  <c r="H124" i="36"/>
  <c r="N124" i="36"/>
  <c r="A125" i="36"/>
  <c r="B125" i="36"/>
  <c r="C125" i="36"/>
  <c r="D125" i="36"/>
  <c r="E125" i="36"/>
  <c r="F125" i="36"/>
  <c r="G125" i="36"/>
  <c r="H125" i="36"/>
  <c r="N125" i="36"/>
  <c r="A126" i="36"/>
  <c r="B126" i="36"/>
  <c r="C126" i="36"/>
  <c r="D126" i="36"/>
  <c r="E126" i="36"/>
  <c r="F126" i="36"/>
  <c r="G126" i="36"/>
  <c r="H126" i="36"/>
  <c r="N126" i="36"/>
  <c r="A127" i="36"/>
  <c r="B127" i="36"/>
  <c r="C127" i="36"/>
  <c r="D127" i="36"/>
  <c r="E127" i="36"/>
  <c r="F127" i="36"/>
  <c r="G127" i="36"/>
  <c r="H127" i="36"/>
  <c r="N127" i="36"/>
  <c r="A128" i="36"/>
  <c r="B128" i="36"/>
  <c r="C128" i="36"/>
  <c r="D128" i="36"/>
  <c r="E128" i="36"/>
  <c r="F128" i="36"/>
  <c r="G128" i="36"/>
  <c r="H128" i="36"/>
  <c r="N128" i="36"/>
  <c r="A129" i="36"/>
  <c r="B129" i="36"/>
  <c r="C129" i="36"/>
  <c r="D129" i="36"/>
  <c r="E129" i="36"/>
  <c r="F129" i="36"/>
  <c r="G129" i="36"/>
  <c r="H129" i="36"/>
  <c r="N129" i="36"/>
  <c r="A130" i="36"/>
  <c r="B130" i="36"/>
  <c r="C130" i="36"/>
  <c r="D130" i="36"/>
  <c r="E130" i="36"/>
  <c r="F130" i="36"/>
  <c r="G130" i="36"/>
  <c r="H130" i="36"/>
  <c r="N130" i="36"/>
  <c r="A131" i="36"/>
  <c r="B131" i="36"/>
  <c r="C131" i="36"/>
  <c r="D131" i="36"/>
  <c r="E131" i="36"/>
  <c r="F131" i="36"/>
  <c r="G131" i="36"/>
  <c r="H131" i="36"/>
  <c r="N131" i="36"/>
  <c r="P131" i="36"/>
  <c r="O131" i="36" s="1"/>
  <c r="Q131" i="36"/>
  <c r="R131" i="36"/>
  <c r="S131" i="36"/>
  <c r="T131" i="36"/>
  <c r="U131" i="36"/>
  <c r="V131" i="36"/>
  <c r="W131" i="36"/>
  <c r="X131" i="36"/>
  <c r="Y131" i="36"/>
  <c r="Z131" i="36"/>
  <c r="AA131" i="36"/>
  <c r="AB131" i="36"/>
  <c r="AC131" i="36"/>
  <c r="AD131" i="36"/>
  <c r="AE131" i="36"/>
  <c r="AF131" i="36"/>
  <c r="AG131" i="36"/>
  <c r="AH131" i="36"/>
  <c r="AI131" i="36"/>
  <c r="AJ131" i="36"/>
  <c r="AK131" i="36"/>
  <c r="AL131" i="36"/>
  <c r="AM131" i="36"/>
  <c r="AN131" i="36"/>
  <c r="AO131" i="36"/>
  <c r="AP131" i="36"/>
  <c r="AQ131" i="36"/>
  <c r="AR131" i="36"/>
  <c r="AS131" i="36"/>
  <c r="AT131" i="36"/>
  <c r="A132" i="36"/>
  <c r="B132" i="36"/>
  <c r="C132" i="36"/>
  <c r="D132" i="36"/>
  <c r="E132" i="36"/>
  <c r="F132" i="36"/>
  <c r="G132" i="36"/>
  <c r="H132" i="36"/>
  <c r="N132" i="36"/>
  <c r="P132" i="36"/>
  <c r="O132" i="36" s="1"/>
  <c r="Q132" i="36"/>
  <c r="R132" i="36"/>
  <c r="S132" i="36"/>
  <c r="T132" i="36"/>
  <c r="U132" i="36"/>
  <c r="V132" i="36"/>
  <c r="W132" i="36"/>
  <c r="X132" i="36"/>
  <c r="Y132" i="36"/>
  <c r="Z132" i="36"/>
  <c r="AA132" i="36"/>
  <c r="AB132" i="36"/>
  <c r="AC132" i="36"/>
  <c r="AD132" i="36"/>
  <c r="AE132" i="36"/>
  <c r="AF132" i="36"/>
  <c r="AG132" i="36"/>
  <c r="AH132" i="36"/>
  <c r="AI132" i="36"/>
  <c r="AJ132" i="36"/>
  <c r="AK132" i="36"/>
  <c r="AL132" i="36"/>
  <c r="AM132" i="36"/>
  <c r="AN132" i="36"/>
  <c r="AO132" i="36"/>
  <c r="AP132" i="36"/>
  <c r="AQ132" i="36"/>
  <c r="AR132" i="36"/>
  <c r="AS132" i="36"/>
  <c r="AT132" i="36"/>
  <c r="A133" i="36"/>
  <c r="B133" i="36"/>
  <c r="C133" i="36"/>
  <c r="D133" i="36"/>
  <c r="E133" i="36"/>
  <c r="F133" i="36"/>
  <c r="G133" i="36"/>
  <c r="H133" i="36"/>
  <c r="N133" i="36"/>
  <c r="P133" i="36"/>
  <c r="O133" i="36" s="1"/>
  <c r="Q133" i="36"/>
  <c r="R133" i="36"/>
  <c r="S133" i="36"/>
  <c r="T133" i="36"/>
  <c r="U133" i="36"/>
  <c r="V133" i="36"/>
  <c r="W133" i="36"/>
  <c r="X133" i="36"/>
  <c r="Y133" i="36"/>
  <c r="Z133" i="36"/>
  <c r="AA133" i="36"/>
  <c r="AB133" i="36"/>
  <c r="AC133" i="36"/>
  <c r="AD133" i="36"/>
  <c r="AE133" i="36"/>
  <c r="AF133" i="36"/>
  <c r="AG133" i="36"/>
  <c r="AH133" i="36"/>
  <c r="AI133" i="36"/>
  <c r="AJ133" i="36"/>
  <c r="AK133" i="36"/>
  <c r="AL133" i="36"/>
  <c r="AM133" i="36"/>
  <c r="AN133" i="36"/>
  <c r="AO133" i="36"/>
  <c r="AP133" i="36"/>
  <c r="AQ133" i="36"/>
  <c r="AR133" i="36"/>
  <c r="AS133" i="36"/>
  <c r="AT133" i="36"/>
  <c r="A134" i="36"/>
  <c r="B134" i="36"/>
  <c r="C134" i="36"/>
  <c r="D134" i="36"/>
  <c r="E134" i="36"/>
  <c r="F134" i="36"/>
  <c r="G134" i="36"/>
  <c r="H134" i="36"/>
  <c r="N134" i="36"/>
  <c r="A135" i="36"/>
  <c r="B135" i="36"/>
  <c r="C135" i="36"/>
  <c r="D135" i="36"/>
  <c r="E135" i="36"/>
  <c r="F135" i="36"/>
  <c r="G135" i="36"/>
  <c r="H135" i="36"/>
  <c r="N135" i="36"/>
  <c r="B136" i="36"/>
  <c r="C136" i="36"/>
  <c r="D136" i="36"/>
  <c r="E136" i="36"/>
  <c r="F136" i="36"/>
  <c r="G136" i="36"/>
  <c r="H136" i="36"/>
  <c r="N136" i="36"/>
  <c r="A137" i="36"/>
  <c r="B137" i="36"/>
  <c r="C137" i="36"/>
  <c r="D137" i="36"/>
  <c r="E137" i="36"/>
  <c r="F137" i="36"/>
  <c r="G137" i="36"/>
  <c r="H137" i="36"/>
  <c r="N137" i="36"/>
  <c r="A138" i="36"/>
  <c r="B138" i="36"/>
  <c r="C138" i="36"/>
  <c r="D138" i="36"/>
  <c r="E138" i="36"/>
  <c r="F138" i="36"/>
  <c r="G138" i="36"/>
  <c r="H138" i="36"/>
  <c r="N138" i="36"/>
  <c r="A139" i="36"/>
  <c r="B139" i="36"/>
  <c r="C139" i="36"/>
  <c r="D139" i="36"/>
  <c r="E139" i="36"/>
  <c r="F139" i="36"/>
  <c r="G139" i="36"/>
  <c r="H139" i="36"/>
  <c r="N139" i="36"/>
  <c r="A140" i="36"/>
  <c r="B140" i="36"/>
  <c r="C140" i="36"/>
  <c r="D140" i="36"/>
  <c r="E140" i="36"/>
  <c r="F140" i="36"/>
  <c r="G140" i="36"/>
  <c r="H140" i="36"/>
  <c r="N140" i="36"/>
  <c r="A141" i="36"/>
  <c r="B141" i="36"/>
  <c r="C141" i="36"/>
  <c r="D141" i="36"/>
  <c r="E141" i="36"/>
  <c r="F141" i="36"/>
  <c r="G141" i="36"/>
  <c r="H141" i="36"/>
  <c r="N141" i="36"/>
  <c r="A142" i="36"/>
  <c r="B142" i="36"/>
  <c r="C142" i="36"/>
  <c r="D142" i="36"/>
  <c r="E142" i="36"/>
  <c r="F142" i="36"/>
  <c r="G142" i="36"/>
  <c r="H142" i="36"/>
  <c r="N142" i="36"/>
  <c r="A143" i="36"/>
  <c r="B143" i="36"/>
  <c r="C143" i="36"/>
  <c r="D143" i="36"/>
  <c r="E143" i="36"/>
  <c r="F143" i="36"/>
  <c r="G143" i="36"/>
  <c r="H143" i="36"/>
  <c r="N143" i="36"/>
  <c r="P143" i="36"/>
  <c r="Q143" i="36"/>
  <c r="D11" i="21" s="1"/>
  <c r="A144" i="36"/>
  <c r="B144" i="36"/>
  <c r="C144" i="36"/>
  <c r="D144" i="36"/>
  <c r="E144" i="36"/>
  <c r="F144" i="36"/>
  <c r="G144" i="36"/>
  <c r="H144" i="36"/>
  <c r="N144" i="36"/>
  <c r="P144" i="36"/>
  <c r="O144" i="36" s="1"/>
  <c r="Q144" i="36"/>
  <c r="R144" i="36"/>
  <c r="S144" i="36"/>
  <c r="T144" i="36"/>
  <c r="U144" i="36"/>
  <c r="V144" i="36"/>
  <c r="W144" i="36"/>
  <c r="X144" i="36"/>
  <c r="Y144" i="36"/>
  <c r="Z144" i="36"/>
  <c r="AA144" i="36"/>
  <c r="AB144" i="36"/>
  <c r="AC144" i="36"/>
  <c r="AD144" i="36"/>
  <c r="AE144" i="36"/>
  <c r="AF144" i="36"/>
  <c r="AG144" i="36"/>
  <c r="AH144" i="36"/>
  <c r="AI144" i="36"/>
  <c r="AJ144" i="36"/>
  <c r="AK144" i="36"/>
  <c r="AL144" i="36"/>
  <c r="AM144" i="36"/>
  <c r="AN144" i="36"/>
  <c r="AO144" i="36"/>
  <c r="AP144" i="36"/>
  <c r="AQ144" i="36"/>
  <c r="AR144" i="36"/>
  <c r="AS144" i="36"/>
  <c r="AT144" i="36"/>
  <c r="A145" i="36"/>
  <c r="B145" i="36"/>
  <c r="C145" i="36"/>
  <c r="D145" i="36"/>
  <c r="E145" i="36"/>
  <c r="F145" i="36"/>
  <c r="G145" i="36"/>
  <c r="H145" i="36"/>
  <c r="N145" i="36"/>
  <c r="P145" i="36"/>
  <c r="O145" i="36" s="1"/>
  <c r="Q145" i="36"/>
  <c r="R145" i="36"/>
  <c r="S145" i="36"/>
  <c r="T145" i="36"/>
  <c r="U145" i="36"/>
  <c r="V145" i="36"/>
  <c r="W145" i="36"/>
  <c r="X145" i="36"/>
  <c r="Y145" i="36"/>
  <c r="Z145" i="36"/>
  <c r="AA145" i="36"/>
  <c r="AB145" i="36"/>
  <c r="AC145" i="36"/>
  <c r="AD145" i="36"/>
  <c r="AE145" i="36"/>
  <c r="AF145" i="36"/>
  <c r="AG145" i="36"/>
  <c r="AH145" i="36"/>
  <c r="AI145" i="36"/>
  <c r="AJ145" i="36"/>
  <c r="AK145" i="36"/>
  <c r="AL145" i="36"/>
  <c r="AM145" i="36"/>
  <c r="AN145" i="36"/>
  <c r="AO145" i="36"/>
  <c r="AP145" i="36"/>
  <c r="AQ145" i="36"/>
  <c r="AR145" i="36"/>
  <c r="AS145" i="36"/>
  <c r="AT145" i="36"/>
  <c r="A146" i="36"/>
  <c r="B146" i="36"/>
  <c r="C146" i="36"/>
  <c r="D146" i="36"/>
  <c r="E146" i="36"/>
  <c r="F146" i="36"/>
  <c r="G146" i="36"/>
  <c r="H146" i="36"/>
  <c r="N146" i="36"/>
  <c r="P146" i="36"/>
  <c r="O146" i="36" s="1"/>
  <c r="Q146" i="36"/>
  <c r="R146" i="36"/>
  <c r="S146" i="36"/>
  <c r="T146" i="36"/>
  <c r="U146" i="36"/>
  <c r="V146" i="36"/>
  <c r="W146" i="36"/>
  <c r="X146" i="36"/>
  <c r="Y146" i="36"/>
  <c r="Z146" i="36"/>
  <c r="AA146" i="36"/>
  <c r="AB146" i="36"/>
  <c r="AC146" i="36"/>
  <c r="AD146" i="36"/>
  <c r="AE146" i="36"/>
  <c r="AF146" i="36"/>
  <c r="AG146" i="36"/>
  <c r="AH146" i="36"/>
  <c r="AI146" i="36"/>
  <c r="AJ146" i="36"/>
  <c r="AK146" i="36"/>
  <c r="AL146" i="36"/>
  <c r="AM146" i="36"/>
  <c r="AN146" i="36"/>
  <c r="AO146" i="36"/>
  <c r="AP146" i="36"/>
  <c r="AQ146" i="36"/>
  <c r="AR146" i="36"/>
  <c r="AS146" i="36"/>
  <c r="AT146" i="36"/>
  <c r="B147" i="36"/>
  <c r="C147" i="36"/>
  <c r="D147" i="36"/>
  <c r="E147" i="36"/>
  <c r="F147" i="36"/>
  <c r="G147" i="36"/>
  <c r="H147" i="36"/>
  <c r="N147" i="36"/>
  <c r="A148" i="36"/>
  <c r="B148" i="36"/>
  <c r="C148" i="36"/>
  <c r="D148" i="36"/>
  <c r="E148" i="36"/>
  <c r="F148" i="36"/>
  <c r="G148" i="36"/>
  <c r="H148" i="36"/>
  <c r="N148" i="36"/>
  <c r="A149" i="36"/>
  <c r="B149" i="36"/>
  <c r="C149" i="36"/>
  <c r="D149" i="36"/>
  <c r="E149" i="36"/>
  <c r="F149" i="36"/>
  <c r="G149" i="36"/>
  <c r="H149" i="36"/>
  <c r="N149" i="36"/>
  <c r="A150" i="36"/>
  <c r="B150" i="36"/>
  <c r="C150" i="36"/>
  <c r="D150" i="36"/>
  <c r="E150" i="36"/>
  <c r="F150" i="36"/>
  <c r="G150" i="36"/>
  <c r="H150" i="36"/>
  <c r="N150" i="36"/>
  <c r="A151" i="36"/>
  <c r="B151" i="36"/>
  <c r="C151" i="36"/>
  <c r="D151" i="36"/>
  <c r="E151" i="36"/>
  <c r="F151" i="36"/>
  <c r="G151" i="36"/>
  <c r="H151" i="36"/>
  <c r="N151" i="36"/>
  <c r="P151" i="36"/>
  <c r="Q151" i="36"/>
  <c r="D6" i="14" s="1"/>
  <c r="A152" i="36"/>
  <c r="B152" i="36"/>
  <c r="C152" i="36"/>
  <c r="D152" i="36"/>
  <c r="E152" i="36"/>
  <c r="F152" i="36"/>
  <c r="G152" i="36"/>
  <c r="H152" i="36"/>
  <c r="N152" i="36"/>
  <c r="A153" i="36"/>
  <c r="B153" i="36"/>
  <c r="C153" i="36"/>
  <c r="D153" i="36"/>
  <c r="E153" i="36"/>
  <c r="F153" i="36"/>
  <c r="G153" i="36"/>
  <c r="H153" i="36"/>
  <c r="N153" i="36"/>
  <c r="A154" i="36"/>
  <c r="B154" i="36"/>
  <c r="C154" i="36"/>
  <c r="D154" i="36"/>
  <c r="E154" i="36"/>
  <c r="F154" i="36"/>
  <c r="G154" i="36"/>
  <c r="H154" i="36"/>
  <c r="N154" i="36"/>
  <c r="A155" i="36"/>
  <c r="B155" i="36"/>
  <c r="C155" i="36"/>
  <c r="D155" i="36"/>
  <c r="E155" i="36"/>
  <c r="F155" i="36"/>
  <c r="G155" i="36"/>
  <c r="H155" i="36"/>
  <c r="N155" i="36"/>
  <c r="A156" i="36"/>
  <c r="B156" i="36"/>
  <c r="C156" i="36"/>
  <c r="D156" i="36"/>
  <c r="E156" i="36"/>
  <c r="F156" i="36"/>
  <c r="G156" i="36"/>
  <c r="H156" i="36"/>
  <c r="N156" i="36"/>
  <c r="P156" i="36"/>
  <c r="Q156" i="36"/>
  <c r="D11" i="14" s="1"/>
  <c r="A157" i="36"/>
  <c r="B157" i="36"/>
  <c r="C157" i="36"/>
  <c r="D157" i="36"/>
  <c r="E157" i="36"/>
  <c r="F157" i="36"/>
  <c r="G157" i="36"/>
  <c r="H157" i="36"/>
  <c r="N157" i="36"/>
  <c r="P157" i="36"/>
  <c r="O157" i="36" s="1"/>
  <c r="Q157" i="36"/>
  <c r="R157" i="36"/>
  <c r="S157" i="36"/>
  <c r="T157" i="36"/>
  <c r="U157" i="36"/>
  <c r="V157" i="36"/>
  <c r="W157" i="36"/>
  <c r="X157" i="36"/>
  <c r="Y157" i="36"/>
  <c r="Z157" i="36"/>
  <c r="AA157" i="36"/>
  <c r="AB157" i="36"/>
  <c r="AC157" i="36"/>
  <c r="AD157" i="36"/>
  <c r="AE157" i="36"/>
  <c r="AF157" i="36"/>
  <c r="AG157" i="36"/>
  <c r="AH157" i="36"/>
  <c r="AI157" i="36"/>
  <c r="AJ157" i="36"/>
  <c r="AK157" i="36"/>
  <c r="AL157" i="36"/>
  <c r="AM157" i="36"/>
  <c r="AN157" i="36"/>
  <c r="AO157" i="36"/>
  <c r="AP157" i="36"/>
  <c r="AQ157" i="36"/>
  <c r="AR157" i="36"/>
  <c r="AS157" i="36"/>
  <c r="AT157" i="36"/>
  <c r="A158" i="36"/>
  <c r="B158" i="36"/>
  <c r="C158" i="36"/>
  <c r="D158" i="36"/>
  <c r="E158" i="36"/>
  <c r="F158" i="36"/>
  <c r="G158" i="36"/>
  <c r="H158" i="36"/>
  <c r="N158" i="36"/>
  <c r="P158" i="36"/>
  <c r="O158" i="36" s="1"/>
  <c r="Q158" i="36"/>
  <c r="R158" i="36"/>
  <c r="S158" i="36"/>
  <c r="T158" i="36"/>
  <c r="U158" i="36"/>
  <c r="V158" i="36"/>
  <c r="W158" i="36"/>
  <c r="X158" i="36"/>
  <c r="Y158" i="36"/>
  <c r="Z158" i="36"/>
  <c r="AA158" i="36"/>
  <c r="AB158" i="36"/>
  <c r="AC158" i="36"/>
  <c r="AD158" i="36"/>
  <c r="AE158" i="36"/>
  <c r="AF158" i="36"/>
  <c r="AG158" i="36"/>
  <c r="AH158" i="36"/>
  <c r="AI158" i="36"/>
  <c r="AJ158" i="36"/>
  <c r="AK158" i="36"/>
  <c r="AL158" i="36"/>
  <c r="AM158" i="36"/>
  <c r="AN158" i="36"/>
  <c r="AO158" i="36"/>
  <c r="AP158" i="36"/>
  <c r="AQ158" i="36"/>
  <c r="AR158" i="36"/>
  <c r="AS158" i="36"/>
  <c r="AT158" i="36"/>
  <c r="A159" i="36"/>
  <c r="B159" i="36"/>
  <c r="C159" i="36"/>
  <c r="D159" i="36"/>
  <c r="E159" i="36"/>
  <c r="F159" i="36"/>
  <c r="G159" i="36"/>
  <c r="H159" i="36"/>
  <c r="N159" i="36"/>
  <c r="P159" i="36"/>
  <c r="O159" i="36" s="1"/>
  <c r="Q159" i="36"/>
  <c r="R159" i="36"/>
  <c r="S159" i="36"/>
  <c r="T159" i="36"/>
  <c r="U159" i="36"/>
  <c r="V159" i="36"/>
  <c r="W159" i="36"/>
  <c r="X159" i="36"/>
  <c r="Y159" i="36"/>
  <c r="Z159" i="36"/>
  <c r="AA159" i="36"/>
  <c r="AB159" i="36"/>
  <c r="AC159" i="36"/>
  <c r="AD159" i="36"/>
  <c r="AE159" i="36"/>
  <c r="AF159" i="36"/>
  <c r="AG159" i="36"/>
  <c r="AH159" i="36"/>
  <c r="AI159" i="36"/>
  <c r="AJ159" i="36"/>
  <c r="AK159" i="36"/>
  <c r="AL159" i="36"/>
  <c r="AM159" i="36"/>
  <c r="AN159" i="36"/>
  <c r="AO159" i="36"/>
  <c r="AP159" i="36"/>
  <c r="AQ159" i="36"/>
  <c r="AR159" i="36"/>
  <c r="AS159" i="36"/>
  <c r="AT159" i="36"/>
  <c r="A160" i="36"/>
  <c r="B160" i="36"/>
  <c r="C160" i="36"/>
  <c r="D160" i="36"/>
  <c r="E160" i="36"/>
  <c r="F160" i="36"/>
  <c r="G160" i="36"/>
  <c r="H160" i="36"/>
  <c r="N160" i="36"/>
  <c r="A161" i="36"/>
  <c r="B161" i="36"/>
  <c r="C161" i="36"/>
  <c r="D161" i="36"/>
  <c r="E161" i="36"/>
  <c r="F161" i="36"/>
  <c r="G161" i="36"/>
  <c r="H161" i="36"/>
  <c r="N161" i="36"/>
  <c r="A162" i="36"/>
  <c r="B162" i="36"/>
  <c r="C162" i="36"/>
  <c r="D162" i="36"/>
  <c r="E162" i="36"/>
  <c r="F162" i="36"/>
  <c r="G162" i="36"/>
  <c r="H162" i="36"/>
  <c r="N162" i="36"/>
  <c r="A163" i="36"/>
  <c r="B163" i="36"/>
  <c r="C163" i="36"/>
  <c r="D163" i="36"/>
  <c r="E163" i="36"/>
  <c r="F163" i="36"/>
  <c r="G163" i="36"/>
  <c r="H163" i="36"/>
  <c r="N163" i="36"/>
  <c r="A164" i="36"/>
  <c r="B164" i="36"/>
  <c r="C164" i="36"/>
  <c r="D164" i="36"/>
  <c r="E164" i="36"/>
  <c r="F164" i="36"/>
  <c r="G164" i="36"/>
  <c r="H164" i="36"/>
  <c r="N164" i="36"/>
  <c r="P164" i="36"/>
  <c r="Q164" i="36"/>
  <c r="D6" i="15" s="1"/>
  <c r="R164" i="36"/>
  <c r="E6" i="15" s="1"/>
  <c r="S164" i="36"/>
  <c r="F6" i="15" s="1"/>
  <c r="T164" i="36"/>
  <c r="G6" i="15" s="1"/>
  <c r="U164" i="36"/>
  <c r="H6" i="15" s="1"/>
  <c r="V164" i="36"/>
  <c r="I6" i="15" s="1"/>
  <c r="W164" i="36"/>
  <c r="J6" i="15" s="1"/>
  <c r="X164" i="36"/>
  <c r="K6" i="15" s="1"/>
  <c r="Y164" i="36"/>
  <c r="L6" i="15" s="1"/>
  <c r="Z164" i="36"/>
  <c r="M6" i="15" s="1"/>
  <c r="AA164" i="36"/>
  <c r="N6" i="15" s="1"/>
  <c r="AB164" i="36"/>
  <c r="O6" i="15" s="1"/>
  <c r="AC164" i="36"/>
  <c r="P6" i="15" s="1"/>
  <c r="AD164" i="36"/>
  <c r="Q6" i="15" s="1"/>
  <c r="AE164" i="36"/>
  <c r="R6" i="15" s="1"/>
  <c r="AF164" i="36"/>
  <c r="S6" i="15" s="1"/>
  <c r="AG164" i="36"/>
  <c r="T6" i="15" s="1"/>
  <c r="AH164" i="36"/>
  <c r="U6" i="15" s="1"/>
  <c r="AI164" i="36"/>
  <c r="V6" i="15" s="1"/>
  <c r="AJ164" i="36"/>
  <c r="W6" i="15" s="1"/>
  <c r="AK164" i="36"/>
  <c r="X6" i="15" s="1"/>
  <c r="AL164" i="36"/>
  <c r="Y6" i="15" s="1"/>
  <c r="AM164" i="36"/>
  <c r="Z6" i="15" s="1"/>
  <c r="AN164" i="36"/>
  <c r="AA6" i="15" s="1"/>
  <c r="AO164" i="36"/>
  <c r="AB6" i="15" s="1"/>
  <c r="AP164" i="36"/>
  <c r="AC6" i="15" s="1"/>
  <c r="AQ164" i="36"/>
  <c r="AD6" i="15" s="1"/>
  <c r="AR164" i="36"/>
  <c r="AE6" i="15" s="1"/>
  <c r="AS164" i="36"/>
  <c r="AF6" i="15" s="1"/>
  <c r="AT164" i="36"/>
  <c r="AG6" i="15" s="1"/>
  <c r="A165" i="36"/>
  <c r="B165" i="36"/>
  <c r="C165" i="36"/>
  <c r="D165" i="36"/>
  <c r="E165" i="36"/>
  <c r="F165" i="36"/>
  <c r="G165" i="36"/>
  <c r="H165" i="36"/>
  <c r="N165" i="36"/>
  <c r="A166" i="36"/>
  <c r="B166" i="36"/>
  <c r="C166" i="36"/>
  <c r="D166" i="36"/>
  <c r="E166" i="36"/>
  <c r="F166" i="36"/>
  <c r="G166" i="36"/>
  <c r="H166" i="36"/>
  <c r="N166" i="36"/>
  <c r="A167" i="36"/>
  <c r="B167" i="36"/>
  <c r="C167" i="36"/>
  <c r="D167" i="36"/>
  <c r="E167" i="36"/>
  <c r="F167" i="36"/>
  <c r="G167" i="36"/>
  <c r="H167" i="36"/>
  <c r="N167" i="36"/>
  <c r="A168" i="36"/>
  <c r="B168" i="36"/>
  <c r="C168" i="36"/>
  <c r="D168" i="36"/>
  <c r="E168" i="36"/>
  <c r="F168" i="36"/>
  <c r="G168" i="36"/>
  <c r="H168" i="36"/>
  <c r="N168" i="36"/>
  <c r="A169" i="36"/>
  <c r="B169" i="36"/>
  <c r="C169" i="36"/>
  <c r="D169" i="36"/>
  <c r="E169" i="36"/>
  <c r="F169" i="36"/>
  <c r="G169" i="36"/>
  <c r="H169" i="36"/>
  <c r="N169" i="36"/>
  <c r="P169" i="36"/>
  <c r="Q169" i="36"/>
  <c r="D11" i="15" s="1"/>
  <c r="R169" i="36"/>
  <c r="E11" i="15" s="1"/>
  <c r="S169" i="36"/>
  <c r="F11" i="15" s="1"/>
  <c r="T169" i="36"/>
  <c r="G11" i="15" s="1"/>
  <c r="U169" i="36"/>
  <c r="H11" i="15" s="1"/>
  <c r="V169" i="36"/>
  <c r="I11" i="15" s="1"/>
  <c r="W169" i="36"/>
  <c r="J11" i="15" s="1"/>
  <c r="X169" i="36"/>
  <c r="K11" i="15" s="1"/>
  <c r="Y169" i="36"/>
  <c r="L11" i="15" s="1"/>
  <c r="Z169" i="36"/>
  <c r="M11" i="15" s="1"/>
  <c r="AA169" i="36"/>
  <c r="N11" i="15" s="1"/>
  <c r="AB169" i="36"/>
  <c r="O11" i="15" s="1"/>
  <c r="AC169" i="36"/>
  <c r="P11" i="15" s="1"/>
  <c r="AD169" i="36"/>
  <c r="Q11" i="15" s="1"/>
  <c r="AE169" i="36"/>
  <c r="R11" i="15" s="1"/>
  <c r="AF169" i="36"/>
  <c r="S11" i="15" s="1"/>
  <c r="AG169" i="36"/>
  <c r="T11" i="15" s="1"/>
  <c r="AH169" i="36"/>
  <c r="U11" i="15" s="1"/>
  <c r="AI169" i="36"/>
  <c r="V11" i="15" s="1"/>
  <c r="AJ169" i="36"/>
  <c r="W11" i="15" s="1"/>
  <c r="AK169" i="36"/>
  <c r="X11" i="15" s="1"/>
  <c r="AL169" i="36"/>
  <c r="Y11" i="15" s="1"/>
  <c r="AM169" i="36"/>
  <c r="Z11" i="15" s="1"/>
  <c r="AN169" i="36"/>
  <c r="AA11" i="15" s="1"/>
  <c r="AO169" i="36"/>
  <c r="AB11" i="15" s="1"/>
  <c r="AP169" i="36"/>
  <c r="AC11" i="15" s="1"/>
  <c r="AQ169" i="36"/>
  <c r="AD11" i="15" s="1"/>
  <c r="AR169" i="36"/>
  <c r="AE11" i="15" s="1"/>
  <c r="AS169" i="36"/>
  <c r="AF11" i="15" s="1"/>
  <c r="AT169" i="36"/>
  <c r="AG11" i="15" s="1"/>
  <c r="A170" i="36"/>
  <c r="B170" i="36"/>
  <c r="C170" i="36"/>
  <c r="D170" i="36"/>
  <c r="E170" i="36"/>
  <c r="F170" i="36"/>
  <c r="G170" i="36"/>
  <c r="H170" i="36"/>
  <c r="N170" i="36"/>
  <c r="P170" i="36"/>
  <c r="O170" i="36" s="1"/>
  <c r="Q170" i="36"/>
  <c r="R170" i="36"/>
  <c r="S170" i="36"/>
  <c r="T170" i="36"/>
  <c r="U170" i="36"/>
  <c r="V170" i="36"/>
  <c r="W170" i="36"/>
  <c r="X170" i="36"/>
  <c r="Y170" i="36"/>
  <c r="Z170" i="36"/>
  <c r="AA170" i="36"/>
  <c r="AB170" i="36"/>
  <c r="AC170" i="36"/>
  <c r="AD170" i="36"/>
  <c r="AE170" i="36"/>
  <c r="AF170" i="36"/>
  <c r="AG170" i="36"/>
  <c r="AH170" i="36"/>
  <c r="AI170" i="36"/>
  <c r="AJ170" i="36"/>
  <c r="AK170" i="36"/>
  <c r="AL170" i="36"/>
  <c r="AM170" i="36"/>
  <c r="AN170" i="36"/>
  <c r="AO170" i="36"/>
  <c r="AP170" i="36"/>
  <c r="AQ170" i="36"/>
  <c r="AR170" i="36"/>
  <c r="AS170" i="36"/>
  <c r="AT170" i="36"/>
  <c r="A171" i="36"/>
  <c r="B171" i="36"/>
  <c r="C171" i="36"/>
  <c r="D171" i="36"/>
  <c r="E171" i="36"/>
  <c r="F171" i="36"/>
  <c r="G171" i="36"/>
  <c r="H171" i="36"/>
  <c r="N171" i="36"/>
  <c r="P171" i="36"/>
  <c r="O171" i="36" s="1"/>
  <c r="Q171" i="36"/>
  <c r="R171" i="36"/>
  <c r="S171" i="36"/>
  <c r="T171" i="36"/>
  <c r="U171" i="36"/>
  <c r="V171" i="36"/>
  <c r="W171" i="36"/>
  <c r="X171" i="36"/>
  <c r="Y171" i="36"/>
  <c r="Z171" i="36"/>
  <c r="AA171" i="36"/>
  <c r="AB171" i="36"/>
  <c r="AC171" i="36"/>
  <c r="AD171" i="36"/>
  <c r="AE171" i="36"/>
  <c r="AF171" i="36"/>
  <c r="AG171" i="36"/>
  <c r="AH171" i="36"/>
  <c r="AI171" i="36"/>
  <c r="AJ171" i="36"/>
  <c r="AK171" i="36"/>
  <c r="AL171" i="36"/>
  <c r="AM171" i="36"/>
  <c r="AN171" i="36"/>
  <c r="AO171" i="36"/>
  <c r="AP171" i="36"/>
  <c r="AQ171" i="36"/>
  <c r="AR171" i="36"/>
  <c r="AS171" i="36"/>
  <c r="AT171" i="36"/>
  <c r="A172" i="36"/>
  <c r="B172" i="36"/>
  <c r="C172" i="36"/>
  <c r="D172" i="36"/>
  <c r="E172" i="36"/>
  <c r="F172" i="36"/>
  <c r="G172" i="36"/>
  <c r="H172" i="36"/>
  <c r="N172" i="36"/>
  <c r="P172" i="36"/>
  <c r="O172" i="36" s="1"/>
  <c r="Q172" i="36"/>
  <c r="R172" i="36"/>
  <c r="S172" i="36"/>
  <c r="T172" i="36"/>
  <c r="U172" i="36"/>
  <c r="V172" i="36"/>
  <c r="W172" i="36"/>
  <c r="X172" i="36"/>
  <c r="Y172" i="36"/>
  <c r="Z172" i="36"/>
  <c r="AA172" i="36"/>
  <c r="AB172" i="36"/>
  <c r="AC172" i="36"/>
  <c r="AD172" i="36"/>
  <c r="AE172" i="36"/>
  <c r="AF172" i="36"/>
  <c r="AG172" i="36"/>
  <c r="AH172" i="36"/>
  <c r="AI172" i="36"/>
  <c r="AJ172" i="36"/>
  <c r="AK172" i="36"/>
  <c r="AL172" i="36"/>
  <c r="AM172" i="36"/>
  <c r="AN172" i="36"/>
  <c r="AO172" i="36"/>
  <c r="AP172" i="36"/>
  <c r="AQ172" i="36"/>
  <c r="AR172" i="36"/>
  <c r="AS172" i="36"/>
  <c r="AT172" i="36"/>
  <c r="A173" i="36"/>
  <c r="B173" i="36"/>
  <c r="C173" i="36"/>
  <c r="D173" i="36"/>
  <c r="E173" i="36"/>
  <c r="F173" i="36"/>
  <c r="G173" i="36"/>
  <c r="H173" i="36"/>
  <c r="N173" i="36"/>
  <c r="A174" i="36"/>
  <c r="B174" i="36"/>
  <c r="C174" i="36"/>
  <c r="D174" i="36"/>
  <c r="E174" i="36"/>
  <c r="F174" i="36"/>
  <c r="G174" i="36"/>
  <c r="H174" i="36"/>
  <c r="N174" i="36"/>
  <c r="A175" i="36"/>
  <c r="B175" i="36"/>
  <c r="C175" i="36"/>
  <c r="D175" i="36"/>
  <c r="E175" i="36"/>
  <c r="F175" i="36"/>
  <c r="G175" i="36"/>
  <c r="H175" i="36"/>
  <c r="N175" i="36"/>
  <c r="A176" i="36"/>
  <c r="B176" i="36"/>
  <c r="C176" i="36"/>
  <c r="D176" i="36"/>
  <c r="E176" i="36"/>
  <c r="F176" i="36"/>
  <c r="G176" i="36"/>
  <c r="H176" i="36"/>
  <c r="N176" i="36"/>
  <c r="A177" i="36"/>
  <c r="B177" i="36"/>
  <c r="C177" i="36"/>
  <c r="D177" i="36"/>
  <c r="E177" i="36"/>
  <c r="F177" i="36"/>
  <c r="G177" i="36"/>
  <c r="H177" i="36"/>
  <c r="N177" i="36"/>
  <c r="P177" i="36"/>
  <c r="Q177" i="36"/>
  <c r="D6" i="16" s="1"/>
  <c r="R177" i="36"/>
  <c r="E6" i="16" s="1"/>
  <c r="S177" i="36"/>
  <c r="F6" i="16" s="1"/>
  <c r="T177" i="36"/>
  <c r="G6" i="16" s="1"/>
  <c r="U177" i="36"/>
  <c r="H6" i="16" s="1"/>
  <c r="V177" i="36"/>
  <c r="I6" i="16" s="1"/>
  <c r="W177" i="36"/>
  <c r="J6" i="16" s="1"/>
  <c r="X177" i="36"/>
  <c r="K6" i="16" s="1"/>
  <c r="Y177" i="36"/>
  <c r="L6" i="16" s="1"/>
  <c r="Z177" i="36"/>
  <c r="M6" i="16" s="1"/>
  <c r="AA177" i="36"/>
  <c r="N6" i="16" s="1"/>
  <c r="AB177" i="36"/>
  <c r="O6" i="16" s="1"/>
  <c r="AC177" i="36"/>
  <c r="P6" i="16" s="1"/>
  <c r="AD177" i="36"/>
  <c r="Q6" i="16" s="1"/>
  <c r="AE177" i="36"/>
  <c r="R6" i="16" s="1"/>
  <c r="AF177" i="36"/>
  <c r="S6" i="16" s="1"/>
  <c r="AG177" i="36"/>
  <c r="T6" i="16" s="1"/>
  <c r="AH177" i="36"/>
  <c r="U6" i="16" s="1"/>
  <c r="AI177" i="36"/>
  <c r="V6" i="16" s="1"/>
  <c r="AJ177" i="36"/>
  <c r="W6" i="16" s="1"/>
  <c r="AK177" i="36"/>
  <c r="X6" i="16" s="1"/>
  <c r="AL177" i="36"/>
  <c r="Y6" i="16" s="1"/>
  <c r="AM177" i="36"/>
  <c r="Z6" i="16" s="1"/>
  <c r="AN177" i="36"/>
  <c r="AA6" i="16" s="1"/>
  <c r="AO177" i="36"/>
  <c r="AB6" i="16" s="1"/>
  <c r="AP177" i="36"/>
  <c r="AC6" i="16" s="1"/>
  <c r="AQ177" i="36"/>
  <c r="AD6" i="16" s="1"/>
  <c r="AR177" i="36"/>
  <c r="AE6" i="16" s="1"/>
  <c r="AS177" i="36"/>
  <c r="AF6" i="16" s="1"/>
  <c r="AT177" i="36"/>
  <c r="AG6" i="16" s="1"/>
  <c r="A178" i="36"/>
  <c r="B178" i="36"/>
  <c r="C178" i="36"/>
  <c r="D178" i="36"/>
  <c r="E178" i="36"/>
  <c r="F178" i="36"/>
  <c r="G178" i="36"/>
  <c r="H178" i="36"/>
  <c r="N178" i="36"/>
  <c r="A179" i="36"/>
  <c r="B179" i="36"/>
  <c r="C179" i="36"/>
  <c r="D179" i="36"/>
  <c r="E179" i="36"/>
  <c r="F179" i="36"/>
  <c r="G179" i="36"/>
  <c r="H179" i="36"/>
  <c r="N179" i="36"/>
  <c r="A180" i="36"/>
  <c r="B180" i="36"/>
  <c r="C180" i="36"/>
  <c r="D180" i="36"/>
  <c r="E180" i="36"/>
  <c r="F180" i="36"/>
  <c r="G180" i="36"/>
  <c r="H180" i="36"/>
  <c r="N180" i="36"/>
  <c r="A181" i="36"/>
  <c r="B181" i="36"/>
  <c r="C181" i="36"/>
  <c r="D181" i="36"/>
  <c r="E181" i="36"/>
  <c r="F181" i="36"/>
  <c r="G181" i="36"/>
  <c r="H181" i="36"/>
  <c r="N181" i="36"/>
  <c r="A182" i="36"/>
  <c r="B182" i="36"/>
  <c r="C182" i="36"/>
  <c r="D182" i="36"/>
  <c r="E182" i="36"/>
  <c r="F182" i="36"/>
  <c r="G182" i="36"/>
  <c r="H182" i="36"/>
  <c r="N182" i="36"/>
  <c r="P182" i="36"/>
  <c r="Q182" i="36"/>
  <c r="D11" i="16" s="1"/>
  <c r="A183" i="36"/>
  <c r="B183" i="36"/>
  <c r="C183" i="36"/>
  <c r="D183" i="36"/>
  <c r="E183" i="36"/>
  <c r="F183" i="36"/>
  <c r="G183" i="36"/>
  <c r="H183" i="36"/>
  <c r="N183" i="36"/>
  <c r="P183" i="36"/>
  <c r="O183" i="36" s="1"/>
  <c r="Q183" i="36"/>
  <c r="R183" i="36"/>
  <c r="S183" i="36"/>
  <c r="T183" i="36"/>
  <c r="U183" i="36"/>
  <c r="V183" i="36"/>
  <c r="W183" i="36"/>
  <c r="X183" i="36"/>
  <c r="Y183" i="36"/>
  <c r="Z183" i="36"/>
  <c r="AA183" i="36"/>
  <c r="AB183" i="36"/>
  <c r="AC183" i="36"/>
  <c r="AD183" i="36"/>
  <c r="AE183" i="36"/>
  <c r="AF183" i="36"/>
  <c r="AG183" i="36"/>
  <c r="AH183" i="36"/>
  <c r="AI183" i="36"/>
  <c r="AJ183" i="36"/>
  <c r="AK183" i="36"/>
  <c r="AL183" i="36"/>
  <c r="AM183" i="36"/>
  <c r="AN183" i="36"/>
  <c r="AO183" i="36"/>
  <c r="AP183" i="36"/>
  <c r="AQ183" i="36"/>
  <c r="AR183" i="36"/>
  <c r="AS183" i="36"/>
  <c r="AT183" i="36"/>
  <c r="A184" i="36"/>
  <c r="B184" i="36"/>
  <c r="C184" i="36"/>
  <c r="D184" i="36"/>
  <c r="E184" i="36"/>
  <c r="F184" i="36"/>
  <c r="G184" i="36"/>
  <c r="H184" i="36"/>
  <c r="N184" i="36"/>
  <c r="P184" i="36"/>
  <c r="O184" i="36" s="1"/>
  <c r="Q184" i="36"/>
  <c r="R184" i="36"/>
  <c r="S184" i="36"/>
  <c r="T184" i="36"/>
  <c r="U184" i="36"/>
  <c r="V184" i="36"/>
  <c r="W184" i="36"/>
  <c r="X184" i="36"/>
  <c r="Y184" i="36"/>
  <c r="Z184" i="36"/>
  <c r="AA184" i="36"/>
  <c r="AB184" i="36"/>
  <c r="AC184" i="36"/>
  <c r="AD184" i="36"/>
  <c r="AE184" i="36"/>
  <c r="AF184" i="36"/>
  <c r="AG184" i="36"/>
  <c r="AH184" i="36"/>
  <c r="AI184" i="36"/>
  <c r="AJ184" i="36"/>
  <c r="AK184" i="36"/>
  <c r="AL184" i="36"/>
  <c r="AM184" i="36"/>
  <c r="AN184" i="36"/>
  <c r="AO184" i="36"/>
  <c r="AP184" i="36"/>
  <c r="AQ184" i="36"/>
  <c r="AR184" i="36"/>
  <c r="AS184" i="36"/>
  <c r="AT184" i="36"/>
  <c r="A185" i="36"/>
  <c r="B185" i="36"/>
  <c r="C185" i="36"/>
  <c r="D185" i="36"/>
  <c r="E185" i="36"/>
  <c r="F185" i="36"/>
  <c r="G185" i="36"/>
  <c r="H185" i="36"/>
  <c r="N185" i="36"/>
  <c r="P185" i="36"/>
  <c r="O185" i="36" s="1"/>
  <c r="Q185" i="36"/>
  <c r="R185" i="36"/>
  <c r="S185" i="36"/>
  <c r="T185" i="36"/>
  <c r="U185" i="36"/>
  <c r="V185" i="36"/>
  <c r="W185" i="36"/>
  <c r="X185" i="36"/>
  <c r="Y185" i="36"/>
  <c r="Z185" i="36"/>
  <c r="AA185" i="36"/>
  <c r="AB185" i="36"/>
  <c r="AC185" i="36"/>
  <c r="AD185" i="36"/>
  <c r="AE185" i="36"/>
  <c r="AF185" i="36"/>
  <c r="AG185" i="36"/>
  <c r="AH185" i="36"/>
  <c r="AI185" i="36"/>
  <c r="AJ185" i="36"/>
  <c r="AK185" i="36"/>
  <c r="AL185" i="36"/>
  <c r="AM185" i="36"/>
  <c r="AN185" i="36"/>
  <c r="AO185" i="36"/>
  <c r="AP185" i="36"/>
  <c r="AQ185" i="36"/>
  <c r="AR185" i="36"/>
  <c r="AS185" i="36"/>
  <c r="AT185" i="36"/>
  <c r="A186" i="36"/>
  <c r="B186" i="36"/>
  <c r="C186" i="36"/>
  <c r="D186" i="36"/>
  <c r="E186" i="36"/>
  <c r="F186" i="36"/>
  <c r="G186" i="36"/>
  <c r="H186" i="36"/>
  <c r="N186" i="36"/>
  <c r="A187" i="36"/>
  <c r="B187" i="36"/>
  <c r="C187" i="36"/>
  <c r="D187" i="36"/>
  <c r="E187" i="36"/>
  <c r="F187" i="36"/>
  <c r="G187" i="36"/>
  <c r="H187" i="36"/>
  <c r="N187" i="36"/>
  <c r="A188" i="36"/>
  <c r="B188" i="36"/>
  <c r="C188" i="36"/>
  <c r="D188" i="36"/>
  <c r="E188" i="36"/>
  <c r="F188" i="36"/>
  <c r="G188" i="36"/>
  <c r="H188" i="36"/>
  <c r="N188" i="36"/>
  <c r="A189" i="36"/>
  <c r="B189" i="36"/>
  <c r="C189" i="36"/>
  <c r="D189" i="36"/>
  <c r="E189" i="36"/>
  <c r="F189" i="36"/>
  <c r="G189" i="36"/>
  <c r="H189" i="36"/>
  <c r="N189" i="36"/>
  <c r="A190" i="36"/>
  <c r="B190" i="36"/>
  <c r="C190" i="36"/>
  <c r="D190" i="36"/>
  <c r="E190" i="36"/>
  <c r="F190" i="36"/>
  <c r="G190" i="36"/>
  <c r="H190" i="36"/>
  <c r="N190" i="36"/>
  <c r="P190" i="36"/>
  <c r="Q190" i="36"/>
  <c r="D6" i="17" s="1"/>
  <c r="A191" i="36"/>
  <c r="B191" i="36"/>
  <c r="C191" i="36"/>
  <c r="D191" i="36"/>
  <c r="E191" i="36"/>
  <c r="F191" i="36"/>
  <c r="G191" i="36"/>
  <c r="H191" i="36"/>
  <c r="N191" i="36"/>
  <c r="A192" i="36"/>
  <c r="B192" i="36"/>
  <c r="C192" i="36"/>
  <c r="D192" i="36"/>
  <c r="E192" i="36"/>
  <c r="F192" i="36"/>
  <c r="G192" i="36"/>
  <c r="H192" i="36"/>
  <c r="N192" i="36"/>
  <c r="A193" i="36"/>
  <c r="B193" i="36"/>
  <c r="C193" i="36"/>
  <c r="D193" i="36"/>
  <c r="E193" i="36"/>
  <c r="F193" i="36"/>
  <c r="G193" i="36"/>
  <c r="H193" i="36"/>
  <c r="N193" i="36"/>
  <c r="A194" i="36"/>
  <c r="B194" i="36"/>
  <c r="C194" i="36"/>
  <c r="D194" i="36"/>
  <c r="E194" i="36"/>
  <c r="F194" i="36"/>
  <c r="G194" i="36"/>
  <c r="H194" i="36"/>
  <c r="N194" i="36"/>
  <c r="A195" i="36"/>
  <c r="B195" i="36"/>
  <c r="C195" i="36"/>
  <c r="D195" i="36"/>
  <c r="E195" i="36"/>
  <c r="F195" i="36"/>
  <c r="G195" i="36"/>
  <c r="H195" i="36"/>
  <c r="N195" i="36"/>
  <c r="P195" i="36"/>
  <c r="Q195" i="36"/>
  <c r="D11" i="17" s="1"/>
  <c r="R195" i="36"/>
  <c r="E11" i="17" s="1"/>
  <c r="S195" i="36"/>
  <c r="F11" i="17" s="1"/>
  <c r="T195" i="36"/>
  <c r="G11" i="17" s="1"/>
  <c r="U195" i="36"/>
  <c r="H11" i="17" s="1"/>
  <c r="V195" i="36"/>
  <c r="I11" i="17" s="1"/>
  <c r="W195" i="36"/>
  <c r="J11" i="17" s="1"/>
  <c r="X195" i="36"/>
  <c r="K11" i="17" s="1"/>
  <c r="Y195" i="36"/>
  <c r="L11" i="17" s="1"/>
  <c r="Z195" i="36"/>
  <c r="M11" i="17" s="1"/>
  <c r="AA195" i="36"/>
  <c r="N11" i="17" s="1"/>
  <c r="AB195" i="36"/>
  <c r="O11" i="17" s="1"/>
  <c r="AC195" i="36"/>
  <c r="P11" i="17" s="1"/>
  <c r="AD195" i="36"/>
  <c r="Q11" i="17" s="1"/>
  <c r="AE195" i="36"/>
  <c r="R11" i="17" s="1"/>
  <c r="AF195" i="36"/>
  <c r="S11" i="17" s="1"/>
  <c r="AG195" i="36"/>
  <c r="T11" i="17" s="1"/>
  <c r="AH195" i="36"/>
  <c r="U11" i="17" s="1"/>
  <c r="AI195" i="36"/>
  <c r="V11" i="17" s="1"/>
  <c r="AJ195" i="36"/>
  <c r="W11" i="17" s="1"/>
  <c r="AK195" i="36"/>
  <c r="X11" i="17" s="1"/>
  <c r="AL195" i="36"/>
  <c r="Y11" i="17" s="1"/>
  <c r="AM195" i="36"/>
  <c r="Z11" i="17" s="1"/>
  <c r="AN195" i="36"/>
  <c r="AA11" i="17" s="1"/>
  <c r="AO195" i="36"/>
  <c r="AB11" i="17" s="1"/>
  <c r="AP195" i="36"/>
  <c r="AC11" i="17" s="1"/>
  <c r="AQ195" i="36"/>
  <c r="AD11" i="17" s="1"/>
  <c r="AR195" i="36"/>
  <c r="AE11" i="17" s="1"/>
  <c r="AS195" i="36"/>
  <c r="AF11" i="17" s="1"/>
  <c r="AT195" i="36"/>
  <c r="AG11" i="17" s="1"/>
  <c r="A196" i="36"/>
  <c r="B196" i="36"/>
  <c r="C196" i="36"/>
  <c r="D196" i="36"/>
  <c r="E196" i="36"/>
  <c r="F196" i="36"/>
  <c r="G196" i="36"/>
  <c r="H196" i="36"/>
  <c r="N196" i="36"/>
  <c r="P196" i="36"/>
  <c r="O196" i="36" s="1"/>
  <c r="Q196" i="36"/>
  <c r="R196" i="36"/>
  <c r="S196" i="36"/>
  <c r="T196" i="36"/>
  <c r="U196" i="36"/>
  <c r="V196" i="36"/>
  <c r="W196" i="36"/>
  <c r="X196" i="36"/>
  <c r="Y196" i="36"/>
  <c r="Z196" i="36"/>
  <c r="AA196" i="36"/>
  <c r="AB196" i="36"/>
  <c r="AC196" i="36"/>
  <c r="AD196" i="36"/>
  <c r="AE196" i="36"/>
  <c r="AF196" i="36"/>
  <c r="AG196" i="36"/>
  <c r="AH196" i="36"/>
  <c r="AI196" i="36"/>
  <c r="AJ196" i="36"/>
  <c r="AK196" i="36"/>
  <c r="AL196" i="36"/>
  <c r="AM196" i="36"/>
  <c r="AN196" i="36"/>
  <c r="AO196" i="36"/>
  <c r="AP196" i="36"/>
  <c r="AQ196" i="36"/>
  <c r="AR196" i="36"/>
  <c r="AS196" i="36"/>
  <c r="AT196" i="36"/>
  <c r="A197" i="36"/>
  <c r="B197" i="36"/>
  <c r="C197" i="36"/>
  <c r="D197" i="36"/>
  <c r="E197" i="36"/>
  <c r="F197" i="36"/>
  <c r="G197" i="36"/>
  <c r="H197" i="36"/>
  <c r="N197" i="36"/>
  <c r="A198" i="36"/>
  <c r="B198" i="36"/>
  <c r="C198" i="36"/>
  <c r="D198" i="36"/>
  <c r="E198" i="36"/>
  <c r="F198" i="36"/>
  <c r="G198" i="36"/>
  <c r="H198" i="36"/>
  <c r="N198" i="36"/>
  <c r="A199" i="36"/>
  <c r="B199" i="36"/>
  <c r="C199" i="36"/>
  <c r="D199" i="36"/>
  <c r="E199" i="36"/>
  <c r="F199" i="36"/>
  <c r="G199" i="36"/>
  <c r="H199" i="36"/>
  <c r="N199" i="36"/>
  <c r="A200" i="36"/>
  <c r="B200" i="36"/>
  <c r="C200" i="36"/>
  <c r="D200" i="36"/>
  <c r="E200" i="36"/>
  <c r="F200" i="36"/>
  <c r="G200" i="36"/>
  <c r="H200" i="36"/>
  <c r="N200" i="36"/>
  <c r="P200" i="36"/>
  <c r="O200" i="36" s="1"/>
  <c r="Q200" i="36"/>
  <c r="R200" i="36"/>
  <c r="S200" i="36"/>
  <c r="T200" i="36"/>
  <c r="U200" i="36"/>
  <c r="V200" i="36"/>
  <c r="W200" i="36"/>
  <c r="X200" i="36"/>
  <c r="Y200" i="36"/>
  <c r="Z200" i="36"/>
  <c r="AA200" i="36"/>
  <c r="AB200" i="36"/>
  <c r="AC200" i="36"/>
  <c r="AD200" i="36"/>
  <c r="AE200" i="36"/>
  <c r="AF200" i="36"/>
  <c r="AG200" i="36"/>
  <c r="AH200" i="36"/>
  <c r="AI200" i="36"/>
  <c r="AJ200" i="36"/>
  <c r="AK200" i="36"/>
  <c r="AL200" i="36"/>
  <c r="AM200" i="36"/>
  <c r="AN200" i="36"/>
  <c r="AO200" i="36"/>
  <c r="AP200" i="36"/>
  <c r="AQ200" i="36"/>
  <c r="AR200" i="36"/>
  <c r="AS200" i="36"/>
  <c r="AT200" i="36"/>
  <c r="A201" i="36"/>
  <c r="B201" i="36"/>
  <c r="C201" i="36"/>
  <c r="D201" i="36"/>
  <c r="E201" i="36"/>
  <c r="F201" i="36"/>
  <c r="G201" i="36"/>
  <c r="H201" i="36"/>
  <c r="N201" i="36"/>
  <c r="A202" i="36"/>
  <c r="B202" i="36"/>
  <c r="C202" i="36"/>
  <c r="D202" i="36"/>
  <c r="E202" i="36"/>
  <c r="F202" i="36"/>
  <c r="G202" i="36"/>
  <c r="H202" i="36"/>
  <c r="N202" i="36"/>
  <c r="AT1" i="36"/>
  <c r="AT2" i="36"/>
  <c r="AT3" i="36"/>
  <c r="AT14" i="36"/>
  <c r="AT15" i="36"/>
  <c r="AT16" i="36"/>
  <c r="AT27" i="36"/>
  <c r="AT28" i="36"/>
  <c r="AT29" i="36"/>
  <c r="AO1" i="36"/>
  <c r="AP1" i="36"/>
  <c r="AQ1" i="36"/>
  <c r="AR1" i="36"/>
  <c r="AS1" i="36"/>
  <c r="AO2" i="36"/>
  <c r="AP2" i="36"/>
  <c r="AQ2" i="36"/>
  <c r="AR2" i="36"/>
  <c r="AS2" i="36"/>
  <c r="AO3" i="36"/>
  <c r="AP3" i="36"/>
  <c r="AQ3" i="36"/>
  <c r="AR3" i="36"/>
  <c r="AS3" i="36"/>
  <c r="AO14" i="36"/>
  <c r="AP14" i="36"/>
  <c r="AQ14" i="36"/>
  <c r="AR14" i="36"/>
  <c r="AS14" i="36"/>
  <c r="AO15" i="36"/>
  <c r="AP15" i="36"/>
  <c r="AQ15" i="36"/>
  <c r="AR15" i="36"/>
  <c r="AS15" i="36"/>
  <c r="AO16" i="36"/>
  <c r="AP16" i="36"/>
  <c r="AQ16" i="36"/>
  <c r="AR16" i="36"/>
  <c r="AS16" i="36"/>
  <c r="AO27" i="36"/>
  <c r="AP27" i="36"/>
  <c r="AQ27" i="36"/>
  <c r="AR27" i="36"/>
  <c r="AS27" i="36"/>
  <c r="AO28" i="36"/>
  <c r="AP28" i="36"/>
  <c r="AQ28" i="36"/>
  <c r="AR28" i="36"/>
  <c r="AS28" i="36"/>
  <c r="AO29" i="36"/>
  <c r="AP29" i="36"/>
  <c r="AQ29" i="36"/>
  <c r="AR29" i="36"/>
  <c r="AS29" i="36"/>
  <c r="B2" i="36"/>
  <c r="C2" i="36"/>
  <c r="D2" i="36"/>
  <c r="E2" i="36"/>
  <c r="F2" i="36"/>
  <c r="G2" i="36"/>
  <c r="H2" i="36"/>
  <c r="N2" i="36"/>
  <c r="O2" i="36"/>
  <c r="P2" i="36"/>
  <c r="R2" i="36"/>
  <c r="S2" i="36"/>
  <c r="T2" i="36"/>
  <c r="U2" i="36"/>
  <c r="V2" i="36"/>
  <c r="W2" i="36"/>
  <c r="X2" i="36"/>
  <c r="Y2" i="36"/>
  <c r="Z2" i="36"/>
  <c r="AA2" i="36"/>
  <c r="AB2" i="36"/>
  <c r="AC2" i="36"/>
  <c r="AD2" i="36"/>
  <c r="AE2" i="36"/>
  <c r="AF2" i="36"/>
  <c r="AG2" i="36"/>
  <c r="AH2" i="36"/>
  <c r="AI2" i="36"/>
  <c r="AJ2" i="36"/>
  <c r="AK2" i="36"/>
  <c r="AL2" i="36"/>
  <c r="AM2" i="36"/>
  <c r="AN2" i="36"/>
  <c r="A3" i="36"/>
  <c r="B3" i="36"/>
  <c r="C3" i="36"/>
  <c r="D3" i="36"/>
  <c r="E3" i="36"/>
  <c r="F3" i="36"/>
  <c r="G3" i="36"/>
  <c r="H3" i="36"/>
  <c r="N3" i="36"/>
  <c r="O3" i="36"/>
  <c r="P3" i="36"/>
  <c r="Q3" i="36"/>
  <c r="R3" i="36"/>
  <c r="S3" i="36"/>
  <c r="T3" i="36"/>
  <c r="U3" i="36"/>
  <c r="V3" i="36"/>
  <c r="W3" i="36"/>
  <c r="X3" i="36"/>
  <c r="Y3" i="36"/>
  <c r="Z3" i="36"/>
  <c r="AA3" i="36"/>
  <c r="AB3" i="36"/>
  <c r="AC3" i="36"/>
  <c r="AD3" i="36"/>
  <c r="AE3" i="36"/>
  <c r="AF3" i="36"/>
  <c r="AG3" i="36"/>
  <c r="AH3" i="36"/>
  <c r="AI3" i="36"/>
  <c r="AJ3" i="36"/>
  <c r="AK3" i="36"/>
  <c r="AL3" i="36"/>
  <c r="AM3" i="36"/>
  <c r="AN3" i="36"/>
  <c r="A4" i="36"/>
  <c r="B4" i="36"/>
  <c r="C4" i="36"/>
  <c r="D4" i="36"/>
  <c r="E4" i="36"/>
  <c r="F4" i="36"/>
  <c r="G4" i="36"/>
  <c r="H4" i="36"/>
  <c r="A5" i="36"/>
  <c r="B5" i="36"/>
  <c r="C5" i="36"/>
  <c r="D5" i="36"/>
  <c r="E5" i="36"/>
  <c r="F5" i="36"/>
  <c r="G5" i="36"/>
  <c r="H5" i="36"/>
  <c r="N5" i="36"/>
  <c r="B6" i="36"/>
  <c r="C6" i="36"/>
  <c r="D6" i="36"/>
  <c r="E6" i="36"/>
  <c r="F6" i="36"/>
  <c r="G6" i="36"/>
  <c r="H6" i="36"/>
  <c r="N6" i="36"/>
  <c r="A7" i="36"/>
  <c r="B7" i="36"/>
  <c r="C7" i="36"/>
  <c r="D7" i="36"/>
  <c r="E7" i="36"/>
  <c r="F7" i="36"/>
  <c r="G7" i="36"/>
  <c r="H7" i="36"/>
  <c r="N7" i="36"/>
  <c r="A8" i="36"/>
  <c r="B8" i="36"/>
  <c r="C8" i="36"/>
  <c r="D8" i="36"/>
  <c r="E8" i="36"/>
  <c r="F8" i="36"/>
  <c r="G8" i="36"/>
  <c r="H8" i="36"/>
  <c r="N8" i="36"/>
  <c r="A9" i="36"/>
  <c r="B9" i="36"/>
  <c r="C9" i="36"/>
  <c r="D9" i="36"/>
  <c r="E9" i="36"/>
  <c r="F9" i="36"/>
  <c r="G9" i="36"/>
  <c r="H9" i="36"/>
  <c r="N9" i="36"/>
  <c r="A10" i="36"/>
  <c r="B10" i="36"/>
  <c r="C10" i="36"/>
  <c r="D10" i="36"/>
  <c r="E10" i="36"/>
  <c r="F10" i="36"/>
  <c r="G10" i="36"/>
  <c r="H10" i="36"/>
  <c r="N10" i="36"/>
  <c r="A11" i="36"/>
  <c r="B11" i="36"/>
  <c r="C11" i="36"/>
  <c r="D11" i="36"/>
  <c r="E11" i="36"/>
  <c r="F11" i="36"/>
  <c r="G11" i="36"/>
  <c r="H11" i="36"/>
  <c r="N11" i="36"/>
  <c r="A12" i="36"/>
  <c r="D12" i="36"/>
  <c r="E12" i="36"/>
  <c r="F12" i="36"/>
  <c r="G12" i="36"/>
  <c r="H12" i="36"/>
  <c r="N12" i="36"/>
  <c r="A13" i="36"/>
  <c r="B13" i="36"/>
  <c r="C13" i="36"/>
  <c r="D13" i="36"/>
  <c r="E13" i="36"/>
  <c r="F13" i="36"/>
  <c r="G13" i="36"/>
  <c r="H13" i="36"/>
  <c r="N13" i="36"/>
  <c r="A14" i="36"/>
  <c r="B14" i="36"/>
  <c r="C14" i="36"/>
  <c r="D14" i="36"/>
  <c r="E14" i="36"/>
  <c r="F14" i="36"/>
  <c r="G14" i="36"/>
  <c r="H14" i="36"/>
  <c r="N14" i="36"/>
  <c r="O14" i="36"/>
  <c r="P14" i="36"/>
  <c r="Q14" i="36"/>
  <c r="R14" i="36"/>
  <c r="S14" i="36"/>
  <c r="T14" i="36"/>
  <c r="U14" i="36"/>
  <c r="V14" i="36"/>
  <c r="W14" i="36"/>
  <c r="X14" i="36"/>
  <c r="Y14" i="36"/>
  <c r="Z14" i="36"/>
  <c r="AA14" i="36"/>
  <c r="AB14" i="36"/>
  <c r="AC14" i="36"/>
  <c r="AD14" i="36"/>
  <c r="AE14" i="36"/>
  <c r="AF14" i="36"/>
  <c r="AG14" i="36"/>
  <c r="AH14" i="36"/>
  <c r="AI14" i="36"/>
  <c r="AJ14" i="36"/>
  <c r="AK14" i="36"/>
  <c r="AL14" i="36"/>
  <c r="AM14" i="36"/>
  <c r="AN14" i="36"/>
  <c r="A15" i="36"/>
  <c r="B15" i="36"/>
  <c r="C15" i="36"/>
  <c r="D15" i="36"/>
  <c r="E15" i="36"/>
  <c r="F15" i="36"/>
  <c r="G15" i="36"/>
  <c r="H15" i="36"/>
  <c r="N15" i="36"/>
  <c r="O15" i="36"/>
  <c r="P15" i="36"/>
  <c r="Q15" i="36"/>
  <c r="R15" i="36"/>
  <c r="S15" i="36"/>
  <c r="T15" i="36"/>
  <c r="U15" i="36"/>
  <c r="V15" i="36"/>
  <c r="W15" i="36"/>
  <c r="X15" i="36"/>
  <c r="Y15" i="36"/>
  <c r="Z15" i="36"/>
  <c r="AA15" i="36"/>
  <c r="AB15" i="36"/>
  <c r="AC15" i="36"/>
  <c r="AD15" i="36"/>
  <c r="AE15" i="36"/>
  <c r="AF15" i="36"/>
  <c r="AG15" i="36"/>
  <c r="AH15" i="36"/>
  <c r="AI15" i="36"/>
  <c r="AJ15" i="36"/>
  <c r="AK15" i="36"/>
  <c r="AL15" i="36"/>
  <c r="AM15" i="36"/>
  <c r="AN15" i="36"/>
  <c r="A16" i="36"/>
  <c r="B16" i="36"/>
  <c r="C16" i="36"/>
  <c r="D16" i="36"/>
  <c r="E16" i="36"/>
  <c r="F16" i="36"/>
  <c r="G16" i="36"/>
  <c r="H16" i="36"/>
  <c r="N16" i="36"/>
  <c r="P16" i="36"/>
  <c r="Q16" i="36"/>
  <c r="R16" i="36"/>
  <c r="S16" i="36"/>
  <c r="T16" i="36"/>
  <c r="U16" i="36"/>
  <c r="V16" i="36"/>
  <c r="W16" i="36"/>
  <c r="X16" i="36"/>
  <c r="Y16" i="36"/>
  <c r="Z16" i="36"/>
  <c r="AA16" i="36"/>
  <c r="AB16" i="36"/>
  <c r="AC16" i="36"/>
  <c r="AD16" i="36"/>
  <c r="AE16" i="36"/>
  <c r="AF16" i="36"/>
  <c r="AG16" i="36"/>
  <c r="AH16" i="36"/>
  <c r="AI16" i="36"/>
  <c r="AJ16" i="36"/>
  <c r="AK16" i="36"/>
  <c r="AL16" i="36"/>
  <c r="AM16" i="36"/>
  <c r="AN16" i="36"/>
  <c r="B17" i="36"/>
  <c r="C17" i="36"/>
  <c r="D17" i="36"/>
  <c r="E17" i="36"/>
  <c r="F17" i="36"/>
  <c r="G17" i="36"/>
  <c r="H17" i="36"/>
  <c r="N17" i="36"/>
  <c r="A18" i="36"/>
  <c r="B18" i="36"/>
  <c r="C18" i="36"/>
  <c r="D18" i="36"/>
  <c r="E18" i="36"/>
  <c r="F18" i="36"/>
  <c r="G18" i="36"/>
  <c r="H18" i="36"/>
  <c r="N18" i="36"/>
  <c r="A19" i="36"/>
  <c r="B19" i="36"/>
  <c r="C19" i="36"/>
  <c r="D19" i="36"/>
  <c r="E19" i="36"/>
  <c r="F19" i="36"/>
  <c r="G19" i="36"/>
  <c r="H19" i="36"/>
  <c r="N19" i="36"/>
  <c r="B20" i="36"/>
  <c r="C20" i="36"/>
  <c r="D20" i="36"/>
  <c r="E20" i="36"/>
  <c r="F20" i="36"/>
  <c r="G20" i="36"/>
  <c r="H20" i="36"/>
  <c r="N20" i="36"/>
  <c r="B21" i="36"/>
  <c r="C21" i="36"/>
  <c r="D21" i="36"/>
  <c r="E21" i="36"/>
  <c r="F21" i="36"/>
  <c r="G21" i="36"/>
  <c r="H21" i="36"/>
  <c r="N21" i="36"/>
  <c r="A22" i="36"/>
  <c r="B22" i="36"/>
  <c r="C22" i="36"/>
  <c r="D22" i="36"/>
  <c r="E22" i="36"/>
  <c r="F22" i="36"/>
  <c r="G22" i="36"/>
  <c r="H22" i="36"/>
  <c r="N22" i="36"/>
  <c r="A23" i="36"/>
  <c r="B23" i="36"/>
  <c r="C23" i="36"/>
  <c r="D23" i="36"/>
  <c r="E23" i="36"/>
  <c r="F23" i="36"/>
  <c r="G23" i="36"/>
  <c r="H23" i="36"/>
  <c r="N23" i="36"/>
  <c r="A24" i="36"/>
  <c r="B24" i="36"/>
  <c r="C24" i="36"/>
  <c r="D24" i="36"/>
  <c r="E24" i="36"/>
  <c r="F24" i="36"/>
  <c r="G24" i="36"/>
  <c r="H24" i="36"/>
  <c r="N24" i="36"/>
  <c r="A25" i="36"/>
  <c r="B25" i="36"/>
  <c r="C25" i="36"/>
  <c r="D25" i="36"/>
  <c r="E25" i="36"/>
  <c r="F25" i="36"/>
  <c r="G25" i="36"/>
  <c r="H25" i="36"/>
  <c r="N25" i="36"/>
  <c r="A26" i="36"/>
  <c r="B26" i="36"/>
  <c r="C26" i="36"/>
  <c r="D26" i="36"/>
  <c r="E26" i="36"/>
  <c r="F26" i="36"/>
  <c r="G26" i="36"/>
  <c r="H26" i="36"/>
  <c r="N26" i="36"/>
  <c r="A27" i="36"/>
  <c r="B27" i="36"/>
  <c r="C27" i="36"/>
  <c r="D27" i="36"/>
  <c r="E27" i="36"/>
  <c r="F27" i="36"/>
  <c r="G27" i="36"/>
  <c r="H27" i="36"/>
  <c r="N27" i="36"/>
  <c r="P27" i="36"/>
  <c r="O27" i="36" s="1"/>
  <c r="Q27" i="36"/>
  <c r="R27" i="36"/>
  <c r="S27" i="36"/>
  <c r="T27" i="36"/>
  <c r="U27" i="36"/>
  <c r="V27" i="36"/>
  <c r="W27" i="36"/>
  <c r="X27" i="36"/>
  <c r="Y27" i="36"/>
  <c r="Z27" i="36"/>
  <c r="AA27" i="36"/>
  <c r="AB27" i="36"/>
  <c r="AC27" i="36"/>
  <c r="AD27" i="36"/>
  <c r="AE27" i="36"/>
  <c r="AF27" i="36"/>
  <c r="AG27" i="36"/>
  <c r="AH27" i="36"/>
  <c r="AI27" i="36"/>
  <c r="AJ27" i="36"/>
  <c r="AK27" i="36"/>
  <c r="AL27" i="36"/>
  <c r="AM27" i="36"/>
  <c r="AN27" i="36"/>
  <c r="A28" i="36"/>
  <c r="B28" i="36"/>
  <c r="C28" i="36"/>
  <c r="D28" i="36"/>
  <c r="E28" i="36"/>
  <c r="F28" i="36"/>
  <c r="G28" i="36"/>
  <c r="H28" i="36"/>
  <c r="N28" i="36"/>
  <c r="P28" i="36"/>
  <c r="O28" i="36" s="1"/>
  <c r="Q28" i="36"/>
  <c r="R28" i="36"/>
  <c r="S28" i="36"/>
  <c r="T28" i="36"/>
  <c r="U28" i="36"/>
  <c r="V28" i="36"/>
  <c r="W28" i="36"/>
  <c r="X28" i="36"/>
  <c r="Y28" i="36"/>
  <c r="Z28" i="36"/>
  <c r="AA28" i="36"/>
  <c r="AB28" i="36"/>
  <c r="AC28" i="36"/>
  <c r="AD28" i="36"/>
  <c r="AE28" i="36"/>
  <c r="AF28" i="36"/>
  <c r="AG28" i="36"/>
  <c r="AH28" i="36"/>
  <c r="AI28" i="36"/>
  <c r="AJ28" i="36"/>
  <c r="AK28" i="36"/>
  <c r="AL28" i="36"/>
  <c r="AM28" i="36"/>
  <c r="AN28" i="36"/>
  <c r="A29" i="36"/>
  <c r="B29" i="36"/>
  <c r="C29" i="36"/>
  <c r="D29" i="36"/>
  <c r="E29" i="36"/>
  <c r="F29" i="36"/>
  <c r="G29" i="36"/>
  <c r="H29" i="36"/>
  <c r="N29" i="36"/>
  <c r="P29" i="36"/>
  <c r="O29" i="36" s="1"/>
  <c r="Q29" i="36"/>
  <c r="R29" i="36"/>
  <c r="S29" i="36"/>
  <c r="T29" i="36"/>
  <c r="U29" i="36"/>
  <c r="V29" i="36"/>
  <c r="W29" i="36"/>
  <c r="X29" i="36"/>
  <c r="Y29" i="36"/>
  <c r="Z29" i="36"/>
  <c r="AA29" i="36"/>
  <c r="AB29" i="36"/>
  <c r="AC29" i="36"/>
  <c r="AD29" i="36"/>
  <c r="AE29" i="36"/>
  <c r="AF29" i="36"/>
  <c r="AG29" i="36"/>
  <c r="AH29" i="36"/>
  <c r="AI29" i="36"/>
  <c r="AJ29" i="36"/>
  <c r="AK29" i="36"/>
  <c r="AL29" i="36"/>
  <c r="AM29" i="36"/>
  <c r="AN29" i="36"/>
  <c r="A30" i="36"/>
  <c r="B30" i="36"/>
  <c r="C30" i="36"/>
  <c r="D30" i="36"/>
  <c r="E30" i="36"/>
  <c r="F30" i="36"/>
  <c r="G30" i="36"/>
  <c r="H30" i="36"/>
  <c r="N30" i="36"/>
  <c r="A31" i="36"/>
  <c r="B31" i="36"/>
  <c r="C31" i="36"/>
  <c r="D31" i="36"/>
  <c r="E31" i="36"/>
  <c r="F31" i="36"/>
  <c r="G31" i="36"/>
  <c r="H31" i="36"/>
  <c r="N31" i="36"/>
  <c r="A32" i="36"/>
  <c r="B32" i="36"/>
  <c r="C32" i="36"/>
  <c r="D32" i="36"/>
  <c r="E32" i="36"/>
  <c r="F32" i="36"/>
  <c r="G32" i="36"/>
  <c r="H32" i="36"/>
  <c r="N32" i="36"/>
  <c r="A33" i="36"/>
  <c r="B33" i="36"/>
  <c r="C33" i="36"/>
  <c r="D33" i="36"/>
  <c r="E33" i="36"/>
  <c r="F33" i="36"/>
  <c r="G33" i="36"/>
  <c r="H33" i="36"/>
  <c r="N33" i="36"/>
  <c r="A34" i="36"/>
  <c r="B34" i="36"/>
  <c r="C34" i="36"/>
  <c r="D34" i="36"/>
  <c r="E34" i="36"/>
  <c r="F34" i="36"/>
  <c r="G34" i="36"/>
  <c r="H34" i="36"/>
  <c r="N34" i="36"/>
  <c r="A35" i="36"/>
  <c r="B35" i="36"/>
  <c r="C35" i="36"/>
  <c r="D35" i="36"/>
  <c r="E35" i="36"/>
  <c r="F35" i="36"/>
  <c r="G35" i="36"/>
  <c r="H35" i="36"/>
  <c r="N35" i="36"/>
  <c r="A36" i="36"/>
  <c r="B36" i="36"/>
  <c r="C36" i="36"/>
  <c r="D36" i="36"/>
  <c r="E36" i="36"/>
  <c r="F36" i="36"/>
  <c r="G36" i="36"/>
  <c r="H36" i="36"/>
  <c r="N36" i="36"/>
  <c r="A37" i="36"/>
  <c r="B37" i="36"/>
  <c r="C37" i="36"/>
  <c r="D37" i="36"/>
  <c r="E37" i="36"/>
  <c r="F37" i="36"/>
  <c r="G37" i="36"/>
  <c r="H37" i="36"/>
  <c r="N37" i="36"/>
  <c r="A38" i="36"/>
  <c r="B38" i="36"/>
  <c r="C38" i="36"/>
  <c r="D38" i="36"/>
  <c r="E38" i="36"/>
  <c r="F38" i="36"/>
  <c r="G38" i="36"/>
  <c r="H38" i="36"/>
  <c r="N38" i="36"/>
  <c r="AB1" i="36"/>
  <c r="AC1" i="36"/>
  <c r="AD1" i="36"/>
  <c r="AE1" i="36"/>
  <c r="AF1" i="36"/>
  <c r="AG1" i="36"/>
  <c r="AH1" i="36"/>
  <c r="AI1" i="36"/>
  <c r="AJ1" i="36"/>
  <c r="AK1" i="36"/>
  <c r="AL1" i="36"/>
  <c r="AM1" i="36"/>
  <c r="AN1" i="36"/>
  <c r="B1" i="36"/>
  <c r="C1" i="36"/>
  <c r="D1" i="36"/>
  <c r="E1" i="36"/>
  <c r="F1" i="36"/>
  <c r="G1" i="36"/>
  <c r="H1" i="36"/>
  <c r="N1" i="36"/>
  <c r="O1" i="36"/>
  <c r="P1" i="36"/>
  <c r="Q1" i="36"/>
  <c r="R1" i="36"/>
  <c r="S1" i="36"/>
  <c r="T1" i="36"/>
  <c r="U1" i="36"/>
  <c r="V1" i="36"/>
  <c r="W1" i="36"/>
  <c r="X1" i="36"/>
  <c r="Y1" i="36"/>
  <c r="Z1" i="36"/>
  <c r="AA1" i="36"/>
  <c r="C24" i="19"/>
  <c r="D24" i="19"/>
  <c r="E24" i="19"/>
  <c r="F24" i="19"/>
  <c r="G24" i="19"/>
  <c r="H24" i="19"/>
  <c r="I24" i="19"/>
  <c r="J24" i="19"/>
  <c r="K24" i="19"/>
  <c r="L24" i="19"/>
  <c r="M24" i="19"/>
  <c r="N24" i="19"/>
  <c r="O24" i="19"/>
  <c r="P24" i="19"/>
  <c r="Q24" i="19"/>
  <c r="R24" i="19"/>
  <c r="S24" i="19"/>
  <c r="T24" i="19"/>
  <c r="U24" i="19"/>
  <c r="V24" i="19"/>
  <c r="W24" i="19"/>
  <c r="X24" i="19"/>
  <c r="Y24" i="19"/>
  <c r="Z24" i="19"/>
  <c r="AA24" i="19"/>
  <c r="AB24" i="19"/>
  <c r="AC24" i="19"/>
  <c r="AD24" i="19"/>
  <c r="AE24" i="19"/>
  <c r="AF24" i="19"/>
  <c r="AG24" i="19"/>
  <c r="AH24" i="19"/>
  <c r="AI24" i="19"/>
  <c r="C25" i="19"/>
  <c r="D25" i="19"/>
  <c r="E25" i="19"/>
  <c r="F25" i="19"/>
  <c r="G25" i="19"/>
  <c r="H25" i="19"/>
  <c r="I25" i="19"/>
  <c r="J25" i="19"/>
  <c r="K25" i="19"/>
  <c r="L25" i="19"/>
  <c r="M25" i="19"/>
  <c r="N25" i="19"/>
  <c r="O25" i="19"/>
  <c r="P25" i="19"/>
  <c r="Q25" i="19"/>
  <c r="R25" i="19"/>
  <c r="S25" i="19"/>
  <c r="T25" i="19"/>
  <c r="U25" i="19"/>
  <c r="V25" i="19"/>
  <c r="W25" i="19"/>
  <c r="X25" i="19"/>
  <c r="Y25" i="19"/>
  <c r="Z25" i="19"/>
  <c r="AA25" i="19"/>
  <c r="AB25" i="19"/>
  <c r="AC25" i="19"/>
  <c r="AD25" i="19"/>
  <c r="AE25" i="19"/>
  <c r="AF25" i="19"/>
  <c r="AG25" i="19"/>
  <c r="AH25" i="19"/>
  <c r="AI25"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AG26" i="19"/>
  <c r="AH26" i="19"/>
  <c r="AI26" i="19"/>
  <c r="C27" i="19"/>
  <c r="D27" i="19"/>
  <c r="E27" i="19"/>
  <c r="F27" i="19"/>
  <c r="G27" i="19"/>
  <c r="H27" i="19"/>
  <c r="I27" i="19"/>
  <c r="J27" i="19"/>
  <c r="K27" i="19"/>
  <c r="L27" i="19"/>
  <c r="M27" i="19"/>
  <c r="N27" i="19"/>
  <c r="O27" i="19"/>
  <c r="P27" i="19"/>
  <c r="Q27" i="19"/>
  <c r="R27" i="19"/>
  <c r="S27" i="19"/>
  <c r="T27" i="19"/>
  <c r="U27" i="19"/>
  <c r="V27" i="19"/>
  <c r="W27" i="19"/>
  <c r="X27" i="19"/>
  <c r="Y27" i="19"/>
  <c r="Z27" i="19"/>
  <c r="AA27" i="19"/>
  <c r="AB27" i="19"/>
  <c r="AC27" i="19"/>
  <c r="AD27" i="19"/>
  <c r="AE27" i="19"/>
  <c r="AF27" i="19"/>
  <c r="AG27" i="19"/>
  <c r="AH27" i="19"/>
  <c r="AI27" i="19"/>
  <c r="B25" i="19"/>
  <c r="B26" i="19"/>
  <c r="B27" i="19"/>
  <c r="B24" i="19"/>
  <c r="B54" i="35"/>
  <c r="A32" i="35"/>
  <c r="B58" i="35" s="1"/>
  <c r="T151" i="30" l="1"/>
  <c r="S151" i="36"/>
  <c r="F6" i="14" s="1"/>
  <c r="T156" i="30"/>
  <c r="S156" i="36"/>
  <c r="F11" i="14" s="1"/>
  <c r="T190" i="30"/>
  <c r="S190" i="36"/>
  <c r="F6" i="17" s="1"/>
  <c r="T143" i="30"/>
  <c r="S143" i="36"/>
  <c r="F11" i="21" s="1"/>
  <c r="T182" i="30"/>
  <c r="S182" i="36"/>
  <c r="F11" i="16" s="1"/>
  <c r="R190" i="36"/>
  <c r="E6" i="17" s="1"/>
  <c r="R151" i="36"/>
  <c r="E6" i="14" s="1"/>
  <c r="R143" i="36"/>
  <c r="E11" i="21" s="1"/>
  <c r="R182" i="36"/>
  <c r="E11" i="16" s="1"/>
  <c r="R156" i="36"/>
  <c r="E11" i="14" s="1"/>
  <c r="C12" i="30"/>
  <c r="R11" i="38"/>
  <c r="B12" i="30" s="1"/>
  <c r="F24" i="41"/>
  <c r="H24" i="41" s="1"/>
  <c r="F32" i="41"/>
  <c r="H32" i="41" s="1"/>
  <c r="F40" i="41"/>
  <c r="H40" i="41" s="1"/>
  <c r="F25" i="41"/>
  <c r="H25" i="41" s="1"/>
  <c r="F33" i="41"/>
  <c r="H33" i="41" s="1"/>
  <c r="F23" i="41"/>
  <c r="H23" i="41" s="1"/>
  <c r="F26" i="41"/>
  <c r="H26" i="41" s="1"/>
  <c r="E16" i="37" s="1"/>
  <c r="C29" i="37" s="1"/>
  <c r="F34" i="41"/>
  <c r="H34" i="41" s="1"/>
  <c r="F30" i="41"/>
  <c r="H30" i="41" s="1"/>
  <c r="F38" i="41"/>
  <c r="H38" i="41" s="1"/>
  <c r="F27" i="41"/>
  <c r="H27" i="41" s="1"/>
  <c r="F35" i="41"/>
  <c r="H35" i="41" s="1"/>
  <c r="E17" i="37" s="1"/>
  <c r="E29" i="37" s="1"/>
  <c r="F28" i="41"/>
  <c r="H28" i="41" s="1"/>
  <c r="F16" i="37" s="1"/>
  <c r="D29" i="37" s="1"/>
  <c r="F36" i="41"/>
  <c r="H36" i="41" s="1"/>
  <c r="F29" i="41"/>
  <c r="H29" i="41" s="1"/>
  <c r="F37" i="41"/>
  <c r="H37" i="41" s="1"/>
  <c r="F17" i="37" s="1"/>
  <c r="F29" i="37" s="1"/>
  <c r="F31" i="41"/>
  <c r="H31" i="41" s="1"/>
  <c r="F39" i="41"/>
  <c r="H39" i="41" s="1"/>
  <c r="O195" i="36"/>
  <c r="B11" i="17" s="1"/>
  <c r="C11" i="17"/>
  <c r="C6" i="17"/>
  <c r="O190" i="36"/>
  <c r="B6" i="17" s="1"/>
  <c r="O177" i="36"/>
  <c r="B6" i="16" s="1"/>
  <c r="C6" i="16"/>
  <c r="C11" i="16"/>
  <c r="O182" i="36"/>
  <c r="B11" i="16" s="1"/>
  <c r="O169" i="36"/>
  <c r="B11" i="15" s="1"/>
  <c r="C11" i="15"/>
  <c r="C6" i="15"/>
  <c r="O164" i="36"/>
  <c r="B6" i="15" s="1"/>
  <c r="O156" i="36"/>
  <c r="B11" i="14" s="1"/>
  <c r="C11" i="14"/>
  <c r="C6" i="14"/>
  <c r="O151" i="36"/>
  <c r="B6" i="14" s="1"/>
  <c r="C11" i="21"/>
  <c r="O143" i="36"/>
  <c r="B11" i="21" s="1"/>
  <c r="C18"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AG18" i="19"/>
  <c r="AH18" i="19"/>
  <c r="AI18" i="19"/>
  <c r="C19"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AG19" i="19"/>
  <c r="AH19" i="19"/>
  <c r="AI19" i="19"/>
  <c r="C20"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AG20" i="19"/>
  <c r="AH20" i="19"/>
  <c r="AI20" i="19"/>
  <c r="C21"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AG21" i="19"/>
  <c r="AH21" i="19"/>
  <c r="AI21" i="19"/>
  <c r="B19" i="19"/>
  <c r="B20" i="19"/>
  <c r="B21" i="19"/>
  <c r="B18"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AG12" i="19"/>
  <c r="AH12" i="19"/>
  <c r="AI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AG13" i="19"/>
  <c r="AH13" i="19"/>
  <c r="AI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AG14" i="19"/>
  <c r="AH14" i="19"/>
  <c r="AI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AG15" i="19"/>
  <c r="AH15" i="19"/>
  <c r="AI15" i="19"/>
  <c r="B13" i="19"/>
  <c r="B14" i="19"/>
  <c r="B15" i="19"/>
  <c r="B12" i="19"/>
  <c r="A21" i="35"/>
  <c r="U182" i="30" l="1"/>
  <c r="T182" i="36"/>
  <c r="G11" i="16" s="1"/>
  <c r="U143" i="30"/>
  <c r="T143" i="36"/>
  <c r="G11" i="21" s="1"/>
  <c r="U190" i="30"/>
  <c r="T190" i="36"/>
  <c r="G6" i="17" s="1"/>
  <c r="U156" i="30"/>
  <c r="T156" i="36"/>
  <c r="G11" i="14" s="1"/>
  <c r="U151" i="30"/>
  <c r="T151" i="36"/>
  <c r="G6" i="14" s="1"/>
  <c r="Q140" i="30"/>
  <c r="Q153" i="30"/>
  <c r="Q192" i="30"/>
  <c r="Q179" i="30"/>
  <c r="Q166" i="30"/>
  <c r="Q187" i="30"/>
  <c r="R187" i="30" s="1"/>
  <c r="S187" i="30" s="1"/>
  <c r="T187" i="30" s="1"/>
  <c r="U187" i="30" s="1"/>
  <c r="V187" i="30" s="1"/>
  <c r="W187" i="30" s="1"/>
  <c r="X187" i="30" s="1"/>
  <c r="Y187" i="30" s="1"/>
  <c r="Z187" i="30" s="1"/>
  <c r="AA187" i="30" s="1"/>
  <c r="AB187" i="30" s="1"/>
  <c r="AC187" i="30" s="1"/>
  <c r="AD187" i="30" s="1"/>
  <c r="AE187" i="30" s="1"/>
  <c r="AF187" i="30" s="1"/>
  <c r="AG187" i="30" s="1"/>
  <c r="AH187" i="30" s="1"/>
  <c r="AI187" i="30" s="1"/>
  <c r="AJ187" i="30" s="1"/>
  <c r="AK187" i="30" s="1"/>
  <c r="AL187" i="30" s="1"/>
  <c r="AM187" i="30" s="1"/>
  <c r="AN187" i="30" s="1"/>
  <c r="AO187" i="30" s="1"/>
  <c r="AP187" i="30" s="1"/>
  <c r="AQ187" i="30" s="1"/>
  <c r="AR187" i="30" s="1"/>
  <c r="AS187" i="30" s="1"/>
  <c r="AT187" i="30" s="1"/>
  <c r="Q148" i="30"/>
  <c r="Q174" i="30"/>
  <c r="Q135" i="30"/>
  <c r="Q161" i="30"/>
  <c r="Q160" i="30"/>
  <c r="R160" i="30" s="1"/>
  <c r="S160" i="30" s="1"/>
  <c r="T160" i="30" s="1"/>
  <c r="U160" i="30" s="1"/>
  <c r="V160" i="30" s="1"/>
  <c r="W160" i="30" s="1"/>
  <c r="X160" i="30" s="1"/>
  <c r="Y160" i="30" s="1"/>
  <c r="Z160" i="30" s="1"/>
  <c r="AA160" i="30" s="1"/>
  <c r="AB160" i="30" s="1"/>
  <c r="AC160" i="30" s="1"/>
  <c r="AD160" i="30" s="1"/>
  <c r="AE160" i="30" s="1"/>
  <c r="AF160" i="30" s="1"/>
  <c r="AG160" i="30" s="1"/>
  <c r="AH160" i="30" s="1"/>
  <c r="AI160" i="30" s="1"/>
  <c r="AJ160" i="30" s="1"/>
  <c r="AK160" i="30" s="1"/>
  <c r="AL160" i="30" s="1"/>
  <c r="AM160" i="30" s="1"/>
  <c r="AN160" i="30" s="1"/>
  <c r="AO160" i="30" s="1"/>
  <c r="AP160" i="30" s="1"/>
  <c r="AQ160" i="30" s="1"/>
  <c r="AR160" i="30" s="1"/>
  <c r="AS160" i="30" s="1"/>
  <c r="AT160" i="30" s="1"/>
  <c r="Q134" i="30"/>
  <c r="R134" i="30" s="1"/>
  <c r="S134" i="30" s="1"/>
  <c r="T134" i="30" s="1"/>
  <c r="U134" i="30" s="1"/>
  <c r="V134" i="30" s="1"/>
  <c r="W134" i="30" s="1"/>
  <c r="X134" i="30" s="1"/>
  <c r="Y134" i="30" s="1"/>
  <c r="Z134" i="30" s="1"/>
  <c r="AA134" i="30" s="1"/>
  <c r="AB134" i="30" s="1"/>
  <c r="AC134" i="30" s="1"/>
  <c r="AD134" i="30" s="1"/>
  <c r="AE134" i="30" s="1"/>
  <c r="AF134" i="30" s="1"/>
  <c r="AG134" i="30" s="1"/>
  <c r="AH134" i="30" s="1"/>
  <c r="AI134" i="30" s="1"/>
  <c r="AJ134" i="30" s="1"/>
  <c r="AK134" i="30" s="1"/>
  <c r="AL134" i="30" s="1"/>
  <c r="AM134" i="30" s="1"/>
  <c r="AN134" i="30" s="1"/>
  <c r="AO134" i="30" s="1"/>
  <c r="AP134" i="30" s="1"/>
  <c r="AQ134" i="30" s="1"/>
  <c r="AR134" i="30" s="1"/>
  <c r="AS134" i="30" s="1"/>
  <c r="AT134" i="30" s="1"/>
  <c r="Q147" i="30"/>
  <c r="R147" i="30" s="1"/>
  <c r="S147" i="30" s="1"/>
  <c r="T147" i="30" s="1"/>
  <c r="U147" i="30" s="1"/>
  <c r="V147" i="30" s="1"/>
  <c r="W147" i="30" s="1"/>
  <c r="X147" i="30" s="1"/>
  <c r="Y147" i="30" s="1"/>
  <c r="Z147" i="30" s="1"/>
  <c r="AA147" i="30" s="1"/>
  <c r="AB147" i="30" s="1"/>
  <c r="AC147" i="30" s="1"/>
  <c r="AD147" i="30" s="1"/>
  <c r="AE147" i="30" s="1"/>
  <c r="AF147" i="30" s="1"/>
  <c r="AG147" i="30" s="1"/>
  <c r="AH147" i="30" s="1"/>
  <c r="AI147" i="30" s="1"/>
  <c r="AJ147" i="30" s="1"/>
  <c r="AK147" i="30" s="1"/>
  <c r="AL147" i="30" s="1"/>
  <c r="AM147" i="30" s="1"/>
  <c r="AN147" i="30" s="1"/>
  <c r="AO147" i="30" s="1"/>
  <c r="AP147" i="30" s="1"/>
  <c r="AQ147" i="30" s="1"/>
  <c r="AR147" i="30" s="1"/>
  <c r="AS147" i="30" s="1"/>
  <c r="AT147" i="30" s="1"/>
  <c r="Q173" i="30"/>
  <c r="R173" i="30" s="1"/>
  <c r="S173" i="30" s="1"/>
  <c r="T173" i="30" s="1"/>
  <c r="U173" i="30" s="1"/>
  <c r="V173" i="30" s="1"/>
  <c r="W173" i="30" s="1"/>
  <c r="X173" i="30" s="1"/>
  <c r="Y173" i="30" s="1"/>
  <c r="Z173" i="30" s="1"/>
  <c r="AA173" i="30" s="1"/>
  <c r="AB173" i="30" s="1"/>
  <c r="AC173" i="30" s="1"/>
  <c r="AD173" i="30" s="1"/>
  <c r="AE173" i="30" s="1"/>
  <c r="AF173" i="30" s="1"/>
  <c r="AG173" i="30" s="1"/>
  <c r="AH173" i="30" s="1"/>
  <c r="AI173" i="30" s="1"/>
  <c r="AJ173" i="30" s="1"/>
  <c r="AK173" i="30" s="1"/>
  <c r="AL173" i="30" s="1"/>
  <c r="AM173" i="30" s="1"/>
  <c r="AN173" i="30" s="1"/>
  <c r="AO173" i="30" s="1"/>
  <c r="AP173" i="30" s="1"/>
  <c r="AQ173" i="30" s="1"/>
  <c r="AR173" i="30" s="1"/>
  <c r="AS173" i="30" s="1"/>
  <c r="AT173" i="30" s="1"/>
  <c r="Q186" i="30"/>
  <c r="R186" i="30" s="1"/>
  <c r="S186" i="30" s="1"/>
  <c r="T186" i="30" s="1"/>
  <c r="U186" i="30" s="1"/>
  <c r="V186" i="30" s="1"/>
  <c r="W186" i="30" s="1"/>
  <c r="X186" i="30" s="1"/>
  <c r="Y186" i="30" s="1"/>
  <c r="Z186" i="30" s="1"/>
  <c r="AA186" i="30" s="1"/>
  <c r="AB186" i="30" s="1"/>
  <c r="AC186" i="30" s="1"/>
  <c r="AD186" i="30" s="1"/>
  <c r="AE186" i="30" s="1"/>
  <c r="AF186" i="30" s="1"/>
  <c r="AG186" i="30" s="1"/>
  <c r="AH186" i="30" s="1"/>
  <c r="AI186" i="30" s="1"/>
  <c r="AJ186" i="30" s="1"/>
  <c r="AK186" i="30" s="1"/>
  <c r="AL186" i="30" s="1"/>
  <c r="AM186" i="30" s="1"/>
  <c r="AN186" i="30" s="1"/>
  <c r="AO186" i="30" s="1"/>
  <c r="AP186" i="30" s="1"/>
  <c r="AQ186" i="30" s="1"/>
  <c r="AR186" i="30" s="1"/>
  <c r="AS186" i="30" s="1"/>
  <c r="AT186" i="30" s="1"/>
  <c r="Q178" i="30"/>
  <c r="Q139" i="30"/>
  <c r="Q191" i="30"/>
  <c r="Q165" i="30"/>
  <c r="Q152" i="30"/>
  <c r="Q141" i="30"/>
  <c r="Q193" i="30"/>
  <c r="Q154" i="30"/>
  <c r="Q180" i="30"/>
  <c r="Q167" i="30"/>
  <c r="Q181" i="30"/>
  <c r="R181" i="30" s="1"/>
  <c r="S181" i="30" s="1"/>
  <c r="T181" i="30" s="1"/>
  <c r="U181" i="30" s="1"/>
  <c r="V181" i="30" s="1"/>
  <c r="W181" i="30" s="1"/>
  <c r="X181" i="30" s="1"/>
  <c r="Y181" i="30" s="1"/>
  <c r="Z181" i="30" s="1"/>
  <c r="AA181" i="30" s="1"/>
  <c r="AB181" i="30" s="1"/>
  <c r="AC181" i="30" s="1"/>
  <c r="AD181" i="30" s="1"/>
  <c r="AE181" i="30" s="1"/>
  <c r="AF181" i="30" s="1"/>
  <c r="AG181" i="30" s="1"/>
  <c r="AH181" i="30" s="1"/>
  <c r="AI181" i="30" s="1"/>
  <c r="AJ181" i="30" s="1"/>
  <c r="AK181" i="30" s="1"/>
  <c r="AL181" i="30" s="1"/>
  <c r="AM181" i="30" s="1"/>
  <c r="AN181" i="30" s="1"/>
  <c r="AO181" i="30" s="1"/>
  <c r="AP181" i="30" s="1"/>
  <c r="AQ181" i="30" s="1"/>
  <c r="AR181" i="30" s="1"/>
  <c r="AS181" i="30" s="1"/>
  <c r="AT181" i="30" s="1"/>
  <c r="Q142" i="30"/>
  <c r="R142" i="30" s="1"/>
  <c r="S142" i="30" s="1"/>
  <c r="T142" i="30" s="1"/>
  <c r="U142" i="30" s="1"/>
  <c r="V142" i="30" s="1"/>
  <c r="W142" i="30" s="1"/>
  <c r="X142" i="30" s="1"/>
  <c r="Y142" i="30" s="1"/>
  <c r="Z142" i="30" s="1"/>
  <c r="AA142" i="30" s="1"/>
  <c r="AB142" i="30" s="1"/>
  <c r="AC142" i="30" s="1"/>
  <c r="AD142" i="30" s="1"/>
  <c r="AE142" i="30" s="1"/>
  <c r="AF142" i="30" s="1"/>
  <c r="AG142" i="30" s="1"/>
  <c r="AH142" i="30" s="1"/>
  <c r="AI142" i="30" s="1"/>
  <c r="AJ142" i="30" s="1"/>
  <c r="AK142" i="30" s="1"/>
  <c r="AL142" i="30" s="1"/>
  <c r="AM142" i="30" s="1"/>
  <c r="AN142" i="30" s="1"/>
  <c r="AO142" i="30" s="1"/>
  <c r="AP142" i="30" s="1"/>
  <c r="AQ142" i="30" s="1"/>
  <c r="AR142" i="30" s="1"/>
  <c r="AS142" i="30" s="1"/>
  <c r="AT142" i="30" s="1"/>
  <c r="Q194" i="30"/>
  <c r="R194" i="30" s="1"/>
  <c r="S194" i="30" s="1"/>
  <c r="T194" i="30" s="1"/>
  <c r="U194" i="30" s="1"/>
  <c r="V194" i="30" s="1"/>
  <c r="W194" i="30" s="1"/>
  <c r="X194" i="30" s="1"/>
  <c r="Y194" i="30" s="1"/>
  <c r="Z194" i="30" s="1"/>
  <c r="AA194" i="30" s="1"/>
  <c r="AB194" i="30" s="1"/>
  <c r="AC194" i="30" s="1"/>
  <c r="AD194" i="30" s="1"/>
  <c r="AE194" i="30" s="1"/>
  <c r="AF194" i="30" s="1"/>
  <c r="AG194" i="30" s="1"/>
  <c r="AH194" i="30" s="1"/>
  <c r="AI194" i="30" s="1"/>
  <c r="AJ194" i="30" s="1"/>
  <c r="AK194" i="30" s="1"/>
  <c r="AL194" i="30" s="1"/>
  <c r="AM194" i="30" s="1"/>
  <c r="AN194" i="30" s="1"/>
  <c r="AO194" i="30" s="1"/>
  <c r="AP194" i="30" s="1"/>
  <c r="AQ194" i="30" s="1"/>
  <c r="AR194" i="30" s="1"/>
  <c r="AS194" i="30" s="1"/>
  <c r="AT194" i="30" s="1"/>
  <c r="Q168" i="30"/>
  <c r="Q155" i="30"/>
  <c r="Q149" i="30"/>
  <c r="R149" i="30" s="1"/>
  <c r="S149" i="30" s="1"/>
  <c r="T149" i="30" s="1"/>
  <c r="U149" i="30" s="1"/>
  <c r="V149" i="30" s="1"/>
  <c r="W149" i="30" s="1"/>
  <c r="X149" i="30" s="1"/>
  <c r="Y149" i="30" s="1"/>
  <c r="Z149" i="30" s="1"/>
  <c r="AA149" i="30" s="1"/>
  <c r="AB149" i="30" s="1"/>
  <c r="AC149" i="30" s="1"/>
  <c r="AD149" i="30" s="1"/>
  <c r="AE149" i="30" s="1"/>
  <c r="AF149" i="30" s="1"/>
  <c r="AG149" i="30" s="1"/>
  <c r="AH149" i="30" s="1"/>
  <c r="AI149" i="30" s="1"/>
  <c r="AJ149" i="30" s="1"/>
  <c r="AK149" i="30" s="1"/>
  <c r="AL149" i="30" s="1"/>
  <c r="AM149" i="30" s="1"/>
  <c r="AN149" i="30" s="1"/>
  <c r="AO149" i="30" s="1"/>
  <c r="AP149" i="30" s="1"/>
  <c r="AQ149" i="30" s="1"/>
  <c r="AR149" i="30" s="1"/>
  <c r="AS149" i="30" s="1"/>
  <c r="AT149" i="30" s="1"/>
  <c r="Q188" i="30"/>
  <c r="R188" i="30" s="1"/>
  <c r="S188" i="30" s="1"/>
  <c r="T188" i="30" s="1"/>
  <c r="U188" i="30" s="1"/>
  <c r="V188" i="30" s="1"/>
  <c r="W188" i="30" s="1"/>
  <c r="X188" i="30" s="1"/>
  <c r="Y188" i="30" s="1"/>
  <c r="Z188" i="30" s="1"/>
  <c r="AA188" i="30" s="1"/>
  <c r="AB188" i="30" s="1"/>
  <c r="AC188" i="30" s="1"/>
  <c r="AD188" i="30" s="1"/>
  <c r="AE188" i="30" s="1"/>
  <c r="AF188" i="30" s="1"/>
  <c r="AG188" i="30" s="1"/>
  <c r="AH188" i="30" s="1"/>
  <c r="AI188" i="30" s="1"/>
  <c r="AJ188" i="30" s="1"/>
  <c r="AK188" i="30" s="1"/>
  <c r="AL188" i="30" s="1"/>
  <c r="AM188" i="30" s="1"/>
  <c r="AN188" i="30" s="1"/>
  <c r="AO188" i="30" s="1"/>
  <c r="AP188" i="30" s="1"/>
  <c r="AQ188" i="30" s="1"/>
  <c r="AR188" i="30" s="1"/>
  <c r="AS188" i="30" s="1"/>
  <c r="AT188" i="30" s="1"/>
  <c r="Q162" i="30"/>
  <c r="Q175" i="30"/>
  <c r="R175" i="30" s="1"/>
  <c r="S175" i="30" s="1"/>
  <c r="T175" i="30" s="1"/>
  <c r="U175" i="30" s="1"/>
  <c r="V175" i="30" s="1"/>
  <c r="W175" i="30" s="1"/>
  <c r="X175" i="30" s="1"/>
  <c r="Y175" i="30" s="1"/>
  <c r="Z175" i="30" s="1"/>
  <c r="AA175" i="30" s="1"/>
  <c r="AB175" i="30" s="1"/>
  <c r="AC175" i="30" s="1"/>
  <c r="AD175" i="30" s="1"/>
  <c r="AE175" i="30" s="1"/>
  <c r="AF175" i="30" s="1"/>
  <c r="AG175" i="30" s="1"/>
  <c r="AH175" i="30" s="1"/>
  <c r="AI175" i="30" s="1"/>
  <c r="AJ175" i="30" s="1"/>
  <c r="AK175" i="30" s="1"/>
  <c r="AL175" i="30" s="1"/>
  <c r="AM175" i="30" s="1"/>
  <c r="AN175" i="30" s="1"/>
  <c r="AO175" i="30" s="1"/>
  <c r="AP175" i="30" s="1"/>
  <c r="AQ175" i="30" s="1"/>
  <c r="AR175" i="30" s="1"/>
  <c r="AS175" i="30" s="1"/>
  <c r="AT175" i="30" s="1"/>
  <c r="Q136" i="30"/>
  <c r="R136" i="30" s="1"/>
  <c r="S136" i="30" s="1"/>
  <c r="Q150" i="30"/>
  <c r="Q137" i="30"/>
  <c r="R137" i="30" s="1"/>
  <c r="S137" i="30" s="1"/>
  <c r="T137" i="30" s="1"/>
  <c r="U137" i="30" s="1"/>
  <c r="V137" i="30" s="1"/>
  <c r="W137" i="30" s="1"/>
  <c r="X137" i="30" s="1"/>
  <c r="Y137" i="30" s="1"/>
  <c r="Z137" i="30" s="1"/>
  <c r="AA137" i="30" s="1"/>
  <c r="AB137" i="30" s="1"/>
  <c r="AC137" i="30" s="1"/>
  <c r="AD137" i="30" s="1"/>
  <c r="AE137" i="30" s="1"/>
  <c r="AF137" i="30" s="1"/>
  <c r="AG137" i="30" s="1"/>
  <c r="AH137" i="30" s="1"/>
  <c r="AI137" i="30" s="1"/>
  <c r="AJ137" i="30" s="1"/>
  <c r="AK137" i="30" s="1"/>
  <c r="AL137" i="30" s="1"/>
  <c r="AM137" i="30" s="1"/>
  <c r="AN137" i="30" s="1"/>
  <c r="AO137" i="30" s="1"/>
  <c r="AP137" i="30" s="1"/>
  <c r="AQ137" i="30" s="1"/>
  <c r="AR137" i="30" s="1"/>
  <c r="AS137" i="30" s="1"/>
  <c r="AT137" i="30" s="1"/>
  <c r="Q163" i="30"/>
  <c r="Q189" i="30"/>
  <c r="R189" i="30" s="1"/>
  <c r="S189" i="30" s="1"/>
  <c r="T189" i="30" s="1"/>
  <c r="U189" i="30" s="1"/>
  <c r="V189" i="30" s="1"/>
  <c r="W189" i="30" s="1"/>
  <c r="X189" i="30" s="1"/>
  <c r="Y189" i="30" s="1"/>
  <c r="Z189" i="30" s="1"/>
  <c r="AA189" i="30" s="1"/>
  <c r="AB189" i="30" s="1"/>
  <c r="AC189" i="30" s="1"/>
  <c r="AD189" i="30" s="1"/>
  <c r="AE189" i="30" s="1"/>
  <c r="AF189" i="30" s="1"/>
  <c r="AG189" i="30" s="1"/>
  <c r="AH189" i="30" s="1"/>
  <c r="AI189" i="30" s="1"/>
  <c r="AJ189" i="30" s="1"/>
  <c r="AK189" i="30" s="1"/>
  <c r="AL189" i="30" s="1"/>
  <c r="AM189" i="30" s="1"/>
  <c r="AN189" i="30" s="1"/>
  <c r="AO189" i="30" s="1"/>
  <c r="AP189" i="30" s="1"/>
  <c r="AQ189" i="30" s="1"/>
  <c r="AR189" i="30" s="1"/>
  <c r="AS189" i="30" s="1"/>
  <c r="AT189" i="30" s="1"/>
  <c r="Q176" i="30"/>
  <c r="R176" i="30" s="1"/>
  <c r="S176" i="30" s="1"/>
  <c r="T176" i="30" s="1"/>
  <c r="U176" i="30" s="1"/>
  <c r="V176" i="30" s="1"/>
  <c r="W176" i="30" s="1"/>
  <c r="X176" i="30" s="1"/>
  <c r="Y176" i="30" s="1"/>
  <c r="Z176" i="30" s="1"/>
  <c r="AA176" i="30" s="1"/>
  <c r="AB176" i="30" s="1"/>
  <c r="AC176" i="30" s="1"/>
  <c r="AD176" i="30" s="1"/>
  <c r="AE176" i="30" s="1"/>
  <c r="AF176" i="30" s="1"/>
  <c r="AG176" i="30" s="1"/>
  <c r="AH176" i="30" s="1"/>
  <c r="AI176" i="30" s="1"/>
  <c r="AJ176" i="30" s="1"/>
  <c r="AK176" i="30" s="1"/>
  <c r="AL176" i="30" s="1"/>
  <c r="AM176" i="30" s="1"/>
  <c r="AN176" i="30" s="1"/>
  <c r="AO176" i="30" s="1"/>
  <c r="AP176" i="30" s="1"/>
  <c r="AQ176" i="30" s="1"/>
  <c r="AR176" i="30" s="1"/>
  <c r="AS176" i="30" s="1"/>
  <c r="AT176" i="30" s="1"/>
  <c r="K60" i="30"/>
  <c r="K37" i="30"/>
  <c r="K22" i="30"/>
  <c r="K62" i="30"/>
  <c r="K46" i="30"/>
  <c r="K34" i="30"/>
  <c r="K20" i="30"/>
  <c r="K49" i="30"/>
  <c r="K26" i="30"/>
  <c r="K7" i="30"/>
  <c r="K51" i="30"/>
  <c r="K35" i="30"/>
  <c r="K23" i="30"/>
  <c r="K9" i="30"/>
  <c r="K38" i="30"/>
  <c r="K18" i="30"/>
  <c r="K58" i="30"/>
  <c r="K43" i="30"/>
  <c r="K24" i="30"/>
  <c r="K6" i="30"/>
  <c r="K19" i="30"/>
  <c r="K63" i="30"/>
  <c r="K36" i="30"/>
  <c r="K21" i="30"/>
  <c r="K13" i="30"/>
  <c r="K61" i="30"/>
  <c r="K10" i="30"/>
  <c r="K52" i="30"/>
  <c r="K25" i="30"/>
  <c r="K8" i="30"/>
  <c r="K64" i="30"/>
  <c r="K50" i="30"/>
  <c r="K17" i="30"/>
  <c r="K4" i="30"/>
  <c r="K30" i="30"/>
  <c r="K12" i="30"/>
  <c r="K39" i="30"/>
  <c r="K11" i="30"/>
  <c r="K57" i="30"/>
  <c r="K44" i="30"/>
  <c r="K5" i="30"/>
  <c r="K65" i="30"/>
  <c r="K56" i="30"/>
  <c r="K45" i="30"/>
  <c r="K59" i="30"/>
  <c r="K31" i="30"/>
  <c r="K48" i="30"/>
  <c r="K33" i="30"/>
  <c r="K47" i="30"/>
  <c r="K32" i="30"/>
  <c r="B12" i="36"/>
  <c r="K130" i="30"/>
  <c r="K129" i="30"/>
  <c r="K82" i="30"/>
  <c r="K97" i="30"/>
  <c r="K117" i="30"/>
  <c r="K126" i="30"/>
  <c r="K112" i="30"/>
  <c r="K124" i="30"/>
  <c r="K86" i="30"/>
  <c r="K109" i="30"/>
  <c r="K115" i="30"/>
  <c r="K70" i="30"/>
  <c r="K113" i="30"/>
  <c r="K123" i="30"/>
  <c r="K108" i="30"/>
  <c r="K128" i="30"/>
  <c r="K71" i="30"/>
  <c r="K100" i="30"/>
  <c r="K90" i="30"/>
  <c r="K83" i="30"/>
  <c r="K76" i="30"/>
  <c r="K116" i="30"/>
  <c r="K88" i="30"/>
  <c r="K111" i="30"/>
  <c r="K95" i="30"/>
  <c r="K114" i="30"/>
  <c r="K101" i="30"/>
  <c r="K127" i="30"/>
  <c r="K99" i="30"/>
  <c r="K74" i="30"/>
  <c r="K122" i="30"/>
  <c r="K77" i="30"/>
  <c r="K125" i="30"/>
  <c r="K72" i="30"/>
  <c r="K110" i="30"/>
  <c r="K85" i="30"/>
  <c r="K102" i="30"/>
  <c r="K103" i="30"/>
  <c r="K87" i="30"/>
  <c r="K121" i="30"/>
  <c r="K96" i="30"/>
  <c r="K75" i="30"/>
  <c r="K84" i="30"/>
  <c r="K73" i="30"/>
  <c r="K98" i="30"/>
  <c r="K104" i="30"/>
  <c r="K78" i="30"/>
  <c r="K91" i="30"/>
  <c r="K69" i="30"/>
  <c r="K89" i="30"/>
  <c r="C12" i="36"/>
  <c r="B14" i="35"/>
  <c r="C13" i="35" s="1"/>
  <c r="B13" i="35"/>
  <c r="B12" i="35"/>
  <c r="C12" i="35" s="1"/>
  <c r="B11" i="35"/>
  <c r="C11" i="35" s="1"/>
  <c r="B10" i="35"/>
  <c r="C10" i="35" s="1"/>
  <c r="V156" i="30" l="1"/>
  <c r="U156" i="36"/>
  <c r="H11" i="14" s="1"/>
  <c r="V190" i="30"/>
  <c r="U190" i="36"/>
  <c r="H6" i="17" s="1"/>
  <c r="V143" i="30"/>
  <c r="U143" i="36"/>
  <c r="H11" i="21" s="1"/>
  <c r="V151" i="30"/>
  <c r="U151" i="36"/>
  <c r="H6" i="14" s="1"/>
  <c r="V182" i="30"/>
  <c r="U182" i="36"/>
  <c r="H11" i="16" s="1"/>
  <c r="P180" i="30"/>
  <c r="R180" i="30"/>
  <c r="Q180" i="36"/>
  <c r="D9" i="16" s="1"/>
  <c r="P178" i="30"/>
  <c r="R178" i="30"/>
  <c r="Q178" i="36"/>
  <c r="D7" i="16" s="1"/>
  <c r="P174" i="30"/>
  <c r="R174" i="30"/>
  <c r="Q174" i="36"/>
  <c r="D3" i="16" s="1"/>
  <c r="P154" i="30"/>
  <c r="R154" i="30"/>
  <c r="Q154" i="36"/>
  <c r="D9" i="14" s="1"/>
  <c r="P148" i="30"/>
  <c r="R148" i="30"/>
  <c r="Q148" i="36"/>
  <c r="D3" i="14" s="1"/>
  <c r="K98" i="36"/>
  <c r="Q98" i="30"/>
  <c r="K102" i="36"/>
  <c r="Q102" i="30"/>
  <c r="Q99" i="30"/>
  <c r="K99" i="36"/>
  <c r="K76" i="36"/>
  <c r="Q76" i="30"/>
  <c r="Q113" i="30"/>
  <c r="K113" i="36"/>
  <c r="Q117" i="30"/>
  <c r="K117" i="36"/>
  <c r="Q33" i="30"/>
  <c r="K33" i="36"/>
  <c r="Q44" i="30"/>
  <c r="K44" i="36"/>
  <c r="Q50" i="30"/>
  <c r="K50" i="36"/>
  <c r="Q21" i="30"/>
  <c r="K21" i="36"/>
  <c r="Q18" i="30"/>
  <c r="K18" i="36"/>
  <c r="Q49" i="30"/>
  <c r="K49" i="36"/>
  <c r="K73" i="36"/>
  <c r="Q73" i="30"/>
  <c r="Q85" i="30"/>
  <c r="K85" i="36"/>
  <c r="K127" i="36"/>
  <c r="Q127" i="30"/>
  <c r="K83" i="36"/>
  <c r="Q83" i="30"/>
  <c r="Q70" i="30"/>
  <c r="K70" i="36"/>
  <c r="Q97" i="30"/>
  <c r="K97" i="36"/>
  <c r="Q48" i="30"/>
  <c r="K48" i="36"/>
  <c r="Q57" i="30"/>
  <c r="K57" i="36"/>
  <c r="Q64" i="30"/>
  <c r="R64" i="30" s="1"/>
  <c r="S64" i="30" s="1"/>
  <c r="T64" i="30" s="1"/>
  <c r="U64" i="30" s="1"/>
  <c r="V64" i="30" s="1"/>
  <c r="W64" i="30" s="1"/>
  <c r="X64" i="30" s="1"/>
  <c r="Y64" i="30" s="1"/>
  <c r="Z64" i="30" s="1"/>
  <c r="AA64" i="30" s="1"/>
  <c r="AB64" i="30" s="1"/>
  <c r="AC64" i="30" s="1"/>
  <c r="AD64" i="30" s="1"/>
  <c r="AE64" i="30" s="1"/>
  <c r="AF64" i="30" s="1"/>
  <c r="AG64" i="30" s="1"/>
  <c r="AH64" i="30" s="1"/>
  <c r="AI64" i="30" s="1"/>
  <c r="AJ64" i="30" s="1"/>
  <c r="AK64" i="30" s="1"/>
  <c r="AL64" i="30" s="1"/>
  <c r="AM64" i="30" s="1"/>
  <c r="AN64" i="30" s="1"/>
  <c r="AO64" i="30" s="1"/>
  <c r="AP64" i="30" s="1"/>
  <c r="AQ64" i="30" s="1"/>
  <c r="AR64" i="30" s="1"/>
  <c r="AS64" i="30" s="1"/>
  <c r="AT64" i="30" s="1"/>
  <c r="K64" i="36"/>
  <c r="Q36" i="30"/>
  <c r="K36" i="36"/>
  <c r="Q38" i="30"/>
  <c r="K38" i="36"/>
  <c r="Q20" i="30"/>
  <c r="K20" i="36"/>
  <c r="P166" i="30"/>
  <c r="R166" i="30"/>
  <c r="Q166" i="36"/>
  <c r="D8" i="15" s="1"/>
  <c r="P152" i="30"/>
  <c r="R152" i="30"/>
  <c r="Q152" i="36"/>
  <c r="D7" i="14" s="1"/>
  <c r="P179" i="30"/>
  <c r="R179" i="30"/>
  <c r="Q179" i="36"/>
  <c r="D8" i="16" s="1"/>
  <c r="P168" i="30"/>
  <c r="R168" i="30"/>
  <c r="Q168" i="36"/>
  <c r="D10" i="15" s="1"/>
  <c r="R141" i="30"/>
  <c r="P141" i="30"/>
  <c r="Q141" i="36"/>
  <c r="D9" i="21" s="1"/>
  <c r="K69" i="36"/>
  <c r="Q69" i="30"/>
  <c r="K96" i="36"/>
  <c r="Q96" i="30"/>
  <c r="K125" i="36"/>
  <c r="Q125" i="30"/>
  <c r="K95" i="36"/>
  <c r="Q95" i="30"/>
  <c r="Q71" i="30"/>
  <c r="R71" i="30" s="1"/>
  <c r="S71" i="30" s="1"/>
  <c r="T71" i="30" s="1"/>
  <c r="U71" i="30" s="1"/>
  <c r="V71" i="30" s="1"/>
  <c r="W71" i="30" s="1"/>
  <c r="X71" i="30" s="1"/>
  <c r="Y71" i="30" s="1"/>
  <c r="Z71" i="30" s="1"/>
  <c r="AA71" i="30" s="1"/>
  <c r="AB71" i="30" s="1"/>
  <c r="AC71" i="30" s="1"/>
  <c r="AD71" i="30" s="1"/>
  <c r="AE71" i="30" s="1"/>
  <c r="AF71" i="30" s="1"/>
  <c r="AG71" i="30" s="1"/>
  <c r="AH71" i="30" s="1"/>
  <c r="AI71" i="30" s="1"/>
  <c r="AJ71" i="30" s="1"/>
  <c r="AK71" i="30" s="1"/>
  <c r="AL71" i="30" s="1"/>
  <c r="AM71" i="30" s="1"/>
  <c r="AN71" i="30" s="1"/>
  <c r="AO71" i="30" s="1"/>
  <c r="AP71" i="30" s="1"/>
  <c r="AQ71" i="30" s="1"/>
  <c r="AR71" i="30" s="1"/>
  <c r="AS71" i="30" s="1"/>
  <c r="AT71" i="30" s="1"/>
  <c r="K71" i="36"/>
  <c r="K86" i="36"/>
  <c r="Q86" i="30"/>
  <c r="K130" i="36"/>
  <c r="Q130" i="30"/>
  <c r="Q45" i="30"/>
  <c r="R45" i="30" s="1"/>
  <c r="S45" i="30" s="1"/>
  <c r="T45" i="30" s="1"/>
  <c r="U45" i="30" s="1"/>
  <c r="V45" i="30" s="1"/>
  <c r="W45" i="30" s="1"/>
  <c r="X45" i="30" s="1"/>
  <c r="Y45" i="30" s="1"/>
  <c r="Z45" i="30" s="1"/>
  <c r="AA45" i="30" s="1"/>
  <c r="AB45" i="30" s="1"/>
  <c r="AC45" i="30" s="1"/>
  <c r="AD45" i="30" s="1"/>
  <c r="AE45" i="30" s="1"/>
  <c r="AF45" i="30" s="1"/>
  <c r="AG45" i="30" s="1"/>
  <c r="AH45" i="30" s="1"/>
  <c r="AI45" i="30" s="1"/>
  <c r="AJ45" i="30" s="1"/>
  <c r="AK45" i="30" s="1"/>
  <c r="AL45" i="30" s="1"/>
  <c r="AM45" i="30" s="1"/>
  <c r="AN45" i="30" s="1"/>
  <c r="AO45" i="30" s="1"/>
  <c r="AP45" i="30" s="1"/>
  <c r="AQ45" i="30" s="1"/>
  <c r="AR45" i="30" s="1"/>
  <c r="AS45" i="30" s="1"/>
  <c r="AT45" i="30" s="1"/>
  <c r="K45" i="36"/>
  <c r="Q12" i="30"/>
  <c r="R12" i="30" s="1"/>
  <c r="S12" i="30" s="1"/>
  <c r="T12" i="30" s="1"/>
  <c r="U12" i="30" s="1"/>
  <c r="V12" i="30" s="1"/>
  <c r="W12" i="30" s="1"/>
  <c r="X12" i="30" s="1"/>
  <c r="Y12" i="30" s="1"/>
  <c r="Z12" i="30" s="1"/>
  <c r="AA12" i="30" s="1"/>
  <c r="AB12" i="30" s="1"/>
  <c r="AC12" i="30" s="1"/>
  <c r="AD12" i="30" s="1"/>
  <c r="AE12" i="30" s="1"/>
  <c r="AF12" i="30" s="1"/>
  <c r="AG12" i="30" s="1"/>
  <c r="AH12" i="30" s="1"/>
  <c r="AI12" i="30" s="1"/>
  <c r="AJ12" i="30" s="1"/>
  <c r="AK12" i="30" s="1"/>
  <c r="AL12" i="30" s="1"/>
  <c r="AM12" i="30" s="1"/>
  <c r="AN12" i="30" s="1"/>
  <c r="AO12" i="30" s="1"/>
  <c r="AP12" i="30" s="1"/>
  <c r="AQ12" i="30" s="1"/>
  <c r="AR12" i="30" s="1"/>
  <c r="AS12" i="30" s="1"/>
  <c r="AT12" i="30" s="1"/>
  <c r="K12" i="36"/>
  <c r="Q52" i="30"/>
  <c r="K52" i="36"/>
  <c r="Q6" i="30"/>
  <c r="R6" i="30" s="1"/>
  <c r="S6" i="30" s="1"/>
  <c r="T6" i="30" s="1"/>
  <c r="U6" i="30" s="1"/>
  <c r="V6" i="30" s="1"/>
  <c r="W6" i="30" s="1"/>
  <c r="X6" i="30" s="1"/>
  <c r="Y6" i="30" s="1"/>
  <c r="Z6" i="30" s="1"/>
  <c r="AA6" i="30" s="1"/>
  <c r="AB6" i="30" s="1"/>
  <c r="AC6" i="30" s="1"/>
  <c r="AD6" i="30" s="1"/>
  <c r="AE6" i="30" s="1"/>
  <c r="AF6" i="30" s="1"/>
  <c r="AG6" i="30" s="1"/>
  <c r="AH6" i="30" s="1"/>
  <c r="AI6" i="30" s="1"/>
  <c r="AJ6" i="30" s="1"/>
  <c r="AK6" i="30" s="1"/>
  <c r="AL6" i="30" s="1"/>
  <c r="AM6" i="30" s="1"/>
  <c r="AN6" i="30" s="1"/>
  <c r="AO6" i="30" s="1"/>
  <c r="AP6" i="30" s="1"/>
  <c r="AQ6" i="30" s="1"/>
  <c r="AR6" i="30" s="1"/>
  <c r="AS6" i="30" s="1"/>
  <c r="AT6" i="30" s="1"/>
  <c r="K6" i="36"/>
  <c r="Q35" i="30"/>
  <c r="K35" i="36"/>
  <c r="Q62" i="30"/>
  <c r="K62" i="36"/>
  <c r="P150" i="30"/>
  <c r="R150" i="30"/>
  <c r="Q150" i="36"/>
  <c r="D5" i="14" s="1"/>
  <c r="K91" i="36"/>
  <c r="Q91" i="30"/>
  <c r="K121" i="36"/>
  <c r="Q121" i="30"/>
  <c r="K77" i="36"/>
  <c r="Q77" i="30"/>
  <c r="R77" i="30" s="1"/>
  <c r="S77" i="30" s="1"/>
  <c r="T77" i="30" s="1"/>
  <c r="U77" i="30" s="1"/>
  <c r="V77" i="30" s="1"/>
  <c r="W77" i="30" s="1"/>
  <c r="X77" i="30" s="1"/>
  <c r="Y77" i="30" s="1"/>
  <c r="Z77" i="30" s="1"/>
  <c r="AA77" i="30" s="1"/>
  <c r="AB77" i="30" s="1"/>
  <c r="AC77" i="30" s="1"/>
  <c r="AD77" i="30" s="1"/>
  <c r="AE77" i="30" s="1"/>
  <c r="AF77" i="30" s="1"/>
  <c r="AG77" i="30" s="1"/>
  <c r="AH77" i="30" s="1"/>
  <c r="AI77" i="30" s="1"/>
  <c r="AJ77" i="30" s="1"/>
  <c r="AK77" i="30" s="1"/>
  <c r="AL77" i="30" s="1"/>
  <c r="AM77" i="30" s="1"/>
  <c r="AN77" i="30" s="1"/>
  <c r="AO77" i="30" s="1"/>
  <c r="AP77" i="30" s="1"/>
  <c r="AQ77" i="30" s="1"/>
  <c r="AR77" i="30" s="1"/>
  <c r="AS77" i="30" s="1"/>
  <c r="AT77" i="30" s="1"/>
  <c r="Q111" i="30"/>
  <c r="R111" i="30" s="1"/>
  <c r="S111" i="30" s="1"/>
  <c r="T111" i="30" s="1"/>
  <c r="U111" i="30" s="1"/>
  <c r="V111" i="30" s="1"/>
  <c r="W111" i="30" s="1"/>
  <c r="X111" i="30" s="1"/>
  <c r="Y111" i="30" s="1"/>
  <c r="Z111" i="30" s="1"/>
  <c r="AA111" i="30" s="1"/>
  <c r="AB111" i="30" s="1"/>
  <c r="AC111" i="30" s="1"/>
  <c r="AD111" i="30" s="1"/>
  <c r="AE111" i="30" s="1"/>
  <c r="AF111" i="30" s="1"/>
  <c r="AG111" i="30" s="1"/>
  <c r="AH111" i="30" s="1"/>
  <c r="AI111" i="30" s="1"/>
  <c r="AJ111" i="30" s="1"/>
  <c r="AK111" i="30" s="1"/>
  <c r="AL111" i="30" s="1"/>
  <c r="AM111" i="30" s="1"/>
  <c r="AN111" i="30" s="1"/>
  <c r="AO111" i="30" s="1"/>
  <c r="AP111" i="30" s="1"/>
  <c r="AQ111" i="30" s="1"/>
  <c r="AR111" i="30" s="1"/>
  <c r="AS111" i="30" s="1"/>
  <c r="AT111" i="30" s="1"/>
  <c r="K111" i="36"/>
  <c r="Q128" i="30"/>
  <c r="K128" i="36"/>
  <c r="K124" i="36"/>
  <c r="Q124" i="30"/>
  <c r="R124" i="30" s="1"/>
  <c r="S124" i="30" s="1"/>
  <c r="T124" i="30" s="1"/>
  <c r="U124" i="30" s="1"/>
  <c r="V124" i="30" s="1"/>
  <c r="W124" i="30" s="1"/>
  <c r="X124" i="30" s="1"/>
  <c r="Y124" i="30" s="1"/>
  <c r="Z124" i="30" s="1"/>
  <c r="AA124" i="30" s="1"/>
  <c r="AB124" i="30" s="1"/>
  <c r="AC124" i="30" s="1"/>
  <c r="AD124" i="30" s="1"/>
  <c r="AE124" i="30" s="1"/>
  <c r="AF124" i="30" s="1"/>
  <c r="AG124" i="30" s="1"/>
  <c r="AH124" i="30" s="1"/>
  <c r="AI124" i="30" s="1"/>
  <c r="AJ124" i="30" s="1"/>
  <c r="AK124" i="30" s="1"/>
  <c r="AL124" i="30" s="1"/>
  <c r="AM124" i="30" s="1"/>
  <c r="AN124" i="30" s="1"/>
  <c r="AO124" i="30" s="1"/>
  <c r="AP124" i="30" s="1"/>
  <c r="AQ124" i="30" s="1"/>
  <c r="AR124" i="30" s="1"/>
  <c r="AS124" i="30" s="1"/>
  <c r="AT124" i="30" s="1"/>
  <c r="K56" i="36"/>
  <c r="Q56" i="30"/>
  <c r="R56" i="30" s="1"/>
  <c r="S56" i="30" s="1"/>
  <c r="T56" i="30" s="1"/>
  <c r="U56" i="30" s="1"/>
  <c r="V56" i="30" s="1"/>
  <c r="W56" i="30" s="1"/>
  <c r="X56" i="30" s="1"/>
  <c r="Y56" i="30" s="1"/>
  <c r="Z56" i="30" s="1"/>
  <c r="AA56" i="30" s="1"/>
  <c r="AB56" i="30" s="1"/>
  <c r="AC56" i="30" s="1"/>
  <c r="AD56" i="30" s="1"/>
  <c r="AE56" i="30" s="1"/>
  <c r="AF56" i="30" s="1"/>
  <c r="AG56" i="30" s="1"/>
  <c r="AH56" i="30" s="1"/>
  <c r="AI56" i="30" s="1"/>
  <c r="AJ56" i="30" s="1"/>
  <c r="AK56" i="30" s="1"/>
  <c r="AL56" i="30" s="1"/>
  <c r="AM56" i="30" s="1"/>
  <c r="AN56" i="30" s="1"/>
  <c r="AO56" i="30" s="1"/>
  <c r="AP56" i="30" s="1"/>
  <c r="AQ56" i="30" s="1"/>
  <c r="AR56" i="30" s="1"/>
  <c r="AS56" i="30" s="1"/>
  <c r="AT56" i="30" s="1"/>
  <c r="R30" i="30"/>
  <c r="S30" i="30" s="1"/>
  <c r="T30" i="30" s="1"/>
  <c r="U30" i="30" s="1"/>
  <c r="V30" i="30" s="1"/>
  <c r="W30" i="30" s="1"/>
  <c r="X30" i="30" s="1"/>
  <c r="Y30" i="30" s="1"/>
  <c r="Z30" i="30" s="1"/>
  <c r="AA30" i="30" s="1"/>
  <c r="AB30" i="30" s="1"/>
  <c r="AC30" i="30" s="1"/>
  <c r="AD30" i="30" s="1"/>
  <c r="AE30" i="30" s="1"/>
  <c r="AF30" i="30" s="1"/>
  <c r="AG30" i="30" s="1"/>
  <c r="AH30" i="30" s="1"/>
  <c r="AI30" i="30" s="1"/>
  <c r="AJ30" i="30" s="1"/>
  <c r="AK30" i="30" s="1"/>
  <c r="AL30" i="30" s="1"/>
  <c r="AM30" i="30" s="1"/>
  <c r="AN30" i="30" s="1"/>
  <c r="AO30" i="30" s="1"/>
  <c r="AP30" i="30" s="1"/>
  <c r="AQ30" i="30" s="1"/>
  <c r="AR30" i="30" s="1"/>
  <c r="AS30" i="30" s="1"/>
  <c r="AT30" i="30" s="1"/>
  <c r="K30" i="36"/>
  <c r="Q30" i="30"/>
  <c r="Q10" i="30"/>
  <c r="K10" i="36"/>
  <c r="Q24" i="30"/>
  <c r="K24" i="36"/>
  <c r="Q51" i="30"/>
  <c r="R51" i="30" s="1"/>
  <c r="S51" i="30" s="1"/>
  <c r="T51" i="30" s="1"/>
  <c r="U51" i="30" s="1"/>
  <c r="V51" i="30" s="1"/>
  <c r="W51" i="30" s="1"/>
  <c r="X51" i="30" s="1"/>
  <c r="Y51" i="30" s="1"/>
  <c r="Z51" i="30" s="1"/>
  <c r="AA51" i="30" s="1"/>
  <c r="AB51" i="30" s="1"/>
  <c r="AC51" i="30" s="1"/>
  <c r="AD51" i="30" s="1"/>
  <c r="AE51" i="30" s="1"/>
  <c r="AF51" i="30" s="1"/>
  <c r="AG51" i="30" s="1"/>
  <c r="AH51" i="30" s="1"/>
  <c r="AI51" i="30" s="1"/>
  <c r="AJ51" i="30" s="1"/>
  <c r="AK51" i="30" s="1"/>
  <c r="AL51" i="30" s="1"/>
  <c r="AM51" i="30" s="1"/>
  <c r="AN51" i="30" s="1"/>
  <c r="AO51" i="30" s="1"/>
  <c r="AP51" i="30" s="1"/>
  <c r="AQ51" i="30" s="1"/>
  <c r="AR51" i="30" s="1"/>
  <c r="AS51" i="30" s="1"/>
  <c r="AT51" i="30" s="1"/>
  <c r="K51" i="36"/>
  <c r="Q22" i="30"/>
  <c r="K22" i="36"/>
  <c r="T136" i="30"/>
  <c r="U136" i="30" s="1"/>
  <c r="V136" i="30" s="1"/>
  <c r="W136" i="30" s="1"/>
  <c r="X136" i="30" s="1"/>
  <c r="Y136" i="30" s="1"/>
  <c r="Z136" i="30" s="1"/>
  <c r="AA136" i="30" s="1"/>
  <c r="AB136" i="30" s="1"/>
  <c r="AC136" i="30" s="1"/>
  <c r="AD136" i="30" s="1"/>
  <c r="AE136" i="30" s="1"/>
  <c r="AF136" i="30" s="1"/>
  <c r="AG136" i="30" s="1"/>
  <c r="AH136" i="30" s="1"/>
  <c r="AI136" i="30" s="1"/>
  <c r="AJ136" i="30" s="1"/>
  <c r="AK136" i="30" s="1"/>
  <c r="AL136" i="30" s="1"/>
  <c r="AM136" i="30" s="1"/>
  <c r="AN136" i="30" s="1"/>
  <c r="AO136" i="30" s="1"/>
  <c r="AP136" i="30" s="1"/>
  <c r="AQ136" i="30" s="1"/>
  <c r="AR136" i="30" s="1"/>
  <c r="AS136" i="30" s="1"/>
  <c r="AT136" i="30" s="1"/>
  <c r="R192" i="30"/>
  <c r="P192" i="30"/>
  <c r="Q192" i="36"/>
  <c r="D8" i="17" s="1"/>
  <c r="P165" i="30"/>
  <c r="R165" i="30"/>
  <c r="Q165" i="36"/>
  <c r="D7" i="15" s="1"/>
  <c r="Q78" i="30"/>
  <c r="K78" i="36"/>
  <c r="Q87" i="30"/>
  <c r="K87" i="36"/>
  <c r="Q122" i="30"/>
  <c r="K122" i="36"/>
  <c r="K88" i="36"/>
  <c r="Q88" i="30"/>
  <c r="R108" i="30"/>
  <c r="K108" i="36"/>
  <c r="Q108" i="30"/>
  <c r="K112" i="36"/>
  <c r="Q112" i="30"/>
  <c r="Q32" i="30"/>
  <c r="K32" i="36"/>
  <c r="Q65" i="30"/>
  <c r="K65" i="36"/>
  <c r="K4" i="36"/>
  <c r="Q2" i="36" s="1"/>
  <c r="Q4" i="30"/>
  <c r="Q61" i="30"/>
  <c r="K61" i="36"/>
  <c r="R43" i="30"/>
  <c r="S43" i="30" s="1"/>
  <c r="T43" i="30" s="1"/>
  <c r="U43" i="30" s="1"/>
  <c r="V43" i="30" s="1"/>
  <c r="W43" i="30" s="1"/>
  <c r="X43" i="30" s="1"/>
  <c r="Y43" i="30" s="1"/>
  <c r="Z43" i="30" s="1"/>
  <c r="AA43" i="30" s="1"/>
  <c r="AB43" i="30" s="1"/>
  <c r="AC43" i="30" s="1"/>
  <c r="AD43" i="30" s="1"/>
  <c r="AE43" i="30" s="1"/>
  <c r="AF43" i="30" s="1"/>
  <c r="AG43" i="30" s="1"/>
  <c r="AH43" i="30" s="1"/>
  <c r="AI43" i="30" s="1"/>
  <c r="AJ43" i="30" s="1"/>
  <c r="AK43" i="30" s="1"/>
  <c r="AL43" i="30" s="1"/>
  <c r="AM43" i="30" s="1"/>
  <c r="AN43" i="30" s="1"/>
  <c r="AO43" i="30" s="1"/>
  <c r="AP43" i="30" s="1"/>
  <c r="AQ43" i="30" s="1"/>
  <c r="AR43" i="30" s="1"/>
  <c r="AS43" i="30" s="1"/>
  <c r="AT43" i="30" s="1"/>
  <c r="K43" i="36"/>
  <c r="Q43" i="30"/>
  <c r="Q7" i="30"/>
  <c r="R7" i="30" s="1"/>
  <c r="S7" i="30" s="1"/>
  <c r="T7" i="30" s="1"/>
  <c r="U7" i="30" s="1"/>
  <c r="V7" i="30" s="1"/>
  <c r="W7" i="30" s="1"/>
  <c r="X7" i="30" s="1"/>
  <c r="Y7" i="30" s="1"/>
  <c r="Z7" i="30" s="1"/>
  <c r="AA7" i="30" s="1"/>
  <c r="AB7" i="30" s="1"/>
  <c r="AC7" i="30" s="1"/>
  <c r="AD7" i="30" s="1"/>
  <c r="AE7" i="30" s="1"/>
  <c r="AF7" i="30" s="1"/>
  <c r="AG7" i="30" s="1"/>
  <c r="AH7" i="30" s="1"/>
  <c r="AI7" i="30" s="1"/>
  <c r="AJ7" i="30" s="1"/>
  <c r="AK7" i="30" s="1"/>
  <c r="AL7" i="30" s="1"/>
  <c r="AM7" i="30" s="1"/>
  <c r="AN7" i="30" s="1"/>
  <c r="AO7" i="30" s="1"/>
  <c r="AP7" i="30" s="1"/>
  <c r="AQ7" i="30" s="1"/>
  <c r="AR7" i="30" s="1"/>
  <c r="AS7" i="30" s="1"/>
  <c r="AT7" i="30" s="1"/>
  <c r="K7" i="36"/>
  <c r="Q37" i="30"/>
  <c r="K37" i="36"/>
  <c r="R191" i="30"/>
  <c r="P191" i="30"/>
  <c r="Q191" i="36"/>
  <c r="D7" i="17" s="1"/>
  <c r="P161" i="30"/>
  <c r="R161" i="30"/>
  <c r="Q161" i="36"/>
  <c r="D3" i="15" s="1"/>
  <c r="P153" i="30"/>
  <c r="R153" i="30"/>
  <c r="Q153" i="36"/>
  <c r="D8" i="14" s="1"/>
  <c r="Q84" i="30"/>
  <c r="R84" i="30" s="1"/>
  <c r="S84" i="30" s="1"/>
  <c r="T84" i="30" s="1"/>
  <c r="U84" i="30" s="1"/>
  <c r="V84" i="30" s="1"/>
  <c r="W84" i="30" s="1"/>
  <c r="X84" i="30" s="1"/>
  <c r="Y84" i="30" s="1"/>
  <c r="Z84" i="30" s="1"/>
  <c r="AA84" i="30" s="1"/>
  <c r="AB84" i="30" s="1"/>
  <c r="AC84" i="30" s="1"/>
  <c r="AD84" i="30" s="1"/>
  <c r="AE84" i="30" s="1"/>
  <c r="AF84" i="30" s="1"/>
  <c r="AG84" i="30" s="1"/>
  <c r="AH84" i="30" s="1"/>
  <c r="AI84" i="30" s="1"/>
  <c r="AJ84" i="30" s="1"/>
  <c r="AK84" i="30" s="1"/>
  <c r="AL84" i="30" s="1"/>
  <c r="AM84" i="30" s="1"/>
  <c r="AN84" i="30" s="1"/>
  <c r="AO84" i="30" s="1"/>
  <c r="AP84" i="30" s="1"/>
  <c r="AQ84" i="30" s="1"/>
  <c r="AR84" i="30" s="1"/>
  <c r="AS84" i="30" s="1"/>
  <c r="AT84" i="30" s="1"/>
  <c r="K84" i="36"/>
  <c r="Q110" i="30"/>
  <c r="R110" i="30" s="1"/>
  <c r="S110" i="30" s="1"/>
  <c r="T110" i="30" s="1"/>
  <c r="U110" i="30" s="1"/>
  <c r="V110" i="30" s="1"/>
  <c r="W110" i="30" s="1"/>
  <c r="X110" i="30" s="1"/>
  <c r="Y110" i="30" s="1"/>
  <c r="Z110" i="30" s="1"/>
  <c r="AA110" i="30" s="1"/>
  <c r="AB110" i="30" s="1"/>
  <c r="AC110" i="30" s="1"/>
  <c r="AD110" i="30" s="1"/>
  <c r="AE110" i="30" s="1"/>
  <c r="AF110" i="30" s="1"/>
  <c r="AG110" i="30" s="1"/>
  <c r="AH110" i="30" s="1"/>
  <c r="AI110" i="30" s="1"/>
  <c r="AJ110" i="30" s="1"/>
  <c r="AK110" i="30" s="1"/>
  <c r="AL110" i="30" s="1"/>
  <c r="AM110" i="30" s="1"/>
  <c r="AN110" i="30" s="1"/>
  <c r="AO110" i="30" s="1"/>
  <c r="AP110" i="30" s="1"/>
  <c r="AQ110" i="30" s="1"/>
  <c r="AR110" i="30" s="1"/>
  <c r="AS110" i="30" s="1"/>
  <c r="AT110" i="30" s="1"/>
  <c r="K110" i="36"/>
  <c r="Q101" i="30"/>
  <c r="K101" i="36"/>
  <c r="K90" i="36"/>
  <c r="Q90" i="30"/>
  <c r="Q115" i="30"/>
  <c r="K115" i="36"/>
  <c r="K82" i="36"/>
  <c r="Q82" i="30"/>
  <c r="Q31" i="30"/>
  <c r="K31" i="36"/>
  <c r="Q11" i="30"/>
  <c r="K11" i="36"/>
  <c r="Q8" i="30"/>
  <c r="K8" i="36"/>
  <c r="Q63" i="30"/>
  <c r="K63" i="36"/>
  <c r="Q9" i="30"/>
  <c r="R9" i="30" s="1"/>
  <c r="S9" i="30" s="1"/>
  <c r="T9" i="30" s="1"/>
  <c r="U9" i="30" s="1"/>
  <c r="V9" i="30" s="1"/>
  <c r="W9" i="30" s="1"/>
  <c r="X9" i="30" s="1"/>
  <c r="Y9" i="30" s="1"/>
  <c r="Z9" i="30" s="1"/>
  <c r="AA9" i="30" s="1"/>
  <c r="AB9" i="30" s="1"/>
  <c r="AC9" i="30" s="1"/>
  <c r="AD9" i="30" s="1"/>
  <c r="AE9" i="30" s="1"/>
  <c r="AF9" i="30" s="1"/>
  <c r="AG9" i="30" s="1"/>
  <c r="AH9" i="30" s="1"/>
  <c r="AI9" i="30" s="1"/>
  <c r="AJ9" i="30" s="1"/>
  <c r="AK9" i="30" s="1"/>
  <c r="AL9" i="30" s="1"/>
  <c r="AM9" i="30" s="1"/>
  <c r="AN9" i="30" s="1"/>
  <c r="AO9" i="30" s="1"/>
  <c r="AP9" i="30" s="1"/>
  <c r="AQ9" i="30" s="1"/>
  <c r="AR9" i="30" s="1"/>
  <c r="AS9" i="30" s="1"/>
  <c r="AT9" i="30" s="1"/>
  <c r="K9" i="36"/>
  <c r="Q34" i="30"/>
  <c r="K34" i="36"/>
  <c r="P163" i="30"/>
  <c r="R163" i="30"/>
  <c r="Q163" i="36"/>
  <c r="D5" i="15" s="1"/>
  <c r="P155" i="30"/>
  <c r="R155" i="30"/>
  <c r="Q155" i="36"/>
  <c r="D10" i="14" s="1"/>
  <c r="R193" i="30"/>
  <c r="P193" i="30"/>
  <c r="Q193" i="36"/>
  <c r="D9" i="17" s="1"/>
  <c r="Q89" i="30"/>
  <c r="K89" i="36"/>
  <c r="K75" i="36"/>
  <c r="Q75" i="30"/>
  <c r="Q72" i="30"/>
  <c r="R72" i="30" s="1"/>
  <c r="S72" i="30" s="1"/>
  <c r="T72" i="30" s="1"/>
  <c r="U72" i="30" s="1"/>
  <c r="V72" i="30" s="1"/>
  <c r="W72" i="30" s="1"/>
  <c r="X72" i="30" s="1"/>
  <c r="Y72" i="30" s="1"/>
  <c r="Z72" i="30" s="1"/>
  <c r="AA72" i="30" s="1"/>
  <c r="AB72" i="30" s="1"/>
  <c r="AC72" i="30" s="1"/>
  <c r="AD72" i="30" s="1"/>
  <c r="AE72" i="30" s="1"/>
  <c r="AF72" i="30" s="1"/>
  <c r="AG72" i="30" s="1"/>
  <c r="AH72" i="30" s="1"/>
  <c r="AI72" i="30" s="1"/>
  <c r="AJ72" i="30" s="1"/>
  <c r="AK72" i="30" s="1"/>
  <c r="AL72" i="30" s="1"/>
  <c r="AM72" i="30" s="1"/>
  <c r="AN72" i="30" s="1"/>
  <c r="AO72" i="30" s="1"/>
  <c r="AP72" i="30" s="1"/>
  <c r="AQ72" i="30" s="1"/>
  <c r="AR72" i="30" s="1"/>
  <c r="AS72" i="30" s="1"/>
  <c r="AT72" i="30" s="1"/>
  <c r="K72" i="36"/>
  <c r="K114" i="36"/>
  <c r="Q114" i="30"/>
  <c r="Q100" i="30"/>
  <c r="K100" i="36"/>
  <c r="Q109" i="30"/>
  <c r="K109" i="36"/>
  <c r="Q129" i="30"/>
  <c r="R129" i="30" s="1"/>
  <c r="S129" i="30" s="1"/>
  <c r="T129" i="30" s="1"/>
  <c r="U129" i="30" s="1"/>
  <c r="V129" i="30" s="1"/>
  <c r="W129" i="30" s="1"/>
  <c r="X129" i="30" s="1"/>
  <c r="Y129" i="30" s="1"/>
  <c r="Z129" i="30" s="1"/>
  <c r="AA129" i="30" s="1"/>
  <c r="AB129" i="30" s="1"/>
  <c r="AC129" i="30" s="1"/>
  <c r="AD129" i="30" s="1"/>
  <c r="AE129" i="30" s="1"/>
  <c r="AF129" i="30" s="1"/>
  <c r="AG129" i="30" s="1"/>
  <c r="AH129" i="30" s="1"/>
  <c r="AI129" i="30" s="1"/>
  <c r="AJ129" i="30" s="1"/>
  <c r="AK129" i="30" s="1"/>
  <c r="AL129" i="30" s="1"/>
  <c r="AM129" i="30" s="1"/>
  <c r="AN129" i="30" s="1"/>
  <c r="AO129" i="30" s="1"/>
  <c r="AP129" i="30" s="1"/>
  <c r="AQ129" i="30" s="1"/>
  <c r="AR129" i="30" s="1"/>
  <c r="AS129" i="30" s="1"/>
  <c r="AT129" i="30" s="1"/>
  <c r="K129" i="36"/>
  <c r="Q59" i="30"/>
  <c r="R59" i="30" s="1"/>
  <c r="S59" i="30" s="1"/>
  <c r="T59" i="30" s="1"/>
  <c r="U59" i="30" s="1"/>
  <c r="V59" i="30" s="1"/>
  <c r="W59" i="30" s="1"/>
  <c r="X59" i="30" s="1"/>
  <c r="Y59" i="30" s="1"/>
  <c r="Z59" i="30" s="1"/>
  <c r="AA59" i="30" s="1"/>
  <c r="AB59" i="30" s="1"/>
  <c r="AC59" i="30" s="1"/>
  <c r="AD59" i="30" s="1"/>
  <c r="AE59" i="30" s="1"/>
  <c r="AF59" i="30" s="1"/>
  <c r="AG59" i="30" s="1"/>
  <c r="AH59" i="30" s="1"/>
  <c r="AI59" i="30" s="1"/>
  <c r="AJ59" i="30" s="1"/>
  <c r="AK59" i="30" s="1"/>
  <c r="AL59" i="30" s="1"/>
  <c r="AM59" i="30" s="1"/>
  <c r="AN59" i="30" s="1"/>
  <c r="AO59" i="30" s="1"/>
  <c r="AP59" i="30" s="1"/>
  <c r="AQ59" i="30" s="1"/>
  <c r="AR59" i="30" s="1"/>
  <c r="AS59" i="30" s="1"/>
  <c r="AT59" i="30" s="1"/>
  <c r="K59" i="36"/>
  <c r="Q39" i="30"/>
  <c r="K39" i="36"/>
  <c r="Q25" i="30"/>
  <c r="K25" i="36"/>
  <c r="Q19" i="30"/>
  <c r="R19" i="30" s="1"/>
  <c r="S19" i="30" s="1"/>
  <c r="T19" i="30" s="1"/>
  <c r="U19" i="30" s="1"/>
  <c r="V19" i="30" s="1"/>
  <c r="W19" i="30" s="1"/>
  <c r="X19" i="30" s="1"/>
  <c r="Y19" i="30" s="1"/>
  <c r="Z19" i="30" s="1"/>
  <c r="AA19" i="30" s="1"/>
  <c r="AB19" i="30" s="1"/>
  <c r="AC19" i="30" s="1"/>
  <c r="AD19" i="30" s="1"/>
  <c r="AE19" i="30" s="1"/>
  <c r="AF19" i="30" s="1"/>
  <c r="AG19" i="30" s="1"/>
  <c r="AH19" i="30" s="1"/>
  <c r="AI19" i="30" s="1"/>
  <c r="AJ19" i="30" s="1"/>
  <c r="AK19" i="30" s="1"/>
  <c r="AL19" i="30" s="1"/>
  <c r="AM19" i="30" s="1"/>
  <c r="AN19" i="30" s="1"/>
  <c r="AO19" i="30" s="1"/>
  <c r="AP19" i="30" s="1"/>
  <c r="AQ19" i="30" s="1"/>
  <c r="AR19" i="30" s="1"/>
  <c r="AS19" i="30" s="1"/>
  <c r="AT19" i="30" s="1"/>
  <c r="K19" i="36"/>
  <c r="Q23" i="30"/>
  <c r="K23" i="36"/>
  <c r="Q46" i="30"/>
  <c r="R46" i="30" s="1"/>
  <c r="S46" i="30" s="1"/>
  <c r="T46" i="30" s="1"/>
  <c r="U46" i="30" s="1"/>
  <c r="V46" i="30" s="1"/>
  <c r="W46" i="30" s="1"/>
  <c r="X46" i="30" s="1"/>
  <c r="Y46" i="30" s="1"/>
  <c r="Z46" i="30" s="1"/>
  <c r="AA46" i="30" s="1"/>
  <c r="AB46" i="30" s="1"/>
  <c r="AC46" i="30" s="1"/>
  <c r="AD46" i="30" s="1"/>
  <c r="AE46" i="30" s="1"/>
  <c r="AF46" i="30" s="1"/>
  <c r="AG46" i="30" s="1"/>
  <c r="AH46" i="30" s="1"/>
  <c r="AI46" i="30" s="1"/>
  <c r="AJ46" i="30" s="1"/>
  <c r="AK46" i="30" s="1"/>
  <c r="AL46" i="30" s="1"/>
  <c r="AM46" i="30" s="1"/>
  <c r="AN46" i="30" s="1"/>
  <c r="AO46" i="30" s="1"/>
  <c r="AP46" i="30" s="1"/>
  <c r="AQ46" i="30" s="1"/>
  <c r="AR46" i="30" s="1"/>
  <c r="AS46" i="30" s="1"/>
  <c r="AT46" i="30" s="1"/>
  <c r="K46" i="36"/>
  <c r="Q104" i="30"/>
  <c r="K104" i="36"/>
  <c r="K103" i="36"/>
  <c r="Q103" i="30"/>
  <c r="Q74" i="30"/>
  <c r="R74" i="30" s="1"/>
  <c r="S74" i="30" s="1"/>
  <c r="T74" i="30" s="1"/>
  <c r="U74" i="30" s="1"/>
  <c r="V74" i="30" s="1"/>
  <c r="W74" i="30" s="1"/>
  <c r="X74" i="30" s="1"/>
  <c r="Y74" i="30" s="1"/>
  <c r="Z74" i="30" s="1"/>
  <c r="AA74" i="30" s="1"/>
  <c r="AB74" i="30" s="1"/>
  <c r="AC74" i="30" s="1"/>
  <c r="AD74" i="30" s="1"/>
  <c r="AE74" i="30" s="1"/>
  <c r="AF74" i="30" s="1"/>
  <c r="AG74" i="30" s="1"/>
  <c r="AH74" i="30" s="1"/>
  <c r="AI74" i="30" s="1"/>
  <c r="AJ74" i="30" s="1"/>
  <c r="AK74" i="30" s="1"/>
  <c r="AL74" i="30" s="1"/>
  <c r="AM74" i="30" s="1"/>
  <c r="AN74" i="30" s="1"/>
  <c r="AO74" i="30" s="1"/>
  <c r="AP74" i="30" s="1"/>
  <c r="AQ74" i="30" s="1"/>
  <c r="AR74" i="30" s="1"/>
  <c r="AS74" i="30" s="1"/>
  <c r="AT74" i="30" s="1"/>
  <c r="K74" i="36"/>
  <c r="Q116" i="30"/>
  <c r="R116" i="30" s="1"/>
  <c r="S116" i="30" s="1"/>
  <c r="T116" i="30" s="1"/>
  <c r="U116" i="30" s="1"/>
  <c r="V116" i="30" s="1"/>
  <c r="W116" i="30" s="1"/>
  <c r="X116" i="30" s="1"/>
  <c r="Y116" i="30" s="1"/>
  <c r="Z116" i="30" s="1"/>
  <c r="AA116" i="30" s="1"/>
  <c r="AB116" i="30" s="1"/>
  <c r="AC116" i="30" s="1"/>
  <c r="AD116" i="30" s="1"/>
  <c r="AE116" i="30" s="1"/>
  <c r="AF116" i="30" s="1"/>
  <c r="AG116" i="30" s="1"/>
  <c r="AH116" i="30" s="1"/>
  <c r="AI116" i="30" s="1"/>
  <c r="AJ116" i="30" s="1"/>
  <c r="AK116" i="30" s="1"/>
  <c r="AL116" i="30" s="1"/>
  <c r="AM116" i="30" s="1"/>
  <c r="AN116" i="30" s="1"/>
  <c r="AO116" i="30" s="1"/>
  <c r="AP116" i="30" s="1"/>
  <c r="AQ116" i="30" s="1"/>
  <c r="AR116" i="30" s="1"/>
  <c r="AS116" i="30" s="1"/>
  <c r="AT116" i="30" s="1"/>
  <c r="K116" i="36"/>
  <c r="Q123" i="30"/>
  <c r="R123" i="30" s="1"/>
  <c r="S123" i="30" s="1"/>
  <c r="T123" i="30" s="1"/>
  <c r="U123" i="30" s="1"/>
  <c r="V123" i="30" s="1"/>
  <c r="W123" i="30" s="1"/>
  <c r="X123" i="30" s="1"/>
  <c r="Y123" i="30" s="1"/>
  <c r="Z123" i="30" s="1"/>
  <c r="AA123" i="30" s="1"/>
  <c r="AB123" i="30" s="1"/>
  <c r="AC123" i="30" s="1"/>
  <c r="AD123" i="30" s="1"/>
  <c r="AE123" i="30" s="1"/>
  <c r="AF123" i="30" s="1"/>
  <c r="AG123" i="30" s="1"/>
  <c r="AH123" i="30" s="1"/>
  <c r="AI123" i="30" s="1"/>
  <c r="AJ123" i="30" s="1"/>
  <c r="AK123" i="30" s="1"/>
  <c r="AL123" i="30" s="1"/>
  <c r="AM123" i="30" s="1"/>
  <c r="AN123" i="30" s="1"/>
  <c r="AO123" i="30" s="1"/>
  <c r="AP123" i="30" s="1"/>
  <c r="AQ123" i="30" s="1"/>
  <c r="AR123" i="30" s="1"/>
  <c r="AS123" i="30" s="1"/>
  <c r="AT123" i="30" s="1"/>
  <c r="K123" i="36"/>
  <c r="Q126" i="30"/>
  <c r="K126" i="36"/>
  <c r="Q47" i="30"/>
  <c r="K47" i="36"/>
  <c r="Q5" i="30"/>
  <c r="K5" i="36"/>
  <c r="K17" i="36"/>
  <c r="Q17" i="30"/>
  <c r="R17" i="30" s="1"/>
  <c r="S17" i="30" s="1"/>
  <c r="T17" i="30" s="1"/>
  <c r="U17" i="30" s="1"/>
  <c r="V17" i="30" s="1"/>
  <c r="W17" i="30" s="1"/>
  <c r="X17" i="30" s="1"/>
  <c r="Y17" i="30" s="1"/>
  <c r="Z17" i="30" s="1"/>
  <c r="AA17" i="30" s="1"/>
  <c r="AB17" i="30" s="1"/>
  <c r="AC17" i="30" s="1"/>
  <c r="AD17" i="30" s="1"/>
  <c r="AE17" i="30" s="1"/>
  <c r="AF17" i="30" s="1"/>
  <c r="AG17" i="30" s="1"/>
  <c r="AH17" i="30" s="1"/>
  <c r="AI17" i="30" s="1"/>
  <c r="AJ17" i="30" s="1"/>
  <c r="AK17" i="30" s="1"/>
  <c r="AL17" i="30" s="1"/>
  <c r="AM17" i="30" s="1"/>
  <c r="AN17" i="30" s="1"/>
  <c r="AO17" i="30" s="1"/>
  <c r="AP17" i="30" s="1"/>
  <c r="AQ17" i="30" s="1"/>
  <c r="AR17" i="30" s="1"/>
  <c r="AS17" i="30" s="1"/>
  <c r="AT17" i="30" s="1"/>
  <c r="Q13" i="30"/>
  <c r="K13" i="36"/>
  <c r="Q58" i="30"/>
  <c r="R58" i="30" s="1"/>
  <c r="S58" i="30" s="1"/>
  <c r="T58" i="30" s="1"/>
  <c r="U58" i="30" s="1"/>
  <c r="V58" i="30" s="1"/>
  <c r="W58" i="30" s="1"/>
  <c r="X58" i="30" s="1"/>
  <c r="Y58" i="30" s="1"/>
  <c r="Z58" i="30" s="1"/>
  <c r="AA58" i="30" s="1"/>
  <c r="AB58" i="30" s="1"/>
  <c r="AC58" i="30" s="1"/>
  <c r="AD58" i="30" s="1"/>
  <c r="AE58" i="30" s="1"/>
  <c r="AF58" i="30" s="1"/>
  <c r="AG58" i="30" s="1"/>
  <c r="AH58" i="30" s="1"/>
  <c r="AI58" i="30" s="1"/>
  <c r="AJ58" i="30" s="1"/>
  <c r="AK58" i="30" s="1"/>
  <c r="AL58" i="30" s="1"/>
  <c r="AM58" i="30" s="1"/>
  <c r="AN58" i="30" s="1"/>
  <c r="AO58" i="30" s="1"/>
  <c r="AP58" i="30" s="1"/>
  <c r="AQ58" i="30" s="1"/>
  <c r="AR58" i="30" s="1"/>
  <c r="AS58" i="30" s="1"/>
  <c r="AT58" i="30" s="1"/>
  <c r="K58" i="36"/>
  <c r="Q26" i="30"/>
  <c r="K26" i="36"/>
  <c r="Q60" i="30"/>
  <c r="K60" i="36"/>
  <c r="P162" i="30"/>
  <c r="R162" i="30"/>
  <c r="Q162" i="36"/>
  <c r="D4" i="15" s="1"/>
  <c r="R167" i="30"/>
  <c r="P167" i="30"/>
  <c r="Q167" i="36"/>
  <c r="D9" i="15" s="1"/>
  <c r="P139" i="30"/>
  <c r="R139" i="30"/>
  <c r="Q139" i="36"/>
  <c r="D7" i="21" s="1"/>
  <c r="R135" i="30"/>
  <c r="P135" i="30"/>
  <c r="Q135" i="36"/>
  <c r="D3" i="21" s="1"/>
  <c r="R140" i="30"/>
  <c r="P140" i="30"/>
  <c r="Q140" i="36"/>
  <c r="D8" i="21" s="1"/>
  <c r="D12" i="35"/>
  <c r="C14" i="35"/>
  <c r="D13" i="35" s="1"/>
  <c r="W151" i="30" l="1"/>
  <c r="V151" i="36"/>
  <c r="I6" i="14" s="1"/>
  <c r="W143" i="30"/>
  <c r="V143" i="36"/>
  <c r="I11" i="21" s="1"/>
  <c r="W190" i="30"/>
  <c r="V190" i="36"/>
  <c r="I6" i="17" s="1"/>
  <c r="W182" i="30"/>
  <c r="V182" i="36"/>
  <c r="I11" i="16" s="1"/>
  <c r="W156" i="30"/>
  <c r="V156" i="36"/>
  <c r="I11" i="14" s="1"/>
  <c r="P104" i="30"/>
  <c r="R104" i="30"/>
  <c r="Q104" i="36"/>
  <c r="D11" i="25" s="1"/>
  <c r="Q25" i="36"/>
  <c r="D10" i="20" s="1"/>
  <c r="R25" i="30"/>
  <c r="P25" i="30"/>
  <c r="P109" i="30"/>
  <c r="Q109" i="36"/>
  <c r="D3" i="26" s="1"/>
  <c r="R109" i="30"/>
  <c r="O155" i="30"/>
  <c r="P155" i="36"/>
  <c r="Q82" i="36"/>
  <c r="R101" i="30"/>
  <c r="P101" i="30"/>
  <c r="Q101" i="36"/>
  <c r="D8" i="25" s="1"/>
  <c r="Q121" i="36"/>
  <c r="Q69" i="36"/>
  <c r="R69" i="30"/>
  <c r="O166" i="30"/>
  <c r="P166" i="36"/>
  <c r="Q70" i="36"/>
  <c r="D3" i="23" s="1"/>
  <c r="P70" i="30"/>
  <c r="R70" i="30"/>
  <c r="Q50" i="36"/>
  <c r="D9" i="12" s="1"/>
  <c r="P50" i="30"/>
  <c r="R50" i="30"/>
  <c r="R113" i="30"/>
  <c r="P113" i="30"/>
  <c r="Q113" i="36"/>
  <c r="D7" i="26" s="1"/>
  <c r="S174" i="30"/>
  <c r="R174" i="36"/>
  <c r="E3" i="16" s="1"/>
  <c r="S140" i="30"/>
  <c r="R140" i="36"/>
  <c r="E8" i="21" s="1"/>
  <c r="O167" i="30"/>
  <c r="P167" i="36"/>
  <c r="Q26" i="36"/>
  <c r="D11" i="20" s="1"/>
  <c r="R26" i="30"/>
  <c r="P26" i="30"/>
  <c r="Q63" i="36"/>
  <c r="D9" i="13" s="1"/>
  <c r="P63" i="30"/>
  <c r="R63" i="30"/>
  <c r="S161" i="30"/>
  <c r="R161" i="36"/>
  <c r="E3" i="15" s="1"/>
  <c r="Q10" i="36"/>
  <c r="C8" i="18" s="1"/>
  <c r="R10" i="30"/>
  <c r="P10" i="30"/>
  <c r="Q62" i="36"/>
  <c r="D8" i="13" s="1"/>
  <c r="R62" i="30"/>
  <c r="P62" i="30"/>
  <c r="S179" i="30"/>
  <c r="R179" i="36"/>
  <c r="E8" i="16" s="1"/>
  <c r="R83" i="30"/>
  <c r="P83" i="30"/>
  <c r="Q83" i="36"/>
  <c r="D3" i="24" s="1"/>
  <c r="R76" i="30"/>
  <c r="P76" i="30"/>
  <c r="Q76" i="36"/>
  <c r="D9" i="23" s="1"/>
  <c r="O174" i="30"/>
  <c r="P174" i="36"/>
  <c r="S108" i="30"/>
  <c r="R108" i="36"/>
  <c r="P78" i="30"/>
  <c r="R78" i="30"/>
  <c r="Q78" i="36"/>
  <c r="D11" i="23" s="1"/>
  <c r="S167" i="30"/>
  <c r="R167" i="36"/>
  <c r="E9" i="15" s="1"/>
  <c r="P5" i="30"/>
  <c r="R5" i="30"/>
  <c r="Q5" i="36"/>
  <c r="C3" i="18" s="1"/>
  <c r="Q39" i="36"/>
  <c r="D11" i="11" s="1"/>
  <c r="P39" i="30"/>
  <c r="R39" i="30"/>
  <c r="P100" i="30"/>
  <c r="R100" i="30"/>
  <c r="Q100" i="36"/>
  <c r="D7" i="25" s="1"/>
  <c r="R89" i="30"/>
  <c r="Q89" i="36"/>
  <c r="D9" i="24" s="1"/>
  <c r="P89" i="30"/>
  <c r="S163" i="30"/>
  <c r="R163" i="36"/>
  <c r="E5" i="15" s="1"/>
  <c r="R82" i="30"/>
  <c r="O161" i="30"/>
  <c r="P161" i="36"/>
  <c r="Q65" i="36"/>
  <c r="D11" i="13" s="1"/>
  <c r="R65" i="30"/>
  <c r="P65" i="30"/>
  <c r="P88" i="30"/>
  <c r="R88" i="30"/>
  <c r="Q88" i="36"/>
  <c r="D8" i="24" s="1"/>
  <c r="R121" i="30"/>
  <c r="Q95" i="36"/>
  <c r="R95" i="30"/>
  <c r="O179" i="30"/>
  <c r="P179" i="36"/>
  <c r="Q20" i="36"/>
  <c r="D5" i="20" s="1"/>
  <c r="P20" i="30"/>
  <c r="R20" i="30"/>
  <c r="P57" i="30"/>
  <c r="R57" i="30"/>
  <c r="Q57" i="36"/>
  <c r="D3" i="13" s="1"/>
  <c r="Q49" i="36"/>
  <c r="D8" i="12" s="1"/>
  <c r="R49" i="30"/>
  <c r="P49" i="30"/>
  <c r="Q44" i="36"/>
  <c r="D3" i="12" s="1"/>
  <c r="R44" i="30"/>
  <c r="P44" i="30"/>
  <c r="S148" i="30"/>
  <c r="R148" i="36"/>
  <c r="E3" i="14" s="1"/>
  <c r="S135" i="30"/>
  <c r="R135" i="36"/>
  <c r="E3" i="21" s="1"/>
  <c r="S162" i="30"/>
  <c r="R162" i="36"/>
  <c r="E4" i="15" s="1"/>
  <c r="Q47" i="36"/>
  <c r="D6" i="12" s="1"/>
  <c r="P47" i="30"/>
  <c r="R47" i="30"/>
  <c r="O140" i="30"/>
  <c r="P140" i="36"/>
  <c r="O135" i="30"/>
  <c r="P135" i="36"/>
  <c r="P114" i="30"/>
  <c r="R114" i="30"/>
  <c r="Q114" i="36"/>
  <c r="D8" i="26" s="1"/>
  <c r="O163" i="30"/>
  <c r="P163" i="36"/>
  <c r="Q8" i="36"/>
  <c r="C6" i="18" s="1"/>
  <c r="R8" i="30"/>
  <c r="P8" i="30"/>
  <c r="S165" i="30"/>
  <c r="R165" i="36"/>
  <c r="E7" i="15" s="1"/>
  <c r="Q22" i="36"/>
  <c r="D7" i="20" s="1"/>
  <c r="P22" i="30"/>
  <c r="R22" i="30"/>
  <c r="P128" i="30"/>
  <c r="R128" i="30"/>
  <c r="Q128" i="36"/>
  <c r="D9" i="27" s="1"/>
  <c r="P91" i="30"/>
  <c r="R91" i="30"/>
  <c r="Q91" i="36"/>
  <c r="D11" i="24" s="1"/>
  <c r="Q35" i="36"/>
  <c r="D7" i="11" s="1"/>
  <c r="R35" i="30"/>
  <c r="P35" i="30"/>
  <c r="O141" i="30"/>
  <c r="P141" i="36"/>
  <c r="R127" i="30"/>
  <c r="P127" i="30"/>
  <c r="Q127" i="36"/>
  <c r="D8" i="27" s="1"/>
  <c r="O148" i="30"/>
  <c r="P148" i="36"/>
  <c r="S178" i="30"/>
  <c r="R178" i="36"/>
  <c r="E7" i="16" s="1"/>
  <c r="O191" i="30"/>
  <c r="P191" i="36"/>
  <c r="Q32" i="36"/>
  <c r="D4" i="11" s="1"/>
  <c r="P32" i="30"/>
  <c r="R32" i="30"/>
  <c r="O165" i="30"/>
  <c r="P165" i="36"/>
  <c r="P130" i="30"/>
  <c r="R130" i="30"/>
  <c r="Q130" i="36"/>
  <c r="D11" i="27" s="1"/>
  <c r="R125" i="30"/>
  <c r="P125" i="30"/>
  <c r="Q125" i="36"/>
  <c r="D6" i="27" s="1"/>
  <c r="S141" i="30"/>
  <c r="R141" i="36"/>
  <c r="E9" i="21" s="1"/>
  <c r="S152" i="30"/>
  <c r="R152" i="36"/>
  <c r="E7" i="14" s="1"/>
  <c r="Q38" i="36"/>
  <c r="D10" i="11" s="1"/>
  <c r="R38" i="30"/>
  <c r="P38" i="30"/>
  <c r="Q48" i="36"/>
  <c r="D7" i="12" s="1"/>
  <c r="R48" i="30"/>
  <c r="P48" i="30"/>
  <c r="Q18" i="36"/>
  <c r="D3" i="20" s="1"/>
  <c r="R18" i="30"/>
  <c r="P18" i="30"/>
  <c r="Q33" i="36"/>
  <c r="D5" i="11" s="1"/>
  <c r="P33" i="30"/>
  <c r="R33" i="30"/>
  <c r="R99" i="30"/>
  <c r="P99" i="30"/>
  <c r="Q99" i="36"/>
  <c r="D6" i="25" s="1"/>
  <c r="O178" i="30"/>
  <c r="P178" i="36"/>
  <c r="Q23" i="36"/>
  <c r="D8" i="20" s="1"/>
  <c r="P23" i="30"/>
  <c r="R23" i="30"/>
  <c r="O152" i="30"/>
  <c r="P152" i="36"/>
  <c r="R102" i="30"/>
  <c r="P102" i="30"/>
  <c r="Q102" i="36"/>
  <c r="D9" i="25" s="1"/>
  <c r="S154" i="30"/>
  <c r="R154" i="36"/>
  <c r="E9" i="14" s="1"/>
  <c r="O193" i="30"/>
  <c r="P193" i="36"/>
  <c r="Q115" i="36"/>
  <c r="D9" i="26" s="1"/>
  <c r="R115" i="30"/>
  <c r="P115" i="30"/>
  <c r="O162" i="30"/>
  <c r="P162" i="36"/>
  <c r="Q13" i="36"/>
  <c r="C11" i="18" s="1"/>
  <c r="P13" i="30"/>
  <c r="R13" i="30"/>
  <c r="P103" i="30"/>
  <c r="R103" i="30"/>
  <c r="Q103" i="36"/>
  <c r="D10" i="25" s="1"/>
  <c r="S193" i="30"/>
  <c r="R193" i="36"/>
  <c r="E9" i="17" s="1"/>
  <c r="Q34" i="36"/>
  <c r="D6" i="11" s="1"/>
  <c r="P34" i="30"/>
  <c r="R34" i="30"/>
  <c r="Q11" i="36"/>
  <c r="C9" i="18" s="1"/>
  <c r="R11" i="30"/>
  <c r="P11" i="30"/>
  <c r="R90" i="30"/>
  <c r="P90" i="30"/>
  <c r="Q90" i="36"/>
  <c r="D10" i="24" s="1"/>
  <c r="S191" i="30"/>
  <c r="R191" i="36"/>
  <c r="E7" i="17" s="1"/>
  <c r="P112" i="30"/>
  <c r="R112" i="30"/>
  <c r="Q112" i="36"/>
  <c r="D6" i="26" s="1"/>
  <c r="R122" i="30"/>
  <c r="P122" i="30"/>
  <c r="Q122" i="36"/>
  <c r="D3" i="27" s="1"/>
  <c r="S139" i="30"/>
  <c r="R139" i="36"/>
  <c r="E7" i="21" s="1"/>
  <c r="R126" i="30"/>
  <c r="P126" i="30"/>
  <c r="Q126" i="36"/>
  <c r="D7" i="27" s="1"/>
  <c r="S153" i="30"/>
  <c r="R153" i="36"/>
  <c r="E8" i="14" s="1"/>
  <c r="Q61" i="36"/>
  <c r="D7" i="13" s="1"/>
  <c r="P61" i="30"/>
  <c r="R61" i="30"/>
  <c r="O192" i="30"/>
  <c r="P192" i="36"/>
  <c r="S150" i="30"/>
  <c r="R150" i="36"/>
  <c r="E5" i="14" s="1"/>
  <c r="P86" i="30"/>
  <c r="R86" i="30"/>
  <c r="Q86" i="36"/>
  <c r="D6" i="24" s="1"/>
  <c r="P96" i="30"/>
  <c r="Q96" i="36"/>
  <c r="D3" i="25" s="1"/>
  <c r="R96" i="30"/>
  <c r="S168" i="30"/>
  <c r="R168" i="36"/>
  <c r="E10" i="15" s="1"/>
  <c r="P36" i="30"/>
  <c r="Q36" i="36"/>
  <c r="D8" i="11" s="1"/>
  <c r="R36" i="30"/>
  <c r="R97" i="30"/>
  <c r="Q97" i="36"/>
  <c r="D4" i="25" s="1"/>
  <c r="P97" i="30"/>
  <c r="P85" i="30"/>
  <c r="Q85" i="36"/>
  <c r="D5" i="24" s="1"/>
  <c r="R85" i="30"/>
  <c r="Q21" i="36"/>
  <c r="D6" i="20" s="1"/>
  <c r="P21" i="30"/>
  <c r="R21" i="30"/>
  <c r="P117" i="30"/>
  <c r="R117" i="30"/>
  <c r="Q117" i="36"/>
  <c r="D11" i="26" s="1"/>
  <c r="O154" i="30"/>
  <c r="P154" i="36"/>
  <c r="S180" i="30"/>
  <c r="R180" i="36"/>
  <c r="E9" i="16" s="1"/>
  <c r="O139" i="30"/>
  <c r="P139" i="36"/>
  <c r="Q60" i="36"/>
  <c r="D6" i="13" s="1"/>
  <c r="P60" i="30"/>
  <c r="R60" i="30"/>
  <c r="R75" i="30"/>
  <c r="P75" i="30"/>
  <c r="Q75" i="36"/>
  <c r="D8" i="23" s="1"/>
  <c r="S155" i="30"/>
  <c r="R155" i="36"/>
  <c r="E10" i="14" s="1"/>
  <c r="Q31" i="36"/>
  <c r="D3" i="11" s="1"/>
  <c r="R31" i="30"/>
  <c r="P31" i="30"/>
  <c r="O153" i="30"/>
  <c r="P153" i="36"/>
  <c r="Q37" i="36"/>
  <c r="D9" i="11" s="1"/>
  <c r="R37" i="30"/>
  <c r="P37" i="30"/>
  <c r="R4" i="30"/>
  <c r="Q4" i="36"/>
  <c r="Q108" i="36"/>
  <c r="R87" i="30"/>
  <c r="P87" i="30"/>
  <c r="Q87" i="36"/>
  <c r="D7" i="24" s="1"/>
  <c r="S192" i="30"/>
  <c r="R192" i="36"/>
  <c r="E8" i="17" s="1"/>
  <c r="P24" i="30"/>
  <c r="R24" i="30"/>
  <c r="Q24" i="36"/>
  <c r="D9" i="20" s="1"/>
  <c r="O150" i="30"/>
  <c r="P150" i="36"/>
  <c r="Q52" i="36"/>
  <c r="D11" i="12" s="1"/>
  <c r="R52" i="30"/>
  <c r="P52" i="30"/>
  <c r="O168" i="30"/>
  <c r="P168" i="36"/>
  <c r="S166" i="30"/>
  <c r="R166" i="36"/>
  <c r="E8" i="15" s="1"/>
  <c r="P73" i="30"/>
  <c r="Q73" i="36"/>
  <c r="D6" i="23" s="1"/>
  <c r="R73" i="30"/>
  <c r="R98" i="30"/>
  <c r="P98" i="30"/>
  <c r="Q98" i="36"/>
  <c r="D5" i="25" s="1"/>
  <c r="O180" i="30"/>
  <c r="P180" i="36"/>
  <c r="D11" i="35"/>
  <c r="D10" i="35"/>
  <c r="X182" i="30" l="1"/>
  <c r="W182" i="36"/>
  <c r="J11" i="16" s="1"/>
  <c r="X190" i="30"/>
  <c r="W190" i="36"/>
  <c r="J6" i="17" s="1"/>
  <c r="X143" i="30"/>
  <c r="W143" i="36"/>
  <c r="J11" i="21" s="1"/>
  <c r="X156" i="30"/>
  <c r="W156" i="36"/>
  <c r="J11" i="14" s="1"/>
  <c r="X151" i="30"/>
  <c r="W151" i="36"/>
  <c r="J6" i="14" s="1"/>
  <c r="S52" i="30"/>
  <c r="R52" i="36"/>
  <c r="E11" i="12" s="1"/>
  <c r="C9" i="16"/>
  <c r="O180" i="36"/>
  <c r="B9" i="16" s="1"/>
  <c r="T166" i="30"/>
  <c r="S166" i="36"/>
  <c r="F8" i="15" s="1"/>
  <c r="P31" i="36"/>
  <c r="O31" i="30"/>
  <c r="T153" i="30"/>
  <c r="S153" i="36"/>
  <c r="F8" i="14" s="1"/>
  <c r="S122" i="30"/>
  <c r="R122" i="36"/>
  <c r="E3" i="27" s="1"/>
  <c r="S90" i="30"/>
  <c r="R90" i="36"/>
  <c r="E10" i="24" s="1"/>
  <c r="T193" i="30"/>
  <c r="S193" i="36"/>
  <c r="F9" i="17" s="1"/>
  <c r="O178" i="36"/>
  <c r="B7" i="16" s="1"/>
  <c r="C7" i="16"/>
  <c r="P18" i="36"/>
  <c r="O18" i="30"/>
  <c r="C7" i="17"/>
  <c r="O191" i="36"/>
  <c r="B7" i="17" s="1"/>
  <c r="S127" i="30"/>
  <c r="R127" i="36"/>
  <c r="E8" i="27" s="1"/>
  <c r="O91" i="30"/>
  <c r="P91" i="36"/>
  <c r="T165" i="30"/>
  <c r="S165" i="36"/>
  <c r="F7" i="15" s="1"/>
  <c r="O114" i="30"/>
  <c r="P114" i="36"/>
  <c r="O20" i="30"/>
  <c r="P20" i="36"/>
  <c r="S88" i="30"/>
  <c r="R88" i="36"/>
  <c r="E8" i="24" s="1"/>
  <c r="S39" i="30"/>
  <c r="R39" i="36"/>
  <c r="E11" i="11" s="1"/>
  <c r="O76" i="30"/>
  <c r="P76" i="36"/>
  <c r="R62" i="36"/>
  <c r="E8" i="13" s="1"/>
  <c r="S62" i="30"/>
  <c r="P63" i="36"/>
  <c r="O63" i="30"/>
  <c r="T140" i="30"/>
  <c r="S140" i="36"/>
  <c r="F8" i="21" s="1"/>
  <c r="S75" i="30"/>
  <c r="R75" i="36"/>
  <c r="E8" i="23" s="1"/>
  <c r="C9" i="14"/>
  <c r="O154" i="36"/>
  <c r="B9" i="14" s="1"/>
  <c r="R24" i="36"/>
  <c r="E9" i="20" s="1"/>
  <c r="S24" i="30"/>
  <c r="R31" i="36"/>
  <c r="E3" i="11" s="1"/>
  <c r="S31" i="30"/>
  <c r="P60" i="36"/>
  <c r="O60" i="30"/>
  <c r="O85" i="30"/>
  <c r="P85" i="36"/>
  <c r="T168" i="30"/>
  <c r="S168" i="36"/>
  <c r="F10" i="15" s="1"/>
  <c r="T150" i="30"/>
  <c r="S150" i="36"/>
  <c r="F5" i="14" s="1"/>
  <c r="P11" i="36"/>
  <c r="B9" i="18" s="1"/>
  <c r="O11" i="30"/>
  <c r="O11" i="36" s="1"/>
  <c r="O115" i="30"/>
  <c r="P115" i="36"/>
  <c r="P102" i="36"/>
  <c r="O102" i="30"/>
  <c r="S18" i="30"/>
  <c r="R18" i="36"/>
  <c r="E3" i="20" s="1"/>
  <c r="S130" i="30"/>
  <c r="R130" i="36"/>
  <c r="E11" i="27" s="1"/>
  <c r="C9" i="21"/>
  <c r="O141" i="36"/>
  <c r="B9" i="21" s="1"/>
  <c r="O8" i="30"/>
  <c r="O8" i="36" s="1"/>
  <c r="P8" i="36"/>
  <c r="B6" i="18" s="1"/>
  <c r="C3" i="21"/>
  <c r="O135" i="36"/>
  <c r="B3" i="21" s="1"/>
  <c r="T162" i="30"/>
  <c r="S162" i="36"/>
  <c r="F4" i="15" s="1"/>
  <c r="P49" i="36"/>
  <c r="O49" i="30"/>
  <c r="O88" i="30"/>
  <c r="P88" i="36"/>
  <c r="T163" i="30"/>
  <c r="S163" i="36"/>
  <c r="F5" i="15" s="1"/>
  <c r="P39" i="36"/>
  <c r="O39" i="30"/>
  <c r="S78" i="30"/>
  <c r="R78" i="36"/>
  <c r="E11" i="23" s="1"/>
  <c r="S76" i="30"/>
  <c r="R76" i="36"/>
  <c r="E9" i="23" s="1"/>
  <c r="S70" i="30"/>
  <c r="R70" i="36"/>
  <c r="E3" i="23" s="1"/>
  <c r="O109" i="30"/>
  <c r="P109" i="36"/>
  <c r="S73" i="30"/>
  <c r="R73" i="36"/>
  <c r="E6" i="23" s="1"/>
  <c r="T154" i="30"/>
  <c r="S154" i="36"/>
  <c r="F9" i="14" s="1"/>
  <c r="R4" i="36"/>
  <c r="S4" i="30"/>
  <c r="T4" i="30" s="1"/>
  <c r="U4" i="30" s="1"/>
  <c r="V4" i="30" s="1"/>
  <c r="W4" i="30" s="1"/>
  <c r="X4" i="30" s="1"/>
  <c r="Y4" i="30" s="1"/>
  <c r="Z4" i="30" s="1"/>
  <c r="AA4" i="30" s="1"/>
  <c r="AB4" i="30" s="1"/>
  <c r="AC4" i="30" s="1"/>
  <c r="AD4" i="30" s="1"/>
  <c r="AE4" i="30" s="1"/>
  <c r="AF4" i="30" s="1"/>
  <c r="AG4" i="30" s="1"/>
  <c r="AH4" i="30" s="1"/>
  <c r="AI4" i="30" s="1"/>
  <c r="AJ4" i="30" s="1"/>
  <c r="AK4" i="30" s="1"/>
  <c r="AL4" i="30" s="1"/>
  <c r="AM4" i="30" s="1"/>
  <c r="AN4" i="30" s="1"/>
  <c r="AO4" i="30" s="1"/>
  <c r="AP4" i="30" s="1"/>
  <c r="AQ4" i="30" s="1"/>
  <c r="AR4" i="30" s="1"/>
  <c r="AS4" i="30" s="1"/>
  <c r="AT4" i="30" s="1"/>
  <c r="S96" i="30"/>
  <c r="R96" i="36"/>
  <c r="E3" i="25" s="1"/>
  <c r="C8" i="17"/>
  <c r="O192" i="36"/>
  <c r="B8" i="17" s="1"/>
  <c r="O126" i="30"/>
  <c r="P126" i="36"/>
  <c r="R11" i="36"/>
  <c r="D9" i="18" s="1"/>
  <c r="S11" i="30"/>
  <c r="S103" i="30"/>
  <c r="R103" i="36"/>
  <c r="E10" i="25" s="1"/>
  <c r="S115" i="30"/>
  <c r="R115" i="36"/>
  <c r="E9" i="26" s="1"/>
  <c r="S102" i="30"/>
  <c r="R102" i="36"/>
  <c r="E9" i="25" s="1"/>
  <c r="T152" i="30"/>
  <c r="S152" i="36"/>
  <c r="F7" i="14" s="1"/>
  <c r="O130" i="30"/>
  <c r="P130" i="36"/>
  <c r="S128" i="30"/>
  <c r="R128" i="36"/>
  <c r="E9" i="27" s="1"/>
  <c r="R8" i="36"/>
  <c r="D6" i="18" s="1"/>
  <c r="S8" i="30"/>
  <c r="S49" i="30"/>
  <c r="R49" i="36"/>
  <c r="E8" i="12" s="1"/>
  <c r="C8" i="16"/>
  <c r="O179" i="36"/>
  <c r="B8" i="16" s="1"/>
  <c r="P65" i="36"/>
  <c r="O65" i="30"/>
  <c r="O89" i="30"/>
  <c r="P89" i="36"/>
  <c r="O78" i="30"/>
  <c r="P78" i="36"/>
  <c r="O10" i="30"/>
  <c r="O10" i="36" s="1"/>
  <c r="P10" i="36"/>
  <c r="B8" i="18" s="1"/>
  <c r="O26" i="30"/>
  <c r="P26" i="36"/>
  <c r="T174" i="30"/>
  <c r="S174" i="36"/>
  <c r="F3" i="16" s="1"/>
  <c r="O70" i="30"/>
  <c r="P70" i="36"/>
  <c r="O101" i="30"/>
  <c r="P101" i="36"/>
  <c r="O25" i="30"/>
  <c r="P25" i="36"/>
  <c r="S87" i="30"/>
  <c r="R87" i="36"/>
  <c r="E7" i="24" s="1"/>
  <c r="R60" i="36"/>
  <c r="E6" i="13" s="1"/>
  <c r="S60" i="30"/>
  <c r="C10" i="15"/>
  <c r="O168" i="36"/>
  <c r="B10" i="15" s="1"/>
  <c r="O98" i="30"/>
  <c r="P98" i="36"/>
  <c r="O24" i="30"/>
  <c r="P24" i="36"/>
  <c r="S117" i="30"/>
  <c r="R117" i="36"/>
  <c r="E11" i="26" s="1"/>
  <c r="O97" i="30"/>
  <c r="P97" i="36"/>
  <c r="S112" i="30"/>
  <c r="R112" i="36"/>
  <c r="E6" i="26" s="1"/>
  <c r="S98" i="30"/>
  <c r="R98" i="36"/>
  <c r="E5" i="25" s="1"/>
  <c r="P52" i="36"/>
  <c r="O52" i="30"/>
  <c r="O37" i="30"/>
  <c r="P37" i="36"/>
  <c r="O139" i="36"/>
  <c r="B7" i="21" s="1"/>
  <c r="C7" i="21"/>
  <c r="O117" i="30"/>
  <c r="P117" i="36"/>
  <c r="S126" i="30"/>
  <c r="R126" i="36"/>
  <c r="E7" i="27" s="1"/>
  <c r="O112" i="30"/>
  <c r="P112" i="36"/>
  <c r="O103" i="30"/>
  <c r="P103" i="36"/>
  <c r="C7" i="14"/>
  <c r="O152" i="36"/>
  <c r="B7" i="14" s="1"/>
  <c r="O99" i="30"/>
  <c r="P99" i="36"/>
  <c r="P48" i="36"/>
  <c r="O48" i="30"/>
  <c r="C7" i="15"/>
  <c r="O165" i="36"/>
  <c r="B7" i="15" s="1"/>
  <c r="T178" i="30"/>
  <c r="S178" i="36"/>
  <c r="F7" i="16" s="1"/>
  <c r="O35" i="30"/>
  <c r="P35" i="36"/>
  <c r="O128" i="30"/>
  <c r="P128" i="36"/>
  <c r="O140" i="36"/>
  <c r="B8" i="21" s="1"/>
  <c r="C8" i="21"/>
  <c r="T135" i="30"/>
  <c r="S135" i="36"/>
  <c r="F3" i="21" s="1"/>
  <c r="S65" i="30"/>
  <c r="R65" i="36"/>
  <c r="E11" i="13" s="1"/>
  <c r="O83" i="30"/>
  <c r="P83" i="36"/>
  <c r="R10" i="36"/>
  <c r="D8" i="18" s="1"/>
  <c r="S10" i="30"/>
  <c r="R26" i="36"/>
  <c r="E11" i="20" s="1"/>
  <c r="S26" i="30"/>
  <c r="S101" i="30"/>
  <c r="R101" i="36"/>
  <c r="E8" i="25" s="1"/>
  <c r="R25" i="36"/>
  <c r="E10" i="20" s="1"/>
  <c r="S25" i="30"/>
  <c r="R37" i="36"/>
  <c r="E9" i="11" s="1"/>
  <c r="S37" i="30"/>
  <c r="S97" i="30"/>
  <c r="R97" i="36"/>
  <c r="E4" i="25" s="1"/>
  <c r="O96" i="30"/>
  <c r="P96" i="36"/>
  <c r="R13" i="36"/>
  <c r="D11" i="18" s="1"/>
  <c r="S13" i="30"/>
  <c r="C9" i="17"/>
  <c r="O193" i="36"/>
  <c r="B9" i="17" s="1"/>
  <c r="R48" i="36"/>
  <c r="E7" i="12" s="1"/>
  <c r="S48" i="30"/>
  <c r="T141" i="30"/>
  <c r="S141" i="36"/>
  <c r="F9" i="21" s="1"/>
  <c r="C3" i="14"/>
  <c r="O148" i="36"/>
  <c r="B3" i="14" s="1"/>
  <c r="R35" i="36"/>
  <c r="E7" i="11" s="1"/>
  <c r="S35" i="30"/>
  <c r="S22" i="30"/>
  <c r="R22" i="36"/>
  <c r="E7" i="20" s="1"/>
  <c r="C5" i="15"/>
  <c r="O163" i="36"/>
  <c r="B5" i="15" s="1"/>
  <c r="S95" i="30"/>
  <c r="R95" i="36"/>
  <c r="S89" i="30"/>
  <c r="R89" i="36"/>
  <c r="E9" i="24" s="1"/>
  <c r="S5" i="30"/>
  <c r="R5" i="36"/>
  <c r="D3" i="18" s="1"/>
  <c r="T108" i="30"/>
  <c r="S108" i="36"/>
  <c r="S83" i="30"/>
  <c r="R83" i="36"/>
  <c r="E3" i="24" s="1"/>
  <c r="O113" i="30"/>
  <c r="P113" i="36"/>
  <c r="O166" i="36"/>
  <c r="B8" i="15" s="1"/>
  <c r="C8" i="15"/>
  <c r="T155" i="30"/>
  <c r="S155" i="36"/>
  <c r="F10" i="14" s="1"/>
  <c r="S61" i="30"/>
  <c r="R61" i="36"/>
  <c r="E7" i="13" s="1"/>
  <c r="S99" i="30"/>
  <c r="R99" i="36"/>
  <c r="E6" i="25" s="1"/>
  <c r="O21" i="30"/>
  <c r="P21" i="36"/>
  <c r="T139" i="30"/>
  <c r="S139" i="36"/>
  <c r="F7" i="21" s="1"/>
  <c r="T191" i="30"/>
  <c r="S191" i="36"/>
  <c r="F7" i="17" s="1"/>
  <c r="O34" i="30"/>
  <c r="P34" i="36"/>
  <c r="P13" i="36"/>
  <c r="B11" i="18" s="1"/>
  <c r="O13" i="30"/>
  <c r="O13" i="36" s="1"/>
  <c r="R23" i="36"/>
  <c r="E8" i="20" s="1"/>
  <c r="S23" i="30"/>
  <c r="S33" i="30"/>
  <c r="R33" i="36"/>
  <c r="E5" i="11" s="1"/>
  <c r="S32" i="30"/>
  <c r="R32" i="36"/>
  <c r="E4" i="11" s="1"/>
  <c r="O22" i="30"/>
  <c r="P22" i="36"/>
  <c r="S47" i="30"/>
  <c r="R47" i="36"/>
  <c r="E6" i="12" s="1"/>
  <c r="T148" i="30"/>
  <c r="S148" i="36"/>
  <c r="F3" i="14" s="1"/>
  <c r="S57" i="30"/>
  <c r="R57" i="36"/>
  <c r="E3" i="13" s="1"/>
  <c r="C3" i="15"/>
  <c r="O161" i="36"/>
  <c r="B3" i="15" s="1"/>
  <c r="O5" i="30"/>
  <c r="O5" i="36" s="1"/>
  <c r="P5" i="36"/>
  <c r="B3" i="18" s="1"/>
  <c r="C3" i="16"/>
  <c r="O174" i="36"/>
  <c r="B3" i="16" s="1"/>
  <c r="C9" i="15"/>
  <c r="O167" i="36"/>
  <c r="B9" i="15" s="1"/>
  <c r="S113" i="30"/>
  <c r="R113" i="36"/>
  <c r="E7" i="26" s="1"/>
  <c r="C10" i="14"/>
  <c r="O155" i="36"/>
  <c r="B10" i="14" s="1"/>
  <c r="T192" i="30"/>
  <c r="S192" i="36"/>
  <c r="F8" i="17" s="1"/>
  <c r="S21" i="30"/>
  <c r="R21" i="36"/>
  <c r="E6" i="20" s="1"/>
  <c r="S34" i="30"/>
  <c r="R34" i="36"/>
  <c r="E6" i="11" s="1"/>
  <c r="R36" i="36"/>
  <c r="E8" i="11" s="1"/>
  <c r="S36" i="30"/>
  <c r="O61" i="30"/>
  <c r="P61" i="36"/>
  <c r="O73" i="30"/>
  <c r="P73" i="36"/>
  <c r="O150" i="36"/>
  <c r="B5" i="14" s="1"/>
  <c r="C5" i="14"/>
  <c r="O87" i="30"/>
  <c r="P87" i="36"/>
  <c r="O153" i="36"/>
  <c r="B8" i="14" s="1"/>
  <c r="C8" i="14"/>
  <c r="O75" i="30"/>
  <c r="P75" i="36"/>
  <c r="T180" i="30"/>
  <c r="S180" i="36"/>
  <c r="F9" i="16" s="1"/>
  <c r="S86" i="30"/>
  <c r="R86" i="36"/>
  <c r="E6" i="24" s="1"/>
  <c r="P23" i="36"/>
  <c r="O23" i="30"/>
  <c r="O33" i="30"/>
  <c r="P33" i="36"/>
  <c r="P38" i="36"/>
  <c r="O38" i="30"/>
  <c r="O125" i="30"/>
  <c r="P125" i="36"/>
  <c r="O32" i="30"/>
  <c r="P32" i="36"/>
  <c r="P47" i="36"/>
  <c r="O47" i="30"/>
  <c r="P44" i="36"/>
  <c r="O44" i="30"/>
  <c r="O57" i="30"/>
  <c r="P57" i="36"/>
  <c r="S121" i="30"/>
  <c r="R121" i="36"/>
  <c r="S100" i="30"/>
  <c r="R100" i="36"/>
  <c r="E7" i="25" s="1"/>
  <c r="T179" i="30"/>
  <c r="S179" i="36"/>
  <c r="F8" i="16" s="1"/>
  <c r="T161" i="30"/>
  <c r="S161" i="36"/>
  <c r="F3" i="15" s="1"/>
  <c r="S50" i="30"/>
  <c r="R50" i="36"/>
  <c r="E9" i="12" s="1"/>
  <c r="S69" i="30"/>
  <c r="T69" i="30" s="1"/>
  <c r="U69" i="30" s="1"/>
  <c r="V69" i="30" s="1"/>
  <c r="W69" i="30" s="1"/>
  <c r="X69" i="30" s="1"/>
  <c r="Y69" i="30" s="1"/>
  <c r="Z69" i="30" s="1"/>
  <c r="AA69" i="30" s="1"/>
  <c r="AB69" i="30" s="1"/>
  <c r="AC69" i="30" s="1"/>
  <c r="AD69" i="30" s="1"/>
  <c r="AE69" i="30" s="1"/>
  <c r="AF69" i="30" s="1"/>
  <c r="AG69" i="30" s="1"/>
  <c r="AH69" i="30" s="1"/>
  <c r="AI69" i="30" s="1"/>
  <c r="AJ69" i="30" s="1"/>
  <c r="AK69" i="30" s="1"/>
  <c r="AL69" i="30" s="1"/>
  <c r="AM69" i="30" s="1"/>
  <c r="AN69" i="30" s="1"/>
  <c r="AO69" i="30" s="1"/>
  <c r="AP69" i="30" s="1"/>
  <c r="AQ69" i="30" s="1"/>
  <c r="AR69" i="30" s="1"/>
  <c r="AS69" i="30" s="1"/>
  <c r="AT69" i="30" s="1"/>
  <c r="R69" i="36"/>
  <c r="S104" i="30"/>
  <c r="R104" i="36"/>
  <c r="E11" i="25" s="1"/>
  <c r="S85" i="30"/>
  <c r="R85" i="36"/>
  <c r="E5" i="24" s="1"/>
  <c r="O36" i="30"/>
  <c r="P36" i="36"/>
  <c r="O86" i="30"/>
  <c r="P86" i="36"/>
  <c r="O122" i="30"/>
  <c r="P122" i="36"/>
  <c r="O90" i="30"/>
  <c r="P90" i="36"/>
  <c r="C4" i="15"/>
  <c r="O162" i="36"/>
  <c r="B4" i="15" s="1"/>
  <c r="R38" i="36"/>
  <c r="E10" i="11" s="1"/>
  <c r="S38" i="30"/>
  <c r="S125" i="30"/>
  <c r="R125" i="36"/>
  <c r="E6" i="27" s="1"/>
  <c r="O127" i="30"/>
  <c r="P127" i="36"/>
  <c r="S91" i="30"/>
  <c r="R91" i="36"/>
  <c r="E11" i="24" s="1"/>
  <c r="S114" i="30"/>
  <c r="R114" i="36"/>
  <c r="E8" i="26" s="1"/>
  <c r="R44" i="36"/>
  <c r="E3" i="12" s="1"/>
  <c r="S44" i="30"/>
  <c r="S20" i="30"/>
  <c r="R20" i="36"/>
  <c r="E5" i="20" s="1"/>
  <c r="S82" i="30"/>
  <c r="T82" i="30" s="1"/>
  <c r="U82" i="30" s="1"/>
  <c r="V82" i="30" s="1"/>
  <c r="W82" i="30" s="1"/>
  <c r="X82" i="30" s="1"/>
  <c r="Y82" i="30" s="1"/>
  <c r="Z82" i="30" s="1"/>
  <c r="AA82" i="30" s="1"/>
  <c r="AB82" i="30" s="1"/>
  <c r="AC82" i="30" s="1"/>
  <c r="AD82" i="30" s="1"/>
  <c r="AE82" i="30" s="1"/>
  <c r="AF82" i="30" s="1"/>
  <c r="AG82" i="30" s="1"/>
  <c r="AH82" i="30" s="1"/>
  <c r="AI82" i="30" s="1"/>
  <c r="AJ82" i="30" s="1"/>
  <c r="AK82" i="30" s="1"/>
  <c r="AL82" i="30" s="1"/>
  <c r="AM82" i="30" s="1"/>
  <c r="AN82" i="30" s="1"/>
  <c r="AO82" i="30" s="1"/>
  <c r="AP82" i="30" s="1"/>
  <c r="AQ82" i="30" s="1"/>
  <c r="AR82" i="30" s="1"/>
  <c r="AS82" i="30" s="1"/>
  <c r="AT82" i="30" s="1"/>
  <c r="R82" i="36"/>
  <c r="O100" i="30"/>
  <c r="P100" i="36"/>
  <c r="T167" i="30"/>
  <c r="S167" i="36"/>
  <c r="F9" i="15" s="1"/>
  <c r="P62" i="36"/>
  <c r="O62" i="30"/>
  <c r="R63" i="36"/>
  <c r="E9" i="13" s="1"/>
  <c r="S63" i="30"/>
  <c r="O50" i="30"/>
  <c r="P50" i="36"/>
  <c r="S109" i="30"/>
  <c r="R109" i="36"/>
  <c r="E3" i="26" s="1"/>
  <c r="O104" i="30"/>
  <c r="P104" i="36"/>
  <c r="AE9" i="34"/>
  <c r="AD9" i="34"/>
  <c r="AC9" i="34"/>
  <c r="W9" i="34"/>
  <c r="V9" i="34"/>
  <c r="U9" i="34"/>
  <c r="O9" i="34"/>
  <c r="N9" i="34"/>
  <c r="M9" i="34"/>
  <c r="G9" i="34"/>
  <c r="F9" i="34"/>
  <c r="E9" i="34"/>
  <c r="H6" i="34"/>
  <c r="G6" i="34"/>
  <c r="AJ9" i="34" s="1"/>
  <c r="F6" i="34"/>
  <c r="T9" i="34" s="1"/>
  <c r="E6" i="34"/>
  <c r="L9" i="34" s="1"/>
  <c r="D6" i="34"/>
  <c r="D9" i="34" s="1"/>
  <c r="C6" i="34"/>
  <c r="B6" i="34"/>
  <c r="Y156" i="30" l="1"/>
  <c r="X156" i="36"/>
  <c r="K11" i="14" s="1"/>
  <c r="Y143" i="30"/>
  <c r="X143" i="36"/>
  <c r="K11" i="21" s="1"/>
  <c r="Y190" i="30"/>
  <c r="X190" i="36"/>
  <c r="K6" i="17" s="1"/>
  <c r="Y151" i="30"/>
  <c r="X151" i="36"/>
  <c r="K6" i="14" s="1"/>
  <c r="Y182" i="30"/>
  <c r="X182" i="36"/>
  <c r="K11" i="16" s="1"/>
  <c r="T36" i="30"/>
  <c r="S36" i="36"/>
  <c r="F8" i="11" s="1"/>
  <c r="T85" i="30"/>
  <c r="S85" i="36"/>
  <c r="F5" i="24" s="1"/>
  <c r="T125" i="30"/>
  <c r="S125" i="36"/>
  <c r="F6" i="27" s="1"/>
  <c r="U180" i="30"/>
  <c r="T180" i="36"/>
  <c r="G9" i="16" s="1"/>
  <c r="T5" i="30"/>
  <c r="S5" i="36"/>
  <c r="E3" i="18" s="1"/>
  <c r="U135" i="30"/>
  <c r="T135" i="36"/>
  <c r="G3" i="21" s="1"/>
  <c r="T98" i="30"/>
  <c r="S98" i="36"/>
  <c r="F5" i="25" s="1"/>
  <c r="U174" i="30"/>
  <c r="T174" i="36"/>
  <c r="G3" i="16" s="1"/>
  <c r="U154" i="30"/>
  <c r="T154" i="36"/>
  <c r="G9" i="14" s="1"/>
  <c r="C9" i="12"/>
  <c r="O50" i="36"/>
  <c r="B9" i="12" s="1"/>
  <c r="O100" i="36"/>
  <c r="B7" i="25" s="1"/>
  <c r="C7" i="25"/>
  <c r="S38" i="36"/>
  <c r="F10" i="11" s="1"/>
  <c r="T38" i="30"/>
  <c r="C6" i="24"/>
  <c r="O86" i="36"/>
  <c r="B6" i="24" s="1"/>
  <c r="C5" i="11"/>
  <c r="O33" i="36"/>
  <c r="B5" i="11" s="1"/>
  <c r="C8" i="23"/>
  <c r="O75" i="36"/>
  <c r="B8" i="23" s="1"/>
  <c r="O73" i="36"/>
  <c r="B6" i="23" s="1"/>
  <c r="C6" i="23"/>
  <c r="O34" i="36"/>
  <c r="B6" i="11" s="1"/>
  <c r="C6" i="11"/>
  <c r="C7" i="26"/>
  <c r="O113" i="36"/>
  <c r="B7" i="26" s="1"/>
  <c r="T35" i="30"/>
  <c r="S35" i="36"/>
  <c r="F7" i="11" s="1"/>
  <c r="S37" i="36"/>
  <c r="F9" i="11" s="1"/>
  <c r="T37" i="30"/>
  <c r="T10" i="30"/>
  <c r="S10" i="36"/>
  <c r="E8" i="18" s="1"/>
  <c r="C10" i="25"/>
  <c r="O103" i="36"/>
  <c r="B10" i="25" s="1"/>
  <c r="O98" i="36"/>
  <c r="B5" i="25" s="1"/>
  <c r="C5" i="25"/>
  <c r="O25" i="36"/>
  <c r="B10" i="20" s="1"/>
  <c r="C10" i="20"/>
  <c r="O26" i="36"/>
  <c r="B11" i="20" s="1"/>
  <c r="C11" i="20"/>
  <c r="C9" i="26"/>
  <c r="O115" i="36"/>
  <c r="B9" i="26" s="1"/>
  <c r="C5" i="24"/>
  <c r="O85" i="36"/>
  <c r="B5" i="24" s="1"/>
  <c r="S62" i="36"/>
  <c r="F8" i="13" s="1"/>
  <c r="T62" i="30"/>
  <c r="O20" i="36"/>
  <c r="B5" i="20" s="1"/>
  <c r="C5" i="20"/>
  <c r="S60" i="36"/>
  <c r="F6" i="13" s="1"/>
  <c r="T60" i="30"/>
  <c r="C3" i="23"/>
  <c r="O70" i="36"/>
  <c r="B3" i="23" s="1"/>
  <c r="O78" i="36"/>
  <c r="B11" i="23" s="1"/>
  <c r="C11" i="23"/>
  <c r="T109" i="30"/>
  <c r="S109" i="36"/>
  <c r="F3" i="26" s="1"/>
  <c r="T104" i="30"/>
  <c r="S104" i="36"/>
  <c r="F11" i="25" s="1"/>
  <c r="S34" i="36"/>
  <c r="F6" i="11" s="1"/>
  <c r="T34" i="30"/>
  <c r="T22" i="30"/>
  <c r="S22" i="36"/>
  <c r="F7" i="20" s="1"/>
  <c r="T114" i="30"/>
  <c r="S114" i="36"/>
  <c r="F8" i="26" s="1"/>
  <c r="T100" i="30"/>
  <c r="S100" i="36"/>
  <c r="F7" i="25" s="1"/>
  <c r="O47" i="36"/>
  <c r="B6" i="12" s="1"/>
  <c r="C6" i="12"/>
  <c r="S57" i="36"/>
  <c r="F3" i="13" s="1"/>
  <c r="T57" i="30"/>
  <c r="T99" i="30"/>
  <c r="S99" i="36"/>
  <c r="F6" i="25" s="1"/>
  <c r="T112" i="30"/>
  <c r="S112" i="36"/>
  <c r="F6" i="26" s="1"/>
  <c r="O65" i="36"/>
  <c r="B11" i="13" s="1"/>
  <c r="C11" i="13"/>
  <c r="T115" i="30"/>
  <c r="S115" i="36"/>
  <c r="F9" i="26" s="1"/>
  <c r="T78" i="30"/>
  <c r="S78" i="36"/>
  <c r="F11" i="23" s="1"/>
  <c r="O49" i="36"/>
  <c r="B8" i="12" s="1"/>
  <c r="C8" i="12"/>
  <c r="T127" i="30"/>
  <c r="S127" i="36"/>
  <c r="F8" i="27" s="1"/>
  <c r="U193" i="30"/>
  <c r="T193" i="36"/>
  <c r="G9" i="17" s="1"/>
  <c r="C3" i="11"/>
  <c r="O31" i="36"/>
  <c r="B3" i="11" s="1"/>
  <c r="S21" i="36"/>
  <c r="F6" i="20" s="1"/>
  <c r="T21" i="30"/>
  <c r="S32" i="36"/>
  <c r="F4" i="11" s="1"/>
  <c r="T32" i="30"/>
  <c r="T89" i="30"/>
  <c r="S89" i="36"/>
  <c r="F9" i="24" s="1"/>
  <c r="T128" i="30"/>
  <c r="S128" i="36"/>
  <c r="F9" i="27" s="1"/>
  <c r="T73" i="30"/>
  <c r="S73" i="36"/>
  <c r="F6" i="23" s="1"/>
  <c r="S63" i="36"/>
  <c r="F9" i="13" s="1"/>
  <c r="T63" i="30"/>
  <c r="C8" i="11"/>
  <c r="O36" i="36"/>
  <c r="B8" i="11" s="1"/>
  <c r="C4" i="11"/>
  <c r="O32" i="36"/>
  <c r="B4" i="11" s="1"/>
  <c r="O61" i="36"/>
  <c r="B7" i="13" s="1"/>
  <c r="C7" i="13"/>
  <c r="S13" i="36"/>
  <c r="E11" i="18" s="1"/>
  <c r="T13" i="30"/>
  <c r="S25" i="36"/>
  <c r="F10" i="20" s="1"/>
  <c r="T25" i="30"/>
  <c r="O83" i="36"/>
  <c r="B3" i="24" s="1"/>
  <c r="C3" i="24"/>
  <c r="O128" i="36"/>
  <c r="B9" i="27" s="1"/>
  <c r="C9" i="27"/>
  <c r="C6" i="26"/>
  <c r="O112" i="36"/>
  <c r="B6" i="26" s="1"/>
  <c r="C9" i="11"/>
  <c r="O37" i="36"/>
  <c r="B9" i="11" s="1"/>
  <c r="O97" i="36"/>
  <c r="B4" i="25" s="1"/>
  <c r="C4" i="25"/>
  <c r="O101" i="36"/>
  <c r="B8" i="25" s="1"/>
  <c r="C8" i="25"/>
  <c r="C11" i="27"/>
  <c r="O130" i="36"/>
  <c r="B11" i="27" s="1"/>
  <c r="O109" i="36"/>
  <c r="B3" i="26" s="1"/>
  <c r="C3" i="26"/>
  <c r="C9" i="23"/>
  <c r="O76" i="36"/>
  <c r="B9" i="23" s="1"/>
  <c r="C8" i="26"/>
  <c r="O114" i="36"/>
  <c r="B8" i="26" s="1"/>
  <c r="T91" i="30"/>
  <c r="S91" i="36"/>
  <c r="F11" i="24" s="1"/>
  <c r="U192" i="30"/>
  <c r="T192" i="36"/>
  <c r="G8" i="17" s="1"/>
  <c r="U148" i="30"/>
  <c r="T148" i="36"/>
  <c r="G3" i="14" s="1"/>
  <c r="T33" i="30"/>
  <c r="S33" i="36"/>
  <c r="F5" i="11" s="1"/>
  <c r="U191" i="30"/>
  <c r="T191" i="36"/>
  <c r="G7" i="17" s="1"/>
  <c r="T61" i="30"/>
  <c r="S61" i="36"/>
  <c r="F7" i="13" s="1"/>
  <c r="T83" i="30"/>
  <c r="S83" i="36"/>
  <c r="F3" i="24" s="1"/>
  <c r="T95" i="30"/>
  <c r="S95" i="36"/>
  <c r="O48" i="36"/>
  <c r="B7" i="12" s="1"/>
  <c r="C7" i="12"/>
  <c r="T103" i="30"/>
  <c r="S103" i="36"/>
  <c r="F10" i="25" s="1"/>
  <c r="S96" i="36"/>
  <c r="F3" i="25" s="1"/>
  <c r="T96" i="30"/>
  <c r="C11" i="11"/>
  <c r="O39" i="36"/>
  <c r="B11" i="11" s="1"/>
  <c r="U162" i="30"/>
  <c r="T162" i="36"/>
  <c r="G4" i="15" s="1"/>
  <c r="T130" i="30"/>
  <c r="S130" i="36"/>
  <c r="F11" i="27" s="1"/>
  <c r="O60" i="36"/>
  <c r="B6" i="13" s="1"/>
  <c r="C6" i="13"/>
  <c r="T75" i="30"/>
  <c r="S75" i="36"/>
  <c r="F8" i="23" s="1"/>
  <c r="T90" i="30"/>
  <c r="S90" i="36"/>
  <c r="F10" i="24" s="1"/>
  <c r="U166" i="30"/>
  <c r="T166" i="36"/>
  <c r="G8" i="15" s="1"/>
  <c r="T31" i="30"/>
  <c r="S31" i="36"/>
  <c r="F3" i="11" s="1"/>
  <c r="T50" i="30"/>
  <c r="S50" i="36"/>
  <c r="F9" i="12" s="1"/>
  <c r="T11" i="30"/>
  <c r="S11" i="36"/>
  <c r="E9" i="18" s="1"/>
  <c r="O62" i="36"/>
  <c r="B8" i="13" s="1"/>
  <c r="C8" i="13"/>
  <c r="U161" i="30"/>
  <c r="T161" i="36"/>
  <c r="G3" i="15" s="1"/>
  <c r="S47" i="36"/>
  <c r="F6" i="12" s="1"/>
  <c r="T47" i="30"/>
  <c r="U155" i="30"/>
  <c r="T155" i="36"/>
  <c r="G10" i="14" s="1"/>
  <c r="U141" i="30"/>
  <c r="T141" i="36"/>
  <c r="G9" i="21" s="1"/>
  <c r="S65" i="36"/>
  <c r="F11" i="13" s="1"/>
  <c r="T65" i="30"/>
  <c r="T117" i="30"/>
  <c r="S117" i="36"/>
  <c r="F11" i="26" s="1"/>
  <c r="U152" i="30"/>
  <c r="T152" i="36"/>
  <c r="G7" i="14" s="1"/>
  <c r="U163" i="30"/>
  <c r="T163" i="36"/>
  <c r="G5" i="15" s="1"/>
  <c r="U150" i="30"/>
  <c r="T150" i="36"/>
  <c r="G5" i="14" s="1"/>
  <c r="U140" i="30"/>
  <c r="T140" i="36"/>
  <c r="G8" i="21" s="1"/>
  <c r="T39" i="30"/>
  <c r="S39" i="36"/>
  <c r="F11" i="11" s="1"/>
  <c r="U165" i="30"/>
  <c r="T165" i="36"/>
  <c r="G7" i="15" s="1"/>
  <c r="O18" i="36"/>
  <c r="B3" i="20" s="1"/>
  <c r="C3" i="20"/>
  <c r="T122" i="30"/>
  <c r="S122" i="36"/>
  <c r="F3" i="27" s="1"/>
  <c r="T121" i="30"/>
  <c r="S121" i="36"/>
  <c r="O23" i="36"/>
  <c r="B8" i="20" s="1"/>
  <c r="C8" i="20"/>
  <c r="C11" i="25"/>
  <c r="O104" i="36"/>
  <c r="B11" i="25" s="1"/>
  <c r="C8" i="27"/>
  <c r="O127" i="36"/>
  <c r="B8" i="27" s="1"/>
  <c r="O90" i="36"/>
  <c r="B10" i="24" s="1"/>
  <c r="C10" i="24"/>
  <c r="C3" i="13"/>
  <c r="O57" i="36"/>
  <c r="B3" i="13" s="1"/>
  <c r="O125" i="36"/>
  <c r="B6" i="27" s="1"/>
  <c r="C6" i="27"/>
  <c r="C7" i="24"/>
  <c r="O87" i="36"/>
  <c r="B7" i="24" s="1"/>
  <c r="S20" i="36"/>
  <c r="F5" i="20" s="1"/>
  <c r="T20" i="30"/>
  <c r="T86" i="30"/>
  <c r="S86" i="36"/>
  <c r="F6" i="24" s="1"/>
  <c r="U139" i="30"/>
  <c r="T139" i="36"/>
  <c r="G7" i="21" s="1"/>
  <c r="U108" i="30"/>
  <c r="T108" i="36"/>
  <c r="T101" i="30"/>
  <c r="S101" i="36"/>
  <c r="F8" i="25" s="1"/>
  <c r="T126" i="30"/>
  <c r="S126" i="36"/>
  <c r="F7" i="27" s="1"/>
  <c r="C11" i="12"/>
  <c r="O52" i="36"/>
  <c r="B11" i="12" s="1"/>
  <c r="T49" i="30"/>
  <c r="S49" i="36"/>
  <c r="F8" i="12" s="1"/>
  <c r="T70" i="30"/>
  <c r="S70" i="36"/>
  <c r="F3" i="23" s="1"/>
  <c r="S18" i="36"/>
  <c r="F3" i="20" s="1"/>
  <c r="T18" i="30"/>
  <c r="S44" i="36"/>
  <c r="F3" i="12" s="1"/>
  <c r="T44" i="30"/>
  <c r="O122" i="36"/>
  <c r="B3" i="27" s="1"/>
  <c r="C3" i="27"/>
  <c r="C7" i="20"/>
  <c r="O22" i="36"/>
  <c r="B7" i="20" s="1"/>
  <c r="C6" i="20"/>
  <c r="O21" i="36"/>
  <c r="B6" i="20" s="1"/>
  <c r="S48" i="36"/>
  <c r="F7" i="12" s="1"/>
  <c r="T48" i="30"/>
  <c r="S26" i="36"/>
  <c r="F11" i="20" s="1"/>
  <c r="T26" i="30"/>
  <c r="O117" i="36"/>
  <c r="B11" i="26" s="1"/>
  <c r="C11" i="26"/>
  <c r="O24" i="36"/>
  <c r="B9" i="20" s="1"/>
  <c r="C9" i="20"/>
  <c r="C9" i="24"/>
  <c r="O89" i="36"/>
  <c r="B9" i="24" s="1"/>
  <c r="T8" i="30"/>
  <c r="S8" i="36"/>
  <c r="E6" i="18" s="1"/>
  <c r="O126" i="36"/>
  <c r="B7" i="27" s="1"/>
  <c r="C7" i="27"/>
  <c r="C8" i="24"/>
  <c r="O88" i="36"/>
  <c r="B8" i="24" s="1"/>
  <c r="S24" i="36"/>
  <c r="F9" i="20" s="1"/>
  <c r="T24" i="30"/>
  <c r="C11" i="24"/>
  <c r="O91" i="36"/>
  <c r="B11" i="24" s="1"/>
  <c r="T23" i="30"/>
  <c r="S23" i="36"/>
  <c r="F8" i="20" s="1"/>
  <c r="O96" i="36"/>
  <c r="B3" i="25" s="1"/>
  <c r="C3" i="25"/>
  <c r="C7" i="11"/>
  <c r="O35" i="36"/>
  <c r="B7" i="11" s="1"/>
  <c r="C6" i="25"/>
  <c r="O99" i="36"/>
  <c r="B6" i="25" s="1"/>
  <c r="U167" i="30"/>
  <c r="T167" i="36"/>
  <c r="G9" i="15" s="1"/>
  <c r="U179" i="30"/>
  <c r="T179" i="36"/>
  <c r="G8" i="16" s="1"/>
  <c r="O44" i="36"/>
  <c r="B3" i="12" s="1"/>
  <c r="C3" i="12"/>
  <c r="C10" i="11"/>
  <c r="O38" i="36"/>
  <c r="B10" i="11" s="1"/>
  <c r="T113" i="30"/>
  <c r="S113" i="36"/>
  <c r="F7" i="26" s="1"/>
  <c r="T97" i="30"/>
  <c r="S97" i="36"/>
  <c r="F4" i="25" s="1"/>
  <c r="U178" i="30"/>
  <c r="T178" i="36"/>
  <c r="G7" i="16" s="1"/>
  <c r="T87" i="30"/>
  <c r="S87" i="36"/>
  <c r="F7" i="24" s="1"/>
  <c r="T102" i="30"/>
  <c r="S102" i="36"/>
  <c r="F9" i="25" s="1"/>
  <c r="T76" i="30"/>
  <c r="S76" i="36"/>
  <c r="F9" i="23" s="1"/>
  <c r="O102" i="36"/>
  <c r="B9" i="25" s="1"/>
  <c r="C9" i="25"/>
  <c r="U168" i="30"/>
  <c r="T168" i="36"/>
  <c r="G10" i="15" s="1"/>
  <c r="C9" i="13"/>
  <c r="O63" i="36"/>
  <c r="B9" i="13" s="1"/>
  <c r="T88" i="30"/>
  <c r="S88" i="36"/>
  <c r="F8" i="24" s="1"/>
  <c r="U153" i="30"/>
  <c r="T153" i="36"/>
  <c r="G8" i="14" s="1"/>
  <c r="T52" i="30"/>
  <c r="S52" i="36"/>
  <c r="F11" i="12" s="1"/>
  <c r="H9" i="34"/>
  <c r="P9" i="34"/>
  <c r="X9" i="34"/>
  <c r="AF9" i="34"/>
  <c r="I9" i="34"/>
  <c r="Q9" i="34"/>
  <c r="Y9" i="34"/>
  <c r="AG9" i="34"/>
  <c r="J9" i="34"/>
  <c r="R9" i="34"/>
  <c r="Z9" i="34"/>
  <c r="AH9" i="34"/>
  <c r="K9" i="34"/>
  <c r="S9" i="34"/>
  <c r="AA9" i="34"/>
  <c r="AI9" i="34"/>
  <c r="AB9" i="34"/>
  <c r="Z151" i="30" l="1"/>
  <c r="Y151" i="36"/>
  <c r="L6" i="14" s="1"/>
  <c r="Z190" i="30"/>
  <c r="Y190" i="36"/>
  <c r="L6" i="17" s="1"/>
  <c r="Z143" i="30"/>
  <c r="Y143" i="36"/>
  <c r="L11" i="21" s="1"/>
  <c r="Z182" i="30"/>
  <c r="Y182" i="36"/>
  <c r="L11" i="16" s="1"/>
  <c r="Z156" i="30"/>
  <c r="Y156" i="36"/>
  <c r="L11" i="14" s="1"/>
  <c r="V178" i="30"/>
  <c r="U178" i="36"/>
  <c r="H7" i="16" s="1"/>
  <c r="V150" i="30"/>
  <c r="U150" i="36"/>
  <c r="H5" i="14" s="1"/>
  <c r="U31" i="30"/>
  <c r="T31" i="36"/>
  <c r="G3" i="11" s="1"/>
  <c r="V148" i="30"/>
  <c r="U148" i="36"/>
  <c r="H3" i="14" s="1"/>
  <c r="U78" i="30"/>
  <c r="T78" i="36"/>
  <c r="G11" i="23" s="1"/>
  <c r="U114" i="30"/>
  <c r="T114" i="36"/>
  <c r="G8" i="26" s="1"/>
  <c r="U18" i="30"/>
  <c r="T18" i="36"/>
  <c r="G3" i="20" s="1"/>
  <c r="U25" i="30"/>
  <c r="T25" i="36"/>
  <c r="G10" i="20" s="1"/>
  <c r="U57" i="30"/>
  <c r="T57" i="36"/>
  <c r="G3" i="13" s="1"/>
  <c r="U62" i="30"/>
  <c r="T62" i="36"/>
  <c r="G8" i="13" s="1"/>
  <c r="U37" i="30"/>
  <c r="T37" i="36"/>
  <c r="G9" i="11" s="1"/>
  <c r="U38" i="30"/>
  <c r="T38" i="36"/>
  <c r="G10" i="11" s="1"/>
  <c r="U88" i="30"/>
  <c r="T88" i="36"/>
  <c r="G8" i="24" s="1"/>
  <c r="V179" i="30"/>
  <c r="U179" i="36"/>
  <c r="H8" i="16" s="1"/>
  <c r="U86" i="30"/>
  <c r="T86" i="36"/>
  <c r="G6" i="24" s="1"/>
  <c r="V163" i="30"/>
  <c r="U163" i="36"/>
  <c r="H5" i="15" s="1"/>
  <c r="V166" i="30"/>
  <c r="U166" i="36"/>
  <c r="H8" i="15" s="1"/>
  <c r="U103" i="30"/>
  <c r="T103" i="36"/>
  <c r="G10" i="25" s="1"/>
  <c r="V192" i="30"/>
  <c r="U192" i="36"/>
  <c r="H8" i="17" s="1"/>
  <c r="V193" i="30"/>
  <c r="U193" i="36"/>
  <c r="H9" i="17" s="1"/>
  <c r="U115" i="30"/>
  <c r="T115" i="36"/>
  <c r="G9" i="26" s="1"/>
  <c r="U22" i="30"/>
  <c r="T22" i="36"/>
  <c r="G7" i="20" s="1"/>
  <c r="V174" i="30"/>
  <c r="U174" i="36"/>
  <c r="H3" i="16" s="1"/>
  <c r="V180" i="30"/>
  <c r="U180" i="36"/>
  <c r="H9" i="16" s="1"/>
  <c r="U97" i="30"/>
  <c r="T97" i="36"/>
  <c r="G4" i="25" s="1"/>
  <c r="U126" i="30"/>
  <c r="T126" i="36"/>
  <c r="G7" i="27" s="1"/>
  <c r="V165" i="30"/>
  <c r="U165" i="36"/>
  <c r="H7" i="15" s="1"/>
  <c r="V141" i="30"/>
  <c r="U141" i="36"/>
  <c r="H9" i="21" s="1"/>
  <c r="U130" i="30"/>
  <c r="T130" i="36"/>
  <c r="G11" i="27" s="1"/>
  <c r="U61" i="30"/>
  <c r="T61" i="36"/>
  <c r="G7" i="13" s="1"/>
  <c r="U89" i="30"/>
  <c r="T89" i="36"/>
  <c r="G9" i="24" s="1"/>
  <c r="U20" i="30"/>
  <c r="T20" i="36"/>
  <c r="G5" i="20" s="1"/>
  <c r="U13" i="30"/>
  <c r="T13" i="36"/>
  <c r="F11" i="18" s="1"/>
  <c r="U63" i="30"/>
  <c r="T63" i="36"/>
  <c r="G9" i="13" s="1"/>
  <c r="U32" i="30"/>
  <c r="T32" i="36"/>
  <c r="G4" i="11" s="1"/>
  <c r="U34" i="30"/>
  <c r="T34" i="36"/>
  <c r="G6" i="11" s="1"/>
  <c r="U76" i="30"/>
  <c r="T76" i="36"/>
  <c r="G9" i="23" s="1"/>
  <c r="U113" i="30"/>
  <c r="T113" i="36"/>
  <c r="G7" i="26" s="1"/>
  <c r="U23" i="30"/>
  <c r="T23" i="36"/>
  <c r="G8" i="20" s="1"/>
  <c r="U101" i="30"/>
  <c r="T101" i="36"/>
  <c r="G8" i="25" s="1"/>
  <c r="U39" i="30"/>
  <c r="T39" i="36"/>
  <c r="G11" i="11" s="1"/>
  <c r="V155" i="30"/>
  <c r="U155" i="36"/>
  <c r="H10" i="14" s="1"/>
  <c r="U90" i="30"/>
  <c r="T90" i="36"/>
  <c r="G10" i="24" s="1"/>
  <c r="V191" i="30"/>
  <c r="U191" i="36"/>
  <c r="H7" i="17" s="1"/>
  <c r="U127" i="30"/>
  <c r="T127" i="36"/>
  <c r="G8" i="27" s="1"/>
  <c r="U35" i="30"/>
  <c r="T35" i="36"/>
  <c r="G7" i="11" s="1"/>
  <c r="U98" i="30"/>
  <c r="T98" i="36"/>
  <c r="G5" i="25" s="1"/>
  <c r="U125" i="30"/>
  <c r="T125" i="36"/>
  <c r="G6" i="27" s="1"/>
  <c r="U102" i="30"/>
  <c r="T102" i="36"/>
  <c r="G9" i="25" s="1"/>
  <c r="V167" i="30"/>
  <c r="U167" i="36"/>
  <c r="H9" i="15" s="1"/>
  <c r="U70" i="30"/>
  <c r="T70" i="36"/>
  <c r="G3" i="23" s="1"/>
  <c r="U121" i="30"/>
  <c r="T121" i="36"/>
  <c r="V152" i="30"/>
  <c r="U152" i="36"/>
  <c r="H7" i="14" s="1"/>
  <c r="U11" i="30"/>
  <c r="T11" i="36"/>
  <c r="F9" i="18" s="1"/>
  <c r="V162" i="30"/>
  <c r="U162" i="36"/>
  <c r="H4" i="15" s="1"/>
  <c r="U91" i="30"/>
  <c r="T91" i="36"/>
  <c r="G11" i="24" s="1"/>
  <c r="U26" i="30"/>
  <c r="T26" i="36"/>
  <c r="G11" i="20" s="1"/>
  <c r="U47" i="30"/>
  <c r="T47" i="36"/>
  <c r="G6" i="12" s="1"/>
  <c r="U21" i="30"/>
  <c r="T21" i="36"/>
  <c r="G6" i="20" s="1"/>
  <c r="U60" i="30"/>
  <c r="T60" i="36"/>
  <c r="G6" i="13" s="1"/>
  <c r="V168" i="30"/>
  <c r="U168" i="36"/>
  <c r="H10" i="15" s="1"/>
  <c r="U8" i="30"/>
  <c r="T8" i="36"/>
  <c r="F6" i="18" s="1"/>
  <c r="V108" i="30"/>
  <c r="U108" i="36"/>
  <c r="V140" i="30"/>
  <c r="U140" i="36"/>
  <c r="H8" i="21" s="1"/>
  <c r="U50" i="30"/>
  <c r="T50" i="36"/>
  <c r="G9" i="12" s="1"/>
  <c r="U95" i="30"/>
  <c r="T95" i="36"/>
  <c r="U73" i="30"/>
  <c r="T73" i="36"/>
  <c r="G6" i="23" s="1"/>
  <c r="U112" i="30"/>
  <c r="T112" i="36"/>
  <c r="G6" i="26" s="1"/>
  <c r="U100" i="30"/>
  <c r="T100" i="36"/>
  <c r="G7" i="25" s="1"/>
  <c r="U104" i="30"/>
  <c r="T104" i="36"/>
  <c r="G11" i="25" s="1"/>
  <c r="V135" i="30"/>
  <c r="U135" i="36"/>
  <c r="H3" i="21" s="1"/>
  <c r="U85" i="30"/>
  <c r="T85" i="36"/>
  <c r="G5" i="24" s="1"/>
  <c r="U52" i="30"/>
  <c r="T52" i="36"/>
  <c r="G11" i="12" s="1"/>
  <c r="U87" i="30"/>
  <c r="T87" i="36"/>
  <c r="G7" i="24" s="1"/>
  <c r="U49" i="30"/>
  <c r="T49" i="36"/>
  <c r="G8" i="12" s="1"/>
  <c r="U122" i="30"/>
  <c r="T122" i="36"/>
  <c r="G3" i="27" s="1"/>
  <c r="U117" i="30"/>
  <c r="T117" i="36"/>
  <c r="G11" i="26" s="1"/>
  <c r="U75" i="30"/>
  <c r="T75" i="36"/>
  <c r="G8" i="23" s="1"/>
  <c r="U33" i="30"/>
  <c r="T33" i="36"/>
  <c r="G5" i="11" s="1"/>
  <c r="U24" i="30"/>
  <c r="T24" i="36"/>
  <c r="G9" i="20" s="1"/>
  <c r="U48" i="30"/>
  <c r="T48" i="36"/>
  <c r="G7" i="12" s="1"/>
  <c r="U44" i="30"/>
  <c r="T44" i="36"/>
  <c r="G3" i="12" s="1"/>
  <c r="U65" i="30"/>
  <c r="T65" i="36"/>
  <c r="G11" i="13" s="1"/>
  <c r="U96" i="30"/>
  <c r="T96" i="36"/>
  <c r="G3" i="25" s="1"/>
  <c r="V153" i="30"/>
  <c r="U153" i="36"/>
  <c r="H8" i="14" s="1"/>
  <c r="V139" i="30"/>
  <c r="U139" i="36"/>
  <c r="H7" i="21" s="1"/>
  <c r="V161" i="30"/>
  <c r="U161" i="36"/>
  <c r="H3" i="15" s="1"/>
  <c r="U83" i="30"/>
  <c r="T83" i="36"/>
  <c r="G3" i="24" s="1"/>
  <c r="U128" i="30"/>
  <c r="T128" i="36"/>
  <c r="G9" i="27" s="1"/>
  <c r="U99" i="30"/>
  <c r="T99" i="36"/>
  <c r="G6" i="25" s="1"/>
  <c r="U109" i="30"/>
  <c r="T109" i="36"/>
  <c r="G3" i="26" s="1"/>
  <c r="U10" i="30"/>
  <c r="T10" i="36"/>
  <c r="F8" i="18" s="1"/>
  <c r="V154" i="30"/>
  <c r="U154" i="36"/>
  <c r="H9" i="14" s="1"/>
  <c r="U5" i="30"/>
  <c r="T5" i="36"/>
  <c r="F3" i="18" s="1"/>
  <c r="U36" i="30"/>
  <c r="T36" i="36"/>
  <c r="G8" i="11" s="1"/>
  <c r="Q201" i="30"/>
  <c r="Q201" i="36" s="1"/>
  <c r="R201" i="30"/>
  <c r="R201" i="36" s="1"/>
  <c r="S201" i="30"/>
  <c r="S201" i="36" s="1"/>
  <c r="T201" i="30"/>
  <c r="T201" i="36" s="1"/>
  <c r="U201" i="30"/>
  <c r="U201" i="36" s="1"/>
  <c r="V201" i="30"/>
  <c r="V201" i="36" s="1"/>
  <c r="W201" i="30"/>
  <c r="W201" i="36" s="1"/>
  <c r="X201" i="30"/>
  <c r="X201" i="36" s="1"/>
  <c r="Y201" i="30"/>
  <c r="Y201" i="36" s="1"/>
  <c r="Z201" i="30"/>
  <c r="Z201" i="36" s="1"/>
  <c r="AA201" i="30"/>
  <c r="AA201" i="36" s="1"/>
  <c r="AB201" i="30"/>
  <c r="AB201" i="36" s="1"/>
  <c r="AC201" i="30"/>
  <c r="AC201" i="36" s="1"/>
  <c r="AD201" i="30"/>
  <c r="AD201" i="36" s="1"/>
  <c r="AE201" i="30"/>
  <c r="AE201" i="36" s="1"/>
  <c r="AF201" i="30"/>
  <c r="AF201" i="36" s="1"/>
  <c r="AG201" i="30"/>
  <c r="AG201" i="36" s="1"/>
  <c r="AH201" i="30"/>
  <c r="AH201" i="36" s="1"/>
  <c r="AI201" i="30"/>
  <c r="AI201" i="36" s="1"/>
  <c r="AJ201" i="30"/>
  <c r="AJ201" i="36" s="1"/>
  <c r="AK201" i="30"/>
  <c r="AK201" i="36" s="1"/>
  <c r="AL201" i="30"/>
  <c r="AL201" i="36" s="1"/>
  <c r="AM201" i="30"/>
  <c r="AM201" i="36" s="1"/>
  <c r="AN201" i="30"/>
  <c r="AN201" i="36" s="1"/>
  <c r="AO201" i="30"/>
  <c r="AO201" i="36" s="1"/>
  <c r="AP201" i="30"/>
  <c r="AP201" i="36" s="1"/>
  <c r="AQ201" i="30"/>
  <c r="AQ201" i="36" s="1"/>
  <c r="AR201" i="30"/>
  <c r="AR201" i="36" s="1"/>
  <c r="AS201" i="30"/>
  <c r="AS201" i="36" s="1"/>
  <c r="AT201" i="30"/>
  <c r="AT201" i="36" s="1"/>
  <c r="P201" i="30"/>
  <c r="P201" i="36" s="1"/>
  <c r="O201" i="36" s="1"/>
  <c r="Q197" i="30"/>
  <c r="Q197" i="36" s="1"/>
  <c r="R197" i="30"/>
  <c r="R197" i="36" s="1"/>
  <c r="S197" i="30"/>
  <c r="S197" i="36" s="1"/>
  <c r="T197" i="30"/>
  <c r="T197" i="36" s="1"/>
  <c r="U197" i="30"/>
  <c r="U197" i="36" s="1"/>
  <c r="V197" i="30"/>
  <c r="V197" i="36" s="1"/>
  <c r="W197" i="30"/>
  <c r="W197" i="36" s="1"/>
  <c r="X197" i="30"/>
  <c r="X197" i="36" s="1"/>
  <c r="Y197" i="30"/>
  <c r="Y197" i="36" s="1"/>
  <c r="Z197" i="30"/>
  <c r="Z197" i="36" s="1"/>
  <c r="AA197" i="30"/>
  <c r="AA197" i="36" s="1"/>
  <c r="AB197" i="30"/>
  <c r="AB197" i="36" s="1"/>
  <c r="AC197" i="30"/>
  <c r="AC197" i="36" s="1"/>
  <c r="AD197" i="30"/>
  <c r="AD197" i="36" s="1"/>
  <c r="AE197" i="30"/>
  <c r="AE197" i="36" s="1"/>
  <c r="AF197" i="30"/>
  <c r="AF197" i="36" s="1"/>
  <c r="AG197" i="30"/>
  <c r="AG197" i="36" s="1"/>
  <c r="AH197" i="30"/>
  <c r="AH197" i="36" s="1"/>
  <c r="AI197" i="30"/>
  <c r="AI197" i="36" s="1"/>
  <c r="AJ197" i="30"/>
  <c r="AJ197" i="36" s="1"/>
  <c r="AK197" i="30"/>
  <c r="AK197" i="36" s="1"/>
  <c r="AL197" i="30"/>
  <c r="AL197" i="36" s="1"/>
  <c r="AM197" i="30"/>
  <c r="AM197" i="36" s="1"/>
  <c r="AN197" i="30"/>
  <c r="AN197" i="36" s="1"/>
  <c r="AO197" i="30"/>
  <c r="AO197" i="36" s="1"/>
  <c r="AP197" i="30"/>
  <c r="AP197" i="36" s="1"/>
  <c r="AQ197" i="30"/>
  <c r="AQ197" i="36" s="1"/>
  <c r="AR197" i="30"/>
  <c r="AR197" i="36" s="1"/>
  <c r="AS197" i="30"/>
  <c r="AS197" i="36" s="1"/>
  <c r="AT197" i="30"/>
  <c r="AT197" i="36" s="1"/>
  <c r="P197" i="30"/>
  <c r="P197" i="36" s="1"/>
  <c r="O197" i="36" s="1"/>
  <c r="Q198" i="30"/>
  <c r="Q198" i="36" s="1"/>
  <c r="R198" i="30"/>
  <c r="R198" i="36" s="1"/>
  <c r="S198" i="30"/>
  <c r="S198" i="36" s="1"/>
  <c r="T198" i="30"/>
  <c r="T198" i="36" s="1"/>
  <c r="U198" i="30"/>
  <c r="U198" i="36" s="1"/>
  <c r="V198" i="30"/>
  <c r="V198" i="36" s="1"/>
  <c r="W198" i="30"/>
  <c r="W198" i="36" s="1"/>
  <c r="X198" i="30"/>
  <c r="X198" i="36" s="1"/>
  <c r="Y198" i="30"/>
  <c r="Y198" i="36" s="1"/>
  <c r="Z198" i="30"/>
  <c r="Z198" i="36" s="1"/>
  <c r="AA198" i="30"/>
  <c r="AA198" i="36" s="1"/>
  <c r="AB198" i="30"/>
  <c r="AB198" i="36" s="1"/>
  <c r="AC198" i="30"/>
  <c r="AC198" i="36" s="1"/>
  <c r="AD198" i="30"/>
  <c r="AD198" i="36" s="1"/>
  <c r="AE198" i="30"/>
  <c r="AE198" i="36" s="1"/>
  <c r="AF198" i="30"/>
  <c r="AF198" i="36" s="1"/>
  <c r="AG198" i="30"/>
  <c r="AG198" i="36" s="1"/>
  <c r="AH198" i="30"/>
  <c r="AH198" i="36" s="1"/>
  <c r="AI198" i="30"/>
  <c r="AI198" i="36" s="1"/>
  <c r="AJ198" i="30"/>
  <c r="AJ198" i="36" s="1"/>
  <c r="AK198" i="30"/>
  <c r="AK198" i="36" s="1"/>
  <c r="AL198" i="30"/>
  <c r="AL198" i="36" s="1"/>
  <c r="AM198" i="30"/>
  <c r="AM198" i="36" s="1"/>
  <c r="AN198" i="30"/>
  <c r="AN198" i="36" s="1"/>
  <c r="AO198" i="30"/>
  <c r="AO198" i="36" s="1"/>
  <c r="AP198" i="30"/>
  <c r="AP198" i="36" s="1"/>
  <c r="AQ198" i="30"/>
  <c r="AQ198" i="36" s="1"/>
  <c r="AR198" i="30"/>
  <c r="AR198" i="36" s="1"/>
  <c r="AS198" i="30"/>
  <c r="AS198" i="36" s="1"/>
  <c r="AT198" i="30"/>
  <c r="AT198" i="36" s="1"/>
  <c r="P198" i="30"/>
  <c r="P198" i="36" s="1"/>
  <c r="O198" i="36" s="1"/>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AG9" i="19"/>
  <c r="AH9" i="19"/>
  <c r="AI9" i="19"/>
  <c r="E9" i="19"/>
  <c r="AA182" i="30" l="1"/>
  <c r="Z182" i="36"/>
  <c r="M11" i="16" s="1"/>
  <c r="AA143" i="30"/>
  <c r="Z143" i="36"/>
  <c r="M11" i="21" s="1"/>
  <c r="AA190" i="30"/>
  <c r="Z190" i="36"/>
  <c r="M6" i="17" s="1"/>
  <c r="AA156" i="30"/>
  <c r="Z156" i="36"/>
  <c r="M11" i="14" s="1"/>
  <c r="AA151" i="30"/>
  <c r="Z151" i="36"/>
  <c r="M6" i="14" s="1"/>
  <c r="V5" i="30"/>
  <c r="U5" i="36"/>
  <c r="G3" i="18" s="1"/>
  <c r="W153" i="30"/>
  <c r="V153" i="36"/>
  <c r="I8" i="14" s="1"/>
  <c r="V117" i="30"/>
  <c r="U117" i="36"/>
  <c r="H11" i="26" s="1"/>
  <c r="V100" i="30"/>
  <c r="U100" i="36"/>
  <c r="H7" i="25" s="1"/>
  <c r="W168" i="30"/>
  <c r="V168" i="36"/>
  <c r="I10" i="15" s="1"/>
  <c r="W152" i="30"/>
  <c r="V152" i="36"/>
  <c r="I7" i="14" s="1"/>
  <c r="V127" i="30"/>
  <c r="U127" i="36"/>
  <c r="H8" i="27" s="1"/>
  <c r="V76" i="30"/>
  <c r="U76" i="36"/>
  <c r="H9" i="23" s="1"/>
  <c r="V130" i="30"/>
  <c r="U130" i="36"/>
  <c r="H11" i="27" s="1"/>
  <c r="V115" i="30"/>
  <c r="U115" i="36"/>
  <c r="H9" i="26" s="1"/>
  <c r="V88" i="30"/>
  <c r="U88" i="36"/>
  <c r="H8" i="24" s="1"/>
  <c r="U57" i="36"/>
  <c r="H3" i="13" s="1"/>
  <c r="V57" i="30"/>
  <c r="W178" i="30"/>
  <c r="V178" i="36"/>
  <c r="I7" i="16" s="1"/>
  <c r="V10" i="30"/>
  <c r="U10" i="36"/>
  <c r="G8" i="18" s="1"/>
  <c r="V96" i="30"/>
  <c r="U96" i="36"/>
  <c r="H3" i="25" s="1"/>
  <c r="V122" i="30"/>
  <c r="U122" i="36"/>
  <c r="H3" i="27" s="1"/>
  <c r="V112" i="30"/>
  <c r="U112" i="36"/>
  <c r="H6" i="26" s="1"/>
  <c r="U60" i="36"/>
  <c r="H6" i="13" s="1"/>
  <c r="V60" i="30"/>
  <c r="V121" i="30"/>
  <c r="U121" i="36"/>
  <c r="V125" i="30"/>
  <c r="U125" i="36"/>
  <c r="H6" i="27" s="1"/>
  <c r="V101" i="30"/>
  <c r="U101" i="36"/>
  <c r="H8" i="25" s="1"/>
  <c r="V20" i="30"/>
  <c r="U20" i="36"/>
  <c r="H5" i="20" s="1"/>
  <c r="W180" i="30"/>
  <c r="V180" i="36"/>
  <c r="I9" i="16" s="1"/>
  <c r="W163" i="30"/>
  <c r="V163" i="36"/>
  <c r="I5" i="15" s="1"/>
  <c r="U25" i="36"/>
  <c r="H10" i="20" s="1"/>
  <c r="V25" i="30"/>
  <c r="W148" i="30"/>
  <c r="V148" i="36"/>
  <c r="I3" i="14" s="1"/>
  <c r="V83" i="30"/>
  <c r="U83" i="36"/>
  <c r="H3" i="24" s="1"/>
  <c r="V24" i="30"/>
  <c r="U24" i="36"/>
  <c r="H9" i="20" s="1"/>
  <c r="V85" i="30"/>
  <c r="U85" i="36"/>
  <c r="H5" i="24" s="1"/>
  <c r="W140" i="30"/>
  <c r="V140" i="36"/>
  <c r="I8" i="21" s="1"/>
  <c r="V91" i="30"/>
  <c r="U91" i="36"/>
  <c r="H11" i="24" s="1"/>
  <c r="W191" i="30"/>
  <c r="V191" i="36"/>
  <c r="I7" i="17" s="1"/>
  <c r="U34" i="36"/>
  <c r="H6" i="11" s="1"/>
  <c r="V34" i="30"/>
  <c r="W141" i="30"/>
  <c r="V141" i="36"/>
  <c r="I9" i="21" s="1"/>
  <c r="W193" i="30"/>
  <c r="V193" i="36"/>
  <c r="I9" i="17" s="1"/>
  <c r="U38" i="36"/>
  <c r="H10" i="11" s="1"/>
  <c r="V38" i="30"/>
  <c r="U36" i="36"/>
  <c r="H8" i="11" s="1"/>
  <c r="V36" i="30"/>
  <c r="V109" i="30"/>
  <c r="U109" i="36"/>
  <c r="H3" i="26" s="1"/>
  <c r="V65" i="30"/>
  <c r="U65" i="36"/>
  <c r="H11" i="13" s="1"/>
  <c r="U49" i="36"/>
  <c r="H8" i="12" s="1"/>
  <c r="V49" i="30"/>
  <c r="V73" i="30"/>
  <c r="U73" i="36"/>
  <c r="H6" i="23" s="1"/>
  <c r="V21" i="30"/>
  <c r="U21" i="36"/>
  <c r="H6" i="20" s="1"/>
  <c r="V70" i="30"/>
  <c r="U70" i="36"/>
  <c r="H3" i="23" s="1"/>
  <c r="V90" i="30"/>
  <c r="U90" i="36"/>
  <c r="H10" i="24" s="1"/>
  <c r="V32" i="30"/>
  <c r="U32" i="36"/>
  <c r="H4" i="11" s="1"/>
  <c r="W165" i="30"/>
  <c r="V165" i="36"/>
  <c r="I7" i="15" s="1"/>
  <c r="V86" i="30"/>
  <c r="U86" i="36"/>
  <c r="H6" i="24" s="1"/>
  <c r="V37" i="30"/>
  <c r="U37" i="36"/>
  <c r="H9" i="11" s="1"/>
  <c r="U31" i="36"/>
  <c r="H3" i="11" s="1"/>
  <c r="V31" i="30"/>
  <c r="W154" i="30"/>
  <c r="V154" i="36"/>
  <c r="I9" i="14" s="1"/>
  <c r="W161" i="30"/>
  <c r="V161" i="36"/>
  <c r="I3" i="15" s="1"/>
  <c r="V33" i="30"/>
  <c r="U33" i="36"/>
  <c r="H5" i="11" s="1"/>
  <c r="W135" i="30"/>
  <c r="V135" i="36"/>
  <c r="I3" i="21" s="1"/>
  <c r="W108" i="30"/>
  <c r="V108" i="36"/>
  <c r="W162" i="30"/>
  <c r="V162" i="36"/>
  <c r="I4" i="15" s="1"/>
  <c r="V98" i="30"/>
  <c r="U98" i="36"/>
  <c r="H5" i="25" s="1"/>
  <c r="U23" i="36"/>
  <c r="H8" i="20" s="1"/>
  <c r="V23" i="30"/>
  <c r="V89" i="30"/>
  <c r="U89" i="36"/>
  <c r="H9" i="24" s="1"/>
  <c r="W174" i="30"/>
  <c r="V174" i="36"/>
  <c r="I3" i="16" s="1"/>
  <c r="W192" i="30"/>
  <c r="V192" i="36"/>
  <c r="I8" i="17" s="1"/>
  <c r="U18" i="36"/>
  <c r="H3" i="20" s="1"/>
  <c r="V18" i="30"/>
  <c r="W139" i="30"/>
  <c r="V139" i="36"/>
  <c r="I7" i="21" s="1"/>
  <c r="V75" i="30"/>
  <c r="U75" i="36"/>
  <c r="H8" i="23" s="1"/>
  <c r="V104" i="30"/>
  <c r="U104" i="36"/>
  <c r="H11" i="25" s="1"/>
  <c r="U8" i="36"/>
  <c r="G6" i="18" s="1"/>
  <c r="V8" i="30"/>
  <c r="U11" i="36"/>
  <c r="G9" i="18" s="1"/>
  <c r="V11" i="30"/>
  <c r="U35" i="36"/>
  <c r="H7" i="11" s="1"/>
  <c r="V35" i="30"/>
  <c r="V113" i="30"/>
  <c r="U113" i="36"/>
  <c r="H7" i="26" s="1"/>
  <c r="U61" i="36"/>
  <c r="H7" i="13" s="1"/>
  <c r="V61" i="30"/>
  <c r="V103" i="30"/>
  <c r="U103" i="36"/>
  <c r="H10" i="25" s="1"/>
  <c r="W179" i="30"/>
  <c r="V179" i="36"/>
  <c r="I8" i="16" s="1"/>
  <c r="W150" i="30"/>
  <c r="V150" i="36"/>
  <c r="I5" i="14" s="1"/>
  <c r="V99" i="30"/>
  <c r="U99" i="36"/>
  <c r="H6" i="25" s="1"/>
  <c r="U44" i="36"/>
  <c r="H3" i="12" s="1"/>
  <c r="V44" i="30"/>
  <c r="V87" i="30"/>
  <c r="U87" i="36"/>
  <c r="H7" i="24" s="1"/>
  <c r="V95" i="30"/>
  <c r="U95" i="36"/>
  <c r="V47" i="30"/>
  <c r="U47" i="36"/>
  <c r="H6" i="12" s="1"/>
  <c r="W167" i="30"/>
  <c r="V167" i="36"/>
  <c r="I9" i="15" s="1"/>
  <c r="W155" i="30"/>
  <c r="V155" i="36"/>
  <c r="I10" i="14" s="1"/>
  <c r="U63" i="36"/>
  <c r="H9" i="13" s="1"/>
  <c r="V63" i="30"/>
  <c r="V126" i="30"/>
  <c r="U126" i="36"/>
  <c r="H7" i="27" s="1"/>
  <c r="V22" i="30"/>
  <c r="U22" i="36"/>
  <c r="H7" i="20" s="1"/>
  <c r="V62" i="30"/>
  <c r="U62" i="36"/>
  <c r="H8" i="13" s="1"/>
  <c r="V114" i="30"/>
  <c r="U114" i="36"/>
  <c r="H8" i="26" s="1"/>
  <c r="V128" i="30"/>
  <c r="U128" i="36"/>
  <c r="H9" i="27" s="1"/>
  <c r="V48" i="30"/>
  <c r="U48" i="36"/>
  <c r="H7" i="12" s="1"/>
  <c r="V52" i="30"/>
  <c r="U52" i="36"/>
  <c r="H11" i="12" s="1"/>
  <c r="V50" i="30"/>
  <c r="U50" i="36"/>
  <c r="H9" i="12" s="1"/>
  <c r="U26" i="36"/>
  <c r="H11" i="20" s="1"/>
  <c r="V26" i="30"/>
  <c r="V102" i="30"/>
  <c r="U102" i="36"/>
  <c r="H9" i="25" s="1"/>
  <c r="V39" i="30"/>
  <c r="U39" i="36"/>
  <c r="H11" i="11" s="1"/>
  <c r="V13" i="30"/>
  <c r="U13" i="36"/>
  <c r="G11" i="18" s="1"/>
  <c r="V97" i="30"/>
  <c r="U97" i="36"/>
  <c r="H4" i="25" s="1"/>
  <c r="W166" i="30"/>
  <c r="V166" i="36"/>
  <c r="I8" i="15" s="1"/>
  <c r="V78" i="30"/>
  <c r="U78" i="36"/>
  <c r="H11" i="23" s="1"/>
  <c r="B103" i="1"/>
  <c r="AB156" i="30" l="1"/>
  <c r="AA156" i="36"/>
  <c r="N11" i="14" s="1"/>
  <c r="AB190" i="30"/>
  <c r="AA190" i="36"/>
  <c r="N6" i="17" s="1"/>
  <c r="AB143" i="30"/>
  <c r="AA143" i="36"/>
  <c r="N11" i="21" s="1"/>
  <c r="AB151" i="30"/>
  <c r="AA151" i="36"/>
  <c r="N6" i="14" s="1"/>
  <c r="AB182" i="30"/>
  <c r="AA182" i="36"/>
  <c r="N11" i="16" s="1"/>
  <c r="W78" i="30"/>
  <c r="V78" i="36"/>
  <c r="I11" i="23" s="1"/>
  <c r="W103" i="30"/>
  <c r="V103" i="36"/>
  <c r="I10" i="25" s="1"/>
  <c r="W97" i="30"/>
  <c r="V97" i="36"/>
  <c r="I4" i="25" s="1"/>
  <c r="W126" i="30"/>
  <c r="V126" i="36"/>
  <c r="I7" i="27" s="1"/>
  <c r="W99" i="30"/>
  <c r="V99" i="36"/>
  <c r="I6" i="25" s="1"/>
  <c r="V32" i="36"/>
  <c r="I4" i="11" s="1"/>
  <c r="W32" i="30"/>
  <c r="W85" i="30"/>
  <c r="V85" i="36"/>
  <c r="I5" i="24" s="1"/>
  <c r="V63" i="36"/>
  <c r="I9" i="13" s="1"/>
  <c r="W63" i="30"/>
  <c r="W49" i="30"/>
  <c r="V49" i="36"/>
  <c r="I8" i="12" s="1"/>
  <c r="W38" i="30"/>
  <c r="V38" i="36"/>
  <c r="I10" i="11" s="1"/>
  <c r="V57" i="36"/>
  <c r="I3" i="13" s="1"/>
  <c r="W57" i="30"/>
  <c r="W102" i="30"/>
  <c r="V102" i="36"/>
  <c r="I9" i="25" s="1"/>
  <c r="X139" i="30"/>
  <c r="W139" i="36"/>
  <c r="J7" i="21" s="1"/>
  <c r="V50" i="36"/>
  <c r="I9" i="12" s="1"/>
  <c r="W50" i="30"/>
  <c r="W95" i="30"/>
  <c r="V95" i="36"/>
  <c r="W113" i="30"/>
  <c r="V113" i="36"/>
  <c r="I7" i="26" s="1"/>
  <c r="X192" i="30"/>
  <c r="W192" i="36"/>
  <c r="J8" i="17" s="1"/>
  <c r="V33" i="36"/>
  <c r="I5" i="11" s="1"/>
  <c r="W33" i="30"/>
  <c r="W90" i="30"/>
  <c r="V90" i="36"/>
  <c r="I10" i="24" s="1"/>
  <c r="V24" i="36"/>
  <c r="I9" i="20" s="1"/>
  <c r="W24" i="30"/>
  <c r="W125" i="30"/>
  <c r="V125" i="36"/>
  <c r="I6" i="27" s="1"/>
  <c r="W76" i="30"/>
  <c r="V76" i="36"/>
  <c r="I9" i="23" s="1"/>
  <c r="V48" i="36"/>
  <c r="I7" i="12" s="1"/>
  <c r="W48" i="30"/>
  <c r="V13" i="36"/>
  <c r="H11" i="18" s="1"/>
  <c r="W13" i="30"/>
  <c r="W114" i="30"/>
  <c r="V114" i="36"/>
  <c r="I8" i="26" s="1"/>
  <c r="X150" i="30"/>
  <c r="W150" i="36"/>
  <c r="J5" i="14" s="1"/>
  <c r="W104" i="30"/>
  <c r="V104" i="36"/>
  <c r="I11" i="25" s="1"/>
  <c r="W98" i="30"/>
  <c r="V98" i="36"/>
  <c r="I5" i="25" s="1"/>
  <c r="V37" i="36"/>
  <c r="I9" i="11" s="1"/>
  <c r="W37" i="30"/>
  <c r="X191" i="30"/>
  <c r="W191" i="36"/>
  <c r="J7" i="17" s="1"/>
  <c r="X163" i="30"/>
  <c r="W163" i="36"/>
  <c r="J5" i="15" s="1"/>
  <c r="W122" i="30"/>
  <c r="V122" i="36"/>
  <c r="I3" i="27" s="1"/>
  <c r="W100" i="30"/>
  <c r="V100" i="36"/>
  <c r="I7" i="25" s="1"/>
  <c r="W35" i="30"/>
  <c r="V35" i="36"/>
  <c r="I7" i="11" s="1"/>
  <c r="W52" i="30"/>
  <c r="V52" i="36"/>
  <c r="I11" i="12" s="1"/>
  <c r="X155" i="30"/>
  <c r="W155" i="36"/>
  <c r="J10" i="14" s="1"/>
  <c r="X179" i="30"/>
  <c r="W179" i="36"/>
  <c r="J8" i="16" s="1"/>
  <c r="X174" i="30"/>
  <c r="W174" i="36"/>
  <c r="J3" i="16" s="1"/>
  <c r="X161" i="30"/>
  <c r="W161" i="36"/>
  <c r="J3" i="15" s="1"/>
  <c r="W70" i="30"/>
  <c r="V70" i="36"/>
  <c r="I3" i="23" s="1"/>
  <c r="X193" i="30"/>
  <c r="W193" i="36"/>
  <c r="J9" i="17" s="1"/>
  <c r="W83" i="30"/>
  <c r="V83" i="36"/>
  <c r="I3" i="24" s="1"/>
  <c r="W121" i="30"/>
  <c r="V121" i="36"/>
  <c r="W96" i="30"/>
  <c r="V96" i="36"/>
  <c r="I3" i="25" s="1"/>
  <c r="W88" i="30"/>
  <c r="V88" i="36"/>
  <c r="I8" i="24" s="1"/>
  <c r="W127" i="30"/>
  <c r="V127" i="36"/>
  <c r="I8" i="27" s="1"/>
  <c r="W117" i="30"/>
  <c r="V117" i="36"/>
  <c r="I11" i="26" s="1"/>
  <c r="W39" i="30"/>
  <c r="V39" i="36"/>
  <c r="I11" i="11" s="1"/>
  <c r="W62" i="30"/>
  <c r="V62" i="36"/>
  <c r="I8" i="13" s="1"/>
  <c r="W87" i="30"/>
  <c r="V87" i="36"/>
  <c r="I7" i="24" s="1"/>
  <c r="W75" i="30"/>
  <c r="V75" i="36"/>
  <c r="I8" i="23" s="1"/>
  <c r="X162" i="30"/>
  <c r="W162" i="36"/>
  <c r="J4" i="15" s="1"/>
  <c r="W86" i="30"/>
  <c r="V86" i="36"/>
  <c r="I6" i="24" s="1"/>
  <c r="W65" i="30"/>
  <c r="V65" i="36"/>
  <c r="I11" i="13" s="1"/>
  <c r="W91" i="30"/>
  <c r="V91" i="36"/>
  <c r="I11" i="24" s="1"/>
  <c r="X180" i="30"/>
  <c r="W180" i="36"/>
  <c r="J9" i="16" s="1"/>
  <c r="V44" i="36"/>
  <c r="I3" i="12" s="1"/>
  <c r="W44" i="30"/>
  <c r="W11" i="30"/>
  <c r="V11" i="36"/>
  <c r="H9" i="18" s="1"/>
  <c r="V60" i="36"/>
  <c r="I6" i="13" s="1"/>
  <c r="W60" i="30"/>
  <c r="X166" i="30"/>
  <c r="W166" i="36"/>
  <c r="J8" i="15" s="1"/>
  <c r="W89" i="30"/>
  <c r="V89" i="36"/>
  <c r="I9" i="24" s="1"/>
  <c r="X165" i="30"/>
  <c r="W165" i="36"/>
  <c r="J7" i="15" s="1"/>
  <c r="W109" i="30"/>
  <c r="V109" i="36"/>
  <c r="I3" i="26" s="1"/>
  <c r="X141" i="30"/>
  <c r="W141" i="36"/>
  <c r="J9" i="21" s="1"/>
  <c r="X140" i="30"/>
  <c r="W140" i="36"/>
  <c r="J8" i="21" s="1"/>
  <c r="X148" i="30"/>
  <c r="W148" i="36"/>
  <c r="J3" i="14" s="1"/>
  <c r="V20" i="36"/>
  <c r="I5" i="20" s="1"/>
  <c r="W20" i="30"/>
  <c r="V10" i="36"/>
  <c r="H8" i="18" s="1"/>
  <c r="W10" i="30"/>
  <c r="W115" i="30"/>
  <c r="V115" i="36"/>
  <c r="I9" i="26" s="1"/>
  <c r="X152" i="30"/>
  <c r="W152" i="36"/>
  <c r="J7" i="14" s="1"/>
  <c r="X153" i="30"/>
  <c r="W153" i="36"/>
  <c r="J8" i="14" s="1"/>
  <c r="X167" i="30"/>
  <c r="W167" i="36"/>
  <c r="J9" i="15" s="1"/>
  <c r="X154" i="30"/>
  <c r="W154" i="36"/>
  <c r="J9" i="14" s="1"/>
  <c r="W21" i="30"/>
  <c r="V21" i="36"/>
  <c r="I6" i="20" s="1"/>
  <c r="V26" i="36"/>
  <c r="I11" i="20" s="1"/>
  <c r="W26" i="30"/>
  <c r="V61" i="36"/>
  <c r="I7" i="13" s="1"/>
  <c r="W61" i="30"/>
  <c r="V8" i="36"/>
  <c r="H6" i="18" s="1"/>
  <c r="W8" i="30"/>
  <c r="V18" i="36"/>
  <c r="I3" i="20" s="1"/>
  <c r="W18" i="30"/>
  <c r="V23" i="36"/>
  <c r="I8" i="20" s="1"/>
  <c r="W23" i="30"/>
  <c r="V31" i="36"/>
  <c r="I3" i="11" s="1"/>
  <c r="W31" i="30"/>
  <c r="V36" i="36"/>
  <c r="I8" i="11" s="1"/>
  <c r="W36" i="30"/>
  <c r="V34" i="36"/>
  <c r="I6" i="11" s="1"/>
  <c r="W34" i="30"/>
  <c r="V25" i="36"/>
  <c r="I10" i="20" s="1"/>
  <c r="W25" i="30"/>
  <c r="V22" i="36"/>
  <c r="I7" i="20" s="1"/>
  <c r="W22" i="30"/>
  <c r="X108" i="30"/>
  <c r="W108" i="36"/>
  <c r="W128" i="30"/>
  <c r="V128" i="36"/>
  <c r="I9" i="27" s="1"/>
  <c r="V47" i="36"/>
  <c r="I6" i="12" s="1"/>
  <c r="W47" i="30"/>
  <c r="X135" i="30"/>
  <c r="W135" i="36"/>
  <c r="J3" i="21" s="1"/>
  <c r="W73" i="30"/>
  <c r="V73" i="36"/>
  <c r="I6" i="23" s="1"/>
  <c r="W101" i="30"/>
  <c r="V101" i="36"/>
  <c r="I8" i="25" s="1"/>
  <c r="W112" i="30"/>
  <c r="V112" i="36"/>
  <c r="I6" i="26" s="1"/>
  <c r="X178" i="30"/>
  <c r="W178" i="36"/>
  <c r="J7" i="16" s="1"/>
  <c r="W130" i="30"/>
  <c r="V130" i="36"/>
  <c r="I11" i="27" s="1"/>
  <c r="X168" i="30"/>
  <c r="W168" i="36"/>
  <c r="J10" i="15" s="1"/>
  <c r="V5" i="36"/>
  <c r="H3" i="18" s="1"/>
  <c r="W5" i="30"/>
  <c r="AR189" i="36"/>
  <c r="AE5" i="17" s="1"/>
  <c r="AJ189" i="36"/>
  <c r="W5" i="17" s="1"/>
  <c r="AB189" i="36"/>
  <c r="O5" i="17" s="1"/>
  <c r="T189" i="36"/>
  <c r="G5" i="17" s="1"/>
  <c r="AQ188" i="36"/>
  <c r="AD4" i="17" s="1"/>
  <c r="AI188" i="36"/>
  <c r="V4" i="17" s="1"/>
  <c r="AA188" i="36"/>
  <c r="N4" i="17" s="1"/>
  <c r="S188" i="36"/>
  <c r="F4" i="17" s="1"/>
  <c r="AP187" i="36"/>
  <c r="AC3" i="17" s="1"/>
  <c r="AH187" i="36"/>
  <c r="U3" i="17" s="1"/>
  <c r="Z187" i="36"/>
  <c r="M3" i="17" s="1"/>
  <c r="R187" i="36"/>
  <c r="E3" i="17" s="1"/>
  <c r="AO186" i="36"/>
  <c r="AB2" i="17" s="1"/>
  <c r="AG186" i="36"/>
  <c r="T2" i="17" s="1"/>
  <c r="Y186" i="36"/>
  <c r="L2" i="17" s="1"/>
  <c r="AN176" i="36"/>
  <c r="AA5" i="16" s="1"/>
  <c r="AF176" i="36"/>
  <c r="S5" i="16" s="1"/>
  <c r="X176" i="36"/>
  <c r="K5" i="16" s="1"/>
  <c r="AM175" i="36"/>
  <c r="Z4" i="16" s="1"/>
  <c r="AE175" i="36"/>
  <c r="R4" i="16" s="1"/>
  <c r="W175" i="36"/>
  <c r="J4" i="16" s="1"/>
  <c r="AT173" i="36"/>
  <c r="AG2" i="16" s="1"/>
  <c r="AL173" i="36"/>
  <c r="Y2" i="16" s="1"/>
  <c r="AD173" i="36"/>
  <c r="Q2" i="16" s="1"/>
  <c r="V173" i="36"/>
  <c r="I2" i="16" s="1"/>
  <c r="AS160" i="36"/>
  <c r="AF2" i="15" s="1"/>
  <c r="AK160" i="36"/>
  <c r="X2" i="15" s="1"/>
  <c r="AC160" i="36"/>
  <c r="P2" i="15" s="1"/>
  <c r="U160" i="36"/>
  <c r="H2" i="15" s="1"/>
  <c r="AJ149" i="36"/>
  <c r="W4" i="14" s="1"/>
  <c r="AB149" i="36"/>
  <c r="O4" i="14" s="1"/>
  <c r="T149" i="36"/>
  <c r="G4" i="14" s="1"/>
  <c r="AP137" i="36"/>
  <c r="AC5" i="21" s="1"/>
  <c r="AH137" i="36"/>
  <c r="U5" i="21" s="1"/>
  <c r="Z137" i="36"/>
  <c r="M5" i="21" s="1"/>
  <c r="R137" i="36"/>
  <c r="E5" i="21" s="1"/>
  <c r="AN134" i="36"/>
  <c r="AF134" i="36"/>
  <c r="X134" i="36"/>
  <c r="AS181" i="36"/>
  <c r="AF10" i="16" s="1"/>
  <c r="AK181" i="36"/>
  <c r="X10" i="16" s="1"/>
  <c r="AC181" i="36"/>
  <c r="P10" i="16" s="1"/>
  <c r="U181" i="36"/>
  <c r="H10" i="16" s="1"/>
  <c r="AR142" i="36"/>
  <c r="AE10" i="21" s="1"/>
  <c r="AJ142" i="36"/>
  <c r="W10" i="21" s="1"/>
  <c r="AB142" i="36"/>
  <c r="O10" i="21" s="1"/>
  <c r="T142" i="36"/>
  <c r="G10" i="21" s="1"/>
  <c r="AQ189" i="36"/>
  <c r="AD5" i="17" s="1"/>
  <c r="AI189" i="36"/>
  <c r="V5" i="17" s="1"/>
  <c r="AA189" i="36"/>
  <c r="N5" i="17" s="1"/>
  <c r="S189" i="36"/>
  <c r="F5" i="17" s="1"/>
  <c r="AP188" i="36"/>
  <c r="AC4" i="17" s="1"/>
  <c r="AH188" i="36"/>
  <c r="U4" i="17" s="1"/>
  <c r="Z188" i="36"/>
  <c r="M4" i="17" s="1"/>
  <c r="R188" i="36"/>
  <c r="E4" i="17" s="1"/>
  <c r="AO187" i="36"/>
  <c r="AB3" i="17" s="1"/>
  <c r="AG187" i="36"/>
  <c r="T3" i="17" s="1"/>
  <c r="Y187" i="36"/>
  <c r="L3" i="17" s="1"/>
  <c r="AN186" i="36"/>
  <c r="AA2" i="17" s="1"/>
  <c r="AF186" i="36"/>
  <c r="S2" i="17" s="1"/>
  <c r="X186" i="36"/>
  <c r="K2" i="17" s="1"/>
  <c r="AM176" i="36"/>
  <c r="Z5" i="16" s="1"/>
  <c r="AE176" i="36"/>
  <c r="R5" i="16" s="1"/>
  <c r="W176" i="36"/>
  <c r="J5" i="16" s="1"/>
  <c r="AT175" i="36"/>
  <c r="AG4" i="16" s="1"/>
  <c r="AL175" i="36"/>
  <c r="Y4" i="16" s="1"/>
  <c r="AD175" i="36"/>
  <c r="Q4" i="16" s="1"/>
  <c r="V175" i="36"/>
  <c r="I4" i="16" s="1"/>
  <c r="AS173" i="36"/>
  <c r="AF2" i="16" s="1"/>
  <c r="AK173" i="36"/>
  <c r="X2" i="16" s="1"/>
  <c r="AC173" i="36"/>
  <c r="P2" i="16" s="1"/>
  <c r="U173" i="36"/>
  <c r="H2" i="16" s="1"/>
  <c r="AR160" i="36"/>
  <c r="AE2" i="15" s="1"/>
  <c r="AJ160" i="36"/>
  <c r="W2" i="15" s="1"/>
  <c r="AB160" i="36"/>
  <c r="O2" i="15" s="1"/>
  <c r="T160" i="36"/>
  <c r="G2" i="15" s="1"/>
  <c r="AQ149" i="36"/>
  <c r="AD4" i="14" s="1"/>
  <c r="AI149" i="36"/>
  <c r="V4" i="14" s="1"/>
  <c r="AA149" i="36"/>
  <c r="N4" i="14" s="1"/>
  <c r="R147" i="36"/>
  <c r="E2" i="14" s="1"/>
  <c r="AO137" i="36"/>
  <c r="AB5" i="21" s="1"/>
  <c r="AG137" i="36"/>
  <c r="T5" i="21" s="1"/>
  <c r="Y137" i="36"/>
  <c r="L5" i="21" s="1"/>
  <c r="AM134" i="36"/>
  <c r="AE134" i="36"/>
  <c r="W134" i="36"/>
  <c r="AR181" i="36"/>
  <c r="AE10" i="16" s="1"/>
  <c r="AJ181" i="36"/>
  <c r="W10" i="16" s="1"/>
  <c r="AB181" i="36"/>
  <c r="O10" i="16" s="1"/>
  <c r="T181" i="36"/>
  <c r="G10" i="16" s="1"/>
  <c r="AQ142" i="36"/>
  <c r="AD10" i="21" s="1"/>
  <c r="AI142" i="36"/>
  <c r="V10" i="21" s="1"/>
  <c r="AA142" i="36"/>
  <c r="N10" i="21" s="1"/>
  <c r="S142" i="36"/>
  <c r="F10" i="21" s="1"/>
  <c r="AP189" i="36"/>
  <c r="AC5" i="17" s="1"/>
  <c r="AH189" i="36"/>
  <c r="U5" i="17" s="1"/>
  <c r="Z189" i="36"/>
  <c r="M5" i="17" s="1"/>
  <c r="R189" i="36"/>
  <c r="E5" i="17" s="1"/>
  <c r="AO188" i="36"/>
  <c r="AB4" i="17" s="1"/>
  <c r="AG188" i="36"/>
  <c r="T4" i="17" s="1"/>
  <c r="Y188" i="36"/>
  <c r="L4" i="17" s="1"/>
  <c r="AN187" i="36"/>
  <c r="AA3" i="17" s="1"/>
  <c r="AF187" i="36"/>
  <c r="S3" i="17" s="1"/>
  <c r="X187" i="36"/>
  <c r="K3" i="17" s="1"/>
  <c r="AM186" i="36"/>
  <c r="Z2" i="17" s="1"/>
  <c r="AE186" i="36"/>
  <c r="R2" i="17" s="1"/>
  <c r="W186" i="36"/>
  <c r="J2" i="17" s="1"/>
  <c r="AT176" i="36"/>
  <c r="AG5" i="16" s="1"/>
  <c r="AL176" i="36"/>
  <c r="Y5" i="16" s="1"/>
  <c r="AD176" i="36"/>
  <c r="Q5" i="16" s="1"/>
  <c r="V176" i="36"/>
  <c r="I5" i="16" s="1"/>
  <c r="AS175" i="36"/>
  <c r="AF4" i="16" s="1"/>
  <c r="AK175" i="36"/>
  <c r="X4" i="16" s="1"/>
  <c r="AC175" i="36"/>
  <c r="P4" i="16" s="1"/>
  <c r="U175" i="36"/>
  <c r="H4" i="16" s="1"/>
  <c r="AR173" i="36"/>
  <c r="AE2" i="16" s="1"/>
  <c r="AJ173" i="36"/>
  <c r="W2" i="16" s="1"/>
  <c r="AB173" i="36"/>
  <c r="O2" i="16" s="1"/>
  <c r="T173" i="36"/>
  <c r="G2" i="16" s="1"/>
  <c r="AQ160" i="36"/>
  <c r="AD2" i="15" s="1"/>
  <c r="AI160" i="36"/>
  <c r="V2" i="15" s="1"/>
  <c r="AA160" i="36"/>
  <c r="N2" i="15" s="1"/>
  <c r="S160" i="36"/>
  <c r="F2" i="15" s="1"/>
  <c r="AP149" i="36"/>
  <c r="AC4" i="14" s="1"/>
  <c r="AH149" i="36"/>
  <c r="U4" i="14" s="1"/>
  <c r="R149" i="36"/>
  <c r="E4" i="14" s="1"/>
  <c r="AN137" i="36"/>
  <c r="AA5" i="21" s="1"/>
  <c r="AF137" i="36"/>
  <c r="S5" i="21" s="1"/>
  <c r="X137" i="36"/>
  <c r="K5" i="21" s="1"/>
  <c r="AT134" i="36"/>
  <c r="AL134" i="36"/>
  <c r="AD134" i="36"/>
  <c r="V134" i="36"/>
  <c r="AQ181" i="36"/>
  <c r="AD10" i="16" s="1"/>
  <c r="AI181" i="36"/>
  <c r="V10" i="16" s="1"/>
  <c r="AA181" i="36"/>
  <c r="N10" i="16" s="1"/>
  <c r="S181" i="36"/>
  <c r="F10" i="16" s="1"/>
  <c r="AP142" i="36"/>
  <c r="AC10" i="21" s="1"/>
  <c r="AH142" i="36"/>
  <c r="U10" i="21" s="1"/>
  <c r="Z142" i="36"/>
  <c r="M10" i="21" s="1"/>
  <c r="R142" i="36"/>
  <c r="E10" i="21" s="1"/>
  <c r="AO189" i="36"/>
  <c r="AB5" i="17" s="1"/>
  <c r="AG189" i="36"/>
  <c r="T5" i="17" s="1"/>
  <c r="Y189" i="36"/>
  <c r="L5" i="17" s="1"/>
  <c r="AN188" i="36"/>
  <c r="AA4" i="17" s="1"/>
  <c r="AF188" i="36"/>
  <c r="S4" i="17" s="1"/>
  <c r="X188" i="36"/>
  <c r="K4" i="17" s="1"/>
  <c r="AM187" i="36"/>
  <c r="Z3" i="17" s="1"/>
  <c r="AE187" i="36"/>
  <c r="R3" i="17" s="1"/>
  <c r="W187" i="36"/>
  <c r="J3" i="17" s="1"/>
  <c r="AT186" i="36"/>
  <c r="AG2" i="17" s="1"/>
  <c r="AL186" i="36"/>
  <c r="Y2" i="17" s="1"/>
  <c r="AD186" i="36"/>
  <c r="Q2" i="17" s="1"/>
  <c r="V186" i="36"/>
  <c r="I2" i="17" s="1"/>
  <c r="AS176" i="36"/>
  <c r="AF5" i="16" s="1"/>
  <c r="AK176" i="36"/>
  <c r="X5" i="16" s="1"/>
  <c r="AC176" i="36"/>
  <c r="P5" i="16" s="1"/>
  <c r="U176" i="36"/>
  <c r="H5" i="16" s="1"/>
  <c r="AR175" i="36"/>
  <c r="AE4" i="16" s="1"/>
  <c r="AJ175" i="36"/>
  <c r="W4" i="16" s="1"/>
  <c r="AB175" i="36"/>
  <c r="O4" i="16" s="1"/>
  <c r="T175" i="36"/>
  <c r="G4" i="16" s="1"/>
  <c r="AQ173" i="36"/>
  <c r="AD2" i="16" s="1"/>
  <c r="AI173" i="36"/>
  <c r="V2" i="16" s="1"/>
  <c r="AA173" i="36"/>
  <c r="N2" i="16" s="1"/>
  <c r="S173" i="36"/>
  <c r="F2" i="16" s="1"/>
  <c r="AP160" i="36"/>
  <c r="AC2" i="15" s="1"/>
  <c r="AH160" i="36"/>
  <c r="U2" i="15" s="1"/>
  <c r="Z160" i="36"/>
  <c r="M2" i="15" s="1"/>
  <c r="R160" i="36"/>
  <c r="E2" i="15" s="1"/>
  <c r="AM137" i="36"/>
  <c r="Z5" i="21" s="1"/>
  <c r="AE137" i="36"/>
  <c r="R5" i="21" s="1"/>
  <c r="W137" i="36"/>
  <c r="J5" i="21" s="1"/>
  <c r="AS134" i="36"/>
  <c r="AK134" i="36"/>
  <c r="AC134" i="36"/>
  <c r="U134" i="36"/>
  <c r="AP181" i="36"/>
  <c r="AC10" i="16" s="1"/>
  <c r="AH181" i="36"/>
  <c r="U10" i="16" s="1"/>
  <c r="Z181" i="36"/>
  <c r="M10" i="16" s="1"/>
  <c r="R181" i="36"/>
  <c r="E10" i="16" s="1"/>
  <c r="AO142" i="36"/>
  <c r="AB10" i="21" s="1"/>
  <c r="AG142" i="36"/>
  <c r="T10" i="21" s="1"/>
  <c r="Y142" i="36"/>
  <c r="L10" i="21" s="1"/>
  <c r="AN189" i="36"/>
  <c r="AA5" i="17" s="1"/>
  <c r="AF189" i="36"/>
  <c r="S5" i="17" s="1"/>
  <c r="X189" i="36"/>
  <c r="K5" i="17" s="1"/>
  <c r="AM188" i="36"/>
  <c r="Z4" i="17" s="1"/>
  <c r="AE188" i="36"/>
  <c r="R4" i="17" s="1"/>
  <c r="W188" i="36"/>
  <c r="J4" i="17" s="1"/>
  <c r="AT187" i="36"/>
  <c r="AG3" i="17" s="1"/>
  <c r="AL187" i="36"/>
  <c r="Y3" i="17" s="1"/>
  <c r="AD187" i="36"/>
  <c r="Q3" i="17" s="1"/>
  <c r="V187" i="36"/>
  <c r="I3" i="17" s="1"/>
  <c r="AS186" i="36"/>
  <c r="AF2" i="17" s="1"/>
  <c r="AK186" i="36"/>
  <c r="X2" i="17" s="1"/>
  <c r="AC186" i="36"/>
  <c r="P2" i="17" s="1"/>
  <c r="U186" i="36"/>
  <c r="H2" i="17" s="1"/>
  <c r="AR176" i="36"/>
  <c r="AE5" i="16" s="1"/>
  <c r="AJ176" i="36"/>
  <c r="W5" i="16" s="1"/>
  <c r="AB176" i="36"/>
  <c r="O5" i="16" s="1"/>
  <c r="T176" i="36"/>
  <c r="G5" i="16" s="1"/>
  <c r="AQ175" i="36"/>
  <c r="AD4" i="16" s="1"/>
  <c r="AI175" i="36"/>
  <c r="V4" i="16" s="1"/>
  <c r="AA175" i="36"/>
  <c r="N4" i="16" s="1"/>
  <c r="S175" i="36"/>
  <c r="F4" i="16" s="1"/>
  <c r="AP173" i="36"/>
  <c r="AC2" i="16" s="1"/>
  <c r="AH173" i="36"/>
  <c r="U2" i="16" s="1"/>
  <c r="Z173" i="36"/>
  <c r="M2" i="16" s="1"/>
  <c r="R173" i="36"/>
  <c r="E2" i="16" s="1"/>
  <c r="AO160" i="36"/>
  <c r="AB2" i="15" s="1"/>
  <c r="AG160" i="36"/>
  <c r="T2" i="15" s="1"/>
  <c r="Y160" i="36"/>
  <c r="L2" i="15" s="1"/>
  <c r="AN149" i="36"/>
  <c r="AA4" i="14" s="1"/>
  <c r="AF149" i="36"/>
  <c r="S4" i="14" s="1"/>
  <c r="X149" i="36"/>
  <c r="K4" i="14" s="1"/>
  <c r="AT137" i="36"/>
  <c r="AG5" i="21" s="1"/>
  <c r="AL137" i="36"/>
  <c r="Y5" i="21" s="1"/>
  <c r="AD137" i="36"/>
  <c r="Q5" i="21" s="1"/>
  <c r="V137" i="36"/>
  <c r="I5" i="21" s="1"/>
  <c r="AR134" i="36"/>
  <c r="AJ134" i="36"/>
  <c r="AB134" i="36"/>
  <c r="T134" i="36"/>
  <c r="AO181" i="36"/>
  <c r="AB10" i="16" s="1"/>
  <c r="AG181" i="36"/>
  <c r="T10" i="16" s="1"/>
  <c r="Y181" i="36"/>
  <c r="L10" i="16" s="1"/>
  <c r="AN142" i="36"/>
  <c r="AA10" i="21" s="1"/>
  <c r="AF142" i="36"/>
  <c r="S10" i="21" s="1"/>
  <c r="X142" i="36"/>
  <c r="K10" i="21" s="1"/>
  <c r="AM189" i="36"/>
  <c r="Z5" i="17" s="1"/>
  <c r="AE189" i="36"/>
  <c r="R5" i="17" s="1"/>
  <c r="W189" i="36"/>
  <c r="J5" i="17" s="1"/>
  <c r="AT188" i="36"/>
  <c r="AG4" i="17" s="1"/>
  <c r="AL188" i="36"/>
  <c r="Y4" i="17" s="1"/>
  <c r="AD188" i="36"/>
  <c r="Q4" i="17" s="1"/>
  <c r="V188" i="36"/>
  <c r="I4" i="17" s="1"/>
  <c r="AS187" i="36"/>
  <c r="AF3" i="17" s="1"/>
  <c r="AK187" i="36"/>
  <c r="X3" i="17" s="1"/>
  <c r="AC187" i="36"/>
  <c r="P3" i="17" s="1"/>
  <c r="U187" i="36"/>
  <c r="H3" i="17" s="1"/>
  <c r="AR186" i="36"/>
  <c r="AE2" i="17" s="1"/>
  <c r="AJ186" i="36"/>
  <c r="W2" i="17" s="1"/>
  <c r="AB186" i="36"/>
  <c r="O2" i="17" s="1"/>
  <c r="T186" i="36"/>
  <c r="G2" i="17" s="1"/>
  <c r="AQ176" i="36"/>
  <c r="AD5" i="16" s="1"/>
  <c r="AI176" i="36"/>
  <c r="V5" i="16" s="1"/>
  <c r="AA176" i="36"/>
  <c r="N5" i="16" s="1"/>
  <c r="S176" i="36"/>
  <c r="F5" i="16" s="1"/>
  <c r="AP175" i="36"/>
  <c r="AC4" i="16" s="1"/>
  <c r="AH175" i="36"/>
  <c r="U4" i="16" s="1"/>
  <c r="Z175" i="36"/>
  <c r="M4" i="16" s="1"/>
  <c r="R175" i="36"/>
  <c r="E4" i="16" s="1"/>
  <c r="AO173" i="36"/>
  <c r="AB2" i="16" s="1"/>
  <c r="AG173" i="36"/>
  <c r="T2" i="16" s="1"/>
  <c r="Y173" i="36"/>
  <c r="L2" i="16" s="1"/>
  <c r="AT189" i="36"/>
  <c r="AG5" i="17" s="1"/>
  <c r="AL189" i="36"/>
  <c r="Y5" i="17" s="1"/>
  <c r="AD189" i="36"/>
  <c r="Q5" i="17" s="1"/>
  <c r="V189" i="36"/>
  <c r="I5" i="17" s="1"/>
  <c r="AS188" i="36"/>
  <c r="AF4" i="17" s="1"/>
  <c r="AK188" i="36"/>
  <c r="X4" i="17" s="1"/>
  <c r="AC188" i="36"/>
  <c r="P4" i="17" s="1"/>
  <c r="U188" i="36"/>
  <c r="H4" i="17" s="1"/>
  <c r="AR187" i="36"/>
  <c r="AE3" i="17" s="1"/>
  <c r="AJ187" i="36"/>
  <c r="W3" i="17" s="1"/>
  <c r="AB187" i="36"/>
  <c r="O3" i="17" s="1"/>
  <c r="T187" i="36"/>
  <c r="G3" i="17" s="1"/>
  <c r="AQ186" i="36"/>
  <c r="AD2" i="17" s="1"/>
  <c r="AI186" i="36"/>
  <c r="V2" i="17" s="1"/>
  <c r="AA186" i="36"/>
  <c r="N2" i="17" s="1"/>
  <c r="S186" i="36"/>
  <c r="F2" i="17" s="1"/>
  <c r="AP176" i="36"/>
  <c r="AC5" i="16" s="1"/>
  <c r="AH176" i="36"/>
  <c r="U5" i="16" s="1"/>
  <c r="Z176" i="36"/>
  <c r="M5" i="16" s="1"/>
  <c r="R176" i="36"/>
  <c r="E5" i="16" s="1"/>
  <c r="AO175" i="36"/>
  <c r="AB4" i="16" s="1"/>
  <c r="AG175" i="36"/>
  <c r="T4" i="16" s="1"/>
  <c r="Y175" i="36"/>
  <c r="L4" i="16" s="1"/>
  <c r="AN173" i="36"/>
  <c r="AA2" i="16" s="1"/>
  <c r="AF173" i="36"/>
  <c r="S2" i="16" s="1"/>
  <c r="X173" i="36"/>
  <c r="K2" i="16" s="1"/>
  <c r="AM160" i="36"/>
  <c r="Z2" i="15" s="1"/>
  <c r="AE160" i="36"/>
  <c r="R2" i="15" s="1"/>
  <c r="W160" i="36"/>
  <c r="J2" i="15" s="1"/>
  <c r="AR137" i="36"/>
  <c r="AE5" i="21" s="1"/>
  <c r="AJ137" i="36"/>
  <c r="W5" i="21" s="1"/>
  <c r="AB137" i="36"/>
  <c r="O5" i="21" s="1"/>
  <c r="T137" i="36"/>
  <c r="G5" i="21" s="1"/>
  <c r="AP134" i="36"/>
  <c r="AH134" i="36"/>
  <c r="Z134" i="36"/>
  <c r="R134" i="36"/>
  <c r="AM181" i="36"/>
  <c r="Z10" i="16" s="1"/>
  <c r="AE181" i="36"/>
  <c r="R10" i="16" s="1"/>
  <c r="W181" i="36"/>
  <c r="J10" i="16" s="1"/>
  <c r="AT142" i="36"/>
  <c r="AG10" i="21" s="1"/>
  <c r="AL142" i="36"/>
  <c r="Y10" i="21" s="1"/>
  <c r="AD142" i="36"/>
  <c r="Q10" i="21" s="1"/>
  <c r="V142" i="36"/>
  <c r="I10" i="21" s="1"/>
  <c r="AR188" i="36"/>
  <c r="AE4" i="17" s="1"/>
  <c r="AP186" i="36"/>
  <c r="AC2" i="17" s="1"/>
  <c r="AN175" i="36"/>
  <c r="AA4" i="16" s="1"/>
  <c r="AT160" i="36"/>
  <c r="AG2" i="15" s="1"/>
  <c r="AS149" i="36"/>
  <c r="AF4" i="14" s="1"/>
  <c r="AQ137" i="36"/>
  <c r="AD5" i="21" s="1"/>
  <c r="AO134" i="36"/>
  <c r="AL181" i="36"/>
  <c r="Y10" i="16" s="1"/>
  <c r="AJ188" i="36"/>
  <c r="W4" i="17" s="1"/>
  <c r="AH186" i="36"/>
  <c r="U2" i="17" s="1"/>
  <c r="AF175" i="36"/>
  <c r="S4" i="16" s="1"/>
  <c r="AN160" i="36"/>
  <c r="AA2" i="15" s="1"/>
  <c r="AK137" i="36"/>
  <c r="X5" i="21" s="1"/>
  <c r="AI134" i="36"/>
  <c r="AF181" i="36"/>
  <c r="S10" i="16" s="1"/>
  <c r="AB188" i="36"/>
  <c r="O4" i="17" s="1"/>
  <c r="Z186" i="36"/>
  <c r="M2" i="17" s="1"/>
  <c r="X175" i="36"/>
  <c r="K4" i="16" s="1"/>
  <c r="AL160" i="36"/>
  <c r="Y2" i="15" s="1"/>
  <c r="AK149" i="36"/>
  <c r="X4" i="14" s="1"/>
  <c r="AI137" i="36"/>
  <c r="V5" i="21" s="1"/>
  <c r="AG134" i="36"/>
  <c r="AD181" i="36"/>
  <c r="Q10" i="16" s="1"/>
  <c r="T188" i="36"/>
  <c r="G4" i="17" s="1"/>
  <c r="R186" i="36"/>
  <c r="E2" i="17" s="1"/>
  <c r="AF160" i="36"/>
  <c r="S2" i="15" s="1"/>
  <c r="AC137" i="36"/>
  <c r="P5" i="21" s="1"/>
  <c r="AA134" i="36"/>
  <c r="X181" i="36"/>
  <c r="K10" i="16" s="1"/>
  <c r="AS189" i="36"/>
  <c r="AF5" i="17" s="1"/>
  <c r="AQ187" i="36"/>
  <c r="AD3" i="17" s="1"/>
  <c r="AO176" i="36"/>
  <c r="AB5" i="16" s="1"/>
  <c r="AM173" i="36"/>
  <c r="Z2" i="16" s="1"/>
  <c r="AD160" i="36"/>
  <c r="Q2" i="15" s="1"/>
  <c r="AA137" i="36"/>
  <c r="N5" i="21" s="1"/>
  <c r="Y134" i="36"/>
  <c r="V181" i="36"/>
  <c r="I10" i="16" s="1"/>
  <c r="U142" i="36"/>
  <c r="H10" i="21" s="1"/>
  <c r="AC189" i="36"/>
  <c r="P5" i="17" s="1"/>
  <c r="AA187" i="36"/>
  <c r="N3" i="17" s="1"/>
  <c r="Y176" i="36"/>
  <c r="L5" i="16" s="1"/>
  <c r="W173" i="36"/>
  <c r="J2" i="16" s="1"/>
  <c r="V160" i="36"/>
  <c r="I2" i="15" s="1"/>
  <c r="S137" i="36"/>
  <c r="F5" i="21" s="1"/>
  <c r="R136" i="36"/>
  <c r="E4" i="21" s="1"/>
  <c r="AT181" i="36"/>
  <c r="AG10" i="16" s="1"/>
  <c r="U189" i="36"/>
  <c r="H5" i="17" s="1"/>
  <c r="S187" i="36"/>
  <c r="F3" i="17" s="1"/>
  <c r="AS137" i="36"/>
  <c r="AF5" i="21" s="1"/>
  <c r="AQ134" i="36"/>
  <c r="AN181" i="36"/>
  <c r="AA10" i="16" s="1"/>
  <c r="AM142" i="36"/>
  <c r="Z10" i="21" s="1"/>
  <c r="X160" i="36"/>
  <c r="K2" i="15" s="1"/>
  <c r="U137" i="36"/>
  <c r="H5" i="21" s="1"/>
  <c r="AK189" i="36"/>
  <c r="X5" i="17" s="1"/>
  <c r="AE173" i="36"/>
  <c r="R2" i="16" s="1"/>
  <c r="AI187" i="36"/>
  <c r="V3" i="17" s="1"/>
  <c r="S134" i="36"/>
  <c r="AG176" i="36"/>
  <c r="T5" i="16" s="1"/>
  <c r="AC151" i="30" l="1"/>
  <c r="AB151" i="36"/>
  <c r="O6" i="14" s="1"/>
  <c r="AC143" i="30"/>
  <c r="AB143" i="36"/>
  <c r="O11" i="21" s="1"/>
  <c r="AC190" i="30"/>
  <c r="AB190" i="36"/>
  <c r="O6" i="17" s="1"/>
  <c r="AC182" i="30"/>
  <c r="AB182" i="36"/>
  <c r="O11" i="16" s="1"/>
  <c r="AC156" i="30"/>
  <c r="AB156" i="36"/>
  <c r="O11" i="14" s="1"/>
  <c r="Y154" i="30"/>
  <c r="X154" i="36"/>
  <c r="K9" i="14" s="1"/>
  <c r="Y140" i="30"/>
  <c r="X140" i="36"/>
  <c r="K8" i="21" s="1"/>
  <c r="X86" i="30"/>
  <c r="W86" i="36"/>
  <c r="J6" i="24" s="1"/>
  <c r="X88" i="30"/>
  <c r="W88" i="36"/>
  <c r="J8" i="24" s="1"/>
  <c r="Y179" i="30"/>
  <c r="X179" i="36"/>
  <c r="K8" i="16" s="1"/>
  <c r="X22" i="30"/>
  <c r="W22" i="36"/>
  <c r="J7" i="20" s="1"/>
  <c r="X31" i="30"/>
  <c r="W31" i="36"/>
  <c r="J3" i="11" s="1"/>
  <c r="X61" i="30"/>
  <c r="W61" i="36"/>
  <c r="J7" i="13" s="1"/>
  <c r="X10" i="30"/>
  <c r="W10" i="36"/>
  <c r="I8" i="18" s="1"/>
  <c r="W13" i="36"/>
  <c r="I11" i="18" s="1"/>
  <c r="X13" i="30"/>
  <c r="W24" i="36"/>
  <c r="J9" i="20" s="1"/>
  <c r="X24" i="30"/>
  <c r="W63" i="36"/>
  <c r="J9" i="13" s="1"/>
  <c r="X63" i="30"/>
  <c r="Y135" i="30"/>
  <c r="X135" i="36"/>
  <c r="K3" i="21" s="1"/>
  <c r="Y180" i="30"/>
  <c r="X180" i="36"/>
  <c r="K9" i="16" s="1"/>
  <c r="X39" i="30"/>
  <c r="W39" i="36"/>
  <c r="J11" i="11" s="1"/>
  <c r="W96" i="36"/>
  <c r="J3" i="25" s="1"/>
  <c r="X96" i="30"/>
  <c r="X70" i="30"/>
  <c r="W70" i="36"/>
  <c r="J3" i="23" s="1"/>
  <c r="Y155" i="30"/>
  <c r="X155" i="36"/>
  <c r="K10" i="14" s="1"/>
  <c r="X122" i="30"/>
  <c r="W122" i="36"/>
  <c r="J3" i="27" s="1"/>
  <c r="X98" i="30"/>
  <c r="W98" i="36"/>
  <c r="J5" i="25" s="1"/>
  <c r="X113" i="30"/>
  <c r="W113" i="36"/>
  <c r="J7" i="26" s="1"/>
  <c r="X102" i="30"/>
  <c r="W102" i="36"/>
  <c r="J9" i="25" s="1"/>
  <c r="X126" i="30"/>
  <c r="W126" i="36"/>
  <c r="J7" i="27" s="1"/>
  <c r="Y178" i="30"/>
  <c r="X178" i="36"/>
  <c r="K7" i="16" s="1"/>
  <c r="Y166" i="30"/>
  <c r="X166" i="36"/>
  <c r="K8" i="15" s="1"/>
  <c r="W5" i="36"/>
  <c r="I3" i="18" s="1"/>
  <c r="X5" i="30"/>
  <c r="X47" i="30"/>
  <c r="W47" i="36"/>
  <c r="J6" i="12" s="1"/>
  <c r="X25" i="30"/>
  <c r="W25" i="36"/>
  <c r="J10" i="20" s="1"/>
  <c r="W23" i="36"/>
  <c r="J8" i="20" s="1"/>
  <c r="X23" i="30"/>
  <c r="X26" i="30"/>
  <c r="W26" i="36"/>
  <c r="J11" i="20" s="1"/>
  <c r="X20" i="30"/>
  <c r="W20" i="36"/>
  <c r="J5" i="20" s="1"/>
  <c r="X60" i="30"/>
  <c r="W60" i="36"/>
  <c r="J6" i="13" s="1"/>
  <c r="W48" i="36"/>
  <c r="J7" i="12" s="1"/>
  <c r="X48" i="30"/>
  <c r="X57" i="30"/>
  <c r="W57" i="36"/>
  <c r="J3" i="13" s="1"/>
  <c r="Y167" i="30"/>
  <c r="X167" i="36"/>
  <c r="K9" i="15" s="1"/>
  <c r="Y162" i="30"/>
  <c r="X162" i="36"/>
  <c r="K4" i="15" s="1"/>
  <c r="Y153" i="30"/>
  <c r="X153" i="36"/>
  <c r="K8" i="14" s="1"/>
  <c r="X91" i="30"/>
  <c r="W91" i="36"/>
  <c r="J11" i="24" s="1"/>
  <c r="X117" i="30"/>
  <c r="W117" i="36"/>
  <c r="J11" i="26" s="1"/>
  <c r="Y161" i="30"/>
  <c r="X161" i="36"/>
  <c r="K3" i="15" s="1"/>
  <c r="Y163" i="30"/>
  <c r="X163" i="36"/>
  <c r="K5" i="15" s="1"/>
  <c r="X104" i="30"/>
  <c r="W104" i="36"/>
  <c r="J11" i="25" s="1"/>
  <c r="X90" i="30"/>
  <c r="W90" i="36"/>
  <c r="J10" i="24" s="1"/>
  <c r="X95" i="30"/>
  <c r="W95" i="36"/>
  <c r="X85" i="30"/>
  <c r="W85" i="36"/>
  <c r="J5" i="24" s="1"/>
  <c r="X97" i="30"/>
  <c r="W97" i="36"/>
  <c r="J4" i="25" s="1"/>
  <c r="Y108" i="30"/>
  <c r="X108" i="36"/>
  <c r="Y141" i="30"/>
  <c r="X141" i="36"/>
  <c r="K9" i="21" s="1"/>
  <c r="X112" i="30"/>
  <c r="W112" i="36"/>
  <c r="J6" i="26" s="1"/>
  <c r="X109" i="30"/>
  <c r="W109" i="36"/>
  <c r="J3" i="26" s="1"/>
  <c r="X75" i="30"/>
  <c r="W75" i="36"/>
  <c r="J8" i="23" s="1"/>
  <c r="X121" i="30"/>
  <c r="W121" i="36"/>
  <c r="X52" i="30"/>
  <c r="W52" i="36"/>
  <c r="J11" i="12" s="1"/>
  <c r="X34" i="30"/>
  <c r="W34" i="36"/>
  <c r="J6" i="11" s="1"/>
  <c r="X18" i="30"/>
  <c r="W18" i="36"/>
  <c r="J3" i="20" s="1"/>
  <c r="X33" i="30"/>
  <c r="W33" i="36"/>
  <c r="J5" i="11" s="1"/>
  <c r="X50" i="30"/>
  <c r="W50" i="36"/>
  <c r="J9" i="12" s="1"/>
  <c r="X32" i="30"/>
  <c r="W32" i="36"/>
  <c r="J4" i="11" s="1"/>
  <c r="X130" i="30"/>
  <c r="W130" i="36"/>
  <c r="J11" i="27" s="1"/>
  <c r="X101" i="30"/>
  <c r="W101" i="36"/>
  <c r="J8" i="25" s="1"/>
  <c r="X21" i="30"/>
  <c r="W21" i="36"/>
  <c r="J6" i="20" s="1"/>
  <c r="Y148" i="30"/>
  <c r="X148" i="36"/>
  <c r="K3" i="14" s="1"/>
  <c r="X11" i="30"/>
  <c r="W11" i="36"/>
  <c r="I9" i="18" s="1"/>
  <c r="X87" i="30"/>
  <c r="W87" i="36"/>
  <c r="J7" i="24" s="1"/>
  <c r="X83" i="30"/>
  <c r="W83" i="36"/>
  <c r="J3" i="24" s="1"/>
  <c r="W35" i="36"/>
  <c r="J7" i="11" s="1"/>
  <c r="X35" i="30"/>
  <c r="Y150" i="30"/>
  <c r="X150" i="36"/>
  <c r="K5" i="14" s="1"/>
  <c r="X76" i="30"/>
  <c r="W76" i="36"/>
  <c r="J9" i="23" s="1"/>
  <c r="X38" i="30"/>
  <c r="W38" i="36"/>
  <c r="J10" i="11" s="1"/>
  <c r="X103" i="30"/>
  <c r="W103" i="36"/>
  <c r="J10" i="25" s="1"/>
  <c r="Y168" i="30"/>
  <c r="X168" i="36"/>
  <c r="K10" i="15" s="1"/>
  <c r="X128" i="30"/>
  <c r="W128" i="36"/>
  <c r="J9" i="27" s="1"/>
  <c r="Y152" i="30"/>
  <c r="X152" i="36"/>
  <c r="K7" i="14" s="1"/>
  <c r="Y165" i="30"/>
  <c r="X165" i="36"/>
  <c r="K7" i="15" s="1"/>
  <c r="X65" i="30"/>
  <c r="W65" i="36"/>
  <c r="J11" i="13" s="1"/>
  <c r="X127" i="30"/>
  <c r="W127" i="36"/>
  <c r="J8" i="27" s="1"/>
  <c r="Y174" i="30"/>
  <c r="X174" i="36"/>
  <c r="K3" i="16" s="1"/>
  <c r="Y191" i="30"/>
  <c r="X191" i="36"/>
  <c r="K7" i="17" s="1"/>
  <c r="X36" i="30"/>
  <c r="W36" i="36"/>
  <c r="J8" i="11" s="1"/>
  <c r="X8" i="30"/>
  <c r="W8" i="36"/>
  <c r="I6" i="18" s="1"/>
  <c r="X44" i="30"/>
  <c r="W44" i="36"/>
  <c r="J3" i="12" s="1"/>
  <c r="W37" i="36"/>
  <c r="J9" i="11" s="1"/>
  <c r="X37" i="30"/>
  <c r="X73" i="30"/>
  <c r="W73" i="36"/>
  <c r="J6" i="23" s="1"/>
  <c r="X115" i="30"/>
  <c r="W115" i="36"/>
  <c r="J9" i="26" s="1"/>
  <c r="X89" i="30"/>
  <c r="W89" i="36"/>
  <c r="J9" i="24" s="1"/>
  <c r="X62" i="30"/>
  <c r="W62" i="36"/>
  <c r="J8" i="13" s="1"/>
  <c r="Y193" i="30"/>
  <c r="X193" i="36"/>
  <c r="K9" i="17" s="1"/>
  <c r="X100" i="30"/>
  <c r="W100" i="36"/>
  <c r="J7" i="25" s="1"/>
  <c r="X114" i="30"/>
  <c r="W114" i="36"/>
  <c r="J8" i="26" s="1"/>
  <c r="X125" i="30"/>
  <c r="W125" i="36"/>
  <c r="J6" i="27" s="1"/>
  <c r="Y192" i="30"/>
  <c r="X192" i="36"/>
  <c r="K8" i="17" s="1"/>
  <c r="Y139" i="30"/>
  <c r="X139" i="36"/>
  <c r="K7" i="21" s="1"/>
  <c r="W49" i="36"/>
  <c r="J8" i="12" s="1"/>
  <c r="X49" i="30"/>
  <c r="X99" i="30"/>
  <c r="W99" i="36"/>
  <c r="J6" i="25" s="1"/>
  <c r="X78" i="30"/>
  <c r="W78" i="36"/>
  <c r="J11" i="23" s="1"/>
  <c r="Q176" i="36"/>
  <c r="D5" i="16" s="1"/>
  <c r="P176" i="30"/>
  <c r="Q175" i="36"/>
  <c r="D4" i="16" s="1"/>
  <c r="P175" i="30"/>
  <c r="Q136" i="36"/>
  <c r="D4" i="21" s="1"/>
  <c r="P136" i="30"/>
  <c r="Q134" i="36"/>
  <c r="P134" i="30"/>
  <c r="O134" i="30" s="1"/>
  <c r="Q149" i="36"/>
  <c r="D4" i="14" s="1"/>
  <c r="P149" i="30"/>
  <c r="O149" i="30" s="1"/>
  <c r="Q142" i="36"/>
  <c r="D10" i="21" s="1"/>
  <c r="P142" i="30"/>
  <c r="Q137" i="36"/>
  <c r="D5" i="21" s="1"/>
  <c r="P137" i="30"/>
  <c r="Q160" i="36"/>
  <c r="D2" i="15" s="1"/>
  <c r="P160" i="30"/>
  <c r="Q173" i="36"/>
  <c r="D2" i="16" s="1"/>
  <c r="P173" i="30"/>
  <c r="Q181" i="36"/>
  <c r="D10" i="16" s="1"/>
  <c r="P181" i="30"/>
  <c r="Q147" i="36"/>
  <c r="D2" i="14" s="1"/>
  <c r="P147" i="30"/>
  <c r="Q186" i="36"/>
  <c r="D2" i="17" s="1"/>
  <c r="P186" i="30"/>
  <c r="Q187" i="36"/>
  <c r="D3" i="17" s="1"/>
  <c r="P187" i="30"/>
  <c r="Q188" i="36"/>
  <c r="D4" i="17" s="1"/>
  <c r="P188" i="30"/>
  <c r="Q189" i="36"/>
  <c r="D5" i="17" s="1"/>
  <c r="P189" i="30"/>
  <c r="AK194" i="36"/>
  <c r="X10" i="17" s="1"/>
  <c r="AK142" i="36"/>
  <c r="X10" i="21" s="1"/>
  <c r="W149" i="36"/>
  <c r="J4" i="14" s="1"/>
  <c r="AM149" i="36"/>
  <c r="Z4" i="14" s="1"/>
  <c r="AD149" i="36"/>
  <c r="Q4" i="14" s="1"/>
  <c r="Y149" i="36"/>
  <c r="L4" i="14" s="1"/>
  <c r="AR149" i="36"/>
  <c r="AE4" i="14" s="1"/>
  <c r="AL149" i="36"/>
  <c r="Y4" i="14" s="1"/>
  <c r="AG149" i="36"/>
  <c r="T4" i="14" s="1"/>
  <c r="U149" i="36"/>
  <c r="H4" i="14" s="1"/>
  <c r="AE149" i="36"/>
  <c r="R4" i="14" s="1"/>
  <c r="AE194" i="36"/>
  <c r="R10" i="17" s="1"/>
  <c r="AE142" i="36"/>
  <c r="R10" i="21" s="1"/>
  <c r="AT149" i="36"/>
  <c r="AG4" i="14" s="1"/>
  <c r="AO149" i="36"/>
  <c r="AB4" i="14" s="1"/>
  <c r="Z149" i="36"/>
  <c r="M4" i="14" s="1"/>
  <c r="S149" i="36"/>
  <c r="F4" i="14" s="1"/>
  <c r="W194" i="36"/>
  <c r="J10" i="17" s="1"/>
  <c r="W142" i="36"/>
  <c r="J10" i="21" s="1"/>
  <c r="P149" i="36"/>
  <c r="AS194" i="36"/>
  <c r="AF10" i="17" s="1"/>
  <c r="AS142" i="36"/>
  <c r="AF10" i="21" s="1"/>
  <c r="AC149" i="36"/>
  <c r="P4" i="14" s="1"/>
  <c r="AC194" i="36"/>
  <c r="P10" i="17" s="1"/>
  <c r="AC142" i="36"/>
  <c r="P10" i="21" s="1"/>
  <c r="V149" i="36"/>
  <c r="I4" i="14" s="1"/>
  <c r="U194" i="36"/>
  <c r="H10" i="17" s="1"/>
  <c r="V194" i="36"/>
  <c r="I10" i="17" s="1"/>
  <c r="AN194" i="36"/>
  <c r="AA10" i="17" s="1"/>
  <c r="AJ194" i="36"/>
  <c r="W10" i="17" s="1"/>
  <c r="AN202" i="30"/>
  <c r="AN202" i="36" s="1"/>
  <c r="S202" i="30"/>
  <c r="S202" i="36" s="1"/>
  <c r="AG202" i="30"/>
  <c r="AG202" i="36" s="1"/>
  <c r="Y202" i="30"/>
  <c r="Y202" i="36" s="1"/>
  <c r="AI202" i="30"/>
  <c r="AI202" i="36" s="1"/>
  <c r="X194" i="36"/>
  <c r="K10" i="17" s="1"/>
  <c r="U202" i="30"/>
  <c r="U202" i="36" s="1"/>
  <c r="AD194" i="36"/>
  <c r="Q10" i="17" s="1"/>
  <c r="AH202" i="30"/>
  <c r="AH202" i="36" s="1"/>
  <c r="Y194" i="36"/>
  <c r="L10" i="17" s="1"/>
  <c r="AC202" i="30"/>
  <c r="AC202" i="36" s="1"/>
  <c r="AR194" i="36"/>
  <c r="AE10" i="17" s="1"/>
  <c r="AM194" i="36"/>
  <c r="Z10" i="17" s="1"/>
  <c r="AL194" i="36"/>
  <c r="Y10" i="17" s="1"/>
  <c r="AP202" i="30"/>
  <c r="AP202" i="36" s="1"/>
  <c r="AG194" i="36"/>
  <c r="T10" i="17" s="1"/>
  <c r="AK202" i="30"/>
  <c r="AK202" i="36" s="1"/>
  <c r="R194" i="36"/>
  <c r="E10" i="17" s="1"/>
  <c r="V202" i="30"/>
  <c r="V202" i="36" s="1"/>
  <c r="AR202" i="30"/>
  <c r="AR202" i="36" s="1"/>
  <c r="AT194" i="36"/>
  <c r="AG10" i="17" s="1"/>
  <c r="AO194" i="36"/>
  <c r="AB10" i="17" s="1"/>
  <c r="AS202" i="30"/>
  <c r="AS202" i="36" s="1"/>
  <c r="Z194" i="36"/>
  <c r="M10" i="17" s="1"/>
  <c r="AD202" i="30"/>
  <c r="AD202" i="36" s="1"/>
  <c r="AQ202" i="30"/>
  <c r="AQ202" i="36" s="1"/>
  <c r="Q202" i="30"/>
  <c r="Q202" i="36" s="1"/>
  <c r="AH194" i="36"/>
  <c r="U10" i="17" s="1"/>
  <c r="AL202" i="30"/>
  <c r="AL202" i="36" s="1"/>
  <c r="S194" i="36"/>
  <c r="F10" i="17" s="1"/>
  <c r="W202" i="30"/>
  <c r="W202" i="36" s="1"/>
  <c r="T202" i="30"/>
  <c r="T202" i="36" s="1"/>
  <c r="AP194" i="36"/>
  <c r="AC10" i="17" s="1"/>
  <c r="AT202" i="30"/>
  <c r="AT202" i="36" s="1"/>
  <c r="AA194" i="36"/>
  <c r="N10" i="17" s="1"/>
  <c r="AE202" i="30"/>
  <c r="AE202" i="36" s="1"/>
  <c r="R6" i="36"/>
  <c r="D4" i="18" s="1"/>
  <c r="AO64" i="36"/>
  <c r="AB10" i="13" s="1"/>
  <c r="AG64" i="36"/>
  <c r="T10" i="13" s="1"/>
  <c r="Y64" i="36"/>
  <c r="L10" i="13" s="1"/>
  <c r="AN59" i="36"/>
  <c r="AA5" i="13" s="1"/>
  <c r="AF59" i="36"/>
  <c r="S5" i="13" s="1"/>
  <c r="X59" i="36"/>
  <c r="K5" i="13" s="1"/>
  <c r="AM58" i="36"/>
  <c r="Z4" i="13" s="1"/>
  <c r="AE58" i="36"/>
  <c r="R4" i="13" s="1"/>
  <c r="W58" i="36"/>
  <c r="J4" i="13" s="1"/>
  <c r="AT56" i="36"/>
  <c r="AG2" i="13" s="1"/>
  <c r="AL56" i="36"/>
  <c r="Y2" i="13" s="1"/>
  <c r="AD56" i="36"/>
  <c r="Q2" i="13" s="1"/>
  <c r="V56" i="36"/>
  <c r="I2" i="13" s="1"/>
  <c r="AS51" i="36"/>
  <c r="AF10" i="12" s="1"/>
  <c r="AK51" i="36"/>
  <c r="X10" i="12" s="1"/>
  <c r="AC51" i="36"/>
  <c r="P10" i="12" s="1"/>
  <c r="U51" i="36"/>
  <c r="H10" i="12" s="1"/>
  <c r="AR46" i="36"/>
  <c r="AE5" i="12" s="1"/>
  <c r="AN64" i="36"/>
  <c r="AA10" i="13" s="1"/>
  <c r="AF64" i="36"/>
  <c r="S10" i="13" s="1"/>
  <c r="X64" i="36"/>
  <c r="K10" i="13" s="1"/>
  <c r="AM59" i="36"/>
  <c r="Z5" i="13" s="1"/>
  <c r="AE59" i="36"/>
  <c r="R5" i="13" s="1"/>
  <c r="W59" i="36"/>
  <c r="J5" i="13" s="1"/>
  <c r="AT58" i="36"/>
  <c r="AG4" i="13" s="1"/>
  <c r="AL58" i="36"/>
  <c r="Y4" i="13" s="1"/>
  <c r="AD58" i="36"/>
  <c r="Q4" i="13" s="1"/>
  <c r="V58" i="36"/>
  <c r="I4" i="13" s="1"/>
  <c r="AS56" i="36"/>
  <c r="AF2" i="13" s="1"/>
  <c r="AK56" i="36"/>
  <c r="X2" i="13" s="1"/>
  <c r="AC56" i="36"/>
  <c r="P2" i="13" s="1"/>
  <c r="U56" i="36"/>
  <c r="H2" i="13" s="1"/>
  <c r="AR51" i="36"/>
  <c r="AE10" i="12" s="1"/>
  <c r="AJ51" i="36"/>
  <c r="W10" i="12" s="1"/>
  <c r="AB51" i="36"/>
  <c r="O10" i="12" s="1"/>
  <c r="T51" i="36"/>
  <c r="G10" i="12" s="1"/>
  <c r="AQ46" i="36"/>
  <c r="AD5" i="12" s="1"/>
  <c r="AM64" i="36"/>
  <c r="Z10" i="13" s="1"/>
  <c r="AE64" i="36"/>
  <c r="R10" i="13" s="1"/>
  <c r="W64" i="36"/>
  <c r="J10" i="13" s="1"/>
  <c r="AT59" i="36"/>
  <c r="AG5" i="13" s="1"/>
  <c r="AL59" i="36"/>
  <c r="Y5" i="13" s="1"/>
  <c r="AD59" i="36"/>
  <c r="Q5" i="13" s="1"/>
  <c r="V59" i="36"/>
  <c r="I5" i="13" s="1"/>
  <c r="AS58" i="36"/>
  <c r="AF4" i="13" s="1"/>
  <c r="AK58" i="36"/>
  <c r="X4" i="13" s="1"/>
  <c r="AC58" i="36"/>
  <c r="P4" i="13" s="1"/>
  <c r="U58" i="36"/>
  <c r="H4" i="13" s="1"/>
  <c r="AR56" i="36"/>
  <c r="AE2" i="13" s="1"/>
  <c r="AJ56" i="36"/>
  <c r="W2" i="13" s="1"/>
  <c r="AB56" i="36"/>
  <c r="O2" i="13" s="1"/>
  <c r="T56" i="36"/>
  <c r="G2" i="13" s="1"/>
  <c r="AQ51" i="36"/>
  <c r="AD10" i="12" s="1"/>
  <c r="AT64" i="36"/>
  <c r="AG10" i="13" s="1"/>
  <c r="AL64" i="36"/>
  <c r="Y10" i="13" s="1"/>
  <c r="AD64" i="36"/>
  <c r="Q10" i="13" s="1"/>
  <c r="V64" i="36"/>
  <c r="I10" i="13" s="1"/>
  <c r="AS59" i="36"/>
  <c r="AF5" i="13" s="1"/>
  <c r="AK59" i="36"/>
  <c r="X5" i="13" s="1"/>
  <c r="AC59" i="36"/>
  <c r="P5" i="13" s="1"/>
  <c r="U59" i="36"/>
  <c r="H5" i="13" s="1"/>
  <c r="AR58" i="36"/>
  <c r="AE4" i="13" s="1"/>
  <c r="AJ58" i="36"/>
  <c r="W4" i="13" s="1"/>
  <c r="AB58" i="36"/>
  <c r="O4" i="13" s="1"/>
  <c r="T58" i="36"/>
  <c r="G4" i="13" s="1"/>
  <c r="AQ56" i="36"/>
  <c r="AD2" i="13" s="1"/>
  <c r="AI56" i="36"/>
  <c r="V2" i="13" s="1"/>
  <c r="AA56" i="36"/>
  <c r="N2" i="13" s="1"/>
  <c r="S56" i="36"/>
  <c r="F2" i="13" s="1"/>
  <c r="AP51" i="36"/>
  <c r="AC10" i="12" s="1"/>
  <c r="AH51" i="36"/>
  <c r="U10" i="12" s="1"/>
  <c r="Z51" i="36"/>
  <c r="M10" i="12" s="1"/>
  <c r="R51" i="36"/>
  <c r="E10" i="12" s="1"/>
  <c r="AO46" i="36"/>
  <c r="AB5" i="12" s="1"/>
  <c r="AG46" i="36"/>
  <c r="T5" i="12" s="1"/>
  <c r="AP64" i="36"/>
  <c r="AC10" i="13" s="1"/>
  <c r="AH64" i="36"/>
  <c r="U10" i="13" s="1"/>
  <c r="Z64" i="36"/>
  <c r="M10" i="13" s="1"/>
  <c r="R64" i="36"/>
  <c r="E10" i="13" s="1"/>
  <c r="AO59" i="36"/>
  <c r="AB5" i="13" s="1"/>
  <c r="AG59" i="36"/>
  <c r="T5" i="13" s="1"/>
  <c r="Y59" i="36"/>
  <c r="L5" i="13" s="1"/>
  <c r="AN58" i="36"/>
  <c r="AA4" i="13" s="1"/>
  <c r="AF58" i="36"/>
  <c r="S4" i="13" s="1"/>
  <c r="X58" i="36"/>
  <c r="K4" i="13" s="1"/>
  <c r="AM56" i="36"/>
  <c r="Z2" i="13" s="1"/>
  <c r="AE56" i="36"/>
  <c r="R2" i="13" s="1"/>
  <c r="W56" i="36"/>
  <c r="J2" i="13" s="1"/>
  <c r="AT51" i="36"/>
  <c r="AG10" i="12" s="1"/>
  <c r="AL51" i="36"/>
  <c r="Y10" i="12" s="1"/>
  <c r="AD51" i="36"/>
  <c r="Q10" i="12" s="1"/>
  <c r="V51" i="36"/>
  <c r="I10" i="12" s="1"/>
  <c r="AS46" i="36"/>
  <c r="AF5" i="12" s="1"/>
  <c r="AK46" i="36"/>
  <c r="X5" i="12" s="1"/>
  <c r="AJ64" i="36"/>
  <c r="W10" i="13" s="1"/>
  <c r="AR59" i="36"/>
  <c r="AE5" i="13" s="1"/>
  <c r="Z59" i="36"/>
  <c r="M5" i="13" s="1"/>
  <c r="AH58" i="36"/>
  <c r="U4" i="13" s="1"/>
  <c r="AP56" i="36"/>
  <c r="AC2" i="13" s="1"/>
  <c r="X56" i="36"/>
  <c r="K2" i="13" s="1"/>
  <c r="AG51" i="36"/>
  <c r="T10" i="12" s="1"/>
  <c r="AI46" i="36"/>
  <c r="V5" i="12" s="1"/>
  <c r="Z46" i="36"/>
  <c r="M5" i="12" s="1"/>
  <c r="R46" i="36"/>
  <c r="E5" i="12" s="1"/>
  <c r="AO45" i="36"/>
  <c r="AB4" i="12" s="1"/>
  <c r="AG45" i="36"/>
  <c r="T4" i="12" s="1"/>
  <c r="Y45" i="36"/>
  <c r="L4" i="12" s="1"/>
  <c r="AN43" i="36"/>
  <c r="AA2" i="12" s="1"/>
  <c r="AF43" i="36"/>
  <c r="S2" i="12" s="1"/>
  <c r="X43" i="36"/>
  <c r="K2" i="12" s="1"/>
  <c r="AM30" i="36"/>
  <c r="Z2" i="11" s="1"/>
  <c r="AE30" i="36"/>
  <c r="R2" i="11" s="1"/>
  <c r="W30" i="36"/>
  <c r="J2" i="11" s="1"/>
  <c r="AT19" i="36"/>
  <c r="AG4" i="20" s="1"/>
  <c r="AL19" i="36"/>
  <c r="Y4" i="20" s="1"/>
  <c r="AD19" i="36"/>
  <c r="Q4" i="20" s="1"/>
  <c r="V19" i="36"/>
  <c r="I4" i="20" s="1"/>
  <c r="AR12" i="36"/>
  <c r="AD10" i="18" s="1"/>
  <c r="AJ12" i="36"/>
  <c r="V10" i="18" s="1"/>
  <c r="AB12" i="36"/>
  <c r="N10" i="18" s="1"/>
  <c r="T12" i="36"/>
  <c r="F10" i="18" s="1"/>
  <c r="AQ7" i="36"/>
  <c r="AC5" i="18" s="1"/>
  <c r="AI7" i="36"/>
  <c r="U5" i="18" s="1"/>
  <c r="AA7" i="36"/>
  <c r="M5" i="18" s="1"/>
  <c r="S7" i="36"/>
  <c r="E5" i="18" s="1"/>
  <c r="AQ9" i="36"/>
  <c r="AC7" i="18" s="1"/>
  <c r="AI9" i="36"/>
  <c r="U7" i="18" s="1"/>
  <c r="AA9" i="36"/>
  <c r="M7" i="18" s="1"/>
  <c r="S9" i="36"/>
  <c r="E7" i="18" s="1"/>
  <c r="AI58" i="36"/>
  <c r="V4" i="13" s="1"/>
  <c r="AA46" i="36"/>
  <c r="N5" i="12" s="1"/>
  <c r="Z45" i="36"/>
  <c r="M4" i="12" s="1"/>
  <c r="X30" i="36"/>
  <c r="K2" i="11" s="1"/>
  <c r="AM19" i="36"/>
  <c r="Z4" i="20" s="1"/>
  <c r="AC12" i="36"/>
  <c r="O10" i="18" s="1"/>
  <c r="AR9" i="36"/>
  <c r="AD7" i="18" s="1"/>
  <c r="AI64" i="36"/>
  <c r="V10" i="13" s="1"/>
  <c r="AQ59" i="36"/>
  <c r="AD5" i="13" s="1"/>
  <c r="T59" i="36"/>
  <c r="G5" i="13" s="1"/>
  <c r="AG58" i="36"/>
  <c r="T4" i="13" s="1"/>
  <c r="AO56" i="36"/>
  <c r="AB2" i="13" s="1"/>
  <c r="R56" i="36"/>
  <c r="E2" i="13" s="1"/>
  <c r="AF51" i="36"/>
  <c r="S10" i="12" s="1"/>
  <c r="AH46" i="36"/>
  <c r="U5" i="12" s="1"/>
  <c r="Y46" i="36"/>
  <c r="L5" i="12" s="1"/>
  <c r="AN45" i="36"/>
  <c r="AA4" i="12" s="1"/>
  <c r="AF45" i="36"/>
  <c r="S4" i="12" s="1"/>
  <c r="X45" i="36"/>
  <c r="K4" i="12" s="1"/>
  <c r="AM43" i="36"/>
  <c r="Z2" i="12" s="1"/>
  <c r="AE43" i="36"/>
  <c r="R2" i="12" s="1"/>
  <c r="W43" i="36"/>
  <c r="J2" i="12" s="1"/>
  <c r="AT30" i="36"/>
  <c r="AG2" i="11" s="1"/>
  <c r="AL30" i="36"/>
  <c r="Y2" i="11" s="1"/>
  <c r="AD30" i="36"/>
  <c r="Q2" i="11" s="1"/>
  <c r="V30" i="36"/>
  <c r="I2" i="11" s="1"/>
  <c r="AS19" i="36"/>
  <c r="AF4" i="20" s="1"/>
  <c r="AK19" i="36"/>
  <c r="X4" i="20" s="1"/>
  <c r="AC19" i="36"/>
  <c r="P4" i="20" s="1"/>
  <c r="U19" i="36"/>
  <c r="H4" i="20" s="1"/>
  <c r="AQ12" i="36"/>
  <c r="AC10" i="18" s="1"/>
  <c r="AI12" i="36"/>
  <c r="U10" i="18" s="1"/>
  <c r="AA12" i="36"/>
  <c r="M10" i="18" s="1"/>
  <c r="S12" i="36"/>
  <c r="E10" i="18" s="1"/>
  <c r="AP7" i="36"/>
  <c r="AB5" i="18" s="1"/>
  <c r="AH7" i="36"/>
  <c r="T5" i="18" s="1"/>
  <c r="Z7" i="36"/>
  <c r="L5" i="18" s="1"/>
  <c r="R7" i="36"/>
  <c r="D5" i="18" s="1"/>
  <c r="AP9" i="36"/>
  <c r="AB7" i="18" s="1"/>
  <c r="AH9" i="36"/>
  <c r="T7" i="18" s="1"/>
  <c r="Z9" i="36"/>
  <c r="L7" i="18" s="1"/>
  <c r="R9" i="36"/>
  <c r="D7" i="18" s="1"/>
  <c r="AO7" i="36"/>
  <c r="AA5" i="18" s="1"/>
  <c r="Y9" i="36"/>
  <c r="K7" i="18" s="1"/>
  <c r="S51" i="36"/>
  <c r="F10" i="12" s="1"/>
  <c r="AG43" i="36"/>
  <c r="T2" i="12" s="1"/>
  <c r="AC64" i="36"/>
  <c r="P10" i="13" s="1"/>
  <c r="AP59" i="36"/>
  <c r="AC5" i="13" s="1"/>
  <c r="S59" i="36"/>
  <c r="F5" i="13" s="1"/>
  <c r="AA58" i="36"/>
  <c r="N4" i="13" s="1"/>
  <c r="AN56" i="36"/>
  <c r="AA2" i="13" s="1"/>
  <c r="AE51" i="36"/>
  <c r="R10" i="12" s="1"/>
  <c r="AT46" i="36"/>
  <c r="AG5" i="12" s="1"/>
  <c r="AF46" i="36"/>
  <c r="S5" i="12" s="1"/>
  <c r="X46" i="36"/>
  <c r="K5" i="12" s="1"/>
  <c r="AM45" i="36"/>
  <c r="Z4" i="12" s="1"/>
  <c r="AE45" i="36"/>
  <c r="R4" i="12" s="1"/>
  <c r="W45" i="36"/>
  <c r="J4" i="12" s="1"/>
  <c r="AT43" i="36"/>
  <c r="AG2" i="12" s="1"/>
  <c r="AL43" i="36"/>
  <c r="Y2" i="12" s="1"/>
  <c r="AD43" i="36"/>
  <c r="Q2" i="12" s="1"/>
  <c r="V43" i="36"/>
  <c r="I2" i="12" s="1"/>
  <c r="AS30" i="36"/>
  <c r="AF2" i="11" s="1"/>
  <c r="AK30" i="36"/>
  <c r="X2" i="11" s="1"/>
  <c r="AC30" i="36"/>
  <c r="P2" i="11" s="1"/>
  <c r="U30" i="36"/>
  <c r="H2" i="11" s="1"/>
  <c r="AR19" i="36"/>
  <c r="AE4" i="20" s="1"/>
  <c r="AJ19" i="36"/>
  <c r="W4" i="20" s="1"/>
  <c r="AB19" i="36"/>
  <c r="O4" i="20" s="1"/>
  <c r="T19" i="36"/>
  <c r="G4" i="20" s="1"/>
  <c r="AP12" i="36"/>
  <c r="AB10" i="18" s="1"/>
  <c r="AH12" i="36"/>
  <c r="T10" i="18" s="1"/>
  <c r="Z12" i="36"/>
  <c r="L10" i="18" s="1"/>
  <c r="R12" i="36"/>
  <c r="D10" i="18" s="1"/>
  <c r="AG7" i="36"/>
  <c r="S5" i="18" s="1"/>
  <c r="Y7" i="36"/>
  <c r="K5" i="18" s="1"/>
  <c r="AO9" i="36"/>
  <c r="AA7" i="18" s="1"/>
  <c r="AG9" i="36"/>
  <c r="S7" i="18" s="1"/>
  <c r="AP45" i="36"/>
  <c r="AC4" i="12" s="1"/>
  <c r="AK12" i="36"/>
  <c r="W10" i="18" s="1"/>
  <c r="T7" i="36"/>
  <c r="F5" i="18" s="1"/>
  <c r="AB64" i="36"/>
  <c r="O10" i="13" s="1"/>
  <c r="AJ59" i="36"/>
  <c r="W5" i="13" s="1"/>
  <c r="R59" i="36"/>
  <c r="E5" i="13" s="1"/>
  <c r="Z58" i="36"/>
  <c r="M4" i="13" s="1"/>
  <c r="AH56" i="36"/>
  <c r="U2" i="13" s="1"/>
  <c r="AA51" i="36"/>
  <c r="N10" i="12" s="1"/>
  <c r="AP46" i="36"/>
  <c r="AC5" i="12" s="1"/>
  <c r="AE46" i="36"/>
  <c r="R5" i="12" s="1"/>
  <c r="W46" i="36"/>
  <c r="J5" i="12" s="1"/>
  <c r="AT45" i="36"/>
  <c r="AG4" i="12" s="1"/>
  <c r="AL45" i="36"/>
  <c r="Y4" i="12" s="1"/>
  <c r="AD45" i="36"/>
  <c r="Q4" i="12" s="1"/>
  <c r="V45" i="36"/>
  <c r="I4" i="12" s="1"/>
  <c r="AS43" i="36"/>
  <c r="AF2" i="12" s="1"/>
  <c r="AK43" i="36"/>
  <c r="X2" i="12" s="1"/>
  <c r="AC43" i="36"/>
  <c r="P2" i="12" s="1"/>
  <c r="U43" i="36"/>
  <c r="H2" i="12" s="1"/>
  <c r="AR30" i="36"/>
  <c r="AE2" i="11" s="1"/>
  <c r="AJ30" i="36"/>
  <c r="W2" i="11" s="1"/>
  <c r="AB30" i="36"/>
  <c r="O2" i="11" s="1"/>
  <c r="T30" i="36"/>
  <c r="G2" i="11" s="1"/>
  <c r="AQ19" i="36"/>
  <c r="AD4" i="20" s="1"/>
  <c r="AI19" i="36"/>
  <c r="V4" i="20" s="1"/>
  <c r="AA19" i="36"/>
  <c r="N4" i="20" s="1"/>
  <c r="S19" i="36"/>
  <c r="F4" i="20" s="1"/>
  <c r="R17" i="36"/>
  <c r="E2" i="20" s="1"/>
  <c r="AO12" i="36"/>
  <c r="AA10" i="18" s="1"/>
  <c r="AG12" i="36"/>
  <c r="S10" i="18" s="1"/>
  <c r="Y12" i="36"/>
  <c r="K10" i="18" s="1"/>
  <c r="AN7" i="36"/>
  <c r="Z5" i="18" s="1"/>
  <c r="AF7" i="36"/>
  <c r="R5" i="18" s="1"/>
  <c r="X7" i="36"/>
  <c r="J5" i="18" s="1"/>
  <c r="AN9" i="36"/>
  <c r="Z7" i="18" s="1"/>
  <c r="AF9" i="36"/>
  <c r="R7" i="18" s="1"/>
  <c r="X9" i="36"/>
  <c r="J7" i="18" s="1"/>
  <c r="AA59" i="36"/>
  <c r="N5" i="13" s="1"/>
  <c r="S46" i="36"/>
  <c r="F5" i="12" s="1"/>
  <c r="R45" i="36"/>
  <c r="E4" i="12" s="1"/>
  <c r="AF30" i="36"/>
  <c r="S2" i="11" s="1"/>
  <c r="AE19" i="36"/>
  <c r="R4" i="20" s="1"/>
  <c r="U12" i="36"/>
  <c r="G10" i="18" s="1"/>
  <c r="AJ9" i="36"/>
  <c r="V7" i="18" s="1"/>
  <c r="AS64" i="36"/>
  <c r="AF10" i="13" s="1"/>
  <c r="AA64" i="36"/>
  <c r="N10" i="13" s="1"/>
  <c r="AI59" i="36"/>
  <c r="V5" i="13" s="1"/>
  <c r="AQ58" i="36"/>
  <c r="AD4" i="13" s="1"/>
  <c r="Y58" i="36"/>
  <c r="L4" i="13" s="1"/>
  <c r="AG56" i="36"/>
  <c r="T2" i="13" s="1"/>
  <c r="AO51" i="36"/>
  <c r="AB10" i="12" s="1"/>
  <c r="Y51" i="36"/>
  <c r="L10" i="12" s="1"/>
  <c r="AN46" i="36"/>
  <c r="AA5" i="12" s="1"/>
  <c r="AD46" i="36"/>
  <c r="Q5" i="12" s="1"/>
  <c r="V46" i="36"/>
  <c r="I5" i="12" s="1"/>
  <c r="AS45" i="36"/>
  <c r="AF4" i="12" s="1"/>
  <c r="AK45" i="36"/>
  <c r="X4" i="12" s="1"/>
  <c r="AC45" i="36"/>
  <c r="P4" i="12" s="1"/>
  <c r="U45" i="36"/>
  <c r="H4" i="12" s="1"/>
  <c r="AR43" i="36"/>
  <c r="AE2" i="12" s="1"/>
  <c r="AJ43" i="36"/>
  <c r="W2" i="12" s="1"/>
  <c r="AB43" i="36"/>
  <c r="O2" i="12" s="1"/>
  <c r="T43" i="36"/>
  <c r="G2" i="12" s="1"/>
  <c r="AQ30" i="36"/>
  <c r="AD2" i="11" s="1"/>
  <c r="AI30" i="36"/>
  <c r="V2" i="11" s="1"/>
  <c r="AA30" i="36"/>
  <c r="N2" i="11" s="1"/>
  <c r="S30" i="36"/>
  <c r="F2" i="11" s="1"/>
  <c r="AP19" i="36"/>
  <c r="AC4" i="20" s="1"/>
  <c r="AH19" i="36"/>
  <c r="U4" i="20" s="1"/>
  <c r="Z19" i="36"/>
  <c r="M4" i="20" s="1"/>
  <c r="R19" i="36"/>
  <c r="E4" i="20" s="1"/>
  <c r="AN12" i="36"/>
  <c r="Z10" i="18" s="1"/>
  <c r="AF12" i="36"/>
  <c r="R10" i="18" s="1"/>
  <c r="X12" i="36"/>
  <c r="J10" i="18" s="1"/>
  <c r="AM7" i="36"/>
  <c r="Y5" i="18" s="1"/>
  <c r="AE7" i="36"/>
  <c r="Q5" i="18" s="1"/>
  <c r="W7" i="36"/>
  <c r="I5" i="18" s="1"/>
  <c r="AM9" i="36"/>
  <c r="Y7" i="18" s="1"/>
  <c r="AE9" i="36"/>
  <c r="Q7" i="18" s="1"/>
  <c r="W9" i="36"/>
  <c r="I7" i="18" s="1"/>
  <c r="AS9" i="36"/>
  <c r="AE7" i="18" s="1"/>
  <c r="AK64" i="36"/>
  <c r="X10" i="13" s="1"/>
  <c r="Y56" i="36"/>
  <c r="L2" i="13" s="1"/>
  <c r="AO43" i="36"/>
  <c r="AB2" i="12" s="1"/>
  <c r="AS12" i="36"/>
  <c r="AE10" i="18" s="1"/>
  <c r="AB7" i="36"/>
  <c r="N5" i="18" s="1"/>
  <c r="AR64" i="36"/>
  <c r="AE10" i="13" s="1"/>
  <c r="U64" i="36"/>
  <c r="H10" i="13" s="1"/>
  <c r="AH59" i="36"/>
  <c r="U5" i="13" s="1"/>
  <c r="AP58" i="36"/>
  <c r="AC4" i="13" s="1"/>
  <c r="S58" i="36"/>
  <c r="F4" i="13" s="1"/>
  <c r="AF56" i="36"/>
  <c r="S2" i="13" s="1"/>
  <c r="AN51" i="36"/>
  <c r="AA10" i="12" s="1"/>
  <c r="X51" i="36"/>
  <c r="K10" i="12" s="1"/>
  <c r="AM46" i="36"/>
  <c r="Z5" i="12" s="1"/>
  <c r="AC46" i="36"/>
  <c r="P5" i="12" s="1"/>
  <c r="U46" i="36"/>
  <c r="H5" i="12" s="1"/>
  <c r="AR45" i="36"/>
  <c r="AE4" i="12" s="1"/>
  <c r="AJ45" i="36"/>
  <c r="W4" i="12" s="1"/>
  <c r="AB45" i="36"/>
  <c r="O4" i="12" s="1"/>
  <c r="T45" i="36"/>
  <c r="G4" i="12" s="1"/>
  <c r="AQ43" i="36"/>
  <c r="AD2" i="12" s="1"/>
  <c r="AI43" i="36"/>
  <c r="V2" i="12" s="1"/>
  <c r="AA43" i="36"/>
  <c r="N2" i="12" s="1"/>
  <c r="S43" i="36"/>
  <c r="F2" i="12" s="1"/>
  <c r="AP30" i="36"/>
  <c r="AC2" i="11" s="1"/>
  <c r="AH30" i="36"/>
  <c r="U2" i="11" s="1"/>
  <c r="Z30" i="36"/>
  <c r="M2" i="11" s="1"/>
  <c r="R30" i="36"/>
  <c r="E2" i="11" s="1"/>
  <c r="AO19" i="36"/>
  <c r="AB4" i="20" s="1"/>
  <c r="AG19" i="36"/>
  <c r="T4" i="20" s="1"/>
  <c r="Y19" i="36"/>
  <c r="L4" i="20" s="1"/>
  <c r="AM12" i="36"/>
  <c r="Y10" i="18" s="1"/>
  <c r="AE12" i="36"/>
  <c r="Q10" i="18" s="1"/>
  <c r="W12" i="36"/>
  <c r="I10" i="18" s="1"/>
  <c r="AT7" i="36"/>
  <c r="AF5" i="18" s="1"/>
  <c r="AL7" i="36"/>
  <c r="X5" i="18" s="1"/>
  <c r="AD7" i="36"/>
  <c r="P5" i="18" s="1"/>
  <c r="V7" i="36"/>
  <c r="H5" i="18" s="1"/>
  <c r="AT9" i="36"/>
  <c r="AF7" i="18" s="1"/>
  <c r="AL9" i="36"/>
  <c r="X7" i="18" s="1"/>
  <c r="AD9" i="36"/>
  <c r="P7" i="18" s="1"/>
  <c r="V9" i="36"/>
  <c r="H7" i="18" s="1"/>
  <c r="AC7" i="36"/>
  <c r="O5" i="18" s="1"/>
  <c r="S64" i="36"/>
  <c r="F10" i="13" s="1"/>
  <c r="AJ46" i="36"/>
  <c r="W5" i="12" s="1"/>
  <c r="AH45" i="36"/>
  <c r="U4" i="12" s="1"/>
  <c r="AN30" i="36"/>
  <c r="AA2" i="11" s="1"/>
  <c r="W19" i="36"/>
  <c r="J4" i="20" s="1"/>
  <c r="AR7" i="36"/>
  <c r="AD5" i="18" s="1"/>
  <c r="AB9" i="36"/>
  <c r="N7" i="18" s="1"/>
  <c r="AQ64" i="36"/>
  <c r="AD10" i="13" s="1"/>
  <c r="T64" i="36"/>
  <c r="G10" i="13" s="1"/>
  <c r="AB59" i="36"/>
  <c r="O5" i="13" s="1"/>
  <c r="AO58" i="36"/>
  <c r="AB4" i="13" s="1"/>
  <c r="R58" i="36"/>
  <c r="E4" i="13" s="1"/>
  <c r="Z56" i="36"/>
  <c r="M2" i="13" s="1"/>
  <c r="AM51" i="36"/>
  <c r="Z10" i="12" s="1"/>
  <c r="W51" i="36"/>
  <c r="J10" i="12" s="1"/>
  <c r="AL46" i="36"/>
  <c r="Y5" i="12" s="1"/>
  <c r="AB46" i="36"/>
  <c r="O5" i="12" s="1"/>
  <c r="T46" i="36"/>
  <c r="G5" i="12" s="1"/>
  <c r="AQ45" i="36"/>
  <c r="AD4" i="12" s="1"/>
  <c r="AI45" i="36"/>
  <c r="V4" i="12" s="1"/>
  <c r="AA45" i="36"/>
  <c r="N4" i="12" s="1"/>
  <c r="S45" i="36"/>
  <c r="F4" i="12" s="1"/>
  <c r="AP43" i="36"/>
  <c r="AC2" i="12" s="1"/>
  <c r="AH43" i="36"/>
  <c r="U2" i="12" s="1"/>
  <c r="Z43" i="36"/>
  <c r="M2" i="12" s="1"/>
  <c r="R43" i="36"/>
  <c r="E2" i="12" s="1"/>
  <c r="AO30" i="36"/>
  <c r="AB2" i="11" s="1"/>
  <c r="AG30" i="36"/>
  <c r="T2" i="11" s="1"/>
  <c r="Y30" i="36"/>
  <c r="L2" i="11" s="1"/>
  <c r="AN19" i="36"/>
  <c r="AA4" i="20" s="1"/>
  <c r="AF19" i="36"/>
  <c r="S4" i="20" s="1"/>
  <c r="X19" i="36"/>
  <c r="K4" i="20" s="1"/>
  <c r="AT12" i="36"/>
  <c r="AF10" i="18" s="1"/>
  <c r="AL12" i="36"/>
  <c r="X10" i="18" s="1"/>
  <c r="AD12" i="36"/>
  <c r="P10" i="18" s="1"/>
  <c r="V12" i="36"/>
  <c r="H10" i="18" s="1"/>
  <c r="AS7" i="36"/>
  <c r="AE5" i="18" s="1"/>
  <c r="AK7" i="36"/>
  <c r="W5" i="18" s="1"/>
  <c r="U7" i="36"/>
  <c r="G5" i="18" s="1"/>
  <c r="AK9" i="36"/>
  <c r="W7" i="18" s="1"/>
  <c r="AC9" i="36"/>
  <c r="O7" i="18" s="1"/>
  <c r="U9" i="36"/>
  <c r="G7" i="18" s="1"/>
  <c r="AI51" i="36"/>
  <c r="V10" i="12" s="1"/>
  <c r="Y43" i="36"/>
  <c r="L2" i="12" s="1"/>
  <c r="AJ7" i="36"/>
  <c r="V5" i="18" s="1"/>
  <c r="T9" i="36"/>
  <c r="F7" i="18" s="1"/>
  <c r="AB202" i="30"/>
  <c r="AB202" i="36" s="1"/>
  <c r="AI194" i="36"/>
  <c r="V10" i="17" s="1"/>
  <c r="AM202" i="30"/>
  <c r="AM202" i="36" s="1"/>
  <c r="T194" i="36"/>
  <c r="G10" i="17" s="1"/>
  <c r="X202" i="30"/>
  <c r="X202" i="36" s="1"/>
  <c r="Z202" i="30"/>
  <c r="Z202" i="36" s="1"/>
  <c r="AA202" i="30"/>
  <c r="AA202" i="36" s="1"/>
  <c r="AO202" i="30"/>
  <c r="AO202" i="36" s="1"/>
  <c r="R202" i="30"/>
  <c r="R202" i="36" s="1"/>
  <c r="AF194" i="36"/>
  <c r="S10" i="17" s="1"/>
  <c r="AJ202" i="30"/>
  <c r="AJ202" i="36" s="1"/>
  <c r="AQ194" i="36"/>
  <c r="AD10" i="17" s="1"/>
  <c r="AB194" i="36"/>
  <c r="O10" i="17" s="1"/>
  <c r="AF202" i="30"/>
  <c r="AF202" i="36" s="1"/>
  <c r="AD182" i="30" l="1"/>
  <c r="AC182" i="36"/>
  <c r="P11" i="16" s="1"/>
  <c r="AD190" i="30"/>
  <c r="AC190" i="36"/>
  <c r="P6" i="17" s="1"/>
  <c r="AD143" i="30"/>
  <c r="AC143" i="36"/>
  <c r="P11" i="21" s="1"/>
  <c r="AD156" i="30"/>
  <c r="AC156" i="36"/>
  <c r="P11" i="14" s="1"/>
  <c r="AD151" i="30"/>
  <c r="AC151" i="36"/>
  <c r="P6" i="14" s="1"/>
  <c r="Z192" i="30"/>
  <c r="Y192" i="36"/>
  <c r="L8" i="17" s="1"/>
  <c r="Y89" i="30"/>
  <c r="X89" i="36"/>
  <c r="K9" i="24" s="1"/>
  <c r="Z174" i="30"/>
  <c r="Y174" i="36"/>
  <c r="L3" i="16" s="1"/>
  <c r="Y38" i="30"/>
  <c r="X38" i="36"/>
  <c r="K10" i="11" s="1"/>
  <c r="Y21" i="30"/>
  <c r="X21" i="36"/>
  <c r="K6" i="20" s="1"/>
  <c r="Y52" i="30"/>
  <c r="X52" i="36"/>
  <c r="K11" i="12" s="1"/>
  <c r="Y85" i="30"/>
  <c r="X85" i="36"/>
  <c r="K5" i="24" s="1"/>
  <c r="Z153" i="30"/>
  <c r="Y153" i="36"/>
  <c r="L8" i="14" s="1"/>
  <c r="Y113" i="30"/>
  <c r="X113" i="36"/>
  <c r="K7" i="26" s="1"/>
  <c r="Z135" i="30"/>
  <c r="Y135" i="36"/>
  <c r="L3" i="21" s="1"/>
  <c r="Y96" i="30"/>
  <c r="X96" i="36"/>
  <c r="K3" i="25" s="1"/>
  <c r="X63" i="36"/>
  <c r="K9" i="13" s="1"/>
  <c r="Y63" i="30"/>
  <c r="Y100" i="30"/>
  <c r="X100" i="36"/>
  <c r="K7" i="25" s="1"/>
  <c r="X8" i="36"/>
  <c r="J6" i="18" s="1"/>
  <c r="Y8" i="30"/>
  <c r="Y128" i="30"/>
  <c r="X128" i="36"/>
  <c r="K9" i="27" s="1"/>
  <c r="Y87" i="30"/>
  <c r="X87" i="36"/>
  <c r="K7" i="24" s="1"/>
  <c r="Y33" i="30"/>
  <c r="X33" i="36"/>
  <c r="K5" i="11" s="1"/>
  <c r="Z141" i="30"/>
  <c r="Y141" i="36"/>
  <c r="L9" i="21" s="1"/>
  <c r="Z161" i="30"/>
  <c r="Y161" i="36"/>
  <c r="L3" i="15" s="1"/>
  <c r="Y60" i="30"/>
  <c r="X60" i="36"/>
  <c r="K6" i="13" s="1"/>
  <c r="Z178" i="30"/>
  <c r="Y178" i="36"/>
  <c r="L7" i="16" s="1"/>
  <c r="X61" i="36"/>
  <c r="K7" i="13" s="1"/>
  <c r="Y61" i="30"/>
  <c r="Y88" i="30"/>
  <c r="X88" i="36"/>
  <c r="K8" i="24" s="1"/>
  <c r="Z193" i="30"/>
  <c r="Y193" i="36"/>
  <c r="L9" i="17" s="1"/>
  <c r="Z139" i="30"/>
  <c r="Y139" i="36"/>
  <c r="L7" i="21" s="1"/>
  <c r="Y115" i="30"/>
  <c r="X115" i="36"/>
  <c r="K9" i="26" s="1"/>
  <c r="Y127" i="30"/>
  <c r="X127" i="36"/>
  <c r="K8" i="27" s="1"/>
  <c r="Y76" i="30"/>
  <c r="X76" i="36"/>
  <c r="K9" i="23" s="1"/>
  <c r="Y101" i="30"/>
  <c r="X101" i="36"/>
  <c r="K8" i="25" s="1"/>
  <c r="Y121" i="30"/>
  <c r="X121" i="36"/>
  <c r="Y95" i="30"/>
  <c r="X95" i="36"/>
  <c r="Z162" i="30"/>
  <c r="Y162" i="36"/>
  <c r="L4" i="15" s="1"/>
  <c r="X25" i="36"/>
  <c r="K10" i="20" s="1"/>
  <c r="Y25" i="30"/>
  <c r="Y98" i="30"/>
  <c r="X98" i="36"/>
  <c r="K5" i="25" s="1"/>
  <c r="Y24" i="30"/>
  <c r="X24" i="36"/>
  <c r="K9" i="20" s="1"/>
  <c r="Y78" i="30"/>
  <c r="X78" i="36"/>
  <c r="K11" i="23" s="1"/>
  <c r="Y36" i="30"/>
  <c r="X36" i="36"/>
  <c r="K8" i="11" s="1"/>
  <c r="Y65" i="30"/>
  <c r="X65" i="36"/>
  <c r="K11" i="13" s="1"/>
  <c r="Z150" i="30"/>
  <c r="Y150" i="36"/>
  <c r="L5" i="14" s="1"/>
  <c r="Y130" i="30"/>
  <c r="X130" i="36"/>
  <c r="K11" i="27" s="1"/>
  <c r="Y75" i="30"/>
  <c r="X75" i="36"/>
  <c r="K8" i="23" s="1"/>
  <c r="Y90" i="30"/>
  <c r="X90" i="36"/>
  <c r="K10" i="24" s="1"/>
  <c r="Z167" i="30"/>
  <c r="Y167" i="36"/>
  <c r="L9" i="15" s="1"/>
  <c r="Y126" i="30"/>
  <c r="X126" i="36"/>
  <c r="K7" i="27" s="1"/>
  <c r="Y122" i="30"/>
  <c r="X122" i="36"/>
  <c r="K3" i="27" s="1"/>
  <c r="Y39" i="30"/>
  <c r="X39" i="36"/>
  <c r="K11" i="11" s="1"/>
  <c r="Y31" i="30"/>
  <c r="X31" i="36"/>
  <c r="K3" i="11" s="1"/>
  <c r="Y86" i="30"/>
  <c r="X86" i="36"/>
  <c r="K6" i="24" s="1"/>
  <c r="Y73" i="30"/>
  <c r="X73" i="36"/>
  <c r="K6" i="23" s="1"/>
  <c r="Z168" i="30"/>
  <c r="Y168" i="36"/>
  <c r="L10" i="15" s="1"/>
  <c r="Y11" i="30"/>
  <c r="X11" i="36"/>
  <c r="J9" i="18" s="1"/>
  <c r="Y18" i="30"/>
  <c r="X18" i="36"/>
  <c r="K3" i="20" s="1"/>
  <c r="Z108" i="30"/>
  <c r="Y108" i="36"/>
  <c r="L2" i="26" s="1"/>
  <c r="Y117" i="30"/>
  <c r="X117" i="36"/>
  <c r="K11" i="26" s="1"/>
  <c r="Y20" i="30"/>
  <c r="X20" i="36"/>
  <c r="K5" i="20" s="1"/>
  <c r="X47" i="36"/>
  <c r="K6" i="12" s="1"/>
  <c r="Y47" i="30"/>
  <c r="X37" i="36"/>
  <c r="K9" i="11" s="1"/>
  <c r="Y37" i="30"/>
  <c r="Y35" i="30"/>
  <c r="X35" i="36"/>
  <c r="K7" i="11" s="1"/>
  <c r="Y5" i="30"/>
  <c r="X5" i="36"/>
  <c r="J3" i="18" s="1"/>
  <c r="Y13" i="30"/>
  <c r="X13" i="36"/>
  <c r="J11" i="18" s="1"/>
  <c r="Y99" i="30"/>
  <c r="X99" i="36"/>
  <c r="K6" i="25" s="1"/>
  <c r="X62" i="36"/>
  <c r="K8" i="13" s="1"/>
  <c r="Y62" i="30"/>
  <c r="Z165" i="30"/>
  <c r="Y165" i="36"/>
  <c r="L7" i="15" s="1"/>
  <c r="Z148" i="30"/>
  <c r="Y148" i="36"/>
  <c r="L3" i="14" s="1"/>
  <c r="Y34" i="30"/>
  <c r="X34" i="36"/>
  <c r="K6" i="11" s="1"/>
  <c r="Y97" i="30"/>
  <c r="X97" i="36"/>
  <c r="K4" i="25" s="1"/>
  <c r="Y91" i="30"/>
  <c r="X91" i="36"/>
  <c r="K11" i="24" s="1"/>
  <c r="Y26" i="30"/>
  <c r="X26" i="36"/>
  <c r="K11" i="20" s="1"/>
  <c r="Z155" i="30"/>
  <c r="Y155" i="36"/>
  <c r="L10" i="14" s="1"/>
  <c r="Z180" i="30"/>
  <c r="Y180" i="36"/>
  <c r="L9" i="16" s="1"/>
  <c r="X22" i="36"/>
  <c r="K7" i="20" s="1"/>
  <c r="Y22" i="30"/>
  <c r="Z140" i="30"/>
  <c r="Y140" i="36"/>
  <c r="L8" i="21" s="1"/>
  <c r="Y125" i="30"/>
  <c r="X125" i="36"/>
  <c r="K6" i="27" s="1"/>
  <c r="Z191" i="30"/>
  <c r="Y191" i="36"/>
  <c r="L7" i="17" s="1"/>
  <c r="Y103" i="30"/>
  <c r="X103" i="36"/>
  <c r="K10" i="25" s="1"/>
  <c r="Y32" i="30"/>
  <c r="X32" i="36"/>
  <c r="K4" i="11" s="1"/>
  <c r="Y109" i="30"/>
  <c r="X109" i="36"/>
  <c r="K3" i="26" s="1"/>
  <c r="Y104" i="30"/>
  <c r="X104" i="36"/>
  <c r="K11" i="25" s="1"/>
  <c r="Y57" i="30"/>
  <c r="X57" i="36"/>
  <c r="K3" i="13" s="1"/>
  <c r="Y102" i="30"/>
  <c r="X102" i="36"/>
  <c r="K9" i="25" s="1"/>
  <c r="X49" i="36"/>
  <c r="K8" i="12" s="1"/>
  <c r="Y49" i="30"/>
  <c r="Y48" i="30"/>
  <c r="X48" i="36"/>
  <c r="K7" i="12" s="1"/>
  <c r="Y23" i="30"/>
  <c r="X23" i="36"/>
  <c r="K8" i="20" s="1"/>
  <c r="Y114" i="30"/>
  <c r="X114" i="36"/>
  <c r="K8" i="26" s="1"/>
  <c r="Y44" i="30"/>
  <c r="X44" i="36"/>
  <c r="K3" i="12" s="1"/>
  <c r="Z152" i="30"/>
  <c r="Y152" i="36"/>
  <c r="L7" i="14" s="1"/>
  <c r="Y83" i="30"/>
  <c r="X83" i="36"/>
  <c r="K3" i="24" s="1"/>
  <c r="Y50" i="30"/>
  <c r="X50" i="36"/>
  <c r="K9" i="12" s="1"/>
  <c r="Y112" i="30"/>
  <c r="X112" i="36"/>
  <c r="K6" i="26" s="1"/>
  <c r="Z163" i="30"/>
  <c r="Y163" i="36"/>
  <c r="L5" i="15" s="1"/>
  <c r="Z166" i="30"/>
  <c r="Y166" i="36"/>
  <c r="L8" i="15" s="1"/>
  <c r="Y70" i="30"/>
  <c r="X70" i="36"/>
  <c r="K3" i="23" s="1"/>
  <c r="Y10" i="30"/>
  <c r="X10" i="36"/>
  <c r="J8" i="18" s="1"/>
  <c r="Z179" i="30"/>
  <c r="Y179" i="36"/>
  <c r="L8" i="16" s="1"/>
  <c r="Z154" i="30"/>
  <c r="Y154" i="36"/>
  <c r="L9" i="14" s="1"/>
  <c r="P202" i="30"/>
  <c r="P202" i="36" s="1"/>
  <c r="O202" i="36" s="1"/>
  <c r="P134" i="36"/>
  <c r="Q17" i="36"/>
  <c r="D2" i="20" s="1"/>
  <c r="P17" i="30"/>
  <c r="Q56" i="36"/>
  <c r="D2" i="13" s="1"/>
  <c r="P56" i="30"/>
  <c r="Q194" i="36"/>
  <c r="D10" i="17" s="1"/>
  <c r="P194" i="30"/>
  <c r="O160" i="30"/>
  <c r="P160" i="36"/>
  <c r="Q19" i="36"/>
  <c r="D4" i="20" s="1"/>
  <c r="P19" i="30"/>
  <c r="Q7" i="36"/>
  <c r="C5" i="18" s="1"/>
  <c r="P7" i="30"/>
  <c r="Q51" i="36"/>
  <c r="D10" i="12" s="1"/>
  <c r="P51" i="30"/>
  <c r="Q43" i="36"/>
  <c r="D2" i="12" s="1"/>
  <c r="P43" i="30"/>
  <c r="Q45" i="36"/>
  <c r="D4" i="12" s="1"/>
  <c r="P45" i="30"/>
  <c r="O147" i="30"/>
  <c r="P147" i="36"/>
  <c r="O137" i="30"/>
  <c r="P137" i="36"/>
  <c r="C5" i="21" s="1"/>
  <c r="O136" i="30"/>
  <c r="P136" i="36"/>
  <c r="C4" i="21" s="1"/>
  <c r="Q30" i="36"/>
  <c r="D2" i="11" s="1"/>
  <c r="P30" i="30"/>
  <c r="Q58" i="36"/>
  <c r="D4" i="13" s="1"/>
  <c r="P58" i="30"/>
  <c r="O181" i="30"/>
  <c r="P181" i="36"/>
  <c r="O142" i="30"/>
  <c r="P142" i="36"/>
  <c r="O175" i="30"/>
  <c r="P175" i="36"/>
  <c r="P4" i="30"/>
  <c r="O4" i="30" s="1"/>
  <c r="O4" i="36" s="1"/>
  <c r="Q12" i="36"/>
  <c r="C10" i="18" s="1"/>
  <c r="P12" i="30"/>
  <c r="Q9" i="36"/>
  <c r="C7" i="18" s="1"/>
  <c r="P9" i="30"/>
  <c r="Q59" i="36"/>
  <c r="D5" i="13" s="1"/>
  <c r="P59" i="30"/>
  <c r="Q64" i="36"/>
  <c r="D10" i="13" s="1"/>
  <c r="P64" i="30"/>
  <c r="Q6" i="36"/>
  <c r="C4" i="18" s="1"/>
  <c r="P6" i="30"/>
  <c r="O173" i="30"/>
  <c r="P173" i="36"/>
  <c r="O176" i="30"/>
  <c r="P176" i="36"/>
  <c r="Q46" i="36"/>
  <c r="D5" i="12" s="1"/>
  <c r="P46" i="30"/>
  <c r="O189" i="30"/>
  <c r="P189" i="36"/>
  <c r="O188" i="30"/>
  <c r="P188" i="36"/>
  <c r="O187" i="30"/>
  <c r="P187" i="36"/>
  <c r="O186" i="30"/>
  <c r="P186" i="36"/>
  <c r="C2" i="17" s="1"/>
  <c r="O149" i="36"/>
  <c r="B4" i="14" s="1"/>
  <c r="C4" i="14"/>
  <c r="AO129" i="36"/>
  <c r="AB10" i="27" s="1"/>
  <c r="AG129" i="36"/>
  <c r="T10" i="27" s="1"/>
  <c r="Y129" i="36"/>
  <c r="L10" i="27" s="1"/>
  <c r="AN124" i="36"/>
  <c r="AA5" i="27" s="1"/>
  <c r="AF124" i="36"/>
  <c r="S5" i="27" s="1"/>
  <c r="X124" i="36"/>
  <c r="K5" i="27" s="1"/>
  <c r="AM123" i="36"/>
  <c r="Z4" i="27" s="1"/>
  <c r="AE123" i="36"/>
  <c r="R4" i="27" s="1"/>
  <c r="W123" i="36"/>
  <c r="J4" i="27" s="1"/>
  <c r="I2" i="27"/>
  <c r="AS116" i="36"/>
  <c r="AF10" i="26" s="1"/>
  <c r="AK116" i="36"/>
  <c r="X10" i="26" s="1"/>
  <c r="AC116" i="36"/>
  <c r="P10" i="26" s="1"/>
  <c r="U116" i="36"/>
  <c r="H10" i="26" s="1"/>
  <c r="AR111" i="36"/>
  <c r="AE5" i="26" s="1"/>
  <c r="AJ111" i="36"/>
  <c r="W5" i="26" s="1"/>
  <c r="AB111" i="36"/>
  <c r="O5" i="26" s="1"/>
  <c r="T111" i="36"/>
  <c r="G5" i="26" s="1"/>
  <c r="AN129" i="36"/>
  <c r="AA10" i="27" s="1"/>
  <c r="AF129" i="36"/>
  <c r="S10" i="27" s="1"/>
  <c r="X129" i="36"/>
  <c r="K10" i="27" s="1"/>
  <c r="AM124" i="36"/>
  <c r="Z5" i="27" s="1"/>
  <c r="AE124" i="36"/>
  <c r="R5" i="27" s="1"/>
  <c r="W124" i="36"/>
  <c r="J5" i="27" s="1"/>
  <c r="AT123" i="36"/>
  <c r="AG4" i="27" s="1"/>
  <c r="AL123" i="36"/>
  <c r="Y4" i="27" s="1"/>
  <c r="AD123" i="36"/>
  <c r="Q4" i="27" s="1"/>
  <c r="V123" i="36"/>
  <c r="I4" i="27" s="1"/>
  <c r="H2" i="27"/>
  <c r="AR116" i="36"/>
  <c r="AE10" i="26" s="1"/>
  <c r="AJ116" i="36"/>
  <c r="W10" i="26" s="1"/>
  <c r="AB116" i="36"/>
  <c r="O10" i="26" s="1"/>
  <c r="AM129" i="36"/>
  <c r="Z10" i="27" s="1"/>
  <c r="AE129" i="36"/>
  <c r="R10" i="27" s="1"/>
  <c r="W129" i="36"/>
  <c r="J10" i="27" s="1"/>
  <c r="AT124" i="36"/>
  <c r="AG5" i="27" s="1"/>
  <c r="AL124" i="36"/>
  <c r="Y5" i="27" s="1"/>
  <c r="AD124" i="36"/>
  <c r="Q5" i="27" s="1"/>
  <c r="V124" i="36"/>
  <c r="I5" i="27" s="1"/>
  <c r="AS123" i="36"/>
  <c r="AF4" i="27" s="1"/>
  <c r="AK123" i="36"/>
  <c r="X4" i="27" s="1"/>
  <c r="AC123" i="36"/>
  <c r="P4" i="27" s="1"/>
  <c r="U123" i="36"/>
  <c r="H4" i="27" s="1"/>
  <c r="G2" i="27"/>
  <c r="AQ116" i="36"/>
  <c r="AD10" i="26" s="1"/>
  <c r="AI116" i="36"/>
  <c r="V10" i="26" s="1"/>
  <c r="AA116" i="36"/>
  <c r="N10" i="26" s="1"/>
  <c r="AT129" i="36"/>
  <c r="AG10" i="27" s="1"/>
  <c r="AR129" i="36"/>
  <c r="AE10" i="27" s="1"/>
  <c r="AJ129" i="36"/>
  <c r="W10" i="27" s="1"/>
  <c r="AB129" i="36"/>
  <c r="O10" i="27" s="1"/>
  <c r="T129" i="36"/>
  <c r="G10" i="27" s="1"/>
  <c r="AQ124" i="36"/>
  <c r="AD5" i="27" s="1"/>
  <c r="AI124" i="36"/>
  <c r="V5" i="27" s="1"/>
  <c r="AA124" i="36"/>
  <c r="N5" i="27" s="1"/>
  <c r="S124" i="36"/>
  <c r="F5" i="27" s="1"/>
  <c r="AP123" i="36"/>
  <c r="AC4" i="27" s="1"/>
  <c r="AH123" i="36"/>
  <c r="U4" i="27" s="1"/>
  <c r="Z123" i="36"/>
  <c r="M4" i="27" s="1"/>
  <c r="R123" i="36"/>
  <c r="E4" i="27" s="1"/>
  <c r="AN116" i="36"/>
  <c r="AA10" i="26" s="1"/>
  <c r="AF116" i="36"/>
  <c r="S10" i="26" s="1"/>
  <c r="X116" i="36"/>
  <c r="K10" i="26" s="1"/>
  <c r="AM111" i="36"/>
  <c r="Z5" i="26" s="1"/>
  <c r="AE111" i="36"/>
  <c r="R5" i="26" s="1"/>
  <c r="AL129" i="36"/>
  <c r="Y10" i="27" s="1"/>
  <c r="V129" i="36"/>
  <c r="I10" i="27" s="1"/>
  <c r="AK124" i="36"/>
  <c r="X5" i="27" s="1"/>
  <c r="U124" i="36"/>
  <c r="H5" i="27" s="1"/>
  <c r="AJ123" i="36"/>
  <c r="W4" i="27" s="1"/>
  <c r="T123" i="36"/>
  <c r="G4" i="27" s="1"/>
  <c r="F2" i="27"/>
  <c r="AH116" i="36"/>
  <c r="U10" i="26" s="1"/>
  <c r="T116" i="36"/>
  <c r="G10" i="26" s="1"/>
  <c r="AO111" i="36"/>
  <c r="AB5" i="26" s="1"/>
  <c r="AD111" i="36"/>
  <c r="Q5" i="26" s="1"/>
  <c r="U111" i="36"/>
  <c r="H5" i="26" s="1"/>
  <c r="AQ110" i="36"/>
  <c r="AD4" i="26" s="1"/>
  <c r="AI110" i="36"/>
  <c r="V4" i="26" s="1"/>
  <c r="AA110" i="36"/>
  <c r="N4" i="26" s="1"/>
  <c r="S110" i="36"/>
  <c r="F4" i="26" s="1"/>
  <c r="E2" i="26"/>
  <c r="AN84" i="36"/>
  <c r="AA4" i="24" s="1"/>
  <c r="AF84" i="36"/>
  <c r="S4" i="24" s="1"/>
  <c r="X84" i="36"/>
  <c r="K4" i="24" s="1"/>
  <c r="AT77" i="36"/>
  <c r="AG10" i="23" s="1"/>
  <c r="AL77" i="36"/>
  <c r="Y10" i="23" s="1"/>
  <c r="AD77" i="36"/>
  <c r="Q10" i="23" s="1"/>
  <c r="V77" i="36"/>
  <c r="I10" i="23" s="1"/>
  <c r="AS74" i="36"/>
  <c r="AF7" i="23" s="1"/>
  <c r="AK74" i="36"/>
  <c r="X7" i="23" s="1"/>
  <c r="AC74" i="36"/>
  <c r="P7" i="23" s="1"/>
  <c r="U74" i="36"/>
  <c r="H7" i="23" s="1"/>
  <c r="AR72" i="36"/>
  <c r="AE5" i="23" s="1"/>
  <c r="AJ72" i="36"/>
  <c r="W5" i="23" s="1"/>
  <c r="AB72" i="36"/>
  <c r="O5" i="23" s="1"/>
  <c r="T72" i="36"/>
  <c r="G5" i="23" s="1"/>
  <c r="AK129" i="36"/>
  <c r="X10" i="27" s="1"/>
  <c r="U129" i="36"/>
  <c r="H10" i="27" s="1"/>
  <c r="AJ124" i="36"/>
  <c r="W5" i="27" s="1"/>
  <c r="T124" i="36"/>
  <c r="G5" i="27" s="1"/>
  <c r="AI123" i="36"/>
  <c r="V4" i="27" s="1"/>
  <c r="S123" i="36"/>
  <c r="F4" i="27" s="1"/>
  <c r="E2" i="27"/>
  <c r="AG116" i="36"/>
  <c r="T10" i="26" s="1"/>
  <c r="S116" i="36"/>
  <c r="F10" i="26" s="1"/>
  <c r="AN111" i="36"/>
  <c r="AA5" i="26" s="1"/>
  <c r="AC111" i="36"/>
  <c r="P5" i="26" s="1"/>
  <c r="S111" i="36"/>
  <c r="F5" i="26" s="1"/>
  <c r="AP110" i="36"/>
  <c r="AC4" i="26" s="1"/>
  <c r="AH110" i="36"/>
  <c r="U4" i="26" s="1"/>
  <c r="Z110" i="36"/>
  <c r="M4" i="26" s="1"/>
  <c r="R110" i="36"/>
  <c r="E4" i="26" s="1"/>
  <c r="K2" i="25"/>
  <c r="AM84" i="36"/>
  <c r="Z4" i="24" s="1"/>
  <c r="AE84" i="36"/>
  <c r="R4" i="24" s="1"/>
  <c r="W84" i="36"/>
  <c r="J4" i="24" s="1"/>
  <c r="AS77" i="36"/>
  <c r="AF10" i="23" s="1"/>
  <c r="AK77" i="36"/>
  <c r="X10" i="23" s="1"/>
  <c r="AC77" i="36"/>
  <c r="P10" i="23" s="1"/>
  <c r="U77" i="36"/>
  <c r="H10" i="23" s="1"/>
  <c r="AR74" i="36"/>
  <c r="AE7" i="23" s="1"/>
  <c r="AJ74" i="36"/>
  <c r="W7" i="23" s="1"/>
  <c r="AB74" i="36"/>
  <c r="O7" i="23" s="1"/>
  <c r="T74" i="36"/>
  <c r="G7" i="23" s="1"/>
  <c r="AQ72" i="36"/>
  <c r="AD5" i="23" s="1"/>
  <c r="AI72" i="36"/>
  <c r="V5" i="23" s="1"/>
  <c r="AA72" i="36"/>
  <c r="N5" i="23" s="1"/>
  <c r="S72" i="36"/>
  <c r="F5" i="23" s="1"/>
  <c r="R71" i="36"/>
  <c r="E4" i="23" s="1"/>
  <c r="AI129" i="36"/>
  <c r="V10" i="27" s="1"/>
  <c r="S129" i="36"/>
  <c r="F10" i="27" s="1"/>
  <c r="AH124" i="36"/>
  <c r="U5" i="27" s="1"/>
  <c r="R124" i="36"/>
  <c r="E5" i="27" s="1"/>
  <c r="AG123" i="36"/>
  <c r="T4" i="27" s="1"/>
  <c r="AE116" i="36"/>
  <c r="R10" i="26" s="1"/>
  <c r="R116" i="36"/>
  <c r="E10" i="26" s="1"/>
  <c r="AL111" i="36"/>
  <c r="Y5" i="26" s="1"/>
  <c r="AA111" i="36"/>
  <c r="N5" i="26" s="1"/>
  <c r="R111" i="36"/>
  <c r="E5" i="26" s="1"/>
  <c r="AO110" i="36"/>
  <c r="AB4" i="26" s="1"/>
  <c r="AG110" i="36"/>
  <c r="T4" i="26" s="1"/>
  <c r="Y110" i="36"/>
  <c r="L4" i="26" s="1"/>
  <c r="K2" i="26"/>
  <c r="J2" i="25"/>
  <c r="AT84" i="36"/>
  <c r="AG4" i="24" s="1"/>
  <c r="AL84" i="36"/>
  <c r="Y4" i="24" s="1"/>
  <c r="AD84" i="36"/>
  <c r="Q4" i="24" s="1"/>
  <c r="V84" i="36"/>
  <c r="I4" i="24" s="1"/>
  <c r="AR77" i="36"/>
  <c r="AE10" i="23" s="1"/>
  <c r="AJ77" i="36"/>
  <c r="W10" i="23" s="1"/>
  <c r="AB77" i="36"/>
  <c r="O10" i="23" s="1"/>
  <c r="T77" i="36"/>
  <c r="G10" i="23" s="1"/>
  <c r="AQ74" i="36"/>
  <c r="AD7" i="23" s="1"/>
  <c r="AI74" i="36"/>
  <c r="V7" i="23" s="1"/>
  <c r="AA74" i="36"/>
  <c r="N7" i="23" s="1"/>
  <c r="S74" i="36"/>
  <c r="F7" i="23" s="1"/>
  <c r="AP72" i="36"/>
  <c r="AC5" i="23" s="1"/>
  <c r="AH72" i="36"/>
  <c r="U5" i="23" s="1"/>
  <c r="Z72" i="36"/>
  <c r="M5" i="23" s="1"/>
  <c r="R72" i="36"/>
  <c r="E5" i="23" s="1"/>
  <c r="AH129" i="36"/>
  <c r="U10" i="27" s="1"/>
  <c r="R129" i="36"/>
  <c r="E10" i="27" s="1"/>
  <c r="AG124" i="36"/>
  <c r="T5" i="27" s="1"/>
  <c r="AF123" i="36"/>
  <c r="S4" i="27" s="1"/>
  <c r="AT116" i="36"/>
  <c r="AG10" i="26" s="1"/>
  <c r="AD116" i="36"/>
  <c r="Q10" i="26" s="1"/>
  <c r="AK111" i="36"/>
  <c r="X5" i="26" s="1"/>
  <c r="Z111" i="36"/>
  <c r="M5" i="26" s="1"/>
  <c r="AN110" i="36"/>
  <c r="AA4" i="26" s="1"/>
  <c r="AF110" i="36"/>
  <c r="S4" i="26" s="1"/>
  <c r="X110" i="36"/>
  <c r="K4" i="26" s="1"/>
  <c r="J2" i="26"/>
  <c r="I2" i="25"/>
  <c r="AS84" i="36"/>
  <c r="AF4" i="24" s="1"/>
  <c r="AK84" i="36"/>
  <c r="X4" i="24" s="1"/>
  <c r="AC84" i="36"/>
  <c r="P4" i="24" s="1"/>
  <c r="U84" i="36"/>
  <c r="H4" i="24" s="1"/>
  <c r="AQ77" i="36"/>
  <c r="AD10" i="23" s="1"/>
  <c r="AI77" i="36"/>
  <c r="V10" i="23" s="1"/>
  <c r="AA77" i="36"/>
  <c r="N10" i="23" s="1"/>
  <c r="S77" i="36"/>
  <c r="F10" i="23" s="1"/>
  <c r="AP74" i="36"/>
  <c r="AC7" i="23" s="1"/>
  <c r="AH74" i="36"/>
  <c r="U7" i="23" s="1"/>
  <c r="Z74" i="36"/>
  <c r="M7" i="23" s="1"/>
  <c r="R74" i="36"/>
  <c r="E7" i="23" s="1"/>
  <c r="AO72" i="36"/>
  <c r="AB5" i="23" s="1"/>
  <c r="AG72" i="36"/>
  <c r="T5" i="23" s="1"/>
  <c r="Y72" i="36"/>
  <c r="L5" i="23" s="1"/>
  <c r="AD129" i="36"/>
  <c r="Q10" i="27" s="1"/>
  <c r="AS124" i="36"/>
  <c r="AF5" i="27" s="1"/>
  <c r="AC124" i="36"/>
  <c r="P5" i="27" s="1"/>
  <c r="AR123" i="36"/>
  <c r="AE4" i="27" s="1"/>
  <c r="AB123" i="36"/>
  <c r="O4" i="27" s="1"/>
  <c r="AP116" i="36"/>
  <c r="AC10" i="26" s="1"/>
  <c r="Z116" i="36"/>
  <c r="M10" i="26" s="1"/>
  <c r="AT111" i="36"/>
  <c r="AG5" i="26" s="1"/>
  <c r="AI111" i="36"/>
  <c r="V5" i="26" s="1"/>
  <c r="Y111" i="36"/>
  <c r="L5" i="26" s="1"/>
  <c r="AM110" i="36"/>
  <c r="Z4" i="26" s="1"/>
  <c r="AE110" i="36"/>
  <c r="R4" i="26" s="1"/>
  <c r="W110" i="36"/>
  <c r="J4" i="26" s="1"/>
  <c r="I2" i="26"/>
  <c r="H2" i="25"/>
  <c r="AR84" i="36"/>
  <c r="AE4" i="24" s="1"/>
  <c r="AJ84" i="36"/>
  <c r="W4" i="24" s="1"/>
  <c r="AB84" i="36"/>
  <c r="O4" i="24" s="1"/>
  <c r="T84" i="36"/>
  <c r="G4" i="24" s="1"/>
  <c r="AP77" i="36"/>
  <c r="AC10" i="23" s="1"/>
  <c r="AH77" i="36"/>
  <c r="U10" i="23" s="1"/>
  <c r="Z77" i="36"/>
  <c r="M10" i="23" s="1"/>
  <c r="R77" i="36"/>
  <c r="E10" i="23" s="1"/>
  <c r="AO74" i="36"/>
  <c r="AB7" i="23" s="1"/>
  <c r="AG74" i="36"/>
  <c r="T7" i="23" s="1"/>
  <c r="Y74" i="36"/>
  <c r="L7" i="23" s="1"/>
  <c r="AN72" i="36"/>
  <c r="AA5" i="23" s="1"/>
  <c r="AF72" i="36"/>
  <c r="S5" i="23" s="1"/>
  <c r="X72" i="36"/>
  <c r="K5" i="23" s="1"/>
  <c r="AQ129" i="36"/>
  <c r="AD10" i="27" s="1"/>
  <c r="AA129" i="36"/>
  <c r="N10" i="27" s="1"/>
  <c r="AP124" i="36"/>
  <c r="AC5" i="27" s="1"/>
  <c r="Z124" i="36"/>
  <c r="M5" i="27" s="1"/>
  <c r="AO123" i="36"/>
  <c r="AB4" i="27" s="1"/>
  <c r="Y123" i="36"/>
  <c r="L4" i="27" s="1"/>
  <c r="K2" i="27"/>
  <c r="AM116" i="36"/>
  <c r="Z10" i="26" s="1"/>
  <c r="W116" i="36"/>
  <c r="J10" i="26" s="1"/>
  <c r="AQ111" i="36"/>
  <c r="AD5" i="26" s="1"/>
  <c r="AG111" i="36"/>
  <c r="T5" i="26" s="1"/>
  <c r="W111" i="36"/>
  <c r="J5" i="26" s="1"/>
  <c r="AS110" i="36"/>
  <c r="AF4" i="26" s="1"/>
  <c r="AK110" i="36"/>
  <c r="X4" i="26" s="1"/>
  <c r="AC110" i="36"/>
  <c r="P4" i="26" s="1"/>
  <c r="U110" i="36"/>
  <c r="H4" i="26" s="1"/>
  <c r="G2" i="26"/>
  <c r="F2" i="25"/>
  <c r="AP84" i="36"/>
  <c r="AC4" i="24" s="1"/>
  <c r="AH84" i="36"/>
  <c r="U4" i="24" s="1"/>
  <c r="Z84" i="36"/>
  <c r="M4" i="24" s="1"/>
  <c r="R84" i="36"/>
  <c r="E4" i="24" s="1"/>
  <c r="P82" i="30"/>
  <c r="AN77" i="36"/>
  <c r="AA10" i="23" s="1"/>
  <c r="AF77" i="36"/>
  <c r="S10" i="23" s="1"/>
  <c r="X77" i="36"/>
  <c r="K10" i="23" s="1"/>
  <c r="AM74" i="36"/>
  <c r="Z7" i="23" s="1"/>
  <c r="AE74" i="36"/>
  <c r="R7" i="23" s="1"/>
  <c r="W74" i="36"/>
  <c r="J7" i="23" s="1"/>
  <c r="AT72" i="36"/>
  <c r="AG5" i="23" s="1"/>
  <c r="AL72" i="36"/>
  <c r="Y5" i="23" s="1"/>
  <c r="AD72" i="36"/>
  <c r="Q5" i="23" s="1"/>
  <c r="V72" i="36"/>
  <c r="I5" i="23" s="1"/>
  <c r="AP129" i="36"/>
  <c r="AC10" i="27" s="1"/>
  <c r="Z129" i="36"/>
  <c r="M10" i="27" s="1"/>
  <c r="AO124" i="36"/>
  <c r="AB5" i="27" s="1"/>
  <c r="Y124" i="36"/>
  <c r="L5" i="27" s="1"/>
  <c r="AN123" i="36"/>
  <c r="AA4" i="27" s="1"/>
  <c r="X123" i="36"/>
  <c r="K4" i="27" s="1"/>
  <c r="J2" i="27"/>
  <c r="AL116" i="36"/>
  <c r="Y10" i="26" s="1"/>
  <c r="V116" i="36"/>
  <c r="I10" i="26" s="1"/>
  <c r="AP111" i="36"/>
  <c r="AC5" i="26" s="1"/>
  <c r="AF111" i="36"/>
  <c r="S5" i="26" s="1"/>
  <c r="V111" i="36"/>
  <c r="I5" i="26" s="1"/>
  <c r="AR110" i="36"/>
  <c r="AE4" i="26" s="1"/>
  <c r="AJ110" i="36"/>
  <c r="W4" i="26" s="1"/>
  <c r="AB110" i="36"/>
  <c r="O4" i="26" s="1"/>
  <c r="T110" i="36"/>
  <c r="G4" i="26" s="1"/>
  <c r="F2" i="26"/>
  <c r="E2" i="25"/>
  <c r="AO84" i="36"/>
  <c r="AB4" i="24" s="1"/>
  <c r="AG84" i="36"/>
  <c r="T4" i="24" s="1"/>
  <c r="Y84" i="36"/>
  <c r="L4" i="24" s="1"/>
  <c r="AM77" i="36"/>
  <c r="Z10" i="23" s="1"/>
  <c r="AE77" i="36"/>
  <c r="R10" i="23" s="1"/>
  <c r="W77" i="36"/>
  <c r="J10" i="23" s="1"/>
  <c r="AT74" i="36"/>
  <c r="AG7" i="23" s="1"/>
  <c r="AL74" i="36"/>
  <c r="Y7" i="23" s="1"/>
  <c r="AD74" i="36"/>
  <c r="Q7" i="23" s="1"/>
  <c r="V74" i="36"/>
  <c r="I7" i="23" s="1"/>
  <c r="AS72" i="36"/>
  <c r="AF5" i="23" s="1"/>
  <c r="AK72" i="36"/>
  <c r="X5" i="23" s="1"/>
  <c r="AC72" i="36"/>
  <c r="P5" i="23" s="1"/>
  <c r="U72" i="36"/>
  <c r="H5" i="23" s="1"/>
  <c r="AS129" i="36"/>
  <c r="AF10" i="27" s="1"/>
  <c r="AO116" i="36"/>
  <c r="AB10" i="26" s="1"/>
  <c r="V110" i="36"/>
  <c r="I4" i="26" s="1"/>
  <c r="G2" i="25"/>
  <c r="E2" i="24"/>
  <c r="X74" i="36"/>
  <c r="K7" i="23" s="1"/>
  <c r="AC129" i="36"/>
  <c r="P10" i="27" s="1"/>
  <c r="Y116" i="36"/>
  <c r="L10" i="26" s="1"/>
  <c r="AQ84" i="36"/>
  <c r="AD4" i="24" s="1"/>
  <c r="AO77" i="36"/>
  <c r="AB10" i="23" s="1"/>
  <c r="AM72" i="36"/>
  <c r="Z5" i="23" s="1"/>
  <c r="AD110" i="36"/>
  <c r="Q4" i="26" s="1"/>
  <c r="AR124" i="36"/>
  <c r="AE5" i="27" s="1"/>
  <c r="AS111" i="36"/>
  <c r="AF5" i="26" s="1"/>
  <c r="AI84" i="36"/>
  <c r="V4" i="24" s="1"/>
  <c r="AG77" i="36"/>
  <c r="T10" i="23" s="1"/>
  <c r="AE72" i="36"/>
  <c r="R5" i="23" s="1"/>
  <c r="AB124" i="36"/>
  <c r="O5" i="27" s="1"/>
  <c r="AH111" i="36"/>
  <c r="U5" i="26" s="1"/>
  <c r="AA84" i="36"/>
  <c r="N4" i="24" s="1"/>
  <c r="Y77" i="36"/>
  <c r="L10" i="23" s="1"/>
  <c r="W72" i="36"/>
  <c r="J5" i="23" s="1"/>
  <c r="AQ123" i="36"/>
  <c r="AD4" i="27" s="1"/>
  <c r="X111" i="36"/>
  <c r="K5" i="26" s="1"/>
  <c r="H2" i="26"/>
  <c r="S84" i="36"/>
  <c r="F4" i="24" s="1"/>
  <c r="AA123" i="36"/>
  <c r="N4" i="27" s="1"/>
  <c r="AT110" i="36"/>
  <c r="AG4" i="26" s="1"/>
  <c r="AN74" i="36"/>
  <c r="AA7" i="23" s="1"/>
  <c r="AL110" i="36"/>
  <c r="Y4" i="26" s="1"/>
  <c r="AF74" i="36"/>
  <c r="S7" i="23" s="1"/>
  <c r="B3" i="19"/>
  <c r="AE156" i="30" l="1"/>
  <c r="AD156" i="36"/>
  <c r="Q11" i="14" s="1"/>
  <c r="AE143" i="30"/>
  <c r="AD143" i="36"/>
  <c r="Q11" i="21" s="1"/>
  <c r="AE190" i="30"/>
  <c r="AD190" i="36"/>
  <c r="Q6" i="17" s="1"/>
  <c r="AE151" i="30"/>
  <c r="AD151" i="36"/>
  <c r="Q6" i="14" s="1"/>
  <c r="AE182" i="30"/>
  <c r="AD182" i="36"/>
  <c r="Q11" i="16" s="1"/>
  <c r="Z23" i="30"/>
  <c r="Y23" i="36"/>
  <c r="L8" i="20" s="1"/>
  <c r="Z112" i="30"/>
  <c r="Y112" i="36"/>
  <c r="L6" i="26" s="1"/>
  <c r="Z109" i="30"/>
  <c r="Y109" i="36"/>
  <c r="L3" i="26" s="1"/>
  <c r="AA155" i="30"/>
  <c r="Z155" i="36"/>
  <c r="M10" i="14" s="1"/>
  <c r="Z99" i="30"/>
  <c r="Y99" i="36"/>
  <c r="L6" i="25" s="1"/>
  <c r="Z122" i="30"/>
  <c r="Y122" i="36"/>
  <c r="L3" i="27" s="1"/>
  <c r="Y36" i="36"/>
  <c r="L8" i="11" s="1"/>
  <c r="Z36" i="30"/>
  <c r="AA139" i="30"/>
  <c r="Z139" i="36"/>
  <c r="M7" i="21" s="1"/>
  <c r="Z33" i="30"/>
  <c r="Y33" i="36"/>
  <c r="L5" i="11" s="1"/>
  <c r="Z113" i="30"/>
  <c r="Y113" i="36"/>
  <c r="L7" i="26" s="1"/>
  <c r="Z47" i="30"/>
  <c r="Y47" i="36"/>
  <c r="L6" i="12" s="1"/>
  <c r="Z63" i="30"/>
  <c r="Y63" i="36"/>
  <c r="L9" i="13" s="1"/>
  <c r="Z10" i="30"/>
  <c r="Y10" i="36"/>
  <c r="K8" i="18" s="1"/>
  <c r="Z50" i="30"/>
  <c r="Y50" i="36"/>
  <c r="L9" i="12" s="1"/>
  <c r="Z102" i="30"/>
  <c r="Y102" i="36"/>
  <c r="L9" i="25" s="1"/>
  <c r="AA140" i="30"/>
  <c r="Z140" i="36"/>
  <c r="M8" i="21" s="1"/>
  <c r="AA148" i="30"/>
  <c r="Z148" i="36"/>
  <c r="M3" i="14" s="1"/>
  <c r="Y18" i="36"/>
  <c r="L3" i="20" s="1"/>
  <c r="Z18" i="30"/>
  <c r="Z126" i="30"/>
  <c r="Y126" i="36"/>
  <c r="L7" i="27" s="1"/>
  <c r="Z78" i="30"/>
  <c r="Y78" i="36"/>
  <c r="L11" i="23" s="1"/>
  <c r="Z76" i="30"/>
  <c r="Y76" i="36"/>
  <c r="L9" i="23" s="1"/>
  <c r="Z60" i="30"/>
  <c r="Y60" i="36"/>
  <c r="L6" i="13" s="1"/>
  <c r="AA153" i="30"/>
  <c r="Z153" i="36"/>
  <c r="M8" i="14" s="1"/>
  <c r="Y38" i="36"/>
  <c r="L10" i="11" s="1"/>
  <c r="Z38" i="30"/>
  <c r="AA163" i="30"/>
  <c r="Z163" i="36"/>
  <c r="M5" i="15" s="1"/>
  <c r="O82" i="30"/>
  <c r="P82" i="36"/>
  <c r="Z70" i="30"/>
  <c r="Y70" i="36"/>
  <c r="L3" i="23" s="1"/>
  <c r="Z114" i="30"/>
  <c r="Y114" i="36"/>
  <c r="L8" i="26" s="1"/>
  <c r="Y32" i="36"/>
  <c r="L4" i="11" s="1"/>
  <c r="Z32" i="30"/>
  <c r="Z26" i="30"/>
  <c r="Y26" i="36"/>
  <c r="L11" i="20" s="1"/>
  <c r="Z13" i="30"/>
  <c r="Y13" i="36"/>
  <c r="K11" i="18" s="1"/>
  <c r="Z86" i="30"/>
  <c r="Y86" i="36"/>
  <c r="L6" i="24" s="1"/>
  <c r="Z130" i="30"/>
  <c r="Y130" i="36"/>
  <c r="L11" i="27" s="1"/>
  <c r="AA162" i="30"/>
  <c r="Z162" i="36"/>
  <c r="M4" i="15" s="1"/>
  <c r="AA193" i="30"/>
  <c r="Z193" i="36"/>
  <c r="M9" i="17" s="1"/>
  <c r="Z87" i="30"/>
  <c r="Y87" i="36"/>
  <c r="L7" i="24" s="1"/>
  <c r="Z22" i="30"/>
  <c r="Y22" i="36"/>
  <c r="L7" i="20" s="1"/>
  <c r="AA154" i="30"/>
  <c r="Z154" i="36"/>
  <c r="M9" i="14" s="1"/>
  <c r="Z103" i="30"/>
  <c r="Y103" i="36"/>
  <c r="L10" i="25" s="1"/>
  <c r="AA165" i="30"/>
  <c r="Z165" i="36"/>
  <c r="M7" i="15" s="1"/>
  <c r="Z5" i="30"/>
  <c r="Y5" i="36"/>
  <c r="K3" i="18" s="1"/>
  <c r="Z31" i="30"/>
  <c r="Y31" i="36"/>
  <c r="L3" i="11" s="1"/>
  <c r="AA150" i="30"/>
  <c r="Z150" i="36"/>
  <c r="M5" i="14" s="1"/>
  <c r="Z95" i="30"/>
  <c r="Y95" i="36"/>
  <c r="L2" i="25" s="1"/>
  <c r="Z88" i="30"/>
  <c r="Y88" i="36"/>
  <c r="L8" i="24" s="1"/>
  <c r="Z128" i="30"/>
  <c r="Y128" i="36"/>
  <c r="L9" i="27" s="1"/>
  <c r="Z96" i="30"/>
  <c r="Y96" i="36"/>
  <c r="L3" i="25" s="1"/>
  <c r="Z85" i="30"/>
  <c r="Y85" i="36"/>
  <c r="L5" i="24" s="1"/>
  <c r="AA174" i="30"/>
  <c r="Z174" i="36"/>
  <c r="M3" i="16" s="1"/>
  <c r="AA166" i="30"/>
  <c r="Z166" i="36"/>
  <c r="M8" i="15" s="1"/>
  <c r="Z57" i="30"/>
  <c r="Y57" i="36"/>
  <c r="L3" i="13" s="1"/>
  <c r="Z91" i="30"/>
  <c r="Y91" i="36"/>
  <c r="L11" i="24" s="1"/>
  <c r="Y20" i="36"/>
  <c r="L5" i="20" s="1"/>
  <c r="Z20" i="30"/>
  <c r="Z11" i="30"/>
  <c r="Y11" i="36"/>
  <c r="K9" i="18" s="1"/>
  <c r="AA167" i="30"/>
  <c r="Z167" i="36"/>
  <c r="M9" i="15" s="1"/>
  <c r="Y24" i="36"/>
  <c r="L9" i="20" s="1"/>
  <c r="Z24" i="30"/>
  <c r="Z127" i="30"/>
  <c r="Y127" i="36"/>
  <c r="L8" i="27" s="1"/>
  <c r="AA161" i="30"/>
  <c r="Z161" i="36"/>
  <c r="M3" i="15" s="1"/>
  <c r="Y62" i="36"/>
  <c r="L8" i="13" s="1"/>
  <c r="Z62" i="30"/>
  <c r="Z61" i="30"/>
  <c r="Y61" i="36"/>
  <c r="L7" i="13" s="1"/>
  <c r="Z8" i="30"/>
  <c r="Y8" i="36"/>
  <c r="K6" i="18" s="1"/>
  <c r="Z83" i="30"/>
  <c r="Y83" i="36"/>
  <c r="L3" i="24" s="1"/>
  <c r="Z48" i="30"/>
  <c r="Y48" i="36"/>
  <c r="L7" i="12" s="1"/>
  <c r="AA191" i="30"/>
  <c r="Z191" i="36"/>
  <c r="M7" i="17" s="1"/>
  <c r="Z97" i="30"/>
  <c r="Y97" i="36"/>
  <c r="L4" i="25" s="1"/>
  <c r="Z117" i="30"/>
  <c r="Y117" i="36"/>
  <c r="L11" i="26" s="1"/>
  <c r="Z39" i="30"/>
  <c r="Y39" i="36"/>
  <c r="L11" i="11" s="1"/>
  <c r="Z65" i="30"/>
  <c r="Y65" i="36"/>
  <c r="L11" i="13" s="1"/>
  <c r="Z121" i="30"/>
  <c r="Y121" i="36"/>
  <c r="L2" i="27" s="1"/>
  <c r="AA141" i="30"/>
  <c r="Z141" i="36"/>
  <c r="M9" i="21" s="1"/>
  <c r="AA135" i="30"/>
  <c r="Z135" i="36"/>
  <c r="M3" i="21" s="1"/>
  <c r="Z52" i="30"/>
  <c r="Y52" i="36"/>
  <c r="L11" i="12" s="1"/>
  <c r="Z89" i="30"/>
  <c r="Y89" i="36"/>
  <c r="L9" i="24" s="1"/>
  <c r="AA152" i="30"/>
  <c r="Z152" i="36"/>
  <c r="M7" i="14" s="1"/>
  <c r="Z104" i="30"/>
  <c r="Y104" i="36"/>
  <c r="L11" i="25" s="1"/>
  <c r="AA180" i="30"/>
  <c r="Z180" i="36"/>
  <c r="M9" i="16" s="1"/>
  <c r="Z35" i="30"/>
  <c r="Y35" i="36"/>
  <c r="L7" i="11" s="1"/>
  <c r="AA168" i="30"/>
  <c r="Z168" i="36"/>
  <c r="M10" i="15" s="1"/>
  <c r="Z90" i="30"/>
  <c r="Y90" i="36"/>
  <c r="L10" i="24" s="1"/>
  <c r="Z98" i="30"/>
  <c r="Y98" i="36"/>
  <c r="L5" i="25" s="1"/>
  <c r="Z115" i="30"/>
  <c r="Y115" i="36"/>
  <c r="L9" i="26" s="1"/>
  <c r="Y49" i="36"/>
  <c r="L8" i="12" s="1"/>
  <c r="Z49" i="30"/>
  <c r="Y37" i="36"/>
  <c r="L9" i="11" s="1"/>
  <c r="Z37" i="30"/>
  <c r="Z25" i="30"/>
  <c r="Y25" i="36"/>
  <c r="L10" i="20" s="1"/>
  <c r="AA179" i="30"/>
  <c r="Z179" i="36"/>
  <c r="M8" i="16" s="1"/>
  <c r="Z44" i="30"/>
  <c r="Y44" i="36"/>
  <c r="L3" i="12" s="1"/>
  <c r="Z125" i="30"/>
  <c r="Y125" i="36"/>
  <c r="L6" i="27" s="1"/>
  <c r="Z34" i="30"/>
  <c r="Y34" i="36"/>
  <c r="L6" i="11" s="1"/>
  <c r="AA108" i="30"/>
  <c r="Z108" i="36"/>
  <c r="M2" i="26" s="1"/>
  <c r="Z73" i="30"/>
  <c r="Y73" i="36"/>
  <c r="L6" i="23" s="1"/>
  <c r="Z75" i="30"/>
  <c r="Y75" i="36"/>
  <c r="L8" i="23" s="1"/>
  <c r="Z101" i="30"/>
  <c r="Y101" i="36"/>
  <c r="L8" i="25" s="1"/>
  <c r="AA178" i="30"/>
  <c r="Z178" i="36"/>
  <c r="M7" i="16" s="1"/>
  <c r="Z100" i="30"/>
  <c r="Y100" i="36"/>
  <c r="L7" i="25" s="1"/>
  <c r="Z21" i="30"/>
  <c r="Y21" i="36"/>
  <c r="L6" i="20" s="1"/>
  <c r="AA192" i="30"/>
  <c r="Z192" i="36"/>
  <c r="M8" i="17" s="1"/>
  <c r="O134" i="36"/>
  <c r="C2" i="24"/>
  <c r="C2" i="16"/>
  <c r="O173" i="36"/>
  <c r="B2" i="16" s="1"/>
  <c r="O9" i="30"/>
  <c r="O9" i="36" s="1"/>
  <c r="P9" i="36"/>
  <c r="B7" i="18" s="1"/>
  <c r="C10" i="21"/>
  <c r="O142" i="36"/>
  <c r="B10" i="21" s="1"/>
  <c r="O136" i="36"/>
  <c r="B4" i="21" s="1"/>
  <c r="O43" i="30"/>
  <c r="P43" i="36"/>
  <c r="C2" i="15"/>
  <c r="O160" i="36"/>
  <c r="B2" i="15" s="1"/>
  <c r="Q77" i="36"/>
  <c r="D10" i="23" s="1"/>
  <c r="P77" i="30"/>
  <c r="Q84" i="36"/>
  <c r="D4" i="24" s="1"/>
  <c r="P84" i="30"/>
  <c r="O6" i="30"/>
  <c r="O6" i="36" s="1"/>
  <c r="P6" i="36"/>
  <c r="B4" i="18" s="1"/>
  <c r="O12" i="30"/>
  <c r="O12" i="36" s="1"/>
  <c r="P12" i="36"/>
  <c r="B10" i="18" s="1"/>
  <c r="C10" i="16"/>
  <c r="O181" i="36"/>
  <c r="B10" i="16" s="1"/>
  <c r="O137" i="36"/>
  <c r="B5" i="21" s="1"/>
  <c r="O51" i="30"/>
  <c r="P51" i="36"/>
  <c r="O194" i="30"/>
  <c r="P194" i="36"/>
  <c r="D2" i="27"/>
  <c r="P121" i="30"/>
  <c r="P121" i="36" s="1"/>
  <c r="Q129" i="36"/>
  <c r="D10" i="27" s="1"/>
  <c r="P129" i="30"/>
  <c r="Q111" i="36"/>
  <c r="D5" i="26" s="1"/>
  <c r="P111" i="30"/>
  <c r="Q110" i="36"/>
  <c r="D4" i="26" s="1"/>
  <c r="P110" i="30"/>
  <c r="D2" i="26"/>
  <c r="P108" i="30"/>
  <c r="P108" i="36" s="1"/>
  <c r="D2" i="25"/>
  <c r="P95" i="30"/>
  <c r="P95" i="36" s="1"/>
  <c r="O46" i="30"/>
  <c r="P46" i="36"/>
  <c r="O64" i="30"/>
  <c r="P64" i="36"/>
  <c r="O58" i="30"/>
  <c r="P58" i="36"/>
  <c r="C2" i="14"/>
  <c r="O147" i="36"/>
  <c r="B2" i="14" s="1"/>
  <c r="O7" i="30"/>
  <c r="O7" i="36" s="1"/>
  <c r="P7" i="36"/>
  <c r="B5" i="18" s="1"/>
  <c r="O56" i="30"/>
  <c r="P56" i="36"/>
  <c r="Q72" i="36"/>
  <c r="D5" i="23" s="1"/>
  <c r="P72" i="30"/>
  <c r="Q124" i="36"/>
  <c r="D5" i="27" s="1"/>
  <c r="P124" i="30"/>
  <c r="Q71" i="36"/>
  <c r="D4" i="23" s="1"/>
  <c r="P71" i="30"/>
  <c r="P69" i="30"/>
  <c r="P69" i="36" s="1"/>
  <c r="O69" i="36" s="1"/>
  <c r="Q74" i="36"/>
  <c r="D7" i="23" s="1"/>
  <c r="P74" i="30"/>
  <c r="C5" i="16"/>
  <c r="O176" i="36"/>
  <c r="B5" i="16" s="1"/>
  <c r="O59" i="30"/>
  <c r="P59" i="36"/>
  <c r="C4" i="16"/>
  <c r="O175" i="36"/>
  <c r="B4" i="16" s="1"/>
  <c r="O30" i="30"/>
  <c r="P30" i="36"/>
  <c r="O45" i="30"/>
  <c r="P45" i="36"/>
  <c r="O19" i="30"/>
  <c r="P19" i="36"/>
  <c r="O17" i="30"/>
  <c r="P17" i="36"/>
  <c r="Q116" i="36"/>
  <c r="D10" i="26" s="1"/>
  <c r="P116" i="30"/>
  <c r="Q123" i="36"/>
  <c r="D4" i="27" s="1"/>
  <c r="P123" i="30"/>
  <c r="P4" i="36"/>
  <c r="O186" i="36"/>
  <c r="B2" i="17" s="1"/>
  <c r="C3" i="17"/>
  <c r="O187" i="36"/>
  <c r="B3" i="17" s="1"/>
  <c r="C4" i="17"/>
  <c r="O188" i="36"/>
  <c r="B4" i="17" s="1"/>
  <c r="C5" i="17"/>
  <c r="O189" i="36"/>
  <c r="B5" i="17" s="1"/>
  <c r="Q199" i="30"/>
  <c r="Q199" i="36" s="1"/>
  <c r="D2" i="24"/>
  <c r="S199" i="30"/>
  <c r="S199" i="36" s="1"/>
  <c r="W199" i="30"/>
  <c r="W199" i="36" s="1"/>
  <c r="Y199" i="30"/>
  <c r="Y199" i="36" s="1"/>
  <c r="V199" i="30"/>
  <c r="V199" i="36" s="1"/>
  <c r="R199" i="30"/>
  <c r="R199" i="36" s="1"/>
  <c r="U199" i="30"/>
  <c r="U199" i="36" s="1"/>
  <c r="X199" i="30"/>
  <c r="X199" i="36" s="1"/>
  <c r="T199" i="30"/>
  <c r="T199" i="36" s="1"/>
  <c r="S138" i="36"/>
  <c r="F6" i="21" s="1"/>
  <c r="W138" i="36"/>
  <c r="J6" i="21" s="1"/>
  <c r="AA138" i="36"/>
  <c r="N6" i="21" s="1"/>
  <c r="AE138" i="36"/>
  <c r="R6" i="21" s="1"/>
  <c r="AI138" i="36"/>
  <c r="V6" i="21" s="1"/>
  <c r="AM138" i="36"/>
  <c r="Z6" i="21" s="1"/>
  <c r="AQ138" i="36"/>
  <c r="AD6" i="21" s="1"/>
  <c r="T138" i="36"/>
  <c r="G6" i="21" s="1"/>
  <c r="X138" i="36"/>
  <c r="K6" i="21" s="1"/>
  <c r="AB138" i="36"/>
  <c r="O6" i="21" s="1"/>
  <c r="AF138" i="36"/>
  <c r="S6" i="21" s="1"/>
  <c r="AJ138" i="36"/>
  <c r="W6" i="21" s="1"/>
  <c r="AN138" i="36"/>
  <c r="AA6" i="21" s="1"/>
  <c r="AR138" i="36"/>
  <c r="AE6" i="21" s="1"/>
  <c r="U138" i="36"/>
  <c r="H6" i="21" s="1"/>
  <c r="Y138" i="36"/>
  <c r="L6" i="21" s="1"/>
  <c r="AC138" i="36"/>
  <c r="P6" i="21" s="1"/>
  <c r="AG138" i="36"/>
  <c r="T6" i="21" s="1"/>
  <c r="AK138" i="36"/>
  <c r="X6" i="21" s="1"/>
  <c r="AO138" i="36"/>
  <c r="AB6" i="21" s="1"/>
  <c r="AS138" i="36"/>
  <c r="AF6" i="21" s="1"/>
  <c r="R138" i="36"/>
  <c r="E6" i="21" s="1"/>
  <c r="V138" i="36"/>
  <c r="I6" i="21" s="1"/>
  <c r="Z138" i="36"/>
  <c r="M6" i="21" s="1"/>
  <c r="AD138" i="36"/>
  <c r="Q6" i="21" s="1"/>
  <c r="AH138" i="36"/>
  <c r="U6" i="21" s="1"/>
  <c r="AL138" i="36"/>
  <c r="Y6" i="21" s="1"/>
  <c r="AP138" i="36"/>
  <c r="AC6" i="21" s="1"/>
  <c r="AT138" i="36"/>
  <c r="AG6" i="21" s="1"/>
  <c r="AF151" i="30" l="1"/>
  <c r="AE151" i="36"/>
  <c r="R6" i="14" s="1"/>
  <c r="AF190" i="30"/>
  <c r="AE190" i="36"/>
  <c r="R6" i="17" s="1"/>
  <c r="AF143" i="30"/>
  <c r="AE143" i="36"/>
  <c r="R11" i="21" s="1"/>
  <c r="AF182" i="30"/>
  <c r="AE182" i="36"/>
  <c r="R11" i="16" s="1"/>
  <c r="AF156" i="30"/>
  <c r="AE156" i="36"/>
  <c r="R11" i="14" s="1"/>
  <c r="Z199" i="30"/>
  <c r="Z199" i="36" s="1"/>
  <c r="AB108" i="30"/>
  <c r="AA108" i="36"/>
  <c r="N2" i="26" s="1"/>
  <c r="AA115" i="30"/>
  <c r="Z115" i="36"/>
  <c r="M9" i="26" s="1"/>
  <c r="AA89" i="30"/>
  <c r="Z89" i="36"/>
  <c r="M9" i="24" s="1"/>
  <c r="AA97" i="30"/>
  <c r="Z97" i="36"/>
  <c r="M4" i="25" s="1"/>
  <c r="AA127" i="30"/>
  <c r="Z127" i="36"/>
  <c r="M8" i="27" s="1"/>
  <c r="AA88" i="30"/>
  <c r="Z88" i="36"/>
  <c r="M8" i="24" s="1"/>
  <c r="AA22" i="30"/>
  <c r="Z22" i="36"/>
  <c r="M7" i="20" s="1"/>
  <c r="AB163" i="30"/>
  <c r="AA163" i="36"/>
  <c r="N5" i="15" s="1"/>
  <c r="AB148" i="30"/>
  <c r="AA148" i="36"/>
  <c r="N3" i="14" s="1"/>
  <c r="Z24" i="36"/>
  <c r="M9" i="20" s="1"/>
  <c r="AA24" i="30"/>
  <c r="Z38" i="36"/>
  <c r="M10" i="11" s="1"/>
  <c r="AA38" i="30"/>
  <c r="AA98" i="30"/>
  <c r="Z98" i="36"/>
  <c r="M5" i="25" s="1"/>
  <c r="AA52" i="30"/>
  <c r="Z52" i="36"/>
  <c r="M11" i="12" s="1"/>
  <c r="AB191" i="30"/>
  <c r="AA191" i="36"/>
  <c r="N7" i="17" s="1"/>
  <c r="AA91" i="30"/>
  <c r="Z91" i="36"/>
  <c r="M11" i="24" s="1"/>
  <c r="AA95" i="30"/>
  <c r="Z95" i="36"/>
  <c r="M2" i="25" s="1"/>
  <c r="AA87" i="30"/>
  <c r="Z87" i="36"/>
  <c r="M7" i="24" s="1"/>
  <c r="AA114" i="30"/>
  <c r="Z114" i="36"/>
  <c r="M8" i="26" s="1"/>
  <c r="AB140" i="30"/>
  <c r="AA140" i="36"/>
  <c r="N8" i="21" s="1"/>
  <c r="AA63" i="30"/>
  <c r="Z63" i="36"/>
  <c r="M9" i="13" s="1"/>
  <c r="AB139" i="30"/>
  <c r="AA139" i="36"/>
  <c r="N7" i="21" s="1"/>
  <c r="AB155" i="30"/>
  <c r="AA155" i="36"/>
  <c r="N10" i="14" s="1"/>
  <c r="Z25" i="36"/>
  <c r="M10" i="20" s="1"/>
  <c r="AA25" i="30"/>
  <c r="AB180" i="30"/>
  <c r="AA180" i="36"/>
  <c r="N9" i="16" s="1"/>
  <c r="Z65" i="36"/>
  <c r="M11" i="13" s="1"/>
  <c r="AA65" i="30"/>
  <c r="AA61" i="30"/>
  <c r="Z61" i="36"/>
  <c r="M7" i="13" s="1"/>
  <c r="AA85" i="30"/>
  <c r="Z85" i="36"/>
  <c r="M5" i="24" s="1"/>
  <c r="AB165" i="30"/>
  <c r="AA165" i="36"/>
  <c r="N7" i="15" s="1"/>
  <c r="AA86" i="30"/>
  <c r="Z86" i="36"/>
  <c r="M6" i="24" s="1"/>
  <c r="AA78" i="30"/>
  <c r="Z78" i="36"/>
  <c r="M11" i="23" s="1"/>
  <c r="AA37" i="30"/>
  <c r="Z37" i="36"/>
  <c r="M9" i="11" s="1"/>
  <c r="AA62" i="30"/>
  <c r="Z62" i="36"/>
  <c r="M8" i="13" s="1"/>
  <c r="Z36" i="36"/>
  <c r="M8" i="11" s="1"/>
  <c r="AA36" i="30"/>
  <c r="AB192" i="30"/>
  <c r="AA192" i="36"/>
  <c r="N8" i="17" s="1"/>
  <c r="AA21" i="30"/>
  <c r="Z21" i="36"/>
  <c r="M6" i="20" s="1"/>
  <c r="AA125" i="30"/>
  <c r="Z125" i="36"/>
  <c r="M6" i="27" s="1"/>
  <c r="AA104" i="30"/>
  <c r="Z104" i="36"/>
  <c r="M11" i="25" s="1"/>
  <c r="AA39" i="30"/>
  <c r="Z39" i="36"/>
  <c r="M11" i="11" s="1"/>
  <c r="AB167" i="30"/>
  <c r="AA167" i="36"/>
  <c r="N9" i="15" s="1"/>
  <c r="AA96" i="30"/>
  <c r="Z96" i="36"/>
  <c r="M3" i="25" s="1"/>
  <c r="AA103" i="30"/>
  <c r="Z103" i="36"/>
  <c r="M10" i="25" s="1"/>
  <c r="Z13" i="36"/>
  <c r="L11" i="18" s="1"/>
  <c r="AA13" i="30"/>
  <c r="AB153" i="30"/>
  <c r="AA153" i="36"/>
  <c r="N8" i="14" s="1"/>
  <c r="AA102" i="30"/>
  <c r="Z102" i="36"/>
  <c r="M9" i="25" s="1"/>
  <c r="Z47" i="36"/>
  <c r="M6" i="12" s="1"/>
  <c r="AA47" i="30"/>
  <c r="AA109" i="30"/>
  <c r="Z109" i="36"/>
  <c r="M3" i="26" s="1"/>
  <c r="AA34" i="30"/>
  <c r="Z34" i="36"/>
  <c r="M6" i="11" s="1"/>
  <c r="AA75" i="30"/>
  <c r="Z75" i="36"/>
  <c r="M8" i="23" s="1"/>
  <c r="AA90" i="30"/>
  <c r="Z90" i="36"/>
  <c r="M10" i="24" s="1"/>
  <c r="AB135" i="30"/>
  <c r="AA135" i="36"/>
  <c r="N3" i="21" s="1"/>
  <c r="Z48" i="36"/>
  <c r="M7" i="12" s="1"/>
  <c r="AA48" i="30"/>
  <c r="Z57" i="36"/>
  <c r="M3" i="13" s="1"/>
  <c r="AA57" i="30"/>
  <c r="AB150" i="30"/>
  <c r="AA150" i="36"/>
  <c r="N5" i="14" s="1"/>
  <c r="AB193" i="30"/>
  <c r="AA193" i="36"/>
  <c r="N9" i="17" s="1"/>
  <c r="AA70" i="30"/>
  <c r="Z70" i="36"/>
  <c r="M3" i="23" s="1"/>
  <c r="AA126" i="30"/>
  <c r="Z126" i="36"/>
  <c r="M7" i="27" s="1"/>
  <c r="AA49" i="30"/>
  <c r="Z49" i="36"/>
  <c r="M8" i="12" s="1"/>
  <c r="AA18" i="30"/>
  <c r="Z18" i="36"/>
  <c r="M3" i="20" s="1"/>
  <c r="AA101" i="30"/>
  <c r="Z101" i="36"/>
  <c r="M8" i="25" s="1"/>
  <c r="AA73" i="30"/>
  <c r="Z73" i="36"/>
  <c r="M6" i="23" s="1"/>
  <c r="AB168" i="30"/>
  <c r="AA168" i="36"/>
  <c r="N10" i="15" s="1"/>
  <c r="AB141" i="30"/>
  <c r="AA141" i="36"/>
  <c r="N9" i="21" s="1"/>
  <c r="AA83" i="30"/>
  <c r="Z83" i="36"/>
  <c r="M3" i="24" s="1"/>
  <c r="Z11" i="36"/>
  <c r="L9" i="18" s="1"/>
  <c r="AA11" i="30"/>
  <c r="AA128" i="30"/>
  <c r="Z128" i="36"/>
  <c r="M9" i="27" s="1"/>
  <c r="AB154" i="30"/>
  <c r="AA154" i="36"/>
  <c r="N9" i="14" s="1"/>
  <c r="Z26" i="36"/>
  <c r="M11" i="20" s="1"/>
  <c r="AA26" i="30"/>
  <c r="AA50" i="30"/>
  <c r="Z50" i="36"/>
  <c r="M9" i="12" s="1"/>
  <c r="AA122" i="30"/>
  <c r="Z122" i="36"/>
  <c r="M3" i="27" s="1"/>
  <c r="AA112" i="30"/>
  <c r="Z112" i="36"/>
  <c r="M6" i="26" s="1"/>
  <c r="AA100" i="30"/>
  <c r="Z100" i="36"/>
  <c r="M7" i="25" s="1"/>
  <c r="AA44" i="30"/>
  <c r="Z44" i="36"/>
  <c r="M3" i="12" s="1"/>
  <c r="AB152" i="30"/>
  <c r="AA152" i="36"/>
  <c r="N7" i="14" s="1"/>
  <c r="AA117" i="30"/>
  <c r="Z117" i="36"/>
  <c r="M11" i="26" s="1"/>
  <c r="AB161" i="30"/>
  <c r="AA161" i="36"/>
  <c r="N3" i="15" s="1"/>
  <c r="AB166" i="30"/>
  <c r="AA166" i="36"/>
  <c r="N8" i="15" s="1"/>
  <c r="AA31" i="30"/>
  <c r="Z31" i="36"/>
  <c r="M3" i="11" s="1"/>
  <c r="AB162" i="30"/>
  <c r="AA162" i="36"/>
  <c r="N4" i="15" s="1"/>
  <c r="Z60" i="36"/>
  <c r="M6" i="13" s="1"/>
  <c r="AA60" i="30"/>
  <c r="AA113" i="30"/>
  <c r="Z113" i="36"/>
  <c r="M7" i="26" s="1"/>
  <c r="Z20" i="36"/>
  <c r="M5" i="20" s="1"/>
  <c r="AA20" i="30"/>
  <c r="Z32" i="36"/>
  <c r="M4" i="11" s="1"/>
  <c r="AA32" i="30"/>
  <c r="AB178" i="30"/>
  <c r="AA178" i="36"/>
  <c r="N7" i="16" s="1"/>
  <c r="AB179" i="30"/>
  <c r="AA179" i="36"/>
  <c r="N8" i="16" s="1"/>
  <c r="AA35" i="30"/>
  <c r="Z35" i="36"/>
  <c r="M7" i="11" s="1"/>
  <c r="AA121" i="30"/>
  <c r="Z121" i="36"/>
  <c r="M2" i="27" s="1"/>
  <c r="AA8" i="30"/>
  <c r="Z8" i="36"/>
  <c r="L6" i="18" s="1"/>
  <c r="AB174" i="30"/>
  <c r="AA174" i="36"/>
  <c r="N3" i="16" s="1"/>
  <c r="Z5" i="36"/>
  <c r="L3" i="18" s="1"/>
  <c r="AA5" i="30"/>
  <c r="AA130" i="30"/>
  <c r="Z130" i="36"/>
  <c r="M11" i="27" s="1"/>
  <c r="AA76" i="30"/>
  <c r="Z76" i="36"/>
  <c r="M9" i="23" s="1"/>
  <c r="Z10" i="36"/>
  <c r="L8" i="18" s="1"/>
  <c r="AA10" i="30"/>
  <c r="Z33" i="36"/>
  <c r="M5" i="11" s="1"/>
  <c r="AA33" i="30"/>
  <c r="AA99" i="30"/>
  <c r="Z99" i="36"/>
  <c r="M6" i="25" s="1"/>
  <c r="AA23" i="30"/>
  <c r="Z23" i="36"/>
  <c r="M8" i="20" s="1"/>
  <c r="O82" i="36"/>
  <c r="B2" i="24" s="1"/>
  <c r="C16" i="37"/>
  <c r="C17" i="37" s="1"/>
  <c r="G29" i="37" s="1"/>
  <c r="P199" i="30"/>
  <c r="P199" i="36" s="1"/>
  <c r="O199" i="36" s="1"/>
  <c r="O123" i="30"/>
  <c r="P123" i="36"/>
  <c r="C4" i="12"/>
  <c r="O45" i="36"/>
  <c r="B4" i="12" s="1"/>
  <c r="O124" i="30"/>
  <c r="P124" i="36"/>
  <c r="O95" i="30"/>
  <c r="O129" i="30"/>
  <c r="P129" i="36"/>
  <c r="O84" i="30"/>
  <c r="P84" i="36"/>
  <c r="O116" i="30"/>
  <c r="P116" i="36"/>
  <c r="C2" i="11"/>
  <c r="O30" i="36"/>
  <c r="B2" i="11" s="1"/>
  <c r="O74" i="30"/>
  <c r="P74" i="36"/>
  <c r="O72" i="30"/>
  <c r="P72" i="36"/>
  <c r="C4" i="13"/>
  <c r="O58" i="36"/>
  <c r="B4" i="13" s="1"/>
  <c r="O108" i="30"/>
  <c r="O121" i="30"/>
  <c r="O77" i="30"/>
  <c r="P77" i="36"/>
  <c r="C2" i="20"/>
  <c r="O17" i="36"/>
  <c r="B2" i="20" s="1"/>
  <c r="O69" i="30"/>
  <c r="C2" i="13"/>
  <c r="O56" i="36"/>
  <c r="B2" i="13" s="1"/>
  <c r="C10" i="13"/>
  <c r="O64" i="36"/>
  <c r="B10" i="13" s="1"/>
  <c r="O110" i="30"/>
  <c r="P110" i="36"/>
  <c r="C10" i="17"/>
  <c r="O194" i="36"/>
  <c r="B10" i="17" s="1"/>
  <c r="C4" i="20"/>
  <c r="O19" i="36"/>
  <c r="B4" i="20" s="1"/>
  <c r="C5" i="13"/>
  <c r="O59" i="36"/>
  <c r="B5" i="13" s="1"/>
  <c r="O71" i="30"/>
  <c r="P71" i="36"/>
  <c r="C5" i="12"/>
  <c r="O46" i="36"/>
  <c r="B5" i="12" s="1"/>
  <c r="O111" i="30"/>
  <c r="P111" i="36"/>
  <c r="C10" i="12"/>
  <c r="O51" i="36"/>
  <c r="B10" i="12" s="1"/>
  <c r="C2" i="12"/>
  <c r="O43" i="36"/>
  <c r="B2" i="12" s="1"/>
  <c r="P138" i="30"/>
  <c r="Q138" i="36"/>
  <c r="D6" i="21" s="1"/>
  <c r="AG182" i="30" l="1"/>
  <c r="AF182" i="36"/>
  <c r="S11" i="16" s="1"/>
  <c r="AG143" i="30"/>
  <c r="AF143" i="36"/>
  <c r="S11" i="21" s="1"/>
  <c r="AG190" i="30"/>
  <c r="AF190" i="36"/>
  <c r="S6" i="17" s="1"/>
  <c r="AG156" i="30"/>
  <c r="AF156" i="36"/>
  <c r="S11" i="14" s="1"/>
  <c r="AG151" i="30"/>
  <c r="AF151" i="36"/>
  <c r="S6" i="14" s="1"/>
  <c r="AC162" i="30"/>
  <c r="AB162" i="36"/>
  <c r="O4" i="15" s="1"/>
  <c r="AA35" i="36"/>
  <c r="N7" i="11" s="1"/>
  <c r="AB35" i="30"/>
  <c r="AC152" i="30"/>
  <c r="AB152" i="36"/>
  <c r="O7" i="14" s="1"/>
  <c r="AB128" i="30"/>
  <c r="AA128" i="36"/>
  <c r="N9" i="27" s="1"/>
  <c r="AB49" i="30"/>
  <c r="AA49" i="36"/>
  <c r="N8" i="12" s="1"/>
  <c r="AB90" i="30"/>
  <c r="AA90" i="36"/>
  <c r="N10" i="24" s="1"/>
  <c r="AB104" i="30"/>
  <c r="AA104" i="36"/>
  <c r="N11" i="25" s="1"/>
  <c r="AC139" i="30"/>
  <c r="AB139" i="36"/>
  <c r="O7" i="21" s="1"/>
  <c r="AA10" i="36"/>
  <c r="M8" i="18" s="1"/>
  <c r="AB10" i="30"/>
  <c r="AA11" i="36"/>
  <c r="M9" i="18" s="1"/>
  <c r="AB11" i="30"/>
  <c r="AB57" i="30"/>
  <c r="AA57" i="36"/>
  <c r="N3" i="13" s="1"/>
  <c r="AB113" i="30"/>
  <c r="AA113" i="36"/>
  <c r="N7" i="26" s="1"/>
  <c r="AA50" i="36"/>
  <c r="N9" i="12" s="1"/>
  <c r="AB50" i="30"/>
  <c r="AB126" i="30"/>
  <c r="AA126" i="36"/>
  <c r="N7" i="27" s="1"/>
  <c r="AB102" i="30"/>
  <c r="AA102" i="36"/>
  <c r="N9" i="25" s="1"/>
  <c r="AB125" i="30"/>
  <c r="AA125" i="36"/>
  <c r="N6" i="27" s="1"/>
  <c r="AC165" i="30"/>
  <c r="AB165" i="36"/>
  <c r="O7" i="15" s="1"/>
  <c r="AB63" i="30"/>
  <c r="AA63" i="36"/>
  <c r="N9" i="13" s="1"/>
  <c r="AB95" i="30"/>
  <c r="AA95" i="36"/>
  <c r="N2" i="25" s="1"/>
  <c r="AA199" i="30"/>
  <c r="AA199" i="36" s="1"/>
  <c r="AB98" i="30"/>
  <c r="AA98" i="36"/>
  <c r="N5" i="25" s="1"/>
  <c r="AC163" i="30"/>
  <c r="AB163" i="36"/>
  <c r="O5" i="15" s="1"/>
  <c r="AB97" i="30"/>
  <c r="AA97" i="36"/>
  <c r="N4" i="25" s="1"/>
  <c r="AC179" i="30"/>
  <c r="AB179" i="36"/>
  <c r="O8" i="16" s="1"/>
  <c r="AA44" i="36"/>
  <c r="N3" i="12" s="1"/>
  <c r="AB44" i="30"/>
  <c r="AB73" i="30"/>
  <c r="AA73" i="36"/>
  <c r="N6" i="23" s="1"/>
  <c r="AB75" i="30"/>
  <c r="AA75" i="36"/>
  <c r="N8" i="23" s="1"/>
  <c r="AA96" i="36"/>
  <c r="N3" i="25" s="1"/>
  <c r="AB96" i="30"/>
  <c r="AA62" i="36"/>
  <c r="N8" i="13" s="1"/>
  <c r="AB62" i="30"/>
  <c r="AC180" i="30"/>
  <c r="AB180" i="36"/>
  <c r="O9" i="16" s="1"/>
  <c r="AA60" i="36"/>
  <c r="N6" i="13" s="1"/>
  <c r="AB60" i="30"/>
  <c r="AB26" i="30"/>
  <c r="AA26" i="36"/>
  <c r="N11" i="20" s="1"/>
  <c r="AA48" i="36"/>
  <c r="N7" i="12" s="1"/>
  <c r="AB48" i="30"/>
  <c r="AA25" i="36"/>
  <c r="N10" i="20" s="1"/>
  <c r="AB25" i="30"/>
  <c r="AB38" i="30"/>
  <c r="AA38" i="36"/>
  <c r="N10" i="11" s="1"/>
  <c r="AC174" i="30"/>
  <c r="AB174" i="36"/>
  <c r="O3" i="16" s="1"/>
  <c r="AA23" i="36"/>
  <c r="N8" i="20" s="1"/>
  <c r="AB23" i="30"/>
  <c r="AA8" i="36"/>
  <c r="M6" i="18" s="1"/>
  <c r="AB8" i="30"/>
  <c r="AC161" i="30"/>
  <c r="AB161" i="36"/>
  <c r="O3" i="15" s="1"/>
  <c r="AB83" i="30"/>
  <c r="AA83" i="36"/>
  <c r="N3" i="24" s="1"/>
  <c r="AB70" i="30"/>
  <c r="AA70" i="36"/>
  <c r="N3" i="23" s="1"/>
  <c r="AC153" i="30"/>
  <c r="AB153" i="36"/>
  <c r="O8" i="14" s="1"/>
  <c r="AA21" i="36"/>
  <c r="N6" i="20" s="1"/>
  <c r="AB21" i="30"/>
  <c r="AB85" i="30"/>
  <c r="AA85" i="36"/>
  <c r="N5" i="24" s="1"/>
  <c r="AB91" i="30"/>
  <c r="AA91" i="36"/>
  <c r="N11" i="24" s="1"/>
  <c r="AA22" i="36"/>
  <c r="N7" i="20" s="1"/>
  <c r="AB22" i="30"/>
  <c r="AB89" i="30"/>
  <c r="AA89" i="36"/>
  <c r="N9" i="24" s="1"/>
  <c r="AC166" i="30"/>
  <c r="AB166" i="36"/>
  <c r="O8" i="15" s="1"/>
  <c r="AB76" i="30"/>
  <c r="AA76" i="36"/>
  <c r="N9" i="23" s="1"/>
  <c r="AC178" i="30"/>
  <c r="AB178" i="36"/>
  <c r="O7" i="16" s="1"/>
  <c r="AB100" i="30"/>
  <c r="AA100" i="36"/>
  <c r="N7" i="25" s="1"/>
  <c r="AB101" i="30"/>
  <c r="AA101" i="36"/>
  <c r="N8" i="25" s="1"/>
  <c r="AA34" i="36"/>
  <c r="N6" i="11" s="1"/>
  <c r="AB34" i="30"/>
  <c r="AC167" i="30"/>
  <c r="AB167" i="36"/>
  <c r="O9" i="15" s="1"/>
  <c r="AB37" i="30"/>
  <c r="AA37" i="36"/>
  <c r="N9" i="11" s="1"/>
  <c r="AC140" i="30"/>
  <c r="AB140" i="36"/>
  <c r="O8" i="21" s="1"/>
  <c r="AA32" i="36"/>
  <c r="N4" i="11" s="1"/>
  <c r="AB32" i="30"/>
  <c r="AA13" i="36"/>
  <c r="M11" i="18" s="1"/>
  <c r="AB13" i="30"/>
  <c r="AA24" i="36"/>
  <c r="N9" i="20" s="1"/>
  <c r="AB24" i="30"/>
  <c r="AB121" i="30"/>
  <c r="AA121" i="36"/>
  <c r="N2" i="27" s="1"/>
  <c r="AC154" i="30"/>
  <c r="AB154" i="36"/>
  <c r="O9" i="14" s="1"/>
  <c r="AA18" i="36"/>
  <c r="N3" i="20" s="1"/>
  <c r="AB18" i="30"/>
  <c r="AC135" i="30"/>
  <c r="AB135" i="36"/>
  <c r="O3" i="21" s="1"/>
  <c r="AB39" i="30"/>
  <c r="AA39" i="36"/>
  <c r="N11" i="11" s="1"/>
  <c r="AB78" i="30"/>
  <c r="AA78" i="36"/>
  <c r="N11" i="23" s="1"/>
  <c r="AA61" i="36"/>
  <c r="N7" i="13" s="1"/>
  <c r="AB61" i="30"/>
  <c r="AC155" i="30"/>
  <c r="AB155" i="36"/>
  <c r="O10" i="14" s="1"/>
  <c r="AB114" i="30"/>
  <c r="AA114" i="36"/>
  <c r="N8" i="26" s="1"/>
  <c r="AC191" i="30"/>
  <c r="AB191" i="36"/>
  <c r="O7" i="17" s="1"/>
  <c r="AB88" i="30"/>
  <c r="AA88" i="36"/>
  <c r="N8" i="24" s="1"/>
  <c r="AB115" i="30"/>
  <c r="AA115" i="36"/>
  <c r="N9" i="26" s="1"/>
  <c r="AB130" i="30"/>
  <c r="AA130" i="36"/>
  <c r="N11" i="27" s="1"/>
  <c r="AB112" i="30"/>
  <c r="AA112" i="36"/>
  <c r="N6" i="26" s="1"/>
  <c r="AC141" i="30"/>
  <c r="AB141" i="36"/>
  <c r="O9" i="21" s="1"/>
  <c r="AC193" i="30"/>
  <c r="AB193" i="36"/>
  <c r="O9" i="17" s="1"/>
  <c r="AB109" i="30"/>
  <c r="AA109" i="36"/>
  <c r="N3" i="26" s="1"/>
  <c r="AC192" i="30"/>
  <c r="AB192" i="36"/>
  <c r="O8" i="17" s="1"/>
  <c r="AA33" i="36"/>
  <c r="N5" i="11" s="1"/>
  <c r="AB33" i="30"/>
  <c r="AB5" i="30"/>
  <c r="AA5" i="36"/>
  <c r="M3" i="18" s="1"/>
  <c r="AA20" i="36"/>
  <c r="N5" i="20" s="1"/>
  <c r="AB20" i="30"/>
  <c r="AA47" i="36"/>
  <c r="N6" i="12" s="1"/>
  <c r="AB47" i="30"/>
  <c r="AA36" i="36"/>
  <c r="N8" i="11" s="1"/>
  <c r="AB36" i="30"/>
  <c r="AB65" i="30"/>
  <c r="AA65" i="36"/>
  <c r="N11" i="13" s="1"/>
  <c r="AB99" i="30"/>
  <c r="AA99" i="36"/>
  <c r="N6" i="25" s="1"/>
  <c r="AB117" i="30"/>
  <c r="AA117" i="36"/>
  <c r="N11" i="26" s="1"/>
  <c r="AA31" i="36"/>
  <c r="N3" i="11" s="1"/>
  <c r="AB31" i="30"/>
  <c r="AB122" i="30"/>
  <c r="AA122" i="36"/>
  <c r="N3" i="27" s="1"/>
  <c r="AC168" i="30"/>
  <c r="AB168" i="36"/>
  <c r="O10" i="15" s="1"/>
  <c r="AC150" i="30"/>
  <c r="AB150" i="36"/>
  <c r="O5" i="14" s="1"/>
  <c r="AB103" i="30"/>
  <c r="AA103" i="36"/>
  <c r="N10" i="25" s="1"/>
  <c r="AB86" i="30"/>
  <c r="AA86" i="36"/>
  <c r="N6" i="24" s="1"/>
  <c r="AB87" i="30"/>
  <c r="AA87" i="36"/>
  <c r="N7" i="24" s="1"/>
  <c r="AA52" i="36"/>
  <c r="N11" i="12" s="1"/>
  <c r="AB52" i="30"/>
  <c r="AC148" i="30"/>
  <c r="AB148" i="36"/>
  <c r="O3" i="14" s="1"/>
  <c r="AB127" i="30"/>
  <c r="AA127" i="36"/>
  <c r="N8" i="27" s="1"/>
  <c r="AC108" i="30"/>
  <c r="AB108" i="36"/>
  <c r="O2" i="26" s="1"/>
  <c r="D32" i="37"/>
  <c r="E32" i="37"/>
  <c r="E38" i="37" s="1"/>
  <c r="AS147" i="36" s="1"/>
  <c r="AF2" i="14" s="1"/>
  <c r="C32" i="37"/>
  <c r="C38" i="37" s="1"/>
  <c r="S17" i="36" s="1"/>
  <c r="F32" i="37"/>
  <c r="F38" i="37" s="1"/>
  <c r="C5" i="27"/>
  <c r="O124" i="36"/>
  <c r="B5" i="27" s="1"/>
  <c r="C2" i="26"/>
  <c r="O108" i="36"/>
  <c r="B2" i="26" s="1"/>
  <c r="C2" i="25"/>
  <c r="O95" i="36"/>
  <c r="B2" i="25" s="1"/>
  <c r="C10" i="26"/>
  <c r="O116" i="36"/>
  <c r="B10" i="26" s="1"/>
  <c r="O138" i="30"/>
  <c r="P138" i="36"/>
  <c r="C4" i="24"/>
  <c r="O84" i="36"/>
  <c r="B4" i="24" s="1"/>
  <c r="C4" i="27"/>
  <c r="O123" i="36"/>
  <c r="B4" i="27" s="1"/>
  <c r="C4" i="23"/>
  <c r="O71" i="36"/>
  <c r="B4" i="23" s="1"/>
  <c r="O110" i="36"/>
  <c r="B4" i="26" s="1"/>
  <c r="C4" i="26"/>
  <c r="O77" i="36"/>
  <c r="B10" i="23" s="1"/>
  <c r="C10" i="23"/>
  <c r="C5" i="23"/>
  <c r="O72" i="36"/>
  <c r="B5" i="23" s="1"/>
  <c r="C5" i="26"/>
  <c r="O111" i="36"/>
  <c r="B5" i="26" s="1"/>
  <c r="O121" i="36"/>
  <c r="B2" i="27" s="1"/>
  <c r="C2" i="27"/>
  <c r="O74" i="36"/>
  <c r="B7" i="23" s="1"/>
  <c r="C7" i="23"/>
  <c r="C10" i="27"/>
  <c r="O129" i="36"/>
  <c r="B10" i="27" s="1"/>
  <c r="G33" i="37"/>
  <c r="G39" i="37" s="1"/>
  <c r="G32" i="37"/>
  <c r="G38" i="37" s="1"/>
  <c r="AH156" i="30" l="1"/>
  <c r="AG156" i="36"/>
  <c r="T11" i="14" s="1"/>
  <c r="AH190" i="30"/>
  <c r="AG190" i="36"/>
  <c r="T6" i="17" s="1"/>
  <c r="AH143" i="30"/>
  <c r="AG143" i="36"/>
  <c r="T11" i="21" s="1"/>
  <c r="AH151" i="30"/>
  <c r="AG151" i="36"/>
  <c r="T6" i="14" s="1"/>
  <c r="AH182" i="30"/>
  <c r="AG182" i="36"/>
  <c r="T11" i="16" s="1"/>
  <c r="D33" i="37"/>
  <c r="D39" i="37" s="1"/>
  <c r="AA71" i="36" s="1"/>
  <c r="AC122" i="30"/>
  <c r="AB122" i="36"/>
  <c r="O3" i="27" s="1"/>
  <c r="AB36" i="36"/>
  <c r="O8" i="11" s="1"/>
  <c r="AC36" i="30"/>
  <c r="AD150" i="30"/>
  <c r="AC150" i="36"/>
  <c r="P5" i="14" s="1"/>
  <c r="AD192" i="30"/>
  <c r="AC192" i="36"/>
  <c r="P8" i="17" s="1"/>
  <c r="AD191" i="30"/>
  <c r="AC191" i="36"/>
  <c r="P7" i="17" s="1"/>
  <c r="AC78" i="30"/>
  <c r="AB78" i="36"/>
  <c r="O11" i="23" s="1"/>
  <c r="AD154" i="30"/>
  <c r="AC154" i="36"/>
  <c r="P9" i="14" s="1"/>
  <c r="AC76" i="30"/>
  <c r="AB76" i="36"/>
  <c r="O9" i="23" s="1"/>
  <c r="AC91" i="30"/>
  <c r="AB91" i="36"/>
  <c r="O11" i="24" s="1"/>
  <c r="AC70" i="30"/>
  <c r="AB70" i="36"/>
  <c r="O3" i="23" s="1"/>
  <c r="AC98" i="30"/>
  <c r="AB98" i="36"/>
  <c r="O5" i="25" s="1"/>
  <c r="AC86" i="30"/>
  <c r="AB86" i="36"/>
  <c r="O6" i="24" s="1"/>
  <c r="AC31" i="30"/>
  <c r="AB31" i="36"/>
  <c r="O3" i="11" s="1"/>
  <c r="AC52" i="30"/>
  <c r="AB52" i="36"/>
  <c r="O11" i="12" s="1"/>
  <c r="AC117" i="30"/>
  <c r="AB117" i="36"/>
  <c r="O11" i="26" s="1"/>
  <c r="AC112" i="30"/>
  <c r="AB112" i="36"/>
  <c r="O6" i="26" s="1"/>
  <c r="AC20" i="30"/>
  <c r="AB20" i="36"/>
  <c r="O5" i="20" s="1"/>
  <c r="AB96" i="36"/>
  <c r="O3" i="25" s="1"/>
  <c r="AC96" i="30"/>
  <c r="AC125" i="30"/>
  <c r="AB125" i="36"/>
  <c r="O6" i="27" s="1"/>
  <c r="AC113" i="30"/>
  <c r="AB113" i="36"/>
  <c r="O7" i="26" s="1"/>
  <c r="AD139" i="30"/>
  <c r="AC139" i="36"/>
  <c r="P7" i="21" s="1"/>
  <c r="AC128" i="30"/>
  <c r="AB128" i="36"/>
  <c r="O9" i="27" s="1"/>
  <c r="AC99" i="30"/>
  <c r="AB99" i="36"/>
  <c r="O6" i="25" s="1"/>
  <c r="AC130" i="30"/>
  <c r="AB130" i="36"/>
  <c r="O11" i="27" s="1"/>
  <c r="AC39" i="30"/>
  <c r="AB39" i="36"/>
  <c r="O11" i="11" s="1"/>
  <c r="AD140" i="30"/>
  <c r="AC140" i="36"/>
  <c r="P8" i="21" s="1"/>
  <c r="AC101" i="30"/>
  <c r="AB101" i="36"/>
  <c r="O8" i="25" s="1"/>
  <c r="AD166" i="30"/>
  <c r="AC166" i="36"/>
  <c r="P8" i="15" s="1"/>
  <c r="AC85" i="30"/>
  <c r="AB85" i="36"/>
  <c r="O5" i="24" s="1"/>
  <c r="AC83" i="30"/>
  <c r="AB83" i="36"/>
  <c r="O3" i="24" s="1"/>
  <c r="AD174" i="30"/>
  <c r="AC174" i="36"/>
  <c r="P3" i="16" s="1"/>
  <c r="AB26" i="36"/>
  <c r="O11" i="20" s="1"/>
  <c r="AC26" i="30"/>
  <c r="AD179" i="30"/>
  <c r="AC179" i="36"/>
  <c r="P8" i="16" s="1"/>
  <c r="AD168" i="30"/>
  <c r="AC168" i="36"/>
  <c r="P10" i="15" s="1"/>
  <c r="AC109" i="30"/>
  <c r="AB109" i="36"/>
  <c r="O3" i="26" s="1"/>
  <c r="AC114" i="30"/>
  <c r="AB114" i="36"/>
  <c r="O8" i="26" s="1"/>
  <c r="AC121" i="30"/>
  <c r="AB121" i="36"/>
  <c r="O2" i="27" s="1"/>
  <c r="AC24" i="30"/>
  <c r="AB24" i="36"/>
  <c r="O9" i="20" s="1"/>
  <c r="AB21" i="36"/>
  <c r="O6" i="20" s="1"/>
  <c r="AC21" i="30"/>
  <c r="AC60" i="30"/>
  <c r="AB60" i="36"/>
  <c r="O6" i="13" s="1"/>
  <c r="AC95" i="30"/>
  <c r="AB95" i="36"/>
  <c r="O2" i="25" s="1"/>
  <c r="AB199" i="30"/>
  <c r="AB199" i="36" s="1"/>
  <c r="AC102" i="30"/>
  <c r="AB102" i="36"/>
  <c r="O9" i="25" s="1"/>
  <c r="AB57" i="36"/>
  <c r="O3" i="13" s="1"/>
  <c r="AC57" i="30"/>
  <c r="AC104" i="30"/>
  <c r="AB104" i="36"/>
  <c r="O11" i="25" s="1"/>
  <c r="AD152" i="30"/>
  <c r="AC152" i="36"/>
  <c r="P7" i="14" s="1"/>
  <c r="AD108" i="30"/>
  <c r="AC108" i="36"/>
  <c r="P2" i="26" s="1"/>
  <c r="AC65" i="30"/>
  <c r="AB65" i="36"/>
  <c r="O11" i="13" s="1"/>
  <c r="AD155" i="30"/>
  <c r="AC155" i="36"/>
  <c r="P10" i="14" s="1"/>
  <c r="AD135" i="30"/>
  <c r="AC135" i="36"/>
  <c r="P3" i="21" s="1"/>
  <c r="AC37" i="30"/>
  <c r="AB37" i="36"/>
  <c r="O9" i="11" s="1"/>
  <c r="AC100" i="30"/>
  <c r="AB100" i="36"/>
  <c r="O7" i="25" s="1"/>
  <c r="AC89" i="30"/>
  <c r="AB89" i="36"/>
  <c r="O9" i="24" s="1"/>
  <c r="AD161" i="30"/>
  <c r="AC161" i="36"/>
  <c r="P3" i="15" s="1"/>
  <c r="AC38" i="30"/>
  <c r="AB38" i="36"/>
  <c r="O10" i="11" s="1"/>
  <c r="AC75" i="30"/>
  <c r="AB75" i="36"/>
  <c r="O8" i="23" s="1"/>
  <c r="AC97" i="30"/>
  <c r="AB97" i="36"/>
  <c r="O4" i="25" s="1"/>
  <c r="AC11" i="30"/>
  <c r="AB11" i="36"/>
  <c r="N9" i="18" s="1"/>
  <c r="AC35" i="30"/>
  <c r="AB35" i="36"/>
  <c r="O7" i="11" s="1"/>
  <c r="AD193" i="30"/>
  <c r="AC193" i="36"/>
  <c r="P9" i="17" s="1"/>
  <c r="AC33" i="30"/>
  <c r="AB33" i="36"/>
  <c r="O5" i="11" s="1"/>
  <c r="AC61" i="30"/>
  <c r="AB61" i="36"/>
  <c r="O7" i="13" s="1"/>
  <c r="AB18" i="36"/>
  <c r="O3" i="20" s="1"/>
  <c r="AC18" i="30"/>
  <c r="AC13" i="30"/>
  <c r="AB13" i="36"/>
  <c r="N11" i="18" s="1"/>
  <c r="AB22" i="36"/>
  <c r="O7" i="20" s="1"/>
  <c r="AC22" i="30"/>
  <c r="AC8" i="30"/>
  <c r="AB8" i="36"/>
  <c r="N6" i="18" s="1"/>
  <c r="AC25" i="30"/>
  <c r="AB25" i="36"/>
  <c r="O10" i="20" s="1"/>
  <c r="AC63" i="30"/>
  <c r="AB63" i="36"/>
  <c r="O9" i="13" s="1"/>
  <c r="AC126" i="30"/>
  <c r="AB126" i="36"/>
  <c r="O7" i="27" s="1"/>
  <c r="AC90" i="30"/>
  <c r="AB90" i="36"/>
  <c r="O10" i="24" s="1"/>
  <c r="AC127" i="30"/>
  <c r="AB127" i="36"/>
  <c r="O8" i="27" s="1"/>
  <c r="AC115" i="30"/>
  <c r="AB115" i="36"/>
  <c r="O9" i="26" s="1"/>
  <c r="AC103" i="30"/>
  <c r="AB103" i="36"/>
  <c r="O10" i="25" s="1"/>
  <c r="AD141" i="30"/>
  <c r="AC141" i="36"/>
  <c r="P9" i="21" s="1"/>
  <c r="AC88" i="30"/>
  <c r="AB88" i="36"/>
  <c r="O8" i="24" s="1"/>
  <c r="AD167" i="30"/>
  <c r="AC167" i="36"/>
  <c r="P9" i="15" s="1"/>
  <c r="AD178" i="30"/>
  <c r="AC178" i="36"/>
  <c r="P7" i="16" s="1"/>
  <c r="AD153" i="30"/>
  <c r="AC153" i="36"/>
  <c r="P8" i="14" s="1"/>
  <c r="AD180" i="30"/>
  <c r="AC180" i="36"/>
  <c r="P9" i="16" s="1"/>
  <c r="AC73" i="30"/>
  <c r="AB73" i="36"/>
  <c r="O6" i="23" s="1"/>
  <c r="AD163" i="30"/>
  <c r="AC163" i="36"/>
  <c r="P5" i="15" s="1"/>
  <c r="AC50" i="30"/>
  <c r="AB50" i="36"/>
  <c r="O9" i="12" s="1"/>
  <c r="AC10" i="30"/>
  <c r="AB10" i="36"/>
  <c r="N8" i="18" s="1"/>
  <c r="AC87" i="30"/>
  <c r="AB87" i="36"/>
  <c r="O7" i="24" s="1"/>
  <c r="AC5" i="30"/>
  <c r="AB5" i="36"/>
  <c r="N3" i="18" s="1"/>
  <c r="AD148" i="30"/>
  <c r="AC148" i="36"/>
  <c r="P3" i="14" s="1"/>
  <c r="AN136" i="36"/>
  <c r="AA4" i="21" s="1"/>
  <c r="S136" i="36"/>
  <c r="F4" i="21" s="1"/>
  <c r="AC47" i="30"/>
  <c r="AB47" i="36"/>
  <c r="O6" i="12" s="1"/>
  <c r="AB32" i="36"/>
  <c r="O4" i="11" s="1"/>
  <c r="AC32" i="30"/>
  <c r="AC34" i="30"/>
  <c r="AB34" i="36"/>
  <c r="O6" i="11" s="1"/>
  <c r="AB23" i="36"/>
  <c r="O8" i="20" s="1"/>
  <c r="AC23" i="30"/>
  <c r="AC48" i="30"/>
  <c r="AB48" i="36"/>
  <c r="O7" i="12" s="1"/>
  <c r="AC62" i="30"/>
  <c r="AB62" i="36"/>
  <c r="O8" i="13" s="1"/>
  <c r="AB44" i="36"/>
  <c r="O3" i="12" s="1"/>
  <c r="AC44" i="30"/>
  <c r="AD165" i="30"/>
  <c r="AC165" i="36"/>
  <c r="P7" i="15" s="1"/>
  <c r="AC49" i="30"/>
  <c r="AB49" i="36"/>
  <c r="O8" i="12" s="1"/>
  <c r="AD162" i="30"/>
  <c r="AC162" i="36"/>
  <c r="P4" i="15" s="1"/>
  <c r="AF4" i="36"/>
  <c r="AN4" i="36"/>
  <c r="AB4" i="36"/>
  <c r="AA4" i="36"/>
  <c r="AG4" i="36"/>
  <c r="AO4" i="36"/>
  <c r="T4" i="36"/>
  <c r="AQ4" i="36"/>
  <c r="AH4" i="36"/>
  <c r="AP4" i="36"/>
  <c r="U4" i="36"/>
  <c r="V4" i="36"/>
  <c r="AJ4" i="36"/>
  <c r="AR4" i="36"/>
  <c r="W4" i="36"/>
  <c r="S4" i="36"/>
  <c r="AK4" i="36"/>
  <c r="AS4" i="36"/>
  <c r="X4" i="36"/>
  <c r="AD4" i="36"/>
  <c r="AL4" i="36"/>
  <c r="AT4" i="36"/>
  <c r="Y4" i="36"/>
  <c r="AI4" i="36"/>
  <c r="AE4" i="36"/>
  <c r="AM4" i="36"/>
  <c r="AC4" i="36"/>
  <c r="Z4" i="36"/>
  <c r="AF69" i="36"/>
  <c r="AN69" i="36"/>
  <c r="AB69" i="36"/>
  <c r="Z69" i="36"/>
  <c r="AG69" i="36"/>
  <c r="AO69" i="36"/>
  <c r="AA69" i="36"/>
  <c r="S69" i="36"/>
  <c r="AH69" i="36"/>
  <c r="AP69" i="36"/>
  <c r="T69" i="36"/>
  <c r="AJ69" i="36"/>
  <c r="AR69" i="36"/>
  <c r="V69" i="36"/>
  <c r="AQ69" i="36"/>
  <c r="AK69" i="36"/>
  <c r="AS69" i="36"/>
  <c r="W69" i="36"/>
  <c r="U69" i="36"/>
  <c r="AD69" i="36"/>
  <c r="AL69" i="36"/>
  <c r="AT69" i="36"/>
  <c r="X69" i="36"/>
  <c r="AE69" i="36"/>
  <c r="AM69" i="36"/>
  <c r="AC69" i="36"/>
  <c r="Y69" i="36"/>
  <c r="AI69" i="36"/>
  <c r="D38" i="37"/>
  <c r="AQ6" i="36" s="1"/>
  <c r="AC4" i="18" s="1"/>
  <c r="AI147" i="36"/>
  <c r="V2" i="14" s="1"/>
  <c r="AO147" i="36"/>
  <c r="AB2" i="14" s="1"/>
  <c r="W147" i="36"/>
  <c r="J2" i="14" s="1"/>
  <c r="C33" i="37"/>
  <c r="C39" i="37" s="1"/>
  <c r="X147" i="36"/>
  <c r="K2" i="14" s="1"/>
  <c r="AL147" i="36"/>
  <c r="Y2" i="14" s="1"/>
  <c r="AQ147" i="36"/>
  <c r="AD2" i="14" s="1"/>
  <c r="AF136" i="36"/>
  <c r="S4" i="21" s="1"/>
  <c r="AC136" i="36"/>
  <c r="P4" i="21" s="1"/>
  <c r="AH136" i="36"/>
  <c r="U4" i="21" s="1"/>
  <c r="AE136" i="36"/>
  <c r="R4" i="21" s="1"/>
  <c r="AD136" i="36"/>
  <c r="Q4" i="21" s="1"/>
  <c r="T136" i="36"/>
  <c r="G4" i="21" s="1"/>
  <c r="AG136" i="36"/>
  <c r="T4" i="21" s="1"/>
  <c r="AS136" i="36"/>
  <c r="AF4" i="21" s="1"/>
  <c r="AR136" i="36"/>
  <c r="AE4" i="21" s="1"/>
  <c r="Y136" i="36"/>
  <c r="L4" i="21" s="1"/>
  <c r="U136" i="36"/>
  <c r="H4" i="21" s="1"/>
  <c r="AP136" i="36"/>
  <c r="AC4" i="21" s="1"/>
  <c r="AO136" i="36"/>
  <c r="AB4" i="21" s="1"/>
  <c r="AJ136" i="36"/>
  <c r="W4" i="21" s="1"/>
  <c r="AM136" i="36"/>
  <c r="Z4" i="21" s="1"/>
  <c r="W136" i="36"/>
  <c r="J4" i="21" s="1"/>
  <c r="Z136" i="36"/>
  <c r="M4" i="21" s="1"/>
  <c r="AT136" i="36"/>
  <c r="AG4" i="21" s="1"/>
  <c r="AI136" i="36"/>
  <c r="V4" i="21" s="1"/>
  <c r="AQ136" i="36"/>
  <c r="AD4" i="21" s="1"/>
  <c r="V136" i="36"/>
  <c r="I4" i="21" s="1"/>
  <c r="AB136" i="36"/>
  <c r="O4" i="21" s="1"/>
  <c r="AK136" i="36"/>
  <c r="X4" i="21" s="1"/>
  <c r="AK147" i="36"/>
  <c r="X2" i="14" s="1"/>
  <c r="AA136" i="36"/>
  <c r="N4" i="21" s="1"/>
  <c r="X136" i="36"/>
  <c r="K4" i="21" s="1"/>
  <c r="AL136" i="36"/>
  <c r="Y4" i="21" s="1"/>
  <c r="T147" i="36"/>
  <c r="G2" i="14" s="1"/>
  <c r="AN147" i="36"/>
  <c r="AA2" i="14" s="1"/>
  <c r="AC147" i="36"/>
  <c r="P2" i="14" s="1"/>
  <c r="V147" i="36"/>
  <c r="I2" i="14" s="1"/>
  <c r="U147" i="36"/>
  <c r="H2" i="14" s="1"/>
  <c r="S147" i="36"/>
  <c r="F2" i="14" s="1"/>
  <c r="AD147" i="36"/>
  <c r="Q2" i="14" s="1"/>
  <c r="AP147" i="36"/>
  <c r="AC2" i="14" s="1"/>
  <c r="AR147" i="36"/>
  <c r="AE2" i="14" s="1"/>
  <c r="AH147" i="36"/>
  <c r="U2" i="14" s="1"/>
  <c r="AE147" i="36"/>
  <c r="R2" i="14" s="1"/>
  <c r="Y147" i="36"/>
  <c r="L2" i="14" s="1"/>
  <c r="AM147" i="36"/>
  <c r="Z2" i="14" s="1"/>
  <c r="AA147" i="36"/>
  <c r="N2" i="14" s="1"/>
  <c r="Z147" i="36"/>
  <c r="M2" i="14" s="1"/>
  <c r="AF147" i="36"/>
  <c r="S2" i="14" s="1"/>
  <c r="AB147" i="36"/>
  <c r="O2" i="14" s="1"/>
  <c r="AT147" i="36"/>
  <c r="AG2" i="14" s="1"/>
  <c r="AJ147" i="36"/>
  <c r="W2" i="14" s="1"/>
  <c r="AG147" i="36"/>
  <c r="T2" i="14" s="1"/>
  <c r="O138" i="36"/>
  <c r="B6" i="21" s="1"/>
  <c r="C6" i="21"/>
  <c r="AL71" i="36"/>
  <c r="Y4" i="23" s="1"/>
  <c r="AD71" i="36"/>
  <c r="Q4" i="23" s="1"/>
  <c r="AN71" i="36"/>
  <c r="AA4" i="23" s="1"/>
  <c r="S71" i="36"/>
  <c r="F4" i="23" s="1"/>
  <c r="AR71" i="36"/>
  <c r="AE4" i="23" s="1"/>
  <c r="AO71" i="36"/>
  <c r="AB4" i="23" s="1"/>
  <c r="AJ71" i="36"/>
  <c r="W4" i="23" s="1"/>
  <c r="U71" i="36"/>
  <c r="H4" i="23" s="1"/>
  <c r="AC71" i="36"/>
  <c r="P4" i="23" s="1"/>
  <c r="AE71" i="36"/>
  <c r="R4" i="23" s="1"/>
  <c r="X71" i="36"/>
  <c r="K4" i="23" s="1"/>
  <c r="AP71" i="36"/>
  <c r="AC4" i="23" s="1"/>
  <c r="AS71" i="36"/>
  <c r="AF4" i="23" s="1"/>
  <c r="AQ71" i="36"/>
  <c r="AD4" i="23" s="1"/>
  <c r="T71" i="36"/>
  <c r="G4" i="23" s="1"/>
  <c r="AF71" i="36"/>
  <c r="S4" i="23" s="1"/>
  <c r="AG71" i="36"/>
  <c r="T4" i="23" s="1"/>
  <c r="Z71" i="36"/>
  <c r="M4" i="23" s="1"/>
  <c r="AT71" i="36"/>
  <c r="AG4" i="23" s="1"/>
  <c r="Y71" i="36"/>
  <c r="L4" i="23" s="1"/>
  <c r="AH71" i="36"/>
  <c r="U4" i="23" s="1"/>
  <c r="AK71" i="36"/>
  <c r="X4" i="23" s="1"/>
  <c r="AI71" i="36"/>
  <c r="V4" i="23" s="1"/>
  <c r="AB71" i="36"/>
  <c r="O4" i="23" s="1"/>
  <c r="V71" i="36"/>
  <c r="I4" i="23" s="1"/>
  <c r="W71" i="36"/>
  <c r="J4" i="23" s="1"/>
  <c r="N4" i="23"/>
  <c r="AM71" i="36"/>
  <c r="Z4" i="23" s="1"/>
  <c r="AG17" i="36"/>
  <c r="T2" i="20" s="1"/>
  <c r="U17" i="36"/>
  <c r="H2" i="20" s="1"/>
  <c r="AP17" i="36"/>
  <c r="AC2" i="20" s="1"/>
  <c r="AB17" i="36"/>
  <c r="O2" i="20" s="1"/>
  <c r="AJ17" i="36"/>
  <c r="W2" i="20" s="1"/>
  <c r="AL17" i="36"/>
  <c r="Y2" i="20" s="1"/>
  <c r="T17" i="36"/>
  <c r="G2" i="20" s="1"/>
  <c r="AT17" i="36"/>
  <c r="AG2" i="20" s="1"/>
  <c r="AS17" i="36"/>
  <c r="AF2" i="20" s="1"/>
  <c r="Y17" i="36"/>
  <c r="L2" i="20" s="1"/>
  <c r="Z17" i="36"/>
  <c r="M2" i="20" s="1"/>
  <c r="AC17" i="36"/>
  <c r="P2" i="20" s="1"/>
  <c r="AK17" i="36"/>
  <c r="X2" i="20" s="1"/>
  <c r="AA17" i="36"/>
  <c r="N2" i="20" s="1"/>
  <c r="AI17" i="36"/>
  <c r="V2" i="20" s="1"/>
  <c r="F2" i="20"/>
  <c r="W17" i="36"/>
  <c r="J2" i="20" s="1"/>
  <c r="V17" i="36"/>
  <c r="I2" i="20" s="1"/>
  <c r="AH17" i="36"/>
  <c r="U2" i="20" s="1"/>
  <c r="AN17" i="36"/>
  <c r="AA2" i="20" s="1"/>
  <c r="AO17" i="36"/>
  <c r="AB2" i="20" s="1"/>
  <c r="AD17" i="36"/>
  <c r="Q2" i="20" s="1"/>
  <c r="AM17" i="36"/>
  <c r="Z2" i="20" s="1"/>
  <c r="AR17" i="36"/>
  <c r="AE2" i="20" s="1"/>
  <c r="AQ17" i="36"/>
  <c r="AD2" i="20" s="1"/>
  <c r="AE17" i="36"/>
  <c r="R2" i="20" s="1"/>
  <c r="X17" i="36"/>
  <c r="K2" i="20" s="1"/>
  <c r="AF17" i="36"/>
  <c r="S2" i="20" s="1"/>
  <c r="AI151" i="30" l="1"/>
  <c r="AH151" i="36"/>
  <c r="U6" i="14" s="1"/>
  <c r="AI143" i="30"/>
  <c r="AH143" i="36"/>
  <c r="U11" i="21" s="1"/>
  <c r="AI190" i="30"/>
  <c r="AH190" i="36"/>
  <c r="U6" i="17" s="1"/>
  <c r="AI182" i="30"/>
  <c r="AH182" i="36"/>
  <c r="U11" i="16" s="1"/>
  <c r="AI156" i="30"/>
  <c r="AH156" i="36"/>
  <c r="U11" i="14" s="1"/>
  <c r="AJ6" i="36"/>
  <c r="V4" i="18" s="1"/>
  <c r="AM6" i="36"/>
  <c r="Y4" i="18" s="1"/>
  <c r="S6" i="36"/>
  <c r="E4" i="18" s="1"/>
  <c r="X6" i="36"/>
  <c r="J4" i="18" s="1"/>
  <c r="AN6" i="36"/>
  <c r="Z4" i="18" s="1"/>
  <c r="W6" i="36"/>
  <c r="I4" i="18" s="1"/>
  <c r="AD5" i="30"/>
  <c r="AC5" i="36"/>
  <c r="O3" i="18" s="1"/>
  <c r="AE163" i="30"/>
  <c r="AD163" i="36"/>
  <c r="Q5" i="15" s="1"/>
  <c r="AE178" i="30"/>
  <c r="AD178" i="36"/>
  <c r="Q7" i="16" s="1"/>
  <c r="AD103" i="30"/>
  <c r="AC103" i="36"/>
  <c r="P10" i="25" s="1"/>
  <c r="AD126" i="30"/>
  <c r="AC126" i="36"/>
  <c r="P7" i="27" s="1"/>
  <c r="AD33" i="30"/>
  <c r="AC33" i="36"/>
  <c r="P5" i="11" s="1"/>
  <c r="AD97" i="30"/>
  <c r="AC97" i="36"/>
  <c r="P4" i="25" s="1"/>
  <c r="AD89" i="30"/>
  <c r="AC89" i="36"/>
  <c r="P9" i="24" s="1"/>
  <c r="AE155" i="30"/>
  <c r="AD155" i="36"/>
  <c r="Q10" i="14" s="1"/>
  <c r="AD104" i="30"/>
  <c r="AC104" i="36"/>
  <c r="P11" i="25" s="1"/>
  <c r="AD26" i="30"/>
  <c r="AC26" i="36"/>
  <c r="P11" i="20" s="1"/>
  <c r="AC62" i="36"/>
  <c r="P8" i="13" s="1"/>
  <c r="AD62" i="30"/>
  <c r="AO6" i="36"/>
  <c r="AA4" i="18" s="1"/>
  <c r="AD6" i="36"/>
  <c r="P4" i="18" s="1"/>
  <c r="AI6" i="36"/>
  <c r="U4" i="18" s="1"/>
  <c r="AC57" i="36"/>
  <c r="P3" i="13" s="1"/>
  <c r="AD57" i="30"/>
  <c r="AD60" i="30"/>
  <c r="AC60" i="36"/>
  <c r="P6" i="13" s="1"/>
  <c r="AD114" i="30"/>
  <c r="AC114" i="36"/>
  <c r="P8" i="26" s="1"/>
  <c r="AE166" i="30"/>
  <c r="AD166" i="36"/>
  <c r="Q8" i="15" s="1"/>
  <c r="AD130" i="30"/>
  <c r="AC130" i="36"/>
  <c r="P11" i="27" s="1"/>
  <c r="AD113" i="30"/>
  <c r="AC113" i="36"/>
  <c r="P7" i="26" s="1"/>
  <c r="AD112" i="30"/>
  <c r="AC112" i="36"/>
  <c r="P6" i="26" s="1"/>
  <c r="AD86" i="30"/>
  <c r="AC86" i="36"/>
  <c r="P6" i="24" s="1"/>
  <c r="AD76" i="30"/>
  <c r="AC76" i="36"/>
  <c r="P9" i="23" s="1"/>
  <c r="AE192" i="30"/>
  <c r="AD192" i="36"/>
  <c r="Q8" i="17" s="1"/>
  <c r="AD32" i="30"/>
  <c r="AC32" i="36"/>
  <c r="P4" i="11" s="1"/>
  <c r="AC48" i="36"/>
  <c r="P7" i="12" s="1"/>
  <c r="AD48" i="30"/>
  <c r="AD87" i="30"/>
  <c r="AC87" i="36"/>
  <c r="P7" i="24" s="1"/>
  <c r="AD73" i="30"/>
  <c r="AC73" i="36"/>
  <c r="P6" i="23" s="1"/>
  <c r="AE167" i="30"/>
  <c r="AD167" i="36"/>
  <c r="Q9" i="15" s="1"/>
  <c r="AD115" i="30"/>
  <c r="AC115" i="36"/>
  <c r="P9" i="26" s="1"/>
  <c r="AD63" i="30"/>
  <c r="AC63" i="36"/>
  <c r="P9" i="13" s="1"/>
  <c r="AD13" i="30"/>
  <c r="AC13" i="36"/>
  <c r="O11" i="18" s="1"/>
  <c r="AE193" i="30"/>
  <c r="AD193" i="36"/>
  <c r="Q9" i="17" s="1"/>
  <c r="AD75" i="30"/>
  <c r="AC75" i="36"/>
  <c r="P8" i="23" s="1"/>
  <c r="AD100" i="30"/>
  <c r="AC100" i="36"/>
  <c r="P7" i="25" s="1"/>
  <c r="AC65" i="36"/>
  <c r="P11" i="13" s="1"/>
  <c r="AD65" i="30"/>
  <c r="AC21" i="36"/>
  <c r="P6" i="20" s="1"/>
  <c r="AD21" i="30"/>
  <c r="AD49" i="30"/>
  <c r="AC49" i="36"/>
  <c r="P8" i="12" s="1"/>
  <c r="AD23" i="30"/>
  <c r="AC23" i="36"/>
  <c r="P8" i="20" s="1"/>
  <c r="AD18" i="30"/>
  <c r="AC18" i="36"/>
  <c r="P3" i="20" s="1"/>
  <c r="AD109" i="30"/>
  <c r="AC109" i="36"/>
  <c r="P3" i="26" s="1"/>
  <c r="AE174" i="30"/>
  <c r="AD174" i="36"/>
  <c r="Q3" i="16" s="1"/>
  <c r="AD101" i="30"/>
  <c r="AC101" i="36"/>
  <c r="P8" i="25" s="1"/>
  <c r="AD99" i="30"/>
  <c r="AC99" i="36"/>
  <c r="P6" i="25" s="1"/>
  <c r="AD125" i="30"/>
  <c r="AC125" i="36"/>
  <c r="P6" i="27" s="1"/>
  <c r="AD117" i="30"/>
  <c r="AC117" i="36"/>
  <c r="P11" i="26" s="1"/>
  <c r="AD98" i="30"/>
  <c r="AC98" i="36"/>
  <c r="P5" i="25" s="1"/>
  <c r="AE154" i="30"/>
  <c r="AD154" i="36"/>
  <c r="Q9" i="14" s="1"/>
  <c r="AE150" i="30"/>
  <c r="AD150" i="36"/>
  <c r="Q5" i="14" s="1"/>
  <c r="AE162" i="30"/>
  <c r="AD162" i="36"/>
  <c r="Q4" i="15" s="1"/>
  <c r="AR6" i="36"/>
  <c r="AD4" i="18" s="1"/>
  <c r="T6" i="36"/>
  <c r="F4" i="18" s="1"/>
  <c r="AC6" i="36"/>
  <c r="O4" i="18" s="1"/>
  <c r="V6" i="36"/>
  <c r="H4" i="18" s="1"/>
  <c r="AE165" i="30"/>
  <c r="AD165" i="36"/>
  <c r="Q7" i="15" s="1"/>
  <c r="AE180" i="30"/>
  <c r="AD180" i="36"/>
  <c r="Q9" i="16" s="1"/>
  <c r="AD127" i="30"/>
  <c r="AC127" i="36"/>
  <c r="P8" i="27" s="1"/>
  <c r="AD25" i="30"/>
  <c r="AC25" i="36"/>
  <c r="P10" i="20" s="1"/>
  <c r="AD35" i="30"/>
  <c r="AC35" i="36"/>
  <c r="P7" i="11" s="1"/>
  <c r="AD38" i="30"/>
  <c r="AC38" i="36"/>
  <c r="P10" i="11" s="1"/>
  <c r="AC37" i="36"/>
  <c r="P9" i="11" s="1"/>
  <c r="AD37" i="30"/>
  <c r="AE108" i="30"/>
  <c r="AD108" i="36"/>
  <c r="Q2" i="26" s="1"/>
  <c r="AD102" i="30"/>
  <c r="AC102" i="36"/>
  <c r="P9" i="25" s="1"/>
  <c r="AD96" i="30"/>
  <c r="AC96" i="36"/>
  <c r="P3" i="25" s="1"/>
  <c r="AD36" i="30"/>
  <c r="AC36" i="36"/>
  <c r="P8" i="11" s="1"/>
  <c r="AD22" i="30"/>
  <c r="AC22" i="36"/>
  <c r="P7" i="20" s="1"/>
  <c r="AH6" i="36"/>
  <c r="T4" i="18" s="1"/>
  <c r="AS6" i="36"/>
  <c r="AE4" i="18" s="1"/>
  <c r="U6" i="36"/>
  <c r="G4" i="18" s="1"/>
  <c r="AD47" i="30"/>
  <c r="AC47" i="36"/>
  <c r="P6" i="12" s="1"/>
  <c r="AT6" i="36"/>
  <c r="AF4" i="18" s="1"/>
  <c r="Z6" i="36"/>
  <c r="L4" i="18" s="1"/>
  <c r="AG6" i="36"/>
  <c r="S4" i="18" s="1"/>
  <c r="AE6" i="36"/>
  <c r="Q4" i="18" s="1"/>
  <c r="AK6" i="36"/>
  <c r="W4" i="18" s="1"/>
  <c r="Y6" i="36"/>
  <c r="K4" i="18" s="1"/>
  <c r="AB6" i="36"/>
  <c r="N4" i="18" s="1"/>
  <c r="AC10" i="36"/>
  <c r="O8" i="18" s="1"/>
  <c r="AD10" i="30"/>
  <c r="AD88" i="30"/>
  <c r="AC88" i="36"/>
  <c r="P8" i="24" s="1"/>
  <c r="AP6" i="36"/>
  <c r="AB4" i="18" s="1"/>
  <c r="AF6" i="36"/>
  <c r="R4" i="18" s="1"/>
  <c r="AL6" i="36"/>
  <c r="X4" i="18" s="1"/>
  <c r="AA6" i="36"/>
  <c r="M4" i="18" s="1"/>
  <c r="AD44" i="30"/>
  <c r="AC44" i="36"/>
  <c r="P3" i="12" s="1"/>
  <c r="AD24" i="30"/>
  <c r="AC24" i="36"/>
  <c r="P9" i="20" s="1"/>
  <c r="AE168" i="30"/>
  <c r="AD168" i="36"/>
  <c r="Q10" i="15" s="1"/>
  <c r="AD83" i="30"/>
  <c r="AC83" i="36"/>
  <c r="P3" i="24" s="1"/>
  <c r="AE140" i="30"/>
  <c r="AD140" i="36"/>
  <c r="Q8" i="21" s="1"/>
  <c r="AD128" i="30"/>
  <c r="AC128" i="36"/>
  <c r="P9" i="27" s="1"/>
  <c r="AD52" i="30"/>
  <c r="AC52" i="36"/>
  <c r="P11" i="12" s="1"/>
  <c r="AD70" i="30"/>
  <c r="AC70" i="36"/>
  <c r="P3" i="23" s="1"/>
  <c r="AD78" i="30"/>
  <c r="AC78" i="36"/>
  <c r="P11" i="23" s="1"/>
  <c r="AD34" i="30"/>
  <c r="AC34" i="36"/>
  <c r="P6" i="11" s="1"/>
  <c r="AE148" i="30"/>
  <c r="AD148" i="36"/>
  <c r="Q3" i="14" s="1"/>
  <c r="AD50" i="30"/>
  <c r="AC50" i="36"/>
  <c r="P9" i="12" s="1"/>
  <c r="AE153" i="30"/>
  <c r="AD153" i="36"/>
  <c r="Q8" i="14" s="1"/>
  <c r="AE141" i="30"/>
  <c r="AD141" i="36"/>
  <c r="Q9" i="21" s="1"/>
  <c r="AD90" i="30"/>
  <c r="AC90" i="36"/>
  <c r="P10" i="24" s="1"/>
  <c r="AD8" i="30"/>
  <c r="AC8" i="36"/>
  <c r="O6" i="18" s="1"/>
  <c r="AC61" i="36"/>
  <c r="P7" i="13" s="1"/>
  <c r="AD61" i="30"/>
  <c r="AD11" i="30"/>
  <c r="AC11" i="36"/>
  <c r="O9" i="18" s="1"/>
  <c r="AE161" i="30"/>
  <c r="AD161" i="36"/>
  <c r="Q3" i="15" s="1"/>
  <c r="AE135" i="30"/>
  <c r="AD135" i="36"/>
  <c r="Q3" i="21" s="1"/>
  <c r="AE152" i="30"/>
  <c r="AD152" i="36"/>
  <c r="Q7" i="14" s="1"/>
  <c r="AD95" i="30"/>
  <c r="AC95" i="36"/>
  <c r="P2" i="25" s="1"/>
  <c r="AC199" i="30"/>
  <c r="AC199" i="36" s="1"/>
  <c r="AD121" i="30"/>
  <c r="AC121" i="36"/>
  <c r="P2" i="27" s="1"/>
  <c r="AE179" i="30"/>
  <c r="AD179" i="36"/>
  <c r="Q8" i="16" s="1"/>
  <c r="AD85" i="30"/>
  <c r="AC85" i="36"/>
  <c r="P5" i="24" s="1"/>
  <c r="AD39" i="30"/>
  <c r="AC39" i="36"/>
  <c r="P11" i="11" s="1"/>
  <c r="AE139" i="30"/>
  <c r="AD139" i="36"/>
  <c r="Q7" i="21" s="1"/>
  <c r="AC20" i="36"/>
  <c r="P5" i="20" s="1"/>
  <c r="AD20" i="30"/>
  <c r="AD31" i="30"/>
  <c r="AC31" i="36"/>
  <c r="P3" i="11" s="1"/>
  <c r="AD91" i="30"/>
  <c r="AC91" i="36"/>
  <c r="P11" i="24" s="1"/>
  <c r="AE191" i="30"/>
  <c r="AD191" i="36"/>
  <c r="Q7" i="17" s="1"/>
  <c r="AD122" i="30"/>
  <c r="AC122" i="36"/>
  <c r="P3" i="27" s="1"/>
  <c r="AK82" i="36"/>
  <c r="X2" i="24" s="1"/>
  <c r="AS82" i="36"/>
  <c r="AF2" i="24" s="1"/>
  <c r="W82" i="36"/>
  <c r="J2" i="24" s="1"/>
  <c r="AN82" i="36"/>
  <c r="AA2" i="24" s="1"/>
  <c r="AD82" i="36"/>
  <c r="Q2" i="24" s="1"/>
  <c r="AL82" i="36"/>
  <c r="Y2" i="24" s="1"/>
  <c r="AT82" i="36"/>
  <c r="AG2" i="24" s="1"/>
  <c r="X82" i="36"/>
  <c r="K2" i="24" s="1"/>
  <c r="AB82" i="36"/>
  <c r="O2" i="24" s="1"/>
  <c r="AE82" i="36"/>
  <c r="R2" i="24" s="1"/>
  <c r="AM82" i="36"/>
  <c r="Z2" i="24" s="1"/>
  <c r="AC82" i="36"/>
  <c r="P2" i="24" s="1"/>
  <c r="Y82" i="36"/>
  <c r="L2" i="24" s="1"/>
  <c r="Z82" i="36"/>
  <c r="M2" i="24" s="1"/>
  <c r="AF82" i="36"/>
  <c r="S2" i="24" s="1"/>
  <c r="AG82" i="36"/>
  <c r="T2" i="24" s="1"/>
  <c r="AO82" i="36"/>
  <c r="AB2" i="24" s="1"/>
  <c r="AA82" i="36"/>
  <c r="N2" i="24" s="1"/>
  <c r="S82" i="36"/>
  <c r="F2" i="24" s="1"/>
  <c r="AH82" i="36"/>
  <c r="U2" i="24" s="1"/>
  <c r="AP82" i="36"/>
  <c r="AC2" i="24" s="1"/>
  <c r="T82" i="36"/>
  <c r="G2" i="24" s="1"/>
  <c r="AI82" i="36"/>
  <c r="V2" i="24" s="1"/>
  <c r="AQ82" i="36"/>
  <c r="AD2" i="24" s="1"/>
  <c r="U82" i="36"/>
  <c r="H2" i="24" s="1"/>
  <c r="AJ82" i="36"/>
  <c r="W2" i="24" s="1"/>
  <c r="AR82" i="36"/>
  <c r="AE2" i="24" s="1"/>
  <c r="V82" i="36"/>
  <c r="I2" i="24" s="1"/>
  <c r="AJ182" i="30" l="1"/>
  <c r="AI182" i="36"/>
  <c r="V11" i="16" s="1"/>
  <c r="AJ190" i="30"/>
  <c r="AI190" i="36"/>
  <c r="V6" i="17" s="1"/>
  <c r="AJ143" i="30"/>
  <c r="AI143" i="36"/>
  <c r="V11" i="21" s="1"/>
  <c r="AJ156" i="30"/>
  <c r="AI156" i="36"/>
  <c r="V11" i="14" s="1"/>
  <c r="AJ151" i="30"/>
  <c r="AI151" i="36"/>
  <c r="V6" i="14" s="1"/>
  <c r="AD61" i="36"/>
  <c r="Q7" i="13" s="1"/>
  <c r="AE61" i="30"/>
  <c r="AE22" i="30"/>
  <c r="AD22" i="36"/>
  <c r="Q7" i="20" s="1"/>
  <c r="AF108" i="30"/>
  <c r="AE108" i="36"/>
  <c r="R2" i="26" s="1"/>
  <c r="AE25" i="30"/>
  <c r="AD25" i="36"/>
  <c r="Q10" i="20" s="1"/>
  <c r="AF154" i="30"/>
  <c r="AE154" i="36"/>
  <c r="R9" i="14" s="1"/>
  <c r="AE99" i="30"/>
  <c r="AD99" i="36"/>
  <c r="Q6" i="25" s="1"/>
  <c r="AD18" i="36"/>
  <c r="Q3" i="20" s="1"/>
  <c r="AE18" i="30"/>
  <c r="AD13" i="36"/>
  <c r="P11" i="18" s="1"/>
  <c r="AE13" i="30"/>
  <c r="AE73" i="30"/>
  <c r="AD73" i="36"/>
  <c r="Q6" i="23" s="1"/>
  <c r="AF192" i="30"/>
  <c r="AE192" i="36"/>
  <c r="R8" i="17" s="1"/>
  <c r="AE113" i="30"/>
  <c r="AD113" i="36"/>
  <c r="Q7" i="26" s="1"/>
  <c r="AE60" i="30"/>
  <c r="AD60" i="36"/>
  <c r="Q6" i="13" s="1"/>
  <c r="AE85" i="30"/>
  <c r="AD85" i="36"/>
  <c r="Q5" i="24" s="1"/>
  <c r="AD20" i="36"/>
  <c r="Q5" i="20" s="1"/>
  <c r="AE20" i="30"/>
  <c r="AF152" i="30"/>
  <c r="AE152" i="36"/>
  <c r="R7" i="14" s="1"/>
  <c r="AF153" i="30"/>
  <c r="AE153" i="36"/>
  <c r="R8" i="14" s="1"/>
  <c r="AE78" i="30"/>
  <c r="AD78" i="36"/>
  <c r="Q11" i="23" s="1"/>
  <c r="AF140" i="30"/>
  <c r="AE140" i="36"/>
  <c r="R8" i="21" s="1"/>
  <c r="AD44" i="36"/>
  <c r="Q3" i="12" s="1"/>
  <c r="AE44" i="30"/>
  <c r="AE37" i="30"/>
  <c r="AD37" i="36"/>
  <c r="Q9" i="11" s="1"/>
  <c r="AD57" i="36"/>
  <c r="Q3" i="13" s="1"/>
  <c r="AE57" i="30"/>
  <c r="AE26" i="30"/>
  <c r="AD26" i="36"/>
  <c r="Q11" i="20" s="1"/>
  <c r="AE97" i="30"/>
  <c r="AD97" i="36"/>
  <c r="Q4" i="25" s="1"/>
  <c r="AF178" i="30"/>
  <c r="AE178" i="36"/>
  <c r="R7" i="16" s="1"/>
  <c r="AE91" i="30"/>
  <c r="AD91" i="36"/>
  <c r="Q11" i="24" s="1"/>
  <c r="AE122" i="30"/>
  <c r="AD122" i="36"/>
  <c r="Q3" i="27" s="1"/>
  <c r="AE36" i="30"/>
  <c r="AD36" i="36"/>
  <c r="Q8" i="11" s="1"/>
  <c r="AE127" i="30"/>
  <c r="AD127" i="36"/>
  <c r="Q8" i="27" s="1"/>
  <c r="AE98" i="30"/>
  <c r="AD98" i="36"/>
  <c r="Q5" i="25" s="1"/>
  <c r="AE101" i="30"/>
  <c r="AD101" i="36"/>
  <c r="Q8" i="25" s="1"/>
  <c r="AD23" i="36"/>
  <c r="Q8" i="20" s="1"/>
  <c r="AE23" i="30"/>
  <c r="AE100" i="30"/>
  <c r="AD100" i="36"/>
  <c r="Q7" i="25" s="1"/>
  <c r="AD63" i="36"/>
  <c r="Q9" i="13" s="1"/>
  <c r="AE63" i="30"/>
  <c r="AE87" i="30"/>
  <c r="AD87" i="36"/>
  <c r="Q7" i="24" s="1"/>
  <c r="AE76" i="30"/>
  <c r="AD76" i="36"/>
  <c r="Q9" i="23" s="1"/>
  <c r="AE130" i="30"/>
  <c r="AD130" i="36"/>
  <c r="Q11" i="27" s="1"/>
  <c r="AE31" i="30"/>
  <c r="AD31" i="36"/>
  <c r="Q3" i="11" s="1"/>
  <c r="AF179" i="30"/>
  <c r="AE179" i="36"/>
  <c r="R8" i="16" s="1"/>
  <c r="AF135" i="30"/>
  <c r="AE135" i="36"/>
  <c r="R3" i="21" s="1"/>
  <c r="AD8" i="36"/>
  <c r="P6" i="18" s="1"/>
  <c r="AE8" i="30"/>
  <c r="AE50" i="30"/>
  <c r="AD50" i="36"/>
  <c r="Q9" i="12" s="1"/>
  <c r="AE70" i="30"/>
  <c r="AD70" i="36"/>
  <c r="Q3" i="23" s="1"/>
  <c r="AE83" i="30"/>
  <c r="AD83" i="36"/>
  <c r="Q3" i="24" s="1"/>
  <c r="AD47" i="36"/>
  <c r="Q6" i="12" s="1"/>
  <c r="AE47" i="30"/>
  <c r="AE48" i="30"/>
  <c r="AD48" i="36"/>
  <c r="Q7" i="12" s="1"/>
  <c r="AE104" i="30"/>
  <c r="AD104" i="36"/>
  <c r="Q11" i="25" s="1"/>
  <c r="AD33" i="36"/>
  <c r="Q5" i="11" s="1"/>
  <c r="AE33" i="30"/>
  <c r="AF163" i="30"/>
  <c r="AE163" i="36"/>
  <c r="R5" i="15" s="1"/>
  <c r="AE10" i="30"/>
  <c r="AD10" i="36"/>
  <c r="P8" i="18" s="1"/>
  <c r="AF139" i="30"/>
  <c r="AE139" i="36"/>
  <c r="R7" i="21" s="1"/>
  <c r="AE96" i="30"/>
  <c r="AD96" i="36"/>
  <c r="Q3" i="25" s="1"/>
  <c r="AF180" i="30"/>
  <c r="AE180" i="36"/>
  <c r="R9" i="16" s="1"/>
  <c r="AF162" i="30"/>
  <c r="AE162" i="36"/>
  <c r="R4" i="15" s="1"/>
  <c r="AE117" i="30"/>
  <c r="AD117" i="36"/>
  <c r="Q11" i="26" s="1"/>
  <c r="AF174" i="30"/>
  <c r="AE174" i="36"/>
  <c r="R3" i="16" s="1"/>
  <c r="AD49" i="36"/>
  <c r="Q8" i="12" s="1"/>
  <c r="AE49" i="30"/>
  <c r="AE75" i="30"/>
  <c r="AD75" i="36"/>
  <c r="Q8" i="23" s="1"/>
  <c r="AE115" i="30"/>
  <c r="AD115" i="36"/>
  <c r="Q9" i="26" s="1"/>
  <c r="AE86" i="30"/>
  <c r="AD86" i="36"/>
  <c r="Q6" i="24" s="1"/>
  <c r="AF166" i="30"/>
  <c r="AE166" i="36"/>
  <c r="R8" i="15" s="1"/>
  <c r="AE102" i="30"/>
  <c r="AD102" i="36"/>
  <c r="Q9" i="25" s="1"/>
  <c r="AF191" i="30"/>
  <c r="AE191" i="36"/>
  <c r="R7" i="17" s="1"/>
  <c r="AE121" i="30"/>
  <c r="AD121" i="36"/>
  <c r="Q2" i="27" s="1"/>
  <c r="AD38" i="36"/>
  <c r="Q10" i="11" s="1"/>
  <c r="AE38" i="30"/>
  <c r="AF161" i="30"/>
  <c r="AE161" i="36"/>
  <c r="R3" i="15" s="1"/>
  <c r="AE90" i="30"/>
  <c r="AD90" i="36"/>
  <c r="Q10" i="24" s="1"/>
  <c r="AF148" i="30"/>
  <c r="AE148" i="36"/>
  <c r="R3" i="14" s="1"/>
  <c r="AD52" i="36"/>
  <c r="Q11" i="12" s="1"/>
  <c r="AE52" i="30"/>
  <c r="AF168" i="30"/>
  <c r="AE168" i="36"/>
  <c r="R10" i="15" s="1"/>
  <c r="AD21" i="36"/>
  <c r="Q6" i="20" s="1"/>
  <c r="AE21" i="30"/>
  <c r="AF155" i="30"/>
  <c r="AE155" i="36"/>
  <c r="R10" i="14" s="1"/>
  <c r="AE126" i="30"/>
  <c r="AD126" i="36"/>
  <c r="Q7" i="27" s="1"/>
  <c r="AE5" i="30"/>
  <c r="AD5" i="36"/>
  <c r="P3" i="18" s="1"/>
  <c r="AE39" i="30"/>
  <c r="AD39" i="36"/>
  <c r="Q11" i="11" s="1"/>
  <c r="AD35" i="36"/>
  <c r="Q7" i="11" s="1"/>
  <c r="AE35" i="30"/>
  <c r="AF165" i="30"/>
  <c r="AE165" i="36"/>
  <c r="R7" i="15" s="1"/>
  <c r="AF150" i="30"/>
  <c r="AE150" i="36"/>
  <c r="R5" i="14" s="1"/>
  <c r="AE125" i="30"/>
  <c r="AD125" i="36"/>
  <c r="Q6" i="27" s="1"/>
  <c r="AE109" i="30"/>
  <c r="AD109" i="36"/>
  <c r="Q3" i="26" s="1"/>
  <c r="AF193" i="30"/>
  <c r="AE193" i="36"/>
  <c r="R9" i="17" s="1"/>
  <c r="AF167" i="30"/>
  <c r="AE167" i="36"/>
  <c r="R9" i="15" s="1"/>
  <c r="AE32" i="30"/>
  <c r="AD32" i="36"/>
  <c r="Q4" i="11" s="1"/>
  <c r="AE112" i="30"/>
  <c r="AD112" i="36"/>
  <c r="Q6" i="26" s="1"/>
  <c r="AE114" i="30"/>
  <c r="AD114" i="36"/>
  <c r="Q8" i="26" s="1"/>
  <c r="AE62" i="30"/>
  <c r="AD62" i="36"/>
  <c r="Q8" i="13" s="1"/>
  <c r="AE95" i="30"/>
  <c r="AD95" i="36"/>
  <c r="Q2" i="25" s="1"/>
  <c r="AD199" i="30"/>
  <c r="AD199" i="36" s="1"/>
  <c r="AE11" i="30"/>
  <c r="AD11" i="36"/>
  <c r="P9" i="18" s="1"/>
  <c r="AF141" i="30"/>
  <c r="AE141" i="36"/>
  <c r="R9" i="21" s="1"/>
  <c r="AD34" i="36"/>
  <c r="Q6" i="11" s="1"/>
  <c r="AE34" i="30"/>
  <c r="AE128" i="30"/>
  <c r="AD128" i="36"/>
  <c r="Q9" i="27" s="1"/>
  <c r="AE24" i="30"/>
  <c r="AD24" i="36"/>
  <c r="Q9" i="20" s="1"/>
  <c r="AE88" i="30"/>
  <c r="AD88" i="36"/>
  <c r="Q8" i="24" s="1"/>
  <c r="AD65" i="36"/>
  <c r="Q11" i="13" s="1"/>
  <c r="AE65" i="30"/>
  <c r="AE89" i="30"/>
  <c r="AD89" i="36"/>
  <c r="Q9" i="24" s="1"/>
  <c r="AE103" i="30"/>
  <c r="AD103" i="36"/>
  <c r="Q10" i="25" s="1"/>
  <c r="AK156" i="30" l="1"/>
  <c r="AJ156" i="36"/>
  <c r="W11" i="14" s="1"/>
  <c r="AK143" i="30"/>
  <c r="AJ143" i="36"/>
  <c r="W11" i="21" s="1"/>
  <c r="AK190" i="30"/>
  <c r="AJ190" i="36"/>
  <c r="W6" i="17" s="1"/>
  <c r="AK151" i="30"/>
  <c r="AJ151" i="36"/>
  <c r="W6" i="14" s="1"/>
  <c r="AK182" i="30"/>
  <c r="AJ182" i="36"/>
  <c r="W11" i="16" s="1"/>
  <c r="AG150" i="30"/>
  <c r="AF150" i="36"/>
  <c r="S5" i="14" s="1"/>
  <c r="AF102" i="30"/>
  <c r="AE102" i="36"/>
  <c r="R9" i="25" s="1"/>
  <c r="AF75" i="30"/>
  <c r="AE75" i="36"/>
  <c r="R8" i="23" s="1"/>
  <c r="AF48" i="30"/>
  <c r="AE48" i="36"/>
  <c r="R7" i="12" s="1"/>
  <c r="AF88" i="30"/>
  <c r="AE88" i="36"/>
  <c r="R8" i="24" s="1"/>
  <c r="AG141" i="30"/>
  <c r="AF141" i="36"/>
  <c r="S9" i="21" s="1"/>
  <c r="AF52" i="30"/>
  <c r="AE52" i="36"/>
  <c r="R11" i="12" s="1"/>
  <c r="AF38" i="30"/>
  <c r="AE38" i="36"/>
  <c r="R10" i="11" s="1"/>
  <c r="AF49" i="30"/>
  <c r="AE49" i="36"/>
  <c r="R8" i="12" s="1"/>
  <c r="AF47" i="30"/>
  <c r="AE47" i="36"/>
  <c r="R6" i="12" s="1"/>
  <c r="AE8" i="36"/>
  <c r="Q6" i="18" s="1"/>
  <c r="AF8" i="30"/>
  <c r="AF13" i="30"/>
  <c r="AE13" i="36"/>
  <c r="Q11" i="18" s="1"/>
  <c r="AF65" i="30"/>
  <c r="AE65" i="36"/>
  <c r="R11" i="13" s="1"/>
  <c r="AG168" i="30"/>
  <c r="AF168" i="36"/>
  <c r="S10" i="15" s="1"/>
  <c r="AF126" i="30"/>
  <c r="AE126" i="36"/>
  <c r="R7" i="27" s="1"/>
  <c r="AG180" i="30"/>
  <c r="AF180" i="36"/>
  <c r="S9" i="16" s="1"/>
  <c r="AF130" i="30"/>
  <c r="AE130" i="36"/>
  <c r="R11" i="27" s="1"/>
  <c r="AF100" i="30"/>
  <c r="AE100" i="36"/>
  <c r="R7" i="25" s="1"/>
  <c r="AF127" i="30"/>
  <c r="AE127" i="36"/>
  <c r="R8" i="27" s="1"/>
  <c r="AG178" i="30"/>
  <c r="AF178" i="36"/>
  <c r="S7" i="16" s="1"/>
  <c r="AF37" i="30"/>
  <c r="AE37" i="36"/>
  <c r="R9" i="11" s="1"/>
  <c r="AG153" i="30"/>
  <c r="AF153" i="36"/>
  <c r="S8" i="14" s="1"/>
  <c r="AF60" i="30"/>
  <c r="AE60" i="36"/>
  <c r="R6" i="13" s="1"/>
  <c r="AE25" i="36"/>
  <c r="R10" i="20" s="1"/>
  <c r="AF25" i="30"/>
  <c r="AG167" i="30"/>
  <c r="AF167" i="36"/>
  <c r="S9" i="15" s="1"/>
  <c r="AG193" i="30"/>
  <c r="AF193" i="36"/>
  <c r="S9" i="17" s="1"/>
  <c r="AG166" i="30"/>
  <c r="AF166" i="36"/>
  <c r="S8" i="15" s="1"/>
  <c r="AG163" i="30"/>
  <c r="AF163" i="36"/>
  <c r="S5" i="15" s="1"/>
  <c r="AF103" i="30"/>
  <c r="AE103" i="36"/>
  <c r="R10" i="25" s="1"/>
  <c r="AF24" i="30"/>
  <c r="AE24" i="36"/>
  <c r="R9" i="20" s="1"/>
  <c r="AF11" i="30"/>
  <c r="AE11" i="36"/>
  <c r="Q9" i="18" s="1"/>
  <c r="AE35" i="36"/>
  <c r="R7" i="11" s="1"/>
  <c r="AF35" i="30"/>
  <c r="AE33" i="36"/>
  <c r="R5" i="11" s="1"/>
  <c r="AF33" i="30"/>
  <c r="AF23" i="30"/>
  <c r="AE23" i="36"/>
  <c r="R8" i="20" s="1"/>
  <c r="AF44" i="30"/>
  <c r="AE44" i="36"/>
  <c r="R3" i="12" s="1"/>
  <c r="AF18" i="30"/>
  <c r="AE18" i="36"/>
  <c r="R3" i="20" s="1"/>
  <c r="AF34" i="30"/>
  <c r="AE34" i="36"/>
  <c r="R6" i="11" s="1"/>
  <c r="AF114" i="30"/>
  <c r="AE114" i="36"/>
  <c r="R8" i="26" s="1"/>
  <c r="AF112" i="30"/>
  <c r="AE112" i="36"/>
  <c r="R6" i="26" s="1"/>
  <c r="AG155" i="30"/>
  <c r="AF155" i="36"/>
  <c r="S10" i="14" s="1"/>
  <c r="AF121" i="30"/>
  <c r="AE121" i="36"/>
  <c r="R2" i="27" s="1"/>
  <c r="AG174" i="30"/>
  <c r="AF174" i="36"/>
  <c r="S3" i="16" s="1"/>
  <c r="AF83" i="30"/>
  <c r="AE83" i="36"/>
  <c r="R3" i="24" s="1"/>
  <c r="AE36" i="36"/>
  <c r="R8" i="11" s="1"/>
  <c r="AF36" i="30"/>
  <c r="AF97" i="30"/>
  <c r="AE97" i="36"/>
  <c r="R4" i="25" s="1"/>
  <c r="AG152" i="30"/>
  <c r="AF152" i="36"/>
  <c r="S7" i="14" s="1"/>
  <c r="AF113" i="30"/>
  <c r="AE113" i="36"/>
  <c r="R7" i="26" s="1"/>
  <c r="AG108" i="30"/>
  <c r="AF108" i="36"/>
  <c r="S2" i="26" s="1"/>
  <c r="AF62" i="30"/>
  <c r="AE62" i="36"/>
  <c r="R8" i="13" s="1"/>
  <c r="AG165" i="30"/>
  <c r="AF165" i="36"/>
  <c r="S7" i="15" s="1"/>
  <c r="AF109" i="30"/>
  <c r="AE109" i="36"/>
  <c r="R3" i="26" s="1"/>
  <c r="AG148" i="30"/>
  <c r="AF148" i="36"/>
  <c r="S3" i="14" s="1"/>
  <c r="AF86" i="30"/>
  <c r="AE86" i="36"/>
  <c r="R6" i="24" s="1"/>
  <c r="AF96" i="30"/>
  <c r="AE96" i="36"/>
  <c r="R3" i="25" s="1"/>
  <c r="AG135" i="30"/>
  <c r="AF135" i="36"/>
  <c r="S3" i="21" s="1"/>
  <c r="AF76" i="30"/>
  <c r="AE76" i="36"/>
  <c r="R9" i="23" s="1"/>
  <c r="AF89" i="30"/>
  <c r="AE89" i="36"/>
  <c r="R9" i="24" s="1"/>
  <c r="AF128" i="30"/>
  <c r="AE128" i="36"/>
  <c r="R9" i="27" s="1"/>
  <c r="AE21" i="36"/>
  <c r="R6" i="20" s="1"/>
  <c r="AF21" i="30"/>
  <c r="AF20" i="30"/>
  <c r="AE20" i="36"/>
  <c r="R5" i="20" s="1"/>
  <c r="AF32" i="30"/>
  <c r="AE32" i="36"/>
  <c r="R4" i="11" s="1"/>
  <c r="AF39" i="30"/>
  <c r="AE39" i="36"/>
  <c r="R11" i="11" s="1"/>
  <c r="AG191" i="30"/>
  <c r="AF191" i="36"/>
  <c r="S7" i="17" s="1"/>
  <c r="AF117" i="30"/>
  <c r="AE117" i="36"/>
  <c r="R11" i="26" s="1"/>
  <c r="AF104" i="30"/>
  <c r="AE104" i="36"/>
  <c r="R11" i="25" s="1"/>
  <c r="AG179" i="30"/>
  <c r="AF179" i="36"/>
  <c r="S8" i="16" s="1"/>
  <c r="AF101" i="30"/>
  <c r="AE101" i="36"/>
  <c r="R8" i="25" s="1"/>
  <c r="AF26" i="30"/>
  <c r="AE26" i="36"/>
  <c r="R11" i="20" s="1"/>
  <c r="AG192" i="30"/>
  <c r="AF192" i="36"/>
  <c r="S8" i="17" s="1"/>
  <c r="AF99" i="30"/>
  <c r="AE99" i="36"/>
  <c r="R6" i="25" s="1"/>
  <c r="AE22" i="36"/>
  <c r="R7" i="20" s="1"/>
  <c r="AF22" i="30"/>
  <c r="AF95" i="30"/>
  <c r="AE95" i="36"/>
  <c r="R2" i="25" s="1"/>
  <c r="AE199" i="30"/>
  <c r="AE199" i="36" s="1"/>
  <c r="AF125" i="30"/>
  <c r="AE125" i="36"/>
  <c r="R6" i="27" s="1"/>
  <c r="AF90" i="30"/>
  <c r="AE90" i="36"/>
  <c r="R10" i="24" s="1"/>
  <c r="AF115" i="30"/>
  <c r="AE115" i="36"/>
  <c r="R9" i="26" s="1"/>
  <c r="AG139" i="30"/>
  <c r="AF139" i="36"/>
  <c r="S7" i="21" s="1"/>
  <c r="AF70" i="30"/>
  <c r="AE70" i="36"/>
  <c r="R3" i="23" s="1"/>
  <c r="AF87" i="30"/>
  <c r="AE87" i="36"/>
  <c r="R7" i="24" s="1"/>
  <c r="AF122" i="30"/>
  <c r="AE122" i="36"/>
  <c r="R3" i="27" s="1"/>
  <c r="AG140" i="30"/>
  <c r="AF140" i="36"/>
  <c r="S8" i="21" s="1"/>
  <c r="AF63" i="30"/>
  <c r="AE63" i="36"/>
  <c r="R9" i="13" s="1"/>
  <c r="AF57" i="30"/>
  <c r="AE57" i="36"/>
  <c r="R3" i="13" s="1"/>
  <c r="AF61" i="30"/>
  <c r="AE61" i="36"/>
  <c r="R7" i="13" s="1"/>
  <c r="AE5" i="36"/>
  <c r="Q3" i="18" s="1"/>
  <c r="AF5" i="30"/>
  <c r="AG161" i="30"/>
  <c r="AF161" i="36"/>
  <c r="S3" i="15" s="1"/>
  <c r="AG162" i="30"/>
  <c r="AF162" i="36"/>
  <c r="S4" i="15" s="1"/>
  <c r="AF10" i="30"/>
  <c r="AE10" i="36"/>
  <c r="Q8" i="18" s="1"/>
  <c r="AF50" i="30"/>
  <c r="AE50" i="36"/>
  <c r="R9" i="12" s="1"/>
  <c r="AF31" i="30"/>
  <c r="AE31" i="36"/>
  <c r="R3" i="11" s="1"/>
  <c r="AF98" i="30"/>
  <c r="AE98" i="36"/>
  <c r="R5" i="25" s="1"/>
  <c r="AF91" i="30"/>
  <c r="AE91" i="36"/>
  <c r="R11" i="24" s="1"/>
  <c r="AF78" i="30"/>
  <c r="AE78" i="36"/>
  <c r="R11" i="23" s="1"/>
  <c r="AF85" i="30"/>
  <c r="AE85" i="36"/>
  <c r="R5" i="24" s="1"/>
  <c r="AF73" i="30"/>
  <c r="AE73" i="36"/>
  <c r="R6" i="23" s="1"/>
  <c r="AG154" i="30"/>
  <c r="AF154" i="36"/>
  <c r="S9" i="14" s="1"/>
  <c r="AL151" i="30" l="1"/>
  <c r="AK151" i="36"/>
  <c r="X6" i="14" s="1"/>
  <c r="AL190" i="30"/>
  <c r="AK190" i="36"/>
  <c r="X6" i="17" s="1"/>
  <c r="AL143" i="30"/>
  <c r="AK143" i="36"/>
  <c r="X11" i="21" s="1"/>
  <c r="AL182" i="30"/>
  <c r="AK182" i="36"/>
  <c r="X11" i="16" s="1"/>
  <c r="AL156" i="30"/>
  <c r="AK156" i="36"/>
  <c r="X11" i="14" s="1"/>
  <c r="AH192" i="30"/>
  <c r="AG192" i="36"/>
  <c r="T8" i="17" s="1"/>
  <c r="AG89" i="30"/>
  <c r="AF89" i="36"/>
  <c r="S9" i="24" s="1"/>
  <c r="AG62" i="30"/>
  <c r="AF62" i="36"/>
  <c r="S8" i="13" s="1"/>
  <c r="AG121" i="30"/>
  <c r="AF121" i="36"/>
  <c r="S2" i="27" s="1"/>
  <c r="AG103" i="30"/>
  <c r="AF103" i="36"/>
  <c r="S10" i="25" s="1"/>
  <c r="AG78" i="30"/>
  <c r="AF78" i="36"/>
  <c r="S11" i="23" s="1"/>
  <c r="AG50" i="30"/>
  <c r="AF50" i="36"/>
  <c r="S9" i="12" s="1"/>
  <c r="AH140" i="30"/>
  <c r="AG140" i="36"/>
  <c r="T8" i="21" s="1"/>
  <c r="AH139" i="30"/>
  <c r="AG139" i="36"/>
  <c r="T7" i="21" s="1"/>
  <c r="AG36" i="30"/>
  <c r="AF36" i="36"/>
  <c r="S8" i="11" s="1"/>
  <c r="AG35" i="30"/>
  <c r="AF35" i="36"/>
  <c r="S7" i="11" s="1"/>
  <c r="AG25" i="30"/>
  <c r="AF25" i="36"/>
  <c r="S10" i="20" s="1"/>
  <c r="AG5" i="30"/>
  <c r="AF5" i="36"/>
  <c r="R3" i="18" s="1"/>
  <c r="AG20" i="30"/>
  <c r="AF20" i="36"/>
  <c r="S5" i="20" s="1"/>
  <c r="AH148" i="30"/>
  <c r="AG148" i="36"/>
  <c r="T3" i="14" s="1"/>
  <c r="AH108" i="30"/>
  <c r="AG108" i="36"/>
  <c r="T2" i="26" s="1"/>
  <c r="AH155" i="30"/>
  <c r="AG155" i="36"/>
  <c r="T10" i="14" s="1"/>
  <c r="AF18" i="36"/>
  <c r="S3" i="20" s="1"/>
  <c r="AG18" i="30"/>
  <c r="AH163" i="30"/>
  <c r="AG163" i="36"/>
  <c r="T5" i="15" s="1"/>
  <c r="AH178" i="30"/>
  <c r="AG178" i="36"/>
  <c r="T7" i="16" s="1"/>
  <c r="AH180" i="30"/>
  <c r="AG180" i="36"/>
  <c r="T9" i="16" s="1"/>
  <c r="AG13" i="30"/>
  <c r="AF13" i="36"/>
  <c r="R11" i="18" s="1"/>
  <c r="AG38" i="30"/>
  <c r="AF38" i="36"/>
  <c r="S10" i="11" s="1"/>
  <c r="AG48" i="30"/>
  <c r="AF48" i="36"/>
  <c r="S7" i="12" s="1"/>
  <c r="AH179" i="30"/>
  <c r="AG179" i="36"/>
  <c r="T8" i="16" s="1"/>
  <c r="AG117" i="30"/>
  <c r="AF117" i="36"/>
  <c r="S11" i="26" s="1"/>
  <c r="AG76" i="30"/>
  <c r="AF76" i="36"/>
  <c r="S9" i="23" s="1"/>
  <c r="AH154" i="30"/>
  <c r="AG154" i="36"/>
  <c r="T9" i="14" s="1"/>
  <c r="AG91" i="30"/>
  <c r="AF91" i="36"/>
  <c r="S11" i="24" s="1"/>
  <c r="AG10" i="30"/>
  <c r="AF10" i="36"/>
  <c r="R8" i="18" s="1"/>
  <c r="AG61" i="30"/>
  <c r="AF61" i="36"/>
  <c r="S7" i="13" s="1"/>
  <c r="AG122" i="30"/>
  <c r="AF122" i="36"/>
  <c r="S3" i="27" s="1"/>
  <c r="AG115" i="30"/>
  <c r="AF115" i="36"/>
  <c r="S9" i="26" s="1"/>
  <c r="AF22" i="36"/>
  <c r="S7" i="20" s="1"/>
  <c r="AG22" i="30"/>
  <c r="AG21" i="30"/>
  <c r="AF21" i="36"/>
  <c r="S6" i="20" s="1"/>
  <c r="AF8" i="36"/>
  <c r="R6" i="18" s="1"/>
  <c r="AG8" i="30"/>
  <c r="AG99" i="30"/>
  <c r="AF99" i="36"/>
  <c r="S6" i="25" s="1"/>
  <c r="AG26" i="30"/>
  <c r="AF26" i="36"/>
  <c r="S11" i="20" s="1"/>
  <c r="AH191" i="30"/>
  <c r="AG191" i="36"/>
  <c r="T7" i="17" s="1"/>
  <c r="AG109" i="30"/>
  <c r="AF109" i="36"/>
  <c r="S3" i="26" s="1"/>
  <c r="AG83" i="30"/>
  <c r="AF83" i="36"/>
  <c r="S3" i="24" s="1"/>
  <c r="AF44" i="36"/>
  <c r="S3" i="12" s="1"/>
  <c r="AG44" i="30"/>
  <c r="AH166" i="30"/>
  <c r="AG166" i="36"/>
  <c r="T8" i="15" s="1"/>
  <c r="AG60" i="30"/>
  <c r="AF60" i="36"/>
  <c r="S6" i="13" s="1"/>
  <c r="AG127" i="30"/>
  <c r="AF127" i="36"/>
  <c r="S8" i="27" s="1"/>
  <c r="AG126" i="30"/>
  <c r="AF126" i="36"/>
  <c r="S7" i="27" s="1"/>
  <c r="AG52" i="30"/>
  <c r="AF52" i="36"/>
  <c r="S11" i="12" s="1"/>
  <c r="AG75" i="30"/>
  <c r="AF75" i="36"/>
  <c r="S8" i="23" s="1"/>
  <c r="AG95" i="30"/>
  <c r="AF95" i="36"/>
  <c r="S2" i="25" s="1"/>
  <c r="AF199" i="30"/>
  <c r="AF199" i="36" s="1"/>
  <c r="AG101" i="30"/>
  <c r="AF101" i="36"/>
  <c r="S8" i="25" s="1"/>
  <c r="AH135" i="30"/>
  <c r="AG135" i="36"/>
  <c r="T3" i="21" s="1"/>
  <c r="AG113" i="30"/>
  <c r="AF113" i="36"/>
  <c r="S7" i="26" s="1"/>
  <c r="AG112" i="30"/>
  <c r="AF112" i="36"/>
  <c r="S6" i="26" s="1"/>
  <c r="AG11" i="30"/>
  <c r="AF11" i="36"/>
  <c r="R9" i="18" s="1"/>
  <c r="AG73" i="30"/>
  <c r="AF73" i="36"/>
  <c r="S6" i="23" s="1"/>
  <c r="AG98" i="30"/>
  <c r="AF98" i="36"/>
  <c r="S5" i="25" s="1"/>
  <c r="AH162" i="30"/>
  <c r="AG162" i="36"/>
  <c r="T4" i="15" s="1"/>
  <c r="AF57" i="36"/>
  <c r="S3" i="13" s="1"/>
  <c r="AG57" i="30"/>
  <c r="AG87" i="30"/>
  <c r="AF87" i="36"/>
  <c r="S7" i="24" s="1"/>
  <c r="AG90" i="30"/>
  <c r="AF90" i="36"/>
  <c r="S10" i="24" s="1"/>
  <c r="AG39" i="30"/>
  <c r="AF39" i="36"/>
  <c r="S11" i="11" s="1"/>
  <c r="AF96" i="36"/>
  <c r="S3" i="25" s="1"/>
  <c r="AG96" i="30"/>
  <c r="AH152" i="30"/>
  <c r="AG152" i="36"/>
  <c r="T7" i="14" s="1"/>
  <c r="AG114" i="30"/>
  <c r="AF114" i="36"/>
  <c r="S8" i="26" s="1"/>
  <c r="AF24" i="36"/>
  <c r="S9" i="20" s="1"/>
  <c r="AG24" i="30"/>
  <c r="AH193" i="30"/>
  <c r="AG193" i="36"/>
  <c r="T9" i="17" s="1"/>
  <c r="AH153" i="30"/>
  <c r="AG153" i="36"/>
  <c r="T8" i="14" s="1"/>
  <c r="AG100" i="30"/>
  <c r="AF100" i="36"/>
  <c r="S7" i="25" s="1"/>
  <c r="AH168" i="30"/>
  <c r="AG168" i="36"/>
  <c r="T10" i="15" s="1"/>
  <c r="AG47" i="30"/>
  <c r="AF47" i="36"/>
  <c r="S6" i="12" s="1"/>
  <c r="AH141" i="30"/>
  <c r="AG141" i="36"/>
  <c r="T9" i="21" s="1"/>
  <c r="AG102" i="30"/>
  <c r="AF102" i="36"/>
  <c r="S9" i="25" s="1"/>
  <c r="AG128" i="30"/>
  <c r="AF128" i="36"/>
  <c r="S9" i="27" s="1"/>
  <c r="AH165" i="30"/>
  <c r="AG165" i="36"/>
  <c r="T7" i="15" s="1"/>
  <c r="AH174" i="30"/>
  <c r="AG174" i="36"/>
  <c r="T3" i="16" s="1"/>
  <c r="AG23" i="30"/>
  <c r="AF23" i="36"/>
  <c r="S8" i="20" s="1"/>
  <c r="AG85" i="30"/>
  <c r="AF85" i="36"/>
  <c r="S5" i="24" s="1"/>
  <c r="AG31" i="30"/>
  <c r="AF31" i="36"/>
  <c r="S3" i="11" s="1"/>
  <c r="AH161" i="30"/>
  <c r="AG161" i="36"/>
  <c r="T3" i="15" s="1"/>
  <c r="AG63" i="30"/>
  <c r="AF63" i="36"/>
  <c r="S9" i="13" s="1"/>
  <c r="AG70" i="30"/>
  <c r="AF70" i="36"/>
  <c r="S3" i="23" s="1"/>
  <c r="AG125" i="30"/>
  <c r="AF125" i="36"/>
  <c r="S6" i="27" s="1"/>
  <c r="AG33" i="30"/>
  <c r="AF33" i="36"/>
  <c r="S5" i="11" s="1"/>
  <c r="AG104" i="30"/>
  <c r="AF104" i="36"/>
  <c r="S11" i="25" s="1"/>
  <c r="AG32" i="30"/>
  <c r="AF32" i="36"/>
  <c r="S4" i="11" s="1"/>
  <c r="AG86" i="30"/>
  <c r="AF86" i="36"/>
  <c r="S6" i="24" s="1"/>
  <c r="AG97" i="30"/>
  <c r="AF97" i="36"/>
  <c r="S4" i="25" s="1"/>
  <c r="AF34" i="36"/>
  <c r="S6" i="11" s="1"/>
  <c r="AG34" i="30"/>
  <c r="AH167" i="30"/>
  <c r="AG167" i="36"/>
  <c r="T9" i="15" s="1"/>
  <c r="AF37" i="36"/>
  <c r="S9" i="11" s="1"/>
  <c r="AG37" i="30"/>
  <c r="AG130" i="30"/>
  <c r="AF130" i="36"/>
  <c r="S11" i="27" s="1"/>
  <c r="AG65" i="30"/>
  <c r="AF65" i="36"/>
  <c r="S11" i="13" s="1"/>
  <c r="AF49" i="36"/>
  <c r="S8" i="12" s="1"/>
  <c r="AG49" i="30"/>
  <c r="AG88" i="30"/>
  <c r="AF88" i="36"/>
  <c r="S8" i="24" s="1"/>
  <c r="AH150" i="30"/>
  <c r="AG150" i="36"/>
  <c r="T5" i="14" s="1"/>
  <c r="AM182" i="30" l="1"/>
  <c r="AL182" i="36"/>
  <c r="Y11" i="16" s="1"/>
  <c r="AM143" i="30"/>
  <c r="AL143" i="36"/>
  <c r="Y11" i="21" s="1"/>
  <c r="AM190" i="30"/>
  <c r="AL190" i="36"/>
  <c r="Y6" i="17" s="1"/>
  <c r="AM156" i="30"/>
  <c r="AL156" i="36"/>
  <c r="Y11" i="14" s="1"/>
  <c r="AM151" i="30"/>
  <c r="AL151" i="36"/>
  <c r="Y6" i="14" s="1"/>
  <c r="AG65" i="36"/>
  <c r="T11" i="13" s="1"/>
  <c r="AH65" i="30"/>
  <c r="AH104" i="30"/>
  <c r="AG104" i="36"/>
  <c r="T11" i="25" s="1"/>
  <c r="AH63" i="30"/>
  <c r="AG63" i="36"/>
  <c r="T9" i="13" s="1"/>
  <c r="AH23" i="30"/>
  <c r="AG23" i="36"/>
  <c r="T8" i="20" s="1"/>
  <c r="AH102" i="30"/>
  <c r="AG102" i="36"/>
  <c r="T9" i="25" s="1"/>
  <c r="AH100" i="30"/>
  <c r="AG100" i="36"/>
  <c r="T7" i="25" s="1"/>
  <c r="AH114" i="30"/>
  <c r="AG114" i="36"/>
  <c r="T8" i="26" s="1"/>
  <c r="AH90" i="30"/>
  <c r="AG90" i="36"/>
  <c r="T10" i="24" s="1"/>
  <c r="AH98" i="30"/>
  <c r="AG98" i="36"/>
  <c r="T5" i="25" s="1"/>
  <c r="AH113" i="30"/>
  <c r="AG113" i="36"/>
  <c r="T7" i="26" s="1"/>
  <c r="AH8" i="30"/>
  <c r="AG8" i="36"/>
  <c r="S6" i="18" s="1"/>
  <c r="AG34" i="36"/>
  <c r="T6" i="11" s="1"/>
  <c r="AH34" i="30"/>
  <c r="AH75" i="30"/>
  <c r="AG75" i="36"/>
  <c r="T8" i="23" s="1"/>
  <c r="AG60" i="36"/>
  <c r="T6" i="13" s="1"/>
  <c r="AH60" i="30"/>
  <c r="AH109" i="30"/>
  <c r="AG109" i="36"/>
  <c r="T3" i="26" s="1"/>
  <c r="AH122" i="30"/>
  <c r="AG122" i="36"/>
  <c r="T3" i="27" s="1"/>
  <c r="AI154" i="30"/>
  <c r="AH154" i="36"/>
  <c r="U9" i="14" s="1"/>
  <c r="AG48" i="36"/>
  <c r="T7" i="12" s="1"/>
  <c r="AH48" i="30"/>
  <c r="AI178" i="30"/>
  <c r="AH178" i="36"/>
  <c r="U7" i="16" s="1"/>
  <c r="AI108" i="30"/>
  <c r="AH108" i="36"/>
  <c r="U2" i="26" s="1"/>
  <c r="AH25" i="30"/>
  <c r="AG25" i="36"/>
  <c r="T10" i="20" s="1"/>
  <c r="AI140" i="30"/>
  <c r="AH140" i="36"/>
  <c r="U8" i="21" s="1"/>
  <c r="AH121" i="30"/>
  <c r="AG121" i="36"/>
  <c r="T2" i="27" s="1"/>
  <c r="AI150" i="30"/>
  <c r="AH150" i="36"/>
  <c r="U5" i="14" s="1"/>
  <c r="AH130" i="30"/>
  <c r="AG130" i="36"/>
  <c r="T11" i="27" s="1"/>
  <c r="AH97" i="30"/>
  <c r="AG97" i="36"/>
  <c r="T4" i="25" s="1"/>
  <c r="AH33" i="30"/>
  <c r="AG33" i="36"/>
  <c r="T5" i="11" s="1"/>
  <c r="AI161" i="30"/>
  <c r="AH161" i="36"/>
  <c r="U3" i="15" s="1"/>
  <c r="AI174" i="30"/>
  <c r="AH174" i="36"/>
  <c r="U3" i="16" s="1"/>
  <c r="AI141" i="30"/>
  <c r="AH141" i="36"/>
  <c r="U9" i="21" s="1"/>
  <c r="AI153" i="30"/>
  <c r="AH153" i="36"/>
  <c r="U8" i="14" s="1"/>
  <c r="AI152" i="30"/>
  <c r="AH152" i="36"/>
  <c r="U7" i="14" s="1"/>
  <c r="AH87" i="30"/>
  <c r="AG87" i="36"/>
  <c r="T7" i="24" s="1"/>
  <c r="AH73" i="30"/>
  <c r="AG73" i="36"/>
  <c r="T6" i="23" s="1"/>
  <c r="AI135" i="30"/>
  <c r="AH135" i="36"/>
  <c r="U3" i="21" s="1"/>
  <c r="AH37" i="30"/>
  <c r="AG37" i="36"/>
  <c r="T9" i="11" s="1"/>
  <c r="AH52" i="30"/>
  <c r="AG52" i="36"/>
  <c r="T11" i="12" s="1"/>
  <c r="AI191" i="30"/>
  <c r="AH191" i="36"/>
  <c r="U7" i="17" s="1"/>
  <c r="AG21" i="36"/>
  <c r="T6" i="20" s="1"/>
  <c r="AH21" i="30"/>
  <c r="AH61" i="30"/>
  <c r="AG61" i="36"/>
  <c r="T7" i="13" s="1"/>
  <c r="AH76" i="30"/>
  <c r="AG76" i="36"/>
  <c r="T9" i="23" s="1"/>
  <c r="AH38" i="30"/>
  <c r="AG38" i="36"/>
  <c r="T10" i="11" s="1"/>
  <c r="AI163" i="30"/>
  <c r="AH163" i="36"/>
  <c r="U5" i="15" s="1"/>
  <c r="AI148" i="30"/>
  <c r="AH148" i="36"/>
  <c r="U3" i="14" s="1"/>
  <c r="AG35" i="36"/>
  <c r="T7" i="11" s="1"/>
  <c r="AH35" i="30"/>
  <c r="AH50" i="30"/>
  <c r="AG50" i="36"/>
  <c r="T9" i="12" s="1"/>
  <c r="AH62" i="30"/>
  <c r="AG62" i="36"/>
  <c r="T8" i="13" s="1"/>
  <c r="AH57" i="30"/>
  <c r="AG57" i="36"/>
  <c r="T3" i="13" s="1"/>
  <c r="AH86" i="30"/>
  <c r="AG86" i="36"/>
  <c r="T6" i="24" s="1"/>
  <c r="AH125" i="30"/>
  <c r="AG125" i="36"/>
  <c r="T6" i="27" s="1"/>
  <c r="AH31" i="30"/>
  <c r="AG31" i="36"/>
  <c r="T3" i="11" s="1"/>
  <c r="AI165" i="30"/>
  <c r="AH165" i="36"/>
  <c r="U7" i="15" s="1"/>
  <c r="AH47" i="30"/>
  <c r="AG47" i="36"/>
  <c r="T6" i="12" s="1"/>
  <c r="AI193" i="30"/>
  <c r="AH193" i="36"/>
  <c r="U9" i="17" s="1"/>
  <c r="AH11" i="30"/>
  <c r="AG11" i="36"/>
  <c r="S9" i="18" s="1"/>
  <c r="AH101" i="30"/>
  <c r="AG101" i="36"/>
  <c r="T8" i="25" s="1"/>
  <c r="AG44" i="36"/>
  <c r="T3" i="12" s="1"/>
  <c r="AH44" i="30"/>
  <c r="AH22" i="30"/>
  <c r="AG22" i="36"/>
  <c r="T7" i="20" s="1"/>
  <c r="AH18" i="30"/>
  <c r="AG18" i="36"/>
  <c r="T3" i="20" s="1"/>
  <c r="AH95" i="30"/>
  <c r="AG95" i="36"/>
  <c r="T2" i="25" s="1"/>
  <c r="AG199" i="30"/>
  <c r="AG199" i="36" s="1"/>
  <c r="AI166" i="30"/>
  <c r="AH166" i="36"/>
  <c r="U8" i="15" s="1"/>
  <c r="AG49" i="36"/>
  <c r="T8" i="12" s="1"/>
  <c r="AH49" i="30"/>
  <c r="AH126" i="30"/>
  <c r="AG126" i="36"/>
  <c r="T7" i="27" s="1"/>
  <c r="AH26" i="30"/>
  <c r="AG26" i="36"/>
  <c r="T11" i="20" s="1"/>
  <c r="AH10" i="30"/>
  <c r="AG10" i="36"/>
  <c r="S8" i="18" s="1"/>
  <c r="AH117" i="30"/>
  <c r="AG117" i="36"/>
  <c r="T11" i="26" s="1"/>
  <c r="AG13" i="36"/>
  <c r="S11" i="18" s="1"/>
  <c r="AH13" i="30"/>
  <c r="AH20" i="30"/>
  <c r="AG20" i="36"/>
  <c r="T5" i="20" s="1"/>
  <c r="AH36" i="30"/>
  <c r="AG36" i="36"/>
  <c r="T8" i="11" s="1"/>
  <c r="AH78" i="30"/>
  <c r="AG78" i="36"/>
  <c r="T11" i="23" s="1"/>
  <c r="AH89" i="30"/>
  <c r="AG89" i="36"/>
  <c r="T9" i="24" s="1"/>
  <c r="AH96" i="30"/>
  <c r="AG96" i="36"/>
  <c r="T3" i="25" s="1"/>
  <c r="AH88" i="30"/>
  <c r="AG88" i="36"/>
  <c r="T8" i="24" s="1"/>
  <c r="AH24" i="30"/>
  <c r="AG24" i="36"/>
  <c r="T9" i="20" s="1"/>
  <c r="AI167" i="30"/>
  <c r="AH167" i="36"/>
  <c r="U9" i="15" s="1"/>
  <c r="AH32" i="30"/>
  <c r="AG32" i="36"/>
  <c r="T4" i="11" s="1"/>
  <c r="AH70" i="30"/>
  <c r="AG70" i="36"/>
  <c r="T3" i="23" s="1"/>
  <c r="AH85" i="30"/>
  <c r="AG85" i="36"/>
  <c r="T5" i="24" s="1"/>
  <c r="AH128" i="30"/>
  <c r="AG128" i="36"/>
  <c r="T9" i="27" s="1"/>
  <c r="AI168" i="30"/>
  <c r="AH168" i="36"/>
  <c r="U10" i="15" s="1"/>
  <c r="AH39" i="30"/>
  <c r="AG39" i="36"/>
  <c r="T11" i="11" s="1"/>
  <c r="AI162" i="30"/>
  <c r="AH162" i="36"/>
  <c r="U4" i="15" s="1"/>
  <c r="AH112" i="30"/>
  <c r="AG112" i="36"/>
  <c r="T6" i="26" s="1"/>
  <c r="AH127" i="30"/>
  <c r="AG127" i="36"/>
  <c r="T8" i="27" s="1"/>
  <c r="AH83" i="30"/>
  <c r="AG83" i="36"/>
  <c r="T3" i="24" s="1"/>
  <c r="AH99" i="30"/>
  <c r="AG99" i="36"/>
  <c r="T6" i="25" s="1"/>
  <c r="AH115" i="30"/>
  <c r="AG115" i="36"/>
  <c r="T9" i="26" s="1"/>
  <c r="AH91" i="30"/>
  <c r="AG91" i="36"/>
  <c r="T11" i="24" s="1"/>
  <c r="AI179" i="30"/>
  <c r="AH179" i="36"/>
  <c r="U8" i="16" s="1"/>
  <c r="AI180" i="30"/>
  <c r="AH180" i="36"/>
  <c r="U9" i="16" s="1"/>
  <c r="AI155" i="30"/>
  <c r="AH155" i="36"/>
  <c r="U10" i="14" s="1"/>
  <c r="AH5" i="30"/>
  <c r="AG5" i="36"/>
  <c r="S3" i="18" s="1"/>
  <c r="AI139" i="30"/>
  <c r="AH139" i="36"/>
  <c r="U7" i="21" s="1"/>
  <c r="AH103" i="30"/>
  <c r="AG103" i="36"/>
  <c r="T10" i="25" s="1"/>
  <c r="AI192" i="30"/>
  <c r="AH192" i="36"/>
  <c r="U8" i="17" s="1"/>
  <c r="AN156" i="30" l="1"/>
  <c r="AM156" i="36"/>
  <c r="Z11" i="14" s="1"/>
  <c r="AN190" i="30"/>
  <c r="AM190" i="36"/>
  <c r="Z6" i="17" s="1"/>
  <c r="AN143" i="30"/>
  <c r="AM143" i="36"/>
  <c r="Z11" i="21" s="1"/>
  <c r="AN151" i="30"/>
  <c r="AM151" i="36"/>
  <c r="Z6" i="14" s="1"/>
  <c r="AN182" i="30"/>
  <c r="AM182" i="36"/>
  <c r="Z11" i="16" s="1"/>
  <c r="AI49" i="30"/>
  <c r="AH49" i="36"/>
  <c r="U8" i="12" s="1"/>
  <c r="AJ139" i="30"/>
  <c r="AI139" i="36"/>
  <c r="V7" i="21" s="1"/>
  <c r="AI86" i="30"/>
  <c r="AH86" i="36"/>
  <c r="U6" i="24" s="1"/>
  <c r="AI5" i="30"/>
  <c r="AH5" i="36"/>
  <c r="T3" i="18" s="1"/>
  <c r="AI91" i="30"/>
  <c r="AH91" i="36"/>
  <c r="U11" i="24" s="1"/>
  <c r="AI127" i="30"/>
  <c r="AH127" i="36"/>
  <c r="U8" i="27" s="1"/>
  <c r="AJ168" i="30"/>
  <c r="AI168" i="36"/>
  <c r="V10" i="15" s="1"/>
  <c r="AH32" i="36"/>
  <c r="U4" i="11" s="1"/>
  <c r="AI32" i="30"/>
  <c r="AI96" i="30"/>
  <c r="AH96" i="36"/>
  <c r="U3" i="25" s="1"/>
  <c r="AI20" i="30"/>
  <c r="AH20" i="36"/>
  <c r="U5" i="20" s="1"/>
  <c r="AI26" i="30"/>
  <c r="AH26" i="36"/>
  <c r="U11" i="20" s="1"/>
  <c r="AI34" i="30"/>
  <c r="AH34" i="36"/>
  <c r="U6" i="11" s="1"/>
  <c r="AI101" i="30"/>
  <c r="AH101" i="36"/>
  <c r="U8" i="25" s="1"/>
  <c r="AI57" i="30"/>
  <c r="AH57" i="36"/>
  <c r="U3" i="13" s="1"/>
  <c r="AI61" i="30"/>
  <c r="AH61" i="36"/>
  <c r="U7" i="13" s="1"/>
  <c r="AI37" i="30"/>
  <c r="AH37" i="36"/>
  <c r="U9" i="11" s="1"/>
  <c r="AJ152" i="30"/>
  <c r="AI152" i="36"/>
  <c r="V7" i="14" s="1"/>
  <c r="AJ161" i="30"/>
  <c r="AI161" i="36"/>
  <c r="V3" i="15" s="1"/>
  <c r="AJ150" i="30"/>
  <c r="AI150" i="36"/>
  <c r="V5" i="14" s="1"/>
  <c r="AJ108" i="30"/>
  <c r="AI108" i="36"/>
  <c r="V2" i="26" s="1"/>
  <c r="AI122" i="30"/>
  <c r="AH122" i="36"/>
  <c r="U3" i="27" s="1"/>
  <c r="AI90" i="30"/>
  <c r="AH90" i="36"/>
  <c r="U10" i="24" s="1"/>
  <c r="AI23" i="30"/>
  <c r="AH23" i="36"/>
  <c r="U8" i="20" s="1"/>
  <c r="AH13" i="36"/>
  <c r="T11" i="18" s="1"/>
  <c r="AI13" i="30"/>
  <c r="AJ165" i="30"/>
  <c r="AI165" i="36"/>
  <c r="V7" i="15" s="1"/>
  <c r="AJ148" i="30"/>
  <c r="AI148" i="36"/>
  <c r="V3" i="14" s="1"/>
  <c r="AJ192" i="30"/>
  <c r="AI192" i="36"/>
  <c r="V8" i="17" s="1"/>
  <c r="AJ155" i="30"/>
  <c r="AI155" i="36"/>
  <c r="V10" i="14" s="1"/>
  <c r="AI115" i="30"/>
  <c r="AH115" i="36"/>
  <c r="U9" i="26" s="1"/>
  <c r="AI112" i="30"/>
  <c r="AH112" i="36"/>
  <c r="U6" i="26" s="1"/>
  <c r="AI128" i="30"/>
  <c r="AH128" i="36"/>
  <c r="U9" i="27" s="1"/>
  <c r="AJ167" i="30"/>
  <c r="AI167" i="36"/>
  <c r="V9" i="15" s="1"/>
  <c r="AI89" i="30"/>
  <c r="AH89" i="36"/>
  <c r="U9" i="24" s="1"/>
  <c r="AI126" i="30"/>
  <c r="AH126" i="36"/>
  <c r="U7" i="27" s="1"/>
  <c r="AH21" i="36"/>
  <c r="U6" i="20" s="1"/>
  <c r="AI21" i="30"/>
  <c r="AI11" i="30"/>
  <c r="AH11" i="36"/>
  <c r="T9" i="18" s="1"/>
  <c r="AI62" i="30"/>
  <c r="AH62" i="36"/>
  <c r="U8" i="13" s="1"/>
  <c r="AJ163" i="30"/>
  <c r="AI163" i="36"/>
  <c r="V5" i="15" s="1"/>
  <c r="AJ135" i="30"/>
  <c r="AI135" i="36"/>
  <c r="V3" i="21" s="1"/>
  <c r="AJ153" i="30"/>
  <c r="AI153" i="36"/>
  <c r="V8" i="14" s="1"/>
  <c r="AI33" i="30"/>
  <c r="AH33" i="36"/>
  <c r="U5" i="11" s="1"/>
  <c r="AI121" i="30"/>
  <c r="AH121" i="36"/>
  <c r="U2" i="27" s="1"/>
  <c r="AJ178" i="30"/>
  <c r="AI178" i="36"/>
  <c r="V7" i="16" s="1"/>
  <c r="AI109" i="30"/>
  <c r="AH109" i="36"/>
  <c r="U3" i="26" s="1"/>
  <c r="AH8" i="36"/>
  <c r="T6" i="18" s="1"/>
  <c r="AI8" i="30"/>
  <c r="AI114" i="30"/>
  <c r="AH114" i="36"/>
  <c r="U8" i="26" s="1"/>
  <c r="AI63" i="30"/>
  <c r="AH63" i="36"/>
  <c r="U9" i="13" s="1"/>
  <c r="AI95" i="30"/>
  <c r="AH95" i="36"/>
  <c r="U2" i="25" s="1"/>
  <c r="AH199" i="30"/>
  <c r="AH199" i="36" s="1"/>
  <c r="AI31" i="30"/>
  <c r="AH31" i="36"/>
  <c r="U3" i="11" s="1"/>
  <c r="AI103" i="30"/>
  <c r="AH103" i="36"/>
  <c r="U10" i="25" s="1"/>
  <c r="AJ180" i="30"/>
  <c r="AI180" i="36"/>
  <c r="V9" i="16" s="1"/>
  <c r="AI99" i="30"/>
  <c r="AH99" i="36"/>
  <c r="U6" i="25" s="1"/>
  <c r="AJ162" i="30"/>
  <c r="AI162" i="36"/>
  <c r="V4" i="15" s="1"/>
  <c r="AI85" i="30"/>
  <c r="AH85" i="36"/>
  <c r="U5" i="24" s="1"/>
  <c r="AI24" i="30"/>
  <c r="AH24" i="36"/>
  <c r="U9" i="20" s="1"/>
  <c r="AI78" i="30"/>
  <c r="AH78" i="36"/>
  <c r="U11" i="23" s="1"/>
  <c r="AI117" i="30"/>
  <c r="AH117" i="36"/>
  <c r="U11" i="26" s="1"/>
  <c r="AI48" i="30"/>
  <c r="AH48" i="36"/>
  <c r="U7" i="12" s="1"/>
  <c r="AI60" i="30"/>
  <c r="AH60" i="36"/>
  <c r="U6" i="13" s="1"/>
  <c r="AI18" i="30"/>
  <c r="AH18" i="36"/>
  <c r="U3" i="20" s="1"/>
  <c r="AI125" i="30"/>
  <c r="AH125" i="36"/>
  <c r="U6" i="27" s="1"/>
  <c r="AH50" i="36"/>
  <c r="U9" i="12" s="1"/>
  <c r="AI50" i="30"/>
  <c r="AI38" i="30"/>
  <c r="AH38" i="36"/>
  <c r="U10" i="11" s="1"/>
  <c r="AJ191" i="30"/>
  <c r="AI191" i="36"/>
  <c r="V7" i="17" s="1"/>
  <c r="AI73" i="30"/>
  <c r="AH73" i="36"/>
  <c r="U6" i="23" s="1"/>
  <c r="AJ141" i="30"/>
  <c r="AI141" i="36"/>
  <c r="V9" i="21" s="1"/>
  <c r="AI97" i="30"/>
  <c r="AH97" i="36"/>
  <c r="U4" i="25" s="1"/>
  <c r="AJ140" i="30"/>
  <c r="AI140" i="36"/>
  <c r="V8" i="21" s="1"/>
  <c r="AI113" i="30"/>
  <c r="AH113" i="36"/>
  <c r="U7" i="26" s="1"/>
  <c r="AI100" i="30"/>
  <c r="AH100" i="36"/>
  <c r="U7" i="25" s="1"/>
  <c r="AI104" i="30"/>
  <c r="AH104" i="36"/>
  <c r="U11" i="25" s="1"/>
  <c r="AJ193" i="30"/>
  <c r="AI193" i="36"/>
  <c r="V9" i="17" s="1"/>
  <c r="AJ179" i="30"/>
  <c r="AI179" i="36"/>
  <c r="V8" i="16" s="1"/>
  <c r="AI83" i="30"/>
  <c r="AH83" i="36"/>
  <c r="U3" i="24" s="1"/>
  <c r="AI39" i="30"/>
  <c r="AH39" i="36"/>
  <c r="U11" i="11" s="1"/>
  <c r="AI70" i="30"/>
  <c r="AH70" i="36"/>
  <c r="U3" i="23" s="1"/>
  <c r="AI88" i="30"/>
  <c r="AH88" i="36"/>
  <c r="U8" i="24" s="1"/>
  <c r="AH36" i="36"/>
  <c r="U8" i="11" s="1"/>
  <c r="AI36" i="30"/>
  <c r="AI10" i="30"/>
  <c r="AH10" i="36"/>
  <c r="T8" i="18" s="1"/>
  <c r="AJ166" i="30"/>
  <c r="AI166" i="36"/>
  <c r="V8" i="15" s="1"/>
  <c r="AH44" i="36"/>
  <c r="U3" i="12" s="1"/>
  <c r="AI44" i="30"/>
  <c r="AI35" i="30"/>
  <c r="AH35" i="36"/>
  <c r="U7" i="11" s="1"/>
  <c r="AI65" i="30"/>
  <c r="AH65" i="36"/>
  <c r="U11" i="13" s="1"/>
  <c r="AH22" i="36"/>
  <c r="U7" i="20" s="1"/>
  <c r="AI22" i="30"/>
  <c r="AI47" i="30"/>
  <c r="AH47" i="36"/>
  <c r="U6" i="12" s="1"/>
  <c r="AI76" i="30"/>
  <c r="AH76" i="36"/>
  <c r="U9" i="23" s="1"/>
  <c r="AH52" i="36"/>
  <c r="U11" i="12" s="1"/>
  <c r="AI52" i="30"/>
  <c r="AI87" i="30"/>
  <c r="AH87" i="36"/>
  <c r="U7" i="24" s="1"/>
  <c r="AJ174" i="30"/>
  <c r="AI174" i="36"/>
  <c r="V3" i="16" s="1"/>
  <c r="AI130" i="30"/>
  <c r="AH130" i="36"/>
  <c r="U11" i="27" s="1"/>
  <c r="AI25" i="30"/>
  <c r="AH25" i="36"/>
  <c r="U10" i="20" s="1"/>
  <c r="AJ154" i="30"/>
  <c r="AI154" i="36"/>
  <c r="V9" i="14" s="1"/>
  <c r="AI75" i="30"/>
  <c r="AH75" i="36"/>
  <c r="U8" i="23" s="1"/>
  <c r="AI98" i="30"/>
  <c r="AH98" i="36"/>
  <c r="U5" i="25" s="1"/>
  <c r="AI102" i="30"/>
  <c r="AH102" i="36"/>
  <c r="U9" i="25" s="1"/>
  <c r="AO151" i="30" l="1"/>
  <c r="AN151" i="36"/>
  <c r="AA6" i="14" s="1"/>
  <c r="AO143" i="30"/>
  <c r="AN143" i="36"/>
  <c r="AA11" i="21" s="1"/>
  <c r="AO190" i="30"/>
  <c r="AN190" i="36"/>
  <c r="AA6" i="17" s="1"/>
  <c r="AO182" i="30"/>
  <c r="AN182" i="36"/>
  <c r="AA11" i="16" s="1"/>
  <c r="AO156" i="30"/>
  <c r="AN156" i="36"/>
  <c r="AA11" i="14" s="1"/>
  <c r="AJ114" i="30"/>
  <c r="AI114" i="36"/>
  <c r="V8" i="26" s="1"/>
  <c r="AK154" i="30"/>
  <c r="AJ154" i="36"/>
  <c r="W9" i="14" s="1"/>
  <c r="AJ87" i="30"/>
  <c r="AI87" i="36"/>
  <c r="V7" i="24" s="1"/>
  <c r="AK166" i="30"/>
  <c r="AJ166" i="36"/>
  <c r="W8" i="15" s="1"/>
  <c r="AJ70" i="30"/>
  <c r="AI70" i="36"/>
  <c r="V3" i="23" s="1"/>
  <c r="AK193" i="30"/>
  <c r="AJ193" i="36"/>
  <c r="W9" i="17" s="1"/>
  <c r="AK140" i="30"/>
  <c r="AJ140" i="36"/>
  <c r="W8" i="21" s="1"/>
  <c r="AK191" i="30"/>
  <c r="AJ191" i="36"/>
  <c r="W7" i="17" s="1"/>
  <c r="AJ18" i="30"/>
  <c r="AI18" i="36"/>
  <c r="V3" i="20" s="1"/>
  <c r="AJ78" i="30"/>
  <c r="AI78" i="36"/>
  <c r="V11" i="23" s="1"/>
  <c r="AJ99" i="30"/>
  <c r="AI99" i="36"/>
  <c r="V6" i="25" s="1"/>
  <c r="AJ13" i="30"/>
  <c r="AI13" i="36"/>
  <c r="U11" i="18" s="1"/>
  <c r="AJ32" i="30"/>
  <c r="AI32" i="36"/>
  <c r="V4" i="11" s="1"/>
  <c r="AJ121" i="30"/>
  <c r="AI121" i="36"/>
  <c r="V2" i="27" s="1"/>
  <c r="AJ52" i="30"/>
  <c r="AI52" i="36"/>
  <c r="V11" i="12" s="1"/>
  <c r="AJ95" i="30"/>
  <c r="AI95" i="36"/>
  <c r="V2" i="25" s="1"/>
  <c r="AI199" i="30"/>
  <c r="AI199" i="36" s="1"/>
  <c r="AJ109" i="30"/>
  <c r="AI109" i="36"/>
  <c r="V3" i="26" s="1"/>
  <c r="AK153" i="30"/>
  <c r="AJ153" i="36"/>
  <c r="W8" i="14" s="1"/>
  <c r="AJ11" i="30"/>
  <c r="AI11" i="36"/>
  <c r="U9" i="18" s="1"/>
  <c r="AK167" i="30"/>
  <c r="AJ167" i="36"/>
  <c r="W9" i="15" s="1"/>
  <c r="AK155" i="30"/>
  <c r="AJ155" i="36"/>
  <c r="W10" i="14" s="1"/>
  <c r="AK108" i="30"/>
  <c r="AJ108" i="36"/>
  <c r="W2" i="26" s="1"/>
  <c r="AJ37" i="30"/>
  <c r="AI37" i="36"/>
  <c r="V9" i="11" s="1"/>
  <c r="AJ34" i="30"/>
  <c r="AI34" i="36"/>
  <c r="V6" i="11" s="1"/>
  <c r="AJ5" i="30"/>
  <c r="AI5" i="36"/>
  <c r="U3" i="18" s="1"/>
  <c r="AJ25" i="30"/>
  <c r="AI25" i="36"/>
  <c r="V10" i="20" s="1"/>
  <c r="AJ65" i="30"/>
  <c r="AI65" i="36"/>
  <c r="V11" i="13" s="1"/>
  <c r="AJ10" i="30"/>
  <c r="AI10" i="36"/>
  <c r="U8" i="18" s="1"/>
  <c r="AJ39" i="30"/>
  <c r="AI39" i="36"/>
  <c r="V11" i="11" s="1"/>
  <c r="AJ104" i="30"/>
  <c r="AI104" i="36"/>
  <c r="V11" i="25" s="1"/>
  <c r="AJ97" i="30"/>
  <c r="AI97" i="36"/>
  <c r="V4" i="25" s="1"/>
  <c r="AJ38" i="30"/>
  <c r="AI38" i="36"/>
  <c r="V10" i="11" s="1"/>
  <c r="AJ60" i="30"/>
  <c r="AI60" i="36"/>
  <c r="V6" i="13" s="1"/>
  <c r="AJ24" i="30"/>
  <c r="AI24" i="36"/>
  <c r="V9" i="20" s="1"/>
  <c r="AK180" i="30"/>
  <c r="AJ180" i="36"/>
  <c r="W9" i="16" s="1"/>
  <c r="AJ21" i="30"/>
  <c r="AI21" i="36"/>
  <c r="V6" i="20" s="1"/>
  <c r="AJ36" i="30"/>
  <c r="AI36" i="36"/>
  <c r="V8" i="11" s="1"/>
  <c r="AJ63" i="30"/>
  <c r="AI63" i="36"/>
  <c r="V9" i="13" s="1"/>
  <c r="AK135" i="30"/>
  <c r="AJ135" i="36"/>
  <c r="W3" i="21" s="1"/>
  <c r="AJ128" i="30"/>
  <c r="AI128" i="36"/>
  <c r="V9" i="27" s="1"/>
  <c r="AK192" i="30"/>
  <c r="AJ192" i="36"/>
  <c r="W8" i="17" s="1"/>
  <c r="AJ23" i="30"/>
  <c r="AI23" i="36"/>
  <c r="V8" i="20" s="1"/>
  <c r="AK150" i="30"/>
  <c r="AJ150" i="36"/>
  <c r="W5" i="14" s="1"/>
  <c r="AJ61" i="30"/>
  <c r="AI61" i="36"/>
  <c r="V7" i="13" s="1"/>
  <c r="AJ26" i="30"/>
  <c r="AI26" i="36"/>
  <c r="V11" i="20" s="1"/>
  <c r="AK168" i="30"/>
  <c r="AJ168" i="36"/>
  <c r="W10" i="15" s="1"/>
  <c r="AJ86" i="30"/>
  <c r="AI86" i="36"/>
  <c r="V6" i="24" s="1"/>
  <c r="AJ102" i="30"/>
  <c r="AI102" i="36"/>
  <c r="V9" i="25" s="1"/>
  <c r="AJ50" i="30"/>
  <c r="AI50" i="36"/>
  <c r="V9" i="12" s="1"/>
  <c r="AK178" i="30"/>
  <c r="AJ178" i="36"/>
  <c r="W7" i="16" s="1"/>
  <c r="AJ98" i="30"/>
  <c r="AI98" i="36"/>
  <c r="V5" i="25" s="1"/>
  <c r="AJ130" i="30"/>
  <c r="AI130" i="36"/>
  <c r="V11" i="27" s="1"/>
  <c r="AJ76" i="30"/>
  <c r="AI76" i="36"/>
  <c r="V9" i="23" s="1"/>
  <c r="AJ35" i="30"/>
  <c r="AI35" i="36"/>
  <c r="V7" i="11" s="1"/>
  <c r="AJ83" i="30"/>
  <c r="AI83" i="36"/>
  <c r="V3" i="24" s="1"/>
  <c r="AJ100" i="30"/>
  <c r="AI100" i="36"/>
  <c r="V7" i="25" s="1"/>
  <c r="AK141" i="30"/>
  <c r="AJ141" i="36"/>
  <c r="W9" i="21" s="1"/>
  <c r="AJ48" i="30"/>
  <c r="AI48" i="36"/>
  <c r="V7" i="12" s="1"/>
  <c r="AJ85" i="30"/>
  <c r="AI85" i="36"/>
  <c r="V5" i="24" s="1"/>
  <c r="AJ103" i="30"/>
  <c r="AI103" i="36"/>
  <c r="V10" i="25" s="1"/>
  <c r="AK163" i="30"/>
  <c r="AJ163" i="36"/>
  <c r="W5" i="15" s="1"/>
  <c r="AJ126" i="30"/>
  <c r="AI126" i="36"/>
  <c r="V7" i="27" s="1"/>
  <c r="AJ112" i="30"/>
  <c r="AI112" i="36"/>
  <c r="V6" i="26" s="1"/>
  <c r="AK148" i="30"/>
  <c r="AJ148" i="36"/>
  <c r="W3" i="14" s="1"/>
  <c r="AJ90" i="30"/>
  <c r="AI90" i="36"/>
  <c r="V10" i="24" s="1"/>
  <c r="AK161" i="30"/>
  <c r="AJ161" i="36"/>
  <c r="W3" i="15" s="1"/>
  <c r="AJ57" i="30"/>
  <c r="AI57" i="36"/>
  <c r="V3" i="13" s="1"/>
  <c r="AJ20" i="30"/>
  <c r="AI20" i="36"/>
  <c r="V5" i="20" s="1"/>
  <c r="AJ127" i="30"/>
  <c r="AI127" i="36"/>
  <c r="V8" i="27" s="1"/>
  <c r="AK139" i="30"/>
  <c r="AJ139" i="36"/>
  <c r="W7" i="21" s="1"/>
  <c r="AJ44" i="30"/>
  <c r="AI44" i="36"/>
  <c r="V3" i="12" s="1"/>
  <c r="AJ75" i="30"/>
  <c r="AI75" i="36"/>
  <c r="V8" i="23" s="1"/>
  <c r="AK174" i="30"/>
  <c r="AJ174" i="36"/>
  <c r="W3" i="16" s="1"/>
  <c r="AJ47" i="30"/>
  <c r="AI47" i="36"/>
  <c r="V6" i="12" s="1"/>
  <c r="AJ88" i="30"/>
  <c r="AI88" i="36"/>
  <c r="V8" i="24" s="1"/>
  <c r="AK179" i="30"/>
  <c r="AJ179" i="36"/>
  <c r="W8" i="16" s="1"/>
  <c r="AJ113" i="30"/>
  <c r="AI113" i="36"/>
  <c r="V7" i="26" s="1"/>
  <c r="AJ73" i="30"/>
  <c r="AI73" i="36"/>
  <c r="V6" i="23" s="1"/>
  <c r="AJ125" i="30"/>
  <c r="AI125" i="36"/>
  <c r="V6" i="27" s="1"/>
  <c r="AJ117" i="30"/>
  <c r="AI117" i="36"/>
  <c r="V11" i="26" s="1"/>
  <c r="AK162" i="30"/>
  <c r="AJ162" i="36"/>
  <c r="W4" i="15" s="1"/>
  <c r="AJ31" i="30"/>
  <c r="AI31" i="36"/>
  <c r="V3" i="11" s="1"/>
  <c r="AJ8" i="30"/>
  <c r="AI8" i="36"/>
  <c r="U6" i="18" s="1"/>
  <c r="AJ22" i="30"/>
  <c r="AI22" i="36"/>
  <c r="V7" i="20" s="1"/>
  <c r="AJ33" i="30"/>
  <c r="AI33" i="36"/>
  <c r="V5" i="11" s="1"/>
  <c r="AJ62" i="30"/>
  <c r="AI62" i="36"/>
  <c r="V8" i="13" s="1"/>
  <c r="AJ89" i="30"/>
  <c r="AI89" i="36"/>
  <c r="V9" i="24" s="1"/>
  <c r="AJ115" i="30"/>
  <c r="AI115" i="36"/>
  <c r="V9" i="26" s="1"/>
  <c r="AK165" i="30"/>
  <c r="AJ165" i="36"/>
  <c r="W7" i="15" s="1"/>
  <c r="AJ122" i="30"/>
  <c r="AI122" i="36"/>
  <c r="V3" i="27" s="1"/>
  <c r="AK152" i="30"/>
  <c r="AJ152" i="36"/>
  <c r="W7" i="14" s="1"/>
  <c r="AJ101" i="30"/>
  <c r="AI101" i="36"/>
  <c r="V8" i="25" s="1"/>
  <c r="AJ96" i="30"/>
  <c r="AI96" i="36"/>
  <c r="V3" i="25" s="1"/>
  <c r="AJ91" i="30"/>
  <c r="AI91" i="36"/>
  <c r="V11" i="24" s="1"/>
  <c r="AJ49" i="30"/>
  <c r="AI49" i="36"/>
  <c r="V8" i="12" s="1"/>
  <c r="AP182" i="30" l="1"/>
  <c r="AO182" i="36"/>
  <c r="AB11" i="16" s="1"/>
  <c r="AP190" i="30"/>
  <c r="AO190" i="36"/>
  <c r="AB6" i="17" s="1"/>
  <c r="AP143" i="30"/>
  <c r="AO143" i="36"/>
  <c r="AB11" i="21" s="1"/>
  <c r="AP156" i="30"/>
  <c r="AO156" i="36"/>
  <c r="AB11" i="14" s="1"/>
  <c r="AP151" i="30"/>
  <c r="AO151" i="36"/>
  <c r="AB6" i="14" s="1"/>
  <c r="AK22" i="30"/>
  <c r="AJ22" i="36"/>
  <c r="W7" i="20" s="1"/>
  <c r="AL179" i="30"/>
  <c r="AK179" i="36"/>
  <c r="X8" i="16" s="1"/>
  <c r="AK75" i="30"/>
  <c r="AJ75" i="36"/>
  <c r="W8" i="23" s="1"/>
  <c r="AL148" i="30"/>
  <c r="AK148" i="36"/>
  <c r="X3" i="14" s="1"/>
  <c r="AK100" i="30"/>
  <c r="AJ100" i="36"/>
  <c r="W7" i="25" s="1"/>
  <c r="AK102" i="30"/>
  <c r="AJ102" i="36"/>
  <c r="W9" i="25" s="1"/>
  <c r="AK128" i="30"/>
  <c r="AJ128" i="36"/>
  <c r="W9" i="27" s="1"/>
  <c r="AK38" i="30"/>
  <c r="AJ38" i="36"/>
  <c r="W10" i="11" s="1"/>
  <c r="AK10" i="30"/>
  <c r="AJ10" i="36"/>
  <c r="V8" i="18" s="1"/>
  <c r="AK34" i="30"/>
  <c r="AJ34" i="36"/>
  <c r="W6" i="11" s="1"/>
  <c r="AL167" i="30"/>
  <c r="AK167" i="36"/>
  <c r="X9" i="15" s="1"/>
  <c r="AK101" i="30"/>
  <c r="AJ101" i="36"/>
  <c r="W8" i="25" s="1"/>
  <c r="AK117" i="30"/>
  <c r="AJ117" i="36"/>
  <c r="W11" i="26" s="1"/>
  <c r="AK20" i="30"/>
  <c r="AJ20" i="36"/>
  <c r="W5" i="20" s="1"/>
  <c r="AK103" i="30"/>
  <c r="AJ103" i="36"/>
  <c r="W10" i="25" s="1"/>
  <c r="AK130" i="30"/>
  <c r="AJ130" i="36"/>
  <c r="W11" i="27" s="1"/>
  <c r="AK61" i="30"/>
  <c r="AJ61" i="36"/>
  <c r="W7" i="13" s="1"/>
  <c r="AK21" i="30"/>
  <c r="AJ21" i="36"/>
  <c r="W6" i="20" s="1"/>
  <c r="AK95" i="30"/>
  <c r="AJ95" i="36"/>
  <c r="W2" i="25" s="1"/>
  <c r="AJ199" i="30"/>
  <c r="AJ199" i="36" s="1"/>
  <c r="AK13" i="30"/>
  <c r="AJ13" i="36"/>
  <c r="V11" i="18" s="1"/>
  <c r="AL191" i="30"/>
  <c r="AK191" i="36"/>
  <c r="X7" i="17" s="1"/>
  <c r="AL166" i="30"/>
  <c r="AK166" i="36"/>
  <c r="X8" i="15" s="1"/>
  <c r="AK49" i="30"/>
  <c r="AJ49" i="36"/>
  <c r="W8" i="12" s="1"/>
  <c r="AK89" i="30"/>
  <c r="AJ89" i="36"/>
  <c r="W9" i="24" s="1"/>
  <c r="AK125" i="30"/>
  <c r="AJ125" i="36"/>
  <c r="W6" i="27" s="1"/>
  <c r="AK44" i="30"/>
  <c r="AJ44" i="36"/>
  <c r="W3" i="12" s="1"/>
  <c r="AK112" i="30"/>
  <c r="AJ112" i="36"/>
  <c r="W6" i="26" s="1"/>
  <c r="AK83" i="30"/>
  <c r="AJ83" i="36"/>
  <c r="W3" i="24" s="1"/>
  <c r="AK86" i="30"/>
  <c r="AJ86" i="36"/>
  <c r="W6" i="24" s="1"/>
  <c r="AL135" i="30"/>
  <c r="AK135" i="36"/>
  <c r="X3" i="21" s="1"/>
  <c r="AL180" i="30"/>
  <c r="AK180" i="36"/>
  <c r="X9" i="16" s="1"/>
  <c r="AK97" i="30"/>
  <c r="AJ97" i="36"/>
  <c r="W4" i="25" s="1"/>
  <c r="AK65" i="30"/>
  <c r="AJ65" i="36"/>
  <c r="W11" i="13" s="1"/>
  <c r="AK37" i="30"/>
  <c r="AJ37" i="36"/>
  <c r="W9" i="11" s="1"/>
  <c r="AK11" i="30"/>
  <c r="AJ11" i="36"/>
  <c r="V9" i="18" s="1"/>
  <c r="AK115" i="30"/>
  <c r="AJ115" i="36"/>
  <c r="W9" i="26" s="1"/>
  <c r="AL152" i="30"/>
  <c r="AK152" i="36"/>
  <c r="X7" i="14" s="1"/>
  <c r="AK8" i="30"/>
  <c r="AJ8" i="36"/>
  <c r="V6" i="18" s="1"/>
  <c r="AK88" i="30"/>
  <c r="AJ88" i="36"/>
  <c r="W8" i="24" s="1"/>
  <c r="AK57" i="30"/>
  <c r="AJ57" i="36"/>
  <c r="W3" i="13" s="1"/>
  <c r="AK85" i="30"/>
  <c r="AJ85" i="36"/>
  <c r="W5" i="24" s="1"/>
  <c r="AK98" i="30"/>
  <c r="AJ98" i="36"/>
  <c r="W5" i="25" s="1"/>
  <c r="AL150" i="30"/>
  <c r="AK150" i="36"/>
  <c r="X5" i="14" s="1"/>
  <c r="AK52" i="30"/>
  <c r="AJ52" i="36"/>
  <c r="W11" i="12" s="1"/>
  <c r="AK99" i="30"/>
  <c r="AJ99" i="36"/>
  <c r="W6" i="25" s="1"/>
  <c r="AL140" i="30"/>
  <c r="AK140" i="36"/>
  <c r="X8" i="21" s="1"/>
  <c r="AK87" i="30"/>
  <c r="AJ87" i="36"/>
  <c r="W7" i="24" s="1"/>
  <c r="AK62" i="30"/>
  <c r="AJ62" i="36"/>
  <c r="W8" i="13" s="1"/>
  <c r="AK73" i="30"/>
  <c r="AJ73" i="36"/>
  <c r="W6" i="23" s="1"/>
  <c r="AL139" i="30"/>
  <c r="AK139" i="36"/>
  <c r="X7" i="21" s="1"/>
  <c r="AK126" i="30"/>
  <c r="AJ126" i="36"/>
  <c r="W7" i="27" s="1"/>
  <c r="AK35" i="30"/>
  <c r="AJ35" i="36"/>
  <c r="W7" i="11" s="1"/>
  <c r="AL168" i="30"/>
  <c r="AK168" i="36"/>
  <c r="X10" i="15" s="1"/>
  <c r="AK63" i="30"/>
  <c r="AJ63" i="36"/>
  <c r="W9" i="13" s="1"/>
  <c r="AK104" i="30"/>
  <c r="AJ104" i="36"/>
  <c r="W11" i="25" s="1"/>
  <c r="AL108" i="30"/>
  <c r="AK108" i="36"/>
  <c r="X2" i="26" s="1"/>
  <c r="AL153" i="30"/>
  <c r="AK153" i="36"/>
  <c r="X8" i="14" s="1"/>
  <c r="AK91" i="30"/>
  <c r="AJ91" i="36"/>
  <c r="W11" i="24" s="1"/>
  <c r="AK31" i="30"/>
  <c r="AJ31" i="36"/>
  <c r="W3" i="11" s="1"/>
  <c r="AK47" i="30"/>
  <c r="AJ47" i="36"/>
  <c r="W6" i="12" s="1"/>
  <c r="AL161" i="30"/>
  <c r="AK161" i="36"/>
  <c r="X3" i="15" s="1"/>
  <c r="AK48" i="30"/>
  <c r="AJ48" i="36"/>
  <c r="W7" i="12" s="1"/>
  <c r="AL178" i="30"/>
  <c r="AK178" i="36"/>
  <c r="X7" i="16" s="1"/>
  <c r="AK23" i="30"/>
  <c r="AJ23" i="36"/>
  <c r="W8" i="20" s="1"/>
  <c r="AK24" i="30"/>
  <c r="AJ24" i="36"/>
  <c r="W9" i="20" s="1"/>
  <c r="AK25" i="30"/>
  <c r="AJ25" i="36"/>
  <c r="W10" i="20" s="1"/>
  <c r="AK121" i="30"/>
  <c r="AJ121" i="36"/>
  <c r="W2" i="27" s="1"/>
  <c r="AK78" i="30"/>
  <c r="AJ78" i="36"/>
  <c r="W11" i="23" s="1"/>
  <c r="AL193" i="30"/>
  <c r="AK193" i="36"/>
  <c r="X9" i="17" s="1"/>
  <c r="AL154" i="30"/>
  <c r="AK154" i="36"/>
  <c r="X9" i="14" s="1"/>
  <c r="AK96" i="30"/>
  <c r="AJ96" i="36"/>
  <c r="W3" i="25" s="1"/>
  <c r="AK33" i="30"/>
  <c r="AJ33" i="36"/>
  <c r="W5" i="11" s="1"/>
  <c r="AK113" i="30"/>
  <c r="AJ113" i="36"/>
  <c r="W7" i="26" s="1"/>
  <c r="AK127" i="30"/>
  <c r="AJ127" i="36"/>
  <c r="W8" i="27" s="1"/>
  <c r="AL163" i="30"/>
  <c r="AK163" i="36"/>
  <c r="X5" i="15" s="1"/>
  <c r="AK76" i="30"/>
  <c r="AJ76" i="36"/>
  <c r="W9" i="23" s="1"/>
  <c r="AK26" i="30"/>
  <c r="AJ26" i="36"/>
  <c r="W11" i="20" s="1"/>
  <c r="AL192" i="30"/>
  <c r="AK192" i="36"/>
  <c r="X8" i="17" s="1"/>
  <c r="AK39" i="30"/>
  <c r="AJ39" i="36"/>
  <c r="W11" i="11" s="1"/>
  <c r="AK5" i="30"/>
  <c r="AJ5" i="36"/>
  <c r="V3" i="18" s="1"/>
  <c r="AL155" i="30"/>
  <c r="AK155" i="36"/>
  <c r="X10" i="14" s="1"/>
  <c r="AK109" i="30"/>
  <c r="AJ109" i="36"/>
  <c r="W3" i="26" s="1"/>
  <c r="AK122" i="30"/>
  <c r="AJ122" i="36"/>
  <c r="W3" i="27" s="1"/>
  <c r="AL165" i="30"/>
  <c r="AK165" i="36"/>
  <c r="X7" i="15" s="1"/>
  <c r="AL162" i="30"/>
  <c r="AK162" i="36"/>
  <c r="X4" i="15" s="1"/>
  <c r="AL174" i="30"/>
  <c r="AK174" i="36"/>
  <c r="X3" i="16" s="1"/>
  <c r="AK90" i="30"/>
  <c r="AJ90" i="36"/>
  <c r="W10" i="24" s="1"/>
  <c r="AL141" i="30"/>
  <c r="AK141" i="36"/>
  <c r="X9" i="21" s="1"/>
  <c r="AK50" i="30"/>
  <c r="AJ50" i="36"/>
  <c r="W9" i="12" s="1"/>
  <c r="AK36" i="30"/>
  <c r="AJ36" i="36"/>
  <c r="W8" i="11" s="1"/>
  <c r="AK60" i="30"/>
  <c r="AJ60" i="36"/>
  <c r="W6" i="13" s="1"/>
  <c r="AK32" i="30"/>
  <c r="AJ32" i="36"/>
  <c r="W4" i="11" s="1"/>
  <c r="AK18" i="30"/>
  <c r="AJ18" i="36"/>
  <c r="W3" i="20" s="1"/>
  <c r="AK70" i="30"/>
  <c r="AJ70" i="36"/>
  <c r="W3" i="23" s="1"/>
  <c r="AK114" i="30"/>
  <c r="AJ114" i="36"/>
  <c r="W8" i="26" s="1"/>
  <c r="AQ156" i="30" l="1"/>
  <c r="AP156" i="36"/>
  <c r="AC11" i="14" s="1"/>
  <c r="AQ143" i="30"/>
  <c r="AP143" i="36"/>
  <c r="AC11" i="21" s="1"/>
  <c r="AQ190" i="30"/>
  <c r="AP190" i="36"/>
  <c r="AC6" i="17" s="1"/>
  <c r="AQ151" i="30"/>
  <c r="AP151" i="36"/>
  <c r="AC6" i="14" s="1"/>
  <c r="AQ182" i="30"/>
  <c r="AP182" i="36"/>
  <c r="AC11" i="16" s="1"/>
  <c r="AM165" i="30"/>
  <c r="AL165" i="36"/>
  <c r="Y7" i="15" s="1"/>
  <c r="AL76" i="30"/>
  <c r="AK76" i="36"/>
  <c r="X9" i="23" s="1"/>
  <c r="AL78" i="30"/>
  <c r="AK78" i="36"/>
  <c r="X11" i="23" s="1"/>
  <c r="AL47" i="30"/>
  <c r="AK47" i="36"/>
  <c r="X6" i="12" s="1"/>
  <c r="AL35" i="30"/>
  <c r="AK35" i="36"/>
  <c r="X7" i="11" s="1"/>
  <c r="AL52" i="30"/>
  <c r="AK52" i="36"/>
  <c r="X11" i="12" s="1"/>
  <c r="AL115" i="30"/>
  <c r="AK115" i="36"/>
  <c r="X9" i="26" s="1"/>
  <c r="AL97" i="30"/>
  <c r="AK97" i="36"/>
  <c r="X4" i="25" s="1"/>
  <c r="AL83" i="30"/>
  <c r="AK83" i="36"/>
  <c r="X3" i="24" s="1"/>
  <c r="AL89" i="30"/>
  <c r="AK89" i="36"/>
  <c r="X9" i="24" s="1"/>
  <c r="AL13" i="30"/>
  <c r="AK13" i="36"/>
  <c r="W11" i="18" s="1"/>
  <c r="AK32" i="36"/>
  <c r="X4" i="11" s="1"/>
  <c r="AL32" i="30"/>
  <c r="AK5" i="36"/>
  <c r="W3" i="18" s="1"/>
  <c r="AL5" i="30"/>
  <c r="AL33" i="30"/>
  <c r="AK33" i="36"/>
  <c r="X5" i="11" s="1"/>
  <c r="AK23" i="36"/>
  <c r="X8" i="20" s="1"/>
  <c r="AL23" i="30"/>
  <c r="AM108" i="30"/>
  <c r="AL108" i="36"/>
  <c r="Y2" i="26" s="1"/>
  <c r="AL62" i="30"/>
  <c r="AK62" i="36"/>
  <c r="X8" i="13" s="1"/>
  <c r="AL57" i="30"/>
  <c r="AK57" i="36"/>
  <c r="X3" i="13" s="1"/>
  <c r="AL130" i="30"/>
  <c r="AK130" i="36"/>
  <c r="X11" i="27" s="1"/>
  <c r="AL101" i="30"/>
  <c r="AK101" i="36"/>
  <c r="X8" i="25" s="1"/>
  <c r="AL38" i="30"/>
  <c r="AK38" i="36"/>
  <c r="X10" i="11" s="1"/>
  <c r="AM148" i="30"/>
  <c r="AL148" i="36"/>
  <c r="Y3" i="14" s="1"/>
  <c r="AL90" i="30"/>
  <c r="AK90" i="36"/>
  <c r="X10" i="24" s="1"/>
  <c r="AL39" i="30"/>
  <c r="AK39" i="36"/>
  <c r="X11" i="11" s="1"/>
  <c r="AL96" i="30"/>
  <c r="AK96" i="36"/>
  <c r="X3" i="25" s="1"/>
  <c r="AL31" i="30"/>
  <c r="AK31" i="36"/>
  <c r="X3" i="11" s="1"/>
  <c r="AL126" i="30"/>
  <c r="AK126" i="36"/>
  <c r="X7" i="27" s="1"/>
  <c r="AM150" i="30"/>
  <c r="AL150" i="36"/>
  <c r="Y5" i="14" s="1"/>
  <c r="AL11" i="30"/>
  <c r="AK11" i="36"/>
  <c r="W9" i="18" s="1"/>
  <c r="AM180" i="30"/>
  <c r="AL180" i="36"/>
  <c r="Y9" i="16" s="1"/>
  <c r="AL112" i="30"/>
  <c r="AK112" i="36"/>
  <c r="X6" i="26" s="1"/>
  <c r="AL49" i="30"/>
  <c r="AK49" i="36"/>
  <c r="X8" i="12" s="1"/>
  <c r="AK60" i="36"/>
  <c r="X6" i="13" s="1"/>
  <c r="AL60" i="30"/>
  <c r="AL122" i="30"/>
  <c r="AK122" i="36"/>
  <c r="X3" i="27" s="1"/>
  <c r="AM163" i="30"/>
  <c r="AL163" i="36"/>
  <c r="Y5" i="15" s="1"/>
  <c r="AL121" i="30"/>
  <c r="AK121" i="36"/>
  <c r="X2" i="27" s="1"/>
  <c r="AM178" i="30"/>
  <c r="AL178" i="36"/>
  <c r="Y7" i="16" s="1"/>
  <c r="AL104" i="30"/>
  <c r="AK104" i="36"/>
  <c r="X11" i="25" s="1"/>
  <c r="AL87" i="30"/>
  <c r="AK87" i="36"/>
  <c r="X7" i="24" s="1"/>
  <c r="AL88" i="30"/>
  <c r="AK88" i="36"/>
  <c r="X8" i="24" s="1"/>
  <c r="AL95" i="30"/>
  <c r="AK95" i="36"/>
  <c r="X2" i="25" s="1"/>
  <c r="AK199" i="30"/>
  <c r="AK199" i="36" s="1"/>
  <c r="AL103" i="30"/>
  <c r="AK103" i="36"/>
  <c r="X10" i="25" s="1"/>
  <c r="AM167" i="30"/>
  <c r="AL167" i="36"/>
  <c r="Y9" i="15" s="1"/>
  <c r="AL128" i="30"/>
  <c r="AK128" i="36"/>
  <c r="X9" i="27" s="1"/>
  <c r="AL75" i="30"/>
  <c r="AK75" i="36"/>
  <c r="X8" i="23" s="1"/>
  <c r="AL70" i="30"/>
  <c r="AK70" i="36"/>
  <c r="X3" i="23" s="1"/>
  <c r="AM174" i="30"/>
  <c r="AL174" i="36"/>
  <c r="Y3" i="16" s="1"/>
  <c r="AM192" i="30"/>
  <c r="AL192" i="36"/>
  <c r="Y8" i="17" s="1"/>
  <c r="AM154" i="30"/>
  <c r="AL154" i="36"/>
  <c r="Y9" i="14" s="1"/>
  <c r="AL48" i="30"/>
  <c r="AK48" i="36"/>
  <c r="X7" i="12" s="1"/>
  <c r="AL63" i="30"/>
  <c r="AK63" i="36"/>
  <c r="X9" i="13" s="1"/>
  <c r="AM140" i="30"/>
  <c r="AL140" i="36"/>
  <c r="Y8" i="21" s="1"/>
  <c r="AL8" i="30"/>
  <c r="AK8" i="36"/>
  <c r="W6" i="18" s="1"/>
  <c r="AL37" i="30"/>
  <c r="AK37" i="36"/>
  <c r="X9" i="11" s="1"/>
  <c r="AM135" i="30"/>
  <c r="AL135" i="36"/>
  <c r="Y3" i="21" s="1"/>
  <c r="AL44" i="30"/>
  <c r="AK44" i="36"/>
  <c r="X3" i="12" s="1"/>
  <c r="AM166" i="30"/>
  <c r="AL166" i="36"/>
  <c r="Y8" i="15" s="1"/>
  <c r="AM141" i="30"/>
  <c r="AL141" i="36"/>
  <c r="Y9" i="21" s="1"/>
  <c r="AL36" i="30"/>
  <c r="AK36" i="36"/>
  <c r="X8" i="11" s="1"/>
  <c r="AL109" i="30"/>
  <c r="AK109" i="36"/>
  <c r="X3" i="26" s="1"/>
  <c r="AL127" i="30"/>
  <c r="AK127" i="36"/>
  <c r="X8" i="27" s="1"/>
  <c r="AK25" i="36"/>
  <c r="X10" i="20" s="1"/>
  <c r="AL25" i="30"/>
  <c r="AL91" i="30"/>
  <c r="AK91" i="36"/>
  <c r="X11" i="24" s="1"/>
  <c r="AM139" i="30"/>
  <c r="AL139" i="36"/>
  <c r="Y7" i="21" s="1"/>
  <c r="AL98" i="30"/>
  <c r="AK98" i="36"/>
  <c r="X5" i="25" s="1"/>
  <c r="AK21" i="36"/>
  <c r="X6" i="20" s="1"/>
  <c r="AL21" i="30"/>
  <c r="AL20" i="30"/>
  <c r="AK20" i="36"/>
  <c r="X5" i="20" s="1"/>
  <c r="AK34" i="36"/>
  <c r="X6" i="11" s="1"/>
  <c r="AL34" i="30"/>
  <c r="AL102" i="30"/>
  <c r="AK102" i="36"/>
  <c r="X9" i="25" s="1"/>
  <c r="AM179" i="30"/>
  <c r="AL179" i="36"/>
  <c r="Y8" i="16" s="1"/>
  <c r="AL18" i="30"/>
  <c r="AK18" i="36"/>
  <c r="X3" i="20" s="1"/>
  <c r="AM162" i="30"/>
  <c r="AL162" i="36"/>
  <c r="Y4" i="15" s="1"/>
  <c r="AL26" i="30"/>
  <c r="AK26" i="36"/>
  <c r="X11" i="20" s="1"/>
  <c r="AL113" i="30"/>
  <c r="AK113" i="36"/>
  <c r="X7" i="26" s="1"/>
  <c r="AL24" i="30"/>
  <c r="AK24" i="36"/>
  <c r="X9" i="20" s="1"/>
  <c r="AM153" i="30"/>
  <c r="AL153" i="36"/>
  <c r="Y8" i="14" s="1"/>
  <c r="AL73" i="30"/>
  <c r="AK73" i="36"/>
  <c r="X6" i="23" s="1"/>
  <c r="AL85" i="30"/>
  <c r="AK85" i="36"/>
  <c r="X5" i="24" s="1"/>
  <c r="AK65" i="36"/>
  <c r="X11" i="13" s="1"/>
  <c r="AL65" i="30"/>
  <c r="AL86" i="30"/>
  <c r="AK86" i="36"/>
  <c r="X6" i="24" s="1"/>
  <c r="AL125" i="30"/>
  <c r="AK125" i="36"/>
  <c r="X6" i="27" s="1"/>
  <c r="AM191" i="30"/>
  <c r="AL191" i="36"/>
  <c r="Y7" i="17" s="1"/>
  <c r="AL114" i="30"/>
  <c r="AK114" i="36"/>
  <c r="X8" i="26" s="1"/>
  <c r="AL50" i="30"/>
  <c r="AK50" i="36"/>
  <c r="X9" i="12" s="1"/>
  <c r="AM155" i="30"/>
  <c r="AL155" i="36"/>
  <c r="Y10" i="14" s="1"/>
  <c r="AM193" i="30"/>
  <c r="AL193" i="36"/>
  <c r="Y9" i="17" s="1"/>
  <c r="AM161" i="30"/>
  <c r="AL161" i="36"/>
  <c r="Y3" i="15" s="1"/>
  <c r="AM168" i="30"/>
  <c r="AL168" i="36"/>
  <c r="Y10" i="15" s="1"/>
  <c r="AL99" i="30"/>
  <c r="AK99" i="36"/>
  <c r="X6" i="25" s="1"/>
  <c r="AM152" i="30"/>
  <c r="AL152" i="36"/>
  <c r="Y7" i="14" s="1"/>
  <c r="AL61" i="30"/>
  <c r="AK61" i="36"/>
  <c r="X7" i="13" s="1"/>
  <c r="AL117" i="30"/>
  <c r="AK117" i="36"/>
  <c r="X11" i="26" s="1"/>
  <c r="AK10" i="36"/>
  <c r="W8" i="18" s="1"/>
  <c r="AL10" i="30"/>
  <c r="AL100" i="30"/>
  <c r="AK100" i="36"/>
  <c r="X7" i="25" s="1"/>
  <c r="AL22" i="30"/>
  <c r="AK22" i="36"/>
  <c r="X7" i="20" s="1"/>
  <c r="AR151" i="30" l="1"/>
  <c r="AQ151" i="36"/>
  <c r="AD6" i="14" s="1"/>
  <c r="AR190" i="30"/>
  <c r="AQ190" i="36"/>
  <c r="AD6" i="17" s="1"/>
  <c r="AR143" i="30"/>
  <c r="AQ143" i="36"/>
  <c r="AD11" i="21" s="1"/>
  <c r="AR182" i="30"/>
  <c r="AQ182" i="36"/>
  <c r="AD11" i="16" s="1"/>
  <c r="AR156" i="30"/>
  <c r="AQ156" i="36"/>
  <c r="AD11" i="14" s="1"/>
  <c r="AN168" i="30"/>
  <c r="AM168" i="36"/>
  <c r="Z10" i="15" s="1"/>
  <c r="AM86" i="30"/>
  <c r="AL86" i="36"/>
  <c r="Y6" i="24" s="1"/>
  <c r="AN153" i="30"/>
  <c r="AM153" i="36"/>
  <c r="Z8" i="14" s="1"/>
  <c r="AN162" i="30"/>
  <c r="AM162" i="36"/>
  <c r="Z4" i="15" s="1"/>
  <c r="AN139" i="30"/>
  <c r="AM139" i="36"/>
  <c r="Z7" i="21" s="1"/>
  <c r="AM109" i="30"/>
  <c r="AL109" i="36"/>
  <c r="Y3" i="26" s="1"/>
  <c r="AM44" i="30"/>
  <c r="AL44" i="36"/>
  <c r="Y3" i="12" s="1"/>
  <c r="AN140" i="30"/>
  <c r="AM140" i="36"/>
  <c r="Z8" i="21" s="1"/>
  <c r="AN192" i="30"/>
  <c r="AM192" i="36"/>
  <c r="Z8" i="17" s="1"/>
  <c r="AM128" i="30"/>
  <c r="AL128" i="36"/>
  <c r="Y9" i="27" s="1"/>
  <c r="AM32" i="30"/>
  <c r="AL32" i="36"/>
  <c r="Y4" i="11" s="1"/>
  <c r="AL50" i="36"/>
  <c r="Y9" i="12" s="1"/>
  <c r="AM50" i="30"/>
  <c r="AM65" i="30"/>
  <c r="AL65" i="36"/>
  <c r="Y11" i="13" s="1"/>
  <c r="AM88" i="30"/>
  <c r="AL88" i="36"/>
  <c r="Y8" i="24" s="1"/>
  <c r="AM121" i="30"/>
  <c r="AL121" i="36"/>
  <c r="Y2" i="27" s="1"/>
  <c r="AM49" i="30"/>
  <c r="AL49" i="36"/>
  <c r="Y8" i="12" s="1"/>
  <c r="AN150" i="30"/>
  <c r="AM150" i="36"/>
  <c r="Z5" i="14" s="1"/>
  <c r="AL39" i="36"/>
  <c r="Y11" i="11" s="1"/>
  <c r="AM39" i="30"/>
  <c r="AM101" i="30"/>
  <c r="AL101" i="36"/>
  <c r="Y8" i="25" s="1"/>
  <c r="AN108" i="30"/>
  <c r="AM108" i="36"/>
  <c r="Z2" i="26" s="1"/>
  <c r="AM97" i="30"/>
  <c r="AL97" i="36"/>
  <c r="Y4" i="25" s="1"/>
  <c r="AM47" i="30"/>
  <c r="AL47" i="36"/>
  <c r="Y6" i="12" s="1"/>
  <c r="AM114" i="30"/>
  <c r="AL114" i="36"/>
  <c r="Y8" i="26" s="1"/>
  <c r="AL24" i="36"/>
  <c r="Y9" i="20" s="1"/>
  <c r="AM24" i="30"/>
  <c r="AM18" i="30"/>
  <c r="AL18" i="36"/>
  <c r="Y3" i="20" s="1"/>
  <c r="AM20" i="30"/>
  <c r="AL20" i="36"/>
  <c r="Y5" i="20" s="1"/>
  <c r="AM91" i="30"/>
  <c r="AL91" i="36"/>
  <c r="Y11" i="24" s="1"/>
  <c r="AM36" i="30"/>
  <c r="AL36" i="36"/>
  <c r="Y8" i="11" s="1"/>
  <c r="AN135" i="30"/>
  <c r="AM135" i="36"/>
  <c r="Z3" i="21" s="1"/>
  <c r="AM63" i="30"/>
  <c r="AL63" i="36"/>
  <c r="Y9" i="13" s="1"/>
  <c r="AN174" i="30"/>
  <c r="AM174" i="36"/>
  <c r="Z3" i="16" s="1"/>
  <c r="AN167" i="30"/>
  <c r="AM167" i="36"/>
  <c r="Z9" i="15" s="1"/>
  <c r="AM23" i="30"/>
  <c r="AL23" i="36"/>
  <c r="Y8" i="20" s="1"/>
  <c r="AN161" i="30"/>
  <c r="AM161" i="36"/>
  <c r="Z3" i="15" s="1"/>
  <c r="AM21" i="30"/>
  <c r="AL21" i="36"/>
  <c r="Y6" i="20" s="1"/>
  <c r="AL25" i="36"/>
  <c r="Y10" i="20" s="1"/>
  <c r="AM25" i="30"/>
  <c r="AM87" i="30"/>
  <c r="AL87" i="36"/>
  <c r="Y7" i="24" s="1"/>
  <c r="AN163" i="30"/>
  <c r="AM163" i="36"/>
  <c r="Z5" i="15" s="1"/>
  <c r="AM112" i="30"/>
  <c r="AL112" i="36"/>
  <c r="Y6" i="26" s="1"/>
  <c r="AM126" i="30"/>
  <c r="AL126" i="36"/>
  <c r="Y7" i="27" s="1"/>
  <c r="AM90" i="30"/>
  <c r="AL90" i="36"/>
  <c r="Y10" i="24" s="1"/>
  <c r="AM130" i="30"/>
  <c r="AL130" i="36"/>
  <c r="Y11" i="27" s="1"/>
  <c r="AM13" i="30"/>
  <c r="AL13" i="36"/>
  <c r="X11" i="18" s="1"/>
  <c r="AM115" i="30"/>
  <c r="AL115" i="36"/>
  <c r="Y9" i="26" s="1"/>
  <c r="AM78" i="30"/>
  <c r="AL78" i="36"/>
  <c r="Y11" i="23" s="1"/>
  <c r="AM61" i="30"/>
  <c r="AL61" i="36"/>
  <c r="Y7" i="13" s="1"/>
  <c r="AN152" i="30"/>
  <c r="AM152" i="36"/>
  <c r="Z7" i="14" s="1"/>
  <c r="AN193" i="30"/>
  <c r="AM193" i="36"/>
  <c r="Z9" i="17" s="1"/>
  <c r="AN191" i="30"/>
  <c r="AM191" i="36"/>
  <c r="Z7" i="17" s="1"/>
  <c r="AM85" i="30"/>
  <c r="AL85" i="36"/>
  <c r="Y5" i="24" s="1"/>
  <c r="AM113" i="30"/>
  <c r="AL113" i="36"/>
  <c r="Y7" i="26" s="1"/>
  <c r="AN179" i="30"/>
  <c r="AM179" i="36"/>
  <c r="Z8" i="16" s="1"/>
  <c r="AN141" i="30"/>
  <c r="AM141" i="36"/>
  <c r="Z9" i="21" s="1"/>
  <c r="AL37" i="36"/>
  <c r="Y9" i="11" s="1"/>
  <c r="AM37" i="30"/>
  <c r="AM48" i="30"/>
  <c r="AL48" i="36"/>
  <c r="Y7" i="12" s="1"/>
  <c r="AM70" i="30"/>
  <c r="AL70" i="36"/>
  <c r="Y3" i="23" s="1"/>
  <c r="AM103" i="30"/>
  <c r="AL103" i="36"/>
  <c r="Y10" i="25" s="1"/>
  <c r="AM22" i="30"/>
  <c r="AL22" i="36"/>
  <c r="Y7" i="20" s="1"/>
  <c r="AM100" i="30"/>
  <c r="AL100" i="36"/>
  <c r="Y7" i="25" s="1"/>
  <c r="AM10" i="30"/>
  <c r="AL10" i="36"/>
  <c r="X8" i="18" s="1"/>
  <c r="AM104" i="30"/>
  <c r="AL104" i="36"/>
  <c r="Y11" i="25" s="1"/>
  <c r="AM122" i="30"/>
  <c r="AL122" i="36"/>
  <c r="Y3" i="27" s="1"/>
  <c r="AN180" i="30"/>
  <c r="AM180" i="36"/>
  <c r="Z9" i="16" s="1"/>
  <c r="AL31" i="36"/>
  <c r="Y3" i="11" s="1"/>
  <c r="AM31" i="30"/>
  <c r="AN148" i="30"/>
  <c r="AM148" i="36"/>
  <c r="Z3" i="14" s="1"/>
  <c r="AL57" i="36"/>
  <c r="Y3" i="13" s="1"/>
  <c r="AM57" i="30"/>
  <c r="AM33" i="30"/>
  <c r="AL33" i="36"/>
  <c r="Y5" i="11" s="1"/>
  <c r="AM89" i="30"/>
  <c r="AL89" i="36"/>
  <c r="Y9" i="24" s="1"/>
  <c r="AM52" i="30"/>
  <c r="AL52" i="36"/>
  <c r="Y11" i="12" s="1"/>
  <c r="AM76" i="30"/>
  <c r="AL76" i="36"/>
  <c r="Y9" i="23" s="1"/>
  <c r="AM117" i="30"/>
  <c r="AL117" i="36"/>
  <c r="Y11" i="26" s="1"/>
  <c r="AN155" i="30"/>
  <c r="AM155" i="36"/>
  <c r="Z10" i="14" s="1"/>
  <c r="AM73" i="30"/>
  <c r="AL73" i="36"/>
  <c r="Y6" i="23" s="1"/>
  <c r="AM26" i="30"/>
  <c r="AL26" i="36"/>
  <c r="Y11" i="20" s="1"/>
  <c r="AM102" i="30"/>
  <c r="AL102" i="36"/>
  <c r="Y9" i="25" s="1"/>
  <c r="AM98" i="30"/>
  <c r="AL98" i="36"/>
  <c r="Y5" i="25" s="1"/>
  <c r="AM127" i="30"/>
  <c r="AL127" i="36"/>
  <c r="Y8" i="27" s="1"/>
  <c r="AN166" i="30"/>
  <c r="AM166" i="36"/>
  <c r="Z8" i="15" s="1"/>
  <c r="AM8" i="30"/>
  <c r="AL8" i="36"/>
  <c r="X6" i="18" s="1"/>
  <c r="AN154" i="30"/>
  <c r="AM154" i="36"/>
  <c r="Z9" i="14" s="1"/>
  <c r="AM75" i="30"/>
  <c r="AL75" i="36"/>
  <c r="Y8" i="23" s="1"/>
  <c r="AM60" i="30"/>
  <c r="AL60" i="36"/>
  <c r="Y6" i="13" s="1"/>
  <c r="AL5" i="36"/>
  <c r="X3" i="18" s="1"/>
  <c r="AM5" i="30"/>
  <c r="AM99" i="30"/>
  <c r="AL99" i="36"/>
  <c r="Y6" i="25" s="1"/>
  <c r="AM125" i="30"/>
  <c r="AL125" i="36"/>
  <c r="Y6" i="27" s="1"/>
  <c r="AM34" i="30"/>
  <c r="AL34" i="36"/>
  <c r="Y6" i="11" s="1"/>
  <c r="AM95" i="30"/>
  <c r="AL95" i="36"/>
  <c r="Y2" i="25" s="1"/>
  <c r="AL199" i="30"/>
  <c r="AL199" i="36" s="1"/>
  <c r="AN178" i="30"/>
  <c r="AM178" i="36"/>
  <c r="Z7" i="16" s="1"/>
  <c r="AL11" i="36"/>
  <c r="X9" i="18" s="1"/>
  <c r="AM11" i="30"/>
  <c r="AM96" i="30"/>
  <c r="AL96" i="36"/>
  <c r="Y3" i="25" s="1"/>
  <c r="AM38" i="30"/>
  <c r="AL38" i="36"/>
  <c r="Y10" i="11" s="1"/>
  <c r="AM62" i="30"/>
  <c r="AL62" i="36"/>
  <c r="Y8" i="13" s="1"/>
  <c r="AM83" i="30"/>
  <c r="AL83" i="36"/>
  <c r="Y3" i="24" s="1"/>
  <c r="AM35" i="30"/>
  <c r="AL35" i="36"/>
  <c r="Y7" i="11" s="1"/>
  <c r="AN165" i="30"/>
  <c r="AM165" i="36"/>
  <c r="Z7" i="15" s="1"/>
  <c r="AS182" i="30" l="1"/>
  <c r="AR182" i="36"/>
  <c r="AE11" i="16" s="1"/>
  <c r="AS143" i="30"/>
  <c r="AR143" i="36"/>
  <c r="AE11" i="21" s="1"/>
  <c r="AS190" i="30"/>
  <c r="AR190" i="36"/>
  <c r="AE6" i="17" s="1"/>
  <c r="AS156" i="30"/>
  <c r="AR156" i="36"/>
  <c r="AE11" i="14" s="1"/>
  <c r="AS151" i="30"/>
  <c r="AR151" i="36"/>
  <c r="AE6" i="14" s="1"/>
  <c r="AN75" i="30"/>
  <c r="AM75" i="36"/>
  <c r="Z8" i="23" s="1"/>
  <c r="AN104" i="30"/>
  <c r="AM104" i="36"/>
  <c r="Z11" i="25" s="1"/>
  <c r="AO191" i="30"/>
  <c r="AN191" i="36"/>
  <c r="AA7" i="17" s="1"/>
  <c r="AN90" i="30"/>
  <c r="AM90" i="36"/>
  <c r="Z10" i="24" s="1"/>
  <c r="AM23" i="36"/>
  <c r="Z8" i="20" s="1"/>
  <c r="AN23" i="30"/>
  <c r="AN18" i="30"/>
  <c r="AM18" i="36"/>
  <c r="Z3" i="20" s="1"/>
  <c r="AM62" i="36"/>
  <c r="Z8" i="13" s="1"/>
  <c r="AN62" i="30"/>
  <c r="AO178" i="30"/>
  <c r="AN178" i="36"/>
  <c r="AA7" i="16" s="1"/>
  <c r="AM31" i="36"/>
  <c r="Z3" i="11" s="1"/>
  <c r="AN31" i="30"/>
  <c r="AN25" i="30"/>
  <c r="AM25" i="36"/>
  <c r="Z10" i="20" s="1"/>
  <c r="AN24" i="30"/>
  <c r="AM24" i="36"/>
  <c r="Z9" i="20" s="1"/>
  <c r="AN50" i="30"/>
  <c r="AM50" i="36"/>
  <c r="Z9" i="12" s="1"/>
  <c r="AN125" i="30"/>
  <c r="AM125" i="36"/>
  <c r="Z6" i="27" s="1"/>
  <c r="AN52" i="30"/>
  <c r="AM52" i="36"/>
  <c r="Z11" i="12" s="1"/>
  <c r="AN99" i="30"/>
  <c r="AM99" i="36"/>
  <c r="Z6" i="25" s="1"/>
  <c r="AN98" i="30"/>
  <c r="AM98" i="36"/>
  <c r="Z5" i="25" s="1"/>
  <c r="AN89" i="30"/>
  <c r="AM89" i="36"/>
  <c r="Z9" i="24" s="1"/>
  <c r="AN70" i="30"/>
  <c r="AM70" i="36"/>
  <c r="Z3" i="23" s="1"/>
  <c r="AO193" i="30"/>
  <c r="AN193" i="36"/>
  <c r="AA9" i="17" s="1"/>
  <c r="AN126" i="30"/>
  <c r="AM126" i="36"/>
  <c r="Z7" i="27" s="1"/>
  <c r="AN36" i="30"/>
  <c r="AM36" i="36"/>
  <c r="Z8" i="11" s="1"/>
  <c r="AN49" i="30"/>
  <c r="AM49" i="36"/>
  <c r="Z8" i="12" s="1"/>
  <c r="AO140" i="30"/>
  <c r="AN140" i="36"/>
  <c r="AA8" i="21" s="1"/>
  <c r="AO162" i="30"/>
  <c r="AN162" i="36"/>
  <c r="AA4" i="15" s="1"/>
  <c r="AN73" i="30"/>
  <c r="AM73" i="36"/>
  <c r="Z6" i="23" s="1"/>
  <c r="AN103" i="30"/>
  <c r="AM103" i="36"/>
  <c r="Z10" i="25" s="1"/>
  <c r="AO154" i="30"/>
  <c r="AN154" i="36"/>
  <c r="AA9" i="14" s="1"/>
  <c r="AO155" i="30"/>
  <c r="AN155" i="36"/>
  <c r="AA10" i="14" s="1"/>
  <c r="AN10" i="30"/>
  <c r="AM10" i="36"/>
  <c r="Y8" i="18" s="1"/>
  <c r="AO179" i="30"/>
  <c r="AN179" i="36"/>
  <c r="AA8" i="16" s="1"/>
  <c r="AN115" i="30"/>
  <c r="AM115" i="36"/>
  <c r="Z9" i="26" s="1"/>
  <c r="AO167" i="30"/>
  <c r="AN167" i="36"/>
  <c r="AA9" i="15" s="1"/>
  <c r="AO108" i="30"/>
  <c r="AN108" i="36"/>
  <c r="AA2" i="26" s="1"/>
  <c r="AO165" i="30"/>
  <c r="AN165" i="36"/>
  <c r="AA7" i="15" s="1"/>
  <c r="AN38" i="30"/>
  <c r="AM38" i="36"/>
  <c r="Z10" i="11" s="1"/>
  <c r="AN5" i="30"/>
  <c r="AM5" i="36"/>
  <c r="Y3" i="18" s="1"/>
  <c r="AN95" i="30"/>
  <c r="AM95" i="36"/>
  <c r="Z2" i="25" s="1"/>
  <c r="AM199" i="30"/>
  <c r="AM199" i="36" s="1"/>
  <c r="AN117" i="30"/>
  <c r="AM117" i="36"/>
  <c r="Z11" i="26" s="1"/>
  <c r="AN100" i="30"/>
  <c r="AM100" i="36"/>
  <c r="Z7" i="25" s="1"/>
  <c r="AN113" i="30"/>
  <c r="AM113" i="36"/>
  <c r="Z7" i="26" s="1"/>
  <c r="AN13" i="30"/>
  <c r="AM13" i="36"/>
  <c r="Y11" i="18" s="1"/>
  <c r="AN21" i="30"/>
  <c r="AM21" i="36"/>
  <c r="Z6" i="20" s="1"/>
  <c r="AN91" i="30"/>
  <c r="AM91" i="36"/>
  <c r="Z11" i="24" s="1"/>
  <c r="AN101" i="30"/>
  <c r="AM101" i="36"/>
  <c r="Z8" i="25" s="1"/>
  <c r="AN121" i="30"/>
  <c r="AM121" i="36"/>
  <c r="Z2" i="27" s="1"/>
  <c r="AM32" i="36"/>
  <c r="Z4" i="11" s="1"/>
  <c r="AN32" i="30"/>
  <c r="AN44" i="30"/>
  <c r="AM44" i="36"/>
  <c r="Z3" i="12" s="1"/>
  <c r="AO153" i="30"/>
  <c r="AN153" i="36"/>
  <c r="AA8" i="14" s="1"/>
  <c r="AN102" i="30"/>
  <c r="AM102" i="36"/>
  <c r="Z9" i="25" s="1"/>
  <c r="AO180" i="30"/>
  <c r="AN180" i="36"/>
  <c r="AA9" i="16" s="1"/>
  <c r="AM48" i="36"/>
  <c r="Z7" i="12" s="1"/>
  <c r="AN48" i="30"/>
  <c r="AO152" i="30"/>
  <c r="AN152" i="36"/>
  <c r="AA7" i="14" s="1"/>
  <c r="AN112" i="30"/>
  <c r="AM112" i="36"/>
  <c r="Z6" i="26" s="1"/>
  <c r="AO174" i="30"/>
  <c r="AN174" i="36"/>
  <c r="AA3" i="16" s="1"/>
  <c r="AN114" i="30"/>
  <c r="AM114" i="36"/>
  <c r="Z8" i="26" s="1"/>
  <c r="AN35" i="30"/>
  <c r="AM35" i="36"/>
  <c r="Z7" i="11" s="1"/>
  <c r="AN96" i="30"/>
  <c r="AM96" i="36"/>
  <c r="Z3" i="25" s="1"/>
  <c r="AN57" i="30"/>
  <c r="AM57" i="36"/>
  <c r="Z3" i="13" s="1"/>
  <c r="AN37" i="30"/>
  <c r="AM37" i="36"/>
  <c r="Z9" i="11" s="1"/>
  <c r="AN39" i="30"/>
  <c r="AM39" i="36"/>
  <c r="Z11" i="11" s="1"/>
  <c r="AN127" i="30"/>
  <c r="AM127" i="36"/>
  <c r="Z8" i="27" s="1"/>
  <c r="AN33" i="30"/>
  <c r="AM33" i="36"/>
  <c r="Z5" i="11" s="1"/>
  <c r="AN34" i="30"/>
  <c r="AM34" i="36"/>
  <c r="Z6" i="11" s="1"/>
  <c r="AO166" i="30"/>
  <c r="AN166" i="36"/>
  <c r="AA8" i="15" s="1"/>
  <c r="AN122" i="30"/>
  <c r="AM122" i="36"/>
  <c r="Z3" i="27" s="1"/>
  <c r="AN85" i="30"/>
  <c r="AM85" i="36"/>
  <c r="Z5" i="24" s="1"/>
  <c r="AN130" i="30"/>
  <c r="AM130" i="36"/>
  <c r="Z11" i="27" s="1"/>
  <c r="AO161" i="30"/>
  <c r="AN161" i="36"/>
  <c r="AA3" i="15" s="1"/>
  <c r="AN63" i="30"/>
  <c r="AM63" i="36"/>
  <c r="Z9" i="13" s="1"/>
  <c r="AN88" i="30"/>
  <c r="AM88" i="36"/>
  <c r="Z8" i="24" s="1"/>
  <c r="AN109" i="30"/>
  <c r="AM109" i="36"/>
  <c r="Z3" i="26" s="1"/>
  <c r="AN86" i="30"/>
  <c r="AM86" i="36"/>
  <c r="Z6" i="24" s="1"/>
  <c r="AM8" i="36"/>
  <c r="Y6" i="18" s="1"/>
  <c r="AN8" i="30"/>
  <c r="AM11" i="36"/>
  <c r="Y9" i="18" s="1"/>
  <c r="AN11" i="30"/>
  <c r="AN60" i="30"/>
  <c r="AM60" i="36"/>
  <c r="Z6" i="13" s="1"/>
  <c r="AM26" i="36"/>
  <c r="Z11" i="20" s="1"/>
  <c r="AN26" i="30"/>
  <c r="AN76" i="30"/>
  <c r="AM76" i="36"/>
  <c r="Z9" i="23" s="1"/>
  <c r="AM22" i="36"/>
  <c r="Z7" i="20" s="1"/>
  <c r="AN22" i="30"/>
  <c r="AN61" i="30"/>
  <c r="AM61" i="36"/>
  <c r="Z7" i="13" s="1"/>
  <c r="AO163" i="30"/>
  <c r="AN163" i="36"/>
  <c r="AA5" i="15" s="1"/>
  <c r="AN20" i="30"/>
  <c r="AM20" i="36"/>
  <c r="Z5" i="20" s="1"/>
  <c r="AN47" i="30"/>
  <c r="AM47" i="36"/>
  <c r="Z6" i="12" s="1"/>
  <c r="AN128" i="30"/>
  <c r="AM128" i="36"/>
  <c r="Z9" i="27" s="1"/>
  <c r="AN83" i="30"/>
  <c r="AM83" i="36"/>
  <c r="Z3" i="24" s="1"/>
  <c r="AO148" i="30"/>
  <c r="AN148" i="36"/>
  <c r="AA3" i="14" s="1"/>
  <c r="AO141" i="30"/>
  <c r="AN141" i="36"/>
  <c r="AA9" i="21" s="1"/>
  <c r="AN78" i="30"/>
  <c r="AM78" i="36"/>
  <c r="Z11" i="23" s="1"/>
  <c r="AN87" i="30"/>
  <c r="AM87" i="36"/>
  <c r="Z7" i="24" s="1"/>
  <c r="AO135" i="30"/>
  <c r="AN135" i="36"/>
  <c r="AA3" i="21" s="1"/>
  <c r="AN97" i="30"/>
  <c r="AM97" i="36"/>
  <c r="Z4" i="25" s="1"/>
  <c r="AO150" i="30"/>
  <c r="AN150" i="36"/>
  <c r="AA5" i="14" s="1"/>
  <c r="AN65" i="30"/>
  <c r="AM65" i="36"/>
  <c r="Z11" i="13" s="1"/>
  <c r="AO192" i="30"/>
  <c r="AN192" i="36"/>
  <c r="AA8" i="17" s="1"/>
  <c r="AO139" i="30"/>
  <c r="AN139" i="36"/>
  <c r="AA7" i="21" s="1"/>
  <c r="AO168" i="30"/>
  <c r="AN168" i="36"/>
  <c r="AA10" i="15" s="1"/>
  <c r="AT156" i="30" l="1"/>
  <c r="AT156" i="36" s="1"/>
  <c r="AG11" i="14" s="1"/>
  <c r="AS156" i="36"/>
  <c r="AF11" i="14" s="1"/>
  <c r="AT190" i="30"/>
  <c r="AT190" i="36" s="1"/>
  <c r="AG6" i="17" s="1"/>
  <c r="AS190" i="36"/>
  <c r="AF6" i="17" s="1"/>
  <c r="AT143" i="30"/>
  <c r="AT143" i="36" s="1"/>
  <c r="AG11" i="21" s="1"/>
  <c r="AS143" i="36"/>
  <c r="AF11" i="21" s="1"/>
  <c r="AT151" i="30"/>
  <c r="AT151" i="36" s="1"/>
  <c r="AG6" i="14" s="1"/>
  <c r="AS151" i="36"/>
  <c r="AF6" i="14" s="1"/>
  <c r="AT182" i="30"/>
  <c r="AT182" i="36" s="1"/>
  <c r="AG11" i="16" s="1"/>
  <c r="AS182" i="36"/>
  <c r="AF11" i="16" s="1"/>
  <c r="AP168" i="30"/>
  <c r="AO168" i="36"/>
  <c r="AB10" i="15" s="1"/>
  <c r="AO65" i="30"/>
  <c r="AN65" i="36"/>
  <c r="AA11" i="13" s="1"/>
  <c r="AO83" i="30"/>
  <c r="AN83" i="36"/>
  <c r="AA3" i="24" s="1"/>
  <c r="AP163" i="30"/>
  <c r="AO163" i="36"/>
  <c r="AB5" i="15" s="1"/>
  <c r="AO86" i="30"/>
  <c r="AN86" i="36"/>
  <c r="AA6" i="24" s="1"/>
  <c r="AP161" i="30"/>
  <c r="AO161" i="36"/>
  <c r="AB3" i="15" s="1"/>
  <c r="AP166" i="30"/>
  <c r="AO166" i="36"/>
  <c r="AB8" i="15" s="1"/>
  <c r="AO39" i="30"/>
  <c r="AN39" i="36"/>
  <c r="AA11" i="11" s="1"/>
  <c r="AO35" i="30"/>
  <c r="AN35" i="36"/>
  <c r="AA7" i="11" s="1"/>
  <c r="AP152" i="30"/>
  <c r="AO152" i="36"/>
  <c r="AB7" i="14" s="1"/>
  <c r="AP153" i="30"/>
  <c r="AO153" i="36"/>
  <c r="AB8" i="14" s="1"/>
  <c r="AO101" i="30"/>
  <c r="AN101" i="36"/>
  <c r="AA8" i="25" s="1"/>
  <c r="AO113" i="30"/>
  <c r="AN113" i="36"/>
  <c r="AA7" i="26" s="1"/>
  <c r="AP135" i="30"/>
  <c r="AO135" i="36"/>
  <c r="AB3" i="21" s="1"/>
  <c r="AO87" i="30"/>
  <c r="AN87" i="36"/>
  <c r="AA7" i="24" s="1"/>
  <c r="AN48" i="36"/>
  <c r="AA7" i="12" s="1"/>
  <c r="AO48" i="30"/>
  <c r="AO5" i="30"/>
  <c r="AN5" i="36"/>
  <c r="Z3" i="18" s="1"/>
  <c r="AP167" i="30"/>
  <c r="AO167" i="36"/>
  <c r="AB9" i="15" s="1"/>
  <c r="AP155" i="30"/>
  <c r="AO155" i="36"/>
  <c r="AB10" i="14" s="1"/>
  <c r="AP162" i="30"/>
  <c r="AO162" i="36"/>
  <c r="AB4" i="15" s="1"/>
  <c r="AO126" i="30"/>
  <c r="AN126" i="36"/>
  <c r="AA7" i="27" s="1"/>
  <c r="AO98" i="30"/>
  <c r="AN98" i="36"/>
  <c r="AA5" i="25" s="1"/>
  <c r="AN50" i="36"/>
  <c r="AA9" i="12" s="1"/>
  <c r="AO50" i="30"/>
  <c r="AP178" i="30"/>
  <c r="AO178" i="36"/>
  <c r="AB7" i="16" s="1"/>
  <c r="AO90" i="30"/>
  <c r="AN90" i="36"/>
  <c r="AA10" i="24" s="1"/>
  <c r="AO78" i="30"/>
  <c r="AN78" i="36"/>
  <c r="AA11" i="23" s="1"/>
  <c r="AO60" i="30"/>
  <c r="AN60" i="36"/>
  <c r="AA6" i="13" s="1"/>
  <c r="AO109" i="30"/>
  <c r="AN109" i="36"/>
  <c r="AA3" i="26" s="1"/>
  <c r="AO130" i="30"/>
  <c r="AN130" i="36"/>
  <c r="AA11" i="27" s="1"/>
  <c r="AN34" i="36"/>
  <c r="AA6" i="11" s="1"/>
  <c r="AO34" i="30"/>
  <c r="AO37" i="30"/>
  <c r="AN37" i="36"/>
  <c r="AA9" i="11" s="1"/>
  <c r="AO114" i="30"/>
  <c r="AN114" i="36"/>
  <c r="AA8" i="26" s="1"/>
  <c r="AO44" i="30"/>
  <c r="AN44" i="36"/>
  <c r="AA3" i="12" s="1"/>
  <c r="AO91" i="30"/>
  <c r="AN91" i="36"/>
  <c r="AA11" i="24" s="1"/>
  <c r="AO100" i="30"/>
  <c r="AN100" i="36"/>
  <c r="AA7" i="25" s="1"/>
  <c r="AN62" i="36"/>
  <c r="AA8" i="13" s="1"/>
  <c r="AO62" i="30"/>
  <c r="AO22" i="30"/>
  <c r="AN22" i="36"/>
  <c r="AA7" i="20" s="1"/>
  <c r="AO11" i="30"/>
  <c r="AN11" i="36"/>
  <c r="Z9" i="18" s="1"/>
  <c r="AO32" i="30"/>
  <c r="AN32" i="36"/>
  <c r="AA4" i="11" s="1"/>
  <c r="AO38" i="30"/>
  <c r="AN38" i="36"/>
  <c r="AA10" i="11" s="1"/>
  <c r="AO115" i="30"/>
  <c r="AN115" i="36"/>
  <c r="AA9" i="26" s="1"/>
  <c r="AP154" i="30"/>
  <c r="AO154" i="36"/>
  <c r="AB9" i="14" s="1"/>
  <c r="AP140" i="30"/>
  <c r="AO140" i="36"/>
  <c r="AB8" i="21" s="1"/>
  <c r="AP193" i="30"/>
  <c r="AO193" i="36"/>
  <c r="AB9" i="17" s="1"/>
  <c r="AO99" i="30"/>
  <c r="AN99" i="36"/>
  <c r="AA6" i="25" s="1"/>
  <c r="AO24" i="30"/>
  <c r="AN24" i="36"/>
  <c r="AA9" i="20" s="1"/>
  <c r="AP191" i="30"/>
  <c r="AO191" i="36"/>
  <c r="AB7" i="17" s="1"/>
  <c r="AO128" i="30"/>
  <c r="AN128" i="36"/>
  <c r="AA9" i="27" s="1"/>
  <c r="AP139" i="30"/>
  <c r="AO139" i="36"/>
  <c r="AB7" i="21" s="1"/>
  <c r="AP141" i="30"/>
  <c r="AO141" i="36"/>
  <c r="AB9" i="21" s="1"/>
  <c r="AO47" i="30"/>
  <c r="AN47" i="36"/>
  <c r="AA6" i="12" s="1"/>
  <c r="AO88" i="30"/>
  <c r="AN88" i="36"/>
  <c r="AA8" i="24" s="1"/>
  <c r="AO85" i="30"/>
  <c r="AN85" i="36"/>
  <c r="AA5" i="24" s="1"/>
  <c r="AO33" i="30"/>
  <c r="AN33" i="36"/>
  <c r="AA5" i="11" s="1"/>
  <c r="AO57" i="30"/>
  <c r="AN57" i="36"/>
  <c r="AA3" i="13" s="1"/>
  <c r="AP174" i="30"/>
  <c r="AO174" i="36"/>
  <c r="AB3" i="16" s="1"/>
  <c r="AP180" i="30"/>
  <c r="AO180" i="36"/>
  <c r="AB9" i="16" s="1"/>
  <c r="AO21" i="30"/>
  <c r="AN21" i="36"/>
  <c r="AA6" i="20" s="1"/>
  <c r="AO117" i="30"/>
  <c r="AN117" i="36"/>
  <c r="AA11" i="26" s="1"/>
  <c r="AN61" i="36"/>
  <c r="AA7" i="13" s="1"/>
  <c r="AO61" i="30"/>
  <c r="AO97" i="30"/>
  <c r="AN97" i="36"/>
  <c r="AA4" i="25" s="1"/>
  <c r="AO8" i="30"/>
  <c r="AN8" i="36"/>
  <c r="Z6" i="18" s="1"/>
  <c r="AP165" i="30"/>
  <c r="AO165" i="36"/>
  <c r="AB7" i="15" s="1"/>
  <c r="AP179" i="30"/>
  <c r="AO179" i="36"/>
  <c r="AB8" i="16" s="1"/>
  <c r="AO103" i="30"/>
  <c r="AN103" i="36"/>
  <c r="AA10" i="25" s="1"/>
  <c r="AO49" i="30"/>
  <c r="AN49" i="36"/>
  <c r="AA8" i="12" s="1"/>
  <c r="AO70" i="30"/>
  <c r="AN70" i="36"/>
  <c r="AA3" i="23" s="1"/>
  <c r="AN52" i="36"/>
  <c r="AA11" i="12" s="1"/>
  <c r="AO52" i="30"/>
  <c r="AO25" i="30"/>
  <c r="AN25" i="36"/>
  <c r="AA10" i="20" s="1"/>
  <c r="AO18" i="30"/>
  <c r="AN18" i="36"/>
  <c r="AA3" i="20" s="1"/>
  <c r="AO104" i="30"/>
  <c r="AN104" i="36"/>
  <c r="AA11" i="25" s="1"/>
  <c r="AP192" i="30"/>
  <c r="AO192" i="36"/>
  <c r="AB8" i="17" s="1"/>
  <c r="AN20" i="36"/>
  <c r="AA5" i="20" s="1"/>
  <c r="AO20" i="30"/>
  <c r="AO63" i="30"/>
  <c r="AN63" i="36"/>
  <c r="AA9" i="13" s="1"/>
  <c r="AO122" i="30"/>
  <c r="AN122" i="36"/>
  <c r="AA3" i="27" s="1"/>
  <c r="AO127" i="30"/>
  <c r="AN127" i="36"/>
  <c r="AA8" i="27" s="1"/>
  <c r="AO96" i="30"/>
  <c r="AN96" i="36"/>
  <c r="AA3" i="25" s="1"/>
  <c r="AO112" i="30"/>
  <c r="AN112" i="36"/>
  <c r="AA6" i="26" s="1"/>
  <c r="AO102" i="30"/>
  <c r="AN102" i="36"/>
  <c r="AA9" i="25" s="1"/>
  <c r="AO121" i="30"/>
  <c r="AN121" i="36"/>
  <c r="AA2" i="27" s="1"/>
  <c r="AO13" i="30"/>
  <c r="AN13" i="36"/>
  <c r="Z11" i="18" s="1"/>
  <c r="AN31" i="36"/>
  <c r="AA3" i="11" s="1"/>
  <c r="AO31" i="30"/>
  <c r="AO23" i="30"/>
  <c r="AN23" i="36"/>
  <c r="AA8" i="20" s="1"/>
  <c r="AP150" i="30"/>
  <c r="AO150" i="36"/>
  <c r="AB5" i="14" s="1"/>
  <c r="AP148" i="30"/>
  <c r="AO148" i="36"/>
  <c r="AB3" i="14" s="1"/>
  <c r="AO76" i="30"/>
  <c r="AN76" i="36"/>
  <c r="AA9" i="23" s="1"/>
  <c r="AO26" i="30"/>
  <c r="AN26" i="36"/>
  <c r="AA11" i="20" s="1"/>
  <c r="AO95" i="30"/>
  <c r="AN95" i="36"/>
  <c r="AA2" i="25" s="1"/>
  <c r="AN199" i="30"/>
  <c r="AN199" i="36" s="1"/>
  <c r="AP108" i="30"/>
  <c r="AO108" i="36"/>
  <c r="AB2" i="26" s="1"/>
  <c r="AO10" i="30"/>
  <c r="AN10" i="36"/>
  <c r="Z8" i="18" s="1"/>
  <c r="AO73" i="30"/>
  <c r="AN73" i="36"/>
  <c r="AA6" i="23" s="1"/>
  <c r="AO36" i="30"/>
  <c r="AN36" i="36"/>
  <c r="AA8" i="11" s="1"/>
  <c r="AO89" i="30"/>
  <c r="AN89" i="36"/>
  <c r="AA9" i="24" s="1"/>
  <c r="AO125" i="30"/>
  <c r="AN125" i="36"/>
  <c r="AA6" i="27" s="1"/>
  <c r="AO75" i="30"/>
  <c r="AN75" i="36"/>
  <c r="AA8" i="23" s="1"/>
  <c r="AO96" i="36" l="1"/>
  <c r="AB3" i="25" s="1"/>
  <c r="AP96" i="30"/>
  <c r="AP97" i="30"/>
  <c r="AO97" i="36"/>
  <c r="AB4" i="25" s="1"/>
  <c r="AP85" i="30"/>
  <c r="AO85" i="36"/>
  <c r="AB5" i="24" s="1"/>
  <c r="AQ139" i="30"/>
  <c r="AP139" i="36"/>
  <c r="AC7" i="21" s="1"/>
  <c r="AO22" i="36"/>
  <c r="AB7" i="20" s="1"/>
  <c r="AP22" i="30"/>
  <c r="AO44" i="36"/>
  <c r="AB3" i="12" s="1"/>
  <c r="AP44" i="30"/>
  <c r="AO36" i="36"/>
  <c r="AB8" i="11" s="1"/>
  <c r="AP36" i="30"/>
  <c r="AO52" i="36"/>
  <c r="AB11" i="12" s="1"/>
  <c r="AP52" i="30"/>
  <c r="AP61" i="30"/>
  <c r="AO61" i="36"/>
  <c r="AB7" i="13" s="1"/>
  <c r="AO62" i="36"/>
  <c r="AB8" i="13" s="1"/>
  <c r="AP62" i="30"/>
  <c r="AO48" i="36"/>
  <c r="AB7" i="12" s="1"/>
  <c r="AP48" i="30"/>
  <c r="AP76" i="30"/>
  <c r="AO76" i="36"/>
  <c r="AB9" i="23" s="1"/>
  <c r="AP25" i="30"/>
  <c r="AO25" i="36"/>
  <c r="AB10" i="20" s="1"/>
  <c r="AP121" i="30"/>
  <c r="AO121" i="36"/>
  <c r="AB2" i="27" s="1"/>
  <c r="AQ192" i="30"/>
  <c r="AP192" i="36"/>
  <c r="AC8" i="17" s="1"/>
  <c r="AQ174" i="30"/>
  <c r="AP174" i="36"/>
  <c r="AC3" i="16" s="1"/>
  <c r="AP88" i="30"/>
  <c r="AO88" i="36"/>
  <c r="AB8" i="24" s="1"/>
  <c r="AQ193" i="30"/>
  <c r="AP193" i="36"/>
  <c r="AC9" i="17" s="1"/>
  <c r="AP114" i="30"/>
  <c r="AO114" i="36"/>
  <c r="AB8" i="26" s="1"/>
  <c r="AQ178" i="30"/>
  <c r="AP178" i="36"/>
  <c r="AC7" i="16" s="1"/>
  <c r="AP101" i="30"/>
  <c r="AO101" i="36"/>
  <c r="AB8" i="25" s="1"/>
  <c r="AP39" i="30"/>
  <c r="AO39" i="36"/>
  <c r="AB11" i="11" s="1"/>
  <c r="AQ163" i="30"/>
  <c r="AP163" i="36"/>
  <c r="AC5" i="15" s="1"/>
  <c r="AQ148" i="30"/>
  <c r="AP148" i="36"/>
  <c r="AC3" i="14" s="1"/>
  <c r="AP95" i="30"/>
  <c r="AO95" i="36"/>
  <c r="AB2" i="25" s="1"/>
  <c r="AO199" i="30"/>
  <c r="AO199" i="36" s="1"/>
  <c r="AQ150" i="30"/>
  <c r="AP150" i="36"/>
  <c r="AC5" i="14" s="1"/>
  <c r="AP127" i="30"/>
  <c r="AO127" i="36"/>
  <c r="AB8" i="27" s="1"/>
  <c r="AQ179" i="30"/>
  <c r="AP179" i="36"/>
  <c r="AC8" i="16" s="1"/>
  <c r="AP128" i="30"/>
  <c r="AO128" i="36"/>
  <c r="AB9" i="27" s="1"/>
  <c r="AP38" i="30"/>
  <c r="AO38" i="36"/>
  <c r="AB10" i="11" s="1"/>
  <c r="AP109" i="30"/>
  <c r="AO109" i="36"/>
  <c r="AB3" i="26" s="1"/>
  <c r="AQ162" i="30"/>
  <c r="AP162" i="36"/>
  <c r="AC4" i="15" s="1"/>
  <c r="AP75" i="30"/>
  <c r="AO75" i="36"/>
  <c r="AB8" i="23" s="1"/>
  <c r="AP73" i="30"/>
  <c r="AO73" i="36"/>
  <c r="AB6" i="23" s="1"/>
  <c r="AP50" i="30"/>
  <c r="AO50" i="36"/>
  <c r="AB9" i="12" s="1"/>
  <c r="AP102" i="30"/>
  <c r="AO102" i="36"/>
  <c r="AB9" i="25" s="1"/>
  <c r="AP104" i="30"/>
  <c r="AO104" i="36"/>
  <c r="AB11" i="25" s="1"/>
  <c r="AQ165" i="30"/>
  <c r="AP165" i="36"/>
  <c r="AC7" i="15" s="1"/>
  <c r="AP57" i="30"/>
  <c r="AO57" i="36"/>
  <c r="AB3" i="13" s="1"/>
  <c r="AQ191" i="30"/>
  <c r="AP191" i="36"/>
  <c r="AC7" i="17" s="1"/>
  <c r="AO32" i="36"/>
  <c r="AB4" i="11" s="1"/>
  <c r="AP32" i="30"/>
  <c r="AO37" i="36"/>
  <c r="AB9" i="11" s="1"/>
  <c r="AP37" i="30"/>
  <c r="AQ155" i="30"/>
  <c r="AP155" i="36"/>
  <c r="AC10" i="14" s="1"/>
  <c r="AP87" i="30"/>
  <c r="AO87" i="36"/>
  <c r="AB7" i="24" s="1"/>
  <c r="AQ153" i="30"/>
  <c r="AP153" i="36"/>
  <c r="AC8" i="14" s="1"/>
  <c r="AQ166" i="30"/>
  <c r="AP166" i="36"/>
  <c r="AC8" i="15" s="1"/>
  <c r="AP83" i="30"/>
  <c r="AO83" i="36"/>
  <c r="AB3" i="24" s="1"/>
  <c r="AP23" i="30"/>
  <c r="AO23" i="36"/>
  <c r="AB8" i="20" s="1"/>
  <c r="AP122" i="30"/>
  <c r="AO122" i="36"/>
  <c r="AB3" i="27" s="1"/>
  <c r="AP70" i="30"/>
  <c r="AO70" i="36"/>
  <c r="AB3" i="23" s="1"/>
  <c r="AP117" i="30"/>
  <c r="AO117" i="36"/>
  <c r="AB11" i="26" s="1"/>
  <c r="AO47" i="36"/>
  <c r="AB6" i="12" s="1"/>
  <c r="AP47" i="30"/>
  <c r="AQ140" i="30"/>
  <c r="AP140" i="36"/>
  <c r="AC8" i="21" s="1"/>
  <c r="AP100" i="30"/>
  <c r="AO100" i="36"/>
  <c r="AB7" i="25" s="1"/>
  <c r="AO60" i="36"/>
  <c r="AB6" i="13" s="1"/>
  <c r="AP60" i="30"/>
  <c r="AP125" i="30"/>
  <c r="AO125" i="36"/>
  <c r="AB6" i="27" s="1"/>
  <c r="AP10" i="30"/>
  <c r="AO10" i="36"/>
  <c r="AA8" i="18" s="1"/>
  <c r="AO31" i="36"/>
  <c r="AB3" i="11" s="1"/>
  <c r="AP31" i="30"/>
  <c r="AP34" i="30"/>
  <c r="AO34" i="36"/>
  <c r="AB6" i="11" s="1"/>
  <c r="AP26" i="30"/>
  <c r="AO26" i="36"/>
  <c r="AB11" i="20" s="1"/>
  <c r="AO63" i="36"/>
  <c r="AB9" i="13" s="1"/>
  <c r="AP63" i="30"/>
  <c r="AP49" i="30"/>
  <c r="AO49" i="36"/>
  <c r="AB8" i="12" s="1"/>
  <c r="AP21" i="30"/>
  <c r="AO21" i="36"/>
  <c r="AB6" i="20" s="1"/>
  <c r="AQ141" i="30"/>
  <c r="AP141" i="36"/>
  <c r="AC9" i="21" s="1"/>
  <c r="AQ154" i="30"/>
  <c r="AP154" i="36"/>
  <c r="AC9" i="14" s="1"/>
  <c r="AP91" i="30"/>
  <c r="AO91" i="36"/>
  <c r="AB11" i="24" s="1"/>
  <c r="AP98" i="30"/>
  <c r="AO98" i="36"/>
  <c r="AB5" i="25" s="1"/>
  <c r="AQ135" i="30"/>
  <c r="AP135" i="36"/>
  <c r="AC3" i="21" s="1"/>
  <c r="AQ152" i="30"/>
  <c r="AP152" i="36"/>
  <c r="AC7" i="14" s="1"/>
  <c r="AQ161" i="30"/>
  <c r="AP161" i="36"/>
  <c r="AC3" i="15" s="1"/>
  <c r="AO65" i="36"/>
  <c r="AB11" i="13" s="1"/>
  <c r="AP65" i="30"/>
  <c r="AP112" i="30"/>
  <c r="AO112" i="36"/>
  <c r="AB6" i="26" s="1"/>
  <c r="AP18" i="30"/>
  <c r="AO18" i="36"/>
  <c r="AB3" i="20" s="1"/>
  <c r="AP8" i="30"/>
  <c r="AO8" i="36"/>
  <c r="AA6" i="18" s="1"/>
  <c r="AO33" i="36"/>
  <c r="AB5" i="11" s="1"/>
  <c r="AP33" i="30"/>
  <c r="AO24" i="36"/>
  <c r="AB9" i="20" s="1"/>
  <c r="AP24" i="30"/>
  <c r="AP11" i="30"/>
  <c r="AO11" i="36"/>
  <c r="AA9" i="18" s="1"/>
  <c r="AP78" i="30"/>
  <c r="AO78" i="36"/>
  <c r="AB11" i="23" s="1"/>
  <c r="AQ167" i="30"/>
  <c r="AP167" i="36"/>
  <c r="AC9" i="15" s="1"/>
  <c r="AP89" i="30"/>
  <c r="AO89" i="36"/>
  <c r="AB9" i="24" s="1"/>
  <c r="AQ108" i="30"/>
  <c r="AP108" i="36"/>
  <c r="AC2" i="26" s="1"/>
  <c r="AP20" i="30"/>
  <c r="AO20" i="36"/>
  <c r="AB5" i="20" s="1"/>
  <c r="AO13" i="36"/>
  <c r="AA11" i="18" s="1"/>
  <c r="AP13" i="30"/>
  <c r="AP103" i="30"/>
  <c r="AO103" i="36"/>
  <c r="AB10" i="25" s="1"/>
  <c r="AQ180" i="30"/>
  <c r="AP180" i="36"/>
  <c r="AC9" i="16" s="1"/>
  <c r="AP99" i="30"/>
  <c r="AO99" i="36"/>
  <c r="AB6" i="25" s="1"/>
  <c r="AP115" i="30"/>
  <c r="AO115" i="36"/>
  <c r="AB9" i="26" s="1"/>
  <c r="AP130" i="30"/>
  <c r="AO130" i="36"/>
  <c r="AB11" i="27" s="1"/>
  <c r="AP90" i="30"/>
  <c r="AO90" i="36"/>
  <c r="AB10" i="24" s="1"/>
  <c r="AP126" i="30"/>
  <c r="AO126" i="36"/>
  <c r="AB7" i="27" s="1"/>
  <c r="AO5" i="36"/>
  <c r="AA3" i="18" s="1"/>
  <c r="AP5" i="30"/>
  <c r="AP113" i="30"/>
  <c r="AO113" i="36"/>
  <c r="AB7" i="26" s="1"/>
  <c r="AO35" i="36"/>
  <c r="AB7" i="11" s="1"/>
  <c r="AP35" i="30"/>
  <c r="AP86" i="30"/>
  <c r="AO86" i="36"/>
  <c r="AB6" i="24" s="1"/>
  <c r="AQ168" i="30"/>
  <c r="AP168" i="36"/>
  <c r="AC10" i="15" s="1"/>
  <c r="AQ113" i="30" l="1"/>
  <c r="AP113" i="36"/>
  <c r="AC7" i="26" s="1"/>
  <c r="AR135" i="30"/>
  <c r="AQ135" i="36"/>
  <c r="AD3" i="21" s="1"/>
  <c r="AQ26" i="30"/>
  <c r="AP26" i="36"/>
  <c r="AC11" i="20" s="1"/>
  <c r="AQ125" i="30"/>
  <c r="AP125" i="36"/>
  <c r="AC6" i="27" s="1"/>
  <c r="AQ23" i="30"/>
  <c r="AP23" i="36"/>
  <c r="AC8" i="20" s="1"/>
  <c r="AQ87" i="30"/>
  <c r="AP87" i="36"/>
  <c r="AC7" i="24" s="1"/>
  <c r="AR191" i="30"/>
  <c r="AQ191" i="36"/>
  <c r="AD7" i="17" s="1"/>
  <c r="AQ102" i="30"/>
  <c r="AP102" i="36"/>
  <c r="AC9" i="25" s="1"/>
  <c r="AR162" i="30"/>
  <c r="AQ162" i="36"/>
  <c r="AD4" i="15" s="1"/>
  <c r="AR179" i="30"/>
  <c r="AQ179" i="36"/>
  <c r="AD8" i="16" s="1"/>
  <c r="AQ52" i="30"/>
  <c r="AP52" i="36"/>
  <c r="AC11" i="12" s="1"/>
  <c r="AQ103" i="30"/>
  <c r="AP103" i="36"/>
  <c r="AC10" i="25" s="1"/>
  <c r="AQ5" i="30"/>
  <c r="AP5" i="36"/>
  <c r="AB3" i="18" s="1"/>
  <c r="AQ13" i="30"/>
  <c r="AP13" i="36"/>
  <c r="AB11" i="18" s="1"/>
  <c r="AP33" i="36"/>
  <c r="AC5" i="11" s="1"/>
  <c r="AQ33" i="30"/>
  <c r="AP65" i="36"/>
  <c r="AC11" i="13" s="1"/>
  <c r="AQ65" i="30"/>
  <c r="AQ60" i="30"/>
  <c r="AP60" i="36"/>
  <c r="AC6" i="13" s="1"/>
  <c r="AR148" i="30"/>
  <c r="AQ148" i="36"/>
  <c r="AD3" i="14" s="1"/>
  <c r="AR178" i="30"/>
  <c r="AQ178" i="36"/>
  <c r="AD7" i="16" s="1"/>
  <c r="AR174" i="30"/>
  <c r="AQ174" i="36"/>
  <c r="AD3" i="16" s="1"/>
  <c r="AQ76" i="30"/>
  <c r="AP76" i="36"/>
  <c r="AC9" i="23" s="1"/>
  <c r="AR139" i="30"/>
  <c r="AQ139" i="36"/>
  <c r="AD7" i="21" s="1"/>
  <c r="AQ112" i="30"/>
  <c r="AP112" i="36"/>
  <c r="AC6" i="26" s="1"/>
  <c r="AR168" i="30"/>
  <c r="AQ168" i="36"/>
  <c r="AD10" i="15" s="1"/>
  <c r="AR167" i="30"/>
  <c r="AQ167" i="36"/>
  <c r="AD9" i="15" s="1"/>
  <c r="AQ21" i="30"/>
  <c r="AP21" i="36"/>
  <c r="AC6" i="20" s="1"/>
  <c r="AQ117" i="30"/>
  <c r="AP117" i="36"/>
  <c r="AC11" i="26" s="1"/>
  <c r="AR155" i="30"/>
  <c r="AQ155" i="36"/>
  <c r="AD10" i="14" s="1"/>
  <c r="AQ57" i="30"/>
  <c r="AP57" i="36"/>
  <c r="AC3" i="13" s="1"/>
  <c r="AQ50" i="30"/>
  <c r="AP50" i="36"/>
  <c r="AC9" i="12" s="1"/>
  <c r="AQ109" i="30"/>
  <c r="AP109" i="36"/>
  <c r="AC3" i="26" s="1"/>
  <c r="AQ127" i="30"/>
  <c r="AP127" i="36"/>
  <c r="AC8" i="27" s="1"/>
  <c r="AP48" i="36"/>
  <c r="AC7" i="12" s="1"/>
  <c r="AQ48" i="30"/>
  <c r="AP36" i="36"/>
  <c r="AC8" i="11" s="1"/>
  <c r="AQ36" i="30"/>
  <c r="AQ89" i="30"/>
  <c r="AP89" i="36"/>
  <c r="AC9" i="24" s="1"/>
  <c r="AR141" i="30"/>
  <c r="AQ141" i="36"/>
  <c r="AD9" i="21" s="1"/>
  <c r="AQ115" i="30"/>
  <c r="AP115" i="36"/>
  <c r="AC9" i="26" s="1"/>
  <c r="AQ98" i="30"/>
  <c r="AP98" i="36"/>
  <c r="AC5" i="25" s="1"/>
  <c r="AQ34" i="30"/>
  <c r="AP34" i="36"/>
  <c r="AC6" i="11" s="1"/>
  <c r="AQ83" i="30"/>
  <c r="AP83" i="36"/>
  <c r="AC3" i="24" s="1"/>
  <c r="AQ31" i="30"/>
  <c r="AP31" i="36"/>
  <c r="AC3" i="11" s="1"/>
  <c r="AQ37" i="30"/>
  <c r="AP37" i="36"/>
  <c r="AC9" i="11" s="1"/>
  <c r="AR163" i="30"/>
  <c r="AQ163" i="36"/>
  <c r="AD5" i="15" s="1"/>
  <c r="AQ114" i="30"/>
  <c r="AP114" i="36"/>
  <c r="AC8" i="26" s="1"/>
  <c r="AR192" i="30"/>
  <c r="AQ192" i="36"/>
  <c r="AD8" i="17" s="1"/>
  <c r="AQ85" i="30"/>
  <c r="AP85" i="36"/>
  <c r="AC5" i="24" s="1"/>
  <c r="AQ99" i="30"/>
  <c r="AP99" i="36"/>
  <c r="AC6" i="25" s="1"/>
  <c r="AQ8" i="30"/>
  <c r="AP8" i="36"/>
  <c r="AB6" i="18" s="1"/>
  <c r="AQ91" i="30"/>
  <c r="AP91" i="36"/>
  <c r="AC11" i="24" s="1"/>
  <c r="AQ100" i="30"/>
  <c r="AP100" i="36"/>
  <c r="AC7" i="25" s="1"/>
  <c r="AR166" i="30"/>
  <c r="AQ166" i="36"/>
  <c r="AD8" i="15" s="1"/>
  <c r="AR165" i="30"/>
  <c r="AQ165" i="36"/>
  <c r="AD7" i="15" s="1"/>
  <c r="AQ73" i="30"/>
  <c r="AP73" i="36"/>
  <c r="AC6" i="23" s="1"/>
  <c r="AQ38" i="30"/>
  <c r="AP38" i="36"/>
  <c r="AC10" i="11" s="1"/>
  <c r="AR150" i="30"/>
  <c r="AQ150" i="36"/>
  <c r="AD5" i="14" s="1"/>
  <c r="AQ62" i="30"/>
  <c r="AP62" i="36"/>
  <c r="AC8" i="13" s="1"/>
  <c r="AQ44" i="30"/>
  <c r="AP44" i="36"/>
  <c r="AC3" i="12" s="1"/>
  <c r="AQ130" i="30"/>
  <c r="AP130" i="36"/>
  <c r="AC11" i="27" s="1"/>
  <c r="AP20" i="36"/>
  <c r="AC5" i="20" s="1"/>
  <c r="AQ20" i="30"/>
  <c r="AR161" i="30"/>
  <c r="AQ161" i="36"/>
  <c r="AD3" i="15" s="1"/>
  <c r="AP49" i="36"/>
  <c r="AC8" i="12" s="1"/>
  <c r="AQ49" i="30"/>
  <c r="AQ70" i="30"/>
  <c r="AP70" i="36"/>
  <c r="AC3" i="23" s="1"/>
  <c r="AQ35" i="30"/>
  <c r="AP35" i="36"/>
  <c r="AC7" i="11" s="1"/>
  <c r="AQ63" i="30"/>
  <c r="AP63" i="36"/>
  <c r="AC9" i="13" s="1"/>
  <c r="AQ32" i="30"/>
  <c r="AP32" i="36"/>
  <c r="AC4" i="11" s="1"/>
  <c r="AQ39" i="30"/>
  <c r="AP39" i="36"/>
  <c r="AC11" i="11" s="1"/>
  <c r="AR193" i="30"/>
  <c r="AQ193" i="36"/>
  <c r="AD9" i="17" s="1"/>
  <c r="AQ121" i="30"/>
  <c r="AP121" i="36"/>
  <c r="AC2" i="27" s="1"/>
  <c r="AQ97" i="30"/>
  <c r="AP97" i="36"/>
  <c r="AC4" i="25" s="1"/>
  <c r="AQ86" i="30"/>
  <c r="AP86" i="36"/>
  <c r="AC6" i="24" s="1"/>
  <c r="AQ78" i="30"/>
  <c r="AP78" i="36"/>
  <c r="AC11" i="23" s="1"/>
  <c r="AR180" i="30"/>
  <c r="AQ180" i="36"/>
  <c r="AD9" i="16" s="1"/>
  <c r="AP11" i="36"/>
  <c r="AB9" i="18" s="1"/>
  <c r="AQ11" i="30"/>
  <c r="AR152" i="30"/>
  <c r="AQ152" i="36"/>
  <c r="AD7" i="14" s="1"/>
  <c r="AP10" i="36"/>
  <c r="AB8" i="18" s="1"/>
  <c r="AQ10" i="30"/>
  <c r="AQ122" i="30"/>
  <c r="AP122" i="36"/>
  <c r="AC3" i="27" s="1"/>
  <c r="AR153" i="30"/>
  <c r="AQ153" i="36"/>
  <c r="AD8" i="14" s="1"/>
  <c r="AQ104" i="30"/>
  <c r="AP104" i="36"/>
  <c r="AC11" i="25" s="1"/>
  <c r="AQ75" i="30"/>
  <c r="AP75" i="36"/>
  <c r="AC8" i="23" s="1"/>
  <c r="AQ128" i="30"/>
  <c r="AP128" i="36"/>
  <c r="AC9" i="27" s="1"/>
  <c r="AQ22" i="30"/>
  <c r="AP22" i="36"/>
  <c r="AC7" i="20" s="1"/>
  <c r="AQ96" i="30"/>
  <c r="AP96" i="36"/>
  <c r="AC3" i="25" s="1"/>
  <c r="AQ126" i="30"/>
  <c r="AP126" i="36"/>
  <c r="AC7" i="27" s="1"/>
  <c r="AQ90" i="30"/>
  <c r="AP90" i="36"/>
  <c r="AC10" i="24" s="1"/>
  <c r="AR108" i="30"/>
  <c r="AQ108" i="36"/>
  <c r="AD2" i="26" s="1"/>
  <c r="AQ18" i="30"/>
  <c r="AP18" i="36"/>
  <c r="AC3" i="20" s="1"/>
  <c r="AR154" i="30"/>
  <c r="AQ154" i="36"/>
  <c r="AD9" i="14" s="1"/>
  <c r="AR140" i="30"/>
  <c r="AQ140" i="36"/>
  <c r="AD8" i="21" s="1"/>
  <c r="AQ24" i="30"/>
  <c r="AP24" i="36"/>
  <c r="AC9" i="20" s="1"/>
  <c r="AP47" i="36"/>
  <c r="AC6" i="12" s="1"/>
  <c r="AQ47" i="30"/>
  <c r="AQ95" i="30"/>
  <c r="AP95" i="36"/>
  <c r="AC2" i="25" s="1"/>
  <c r="AP199" i="30"/>
  <c r="AP199" i="36" s="1"/>
  <c r="AQ101" i="30"/>
  <c r="AP101" i="36"/>
  <c r="AC8" i="25" s="1"/>
  <c r="AQ88" i="30"/>
  <c r="AP88" i="36"/>
  <c r="AC8" i="24" s="1"/>
  <c r="AQ25" i="30"/>
  <c r="AP25" i="36"/>
  <c r="AC10" i="20" s="1"/>
  <c r="AQ61" i="30"/>
  <c r="AP61" i="36"/>
  <c r="AC7" i="13" s="1"/>
  <c r="AR18" i="30" l="1"/>
  <c r="AQ18" i="36"/>
  <c r="AD3" i="20" s="1"/>
  <c r="AR24" i="30"/>
  <c r="AQ24" i="36"/>
  <c r="AD9" i="20" s="1"/>
  <c r="AR22" i="30"/>
  <c r="AQ22" i="36"/>
  <c r="AD7" i="20" s="1"/>
  <c r="AR97" i="30"/>
  <c r="AQ97" i="36"/>
  <c r="AD4" i="25" s="1"/>
  <c r="AR44" i="30"/>
  <c r="AQ44" i="36"/>
  <c r="AD3" i="12" s="1"/>
  <c r="AR91" i="30"/>
  <c r="AQ91" i="36"/>
  <c r="AD11" i="24" s="1"/>
  <c r="AR31" i="30"/>
  <c r="AQ31" i="36"/>
  <c r="AD3" i="11" s="1"/>
  <c r="AQ57" i="36"/>
  <c r="AD3" i="13" s="1"/>
  <c r="AR57" i="30"/>
  <c r="AR60" i="30"/>
  <c r="AQ60" i="36"/>
  <c r="AD6" i="13" s="1"/>
  <c r="AS162" i="30"/>
  <c r="AR162" i="36"/>
  <c r="AE4" i="15" s="1"/>
  <c r="AR101" i="30"/>
  <c r="AQ101" i="36"/>
  <c r="AD8" i="25" s="1"/>
  <c r="AR65" i="30"/>
  <c r="AQ65" i="36"/>
  <c r="AD11" i="13" s="1"/>
  <c r="AR128" i="30"/>
  <c r="AQ128" i="36"/>
  <c r="AD9" i="27" s="1"/>
  <c r="AS180" i="30"/>
  <c r="AR180" i="36"/>
  <c r="AE9" i="16" s="1"/>
  <c r="AQ63" i="36"/>
  <c r="AD9" i="13" s="1"/>
  <c r="AR63" i="30"/>
  <c r="AQ62" i="36"/>
  <c r="AD8" i="13" s="1"/>
  <c r="AR62" i="30"/>
  <c r="AQ8" i="36"/>
  <c r="AC6" i="18" s="1"/>
  <c r="AR8" i="30"/>
  <c r="AR114" i="30"/>
  <c r="AQ114" i="36"/>
  <c r="AD8" i="26" s="1"/>
  <c r="AR127" i="30"/>
  <c r="AQ127" i="36"/>
  <c r="AD8" i="27" s="1"/>
  <c r="AS168" i="30"/>
  <c r="AR168" i="36"/>
  <c r="AE10" i="15" s="1"/>
  <c r="AS174" i="30"/>
  <c r="AR174" i="36"/>
  <c r="AE3" i="16" s="1"/>
  <c r="AR103" i="30"/>
  <c r="AQ103" i="36"/>
  <c r="AD10" i="25" s="1"/>
  <c r="AR102" i="30"/>
  <c r="AQ102" i="36"/>
  <c r="AD9" i="25" s="1"/>
  <c r="AR125" i="30"/>
  <c r="AQ125" i="36"/>
  <c r="AD6" i="27" s="1"/>
  <c r="AR90" i="30"/>
  <c r="AQ90" i="36"/>
  <c r="AD10" i="24" s="1"/>
  <c r="AR122" i="30"/>
  <c r="AQ122" i="36"/>
  <c r="AD3" i="27" s="1"/>
  <c r="AR121" i="30"/>
  <c r="AQ121" i="36"/>
  <c r="AD2" i="27" s="1"/>
  <c r="AS161" i="30"/>
  <c r="AR161" i="36"/>
  <c r="AE3" i="15" s="1"/>
  <c r="AS165" i="30"/>
  <c r="AR165" i="36"/>
  <c r="AE7" i="15" s="1"/>
  <c r="AR83" i="30"/>
  <c r="AQ83" i="36"/>
  <c r="AD3" i="24" s="1"/>
  <c r="AS141" i="30"/>
  <c r="AR141" i="36"/>
  <c r="AE9" i="21" s="1"/>
  <c r="AS155" i="30"/>
  <c r="AR155" i="36"/>
  <c r="AE10" i="14" s="1"/>
  <c r="AQ61" i="36"/>
  <c r="AD7" i="13" s="1"/>
  <c r="AR61" i="30"/>
  <c r="AR10" i="30"/>
  <c r="AQ10" i="36"/>
  <c r="AC8" i="18" s="1"/>
  <c r="AR20" i="30"/>
  <c r="AQ20" i="36"/>
  <c r="AD5" i="20" s="1"/>
  <c r="AR33" i="30"/>
  <c r="AQ33" i="36"/>
  <c r="AD5" i="11" s="1"/>
  <c r="AS140" i="30"/>
  <c r="AR140" i="36"/>
  <c r="AE8" i="21" s="1"/>
  <c r="AS154" i="30"/>
  <c r="AR154" i="36"/>
  <c r="AE9" i="14" s="1"/>
  <c r="AR75" i="30"/>
  <c r="AQ75" i="36"/>
  <c r="AD8" i="23" s="1"/>
  <c r="AS193" i="30"/>
  <c r="AR193" i="36"/>
  <c r="AE9" i="17" s="1"/>
  <c r="AS150" i="30"/>
  <c r="AR150" i="36"/>
  <c r="AE5" i="14" s="1"/>
  <c r="AR99" i="30"/>
  <c r="AQ99" i="36"/>
  <c r="AD6" i="25" s="1"/>
  <c r="AR34" i="30"/>
  <c r="AQ34" i="36"/>
  <c r="AD6" i="11" s="1"/>
  <c r="AR109" i="30"/>
  <c r="AQ109" i="36"/>
  <c r="AD3" i="26" s="1"/>
  <c r="AR112" i="30"/>
  <c r="AQ112" i="36"/>
  <c r="AD6" i="26" s="1"/>
  <c r="AR52" i="30"/>
  <c r="AQ52" i="36"/>
  <c r="AD11" i="12" s="1"/>
  <c r="AS191" i="30"/>
  <c r="AR191" i="36"/>
  <c r="AE7" i="17" s="1"/>
  <c r="AQ26" i="36"/>
  <c r="AD11" i="20" s="1"/>
  <c r="AR26" i="30"/>
  <c r="AR95" i="30"/>
  <c r="AQ95" i="36"/>
  <c r="AD2" i="25" s="1"/>
  <c r="AQ199" i="30"/>
  <c r="AQ199" i="36" s="1"/>
  <c r="AR126" i="30"/>
  <c r="AQ126" i="36"/>
  <c r="AD7" i="27" s="1"/>
  <c r="AR78" i="30"/>
  <c r="AQ78" i="36"/>
  <c r="AD11" i="23" s="1"/>
  <c r="AR35" i="30"/>
  <c r="AQ35" i="36"/>
  <c r="AD7" i="11" s="1"/>
  <c r="AS166" i="30"/>
  <c r="AR166" i="36"/>
  <c r="AE8" i="15" s="1"/>
  <c r="AS163" i="30"/>
  <c r="AR163" i="36"/>
  <c r="AE5" i="15" s="1"/>
  <c r="AR89" i="30"/>
  <c r="AQ89" i="36"/>
  <c r="AD9" i="24" s="1"/>
  <c r="AR117" i="30"/>
  <c r="AQ117" i="36"/>
  <c r="AD11" i="26" s="1"/>
  <c r="AS178" i="30"/>
  <c r="AR178" i="36"/>
  <c r="AE7" i="16" s="1"/>
  <c r="AR25" i="30"/>
  <c r="AQ25" i="36"/>
  <c r="AD10" i="20" s="1"/>
  <c r="AR47" i="30"/>
  <c r="AQ47" i="36"/>
  <c r="AD6" i="12" s="1"/>
  <c r="AR36" i="30"/>
  <c r="AQ36" i="36"/>
  <c r="AD8" i="11" s="1"/>
  <c r="AS152" i="30"/>
  <c r="AR152" i="36"/>
  <c r="AE7" i="14" s="1"/>
  <c r="AR39" i="30"/>
  <c r="AQ39" i="36"/>
  <c r="AD11" i="11" s="1"/>
  <c r="AR130" i="30"/>
  <c r="AQ130" i="36"/>
  <c r="AD11" i="27" s="1"/>
  <c r="AR100" i="30"/>
  <c r="AQ100" i="36"/>
  <c r="AD7" i="25" s="1"/>
  <c r="AQ37" i="36"/>
  <c r="AD9" i="11" s="1"/>
  <c r="AR37" i="30"/>
  <c r="AR21" i="30"/>
  <c r="AQ21" i="36"/>
  <c r="AD6" i="20" s="1"/>
  <c r="AS139" i="30"/>
  <c r="AR139" i="36"/>
  <c r="AE7" i="21" s="1"/>
  <c r="AR13" i="30"/>
  <c r="AQ13" i="36"/>
  <c r="AC11" i="18" s="1"/>
  <c r="AS179" i="30"/>
  <c r="AR179" i="36"/>
  <c r="AE8" i="16" s="1"/>
  <c r="AR87" i="30"/>
  <c r="AQ87" i="36"/>
  <c r="AD7" i="24" s="1"/>
  <c r="AS135" i="30"/>
  <c r="AR135" i="36"/>
  <c r="AE3" i="21" s="1"/>
  <c r="AR104" i="30"/>
  <c r="AQ104" i="36"/>
  <c r="AD11" i="25" s="1"/>
  <c r="AR86" i="30"/>
  <c r="AQ86" i="36"/>
  <c r="AD6" i="24" s="1"/>
  <c r="AR70" i="30"/>
  <c r="AQ70" i="36"/>
  <c r="AD3" i="23" s="1"/>
  <c r="AR38" i="30"/>
  <c r="AQ38" i="36"/>
  <c r="AD10" i="11" s="1"/>
  <c r="AR85" i="30"/>
  <c r="AQ85" i="36"/>
  <c r="AD5" i="24" s="1"/>
  <c r="AR98" i="30"/>
  <c r="AQ98" i="36"/>
  <c r="AD5" i="25" s="1"/>
  <c r="AR50" i="30"/>
  <c r="AQ50" i="36"/>
  <c r="AD9" i="12" s="1"/>
  <c r="AS148" i="30"/>
  <c r="AR148" i="36"/>
  <c r="AE3" i="14" s="1"/>
  <c r="AR88" i="30"/>
  <c r="AQ88" i="36"/>
  <c r="AD8" i="24" s="1"/>
  <c r="AR11" i="30"/>
  <c r="AQ11" i="36"/>
  <c r="AC9" i="18" s="1"/>
  <c r="AR49" i="30"/>
  <c r="AQ49" i="36"/>
  <c r="AD8" i="12" s="1"/>
  <c r="AR48" i="30"/>
  <c r="AQ48" i="36"/>
  <c r="AD7" i="12" s="1"/>
  <c r="AR96" i="30"/>
  <c r="AQ96" i="36"/>
  <c r="AD3" i="25" s="1"/>
  <c r="AS108" i="30"/>
  <c r="AR108" i="36"/>
  <c r="AE2" i="26" s="1"/>
  <c r="AS153" i="30"/>
  <c r="AR153" i="36"/>
  <c r="AE8" i="14" s="1"/>
  <c r="AQ32" i="36"/>
  <c r="AD4" i="11" s="1"/>
  <c r="AR32" i="30"/>
  <c r="AR73" i="30"/>
  <c r="AQ73" i="36"/>
  <c r="AD6" i="23" s="1"/>
  <c r="AS192" i="30"/>
  <c r="AR192" i="36"/>
  <c r="AE8" i="17" s="1"/>
  <c r="AR115" i="30"/>
  <c r="AQ115" i="36"/>
  <c r="AD9" i="26" s="1"/>
  <c r="AS167" i="30"/>
  <c r="AR167" i="36"/>
  <c r="AE9" i="15" s="1"/>
  <c r="AR76" i="30"/>
  <c r="AQ76" i="36"/>
  <c r="AD9" i="23" s="1"/>
  <c r="AR5" i="30"/>
  <c r="AQ5" i="36"/>
  <c r="AC3" i="18" s="1"/>
  <c r="AR23" i="30"/>
  <c r="AQ23" i="36"/>
  <c r="AD8" i="20" s="1"/>
  <c r="AR113" i="30"/>
  <c r="AQ113" i="36"/>
  <c r="AD7" i="26" s="1"/>
  <c r="AR96" i="36" l="1"/>
  <c r="AE3" i="25" s="1"/>
  <c r="AS96" i="30"/>
  <c r="AS88" i="30"/>
  <c r="AR88" i="36"/>
  <c r="AE8" i="24" s="1"/>
  <c r="AS85" i="30"/>
  <c r="AR85" i="36"/>
  <c r="AE5" i="24" s="1"/>
  <c r="AS104" i="30"/>
  <c r="AR104" i="36"/>
  <c r="AE11" i="25" s="1"/>
  <c r="AS13" i="30"/>
  <c r="AR13" i="36"/>
  <c r="AD11" i="18" s="1"/>
  <c r="AS100" i="30"/>
  <c r="AR100" i="36"/>
  <c r="AE7" i="25" s="1"/>
  <c r="AR36" i="36"/>
  <c r="AE8" i="11" s="1"/>
  <c r="AS36" i="30"/>
  <c r="AS117" i="30"/>
  <c r="AR117" i="36"/>
  <c r="AE11" i="26" s="1"/>
  <c r="AS35" i="30"/>
  <c r="AR35" i="36"/>
  <c r="AE7" i="11" s="1"/>
  <c r="AS26" i="30"/>
  <c r="AR26" i="36"/>
  <c r="AE11" i="20" s="1"/>
  <c r="AS62" i="30"/>
  <c r="AR62" i="36"/>
  <c r="AE8" i="13" s="1"/>
  <c r="AS57" i="30"/>
  <c r="AR57" i="36"/>
  <c r="AE3" i="13" s="1"/>
  <c r="AS73" i="30"/>
  <c r="AR73" i="36"/>
  <c r="AE6" i="23" s="1"/>
  <c r="AS32" i="30"/>
  <c r="AR32" i="36"/>
  <c r="AE4" i="11" s="1"/>
  <c r="AS109" i="30"/>
  <c r="AR109" i="36"/>
  <c r="AE3" i="26" s="1"/>
  <c r="AT193" i="30"/>
  <c r="AT193" i="36" s="1"/>
  <c r="AG9" i="17" s="1"/>
  <c r="AS193" i="36"/>
  <c r="AF9" i="17" s="1"/>
  <c r="AR33" i="36"/>
  <c r="AE5" i="11" s="1"/>
  <c r="AS33" i="30"/>
  <c r="AT155" i="30"/>
  <c r="AT155" i="36" s="1"/>
  <c r="AG10" i="14" s="1"/>
  <c r="AS155" i="36"/>
  <c r="AF10" i="14" s="1"/>
  <c r="AT161" i="30"/>
  <c r="AT161" i="36" s="1"/>
  <c r="AG3" i="15" s="1"/>
  <c r="AS161" i="36"/>
  <c r="AF3" i="15" s="1"/>
  <c r="AS125" i="30"/>
  <c r="AR125" i="36"/>
  <c r="AE6" i="27" s="1"/>
  <c r="AT168" i="30"/>
  <c r="AT168" i="36" s="1"/>
  <c r="AG10" i="15" s="1"/>
  <c r="AS168" i="36"/>
  <c r="AF10" i="15" s="1"/>
  <c r="AR65" i="36"/>
  <c r="AE11" i="13" s="1"/>
  <c r="AS65" i="30"/>
  <c r="AS97" i="30"/>
  <c r="AR97" i="36"/>
  <c r="AE4" i="25" s="1"/>
  <c r="AS113" i="30"/>
  <c r="AR113" i="36"/>
  <c r="AE7" i="26" s="1"/>
  <c r="AT167" i="30"/>
  <c r="AT167" i="36" s="1"/>
  <c r="AG9" i="15" s="1"/>
  <c r="AS167" i="36"/>
  <c r="AF9" i="15" s="1"/>
  <c r="AR48" i="36"/>
  <c r="AE7" i="12" s="1"/>
  <c r="AS48" i="30"/>
  <c r="AT148" i="30"/>
  <c r="AT148" i="36" s="1"/>
  <c r="AG3" i="14" s="1"/>
  <c r="AS148" i="36"/>
  <c r="AF3" i="14" s="1"/>
  <c r="AS38" i="30"/>
  <c r="AR38" i="36"/>
  <c r="AE10" i="11" s="1"/>
  <c r="AT135" i="30"/>
  <c r="AT135" i="36" s="1"/>
  <c r="AG3" i="21" s="1"/>
  <c r="AS135" i="36"/>
  <c r="AF3" i="21" s="1"/>
  <c r="AT139" i="30"/>
  <c r="AT139" i="36" s="1"/>
  <c r="AG7" i="21" s="1"/>
  <c r="AS139" i="36"/>
  <c r="AF7" i="21" s="1"/>
  <c r="AS130" i="30"/>
  <c r="AR130" i="36"/>
  <c r="AE11" i="27" s="1"/>
  <c r="AR47" i="36"/>
  <c r="AE6" i="12" s="1"/>
  <c r="AS47" i="30"/>
  <c r="AS89" i="30"/>
  <c r="AR89" i="36"/>
  <c r="AE9" i="24" s="1"/>
  <c r="AS78" i="30"/>
  <c r="AR78" i="36"/>
  <c r="AE11" i="23" s="1"/>
  <c r="AS63" i="30"/>
  <c r="AR63" i="36"/>
  <c r="AE9" i="13" s="1"/>
  <c r="AT191" i="30"/>
  <c r="AT191" i="36" s="1"/>
  <c r="AG7" i="17" s="1"/>
  <c r="AS191" i="36"/>
  <c r="AF7" i="17" s="1"/>
  <c r="AS34" i="30"/>
  <c r="AR34" i="36"/>
  <c r="AE6" i="11" s="1"/>
  <c r="AS75" i="30"/>
  <c r="AR75" i="36"/>
  <c r="AE8" i="23" s="1"/>
  <c r="AR20" i="36"/>
  <c r="AE5" i="20" s="1"/>
  <c r="AS20" i="30"/>
  <c r="AT141" i="30"/>
  <c r="AT141" i="36" s="1"/>
  <c r="AG9" i="21" s="1"/>
  <c r="AS141" i="36"/>
  <c r="AF9" i="21" s="1"/>
  <c r="AS121" i="30"/>
  <c r="AR121" i="36"/>
  <c r="AE2" i="27" s="1"/>
  <c r="AS102" i="30"/>
  <c r="AR102" i="36"/>
  <c r="AE9" i="25" s="1"/>
  <c r="AS127" i="30"/>
  <c r="AR127" i="36"/>
  <c r="AE8" i="27" s="1"/>
  <c r="AS101" i="30"/>
  <c r="AR101" i="36"/>
  <c r="AE8" i="25" s="1"/>
  <c r="AS31" i="30"/>
  <c r="AR31" i="36"/>
  <c r="AE3" i="11" s="1"/>
  <c r="AS22" i="30"/>
  <c r="AR22" i="36"/>
  <c r="AE7" i="20" s="1"/>
  <c r="AS76" i="30"/>
  <c r="AR76" i="36"/>
  <c r="AE9" i="23" s="1"/>
  <c r="AT153" i="30"/>
  <c r="AT153" i="36" s="1"/>
  <c r="AG8" i="14" s="1"/>
  <c r="AS153" i="36"/>
  <c r="AF8" i="14" s="1"/>
  <c r="AR49" i="36"/>
  <c r="AE8" i="12" s="1"/>
  <c r="AS49" i="30"/>
  <c r="AS50" i="30"/>
  <c r="AR50" i="36"/>
  <c r="AE9" i="12" s="1"/>
  <c r="AS70" i="30"/>
  <c r="AR70" i="36"/>
  <c r="AE3" i="23" s="1"/>
  <c r="AS87" i="30"/>
  <c r="AR87" i="36"/>
  <c r="AE7" i="24" s="1"/>
  <c r="AS21" i="30"/>
  <c r="AR21" i="36"/>
  <c r="AE6" i="20" s="1"/>
  <c r="AS39" i="30"/>
  <c r="AR39" i="36"/>
  <c r="AE11" i="11" s="1"/>
  <c r="AS25" i="30"/>
  <c r="AR25" i="36"/>
  <c r="AE10" i="20" s="1"/>
  <c r="AT163" i="30"/>
  <c r="AT163" i="36" s="1"/>
  <c r="AG5" i="15" s="1"/>
  <c r="AS163" i="36"/>
  <c r="AF5" i="15" s="1"/>
  <c r="AS126" i="30"/>
  <c r="AR126" i="36"/>
  <c r="AE7" i="27" s="1"/>
  <c r="AS23" i="30"/>
  <c r="AR23" i="36"/>
  <c r="AE8" i="20" s="1"/>
  <c r="AS52" i="30"/>
  <c r="AR52" i="36"/>
  <c r="AE11" i="12" s="1"/>
  <c r="AS99" i="30"/>
  <c r="AR99" i="36"/>
  <c r="AE6" i="25" s="1"/>
  <c r="AT154" i="30"/>
  <c r="AT154" i="36" s="1"/>
  <c r="AG9" i="14" s="1"/>
  <c r="AS154" i="36"/>
  <c r="AF9" i="14" s="1"/>
  <c r="AR10" i="36"/>
  <c r="AD8" i="18" s="1"/>
  <c r="AS10" i="30"/>
  <c r="AS83" i="30"/>
  <c r="AR83" i="36"/>
  <c r="AE3" i="24" s="1"/>
  <c r="AS122" i="30"/>
  <c r="AR122" i="36"/>
  <c r="AE3" i="27" s="1"/>
  <c r="AS103" i="30"/>
  <c r="AR103" i="36"/>
  <c r="AE10" i="25" s="1"/>
  <c r="AS114" i="30"/>
  <c r="AR114" i="36"/>
  <c r="AE8" i="26" s="1"/>
  <c r="AT180" i="30"/>
  <c r="AT180" i="36" s="1"/>
  <c r="AG9" i="16" s="1"/>
  <c r="AS180" i="36"/>
  <c r="AF9" i="16" s="1"/>
  <c r="AT162" i="30"/>
  <c r="AT162" i="36" s="1"/>
  <c r="AG4" i="15" s="1"/>
  <c r="AS162" i="36"/>
  <c r="AF4" i="15" s="1"/>
  <c r="AS91" i="30"/>
  <c r="AR91" i="36"/>
  <c r="AE11" i="24" s="1"/>
  <c r="AS24" i="30"/>
  <c r="AR24" i="36"/>
  <c r="AE9" i="20" s="1"/>
  <c r="AS115" i="30"/>
  <c r="AR115" i="36"/>
  <c r="AE9" i="26" s="1"/>
  <c r="AS5" i="30"/>
  <c r="AR5" i="36"/>
  <c r="AD3" i="18" s="1"/>
  <c r="AT192" i="30"/>
  <c r="AT192" i="36" s="1"/>
  <c r="AG8" i="17" s="1"/>
  <c r="AS192" i="36"/>
  <c r="AF8" i="17" s="1"/>
  <c r="AT108" i="30"/>
  <c r="AT108" i="36" s="1"/>
  <c r="AG2" i="26" s="1"/>
  <c r="AS108" i="36"/>
  <c r="AF2" i="26" s="1"/>
  <c r="AR11" i="36"/>
  <c r="AD9" i="18" s="1"/>
  <c r="AS11" i="30"/>
  <c r="AS98" i="30"/>
  <c r="AR98" i="36"/>
  <c r="AE5" i="25" s="1"/>
  <c r="AS86" i="30"/>
  <c r="AR86" i="36"/>
  <c r="AE6" i="24" s="1"/>
  <c r="AT179" i="30"/>
  <c r="AT179" i="36" s="1"/>
  <c r="AG8" i="16" s="1"/>
  <c r="AS179" i="36"/>
  <c r="AF8" i="16" s="1"/>
  <c r="AT152" i="30"/>
  <c r="AT152" i="36" s="1"/>
  <c r="AG7" i="14" s="1"/>
  <c r="AS152" i="36"/>
  <c r="AF7" i="14" s="1"/>
  <c r="AT178" i="30"/>
  <c r="AT178" i="36" s="1"/>
  <c r="AG7" i="16" s="1"/>
  <c r="AS178" i="36"/>
  <c r="AF7" i="16" s="1"/>
  <c r="AT166" i="30"/>
  <c r="AT166" i="36" s="1"/>
  <c r="AG8" i="15" s="1"/>
  <c r="AS166" i="36"/>
  <c r="AF8" i="15" s="1"/>
  <c r="AS61" i="30"/>
  <c r="AR61" i="36"/>
  <c r="AE7" i="13" s="1"/>
  <c r="AS8" i="30"/>
  <c r="AR8" i="36"/>
  <c r="AD6" i="18" s="1"/>
  <c r="AS37" i="30"/>
  <c r="AR37" i="36"/>
  <c r="AE9" i="11" s="1"/>
  <c r="AS95" i="30"/>
  <c r="AR95" i="36"/>
  <c r="AE2" i="25" s="1"/>
  <c r="AR199" i="30"/>
  <c r="AR199" i="36" s="1"/>
  <c r="AS112" i="30"/>
  <c r="AR112" i="36"/>
  <c r="AE6" i="26" s="1"/>
  <c r="AT150" i="30"/>
  <c r="AT150" i="36" s="1"/>
  <c r="AG5" i="14" s="1"/>
  <c r="AS150" i="36"/>
  <c r="AF5" i="14" s="1"/>
  <c r="AT140" i="30"/>
  <c r="AT140" i="36" s="1"/>
  <c r="AG8" i="21" s="1"/>
  <c r="AS140" i="36"/>
  <c r="AF8" i="21" s="1"/>
  <c r="AT165" i="30"/>
  <c r="AT165" i="36" s="1"/>
  <c r="AG7" i="15" s="1"/>
  <c r="AS165" i="36"/>
  <c r="AF7" i="15" s="1"/>
  <c r="AS90" i="30"/>
  <c r="AR90" i="36"/>
  <c r="AE10" i="24" s="1"/>
  <c r="AT174" i="30"/>
  <c r="AT174" i="36" s="1"/>
  <c r="AG3" i="16" s="1"/>
  <c r="AS174" i="36"/>
  <c r="AF3" i="16" s="1"/>
  <c r="AS128" i="30"/>
  <c r="AR128" i="36"/>
  <c r="AE9" i="27" s="1"/>
  <c r="AS60" i="30"/>
  <c r="AR60" i="36"/>
  <c r="AE6" i="13" s="1"/>
  <c r="AS44" i="30"/>
  <c r="AR44" i="36"/>
  <c r="AE3" i="12" s="1"/>
  <c r="AS18" i="30"/>
  <c r="AR18" i="36"/>
  <c r="AE3" i="20" s="1"/>
  <c r="AT95" i="30" l="1"/>
  <c r="AS95" i="36"/>
  <c r="AF2" i="25" s="1"/>
  <c r="AS199" i="30"/>
  <c r="AS199" i="36" s="1"/>
  <c r="AT86" i="30"/>
  <c r="AT86" i="36" s="1"/>
  <c r="AG6" i="24" s="1"/>
  <c r="AS86" i="36"/>
  <c r="AF6" i="24" s="1"/>
  <c r="AT91" i="30"/>
  <c r="AT91" i="36" s="1"/>
  <c r="AG11" i="24" s="1"/>
  <c r="AS91" i="36"/>
  <c r="AF11" i="24" s="1"/>
  <c r="AT21" i="30"/>
  <c r="AT21" i="36" s="1"/>
  <c r="AG6" i="20" s="1"/>
  <c r="AS21" i="36"/>
  <c r="AF6" i="20" s="1"/>
  <c r="AT121" i="30"/>
  <c r="AT121" i="36" s="1"/>
  <c r="AG2" i="27" s="1"/>
  <c r="AS121" i="36"/>
  <c r="AF2" i="27" s="1"/>
  <c r="AT89" i="30"/>
  <c r="AT89" i="36" s="1"/>
  <c r="AG9" i="24" s="1"/>
  <c r="AS89" i="36"/>
  <c r="AF9" i="24" s="1"/>
  <c r="AT128" i="30"/>
  <c r="AT128" i="36" s="1"/>
  <c r="AG9" i="27" s="1"/>
  <c r="AS128" i="36"/>
  <c r="AF9" i="27" s="1"/>
  <c r="AT47" i="30"/>
  <c r="AT47" i="36" s="1"/>
  <c r="AG6" i="12" s="1"/>
  <c r="AS47" i="36"/>
  <c r="AF6" i="12" s="1"/>
  <c r="AT5" i="30"/>
  <c r="AT5" i="36" s="1"/>
  <c r="AF3" i="18" s="1"/>
  <c r="AS5" i="36"/>
  <c r="AE3" i="18" s="1"/>
  <c r="AT122" i="30"/>
  <c r="AT122" i="36" s="1"/>
  <c r="AG3" i="27" s="1"/>
  <c r="AS122" i="36"/>
  <c r="AF3" i="27" s="1"/>
  <c r="AS38" i="36"/>
  <c r="AF10" i="11" s="1"/>
  <c r="AT38" i="30"/>
  <c r="AT38" i="36" s="1"/>
  <c r="AG10" i="11" s="1"/>
  <c r="AT113" i="30"/>
  <c r="AT113" i="36" s="1"/>
  <c r="AG7" i="26" s="1"/>
  <c r="AS113" i="36"/>
  <c r="AF7" i="26" s="1"/>
  <c r="AT125" i="30"/>
  <c r="AT125" i="36" s="1"/>
  <c r="AG6" i="27" s="1"/>
  <c r="AS125" i="36"/>
  <c r="AF6" i="27" s="1"/>
  <c r="AS57" i="36"/>
  <c r="AF3" i="13" s="1"/>
  <c r="AT57" i="30"/>
  <c r="AT57" i="36" s="1"/>
  <c r="AG3" i="13" s="1"/>
  <c r="AT117" i="30"/>
  <c r="AT117" i="36" s="1"/>
  <c r="AG11" i="26" s="1"/>
  <c r="AS117" i="36"/>
  <c r="AF11" i="26" s="1"/>
  <c r="AT104" i="30"/>
  <c r="AT104" i="36" s="1"/>
  <c r="AG11" i="25" s="1"/>
  <c r="AS104" i="36"/>
  <c r="AF11" i="25" s="1"/>
  <c r="AS37" i="36"/>
  <c r="AF9" i="11" s="1"/>
  <c r="AT37" i="30"/>
  <c r="AT37" i="36" s="1"/>
  <c r="AG9" i="11" s="1"/>
  <c r="AT99" i="30"/>
  <c r="AT99" i="36" s="1"/>
  <c r="AG6" i="25" s="1"/>
  <c r="AS99" i="36"/>
  <c r="AF6" i="25" s="1"/>
  <c r="AT87" i="30"/>
  <c r="AT87" i="36" s="1"/>
  <c r="AG7" i="24" s="1"/>
  <c r="AS87" i="36"/>
  <c r="AF7" i="24" s="1"/>
  <c r="AT101" i="30"/>
  <c r="AT101" i="36" s="1"/>
  <c r="AG8" i="25" s="1"/>
  <c r="AS101" i="36"/>
  <c r="AF8" i="25" s="1"/>
  <c r="AT18" i="30"/>
  <c r="AT18" i="36" s="1"/>
  <c r="AG3" i="20" s="1"/>
  <c r="AS18" i="36"/>
  <c r="AF3" i="20" s="1"/>
  <c r="AT11" i="30"/>
  <c r="AT11" i="36" s="1"/>
  <c r="AF9" i="18" s="1"/>
  <c r="AS11" i="36"/>
  <c r="AE9" i="18" s="1"/>
  <c r="AT20" i="30"/>
  <c r="AT20" i="36" s="1"/>
  <c r="AG5" i="20" s="1"/>
  <c r="AS20" i="36"/>
  <c r="AF5" i="20" s="1"/>
  <c r="AT36" i="30"/>
  <c r="AT36" i="36" s="1"/>
  <c r="AG8" i="11" s="1"/>
  <c r="AS36" i="36"/>
  <c r="AF8" i="11" s="1"/>
  <c r="AS8" i="36"/>
  <c r="AE6" i="18" s="1"/>
  <c r="AT8" i="30"/>
  <c r="AT8" i="36" s="1"/>
  <c r="AF6" i="18" s="1"/>
  <c r="AT115" i="30"/>
  <c r="AT115" i="36" s="1"/>
  <c r="AG9" i="26" s="1"/>
  <c r="AS115" i="36"/>
  <c r="AF9" i="26" s="1"/>
  <c r="AT83" i="30"/>
  <c r="AT83" i="36" s="1"/>
  <c r="AG3" i="24" s="1"/>
  <c r="AS83" i="36"/>
  <c r="AF3" i="24" s="1"/>
  <c r="AT25" i="30"/>
  <c r="AT25" i="36" s="1"/>
  <c r="AG10" i="20" s="1"/>
  <c r="AS25" i="36"/>
  <c r="AF10" i="20" s="1"/>
  <c r="AT76" i="30"/>
  <c r="AT76" i="36" s="1"/>
  <c r="AG9" i="23" s="1"/>
  <c r="AS76" i="36"/>
  <c r="AF9" i="23" s="1"/>
  <c r="AS63" i="36"/>
  <c r="AF9" i="13" s="1"/>
  <c r="AT63" i="30"/>
  <c r="AT63" i="36" s="1"/>
  <c r="AG9" i="13" s="1"/>
  <c r="AT97" i="30"/>
  <c r="AT97" i="36" s="1"/>
  <c r="AG4" i="25" s="1"/>
  <c r="AS97" i="36"/>
  <c r="AF4" i="25" s="1"/>
  <c r="AT109" i="30"/>
  <c r="AT109" i="36" s="1"/>
  <c r="AG3" i="26" s="1"/>
  <c r="AS109" i="36"/>
  <c r="AF3" i="26" s="1"/>
  <c r="AS62" i="36"/>
  <c r="AF8" i="13" s="1"/>
  <c r="AT62" i="30"/>
  <c r="AT62" i="36" s="1"/>
  <c r="AG8" i="13" s="1"/>
  <c r="AT85" i="30"/>
  <c r="AT85" i="36" s="1"/>
  <c r="AG5" i="24" s="1"/>
  <c r="AS85" i="36"/>
  <c r="AF5" i="24" s="1"/>
  <c r="AS52" i="36"/>
  <c r="AF11" i="12" s="1"/>
  <c r="AT52" i="30"/>
  <c r="AT52" i="36" s="1"/>
  <c r="AG11" i="12" s="1"/>
  <c r="AT70" i="30"/>
  <c r="AT70" i="36" s="1"/>
  <c r="AG3" i="23" s="1"/>
  <c r="AS70" i="36"/>
  <c r="AF3" i="23" s="1"/>
  <c r="AT127" i="30"/>
  <c r="AT127" i="36" s="1"/>
  <c r="AG8" i="27" s="1"/>
  <c r="AS127" i="36"/>
  <c r="AF8" i="27" s="1"/>
  <c r="AT130" i="30"/>
  <c r="AT130" i="36" s="1"/>
  <c r="AG11" i="27" s="1"/>
  <c r="AS130" i="36"/>
  <c r="AF11" i="27" s="1"/>
  <c r="AS44" i="36"/>
  <c r="AF3" i="12" s="1"/>
  <c r="AT44" i="30"/>
  <c r="AT44" i="36" s="1"/>
  <c r="AG3" i="12" s="1"/>
  <c r="AT90" i="30"/>
  <c r="AT90" i="36" s="1"/>
  <c r="AG10" i="24" s="1"/>
  <c r="AS90" i="36"/>
  <c r="AF10" i="24" s="1"/>
  <c r="AT112" i="30"/>
  <c r="AT112" i="36" s="1"/>
  <c r="AG6" i="26" s="1"/>
  <c r="AS112" i="36"/>
  <c r="AF6" i="26" s="1"/>
  <c r="AT10" i="30"/>
  <c r="AT10" i="36" s="1"/>
  <c r="AF8" i="18" s="1"/>
  <c r="AS10" i="36"/>
  <c r="AE8" i="18" s="1"/>
  <c r="AT48" i="30"/>
  <c r="AT48" i="36" s="1"/>
  <c r="AG7" i="12" s="1"/>
  <c r="AS48" i="36"/>
  <c r="AF7" i="12" s="1"/>
  <c r="AT65" i="30"/>
  <c r="AT65" i="36" s="1"/>
  <c r="AG11" i="13" s="1"/>
  <c r="AS65" i="36"/>
  <c r="AF11" i="13" s="1"/>
  <c r="AS24" i="36"/>
  <c r="AF9" i="20" s="1"/>
  <c r="AT24" i="30"/>
  <c r="AT24" i="36" s="1"/>
  <c r="AG9" i="20" s="1"/>
  <c r="AS23" i="36"/>
  <c r="AF8" i="20" s="1"/>
  <c r="AT23" i="30"/>
  <c r="AT23" i="36" s="1"/>
  <c r="AG8" i="20" s="1"/>
  <c r="AT50" i="30"/>
  <c r="AT50" i="36" s="1"/>
  <c r="AG9" i="12" s="1"/>
  <c r="AS50" i="36"/>
  <c r="AF9" i="12" s="1"/>
  <c r="AT102" i="30"/>
  <c r="AT102" i="36" s="1"/>
  <c r="AG9" i="25" s="1"/>
  <c r="AS102" i="36"/>
  <c r="AF9" i="25" s="1"/>
  <c r="AT78" i="30"/>
  <c r="AT78" i="36" s="1"/>
  <c r="AG11" i="23" s="1"/>
  <c r="AS78" i="36"/>
  <c r="AF11" i="23" s="1"/>
  <c r="AS32" i="36"/>
  <c r="AF4" i="11" s="1"/>
  <c r="AT32" i="30"/>
  <c r="AT32" i="36" s="1"/>
  <c r="AG4" i="11" s="1"/>
  <c r="AS26" i="36"/>
  <c r="AF11" i="20" s="1"/>
  <c r="AT26" i="30"/>
  <c r="AT26" i="36" s="1"/>
  <c r="AG11" i="20" s="1"/>
  <c r="AT100" i="30"/>
  <c r="AT100" i="36" s="1"/>
  <c r="AG7" i="25" s="1"/>
  <c r="AS100" i="36"/>
  <c r="AF7" i="25" s="1"/>
  <c r="AT88" i="30"/>
  <c r="AT88" i="36" s="1"/>
  <c r="AG8" i="24" s="1"/>
  <c r="AS88" i="36"/>
  <c r="AF8" i="24" s="1"/>
  <c r="AS61" i="36"/>
  <c r="AF7" i="13" s="1"/>
  <c r="AT61" i="30"/>
  <c r="AT61" i="36" s="1"/>
  <c r="AG7" i="13" s="1"/>
  <c r="AT114" i="30"/>
  <c r="AT114" i="36" s="1"/>
  <c r="AG8" i="26" s="1"/>
  <c r="AS114" i="36"/>
  <c r="AF8" i="26" s="1"/>
  <c r="AS39" i="36"/>
  <c r="AF11" i="11" s="1"/>
  <c r="AT39" i="30"/>
  <c r="AT39" i="36" s="1"/>
  <c r="AG11" i="11" s="1"/>
  <c r="AT22" i="30"/>
  <c r="AT22" i="36" s="1"/>
  <c r="AG7" i="20" s="1"/>
  <c r="AS22" i="36"/>
  <c r="AF7" i="20" s="1"/>
  <c r="AT75" i="30"/>
  <c r="AT75" i="36" s="1"/>
  <c r="AG8" i="23" s="1"/>
  <c r="AS75" i="36"/>
  <c r="AF8" i="23" s="1"/>
  <c r="AT60" i="30"/>
  <c r="AT60" i="36" s="1"/>
  <c r="AG6" i="13" s="1"/>
  <c r="AS60" i="36"/>
  <c r="AF6" i="13" s="1"/>
  <c r="AT49" i="30"/>
  <c r="AT49" i="36" s="1"/>
  <c r="AG8" i="12" s="1"/>
  <c r="AS49" i="36"/>
  <c r="AF8" i="12" s="1"/>
  <c r="AT33" i="30"/>
  <c r="AT33" i="36" s="1"/>
  <c r="AG5" i="11" s="1"/>
  <c r="AS33" i="36"/>
  <c r="AF5" i="11" s="1"/>
  <c r="AT96" i="30"/>
  <c r="AT96" i="36" s="1"/>
  <c r="AG3" i="25" s="1"/>
  <c r="AS96" i="36"/>
  <c r="AF3" i="25" s="1"/>
  <c r="AT98" i="30"/>
  <c r="AT98" i="36" s="1"/>
  <c r="AG5" i="25" s="1"/>
  <c r="AS98" i="36"/>
  <c r="AF5" i="25" s="1"/>
  <c r="AT103" i="30"/>
  <c r="AT103" i="36" s="1"/>
  <c r="AG10" i="25" s="1"/>
  <c r="AS103" i="36"/>
  <c r="AF10" i="25" s="1"/>
  <c r="AT126" i="30"/>
  <c r="AT126" i="36" s="1"/>
  <c r="AG7" i="27" s="1"/>
  <c r="AS126" i="36"/>
  <c r="AF7" i="27" s="1"/>
  <c r="AS31" i="36"/>
  <c r="AF3" i="11" s="1"/>
  <c r="AT31" i="30"/>
  <c r="AT31" i="36" s="1"/>
  <c r="AG3" i="11" s="1"/>
  <c r="AS34" i="36"/>
  <c r="AF6" i="11" s="1"/>
  <c r="AT34" i="30"/>
  <c r="AT34" i="36" s="1"/>
  <c r="AG6" i="11" s="1"/>
  <c r="AT73" i="30"/>
  <c r="AT73" i="36" s="1"/>
  <c r="AG6" i="23" s="1"/>
  <c r="AS73" i="36"/>
  <c r="AF6" i="23" s="1"/>
  <c r="AS35" i="36"/>
  <c r="AF7" i="11" s="1"/>
  <c r="AT35" i="30"/>
  <c r="AT35" i="36" s="1"/>
  <c r="AG7" i="11" s="1"/>
  <c r="AT13" i="30"/>
  <c r="AT13" i="36" s="1"/>
  <c r="AF11" i="18" s="1"/>
  <c r="AS13" i="36"/>
  <c r="AE11" i="18" s="1"/>
  <c r="AT95" i="36" l="1"/>
  <c r="AG2" i="25" s="1"/>
  <c r="AT199" i="30"/>
  <c r="AT199" i="3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F13" authorId="0" shapeId="0" xr:uid="{1D2309FD-47F1-9D4E-86B0-6CB21AB9A381}">
      <text>
        <r>
          <rPr>
            <b/>
            <sz val="9"/>
            <color rgb="FF000000"/>
            <rFont val="Tahoma"/>
            <family val="2"/>
          </rPr>
          <t>Olivia Ashmoore:</t>
        </r>
        <r>
          <rPr>
            <sz val="9"/>
            <color rgb="FF000000"/>
            <rFont val="Tahoma"/>
            <family val="2"/>
          </rPr>
          <t xml:space="preserve">
</t>
        </r>
        <r>
          <rPr>
            <sz val="9"/>
            <color rgb="FF000000"/>
            <rFont val="Tahoma"/>
            <family val="2"/>
          </rPr>
          <t>lump other petro fuels into diesel</t>
        </r>
      </text>
    </comment>
  </commentList>
</comments>
</file>

<file path=xl/sharedStrings.xml><?xml version="1.0" encoding="utf-8"?>
<sst xmlns="http://schemas.openxmlformats.org/spreadsheetml/2006/main" count="211635" uniqueCount="1135">
  <si>
    <t>Sources:</t>
  </si>
  <si>
    <t>5. Commercial Sector Key Indicators and Consumption</t>
  </si>
  <si>
    <t>(quadrillion Btu, unless otherwise noted)</t>
  </si>
  <si>
    <t/>
  </si>
  <si>
    <t xml:space="preserve"> Key Indicators and Consumption</t>
  </si>
  <si>
    <t>Key Indicators</t>
  </si>
  <si>
    <t xml:space="preserve"> Total Floorspace (billion square feet)</t>
  </si>
  <si>
    <t xml:space="preserve">   Surviving</t>
  </si>
  <si>
    <t xml:space="preserve">   New Additions</t>
  </si>
  <si>
    <t xml:space="preserve">     Total</t>
  </si>
  <si>
    <t xml:space="preserve"> Energy Consumption Intensity</t>
  </si>
  <si>
    <t xml:space="preserve"> (thousand Btu per square foot)</t>
  </si>
  <si>
    <t xml:space="preserve">   Delivered Energy Consumption</t>
  </si>
  <si>
    <t xml:space="preserve">   Ventilation</t>
  </si>
  <si>
    <t xml:space="preserve">   Cooking</t>
  </si>
  <si>
    <t xml:space="preserve">   Lighting</t>
  </si>
  <si>
    <t xml:space="preserve">   Refrigeration</t>
  </si>
  <si>
    <t xml:space="preserve">     Delivered Energy</t>
  </si>
  <si>
    <t xml:space="preserve"> Natural Gas</t>
  </si>
  <si>
    <t xml:space="preserve">   Other Uses 3/</t>
  </si>
  <si>
    <t xml:space="preserve"> Distillate Fuel Oil</t>
  </si>
  <si>
    <t xml:space="preserve">   Other Uses 4/</t>
  </si>
  <si>
    <t xml:space="preserve"> Marketed Renewables (biomass)</t>
  </si>
  <si>
    <t xml:space="preserve">   Other Uses 6/</t>
  </si>
  <si>
    <t>Electricity Related Losses</t>
  </si>
  <si>
    <t>Total Energy Consumption by End Use</t>
  </si>
  <si>
    <t xml:space="preserve">  Solar Thermal</t>
  </si>
  <si>
    <t xml:space="preserve">  Solar Photovoltaic</t>
  </si>
  <si>
    <t xml:space="preserve">  Wind</t>
  </si>
  <si>
    <t xml:space="preserve">    Total</t>
  </si>
  <si>
    <t>Heating Degree Days</t>
  </si>
  <si>
    <t xml:space="preserve">   New England</t>
  </si>
  <si>
    <t xml:space="preserve">   Middle Atlantic</t>
  </si>
  <si>
    <t xml:space="preserve">   East North Central</t>
  </si>
  <si>
    <t xml:space="preserve">   West North Central</t>
  </si>
  <si>
    <t xml:space="preserve">   South Atlantic</t>
  </si>
  <si>
    <t xml:space="preserve">   East South Central</t>
  </si>
  <si>
    <t xml:space="preserve">   West South Central</t>
  </si>
  <si>
    <t xml:space="preserve">   Mountain</t>
  </si>
  <si>
    <t xml:space="preserve">   Pacific</t>
  </si>
  <si>
    <t xml:space="preserve">      United States</t>
  </si>
  <si>
    <t>Cooling Degree Days</t>
  </si>
  <si>
    <t>escalators, off-road electric vehicles, laboratory fume hoods, laundry equipment, coffee brewers, and water services.</t>
  </si>
  <si>
    <t>performed in commercial buildings.</t>
  </si>
  <si>
    <t>4. Residential Sector Key Indicators and Consumption</t>
  </si>
  <si>
    <t xml:space="preserve"> Households (millions)</t>
  </si>
  <si>
    <t xml:space="preserve">   Single-Family</t>
  </si>
  <si>
    <t xml:space="preserve">   Multifamily</t>
  </si>
  <si>
    <t xml:space="preserve">   Mobile Homes</t>
  </si>
  <si>
    <t xml:space="preserve"> Average House Square Footage</t>
  </si>
  <si>
    <t xml:space="preserve"> Energy Intensity</t>
  </si>
  <si>
    <t xml:space="preserve"> (million Btu per household)</t>
  </si>
  <si>
    <t xml:space="preserve">   Space Heating</t>
  </si>
  <si>
    <t xml:space="preserve">   Space Cooling</t>
  </si>
  <si>
    <t xml:space="preserve">   Water Heating</t>
  </si>
  <si>
    <t xml:space="preserve">   Clothes Dryers</t>
  </si>
  <si>
    <t xml:space="preserve">   Freezers</t>
  </si>
  <si>
    <t xml:space="preserve">   Furnace Fans and Boiler Circulation Pumps</t>
  </si>
  <si>
    <t xml:space="preserve">   Other Uses 5/</t>
  </si>
  <si>
    <t xml:space="preserve"> Propane</t>
  </si>
  <si>
    <t xml:space="preserve"> Space Heating</t>
  </si>
  <si>
    <t xml:space="preserve"> Space Cooling</t>
  </si>
  <si>
    <t xml:space="preserve"> Water Heating</t>
  </si>
  <si>
    <t xml:space="preserve"> Refrigeration</t>
  </si>
  <si>
    <t xml:space="preserve"> Cooking</t>
  </si>
  <si>
    <t xml:space="preserve"> Clothes Dryers</t>
  </si>
  <si>
    <t xml:space="preserve"> Freezers</t>
  </si>
  <si>
    <t xml:space="preserve"> Lighting</t>
  </si>
  <si>
    <t xml:space="preserve"> Furnace Fans and Boiler Circulation Pumps</t>
  </si>
  <si>
    <t xml:space="preserve">  Geothermal Heat Pumps</t>
  </si>
  <si>
    <t xml:space="preserve">  Solar Hot Water Heating</t>
  </si>
  <si>
    <t>transportation sector.</t>
  </si>
  <si>
    <t>U.S. Energy Information Administration</t>
  </si>
  <si>
    <t>Table 4</t>
  </si>
  <si>
    <t>Table 5</t>
  </si>
  <si>
    <t>Year</t>
  </si>
  <si>
    <t>electricity (BTU)</t>
  </si>
  <si>
    <t>coal (BTU)</t>
  </si>
  <si>
    <t>natural gas (BTU)</t>
  </si>
  <si>
    <t>petroleum diesel (BTU)</t>
  </si>
  <si>
    <t>BCEU BAU Components Energy Use</t>
  </si>
  <si>
    <t>heat (BTU)</t>
  </si>
  <si>
    <t>Commercial (except heat)</t>
  </si>
  <si>
    <t>heat</t>
  </si>
  <si>
    <t>Residential (except heat)</t>
  </si>
  <si>
    <t>Euroheat &amp; Power</t>
  </si>
  <si>
    <t>Notes:</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</si>
  <si>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</si>
  <si>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</si>
  <si>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</si>
  <si>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</si>
  <si>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</si>
  <si>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2011 District Heat sales</t>
  </si>
  <si>
    <t>TJ</t>
  </si>
  <si>
    <t>BTU per TJ</t>
  </si>
  <si>
    <t>BTU/TJ</t>
  </si>
  <si>
    <t>BTU</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</si>
  <si>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</si>
  <si>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</si>
  <si>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</si>
  <si>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</si>
  <si>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Notes on Coal</t>
  </si>
  <si>
    <t>The AEO tables do not include a breakdown of coal or where it is used.</t>
  </si>
  <si>
    <t>Table 5 (commercial buildings), footnote 5 indicates that "other fuels" includes</t>
  </si>
  <si>
    <t>coal (as well as residual fuel oil, propane, motor gasoline, and kerosene).</t>
  </si>
  <si>
    <t>Coal is only used in commercial buildings.</t>
  </si>
  <si>
    <t>Coal is only used for "other components" (not heating, lighting, etc.)</t>
  </si>
  <si>
    <t>Coal composes the following fraction of "other fuels":</t>
  </si>
  <si>
    <t>Notes on Heat</t>
  </si>
  <si>
    <t>(district heat).  We have another source that gives us overall demand for heat</t>
  </si>
  <si>
    <t>in 2011, but we don't have future projections, nor a breakdown between</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</si>
  <si>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</si>
  <si>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</si>
  <si>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</si>
  <si>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</si>
  <si>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</si>
  <si>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</si>
  <si>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"other component" category, not to appliances.</t>
  </si>
  <si>
    <t>office equipment (non-PC)" in Table 5) are assigned to the</t>
  </si>
  <si>
    <t>escalators, off-road electric vehicles, laboratory fume hoods, laundry equipment, coffee brewers, water services, emergency generators,</t>
  </si>
  <si>
    <t>Detached</t>
  </si>
  <si>
    <t>Attached</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</si>
  <si>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</si>
  <si>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</si>
  <si>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</si>
  <si>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</si>
  <si>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</si>
  <si>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</si>
  <si>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</si>
  <si>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</si>
  <si>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</si>
  <si>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</si>
  <si>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</si>
  <si>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</si>
  <si>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</si>
  <si>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</si>
  <si>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</si>
  <si>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t>
  </si>
  <si>
    <t>Rural</t>
  </si>
  <si>
    <t>In metropolitan statistical area</t>
  </si>
  <si>
    <t>In micropolitan statistical area</t>
  </si>
  <si>
    <t>Marine</t>
  </si>
  <si>
    <t>Q</t>
  </si>
  <si>
    <t>1950 to 1959</t>
  </si>
  <si>
    <t>1960 to 1969</t>
  </si>
  <si>
    <t>1970 to 1979</t>
  </si>
  <si>
    <t>1980 to 1989</t>
  </si>
  <si>
    <t>1990 to 1999</t>
  </si>
  <si>
    <t>2000 to 2009</t>
  </si>
  <si>
    <t>N</t>
  </si>
  <si>
    <t>Brick</t>
  </si>
  <si>
    <t>Wood</t>
  </si>
  <si>
    <t>Stucco</t>
  </si>
  <si>
    <t>Stone</t>
  </si>
  <si>
    <t>Metal</t>
  </si>
  <si>
    <t>Basement</t>
  </si>
  <si>
    <t>Not Asked (Mobile Homes and Apartments</t>
  </si>
  <si>
    <t>in Buildings With 5 or More Units)</t>
  </si>
  <si>
    <t>1 or 2</t>
  </si>
  <si>
    <t>None</t>
  </si>
  <si>
    <t>Yes</t>
  </si>
  <si>
    <t>No</t>
  </si>
  <si>
    <t>All</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</si>
  <si>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</si>
  <si>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</si>
  <si>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</si>
  <si>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</si>
  <si>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</si>
  <si>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</si>
  <si>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</si>
  <si>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</si>
  <si>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</si>
  <si>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</si>
  <si>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</si>
  <si>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</si>
  <si>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</si>
  <si>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</si>
  <si>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</si>
  <si>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</si>
  <si>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</si>
  <si>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</si>
  <si>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</si>
  <si>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</si>
  <si>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</si>
  <si>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</si>
  <si>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</si>
  <si>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</si>
  <si>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</si>
  <si>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</si>
  <si>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</si>
  <si>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</si>
  <si>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</si>
  <si>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</si>
  <si>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</si>
  <si>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</si>
  <si>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</si>
  <si>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</si>
  <si>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</si>
  <si>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</si>
  <si>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</si>
  <si>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</si>
  <si>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Energy Information Administration</t>
  </si>
  <si>
    <t>Residential Energy Consumption Survey (RECS)</t>
  </si>
  <si>
    <t>Table HC2.1</t>
  </si>
  <si>
    <t>biomass (BTU)</t>
  </si>
  <si>
    <t>Release Date</t>
  </si>
  <si>
    <t>Datekey</t>
  </si>
  <si>
    <t>Reference case</t>
  </si>
  <si>
    <t>Scenario</t>
  </si>
  <si>
    <t>Report</t>
  </si>
  <si>
    <t>Statistics Overview: Country by Country 2013</t>
  </si>
  <si>
    <t>http://www.euroheat.org/wp-content/uploads/2016/03/2013-Country-by-country-Statistics-Overview.pdf</t>
  </si>
  <si>
    <t>Row "Total District Heat sales 2011," Column "USA"</t>
  </si>
  <si>
    <t>scale it by the rate of overall energy demand for heating in commercial buildings.</t>
  </si>
  <si>
    <t xml:space="preserve">   Computing</t>
  </si>
  <si>
    <t xml:space="preserve">   Office Equipment</t>
  </si>
  <si>
    <t>Release date: February 2017
Revised date: May 2018</t>
  </si>
  <si>
    <r>
      <t>Table HC2.1  Structural and geographic characteristics of U.S. homes by housing unit type, 2015</t>
    </r>
    <r>
      <rPr>
        <b/>
        <vertAlign val="superscript"/>
        <sz val="12"/>
        <color theme="4"/>
        <rFont val="Calibri"/>
        <family val="2"/>
        <scheme val="minor"/>
      </rPr>
      <t>1</t>
    </r>
  </si>
  <si>
    <t>Number of housing units (million)</t>
  </si>
  <si>
    <t>Housing unit type</t>
  </si>
  <si>
    <r>
      <t>Total U.S.</t>
    </r>
    <r>
      <rPr>
        <b/>
        <vertAlign val="superscript"/>
        <sz val="10"/>
        <color theme="1"/>
        <rFont val="Calibri"/>
        <family val="2"/>
        <scheme val="minor"/>
      </rPr>
      <t>2</t>
    </r>
  </si>
  <si>
    <t>Single-family detached</t>
  </si>
  <si>
    <t>Single-family attached</t>
  </si>
  <si>
    <t>Apartment
 (2- to 4-unit building)</t>
  </si>
  <si>
    <t>Apartment
 (5 or more unit building)</t>
  </si>
  <si>
    <t>Mobile home</t>
  </si>
  <si>
    <t>All homes</t>
  </si>
  <si>
    <t>Census region and division</t>
  </si>
  <si>
    <r>
      <t>Census urban/rural classification</t>
    </r>
    <r>
      <rPr>
        <b/>
        <vertAlign val="superscript"/>
        <sz val="10"/>
        <color theme="1"/>
        <rFont val="Calibri"/>
        <family val="2"/>
        <scheme val="minor"/>
      </rPr>
      <t>3</t>
    </r>
  </si>
  <si>
    <t>Urbanized area</t>
  </si>
  <si>
    <t>Urban cluster</t>
  </si>
  <si>
    <t>Metropolitan or micropolitan statistical area</t>
  </si>
  <si>
    <t>Not in metropolitan or micropolitan statistical area</t>
  </si>
  <si>
    <r>
      <t>Climate region</t>
    </r>
    <r>
      <rPr>
        <b/>
        <vertAlign val="superscript"/>
        <sz val="10"/>
        <color theme="1"/>
        <rFont val="Calibri"/>
        <family val="2"/>
        <scheme val="minor"/>
      </rPr>
      <t>4</t>
    </r>
  </si>
  <si>
    <t>Very cold/Cold</t>
  </si>
  <si>
    <t>Mixed-humid</t>
  </si>
  <si>
    <t>Mixed-dry/Hot-dry</t>
  </si>
  <si>
    <t>Hot-humid</t>
  </si>
  <si>
    <t>Year of construction</t>
  </si>
  <si>
    <t>Before 1950</t>
  </si>
  <si>
    <t>2010 to 2015</t>
  </si>
  <si>
    <t>Number of stories</t>
  </si>
  <si>
    <t>One story</t>
  </si>
  <si>
    <t>Two stories</t>
  </si>
  <si>
    <t>Three or more stories</t>
  </si>
  <si>
    <t>Split level</t>
  </si>
  <si>
    <t>Not asked (apartments and mobile homes)</t>
  </si>
  <si>
    <t>Major outside wall construction</t>
  </si>
  <si>
    <t>Siding (aluminum, vinyl, or steel)</t>
  </si>
  <si>
    <t>Concrete or concrete block</t>
  </si>
  <si>
    <t>Shingles (composition)</t>
  </si>
  <si>
    <t>Some other material</t>
  </si>
  <si>
    <t>Major roofing material</t>
  </si>
  <si>
    <t>Shingles (composition or asphalt)</t>
  </si>
  <si>
    <t>Wood shingles or shakes</t>
  </si>
  <si>
    <t>Ceramic or clay tiles</t>
  </si>
  <si>
    <t>Concrete tiles</t>
  </si>
  <si>
    <t>Slate or synthetic slate</t>
  </si>
  <si>
    <t>Not asked (apartments in buildings with 5 or more units)</t>
  </si>
  <si>
    <t>Total number of rooms (excluding bathrooms)</t>
  </si>
  <si>
    <t>9 or more</t>
  </si>
  <si>
    <t>Number of bedrooms</t>
  </si>
  <si>
    <t>5 or more</t>
  </si>
  <si>
    <t>Number of other rooms (excluding bathrooms)</t>
  </si>
  <si>
    <t>Number of full bathrooms</t>
  </si>
  <si>
    <t>3 or more</t>
  </si>
  <si>
    <t>Number of half bathrooms</t>
  </si>
  <si>
    <t>2 or more</t>
  </si>
  <si>
    <t>Finished basement</t>
  </si>
  <si>
    <t>Unfinished basement</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</si>
  <si>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</si>
  <si>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</si>
  <si>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</si>
  <si>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</si>
  <si>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</si>
  <si>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</si>
  <si>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</si>
  <si>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</si>
  <si>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</si>
  <si>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</si>
  <si>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</si>
  <si>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</si>
  <si>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</si>
  <si>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</si>
  <si>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</si>
  <si>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</si>
  <si>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</si>
  <si>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</si>
  <si>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</si>
  <si>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</si>
  <si>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</si>
  <si>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</si>
  <si>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</si>
  <si>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</si>
  <si>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</si>
  <si>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</si>
  <si>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</si>
  <si>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</si>
  <si>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</si>
  <si>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</si>
  <si>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</si>
  <si>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</si>
  <si>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</si>
  <si>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</si>
  <si>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</si>
  <si>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</si>
  <si>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</si>
  <si>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</si>
  <si>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</si>
  <si>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</si>
  <si>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</si>
  <si>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</si>
  <si>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</si>
  <si>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</si>
  <si>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</si>
  <si>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</si>
  <si>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</si>
  <si>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</si>
  <si>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</si>
  <si>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</si>
  <si>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</si>
  <si>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</si>
  <si>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</si>
  <si>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</si>
  <si>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</si>
  <si>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</si>
  <si>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</si>
  <si>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</si>
  <si>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</si>
  <si>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</si>
  <si>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</si>
  <si>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</si>
  <si>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</si>
  <si>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</si>
  <si>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</si>
  <si>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</si>
  <si>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</si>
  <si>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</si>
  <si>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</si>
  <si>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</si>
  <si>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</si>
  <si>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r>
      <t>Some other benefit</t>
    </r>
    <r>
      <rPr>
        <vertAlign val="superscript"/>
        <sz val="10"/>
        <color theme="1"/>
        <rFont val="Calibri"/>
        <family val="2"/>
        <scheme val="minor"/>
      </rPr>
      <t>5</t>
    </r>
  </si>
  <si>
    <t>https://www.eia.gov/consumption/residential/data/2015/hc/hc2.1.xlsx</t>
  </si>
  <si>
    <t>Survey.</t>
  </si>
  <si>
    <t>kerosene (BTU)</t>
  </si>
  <si>
    <t>heavy or residual fuel oil (BTU)</t>
  </si>
  <si>
    <t>LPG propane or butane (BTU)</t>
  </si>
  <si>
    <t>hydrogen (BTU)</t>
  </si>
  <si>
    <t>Accordingly, we make the following assumptions based on comparing emissions</t>
  </si>
  <si>
    <t>Remainng "other fuels" are LPG/propane/butane</t>
  </si>
  <si>
    <t xml:space="preserve">   Other Uses 8/</t>
  </si>
  <si>
    <t>heaters, spa heaters, and backup electricity generators not listed above.  Electric vehicles are included in the transportation sector.</t>
  </si>
  <si>
    <t>combined heat and power in commercial buildings, manufacturing performed in commercial buildings, and cooking (distillate).  Also</t>
  </si>
  <si>
    <t>includes residual fuel oil, propane, coal, motor gasoline, kerosene, and marketed renewable fuels (biomass).</t>
  </si>
  <si>
    <t>BCEU-urban-residential-heating</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</si>
  <si>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</si>
  <si>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</si>
  <si>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</si>
  <si>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</si>
  <si>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</si>
  <si>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</si>
  <si>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</si>
  <si>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</si>
  <si>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</si>
  <si>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</si>
  <si>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</si>
  <si>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</si>
  <si>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</si>
  <si>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</si>
  <si>
    <t>RKI000</t>
  </si>
  <si>
    <t>RKI000:ba_Single-Family</t>
  </si>
  <si>
    <t>RKI000:ba_Multifamily</t>
  </si>
  <si>
    <t>RKI000:ba_MobileHomes</t>
  </si>
  <si>
    <t>RKI000:ba_Total</t>
  </si>
  <si>
    <t>RKI000:ca_AverageHouseS</t>
  </si>
  <si>
    <t>RKI000:da_DeliveredEner</t>
  </si>
  <si>
    <t>RKI000:da_TotalEnergyCo</t>
  </si>
  <si>
    <t>RKI000:ea_DeliveredEner</t>
  </si>
  <si>
    <t>RKI000:ea_TotalEnergyCo</t>
  </si>
  <si>
    <t>RKI000:fa_SpaceHeating</t>
  </si>
  <si>
    <t>RKI000:fa_SpaceCooling</t>
  </si>
  <si>
    <t>RKI000:fa_WaterHeating</t>
  </si>
  <si>
    <t>RKI000:fa_Refrigeration</t>
  </si>
  <si>
    <t>RKI000:fa_Cooking</t>
  </si>
  <si>
    <t>RKI000:fa_ClothesDryers</t>
  </si>
  <si>
    <t>RKI000:fa_Freezers</t>
  </si>
  <si>
    <t>RKI000:fa_Lighting</t>
  </si>
  <si>
    <t>RKI000:fa_ClothesWasher</t>
  </si>
  <si>
    <t>RKI000:fa_Dishwashers</t>
  </si>
  <si>
    <t>RKI000:fa_ColorTelevisi</t>
  </si>
  <si>
    <t>RKI000:fa_PersonalCompu</t>
  </si>
  <si>
    <t>RKI000:fa_FurnaceFans</t>
  </si>
  <si>
    <t>RKI000:fa_OtherUses</t>
  </si>
  <si>
    <t>RKI000:fa_DeliveredEner</t>
  </si>
  <si>
    <t>RKI000:ga_SpaceHeating</t>
  </si>
  <si>
    <t>RKI000:ga_SpaceCooling</t>
  </si>
  <si>
    <t>RKI000:ga_WaterHeating</t>
  </si>
  <si>
    <t>RKI000:ga_Cooking</t>
  </si>
  <si>
    <t>RKI000:ga_ClothesDryers</t>
  </si>
  <si>
    <t>RKI000:ga_OtherNatGas</t>
  </si>
  <si>
    <t>RKI000:ga_DeliveredEner</t>
  </si>
  <si>
    <t>RKI000:ha_SpaceHeating</t>
  </si>
  <si>
    <t>RKI000:ha_WaterHeating</t>
  </si>
  <si>
    <t>RKI000:Other_ha_ha</t>
  </si>
  <si>
    <t>RKI000:ha_DeliveredEner</t>
  </si>
  <si>
    <t>RKI000:ia_SpaceHeating</t>
  </si>
  <si>
    <t>RKI000:ia_WaterHeating</t>
  </si>
  <si>
    <t>RKI000:ia_Cooking</t>
  </si>
  <si>
    <t>RKI000:ia_OtherUses</t>
  </si>
  <si>
    <t>RKI000:ia_DeliveredEner</t>
  </si>
  <si>
    <t>RKI000:ja_MarketedRenew</t>
  </si>
  <si>
    <t>RKI000:ka_SpaceHeating</t>
  </si>
  <si>
    <t>RKI000:ka_SpaceCooling</t>
  </si>
  <si>
    <t>RKI000:ka_WaterHeating</t>
  </si>
  <si>
    <t>RKI000:ka_Refrigeration</t>
  </si>
  <si>
    <t>RKI000:ka_Cooking</t>
  </si>
  <si>
    <t>RKI000:ka_ClothesDryers</t>
  </si>
  <si>
    <t>RKI000:ka_Freezers</t>
  </si>
  <si>
    <t>RKI000:ka_Lighting</t>
  </si>
  <si>
    <t>RKI000:ka_ClothesWasher</t>
  </si>
  <si>
    <t>RKI000:ka_Dishwashers</t>
  </si>
  <si>
    <t>RKI000:ka_ColorTelevisi</t>
  </si>
  <si>
    <t>RKI000:ka_PersonalCompu</t>
  </si>
  <si>
    <t>RKI000:ka_FurnaceFans</t>
  </si>
  <si>
    <t>RKI000:ka_OtherUses</t>
  </si>
  <si>
    <t>RKI000:ka_DeliveredEner</t>
  </si>
  <si>
    <t>RKI000:la_ElectricityRe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</si>
  <si>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</si>
  <si>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</si>
  <si>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</si>
  <si>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</si>
  <si>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</si>
  <si>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</si>
  <si>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</si>
  <si>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</si>
  <si>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</si>
  <si>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</si>
  <si>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</si>
  <si>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</si>
  <si>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</si>
  <si>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</si>
  <si>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</si>
  <si>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RKI000:na_GeothermalHea</t>
  </si>
  <si>
    <t>RKI000:na_SolarHotWater</t>
  </si>
  <si>
    <t>RKI000:na_SolarPhotovol</t>
  </si>
  <si>
    <t>RKI000:na_WindHuffPuff</t>
  </si>
  <si>
    <t>RKI000:na_Total</t>
  </si>
  <si>
    <t>RKI000:hdd_NewEngland</t>
  </si>
  <si>
    <t>RKI000:hdd_MiddleAtlant</t>
  </si>
  <si>
    <t>RKI000:hdd_EastNorthCen</t>
  </si>
  <si>
    <t>RKI000:hdd_WestNorthCen</t>
  </si>
  <si>
    <t>RKI000:hdd_SouthAtlantc</t>
  </si>
  <si>
    <t>RKI000:hdd_EastSouthCen</t>
  </si>
  <si>
    <t>RKI000:hdd_WestSouthCen</t>
  </si>
  <si>
    <t>RKI000:hdd_Mountain</t>
  </si>
  <si>
    <t>RKI000:hdd_Pacific</t>
  </si>
  <si>
    <t>RKI000:hdd_UnitedStates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</si>
  <si>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</si>
  <si>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</si>
  <si>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</si>
  <si>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</si>
  <si>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</si>
  <si>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</si>
  <si>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</si>
  <si>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</si>
  <si>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</si>
  <si>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</si>
  <si>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CKI000</t>
  </si>
  <si>
    <t>CKI000:da_Surviving</t>
  </si>
  <si>
    <t>CKI000:da_NewAdditions</t>
  </si>
  <si>
    <t>CKI000:da_Total</t>
  </si>
  <si>
    <t>CKI000:ea_DeliveredEner</t>
  </si>
  <si>
    <t>CKI000:ea_ElectricityRe</t>
  </si>
  <si>
    <t>CKI000:ga_SpaceHeating</t>
  </si>
  <si>
    <t>CKI000:ga_SpaceCooling</t>
  </si>
  <si>
    <t>CKI000:ga_WaterHeating</t>
  </si>
  <si>
    <t>CKI000:ga_Ventilation</t>
  </si>
  <si>
    <t>CKI000:ga_Cooking</t>
  </si>
  <si>
    <t>CKI000:ga_Lighting</t>
  </si>
  <si>
    <t>CKI000:ga_Refrigeration</t>
  </si>
  <si>
    <t>CKI000:ga_OfficeEquipme</t>
  </si>
  <si>
    <t>CKI000:ha_OfficeEquipme</t>
  </si>
  <si>
    <t>CKI000:ha_OtherUses</t>
  </si>
  <si>
    <t>CKI000:ia_SpaceHeating</t>
  </si>
  <si>
    <t>CKI000:ia_SpaceCooling</t>
  </si>
  <si>
    <t>CKI000:ia_WaterHeating</t>
  </si>
  <si>
    <t>CKI000:ia_Cooking</t>
  </si>
  <si>
    <t>CKI000:ia_OtherUses</t>
  </si>
  <si>
    <t>CKI000:ia_DeliveredEner</t>
  </si>
  <si>
    <t>CKI000:ja_SpaceHeating</t>
  </si>
  <si>
    <t>CKI000:ja_WaterHeating</t>
  </si>
  <si>
    <t>CKI000:ja_OtherUses</t>
  </si>
  <si>
    <t>CKI000:ja_DeliveredEner</t>
  </si>
  <si>
    <t>CKI000:ka_MarketedRenew</t>
  </si>
  <si>
    <t>CKI000:ka_OtherFuels</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</si>
  <si>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</si>
  <si>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</si>
  <si>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</si>
  <si>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</si>
  <si>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</si>
  <si>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</si>
  <si>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</si>
  <si>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</si>
  <si>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</si>
  <si>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</si>
  <si>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</si>
  <si>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</si>
  <si>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</si>
  <si>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</si>
  <si>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</si>
  <si>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</si>
  <si>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</si>
  <si>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</si>
  <si>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</si>
  <si>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</si>
  <si>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</si>
  <si>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</si>
  <si>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</si>
  <si>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CKI000:qa_SolarThermal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</si>
  <si>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</si>
  <si>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</si>
  <si>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</si>
  <si>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</si>
  <si>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</si>
  <si>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</si>
  <si>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</si>
  <si>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</si>
  <si>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</si>
  <si>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</si>
  <si>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</si>
  <si>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</si>
  <si>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</si>
  <si>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</si>
  <si>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</si>
  <si>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</si>
  <si>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</si>
  <si>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</si>
  <si>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</si>
  <si>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</si>
  <si>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</si>
  <si>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</si>
  <si>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</si>
  <si>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Quadrillion</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</si>
  <si>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</si>
  <si>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</si>
  <si>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</si>
  <si>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</si>
  <si>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</si>
  <si>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</si>
  <si>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</si>
  <si>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highogs.d120120a</t>
  </si>
  <si>
    <t>Annual Energy Outlook 2021</t>
  </si>
  <si>
    <t>ref2021</t>
  </si>
  <si>
    <t>d113020a</t>
  </si>
  <si>
    <t xml:space="preserve"> January 2021</t>
  </si>
  <si>
    <t>Compound</t>
  </si>
  <si>
    <t xml:space="preserve"> Growth </t>
  </si>
  <si>
    <t xml:space="preserve">2020-2050 </t>
  </si>
  <si>
    <t>(percent)</t>
  </si>
  <si>
    <t xml:space="preserve">   Gross End-use Consumption 1/</t>
  </si>
  <si>
    <t>Energy Consumption by Fuel</t>
  </si>
  <si>
    <t xml:space="preserve"> Electricity 1/</t>
  </si>
  <si>
    <t xml:space="preserve">   Clothes Washers 2/</t>
  </si>
  <si>
    <t xml:space="preserve">   Dishwashers 2/</t>
  </si>
  <si>
    <t xml:space="preserve">   Televisions and Related Equipment 3/</t>
  </si>
  <si>
    <t xml:space="preserve">   Computers and Related Equipment 4/</t>
  </si>
  <si>
    <t xml:space="preserve">     Electricity Subtotal</t>
  </si>
  <si>
    <t>RKI000:fa_OwnGeneration</t>
  </si>
  <si>
    <t xml:space="preserve">   Onsite Generation for Own Use</t>
  </si>
  <si>
    <t>RKI000:fa_PurchasedElec</t>
  </si>
  <si>
    <t xml:space="preserve">     Purchased Electricity</t>
  </si>
  <si>
    <t xml:space="preserve"> Distillate Fuel Oil 7/</t>
  </si>
  <si>
    <t xml:space="preserve">   Other Uses 9/</t>
  </si>
  <si>
    <t xml:space="preserve"> Marketed Renewables (wood) 10/</t>
  </si>
  <si>
    <t>Energy Consumption by End Use 1/</t>
  </si>
  <si>
    <t xml:space="preserve"> Clothes Washers 2/</t>
  </si>
  <si>
    <t xml:space="preserve"> Dishwashers 2/</t>
  </si>
  <si>
    <t xml:space="preserve"> Televisions and Related Equipment 3/</t>
  </si>
  <si>
    <t xml:space="preserve"> Computers and Related Equipment 4/</t>
  </si>
  <si>
    <t xml:space="preserve"> Other Uses 11/</t>
  </si>
  <si>
    <t>RKI000:ka_GrsEndUseCons</t>
  </si>
  <si>
    <t xml:space="preserve">    Gross End-use Consumption</t>
  </si>
  <si>
    <t>RKI000:ka_OwnGeneration</t>
  </si>
  <si>
    <t xml:space="preserve"> Onsite Generation for Own Use</t>
  </si>
  <si>
    <t xml:space="preserve">    Delivered Energy</t>
  </si>
  <si>
    <t>Total Energy Consumption by End Use 1/</t>
  </si>
  <si>
    <t xml:space="preserve">   Total Gross End-use Consumption</t>
  </si>
  <si>
    <t>RKI000:ma_OwnGeneration</t>
  </si>
  <si>
    <t xml:space="preserve"> Generation for Own Use</t>
  </si>
  <si>
    <t>RKI000:ma_TtllOwnUseGen</t>
  </si>
  <si>
    <t>Total Net Own-use Generation</t>
  </si>
  <si>
    <t>Nonmarketed Renewables 12/</t>
  </si>
  <si>
    <t>1/ Unless otherwise specified, energy consumption by end use includes all electricity consumed for that end use,</t>
  </si>
  <si>
    <t>including purchased electricity and onsite generation for own use.</t>
  </si>
  <si>
    <t>2/ Does not include water heating portion of load.</t>
  </si>
  <si>
    <t>3/ Includes televisions, set-top boxes, home theater systems, DVD and Blu-ray players, and video game consoles.</t>
  </si>
  <si>
    <t>4/ Includes desktop and laptop computers, monitors, and networking equipment.</t>
  </si>
  <si>
    <t>5/ Includes electric and electronic devices, heating elements, and motors not listed above.  Electric vehicles are included in the</t>
  </si>
  <si>
    <t>6/ Includes such appliances as outdoor grills, natural gas-fueled lights, pool heaters, spa heaters, and backup electricity generators.</t>
  </si>
  <si>
    <t>7/ Includes kerosene use.</t>
  </si>
  <si>
    <t>8/ Includes such appliances as pool heaters, spa heaters, and backup electricity generators.</t>
  </si>
  <si>
    <t>9/ Includes such appliances as outdoor grills, propane-fueled lights, pool heaters, spa heaters, and backup electricity generators.</t>
  </si>
  <si>
    <t>10/ Includes wood used for primary and secondary heating in wood stoves or fireplaces as reported in the Residential Energy Consumption</t>
  </si>
  <si>
    <t>11/ Includes electric and electronic devices, heating elements, motors, outdoor grills, natural gas-and propane-fueled lights, pool</t>
  </si>
  <si>
    <t>12/ Consumption determined by using the average electric power sector net heat rate for fossil fuels.</t>
  </si>
  <si>
    <t>Btu = British thermal unit.</t>
  </si>
  <si>
    <t>- - = Not applicable.</t>
  </si>
  <si>
    <t>Note:  Totals may not equal sum of components due to independent rounding.</t>
  </si>
  <si>
    <t>Sources:  2020:  U.S. Energy Information Administration (EIA), Short-Term Energy Outlook, October 2020 and EIA, AEO2021</t>
  </si>
  <si>
    <t>National Energy Modeling System run highogs.d120120a.  Projections:  EIA, AEO2021 National Energy Modeling System run highogs.d120120a.</t>
  </si>
  <si>
    <t xml:space="preserve">   Space Heating 2/</t>
  </si>
  <si>
    <t xml:space="preserve">   Space Cooling 2/</t>
  </si>
  <si>
    <t xml:space="preserve">   Water Heating 2/</t>
  </si>
  <si>
    <t>CKI000:ha_ElecSubtotal</t>
  </si>
  <si>
    <t>CKI000:ha_OwnGeneration</t>
  </si>
  <si>
    <t>CKI000:ha_PurchasedElec</t>
  </si>
  <si>
    <t xml:space="preserve"> Other Fuels 6/</t>
  </si>
  <si>
    <t xml:space="preserve">   Other Uses 7/</t>
  </si>
  <si>
    <t>CKI000:ma_GrsEndUseCons</t>
  </si>
  <si>
    <t xml:space="preserve">     Gross End-use Consumption</t>
  </si>
  <si>
    <t>CKI000:ma_OwnGeneration</t>
  </si>
  <si>
    <t xml:space="preserve">     Total Gross End-use Consumption</t>
  </si>
  <si>
    <t>CKI000:pa_OwnGeneration</t>
  </si>
  <si>
    <t>CKI000:pa_TtllOwnUseGen</t>
  </si>
  <si>
    <t>Nonmarketed Renewable Fuels 8/</t>
  </si>
  <si>
    <t>2/ Includes fuel consumption for district services.</t>
  </si>
  <si>
    <t>3/ Includes (but is not limited to) miscellaneous uses such as transformers, medical imaging and other medical equipment, elevators,</t>
  </si>
  <si>
    <t>4/ Includes miscellaneous uses, such as emergency generators, combined heat and power in commercial buildings, and manufacturing</t>
  </si>
  <si>
    <t>5/ Includes miscellaneous uses, such as cooking, emergency generators, and combined heat and power in commercial buildings.</t>
  </si>
  <si>
    <t>6/ Includes residual fuel oil, propane, coal, motor gasoline, and kerosene.</t>
  </si>
  <si>
    <t>7/ Includes (but is not limited to) miscellaneous uses such as transformers, medical imaging and other medical equipment, elevators,</t>
  </si>
  <si>
    <t>8/ Consumption determined by using the average electric power sector net heat rate for fossil fuels.</t>
  </si>
  <si>
    <t>https://www.eia.gov/outlooks/aeo/data/browser/#/?id=4-AEO2021&amp;cases=ref2021&amp;sourcekey=0</t>
  </si>
  <si>
    <t>https://www.eia.gov/outlooks/aeo/data/browser/#/?id=5-AEO2021&amp;cases=ref2021&amp;sourcekey=0</t>
  </si>
  <si>
    <t>Total Residential</t>
  </si>
  <si>
    <t>electricity</t>
  </si>
  <si>
    <t>eps</t>
  </si>
  <si>
    <t>aeo</t>
  </si>
  <si>
    <t>CHECK</t>
  </si>
  <si>
    <t>Total Commercial</t>
  </si>
  <si>
    <t>Notes on commercial electricity other</t>
  </si>
  <si>
    <t>Commercial electricity consumption includes electricity used for water and waste facilities. In the EPS model, these are included in the industrial fuel use. To avoid double counting, we removed water and waste electricity consumption from commercial-other.</t>
  </si>
  <si>
    <t>EIA</t>
  </si>
  <si>
    <t>terrwatt to btu</t>
  </si>
  <si>
    <t>Commercial MEL TWh/yr</t>
  </si>
  <si>
    <t>Wastewater Treatment</t>
  </si>
  <si>
    <t xml:space="preserve">Water Supply &amp; Purification </t>
  </si>
  <si>
    <t>btus</t>
  </si>
  <si>
    <t>We assume that the 2011 heat sales are the same as 2020, then for future years, we</t>
  </si>
  <si>
    <t>Fuel input for additional CHP capacity (GWh)</t>
  </si>
  <si>
    <t>Coal</t>
  </si>
  <si>
    <t>Oil</t>
  </si>
  <si>
    <t>Biogas/Biomass</t>
  </si>
  <si>
    <t>Other</t>
  </si>
  <si>
    <t>Sum of Years Above</t>
  </si>
  <si>
    <t>Fraction by Fuel</t>
  </si>
  <si>
    <t>Reallocating "Other" into modeled fuel categories</t>
  </si>
  <si>
    <t>System Type</t>
  </si>
  <si>
    <t>Number of Systems</t>
  </si>
  <si>
    <t>Number of Systems with CHP</t>
  </si>
  <si>
    <t>Total Capacity (GWth)</t>
  </si>
  <si>
    <t>Downtown</t>
  </si>
  <si>
    <t>University</t>
  </si>
  <si>
    <t>Capacity-weighted average fraction of systems with CHP</t>
  </si>
  <si>
    <t>Note that this does not include all district heat systems (the IEA document indicates there</t>
  </si>
  <si>
    <t>are 837 systems in the U.S. on page 14), but it includes all the systems for which they provide a</t>
  </si>
  <si>
    <t>breakdown of CHP vs. non-CHP.</t>
  </si>
  <si>
    <t>Heat Demand by Fuel</t>
  </si>
  <si>
    <t>Heat Demand</t>
  </si>
  <si>
    <t>Heat Provided by Dedicated Facilities</t>
  </si>
  <si>
    <t>Fuel Used to Generate Heat</t>
  </si>
  <si>
    <t>CHP overall efficiency (ratio)</t>
  </si>
  <si>
    <t>Average of the years above</t>
  </si>
  <si>
    <t>Heat Pumps</t>
  </si>
  <si>
    <t>Project number</t>
  </si>
  <si>
    <t>COP</t>
  </si>
  <si>
    <t>Use</t>
  </si>
  <si>
    <t>district heating system</t>
  </si>
  <si>
    <t>paper factory</t>
  </si>
  <si>
    <t>university</t>
  </si>
  <si>
    <t>hospital</t>
  </si>
  <si>
    <t>concrete plant</t>
  </si>
  <si>
    <t>office building (ice storage)</t>
  </si>
  <si>
    <t>office building</t>
  </si>
  <si>
    <t>food processing</t>
  </si>
  <si>
    <t>chipboard factory</t>
  </si>
  <si>
    <t>Avgerage of all district heating system heat pumps</t>
  </si>
  <si>
    <t>Heat generated by a heat pump is still lost in the distribution network, so the overall</t>
  </si>
  <si>
    <t>efficiency of the heat pump systems is the COP multiplied by the efficiency ratio above.</t>
  </si>
  <si>
    <t>Heat pump district heat final delivered efficiency</t>
  </si>
  <si>
    <t>International Energy Agency</t>
  </si>
  <si>
    <t>CHP/DHC Country Scorecard: United States</t>
  </si>
  <si>
    <t>http://www.iea.org/publications/insights/insightpublications/US_CountryScorecard_FINAL.pdf</t>
  </si>
  <si>
    <t>Page 37, Table 2, Sub-table 4</t>
  </si>
  <si>
    <t>The AEO includes fuel used for the consumption of heat as an energy carrier</t>
  </si>
  <si>
    <t>We then back calculate the amount of fuel used to generate this heat and subtract this</t>
  </si>
  <si>
    <t>out of the commercial building sector heating fuel use.</t>
  </si>
  <si>
    <t>National Change in Consumption (trillion BTU)</t>
  </si>
  <si>
    <t>Tax Credit</t>
  </si>
  <si>
    <t>Residential Electricity</t>
  </si>
  <si>
    <t>Residential Gas</t>
  </si>
  <si>
    <t>Commercial Electricity</t>
  </si>
  <si>
    <t>Commercial Gas</t>
  </si>
  <si>
    <t>25C</t>
  </si>
  <si>
    <t>25D, 179D, 45L</t>
  </si>
  <si>
    <t>HOMES</t>
  </si>
  <si>
    <t>HEEHRA</t>
  </si>
  <si>
    <t>National sum of changes from tax credits</t>
  </si>
  <si>
    <t>State Downscaled sum of changes from tax credits</t>
  </si>
  <si>
    <t>State Urban Downscaled sum of changes from tax credits</t>
  </si>
  <si>
    <t>State Rural Downscaled sum of changes from tax credits</t>
  </si>
  <si>
    <t>+ IRA Calc Changes</t>
  </si>
  <si>
    <t>State</t>
  </si>
  <si>
    <t>Trillion</t>
  </si>
  <si>
    <t>National</t>
  </si>
  <si>
    <t>State / National Fraction</t>
  </si>
  <si>
    <t>EPS Total building energy consumption (BTU)</t>
  </si>
  <si>
    <t>Illinois</t>
  </si>
  <si>
    <t>Alabama</t>
  </si>
  <si>
    <t>AL</t>
  </si>
  <si>
    <t>Alaska</t>
  </si>
  <si>
    <t>AK</t>
  </si>
  <si>
    <t>Arizona</t>
  </si>
  <si>
    <t>AZ</t>
  </si>
  <si>
    <t>Arkansas</t>
  </si>
  <si>
    <t>AR</t>
  </si>
  <si>
    <t>California</t>
  </si>
  <si>
    <t>CA</t>
  </si>
  <si>
    <t>Colorado</t>
  </si>
  <si>
    <t>CO</t>
  </si>
  <si>
    <t>Connecticut</t>
  </si>
  <si>
    <t>CT</t>
  </si>
  <si>
    <t>Delaware</t>
  </si>
  <si>
    <t>DE</t>
  </si>
  <si>
    <t>Florida</t>
  </si>
  <si>
    <t>FL</t>
  </si>
  <si>
    <t>Georgia</t>
  </si>
  <si>
    <t>GA</t>
  </si>
  <si>
    <t>Hawaii</t>
  </si>
  <si>
    <t>HI</t>
  </si>
  <si>
    <t>Idaho</t>
  </si>
  <si>
    <t>ID</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</si>
  <si>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</si>
  <si>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</si>
  <si>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</si>
  <si>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</si>
  <si>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</si>
  <si>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</si>
  <si>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</si>
  <si>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</si>
  <si>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</si>
  <si>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</si>
  <si>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</si>
  <si>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</si>
  <si>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</si>
  <si>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</si>
  <si>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</si>
  <si>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</si>
  <si>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</si>
  <si>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</si>
  <si>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</si>
  <si>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</si>
  <si>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</si>
  <si>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</si>
  <si>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</si>
  <si>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</si>
  <si>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</si>
  <si>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</si>
  <si>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</si>
  <si>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</si>
  <si>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</si>
  <si>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</si>
  <si>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</si>
  <si>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</si>
  <si>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</si>
  <si>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</si>
  <si>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</si>
  <si>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</si>
  <si>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</si>
  <si>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</si>
  <si>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</si>
  <si>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</si>
  <si>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</si>
  <si>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</si>
  <si>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</si>
  <si>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</si>
  <si>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</si>
  <si>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</si>
  <si>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</si>
  <si>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</si>
  <si>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</si>
  <si>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</si>
  <si>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</si>
  <si>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</si>
  <si>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</si>
  <si>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</si>
  <si>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</si>
  <si>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</si>
  <si>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</si>
  <si>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</si>
  <si>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</si>
  <si>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</si>
  <si>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</si>
  <si>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</si>
  <si>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</si>
  <si>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</si>
  <si>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</si>
  <si>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</si>
  <si>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</si>
  <si>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</si>
  <si>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</si>
  <si>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</si>
  <si>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</si>
  <si>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</si>
  <si>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</si>
  <si>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</si>
  <si>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</si>
  <si>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Abbr.</t>
  </si>
  <si>
    <t>Gas -&gt; heating only</t>
  </si>
  <si>
    <t>Electricity -&gt; cooling only</t>
  </si>
  <si>
    <t>IRA impacts: 25C, 25D, 179D, 45L, HOMES, HERA w/ rural/urban residential split</t>
  </si>
  <si>
    <t>IRA impacts: 25D, 179D, 45L</t>
  </si>
  <si>
    <t>STATEFP</t>
  </si>
  <si>
    <t>STATE ABBREV</t>
  </si>
  <si>
    <t>STATE NAME</t>
  </si>
  <si>
    <t>2020 TOTAL POP</t>
  </si>
  <si>
    <t>2020 
URBAN POP</t>
  </si>
  <si>
    <t>2020 PCT URBAN POP</t>
  </si>
  <si>
    <t>2020 
RURAL POP</t>
  </si>
  <si>
    <t>2020 PCT RURAL POP</t>
  </si>
  <si>
    <t>2010 
TOTAL POP</t>
  </si>
  <si>
    <t>2010 
URBAN POP</t>
  </si>
  <si>
    <t>2010 PCT URBAN POP</t>
  </si>
  <si>
    <t>2010
 RURAL POP</t>
  </si>
  <si>
    <t>2010 PCT RURAL POP</t>
  </si>
  <si>
    <t>01</t>
  </si>
  <si>
    <t>02</t>
  </si>
  <si>
    <t>04</t>
  </si>
  <si>
    <t>05</t>
  </si>
  <si>
    <t>06</t>
  </si>
  <si>
    <t>08</t>
  </si>
  <si>
    <t>09</t>
  </si>
  <si>
    <t>10</t>
  </si>
  <si>
    <t>11</t>
  </si>
  <si>
    <t>DC</t>
  </si>
  <si>
    <t>District of Columbia</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</si>
  <si>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</si>
  <si>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</si>
  <si>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</si>
  <si>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</si>
  <si>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</si>
  <si>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</si>
  <si>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</si>
  <si>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</si>
  <si>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</si>
  <si>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</si>
  <si>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</si>
  <si>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</si>
  <si>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</si>
  <si>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</si>
  <si>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</si>
  <si>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</si>
  <si>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</si>
  <si>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</si>
  <si>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</si>
  <si>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</si>
  <si>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</si>
  <si>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</si>
  <si>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</si>
  <si>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</si>
  <si>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</si>
  <si>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</si>
  <si>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</si>
  <si>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</si>
  <si>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</si>
  <si>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</si>
  <si>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</si>
  <si>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</si>
  <si>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</si>
  <si>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</si>
  <si>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</si>
  <si>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</si>
  <si>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</si>
  <si>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</si>
  <si>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</si>
  <si>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</si>
  <si>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</si>
  <si>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</si>
  <si>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</si>
  <si>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AS</t>
  </si>
  <si>
    <t>American Samoa</t>
  </si>
  <si>
    <t>66</t>
  </si>
  <si>
    <t>GU</t>
  </si>
  <si>
    <t>Guam</t>
  </si>
  <si>
    <t>69</t>
  </si>
  <si>
    <t>MP</t>
  </si>
  <si>
    <t>Commonwealth of the Northern Marianas</t>
  </si>
  <si>
    <t>72</t>
  </si>
  <si>
    <t>PR</t>
  </si>
  <si>
    <t>Puerto Rico</t>
  </si>
  <si>
    <t>78</t>
  </si>
  <si>
    <t>VI</t>
  </si>
  <si>
    <t>US Virgin Islands</t>
  </si>
  <si>
    <t>Rural/Urban Population Split</t>
  </si>
  <si>
    <t>Source:</t>
  </si>
  <si>
    <t>https://www2.census.gov/geo/docs/reference/ua/State_Urban_Rural_Pop_2020_2010.xlsx</t>
  </si>
  <si>
    <t>Last Downloaded: Oct 24, 2022</t>
  </si>
  <si>
    <t>Used for IRA Calcs</t>
  </si>
  <si>
    <t>National Urban Residential Split</t>
  </si>
  <si>
    <t>State Rural</t>
  </si>
  <si>
    <t>State Urban</t>
  </si>
  <si>
    <t>Total</t>
  </si>
  <si>
    <t>2020 Rural/Urban Split (from 'Rurtal Urban' tab)</t>
  </si>
  <si>
    <t>&lt;- not used in IRA updates</t>
  </si>
  <si>
    <t>National data for template (added)</t>
  </si>
  <si>
    <t>Type State here -&gt;</t>
  </si>
  <si>
    <t>IRA Tax Credit Buildings Calculations - Downscaled from EI national methods for each state based on consumption and urban/rural split</t>
  </si>
  <si>
    <t>13301 </t>
  </si>
  <si>
    <t>Extensions, Increase, and Modifications of Nonbusiness Energy Property Credit (25C) </t>
  </si>
  <si>
    <t>Buildings </t>
  </si>
  <si>
    <t>13302, 13303, 13304</t>
  </si>
  <si>
    <t>Residential Clean Energy Credit (25D)</t>
  </si>
  <si>
    <t>Home Energy Performance-based, Whole-House Rebates (HOMES)</t>
  </si>
  <si>
    <t>High-Efficiency Electric Home Rebate Program (HEEHRA)</t>
  </si>
  <si>
    <t>Tax Credit Summary</t>
  </si>
  <si>
    <t>Calculations below, Highlighted values change for each state</t>
  </si>
  <si>
    <t>EI Methods</t>
  </si>
  <si>
    <t>EI Methods below</t>
  </si>
  <si>
    <t>Source</t>
  </si>
  <si>
    <t>We reference ACEEE research on the number of heat incremental heat pumps that would be deployed in a scenario with unconstrained rebates for heat pumps (through 2032, the last year of available credits). We adjust that value by the ratio of the $2,000 incentive cap for heat pumps in this section to ACEEE's assumed incentive value. We then calculate the average natural gas consumption per unit using data from EIA's Annual Energy Outlook and apply these savings in the model. Finally, we implement the additional electricity demand (calculated using the average efficiency of heat pumps).</t>
  </si>
  <si>
    <t>Sources below</t>
  </si>
  <si>
    <t>We directly implement ACEEE research on expected natural gas and electricity savings from this program, scaling by the ratio of actual funding to ACEEE's funding assumptions and adjusting so that total spend occurs across 2023-2031</t>
  </si>
  <si>
    <t>Data from Senate Reconciliation Table - ZEHA</t>
  </si>
  <si>
    <t>Data from Senate Reconciliation Table - Hope 4 HOMES and  40006</t>
  </si>
  <si>
    <t>EI Methods: We directly implement ACEEE research on expected natural gas and electricity savings from this program. (NG savings --&gt;. heating, electriciy savings --&gt; cooling)</t>
  </si>
  <si>
    <t>Sector</t>
  </si>
  <si>
    <t>#</t>
  </si>
  <si>
    <t>Name</t>
  </si>
  <si>
    <t>Modeled to</t>
  </si>
  <si>
    <t>Residential
electricity -&gt; cooling
gas -&gt; heating</t>
  </si>
  <si>
    <t>https://www.aceee.org/sites/default/files/pdfs/clean_infrastructure_final_9-20-21.pdf</t>
  </si>
  <si>
    <t>25D and 45L Residential l
179D Commercial
electricity -&gt; cooling
gas -&gt; heating</t>
  </si>
  <si>
    <t>Residential
electricity and gas -&gt; heating</t>
  </si>
  <si>
    <t>Residential Electricity (cooling)</t>
  </si>
  <si>
    <t>Commercial Electricity (cooling)</t>
  </si>
  <si>
    <t>Residential Gas (heating)</t>
  </si>
  <si>
    <t>Commercial Gas (heating)</t>
  </si>
  <si>
    <t>Residential Electricity (heating)</t>
  </si>
  <si>
    <r>
      <t>Change in Consumption</t>
    </r>
    <r>
      <rPr>
        <b/>
        <sz val="10"/>
        <color theme="1"/>
        <rFont val="Calibri (Body)"/>
      </rPr>
      <t xml:space="preserve"> (BTU)</t>
    </r>
  </si>
  <si>
    <t>HEEHRA (heating only)</t>
  </si>
  <si>
    <t>*HEEHRA electricity value goes to residential heating (instead of cooling)</t>
  </si>
  <si>
    <t>template</t>
  </si>
  <si>
    <t>^ rural/urban split used for IRA downscaling - residential buildings</t>
  </si>
  <si>
    <t>States tab</t>
  </si>
  <si>
    <t>US Census</t>
  </si>
  <si>
    <t>National Urban vs. Rural Residential Households</t>
  </si>
  <si>
    <t>State Urban vs. Rural Residential Households</t>
  </si>
  <si>
    <t>TNRCB</t>
  </si>
  <si>
    <t>Residential Total</t>
  </si>
  <si>
    <t>CLRCB</t>
  </si>
  <si>
    <t>residential_coal</t>
  </si>
  <si>
    <t>coal</t>
  </si>
  <si>
    <t>DFRCB</t>
  </si>
  <si>
    <t>residential_petroleum diesel</t>
  </si>
  <si>
    <t>petroleum diesel</t>
  </si>
  <si>
    <t>ESRCB</t>
  </si>
  <si>
    <t>residential_electricity</t>
  </si>
  <si>
    <t>KSRCB</t>
  </si>
  <si>
    <t>residential_kerosene</t>
  </si>
  <si>
    <t>kerosene</t>
  </si>
  <si>
    <t>NGRCB</t>
  </si>
  <si>
    <t>residential_natural gas</t>
  </si>
  <si>
    <t>natural gas</t>
  </si>
  <si>
    <t>PQRCB</t>
  </si>
  <si>
    <t>residential_LPG propane or butane</t>
  </si>
  <si>
    <t>LPG propane or butane</t>
  </si>
  <si>
    <t>RFSCB</t>
  </si>
  <si>
    <t>residential_Heavy or residual fuel oil</t>
  </si>
  <si>
    <t>Heavy or residual fuel oil</t>
  </si>
  <si>
    <t>WDRCB</t>
  </si>
  <si>
    <t>residential_biomass</t>
  </si>
  <si>
    <t>biomass</t>
  </si>
  <si>
    <t>TNCCB</t>
  </si>
  <si>
    <t>Commercial Total</t>
  </si>
  <si>
    <t>CLCCB</t>
  </si>
  <si>
    <t>commercial_coal</t>
  </si>
  <si>
    <t>DFCCB</t>
  </si>
  <si>
    <t>MGCCB</t>
  </si>
  <si>
    <t>commercial_petroleum diesel</t>
  </si>
  <si>
    <t>ESCCB</t>
  </si>
  <si>
    <t>commercial_electricity</t>
  </si>
  <si>
    <t>KSCCB</t>
  </si>
  <si>
    <t>commercial_kerosene</t>
  </si>
  <si>
    <t>NGCCB</t>
  </si>
  <si>
    <t>commercial_natural gas</t>
  </si>
  <si>
    <t>PQCCB</t>
  </si>
  <si>
    <t>commercial_LPG propane or butane</t>
  </si>
  <si>
    <t>RFCCB</t>
  </si>
  <si>
    <t>commercial_Heavy or residual fuel oil</t>
  </si>
  <si>
    <t>WDCCB</t>
  </si>
  <si>
    <t>WSCCB</t>
  </si>
  <si>
    <t>commercial_biomass</t>
  </si>
  <si>
    <t>Combine three main concepts:</t>
  </si>
  <si>
    <t>SEDS data has total electricity/fuel etc by state</t>
  </si>
  <si>
    <t>The NREL data is how you portion this into each subsector (heating/cooling/etc) AND how you do growth rates</t>
  </si>
  <si>
    <t>Then you do the urban/rural splits</t>
  </si>
  <si>
    <t>YEAR</t>
  </si>
  <si>
    <t>STATE</t>
  </si>
  <si>
    <t>SECTOR</t>
  </si>
  <si>
    <t>FINAL_ENERGY</t>
  </si>
  <si>
    <t>EI_EPS_Subsector</t>
  </si>
  <si>
    <t>MMBTU</t>
  </si>
  <si>
    <t>ALABAMA</t>
  </si>
  <si>
    <t>COMMERCIAL</t>
  </si>
  <si>
    <t>appl</t>
  </si>
  <si>
    <t>heating</t>
  </si>
  <si>
    <t>other</t>
  </si>
  <si>
    <t>ELECTRICITY</t>
  </si>
  <si>
    <t>cooling</t>
  </si>
  <si>
    <t>lighting</t>
  </si>
  <si>
    <t xml:space="preserve">SOLAR </t>
  </si>
  <si>
    <t>STEAM</t>
  </si>
  <si>
    <t>RESIDENTIAL</t>
  </si>
  <si>
    <t>COAL</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</si>
  <si>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</si>
  <si>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</si>
  <si>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</si>
  <si>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</si>
  <si>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</si>
  <si>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</si>
  <si>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</si>
  <si>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</si>
  <si>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</si>
  <si>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</si>
  <si>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</si>
  <si>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</si>
  <si>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</si>
  <si>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</si>
  <si>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</si>
  <si>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</si>
  <si>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</si>
  <si>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</si>
  <si>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</si>
  <si>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</si>
  <si>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</si>
  <si>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</si>
  <si>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</si>
  <si>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</si>
  <si>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</si>
  <si>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</si>
  <si>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</si>
  <si>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</si>
  <si>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</si>
  <si>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</si>
  <si>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</si>
  <si>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</si>
  <si>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</si>
  <si>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</si>
  <si>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</si>
  <si>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</si>
  <si>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</si>
  <si>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</si>
  <si>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</si>
  <si>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</si>
  <si>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</si>
  <si>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</si>
  <si>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</si>
  <si>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</si>
  <si>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</si>
  <si>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</si>
  <si>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</si>
  <si>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</si>
  <si>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</si>
  <si>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</si>
  <si>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specific</t>
  </si>
  <si>
    <t>Ratio</t>
  </si>
  <si>
    <t>MWh to BTU</t>
  </si>
  <si>
    <t>State Specific</t>
  </si>
  <si>
    <t>(BTU)</t>
  </si>
  <si>
    <t>heavy or residual fuel oil</t>
  </si>
  <si>
    <t>hydrogen</t>
  </si>
  <si>
    <t>Urban/rural</t>
  </si>
  <si>
    <t>MW*hour</t>
  </si>
  <si>
    <t>solar PV</t>
  </si>
  <si>
    <t>rural residential</t>
  </si>
  <si>
    <t>urban residential</t>
  </si>
  <si>
    <t>commercial</t>
  </si>
  <si>
    <t>Subtract BDEQ</t>
  </si>
  <si>
    <t>Note: subtracted BDEQ in this file, only electricity, only from solar</t>
  </si>
  <si>
    <t>Did not include for commercial (just urban/rural residential)</t>
  </si>
  <si>
    <t>Gas</t>
  </si>
  <si>
    <t>Residential</t>
  </si>
  <si>
    <t>Commercial</t>
  </si>
  <si>
    <t>Electric</t>
  </si>
  <si>
    <t>State data</t>
  </si>
  <si>
    <t>National Data</t>
  </si>
  <si>
    <t>Percentage</t>
  </si>
  <si>
    <t>MW</t>
  </si>
  <si>
    <t>hard coal</t>
  </si>
  <si>
    <t>natural gas steam turbine</t>
  </si>
  <si>
    <t>natural gas combined cycle</t>
  </si>
  <si>
    <t>nuclear</t>
  </si>
  <si>
    <t>hydro</t>
  </si>
  <si>
    <t>onshore wind</t>
  </si>
  <si>
    <t>solar thermal</t>
  </si>
  <si>
    <t>geothermal</t>
  </si>
  <si>
    <t>petroleum</t>
  </si>
  <si>
    <t>natural gas peaker</t>
  </si>
  <si>
    <t>lignite</t>
  </si>
  <si>
    <t>offshore wind</t>
  </si>
  <si>
    <t>crude oil</t>
  </si>
  <si>
    <t>municipal solid waste</t>
  </si>
  <si>
    <t>hard coal w CCS</t>
  </si>
  <si>
    <t>natural gas combined cycle w CCS</t>
  </si>
  <si>
    <t>biomass w CCS</t>
  </si>
  <si>
    <t>lignite w CCS</t>
  </si>
  <si>
    <t>small modular reactor</t>
  </si>
  <si>
    <t>hydrogen combustion turbine</t>
  </si>
  <si>
    <t>hydrogen combined cycle</t>
  </si>
  <si>
    <t>rur res</t>
  </si>
  <si>
    <t>urb res</t>
  </si>
  <si>
    <t>com res</t>
  </si>
  <si>
    <t>SEDS btu</t>
  </si>
  <si>
    <t>res</t>
  </si>
  <si>
    <t>com</t>
  </si>
  <si>
    <t>dist</t>
  </si>
  <si>
    <t>target</t>
  </si>
  <si>
    <t>btu per mwh</t>
  </si>
  <si>
    <t>buildings</t>
  </si>
  <si>
    <t>btu</t>
  </si>
  <si>
    <t>mwh</t>
  </si>
  <si>
    <t>ind</t>
  </si>
  <si>
    <t>trans</t>
  </si>
  <si>
    <t>total demand</t>
  </si>
  <si>
    <t>total demand w/out dist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</si>
</sst>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
    <numFmt numFmtId="166" formatCode="0.000E+00"/>
    <numFmt numFmtId="167" formatCode="@*."/>
    <numFmt numFmtId="168" formatCode="#,##0.0"/>
    <numFmt numFmtId="169" formatCode="_(* #,##0_);_(* \(#,##0\);_(* &quot;-&quot;??_);_(@_)"/>
    <numFmt numFmtId="170" formatCode="0.000"/>
  </numFmts>
  <fonts count="49">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9"/>
      <name val="Calibri"/>
      <family val="2"/>
    </font>
    <font>
      <sz val="10"/>
      <color indexed="23"/>
      <name val="Calibri"/>
      <family val="2"/>
      <scheme val="minor"/>
    </font>
    <font>
      <sz val="10"/>
      <color theme="4"/>
      <name val="Cambria"/>
      <family val="1"/>
      <scheme val="major"/>
    </font>
    <font>
      <sz val="9"/>
      <name val="Arial"/>
      <family val="2"/>
    </font>
    <font>
      <b/>
      <sz val="8"/>
      <name val="Arial"/>
      <family val="2"/>
    </font>
    <font>
      <vertAlign val="superscript"/>
      <sz val="10"/>
      <name val="Arial"/>
      <family val="2"/>
    </font>
    <font>
      <sz val="8"/>
      <name val="Arial"/>
      <family val="2"/>
    </font>
    <font>
      <sz val="11"/>
      <color theme="1"/>
      <name val="Calibri"/>
      <family val="2"/>
      <scheme val="minor"/>
    </font>
    <font>
      <sz val="11"/>
      <color theme="0" tint="-0.499984740745262"/>
      <name val="Calibri"/>
      <family val="2"/>
      <scheme val="minor"/>
    </font>
    <font>
      <b/>
      <vertAlign val="superscript"/>
      <sz val="12"/>
      <color theme="4"/>
      <name val="Calibri"/>
      <family val="2"/>
      <scheme val="minor"/>
    </font>
    <font>
      <b/>
      <sz val="10"/>
      <color theme="1"/>
      <name val="Calibri"/>
      <family val="2"/>
      <scheme val="minor"/>
    </font>
    <font>
      <b/>
      <vertAlign val="superscript"/>
      <sz val="10"/>
      <color theme="1"/>
      <name val="Calibri"/>
      <family val="2"/>
      <scheme val="minor"/>
    </font>
    <font>
      <sz val="10"/>
      <color theme="1"/>
      <name val="Calibri"/>
      <family val="2"/>
      <scheme val="minor"/>
    </font>
    <font>
      <vertAlign val="superscript"/>
      <sz val="10"/>
      <color theme="1"/>
      <name val="Calibri"/>
      <family val="2"/>
      <scheme val="minor"/>
    </font>
    <font>
      <b/>
      <sz val="14"/>
      <color theme="1"/>
      <name val="Calibri"/>
      <family val="2"/>
      <scheme val="minor"/>
    </font>
    <font>
      <sz val="10"/>
      <name val="Calibri"/>
      <family val="2"/>
    </font>
    <font>
      <sz val="10"/>
      <color indexed="8"/>
      <name val="Calibri"/>
      <family val="2"/>
    </font>
    <font>
      <sz val="9"/>
      <name val="Calibri"/>
      <family val="2"/>
    </font>
    <font>
      <sz val="11"/>
      <color rgb="FF000000"/>
      <name val="Calibri"/>
      <family val="2"/>
    </font>
    <font>
      <u/>
      <sz val="11"/>
      <color rgb="FF3333FF"/>
      <name val="Calibri"/>
      <family val="2"/>
      <scheme val="minor"/>
    </font>
    <font>
      <sz val="10"/>
      <color theme="1"/>
      <name val="Calibri"/>
      <family val="2"/>
    </font>
    <font>
      <sz val="10"/>
      <color rgb="FF000000"/>
      <name val="Calibri"/>
      <family val="2"/>
      <scheme val="minor"/>
    </font>
    <font>
      <sz val="11"/>
      <color theme="1"/>
      <name val="Calibri"/>
      <family val="2"/>
    </font>
    <font>
      <b/>
      <sz val="11"/>
      <color rgb="FF000000"/>
      <name val="Calibri"/>
      <family val="2"/>
    </font>
    <font>
      <b/>
      <sz val="12"/>
      <color theme="1"/>
      <name val="Calibri"/>
      <family val="2"/>
      <scheme val="minor"/>
    </font>
    <font>
      <sz val="11"/>
      <color rgb="FF000000"/>
      <name val="Calibri"/>
      <family val="2"/>
      <scheme val="minor"/>
    </font>
    <font>
      <sz val="11"/>
      <color theme="1"/>
      <name val="Calibri (Body)"/>
    </font>
    <font>
      <b/>
      <sz val="12"/>
      <name val="Calibri"/>
      <family val="2"/>
    </font>
    <font>
      <sz val="10"/>
      <color rgb="FF000000"/>
      <name val="Calibri (Body)"/>
    </font>
    <font>
      <sz val="10"/>
      <color theme="1"/>
      <name val="Calibri (Body)"/>
    </font>
    <font>
      <b/>
      <sz val="10"/>
      <color theme="1"/>
      <name val="Calibri (Body)"/>
    </font>
    <font>
      <b/>
      <sz val="11"/>
      <color theme="1"/>
      <name val="Calibri (Body)"/>
    </font>
    <font>
      <b/>
      <sz val="11"/>
      <color theme="0"/>
      <name val="Calibri"/>
      <family val="2"/>
      <scheme val="minor"/>
    </font>
    <font>
      <sz val="11"/>
      <color theme="0"/>
      <name val="Calibri"/>
      <family val="2"/>
      <scheme val="minor"/>
    </font>
    <font>
      <sz val="11"/>
      <color theme="5"/>
      <name val="Calibri"/>
      <family val="2"/>
      <scheme val="minor"/>
    </font>
    <font>
      <b/>
      <sz val="10"/>
      <color theme="1"/>
      <name val="Cambria"/>
      <family val="2"/>
      <scheme val="major"/>
    </font>
    <font>
      <b/>
      <sz val="9"/>
      <color rgb="FF000000"/>
      <name val="Tahoma"/>
      <family val="2"/>
    </font>
    <font>
      <sz val="9"/>
      <color rgb="FF000000"/>
      <name val="Tahoma"/>
      <family val="2"/>
    </font>
    <font>
      <sz val="12"/>
      <color theme="0" tint="-0.499984740745262"/>
      <name val="Menlo"/>
      <family val="2"/>
    </font>
    <font>
      <sz val="12"/>
      <color rgb="FF000000"/>
      <name val="Aptos Narrow"/>
      <family val="2"/>
    </font>
  </fonts>
  <fills count="21">
    <fill>
      <patternFill patternType="none"/>
    </fill>
    <fill>
      <patternFill patternType="gray125"/>
    </fill>
    <fill>
      <patternFill patternType="solid">
        <fgColor theme="0" tint="-0.249977111117893"/>
        <bgColor indexed="64"/>
      </patternFill>
    </fill>
    <fill>
      <patternFill patternType="solid">
        <fgColor rgb="FFFFC00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6"/>
        <bgColor indexed="64"/>
      </patternFill>
    </fill>
    <fill>
      <patternFill patternType="solid">
        <fgColor rgb="FFFFC1C1"/>
        <bgColor indexed="64"/>
      </patternFill>
    </fill>
    <fill>
      <patternFill patternType="solid">
        <fgColor rgb="FF92D050"/>
        <bgColor indexed="64"/>
      </patternFill>
    </fill>
    <fill>
      <patternFill patternType="solid">
        <fgColor theme="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4"/>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89999084444715716"/>
        <bgColor indexed="64"/>
      </patternFill>
    </fill>
    <fill>
      <patternFill patternType="solid">
        <fgColor rgb="FFFFFF00"/>
        <bgColor indexed="64"/>
      </patternFill>
    </fill>
  </fills>
  <borders count="40">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right/>
      <top/>
      <bottom style="thick">
        <color theme="0" tint="-0.24994659260841701"/>
      </bottom>
      <diagonal/>
    </border>
    <border>
      <left style="thick">
        <color theme="0"/>
      </left>
      <right style="thick">
        <color theme="0"/>
      </right>
      <top/>
      <bottom style="thin">
        <color theme="0" tint="-0.24994659260841701"/>
      </bottom>
      <diagonal/>
    </border>
    <border>
      <left/>
      <right/>
      <top style="thick">
        <color theme="4"/>
      </top>
      <bottom style="dashed">
        <color theme="0" tint="-0.2499465926084170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bottom/>
      <diagonal/>
    </border>
    <border>
      <left style="thin">
        <color indexed="64"/>
      </left>
      <right/>
      <top/>
      <bottom/>
      <diagonal/>
    </border>
    <border>
      <left style="medium">
        <color indexed="64"/>
      </left>
      <right style="medium">
        <color indexed="64"/>
      </right>
      <top/>
      <bottom/>
      <diagonal/>
    </border>
    <border>
      <left style="thin">
        <color indexed="64"/>
      </left>
      <right/>
      <top/>
      <bottom style="medium">
        <color indexed="64"/>
      </bottom>
      <diagonal/>
    </border>
    <border>
      <left style="medium">
        <color indexed="64"/>
      </left>
      <right style="medium">
        <color indexed="64"/>
      </right>
      <top/>
      <bottom style="medium">
        <color indexed="64"/>
      </bottom>
      <diagonal/>
    </border>
  </borders>
  <cellStyleXfs count="19">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16" fillId="0" borderId="0" applyFont="0" applyFill="0" applyBorder="0" applyAlignment="0" applyProtection="0"/>
    <xf numFmtId="0" fontId="3" fillId="0" borderId="11" applyNumberFormat="0" applyProtection="0">
      <alignment horizontal="left" wrapText="1"/>
    </xf>
    <xf numFmtId="43" fontId="16" fillId="0" borderId="0" applyFont="0" applyFill="0" applyBorder="0" applyAlignment="0" applyProtection="0"/>
    <xf numFmtId="0" fontId="16" fillId="0" borderId="0" applyNumberFormat="0" applyFill="0" applyBorder="0" applyAlignment="0" applyProtection="0"/>
  </cellStyleXfs>
  <cellXfs count="254">
    <xf numFmtId="0" fontId="0" fillId="0" borderId="0" xfId="0"/>
    <xf numFmtId="0" fontId="1" fillId="0" borderId="0" xfId="0" applyFont="1"/>
    <xf numFmtId="0" fontId="1" fillId="2" borderId="0" xfId="0" applyFont="1" applyFill="1"/>
    <xf numFmtId="0" fontId="0" fillId="3" borderId="0" xfId="0" applyFill="1"/>
    <xf numFmtId="0" fontId="0" fillId="0" borderId="0" xfId="0" applyAlignment="1">
      <alignment horizontal="left"/>
    </xf>
    <xf numFmtId="0" fontId="5" fillId="0" borderId="0" xfId="7"/>
    <xf numFmtId="11" fontId="0" fillId="0" borderId="0" xfId="0" applyNumberFormat="1"/>
    <xf numFmtId="166" fontId="0" fillId="0" borderId="0" xfId="0" applyNumberFormat="1"/>
    <xf numFmtId="0" fontId="10" fillId="0" borderId="0" xfId="0" applyFont="1"/>
    <xf numFmtId="0" fontId="11" fillId="0" borderId="0" xfId="0" applyFont="1"/>
    <xf numFmtId="0" fontId="12" fillId="0" borderId="0" xfId="0" applyFont="1"/>
    <xf numFmtId="164" fontId="15" fillId="0" borderId="0" xfId="0" applyNumberFormat="1" applyFont="1" applyAlignment="1">
      <alignment horizontal="right" indent="1"/>
    </xf>
    <xf numFmtId="0" fontId="15" fillId="0" borderId="0" xfId="0" applyFont="1"/>
    <xf numFmtId="167" fontId="15" fillId="0" borderId="0" xfId="0" applyNumberFormat="1" applyFont="1" applyAlignment="1">
      <alignment horizontal="left" indent="1"/>
    </xf>
    <xf numFmtId="167" fontId="15" fillId="0" borderId="0" xfId="0" applyNumberFormat="1" applyFont="1" applyAlignment="1">
      <alignment horizontal="left" indent="2"/>
    </xf>
    <xf numFmtId="167" fontId="15" fillId="0" borderId="0" xfId="0" applyNumberFormat="1" applyFont="1" applyAlignment="1">
      <alignment horizontal="left" indent="3"/>
    </xf>
    <xf numFmtId="0" fontId="0" fillId="0" borderId="0" xfId="0" applyAlignment="1">
      <alignment horizontal="left" indent="3"/>
    </xf>
    <xf numFmtId="0" fontId="13" fillId="0" borderId="0" xfId="0" applyFont="1"/>
    <xf numFmtId="0" fontId="13" fillId="0" borderId="0" xfId="0" applyFont="1" applyAlignment="1">
      <alignment horizontal="left"/>
    </xf>
    <xf numFmtId="0" fontId="15" fillId="0" borderId="0" xfId="0" applyFont="1" applyAlignment="1">
      <alignment horizontal="left" indent="2"/>
    </xf>
    <xf numFmtId="0" fontId="15" fillId="0" borderId="0" xfId="0" applyFont="1" applyAlignment="1">
      <alignment horizontal="left" indent="1"/>
    </xf>
    <xf numFmtId="0" fontId="13" fillId="0" borderId="0" xfId="0" applyFont="1" applyAlignment="1">
      <alignment horizontal="left" indent="1"/>
    </xf>
    <xf numFmtId="0" fontId="0" fillId="0" borderId="9" xfId="0" applyBorder="1"/>
    <xf numFmtId="164" fontId="15" fillId="0" borderId="9" xfId="0" applyNumberFormat="1" applyFont="1" applyBorder="1" applyAlignment="1">
      <alignment horizontal="right" indent="1"/>
    </xf>
    <xf numFmtId="0" fontId="9" fillId="0" borderId="0" xfId="0" applyFont="1"/>
    <xf numFmtId="0" fontId="17" fillId="0" borderId="0" xfId="0" applyFont="1" applyAlignment="1">
      <alignment wrapText="1"/>
    </xf>
    <xf numFmtId="0" fontId="4" fillId="0" borderId="0" xfId="3" applyAlignment="1">
      <alignment horizontal="left" wrapText="1"/>
    </xf>
    <xf numFmtId="3" fontId="19" fillId="0" borderId="0" xfId="0" applyNumberFormat="1" applyFont="1" applyAlignment="1">
      <alignment horizontal="left" wrapText="1"/>
    </xf>
    <xf numFmtId="0" fontId="19" fillId="0" borderId="1" xfId="2" applyFont="1">
      <alignment wrapText="1"/>
    </xf>
    <xf numFmtId="3" fontId="19" fillId="0" borderId="1" xfId="2" applyNumberFormat="1" applyFont="1" applyAlignment="1">
      <alignment horizontal="right" wrapText="1"/>
    </xf>
    <xf numFmtId="0" fontId="19" fillId="0" borderId="12" xfId="4" applyFont="1" applyBorder="1">
      <alignment wrapText="1"/>
    </xf>
    <xf numFmtId="164" fontId="21" fillId="0" borderId="12" xfId="4" applyNumberFormat="1" applyFont="1" applyBorder="1" applyAlignment="1">
      <alignment horizontal="right" wrapText="1"/>
    </xf>
    <xf numFmtId="0" fontId="19" fillId="0" borderId="3" xfId="5" applyFont="1">
      <alignment wrapText="1"/>
    </xf>
    <xf numFmtId="164" fontId="19" fillId="0" borderId="3" xfId="5" applyNumberFormat="1" applyFont="1" applyAlignment="1">
      <alignment horizontal="right" wrapText="1"/>
    </xf>
    <xf numFmtId="0" fontId="21" fillId="0" borderId="2" xfId="4" applyFont="1">
      <alignment wrapText="1"/>
    </xf>
    <xf numFmtId="164" fontId="21" fillId="0" borderId="2" xfId="4" applyNumberFormat="1" applyFont="1" applyAlignment="1">
      <alignment horizontal="right" wrapText="1"/>
    </xf>
    <xf numFmtId="0" fontId="21" fillId="0" borderId="2" xfId="4" applyFont="1" applyAlignment="1">
      <alignment horizontal="left" wrapText="1" indent="1"/>
    </xf>
    <xf numFmtId="0" fontId="21" fillId="0" borderId="2" xfId="4" applyFont="1" applyAlignment="1">
      <alignment horizontal="left" wrapText="1" indent="2"/>
    </xf>
    <xf numFmtId="0" fontId="21" fillId="0" borderId="2" xfId="4" applyFont="1" applyAlignment="1">
      <alignment horizontal="left" wrapText="1"/>
    </xf>
    <xf numFmtId="0" fontId="21" fillId="0" borderId="2" xfId="4" quotePrefix="1" applyFont="1">
      <alignment wrapText="1"/>
    </xf>
    <xf numFmtId="0" fontId="19" fillId="0" borderId="3" xfId="5" applyFont="1" applyAlignment="1">
      <alignment horizontal="left" wrapText="1" indent="1"/>
    </xf>
    <xf numFmtId="165" fontId="0" fillId="0" borderId="0" xfId="15" applyNumberFormat="1" applyFont="1"/>
    <xf numFmtId="4" fontId="0" fillId="0" borderId="0" xfId="0" applyNumberFormat="1"/>
    <xf numFmtId="0" fontId="23" fillId="0" borderId="0" xfId="0" applyFont="1"/>
    <xf numFmtId="11" fontId="0" fillId="0" borderId="0" xfId="17" applyNumberFormat="1" applyFont="1"/>
    <xf numFmtId="166" fontId="0" fillId="4" borderId="0" xfId="0" applyNumberFormat="1" applyFill="1"/>
    <xf numFmtId="0" fontId="2" fillId="0" borderId="0" xfId="1"/>
    <xf numFmtId="0" fontId="3" fillId="0" borderId="1" xfId="2">
      <alignment wrapText="1"/>
    </xf>
    <xf numFmtId="0" fontId="24" fillId="0" borderId="0" xfId="0" applyFont="1"/>
    <xf numFmtId="0" fontId="25" fillId="0" borderId="0" xfId="0" applyFont="1"/>
    <xf numFmtId="0" fontId="4" fillId="0" borderId="0" xfId="3">
      <alignment horizontal="left"/>
    </xf>
    <xf numFmtId="0" fontId="8" fillId="0" borderId="0" xfId="0" applyFont="1" applyAlignment="1">
      <alignment horizontal="right"/>
    </xf>
    <xf numFmtId="0" fontId="3" fillId="0" borderId="1" xfId="2" applyAlignment="1">
      <alignment horizontal="right" wrapText="1"/>
    </xf>
    <xf numFmtId="0" fontId="3" fillId="0" borderId="3" xfId="5">
      <alignment wrapText="1"/>
    </xf>
    <xf numFmtId="0" fontId="0" fillId="0" borderId="2" xfId="4" applyFont="1">
      <alignment wrapText="1"/>
    </xf>
    <xf numFmtId="4" fontId="0" fillId="0" borderId="2" xfId="4" applyNumberFormat="1" applyFont="1" applyAlignment="1">
      <alignment horizontal="right" wrapText="1"/>
    </xf>
    <xf numFmtId="165" fontId="0" fillId="0" borderId="2" xfId="4" applyNumberFormat="1" applyFont="1" applyAlignment="1">
      <alignment horizontal="right" wrapText="1"/>
    </xf>
    <xf numFmtId="4" fontId="3" fillId="0" borderId="3" xfId="5" applyNumberFormat="1" applyAlignment="1">
      <alignment horizontal="right" wrapText="1"/>
    </xf>
    <xf numFmtId="165" fontId="3" fillId="0" borderId="3" xfId="5" applyNumberFormat="1" applyAlignment="1">
      <alignment horizontal="right" wrapText="1"/>
    </xf>
    <xf numFmtId="3" fontId="3" fillId="0" borderId="3" xfId="5" applyNumberFormat="1" applyAlignment="1">
      <alignment horizontal="right" wrapText="1"/>
    </xf>
    <xf numFmtId="168" fontId="0" fillId="0" borderId="2" xfId="4" applyNumberFormat="1" applyFont="1" applyAlignment="1">
      <alignment horizontal="right" wrapText="1"/>
    </xf>
    <xf numFmtId="3" fontId="0" fillId="0" borderId="2" xfId="4" applyNumberFormat="1" applyFont="1" applyAlignment="1">
      <alignment horizontal="right" wrapText="1"/>
    </xf>
    <xf numFmtId="0" fontId="0" fillId="0" borderId="8" xfId="0" applyBorder="1"/>
    <xf numFmtId="0" fontId="15" fillId="6" borderId="0" xfId="0" applyFont="1" applyFill="1"/>
    <xf numFmtId="0" fontId="0" fillId="6" borderId="2" xfId="4" applyFont="1" applyFill="1">
      <alignment wrapText="1"/>
    </xf>
    <xf numFmtId="4" fontId="0" fillId="6" borderId="2" xfId="4" applyNumberFormat="1" applyFont="1" applyFill="1" applyAlignment="1">
      <alignment horizontal="right" wrapText="1"/>
    </xf>
    <xf numFmtId="165" fontId="0" fillId="6" borderId="2" xfId="4" applyNumberFormat="1" applyFont="1" applyFill="1" applyAlignment="1">
      <alignment horizontal="right" wrapText="1"/>
    </xf>
    <xf numFmtId="0" fontId="3" fillId="6" borderId="3" xfId="5" applyFill="1">
      <alignment wrapText="1"/>
    </xf>
    <xf numFmtId="4" fontId="3" fillId="6" borderId="3" xfId="5" applyNumberFormat="1" applyFill="1" applyAlignment="1">
      <alignment horizontal="right" wrapText="1"/>
    </xf>
    <xf numFmtId="165" fontId="3" fillId="6" borderId="3" xfId="5" applyNumberFormat="1" applyFill="1" applyAlignment="1">
      <alignment horizontal="right" wrapText="1"/>
    </xf>
    <xf numFmtId="0" fontId="0" fillId="6" borderId="0" xfId="0" applyFill="1"/>
    <xf numFmtId="9" fontId="0" fillId="0" borderId="0" xfId="15" applyFont="1"/>
    <xf numFmtId="0" fontId="23" fillId="6" borderId="0" xfId="0" applyFont="1" applyFill="1"/>
    <xf numFmtId="168" fontId="3" fillId="0" borderId="3" xfId="5" applyNumberFormat="1" applyAlignment="1">
      <alignment horizontal="right" wrapText="1"/>
    </xf>
    <xf numFmtId="0" fontId="0" fillId="7" borderId="0" xfId="0" applyFill="1"/>
    <xf numFmtId="0" fontId="27" fillId="0" borderId="0" xfId="4" applyFont="1" applyBorder="1">
      <alignment wrapText="1"/>
    </xf>
    <xf numFmtId="0" fontId="16" fillId="0" borderId="0" xfId="0" applyFont="1" applyAlignment="1" applyProtection="1">
      <alignment horizontal="right"/>
      <protection locked="0"/>
    </xf>
    <xf numFmtId="0" fontId="16" fillId="0" borderId="0" xfId="0" applyFont="1"/>
    <xf numFmtId="1" fontId="16" fillId="0" borderId="0" xfId="0" applyNumberFormat="1" applyFont="1"/>
    <xf numFmtId="0" fontId="0" fillId="0" borderId="0" xfId="0" applyAlignment="1">
      <alignment wrapText="1"/>
    </xf>
    <xf numFmtId="0" fontId="1" fillId="8" borderId="0" xfId="0" applyFont="1" applyFill="1"/>
    <xf numFmtId="11" fontId="16" fillId="0" borderId="0" xfId="0" applyNumberFormat="1" applyFont="1"/>
    <xf numFmtId="0" fontId="1" fillId="9" borderId="0" xfId="0" applyFont="1" applyFill="1"/>
    <xf numFmtId="169" fontId="1" fillId="0" borderId="0" xfId="17" applyNumberFormat="1" applyFont="1"/>
    <xf numFmtId="169" fontId="1" fillId="0" borderId="0" xfId="0" applyNumberFormat="1" applyFont="1"/>
    <xf numFmtId="0" fontId="0" fillId="2" borderId="0" xfId="0" applyFill="1"/>
    <xf numFmtId="1" fontId="0" fillId="0" borderId="0" xfId="0" applyNumberFormat="1"/>
    <xf numFmtId="170" fontId="0" fillId="0" borderId="0" xfId="0" applyNumberFormat="1"/>
    <xf numFmtId="0" fontId="1" fillId="0" borderId="0" xfId="0" applyFont="1" applyAlignment="1">
      <alignment horizontal="right"/>
    </xf>
    <xf numFmtId="0" fontId="0" fillId="0" borderId="0" xfId="0" applyAlignment="1">
      <alignment horizontal="right" wrapText="1"/>
    </xf>
    <xf numFmtId="170" fontId="0" fillId="10" borderId="0" xfId="0" applyNumberFormat="1" applyFill="1"/>
    <xf numFmtId="164" fontId="0" fillId="0" borderId="0" xfId="0" applyNumberFormat="1"/>
    <xf numFmtId="164" fontId="1" fillId="0" borderId="0" xfId="0" applyNumberFormat="1" applyFont="1"/>
    <xf numFmtId="170" fontId="1" fillId="10" borderId="0" xfId="0" applyNumberFormat="1" applyFont="1" applyFill="1"/>
    <xf numFmtId="0" fontId="28" fillId="0" borderId="0" xfId="7" applyFont="1" applyAlignment="1" applyProtection="1"/>
    <xf numFmtId="14" fontId="0" fillId="0" borderId="0" xfId="0" applyNumberFormat="1"/>
    <xf numFmtId="0" fontId="29" fillId="0" borderId="0" xfId="0" applyFont="1"/>
    <xf numFmtId="0" fontId="30" fillId="0" borderId="0" xfId="0" applyFont="1"/>
    <xf numFmtId="0" fontId="0" fillId="11" borderId="0" xfId="0" applyFill="1"/>
    <xf numFmtId="0" fontId="0" fillId="12" borderId="0" xfId="0" applyFill="1"/>
    <xf numFmtId="0" fontId="27" fillId="0" borderId="0" xfId="0" applyFont="1"/>
    <xf numFmtId="0" fontId="31" fillId="0" borderId="0" xfId="0" applyFont="1"/>
    <xf numFmtId="0" fontId="1" fillId="0" borderId="0" xfId="0" quotePrefix="1" applyFont="1"/>
    <xf numFmtId="0" fontId="16" fillId="0" borderId="0" xfId="18" applyAlignment="1">
      <alignment horizontal="center" vertical="top" wrapText="1"/>
    </xf>
    <xf numFmtId="4" fontId="0" fillId="0" borderId="0" xfId="17" applyNumberFormat="1" applyFont="1" applyAlignment="1">
      <alignment horizontal="center" vertical="top" wrapText="1"/>
    </xf>
    <xf numFmtId="3" fontId="0" fillId="0" borderId="0" xfId="0" applyNumberFormat="1" applyAlignment="1">
      <alignment horizontal="center" vertical="top" wrapText="1"/>
    </xf>
    <xf numFmtId="3" fontId="0" fillId="0" borderId="0" xfId="17" applyNumberFormat="1" applyFont="1" applyAlignment="1">
      <alignment horizontal="center" vertical="top" wrapText="1"/>
    </xf>
    <xf numFmtId="164" fontId="0" fillId="0" borderId="0" xfId="0" applyNumberFormat="1" applyAlignment="1">
      <alignment horizontal="center" vertical="top" wrapText="1"/>
    </xf>
    <xf numFmtId="0" fontId="16" fillId="0" borderId="0" xfId="18"/>
    <xf numFmtId="4" fontId="0" fillId="0" borderId="0" xfId="17" applyNumberFormat="1" applyFont="1"/>
    <xf numFmtId="3" fontId="0" fillId="0" borderId="0" xfId="0" applyNumberFormat="1" applyAlignment="1">
      <alignment horizontal="right" wrapText="1"/>
    </xf>
    <xf numFmtId="3" fontId="0" fillId="0" borderId="0" xfId="17" applyNumberFormat="1" applyFont="1"/>
    <xf numFmtId="3" fontId="16" fillId="0" borderId="0" xfId="17" applyNumberFormat="1"/>
    <xf numFmtId="164" fontId="16" fillId="0" borderId="0" xfId="18" applyNumberFormat="1"/>
    <xf numFmtId="0" fontId="16" fillId="0" borderId="0" xfId="18" quotePrefix="1"/>
    <xf numFmtId="3" fontId="0" fillId="0" borderId="0" xfId="0" quotePrefix="1" applyNumberFormat="1" applyAlignment="1">
      <alignment horizontal="right" wrapText="1"/>
    </xf>
    <xf numFmtId="3" fontId="0" fillId="0" borderId="0" xfId="0" quotePrefix="1" applyNumberFormat="1" applyAlignment="1">
      <alignment horizontal="right"/>
    </xf>
    <xf numFmtId="0" fontId="16" fillId="0" borderId="0" xfId="18" applyAlignment="1">
      <alignment wrapText="1"/>
    </xf>
    <xf numFmtId="3" fontId="0" fillId="0" borderId="0" xfId="0" applyNumberFormat="1" applyAlignment="1">
      <alignment horizontal="right"/>
    </xf>
    <xf numFmtId="0" fontId="0" fillId="0" borderId="13" xfId="0" applyBorder="1"/>
    <xf numFmtId="0" fontId="0" fillId="13" borderId="13" xfId="0" applyFill="1" applyBorder="1"/>
    <xf numFmtId="0" fontId="16" fillId="2" borderId="0" xfId="18" applyFill="1"/>
    <xf numFmtId="4" fontId="0" fillId="2" borderId="0" xfId="17" applyNumberFormat="1" applyFont="1" applyFill="1"/>
    <xf numFmtId="3" fontId="0" fillId="2" borderId="0" xfId="0" applyNumberFormat="1" applyFill="1" applyAlignment="1">
      <alignment horizontal="right"/>
    </xf>
    <xf numFmtId="3" fontId="0" fillId="2" borderId="0" xfId="17" applyNumberFormat="1" applyFont="1" applyFill="1"/>
    <xf numFmtId="164" fontId="0" fillId="2" borderId="0" xfId="0" applyNumberFormat="1" applyFill="1"/>
    <xf numFmtId="3" fontId="16" fillId="2" borderId="0" xfId="17" applyNumberFormat="1" applyFill="1"/>
    <xf numFmtId="164" fontId="16" fillId="2" borderId="0" xfId="18" applyNumberFormat="1" applyFill="1"/>
    <xf numFmtId="0" fontId="1" fillId="0" borderId="13" xfId="0" applyFont="1" applyBorder="1"/>
    <xf numFmtId="0" fontId="32" fillId="0" borderId="13" xfId="0" applyFont="1" applyBorder="1"/>
    <xf numFmtId="0" fontId="31" fillId="0" borderId="13" xfId="0" applyFont="1" applyBorder="1"/>
    <xf numFmtId="0" fontId="34" fillId="0" borderId="0" xfId="0" applyFont="1"/>
    <xf numFmtId="0" fontId="2" fillId="0" borderId="0" xfId="0" applyFont="1"/>
    <xf numFmtId="0" fontId="35" fillId="0" borderId="13" xfId="0" applyFont="1" applyBorder="1" applyAlignment="1">
      <alignment wrapText="1"/>
    </xf>
    <xf numFmtId="0" fontId="35" fillId="0" borderId="0" xfId="0" applyFont="1"/>
    <xf numFmtId="0" fontId="35" fillId="0" borderId="22" xfId="0" applyFont="1" applyBorder="1" applyAlignment="1">
      <alignment wrapText="1"/>
    </xf>
    <xf numFmtId="0" fontId="0" fillId="0" borderId="13" xfId="0" applyBorder="1" applyAlignment="1">
      <alignment vertical="top" wrapText="1"/>
    </xf>
    <xf numFmtId="0" fontId="34" fillId="0" borderId="13" xfId="0" applyFont="1" applyBorder="1" applyAlignment="1">
      <alignment wrapText="1"/>
    </xf>
    <xf numFmtId="0" fontId="0" fillId="0" borderId="0" xfId="0" quotePrefix="1" applyAlignment="1">
      <alignment wrapText="1"/>
    </xf>
    <xf numFmtId="0" fontId="37" fillId="0" borderId="0" xfId="0" applyFont="1"/>
    <xf numFmtId="0" fontId="38" fillId="0" borderId="13" xfId="0" applyFont="1" applyBorder="1"/>
    <xf numFmtId="0" fontId="38" fillId="0" borderId="14" xfId="0" applyFont="1" applyBorder="1"/>
    <xf numFmtId="0" fontId="38" fillId="0" borderId="0" xfId="0" applyFont="1"/>
    <xf numFmtId="0" fontId="38" fillId="0" borderId="15" xfId="0" applyFont="1" applyBorder="1"/>
    <xf numFmtId="0" fontId="38" fillId="0" borderId="16" xfId="0" applyFont="1" applyBorder="1"/>
    <xf numFmtId="0" fontId="38" fillId="5" borderId="16" xfId="0" applyFont="1" applyFill="1" applyBorder="1"/>
    <xf numFmtId="0" fontId="38" fillId="0" borderId="17" xfId="0" applyFont="1" applyBorder="1"/>
    <xf numFmtId="0" fontId="38" fillId="0" borderId="18" xfId="0" applyFont="1" applyBorder="1"/>
    <xf numFmtId="0" fontId="37" fillId="0" borderId="13" xfId="0" applyFont="1" applyBorder="1"/>
    <xf numFmtId="11" fontId="38" fillId="0" borderId="0" xfId="0" applyNumberFormat="1" applyFont="1"/>
    <xf numFmtId="11" fontId="38" fillId="0" borderId="16" xfId="0" applyNumberFormat="1" applyFont="1" applyBorder="1"/>
    <xf numFmtId="11" fontId="38" fillId="14" borderId="9" xfId="0" applyNumberFormat="1" applyFont="1" applyFill="1" applyBorder="1"/>
    <xf numFmtId="11" fontId="38" fillId="0" borderId="9" xfId="0" applyNumberFormat="1" applyFont="1" applyBorder="1"/>
    <xf numFmtId="0" fontId="38" fillId="0" borderId="9" xfId="0" applyFont="1" applyBorder="1"/>
    <xf numFmtId="0" fontId="38" fillId="14" borderId="0" xfId="0" applyFont="1" applyFill="1"/>
    <xf numFmtId="0" fontId="38" fillId="0" borderId="19" xfId="0" applyFont="1" applyBorder="1"/>
    <xf numFmtId="11" fontId="38" fillId="0" borderId="20" xfId="0" applyNumberFormat="1" applyFont="1" applyBorder="1"/>
    <xf numFmtId="11" fontId="38" fillId="0" borderId="21" xfId="0" applyNumberFormat="1" applyFont="1" applyBorder="1"/>
    <xf numFmtId="11" fontId="38" fillId="0" borderId="18" xfId="0" applyNumberFormat="1" applyFont="1" applyBorder="1"/>
    <xf numFmtId="11" fontId="38" fillId="5" borderId="20" xfId="0" applyNumberFormat="1" applyFont="1" applyFill="1" applyBorder="1"/>
    <xf numFmtId="11" fontId="38" fillId="5" borderId="9" xfId="0" applyNumberFormat="1" applyFont="1" applyFill="1" applyBorder="1"/>
    <xf numFmtId="0" fontId="38" fillId="0" borderId="0" xfId="0" applyFont="1" applyAlignment="1">
      <alignment horizontal="right" vertical="center"/>
    </xf>
    <xf numFmtId="0" fontId="38" fillId="0" borderId="28" xfId="0" applyFont="1" applyBorder="1"/>
    <xf numFmtId="0" fontId="38" fillId="0" borderId="29" xfId="0" applyFont="1" applyBorder="1"/>
    <xf numFmtId="0" fontId="38" fillId="0" borderId="32" xfId="0" applyFont="1" applyBorder="1"/>
    <xf numFmtId="0" fontId="38" fillId="0" borderId="33" xfId="0" applyFont="1" applyBorder="1"/>
    <xf numFmtId="0" fontId="38" fillId="0" borderId="27" xfId="0" applyFont="1" applyBorder="1"/>
    <xf numFmtId="11" fontId="38" fillId="0" borderId="34" xfId="0" applyNumberFormat="1" applyFont="1" applyBorder="1"/>
    <xf numFmtId="11" fontId="38" fillId="0" borderId="35" xfId="0" applyNumberFormat="1" applyFont="1" applyBorder="1"/>
    <xf numFmtId="0" fontId="38" fillId="0" borderId="24" xfId="0" applyFont="1" applyBorder="1"/>
    <xf numFmtId="11" fontId="38" fillId="0" borderId="24" xfId="0" applyNumberFormat="1" applyFont="1" applyBorder="1"/>
    <xf numFmtId="11" fontId="38" fillId="0" borderId="25" xfId="0" applyNumberFormat="1" applyFont="1" applyBorder="1"/>
    <xf numFmtId="11" fontId="38" fillId="0" borderId="26" xfId="0" applyNumberFormat="1" applyFont="1" applyBorder="1"/>
    <xf numFmtId="11" fontId="38" fillId="5" borderId="15" xfId="0" applyNumberFormat="1" applyFont="1" applyFill="1" applyBorder="1"/>
    <xf numFmtId="11" fontId="38" fillId="5" borderId="17" xfId="0" applyNumberFormat="1" applyFont="1" applyFill="1" applyBorder="1"/>
    <xf numFmtId="0" fontId="38" fillId="14" borderId="13" xfId="0" applyFont="1" applyFill="1" applyBorder="1"/>
    <xf numFmtId="11" fontId="38" fillId="14" borderId="19" xfId="0" applyNumberFormat="1" applyFont="1" applyFill="1" applyBorder="1"/>
    <xf numFmtId="11" fontId="38" fillId="14" borderId="17" xfId="0" applyNumberFormat="1" applyFont="1" applyFill="1" applyBorder="1"/>
    <xf numFmtId="0" fontId="0" fillId="0" borderId="0" xfId="0" quotePrefix="1" applyAlignment="1">
      <alignment horizontal="left"/>
    </xf>
    <xf numFmtId="0" fontId="41" fillId="11" borderId="36" xfId="0" applyFont="1" applyFill="1" applyBorder="1"/>
    <xf numFmtId="11" fontId="41" fillId="11" borderId="0" xfId="0" applyNumberFormat="1" applyFont="1" applyFill="1"/>
    <xf numFmtId="11" fontId="41" fillId="11" borderId="37" xfId="0" applyNumberFormat="1" applyFont="1" applyFill="1" applyBorder="1"/>
    <xf numFmtId="0" fontId="0" fillId="15" borderId="36" xfId="0" applyFill="1" applyBorder="1"/>
    <xf numFmtId="11" fontId="0" fillId="6" borderId="0" xfId="0" applyNumberFormat="1" applyFill="1"/>
    <xf numFmtId="11" fontId="0" fillId="6" borderId="37" xfId="0" applyNumberFormat="1" applyFill="1" applyBorder="1"/>
    <xf numFmtId="0" fontId="0" fillId="15" borderId="38" xfId="0" applyFill="1" applyBorder="1"/>
    <xf numFmtId="11" fontId="0" fillId="6" borderId="25" xfId="0" applyNumberFormat="1" applyFill="1" applyBorder="1"/>
    <xf numFmtId="11" fontId="0" fillId="6" borderId="39" xfId="0" applyNumberFormat="1" applyFill="1" applyBorder="1"/>
    <xf numFmtId="0" fontId="41" fillId="16" borderId="36" xfId="0" applyFont="1" applyFill="1" applyBorder="1"/>
    <xf numFmtId="11" fontId="42" fillId="16" borderId="0" xfId="0" applyNumberFormat="1" applyFont="1" applyFill="1"/>
    <xf numFmtId="11" fontId="42" fillId="16" borderId="37" xfId="0" applyNumberFormat="1" applyFont="1" applyFill="1" applyBorder="1"/>
    <xf numFmtId="0" fontId="0" fillId="17" borderId="36" xfId="0" applyFill="1" applyBorder="1"/>
    <xf numFmtId="11" fontId="0" fillId="18" borderId="0" xfId="0" applyNumberFormat="1" applyFill="1"/>
    <xf numFmtId="11" fontId="0" fillId="18" borderId="37" xfId="0" applyNumberFormat="1" applyFill="1" applyBorder="1"/>
    <xf numFmtId="0" fontId="0" fillId="19" borderId="36" xfId="0" applyFill="1" applyBorder="1"/>
    <xf numFmtId="11" fontId="0" fillId="19" borderId="0" xfId="0" applyNumberFormat="1" applyFill="1"/>
    <xf numFmtId="11" fontId="0" fillId="19" borderId="37" xfId="0" applyNumberFormat="1" applyFill="1" applyBorder="1"/>
    <xf numFmtId="0" fontId="0" fillId="19" borderId="38" xfId="0" applyFill="1" applyBorder="1"/>
    <xf numFmtId="11" fontId="0" fillId="19" borderId="25" xfId="0" applyNumberFormat="1" applyFill="1" applyBorder="1"/>
    <xf numFmtId="11" fontId="0" fillId="19" borderId="39" xfId="0" applyNumberFormat="1" applyFill="1" applyBorder="1"/>
    <xf numFmtId="0" fontId="43" fillId="0" borderId="0" xfId="0" applyFont="1"/>
    <xf numFmtId="0" fontId="0" fillId="0" borderId="36" xfId="0" applyBorder="1"/>
    <xf numFmtId="0" fontId="44" fillId="0" borderId="0" xfId="0" applyFont="1"/>
    <xf numFmtId="0" fontId="44" fillId="0" borderId="37" xfId="0" applyFont="1" applyBorder="1"/>
    <xf numFmtId="0" fontId="17" fillId="0" borderId="0" xfId="0" applyFont="1"/>
    <xf numFmtId="0" fontId="17" fillId="0" borderId="25" xfId="0" applyFont="1" applyBorder="1"/>
    <xf numFmtId="9" fontId="17" fillId="0" borderId="0" xfId="15" applyFont="1" applyFill="1" applyBorder="1" applyAlignment="1"/>
    <xf numFmtId="10" fontId="0" fillId="0" borderId="0" xfId="0" applyNumberFormat="1"/>
    <xf numFmtId="0" fontId="47" fillId="0" borderId="0" xfId="0" applyFont="1"/>
    <xf numFmtId="0" fontId="15" fillId="0" borderId="0" xfId="0" quotePrefix="1" applyFont="1"/>
    <xf numFmtId="10" fontId="15" fillId="0" borderId="0" xfId="0" applyNumberFormat="1" applyFont="1"/>
    <xf numFmtId="0" fontId="48" fillId="0" borderId="0" xfId="0" applyFont="1"/>
    <xf numFmtId="10" fontId="38" fillId="0" borderId="0" xfId="0" applyNumberFormat="1" applyFont="1"/>
    <xf numFmtId="10" fontId="0" fillId="20" borderId="0" xfId="0" applyNumberFormat="1" applyFill="1"/>
    <xf numFmtId="0" fontId="1" fillId="20" borderId="0" xfId="0" applyFont="1" applyFill="1"/>
    <xf numFmtId="166" fontId="0" fillId="20" borderId="0" xfId="0" applyNumberFormat="1" applyFill="1"/>
    <xf numFmtId="169" fontId="0" fillId="0" borderId="0" xfId="17" applyNumberFormat="1" applyFont="1"/>
    <xf numFmtId="0" fontId="0" fillId="20" borderId="0" xfId="0" applyFill="1"/>
    <xf numFmtId="169" fontId="0" fillId="20" borderId="0" xfId="17" applyNumberFormat="1" applyFont="1" applyFill="1"/>
    <xf numFmtId="43" fontId="0" fillId="0" borderId="0" xfId="17" applyFont="1"/>
    <xf numFmtId="0" fontId="0" fillId="0" borderId="13" xfId="0" applyBorder="1" applyAlignment="1">
      <alignment horizontal="center"/>
    </xf>
    <xf numFmtId="0" fontId="3" fillId="0" borderId="3" xfId="5">
      <alignment wrapText="1"/>
    </xf>
    <xf numFmtId="4" fontId="3" fillId="0" borderId="3" xfId="5" applyNumberFormat="1" applyAlignment="1">
      <alignment horizontal="right" wrapText="1"/>
    </xf>
    <xf numFmtId="165" fontId="3" fillId="0" borderId="3" xfId="5" applyNumberFormat="1" applyAlignment="1">
      <alignment horizontal="right" wrapText="1"/>
    </xf>
    <xf numFmtId="0" fontId="26" fillId="0" borderId="4" xfId="6" applyFont="1" applyAlignment="1">
      <alignment wrapText="1"/>
    </xf>
    <xf numFmtId="0" fontId="0" fillId="0" borderId="8" xfId="0" applyBorder="1"/>
    <xf numFmtId="0" fontId="0" fillId="0" borderId="0" xfId="0"/>
    <xf numFmtId="0" fontId="0" fillId="0" borderId="2" xfId="4" applyFont="1">
      <alignment wrapText="1"/>
    </xf>
    <xf numFmtId="3" fontId="0" fillId="0" borderId="2" xfId="4" applyNumberFormat="1" applyFont="1" applyAlignment="1">
      <alignment horizontal="right" wrapText="1"/>
    </xf>
    <xf numFmtId="165" fontId="0" fillId="0" borderId="2" xfId="4" applyNumberFormat="1" applyFont="1" applyAlignment="1">
      <alignment horizontal="right" wrapText="1"/>
    </xf>
    <xf numFmtId="0" fontId="4" fillId="0" borderId="0" xfId="3" applyAlignment="1">
      <alignment horizontal="left" wrapText="1"/>
    </xf>
    <xf numFmtId="0" fontId="0" fillId="0" borderId="0" xfId="0" applyAlignment="1">
      <alignment wrapText="1"/>
    </xf>
    <xf numFmtId="3" fontId="19" fillId="0" borderId="10" xfId="0" applyNumberFormat="1" applyFont="1" applyBorder="1" applyAlignment="1">
      <alignment horizontal="left" wrapText="1"/>
    </xf>
    <xf numFmtId="0" fontId="0" fillId="0" borderId="10" xfId="0" applyBorder="1" applyAlignment="1">
      <alignment horizontal="left"/>
    </xf>
    <xf numFmtId="3" fontId="19" fillId="0" borderId="11" xfId="16" applyNumberFormat="1" applyFont="1">
      <alignment horizontal="left" wrapText="1"/>
    </xf>
    <xf numFmtId="0" fontId="15" fillId="0" borderId="0" xfId="0" applyFont="1" applyAlignment="1">
      <alignment horizontal="left" vertical="top" wrapText="1"/>
    </xf>
    <xf numFmtId="11" fontId="38" fillId="0" borderId="20" xfId="0" applyNumberFormat="1" applyFont="1" applyBorder="1" applyAlignment="1">
      <alignment horizontal="center" vertical="center"/>
    </xf>
    <xf numFmtId="11" fontId="38" fillId="0" borderId="25" xfId="0" applyNumberFormat="1" applyFont="1" applyBorder="1" applyAlignment="1">
      <alignment horizontal="center" vertical="center"/>
    </xf>
    <xf numFmtId="11" fontId="38" fillId="0" borderId="0" xfId="0" applyNumberFormat="1" applyFont="1" applyAlignment="1">
      <alignment horizontal="center" vertical="center"/>
    </xf>
    <xf numFmtId="11" fontId="38" fillId="0" borderId="20" xfId="0" applyNumberFormat="1" applyFont="1" applyBorder="1" applyAlignment="1">
      <alignment horizontal="right" vertical="center"/>
    </xf>
    <xf numFmtId="0" fontId="38" fillId="0" borderId="9" xfId="0" applyFont="1" applyBorder="1" applyAlignment="1">
      <alignment horizontal="right" vertical="center"/>
    </xf>
    <xf numFmtId="11" fontId="38" fillId="0" borderId="21" xfId="0" applyNumberFormat="1" applyFont="1" applyBorder="1" applyAlignment="1">
      <alignment horizontal="right" vertical="center"/>
    </xf>
    <xf numFmtId="0" fontId="38" fillId="0" borderId="18" xfId="0" applyFont="1" applyBorder="1" applyAlignment="1">
      <alignment horizontal="right" vertical="center"/>
    </xf>
    <xf numFmtId="0" fontId="38" fillId="0" borderId="28" xfId="0" applyFont="1" applyBorder="1" applyAlignment="1">
      <alignment horizontal="center"/>
    </xf>
    <xf numFmtId="0" fontId="38" fillId="0" borderId="30" xfId="0" applyFont="1" applyBorder="1" applyAlignment="1">
      <alignment horizontal="center"/>
    </xf>
    <xf numFmtId="0" fontId="38" fillId="0" borderId="31" xfId="0" applyFont="1" applyBorder="1" applyAlignment="1">
      <alignment horizontal="center"/>
    </xf>
    <xf numFmtId="0" fontId="33" fillId="0" borderId="0" xfId="0" applyFont="1" applyAlignment="1">
      <alignment wrapText="1"/>
    </xf>
    <xf numFmtId="0" fontId="36" fillId="5" borderId="0" xfId="0" applyFont="1" applyFill="1" applyAlignment="1">
      <alignment horizontal="center"/>
    </xf>
    <xf numFmtId="0" fontId="40" fillId="0" borderId="22" xfId="0" applyFont="1" applyBorder="1" applyAlignment="1">
      <alignment horizontal="center" wrapText="1"/>
    </xf>
    <xf numFmtId="0" fontId="40" fillId="0" borderId="23" xfId="0" applyFont="1" applyBorder="1" applyAlignment="1">
      <alignment horizontal="center" wrapText="1"/>
    </xf>
    <xf numFmtId="0" fontId="40" fillId="0" borderId="14" xfId="0" applyFont="1" applyBorder="1" applyAlignment="1">
      <alignment horizontal="center" wrapText="1"/>
    </xf>
    <xf numFmtId="0" fontId="38" fillId="0" borderId="22" xfId="0" applyFont="1" applyBorder="1" applyAlignment="1">
      <alignment horizontal="center"/>
    </xf>
    <xf numFmtId="0" fontId="38" fillId="0" borderId="23" xfId="0" applyFont="1" applyBorder="1" applyAlignment="1">
      <alignment horizontal="center"/>
    </xf>
    <xf numFmtId="0" fontId="38" fillId="0" borderId="14" xfId="0" applyFont="1" applyBorder="1" applyAlignment="1">
      <alignment horizontal="center"/>
    </xf>
  </cellXfs>
  <cellStyles count="19">
    <cellStyle name="Body: normal cell" xfId="4" xr:uid="{00000000-0005-0000-0000-000000000000}"/>
    <cellStyle name="Body: normal cell 2" xfId="11" xr:uid="{00000000-0005-0000-0000-000001000000}"/>
    <cellStyle name="Comma" xfId="17" builtinId="3"/>
    <cellStyle name="Font: Calibri, 9pt regular" xfId="1" xr:uid="{00000000-0005-0000-0000-000003000000}"/>
    <cellStyle name="Font: Calibri, 9pt regular 2" xfId="13" xr:uid="{00000000-0005-0000-0000-000004000000}"/>
    <cellStyle name="Footnotes: top row" xfId="6" xr:uid="{00000000-0005-0000-0000-000005000000}"/>
    <cellStyle name="Footnotes: top row 2" xfId="9" xr:uid="{00000000-0005-0000-0000-000006000000}"/>
    <cellStyle name="Header: bottom row" xfId="2" xr:uid="{00000000-0005-0000-0000-000007000000}"/>
    <cellStyle name="Header: bottom row 2" xfId="12" xr:uid="{00000000-0005-0000-0000-000008000000}"/>
    <cellStyle name="Header: top rows" xfId="16" xr:uid="{00000000-0005-0000-0000-000009000000}"/>
    <cellStyle name="Hyperlink" xfId="7" builtinId="8"/>
    <cellStyle name="Normal" xfId="0" builtinId="0"/>
    <cellStyle name="Normal 2" xfId="8" xr:uid="{00000000-0005-0000-0000-00000C000000}"/>
    <cellStyle name="Normal 3" xfId="18" xr:uid="{73A1D059-0497-CF41-B2F1-2DCB69725712}"/>
    <cellStyle name="Parent row" xfId="5" xr:uid="{00000000-0005-0000-0000-00000D000000}"/>
    <cellStyle name="Parent row 2" xfId="10" xr:uid="{00000000-0005-0000-0000-00000E000000}"/>
    <cellStyle name="Percent" xfId="15" builtinId="5"/>
    <cellStyle name="Table title" xfId="3" xr:uid="{00000000-0005-0000-0000-000010000000}"/>
    <cellStyle name="Table title 2" xfId="14" xr:uid="{00000000-0005-0000-0000-000011000000}"/>
  </cellStyles>
  <dxfs count="3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Elec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Calculations!$O$198</c:f>
              <c:strCache>
                <c:ptCount val="1"/>
                <c:pt idx="0">
                  <c:v>aeo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Calculations!$P$198:$AT$198</c:f>
              <c:numCache>
                <c:formatCode>0.000E+00</c:formatCode>
                <c:ptCount val="31"/>
                <c:pt idx="0">
                  <c:v>5130946000000000</c:v>
                </c:pt>
                <c:pt idx="1">
                  <c:v>5175097000000000</c:v>
                </c:pt>
                <c:pt idx="2">
                  <c:v>5194822000000000</c:v>
                </c:pt>
                <c:pt idx="3">
                  <c:v>5224717000000000</c:v>
                </c:pt>
                <c:pt idx="4">
                  <c:v>5259770000000000</c:v>
                </c:pt>
                <c:pt idx="5">
                  <c:v>5297346000000000</c:v>
                </c:pt>
                <c:pt idx="6">
                  <c:v>5341754000000000</c:v>
                </c:pt>
                <c:pt idx="7">
                  <c:v>5382864000000000</c:v>
                </c:pt>
                <c:pt idx="8">
                  <c:v>5425115000000000</c:v>
                </c:pt>
                <c:pt idx="9">
                  <c:v>5467710000000000</c:v>
                </c:pt>
                <c:pt idx="10">
                  <c:v>5507628000000000</c:v>
                </c:pt>
                <c:pt idx="11">
                  <c:v>5546722000000000</c:v>
                </c:pt>
                <c:pt idx="12">
                  <c:v>5588683000000000</c:v>
                </c:pt>
                <c:pt idx="13">
                  <c:v>5633157000000000</c:v>
                </c:pt>
                <c:pt idx="14">
                  <c:v>5684884000000000</c:v>
                </c:pt>
                <c:pt idx="15">
                  <c:v>5741099000000000</c:v>
                </c:pt>
                <c:pt idx="16">
                  <c:v>5798984000000000</c:v>
                </c:pt>
                <c:pt idx="17">
                  <c:v>5858108000000000</c:v>
                </c:pt>
                <c:pt idx="18">
                  <c:v>5916612000000000</c:v>
                </c:pt>
                <c:pt idx="19">
                  <c:v>5975570000000000</c:v>
                </c:pt>
                <c:pt idx="20">
                  <c:v>6032728000000000</c:v>
                </c:pt>
                <c:pt idx="21">
                  <c:v>6089498000000000</c:v>
                </c:pt>
                <c:pt idx="22">
                  <c:v>6147964000000000</c:v>
                </c:pt>
                <c:pt idx="23">
                  <c:v>6207725000000000</c:v>
                </c:pt>
                <c:pt idx="24">
                  <c:v>6268968000000000</c:v>
                </c:pt>
                <c:pt idx="25">
                  <c:v>6330867000000000</c:v>
                </c:pt>
                <c:pt idx="26">
                  <c:v>6394370000000000</c:v>
                </c:pt>
                <c:pt idx="27">
                  <c:v>6458303000000000</c:v>
                </c:pt>
                <c:pt idx="28">
                  <c:v>6527238000000000</c:v>
                </c:pt>
                <c:pt idx="29">
                  <c:v>6598626000000000</c:v>
                </c:pt>
                <c:pt idx="30">
                  <c:v>6672107000000000</c:v>
                </c:pt>
              </c:numCache>
            </c:numRef>
          </c:yVal>
          <c:smooth val="1"/>
          <c:extLst>
            <c:ext xmlns:c16="http://schemas.microsoft.com/office/drawing/2014/chart" uri="{C3380CC4-5D6E-409C-BE32-E72D297353CC}">
              <c16:uniqueId val="{00000000-51C3-4009-B3AE-D1C7F3560326}"/>
            </c:ext>
          </c:extLst>
        </c:ser>
        <c:ser>
          <c:idx val="1"/>
          <c:order val="1"/>
          <c:tx>
            <c:strRef>
              <c:f>Calculations!$O$199</c:f>
              <c:strCache>
                <c:ptCount val="1"/>
                <c:pt idx="0">
                  <c:v>eps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Calculations!$P$199:$AT$199</c:f>
              <c:numCache>
                <c:formatCode>0.000E+00</c:formatCode>
                <c:ptCount val="31"/>
                <c:pt idx="0">
                  <c:v>308049000000000.06</c:v>
                </c:pt>
                <c:pt idx="1">
                  <c:v>308049000000000.06</c:v>
                </c:pt>
                <c:pt idx="2">
                  <c:v>305694277421373.94</c:v>
                </c:pt>
                <c:pt idx="3">
                  <c:v>302751258997854.75</c:v>
                </c:pt>
                <c:pt idx="4">
                  <c:v>300384004168403.88</c:v>
                </c:pt>
                <c:pt idx="5">
                  <c:v>298326273396001</c:v>
                </c:pt>
                <c:pt idx="6">
                  <c:v>296270316919004.06</c:v>
                </c:pt>
                <c:pt idx="7">
                  <c:v>294564598776410.13</c:v>
                </c:pt>
                <c:pt idx="8">
                  <c:v>293258486932857.25</c:v>
                </c:pt>
                <c:pt idx="9">
                  <c:v>292210827018986.25</c:v>
                </c:pt>
                <c:pt idx="10">
                  <c:v>291231404905459.63</c:v>
                </c:pt>
                <c:pt idx="11">
                  <c:v>290358012133415.19</c:v>
                </c:pt>
                <c:pt idx="12">
                  <c:v>289615114702965.31</c:v>
                </c:pt>
                <c:pt idx="13">
                  <c:v>289125685925592.75</c:v>
                </c:pt>
                <c:pt idx="14">
                  <c:v>288832159616193.25</c:v>
                </c:pt>
                <c:pt idx="15">
                  <c:v>288699611192843.31</c:v>
                </c:pt>
                <c:pt idx="16">
                  <c:v>288585221914625.81</c:v>
                </c:pt>
                <c:pt idx="17">
                  <c:v>288448214630328.63</c:v>
                </c:pt>
                <c:pt idx="18">
                  <c:v>288356684660095.13</c:v>
                </c:pt>
                <c:pt idx="19">
                  <c:v>288140804316316.19</c:v>
                </c:pt>
                <c:pt idx="20">
                  <c:v>287718760799493.69</c:v>
                </c:pt>
                <c:pt idx="21">
                  <c:v>286204001415051.31</c:v>
                </c:pt>
                <c:pt idx="22">
                  <c:v>284565873364297.25</c:v>
                </c:pt>
                <c:pt idx="23">
                  <c:v>282850461502755.88</c:v>
                </c:pt>
                <c:pt idx="24">
                  <c:v>281080727224810.06</c:v>
                </c:pt>
                <c:pt idx="25">
                  <c:v>279240509598833.53</c:v>
                </c:pt>
                <c:pt idx="26">
                  <c:v>277257872045690.94</c:v>
                </c:pt>
                <c:pt idx="27">
                  <c:v>275116518336787.5</c:v>
                </c:pt>
                <c:pt idx="28">
                  <c:v>275584678499368.41</c:v>
                </c:pt>
                <c:pt idx="29">
                  <c:v>276441959674205.72</c:v>
                </c:pt>
                <c:pt idx="30">
                  <c:v>277265451544352.09</c:v>
                </c:pt>
              </c:numCache>
            </c:numRef>
          </c:yVal>
          <c:smooth val="1"/>
          <c:extLst>
            <c:ext xmlns:c16="http://schemas.microsoft.com/office/drawing/2014/chart" uri="{C3380CC4-5D6E-409C-BE32-E72D297353CC}">
              <c16:uniqueId val="{00000001-51C3-4009-B3AE-D1C7F3560326}"/>
            </c:ext>
          </c:extLst>
        </c:ser>
        <c:dLbls>
          <c:showLegendKey val="0"/>
          <c:showVal val="0"/>
          <c:showCatName val="0"/>
          <c:showSerName val="0"/>
          <c:showPercent val="0"/>
          <c:showBubbleSize val="0"/>
        </c:dLbls>
        <c:axId val="1976101071"/>
        <c:axId val="1976100239"/>
      </c:scatterChart>
      <c:valAx>
        <c:axId val="197610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00239"/>
        <c:crosses val="autoZero"/>
        <c:crossBetween val="midCat"/>
      </c:valAx>
      <c:valAx>
        <c:axId val="1976100239"/>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0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Commercial Elec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Calculations!$O$201</c:f>
              <c:strCache>
                <c:ptCount val="1"/>
                <c:pt idx="0">
                  <c:v>aeo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Calculations!$P$201:$AT$201</c:f>
              <c:numCache>
                <c:formatCode>0.00E+00</c:formatCode>
                <c:ptCount val="31"/>
                <c:pt idx="0">
                  <c:v>4424184000000000.5</c:v>
                </c:pt>
                <c:pt idx="1">
                  <c:v>4496373000000000</c:v>
                </c:pt>
                <c:pt idx="2">
                  <c:v>4602268000000000</c:v>
                </c:pt>
                <c:pt idx="3">
                  <c:v>4680073000000000</c:v>
                </c:pt>
                <c:pt idx="4">
                  <c:v>4766840000000000</c:v>
                </c:pt>
                <c:pt idx="5">
                  <c:v>4854825000000000</c:v>
                </c:pt>
                <c:pt idx="6">
                  <c:v>4877728000000000</c:v>
                </c:pt>
                <c:pt idx="7">
                  <c:v>4901550000000000</c:v>
                </c:pt>
                <c:pt idx="8">
                  <c:v>4923748000000000</c:v>
                </c:pt>
                <c:pt idx="9">
                  <c:v>4946447000000000</c:v>
                </c:pt>
                <c:pt idx="10">
                  <c:v>4959159000000000</c:v>
                </c:pt>
                <c:pt idx="11">
                  <c:v>4977432000000000</c:v>
                </c:pt>
                <c:pt idx="12">
                  <c:v>5001067000000000</c:v>
                </c:pt>
                <c:pt idx="13">
                  <c:v>5027737000000000</c:v>
                </c:pt>
                <c:pt idx="14">
                  <c:v>5058623000000000</c:v>
                </c:pt>
                <c:pt idx="15">
                  <c:v>5093579000000000</c:v>
                </c:pt>
                <c:pt idx="16">
                  <c:v>5131377000000000</c:v>
                </c:pt>
                <c:pt idx="17">
                  <c:v>5170936000000000</c:v>
                </c:pt>
                <c:pt idx="18">
                  <c:v>5212136000000000</c:v>
                </c:pt>
                <c:pt idx="19">
                  <c:v>5255121000000000</c:v>
                </c:pt>
                <c:pt idx="20">
                  <c:v>5297927000000000</c:v>
                </c:pt>
                <c:pt idx="21">
                  <c:v>5346361000000000</c:v>
                </c:pt>
                <c:pt idx="22">
                  <c:v>5397854000000000</c:v>
                </c:pt>
                <c:pt idx="23">
                  <c:v>5453210000000000</c:v>
                </c:pt>
                <c:pt idx="24">
                  <c:v>5511477000000000</c:v>
                </c:pt>
                <c:pt idx="25">
                  <c:v>5573385000000000</c:v>
                </c:pt>
                <c:pt idx="26">
                  <c:v>5639232000000000</c:v>
                </c:pt>
                <c:pt idx="27">
                  <c:v>5709290000000000</c:v>
                </c:pt>
                <c:pt idx="28">
                  <c:v>5783511000000000</c:v>
                </c:pt>
                <c:pt idx="29">
                  <c:v>5862469000000000</c:v>
                </c:pt>
                <c:pt idx="30">
                  <c:v>5945138000000000</c:v>
                </c:pt>
              </c:numCache>
            </c:numRef>
          </c:yVal>
          <c:smooth val="1"/>
          <c:extLst>
            <c:ext xmlns:c16="http://schemas.microsoft.com/office/drawing/2014/chart" uri="{C3380CC4-5D6E-409C-BE32-E72D297353CC}">
              <c16:uniqueId val="{00000000-3C08-4008-B5AD-DE0FB74788BB}"/>
            </c:ext>
          </c:extLst>
        </c:ser>
        <c:ser>
          <c:idx val="1"/>
          <c:order val="1"/>
          <c:tx>
            <c:strRef>
              <c:f>Calculations!$O$202</c:f>
              <c:strCache>
                <c:ptCount val="1"/>
                <c:pt idx="0">
                  <c:v>eps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Calculations!$P$202:$AT$202</c:f>
              <c:numCache>
                <c:formatCode>0.000E+00</c:formatCode>
                <c:ptCount val="31"/>
                <c:pt idx="0">
                  <c:v>371095000000000</c:v>
                </c:pt>
                <c:pt idx="1">
                  <c:v>371095000000000</c:v>
                </c:pt>
                <c:pt idx="2">
                  <c:v>373434450753627.69</c:v>
                </c:pt>
                <c:pt idx="3">
                  <c:v>375594523212391.81</c:v>
                </c:pt>
                <c:pt idx="4">
                  <c:v>377788192717682.5</c:v>
                </c:pt>
                <c:pt idx="5">
                  <c:v>379806651509700.44</c:v>
                </c:pt>
                <c:pt idx="6">
                  <c:v>381718195669796.31</c:v>
                </c:pt>
                <c:pt idx="7">
                  <c:v>383529938230652.94</c:v>
                </c:pt>
                <c:pt idx="8">
                  <c:v>385300651244410.5</c:v>
                </c:pt>
                <c:pt idx="9">
                  <c:v>387169700991061.13</c:v>
                </c:pt>
                <c:pt idx="10">
                  <c:v>389151128655944.13</c:v>
                </c:pt>
                <c:pt idx="11">
                  <c:v>391384742406737.19</c:v>
                </c:pt>
                <c:pt idx="12">
                  <c:v>393942943153376.31</c:v>
                </c:pt>
                <c:pt idx="13">
                  <c:v>396745498863091.88</c:v>
                </c:pt>
                <c:pt idx="14">
                  <c:v>399817818846750.31</c:v>
                </c:pt>
                <c:pt idx="15">
                  <c:v>403108007006146.5</c:v>
                </c:pt>
                <c:pt idx="16">
                  <c:v>406531209379287.69</c:v>
                </c:pt>
                <c:pt idx="17">
                  <c:v>410211344862888.13</c:v>
                </c:pt>
                <c:pt idx="18">
                  <c:v>414032402529600.5</c:v>
                </c:pt>
                <c:pt idx="19">
                  <c:v>418070982750933.06</c:v>
                </c:pt>
                <c:pt idx="20">
                  <c:v>422297538869117.06</c:v>
                </c:pt>
                <c:pt idx="21">
                  <c:v>426752465673472.63</c:v>
                </c:pt>
                <c:pt idx="22">
                  <c:v>431416387458875.44</c:v>
                </c:pt>
                <c:pt idx="23">
                  <c:v>436343425244266.25</c:v>
                </c:pt>
                <c:pt idx="24">
                  <c:v>441464115097319.13</c:v>
                </c:pt>
                <c:pt idx="25">
                  <c:v>446735330013287.25</c:v>
                </c:pt>
                <c:pt idx="26">
                  <c:v>452295994671809.88</c:v>
                </c:pt>
                <c:pt idx="27">
                  <c:v>457946815768625</c:v>
                </c:pt>
                <c:pt idx="28">
                  <c:v>463865057897727.25</c:v>
                </c:pt>
                <c:pt idx="29">
                  <c:v>469979382995924.31</c:v>
                </c:pt>
                <c:pt idx="30">
                  <c:v>476330434595503.06</c:v>
                </c:pt>
              </c:numCache>
            </c:numRef>
          </c:yVal>
          <c:smooth val="1"/>
          <c:extLst>
            <c:ext xmlns:c16="http://schemas.microsoft.com/office/drawing/2014/chart" uri="{C3380CC4-5D6E-409C-BE32-E72D297353CC}">
              <c16:uniqueId val="{00000001-3C08-4008-B5AD-DE0FB74788BB}"/>
            </c:ext>
          </c:extLst>
        </c:ser>
        <c:dLbls>
          <c:showLegendKey val="0"/>
          <c:showVal val="0"/>
          <c:showCatName val="0"/>
          <c:showSerName val="0"/>
          <c:showPercent val="0"/>
          <c:showBubbleSize val="0"/>
        </c:dLbls>
        <c:axId val="1967530671"/>
        <c:axId val="1967537743"/>
      </c:scatterChart>
      <c:valAx>
        <c:axId val="1967530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37743"/>
        <c:crosses val="autoZero"/>
        <c:crossBetween val="midCat"/>
      </c:valAx>
      <c:valAx>
        <c:axId val="196753774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306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1767417</xdr:colOff>
      <xdr:row>203</xdr:row>
      <xdr:rowOff>152398</xdr:rowOff>
    </xdr:from>
    <xdr:to>
      <xdr:col>18</xdr:col>
      <xdr:colOff>433918</xdr:colOff>
      <xdr:row>227</xdr:row>
      <xdr:rowOff>95250</xdr:rowOff>
    </xdr:to>
    <xdr:graphicFrame macro="">
      <xdr:nvGraphicFramePr>
        <xdr:cNvPr id="3" name="Chart 2">
          <a:extLst>
            <a:ext uri="{FF2B5EF4-FFF2-40B4-BE49-F238E27FC236}">
              <a16:creationId xmlns:a16="http://schemas.microsoft.com/office/drawing/2014/main" id="{D0D2508B-9E07-4E9D-A9B0-900CF969F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486833</xdr:colOff>
      <xdr:row>204</xdr:row>
      <xdr:rowOff>25401</xdr:rowOff>
    </xdr:from>
    <xdr:to>
      <xdr:col>25</xdr:col>
      <xdr:colOff>275165</xdr:colOff>
      <xdr:row>227</xdr:row>
      <xdr:rowOff>84667</xdr:rowOff>
    </xdr:to>
    <xdr:graphicFrame macro="">
      <xdr:nvGraphicFramePr>
        <xdr:cNvPr id="4" name="Chart 3">
          <a:extLst>
            <a:ext uri="{FF2B5EF4-FFF2-40B4-BE49-F238E27FC236}">
              <a16:creationId xmlns:a16="http://schemas.microsoft.com/office/drawing/2014/main" id="{65967F19-9F60-4237-86A2-E93D72407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Olivia%20Ashmoore\Documents\EPS_Models%20by%20Region\RMI\California\CA-eps\InputData\bldgs\BCEU\BAU%20Components%20Energy%20Use1.xlsx" TargetMode="External"/><Relationship Id="rId1" Type="http://schemas.openxmlformats.org/officeDocument/2006/relationships/externalLinkPath" Target="BAU%20Components%20Energy%20Use1.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Olivia%20Ashmoore\Documents\EPS_Models%20by%20Region\RMI\Calibration\calibration_0227.xlsx" TargetMode="External"/><Relationship Id="rId1" Type="http://schemas.openxmlformats.org/officeDocument/2006/relationships/externalLinkPath" Target="/Users/Olivia%20Ashmoore/Documents/EPS_Models%20by%20Region/RMI/Calibration/calibration_022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4"/>
      <sheetName val="AEO Table 5"/>
      <sheetName val="District Heat"/>
      <sheetName val="District Heat Fuel Use Data"/>
      <sheetName val="RECS HC2.1"/>
      <sheetName val="Water and Waste"/>
      <sheetName val="Rural Urban"/>
      <sheetName val="SEDS 2021"/>
      <sheetName val="NREL Scaling Data"/>
      <sheetName val="Calculations"/>
      <sheetName val="BDEQ"/>
      <sheetName val="IRA Buildings Changes"/>
      <sheetName val="IRA Calculations"/>
      <sheetName val="dist"/>
      <sheetName val="Sheet1"/>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D2">
            <v>0</v>
          </cell>
        </row>
        <row r="3">
          <cell r="D3">
            <v>0</v>
          </cell>
        </row>
        <row r="4">
          <cell r="D4">
            <v>0</v>
          </cell>
        </row>
        <row r="5">
          <cell r="D5">
            <v>0</v>
          </cell>
        </row>
        <row r="6">
          <cell r="D6">
            <v>0</v>
          </cell>
        </row>
        <row r="7">
          <cell r="D7">
            <v>0</v>
          </cell>
        </row>
        <row r="8">
          <cell r="D8">
            <v>2706916407731.0854</v>
          </cell>
        </row>
        <row r="9">
          <cell r="D9">
            <v>0</v>
          </cell>
        </row>
        <row r="10">
          <cell r="D10">
            <v>0</v>
          </cell>
        </row>
        <row r="11">
          <cell r="D11">
            <v>0</v>
          </cell>
        </row>
        <row r="12">
          <cell r="D12">
            <v>0</v>
          </cell>
        </row>
        <row r="13">
          <cell r="D13">
            <v>0</v>
          </cell>
        </row>
        <row r="14">
          <cell r="D14">
            <v>0</v>
          </cell>
        </row>
        <row r="15">
          <cell r="D15">
            <v>0</v>
          </cell>
        </row>
        <row r="16">
          <cell r="D16">
            <v>0</v>
          </cell>
        </row>
        <row r="17">
          <cell r="D17">
            <v>0</v>
          </cell>
        </row>
        <row r="18">
          <cell r="D18">
            <v>0</v>
          </cell>
        </row>
        <row r="19">
          <cell r="D19">
            <v>0</v>
          </cell>
        </row>
        <row r="20">
          <cell r="D20">
            <v>0</v>
          </cell>
        </row>
        <row r="21">
          <cell r="D21">
            <v>0</v>
          </cell>
        </row>
        <row r="22">
          <cell r="D22">
            <v>0</v>
          </cell>
        </row>
        <row r="23">
          <cell r="D23">
            <v>0</v>
          </cell>
        </row>
        <row r="24">
          <cell r="D24">
            <v>0</v>
          </cell>
        </row>
        <row r="25">
          <cell r="D25">
            <v>0</v>
          </cell>
        </row>
        <row r="27">
          <cell r="D27">
            <v>0</v>
          </cell>
        </row>
        <row r="28">
          <cell r="D28">
            <v>0</v>
          </cell>
        </row>
        <row r="29">
          <cell r="D29">
            <v>0</v>
          </cell>
        </row>
        <row r="30">
          <cell r="D30">
            <v>0</v>
          </cell>
        </row>
        <row r="31">
          <cell r="D31">
            <v>0</v>
          </cell>
        </row>
        <row r="32">
          <cell r="D32">
            <v>0</v>
          </cell>
        </row>
        <row r="33">
          <cell r="D33">
            <v>51431411746890.617</v>
          </cell>
        </row>
        <row r="34">
          <cell r="D34">
            <v>0</v>
          </cell>
        </row>
        <row r="35">
          <cell r="D35">
            <v>0</v>
          </cell>
        </row>
        <row r="36">
          <cell r="D36">
            <v>0</v>
          </cell>
        </row>
        <row r="37">
          <cell r="D37">
            <v>0</v>
          </cell>
        </row>
        <row r="38">
          <cell r="D38">
            <v>0</v>
          </cell>
        </row>
        <row r="39">
          <cell r="D39">
            <v>0</v>
          </cell>
        </row>
        <row r="40">
          <cell r="D40">
            <v>0</v>
          </cell>
        </row>
        <row r="41">
          <cell r="D41">
            <v>0</v>
          </cell>
        </row>
        <row r="42">
          <cell r="D42">
            <v>0</v>
          </cell>
        </row>
        <row r="43">
          <cell r="D43">
            <v>0</v>
          </cell>
        </row>
        <row r="44">
          <cell r="D44">
            <v>0</v>
          </cell>
        </row>
        <row r="45">
          <cell r="D45">
            <v>0</v>
          </cell>
        </row>
        <row r="46">
          <cell r="D46">
            <v>0</v>
          </cell>
        </row>
        <row r="47">
          <cell r="D47">
            <v>0</v>
          </cell>
        </row>
        <row r="48">
          <cell r="D48">
            <v>0</v>
          </cell>
        </row>
        <row r="49">
          <cell r="D49">
            <v>0</v>
          </cell>
        </row>
        <row r="50">
          <cell r="D50">
            <v>0</v>
          </cell>
        </row>
        <row r="52">
          <cell r="D52">
            <v>0</v>
          </cell>
        </row>
        <row r="53">
          <cell r="D53">
            <v>0</v>
          </cell>
        </row>
        <row r="54">
          <cell r="D54">
            <v>0</v>
          </cell>
        </row>
        <row r="55">
          <cell r="D55">
            <v>0</v>
          </cell>
        </row>
        <row r="56">
          <cell r="D56">
            <v>0</v>
          </cell>
        </row>
        <row r="57">
          <cell r="D57">
            <v>0</v>
          </cell>
        </row>
        <row r="58">
          <cell r="D58">
            <v>16700948660550.842</v>
          </cell>
        </row>
        <row r="59">
          <cell r="D59">
            <v>0</v>
          </cell>
        </row>
        <row r="60">
          <cell r="D60">
            <v>0</v>
          </cell>
        </row>
        <row r="61">
          <cell r="D61">
            <v>0</v>
          </cell>
        </row>
        <row r="62">
          <cell r="D62">
            <v>0</v>
          </cell>
        </row>
        <row r="63">
          <cell r="D63">
            <v>0</v>
          </cell>
        </row>
        <row r="64">
          <cell r="D64">
            <v>0</v>
          </cell>
        </row>
        <row r="65">
          <cell r="D65">
            <v>0</v>
          </cell>
        </row>
        <row r="66">
          <cell r="D66">
            <v>0</v>
          </cell>
        </row>
        <row r="67">
          <cell r="D67">
            <v>0</v>
          </cell>
        </row>
        <row r="68">
          <cell r="D68">
            <v>0</v>
          </cell>
        </row>
        <row r="69">
          <cell r="D69">
            <v>0</v>
          </cell>
        </row>
        <row r="70">
          <cell r="D70">
            <v>0</v>
          </cell>
        </row>
        <row r="71">
          <cell r="D71">
            <v>0</v>
          </cell>
        </row>
        <row r="72">
          <cell r="D72">
            <v>0</v>
          </cell>
        </row>
        <row r="73">
          <cell r="D73">
            <v>0</v>
          </cell>
        </row>
        <row r="74">
          <cell r="D74">
            <v>0</v>
          </cell>
        </row>
        <row r="75">
          <cell r="D75">
            <v>0</v>
          </cell>
        </row>
      </sheetData>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2021 Baseline Comparison"/>
      <sheetName val="Issue Log"/>
      <sheetName val="check vensim"/>
      <sheetName val="10. Source-Disposition"/>
      <sheetName val="Emissions"/>
      <sheetName val="Energy Consumption"/>
      <sheetName val="All State Output"/>
      <sheetName val="outputvars"/>
      <sheetName val="EIA"/>
      <sheetName val="Capacity 2021"/>
      <sheetName val="Net_Generation_1990-2021"/>
      <sheetName val="EPA_GHG"/>
      <sheetName val="SEDS_use_all_btu"/>
      <sheetName val="Template"/>
      <sheetName val="seds_all__2020"/>
      <sheetName val="Industrial Sector Codes"/>
      <sheetName val="Codes_and_Descriptions"/>
      <sheetName val="Industry_bifub"/>
      <sheetName val="EPA_Export_Aggregation"/>
    </sheetNames>
    <sheetDataSet>
      <sheetData sheetId="0"/>
      <sheetData sheetId="1"/>
      <sheetData sheetId="2"/>
      <sheetData sheetId="3">
        <row r="91">
          <cell r="B91">
            <v>250924600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outlooks/aeo/data/browser/" TargetMode="External"/><Relationship Id="rId1" Type="http://schemas.openxmlformats.org/officeDocument/2006/relationships/hyperlink" Target="http://www.euroheat.org/United-States-156.asp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4"/>
  <sheetViews>
    <sheetView workbookViewId="0">
      <selection activeCell="D29" sqref="D29"/>
    </sheetView>
  </sheetViews>
  <sheetFormatPr defaultColWidth="8.85546875" defaultRowHeight="15"/>
  <cols>
    <col min="1" max="1" width="12.42578125" customWidth="1"/>
    <col min="2" max="2" width="61.42578125" customWidth="1"/>
    <col min="3" max="3" width="19.28515625" customWidth="1"/>
    <col min="5" max="5" width="18.42578125" customWidth="1"/>
    <col min="6" max="6" width="28" customWidth="1"/>
    <col min="8" max="9" width="10.85546875"/>
  </cols>
  <sheetData>
    <row r="1" spans="1:9">
      <c r="A1" s="1" t="s">
        <v>80</v>
      </c>
      <c r="B1" s="100" t="s">
        <v>726</v>
      </c>
      <c r="C1" s="95">
        <v>45275</v>
      </c>
      <c r="E1" s="128" t="s">
        <v>915</v>
      </c>
      <c r="F1" s="129" t="str">
        <f>B1</f>
        <v>California</v>
      </c>
      <c r="H1" t="s">
        <v>712</v>
      </c>
      <c r="I1" t="s">
        <v>817</v>
      </c>
    </row>
    <row r="2" spans="1:9">
      <c r="B2" t="str">
        <f>VLOOKUP(B1,H2:I52,2)</f>
        <v>CA</v>
      </c>
      <c r="E2" s="128" t="s">
        <v>817</v>
      </c>
      <c r="F2" s="130" t="str">
        <f>LOOKUP(F1,H:H,I:I)</f>
        <v>CA</v>
      </c>
      <c r="H2" s="100" t="s">
        <v>718</v>
      </c>
      <c r="I2" s="100" t="s">
        <v>719</v>
      </c>
    </row>
    <row r="3" spans="1:9">
      <c r="A3" s="1" t="s">
        <v>0</v>
      </c>
      <c r="B3" s="2" t="s">
        <v>84</v>
      </c>
      <c r="E3" s="1"/>
      <c r="F3" s="101"/>
      <c r="H3" s="100" t="s">
        <v>720</v>
      </c>
      <c r="I3" s="100" t="s">
        <v>721</v>
      </c>
    </row>
    <row r="4" spans="1:9">
      <c r="B4" t="s">
        <v>72</v>
      </c>
      <c r="E4" s="220" t="s">
        <v>912</v>
      </c>
      <c r="F4" s="220"/>
      <c r="H4" s="100" t="s">
        <v>722</v>
      </c>
      <c r="I4" s="100" t="s">
        <v>723</v>
      </c>
    </row>
    <row r="5" spans="1:9">
      <c r="B5" s="4">
        <v>2021</v>
      </c>
      <c r="E5" s="119" t="s">
        <v>909</v>
      </c>
      <c r="F5" s="120">
        <f>SUMIFS('Rural Urban'!H:H,'Rural Urban'!B:B,About!F2) / 100</f>
        <v>5.7633672610931462E-2</v>
      </c>
      <c r="H5" s="100" t="s">
        <v>724</v>
      </c>
      <c r="I5" s="100" t="s">
        <v>725</v>
      </c>
    </row>
    <row r="6" spans="1:9">
      <c r="B6" t="s">
        <v>551</v>
      </c>
      <c r="E6" s="119" t="s">
        <v>910</v>
      </c>
      <c r="F6" s="120">
        <f>SUMIFS('Rural Urban'!F:F,'Rural Urban'!B:B,About!F2) / 100</f>
        <v>0.94236632738906845</v>
      </c>
      <c r="H6" s="100" t="s">
        <v>726</v>
      </c>
      <c r="I6" s="100" t="s">
        <v>727</v>
      </c>
    </row>
    <row r="7" spans="1:9">
      <c r="B7" s="5" t="s">
        <v>632</v>
      </c>
      <c r="E7" s="119" t="s">
        <v>911</v>
      </c>
      <c r="F7" s="119">
        <f>SUM(F5:F6)</f>
        <v>0.99999999999999989</v>
      </c>
      <c r="H7" s="100" t="s">
        <v>728</v>
      </c>
      <c r="I7" s="100" t="s">
        <v>729</v>
      </c>
    </row>
    <row r="8" spans="1:9">
      <c r="B8" t="s">
        <v>73</v>
      </c>
      <c r="H8" s="100" t="s">
        <v>730</v>
      </c>
      <c r="I8" s="100" t="s">
        <v>731</v>
      </c>
    </row>
    <row r="9" spans="1:9">
      <c r="E9" t="s">
        <v>952</v>
      </c>
      <c r="H9" s="100" t="s">
        <v>732</v>
      </c>
      <c r="I9" s="100" t="s">
        <v>733</v>
      </c>
    </row>
    <row r="10" spans="1:9">
      <c r="B10" s="2" t="s">
        <v>82</v>
      </c>
      <c r="H10" s="100" t="s">
        <v>734</v>
      </c>
      <c r="I10" s="100" t="s">
        <v>735</v>
      </c>
    </row>
    <row r="11" spans="1:9">
      <c r="B11" t="s">
        <v>72</v>
      </c>
      <c r="H11" s="100" t="s">
        <v>736</v>
      </c>
      <c r="I11" s="100" t="s">
        <v>737</v>
      </c>
    </row>
    <row r="12" spans="1:9">
      <c r="B12" s="4">
        <v>2021</v>
      </c>
      <c r="H12" s="100" t="s">
        <v>738</v>
      </c>
      <c r="I12" s="100" t="s">
        <v>739</v>
      </c>
    </row>
    <row r="13" spans="1:9">
      <c r="B13" t="s">
        <v>551</v>
      </c>
      <c r="H13" s="100" t="s">
        <v>740</v>
      </c>
      <c r="I13" s="100" t="s">
        <v>741</v>
      </c>
    </row>
    <row r="14" spans="1:9">
      <c r="B14" s="5" t="s">
        <v>633</v>
      </c>
      <c r="H14" s="100" t="s">
        <v>717</v>
      </c>
      <c r="I14" s="100" t="s">
        <v>742</v>
      </c>
    </row>
    <row r="15" spans="1:9">
      <c r="B15" t="s">
        <v>74</v>
      </c>
      <c r="H15" s="100" t="s">
        <v>743</v>
      </c>
      <c r="I15" s="100" t="s">
        <v>744</v>
      </c>
    </row>
    <row r="16" spans="1:9">
      <c r="H16" s="100" t="s">
        <v>745</v>
      </c>
      <c r="I16" s="100" t="s">
        <v>746</v>
      </c>
    </row>
    <row r="17" spans="2:9">
      <c r="B17" s="2" t="s">
        <v>83</v>
      </c>
      <c r="H17" s="100" t="s">
        <v>747</v>
      </c>
      <c r="I17" s="100" t="s">
        <v>748</v>
      </c>
    </row>
    <row r="18" spans="2:9">
      <c r="B18" t="s">
        <v>85</v>
      </c>
      <c r="H18" s="100" t="s">
        <v>749</v>
      </c>
      <c r="I18" s="100" t="s">
        <v>750</v>
      </c>
    </row>
    <row r="19" spans="2:9">
      <c r="B19" s="4">
        <v>2013</v>
      </c>
      <c r="H19" s="100" t="s">
        <v>751</v>
      </c>
      <c r="I19" s="100" t="s">
        <v>752</v>
      </c>
    </row>
    <row r="20" spans="2:9">
      <c r="B20" t="s">
        <v>210</v>
      </c>
      <c r="H20" s="100" t="s">
        <v>753</v>
      </c>
      <c r="I20" s="100" t="s">
        <v>754</v>
      </c>
    </row>
    <row r="21" spans="2:9">
      <c r="B21" s="5" t="s">
        <v>211</v>
      </c>
      <c r="H21" s="100" t="s">
        <v>755</v>
      </c>
      <c r="I21" s="100" t="s">
        <v>756</v>
      </c>
    </row>
    <row r="22" spans="2:9">
      <c r="B22" t="s">
        <v>212</v>
      </c>
      <c r="H22" s="100" t="s">
        <v>757</v>
      </c>
      <c r="I22" s="100" t="s">
        <v>758</v>
      </c>
    </row>
    <row r="23" spans="2:9">
      <c r="H23" s="100" t="s">
        <v>759</v>
      </c>
      <c r="I23" s="100" t="s">
        <v>760</v>
      </c>
    </row>
    <row r="24" spans="2:9">
      <c r="B24" t="s">
        <v>690</v>
      </c>
      <c r="H24" s="100" t="s">
        <v>761</v>
      </c>
      <c r="I24" s="100" t="s">
        <v>762</v>
      </c>
    </row>
    <row r="25" spans="2:9">
      <c r="B25" s="4">
        <v>2014</v>
      </c>
      <c r="H25" s="100" t="s">
        <v>763</v>
      </c>
      <c r="I25" s="100" t="s">
        <v>764</v>
      </c>
    </row>
    <row r="26" spans="2:9">
      <c r="B26" t="s">
        <v>691</v>
      </c>
      <c r="H26" s="100" t="s">
        <v>765</v>
      </c>
      <c r="I26" s="100" t="s">
        <v>766</v>
      </c>
    </row>
    <row r="27" spans="2:9">
      <c r="B27" s="94" t="s">
        <v>692</v>
      </c>
      <c r="H27" s="100" t="s">
        <v>767</v>
      </c>
      <c r="I27" s="100" t="s">
        <v>768</v>
      </c>
    </row>
    <row r="28" spans="2:9">
      <c r="B28" t="s">
        <v>693</v>
      </c>
      <c r="H28" s="100" t="s">
        <v>769</v>
      </c>
      <c r="I28" s="100" t="s">
        <v>770</v>
      </c>
    </row>
    <row r="29" spans="2:9">
      <c r="H29" s="100" t="s">
        <v>771</v>
      </c>
      <c r="I29" s="100" t="s">
        <v>772</v>
      </c>
    </row>
    <row r="30" spans="2:9">
      <c r="B30" s="2" t="s">
        <v>955</v>
      </c>
      <c r="H30" s="100" t="s">
        <v>773</v>
      </c>
      <c r="I30" s="100" t="s">
        <v>774</v>
      </c>
    </row>
    <row r="31" spans="2:9">
      <c r="B31" t="s">
        <v>201</v>
      </c>
      <c r="H31" s="100" t="s">
        <v>775</v>
      </c>
      <c r="I31" s="100" t="s">
        <v>776</v>
      </c>
    </row>
    <row r="32" spans="2:9">
      <c r="B32" s="4">
        <v>2018</v>
      </c>
      <c r="H32" s="100" t="s">
        <v>777</v>
      </c>
      <c r="I32" s="100" t="s">
        <v>778</v>
      </c>
    </row>
    <row r="33" spans="1:9">
      <c r="B33" t="s">
        <v>202</v>
      </c>
      <c r="H33" s="100" t="s">
        <v>779</v>
      </c>
      <c r="I33" s="100" t="s">
        <v>780</v>
      </c>
    </row>
    <row r="34" spans="1:9">
      <c r="B34" t="s">
        <v>342</v>
      </c>
      <c r="H34" s="100" t="s">
        <v>781</v>
      </c>
      <c r="I34" s="100" t="s">
        <v>782</v>
      </c>
    </row>
    <row r="35" spans="1:9">
      <c r="B35" t="s">
        <v>203</v>
      </c>
      <c r="H35" s="100" t="s">
        <v>783</v>
      </c>
      <c r="I35" s="100" t="s">
        <v>784</v>
      </c>
    </row>
    <row r="36" spans="1:9">
      <c r="H36" s="100" t="s">
        <v>785</v>
      </c>
      <c r="I36" s="100" t="s">
        <v>786</v>
      </c>
    </row>
    <row r="37" spans="1:9">
      <c r="B37" s="2" t="s">
        <v>956</v>
      </c>
      <c r="H37" s="100" t="s">
        <v>787</v>
      </c>
      <c r="I37" s="100" t="s">
        <v>788</v>
      </c>
    </row>
    <row r="38" spans="1:9">
      <c r="B38" t="s">
        <v>954</v>
      </c>
      <c r="H38" s="100" t="s">
        <v>789</v>
      </c>
      <c r="I38" s="100" t="s">
        <v>790</v>
      </c>
    </row>
    <row r="39" spans="1:9">
      <c r="B39" s="178">
        <v>2020</v>
      </c>
      <c r="H39" s="100" t="s">
        <v>791</v>
      </c>
      <c r="I39" s="100" t="s">
        <v>792</v>
      </c>
    </row>
    <row r="40" spans="1:9">
      <c r="B40" t="s">
        <v>905</v>
      </c>
      <c r="H40" s="100" t="s">
        <v>793</v>
      </c>
      <c r="I40" s="100" t="s">
        <v>794</v>
      </c>
    </row>
    <row r="41" spans="1:9">
      <c r="B41" t="s">
        <v>953</v>
      </c>
      <c r="H41" s="100" t="s">
        <v>795</v>
      </c>
      <c r="I41" s="100" t="s">
        <v>796</v>
      </c>
    </row>
    <row r="42" spans="1:9">
      <c r="H42" s="100" t="s">
        <v>797</v>
      </c>
      <c r="I42" s="100" t="s">
        <v>798</v>
      </c>
    </row>
    <row r="43" spans="1:9">
      <c r="A43" s="1" t="s">
        <v>86</v>
      </c>
      <c r="H43" s="85" t="s">
        <v>951</v>
      </c>
      <c r="I43" s="122" t="s">
        <v>914</v>
      </c>
    </row>
    <row r="44" spans="1:9">
      <c r="A44" s="1"/>
      <c r="H44" s="100" t="s">
        <v>799</v>
      </c>
      <c r="I44" s="100" t="s">
        <v>800</v>
      </c>
    </row>
    <row r="45" spans="1:9">
      <c r="A45" s="1" t="s">
        <v>111</v>
      </c>
      <c r="H45" s="100" t="s">
        <v>801</v>
      </c>
      <c r="I45" s="100" t="s">
        <v>802</v>
      </c>
    </row>
    <row r="46" spans="1:9">
      <c r="A46" t="s">
        <v>112</v>
      </c>
      <c r="H46" s="100" t="s">
        <v>803</v>
      </c>
      <c r="I46" s="100" t="s">
        <v>804</v>
      </c>
    </row>
    <row r="47" spans="1:9">
      <c r="A47" t="s">
        <v>113</v>
      </c>
      <c r="H47" s="100" t="s">
        <v>805</v>
      </c>
      <c r="I47" s="100" t="s">
        <v>806</v>
      </c>
    </row>
    <row r="48" spans="1:9">
      <c r="A48" t="s">
        <v>114</v>
      </c>
      <c r="H48" s="100" t="s">
        <v>807</v>
      </c>
      <c r="I48" s="100" t="s">
        <v>808</v>
      </c>
    </row>
    <row r="49" spans="1:9">
      <c r="H49" s="100" t="s">
        <v>809</v>
      </c>
      <c r="I49" s="100" t="s">
        <v>810</v>
      </c>
    </row>
    <row r="50" spans="1:9">
      <c r="A50" t="s">
        <v>115</v>
      </c>
      <c r="H50" s="100" t="s">
        <v>811</v>
      </c>
      <c r="I50" s="100" t="s">
        <v>812</v>
      </c>
    </row>
    <row r="51" spans="1:9">
      <c r="A51" t="s">
        <v>116</v>
      </c>
      <c r="H51" s="100" t="s">
        <v>813</v>
      </c>
      <c r="I51" s="100" t="s">
        <v>814</v>
      </c>
    </row>
    <row r="52" spans="1:9">
      <c r="A52" t="s">
        <v>118</v>
      </c>
      <c r="H52" s="100" t="s">
        <v>815</v>
      </c>
      <c r="I52" s="100" t="s">
        <v>816</v>
      </c>
    </row>
    <row r="53" spans="1:9">
      <c r="A53" t="s">
        <v>117</v>
      </c>
    </row>
    <row r="55" spans="1:9">
      <c r="A55" s="1" t="s">
        <v>101</v>
      </c>
    </row>
    <row r="56" spans="1:9">
      <c r="A56" t="s">
        <v>102</v>
      </c>
    </row>
    <row r="57" spans="1:9">
      <c r="A57" t="s">
        <v>103</v>
      </c>
    </row>
    <row r="58" spans="1:9">
      <c r="A58" t="s">
        <v>104</v>
      </c>
    </row>
    <row r="59" spans="1:9">
      <c r="A59" t="s">
        <v>348</v>
      </c>
    </row>
    <row r="60" spans="1:9">
      <c r="B60" t="s">
        <v>105</v>
      </c>
    </row>
    <row r="61" spans="1:9">
      <c r="B61" t="s">
        <v>106</v>
      </c>
    </row>
    <row r="62" spans="1:9">
      <c r="B62" t="s">
        <v>107</v>
      </c>
      <c r="C62" s="3">
        <v>0.04</v>
      </c>
    </row>
    <row r="63" spans="1:9">
      <c r="B63" t="s">
        <v>349</v>
      </c>
    </row>
    <row r="64" spans="1:9">
      <c r="A64" s="1" t="s">
        <v>108</v>
      </c>
    </row>
    <row r="65" spans="1:1">
      <c r="A65" t="s">
        <v>694</v>
      </c>
    </row>
    <row r="66" spans="1:1">
      <c r="A66" t="s">
        <v>109</v>
      </c>
    </row>
    <row r="67" spans="1:1">
      <c r="A67" t="s">
        <v>110</v>
      </c>
    </row>
    <row r="68" spans="1:1">
      <c r="A68" t="s">
        <v>87</v>
      </c>
    </row>
    <row r="69" spans="1:1">
      <c r="A69" t="s">
        <v>88</v>
      </c>
    </row>
    <row r="70" spans="1:1">
      <c r="A70" t="s">
        <v>89</v>
      </c>
    </row>
    <row r="71" spans="1:1">
      <c r="A71" t="s">
        <v>90</v>
      </c>
    </row>
    <row r="72" spans="1:1">
      <c r="A72" t="s">
        <v>91</v>
      </c>
    </row>
    <row r="74" spans="1:1">
      <c r="A74" t="s">
        <v>97</v>
      </c>
    </row>
    <row r="75" spans="1:1">
      <c r="A75" t="s">
        <v>98</v>
      </c>
    </row>
    <row r="76" spans="1:1">
      <c r="A76" t="s">
        <v>99</v>
      </c>
    </row>
    <row r="77" spans="1:1">
      <c r="A77" t="s">
        <v>100</v>
      </c>
    </row>
    <row r="79" spans="1:1">
      <c r="A79" t="s">
        <v>695</v>
      </c>
    </row>
    <row r="80" spans="1:1">
      <c r="A80" t="s">
        <v>696</v>
      </c>
    </row>
    <row r="82" spans="1:1">
      <c r="A82" s="1" t="s">
        <v>543</v>
      </c>
    </row>
    <row r="83" spans="1:1">
      <c r="A83" t="s">
        <v>544</v>
      </c>
    </row>
    <row r="84" spans="1:1">
      <c r="A84" t="s">
        <v>545</v>
      </c>
    </row>
    <row r="85" spans="1:1">
      <c r="A85" t="s">
        <v>546</v>
      </c>
    </row>
    <row r="86" spans="1:1">
      <c r="A86" t="s">
        <v>547</v>
      </c>
    </row>
    <row r="87" spans="1:1">
      <c r="A87" t="s">
        <v>548</v>
      </c>
    </row>
    <row r="88" spans="1:1">
      <c r="A88" t="s">
        <v>549</v>
      </c>
    </row>
    <row r="90" spans="1:1">
      <c r="A90" s="1" t="s">
        <v>640</v>
      </c>
    </row>
    <row r="91" spans="1:1">
      <c r="A91" t="s">
        <v>641</v>
      </c>
    </row>
    <row r="99" spans="1:3">
      <c r="A99" s="1" t="s">
        <v>908</v>
      </c>
    </row>
    <row r="100" spans="1:3">
      <c r="A100" s="41">
        <f>'RECS HC2.1'!B24/('RECS HC2.1'!B24+'RECS HC2.1'!B27)</f>
        <v>0.80118443316412857</v>
      </c>
      <c r="B100" t="s">
        <v>137</v>
      </c>
      <c r="C100" t="s">
        <v>913</v>
      </c>
    </row>
    <row r="101" spans="1:3">
      <c r="A101" s="41">
        <f>'RECS HC2.1'!B27/('RECS HC2.1'!B27+'RECS HC2.1'!B24)</f>
        <v>0.1988155668358714</v>
      </c>
      <c r="B101" t="s">
        <v>138</v>
      </c>
      <c r="C101" t="s">
        <v>913</v>
      </c>
    </row>
    <row r="103" spans="1:3">
      <c r="A103" t="s">
        <v>542</v>
      </c>
      <c r="B103" s="44">
        <f>10^15</f>
        <v>1000000000000000</v>
      </c>
    </row>
    <row r="104" spans="1:3">
      <c r="A104" t="s">
        <v>713</v>
      </c>
      <c r="B104" s="6">
        <v>1000000000000</v>
      </c>
    </row>
  </sheetData>
  <sortState xmlns:xlrd2="http://schemas.microsoft.com/office/spreadsheetml/2017/richdata2" ref="H2:I58">
    <sortCondition ref="H1:H58"/>
  </sortState>
  <mergeCells count="1">
    <mergeCell ref="E4:F4"/>
  </mergeCells>
  <conditionalFormatting sqref="B1">
    <cfRule type="duplicateValues" dxfId="32" priority="1"/>
  </conditionalFormatting>
  <conditionalFormatting sqref="H59:H1048576 H1:H52">
    <cfRule type="duplicateValues" dxfId="31" priority="2"/>
  </conditionalFormatting>
  <hyperlinks>
    <hyperlink ref="B21" r:id="rId1" display="http://www.euroheat.org/United-States-156.aspx" xr:uid="{00000000-0004-0000-0000-000000000000}"/>
    <hyperlink ref="B7" r:id="rId2" location="/?id=4-AEO2021&amp;cases=ref2021&amp;sourcekey=0" xr:uid="{FDD08FE2-A996-47F9-8A54-815C641326D1}"/>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10" zoomScaleNormal="100" workbookViewId="0">
      <selection activeCell="B49" sqref="B49"/>
    </sheetView>
  </sheetViews>
  <sheetFormatPr defaultColWidth="8.85546875" defaultRowHeight="15" customHeight="1"/>
  <cols>
    <col min="1" max="1" width="38.140625" customWidth="1"/>
    <col min="2" max="2" width="49" customWidth="1"/>
  </cols>
  <sheetData>
    <row r="1" spans="1:34" ht="15" customHeight="1" thickBot="1">
      <c r="B1" s="46" t="s">
        <v>550</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row r="3" spans="1:34" ht="15" customHeight="1">
      <c r="C3" s="48" t="s">
        <v>209</v>
      </c>
      <c r="D3" s="48" t="s">
        <v>551</v>
      </c>
      <c r="E3" s="49"/>
      <c r="F3" s="49"/>
      <c r="G3" s="49"/>
      <c r="H3" s="49"/>
    </row>
    <row r="4" spans="1:34" ht="15" customHeight="1">
      <c r="C4" s="48" t="s">
        <v>208</v>
      </c>
      <c r="D4" s="48" t="s">
        <v>552</v>
      </c>
      <c r="E4" s="49"/>
      <c r="F4" s="49"/>
      <c r="G4" s="48" t="s">
        <v>207</v>
      </c>
      <c r="H4" s="49"/>
    </row>
    <row r="5" spans="1:34" ht="15" customHeight="1">
      <c r="C5" s="48" t="s">
        <v>206</v>
      </c>
      <c r="D5" s="48" t="s">
        <v>553</v>
      </c>
      <c r="E5" s="49"/>
      <c r="F5" s="49"/>
      <c r="G5" s="49"/>
      <c r="H5" s="49"/>
    </row>
    <row r="6" spans="1:34" ht="15" customHeight="1">
      <c r="C6" s="48" t="s">
        <v>205</v>
      </c>
      <c r="D6" s="49"/>
      <c r="E6" s="48" t="s">
        <v>554</v>
      </c>
      <c r="F6" s="49"/>
      <c r="G6" s="49"/>
      <c r="H6" s="49"/>
    </row>
    <row r="7" spans="1:34" ht="15" customHeight="1">
      <c r="C7" s="49"/>
      <c r="D7" s="49"/>
      <c r="E7" s="49"/>
      <c r="F7" s="49"/>
      <c r="G7" s="49"/>
      <c r="H7" s="49"/>
    </row>
    <row r="10" spans="1:34" ht="15" customHeight="1">
      <c r="A10" s="12" t="s">
        <v>369</v>
      </c>
      <c r="B10" s="50" t="s">
        <v>44</v>
      </c>
      <c r="AH10" s="51" t="s">
        <v>555</v>
      </c>
    </row>
    <row r="11" spans="1:34" ht="15" customHeight="1">
      <c r="B11" s="46" t="s">
        <v>2</v>
      </c>
      <c r="AH11" s="51" t="s">
        <v>556</v>
      </c>
    </row>
    <row r="12" spans="1:34" ht="15" customHeight="1">
      <c r="B12" s="46"/>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1" t="s">
        <v>557</v>
      </c>
    </row>
    <row r="13" spans="1:34" ht="15" customHeight="1" thickBot="1">
      <c r="B13" s="47" t="s">
        <v>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52" t="s">
        <v>558</v>
      </c>
    </row>
    <row r="14" spans="1:34" ht="15" customHeight="1" thickTop="1"/>
    <row r="15" spans="1:34" ht="15" customHeight="1">
      <c r="B15" s="53" t="s">
        <v>5</v>
      </c>
    </row>
    <row r="16" spans="1:34" ht="15" customHeight="1">
      <c r="B16" s="53" t="s">
        <v>45</v>
      </c>
    </row>
    <row r="17" spans="1:34" ht="15" customHeight="1">
      <c r="A17" s="12" t="s">
        <v>370</v>
      </c>
      <c r="B17" s="54" t="s">
        <v>46</v>
      </c>
      <c r="C17" s="55">
        <v>84.750443000000004</v>
      </c>
      <c r="D17" s="55">
        <v>85.593650999999994</v>
      </c>
      <c r="E17" s="55">
        <v>86.439353999999994</v>
      </c>
      <c r="F17" s="55">
        <v>87.273476000000002</v>
      </c>
      <c r="G17" s="55">
        <v>88.112289000000004</v>
      </c>
      <c r="H17" s="55">
        <v>88.984466999999995</v>
      </c>
      <c r="I17" s="55">
        <v>89.856285</v>
      </c>
      <c r="J17" s="55">
        <v>90.700255999999996</v>
      </c>
      <c r="K17" s="55">
        <v>91.516670000000005</v>
      </c>
      <c r="L17" s="55">
        <v>92.31514</v>
      </c>
      <c r="M17" s="55">
        <v>93.093277</v>
      </c>
      <c r="N17" s="55">
        <v>93.847504000000001</v>
      </c>
      <c r="O17" s="55">
        <v>94.588798999999995</v>
      </c>
      <c r="P17" s="55">
        <v>95.310699</v>
      </c>
      <c r="Q17" s="55">
        <v>96.006423999999996</v>
      </c>
      <c r="R17" s="55">
        <v>96.697852999999995</v>
      </c>
      <c r="S17" s="55">
        <v>97.377669999999995</v>
      </c>
      <c r="T17" s="55">
        <v>98.047127000000003</v>
      </c>
      <c r="U17" s="55">
        <v>98.708320999999998</v>
      </c>
      <c r="V17" s="55">
        <v>99.360045999999997</v>
      </c>
      <c r="W17" s="55">
        <v>100.015579</v>
      </c>
      <c r="X17" s="55">
        <v>100.67042499999999</v>
      </c>
      <c r="Y17" s="55">
        <v>101.321327</v>
      </c>
      <c r="Z17" s="55">
        <v>101.97403</v>
      </c>
      <c r="AA17" s="55">
        <v>102.63200399999999</v>
      </c>
      <c r="AB17" s="55">
        <v>103.292885</v>
      </c>
      <c r="AC17" s="55">
        <v>103.95903</v>
      </c>
      <c r="AD17" s="55">
        <v>104.621376</v>
      </c>
      <c r="AE17" s="55">
        <v>105.279099</v>
      </c>
      <c r="AF17" s="55">
        <v>105.93704200000001</v>
      </c>
      <c r="AG17" s="55">
        <v>106.59596999999999</v>
      </c>
      <c r="AH17" s="56">
        <v>7.6740000000000003E-3</v>
      </c>
    </row>
    <row r="18" spans="1:34" ht="15" customHeight="1">
      <c r="A18" s="12" t="s">
        <v>371</v>
      </c>
      <c r="B18" s="54" t="s">
        <v>47</v>
      </c>
      <c r="C18" s="55">
        <v>31.968703999999999</v>
      </c>
      <c r="D18" s="55">
        <v>32.227837000000001</v>
      </c>
      <c r="E18" s="55">
        <v>32.484608000000001</v>
      </c>
      <c r="F18" s="55">
        <v>32.738888000000003</v>
      </c>
      <c r="G18" s="55">
        <v>33.007179000000001</v>
      </c>
      <c r="H18" s="55">
        <v>33.292563999999999</v>
      </c>
      <c r="I18" s="55">
        <v>33.572524999999999</v>
      </c>
      <c r="J18" s="55">
        <v>33.830120000000001</v>
      </c>
      <c r="K18" s="55">
        <v>34.072906000000003</v>
      </c>
      <c r="L18" s="55">
        <v>34.306412000000002</v>
      </c>
      <c r="M18" s="55">
        <v>34.532425000000003</v>
      </c>
      <c r="N18" s="55">
        <v>34.747349</v>
      </c>
      <c r="O18" s="55">
        <v>34.956161000000002</v>
      </c>
      <c r="P18" s="55">
        <v>35.154221</v>
      </c>
      <c r="Q18" s="55">
        <v>35.343120999999996</v>
      </c>
      <c r="R18" s="55">
        <v>35.533417</v>
      </c>
      <c r="S18" s="55">
        <v>35.720860000000002</v>
      </c>
      <c r="T18" s="55">
        <v>35.907597000000003</v>
      </c>
      <c r="U18" s="55">
        <v>36.095905000000002</v>
      </c>
      <c r="V18" s="55">
        <v>36.288265000000003</v>
      </c>
      <c r="W18" s="55">
        <v>36.482737999999998</v>
      </c>
      <c r="X18" s="55">
        <v>36.677245999999997</v>
      </c>
      <c r="Y18" s="55">
        <v>36.872318</v>
      </c>
      <c r="Z18" s="55">
        <v>37.067024000000004</v>
      </c>
      <c r="AA18" s="55">
        <v>37.256568999999999</v>
      </c>
      <c r="AB18" s="55">
        <v>37.445788999999998</v>
      </c>
      <c r="AC18" s="55">
        <v>37.632339000000002</v>
      </c>
      <c r="AD18" s="55">
        <v>37.817363999999998</v>
      </c>
      <c r="AE18" s="55">
        <v>38.004612000000002</v>
      </c>
      <c r="AF18" s="55">
        <v>38.195267000000001</v>
      </c>
      <c r="AG18" s="55">
        <v>38.390739000000004</v>
      </c>
      <c r="AH18" s="56">
        <v>6.1209999999999997E-3</v>
      </c>
    </row>
    <row r="19" spans="1:34" ht="15" customHeight="1">
      <c r="A19" s="12" t="s">
        <v>372</v>
      </c>
      <c r="B19" s="54" t="s">
        <v>48</v>
      </c>
      <c r="C19" s="55">
        <v>6.6634640000000003</v>
      </c>
      <c r="D19" s="55">
        <v>6.648326</v>
      </c>
      <c r="E19" s="55">
        <v>6.6349809999999998</v>
      </c>
      <c r="F19" s="55">
        <v>6.6270980000000002</v>
      </c>
      <c r="G19" s="55">
        <v>6.6301110000000003</v>
      </c>
      <c r="H19" s="55">
        <v>6.6438389999999998</v>
      </c>
      <c r="I19" s="55">
        <v>6.6647319999999999</v>
      </c>
      <c r="J19" s="55">
        <v>6.6755149999999999</v>
      </c>
      <c r="K19" s="55">
        <v>6.6752149999999997</v>
      </c>
      <c r="L19" s="55">
        <v>6.6643829999999999</v>
      </c>
      <c r="M19" s="55">
        <v>6.6437489999999997</v>
      </c>
      <c r="N19" s="55">
        <v>6.6163879999999997</v>
      </c>
      <c r="O19" s="55">
        <v>6.5872099999999998</v>
      </c>
      <c r="P19" s="55">
        <v>6.5578779999999997</v>
      </c>
      <c r="Q19" s="55">
        <v>6.5291990000000002</v>
      </c>
      <c r="R19" s="55">
        <v>6.5056529999999997</v>
      </c>
      <c r="S19" s="55">
        <v>6.4859489999999997</v>
      </c>
      <c r="T19" s="55">
        <v>6.4669280000000002</v>
      </c>
      <c r="U19" s="55">
        <v>6.4478850000000003</v>
      </c>
      <c r="V19" s="55">
        <v>6.4311499999999997</v>
      </c>
      <c r="W19" s="55">
        <v>6.4196759999999999</v>
      </c>
      <c r="X19" s="55">
        <v>6.4115140000000004</v>
      </c>
      <c r="Y19" s="55">
        <v>6.4053599999999999</v>
      </c>
      <c r="Z19" s="55">
        <v>6.4005179999999999</v>
      </c>
      <c r="AA19" s="55">
        <v>6.3960670000000004</v>
      </c>
      <c r="AB19" s="55">
        <v>6.3921130000000002</v>
      </c>
      <c r="AC19" s="55">
        <v>6.3880730000000003</v>
      </c>
      <c r="AD19" s="55">
        <v>6.3811840000000002</v>
      </c>
      <c r="AE19" s="55">
        <v>6.3724800000000004</v>
      </c>
      <c r="AF19" s="55">
        <v>6.3639049999999999</v>
      </c>
      <c r="AG19" s="55">
        <v>6.3539099999999999</v>
      </c>
      <c r="AH19" s="56">
        <v>-1.5839999999999999E-3</v>
      </c>
    </row>
    <row r="20" spans="1:34" ht="15" customHeight="1">
      <c r="A20" s="12" t="s">
        <v>373</v>
      </c>
      <c r="B20" s="53" t="s">
        <v>9</v>
      </c>
      <c r="C20" s="57">
        <v>123.382614</v>
      </c>
      <c r="D20" s="57">
        <v>124.46981</v>
      </c>
      <c r="E20" s="57">
        <v>125.55894499999999</v>
      </c>
      <c r="F20" s="57">
        <v>126.639458</v>
      </c>
      <c r="G20" s="57">
        <v>127.74957999999999</v>
      </c>
      <c r="H20" s="57">
        <v>128.92086800000001</v>
      </c>
      <c r="I20" s="57">
        <v>130.093536</v>
      </c>
      <c r="J20" s="57">
        <v>131.20590200000001</v>
      </c>
      <c r="K20" s="57">
        <v>132.26478599999999</v>
      </c>
      <c r="L20" s="57">
        <v>133.285934</v>
      </c>
      <c r="M20" s="57">
        <v>134.26945499999999</v>
      </c>
      <c r="N20" s="57">
        <v>135.211243</v>
      </c>
      <c r="O20" s="57">
        <v>136.13215600000001</v>
      </c>
      <c r="P20" s="57">
        <v>137.022797</v>
      </c>
      <c r="Q20" s="57">
        <v>137.87875399999999</v>
      </c>
      <c r="R20" s="57">
        <v>138.736908</v>
      </c>
      <c r="S20" s="57">
        <v>139.584473</v>
      </c>
      <c r="T20" s="57">
        <v>140.421661</v>
      </c>
      <c r="U20" s="57">
        <v>141.25212099999999</v>
      </c>
      <c r="V20" s="57">
        <v>142.07946799999999</v>
      </c>
      <c r="W20" s="57">
        <v>142.91799900000001</v>
      </c>
      <c r="X20" s="57">
        <v>143.759186</v>
      </c>
      <c r="Y20" s="57">
        <v>144.59901400000001</v>
      </c>
      <c r="Z20" s="57">
        <v>145.44155900000001</v>
      </c>
      <c r="AA20" s="57">
        <v>146.28465299999999</v>
      </c>
      <c r="AB20" s="57">
        <v>147.130798</v>
      </c>
      <c r="AC20" s="57">
        <v>147.979446</v>
      </c>
      <c r="AD20" s="57">
        <v>148.81991600000001</v>
      </c>
      <c r="AE20" s="57">
        <v>149.65618900000001</v>
      </c>
      <c r="AF20" s="57">
        <v>150.496216</v>
      </c>
      <c r="AG20" s="57">
        <v>151.340622</v>
      </c>
      <c r="AH20" s="58">
        <v>6.8310000000000003E-3</v>
      </c>
    </row>
    <row r="22" spans="1:34" ht="15" customHeight="1">
      <c r="A22" s="12" t="s">
        <v>374</v>
      </c>
      <c r="B22" s="53" t="s">
        <v>49</v>
      </c>
      <c r="C22" s="59">
        <v>1789.3104249999999</v>
      </c>
      <c r="D22" s="59">
        <v>1795.3580320000001</v>
      </c>
      <c r="E22" s="59">
        <v>1801.376587</v>
      </c>
      <c r="F22" s="59">
        <v>1807.3267820000001</v>
      </c>
      <c r="G22" s="59">
        <v>1813.0863039999999</v>
      </c>
      <c r="H22" s="59">
        <v>1818.685669</v>
      </c>
      <c r="I22" s="59">
        <v>1824.2563479999999</v>
      </c>
      <c r="J22" s="59">
        <v>1829.960327</v>
      </c>
      <c r="K22" s="59">
        <v>1835.7445070000001</v>
      </c>
      <c r="L22" s="59">
        <v>1841.5789789999999</v>
      </c>
      <c r="M22" s="59">
        <v>1847.446533</v>
      </c>
      <c r="N22" s="59">
        <v>1853.3516850000001</v>
      </c>
      <c r="O22" s="59">
        <v>1859.25647</v>
      </c>
      <c r="P22" s="59">
        <v>1865.1762699999999</v>
      </c>
      <c r="Q22" s="59">
        <v>1871.079712</v>
      </c>
      <c r="R22" s="59">
        <v>1876.9129640000001</v>
      </c>
      <c r="S22" s="59">
        <v>1882.700928</v>
      </c>
      <c r="T22" s="59">
        <v>1888.442871</v>
      </c>
      <c r="U22" s="59">
        <v>1894.134033</v>
      </c>
      <c r="V22" s="59">
        <v>1899.7410890000001</v>
      </c>
      <c r="W22" s="59">
        <v>1905.2928469999999</v>
      </c>
      <c r="X22" s="59">
        <v>1910.8061520000001</v>
      </c>
      <c r="Y22" s="59">
        <v>1916.274048</v>
      </c>
      <c r="Z22" s="59">
        <v>1921.723389</v>
      </c>
      <c r="AA22" s="59">
        <v>1927.200317</v>
      </c>
      <c r="AB22" s="59">
        <v>1932.6645510000001</v>
      </c>
      <c r="AC22" s="59">
        <v>1938.1435550000001</v>
      </c>
      <c r="AD22" s="59">
        <v>1943.619751</v>
      </c>
      <c r="AE22" s="59">
        <v>1949.05835</v>
      </c>
      <c r="AF22" s="59">
        <v>1954.455811</v>
      </c>
      <c r="AG22" s="59">
        <v>1959.8107910000001</v>
      </c>
      <c r="AH22" s="58">
        <v>3.039E-3</v>
      </c>
    </row>
    <row r="24" spans="1:34" ht="15" customHeight="1">
      <c r="B24" s="53" t="s">
        <v>50</v>
      </c>
    </row>
    <row r="25" spans="1:34" ht="15" customHeight="1">
      <c r="B25" s="53" t="s">
        <v>51</v>
      </c>
    </row>
    <row r="26" spans="1:34" ht="15" customHeight="1">
      <c r="A26" s="12" t="s">
        <v>375</v>
      </c>
      <c r="B26" s="54" t="s">
        <v>559</v>
      </c>
      <c r="C26" s="60">
        <v>92.738051999999996</v>
      </c>
      <c r="D26" s="60">
        <v>91.586494000000002</v>
      </c>
      <c r="E26" s="60">
        <v>91.932486999999995</v>
      </c>
      <c r="F26" s="60">
        <v>91.318259999999995</v>
      </c>
      <c r="G26" s="60">
        <v>90.823273</v>
      </c>
      <c r="H26" s="60">
        <v>90.223350999999994</v>
      </c>
      <c r="I26" s="60">
        <v>89.613349999999997</v>
      </c>
      <c r="J26" s="60">
        <v>88.99015</v>
      </c>
      <c r="K26" s="60">
        <v>88.429419999999993</v>
      </c>
      <c r="L26" s="60">
        <v>87.893828999999997</v>
      </c>
      <c r="M26" s="60">
        <v>87.318877999999998</v>
      </c>
      <c r="N26" s="60">
        <v>86.789642000000001</v>
      </c>
      <c r="O26" s="60">
        <v>86.329741999999996</v>
      </c>
      <c r="P26" s="60">
        <v>85.926925999999995</v>
      </c>
      <c r="Q26" s="60">
        <v>85.607529</v>
      </c>
      <c r="R26" s="60">
        <v>85.342170999999993</v>
      </c>
      <c r="S26" s="60">
        <v>85.099845999999999</v>
      </c>
      <c r="T26" s="60">
        <v>84.882080000000002</v>
      </c>
      <c r="U26" s="60">
        <v>84.683700999999999</v>
      </c>
      <c r="V26" s="60">
        <v>84.499213999999995</v>
      </c>
      <c r="W26" s="60">
        <v>84.319466000000006</v>
      </c>
      <c r="X26" s="60">
        <v>84.135581999999999</v>
      </c>
      <c r="Y26" s="60">
        <v>83.962128000000007</v>
      </c>
      <c r="Z26" s="60">
        <v>83.800156000000001</v>
      </c>
      <c r="AA26" s="60">
        <v>83.656654000000003</v>
      </c>
      <c r="AB26" s="60">
        <v>83.525161999999995</v>
      </c>
      <c r="AC26" s="60">
        <v>83.412841999999998</v>
      </c>
      <c r="AD26" s="60">
        <v>83.307243</v>
      </c>
      <c r="AE26" s="60">
        <v>83.243790000000004</v>
      </c>
      <c r="AF26" s="60">
        <v>83.194534000000004</v>
      </c>
      <c r="AG26" s="60">
        <v>83.153289999999998</v>
      </c>
      <c r="AH26" s="56">
        <v>-3.63E-3</v>
      </c>
    </row>
    <row r="27" spans="1:34" ht="15" customHeight="1">
      <c r="A27" s="12" t="s">
        <v>376</v>
      </c>
      <c r="B27" s="54" t="s">
        <v>12</v>
      </c>
      <c r="C27" s="60">
        <v>92.104782</v>
      </c>
      <c r="D27" s="60">
        <v>90.867767000000001</v>
      </c>
      <c r="E27" s="60">
        <v>91.143921000000006</v>
      </c>
      <c r="F27" s="60">
        <v>90.463226000000006</v>
      </c>
      <c r="G27" s="60">
        <v>89.904442000000003</v>
      </c>
      <c r="H27" s="60">
        <v>89.241905000000003</v>
      </c>
      <c r="I27" s="60">
        <v>88.568969999999993</v>
      </c>
      <c r="J27" s="60">
        <v>87.883223999999998</v>
      </c>
      <c r="K27" s="60">
        <v>87.260002</v>
      </c>
      <c r="L27" s="60">
        <v>86.662102000000004</v>
      </c>
      <c r="M27" s="60">
        <v>86.023964000000007</v>
      </c>
      <c r="N27" s="60">
        <v>85.430344000000005</v>
      </c>
      <c r="O27" s="60">
        <v>84.905265999999997</v>
      </c>
      <c r="P27" s="60">
        <v>84.436522999999994</v>
      </c>
      <c r="Q27" s="60">
        <v>84.050179</v>
      </c>
      <c r="R27" s="60">
        <v>83.717567000000003</v>
      </c>
      <c r="S27" s="60">
        <v>83.407295000000005</v>
      </c>
      <c r="T27" s="60">
        <v>83.12088</v>
      </c>
      <c r="U27" s="60">
        <v>82.852920999999995</v>
      </c>
      <c r="V27" s="60">
        <v>82.598061000000001</v>
      </c>
      <c r="W27" s="60">
        <v>82.347037999999998</v>
      </c>
      <c r="X27" s="60">
        <v>82.090896999999998</v>
      </c>
      <c r="Y27" s="60">
        <v>81.843886999999995</v>
      </c>
      <c r="Z27" s="60">
        <v>81.606949</v>
      </c>
      <c r="AA27" s="60">
        <v>81.386993000000004</v>
      </c>
      <c r="AB27" s="60">
        <v>81.177184999999994</v>
      </c>
      <c r="AC27" s="60">
        <v>80.985129999999998</v>
      </c>
      <c r="AD27" s="60">
        <v>80.798255999999995</v>
      </c>
      <c r="AE27" s="60">
        <v>80.651488999999998</v>
      </c>
      <c r="AF27" s="60">
        <v>80.517357000000004</v>
      </c>
      <c r="AG27" s="60">
        <v>80.389617999999999</v>
      </c>
      <c r="AH27" s="56">
        <v>-4.5240000000000002E-3</v>
      </c>
    </row>
    <row r="28" spans="1:34" ht="15" customHeight="1">
      <c r="B28" s="53" t="s">
        <v>11</v>
      </c>
    </row>
    <row r="29" spans="1:34" ht="15" customHeight="1">
      <c r="A29" s="12" t="s">
        <v>377</v>
      </c>
      <c r="B29" s="54" t="s">
        <v>559</v>
      </c>
      <c r="C29" s="60">
        <v>51.828938000000001</v>
      </c>
      <c r="D29" s="60">
        <v>51.012939000000003</v>
      </c>
      <c r="E29" s="60">
        <v>51.034573000000002</v>
      </c>
      <c r="F29" s="60">
        <v>50.526699000000001</v>
      </c>
      <c r="G29" s="60">
        <v>50.093189000000002</v>
      </c>
      <c r="H29" s="60">
        <v>49.609096999999998</v>
      </c>
      <c r="I29" s="60">
        <v>49.123221999999998</v>
      </c>
      <c r="J29" s="60">
        <v>48.629550999999999</v>
      </c>
      <c r="K29" s="60">
        <v>48.170876</v>
      </c>
      <c r="L29" s="60">
        <v>47.727428000000003</v>
      </c>
      <c r="M29" s="60">
        <v>47.264633000000003</v>
      </c>
      <c r="N29" s="60">
        <v>46.828479999999999</v>
      </c>
      <c r="O29" s="60">
        <v>46.432403999999998</v>
      </c>
      <c r="P29" s="60">
        <v>46.069065000000002</v>
      </c>
      <c r="Q29" s="60">
        <v>45.753010000000003</v>
      </c>
      <c r="R29" s="60">
        <v>45.469433000000002</v>
      </c>
      <c r="S29" s="60">
        <v>45.200935000000001</v>
      </c>
      <c r="T29" s="60">
        <v>44.948185000000002</v>
      </c>
      <c r="U29" s="60">
        <v>44.708401000000002</v>
      </c>
      <c r="V29" s="60">
        <v>44.479331999999999</v>
      </c>
      <c r="W29" s="60">
        <v>44.255383000000002</v>
      </c>
      <c r="X29" s="60">
        <v>44.031460000000003</v>
      </c>
      <c r="Y29" s="60">
        <v>43.815303999999998</v>
      </c>
      <c r="Z29" s="60">
        <v>43.606772999999997</v>
      </c>
      <c r="AA29" s="60">
        <v>43.408386</v>
      </c>
      <c r="AB29" s="60">
        <v>43.217616999999997</v>
      </c>
      <c r="AC29" s="60">
        <v>43.037495</v>
      </c>
      <c r="AD29" s="60">
        <v>42.861904000000003</v>
      </c>
      <c r="AE29" s="60">
        <v>42.709747</v>
      </c>
      <c r="AF29" s="60">
        <v>42.566597000000002</v>
      </c>
      <c r="AG29" s="60">
        <v>42.429240999999998</v>
      </c>
      <c r="AH29" s="56">
        <v>-6.6480000000000003E-3</v>
      </c>
    </row>
    <row r="30" spans="1:34" ht="15" customHeight="1">
      <c r="A30" s="12" t="s">
        <v>378</v>
      </c>
      <c r="B30" s="54" t="s">
        <v>12</v>
      </c>
      <c r="C30" s="60">
        <v>51.475014000000002</v>
      </c>
      <c r="D30" s="60">
        <v>50.612617</v>
      </c>
      <c r="E30" s="60">
        <v>50.596817000000001</v>
      </c>
      <c r="F30" s="60">
        <v>50.053607999999997</v>
      </c>
      <c r="G30" s="60">
        <v>49.586410999999998</v>
      </c>
      <c r="H30" s="60">
        <v>49.069450000000003</v>
      </c>
      <c r="I30" s="60">
        <v>48.550724000000002</v>
      </c>
      <c r="J30" s="60">
        <v>48.024661999999999</v>
      </c>
      <c r="K30" s="60">
        <v>47.533847999999999</v>
      </c>
      <c r="L30" s="60">
        <v>47.058585999999998</v>
      </c>
      <c r="M30" s="60">
        <v>46.563709000000003</v>
      </c>
      <c r="N30" s="60">
        <v>46.095050999999998</v>
      </c>
      <c r="O30" s="60">
        <v>45.666248000000003</v>
      </c>
      <c r="P30" s="60">
        <v>45.269996999999996</v>
      </c>
      <c r="Q30" s="60">
        <v>44.920684999999999</v>
      </c>
      <c r="R30" s="60">
        <v>44.603862999999997</v>
      </c>
      <c r="S30" s="60">
        <v>44.301932999999998</v>
      </c>
      <c r="T30" s="60">
        <v>44.015563999999998</v>
      </c>
      <c r="U30" s="60">
        <v>43.741847999999997</v>
      </c>
      <c r="V30" s="60">
        <v>43.478588000000002</v>
      </c>
      <c r="W30" s="60">
        <v>43.220146</v>
      </c>
      <c r="X30" s="60">
        <v>42.961390999999999</v>
      </c>
      <c r="Y30" s="60">
        <v>42.709907999999999</v>
      </c>
      <c r="Z30" s="60">
        <v>42.465499999999999</v>
      </c>
      <c r="AA30" s="60">
        <v>42.230685999999999</v>
      </c>
      <c r="AB30" s="60">
        <v>42.002730999999997</v>
      </c>
      <c r="AC30" s="60">
        <v>41.784897000000001</v>
      </c>
      <c r="AD30" s="60">
        <v>41.571021999999999</v>
      </c>
      <c r="AE30" s="60">
        <v>41.379719000000001</v>
      </c>
      <c r="AF30" s="60">
        <v>41.196815000000001</v>
      </c>
      <c r="AG30" s="60">
        <v>41.019069999999999</v>
      </c>
      <c r="AH30" s="56">
        <v>-7.5399999999999998E-3</v>
      </c>
    </row>
    <row r="32" spans="1:34">
      <c r="B32" s="53" t="s">
        <v>560</v>
      </c>
    </row>
    <row r="33" spans="1:34">
      <c r="B33" s="53" t="s">
        <v>561</v>
      </c>
    </row>
    <row r="34" spans="1:34">
      <c r="A34" s="63" t="s">
        <v>379</v>
      </c>
      <c r="B34" s="64" t="s">
        <v>52</v>
      </c>
      <c r="C34" s="65">
        <v>0.64898400000000001</v>
      </c>
      <c r="D34" s="65">
        <v>0.698291</v>
      </c>
      <c r="E34" s="65">
        <v>0.70646799999999998</v>
      </c>
      <c r="F34" s="65">
        <v>0.70282699999999998</v>
      </c>
      <c r="G34" s="65">
        <v>0.70100700000000005</v>
      </c>
      <c r="H34" s="65">
        <v>0.69955000000000001</v>
      </c>
      <c r="I34" s="65">
        <v>0.69717200000000001</v>
      </c>
      <c r="J34" s="65">
        <v>0.69381800000000005</v>
      </c>
      <c r="K34" s="65">
        <v>0.69023100000000004</v>
      </c>
      <c r="L34" s="65">
        <v>0.68633999999999995</v>
      </c>
      <c r="M34" s="65">
        <v>0.68220999999999998</v>
      </c>
      <c r="N34" s="65">
        <v>0.677813</v>
      </c>
      <c r="O34" s="65">
        <v>0.67333100000000001</v>
      </c>
      <c r="P34" s="65">
        <v>0.66909799999999997</v>
      </c>
      <c r="Q34" s="65">
        <v>0.66502499999999998</v>
      </c>
      <c r="R34" s="65">
        <v>0.66157299999999997</v>
      </c>
      <c r="S34" s="65">
        <v>0.65805199999999997</v>
      </c>
      <c r="T34" s="65">
        <v>0.65450399999999997</v>
      </c>
      <c r="U34" s="65">
        <v>0.65083400000000002</v>
      </c>
      <c r="V34" s="65">
        <v>0.64706300000000005</v>
      </c>
      <c r="W34" s="65">
        <v>0.64349699999999999</v>
      </c>
      <c r="X34" s="65">
        <v>0.63974600000000004</v>
      </c>
      <c r="Y34" s="65">
        <v>0.635992</v>
      </c>
      <c r="Z34" s="65">
        <v>0.63249</v>
      </c>
      <c r="AA34" s="65">
        <v>0.62895299999999998</v>
      </c>
      <c r="AB34" s="65">
        <v>0.62526700000000002</v>
      </c>
      <c r="AC34" s="65">
        <v>0.62189499999999998</v>
      </c>
      <c r="AD34" s="65">
        <v>0.618506</v>
      </c>
      <c r="AE34" s="65">
        <v>0.61529800000000001</v>
      </c>
      <c r="AF34" s="65">
        <v>0.61255000000000004</v>
      </c>
      <c r="AG34" s="65">
        <v>0.60998300000000005</v>
      </c>
      <c r="AH34" s="66">
        <v>-2.0639999999999999E-3</v>
      </c>
    </row>
    <row r="35" spans="1:34">
      <c r="A35" s="63" t="s">
        <v>380</v>
      </c>
      <c r="B35" s="64" t="s">
        <v>53</v>
      </c>
      <c r="C35" s="65">
        <v>0.80538299999999996</v>
      </c>
      <c r="D35" s="65">
        <v>0.76629999999999998</v>
      </c>
      <c r="E35" s="65">
        <v>0.862066</v>
      </c>
      <c r="F35" s="65">
        <v>0.87731000000000003</v>
      </c>
      <c r="G35" s="65">
        <v>0.89366500000000004</v>
      </c>
      <c r="H35" s="65">
        <v>0.91085099999999997</v>
      </c>
      <c r="I35" s="65">
        <v>0.92764500000000005</v>
      </c>
      <c r="J35" s="65">
        <v>0.94383300000000003</v>
      </c>
      <c r="K35" s="65">
        <v>0.95990799999999998</v>
      </c>
      <c r="L35" s="65">
        <v>0.97595699999999996</v>
      </c>
      <c r="M35" s="65">
        <v>0.99166100000000001</v>
      </c>
      <c r="N35" s="65">
        <v>1.0076400000000001</v>
      </c>
      <c r="O35" s="65">
        <v>1.0244169999999999</v>
      </c>
      <c r="P35" s="65">
        <v>1.0419830000000001</v>
      </c>
      <c r="Q35" s="65">
        <v>1.0606640000000001</v>
      </c>
      <c r="R35" s="65">
        <v>1.0810999999999999</v>
      </c>
      <c r="S35" s="65">
        <v>1.1021099999999999</v>
      </c>
      <c r="T35" s="65">
        <v>1.124333</v>
      </c>
      <c r="U35" s="65">
        <v>1.1463190000000001</v>
      </c>
      <c r="V35" s="65">
        <v>1.1682380000000001</v>
      </c>
      <c r="W35" s="65">
        <v>1.1908369999999999</v>
      </c>
      <c r="X35" s="65">
        <v>1.2130559999999999</v>
      </c>
      <c r="Y35" s="65">
        <v>1.2363010000000001</v>
      </c>
      <c r="Z35" s="65">
        <v>1.259563</v>
      </c>
      <c r="AA35" s="65">
        <v>1.2838290000000001</v>
      </c>
      <c r="AB35" s="65">
        <v>1.3078540000000001</v>
      </c>
      <c r="AC35" s="65">
        <v>1.3327100000000001</v>
      </c>
      <c r="AD35" s="65">
        <v>1.3578159999999999</v>
      </c>
      <c r="AE35" s="65">
        <v>1.3846069999999999</v>
      </c>
      <c r="AF35" s="65">
        <v>1.4118980000000001</v>
      </c>
      <c r="AG35" s="65">
        <v>1.440232</v>
      </c>
      <c r="AH35" s="66">
        <v>1.9564000000000002E-2</v>
      </c>
    </row>
    <row r="36" spans="1:34">
      <c r="A36" s="63" t="s">
        <v>381</v>
      </c>
      <c r="B36" s="64" t="s">
        <v>54</v>
      </c>
      <c r="C36" s="65">
        <v>0.60754699999999995</v>
      </c>
      <c r="D36" s="65">
        <v>0.61014400000000002</v>
      </c>
      <c r="E36" s="65">
        <v>0.61307400000000001</v>
      </c>
      <c r="F36" s="65">
        <v>0.61509000000000003</v>
      </c>
      <c r="G36" s="65">
        <v>0.61784600000000001</v>
      </c>
      <c r="H36" s="65">
        <v>0.62017199999999995</v>
      </c>
      <c r="I36" s="65">
        <v>0.62165599999999999</v>
      </c>
      <c r="J36" s="65">
        <v>0.62265599999999999</v>
      </c>
      <c r="K36" s="65">
        <v>0.62332200000000004</v>
      </c>
      <c r="L36" s="65">
        <v>0.62390000000000001</v>
      </c>
      <c r="M36" s="65">
        <v>0.62448300000000001</v>
      </c>
      <c r="N36" s="65">
        <v>0.62500299999999998</v>
      </c>
      <c r="O36" s="65">
        <v>0.62585900000000005</v>
      </c>
      <c r="P36" s="65">
        <v>0.62711399999999995</v>
      </c>
      <c r="Q36" s="65">
        <v>0.62881900000000002</v>
      </c>
      <c r="R36" s="65">
        <v>0.631185</v>
      </c>
      <c r="S36" s="65">
        <v>0.63385100000000005</v>
      </c>
      <c r="T36" s="65">
        <v>0.63667799999999997</v>
      </c>
      <c r="U36" s="65">
        <v>0.63955099999999998</v>
      </c>
      <c r="V36" s="65">
        <v>0.64216099999999998</v>
      </c>
      <c r="W36" s="65">
        <v>0.64469600000000005</v>
      </c>
      <c r="X36" s="65">
        <v>0.64713500000000002</v>
      </c>
      <c r="Y36" s="65">
        <v>0.64963400000000004</v>
      </c>
      <c r="Z36" s="65">
        <v>0.65232999999999997</v>
      </c>
      <c r="AA36" s="65">
        <v>0.65517400000000003</v>
      </c>
      <c r="AB36" s="65">
        <v>0.65808800000000001</v>
      </c>
      <c r="AC36" s="65">
        <v>0.66132500000000005</v>
      </c>
      <c r="AD36" s="65">
        <v>0.66480600000000001</v>
      </c>
      <c r="AE36" s="65">
        <v>0.66864299999999999</v>
      </c>
      <c r="AF36" s="65">
        <v>0.67298500000000006</v>
      </c>
      <c r="AG36" s="65">
        <v>0.67757100000000003</v>
      </c>
      <c r="AH36" s="66">
        <v>3.643E-3</v>
      </c>
    </row>
    <row r="37" spans="1:34">
      <c r="A37" s="63" t="s">
        <v>382</v>
      </c>
      <c r="B37" s="64" t="s">
        <v>16</v>
      </c>
      <c r="C37" s="65">
        <v>0.29757099999999997</v>
      </c>
      <c r="D37" s="65">
        <v>0.295346</v>
      </c>
      <c r="E37" s="65">
        <v>0.293794</v>
      </c>
      <c r="F37" s="65">
        <v>0.29208899999999999</v>
      </c>
      <c r="G37" s="65">
        <v>0.29061599999999999</v>
      </c>
      <c r="H37" s="65">
        <v>0.28947400000000001</v>
      </c>
      <c r="I37" s="65">
        <v>0.28854099999999999</v>
      </c>
      <c r="J37" s="65">
        <v>0.28769600000000001</v>
      </c>
      <c r="K37" s="65">
        <v>0.28695900000000002</v>
      </c>
      <c r="L37" s="65">
        <v>0.28637600000000002</v>
      </c>
      <c r="M37" s="65">
        <v>0.28598000000000001</v>
      </c>
      <c r="N37" s="65">
        <v>0.28582600000000002</v>
      </c>
      <c r="O37" s="65">
        <v>0.28596500000000002</v>
      </c>
      <c r="P37" s="65">
        <v>0.28639300000000001</v>
      </c>
      <c r="Q37" s="65">
        <v>0.28710599999999997</v>
      </c>
      <c r="R37" s="65">
        <v>0.28817399999999999</v>
      </c>
      <c r="S37" s="65">
        <v>0.28956700000000002</v>
      </c>
      <c r="T37" s="65">
        <v>0.29125800000000002</v>
      </c>
      <c r="U37" s="65">
        <v>0.29325600000000002</v>
      </c>
      <c r="V37" s="65">
        <v>0.29553299999999999</v>
      </c>
      <c r="W37" s="65">
        <v>0.298126</v>
      </c>
      <c r="X37" s="65">
        <v>0.30101800000000001</v>
      </c>
      <c r="Y37" s="65">
        <v>0.30418000000000001</v>
      </c>
      <c r="Z37" s="65">
        <v>0.30732399999999999</v>
      </c>
      <c r="AA37" s="65">
        <v>0.31043999999999999</v>
      </c>
      <c r="AB37" s="65">
        <v>0.31352000000000002</v>
      </c>
      <c r="AC37" s="65">
        <v>0.31655800000000001</v>
      </c>
      <c r="AD37" s="65">
        <v>0.31952199999999997</v>
      </c>
      <c r="AE37" s="65">
        <v>0.322411</v>
      </c>
      <c r="AF37" s="65">
        <v>0.325241</v>
      </c>
      <c r="AG37" s="65">
        <v>0.328011</v>
      </c>
      <c r="AH37" s="66">
        <v>3.2520000000000001E-3</v>
      </c>
    </row>
    <row r="38" spans="1:34">
      <c r="A38" s="63" t="s">
        <v>383</v>
      </c>
      <c r="B38" s="64" t="s">
        <v>14</v>
      </c>
      <c r="C38" s="65">
        <v>5.5007E-2</v>
      </c>
      <c r="D38" s="65">
        <v>5.5161000000000002E-2</v>
      </c>
      <c r="E38" s="65">
        <v>5.5460000000000002E-2</v>
      </c>
      <c r="F38" s="65">
        <v>5.5750000000000001E-2</v>
      </c>
      <c r="G38" s="65">
        <v>5.6044999999999998E-2</v>
      </c>
      <c r="H38" s="65">
        <v>5.6356999999999997E-2</v>
      </c>
      <c r="I38" s="65">
        <v>5.6662999999999998E-2</v>
      </c>
      <c r="J38" s="65">
        <v>5.6938000000000002E-2</v>
      </c>
      <c r="K38" s="65">
        <v>5.7182999999999998E-2</v>
      </c>
      <c r="L38" s="65">
        <v>5.7389000000000003E-2</v>
      </c>
      <c r="M38" s="65">
        <v>5.7556000000000003E-2</v>
      </c>
      <c r="N38" s="65">
        <v>5.7675999999999998E-2</v>
      </c>
      <c r="O38" s="65">
        <v>5.7755000000000001E-2</v>
      </c>
      <c r="P38" s="65">
        <v>5.7840999999999997E-2</v>
      </c>
      <c r="Q38" s="65">
        <v>5.7946999999999999E-2</v>
      </c>
      <c r="R38" s="65">
        <v>5.8089000000000002E-2</v>
      </c>
      <c r="S38" s="65">
        <v>5.8269000000000001E-2</v>
      </c>
      <c r="T38" s="65">
        <v>5.8487999999999998E-2</v>
      </c>
      <c r="U38" s="65">
        <v>5.8698E-2</v>
      </c>
      <c r="V38" s="65">
        <v>5.8899E-2</v>
      </c>
      <c r="W38" s="65">
        <v>5.9097999999999998E-2</v>
      </c>
      <c r="X38" s="65">
        <v>5.9290000000000002E-2</v>
      </c>
      <c r="Y38" s="65">
        <v>5.9472999999999998E-2</v>
      </c>
      <c r="Z38" s="65">
        <v>5.9649000000000001E-2</v>
      </c>
      <c r="AA38" s="65">
        <v>5.9818000000000003E-2</v>
      </c>
      <c r="AB38" s="65">
        <v>5.9979999999999999E-2</v>
      </c>
      <c r="AC38" s="65">
        <v>6.0138999999999998E-2</v>
      </c>
      <c r="AD38" s="65">
        <v>6.0290000000000003E-2</v>
      </c>
      <c r="AE38" s="65">
        <v>6.0440000000000001E-2</v>
      </c>
      <c r="AF38" s="65">
        <v>6.0595000000000003E-2</v>
      </c>
      <c r="AG38" s="65">
        <v>6.0755999999999998E-2</v>
      </c>
      <c r="AH38" s="66">
        <v>3.3189999999999999E-3</v>
      </c>
    </row>
    <row r="39" spans="1:34">
      <c r="A39" s="63" t="s">
        <v>384</v>
      </c>
      <c r="B39" s="64" t="s">
        <v>55</v>
      </c>
      <c r="C39" s="65">
        <v>0.21642</v>
      </c>
      <c r="D39" s="65">
        <v>0.220336</v>
      </c>
      <c r="E39" s="65">
        <v>0.224132</v>
      </c>
      <c r="F39" s="65">
        <v>0.22769200000000001</v>
      </c>
      <c r="G39" s="65">
        <v>0.23162199999999999</v>
      </c>
      <c r="H39" s="65">
        <v>0.23560700000000001</v>
      </c>
      <c r="I39" s="65">
        <v>0.239343</v>
      </c>
      <c r="J39" s="65">
        <v>0.242757</v>
      </c>
      <c r="K39" s="65">
        <v>0.246061</v>
      </c>
      <c r="L39" s="65">
        <v>0.24932599999999999</v>
      </c>
      <c r="M39" s="65">
        <v>0.25254500000000002</v>
      </c>
      <c r="N39" s="65">
        <v>0.25559799999999999</v>
      </c>
      <c r="O39" s="65">
        <v>0.25867800000000002</v>
      </c>
      <c r="P39" s="65">
        <v>0.26185199999999997</v>
      </c>
      <c r="Q39" s="65">
        <v>0.265235</v>
      </c>
      <c r="R39" s="65">
        <v>0.268841</v>
      </c>
      <c r="S39" s="65">
        <v>0.27256999999999998</v>
      </c>
      <c r="T39" s="65">
        <v>0.27624399999999999</v>
      </c>
      <c r="U39" s="65">
        <v>0.27982899999999999</v>
      </c>
      <c r="V39" s="65">
        <v>0.28336299999999998</v>
      </c>
      <c r="W39" s="65">
        <v>0.28689100000000001</v>
      </c>
      <c r="X39" s="65">
        <v>0.29037000000000002</v>
      </c>
      <c r="Y39" s="65">
        <v>0.29383700000000001</v>
      </c>
      <c r="Z39" s="65">
        <v>0.29735</v>
      </c>
      <c r="AA39" s="65">
        <v>0.30087399999999997</v>
      </c>
      <c r="AB39" s="65">
        <v>0.30434699999999998</v>
      </c>
      <c r="AC39" s="65">
        <v>0.307894</v>
      </c>
      <c r="AD39" s="65">
        <v>0.31149100000000002</v>
      </c>
      <c r="AE39" s="65">
        <v>0.31518600000000002</v>
      </c>
      <c r="AF39" s="65">
        <v>0.31905499999999998</v>
      </c>
      <c r="AG39" s="65">
        <v>0.32299800000000001</v>
      </c>
      <c r="AH39" s="66">
        <v>1.3436999999999999E-2</v>
      </c>
    </row>
    <row r="40" spans="1:34">
      <c r="A40" s="63" t="s">
        <v>385</v>
      </c>
      <c r="B40" s="64" t="s">
        <v>56</v>
      </c>
      <c r="C40" s="65">
        <v>6.9181000000000006E-2</v>
      </c>
      <c r="D40" s="65">
        <v>6.8847000000000005E-2</v>
      </c>
      <c r="E40" s="65">
        <v>6.8697999999999995E-2</v>
      </c>
      <c r="F40" s="65">
        <v>6.8526000000000004E-2</v>
      </c>
      <c r="G40" s="65">
        <v>6.8339999999999998E-2</v>
      </c>
      <c r="H40" s="65">
        <v>6.8156999999999995E-2</v>
      </c>
      <c r="I40" s="65">
        <v>6.7953E-2</v>
      </c>
      <c r="J40" s="65">
        <v>6.7707000000000003E-2</v>
      </c>
      <c r="K40" s="65">
        <v>6.7460999999999993E-2</v>
      </c>
      <c r="L40" s="65">
        <v>6.7224000000000006E-2</v>
      </c>
      <c r="M40" s="65">
        <v>6.6994999999999999E-2</v>
      </c>
      <c r="N40" s="65">
        <v>6.6774E-2</v>
      </c>
      <c r="O40" s="65">
        <v>6.6570000000000004E-2</v>
      </c>
      <c r="P40" s="65">
        <v>6.6382999999999998E-2</v>
      </c>
      <c r="Q40" s="65">
        <v>6.6213999999999995E-2</v>
      </c>
      <c r="R40" s="65">
        <v>6.6076999999999997E-2</v>
      </c>
      <c r="S40" s="65">
        <v>6.5975000000000006E-2</v>
      </c>
      <c r="T40" s="65">
        <v>6.5902000000000002E-2</v>
      </c>
      <c r="U40" s="65">
        <v>6.5862000000000004E-2</v>
      </c>
      <c r="V40" s="65">
        <v>6.5854999999999997E-2</v>
      </c>
      <c r="W40" s="65">
        <v>6.5888000000000002E-2</v>
      </c>
      <c r="X40" s="65">
        <v>6.5965999999999997E-2</v>
      </c>
      <c r="Y40" s="65">
        <v>6.6082000000000002E-2</v>
      </c>
      <c r="Z40" s="65">
        <v>6.6247E-2</v>
      </c>
      <c r="AA40" s="65">
        <v>6.6464999999999996E-2</v>
      </c>
      <c r="AB40" s="65">
        <v>6.6737000000000005E-2</v>
      </c>
      <c r="AC40" s="65">
        <v>6.7062999999999998E-2</v>
      </c>
      <c r="AD40" s="65">
        <v>6.7429000000000003E-2</v>
      </c>
      <c r="AE40" s="65">
        <v>6.7790000000000003E-2</v>
      </c>
      <c r="AF40" s="65">
        <v>6.8152000000000004E-2</v>
      </c>
      <c r="AG40" s="65">
        <v>6.8514000000000005E-2</v>
      </c>
      <c r="AH40" s="66">
        <v>-3.2299999999999999E-4</v>
      </c>
    </row>
    <row r="41" spans="1:34">
      <c r="A41" s="63" t="s">
        <v>386</v>
      </c>
      <c r="B41" s="64" t="s">
        <v>15</v>
      </c>
      <c r="C41" s="65">
        <v>0.21124499999999999</v>
      </c>
      <c r="D41" s="65">
        <v>0.20465800000000001</v>
      </c>
      <c r="E41" s="65">
        <v>0.20252100000000001</v>
      </c>
      <c r="F41" s="65">
        <v>0.20193</v>
      </c>
      <c r="G41" s="65">
        <v>0.202401</v>
      </c>
      <c r="H41" s="65">
        <v>0.201491</v>
      </c>
      <c r="I41" s="65">
        <v>0.200873</v>
      </c>
      <c r="J41" s="65">
        <v>0.20083799999999999</v>
      </c>
      <c r="K41" s="65">
        <v>0.201379</v>
      </c>
      <c r="L41" s="65">
        <v>0.20219599999999999</v>
      </c>
      <c r="M41" s="65">
        <v>0.200463</v>
      </c>
      <c r="N41" s="65">
        <v>0.19920399999999999</v>
      </c>
      <c r="O41" s="65">
        <v>0.19839200000000001</v>
      </c>
      <c r="P41" s="65">
        <v>0.197965</v>
      </c>
      <c r="Q41" s="65">
        <v>0.19794500000000001</v>
      </c>
      <c r="R41" s="65">
        <v>0.19828599999999999</v>
      </c>
      <c r="S41" s="65">
        <v>0.19874800000000001</v>
      </c>
      <c r="T41" s="65">
        <v>0.19925100000000001</v>
      </c>
      <c r="U41" s="65">
        <v>0.19975699999999999</v>
      </c>
      <c r="V41" s="65">
        <v>0.20028799999999999</v>
      </c>
      <c r="W41" s="65">
        <v>0.197496</v>
      </c>
      <c r="X41" s="65">
        <v>0.195328</v>
      </c>
      <c r="Y41" s="65">
        <v>0.19364100000000001</v>
      </c>
      <c r="Z41" s="65">
        <v>0.19243299999999999</v>
      </c>
      <c r="AA41" s="65">
        <v>0.19162399999999999</v>
      </c>
      <c r="AB41" s="65">
        <v>0.19103800000000001</v>
      </c>
      <c r="AC41" s="65">
        <v>0.19062899999999999</v>
      </c>
      <c r="AD41" s="65">
        <v>0.190303</v>
      </c>
      <c r="AE41" s="65">
        <v>0.190083</v>
      </c>
      <c r="AF41" s="65">
        <v>0.19001399999999999</v>
      </c>
      <c r="AG41" s="65">
        <v>0.190188</v>
      </c>
      <c r="AH41" s="66">
        <v>-3.4940000000000001E-3</v>
      </c>
    </row>
    <row r="42" spans="1:34">
      <c r="A42" s="63" t="s">
        <v>387</v>
      </c>
      <c r="B42" s="64" t="s">
        <v>562</v>
      </c>
      <c r="C42" s="65">
        <v>3.6778999999999999E-2</v>
      </c>
      <c r="D42" s="65">
        <v>3.7026000000000003E-2</v>
      </c>
      <c r="E42" s="65">
        <v>3.7374999999999999E-2</v>
      </c>
      <c r="F42" s="65">
        <v>3.7720999999999998E-2</v>
      </c>
      <c r="G42" s="65">
        <v>3.8074999999999998E-2</v>
      </c>
      <c r="H42" s="65">
        <v>3.8448999999999997E-2</v>
      </c>
      <c r="I42" s="65">
        <v>3.8823999999999997E-2</v>
      </c>
      <c r="J42" s="65">
        <v>3.918E-2</v>
      </c>
      <c r="K42" s="65">
        <v>3.9523000000000003E-2</v>
      </c>
      <c r="L42" s="65">
        <v>3.9855000000000002E-2</v>
      </c>
      <c r="M42" s="65">
        <v>4.0193E-2</v>
      </c>
      <c r="N42" s="65">
        <v>4.0518999999999999E-2</v>
      </c>
      <c r="O42" s="65">
        <v>4.0839E-2</v>
      </c>
      <c r="P42" s="65">
        <v>4.1152000000000001E-2</v>
      </c>
      <c r="Q42" s="65">
        <v>4.1454999999999999E-2</v>
      </c>
      <c r="R42" s="65">
        <v>4.1758999999999998E-2</v>
      </c>
      <c r="S42" s="65">
        <v>4.206E-2</v>
      </c>
      <c r="T42" s="65">
        <v>4.2358E-2</v>
      </c>
      <c r="U42" s="65">
        <v>4.2653000000000003E-2</v>
      </c>
      <c r="V42" s="65">
        <v>4.2944999999999997E-2</v>
      </c>
      <c r="W42" s="65">
        <v>4.3240000000000001E-2</v>
      </c>
      <c r="X42" s="65">
        <v>4.3534999999999997E-2</v>
      </c>
      <c r="Y42" s="65">
        <v>4.3829E-2</v>
      </c>
      <c r="Z42" s="65">
        <v>4.4122000000000001E-2</v>
      </c>
      <c r="AA42" s="65">
        <v>4.4415999999999997E-2</v>
      </c>
      <c r="AB42" s="65">
        <v>4.4708999999999999E-2</v>
      </c>
      <c r="AC42" s="65">
        <v>4.5004000000000002E-2</v>
      </c>
      <c r="AD42" s="65">
        <v>4.5295000000000002E-2</v>
      </c>
      <c r="AE42" s="65">
        <v>4.5585000000000001E-2</v>
      </c>
      <c r="AF42" s="65">
        <v>4.5874999999999999E-2</v>
      </c>
      <c r="AG42" s="65">
        <v>4.6168000000000001E-2</v>
      </c>
      <c r="AH42" s="66">
        <v>7.607E-3</v>
      </c>
    </row>
    <row r="43" spans="1:34">
      <c r="A43" s="63" t="s">
        <v>388</v>
      </c>
      <c r="B43" s="64" t="s">
        <v>563</v>
      </c>
      <c r="C43" s="65">
        <v>2.6616999999999998E-2</v>
      </c>
      <c r="D43" s="65">
        <v>2.6991999999999999E-2</v>
      </c>
      <c r="E43" s="65">
        <v>2.7431000000000001E-2</v>
      </c>
      <c r="F43" s="65">
        <v>2.7858999999999998E-2</v>
      </c>
      <c r="G43" s="65">
        <v>2.8282999999999999E-2</v>
      </c>
      <c r="H43" s="65">
        <v>2.8708999999999998E-2</v>
      </c>
      <c r="I43" s="65">
        <v>2.9123E-2</v>
      </c>
      <c r="J43" s="65">
        <v>2.9508E-2</v>
      </c>
      <c r="K43" s="65">
        <v>2.9918E-2</v>
      </c>
      <c r="L43" s="65">
        <v>3.0360000000000002E-2</v>
      </c>
      <c r="M43" s="65">
        <v>3.083E-2</v>
      </c>
      <c r="N43" s="65">
        <v>3.1329999999999997E-2</v>
      </c>
      <c r="O43" s="65">
        <v>3.1868E-2</v>
      </c>
      <c r="P43" s="65">
        <v>3.2445000000000002E-2</v>
      </c>
      <c r="Q43" s="65">
        <v>3.3062000000000001E-2</v>
      </c>
      <c r="R43" s="65">
        <v>3.3676999999999999E-2</v>
      </c>
      <c r="S43" s="65">
        <v>3.4289E-2</v>
      </c>
      <c r="T43" s="65">
        <v>3.4896000000000003E-2</v>
      </c>
      <c r="U43" s="65">
        <v>3.5500999999999998E-2</v>
      </c>
      <c r="V43" s="65">
        <v>3.6103000000000003E-2</v>
      </c>
      <c r="W43" s="65">
        <v>3.6706000000000003E-2</v>
      </c>
      <c r="X43" s="65">
        <v>3.7309000000000002E-2</v>
      </c>
      <c r="Y43" s="65">
        <v>3.7909999999999999E-2</v>
      </c>
      <c r="Z43" s="65">
        <v>3.8510000000000003E-2</v>
      </c>
      <c r="AA43" s="65">
        <v>3.9109999999999999E-2</v>
      </c>
      <c r="AB43" s="65">
        <v>3.9710000000000002E-2</v>
      </c>
      <c r="AC43" s="65">
        <v>4.0308999999999998E-2</v>
      </c>
      <c r="AD43" s="65">
        <v>4.0904999999999997E-2</v>
      </c>
      <c r="AE43" s="65">
        <v>4.1499000000000001E-2</v>
      </c>
      <c r="AF43" s="65">
        <v>4.2092999999999998E-2</v>
      </c>
      <c r="AG43" s="65">
        <v>4.2686000000000002E-2</v>
      </c>
      <c r="AH43" s="66">
        <v>1.5869999999999999E-2</v>
      </c>
    </row>
    <row r="44" spans="1:34">
      <c r="A44" s="63" t="s">
        <v>389</v>
      </c>
      <c r="B44" s="64" t="s">
        <v>564</v>
      </c>
      <c r="C44" s="65">
        <v>0.20913000000000001</v>
      </c>
      <c r="D44" s="65">
        <v>0.20516200000000001</v>
      </c>
      <c r="E44" s="65">
        <v>0.202737</v>
      </c>
      <c r="F44" s="65">
        <v>0.20082800000000001</v>
      </c>
      <c r="G44" s="65">
        <v>0.19992599999999999</v>
      </c>
      <c r="H44" s="65">
        <v>0.19981199999999999</v>
      </c>
      <c r="I44" s="65">
        <v>0.20025999999999999</v>
      </c>
      <c r="J44" s="65">
        <v>0.201233</v>
      </c>
      <c r="K44" s="65">
        <v>0.20279</v>
      </c>
      <c r="L44" s="65">
        <v>0.20499000000000001</v>
      </c>
      <c r="M44" s="65">
        <v>0.20774500000000001</v>
      </c>
      <c r="N44" s="65">
        <v>0.21087900000000001</v>
      </c>
      <c r="O44" s="65">
        <v>0.21451600000000001</v>
      </c>
      <c r="P44" s="65">
        <v>0.21862799999999999</v>
      </c>
      <c r="Q44" s="65">
        <v>0.22312899999999999</v>
      </c>
      <c r="R44" s="65">
        <v>0.22802700000000001</v>
      </c>
      <c r="S44" s="65">
        <v>0.23313400000000001</v>
      </c>
      <c r="T44" s="65">
        <v>0.23827000000000001</v>
      </c>
      <c r="U44" s="65">
        <v>0.24330499999999999</v>
      </c>
      <c r="V44" s="65">
        <v>0.24812600000000001</v>
      </c>
      <c r="W44" s="65">
        <v>0.252637</v>
      </c>
      <c r="X44" s="65">
        <v>0.25661600000000001</v>
      </c>
      <c r="Y44" s="65">
        <v>0.26006899999999999</v>
      </c>
      <c r="Z44" s="65">
        <v>0.26324199999999998</v>
      </c>
      <c r="AA44" s="65">
        <v>0.266345</v>
      </c>
      <c r="AB44" s="65">
        <v>0.26934000000000002</v>
      </c>
      <c r="AC44" s="65">
        <v>0.27229599999999998</v>
      </c>
      <c r="AD44" s="65">
        <v>0.27520499999999998</v>
      </c>
      <c r="AE44" s="65">
        <v>0.27812999999999999</v>
      </c>
      <c r="AF44" s="65">
        <v>0.28109899999999999</v>
      </c>
      <c r="AG44" s="65">
        <v>0.284057</v>
      </c>
      <c r="AH44" s="66">
        <v>1.026E-2</v>
      </c>
    </row>
    <row r="45" spans="1:34">
      <c r="A45" s="63" t="s">
        <v>390</v>
      </c>
      <c r="B45" s="64" t="s">
        <v>565</v>
      </c>
      <c r="C45" s="65">
        <v>8.6663000000000004E-2</v>
      </c>
      <c r="D45" s="65">
        <v>8.3815000000000001E-2</v>
      </c>
      <c r="E45" s="65">
        <v>8.1571000000000005E-2</v>
      </c>
      <c r="F45" s="65">
        <v>7.9480999999999996E-2</v>
      </c>
      <c r="G45" s="65">
        <v>7.7709E-2</v>
      </c>
      <c r="H45" s="65">
        <v>7.6121999999999995E-2</v>
      </c>
      <c r="I45" s="65">
        <v>7.4638999999999997E-2</v>
      </c>
      <c r="J45" s="65">
        <v>7.3223999999999997E-2</v>
      </c>
      <c r="K45" s="65">
        <v>7.1899000000000005E-2</v>
      </c>
      <c r="L45" s="65">
        <v>7.0669999999999997E-2</v>
      </c>
      <c r="M45" s="65">
        <v>6.9486999999999993E-2</v>
      </c>
      <c r="N45" s="65">
        <v>6.8283999999999997E-2</v>
      </c>
      <c r="O45" s="65">
        <v>6.7100000000000007E-2</v>
      </c>
      <c r="P45" s="65">
        <v>6.5909999999999996E-2</v>
      </c>
      <c r="Q45" s="65">
        <v>6.4686999999999995E-2</v>
      </c>
      <c r="R45" s="65">
        <v>6.3421000000000005E-2</v>
      </c>
      <c r="S45" s="65">
        <v>6.2059000000000003E-2</v>
      </c>
      <c r="T45" s="65">
        <v>6.0712000000000002E-2</v>
      </c>
      <c r="U45" s="65">
        <v>5.9373000000000002E-2</v>
      </c>
      <c r="V45" s="65">
        <v>5.8027000000000002E-2</v>
      </c>
      <c r="W45" s="65">
        <v>5.6675000000000003E-2</v>
      </c>
      <c r="X45" s="65">
        <v>5.5294999999999997E-2</v>
      </c>
      <c r="Y45" s="65">
        <v>5.3886999999999997E-2</v>
      </c>
      <c r="Z45" s="65">
        <v>5.2461000000000001E-2</v>
      </c>
      <c r="AA45" s="65">
        <v>5.1003E-2</v>
      </c>
      <c r="AB45" s="65">
        <v>4.9484E-2</v>
      </c>
      <c r="AC45" s="65">
        <v>4.7905000000000003E-2</v>
      </c>
      <c r="AD45" s="65">
        <v>4.6247999999999997E-2</v>
      </c>
      <c r="AE45" s="65">
        <v>4.4521999999999999E-2</v>
      </c>
      <c r="AF45" s="65">
        <v>4.2687000000000003E-2</v>
      </c>
      <c r="AG45" s="65">
        <v>4.0729000000000001E-2</v>
      </c>
      <c r="AH45" s="66">
        <v>-2.4854999999999999E-2</v>
      </c>
    </row>
    <row r="46" spans="1:34">
      <c r="A46" s="63" t="s">
        <v>391</v>
      </c>
      <c r="B46" s="64" t="s">
        <v>57</v>
      </c>
      <c r="C46" s="65">
        <v>7.8188999999999995E-2</v>
      </c>
      <c r="D46" s="65">
        <v>8.4182999999999994E-2</v>
      </c>
      <c r="E46" s="65">
        <v>8.5001999999999994E-2</v>
      </c>
      <c r="F46" s="65">
        <v>8.5620000000000002E-2</v>
      </c>
      <c r="G46" s="65">
        <v>8.6391999999999997E-2</v>
      </c>
      <c r="H46" s="65">
        <v>8.7022000000000002E-2</v>
      </c>
      <c r="I46" s="65">
        <v>8.7474999999999997E-2</v>
      </c>
      <c r="J46" s="65">
        <v>8.7863999999999998E-2</v>
      </c>
      <c r="K46" s="65">
        <v>8.8203000000000004E-2</v>
      </c>
      <c r="L46" s="65">
        <v>8.8428000000000007E-2</v>
      </c>
      <c r="M46" s="65">
        <v>8.8433999999999999E-2</v>
      </c>
      <c r="N46" s="65">
        <v>8.8325000000000001E-2</v>
      </c>
      <c r="O46" s="65">
        <v>8.8066000000000005E-2</v>
      </c>
      <c r="P46" s="65">
        <v>8.7601999999999999E-2</v>
      </c>
      <c r="Q46" s="65">
        <v>8.6923E-2</v>
      </c>
      <c r="R46" s="65">
        <v>8.6102999999999999E-2</v>
      </c>
      <c r="S46" s="65">
        <v>8.5139000000000006E-2</v>
      </c>
      <c r="T46" s="65">
        <v>8.4037000000000001E-2</v>
      </c>
      <c r="U46" s="65">
        <v>8.2822999999999994E-2</v>
      </c>
      <c r="V46" s="65">
        <v>8.1584000000000004E-2</v>
      </c>
      <c r="W46" s="65">
        <v>8.0390000000000003E-2</v>
      </c>
      <c r="X46" s="65">
        <v>7.9242000000000007E-2</v>
      </c>
      <c r="Y46" s="65">
        <v>7.8127000000000002E-2</v>
      </c>
      <c r="Z46" s="65">
        <v>7.7107999999999996E-2</v>
      </c>
      <c r="AA46" s="65">
        <v>7.6200000000000004E-2</v>
      </c>
      <c r="AB46" s="65">
        <v>7.5408000000000003E-2</v>
      </c>
      <c r="AC46" s="65">
        <v>7.4749999999999997E-2</v>
      </c>
      <c r="AD46" s="65">
        <v>7.4200000000000002E-2</v>
      </c>
      <c r="AE46" s="65">
        <v>7.3778999999999997E-2</v>
      </c>
      <c r="AF46" s="65">
        <v>7.3468000000000006E-2</v>
      </c>
      <c r="AG46" s="65">
        <v>7.3273000000000005E-2</v>
      </c>
      <c r="AH46" s="66">
        <v>-2.1619999999999999E-3</v>
      </c>
    </row>
    <row r="47" spans="1:34">
      <c r="A47" s="63" t="s">
        <v>392</v>
      </c>
      <c r="B47" s="64" t="s">
        <v>58</v>
      </c>
      <c r="C47" s="65">
        <v>1.782232</v>
      </c>
      <c r="D47" s="65">
        <v>1.818837</v>
      </c>
      <c r="E47" s="65">
        <v>1.7344930000000001</v>
      </c>
      <c r="F47" s="65">
        <v>1.7519929999999999</v>
      </c>
      <c r="G47" s="65">
        <v>1.7678430000000001</v>
      </c>
      <c r="H47" s="65">
        <v>1.7855730000000001</v>
      </c>
      <c r="I47" s="65">
        <v>1.8115870000000001</v>
      </c>
      <c r="J47" s="65">
        <v>1.8356129999999999</v>
      </c>
      <c r="K47" s="65">
        <v>1.8602780000000001</v>
      </c>
      <c r="L47" s="65">
        <v>1.8846989999999999</v>
      </c>
      <c r="M47" s="65">
        <v>1.9090450000000001</v>
      </c>
      <c r="N47" s="65">
        <v>1.9318519999999999</v>
      </c>
      <c r="O47" s="65">
        <v>1.955325</v>
      </c>
      <c r="P47" s="65">
        <v>1.97879</v>
      </c>
      <c r="Q47" s="65">
        <v>2.0066739999999998</v>
      </c>
      <c r="R47" s="65">
        <v>2.0347849999999998</v>
      </c>
      <c r="S47" s="65">
        <v>2.063161</v>
      </c>
      <c r="T47" s="65">
        <v>2.0911780000000002</v>
      </c>
      <c r="U47" s="65">
        <v>2.118852</v>
      </c>
      <c r="V47" s="65">
        <v>2.1473849999999999</v>
      </c>
      <c r="W47" s="65">
        <v>2.1765509999999999</v>
      </c>
      <c r="X47" s="65">
        <v>2.2055920000000002</v>
      </c>
      <c r="Y47" s="65">
        <v>2.235001</v>
      </c>
      <c r="Z47" s="65">
        <v>2.264894</v>
      </c>
      <c r="AA47" s="65">
        <v>2.294718</v>
      </c>
      <c r="AB47" s="65">
        <v>2.3253870000000001</v>
      </c>
      <c r="AC47" s="65">
        <v>2.355893</v>
      </c>
      <c r="AD47" s="65">
        <v>2.3862860000000001</v>
      </c>
      <c r="AE47" s="65">
        <v>2.4192659999999999</v>
      </c>
      <c r="AF47" s="65">
        <v>2.4529139999999998</v>
      </c>
      <c r="AG47" s="65">
        <v>2.4869430000000001</v>
      </c>
      <c r="AH47" s="66">
        <v>1.1168000000000001E-2</v>
      </c>
    </row>
    <row r="48" spans="1:34">
      <c r="A48" s="63" t="s">
        <v>393</v>
      </c>
      <c r="B48" s="67" t="s">
        <v>566</v>
      </c>
      <c r="C48" s="68">
        <v>5.1309459999999998</v>
      </c>
      <c r="D48" s="68">
        <v>5.1750970000000001</v>
      </c>
      <c r="E48" s="68">
        <v>5.1948220000000003</v>
      </c>
      <c r="F48" s="68">
        <v>5.2247170000000001</v>
      </c>
      <c r="G48" s="68">
        <v>5.2597699999999996</v>
      </c>
      <c r="H48" s="68">
        <v>5.2973460000000001</v>
      </c>
      <c r="I48" s="68">
        <v>5.3417539999999999</v>
      </c>
      <c r="J48" s="68">
        <v>5.3828639999999996</v>
      </c>
      <c r="K48" s="68">
        <v>5.4251149999999999</v>
      </c>
      <c r="L48" s="68">
        <v>5.4677100000000003</v>
      </c>
      <c r="M48" s="68">
        <v>5.5076280000000004</v>
      </c>
      <c r="N48" s="68">
        <v>5.5467219999999999</v>
      </c>
      <c r="O48" s="68">
        <v>5.5886829999999996</v>
      </c>
      <c r="P48" s="68">
        <v>5.6331569999999997</v>
      </c>
      <c r="Q48" s="68">
        <v>5.6848840000000003</v>
      </c>
      <c r="R48" s="68">
        <v>5.7410990000000002</v>
      </c>
      <c r="S48" s="68">
        <v>5.7989839999999999</v>
      </c>
      <c r="T48" s="68">
        <v>5.8581079999999996</v>
      </c>
      <c r="U48" s="68">
        <v>5.9166119999999998</v>
      </c>
      <c r="V48" s="68">
        <v>5.9755700000000003</v>
      </c>
      <c r="W48" s="68">
        <v>6.0327279999999996</v>
      </c>
      <c r="X48" s="68">
        <v>6.0894979999999999</v>
      </c>
      <c r="Y48" s="68">
        <v>6.147964</v>
      </c>
      <c r="Z48" s="68">
        <v>6.2077249999999999</v>
      </c>
      <c r="AA48" s="68">
        <v>6.2689680000000001</v>
      </c>
      <c r="AB48" s="68">
        <v>6.3308669999999996</v>
      </c>
      <c r="AC48" s="68">
        <v>6.3943700000000003</v>
      </c>
      <c r="AD48" s="68">
        <v>6.4583029999999999</v>
      </c>
      <c r="AE48" s="68">
        <v>6.5272379999999997</v>
      </c>
      <c r="AF48" s="68">
        <v>6.5986260000000003</v>
      </c>
      <c r="AG48" s="68">
        <v>6.6721069999999996</v>
      </c>
      <c r="AH48" s="69">
        <v>8.7930000000000005E-3</v>
      </c>
    </row>
    <row r="49" spans="1:34">
      <c r="A49" s="63" t="s">
        <v>567</v>
      </c>
      <c r="B49" s="64" t="s">
        <v>568</v>
      </c>
      <c r="C49" s="65">
        <v>7.8133999999999995E-2</v>
      </c>
      <c r="D49" s="65">
        <v>8.9459999999999998E-2</v>
      </c>
      <c r="E49" s="65">
        <v>9.9012000000000003E-2</v>
      </c>
      <c r="F49" s="65">
        <v>0.108281</v>
      </c>
      <c r="G49" s="65">
        <v>0.11738</v>
      </c>
      <c r="H49" s="65">
        <v>0.126529</v>
      </c>
      <c r="I49" s="65">
        <v>0.13586699999999999</v>
      </c>
      <c r="J49" s="65">
        <v>0.145236</v>
      </c>
      <c r="K49" s="65">
        <v>0.154673</v>
      </c>
      <c r="L49" s="65">
        <v>0.16417200000000001</v>
      </c>
      <c r="M49" s="65">
        <v>0.17386699999999999</v>
      </c>
      <c r="N49" s="65">
        <v>0.18379300000000001</v>
      </c>
      <c r="O49" s="65">
        <v>0.19391700000000001</v>
      </c>
      <c r="P49" s="65">
        <v>0.20421900000000001</v>
      </c>
      <c r="Q49" s="65">
        <v>0.214726</v>
      </c>
      <c r="R49" s="65">
        <v>0.22539300000000001</v>
      </c>
      <c r="S49" s="65">
        <v>0.23625399999999999</v>
      </c>
      <c r="T49" s="65">
        <v>0.247311</v>
      </c>
      <c r="U49" s="65">
        <v>0.25860100000000003</v>
      </c>
      <c r="V49" s="65">
        <v>0.27011499999999999</v>
      </c>
      <c r="W49" s="65">
        <v>0.28189500000000001</v>
      </c>
      <c r="X49" s="65">
        <v>0.29394199999999998</v>
      </c>
      <c r="Y49" s="65">
        <v>0.30629499999999998</v>
      </c>
      <c r="Z49" s="65">
        <v>0.31898300000000002</v>
      </c>
      <c r="AA49" s="65">
        <v>0.33201700000000001</v>
      </c>
      <c r="AB49" s="65">
        <v>0.34545999999999999</v>
      </c>
      <c r="AC49" s="65">
        <v>0.35925099999999999</v>
      </c>
      <c r="AD49" s="65">
        <v>0.373388</v>
      </c>
      <c r="AE49" s="65">
        <v>0.38795400000000002</v>
      </c>
      <c r="AF49" s="65">
        <v>0.40290599999999999</v>
      </c>
      <c r="AG49" s="65">
        <v>0.41825600000000002</v>
      </c>
      <c r="AH49" s="66">
        <v>5.7514999999999997E-2</v>
      </c>
    </row>
    <row r="50" spans="1:34" ht="15" customHeight="1">
      <c r="A50" s="63" t="s">
        <v>569</v>
      </c>
      <c r="B50" s="67" t="s">
        <v>570</v>
      </c>
      <c r="C50" s="68">
        <v>5.0528120000000003</v>
      </c>
      <c r="D50" s="68">
        <v>5.0856370000000002</v>
      </c>
      <c r="E50" s="68">
        <v>5.0958110000000003</v>
      </c>
      <c r="F50" s="68">
        <v>5.1164360000000002</v>
      </c>
      <c r="G50" s="68">
        <v>5.1423909999999999</v>
      </c>
      <c r="H50" s="68">
        <v>5.1708170000000004</v>
      </c>
      <c r="I50" s="68">
        <v>5.2058869999999997</v>
      </c>
      <c r="J50" s="68">
        <v>5.237628</v>
      </c>
      <c r="K50" s="68">
        <v>5.2704420000000001</v>
      </c>
      <c r="L50" s="68">
        <v>5.3035379999999996</v>
      </c>
      <c r="M50" s="68">
        <v>5.333761</v>
      </c>
      <c r="N50" s="68">
        <v>5.3629300000000004</v>
      </c>
      <c r="O50" s="68">
        <v>5.3947649999999996</v>
      </c>
      <c r="P50" s="68">
        <v>5.4289379999999996</v>
      </c>
      <c r="Q50" s="68">
        <v>5.4701579999999996</v>
      </c>
      <c r="R50" s="68">
        <v>5.5157069999999999</v>
      </c>
      <c r="S50" s="68">
        <v>5.562729</v>
      </c>
      <c r="T50" s="68">
        <v>5.6107959999999997</v>
      </c>
      <c r="U50" s="68">
        <v>5.65801</v>
      </c>
      <c r="V50" s="68">
        <v>5.7054549999999997</v>
      </c>
      <c r="W50" s="68">
        <v>5.7508330000000001</v>
      </c>
      <c r="X50" s="68">
        <v>5.7955560000000004</v>
      </c>
      <c r="Y50" s="68">
        <v>5.8416689999999996</v>
      </c>
      <c r="Z50" s="68">
        <v>5.8887409999999996</v>
      </c>
      <c r="AA50" s="68">
        <v>5.9369509999999996</v>
      </c>
      <c r="AB50" s="68">
        <v>5.9854070000000004</v>
      </c>
      <c r="AC50" s="68">
        <v>6.0351189999999999</v>
      </c>
      <c r="AD50" s="68">
        <v>6.0849159999999998</v>
      </c>
      <c r="AE50" s="68">
        <v>6.139284</v>
      </c>
      <c r="AF50" s="68">
        <v>6.1957209999999998</v>
      </c>
      <c r="AG50" s="68">
        <v>6.253851</v>
      </c>
      <c r="AH50" s="69">
        <v>7.1339999999999997E-3</v>
      </c>
    </row>
    <row r="51" spans="1:34" ht="15" customHeight="1">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row>
    <row r="52" spans="1:34" ht="15" customHeight="1">
      <c r="A52" s="70"/>
      <c r="B52" s="67" t="s">
        <v>18</v>
      </c>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row>
    <row r="53" spans="1:34" ht="15" customHeight="1">
      <c r="A53" s="63" t="s">
        <v>394</v>
      </c>
      <c r="B53" s="64" t="s">
        <v>52</v>
      </c>
      <c r="C53" s="65">
        <v>3.5271979999999998</v>
      </c>
      <c r="D53" s="65">
        <v>3.4068170000000002</v>
      </c>
      <c r="E53" s="65">
        <v>3.5381719999999999</v>
      </c>
      <c r="F53" s="65">
        <v>3.5356019999999999</v>
      </c>
      <c r="G53" s="65">
        <v>3.5398179999999999</v>
      </c>
      <c r="H53" s="65">
        <v>3.535704</v>
      </c>
      <c r="I53" s="65">
        <v>3.5229430000000002</v>
      </c>
      <c r="J53" s="65">
        <v>3.505328</v>
      </c>
      <c r="K53" s="65">
        <v>3.4882430000000002</v>
      </c>
      <c r="L53" s="65">
        <v>3.4696370000000001</v>
      </c>
      <c r="M53" s="65">
        <v>3.4476300000000002</v>
      </c>
      <c r="N53" s="65">
        <v>3.4280680000000001</v>
      </c>
      <c r="O53" s="65">
        <v>3.4110649999999998</v>
      </c>
      <c r="P53" s="65">
        <v>3.3951519999999999</v>
      </c>
      <c r="Q53" s="65">
        <v>3.3800249999999998</v>
      </c>
      <c r="R53" s="65">
        <v>3.3672270000000002</v>
      </c>
      <c r="S53" s="65">
        <v>3.3551799999999998</v>
      </c>
      <c r="T53" s="65">
        <v>3.3433769999999998</v>
      </c>
      <c r="U53" s="65">
        <v>3.3330289999999998</v>
      </c>
      <c r="V53" s="65">
        <v>3.3236430000000001</v>
      </c>
      <c r="W53" s="65">
        <v>3.3156490000000001</v>
      </c>
      <c r="X53" s="65">
        <v>3.3071489999999999</v>
      </c>
      <c r="Y53" s="65">
        <v>3.298006</v>
      </c>
      <c r="Z53" s="65">
        <v>3.2885770000000001</v>
      </c>
      <c r="AA53" s="65">
        <v>3.2791389999999998</v>
      </c>
      <c r="AB53" s="65">
        <v>3.2696429999999999</v>
      </c>
      <c r="AC53" s="65">
        <v>3.2606869999999999</v>
      </c>
      <c r="AD53" s="65">
        <v>3.2516229999999999</v>
      </c>
      <c r="AE53" s="65">
        <v>3.2431939999999999</v>
      </c>
      <c r="AF53" s="65">
        <v>3.234245</v>
      </c>
      <c r="AG53" s="65">
        <v>3.2248079999999999</v>
      </c>
      <c r="AH53" s="66">
        <v>-2.983E-3</v>
      </c>
    </row>
    <row r="54" spans="1:34" ht="15" customHeight="1">
      <c r="A54" s="63" t="s">
        <v>395</v>
      </c>
      <c r="B54" s="64" t="s">
        <v>53</v>
      </c>
      <c r="C54" s="65">
        <v>5.8618000000000003E-2</v>
      </c>
      <c r="D54" s="65">
        <v>5.5421999999999999E-2</v>
      </c>
      <c r="E54" s="65">
        <v>6.0291999999999998E-2</v>
      </c>
      <c r="F54" s="65">
        <v>6.0192000000000002E-2</v>
      </c>
      <c r="G54" s="65">
        <v>6.0163000000000001E-2</v>
      </c>
      <c r="H54" s="65">
        <v>6.0023E-2</v>
      </c>
      <c r="I54" s="65">
        <v>5.9796000000000002E-2</v>
      </c>
      <c r="J54" s="65">
        <v>5.9541999999999998E-2</v>
      </c>
      <c r="K54" s="65">
        <v>5.9324000000000002E-2</v>
      </c>
      <c r="L54" s="65">
        <v>5.9101000000000001E-2</v>
      </c>
      <c r="M54" s="65">
        <v>5.8810000000000001E-2</v>
      </c>
      <c r="N54" s="65">
        <v>5.8534999999999997E-2</v>
      </c>
      <c r="O54" s="65">
        <v>5.8282E-2</v>
      </c>
      <c r="P54" s="65">
        <v>5.8022999999999998E-2</v>
      </c>
      <c r="Q54" s="65">
        <v>5.7819000000000002E-2</v>
      </c>
      <c r="R54" s="65">
        <v>5.7718999999999999E-2</v>
      </c>
      <c r="S54" s="65">
        <v>5.7716999999999997E-2</v>
      </c>
      <c r="T54" s="65">
        <v>5.7849999999999999E-2</v>
      </c>
      <c r="U54" s="65">
        <v>5.8006000000000002E-2</v>
      </c>
      <c r="V54" s="65">
        <v>5.8187000000000003E-2</v>
      </c>
      <c r="W54" s="65">
        <v>5.8388000000000002E-2</v>
      </c>
      <c r="X54" s="65">
        <v>5.8542999999999998E-2</v>
      </c>
      <c r="Y54" s="65">
        <v>5.8715000000000003E-2</v>
      </c>
      <c r="Z54" s="65">
        <v>5.8860999999999997E-2</v>
      </c>
      <c r="AA54" s="65">
        <v>5.9041999999999997E-2</v>
      </c>
      <c r="AB54" s="65">
        <v>5.9193999999999997E-2</v>
      </c>
      <c r="AC54" s="65">
        <v>5.9373000000000002E-2</v>
      </c>
      <c r="AD54" s="65">
        <v>5.9533000000000003E-2</v>
      </c>
      <c r="AE54" s="65">
        <v>5.9739E-2</v>
      </c>
      <c r="AF54" s="65">
        <v>5.9929999999999997E-2</v>
      </c>
      <c r="AG54" s="65">
        <v>6.0134E-2</v>
      </c>
      <c r="AH54" s="66">
        <v>8.52E-4</v>
      </c>
    </row>
    <row r="55" spans="1:34" ht="15" customHeight="1">
      <c r="A55" s="63" t="s">
        <v>396</v>
      </c>
      <c r="B55" s="64" t="s">
        <v>54</v>
      </c>
      <c r="C55" s="65">
        <v>1.007279</v>
      </c>
      <c r="D55" s="65">
        <v>1.0041690000000001</v>
      </c>
      <c r="E55" s="65">
        <v>1.007347</v>
      </c>
      <c r="F55" s="65">
        <v>1.014073</v>
      </c>
      <c r="G55" s="65">
        <v>1.0237890000000001</v>
      </c>
      <c r="H55" s="65">
        <v>1.0331030000000001</v>
      </c>
      <c r="I55" s="65">
        <v>1.0415760000000001</v>
      </c>
      <c r="J55" s="65">
        <v>1.0490330000000001</v>
      </c>
      <c r="K55" s="65">
        <v>1.0568759999999999</v>
      </c>
      <c r="L55" s="65">
        <v>1.0648519999999999</v>
      </c>
      <c r="M55" s="65">
        <v>1.0706519999999999</v>
      </c>
      <c r="N55" s="65">
        <v>1.0764830000000001</v>
      </c>
      <c r="O55" s="65">
        <v>1.0828819999999999</v>
      </c>
      <c r="P55" s="65">
        <v>1.089521</v>
      </c>
      <c r="Q55" s="65">
        <v>1.095863</v>
      </c>
      <c r="R55" s="65">
        <v>1.10233</v>
      </c>
      <c r="S55" s="65">
        <v>1.108471</v>
      </c>
      <c r="T55" s="65">
        <v>1.114128</v>
      </c>
      <c r="U55" s="65">
        <v>1.1194850000000001</v>
      </c>
      <c r="V55" s="65">
        <v>1.124763</v>
      </c>
      <c r="W55" s="65">
        <v>1.1300380000000001</v>
      </c>
      <c r="X55" s="65">
        <v>1.1350690000000001</v>
      </c>
      <c r="Y55" s="65">
        <v>1.139977</v>
      </c>
      <c r="Z55" s="65">
        <v>1.1451070000000001</v>
      </c>
      <c r="AA55" s="65">
        <v>1.1505080000000001</v>
      </c>
      <c r="AB55" s="65">
        <v>1.1562790000000001</v>
      </c>
      <c r="AC55" s="65">
        <v>1.16249</v>
      </c>
      <c r="AD55" s="65">
        <v>1.1689529999999999</v>
      </c>
      <c r="AE55" s="65">
        <v>1.175813</v>
      </c>
      <c r="AF55" s="65">
        <v>1.18275</v>
      </c>
      <c r="AG55" s="65">
        <v>1.189524</v>
      </c>
      <c r="AH55" s="66">
        <v>5.5589999999999997E-3</v>
      </c>
    </row>
    <row r="56" spans="1:34" ht="15" customHeight="1">
      <c r="A56" s="63" t="s">
        <v>397</v>
      </c>
      <c r="B56" s="64" t="s">
        <v>14</v>
      </c>
      <c r="C56" s="65">
        <v>0.10345600000000001</v>
      </c>
      <c r="D56" s="65">
        <v>0.103327</v>
      </c>
      <c r="E56" s="65">
        <v>0.103488</v>
      </c>
      <c r="F56" s="65">
        <v>0.103641</v>
      </c>
      <c r="G56" s="65">
        <v>0.103815</v>
      </c>
      <c r="H56" s="65">
        <v>0.10403</v>
      </c>
      <c r="I56" s="65">
        <v>0.10424</v>
      </c>
      <c r="J56" s="65">
        <v>0.104418</v>
      </c>
      <c r="K56" s="65">
        <v>0.10459599999999999</v>
      </c>
      <c r="L56" s="65">
        <v>0.104837</v>
      </c>
      <c r="M56" s="65">
        <v>0.105138</v>
      </c>
      <c r="N56" s="65">
        <v>0.105513</v>
      </c>
      <c r="O56" s="65">
        <v>0.105978</v>
      </c>
      <c r="P56" s="65">
        <v>0.10654</v>
      </c>
      <c r="Q56" s="65">
        <v>0.107144</v>
      </c>
      <c r="R56" s="65">
        <v>0.10781</v>
      </c>
      <c r="S56" s="65">
        <v>0.10852199999999999</v>
      </c>
      <c r="T56" s="65">
        <v>0.109274</v>
      </c>
      <c r="U56" s="65">
        <v>0.11004700000000001</v>
      </c>
      <c r="V56" s="65">
        <v>0.110843</v>
      </c>
      <c r="W56" s="65">
        <v>0.11167000000000001</v>
      </c>
      <c r="X56" s="65">
        <v>0.112526</v>
      </c>
      <c r="Y56" s="65">
        <v>0.113409</v>
      </c>
      <c r="Z56" s="65">
        <v>0.11432199999999999</v>
      </c>
      <c r="AA56" s="65">
        <v>0.115263</v>
      </c>
      <c r="AB56" s="65">
        <v>0.116226</v>
      </c>
      <c r="AC56" s="65">
        <v>0.117205</v>
      </c>
      <c r="AD56" s="65">
        <v>0.118188</v>
      </c>
      <c r="AE56" s="65">
        <v>0.11916499999999999</v>
      </c>
      <c r="AF56" s="65">
        <v>0.120132</v>
      </c>
      <c r="AG56" s="65">
        <v>0.12108099999999999</v>
      </c>
      <c r="AH56" s="66">
        <v>5.2570000000000004E-3</v>
      </c>
    </row>
    <row r="57" spans="1:34" ht="15" customHeight="1">
      <c r="A57" s="63" t="s">
        <v>398</v>
      </c>
      <c r="B57" s="64" t="s">
        <v>55</v>
      </c>
      <c r="C57" s="65">
        <v>3.9426999999999997E-2</v>
      </c>
      <c r="D57" s="65">
        <v>3.9794000000000003E-2</v>
      </c>
      <c r="E57" s="65">
        <v>4.0383000000000002E-2</v>
      </c>
      <c r="F57" s="65">
        <v>4.1098000000000003E-2</v>
      </c>
      <c r="G57" s="65">
        <v>4.1911999999999998E-2</v>
      </c>
      <c r="H57" s="65">
        <v>4.2687999999999997E-2</v>
      </c>
      <c r="I57" s="65">
        <v>4.3422000000000002E-2</v>
      </c>
      <c r="J57" s="65">
        <v>4.4122000000000001E-2</v>
      </c>
      <c r="K57" s="65">
        <v>4.4798999999999999E-2</v>
      </c>
      <c r="L57" s="65">
        <v>4.5449999999999997E-2</v>
      </c>
      <c r="M57" s="65">
        <v>4.5976000000000003E-2</v>
      </c>
      <c r="N57" s="65">
        <v>4.6544000000000002E-2</v>
      </c>
      <c r="O57" s="65">
        <v>4.7157999999999999E-2</v>
      </c>
      <c r="P57" s="65">
        <v>4.7801000000000003E-2</v>
      </c>
      <c r="Q57" s="65">
        <v>4.8443E-2</v>
      </c>
      <c r="R57" s="65">
        <v>4.9086999999999999E-2</v>
      </c>
      <c r="S57" s="65">
        <v>4.9716000000000003E-2</v>
      </c>
      <c r="T57" s="65">
        <v>5.0361999999999997E-2</v>
      </c>
      <c r="U57" s="65">
        <v>5.1031E-2</v>
      </c>
      <c r="V57" s="65">
        <v>5.1721000000000003E-2</v>
      </c>
      <c r="W57" s="65">
        <v>5.2427000000000001E-2</v>
      </c>
      <c r="X57" s="65">
        <v>5.3130999999999998E-2</v>
      </c>
      <c r="Y57" s="65">
        <v>5.3830999999999997E-2</v>
      </c>
      <c r="Z57" s="65">
        <v>5.4533999999999999E-2</v>
      </c>
      <c r="AA57" s="65">
        <v>5.5234999999999999E-2</v>
      </c>
      <c r="AB57" s="65">
        <v>5.5934999999999999E-2</v>
      </c>
      <c r="AC57" s="65">
        <v>5.6635999999999999E-2</v>
      </c>
      <c r="AD57" s="65">
        <v>5.7333000000000002E-2</v>
      </c>
      <c r="AE57" s="65">
        <v>5.8035000000000003E-2</v>
      </c>
      <c r="AF57" s="65">
        <v>5.8729000000000003E-2</v>
      </c>
      <c r="AG57" s="65">
        <v>5.9408000000000002E-2</v>
      </c>
      <c r="AH57" s="66">
        <v>1.376E-2</v>
      </c>
    </row>
    <row r="58" spans="1:34" ht="15" customHeight="1">
      <c r="A58" s="63" t="s">
        <v>399</v>
      </c>
      <c r="B58" s="64" t="s">
        <v>23</v>
      </c>
      <c r="C58" s="65">
        <v>0.233372</v>
      </c>
      <c r="D58" s="65">
        <v>0.23185500000000001</v>
      </c>
      <c r="E58" s="65">
        <v>0.23150200000000001</v>
      </c>
      <c r="F58" s="65">
        <v>0.23178599999999999</v>
      </c>
      <c r="G58" s="65">
        <v>0.23241100000000001</v>
      </c>
      <c r="H58" s="65">
        <v>0.232655</v>
      </c>
      <c r="I58" s="65">
        <v>0.232517</v>
      </c>
      <c r="J58" s="65">
        <v>0.23203799999999999</v>
      </c>
      <c r="K58" s="65">
        <v>0.23147699999999999</v>
      </c>
      <c r="L58" s="65">
        <v>0.23080999999999999</v>
      </c>
      <c r="M58" s="65">
        <v>0.229433</v>
      </c>
      <c r="N58" s="65">
        <v>0.22833200000000001</v>
      </c>
      <c r="O58" s="65">
        <v>0.22751299999999999</v>
      </c>
      <c r="P58" s="65">
        <v>0.226939</v>
      </c>
      <c r="Q58" s="65">
        <v>0.22645000000000001</v>
      </c>
      <c r="R58" s="65">
        <v>0.22605900000000001</v>
      </c>
      <c r="S58" s="65">
        <v>0.22570499999999999</v>
      </c>
      <c r="T58" s="65">
        <v>0.225355</v>
      </c>
      <c r="U58" s="65">
        <v>0.22502800000000001</v>
      </c>
      <c r="V58" s="65">
        <v>0.22472800000000001</v>
      </c>
      <c r="W58" s="65">
        <v>0.22443299999999999</v>
      </c>
      <c r="X58" s="65">
        <v>0.22409799999999999</v>
      </c>
      <c r="Y58" s="65">
        <v>0.22373199999999999</v>
      </c>
      <c r="Z58" s="65">
        <v>0.22336800000000001</v>
      </c>
      <c r="AA58" s="65">
        <v>0.223001</v>
      </c>
      <c r="AB58" s="65">
        <v>0.222637</v>
      </c>
      <c r="AC58" s="65">
        <v>0.22229299999999999</v>
      </c>
      <c r="AD58" s="65">
        <v>0.22195400000000001</v>
      </c>
      <c r="AE58" s="65">
        <v>0.22166</v>
      </c>
      <c r="AF58" s="65">
        <v>0.221362</v>
      </c>
      <c r="AG58" s="65">
        <v>0.221026</v>
      </c>
      <c r="AH58" s="66">
        <v>-1.81E-3</v>
      </c>
    </row>
    <row r="59" spans="1:34" ht="15" customHeight="1">
      <c r="A59" s="63" t="s">
        <v>400</v>
      </c>
      <c r="B59" s="67" t="s">
        <v>17</v>
      </c>
      <c r="C59" s="68">
        <v>4.9693500000000004</v>
      </c>
      <c r="D59" s="68">
        <v>4.8413839999999997</v>
      </c>
      <c r="E59" s="68">
        <v>4.9811839999999998</v>
      </c>
      <c r="F59" s="68">
        <v>4.9863920000000004</v>
      </c>
      <c r="G59" s="68">
        <v>5.0019070000000001</v>
      </c>
      <c r="H59" s="68">
        <v>5.008203</v>
      </c>
      <c r="I59" s="68">
        <v>5.0044950000000004</v>
      </c>
      <c r="J59" s="68">
        <v>4.9944800000000003</v>
      </c>
      <c r="K59" s="68">
        <v>4.9853160000000001</v>
      </c>
      <c r="L59" s="68">
        <v>4.9746870000000003</v>
      </c>
      <c r="M59" s="68">
        <v>4.9576399999999996</v>
      </c>
      <c r="N59" s="68">
        <v>4.9434750000000003</v>
      </c>
      <c r="O59" s="68">
        <v>4.9328779999999997</v>
      </c>
      <c r="P59" s="68">
        <v>4.9239769999999998</v>
      </c>
      <c r="Q59" s="68">
        <v>4.9157450000000003</v>
      </c>
      <c r="R59" s="68">
        <v>4.9102319999999997</v>
      </c>
      <c r="S59" s="68">
        <v>4.9053110000000002</v>
      </c>
      <c r="T59" s="68">
        <v>4.9003480000000001</v>
      </c>
      <c r="U59" s="68">
        <v>4.8966260000000004</v>
      </c>
      <c r="V59" s="68">
        <v>4.893885</v>
      </c>
      <c r="W59" s="68">
        <v>4.8926049999999996</v>
      </c>
      <c r="X59" s="68">
        <v>4.8905159999999999</v>
      </c>
      <c r="Y59" s="68">
        <v>4.88767</v>
      </c>
      <c r="Z59" s="68">
        <v>4.8847680000000002</v>
      </c>
      <c r="AA59" s="68">
        <v>4.8821870000000001</v>
      </c>
      <c r="AB59" s="68">
        <v>4.8799149999999996</v>
      </c>
      <c r="AC59" s="68">
        <v>4.8786829999999997</v>
      </c>
      <c r="AD59" s="68">
        <v>4.8775849999999998</v>
      </c>
      <c r="AE59" s="68">
        <v>4.877605</v>
      </c>
      <c r="AF59" s="68">
        <v>4.877148</v>
      </c>
      <c r="AG59" s="68">
        <v>4.8759800000000002</v>
      </c>
      <c r="AH59" s="69">
        <v>-6.3199999999999997E-4</v>
      </c>
    </row>
    <row r="60" spans="1:34" ht="15" customHeight="1">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row>
    <row r="61" spans="1:34" ht="15" customHeight="1">
      <c r="A61" s="70"/>
      <c r="B61" s="67" t="s">
        <v>571</v>
      </c>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row>
    <row r="62" spans="1:34" ht="15" customHeight="1">
      <c r="A62" s="63" t="s">
        <v>401</v>
      </c>
      <c r="B62" s="64" t="s">
        <v>52</v>
      </c>
      <c r="C62" s="65">
        <v>0.372664</v>
      </c>
      <c r="D62" s="65">
        <v>0.399955</v>
      </c>
      <c r="E62" s="65">
        <v>0.39968799999999999</v>
      </c>
      <c r="F62" s="65">
        <v>0.38928299999999999</v>
      </c>
      <c r="G62" s="65">
        <v>0.37951299999999999</v>
      </c>
      <c r="H62" s="65">
        <v>0.37123200000000001</v>
      </c>
      <c r="I62" s="65">
        <v>0.36319899999999999</v>
      </c>
      <c r="J62" s="65">
        <v>0.35584300000000002</v>
      </c>
      <c r="K62" s="65">
        <v>0.34920899999999999</v>
      </c>
      <c r="L62" s="65">
        <v>0.34301399999999999</v>
      </c>
      <c r="M62" s="65">
        <v>0.337038</v>
      </c>
      <c r="N62" s="65">
        <v>0.33146399999999998</v>
      </c>
      <c r="O62" s="65">
        <v>0.32606499999999999</v>
      </c>
      <c r="P62" s="65">
        <v>0.320905</v>
      </c>
      <c r="Q62" s="65">
        <v>0.31589800000000001</v>
      </c>
      <c r="R62" s="65">
        <v>0.31137300000000001</v>
      </c>
      <c r="S62" s="65">
        <v>0.30709900000000001</v>
      </c>
      <c r="T62" s="65">
        <v>0.30277500000000002</v>
      </c>
      <c r="U62" s="65">
        <v>0.29836299999999999</v>
      </c>
      <c r="V62" s="65">
        <v>0.29428900000000002</v>
      </c>
      <c r="W62" s="65">
        <v>0.29003899999999999</v>
      </c>
      <c r="X62" s="65">
        <v>0.28581899999999999</v>
      </c>
      <c r="Y62" s="65">
        <v>0.281613</v>
      </c>
      <c r="Z62" s="65">
        <v>0.27742600000000001</v>
      </c>
      <c r="AA62" s="65">
        <v>0.27319500000000002</v>
      </c>
      <c r="AB62" s="65">
        <v>0.268874</v>
      </c>
      <c r="AC62" s="65">
        <v>0.26463199999999998</v>
      </c>
      <c r="AD62" s="65">
        <v>0.26042599999999999</v>
      </c>
      <c r="AE62" s="65">
        <v>0.256324</v>
      </c>
      <c r="AF62" s="65">
        <v>0.25215399999999999</v>
      </c>
      <c r="AG62" s="65">
        <v>0.24796299999999999</v>
      </c>
      <c r="AH62" s="66">
        <v>-1.3488E-2</v>
      </c>
    </row>
    <row r="63" spans="1:34" ht="15" customHeight="1">
      <c r="A63" s="63" t="s">
        <v>402</v>
      </c>
      <c r="B63" s="64" t="s">
        <v>54</v>
      </c>
      <c r="C63" s="65">
        <v>4.8758999999999997E-2</v>
      </c>
      <c r="D63" s="65">
        <v>4.7107999999999997E-2</v>
      </c>
      <c r="E63" s="65">
        <v>4.5227999999999997E-2</v>
      </c>
      <c r="F63" s="65">
        <v>4.3108E-2</v>
      </c>
      <c r="G63" s="65">
        <v>4.1235000000000001E-2</v>
      </c>
      <c r="H63" s="65">
        <v>3.9720999999999999E-2</v>
      </c>
      <c r="I63" s="65">
        <v>3.8404000000000001E-2</v>
      </c>
      <c r="J63" s="65">
        <v>3.7331000000000003E-2</v>
      </c>
      <c r="K63" s="65">
        <v>3.6495E-2</v>
      </c>
      <c r="L63" s="65">
        <v>3.5866000000000002E-2</v>
      </c>
      <c r="M63" s="65">
        <v>3.5411999999999999E-2</v>
      </c>
      <c r="N63" s="65">
        <v>3.4931999999999998E-2</v>
      </c>
      <c r="O63" s="65">
        <v>3.4422000000000001E-2</v>
      </c>
      <c r="P63" s="65">
        <v>3.3897999999999998E-2</v>
      </c>
      <c r="Q63" s="65">
        <v>3.3360000000000001E-2</v>
      </c>
      <c r="R63" s="65">
        <v>3.2837999999999999E-2</v>
      </c>
      <c r="S63" s="65">
        <v>3.2328999999999997E-2</v>
      </c>
      <c r="T63" s="65">
        <v>3.1798E-2</v>
      </c>
      <c r="U63" s="65">
        <v>3.1244000000000001E-2</v>
      </c>
      <c r="V63" s="65">
        <v>3.0721999999999999E-2</v>
      </c>
      <c r="W63" s="65">
        <v>3.0176000000000001E-2</v>
      </c>
      <c r="X63" s="65">
        <v>2.9644E-2</v>
      </c>
      <c r="Y63" s="65">
        <v>2.9135999999999999E-2</v>
      </c>
      <c r="Z63" s="65">
        <v>2.8657999999999999E-2</v>
      </c>
      <c r="AA63" s="65">
        <v>2.8198999999999998E-2</v>
      </c>
      <c r="AB63" s="65">
        <v>2.775E-2</v>
      </c>
      <c r="AC63" s="65">
        <v>2.733E-2</v>
      </c>
      <c r="AD63" s="65">
        <v>2.6935000000000001E-2</v>
      </c>
      <c r="AE63" s="65">
        <v>2.6564000000000001E-2</v>
      </c>
      <c r="AF63" s="65">
        <v>2.6193999999999999E-2</v>
      </c>
      <c r="AG63" s="65">
        <v>2.5829000000000001E-2</v>
      </c>
      <c r="AH63" s="66">
        <v>-2.0957E-2</v>
      </c>
    </row>
    <row r="64" spans="1:34" ht="15" customHeight="1">
      <c r="A64" s="63" t="s">
        <v>403</v>
      </c>
      <c r="B64" s="64" t="s">
        <v>350</v>
      </c>
      <c r="C64" s="65">
        <v>7.8510000000000003E-3</v>
      </c>
      <c r="D64" s="65">
        <v>7.9019999999999993E-3</v>
      </c>
      <c r="E64" s="65">
        <v>7.8910000000000004E-3</v>
      </c>
      <c r="F64" s="65">
        <v>7.8130000000000005E-3</v>
      </c>
      <c r="G64" s="65">
        <v>7.7390000000000002E-3</v>
      </c>
      <c r="H64" s="65">
        <v>7.6880000000000004E-3</v>
      </c>
      <c r="I64" s="65">
        <v>7.6400000000000001E-3</v>
      </c>
      <c r="J64" s="65">
        <v>7.5989999999999999E-3</v>
      </c>
      <c r="K64" s="65">
        <v>7.5659999999999998E-3</v>
      </c>
      <c r="L64" s="65">
        <v>7.5360000000000002E-3</v>
      </c>
      <c r="M64" s="65">
        <v>7.5050000000000004E-3</v>
      </c>
      <c r="N64" s="65">
        <v>7.4790000000000004E-3</v>
      </c>
      <c r="O64" s="65">
        <v>7.4539999999999997E-3</v>
      </c>
      <c r="P64" s="65">
        <v>7.43E-3</v>
      </c>
      <c r="Q64" s="65">
        <v>7.4079999999999997E-3</v>
      </c>
      <c r="R64" s="65">
        <v>7.3920000000000001E-3</v>
      </c>
      <c r="S64" s="65">
        <v>7.3800000000000003E-3</v>
      </c>
      <c r="T64" s="65">
        <v>7.3629999999999998E-3</v>
      </c>
      <c r="U64" s="65">
        <v>7.3419999999999996E-3</v>
      </c>
      <c r="V64" s="65">
        <v>7.326E-3</v>
      </c>
      <c r="W64" s="65">
        <v>7.3020000000000003E-3</v>
      </c>
      <c r="X64" s="65">
        <v>7.2789999999999999E-3</v>
      </c>
      <c r="Y64" s="65">
        <v>7.2560000000000003E-3</v>
      </c>
      <c r="Z64" s="65">
        <v>7.2360000000000002E-3</v>
      </c>
      <c r="AA64" s="65">
        <v>7.2139999999999999E-3</v>
      </c>
      <c r="AB64" s="65">
        <v>7.1900000000000002E-3</v>
      </c>
      <c r="AC64" s="65">
        <v>7.1679999999999999E-3</v>
      </c>
      <c r="AD64" s="65">
        <v>7.1479999999999998E-3</v>
      </c>
      <c r="AE64" s="65">
        <v>7.1310000000000002E-3</v>
      </c>
      <c r="AF64" s="65">
        <v>7.1120000000000003E-3</v>
      </c>
      <c r="AG64" s="65">
        <v>7.0920000000000002E-3</v>
      </c>
      <c r="AH64" s="66">
        <v>-3.3800000000000002E-3</v>
      </c>
    </row>
    <row r="65" spans="1:34" ht="15" customHeight="1">
      <c r="A65" s="63" t="s">
        <v>404</v>
      </c>
      <c r="B65" s="67" t="s">
        <v>17</v>
      </c>
      <c r="C65" s="68">
        <v>0.42927399999999999</v>
      </c>
      <c r="D65" s="68">
        <v>0.45496599999999998</v>
      </c>
      <c r="E65" s="68">
        <v>0.45280599999999999</v>
      </c>
      <c r="F65" s="68">
        <v>0.44020399999999998</v>
      </c>
      <c r="G65" s="68">
        <v>0.42848700000000001</v>
      </c>
      <c r="H65" s="68">
        <v>0.41864099999999999</v>
      </c>
      <c r="I65" s="68">
        <v>0.40924300000000002</v>
      </c>
      <c r="J65" s="68">
        <v>0.40077299999999999</v>
      </c>
      <c r="K65" s="68">
        <v>0.39327000000000001</v>
      </c>
      <c r="L65" s="68">
        <v>0.38641599999999998</v>
      </c>
      <c r="M65" s="68">
        <v>0.37995499999999999</v>
      </c>
      <c r="N65" s="68">
        <v>0.37387599999999999</v>
      </c>
      <c r="O65" s="68">
        <v>0.36794100000000002</v>
      </c>
      <c r="P65" s="68">
        <v>0.36223300000000003</v>
      </c>
      <c r="Q65" s="68">
        <v>0.35666599999999998</v>
      </c>
      <c r="R65" s="68">
        <v>0.351603</v>
      </c>
      <c r="S65" s="68">
        <v>0.34680699999999998</v>
      </c>
      <c r="T65" s="68">
        <v>0.34193600000000002</v>
      </c>
      <c r="U65" s="68">
        <v>0.336949</v>
      </c>
      <c r="V65" s="68">
        <v>0.33233699999999999</v>
      </c>
      <c r="W65" s="68">
        <v>0.32751799999999998</v>
      </c>
      <c r="X65" s="68">
        <v>0.32274199999999997</v>
      </c>
      <c r="Y65" s="68">
        <v>0.31800600000000001</v>
      </c>
      <c r="Z65" s="68">
        <v>0.31331900000000001</v>
      </c>
      <c r="AA65" s="68">
        <v>0.30860799999999999</v>
      </c>
      <c r="AB65" s="68">
        <v>0.30381399999999997</v>
      </c>
      <c r="AC65" s="68">
        <v>0.29912899999999998</v>
      </c>
      <c r="AD65" s="68">
        <v>0.29450900000000002</v>
      </c>
      <c r="AE65" s="68">
        <v>0.29001900000000003</v>
      </c>
      <c r="AF65" s="68">
        <v>0.28545999999999999</v>
      </c>
      <c r="AG65" s="68">
        <v>0.28089700000000001</v>
      </c>
      <c r="AH65" s="69">
        <v>-1.4037000000000001E-2</v>
      </c>
    </row>
    <row r="66" spans="1:34" ht="15" customHeight="1">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row>
    <row r="67" spans="1:34" ht="15" customHeight="1">
      <c r="A67" s="70"/>
      <c r="B67" s="67" t="s">
        <v>59</v>
      </c>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row>
    <row r="68" spans="1:34" ht="15" customHeight="1">
      <c r="A68" s="63" t="s">
        <v>405</v>
      </c>
      <c r="B68" s="64" t="s">
        <v>52</v>
      </c>
      <c r="C68" s="65">
        <v>0.30082599999999998</v>
      </c>
      <c r="D68" s="65">
        <v>0.319245</v>
      </c>
      <c r="E68" s="65">
        <v>0.31642700000000001</v>
      </c>
      <c r="F68" s="65">
        <v>0.31378600000000001</v>
      </c>
      <c r="G68" s="65">
        <v>0.311282</v>
      </c>
      <c r="H68" s="65">
        <v>0.30873200000000001</v>
      </c>
      <c r="I68" s="65">
        <v>0.30631199999999997</v>
      </c>
      <c r="J68" s="65">
        <v>0.30398900000000001</v>
      </c>
      <c r="K68" s="65">
        <v>0.30152699999999999</v>
      </c>
      <c r="L68" s="65">
        <v>0.29885800000000001</v>
      </c>
      <c r="M68" s="65">
        <v>0.29563699999999998</v>
      </c>
      <c r="N68" s="65">
        <v>0.29248200000000002</v>
      </c>
      <c r="O68" s="65">
        <v>0.28951300000000002</v>
      </c>
      <c r="P68" s="65">
        <v>0.28678999999999999</v>
      </c>
      <c r="Q68" s="65">
        <v>0.28419699999999998</v>
      </c>
      <c r="R68" s="65">
        <v>0.28186800000000001</v>
      </c>
      <c r="S68" s="65">
        <v>0.27961000000000003</v>
      </c>
      <c r="T68" s="65">
        <v>0.27726200000000001</v>
      </c>
      <c r="U68" s="65">
        <v>0.27491900000000002</v>
      </c>
      <c r="V68" s="65">
        <v>0.27269199999999999</v>
      </c>
      <c r="W68" s="65">
        <v>0.27064199999999999</v>
      </c>
      <c r="X68" s="65">
        <v>0.26865499999999998</v>
      </c>
      <c r="Y68" s="65">
        <v>0.26665699999999998</v>
      </c>
      <c r="Z68" s="65">
        <v>0.26476</v>
      </c>
      <c r="AA68" s="65">
        <v>0.26284800000000003</v>
      </c>
      <c r="AB68" s="65">
        <v>0.26092900000000002</v>
      </c>
      <c r="AC68" s="65">
        <v>0.25897900000000001</v>
      </c>
      <c r="AD68" s="65">
        <v>0.25696999999999998</v>
      </c>
      <c r="AE68" s="65">
        <v>0.25494800000000001</v>
      </c>
      <c r="AF68" s="65">
        <v>0.25290699999999999</v>
      </c>
      <c r="AG68" s="65">
        <v>0.25086700000000001</v>
      </c>
      <c r="AH68" s="66">
        <v>-6.0350000000000004E-3</v>
      </c>
    </row>
    <row r="69" spans="1:34" ht="15" customHeight="1">
      <c r="A69" s="63" t="s">
        <v>406</v>
      </c>
      <c r="B69" s="64" t="s">
        <v>54</v>
      </c>
      <c r="C69" s="65">
        <v>6.5346000000000001E-2</v>
      </c>
      <c r="D69" s="65">
        <v>6.3722000000000001E-2</v>
      </c>
      <c r="E69" s="65">
        <v>6.2054999999999999E-2</v>
      </c>
      <c r="F69" s="65">
        <v>6.0464999999999998E-2</v>
      </c>
      <c r="G69" s="65">
        <v>5.9104999999999998E-2</v>
      </c>
      <c r="H69" s="65">
        <v>5.7937000000000002E-2</v>
      </c>
      <c r="I69" s="65">
        <v>5.6966999999999997E-2</v>
      </c>
      <c r="J69" s="65">
        <v>5.6138E-2</v>
      </c>
      <c r="K69" s="65">
        <v>5.5392999999999998E-2</v>
      </c>
      <c r="L69" s="65">
        <v>5.4729E-2</v>
      </c>
      <c r="M69" s="65">
        <v>5.4049E-2</v>
      </c>
      <c r="N69" s="65">
        <v>5.3270999999999999E-2</v>
      </c>
      <c r="O69" s="65">
        <v>5.2456999999999997E-2</v>
      </c>
      <c r="P69" s="65">
        <v>5.1631999999999997E-2</v>
      </c>
      <c r="Q69" s="65">
        <v>5.0781E-2</v>
      </c>
      <c r="R69" s="65">
        <v>4.9942E-2</v>
      </c>
      <c r="S69" s="65">
        <v>4.9103000000000001E-2</v>
      </c>
      <c r="T69" s="65">
        <v>4.8235E-2</v>
      </c>
      <c r="U69" s="65">
        <v>4.7364000000000003E-2</v>
      </c>
      <c r="V69" s="65">
        <v>4.6526999999999999E-2</v>
      </c>
      <c r="W69" s="65">
        <v>4.5739000000000002E-2</v>
      </c>
      <c r="X69" s="65">
        <v>4.4993999999999999E-2</v>
      </c>
      <c r="Y69" s="65">
        <v>4.4291999999999998E-2</v>
      </c>
      <c r="Z69" s="65">
        <v>4.3656E-2</v>
      </c>
      <c r="AA69" s="65">
        <v>4.3063999999999998E-2</v>
      </c>
      <c r="AB69" s="65">
        <v>4.2515999999999998E-2</v>
      </c>
      <c r="AC69" s="65">
        <v>4.1997E-2</v>
      </c>
      <c r="AD69" s="65">
        <v>4.1496999999999999E-2</v>
      </c>
      <c r="AE69" s="65">
        <v>4.1015000000000003E-2</v>
      </c>
      <c r="AF69" s="65">
        <v>4.0548000000000001E-2</v>
      </c>
      <c r="AG69" s="65">
        <v>4.0093999999999998E-2</v>
      </c>
      <c r="AH69" s="66">
        <v>-1.6150000000000001E-2</v>
      </c>
    </row>
    <row r="70" spans="1:34" ht="15" customHeight="1">
      <c r="A70" s="63" t="s">
        <v>407</v>
      </c>
      <c r="B70" s="64" t="s">
        <v>14</v>
      </c>
      <c r="C70" s="65">
        <v>1.7066999999999999E-2</v>
      </c>
      <c r="D70" s="65">
        <v>1.6858999999999999E-2</v>
      </c>
      <c r="E70" s="65">
        <v>1.6695999999999999E-2</v>
      </c>
      <c r="F70" s="65">
        <v>1.6528000000000001E-2</v>
      </c>
      <c r="G70" s="65">
        <v>1.6358000000000001E-2</v>
      </c>
      <c r="H70" s="65">
        <v>1.6188999999999999E-2</v>
      </c>
      <c r="I70" s="65">
        <v>1.601E-2</v>
      </c>
      <c r="J70" s="65">
        <v>1.5814999999999999E-2</v>
      </c>
      <c r="K70" s="65">
        <v>1.5609E-2</v>
      </c>
      <c r="L70" s="65">
        <v>1.5391999999999999E-2</v>
      </c>
      <c r="M70" s="65">
        <v>1.5162999999999999E-2</v>
      </c>
      <c r="N70" s="65">
        <v>1.4926999999999999E-2</v>
      </c>
      <c r="O70" s="65">
        <v>1.4685E-2</v>
      </c>
      <c r="P70" s="65">
        <v>1.448E-2</v>
      </c>
      <c r="Q70" s="65">
        <v>1.4312999999999999E-2</v>
      </c>
      <c r="R70" s="65">
        <v>1.4186000000000001E-2</v>
      </c>
      <c r="S70" s="65">
        <v>1.4101000000000001E-2</v>
      </c>
      <c r="T70" s="65">
        <v>1.4056000000000001E-2</v>
      </c>
      <c r="U70" s="65">
        <v>1.4005E-2</v>
      </c>
      <c r="V70" s="65">
        <v>1.3950000000000001E-2</v>
      </c>
      <c r="W70" s="65">
        <v>1.389E-2</v>
      </c>
      <c r="X70" s="65">
        <v>1.3826E-2</v>
      </c>
      <c r="Y70" s="65">
        <v>1.3757999999999999E-2</v>
      </c>
      <c r="Z70" s="65">
        <v>1.3687E-2</v>
      </c>
      <c r="AA70" s="65">
        <v>1.3616E-2</v>
      </c>
      <c r="AB70" s="65">
        <v>1.3546000000000001E-2</v>
      </c>
      <c r="AC70" s="65">
        <v>1.3480000000000001E-2</v>
      </c>
      <c r="AD70" s="65">
        <v>1.3417E-2</v>
      </c>
      <c r="AE70" s="65">
        <v>1.3358999999999999E-2</v>
      </c>
      <c r="AF70" s="65">
        <v>1.3304E-2</v>
      </c>
      <c r="AG70" s="65">
        <v>1.325E-2</v>
      </c>
      <c r="AH70" s="66">
        <v>-8.4010000000000005E-3</v>
      </c>
    </row>
    <row r="71" spans="1:34" ht="15" customHeight="1">
      <c r="A71" s="63" t="s">
        <v>408</v>
      </c>
      <c r="B71" s="64" t="s">
        <v>572</v>
      </c>
      <c r="C71" s="65">
        <v>7.1942000000000006E-2</v>
      </c>
      <c r="D71" s="65">
        <v>7.4218999999999993E-2</v>
      </c>
      <c r="E71" s="65">
        <v>7.6272000000000006E-2</v>
      </c>
      <c r="F71" s="65">
        <v>7.8184000000000003E-2</v>
      </c>
      <c r="G71" s="65">
        <v>8.0131999999999995E-2</v>
      </c>
      <c r="H71" s="65">
        <v>8.2116999999999996E-2</v>
      </c>
      <c r="I71" s="65">
        <v>8.4159999999999999E-2</v>
      </c>
      <c r="J71" s="65">
        <v>8.6215E-2</v>
      </c>
      <c r="K71" s="65">
        <v>8.8203000000000004E-2</v>
      </c>
      <c r="L71" s="65">
        <v>9.0112999999999999E-2</v>
      </c>
      <c r="M71" s="65">
        <v>9.1786000000000006E-2</v>
      </c>
      <c r="N71" s="65">
        <v>9.3445E-2</v>
      </c>
      <c r="O71" s="65">
        <v>9.5152E-2</v>
      </c>
      <c r="P71" s="65">
        <v>9.6923999999999996E-2</v>
      </c>
      <c r="Q71" s="65">
        <v>9.8706000000000002E-2</v>
      </c>
      <c r="R71" s="65">
        <v>0.10054200000000001</v>
      </c>
      <c r="S71" s="65">
        <v>0.102393</v>
      </c>
      <c r="T71" s="65">
        <v>0.104196</v>
      </c>
      <c r="U71" s="65">
        <v>0.105976</v>
      </c>
      <c r="V71" s="65">
        <v>0.10778500000000001</v>
      </c>
      <c r="W71" s="65">
        <v>0.109637</v>
      </c>
      <c r="X71" s="65">
        <v>0.11151</v>
      </c>
      <c r="Y71" s="65">
        <v>0.113397</v>
      </c>
      <c r="Z71" s="65">
        <v>0.115342</v>
      </c>
      <c r="AA71" s="65">
        <v>0.11730599999999999</v>
      </c>
      <c r="AB71" s="65">
        <v>0.119287</v>
      </c>
      <c r="AC71" s="65">
        <v>0.12126199999999999</v>
      </c>
      <c r="AD71" s="65">
        <v>0.123226</v>
      </c>
      <c r="AE71" s="65">
        <v>0.12518599999999999</v>
      </c>
      <c r="AF71" s="65">
        <v>0.12714300000000001</v>
      </c>
      <c r="AG71" s="65">
        <v>0.12910099999999999</v>
      </c>
      <c r="AH71" s="66">
        <v>1.9682000000000002E-2</v>
      </c>
    </row>
    <row r="72" spans="1:34" ht="15" customHeight="1">
      <c r="A72" s="63" t="s">
        <v>409</v>
      </c>
      <c r="B72" s="67" t="s">
        <v>17</v>
      </c>
      <c r="C72" s="68">
        <v>0.45517999999999997</v>
      </c>
      <c r="D72" s="68">
        <v>0.47404499999999999</v>
      </c>
      <c r="E72" s="68">
        <v>0.47144999999999998</v>
      </c>
      <c r="F72" s="68">
        <v>0.46896199999999999</v>
      </c>
      <c r="G72" s="68">
        <v>0.46687699999999999</v>
      </c>
      <c r="H72" s="68">
        <v>0.464974</v>
      </c>
      <c r="I72" s="68">
        <v>0.46344999999999997</v>
      </c>
      <c r="J72" s="68">
        <v>0.46215699999999998</v>
      </c>
      <c r="K72" s="68">
        <v>0.460731</v>
      </c>
      <c r="L72" s="68">
        <v>0.459092</v>
      </c>
      <c r="M72" s="68">
        <v>0.45663599999999999</v>
      </c>
      <c r="N72" s="68">
        <v>0.454125</v>
      </c>
      <c r="O72" s="68">
        <v>0.45180599999999999</v>
      </c>
      <c r="P72" s="68">
        <v>0.449826</v>
      </c>
      <c r="Q72" s="68">
        <v>0.44799600000000001</v>
      </c>
      <c r="R72" s="68">
        <v>0.44653900000000002</v>
      </c>
      <c r="S72" s="68">
        <v>0.44520599999999999</v>
      </c>
      <c r="T72" s="68">
        <v>0.443749</v>
      </c>
      <c r="U72" s="68">
        <v>0.44226399999999999</v>
      </c>
      <c r="V72" s="68">
        <v>0.44095299999999998</v>
      </c>
      <c r="W72" s="68">
        <v>0.43990800000000002</v>
      </c>
      <c r="X72" s="68">
        <v>0.43898500000000001</v>
      </c>
      <c r="Y72" s="68">
        <v>0.43810500000000002</v>
      </c>
      <c r="Z72" s="68">
        <v>0.43744499999999997</v>
      </c>
      <c r="AA72" s="68">
        <v>0.436834</v>
      </c>
      <c r="AB72" s="68">
        <v>0.436278</v>
      </c>
      <c r="AC72" s="68">
        <v>0.43571799999999999</v>
      </c>
      <c r="AD72" s="68">
        <v>0.43511100000000003</v>
      </c>
      <c r="AE72" s="68">
        <v>0.43450800000000001</v>
      </c>
      <c r="AF72" s="68">
        <v>0.43390099999999998</v>
      </c>
      <c r="AG72" s="68">
        <v>0.43331199999999997</v>
      </c>
      <c r="AH72" s="69">
        <v>-1.64E-3</v>
      </c>
    </row>
    <row r="73" spans="1:34" ht="15" customHeight="1">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row>
    <row r="74" spans="1:34" ht="15" customHeight="1">
      <c r="A74" s="63" t="s">
        <v>410</v>
      </c>
      <c r="B74" s="64" t="s">
        <v>573</v>
      </c>
      <c r="C74" s="65">
        <v>0.457513</v>
      </c>
      <c r="D74" s="65">
        <v>0.454262</v>
      </c>
      <c r="E74" s="65">
        <v>0.442685</v>
      </c>
      <c r="F74" s="65">
        <v>0.44422</v>
      </c>
      <c r="G74" s="65">
        <v>0.44559199999999999</v>
      </c>
      <c r="H74" s="65">
        <v>0.44251099999999999</v>
      </c>
      <c r="I74" s="65">
        <v>0.43917499999999998</v>
      </c>
      <c r="J74" s="65">
        <v>0.43575999999999998</v>
      </c>
      <c r="K74" s="65">
        <v>0.43166700000000002</v>
      </c>
      <c r="L74" s="65">
        <v>0.42710900000000002</v>
      </c>
      <c r="M74" s="65">
        <v>0.42239900000000002</v>
      </c>
      <c r="N74" s="65">
        <v>0.41673700000000002</v>
      </c>
      <c r="O74" s="65">
        <v>0.41094700000000001</v>
      </c>
      <c r="P74" s="65">
        <v>0.40475699999999998</v>
      </c>
      <c r="Q74" s="65">
        <v>0.39816499999999999</v>
      </c>
      <c r="R74" s="65">
        <v>0.39063300000000001</v>
      </c>
      <c r="S74" s="65">
        <v>0.38230999999999998</v>
      </c>
      <c r="T74" s="65">
        <v>0.37514199999999998</v>
      </c>
      <c r="U74" s="65">
        <v>0.36930200000000002</v>
      </c>
      <c r="V74" s="65">
        <v>0.36285899999999999</v>
      </c>
      <c r="W74" s="65">
        <v>0.35800900000000002</v>
      </c>
      <c r="X74" s="65">
        <v>0.35352299999999998</v>
      </c>
      <c r="Y74" s="65">
        <v>0.34909699999999999</v>
      </c>
      <c r="Z74" s="65">
        <v>0.34477099999999999</v>
      </c>
      <c r="AA74" s="65">
        <v>0.341088</v>
      </c>
      <c r="AB74" s="65">
        <v>0.33825</v>
      </c>
      <c r="AC74" s="65">
        <v>0.33548600000000001</v>
      </c>
      <c r="AD74" s="65">
        <v>0.33226699999999998</v>
      </c>
      <c r="AE74" s="65">
        <v>0.32857900000000001</v>
      </c>
      <c r="AF74" s="65">
        <v>0.32532699999999998</v>
      </c>
      <c r="AG74" s="65">
        <v>0.32218599999999997</v>
      </c>
      <c r="AH74" s="66">
        <v>-1.1620999999999999E-2</v>
      </c>
    </row>
    <row r="76" spans="1:34" ht="15" customHeight="1">
      <c r="B76" s="53" t="s">
        <v>574</v>
      </c>
    </row>
    <row r="77" spans="1:34" ht="15" customHeight="1">
      <c r="A77" s="12" t="s">
        <v>411</v>
      </c>
      <c r="B77" s="54" t="s">
        <v>60</v>
      </c>
      <c r="C77" s="55">
        <v>5.3071849999999996</v>
      </c>
      <c r="D77" s="55">
        <v>5.2785700000000002</v>
      </c>
      <c r="E77" s="55">
        <v>5.4034399999999998</v>
      </c>
      <c r="F77" s="55">
        <v>5.3857179999999998</v>
      </c>
      <c r="G77" s="55">
        <v>5.3772120000000001</v>
      </c>
      <c r="H77" s="55">
        <v>5.3577279999999998</v>
      </c>
      <c r="I77" s="55">
        <v>5.3288010000000003</v>
      </c>
      <c r="J77" s="55">
        <v>5.2947360000000003</v>
      </c>
      <c r="K77" s="55">
        <v>5.2608759999999997</v>
      </c>
      <c r="L77" s="55">
        <v>5.224958</v>
      </c>
      <c r="M77" s="55">
        <v>5.1849150000000002</v>
      </c>
      <c r="N77" s="55">
        <v>5.1465639999999997</v>
      </c>
      <c r="O77" s="55">
        <v>5.1109210000000003</v>
      </c>
      <c r="P77" s="55">
        <v>5.076702</v>
      </c>
      <c r="Q77" s="55">
        <v>5.0433089999999998</v>
      </c>
      <c r="R77" s="55">
        <v>5.0126749999999998</v>
      </c>
      <c r="S77" s="55">
        <v>4.9822509999999998</v>
      </c>
      <c r="T77" s="55">
        <v>4.9530599999999998</v>
      </c>
      <c r="U77" s="55">
        <v>4.9264469999999996</v>
      </c>
      <c r="V77" s="55">
        <v>4.9005470000000004</v>
      </c>
      <c r="W77" s="55">
        <v>4.8778360000000003</v>
      </c>
      <c r="X77" s="55">
        <v>4.8548910000000003</v>
      </c>
      <c r="Y77" s="55">
        <v>4.8313649999999999</v>
      </c>
      <c r="Z77" s="55">
        <v>4.8080230000000004</v>
      </c>
      <c r="AA77" s="55">
        <v>4.7852220000000001</v>
      </c>
      <c r="AB77" s="55">
        <v>4.7629630000000001</v>
      </c>
      <c r="AC77" s="55">
        <v>4.7416790000000004</v>
      </c>
      <c r="AD77" s="55">
        <v>4.7197940000000003</v>
      </c>
      <c r="AE77" s="55">
        <v>4.6983420000000002</v>
      </c>
      <c r="AF77" s="55">
        <v>4.6771839999999996</v>
      </c>
      <c r="AG77" s="55">
        <v>4.6558060000000001</v>
      </c>
      <c r="AH77" s="56">
        <v>-4.3550000000000004E-3</v>
      </c>
    </row>
    <row r="78" spans="1:34" ht="15" customHeight="1">
      <c r="A78" s="12" t="s">
        <v>412</v>
      </c>
      <c r="B78" s="54" t="s">
        <v>61</v>
      </c>
      <c r="C78" s="55">
        <v>0.86400100000000002</v>
      </c>
      <c r="D78" s="55">
        <v>0.82172299999999998</v>
      </c>
      <c r="E78" s="55">
        <v>0.92235800000000001</v>
      </c>
      <c r="F78" s="55">
        <v>0.93750299999999998</v>
      </c>
      <c r="G78" s="55">
        <v>0.95382800000000001</v>
      </c>
      <c r="H78" s="55">
        <v>0.97087400000000001</v>
      </c>
      <c r="I78" s="55">
        <v>0.98744100000000001</v>
      </c>
      <c r="J78" s="55">
        <v>1.0033749999999999</v>
      </c>
      <c r="K78" s="55">
        <v>1.0192319999999999</v>
      </c>
      <c r="L78" s="55">
        <v>1.035058</v>
      </c>
      <c r="M78" s="55">
        <v>1.0504709999999999</v>
      </c>
      <c r="N78" s="55">
        <v>1.0661750000000001</v>
      </c>
      <c r="O78" s="55">
        <v>1.0826990000000001</v>
      </c>
      <c r="P78" s="55">
        <v>1.100006</v>
      </c>
      <c r="Q78" s="55">
        <v>1.1184829999999999</v>
      </c>
      <c r="R78" s="55">
        <v>1.1388180000000001</v>
      </c>
      <c r="S78" s="55">
        <v>1.1598269999999999</v>
      </c>
      <c r="T78" s="55">
        <v>1.182183</v>
      </c>
      <c r="U78" s="55">
        <v>1.2043250000000001</v>
      </c>
      <c r="V78" s="55">
        <v>1.2264250000000001</v>
      </c>
      <c r="W78" s="55">
        <v>1.2492259999999999</v>
      </c>
      <c r="X78" s="55">
        <v>1.2715989999999999</v>
      </c>
      <c r="Y78" s="55">
        <v>1.2950159999999999</v>
      </c>
      <c r="Z78" s="55">
        <v>1.318424</v>
      </c>
      <c r="AA78" s="55">
        <v>1.3428709999999999</v>
      </c>
      <c r="AB78" s="55">
        <v>1.367048</v>
      </c>
      <c r="AC78" s="55">
        <v>1.392083</v>
      </c>
      <c r="AD78" s="55">
        <v>1.417349</v>
      </c>
      <c r="AE78" s="55">
        <v>1.444345</v>
      </c>
      <c r="AF78" s="55">
        <v>1.4718279999999999</v>
      </c>
      <c r="AG78" s="55">
        <v>1.5003660000000001</v>
      </c>
      <c r="AH78" s="56">
        <v>1.8567E-2</v>
      </c>
    </row>
    <row r="79" spans="1:34">
      <c r="A79" s="12" t="s">
        <v>413</v>
      </c>
      <c r="B79" s="54" t="s">
        <v>62</v>
      </c>
      <c r="C79" s="55">
        <v>1.728931</v>
      </c>
      <c r="D79" s="55">
        <v>1.7251430000000001</v>
      </c>
      <c r="E79" s="55">
        <v>1.7277039999999999</v>
      </c>
      <c r="F79" s="55">
        <v>1.7327360000000001</v>
      </c>
      <c r="G79" s="55">
        <v>1.7419750000000001</v>
      </c>
      <c r="H79" s="55">
        <v>1.7509330000000001</v>
      </c>
      <c r="I79" s="55">
        <v>1.7586029999999999</v>
      </c>
      <c r="J79" s="55">
        <v>1.765158</v>
      </c>
      <c r="K79" s="55">
        <v>1.7720849999999999</v>
      </c>
      <c r="L79" s="55">
        <v>1.7793460000000001</v>
      </c>
      <c r="M79" s="55">
        <v>1.7845960000000001</v>
      </c>
      <c r="N79" s="55">
        <v>1.7896879999999999</v>
      </c>
      <c r="O79" s="55">
        <v>1.79562</v>
      </c>
      <c r="P79" s="55">
        <v>1.802165</v>
      </c>
      <c r="Q79" s="55">
        <v>1.8088230000000001</v>
      </c>
      <c r="R79" s="55">
        <v>1.816295</v>
      </c>
      <c r="S79" s="55">
        <v>1.8237540000000001</v>
      </c>
      <c r="T79" s="55">
        <v>1.8308390000000001</v>
      </c>
      <c r="U79" s="55">
        <v>1.8376440000000001</v>
      </c>
      <c r="V79" s="55">
        <v>1.8441730000000001</v>
      </c>
      <c r="W79" s="55">
        <v>1.850649</v>
      </c>
      <c r="X79" s="55">
        <v>1.8568420000000001</v>
      </c>
      <c r="Y79" s="55">
        <v>1.8630409999999999</v>
      </c>
      <c r="Z79" s="55">
        <v>1.86975</v>
      </c>
      <c r="AA79" s="55">
        <v>1.8769450000000001</v>
      </c>
      <c r="AB79" s="55">
        <v>1.8846339999999999</v>
      </c>
      <c r="AC79" s="55">
        <v>1.8931420000000001</v>
      </c>
      <c r="AD79" s="55">
        <v>1.902191</v>
      </c>
      <c r="AE79" s="55">
        <v>1.912034</v>
      </c>
      <c r="AF79" s="55">
        <v>1.9224779999999999</v>
      </c>
      <c r="AG79" s="55">
        <v>1.933017</v>
      </c>
      <c r="AH79" s="56">
        <v>3.7260000000000001E-3</v>
      </c>
    </row>
    <row r="80" spans="1:34" ht="15" customHeight="1">
      <c r="A80" s="12" t="s">
        <v>414</v>
      </c>
      <c r="B80" s="54" t="s">
        <v>63</v>
      </c>
      <c r="C80" s="55">
        <v>0.29757099999999997</v>
      </c>
      <c r="D80" s="55">
        <v>0.295346</v>
      </c>
      <c r="E80" s="55">
        <v>0.293794</v>
      </c>
      <c r="F80" s="55">
        <v>0.29208899999999999</v>
      </c>
      <c r="G80" s="55">
        <v>0.29061599999999999</v>
      </c>
      <c r="H80" s="55">
        <v>0.28947400000000001</v>
      </c>
      <c r="I80" s="55">
        <v>0.28854099999999999</v>
      </c>
      <c r="J80" s="55">
        <v>0.28769600000000001</v>
      </c>
      <c r="K80" s="55">
        <v>0.28695900000000002</v>
      </c>
      <c r="L80" s="55">
        <v>0.28637600000000002</v>
      </c>
      <c r="M80" s="55">
        <v>0.28598000000000001</v>
      </c>
      <c r="N80" s="55">
        <v>0.28582600000000002</v>
      </c>
      <c r="O80" s="55">
        <v>0.28596500000000002</v>
      </c>
      <c r="P80" s="55">
        <v>0.28639300000000001</v>
      </c>
      <c r="Q80" s="55">
        <v>0.28710599999999997</v>
      </c>
      <c r="R80" s="55">
        <v>0.28817399999999999</v>
      </c>
      <c r="S80" s="55">
        <v>0.28956700000000002</v>
      </c>
      <c r="T80" s="55">
        <v>0.29125800000000002</v>
      </c>
      <c r="U80" s="55">
        <v>0.29325600000000002</v>
      </c>
      <c r="V80" s="55">
        <v>0.29553299999999999</v>
      </c>
      <c r="W80" s="55">
        <v>0.298126</v>
      </c>
      <c r="X80" s="55">
        <v>0.30101800000000001</v>
      </c>
      <c r="Y80" s="55">
        <v>0.30418000000000001</v>
      </c>
      <c r="Z80" s="55">
        <v>0.30732399999999999</v>
      </c>
      <c r="AA80" s="55">
        <v>0.31043999999999999</v>
      </c>
      <c r="AB80" s="55">
        <v>0.31352000000000002</v>
      </c>
      <c r="AC80" s="55">
        <v>0.31655800000000001</v>
      </c>
      <c r="AD80" s="55">
        <v>0.31952199999999997</v>
      </c>
      <c r="AE80" s="55">
        <v>0.322411</v>
      </c>
      <c r="AF80" s="55">
        <v>0.325241</v>
      </c>
      <c r="AG80" s="55">
        <v>0.328011</v>
      </c>
      <c r="AH80" s="56">
        <v>3.2520000000000001E-3</v>
      </c>
    </row>
    <row r="81" spans="1:34">
      <c r="A81" s="12" t="s">
        <v>415</v>
      </c>
      <c r="B81" s="54" t="s">
        <v>64</v>
      </c>
      <c r="C81" s="55">
        <v>0.17552999999999999</v>
      </c>
      <c r="D81" s="55">
        <v>0.175348</v>
      </c>
      <c r="E81" s="55">
        <v>0.17564399999999999</v>
      </c>
      <c r="F81" s="55">
        <v>0.17591899999999999</v>
      </c>
      <c r="G81" s="55">
        <v>0.17621800000000001</v>
      </c>
      <c r="H81" s="55">
        <v>0.17657600000000001</v>
      </c>
      <c r="I81" s="55">
        <v>0.17691399999999999</v>
      </c>
      <c r="J81" s="55">
        <v>0.177171</v>
      </c>
      <c r="K81" s="55">
        <v>0.17738799999999999</v>
      </c>
      <c r="L81" s="55">
        <v>0.177618</v>
      </c>
      <c r="M81" s="55">
        <v>0.17785699999999999</v>
      </c>
      <c r="N81" s="55">
        <v>0.178115</v>
      </c>
      <c r="O81" s="55">
        <v>0.17841799999999999</v>
      </c>
      <c r="P81" s="55">
        <v>0.17886099999999999</v>
      </c>
      <c r="Q81" s="55">
        <v>0.17940400000000001</v>
      </c>
      <c r="R81" s="55">
        <v>0.180086</v>
      </c>
      <c r="S81" s="55">
        <v>0.180891</v>
      </c>
      <c r="T81" s="55">
        <v>0.18181800000000001</v>
      </c>
      <c r="U81" s="55">
        <v>0.18275</v>
      </c>
      <c r="V81" s="55">
        <v>0.18369199999999999</v>
      </c>
      <c r="W81" s="55">
        <v>0.18465799999999999</v>
      </c>
      <c r="X81" s="55">
        <v>0.185641</v>
      </c>
      <c r="Y81" s="55">
        <v>0.18664</v>
      </c>
      <c r="Z81" s="55">
        <v>0.18765899999999999</v>
      </c>
      <c r="AA81" s="55">
        <v>0.188696</v>
      </c>
      <c r="AB81" s="55">
        <v>0.189752</v>
      </c>
      <c r="AC81" s="55">
        <v>0.19082399999999999</v>
      </c>
      <c r="AD81" s="55">
        <v>0.19189500000000001</v>
      </c>
      <c r="AE81" s="55">
        <v>0.192964</v>
      </c>
      <c r="AF81" s="55">
        <v>0.19403000000000001</v>
      </c>
      <c r="AG81" s="55">
        <v>0.19508700000000001</v>
      </c>
      <c r="AH81" s="56">
        <v>3.5279999999999999E-3</v>
      </c>
    </row>
    <row r="82" spans="1:34" ht="15" customHeight="1">
      <c r="A82" s="12" t="s">
        <v>416</v>
      </c>
      <c r="B82" s="54" t="s">
        <v>65</v>
      </c>
      <c r="C82" s="55">
        <v>0.25584600000000002</v>
      </c>
      <c r="D82" s="55">
        <v>0.26012999999999997</v>
      </c>
      <c r="E82" s="55">
        <v>0.26451400000000003</v>
      </c>
      <c r="F82" s="55">
        <v>0.26878999999999997</v>
      </c>
      <c r="G82" s="55">
        <v>0.27353499999999997</v>
      </c>
      <c r="H82" s="55">
        <v>0.27829500000000001</v>
      </c>
      <c r="I82" s="55">
        <v>0.28276600000000002</v>
      </c>
      <c r="J82" s="55">
        <v>0.28688000000000002</v>
      </c>
      <c r="K82" s="55">
        <v>0.29086099999999998</v>
      </c>
      <c r="L82" s="55">
        <v>0.29477599999999998</v>
      </c>
      <c r="M82" s="55">
        <v>0.29852200000000001</v>
      </c>
      <c r="N82" s="55">
        <v>0.30214099999999999</v>
      </c>
      <c r="O82" s="55">
        <v>0.305836</v>
      </c>
      <c r="P82" s="55">
        <v>0.30965300000000001</v>
      </c>
      <c r="Q82" s="55">
        <v>0.31367800000000001</v>
      </c>
      <c r="R82" s="55">
        <v>0.31792799999999999</v>
      </c>
      <c r="S82" s="55">
        <v>0.32228600000000002</v>
      </c>
      <c r="T82" s="55">
        <v>0.32660600000000001</v>
      </c>
      <c r="U82" s="55">
        <v>0.33085999999999999</v>
      </c>
      <c r="V82" s="55">
        <v>0.33508399999999999</v>
      </c>
      <c r="W82" s="55">
        <v>0.33931800000000001</v>
      </c>
      <c r="X82" s="55">
        <v>0.343501</v>
      </c>
      <c r="Y82" s="55">
        <v>0.34766799999999998</v>
      </c>
      <c r="Z82" s="55">
        <v>0.35188399999999997</v>
      </c>
      <c r="AA82" s="55">
        <v>0.35610900000000001</v>
      </c>
      <c r="AB82" s="55">
        <v>0.36028100000000002</v>
      </c>
      <c r="AC82" s="55">
        <v>0.36453000000000002</v>
      </c>
      <c r="AD82" s="55">
        <v>0.36882399999999999</v>
      </c>
      <c r="AE82" s="55">
        <v>0.37322100000000002</v>
      </c>
      <c r="AF82" s="55">
        <v>0.37778400000000001</v>
      </c>
      <c r="AG82" s="55">
        <v>0.38240600000000002</v>
      </c>
      <c r="AH82" s="56">
        <v>1.3487000000000001E-2</v>
      </c>
    </row>
    <row r="83" spans="1:34" ht="15" customHeight="1">
      <c r="A83" s="12" t="s">
        <v>417</v>
      </c>
      <c r="B83" s="54" t="s">
        <v>66</v>
      </c>
      <c r="C83" s="55">
        <v>6.9181000000000006E-2</v>
      </c>
      <c r="D83" s="55">
        <v>6.8847000000000005E-2</v>
      </c>
      <c r="E83" s="55">
        <v>6.8697999999999995E-2</v>
      </c>
      <c r="F83" s="55">
        <v>6.8526000000000004E-2</v>
      </c>
      <c r="G83" s="55">
        <v>6.8339999999999998E-2</v>
      </c>
      <c r="H83" s="55">
        <v>6.8156999999999995E-2</v>
      </c>
      <c r="I83" s="55">
        <v>6.7953E-2</v>
      </c>
      <c r="J83" s="55">
        <v>6.7707000000000003E-2</v>
      </c>
      <c r="K83" s="55">
        <v>6.7460999999999993E-2</v>
      </c>
      <c r="L83" s="55">
        <v>6.7224000000000006E-2</v>
      </c>
      <c r="M83" s="55">
        <v>6.6994999999999999E-2</v>
      </c>
      <c r="N83" s="55">
        <v>6.6774E-2</v>
      </c>
      <c r="O83" s="55">
        <v>6.6570000000000004E-2</v>
      </c>
      <c r="P83" s="55">
        <v>6.6382999999999998E-2</v>
      </c>
      <c r="Q83" s="55">
        <v>6.6213999999999995E-2</v>
      </c>
      <c r="R83" s="55">
        <v>6.6076999999999997E-2</v>
      </c>
      <c r="S83" s="55">
        <v>6.5975000000000006E-2</v>
      </c>
      <c r="T83" s="55">
        <v>6.5902000000000002E-2</v>
      </c>
      <c r="U83" s="55">
        <v>6.5862000000000004E-2</v>
      </c>
      <c r="V83" s="55">
        <v>6.5854999999999997E-2</v>
      </c>
      <c r="W83" s="55">
        <v>6.5888000000000002E-2</v>
      </c>
      <c r="X83" s="55">
        <v>6.5965999999999997E-2</v>
      </c>
      <c r="Y83" s="55">
        <v>6.6082000000000002E-2</v>
      </c>
      <c r="Z83" s="55">
        <v>6.6247E-2</v>
      </c>
      <c r="AA83" s="55">
        <v>6.6464999999999996E-2</v>
      </c>
      <c r="AB83" s="55">
        <v>6.6737000000000005E-2</v>
      </c>
      <c r="AC83" s="55">
        <v>6.7062999999999998E-2</v>
      </c>
      <c r="AD83" s="55">
        <v>6.7429000000000003E-2</v>
      </c>
      <c r="AE83" s="55">
        <v>6.7790000000000003E-2</v>
      </c>
      <c r="AF83" s="55">
        <v>6.8152000000000004E-2</v>
      </c>
      <c r="AG83" s="55">
        <v>6.8514000000000005E-2</v>
      </c>
      <c r="AH83" s="56">
        <v>-3.2299999999999999E-4</v>
      </c>
    </row>
    <row r="84" spans="1:34" ht="15" customHeight="1">
      <c r="A84" s="12" t="s">
        <v>418</v>
      </c>
      <c r="B84" s="54" t="s">
        <v>67</v>
      </c>
      <c r="C84" s="55">
        <v>0.21124499999999999</v>
      </c>
      <c r="D84" s="55">
        <v>0.20465800000000001</v>
      </c>
      <c r="E84" s="55">
        <v>0.20252100000000001</v>
      </c>
      <c r="F84" s="55">
        <v>0.20193</v>
      </c>
      <c r="G84" s="55">
        <v>0.202401</v>
      </c>
      <c r="H84" s="55">
        <v>0.201491</v>
      </c>
      <c r="I84" s="55">
        <v>0.200873</v>
      </c>
      <c r="J84" s="55">
        <v>0.20083799999999999</v>
      </c>
      <c r="K84" s="55">
        <v>0.201379</v>
      </c>
      <c r="L84" s="55">
        <v>0.20219599999999999</v>
      </c>
      <c r="M84" s="55">
        <v>0.200463</v>
      </c>
      <c r="N84" s="55">
        <v>0.19920399999999999</v>
      </c>
      <c r="O84" s="55">
        <v>0.19839200000000001</v>
      </c>
      <c r="P84" s="55">
        <v>0.197965</v>
      </c>
      <c r="Q84" s="55">
        <v>0.19794500000000001</v>
      </c>
      <c r="R84" s="55">
        <v>0.19828599999999999</v>
      </c>
      <c r="S84" s="55">
        <v>0.19874800000000001</v>
      </c>
      <c r="T84" s="55">
        <v>0.19925100000000001</v>
      </c>
      <c r="U84" s="55">
        <v>0.19975699999999999</v>
      </c>
      <c r="V84" s="55">
        <v>0.20028799999999999</v>
      </c>
      <c r="W84" s="55">
        <v>0.197496</v>
      </c>
      <c r="X84" s="55">
        <v>0.195328</v>
      </c>
      <c r="Y84" s="55">
        <v>0.19364100000000001</v>
      </c>
      <c r="Z84" s="55">
        <v>0.19243299999999999</v>
      </c>
      <c r="AA84" s="55">
        <v>0.19162399999999999</v>
      </c>
      <c r="AB84" s="55">
        <v>0.19103800000000001</v>
      </c>
      <c r="AC84" s="55">
        <v>0.19062899999999999</v>
      </c>
      <c r="AD84" s="55">
        <v>0.190303</v>
      </c>
      <c r="AE84" s="55">
        <v>0.190083</v>
      </c>
      <c r="AF84" s="55">
        <v>0.19001399999999999</v>
      </c>
      <c r="AG84" s="55">
        <v>0.190188</v>
      </c>
      <c r="AH84" s="56">
        <v>-3.4940000000000001E-3</v>
      </c>
    </row>
    <row r="85" spans="1:34" ht="15" customHeight="1">
      <c r="A85" s="12" t="s">
        <v>419</v>
      </c>
      <c r="B85" s="54" t="s">
        <v>575</v>
      </c>
      <c r="C85" s="55">
        <v>3.6778999999999999E-2</v>
      </c>
      <c r="D85" s="55">
        <v>3.7026000000000003E-2</v>
      </c>
      <c r="E85" s="55">
        <v>3.7374999999999999E-2</v>
      </c>
      <c r="F85" s="55">
        <v>3.7720999999999998E-2</v>
      </c>
      <c r="G85" s="55">
        <v>3.8074999999999998E-2</v>
      </c>
      <c r="H85" s="55">
        <v>3.8448999999999997E-2</v>
      </c>
      <c r="I85" s="55">
        <v>3.8823999999999997E-2</v>
      </c>
      <c r="J85" s="55">
        <v>3.918E-2</v>
      </c>
      <c r="K85" s="55">
        <v>3.9523000000000003E-2</v>
      </c>
      <c r="L85" s="55">
        <v>3.9855000000000002E-2</v>
      </c>
      <c r="M85" s="55">
        <v>4.0193E-2</v>
      </c>
      <c r="N85" s="55">
        <v>4.0518999999999999E-2</v>
      </c>
      <c r="O85" s="55">
        <v>4.0839E-2</v>
      </c>
      <c r="P85" s="55">
        <v>4.1152000000000001E-2</v>
      </c>
      <c r="Q85" s="55">
        <v>4.1454999999999999E-2</v>
      </c>
      <c r="R85" s="55">
        <v>4.1758999999999998E-2</v>
      </c>
      <c r="S85" s="55">
        <v>4.206E-2</v>
      </c>
      <c r="T85" s="55">
        <v>4.2358E-2</v>
      </c>
      <c r="U85" s="55">
        <v>4.2653000000000003E-2</v>
      </c>
      <c r="V85" s="55">
        <v>4.2944999999999997E-2</v>
      </c>
      <c r="W85" s="55">
        <v>4.3240000000000001E-2</v>
      </c>
      <c r="X85" s="55">
        <v>4.3534999999999997E-2</v>
      </c>
      <c r="Y85" s="55">
        <v>4.3829E-2</v>
      </c>
      <c r="Z85" s="55">
        <v>4.4122000000000001E-2</v>
      </c>
      <c r="AA85" s="55">
        <v>4.4415999999999997E-2</v>
      </c>
      <c r="AB85" s="55">
        <v>4.4708999999999999E-2</v>
      </c>
      <c r="AC85" s="55">
        <v>4.5004000000000002E-2</v>
      </c>
      <c r="AD85" s="55">
        <v>4.5295000000000002E-2</v>
      </c>
      <c r="AE85" s="55">
        <v>4.5585000000000001E-2</v>
      </c>
      <c r="AF85" s="55">
        <v>4.5874999999999999E-2</v>
      </c>
      <c r="AG85" s="55">
        <v>4.6168000000000001E-2</v>
      </c>
      <c r="AH85" s="56">
        <v>7.607E-3</v>
      </c>
    </row>
    <row r="86" spans="1:34" ht="15" customHeight="1">
      <c r="A86" s="12" t="s">
        <v>420</v>
      </c>
      <c r="B86" s="54" t="s">
        <v>576</v>
      </c>
      <c r="C86" s="55">
        <v>2.6616999999999998E-2</v>
      </c>
      <c r="D86" s="55">
        <v>2.6991999999999999E-2</v>
      </c>
      <c r="E86" s="55">
        <v>2.7431000000000001E-2</v>
      </c>
      <c r="F86" s="55">
        <v>2.7858999999999998E-2</v>
      </c>
      <c r="G86" s="55">
        <v>2.8282999999999999E-2</v>
      </c>
      <c r="H86" s="55">
        <v>2.8708999999999998E-2</v>
      </c>
      <c r="I86" s="55">
        <v>2.9123E-2</v>
      </c>
      <c r="J86" s="55">
        <v>2.9508E-2</v>
      </c>
      <c r="K86" s="55">
        <v>2.9918E-2</v>
      </c>
      <c r="L86" s="55">
        <v>3.0360000000000002E-2</v>
      </c>
      <c r="M86" s="55">
        <v>3.083E-2</v>
      </c>
      <c r="N86" s="55">
        <v>3.1329999999999997E-2</v>
      </c>
      <c r="O86" s="55">
        <v>3.1868E-2</v>
      </c>
      <c r="P86" s="55">
        <v>3.2445000000000002E-2</v>
      </c>
      <c r="Q86" s="55">
        <v>3.3062000000000001E-2</v>
      </c>
      <c r="R86" s="55">
        <v>3.3676999999999999E-2</v>
      </c>
      <c r="S86" s="55">
        <v>3.4289E-2</v>
      </c>
      <c r="T86" s="55">
        <v>3.4896000000000003E-2</v>
      </c>
      <c r="U86" s="55">
        <v>3.5500999999999998E-2</v>
      </c>
      <c r="V86" s="55">
        <v>3.6103000000000003E-2</v>
      </c>
      <c r="W86" s="55">
        <v>3.6706000000000003E-2</v>
      </c>
      <c r="X86" s="55">
        <v>3.7309000000000002E-2</v>
      </c>
      <c r="Y86" s="55">
        <v>3.7909999999999999E-2</v>
      </c>
      <c r="Z86" s="55">
        <v>3.8510000000000003E-2</v>
      </c>
      <c r="AA86" s="55">
        <v>3.9109999999999999E-2</v>
      </c>
      <c r="AB86" s="55">
        <v>3.9710000000000002E-2</v>
      </c>
      <c r="AC86" s="55">
        <v>4.0308999999999998E-2</v>
      </c>
      <c r="AD86" s="55">
        <v>4.0904999999999997E-2</v>
      </c>
      <c r="AE86" s="55">
        <v>4.1499000000000001E-2</v>
      </c>
      <c r="AF86" s="55">
        <v>4.2092999999999998E-2</v>
      </c>
      <c r="AG86" s="55">
        <v>4.2686000000000002E-2</v>
      </c>
      <c r="AH86" s="56">
        <v>1.5869999999999999E-2</v>
      </c>
    </row>
    <row r="87" spans="1:34" ht="15" customHeight="1">
      <c r="A87" s="12" t="s">
        <v>421</v>
      </c>
      <c r="B87" s="54" t="s">
        <v>577</v>
      </c>
      <c r="C87" s="55">
        <v>0.20913000000000001</v>
      </c>
      <c r="D87" s="55">
        <v>0.20516200000000001</v>
      </c>
      <c r="E87" s="55">
        <v>0.202737</v>
      </c>
      <c r="F87" s="55">
        <v>0.20082800000000001</v>
      </c>
      <c r="G87" s="55">
        <v>0.19992599999999999</v>
      </c>
      <c r="H87" s="55">
        <v>0.19981199999999999</v>
      </c>
      <c r="I87" s="55">
        <v>0.20025999999999999</v>
      </c>
      <c r="J87" s="55">
        <v>0.201233</v>
      </c>
      <c r="K87" s="55">
        <v>0.20279</v>
      </c>
      <c r="L87" s="55">
        <v>0.20499000000000001</v>
      </c>
      <c r="M87" s="55">
        <v>0.20774500000000001</v>
      </c>
      <c r="N87" s="55">
        <v>0.21087900000000001</v>
      </c>
      <c r="O87" s="55">
        <v>0.21451600000000001</v>
      </c>
      <c r="P87" s="55">
        <v>0.21862799999999999</v>
      </c>
      <c r="Q87" s="55">
        <v>0.22312899999999999</v>
      </c>
      <c r="R87" s="55">
        <v>0.22802700000000001</v>
      </c>
      <c r="S87" s="55">
        <v>0.23313400000000001</v>
      </c>
      <c r="T87" s="55">
        <v>0.23827000000000001</v>
      </c>
      <c r="U87" s="55">
        <v>0.24330499999999999</v>
      </c>
      <c r="V87" s="55">
        <v>0.24812600000000001</v>
      </c>
      <c r="W87" s="55">
        <v>0.252637</v>
      </c>
      <c r="X87" s="55">
        <v>0.25661600000000001</v>
      </c>
      <c r="Y87" s="55">
        <v>0.26006899999999999</v>
      </c>
      <c r="Z87" s="55">
        <v>0.26324199999999998</v>
      </c>
      <c r="AA87" s="55">
        <v>0.266345</v>
      </c>
      <c r="AB87" s="55">
        <v>0.26934000000000002</v>
      </c>
      <c r="AC87" s="55">
        <v>0.27229599999999998</v>
      </c>
      <c r="AD87" s="55">
        <v>0.27520499999999998</v>
      </c>
      <c r="AE87" s="55">
        <v>0.27812999999999999</v>
      </c>
      <c r="AF87" s="55">
        <v>0.28109899999999999</v>
      </c>
      <c r="AG87" s="55">
        <v>0.284057</v>
      </c>
      <c r="AH87" s="56">
        <v>1.026E-2</v>
      </c>
    </row>
    <row r="88" spans="1:34" ht="15" customHeight="1">
      <c r="A88" s="12" t="s">
        <v>422</v>
      </c>
      <c r="B88" s="54" t="s">
        <v>578</v>
      </c>
      <c r="C88" s="55">
        <v>8.6663000000000004E-2</v>
      </c>
      <c r="D88" s="55">
        <v>8.3815000000000001E-2</v>
      </c>
      <c r="E88" s="55">
        <v>8.1571000000000005E-2</v>
      </c>
      <c r="F88" s="55">
        <v>7.9480999999999996E-2</v>
      </c>
      <c r="G88" s="55">
        <v>7.7709E-2</v>
      </c>
      <c r="H88" s="55">
        <v>7.6121999999999995E-2</v>
      </c>
      <c r="I88" s="55">
        <v>7.4638999999999997E-2</v>
      </c>
      <c r="J88" s="55">
        <v>7.3223999999999997E-2</v>
      </c>
      <c r="K88" s="55">
        <v>7.1899000000000005E-2</v>
      </c>
      <c r="L88" s="55">
        <v>7.0669999999999997E-2</v>
      </c>
      <c r="M88" s="55">
        <v>6.9486999999999993E-2</v>
      </c>
      <c r="N88" s="55">
        <v>6.8283999999999997E-2</v>
      </c>
      <c r="O88" s="55">
        <v>6.7100000000000007E-2</v>
      </c>
      <c r="P88" s="55">
        <v>6.5909999999999996E-2</v>
      </c>
      <c r="Q88" s="55">
        <v>6.4686999999999995E-2</v>
      </c>
      <c r="R88" s="55">
        <v>6.3421000000000005E-2</v>
      </c>
      <c r="S88" s="55">
        <v>6.2059000000000003E-2</v>
      </c>
      <c r="T88" s="55">
        <v>6.0712000000000002E-2</v>
      </c>
      <c r="U88" s="55">
        <v>5.9373000000000002E-2</v>
      </c>
      <c r="V88" s="55">
        <v>5.8027000000000002E-2</v>
      </c>
      <c r="W88" s="55">
        <v>5.6675000000000003E-2</v>
      </c>
      <c r="X88" s="55">
        <v>5.5294999999999997E-2</v>
      </c>
      <c r="Y88" s="55">
        <v>5.3886999999999997E-2</v>
      </c>
      <c r="Z88" s="55">
        <v>5.2461000000000001E-2</v>
      </c>
      <c r="AA88" s="55">
        <v>5.1003E-2</v>
      </c>
      <c r="AB88" s="55">
        <v>4.9484E-2</v>
      </c>
      <c r="AC88" s="55">
        <v>4.7905000000000003E-2</v>
      </c>
      <c r="AD88" s="55">
        <v>4.6247999999999997E-2</v>
      </c>
      <c r="AE88" s="55">
        <v>4.4521999999999999E-2</v>
      </c>
      <c r="AF88" s="55">
        <v>4.2687000000000003E-2</v>
      </c>
      <c r="AG88" s="55">
        <v>4.0729000000000001E-2</v>
      </c>
      <c r="AH88" s="56">
        <v>-2.4854999999999999E-2</v>
      </c>
    </row>
    <row r="89" spans="1:34" ht="15" customHeight="1">
      <c r="A89" s="12" t="s">
        <v>423</v>
      </c>
      <c r="B89" s="54" t="s">
        <v>68</v>
      </c>
      <c r="C89" s="55">
        <v>7.8188999999999995E-2</v>
      </c>
      <c r="D89" s="55">
        <v>8.4182999999999994E-2</v>
      </c>
      <c r="E89" s="55">
        <v>8.5001999999999994E-2</v>
      </c>
      <c r="F89" s="55">
        <v>8.5620000000000002E-2</v>
      </c>
      <c r="G89" s="55">
        <v>8.6391999999999997E-2</v>
      </c>
      <c r="H89" s="55">
        <v>8.7022000000000002E-2</v>
      </c>
      <c r="I89" s="55">
        <v>8.7474999999999997E-2</v>
      </c>
      <c r="J89" s="55">
        <v>8.7863999999999998E-2</v>
      </c>
      <c r="K89" s="55">
        <v>8.8203000000000004E-2</v>
      </c>
      <c r="L89" s="55">
        <v>8.8428000000000007E-2</v>
      </c>
      <c r="M89" s="55">
        <v>8.8433999999999999E-2</v>
      </c>
      <c r="N89" s="55">
        <v>8.8325000000000001E-2</v>
      </c>
      <c r="O89" s="55">
        <v>8.8066000000000005E-2</v>
      </c>
      <c r="P89" s="55">
        <v>8.7601999999999999E-2</v>
      </c>
      <c r="Q89" s="55">
        <v>8.6923E-2</v>
      </c>
      <c r="R89" s="55">
        <v>8.6102999999999999E-2</v>
      </c>
      <c r="S89" s="55">
        <v>8.5139000000000006E-2</v>
      </c>
      <c r="T89" s="55">
        <v>8.4037000000000001E-2</v>
      </c>
      <c r="U89" s="55">
        <v>8.2822999999999994E-2</v>
      </c>
      <c r="V89" s="55">
        <v>8.1584000000000004E-2</v>
      </c>
      <c r="W89" s="55">
        <v>8.0390000000000003E-2</v>
      </c>
      <c r="X89" s="55">
        <v>7.9242000000000007E-2</v>
      </c>
      <c r="Y89" s="55">
        <v>7.8127000000000002E-2</v>
      </c>
      <c r="Z89" s="55">
        <v>7.7107999999999996E-2</v>
      </c>
      <c r="AA89" s="55">
        <v>7.6200000000000004E-2</v>
      </c>
      <c r="AB89" s="55">
        <v>7.5408000000000003E-2</v>
      </c>
      <c r="AC89" s="55">
        <v>7.4749999999999997E-2</v>
      </c>
      <c r="AD89" s="55">
        <v>7.4200000000000002E-2</v>
      </c>
      <c r="AE89" s="55">
        <v>7.3778999999999997E-2</v>
      </c>
      <c r="AF89" s="55">
        <v>7.3468000000000006E-2</v>
      </c>
      <c r="AG89" s="55">
        <v>7.3273000000000005E-2</v>
      </c>
      <c r="AH89" s="56">
        <v>-2.1619999999999999E-3</v>
      </c>
    </row>
    <row r="90" spans="1:34" ht="15" customHeight="1">
      <c r="A90" s="12" t="s">
        <v>424</v>
      </c>
      <c r="B90" s="54" t="s">
        <v>579</v>
      </c>
      <c r="C90" s="55">
        <v>2.095396</v>
      </c>
      <c r="D90" s="55">
        <v>2.1328130000000001</v>
      </c>
      <c r="E90" s="55">
        <v>2.0501580000000001</v>
      </c>
      <c r="F90" s="55">
        <v>2.0697749999999999</v>
      </c>
      <c r="G90" s="55">
        <v>2.0881249999999998</v>
      </c>
      <c r="H90" s="55">
        <v>2.1080329999999998</v>
      </c>
      <c r="I90" s="55">
        <v>2.135904</v>
      </c>
      <c r="J90" s="55">
        <v>2.1614640000000001</v>
      </c>
      <c r="K90" s="55">
        <v>2.1875239999999998</v>
      </c>
      <c r="L90" s="55">
        <v>2.213158</v>
      </c>
      <c r="M90" s="55">
        <v>2.2377699999999998</v>
      </c>
      <c r="N90" s="55">
        <v>2.2611089999999998</v>
      </c>
      <c r="O90" s="55">
        <v>2.285444</v>
      </c>
      <c r="P90" s="55">
        <v>2.3100830000000001</v>
      </c>
      <c r="Q90" s="55">
        <v>2.3392379999999999</v>
      </c>
      <c r="R90" s="55">
        <v>2.3687779999999998</v>
      </c>
      <c r="S90" s="55">
        <v>2.398638</v>
      </c>
      <c r="T90" s="55">
        <v>2.4280919999999999</v>
      </c>
      <c r="U90" s="55">
        <v>2.457198</v>
      </c>
      <c r="V90" s="55">
        <v>2.4872230000000002</v>
      </c>
      <c r="W90" s="55">
        <v>2.5179230000000001</v>
      </c>
      <c r="X90" s="55">
        <v>2.5484779999999998</v>
      </c>
      <c r="Y90" s="55">
        <v>2.5793870000000001</v>
      </c>
      <c r="Z90" s="55">
        <v>2.61084</v>
      </c>
      <c r="AA90" s="55">
        <v>2.6422379999999999</v>
      </c>
      <c r="AB90" s="55">
        <v>2.6745000000000001</v>
      </c>
      <c r="AC90" s="55">
        <v>2.7066150000000002</v>
      </c>
      <c r="AD90" s="55">
        <v>2.7386149999999998</v>
      </c>
      <c r="AE90" s="55">
        <v>2.7732429999999999</v>
      </c>
      <c r="AF90" s="55">
        <v>2.8085309999999999</v>
      </c>
      <c r="AG90" s="55">
        <v>2.8441619999999999</v>
      </c>
      <c r="AH90" s="56">
        <v>1.0236E-2</v>
      </c>
    </row>
    <row r="91" spans="1:34" ht="15" customHeight="1">
      <c r="A91" s="12" t="s">
        <v>580</v>
      </c>
      <c r="B91" s="53" t="s">
        <v>581</v>
      </c>
      <c r="C91" s="57">
        <v>11.442263000000001</v>
      </c>
      <c r="D91" s="57">
        <v>11.399754</v>
      </c>
      <c r="E91" s="57">
        <v>11.542944</v>
      </c>
      <c r="F91" s="57">
        <v>11.564495000000001</v>
      </c>
      <c r="G91" s="57">
        <v>11.602633000000001</v>
      </c>
      <c r="H91" s="57">
        <v>11.631674</v>
      </c>
      <c r="I91" s="57">
        <v>11.658117000000001</v>
      </c>
      <c r="J91" s="57">
        <v>11.676036</v>
      </c>
      <c r="K91" s="57">
        <v>11.696097999999999</v>
      </c>
      <c r="L91" s="57">
        <v>11.715014</v>
      </c>
      <c r="M91" s="57">
        <v>11.724257</v>
      </c>
      <c r="N91" s="57">
        <v>11.734935999999999</v>
      </c>
      <c r="O91" s="57">
        <v>11.752254000000001</v>
      </c>
      <c r="P91" s="57">
        <v>11.773948000000001</v>
      </c>
      <c r="Q91" s="57">
        <v>11.803457999999999</v>
      </c>
      <c r="R91" s="57">
        <v>11.840107</v>
      </c>
      <c r="S91" s="57">
        <v>11.878617999999999</v>
      </c>
      <c r="T91" s="57">
        <v>11.919283</v>
      </c>
      <c r="U91" s="57">
        <v>11.961754000000001</v>
      </c>
      <c r="V91" s="57">
        <v>12.005604999999999</v>
      </c>
      <c r="W91" s="57">
        <v>12.050768</v>
      </c>
      <c r="X91" s="57">
        <v>12.095262</v>
      </c>
      <c r="Y91" s="57">
        <v>12.140841999999999</v>
      </c>
      <c r="Z91" s="57">
        <v>12.188027999999999</v>
      </c>
      <c r="AA91" s="57">
        <v>12.237684</v>
      </c>
      <c r="AB91" s="57">
        <v>12.289123999999999</v>
      </c>
      <c r="AC91" s="57">
        <v>12.343386000000001</v>
      </c>
      <c r="AD91" s="57">
        <v>12.397774999999999</v>
      </c>
      <c r="AE91" s="57">
        <v>12.457947000000001</v>
      </c>
      <c r="AF91" s="57">
        <v>12.520464</v>
      </c>
      <c r="AG91" s="57">
        <v>12.58447</v>
      </c>
      <c r="AH91" s="58">
        <v>3.1770000000000001E-3</v>
      </c>
    </row>
    <row r="92" spans="1:34">
      <c r="A92" s="12" t="s">
        <v>582</v>
      </c>
      <c r="B92" s="54" t="s">
        <v>583</v>
      </c>
      <c r="C92" s="55">
        <v>7.8133999999999995E-2</v>
      </c>
      <c r="D92" s="55">
        <v>8.9459999999999998E-2</v>
      </c>
      <c r="E92" s="55">
        <v>9.9012000000000003E-2</v>
      </c>
      <c r="F92" s="55">
        <v>0.108281</v>
      </c>
      <c r="G92" s="55">
        <v>0.11738</v>
      </c>
      <c r="H92" s="55">
        <v>0.126529</v>
      </c>
      <c r="I92" s="55">
        <v>0.13586699999999999</v>
      </c>
      <c r="J92" s="55">
        <v>0.145236</v>
      </c>
      <c r="K92" s="55">
        <v>0.154673</v>
      </c>
      <c r="L92" s="55">
        <v>0.16417200000000001</v>
      </c>
      <c r="M92" s="55">
        <v>0.17386699999999999</v>
      </c>
      <c r="N92" s="55">
        <v>0.18379300000000001</v>
      </c>
      <c r="O92" s="55">
        <v>0.19391700000000001</v>
      </c>
      <c r="P92" s="55">
        <v>0.20421900000000001</v>
      </c>
      <c r="Q92" s="55">
        <v>0.214726</v>
      </c>
      <c r="R92" s="55">
        <v>0.22539300000000001</v>
      </c>
      <c r="S92" s="55">
        <v>0.23625399999999999</v>
      </c>
      <c r="T92" s="55">
        <v>0.247311</v>
      </c>
      <c r="U92" s="55">
        <v>0.25860100000000003</v>
      </c>
      <c r="V92" s="55">
        <v>0.27011499999999999</v>
      </c>
      <c r="W92" s="55">
        <v>0.28189500000000001</v>
      </c>
      <c r="X92" s="55">
        <v>0.29394199999999998</v>
      </c>
      <c r="Y92" s="55">
        <v>0.30629499999999998</v>
      </c>
      <c r="Z92" s="55">
        <v>0.31898300000000002</v>
      </c>
      <c r="AA92" s="55">
        <v>0.33201700000000001</v>
      </c>
      <c r="AB92" s="55">
        <v>0.34545999999999999</v>
      </c>
      <c r="AC92" s="55">
        <v>0.35925099999999999</v>
      </c>
      <c r="AD92" s="55">
        <v>0.373388</v>
      </c>
      <c r="AE92" s="55">
        <v>0.38795400000000002</v>
      </c>
      <c r="AF92" s="55">
        <v>0.40290599999999999</v>
      </c>
      <c r="AG92" s="55">
        <v>0.41825600000000002</v>
      </c>
      <c r="AH92" s="56">
        <v>5.7514999999999997E-2</v>
      </c>
    </row>
    <row r="93" spans="1:34" ht="15" customHeight="1">
      <c r="A93" s="12" t="s">
        <v>425</v>
      </c>
      <c r="B93" s="53" t="s">
        <v>584</v>
      </c>
      <c r="C93" s="57">
        <v>11.364127999999999</v>
      </c>
      <c r="D93" s="57">
        <v>11.310293</v>
      </c>
      <c r="E93" s="57">
        <v>11.443932999999999</v>
      </c>
      <c r="F93" s="57">
        <v>11.456213999999999</v>
      </c>
      <c r="G93" s="57">
        <v>11.485251999999999</v>
      </c>
      <c r="H93" s="57">
        <v>11.505145000000001</v>
      </c>
      <c r="I93" s="57">
        <v>11.52225</v>
      </c>
      <c r="J93" s="57">
        <v>11.530799999999999</v>
      </c>
      <c r="K93" s="57">
        <v>11.541426</v>
      </c>
      <c r="L93" s="57">
        <v>11.550841</v>
      </c>
      <c r="M93" s="57">
        <v>11.55039</v>
      </c>
      <c r="N93" s="57">
        <v>11.551143</v>
      </c>
      <c r="O93" s="57">
        <v>11.558337</v>
      </c>
      <c r="P93" s="57">
        <v>11.569729000000001</v>
      </c>
      <c r="Q93" s="57">
        <v>11.588733</v>
      </c>
      <c r="R93" s="57">
        <v>11.614715</v>
      </c>
      <c r="S93" s="57">
        <v>11.642365</v>
      </c>
      <c r="T93" s="57">
        <v>11.671972</v>
      </c>
      <c r="U93" s="57">
        <v>11.703153</v>
      </c>
      <c r="V93" s="57">
        <v>11.73549</v>
      </c>
      <c r="W93" s="57">
        <v>11.768872999999999</v>
      </c>
      <c r="X93" s="57">
        <v>11.80132</v>
      </c>
      <c r="Y93" s="57">
        <v>11.834547000000001</v>
      </c>
      <c r="Z93" s="57">
        <v>11.869045</v>
      </c>
      <c r="AA93" s="57">
        <v>11.905666999999999</v>
      </c>
      <c r="AB93" s="57">
        <v>11.943664</v>
      </c>
      <c r="AC93" s="57">
        <v>11.984135</v>
      </c>
      <c r="AD93" s="57">
        <v>12.024387000000001</v>
      </c>
      <c r="AE93" s="57">
        <v>12.069993</v>
      </c>
      <c r="AF93" s="57">
        <v>12.117558000000001</v>
      </c>
      <c r="AG93" s="57">
        <v>12.166214</v>
      </c>
      <c r="AH93" s="58">
        <v>2.2759999999999998E-3</v>
      </c>
    </row>
    <row r="95" spans="1:34" ht="15" customHeight="1">
      <c r="A95" s="12" t="s">
        <v>426</v>
      </c>
      <c r="B95" s="53" t="s">
        <v>24</v>
      </c>
      <c r="C95" s="57">
        <v>9.4238949999999999</v>
      </c>
      <c r="D95" s="57">
        <v>9.4766209999999997</v>
      </c>
      <c r="E95" s="57">
        <v>9.4891740000000002</v>
      </c>
      <c r="F95" s="57">
        <v>9.2576630000000009</v>
      </c>
      <c r="G95" s="57">
        <v>9.0444969999999998</v>
      </c>
      <c r="H95" s="57">
        <v>8.7810249999999996</v>
      </c>
      <c r="I95" s="57">
        <v>8.504918</v>
      </c>
      <c r="J95" s="57">
        <v>8.3134200000000007</v>
      </c>
      <c r="K95" s="57">
        <v>8.2309839999999994</v>
      </c>
      <c r="L95" s="57">
        <v>8.1764799999999997</v>
      </c>
      <c r="M95" s="57">
        <v>8.1923200000000005</v>
      </c>
      <c r="N95" s="57">
        <v>8.1850590000000008</v>
      </c>
      <c r="O95" s="57">
        <v>8.1644249999999996</v>
      </c>
      <c r="P95" s="57">
        <v>8.1701149999999991</v>
      </c>
      <c r="Q95" s="57">
        <v>8.1734690000000008</v>
      </c>
      <c r="R95" s="57">
        <v>8.1987780000000008</v>
      </c>
      <c r="S95" s="57">
        <v>8.2248529999999995</v>
      </c>
      <c r="T95" s="57">
        <v>8.2395200000000006</v>
      </c>
      <c r="U95" s="57">
        <v>8.258127</v>
      </c>
      <c r="V95" s="57">
        <v>8.2924489999999995</v>
      </c>
      <c r="W95" s="57">
        <v>8.3307179999999992</v>
      </c>
      <c r="X95" s="57">
        <v>8.3672699999999995</v>
      </c>
      <c r="Y95" s="57">
        <v>8.4060900000000007</v>
      </c>
      <c r="Z95" s="57">
        <v>8.4239080000000008</v>
      </c>
      <c r="AA95" s="57">
        <v>8.4097259999999991</v>
      </c>
      <c r="AB95" s="57">
        <v>8.4392980000000009</v>
      </c>
      <c r="AC95" s="57">
        <v>8.4727250000000005</v>
      </c>
      <c r="AD95" s="57">
        <v>8.5036819999999995</v>
      </c>
      <c r="AE95" s="57">
        <v>8.5330150000000007</v>
      </c>
      <c r="AF95" s="57">
        <v>8.5858139999999992</v>
      </c>
      <c r="AG95" s="57">
        <v>8.6392950000000006</v>
      </c>
      <c r="AH95" s="58">
        <v>-2.8930000000000002E-3</v>
      </c>
    </row>
    <row r="97" spans="1:34" ht="15" customHeight="1">
      <c r="B97" s="53" t="s">
        <v>585</v>
      </c>
    </row>
    <row r="98" spans="1:34" ht="15" customHeight="1">
      <c r="A98" s="12" t="s">
        <v>427</v>
      </c>
      <c r="B98" s="54" t="s">
        <v>60</v>
      </c>
      <c r="C98" s="55">
        <v>6.5176100000000003</v>
      </c>
      <c r="D98" s="55">
        <v>6.5797939999999997</v>
      </c>
      <c r="E98" s="55">
        <v>6.719017</v>
      </c>
      <c r="F98" s="55">
        <v>6.6574369999999998</v>
      </c>
      <c r="G98" s="55">
        <v>6.6101789999999996</v>
      </c>
      <c r="H98" s="55">
        <v>6.5457239999999999</v>
      </c>
      <c r="I98" s="55">
        <v>6.4678079999999998</v>
      </c>
      <c r="J98" s="55">
        <v>6.3960290000000004</v>
      </c>
      <c r="K98" s="55">
        <v>6.3388580000000001</v>
      </c>
      <c r="L98" s="55">
        <v>6.2831239999999999</v>
      </c>
      <c r="M98" s="55">
        <v>6.23278</v>
      </c>
      <c r="N98" s="55">
        <v>6.1810980000000004</v>
      </c>
      <c r="O98" s="55">
        <v>6.1299760000000001</v>
      </c>
      <c r="P98" s="55">
        <v>6.0836779999999999</v>
      </c>
      <c r="Q98" s="55">
        <v>6.0370229999999996</v>
      </c>
      <c r="R98" s="55">
        <v>5.9961060000000002</v>
      </c>
      <c r="S98" s="55">
        <v>5.9552639999999997</v>
      </c>
      <c r="T98" s="55">
        <v>5.9142479999999997</v>
      </c>
      <c r="U98" s="55">
        <v>5.8764120000000002</v>
      </c>
      <c r="V98" s="55">
        <v>5.8410479999999998</v>
      </c>
      <c r="W98" s="55">
        <v>5.8100569999999996</v>
      </c>
      <c r="X98" s="55">
        <v>5.7785630000000001</v>
      </c>
      <c r="Y98" s="55">
        <v>5.7465979999999997</v>
      </c>
      <c r="Z98" s="55">
        <v>5.7128560000000004</v>
      </c>
      <c r="AA98" s="55">
        <v>5.6761869999999996</v>
      </c>
      <c r="AB98" s="55">
        <v>5.6446269999999998</v>
      </c>
      <c r="AC98" s="55">
        <v>5.6148110000000004</v>
      </c>
      <c r="AD98" s="55">
        <v>5.5842109999999998</v>
      </c>
      <c r="AE98" s="55">
        <v>5.5536009999999996</v>
      </c>
      <c r="AF98" s="55">
        <v>5.5260889999999998</v>
      </c>
      <c r="AG98" s="55">
        <v>5.4985140000000001</v>
      </c>
      <c r="AH98" s="56">
        <v>-5.6519999999999999E-3</v>
      </c>
    </row>
    <row r="99" spans="1:34" ht="15" customHeight="1">
      <c r="A99" s="12" t="s">
        <v>428</v>
      </c>
      <c r="B99" s="54" t="s">
        <v>61</v>
      </c>
      <c r="C99" s="55">
        <v>2.3661279999999998</v>
      </c>
      <c r="D99" s="55">
        <v>2.249679</v>
      </c>
      <c r="E99" s="55">
        <v>2.5276879999999999</v>
      </c>
      <c r="F99" s="55">
        <v>2.5249380000000001</v>
      </c>
      <c r="G99" s="55">
        <v>2.525652</v>
      </c>
      <c r="H99" s="55">
        <v>2.517709</v>
      </c>
      <c r="I99" s="55">
        <v>2.5029840000000001</v>
      </c>
      <c r="J99" s="55">
        <v>2.5015149999999999</v>
      </c>
      <c r="K99" s="55">
        <v>2.5183879999999998</v>
      </c>
      <c r="L99" s="55">
        <v>2.5397400000000001</v>
      </c>
      <c r="M99" s="55">
        <v>2.5736490000000001</v>
      </c>
      <c r="N99" s="55">
        <v>2.6041159999999999</v>
      </c>
      <c r="O99" s="55">
        <v>2.633105</v>
      </c>
      <c r="P99" s="55">
        <v>2.6681650000000001</v>
      </c>
      <c r="Q99" s="55">
        <v>2.7033809999999998</v>
      </c>
      <c r="R99" s="55">
        <v>2.7458749999999998</v>
      </c>
      <c r="S99" s="55">
        <v>2.7894359999999998</v>
      </c>
      <c r="T99" s="55">
        <v>2.833351</v>
      </c>
      <c r="U99" s="55">
        <v>2.8775059999999999</v>
      </c>
      <c r="V99" s="55">
        <v>2.9244509999999999</v>
      </c>
      <c r="W99" s="55">
        <v>2.97437</v>
      </c>
      <c r="X99" s="55">
        <v>3.0230250000000001</v>
      </c>
      <c r="Y99" s="55">
        <v>3.0741309999999999</v>
      </c>
      <c r="Z99" s="55">
        <v>3.1203400000000001</v>
      </c>
      <c r="AA99" s="55">
        <v>3.161524</v>
      </c>
      <c r="AB99" s="55">
        <v>3.2111999999999998</v>
      </c>
      <c r="AC99" s="55">
        <v>3.2631899999999998</v>
      </c>
      <c r="AD99" s="55">
        <v>3.3150170000000001</v>
      </c>
      <c r="AE99" s="55">
        <v>3.3689369999999998</v>
      </c>
      <c r="AF99" s="55">
        <v>3.4285139999999998</v>
      </c>
      <c r="AG99" s="55">
        <v>3.4900869999999999</v>
      </c>
      <c r="AH99" s="56">
        <v>1.304E-2</v>
      </c>
    </row>
    <row r="100" spans="1:34" ht="15" customHeight="1">
      <c r="A100" s="12" t="s">
        <v>429</v>
      </c>
      <c r="B100" s="54" t="s">
        <v>62</v>
      </c>
      <c r="C100" s="55">
        <v>2.8620719999999999</v>
      </c>
      <c r="D100" s="55">
        <v>2.8621110000000001</v>
      </c>
      <c r="E100" s="55">
        <v>2.8693629999999999</v>
      </c>
      <c r="F100" s="55">
        <v>2.845701</v>
      </c>
      <c r="G100" s="55">
        <v>2.8286739999999999</v>
      </c>
      <c r="H100" s="55">
        <v>2.8041269999999998</v>
      </c>
      <c r="I100" s="55">
        <v>2.7742360000000001</v>
      </c>
      <c r="J100" s="55">
        <v>2.753495</v>
      </c>
      <c r="K100" s="55">
        <v>2.745571</v>
      </c>
      <c r="L100" s="55">
        <v>2.7412429999999999</v>
      </c>
      <c r="M100" s="55">
        <v>2.7437930000000001</v>
      </c>
      <c r="N100" s="55">
        <v>2.7436180000000001</v>
      </c>
      <c r="O100" s="55">
        <v>2.7428279999999998</v>
      </c>
      <c r="P100" s="55">
        <v>2.7459570000000002</v>
      </c>
      <c r="Q100" s="55">
        <v>2.7484350000000002</v>
      </c>
      <c r="R100" s="55">
        <v>2.7545540000000002</v>
      </c>
      <c r="S100" s="55">
        <v>2.760983</v>
      </c>
      <c r="T100" s="55">
        <v>2.7658499999999999</v>
      </c>
      <c r="U100" s="55">
        <v>2.7711410000000001</v>
      </c>
      <c r="V100" s="55">
        <v>2.7775500000000002</v>
      </c>
      <c r="W100" s="55">
        <v>2.784608</v>
      </c>
      <c r="X100" s="55">
        <v>2.7911830000000002</v>
      </c>
      <c r="Y100" s="55">
        <v>2.7979059999999998</v>
      </c>
      <c r="Z100" s="55">
        <v>2.8029660000000001</v>
      </c>
      <c r="AA100" s="55">
        <v>2.8050549999999999</v>
      </c>
      <c r="AB100" s="55">
        <v>2.8125779999999998</v>
      </c>
      <c r="AC100" s="55">
        <v>2.8216329999999998</v>
      </c>
      <c r="AD100" s="55">
        <v>2.8313160000000002</v>
      </c>
      <c r="AE100" s="55">
        <v>2.8414419999999998</v>
      </c>
      <c r="AF100" s="55">
        <v>2.8551380000000002</v>
      </c>
      <c r="AG100" s="55">
        <v>2.8691</v>
      </c>
      <c r="AH100" s="56">
        <v>8.2000000000000001E-5</v>
      </c>
    </row>
    <row r="101" spans="1:34">
      <c r="A101" s="12" t="s">
        <v>430</v>
      </c>
      <c r="B101" s="54" t="s">
        <v>63</v>
      </c>
      <c r="C101" s="55">
        <v>0.852572</v>
      </c>
      <c r="D101" s="55">
        <v>0.84570500000000004</v>
      </c>
      <c r="E101" s="55">
        <v>0.840893</v>
      </c>
      <c r="F101" s="55">
        <v>0.82060500000000003</v>
      </c>
      <c r="G101" s="55">
        <v>0.80176700000000001</v>
      </c>
      <c r="H101" s="55">
        <v>0.78106699999999996</v>
      </c>
      <c r="I101" s="55">
        <v>0.75994600000000001</v>
      </c>
      <c r="J101" s="55">
        <v>0.74435399999999996</v>
      </c>
      <c r="K101" s="55">
        <v>0.73512299999999997</v>
      </c>
      <c r="L101" s="55">
        <v>0.72789599999999999</v>
      </c>
      <c r="M101" s="55">
        <v>0.72524200000000005</v>
      </c>
      <c r="N101" s="55">
        <v>0.72207699999999997</v>
      </c>
      <c r="O101" s="55">
        <v>0.71875999999999995</v>
      </c>
      <c r="P101" s="55">
        <v>0.71740899999999996</v>
      </c>
      <c r="Q101" s="55">
        <v>0.71611400000000003</v>
      </c>
      <c r="R101" s="55">
        <v>0.71654600000000002</v>
      </c>
      <c r="S101" s="55">
        <v>0.71772800000000003</v>
      </c>
      <c r="T101" s="55">
        <v>0.71899299999999999</v>
      </c>
      <c r="U101" s="55">
        <v>0.72129500000000002</v>
      </c>
      <c r="V101" s="55">
        <v>0.72508700000000004</v>
      </c>
      <c r="W101" s="55">
        <v>0.730016</v>
      </c>
      <c r="X101" s="55">
        <v>0.73563100000000003</v>
      </c>
      <c r="Y101" s="55">
        <v>0.74191499999999999</v>
      </c>
      <c r="Z101" s="55">
        <v>0.74697800000000003</v>
      </c>
      <c r="AA101" s="55">
        <v>0.75020500000000001</v>
      </c>
      <c r="AB101" s="55">
        <v>0.755602</v>
      </c>
      <c r="AC101" s="55">
        <v>0.76100199999999996</v>
      </c>
      <c r="AD101" s="55">
        <v>0.76608200000000004</v>
      </c>
      <c r="AE101" s="55">
        <v>0.77056000000000002</v>
      </c>
      <c r="AF101" s="55">
        <v>0.77597899999999997</v>
      </c>
      <c r="AG101" s="55">
        <v>0.78116699999999994</v>
      </c>
      <c r="AH101" s="56">
        <v>-2.911E-3</v>
      </c>
    </row>
    <row r="102" spans="1:34">
      <c r="A102" s="12" t="s">
        <v>431</v>
      </c>
      <c r="B102" s="54" t="s">
        <v>64</v>
      </c>
      <c r="C102" s="55">
        <v>0.27812399999999998</v>
      </c>
      <c r="D102" s="55">
        <v>0.278138</v>
      </c>
      <c r="E102" s="55">
        <v>0.27892099999999997</v>
      </c>
      <c r="F102" s="55">
        <v>0.27679599999999999</v>
      </c>
      <c r="G102" s="55">
        <v>0.27479399999999998</v>
      </c>
      <c r="H102" s="55">
        <v>0.27228400000000003</v>
      </c>
      <c r="I102" s="55">
        <v>0.26948800000000001</v>
      </c>
      <c r="J102" s="55">
        <v>0.26754800000000001</v>
      </c>
      <c r="K102" s="55">
        <v>0.26669399999999999</v>
      </c>
      <c r="L102" s="55">
        <v>0.266098</v>
      </c>
      <c r="M102" s="55">
        <v>0.266262</v>
      </c>
      <c r="N102" s="55">
        <v>0.26614500000000002</v>
      </c>
      <c r="O102" s="55">
        <v>0.26582699999999998</v>
      </c>
      <c r="P102" s="55">
        <v>0.26591100000000001</v>
      </c>
      <c r="Q102" s="55">
        <v>0.26599200000000001</v>
      </c>
      <c r="R102" s="55">
        <v>0.26643600000000001</v>
      </c>
      <c r="S102" s="55">
        <v>0.26704899999999998</v>
      </c>
      <c r="T102" s="55">
        <v>0.26771200000000001</v>
      </c>
      <c r="U102" s="55">
        <v>0.268426</v>
      </c>
      <c r="V102" s="55">
        <v>0.26930100000000001</v>
      </c>
      <c r="W102" s="55">
        <v>0.27027200000000001</v>
      </c>
      <c r="X102" s="55">
        <v>0.27124500000000001</v>
      </c>
      <c r="Y102" s="55">
        <v>0.27222499999999999</v>
      </c>
      <c r="Z102" s="55">
        <v>0.27299200000000001</v>
      </c>
      <c r="AA102" s="55">
        <v>0.27343299999999998</v>
      </c>
      <c r="AB102" s="55">
        <v>0.27432800000000002</v>
      </c>
      <c r="AC102" s="55">
        <v>0.27525699999999997</v>
      </c>
      <c r="AD102" s="55">
        <v>0.27615699999999999</v>
      </c>
      <c r="AE102" s="55">
        <v>0.276976</v>
      </c>
      <c r="AF102" s="55">
        <v>0.278005</v>
      </c>
      <c r="AG102" s="55">
        <v>0.27902399999999999</v>
      </c>
      <c r="AH102" s="56">
        <v>1.08E-4</v>
      </c>
    </row>
    <row r="103" spans="1:34" ht="15" customHeight="1">
      <c r="A103" s="12" t="s">
        <v>432</v>
      </c>
      <c r="B103" s="54" t="s">
        <v>65</v>
      </c>
      <c r="C103" s="55">
        <v>0.65949199999999997</v>
      </c>
      <c r="D103" s="55">
        <v>0.67071400000000003</v>
      </c>
      <c r="E103" s="55">
        <v>0.68189</v>
      </c>
      <c r="F103" s="55">
        <v>0.68078300000000003</v>
      </c>
      <c r="G103" s="55">
        <v>0.68092399999999997</v>
      </c>
      <c r="H103" s="55">
        <v>0.67840999999999996</v>
      </c>
      <c r="I103" s="55">
        <v>0.673794</v>
      </c>
      <c r="J103" s="55">
        <v>0.67220599999999997</v>
      </c>
      <c r="K103" s="55">
        <v>0.67515199999999997</v>
      </c>
      <c r="L103" s="55">
        <v>0.67917499999999997</v>
      </c>
      <c r="M103" s="55">
        <v>0.68642899999999996</v>
      </c>
      <c r="N103" s="55">
        <v>0.69225499999999995</v>
      </c>
      <c r="O103" s="55">
        <v>0.69733299999999998</v>
      </c>
      <c r="P103" s="55">
        <v>0.70373399999999997</v>
      </c>
      <c r="Q103" s="55">
        <v>0.71000600000000003</v>
      </c>
      <c r="R103" s="55">
        <v>0.717561</v>
      </c>
      <c r="S103" s="55">
        <v>0.72531599999999996</v>
      </c>
      <c r="T103" s="55">
        <v>0.73229</v>
      </c>
      <c r="U103" s="55">
        <v>0.73930200000000001</v>
      </c>
      <c r="V103" s="55">
        <v>0.74695</v>
      </c>
      <c r="W103" s="55">
        <v>0.75493100000000002</v>
      </c>
      <c r="X103" s="55">
        <v>0.76273999999999997</v>
      </c>
      <c r="Y103" s="55">
        <v>0.77051800000000004</v>
      </c>
      <c r="Z103" s="55">
        <v>0.77727000000000002</v>
      </c>
      <c r="AA103" s="55">
        <v>0.78232199999999996</v>
      </c>
      <c r="AB103" s="55">
        <v>0.78942800000000002</v>
      </c>
      <c r="AC103" s="55">
        <v>0.79681000000000002</v>
      </c>
      <c r="AD103" s="55">
        <v>0.80415999999999999</v>
      </c>
      <c r="AE103" s="55">
        <v>0.81132700000000002</v>
      </c>
      <c r="AF103" s="55">
        <v>0.81994699999999998</v>
      </c>
      <c r="AG103" s="55">
        <v>0.82863699999999996</v>
      </c>
      <c r="AH103" s="56">
        <v>7.639E-3</v>
      </c>
    </row>
    <row r="104" spans="1:34" ht="15" customHeight="1">
      <c r="A104" s="12" t="s">
        <v>433</v>
      </c>
      <c r="B104" s="54" t="s">
        <v>66</v>
      </c>
      <c r="C104" s="55">
        <v>0.198212</v>
      </c>
      <c r="D104" s="55">
        <v>0.19713800000000001</v>
      </c>
      <c r="E104" s="55">
        <v>0.196626</v>
      </c>
      <c r="F104" s="55">
        <v>0.19251799999999999</v>
      </c>
      <c r="G104" s="55">
        <v>0.18853900000000001</v>
      </c>
      <c r="H104" s="55">
        <v>0.18390300000000001</v>
      </c>
      <c r="I104" s="55">
        <v>0.17897199999999999</v>
      </c>
      <c r="J104" s="55">
        <v>0.175177</v>
      </c>
      <c r="K104" s="55">
        <v>0.172821</v>
      </c>
      <c r="L104" s="55">
        <v>0.17086499999999999</v>
      </c>
      <c r="M104" s="55">
        <v>0.16989799999999999</v>
      </c>
      <c r="N104" s="55">
        <v>0.16869000000000001</v>
      </c>
      <c r="O104" s="55">
        <v>0.167319</v>
      </c>
      <c r="P104" s="55">
        <v>0.16628699999999999</v>
      </c>
      <c r="Q104" s="55">
        <v>0.165155</v>
      </c>
      <c r="R104" s="55">
        <v>0.164302</v>
      </c>
      <c r="S104" s="55">
        <v>0.16352800000000001</v>
      </c>
      <c r="T104" s="55">
        <v>0.162685</v>
      </c>
      <c r="U104" s="55">
        <v>0.161996</v>
      </c>
      <c r="V104" s="55">
        <v>0.161575</v>
      </c>
      <c r="W104" s="55">
        <v>0.16133900000000001</v>
      </c>
      <c r="X104" s="55">
        <v>0.16120799999999999</v>
      </c>
      <c r="Y104" s="55">
        <v>0.16117799999999999</v>
      </c>
      <c r="Z104" s="55">
        <v>0.161019</v>
      </c>
      <c r="AA104" s="55">
        <v>0.16061800000000001</v>
      </c>
      <c r="AB104" s="55">
        <v>0.16084000000000001</v>
      </c>
      <c r="AC104" s="55">
        <v>0.161218</v>
      </c>
      <c r="AD104" s="55">
        <v>0.161666</v>
      </c>
      <c r="AE104" s="55">
        <v>0.162018</v>
      </c>
      <c r="AF104" s="55">
        <v>0.162601</v>
      </c>
      <c r="AG104" s="55">
        <v>0.16316700000000001</v>
      </c>
      <c r="AH104" s="56">
        <v>-6.4640000000000001E-3</v>
      </c>
    </row>
    <row r="105" spans="1:34" ht="15" customHeight="1">
      <c r="A105" s="12" t="s">
        <v>434</v>
      </c>
      <c r="B105" s="54" t="s">
        <v>67</v>
      </c>
      <c r="C105" s="55">
        <v>0.60523800000000005</v>
      </c>
      <c r="D105" s="55">
        <v>0.58602500000000002</v>
      </c>
      <c r="E105" s="55">
        <v>0.57965299999999997</v>
      </c>
      <c r="F105" s="55">
        <v>0.56730999999999998</v>
      </c>
      <c r="G105" s="55">
        <v>0.55839300000000003</v>
      </c>
      <c r="H105" s="55">
        <v>0.54366899999999996</v>
      </c>
      <c r="I105" s="55">
        <v>0.52905100000000005</v>
      </c>
      <c r="J105" s="55">
        <v>0.51962600000000003</v>
      </c>
      <c r="K105" s="55">
        <v>0.51588699999999998</v>
      </c>
      <c r="L105" s="55">
        <v>0.51393200000000006</v>
      </c>
      <c r="M105" s="55">
        <v>0.50837200000000005</v>
      </c>
      <c r="N105" s="55">
        <v>0.50324599999999997</v>
      </c>
      <c r="O105" s="55">
        <v>0.49864900000000001</v>
      </c>
      <c r="P105" s="55">
        <v>0.49589699999999998</v>
      </c>
      <c r="Q105" s="55">
        <v>0.493726</v>
      </c>
      <c r="R105" s="55">
        <v>0.49303900000000001</v>
      </c>
      <c r="S105" s="55">
        <v>0.49262299999999998</v>
      </c>
      <c r="T105" s="55">
        <v>0.49186600000000003</v>
      </c>
      <c r="U105" s="55">
        <v>0.49132399999999998</v>
      </c>
      <c r="V105" s="55">
        <v>0.49140499999999998</v>
      </c>
      <c r="W105" s="55">
        <v>0.48360500000000001</v>
      </c>
      <c r="X105" s="55">
        <v>0.47734500000000002</v>
      </c>
      <c r="Y105" s="55">
        <v>0.472304</v>
      </c>
      <c r="Z105" s="55">
        <v>0.46772599999999998</v>
      </c>
      <c r="AA105" s="55">
        <v>0.46307599999999999</v>
      </c>
      <c r="AB105" s="55">
        <v>0.46041300000000002</v>
      </c>
      <c r="AC105" s="55">
        <v>0.45827099999999998</v>
      </c>
      <c r="AD105" s="55">
        <v>0.45626899999999998</v>
      </c>
      <c r="AE105" s="55">
        <v>0.45429700000000001</v>
      </c>
      <c r="AF105" s="55">
        <v>0.453345</v>
      </c>
      <c r="AG105" s="55">
        <v>0.45293800000000001</v>
      </c>
      <c r="AH105" s="56">
        <v>-9.6159999999999995E-3</v>
      </c>
    </row>
    <row r="106" spans="1:34" ht="15" customHeight="1">
      <c r="A106" s="12" t="s">
        <v>435</v>
      </c>
      <c r="B106" s="54" t="s">
        <v>575</v>
      </c>
      <c r="C106" s="55">
        <v>0.105377</v>
      </c>
      <c r="D106" s="55">
        <v>0.10602200000000001</v>
      </c>
      <c r="E106" s="55">
        <v>0.106973</v>
      </c>
      <c r="F106" s="55">
        <v>0.105974</v>
      </c>
      <c r="G106" s="55">
        <v>0.105045</v>
      </c>
      <c r="H106" s="55">
        <v>0.103745</v>
      </c>
      <c r="I106" s="55">
        <v>0.102253</v>
      </c>
      <c r="J106" s="55">
        <v>0.101371</v>
      </c>
      <c r="K106" s="55">
        <v>0.101248</v>
      </c>
      <c r="L106" s="55">
        <v>0.101302</v>
      </c>
      <c r="M106" s="55">
        <v>0.10192900000000001</v>
      </c>
      <c r="N106" s="55">
        <v>0.10236199999999999</v>
      </c>
      <c r="O106" s="55">
        <v>0.102648</v>
      </c>
      <c r="P106" s="55">
        <v>0.103085</v>
      </c>
      <c r="Q106" s="55">
        <v>0.10340000000000001</v>
      </c>
      <c r="R106" s="55">
        <v>0.103835</v>
      </c>
      <c r="S106" s="55">
        <v>0.104252</v>
      </c>
      <c r="T106" s="55">
        <v>0.104564</v>
      </c>
      <c r="U106" s="55">
        <v>0.104909</v>
      </c>
      <c r="V106" s="55">
        <v>0.105366</v>
      </c>
      <c r="W106" s="55">
        <v>0.105882</v>
      </c>
      <c r="X106" s="55">
        <v>0.106392</v>
      </c>
      <c r="Y106" s="55">
        <v>0.106901</v>
      </c>
      <c r="Z106" s="55">
        <v>0.107243</v>
      </c>
      <c r="AA106" s="55">
        <v>0.107334</v>
      </c>
      <c r="AB106" s="55">
        <v>0.107752</v>
      </c>
      <c r="AC106" s="55">
        <v>0.10818800000000001</v>
      </c>
      <c r="AD106" s="55">
        <v>0.108599</v>
      </c>
      <c r="AE106" s="55">
        <v>0.108947</v>
      </c>
      <c r="AF106" s="55">
        <v>0.10945199999999999</v>
      </c>
      <c r="AG106" s="55">
        <v>0.10994900000000001</v>
      </c>
      <c r="AH106" s="56">
        <v>1.4170000000000001E-3</v>
      </c>
    </row>
    <row r="107" spans="1:34" ht="15" customHeight="1">
      <c r="A107" s="12" t="s">
        <v>436</v>
      </c>
      <c r="B107" s="54" t="s">
        <v>576</v>
      </c>
      <c r="C107" s="55">
        <v>7.6258999999999993E-2</v>
      </c>
      <c r="D107" s="55">
        <v>7.7290999999999999E-2</v>
      </c>
      <c r="E107" s="55">
        <v>7.8511999999999998E-2</v>
      </c>
      <c r="F107" s="55">
        <v>7.8269000000000005E-2</v>
      </c>
      <c r="G107" s="55">
        <v>7.8028E-2</v>
      </c>
      <c r="H107" s="55">
        <v>7.7464000000000005E-2</v>
      </c>
      <c r="I107" s="55">
        <v>7.6702000000000006E-2</v>
      </c>
      <c r="J107" s="55">
        <v>7.6344999999999996E-2</v>
      </c>
      <c r="K107" s="55">
        <v>7.6644000000000004E-2</v>
      </c>
      <c r="L107" s="55">
        <v>7.7166999999999999E-2</v>
      </c>
      <c r="M107" s="55">
        <v>7.8184000000000003E-2</v>
      </c>
      <c r="N107" s="55">
        <v>7.9148999999999997E-2</v>
      </c>
      <c r="O107" s="55">
        <v>8.0100000000000005E-2</v>
      </c>
      <c r="P107" s="55">
        <v>8.1273999999999999E-2</v>
      </c>
      <c r="Q107" s="55">
        <v>8.2463999999999996E-2</v>
      </c>
      <c r="R107" s="55">
        <v>8.3738000000000007E-2</v>
      </c>
      <c r="S107" s="55">
        <v>8.4988999999999995E-2</v>
      </c>
      <c r="T107" s="55">
        <v>8.6143999999999998E-2</v>
      </c>
      <c r="U107" s="55">
        <v>8.7318000000000007E-2</v>
      </c>
      <c r="V107" s="55">
        <v>8.8578000000000004E-2</v>
      </c>
      <c r="W107" s="55">
        <v>8.9883000000000005E-2</v>
      </c>
      <c r="X107" s="55">
        <v>9.1176999999999994E-2</v>
      </c>
      <c r="Y107" s="55">
        <v>9.2465000000000006E-2</v>
      </c>
      <c r="Z107" s="55">
        <v>9.3603000000000006E-2</v>
      </c>
      <c r="AA107" s="55">
        <v>9.4513E-2</v>
      </c>
      <c r="AB107" s="55">
        <v>9.5702999999999996E-2</v>
      </c>
      <c r="AC107" s="55">
        <v>9.6902000000000002E-2</v>
      </c>
      <c r="AD107" s="55">
        <v>9.8073999999999995E-2</v>
      </c>
      <c r="AE107" s="55">
        <v>9.9182999999999993E-2</v>
      </c>
      <c r="AF107" s="55">
        <v>0.100428</v>
      </c>
      <c r="AG107" s="55">
        <v>0.101659</v>
      </c>
      <c r="AH107" s="56">
        <v>9.6290000000000004E-3</v>
      </c>
    </row>
    <row r="108" spans="1:34" ht="15" customHeight="1">
      <c r="A108" s="12" t="s">
        <v>437</v>
      </c>
      <c r="B108" s="54" t="s">
        <v>577</v>
      </c>
      <c r="C108" s="55">
        <v>0.59918000000000005</v>
      </c>
      <c r="D108" s="55">
        <v>0.58746799999999999</v>
      </c>
      <c r="E108" s="55">
        <v>0.58026999999999995</v>
      </c>
      <c r="F108" s="55">
        <v>0.56421399999999999</v>
      </c>
      <c r="G108" s="55">
        <v>0.55156700000000003</v>
      </c>
      <c r="H108" s="55">
        <v>0.53913800000000001</v>
      </c>
      <c r="I108" s="55">
        <v>0.52743499999999999</v>
      </c>
      <c r="J108" s="55">
        <v>0.520648</v>
      </c>
      <c r="K108" s="55">
        <v>0.51949999999999996</v>
      </c>
      <c r="L108" s="55">
        <v>0.521034</v>
      </c>
      <c r="M108" s="55">
        <v>0.52683999999999997</v>
      </c>
      <c r="N108" s="55">
        <v>0.53273899999999996</v>
      </c>
      <c r="O108" s="55">
        <v>0.53917599999999999</v>
      </c>
      <c r="P108" s="55">
        <v>0.54765799999999998</v>
      </c>
      <c r="Q108" s="55">
        <v>0.55654099999999995</v>
      </c>
      <c r="R108" s="55">
        <v>0.56699100000000002</v>
      </c>
      <c r="S108" s="55">
        <v>0.57785299999999995</v>
      </c>
      <c r="T108" s="55">
        <v>0.58818700000000002</v>
      </c>
      <c r="U108" s="55">
        <v>0.59843599999999997</v>
      </c>
      <c r="V108" s="55">
        <v>0.60877599999999998</v>
      </c>
      <c r="W108" s="55">
        <v>0.61862700000000004</v>
      </c>
      <c r="X108" s="55">
        <v>0.62712100000000004</v>
      </c>
      <c r="Y108" s="55">
        <v>0.63432599999999995</v>
      </c>
      <c r="Z108" s="55">
        <v>0.63983199999999996</v>
      </c>
      <c r="AA108" s="55">
        <v>0.64364600000000005</v>
      </c>
      <c r="AB108" s="55">
        <v>0.64912599999999998</v>
      </c>
      <c r="AC108" s="55">
        <v>0.65459599999999996</v>
      </c>
      <c r="AD108" s="55">
        <v>0.65982700000000005</v>
      </c>
      <c r="AE108" s="55">
        <v>0.66472799999999999</v>
      </c>
      <c r="AF108" s="55">
        <v>0.67066099999999995</v>
      </c>
      <c r="AG108" s="55">
        <v>0.67649000000000004</v>
      </c>
      <c r="AH108" s="56">
        <v>4.0530000000000002E-3</v>
      </c>
    </row>
    <row r="109" spans="1:34" ht="15" customHeight="1">
      <c r="A109" s="12" t="s">
        <v>438</v>
      </c>
      <c r="B109" s="54" t="s">
        <v>578</v>
      </c>
      <c r="C109" s="55">
        <v>0.24829899999999999</v>
      </c>
      <c r="D109" s="55">
        <v>0.23999799999999999</v>
      </c>
      <c r="E109" s="55">
        <v>0.23347200000000001</v>
      </c>
      <c r="F109" s="55">
        <v>0.223297</v>
      </c>
      <c r="G109" s="55">
        <v>0.214388</v>
      </c>
      <c r="H109" s="55">
        <v>0.205396</v>
      </c>
      <c r="I109" s="55">
        <v>0.19658</v>
      </c>
      <c r="J109" s="55">
        <v>0.18945300000000001</v>
      </c>
      <c r="K109" s="55">
        <v>0.18418899999999999</v>
      </c>
      <c r="L109" s="55">
        <v>0.17962400000000001</v>
      </c>
      <c r="M109" s="55">
        <v>0.17621800000000001</v>
      </c>
      <c r="N109" s="55">
        <v>0.17250399999999999</v>
      </c>
      <c r="O109" s="55">
        <v>0.168653</v>
      </c>
      <c r="P109" s="55">
        <v>0.165104</v>
      </c>
      <c r="Q109" s="55">
        <v>0.16134599999999999</v>
      </c>
      <c r="R109" s="55">
        <v>0.157697</v>
      </c>
      <c r="S109" s="55">
        <v>0.15382100000000001</v>
      </c>
      <c r="T109" s="55">
        <v>0.14987300000000001</v>
      </c>
      <c r="U109" s="55">
        <v>0.146035</v>
      </c>
      <c r="V109" s="55">
        <v>0.142369</v>
      </c>
      <c r="W109" s="55">
        <v>0.13877800000000001</v>
      </c>
      <c r="X109" s="55">
        <v>0.135132</v>
      </c>
      <c r="Y109" s="55">
        <v>0.13143299999999999</v>
      </c>
      <c r="Z109" s="55">
        <v>0.12751199999999999</v>
      </c>
      <c r="AA109" s="55">
        <v>0.123253</v>
      </c>
      <c r="AB109" s="55">
        <v>0.119258</v>
      </c>
      <c r="AC109" s="55">
        <v>0.115164</v>
      </c>
      <c r="AD109" s="55">
        <v>0.110884</v>
      </c>
      <c r="AE109" s="55">
        <v>0.106407</v>
      </c>
      <c r="AF109" s="55">
        <v>0.10184600000000001</v>
      </c>
      <c r="AG109" s="55">
        <v>9.6998000000000001E-2</v>
      </c>
      <c r="AH109" s="56">
        <v>-3.0845999999999998E-2</v>
      </c>
    </row>
    <row r="110" spans="1:34" ht="15" customHeight="1">
      <c r="A110" s="12" t="s">
        <v>439</v>
      </c>
      <c r="B110" s="54" t="s">
        <v>68</v>
      </c>
      <c r="C110" s="55">
        <v>0.224019</v>
      </c>
      <c r="D110" s="55">
        <v>0.24105199999999999</v>
      </c>
      <c r="E110" s="55">
        <v>0.24329300000000001</v>
      </c>
      <c r="F110" s="55">
        <v>0.24054400000000001</v>
      </c>
      <c r="G110" s="55">
        <v>0.238342</v>
      </c>
      <c r="H110" s="55">
        <v>0.23480599999999999</v>
      </c>
      <c r="I110" s="55">
        <v>0.23038900000000001</v>
      </c>
      <c r="J110" s="55">
        <v>0.22733100000000001</v>
      </c>
      <c r="K110" s="55">
        <v>0.22595599999999999</v>
      </c>
      <c r="L110" s="55">
        <v>0.22476299999999999</v>
      </c>
      <c r="M110" s="55">
        <v>0.224268</v>
      </c>
      <c r="N110" s="55">
        <v>0.223133</v>
      </c>
      <c r="O110" s="55">
        <v>0.22134999999999999</v>
      </c>
      <c r="P110" s="55">
        <v>0.21944</v>
      </c>
      <c r="Q110" s="55">
        <v>0.216807</v>
      </c>
      <c r="R110" s="55">
        <v>0.21409600000000001</v>
      </c>
      <c r="S110" s="55">
        <v>0.21102699999999999</v>
      </c>
      <c r="T110" s="55">
        <v>0.207452</v>
      </c>
      <c r="U110" s="55">
        <v>0.203712</v>
      </c>
      <c r="V110" s="55">
        <v>0.20016700000000001</v>
      </c>
      <c r="W110" s="55">
        <v>0.19685</v>
      </c>
      <c r="X110" s="55">
        <v>0.19365199999999999</v>
      </c>
      <c r="Y110" s="55">
        <v>0.190557</v>
      </c>
      <c r="Z110" s="55">
        <v>0.187418</v>
      </c>
      <c r="AA110" s="55">
        <v>0.184145</v>
      </c>
      <c r="AB110" s="55">
        <v>0.18173800000000001</v>
      </c>
      <c r="AC110" s="55">
        <v>0.179699</v>
      </c>
      <c r="AD110" s="55">
        <v>0.1779</v>
      </c>
      <c r="AE110" s="55">
        <v>0.17632999999999999</v>
      </c>
      <c r="AF110" s="55">
        <v>0.17528299999999999</v>
      </c>
      <c r="AG110" s="55">
        <v>0.17450099999999999</v>
      </c>
      <c r="AH110" s="56">
        <v>-8.2920000000000008E-3</v>
      </c>
    </row>
    <row r="111" spans="1:34" ht="15" customHeight="1">
      <c r="A111" s="12" t="s">
        <v>440</v>
      </c>
      <c r="B111" s="54" t="s">
        <v>579</v>
      </c>
      <c r="C111" s="55">
        <v>5.4194519999999997</v>
      </c>
      <c r="D111" s="55">
        <v>5.5221099999999996</v>
      </c>
      <c r="E111" s="55">
        <v>5.2801099999999996</v>
      </c>
      <c r="F111" s="55">
        <v>5.2398920000000002</v>
      </c>
      <c r="G111" s="55">
        <v>5.1974989999999996</v>
      </c>
      <c r="H111" s="55">
        <v>5.1403470000000002</v>
      </c>
      <c r="I111" s="55">
        <v>5.0955919999999999</v>
      </c>
      <c r="J111" s="55">
        <v>5.0751189999999999</v>
      </c>
      <c r="K111" s="55">
        <v>5.0928529999999999</v>
      </c>
      <c r="L111" s="55">
        <v>5.1188950000000002</v>
      </c>
      <c r="M111" s="55">
        <v>5.1700379999999999</v>
      </c>
      <c r="N111" s="55">
        <v>5.2096590000000003</v>
      </c>
      <c r="O111" s="55">
        <v>5.2447330000000001</v>
      </c>
      <c r="P111" s="55">
        <v>5.2881150000000003</v>
      </c>
      <c r="Q111" s="55">
        <v>5.3377109999999997</v>
      </c>
      <c r="R111" s="55">
        <v>5.3934920000000002</v>
      </c>
      <c r="S111" s="55">
        <v>5.4492839999999996</v>
      </c>
      <c r="T111" s="55">
        <v>5.4991459999999996</v>
      </c>
      <c r="U111" s="55">
        <v>5.5499020000000003</v>
      </c>
      <c r="V111" s="55">
        <v>5.6084319999999996</v>
      </c>
      <c r="W111" s="55">
        <v>5.6710520000000004</v>
      </c>
      <c r="X111" s="55">
        <v>5.732939</v>
      </c>
      <c r="Y111" s="55">
        <v>5.7956940000000001</v>
      </c>
      <c r="Z111" s="55">
        <v>5.8509700000000002</v>
      </c>
      <c r="AA111" s="55">
        <v>5.8929010000000002</v>
      </c>
      <c r="AB111" s="55">
        <v>5.9534349999999998</v>
      </c>
      <c r="AC111" s="55">
        <v>6.014259</v>
      </c>
      <c r="AD111" s="55">
        <v>6.0736590000000001</v>
      </c>
      <c r="AE111" s="55">
        <v>6.1360029999999997</v>
      </c>
      <c r="AF111" s="55">
        <v>6.2079149999999998</v>
      </c>
      <c r="AG111" s="55">
        <v>6.2799440000000004</v>
      </c>
      <c r="AH111" s="56">
        <v>4.9240000000000004E-3</v>
      </c>
    </row>
    <row r="112" spans="1:34" ht="15" customHeight="1">
      <c r="A112" s="12" t="s">
        <v>441</v>
      </c>
      <c r="B112" s="221" t="s">
        <v>586</v>
      </c>
      <c r="C112" s="222">
        <v>21.012035000000001</v>
      </c>
      <c r="D112" s="222">
        <v>21.043247000000001</v>
      </c>
      <c r="E112" s="222">
        <v>21.216681999999999</v>
      </c>
      <c r="F112" s="222">
        <v>21.018280000000001</v>
      </c>
      <c r="G112" s="222">
        <v>20.85379</v>
      </c>
      <c r="H112" s="222">
        <v>20.627789</v>
      </c>
      <c r="I112" s="222">
        <v>20.385228999999999</v>
      </c>
      <c r="J112" s="222">
        <v>20.220219</v>
      </c>
      <c r="K112" s="222">
        <v>20.168883999999998</v>
      </c>
      <c r="L112" s="222">
        <v>20.144856999999998</v>
      </c>
      <c r="M112" s="222">
        <v>20.183903000000001</v>
      </c>
      <c r="N112" s="222">
        <v>20.200790000000001</v>
      </c>
      <c r="O112" s="222">
        <v>20.210455</v>
      </c>
      <c r="P112" s="222">
        <v>20.251712999999999</v>
      </c>
      <c r="Q112" s="222">
        <v>20.298100000000002</v>
      </c>
      <c r="R112" s="222">
        <v>20.374268000000001</v>
      </c>
      <c r="S112" s="222">
        <v>20.453151999999999</v>
      </c>
      <c r="T112" s="222">
        <v>20.522358000000001</v>
      </c>
      <c r="U112" s="222">
        <v>20.597715000000001</v>
      </c>
      <c r="V112" s="222">
        <v>20.691054999999999</v>
      </c>
      <c r="W112" s="222">
        <v>20.79027</v>
      </c>
      <c r="X112" s="222">
        <v>20.887352</v>
      </c>
      <c r="Y112" s="222">
        <v>20.988150000000001</v>
      </c>
      <c r="Z112" s="222">
        <v>21.068726000000002</v>
      </c>
      <c r="AA112" s="222">
        <v>21.118212</v>
      </c>
      <c r="AB112" s="222">
        <v>21.216028000000001</v>
      </c>
      <c r="AC112" s="222">
        <v>21.321000999999999</v>
      </c>
      <c r="AD112" s="222">
        <v>21.423819999999999</v>
      </c>
      <c r="AE112" s="222">
        <v>21.530754000000002</v>
      </c>
      <c r="AF112" s="222">
        <v>21.665205</v>
      </c>
      <c r="AG112" s="222">
        <v>21.802175999999999</v>
      </c>
      <c r="AH112" s="223">
        <v>1.2310000000000001E-3</v>
      </c>
    </row>
    <row r="113" spans="1:34" ht="15" customHeight="1">
      <c r="A113" s="12" t="s">
        <v>587</v>
      </c>
      <c r="B113" s="54" t="s">
        <v>588</v>
      </c>
      <c r="C113" s="55">
        <v>7.8133999999999995E-2</v>
      </c>
      <c r="D113" s="55">
        <v>8.9459999999999998E-2</v>
      </c>
      <c r="E113" s="55">
        <v>9.9012000000000003E-2</v>
      </c>
      <c r="F113" s="55">
        <v>0.108281</v>
      </c>
      <c r="G113" s="55">
        <v>0.11738</v>
      </c>
      <c r="H113" s="55">
        <v>0.126529</v>
      </c>
      <c r="I113" s="55">
        <v>0.13586699999999999</v>
      </c>
      <c r="J113" s="55">
        <v>0.145236</v>
      </c>
      <c r="K113" s="55">
        <v>0.154673</v>
      </c>
      <c r="L113" s="55">
        <v>0.16417200000000001</v>
      </c>
      <c r="M113" s="55">
        <v>0.17386699999999999</v>
      </c>
      <c r="N113" s="55">
        <v>0.18379300000000001</v>
      </c>
      <c r="O113" s="55">
        <v>0.19391700000000001</v>
      </c>
      <c r="P113" s="55">
        <v>0.20421900000000001</v>
      </c>
      <c r="Q113" s="55">
        <v>0.214726</v>
      </c>
      <c r="R113" s="55">
        <v>0.22539300000000001</v>
      </c>
      <c r="S113" s="55">
        <v>0.23625399999999999</v>
      </c>
      <c r="T113" s="55">
        <v>0.247311</v>
      </c>
      <c r="U113" s="55">
        <v>0.25860100000000003</v>
      </c>
      <c r="V113" s="55">
        <v>0.27011499999999999</v>
      </c>
      <c r="W113" s="55">
        <v>0.28189500000000001</v>
      </c>
      <c r="X113" s="55">
        <v>0.29394199999999998</v>
      </c>
      <c r="Y113" s="55">
        <v>0.30629499999999998</v>
      </c>
      <c r="Z113" s="55">
        <v>0.31898300000000002</v>
      </c>
      <c r="AA113" s="55">
        <v>0.33201700000000001</v>
      </c>
      <c r="AB113" s="55">
        <v>0.34545999999999999</v>
      </c>
      <c r="AC113" s="55">
        <v>0.35925099999999999</v>
      </c>
      <c r="AD113" s="55">
        <v>0.373388</v>
      </c>
      <c r="AE113" s="55">
        <v>0.38795400000000002</v>
      </c>
      <c r="AF113" s="55">
        <v>0.40290599999999999</v>
      </c>
      <c r="AG113" s="55">
        <v>0.41825600000000002</v>
      </c>
      <c r="AH113" s="56">
        <v>5.7514999999999997E-2</v>
      </c>
    </row>
    <row r="114" spans="1:34" ht="15" customHeight="1">
      <c r="A114" s="12" t="s">
        <v>589</v>
      </c>
      <c r="B114" s="53" t="s">
        <v>590</v>
      </c>
      <c r="C114" s="57">
        <v>20.933900999999999</v>
      </c>
      <c r="D114" s="57">
        <v>20.953786999999998</v>
      </c>
      <c r="E114" s="57">
        <v>21.11767</v>
      </c>
      <c r="F114" s="57">
        <v>20.91</v>
      </c>
      <c r="G114" s="57">
        <v>20.736409999999999</v>
      </c>
      <c r="H114" s="57">
        <v>20.501259000000001</v>
      </c>
      <c r="I114" s="57">
        <v>20.249361</v>
      </c>
      <c r="J114" s="57">
        <v>20.074984000000001</v>
      </c>
      <c r="K114" s="57">
        <v>20.014212000000001</v>
      </c>
      <c r="L114" s="57">
        <v>19.980685999999999</v>
      </c>
      <c r="M114" s="57">
        <v>20.010035999999999</v>
      </c>
      <c r="N114" s="57">
        <v>20.016998000000001</v>
      </c>
      <c r="O114" s="57">
        <v>20.016539000000002</v>
      </c>
      <c r="P114" s="57">
        <v>20.047495000000001</v>
      </c>
      <c r="Q114" s="57">
        <v>20.083373999999999</v>
      </c>
      <c r="R114" s="57">
        <v>20.148873999999999</v>
      </c>
      <c r="S114" s="57">
        <v>20.216898</v>
      </c>
      <c r="T114" s="57">
        <v>20.275047000000001</v>
      </c>
      <c r="U114" s="57">
        <v>20.339113000000001</v>
      </c>
      <c r="V114" s="57">
        <v>20.420940000000002</v>
      </c>
      <c r="W114" s="57">
        <v>20.508375000000001</v>
      </c>
      <c r="X114" s="57">
        <v>20.593409999999999</v>
      </c>
      <c r="Y114" s="57">
        <v>20.681854000000001</v>
      </c>
      <c r="Z114" s="57">
        <v>20.749742999999999</v>
      </c>
      <c r="AA114" s="57">
        <v>20.786196</v>
      </c>
      <c r="AB114" s="57">
        <v>20.870569</v>
      </c>
      <c r="AC114" s="57">
        <v>20.961749999999999</v>
      </c>
      <c r="AD114" s="57">
        <v>21.050432000000001</v>
      </c>
      <c r="AE114" s="57">
        <v>21.142799</v>
      </c>
      <c r="AF114" s="57">
        <v>21.262298999999999</v>
      </c>
      <c r="AG114" s="57">
        <v>21.383918999999999</v>
      </c>
      <c r="AH114" s="58">
        <v>7.0899999999999999E-4</v>
      </c>
    </row>
    <row r="116" spans="1:34" ht="15" customHeight="1">
      <c r="B116" s="53" t="s">
        <v>591</v>
      </c>
    </row>
    <row r="117" spans="1:34" ht="15" customHeight="1">
      <c r="A117" s="12" t="s">
        <v>442</v>
      </c>
      <c r="B117" s="54" t="s">
        <v>69</v>
      </c>
      <c r="C117" s="55">
        <v>1.3036000000000001E-2</v>
      </c>
      <c r="D117" s="55">
        <v>1.5200999999999999E-2</v>
      </c>
      <c r="E117" s="55">
        <v>1.7725000000000001E-2</v>
      </c>
      <c r="F117" s="55">
        <v>1.8765E-2</v>
      </c>
      <c r="G117" s="55">
        <v>2.0128E-2</v>
      </c>
      <c r="H117" s="55">
        <v>2.0978E-2</v>
      </c>
      <c r="I117" s="55">
        <v>2.2218999999999999E-2</v>
      </c>
      <c r="J117" s="55">
        <v>2.3290000000000002E-2</v>
      </c>
      <c r="K117" s="55">
        <v>2.4472000000000001E-2</v>
      </c>
      <c r="L117" s="55">
        <v>2.5659000000000001E-2</v>
      </c>
      <c r="M117" s="55">
        <v>2.6859999999999998E-2</v>
      </c>
      <c r="N117" s="55">
        <v>2.7925999999999999E-2</v>
      </c>
      <c r="O117" s="55">
        <v>2.8993999999999999E-2</v>
      </c>
      <c r="P117" s="55">
        <v>3.0058999999999999E-2</v>
      </c>
      <c r="Q117" s="55">
        <v>3.1075999999999999E-2</v>
      </c>
      <c r="R117" s="55">
        <v>3.2084000000000001E-2</v>
      </c>
      <c r="S117" s="55">
        <v>3.3099999999999997E-2</v>
      </c>
      <c r="T117" s="55">
        <v>3.4097000000000002E-2</v>
      </c>
      <c r="U117" s="55">
        <v>3.5104000000000003E-2</v>
      </c>
      <c r="V117" s="55">
        <v>3.6150000000000002E-2</v>
      </c>
      <c r="W117" s="55">
        <v>3.7255000000000003E-2</v>
      </c>
      <c r="X117" s="55">
        <v>3.8367999999999999E-2</v>
      </c>
      <c r="Y117" s="55">
        <v>3.9507E-2</v>
      </c>
      <c r="Z117" s="55">
        <v>4.0661000000000003E-2</v>
      </c>
      <c r="AA117" s="55">
        <v>4.1815999999999999E-2</v>
      </c>
      <c r="AB117" s="55">
        <v>4.3008999999999999E-2</v>
      </c>
      <c r="AC117" s="55">
        <v>4.4201999999999998E-2</v>
      </c>
      <c r="AD117" s="55">
        <v>4.5450999999999998E-2</v>
      </c>
      <c r="AE117" s="55">
        <v>4.6683000000000002E-2</v>
      </c>
      <c r="AF117" s="55">
        <v>4.7979000000000001E-2</v>
      </c>
      <c r="AG117" s="55">
        <v>4.9258000000000003E-2</v>
      </c>
      <c r="AH117" s="56">
        <v>4.5310000000000003E-2</v>
      </c>
    </row>
    <row r="118" spans="1:34" ht="15" customHeight="1">
      <c r="A118" s="12" t="s">
        <v>443</v>
      </c>
      <c r="B118" s="54" t="s">
        <v>70</v>
      </c>
      <c r="C118" s="55">
        <v>4.1923000000000002E-2</v>
      </c>
      <c r="D118" s="55">
        <v>4.5900000000000003E-2</v>
      </c>
      <c r="E118" s="55">
        <v>4.5856000000000001E-2</v>
      </c>
      <c r="F118" s="55">
        <v>4.5131999999999999E-2</v>
      </c>
      <c r="G118" s="55">
        <v>4.4742999999999998E-2</v>
      </c>
      <c r="H118" s="55">
        <v>4.3871E-2</v>
      </c>
      <c r="I118" s="55">
        <v>4.3568999999999997E-2</v>
      </c>
      <c r="J118" s="55">
        <v>4.3343E-2</v>
      </c>
      <c r="K118" s="55">
        <v>4.3447E-2</v>
      </c>
      <c r="L118" s="55">
        <v>4.3559E-2</v>
      </c>
      <c r="M118" s="55">
        <v>4.4141E-2</v>
      </c>
      <c r="N118" s="55">
        <v>4.4365000000000002E-2</v>
      </c>
      <c r="O118" s="55">
        <v>4.4488E-2</v>
      </c>
      <c r="P118" s="55">
        <v>4.4635000000000001E-2</v>
      </c>
      <c r="Q118" s="55">
        <v>4.4823000000000002E-2</v>
      </c>
      <c r="R118" s="55">
        <v>4.4965999999999999E-2</v>
      </c>
      <c r="S118" s="55">
        <v>4.5067000000000003E-2</v>
      </c>
      <c r="T118" s="55">
        <v>4.5217E-2</v>
      </c>
      <c r="U118" s="55">
        <v>4.5376E-2</v>
      </c>
      <c r="V118" s="55">
        <v>4.5571E-2</v>
      </c>
      <c r="W118" s="55">
        <v>4.5716E-2</v>
      </c>
      <c r="X118" s="55">
        <v>4.5920000000000002E-2</v>
      </c>
      <c r="Y118" s="55">
        <v>4.6134000000000001E-2</v>
      </c>
      <c r="Z118" s="55">
        <v>4.6331999999999998E-2</v>
      </c>
      <c r="AA118" s="55">
        <v>4.6518999999999998E-2</v>
      </c>
      <c r="AB118" s="55">
        <v>4.6729E-2</v>
      </c>
      <c r="AC118" s="55">
        <v>4.6861E-2</v>
      </c>
      <c r="AD118" s="55">
        <v>4.6872999999999998E-2</v>
      </c>
      <c r="AE118" s="55">
        <v>4.6947000000000003E-2</v>
      </c>
      <c r="AF118" s="55">
        <v>4.7069E-2</v>
      </c>
      <c r="AG118" s="55">
        <v>4.6927000000000003E-2</v>
      </c>
      <c r="AH118" s="56">
        <v>3.7659999999999998E-3</v>
      </c>
    </row>
    <row r="119" spans="1:34" ht="15" customHeight="1">
      <c r="A119" s="12" t="s">
        <v>444</v>
      </c>
      <c r="B119" s="54" t="s">
        <v>27</v>
      </c>
      <c r="C119" s="55">
        <v>0.225073</v>
      </c>
      <c r="D119" s="55">
        <v>0.25967699999999999</v>
      </c>
      <c r="E119" s="55">
        <v>0.28864099999999998</v>
      </c>
      <c r="F119" s="55">
        <v>0.31246099999999999</v>
      </c>
      <c r="G119" s="55">
        <v>0.33701799999999998</v>
      </c>
      <c r="H119" s="55">
        <v>0.35923899999999998</v>
      </c>
      <c r="I119" s="55">
        <v>0.38372299999999998</v>
      </c>
      <c r="J119" s="55">
        <v>0.40968599999999999</v>
      </c>
      <c r="K119" s="55">
        <v>0.43677700000000003</v>
      </c>
      <c r="L119" s="55">
        <v>0.46326000000000001</v>
      </c>
      <c r="M119" s="55">
        <v>0.496</v>
      </c>
      <c r="N119" s="55">
        <v>0.52372200000000002</v>
      </c>
      <c r="O119" s="55">
        <v>0.55118999999999996</v>
      </c>
      <c r="P119" s="55">
        <v>0.57976499999999997</v>
      </c>
      <c r="Q119" s="55">
        <v>0.609985</v>
      </c>
      <c r="R119" s="55">
        <v>0.64000800000000002</v>
      </c>
      <c r="S119" s="55">
        <v>0.66985499999999998</v>
      </c>
      <c r="T119" s="55">
        <v>0.70087699999999997</v>
      </c>
      <c r="U119" s="55">
        <v>0.73164899999999999</v>
      </c>
      <c r="V119" s="55">
        <v>0.76455600000000001</v>
      </c>
      <c r="W119" s="55">
        <v>0.79729499999999998</v>
      </c>
      <c r="X119" s="55">
        <v>0.83185299999999995</v>
      </c>
      <c r="Y119" s="55">
        <v>0.867645</v>
      </c>
      <c r="Z119" s="55">
        <v>0.90349500000000005</v>
      </c>
      <c r="AA119" s="55">
        <v>0.94094699999999998</v>
      </c>
      <c r="AB119" s="55">
        <v>0.980271</v>
      </c>
      <c r="AC119" s="55">
        <v>1.0188729999999999</v>
      </c>
      <c r="AD119" s="55">
        <v>1.0550440000000001</v>
      </c>
      <c r="AE119" s="55">
        <v>1.093461</v>
      </c>
      <c r="AF119" s="55">
        <v>1.133643</v>
      </c>
      <c r="AG119" s="55">
        <v>1.1686080000000001</v>
      </c>
      <c r="AH119" s="56">
        <v>5.6439999999999997E-2</v>
      </c>
    </row>
    <row r="120" spans="1:34" ht="15" customHeight="1">
      <c r="A120" s="12" t="s">
        <v>445</v>
      </c>
      <c r="B120" s="54" t="s">
        <v>28</v>
      </c>
      <c r="C120" s="55">
        <v>1.73E-4</v>
      </c>
      <c r="D120" s="55">
        <v>1.74E-4</v>
      </c>
      <c r="E120" s="55">
        <v>1.73E-4</v>
      </c>
      <c r="F120" s="55">
        <v>1.6899999999999999E-4</v>
      </c>
      <c r="G120" s="55">
        <v>1.6699999999999999E-4</v>
      </c>
      <c r="H120" s="55">
        <v>1.6200000000000001E-4</v>
      </c>
      <c r="I120" s="55">
        <v>1.6000000000000001E-4</v>
      </c>
      <c r="J120" s="55">
        <v>1.5899999999999999E-4</v>
      </c>
      <c r="K120" s="55">
        <v>1.5799999999999999E-4</v>
      </c>
      <c r="L120" s="55">
        <v>1.5799999999999999E-4</v>
      </c>
      <c r="M120" s="55">
        <v>1.5799999999999999E-4</v>
      </c>
      <c r="N120" s="55">
        <v>1.5799999999999999E-4</v>
      </c>
      <c r="O120" s="55">
        <v>1.5699999999999999E-4</v>
      </c>
      <c r="P120" s="55">
        <v>1.5699999999999999E-4</v>
      </c>
      <c r="Q120" s="55">
        <v>1.5699999999999999E-4</v>
      </c>
      <c r="R120" s="55">
        <v>1.56E-4</v>
      </c>
      <c r="S120" s="55">
        <v>1.56E-4</v>
      </c>
      <c r="T120" s="55">
        <v>1.56E-4</v>
      </c>
      <c r="U120" s="55">
        <v>1.55E-4</v>
      </c>
      <c r="V120" s="55">
        <v>1.55E-4</v>
      </c>
      <c r="W120" s="55">
        <v>1.56E-4</v>
      </c>
      <c r="X120" s="55">
        <v>1.5799999999999999E-4</v>
      </c>
      <c r="Y120" s="55">
        <v>1.6000000000000001E-4</v>
      </c>
      <c r="Z120" s="55">
        <v>1.6100000000000001E-4</v>
      </c>
      <c r="AA120" s="55">
        <v>1.63E-4</v>
      </c>
      <c r="AB120" s="55">
        <v>1.65E-4</v>
      </c>
      <c r="AC120" s="55">
        <v>1.66E-4</v>
      </c>
      <c r="AD120" s="55">
        <v>1.6799999999999999E-4</v>
      </c>
      <c r="AE120" s="55">
        <v>1.6899999999999999E-4</v>
      </c>
      <c r="AF120" s="55">
        <v>1.7100000000000001E-4</v>
      </c>
      <c r="AG120" s="55">
        <v>1.73E-4</v>
      </c>
      <c r="AH120" s="56">
        <v>1.5999999999999999E-5</v>
      </c>
    </row>
    <row r="121" spans="1:34" ht="15" customHeight="1">
      <c r="A121" s="12" t="s">
        <v>446</v>
      </c>
      <c r="B121" s="53" t="s">
        <v>29</v>
      </c>
      <c r="C121" s="57">
        <v>0.28020400000000001</v>
      </c>
      <c r="D121" s="57">
        <v>0.32095099999999999</v>
      </c>
      <c r="E121" s="57">
        <v>0.35239599999999999</v>
      </c>
      <c r="F121" s="57">
        <v>0.376527</v>
      </c>
      <c r="G121" s="57">
        <v>0.402057</v>
      </c>
      <c r="H121" s="57">
        <v>0.42425000000000002</v>
      </c>
      <c r="I121" s="57">
        <v>0.44967099999999999</v>
      </c>
      <c r="J121" s="57">
        <v>0.47647800000000001</v>
      </c>
      <c r="K121" s="57">
        <v>0.50485400000000002</v>
      </c>
      <c r="L121" s="57">
        <v>0.53263499999999997</v>
      </c>
      <c r="M121" s="57">
        <v>0.56716</v>
      </c>
      <c r="N121" s="57">
        <v>0.59616999999999998</v>
      </c>
      <c r="O121" s="57">
        <v>0.62483</v>
      </c>
      <c r="P121" s="57">
        <v>0.65461599999999998</v>
      </c>
      <c r="Q121" s="57">
        <v>0.68604100000000001</v>
      </c>
      <c r="R121" s="57">
        <v>0.71721400000000002</v>
      </c>
      <c r="S121" s="57">
        <v>0.74817800000000001</v>
      </c>
      <c r="T121" s="57">
        <v>0.78034599999999998</v>
      </c>
      <c r="U121" s="57">
        <v>0.81228299999999998</v>
      </c>
      <c r="V121" s="57">
        <v>0.84643199999999996</v>
      </c>
      <c r="W121" s="57">
        <v>0.88042200000000004</v>
      </c>
      <c r="X121" s="57">
        <v>0.91629899999999997</v>
      </c>
      <c r="Y121" s="57">
        <v>0.95344499999999999</v>
      </c>
      <c r="Z121" s="57">
        <v>0.990649</v>
      </c>
      <c r="AA121" s="57">
        <v>1.0294460000000001</v>
      </c>
      <c r="AB121" s="57">
        <v>1.070174</v>
      </c>
      <c r="AC121" s="57">
        <v>1.1101019999999999</v>
      </c>
      <c r="AD121" s="57">
        <v>1.147535</v>
      </c>
      <c r="AE121" s="57">
        <v>1.18726</v>
      </c>
      <c r="AF121" s="57">
        <v>1.2288619999999999</v>
      </c>
      <c r="AG121" s="57">
        <v>1.2649649999999999</v>
      </c>
      <c r="AH121" s="58">
        <v>5.1526000000000002E-2</v>
      </c>
    </row>
    <row r="123" spans="1:34" ht="15" customHeight="1">
      <c r="B123" s="53" t="s">
        <v>30</v>
      </c>
    </row>
    <row r="124" spans="1:34" ht="15" customHeight="1">
      <c r="A124" s="12" t="s">
        <v>447</v>
      </c>
      <c r="B124" s="54" t="s">
        <v>31</v>
      </c>
      <c r="C124" s="61">
        <v>5958</v>
      </c>
      <c r="D124" s="61">
        <v>6244</v>
      </c>
      <c r="E124" s="61">
        <v>6198</v>
      </c>
      <c r="F124" s="61">
        <v>6187</v>
      </c>
      <c r="G124" s="61">
        <v>6176</v>
      </c>
      <c r="H124" s="61">
        <v>6165</v>
      </c>
      <c r="I124" s="61">
        <v>6153</v>
      </c>
      <c r="J124" s="61">
        <v>6142</v>
      </c>
      <c r="K124" s="61">
        <v>6130</v>
      </c>
      <c r="L124" s="61">
        <v>6118</v>
      </c>
      <c r="M124" s="61">
        <v>6107</v>
      </c>
      <c r="N124" s="61">
        <v>6095</v>
      </c>
      <c r="O124" s="61">
        <v>6083</v>
      </c>
      <c r="P124" s="61">
        <v>6071</v>
      </c>
      <c r="Q124" s="61">
        <v>6059</v>
      </c>
      <c r="R124" s="61">
        <v>6048</v>
      </c>
      <c r="S124" s="61">
        <v>6036</v>
      </c>
      <c r="T124" s="61">
        <v>6024</v>
      </c>
      <c r="U124" s="61">
        <v>6012</v>
      </c>
      <c r="V124" s="61">
        <v>6000</v>
      </c>
      <c r="W124" s="61">
        <v>5988</v>
      </c>
      <c r="X124" s="61">
        <v>5976</v>
      </c>
      <c r="Y124" s="61">
        <v>5964</v>
      </c>
      <c r="Z124" s="61">
        <v>5952</v>
      </c>
      <c r="AA124" s="61">
        <v>5940</v>
      </c>
      <c r="AB124" s="61">
        <v>5929</v>
      </c>
      <c r="AC124" s="61">
        <v>5917</v>
      </c>
      <c r="AD124" s="61">
        <v>5905</v>
      </c>
      <c r="AE124" s="61">
        <v>5893</v>
      </c>
      <c r="AF124" s="61">
        <v>5881</v>
      </c>
      <c r="AG124" s="61">
        <v>5869</v>
      </c>
      <c r="AH124" s="56">
        <v>-5.0199999999999995E-4</v>
      </c>
    </row>
    <row r="125" spans="1:34" ht="15" customHeight="1">
      <c r="A125" s="12" t="s">
        <v>448</v>
      </c>
      <c r="B125" s="54" t="s">
        <v>32</v>
      </c>
      <c r="C125" s="61">
        <v>5371</v>
      </c>
      <c r="D125" s="61">
        <v>5595</v>
      </c>
      <c r="E125" s="61">
        <v>5569</v>
      </c>
      <c r="F125" s="61">
        <v>5558</v>
      </c>
      <c r="G125" s="61">
        <v>5548</v>
      </c>
      <c r="H125" s="61">
        <v>5538</v>
      </c>
      <c r="I125" s="61">
        <v>5528</v>
      </c>
      <c r="J125" s="61">
        <v>5517</v>
      </c>
      <c r="K125" s="61">
        <v>5507</v>
      </c>
      <c r="L125" s="61">
        <v>5497</v>
      </c>
      <c r="M125" s="61">
        <v>5487</v>
      </c>
      <c r="N125" s="61">
        <v>5477</v>
      </c>
      <c r="O125" s="61">
        <v>5467</v>
      </c>
      <c r="P125" s="61">
        <v>5457</v>
      </c>
      <c r="Q125" s="61">
        <v>5446</v>
      </c>
      <c r="R125" s="61">
        <v>5436</v>
      </c>
      <c r="S125" s="61">
        <v>5426</v>
      </c>
      <c r="T125" s="61">
        <v>5416</v>
      </c>
      <c r="U125" s="61">
        <v>5406</v>
      </c>
      <c r="V125" s="61">
        <v>5396</v>
      </c>
      <c r="W125" s="61">
        <v>5386</v>
      </c>
      <c r="X125" s="61">
        <v>5376</v>
      </c>
      <c r="Y125" s="61">
        <v>5366</v>
      </c>
      <c r="Z125" s="61">
        <v>5355</v>
      </c>
      <c r="AA125" s="61">
        <v>5345</v>
      </c>
      <c r="AB125" s="61">
        <v>5335</v>
      </c>
      <c r="AC125" s="61">
        <v>5325</v>
      </c>
      <c r="AD125" s="61">
        <v>5315</v>
      </c>
      <c r="AE125" s="61">
        <v>5305</v>
      </c>
      <c r="AF125" s="61">
        <v>5295</v>
      </c>
      <c r="AG125" s="61">
        <v>5285</v>
      </c>
      <c r="AH125" s="56">
        <v>-5.3799999999999996E-4</v>
      </c>
    </row>
    <row r="126" spans="1:34" ht="15" customHeight="1">
      <c r="A126" s="12" t="s">
        <v>449</v>
      </c>
      <c r="B126" s="54" t="s">
        <v>33</v>
      </c>
      <c r="C126" s="61">
        <v>6000</v>
      </c>
      <c r="D126" s="61">
        <v>6217</v>
      </c>
      <c r="E126" s="61">
        <v>6172</v>
      </c>
      <c r="F126" s="61">
        <v>6167</v>
      </c>
      <c r="G126" s="61">
        <v>6163</v>
      </c>
      <c r="H126" s="61">
        <v>6159</v>
      </c>
      <c r="I126" s="61">
        <v>6155</v>
      </c>
      <c r="J126" s="61">
        <v>6151</v>
      </c>
      <c r="K126" s="61">
        <v>6147</v>
      </c>
      <c r="L126" s="61">
        <v>6143</v>
      </c>
      <c r="M126" s="61">
        <v>6138</v>
      </c>
      <c r="N126" s="61">
        <v>6134</v>
      </c>
      <c r="O126" s="61">
        <v>6130</v>
      </c>
      <c r="P126" s="61">
        <v>6126</v>
      </c>
      <c r="Q126" s="61">
        <v>6122</v>
      </c>
      <c r="R126" s="61">
        <v>6118</v>
      </c>
      <c r="S126" s="61">
        <v>6114</v>
      </c>
      <c r="T126" s="61">
        <v>6109</v>
      </c>
      <c r="U126" s="61">
        <v>6105</v>
      </c>
      <c r="V126" s="61">
        <v>6101</v>
      </c>
      <c r="W126" s="61">
        <v>6097</v>
      </c>
      <c r="X126" s="61">
        <v>6093</v>
      </c>
      <c r="Y126" s="61">
        <v>6089</v>
      </c>
      <c r="Z126" s="61">
        <v>6084</v>
      </c>
      <c r="AA126" s="61">
        <v>6080</v>
      </c>
      <c r="AB126" s="61">
        <v>6076</v>
      </c>
      <c r="AC126" s="61">
        <v>6072</v>
      </c>
      <c r="AD126" s="61">
        <v>6068</v>
      </c>
      <c r="AE126" s="61">
        <v>6064</v>
      </c>
      <c r="AF126" s="61">
        <v>6059</v>
      </c>
      <c r="AG126" s="61">
        <v>6055</v>
      </c>
      <c r="AH126" s="56">
        <v>3.0400000000000002E-4</v>
      </c>
    </row>
    <row r="127" spans="1:34" ht="15" customHeight="1">
      <c r="A127" s="12" t="s">
        <v>450</v>
      </c>
      <c r="B127" s="54" t="s">
        <v>34</v>
      </c>
      <c r="C127" s="61">
        <v>6410</v>
      </c>
      <c r="D127" s="61">
        <v>6529</v>
      </c>
      <c r="E127" s="61">
        <v>6490</v>
      </c>
      <c r="F127" s="61">
        <v>6489</v>
      </c>
      <c r="G127" s="61">
        <v>6487</v>
      </c>
      <c r="H127" s="61">
        <v>6485</v>
      </c>
      <c r="I127" s="61">
        <v>6483</v>
      </c>
      <c r="J127" s="61">
        <v>6481</v>
      </c>
      <c r="K127" s="61">
        <v>6479</v>
      </c>
      <c r="L127" s="61">
        <v>6477</v>
      </c>
      <c r="M127" s="61">
        <v>6474</v>
      </c>
      <c r="N127" s="61">
        <v>6472</v>
      </c>
      <c r="O127" s="61">
        <v>6470</v>
      </c>
      <c r="P127" s="61">
        <v>6467</v>
      </c>
      <c r="Q127" s="61">
        <v>6465</v>
      </c>
      <c r="R127" s="61">
        <v>6462</v>
      </c>
      <c r="S127" s="61">
        <v>6459</v>
      </c>
      <c r="T127" s="61">
        <v>6457</v>
      </c>
      <c r="U127" s="61">
        <v>6454</v>
      </c>
      <c r="V127" s="61">
        <v>6451</v>
      </c>
      <c r="W127" s="61">
        <v>6449</v>
      </c>
      <c r="X127" s="61">
        <v>6446</v>
      </c>
      <c r="Y127" s="61">
        <v>6443</v>
      </c>
      <c r="Z127" s="61">
        <v>6440</v>
      </c>
      <c r="AA127" s="61">
        <v>6437</v>
      </c>
      <c r="AB127" s="61">
        <v>6434</v>
      </c>
      <c r="AC127" s="61">
        <v>6431</v>
      </c>
      <c r="AD127" s="61">
        <v>6428</v>
      </c>
      <c r="AE127" s="61">
        <v>6426</v>
      </c>
      <c r="AF127" s="61">
        <v>6423</v>
      </c>
      <c r="AG127" s="61">
        <v>6420</v>
      </c>
      <c r="AH127" s="56">
        <v>5.1999999999999997E-5</v>
      </c>
    </row>
    <row r="128" spans="1:34" ht="15" customHeight="1">
      <c r="A128" s="12" t="s">
        <v>451</v>
      </c>
      <c r="B128" s="54" t="s">
        <v>35</v>
      </c>
      <c r="C128" s="61">
        <v>2335</v>
      </c>
      <c r="D128" s="61">
        <v>2486</v>
      </c>
      <c r="E128" s="61">
        <v>2520</v>
      </c>
      <c r="F128" s="61">
        <v>2511</v>
      </c>
      <c r="G128" s="61">
        <v>2503</v>
      </c>
      <c r="H128" s="61">
        <v>2495</v>
      </c>
      <c r="I128" s="61">
        <v>2487</v>
      </c>
      <c r="J128" s="61">
        <v>2479</v>
      </c>
      <c r="K128" s="61">
        <v>2471</v>
      </c>
      <c r="L128" s="61">
        <v>2463</v>
      </c>
      <c r="M128" s="61">
        <v>2455</v>
      </c>
      <c r="N128" s="61">
        <v>2448</v>
      </c>
      <c r="O128" s="61">
        <v>2440</v>
      </c>
      <c r="P128" s="61">
        <v>2432</v>
      </c>
      <c r="Q128" s="61">
        <v>2424</v>
      </c>
      <c r="R128" s="61">
        <v>2417</v>
      </c>
      <c r="S128" s="61">
        <v>2409</v>
      </c>
      <c r="T128" s="61">
        <v>2401</v>
      </c>
      <c r="U128" s="61">
        <v>2393</v>
      </c>
      <c r="V128" s="61">
        <v>2385</v>
      </c>
      <c r="W128" s="61">
        <v>2378</v>
      </c>
      <c r="X128" s="61">
        <v>2370</v>
      </c>
      <c r="Y128" s="61">
        <v>2362</v>
      </c>
      <c r="Z128" s="61">
        <v>2355</v>
      </c>
      <c r="AA128" s="61">
        <v>2347</v>
      </c>
      <c r="AB128" s="61">
        <v>2339</v>
      </c>
      <c r="AC128" s="61">
        <v>2332</v>
      </c>
      <c r="AD128" s="61">
        <v>2324</v>
      </c>
      <c r="AE128" s="61">
        <v>2316</v>
      </c>
      <c r="AF128" s="61">
        <v>2309</v>
      </c>
      <c r="AG128" s="61">
        <v>2301</v>
      </c>
      <c r="AH128" s="56">
        <v>-4.8899999999999996E-4</v>
      </c>
    </row>
    <row r="129" spans="1:34" ht="15" customHeight="1">
      <c r="A129" s="12" t="s">
        <v>452</v>
      </c>
      <c r="B129" s="54" t="s">
        <v>36</v>
      </c>
      <c r="C129" s="61">
        <v>3119</v>
      </c>
      <c r="D129" s="61">
        <v>3304</v>
      </c>
      <c r="E129" s="61">
        <v>3319</v>
      </c>
      <c r="F129" s="61">
        <v>3314</v>
      </c>
      <c r="G129" s="61">
        <v>3310</v>
      </c>
      <c r="H129" s="61">
        <v>3306</v>
      </c>
      <c r="I129" s="61">
        <v>3302</v>
      </c>
      <c r="J129" s="61">
        <v>3297</v>
      </c>
      <c r="K129" s="61">
        <v>3293</v>
      </c>
      <c r="L129" s="61">
        <v>3288</v>
      </c>
      <c r="M129" s="61">
        <v>3284</v>
      </c>
      <c r="N129" s="61">
        <v>3280</v>
      </c>
      <c r="O129" s="61">
        <v>3275</v>
      </c>
      <c r="P129" s="61">
        <v>3271</v>
      </c>
      <c r="Q129" s="61">
        <v>3266</v>
      </c>
      <c r="R129" s="61">
        <v>3262</v>
      </c>
      <c r="S129" s="61">
        <v>3257</v>
      </c>
      <c r="T129" s="61">
        <v>3252</v>
      </c>
      <c r="U129" s="61">
        <v>3248</v>
      </c>
      <c r="V129" s="61">
        <v>3243</v>
      </c>
      <c r="W129" s="61">
        <v>3238</v>
      </c>
      <c r="X129" s="61">
        <v>3234</v>
      </c>
      <c r="Y129" s="61">
        <v>3229</v>
      </c>
      <c r="Z129" s="61">
        <v>3224</v>
      </c>
      <c r="AA129" s="61">
        <v>3220</v>
      </c>
      <c r="AB129" s="61">
        <v>3215</v>
      </c>
      <c r="AC129" s="61">
        <v>3210</v>
      </c>
      <c r="AD129" s="61">
        <v>3206</v>
      </c>
      <c r="AE129" s="61">
        <v>3201</v>
      </c>
      <c r="AF129" s="61">
        <v>3196</v>
      </c>
      <c r="AG129" s="61">
        <v>3191</v>
      </c>
      <c r="AH129" s="56">
        <v>7.6099999999999996E-4</v>
      </c>
    </row>
    <row r="130" spans="1:34" ht="15" customHeight="1">
      <c r="A130" s="12" t="s">
        <v>453</v>
      </c>
      <c r="B130" s="54" t="s">
        <v>37</v>
      </c>
      <c r="C130" s="61">
        <v>1829</v>
      </c>
      <c r="D130" s="61">
        <v>1910</v>
      </c>
      <c r="E130" s="61">
        <v>2015</v>
      </c>
      <c r="F130" s="61">
        <v>2009</v>
      </c>
      <c r="G130" s="61">
        <v>2004</v>
      </c>
      <c r="H130" s="61">
        <v>1999</v>
      </c>
      <c r="I130" s="61">
        <v>1994</v>
      </c>
      <c r="J130" s="61">
        <v>1988</v>
      </c>
      <c r="K130" s="61">
        <v>1983</v>
      </c>
      <c r="L130" s="61">
        <v>1978</v>
      </c>
      <c r="M130" s="61">
        <v>1973</v>
      </c>
      <c r="N130" s="61">
        <v>1967</v>
      </c>
      <c r="O130" s="61">
        <v>1962</v>
      </c>
      <c r="P130" s="61">
        <v>1957</v>
      </c>
      <c r="Q130" s="61">
        <v>1952</v>
      </c>
      <c r="R130" s="61">
        <v>1947</v>
      </c>
      <c r="S130" s="61">
        <v>1942</v>
      </c>
      <c r="T130" s="61">
        <v>1937</v>
      </c>
      <c r="U130" s="61">
        <v>1932</v>
      </c>
      <c r="V130" s="61">
        <v>1927</v>
      </c>
      <c r="W130" s="61">
        <v>1922</v>
      </c>
      <c r="X130" s="61">
        <v>1917</v>
      </c>
      <c r="Y130" s="61">
        <v>1912</v>
      </c>
      <c r="Z130" s="61">
        <v>1907</v>
      </c>
      <c r="AA130" s="61">
        <v>1902</v>
      </c>
      <c r="AB130" s="61">
        <v>1897</v>
      </c>
      <c r="AC130" s="61">
        <v>1892</v>
      </c>
      <c r="AD130" s="61">
        <v>1887</v>
      </c>
      <c r="AE130" s="61">
        <v>1882</v>
      </c>
      <c r="AF130" s="61">
        <v>1877</v>
      </c>
      <c r="AG130" s="61">
        <v>1873</v>
      </c>
      <c r="AH130" s="56">
        <v>7.9299999999999998E-4</v>
      </c>
    </row>
    <row r="131" spans="1:34" ht="15" customHeight="1">
      <c r="A131" s="12" t="s">
        <v>454</v>
      </c>
      <c r="B131" s="54" t="s">
        <v>38</v>
      </c>
      <c r="C131" s="61">
        <v>4810</v>
      </c>
      <c r="D131" s="61">
        <v>4802</v>
      </c>
      <c r="E131" s="61">
        <v>4793</v>
      </c>
      <c r="F131" s="61">
        <v>4780</v>
      </c>
      <c r="G131" s="61">
        <v>4768</v>
      </c>
      <c r="H131" s="61">
        <v>4755</v>
      </c>
      <c r="I131" s="61">
        <v>4742</v>
      </c>
      <c r="J131" s="61">
        <v>4730</v>
      </c>
      <c r="K131" s="61">
        <v>4717</v>
      </c>
      <c r="L131" s="61">
        <v>4704</v>
      </c>
      <c r="M131" s="61">
        <v>4691</v>
      </c>
      <c r="N131" s="61">
        <v>4678</v>
      </c>
      <c r="O131" s="61">
        <v>4664</v>
      </c>
      <c r="P131" s="61">
        <v>4651</v>
      </c>
      <c r="Q131" s="61">
        <v>4638</v>
      </c>
      <c r="R131" s="61">
        <v>4624</v>
      </c>
      <c r="S131" s="61">
        <v>4611</v>
      </c>
      <c r="T131" s="61">
        <v>4597</v>
      </c>
      <c r="U131" s="61">
        <v>4584</v>
      </c>
      <c r="V131" s="61">
        <v>4570</v>
      </c>
      <c r="W131" s="61">
        <v>4557</v>
      </c>
      <c r="X131" s="61">
        <v>4543</v>
      </c>
      <c r="Y131" s="61">
        <v>4530</v>
      </c>
      <c r="Z131" s="61">
        <v>4517</v>
      </c>
      <c r="AA131" s="61">
        <v>4503</v>
      </c>
      <c r="AB131" s="61">
        <v>4490</v>
      </c>
      <c r="AC131" s="61">
        <v>4476</v>
      </c>
      <c r="AD131" s="61">
        <v>4463</v>
      </c>
      <c r="AE131" s="61">
        <v>4450</v>
      </c>
      <c r="AF131" s="61">
        <v>4436</v>
      </c>
      <c r="AG131" s="61">
        <v>4423</v>
      </c>
      <c r="AH131" s="56">
        <v>-2.7920000000000002E-3</v>
      </c>
    </row>
    <row r="132" spans="1:34" ht="15" customHeight="1">
      <c r="A132" s="12" t="s">
        <v>455</v>
      </c>
      <c r="B132" s="54" t="s">
        <v>39</v>
      </c>
      <c r="C132" s="61">
        <v>3335</v>
      </c>
      <c r="D132" s="61">
        <v>3363</v>
      </c>
      <c r="E132" s="61">
        <v>3253</v>
      </c>
      <c r="F132" s="61">
        <v>3243</v>
      </c>
      <c r="G132" s="61">
        <v>3232</v>
      </c>
      <c r="H132" s="61">
        <v>3222</v>
      </c>
      <c r="I132" s="61">
        <v>3212</v>
      </c>
      <c r="J132" s="61">
        <v>3201</v>
      </c>
      <c r="K132" s="61">
        <v>3191</v>
      </c>
      <c r="L132" s="61">
        <v>3180</v>
      </c>
      <c r="M132" s="61">
        <v>3169</v>
      </c>
      <c r="N132" s="61">
        <v>3159</v>
      </c>
      <c r="O132" s="61">
        <v>3148</v>
      </c>
      <c r="P132" s="61">
        <v>3137</v>
      </c>
      <c r="Q132" s="61">
        <v>3126</v>
      </c>
      <c r="R132" s="61">
        <v>3116</v>
      </c>
      <c r="S132" s="61">
        <v>3105</v>
      </c>
      <c r="T132" s="61">
        <v>3094</v>
      </c>
      <c r="U132" s="61">
        <v>3083</v>
      </c>
      <c r="V132" s="61">
        <v>3072</v>
      </c>
      <c r="W132" s="61">
        <v>3061</v>
      </c>
      <c r="X132" s="61">
        <v>3050</v>
      </c>
      <c r="Y132" s="61">
        <v>3039</v>
      </c>
      <c r="Z132" s="61">
        <v>3028</v>
      </c>
      <c r="AA132" s="61">
        <v>3017</v>
      </c>
      <c r="AB132" s="61">
        <v>3005</v>
      </c>
      <c r="AC132" s="61">
        <v>2994</v>
      </c>
      <c r="AD132" s="61">
        <v>2983</v>
      </c>
      <c r="AE132" s="61">
        <v>2972</v>
      </c>
      <c r="AF132" s="61">
        <v>2961</v>
      </c>
      <c r="AG132" s="61">
        <v>2950</v>
      </c>
      <c r="AH132" s="56">
        <v>-4.0810000000000004E-3</v>
      </c>
    </row>
    <row r="133" spans="1:34" ht="15" customHeight="1">
      <c r="A133" s="12" t="s">
        <v>456</v>
      </c>
      <c r="B133" s="53" t="s">
        <v>40</v>
      </c>
      <c r="C133" s="59">
        <v>3994.5471189999998</v>
      </c>
      <c r="D133" s="59">
        <v>4123.486328</v>
      </c>
      <c r="E133" s="59">
        <v>4106.1538090000004</v>
      </c>
      <c r="F133" s="59">
        <v>4092.9008789999998</v>
      </c>
      <c r="G133" s="59">
        <v>4080.1918949999999</v>
      </c>
      <c r="H133" s="59">
        <v>4067.608154</v>
      </c>
      <c r="I133" s="59">
        <v>4055.0151369999999</v>
      </c>
      <c r="J133" s="59">
        <v>4042.108643</v>
      </c>
      <c r="K133" s="59">
        <v>4029.5825199999999</v>
      </c>
      <c r="L133" s="59">
        <v>4016.8515619999998</v>
      </c>
      <c r="M133" s="59">
        <v>4004.033203</v>
      </c>
      <c r="N133" s="59">
        <v>3991.616211</v>
      </c>
      <c r="O133" s="59">
        <v>3978.8229980000001</v>
      </c>
      <c r="P133" s="59">
        <v>3966.1135250000002</v>
      </c>
      <c r="Q133" s="59">
        <v>3953.3046880000002</v>
      </c>
      <c r="R133" s="59">
        <v>3940.9418949999999</v>
      </c>
      <c r="S133" s="59">
        <v>3928.1752929999998</v>
      </c>
      <c r="T133" s="59">
        <v>3915.2416990000002</v>
      </c>
      <c r="U133" s="59">
        <v>3902.5</v>
      </c>
      <c r="V133" s="59">
        <v>3889.59375</v>
      </c>
      <c r="W133" s="59">
        <v>3877.0180660000001</v>
      </c>
      <c r="X133" s="59">
        <v>3864.1130370000001</v>
      </c>
      <c r="Y133" s="59">
        <v>3851.210693</v>
      </c>
      <c r="Z133" s="59">
        <v>3838.2595209999999</v>
      </c>
      <c r="AA133" s="59">
        <v>3825.2751459999999</v>
      </c>
      <c r="AB133" s="59">
        <v>3812.1760250000002</v>
      </c>
      <c r="AC133" s="59">
        <v>3799.3579100000002</v>
      </c>
      <c r="AD133" s="59">
        <v>3786.5341800000001</v>
      </c>
      <c r="AE133" s="59">
        <v>3773.8266600000002</v>
      </c>
      <c r="AF133" s="59">
        <v>3761.2253420000002</v>
      </c>
      <c r="AG133" s="59">
        <v>3748.8479000000002</v>
      </c>
      <c r="AH133" s="58">
        <v>-2.114E-3</v>
      </c>
    </row>
    <row r="135" spans="1:34" ht="15" customHeight="1">
      <c r="B135" s="53" t="s">
        <v>41</v>
      </c>
    </row>
    <row r="136" spans="1:34" ht="15" customHeight="1">
      <c r="A136" s="12" t="s">
        <v>457</v>
      </c>
      <c r="B136" s="54" t="s">
        <v>31</v>
      </c>
      <c r="C136" s="61">
        <v>652</v>
      </c>
      <c r="D136" s="61">
        <v>505</v>
      </c>
      <c r="E136" s="61">
        <v>579</v>
      </c>
      <c r="F136" s="61">
        <v>584</v>
      </c>
      <c r="G136" s="61">
        <v>590</v>
      </c>
      <c r="H136" s="61">
        <v>596</v>
      </c>
      <c r="I136" s="61">
        <v>602</v>
      </c>
      <c r="J136" s="61">
        <v>608</v>
      </c>
      <c r="K136" s="61">
        <v>614</v>
      </c>
      <c r="L136" s="61">
        <v>620</v>
      </c>
      <c r="M136" s="61">
        <v>626</v>
      </c>
      <c r="N136" s="61">
        <v>632</v>
      </c>
      <c r="O136" s="61">
        <v>638</v>
      </c>
      <c r="P136" s="61">
        <v>644</v>
      </c>
      <c r="Q136" s="61">
        <v>650</v>
      </c>
      <c r="R136" s="61">
        <v>656</v>
      </c>
      <c r="S136" s="61">
        <v>662</v>
      </c>
      <c r="T136" s="61">
        <v>668</v>
      </c>
      <c r="U136" s="61">
        <v>674</v>
      </c>
      <c r="V136" s="61">
        <v>680</v>
      </c>
      <c r="W136" s="61">
        <v>686</v>
      </c>
      <c r="X136" s="61">
        <v>692</v>
      </c>
      <c r="Y136" s="61">
        <v>698</v>
      </c>
      <c r="Z136" s="61">
        <v>704</v>
      </c>
      <c r="AA136" s="61">
        <v>710</v>
      </c>
      <c r="AB136" s="61">
        <v>716</v>
      </c>
      <c r="AC136" s="61">
        <v>723</v>
      </c>
      <c r="AD136" s="61">
        <v>729</v>
      </c>
      <c r="AE136" s="61">
        <v>735</v>
      </c>
      <c r="AF136" s="61">
        <v>741</v>
      </c>
      <c r="AG136" s="61">
        <v>747</v>
      </c>
      <c r="AH136" s="56">
        <v>4.5440000000000003E-3</v>
      </c>
    </row>
    <row r="137" spans="1:34" ht="15" customHeight="1">
      <c r="A137" s="12" t="s">
        <v>458</v>
      </c>
      <c r="B137" s="54" t="s">
        <v>32</v>
      </c>
      <c r="C137" s="61">
        <v>840</v>
      </c>
      <c r="D137" s="61">
        <v>706</v>
      </c>
      <c r="E137" s="61">
        <v>826</v>
      </c>
      <c r="F137" s="61">
        <v>834</v>
      </c>
      <c r="G137" s="61">
        <v>842</v>
      </c>
      <c r="H137" s="61">
        <v>850</v>
      </c>
      <c r="I137" s="61">
        <v>858</v>
      </c>
      <c r="J137" s="61">
        <v>867</v>
      </c>
      <c r="K137" s="61">
        <v>875</v>
      </c>
      <c r="L137" s="61">
        <v>883</v>
      </c>
      <c r="M137" s="61">
        <v>891</v>
      </c>
      <c r="N137" s="61">
        <v>899</v>
      </c>
      <c r="O137" s="61">
        <v>907</v>
      </c>
      <c r="P137" s="61">
        <v>916</v>
      </c>
      <c r="Q137" s="61">
        <v>924</v>
      </c>
      <c r="R137" s="61">
        <v>932</v>
      </c>
      <c r="S137" s="61">
        <v>940</v>
      </c>
      <c r="T137" s="61">
        <v>948</v>
      </c>
      <c r="U137" s="61">
        <v>956</v>
      </c>
      <c r="V137" s="61">
        <v>965</v>
      </c>
      <c r="W137" s="61">
        <v>973</v>
      </c>
      <c r="X137" s="61">
        <v>981</v>
      </c>
      <c r="Y137" s="61">
        <v>989</v>
      </c>
      <c r="Z137" s="61">
        <v>997</v>
      </c>
      <c r="AA137" s="61">
        <v>1005</v>
      </c>
      <c r="AB137" s="61">
        <v>1014</v>
      </c>
      <c r="AC137" s="61">
        <v>1022</v>
      </c>
      <c r="AD137" s="61">
        <v>1030</v>
      </c>
      <c r="AE137" s="61">
        <v>1038</v>
      </c>
      <c r="AF137" s="61">
        <v>1046</v>
      </c>
      <c r="AG137" s="61">
        <v>1054</v>
      </c>
      <c r="AH137" s="56">
        <v>7.5940000000000001E-3</v>
      </c>
    </row>
    <row r="138" spans="1:34" ht="15" customHeight="1">
      <c r="A138" s="12" t="s">
        <v>459</v>
      </c>
      <c r="B138" s="54" t="s">
        <v>33</v>
      </c>
      <c r="C138" s="61">
        <v>831</v>
      </c>
      <c r="D138" s="61">
        <v>767</v>
      </c>
      <c r="E138" s="61">
        <v>857</v>
      </c>
      <c r="F138" s="61">
        <v>864</v>
      </c>
      <c r="G138" s="61">
        <v>870</v>
      </c>
      <c r="H138" s="61">
        <v>876</v>
      </c>
      <c r="I138" s="61">
        <v>882</v>
      </c>
      <c r="J138" s="61">
        <v>889</v>
      </c>
      <c r="K138" s="61">
        <v>895</v>
      </c>
      <c r="L138" s="61">
        <v>901</v>
      </c>
      <c r="M138" s="61">
        <v>907</v>
      </c>
      <c r="N138" s="61">
        <v>914</v>
      </c>
      <c r="O138" s="61">
        <v>920</v>
      </c>
      <c r="P138" s="61">
        <v>926</v>
      </c>
      <c r="Q138" s="61">
        <v>932</v>
      </c>
      <c r="R138" s="61">
        <v>939</v>
      </c>
      <c r="S138" s="61">
        <v>945</v>
      </c>
      <c r="T138" s="61">
        <v>951</v>
      </c>
      <c r="U138" s="61">
        <v>958</v>
      </c>
      <c r="V138" s="61">
        <v>964</v>
      </c>
      <c r="W138" s="61">
        <v>970</v>
      </c>
      <c r="X138" s="61">
        <v>976</v>
      </c>
      <c r="Y138" s="61">
        <v>983</v>
      </c>
      <c r="Z138" s="61">
        <v>989</v>
      </c>
      <c r="AA138" s="61">
        <v>995</v>
      </c>
      <c r="AB138" s="61">
        <v>1002</v>
      </c>
      <c r="AC138" s="61">
        <v>1008</v>
      </c>
      <c r="AD138" s="61">
        <v>1014</v>
      </c>
      <c r="AE138" s="61">
        <v>1021</v>
      </c>
      <c r="AF138" s="61">
        <v>1027</v>
      </c>
      <c r="AG138" s="61">
        <v>1033</v>
      </c>
      <c r="AH138" s="56">
        <v>7.28E-3</v>
      </c>
    </row>
    <row r="139" spans="1:34" ht="15" customHeight="1">
      <c r="A139" s="12" t="s">
        <v>460</v>
      </c>
      <c r="B139" s="54" t="s">
        <v>34</v>
      </c>
      <c r="C139" s="61">
        <v>975</v>
      </c>
      <c r="D139" s="61">
        <v>956</v>
      </c>
      <c r="E139" s="61">
        <v>1035</v>
      </c>
      <c r="F139" s="61">
        <v>1040</v>
      </c>
      <c r="G139" s="61">
        <v>1046</v>
      </c>
      <c r="H139" s="61">
        <v>1051</v>
      </c>
      <c r="I139" s="61">
        <v>1057</v>
      </c>
      <c r="J139" s="61">
        <v>1062</v>
      </c>
      <c r="K139" s="61">
        <v>1068</v>
      </c>
      <c r="L139" s="61">
        <v>1074</v>
      </c>
      <c r="M139" s="61">
        <v>1079</v>
      </c>
      <c r="N139" s="61">
        <v>1085</v>
      </c>
      <c r="O139" s="61">
        <v>1091</v>
      </c>
      <c r="P139" s="61">
        <v>1096</v>
      </c>
      <c r="Q139" s="61">
        <v>1102</v>
      </c>
      <c r="R139" s="61">
        <v>1108</v>
      </c>
      <c r="S139" s="61">
        <v>1114</v>
      </c>
      <c r="T139" s="61">
        <v>1119</v>
      </c>
      <c r="U139" s="61">
        <v>1125</v>
      </c>
      <c r="V139" s="61">
        <v>1131</v>
      </c>
      <c r="W139" s="61">
        <v>1137</v>
      </c>
      <c r="X139" s="61">
        <v>1142</v>
      </c>
      <c r="Y139" s="61">
        <v>1148</v>
      </c>
      <c r="Z139" s="61">
        <v>1154</v>
      </c>
      <c r="AA139" s="61">
        <v>1160</v>
      </c>
      <c r="AB139" s="61">
        <v>1166</v>
      </c>
      <c r="AC139" s="61">
        <v>1171</v>
      </c>
      <c r="AD139" s="61">
        <v>1177</v>
      </c>
      <c r="AE139" s="61">
        <v>1183</v>
      </c>
      <c r="AF139" s="61">
        <v>1189</v>
      </c>
      <c r="AG139" s="61">
        <v>1195</v>
      </c>
      <c r="AH139" s="56">
        <v>6.8050000000000003E-3</v>
      </c>
    </row>
    <row r="140" spans="1:34" ht="15" customHeight="1">
      <c r="A140" s="12" t="s">
        <v>461</v>
      </c>
      <c r="B140" s="54" t="s">
        <v>35</v>
      </c>
      <c r="C140" s="61">
        <v>2274</v>
      </c>
      <c r="D140" s="61">
        <v>2219</v>
      </c>
      <c r="E140" s="61">
        <v>2359</v>
      </c>
      <c r="F140" s="61">
        <v>2373</v>
      </c>
      <c r="G140" s="61">
        <v>2388</v>
      </c>
      <c r="H140" s="61">
        <v>2402</v>
      </c>
      <c r="I140" s="61">
        <v>2417</v>
      </c>
      <c r="J140" s="61">
        <v>2431</v>
      </c>
      <c r="K140" s="61">
        <v>2445</v>
      </c>
      <c r="L140" s="61">
        <v>2460</v>
      </c>
      <c r="M140" s="61">
        <v>2474</v>
      </c>
      <c r="N140" s="61">
        <v>2488</v>
      </c>
      <c r="O140" s="61">
        <v>2503</v>
      </c>
      <c r="P140" s="61">
        <v>2517</v>
      </c>
      <c r="Q140" s="61">
        <v>2531</v>
      </c>
      <c r="R140" s="61">
        <v>2546</v>
      </c>
      <c r="S140" s="61">
        <v>2560</v>
      </c>
      <c r="T140" s="61">
        <v>2575</v>
      </c>
      <c r="U140" s="61">
        <v>2589</v>
      </c>
      <c r="V140" s="61">
        <v>2603</v>
      </c>
      <c r="W140" s="61">
        <v>2618</v>
      </c>
      <c r="X140" s="61">
        <v>2632</v>
      </c>
      <c r="Y140" s="61">
        <v>2647</v>
      </c>
      <c r="Z140" s="61">
        <v>2661</v>
      </c>
      <c r="AA140" s="61">
        <v>2676</v>
      </c>
      <c r="AB140" s="61">
        <v>2690</v>
      </c>
      <c r="AC140" s="61">
        <v>2705</v>
      </c>
      <c r="AD140" s="61">
        <v>2719</v>
      </c>
      <c r="AE140" s="61">
        <v>2734</v>
      </c>
      <c r="AF140" s="61">
        <v>2748</v>
      </c>
      <c r="AG140" s="61">
        <v>2763</v>
      </c>
      <c r="AH140" s="56">
        <v>6.5139999999999998E-3</v>
      </c>
    </row>
    <row r="141" spans="1:34">
      <c r="A141" s="12" t="s">
        <v>462</v>
      </c>
      <c r="B141" s="54" t="s">
        <v>36</v>
      </c>
      <c r="C141" s="61">
        <v>1623</v>
      </c>
      <c r="D141" s="61">
        <v>1710</v>
      </c>
      <c r="E141" s="61">
        <v>1808</v>
      </c>
      <c r="F141" s="61">
        <v>1818</v>
      </c>
      <c r="G141" s="61">
        <v>1828</v>
      </c>
      <c r="H141" s="61">
        <v>1838</v>
      </c>
      <c r="I141" s="61">
        <v>1848</v>
      </c>
      <c r="J141" s="61">
        <v>1858</v>
      </c>
      <c r="K141" s="61">
        <v>1868</v>
      </c>
      <c r="L141" s="61">
        <v>1878</v>
      </c>
      <c r="M141" s="61">
        <v>1888</v>
      </c>
      <c r="N141" s="61">
        <v>1898</v>
      </c>
      <c r="O141" s="61">
        <v>1909</v>
      </c>
      <c r="P141" s="61">
        <v>1919</v>
      </c>
      <c r="Q141" s="61">
        <v>1929</v>
      </c>
      <c r="R141" s="61">
        <v>1939</v>
      </c>
      <c r="S141" s="61">
        <v>1949</v>
      </c>
      <c r="T141" s="61">
        <v>1959</v>
      </c>
      <c r="U141" s="61">
        <v>1969</v>
      </c>
      <c r="V141" s="61">
        <v>1980</v>
      </c>
      <c r="W141" s="61">
        <v>1990</v>
      </c>
      <c r="X141" s="61">
        <v>2000</v>
      </c>
      <c r="Y141" s="61">
        <v>2010</v>
      </c>
      <c r="Z141" s="61">
        <v>2020</v>
      </c>
      <c r="AA141" s="61">
        <v>2031</v>
      </c>
      <c r="AB141" s="61">
        <v>2041</v>
      </c>
      <c r="AC141" s="61">
        <v>2051</v>
      </c>
      <c r="AD141" s="61">
        <v>2061</v>
      </c>
      <c r="AE141" s="61">
        <v>2071</v>
      </c>
      <c r="AF141" s="61">
        <v>2082</v>
      </c>
      <c r="AG141" s="61">
        <v>2092</v>
      </c>
      <c r="AH141" s="56">
        <v>8.4969999999999993E-3</v>
      </c>
    </row>
    <row r="142" spans="1:34">
      <c r="A142" s="12" t="s">
        <v>463</v>
      </c>
      <c r="B142" s="54" t="s">
        <v>37</v>
      </c>
      <c r="C142" s="61">
        <v>2730</v>
      </c>
      <c r="D142" s="61">
        <v>2770</v>
      </c>
      <c r="E142" s="61">
        <v>2861</v>
      </c>
      <c r="F142" s="61">
        <v>2875</v>
      </c>
      <c r="G142" s="61">
        <v>2889</v>
      </c>
      <c r="H142" s="61">
        <v>2904</v>
      </c>
      <c r="I142" s="61">
        <v>2918</v>
      </c>
      <c r="J142" s="61">
        <v>2932</v>
      </c>
      <c r="K142" s="61">
        <v>2947</v>
      </c>
      <c r="L142" s="61">
        <v>2961</v>
      </c>
      <c r="M142" s="61">
        <v>2976</v>
      </c>
      <c r="N142" s="61">
        <v>2990</v>
      </c>
      <c r="O142" s="61">
        <v>3004</v>
      </c>
      <c r="P142" s="61">
        <v>3018</v>
      </c>
      <c r="Q142" s="61">
        <v>3033</v>
      </c>
      <c r="R142" s="61">
        <v>3047</v>
      </c>
      <c r="S142" s="61">
        <v>3061</v>
      </c>
      <c r="T142" s="61">
        <v>3076</v>
      </c>
      <c r="U142" s="61">
        <v>3090</v>
      </c>
      <c r="V142" s="61">
        <v>3104</v>
      </c>
      <c r="W142" s="61">
        <v>3119</v>
      </c>
      <c r="X142" s="61">
        <v>3133</v>
      </c>
      <c r="Y142" s="61">
        <v>3147</v>
      </c>
      <c r="Z142" s="61">
        <v>3161</v>
      </c>
      <c r="AA142" s="61">
        <v>3176</v>
      </c>
      <c r="AB142" s="61">
        <v>3190</v>
      </c>
      <c r="AC142" s="61">
        <v>3204</v>
      </c>
      <c r="AD142" s="61">
        <v>3218</v>
      </c>
      <c r="AE142" s="61">
        <v>3233</v>
      </c>
      <c r="AF142" s="61">
        <v>3247</v>
      </c>
      <c r="AG142" s="61">
        <v>3261</v>
      </c>
      <c r="AH142" s="56">
        <v>5.9420000000000002E-3</v>
      </c>
    </row>
    <row r="143" spans="1:34">
      <c r="A143" s="12" t="s">
        <v>464</v>
      </c>
      <c r="B143" s="54" t="s">
        <v>38</v>
      </c>
      <c r="C143" s="61">
        <v>1639</v>
      </c>
      <c r="D143" s="61">
        <v>1471</v>
      </c>
      <c r="E143" s="61">
        <v>1560</v>
      </c>
      <c r="F143" s="61">
        <v>1568</v>
      </c>
      <c r="G143" s="61">
        <v>1577</v>
      </c>
      <c r="H143" s="61">
        <v>1586</v>
      </c>
      <c r="I143" s="61">
        <v>1595</v>
      </c>
      <c r="J143" s="61">
        <v>1604</v>
      </c>
      <c r="K143" s="61">
        <v>1613</v>
      </c>
      <c r="L143" s="61">
        <v>1622</v>
      </c>
      <c r="M143" s="61">
        <v>1631</v>
      </c>
      <c r="N143" s="61">
        <v>1641</v>
      </c>
      <c r="O143" s="61">
        <v>1650</v>
      </c>
      <c r="P143" s="61">
        <v>1659</v>
      </c>
      <c r="Q143" s="61">
        <v>1668</v>
      </c>
      <c r="R143" s="61">
        <v>1678</v>
      </c>
      <c r="S143" s="61">
        <v>1687</v>
      </c>
      <c r="T143" s="61">
        <v>1697</v>
      </c>
      <c r="U143" s="61">
        <v>1706</v>
      </c>
      <c r="V143" s="61">
        <v>1715</v>
      </c>
      <c r="W143" s="61">
        <v>1725</v>
      </c>
      <c r="X143" s="61">
        <v>1734</v>
      </c>
      <c r="Y143" s="61">
        <v>1744</v>
      </c>
      <c r="Z143" s="61">
        <v>1753</v>
      </c>
      <c r="AA143" s="61">
        <v>1763</v>
      </c>
      <c r="AB143" s="61">
        <v>1772</v>
      </c>
      <c r="AC143" s="61">
        <v>1782</v>
      </c>
      <c r="AD143" s="61">
        <v>1791</v>
      </c>
      <c r="AE143" s="61">
        <v>1801</v>
      </c>
      <c r="AF143" s="61">
        <v>1810</v>
      </c>
      <c r="AG143" s="61">
        <v>1820</v>
      </c>
      <c r="AH143" s="56">
        <v>3.4979999999999998E-3</v>
      </c>
    </row>
    <row r="144" spans="1:34">
      <c r="A144" s="12" t="s">
        <v>465</v>
      </c>
      <c r="B144" s="54" t="s">
        <v>39</v>
      </c>
      <c r="C144" s="61">
        <v>1012</v>
      </c>
      <c r="D144" s="61">
        <v>840</v>
      </c>
      <c r="E144" s="61">
        <v>963</v>
      </c>
      <c r="F144" s="61">
        <v>969</v>
      </c>
      <c r="G144" s="61">
        <v>975</v>
      </c>
      <c r="H144" s="61">
        <v>982</v>
      </c>
      <c r="I144" s="61">
        <v>988</v>
      </c>
      <c r="J144" s="61">
        <v>994</v>
      </c>
      <c r="K144" s="61">
        <v>1001</v>
      </c>
      <c r="L144" s="61">
        <v>1007</v>
      </c>
      <c r="M144" s="61">
        <v>1013</v>
      </c>
      <c r="N144" s="61">
        <v>1020</v>
      </c>
      <c r="O144" s="61">
        <v>1026</v>
      </c>
      <c r="P144" s="61">
        <v>1032</v>
      </c>
      <c r="Q144" s="61">
        <v>1039</v>
      </c>
      <c r="R144" s="61">
        <v>1045</v>
      </c>
      <c r="S144" s="61">
        <v>1052</v>
      </c>
      <c r="T144" s="61">
        <v>1058</v>
      </c>
      <c r="U144" s="61">
        <v>1065</v>
      </c>
      <c r="V144" s="61">
        <v>1071</v>
      </c>
      <c r="W144" s="61">
        <v>1078</v>
      </c>
      <c r="X144" s="61">
        <v>1084</v>
      </c>
      <c r="Y144" s="61">
        <v>1091</v>
      </c>
      <c r="Z144" s="61">
        <v>1097</v>
      </c>
      <c r="AA144" s="61">
        <v>1104</v>
      </c>
      <c r="AB144" s="61">
        <v>1110</v>
      </c>
      <c r="AC144" s="61">
        <v>1117</v>
      </c>
      <c r="AD144" s="61">
        <v>1123</v>
      </c>
      <c r="AE144" s="61">
        <v>1130</v>
      </c>
      <c r="AF144" s="61">
        <v>1136</v>
      </c>
      <c r="AG144" s="61">
        <v>1143</v>
      </c>
      <c r="AH144" s="56">
        <v>4.0660000000000002E-3</v>
      </c>
    </row>
    <row r="145" spans="1:34">
      <c r="A145" s="12" t="s">
        <v>466</v>
      </c>
      <c r="B145" s="53" t="s">
        <v>40</v>
      </c>
      <c r="C145" s="59">
        <v>1496.4417719999999</v>
      </c>
      <c r="D145" s="59">
        <v>1423.084351</v>
      </c>
      <c r="E145" s="59">
        <v>1533.780518</v>
      </c>
      <c r="F145" s="59">
        <v>1545.432861</v>
      </c>
      <c r="G145" s="59">
        <v>1557.3450929999999</v>
      </c>
      <c r="H145" s="59">
        <v>1569.296509</v>
      </c>
      <c r="I145" s="59">
        <v>1581.2326660000001</v>
      </c>
      <c r="J145" s="59">
        <v>1593.1649170000001</v>
      </c>
      <c r="K145" s="59">
        <v>1605.2078859999999</v>
      </c>
      <c r="L145" s="59">
        <v>1617.1710210000001</v>
      </c>
      <c r="M145" s="59">
        <v>1629.009888</v>
      </c>
      <c r="N145" s="59">
        <v>1641.1838379999999</v>
      </c>
      <c r="O145" s="59">
        <v>1653.26001</v>
      </c>
      <c r="P145" s="59">
        <v>1665.1435550000001</v>
      </c>
      <c r="Q145" s="59">
        <v>1677.2926030000001</v>
      </c>
      <c r="R145" s="59">
        <v>1689.587524</v>
      </c>
      <c r="S145" s="59">
        <v>1701.6491699999999</v>
      </c>
      <c r="T145" s="59">
        <v>1713.928101</v>
      </c>
      <c r="U145" s="59">
        <v>1726.156616</v>
      </c>
      <c r="V145" s="59">
        <v>1738.2735600000001</v>
      </c>
      <c r="W145" s="59">
        <v>1750.842529</v>
      </c>
      <c r="X145" s="59">
        <v>1762.7661129999999</v>
      </c>
      <c r="Y145" s="59">
        <v>1775.36499</v>
      </c>
      <c r="Z145" s="59">
        <v>1787.387939</v>
      </c>
      <c r="AA145" s="59">
        <v>1800.091797</v>
      </c>
      <c r="AB145" s="59">
        <v>1812.380737</v>
      </c>
      <c r="AC145" s="59">
        <v>1824.8900149999999</v>
      </c>
      <c r="AD145" s="59">
        <v>1836.9436040000001</v>
      </c>
      <c r="AE145" s="59">
        <v>1849.7070309999999</v>
      </c>
      <c r="AF145" s="59">
        <v>1861.689087</v>
      </c>
      <c r="AG145" s="59">
        <v>1874.0201420000001</v>
      </c>
      <c r="AH145" s="58">
        <v>7.528E-3</v>
      </c>
    </row>
    <row r="146" spans="1:34" ht="15.75" thickBot="1"/>
    <row r="147" spans="1:34">
      <c r="B147" s="224" t="s">
        <v>592</v>
      </c>
      <c r="C147" s="225"/>
      <c r="D147" s="225"/>
      <c r="E147" s="225"/>
      <c r="F147" s="225"/>
      <c r="G147" s="225"/>
      <c r="H147" s="225"/>
      <c r="I147" s="225"/>
      <c r="J147" s="225"/>
      <c r="K147" s="225"/>
      <c r="L147" s="225"/>
      <c r="M147" s="225"/>
      <c r="N147" s="225"/>
      <c r="O147" s="225"/>
      <c r="P147" s="225"/>
      <c r="Q147" s="225"/>
      <c r="R147" s="225"/>
      <c r="S147" s="225"/>
      <c r="T147" s="225"/>
      <c r="U147" s="225"/>
      <c r="V147" s="225"/>
      <c r="W147" s="225"/>
      <c r="X147" s="225"/>
      <c r="Y147" s="225"/>
      <c r="Z147" s="225"/>
      <c r="AA147" s="225"/>
      <c r="AB147" s="225"/>
      <c r="AC147" s="225"/>
      <c r="AD147" s="225"/>
      <c r="AE147" s="225"/>
      <c r="AF147" s="225"/>
      <c r="AG147" s="225"/>
      <c r="AH147" s="62"/>
    </row>
    <row r="148" spans="1:34">
      <c r="B148" s="24" t="s">
        <v>593</v>
      </c>
    </row>
    <row r="149" spans="1:34">
      <c r="B149" s="24" t="s">
        <v>594</v>
      </c>
    </row>
    <row r="150" spans="1:34" ht="15" customHeight="1">
      <c r="B150" s="24" t="s">
        <v>595</v>
      </c>
    </row>
    <row r="151" spans="1:34" ht="15" customHeight="1">
      <c r="B151" s="24" t="s">
        <v>596</v>
      </c>
    </row>
    <row r="152" spans="1:34" ht="15" customHeight="1">
      <c r="B152" s="24" t="s">
        <v>597</v>
      </c>
    </row>
    <row r="153" spans="1:34" ht="15" customHeight="1">
      <c r="B153" s="24" t="s">
        <v>71</v>
      </c>
    </row>
    <row r="154" spans="1:34" ht="15" customHeight="1">
      <c r="B154" s="24" t="s">
        <v>598</v>
      </c>
    </row>
    <row r="155" spans="1:34" ht="15" customHeight="1">
      <c r="B155" s="24" t="s">
        <v>599</v>
      </c>
    </row>
    <row r="156" spans="1:34" ht="15" customHeight="1">
      <c r="B156" s="24" t="s">
        <v>600</v>
      </c>
    </row>
    <row r="157" spans="1:34" ht="15" customHeight="1">
      <c r="B157" s="24" t="s">
        <v>601</v>
      </c>
    </row>
    <row r="158" spans="1:34" ht="15" customHeight="1">
      <c r="B158" s="24" t="s">
        <v>602</v>
      </c>
    </row>
    <row r="159" spans="1:34" ht="15" customHeight="1">
      <c r="B159" s="24" t="s">
        <v>343</v>
      </c>
    </row>
    <row r="160" spans="1:34" ht="15" customHeight="1">
      <c r="B160" s="24" t="s">
        <v>603</v>
      </c>
    </row>
    <row r="161" spans="2:2" ht="15" customHeight="1">
      <c r="B161" s="24" t="s">
        <v>351</v>
      </c>
    </row>
    <row r="162" spans="2:2" ht="15" customHeight="1">
      <c r="B162" s="24" t="s">
        <v>604</v>
      </c>
    </row>
    <row r="163" spans="2:2" ht="15" customHeight="1">
      <c r="B163" s="24" t="s">
        <v>605</v>
      </c>
    </row>
    <row r="164" spans="2:2" ht="15" customHeight="1">
      <c r="B164" s="24" t="s">
        <v>606</v>
      </c>
    </row>
    <row r="165" spans="2:2">
      <c r="B165" s="24" t="s">
        <v>607</v>
      </c>
    </row>
    <row r="166" spans="2:2" ht="15" customHeight="1">
      <c r="B166" s="24" t="s">
        <v>608</v>
      </c>
    </row>
    <row r="167" spans="2:2" ht="15" customHeight="1">
      <c r="B167" s="24" t="s">
        <v>609</v>
      </c>
    </row>
    <row r="308" spans="2:34" ht="15" customHeight="1">
      <c r="B308" s="226"/>
      <c r="C308" s="226"/>
      <c r="D308" s="226"/>
      <c r="E308" s="226"/>
      <c r="F308" s="226"/>
      <c r="G308" s="226"/>
      <c r="H308" s="226"/>
      <c r="I308" s="226"/>
      <c r="J308" s="226"/>
      <c r="K308" s="226"/>
      <c r="L308" s="226"/>
      <c r="M308" s="226"/>
      <c r="N308" s="226"/>
      <c r="O308" s="226"/>
      <c r="P308" s="226"/>
      <c r="Q308" s="226"/>
      <c r="R308" s="226"/>
      <c r="S308" s="226"/>
      <c r="T308" s="226"/>
      <c r="U308" s="226"/>
      <c r="V308" s="226"/>
      <c r="W308" s="226"/>
      <c r="X308" s="226"/>
      <c r="Y308" s="226"/>
      <c r="Z308" s="226"/>
      <c r="AA308" s="226"/>
      <c r="AB308" s="226"/>
      <c r="AC308" s="226"/>
      <c r="AD308" s="226"/>
      <c r="AE308" s="226"/>
      <c r="AF308" s="226"/>
      <c r="AG308" s="226"/>
      <c r="AH308" s="226"/>
    </row>
    <row r="511" spans="2:34" ht="15" customHeight="1">
      <c r="B511" s="226"/>
      <c r="C511" s="226"/>
      <c r="D511" s="226"/>
      <c r="E511" s="226"/>
      <c r="F511" s="226"/>
      <c r="G511" s="226"/>
      <c r="H511" s="226"/>
      <c r="I511" s="226"/>
      <c r="J511" s="226"/>
      <c r="K511" s="226"/>
      <c r="L511" s="226"/>
      <c r="M511" s="226"/>
      <c r="N511" s="226"/>
      <c r="O511" s="226"/>
      <c r="P511" s="226"/>
      <c r="Q511" s="226"/>
      <c r="R511" s="226"/>
      <c r="S511" s="226"/>
      <c r="T511" s="226"/>
      <c r="U511" s="226"/>
      <c r="V511" s="226"/>
      <c r="W511" s="226"/>
      <c r="X511" s="226"/>
      <c r="Y511" s="226"/>
      <c r="Z511" s="226"/>
      <c r="AA511" s="226"/>
      <c r="AB511" s="226"/>
      <c r="AC511" s="226"/>
      <c r="AD511" s="226"/>
      <c r="AE511" s="226"/>
      <c r="AF511" s="226"/>
      <c r="AG511" s="226"/>
      <c r="AH511" s="226"/>
    </row>
    <row r="712" spans="2:34" ht="15" customHeight="1">
      <c r="B712" s="226"/>
      <c r="C712" s="226"/>
      <c r="D712" s="226"/>
      <c r="E712" s="226"/>
      <c r="F712" s="226"/>
      <c r="G712" s="226"/>
      <c r="H712" s="226"/>
      <c r="I712" s="226"/>
      <c r="J712" s="226"/>
      <c r="K712" s="226"/>
      <c r="L712" s="226"/>
      <c r="M712" s="226"/>
      <c r="N712" s="226"/>
      <c r="O712" s="226"/>
      <c r="P712" s="226"/>
      <c r="Q712" s="226"/>
      <c r="R712" s="226"/>
      <c r="S712" s="226"/>
      <c r="T712" s="226"/>
      <c r="U712" s="226"/>
      <c r="V712" s="226"/>
      <c r="W712" s="226"/>
      <c r="X712" s="226"/>
      <c r="Y712" s="226"/>
      <c r="Z712" s="226"/>
      <c r="AA712" s="226"/>
      <c r="AB712" s="226"/>
      <c r="AC712" s="226"/>
      <c r="AD712" s="226"/>
      <c r="AE712" s="226"/>
      <c r="AF712" s="226"/>
      <c r="AG712" s="226"/>
      <c r="AH712" s="226"/>
    </row>
    <row r="887" spans="2:34" ht="15" customHeight="1">
      <c r="B887" s="226"/>
      <c r="C887" s="226"/>
      <c r="D887" s="226"/>
      <c r="E887" s="226"/>
      <c r="F887" s="226"/>
      <c r="G887" s="226"/>
      <c r="H887" s="226"/>
      <c r="I887" s="226"/>
      <c r="J887" s="226"/>
      <c r="K887" s="226"/>
      <c r="L887" s="226"/>
      <c r="M887" s="226"/>
      <c r="N887" s="226"/>
      <c r="O887" s="226"/>
      <c r="P887" s="226"/>
      <c r="Q887" s="226"/>
      <c r="R887" s="226"/>
      <c r="S887" s="226"/>
      <c r="T887" s="226"/>
      <c r="U887" s="226"/>
      <c r="V887" s="226"/>
      <c r="W887" s="226"/>
      <c r="X887" s="226"/>
      <c r="Y887" s="226"/>
      <c r="Z887" s="226"/>
      <c r="AA887" s="226"/>
      <c r="AB887" s="226"/>
      <c r="AC887" s="226"/>
      <c r="AD887" s="226"/>
      <c r="AE887" s="226"/>
      <c r="AF887" s="226"/>
      <c r="AG887" s="226"/>
      <c r="AH887" s="226"/>
    </row>
    <row r="1100" spans="2:34" ht="15" customHeight="1">
      <c r="B1100" s="226"/>
      <c r="C1100" s="226"/>
      <c r="D1100" s="226"/>
      <c r="E1100" s="226"/>
      <c r="F1100" s="226"/>
      <c r="G1100" s="226"/>
      <c r="H1100" s="226"/>
      <c r="I1100" s="226"/>
      <c r="J1100" s="226"/>
      <c r="K1100" s="226"/>
      <c r="L1100" s="226"/>
      <c r="M1100" s="226"/>
      <c r="N1100" s="226"/>
      <c r="O1100" s="226"/>
      <c r="P1100" s="226"/>
      <c r="Q1100" s="226"/>
      <c r="R1100" s="226"/>
      <c r="S1100" s="226"/>
      <c r="T1100" s="226"/>
      <c r="U1100" s="226"/>
      <c r="V1100" s="226"/>
      <c r="W1100" s="226"/>
      <c r="X1100" s="226"/>
      <c r="Y1100" s="226"/>
      <c r="Z1100" s="226"/>
      <c r="AA1100" s="226"/>
      <c r="AB1100" s="226"/>
      <c r="AC1100" s="226"/>
      <c r="AD1100" s="226"/>
      <c r="AE1100" s="226"/>
      <c r="AF1100" s="226"/>
      <c r="AG1100" s="226"/>
      <c r="AH1100" s="226"/>
    </row>
    <row r="1227" spans="2:34" ht="15" customHeight="1">
      <c r="B1227" s="226"/>
      <c r="C1227" s="226"/>
      <c r="D1227" s="226"/>
      <c r="E1227" s="226"/>
      <c r="F1227" s="226"/>
      <c r="G1227" s="226"/>
      <c r="H1227" s="226"/>
      <c r="I1227" s="226"/>
      <c r="J1227" s="226"/>
      <c r="K1227" s="226"/>
      <c r="L1227" s="226"/>
      <c r="M1227" s="226"/>
      <c r="N1227" s="226"/>
      <c r="O1227" s="226"/>
      <c r="P1227" s="226"/>
      <c r="Q1227" s="226"/>
      <c r="R1227" s="226"/>
      <c r="S1227" s="226"/>
      <c r="T1227" s="226"/>
      <c r="U1227" s="226"/>
      <c r="V1227" s="226"/>
      <c r="W1227" s="226"/>
      <c r="X1227" s="226"/>
      <c r="Y1227" s="226"/>
      <c r="Z1227" s="226"/>
      <c r="AA1227" s="226"/>
      <c r="AB1227" s="226"/>
      <c r="AC1227" s="226"/>
      <c r="AD1227" s="226"/>
      <c r="AE1227" s="226"/>
      <c r="AF1227" s="226"/>
      <c r="AG1227" s="226"/>
      <c r="AH1227" s="226"/>
    </row>
    <row r="1390" spans="2:34" ht="15" customHeight="1">
      <c r="B1390" s="226"/>
      <c r="C1390" s="226"/>
      <c r="D1390" s="226"/>
      <c r="E1390" s="226"/>
      <c r="F1390" s="226"/>
      <c r="G1390" s="226"/>
      <c r="H1390" s="226"/>
      <c r="I1390" s="226"/>
      <c r="J1390" s="226"/>
      <c r="K1390" s="226"/>
      <c r="L1390" s="226"/>
      <c r="M1390" s="226"/>
      <c r="N1390" s="226"/>
      <c r="O1390" s="226"/>
      <c r="P1390" s="226"/>
      <c r="Q1390" s="226"/>
      <c r="R1390" s="226"/>
      <c r="S1390" s="226"/>
      <c r="T1390" s="226"/>
      <c r="U1390" s="226"/>
      <c r="V1390" s="226"/>
      <c r="W1390" s="226"/>
      <c r="X1390" s="226"/>
      <c r="Y1390" s="226"/>
      <c r="Z1390" s="226"/>
      <c r="AA1390" s="226"/>
      <c r="AB1390" s="226"/>
      <c r="AC1390" s="226"/>
      <c r="AD1390" s="226"/>
      <c r="AE1390" s="226"/>
      <c r="AF1390" s="226"/>
      <c r="AG1390" s="226"/>
      <c r="AH1390" s="226"/>
    </row>
    <row r="1502" spans="2:34" ht="15" customHeight="1">
      <c r="B1502" s="226"/>
      <c r="C1502" s="226"/>
      <c r="D1502" s="226"/>
      <c r="E1502" s="226"/>
      <c r="F1502" s="226"/>
      <c r="G1502" s="226"/>
      <c r="H1502" s="226"/>
      <c r="I1502" s="226"/>
      <c r="J1502" s="226"/>
      <c r="K1502" s="226"/>
      <c r="L1502" s="226"/>
      <c r="M1502" s="226"/>
      <c r="N1502" s="226"/>
      <c r="O1502" s="226"/>
      <c r="P1502" s="226"/>
      <c r="Q1502" s="226"/>
      <c r="R1502" s="226"/>
      <c r="S1502" s="226"/>
      <c r="T1502" s="226"/>
      <c r="U1502" s="226"/>
      <c r="V1502" s="226"/>
      <c r="W1502" s="226"/>
      <c r="X1502" s="226"/>
      <c r="Y1502" s="226"/>
      <c r="Z1502" s="226"/>
      <c r="AA1502" s="226"/>
      <c r="AB1502" s="226"/>
      <c r="AC1502" s="226"/>
      <c r="AD1502" s="226"/>
      <c r="AE1502" s="226"/>
      <c r="AF1502" s="226"/>
      <c r="AG1502" s="226"/>
      <c r="AH1502" s="226"/>
    </row>
    <row r="1604" spans="2:34" ht="15" customHeight="1">
      <c r="B1604" s="226"/>
      <c r="C1604" s="226"/>
      <c r="D1604" s="226"/>
      <c r="E1604" s="226"/>
      <c r="F1604" s="226"/>
      <c r="G1604" s="226"/>
      <c r="H1604" s="226"/>
      <c r="I1604" s="226"/>
      <c r="J1604" s="226"/>
      <c r="K1604" s="226"/>
      <c r="L1604" s="226"/>
      <c r="M1604" s="226"/>
      <c r="N1604" s="226"/>
      <c r="O1604" s="226"/>
      <c r="P1604" s="226"/>
      <c r="Q1604" s="226"/>
      <c r="R1604" s="226"/>
      <c r="S1604" s="226"/>
      <c r="T1604" s="226"/>
      <c r="U1604" s="226"/>
      <c r="V1604" s="226"/>
      <c r="W1604" s="226"/>
      <c r="X1604" s="226"/>
      <c r="Y1604" s="226"/>
      <c r="Z1604" s="226"/>
      <c r="AA1604" s="226"/>
      <c r="AB1604" s="226"/>
      <c r="AC1604" s="226"/>
      <c r="AD1604" s="226"/>
      <c r="AE1604" s="226"/>
      <c r="AF1604" s="226"/>
      <c r="AG1604" s="226"/>
      <c r="AH1604" s="226"/>
    </row>
    <row r="1698" spans="2:34" ht="15" customHeight="1">
      <c r="B1698" s="226"/>
      <c r="C1698" s="226"/>
      <c r="D1698" s="226"/>
      <c r="E1698" s="226"/>
      <c r="F1698" s="226"/>
      <c r="G1698" s="226"/>
      <c r="H1698" s="226"/>
      <c r="I1698" s="226"/>
      <c r="J1698" s="226"/>
      <c r="K1698" s="226"/>
      <c r="L1698" s="226"/>
      <c r="M1698" s="226"/>
      <c r="N1698" s="226"/>
      <c r="O1698" s="226"/>
      <c r="P1698" s="226"/>
      <c r="Q1698" s="226"/>
      <c r="R1698" s="226"/>
      <c r="S1698" s="226"/>
      <c r="T1698" s="226"/>
      <c r="U1698" s="226"/>
      <c r="V1698" s="226"/>
      <c r="W1698" s="226"/>
      <c r="X1698" s="226"/>
      <c r="Y1698" s="226"/>
      <c r="Z1698" s="226"/>
      <c r="AA1698" s="226"/>
      <c r="AB1698" s="226"/>
      <c r="AC1698" s="226"/>
      <c r="AD1698" s="226"/>
      <c r="AE1698" s="226"/>
      <c r="AF1698" s="226"/>
      <c r="AG1698" s="226"/>
      <c r="AH1698" s="226"/>
    </row>
    <row r="1945" spans="2:34" ht="15" customHeight="1">
      <c r="B1945" s="226"/>
      <c r="C1945" s="226"/>
      <c r="D1945" s="226"/>
      <c r="E1945" s="226"/>
      <c r="F1945" s="226"/>
      <c r="G1945" s="226"/>
      <c r="H1945" s="226"/>
      <c r="I1945" s="226"/>
      <c r="J1945" s="226"/>
      <c r="K1945" s="226"/>
      <c r="L1945" s="226"/>
      <c r="M1945" s="226"/>
      <c r="N1945" s="226"/>
      <c r="O1945" s="226"/>
      <c r="P1945" s="226"/>
      <c r="Q1945" s="226"/>
      <c r="R1945" s="226"/>
      <c r="S1945" s="226"/>
      <c r="T1945" s="226"/>
      <c r="U1945" s="226"/>
      <c r="V1945" s="226"/>
      <c r="W1945" s="226"/>
      <c r="X1945" s="226"/>
      <c r="Y1945" s="226"/>
      <c r="Z1945" s="226"/>
      <c r="AA1945" s="226"/>
      <c r="AB1945" s="226"/>
      <c r="AC1945" s="226"/>
      <c r="AD1945" s="226"/>
      <c r="AE1945" s="226"/>
      <c r="AF1945" s="226"/>
      <c r="AG1945" s="226"/>
      <c r="AH1945" s="226"/>
    </row>
    <row r="2031" spans="2:34" ht="15" customHeight="1">
      <c r="B2031" s="226"/>
      <c r="C2031" s="226"/>
      <c r="D2031" s="226"/>
      <c r="E2031" s="226"/>
      <c r="F2031" s="226"/>
      <c r="G2031" s="226"/>
      <c r="H2031" s="226"/>
      <c r="I2031" s="226"/>
      <c r="J2031" s="226"/>
      <c r="K2031" s="226"/>
      <c r="L2031" s="226"/>
      <c r="M2031" s="226"/>
      <c r="N2031" s="226"/>
      <c r="O2031" s="226"/>
      <c r="P2031" s="226"/>
      <c r="Q2031" s="226"/>
      <c r="R2031" s="226"/>
      <c r="S2031" s="226"/>
      <c r="T2031" s="226"/>
      <c r="U2031" s="226"/>
      <c r="V2031" s="226"/>
      <c r="W2031" s="226"/>
      <c r="X2031" s="226"/>
      <c r="Y2031" s="226"/>
      <c r="Z2031" s="226"/>
      <c r="AA2031" s="226"/>
      <c r="AB2031" s="226"/>
      <c r="AC2031" s="226"/>
      <c r="AD2031" s="226"/>
      <c r="AE2031" s="226"/>
      <c r="AF2031" s="226"/>
      <c r="AG2031" s="226"/>
      <c r="AH2031" s="226"/>
    </row>
    <row r="2153" spans="2:34" ht="15" customHeight="1">
      <c r="B2153" s="226"/>
      <c r="C2153" s="226"/>
      <c r="D2153" s="226"/>
      <c r="E2153" s="226"/>
      <c r="F2153" s="226"/>
      <c r="G2153" s="226"/>
      <c r="H2153" s="226"/>
      <c r="I2153" s="226"/>
      <c r="J2153" s="226"/>
      <c r="K2153" s="226"/>
      <c r="L2153" s="226"/>
      <c r="M2153" s="226"/>
      <c r="N2153" s="226"/>
      <c r="O2153" s="226"/>
      <c r="P2153" s="226"/>
      <c r="Q2153" s="226"/>
      <c r="R2153" s="226"/>
      <c r="S2153" s="226"/>
      <c r="T2153" s="226"/>
      <c r="U2153" s="226"/>
      <c r="V2153" s="226"/>
      <c r="W2153" s="226"/>
      <c r="X2153" s="226"/>
      <c r="Y2153" s="226"/>
      <c r="Z2153" s="226"/>
      <c r="AA2153" s="226"/>
      <c r="AB2153" s="226"/>
      <c r="AC2153" s="226"/>
      <c r="AD2153" s="226"/>
      <c r="AE2153" s="226"/>
      <c r="AF2153" s="226"/>
      <c r="AG2153" s="226"/>
      <c r="AH2153" s="226"/>
    </row>
    <row r="2317" spans="2:34" ht="15" customHeight="1">
      <c r="B2317" s="226"/>
      <c r="C2317" s="226"/>
      <c r="D2317" s="226"/>
      <c r="E2317" s="226"/>
      <c r="F2317" s="226"/>
      <c r="G2317" s="226"/>
      <c r="H2317" s="226"/>
      <c r="I2317" s="226"/>
      <c r="J2317" s="226"/>
      <c r="K2317" s="226"/>
      <c r="L2317" s="226"/>
      <c r="M2317" s="226"/>
      <c r="N2317" s="226"/>
      <c r="O2317" s="226"/>
      <c r="P2317" s="226"/>
      <c r="Q2317" s="226"/>
      <c r="R2317" s="226"/>
      <c r="S2317" s="226"/>
      <c r="T2317" s="226"/>
      <c r="U2317" s="226"/>
      <c r="V2317" s="226"/>
      <c r="W2317" s="226"/>
      <c r="X2317" s="226"/>
      <c r="Y2317" s="226"/>
      <c r="Z2317" s="226"/>
      <c r="AA2317" s="226"/>
      <c r="AB2317" s="226"/>
      <c r="AC2317" s="226"/>
      <c r="AD2317" s="226"/>
      <c r="AE2317" s="226"/>
      <c r="AF2317" s="226"/>
      <c r="AG2317" s="226"/>
      <c r="AH2317" s="226"/>
    </row>
    <row r="2419" spans="2:34" ht="15" customHeight="1">
      <c r="B2419" s="226"/>
      <c r="C2419" s="226"/>
      <c r="D2419" s="226"/>
      <c r="E2419" s="226"/>
      <c r="F2419" s="226"/>
      <c r="G2419" s="226"/>
      <c r="H2419" s="226"/>
      <c r="I2419" s="226"/>
      <c r="J2419" s="226"/>
      <c r="K2419" s="226"/>
      <c r="L2419" s="226"/>
      <c r="M2419" s="226"/>
      <c r="N2419" s="226"/>
      <c r="O2419" s="226"/>
      <c r="P2419" s="226"/>
      <c r="Q2419" s="226"/>
      <c r="R2419" s="226"/>
      <c r="S2419" s="226"/>
      <c r="T2419" s="226"/>
      <c r="U2419" s="226"/>
      <c r="V2419" s="226"/>
      <c r="W2419" s="226"/>
      <c r="X2419" s="226"/>
      <c r="Y2419" s="226"/>
      <c r="Z2419" s="226"/>
      <c r="AA2419" s="226"/>
      <c r="AB2419" s="226"/>
      <c r="AC2419" s="226"/>
      <c r="AD2419" s="226"/>
      <c r="AE2419" s="226"/>
      <c r="AF2419" s="226"/>
      <c r="AG2419" s="226"/>
      <c r="AH2419" s="226"/>
    </row>
    <row r="2509" spans="2:34" ht="15" customHeight="1">
      <c r="B2509" s="226"/>
      <c r="C2509" s="226"/>
      <c r="D2509" s="226"/>
      <c r="E2509" s="226"/>
      <c r="F2509" s="226"/>
      <c r="G2509" s="226"/>
      <c r="H2509" s="226"/>
      <c r="I2509" s="226"/>
      <c r="J2509" s="226"/>
      <c r="K2509" s="226"/>
      <c r="L2509" s="226"/>
      <c r="M2509" s="226"/>
      <c r="N2509" s="226"/>
      <c r="O2509" s="226"/>
      <c r="P2509" s="226"/>
      <c r="Q2509" s="226"/>
      <c r="R2509" s="226"/>
      <c r="S2509" s="226"/>
      <c r="T2509" s="226"/>
      <c r="U2509" s="226"/>
      <c r="V2509" s="226"/>
      <c r="W2509" s="226"/>
      <c r="X2509" s="226"/>
      <c r="Y2509" s="226"/>
      <c r="Z2509" s="226"/>
      <c r="AA2509" s="226"/>
      <c r="AB2509" s="226"/>
      <c r="AC2509" s="226"/>
      <c r="AD2509" s="226"/>
      <c r="AE2509" s="226"/>
      <c r="AF2509" s="226"/>
      <c r="AG2509" s="226"/>
      <c r="AH2509" s="226"/>
    </row>
    <row r="2598" spans="2:34" ht="15" customHeight="1">
      <c r="B2598" s="226"/>
      <c r="C2598" s="226"/>
      <c r="D2598" s="226"/>
      <c r="E2598" s="226"/>
      <c r="F2598" s="226"/>
      <c r="G2598" s="226"/>
      <c r="H2598" s="226"/>
      <c r="I2598" s="226"/>
      <c r="J2598" s="226"/>
      <c r="K2598" s="226"/>
      <c r="L2598" s="226"/>
      <c r="M2598" s="226"/>
      <c r="N2598" s="226"/>
      <c r="O2598" s="226"/>
      <c r="P2598" s="226"/>
      <c r="Q2598" s="226"/>
      <c r="R2598" s="226"/>
      <c r="S2598" s="226"/>
      <c r="T2598" s="226"/>
      <c r="U2598" s="226"/>
      <c r="V2598" s="226"/>
      <c r="W2598" s="226"/>
      <c r="X2598" s="226"/>
      <c r="Y2598" s="226"/>
      <c r="Z2598" s="226"/>
      <c r="AA2598" s="226"/>
      <c r="AB2598" s="226"/>
      <c r="AC2598" s="226"/>
      <c r="AD2598" s="226"/>
      <c r="AE2598" s="226"/>
      <c r="AF2598" s="226"/>
      <c r="AG2598" s="226"/>
      <c r="AH2598" s="226"/>
    </row>
    <row r="2719" spans="2:34" ht="15" customHeight="1">
      <c r="B2719" s="226"/>
      <c r="C2719" s="226"/>
      <c r="D2719" s="226"/>
      <c r="E2719" s="226"/>
      <c r="F2719" s="226"/>
      <c r="G2719" s="226"/>
      <c r="H2719" s="226"/>
      <c r="I2719" s="226"/>
      <c r="J2719" s="226"/>
      <c r="K2719" s="226"/>
      <c r="L2719" s="226"/>
      <c r="M2719" s="226"/>
      <c r="N2719" s="226"/>
      <c r="O2719" s="226"/>
      <c r="P2719" s="226"/>
      <c r="Q2719" s="226"/>
      <c r="R2719" s="226"/>
      <c r="S2719" s="226"/>
      <c r="T2719" s="226"/>
      <c r="U2719" s="226"/>
      <c r="V2719" s="226"/>
      <c r="W2719" s="226"/>
      <c r="X2719" s="226"/>
      <c r="Y2719" s="226"/>
      <c r="Z2719" s="226"/>
      <c r="AA2719" s="226"/>
      <c r="AB2719" s="226"/>
      <c r="AC2719" s="226"/>
      <c r="AD2719" s="226"/>
      <c r="AE2719" s="226"/>
      <c r="AF2719" s="226"/>
      <c r="AG2719" s="226"/>
      <c r="AH2719" s="226"/>
    </row>
    <row r="2837" spans="2:34" ht="15" customHeight="1">
      <c r="B2837" s="226"/>
      <c r="C2837" s="226"/>
      <c r="D2837" s="226"/>
      <c r="E2837" s="226"/>
      <c r="F2837" s="226"/>
      <c r="G2837" s="226"/>
      <c r="H2837" s="226"/>
      <c r="I2837" s="226"/>
      <c r="J2837" s="226"/>
      <c r="K2837" s="226"/>
      <c r="L2837" s="226"/>
      <c r="M2837" s="226"/>
      <c r="N2837" s="226"/>
      <c r="O2837" s="226"/>
      <c r="P2837" s="226"/>
      <c r="Q2837" s="226"/>
      <c r="R2837" s="226"/>
      <c r="S2837" s="226"/>
      <c r="T2837" s="226"/>
      <c r="U2837" s="226"/>
      <c r="V2837" s="226"/>
      <c r="W2837" s="226"/>
      <c r="X2837" s="226"/>
      <c r="Y2837" s="226"/>
      <c r="Z2837" s="226"/>
      <c r="AA2837" s="226"/>
      <c r="AB2837" s="226"/>
      <c r="AC2837" s="226"/>
      <c r="AD2837" s="226"/>
      <c r="AE2837" s="226"/>
      <c r="AF2837" s="226"/>
      <c r="AG2837" s="226"/>
      <c r="AH2837" s="226"/>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7:AG147"/>
    <mergeCell ref="B308:AH308"/>
    <mergeCell ref="B511:AH511"/>
    <mergeCell ref="B712:AH712"/>
  </mergeCells>
  <conditionalFormatting sqref="A1:A1048576">
    <cfRule type="duplicateValues" dxfId="30" priority="1"/>
  </conditionalFormatting>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2837"/>
  <sheetViews>
    <sheetView zoomScale="90" zoomScaleNormal="90" workbookViewId="0">
      <selection activeCell="B105" sqref="B105"/>
    </sheetView>
  </sheetViews>
  <sheetFormatPr defaultColWidth="9.140625" defaultRowHeight="15" customHeight="1"/>
  <cols>
    <col min="1" max="1" width="28.28515625" customWidth="1"/>
    <col min="2" max="2" width="49" customWidth="1"/>
  </cols>
  <sheetData>
    <row r="1" spans="1:34" ht="15" customHeight="1" thickBot="1">
      <c r="B1" s="46" t="s">
        <v>550</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row r="3" spans="1:34" ht="15" customHeight="1">
      <c r="C3" s="48" t="s">
        <v>209</v>
      </c>
      <c r="D3" s="48" t="s">
        <v>551</v>
      </c>
      <c r="E3" s="49"/>
      <c r="F3" s="49"/>
      <c r="G3" s="49"/>
      <c r="H3" s="49"/>
    </row>
    <row r="4" spans="1:34" ht="15" customHeight="1">
      <c r="C4" s="48" t="s">
        <v>208</v>
      </c>
      <c r="D4" s="48" t="s">
        <v>552</v>
      </c>
      <c r="E4" s="49"/>
      <c r="F4" s="49"/>
      <c r="G4" s="48" t="s">
        <v>207</v>
      </c>
      <c r="H4" s="49"/>
    </row>
    <row r="5" spans="1:34" ht="15" customHeight="1">
      <c r="C5" s="48" t="s">
        <v>206</v>
      </c>
      <c r="D5" s="48" t="s">
        <v>553</v>
      </c>
      <c r="E5" s="49"/>
      <c r="F5" s="49"/>
      <c r="G5" s="49"/>
      <c r="H5" s="49"/>
    </row>
    <row r="6" spans="1:34" ht="15" customHeight="1">
      <c r="C6" s="48" t="s">
        <v>205</v>
      </c>
      <c r="D6" s="49"/>
      <c r="E6" s="48" t="s">
        <v>554</v>
      </c>
      <c r="F6" s="49"/>
      <c r="G6" s="49"/>
      <c r="H6" s="49"/>
    </row>
    <row r="7" spans="1:34" ht="15" customHeight="1">
      <c r="C7" s="49"/>
      <c r="D7" s="49"/>
      <c r="E7" s="49"/>
      <c r="F7" s="49"/>
      <c r="G7" s="49"/>
      <c r="H7" s="49"/>
    </row>
    <row r="10" spans="1:34" ht="15" customHeight="1">
      <c r="A10" s="12" t="s">
        <v>467</v>
      </c>
      <c r="B10" s="50" t="s">
        <v>1</v>
      </c>
      <c r="AH10" s="51" t="s">
        <v>555</v>
      </c>
    </row>
    <row r="11" spans="1:34" ht="15" customHeight="1">
      <c r="B11" s="46" t="s">
        <v>2</v>
      </c>
      <c r="AH11" s="51" t="s">
        <v>556</v>
      </c>
    </row>
    <row r="12" spans="1:34" ht="15" customHeight="1">
      <c r="B12" s="46"/>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1" t="s">
        <v>557</v>
      </c>
    </row>
    <row r="13" spans="1:34" ht="15" customHeight="1" thickBot="1">
      <c r="B13" s="47" t="s">
        <v>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52" t="s">
        <v>558</v>
      </c>
    </row>
    <row r="14" spans="1:34" ht="15" customHeight="1" thickTop="1"/>
    <row r="15" spans="1:34" ht="15" customHeight="1">
      <c r="B15" s="53" t="s">
        <v>5</v>
      </c>
    </row>
    <row r="17" spans="1:34" ht="15" customHeight="1">
      <c r="B17" s="53" t="s">
        <v>6</v>
      </c>
    </row>
    <row r="18" spans="1:34" ht="15" customHeight="1">
      <c r="A18" s="12" t="s">
        <v>468</v>
      </c>
      <c r="B18" s="54" t="s">
        <v>7</v>
      </c>
      <c r="C18" s="60">
        <v>91.743567999999996</v>
      </c>
      <c r="D18" s="60">
        <v>92.493767000000005</v>
      </c>
      <c r="E18" s="60">
        <v>93.426627999999994</v>
      </c>
      <c r="F18" s="60">
        <v>94.241493000000006</v>
      </c>
      <c r="G18" s="60">
        <v>95.189041000000003</v>
      </c>
      <c r="H18" s="60">
        <v>96.214438999999999</v>
      </c>
      <c r="I18" s="60">
        <v>97.251868999999999</v>
      </c>
      <c r="J18" s="60">
        <v>98.274696000000006</v>
      </c>
      <c r="K18" s="60">
        <v>99.282448000000002</v>
      </c>
      <c r="L18" s="60">
        <v>100.277145</v>
      </c>
      <c r="M18" s="60">
        <v>101.258888</v>
      </c>
      <c r="N18" s="60">
        <v>102.24215700000001</v>
      </c>
      <c r="O18" s="60">
        <v>103.24239300000001</v>
      </c>
      <c r="P18" s="60">
        <v>104.26911200000001</v>
      </c>
      <c r="Q18" s="60">
        <v>105.311455</v>
      </c>
      <c r="R18" s="60">
        <v>106.360741</v>
      </c>
      <c r="S18" s="60">
        <v>107.406662</v>
      </c>
      <c r="T18" s="60">
        <v>108.438393</v>
      </c>
      <c r="U18" s="60">
        <v>109.44684599999999</v>
      </c>
      <c r="V18" s="60">
        <v>110.446091</v>
      </c>
      <c r="W18" s="60">
        <v>111.44924899999999</v>
      </c>
      <c r="X18" s="60">
        <v>112.47022200000001</v>
      </c>
      <c r="Y18" s="60">
        <v>113.502556</v>
      </c>
      <c r="Z18" s="60">
        <v>114.54393</v>
      </c>
      <c r="AA18" s="60">
        <v>115.592484</v>
      </c>
      <c r="AB18" s="60">
        <v>116.642601</v>
      </c>
      <c r="AC18" s="60">
        <v>117.70586400000001</v>
      </c>
      <c r="AD18" s="60">
        <v>118.775322</v>
      </c>
      <c r="AE18" s="60">
        <v>119.83873699999999</v>
      </c>
      <c r="AF18" s="60">
        <v>120.907867</v>
      </c>
      <c r="AG18" s="60">
        <v>121.979927</v>
      </c>
      <c r="AH18" s="56">
        <v>9.5409999999999991E-3</v>
      </c>
    </row>
    <row r="19" spans="1:34" ht="15" customHeight="1">
      <c r="A19" s="12" t="s">
        <v>469</v>
      </c>
      <c r="B19" s="54" t="s">
        <v>8</v>
      </c>
      <c r="C19" s="60">
        <v>1.838832</v>
      </c>
      <c r="D19" s="60">
        <v>2.0298949999999998</v>
      </c>
      <c r="E19" s="60">
        <v>1.920078</v>
      </c>
      <c r="F19" s="60">
        <v>2.0615009999999998</v>
      </c>
      <c r="G19" s="60">
        <v>2.1488079999999998</v>
      </c>
      <c r="H19" s="60">
        <v>2.170696</v>
      </c>
      <c r="I19" s="60">
        <v>2.1661350000000001</v>
      </c>
      <c r="J19" s="60">
        <v>2.1611750000000001</v>
      </c>
      <c r="K19" s="60">
        <v>2.1582849999999998</v>
      </c>
      <c r="L19" s="60">
        <v>2.155443</v>
      </c>
      <c r="M19" s="60">
        <v>2.1671290000000001</v>
      </c>
      <c r="N19" s="60">
        <v>2.194356</v>
      </c>
      <c r="O19" s="60">
        <v>2.231306</v>
      </c>
      <c r="P19" s="60">
        <v>2.2575769999999999</v>
      </c>
      <c r="Q19" s="60">
        <v>2.2753290000000002</v>
      </c>
      <c r="R19" s="60">
        <v>2.2828200000000001</v>
      </c>
      <c r="S19" s="60">
        <v>2.2794539999999999</v>
      </c>
      <c r="T19" s="60">
        <v>2.26694</v>
      </c>
      <c r="U19" s="60">
        <v>2.2683990000000001</v>
      </c>
      <c r="V19" s="60">
        <v>2.2829579999999998</v>
      </c>
      <c r="W19" s="60">
        <v>2.3115359999999998</v>
      </c>
      <c r="X19" s="60">
        <v>2.3337509999999999</v>
      </c>
      <c r="Y19" s="60">
        <v>2.3537379999999999</v>
      </c>
      <c r="Z19" s="60">
        <v>2.3719380000000001</v>
      </c>
      <c r="AA19" s="60">
        <v>2.3845939999999999</v>
      </c>
      <c r="AB19" s="60">
        <v>2.4089230000000001</v>
      </c>
      <c r="AC19" s="60">
        <v>2.4264039999999998</v>
      </c>
      <c r="AD19" s="60">
        <v>2.4316460000000002</v>
      </c>
      <c r="AE19" s="60">
        <v>2.448693</v>
      </c>
      <c r="AF19" s="60">
        <v>2.4630399999999999</v>
      </c>
      <c r="AG19" s="60">
        <v>2.4740730000000002</v>
      </c>
      <c r="AH19" s="56">
        <v>9.9399999999999992E-3</v>
      </c>
    </row>
    <row r="20" spans="1:34" ht="15" customHeight="1">
      <c r="A20" s="12" t="s">
        <v>470</v>
      </c>
      <c r="B20" s="53" t="s">
        <v>9</v>
      </c>
      <c r="C20" s="73">
        <v>93.582397</v>
      </c>
      <c r="D20" s="73">
        <v>94.523658999999995</v>
      </c>
      <c r="E20" s="73">
        <v>95.346710000000002</v>
      </c>
      <c r="F20" s="73">
        <v>96.302993999999998</v>
      </c>
      <c r="G20" s="73">
        <v>97.337845000000002</v>
      </c>
      <c r="H20" s="73">
        <v>98.385131999999999</v>
      </c>
      <c r="I20" s="73">
        <v>99.418007000000003</v>
      </c>
      <c r="J20" s="73">
        <v>100.435867</v>
      </c>
      <c r="K20" s="73">
        <v>101.440735</v>
      </c>
      <c r="L20" s="73">
        <v>102.432587</v>
      </c>
      <c r="M20" s="73">
        <v>103.426018</v>
      </c>
      <c r="N20" s="73">
        <v>104.436516</v>
      </c>
      <c r="O20" s="73">
        <v>105.47370100000001</v>
      </c>
      <c r="P20" s="73">
        <v>106.52668799999999</v>
      </c>
      <c r="Q20" s="73">
        <v>107.58678399999999</v>
      </c>
      <c r="R20" s="73">
        <v>108.643562</v>
      </c>
      <c r="S20" s="73">
        <v>109.68611900000001</v>
      </c>
      <c r="T20" s="73">
        <v>110.70533</v>
      </c>
      <c r="U20" s="73">
        <v>111.715248</v>
      </c>
      <c r="V20" s="73">
        <v>112.72905</v>
      </c>
      <c r="W20" s="73">
        <v>113.76078800000001</v>
      </c>
      <c r="X20" s="73">
        <v>114.80397000000001</v>
      </c>
      <c r="Y20" s="73">
        <v>115.85629299999999</v>
      </c>
      <c r="Z20" s="73">
        <v>116.915871</v>
      </c>
      <c r="AA20" s="73">
        <v>117.977081</v>
      </c>
      <c r="AB20" s="73">
        <v>119.05152099999999</v>
      </c>
      <c r="AC20" s="73">
        <v>120.132271</v>
      </c>
      <c r="AD20" s="73">
        <v>121.20697</v>
      </c>
      <c r="AE20" s="73">
        <v>122.28743</v>
      </c>
      <c r="AF20" s="73">
        <v>123.37091100000001</v>
      </c>
      <c r="AG20" s="73">
        <v>124.454002</v>
      </c>
      <c r="AH20" s="58">
        <v>9.5479999999999992E-3</v>
      </c>
    </row>
    <row r="22" spans="1:34" ht="15" customHeight="1">
      <c r="B22" s="53" t="s">
        <v>10</v>
      </c>
    </row>
    <row r="23" spans="1:34" ht="15" customHeight="1">
      <c r="B23" s="53" t="s">
        <v>11</v>
      </c>
    </row>
    <row r="24" spans="1:34" ht="15" customHeight="1">
      <c r="A24" s="12" t="s">
        <v>471</v>
      </c>
      <c r="B24" s="54" t="s">
        <v>559</v>
      </c>
      <c r="C24" s="60">
        <v>92.874618999999996</v>
      </c>
      <c r="D24" s="60">
        <v>94.294548000000006</v>
      </c>
      <c r="E24" s="60">
        <v>94.450385999999995</v>
      </c>
      <c r="F24" s="60">
        <v>95.745604999999998</v>
      </c>
      <c r="G24" s="60">
        <v>96.579139999999995</v>
      </c>
      <c r="H24" s="60">
        <v>97.300017999999994</v>
      </c>
      <c r="I24" s="60">
        <v>96.721396999999996</v>
      </c>
      <c r="J24" s="60">
        <v>96.050078999999997</v>
      </c>
      <c r="K24" s="60">
        <v>95.358665000000002</v>
      </c>
      <c r="L24" s="60">
        <v>94.638687000000004</v>
      </c>
      <c r="M24" s="60">
        <v>93.739624000000006</v>
      </c>
      <c r="N24" s="60">
        <v>92.984718000000001</v>
      </c>
      <c r="O24" s="60">
        <v>92.321533000000002</v>
      </c>
      <c r="P24" s="60">
        <v>91.710487000000001</v>
      </c>
      <c r="Q24" s="60">
        <v>91.153137000000001</v>
      </c>
      <c r="R24" s="60">
        <v>90.682868999999997</v>
      </c>
      <c r="S24" s="60">
        <v>90.265136999999996</v>
      </c>
      <c r="T24" s="60">
        <v>89.870987</v>
      </c>
      <c r="U24" s="60">
        <v>89.506484999999998</v>
      </c>
      <c r="V24" s="60">
        <v>89.175758000000002</v>
      </c>
      <c r="W24" s="60">
        <v>88.824623000000003</v>
      </c>
      <c r="X24" s="60">
        <v>88.516159000000002</v>
      </c>
      <c r="Y24" s="60">
        <v>88.219268999999997</v>
      </c>
      <c r="Z24" s="60">
        <v>87.951149000000001</v>
      </c>
      <c r="AA24" s="60">
        <v>87.700019999999995</v>
      </c>
      <c r="AB24" s="60">
        <v>87.469573999999994</v>
      </c>
      <c r="AC24" s="60">
        <v>87.278946000000005</v>
      </c>
      <c r="AD24" s="60">
        <v>87.134293</v>
      </c>
      <c r="AE24" s="60">
        <v>87.040024000000003</v>
      </c>
      <c r="AF24" s="60">
        <v>86.972649000000004</v>
      </c>
      <c r="AG24" s="60">
        <v>86.917884999999998</v>
      </c>
      <c r="AH24" s="56">
        <v>-2.2070000000000002E-3</v>
      </c>
    </row>
    <row r="25" spans="1:34" ht="15" customHeight="1">
      <c r="A25" s="12" t="s">
        <v>472</v>
      </c>
      <c r="B25" s="54" t="s">
        <v>12</v>
      </c>
      <c r="C25" s="60">
        <v>91.926215999999997</v>
      </c>
      <c r="D25" s="60">
        <v>93.228499999999997</v>
      </c>
      <c r="E25" s="60">
        <v>93.309250000000006</v>
      </c>
      <c r="F25" s="60">
        <v>94.569321000000002</v>
      </c>
      <c r="G25" s="60">
        <v>95.378639000000007</v>
      </c>
      <c r="H25" s="60">
        <v>96.045638999999994</v>
      </c>
      <c r="I25" s="60">
        <v>95.439926</v>
      </c>
      <c r="J25" s="60">
        <v>94.708832000000001</v>
      </c>
      <c r="K25" s="60">
        <v>93.984549999999999</v>
      </c>
      <c r="L25" s="60">
        <v>93.232414000000006</v>
      </c>
      <c r="M25" s="60">
        <v>92.306174999999996</v>
      </c>
      <c r="N25" s="60">
        <v>91.506004000000004</v>
      </c>
      <c r="O25" s="60">
        <v>90.829536000000004</v>
      </c>
      <c r="P25" s="60">
        <v>90.189589999999995</v>
      </c>
      <c r="Q25" s="60">
        <v>89.605850000000004</v>
      </c>
      <c r="R25" s="60">
        <v>89.103522999999996</v>
      </c>
      <c r="S25" s="60">
        <v>88.633148000000006</v>
      </c>
      <c r="T25" s="60">
        <v>88.210898999999998</v>
      </c>
      <c r="U25" s="60">
        <v>87.809646999999998</v>
      </c>
      <c r="V25" s="60">
        <v>87.444687000000002</v>
      </c>
      <c r="W25" s="60">
        <v>87.057006999999999</v>
      </c>
      <c r="X25" s="60">
        <v>86.716453999999999</v>
      </c>
      <c r="Y25" s="60">
        <v>86.387978000000004</v>
      </c>
      <c r="Z25" s="60">
        <v>86.089034999999996</v>
      </c>
      <c r="AA25" s="60">
        <v>85.813766000000001</v>
      </c>
      <c r="AB25" s="60">
        <v>85.553154000000006</v>
      </c>
      <c r="AC25" s="60">
        <v>85.314498999999998</v>
      </c>
      <c r="AD25" s="60">
        <v>85.154808000000003</v>
      </c>
      <c r="AE25" s="60">
        <v>85.049712999999997</v>
      </c>
      <c r="AF25" s="60">
        <v>84.980926999999994</v>
      </c>
      <c r="AG25" s="60">
        <v>84.917252000000005</v>
      </c>
      <c r="AH25" s="56">
        <v>-2.64E-3</v>
      </c>
    </row>
    <row r="27" spans="1:34" ht="15" customHeight="1">
      <c r="B27" s="53" t="s">
        <v>560</v>
      </c>
    </row>
    <row r="28" spans="1:34" ht="15" customHeight="1">
      <c r="B28" s="53" t="s">
        <v>561</v>
      </c>
    </row>
    <row r="29" spans="1:34" ht="15" customHeight="1">
      <c r="A29" s="12" t="s">
        <v>473</v>
      </c>
      <c r="B29" s="64" t="s">
        <v>610</v>
      </c>
      <c r="C29" s="65">
        <v>0.113108</v>
      </c>
      <c r="D29" s="65">
        <v>0.115901</v>
      </c>
      <c r="E29" s="65">
        <v>0.11478099999999999</v>
      </c>
      <c r="F29" s="65">
        <v>0.114161</v>
      </c>
      <c r="G29" s="65">
        <v>0.11368499999999999</v>
      </c>
      <c r="H29" s="65">
        <v>0.11312800000000001</v>
      </c>
      <c r="I29" s="65">
        <v>0.112423</v>
      </c>
      <c r="J29" s="65">
        <v>0.11151899999999999</v>
      </c>
      <c r="K29" s="65">
        <v>0.110527</v>
      </c>
      <c r="L29" s="65">
        <v>0.10946500000000001</v>
      </c>
      <c r="M29" s="65">
        <v>0.108322</v>
      </c>
      <c r="N29" s="65">
        <v>0.107237</v>
      </c>
      <c r="O29" s="65">
        <v>0.106139</v>
      </c>
      <c r="P29" s="65">
        <v>0.10502400000000001</v>
      </c>
      <c r="Q29" s="65">
        <v>0.10392700000000001</v>
      </c>
      <c r="R29" s="65">
        <v>0.102731</v>
      </c>
      <c r="S29" s="65">
        <v>0.101536</v>
      </c>
      <c r="T29" s="65">
        <v>0.10032000000000001</v>
      </c>
      <c r="U29" s="65">
        <v>9.9071999999999993E-2</v>
      </c>
      <c r="V29" s="65">
        <v>9.7779000000000005E-2</v>
      </c>
      <c r="W29" s="65">
        <v>9.6482999999999999E-2</v>
      </c>
      <c r="X29" s="65">
        <v>9.5223000000000002E-2</v>
      </c>
      <c r="Y29" s="65">
        <v>9.393E-2</v>
      </c>
      <c r="Z29" s="65">
        <v>9.2608999999999997E-2</v>
      </c>
      <c r="AA29" s="65">
        <v>9.1304999999999997E-2</v>
      </c>
      <c r="AB29" s="65">
        <v>8.9989E-2</v>
      </c>
      <c r="AC29" s="65">
        <v>8.8691000000000006E-2</v>
      </c>
      <c r="AD29" s="65">
        <v>8.7389999999999995E-2</v>
      </c>
      <c r="AE29" s="65">
        <v>8.6102999999999999E-2</v>
      </c>
      <c r="AF29" s="65">
        <v>8.4830000000000003E-2</v>
      </c>
      <c r="AG29" s="65">
        <v>8.3562999999999998E-2</v>
      </c>
      <c r="AH29" s="66">
        <v>-1.0041E-2</v>
      </c>
    </row>
    <row r="30" spans="1:34" ht="15" customHeight="1">
      <c r="A30" s="12" t="s">
        <v>474</v>
      </c>
      <c r="B30" s="64" t="s">
        <v>611</v>
      </c>
      <c r="C30" s="65">
        <v>0.53048399999999996</v>
      </c>
      <c r="D30" s="65">
        <v>0.49940099999999998</v>
      </c>
      <c r="E30" s="65">
        <v>0.54127000000000003</v>
      </c>
      <c r="F30" s="65">
        <v>0.54580099999999998</v>
      </c>
      <c r="G30" s="65">
        <v>0.55119300000000004</v>
      </c>
      <c r="H30" s="65">
        <v>0.55642000000000003</v>
      </c>
      <c r="I30" s="65">
        <v>0.56096599999999996</v>
      </c>
      <c r="J30" s="65">
        <v>0.56501500000000004</v>
      </c>
      <c r="K30" s="65">
        <v>0.56886400000000004</v>
      </c>
      <c r="L30" s="65">
        <v>0.57253799999999999</v>
      </c>
      <c r="M30" s="65">
        <v>0.57571300000000003</v>
      </c>
      <c r="N30" s="65">
        <v>0.57973799999999998</v>
      </c>
      <c r="O30" s="65">
        <v>0.58424699999999996</v>
      </c>
      <c r="P30" s="65">
        <v>0.589036</v>
      </c>
      <c r="Q30" s="65">
        <v>0.59434299999999995</v>
      </c>
      <c r="R30" s="65">
        <v>0.60035700000000003</v>
      </c>
      <c r="S30" s="65">
        <v>0.60645899999999997</v>
      </c>
      <c r="T30" s="65">
        <v>0.61268100000000003</v>
      </c>
      <c r="U30" s="65">
        <v>0.61884399999999995</v>
      </c>
      <c r="V30" s="65">
        <v>0.62501600000000002</v>
      </c>
      <c r="W30" s="65">
        <v>0.63111899999999999</v>
      </c>
      <c r="X30" s="65">
        <v>0.63766900000000004</v>
      </c>
      <c r="Y30" s="65">
        <v>0.64483199999999996</v>
      </c>
      <c r="Z30" s="65">
        <v>0.65201200000000004</v>
      </c>
      <c r="AA30" s="65">
        <v>0.65969199999999995</v>
      </c>
      <c r="AB30" s="65">
        <v>0.66742400000000002</v>
      </c>
      <c r="AC30" s="65">
        <v>0.67552199999999996</v>
      </c>
      <c r="AD30" s="65">
        <v>0.68384199999999995</v>
      </c>
      <c r="AE30" s="65">
        <v>0.69297200000000003</v>
      </c>
      <c r="AF30" s="65">
        <v>0.70240400000000003</v>
      </c>
      <c r="AG30" s="65">
        <v>0.71213800000000005</v>
      </c>
      <c r="AH30" s="66">
        <v>9.8639999999999995E-3</v>
      </c>
    </row>
    <row r="31" spans="1:34">
      <c r="A31" s="12" t="s">
        <v>475</v>
      </c>
      <c r="B31" s="64" t="s">
        <v>612</v>
      </c>
      <c r="C31" s="65">
        <v>2.5259E-2</v>
      </c>
      <c r="D31" s="65">
        <v>2.4811E-2</v>
      </c>
      <c r="E31" s="65">
        <v>2.4421999999999999E-2</v>
      </c>
      <c r="F31" s="65">
        <v>2.4157000000000001E-2</v>
      </c>
      <c r="G31" s="65">
        <v>2.3959000000000001E-2</v>
      </c>
      <c r="H31" s="65">
        <v>2.3758000000000001E-2</v>
      </c>
      <c r="I31" s="65">
        <v>2.3536000000000001E-2</v>
      </c>
      <c r="J31" s="65">
        <v>2.3290000000000002E-2</v>
      </c>
      <c r="K31" s="65">
        <v>2.3033999999999999E-2</v>
      </c>
      <c r="L31" s="65">
        <v>2.2773000000000002E-2</v>
      </c>
      <c r="M31" s="65">
        <v>2.2513999999999999E-2</v>
      </c>
      <c r="N31" s="65">
        <v>2.2266999999999999E-2</v>
      </c>
      <c r="O31" s="65">
        <v>2.2034999999999999E-2</v>
      </c>
      <c r="P31" s="65">
        <v>2.1814E-2</v>
      </c>
      <c r="Q31" s="65">
        <v>2.1606E-2</v>
      </c>
      <c r="R31" s="65">
        <v>2.1409999999999998E-2</v>
      </c>
      <c r="S31" s="65">
        <v>2.1221E-2</v>
      </c>
      <c r="T31" s="65">
        <v>2.1028999999999999E-2</v>
      </c>
      <c r="U31" s="65">
        <v>2.0830000000000001E-2</v>
      </c>
      <c r="V31" s="65">
        <v>2.0631E-2</v>
      </c>
      <c r="W31" s="65">
        <v>2.0435999999999999E-2</v>
      </c>
      <c r="X31" s="65">
        <v>2.0261999999999999E-2</v>
      </c>
      <c r="Y31" s="65">
        <v>2.0094000000000001E-2</v>
      </c>
      <c r="Z31" s="65">
        <v>1.993E-2</v>
      </c>
      <c r="AA31" s="65">
        <v>1.9769999999999999E-2</v>
      </c>
      <c r="AB31" s="65">
        <v>1.9612000000000001E-2</v>
      </c>
      <c r="AC31" s="65">
        <v>1.9456999999999999E-2</v>
      </c>
      <c r="AD31" s="65">
        <v>1.9306E-2</v>
      </c>
      <c r="AE31" s="65">
        <v>1.9164E-2</v>
      </c>
      <c r="AF31" s="65">
        <v>1.9032E-2</v>
      </c>
      <c r="AG31" s="65">
        <v>1.89E-2</v>
      </c>
      <c r="AH31" s="66">
        <v>-9.6200000000000001E-3</v>
      </c>
    </row>
    <row r="32" spans="1:34">
      <c r="A32" s="12" t="s">
        <v>476</v>
      </c>
      <c r="B32" s="64" t="s">
        <v>13</v>
      </c>
      <c r="C32" s="65">
        <v>0.50582700000000003</v>
      </c>
      <c r="D32" s="65">
        <v>0.501606</v>
      </c>
      <c r="E32" s="65">
        <v>0.49821599999999999</v>
      </c>
      <c r="F32" s="65">
        <v>0.49702400000000002</v>
      </c>
      <c r="G32" s="65">
        <v>0.49727700000000002</v>
      </c>
      <c r="H32" s="65">
        <v>0.497199</v>
      </c>
      <c r="I32" s="65">
        <v>0.48862499999999998</v>
      </c>
      <c r="J32" s="65">
        <v>0.48024600000000001</v>
      </c>
      <c r="K32" s="65">
        <v>0.472302</v>
      </c>
      <c r="L32" s="65">
        <v>0.46496799999999999</v>
      </c>
      <c r="M32" s="65">
        <v>0.45758700000000002</v>
      </c>
      <c r="N32" s="65">
        <v>0.45099099999999998</v>
      </c>
      <c r="O32" s="65">
        <v>0.44511499999999998</v>
      </c>
      <c r="P32" s="65">
        <v>0.43976900000000002</v>
      </c>
      <c r="Q32" s="65">
        <v>0.43518499999999999</v>
      </c>
      <c r="R32" s="65">
        <v>0.43122300000000002</v>
      </c>
      <c r="S32" s="65">
        <v>0.42785899999999999</v>
      </c>
      <c r="T32" s="65">
        <v>0.42490099999999997</v>
      </c>
      <c r="U32" s="65">
        <v>0.422213</v>
      </c>
      <c r="V32" s="65">
        <v>0.41984700000000003</v>
      </c>
      <c r="W32" s="65">
        <v>0.41677199999999998</v>
      </c>
      <c r="X32" s="65">
        <v>0.41436699999999999</v>
      </c>
      <c r="Y32" s="65">
        <v>0.41240500000000002</v>
      </c>
      <c r="Z32" s="65">
        <v>0.41082099999999999</v>
      </c>
      <c r="AA32" s="65">
        <v>0.40966599999999997</v>
      </c>
      <c r="AB32" s="65">
        <v>0.40884999999999999</v>
      </c>
      <c r="AC32" s="65">
        <v>0.40842000000000001</v>
      </c>
      <c r="AD32" s="65">
        <v>0.408362</v>
      </c>
      <c r="AE32" s="65">
        <v>0.408748</v>
      </c>
      <c r="AF32" s="65">
        <v>0.40959499999999999</v>
      </c>
      <c r="AG32" s="65">
        <v>0.41073399999999999</v>
      </c>
      <c r="AH32" s="66">
        <v>-6.9179999999999997E-3</v>
      </c>
    </row>
    <row r="33" spans="1:34">
      <c r="A33" s="12" t="s">
        <v>477</v>
      </c>
      <c r="B33" s="64" t="s">
        <v>14</v>
      </c>
      <c r="C33" s="65">
        <v>8.4764999999999993E-2</v>
      </c>
      <c r="D33" s="65">
        <v>8.4110000000000004E-2</v>
      </c>
      <c r="E33" s="65">
        <v>8.3668999999999993E-2</v>
      </c>
      <c r="F33" s="65">
        <v>8.3581000000000003E-2</v>
      </c>
      <c r="G33" s="65">
        <v>8.3670999999999995E-2</v>
      </c>
      <c r="H33" s="65">
        <v>8.3723000000000006E-2</v>
      </c>
      <c r="I33" s="65">
        <v>8.3681000000000005E-2</v>
      </c>
      <c r="J33" s="65">
        <v>8.3543999999999993E-2</v>
      </c>
      <c r="K33" s="65">
        <v>8.3345000000000002E-2</v>
      </c>
      <c r="L33" s="65">
        <v>8.3090999999999998E-2</v>
      </c>
      <c r="M33" s="65">
        <v>8.2788E-2</v>
      </c>
      <c r="N33" s="65">
        <v>8.2504999999999995E-2</v>
      </c>
      <c r="O33" s="65">
        <v>8.2242999999999997E-2</v>
      </c>
      <c r="P33" s="65">
        <v>8.1995999999999999E-2</v>
      </c>
      <c r="Q33" s="65">
        <v>8.1770999999999996E-2</v>
      </c>
      <c r="R33" s="65">
        <v>8.1555000000000002E-2</v>
      </c>
      <c r="S33" s="65">
        <v>8.133E-2</v>
      </c>
      <c r="T33" s="65">
        <v>8.1077999999999997E-2</v>
      </c>
      <c r="U33" s="65">
        <v>8.0789E-2</v>
      </c>
      <c r="V33" s="65">
        <v>8.0484E-2</v>
      </c>
      <c r="W33" s="65">
        <v>8.0180000000000001E-2</v>
      </c>
      <c r="X33" s="65">
        <v>7.9950999999999994E-2</v>
      </c>
      <c r="Y33" s="65">
        <v>7.9723000000000002E-2</v>
      </c>
      <c r="Z33" s="65">
        <v>7.9502000000000003E-2</v>
      </c>
      <c r="AA33" s="65">
        <v>7.9274999999999998E-2</v>
      </c>
      <c r="AB33" s="65">
        <v>7.9034999999999994E-2</v>
      </c>
      <c r="AC33" s="65">
        <v>7.8794000000000003E-2</v>
      </c>
      <c r="AD33" s="65">
        <v>7.8550999999999996E-2</v>
      </c>
      <c r="AE33" s="65">
        <v>7.8322000000000003E-2</v>
      </c>
      <c r="AF33" s="65">
        <v>7.8112000000000001E-2</v>
      </c>
      <c r="AG33" s="65">
        <v>7.7890000000000001E-2</v>
      </c>
      <c r="AH33" s="66">
        <v>-2.8159999999999999E-3</v>
      </c>
    </row>
    <row r="34" spans="1:34">
      <c r="A34" s="12" t="s">
        <v>478</v>
      </c>
      <c r="B34" s="64" t="s">
        <v>15</v>
      </c>
      <c r="C34" s="65">
        <v>0.53477300000000005</v>
      </c>
      <c r="D34" s="65">
        <v>0.51842600000000005</v>
      </c>
      <c r="E34" s="65">
        <v>0.50512299999999999</v>
      </c>
      <c r="F34" s="65">
        <v>0.49513200000000002</v>
      </c>
      <c r="G34" s="65">
        <v>0.48716599999999999</v>
      </c>
      <c r="H34" s="65">
        <v>0.480211</v>
      </c>
      <c r="I34" s="65">
        <v>0.47419899999999998</v>
      </c>
      <c r="J34" s="65">
        <v>0.46879700000000002</v>
      </c>
      <c r="K34" s="65">
        <v>0.461557</v>
      </c>
      <c r="L34" s="65">
        <v>0.45454499999999998</v>
      </c>
      <c r="M34" s="65">
        <v>0.44033699999999998</v>
      </c>
      <c r="N34" s="65">
        <v>0.428149</v>
      </c>
      <c r="O34" s="65">
        <v>0.41752400000000001</v>
      </c>
      <c r="P34" s="65">
        <v>0.408416</v>
      </c>
      <c r="Q34" s="65">
        <v>0.40073199999999998</v>
      </c>
      <c r="R34" s="65">
        <v>0.394175</v>
      </c>
      <c r="S34" s="65">
        <v>0.38869199999999998</v>
      </c>
      <c r="T34" s="65">
        <v>0.38391700000000001</v>
      </c>
      <c r="U34" s="65">
        <v>0.379658</v>
      </c>
      <c r="V34" s="65">
        <v>0.37587700000000002</v>
      </c>
      <c r="W34" s="65">
        <v>0.370444</v>
      </c>
      <c r="X34" s="65">
        <v>0.36624499999999999</v>
      </c>
      <c r="Y34" s="65">
        <v>0.36268800000000001</v>
      </c>
      <c r="Z34" s="65">
        <v>0.35947400000000002</v>
      </c>
      <c r="AA34" s="65">
        <v>0.35683799999999999</v>
      </c>
      <c r="AB34" s="65">
        <v>0.35471000000000003</v>
      </c>
      <c r="AC34" s="65">
        <v>0.353074</v>
      </c>
      <c r="AD34" s="65">
        <v>0.35192200000000001</v>
      </c>
      <c r="AE34" s="65">
        <v>0.35126499999999999</v>
      </c>
      <c r="AF34" s="65">
        <v>0.35107500000000003</v>
      </c>
      <c r="AG34" s="65">
        <v>0.351211</v>
      </c>
      <c r="AH34" s="66">
        <v>-1.3917000000000001E-2</v>
      </c>
    </row>
    <row r="35" spans="1:34">
      <c r="A35" s="12" t="s">
        <v>479</v>
      </c>
      <c r="B35" s="64" t="s">
        <v>16</v>
      </c>
      <c r="C35" s="65">
        <v>0.65267500000000001</v>
      </c>
      <c r="D35" s="65">
        <v>0.64821899999999999</v>
      </c>
      <c r="E35" s="65">
        <v>0.64407099999999995</v>
      </c>
      <c r="F35" s="65">
        <v>0.64253700000000002</v>
      </c>
      <c r="G35" s="65">
        <v>0.64270700000000003</v>
      </c>
      <c r="H35" s="65">
        <v>0.64365099999999997</v>
      </c>
      <c r="I35" s="65">
        <v>0.64488599999999996</v>
      </c>
      <c r="J35" s="65">
        <v>0.64618600000000004</v>
      </c>
      <c r="K35" s="65">
        <v>0.64755200000000002</v>
      </c>
      <c r="L35" s="65">
        <v>0.649011</v>
      </c>
      <c r="M35" s="65">
        <v>0.64871100000000004</v>
      </c>
      <c r="N35" s="65">
        <v>0.649393</v>
      </c>
      <c r="O35" s="65">
        <v>0.65064699999999998</v>
      </c>
      <c r="P35" s="65">
        <v>0.65229899999999996</v>
      </c>
      <c r="Q35" s="65">
        <v>0.65434400000000004</v>
      </c>
      <c r="R35" s="65">
        <v>0.65670899999999999</v>
      </c>
      <c r="S35" s="65">
        <v>0.65926700000000005</v>
      </c>
      <c r="T35" s="65">
        <v>0.66180799999999995</v>
      </c>
      <c r="U35" s="65">
        <v>0.66427700000000001</v>
      </c>
      <c r="V35" s="65">
        <v>0.66683599999999998</v>
      </c>
      <c r="W35" s="65">
        <v>0.66918900000000003</v>
      </c>
      <c r="X35" s="65">
        <v>0.67248399999999997</v>
      </c>
      <c r="Y35" s="65">
        <v>0.67595899999999998</v>
      </c>
      <c r="Z35" s="65">
        <v>0.67956899999999998</v>
      </c>
      <c r="AA35" s="65">
        <v>0.68328</v>
      </c>
      <c r="AB35" s="65">
        <v>0.68710199999999999</v>
      </c>
      <c r="AC35" s="65">
        <v>0.69105099999999997</v>
      </c>
      <c r="AD35" s="65">
        <v>0.69503999999999999</v>
      </c>
      <c r="AE35" s="65">
        <v>0.69916199999999995</v>
      </c>
      <c r="AF35" s="65">
        <v>0.70339700000000005</v>
      </c>
      <c r="AG35" s="65">
        <v>0.70757099999999995</v>
      </c>
      <c r="AH35" s="66">
        <v>2.696E-3</v>
      </c>
    </row>
    <row r="36" spans="1:34">
      <c r="A36" s="12" t="s">
        <v>480</v>
      </c>
      <c r="B36" s="64" t="s">
        <v>214</v>
      </c>
      <c r="C36" s="65">
        <v>0.33015899999999998</v>
      </c>
      <c r="D36" s="65">
        <v>0.32575500000000002</v>
      </c>
      <c r="E36" s="65">
        <v>0.32198100000000002</v>
      </c>
      <c r="F36" s="65">
        <v>0.31943500000000002</v>
      </c>
      <c r="G36" s="65">
        <v>0.31791799999999998</v>
      </c>
      <c r="H36" s="65">
        <v>0.31721500000000002</v>
      </c>
      <c r="I36" s="65">
        <v>0.31684099999999998</v>
      </c>
      <c r="J36" s="65">
        <v>0.31725399999999998</v>
      </c>
      <c r="K36" s="65">
        <v>0.31851200000000002</v>
      </c>
      <c r="L36" s="65">
        <v>0.32017899999999999</v>
      </c>
      <c r="M36" s="65">
        <v>0.32181300000000002</v>
      </c>
      <c r="N36" s="65">
        <v>0.32437700000000003</v>
      </c>
      <c r="O36" s="65">
        <v>0.32749299999999998</v>
      </c>
      <c r="P36" s="65">
        <v>0.330646</v>
      </c>
      <c r="Q36" s="65">
        <v>0.33385999999999999</v>
      </c>
      <c r="R36" s="65">
        <v>0.33760699999999999</v>
      </c>
      <c r="S36" s="65">
        <v>0.34136899999999998</v>
      </c>
      <c r="T36" s="65">
        <v>0.34508699999999998</v>
      </c>
      <c r="U36" s="65">
        <v>0.34877999999999998</v>
      </c>
      <c r="V36" s="65">
        <v>0.35195799999999999</v>
      </c>
      <c r="W36" s="65">
        <v>0.355182</v>
      </c>
      <c r="X36" s="65">
        <v>0.35843700000000001</v>
      </c>
      <c r="Y36" s="65">
        <v>0.360651</v>
      </c>
      <c r="Z36" s="65">
        <v>0.362867</v>
      </c>
      <c r="AA36" s="65">
        <v>0.36398999999999998</v>
      </c>
      <c r="AB36" s="65">
        <v>0.36454700000000001</v>
      </c>
      <c r="AC36" s="65">
        <v>0.36452400000000001</v>
      </c>
      <c r="AD36" s="65">
        <v>0.36388300000000001</v>
      </c>
      <c r="AE36" s="65">
        <v>0.36150700000000002</v>
      </c>
      <c r="AF36" s="65">
        <v>0.35849500000000001</v>
      </c>
      <c r="AG36" s="65">
        <v>0.35363800000000001</v>
      </c>
      <c r="AH36" s="66">
        <v>2.2929999999999999E-3</v>
      </c>
    </row>
    <row r="37" spans="1:34">
      <c r="A37" s="12" t="s">
        <v>481</v>
      </c>
      <c r="B37" s="64" t="s">
        <v>215</v>
      </c>
      <c r="C37" s="65">
        <v>0.43508599999999997</v>
      </c>
      <c r="D37" s="65">
        <v>0.45525500000000002</v>
      </c>
      <c r="E37" s="65">
        <v>0.47462599999999999</v>
      </c>
      <c r="F37" s="65">
        <v>0.49363299999999999</v>
      </c>
      <c r="G37" s="65">
        <v>0.51234199999999996</v>
      </c>
      <c r="H37" s="65">
        <v>0.53010999999999997</v>
      </c>
      <c r="I37" s="65">
        <v>0.54692700000000005</v>
      </c>
      <c r="J37" s="65">
        <v>0.56244799999999995</v>
      </c>
      <c r="K37" s="65">
        <v>0.57694500000000004</v>
      </c>
      <c r="L37" s="65">
        <v>0.59069700000000003</v>
      </c>
      <c r="M37" s="65">
        <v>0.60377199999999998</v>
      </c>
      <c r="N37" s="65">
        <v>0.61621899999999996</v>
      </c>
      <c r="O37" s="65">
        <v>0.62873000000000001</v>
      </c>
      <c r="P37" s="65">
        <v>0.64066800000000002</v>
      </c>
      <c r="Q37" s="65">
        <v>0.65253399999999995</v>
      </c>
      <c r="R37" s="65">
        <v>0.66425800000000002</v>
      </c>
      <c r="S37" s="65">
        <v>0.67603000000000002</v>
      </c>
      <c r="T37" s="65">
        <v>0.68746200000000002</v>
      </c>
      <c r="U37" s="65">
        <v>0.69917899999999999</v>
      </c>
      <c r="V37" s="65">
        <v>0.71102399999999999</v>
      </c>
      <c r="W37" s="65">
        <v>0.72371399999999997</v>
      </c>
      <c r="X37" s="65">
        <v>0.73691399999999996</v>
      </c>
      <c r="Y37" s="65">
        <v>0.75090299999999999</v>
      </c>
      <c r="Z37" s="65">
        <v>0.76567700000000005</v>
      </c>
      <c r="AA37" s="65">
        <v>0.78152600000000005</v>
      </c>
      <c r="AB37" s="65">
        <v>0.79853200000000002</v>
      </c>
      <c r="AC37" s="65">
        <v>0.81672599999999995</v>
      </c>
      <c r="AD37" s="65">
        <v>0.83667999999999998</v>
      </c>
      <c r="AE37" s="65">
        <v>0.85823199999999999</v>
      </c>
      <c r="AF37" s="65">
        <v>0.88141199999999997</v>
      </c>
      <c r="AG37" s="65">
        <v>0.90680700000000003</v>
      </c>
      <c r="AH37" s="66">
        <v>2.4781999999999998E-2</v>
      </c>
    </row>
    <row r="38" spans="1:34">
      <c r="A38" s="12" t="s">
        <v>482</v>
      </c>
      <c r="B38" s="64" t="s">
        <v>19</v>
      </c>
      <c r="C38" s="65">
        <v>1.212048</v>
      </c>
      <c r="D38" s="65">
        <v>1.3228869999999999</v>
      </c>
      <c r="E38" s="65">
        <v>1.39411</v>
      </c>
      <c r="F38" s="65">
        <v>1.464612</v>
      </c>
      <c r="G38" s="65">
        <v>1.536923</v>
      </c>
      <c r="H38" s="65">
        <v>1.60941</v>
      </c>
      <c r="I38" s="65">
        <v>1.625645</v>
      </c>
      <c r="J38" s="65">
        <v>1.643251</v>
      </c>
      <c r="K38" s="65">
        <v>1.661111</v>
      </c>
      <c r="L38" s="65">
        <v>1.679179</v>
      </c>
      <c r="M38" s="65">
        <v>1.6976020000000001</v>
      </c>
      <c r="N38" s="65">
        <v>1.7165570000000001</v>
      </c>
      <c r="O38" s="65">
        <v>1.7368950000000001</v>
      </c>
      <c r="P38" s="65">
        <v>1.7580690000000001</v>
      </c>
      <c r="Q38" s="65">
        <v>1.780321</v>
      </c>
      <c r="R38" s="65">
        <v>1.803553</v>
      </c>
      <c r="S38" s="65">
        <v>1.827615</v>
      </c>
      <c r="T38" s="65">
        <v>1.8526530000000001</v>
      </c>
      <c r="U38" s="65">
        <v>1.8784940000000001</v>
      </c>
      <c r="V38" s="65">
        <v>1.90567</v>
      </c>
      <c r="W38" s="65">
        <v>1.9344079999999999</v>
      </c>
      <c r="X38" s="65">
        <v>1.9648099999999999</v>
      </c>
      <c r="Y38" s="65">
        <v>1.996669</v>
      </c>
      <c r="Z38" s="65">
        <v>2.0307490000000001</v>
      </c>
      <c r="AA38" s="65">
        <v>2.0661339999999999</v>
      </c>
      <c r="AB38" s="65">
        <v>2.1035840000000001</v>
      </c>
      <c r="AC38" s="65">
        <v>2.142973</v>
      </c>
      <c r="AD38" s="65">
        <v>2.1843140000000001</v>
      </c>
      <c r="AE38" s="65">
        <v>2.2280350000000002</v>
      </c>
      <c r="AF38" s="65">
        <v>2.2741159999999998</v>
      </c>
      <c r="AG38" s="65">
        <v>2.3226870000000002</v>
      </c>
      <c r="AH38" s="66">
        <v>2.1916999999999999E-2</v>
      </c>
    </row>
    <row r="39" spans="1:34">
      <c r="A39" s="12" t="s">
        <v>613</v>
      </c>
      <c r="B39" s="67" t="s">
        <v>566</v>
      </c>
      <c r="C39" s="68">
        <v>4.4241840000000003</v>
      </c>
      <c r="D39" s="68">
        <v>4.4963730000000002</v>
      </c>
      <c r="E39" s="68">
        <v>4.6022679999999996</v>
      </c>
      <c r="F39" s="68">
        <v>4.6800730000000001</v>
      </c>
      <c r="G39" s="68">
        <v>4.7668400000000002</v>
      </c>
      <c r="H39" s="68">
        <v>4.8548249999999999</v>
      </c>
      <c r="I39" s="68">
        <v>4.8777280000000003</v>
      </c>
      <c r="J39" s="68">
        <v>4.9015500000000003</v>
      </c>
      <c r="K39" s="68">
        <v>4.9237479999999998</v>
      </c>
      <c r="L39" s="68">
        <v>4.946447</v>
      </c>
      <c r="M39" s="68">
        <v>4.9591589999999997</v>
      </c>
      <c r="N39" s="68">
        <v>4.9774320000000003</v>
      </c>
      <c r="O39" s="68">
        <v>5.0010669999999999</v>
      </c>
      <c r="P39" s="68">
        <v>5.0277370000000001</v>
      </c>
      <c r="Q39" s="68">
        <v>5.0586229999999999</v>
      </c>
      <c r="R39" s="68">
        <v>5.0935790000000001</v>
      </c>
      <c r="S39" s="68">
        <v>5.1313769999999996</v>
      </c>
      <c r="T39" s="68">
        <v>5.1709360000000002</v>
      </c>
      <c r="U39" s="68">
        <v>5.2121360000000001</v>
      </c>
      <c r="V39" s="68">
        <v>5.2551209999999999</v>
      </c>
      <c r="W39" s="68">
        <v>5.2979269999999996</v>
      </c>
      <c r="X39" s="68">
        <v>5.3463609999999999</v>
      </c>
      <c r="Y39" s="68">
        <v>5.3978539999999997</v>
      </c>
      <c r="Z39" s="68">
        <v>5.4532100000000003</v>
      </c>
      <c r="AA39" s="68">
        <v>5.5114770000000002</v>
      </c>
      <c r="AB39" s="68">
        <v>5.573385</v>
      </c>
      <c r="AC39" s="68">
        <v>5.6392319999999998</v>
      </c>
      <c r="AD39" s="68">
        <v>5.7092900000000002</v>
      </c>
      <c r="AE39" s="68">
        <v>5.7835109999999998</v>
      </c>
      <c r="AF39" s="68">
        <v>5.8624689999999999</v>
      </c>
      <c r="AG39" s="68">
        <v>5.945138</v>
      </c>
      <c r="AH39" s="69">
        <v>9.8980000000000005E-3</v>
      </c>
    </row>
    <row r="40" spans="1:34">
      <c r="A40" s="12" t="s">
        <v>614</v>
      </c>
      <c r="B40" s="64" t="s">
        <v>568</v>
      </c>
      <c r="C40" s="65">
        <v>8.8754E-2</v>
      </c>
      <c r="D40" s="65">
        <v>0.100767</v>
      </c>
      <c r="E40" s="65">
        <v>0.108803</v>
      </c>
      <c r="F40" s="65">
        <v>0.11328000000000001</v>
      </c>
      <c r="G40" s="65">
        <v>0.116855</v>
      </c>
      <c r="H40" s="65">
        <v>0.12341199999999999</v>
      </c>
      <c r="I40" s="65">
        <v>0.12740099999999999</v>
      </c>
      <c r="J40" s="65">
        <v>0.13471</v>
      </c>
      <c r="K40" s="65">
        <v>0.13939099999999999</v>
      </c>
      <c r="L40" s="65">
        <v>0.14404900000000001</v>
      </c>
      <c r="M40" s="65">
        <v>0.148256</v>
      </c>
      <c r="N40" s="65">
        <v>0.15443200000000001</v>
      </c>
      <c r="O40" s="65">
        <v>0.15736600000000001</v>
      </c>
      <c r="P40" s="65">
        <v>0.16201599999999999</v>
      </c>
      <c r="Q40" s="65">
        <v>0.166467</v>
      </c>
      <c r="R40" s="65">
        <v>0.17158599999999999</v>
      </c>
      <c r="S40" s="65">
        <v>0.179007</v>
      </c>
      <c r="T40" s="65">
        <v>0.183781</v>
      </c>
      <c r="U40" s="65">
        <v>0.18956300000000001</v>
      </c>
      <c r="V40" s="65">
        <v>0.19514300000000001</v>
      </c>
      <c r="W40" s="65">
        <v>0.20108500000000001</v>
      </c>
      <c r="X40" s="65">
        <v>0.20661299999999999</v>
      </c>
      <c r="Y40" s="65">
        <v>0.21216699999999999</v>
      </c>
      <c r="Z40" s="65">
        <v>0.21770999999999999</v>
      </c>
      <c r="AA40" s="65">
        <v>0.22253400000000001</v>
      </c>
      <c r="AB40" s="65">
        <v>0.22815199999999999</v>
      </c>
      <c r="AC40" s="65">
        <v>0.23599400000000001</v>
      </c>
      <c r="AD40" s="65">
        <v>0.239927</v>
      </c>
      <c r="AE40" s="65">
        <v>0.24339</v>
      </c>
      <c r="AF40" s="65">
        <v>0.24571999999999999</v>
      </c>
      <c r="AG40" s="65">
        <v>0.24898600000000001</v>
      </c>
      <c r="AH40" s="66">
        <v>3.4981999999999999E-2</v>
      </c>
    </row>
    <row r="41" spans="1:34">
      <c r="A41" s="12" t="s">
        <v>615</v>
      </c>
      <c r="B41" s="67" t="s">
        <v>570</v>
      </c>
      <c r="C41" s="68">
        <v>4.3354299999999997</v>
      </c>
      <c r="D41" s="68">
        <v>4.3956049999999998</v>
      </c>
      <c r="E41" s="68">
        <v>4.4934659999999997</v>
      </c>
      <c r="F41" s="68">
        <v>4.5667920000000004</v>
      </c>
      <c r="G41" s="68">
        <v>4.6499860000000002</v>
      </c>
      <c r="H41" s="68">
        <v>4.7314129999999999</v>
      </c>
      <c r="I41" s="68">
        <v>4.7503270000000004</v>
      </c>
      <c r="J41" s="68">
        <v>4.7668410000000003</v>
      </c>
      <c r="K41" s="68">
        <v>4.7843559999999998</v>
      </c>
      <c r="L41" s="68">
        <v>4.8023980000000002</v>
      </c>
      <c r="M41" s="68">
        <v>4.8109029999999997</v>
      </c>
      <c r="N41" s="68">
        <v>4.8230000000000004</v>
      </c>
      <c r="O41" s="68">
        <v>4.8437000000000001</v>
      </c>
      <c r="P41" s="68">
        <v>4.8657209999999997</v>
      </c>
      <c r="Q41" s="68">
        <v>4.8921559999999999</v>
      </c>
      <c r="R41" s="68">
        <v>4.9219929999999996</v>
      </c>
      <c r="S41" s="68">
        <v>4.9523710000000003</v>
      </c>
      <c r="T41" s="68">
        <v>4.9871549999999996</v>
      </c>
      <c r="U41" s="68">
        <v>5.0225730000000004</v>
      </c>
      <c r="V41" s="68">
        <v>5.0599780000000001</v>
      </c>
      <c r="W41" s="68">
        <v>5.0968419999999997</v>
      </c>
      <c r="X41" s="68">
        <v>5.139748</v>
      </c>
      <c r="Y41" s="68">
        <v>5.1856869999999997</v>
      </c>
      <c r="Z41" s="68">
        <v>5.2355</v>
      </c>
      <c r="AA41" s="68">
        <v>5.2889429999999997</v>
      </c>
      <c r="AB41" s="68">
        <v>5.3452320000000002</v>
      </c>
      <c r="AC41" s="68">
        <v>5.4032390000000001</v>
      </c>
      <c r="AD41" s="68">
        <v>5.4693630000000004</v>
      </c>
      <c r="AE41" s="68">
        <v>5.5401210000000001</v>
      </c>
      <c r="AF41" s="68">
        <v>5.6167480000000003</v>
      </c>
      <c r="AG41" s="68">
        <v>5.6961519999999997</v>
      </c>
      <c r="AH41" s="69">
        <v>9.1400000000000006E-3</v>
      </c>
    </row>
    <row r="42" spans="1:34">
      <c r="B42" s="70"/>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row>
    <row r="43" spans="1:34">
      <c r="B43" s="67" t="s">
        <v>18</v>
      </c>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row>
    <row r="44" spans="1:34">
      <c r="A44" s="12" t="s">
        <v>483</v>
      </c>
      <c r="B44" s="64" t="s">
        <v>610</v>
      </c>
      <c r="C44" s="65">
        <v>1.772856</v>
      </c>
      <c r="D44" s="65">
        <v>1.8318430000000001</v>
      </c>
      <c r="E44" s="65">
        <v>1.8273820000000001</v>
      </c>
      <c r="F44" s="65">
        <v>1.8345530000000001</v>
      </c>
      <c r="G44" s="65">
        <v>1.8551150000000001</v>
      </c>
      <c r="H44" s="65">
        <v>1.86914</v>
      </c>
      <c r="I44" s="65">
        <v>1.8738030000000001</v>
      </c>
      <c r="J44" s="65">
        <v>1.8717539999999999</v>
      </c>
      <c r="K44" s="65">
        <v>1.868644</v>
      </c>
      <c r="L44" s="65">
        <v>1.8623510000000001</v>
      </c>
      <c r="M44" s="65">
        <v>1.8527690000000001</v>
      </c>
      <c r="N44" s="65">
        <v>1.8468869999999999</v>
      </c>
      <c r="O44" s="65">
        <v>1.8435029999999999</v>
      </c>
      <c r="P44" s="65">
        <v>1.8403339999999999</v>
      </c>
      <c r="Q44" s="65">
        <v>1.837623</v>
      </c>
      <c r="R44" s="65">
        <v>1.8362050000000001</v>
      </c>
      <c r="S44" s="65">
        <v>1.8349009999999999</v>
      </c>
      <c r="T44" s="65">
        <v>1.8327800000000001</v>
      </c>
      <c r="U44" s="65">
        <v>1.830921</v>
      </c>
      <c r="V44" s="65">
        <v>1.8291869999999999</v>
      </c>
      <c r="W44" s="65">
        <v>1.8272379999999999</v>
      </c>
      <c r="X44" s="65">
        <v>1.8246519999999999</v>
      </c>
      <c r="Y44" s="65">
        <v>1.820829</v>
      </c>
      <c r="Z44" s="65">
        <v>1.816435</v>
      </c>
      <c r="AA44" s="65">
        <v>1.811472</v>
      </c>
      <c r="AB44" s="65">
        <v>1.80613</v>
      </c>
      <c r="AC44" s="65">
        <v>1.8009390000000001</v>
      </c>
      <c r="AD44" s="65">
        <v>1.7959270000000001</v>
      </c>
      <c r="AE44" s="65">
        <v>1.791825</v>
      </c>
      <c r="AF44" s="65">
        <v>1.786999</v>
      </c>
      <c r="AG44" s="65">
        <v>1.780834</v>
      </c>
      <c r="AH44" s="66">
        <v>1.4999999999999999E-4</v>
      </c>
    </row>
    <row r="45" spans="1:34">
      <c r="A45" s="12" t="s">
        <v>484</v>
      </c>
      <c r="B45" s="64" t="s">
        <v>611</v>
      </c>
      <c r="C45" s="65">
        <v>2.7616000000000002E-2</v>
      </c>
      <c r="D45" s="65">
        <v>2.3902E-2</v>
      </c>
      <c r="E45" s="65">
        <v>2.6169000000000001E-2</v>
      </c>
      <c r="F45" s="65">
        <v>2.6034000000000002E-2</v>
      </c>
      <c r="G45" s="65">
        <v>2.6061000000000001E-2</v>
      </c>
      <c r="H45" s="65">
        <v>2.6022E-2</v>
      </c>
      <c r="I45" s="65">
        <v>2.5873E-2</v>
      </c>
      <c r="J45" s="65">
        <v>2.5704000000000001E-2</v>
      </c>
      <c r="K45" s="65">
        <v>2.5538999999999999E-2</v>
      </c>
      <c r="L45" s="65">
        <v>2.5346E-2</v>
      </c>
      <c r="M45" s="65">
        <v>2.5099E-2</v>
      </c>
      <c r="N45" s="65">
        <v>2.4910000000000002E-2</v>
      </c>
      <c r="O45" s="65">
        <v>2.4764999999999999E-2</v>
      </c>
      <c r="P45" s="65">
        <v>2.4636000000000002E-2</v>
      </c>
      <c r="Q45" s="65">
        <v>2.4524000000000001E-2</v>
      </c>
      <c r="R45" s="65">
        <v>2.4441999999999998E-2</v>
      </c>
      <c r="S45" s="65">
        <v>2.4374E-2</v>
      </c>
      <c r="T45" s="65">
        <v>2.4313999999999999E-2</v>
      </c>
      <c r="U45" s="65">
        <v>2.4268000000000001E-2</v>
      </c>
      <c r="V45" s="65">
        <v>2.4244000000000002E-2</v>
      </c>
      <c r="W45" s="65">
        <v>2.4220999999999999E-2</v>
      </c>
      <c r="X45" s="65">
        <v>2.4191000000000001E-2</v>
      </c>
      <c r="Y45" s="65">
        <v>2.4163E-2</v>
      </c>
      <c r="Z45" s="65">
        <v>2.4128E-2</v>
      </c>
      <c r="AA45" s="65">
        <v>2.4105999999999999E-2</v>
      </c>
      <c r="AB45" s="65">
        <v>2.409E-2</v>
      </c>
      <c r="AC45" s="65">
        <v>2.4081000000000002E-2</v>
      </c>
      <c r="AD45" s="65">
        <v>2.4088999999999999E-2</v>
      </c>
      <c r="AE45" s="65">
        <v>2.4138E-2</v>
      </c>
      <c r="AF45" s="65">
        <v>2.4176E-2</v>
      </c>
      <c r="AG45" s="65">
        <v>2.4209000000000001E-2</v>
      </c>
      <c r="AH45" s="66">
        <v>-4.3800000000000002E-3</v>
      </c>
    </row>
    <row r="46" spans="1:34">
      <c r="A46" s="12" t="s">
        <v>485</v>
      </c>
      <c r="B46" s="64" t="s">
        <v>612</v>
      </c>
      <c r="C46" s="65">
        <v>0.61248599999999997</v>
      </c>
      <c r="D46" s="65">
        <v>0.61118399999999995</v>
      </c>
      <c r="E46" s="65">
        <v>0.61050000000000004</v>
      </c>
      <c r="F46" s="65">
        <v>0.61542799999999998</v>
      </c>
      <c r="G46" s="65">
        <v>0.62461900000000004</v>
      </c>
      <c r="H46" s="65">
        <v>0.63197999999999999</v>
      </c>
      <c r="I46" s="65">
        <v>0.63673299999999999</v>
      </c>
      <c r="J46" s="65">
        <v>0.63974600000000004</v>
      </c>
      <c r="K46" s="65">
        <v>0.64255799999999996</v>
      </c>
      <c r="L46" s="65">
        <v>0.64451400000000003</v>
      </c>
      <c r="M46" s="65">
        <v>0.64402599999999999</v>
      </c>
      <c r="N46" s="65">
        <v>0.64512199999999997</v>
      </c>
      <c r="O46" s="65">
        <v>0.647698</v>
      </c>
      <c r="P46" s="65">
        <v>0.65103100000000003</v>
      </c>
      <c r="Q46" s="65">
        <v>0.65477700000000005</v>
      </c>
      <c r="R46" s="65">
        <v>0.65908100000000003</v>
      </c>
      <c r="S46" s="65">
        <v>0.66358399999999995</v>
      </c>
      <c r="T46" s="65">
        <v>0.667906</v>
      </c>
      <c r="U46" s="65">
        <v>0.67236700000000005</v>
      </c>
      <c r="V46" s="65">
        <v>0.67705000000000004</v>
      </c>
      <c r="W46" s="65">
        <v>0.68181000000000003</v>
      </c>
      <c r="X46" s="65">
        <v>0.68668300000000004</v>
      </c>
      <c r="Y46" s="65">
        <v>0.691272</v>
      </c>
      <c r="Z46" s="65">
        <v>0.69582599999999994</v>
      </c>
      <c r="AA46" s="65">
        <v>0.70026699999999997</v>
      </c>
      <c r="AB46" s="65">
        <v>0.70472599999999996</v>
      </c>
      <c r="AC46" s="65">
        <v>0.709345</v>
      </c>
      <c r="AD46" s="65">
        <v>0.71410499999999999</v>
      </c>
      <c r="AE46" s="65">
        <v>0.71932700000000005</v>
      </c>
      <c r="AF46" s="65">
        <v>0.72442099999999998</v>
      </c>
      <c r="AG46" s="65">
        <v>0.72904800000000003</v>
      </c>
      <c r="AH46" s="66">
        <v>5.8240000000000002E-3</v>
      </c>
    </row>
    <row r="47" spans="1:34">
      <c r="A47" s="12" t="s">
        <v>486</v>
      </c>
      <c r="B47" s="64" t="s">
        <v>14</v>
      </c>
      <c r="C47" s="65">
        <v>0.34441100000000002</v>
      </c>
      <c r="D47" s="65">
        <v>0.34606900000000002</v>
      </c>
      <c r="E47" s="65">
        <v>0.34880499999999998</v>
      </c>
      <c r="F47" s="65">
        <v>0.35458499999999998</v>
      </c>
      <c r="G47" s="65">
        <v>0.36260100000000001</v>
      </c>
      <c r="H47" s="65">
        <v>0.36971399999999999</v>
      </c>
      <c r="I47" s="65">
        <v>0.37549100000000002</v>
      </c>
      <c r="J47" s="65">
        <v>0.38034099999999998</v>
      </c>
      <c r="K47" s="65">
        <v>0.38495600000000002</v>
      </c>
      <c r="L47" s="65">
        <v>0.389017</v>
      </c>
      <c r="M47" s="65">
        <v>0.39107799999999998</v>
      </c>
      <c r="N47" s="65">
        <v>0.39416499999999999</v>
      </c>
      <c r="O47" s="65">
        <v>0.39808500000000002</v>
      </c>
      <c r="P47" s="65">
        <v>0.40253800000000001</v>
      </c>
      <c r="Q47" s="65">
        <v>0.407136</v>
      </c>
      <c r="R47" s="65">
        <v>0.41198699999999999</v>
      </c>
      <c r="S47" s="65">
        <v>0.41685299999999997</v>
      </c>
      <c r="T47" s="65">
        <v>0.42153600000000002</v>
      </c>
      <c r="U47" s="65">
        <v>0.42616500000000002</v>
      </c>
      <c r="V47" s="65">
        <v>0.43086400000000002</v>
      </c>
      <c r="W47" s="65">
        <v>0.43560100000000002</v>
      </c>
      <c r="X47" s="65">
        <v>0.44056099999999998</v>
      </c>
      <c r="Y47" s="65">
        <v>0.44535200000000003</v>
      </c>
      <c r="Z47" s="65">
        <v>0.45011000000000001</v>
      </c>
      <c r="AA47" s="65">
        <v>0.45476899999999998</v>
      </c>
      <c r="AB47" s="65">
        <v>0.45943299999999998</v>
      </c>
      <c r="AC47" s="65">
        <v>0.464175</v>
      </c>
      <c r="AD47" s="65">
        <v>0.46889399999999998</v>
      </c>
      <c r="AE47" s="65">
        <v>0.47382099999999999</v>
      </c>
      <c r="AF47" s="65">
        <v>0.47865999999999997</v>
      </c>
      <c r="AG47" s="65">
        <v>0.48319000000000001</v>
      </c>
      <c r="AH47" s="66">
        <v>1.1350000000000001E-2</v>
      </c>
    </row>
    <row r="48" spans="1:34">
      <c r="A48" s="12" t="s">
        <v>487</v>
      </c>
      <c r="B48" s="64" t="s">
        <v>21</v>
      </c>
      <c r="C48" s="65">
        <v>0.55567</v>
      </c>
      <c r="D48" s="65">
        <v>0.60908799999999996</v>
      </c>
      <c r="E48" s="65">
        <v>0.58064400000000005</v>
      </c>
      <c r="F48" s="65">
        <v>0.69352599999999998</v>
      </c>
      <c r="G48" s="65">
        <v>0.74161100000000002</v>
      </c>
      <c r="H48" s="65">
        <v>0.78722499999999995</v>
      </c>
      <c r="I48" s="65">
        <v>0.78947699999999998</v>
      </c>
      <c r="J48" s="65">
        <v>0.79001100000000002</v>
      </c>
      <c r="K48" s="65">
        <v>0.79020299999999999</v>
      </c>
      <c r="L48" s="65">
        <v>0.78970799999999997</v>
      </c>
      <c r="M48" s="65">
        <v>0.78868099999999997</v>
      </c>
      <c r="N48" s="65">
        <v>0.78846899999999998</v>
      </c>
      <c r="O48" s="65">
        <v>0.78884699999999996</v>
      </c>
      <c r="P48" s="65">
        <v>0.78971100000000005</v>
      </c>
      <c r="Q48" s="65">
        <v>0.79061199999999998</v>
      </c>
      <c r="R48" s="65">
        <v>0.79205099999999995</v>
      </c>
      <c r="S48" s="65">
        <v>0.79358499999999998</v>
      </c>
      <c r="T48" s="65">
        <v>0.79514399999999996</v>
      </c>
      <c r="U48" s="65">
        <v>0.79693199999999997</v>
      </c>
      <c r="V48" s="65">
        <v>0.79894699999999996</v>
      </c>
      <c r="W48" s="65">
        <v>0.80098000000000003</v>
      </c>
      <c r="X48" s="65">
        <v>0.80260600000000004</v>
      </c>
      <c r="Y48" s="65">
        <v>0.80393800000000004</v>
      </c>
      <c r="Z48" s="65">
        <v>0.80542499999999995</v>
      </c>
      <c r="AA48" s="65">
        <v>0.80667199999999994</v>
      </c>
      <c r="AB48" s="65">
        <v>0.80797600000000003</v>
      </c>
      <c r="AC48" s="65">
        <v>0.80944300000000002</v>
      </c>
      <c r="AD48" s="65">
        <v>0.81096800000000002</v>
      </c>
      <c r="AE48" s="65">
        <v>0.81283899999999998</v>
      </c>
      <c r="AF48" s="65">
        <v>0.81465399999999999</v>
      </c>
      <c r="AG48" s="65">
        <v>0.81615700000000002</v>
      </c>
      <c r="AH48" s="66">
        <v>1.2897E-2</v>
      </c>
    </row>
    <row r="49" spans="1:34">
      <c r="A49" s="12" t="s">
        <v>488</v>
      </c>
      <c r="B49" s="67" t="s">
        <v>17</v>
      </c>
      <c r="C49" s="68">
        <v>3.3130389999999998</v>
      </c>
      <c r="D49" s="68">
        <v>3.4220869999999999</v>
      </c>
      <c r="E49" s="68">
        <v>3.3934989999999998</v>
      </c>
      <c r="F49" s="68">
        <v>3.524127</v>
      </c>
      <c r="G49" s="68">
        <v>3.6100080000000001</v>
      </c>
      <c r="H49" s="68">
        <v>3.6840809999999999</v>
      </c>
      <c r="I49" s="68">
        <v>3.7013780000000001</v>
      </c>
      <c r="J49" s="68">
        <v>3.7075559999999999</v>
      </c>
      <c r="K49" s="68">
        <v>3.7119</v>
      </c>
      <c r="L49" s="68">
        <v>3.7109369999999999</v>
      </c>
      <c r="M49" s="68">
        <v>3.7016529999999999</v>
      </c>
      <c r="N49" s="68">
        <v>3.6995529999999999</v>
      </c>
      <c r="O49" s="68">
        <v>3.7028970000000001</v>
      </c>
      <c r="P49" s="68">
        <v>3.7082489999999999</v>
      </c>
      <c r="Q49" s="68">
        <v>3.7146729999999999</v>
      </c>
      <c r="R49" s="68">
        <v>3.7237640000000001</v>
      </c>
      <c r="S49" s="68">
        <v>3.7332969999999999</v>
      </c>
      <c r="T49" s="68">
        <v>3.7416800000000001</v>
      </c>
      <c r="U49" s="68">
        <v>3.7506529999999998</v>
      </c>
      <c r="V49" s="68">
        <v>3.7602920000000002</v>
      </c>
      <c r="W49" s="68">
        <v>3.7698499999999999</v>
      </c>
      <c r="X49" s="68">
        <v>3.7786919999999999</v>
      </c>
      <c r="Y49" s="68">
        <v>3.7855539999999999</v>
      </c>
      <c r="Z49" s="68">
        <v>3.7919230000000002</v>
      </c>
      <c r="AA49" s="68">
        <v>3.797285</v>
      </c>
      <c r="AB49" s="68">
        <v>3.8023549999999999</v>
      </c>
      <c r="AC49" s="68">
        <v>3.8079839999999998</v>
      </c>
      <c r="AD49" s="68">
        <v>3.8139829999999999</v>
      </c>
      <c r="AE49" s="68">
        <v>3.821949</v>
      </c>
      <c r="AF49" s="68">
        <v>3.8289110000000002</v>
      </c>
      <c r="AG49" s="68">
        <v>3.8334380000000001</v>
      </c>
      <c r="AH49" s="69">
        <v>4.875E-3</v>
      </c>
    </row>
    <row r="50" spans="1:34" ht="15" customHeight="1">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row>
    <row r="51" spans="1:34" ht="15" customHeight="1">
      <c r="B51" s="67" t="s">
        <v>20</v>
      </c>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row>
    <row r="52" spans="1:34" ht="15" customHeight="1">
      <c r="A52" s="12" t="s">
        <v>489</v>
      </c>
      <c r="B52" s="64" t="s">
        <v>610</v>
      </c>
      <c r="C52" s="65">
        <v>0.21654300000000001</v>
      </c>
      <c r="D52" s="65">
        <v>0.22902400000000001</v>
      </c>
      <c r="E52" s="65">
        <v>0.22828000000000001</v>
      </c>
      <c r="F52" s="65">
        <v>0.22578100000000001</v>
      </c>
      <c r="G52" s="65">
        <v>0.22393099999999999</v>
      </c>
      <c r="H52" s="65">
        <v>0.22332099999999999</v>
      </c>
      <c r="I52" s="65">
        <v>0.22251299999999999</v>
      </c>
      <c r="J52" s="65">
        <v>0.22084699999999999</v>
      </c>
      <c r="K52" s="65">
        <v>0.21849199999999999</v>
      </c>
      <c r="L52" s="65">
        <v>0.21584800000000001</v>
      </c>
      <c r="M52" s="65">
        <v>0.21321599999999999</v>
      </c>
      <c r="N52" s="65">
        <v>0.21102000000000001</v>
      </c>
      <c r="O52" s="65">
        <v>0.20879700000000001</v>
      </c>
      <c r="P52" s="65">
        <v>0.20666899999999999</v>
      </c>
      <c r="Q52" s="65">
        <v>0.20456199999999999</v>
      </c>
      <c r="R52" s="65">
        <v>0.20278199999999999</v>
      </c>
      <c r="S52" s="65">
        <v>0.20127800000000001</v>
      </c>
      <c r="T52" s="65">
        <v>0.19941500000000001</v>
      </c>
      <c r="U52" s="65">
        <v>0.19720799999999999</v>
      </c>
      <c r="V52" s="65">
        <v>0.19528799999999999</v>
      </c>
      <c r="W52" s="65">
        <v>0.19292100000000001</v>
      </c>
      <c r="X52" s="65">
        <v>0.19064400000000001</v>
      </c>
      <c r="Y52" s="65">
        <v>0.18842200000000001</v>
      </c>
      <c r="Z52" s="65">
        <v>0.18626000000000001</v>
      </c>
      <c r="AA52" s="65">
        <v>0.18405299999999999</v>
      </c>
      <c r="AB52" s="65">
        <v>0.181699</v>
      </c>
      <c r="AC52" s="65">
        <v>0.179448</v>
      </c>
      <c r="AD52" s="65">
        <v>0.17726900000000001</v>
      </c>
      <c r="AE52" s="65">
        <v>0.17522799999999999</v>
      </c>
      <c r="AF52" s="65">
        <v>0.17304900000000001</v>
      </c>
      <c r="AG52" s="65">
        <v>0.17083699999999999</v>
      </c>
      <c r="AH52" s="66">
        <v>-7.8720000000000005E-3</v>
      </c>
    </row>
    <row r="53" spans="1:34" ht="15" customHeight="1">
      <c r="A53" s="12" t="s">
        <v>490</v>
      </c>
      <c r="B53" s="64" t="s">
        <v>612</v>
      </c>
      <c r="C53" s="65">
        <v>6.5240000000000003E-3</v>
      </c>
      <c r="D53" s="65">
        <v>6.581E-3</v>
      </c>
      <c r="E53" s="65">
        <v>6.587E-3</v>
      </c>
      <c r="F53" s="65">
        <v>6.5420000000000001E-3</v>
      </c>
      <c r="G53" s="65">
        <v>6.5269999999999998E-3</v>
      </c>
      <c r="H53" s="65">
        <v>6.5539999999999999E-3</v>
      </c>
      <c r="I53" s="65">
        <v>6.5700000000000003E-3</v>
      </c>
      <c r="J53" s="65">
        <v>6.5550000000000001E-3</v>
      </c>
      <c r="K53" s="65">
        <v>6.5129999999999997E-3</v>
      </c>
      <c r="L53" s="65">
        <v>6.4609999999999997E-3</v>
      </c>
      <c r="M53" s="65">
        <v>6.4060000000000002E-3</v>
      </c>
      <c r="N53" s="65">
        <v>6.3629999999999997E-3</v>
      </c>
      <c r="O53" s="65">
        <v>6.3239999999999998E-3</v>
      </c>
      <c r="P53" s="65">
        <v>6.2909999999999997E-3</v>
      </c>
      <c r="Q53" s="65">
        <v>6.2589999999999998E-3</v>
      </c>
      <c r="R53" s="65">
        <v>6.2360000000000002E-3</v>
      </c>
      <c r="S53" s="65">
        <v>6.221E-3</v>
      </c>
      <c r="T53" s="65">
        <v>6.1929999999999997E-3</v>
      </c>
      <c r="U53" s="65">
        <v>6.1549999999999999E-3</v>
      </c>
      <c r="V53" s="65">
        <v>6.1260000000000004E-3</v>
      </c>
      <c r="W53" s="65">
        <v>6.0879999999999997E-3</v>
      </c>
      <c r="X53" s="65">
        <v>6.0530000000000002E-3</v>
      </c>
      <c r="Y53" s="65">
        <v>6.0200000000000002E-3</v>
      </c>
      <c r="Z53" s="65">
        <v>5.9890000000000004E-3</v>
      </c>
      <c r="AA53" s="65">
        <v>5.9560000000000004E-3</v>
      </c>
      <c r="AB53" s="65">
        <v>5.9189999999999998E-3</v>
      </c>
      <c r="AC53" s="65">
        <v>5.8849999999999996E-3</v>
      </c>
      <c r="AD53" s="65">
        <v>5.8529999999999997E-3</v>
      </c>
      <c r="AE53" s="65">
        <v>5.8269999999999997E-3</v>
      </c>
      <c r="AF53" s="65">
        <v>5.7949999999999998E-3</v>
      </c>
      <c r="AG53" s="65">
        <v>5.7629999999999999E-3</v>
      </c>
      <c r="AH53" s="66">
        <v>-4.1250000000000002E-3</v>
      </c>
    </row>
    <row r="54" spans="1:34" ht="15" customHeight="1">
      <c r="A54" s="12" t="s">
        <v>491</v>
      </c>
      <c r="B54" s="64" t="s">
        <v>58</v>
      </c>
      <c r="C54" s="65">
        <v>8.6303000000000005E-2</v>
      </c>
      <c r="D54" s="65">
        <v>8.5565000000000002E-2</v>
      </c>
      <c r="E54" s="65">
        <v>9.8080000000000001E-2</v>
      </c>
      <c r="F54" s="65">
        <v>0.100283</v>
      </c>
      <c r="G54" s="65">
        <v>0.102809</v>
      </c>
      <c r="H54" s="65">
        <v>0.10600900000000001</v>
      </c>
      <c r="I54" s="65">
        <v>0.107263</v>
      </c>
      <c r="J54" s="65">
        <v>0.10788499999999999</v>
      </c>
      <c r="K54" s="65">
        <v>0.108032</v>
      </c>
      <c r="L54" s="65">
        <v>0.107989</v>
      </c>
      <c r="M54" s="65">
        <v>0.107421</v>
      </c>
      <c r="N54" s="65">
        <v>0.107156</v>
      </c>
      <c r="O54" s="65">
        <v>0.107033</v>
      </c>
      <c r="P54" s="65">
        <v>0.107168</v>
      </c>
      <c r="Q54" s="65">
        <v>0.107361</v>
      </c>
      <c r="R54" s="65">
        <v>0.10775700000000001</v>
      </c>
      <c r="S54" s="65">
        <v>0.108346</v>
      </c>
      <c r="T54" s="65">
        <v>0.10874399999999999</v>
      </c>
      <c r="U54" s="65">
        <v>0.108942</v>
      </c>
      <c r="V54" s="65">
        <v>0.109332</v>
      </c>
      <c r="W54" s="65">
        <v>0.10947800000000001</v>
      </c>
      <c r="X54" s="65">
        <v>0.109621</v>
      </c>
      <c r="Y54" s="65">
        <v>0.109806</v>
      </c>
      <c r="Z54" s="65">
        <v>0.11003300000000001</v>
      </c>
      <c r="AA54" s="65">
        <v>0.110218</v>
      </c>
      <c r="AB54" s="65">
        <v>0.110304</v>
      </c>
      <c r="AC54" s="65">
        <v>0.110468</v>
      </c>
      <c r="AD54" s="65">
        <v>0.110692</v>
      </c>
      <c r="AE54" s="65">
        <v>0.110995</v>
      </c>
      <c r="AF54" s="65">
        <v>0.111206</v>
      </c>
      <c r="AG54" s="65">
        <v>0.111432</v>
      </c>
      <c r="AH54" s="66">
        <v>8.5550000000000001E-3</v>
      </c>
    </row>
    <row r="55" spans="1:34" ht="15" customHeight="1">
      <c r="A55" s="12" t="s">
        <v>492</v>
      </c>
      <c r="B55" s="67" t="s">
        <v>17</v>
      </c>
      <c r="C55" s="68">
        <v>0.30936999999999998</v>
      </c>
      <c r="D55" s="68">
        <v>0.32117000000000001</v>
      </c>
      <c r="E55" s="68">
        <v>0.33294699999999999</v>
      </c>
      <c r="F55" s="68">
        <v>0.33260600000000001</v>
      </c>
      <c r="G55" s="68">
        <v>0.33326699999999998</v>
      </c>
      <c r="H55" s="68">
        <v>0.33588400000000002</v>
      </c>
      <c r="I55" s="68">
        <v>0.33634700000000001</v>
      </c>
      <c r="J55" s="68">
        <v>0.335287</v>
      </c>
      <c r="K55" s="68">
        <v>0.333038</v>
      </c>
      <c r="L55" s="68">
        <v>0.33029799999999998</v>
      </c>
      <c r="M55" s="68">
        <v>0.32704299999999997</v>
      </c>
      <c r="N55" s="68">
        <v>0.32453900000000002</v>
      </c>
      <c r="O55" s="68">
        <v>0.322154</v>
      </c>
      <c r="P55" s="68">
        <v>0.32012699999999999</v>
      </c>
      <c r="Q55" s="68">
        <v>0.31818200000000002</v>
      </c>
      <c r="R55" s="68">
        <v>0.31677499999999997</v>
      </c>
      <c r="S55" s="68">
        <v>0.31584400000000001</v>
      </c>
      <c r="T55" s="68">
        <v>0.31435200000000002</v>
      </c>
      <c r="U55" s="68">
        <v>0.312305</v>
      </c>
      <c r="V55" s="68">
        <v>0.31074600000000002</v>
      </c>
      <c r="W55" s="68">
        <v>0.30848700000000001</v>
      </c>
      <c r="X55" s="68">
        <v>0.30631799999999998</v>
      </c>
      <c r="Y55" s="68">
        <v>0.30424800000000002</v>
      </c>
      <c r="Z55" s="68">
        <v>0.302282</v>
      </c>
      <c r="AA55" s="68">
        <v>0.30022799999999999</v>
      </c>
      <c r="AB55" s="68">
        <v>0.29792200000000002</v>
      </c>
      <c r="AC55" s="68">
        <v>0.29580099999999998</v>
      </c>
      <c r="AD55" s="68">
        <v>0.29381400000000002</v>
      </c>
      <c r="AE55" s="68">
        <v>0.29204999999999998</v>
      </c>
      <c r="AF55" s="68">
        <v>0.29004999999999997</v>
      </c>
      <c r="AG55" s="68">
        <v>0.28803200000000001</v>
      </c>
      <c r="AH55" s="69">
        <v>-2.379E-3</v>
      </c>
    </row>
    <row r="56" spans="1:34" ht="15" customHeight="1">
      <c r="B56" s="70"/>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row>
    <row r="57" spans="1:34" ht="15" customHeight="1">
      <c r="A57" s="12" t="s">
        <v>493</v>
      </c>
      <c r="B57" s="64" t="s">
        <v>22</v>
      </c>
      <c r="C57" s="65">
        <v>0.131216</v>
      </c>
      <c r="D57" s="65">
        <v>0.131216</v>
      </c>
      <c r="E57" s="65">
        <v>0.131216</v>
      </c>
      <c r="F57" s="65">
        <v>0.131216</v>
      </c>
      <c r="G57" s="65">
        <v>0.131216</v>
      </c>
      <c r="H57" s="65">
        <v>0.131216</v>
      </c>
      <c r="I57" s="65">
        <v>0.131216</v>
      </c>
      <c r="J57" s="65">
        <v>0.131216</v>
      </c>
      <c r="K57" s="65">
        <v>0.131216</v>
      </c>
      <c r="L57" s="65">
        <v>0.131216</v>
      </c>
      <c r="M57" s="65">
        <v>0.131216</v>
      </c>
      <c r="N57" s="65">
        <v>0.131216</v>
      </c>
      <c r="O57" s="65">
        <v>0.131216</v>
      </c>
      <c r="P57" s="65">
        <v>0.131216</v>
      </c>
      <c r="Q57" s="65">
        <v>0.131216</v>
      </c>
      <c r="R57" s="65">
        <v>0.131216</v>
      </c>
      <c r="S57" s="65">
        <v>0.131216</v>
      </c>
      <c r="T57" s="65">
        <v>0.131216</v>
      </c>
      <c r="U57" s="65">
        <v>0.131216</v>
      </c>
      <c r="V57" s="65">
        <v>0.131216</v>
      </c>
      <c r="W57" s="65">
        <v>0.131216</v>
      </c>
      <c r="X57" s="65">
        <v>0.131216</v>
      </c>
      <c r="Y57" s="65">
        <v>0.131216</v>
      </c>
      <c r="Z57" s="65">
        <v>0.131216</v>
      </c>
      <c r="AA57" s="65">
        <v>0.131216</v>
      </c>
      <c r="AB57" s="65">
        <v>0.131216</v>
      </c>
      <c r="AC57" s="65">
        <v>0.131216</v>
      </c>
      <c r="AD57" s="65">
        <v>0.131216</v>
      </c>
      <c r="AE57" s="65">
        <v>0.131216</v>
      </c>
      <c r="AF57" s="65">
        <v>0.131216</v>
      </c>
      <c r="AG57" s="65">
        <v>0.131216</v>
      </c>
      <c r="AH57" s="66">
        <v>0</v>
      </c>
    </row>
    <row r="58" spans="1:34" ht="15" customHeight="1">
      <c r="A58" s="12" t="s">
        <v>494</v>
      </c>
      <c r="B58" s="64" t="s">
        <v>616</v>
      </c>
      <c r="C58" s="65">
        <v>0.51361999999999997</v>
      </c>
      <c r="D58" s="65">
        <v>0.54222099999999995</v>
      </c>
      <c r="E58" s="65">
        <v>0.54560299999999995</v>
      </c>
      <c r="F58" s="65">
        <v>0.55256700000000003</v>
      </c>
      <c r="G58" s="65">
        <v>0.55947400000000003</v>
      </c>
      <c r="H58" s="65">
        <v>0.56686899999999996</v>
      </c>
      <c r="I58" s="65">
        <v>0.56917899999999999</v>
      </c>
      <c r="J58" s="65">
        <v>0.57126299999999997</v>
      </c>
      <c r="K58" s="65">
        <v>0.573353</v>
      </c>
      <c r="L58" s="65">
        <v>0.57518800000000003</v>
      </c>
      <c r="M58" s="65">
        <v>0.57604500000000003</v>
      </c>
      <c r="N58" s="65">
        <v>0.57826</v>
      </c>
      <c r="O58" s="65">
        <v>0.58015899999999998</v>
      </c>
      <c r="P58" s="65">
        <v>0.58228400000000002</v>
      </c>
      <c r="Q58" s="65">
        <v>0.584179</v>
      </c>
      <c r="R58" s="65">
        <v>0.58677400000000002</v>
      </c>
      <c r="S58" s="65">
        <v>0.58909800000000001</v>
      </c>
      <c r="T58" s="65">
        <v>0.59101300000000001</v>
      </c>
      <c r="U58" s="65">
        <v>0.59292900000000004</v>
      </c>
      <c r="V58" s="65">
        <v>0.59532300000000005</v>
      </c>
      <c r="W58" s="65">
        <v>0.597279</v>
      </c>
      <c r="X58" s="65">
        <v>0.59941999999999995</v>
      </c>
      <c r="Y58" s="65">
        <v>0.601885</v>
      </c>
      <c r="Z58" s="65">
        <v>0.60425399999999996</v>
      </c>
      <c r="AA58" s="65">
        <v>0.60638599999999998</v>
      </c>
      <c r="AB58" s="65">
        <v>0.60850700000000002</v>
      </c>
      <c r="AC58" s="65">
        <v>0.61078500000000002</v>
      </c>
      <c r="AD58" s="65">
        <v>0.61297999999999997</v>
      </c>
      <c r="AE58" s="65">
        <v>0.61517500000000003</v>
      </c>
      <c r="AF58" s="65">
        <v>0.61724999999999997</v>
      </c>
      <c r="AG58" s="65">
        <v>0.61945399999999995</v>
      </c>
      <c r="AH58" s="66">
        <v>6.2649999999999997E-3</v>
      </c>
    </row>
    <row r="60" spans="1:34" ht="15" customHeight="1">
      <c r="B60" s="53" t="s">
        <v>574</v>
      </c>
    </row>
    <row r="61" spans="1:34" ht="15" customHeight="1">
      <c r="A61" s="12" t="s">
        <v>495</v>
      </c>
      <c r="B61" s="54" t="s">
        <v>610</v>
      </c>
      <c r="C61" s="55">
        <v>2.1025070000000001</v>
      </c>
      <c r="D61" s="55">
        <v>2.1767690000000002</v>
      </c>
      <c r="E61" s="55">
        <v>2.1704430000000001</v>
      </c>
      <c r="F61" s="55">
        <v>2.1744949999999998</v>
      </c>
      <c r="G61" s="55">
        <v>2.1927310000000002</v>
      </c>
      <c r="H61" s="55">
        <v>2.2055889999999998</v>
      </c>
      <c r="I61" s="55">
        <v>2.208739</v>
      </c>
      <c r="J61" s="55">
        <v>2.2041189999999999</v>
      </c>
      <c r="K61" s="55">
        <v>2.1976629999999999</v>
      </c>
      <c r="L61" s="55">
        <v>2.187665</v>
      </c>
      <c r="M61" s="55">
        <v>2.1743070000000002</v>
      </c>
      <c r="N61" s="55">
        <v>2.1651440000000002</v>
      </c>
      <c r="O61" s="55">
        <v>2.1584379999999999</v>
      </c>
      <c r="P61" s="55">
        <v>2.1520260000000002</v>
      </c>
      <c r="Q61" s="55">
        <v>2.146112</v>
      </c>
      <c r="R61" s="55">
        <v>2.141718</v>
      </c>
      <c r="S61" s="55">
        <v>2.137715</v>
      </c>
      <c r="T61" s="55">
        <v>2.1325150000000002</v>
      </c>
      <c r="U61" s="55">
        <v>2.1272009999999999</v>
      </c>
      <c r="V61" s="55">
        <v>2.1222530000000002</v>
      </c>
      <c r="W61" s="55">
        <v>2.1166420000000001</v>
      </c>
      <c r="X61" s="55">
        <v>2.110519</v>
      </c>
      <c r="Y61" s="55">
        <v>2.1031810000000002</v>
      </c>
      <c r="Z61" s="55">
        <v>2.0953029999999999</v>
      </c>
      <c r="AA61" s="55">
        <v>2.08683</v>
      </c>
      <c r="AB61" s="55">
        <v>2.0778180000000002</v>
      </c>
      <c r="AC61" s="55">
        <v>2.0690780000000002</v>
      </c>
      <c r="AD61" s="55">
        <v>2.0605859999999998</v>
      </c>
      <c r="AE61" s="55">
        <v>2.0531570000000001</v>
      </c>
      <c r="AF61" s="55">
        <v>2.0448780000000002</v>
      </c>
      <c r="AG61" s="55">
        <v>2.035234</v>
      </c>
      <c r="AH61" s="56">
        <v>-1.083E-3</v>
      </c>
    </row>
    <row r="62" spans="1:34" ht="15" customHeight="1">
      <c r="A62" s="12" t="s">
        <v>496</v>
      </c>
      <c r="B62" s="54" t="s">
        <v>611</v>
      </c>
      <c r="C62" s="55">
        <v>0.55810000000000004</v>
      </c>
      <c r="D62" s="55">
        <v>0.52330399999999999</v>
      </c>
      <c r="E62" s="55">
        <v>0.567438</v>
      </c>
      <c r="F62" s="55">
        <v>0.57183499999999998</v>
      </c>
      <c r="G62" s="55">
        <v>0.57725400000000004</v>
      </c>
      <c r="H62" s="55">
        <v>0.58244200000000002</v>
      </c>
      <c r="I62" s="55">
        <v>0.586839</v>
      </c>
      <c r="J62" s="55">
        <v>0.59071899999999999</v>
      </c>
      <c r="K62" s="55">
        <v>0.59440300000000001</v>
      </c>
      <c r="L62" s="55">
        <v>0.59788399999999997</v>
      </c>
      <c r="M62" s="55">
        <v>0.60081200000000001</v>
      </c>
      <c r="N62" s="55">
        <v>0.60464700000000005</v>
      </c>
      <c r="O62" s="55">
        <v>0.609012</v>
      </c>
      <c r="P62" s="55">
        <v>0.613672</v>
      </c>
      <c r="Q62" s="55">
        <v>0.61886699999999994</v>
      </c>
      <c r="R62" s="55">
        <v>0.62479899999999999</v>
      </c>
      <c r="S62" s="55">
        <v>0.63083199999999995</v>
      </c>
      <c r="T62" s="55">
        <v>0.63699499999999998</v>
      </c>
      <c r="U62" s="55">
        <v>0.64311200000000002</v>
      </c>
      <c r="V62" s="55">
        <v>0.64925999999999995</v>
      </c>
      <c r="W62" s="55">
        <v>0.655339</v>
      </c>
      <c r="X62" s="55">
        <v>0.66185899999999998</v>
      </c>
      <c r="Y62" s="55">
        <v>0.66899500000000001</v>
      </c>
      <c r="Z62" s="55">
        <v>0.67613999999999996</v>
      </c>
      <c r="AA62" s="55">
        <v>0.68379699999999999</v>
      </c>
      <c r="AB62" s="55">
        <v>0.69151399999999996</v>
      </c>
      <c r="AC62" s="55">
        <v>0.69960299999999997</v>
      </c>
      <c r="AD62" s="55">
        <v>0.70793099999999998</v>
      </c>
      <c r="AE62" s="55">
        <v>0.71711000000000003</v>
      </c>
      <c r="AF62" s="55">
        <v>0.72658</v>
      </c>
      <c r="AG62" s="55">
        <v>0.73634699999999997</v>
      </c>
      <c r="AH62" s="56">
        <v>9.2820000000000003E-3</v>
      </c>
    </row>
    <row r="63" spans="1:34" ht="15" customHeight="1">
      <c r="A63" s="12" t="s">
        <v>497</v>
      </c>
      <c r="B63" s="54" t="s">
        <v>612</v>
      </c>
      <c r="C63" s="55">
        <v>0.64426799999999995</v>
      </c>
      <c r="D63" s="55">
        <v>0.64257699999999995</v>
      </c>
      <c r="E63" s="55">
        <v>0.641509</v>
      </c>
      <c r="F63" s="55">
        <v>0.64612700000000001</v>
      </c>
      <c r="G63" s="55">
        <v>0.65510500000000005</v>
      </c>
      <c r="H63" s="55">
        <v>0.66229199999999999</v>
      </c>
      <c r="I63" s="55">
        <v>0.66683899999999996</v>
      </c>
      <c r="J63" s="55">
        <v>0.66959100000000005</v>
      </c>
      <c r="K63" s="55">
        <v>0.67210499999999995</v>
      </c>
      <c r="L63" s="55">
        <v>0.67374800000000001</v>
      </c>
      <c r="M63" s="55">
        <v>0.67294600000000004</v>
      </c>
      <c r="N63" s="55">
        <v>0.67375200000000002</v>
      </c>
      <c r="O63" s="55">
        <v>0.67605800000000005</v>
      </c>
      <c r="P63" s="55">
        <v>0.67913500000000004</v>
      </c>
      <c r="Q63" s="55">
        <v>0.68264199999999997</v>
      </c>
      <c r="R63" s="55">
        <v>0.68672699999999998</v>
      </c>
      <c r="S63" s="55">
        <v>0.69102600000000003</v>
      </c>
      <c r="T63" s="55">
        <v>0.69512700000000005</v>
      </c>
      <c r="U63" s="55">
        <v>0.69935199999999997</v>
      </c>
      <c r="V63" s="55">
        <v>0.70380799999999999</v>
      </c>
      <c r="W63" s="55">
        <v>0.70833400000000002</v>
      </c>
      <c r="X63" s="55">
        <v>0.71299699999999999</v>
      </c>
      <c r="Y63" s="55">
        <v>0.71738599999999997</v>
      </c>
      <c r="Z63" s="55">
        <v>0.72174499999999997</v>
      </c>
      <c r="AA63" s="55">
        <v>0.72599400000000003</v>
      </c>
      <c r="AB63" s="55">
        <v>0.73025600000000002</v>
      </c>
      <c r="AC63" s="55">
        <v>0.73468699999999998</v>
      </c>
      <c r="AD63" s="55">
        <v>0.73926400000000003</v>
      </c>
      <c r="AE63" s="55">
        <v>0.74431800000000004</v>
      </c>
      <c r="AF63" s="55">
        <v>0.74924900000000005</v>
      </c>
      <c r="AG63" s="55">
        <v>0.75371200000000005</v>
      </c>
      <c r="AH63" s="56">
        <v>5.2440000000000004E-3</v>
      </c>
    </row>
    <row r="64" spans="1:34" ht="15" customHeight="1">
      <c r="A64" s="12" t="s">
        <v>498</v>
      </c>
      <c r="B64" s="54" t="s">
        <v>13</v>
      </c>
      <c r="C64" s="55">
        <v>0.50582700000000003</v>
      </c>
      <c r="D64" s="55">
        <v>0.501606</v>
      </c>
      <c r="E64" s="55">
        <v>0.49821599999999999</v>
      </c>
      <c r="F64" s="55">
        <v>0.49702400000000002</v>
      </c>
      <c r="G64" s="55">
        <v>0.49727700000000002</v>
      </c>
      <c r="H64" s="55">
        <v>0.497199</v>
      </c>
      <c r="I64" s="55">
        <v>0.48862499999999998</v>
      </c>
      <c r="J64" s="55">
        <v>0.48024600000000001</v>
      </c>
      <c r="K64" s="55">
        <v>0.472302</v>
      </c>
      <c r="L64" s="55">
        <v>0.46496799999999999</v>
      </c>
      <c r="M64" s="55">
        <v>0.45758700000000002</v>
      </c>
      <c r="N64" s="55">
        <v>0.45099099999999998</v>
      </c>
      <c r="O64" s="55">
        <v>0.44511499999999998</v>
      </c>
      <c r="P64" s="55">
        <v>0.43976900000000002</v>
      </c>
      <c r="Q64" s="55">
        <v>0.43518499999999999</v>
      </c>
      <c r="R64" s="55">
        <v>0.43122300000000002</v>
      </c>
      <c r="S64" s="55">
        <v>0.42785899999999999</v>
      </c>
      <c r="T64" s="55">
        <v>0.42490099999999997</v>
      </c>
      <c r="U64" s="55">
        <v>0.422213</v>
      </c>
      <c r="V64" s="55">
        <v>0.41984700000000003</v>
      </c>
      <c r="W64" s="55">
        <v>0.41677199999999998</v>
      </c>
      <c r="X64" s="55">
        <v>0.41436699999999999</v>
      </c>
      <c r="Y64" s="55">
        <v>0.41240500000000002</v>
      </c>
      <c r="Z64" s="55">
        <v>0.41082099999999999</v>
      </c>
      <c r="AA64" s="55">
        <v>0.40966599999999997</v>
      </c>
      <c r="AB64" s="55">
        <v>0.40884999999999999</v>
      </c>
      <c r="AC64" s="55">
        <v>0.40842000000000001</v>
      </c>
      <c r="AD64" s="55">
        <v>0.408362</v>
      </c>
      <c r="AE64" s="55">
        <v>0.408748</v>
      </c>
      <c r="AF64" s="55">
        <v>0.40959499999999999</v>
      </c>
      <c r="AG64" s="55">
        <v>0.41073399999999999</v>
      </c>
      <c r="AH64" s="56">
        <v>-6.9179999999999997E-3</v>
      </c>
    </row>
    <row r="65" spans="1:34" ht="15" customHeight="1">
      <c r="A65" s="12" t="s">
        <v>499</v>
      </c>
      <c r="B65" s="54" t="s">
        <v>14</v>
      </c>
      <c r="C65" s="55">
        <v>0.429176</v>
      </c>
      <c r="D65" s="55">
        <v>0.43017899999999998</v>
      </c>
      <c r="E65" s="55">
        <v>0.43247400000000003</v>
      </c>
      <c r="F65" s="55">
        <v>0.438166</v>
      </c>
      <c r="G65" s="55">
        <v>0.446272</v>
      </c>
      <c r="H65" s="55">
        <v>0.45343699999999998</v>
      </c>
      <c r="I65" s="55">
        <v>0.45917200000000002</v>
      </c>
      <c r="J65" s="55">
        <v>0.46388499999999999</v>
      </c>
      <c r="K65" s="55">
        <v>0.46830100000000002</v>
      </c>
      <c r="L65" s="55">
        <v>0.472109</v>
      </c>
      <c r="M65" s="55">
        <v>0.47386600000000001</v>
      </c>
      <c r="N65" s="55">
        <v>0.47666999999999998</v>
      </c>
      <c r="O65" s="55">
        <v>0.480327</v>
      </c>
      <c r="P65" s="55">
        <v>0.48453400000000002</v>
      </c>
      <c r="Q65" s="55">
        <v>0.48890699999999998</v>
      </c>
      <c r="R65" s="55">
        <v>0.49354199999999998</v>
      </c>
      <c r="S65" s="55">
        <v>0.49818299999999999</v>
      </c>
      <c r="T65" s="55">
        <v>0.50261400000000001</v>
      </c>
      <c r="U65" s="55">
        <v>0.50695400000000002</v>
      </c>
      <c r="V65" s="55">
        <v>0.511347</v>
      </c>
      <c r="W65" s="55">
        <v>0.51578100000000004</v>
      </c>
      <c r="X65" s="55">
        <v>0.52051199999999997</v>
      </c>
      <c r="Y65" s="55">
        <v>0.52507599999999999</v>
      </c>
      <c r="Z65" s="55">
        <v>0.52961199999999997</v>
      </c>
      <c r="AA65" s="55">
        <v>0.53404399999999996</v>
      </c>
      <c r="AB65" s="55">
        <v>0.53846799999999995</v>
      </c>
      <c r="AC65" s="55">
        <v>0.54296900000000003</v>
      </c>
      <c r="AD65" s="55">
        <v>0.54744599999999999</v>
      </c>
      <c r="AE65" s="55">
        <v>0.55214300000000005</v>
      </c>
      <c r="AF65" s="55">
        <v>0.55677200000000004</v>
      </c>
      <c r="AG65" s="55">
        <v>0.56108000000000002</v>
      </c>
      <c r="AH65" s="56">
        <v>8.9730000000000001E-3</v>
      </c>
    </row>
    <row r="66" spans="1:34">
      <c r="A66" s="12" t="s">
        <v>500</v>
      </c>
      <c r="B66" s="54" t="s">
        <v>15</v>
      </c>
      <c r="C66" s="55">
        <v>0.53477300000000005</v>
      </c>
      <c r="D66" s="55">
        <v>0.51842600000000005</v>
      </c>
      <c r="E66" s="55">
        <v>0.50512299999999999</v>
      </c>
      <c r="F66" s="55">
        <v>0.49513200000000002</v>
      </c>
      <c r="G66" s="55">
        <v>0.48716599999999999</v>
      </c>
      <c r="H66" s="55">
        <v>0.480211</v>
      </c>
      <c r="I66" s="55">
        <v>0.47419899999999998</v>
      </c>
      <c r="J66" s="55">
        <v>0.46879700000000002</v>
      </c>
      <c r="K66" s="55">
        <v>0.461557</v>
      </c>
      <c r="L66" s="55">
        <v>0.45454499999999998</v>
      </c>
      <c r="M66" s="55">
        <v>0.44033699999999998</v>
      </c>
      <c r="N66" s="55">
        <v>0.428149</v>
      </c>
      <c r="O66" s="55">
        <v>0.41752400000000001</v>
      </c>
      <c r="P66" s="55">
        <v>0.408416</v>
      </c>
      <c r="Q66" s="55">
        <v>0.40073199999999998</v>
      </c>
      <c r="R66" s="55">
        <v>0.394175</v>
      </c>
      <c r="S66" s="55">
        <v>0.38869199999999998</v>
      </c>
      <c r="T66" s="55">
        <v>0.38391700000000001</v>
      </c>
      <c r="U66" s="55">
        <v>0.379658</v>
      </c>
      <c r="V66" s="55">
        <v>0.37587700000000002</v>
      </c>
      <c r="W66" s="55">
        <v>0.370444</v>
      </c>
      <c r="X66" s="55">
        <v>0.36624499999999999</v>
      </c>
      <c r="Y66" s="55">
        <v>0.36268800000000001</v>
      </c>
      <c r="Z66" s="55">
        <v>0.35947400000000002</v>
      </c>
      <c r="AA66" s="55">
        <v>0.35683799999999999</v>
      </c>
      <c r="AB66" s="55">
        <v>0.35471000000000003</v>
      </c>
      <c r="AC66" s="55">
        <v>0.353074</v>
      </c>
      <c r="AD66" s="55">
        <v>0.35192200000000001</v>
      </c>
      <c r="AE66" s="55">
        <v>0.35126499999999999</v>
      </c>
      <c r="AF66" s="55">
        <v>0.35107500000000003</v>
      </c>
      <c r="AG66" s="55">
        <v>0.351211</v>
      </c>
      <c r="AH66" s="56">
        <v>-1.3917000000000001E-2</v>
      </c>
    </row>
    <row r="67" spans="1:34" ht="15" customHeight="1">
      <c r="A67" s="12" t="s">
        <v>501</v>
      </c>
      <c r="B67" s="54" t="s">
        <v>16</v>
      </c>
      <c r="C67" s="55">
        <v>0.65267500000000001</v>
      </c>
      <c r="D67" s="55">
        <v>0.64821899999999999</v>
      </c>
      <c r="E67" s="55">
        <v>0.64407099999999995</v>
      </c>
      <c r="F67" s="55">
        <v>0.64253700000000002</v>
      </c>
      <c r="G67" s="55">
        <v>0.64270700000000003</v>
      </c>
      <c r="H67" s="55">
        <v>0.64365099999999997</v>
      </c>
      <c r="I67" s="55">
        <v>0.64488599999999996</v>
      </c>
      <c r="J67" s="55">
        <v>0.64618600000000004</v>
      </c>
      <c r="K67" s="55">
        <v>0.64755200000000002</v>
      </c>
      <c r="L67" s="55">
        <v>0.649011</v>
      </c>
      <c r="M67" s="55">
        <v>0.64871100000000004</v>
      </c>
      <c r="N67" s="55">
        <v>0.649393</v>
      </c>
      <c r="O67" s="55">
        <v>0.65064699999999998</v>
      </c>
      <c r="P67" s="55">
        <v>0.65229899999999996</v>
      </c>
      <c r="Q67" s="55">
        <v>0.65434400000000004</v>
      </c>
      <c r="R67" s="55">
        <v>0.65670899999999999</v>
      </c>
      <c r="S67" s="55">
        <v>0.65926700000000005</v>
      </c>
      <c r="T67" s="55">
        <v>0.66180799999999995</v>
      </c>
      <c r="U67" s="55">
        <v>0.66427700000000001</v>
      </c>
      <c r="V67" s="55">
        <v>0.66683599999999998</v>
      </c>
      <c r="W67" s="55">
        <v>0.66918900000000003</v>
      </c>
      <c r="X67" s="55">
        <v>0.67248399999999997</v>
      </c>
      <c r="Y67" s="55">
        <v>0.67595899999999998</v>
      </c>
      <c r="Z67" s="55">
        <v>0.67956899999999998</v>
      </c>
      <c r="AA67" s="55">
        <v>0.68328</v>
      </c>
      <c r="AB67" s="55">
        <v>0.68710199999999999</v>
      </c>
      <c r="AC67" s="55">
        <v>0.69105099999999997</v>
      </c>
      <c r="AD67" s="55">
        <v>0.69503999999999999</v>
      </c>
      <c r="AE67" s="55">
        <v>0.69916199999999995</v>
      </c>
      <c r="AF67" s="55">
        <v>0.70339700000000005</v>
      </c>
      <c r="AG67" s="55">
        <v>0.70757099999999995</v>
      </c>
      <c r="AH67" s="56">
        <v>2.696E-3</v>
      </c>
    </row>
    <row r="68" spans="1:34" ht="15" customHeight="1">
      <c r="A68" s="12" t="s">
        <v>502</v>
      </c>
      <c r="B68" s="54" t="s">
        <v>214</v>
      </c>
      <c r="C68" s="55">
        <v>0.33015899999999998</v>
      </c>
      <c r="D68" s="55">
        <v>0.32575500000000002</v>
      </c>
      <c r="E68" s="55">
        <v>0.32198100000000002</v>
      </c>
      <c r="F68" s="55">
        <v>0.31943500000000002</v>
      </c>
      <c r="G68" s="55">
        <v>0.31791799999999998</v>
      </c>
      <c r="H68" s="55">
        <v>0.31721500000000002</v>
      </c>
      <c r="I68" s="55">
        <v>0.31684099999999998</v>
      </c>
      <c r="J68" s="55">
        <v>0.31725399999999998</v>
      </c>
      <c r="K68" s="55">
        <v>0.31851200000000002</v>
      </c>
      <c r="L68" s="55">
        <v>0.32017899999999999</v>
      </c>
      <c r="M68" s="55">
        <v>0.32181300000000002</v>
      </c>
      <c r="N68" s="55">
        <v>0.32437700000000003</v>
      </c>
      <c r="O68" s="55">
        <v>0.32749299999999998</v>
      </c>
      <c r="P68" s="55">
        <v>0.330646</v>
      </c>
      <c r="Q68" s="55">
        <v>0.33385999999999999</v>
      </c>
      <c r="R68" s="55">
        <v>0.33760699999999999</v>
      </c>
      <c r="S68" s="55">
        <v>0.34136899999999998</v>
      </c>
      <c r="T68" s="55">
        <v>0.34508699999999998</v>
      </c>
      <c r="U68" s="55">
        <v>0.34877999999999998</v>
      </c>
      <c r="V68" s="55">
        <v>0.35195799999999999</v>
      </c>
      <c r="W68" s="55">
        <v>0.355182</v>
      </c>
      <c r="X68" s="55">
        <v>0.35843700000000001</v>
      </c>
      <c r="Y68" s="55">
        <v>0.360651</v>
      </c>
      <c r="Z68" s="55">
        <v>0.362867</v>
      </c>
      <c r="AA68" s="55">
        <v>0.36398999999999998</v>
      </c>
      <c r="AB68" s="55">
        <v>0.36454700000000001</v>
      </c>
      <c r="AC68" s="55">
        <v>0.36452400000000001</v>
      </c>
      <c r="AD68" s="55">
        <v>0.36388300000000001</v>
      </c>
      <c r="AE68" s="55">
        <v>0.36150700000000002</v>
      </c>
      <c r="AF68" s="55">
        <v>0.35849500000000001</v>
      </c>
      <c r="AG68" s="55">
        <v>0.35363800000000001</v>
      </c>
      <c r="AH68" s="56">
        <v>2.2929999999999999E-3</v>
      </c>
    </row>
    <row r="69" spans="1:34" ht="15" customHeight="1">
      <c r="A69" s="12" t="s">
        <v>503</v>
      </c>
      <c r="B69" s="54" t="s">
        <v>215</v>
      </c>
      <c r="C69" s="55">
        <v>0.43508599999999997</v>
      </c>
      <c r="D69" s="55">
        <v>0.45525500000000002</v>
      </c>
      <c r="E69" s="55">
        <v>0.47462599999999999</v>
      </c>
      <c r="F69" s="55">
        <v>0.49363299999999999</v>
      </c>
      <c r="G69" s="55">
        <v>0.51234199999999996</v>
      </c>
      <c r="H69" s="55">
        <v>0.53010999999999997</v>
      </c>
      <c r="I69" s="55">
        <v>0.54692700000000005</v>
      </c>
      <c r="J69" s="55">
        <v>0.56244799999999995</v>
      </c>
      <c r="K69" s="55">
        <v>0.57694500000000004</v>
      </c>
      <c r="L69" s="55">
        <v>0.59069700000000003</v>
      </c>
      <c r="M69" s="55">
        <v>0.60377199999999998</v>
      </c>
      <c r="N69" s="55">
        <v>0.61621899999999996</v>
      </c>
      <c r="O69" s="55">
        <v>0.62873000000000001</v>
      </c>
      <c r="P69" s="55">
        <v>0.64066800000000002</v>
      </c>
      <c r="Q69" s="55">
        <v>0.65253399999999995</v>
      </c>
      <c r="R69" s="55">
        <v>0.66425800000000002</v>
      </c>
      <c r="S69" s="55">
        <v>0.67603000000000002</v>
      </c>
      <c r="T69" s="55">
        <v>0.68746200000000002</v>
      </c>
      <c r="U69" s="55">
        <v>0.69917899999999999</v>
      </c>
      <c r="V69" s="55">
        <v>0.71102399999999999</v>
      </c>
      <c r="W69" s="55">
        <v>0.72371399999999997</v>
      </c>
      <c r="X69" s="55">
        <v>0.73691399999999996</v>
      </c>
      <c r="Y69" s="55">
        <v>0.75090299999999999</v>
      </c>
      <c r="Z69" s="55">
        <v>0.76567700000000005</v>
      </c>
      <c r="AA69" s="55">
        <v>0.78152600000000005</v>
      </c>
      <c r="AB69" s="55">
        <v>0.79853200000000002</v>
      </c>
      <c r="AC69" s="55">
        <v>0.81672599999999995</v>
      </c>
      <c r="AD69" s="55">
        <v>0.83667999999999998</v>
      </c>
      <c r="AE69" s="55">
        <v>0.85823199999999999</v>
      </c>
      <c r="AF69" s="55">
        <v>0.88141199999999997</v>
      </c>
      <c r="AG69" s="55">
        <v>0.90680700000000003</v>
      </c>
      <c r="AH69" s="56">
        <v>2.4781999999999998E-2</v>
      </c>
    </row>
    <row r="70" spans="1:34" ht="15" customHeight="1">
      <c r="A70" s="12" t="s">
        <v>504</v>
      </c>
      <c r="B70" s="54" t="s">
        <v>617</v>
      </c>
      <c r="C70" s="55">
        <v>2.4988570000000001</v>
      </c>
      <c r="D70" s="55">
        <v>2.6909770000000002</v>
      </c>
      <c r="E70" s="55">
        <v>2.7496529999999999</v>
      </c>
      <c r="F70" s="55">
        <v>2.9422039999999998</v>
      </c>
      <c r="G70" s="55">
        <v>3.0720339999999999</v>
      </c>
      <c r="H70" s="55">
        <v>3.2007279999999998</v>
      </c>
      <c r="I70" s="55">
        <v>3.2227800000000002</v>
      </c>
      <c r="J70" s="55">
        <v>3.2436280000000002</v>
      </c>
      <c r="K70" s="55">
        <v>3.2639149999999999</v>
      </c>
      <c r="L70" s="55">
        <v>3.2832819999999998</v>
      </c>
      <c r="M70" s="55">
        <v>3.3009650000000001</v>
      </c>
      <c r="N70" s="55">
        <v>3.3216589999999999</v>
      </c>
      <c r="O70" s="55">
        <v>3.34415</v>
      </c>
      <c r="P70" s="55">
        <v>3.3684479999999999</v>
      </c>
      <c r="Q70" s="55">
        <v>3.3936899999999999</v>
      </c>
      <c r="R70" s="55">
        <v>3.4213520000000002</v>
      </c>
      <c r="S70" s="55">
        <v>3.4498600000000001</v>
      </c>
      <c r="T70" s="55">
        <v>3.4787720000000002</v>
      </c>
      <c r="U70" s="55">
        <v>3.5085130000000002</v>
      </c>
      <c r="V70" s="55">
        <v>3.5404879999999999</v>
      </c>
      <c r="W70" s="55">
        <v>3.5733619999999999</v>
      </c>
      <c r="X70" s="55">
        <v>3.6076730000000001</v>
      </c>
      <c r="Y70" s="55">
        <v>3.6435140000000001</v>
      </c>
      <c r="Z70" s="55">
        <v>3.6816770000000001</v>
      </c>
      <c r="AA70" s="55">
        <v>3.7206260000000002</v>
      </c>
      <c r="AB70" s="55">
        <v>3.7615880000000002</v>
      </c>
      <c r="AC70" s="55">
        <v>3.8048860000000002</v>
      </c>
      <c r="AD70" s="55">
        <v>3.8501699999999999</v>
      </c>
      <c r="AE70" s="55">
        <v>3.8982600000000001</v>
      </c>
      <c r="AF70" s="55">
        <v>3.9484430000000001</v>
      </c>
      <c r="AG70" s="55">
        <v>4.000947</v>
      </c>
      <c r="AH70" s="56">
        <v>1.5814000000000002E-2</v>
      </c>
    </row>
    <row r="71" spans="1:34" ht="15" customHeight="1">
      <c r="A71" s="12" t="s">
        <v>618</v>
      </c>
      <c r="B71" s="53" t="s">
        <v>619</v>
      </c>
      <c r="C71" s="57">
        <v>8.6914289999999994</v>
      </c>
      <c r="D71" s="57">
        <v>8.9130660000000006</v>
      </c>
      <c r="E71" s="57">
        <v>9.0055329999999998</v>
      </c>
      <c r="F71" s="57">
        <v>9.2205890000000004</v>
      </c>
      <c r="G71" s="57">
        <v>9.4008050000000001</v>
      </c>
      <c r="H71" s="57">
        <v>9.5728749999999998</v>
      </c>
      <c r="I71" s="57">
        <v>9.6158490000000008</v>
      </c>
      <c r="J71" s="57">
        <v>9.6468729999999994</v>
      </c>
      <c r="K71" s="57">
        <v>9.6732530000000008</v>
      </c>
      <c r="L71" s="57">
        <v>9.6940860000000004</v>
      </c>
      <c r="M71" s="57">
        <v>9.6951160000000005</v>
      </c>
      <c r="N71" s="57">
        <v>9.7110000000000003</v>
      </c>
      <c r="O71" s="57">
        <v>9.7374939999999999</v>
      </c>
      <c r="P71" s="57">
        <v>9.7696140000000007</v>
      </c>
      <c r="Q71" s="57">
        <v>9.8068729999999995</v>
      </c>
      <c r="R71" s="57">
        <v>9.8521099999999997</v>
      </c>
      <c r="S71" s="57">
        <v>9.9008330000000004</v>
      </c>
      <c r="T71" s="57">
        <v>9.9491980000000009</v>
      </c>
      <c r="U71" s="57">
        <v>9.9992389999999993</v>
      </c>
      <c r="V71" s="57">
        <v>10.052699</v>
      </c>
      <c r="W71" s="57">
        <v>10.104759</v>
      </c>
      <c r="X71" s="57">
        <v>10.162006</v>
      </c>
      <c r="Y71" s="57">
        <v>10.220757000000001</v>
      </c>
      <c r="Z71" s="57">
        <v>10.282885</v>
      </c>
      <c r="AA71" s="57">
        <v>10.346591999999999</v>
      </c>
      <c r="AB71" s="57">
        <v>10.413385</v>
      </c>
      <c r="AC71" s="57">
        <v>10.485018</v>
      </c>
      <c r="AD71" s="57">
        <v>10.561284000000001</v>
      </c>
      <c r="AE71" s="57">
        <v>10.643901</v>
      </c>
      <c r="AF71" s="57">
        <v>10.729895000000001</v>
      </c>
      <c r="AG71" s="57">
        <v>10.817278999999999</v>
      </c>
      <c r="AH71" s="58">
        <v>7.3200000000000001E-3</v>
      </c>
    </row>
    <row r="72" spans="1:34" ht="15" customHeight="1">
      <c r="A72" s="12" t="s">
        <v>620</v>
      </c>
      <c r="B72" s="54" t="s">
        <v>583</v>
      </c>
      <c r="C72" s="55">
        <v>8.8754E-2</v>
      </c>
      <c r="D72" s="55">
        <v>0.100767</v>
      </c>
      <c r="E72" s="55">
        <v>0.108803</v>
      </c>
      <c r="F72" s="55">
        <v>0.11328000000000001</v>
      </c>
      <c r="G72" s="55">
        <v>0.116855</v>
      </c>
      <c r="H72" s="55">
        <v>0.12341199999999999</v>
      </c>
      <c r="I72" s="55">
        <v>0.12740099999999999</v>
      </c>
      <c r="J72" s="55">
        <v>0.13471</v>
      </c>
      <c r="K72" s="55">
        <v>0.13939099999999999</v>
      </c>
      <c r="L72" s="55">
        <v>0.14404900000000001</v>
      </c>
      <c r="M72" s="55">
        <v>0.148256</v>
      </c>
      <c r="N72" s="55">
        <v>0.15443200000000001</v>
      </c>
      <c r="O72" s="55">
        <v>0.15736600000000001</v>
      </c>
      <c r="P72" s="55">
        <v>0.16201599999999999</v>
      </c>
      <c r="Q72" s="55">
        <v>0.166467</v>
      </c>
      <c r="R72" s="55">
        <v>0.17158599999999999</v>
      </c>
      <c r="S72" s="55">
        <v>0.179007</v>
      </c>
      <c r="T72" s="55">
        <v>0.183781</v>
      </c>
      <c r="U72" s="55">
        <v>0.18956300000000001</v>
      </c>
      <c r="V72" s="55">
        <v>0.19514300000000001</v>
      </c>
      <c r="W72" s="55">
        <v>0.20108500000000001</v>
      </c>
      <c r="X72" s="55">
        <v>0.20661299999999999</v>
      </c>
      <c r="Y72" s="55">
        <v>0.21216699999999999</v>
      </c>
      <c r="Z72" s="55">
        <v>0.21770999999999999</v>
      </c>
      <c r="AA72" s="55">
        <v>0.22253400000000001</v>
      </c>
      <c r="AB72" s="55">
        <v>0.22815199999999999</v>
      </c>
      <c r="AC72" s="55">
        <v>0.23599400000000001</v>
      </c>
      <c r="AD72" s="55">
        <v>0.239927</v>
      </c>
      <c r="AE72" s="55">
        <v>0.24339</v>
      </c>
      <c r="AF72" s="55">
        <v>0.24571999999999999</v>
      </c>
      <c r="AG72" s="55">
        <v>0.24898600000000001</v>
      </c>
      <c r="AH72" s="56">
        <v>3.4981999999999999E-2</v>
      </c>
    </row>
    <row r="73" spans="1:34">
      <c r="A73" s="12" t="s">
        <v>505</v>
      </c>
      <c r="B73" s="53" t="s">
        <v>17</v>
      </c>
      <c r="C73" s="57">
        <v>8.6026749999999996</v>
      </c>
      <c r="D73" s="57">
        <v>8.8122989999999994</v>
      </c>
      <c r="E73" s="57">
        <v>8.8967299999999998</v>
      </c>
      <c r="F73" s="57">
        <v>9.1073079999999997</v>
      </c>
      <c r="G73" s="57">
        <v>9.2839510000000001</v>
      </c>
      <c r="H73" s="57">
        <v>9.4494629999999997</v>
      </c>
      <c r="I73" s="57">
        <v>9.4884470000000007</v>
      </c>
      <c r="J73" s="57">
        <v>9.5121629999999993</v>
      </c>
      <c r="K73" s="57">
        <v>9.5338619999999992</v>
      </c>
      <c r="L73" s="57">
        <v>9.5500369999999997</v>
      </c>
      <c r="M73" s="57">
        <v>9.5468600000000006</v>
      </c>
      <c r="N73" s="57">
        <v>9.5565680000000004</v>
      </c>
      <c r="O73" s="57">
        <v>9.5801280000000002</v>
      </c>
      <c r="P73" s="57">
        <v>9.6075979999999994</v>
      </c>
      <c r="Q73" s="57">
        <v>9.6404060000000005</v>
      </c>
      <c r="R73" s="57">
        <v>9.6805240000000001</v>
      </c>
      <c r="S73" s="57">
        <v>9.7218269999999993</v>
      </c>
      <c r="T73" s="57">
        <v>9.7654169999999993</v>
      </c>
      <c r="U73" s="57">
        <v>9.8096759999999996</v>
      </c>
      <c r="V73" s="57">
        <v>9.8575560000000007</v>
      </c>
      <c r="W73" s="57">
        <v>9.9036740000000005</v>
      </c>
      <c r="X73" s="57">
        <v>9.9553930000000008</v>
      </c>
      <c r="Y73" s="57">
        <v>10.008590999999999</v>
      </c>
      <c r="Z73" s="57">
        <v>10.065175</v>
      </c>
      <c r="AA73" s="57">
        <v>10.124058</v>
      </c>
      <c r="AB73" s="57">
        <v>10.185233</v>
      </c>
      <c r="AC73" s="57">
        <v>10.249024</v>
      </c>
      <c r="AD73" s="57">
        <v>10.321357000000001</v>
      </c>
      <c r="AE73" s="57">
        <v>10.400511</v>
      </c>
      <c r="AF73" s="57">
        <v>10.484175</v>
      </c>
      <c r="AG73" s="57">
        <v>10.568293000000001</v>
      </c>
      <c r="AH73" s="58">
        <v>6.8830000000000002E-3</v>
      </c>
    </row>
    <row r="75" spans="1:34" ht="15" customHeight="1">
      <c r="A75" s="12" t="s">
        <v>506</v>
      </c>
      <c r="B75" s="53" t="s">
        <v>24</v>
      </c>
      <c r="C75" s="57">
        <v>8.0860470000000007</v>
      </c>
      <c r="D75" s="57">
        <v>8.1909550000000007</v>
      </c>
      <c r="E75" s="57">
        <v>8.36768</v>
      </c>
      <c r="F75" s="57">
        <v>8.2633120000000009</v>
      </c>
      <c r="G75" s="57">
        <v>8.1786359999999991</v>
      </c>
      <c r="H75" s="57">
        <v>8.035031</v>
      </c>
      <c r="I75" s="57">
        <v>7.7608670000000002</v>
      </c>
      <c r="J75" s="57">
        <v>7.5663720000000003</v>
      </c>
      <c r="K75" s="57">
        <v>7.4720690000000003</v>
      </c>
      <c r="L75" s="57">
        <v>7.4041009999999998</v>
      </c>
      <c r="M75" s="57">
        <v>7.3894830000000002</v>
      </c>
      <c r="N75" s="57">
        <v>7.3612529999999996</v>
      </c>
      <c r="O75" s="57">
        <v>7.3307060000000002</v>
      </c>
      <c r="P75" s="57">
        <v>7.3227929999999999</v>
      </c>
      <c r="Q75" s="57">
        <v>7.3101060000000002</v>
      </c>
      <c r="R75" s="57">
        <v>7.3165560000000003</v>
      </c>
      <c r="S75" s="57">
        <v>7.3227080000000004</v>
      </c>
      <c r="T75" s="57">
        <v>7.3240179999999997</v>
      </c>
      <c r="U75" s="57">
        <v>7.3310120000000003</v>
      </c>
      <c r="V75" s="57">
        <v>7.3546459999999998</v>
      </c>
      <c r="W75" s="57">
        <v>7.3837000000000002</v>
      </c>
      <c r="X75" s="57">
        <v>7.4208299999999996</v>
      </c>
      <c r="Y75" s="57">
        <v>7.4625300000000001</v>
      </c>
      <c r="Z75" s="57">
        <v>7.489846</v>
      </c>
      <c r="AA75" s="57">
        <v>7.4922389999999996</v>
      </c>
      <c r="AB75" s="57">
        <v>7.5370999999999997</v>
      </c>
      <c r="AC75" s="57">
        <v>7.5860789999999998</v>
      </c>
      <c r="AD75" s="57">
        <v>7.6439149999999998</v>
      </c>
      <c r="AE75" s="57">
        <v>7.7007209999999997</v>
      </c>
      <c r="AF75" s="57">
        <v>7.7839989999999997</v>
      </c>
      <c r="AG75" s="57">
        <v>7.8693949999999999</v>
      </c>
      <c r="AH75" s="58">
        <v>-9.0499999999999999E-4</v>
      </c>
    </row>
    <row r="77" spans="1:34" ht="15" customHeight="1">
      <c r="B77" s="53" t="s">
        <v>25</v>
      </c>
    </row>
    <row r="78" spans="1:34" ht="15" customHeight="1">
      <c r="A78" s="12" t="s">
        <v>507</v>
      </c>
      <c r="B78" s="54" t="s">
        <v>610</v>
      </c>
      <c r="C78" s="55">
        <v>2.309234</v>
      </c>
      <c r="D78" s="55">
        <v>2.3879039999999998</v>
      </c>
      <c r="E78" s="55">
        <v>2.3791340000000001</v>
      </c>
      <c r="F78" s="55">
        <v>2.3760620000000001</v>
      </c>
      <c r="G78" s="55">
        <v>2.3877839999999999</v>
      </c>
      <c r="H78" s="55">
        <v>2.3928219999999998</v>
      </c>
      <c r="I78" s="55">
        <v>2.387613</v>
      </c>
      <c r="J78" s="55">
        <v>2.376268</v>
      </c>
      <c r="K78" s="55">
        <v>2.3653940000000002</v>
      </c>
      <c r="L78" s="55">
        <v>2.351518</v>
      </c>
      <c r="M78" s="55">
        <v>2.3357139999999998</v>
      </c>
      <c r="N78" s="55">
        <v>2.3237390000000002</v>
      </c>
      <c r="O78" s="55">
        <v>2.314019</v>
      </c>
      <c r="P78" s="55">
        <v>2.3049909999999998</v>
      </c>
      <c r="Q78" s="55">
        <v>2.2962940000000001</v>
      </c>
      <c r="R78" s="55">
        <v>2.2892839999999999</v>
      </c>
      <c r="S78" s="55">
        <v>2.2826119999999999</v>
      </c>
      <c r="T78" s="55">
        <v>2.274607</v>
      </c>
      <c r="U78" s="55">
        <v>2.2665479999999998</v>
      </c>
      <c r="V78" s="55">
        <v>2.259096</v>
      </c>
      <c r="W78" s="55">
        <v>2.2511100000000002</v>
      </c>
      <c r="X78" s="55">
        <v>2.2426900000000001</v>
      </c>
      <c r="Y78" s="55">
        <v>2.2330380000000001</v>
      </c>
      <c r="Z78" s="55">
        <v>2.222499</v>
      </c>
      <c r="AA78" s="55">
        <v>2.21095</v>
      </c>
      <c r="AB78" s="55">
        <v>2.1995140000000002</v>
      </c>
      <c r="AC78" s="55">
        <v>2.1883870000000001</v>
      </c>
      <c r="AD78" s="55">
        <v>2.1775899999999999</v>
      </c>
      <c r="AE78" s="55">
        <v>2.167802</v>
      </c>
      <c r="AF78" s="55">
        <v>2.1575129999999998</v>
      </c>
      <c r="AG78" s="55">
        <v>2.1458439999999999</v>
      </c>
      <c r="AH78" s="56">
        <v>-2.4429999999999999E-3</v>
      </c>
    </row>
    <row r="79" spans="1:34">
      <c r="A79" s="12" t="s">
        <v>508</v>
      </c>
      <c r="B79" s="54" t="s">
        <v>611</v>
      </c>
      <c r="C79" s="55">
        <v>1.5276620000000001</v>
      </c>
      <c r="D79" s="55">
        <v>1.4330529999999999</v>
      </c>
      <c r="E79" s="55">
        <v>1.551555</v>
      </c>
      <c r="F79" s="55">
        <v>1.5355209999999999</v>
      </c>
      <c r="G79" s="55">
        <v>1.522956</v>
      </c>
      <c r="H79" s="55">
        <v>1.5033510000000001</v>
      </c>
      <c r="I79" s="55">
        <v>1.479382</v>
      </c>
      <c r="J79" s="55">
        <v>1.462915</v>
      </c>
      <c r="K79" s="55">
        <v>1.457687</v>
      </c>
      <c r="L79" s="55">
        <v>1.454888</v>
      </c>
      <c r="M79" s="55">
        <v>1.458664</v>
      </c>
      <c r="N79" s="55">
        <v>1.462037</v>
      </c>
      <c r="O79" s="55">
        <v>1.4654180000000001</v>
      </c>
      <c r="P79" s="55">
        <v>1.4715910000000001</v>
      </c>
      <c r="Q79" s="55">
        <v>1.4777400000000001</v>
      </c>
      <c r="R79" s="55">
        <v>1.487168</v>
      </c>
      <c r="S79" s="55">
        <v>1.4962759999999999</v>
      </c>
      <c r="T79" s="55">
        <v>1.504786</v>
      </c>
      <c r="U79" s="55">
        <v>1.513533</v>
      </c>
      <c r="V79" s="55">
        <v>1.523981</v>
      </c>
      <c r="W79" s="55">
        <v>1.5349269999999999</v>
      </c>
      <c r="X79" s="55">
        <v>1.546953</v>
      </c>
      <c r="Y79" s="55">
        <v>1.5604750000000001</v>
      </c>
      <c r="Z79" s="55">
        <v>1.5716619999999999</v>
      </c>
      <c r="AA79" s="55">
        <v>1.5805750000000001</v>
      </c>
      <c r="AB79" s="55">
        <v>1.5940970000000001</v>
      </c>
      <c r="AC79" s="55">
        <v>1.6083369999999999</v>
      </c>
      <c r="AD79" s="55">
        <v>1.6234960000000001</v>
      </c>
      <c r="AE79" s="55">
        <v>1.6397999999999999</v>
      </c>
      <c r="AF79" s="55">
        <v>1.6592100000000001</v>
      </c>
      <c r="AG79" s="55">
        <v>1.678982</v>
      </c>
      <c r="AH79" s="56">
        <v>3.153E-3</v>
      </c>
    </row>
    <row r="80" spans="1:34" ht="15" customHeight="1">
      <c r="A80" s="12" t="s">
        <v>509</v>
      </c>
      <c r="B80" s="54" t="s">
        <v>612</v>
      </c>
      <c r="C80" s="55">
        <v>0.69043399999999999</v>
      </c>
      <c r="D80" s="55">
        <v>0.68777500000000003</v>
      </c>
      <c r="E80" s="55">
        <v>0.68591199999999997</v>
      </c>
      <c r="F80" s="55">
        <v>0.68877999999999995</v>
      </c>
      <c r="G80" s="55">
        <v>0.69621200000000005</v>
      </c>
      <c r="H80" s="55">
        <v>0.70161300000000004</v>
      </c>
      <c r="I80" s="55">
        <v>0.70428599999999997</v>
      </c>
      <c r="J80" s="55">
        <v>0.70554300000000003</v>
      </c>
      <c r="K80" s="55">
        <v>0.70706100000000005</v>
      </c>
      <c r="L80" s="55">
        <v>0.70783600000000002</v>
      </c>
      <c r="M80" s="55">
        <v>0.70649300000000004</v>
      </c>
      <c r="N80" s="55">
        <v>0.70668299999999995</v>
      </c>
      <c r="O80" s="55">
        <v>0.70835700000000001</v>
      </c>
      <c r="P80" s="55">
        <v>0.71090600000000004</v>
      </c>
      <c r="Q80" s="55">
        <v>0.71386499999999997</v>
      </c>
      <c r="R80" s="55">
        <v>0.71748100000000004</v>
      </c>
      <c r="S80" s="55">
        <v>0.72131000000000001</v>
      </c>
      <c r="T80" s="55">
        <v>0.724912</v>
      </c>
      <c r="U80" s="55">
        <v>0.72865000000000002</v>
      </c>
      <c r="V80" s="55">
        <v>0.73268100000000003</v>
      </c>
      <c r="W80" s="55">
        <v>0.736815</v>
      </c>
      <c r="X80" s="55">
        <v>0.74112100000000003</v>
      </c>
      <c r="Y80" s="55">
        <v>0.74516499999999997</v>
      </c>
      <c r="Z80" s="55">
        <v>0.74911899999999998</v>
      </c>
      <c r="AA80" s="55">
        <v>0.75286900000000001</v>
      </c>
      <c r="AB80" s="55">
        <v>0.75677799999999995</v>
      </c>
      <c r="AC80" s="55">
        <v>0.76086200000000004</v>
      </c>
      <c r="AD80" s="55">
        <v>0.76511300000000004</v>
      </c>
      <c r="AE80" s="55">
        <v>0.76983500000000005</v>
      </c>
      <c r="AF80" s="55">
        <v>0.77451899999999996</v>
      </c>
      <c r="AG80" s="55">
        <v>0.778729</v>
      </c>
      <c r="AH80" s="56">
        <v>4.019E-3</v>
      </c>
    </row>
    <row r="81" spans="1:34">
      <c r="A81" s="12" t="s">
        <v>510</v>
      </c>
      <c r="B81" s="54" t="s">
        <v>13</v>
      </c>
      <c r="C81" s="55">
        <v>1.4303220000000001</v>
      </c>
      <c r="D81" s="55">
        <v>1.415373</v>
      </c>
      <c r="E81" s="55">
        <v>1.404056</v>
      </c>
      <c r="F81" s="55">
        <v>1.3745890000000001</v>
      </c>
      <c r="G81" s="55">
        <v>1.350473</v>
      </c>
      <c r="H81" s="55">
        <v>1.3200940000000001</v>
      </c>
      <c r="I81" s="55">
        <v>1.2660659999999999</v>
      </c>
      <c r="J81" s="55">
        <v>1.221587</v>
      </c>
      <c r="K81" s="55">
        <v>1.189046</v>
      </c>
      <c r="L81" s="55">
        <v>1.160957</v>
      </c>
      <c r="M81" s="55">
        <v>1.139424</v>
      </c>
      <c r="N81" s="55">
        <v>1.1179730000000001</v>
      </c>
      <c r="O81" s="55">
        <v>1.097577</v>
      </c>
      <c r="P81" s="55">
        <v>1.080284</v>
      </c>
      <c r="Q81" s="55">
        <v>1.064063</v>
      </c>
      <c r="R81" s="55">
        <v>1.0506439999999999</v>
      </c>
      <c r="S81" s="55">
        <v>1.038432</v>
      </c>
      <c r="T81" s="55">
        <v>1.0267230000000001</v>
      </c>
      <c r="U81" s="55">
        <v>1.0160670000000001</v>
      </c>
      <c r="V81" s="55">
        <v>1.007431</v>
      </c>
      <c r="W81" s="55">
        <v>0.99762499999999998</v>
      </c>
      <c r="X81" s="55">
        <v>0.989514</v>
      </c>
      <c r="Y81" s="55">
        <v>0.98255599999999998</v>
      </c>
      <c r="Z81" s="55">
        <v>0.97507299999999997</v>
      </c>
      <c r="AA81" s="55">
        <v>0.966561</v>
      </c>
      <c r="AB81" s="55">
        <v>0.96175299999999997</v>
      </c>
      <c r="AC81" s="55">
        <v>0.95784000000000002</v>
      </c>
      <c r="AD81" s="55">
        <v>0.95509999999999995</v>
      </c>
      <c r="AE81" s="55">
        <v>0.95299400000000001</v>
      </c>
      <c r="AF81" s="55">
        <v>0.95344099999999998</v>
      </c>
      <c r="AG81" s="55">
        <v>0.95440899999999995</v>
      </c>
      <c r="AH81" s="56">
        <v>-1.3395000000000001E-2</v>
      </c>
    </row>
    <row r="82" spans="1:34" ht="15" customHeight="1">
      <c r="A82" s="12" t="s">
        <v>511</v>
      </c>
      <c r="B82" s="54" t="s">
        <v>14</v>
      </c>
      <c r="C82" s="55">
        <v>0.58410099999999998</v>
      </c>
      <c r="D82" s="55">
        <v>0.58340000000000003</v>
      </c>
      <c r="E82" s="55">
        <v>0.58459700000000003</v>
      </c>
      <c r="F82" s="55">
        <v>0.58573900000000001</v>
      </c>
      <c r="G82" s="55">
        <v>0.58982900000000005</v>
      </c>
      <c r="H82" s="55">
        <v>0.59200299999999995</v>
      </c>
      <c r="I82" s="55">
        <v>0.59231599999999995</v>
      </c>
      <c r="J82" s="55">
        <v>0.59284999999999999</v>
      </c>
      <c r="K82" s="55">
        <v>0.59478200000000003</v>
      </c>
      <c r="L82" s="55">
        <v>0.59648400000000001</v>
      </c>
      <c r="M82" s="55">
        <v>0.59722600000000003</v>
      </c>
      <c r="N82" s="55">
        <v>0.598688</v>
      </c>
      <c r="O82" s="55">
        <v>0.600881</v>
      </c>
      <c r="P82" s="55">
        <v>0.60396000000000005</v>
      </c>
      <c r="Q82" s="55">
        <v>0.60707199999999994</v>
      </c>
      <c r="R82" s="55">
        <v>0.61068999999999996</v>
      </c>
      <c r="S82" s="55">
        <v>0.61424400000000001</v>
      </c>
      <c r="T82" s="55">
        <v>0.61745099999999997</v>
      </c>
      <c r="U82" s="55">
        <v>0.62058599999999997</v>
      </c>
      <c r="V82" s="55">
        <v>0.62398600000000004</v>
      </c>
      <c r="W82" s="55">
        <v>0.62752699999999995</v>
      </c>
      <c r="X82" s="55">
        <v>0.63148400000000005</v>
      </c>
      <c r="Y82" s="55">
        <v>0.635293</v>
      </c>
      <c r="Z82" s="55">
        <v>0.63880599999999998</v>
      </c>
      <c r="AA82" s="55">
        <v>0.64180899999999996</v>
      </c>
      <c r="AB82" s="55">
        <v>0.64534899999999995</v>
      </c>
      <c r="AC82" s="55">
        <v>0.64896500000000001</v>
      </c>
      <c r="AD82" s="55">
        <v>0.65261400000000003</v>
      </c>
      <c r="AE82" s="55">
        <v>0.65642800000000001</v>
      </c>
      <c r="AF82" s="55">
        <v>0.66048700000000005</v>
      </c>
      <c r="AG82" s="55">
        <v>0.66417999999999999</v>
      </c>
      <c r="AH82" s="56">
        <v>4.2919999999999998E-3</v>
      </c>
    </row>
    <row r="83" spans="1:34" ht="15" customHeight="1">
      <c r="A83" s="12" t="s">
        <v>512</v>
      </c>
      <c r="B83" s="54" t="s">
        <v>15</v>
      </c>
      <c r="C83" s="55">
        <v>1.512173</v>
      </c>
      <c r="D83" s="55">
        <v>1.4628319999999999</v>
      </c>
      <c r="E83" s="55">
        <v>1.423519</v>
      </c>
      <c r="F83" s="55">
        <v>1.369356</v>
      </c>
      <c r="G83" s="55">
        <v>1.3230139999999999</v>
      </c>
      <c r="H83" s="55">
        <v>1.2749900000000001</v>
      </c>
      <c r="I83" s="55">
        <v>1.2286889999999999</v>
      </c>
      <c r="J83" s="55">
        <v>1.192466</v>
      </c>
      <c r="K83" s="55">
        <v>1.161996</v>
      </c>
      <c r="L83" s="55">
        <v>1.1349320000000001</v>
      </c>
      <c r="M83" s="55">
        <v>1.096468</v>
      </c>
      <c r="N83" s="55">
        <v>1.06135</v>
      </c>
      <c r="O83" s="55">
        <v>1.029542</v>
      </c>
      <c r="P83" s="55">
        <v>1.0032650000000001</v>
      </c>
      <c r="Q83" s="55">
        <v>0.97982000000000002</v>
      </c>
      <c r="R83" s="55">
        <v>0.96037799999999995</v>
      </c>
      <c r="S83" s="55">
        <v>0.94337400000000005</v>
      </c>
      <c r="T83" s="55">
        <v>0.92769100000000004</v>
      </c>
      <c r="U83" s="55">
        <v>0.91365700000000005</v>
      </c>
      <c r="V83" s="55">
        <v>0.90192499999999998</v>
      </c>
      <c r="W83" s="55">
        <v>0.88673100000000005</v>
      </c>
      <c r="X83" s="55">
        <v>0.87459900000000002</v>
      </c>
      <c r="Y83" s="55">
        <v>0.86410500000000001</v>
      </c>
      <c r="Z83" s="55">
        <v>0.85320200000000002</v>
      </c>
      <c r="AA83" s="55">
        <v>0.84191899999999997</v>
      </c>
      <c r="AB83" s="55">
        <v>0.834399</v>
      </c>
      <c r="AC83" s="55">
        <v>0.82804</v>
      </c>
      <c r="AD83" s="55">
        <v>0.82309500000000002</v>
      </c>
      <c r="AE83" s="55">
        <v>0.81897399999999998</v>
      </c>
      <c r="AF83" s="55">
        <v>0.81721999999999995</v>
      </c>
      <c r="AG83" s="55">
        <v>0.81609699999999996</v>
      </c>
      <c r="AH83" s="56">
        <v>-2.0348999999999999E-2</v>
      </c>
    </row>
    <row r="84" spans="1:34" ht="15" customHeight="1">
      <c r="A84" s="12" t="s">
        <v>513</v>
      </c>
      <c r="B84" s="54" t="s">
        <v>16</v>
      </c>
      <c r="C84" s="55">
        <v>1.845564</v>
      </c>
      <c r="D84" s="55">
        <v>1.8290660000000001</v>
      </c>
      <c r="E84" s="55">
        <v>1.815097</v>
      </c>
      <c r="F84" s="55">
        <v>1.7770250000000001</v>
      </c>
      <c r="G84" s="55">
        <v>1.7454209999999999</v>
      </c>
      <c r="H84" s="55">
        <v>1.708934</v>
      </c>
      <c r="I84" s="55">
        <v>1.670952</v>
      </c>
      <c r="J84" s="55">
        <v>1.643683</v>
      </c>
      <c r="K84" s="55">
        <v>1.6302490000000001</v>
      </c>
      <c r="L84" s="55">
        <v>1.620485</v>
      </c>
      <c r="M84" s="55">
        <v>1.6153329999999999</v>
      </c>
      <c r="N84" s="55">
        <v>1.6097980000000001</v>
      </c>
      <c r="O84" s="55">
        <v>1.6043829999999999</v>
      </c>
      <c r="P84" s="55">
        <v>1.6023590000000001</v>
      </c>
      <c r="Q84" s="55">
        <v>1.5999220000000001</v>
      </c>
      <c r="R84" s="55">
        <v>1.6000239999999999</v>
      </c>
      <c r="S84" s="55">
        <v>1.6000700000000001</v>
      </c>
      <c r="T84" s="55">
        <v>1.59918</v>
      </c>
      <c r="U84" s="55">
        <v>1.5986009999999999</v>
      </c>
      <c r="V84" s="55">
        <v>1.6000859999999999</v>
      </c>
      <c r="W84" s="55">
        <v>1.6018349999999999</v>
      </c>
      <c r="X84" s="55">
        <v>1.6059030000000001</v>
      </c>
      <c r="Y84" s="55">
        <v>1.6104719999999999</v>
      </c>
      <c r="Z84" s="55">
        <v>1.612941</v>
      </c>
      <c r="AA84" s="55">
        <v>1.6121239999999999</v>
      </c>
      <c r="AB84" s="55">
        <v>1.616296</v>
      </c>
      <c r="AC84" s="55">
        <v>1.620676</v>
      </c>
      <c r="AD84" s="55">
        <v>1.625599</v>
      </c>
      <c r="AE84" s="55">
        <v>1.630093</v>
      </c>
      <c r="AF84" s="55">
        <v>1.6373450000000001</v>
      </c>
      <c r="AG84" s="55">
        <v>1.644161</v>
      </c>
      <c r="AH84" s="56">
        <v>-3.8440000000000002E-3</v>
      </c>
    </row>
    <row r="85" spans="1:34" ht="15" customHeight="1">
      <c r="A85" s="12" t="s">
        <v>514</v>
      </c>
      <c r="B85" s="54" t="s">
        <v>214</v>
      </c>
      <c r="C85" s="55">
        <v>0.933589</v>
      </c>
      <c r="D85" s="55">
        <v>0.91917700000000002</v>
      </c>
      <c r="E85" s="55">
        <v>0.90739599999999998</v>
      </c>
      <c r="F85" s="55">
        <v>0.88344199999999995</v>
      </c>
      <c r="G85" s="55">
        <v>0.86338199999999998</v>
      </c>
      <c r="H85" s="55">
        <v>0.842225</v>
      </c>
      <c r="I85" s="55">
        <v>0.82096100000000005</v>
      </c>
      <c r="J85" s="55">
        <v>0.80698800000000004</v>
      </c>
      <c r="K85" s="55">
        <v>0.801871</v>
      </c>
      <c r="L85" s="55">
        <v>0.79944099999999996</v>
      </c>
      <c r="M85" s="55">
        <v>0.80133699999999997</v>
      </c>
      <c r="N85" s="55">
        <v>0.80410700000000002</v>
      </c>
      <c r="O85" s="55">
        <v>0.80754099999999995</v>
      </c>
      <c r="P85" s="55">
        <v>0.812226</v>
      </c>
      <c r="Q85" s="55">
        <v>0.81631399999999998</v>
      </c>
      <c r="R85" s="55">
        <v>0.82255500000000004</v>
      </c>
      <c r="S85" s="55">
        <v>0.82851699999999995</v>
      </c>
      <c r="T85" s="55">
        <v>0.83386199999999999</v>
      </c>
      <c r="U85" s="55">
        <v>0.83934900000000001</v>
      </c>
      <c r="V85" s="55">
        <v>0.84452899999999997</v>
      </c>
      <c r="W85" s="55">
        <v>0.85019800000000001</v>
      </c>
      <c r="X85" s="55">
        <v>0.85595399999999999</v>
      </c>
      <c r="Y85" s="55">
        <v>0.85924999999999996</v>
      </c>
      <c r="Z85" s="55">
        <v>0.86125700000000005</v>
      </c>
      <c r="AA85" s="55">
        <v>0.85879399999999995</v>
      </c>
      <c r="AB85" s="55">
        <v>0.85753800000000002</v>
      </c>
      <c r="AC85" s="55">
        <v>0.85489300000000001</v>
      </c>
      <c r="AD85" s="55">
        <v>0.85106999999999999</v>
      </c>
      <c r="AE85" s="55">
        <v>0.84285200000000005</v>
      </c>
      <c r="AF85" s="55">
        <v>0.83449399999999996</v>
      </c>
      <c r="AG85" s="55">
        <v>0.82173799999999997</v>
      </c>
      <c r="AH85" s="56">
        <v>-4.2449999999999996E-3</v>
      </c>
    </row>
    <row r="86" spans="1:34" ht="15" customHeight="1">
      <c r="A86" s="12" t="s">
        <v>515</v>
      </c>
      <c r="B86" s="54" t="s">
        <v>215</v>
      </c>
      <c r="C86" s="55">
        <v>1.230289</v>
      </c>
      <c r="D86" s="55">
        <v>1.2845850000000001</v>
      </c>
      <c r="E86" s="55">
        <v>1.337574</v>
      </c>
      <c r="F86" s="55">
        <v>1.36521</v>
      </c>
      <c r="G86" s="55">
        <v>1.3913850000000001</v>
      </c>
      <c r="H86" s="55">
        <v>1.4074739999999999</v>
      </c>
      <c r="I86" s="55">
        <v>1.4171339999999999</v>
      </c>
      <c r="J86" s="55">
        <v>1.430682</v>
      </c>
      <c r="K86" s="55">
        <v>1.4524919999999999</v>
      </c>
      <c r="L86" s="55">
        <v>1.474882</v>
      </c>
      <c r="M86" s="55">
        <v>1.503433</v>
      </c>
      <c r="N86" s="55">
        <v>1.52756</v>
      </c>
      <c r="O86" s="55">
        <v>1.5503400000000001</v>
      </c>
      <c r="P86" s="55">
        <v>1.5737859999999999</v>
      </c>
      <c r="Q86" s="55">
        <v>1.5954969999999999</v>
      </c>
      <c r="R86" s="55">
        <v>1.6184160000000001</v>
      </c>
      <c r="S86" s="55">
        <v>1.6407560000000001</v>
      </c>
      <c r="T86" s="55">
        <v>1.6611689999999999</v>
      </c>
      <c r="U86" s="55">
        <v>1.682593</v>
      </c>
      <c r="V86" s="55">
        <v>1.706116</v>
      </c>
      <c r="W86" s="55">
        <v>1.7323519999999999</v>
      </c>
      <c r="X86" s="55">
        <v>1.7597609999999999</v>
      </c>
      <c r="Y86" s="55">
        <v>1.789026</v>
      </c>
      <c r="Z86" s="55">
        <v>1.8173140000000001</v>
      </c>
      <c r="AA86" s="55">
        <v>1.843923</v>
      </c>
      <c r="AB86" s="55">
        <v>1.8784179999999999</v>
      </c>
      <c r="AC86" s="55">
        <v>1.915413</v>
      </c>
      <c r="AD86" s="55">
        <v>1.9568730000000001</v>
      </c>
      <c r="AE86" s="55">
        <v>2.0009640000000002</v>
      </c>
      <c r="AF86" s="55">
        <v>2.0517240000000001</v>
      </c>
      <c r="AG86" s="55">
        <v>2.107119</v>
      </c>
      <c r="AH86" s="56">
        <v>1.8098E-2</v>
      </c>
    </row>
    <row r="87" spans="1:34" ht="15" customHeight="1">
      <c r="A87" s="12" t="s">
        <v>516</v>
      </c>
      <c r="B87" s="54" t="s">
        <v>617</v>
      </c>
      <c r="C87" s="55">
        <v>4.7141080000000004</v>
      </c>
      <c r="D87" s="55">
        <v>5.1008550000000001</v>
      </c>
      <c r="E87" s="55">
        <v>5.2843739999999997</v>
      </c>
      <c r="F87" s="55">
        <v>5.5281789999999997</v>
      </c>
      <c r="G87" s="55">
        <v>5.7089860000000003</v>
      </c>
      <c r="H87" s="55">
        <v>5.8643999999999998</v>
      </c>
      <c r="I87" s="55">
        <v>5.8093149999999998</v>
      </c>
      <c r="J87" s="55">
        <v>5.7802639999999998</v>
      </c>
      <c r="K87" s="55">
        <v>5.7847460000000002</v>
      </c>
      <c r="L87" s="55">
        <v>5.7967649999999997</v>
      </c>
      <c r="M87" s="55">
        <v>5.8305069999999999</v>
      </c>
      <c r="N87" s="55">
        <v>5.8603189999999996</v>
      </c>
      <c r="O87" s="55">
        <v>5.8901409999999998</v>
      </c>
      <c r="P87" s="55">
        <v>5.9290390000000004</v>
      </c>
      <c r="Q87" s="55">
        <v>5.9663940000000002</v>
      </c>
      <c r="R87" s="55">
        <v>6.0120250000000004</v>
      </c>
      <c r="S87" s="55">
        <v>6.0579499999999999</v>
      </c>
      <c r="T87" s="55">
        <v>6.1028349999999998</v>
      </c>
      <c r="U87" s="55">
        <v>6.1506670000000003</v>
      </c>
      <c r="V87" s="55">
        <v>6.2075120000000004</v>
      </c>
      <c r="W87" s="55">
        <v>6.2693390000000004</v>
      </c>
      <c r="X87" s="55">
        <v>6.3348579999999997</v>
      </c>
      <c r="Y87" s="55">
        <v>6.4039080000000004</v>
      </c>
      <c r="Z87" s="55">
        <v>6.4708589999999999</v>
      </c>
      <c r="AA87" s="55">
        <v>6.5293049999999999</v>
      </c>
      <c r="AB87" s="55">
        <v>6.606344</v>
      </c>
      <c r="AC87" s="55">
        <v>6.6876829999999998</v>
      </c>
      <c r="AD87" s="55">
        <v>6.7746500000000003</v>
      </c>
      <c r="AE87" s="55">
        <v>6.8648800000000003</v>
      </c>
      <c r="AF87" s="55">
        <v>6.9679419999999999</v>
      </c>
      <c r="AG87" s="55">
        <v>7.0754159999999997</v>
      </c>
      <c r="AH87" s="56">
        <v>1.3627999999999999E-2</v>
      </c>
    </row>
    <row r="88" spans="1:34" ht="15" customHeight="1">
      <c r="A88" s="12" t="s">
        <v>517</v>
      </c>
      <c r="B88" s="53" t="s">
        <v>621</v>
      </c>
      <c r="C88" s="57">
        <v>16.777477000000001</v>
      </c>
      <c r="D88" s="57">
        <v>17.104020999999999</v>
      </c>
      <c r="E88" s="57">
        <v>17.373213</v>
      </c>
      <c r="F88" s="57">
        <v>17.483902</v>
      </c>
      <c r="G88" s="57">
        <v>17.579440999999999</v>
      </c>
      <c r="H88" s="57">
        <v>17.607906</v>
      </c>
      <c r="I88" s="57">
        <v>17.376715000000001</v>
      </c>
      <c r="J88" s="57">
        <v>17.213245000000001</v>
      </c>
      <c r="K88" s="57">
        <v>17.145323000000001</v>
      </c>
      <c r="L88" s="57">
        <v>17.098185999999998</v>
      </c>
      <c r="M88" s="57">
        <v>17.084599000000001</v>
      </c>
      <c r="N88" s="57">
        <v>17.072254000000001</v>
      </c>
      <c r="O88" s="57">
        <v>17.068199</v>
      </c>
      <c r="P88" s="57">
        <v>17.092407000000001</v>
      </c>
      <c r="Q88" s="57">
        <v>17.116980000000002</v>
      </c>
      <c r="R88" s="57">
        <v>17.168666999999999</v>
      </c>
      <c r="S88" s="57">
        <v>17.223541000000001</v>
      </c>
      <c r="T88" s="57">
        <v>17.273216000000001</v>
      </c>
      <c r="U88" s="57">
        <v>17.330249999999999</v>
      </c>
      <c r="V88" s="57">
        <v>17.407344999999999</v>
      </c>
      <c r="W88" s="57">
        <v>17.488461000000001</v>
      </c>
      <c r="X88" s="57">
        <v>17.582836</v>
      </c>
      <c r="Y88" s="57">
        <v>17.683288999999998</v>
      </c>
      <c r="Z88" s="57">
        <v>17.772729999999999</v>
      </c>
      <c r="AA88" s="57">
        <v>17.838830999999999</v>
      </c>
      <c r="AB88" s="57">
        <v>17.950485</v>
      </c>
      <c r="AC88" s="57">
        <v>18.071096000000001</v>
      </c>
      <c r="AD88" s="57">
        <v>18.205200000000001</v>
      </c>
      <c r="AE88" s="57">
        <v>18.344622000000001</v>
      </c>
      <c r="AF88" s="57">
        <v>18.513892999999999</v>
      </c>
      <c r="AG88" s="57">
        <v>18.686674</v>
      </c>
      <c r="AH88" s="58">
        <v>3.5990000000000002E-3</v>
      </c>
    </row>
    <row r="89" spans="1:34" ht="15" customHeight="1">
      <c r="A89" s="12" t="s">
        <v>622</v>
      </c>
      <c r="B89" s="54" t="s">
        <v>583</v>
      </c>
      <c r="C89" s="55">
        <v>8.8754E-2</v>
      </c>
      <c r="D89" s="55">
        <v>0.100767</v>
      </c>
      <c r="E89" s="55">
        <v>0.108803</v>
      </c>
      <c r="F89" s="55">
        <v>0.11328000000000001</v>
      </c>
      <c r="G89" s="55">
        <v>0.116855</v>
      </c>
      <c r="H89" s="55">
        <v>0.12341199999999999</v>
      </c>
      <c r="I89" s="55">
        <v>0.12740099999999999</v>
      </c>
      <c r="J89" s="55">
        <v>0.13471</v>
      </c>
      <c r="K89" s="55">
        <v>0.13939099999999999</v>
      </c>
      <c r="L89" s="55">
        <v>0.14404900000000001</v>
      </c>
      <c r="M89" s="55">
        <v>0.148256</v>
      </c>
      <c r="N89" s="55">
        <v>0.15443200000000001</v>
      </c>
      <c r="O89" s="55">
        <v>0.15736600000000001</v>
      </c>
      <c r="P89" s="55">
        <v>0.16201599999999999</v>
      </c>
      <c r="Q89" s="55">
        <v>0.166467</v>
      </c>
      <c r="R89" s="55">
        <v>0.17158599999999999</v>
      </c>
      <c r="S89" s="55">
        <v>0.179007</v>
      </c>
      <c r="T89" s="55">
        <v>0.183781</v>
      </c>
      <c r="U89" s="55">
        <v>0.18956300000000001</v>
      </c>
      <c r="V89" s="55">
        <v>0.19514300000000001</v>
      </c>
      <c r="W89" s="55">
        <v>0.20108500000000001</v>
      </c>
      <c r="X89" s="55">
        <v>0.20661299999999999</v>
      </c>
      <c r="Y89" s="55">
        <v>0.21216699999999999</v>
      </c>
      <c r="Z89" s="55">
        <v>0.21770999999999999</v>
      </c>
      <c r="AA89" s="55">
        <v>0.22253400000000001</v>
      </c>
      <c r="AB89" s="55">
        <v>0.22815199999999999</v>
      </c>
      <c r="AC89" s="55">
        <v>0.23599400000000001</v>
      </c>
      <c r="AD89" s="55">
        <v>0.239927</v>
      </c>
      <c r="AE89" s="55">
        <v>0.24339</v>
      </c>
      <c r="AF89" s="55">
        <v>0.24571999999999999</v>
      </c>
      <c r="AG89" s="55">
        <v>0.24898600000000001</v>
      </c>
      <c r="AH89" s="56">
        <v>3.4981999999999999E-2</v>
      </c>
    </row>
    <row r="90" spans="1:34" ht="15" customHeight="1">
      <c r="A90" s="12" t="s">
        <v>623</v>
      </c>
      <c r="B90" s="53" t="s">
        <v>590</v>
      </c>
      <c r="C90" s="57">
        <v>16.688723</v>
      </c>
      <c r="D90" s="57">
        <v>17.003253999999998</v>
      </c>
      <c r="E90" s="57">
        <v>17.264410000000002</v>
      </c>
      <c r="F90" s="57">
        <v>17.370621</v>
      </c>
      <c r="G90" s="57">
        <v>17.462585000000001</v>
      </c>
      <c r="H90" s="57">
        <v>17.484493000000001</v>
      </c>
      <c r="I90" s="57">
        <v>17.249313000000001</v>
      </c>
      <c r="J90" s="57">
        <v>17.078534999999999</v>
      </c>
      <c r="K90" s="57">
        <v>17.005932000000001</v>
      </c>
      <c r="L90" s="57">
        <v>16.954138</v>
      </c>
      <c r="M90" s="57">
        <v>16.936343999999998</v>
      </c>
      <c r="N90" s="57">
        <v>16.917822000000001</v>
      </c>
      <c r="O90" s="57">
        <v>16.910833</v>
      </c>
      <c r="P90" s="57">
        <v>16.930391</v>
      </c>
      <c r="Q90" s="57">
        <v>16.950512</v>
      </c>
      <c r="R90" s="57">
        <v>16.99708</v>
      </c>
      <c r="S90" s="57">
        <v>17.044535</v>
      </c>
      <c r="T90" s="57">
        <v>17.089435999999999</v>
      </c>
      <c r="U90" s="57">
        <v>17.140688000000001</v>
      </c>
      <c r="V90" s="57">
        <v>17.212202000000001</v>
      </c>
      <c r="W90" s="57">
        <v>17.287374</v>
      </c>
      <c r="X90" s="57">
        <v>17.376223</v>
      </c>
      <c r="Y90" s="57">
        <v>17.471121</v>
      </c>
      <c r="Z90" s="57">
        <v>17.555021</v>
      </c>
      <c r="AA90" s="57">
        <v>17.616296999999999</v>
      </c>
      <c r="AB90" s="57">
        <v>17.722332000000002</v>
      </c>
      <c r="AC90" s="57">
        <v>17.835104000000001</v>
      </c>
      <c r="AD90" s="57">
        <v>17.965271000000001</v>
      </c>
      <c r="AE90" s="57">
        <v>18.101233000000001</v>
      </c>
      <c r="AF90" s="57">
        <v>18.268173000000001</v>
      </c>
      <c r="AG90" s="57">
        <v>18.437687</v>
      </c>
      <c r="AH90" s="58">
        <v>3.3279999999999998E-3</v>
      </c>
    </row>
    <row r="92" spans="1:34">
      <c r="B92" s="53" t="s">
        <v>624</v>
      </c>
    </row>
    <row r="93" spans="1:34" ht="15" customHeight="1">
      <c r="A93" s="12" t="s">
        <v>518</v>
      </c>
      <c r="B93" s="54" t="s">
        <v>26</v>
      </c>
      <c r="C93" s="55">
        <v>7.3802000000000006E-2</v>
      </c>
      <c r="D93" s="55">
        <v>7.4819999999999998E-2</v>
      </c>
      <c r="E93" s="55">
        <v>7.4536000000000005E-2</v>
      </c>
      <c r="F93" s="55">
        <v>7.2861999999999996E-2</v>
      </c>
      <c r="G93" s="55">
        <v>7.1972999999999995E-2</v>
      </c>
      <c r="H93" s="55">
        <v>6.9905999999999996E-2</v>
      </c>
      <c r="I93" s="55">
        <v>6.9270999999999999E-2</v>
      </c>
      <c r="J93" s="55">
        <v>6.8682000000000007E-2</v>
      </c>
      <c r="K93" s="55">
        <v>6.8536E-2</v>
      </c>
      <c r="L93" s="55">
        <v>6.8331000000000003E-2</v>
      </c>
      <c r="M93" s="55">
        <v>6.8701999999999999E-2</v>
      </c>
      <c r="N93" s="55">
        <v>6.8470000000000003E-2</v>
      </c>
      <c r="O93" s="55">
        <v>6.8218000000000001E-2</v>
      </c>
      <c r="P93" s="55">
        <v>6.8076999999999999E-2</v>
      </c>
      <c r="Q93" s="55">
        <v>6.7908999999999997E-2</v>
      </c>
      <c r="R93" s="55">
        <v>6.7775000000000002E-2</v>
      </c>
      <c r="S93" s="55">
        <v>6.7604999999999998E-2</v>
      </c>
      <c r="T93" s="55">
        <v>6.7488000000000006E-2</v>
      </c>
      <c r="U93" s="55">
        <v>6.7290000000000003E-2</v>
      </c>
      <c r="V93" s="55">
        <v>6.7204E-2</v>
      </c>
      <c r="W93" s="55">
        <v>6.7079E-2</v>
      </c>
      <c r="X93" s="55">
        <v>6.7001000000000005E-2</v>
      </c>
      <c r="Y93" s="55">
        <v>6.6944000000000004E-2</v>
      </c>
      <c r="Z93" s="55">
        <v>6.6835000000000006E-2</v>
      </c>
      <c r="AA93" s="55">
        <v>6.6728999999999997E-2</v>
      </c>
      <c r="AB93" s="55">
        <v>6.6679000000000002E-2</v>
      </c>
      <c r="AC93" s="55">
        <v>6.6538E-2</v>
      </c>
      <c r="AD93" s="55">
        <v>6.6285999999999998E-2</v>
      </c>
      <c r="AE93" s="55">
        <v>6.6061999999999996E-2</v>
      </c>
      <c r="AF93" s="55">
        <v>6.5920000000000006E-2</v>
      </c>
      <c r="AG93" s="55">
        <v>6.5508999999999998E-2</v>
      </c>
      <c r="AH93" s="56">
        <v>-3.9649999999999998E-3</v>
      </c>
    </row>
    <row r="94" spans="1:34" ht="15" customHeight="1">
      <c r="A94" s="12" t="s">
        <v>519</v>
      </c>
      <c r="B94" s="54" t="s">
        <v>27</v>
      </c>
      <c r="C94" s="55">
        <v>0.16569200000000001</v>
      </c>
      <c r="D94" s="55">
        <v>0.19445699999999999</v>
      </c>
      <c r="E94" s="55">
        <v>0.21323400000000001</v>
      </c>
      <c r="F94" s="55">
        <v>0.220475</v>
      </c>
      <c r="G94" s="55">
        <v>0.22662199999999999</v>
      </c>
      <c r="H94" s="55">
        <v>0.238787</v>
      </c>
      <c r="I94" s="55">
        <v>0.24603700000000001</v>
      </c>
      <c r="J94" s="55">
        <v>0.261795</v>
      </c>
      <c r="K94" s="55">
        <v>0.271675</v>
      </c>
      <c r="L94" s="55">
        <v>0.28191300000000002</v>
      </c>
      <c r="M94" s="55">
        <v>0.29456700000000002</v>
      </c>
      <c r="N94" s="55">
        <v>0.307668</v>
      </c>
      <c r="O94" s="55">
        <v>0.31362400000000001</v>
      </c>
      <c r="P94" s="55">
        <v>0.32324900000000001</v>
      </c>
      <c r="Q94" s="55">
        <v>0.333208</v>
      </c>
      <c r="R94" s="55">
        <v>0.34439599999999998</v>
      </c>
      <c r="S94" s="55">
        <v>0.36030299999999998</v>
      </c>
      <c r="T94" s="55">
        <v>0.37039899999999998</v>
      </c>
      <c r="U94" s="55">
        <v>0.38288699999999998</v>
      </c>
      <c r="V94" s="55">
        <v>0.39510800000000001</v>
      </c>
      <c r="W94" s="55">
        <v>0.407557</v>
      </c>
      <c r="X94" s="55">
        <v>0.41975000000000001</v>
      </c>
      <c r="Y94" s="55">
        <v>0.43226399999999998</v>
      </c>
      <c r="Z94" s="55">
        <v>0.44381999999999999</v>
      </c>
      <c r="AA94" s="55">
        <v>0.45448499999999997</v>
      </c>
      <c r="AB94" s="55">
        <v>0.46732499999999999</v>
      </c>
      <c r="AC94" s="55">
        <v>0.484232</v>
      </c>
      <c r="AD94" s="55">
        <v>0.490786</v>
      </c>
      <c r="AE94" s="55">
        <v>0.49689</v>
      </c>
      <c r="AF94" s="55">
        <v>0.50087599999999999</v>
      </c>
      <c r="AG94" s="55">
        <v>0.50423600000000002</v>
      </c>
      <c r="AH94" s="56">
        <v>3.7794000000000001E-2</v>
      </c>
    </row>
    <row r="95" spans="1:34" ht="15" customHeight="1">
      <c r="A95" s="12" t="s">
        <v>520</v>
      </c>
      <c r="B95" s="54" t="s">
        <v>28</v>
      </c>
      <c r="C95" s="55">
        <v>6.8979999999999996E-3</v>
      </c>
      <c r="D95" s="55">
        <v>6.9839999999999998E-3</v>
      </c>
      <c r="E95" s="55">
        <v>6.9519999999999998E-3</v>
      </c>
      <c r="F95" s="55">
        <v>6.8089999999999999E-3</v>
      </c>
      <c r="G95" s="55">
        <v>6.7499999999999999E-3</v>
      </c>
      <c r="H95" s="55">
        <v>6.5750000000000001E-3</v>
      </c>
      <c r="I95" s="55">
        <v>6.5009999999999998E-3</v>
      </c>
      <c r="J95" s="55">
        <v>6.4580000000000002E-3</v>
      </c>
      <c r="K95" s="55">
        <v>6.4479999999999997E-3</v>
      </c>
      <c r="L95" s="55">
        <v>6.43E-3</v>
      </c>
      <c r="M95" s="55">
        <v>6.4440000000000001E-3</v>
      </c>
      <c r="N95" s="55">
        <v>6.4279999999999997E-3</v>
      </c>
      <c r="O95" s="55">
        <v>6.4070000000000004E-3</v>
      </c>
      <c r="P95" s="55">
        <v>6.4250000000000002E-3</v>
      </c>
      <c r="Q95" s="55">
        <v>6.4159999999999998E-3</v>
      </c>
      <c r="R95" s="55">
        <v>6.3940000000000004E-3</v>
      </c>
      <c r="S95" s="55">
        <v>6.3709999999999999E-3</v>
      </c>
      <c r="T95" s="55">
        <v>6.3610000000000003E-3</v>
      </c>
      <c r="U95" s="55">
        <v>6.3369999999999998E-3</v>
      </c>
      <c r="V95" s="55">
        <v>6.3309999999999998E-3</v>
      </c>
      <c r="W95" s="55">
        <v>6.3200000000000001E-3</v>
      </c>
      <c r="X95" s="55">
        <v>6.3049999999999998E-3</v>
      </c>
      <c r="Y95" s="55">
        <v>6.2960000000000004E-3</v>
      </c>
      <c r="Z95" s="55">
        <v>6.3010000000000002E-3</v>
      </c>
      <c r="AA95" s="55">
        <v>6.2849999999999998E-3</v>
      </c>
      <c r="AB95" s="55">
        <v>6.2750000000000002E-3</v>
      </c>
      <c r="AC95" s="55">
        <v>6.2560000000000003E-3</v>
      </c>
      <c r="AD95" s="55">
        <v>6.2389999999999998E-3</v>
      </c>
      <c r="AE95" s="55">
        <v>6.2139999999999999E-3</v>
      </c>
      <c r="AF95" s="55">
        <v>6.2170000000000003E-3</v>
      </c>
      <c r="AG95" s="55">
        <v>6.1999999999999998E-3</v>
      </c>
      <c r="AH95" s="56">
        <v>-3.5500000000000002E-3</v>
      </c>
    </row>
    <row r="96" spans="1:34" ht="15" customHeight="1">
      <c r="A96" s="12" t="s">
        <v>521</v>
      </c>
      <c r="B96" s="53" t="s">
        <v>29</v>
      </c>
      <c r="C96" s="57">
        <v>0.246392</v>
      </c>
      <c r="D96" s="57">
        <v>0.27626099999999998</v>
      </c>
      <c r="E96" s="57">
        <v>0.29472199999999998</v>
      </c>
      <c r="F96" s="57">
        <v>0.30014600000000002</v>
      </c>
      <c r="G96" s="57">
        <v>0.30534499999999998</v>
      </c>
      <c r="H96" s="57">
        <v>0.31526799999999999</v>
      </c>
      <c r="I96" s="57">
        <v>0.32180900000000001</v>
      </c>
      <c r="J96" s="57">
        <v>0.33693499999999998</v>
      </c>
      <c r="K96" s="57">
        <v>0.34665899999999999</v>
      </c>
      <c r="L96" s="57">
        <v>0.35667399999999999</v>
      </c>
      <c r="M96" s="57">
        <v>0.36971300000000001</v>
      </c>
      <c r="N96" s="57">
        <v>0.38256600000000002</v>
      </c>
      <c r="O96" s="57">
        <v>0.38824900000000001</v>
      </c>
      <c r="P96" s="57">
        <v>0.39775100000000002</v>
      </c>
      <c r="Q96" s="57">
        <v>0.40753400000000001</v>
      </c>
      <c r="R96" s="57">
        <v>0.41856500000000002</v>
      </c>
      <c r="S96" s="57">
        <v>0.43427900000000003</v>
      </c>
      <c r="T96" s="57">
        <v>0.444249</v>
      </c>
      <c r="U96" s="57">
        <v>0.45651399999999998</v>
      </c>
      <c r="V96" s="57">
        <v>0.468642</v>
      </c>
      <c r="W96" s="57">
        <v>0.48095599999999999</v>
      </c>
      <c r="X96" s="57">
        <v>0.49305599999999999</v>
      </c>
      <c r="Y96" s="57">
        <v>0.50550399999999995</v>
      </c>
      <c r="Z96" s="57">
        <v>0.51695500000000005</v>
      </c>
      <c r="AA96" s="57">
        <v>0.52749900000000005</v>
      </c>
      <c r="AB96" s="57">
        <v>0.54027899999999995</v>
      </c>
      <c r="AC96" s="57">
        <v>0.55702700000000005</v>
      </c>
      <c r="AD96" s="57">
        <v>0.56331100000000001</v>
      </c>
      <c r="AE96" s="57">
        <v>0.56916599999999995</v>
      </c>
      <c r="AF96" s="57">
        <v>0.57301400000000002</v>
      </c>
      <c r="AG96" s="57">
        <v>0.57594500000000004</v>
      </c>
      <c r="AH96" s="58">
        <v>2.8707E-2</v>
      </c>
    </row>
    <row r="98" spans="1:34" ht="15" customHeight="1">
      <c r="B98" s="53" t="s">
        <v>30</v>
      </c>
    </row>
    <row r="99" spans="1:34" ht="15" customHeight="1">
      <c r="A99" s="12" t="s">
        <v>522</v>
      </c>
      <c r="B99" s="54" t="s">
        <v>31</v>
      </c>
      <c r="C99" s="61">
        <v>5958</v>
      </c>
      <c r="D99" s="61">
        <v>6244</v>
      </c>
      <c r="E99" s="61">
        <v>6198</v>
      </c>
      <c r="F99" s="61">
        <v>6187</v>
      </c>
      <c r="G99" s="61">
        <v>6176</v>
      </c>
      <c r="H99" s="61">
        <v>6165</v>
      </c>
      <c r="I99" s="61">
        <v>6153</v>
      </c>
      <c r="J99" s="61">
        <v>6142</v>
      </c>
      <c r="K99" s="61">
        <v>6130</v>
      </c>
      <c r="L99" s="61">
        <v>6118</v>
      </c>
      <c r="M99" s="61">
        <v>6107</v>
      </c>
      <c r="N99" s="61">
        <v>6095</v>
      </c>
      <c r="O99" s="61">
        <v>6083</v>
      </c>
      <c r="P99" s="61">
        <v>6071</v>
      </c>
      <c r="Q99" s="61">
        <v>6059</v>
      </c>
      <c r="R99" s="61">
        <v>6048</v>
      </c>
      <c r="S99" s="61">
        <v>6036</v>
      </c>
      <c r="T99" s="61">
        <v>6024</v>
      </c>
      <c r="U99" s="61">
        <v>6012</v>
      </c>
      <c r="V99" s="61">
        <v>6000</v>
      </c>
      <c r="W99" s="61">
        <v>5988</v>
      </c>
      <c r="X99" s="61">
        <v>5976</v>
      </c>
      <c r="Y99" s="61">
        <v>5964</v>
      </c>
      <c r="Z99" s="61">
        <v>5952</v>
      </c>
      <c r="AA99" s="61">
        <v>5940</v>
      </c>
      <c r="AB99" s="61">
        <v>5929</v>
      </c>
      <c r="AC99" s="61">
        <v>5917</v>
      </c>
      <c r="AD99" s="61">
        <v>5905</v>
      </c>
      <c r="AE99" s="61">
        <v>5893</v>
      </c>
      <c r="AF99" s="61">
        <v>5881</v>
      </c>
      <c r="AG99" s="61">
        <v>5869</v>
      </c>
      <c r="AH99" s="56">
        <v>-5.0199999999999995E-4</v>
      </c>
    </row>
    <row r="100" spans="1:34" ht="15" customHeight="1">
      <c r="A100" s="12" t="s">
        <v>523</v>
      </c>
      <c r="B100" s="54" t="s">
        <v>32</v>
      </c>
      <c r="C100" s="61">
        <v>5371</v>
      </c>
      <c r="D100" s="61">
        <v>5595</v>
      </c>
      <c r="E100" s="61">
        <v>5569</v>
      </c>
      <c r="F100" s="61">
        <v>5558</v>
      </c>
      <c r="G100" s="61">
        <v>5548</v>
      </c>
      <c r="H100" s="61">
        <v>5538</v>
      </c>
      <c r="I100" s="61">
        <v>5528</v>
      </c>
      <c r="J100" s="61">
        <v>5517</v>
      </c>
      <c r="K100" s="61">
        <v>5507</v>
      </c>
      <c r="L100" s="61">
        <v>5497</v>
      </c>
      <c r="M100" s="61">
        <v>5487</v>
      </c>
      <c r="N100" s="61">
        <v>5477</v>
      </c>
      <c r="O100" s="61">
        <v>5467</v>
      </c>
      <c r="P100" s="61">
        <v>5457</v>
      </c>
      <c r="Q100" s="61">
        <v>5446</v>
      </c>
      <c r="R100" s="61">
        <v>5436</v>
      </c>
      <c r="S100" s="61">
        <v>5426</v>
      </c>
      <c r="T100" s="61">
        <v>5416</v>
      </c>
      <c r="U100" s="61">
        <v>5406</v>
      </c>
      <c r="V100" s="61">
        <v>5396</v>
      </c>
      <c r="W100" s="61">
        <v>5386</v>
      </c>
      <c r="X100" s="61">
        <v>5376</v>
      </c>
      <c r="Y100" s="61">
        <v>5366</v>
      </c>
      <c r="Z100" s="61">
        <v>5355</v>
      </c>
      <c r="AA100" s="61">
        <v>5345</v>
      </c>
      <c r="AB100" s="61">
        <v>5335</v>
      </c>
      <c r="AC100" s="61">
        <v>5325</v>
      </c>
      <c r="AD100" s="61">
        <v>5315</v>
      </c>
      <c r="AE100" s="61">
        <v>5305</v>
      </c>
      <c r="AF100" s="61">
        <v>5295</v>
      </c>
      <c r="AG100" s="61">
        <v>5285</v>
      </c>
      <c r="AH100" s="56">
        <v>-5.3799999999999996E-4</v>
      </c>
    </row>
    <row r="101" spans="1:34">
      <c r="A101" s="12" t="s">
        <v>524</v>
      </c>
      <c r="B101" s="54" t="s">
        <v>33</v>
      </c>
      <c r="C101" s="61">
        <v>6000</v>
      </c>
      <c r="D101" s="61">
        <v>6217</v>
      </c>
      <c r="E101" s="61">
        <v>6172</v>
      </c>
      <c r="F101" s="61">
        <v>6167</v>
      </c>
      <c r="G101" s="61">
        <v>6163</v>
      </c>
      <c r="H101" s="61">
        <v>6159</v>
      </c>
      <c r="I101" s="61">
        <v>6155</v>
      </c>
      <c r="J101" s="61">
        <v>6151</v>
      </c>
      <c r="K101" s="61">
        <v>6147</v>
      </c>
      <c r="L101" s="61">
        <v>6143</v>
      </c>
      <c r="M101" s="61">
        <v>6138</v>
      </c>
      <c r="N101" s="61">
        <v>6134</v>
      </c>
      <c r="O101" s="61">
        <v>6130</v>
      </c>
      <c r="P101" s="61">
        <v>6126</v>
      </c>
      <c r="Q101" s="61">
        <v>6122</v>
      </c>
      <c r="R101" s="61">
        <v>6118</v>
      </c>
      <c r="S101" s="61">
        <v>6114</v>
      </c>
      <c r="T101" s="61">
        <v>6109</v>
      </c>
      <c r="U101" s="61">
        <v>6105</v>
      </c>
      <c r="V101" s="61">
        <v>6101</v>
      </c>
      <c r="W101" s="61">
        <v>6097</v>
      </c>
      <c r="X101" s="61">
        <v>6093</v>
      </c>
      <c r="Y101" s="61">
        <v>6089</v>
      </c>
      <c r="Z101" s="61">
        <v>6084</v>
      </c>
      <c r="AA101" s="61">
        <v>6080</v>
      </c>
      <c r="AB101" s="61">
        <v>6076</v>
      </c>
      <c r="AC101" s="61">
        <v>6072</v>
      </c>
      <c r="AD101" s="61">
        <v>6068</v>
      </c>
      <c r="AE101" s="61">
        <v>6064</v>
      </c>
      <c r="AF101" s="61">
        <v>6059</v>
      </c>
      <c r="AG101" s="61">
        <v>6055</v>
      </c>
      <c r="AH101" s="56">
        <v>3.0400000000000002E-4</v>
      </c>
    </row>
    <row r="102" spans="1:34">
      <c r="A102" s="12" t="s">
        <v>525</v>
      </c>
      <c r="B102" s="54" t="s">
        <v>34</v>
      </c>
      <c r="C102" s="61">
        <v>6410</v>
      </c>
      <c r="D102" s="61">
        <v>6529</v>
      </c>
      <c r="E102" s="61">
        <v>6490</v>
      </c>
      <c r="F102" s="61">
        <v>6489</v>
      </c>
      <c r="G102" s="61">
        <v>6487</v>
      </c>
      <c r="H102" s="61">
        <v>6485</v>
      </c>
      <c r="I102" s="61">
        <v>6483</v>
      </c>
      <c r="J102" s="61">
        <v>6481</v>
      </c>
      <c r="K102" s="61">
        <v>6479</v>
      </c>
      <c r="L102" s="61">
        <v>6477</v>
      </c>
      <c r="M102" s="61">
        <v>6474</v>
      </c>
      <c r="N102" s="61">
        <v>6472</v>
      </c>
      <c r="O102" s="61">
        <v>6470</v>
      </c>
      <c r="P102" s="61">
        <v>6467</v>
      </c>
      <c r="Q102" s="61">
        <v>6465</v>
      </c>
      <c r="R102" s="61">
        <v>6462</v>
      </c>
      <c r="S102" s="61">
        <v>6459</v>
      </c>
      <c r="T102" s="61">
        <v>6457</v>
      </c>
      <c r="U102" s="61">
        <v>6454</v>
      </c>
      <c r="V102" s="61">
        <v>6451</v>
      </c>
      <c r="W102" s="61">
        <v>6449</v>
      </c>
      <c r="X102" s="61">
        <v>6446</v>
      </c>
      <c r="Y102" s="61">
        <v>6443</v>
      </c>
      <c r="Z102" s="61">
        <v>6440</v>
      </c>
      <c r="AA102" s="61">
        <v>6437</v>
      </c>
      <c r="AB102" s="61">
        <v>6434</v>
      </c>
      <c r="AC102" s="61">
        <v>6431</v>
      </c>
      <c r="AD102" s="61">
        <v>6428</v>
      </c>
      <c r="AE102" s="61">
        <v>6426</v>
      </c>
      <c r="AF102" s="61">
        <v>6423</v>
      </c>
      <c r="AG102" s="61">
        <v>6420</v>
      </c>
      <c r="AH102" s="56">
        <v>5.1999999999999997E-5</v>
      </c>
    </row>
    <row r="103" spans="1:34" ht="15" customHeight="1">
      <c r="A103" s="12" t="s">
        <v>526</v>
      </c>
      <c r="B103" s="54" t="s">
        <v>35</v>
      </c>
      <c r="C103" s="61">
        <v>2335</v>
      </c>
      <c r="D103" s="61">
        <v>2486</v>
      </c>
      <c r="E103" s="61">
        <v>2520</v>
      </c>
      <c r="F103" s="61">
        <v>2511</v>
      </c>
      <c r="G103" s="61">
        <v>2503</v>
      </c>
      <c r="H103" s="61">
        <v>2495</v>
      </c>
      <c r="I103" s="61">
        <v>2487</v>
      </c>
      <c r="J103" s="61">
        <v>2479</v>
      </c>
      <c r="K103" s="61">
        <v>2471</v>
      </c>
      <c r="L103" s="61">
        <v>2463</v>
      </c>
      <c r="M103" s="61">
        <v>2455</v>
      </c>
      <c r="N103" s="61">
        <v>2448</v>
      </c>
      <c r="O103" s="61">
        <v>2440</v>
      </c>
      <c r="P103" s="61">
        <v>2432</v>
      </c>
      <c r="Q103" s="61">
        <v>2424</v>
      </c>
      <c r="R103" s="61">
        <v>2417</v>
      </c>
      <c r="S103" s="61">
        <v>2409</v>
      </c>
      <c r="T103" s="61">
        <v>2401</v>
      </c>
      <c r="U103" s="61">
        <v>2393</v>
      </c>
      <c r="V103" s="61">
        <v>2385</v>
      </c>
      <c r="W103" s="61">
        <v>2378</v>
      </c>
      <c r="X103" s="61">
        <v>2370</v>
      </c>
      <c r="Y103" s="61">
        <v>2362</v>
      </c>
      <c r="Z103" s="61">
        <v>2355</v>
      </c>
      <c r="AA103" s="61">
        <v>2347</v>
      </c>
      <c r="AB103" s="61">
        <v>2339</v>
      </c>
      <c r="AC103" s="61">
        <v>2332</v>
      </c>
      <c r="AD103" s="61">
        <v>2324</v>
      </c>
      <c r="AE103" s="61">
        <v>2316</v>
      </c>
      <c r="AF103" s="61">
        <v>2309</v>
      </c>
      <c r="AG103" s="61">
        <v>2301</v>
      </c>
      <c r="AH103" s="56">
        <v>-4.8899999999999996E-4</v>
      </c>
    </row>
    <row r="104" spans="1:34" ht="15" customHeight="1">
      <c r="A104" s="12" t="s">
        <v>527</v>
      </c>
      <c r="B104" s="54" t="s">
        <v>36</v>
      </c>
      <c r="C104" s="61">
        <v>3119</v>
      </c>
      <c r="D104" s="61">
        <v>3304</v>
      </c>
      <c r="E104" s="61">
        <v>3319</v>
      </c>
      <c r="F104" s="61">
        <v>3314</v>
      </c>
      <c r="G104" s="61">
        <v>3310</v>
      </c>
      <c r="H104" s="61">
        <v>3306</v>
      </c>
      <c r="I104" s="61">
        <v>3302</v>
      </c>
      <c r="J104" s="61">
        <v>3297</v>
      </c>
      <c r="K104" s="61">
        <v>3293</v>
      </c>
      <c r="L104" s="61">
        <v>3288</v>
      </c>
      <c r="M104" s="61">
        <v>3284</v>
      </c>
      <c r="N104" s="61">
        <v>3280</v>
      </c>
      <c r="O104" s="61">
        <v>3275</v>
      </c>
      <c r="P104" s="61">
        <v>3271</v>
      </c>
      <c r="Q104" s="61">
        <v>3266</v>
      </c>
      <c r="R104" s="61">
        <v>3262</v>
      </c>
      <c r="S104" s="61">
        <v>3257</v>
      </c>
      <c r="T104" s="61">
        <v>3252</v>
      </c>
      <c r="U104" s="61">
        <v>3248</v>
      </c>
      <c r="V104" s="61">
        <v>3243</v>
      </c>
      <c r="W104" s="61">
        <v>3238</v>
      </c>
      <c r="X104" s="61">
        <v>3234</v>
      </c>
      <c r="Y104" s="61">
        <v>3229</v>
      </c>
      <c r="Z104" s="61">
        <v>3224</v>
      </c>
      <c r="AA104" s="61">
        <v>3220</v>
      </c>
      <c r="AB104" s="61">
        <v>3215</v>
      </c>
      <c r="AC104" s="61">
        <v>3210</v>
      </c>
      <c r="AD104" s="61">
        <v>3206</v>
      </c>
      <c r="AE104" s="61">
        <v>3201</v>
      </c>
      <c r="AF104" s="61">
        <v>3196</v>
      </c>
      <c r="AG104" s="61">
        <v>3191</v>
      </c>
      <c r="AH104" s="56">
        <v>7.6099999999999996E-4</v>
      </c>
    </row>
    <row r="105" spans="1:34" ht="15" customHeight="1">
      <c r="A105" s="12" t="s">
        <v>528</v>
      </c>
      <c r="B105" s="54" t="s">
        <v>37</v>
      </c>
      <c r="C105" s="61">
        <v>1829</v>
      </c>
      <c r="D105" s="61">
        <v>1910</v>
      </c>
      <c r="E105" s="61">
        <v>2015</v>
      </c>
      <c r="F105" s="61">
        <v>2009</v>
      </c>
      <c r="G105" s="61">
        <v>2004</v>
      </c>
      <c r="H105" s="61">
        <v>1999</v>
      </c>
      <c r="I105" s="61">
        <v>1994</v>
      </c>
      <c r="J105" s="61">
        <v>1988</v>
      </c>
      <c r="K105" s="61">
        <v>1983</v>
      </c>
      <c r="L105" s="61">
        <v>1978</v>
      </c>
      <c r="M105" s="61">
        <v>1973</v>
      </c>
      <c r="N105" s="61">
        <v>1967</v>
      </c>
      <c r="O105" s="61">
        <v>1962</v>
      </c>
      <c r="P105" s="61">
        <v>1957</v>
      </c>
      <c r="Q105" s="61">
        <v>1952</v>
      </c>
      <c r="R105" s="61">
        <v>1947</v>
      </c>
      <c r="S105" s="61">
        <v>1942</v>
      </c>
      <c r="T105" s="61">
        <v>1937</v>
      </c>
      <c r="U105" s="61">
        <v>1932</v>
      </c>
      <c r="V105" s="61">
        <v>1927</v>
      </c>
      <c r="W105" s="61">
        <v>1922</v>
      </c>
      <c r="X105" s="61">
        <v>1917</v>
      </c>
      <c r="Y105" s="61">
        <v>1912</v>
      </c>
      <c r="Z105" s="61">
        <v>1907</v>
      </c>
      <c r="AA105" s="61">
        <v>1902</v>
      </c>
      <c r="AB105" s="61">
        <v>1897</v>
      </c>
      <c r="AC105" s="61">
        <v>1892</v>
      </c>
      <c r="AD105" s="61">
        <v>1887</v>
      </c>
      <c r="AE105" s="61">
        <v>1882</v>
      </c>
      <c r="AF105" s="61">
        <v>1877</v>
      </c>
      <c r="AG105" s="61">
        <v>1873</v>
      </c>
      <c r="AH105" s="56">
        <v>7.9299999999999998E-4</v>
      </c>
    </row>
    <row r="106" spans="1:34" ht="15" customHeight="1">
      <c r="A106" s="12" t="s">
        <v>529</v>
      </c>
      <c r="B106" s="54" t="s">
        <v>38</v>
      </c>
      <c r="C106" s="61">
        <v>4810</v>
      </c>
      <c r="D106" s="61">
        <v>4802</v>
      </c>
      <c r="E106" s="61">
        <v>4793</v>
      </c>
      <c r="F106" s="61">
        <v>4780</v>
      </c>
      <c r="G106" s="61">
        <v>4768</v>
      </c>
      <c r="H106" s="61">
        <v>4755</v>
      </c>
      <c r="I106" s="61">
        <v>4742</v>
      </c>
      <c r="J106" s="61">
        <v>4730</v>
      </c>
      <c r="K106" s="61">
        <v>4717</v>
      </c>
      <c r="L106" s="61">
        <v>4704</v>
      </c>
      <c r="M106" s="61">
        <v>4691</v>
      </c>
      <c r="N106" s="61">
        <v>4678</v>
      </c>
      <c r="O106" s="61">
        <v>4664</v>
      </c>
      <c r="P106" s="61">
        <v>4651</v>
      </c>
      <c r="Q106" s="61">
        <v>4638</v>
      </c>
      <c r="R106" s="61">
        <v>4624</v>
      </c>
      <c r="S106" s="61">
        <v>4611</v>
      </c>
      <c r="T106" s="61">
        <v>4597</v>
      </c>
      <c r="U106" s="61">
        <v>4584</v>
      </c>
      <c r="V106" s="61">
        <v>4570</v>
      </c>
      <c r="W106" s="61">
        <v>4557</v>
      </c>
      <c r="X106" s="61">
        <v>4543</v>
      </c>
      <c r="Y106" s="61">
        <v>4530</v>
      </c>
      <c r="Z106" s="61">
        <v>4517</v>
      </c>
      <c r="AA106" s="61">
        <v>4503</v>
      </c>
      <c r="AB106" s="61">
        <v>4490</v>
      </c>
      <c r="AC106" s="61">
        <v>4476</v>
      </c>
      <c r="AD106" s="61">
        <v>4463</v>
      </c>
      <c r="AE106" s="61">
        <v>4450</v>
      </c>
      <c r="AF106" s="61">
        <v>4436</v>
      </c>
      <c r="AG106" s="61">
        <v>4423</v>
      </c>
      <c r="AH106" s="56">
        <v>-2.7920000000000002E-3</v>
      </c>
    </row>
    <row r="107" spans="1:34" ht="15" customHeight="1">
      <c r="A107" s="12" t="s">
        <v>530</v>
      </c>
      <c r="B107" s="54" t="s">
        <v>39</v>
      </c>
      <c r="C107" s="61">
        <v>3335</v>
      </c>
      <c r="D107" s="61">
        <v>3363</v>
      </c>
      <c r="E107" s="61">
        <v>3253</v>
      </c>
      <c r="F107" s="61">
        <v>3243</v>
      </c>
      <c r="G107" s="61">
        <v>3232</v>
      </c>
      <c r="H107" s="61">
        <v>3222</v>
      </c>
      <c r="I107" s="61">
        <v>3212</v>
      </c>
      <c r="J107" s="61">
        <v>3201</v>
      </c>
      <c r="K107" s="61">
        <v>3191</v>
      </c>
      <c r="L107" s="61">
        <v>3180</v>
      </c>
      <c r="M107" s="61">
        <v>3169</v>
      </c>
      <c r="N107" s="61">
        <v>3159</v>
      </c>
      <c r="O107" s="61">
        <v>3148</v>
      </c>
      <c r="P107" s="61">
        <v>3137</v>
      </c>
      <c r="Q107" s="61">
        <v>3126</v>
      </c>
      <c r="R107" s="61">
        <v>3116</v>
      </c>
      <c r="S107" s="61">
        <v>3105</v>
      </c>
      <c r="T107" s="61">
        <v>3094</v>
      </c>
      <c r="U107" s="61">
        <v>3083</v>
      </c>
      <c r="V107" s="61">
        <v>3072</v>
      </c>
      <c r="W107" s="61">
        <v>3061</v>
      </c>
      <c r="X107" s="61">
        <v>3050</v>
      </c>
      <c r="Y107" s="61">
        <v>3039</v>
      </c>
      <c r="Z107" s="61">
        <v>3028</v>
      </c>
      <c r="AA107" s="61">
        <v>3017</v>
      </c>
      <c r="AB107" s="61">
        <v>3005</v>
      </c>
      <c r="AC107" s="61">
        <v>2994</v>
      </c>
      <c r="AD107" s="61">
        <v>2983</v>
      </c>
      <c r="AE107" s="61">
        <v>2972</v>
      </c>
      <c r="AF107" s="61">
        <v>2961</v>
      </c>
      <c r="AG107" s="61">
        <v>2950</v>
      </c>
      <c r="AH107" s="56">
        <v>-4.0810000000000004E-3</v>
      </c>
    </row>
    <row r="108" spans="1:34" ht="15" customHeight="1">
      <c r="A108" s="12" t="s">
        <v>531</v>
      </c>
      <c r="B108" s="53" t="s">
        <v>40</v>
      </c>
      <c r="C108" s="59">
        <v>3994.5471189999998</v>
      </c>
      <c r="D108" s="59">
        <v>4123.486328</v>
      </c>
      <c r="E108" s="59">
        <v>4106.1538090000004</v>
      </c>
      <c r="F108" s="59">
        <v>4092.9008789999998</v>
      </c>
      <c r="G108" s="59">
        <v>4080.1918949999999</v>
      </c>
      <c r="H108" s="59">
        <v>4067.608154</v>
      </c>
      <c r="I108" s="59">
        <v>4055.0151369999999</v>
      </c>
      <c r="J108" s="59">
        <v>4042.108643</v>
      </c>
      <c r="K108" s="59">
        <v>4029.5825199999999</v>
      </c>
      <c r="L108" s="59">
        <v>4016.8515619999998</v>
      </c>
      <c r="M108" s="59">
        <v>4004.033203</v>
      </c>
      <c r="N108" s="59">
        <v>3991.616211</v>
      </c>
      <c r="O108" s="59">
        <v>3978.8229980000001</v>
      </c>
      <c r="P108" s="59">
        <v>3966.1135250000002</v>
      </c>
      <c r="Q108" s="59">
        <v>3953.3046880000002</v>
      </c>
      <c r="R108" s="59">
        <v>3940.9418949999999</v>
      </c>
      <c r="S108" s="59">
        <v>3928.1752929999998</v>
      </c>
      <c r="T108" s="59">
        <v>3915.2416990000002</v>
      </c>
      <c r="U108" s="59">
        <v>3902.5</v>
      </c>
      <c r="V108" s="59">
        <v>3889.59375</v>
      </c>
      <c r="W108" s="59">
        <v>3877.0180660000001</v>
      </c>
      <c r="X108" s="59">
        <v>3864.1130370000001</v>
      </c>
      <c r="Y108" s="59">
        <v>3851.210693</v>
      </c>
      <c r="Z108" s="59">
        <v>3838.2595209999999</v>
      </c>
      <c r="AA108" s="59">
        <v>3825.2751459999999</v>
      </c>
      <c r="AB108" s="59">
        <v>3812.1760250000002</v>
      </c>
      <c r="AC108" s="59">
        <v>3799.3579100000002</v>
      </c>
      <c r="AD108" s="59">
        <v>3786.5341800000001</v>
      </c>
      <c r="AE108" s="59">
        <v>3773.8266600000002</v>
      </c>
      <c r="AF108" s="59">
        <v>3761.2253420000002</v>
      </c>
      <c r="AG108" s="59">
        <v>3748.8479000000002</v>
      </c>
      <c r="AH108" s="58">
        <v>-2.114E-3</v>
      </c>
    </row>
    <row r="110" spans="1:34" ht="15" customHeight="1">
      <c r="B110" s="53" t="s">
        <v>41</v>
      </c>
    </row>
    <row r="111" spans="1:34" ht="15" customHeight="1">
      <c r="A111" s="12" t="s">
        <v>532</v>
      </c>
      <c r="B111" s="54" t="s">
        <v>31</v>
      </c>
      <c r="C111" s="61">
        <v>652</v>
      </c>
      <c r="D111" s="61">
        <v>505</v>
      </c>
      <c r="E111" s="61">
        <v>579</v>
      </c>
      <c r="F111" s="61">
        <v>584</v>
      </c>
      <c r="G111" s="61">
        <v>590</v>
      </c>
      <c r="H111" s="61">
        <v>596</v>
      </c>
      <c r="I111" s="61">
        <v>602</v>
      </c>
      <c r="J111" s="61">
        <v>608</v>
      </c>
      <c r="K111" s="61">
        <v>614</v>
      </c>
      <c r="L111" s="61">
        <v>620</v>
      </c>
      <c r="M111" s="61">
        <v>626</v>
      </c>
      <c r="N111" s="61">
        <v>632</v>
      </c>
      <c r="O111" s="61">
        <v>638</v>
      </c>
      <c r="P111" s="61">
        <v>644</v>
      </c>
      <c r="Q111" s="61">
        <v>650</v>
      </c>
      <c r="R111" s="61">
        <v>656</v>
      </c>
      <c r="S111" s="61">
        <v>662</v>
      </c>
      <c r="T111" s="61">
        <v>668</v>
      </c>
      <c r="U111" s="61">
        <v>674</v>
      </c>
      <c r="V111" s="61">
        <v>680</v>
      </c>
      <c r="W111" s="61">
        <v>686</v>
      </c>
      <c r="X111" s="61">
        <v>692</v>
      </c>
      <c r="Y111" s="61">
        <v>698</v>
      </c>
      <c r="Z111" s="61">
        <v>704</v>
      </c>
      <c r="AA111" s="61">
        <v>710</v>
      </c>
      <c r="AB111" s="61">
        <v>716</v>
      </c>
      <c r="AC111" s="61">
        <v>723</v>
      </c>
      <c r="AD111" s="61">
        <v>729</v>
      </c>
      <c r="AE111" s="61">
        <v>735</v>
      </c>
      <c r="AF111" s="61">
        <v>741</v>
      </c>
      <c r="AG111" s="61">
        <v>747</v>
      </c>
      <c r="AH111" s="56">
        <v>4.5440000000000003E-3</v>
      </c>
    </row>
    <row r="112" spans="1:34" ht="15" customHeight="1">
      <c r="A112" s="12" t="s">
        <v>533</v>
      </c>
      <c r="B112" s="227" t="s">
        <v>32</v>
      </c>
      <c r="C112" s="228">
        <v>840</v>
      </c>
      <c r="D112" s="228">
        <v>706</v>
      </c>
      <c r="E112" s="228">
        <v>826</v>
      </c>
      <c r="F112" s="228">
        <v>834</v>
      </c>
      <c r="G112" s="228">
        <v>842</v>
      </c>
      <c r="H112" s="228">
        <v>850</v>
      </c>
      <c r="I112" s="228">
        <v>858</v>
      </c>
      <c r="J112" s="228">
        <v>867</v>
      </c>
      <c r="K112" s="228">
        <v>875</v>
      </c>
      <c r="L112" s="228">
        <v>883</v>
      </c>
      <c r="M112" s="228">
        <v>891</v>
      </c>
      <c r="N112" s="228">
        <v>899</v>
      </c>
      <c r="O112" s="228">
        <v>907</v>
      </c>
      <c r="P112" s="228">
        <v>916</v>
      </c>
      <c r="Q112" s="228">
        <v>924</v>
      </c>
      <c r="R112" s="228">
        <v>932</v>
      </c>
      <c r="S112" s="228">
        <v>940</v>
      </c>
      <c r="T112" s="228">
        <v>948</v>
      </c>
      <c r="U112" s="228">
        <v>956</v>
      </c>
      <c r="V112" s="228">
        <v>965</v>
      </c>
      <c r="W112" s="228">
        <v>973</v>
      </c>
      <c r="X112" s="228">
        <v>981</v>
      </c>
      <c r="Y112" s="228">
        <v>989</v>
      </c>
      <c r="Z112" s="228">
        <v>997</v>
      </c>
      <c r="AA112" s="228">
        <v>1005</v>
      </c>
      <c r="AB112" s="228">
        <v>1014</v>
      </c>
      <c r="AC112" s="228">
        <v>1022</v>
      </c>
      <c r="AD112" s="228">
        <v>1030</v>
      </c>
      <c r="AE112" s="228">
        <v>1038</v>
      </c>
      <c r="AF112" s="228">
        <v>1046</v>
      </c>
      <c r="AG112" s="228">
        <v>1054</v>
      </c>
      <c r="AH112" s="229">
        <v>7.5940000000000001E-3</v>
      </c>
    </row>
    <row r="113" spans="1:34" ht="15" customHeight="1">
      <c r="A113" s="12" t="s">
        <v>534</v>
      </c>
      <c r="B113" s="54" t="s">
        <v>33</v>
      </c>
      <c r="C113" s="61">
        <v>831</v>
      </c>
      <c r="D113" s="61">
        <v>767</v>
      </c>
      <c r="E113" s="61">
        <v>857</v>
      </c>
      <c r="F113" s="61">
        <v>864</v>
      </c>
      <c r="G113" s="61">
        <v>870</v>
      </c>
      <c r="H113" s="61">
        <v>876</v>
      </c>
      <c r="I113" s="61">
        <v>882</v>
      </c>
      <c r="J113" s="61">
        <v>889</v>
      </c>
      <c r="K113" s="61">
        <v>895</v>
      </c>
      <c r="L113" s="61">
        <v>901</v>
      </c>
      <c r="M113" s="61">
        <v>907</v>
      </c>
      <c r="N113" s="61">
        <v>914</v>
      </c>
      <c r="O113" s="61">
        <v>920</v>
      </c>
      <c r="P113" s="61">
        <v>926</v>
      </c>
      <c r="Q113" s="61">
        <v>932</v>
      </c>
      <c r="R113" s="61">
        <v>939</v>
      </c>
      <c r="S113" s="61">
        <v>945</v>
      </c>
      <c r="T113" s="61">
        <v>951</v>
      </c>
      <c r="U113" s="61">
        <v>958</v>
      </c>
      <c r="V113" s="61">
        <v>964</v>
      </c>
      <c r="W113" s="61">
        <v>970</v>
      </c>
      <c r="X113" s="61">
        <v>976</v>
      </c>
      <c r="Y113" s="61">
        <v>983</v>
      </c>
      <c r="Z113" s="61">
        <v>989</v>
      </c>
      <c r="AA113" s="61">
        <v>995</v>
      </c>
      <c r="AB113" s="61">
        <v>1002</v>
      </c>
      <c r="AC113" s="61">
        <v>1008</v>
      </c>
      <c r="AD113" s="61">
        <v>1014</v>
      </c>
      <c r="AE113" s="61">
        <v>1021</v>
      </c>
      <c r="AF113" s="61">
        <v>1027</v>
      </c>
      <c r="AG113" s="61">
        <v>1033</v>
      </c>
      <c r="AH113" s="56">
        <v>7.28E-3</v>
      </c>
    </row>
    <row r="114" spans="1:34" ht="15" customHeight="1">
      <c r="A114" s="12" t="s">
        <v>535</v>
      </c>
      <c r="B114" s="54" t="s">
        <v>34</v>
      </c>
      <c r="C114" s="61">
        <v>975</v>
      </c>
      <c r="D114" s="61">
        <v>956</v>
      </c>
      <c r="E114" s="61">
        <v>1035</v>
      </c>
      <c r="F114" s="61">
        <v>1040</v>
      </c>
      <c r="G114" s="61">
        <v>1046</v>
      </c>
      <c r="H114" s="61">
        <v>1051</v>
      </c>
      <c r="I114" s="61">
        <v>1057</v>
      </c>
      <c r="J114" s="61">
        <v>1062</v>
      </c>
      <c r="K114" s="61">
        <v>1068</v>
      </c>
      <c r="L114" s="61">
        <v>1074</v>
      </c>
      <c r="M114" s="61">
        <v>1079</v>
      </c>
      <c r="N114" s="61">
        <v>1085</v>
      </c>
      <c r="O114" s="61">
        <v>1091</v>
      </c>
      <c r="P114" s="61">
        <v>1096</v>
      </c>
      <c r="Q114" s="61">
        <v>1102</v>
      </c>
      <c r="R114" s="61">
        <v>1108</v>
      </c>
      <c r="S114" s="61">
        <v>1114</v>
      </c>
      <c r="T114" s="61">
        <v>1119</v>
      </c>
      <c r="U114" s="61">
        <v>1125</v>
      </c>
      <c r="V114" s="61">
        <v>1131</v>
      </c>
      <c r="W114" s="61">
        <v>1137</v>
      </c>
      <c r="X114" s="61">
        <v>1142</v>
      </c>
      <c r="Y114" s="61">
        <v>1148</v>
      </c>
      <c r="Z114" s="61">
        <v>1154</v>
      </c>
      <c r="AA114" s="61">
        <v>1160</v>
      </c>
      <c r="AB114" s="61">
        <v>1166</v>
      </c>
      <c r="AC114" s="61">
        <v>1171</v>
      </c>
      <c r="AD114" s="61">
        <v>1177</v>
      </c>
      <c r="AE114" s="61">
        <v>1183</v>
      </c>
      <c r="AF114" s="61">
        <v>1189</v>
      </c>
      <c r="AG114" s="61">
        <v>1195</v>
      </c>
      <c r="AH114" s="56">
        <v>6.8050000000000003E-3</v>
      </c>
    </row>
    <row r="115" spans="1:34" ht="15" customHeight="1">
      <c r="A115" s="12" t="s">
        <v>536</v>
      </c>
      <c r="B115" s="54" t="s">
        <v>35</v>
      </c>
      <c r="C115" s="61">
        <v>2274</v>
      </c>
      <c r="D115" s="61">
        <v>2219</v>
      </c>
      <c r="E115" s="61">
        <v>2359</v>
      </c>
      <c r="F115" s="61">
        <v>2373</v>
      </c>
      <c r="G115" s="61">
        <v>2388</v>
      </c>
      <c r="H115" s="61">
        <v>2402</v>
      </c>
      <c r="I115" s="61">
        <v>2417</v>
      </c>
      <c r="J115" s="61">
        <v>2431</v>
      </c>
      <c r="K115" s="61">
        <v>2445</v>
      </c>
      <c r="L115" s="61">
        <v>2460</v>
      </c>
      <c r="M115" s="61">
        <v>2474</v>
      </c>
      <c r="N115" s="61">
        <v>2488</v>
      </c>
      <c r="O115" s="61">
        <v>2503</v>
      </c>
      <c r="P115" s="61">
        <v>2517</v>
      </c>
      <c r="Q115" s="61">
        <v>2531</v>
      </c>
      <c r="R115" s="61">
        <v>2546</v>
      </c>
      <c r="S115" s="61">
        <v>2560</v>
      </c>
      <c r="T115" s="61">
        <v>2575</v>
      </c>
      <c r="U115" s="61">
        <v>2589</v>
      </c>
      <c r="V115" s="61">
        <v>2603</v>
      </c>
      <c r="W115" s="61">
        <v>2618</v>
      </c>
      <c r="X115" s="61">
        <v>2632</v>
      </c>
      <c r="Y115" s="61">
        <v>2647</v>
      </c>
      <c r="Z115" s="61">
        <v>2661</v>
      </c>
      <c r="AA115" s="61">
        <v>2676</v>
      </c>
      <c r="AB115" s="61">
        <v>2690</v>
      </c>
      <c r="AC115" s="61">
        <v>2705</v>
      </c>
      <c r="AD115" s="61">
        <v>2719</v>
      </c>
      <c r="AE115" s="61">
        <v>2734</v>
      </c>
      <c r="AF115" s="61">
        <v>2748</v>
      </c>
      <c r="AG115" s="61">
        <v>2763</v>
      </c>
      <c r="AH115" s="56">
        <v>6.5139999999999998E-3</v>
      </c>
    </row>
    <row r="116" spans="1:34" ht="15" customHeight="1">
      <c r="A116" s="12" t="s">
        <v>537</v>
      </c>
      <c r="B116" s="54" t="s">
        <v>36</v>
      </c>
      <c r="C116" s="61">
        <v>1623</v>
      </c>
      <c r="D116" s="61">
        <v>1710</v>
      </c>
      <c r="E116" s="61">
        <v>1808</v>
      </c>
      <c r="F116" s="61">
        <v>1818</v>
      </c>
      <c r="G116" s="61">
        <v>1828</v>
      </c>
      <c r="H116" s="61">
        <v>1838</v>
      </c>
      <c r="I116" s="61">
        <v>1848</v>
      </c>
      <c r="J116" s="61">
        <v>1858</v>
      </c>
      <c r="K116" s="61">
        <v>1868</v>
      </c>
      <c r="L116" s="61">
        <v>1878</v>
      </c>
      <c r="M116" s="61">
        <v>1888</v>
      </c>
      <c r="N116" s="61">
        <v>1898</v>
      </c>
      <c r="O116" s="61">
        <v>1909</v>
      </c>
      <c r="P116" s="61">
        <v>1919</v>
      </c>
      <c r="Q116" s="61">
        <v>1929</v>
      </c>
      <c r="R116" s="61">
        <v>1939</v>
      </c>
      <c r="S116" s="61">
        <v>1949</v>
      </c>
      <c r="T116" s="61">
        <v>1959</v>
      </c>
      <c r="U116" s="61">
        <v>1969</v>
      </c>
      <c r="V116" s="61">
        <v>1980</v>
      </c>
      <c r="W116" s="61">
        <v>1990</v>
      </c>
      <c r="X116" s="61">
        <v>2000</v>
      </c>
      <c r="Y116" s="61">
        <v>2010</v>
      </c>
      <c r="Z116" s="61">
        <v>2020</v>
      </c>
      <c r="AA116" s="61">
        <v>2031</v>
      </c>
      <c r="AB116" s="61">
        <v>2041</v>
      </c>
      <c r="AC116" s="61">
        <v>2051</v>
      </c>
      <c r="AD116" s="61">
        <v>2061</v>
      </c>
      <c r="AE116" s="61">
        <v>2071</v>
      </c>
      <c r="AF116" s="61">
        <v>2082</v>
      </c>
      <c r="AG116" s="61">
        <v>2092</v>
      </c>
      <c r="AH116" s="56">
        <v>8.4969999999999993E-3</v>
      </c>
    </row>
    <row r="117" spans="1:34" ht="15" customHeight="1">
      <c r="A117" s="12" t="s">
        <v>538</v>
      </c>
      <c r="B117" s="54" t="s">
        <v>37</v>
      </c>
      <c r="C117" s="61">
        <v>2730</v>
      </c>
      <c r="D117" s="61">
        <v>2770</v>
      </c>
      <c r="E117" s="61">
        <v>2861</v>
      </c>
      <c r="F117" s="61">
        <v>2875</v>
      </c>
      <c r="G117" s="61">
        <v>2889</v>
      </c>
      <c r="H117" s="61">
        <v>2904</v>
      </c>
      <c r="I117" s="61">
        <v>2918</v>
      </c>
      <c r="J117" s="61">
        <v>2932</v>
      </c>
      <c r="K117" s="61">
        <v>2947</v>
      </c>
      <c r="L117" s="61">
        <v>2961</v>
      </c>
      <c r="M117" s="61">
        <v>2976</v>
      </c>
      <c r="N117" s="61">
        <v>2990</v>
      </c>
      <c r="O117" s="61">
        <v>3004</v>
      </c>
      <c r="P117" s="61">
        <v>3018</v>
      </c>
      <c r="Q117" s="61">
        <v>3033</v>
      </c>
      <c r="R117" s="61">
        <v>3047</v>
      </c>
      <c r="S117" s="61">
        <v>3061</v>
      </c>
      <c r="T117" s="61">
        <v>3076</v>
      </c>
      <c r="U117" s="61">
        <v>3090</v>
      </c>
      <c r="V117" s="61">
        <v>3104</v>
      </c>
      <c r="W117" s="61">
        <v>3119</v>
      </c>
      <c r="X117" s="61">
        <v>3133</v>
      </c>
      <c r="Y117" s="61">
        <v>3147</v>
      </c>
      <c r="Z117" s="61">
        <v>3161</v>
      </c>
      <c r="AA117" s="61">
        <v>3176</v>
      </c>
      <c r="AB117" s="61">
        <v>3190</v>
      </c>
      <c r="AC117" s="61">
        <v>3204</v>
      </c>
      <c r="AD117" s="61">
        <v>3218</v>
      </c>
      <c r="AE117" s="61">
        <v>3233</v>
      </c>
      <c r="AF117" s="61">
        <v>3247</v>
      </c>
      <c r="AG117" s="61">
        <v>3261</v>
      </c>
      <c r="AH117" s="56">
        <v>5.9420000000000002E-3</v>
      </c>
    </row>
    <row r="118" spans="1:34" ht="15" customHeight="1">
      <c r="A118" s="12" t="s">
        <v>539</v>
      </c>
      <c r="B118" s="54" t="s">
        <v>38</v>
      </c>
      <c r="C118" s="61">
        <v>1639</v>
      </c>
      <c r="D118" s="61">
        <v>1471</v>
      </c>
      <c r="E118" s="61">
        <v>1560</v>
      </c>
      <c r="F118" s="61">
        <v>1568</v>
      </c>
      <c r="G118" s="61">
        <v>1577</v>
      </c>
      <c r="H118" s="61">
        <v>1586</v>
      </c>
      <c r="I118" s="61">
        <v>1595</v>
      </c>
      <c r="J118" s="61">
        <v>1604</v>
      </c>
      <c r="K118" s="61">
        <v>1613</v>
      </c>
      <c r="L118" s="61">
        <v>1622</v>
      </c>
      <c r="M118" s="61">
        <v>1631</v>
      </c>
      <c r="N118" s="61">
        <v>1641</v>
      </c>
      <c r="O118" s="61">
        <v>1650</v>
      </c>
      <c r="P118" s="61">
        <v>1659</v>
      </c>
      <c r="Q118" s="61">
        <v>1668</v>
      </c>
      <c r="R118" s="61">
        <v>1678</v>
      </c>
      <c r="S118" s="61">
        <v>1687</v>
      </c>
      <c r="T118" s="61">
        <v>1697</v>
      </c>
      <c r="U118" s="61">
        <v>1706</v>
      </c>
      <c r="V118" s="61">
        <v>1715</v>
      </c>
      <c r="W118" s="61">
        <v>1725</v>
      </c>
      <c r="X118" s="61">
        <v>1734</v>
      </c>
      <c r="Y118" s="61">
        <v>1744</v>
      </c>
      <c r="Z118" s="61">
        <v>1753</v>
      </c>
      <c r="AA118" s="61">
        <v>1763</v>
      </c>
      <c r="AB118" s="61">
        <v>1772</v>
      </c>
      <c r="AC118" s="61">
        <v>1782</v>
      </c>
      <c r="AD118" s="61">
        <v>1791</v>
      </c>
      <c r="AE118" s="61">
        <v>1801</v>
      </c>
      <c r="AF118" s="61">
        <v>1810</v>
      </c>
      <c r="AG118" s="61">
        <v>1820</v>
      </c>
      <c r="AH118" s="56">
        <v>3.4979999999999998E-3</v>
      </c>
    </row>
    <row r="119" spans="1:34" ht="15" customHeight="1">
      <c r="A119" s="12" t="s">
        <v>540</v>
      </c>
      <c r="B119" s="54" t="s">
        <v>39</v>
      </c>
      <c r="C119" s="61">
        <v>1012</v>
      </c>
      <c r="D119" s="61">
        <v>840</v>
      </c>
      <c r="E119" s="61">
        <v>963</v>
      </c>
      <c r="F119" s="61">
        <v>969</v>
      </c>
      <c r="G119" s="61">
        <v>975</v>
      </c>
      <c r="H119" s="61">
        <v>982</v>
      </c>
      <c r="I119" s="61">
        <v>988</v>
      </c>
      <c r="J119" s="61">
        <v>994</v>
      </c>
      <c r="K119" s="61">
        <v>1001</v>
      </c>
      <c r="L119" s="61">
        <v>1007</v>
      </c>
      <c r="M119" s="61">
        <v>1013</v>
      </c>
      <c r="N119" s="61">
        <v>1020</v>
      </c>
      <c r="O119" s="61">
        <v>1026</v>
      </c>
      <c r="P119" s="61">
        <v>1032</v>
      </c>
      <c r="Q119" s="61">
        <v>1039</v>
      </c>
      <c r="R119" s="61">
        <v>1045</v>
      </c>
      <c r="S119" s="61">
        <v>1052</v>
      </c>
      <c r="T119" s="61">
        <v>1058</v>
      </c>
      <c r="U119" s="61">
        <v>1065</v>
      </c>
      <c r="V119" s="61">
        <v>1071</v>
      </c>
      <c r="W119" s="61">
        <v>1078</v>
      </c>
      <c r="X119" s="61">
        <v>1084</v>
      </c>
      <c r="Y119" s="61">
        <v>1091</v>
      </c>
      <c r="Z119" s="61">
        <v>1097</v>
      </c>
      <c r="AA119" s="61">
        <v>1104</v>
      </c>
      <c r="AB119" s="61">
        <v>1110</v>
      </c>
      <c r="AC119" s="61">
        <v>1117</v>
      </c>
      <c r="AD119" s="61">
        <v>1123</v>
      </c>
      <c r="AE119" s="61">
        <v>1130</v>
      </c>
      <c r="AF119" s="61">
        <v>1136</v>
      </c>
      <c r="AG119" s="61">
        <v>1143</v>
      </c>
      <c r="AH119" s="56">
        <v>4.0660000000000002E-3</v>
      </c>
    </row>
    <row r="120" spans="1:34" ht="15" customHeight="1">
      <c r="A120" s="12" t="s">
        <v>541</v>
      </c>
      <c r="B120" s="53" t="s">
        <v>40</v>
      </c>
      <c r="C120" s="59">
        <v>1496.4417719999999</v>
      </c>
      <c r="D120" s="59">
        <v>1423.084351</v>
      </c>
      <c r="E120" s="59">
        <v>1533.780518</v>
      </c>
      <c r="F120" s="59">
        <v>1545.432861</v>
      </c>
      <c r="G120" s="59">
        <v>1557.3450929999999</v>
      </c>
      <c r="H120" s="59">
        <v>1569.296509</v>
      </c>
      <c r="I120" s="59">
        <v>1581.2326660000001</v>
      </c>
      <c r="J120" s="59">
        <v>1593.1649170000001</v>
      </c>
      <c r="K120" s="59">
        <v>1605.2078859999999</v>
      </c>
      <c r="L120" s="59">
        <v>1617.1710210000001</v>
      </c>
      <c r="M120" s="59">
        <v>1629.009888</v>
      </c>
      <c r="N120" s="59">
        <v>1641.1838379999999</v>
      </c>
      <c r="O120" s="59">
        <v>1653.26001</v>
      </c>
      <c r="P120" s="59">
        <v>1665.1435550000001</v>
      </c>
      <c r="Q120" s="59">
        <v>1677.2926030000001</v>
      </c>
      <c r="R120" s="59">
        <v>1689.587524</v>
      </c>
      <c r="S120" s="59">
        <v>1701.6491699999999</v>
      </c>
      <c r="T120" s="59">
        <v>1713.928101</v>
      </c>
      <c r="U120" s="59">
        <v>1726.156616</v>
      </c>
      <c r="V120" s="59">
        <v>1738.2735600000001</v>
      </c>
      <c r="W120" s="59">
        <v>1750.842529</v>
      </c>
      <c r="X120" s="59">
        <v>1762.7661129999999</v>
      </c>
      <c r="Y120" s="59">
        <v>1775.36499</v>
      </c>
      <c r="Z120" s="59">
        <v>1787.387939</v>
      </c>
      <c r="AA120" s="59">
        <v>1800.091797</v>
      </c>
      <c r="AB120" s="59">
        <v>1812.380737</v>
      </c>
      <c r="AC120" s="59">
        <v>1824.8900149999999</v>
      </c>
      <c r="AD120" s="59">
        <v>1836.9436040000001</v>
      </c>
      <c r="AE120" s="59">
        <v>1849.7070309999999</v>
      </c>
      <c r="AF120" s="59">
        <v>1861.689087</v>
      </c>
      <c r="AG120" s="59">
        <v>1874.0201420000001</v>
      </c>
      <c r="AH120" s="58">
        <v>7.528E-3</v>
      </c>
    </row>
    <row r="121" spans="1:34" ht="15" customHeight="1" thickBot="1"/>
    <row r="122" spans="1:34" ht="15" customHeight="1">
      <c r="B122" s="224" t="s">
        <v>592</v>
      </c>
      <c r="C122" s="225"/>
      <c r="D122" s="225"/>
      <c r="E122" s="225"/>
      <c r="F122" s="225"/>
      <c r="G122" s="225"/>
      <c r="H122" s="225"/>
      <c r="I122" s="225"/>
      <c r="J122" s="225"/>
      <c r="K122" s="225"/>
      <c r="L122" s="225"/>
      <c r="M122" s="225"/>
      <c r="N122" s="225"/>
      <c r="O122" s="225"/>
      <c r="P122" s="225"/>
      <c r="Q122" s="225"/>
      <c r="R122" s="225"/>
      <c r="S122" s="225"/>
      <c r="T122" s="225"/>
      <c r="U122" s="225"/>
      <c r="V122" s="225"/>
      <c r="W122" s="225"/>
      <c r="X122" s="225"/>
      <c r="Y122" s="225"/>
      <c r="Z122" s="225"/>
      <c r="AA122" s="225"/>
      <c r="AB122" s="225"/>
      <c r="AC122" s="225"/>
      <c r="AD122" s="225"/>
      <c r="AE122" s="225"/>
      <c r="AF122" s="225"/>
      <c r="AG122" s="225"/>
      <c r="AH122" s="62"/>
    </row>
    <row r="123" spans="1:34" ht="15" customHeight="1">
      <c r="B123" s="24" t="s">
        <v>593</v>
      </c>
    </row>
    <row r="124" spans="1:34" ht="15" customHeight="1">
      <c r="B124" s="24" t="s">
        <v>625</v>
      </c>
    </row>
    <row r="125" spans="1:34" ht="15" customHeight="1">
      <c r="B125" s="24" t="s">
        <v>626</v>
      </c>
    </row>
    <row r="126" spans="1:34" ht="15" customHeight="1">
      <c r="B126" s="24" t="s">
        <v>42</v>
      </c>
    </row>
    <row r="127" spans="1:34" ht="15" customHeight="1">
      <c r="B127" s="24" t="s">
        <v>627</v>
      </c>
    </row>
    <row r="128" spans="1:34" ht="15" customHeight="1">
      <c r="B128" s="24" t="s">
        <v>43</v>
      </c>
    </row>
    <row r="129" spans="2:2" ht="15" customHeight="1">
      <c r="B129" s="24" t="s">
        <v>628</v>
      </c>
    </row>
    <row r="130" spans="2:2" ht="15" customHeight="1">
      <c r="B130" s="24" t="s">
        <v>629</v>
      </c>
    </row>
    <row r="131" spans="2:2" ht="15" customHeight="1">
      <c r="B131" s="24" t="s">
        <v>630</v>
      </c>
    </row>
    <row r="132" spans="2:2" ht="15" customHeight="1">
      <c r="B132" s="24" t="s">
        <v>119</v>
      </c>
    </row>
    <row r="133" spans="2:2" ht="15" customHeight="1">
      <c r="B133" s="24" t="s">
        <v>352</v>
      </c>
    </row>
    <row r="134" spans="2:2" ht="15" customHeight="1">
      <c r="B134" s="24" t="s">
        <v>353</v>
      </c>
    </row>
    <row r="135" spans="2:2" ht="15" customHeight="1">
      <c r="B135" s="24" t="s">
        <v>631</v>
      </c>
    </row>
    <row r="136" spans="2:2" ht="15" customHeight="1">
      <c r="B136" s="24" t="s">
        <v>605</v>
      </c>
    </row>
    <row r="137" spans="2:2" ht="15" customHeight="1">
      <c r="B137" s="24" t="s">
        <v>606</v>
      </c>
    </row>
    <row r="138" spans="2:2" ht="15" customHeight="1">
      <c r="B138" s="24" t="s">
        <v>607</v>
      </c>
    </row>
    <row r="139" spans="2:2" ht="15" customHeight="1">
      <c r="B139" s="24" t="s">
        <v>608</v>
      </c>
    </row>
    <row r="140" spans="2:2" ht="15" customHeight="1">
      <c r="B140" s="24" t="s">
        <v>609</v>
      </c>
    </row>
    <row r="308" spans="2:34" ht="15" customHeight="1">
      <c r="B308" s="226"/>
      <c r="C308" s="226"/>
      <c r="D308" s="226"/>
      <c r="E308" s="226"/>
      <c r="F308" s="226"/>
      <c r="G308" s="226"/>
      <c r="H308" s="226"/>
      <c r="I308" s="226"/>
      <c r="J308" s="226"/>
      <c r="K308" s="226"/>
      <c r="L308" s="226"/>
      <c r="M308" s="226"/>
      <c r="N308" s="226"/>
      <c r="O308" s="226"/>
      <c r="P308" s="226"/>
      <c r="Q308" s="226"/>
      <c r="R308" s="226"/>
      <c r="S308" s="226"/>
      <c r="T308" s="226"/>
      <c r="U308" s="226"/>
      <c r="V308" s="226"/>
      <c r="W308" s="226"/>
      <c r="X308" s="226"/>
      <c r="Y308" s="226"/>
      <c r="Z308" s="226"/>
      <c r="AA308" s="226"/>
      <c r="AB308" s="226"/>
      <c r="AC308" s="226"/>
      <c r="AD308" s="226"/>
      <c r="AE308" s="226"/>
      <c r="AF308" s="226"/>
      <c r="AG308" s="226"/>
      <c r="AH308" s="226"/>
    </row>
    <row r="511" spans="2:34" ht="15" customHeight="1">
      <c r="B511" s="226"/>
      <c r="C511" s="226"/>
      <c r="D511" s="226"/>
      <c r="E511" s="226"/>
      <c r="F511" s="226"/>
      <c r="G511" s="226"/>
      <c r="H511" s="226"/>
      <c r="I511" s="226"/>
      <c r="J511" s="226"/>
      <c r="K511" s="226"/>
      <c r="L511" s="226"/>
      <c r="M511" s="226"/>
      <c r="N511" s="226"/>
      <c r="O511" s="226"/>
      <c r="P511" s="226"/>
      <c r="Q511" s="226"/>
      <c r="R511" s="226"/>
      <c r="S511" s="226"/>
      <c r="T511" s="226"/>
      <c r="U511" s="226"/>
      <c r="V511" s="226"/>
      <c r="W511" s="226"/>
      <c r="X511" s="226"/>
      <c r="Y511" s="226"/>
      <c r="Z511" s="226"/>
      <c r="AA511" s="226"/>
      <c r="AB511" s="226"/>
      <c r="AC511" s="226"/>
      <c r="AD511" s="226"/>
      <c r="AE511" s="226"/>
      <c r="AF511" s="226"/>
      <c r="AG511" s="226"/>
      <c r="AH511" s="226"/>
    </row>
    <row r="712" spans="2:34" ht="15" customHeight="1">
      <c r="B712" s="226"/>
      <c r="C712" s="226"/>
      <c r="D712" s="226"/>
      <c r="E712" s="226"/>
      <c r="F712" s="226"/>
      <c r="G712" s="226"/>
      <c r="H712" s="226"/>
      <c r="I712" s="226"/>
      <c r="J712" s="226"/>
      <c r="K712" s="226"/>
      <c r="L712" s="226"/>
      <c r="M712" s="226"/>
      <c r="N712" s="226"/>
      <c r="O712" s="226"/>
      <c r="P712" s="226"/>
      <c r="Q712" s="226"/>
      <c r="R712" s="226"/>
      <c r="S712" s="226"/>
      <c r="T712" s="226"/>
      <c r="U712" s="226"/>
      <c r="V712" s="226"/>
      <c r="W712" s="226"/>
      <c r="X712" s="226"/>
      <c r="Y712" s="226"/>
      <c r="Z712" s="226"/>
      <c r="AA712" s="226"/>
      <c r="AB712" s="226"/>
      <c r="AC712" s="226"/>
      <c r="AD712" s="226"/>
      <c r="AE712" s="226"/>
      <c r="AF712" s="226"/>
      <c r="AG712" s="226"/>
      <c r="AH712" s="226"/>
    </row>
    <row r="887" spans="2:34" ht="15" customHeight="1">
      <c r="B887" s="226"/>
      <c r="C887" s="226"/>
      <c r="D887" s="226"/>
      <c r="E887" s="226"/>
      <c r="F887" s="226"/>
      <c r="G887" s="226"/>
      <c r="H887" s="226"/>
      <c r="I887" s="226"/>
      <c r="J887" s="226"/>
      <c r="K887" s="226"/>
      <c r="L887" s="226"/>
      <c r="M887" s="226"/>
      <c r="N887" s="226"/>
      <c r="O887" s="226"/>
      <c r="P887" s="226"/>
      <c r="Q887" s="226"/>
      <c r="R887" s="226"/>
      <c r="S887" s="226"/>
      <c r="T887" s="226"/>
      <c r="U887" s="226"/>
      <c r="V887" s="226"/>
      <c r="W887" s="226"/>
      <c r="X887" s="226"/>
      <c r="Y887" s="226"/>
      <c r="Z887" s="226"/>
      <c r="AA887" s="226"/>
      <c r="AB887" s="226"/>
      <c r="AC887" s="226"/>
      <c r="AD887" s="226"/>
      <c r="AE887" s="226"/>
      <c r="AF887" s="226"/>
      <c r="AG887" s="226"/>
      <c r="AH887" s="226"/>
    </row>
    <row r="1100" spans="2:34" ht="15" customHeight="1">
      <c r="B1100" s="226"/>
      <c r="C1100" s="226"/>
      <c r="D1100" s="226"/>
      <c r="E1100" s="226"/>
      <c r="F1100" s="226"/>
      <c r="G1100" s="226"/>
      <c r="H1100" s="226"/>
      <c r="I1100" s="226"/>
      <c r="J1100" s="226"/>
      <c r="K1100" s="226"/>
      <c r="L1100" s="226"/>
      <c r="M1100" s="226"/>
      <c r="N1100" s="226"/>
      <c r="O1100" s="226"/>
      <c r="P1100" s="226"/>
      <c r="Q1100" s="226"/>
      <c r="R1100" s="226"/>
      <c r="S1100" s="226"/>
      <c r="T1100" s="226"/>
      <c r="U1100" s="226"/>
      <c r="V1100" s="226"/>
      <c r="W1100" s="226"/>
      <c r="X1100" s="226"/>
      <c r="Y1100" s="226"/>
      <c r="Z1100" s="226"/>
      <c r="AA1100" s="226"/>
      <c r="AB1100" s="226"/>
      <c r="AC1100" s="226"/>
      <c r="AD1100" s="226"/>
      <c r="AE1100" s="226"/>
      <c r="AF1100" s="226"/>
      <c r="AG1100" s="226"/>
      <c r="AH1100" s="226"/>
    </row>
    <row r="1227" spans="2:34" ht="15" customHeight="1">
      <c r="B1227" s="226"/>
      <c r="C1227" s="226"/>
      <c r="D1227" s="226"/>
      <c r="E1227" s="226"/>
      <c r="F1227" s="226"/>
      <c r="G1227" s="226"/>
      <c r="H1227" s="226"/>
      <c r="I1227" s="226"/>
      <c r="J1227" s="226"/>
      <c r="K1227" s="226"/>
      <c r="L1227" s="226"/>
      <c r="M1227" s="226"/>
      <c r="N1227" s="226"/>
      <c r="O1227" s="226"/>
      <c r="P1227" s="226"/>
      <c r="Q1227" s="226"/>
      <c r="R1227" s="226"/>
      <c r="S1227" s="226"/>
      <c r="T1227" s="226"/>
      <c r="U1227" s="226"/>
      <c r="V1227" s="226"/>
      <c r="W1227" s="226"/>
      <c r="X1227" s="226"/>
      <c r="Y1227" s="226"/>
      <c r="Z1227" s="226"/>
      <c r="AA1227" s="226"/>
      <c r="AB1227" s="226"/>
      <c r="AC1227" s="226"/>
      <c r="AD1227" s="226"/>
      <c r="AE1227" s="226"/>
      <c r="AF1227" s="226"/>
      <c r="AG1227" s="226"/>
      <c r="AH1227" s="226"/>
    </row>
    <row r="1390" spans="2:34" ht="15" customHeight="1">
      <c r="B1390" s="226"/>
      <c r="C1390" s="226"/>
      <c r="D1390" s="226"/>
      <c r="E1390" s="226"/>
      <c r="F1390" s="226"/>
      <c r="G1390" s="226"/>
      <c r="H1390" s="226"/>
      <c r="I1390" s="226"/>
      <c r="J1390" s="226"/>
      <c r="K1390" s="226"/>
      <c r="L1390" s="226"/>
      <c r="M1390" s="226"/>
      <c r="N1390" s="226"/>
      <c r="O1390" s="226"/>
      <c r="P1390" s="226"/>
      <c r="Q1390" s="226"/>
      <c r="R1390" s="226"/>
      <c r="S1390" s="226"/>
      <c r="T1390" s="226"/>
      <c r="U1390" s="226"/>
      <c r="V1390" s="226"/>
      <c r="W1390" s="226"/>
      <c r="X1390" s="226"/>
      <c r="Y1390" s="226"/>
      <c r="Z1390" s="226"/>
      <c r="AA1390" s="226"/>
      <c r="AB1390" s="226"/>
      <c r="AC1390" s="226"/>
      <c r="AD1390" s="226"/>
      <c r="AE1390" s="226"/>
      <c r="AF1390" s="226"/>
      <c r="AG1390" s="226"/>
      <c r="AH1390" s="226"/>
    </row>
    <row r="1502" spans="2:34" ht="15" customHeight="1">
      <c r="B1502" s="226"/>
      <c r="C1502" s="226"/>
      <c r="D1502" s="226"/>
      <c r="E1502" s="226"/>
      <c r="F1502" s="226"/>
      <c r="G1502" s="226"/>
      <c r="H1502" s="226"/>
      <c r="I1502" s="226"/>
      <c r="J1502" s="226"/>
      <c r="K1502" s="226"/>
      <c r="L1502" s="226"/>
      <c r="M1502" s="226"/>
      <c r="N1502" s="226"/>
      <c r="O1502" s="226"/>
      <c r="P1502" s="226"/>
      <c r="Q1502" s="226"/>
      <c r="R1502" s="226"/>
      <c r="S1502" s="226"/>
      <c r="T1502" s="226"/>
      <c r="U1502" s="226"/>
      <c r="V1502" s="226"/>
      <c r="W1502" s="226"/>
      <c r="X1502" s="226"/>
      <c r="Y1502" s="226"/>
      <c r="Z1502" s="226"/>
      <c r="AA1502" s="226"/>
      <c r="AB1502" s="226"/>
      <c r="AC1502" s="226"/>
      <c r="AD1502" s="226"/>
      <c r="AE1502" s="226"/>
      <c r="AF1502" s="226"/>
      <c r="AG1502" s="226"/>
      <c r="AH1502" s="226"/>
    </row>
    <row r="1604" spans="2:34" ht="15" customHeight="1">
      <c r="B1604" s="226"/>
      <c r="C1604" s="226"/>
      <c r="D1604" s="226"/>
      <c r="E1604" s="226"/>
      <c r="F1604" s="226"/>
      <c r="G1604" s="226"/>
      <c r="H1604" s="226"/>
      <c r="I1604" s="226"/>
      <c r="J1604" s="226"/>
      <c r="K1604" s="226"/>
      <c r="L1604" s="226"/>
      <c r="M1604" s="226"/>
      <c r="N1604" s="226"/>
      <c r="O1604" s="226"/>
      <c r="P1604" s="226"/>
      <c r="Q1604" s="226"/>
      <c r="R1604" s="226"/>
      <c r="S1604" s="226"/>
      <c r="T1604" s="226"/>
      <c r="U1604" s="226"/>
      <c r="V1604" s="226"/>
      <c r="W1604" s="226"/>
      <c r="X1604" s="226"/>
      <c r="Y1604" s="226"/>
      <c r="Z1604" s="226"/>
      <c r="AA1604" s="226"/>
      <c r="AB1604" s="226"/>
      <c r="AC1604" s="226"/>
      <c r="AD1604" s="226"/>
      <c r="AE1604" s="226"/>
      <c r="AF1604" s="226"/>
      <c r="AG1604" s="226"/>
      <c r="AH1604" s="226"/>
    </row>
    <row r="1698" spans="2:34" ht="15" customHeight="1">
      <c r="B1698" s="226"/>
      <c r="C1698" s="226"/>
      <c r="D1698" s="226"/>
      <c r="E1698" s="226"/>
      <c r="F1698" s="226"/>
      <c r="G1698" s="226"/>
      <c r="H1698" s="226"/>
      <c r="I1698" s="226"/>
      <c r="J1698" s="226"/>
      <c r="K1698" s="226"/>
      <c r="L1698" s="226"/>
      <c r="M1698" s="226"/>
      <c r="N1698" s="226"/>
      <c r="O1698" s="226"/>
      <c r="P1698" s="226"/>
      <c r="Q1698" s="226"/>
      <c r="R1698" s="226"/>
      <c r="S1698" s="226"/>
      <c r="T1698" s="226"/>
      <c r="U1698" s="226"/>
      <c r="V1698" s="226"/>
      <c r="W1698" s="226"/>
      <c r="X1698" s="226"/>
      <c r="Y1698" s="226"/>
      <c r="Z1698" s="226"/>
      <c r="AA1698" s="226"/>
      <c r="AB1698" s="226"/>
      <c r="AC1698" s="226"/>
      <c r="AD1698" s="226"/>
      <c r="AE1698" s="226"/>
      <c r="AF1698" s="226"/>
      <c r="AG1698" s="226"/>
      <c r="AH1698" s="226"/>
    </row>
    <row r="1945" spans="2:34" ht="15" customHeight="1">
      <c r="B1945" s="226"/>
      <c r="C1945" s="226"/>
      <c r="D1945" s="226"/>
      <c r="E1945" s="226"/>
      <c r="F1945" s="226"/>
      <c r="G1945" s="226"/>
      <c r="H1945" s="226"/>
      <c r="I1945" s="226"/>
      <c r="J1945" s="226"/>
      <c r="K1945" s="226"/>
      <c r="L1945" s="226"/>
      <c r="M1945" s="226"/>
      <c r="N1945" s="226"/>
      <c r="O1945" s="226"/>
      <c r="P1945" s="226"/>
      <c r="Q1945" s="226"/>
      <c r="R1945" s="226"/>
      <c r="S1945" s="226"/>
      <c r="T1945" s="226"/>
      <c r="U1945" s="226"/>
      <c r="V1945" s="226"/>
      <c r="W1945" s="226"/>
      <c r="X1945" s="226"/>
      <c r="Y1945" s="226"/>
      <c r="Z1945" s="226"/>
      <c r="AA1945" s="226"/>
      <c r="AB1945" s="226"/>
      <c r="AC1945" s="226"/>
      <c r="AD1945" s="226"/>
      <c r="AE1945" s="226"/>
      <c r="AF1945" s="226"/>
      <c r="AG1945" s="226"/>
      <c r="AH1945" s="226"/>
    </row>
    <row r="2031" spans="2:34" ht="15" customHeight="1">
      <c r="B2031" s="226"/>
      <c r="C2031" s="226"/>
      <c r="D2031" s="226"/>
      <c r="E2031" s="226"/>
      <c r="F2031" s="226"/>
      <c r="G2031" s="226"/>
      <c r="H2031" s="226"/>
      <c r="I2031" s="226"/>
      <c r="J2031" s="226"/>
      <c r="K2031" s="226"/>
      <c r="L2031" s="226"/>
      <c r="M2031" s="226"/>
      <c r="N2031" s="226"/>
      <c r="O2031" s="226"/>
      <c r="P2031" s="226"/>
      <c r="Q2031" s="226"/>
      <c r="R2031" s="226"/>
      <c r="S2031" s="226"/>
      <c r="T2031" s="226"/>
      <c r="U2031" s="226"/>
      <c r="V2031" s="226"/>
      <c r="W2031" s="226"/>
      <c r="X2031" s="226"/>
      <c r="Y2031" s="226"/>
      <c r="Z2031" s="226"/>
      <c r="AA2031" s="226"/>
      <c r="AB2031" s="226"/>
      <c r="AC2031" s="226"/>
      <c r="AD2031" s="226"/>
      <c r="AE2031" s="226"/>
      <c r="AF2031" s="226"/>
      <c r="AG2031" s="226"/>
      <c r="AH2031" s="226"/>
    </row>
    <row r="2153" spans="2:34" ht="15" customHeight="1">
      <c r="B2153" s="226"/>
      <c r="C2153" s="226"/>
      <c r="D2153" s="226"/>
      <c r="E2153" s="226"/>
      <c r="F2153" s="226"/>
      <c r="G2153" s="226"/>
      <c r="H2153" s="226"/>
      <c r="I2153" s="226"/>
      <c r="J2153" s="226"/>
      <c r="K2153" s="226"/>
      <c r="L2153" s="226"/>
      <c r="M2153" s="226"/>
      <c r="N2153" s="226"/>
      <c r="O2153" s="226"/>
      <c r="P2153" s="226"/>
      <c r="Q2153" s="226"/>
      <c r="R2153" s="226"/>
      <c r="S2153" s="226"/>
      <c r="T2153" s="226"/>
      <c r="U2153" s="226"/>
      <c r="V2153" s="226"/>
      <c r="W2153" s="226"/>
      <c r="X2153" s="226"/>
      <c r="Y2153" s="226"/>
      <c r="Z2153" s="226"/>
      <c r="AA2153" s="226"/>
      <c r="AB2153" s="226"/>
      <c r="AC2153" s="226"/>
      <c r="AD2153" s="226"/>
      <c r="AE2153" s="226"/>
      <c r="AF2153" s="226"/>
      <c r="AG2153" s="226"/>
      <c r="AH2153" s="226"/>
    </row>
    <row r="2317" spans="2:34" ht="15" customHeight="1">
      <c r="B2317" s="226"/>
      <c r="C2317" s="226"/>
      <c r="D2317" s="226"/>
      <c r="E2317" s="226"/>
      <c r="F2317" s="226"/>
      <c r="G2317" s="226"/>
      <c r="H2317" s="226"/>
      <c r="I2317" s="226"/>
      <c r="J2317" s="226"/>
      <c r="K2317" s="226"/>
      <c r="L2317" s="226"/>
      <c r="M2317" s="226"/>
      <c r="N2317" s="226"/>
      <c r="O2317" s="226"/>
      <c r="P2317" s="226"/>
      <c r="Q2317" s="226"/>
      <c r="R2317" s="226"/>
      <c r="S2317" s="226"/>
      <c r="T2317" s="226"/>
      <c r="U2317" s="226"/>
      <c r="V2317" s="226"/>
      <c r="W2317" s="226"/>
      <c r="X2317" s="226"/>
      <c r="Y2317" s="226"/>
      <c r="Z2317" s="226"/>
      <c r="AA2317" s="226"/>
      <c r="AB2317" s="226"/>
      <c r="AC2317" s="226"/>
      <c r="AD2317" s="226"/>
      <c r="AE2317" s="226"/>
      <c r="AF2317" s="226"/>
      <c r="AG2317" s="226"/>
      <c r="AH2317" s="226"/>
    </row>
    <row r="2419" spans="2:34" ht="15" customHeight="1">
      <c r="B2419" s="226"/>
      <c r="C2419" s="226"/>
      <c r="D2419" s="226"/>
      <c r="E2419" s="226"/>
      <c r="F2419" s="226"/>
      <c r="G2419" s="226"/>
      <c r="H2419" s="226"/>
      <c r="I2419" s="226"/>
      <c r="J2419" s="226"/>
      <c r="K2419" s="226"/>
      <c r="L2419" s="226"/>
      <c r="M2419" s="226"/>
      <c r="N2419" s="226"/>
      <c r="O2419" s="226"/>
      <c r="P2419" s="226"/>
      <c r="Q2419" s="226"/>
      <c r="R2419" s="226"/>
      <c r="S2419" s="226"/>
      <c r="T2419" s="226"/>
      <c r="U2419" s="226"/>
      <c r="V2419" s="226"/>
      <c r="W2419" s="226"/>
      <c r="X2419" s="226"/>
      <c r="Y2419" s="226"/>
      <c r="Z2419" s="226"/>
      <c r="AA2419" s="226"/>
      <c r="AB2419" s="226"/>
      <c r="AC2419" s="226"/>
      <c r="AD2419" s="226"/>
      <c r="AE2419" s="226"/>
      <c r="AF2419" s="226"/>
      <c r="AG2419" s="226"/>
      <c r="AH2419" s="226"/>
    </row>
    <row r="2509" spans="2:34" ht="15" customHeight="1">
      <c r="B2509" s="226"/>
      <c r="C2509" s="226"/>
      <c r="D2509" s="226"/>
      <c r="E2509" s="226"/>
      <c r="F2509" s="226"/>
      <c r="G2509" s="226"/>
      <c r="H2509" s="226"/>
      <c r="I2509" s="226"/>
      <c r="J2509" s="226"/>
      <c r="K2509" s="226"/>
      <c r="L2509" s="226"/>
      <c r="M2509" s="226"/>
      <c r="N2509" s="226"/>
      <c r="O2509" s="226"/>
      <c r="P2509" s="226"/>
      <c r="Q2509" s="226"/>
      <c r="R2509" s="226"/>
      <c r="S2509" s="226"/>
      <c r="T2509" s="226"/>
      <c r="U2509" s="226"/>
      <c r="V2509" s="226"/>
      <c r="W2509" s="226"/>
      <c r="X2509" s="226"/>
      <c r="Y2509" s="226"/>
      <c r="Z2509" s="226"/>
      <c r="AA2509" s="226"/>
      <c r="AB2509" s="226"/>
      <c r="AC2509" s="226"/>
      <c r="AD2509" s="226"/>
      <c r="AE2509" s="226"/>
      <c r="AF2509" s="226"/>
      <c r="AG2509" s="226"/>
      <c r="AH2509" s="226"/>
    </row>
    <row r="2598" spans="2:34" ht="15" customHeight="1">
      <c r="B2598" s="226"/>
      <c r="C2598" s="226"/>
      <c r="D2598" s="226"/>
      <c r="E2598" s="226"/>
      <c r="F2598" s="226"/>
      <c r="G2598" s="226"/>
      <c r="H2598" s="226"/>
      <c r="I2598" s="226"/>
      <c r="J2598" s="226"/>
      <c r="K2598" s="226"/>
      <c r="L2598" s="226"/>
      <c r="M2598" s="226"/>
      <c r="N2598" s="226"/>
      <c r="O2598" s="226"/>
      <c r="P2598" s="226"/>
      <c r="Q2598" s="226"/>
      <c r="R2598" s="226"/>
      <c r="S2598" s="226"/>
      <c r="T2598" s="226"/>
      <c r="U2598" s="226"/>
      <c r="V2598" s="226"/>
      <c r="W2598" s="226"/>
      <c r="X2598" s="226"/>
      <c r="Y2598" s="226"/>
      <c r="Z2598" s="226"/>
      <c r="AA2598" s="226"/>
      <c r="AB2598" s="226"/>
      <c r="AC2598" s="226"/>
      <c r="AD2598" s="226"/>
      <c r="AE2598" s="226"/>
      <c r="AF2598" s="226"/>
      <c r="AG2598" s="226"/>
      <c r="AH2598" s="226"/>
    </row>
    <row r="2719" spans="2:34" ht="15" customHeight="1">
      <c r="B2719" s="226"/>
      <c r="C2719" s="226"/>
      <c r="D2719" s="226"/>
      <c r="E2719" s="226"/>
      <c r="F2719" s="226"/>
      <c r="G2719" s="226"/>
      <c r="H2719" s="226"/>
      <c r="I2719" s="226"/>
      <c r="J2719" s="226"/>
      <c r="K2719" s="226"/>
      <c r="L2719" s="226"/>
      <c r="M2719" s="226"/>
      <c r="N2719" s="226"/>
      <c r="O2719" s="226"/>
      <c r="P2719" s="226"/>
      <c r="Q2719" s="226"/>
      <c r="R2719" s="226"/>
      <c r="S2719" s="226"/>
      <c r="T2719" s="226"/>
      <c r="U2719" s="226"/>
      <c r="V2719" s="226"/>
      <c r="W2719" s="226"/>
      <c r="X2719" s="226"/>
      <c r="Y2719" s="226"/>
      <c r="Z2719" s="226"/>
      <c r="AA2719" s="226"/>
      <c r="AB2719" s="226"/>
      <c r="AC2719" s="226"/>
      <c r="AD2719" s="226"/>
      <c r="AE2719" s="226"/>
      <c r="AF2719" s="226"/>
      <c r="AG2719" s="226"/>
      <c r="AH2719" s="226"/>
    </row>
    <row r="2837" spans="2:34" ht="15" customHeight="1">
      <c r="B2837" s="226"/>
      <c r="C2837" s="226"/>
      <c r="D2837" s="226"/>
      <c r="E2837" s="226"/>
      <c r="F2837" s="226"/>
      <c r="G2837" s="226"/>
      <c r="H2837" s="226"/>
      <c r="I2837" s="226"/>
      <c r="J2837" s="226"/>
      <c r="K2837" s="226"/>
      <c r="L2837" s="226"/>
      <c r="M2837" s="226"/>
      <c r="N2837" s="226"/>
      <c r="O2837" s="226"/>
      <c r="P2837" s="226"/>
      <c r="Q2837" s="226"/>
      <c r="R2837" s="226"/>
      <c r="S2837" s="226"/>
      <c r="T2837" s="226"/>
      <c r="U2837" s="226"/>
      <c r="V2837" s="226"/>
      <c r="W2837" s="226"/>
      <c r="X2837" s="226"/>
      <c r="Y2837" s="226"/>
      <c r="Z2837" s="226"/>
      <c r="AA2837" s="226"/>
      <c r="AB2837" s="226"/>
      <c r="AC2837" s="226"/>
      <c r="AD2837" s="226"/>
      <c r="AE2837" s="226"/>
      <c r="AF2837" s="226"/>
      <c r="AG2837" s="226"/>
      <c r="AH2837" s="226"/>
    </row>
  </sheetData>
  <mergeCells count="21">
    <mergeCell ref="B112:AH112"/>
    <mergeCell ref="B122:AG12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27"/>
  <sheetViews>
    <sheetView workbookViewId="0">
      <selection activeCell="D2" sqref="D2"/>
    </sheetView>
  </sheetViews>
  <sheetFormatPr defaultColWidth="8.85546875" defaultRowHeight="15"/>
  <cols>
    <col min="1" max="1" width="26" customWidth="1"/>
    <col min="2" max="2" width="10.140625" bestFit="1" customWidth="1"/>
    <col min="3" max="3" width="12.140625" bestFit="1" customWidth="1"/>
    <col min="4" max="34" width="9.42578125" bestFit="1" customWidth="1"/>
    <col min="35" max="35" width="11" customWidth="1"/>
  </cols>
  <sheetData>
    <row r="1" spans="1:36">
      <c r="A1" t="s">
        <v>92</v>
      </c>
      <c r="B1">
        <v>354871</v>
      </c>
      <c r="C1" t="s">
        <v>93</v>
      </c>
    </row>
    <row r="2" spans="1:36">
      <c r="A2" t="s">
        <v>94</v>
      </c>
      <c r="B2" s="6">
        <v>947817120</v>
      </c>
      <c r="C2" t="s">
        <v>95</v>
      </c>
    </row>
    <row r="3" spans="1:36">
      <c r="A3" t="s">
        <v>92</v>
      </c>
      <c r="B3" s="6">
        <f>B1*B2</f>
        <v>336352809191520</v>
      </c>
      <c r="C3" t="s">
        <v>96</v>
      </c>
    </row>
    <row r="5" spans="1:36">
      <c r="A5" t="s">
        <v>648</v>
      </c>
    </row>
    <row r="6" spans="1:36">
      <c r="A6" t="s">
        <v>213</v>
      </c>
    </row>
    <row r="8" spans="1:36">
      <c r="B8">
        <v>2017</v>
      </c>
      <c r="C8">
        <v>2018</v>
      </c>
      <c r="D8">
        <v>2019</v>
      </c>
      <c r="E8">
        <v>2020</v>
      </c>
      <c r="F8">
        <v>2021</v>
      </c>
      <c r="G8">
        <v>2022</v>
      </c>
      <c r="H8">
        <v>2023</v>
      </c>
      <c r="I8">
        <v>2024</v>
      </c>
      <c r="J8">
        <v>2025</v>
      </c>
      <c r="K8">
        <v>2026</v>
      </c>
      <c r="L8">
        <v>2027</v>
      </c>
      <c r="M8">
        <v>2028</v>
      </c>
      <c r="N8">
        <v>2029</v>
      </c>
      <c r="O8">
        <v>2030</v>
      </c>
      <c r="P8">
        <v>2031</v>
      </c>
      <c r="Q8">
        <v>2032</v>
      </c>
      <c r="R8">
        <v>2033</v>
      </c>
      <c r="S8">
        <v>2034</v>
      </c>
      <c r="T8">
        <v>2035</v>
      </c>
      <c r="U8">
        <v>2036</v>
      </c>
      <c r="V8">
        <v>2037</v>
      </c>
      <c r="W8">
        <v>2038</v>
      </c>
      <c r="X8">
        <v>2039</v>
      </c>
      <c r="Y8">
        <v>2040</v>
      </c>
      <c r="Z8">
        <v>2041</v>
      </c>
      <c r="AA8">
        <v>2042</v>
      </c>
      <c r="AB8">
        <v>2043</v>
      </c>
      <c r="AC8">
        <v>2044</v>
      </c>
      <c r="AD8">
        <v>2045</v>
      </c>
      <c r="AE8">
        <v>2046</v>
      </c>
      <c r="AF8">
        <v>2047</v>
      </c>
      <c r="AG8">
        <v>2048</v>
      </c>
      <c r="AH8">
        <v>2049</v>
      </c>
      <c r="AI8">
        <v>2050</v>
      </c>
    </row>
    <row r="9" spans="1:36">
      <c r="A9" s="1" t="s">
        <v>668</v>
      </c>
      <c r="B9" s="7">
        <v>0</v>
      </c>
      <c r="C9" s="7">
        <v>0</v>
      </c>
      <c r="D9" s="7">
        <v>0</v>
      </c>
      <c r="E9" s="7">
        <f>$B$3*('AEO Table 5'!C61/'AEO Table 5'!$C61)</f>
        <v>336352809191520</v>
      </c>
      <c r="F9" s="7">
        <f>$B$3*('AEO Table 5'!D61/'AEO Table 5'!$C61)</f>
        <v>348233022820383.44</v>
      </c>
      <c r="G9" s="7">
        <f>$B$3*('AEO Table 5'!E61/'AEO Table 5'!$C61)</f>
        <v>347221008177414</v>
      </c>
      <c r="H9" s="7">
        <f>$B$3*('AEO Table 5'!F61/'AEO Table 5'!$C61)</f>
        <v>347869235071709.25</v>
      </c>
      <c r="I9" s="7">
        <f>$B$3*('AEO Table 5'!G61/'AEO Table 5'!$C61)</f>
        <v>350786576050082.56</v>
      </c>
      <c r="J9" s="7">
        <f>$B$3*('AEO Table 5'!H61/'AEO Table 5'!$C61)</f>
        <v>352843560602611.69</v>
      </c>
      <c r="K9" s="7">
        <f>$B$3*('AEO Table 5'!I61/'AEO Table 5'!$C61)</f>
        <v>353347488222806.69</v>
      </c>
      <c r="L9" s="7">
        <f>$B$3*('AEO Table 5'!J61/'AEO Table 5'!$C61)</f>
        <v>352608394379854</v>
      </c>
      <c r="M9" s="7">
        <f>$B$3*('AEO Table 5'!K61/'AEO Table 5'!$C61)</f>
        <v>351575582723987.81</v>
      </c>
      <c r="N9" s="7">
        <f>$B$3*('AEO Table 5'!L61/'AEO Table 5'!$C61)</f>
        <v>349976132455191.19</v>
      </c>
      <c r="O9" s="7">
        <f>$B$3*('AEO Table 5'!M61/'AEO Table 5'!$C61)</f>
        <v>347839159391519.88</v>
      </c>
      <c r="P9" s="7">
        <f>$B$3*('AEO Table 5'!N61/'AEO Table 5'!$C61)</f>
        <v>346373289936330.5</v>
      </c>
      <c r="Q9" s="7">
        <f>$B$3*('AEO Table 5'!O61/'AEO Table 5'!$C61)</f>
        <v>345300484024893.13</v>
      </c>
      <c r="R9" s="7">
        <f>$B$3*('AEO Table 5'!P61/'AEO Table 5'!$C61)</f>
        <v>344274711358007.38</v>
      </c>
      <c r="S9" s="7">
        <f>$B$3*('AEO Table 5'!Q61/'AEO Table 5'!$C61)</f>
        <v>343328607248219.06</v>
      </c>
      <c r="T9" s="7">
        <f>$B$3*('AEO Table 5'!R61/'AEO Table 5'!$C61)</f>
        <v>342625668212302.69</v>
      </c>
      <c r="U9" s="7">
        <f>$B$3*('AEO Table 5'!S61/'AEO Table 5'!$C61)</f>
        <v>341985280192099.31</v>
      </c>
      <c r="V9" s="7">
        <f>$B$3*('AEO Table 5'!T61/'AEO Table 5'!$C61)</f>
        <v>341153399676221.88</v>
      </c>
      <c r="W9" s="7">
        <f>$B$3*('AEO Table 5'!U61/'AEO Table 5'!$C61)</f>
        <v>340303281779804</v>
      </c>
      <c r="X9" s="7">
        <f>$B$3*('AEO Table 5'!V61/'AEO Table 5'!$C61)</f>
        <v>339511715473542.25</v>
      </c>
      <c r="Y9" s="7">
        <f>$B$3*('AEO Table 5'!W61/'AEO Table 5'!$C61)</f>
        <v>338614084401506</v>
      </c>
      <c r="Z9" s="7">
        <f>$B$3*('AEO Table 5'!X61/'AEO Table 5'!$C61)</f>
        <v>337634545094060.38</v>
      </c>
      <c r="AA9" s="7">
        <f>$B$3*('AEO Table 5'!Y61/'AEO Table 5'!$C61)</f>
        <v>336460633704539.5</v>
      </c>
      <c r="AB9" s="7">
        <f>$B$3*('AEO Table 5'!Z61/'AEO Table 5'!$C61)</f>
        <v>335200334722985.19</v>
      </c>
      <c r="AC9" s="7">
        <f>$B$3*('AEO Table 5'!AA61/'AEO Table 5'!$C61)</f>
        <v>333844849413171.81</v>
      </c>
      <c r="AD9" s="7">
        <f>$B$3*('AEO Table 5'!AB61/'AEO Table 5'!$C61)</f>
        <v>332403136488347.38</v>
      </c>
      <c r="AE9" s="7">
        <f>$B$3*('AEO Table 5'!AC61/'AEO Table 5'!$C61)</f>
        <v>331004937313584.13</v>
      </c>
      <c r="AF9" s="7">
        <f>$B$3*('AEO Table 5'!AD61/'AEO Table 5'!$C61)</f>
        <v>329646412440347.31</v>
      </c>
      <c r="AG9" s="7">
        <f>$B$3*('AEO Table 5'!AE61/'AEO Table 5'!$C61)</f>
        <v>328457943141798.63</v>
      </c>
      <c r="AH9" s="7">
        <f>$B$3*('AEO Table 5'!AF61/'AEO Table 5'!$C61)</f>
        <v>327133493374308.38</v>
      </c>
      <c r="AI9" s="7">
        <f>$B$3*('AEO Table 5'!AG61/'AEO Table 5'!$C61)</f>
        <v>325590674971400.31</v>
      </c>
      <c r="AJ9" s="7"/>
    </row>
    <row r="11" spans="1:36">
      <c r="A11" s="1" t="s">
        <v>667</v>
      </c>
    </row>
    <row r="12" spans="1:36">
      <c r="A12" t="s">
        <v>325</v>
      </c>
      <c r="B12" s="7">
        <f>B$9*'District Heat Fuel Use Data'!$D10</f>
        <v>0</v>
      </c>
      <c r="C12" s="7">
        <f>C$9*'District Heat Fuel Use Data'!$D10</f>
        <v>0</v>
      </c>
      <c r="D12" s="7">
        <f>D$9*'District Heat Fuel Use Data'!$D10</f>
        <v>0</v>
      </c>
      <c r="E12" s="7">
        <f>E$9*'District Heat Fuel Use Data'!$D10</f>
        <v>214903351684939.81</v>
      </c>
      <c r="F12" s="7">
        <f>F$9*'District Heat Fuel Use Data'!$D10</f>
        <v>222493886557274.16</v>
      </c>
      <c r="G12" s="7">
        <f>G$9*'District Heat Fuel Use Data'!$D10</f>
        <v>221847287709917.63</v>
      </c>
      <c r="H12" s="7">
        <f>H$9*'District Heat Fuel Use Data'!$D10</f>
        <v>222261454407592.06</v>
      </c>
      <c r="I12" s="7">
        <f>I$9*'District Heat Fuel Use Data'!$D10</f>
        <v>224125408972940.31</v>
      </c>
      <c r="J12" s="7">
        <f>J$9*'District Heat Fuel Use Data'!$D10</f>
        <v>225439662526419.47</v>
      </c>
      <c r="K12" s="7">
        <f>K$9*'District Heat Fuel Use Data'!$D10</f>
        <v>225761633182311.5</v>
      </c>
      <c r="L12" s="7">
        <f>L$9*'District Heat Fuel Use Data'!$D10</f>
        <v>225289409553669.84</v>
      </c>
      <c r="M12" s="7">
        <f>M$9*'District Heat Fuel Use Data'!$D10</f>
        <v>224629523028451.22</v>
      </c>
      <c r="N12" s="7">
        <f>N$9*'District Heat Fuel Use Data'!$D10</f>
        <v>223607598387940.63</v>
      </c>
      <c r="O12" s="7">
        <f>O$9*'District Heat Fuel Use Data'!$D10</f>
        <v>222242238381145.19</v>
      </c>
      <c r="P12" s="7">
        <f>P$9*'District Heat Fuel Use Data'!$D10</f>
        <v>221305661517672.66</v>
      </c>
      <c r="Q12" s="7">
        <f>Q$9*'District Heat Fuel Use Data'!$D10</f>
        <v>220620221765795.81</v>
      </c>
      <c r="R12" s="7">
        <f>R$9*'District Heat Fuel Use Data'!$D10</f>
        <v>219964832608468.97</v>
      </c>
      <c r="S12" s="7">
        <f>S$9*'District Heat Fuel Use Data'!$D10</f>
        <v>219360345478645.03</v>
      </c>
      <c r="T12" s="7">
        <f>T$9*'District Heat Fuel Use Data'!$D10</f>
        <v>218911221966902.34</v>
      </c>
      <c r="U12" s="7">
        <f>U$9*'District Heat Fuel Use Data'!$D10</f>
        <v>218502063701652.88</v>
      </c>
      <c r="V12" s="7">
        <f>V$9*'District Heat Fuel Use Data'!$D10</f>
        <v>217970556587164.47</v>
      </c>
      <c r="W12" s="7">
        <f>W$9*'District Heat Fuel Use Data'!$D10</f>
        <v>217427397201319.94</v>
      </c>
      <c r="X12" s="7">
        <f>X$9*'District Heat Fuel Use Data'!$D10</f>
        <v>216921647739302.94</v>
      </c>
      <c r="Y12" s="7">
        <f>Y$9*'District Heat Fuel Use Data'!$D10</f>
        <v>216348131120188.56</v>
      </c>
      <c r="Z12" s="7">
        <f>Z$9*'District Heat Fuel Use Data'!$D10</f>
        <v>215722281492878.5</v>
      </c>
      <c r="AA12" s="7">
        <f>AA$9*'District Heat Fuel Use Data'!$D10</f>
        <v>214972243184010.03</v>
      </c>
      <c r="AB12" s="7">
        <f>AB$9*'District Heat Fuel Use Data'!$D10</f>
        <v>214167009905560.09</v>
      </c>
      <c r="AC12" s="7">
        <f>AC$9*'District Heat Fuel Use Data'!$D10</f>
        <v>213300959947663.88</v>
      </c>
      <c r="AD12" s="7">
        <f>AD$9*'District Heat Fuel Use Data'!$D10</f>
        <v>212379817233092.84</v>
      </c>
      <c r="AE12" s="7">
        <f>AE$9*'District Heat Fuel Use Data'!$D10</f>
        <v>211486476429125.75</v>
      </c>
      <c r="AF12" s="7">
        <f>AF$9*'District Heat Fuel Use Data'!$D10</f>
        <v>210618484426003.5</v>
      </c>
      <c r="AG12" s="7">
        <f>AG$9*'District Heat Fuel Use Data'!$D10</f>
        <v>209859144742631.5</v>
      </c>
      <c r="AH12" s="7">
        <f>AH$9*'District Heat Fuel Use Data'!$D10</f>
        <v>209012924088621.97</v>
      </c>
      <c r="AI12" s="7">
        <f>AI$9*'District Heat Fuel Use Data'!$D10</f>
        <v>208027182817059.25</v>
      </c>
    </row>
    <row r="13" spans="1:36">
      <c r="A13" t="s">
        <v>650</v>
      </c>
      <c r="B13" s="7">
        <f>B$9*'District Heat Fuel Use Data'!$D11</f>
        <v>0</v>
      </c>
      <c r="C13" s="7">
        <f>C$9*'District Heat Fuel Use Data'!$D11</f>
        <v>0</v>
      </c>
      <c r="D13" s="7">
        <f>D$9*'District Heat Fuel Use Data'!$D11</f>
        <v>0</v>
      </c>
      <c r="E13" s="7">
        <f>E$9*'District Heat Fuel Use Data'!$D11</f>
        <v>57281288320822.102</v>
      </c>
      <c r="F13" s="7">
        <f>F$9*'District Heat Fuel Use Data'!$D11</f>
        <v>59304503003713.016</v>
      </c>
      <c r="G13" s="7">
        <f>G$9*'District Heat Fuel Use Data'!$D11</f>
        <v>59132155691709.984</v>
      </c>
      <c r="H13" s="7">
        <f>H$9*'District Heat Fuel Use Data'!$D11</f>
        <v>59242549512170.969</v>
      </c>
      <c r="I13" s="7">
        <f>I$9*'District Heat Fuel Use Data'!$D11</f>
        <v>59739376192804.398</v>
      </c>
      <c r="J13" s="7">
        <f>J$9*'District Heat Fuel Use Data'!$D11</f>
        <v>60089683138383.695</v>
      </c>
      <c r="K13" s="7">
        <f>K$9*'District Heat Fuel Use Data'!$D11</f>
        <v>60175502618751.938</v>
      </c>
      <c r="L13" s="7">
        <f>L$9*'District Heat Fuel Use Data'!$D11</f>
        <v>60049634047545.18</v>
      </c>
      <c r="M13" s="7">
        <f>M$9*'District Heat Fuel Use Data'!$D11</f>
        <v>59873744979209.523</v>
      </c>
      <c r="N13" s="7">
        <f>N$9*'District Heat Fuel Use Data'!$D11</f>
        <v>59601356672948.672</v>
      </c>
      <c r="O13" s="7">
        <f>O$9*'District Heat Fuel Use Data'!$D11</f>
        <v>59237427587628.367</v>
      </c>
      <c r="P13" s="7">
        <f>P$9*'District Heat Fuel Use Data'!$D11</f>
        <v>58987788254734.977</v>
      </c>
      <c r="Q13" s="7">
        <f>Q$9*'District Heat Fuel Use Data'!$D11</f>
        <v>58805088116528.797</v>
      </c>
      <c r="R13" s="7">
        <f>R$9*'District Heat Fuel Use Data'!$D11</f>
        <v>58630397796490.336</v>
      </c>
      <c r="S13" s="7">
        <f>S$9*'District Heat Fuel Use Data'!$D11</f>
        <v>58469275127633.898</v>
      </c>
      <c r="T13" s="7">
        <f>T$9*'District Heat Fuel Use Data'!$D11</f>
        <v>58349563763590.078</v>
      </c>
      <c r="U13" s="7">
        <f>U$9*'District Heat Fuel Use Data'!$D11</f>
        <v>58240504912823.703</v>
      </c>
      <c r="V13" s="7">
        <f>V$9*'District Heat Fuel Use Data'!$D11</f>
        <v>58098834659517.398</v>
      </c>
      <c r="W13" s="7">
        <f>W$9*'District Heat Fuel Use Data'!$D11</f>
        <v>57954058558350.141</v>
      </c>
      <c r="X13" s="7">
        <f>X$9*'District Heat Fuel Use Data'!$D11</f>
        <v>57819253863473.305</v>
      </c>
      <c r="Y13" s="7">
        <f>Y$9*'District Heat Fuel Use Data'!$D11</f>
        <v>57666386211299.906</v>
      </c>
      <c r="Z13" s="7">
        <f>Z$9*'District Heat Fuel Use Data'!$D11</f>
        <v>57499569488031.742</v>
      </c>
      <c r="AA13" s="7">
        <f>AA$9*'District Heat Fuel Use Data'!$D11</f>
        <v>57299650965192.961</v>
      </c>
      <c r="AB13" s="7">
        <f>AB$9*'District Heat Fuel Use Data'!$D11</f>
        <v>57085020531433.914</v>
      </c>
      <c r="AC13" s="7">
        <f>AC$9*'District Heat Fuel Use Data'!$D11</f>
        <v>56854179751383.078</v>
      </c>
      <c r="AD13" s="7">
        <f>AD$9*'District Heat Fuel Use Data'!$D11</f>
        <v>56608654304691.477</v>
      </c>
      <c r="AE13" s="7">
        <f>AE$9*'District Heat Fuel Use Data'!$D11</f>
        <v>56370539302018.953</v>
      </c>
      <c r="AF13" s="7">
        <f>AF$9*'District Heat Fuel Use Data'!$D11</f>
        <v>56139180880657.953</v>
      </c>
      <c r="AG13" s="7">
        <f>AG$9*'District Heat Fuel Use Data'!$D11</f>
        <v>55936783128386.328</v>
      </c>
      <c r="AH13" s="7">
        <f>AH$9*'District Heat Fuel Use Data'!$D11</f>
        <v>55711227738555</v>
      </c>
      <c r="AI13" s="7">
        <f>AI$9*'District Heat Fuel Use Data'!$D11</f>
        <v>55448483907230.773</v>
      </c>
    </row>
    <row r="14" spans="1:36">
      <c r="A14" t="s">
        <v>651</v>
      </c>
      <c r="B14" s="7">
        <f>B$9*'District Heat Fuel Use Data'!$D12</f>
        <v>0</v>
      </c>
      <c r="C14" s="7">
        <f>C$9*'District Heat Fuel Use Data'!$D12</f>
        <v>0</v>
      </c>
      <c r="D14" s="7">
        <f>D$9*'District Heat Fuel Use Data'!$D12</f>
        <v>0</v>
      </c>
      <c r="E14" s="7">
        <f>E$9*'District Heat Fuel Use Data'!$D12</f>
        <v>11405910916057.24</v>
      </c>
      <c r="F14" s="7">
        <f>F$9*'District Heat Fuel Use Data'!$D12</f>
        <v>11808775570704.406</v>
      </c>
      <c r="G14" s="7">
        <f>G$9*'District Heat Fuel Use Data'!$D12</f>
        <v>11774457591047.271</v>
      </c>
      <c r="H14" s="7">
        <f>H$9*'District Heat Fuel Use Data'!$D12</f>
        <v>11796439325724.902</v>
      </c>
      <c r="I14" s="7">
        <f>I$9*'District Heat Fuel Use Data'!$D12</f>
        <v>11895367981593.932</v>
      </c>
      <c r="J14" s="7">
        <f>J$9*'District Heat Fuel Use Data'!$D12</f>
        <v>11965121472335.535</v>
      </c>
      <c r="K14" s="7">
        <f>K$9*'District Heat Fuel Use Data'!$D12</f>
        <v>11982209938336.164</v>
      </c>
      <c r="L14" s="7">
        <f>L$9*'District Heat Fuel Use Data'!$D12</f>
        <v>11957146854868.576</v>
      </c>
      <c r="M14" s="7">
        <f>M$9*'District Heat Fuel Use Data'!$D12</f>
        <v>11922123636932.055</v>
      </c>
      <c r="N14" s="7">
        <f>N$9*'District Heat Fuel Use Data'!$D12</f>
        <v>11867885388337.051</v>
      </c>
      <c r="O14" s="7">
        <f>O$9*'District Heat Fuel Use Data'!$D12</f>
        <v>11795419442674.707</v>
      </c>
      <c r="P14" s="7">
        <f>P$9*'District Heat Fuel Use Data'!$D12</f>
        <v>11745710993797.328</v>
      </c>
      <c r="Q14" s="7">
        <f>Q$9*'District Heat Fuel Use Data'!$D12</f>
        <v>11709331548400.436</v>
      </c>
      <c r="R14" s="7">
        <f>R$9*'District Heat Fuel Use Data'!$D12</f>
        <v>11674547026496.939</v>
      </c>
      <c r="S14" s="7">
        <f>S$9*'District Heat Fuel Use Data'!$D12</f>
        <v>11642464109694.492</v>
      </c>
      <c r="T14" s="7">
        <f>T$9*'District Heat Fuel Use Data'!$D12</f>
        <v>11618627055851.078</v>
      </c>
      <c r="U14" s="7">
        <f>U$9*'District Heat Fuel Use Data'!$D12</f>
        <v>11596911141755.678</v>
      </c>
      <c r="V14" s="7">
        <f>V$9*'District Heat Fuel Use Data'!$D12</f>
        <v>11568701610580.039</v>
      </c>
      <c r="W14" s="7">
        <f>W$9*'District Heat Fuel Use Data'!$D12</f>
        <v>11539873639682.471</v>
      </c>
      <c r="X14" s="7">
        <f>X$9*'District Heat Fuel Use Data'!$D12</f>
        <v>11513031185786.887</v>
      </c>
      <c r="Y14" s="7">
        <f>Y$9*'District Heat Fuel Use Data'!$D12</f>
        <v>11482592016666.402</v>
      </c>
      <c r="Z14" s="7">
        <f>Z$9*'District Heat Fuel Use Data'!$D12</f>
        <v>11449375293707.09</v>
      </c>
      <c r="AA14" s="7">
        <f>AA$9*'District Heat Fuel Use Data'!$D12</f>
        <v>11409567305290.391</v>
      </c>
      <c r="AB14" s="7">
        <f>AB$9*'District Heat Fuel Use Data'!$D12</f>
        <v>11366829865559.299</v>
      </c>
      <c r="AC14" s="7">
        <f>AC$9*'District Heat Fuel Use Data'!$D12</f>
        <v>11320864604472.531</v>
      </c>
      <c r="AD14" s="7">
        <f>AD$9*'District Heat Fuel Use Data'!$D12</f>
        <v>11271975316981.217</v>
      </c>
      <c r="AE14" s="7">
        <f>AE$9*'District Heat Fuel Use Data'!$D12</f>
        <v>11224561604966.777</v>
      </c>
      <c r="AF14" s="7">
        <f>AF$9*'District Heat Fuel Use Data'!$D12</f>
        <v>11178493270593.021</v>
      </c>
      <c r="AG14" s="7">
        <f>AG$9*'District Heat Fuel Use Data'!$D12</f>
        <v>11138191615380.75</v>
      </c>
      <c r="AH14" s="7">
        <f>AH$9*'District Heat Fuel Use Data'!$D12</f>
        <v>11093278786803.229</v>
      </c>
      <c r="AI14" s="7">
        <f>AI$9*'District Heat Fuel Use Data'!$D12</f>
        <v>11040960956292.104</v>
      </c>
    </row>
    <row r="15" spans="1:36">
      <c r="A15" t="s">
        <v>652</v>
      </c>
      <c r="B15" s="7">
        <f>B$9*'District Heat Fuel Use Data'!$D13</f>
        <v>0</v>
      </c>
      <c r="C15" s="7">
        <f>C$9*'District Heat Fuel Use Data'!$D13</f>
        <v>0</v>
      </c>
      <c r="D15" s="7">
        <f>D$9*'District Heat Fuel Use Data'!$D13</f>
        <v>0</v>
      </c>
      <c r="E15" s="7">
        <f>E$9*'District Heat Fuel Use Data'!$D13</f>
        <v>52762258269700.789</v>
      </c>
      <c r="F15" s="7">
        <f>F$9*'District Heat Fuel Use Data'!$D13</f>
        <v>54625857688691.805</v>
      </c>
      <c r="G15" s="7">
        <f>G$9*'District Heat Fuel Use Data'!$D13</f>
        <v>54467107184739.07</v>
      </c>
      <c r="H15" s="7">
        <f>H$9*'District Heat Fuel Use Data'!$D13</f>
        <v>54568791826221.273</v>
      </c>
      <c r="I15" s="7">
        <f>I$9*'District Heat Fuel Use Data'!$D13</f>
        <v>55026422902743.867</v>
      </c>
      <c r="J15" s="7">
        <f>J$9*'District Heat Fuel Use Data'!$D13</f>
        <v>55349093465472.922</v>
      </c>
      <c r="K15" s="7">
        <f>K$9*'District Heat Fuel Use Data'!$D13</f>
        <v>55428142483407.023</v>
      </c>
      <c r="L15" s="7">
        <f>L$9*'District Heat Fuel Use Data'!$D13</f>
        <v>55312203923770.344</v>
      </c>
      <c r="M15" s="7">
        <f>M$9*'District Heat Fuel Use Data'!$D13</f>
        <v>55150191079394.961</v>
      </c>
      <c r="N15" s="7">
        <f>N$9*'District Heat Fuel Use Data'!$D13</f>
        <v>54899292005964.781</v>
      </c>
      <c r="O15" s="7">
        <f>O$9*'District Heat Fuel Use Data'!$D13</f>
        <v>54564073980071.563</v>
      </c>
      <c r="P15" s="7">
        <f>P$9*'District Heat Fuel Use Data'!$D13</f>
        <v>54334129170125.5</v>
      </c>
      <c r="Q15" s="7">
        <f>Q$9*'District Heat Fuel Use Data'!$D13</f>
        <v>54165842594168.023</v>
      </c>
      <c r="R15" s="7">
        <f>R$9*'District Heat Fuel Use Data'!$D13</f>
        <v>54004933926551.07</v>
      </c>
      <c r="S15" s="7">
        <f>S$9*'District Heat Fuel Use Data'!$D13</f>
        <v>53856522532245.602</v>
      </c>
      <c r="T15" s="7">
        <f>T$9*'District Heat Fuel Use Data'!$D13</f>
        <v>53746255425959.125</v>
      </c>
      <c r="U15" s="7">
        <f>U$9*'District Heat Fuel Use Data'!$D13</f>
        <v>53645800435867</v>
      </c>
      <c r="V15" s="7">
        <f>V$9*'District Heat Fuel Use Data'!$D13</f>
        <v>53515306818959.922</v>
      </c>
      <c r="W15" s="7">
        <f>W$9*'District Heat Fuel Use Data'!$D13</f>
        <v>53381952380451.414</v>
      </c>
      <c r="X15" s="7">
        <f>X$9*'District Heat Fuel Use Data'!$D13</f>
        <v>53257782684979.078</v>
      </c>
      <c r="Y15" s="7">
        <f>Y$9*'District Heat Fuel Use Data'!$D13</f>
        <v>53116975053351.07</v>
      </c>
      <c r="Z15" s="7">
        <f>Z$9*'District Heat Fuel Use Data'!$D13</f>
        <v>52963318819443</v>
      </c>
      <c r="AA15" s="7">
        <f>AA$9*'District Heat Fuel Use Data'!$D13</f>
        <v>52779172250046.055</v>
      </c>
      <c r="AB15" s="7">
        <f>AB$9*'District Heat Fuel Use Data'!$D13</f>
        <v>52581474420431.836</v>
      </c>
      <c r="AC15" s="7">
        <f>AC$9*'District Heat Fuel Use Data'!$D13</f>
        <v>52368845109652.281</v>
      </c>
      <c r="AD15" s="7">
        <f>AD$9*'District Heat Fuel Use Data'!$D13</f>
        <v>52142689633581.797</v>
      </c>
      <c r="AE15" s="7">
        <f>AE$9*'District Heat Fuel Use Data'!$D13</f>
        <v>51923359977472.594</v>
      </c>
      <c r="AF15" s="7">
        <f>AF$9*'District Heat Fuel Use Data'!$D13</f>
        <v>51710253863092.797</v>
      </c>
      <c r="AG15" s="7">
        <f>AG$9*'District Heat Fuel Use Data'!$D13</f>
        <v>51523823655399.984</v>
      </c>
      <c r="AH15" s="7">
        <f>AH$9*'District Heat Fuel Use Data'!$D13</f>
        <v>51316062760328.125</v>
      </c>
      <c r="AI15" s="7">
        <f>AI$9*'District Heat Fuel Use Data'!$D13</f>
        <v>51074047290818.156</v>
      </c>
    </row>
    <row r="17" spans="1:35">
      <c r="A17" s="1" t="s">
        <v>669</v>
      </c>
    </row>
    <row r="18" spans="1:35">
      <c r="A18" t="s">
        <v>325</v>
      </c>
      <c r="B18" s="7">
        <f>B12*(1-'District Heat Fuel Use Data'!$A$21)</f>
        <v>0</v>
      </c>
      <c r="C18" s="7">
        <f>C12*(1-'District Heat Fuel Use Data'!$A$21)</f>
        <v>0</v>
      </c>
      <c r="D18" s="7">
        <f>D12*(1-'District Heat Fuel Use Data'!$A$21)</f>
        <v>0</v>
      </c>
      <c r="E18" s="7">
        <f>E12*(1-'District Heat Fuel Use Data'!$A$21)</f>
        <v>106112791257064.11</v>
      </c>
      <c r="F18" s="7">
        <f>F12*(1-'District Heat Fuel Use Data'!$A$21)</f>
        <v>109860768364551.56</v>
      </c>
      <c r="G18" s="7">
        <f>G12*(1-'District Heat Fuel Use Data'!$A$21)</f>
        <v>109541497362128.16</v>
      </c>
      <c r="H18" s="7">
        <f>H12*(1-'District Heat Fuel Use Data'!$A$21)</f>
        <v>109746000381701.28</v>
      </c>
      <c r="I18" s="7">
        <f>I12*(1-'District Heat Fuel Use Data'!$A$21)</f>
        <v>110666364909079.25</v>
      </c>
      <c r="J18" s="7">
        <f>J12*(1-'District Heat Fuel Use Data'!$A$21)</f>
        <v>111315303661712.77</v>
      </c>
      <c r="K18" s="7">
        <f>K12*(1-'District Heat Fuel Use Data'!$A$21)</f>
        <v>111474283057481.61</v>
      </c>
      <c r="L18" s="7">
        <f>L12*(1-'District Heat Fuel Use Data'!$A$21)</f>
        <v>111241113277020.64</v>
      </c>
      <c r="M18" s="7">
        <f>M12*(1-'District Heat Fuel Use Data'!$A$21)</f>
        <v>110915281220168.72</v>
      </c>
      <c r="N18" s="7">
        <f>N12*(1-'District Heat Fuel Use Data'!$A$21)</f>
        <v>110410685664963.39</v>
      </c>
      <c r="O18" s="7">
        <f>O12*(1-'District Heat Fuel Use Data'!$A$21)</f>
        <v>109736512087604.61</v>
      </c>
      <c r="P18" s="7">
        <f>P12*(1-'District Heat Fuel Use Data'!$A$21)</f>
        <v>109274058689690.38</v>
      </c>
      <c r="Q18" s="7">
        <f>Q12*(1-'District Heat Fuel Use Data'!$A$21)</f>
        <v>108935609220475.8</v>
      </c>
      <c r="R18" s="7">
        <f>R12*(1-'District Heat Fuel Use Data'!$A$21)</f>
        <v>108611997828199.69</v>
      </c>
      <c r="S18" s="7">
        <f>S12*(1-'District Heat Fuel Use Data'!$A$21)</f>
        <v>108313520321349.88</v>
      </c>
      <c r="T18" s="7">
        <f>T12*(1-'District Heat Fuel Use Data'!$A$21)</f>
        <v>108091756681664.72</v>
      </c>
      <c r="U18" s="7">
        <f>U12*(1-'District Heat Fuel Use Data'!$A$21)</f>
        <v>107889726674914.66</v>
      </c>
      <c r="V18" s="7">
        <f>V12*(1-'District Heat Fuel Use Data'!$A$21)</f>
        <v>107627284497772.45</v>
      </c>
      <c r="W18" s="7">
        <f>W12*(1-'District Heat Fuel Use Data'!$A$21)</f>
        <v>107359088780592.88</v>
      </c>
      <c r="X18" s="7">
        <f>X12*(1-'District Heat Fuel Use Data'!$A$21)</f>
        <v>107109364955112.2</v>
      </c>
      <c r="Y18" s="7">
        <f>Y12*(1-'District Heat Fuel Use Data'!$A$21)</f>
        <v>106826179752045.84</v>
      </c>
      <c r="Z18" s="7">
        <f>Z12*(1-'District Heat Fuel Use Data'!$A$21)</f>
        <v>106517154088460.92</v>
      </c>
      <c r="AA18" s="7">
        <f>AA12*(1-'District Heat Fuel Use Data'!$A$21)</f>
        <v>106146807800793.69</v>
      </c>
      <c r="AB18" s="7">
        <f>AB12*(1-'District Heat Fuel Use Data'!$A$21)</f>
        <v>105749207902423.25</v>
      </c>
      <c r="AC18" s="7">
        <f>AC12*(1-'District Heat Fuel Use Data'!$A$21)</f>
        <v>105321578562629.8</v>
      </c>
      <c r="AD18" s="7">
        <f>AD12*(1-'District Heat Fuel Use Data'!$A$21)</f>
        <v>104866746081782.59</v>
      </c>
      <c r="AE18" s="7">
        <f>AE12*(1-'District Heat Fuel Use Data'!$A$21)</f>
        <v>104425641345585.86</v>
      </c>
      <c r="AF18" s="7">
        <f>AF12*(1-'District Heat Fuel Use Data'!$A$21)</f>
        <v>103997053082452.84</v>
      </c>
      <c r="AG18" s="7">
        <f>AG12*(1-'District Heat Fuel Use Data'!$A$21)</f>
        <v>103622114056685.64</v>
      </c>
      <c r="AH18" s="7">
        <f>AH12*(1-'District Heat Fuel Use Data'!$A$21)</f>
        <v>103204275828885.58</v>
      </c>
      <c r="AI18" s="7">
        <f>AI12*(1-'District Heat Fuel Use Data'!$A$21)</f>
        <v>102717546529585.69</v>
      </c>
    </row>
    <row r="19" spans="1:35">
      <c r="A19" t="s">
        <v>650</v>
      </c>
      <c r="B19" s="7">
        <f>B13*(1-'District Heat Fuel Use Data'!$A$21)</f>
        <v>0</v>
      </c>
      <c r="C19" s="7">
        <f>C13*(1-'District Heat Fuel Use Data'!$A$21)</f>
        <v>0</v>
      </c>
      <c r="D19" s="7">
        <f>D13*(1-'District Heat Fuel Use Data'!$A$21)</f>
        <v>0</v>
      </c>
      <c r="E19" s="7">
        <f>E13*(1-'District Heat Fuel Use Data'!$A$21)</f>
        <v>28283771950817.176</v>
      </c>
      <c r="F19" s="7">
        <f>F13*(1-'District Heat Fuel Use Data'!$A$21)</f>
        <v>29282774319233.359</v>
      </c>
      <c r="G19" s="7">
        <f>G13*(1-'District Heat Fuel Use Data'!$A$21)</f>
        <v>29197674416421.676</v>
      </c>
      <c r="H19" s="7">
        <f>H13*(1-'District Heat Fuel Use Data'!$A$21)</f>
        <v>29252183554295.988</v>
      </c>
      <c r="I19" s="7">
        <f>I13*(1-'District Heat Fuel Use Data'!$A$21)</f>
        <v>29497501579536.863</v>
      </c>
      <c r="J19" s="7">
        <f>J13*(1-'District Heat Fuel Use Data'!$A$21)</f>
        <v>29670472580224.895</v>
      </c>
      <c r="K19" s="7">
        <f>K13*(1-'District Heat Fuel Use Data'!$A$21)</f>
        <v>29712847650388.789</v>
      </c>
      <c r="L19" s="7">
        <f>L13*(1-'District Heat Fuel Use Data'!$A$21)</f>
        <v>29650697547481.742</v>
      </c>
      <c r="M19" s="7">
        <f>M13*(1-'District Heat Fuel Use Data'!$A$21)</f>
        <v>29563848832250.613</v>
      </c>
      <c r="N19" s="7">
        <f>N13*(1-'District Heat Fuel Use Data'!$A$21)</f>
        <v>29429351704790.742</v>
      </c>
      <c r="O19" s="7">
        <f>O13*(1-'District Heat Fuel Use Data'!$A$21)</f>
        <v>29249654502489.387</v>
      </c>
      <c r="P19" s="7">
        <f>P13*(1-'District Heat Fuel Use Data'!$A$21)</f>
        <v>29126390131723.754</v>
      </c>
      <c r="Q19" s="7">
        <f>Q13*(1-'District Heat Fuel Use Data'!$A$21)</f>
        <v>29036178315685.953</v>
      </c>
      <c r="R19" s="7">
        <f>R13*(1-'District Heat Fuel Use Data'!$A$21)</f>
        <v>28949921506196.789</v>
      </c>
      <c r="S19" s="7">
        <f>S13*(1-'District Heat Fuel Use Data'!$A$21)</f>
        <v>28870363993514.484</v>
      </c>
      <c r="T19" s="7">
        <f>T13*(1-'District Heat Fuel Use Data'!$A$21)</f>
        <v>28811254133736.664</v>
      </c>
      <c r="U19" s="7">
        <f>U13*(1-'District Heat Fuel Use Data'!$A$21)</f>
        <v>28757404163620.453</v>
      </c>
      <c r="V19" s="7">
        <f>V13*(1-'District Heat Fuel Use Data'!$A$21)</f>
        <v>28687451666841.961</v>
      </c>
      <c r="W19" s="7">
        <f>W13*(1-'District Heat Fuel Use Data'!$A$21)</f>
        <v>28615965596095.633</v>
      </c>
      <c r="X19" s="7">
        <f>X13*(1-'District Heat Fuel Use Data'!$A$21)</f>
        <v>28549403104930.262</v>
      </c>
      <c r="Y19" s="7">
        <f>Y13*(1-'District Heat Fuel Use Data'!$A$21)</f>
        <v>28473921670425.625</v>
      </c>
      <c r="Z19" s="7">
        <f>Z13*(1-'District Heat Fuel Use Data'!$A$21)</f>
        <v>28391552605468.961</v>
      </c>
      <c r="AA19" s="7">
        <f>AA13*(1-'District Heat Fuel Use Data'!$A$21)</f>
        <v>28292838870591.93</v>
      </c>
      <c r="AB19" s="7">
        <f>AB13*(1-'District Heat Fuel Use Data'!$A$21)</f>
        <v>28186860837972.52</v>
      </c>
      <c r="AC19" s="7">
        <f>AC13*(1-'District Heat Fuel Use Data'!$A$21)</f>
        <v>28072878625433.262</v>
      </c>
      <c r="AD19" s="7">
        <f>AD13*(1-'District Heat Fuel Use Data'!$A$21)</f>
        <v>27951645567554.855</v>
      </c>
      <c r="AE19" s="7">
        <f>AE13*(1-'District Heat Fuel Use Data'!$A$21)</f>
        <v>27834071563354.086</v>
      </c>
      <c r="AF19" s="7">
        <f>AF13*(1-'District Heat Fuel Use Data'!$A$21)</f>
        <v>27719833755153.516</v>
      </c>
      <c r="AG19" s="7">
        <f>AG13*(1-'District Heat Fuel Use Data'!$A$21)</f>
        <v>27619895851582.871</v>
      </c>
      <c r="AH19" s="7">
        <f>AH13*(1-'District Heat Fuel Use Data'!$A$21)</f>
        <v>27508523405269.578</v>
      </c>
      <c r="AI19" s="7">
        <f>AI13*(1-'District Heat Fuel Use Data'!$A$21)</f>
        <v>27378788428551.938</v>
      </c>
    </row>
    <row r="20" spans="1:35">
      <c r="A20" t="s">
        <v>651</v>
      </c>
      <c r="B20" s="7">
        <f>B14*(1-'District Heat Fuel Use Data'!$A$21)</f>
        <v>0</v>
      </c>
      <c r="C20" s="7">
        <f>C14*(1-'District Heat Fuel Use Data'!$A$21)</f>
        <v>0</v>
      </c>
      <c r="D20" s="7">
        <f>D14*(1-'District Heat Fuel Use Data'!$A$21)</f>
        <v>0</v>
      </c>
      <c r="E20" s="7">
        <f>E14*(1-'District Heat Fuel Use Data'!$A$21)</f>
        <v>5631894684949.5234</v>
      </c>
      <c r="F20" s="7">
        <f>F14*(1-'District Heat Fuel Use Data'!$A$21)</f>
        <v>5830817096667.4043</v>
      </c>
      <c r="G20" s="7">
        <f>G14*(1-'District Heat Fuel Use Data'!$A$21)</f>
        <v>5813871913713.4385</v>
      </c>
      <c r="H20" s="7">
        <f>H14*(1-'District Heat Fuel Use Data'!$A$21)</f>
        <v>5824725831090.8428</v>
      </c>
      <c r="I20" s="7">
        <f>I14*(1-'District Heat Fuel Use Data'!$A$21)</f>
        <v>5873573816602.7773</v>
      </c>
      <c r="J20" s="7">
        <f>J14*(1-'District Heat Fuel Use Data'!$A$21)</f>
        <v>5908015985812.7148</v>
      </c>
      <c r="K20" s="7">
        <f>K14*(1-'District Heat Fuel Use Data'!$A$21)</f>
        <v>5916453754751.2217</v>
      </c>
      <c r="L20" s="7">
        <f>L14*(1-'District Heat Fuel Use Data'!$A$21)</f>
        <v>5904078360308.0791</v>
      </c>
      <c r="M20" s="7">
        <f>M14*(1-'District Heat Fuel Use Data'!$A$21)</f>
        <v>5886784951969.3516</v>
      </c>
      <c r="N20" s="7">
        <f>N14*(1-'District Heat Fuel Use Data'!$A$21)</f>
        <v>5860003741224.2158</v>
      </c>
      <c r="O20" s="7">
        <f>O14*(1-'District Heat Fuel Use Data'!$A$21)</f>
        <v>5824222243611.3389</v>
      </c>
      <c r="P20" s="7">
        <f>P14*(1-'District Heat Fuel Use Data'!$A$21)</f>
        <v>5799677711299.1074</v>
      </c>
      <c r="Q20" s="7">
        <f>Q14*(1-'District Heat Fuel Use Data'!$A$21)</f>
        <v>5781714638758.9102</v>
      </c>
      <c r="R20" s="7">
        <f>R14*(1-'District Heat Fuel Use Data'!$A$21)</f>
        <v>5764539091319.6416</v>
      </c>
      <c r="S20" s="7">
        <f>S14*(1-'District Heat Fuel Use Data'!$A$21)</f>
        <v>5748697514969.6973</v>
      </c>
      <c r="T20" s="7">
        <f>T14*(1-'District Heat Fuel Use Data'!$A$21)</f>
        <v>5736927496964.6836</v>
      </c>
      <c r="U20" s="7">
        <f>U14*(1-'District Heat Fuel Use Data'!$A$21)</f>
        <v>5726204833770.7656</v>
      </c>
      <c r="V20" s="7">
        <f>V14*(1-'District Heat Fuel Use Data'!$A$21)</f>
        <v>5712275818380.2168</v>
      </c>
      <c r="W20" s="7">
        <f>W14*(1-'District Heat Fuel Use Data'!$A$21)</f>
        <v>5698041436113.7959</v>
      </c>
      <c r="X20" s="7">
        <f>X14*(1-'District Heat Fuel Use Data'!$A$21)</f>
        <v>5684787442238.3291</v>
      </c>
      <c r="Y20" s="7">
        <f>Y14*(1-'District Heat Fuel Use Data'!$A$21)</f>
        <v>5669757498900.5645</v>
      </c>
      <c r="Z20" s="7">
        <f>Z14*(1-'District Heat Fuel Use Data'!$A$21)</f>
        <v>5653356083278.1934</v>
      </c>
      <c r="AA20" s="7">
        <f>AA14*(1-'District Heat Fuel Use Data'!$A$21)</f>
        <v>5633700099636.6836</v>
      </c>
      <c r="AB20" s="7">
        <f>AB14*(1-'District Heat Fuel Use Data'!$A$21)</f>
        <v>5612597641320.002</v>
      </c>
      <c r="AC20" s="7">
        <f>AC14*(1-'District Heat Fuel Use Data'!$A$21)</f>
        <v>5589901382203.8232</v>
      </c>
      <c r="AD20" s="7">
        <f>AD14*(1-'District Heat Fuel Use Data'!$A$21)</f>
        <v>5565761327069.2803</v>
      </c>
      <c r="AE20" s="7">
        <f>AE14*(1-'District Heat Fuel Use Data'!$A$21)</f>
        <v>5542349866585.9336</v>
      </c>
      <c r="AF20" s="7">
        <f>AF14*(1-'District Heat Fuel Use Data'!$A$21)</f>
        <v>5519602712990.4434</v>
      </c>
      <c r="AG20" s="7">
        <f>AG14*(1-'District Heat Fuel Use Data'!$A$21)</f>
        <v>5499702971579.5996</v>
      </c>
      <c r="AH20" s="7">
        <f>AH14*(1-'District Heat Fuel Use Data'!$A$21)</f>
        <v>5477526371883.7617</v>
      </c>
      <c r="AI20" s="7">
        <f>AI14*(1-'District Heat Fuel Use Data'!$A$21)</f>
        <v>5451693405647.9053</v>
      </c>
    </row>
    <row r="21" spans="1:35">
      <c r="A21" t="s">
        <v>652</v>
      </c>
      <c r="B21" s="7">
        <f>B15*(1-'District Heat Fuel Use Data'!$A$21)</f>
        <v>0</v>
      </c>
      <c r="C21" s="7">
        <f>C15*(1-'District Heat Fuel Use Data'!$A$21)</f>
        <v>0</v>
      </c>
      <c r="D21" s="7">
        <f>D15*(1-'District Heat Fuel Use Data'!$A$21)</f>
        <v>0</v>
      </c>
      <c r="E21" s="7">
        <f>E15*(1-'District Heat Fuel Use Data'!$A$21)</f>
        <v>26052411254302.547</v>
      </c>
      <c r="F21" s="7">
        <f>F15*(1-'District Heat Fuel Use Data'!$A$21)</f>
        <v>26972600421124.359</v>
      </c>
      <c r="G21" s="7">
        <f>G15*(1-'District Heat Fuel Use Data'!$A$21)</f>
        <v>26894214211901.402</v>
      </c>
      <c r="H21" s="7">
        <f>H15*(1-'District Heat Fuel Use Data'!$A$21)</f>
        <v>26944423019958.848</v>
      </c>
      <c r="I21" s="7">
        <f>I15*(1-'District Heat Fuel Use Data'!$A$21)</f>
        <v>27170387438452.328</v>
      </c>
      <c r="J21" s="7">
        <f>J15*(1-'District Heat Fuel Use Data'!$A$21)</f>
        <v>27329712427100.551</v>
      </c>
      <c r="K21" s="7">
        <f>K15*(1-'District Heat Fuel Use Data'!$A$21)</f>
        <v>27368744447184.695</v>
      </c>
      <c r="L21" s="7">
        <f>L15*(1-'District Heat Fuel Use Data'!$A$21)</f>
        <v>27311497484394.613</v>
      </c>
      <c r="M21" s="7">
        <f>M15*(1-'District Heat Fuel Use Data'!$A$21)</f>
        <v>27231500429898.359</v>
      </c>
      <c r="N21" s="7">
        <f>N15*(1-'District Heat Fuel Use Data'!$A$21)</f>
        <v>27107614037263.035</v>
      </c>
      <c r="O21" s="7">
        <f>O15*(1-'District Heat Fuel Use Data'!$A$21)</f>
        <v>26942093489871.289</v>
      </c>
      <c r="P21" s="7">
        <f>P15*(1-'District Heat Fuel Use Data'!$A$21)</f>
        <v>26828553680337.637</v>
      </c>
      <c r="Q21" s="7">
        <f>Q15*(1-'District Heat Fuel Use Data'!$A$21)</f>
        <v>26745458846469.609</v>
      </c>
      <c r="R21" s="7">
        <f>R15*(1-'District Heat Fuel Use Data'!$A$21)</f>
        <v>26666007001142.777</v>
      </c>
      <c r="S21" s="7">
        <f>S15*(1-'District Heat Fuel Use Data'!$A$21)</f>
        <v>26592725932324.484</v>
      </c>
      <c r="T21" s="7">
        <f>T15*(1-'District Heat Fuel Use Data'!$A$21)</f>
        <v>26538279362086.477</v>
      </c>
      <c r="U21" s="7">
        <f>U15*(1-'District Heat Fuel Use Data'!$A$21)</f>
        <v>26488677718785.891</v>
      </c>
      <c r="V21" s="7">
        <f>V15*(1-'District Heat Fuel Use Data'!$A$21)</f>
        <v>26424243907853.336</v>
      </c>
      <c r="W21" s="7">
        <f>W15*(1-'District Heat Fuel Use Data'!$A$21)</f>
        <v>26358397509527.254</v>
      </c>
      <c r="X21" s="7">
        <f>X15*(1-'District Heat Fuel Use Data'!$A$21)</f>
        <v>26297086260201.438</v>
      </c>
      <c r="Y21" s="7">
        <f>Y15*(1-'District Heat Fuel Use Data'!$A$21)</f>
        <v>26227559699981.711</v>
      </c>
      <c r="Z21" s="7">
        <f>Z15*(1-'District Heat Fuel Use Data'!$A$21)</f>
        <v>26151688887608.633</v>
      </c>
      <c r="AA21" s="7">
        <f>AA15*(1-'District Heat Fuel Use Data'!$A$21)</f>
        <v>26060762867488.809</v>
      </c>
      <c r="AB21" s="7">
        <f>AB15*(1-'District Heat Fuel Use Data'!$A$21)</f>
        <v>25963145643925.988</v>
      </c>
      <c r="AC21" s="7">
        <f>AC15*(1-'District Heat Fuel Use Data'!$A$21)</f>
        <v>25858155705458.379</v>
      </c>
      <c r="AD21" s="7">
        <f>AD15*(1-'District Heat Fuel Use Data'!$A$21)</f>
        <v>25746486954665.273</v>
      </c>
      <c r="AE21" s="7">
        <f>AE15*(1-'District Heat Fuel Use Data'!$A$21)</f>
        <v>25638188587828.629</v>
      </c>
      <c r="AF21" s="7">
        <f>AF15*(1-'District Heat Fuel Use Data'!$A$21)</f>
        <v>25532963218128.766</v>
      </c>
      <c r="AG21" s="7">
        <f>AG15*(1-'District Heat Fuel Use Data'!$A$21)</f>
        <v>25440909606317.625</v>
      </c>
      <c r="AH21" s="7">
        <f>AH15*(1-'District Heat Fuel Use Data'!$A$21)</f>
        <v>25338323544642.508</v>
      </c>
      <c r="AI21" s="7">
        <f>AI15*(1-'District Heat Fuel Use Data'!$A$21)</f>
        <v>25218823607597.59</v>
      </c>
    </row>
    <row r="23" spans="1:35">
      <c r="A23" s="1" t="s">
        <v>670</v>
      </c>
    </row>
    <row r="24" spans="1:35">
      <c r="A24" t="s">
        <v>325</v>
      </c>
      <c r="B24" s="7">
        <f>B18/'District Heat Fuel Use Data'!$A$32</f>
        <v>0</v>
      </c>
      <c r="C24" s="7">
        <f>C18/'District Heat Fuel Use Data'!$A$32</f>
        <v>0</v>
      </c>
      <c r="D24" s="7">
        <f>D18/'District Heat Fuel Use Data'!$A$32</f>
        <v>0</v>
      </c>
      <c r="E24" s="7">
        <f>E18/'District Heat Fuel Use Data'!$A$32</f>
        <v>151280965132270.63</v>
      </c>
      <c r="F24" s="7">
        <f>F18/'District Heat Fuel Use Data'!$A$32</f>
        <v>156624313350684.5</v>
      </c>
      <c r="G24" s="7">
        <f>G18/'District Heat Fuel Use Data'!$A$32</f>
        <v>156169140842137.91</v>
      </c>
      <c r="H24" s="7">
        <f>H18/'District Heat Fuel Use Data'!$A$32</f>
        <v>156460693008535.44</v>
      </c>
      <c r="I24" s="7">
        <f>I18/'District Heat Fuel Use Data'!$A$32</f>
        <v>157772821662638.44</v>
      </c>
      <c r="J24" s="7">
        <f>J18/'District Heat Fuel Use Data'!$A$32</f>
        <v>158697988927085.41</v>
      </c>
      <c r="K24" s="7">
        <f>K18/'District Heat Fuel Use Data'!$A$32</f>
        <v>158924639796816.97</v>
      </c>
      <c r="L24" s="7">
        <f>L18/'District Heat Fuel Use Data'!$A$32</f>
        <v>158592218521210.69</v>
      </c>
      <c r="M24" s="7">
        <f>M18/'District Heat Fuel Use Data'!$A$32</f>
        <v>158127692167246.66</v>
      </c>
      <c r="N24" s="7">
        <f>N18/'District Heat Fuel Use Data'!$A$32</f>
        <v>157408309501984.47</v>
      </c>
      <c r="O24" s="7">
        <f>O18/'District Heat Fuel Use Data'!$A$32</f>
        <v>156447165909008.63</v>
      </c>
      <c r="P24" s="7">
        <f>P18/'District Heat Fuel Use Data'!$A$32</f>
        <v>155787863712389.53</v>
      </c>
      <c r="Q24" s="7">
        <f>Q18/'District Heat Fuel Use Data'!$A$32</f>
        <v>155305349194161.03</v>
      </c>
      <c r="R24" s="7">
        <f>R18/'District Heat Fuel Use Data'!$A$32</f>
        <v>154843988757107.5</v>
      </c>
      <c r="S24" s="7">
        <f>S18/'District Heat Fuel Use Data'!$A$32</f>
        <v>154418460743268.66</v>
      </c>
      <c r="T24" s="7">
        <f>T18/'District Heat Fuel Use Data'!$A$32</f>
        <v>154102300768157.44</v>
      </c>
      <c r="U24" s="7">
        <f>U18/'District Heat Fuel Use Data'!$A$32</f>
        <v>153814274281955.72</v>
      </c>
      <c r="V24" s="7">
        <f>V18/'District Heat Fuel Use Data'!$A$32</f>
        <v>153440120465256.06</v>
      </c>
      <c r="W24" s="7">
        <f>W18/'District Heat Fuel Use Data'!$A$32</f>
        <v>153057764045651.75</v>
      </c>
      <c r="X24" s="7">
        <f>X18/'District Heat Fuel Use Data'!$A$32</f>
        <v>152701742298530.66</v>
      </c>
      <c r="Y24" s="7">
        <f>Y18/'District Heat Fuel Use Data'!$A$32</f>
        <v>152298015939780.22</v>
      </c>
      <c r="Z24" s="7">
        <f>Z18/'District Heat Fuel Use Data'!$A$32</f>
        <v>151857449820616.41</v>
      </c>
      <c r="AA24" s="7">
        <f>AA18/'District Heat Fuel Use Data'!$A$32</f>
        <v>151329461223127.47</v>
      </c>
      <c r="AB24" s="7">
        <f>AB18/'District Heat Fuel Use Data'!$A$32</f>
        <v>150762618190827.44</v>
      </c>
      <c r="AC24" s="7">
        <f>AC18/'District Heat Fuel Use Data'!$A$32</f>
        <v>150152963327578.13</v>
      </c>
      <c r="AD24" s="7">
        <f>AD18/'District Heat Fuel Use Data'!$A$32</f>
        <v>149504525982174.78</v>
      </c>
      <c r="AE24" s="7">
        <f>AE18/'District Heat Fuel Use Data'!$A$32</f>
        <v>148875659759491.06</v>
      </c>
      <c r="AF24" s="7">
        <f>AF18/'District Heat Fuel Use Data'!$A$32</f>
        <v>148264637795757.63</v>
      </c>
      <c r="AG24" s="7">
        <f>AG18/'District Heat Fuel Use Data'!$A$32</f>
        <v>147730101506476.47</v>
      </c>
      <c r="AH24" s="7">
        <f>AH18/'District Heat Fuel Use Data'!$A$32</f>
        <v>147134405458696.34</v>
      </c>
      <c r="AI24" s="7">
        <f>AI18/'District Heat Fuel Use Data'!$A$32</f>
        <v>146440494034032.56</v>
      </c>
    </row>
    <row r="25" spans="1:35">
      <c r="A25" t="s">
        <v>650</v>
      </c>
      <c r="B25" s="7">
        <f>B19/'District Heat Fuel Use Data'!$A$32</f>
        <v>0</v>
      </c>
      <c r="C25" s="7">
        <f>C19/'District Heat Fuel Use Data'!$A$32</f>
        <v>0</v>
      </c>
      <c r="D25" s="7">
        <f>D19/'District Heat Fuel Use Data'!$A$32</f>
        <v>0</v>
      </c>
      <c r="E25" s="7">
        <f>E19/'District Heat Fuel Use Data'!$A$32</f>
        <v>40323096467560.133</v>
      </c>
      <c r="F25" s="7">
        <f>F19/'District Heat Fuel Use Data'!$A$32</f>
        <v>41747336096666.703</v>
      </c>
      <c r="G25" s="7">
        <f>G19/'District Heat Fuel Use Data'!$A$32</f>
        <v>41626012406303.813</v>
      </c>
      <c r="H25" s="7">
        <f>H19/'District Heat Fuel Use Data'!$A$32</f>
        <v>41703724008161.289</v>
      </c>
      <c r="I25" s="7">
        <f>I19/'District Heat Fuel Use Data'!$A$32</f>
        <v>42053464573677.813</v>
      </c>
      <c r="J25" s="7">
        <f>J19/'District Heat Fuel Use Data'!$A$32</f>
        <v>42300062741664.82</v>
      </c>
      <c r="K25" s="7">
        <f>K19/'District Heat Fuel Use Data'!$A$32</f>
        <v>42360475265320.07</v>
      </c>
      <c r="L25" s="7">
        <f>L19/'District Heat Fuel Use Data'!$A$32</f>
        <v>42271870230625.703</v>
      </c>
      <c r="M25" s="7">
        <f>M19/'District Heat Fuel Use Data'!$A$32</f>
        <v>42148053325000.875</v>
      </c>
      <c r="N25" s="7">
        <f>N19/'District Heat Fuel Use Data'!$A$32</f>
        <v>41956305892777.023</v>
      </c>
      <c r="O25" s="7">
        <f>O19/'District Heat Fuel Use Data'!$A$32</f>
        <v>41700118435320.922</v>
      </c>
      <c r="P25" s="7">
        <f>P19/'District Heat Fuel Use Data'!$A$32</f>
        <v>41524385116510.445</v>
      </c>
      <c r="Q25" s="7">
        <f>Q19/'District Heat Fuel Use Data'!$A$32</f>
        <v>41395773566151.055</v>
      </c>
      <c r="R25" s="7">
        <f>R19/'District Heat Fuel Use Data'!$A$32</f>
        <v>41272800517999.5</v>
      </c>
      <c r="S25" s="7">
        <f>S19/'District Heat Fuel Use Data'!$A$32</f>
        <v>41159378402159.141</v>
      </c>
      <c r="T25" s="7">
        <f>T19/'District Heat Fuel Use Data'!$A$32</f>
        <v>41075107726304.82</v>
      </c>
      <c r="U25" s="7">
        <f>U19/'District Heat Fuel Use Data'!$A$32</f>
        <v>40998335874815.313</v>
      </c>
      <c r="V25" s="7">
        <f>V19/'District Heat Fuel Use Data'!$A$32</f>
        <v>40898607264336.813</v>
      </c>
      <c r="W25" s="7">
        <f>W19/'District Heat Fuel Use Data'!$A$32</f>
        <v>40796692295859.359</v>
      </c>
      <c r="X25" s="7">
        <f>X19/'District Heat Fuel Use Data'!$A$32</f>
        <v>40701796687273.289</v>
      </c>
      <c r="Y25" s="7">
        <f>Y19/'District Heat Fuel Use Data'!$A$32</f>
        <v>40594185680851.195</v>
      </c>
      <c r="Z25" s="7">
        <f>Z19/'District Heat Fuel Use Data'!$A$32</f>
        <v>40476755242012.773</v>
      </c>
      <c r="AA25" s="7">
        <f>AA19/'District Heat Fuel Use Data'!$A$32</f>
        <v>40336022829764.461</v>
      </c>
      <c r="AB25" s="7">
        <f>AB19/'District Heat Fuel Use Data'!$A$32</f>
        <v>40184933984889.539</v>
      </c>
      <c r="AC25" s="7">
        <f>AC19/'District Heat Fuel Use Data'!$A$32</f>
        <v>40022433885546.406</v>
      </c>
      <c r="AD25" s="7">
        <f>AD19/'District Heat Fuel Use Data'!$A$32</f>
        <v>39849596532155.602</v>
      </c>
      <c r="AE25" s="7">
        <f>AE19/'District Heat Fuel Use Data'!$A$32</f>
        <v>39681975752235.969</v>
      </c>
      <c r="AF25" s="7">
        <f>AF19/'District Heat Fuel Use Data'!$A$32</f>
        <v>39519111259893</v>
      </c>
      <c r="AG25" s="7">
        <f>AG19/'District Heat Fuel Use Data'!$A$32</f>
        <v>39376633596961.328</v>
      </c>
      <c r="AH25" s="7">
        <f>AH19/'District Heat Fuel Use Data'!$A$32</f>
        <v>39217854141932.188</v>
      </c>
      <c r="AI25" s="7">
        <f>AI19/'District Heat Fuel Use Data'!$A$32</f>
        <v>39032895926652.461</v>
      </c>
    </row>
    <row r="26" spans="1:35">
      <c r="A26" t="s">
        <v>651</v>
      </c>
      <c r="B26" s="7">
        <f>B20/'District Heat Fuel Use Data'!$A$32</f>
        <v>0</v>
      </c>
      <c r="C26" s="7">
        <f>C20/'District Heat Fuel Use Data'!$A$32</f>
        <v>0</v>
      </c>
      <c r="D26" s="7">
        <f>D20/'District Heat Fuel Use Data'!$A$32</f>
        <v>0</v>
      </c>
      <c r="E26" s="7">
        <f>E20/'District Heat Fuel Use Data'!$A$32</f>
        <v>8029177758583.8418</v>
      </c>
      <c r="F26" s="7">
        <f>F20/'District Heat Fuel Use Data'!$A$32</f>
        <v>8312773864902.6133</v>
      </c>
      <c r="G26" s="7">
        <f>G20/'District Heat Fuel Use Data'!$A$32</f>
        <v>8288615762931.583</v>
      </c>
      <c r="H26" s="7">
        <f>H20/'District Heat Fuel Use Data'!$A$32</f>
        <v>8304089779559.2471</v>
      </c>
      <c r="I26" s="7">
        <f>I20/'District Heat Fuel Use Data'!$A$32</f>
        <v>8373730492101.7197</v>
      </c>
      <c r="J26" s="7">
        <f>J20/'District Heat Fuel Use Data'!$A$32</f>
        <v>8422833380995.7246</v>
      </c>
      <c r="K26" s="7">
        <f>K20/'District Heat Fuel Use Data'!$A$32</f>
        <v>8434862786814.3691</v>
      </c>
      <c r="L26" s="7">
        <f>L20/'District Heat Fuel Use Data'!$A$32</f>
        <v>8417219658280.3574</v>
      </c>
      <c r="M26" s="7">
        <f>M20/'District Heat Fuel Use Data'!$A$32</f>
        <v>8392565104640.624</v>
      </c>
      <c r="N26" s="7">
        <f>N20/'District Heat Fuel Use Data'!$A$32</f>
        <v>8354384152458.1494</v>
      </c>
      <c r="O26" s="7">
        <f>O20/'District Heat Fuel Use Data'!$A$32</f>
        <v>8303371834069.1191</v>
      </c>
      <c r="P26" s="7">
        <f>P20/'District Heat Fuel Use Data'!$A$32</f>
        <v>8268379629143.3311</v>
      </c>
      <c r="Q26" s="7">
        <f>Q20/'District Heat Fuel Use Data'!$A$32</f>
        <v>8242770360756.084</v>
      </c>
      <c r="R26" s="7">
        <f>R20/'District Heat Fuel Use Data'!$A$32</f>
        <v>8218283836911.9131</v>
      </c>
      <c r="S26" s="7">
        <f>S20/'District Heat Fuel Use Data'!$A$32</f>
        <v>8195699104844.7822</v>
      </c>
      <c r="T26" s="7">
        <f>T20/'District Heat Fuel Use Data'!$A$32</f>
        <v>8178919038442.5225</v>
      </c>
      <c r="U26" s="7">
        <f>U20/'District Heat Fuel Use Data'!$A$32</f>
        <v>8163632145905.3691</v>
      </c>
      <c r="V26" s="7">
        <f>V20/'District Heat Fuel Use Data'!$A$32</f>
        <v>8143774079157.1318</v>
      </c>
      <c r="W26" s="7">
        <f>W20/'District Heat Fuel Use Data'!$A$32</f>
        <v>8123480662484.0273</v>
      </c>
      <c r="X26" s="7">
        <f>X20/'District Heat Fuel Use Data'!$A$32</f>
        <v>8104584948201.2842</v>
      </c>
      <c r="Y26" s="7">
        <f>Y20/'District Heat Fuel Use Data'!$A$32</f>
        <v>8083157330408.1367</v>
      </c>
      <c r="Z26" s="7">
        <f>Z20/'District Heat Fuel Use Data'!$A$32</f>
        <v>8059774456812.0889</v>
      </c>
      <c r="AA26" s="7">
        <f>AA20/'District Heat Fuel Use Data'!$A$32</f>
        <v>8031751669543.1338</v>
      </c>
      <c r="AB26" s="7">
        <f>AB20/'District Heat Fuel Use Data'!$A$32</f>
        <v>8001666698419.5547</v>
      </c>
      <c r="AC26" s="7">
        <f>AC20/'District Heat Fuel Use Data'!$A$32</f>
        <v>7969309506196.8975</v>
      </c>
      <c r="AD26" s="7">
        <f>AD20/'District Heat Fuel Use Data'!$A$32</f>
        <v>7934893948978.6074</v>
      </c>
      <c r="AE26" s="7">
        <f>AE20/'District Heat Fuel Use Data'!$A$32</f>
        <v>7901517121405.6084</v>
      </c>
      <c r="AF26" s="7">
        <f>AF20/'District Heat Fuel Use Data'!$A$32</f>
        <v>7869087370862.1396</v>
      </c>
      <c r="AG26" s="7">
        <f>AG20/'District Heat Fuel Use Data'!$A$32</f>
        <v>7840717067425.0918</v>
      </c>
      <c r="AH26" s="7">
        <f>AH20/'District Heat Fuel Use Data'!$A$32</f>
        <v>7809100733846.5039</v>
      </c>
      <c r="AI26" s="7">
        <f>AI20/'District Heat Fuel Use Data'!$A$32</f>
        <v>7772271657746.5049</v>
      </c>
    </row>
    <row r="27" spans="1:35">
      <c r="A27" t="s">
        <v>652</v>
      </c>
      <c r="B27" s="7">
        <f>B21/'District Heat Fuel Use Data'!$A$32</f>
        <v>0</v>
      </c>
      <c r="C27" s="7">
        <f>C21/'District Heat Fuel Use Data'!$A$32</f>
        <v>0</v>
      </c>
      <c r="D27" s="7">
        <f>D21/'District Heat Fuel Use Data'!$A$32</f>
        <v>0</v>
      </c>
      <c r="E27" s="7">
        <f>E21/'District Heat Fuel Use Data'!$A$32</f>
        <v>37141930505115.648</v>
      </c>
      <c r="F27" s="7">
        <f>F21/'District Heat Fuel Use Data'!$A$32</f>
        <v>38453809154352.445</v>
      </c>
      <c r="G27" s="7">
        <f>G21/'District Heat Fuel Use Data'!$A$32</f>
        <v>38342056921244.367</v>
      </c>
      <c r="H27" s="7">
        <f>H21/'District Heat Fuel Use Data'!$A$32</f>
        <v>38413637706662.313</v>
      </c>
      <c r="I27" s="7">
        <f>I21/'District Heat Fuel Use Data'!$A$32</f>
        <v>38735786572131.633</v>
      </c>
      <c r="J27" s="7">
        <f>J21/'District Heat Fuel Use Data'!$A$32</f>
        <v>38962930140469.219</v>
      </c>
      <c r="K27" s="7">
        <f>K21/'District Heat Fuel Use Data'!$A$32</f>
        <v>39018576604947.633</v>
      </c>
      <c r="L27" s="7">
        <f>L21/'District Heat Fuel Use Data'!$A$32</f>
        <v>38936961790379.289</v>
      </c>
      <c r="M27" s="7">
        <f>M21/'District Heat Fuel Use Data'!$A$32</f>
        <v>38822913036514.977</v>
      </c>
      <c r="N27" s="7">
        <f>N21/'District Heat Fuel Use Data'!$A$32</f>
        <v>38646292924814.922</v>
      </c>
      <c r="O27" s="7">
        <f>O21/'District Heat Fuel Use Data'!$A$32</f>
        <v>38410316584337.891</v>
      </c>
      <c r="P27" s="7">
        <f>P21/'District Heat Fuel Use Data'!$A$32</f>
        <v>38248447202110.688</v>
      </c>
      <c r="Q27" s="7">
        <f>Q21/'District Heat Fuel Use Data'!$A$32</f>
        <v>38129982062176.633</v>
      </c>
      <c r="R27" s="7">
        <f>R21/'District Heat Fuel Use Data'!$A$32</f>
        <v>38016710592260.578</v>
      </c>
      <c r="S27" s="7">
        <f>S21/'District Heat Fuel Use Data'!$A$32</f>
        <v>37912236563395.398</v>
      </c>
      <c r="T27" s="7">
        <f>T21/'District Heat Fuel Use Data'!$A$32</f>
        <v>37834614161834.086</v>
      </c>
      <c r="U27" s="7">
        <f>U21/'District Heat Fuel Use Data'!$A$32</f>
        <v>37763898988085.789</v>
      </c>
      <c r="V27" s="7">
        <f>V21/'District Heat Fuel Use Data'!$A$32</f>
        <v>37672038157835.711</v>
      </c>
      <c r="W27" s="7">
        <f>W21/'District Heat Fuel Use Data'!$A$32</f>
        <v>37578163455537.836</v>
      </c>
      <c r="X27" s="7">
        <f>X21/'District Heat Fuel Use Data'!$A$32</f>
        <v>37490754342446.039</v>
      </c>
      <c r="Y27" s="7">
        <f>Y21/'District Heat Fuel Use Data'!$A$32</f>
        <v>37391632973497.352</v>
      </c>
      <c r="Z27" s="7">
        <f>Z21/'District Heat Fuel Use Data'!$A$32</f>
        <v>37283466845877.891</v>
      </c>
      <c r="AA27" s="7">
        <f>AA21/'District Heat Fuel Use Data'!$A$32</f>
        <v>37153837081959.609</v>
      </c>
      <c r="AB27" s="7">
        <f>AB21/'District Heat Fuel Use Data'!$A$32</f>
        <v>37014667924130.742</v>
      </c>
      <c r="AC27" s="7">
        <f>AC21/'District Heat Fuel Use Data'!$A$32</f>
        <v>36864987767455.938</v>
      </c>
      <c r="AD27" s="7">
        <f>AD21/'District Heat Fuel Use Data'!$A$32</f>
        <v>36705785882414.852</v>
      </c>
      <c r="AE27" s="7">
        <f>AE21/'District Heat Fuel Use Data'!$A$32</f>
        <v>36551389025417.602</v>
      </c>
      <c r="AF27" s="7">
        <f>AF21/'District Heat Fuel Use Data'!$A$32</f>
        <v>36401373223401.5</v>
      </c>
      <c r="AG27" s="7">
        <f>AG21/'District Heat Fuel Use Data'!$A$32</f>
        <v>36270135894953.844</v>
      </c>
      <c r="AH27" s="7">
        <f>AH21/'District Heat Fuel Use Data'!$A$32</f>
        <v>36123882853869.156</v>
      </c>
      <c r="AI27" s="7">
        <f>AI21/'District Heat Fuel Use Data'!$A$32</f>
        <v>35953516344843.813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E3256-8E57-42F0-941C-F7D56A38C802}">
  <dimension ref="A1:H58"/>
  <sheetViews>
    <sheetView topLeftCell="A22" workbookViewId="0">
      <selection activeCell="F22" sqref="F22"/>
    </sheetView>
  </sheetViews>
  <sheetFormatPr defaultColWidth="8.7109375" defaultRowHeight="15"/>
  <cols>
    <col min="1" max="1" width="16.42578125" customWidth="1"/>
    <col min="2" max="2" width="19.42578125" customWidth="1"/>
    <col min="3" max="3" width="17.42578125" customWidth="1"/>
    <col min="4" max="4" width="12.42578125" customWidth="1"/>
  </cols>
  <sheetData>
    <row r="1" spans="1:8">
      <c r="A1" s="2" t="s">
        <v>649</v>
      </c>
      <c r="B1" s="85"/>
      <c r="C1" s="85"/>
      <c r="D1" s="85"/>
      <c r="E1" s="85"/>
      <c r="F1" s="85"/>
      <c r="G1" s="85"/>
      <c r="H1" s="85"/>
    </row>
    <row r="2" spans="1:8">
      <c r="B2">
        <v>2000</v>
      </c>
      <c r="C2">
        <v>2006</v>
      </c>
      <c r="D2">
        <v>2008</v>
      </c>
      <c r="E2">
        <v>2009</v>
      </c>
      <c r="F2">
        <v>2020</v>
      </c>
      <c r="G2">
        <v>2022</v>
      </c>
      <c r="H2">
        <v>2012</v>
      </c>
    </row>
    <row r="3" spans="1:8">
      <c r="A3" t="s">
        <v>325</v>
      </c>
      <c r="B3">
        <v>55622.2</v>
      </c>
      <c r="C3">
        <v>7957.9</v>
      </c>
      <c r="D3">
        <v>5249.4</v>
      </c>
      <c r="E3">
        <v>5271</v>
      </c>
      <c r="F3">
        <v>14497.7</v>
      </c>
      <c r="G3">
        <v>5215.6000000000004</v>
      </c>
      <c r="H3">
        <v>8544</v>
      </c>
    </row>
    <row r="4" spans="1:8">
      <c r="A4" t="s">
        <v>650</v>
      </c>
      <c r="B4">
        <v>8003.3</v>
      </c>
      <c r="C4">
        <v>876</v>
      </c>
      <c r="D4">
        <v>0</v>
      </c>
      <c r="E4">
        <v>3551.7</v>
      </c>
      <c r="F4">
        <v>1513.1</v>
      </c>
      <c r="G4">
        <v>995.4</v>
      </c>
      <c r="H4">
        <v>12343.4</v>
      </c>
    </row>
    <row r="5" spans="1:8">
      <c r="A5" t="s">
        <v>651</v>
      </c>
      <c r="B5">
        <v>4050.7</v>
      </c>
      <c r="C5">
        <v>456.6</v>
      </c>
      <c r="D5">
        <v>18.5</v>
      </c>
      <c r="E5">
        <v>568.20000000000005</v>
      </c>
      <c r="F5">
        <v>115.9</v>
      </c>
      <c r="G5">
        <v>23</v>
      </c>
      <c r="H5">
        <v>199.7</v>
      </c>
    </row>
    <row r="6" spans="1:8">
      <c r="A6" t="s">
        <v>652</v>
      </c>
      <c r="B6">
        <v>1090.2</v>
      </c>
      <c r="C6">
        <v>2533.9</v>
      </c>
      <c r="D6">
        <v>859.4</v>
      </c>
      <c r="E6">
        <v>10628.4</v>
      </c>
      <c r="F6">
        <v>1133.5</v>
      </c>
      <c r="G6">
        <v>4829.3999999999996</v>
      </c>
      <c r="H6">
        <v>4055.7</v>
      </c>
    </row>
    <row r="7" spans="1:8">
      <c r="A7" t="s">
        <v>653</v>
      </c>
      <c r="B7">
        <v>7030.9</v>
      </c>
      <c r="C7">
        <v>4116.6000000000004</v>
      </c>
      <c r="D7">
        <v>6967.4</v>
      </c>
      <c r="E7">
        <v>4280.5</v>
      </c>
      <c r="F7">
        <v>468.1</v>
      </c>
      <c r="G7">
        <v>10068.299999999999</v>
      </c>
      <c r="H7">
        <v>2641.4</v>
      </c>
    </row>
    <row r="9" spans="1:8" ht="75">
      <c r="B9" s="89" t="s">
        <v>654</v>
      </c>
      <c r="C9" s="89" t="s">
        <v>655</v>
      </c>
      <c r="D9" s="79" t="s">
        <v>656</v>
      </c>
    </row>
    <row r="10" spans="1:8">
      <c r="A10" t="s">
        <v>325</v>
      </c>
      <c r="B10" s="86">
        <f>SUM(B3:H3)</f>
        <v>102357.8</v>
      </c>
      <c r="C10" s="87">
        <f>B10/SUM(B$10:B$14)</f>
        <v>0.52282852429039151</v>
      </c>
      <c r="D10" s="87">
        <f>C10+C$14*(C10/SUM(C$10:C$13))</f>
        <v>0.63892242256425869</v>
      </c>
    </row>
    <row r="11" spans="1:8">
      <c r="A11" t="s">
        <v>650</v>
      </c>
      <c r="B11" s="86">
        <f t="shared" ref="B11:B14" si="0">SUM(B4:H4)</f>
        <v>27282.9</v>
      </c>
      <c r="C11" s="87">
        <f t="shared" ref="C11:C14" si="1">B11/SUM(B$10:B$14)</f>
        <v>0.13935702355230695</v>
      </c>
      <c r="D11" s="87">
        <f t="shared" ref="D11:D13" si="2">C11+C$14*(C11/SUM(C$10:C$13))</f>
        <v>0.17030120384160674</v>
      </c>
    </row>
    <row r="12" spans="1:8">
      <c r="A12" t="s">
        <v>651</v>
      </c>
      <c r="B12" s="86">
        <f t="shared" si="0"/>
        <v>5432.5999999999995</v>
      </c>
      <c r="C12" s="87">
        <f t="shared" si="1"/>
        <v>2.7748918412275184E-2</v>
      </c>
      <c r="D12" s="87">
        <f t="shared" si="2"/>
        <v>3.3910556428748871E-2</v>
      </c>
    </row>
    <row r="13" spans="1:8">
      <c r="A13" t="s">
        <v>652</v>
      </c>
      <c r="B13" s="86">
        <f t="shared" si="0"/>
        <v>25130.5</v>
      </c>
      <c r="C13" s="87">
        <f t="shared" si="1"/>
        <v>0.12836288225889658</v>
      </c>
      <c r="D13" s="87">
        <f t="shared" si="2"/>
        <v>0.15686581716538556</v>
      </c>
    </row>
    <row r="14" spans="1:8">
      <c r="A14" t="s">
        <v>653</v>
      </c>
      <c r="B14" s="86">
        <f t="shared" si="0"/>
        <v>35573.200000000004</v>
      </c>
      <c r="C14" s="87">
        <f t="shared" si="1"/>
        <v>0.18170265148612963</v>
      </c>
    </row>
    <row r="16" spans="1:8">
      <c r="A16" s="1" t="s">
        <v>657</v>
      </c>
      <c r="B16" s="88" t="s">
        <v>658</v>
      </c>
      <c r="C16" s="88" t="s">
        <v>659</v>
      </c>
      <c r="D16" s="88" t="s">
        <v>660</v>
      </c>
    </row>
    <row r="17" spans="1:7">
      <c r="A17" t="s">
        <v>661</v>
      </c>
      <c r="B17">
        <v>106</v>
      </c>
      <c r="C17">
        <v>55</v>
      </c>
      <c r="D17">
        <v>15.8</v>
      </c>
    </row>
    <row r="18" spans="1:7">
      <c r="A18" t="s">
        <v>662</v>
      </c>
      <c r="B18">
        <v>375</v>
      </c>
      <c r="C18">
        <v>187</v>
      </c>
      <c r="D18">
        <v>26.4</v>
      </c>
    </row>
    <row r="20" spans="1:7">
      <c r="A20" s="1" t="s">
        <v>663</v>
      </c>
    </row>
    <row r="21" spans="1:7">
      <c r="A21" s="87">
        <f>((C17/B17)*D17+(C18/B18)*D18)/SUM(D17:D18)</f>
        <v>0.50623017079495658</v>
      </c>
    </row>
    <row r="23" spans="1:7">
      <c r="A23" t="s">
        <v>664</v>
      </c>
    </row>
    <row r="24" spans="1:7">
      <c r="A24" t="s">
        <v>665</v>
      </c>
    </row>
    <row r="25" spans="1:7">
      <c r="A25" t="s">
        <v>666</v>
      </c>
    </row>
    <row r="27" spans="1:7">
      <c r="A27" s="1" t="s">
        <v>671</v>
      </c>
    </row>
    <row r="28" spans="1:7">
      <c r="A28" s="1">
        <v>2000</v>
      </c>
      <c r="B28" s="1">
        <v>2006</v>
      </c>
      <c r="C28" s="1">
        <v>2008</v>
      </c>
      <c r="D28" s="1">
        <v>2009</v>
      </c>
      <c r="E28" s="1">
        <v>2010</v>
      </c>
      <c r="F28" s="1">
        <v>2011</v>
      </c>
      <c r="G28" s="1">
        <v>2012</v>
      </c>
    </row>
    <row r="29" spans="1:7">
      <c r="A29">
        <v>0.65</v>
      </c>
      <c r="B29">
        <v>0.7</v>
      </c>
      <c r="C29">
        <v>0.73</v>
      </c>
      <c r="D29">
        <v>0.71</v>
      </c>
      <c r="E29">
        <v>0.68</v>
      </c>
      <c r="F29">
        <v>0.71</v>
      </c>
      <c r="G29">
        <v>0.73</v>
      </c>
    </row>
    <row r="31" spans="1:7">
      <c r="A31" t="s">
        <v>672</v>
      </c>
    </row>
    <row r="32" spans="1:7">
      <c r="A32" s="90">
        <f>AVERAGE(A29:G29)</f>
        <v>0.7014285714285714</v>
      </c>
    </row>
    <row r="35" spans="1:3">
      <c r="A35" s="2" t="s">
        <v>673</v>
      </c>
      <c r="B35" s="85"/>
      <c r="C35" s="85"/>
    </row>
    <row r="36" spans="1:3">
      <c r="A36" t="s">
        <v>674</v>
      </c>
      <c r="B36" t="s">
        <v>675</v>
      </c>
      <c r="C36" t="s">
        <v>676</v>
      </c>
    </row>
    <row r="37" spans="1:3">
      <c r="A37">
        <v>1</v>
      </c>
      <c r="B37">
        <v>4.4000000000000004</v>
      </c>
      <c r="C37" t="s">
        <v>677</v>
      </c>
    </row>
    <row r="38" spans="1:3">
      <c r="A38">
        <v>2</v>
      </c>
      <c r="B38">
        <v>3.1</v>
      </c>
      <c r="C38" t="s">
        <v>677</v>
      </c>
    </row>
    <row r="39" spans="1:3">
      <c r="A39">
        <v>3</v>
      </c>
      <c r="B39">
        <v>3.05</v>
      </c>
      <c r="C39" t="s">
        <v>677</v>
      </c>
    </row>
    <row r="40" spans="1:3">
      <c r="A40">
        <v>4</v>
      </c>
      <c r="B40">
        <v>6.7</v>
      </c>
      <c r="C40" t="s">
        <v>678</v>
      </c>
    </row>
    <row r="41" spans="1:3">
      <c r="A41">
        <v>5</v>
      </c>
      <c r="B41">
        <v>5.3</v>
      </c>
      <c r="C41" t="s">
        <v>677</v>
      </c>
    </row>
    <row r="42" spans="1:3">
      <c r="A42">
        <v>6</v>
      </c>
      <c r="B42">
        <v>3.4</v>
      </c>
      <c r="C42" t="s">
        <v>677</v>
      </c>
    </row>
    <row r="43" spans="1:3">
      <c r="A43">
        <v>7</v>
      </c>
      <c r="B43">
        <v>4.8</v>
      </c>
      <c r="C43" t="s">
        <v>679</v>
      </c>
    </row>
    <row r="44" spans="1:3">
      <c r="A44">
        <v>8</v>
      </c>
      <c r="B44">
        <v>6.8</v>
      </c>
      <c r="C44" t="s">
        <v>680</v>
      </c>
    </row>
    <row r="45" spans="1:3">
      <c r="A45">
        <v>9</v>
      </c>
      <c r="B45">
        <v>4.8</v>
      </c>
      <c r="C45" t="s">
        <v>681</v>
      </c>
    </row>
    <row r="46" spans="1:3">
      <c r="A46">
        <v>10</v>
      </c>
      <c r="B46">
        <v>4.9000000000000004</v>
      </c>
      <c r="C46" t="s">
        <v>682</v>
      </c>
    </row>
    <row r="47" spans="1:3">
      <c r="A47">
        <v>11</v>
      </c>
      <c r="B47" s="91">
        <v>5</v>
      </c>
      <c r="C47" t="s">
        <v>683</v>
      </c>
    </row>
    <row r="48" spans="1:3">
      <c r="A48">
        <v>12</v>
      </c>
      <c r="B48">
        <v>4.4000000000000004</v>
      </c>
      <c r="C48" t="s">
        <v>677</v>
      </c>
    </row>
    <row r="49" spans="1:3">
      <c r="A49">
        <v>13</v>
      </c>
      <c r="B49">
        <v>3.4</v>
      </c>
      <c r="C49" t="s">
        <v>684</v>
      </c>
    </row>
    <row r="50" spans="1:3">
      <c r="A50">
        <v>14</v>
      </c>
      <c r="B50" s="91">
        <v>2</v>
      </c>
      <c r="C50" t="s">
        <v>677</v>
      </c>
    </row>
    <row r="51" spans="1:3">
      <c r="A51">
        <v>15</v>
      </c>
      <c r="B51">
        <v>2.6</v>
      </c>
      <c r="C51" t="s">
        <v>679</v>
      </c>
    </row>
    <row r="52" spans="1:3">
      <c r="A52">
        <v>16</v>
      </c>
      <c r="B52">
        <v>4.5</v>
      </c>
      <c r="C52" t="s">
        <v>685</v>
      </c>
    </row>
    <row r="54" spans="1:3">
      <c r="A54" s="1" t="s">
        <v>686</v>
      </c>
      <c r="B54" s="92">
        <f>AVERAGEIFS(B37:B52,C37:C52,"district heating system")</f>
        <v>3.6642857142857141</v>
      </c>
    </row>
    <row r="56" spans="1:3">
      <c r="A56" t="s">
        <v>687</v>
      </c>
    </row>
    <row r="57" spans="1:3">
      <c r="A57" t="s">
        <v>688</v>
      </c>
    </row>
    <row r="58" spans="1:3">
      <c r="A58" s="1" t="s">
        <v>689</v>
      </c>
      <c r="B58" s="93">
        <f>A32*B54</f>
        <v>2.5702346938775507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20"/>
  <sheetViews>
    <sheetView workbookViewId="0">
      <selection activeCell="J5" sqref="J5"/>
    </sheetView>
  </sheetViews>
  <sheetFormatPr defaultColWidth="8.85546875" defaultRowHeight="15"/>
  <cols>
    <col min="1" max="1" width="31.7109375" customWidth="1"/>
    <col min="2" max="7" width="10.85546875" customWidth="1"/>
    <col min="257" max="257" width="31.7109375" customWidth="1"/>
    <col min="258" max="263" width="10.85546875" customWidth="1"/>
    <col min="513" max="513" width="31.7109375" customWidth="1"/>
    <col min="514" max="519" width="10.85546875" customWidth="1"/>
    <col min="769" max="769" width="31.7109375" customWidth="1"/>
    <col min="770" max="775" width="10.85546875" customWidth="1"/>
    <col min="1025" max="1025" width="31.7109375" customWidth="1"/>
    <col min="1026" max="1031" width="10.85546875" customWidth="1"/>
    <col min="1281" max="1281" width="31.7109375" customWidth="1"/>
    <col min="1282" max="1287" width="10.85546875" customWidth="1"/>
    <col min="1537" max="1537" width="31.7109375" customWidth="1"/>
    <col min="1538" max="1543" width="10.85546875" customWidth="1"/>
    <col min="1793" max="1793" width="31.7109375" customWidth="1"/>
    <col min="1794" max="1799" width="10.85546875" customWidth="1"/>
    <col min="2049" max="2049" width="31.7109375" customWidth="1"/>
    <col min="2050" max="2055" width="10.85546875" customWidth="1"/>
    <col min="2305" max="2305" width="31.7109375" customWidth="1"/>
    <col min="2306" max="2311" width="10.85546875" customWidth="1"/>
    <col min="2561" max="2561" width="31.7109375" customWidth="1"/>
    <col min="2562" max="2567" width="10.85546875" customWidth="1"/>
    <col min="2817" max="2817" width="31.7109375" customWidth="1"/>
    <col min="2818" max="2823" width="10.85546875" customWidth="1"/>
    <col min="3073" max="3073" width="31.7109375" customWidth="1"/>
    <col min="3074" max="3079" width="10.85546875" customWidth="1"/>
    <col min="3329" max="3329" width="31.7109375" customWidth="1"/>
    <col min="3330" max="3335" width="10.85546875" customWidth="1"/>
    <col min="3585" max="3585" width="31.7109375" customWidth="1"/>
    <col min="3586" max="3591" width="10.85546875" customWidth="1"/>
    <col min="3841" max="3841" width="31.7109375" customWidth="1"/>
    <col min="3842" max="3847" width="10.85546875" customWidth="1"/>
    <col min="4097" max="4097" width="31.7109375" customWidth="1"/>
    <col min="4098" max="4103" width="10.85546875" customWidth="1"/>
    <col min="4353" max="4353" width="31.7109375" customWidth="1"/>
    <col min="4354" max="4359" width="10.85546875" customWidth="1"/>
    <col min="4609" max="4609" width="31.7109375" customWidth="1"/>
    <col min="4610" max="4615" width="10.85546875" customWidth="1"/>
    <col min="4865" max="4865" width="31.7109375" customWidth="1"/>
    <col min="4866" max="4871" width="10.85546875" customWidth="1"/>
    <col min="5121" max="5121" width="31.7109375" customWidth="1"/>
    <col min="5122" max="5127" width="10.85546875" customWidth="1"/>
    <col min="5377" max="5377" width="31.7109375" customWidth="1"/>
    <col min="5378" max="5383" width="10.85546875" customWidth="1"/>
    <col min="5633" max="5633" width="31.7109375" customWidth="1"/>
    <col min="5634" max="5639" width="10.85546875" customWidth="1"/>
    <col min="5889" max="5889" width="31.7109375" customWidth="1"/>
    <col min="5890" max="5895" width="10.85546875" customWidth="1"/>
    <col min="6145" max="6145" width="31.7109375" customWidth="1"/>
    <col min="6146" max="6151" width="10.85546875" customWidth="1"/>
    <col min="6401" max="6401" width="31.7109375" customWidth="1"/>
    <col min="6402" max="6407" width="10.85546875" customWidth="1"/>
    <col min="6657" max="6657" width="31.7109375" customWidth="1"/>
    <col min="6658" max="6663" width="10.85546875" customWidth="1"/>
    <col min="6913" max="6913" width="31.7109375" customWidth="1"/>
    <col min="6914" max="6919" width="10.85546875" customWidth="1"/>
    <col min="7169" max="7169" width="31.7109375" customWidth="1"/>
    <col min="7170" max="7175" width="10.85546875" customWidth="1"/>
    <col min="7425" max="7425" width="31.7109375" customWidth="1"/>
    <col min="7426" max="7431" width="10.85546875" customWidth="1"/>
    <col min="7681" max="7681" width="31.7109375" customWidth="1"/>
    <col min="7682" max="7687" width="10.85546875" customWidth="1"/>
    <col min="7937" max="7937" width="31.7109375" customWidth="1"/>
    <col min="7938" max="7943" width="10.85546875" customWidth="1"/>
    <col min="8193" max="8193" width="31.7109375" customWidth="1"/>
    <col min="8194" max="8199" width="10.85546875" customWidth="1"/>
    <col min="8449" max="8449" width="31.7109375" customWidth="1"/>
    <col min="8450" max="8455" width="10.85546875" customWidth="1"/>
    <col min="8705" max="8705" width="31.7109375" customWidth="1"/>
    <col min="8706" max="8711" width="10.85546875" customWidth="1"/>
    <col min="8961" max="8961" width="31.7109375" customWidth="1"/>
    <col min="8962" max="8967" width="10.85546875" customWidth="1"/>
    <col min="9217" max="9217" width="31.7109375" customWidth="1"/>
    <col min="9218" max="9223" width="10.85546875" customWidth="1"/>
    <col min="9473" max="9473" width="31.7109375" customWidth="1"/>
    <col min="9474" max="9479" width="10.85546875" customWidth="1"/>
    <col min="9729" max="9729" width="31.7109375" customWidth="1"/>
    <col min="9730" max="9735" width="10.85546875" customWidth="1"/>
    <col min="9985" max="9985" width="31.7109375" customWidth="1"/>
    <col min="9986" max="9991" width="10.85546875" customWidth="1"/>
    <col min="10241" max="10241" width="31.7109375" customWidth="1"/>
    <col min="10242" max="10247" width="10.85546875" customWidth="1"/>
    <col min="10497" max="10497" width="31.7109375" customWidth="1"/>
    <col min="10498" max="10503" width="10.85546875" customWidth="1"/>
    <col min="10753" max="10753" width="31.7109375" customWidth="1"/>
    <col min="10754" max="10759" width="10.85546875" customWidth="1"/>
    <col min="11009" max="11009" width="31.7109375" customWidth="1"/>
    <col min="11010" max="11015" width="10.85546875" customWidth="1"/>
    <col min="11265" max="11265" width="31.7109375" customWidth="1"/>
    <col min="11266" max="11271" width="10.85546875" customWidth="1"/>
    <col min="11521" max="11521" width="31.7109375" customWidth="1"/>
    <col min="11522" max="11527" width="10.85546875" customWidth="1"/>
    <col min="11777" max="11777" width="31.7109375" customWidth="1"/>
    <col min="11778" max="11783" width="10.85546875" customWidth="1"/>
    <col min="12033" max="12033" width="31.7109375" customWidth="1"/>
    <col min="12034" max="12039" width="10.85546875" customWidth="1"/>
    <col min="12289" max="12289" width="31.7109375" customWidth="1"/>
    <col min="12290" max="12295" width="10.85546875" customWidth="1"/>
    <col min="12545" max="12545" width="31.7109375" customWidth="1"/>
    <col min="12546" max="12551" width="10.85546875" customWidth="1"/>
    <col min="12801" max="12801" width="31.7109375" customWidth="1"/>
    <col min="12802" max="12807" width="10.85546875" customWidth="1"/>
    <col min="13057" max="13057" width="31.7109375" customWidth="1"/>
    <col min="13058" max="13063" width="10.85546875" customWidth="1"/>
    <col min="13313" max="13313" width="31.7109375" customWidth="1"/>
    <col min="13314" max="13319" width="10.85546875" customWidth="1"/>
    <col min="13569" max="13569" width="31.7109375" customWidth="1"/>
    <col min="13570" max="13575" width="10.85546875" customWidth="1"/>
    <col min="13825" max="13825" width="31.7109375" customWidth="1"/>
    <col min="13826" max="13831" width="10.85546875" customWidth="1"/>
    <col min="14081" max="14081" width="31.7109375" customWidth="1"/>
    <col min="14082" max="14087" width="10.85546875" customWidth="1"/>
    <col min="14337" max="14337" width="31.7109375" customWidth="1"/>
    <col min="14338" max="14343" width="10.85546875" customWidth="1"/>
    <col min="14593" max="14593" width="31.7109375" customWidth="1"/>
    <col min="14594" max="14599" width="10.85546875" customWidth="1"/>
    <col min="14849" max="14849" width="31.7109375" customWidth="1"/>
    <col min="14850" max="14855" width="10.85546875" customWidth="1"/>
    <col min="15105" max="15105" width="31.7109375" customWidth="1"/>
    <col min="15106" max="15111" width="10.85546875" customWidth="1"/>
    <col min="15361" max="15361" width="31.7109375" customWidth="1"/>
    <col min="15362" max="15367" width="10.85546875" customWidth="1"/>
    <col min="15617" max="15617" width="31.7109375" customWidth="1"/>
    <col min="15618" max="15623" width="10.85546875" customWidth="1"/>
    <col min="15873" max="15873" width="31.7109375" customWidth="1"/>
    <col min="15874" max="15879" width="10.85546875" customWidth="1"/>
    <col min="16129" max="16129" width="31.7109375" customWidth="1"/>
    <col min="16130" max="16135" width="10.85546875" customWidth="1"/>
  </cols>
  <sheetData>
    <row r="1" spans="1:7" s="8" customFormat="1" ht="12.75" customHeight="1">
      <c r="A1" s="25" t="s">
        <v>216</v>
      </c>
      <c r="B1"/>
      <c r="C1"/>
      <c r="D1"/>
      <c r="E1"/>
      <c r="F1"/>
      <c r="G1"/>
    </row>
    <row r="2" spans="1:7" ht="15" customHeight="1">
      <c r="A2" s="230" t="s">
        <v>217</v>
      </c>
      <c r="B2" s="231"/>
      <c r="C2" s="231"/>
      <c r="D2" s="231"/>
      <c r="E2" s="231"/>
      <c r="F2" s="231"/>
      <c r="G2" s="231"/>
    </row>
    <row r="3" spans="1:7" s="9" customFormat="1" ht="15" customHeight="1" thickBot="1">
      <c r="A3" s="26"/>
      <c r="B3" s="232" t="s">
        <v>218</v>
      </c>
      <c r="C3" s="232"/>
      <c r="D3" s="232"/>
      <c r="E3" s="232"/>
      <c r="F3" s="232"/>
      <c r="G3" s="233"/>
    </row>
    <row r="4" spans="1:7" s="10" customFormat="1" ht="15" customHeight="1" thickTop="1">
      <c r="A4" s="26"/>
      <c r="B4" s="27"/>
      <c r="C4" s="234" t="s">
        <v>219</v>
      </c>
      <c r="D4" s="234"/>
      <c r="E4" s="234"/>
      <c r="F4" s="234"/>
      <c r="G4" s="234"/>
    </row>
    <row r="5" spans="1:7" ht="52.5" thickBot="1">
      <c r="A5" s="28"/>
      <c r="B5" s="29" t="s">
        <v>220</v>
      </c>
      <c r="C5" s="29" t="s">
        <v>221</v>
      </c>
      <c r="D5" s="29" t="s">
        <v>222</v>
      </c>
      <c r="E5" s="29" t="s">
        <v>223</v>
      </c>
      <c r="F5" s="29" t="s">
        <v>224</v>
      </c>
      <c r="G5" s="29" t="s">
        <v>225</v>
      </c>
    </row>
    <row r="6" spans="1:7" ht="15.75" thickTop="1">
      <c r="A6" s="30" t="s">
        <v>226</v>
      </c>
      <c r="B6" s="31">
        <v>118.2</v>
      </c>
      <c r="C6" s="31">
        <v>73.900000000000006</v>
      </c>
      <c r="D6" s="31">
        <v>7</v>
      </c>
      <c r="E6" s="31">
        <v>9.4</v>
      </c>
      <c r="F6" s="31">
        <v>21.1</v>
      </c>
      <c r="G6" s="31">
        <v>6.8</v>
      </c>
    </row>
    <row r="7" spans="1:7" ht="15" customHeight="1">
      <c r="A7" s="32" t="s">
        <v>227</v>
      </c>
      <c r="B7" s="33" t="s">
        <v>3</v>
      </c>
      <c r="C7" s="33" t="s">
        <v>3</v>
      </c>
      <c r="D7" s="33" t="s">
        <v>3</v>
      </c>
      <c r="E7" s="33" t="s">
        <v>3</v>
      </c>
      <c r="F7" s="33" t="s">
        <v>3</v>
      </c>
      <c r="G7" s="33" t="s">
        <v>3</v>
      </c>
    </row>
    <row r="8" spans="1:7" ht="12.75" customHeight="1">
      <c r="A8" s="34" t="s">
        <v>122</v>
      </c>
      <c r="B8" s="35">
        <v>21</v>
      </c>
      <c r="C8" s="35">
        <v>10.8</v>
      </c>
      <c r="D8" s="35">
        <v>1.9</v>
      </c>
      <c r="E8" s="35">
        <v>3.2</v>
      </c>
      <c r="F8" s="35">
        <v>4.7</v>
      </c>
      <c r="G8" s="35">
        <v>0.5</v>
      </c>
    </row>
    <row r="9" spans="1:7" ht="15" customHeight="1">
      <c r="A9" s="36" t="s">
        <v>123</v>
      </c>
      <c r="B9" s="35">
        <v>5.6</v>
      </c>
      <c r="C9" s="35">
        <v>3.2</v>
      </c>
      <c r="D9" s="35">
        <v>0.3</v>
      </c>
      <c r="E9" s="35">
        <v>1</v>
      </c>
      <c r="F9" s="35">
        <v>1</v>
      </c>
      <c r="G9" s="35" t="s">
        <v>142</v>
      </c>
    </row>
    <row r="10" spans="1:7">
      <c r="A10" s="36" t="s">
        <v>124</v>
      </c>
      <c r="B10" s="35">
        <v>15.4</v>
      </c>
      <c r="C10" s="35">
        <v>7.6</v>
      </c>
      <c r="D10" s="35">
        <v>1.6</v>
      </c>
      <c r="E10" s="35">
        <v>2.2000000000000002</v>
      </c>
      <c r="F10" s="35">
        <v>3.7</v>
      </c>
      <c r="G10" s="35">
        <v>0.4</v>
      </c>
    </row>
    <row r="11" spans="1:7" ht="10.5" customHeight="1">
      <c r="A11" s="34" t="s">
        <v>125</v>
      </c>
      <c r="B11" s="35">
        <v>26.4</v>
      </c>
      <c r="C11" s="35">
        <v>18.2</v>
      </c>
      <c r="D11" s="35">
        <v>1.3</v>
      </c>
      <c r="E11" s="35">
        <v>2</v>
      </c>
      <c r="F11" s="35">
        <v>4</v>
      </c>
      <c r="G11" s="35">
        <v>1</v>
      </c>
    </row>
    <row r="12" spans="1:7" ht="10.5" customHeight="1">
      <c r="A12" s="36" t="s">
        <v>126</v>
      </c>
      <c r="B12" s="35">
        <v>18.100000000000001</v>
      </c>
      <c r="C12" s="35">
        <v>12.3</v>
      </c>
      <c r="D12" s="35">
        <v>0.9</v>
      </c>
      <c r="E12" s="35">
        <v>1.5</v>
      </c>
      <c r="F12" s="35">
        <v>2.8</v>
      </c>
      <c r="G12" s="35">
        <v>0.6</v>
      </c>
    </row>
    <row r="13" spans="1:7" ht="10.5" customHeight="1">
      <c r="A13" s="36" t="s">
        <v>127</v>
      </c>
      <c r="B13" s="35">
        <v>8.3000000000000007</v>
      </c>
      <c r="C13" s="35">
        <v>5.9</v>
      </c>
      <c r="D13" s="35">
        <v>0.4</v>
      </c>
      <c r="E13" s="35">
        <v>0.5</v>
      </c>
      <c r="F13" s="35">
        <v>1.2</v>
      </c>
      <c r="G13" s="35">
        <v>0.4</v>
      </c>
    </row>
    <row r="14" spans="1:7" ht="10.5" customHeight="1">
      <c r="A14" s="34" t="s">
        <v>128</v>
      </c>
      <c r="B14" s="35">
        <v>44.4</v>
      </c>
      <c r="C14" s="35">
        <v>28.7</v>
      </c>
      <c r="D14" s="35">
        <v>2.2999999999999998</v>
      </c>
      <c r="E14" s="35">
        <v>2.4</v>
      </c>
      <c r="F14" s="35">
        <v>7.2</v>
      </c>
      <c r="G14" s="35">
        <v>3.9</v>
      </c>
    </row>
    <row r="15" spans="1:7" ht="10.5" customHeight="1">
      <c r="A15" s="36" t="s">
        <v>129</v>
      </c>
      <c r="B15" s="35">
        <v>23.5</v>
      </c>
      <c r="C15" s="35">
        <v>14.4</v>
      </c>
      <c r="D15" s="35">
        <v>1.8</v>
      </c>
      <c r="E15" s="35">
        <v>1.2</v>
      </c>
      <c r="F15" s="35">
        <v>4.0999999999999996</v>
      </c>
      <c r="G15" s="35">
        <v>2</v>
      </c>
    </row>
    <row r="16" spans="1:7" ht="10.5" customHeight="1">
      <c r="A16" s="36" t="s">
        <v>130</v>
      </c>
      <c r="B16" s="35">
        <v>7.2</v>
      </c>
      <c r="C16" s="35">
        <v>5</v>
      </c>
      <c r="D16" s="35">
        <v>0.2</v>
      </c>
      <c r="E16" s="35">
        <v>0.4</v>
      </c>
      <c r="F16" s="35">
        <v>0.8</v>
      </c>
      <c r="G16" s="35">
        <v>0.8</v>
      </c>
    </row>
    <row r="17" spans="1:10" ht="10.5" customHeight="1">
      <c r="A17" s="36" t="s">
        <v>131</v>
      </c>
      <c r="B17" s="35">
        <v>13.8</v>
      </c>
      <c r="C17" s="35">
        <v>9.3000000000000007</v>
      </c>
      <c r="D17" s="35">
        <v>0.3</v>
      </c>
      <c r="E17" s="35">
        <v>0.8</v>
      </c>
      <c r="F17" s="35">
        <v>2.2999999999999998</v>
      </c>
      <c r="G17" s="35">
        <v>1.1000000000000001</v>
      </c>
    </row>
    <row r="18" spans="1:10" ht="10.5" customHeight="1">
      <c r="A18" s="34" t="s">
        <v>132</v>
      </c>
      <c r="B18" s="35">
        <v>26.4</v>
      </c>
      <c r="C18" s="35">
        <v>16.2</v>
      </c>
      <c r="D18" s="35">
        <v>1.6</v>
      </c>
      <c r="E18" s="35">
        <v>1.9</v>
      </c>
      <c r="F18" s="35">
        <v>5.3</v>
      </c>
      <c r="G18" s="35">
        <v>1.4</v>
      </c>
    </row>
    <row r="19" spans="1:10" ht="10.5" customHeight="1">
      <c r="A19" s="36" t="s">
        <v>133</v>
      </c>
      <c r="B19" s="35">
        <v>8.5</v>
      </c>
      <c r="C19" s="35">
        <v>5.6</v>
      </c>
      <c r="D19" s="35">
        <v>0.4</v>
      </c>
      <c r="E19" s="35">
        <v>0.5</v>
      </c>
      <c r="F19" s="35">
        <v>1.3</v>
      </c>
      <c r="G19" s="35">
        <v>0.7</v>
      </c>
    </row>
    <row r="20" spans="1:10" ht="10.5" customHeight="1">
      <c r="A20" s="37" t="s">
        <v>134</v>
      </c>
      <c r="B20" s="35">
        <v>4.2</v>
      </c>
      <c r="C20" s="35">
        <v>2.9</v>
      </c>
      <c r="D20" s="35">
        <v>0.2</v>
      </c>
      <c r="E20" s="35" t="s">
        <v>142</v>
      </c>
      <c r="F20" s="35">
        <v>0.6</v>
      </c>
      <c r="G20" s="35">
        <v>0.2</v>
      </c>
    </row>
    <row r="21" spans="1:10" ht="10.5" customHeight="1">
      <c r="A21" s="37" t="s">
        <v>135</v>
      </c>
      <c r="B21" s="35">
        <v>4.3</v>
      </c>
      <c r="C21" s="35">
        <v>2.8</v>
      </c>
      <c r="D21" s="35">
        <v>0.2</v>
      </c>
      <c r="E21" s="35" t="s">
        <v>142</v>
      </c>
      <c r="F21" s="35">
        <v>0.7</v>
      </c>
      <c r="G21" s="35" t="s">
        <v>142</v>
      </c>
    </row>
    <row r="22" spans="1:10" ht="10.5" customHeight="1">
      <c r="A22" s="36" t="s">
        <v>136</v>
      </c>
      <c r="B22" s="35">
        <v>17.899999999999999</v>
      </c>
      <c r="C22" s="35">
        <v>10.6</v>
      </c>
      <c r="D22" s="35">
        <v>1.1000000000000001</v>
      </c>
      <c r="E22" s="35">
        <v>1.4</v>
      </c>
      <c r="F22" s="35">
        <v>4</v>
      </c>
      <c r="G22" s="35">
        <v>0.8</v>
      </c>
    </row>
    <row r="23" spans="1:10" ht="10.5" customHeight="1">
      <c r="A23" s="32" t="s">
        <v>228</v>
      </c>
      <c r="B23" s="33" t="s">
        <v>3</v>
      </c>
      <c r="C23" s="33" t="s">
        <v>3</v>
      </c>
      <c r="D23" s="33" t="s">
        <v>3</v>
      </c>
      <c r="E23" s="33" t="s">
        <v>3</v>
      </c>
      <c r="F23" s="33" t="s">
        <v>3</v>
      </c>
      <c r="G23" s="33" t="s">
        <v>3</v>
      </c>
    </row>
    <row r="24" spans="1:10" ht="10.5" customHeight="1">
      <c r="A24" s="34" t="s">
        <v>137</v>
      </c>
      <c r="B24" s="35">
        <v>94.7</v>
      </c>
      <c r="C24" s="35">
        <v>55.4</v>
      </c>
      <c r="D24" s="35">
        <v>6.7</v>
      </c>
      <c r="E24" s="35">
        <v>8.8000000000000007</v>
      </c>
      <c r="F24" s="35">
        <v>20.9</v>
      </c>
      <c r="G24" s="35">
        <v>2.9</v>
      </c>
    </row>
    <row r="25" spans="1:10" ht="10.5" customHeight="1">
      <c r="A25" s="36" t="s">
        <v>229</v>
      </c>
      <c r="B25" s="35">
        <v>82.2</v>
      </c>
      <c r="C25" s="35">
        <v>47.5</v>
      </c>
      <c r="D25" s="35">
        <v>6.2</v>
      </c>
      <c r="E25" s="35">
        <v>7.6</v>
      </c>
      <c r="F25" s="35">
        <v>18.600000000000001</v>
      </c>
      <c r="G25" s="35">
        <v>2.4</v>
      </c>
    </row>
    <row r="26" spans="1:10" ht="10.5" customHeight="1">
      <c r="A26" s="36" t="s">
        <v>230</v>
      </c>
      <c r="B26" s="35">
        <v>12.5</v>
      </c>
      <c r="C26" s="35">
        <v>7.9</v>
      </c>
      <c r="D26" s="35">
        <v>0.5</v>
      </c>
      <c r="E26" s="35">
        <v>1.2</v>
      </c>
      <c r="F26" s="35">
        <v>2.2999999999999998</v>
      </c>
      <c r="G26" s="35">
        <v>0.6</v>
      </c>
    </row>
    <row r="27" spans="1:10" s="16" customFormat="1" ht="10.5" customHeight="1">
      <c r="A27" s="34" t="s">
        <v>138</v>
      </c>
      <c r="B27" s="35">
        <v>23.5</v>
      </c>
      <c r="C27" s="35">
        <v>18.5</v>
      </c>
      <c r="D27" s="35">
        <v>0.3</v>
      </c>
      <c r="E27" s="35">
        <v>0.6</v>
      </c>
      <c r="F27" s="35">
        <v>0.2</v>
      </c>
      <c r="G27" s="35">
        <v>3.9</v>
      </c>
    </row>
    <row r="28" spans="1:10" s="16" customFormat="1" ht="10.5" customHeight="1">
      <c r="A28" s="32" t="s">
        <v>231</v>
      </c>
      <c r="B28" s="33" t="s">
        <v>3</v>
      </c>
      <c r="C28" s="33" t="s">
        <v>3</v>
      </c>
      <c r="D28" s="33" t="s">
        <v>3</v>
      </c>
      <c r="E28" s="33" t="s">
        <v>3</v>
      </c>
      <c r="F28" s="33" t="s">
        <v>3</v>
      </c>
      <c r="G28" s="33" t="s">
        <v>3</v>
      </c>
    </row>
    <row r="29" spans="1:10" ht="10.5" customHeight="1">
      <c r="A29" s="34" t="s">
        <v>139</v>
      </c>
      <c r="B29" s="35">
        <v>98.5</v>
      </c>
      <c r="C29" s="35">
        <v>60.1</v>
      </c>
      <c r="D29" s="35">
        <v>6.6</v>
      </c>
      <c r="E29" s="35">
        <v>8.3000000000000007</v>
      </c>
      <c r="F29" s="35">
        <v>19.5</v>
      </c>
      <c r="G29" s="35">
        <v>4</v>
      </c>
    </row>
    <row r="30" spans="1:10" ht="10.5" customHeight="1">
      <c r="A30" s="34" t="s">
        <v>140</v>
      </c>
      <c r="B30" s="35">
        <v>12.3</v>
      </c>
      <c r="C30" s="35">
        <v>8.6</v>
      </c>
      <c r="D30" s="35">
        <v>0.2</v>
      </c>
      <c r="E30" s="35">
        <v>0.6</v>
      </c>
      <c r="F30" s="35">
        <v>1.2</v>
      </c>
      <c r="G30" s="35">
        <v>1.7</v>
      </c>
    </row>
    <row r="31" spans="1:10" ht="14.25" customHeight="1">
      <c r="A31" s="34" t="s">
        <v>232</v>
      </c>
      <c r="B31" s="35">
        <v>7.4</v>
      </c>
      <c r="C31" s="35">
        <v>5.2</v>
      </c>
      <c r="D31" s="35" t="s">
        <v>142</v>
      </c>
      <c r="E31" s="35">
        <v>0.5</v>
      </c>
      <c r="F31" s="35" t="s">
        <v>142</v>
      </c>
      <c r="G31" s="35">
        <v>1.1000000000000001</v>
      </c>
      <c r="H31" s="11"/>
      <c r="I31" s="11"/>
      <c r="J31" s="11"/>
    </row>
    <row r="32" spans="1:10" ht="10.5" customHeight="1">
      <c r="A32" s="32" t="s">
        <v>233</v>
      </c>
      <c r="B32" s="33" t="s">
        <v>3</v>
      </c>
      <c r="C32" s="33" t="s">
        <v>3</v>
      </c>
      <c r="D32" s="33" t="s">
        <v>3</v>
      </c>
      <c r="E32" s="33" t="s">
        <v>3</v>
      </c>
      <c r="F32" s="33" t="s">
        <v>3</v>
      </c>
      <c r="G32" s="33" t="s">
        <v>3</v>
      </c>
      <c r="H32" s="11"/>
      <c r="I32" s="11"/>
      <c r="J32" s="11"/>
    </row>
    <row r="33" spans="1:10" ht="10.5" customHeight="1">
      <c r="A33" s="34" t="s">
        <v>234</v>
      </c>
      <c r="B33" s="35">
        <v>42.5</v>
      </c>
      <c r="C33" s="35">
        <v>27.5</v>
      </c>
      <c r="D33" s="35">
        <v>2.2999999999999998</v>
      </c>
      <c r="E33" s="35">
        <v>4.3</v>
      </c>
      <c r="F33" s="35">
        <v>6.7</v>
      </c>
      <c r="G33" s="35">
        <v>1.8</v>
      </c>
      <c r="H33" s="11"/>
      <c r="I33" s="11"/>
      <c r="J33" s="11"/>
    </row>
    <row r="34" spans="1:10" ht="10.5" customHeight="1">
      <c r="A34" s="34" t="s">
        <v>235</v>
      </c>
      <c r="B34" s="35">
        <v>33.5</v>
      </c>
      <c r="C34" s="35">
        <v>20.100000000000001</v>
      </c>
      <c r="D34" s="35">
        <v>2.4</v>
      </c>
      <c r="E34" s="35">
        <v>2.2999999999999998</v>
      </c>
      <c r="F34" s="35">
        <v>6.3</v>
      </c>
      <c r="G34" s="35">
        <v>2.4</v>
      </c>
      <c r="H34" s="11"/>
      <c r="I34" s="11"/>
      <c r="J34" s="11"/>
    </row>
    <row r="35" spans="1:10" ht="10.5" customHeight="1">
      <c r="A35" s="34" t="s">
        <v>236</v>
      </c>
      <c r="B35" s="35">
        <v>12.7</v>
      </c>
      <c r="C35" s="35">
        <v>7</v>
      </c>
      <c r="D35" s="35">
        <v>1</v>
      </c>
      <c r="E35" s="35">
        <v>1.3</v>
      </c>
      <c r="F35" s="35">
        <v>3.2</v>
      </c>
      <c r="G35" s="35">
        <v>0.3</v>
      </c>
    </row>
    <row r="36" spans="1:10" ht="10.5" customHeight="1">
      <c r="A36" s="34" t="s">
        <v>237</v>
      </c>
      <c r="B36" s="35">
        <v>22.8</v>
      </c>
      <c r="C36" s="35">
        <v>14.6</v>
      </c>
      <c r="D36" s="35">
        <v>1</v>
      </c>
      <c r="E36" s="35">
        <v>1.2</v>
      </c>
      <c r="F36" s="35">
        <v>4.2</v>
      </c>
      <c r="G36" s="35">
        <v>1.8</v>
      </c>
    </row>
    <row r="37" spans="1:10" ht="10.5" customHeight="1">
      <c r="A37" s="34" t="s">
        <v>141</v>
      </c>
      <c r="B37" s="35">
        <v>6.7</v>
      </c>
      <c r="C37" s="35">
        <v>4.8</v>
      </c>
      <c r="D37" s="35">
        <v>0.3</v>
      </c>
      <c r="E37" s="35">
        <v>0.3</v>
      </c>
      <c r="F37" s="35">
        <v>0.8</v>
      </c>
      <c r="G37" s="35">
        <v>0.4</v>
      </c>
    </row>
    <row r="38" spans="1:10" ht="10.5" customHeight="1">
      <c r="A38" s="32" t="s">
        <v>238</v>
      </c>
      <c r="B38" s="33" t="s">
        <v>3</v>
      </c>
      <c r="C38" s="33" t="s">
        <v>3</v>
      </c>
      <c r="D38" s="33" t="s">
        <v>3</v>
      </c>
      <c r="E38" s="33" t="s">
        <v>3</v>
      </c>
      <c r="F38" s="33" t="s">
        <v>3</v>
      </c>
      <c r="G38" s="33" t="s">
        <v>3</v>
      </c>
    </row>
    <row r="39" spans="1:10" ht="10.5" customHeight="1">
      <c r="A39" s="34" t="s">
        <v>239</v>
      </c>
      <c r="B39" s="35">
        <v>20.8</v>
      </c>
      <c r="C39" s="35">
        <v>13.6</v>
      </c>
      <c r="D39" s="35">
        <v>1.1000000000000001</v>
      </c>
      <c r="E39" s="35">
        <v>2.9</v>
      </c>
      <c r="F39" s="35">
        <v>3.1</v>
      </c>
      <c r="G39" s="35" t="s">
        <v>142</v>
      </c>
    </row>
    <row r="40" spans="1:10" ht="10.5" customHeight="1">
      <c r="A40" s="34" t="s">
        <v>143</v>
      </c>
      <c r="B40" s="35">
        <v>12.6</v>
      </c>
      <c r="C40" s="35">
        <v>9.5</v>
      </c>
      <c r="D40" s="35">
        <v>0.8</v>
      </c>
      <c r="E40" s="35">
        <v>1.1000000000000001</v>
      </c>
      <c r="F40" s="35">
        <v>1.1000000000000001</v>
      </c>
      <c r="G40" s="35" t="s">
        <v>142</v>
      </c>
    </row>
    <row r="41" spans="1:10" ht="10.5" customHeight="1">
      <c r="A41" s="34" t="s">
        <v>144</v>
      </c>
      <c r="B41" s="35">
        <v>12.8</v>
      </c>
      <c r="C41" s="35">
        <v>8.3000000000000007</v>
      </c>
      <c r="D41" s="35">
        <v>0.5</v>
      </c>
      <c r="E41" s="35">
        <v>0.9</v>
      </c>
      <c r="F41" s="35">
        <v>2.7</v>
      </c>
      <c r="G41" s="35">
        <v>0.4</v>
      </c>
    </row>
    <row r="42" spans="1:10" ht="14.25" customHeight="1">
      <c r="A42" s="34" t="s">
        <v>145</v>
      </c>
      <c r="B42" s="35">
        <v>18.3</v>
      </c>
      <c r="C42" s="35">
        <v>10.3</v>
      </c>
      <c r="D42" s="35">
        <v>1</v>
      </c>
      <c r="E42" s="35">
        <v>1.4</v>
      </c>
      <c r="F42" s="35">
        <v>4</v>
      </c>
      <c r="G42" s="35">
        <v>1.5</v>
      </c>
    </row>
    <row r="43" spans="1:10" ht="10.5" customHeight="1">
      <c r="A43" s="34" t="s">
        <v>146</v>
      </c>
      <c r="B43" s="35">
        <v>16</v>
      </c>
      <c r="C43" s="35">
        <v>8.4</v>
      </c>
      <c r="D43" s="35">
        <v>1.3</v>
      </c>
      <c r="E43" s="35">
        <v>1.1000000000000001</v>
      </c>
      <c r="F43" s="35">
        <v>3.8</v>
      </c>
      <c r="G43" s="35">
        <v>1.4</v>
      </c>
    </row>
    <row r="44" spans="1:10" ht="10.5" customHeight="1">
      <c r="A44" s="34" t="s">
        <v>147</v>
      </c>
      <c r="B44" s="35">
        <v>16.8</v>
      </c>
      <c r="C44" s="35">
        <v>10.5</v>
      </c>
      <c r="D44" s="35">
        <v>1</v>
      </c>
      <c r="E44" s="35">
        <v>0.9</v>
      </c>
      <c r="F44" s="35">
        <v>2.7</v>
      </c>
      <c r="G44" s="35">
        <v>1.8</v>
      </c>
    </row>
    <row r="45" spans="1:10" ht="10.5" customHeight="1">
      <c r="A45" s="34" t="s">
        <v>148</v>
      </c>
      <c r="B45" s="35">
        <v>17</v>
      </c>
      <c r="C45" s="35">
        <v>10.9</v>
      </c>
      <c r="D45" s="35">
        <v>1.1000000000000001</v>
      </c>
      <c r="E45" s="35">
        <v>1</v>
      </c>
      <c r="F45" s="35">
        <v>2.9</v>
      </c>
      <c r="G45" s="35">
        <v>1.2</v>
      </c>
    </row>
    <row r="46" spans="1:10" ht="10.5" customHeight="1">
      <c r="A46" s="34" t="s">
        <v>240</v>
      </c>
      <c r="B46" s="35">
        <v>3.8</v>
      </c>
      <c r="C46" s="35">
        <v>2.2999999999999998</v>
      </c>
      <c r="D46" s="35">
        <v>0.3</v>
      </c>
      <c r="E46" s="35" t="s">
        <v>142</v>
      </c>
      <c r="F46" s="35">
        <v>0.9</v>
      </c>
      <c r="G46" s="35">
        <v>0.3</v>
      </c>
    </row>
    <row r="47" spans="1:10" ht="10.5" customHeight="1">
      <c r="A47" s="32" t="s">
        <v>241</v>
      </c>
      <c r="B47" s="33" t="s">
        <v>3</v>
      </c>
      <c r="C47" s="33" t="s">
        <v>3</v>
      </c>
      <c r="D47" s="33" t="s">
        <v>3</v>
      </c>
      <c r="E47" s="33" t="s">
        <v>3</v>
      </c>
      <c r="F47" s="33" t="s">
        <v>3</v>
      </c>
      <c r="G47" s="33" t="s">
        <v>3</v>
      </c>
    </row>
    <row r="48" spans="1:10" ht="10.5" customHeight="1">
      <c r="A48" s="34" t="s">
        <v>242</v>
      </c>
      <c r="B48" s="35">
        <v>47.5</v>
      </c>
      <c r="C48" s="35">
        <v>45.2</v>
      </c>
      <c r="D48" s="35">
        <v>2.2999999999999998</v>
      </c>
      <c r="E48" s="35" t="s">
        <v>149</v>
      </c>
      <c r="F48" s="35" t="s">
        <v>149</v>
      </c>
      <c r="G48" s="35" t="s">
        <v>149</v>
      </c>
    </row>
    <row r="49" spans="1:7" ht="10.5" customHeight="1">
      <c r="A49" s="34" t="s">
        <v>243</v>
      </c>
      <c r="B49" s="35">
        <v>29.5</v>
      </c>
      <c r="C49" s="35">
        <v>25.4</v>
      </c>
      <c r="D49" s="35">
        <v>4.0999999999999996</v>
      </c>
      <c r="E49" s="35" t="s">
        <v>149</v>
      </c>
      <c r="F49" s="35" t="s">
        <v>149</v>
      </c>
      <c r="G49" s="35" t="s">
        <v>149</v>
      </c>
    </row>
    <row r="50" spans="1:7" ht="10.5" customHeight="1">
      <c r="A50" s="34" t="s">
        <v>244</v>
      </c>
      <c r="B50" s="35">
        <v>1.8</v>
      </c>
      <c r="C50" s="35">
        <v>1.2</v>
      </c>
      <c r="D50" s="35">
        <v>0.5</v>
      </c>
      <c r="E50" s="35" t="s">
        <v>149</v>
      </c>
      <c r="F50" s="35" t="s">
        <v>149</v>
      </c>
      <c r="G50" s="35" t="s">
        <v>149</v>
      </c>
    </row>
    <row r="51" spans="1:7" ht="10.5" customHeight="1">
      <c r="A51" s="34" t="s">
        <v>245</v>
      </c>
      <c r="B51" s="35">
        <v>2.1</v>
      </c>
      <c r="C51" s="35">
        <v>2</v>
      </c>
      <c r="D51" s="35" t="s">
        <v>142</v>
      </c>
      <c r="E51" s="35" t="s">
        <v>149</v>
      </c>
      <c r="F51" s="35" t="s">
        <v>149</v>
      </c>
      <c r="G51" s="35" t="s">
        <v>149</v>
      </c>
    </row>
    <row r="52" spans="1:7" ht="10.5" customHeight="1">
      <c r="A52" s="34" t="s">
        <v>246</v>
      </c>
      <c r="B52" s="35">
        <v>37.299999999999997</v>
      </c>
      <c r="C52" s="35" t="s">
        <v>149</v>
      </c>
      <c r="D52" s="35" t="s">
        <v>149</v>
      </c>
      <c r="E52" s="35">
        <v>9.4</v>
      </c>
      <c r="F52" s="35">
        <v>21.1</v>
      </c>
      <c r="G52" s="35">
        <v>6.8</v>
      </c>
    </row>
    <row r="53" spans="1:7" ht="10.5" customHeight="1">
      <c r="A53" s="32" t="s">
        <v>247</v>
      </c>
      <c r="B53" s="33" t="s">
        <v>3</v>
      </c>
      <c r="C53" s="33" t="s">
        <v>3</v>
      </c>
      <c r="D53" s="33" t="s">
        <v>3</v>
      </c>
      <c r="E53" s="33" t="s">
        <v>3</v>
      </c>
      <c r="F53" s="33" t="s">
        <v>3</v>
      </c>
      <c r="G53" s="33" t="s">
        <v>3</v>
      </c>
    </row>
    <row r="54" spans="1:7" ht="10.5" customHeight="1">
      <c r="A54" s="34" t="s">
        <v>248</v>
      </c>
      <c r="B54" s="35">
        <v>40.200000000000003</v>
      </c>
      <c r="C54" s="35">
        <v>27.3</v>
      </c>
      <c r="D54" s="35">
        <v>2</v>
      </c>
      <c r="E54" s="35">
        <v>2.4</v>
      </c>
      <c r="F54" s="35">
        <v>3.3</v>
      </c>
      <c r="G54" s="35">
        <v>5.2</v>
      </c>
    </row>
    <row r="55" spans="1:7" ht="10.5" customHeight="1">
      <c r="A55" s="34" t="s">
        <v>150</v>
      </c>
      <c r="B55" s="35">
        <v>32.9</v>
      </c>
      <c r="C55" s="35">
        <v>18.100000000000001</v>
      </c>
      <c r="D55" s="35">
        <v>2.5</v>
      </c>
      <c r="E55" s="35">
        <v>3.2</v>
      </c>
      <c r="F55" s="35">
        <v>8.6999999999999993</v>
      </c>
      <c r="G55" s="35">
        <v>0.5</v>
      </c>
    </row>
    <row r="56" spans="1:7" ht="10.5" customHeight="1">
      <c r="A56" s="34" t="s">
        <v>151</v>
      </c>
      <c r="B56" s="35">
        <v>18</v>
      </c>
      <c r="C56" s="35">
        <v>12.6</v>
      </c>
      <c r="D56" s="35">
        <v>0.9</v>
      </c>
      <c r="E56" s="35">
        <v>1.6</v>
      </c>
      <c r="F56" s="35">
        <v>2</v>
      </c>
      <c r="G56" s="35">
        <v>0.8</v>
      </c>
    </row>
    <row r="57" spans="1:7" ht="10.5" customHeight="1">
      <c r="A57" s="34" t="s">
        <v>152</v>
      </c>
      <c r="B57" s="35">
        <v>15.3</v>
      </c>
      <c r="C57" s="35">
        <v>9.5</v>
      </c>
      <c r="D57" s="35">
        <v>1.1000000000000001</v>
      </c>
      <c r="E57" s="35">
        <v>1.4</v>
      </c>
      <c r="F57" s="35">
        <v>3.4</v>
      </c>
      <c r="G57" s="35" t="s">
        <v>142</v>
      </c>
    </row>
    <row r="58" spans="1:7" ht="10.5" customHeight="1">
      <c r="A58" s="34" t="s">
        <v>249</v>
      </c>
      <c r="B58" s="35">
        <v>6.7</v>
      </c>
      <c r="C58" s="35">
        <v>2.8</v>
      </c>
      <c r="D58" s="35">
        <v>0.3</v>
      </c>
      <c r="E58" s="35">
        <v>0.5</v>
      </c>
      <c r="F58" s="35">
        <v>3</v>
      </c>
      <c r="G58" s="35" t="s">
        <v>142</v>
      </c>
    </row>
    <row r="59" spans="1:7" ht="10.5" customHeight="1">
      <c r="A59" s="34" t="s">
        <v>250</v>
      </c>
      <c r="B59" s="35">
        <v>3</v>
      </c>
      <c r="C59" s="35">
        <v>2.2000000000000002</v>
      </c>
      <c r="D59" s="35">
        <v>0.2</v>
      </c>
      <c r="E59" s="35" t="s">
        <v>142</v>
      </c>
      <c r="F59" s="35" t="s">
        <v>142</v>
      </c>
      <c r="G59" s="35" t="s">
        <v>142</v>
      </c>
    </row>
    <row r="60" spans="1:7" ht="10.5" customHeight="1">
      <c r="A60" s="34" t="s">
        <v>153</v>
      </c>
      <c r="B60" s="35">
        <v>1.4</v>
      </c>
      <c r="C60" s="35">
        <v>0.9</v>
      </c>
      <c r="D60" s="35" t="s">
        <v>142</v>
      </c>
      <c r="E60" s="35" t="s">
        <v>142</v>
      </c>
      <c r="F60" s="35">
        <v>0.3</v>
      </c>
      <c r="G60" s="35" t="s">
        <v>149</v>
      </c>
    </row>
    <row r="61" spans="1:7" ht="10.5" customHeight="1">
      <c r="A61" s="34" t="s">
        <v>251</v>
      </c>
      <c r="B61" s="35">
        <v>0.7</v>
      </c>
      <c r="C61" s="35">
        <v>0.5</v>
      </c>
      <c r="D61" s="35" t="s">
        <v>142</v>
      </c>
      <c r="E61" s="35" t="s">
        <v>149</v>
      </c>
      <c r="F61" s="35" t="s">
        <v>142</v>
      </c>
      <c r="G61" s="35" t="s">
        <v>142</v>
      </c>
    </row>
    <row r="62" spans="1:7" ht="10.5" customHeight="1">
      <c r="A62" s="32" t="s">
        <v>252</v>
      </c>
      <c r="B62" s="33" t="s">
        <v>3</v>
      </c>
      <c r="C62" s="33" t="s">
        <v>3</v>
      </c>
      <c r="D62" s="33" t="s">
        <v>3</v>
      </c>
      <c r="E62" s="33" t="s">
        <v>3</v>
      </c>
      <c r="F62" s="33" t="s">
        <v>3</v>
      </c>
      <c r="G62" s="33" t="s">
        <v>3</v>
      </c>
    </row>
    <row r="63" spans="1:7" ht="10.5" customHeight="1">
      <c r="A63" s="34" t="s">
        <v>253</v>
      </c>
      <c r="B63" s="35">
        <v>73.099999999999994</v>
      </c>
      <c r="C63" s="35">
        <v>59.3</v>
      </c>
      <c r="D63" s="35">
        <v>5</v>
      </c>
      <c r="E63" s="35">
        <v>6.4</v>
      </c>
      <c r="F63" s="35" t="s">
        <v>149</v>
      </c>
      <c r="G63" s="35">
        <v>2.4</v>
      </c>
    </row>
    <row r="64" spans="1:7" ht="10.5" customHeight="1">
      <c r="A64" s="34" t="s">
        <v>154</v>
      </c>
      <c r="B64" s="35">
        <v>9.8000000000000007</v>
      </c>
      <c r="C64" s="35">
        <v>5.3</v>
      </c>
      <c r="D64" s="35">
        <v>0.3</v>
      </c>
      <c r="E64" s="35">
        <v>0.5</v>
      </c>
      <c r="F64" s="35" t="s">
        <v>149</v>
      </c>
      <c r="G64" s="35">
        <v>3.7</v>
      </c>
    </row>
    <row r="65" spans="1:7" ht="10.5" customHeight="1">
      <c r="A65" s="34" t="s">
        <v>254</v>
      </c>
      <c r="B65" s="35">
        <v>5.4</v>
      </c>
      <c r="C65" s="35">
        <v>3.6</v>
      </c>
      <c r="D65" s="35">
        <v>0.7</v>
      </c>
      <c r="E65" s="35">
        <v>0.8</v>
      </c>
      <c r="F65" s="35" t="s">
        <v>149</v>
      </c>
      <c r="G65" s="35" t="s">
        <v>142</v>
      </c>
    </row>
    <row r="66" spans="1:7" ht="10.5" customHeight="1">
      <c r="A66" s="34" t="s">
        <v>255</v>
      </c>
      <c r="B66" s="35">
        <v>4.4000000000000004</v>
      </c>
      <c r="C66" s="35">
        <v>3</v>
      </c>
      <c r="D66" s="35">
        <v>0.6</v>
      </c>
      <c r="E66" s="35">
        <v>0.7</v>
      </c>
      <c r="F66" s="35" t="s">
        <v>149</v>
      </c>
      <c r="G66" s="35" t="s">
        <v>142</v>
      </c>
    </row>
    <row r="67" spans="1:7" ht="10.5" customHeight="1">
      <c r="A67" s="34" t="s">
        <v>256</v>
      </c>
      <c r="B67" s="35">
        <v>1.8</v>
      </c>
      <c r="C67" s="35">
        <v>1.3</v>
      </c>
      <c r="D67" s="35" t="s">
        <v>142</v>
      </c>
      <c r="E67" s="35">
        <v>0.5</v>
      </c>
      <c r="F67" s="35" t="s">
        <v>149</v>
      </c>
      <c r="G67" s="35" t="s">
        <v>149</v>
      </c>
    </row>
    <row r="68" spans="1:7" ht="10.5" customHeight="1">
      <c r="A68" s="34" t="s">
        <v>257</v>
      </c>
      <c r="B68" s="35">
        <v>1.2</v>
      </c>
      <c r="C68" s="35">
        <v>0.7</v>
      </c>
      <c r="D68" s="35" t="s">
        <v>142</v>
      </c>
      <c r="E68" s="35" t="s">
        <v>142</v>
      </c>
      <c r="F68" s="35" t="s">
        <v>149</v>
      </c>
      <c r="G68" s="35" t="s">
        <v>142</v>
      </c>
    </row>
    <row r="69" spans="1:7" ht="10.5" customHeight="1">
      <c r="A69" s="34" t="s">
        <v>251</v>
      </c>
      <c r="B69" s="35">
        <v>1.3</v>
      </c>
      <c r="C69" s="35">
        <v>0.7</v>
      </c>
      <c r="D69" s="35">
        <v>0.3</v>
      </c>
      <c r="E69" s="35" t="s">
        <v>142</v>
      </c>
      <c r="F69" s="35" t="s">
        <v>149</v>
      </c>
      <c r="G69" s="35" t="s">
        <v>142</v>
      </c>
    </row>
    <row r="70" spans="1:7" ht="10.5" customHeight="1">
      <c r="A70" s="34" t="s">
        <v>258</v>
      </c>
      <c r="B70" s="35">
        <v>21.1</v>
      </c>
      <c r="C70" s="35" t="s">
        <v>149</v>
      </c>
      <c r="D70" s="35" t="s">
        <v>149</v>
      </c>
      <c r="E70" s="35" t="s">
        <v>149</v>
      </c>
      <c r="F70" s="35">
        <v>21.1</v>
      </c>
      <c r="G70" s="35" t="s">
        <v>149</v>
      </c>
    </row>
    <row r="71" spans="1:7" ht="10.5" customHeight="1">
      <c r="A71" s="32" t="s">
        <v>259</v>
      </c>
      <c r="B71" s="33" t="s">
        <v>3</v>
      </c>
      <c r="C71" s="33" t="s">
        <v>3</v>
      </c>
      <c r="D71" s="33" t="s">
        <v>3</v>
      </c>
      <c r="E71" s="33" t="s">
        <v>3</v>
      </c>
      <c r="F71" s="33" t="s">
        <v>3</v>
      </c>
      <c r="G71" s="33" t="s">
        <v>3</v>
      </c>
    </row>
    <row r="72" spans="1:7" ht="10.5" customHeight="1">
      <c r="A72" s="38" t="s">
        <v>158</v>
      </c>
      <c r="B72" s="35">
        <v>5.3</v>
      </c>
      <c r="C72" s="35" t="s">
        <v>142</v>
      </c>
      <c r="D72" s="35" t="s">
        <v>142</v>
      </c>
      <c r="E72" s="35">
        <v>1</v>
      </c>
      <c r="F72" s="35">
        <v>4.2</v>
      </c>
      <c r="G72" s="35" t="s">
        <v>142</v>
      </c>
    </row>
    <row r="73" spans="1:7" ht="10.5" customHeight="1">
      <c r="A73" s="38">
        <v>3</v>
      </c>
      <c r="B73" s="35">
        <v>9</v>
      </c>
      <c r="C73" s="35">
        <v>0.9</v>
      </c>
      <c r="D73" s="35">
        <v>0.5</v>
      </c>
      <c r="E73" s="35">
        <v>2</v>
      </c>
      <c r="F73" s="35">
        <v>5.2</v>
      </c>
      <c r="G73" s="35">
        <v>0.4</v>
      </c>
    </row>
    <row r="74" spans="1:7" ht="10.5" customHeight="1">
      <c r="A74" s="38">
        <v>4</v>
      </c>
      <c r="B74" s="35">
        <v>16.8</v>
      </c>
      <c r="C74" s="35">
        <v>4.0999999999999996</v>
      </c>
      <c r="D74" s="35">
        <v>1.5</v>
      </c>
      <c r="E74" s="35">
        <v>3</v>
      </c>
      <c r="F74" s="35">
        <v>6.9</v>
      </c>
      <c r="G74" s="35">
        <v>1.3</v>
      </c>
    </row>
    <row r="75" spans="1:7" ht="10.5" customHeight="1">
      <c r="A75" s="38">
        <v>5</v>
      </c>
      <c r="B75" s="35">
        <v>19.399999999999999</v>
      </c>
      <c r="C75" s="35">
        <v>10.4</v>
      </c>
      <c r="D75" s="35">
        <v>1.7</v>
      </c>
      <c r="E75" s="35">
        <v>2.2000000000000002</v>
      </c>
      <c r="F75" s="35">
        <v>3.3</v>
      </c>
      <c r="G75" s="35">
        <v>1.8</v>
      </c>
    </row>
    <row r="76" spans="1:7" ht="10.5" customHeight="1">
      <c r="A76" s="38">
        <v>6</v>
      </c>
      <c r="B76" s="35">
        <v>22.2</v>
      </c>
      <c r="C76" s="35">
        <v>17</v>
      </c>
      <c r="D76" s="35">
        <v>1.5</v>
      </c>
      <c r="E76" s="35">
        <v>0.9</v>
      </c>
      <c r="F76" s="35">
        <v>1.2</v>
      </c>
      <c r="G76" s="35">
        <v>1.6</v>
      </c>
    </row>
    <row r="77" spans="1:7" ht="10.5" customHeight="1">
      <c r="A77" s="38">
        <v>7</v>
      </c>
      <c r="B77" s="35">
        <v>16.899999999999999</v>
      </c>
      <c r="C77" s="35">
        <v>14.4</v>
      </c>
      <c r="D77" s="35">
        <v>0.9</v>
      </c>
      <c r="E77" s="35" t="s">
        <v>142</v>
      </c>
      <c r="F77" s="35">
        <v>0.3</v>
      </c>
      <c r="G77" s="35">
        <v>1</v>
      </c>
    </row>
    <row r="78" spans="1:7" ht="10.5" customHeight="1">
      <c r="A78" s="38">
        <v>8</v>
      </c>
      <c r="B78" s="35">
        <v>12.6</v>
      </c>
      <c r="C78" s="35">
        <v>11.5</v>
      </c>
      <c r="D78" s="35">
        <v>0.6</v>
      </c>
      <c r="E78" s="35" t="s">
        <v>142</v>
      </c>
      <c r="F78" s="35" t="s">
        <v>142</v>
      </c>
      <c r="G78" s="35">
        <v>0.3</v>
      </c>
    </row>
    <row r="79" spans="1:7" ht="10.5" customHeight="1">
      <c r="A79" s="38" t="s">
        <v>260</v>
      </c>
      <c r="B79" s="35">
        <v>16</v>
      </c>
      <c r="C79" s="35">
        <v>15.3</v>
      </c>
      <c r="D79" s="35">
        <v>0.3</v>
      </c>
      <c r="E79" s="35" t="s">
        <v>142</v>
      </c>
      <c r="F79" s="35" t="s">
        <v>142</v>
      </c>
      <c r="G79" s="35">
        <v>0.3</v>
      </c>
    </row>
    <row r="80" spans="1:7" ht="10.5" customHeight="1">
      <c r="A80" s="32" t="s">
        <v>261</v>
      </c>
      <c r="B80" s="32" t="s">
        <v>3</v>
      </c>
      <c r="C80" s="32" t="s">
        <v>3</v>
      </c>
      <c r="D80" s="32" t="s">
        <v>3</v>
      </c>
      <c r="E80" s="32" t="s">
        <v>3</v>
      </c>
      <c r="F80" s="32" t="s">
        <v>3</v>
      </c>
      <c r="G80" s="32" t="s">
        <v>3</v>
      </c>
    </row>
    <row r="81" spans="1:7" ht="10.5" customHeight="1">
      <c r="A81" s="38">
        <v>0</v>
      </c>
      <c r="B81" s="35">
        <v>3.2</v>
      </c>
      <c r="C81" s="35" t="s">
        <v>142</v>
      </c>
      <c r="D81" s="35" t="s">
        <v>142</v>
      </c>
      <c r="E81" s="35">
        <v>0.7</v>
      </c>
      <c r="F81" s="35">
        <v>2.4</v>
      </c>
      <c r="G81" s="35" t="s">
        <v>142</v>
      </c>
    </row>
    <row r="82" spans="1:7" ht="10.5" customHeight="1">
      <c r="A82" s="38">
        <v>1</v>
      </c>
      <c r="B82" s="35">
        <v>11.7</v>
      </c>
      <c r="C82" s="35">
        <v>1.2</v>
      </c>
      <c r="D82" s="35">
        <v>0.3</v>
      </c>
      <c r="E82" s="35">
        <v>2.5</v>
      </c>
      <c r="F82" s="35">
        <v>7.4</v>
      </c>
      <c r="G82" s="35">
        <v>0.3</v>
      </c>
    </row>
    <row r="83" spans="1:7" ht="10.5" customHeight="1">
      <c r="A83" s="38">
        <v>2</v>
      </c>
      <c r="B83" s="35">
        <v>29.8</v>
      </c>
      <c r="C83" s="35">
        <v>10.3</v>
      </c>
      <c r="D83" s="35">
        <v>3.2</v>
      </c>
      <c r="E83" s="35">
        <v>4.7</v>
      </c>
      <c r="F83" s="35">
        <v>9.1999999999999993</v>
      </c>
      <c r="G83" s="35">
        <v>2.4</v>
      </c>
    </row>
    <row r="84" spans="1:7" ht="10.5" customHeight="1">
      <c r="A84" s="38">
        <v>3</v>
      </c>
      <c r="B84" s="35">
        <v>47.6</v>
      </c>
      <c r="C84" s="35">
        <v>38.1</v>
      </c>
      <c r="D84" s="35">
        <v>2.9</v>
      </c>
      <c r="E84" s="35">
        <v>1.4</v>
      </c>
      <c r="F84" s="35">
        <v>1.8</v>
      </c>
      <c r="G84" s="35">
        <v>3.5</v>
      </c>
    </row>
    <row r="85" spans="1:7" ht="10.5" customHeight="1">
      <c r="A85" s="38">
        <v>4</v>
      </c>
      <c r="B85" s="35">
        <v>20.5</v>
      </c>
      <c r="C85" s="35">
        <v>19.100000000000001</v>
      </c>
      <c r="D85" s="35">
        <v>0.5</v>
      </c>
      <c r="E85" s="35" t="s">
        <v>142</v>
      </c>
      <c r="F85" s="35">
        <v>0.4</v>
      </c>
      <c r="G85" s="35">
        <v>0.4</v>
      </c>
    </row>
    <row r="86" spans="1:7" ht="10.5" customHeight="1">
      <c r="A86" s="38" t="s">
        <v>262</v>
      </c>
      <c r="B86" s="35">
        <v>5.3</v>
      </c>
      <c r="C86" s="35">
        <v>5.0999999999999996</v>
      </c>
      <c r="D86" s="35" t="s">
        <v>142</v>
      </c>
      <c r="E86" s="35" t="s">
        <v>142</v>
      </c>
      <c r="F86" s="35" t="s">
        <v>149</v>
      </c>
      <c r="G86" s="35" t="s">
        <v>142</v>
      </c>
    </row>
    <row r="87" spans="1:7" ht="10.5" customHeight="1">
      <c r="A87" s="32" t="s">
        <v>263</v>
      </c>
      <c r="B87" s="33" t="s">
        <v>3</v>
      </c>
      <c r="C87" s="33" t="s">
        <v>3</v>
      </c>
      <c r="D87" s="33" t="s">
        <v>3</v>
      </c>
      <c r="E87" s="33" t="s">
        <v>3</v>
      </c>
      <c r="F87" s="33" t="s">
        <v>3</v>
      </c>
      <c r="G87" s="33" t="s">
        <v>3</v>
      </c>
    </row>
    <row r="88" spans="1:7" ht="10.5" customHeight="1">
      <c r="A88" s="38">
        <v>1</v>
      </c>
      <c r="B88" s="35">
        <v>10.3</v>
      </c>
      <c r="C88" s="35">
        <v>2.1</v>
      </c>
      <c r="D88" s="35">
        <v>0.5</v>
      </c>
      <c r="E88" s="35">
        <v>1.6</v>
      </c>
      <c r="F88" s="35">
        <v>5.6</v>
      </c>
      <c r="G88" s="35">
        <v>0.5</v>
      </c>
    </row>
    <row r="89" spans="1:7" ht="10.5" customHeight="1">
      <c r="A89" s="38">
        <v>2</v>
      </c>
      <c r="B89" s="35">
        <v>31</v>
      </c>
      <c r="C89" s="35">
        <v>11.3</v>
      </c>
      <c r="D89" s="35">
        <v>2.2999999999999998</v>
      </c>
      <c r="E89" s="35">
        <v>4.4000000000000004</v>
      </c>
      <c r="F89" s="35">
        <v>10.5</v>
      </c>
      <c r="G89" s="35">
        <v>2.5</v>
      </c>
    </row>
    <row r="90" spans="1:7" ht="10.5" customHeight="1">
      <c r="A90" s="38">
        <v>3</v>
      </c>
      <c r="B90" s="35">
        <v>32.1</v>
      </c>
      <c r="C90" s="35">
        <v>21.8</v>
      </c>
      <c r="D90" s="35">
        <v>2.1</v>
      </c>
      <c r="E90" s="35">
        <v>2.4</v>
      </c>
      <c r="F90" s="35">
        <v>3.9</v>
      </c>
      <c r="G90" s="35">
        <v>1.9</v>
      </c>
    </row>
    <row r="91" spans="1:7" ht="10.5" customHeight="1">
      <c r="A91" s="38">
        <v>4</v>
      </c>
      <c r="B91" s="35">
        <v>22.5</v>
      </c>
      <c r="C91" s="35">
        <v>18.399999999999999</v>
      </c>
      <c r="D91" s="35">
        <v>1.4</v>
      </c>
      <c r="E91" s="35">
        <v>0.9</v>
      </c>
      <c r="F91" s="35">
        <v>0.8</v>
      </c>
      <c r="G91" s="35">
        <v>1.1000000000000001</v>
      </c>
    </row>
    <row r="92" spans="1:7" ht="10.5" customHeight="1">
      <c r="A92" s="38" t="s">
        <v>262</v>
      </c>
      <c r="B92" s="35">
        <v>22.4</v>
      </c>
      <c r="C92" s="35">
        <v>20.3</v>
      </c>
      <c r="D92" s="35">
        <v>0.8</v>
      </c>
      <c r="E92" s="35" t="s">
        <v>142</v>
      </c>
      <c r="F92" s="35">
        <v>0.4</v>
      </c>
      <c r="G92" s="35">
        <v>0.7</v>
      </c>
    </row>
    <row r="93" spans="1:7" ht="10.5" customHeight="1">
      <c r="A93" s="32" t="s">
        <v>264</v>
      </c>
      <c r="B93" s="33" t="s">
        <v>3</v>
      </c>
      <c r="C93" s="33" t="s">
        <v>3</v>
      </c>
      <c r="D93" s="33" t="s">
        <v>3</v>
      </c>
      <c r="E93" s="33" t="s">
        <v>3</v>
      </c>
      <c r="F93" s="33" t="s">
        <v>3</v>
      </c>
      <c r="G93" s="33" t="s">
        <v>3</v>
      </c>
    </row>
    <row r="94" spans="1:7" ht="10.5" customHeight="1">
      <c r="A94" s="38">
        <v>0</v>
      </c>
      <c r="B94" s="35" t="s">
        <v>142</v>
      </c>
      <c r="C94" s="35" t="s">
        <v>142</v>
      </c>
      <c r="D94" s="35" t="s">
        <v>142</v>
      </c>
      <c r="E94" s="35" t="s">
        <v>149</v>
      </c>
      <c r="F94" s="35" t="s">
        <v>142</v>
      </c>
      <c r="G94" s="35" t="s">
        <v>149</v>
      </c>
    </row>
    <row r="95" spans="1:7" ht="10.5" customHeight="1">
      <c r="A95" s="38">
        <v>1</v>
      </c>
      <c r="B95" s="35">
        <v>53.1</v>
      </c>
      <c r="C95" s="35">
        <v>23.6</v>
      </c>
      <c r="D95" s="35">
        <v>3.3</v>
      </c>
      <c r="E95" s="35">
        <v>7.8</v>
      </c>
      <c r="F95" s="35">
        <v>16</v>
      </c>
      <c r="G95" s="35">
        <v>2.5</v>
      </c>
    </row>
    <row r="96" spans="1:7" ht="10.5" customHeight="1">
      <c r="A96" s="38">
        <v>2</v>
      </c>
      <c r="B96" s="35">
        <v>52.1</v>
      </c>
      <c r="C96" s="35">
        <v>38.4</v>
      </c>
      <c r="D96" s="35">
        <v>3.1</v>
      </c>
      <c r="E96" s="35">
        <v>1.6</v>
      </c>
      <c r="F96" s="35">
        <v>4.8</v>
      </c>
      <c r="G96" s="35">
        <v>4.0999999999999996</v>
      </c>
    </row>
    <row r="97" spans="1:7" ht="10.5" customHeight="1">
      <c r="A97" s="38" t="s">
        <v>265</v>
      </c>
      <c r="B97" s="35">
        <v>12.9</v>
      </c>
      <c r="C97" s="35">
        <v>11.8</v>
      </c>
      <c r="D97" s="35">
        <v>0.6</v>
      </c>
      <c r="E97" s="35" t="s">
        <v>142</v>
      </c>
      <c r="F97" s="35" t="s">
        <v>142</v>
      </c>
      <c r="G97" s="35" t="s">
        <v>142</v>
      </c>
    </row>
    <row r="98" spans="1:7" ht="10.5" customHeight="1">
      <c r="A98" s="32" t="s">
        <v>266</v>
      </c>
      <c r="B98" s="33" t="s">
        <v>3</v>
      </c>
      <c r="C98" s="33" t="s">
        <v>3</v>
      </c>
      <c r="D98" s="33" t="s">
        <v>3</v>
      </c>
      <c r="E98" s="33" t="s">
        <v>3</v>
      </c>
      <c r="F98" s="33" t="s">
        <v>3</v>
      </c>
      <c r="G98" s="33" t="s">
        <v>3</v>
      </c>
    </row>
    <row r="99" spans="1:7" ht="10.5" customHeight="1">
      <c r="A99" s="38">
        <v>0</v>
      </c>
      <c r="B99" s="35">
        <v>85</v>
      </c>
      <c r="C99" s="35">
        <v>47.7</v>
      </c>
      <c r="D99" s="35">
        <v>3.8</v>
      </c>
      <c r="E99" s="35">
        <v>8.4</v>
      </c>
      <c r="F99" s="35">
        <v>19.2</v>
      </c>
      <c r="G99" s="35">
        <v>5.9</v>
      </c>
    </row>
    <row r="100" spans="1:7" ht="10.5" customHeight="1">
      <c r="A100" s="38">
        <v>1</v>
      </c>
      <c r="B100" s="35">
        <v>31.1</v>
      </c>
      <c r="C100" s="35">
        <v>24.2</v>
      </c>
      <c r="D100" s="35">
        <v>3.1</v>
      </c>
      <c r="E100" s="35">
        <v>1</v>
      </c>
      <c r="F100" s="35">
        <v>2</v>
      </c>
      <c r="G100" s="35">
        <v>0.8</v>
      </c>
    </row>
    <row r="101" spans="1:7" ht="10.5" customHeight="1">
      <c r="A101" s="38" t="s">
        <v>267</v>
      </c>
      <c r="B101" s="35">
        <v>2.2000000000000002</v>
      </c>
      <c r="C101" s="35">
        <v>2</v>
      </c>
      <c r="D101" s="35" t="s">
        <v>142</v>
      </c>
      <c r="E101" s="35" t="s">
        <v>149</v>
      </c>
      <c r="F101" s="35" t="s">
        <v>149</v>
      </c>
      <c r="G101" s="35" t="s">
        <v>142</v>
      </c>
    </row>
    <row r="102" spans="1:7" ht="10.5" customHeight="1">
      <c r="A102" s="32" t="s">
        <v>155</v>
      </c>
      <c r="B102" s="33" t="s">
        <v>3</v>
      </c>
      <c r="C102" s="33" t="s">
        <v>3</v>
      </c>
      <c r="D102" s="33" t="s">
        <v>3</v>
      </c>
      <c r="E102" s="33" t="s">
        <v>3</v>
      </c>
      <c r="F102" s="33" t="s">
        <v>3</v>
      </c>
      <c r="G102" s="33" t="s">
        <v>3</v>
      </c>
    </row>
    <row r="103" spans="1:7" ht="10.5" customHeight="1">
      <c r="A103" s="34" t="s">
        <v>160</v>
      </c>
      <c r="B103" s="35">
        <v>35.200000000000003</v>
      </c>
      <c r="C103" s="35">
        <v>32.4</v>
      </c>
      <c r="D103" s="35">
        <v>2.8</v>
      </c>
      <c r="E103" s="35" t="s">
        <v>149</v>
      </c>
      <c r="F103" s="35" t="s">
        <v>149</v>
      </c>
      <c r="G103" s="35" t="s">
        <v>149</v>
      </c>
    </row>
    <row r="104" spans="1:7" ht="10.5" customHeight="1">
      <c r="A104" s="36" t="s">
        <v>268</v>
      </c>
      <c r="B104" s="35">
        <v>20.6</v>
      </c>
      <c r="C104" s="35">
        <v>18.7</v>
      </c>
      <c r="D104" s="35">
        <v>1.9</v>
      </c>
      <c r="E104" s="35" t="s">
        <v>149</v>
      </c>
      <c r="F104" s="35" t="s">
        <v>149</v>
      </c>
      <c r="G104" s="35" t="s">
        <v>149</v>
      </c>
    </row>
    <row r="105" spans="1:7" ht="10.5" customHeight="1">
      <c r="A105" s="36" t="s">
        <v>269</v>
      </c>
      <c r="B105" s="35">
        <v>14.6</v>
      </c>
      <c r="C105" s="35">
        <v>13.7</v>
      </c>
      <c r="D105" s="35">
        <v>0.9</v>
      </c>
      <c r="E105" s="35" t="s">
        <v>149</v>
      </c>
      <c r="F105" s="35" t="s">
        <v>149</v>
      </c>
      <c r="G105" s="35" t="s">
        <v>149</v>
      </c>
    </row>
    <row r="106" spans="1:7" ht="10.5" customHeight="1">
      <c r="A106" s="38" t="s">
        <v>161</v>
      </c>
      <c r="B106" s="35">
        <v>45.7</v>
      </c>
      <c r="C106" s="35">
        <v>41.5</v>
      </c>
      <c r="D106" s="35">
        <v>4.2</v>
      </c>
      <c r="E106" s="35" t="s">
        <v>149</v>
      </c>
      <c r="F106" s="35" t="s">
        <v>149</v>
      </c>
      <c r="G106" s="35" t="s">
        <v>149</v>
      </c>
    </row>
    <row r="107" spans="1:7" ht="10.5" customHeight="1">
      <c r="A107" s="38" t="s">
        <v>246</v>
      </c>
      <c r="B107" s="35">
        <v>37.299999999999997</v>
      </c>
      <c r="C107" s="35" t="s">
        <v>149</v>
      </c>
      <c r="D107" s="35" t="s">
        <v>149</v>
      </c>
      <c r="E107" s="35">
        <v>9.4</v>
      </c>
      <c r="F107" s="35">
        <v>21.1</v>
      </c>
      <c r="G107" s="35">
        <v>6.8</v>
      </c>
    </row>
    <row r="108" spans="1:7" ht="10.5" customHeight="1">
      <c r="A108" s="32" t="s">
        <v>270</v>
      </c>
      <c r="B108" s="33" t="s">
        <v>3</v>
      </c>
      <c r="C108" s="33" t="s">
        <v>3</v>
      </c>
      <c r="D108" s="33" t="s">
        <v>3</v>
      </c>
      <c r="E108" s="33" t="s">
        <v>3</v>
      </c>
      <c r="F108" s="33" t="s">
        <v>3</v>
      </c>
      <c r="G108" s="33" t="s">
        <v>3</v>
      </c>
    </row>
    <row r="109" spans="1:7" ht="10.5" customHeight="1">
      <c r="A109" s="34" t="s">
        <v>160</v>
      </c>
      <c r="B109" s="35">
        <v>45.3</v>
      </c>
      <c r="C109" s="35">
        <v>42.8</v>
      </c>
      <c r="D109" s="35">
        <v>2.6</v>
      </c>
      <c r="E109" s="35" t="s">
        <v>149</v>
      </c>
      <c r="F109" s="35" t="s">
        <v>149</v>
      </c>
      <c r="G109" s="35" t="s">
        <v>149</v>
      </c>
    </row>
    <row r="110" spans="1:7" ht="10.5" customHeight="1">
      <c r="A110" s="36" t="s">
        <v>271</v>
      </c>
      <c r="B110" s="35">
        <v>7.5</v>
      </c>
      <c r="C110" s="35">
        <v>7</v>
      </c>
      <c r="D110" s="35">
        <v>0.5</v>
      </c>
      <c r="E110" s="35" t="s">
        <v>149</v>
      </c>
      <c r="F110" s="35" t="s">
        <v>149</v>
      </c>
      <c r="G110" s="35" t="s">
        <v>149</v>
      </c>
    </row>
    <row r="111" spans="1:7" ht="10.5" customHeight="1">
      <c r="A111" s="36" t="s">
        <v>272</v>
      </c>
      <c r="B111" s="35">
        <v>37.9</v>
      </c>
      <c r="C111" s="35">
        <v>35.799999999999997</v>
      </c>
      <c r="D111" s="35">
        <v>2.1</v>
      </c>
      <c r="E111" s="35" t="s">
        <v>149</v>
      </c>
      <c r="F111" s="35" t="s">
        <v>149</v>
      </c>
      <c r="G111" s="35" t="s">
        <v>149</v>
      </c>
    </row>
    <row r="112" spans="1:7" ht="10.5" customHeight="1">
      <c r="A112" s="34" t="s">
        <v>161</v>
      </c>
      <c r="B112" s="35">
        <v>35.5</v>
      </c>
      <c r="C112" s="35">
        <v>31.1</v>
      </c>
      <c r="D112" s="35">
        <v>4.4000000000000004</v>
      </c>
      <c r="E112" s="35" t="s">
        <v>149</v>
      </c>
      <c r="F112" s="35" t="s">
        <v>149</v>
      </c>
      <c r="G112" s="35" t="s">
        <v>149</v>
      </c>
    </row>
    <row r="113" spans="1:7" ht="10.5" customHeight="1">
      <c r="A113" s="38" t="s">
        <v>246</v>
      </c>
      <c r="B113" s="35">
        <v>37.299999999999997</v>
      </c>
      <c r="C113" s="35" t="s">
        <v>149</v>
      </c>
      <c r="D113" s="35" t="s">
        <v>149</v>
      </c>
      <c r="E113" s="35">
        <v>9.4</v>
      </c>
      <c r="F113" s="35">
        <v>21.1</v>
      </c>
      <c r="G113" s="35">
        <v>6.8</v>
      </c>
    </row>
    <row r="114" spans="1:7" ht="10.5" customHeight="1">
      <c r="A114" s="32" t="s">
        <v>273</v>
      </c>
      <c r="B114" s="33" t="s">
        <v>3</v>
      </c>
      <c r="C114" s="33" t="s">
        <v>3</v>
      </c>
      <c r="D114" s="33" t="s">
        <v>3</v>
      </c>
      <c r="E114" s="33" t="s">
        <v>3</v>
      </c>
      <c r="F114" s="33" t="s">
        <v>3</v>
      </c>
      <c r="G114" s="33" t="s">
        <v>3</v>
      </c>
    </row>
    <row r="115" spans="1:7" ht="10.5" customHeight="1">
      <c r="A115" s="34" t="s">
        <v>160</v>
      </c>
      <c r="B115" s="35">
        <v>46.9</v>
      </c>
      <c r="C115" s="35">
        <v>43.8</v>
      </c>
      <c r="D115" s="35">
        <v>3.1</v>
      </c>
      <c r="E115" s="35" t="s">
        <v>149</v>
      </c>
      <c r="F115" s="35" t="s">
        <v>149</v>
      </c>
      <c r="G115" s="35" t="s">
        <v>149</v>
      </c>
    </row>
    <row r="116" spans="1:7" ht="10.5" customHeight="1">
      <c r="A116" s="36" t="s">
        <v>274</v>
      </c>
      <c r="B116" s="35">
        <v>11.4</v>
      </c>
      <c r="C116" s="35">
        <v>9.9</v>
      </c>
      <c r="D116" s="35">
        <v>1.5</v>
      </c>
      <c r="E116" s="35" t="s">
        <v>149</v>
      </c>
      <c r="F116" s="35" t="s">
        <v>149</v>
      </c>
      <c r="G116" s="35" t="s">
        <v>149</v>
      </c>
    </row>
    <row r="117" spans="1:7" ht="10.5" customHeight="1">
      <c r="A117" s="36" t="s">
        <v>275</v>
      </c>
      <c r="B117" s="35">
        <v>30.3</v>
      </c>
      <c r="C117" s="35">
        <v>28.7</v>
      </c>
      <c r="D117" s="35">
        <v>1.6</v>
      </c>
      <c r="E117" s="35" t="s">
        <v>149</v>
      </c>
      <c r="F117" s="35" t="s">
        <v>149</v>
      </c>
      <c r="G117" s="35" t="s">
        <v>149</v>
      </c>
    </row>
    <row r="118" spans="1:7" ht="10.5" customHeight="1">
      <c r="A118" s="36" t="s">
        <v>276</v>
      </c>
      <c r="B118" s="35">
        <v>5.2</v>
      </c>
      <c r="C118" s="35">
        <v>5.2</v>
      </c>
      <c r="D118" s="35" t="s">
        <v>142</v>
      </c>
      <c r="E118" s="35" t="s">
        <v>149</v>
      </c>
      <c r="F118" s="35" t="s">
        <v>149</v>
      </c>
      <c r="G118" s="35" t="s">
        <v>149</v>
      </c>
    </row>
    <row r="119" spans="1:7" ht="10.5" customHeight="1">
      <c r="A119" s="34" t="s">
        <v>161</v>
      </c>
      <c r="B119" s="35">
        <v>34</v>
      </c>
      <c r="C119" s="35">
        <v>30</v>
      </c>
      <c r="D119" s="35">
        <v>4</v>
      </c>
      <c r="E119" s="35" t="s">
        <v>149</v>
      </c>
      <c r="F119" s="35" t="s">
        <v>149</v>
      </c>
      <c r="G119" s="35" t="s">
        <v>149</v>
      </c>
    </row>
    <row r="120" spans="1:7" ht="10.5" customHeight="1">
      <c r="A120" s="38" t="s">
        <v>246</v>
      </c>
      <c r="B120" s="35">
        <v>37.299999999999997</v>
      </c>
      <c r="C120" s="35" t="s">
        <v>149</v>
      </c>
      <c r="D120" s="35" t="s">
        <v>149</v>
      </c>
      <c r="E120" s="35">
        <v>9.4</v>
      </c>
      <c r="F120" s="35">
        <v>21.1</v>
      </c>
      <c r="G120" s="35">
        <v>6.8</v>
      </c>
    </row>
    <row r="121" spans="1:7" ht="10.5" customHeight="1">
      <c r="A121" s="32" t="s">
        <v>277</v>
      </c>
      <c r="B121" s="33" t="s">
        <v>3</v>
      </c>
      <c r="C121" s="33" t="s">
        <v>3</v>
      </c>
      <c r="D121" s="33" t="s">
        <v>3</v>
      </c>
      <c r="E121" s="33" t="s">
        <v>3</v>
      </c>
      <c r="F121" s="33" t="s">
        <v>3</v>
      </c>
      <c r="G121" s="33" t="s">
        <v>3</v>
      </c>
    </row>
    <row r="122" spans="1:7" ht="10.5" customHeight="1">
      <c r="A122" s="34" t="s">
        <v>278</v>
      </c>
      <c r="B122" s="35">
        <v>37.5</v>
      </c>
      <c r="C122" s="35">
        <v>25.7</v>
      </c>
      <c r="D122" s="35">
        <v>1.9</v>
      </c>
      <c r="E122" s="35">
        <v>2.2000000000000002</v>
      </c>
      <c r="F122" s="35">
        <v>6</v>
      </c>
      <c r="G122" s="35">
        <v>1.8</v>
      </c>
    </row>
    <row r="123" spans="1:7" ht="10.5" customHeight="1">
      <c r="A123" s="34" t="s">
        <v>279</v>
      </c>
      <c r="B123" s="35">
        <v>57.9</v>
      </c>
      <c r="C123" s="35">
        <v>36.5</v>
      </c>
      <c r="D123" s="35">
        <v>3.7</v>
      </c>
      <c r="E123" s="35">
        <v>4.7</v>
      </c>
      <c r="F123" s="35">
        <v>10.1</v>
      </c>
      <c r="G123" s="35">
        <v>2.9</v>
      </c>
    </row>
    <row r="124" spans="1:7" ht="10.5" customHeight="1">
      <c r="A124" s="34" t="s">
        <v>280</v>
      </c>
      <c r="B124" s="35">
        <v>20.9</v>
      </c>
      <c r="C124" s="35">
        <v>11</v>
      </c>
      <c r="D124" s="35">
        <v>1.3</v>
      </c>
      <c r="E124" s="35">
        <v>2.4</v>
      </c>
      <c r="F124" s="35">
        <v>4.2</v>
      </c>
      <c r="G124" s="35">
        <v>2</v>
      </c>
    </row>
    <row r="125" spans="1:7" ht="10.5" customHeight="1">
      <c r="A125" s="34" t="s">
        <v>281</v>
      </c>
      <c r="B125" s="35">
        <v>1.9</v>
      </c>
      <c r="C125" s="35">
        <v>0.6</v>
      </c>
      <c r="D125" s="35" t="s">
        <v>142</v>
      </c>
      <c r="E125" s="35" t="s">
        <v>142</v>
      </c>
      <c r="F125" s="35">
        <v>0.9</v>
      </c>
      <c r="G125" s="35" t="s">
        <v>142</v>
      </c>
    </row>
    <row r="126" spans="1:7" ht="10.5" customHeight="1">
      <c r="A126" s="32" t="s">
        <v>282</v>
      </c>
      <c r="B126" s="33" t="s">
        <v>3</v>
      </c>
      <c r="C126" s="33" t="s">
        <v>3</v>
      </c>
      <c r="D126" s="33" t="s">
        <v>3</v>
      </c>
      <c r="E126" s="33" t="s">
        <v>3</v>
      </c>
      <c r="F126" s="33" t="s">
        <v>3</v>
      </c>
      <c r="G126" s="33" t="s">
        <v>3</v>
      </c>
    </row>
    <row r="127" spans="1:7" ht="10.5" customHeight="1">
      <c r="A127" s="34" t="s">
        <v>178</v>
      </c>
      <c r="B127" s="35">
        <v>56</v>
      </c>
      <c r="C127" s="35">
        <v>36</v>
      </c>
      <c r="D127" s="35">
        <v>3</v>
      </c>
      <c r="E127" s="35">
        <v>3.6</v>
      </c>
      <c r="F127" s="35">
        <v>10.8</v>
      </c>
      <c r="G127" s="35">
        <v>2.6</v>
      </c>
    </row>
    <row r="128" spans="1:7" ht="10.5" customHeight="1">
      <c r="A128" s="34" t="s">
        <v>283</v>
      </c>
      <c r="B128" s="35">
        <v>48.4</v>
      </c>
      <c r="C128" s="35">
        <v>31.3</v>
      </c>
      <c r="D128" s="35">
        <v>2.9</v>
      </c>
      <c r="E128" s="35">
        <v>4</v>
      </c>
      <c r="F128" s="35">
        <v>7.3</v>
      </c>
      <c r="G128" s="35">
        <v>3</v>
      </c>
    </row>
    <row r="129" spans="1:7" ht="10.5" customHeight="1">
      <c r="A129" s="34" t="s">
        <v>284</v>
      </c>
      <c r="B129" s="35">
        <v>9</v>
      </c>
      <c r="C129" s="35">
        <v>4.4000000000000004</v>
      </c>
      <c r="D129" s="35">
        <v>0.7</v>
      </c>
      <c r="E129" s="35">
        <v>1.1000000000000001</v>
      </c>
      <c r="F129" s="35">
        <v>2.1</v>
      </c>
      <c r="G129" s="35">
        <v>0.6</v>
      </c>
    </row>
    <row r="130" spans="1:7" ht="10.5" customHeight="1">
      <c r="A130" s="34" t="s">
        <v>285</v>
      </c>
      <c r="B130" s="35">
        <v>4.8</v>
      </c>
      <c r="C130" s="35">
        <v>2.2000000000000002</v>
      </c>
      <c r="D130" s="35">
        <v>0.3</v>
      </c>
      <c r="E130" s="35">
        <v>0.7</v>
      </c>
      <c r="F130" s="35">
        <v>1</v>
      </c>
      <c r="G130" s="35">
        <v>0.6</v>
      </c>
    </row>
    <row r="131" spans="1:7" ht="10.5" customHeight="1">
      <c r="A131" s="32" t="s">
        <v>286</v>
      </c>
      <c r="B131" s="33" t="s">
        <v>3</v>
      </c>
      <c r="C131" s="33" t="s">
        <v>3</v>
      </c>
      <c r="D131" s="33" t="s">
        <v>3</v>
      </c>
      <c r="E131" s="33" t="s">
        <v>3</v>
      </c>
      <c r="F131" s="33" t="s">
        <v>3</v>
      </c>
      <c r="G131" s="33" t="s">
        <v>3</v>
      </c>
    </row>
    <row r="132" spans="1:7" ht="10.5" customHeight="1">
      <c r="A132" s="34" t="s">
        <v>160</v>
      </c>
      <c r="B132" s="35">
        <v>38.200000000000003</v>
      </c>
      <c r="C132" s="35">
        <v>29</v>
      </c>
      <c r="D132" s="35">
        <v>2.9</v>
      </c>
      <c r="E132" s="35">
        <v>2</v>
      </c>
      <c r="F132" s="35">
        <v>4.2</v>
      </c>
      <c r="G132" s="35" t="s">
        <v>149</v>
      </c>
    </row>
    <row r="133" spans="1:7" ht="10.5" customHeight="1">
      <c r="A133" s="34" t="s">
        <v>161</v>
      </c>
      <c r="B133" s="35">
        <v>73.3</v>
      </c>
      <c r="C133" s="35">
        <v>44.8</v>
      </c>
      <c r="D133" s="35">
        <v>4.0999999999999996</v>
      </c>
      <c r="E133" s="35">
        <v>7.4</v>
      </c>
      <c r="F133" s="35">
        <v>16.899999999999999</v>
      </c>
      <c r="G133" s="35" t="s">
        <v>149</v>
      </c>
    </row>
    <row r="134" spans="1:7" ht="10.5" customHeight="1">
      <c r="A134" s="34" t="s">
        <v>287</v>
      </c>
      <c r="B134" s="35">
        <v>6.8</v>
      </c>
      <c r="C134" s="35" t="s">
        <v>149</v>
      </c>
      <c r="D134" s="35" t="s">
        <v>149</v>
      </c>
      <c r="E134" s="35" t="s">
        <v>149</v>
      </c>
      <c r="F134" s="35" t="s">
        <v>149</v>
      </c>
      <c r="G134" s="35">
        <v>6.8</v>
      </c>
    </row>
    <row r="135" spans="1:7" ht="10.5" customHeight="1">
      <c r="A135" s="32" t="s">
        <v>288</v>
      </c>
      <c r="B135" s="33" t="s">
        <v>3</v>
      </c>
      <c r="C135" s="33" t="s">
        <v>3</v>
      </c>
      <c r="D135" s="33" t="s">
        <v>3</v>
      </c>
      <c r="E135" s="33" t="s">
        <v>3</v>
      </c>
      <c r="F135" s="33" t="s">
        <v>3</v>
      </c>
      <c r="G135" s="33" t="s">
        <v>3</v>
      </c>
    </row>
    <row r="136" spans="1:7" ht="10.5" customHeight="1">
      <c r="A136" s="34" t="s">
        <v>289</v>
      </c>
      <c r="B136" s="35">
        <v>5.8</v>
      </c>
      <c r="C136" s="35" t="s">
        <v>142</v>
      </c>
      <c r="D136" s="35">
        <v>0.1</v>
      </c>
      <c r="E136" s="35">
        <v>0.7</v>
      </c>
      <c r="F136" s="35">
        <v>4.8</v>
      </c>
      <c r="G136" s="35" t="s">
        <v>149</v>
      </c>
    </row>
    <row r="137" spans="1:7" ht="10.5" customHeight="1">
      <c r="A137" s="34" t="s">
        <v>290</v>
      </c>
      <c r="B137" s="35">
        <v>17.8</v>
      </c>
      <c r="C137" s="35">
        <v>1.6</v>
      </c>
      <c r="D137" s="35">
        <v>1.8</v>
      </c>
      <c r="E137" s="35">
        <v>3.5</v>
      </c>
      <c r="F137" s="35">
        <v>10.6</v>
      </c>
      <c r="G137" s="35" t="s">
        <v>142</v>
      </c>
    </row>
    <row r="138" spans="1:7" ht="10.5" customHeight="1">
      <c r="A138" s="34" t="s">
        <v>291</v>
      </c>
      <c r="B138" s="35">
        <v>28.2</v>
      </c>
      <c r="C138" s="35">
        <v>15.3</v>
      </c>
      <c r="D138" s="35">
        <v>2.5</v>
      </c>
      <c r="E138" s="35">
        <v>3</v>
      </c>
      <c r="F138" s="35">
        <v>4.4000000000000004</v>
      </c>
      <c r="G138" s="35">
        <v>3</v>
      </c>
    </row>
    <row r="139" spans="1:7" ht="10.5" customHeight="1">
      <c r="A139" s="39" t="s">
        <v>292</v>
      </c>
      <c r="B139" s="35">
        <v>37.6</v>
      </c>
      <c r="C139" s="35">
        <v>30.2</v>
      </c>
      <c r="D139" s="35">
        <v>1.7</v>
      </c>
      <c r="E139" s="35">
        <v>1.6</v>
      </c>
      <c r="F139" s="35">
        <v>1.1000000000000001</v>
      </c>
      <c r="G139" s="35">
        <v>3.1</v>
      </c>
    </row>
    <row r="140" spans="1:7" ht="10.5" customHeight="1">
      <c r="A140" s="39" t="s">
        <v>293</v>
      </c>
      <c r="B140" s="35">
        <v>12.9</v>
      </c>
      <c r="C140" s="35">
        <v>11.5</v>
      </c>
      <c r="D140" s="35">
        <v>0.4</v>
      </c>
      <c r="E140" s="35">
        <v>0.4</v>
      </c>
      <c r="F140" s="35" t="s">
        <v>142</v>
      </c>
      <c r="G140" s="35">
        <v>0.5</v>
      </c>
    </row>
    <row r="141" spans="1:7" ht="10.5" customHeight="1">
      <c r="A141" s="39" t="s">
        <v>294</v>
      </c>
      <c r="B141" s="35">
        <v>12.2</v>
      </c>
      <c r="C141" s="35">
        <v>11.5</v>
      </c>
      <c r="D141" s="35">
        <v>0.4</v>
      </c>
      <c r="E141" s="35" t="s">
        <v>142</v>
      </c>
      <c r="F141" s="35" t="s">
        <v>142</v>
      </c>
      <c r="G141" s="35" t="s">
        <v>149</v>
      </c>
    </row>
    <row r="142" spans="1:7" ht="10.5" customHeight="1">
      <c r="A142" s="39" t="s">
        <v>295</v>
      </c>
      <c r="B142" s="35">
        <v>3.7</v>
      </c>
      <c r="C142" s="35">
        <v>3.7</v>
      </c>
      <c r="D142" s="35" t="s">
        <v>142</v>
      </c>
      <c r="E142" s="35" t="s">
        <v>142</v>
      </c>
      <c r="F142" s="35" t="s">
        <v>149</v>
      </c>
      <c r="G142" s="35" t="s">
        <v>149</v>
      </c>
    </row>
    <row r="143" spans="1:7" ht="10.5" customHeight="1">
      <c r="A143" s="32" t="s">
        <v>296</v>
      </c>
      <c r="B143" s="33" t="s">
        <v>3</v>
      </c>
      <c r="C143" s="33" t="s">
        <v>3</v>
      </c>
      <c r="D143" s="33" t="s">
        <v>3</v>
      </c>
      <c r="E143" s="33" t="s">
        <v>3</v>
      </c>
      <c r="F143" s="33" t="s">
        <v>3</v>
      </c>
      <c r="G143" s="33" t="s">
        <v>3</v>
      </c>
    </row>
    <row r="144" spans="1:7" ht="10.5" customHeight="1">
      <c r="A144" s="34" t="s">
        <v>297</v>
      </c>
      <c r="B144" s="35">
        <v>48.7</v>
      </c>
      <c r="C144" s="35">
        <v>25.2</v>
      </c>
      <c r="D144" s="35">
        <v>2.8</v>
      </c>
      <c r="E144" s="35">
        <v>5.7</v>
      </c>
      <c r="F144" s="35">
        <v>11</v>
      </c>
      <c r="G144" s="35">
        <v>4</v>
      </c>
    </row>
    <row r="145" spans="1:7" ht="10.5" customHeight="1">
      <c r="A145" s="34" t="s">
        <v>298</v>
      </c>
      <c r="B145" s="35">
        <v>68.3</v>
      </c>
      <c r="C145" s="35">
        <v>47.8</v>
      </c>
      <c r="D145" s="35">
        <v>4.2</v>
      </c>
      <c r="E145" s="35">
        <v>3.7</v>
      </c>
      <c r="F145" s="35">
        <v>9.9</v>
      </c>
      <c r="G145" s="35">
        <v>2.7</v>
      </c>
    </row>
    <row r="146" spans="1:7" ht="10.5" customHeight="1">
      <c r="A146" s="34" t="s">
        <v>299</v>
      </c>
      <c r="B146" s="35">
        <v>1.2</v>
      </c>
      <c r="C146" s="35">
        <v>0.9</v>
      </c>
      <c r="D146" s="35" t="s">
        <v>142</v>
      </c>
      <c r="E146" s="35" t="s">
        <v>142</v>
      </c>
      <c r="F146" s="35" t="s">
        <v>142</v>
      </c>
      <c r="G146" s="35" t="s">
        <v>142</v>
      </c>
    </row>
    <row r="147" spans="1:7" ht="10.5" customHeight="1">
      <c r="A147" s="32" t="s">
        <v>300</v>
      </c>
      <c r="B147" s="33" t="s">
        <v>3</v>
      </c>
      <c r="C147" s="33" t="s">
        <v>3</v>
      </c>
      <c r="D147" s="33" t="s">
        <v>3</v>
      </c>
      <c r="E147" s="33" t="s">
        <v>3</v>
      </c>
      <c r="F147" s="33" t="s">
        <v>3</v>
      </c>
      <c r="G147" s="33" t="s">
        <v>3</v>
      </c>
    </row>
    <row r="148" spans="1:7" ht="10.5" customHeight="1">
      <c r="A148" s="34" t="s">
        <v>301</v>
      </c>
      <c r="B148" s="35">
        <v>47.7</v>
      </c>
      <c r="C148" s="35">
        <v>22.3</v>
      </c>
      <c r="D148" s="35">
        <v>2.8</v>
      </c>
      <c r="E148" s="35">
        <v>4.2</v>
      </c>
      <c r="F148" s="35">
        <v>14.1</v>
      </c>
      <c r="G148" s="35">
        <v>4.2</v>
      </c>
    </row>
    <row r="149" spans="1:7" ht="10.5" customHeight="1">
      <c r="A149" s="34" t="s">
        <v>151</v>
      </c>
      <c r="B149" s="35">
        <v>41.9</v>
      </c>
      <c r="C149" s="35">
        <v>28.6</v>
      </c>
      <c r="D149" s="35">
        <v>2.4</v>
      </c>
      <c r="E149" s="35">
        <v>4</v>
      </c>
      <c r="F149" s="35">
        <v>5</v>
      </c>
      <c r="G149" s="35">
        <v>1.8</v>
      </c>
    </row>
    <row r="150" spans="1:7" ht="10.5" customHeight="1">
      <c r="A150" s="34" t="s">
        <v>302</v>
      </c>
      <c r="B150" s="35">
        <v>25.3</v>
      </c>
      <c r="C150" s="35">
        <v>20.7</v>
      </c>
      <c r="D150" s="35">
        <v>1.6</v>
      </c>
      <c r="E150" s="35">
        <v>0.9</v>
      </c>
      <c r="F150" s="35">
        <v>1.4</v>
      </c>
      <c r="G150" s="35">
        <v>0.7</v>
      </c>
    </row>
    <row r="151" spans="1:7" ht="10.5" customHeight="1">
      <c r="A151" s="39" t="s">
        <v>303</v>
      </c>
      <c r="B151" s="35">
        <v>2</v>
      </c>
      <c r="C151" s="35">
        <v>1</v>
      </c>
      <c r="D151" s="35">
        <v>0.1</v>
      </c>
      <c r="E151" s="35" t="s">
        <v>142</v>
      </c>
      <c r="F151" s="35">
        <v>0.6</v>
      </c>
      <c r="G151" s="35" t="s">
        <v>142</v>
      </c>
    </row>
    <row r="152" spans="1:7" ht="10.5" customHeight="1">
      <c r="A152" s="39" t="s">
        <v>304</v>
      </c>
      <c r="B152" s="35">
        <v>1.4</v>
      </c>
      <c r="C152" s="35">
        <v>1.2</v>
      </c>
      <c r="D152" s="35" t="s">
        <v>142</v>
      </c>
      <c r="E152" s="35" t="s">
        <v>142</v>
      </c>
      <c r="F152" s="35" t="s">
        <v>142</v>
      </c>
      <c r="G152" s="35" t="s">
        <v>149</v>
      </c>
    </row>
    <row r="153" spans="1:7" ht="10.5" customHeight="1">
      <c r="A153" s="32" t="s">
        <v>305</v>
      </c>
      <c r="B153" s="33" t="s">
        <v>3</v>
      </c>
      <c r="C153" s="33" t="s">
        <v>3</v>
      </c>
      <c r="D153" s="33" t="s">
        <v>3</v>
      </c>
      <c r="E153" s="33" t="s">
        <v>3</v>
      </c>
      <c r="F153" s="33" t="s">
        <v>3</v>
      </c>
      <c r="G153" s="33" t="s">
        <v>3</v>
      </c>
    </row>
    <row r="154" spans="1:7" ht="10.5" customHeight="1">
      <c r="A154" s="38">
        <v>0</v>
      </c>
      <c r="B154" s="35">
        <v>75.599999999999994</v>
      </c>
      <c r="C154" s="35">
        <v>45.7</v>
      </c>
      <c r="D154" s="35">
        <v>3.6</v>
      </c>
      <c r="E154" s="35">
        <v>7.3</v>
      </c>
      <c r="F154" s="35">
        <v>13.5</v>
      </c>
      <c r="G154" s="35">
        <v>5.6</v>
      </c>
    </row>
    <row r="155" spans="1:7" ht="10.5" customHeight="1">
      <c r="A155" s="38">
        <v>1</v>
      </c>
      <c r="B155" s="35">
        <v>32.299999999999997</v>
      </c>
      <c r="C155" s="35">
        <v>20.3</v>
      </c>
      <c r="D155" s="35">
        <v>2.5</v>
      </c>
      <c r="E155" s="35">
        <v>1.8</v>
      </c>
      <c r="F155" s="35">
        <v>6.6</v>
      </c>
      <c r="G155" s="35">
        <v>1.1000000000000001</v>
      </c>
    </row>
    <row r="156" spans="1:7" ht="10.5" customHeight="1">
      <c r="A156" s="38">
        <v>2</v>
      </c>
      <c r="B156" s="35">
        <v>7.4</v>
      </c>
      <c r="C156" s="35">
        <v>5.5</v>
      </c>
      <c r="D156" s="35">
        <v>0.7</v>
      </c>
      <c r="E156" s="35" t="s">
        <v>142</v>
      </c>
      <c r="F156" s="35">
        <v>0.9</v>
      </c>
      <c r="G156" s="35" t="s">
        <v>142</v>
      </c>
    </row>
    <row r="157" spans="1:7" ht="10.5" customHeight="1">
      <c r="A157" s="38" t="s">
        <v>265</v>
      </c>
      <c r="B157" s="35">
        <v>2.9</v>
      </c>
      <c r="C157" s="35">
        <v>2.2999999999999998</v>
      </c>
      <c r="D157" s="35">
        <v>0.2</v>
      </c>
      <c r="E157" s="35" t="s">
        <v>142</v>
      </c>
      <c r="F157" s="35">
        <v>0.2</v>
      </c>
      <c r="G157" s="35" t="s">
        <v>149</v>
      </c>
    </row>
    <row r="158" spans="1:7" ht="10.5" customHeight="1">
      <c r="A158" s="32" t="s">
        <v>306</v>
      </c>
      <c r="B158" s="33" t="s">
        <v>3</v>
      </c>
      <c r="C158" s="33" t="s">
        <v>3</v>
      </c>
      <c r="D158" s="33" t="s">
        <v>3</v>
      </c>
      <c r="E158" s="33" t="s">
        <v>3</v>
      </c>
      <c r="F158" s="33" t="s">
        <v>3</v>
      </c>
      <c r="G158" s="33" t="s">
        <v>3</v>
      </c>
    </row>
    <row r="159" spans="1:7" ht="10.5" customHeight="1">
      <c r="A159" s="34" t="s">
        <v>160</v>
      </c>
      <c r="B159" s="35">
        <v>8.9</v>
      </c>
      <c r="C159" s="35">
        <v>7</v>
      </c>
      <c r="D159" s="35">
        <v>0.5</v>
      </c>
      <c r="E159" s="35">
        <v>0.5</v>
      </c>
      <c r="F159" s="35">
        <v>0.6</v>
      </c>
      <c r="G159" s="35">
        <v>0.4</v>
      </c>
    </row>
    <row r="160" spans="1:7" ht="10.5" customHeight="1">
      <c r="A160" s="34" t="s">
        <v>161</v>
      </c>
      <c r="B160" s="35">
        <v>94.6</v>
      </c>
      <c r="C160" s="35">
        <v>61.4</v>
      </c>
      <c r="D160" s="35">
        <v>5.4</v>
      </c>
      <c r="E160" s="35">
        <v>6.8</v>
      </c>
      <c r="F160" s="35">
        <v>15.3</v>
      </c>
      <c r="G160" s="35">
        <v>5.8</v>
      </c>
    </row>
    <row r="161" spans="1:7" ht="10.5" customHeight="1">
      <c r="A161" s="34" t="s">
        <v>307</v>
      </c>
      <c r="B161" s="35">
        <v>14.7</v>
      </c>
      <c r="C161" s="35">
        <v>5.5</v>
      </c>
      <c r="D161" s="35">
        <v>1.1000000000000001</v>
      </c>
      <c r="E161" s="35">
        <v>2.2000000000000002</v>
      </c>
      <c r="F161" s="35">
        <v>5.3</v>
      </c>
      <c r="G161" s="35">
        <v>0.6</v>
      </c>
    </row>
    <row r="162" spans="1:7" ht="10.5" customHeight="1">
      <c r="A162" s="32" t="s">
        <v>308</v>
      </c>
      <c r="B162" s="33" t="s">
        <v>3</v>
      </c>
      <c r="C162" s="33" t="s">
        <v>3</v>
      </c>
      <c r="D162" s="33" t="s">
        <v>3</v>
      </c>
      <c r="E162" s="33" t="s">
        <v>3</v>
      </c>
      <c r="F162" s="33" t="s">
        <v>3</v>
      </c>
      <c r="G162" s="33" t="s">
        <v>3</v>
      </c>
    </row>
    <row r="163" spans="1:7" ht="10.5" customHeight="1">
      <c r="A163" s="34" t="s">
        <v>160</v>
      </c>
      <c r="B163" s="35">
        <v>26.1</v>
      </c>
      <c r="C163" s="35">
        <v>19.3</v>
      </c>
      <c r="D163" s="35">
        <v>1.4</v>
      </c>
      <c r="E163" s="35">
        <v>1.4</v>
      </c>
      <c r="F163" s="35">
        <v>2.2999999999999998</v>
      </c>
      <c r="G163" s="35">
        <v>1.6</v>
      </c>
    </row>
    <row r="164" spans="1:7" ht="10.5" customHeight="1">
      <c r="A164" s="34" t="s">
        <v>161</v>
      </c>
      <c r="B164" s="35">
        <v>57.9</v>
      </c>
      <c r="C164" s="35">
        <v>35.4</v>
      </c>
      <c r="D164" s="35">
        <v>3.2</v>
      </c>
      <c r="E164" s="35">
        <v>4.5</v>
      </c>
      <c r="F164" s="35">
        <v>11.2</v>
      </c>
      <c r="G164" s="35">
        <v>3.6</v>
      </c>
    </row>
    <row r="165" spans="1:7" ht="10.5" customHeight="1">
      <c r="A165" s="34" t="s">
        <v>307</v>
      </c>
      <c r="B165" s="35">
        <v>34.200000000000003</v>
      </c>
      <c r="C165" s="35">
        <v>19.100000000000001</v>
      </c>
      <c r="D165" s="35">
        <v>2.4</v>
      </c>
      <c r="E165" s="35">
        <v>3.4</v>
      </c>
      <c r="F165" s="35">
        <v>7.6</v>
      </c>
      <c r="G165" s="35">
        <v>1.6</v>
      </c>
    </row>
    <row r="166" spans="1:7" ht="10.5" customHeight="1">
      <c r="A166" s="32" t="s">
        <v>309</v>
      </c>
      <c r="B166" s="33" t="s">
        <v>3</v>
      </c>
      <c r="C166" s="33" t="s">
        <v>3</v>
      </c>
      <c r="D166" s="33" t="s">
        <v>3</v>
      </c>
      <c r="E166" s="33" t="s">
        <v>3</v>
      </c>
      <c r="F166" s="33" t="s">
        <v>3</v>
      </c>
      <c r="G166" s="33" t="s">
        <v>3</v>
      </c>
    </row>
    <row r="167" spans="1:7" ht="10.5" customHeight="1">
      <c r="A167" s="34" t="s">
        <v>160</v>
      </c>
      <c r="B167" s="35">
        <v>56.4</v>
      </c>
      <c r="C167" s="35">
        <v>48.5</v>
      </c>
      <c r="D167" s="35">
        <v>3.4</v>
      </c>
      <c r="E167" s="35">
        <v>2.2000000000000002</v>
      </c>
      <c r="F167" s="35" t="s">
        <v>149</v>
      </c>
      <c r="G167" s="35">
        <v>2.4</v>
      </c>
    </row>
    <row r="168" spans="1:7" ht="10.5" customHeight="1">
      <c r="A168" s="34" t="s">
        <v>161</v>
      </c>
      <c r="B168" s="35">
        <v>40.6</v>
      </c>
      <c r="C168" s="35">
        <v>25.4</v>
      </c>
      <c r="D168" s="35">
        <v>3.6</v>
      </c>
      <c r="E168" s="35">
        <v>7.2</v>
      </c>
      <c r="F168" s="35" t="s">
        <v>149</v>
      </c>
      <c r="G168" s="35">
        <v>4.4000000000000004</v>
      </c>
    </row>
    <row r="169" spans="1:7" ht="10.5" customHeight="1">
      <c r="A169" s="34" t="s">
        <v>258</v>
      </c>
      <c r="B169" s="35">
        <v>21.1</v>
      </c>
      <c r="C169" s="35" t="s">
        <v>149</v>
      </c>
      <c r="D169" s="35" t="s">
        <v>149</v>
      </c>
      <c r="E169" s="35" t="s">
        <v>149</v>
      </c>
      <c r="F169" s="35">
        <v>21.1</v>
      </c>
      <c r="G169" s="35" t="s">
        <v>149</v>
      </c>
    </row>
    <row r="170" spans="1:7" ht="10.5" customHeight="1">
      <c r="A170" s="32" t="s">
        <v>310</v>
      </c>
      <c r="B170" s="33" t="s">
        <v>3</v>
      </c>
      <c r="C170" s="33" t="s">
        <v>3</v>
      </c>
      <c r="D170" s="33" t="s">
        <v>3</v>
      </c>
      <c r="E170" s="33" t="s">
        <v>3</v>
      </c>
      <c r="F170" s="33" t="s">
        <v>3</v>
      </c>
      <c r="G170" s="33" t="s">
        <v>3</v>
      </c>
    </row>
    <row r="171" spans="1:7" ht="10.5" customHeight="1">
      <c r="A171" s="34" t="s">
        <v>160</v>
      </c>
      <c r="B171" s="35">
        <v>81.900000000000006</v>
      </c>
      <c r="C171" s="35">
        <v>51.7</v>
      </c>
      <c r="D171" s="35">
        <v>5.4</v>
      </c>
      <c r="E171" s="35">
        <v>7.3</v>
      </c>
      <c r="F171" s="35">
        <v>14.8</v>
      </c>
      <c r="G171" s="35">
        <v>2.8</v>
      </c>
    </row>
    <row r="172" spans="1:7" ht="10.5" customHeight="1">
      <c r="A172" s="36" t="s">
        <v>311</v>
      </c>
      <c r="B172" s="35">
        <v>68.599999999999994</v>
      </c>
      <c r="C172" s="35">
        <v>45.1</v>
      </c>
      <c r="D172" s="35">
        <v>4.8</v>
      </c>
      <c r="E172" s="35">
        <v>6</v>
      </c>
      <c r="F172" s="35">
        <v>11.1</v>
      </c>
      <c r="G172" s="35">
        <v>1.7</v>
      </c>
    </row>
    <row r="173" spans="1:7" ht="10.5" customHeight="1">
      <c r="A173" s="36" t="s">
        <v>312</v>
      </c>
      <c r="B173" s="35">
        <v>13.3</v>
      </c>
      <c r="C173" s="35">
        <v>6.7</v>
      </c>
      <c r="D173" s="35">
        <v>0.6</v>
      </c>
      <c r="E173" s="35">
        <v>1.3</v>
      </c>
      <c r="F173" s="35">
        <v>3.6</v>
      </c>
      <c r="G173" s="35">
        <v>1.2</v>
      </c>
    </row>
    <row r="174" spans="1:7" ht="10.5" customHeight="1">
      <c r="A174" s="34" t="s">
        <v>161</v>
      </c>
      <c r="B174" s="35">
        <v>36.299999999999997</v>
      </c>
      <c r="C174" s="35">
        <v>22.1</v>
      </c>
      <c r="D174" s="35">
        <v>1.6</v>
      </c>
      <c r="E174" s="35">
        <v>2.1</v>
      </c>
      <c r="F174" s="35">
        <v>6.4</v>
      </c>
      <c r="G174" s="35">
        <v>4</v>
      </c>
    </row>
    <row r="175" spans="1:7" ht="10.5" customHeight="1">
      <c r="A175" s="32" t="s">
        <v>313</v>
      </c>
      <c r="B175" s="33" t="s">
        <v>3</v>
      </c>
      <c r="C175" s="33" t="s">
        <v>3</v>
      </c>
      <c r="D175" s="33" t="s">
        <v>3</v>
      </c>
      <c r="E175" s="33" t="s">
        <v>3</v>
      </c>
      <c r="F175" s="33" t="s">
        <v>3</v>
      </c>
      <c r="G175" s="33" t="s">
        <v>3</v>
      </c>
    </row>
    <row r="176" spans="1:7" ht="10.5" customHeight="1">
      <c r="A176" s="34" t="s">
        <v>160</v>
      </c>
      <c r="B176" s="35">
        <v>1.5</v>
      </c>
      <c r="C176" s="35">
        <v>1.5</v>
      </c>
      <c r="D176" s="35" t="s">
        <v>149</v>
      </c>
      <c r="E176" s="35" t="s">
        <v>149</v>
      </c>
      <c r="F176" s="35" t="s">
        <v>149</v>
      </c>
      <c r="G176" s="35" t="s">
        <v>142</v>
      </c>
    </row>
    <row r="177" spans="1:7" ht="10.5" customHeight="1">
      <c r="A177" s="34" t="s">
        <v>161</v>
      </c>
      <c r="B177" s="35">
        <v>86.2</v>
      </c>
      <c r="C177" s="35">
        <v>72.400000000000006</v>
      </c>
      <c r="D177" s="35">
        <v>7</v>
      </c>
      <c r="E177" s="35" t="s">
        <v>149</v>
      </c>
      <c r="F177" s="35" t="s">
        <v>149</v>
      </c>
      <c r="G177" s="35">
        <v>6.8</v>
      </c>
    </row>
    <row r="178" spans="1:7" ht="10.5" customHeight="1">
      <c r="A178" s="34" t="s">
        <v>314</v>
      </c>
      <c r="B178" s="35">
        <v>30.5</v>
      </c>
      <c r="C178" s="35" t="s">
        <v>149</v>
      </c>
      <c r="D178" s="35" t="s">
        <v>149</v>
      </c>
      <c r="E178" s="35">
        <v>9.4</v>
      </c>
      <c r="F178" s="35">
        <v>21.1</v>
      </c>
      <c r="G178" s="35" t="s">
        <v>149</v>
      </c>
    </row>
    <row r="179" spans="1:7" ht="10.5" customHeight="1">
      <c r="A179" s="32" t="s">
        <v>315</v>
      </c>
      <c r="B179" s="33" t="s">
        <v>3</v>
      </c>
      <c r="C179" s="33" t="s">
        <v>3</v>
      </c>
      <c r="D179" s="33" t="s">
        <v>3</v>
      </c>
      <c r="E179" s="33" t="s">
        <v>3</v>
      </c>
      <c r="F179" s="33" t="s">
        <v>3</v>
      </c>
      <c r="G179" s="33" t="s">
        <v>3</v>
      </c>
    </row>
    <row r="180" spans="1:7" ht="10.5" customHeight="1">
      <c r="A180" s="34" t="s">
        <v>160</v>
      </c>
      <c r="B180" s="35">
        <v>12.6</v>
      </c>
      <c r="C180" s="35">
        <v>11.2</v>
      </c>
      <c r="D180" s="35">
        <v>0.2</v>
      </c>
      <c r="E180" s="35">
        <v>0.3</v>
      </c>
      <c r="F180" s="35" t="s">
        <v>149</v>
      </c>
      <c r="G180" s="35">
        <v>0.8</v>
      </c>
    </row>
    <row r="181" spans="1:7" ht="10.5" customHeight="1">
      <c r="A181" s="34" t="s">
        <v>161</v>
      </c>
      <c r="B181" s="35">
        <v>84.5</v>
      </c>
      <c r="C181" s="35">
        <v>62.7</v>
      </c>
      <c r="D181" s="35">
        <v>6.8</v>
      </c>
      <c r="E181" s="35">
        <v>9.1</v>
      </c>
      <c r="F181" s="35" t="s">
        <v>149</v>
      </c>
      <c r="G181" s="35">
        <v>6</v>
      </c>
    </row>
    <row r="182" spans="1:7" ht="10.5" customHeight="1">
      <c r="A182" s="34" t="s">
        <v>258</v>
      </c>
      <c r="B182" s="35">
        <v>21.1</v>
      </c>
      <c r="C182" s="35" t="s">
        <v>149</v>
      </c>
      <c r="D182" s="35" t="s">
        <v>149</v>
      </c>
      <c r="E182" s="35" t="s">
        <v>149</v>
      </c>
      <c r="F182" s="35">
        <v>21.1</v>
      </c>
      <c r="G182" s="35" t="s">
        <v>149</v>
      </c>
    </row>
    <row r="183" spans="1:7" ht="10.5" customHeight="1">
      <c r="A183" s="32" t="s">
        <v>316</v>
      </c>
      <c r="B183" s="33" t="s">
        <v>3</v>
      </c>
      <c r="C183" s="33" t="s">
        <v>3</v>
      </c>
      <c r="D183" s="33" t="s">
        <v>3</v>
      </c>
      <c r="E183" s="33" t="s">
        <v>3</v>
      </c>
      <c r="F183" s="33" t="s">
        <v>3</v>
      </c>
      <c r="G183" s="33" t="s">
        <v>3</v>
      </c>
    </row>
    <row r="184" spans="1:7" ht="10.5" customHeight="1">
      <c r="A184" s="38" t="s">
        <v>160</v>
      </c>
      <c r="B184" s="35">
        <v>8.3000000000000007</v>
      </c>
      <c r="C184" s="35">
        <v>8.1</v>
      </c>
      <c r="D184" s="35" t="s">
        <v>142</v>
      </c>
      <c r="E184" s="35" t="s">
        <v>149</v>
      </c>
      <c r="F184" s="35" t="s">
        <v>149</v>
      </c>
      <c r="G184" s="35" t="s">
        <v>142</v>
      </c>
    </row>
    <row r="185" spans="1:7" ht="10.5" customHeight="1">
      <c r="A185" s="34" t="s">
        <v>161</v>
      </c>
      <c r="B185" s="35">
        <v>79.3</v>
      </c>
      <c r="C185" s="35">
        <v>65.8</v>
      </c>
      <c r="D185" s="35">
        <v>6.9</v>
      </c>
      <c r="E185" s="35" t="s">
        <v>149</v>
      </c>
      <c r="F185" s="35" t="s">
        <v>149</v>
      </c>
      <c r="G185" s="35">
        <v>6.7</v>
      </c>
    </row>
    <row r="186" spans="1:7" ht="10.5" customHeight="1">
      <c r="A186" s="34" t="s">
        <v>314</v>
      </c>
      <c r="B186" s="35">
        <v>30.5</v>
      </c>
      <c r="C186" s="35" t="s">
        <v>149</v>
      </c>
      <c r="D186" s="35" t="s">
        <v>149</v>
      </c>
      <c r="E186" s="35">
        <v>9.4</v>
      </c>
      <c r="F186" s="35">
        <v>21.1</v>
      </c>
      <c r="G186" s="35" t="s">
        <v>149</v>
      </c>
    </row>
    <row r="187" spans="1:7" ht="10.5" customHeight="1">
      <c r="A187" s="40" t="s">
        <v>317</v>
      </c>
      <c r="B187" s="33" t="s">
        <v>3</v>
      </c>
      <c r="C187" s="33" t="s">
        <v>3</v>
      </c>
      <c r="D187" s="33" t="s">
        <v>3</v>
      </c>
      <c r="E187" s="33" t="s">
        <v>3</v>
      </c>
      <c r="F187" s="33" t="s">
        <v>3</v>
      </c>
      <c r="G187" s="33" t="s">
        <v>3</v>
      </c>
    </row>
    <row r="188" spans="1:7" ht="10.5" customHeight="1">
      <c r="A188" s="36" t="s">
        <v>318</v>
      </c>
      <c r="B188" s="35">
        <v>2.7</v>
      </c>
      <c r="C188" s="35">
        <v>2.6</v>
      </c>
      <c r="D188" s="35" t="s">
        <v>142</v>
      </c>
      <c r="E188" s="35" t="s">
        <v>149</v>
      </c>
      <c r="F188" s="35" t="s">
        <v>149</v>
      </c>
      <c r="G188" s="35" t="s">
        <v>142</v>
      </c>
    </row>
    <row r="189" spans="1:7" ht="10.5" customHeight="1">
      <c r="A189" s="36" t="s">
        <v>319</v>
      </c>
      <c r="B189" s="35">
        <v>4.7</v>
      </c>
      <c r="C189" s="35">
        <v>4.7</v>
      </c>
      <c r="D189" s="35" t="s">
        <v>142</v>
      </c>
      <c r="E189" s="35" t="s">
        <v>149</v>
      </c>
      <c r="F189" s="35" t="s">
        <v>149</v>
      </c>
      <c r="G189" s="35" t="s">
        <v>142</v>
      </c>
    </row>
    <row r="190" spans="1:7" ht="10.5" customHeight="1">
      <c r="A190" s="36" t="s">
        <v>320</v>
      </c>
      <c r="B190" s="35">
        <v>0.8</v>
      </c>
      <c r="C190" s="35">
        <v>0.8</v>
      </c>
      <c r="D190" s="35" t="s">
        <v>142</v>
      </c>
      <c r="E190" s="35" t="s">
        <v>149</v>
      </c>
      <c r="F190" s="35" t="s">
        <v>149</v>
      </c>
      <c r="G190" s="35" t="s">
        <v>149</v>
      </c>
    </row>
    <row r="191" spans="1:7" ht="10.5" customHeight="1">
      <c r="A191" s="36" t="s">
        <v>321</v>
      </c>
      <c r="B191" s="35">
        <v>79.3</v>
      </c>
      <c r="C191" s="35">
        <v>65.8</v>
      </c>
      <c r="D191" s="35">
        <v>6.9</v>
      </c>
      <c r="E191" s="35" t="s">
        <v>149</v>
      </c>
      <c r="F191" s="35" t="s">
        <v>149</v>
      </c>
      <c r="G191" s="35">
        <v>6.7</v>
      </c>
    </row>
    <row r="192" spans="1:7" ht="10.5" customHeight="1">
      <c r="A192" s="36" t="s">
        <v>314</v>
      </c>
      <c r="B192" s="35">
        <v>30.5</v>
      </c>
      <c r="C192" s="35" t="s">
        <v>149</v>
      </c>
      <c r="D192" s="35" t="s">
        <v>149</v>
      </c>
      <c r="E192" s="35">
        <v>9.4</v>
      </c>
      <c r="F192" s="35">
        <v>21.1</v>
      </c>
      <c r="G192" s="35" t="s">
        <v>149</v>
      </c>
    </row>
    <row r="193" spans="1:7" ht="10.5" customHeight="1">
      <c r="A193" s="40" t="s">
        <v>322</v>
      </c>
      <c r="B193" s="33" t="s">
        <v>3</v>
      </c>
      <c r="C193" s="33" t="s">
        <v>3</v>
      </c>
      <c r="D193" s="33" t="s">
        <v>3</v>
      </c>
      <c r="E193" s="33" t="s">
        <v>3</v>
      </c>
      <c r="F193" s="33" t="s">
        <v>3</v>
      </c>
      <c r="G193" s="33" t="s">
        <v>3</v>
      </c>
    </row>
    <row r="194" spans="1:7" ht="10.5" customHeight="1">
      <c r="A194" s="36" t="s">
        <v>323</v>
      </c>
      <c r="B194" s="35">
        <v>2.5</v>
      </c>
      <c r="C194" s="35">
        <v>2.5</v>
      </c>
      <c r="D194" s="35" t="s">
        <v>142</v>
      </c>
      <c r="E194" s="35" t="s">
        <v>149</v>
      </c>
      <c r="F194" s="35" t="s">
        <v>149</v>
      </c>
      <c r="G194" s="35" t="s">
        <v>149</v>
      </c>
    </row>
    <row r="195" spans="1:7" ht="10.5" customHeight="1">
      <c r="A195" s="37" t="s">
        <v>324</v>
      </c>
      <c r="B195" s="35">
        <v>0.7</v>
      </c>
      <c r="C195" s="35">
        <v>0.7</v>
      </c>
      <c r="D195" s="35" t="s">
        <v>142</v>
      </c>
      <c r="E195" s="35" t="s">
        <v>149</v>
      </c>
      <c r="F195" s="35" t="s">
        <v>149</v>
      </c>
      <c r="G195" s="35" t="s">
        <v>149</v>
      </c>
    </row>
    <row r="196" spans="1:7" ht="10.5" customHeight="1">
      <c r="A196" s="37" t="s">
        <v>325</v>
      </c>
      <c r="B196" s="35">
        <v>1.1000000000000001</v>
      </c>
      <c r="C196" s="35">
        <v>1.1000000000000001</v>
      </c>
      <c r="D196" s="35" t="s">
        <v>142</v>
      </c>
      <c r="E196" s="35" t="s">
        <v>149</v>
      </c>
      <c r="F196" s="35" t="s">
        <v>149</v>
      </c>
      <c r="G196" s="35" t="s">
        <v>149</v>
      </c>
    </row>
    <row r="197" spans="1:7" ht="10.5" customHeight="1">
      <c r="A197" s="37" t="s">
        <v>326</v>
      </c>
      <c r="B197" s="35">
        <v>0.3</v>
      </c>
      <c r="C197" s="35">
        <v>0.3</v>
      </c>
      <c r="D197" s="35" t="s">
        <v>149</v>
      </c>
      <c r="E197" s="35" t="s">
        <v>149</v>
      </c>
      <c r="F197" s="35" t="s">
        <v>149</v>
      </c>
      <c r="G197" s="35" t="s">
        <v>149</v>
      </c>
    </row>
    <row r="198" spans="1:7" ht="10.5" customHeight="1">
      <c r="A198" s="37" t="s">
        <v>327</v>
      </c>
      <c r="B198" s="35">
        <v>0.3</v>
      </c>
      <c r="C198" s="35">
        <v>0.3</v>
      </c>
      <c r="D198" s="35" t="s">
        <v>149</v>
      </c>
      <c r="E198" s="35" t="s">
        <v>149</v>
      </c>
      <c r="F198" s="35" t="s">
        <v>149</v>
      </c>
      <c r="G198" s="35" t="s">
        <v>149</v>
      </c>
    </row>
    <row r="199" spans="1:7" ht="10.5" customHeight="1">
      <c r="A199" s="37" t="s">
        <v>328</v>
      </c>
      <c r="B199" s="35" t="s">
        <v>142</v>
      </c>
      <c r="C199" s="35" t="s">
        <v>142</v>
      </c>
      <c r="D199" s="35" t="s">
        <v>149</v>
      </c>
      <c r="E199" s="35" t="s">
        <v>149</v>
      </c>
      <c r="F199" s="35" t="s">
        <v>149</v>
      </c>
      <c r="G199" s="35" t="s">
        <v>149</v>
      </c>
    </row>
    <row r="200" spans="1:7" ht="10.5" customHeight="1">
      <c r="A200" s="36" t="s">
        <v>329</v>
      </c>
      <c r="B200" s="35">
        <v>5.4</v>
      </c>
      <c r="C200" s="35">
        <v>5.3</v>
      </c>
      <c r="D200" s="35" t="s">
        <v>142</v>
      </c>
      <c r="E200" s="35" t="s">
        <v>149</v>
      </c>
      <c r="F200" s="35" t="s">
        <v>149</v>
      </c>
      <c r="G200" s="35" t="s">
        <v>142</v>
      </c>
    </row>
    <row r="201" spans="1:7" ht="10.5" customHeight="1">
      <c r="A201" s="36" t="s">
        <v>321</v>
      </c>
      <c r="B201" s="35">
        <v>79.3</v>
      </c>
      <c r="C201" s="35">
        <v>65.8</v>
      </c>
      <c r="D201" s="35">
        <v>6.9</v>
      </c>
      <c r="E201" s="35" t="s">
        <v>149</v>
      </c>
      <c r="F201" s="35" t="s">
        <v>149</v>
      </c>
      <c r="G201" s="35">
        <v>6.7</v>
      </c>
    </row>
    <row r="202" spans="1:7" ht="10.5" customHeight="1">
      <c r="A202" s="36" t="s">
        <v>314</v>
      </c>
      <c r="B202" s="35">
        <v>30.5</v>
      </c>
      <c r="C202" s="35" t="s">
        <v>149</v>
      </c>
      <c r="D202" s="35" t="s">
        <v>149</v>
      </c>
      <c r="E202" s="35">
        <v>9.4</v>
      </c>
      <c r="F202" s="35">
        <v>21.1</v>
      </c>
      <c r="G202" s="35" t="s">
        <v>149</v>
      </c>
    </row>
    <row r="203" spans="1:7" ht="10.5" customHeight="1">
      <c r="A203" s="32" t="s">
        <v>330</v>
      </c>
      <c r="B203" s="33" t="s">
        <v>3</v>
      </c>
      <c r="C203" s="33" t="s">
        <v>3</v>
      </c>
      <c r="D203" s="33" t="s">
        <v>3</v>
      </c>
      <c r="E203" s="33" t="s">
        <v>3</v>
      </c>
      <c r="F203" s="33" t="s">
        <v>3</v>
      </c>
      <c r="G203" s="33" t="s">
        <v>3</v>
      </c>
    </row>
    <row r="204" spans="1:7" ht="10.5" customHeight="1">
      <c r="A204" s="34" t="s">
        <v>160</v>
      </c>
      <c r="B204" s="35">
        <v>8.4</v>
      </c>
      <c r="C204" s="35">
        <v>7.3</v>
      </c>
      <c r="D204" s="35">
        <v>0.3</v>
      </c>
      <c r="E204" s="35" t="s">
        <v>142</v>
      </c>
      <c r="F204" s="35">
        <v>0.3</v>
      </c>
      <c r="G204" s="35">
        <v>0.3</v>
      </c>
    </row>
    <row r="205" spans="1:7" ht="10.5" customHeight="1">
      <c r="A205" s="34" t="s">
        <v>161</v>
      </c>
      <c r="B205" s="35">
        <v>109.8</v>
      </c>
      <c r="C205" s="35">
        <v>66.599999999999994</v>
      </c>
      <c r="D205" s="35">
        <v>6.8</v>
      </c>
      <c r="E205" s="35">
        <v>9.1</v>
      </c>
      <c r="F205" s="35">
        <v>20.8</v>
      </c>
      <c r="G205" s="35">
        <v>6.5</v>
      </c>
    </row>
    <row r="206" spans="1:7" ht="10.5" customHeight="1">
      <c r="A206" s="40" t="s">
        <v>331</v>
      </c>
      <c r="B206" s="33" t="s">
        <v>3</v>
      </c>
      <c r="C206" s="33" t="s">
        <v>3</v>
      </c>
      <c r="D206" s="33" t="s">
        <v>3</v>
      </c>
      <c r="E206" s="33" t="s">
        <v>3</v>
      </c>
      <c r="F206" s="33" t="s">
        <v>3</v>
      </c>
      <c r="G206" s="33" t="s">
        <v>3</v>
      </c>
    </row>
    <row r="207" spans="1:7" ht="10.5" customHeight="1">
      <c r="A207" s="36" t="s">
        <v>318</v>
      </c>
      <c r="B207" s="35">
        <v>4</v>
      </c>
      <c r="C207" s="35">
        <v>3.3</v>
      </c>
      <c r="D207" s="35" t="s">
        <v>142</v>
      </c>
      <c r="E207" s="35" t="s">
        <v>142</v>
      </c>
      <c r="F207" s="35" t="s">
        <v>142</v>
      </c>
      <c r="G207" s="35" t="s">
        <v>142</v>
      </c>
    </row>
    <row r="208" spans="1:7" ht="10.5" customHeight="1">
      <c r="A208" s="36" t="s">
        <v>319</v>
      </c>
      <c r="B208" s="35">
        <v>1.6</v>
      </c>
      <c r="C208" s="35">
        <v>1.5</v>
      </c>
      <c r="D208" s="35" t="s">
        <v>142</v>
      </c>
      <c r="E208" s="35" t="s">
        <v>149</v>
      </c>
      <c r="F208" s="35" t="s">
        <v>142</v>
      </c>
      <c r="G208" s="35" t="s">
        <v>142</v>
      </c>
    </row>
    <row r="209" spans="1:7" ht="10.5" customHeight="1">
      <c r="A209" s="36" t="s">
        <v>320</v>
      </c>
      <c r="B209" s="35">
        <v>2.9</v>
      </c>
      <c r="C209" s="35">
        <v>2.5</v>
      </c>
      <c r="D209" s="35" t="s">
        <v>142</v>
      </c>
      <c r="E209" s="35" t="s">
        <v>142</v>
      </c>
      <c r="F209" s="35" t="s">
        <v>142</v>
      </c>
      <c r="G209" s="35" t="s">
        <v>142</v>
      </c>
    </row>
    <row r="210" spans="1:7" ht="10.5" customHeight="1">
      <c r="A210" s="36" t="s">
        <v>332</v>
      </c>
      <c r="B210" s="35">
        <v>109.8</v>
      </c>
      <c r="C210" s="35">
        <v>66.599999999999994</v>
      </c>
      <c r="D210" s="35">
        <v>6.8</v>
      </c>
      <c r="E210" s="35">
        <v>9.1</v>
      </c>
      <c r="F210" s="35">
        <v>20.8</v>
      </c>
      <c r="G210" s="35">
        <v>6.5</v>
      </c>
    </row>
    <row r="211" spans="1:7" ht="10.5" customHeight="1">
      <c r="A211" s="40" t="s">
        <v>333</v>
      </c>
      <c r="B211" s="33" t="s">
        <v>3</v>
      </c>
      <c r="C211" s="33" t="s">
        <v>3</v>
      </c>
      <c r="D211" s="33" t="s">
        <v>3</v>
      </c>
      <c r="E211" s="33" t="s">
        <v>3</v>
      </c>
      <c r="F211" s="33" t="s">
        <v>3</v>
      </c>
      <c r="G211" s="33" t="s">
        <v>3</v>
      </c>
    </row>
    <row r="212" spans="1:7" ht="10.5" customHeight="1">
      <c r="A212" s="36" t="s">
        <v>324</v>
      </c>
      <c r="B212" s="35">
        <v>4</v>
      </c>
      <c r="C212" s="35">
        <v>3.6</v>
      </c>
      <c r="D212" s="35" t="s">
        <v>142</v>
      </c>
      <c r="E212" s="35" t="s">
        <v>142</v>
      </c>
      <c r="F212" s="35" t="s">
        <v>142</v>
      </c>
      <c r="G212" s="35" t="s">
        <v>142</v>
      </c>
    </row>
    <row r="213" spans="1:7" ht="10.5" customHeight="1">
      <c r="A213" s="36" t="s">
        <v>325</v>
      </c>
      <c r="B213" s="35">
        <v>1.6</v>
      </c>
      <c r="C213" s="35">
        <v>1.4</v>
      </c>
      <c r="D213" s="35" t="s">
        <v>142</v>
      </c>
      <c r="E213" s="35" t="s">
        <v>142</v>
      </c>
      <c r="F213" s="35" t="s">
        <v>142</v>
      </c>
      <c r="G213" s="35" t="s">
        <v>142</v>
      </c>
    </row>
    <row r="214" spans="1:7" ht="10.5" customHeight="1">
      <c r="A214" s="36" t="s">
        <v>328</v>
      </c>
      <c r="B214" s="35">
        <v>0.3</v>
      </c>
      <c r="C214" s="35">
        <v>0.3</v>
      </c>
      <c r="D214" s="35" t="s">
        <v>149</v>
      </c>
      <c r="E214" s="35" t="s">
        <v>149</v>
      </c>
      <c r="F214" s="35" t="s">
        <v>149</v>
      </c>
      <c r="G214" s="35" t="s">
        <v>149</v>
      </c>
    </row>
    <row r="215" spans="1:7" ht="10.5" customHeight="1">
      <c r="A215" s="36" t="s">
        <v>334</v>
      </c>
      <c r="B215" s="35">
        <v>2.5</v>
      </c>
      <c r="C215" s="35">
        <v>2</v>
      </c>
      <c r="D215" s="35" t="s">
        <v>142</v>
      </c>
      <c r="E215" s="35" t="s">
        <v>142</v>
      </c>
      <c r="F215" s="35" t="s">
        <v>142</v>
      </c>
      <c r="G215" s="35" t="s">
        <v>142</v>
      </c>
    </row>
    <row r="216" spans="1:7" ht="10.5" customHeight="1">
      <c r="A216" s="36" t="s">
        <v>332</v>
      </c>
      <c r="B216" s="35">
        <v>109.8</v>
      </c>
      <c r="C216" s="35">
        <v>66.599999999999994</v>
      </c>
      <c r="D216" s="35">
        <v>6.8</v>
      </c>
      <c r="E216" s="35">
        <v>9.1</v>
      </c>
      <c r="F216" s="35">
        <v>20.8</v>
      </c>
      <c r="G216" s="35">
        <v>6.5</v>
      </c>
    </row>
    <row r="217" spans="1:7" ht="10.5" customHeight="1">
      <c r="A217" s="32" t="s">
        <v>335</v>
      </c>
      <c r="B217" s="33" t="s">
        <v>3</v>
      </c>
      <c r="C217" s="33" t="s">
        <v>3</v>
      </c>
      <c r="D217" s="33" t="s">
        <v>3</v>
      </c>
      <c r="E217" s="33" t="s">
        <v>3</v>
      </c>
      <c r="F217" s="33" t="s">
        <v>3</v>
      </c>
      <c r="G217" s="33" t="s">
        <v>3</v>
      </c>
    </row>
    <row r="218" spans="1:7" ht="10.5" customHeight="1">
      <c r="A218" s="34" t="s">
        <v>336</v>
      </c>
      <c r="B218" s="35">
        <v>5.6</v>
      </c>
      <c r="C218" s="35">
        <v>4.8</v>
      </c>
      <c r="D218" s="35">
        <v>0.3</v>
      </c>
      <c r="E218" s="35" t="s">
        <v>142</v>
      </c>
      <c r="F218" s="35" t="s">
        <v>142</v>
      </c>
      <c r="G218" s="35">
        <v>0.3</v>
      </c>
    </row>
    <row r="219" spans="1:7" ht="10.5" customHeight="1">
      <c r="A219" s="34" t="s">
        <v>337</v>
      </c>
      <c r="B219" s="35">
        <v>2.4</v>
      </c>
      <c r="C219" s="35">
        <v>2.2000000000000002</v>
      </c>
      <c r="D219" s="35" t="s">
        <v>142</v>
      </c>
      <c r="E219" s="35" t="s">
        <v>142</v>
      </c>
      <c r="F219" s="35" t="s">
        <v>149</v>
      </c>
      <c r="G219" s="35" t="s">
        <v>142</v>
      </c>
    </row>
    <row r="220" spans="1:7" ht="10.5" customHeight="1">
      <c r="A220" s="34" t="s">
        <v>338</v>
      </c>
      <c r="B220" s="35">
        <v>4.2</v>
      </c>
      <c r="C220" s="35">
        <v>3.8</v>
      </c>
      <c r="D220" s="35">
        <v>0.1</v>
      </c>
      <c r="E220" s="35" t="s">
        <v>142</v>
      </c>
      <c r="F220" s="35" t="s">
        <v>142</v>
      </c>
      <c r="G220" s="35" t="s">
        <v>142</v>
      </c>
    </row>
    <row r="221" spans="1:7" ht="10.5" customHeight="1">
      <c r="A221" s="34" t="s">
        <v>339</v>
      </c>
      <c r="B221" s="35">
        <v>6.5</v>
      </c>
      <c r="C221" s="35">
        <v>5.6</v>
      </c>
      <c r="D221" s="35">
        <v>0.4</v>
      </c>
      <c r="E221" s="35" t="s">
        <v>142</v>
      </c>
      <c r="F221" s="35" t="s">
        <v>142</v>
      </c>
      <c r="G221" s="35" t="s">
        <v>142</v>
      </c>
    </row>
    <row r="222" spans="1:7" ht="10.5" customHeight="1">
      <c r="A222" s="34" t="s">
        <v>340</v>
      </c>
      <c r="B222" s="35">
        <v>6.6</v>
      </c>
      <c r="C222" s="35">
        <v>6.1</v>
      </c>
      <c r="D222" s="35">
        <v>0.3</v>
      </c>
      <c r="E222" s="35" t="s">
        <v>142</v>
      </c>
      <c r="F222" s="35" t="s">
        <v>142</v>
      </c>
      <c r="G222" s="35" t="s">
        <v>142</v>
      </c>
    </row>
    <row r="223" spans="1:7" ht="10.5" customHeight="1">
      <c r="A223" s="34" t="s">
        <v>341</v>
      </c>
      <c r="B223" s="35">
        <v>2.6</v>
      </c>
      <c r="C223" s="35">
        <v>2.2999999999999998</v>
      </c>
      <c r="D223" s="35" t="s">
        <v>142</v>
      </c>
      <c r="E223" s="35" t="s">
        <v>142</v>
      </c>
      <c r="F223" s="35" t="s">
        <v>142</v>
      </c>
      <c r="G223" s="35" t="s">
        <v>142</v>
      </c>
    </row>
    <row r="224" spans="1:7" ht="10.5" customHeight="1">
      <c r="A224" s="19" t="s">
        <v>156</v>
      </c>
      <c r="B224" s="11"/>
      <c r="C224" s="11"/>
      <c r="D224" s="11"/>
      <c r="E224" s="11"/>
      <c r="F224" s="11"/>
      <c r="G224" s="11"/>
    </row>
    <row r="225" spans="1:7" ht="10.5" customHeight="1">
      <c r="A225" s="14" t="s">
        <v>157</v>
      </c>
      <c r="B225" s="11">
        <v>26.1</v>
      </c>
      <c r="C225" s="11" t="s">
        <v>149</v>
      </c>
      <c r="D225" s="11" t="s">
        <v>149</v>
      </c>
      <c r="E225" s="11" t="s">
        <v>149</v>
      </c>
      <c r="F225" s="11">
        <v>19.100000000000001</v>
      </c>
      <c r="G225" s="11">
        <v>6.9</v>
      </c>
    </row>
    <row r="226" spans="1:7" ht="10.5" customHeight="1">
      <c r="A226" s="14"/>
      <c r="B226" s="11"/>
      <c r="C226" s="11"/>
      <c r="D226" s="11"/>
      <c r="E226" s="11"/>
      <c r="F226" s="11"/>
      <c r="G226" s="11"/>
    </row>
    <row r="227" spans="1:7" ht="10.5" customHeight="1">
      <c r="A227" s="17" t="s">
        <v>163</v>
      </c>
      <c r="B227" s="11"/>
      <c r="C227" s="11"/>
      <c r="D227" s="11"/>
      <c r="E227" s="11"/>
      <c r="F227" s="11"/>
      <c r="G227" s="11"/>
    </row>
    <row r="228" spans="1:7" ht="10.5" customHeight="1">
      <c r="A228" s="17" t="s">
        <v>164</v>
      </c>
      <c r="B228" s="11"/>
      <c r="C228" s="11"/>
      <c r="D228" s="11"/>
      <c r="E228" s="11"/>
      <c r="F228" s="11"/>
      <c r="G228" s="11"/>
    </row>
    <row r="229" spans="1:7" ht="10.5" customHeight="1">
      <c r="A229" s="13" t="s">
        <v>160</v>
      </c>
      <c r="B229" s="11">
        <v>63</v>
      </c>
      <c r="C229" s="11">
        <v>57.3</v>
      </c>
      <c r="D229" s="11">
        <v>3.7</v>
      </c>
      <c r="E229" s="11" t="s">
        <v>149</v>
      </c>
      <c r="F229" s="11" t="s">
        <v>149</v>
      </c>
      <c r="G229" s="11">
        <v>2</v>
      </c>
    </row>
    <row r="230" spans="1:7" ht="10.5" customHeight="1">
      <c r="A230" s="14" t="s">
        <v>121</v>
      </c>
      <c r="B230" s="11">
        <v>42.8</v>
      </c>
      <c r="C230" s="11">
        <v>39.799999999999997</v>
      </c>
      <c r="D230" s="11">
        <v>2.8</v>
      </c>
      <c r="E230" s="11" t="s">
        <v>149</v>
      </c>
      <c r="F230" s="11" t="s">
        <v>149</v>
      </c>
      <c r="G230" s="11" t="s">
        <v>142</v>
      </c>
    </row>
    <row r="231" spans="1:7" ht="10.5" customHeight="1">
      <c r="A231" s="15" t="s">
        <v>165</v>
      </c>
      <c r="B231" s="11">
        <v>9.8000000000000007</v>
      </c>
      <c r="C231" s="11">
        <v>8.3000000000000007</v>
      </c>
      <c r="D231" s="11">
        <v>1.4</v>
      </c>
      <c r="E231" s="11" t="s">
        <v>149</v>
      </c>
      <c r="F231" s="11" t="s">
        <v>149</v>
      </c>
      <c r="G231" s="11" t="s">
        <v>142</v>
      </c>
    </row>
    <row r="232" spans="1:7" ht="10.5" customHeight="1">
      <c r="A232" s="15" t="s">
        <v>166</v>
      </c>
      <c r="B232" s="11">
        <v>28.7</v>
      </c>
      <c r="C232" s="11">
        <v>27.2</v>
      </c>
      <c r="D232" s="11">
        <v>1.4</v>
      </c>
      <c r="E232" s="11" t="s">
        <v>149</v>
      </c>
      <c r="F232" s="11" t="s">
        <v>149</v>
      </c>
      <c r="G232" s="11" t="s">
        <v>142</v>
      </c>
    </row>
    <row r="233" spans="1:7" ht="10.5" customHeight="1">
      <c r="A233" s="15" t="s">
        <v>167</v>
      </c>
      <c r="B233" s="11">
        <v>4.3</v>
      </c>
      <c r="C233" s="11">
        <v>4.3</v>
      </c>
      <c r="D233" s="11" t="s">
        <v>142</v>
      </c>
      <c r="E233" s="11" t="s">
        <v>149</v>
      </c>
      <c r="F233" s="11" t="s">
        <v>149</v>
      </c>
      <c r="G233" s="11" t="s">
        <v>142</v>
      </c>
    </row>
    <row r="234" spans="1:7" ht="10.5" customHeight="1">
      <c r="A234" s="14" t="s">
        <v>120</v>
      </c>
      <c r="B234" s="11">
        <v>15.6</v>
      </c>
      <c r="C234" s="11">
        <v>14</v>
      </c>
      <c r="D234" s="11">
        <v>0.7</v>
      </c>
      <c r="E234" s="11" t="s">
        <v>149</v>
      </c>
      <c r="F234" s="11" t="s">
        <v>149</v>
      </c>
      <c r="G234" s="11">
        <v>0.9</v>
      </c>
    </row>
    <row r="235" spans="1:7" ht="10.5" customHeight="1">
      <c r="A235" s="15" t="s">
        <v>165</v>
      </c>
      <c r="B235" s="11">
        <v>6</v>
      </c>
      <c r="C235" s="11">
        <v>5.2</v>
      </c>
      <c r="D235" s="11">
        <v>0.5</v>
      </c>
      <c r="E235" s="11" t="s">
        <v>149</v>
      </c>
      <c r="F235" s="11" t="s">
        <v>149</v>
      </c>
      <c r="G235" s="11">
        <v>0.4</v>
      </c>
    </row>
    <row r="236" spans="1:7" ht="10.5" customHeight="1">
      <c r="A236" s="15" t="s">
        <v>166</v>
      </c>
      <c r="B236" s="11">
        <v>7.9</v>
      </c>
      <c r="C236" s="11">
        <v>7.4</v>
      </c>
      <c r="D236" s="11">
        <v>0.2</v>
      </c>
      <c r="E236" s="11" t="s">
        <v>149</v>
      </c>
      <c r="F236" s="11" t="s">
        <v>149</v>
      </c>
      <c r="G236" s="11">
        <v>0.3</v>
      </c>
    </row>
    <row r="237" spans="1:7" ht="10.5" customHeight="1">
      <c r="A237" s="15" t="s">
        <v>167</v>
      </c>
      <c r="B237" s="11">
        <v>1.6</v>
      </c>
      <c r="C237" s="11">
        <v>1.4</v>
      </c>
      <c r="D237" s="11" t="s">
        <v>142</v>
      </c>
      <c r="E237" s="11" t="s">
        <v>149</v>
      </c>
      <c r="F237" s="11" t="s">
        <v>149</v>
      </c>
      <c r="G237" s="11">
        <v>0.2</v>
      </c>
    </row>
    <row r="238" spans="1:7" ht="10.5" customHeight="1">
      <c r="A238" s="14" t="s">
        <v>168</v>
      </c>
      <c r="B238" s="11">
        <v>4.5999999999999996</v>
      </c>
      <c r="C238" s="11">
        <v>3.5</v>
      </c>
      <c r="D238" s="11">
        <v>0.2</v>
      </c>
      <c r="E238" s="11" t="s">
        <v>149</v>
      </c>
      <c r="F238" s="11" t="s">
        <v>149</v>
      </c>
      <c r="G238" s="11">
        <v>1</v>
      </c>
    </row>
    <row r="239" spans="1:7" ht="10.5" customHeight="1">
      <c r="A239" s="13" t="s">
        <v>161</v>
      </c>
      <c r="B239" s="11">
        <v>22.5</v>
      </c>
      <c r="C239" s="11">
        <v>14.6</v>
      </c>
      <c r="D239" s="11">
        <v>3</v>
      </c>
      <c r="E239" s="11" t="s">
        <v>149</v>
      </c>
      <c r="F239" s="11" t="s">
        <v>149</v>
      </c>
      <c r="G239" s="11">
        <v>4.9000000000000004</v>
      </c>
    </row>
    <row r="240" spans="1:7" ht="10.5" customHeight="1">
      <c r="A240" s="13" t="s">
        <v>169</v>
      </c>
      <c r="B240" s="11">
        <v>28.1</v>
      </c>
      <c r="C240" s="11" t="s">
        <v>149</v>
      </c>
      <c r="D240" s="11" t="s">
        <v>149</v>
      </c>
      <c r="E240" s="11">
        <v>9</v>
      </c>
      <c r="F240" s="11">
        <v>19.100000000000001</v>
      </c>
      <c r="G240" s="11" t="s">
        <v>149</v>
      </c>
    </row>
    <row r="241" spans="1:7" ht="10.5" customHeight="1">
      <c r="A241" s="12"/>
      <c r="B241" s="11"/>
      <c r="C241" s="11"/>
      <c r="D241" s="11"/>
      <c r="E241" s="11"/>
      <c r="F241" s="11"/>
      <c r="G241" s="11"/>
    </row>
    <row r="242" spans="1:7" ht="10.5" customHeight="1">
      <c r="A242" s="18" t="s">
        <v>170</v>
      </c>
      <c r="B242" s="11"/>
      <c r="C242" s="11"/>
      <c r="D242" s="11"/>
      <c r="E242" s="11"/>
      <c r="F242" s="11"/>
      <c r="G242" s="11"/>
    </row>
    <row r="243" spans="1:7" ht="10.5" customHeight="1">
      <c r="A243" s="13" t="s">
        <v>160</v>
      </c>
      <c r="B243" s="11">
        <v>50.2</v>
      </c>
      <c r="C243" s="11">
        <v>36.799999999999997</v>
      </c>
      <c r="D243" s="11">
        <v>2.2999999999999998</v>
      </c>
      <c r="E243" s="11">
        <v>3.3</v>
      </c>
      <c r="F243" s="11">
        <v>4.7</v>
      </c>
      <c r="G243" s="11">
        <v>3.1</v>
      </c>
    </row>
    <row r="244" spans="1:7" ht="10.5" customHeight="1">
      <c r="A244" s="13" t="s">
        <v>161</v>
      </c>
      <c r="B244" s="11">
        <v>63.4</v>
      </c>
      <c r="C244" s="11">
        <v>35.1</v>
      </c>
      <c r="D244" s="11">
        <v>4.4000000000000004</v>
      </c>
      <c r="E244" s="11">
        <v>5.7</v>
      </c>
      <c r="F244" s="11">
        <v>14.4</v>
      </c>
      <c r="G244" s="11">
        <v>3.8</v>
      </c>
    </row>
    <row r="245" spans="1:7" ht="10.5" customHeight="1">
      <c r="A245" s="20"/>
      <c r="B245" s="11"/>
      <c r="C245" s="11"/>
      <c r="D245" s="11"/>
      <c r="E245" s="11"/>
      <c r="F245" s="11"/>
      <c r="G245" s="11"/>
    </row>
    <row r="246" spans="1:7" ht="10.5" customHeight="1">
      <c r="A246" s="18" t="s">
        <v>171</v>
      </c>
      <c r="B246" s="11"/>
      <c r="C246" s="11"/>
      <c r="D246" s="11"/>
      <c r="E246" s="11"/>
      <c r="F246" s="11"/>
      <c r="G246" s="11"/>
    </row>
    <row r="247" spans="1:7" ht="10.5" customHeight="1">
      <c r="A247" s="13" t="s">
        <v>172</v>
      </c>
      <c r="B247" s="11">
        <v>40.6</v>
      </c>
      <c r="C247" s="11">
        <v>27.7</v>
      </c>
      <c r="D247" s="11">
        <v>2.1</v>
      </c>
      <c r="E247" s="11">
        <v>2.4</v>
      </c>
      <c r="F247" s="11">
        <v>6.7</v>
      </c>
      <c r="G247" s="11">
        <v>1.7</v>
      </c>
    </row>
    <row r="248" spans="1:7" ht="10.5" customHeight="1">
      <c r="A248" s="13" t="s">
        <v>173</v>
      </c>
      <c r="B248" s="11">
        <v>49.2</v>
      </c>
      <c r="C248" s="11">
        <v>31.4</v>
      </c>
      <c r="D248" s="11">
        <v>3</v>
      </c>
      <c r="E248" s="11">
        <v>3.7</v>
      </c>
      <c r="F248" s="11">
        <v>8.3000000000000007</v>
      </c>
      <c r="G248" s="11">
        <v>2.9</v>
      </c>
    </row>
    <row r="249" spans="1:7" ht="10.5" customHeight="1">
      <c r="A249" s="13" t="s">
        <v>174</v>
      </c>
      <c r="B249" s="11">
        <v>22.8</v>
      </c>
      <c r="C249" s="11">
        <v>12.2</v>
      </c>
      <c r="D249" s="11">
        <v>1.6</v>
      </c>
      <c r="E249" s="11">
        <v>2.8</v>
      </c>
      <c r="F249" s="11">
        <v>3.8</v>
      </c>
      <c r="G249" s="11">
        <v>2.2999999999999998</v>
      </c>
    </row>
    <row r="250" spans="1:7" ht="10.5" customHeight="1">
      <c r="A250" s="13" t="s">
        <v>175</v>
      </c>
      <c r="B250" s="11">
        <v>1</v>
      </c>
      <c r="C250" s="11">
        <v>0.5</v>
      </c>
      <c r="D250" s="11" t="s">
        <v>142</v>
      </c>
      <c r="E250" s="11">
        <v>0.1</v>
      </c>
      <c r="F250" s="11">
        <v>0.3</v>
      </c>
      <c r="G250" s="11" t="s">
        <v>142</v>
      </c>
    </row>
    <row r="251" spans="1:7" ht="10.5" customHeight="1">
      <c r="A251" s="20"/>
      <c r="B251" s="11"/>
      <c r="C251" s="11"/>
      <c r="D251" s="11"/>
      <c r="E251" s="11"/>
      <c r="F251" s="11"/>
      <c r="G251" s="11"/>
    </row>
    <row r="252" spans="1:7" ht="10.5" customHeight="1">
      <c r="A252" s="18" t="s">
        <v>176</v>
      </c>
      <c r="B252" s="11"/>
      <c r="C252" s="11"/>
      <c r="D252" s="11"/>
      <c r="E252" s="11"/>
      <c r="F252" s="11"/>
      <c r="G252" s="11"/>
    </row>
    <row r="253" spans="1:7" ht="10.5" customHeight="1">
      <c r="A253" s="13" t="s">
        <v>160</v>
      </c>
      <c r="B253" s="11">
        <v>25.5</v>
      </c>
      <c r="C253" s="11">
        <v>22.2</v>
      </c>
      <c r="D253" s="11">
        <v>1</v>
      </c>
      <c r="E253" s="11">
        <v>0.7</v>
      </c>
      <c r="F253" s="11">
        <v>0.5</v>
      </c>
      <c r="G253" s="11">
        <v>1.1000000000000001</v>
      </c>
    </row>
    <row r="254" spans="1:7" ht="10.5" customHeight="1">
      <c r="A254" s="13" t="s">
        <v>161</v>
      </c>
      <c r="B254" s="11">
        <v>88.1</v>
      </c>
      <c r="C254" s="11">
        <v>49.6</v>
      </c>
      <c r="D254" s="11">
        <v>5.7</v>
      </c>
      <c r="E254" s="11">
        <v>8.3000000000000007</v>
      </c>
      <c r="F254" s="11">
        <v>18.600000000000001</v>
      </c>
      <c r="G254" s="11">
        <v>5.8</v>
      </c>
    </row>
    <row r="255" spans="1:7" ht="10.5" customHeight="1">
      <c r="A255" s="20"/>
      <c r="B255" s="11"/>
      <c r="C255" s="11"/>
      <c r="D255" s="11"/>
      <c r="E255" s="11"/>
      <c r="F255" s="11"/>
      <c r="G255" s="11"/>
    </row>
    <row r="256" spans="1:7" ht="10.5" customHeight="1">
      <c r="A256" s="18" t="s">
        <v>177</v>
      </c>
      <c r="B256" s="11"/>
      <c r="C256" s="11"/>
      <c r="D256" s="11"/>
      <c r="E256" s="11"/>
      <c r="F256" s="11"/>
      <c r="G256" s="11"/>
    </row>
    <row r="257" spans="1:7" ht="10.5" customHeight="1">
      <c r="A257" s="13" t="s">
        <v>178</v>
      </c>
      <c r="B257" s="11">
        <v>60.1</v>
      </c>
      <c r="C257" s="11">
        <v>39.9</v>
      </c>
      <c r="D257" s="11">
        <v>3.3</v>
      </c>
      <c r="E257" s="11">
        <v>3.6</v>
      </c>
      <c r="F257" s="11">
        <v>10.199999999999999</v>
      </c>
      <c r="G257" s="11">
        <v>3.1</v>
      </c>
    </row>
    <row r="258" spans="1:7" ht="10.5" customHeight="1">
      <c r="A258" s="13" t="s">
        <v>179</v>
      </c>
      <c r="B258" s="11">
        <v>36</v>
      </c>
      <c r="C258" s="11">
        <v>22.7</v>
      </c>
      <c r="D258" s="11">
        <v>2.2000000000000002</v>
      </c>
      <c r="E258" s="11">
        <v>3.2</v>
      </c>
      <c r="F258" s="11">
        <v>5.7</v>
      </c>
      <c r="G258" s="11">
        <v>2.2999999999999998</v>
      </c>
    </row>
    <row r="259" spans="1:7" ht="10.5" customHeight="1">
      <c r="A259" s="13" t="s">
        <v>180</v>
      </c>
      <c r="B259" s="11">
        <v>9.1</v>
      </c>
      <c r="C259" s="11">
        <v>5.0999999999999996</v>
      </c>
      <c r="D259" s="11">
        <v>0.6</v>
      </c>
      <c r="E259" s="11">
        <v>1</v>
      </c>
      <c r="F259" s="11">
        <v>1.7</v>
      </c>
      <c r="G259" s="11">
        <v>0.7</v>
      </c>
    </row>
    <row r="260" spans="1:7" ht="10.5" customHeight="1">
      <c r="A260" s="13" t="s">
        <v>181</v>
      </c>
      <c r="B260" s="11">
        <v>8.4</v>
      </c>
      <c r="C260" s="11">
        <v>4.2</v>
      </c>
      <c r="D260" s="11">
        <v>0.7</v>
      </c>
      <c r="E260" s="11">
        <v>1.2</v>
      </c>
      <c r="F260" s="11">
        <v>1.5</v>
      </c>
      <c r="G260" s="11">
        <v>0.8</v>
      </c>
    </row>
    <row r="261" spans="1:7" ht="10.5" customHeight="1">
      <c r="B261" s="11"/>
      <c r="C261" s="11"/>
      <c r="D261" s="11"/>
      <c r="E261" s="11"/>
      <c r="F261" s="11"/>
      <c r="G261" s="11"/>
    </row>
    <row r="262" spans="1:7" ht="10.5" customHeight="1">
      <c r="A262" s="18" t="s">
        <v>182</v>
      </c>
      <c r="B262" s="11"/>
      <c r="C262" s="11"/>
      <c r="D262" s="11"/>
      <c r="E262" s="11"/>
      <c r="F262" s="11"/>
      <c r="G262" s="11"/>
    </row>
    <row r="263" spans="1:7" ht="10.5" customHeight="1">
      <c r="A263" s="18" t="s">
        <v>183</v>
      </c>
      <c r="B263" s="11"/>
      <c r="C263" s="11"/>
      <c r="D263" s="11"/>
      <c r="E263" s="11"/>
      <c r="F263" s="11"/>
      <c r="G263" s="11"/>
    </row>
    <row r="264" spans="1:7" ht="10.5" customHeight="1">
      <c r="A264" s="13" t="s">
        <v>160</v>
      </c>
      <c r="B264" s="11">
        <v>40.799999999999997</v>
      </c>
      <c r="C264" s="11">
        <v>32.200000000000003</v>
      </c>
      <c r="D264" s="11">
        <v>2.1</v>
      </c>
      <c r="E264" s="11">
        <v>1.6</v>
      </c>
      <c r="F264" s="11">
        <v>2.4</v>
      </c>
      <c r="G264" s="11">
        <v>2.4</v>
      </c>
    </row>
    <row r="265" spans="1:7" ht="10.5" customHeight="1">
      <c r="A265" s="13" t="s">
        <v>161</v>
      </c>
      <c r="B265" s="11">
        <v>72.900000000000006</v>
      </c>
      <c r="C265" s="11">
        <v>39.6</v>
      </c>
      <c r="D265" s="11">
        <v>4.5999999999999996</v>
      </c>
      <c r="E265" s="11">
        <v>7.4</v>
      </c>
      <c r="F265" s="11">
        <v>16.7</v>
      </c>
      <c r="G265" s="11">
        <v>4.5</v>
      </c>
    </row>
    <row r="266" spans="1:7" ht="10.5" customHeight="1">
      <c r="B266" s="11"/>
      <c r="C266" s="11"/>
      <c r="D266" s="11"/>
      <c r="E266" s="11"/>
      <c r="F266" s="11"/>
      <c r="G266" s="11"/>
    </row>
    <row r="267" spans="1:7" ht="10.5" customHeight="1">
      <c r="A267" s="18" t="s">
        <v>184</v>
      </c>
      <c r="B267" s="11"/>
      <c r="C267" s="11"/>
      <c r="D267" s="11"/>
      <c r="E267" s="11"/>
      <c r="F267" s="11"/>
      <c r="G267" s="11"/>
    </row>
    <row r="268" spans="1:7" ht="10.5" customHeight="1">
      <c r="A268" s="13" t="s">
        <v>160</v>
      </c>
      <c r="B268" s="11">
        <v>30.7</v>
      </c>
      <c r="C268" s="11">
        <v>24.8</v>
      </c>
      <c r="D268" s="11">
        <v>2</v>
      </c>
      <c r="E268" s="11">
        <v>1.3</v>
      </c>
      <c r="F268" s="11">
        <v>2.6</v>
      </c>
      <c r="G268" s="11" t="s">
        <v>149</v>
      </c>
    </row>
    <row r="269" spans="1:7" ht="10.5" customHeight="1">
      <c r="A269" s="13" t="s">
        <v>161</v>
      </c>
      <c r="B269" s="11">
        <v>76</v>
      </c>
      <c r="C269" s="11">
        <v>47</v>
      </c>
      <c r="D269" s="11">
        <v>4.7</v>
      </c>
      <c r="E269" s="11">
        <v>7.8</v>
      </c>
      <c r="F269" s="11">
        <v>16.5</v>
      </c>
      <c r="G269" s="11" t="s">
        <v>149</v>
      </c>
    </row>
    <row r="270" spans="1:7" ht="10.5" customHeight="1">
      <c r="A270" s="13" t="s">
        <v>185</v>
      </c>
      <c r="B270" s="11">
        <v>6.9</v>
      </c>
      <c r="C270" s="11" t="s">
        <v>149</v>
      </c>
      <c r="D270" s="11" t="s">
        <v>149</v>
      </c>
      <c r="E270" s="11" t="s">
        <v>149</v>
      </c>
      <c r="F270" s="11" t="s">
        <v>149</v>
      </c>
      <c r="G270" s="11">
        <v>6.9</v>
      </c>
    </row>
    <row r="271" spans="1:7" ht="10.5" customHeight="1">
      <c r="A271" s="14"/>
      <c r="B271" s="11"/>
      <c r="C271" s="11"/>
      <c r="D271" s="11"/>
      <c r="E271" s="11"/>
      <c r="F271" s="11"/>
      <c r="G271" s="11"/>
    </row>
    <row r="272" spans="1:7" ht="10.5" customHeight="1">
      <c r="A272" s="21" t="s">
        <v>186</v>
      </c>
      <c r="B272" s="11"/>
      <c r="C272" s="11"/>
      <c r="D272" s="11"/>
      <c r="E272" s="11"/>
      <c r="F272" s="11"/>
      <c r="G272" s="11"/>
    </row>
    <row r="273" spans="1:7" ht="10.5" customHeight="1">
      <c r="A273" s="21" t="s">
        <v>187</v>
      </c>
      <c r="B273" s="11"/>
      <c r="C273" s="11"/>
      <c r="D273" s="11"/>
      <c r="E273" s="11"/>
      <c r="F273" s="11"/>
      <c r="G273" s="11"/>
    </row>
    <row r="274" spans="1:7" ht="10.5" customHeight="1">
      <c r="A274" s="14" t="s">
        <v>160</v>
      </c>
      <c r="B274" s="11">
        <v>18</v>
      </c>
      <c r="C274" s="11">
        <v>15.7</v>
      </c>
      <c r="D274" s="11">
        <v>1.1000000000000001</v>
      </c>
      <c r="E274" s="11">
        <v>0.3</v>
      </c>
      <c r="F274" s="11">
        <v>0.8</v>
      </c>
      <c r="G274" s="11" t="s">
        <v>149</v>
      </c>
    </row>
    <row r="275" spans="1:7" ht="10.5" customHeight="1">
      <c r="A275" s="14" t="s">
        <v>161</v>
      </c>
      <c r="B275" s="11">
        <v>12.7</v>
      </c>
      <c r="C275" s="11">
        <v>9.1</v>
      </c>
      <c r="D275" s="11">
        <v>0.9</v>
      </c>
      <c r="E275" s="11">
        <v>1</v>
      </c>
      <c r="F275" s="11">
        <v>1.8</v>
      </c>
      <c r="G275" s="11" t="s">
        <v>149</v>
      </c>
    </row>
    <row r="276" spans="1:7" ht="10.5" customHeight="1">
      <c r="A276" s="20"/>
      <c r="B276" s="11"/>
      <c r="C276" s="11"/>
      <c r="D276" s="11"/>
      <c r="E276" s="11"/>
      <c r="F276" s="11"/>
      <c r="G276" s="11"/>
    </row>
    <row r="277" spans="1:7" ht="10.5" customHeight="1">
      <c r="A277" s="18" t="s">
        <v>188</v>
      </c>
      <c r="B277" s="11"/>
      <c r="C277" s="11"/>
      <c r="D277" s="11"/>
      <c r="E277" s="11"/>
      <c r="F277" s="11"/>
      <c r="G277" s="11"/>
    </row>
    <row r="278" spans="1:7" ht="10.5" customHeight="1">
      <c r="A278" s="13" t="s">
        <v>189</v>
      </c>
      <c r="B278" s="11">
        <v>47.2</v>
      </c>
      <c r="C278" s="11">
        <v>25.4</v>
      </c>
      <c r="D278" s="11">
        <v>2.6</v>
      </c>
      <c r="E278" s="11">
        <v>5</v>
      </c>
      <c r="F278" s="11">
        <v>9.9</v>
      </c>
      <c r="G278" s="11">
        <v>4.3</v>
      </c>
    </row>
    <row r="279" spans="1:7" ht="10.5" customHeight="1">
      <c r="A279" s="13" t="s">
        <v>190</v>
      </c>
      <c r="B279" s="11">
        <v>64.099999999999994</v>
      </c>
      <c r="C279" s="11">
        <v>44.7</v>
      </c>
      <c r="D279" s="11">
        <v>4</v>
      </c>
      <c r="E279" s="11">
        <v>4</v>
      </c>
      <c r="F279" s="11">
        <v>8.9</v>
      </c>
      <c r="G279" s="11">
        <v>2.6</v>
      </c>
    </row>
    <row r="280" spans="1:7" ht="10.5" customHeight="1">
      <c r="A280" s="13" t="s">
        <v>191</v>
      </c>
      <c r="B280" s="11">
        <v>1.6</v>
      </c>
      <c r="C280" s="11">
        <v>1.3</v>
      </c>
      <c r="D280" s="11">
        <v>0.1</v>
      </c>
      <c r="E280" s="11" t="s">
        <v>142</v>
      </c>
      <c r="F280" s="11">
        <v>0.2</v>
      </c>
      <c r="G280" s="11" t="s">
        <v>142</v>
      </c>
    </row>
    <row r="281" spans="1:7" ht="10.5" customHeight="1">
      <c r="A281" s="15"/>
      <c r="B281" s="11"/>
      <c r="C281" s="11"/>
      <c r="D281" s="11"/>
      <c r="E281" s="11"/>
      <c r="F281" s="11"/>
      <c r="G281" s="11"/>
    </row>
    <row r="282" spans="1:7" ht="10.5" customHeight="1">
      <c r="A282" s="18" t="s">
        <v>192</v>
      </c>
      <c r="B282" s="11"/>
      <c r="C282" s="11"/>
      <c r="D282" s="11"/>
      <c r="E282" s="11"/>
      <c r="F282" s="11"/>
      <c r="G282" s="11"/>
    </row>
    <row r="283" spans="1:7" ht="10.5" customHeight="1">
      <c r="A283" s="13" t="s">
        <v>162</v>
      </c>
      <c r="B283" s="11">
        <v>16.8</v>
      </c>
      <c r="C283" s="11">
        <v>13.5</v>
      </c>
      <c r="D283" s="11">
        <v>0.9</v>
      </c>
      <c r="E283" s="11">
        <v>1</v>
      </c>
      <c r="F283" s="11">
        <v>1</v>
      </c>
      <c r="G283" s="11">
        <v>0.4</v>
      </c>
    </row>
    <row r="284" spans="1:7" ht="10.5" customHeight="1">
      <c r="A284" s="13" t="s">
        <v>193</v>
      </c>
      <c r="B284" s="11">
        <v>18</v>
      </c>
      <c r="C284" s="11">
        <v>14.2</v>
      </c>
      <c r="D284" s="11">
        <v>0.9</v>
      </c>
      <c r="E284" s="11">
        <v>1</v>
      </c>
      <c r="F284" s="11">
        <v>0.8</v>
      </c>
      <c r="G284" s="11">
        <v>1.1000000000000001</v>
      </c>
    </row>
    <row r="285" spans="1:7" ht="10.5" customHeight="1">
      <c r="A285" s="13" t="s">
        <v>159</v>
      </c>
      <c r="B285" s="11">
        <v>78.099999999999994</v>
      </c>
      <c r="C285" s="11">
        <v>43.6</v>
      </c>
      <c r="D285" s="11">
        <v>4.9000000000000004</v>
      </c>
      <c r="E285" s="11">
        <v>7</v>
      </c>
      <c r="F285" s="11">
        <v>17.2</v>
      </c>
      <c r="G285" s="11">
        <v>5.4</v>
      </c>
    </row>
    <row r="286" spans="1:7" ht="10.5" customHeight="1">
      <c r="A286" s="12"/>
      <c r="B286" s="11"/>
      <c r="C286" s="11"/>
      <c r="D286" s="11"/>
      <c r="E286" s="11"/>
      <c r="F286" s="11"/>
      <c r="G286" s="11"/>
    </row>
    <row r="287" spans="1:7" ht="10.5" customHeight="1">
      <c r="A287" s="18" t="s">
        <v>194</v>
      </c>
      <c r="B287" s="11"/>
      <c r="C287" s="11"/>
      <c r="D287" s="11"/>
      <c r="E287" s="11"/>
      <c r="F287" s="11"/>
      <c r="G287" s="11"/>
    </row>
    <row r="288" spans="1:7" ht="10.5" customHeight="1">
      <c r="A288" s="13" t="s">
        <v>160</v>
      </c>
      <c r="B288" s="11">
        <v>68.099999999999994</v>
      </c>
      <c r="C288" s="11">
        <v>47</v>
      </c>
      <c r="D288" s="11">
        <v>3.9</v>
      </c>
      <c r="E288" s="11">
        <v>4.3</v>
      </c>
      <c r="F288" s="11">
        <v>9.1999999999999993</v>
      </c>
      <c r="G288" s="11">
        <v>3.7</v>
      </c>
    </row>
    <row r="289" spans="1:7" ht="10.5" customHeight="1">
      <c r="A289" s="13" t="s">
        <v>161</v>
      </c>
      <c r="B289" s="11">
        <v>44.7</v>
      </c>
      <c r="C289" s="11">
        <v>24.4</v>
      </c>
      <c r="D289" s="11">
        <v>2.8</v>
      </c>
      <c r="E289" s="11">
        <v>4.5999999999999996</v>
      </c>
      <c r="F289" s="11">
        <v>9.8000000000000007</v>
      </c>
      <c r="G289" s="11">
        <v>3.2</v>
      </c>
    </row>
    <row r="290" spans="1:7" ht="10.5" customHeight="1">
      <c r="A290" s="13" t="s">
        <v>195</v>
      </c>
      <c r="B290" s="11">
        <v>0.8</v>
      </c>
      <c r="C290" s="11">
        <v>0.4</v>
      </c>
      <c r="D290" s="11" t="s">
        <v>142</v>
      </c>
      <c r="E290" s="11">
        <v>0.1</v>
      </c>
      <c r="F290" s="11">
        <v>0.2</v>
      </c>
      <c r="G290" s="11" t="s">
        <v>142</v>
      </c>
    </row>
    <row r="291" spans="1:7" ht="10.5" customHeight="1">
      <c r="A291" s="12"/>
      <c r="B291" s="11"/>
      <c r="C291" s="11"/>
      <c r="D291" s="11"/>
      <c r="E291" s="11"/>
      <c r="F291" s="11"/>
      <c r="G291" s="11"/>
    </row>
    <row r="292" spans="1:7" ht="10.5" customHeight="1">
      <c r="A292" s="18" t="s">
        <v>196</v>
      </c>
      <c r="B292" s="11"/>
      <c r="C292" s="11"/>
      <c r="D292" s="11"/>
      <c r="E292" s="11"/>
      <c r="F292" s="11"/>
      <c r="G292" s="11"/>
    </row>
    <row r="293" spans="1:7" ht="10.5" customHeight="1">
      <c r="A293" s="13" t="s">
        <v>160</v>
      </c>
      <c r="B293" s="11">
        <v>4.5999999999999996</v>
      </c>
      <c r="C293" s="11">
        <v>3.6</v>
      </c>
      <c r="D293" s="11">
        <v>0.3</v>
      </c>
      <c r="E293" s="11">
        <v>0.1</v>
      </c>
      <c r="F293" s="11">
        <v>0.4</v>
      </c>
      <c r="G293" s="11">
        <v>0.2</v>
      </c>
    </row>
    <row r="294" spans="1:7" ht="10.5" customHeight="1">
      <c r="A294" s="13" t="s">
        <v>161</v>
      </c>
      <c r="B294" s="11">
        <v>109</v>
      </c>
      <c r="C294" s="11">
        <v>68.2</v>
      </c>
      <c r="D294" s="11">
        <v>6.5</v>
      </c>
      <c r="E294" s="11">
        <v>8.9</v>
      </c>
      <c r="F294" s="11">
        <v>18.7</v>
      </c>
      <c r="G294" s="11">
        <v>6.7</v>
      </c>
    </row>
    <row r="295" spans="1:7" ht="10.5" customHeight="1">
      <c r="A295" s="12"/>
      <c r="B295" s="11"/>
      <c r="C295" s="11"/>
      <c r="D295" s="11"/>
      <c r="E295" s="11"/>
      <c r="F295" s="11"/>
      <c r="G295" s="11"/>
    </row>
    <row r="296" spans="1:7" ht="10.5" customHeight="1">
      <c r="A296" s="18" t="s">
        <v>197</v>
      </c>
      <c r="B296" s="11"/>
      <c r="C296" s="11"/>
      <c r="D296" s="11"/>
      <c r="E296" s="11"/>
      <c r="F296" s="11"/>
      <c r="G296" s="11"/>
    </row>
    <row r="297" spans="1:7" ht="10.5" customHeight="1">
      <c r="A297" s="18" t="s">
        <v>198</v>
      </c>
      <c r="B297" s="11"/>
      <c r="C297" s="11"/>
      <c r="D297" s="11"/>
      <c r="E297" s="11"/>
      <c r="F297" s="11"/>
      <c r="G297" s="11"/>
    </row>
    <row r="298" spans="1:7" ht="10.5" customHeight="1">
      <c r="A298" s="13" t="s">
        <v>160</v>
      </c>
      <c r="B298" s="11">
        <v>49.6</v>
      </c>
      <c r="C298" s="11">
        <v>41.1</v>
      </c>
      <c r="D298" s="11">
        <v>2.8</v>
      </c>
      <c r="E298" s="11">
        <v>1.4</v>
      </c>
      <c r="F298" s="11">
        <v>1.5</v>
      </c>
      <c r="G298" s="11">
        <v>2.7</v>
      </c>
    </row>
    <row r="299" spans="1:7" ht="10.5" customHeight="1">
      <c r="A299" s="13" t="s">
        <v>161</v>
      </c>
      <c r="B299" s="11">
        <v>52.3</v>
      </c>
      <c r="C299" s="11">
        <v>27.7</v>
      </c>
      <c r="D299" s="11">
        <v>3.2</v>
      </c>
      <c r="E299" s="11">
        <v>5.4</v>
      </c>
      <c r="F299" s="11">
        <v>12.4</v>
      </c>
      <c r="G299" s="11">
        <v>3.7</v>
      </c>
    </row>
    <row r="300" spans="1:7" ht="10.5" customHeight="1">
      <c r="A300" s="13" t="s">
        <v>195</v>
      </c>
      <c r="B300" s="11">
        <v>0.5</v>
      </c>
      <c r="C300" s="11">
        <v>0.3</v>
      </c>
      <c r="D300" s="11" t="s">
        <v>142</v>
      </c>
      <c r="E300" s="11" t="s">
        <v>142</v>
      </c>
      <c r="F300" s="11">
        <v>0.1</v>
      </c>
      <c r="G300" s="11" t="s">
        <v>142</v>
      </c>
    </row>
    <row r="301" spans="1:7" ht="10.5" customHeight="1">
      <c r="A301" s="13" t="s">
        <v>199</v>
      </c>
      <c r="B301" s="11">
        <v>11.2</v>
      </c>
      <c r="C301" s="11">
        <v>2.7</v>
      </c>
      <c r="D301" s="11">
        <v>0.7</v>
      </c>
      <c r="E301" s="11">
        <v>2.2000000000000002</v>
      </c>
      <c r="F301" s="11">
        <v>5</v>
      </c>
      <c r="G301" s="11">
        <v>0.6</v>
      </c>
    </row>
    <row r="302" spans="1:7" ht="10.5" customHeight="1">
      <c r="A302" s="22"/>
      <c r="B302" s="23"/>
      <c r="C302" s="23"/>
      <c r="D302" s="23"/>
      <c r="E302" s="23"/>
      <c r="F302" s="23"/>
      <c r="G302" s="23"/>
    </row>
    <row r="303" spans="1:7" ht="10.5" customHeight="1">
      <c r="B303" s="11"/>
      <c r="C303" s="11"/>
      <c r="D303" s="11"/>
      <c r="E303" s="11"/>
      <c r="F303" s="11"/>
      <c r="G303" s="11"/>
    </row>
    <row r="304" spans="1:7" ht="10.5" customHeight="1">
      <c r="A304" s="235" t="s">
        <v>200</v>
      </c>
      <c r="B304" s="235"/>
      <c r="C304" s="235"/>
      <c r="D304" s="235"/>
      <c r="E304" s="235"/>
      <c r="F304" s="235"/>
      <c r="G304" s="235"/>
    </row>
    <row r="305" spans="1:7" ht="10.5" customHeight="1">
      <c r="A305" s="235"/>
      <c r="B305" s="235"/>
      <c r="C305" s="235"/>
      <c r="D305" s="235"/>
      <c r="E305" s="235"/>
      <c r="F305" s="235"/>
      <c r="G305" s="235"/>
    </row>
    <row r="306" spans="1:7" ht="10.5" customHeight="1">
      <c r="A306" s="235"/>
      <c r="B306" s="235"/>
      <c r="C306" s="235"/>
      <c r="D306" s="235"/>
      <c r="E306" s="235"/>
      <c r="F306" s="235"/>
      <c r="G306" s="235"/>
    </row>
    <row r="307" spans="1:7" ht="10.5" customHeight="1">
      <c r="A307" s="235"/>
      <c r="B307" s="235"/>
      <c r="C307" s="235"/>
      <c r="D307" s="235"/>
      <c r="E307" s="235"/>
      <c r="F307" s="235"/>
      <c r="G307" s="235"/>
    </row>
    <row r="308" spans="1:7" ht="10.5" customHeight="1">
      <c r="A308" s="235"/>
      <c r="B308" s="235"/>
      <c r="C308" s="235"/>
      <c r="D308" s="235"/>
      <c r="E308" s="235"/>
      <c r="F308" s="235"/>
      <c r="G308" s="235"/>
    </row>
    <row r="309" spans="1:7" ht="10.5" customHeight="1">
      <c r="A309" s="235"/>
      <c r="B309" s="235"/>
      <c r="C309" s="235"/>
      <c r="D309" s="235"/>
      <c r="E309" s="235"/>
      <c r="F309" s="235"/>
      <c r="G309" s="235"/>
    </row>
    <row r="310" spans="1:7" ht="10.5" customHeight="1">
      <c r="A310" s="235"/>
      <c r="B310" s="235"/>
      <c r="C310" s="235"/>
      <c r="D310" s="235"/>
      <c r="E310" s="235"/>
      <c r="F310" s="235"/>
      <c r="G310" s="235"/>
    </row>
    <row r="311" spans="1:7" ht="10.5" customHeight="1">
      <c r="A311" s="235"/>
      <c r="B311" s="235"/>
      <c r="C311" s="235"/>
      <c r="D311" s="235"/>
      <c r="E311" s="235"/>
      <c r="F311" s="235"/>
      <c r="G311" s="235"/>
    </row>
    <row r="312" spans="1:7" ht="10.5" customHeight="1">
      <c r="A312" s="235"/>
      <c r="B312" s="235"/>
      <c r="C312" s="235"/>
      <c r="D312" s="235"/>
      <c r="E312" s="235"/>
      <c r="F312" s="235"/>
      <c r="G312" s="235"/>
    </row>
    <row r="313" spans="1:7" ht="10.5" customHeight="1">
      <c r="A313" s="235"/>
      <c r="B313" s="235"/>
      <c r="C313" s="235"/>
      <c r="D313" s="235"/>
      <c r="E313" s="235"/>
      <c r="F313" s="235"/>
      <c r="G313" s="235"/>
    </row>
    <row r="314" spans="1:7" ht="10.5" customHeight="1">
      <c r="A314" s="235"/>
      <c r="B314" s="235"/>
      <c r="C314" s="235"/>
      <c r="D314" s="235"/>
      <c r="E314" s="235"/>
      <c r="F314" s="235"/>
      <c r="G314" s="235"/>
    </row>
    <row r="315" spans="1:7" ht="10.5" customHeight="1">
      <c r="A315" s="235"/>
      <c r="B315" s="235"/>
      <c r="C315" s="235"/>
      <c r="D315" s="235"/>
      <c r="E315" s="235"/>
      <c r="F315" s="235"/>
      <c r="G315" s="235"/>
    </row>
    <row r="316" spans="1:7" ht="10.5" customHeight="1">
      <c r="A316" s="235"/>
      <c r="B316" s="235"/>
      <c r="C316" s="235"/>
      <c r="D316" s="235"/>
      <c r="E316" s="235"/>
      <c r="F316" s="235"/>
      <c r="G316" s="235"/>
    </row>
    <row r="317" spans="1:7" ht="10.5" customHeight="1">
      <c r="A317" s="235"/>
      <c r="B317" s="235"/>
      <c r="C317" s="235"/>
      <c r="D317" s="235"/>
      <c r="E317" s="235"/>
      <c r="F317" s="235"/>
      <c r="G317" s="235"/>
    </row>
    <row r="318" spans="1:7">
      <c r="A318" s="4"/>
      <c r="B318" s="4"/>
      <c r="C318" s="4"/>
      <c r="D318" s="4"/>
      <c r="E318" s="4"/>
      <c r="F318" s="4"/>
      <c r="G318" s="4"/>
    </row>
    <row r="319" spans="1:7">
      <c r="A319" s="4"/>
      <c r="B319" s="4"/>
      <c r="C319" s="4"/>
      <c r="D319" s="4"/>
      <c r="E319" s="4"/>
      <c r="F319" s="4"/>
      <c r="G319" s="4"/>
    </row>
    <row r="320" spans="1:7">
      <c r="A320" s="4"/>
      <c r="B320" s="4"/>
      <c r="C320" s="4"/>
      <c r="D320" s="4"/>
      <c r="E320" s="4"/>
      <c r="F320" s="4"/>
      <c r="G320" s="4"/>
    </row>
  </sheetData>
  <mergeCells count="4">
    <mergeCell ref="A2:G2"/>
    <mergeCell ref="B3:G3"/>
    <mergeCell ref="C4:G4"/>
    <mergeCell ref="A304:G31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F66D6-2110-4D50-973E-241B5B5CB862}">
  <dimension ref="A1:AJ12"/>
  <sheetViews>
    <sheetView workbookViewId="0">
      <selection activeCell="C18" sqref="C18"/>
    </sheetView>
  </sheetViews>
  <sheetFormatPr defaultColWidth="9.140625" defaultRowHeight="15"/>
  <cols>
    <col min="1" max="1" width="41" customWidth="1"/>
    <col min="2" max="2" width="16.7109375" customWidth="1"/>
    <col min="3" max="3" width="10.42578125" customWidth="1"/>
    <col min="4" max="33" width="9.140625" customWidth="1"/>
  </cols>
  <sheetData>
    <row r="1" spans="1:36">
      <c r="A1" s="80" t="s">
        <v>642</v>
      </c>
      <c r="B1" t="s">
        <v>643</v>
      </c>
      <c r="C1" s="6">
        <v>3412000000000</v>
      </c>
    </row>
    <row r="2" spans="1:36">
      <c r="A2" s="1" t="s">
        <v>644</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c r="A3" s="75" t="s">
        <v>645</v>
      </c>
      <c r="B3">
        <v>31</v>
      </c>
      <c r="C3" s="78">
        <v>31</v>
      </c>
      <c r="D3" s="78">
        <v>31</v>
      </c>
      <c r="E3" s="78">
        <v>32</v>
      </c>
      <c r="F3" s="78">
        <v>33</v>
      </c>
      <c r="G3" s="78">
        <v>34</v>
      </c>
      <c r="H3" s="78">
        <v>35</v>
      </c>
      <c r="I3" s="76"/>
      <c r="J3" s="76"/>
      <c r="K3" s="76"/>
      <c r="L3" s="76"/>
      <c r="M3" s="76"/>
      <c r="N3" s="76"/>
      <c r="O3" s="76"/>
      <c r="P3" s="76"/>
      <c r="Q3" s="76"/>
      <c r="R3" s="76"/>
      <c r="S3" s="76"/>
      <c r="T3" s="76"/>
      <c r="U3" s="76"/>
      <c r="V3" s="76"/>
      <c r="W3" s="76"/>
      <c r="X3" s="76"/>
      <c r="Y3" s="76"/>
      <c r="Z3" s="76"/>
      <c r="AA3" s="76"/>
      <c r="AB3" s="76"/>
      <c r="AC3" s="76"/>
      <c r="AD3" s="76"/>
      <c r="AE3" s="76"/>
      <c r="AF3" s="76"/>
      <c r="AG3" s="76"/>
    </row>
    <row r="4" spans="1:36">
      <c r="A4" s="75" t="s">
        <v>646</v>
      </c>
      <c r="B4">
        <v>29</v>
      </c>
      <c r="C4" s="78">
        <v>29</v>
      </c>
      <c r="D4" s="78">
        <v>28</v>
      </c>
      <c r="E4" s="78">
        <v>28</v>
      </c>
      <c r="F4" s="78">
        <v>29</v>
      </c>
      <c r="G4" s="78">
        <v>30</v>
      </c>
      <c r="H4" s="78">
        <v>31</v>
      </c>
      <c r="I4" s="77"/>
      <c r="J4" s="77"/>
      <c r="K4" s="77"/>
      <c r="L4" s="77"/>
      <c r="M4" s="77"/>
      <c r="N4" s="77"/>
      <c r="O4" s="77"/>
      <c r="P4" s="77"/>
      <c r="Q4" s="77"/>
      <c r="R4" s="77"/>
      <c r="S4" s="77"/>
      <c r="T4" s="77"/>
      <c r="U4" s="77"/>
      <c r="V4" s="77"/>
      <c r="W4" s="77"/>
      <c r="X4" s="77"/>
      <c r="Y4" s="77"/>
      <c r="Z4" s="77"/>
      <c r="AA4" s="77"/>
      <c r="AB4" s="77"/>
      <c r="AC4" s="77"/>
      <c r="AD4" s="77"/>
      <c r="AE4" s="77"/>
      <c r="AF4" s="77"/>
      <c r="AG4" s="77"/>
    </row>
    <row r="5" spans="1:36">
      <c r="A5" s="75"/>
      <c r="I5" s="78"/>
      <c r="J5" s="78"/>
      <c r="K5" s="78"/>
      <c r="L5" s="78"/>
      <c r="M5" s="78"/>
      <c r="N5" s="78"/>
      <c r="O5" s="78"/>
      <c r="P5" s="78"/>
      <c r="Q5" s="78"/>
      <c r="R5" s="78"/>
      <c r="S5" s="78"/>
      <c r="T5" s="78"/>
      <c r="U5" s="78"/>
      <c r="V5" s="78"/>
      <c r="W5" s="78"/>
      <c r="X5" s="78"/>
      <c r="Y5" s="78"/>
      <c r="Z5" s="78"/>
      <c r="AA5" s="77"/>
      <c r="AB5" s="77"/>
      <c r="AC5" s="77"/>
      <c r="AD5" s="77"/>
      <c r="AE5" s="77"/>
      <c r="AF5" s="77"/>
      <c r="AG5" s="77"/>
    </row>
    <row r="6" spans="1:36">
      <c r="A6" s="75" t="s">
        <v>647</v>
      </c>
      <c r="B6" s="6">
        <f>SUM(B3:B4)*$C$1</f>
        <v>204720000000000</v>
      </c>
      <c r="C6" s="6">
        <f t="shared" ref="C6:H6" si="0">SUM(C3:C4)*$C$1</f>
        <v>204720000000000</v>
      </c>
      <c r="D6" s="6">
        <f t="shared" si="0"/>
        <v>201308000000000</v>
      </c>
      <c r="E6" s="6">
        <f t="shared" si="0"/>
        <v>204720000000000</v>
      </c>
      <c r="F6" s="6">
        <f t="shared" si="0"/>
        <v>211544000000000</v>
      </c>
      <c r="G6" s="6">
        <f t="shared" si="0"/>
        <v>218368000000000</v>
      </c>
      <c r="H6" s="6">
        <f t="shared" si="0"/>
        <v>225192000000000</v>
      </c>
      <c r="I6" s="78"/>
      <c r="J6" s="78"/>
      <c r="K6" s="78"/>
      <c r="L6" s="78"/>
      <c r="M6" s="78"/>
      <c r="N6" s="78"/>
      <c r="O6" s="78"/>
      <c r="P6" s="78"/>
      <c r="Q6" s="78"/>
      <c r="R6" s="78"/>
      <c r="S6" s="78"/>
      <c r="T6" s="78"/>
      <c r="U6" s="78"/>
      <c r="V6" s="78"/>
      <c r="W6" s="78"/>
      <c r="X6" s="78"/>
      <c r="Y6" s="78"/>
      <c r="Z6" s="78"/>
      <c r="AA6" s="77"/>
      <c r="AB6" s="77"/>
      <c r="AC6" s="77"/>
      <c r="AD6" s="77"/>
      <c r="AE6" s="77"/>
      <c r="AF6" s="77"/>
      <c r="AG6" s="77"/>
    </row>
    <row r="7" spans="1:36">
      <c r="A7" s="75"/>
      <c r="B7" s="81"/>
      <c r="C7" s="81"/>
      <c r="D7" s="81"/>
      <c r="E7" s="81"/>
      <c r="F7" s="81"/>
      <c r="G7" s="81"/>
      <c r="H7" s="81"/>
      <c r="I7" s="81"/>
      <c r="J7" s="81"/>
      <c r="K7" s="81"/>
      <c r="L7" s="81"/>
      <c r="M7" s="81"/>
      <c r="N7" s="81"/>
      <c r="O7" s="81"/>
      <c r="P7" s="81"/>
      <c r="Q7" s="81"/>
      <c r="R7" s="81"/>
      <c r="S7" s="81"/>
      <c r="T7" s="81"/>
      <c r="U7" s="81"/>
      <c r="V7" s="81"/>
      <c r="W7" s="81"/>
      <c r="X7" s="81"/>
      <c r="Y7" s="81"/>
      <c r="Z7" s="81"/>
      <c r="AA7" s="81"/>
      <c r="AB7" s="81"/>
      <c r="AC7" s="81"/>
      <c r="AD7" s="81"/>
      <c r="AE7" s="81"/>
      <c r="AF7" s="81"/>
      <c r="AG7" s="81"/>
    </row>
    <row r="8" spans="1:36">
      <c r="D8" s="82">
        <v>2018</v>
      </c>
      <c r="E8" s="82">
        <v>2019</v>
      </c>
      <c r="F8" s="82">
        <v>2020</v>
      </c>
      <c r="G8" s="82">
        <v>2021</v>
      </c>
      <c r="H8" s="82">
        <v>2022</v>
      </c>
      <c r="I8" s="82">
        <v>2023</v>
      </c>
      <c r="J8" s="82">
        <v>2024</v>
      </c>
      <c r="K8" s="82">
        <v>2025</v>
      </c>
      <c r="L8" s="82">
        <v>2026</v>
      </c>
      <c r="M8" s="82">
        <v>2027</v>
      </c>
      <c r="N8" s="82">
        <v>2028</v>
      </c>
      <c r="O8" s="82">
        <v>2029</v>
      </c>
      <c r="P8" s="82">
        <v>2030</v>
      </c>
      <c r="Q8" s="82">
        <v>2031</v>
      </c>
      <c r="R8" s="82">
        <v>2032</v>
      </c>
      <c r="S8" s="82">
        <v>2033</v>
      </c>
      <c r="T8" s="82">
        <v>2034</v>
      </c>
      <c r="U8" s="82">
        <v>2035</v>
      </c>
      <c r="V8" s="82">
        <v>2036</v>
      </c>
      <c r="W8" s="82">
        <v>2037</v>
      </c>
      <c r="X8" s="82">
        <v>2038</v>
      </c>
      <c r="Y8" s="82">
        <v>2039</v>
      </c>
      <c r="Z8" s="82">
        <v>2040</v>
      </c>
      <c r="AA8" s="82">
        <v>2041</v>
      </c>
      <c r="AB8" s="82">
        <v>2042</v>
      </c>
      <c r="AC8" s="82">
        <v>2043</v>
      </c>
      <c r="AD8" s="82">
        <v>2044</v>
      </c>
      <c r="AE8" s="82">
        <v>2045</v>
      </c>
      <c r="AF8" s="82">
        <v>2046</v>
      </c>
      <c r="AG8" s="82">
        <v>2047</v>
      </c>
      <c r="AH8" s="82">
        <v>2048</v>
      </c>
      <c r="AI8" s="82">
        <v>2049</v>
      </c>
      <c r="AJ8" s="82">
        <v>2050</v>
      </c>
    </row>
    <row r="9" spans="1:36">
      <c r="C9" t="s">
        <v>647</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c r="B10" s="83"/>
    </row>
    <row r="11" spans="1:36">
      <c r="B11" s="83"/>
    </row>
    <row r="12" spans="1:36">
      <c r="B12" s="8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0C295-8432-9248-91BA-EFEFDB0EA845}">
  <dimension ref="A1:R2846"/>
  <sheetViews>
    <sheetView workbookViewId="0">
      <selection activeCell="M16" sqref="M16"/>
    </sheetView>
  </sheetViews>
  <sheetFormatPr defaultColWidth="11.42578125" defaultRowHeight="15"/>
  <cols>
    <col min="1" max="1" width="7.85546875" style="108" bestFit="1" customWidth="1"/>
    <col min="2" max="2" width="7.42578125" bestFit="1" customWidth="1"/>
    <col min="3" max="3" width="19.42578125" style="108" bestFit="1" customWidth="1"/>
    <col min="4" max="4" width="11.42578125" style="118" bestFit="1" customWidth="1"/>
    <col min="5" max="5" width="13.7109375" style="111" bestFit="1" customWidth="1"/>
    <col min="6" max="6" width="10.85546875" style="91"/>
    <col min="7" max="7" width="12.42578125" style="111" bestFit="1" customWidth="1"/>
    <col min="8" max="8" width="10.140625" style="91" bestFit="1" customWidth="1"/>
    <col min="9" max="9" width="11.85546875" style="112" customWidth="1"/>
    <col min="10" max="10" width="13.42578125" style="112" bestFit="1" customWidth="1"/>
    <col min="11" max="11" width="10.42578125" style="113" customWidth="1"/>
    <col min="12" max="12" width="10.7109375" style="112" customWidth="1"/>
    <col min="13" max="13" width="10" style="113" customWidth="1"/>
  </cols>
  <sheetData>
    <row r="1" spans="1:18">
      <c r="A1" s="108" t="s">
        <v>903</v>
      </c>
    </row>
    <row r="2" spans="1:18">
      <c r="A2" s="108" t="s">
        <v>904</v>
      </c>
      <c r="B2" t="s">
        <v>905</v>
      </c>
    </row>
    <row r="3" spans="1:18">
      <c r="A3" s="108" t="s">
        <v>906</v>
      </c>
      <c r="B3" s="5"/>
    </row>
    <row r="4" spans="1:18">
      <c r="A4" s="108" t="s">
        <v>907</v>
      </c>
      <c r="B4" s="5"/>
    </row>
    <row r="7" spans="1:18" ht="45">
      <c r="A7" s="103" t="s">
        <v>822</v>
      </c>
      <c r="B7" s="104" t="s">
        <v>823</v>
      </c>
      <c r="C7" s="103" t="s">
        <v>824</v>
      </c>
      <c r="D7" s="105" t="s">
        <v>825</v>
      </c>
      <c r="E7" s="106" t="s">
        <v>826</v>
      </c>
      <c r="F7" s="107" t="s">
        <v>827</v>
      </c>
      <c r="G7" s="106" t="s">
        <v>828</v>
      </c>
      <c r="H7" s="107" t="s">
        <v>829</v>
      </c>
      <c r="I7" s="106" t="s">
        <v>830</v>
      </c>
      <c r="J7" s="106" t="s">
        <v>831</v>
      </c>
      <c r="K7" s="107" t="s">
        <v>832</v>
      </c>
      <c r="L7" s="106" t="s">
        <v>833</v>
      </c>
      <c r="M7" s="107" t="s">
        <v>834</v>
      </c>
    </row>
    <row r="8" spans="1:18">
      <c r="A8" s="108" t="s">
        <v>835</v>
      </c>
      <c r="B8" s="109" t="s">
        <v>719</v>
      </c>
      <c r="C8" t="s">
        <v>718</v>
      </c>
      <c r="D8" s="110">
        <v>5024279</v>
      </c>
      <c r="E8" s="111">
        <v>2900880</v>
      </c>
      <c r="F8" s="91">
        <f t="shared" ref="F8:F34" si="0">SUM(E8/D8*100)</f>
        <v>57.737239512375801</v>
      </c>
      <c r="G8" s="111">
        <f t="shared" ref="G8:G34" si="1">SUM(D8-E8)</f>
        <v>2123399</v>
      </c>
      <c r="H8" s="91">
        <f t="shared" ref="H8:H34" si="2">SUM(G8/D8*100)</f>
        <v>42.262760487624199</v>
      </c>
      <c r="I8" s="112">
        <v>4779736</v>
      </c>
      <c r="J8" s="112">
        <v>2821804</v>
      </c>
      <c r="K8" s="113">
        <v>59.04</v>
      </c>
      <c r="L8" s="112">
        <v>1957932</v>
      </c>
      <c r="M8" s="113">
        <v>40.96</v>
      </c>
    </row>
    <row r="9" spans="1:18">
      <c r="A9" s="108" t="s">
        <v>836</v>
      </c>
      <c r="B9" s="109" t="s">
        <v>721</v>
      </c>
      <c r="C9" t="s">
        <v>720</v>
      </c>
      <c r="D9" s="110">
        <v>733391</v>
      </c>
      <c r="E9" s="111">
        <v>475967</v>
      </c>
      <c r="F9" s="91">
        <f t="shared" si="0"/>
        <v>64.89948744939602</v>
      </c>
      <c r="G9" s="111">
        <f t="shared" si="1"/>
        <v>257424</v>
      </c>
      <c r="H9" s="91">
        <f t="shared" si="2"/>
        <v>35.100512550603973</v>
      </c>
      <c r="I9" s="112">
        <v>710231</v>
      </c>
      <c r="J9" s="112">
        <v>468893</v>
      </c>
      <c r="K9" s="113">
        <v>66.02</v>
      </c>
      <c r="L9" s="112">
        <v>241338</v>
      </c>
      <c r="M9" s="113">
        <v>33.979999999999997</v>
      </c>
      <c r="Q9" t="s">
        <v>1074</v>
      </c>
    </row>
    <row r="10" spans="1:18">
      <c r="A10" s="108" t="s">
        <v>837</v>
      </c>
      <c r="B10" s="109" t="s">
        <v>723</v>
      </c>
      <c r="C10" t="s">
        <v>722</v>
      </c>
      <c r="D10" s="110">
        <v>7151502</v>
      </c>
      <c r="E10" s="111">
        <v>6385230</v>
      </c>
      <c r="F10" s="91">
        <f t="shared" si="0"/>
        <v>89.285159956607714</v>
      </c>
      <c r="G10" s="111">
        <f t="shared" si="1"/>
        <v>766272</v>
      </c>
      <c r="H10" s="91">
        <f t="shared" si="2"/>
        <v>10.714840043392284</v>
      </c>
      <c r="I10" s="112">
        <v>6392017</v>
      </c>
      <c r="J10" s="112">
        <v>5740659</v>
      </c>
      <c r="K10" s="113">
        <v>89.81</v>
      </c>
      <c r="L10" s="112">
        <v>651358</v>
      </c>
      <c r="M10" s="113">
        <v>10.19</v>
      </c>
      <c r="Q10" s="1" t="s">
        <v>138</v>
      </c>
      <c r="R10" s="1" t="s">
        <v>137</v>
      </c>
    </row>
    <row r="11" spans="1:18">
      <c r="A11" s="108" t="s">
        <v>838</v>
      </c>
      <c r="B11" s="109" t="s">
        <v>725</v>
      </c>
      <c r="C11" t="s">
        <v>724</v>
      </c>
      <c r="D11" s="110">
        <v>3011524</v>
      </c>
      <c r="E11" s="111">
        <v>1670677</v>
      </c>
      <c r="F11" s="91">
        <f t="shared" si="0"/>
        <v>55.476131022034025</v>
      </c>
      <c r="G11" s="111">
        <f t="shared" si="1"/>
        <v>1340847</v>
      </c>
      <c r="H11" s="91">
        <f t="shared" si="2"/>
        <v>44.523868977965975</v>
      </c>
      <c r="I11" s="112">
        <v>2915918</v>
      </c>
      <c r="J11" s="112">
        <v>1637589</v>
      </c>
      <c r="K11" s="113">
        <v>56.16</v>
      </c>
      <c r="L11" s="112">
        <v>1278329</v>
      </c>
      <c r="M11" s="113">
        <v>43.84</v>
      </c>
      <c r="Q11" s="207">
        <f>SUMIFS(H:H,B:B,About!B2)/100</f>
        <v>5.7633672610931462E-2</v>
      </c>
      <c r="R11" s="207">
        <f>1-Q11</f>
        <v>0.94236632738906856</v>
      </c>
    </row>
    <row r="12" spans="1:18">
      <c r="A12" s="108" t="s">
        <v>839</v>
      </c>
      <c r="B12" s="109" t="s">
        <v>727</v>
      </c>
      <c r="C12" t="s">
        <v>726</v>
      </c>
      <c r="D12" s="110">
        <v>39538223</v>
      </c>
      <c r="E12" s="111">
        <v>37259490</v>
      </c>
      <c r="F12" s="91">
        <f t="shared" si="0"/>
        <v>94.236632738906849</v>
      </c>
      <c r="G12" s="111">
        <f t="shared" si="1"/>
        <v>2278733</v>
      </c>
      <c r="H12" s="91">
        <f t="shared" si="2"/>
        <v>5.7633672610931459</v>
      </c>
      <c r="I12" s="112">
        <v>37253956</v>
      </c>
      <c r="J12" s="112">
        <v>35373606</v>
      </c>
      <c r="K12" s="113">
        <v>94.95</v>
      </c>
      <c r="L12" s="112">
        <v>1880350</v>
      </c>
      <c r="M12" s="113">
        <v>5.05</v>
      </c>
    </row>
    <row r="13" spans="1:18">
      <c r="A13" s="108" t="s">
        <v>840</v>
      </c>
      <c r="B13" s="109" t="s">
        <v>729</v>
      </c>
      <c r="C13" t="s">
        <v>728</v>
      </c>
      <c r="D13" s="110">
        <v>5773714</v>
      </c>
      <c r="E13" s="111">
        <v>4966936</v>
      </c>
      <c r="F13" s="91">
        <f t="shared" si="0"/>
        <v>86.026706553182237</v>
      </c>
      <c r="G13" s="111">
        <f t="shared" si="1"/>
        <v>806778</v>
      </c>
      <c r="H13" s="91">
        <f t="shared" si="2"/>
        <v>13.973293446817767</v>
      </c>
      <c r="I13" s="112">
        <v>5029196</v>
      </c>
      <c r="J13" s="112">
        <v>4332761</v>
      </c>
      <c r="K13" s="113">
        <v>86.15</v>
      </c>
      <c r="L13" s="112">
        <v>696435</v>
      </c>
      <c r="M13" s="113">
        <v>13.85</v>
      </c>
    </row>
    <row r="14" spans="1:18">
      <c r="A14" s="108" t="s">
        <v>841</v>
      </c>
      <c r="B14" s="109" t="s">
        <v>731</v>
      </c>
      <c r="C14" t="s">
        <v>730</v>
      </c>
      <c r="D14" s="110">
        <v>3605944</v>
      </c>
      <c r="E14" s="111">
        <v>3110153</v>
      </c>
      <c r="F14" s="91">
        <f t="shared" si="0"/>
        <v>86.250729351315485</v>
      </c>
      <c r="G14" s="111">
        <f t="shared" si="1"/>
        <v>495791</v>
      </c>
      <c r="H14" s="91">
        <f t="shared" si="2"/>
        <v>13.749270648684506</v>
      </c>
      <c r="I14" s="112">
        <v>3574097</v>
      </c>
      <c r="J14" s="112">
        <v>3144942</v>
      </c>
      <c r="K14" s="113">
        <v>87.99</v>
      </c>
      <c r="L14" s="112">
        <v>429155</v>
      </c>
      <c r="M14" s="113">
        <v>12.01</v>
      </c>
    </row>
    <row r="15" spans="1:18">
      <c r="A15" s="108" t="s">
        <v>842</v>
      </c>
      <c r="B15" s="109" t="s">
        <v>733</v>
      </c>
      <c r="C15" t="s">
        <v>732</v>
      </c>
      <c r="D15" s="110">
        <v>989948</v>
      </c>
      <c r="E15" s="111">
        <v>817817</v>
      </c>
      <c r="F15" s="91">
        <f t="shared" si="0"/>
        <v>82.612117000084851</v>
      </c>
      <c r="G15" s="111">
        <f t="shared" si="1"/>
        <v>172131</v>
      </c>
      <c r="H15" s="91">
        <f t="shared" si="2"/>
        <v>17.387882999915146</v>
      </c>
      <c r="I15" s="112">
        <v>897934</v>
      </c>
      <c r="J15" s="112">
        <v>747949</v>
      </c>
      <c r="K15" s="113">
        <v>83.3</v>
      </c>
      <c r="L15" s="112">
        <v>149985</v>
      </c>
      <c r="M15" s="113">
        <v>16.7</v>
      </c>
    </row>
    <row r="16" spans="1:18">
      <c r="A16" s="108" t="s">
        <v>843</v>
      </c>
      <c r="B16" s="109" t="s">
        <v>844</v>
      </c>
      <c r="C16" t="s">
        <v>845</v>
      </c>
      <c r="D16" s="110">
        <v>689545</v>
      </c>
      <c r="E16" s="111">
        <v>689545</v>
      </c>
      <c r="F16" s="91">
        <f t="shared" si="0"/>
        <v>100</v>
      </c>
      <c r="G16" s="111">
        <f t="shared" si="1"/>
        <v>0</v>
      </c>
      <c r="H16" s="91">
        <f t="shared" si="2"/>
        <v>0</v>
      </c>
      <c r="I16" s="112">
        <v>601723</v>
      </c>
      <c r="J16" s="112">
        <v>601723</v>
      </c>
      <c r="K16" s="113">
        <v>100</v>
      </c>
      <c r="L16" s="112">
        <v>0</v>
      </c>
      <c r="M16" s="113">
        <v>0</v>
      </c>
    </row>
    <row r="17" spans="1:13">
      <c r="A17" s="108" t="s">
        <v>846</v>
      </c>
      <c r="B17" s="109" t="s">
        <v>735</v>
      </c>
      <c r="C17" t="s">
        <v>734</v>
      </c>
      <c r="D17" s="110">
        <v>21538187</v>
      </c>
      <c r="E17" s="111">
        <v>19714806</v>
      </c>
      <c r="F17" s="91">
        <f t="shared" si="0"/>
        <v>91.53419459121605</v>
      </c>
      <c r="G17" s="111">
        <f t="shared" si="1"/>
        <v>1823381</v>
      </c>
      <c r="H17" s="91">
        <f t="shared" si="2"/>
        <v>8.4658054087839432</v>
      </c>
      <c r="I17" s="112">
        <v>18801310</v>
      </c>
      <c r="J17" s="112">
        <v>17139844</v>
      </c>
      <c r="K17" s="113">
        <v>91.16</v>
      </c>
      <c r="L17" s="112">
        <v>1661466</v>
      </c>
      <c r="M17" s="113">
        <v>8.84</v>
      </c>
    </row>
    <row r="18" spans="1:13">
      <c r="A18" s="108" t="s">
        <v>847</v>
      </c>
      <c r="B18" s="109" t="s">
        <v>737</v>
      </c>
      <c r="C18" t="s">
        <v>736</v>
      </c>
      <c r="D18" s="110">
        <v>10711908</v>
      </c>
      <c r="E18" s="111">
        <v>7933986</v>
      </c>
      <c r="F18" s="91">
        <f t="shared" si="0"/>
        <v>74.066972942635431</v>
      </c>
      <c r="G18" s="111">
        <f t="shared" si="1"/>
        <v>2777922</v>
      </c>
      <c r="H18" s="91">
        <f t="shared" si="2"/>
        <v>25.933027057364573</v>
      </c>
      <c r="I18" s="112">
        <v>9687653</v>
      </c>
      <c r="J18" s="112">
        <v>7272151</v>
      </c>
      <c r="K18" s="113">
        <v>75.069999999999993</v>
      </c>
      <c r="L18" s="112">
        <v>2415502</v>
      </c>
      <c r="M18" s="113">
        <v>24.93</v>
      </c>
    </row>
    <row r="19" spans="1:13">
      <c r="A19" s="108" t="s">
        <v>848</v>
      </c>
      <c r="B19" s="109" t="s">
        <v>739</v>
      </c>
      <c r="C19" t="s">
        <v>738</v>
      </c>
      <c r="D19" s="110">
        <v>1455271</v>
      </c>
      <c r="E19" s="111">
        <v>1252450</v>
      </c>
      <c r="F19" s="91">
        <f t="shared" si="0"/>
        <v>86.063008195724365</v>
      </c>
      <c r="G19" s="111">
        <f t="shared" si="1"/>
        <v>202821</v>
      </c>
      <c r="H19" s="91">
        <f t="shared" si="2"/>
        <v>13.93699180427563</v>
      </c>
      <c r="I19" s="112">
        <v>1360301</v>
      </c>
      <c r="J19" s="112">
        <v>1250489</v>
      </c>
      <c r="K19" s="113">
        <v>91.93</v>
      </c>
      <c r="L19" s="112">
        <v>109812</v>
      </c>
      <c r="M19" s="113">
        <v>8.07</v>
      </c>
    </row>
    <row r="20" spans="1:13">
      <c r="A20" s="108" t="s">
        <v>849</v>
      </c>
      <c r="B20" s="109" t="s">
        <v>741</v>
      </c>
      <c r="C20" t="s">
        <v>740</v>
      </c>
      <c r="D20" s="110">
        <v>1839106</v>
      </c>
      <c r="E20" s="111">
        <v>1273437</v>
      </c>
      <c r="F20" s="91">
        <f t="shared" si="0"/>
        <v>69.242175274290872</v>
      </c>
      <c r="G20" s="111">
        <f t="shared" si="1"/>
        <v>565669</v>
      </c>
      <c r="H20" s="91">
        <f t="shared" si="2"/>
        <v>30.757824725709121</v>
      </c>
      <c r="I20" s="112">
        <v>1567582</v>
      </c>
      <c r="J20" s="112">
        <v>1106370</v>
      </c>
      <c r="K20" s="113">
        <v>70.58</v>
      </c>
      <c r="L20" s="112">
        <v>461212</v>
      </c>
      <c r="M20" s="113">
        <v>29.42</v>
      </c>
    </row>
    <row r="21" spans="1:13">
      <c r="A21" s="108" t="s">
        <v>850</v>
      </c>
      <c r="B21" s="109" t="s">
        <v>742</v>
      </c>
      <c r="C21" t="s">
        <v>717</v>
      </c>
      <c r="D21" s="110">
        <v>12812508</v>
      </c>
      <c r="E21" s="111">
        <v>11137590</v>
      </c>
      <c r="F21" s="91">
        <f t="shared" si="0"/>
        <v>86.927477430648239</v>
      </c>
      <c r="G21" s="111">
        <f t="shared" si="1"/>
        <v>1674918</v>
      </c>
      <c r="H21" s="91">
        <f t="shared" si="2"/>
        <v>13.07252256935176</v>
      </c>
      <c r="I21" s="112">
        <v>12830632</v>
      </c>
      <c r="J21" s="112">
        <v>11353553</v>
      </c>
      <c r="K21" s="113">
        <v>88.49</v>
      </c>
      <c r="L21" s="112">
        <v>1477079</v>
      </c>
      <c r="M21" s="113">
        <v>11.51</v>
      </c>
    </row>
    <row r="22" spans="1:13">
      <c r="A22" s="108" t="s">
        <v>851</v>
      </c>
      <c r="B22" s="109" t="s">
        <v>744</v>
      </c>
      <c r="C22" t="s">
        <v>743</v>
      </c>
      <c r="D22" s="110">
        <v>6785528</v>
      </c>
      <c r="E22" s="111">
        <v>4829686</v>
      </c>
      <c r="F22" s="91">
        <f t="shared" si="0"/>
        <v>71.176273976026621</v>
      </c>
      <c r="G22" s="111">
        <f t="shared" si="1"/>
        <v>1955842</v>
      </c>
      <c r="H22" s="91">
        <f t="shared" si="2"/>
        <v>28.823726023973371</v>
      </c>
      <c r="I22" s="112">
        <v>6483802</v>
      </c>
      <c r="J22" s="112">
        <v>4697100</v>
      </c>
      <c r="K22" s="113">
        <v>72.44</v>
      </c>
      <c r="L22" s="112">
        <v>1786702</v>
      </c>
      <c r="M22" s="113">
        <v>27.56</v>
      </c>
    </row>
    <row r="23" spans="1:13">
      <c r="A23" s="108" t="s">
        <v>852</v>
      </c>
      <c r="B23" s="109" t="s">
        <v>746</v>
      </c>
      <c r="C23" t="s">
        <v>745</v>
      </c>
      <c r="D23" s="110">
        <v>3190369</v>
      </c>
      <c r="E23" s="111">
        <v>2014831</v>
      </c>
      <c r="F23" s="91">
        <f t="shared" si="0"/>
        <v>63.153541173450463</v>
      </c>
      <c r="G23" s="111">
        <f t="shared" si="1"/>
        <v>1175538</v>
      </c>
      <c r="H23" s="91">
        <f t="shared" si="2"/>
        <v>36.846458826549537</v>
      </c>
      <c r="I23" s="112">
        <v>3046355</v>
      </c>
      <c r="J23" s="112">
        <v>1950256</v>
      </c>
      <c r="K23" s="113">
        <v>64.02</v>
      </c>
      <c r="L23" s="112">
        <v>1096099</v>
      </c>
      <c r="M23" s="113">
        <v>35.979999999999997</v>
      </c>
    </row>
    <row r="24" spans="1:13">
      <c r="A24" s="108" t="s">
        <v>853</v>
      </c>
      <c r="B24" s="109" t="s">
        <v>748</v>
      </c>
      <c r="C24" t="s">
        <v>747</v>
      </c>
      <c r="D24" s="110">
        <v>2937880</v>
      </c>
      <c r="E24" s="111">
        <v>2124059</v>
      </c>
      <c r="F24" s="91">
        <f t="shared" si="0"/>
        <v>72.299038762645168</v>
      </c>
      <c r="G24" s="111">
        <f t="shared" si="1"/>
        <v>813821</v>
      </c>
      <c r="H24" s="91">
        <f t="shared" si="2"/>
        <v>27.700961237354825</v>
      </c>
      <c r="I24" s="112">
        <v>2853118</v>
      </c>
      <c r="J24" s="112">
        <v>2116961</v>
      </c>
      <c r="K24" s="113">
        <v>74.2</v>
      </c>
      <c r="L24" s="112">
        <v>736157</v>
      </c>
      <c r="M24" s="113">
        <v>25.8</v>
      </c>
    </row>
    <row r="25" spans="1:13">
      <c r="A25" s="108" t="s">
        <v>854</v>
      </c>
      <c r="B25" s="109" t="s">
        <v>750</v>
      </c>
      <c r="C25" t="s">
        <v>749</v>
      </c>
      <c r="D25" s="110">
        <v>4505836</v>
      </c>
      <c r="E25" s="111">
        <v>2644856</v>
      </c>
      <c r="F25" s="91">
        <f t="shared" si="0"/>
        <v>58.698452407056088</v>
      </c>
      <c r="G25" s="111">
        <f t="shared" si="1"/>
        <v>1860980</v>
      </c>
      <c r="H25" s="91">
        <f t="shared" si="2"/>
        <v>41.301547592943905</v>
      </c>
      <c r="I25" s="112">
        <v>4339367</v>
      </c>
      <c r="J25" s="112">
        <v>2533343</v>
      </c>
      <c r="K25" s="113">
        <v>58.38</v>
      </c>
      <c r="L25" s="112">
        <v>1806024</v>
      </c>
      <c r="M25" s="113">
        <v>41.62</v>
      </c>
    </row>
    <row r="26" spans="1:13">
      <c r="A26" s="108" t="s">
        <v>855</v>
      </c>
      <c r="B26" s="109" t="s">
        <v>752</v>
      </c>
      <c r="C26" t="s">
        <v>751</v>
      </c>
      <c r="D26" s="110">
        <v>4657757</v>
      </c>
      <c r="E26" s="111">
        <v>3332237</v>
      </c>
      <c r="F26" s="91">
        <f t="shared" si="0"/>
        <v>71.541666943981824</v>
      </c>
      <c r="G26" s="111">
        <f t="shared" si="1"/>
        <v>1325520</v>
      </c>
      <c r="H26" s="91">
        <f t="shared" si="2"/>
        <v>28.458333056018166</v>
      </c>
      <c r="I26" s="112">
        <v>4533372</v>
      </c>
      <c r="J26" s="112">
        <v>3317805</v>
      </c>
      <c r="K26" s="113">
        <v>73.19</v>
      </c>
      <c r="L26" s="112">
        <v>1215567</v>
      </c>
      <c r="M26" s="113">
        <v>26.81</v>
      </c>
    </row>
    <row r="27" spans="1:13">
      <c r="A27" s="108" t="s">
        <v>856</v>
      </c>
      <c r="B27" s="109" t="s">
        <v>754</v>
      </c>
      <c r="C27" t="s">
        <v>753</v>
      </c>
      <c r="D27" s="110">
        <v>1362359</v>
      </c>
      <c r="E27" s="111">
        <v>526309</v>
      </c>
      <c r="F27" s="91">
        <f t="shared" si="0"/>
        <v>38.632181385376398</v>
      </c>
      <c r="G27" s="111">
        <f t="shared" si="1"/>
        <v>836050</v>
      </c>
      <c r="H27" s="91">
        <f t="shared" si="2"/>
        <v>61.367818614623602</v>
      </c>
      <c r="I27" s="112">
        <v>1328361</v>
      </c>
      <c r="J27" s="112">
        <v>513542</v>
      </c>
      <c r="K27" s="113">
        <v>38.659999999999997</v>
      </c>
      <c r="L27" s="112">
        <v>814819</v>
      </c>
      <c r="M27" s="113">
        <v>61.34</v>
      </c>
    </row>
    <row r="28" spans="1:13">
      <c r="A28" s="108" t="s">
        <v>857</v>
      </c>
      <c r="B28" s="109" t="s">
        <v>756</v>
      </c>
      <c r="C28" t="s">
        <v>755</v>
      </c>
      <c r="D28" s="110">
        <v>6177224</v>
      </c>
      <c r="E28" s="111">
        <v>5288760</v>
      </c>
      <c r="F28" s="91">
        <f t="shared" si="0"/>
        <v>85.617099201842123</v>
      </c>
      <c r="G28" s="111">
        <f t="shared" si="1"/>
        <v>888464</v>
      </c>
      <c r="H28" s="91">
        <f t="shared" si="2"/>
        <v>14.382900798157877</v>
      </c>
      <c r="I28" s="112">
        <v>5773552</v>
      </c>
      <c r="J28" s="112">
        <v>5034331</v>
      </c>
      <c r="K28" s="113">
        <v>87.2</v>
      </c>
      <c r="L28" s="112">
        <v>739221</v>
      </c>
      <c r="M28" s="113">
        <v>12.8</v>
      </c>
    </row>
    <row r="29" spans="1:13">
      <c r="A29" s="108" t="s">
        <v>858</v>
      </c>
      <c r="B29" s="109" t="s">
        <v>758</v>
      </c>
      <c r="C29" t="s">
        <v>757</v>
      </c>
      <c r="D29" s="110">
        <v>7029917</v>
      </c>
      <c r="E29" s="111">
        <v>6416895</v>
      </c>
      <c r="F29" s="91">
        <f t="shared" si="0"/>
        <v>91.279811696212064</v>
      </c>
      <c r="G29" s="111">
        <f t="shared" si="1"/>
        <v>613022</v>
      </c>
      <c r="H29" s="91">
        <f t="shared" si="2"/>
        <v>8.7201883037879391</v>
      </c>
      <c r="I29" s="112">
        <v>6547629</v>
      </c>
      <c r="J29" s="112">
        <v>6021989</v>
      </c>
      <c r="K29" s="113">
        <v>91.97</v>
      </c>
      <c r="L29" s="112">
        <v>525640</v>
      </c>
      <c r="M29" s="113">
        <v>8.0299999999999994</v>
      </c>
    </row>
    <row r="30" spans="1:13">
      <c r="A30" s="108" t="s">
        <v>859</v>
      </c>
      <c r="B30" s="109" t="s">
        <v>760</v>
      </c>
      <c r="C30" t="s">
        <v>759</v>
      </c>
      <c r="D30" s="110">
        <v>10077331</v>
      </c>
      <c r="E30" s="111">
        <v>7404258</v>
      </c>
      <c r="F30" s="91">
        <f t="shared" si="0"/>
        <v>73.474395154828201</v>
      </c>
      <c r="G30" s="111">
        <f t="shared" si="1"/>
        <v>2673073</v>
      </c>
      <c r="H30" s="91">
        <f t="shared" si="2"/>
        <v>26.525604845171802</v>
      </c>
      <c r="I30" s="112">
        <v>9883640</v>
      </c>
      <c r="J30" s="112">
        <v>7369957</v>
      </c>
      <c r="K30" s="113">
        <v>74.569999999999993</v>
      </c>
      <c r="L30" s="112">
        <v>2513683</v>
      </c>
      <c r="M30" s="113">
        <v>25.43</v>
      </c>
    </row>
    <row r="31" spans="1:13">
      <c r="A31" s="108" t="s">
        <v>860</v>
      </c>
      <c r="B31" s="109" t="s">
        <v>762</v>
      </c>
      <c r="C31" t="s">
        <v>761</v>
      </c>
      <c r="D31" s="110">
        <v>5706494</v>
      </c>
      <c r="E31" s="111">
        <v>4101754</v>
      </c>
      <c r="F31" s="91">
        <f t="shared" si="0"/>
        <v>71.878705208487034</v>
      </c>
      <c r="G31" s="111">
        <f t="shared" si="1"/>
        <v>1604740</v>
      </c>
      <c r="H31" s="91">
        <f t="shared" si="2"/>
        <v>28.12129479151297</v>
      </c>
      <c r="I31" s="112">
        <v>5303925</v>
      </c>
      <c r="J31" s="112">
        <v>3886311</v>
      </c>
      <c r="K31" s="113">
        <v>73.27</v>
      </c>
      <c r="L31" s="112">
        <v>1417614</v>
      </c>
      <c r="M31" s="113">
        <v>26.73</v>
      </c>
    </row>
    <row r="32" spans="1:13">
      <c r="A32" s="108" t="s">
        <v>861</v>
      </c>
      <c r="B32" s="109" t="s">
        <v>764</v>
      </c>
      <c r="C32" t="s">
        <v>763</v>
      </c>
      <c r="D32" s="110">
        <v>2961279</v>
      </c>
      <c r="E32" s="111">
        <v>1370790</v>
      </c>
      <c r="F32" s="91">
        <f t="shared" si="0"/>
        <v>46.290471110624836</v>
      </c>
      <c r="G32" s="111">
        <f t="shared" si="1"/>
        <v>1590489</v>
      </c>
      <c r="H32" s="91">
        <f t="shared" si="2"/>
        <v>53.709528889375171</v>
      </c>
      <c r="I32" s="112">
        <v>2967297</v>
      </c>
      <c r="J32" s="112">
        <v>1464224</v>
      </c>
      <c r="K32" s="113">
        <v>49.35</v>
      </c>
      <c r="L32" s="112">
        <v>1503073</v>
      </c>
      <c r="M32" s="113">
        <v>50.65</v>
      </c>
    </row>
    <row r="33" spans="1:13">
      <c r="A33" s="108" t="s">
        <v>862</v>
      </c>
      <c r="B33" s="109" t="s">
        <v>766</v>
      </c>
      <c r="C33" t="s">
        <v>765</v>
      </c>
      <c r="D33" s="110">
        <v>6154913</v>
      </c>
      <c r="E33" s="111">
        <v>4275663</v>
      </c>
      <c r="F33" s="91">
        <f t="shared" si="0"/>
        <v>69.467480693878201</v>
      </c>
      <c r="G33" s="111">
        <f t="shared" si="1"/>
        <v>1879250</v>
      </c>
      <c r="H33" s="91">
        <f t="shared" si="2"/>
        <v>30.532519306121792</v>
      </c>
      <c r="I33" s="112">
        <v>5988927</v>
      </c>
      <c r="J33" s="112">
        <v>4218371</v>
      </c>
      <c r="K33" s="113">
        <v>70.44</v>
      </c>
      <c r="L33" s="112">
        <v>1770556</v>
      </c>
      <c r="M33" s="113">
        <v>29.56</v>
      </c>
    </row>
    <row r="34" spans="1:13">
      <c r="A34" s="108" t="s">
        <v>863</v>
      </c>
      <c r="B34" s="109" t="s">
        <v>768</v>
      </c>
      <c r="C34" t="s">
        <v>767</v>
      </c>
      <c r="D34" s="110">
        <v>1084225</v>
      </c>
      <c r="E34" s="111">
        <v>579177</v>
      </c>
      <c r="F34" s="91">
        <f t="shared" si="0"/>
        <v>53.418524752703547</v>
      </c>
      <c r="G34" s="111">
        <f t="shared" si="1"/>
        <v>505048</v>
      </c>
      <c r="H34" s="91">
        <f t="shared" si="2"/>
        <v>46.581475247296453</v>
      </c>
      <c r="I34" s="112">
        <v>989415</v>
      </c>
      <c r="J34" s="112">
        <v>553014</v>
      </c>
      <c r="K34" s="113">
        <v>55.89</v>
      </c>
      <c r="L34" s="112">
        <v>436401</v>
      </c>
      <c r="M34" s="113">
        <v>44.11</v>
      </c>
    </row>
    <row r="35" spans="1:13">
      <c r="A35" s="121"/>
      <c r="B35" s="122" t="s">
        <v>914</v>
      </c>
      <c r="C35" s="85" t="s">
        <v>951</v>
      </c>
      <c r="D35" s="123"/>
      <c r="E35" s="124"/>
      <c r="F35" s="125">
        <f>'RECS HC2.1'!B24/('RECS HC2.1'!B24+'RECS HC2.1'!B27) * 100</f>
        <v>80.118443316412851</v>
      </c>
      <c r="G35" s="124"/>
      <c r="H35" s="125">
        <f>'RECS HC2.1'!B27/('RECS HC2.1'!B27+'RECS HC2.1'!B24) * 100</f>
        <v>19.881556683587139</v>
      </c>
      <c r="I35" s="126"/>
      <c r="J35" s="126"/>
      <c r="K35" s="127"/>
      <c r="L35" s="126"/>
      <c r="M35" s="127"/>
    </row>
    <row r="36" spans="1:13">
      <c r="A36" s="108" t="s">
        <v>864</v>
      </c>
      <c r="B36" s="109" t="s">
        <v>770</v>
      </c>
      <c r="C36" t="s">
        <v>769</v>
      </c>
      <c r="D36" s="110">
        <v>1961504</v>
      </c>
      <c r="E36" s="111">
        <v>1432003</v>
      </c>
      <c r="F36" s="91">
        <f t="shared" ref="F36:F64" si="3">SUM(E36/D36*100)</f>
        <v>73.005357113724983</v>
      </c>
      <c r="G36" s="111">
        <f t="shared" ref="G36:G64" si="4">SUM(D36-E36)</f>
        <v>529501</v>
      </c>
      <c r="H36" s="91">
        <f t="shared" ref="H36:H64" si="5">SUM(G36/D36*100)</f>
        <v>26.994642886275024</v>
      </c>
      <c r="I36" s="112">
        <v>1826341</v>
      </c>
      <c r="J36" s="112">
        <v>1335686</v>
      </c>
      <c r="K36" s="113">
        <v>73.13</v>
      </c>
      <c r="L36" s="112">
        <v>490655</v>
      </c>
      <c r="M36" s="113">
        <v>26.87</v>
      </c>
    </row>
    <row r="37" spans="1:13">
      <c r="A37" s="108" t="s">
        <v>865</v>
      </c>
      <c r="B37" s="109" t="s">
        <v>772</v>
      </c>
      <c r="C37" t="s">
        <v>771</v>
      </c>
      <c r="D37" s="110">
        <v>3104614</v>
      </c>
      <c r="E37" s="111">
        <v>2921203</v>
      </c>
      <c r="F37" s="91">
        <f t="shared" si="3"/>
        <v>94.092309059999096</v>
      </c>
      <c r="G37" s="111">
        <f t="shared" si="4"/>
        <v>183411</v>
      </c>
      <c r="H37" s="91">
        <f t="shared" si="5"/>
        <v>5.907690940000915</v>
      </c>
      <c r="I37" s="112">
        <v>2700551</v>
      </c>
      <c r="J37" s="112">
        <v>2543797</v>
      </c>
      <c r="K37" s="113">
        <v>94.2</v>
      </c>
      <c r="L37" s="112">
        <v>156754</v>
      </c>
      <c r="M37" s="113">
        <v>5.8</v>
      </c>
    </row>
    <row r="38" spans="1:13">
      <c r="A38" s="108" t="s">
        <v>866</v>
      </c>
      <c r="B38" s="109" t="s">
        <v>774</v>
      </c>
      <c r="C38" t="s">
        <v>773</v>
      </c>
      <c r="D38" s="110">
        <v>1377529</v>
      </c>
      <c r="E38" s="111">
        <v>803420</v>
      </c>
      <c r="F38" s="91">
        <f t="shared" si="3"/>
        <v>58.323273049061029</v>
      </c>
      <c r="G38" s="111">
        <f t="shared" si="4"/>
        <v>574109</v>
      </c>
      <c r="H38" s="91">
        <f t="shared" si="5"/>
        <v>41.676726950938964</v>
      </c>
      <c r="I38" s="112">
        <v>1316470</v>
      </c>
      <c r="J38" s="112">
        <v>793872</v>
      </c>
      <c r="K38" s="113">
        <v>60.3</v>
      </c>
      <c r="L38" s="112">
        <v>522598</v>
      </c>
      <c r="M38" s="113">
        <v>39.700000000000003</v>
      </c>
    </row>
    <row r="39" spans="1:13">
      <c r="A39" s="108" t="s">
        <v>867</v>
      </c>
      <c r="B39" s="109" t="s">
        <v>776</v>
      </c>
      <c r="C39" t="s">
        <v>775</v>
      </c>
      <c r="D39" s="110">
        <v>9288994</v>
      </c>
      <c r="E39" s="111">
        <v>8708779</v>
      </c>
      <c r="F39" s="91">
        <f t="shared" si="3"/>
        <v>93.753736949340265</v>
      </c>
      <c r="G39" s="111">
        <f t="shared" si="4"/>
        <v>580215</v>
      </c>
      <c r="H39" s="91">
        <f t="shared" si="5"/>
        <v>6.2462630506597376</v>
      </c>
      <c r="I39" s="112">
        <v>8791894</v>
      </c>
      <c r="J39" s="112">
        <v>8324126</v>
      </c>
      <c r="K39" s="113">
        <v>94.68</v>
      </c>
      <c r="L39" s="112">
        <v>467768</v>
      </c>
      <c r="M39" s="113">
        <v>5.32</v>
      </c>
    </row>
    <row r="40" spans="1:13">
      <c r="A40" s="108" t="s">
        <v>868</v>
      </c>
      <c r="B40" s="109" t="s">
        <v>778</v>
      </c>
      <c r="C40" t="s">
        <v>777</v>
      </c>
      <c r="D40" s="110">
        <v>2117522</v>
      </c>
      <c r="E40" s="111">
        <v>1578552</v>
      </c>
      <c r="F40" s="91">
        <f t="shared" si="3"/>
        <v>74.547135755850462</v>
      </c>
      <c r="G40" s="111">
        <f t="shared" si="4"/>
        <v>538970</v>
      </c>
      <c r="H40" s="91">
        <f t="shared" si="5"/>
        <v>25.452864244149531</v>
      </c>
      <c r="I40" s="112">
        <v>2059179</v>
      </c>
      <c r="J40" s="112">
        <v>1594361</v>
      </c>
      <c r="K40" s="113">
        <v>77.430000000000007</v>
      </c>
      <c r="L40" s="112">
        <v>464818</v>
      </c>
      <c r="M40" s="113">
        <v>22.57</v>
      </c>
    </row>
    <row r="41" spans="1:13">
      <c r="A41" s="108" t="s">
        <v>869</v>
      </c>
      <c r="B41" s="109" t="s">
        <v>780</v>
      </c>
      <c r="C41" t="s">
        <v>779</v>
      </c>
      <c r="D41" s="110">
        <v>20201249</v>
      </c>
      <c r="E41" s="111">
        <v>17665166</v>
      </c>
      <c r="F41" s="91">
        <f t="shared" si="3"/>
        <v>87.445909903887625</v>
      </c>
      <c r="G41" s="111">
        <f t="shared" si="4"/>
        <v>2536083</v>
      </c>
      <c r="H41" s="91">
        <f t="shared" si="5"/>
        <v>12.554090096112375</v>
      </c>
      <c r="I41" s="112">
        <v>19378102</v>
      </c>
      <c r="J41" s="112">
        <v>17028105</v>
      </c>
      <c r="K41" s="113">
        <v>87.87</v>
      </c>
      <c r="L41" s="112">
        <v>2349997</v>
      </c>
      <c r="M41" s="113">
        <v>12.13</v>
      </c>
    </row>
    <row r="42" spans="1:13">
      <c r="A42" s="108" t="s">
        <v>870</v>
      </c>
      <c r="B42" s="109" t="s">
        <v>782</v>
      </c>
      <c r="C42" t="s">
        <v>781</v>
      </c>
      <c r="D42" s="110">
        <v>10439388</v>
      </c>
      <c r="E42" s="111">
        <v>6964727</v>
      </c>
      <c r="F42" s="91">
        <f t="shared" si="3"/>
        <v>66.715855373897398</v>
      </c>
      <c r="G42" s="111">
        <f t="shared" si="4"/>
        <v>3474661</v>
      </c>
      <c r="H42" s="91">
        <f t="shared" si="5"/>
        <v>33.284144626102602</v>
      </c>
      <c r="I42" s="112">
        <v>9535483</v>
      </c>
      <c r="J42" s="112">
        <v>6301756</v>
      </c>
      <c r="K42" s="113">
        <v>66.09</v>
      </c>
      <c r="L42" s="112">
        <v>3233727</v>
      </c>
      <c r="M42" s="113">
        <v>33.909999999999997</v>
      </c>
    </row>
    <row r="43" spans="1:13">
      <c r="A43" s="108" t="s">
        <v>871</v>
      </c>
      <c r="B43" s="109" t="s">
        <v>784</v>
      </c>
      <c r="C43" t="s">
        <v>783</v>
      </c>
      <c r="D43" s="110">
        <v>779094</v>
      </c>
      <c r="E43" s="111">
        <v>474989</v>
      </c>
      <c r="F43" s="91">
        <f t="shared" si="3"/>
        <v>60.966840971692761</v>
      </c>
      <c r="G43" s="111">
        <f t="shared" si="4"/>
        <v>304105</v>
      </c>
      <c r="H43" s="91">
        <f t="shared" si="5"/>
        <v>39.033159028307239</v>
      </c>
      <c r="I43" s="112">
        <v>672591</v>
      </c>
      <c r="J43" s="112">
        <v>402872</v>
      </c>
      <c r="K43" s="113">
        <v>59.9</v>
      </c>
      <c r="L43" s="112">
        <v>269719</v>
      </c>
      <c r="M43" s="113">
        <v>40.1</v>
      </c>
    </row>
    <row r="44" spans="1:13">
      <c r="A44" s="108" t="s">
        <v>872</v>
      </c>
      <c r="B44" s="109" t="s">
        <v>786</v>
      </c>
      <c r="C44" t="s">
        <v>785</v>
      </c>
      <c r="D44" s="110">
        <v>11799448</v>
      </c>
      <c r="E44" s="111">
        <v>9001099</v>
      </c>
      <c r="F44" s="91">
        <f t="shared" si="3"/>
        <v>76.284068542867431</v>
      </c>
      <c r="G44" s="111">
        <f t="shared" si="4"/>
        <v>2798349</v>
      </c>
      <c r="H44" s="91">
        <f t="shared" si="5"/>
        <v>23.715931457132573</v>
      </c>
      <c r="I44" s="112">
        <v>11536504</v>
      </c>
      <c r="J44" s="112">
        <v>8989694</v>
      </c>
      <c r="K44" s="113">
        <v>77.92</v>
      </c>
      <c r="L44" s="112">
        <v>2546810</v>
      </c>
      <c r="M44" s="113">
        <v>22.08</v>
      </c>
    </row>
    <row r="45" spans="1:13">
      <c r="A45" s="108" t="s">
        <v>873</v>
      </c>
      <c r="B45" s="109" t="s">
        <v>788</v>
      </c>
      <c r="C45" t="s">
        <v>787</v>
      </c>
      <c r="D45" s="110">
        <v>3959353</v>
      </c>
      <c r="E45" s="111">
        <v>2558611</v>
      </c>
      <c r="F45" s="91">
        <f t="shared" si="3"/>
        <v>64.62194707064512</v>
      </c>
      <c r="G45" s="111">
        <f t="shared" si="4"/>
        <v>1400742</v>
      </c>
      <c r="H45" s="91">
        <f t="shared" si="5"/>
        <v>35.378052929354872</v>
      </c>
      <c r="I45" s="112">
        <v>3751351</v>
      </c>
      <c r="J45" s="112">
        <v>2485029</v>
      </c>
      <c r="K45" s="113">
        <v>66.239999999999995</v>
      </c>
      <c r="L45" s="112">
        <v>1266322</v>
      </c>
      <c r="M45" s="113">
        <v>33.76</v>
      </c>
    </row>
    <row r="46" spans="1:13">
      <c r="A46" s="108" t="s">
        <v>874</v>
      </c>
      <c r="B46" s="109" t="s">
        <v>790</v>
      </c>
      <c r="C46" t="s">
        <v>789</v>
      </c>
      <c r="D46" s="110">
        <v>4237256</v>
      </c>
      <c r="E46" s="111">
        <v>3410984</v>
      </c>
      <c r="F46" s="91">
        <f t="shared" si="3"/>
        <v>80.499832910732792</v>
      </c>
      <c r="G46" s="111">
        <f t="shared" si="4"/>
        <v>826272</v>
      </c>
      <c r="H46" s="91">
        <f t="shared" si="5"/>
        <v>19.500167089267208</v>
      </c>
      <c r="I46" s="112">
        <v>3831074</v>
      </c>
      <c r="J46" s="112">
        <v>3104382</v>
      </c>
      <c r="K46" s="113">
        <v>81.03</v>
      </c>
      <c r="L46" s="112">
        <v>726692</v>
      </c>
      <c r="M46" s="113">
        <v>18.97</v>
      </c>
    </row>
    <row r="47" spans="1:13">
      <c r="A47" s="108" t="s">
        <v>875</v>
      </c>
      <c r="B47" s="109" t="s">
        <v>792</v>
      </c>
      <c r="C47" t="s">
        <v>791</v>
      </c>
      <c r="D47" s="110">
        <v>13002700</v>
      </c>
      <c r="E47" s="111">
        <v>9941070</v>
      </c>
      <c r="F47" s="91">
        <f t="shared" si="3"/>
        <v>76.453890345851249</v>
      </c>
      <c r="G47" s="111">
        <f t="shared" si="4"/>
        <v>3061630</v>
      </c>
      <c r="H47" s="91">
        <f t="shared" si="5"/>
        <v>23.546109654148754</v>
      </c>
      <c r="I47" s="112">
        <v>12702379</v>
      </c>
      <c r="J47" s="112">
        <v>9991287</v>
      </c>
      <c r="K47" s="113">
        <v>78.66</v>
      </c>
      <c r="L47" s="112">
        <v>2711092</v>
      </c>
      <c r="M47" s="113">
        <v>21.34</v>
      </c>
    </row>
    <row r="48" spans="1:13">
      <c r="A48" s="108" t="s">
        <v>876</v>
      </c>
      <c r="B48" s="109" t="s">
        <v>794</v>
      </c>
      <c r="C48" t="s">
        <v>793</v>
      </c>
      <c r="D48" s="110">
        <v>1097379</v>
      </c>
      <c r="E48" s="111">
        <v>999191</v>
      </c>
      <c r="F48" s="91">
        <f t="shared" si="3"/>
        <v>91.052498726511075</v>
      </c>
      <c r="G48" s="111">
        <f t="shared" si="4"/>
        <v>98188</v>
      </c>
      <c r="H48" s="91">
        <f t="shared" si="5"/>
        <v>8.947501273488923</v>
      </c>
      <c r="I48" s="112">
        <v>1052567</v>
      </c>
      <c r="J48" s="112">
        <v>955043</v>
      </c>
      <c r="K48" s="113">
        <v>90.73</v>
      </c>
      <c r="L48" s="112">
        <v>97524</v>
      </c>
      <c r="M48" s="113">
        <v>9.27</v>
      </c>
    </row>
    <row r="49" spans="1:13">
      <c r="A49" s="108" t="s">
        <v>877</v>
      </c>
      <c r="B49" s="109" t="s">
        <v>796</v>
      </c>
      <c r="C49" t="s">
        <v>795</v>
      </c>
      <c r="D49" s="110">
        <v>5118425</v>
      </c>
      <c r="E49" s="111">
        <v>3477869</v>
      </c>
      <c r="F49" s="91">
        <f t="shared" si="3"/>
        <v>67.948030888408056</v>
      </c>
      <c r="G49" s="111">
        <f t="shared" si="4"/>
        <v>1640556</v>
      </c>
      <c r="H49" s="91">
        <f t="shared" si="5"/>
        <v>32.051969111591944</v>
      </c>
      <c r="I49" s="112">
        <v>4625364</v>
      </c>
      <c r="J49" s="112">
        <v>3067809</v>
      </c>
      <c r="K49" s="113">
        <v>66.33</v>
      </c>
      <c r="L49" s="112">
        <v>1557555</v>
      </c>
      <c r="M49" s="113">
        <v>33.67</v>
      </c>
    </row>
    <row r="50" spans="1:13">
      <c r="A50" s="108" t="s">
        <v>878</v>
      </c>
      <c r="B50" s="109" t="s">
        <v>798</v>
      </c>
      <c r="C50" t="s">
        <v>797</v>
      </c>
      <c r="D50" s="110">
        <v>886667</v>
      </c>
      <c r="E50" s="111">
        <v>507347</v>
      </c>
      <c r="F50" s="91">
        <f t="shared" si="3"/>
        <v>57.219564955050771</v>
      </c>
      <c r="G50" s="111">
        <f t="shared" si="4"/>
        <v>379320</v>
      </c>
      <c r="H50" s="91">
        <f t="shared" si="5"/>
        <v>42.780435044949236</v>
      </c>
      <c r="I50" s="112">
        <v>814180</v>
      </c>
      <c r="J50" s="112">
        <v>461247</v>
      </c>
      <c r="K50" s="113">
        <v>56.65</v>
      </c>
      <c r="L50" s="112">
        <v>352933</v>
      </c>
      <c r="M50" s="113">
        <v>43.35</v>
      </c>
    </row>
    <row r="51" spans="1:13">
      <c r="A51" s="108" t="s">
        <v>879</v>
      </c>
      <c r="B51" s="109" t="s">
        <v>800</v>
      </c>
      <c r="C51" t="s">
        <v>799</v>
      </c>
      <c r="D51" s="110">
        <v>6910840</v>
      </c>
      <c r="E51" s="111">
        <v>4577282</v>
      </c>
      <c r="F51" s="91">
        <f t="shared" si="3"/>
        <v>66.233366710848458</v>
      </c>
      <c r="G51" s="111">
        <f t="shared" si="4"/>
        <v>2333558</v>
      </c>
      <c r="H51" s="91">
        <f t="shared" si="5"/>
        <v>33.766633289151535</v>
      </c>
      <c r="I51" s="112">
        <v>6346105</v>
      </c>
      <c r="J51" s="112">
        <v>4213245</v>
      </c>
      <c r="K51" s="113">
        <v>66.39</v>
      </c>
      <c r="L51" s="112">
        <v>2132860</v>
      </c>
      <c r="M51" s="113">
        <v>33.61</v>
      </c>
    </row>
    <row r="52" spans="1:13">
      <c r="A52" s="108" t="s">
        <v>880</v>
      </c>
      <c r="B52" s="109" t="s">
        <v>802</v>
      </c>
      <c r="C52" t="s">
        <v>801</v>
      </c>
      <c r="D52" s="110">
        <v>29145505</v>
      </c>
      <c r="E52" s="111">
        <v>24400697</v>
      </c>
      <c r="F52" s="91">
        <f t="shared" si="3"/>
        <v>83.720275219111826</v>
      </c>
      <c r="G52" s="111">
        <f t="shared" si="4"/>
        <v>4744808</v>
      </c>
      <c r="H52" s="91">
        <f t="shared" si="5"/>
        <v>16.27972478088817</v>
      </c>
      <c r="I52" s="112">
        <v>25145561</v>
      </c>
      <c r="J52" s="112">
        <v>21298039</v>
      </c>
      <c r="K52" s="113">
        <v>84.7</v>
      </c>
      <c r="L52" s="112">
        <v>3847522</v>
      </c>
      <c r="M52" s="113">
        <v>15.3</v>
      </c>
    </row>
    <row r="53" spans="1:13">
      <c r="A53" s="108" t="s">
        <v>881</v>
      </c>
      <c r="B53" s="109" t="s">
        <v>804</v>
      </c>
      <c r="C53" t="s">
        <v>803</v>
      </c>
      <c r="D53" s="110">
        <v>3271616</v>
      </c>
      <c r="E53" s="111">
        <v>2937303</v>
      </c>
      <c r="F53" s="91">
        <f t="shared" si="3"/>
        <v>89.78141077681488</v>
      </c>
      <c r="G53" s="111">
        <f t="shared" si="4"/>
        <v>334313</v>
      </c>
      <c r="H53" s="91">
        <f t="shared" si="5"/>
        <v>10.218589223185118</v>
      </c>
      <c r="I53" s="112">
        <v>2763885</v>
      </c>
      <c r="J53" s="112">
        <v>2503595</v>
      </c>
      <c r="K53" s="113">
        <v>90.58</v>
      </c>
      <c r="L53" s="112">
        <v>260290</v>
      </c>
      <c r="M53" s="113">
        <v>9.42</v>
      </c>
    </row>
    <row r="54" spans="1:13">
      <c r="A54" s="108" t="s">
        <v>882</v>
      </c>
      <c r="B54" s="109" t="s">
        <v>806</v>
      </c>
      <c r="C54" t="s">
        <v>805</v>
      </c>
      <c r="D54" s="110">
        <v>643077</v>
      </c>
      <c r="E54" s="111">
        <v>225850</v>
      </c>
      <c r="F54" s="91">
        <f t="shared" si="3"/>
        <v>35.120211110022595</v>
      </c>
      <c r="G54" s="111">
        <f t="shared" si="4"/>
        <v>417227</v>
      </c>
      <c r="H54" s="91">
        <f t="shared" si="5"/>
        <v>64.879788889977405</v>
      </c>
      <c r="I54" s="112">
        <v>625741</v>
      </c>
      <c r="J54" s="112">
        <v>243385</v>
      </c>
      <c r="K54" s="113">
        <v>38.9</v>
      </c>
      <c r="L54" s="112">
        <v>382356</v>
      </c>
      <c r="M54" s="113">
        <v>61.1</v>
      </c>
    </row>
    <row r="55" spans="1:13">
      <c r="A55" s="108" t="s">
        <v>883</v>
      </c>
      <c r="B55" s="109" t="s">
        <v>808</v>
      </c>
      <c r="C55" t="s">
        <v>807</v>
      </c>
      <c r="D55" s="110">
        <v>8631393</v>
      </c>
      <c r="E55" s="111">
        <v>6528313</v>
      </c>
      <c r="F55" s="91">
        <f t="shared" si="3"/>
        <v>75.634523882761457</v>
      </c>
      <c r="G55" s="111">
        <f t="shared" si="4"/>
        <v>2103080</v>
      </c>
      <c r="H55" s="91">
        <f t="shared" si="5"/>
        <v>24.365476117238551</v>
      </c>
      <c r="I55" s="112">
        <v>8001024</v>
      </c>
      <c r="J55" s="112">
        <v>6037094</v>
      </c>
      <c r="K55" s="113">
        <v>75.45</v>
      </c>
      <c r="L55" s="112">
        <v>1963930</v>
      </c>
      <c r="M55" s="113">
        <v>24.55</v>
      </c>
    </row>
    <row r="56" spans="1:13">
      <c r="A56" s="108" t="s">
        <v>884</v>
      </c>
      <c r="B56" s="109" t="s">
        <v>810</v>
      </c>
      <c r="C56" t="s">
        <v>809</v>
      </c>
      <c r="D56" s="110">
        <v>7705281</v>
      </c>
      <c r="E56" s="111">
        <v>6424035</v>
      </c>
      <c r="F56" s="91">
        <f t="shared" si="3"/>
        <v>83.371845880766713</v>
      </c>
      <c r="G56" s="111">
        <f t="shared" si="4"/>
        <v>1281246</v>
      </c>
      <c r="H56" s="91">
        <f t="shared" si="5"/>
        <v>16.62815411923329</v>
      </c>
      <c r="I56" s="112">
        <v>6724540</v>
      </c>
      <c r="J56" s="112">
        <v>5651869</v>
      </c>
      <c r="K56" s="113">
        <v>84.05</v>
      </c>
      <c r="L56" s="112">
        <v>1072671</v>
      </c>
      <c r="M56" s="113">
        <v>15.95</v>
      </c>
    </row>
    <row r="57" spans="1:13">
      <c r="A57" s="108" t="s">
        <v>885</v>
      </c>
      <c r="B57" s="109" t="s">
        <v>812</v>
      </c>
      <c r="C57" t="s">
        <v>811</v>
      </c>
      <c r="D57" s="110">
        <v>1793716</v>
      </c>
      <c r="E57" s="111">
        <v>800857</v>
      </c>
      <c r="F57" s="91">
        <f t="shared" si="3"/>
        <v>44.647926427595003</v>
      </c>
      <c r="G57" s="111">
        <f t="shared" si="4"/>
        <v>992859</v>
      </c>
      <c r="H57" s="91">
        <f t="shared" si="5"/>
        <v>55.35207357240499</v>
      </c>
      <c r="I57" s="112">
        <v>1852994</v>
      </c>
      <c r="J57" s="112">
        <v>902810</v>
      </c>
      <c r="K57" s="113">
        <v>48.72</v>
      </c>
      <c r="L57" s="112">
        <v>950184</v>
      </c>
      <c r="M57" s="113">
        <v>51.28</v>
      </c>
    </row>
    <row r="58" spans="1:13">
      <c r="A58" s="108" t="s">
        <v>886</v>
      </c>
      <c r="B58" s="109" t="s">
        <v>814</v>
      </c>
      <c r="C58" t="s">
        <v>813</v>
      </c>
      <c r="D58" s="110">
        <v>5893718</v>
      </c>
      <c r="E58" s="111">
        <v>3953691</v>
      </c>
      <c r="F58" s="91">
        <f t="shared" si="3"/>
        <v>67.083138351716187</v>
      </c>
      <c r="G58" s="111">
        <f t="shared" si="4"/>
        <v>1940027</v>
      </c>
      <c r="H58" s="91">
        <f t="shared" si="5"/>
        <v>32.91686164828382</v>
      </c>
      <c r="I58" s="112">
        <v>5686986</v>
      </c>
      <c r="J58" s="112">
        <v>3989638</v>
      </c>
      <c r="K58" s="113">
        <v>70.150000000000006</v>
      </c>
      <c r="L58" s="112">
        <v>1697348</v>
      </c>
      <c r="M58" s="113">
        <v>29.85</v>
      </c>
    </row>
    <row r="59" spans="1:13">
      <c r="A59" s="108" t="s">
        <v>887</v>
      </c>
      <c r="B59" s="109" t="s">
        <v>816</v>
      </c>
      <c r="C59" t="s">
        <v>815</v>
      </c>
      <c r="D59" s="110">
        <v>576851</v>
      </c>
      <c r="E59" s="111">
        <v>357750</v>
      </c>
      <c r="F59" s="91">
        <f t="shared" si="3"/>
        <v>62.017748083993965</v>
      </c>
      <c r="G59" s="111">
        <f t="shared" si="4"/>
        <v>219101</v>
      </c>
      <c r="H59" s="91">
        <f t="shared" si="5"/>
        <v>37.982251916006035</v>
      </c>
      <c r="I59" s="112">
        <v>563626</v>
      </c>
      <c r="J59" s="112">
        <v>364993</v>
      </c>
      <c r="K59" s="113">
        <v>64.760000000000005</v>
      </c>
      <c r="L59" s="112">
        <v>198633</v>
      </c>
      <c r="M59" s="113">
        <v>35.24</v>
      </c>
    </row>
    <row r="60" spans="1:13">
      <c r="A60" s="114" t="s">
        <v>888</v>
      </c>
      <c r="B60" s="109" t="s">
        <v>889</v>
      </c>
      <c r="C60" s="108" t="s">
        <v>890</v>
      </c>
      <c r="D60" s="115">
        <v>49710</v>
      </c>
      <c r="E60" s="111">
        <v>37652</v>
      </c>
      <c r="F60" s="91">
        <f t="shared" si="3"/>
        <v>75.743311204988942</v>
      </c>
      <c r="G60" s="111">
        <f t="shared" si="4"/>
        <v>12058</v>
      </c>
      <c r="H60" s="91">
        <f t="shared" si="5"/>
        <v>24.256688795011065</v>
      </c>
      <c r="I60" s="112">
        <v>55519</v>
      </c>
      <c r="J60" s="112">
        <v>47965</v>
      </c>
      <c r="K60" s="113">
        <f>SUM(J60/I60*100)</f>
        <v>86.393847151425646</v>
      </c>
      <c r="L60" s="112">
        <f>SUM(I60-J60)</f>
        <v>7554</v>
      </c>
      <c r="M60" s="113">
        <f>SUM(L60/I60*100)</f>
        <v>13.606152848574363</v>
      </c>
    </row>
    <row r="61" spans="1:13">
      <c r="A61" s="114" t="s">
        <v>891</v>
      </c>
      <c r="B61" s="109" t="s">
        <v>892</v>
      </c>
      <c r="C61" s="108" t="s">
        <v>893</v>
      </c>
      <c r="D61" s="116">
        <v>153836</v>
      </c>
      <c r="E61" s="111">
        <v>136876</v>
      </c>
      <c r="F61" s="91">
        <f t="shared" si="3"/>
        <v>88.975272367976288</v>
      </c>
      <c r="G61" s="111">
        <f t="shared" si="4"/>
        <v>16960</v>
      </c>
      <c r="H61" s="91">
        <f t="shared" si="5"/>
        <v>11.024727632023714</v>
      </c>
      <c r="I61" s="112">
        <v>159358</v>
      </c>
      <c r="J61" s="112">
        <v>149918</v>
      </c>
      <c r="K61" s="113">
        <f>SUM(J61/I61*100)</f>
        <v>94.07623087639152</v>
      </c>
      <c r="L61" s="112">
        <f>SUM(I61-J61)</f>
        <v>9440</v>
      </c>
      <c r="M61" s="113">
        <f>SUM(L61/I61*100)</f>
        <v>5.9237691236084791</v>
      </c>
    </row>
    <row r="62" spans="1:13" ht="45">
      <c r="A62" s="114" t="s">
        <v>894</v>
      </c>
      <c r="B62" s="109" t="s">
        <v>895</v>
      </c>
      <c r="C62" s="117" t="s">
        <v>896</v>
      </c>
      <c r="D62" s="116">
        <v>47329</v>
      </c>
      <c r="E62" s="111">
        <v>36921</v>
      </c>
      <c r="F62" s="91">
        <f t="shared" si="3"/>
        <v>78.009254368357659</v>
      </c>
      <c r="G62" s="111">
        <f t="shared" si="4"/>
        <v>10408</v>
      </c>
      <c r="H62" s="91">
        <f t="shared" si="5"/>
        <v>21.990745631642334</v>
      </c>
      <c r="I62" s="112">
        <v>53883</v>
      </c>
      <c r="J62" s="112">
        <v>48997</v>
      </c>
      <c r="K62" s="113">
        <f>SUM(J62/I62*100)</f>
        <v>90.93220496260416</v>
      </c>
      <c r="L62" s="112">
        <f>SUM(I62-J62)</f>
        <v>4886</v>
      </c>
      <c r="M62" s="113">
        <f>SUM(L62/I62*100)</f>
        <v>9.0677950373958378</v>
      </c>
    </row>
    <row r="63" spans="1:13">
      <c r="A63" s="108" t="s">
        <v>897</v>
      </c>
      <c r="B63" s="109" t="s">
        <v>898</v>
      </c>
      <c r="C63" t="s">
        <v>899</v>
      </c>
      <c r="D63" s="110">
        <v>3285874</v>
      </c>
      <c r="E63" s="111">
        <v>3018908</v>
      </c>
      <c r="F63" s="91">
        <f t="shared" si="3"/>
        <v>91.87534275507825</v>
      </c>
      <c r="G63" s="111">
        <f t="shared" si="4"/>
        <v>266966</v>
      </c>
      <c r="H63" s="91">
        <f t="shared" si="5"/>
        <v>8.1246572449217478</v>
      </c>
      <c r="I63" s="112">
        <v>3725789</v>
      </c>
      <c r="J63" s="112">
        <v>3493256</v>
      </c>
      <c r="K63" s="113">
        <v>93.76</v>
      </c>
      <c r="L63" s="112">
        <v>232533</v>
      </c>
      <c r="M63" s="113">
        <v>6.24</v>
      </c>
    </row>
    <row r="64" spans="1:13">
      <c r="A64" s="114" t="s">
        <v>900</v>
      </c>
      <c r="B64" s="109" t="s">
        <v>901</v>
      </c>
      <c r="C64" s="108" t="s">
        <v>902</v>
      </c>
      <c r="D64" s="115">
        <v>87146</v>
      </c>
      <c r="E64" s="111">
        <v>82870</v>
      </c>
      <c r="F64" s="91">
        <f t="shared" si="3"/>
        <v>95.093291717347896</v>
      </c>
      <c r="G64" s="111">
        <f t="shared" si="4"/>
        <v>4276</v>
      </c>
      <c r="H64" s="91">
        <f t="shared" si="5"/>
        <v>4.9067082826521009</v>
      </c>
      <c r="I64" s="112">
        <v>106405</v>
      </c>
      <c r="J64" s="112">
        <v>100607</v>
      </c>
      <c r="K64" s="113">
        <f>SUM(J64/I64*100)</f>
        <v>94.551007941356133</v>
      </c>
      <c r="L64" s="112">
        <f>SUM(I64-J64)</f>
        <v>5798</v>
      </c>
      <c r="M64" s="113">
        <f>SUM(L64/I64*100)</f>
        <v>5.4489920586438609</v>
      </c>
    </row>
    <row r="67" spans="2:2">
      <c r="B67" s="109"/>
    </row>
    <row r="68" spans="2:2">
      <c r="B68" s="109"/>
    </row>
    <row r="69" spans="2:2">
      <c r="B69" s="109"/>
    </row>
    <row r="70" spans="2:2">
      <c r="B70" s="109"/>
    </row>
    <row r="71" spans="2:2">
      <c r="B71" s="109"/>
    </row>
    <row r="72" spans="2:2">
      <c r="B72" s="109"/>
    </row>
    <row r="73" spans="2:2">
      <c r="B73" s="109"/>
    </row>
    <row r="74" spans="2:2">
      <c r="B74" s="109"/>
    </row>
    <row r="75" spans="2:2">
      <c r="B75" s="109"/>
    </row>
    <row r="76" spans="2:2">
      <c r="B76" s="109"/>
    </row>
    <row r="77" spans="2:2">
      <c r="B77" s="109"/>
    </row>
    <row r="78" spans="2:2">
      <c r="B78" s="109"/>
    </row>
    <row r="79" spans="2:2">
      <c r="B79" s="109"/>
    </row>
    <row r="80" spans="2:2">
      <c r="B80" s="109"/>
    </row>
    <row r="81" spans="2:2">
      <c r="B81" s="109"/>
    </row>
    <row r="82" spans="2:2">
      <c r="B82" s="109"/>
    </row>
    <row r="83" spans="2:2">
      <c r="B83" s="109"/>
    </row>
    <row r="84" spans="2:2">
      <c r="B84" s="109"/>
    </row>
    <row r="85" spans="2:2">
      <c r="B85" s="109"/>
    </row>
    <row r="86" spans="2:2">
      <c r="B86" s="109"/>
    </row>
    <row r="87" spans="2:2">
      <c r="B87" s="109"/>
    </row>
    <row r="88" spans="2:2">
      <c r="B88" s="109"/>
    </row>
    <row r="89" spans="2:2">
      <c r="B89" s="109"/>
    </row>
    <row r="90" spans="2:2">
      <c r="B90" s="109"/>
    </row>
    <row r="91" spans="2:2">
      <c r="B91" s="109"/>
    </row>
    <row r="92" spans="2:2">
      <c r="B92" s="109"/>
    </row>
    <row r="93" spans="2:2">
      <c r="B93" s="109"/>
    </row>
    <row r="94" spans="2:2">
      <c r="B94" s="109"/>
    </row>
    <row r="95" spans="2:2">
      <c r="B95" s="109"/>
    </row>
    <row r="96" spans="2:2">
      <c r="B96" s="109"/>
    </row>
    <row r="97" spans="2:2">
      <c r="B97" s="109"/>
    </row>
    <row r="98" spans="2:2">
      <c r="B98" s="109"/>
    </row>
    <row r="99" spans="2:2">
      <c r="B99" s="109"/>
    </row>
    <row r="100" spans="2:2">
      <c r="B100" s="109"/>
    </row>
    <row r="101" spans="2:2">
      <c r="B101" s="109"/>
    </row>
    <row r="102" spans="2:2">
      <c r="B102" s="109"/>
    </row>
    <row r="103" spans="2:2">
      <c r="B103" s="109"/>
    </row>
    <row r="104" spans="2:2">
      <c r="B104" s="109"/>
    </row>
    <row r="105" spans="2:2">
      <c r="B105" s="109"/>
    </row>
    <row r="106" spans="2:2">
      <c r="B106" s="109"/>
    </row>
    <row r="107" spans="2:2">
      <c r="B107" s="109"/>
    </row>
    <row r="108" spans="2:2">
      <c r="B108" s="109"/>
    </row>
    <row r="109" spans="2:2">
      <c r="B109" s="109"/>
    </row>
    <row r="110" spans="2:2">
      <c r="B110" s="109"/>
    </row>
    <row r="111" spans="2:2">
      <c r="B111" s="109"/>
    </row>
    <row r="112" spans="2:2">
      <c r="B112" s="109"/>
    </row>
    <row r="113" spans="2:2">
      <c r="B113" s="109"/>
    </row>
    <row r="114" spans="2:2">
      <c r="B114" s="109"/>
    </row>
    <row r="115" spans="2:2">
      <c r="B115" s="109"/>
    </row>
    <row r="116" spans="2:2">
      <c r="B116" s="109"/>
    </row>
    <row r="117" spans="2:2">
      <c r="B117" s="109"/>
    </row>
    <row r="118" spans="2:2">
      <c r="B118" s="109"/>
    </row>
    <row r="119" spans="2:2">
      <c r="B119" s="109"/>
    </row>
    <row r="120" spans="2:2">
      <c r="B120" s="109"/>
    </row>
    <row r="121" spans="2:2">
      <c r="B121" s="109"/>
    </row>
    <row r="122" spans="2:2">
      <c r="B122" s="109"/>
    </row>
    <row r="123" spans="2:2">
      <c r="B123" s="109"/>
    </row>
    <row r="124" spans="2:2">
      <c r="B124" s="109"/>
    </row>
    <row r="125" spans="2:2">
      <c r="B125" s="109"/>
    </row>
    <row r="126" spans="2:2">
      <c r="B126" s="109"/>
    </row>
    <row r="127" spans="2:2">
      <c r="B127" s="109"/>
    </row>
    <row r="128" spans="2:2">
      <c r="B128" s="109"/>
    </row>
    <row r="129" spans="2:2">
      <c r="B129" s="109"/>
    </row>
    <row r="130" spans="2:2">
      <c r="B130" s="109"/>
    </row>
    <row r="131" spans="2:2">
      <c r="B131" s="109"/>
    </row>
    <row r="132" spans="2:2">
      <c r="B132" s="109"/>
    </row>
    <row r="133" spans="2:2">
      <c r="B133" s="109"/>
    </row>
    <row r="134" spans="2:2">
      <c r="B134" s="109"/>
    </row>
    <row r="135" spans="2:2">
      <c r="B135" s="109"/>
    </row>
    <row r="136" spans="2:2">
      <c r="B136" s="109"/>
    </row>
    <row r="137" spans="2:2">
      <c r="B137" s="109"/>
    </row>
    <row r="138" spans="2:2">
      <c r="B138" s="109"/>
    </row>
    <row r="139" spans="2:2">
      <c r="B139" s="109"/>
    </row>
    <row r="140" spans="2:2">
      <c r="B140" s="109"/>
    </row>
    <row r="141" spans="2:2">
      <c r="B141" s="109"/>
    </row>
    <row r="142" spans="2:2">
      <c r="B142" s="109"/>
    </row>
    <row r="143" spans="2:2">
      <c r="B143" s="109"/>
    </row>
    <row r="144" spans="2:2">
      <c r="B144" s="109"/>
    </row>
    <row r="145" spans="2:2">
      <c r="B145" s="109"/>
    </row>
    <row r="146" spans="2:2">
      <c r="B146" s="109"/>
    </row>
    <row r="147" spans="2:2">
      <c r="B147" s="109"/>
    </row>
    <row r="148" spans="2:2">
      <c r="B148" s="109"/>
    </row>
    <row r="149" spans="2:2">
      <c r="B149" s="109"/>
    </row>
    <row r="150" spans="2:2">
      <c r="B150" s="109"/>
    </row>
    <row r="151" spans="2:2">
      <c r="B151" s="109"/>
    </row>
    <row r="152" spans="2:2">
      <c r="B152" s="109"/>
    </row>
    <row r="153" spans="2:2">
      <c r="B153" s="109"/>
    </row>
    <row r="154" spans="2:2">
      <c r="B154" s="109"/>
    </row>
    <row r="155" spans="2:2">
      <c r="B155" s="109"/>
    </row>
    <row r="156" spans="2:2">
      <c r="B156" s="109"/>
    </row>
    <row r="157" spans="2:2">
      <c r="B157" s="109"/>
    </row>
    <row r="158" spans="2:2">
      <c r="B158" s="109"/>
    </row>
    <row r="159" spans="2:2">
      <c r="B159" s="109"/>
    </row>
    <row r="160" spans="2:2">
      <c r="B160" s="109"/>
    </row>
    <row r="161" spans="2:2">
      <c r="B161" s="109"/>
    </row>
    <row r="162" spans="2:2">
      <c r="B162" s="109"/>
    </row>
    <row r="163" spans="2:2">
      <c r="B163" s="109"/>
    </row>
    <row r="164" spans="2:2">
      <c r="B164" s="109"/>
    </row>
    <row r="165" spans="2:2">
      <c r="B165" s="109"/>
    </row>
    <row r="166" spans="2:2">
      <c r="B166" s="109"/>
    </row>
    <row r="167" spans="2:2">
      <c r="B167" s="109"/>
    </row>
    <row r="168" spans="2:2">
      <c r="B168" s="109"/>
    </row>
    <row r="169" spans="2:2">
      <c r="B169" s="109"/>
    </row>
    <row r="170" spans="2:2">
      <c r="B170" s="109"/>
    </row>
    <row r="171" spans="2:2">
      <c r="B171" s="109"/>
    </row>
    <row r="172" spans="2:2">
      <c r="B172" s="109"/>
    </row>
    <row r="173" spans="2:2">
      <c r="B173" s="109"/>
    </row>
    <row r="174" spans="2:2">
      <c r="B174" s="109"/>
    </row>
    <row r="175" spans="2:2">
      <c r="B175" s="109"/>
    </row>
    <row r="176" spans="2:2">
      <c r="B176" s="109"/>
    </row>
    <row r="177" spans="2:2">
      <c r="B177" s="109"/>
    </row>
    <row r="178" spans="2:2">
      <c r="B178" s="109"/>
    </row>
    <row r="179" spans="2:2">
      <c r="B179" s="109"/>
    </row>
    <row r="180" spans="2:2">
      <c r="B180" s="109"/>
    </row>
    <row r="181" spans="2:2">
      <c r="B181" s="109"/>
    </row>
    <row r="182" spans="2:2">
      <c r="B182" s="109"/>
    </row>
    <row r="183" spans="2:2">
      <c r="B183" s="109"/>
    </row>
    <row r="184" spans="2:2">
      <c r="B184" s="109"/>
    </row>
    <row r="185" spans="2:2">
      <c r="B185" s="109"/>
    </row>
    <row r="186" spans="2:2">
      <c r="B186" s="109"/>
    </row>
    <row r="187" spans="2:2">
      <c r="B187" s="109"/>
    </row>
    <row r="188" spans="2:2">
      <c r="B188" s="109"/>
    </row>
    <row r="189" spans="2:2">
      <c r="B189" s="109"/>
    </row>
    <row r="190" spans="2:2">
      <c r="B190" s="109"/>
    </row>
    <row r="191" spans="2:2">
      <c r="B191" s="109"/>
    </row>
    <row r="192" spans="2:2">
      <c r="B192" s="109"/>
    </row>
    <row r="193" spans="2:2">
      <c r="B193" s="109"/>
    </row>
    <row r="194" spans="2:2">
      <c r="B194" s="109"/>
    </row>
    <row r="195" spans="2:2">
      <c r="B195" s="109"/>
    </row>
    <row r="196" spans="2:2">
      <c r="B196" s="109"/>
    </row>
    <row r="197" spans="2:2">
      <c r="B197" s="109"/>
    </row>
    <row r="198" spans="2:2">
      <c r="B198" s="109"/>
    </row>
    <row r="199" spans="2:2">
      <c r="B199" s="109"/>
    </row>
    <row r="200" spans="2:2">
      <c r="B200" s="109"/>
    </row>
    <row r="201" spans="2:2">
      <c r="B201" s="109"/>
    </row>
    <row r="202" spans="2:2">
      <c r="B202" s="109"/>
    </row>
    <row r="203" spans="2:2">
      <c r="B203" s="109"/>
    </row>
    <row r="204" spans="2:2">
      <c r="B204" s="109"/>
    </row>
    <row r="205" spans="2:2">
      <c r="B205" s="109"/>
    </row>
    <row r="206" spans="2:2">
      <c r="B206" s="109"/>
    </row>
    <row r="207" spans="2:2">
      <c r="B207" s="109"/>
    </row>
    <row r="208" spans="2:2">
      <c r="B208" s="109"/>
    </row>
    <row r="209" spans="2:2">
      <c r="B209" s="109"/>
    </row>
    <row r="210" spans="2:2">
      <c r="B210" s="109"/>
    </row>
    <row r="211" spans="2:2">
      <c r="B211" s="109"/>
    </row>
    <row r="212" spans="2:2">
      <c r="B212" s="109"/>
    </row>
    <row r="213" spans="2:2">
      <c r="B213" s="109"/>
    </row>
    <row r="214" spans="2:2">
      <c r="B214" s="109"/>
    </row>
    <row r="215" spans="2:2">
      <c r="B215" s="109"/>
    </row>
    <row r="216" spans="2:2">
      <c r="B216" s="109"/>
    </row>
    <row r="217" spans="2:2">
      <c r="B217" s="109"/>
    </row>
    <row r="218" spans="2:2">
      <c r="B218" s="109"/>
    </row>
    <row r="219" spans="2:2">
      <c r="B219" s="109"/>
    </row>
    <row r="220" spans="2:2">
      <c r="B220" s="109"/>
    </row>
    <row r="221" spans="2:2">
      <c r="B221" s="109"/>
    </row>
    <row r="222" spans="2:2">
      <c r="B222" s="109"/>
    </row>
    <row r="223" spans="2:2">
      <c r="B223" s="109"/>
    </row>
    <row r="224" spans="2:2">
      <c r="B224" s="109"/>
    </row>
    <row r="225" spans="2:2">
      <c r="B225" s="109"/>
    </row>
    <row r="226" spans="2:2">
      <c r="B226" s="109"/>
    </row>
    <row r="227" spans="2:2">
      <c r="B227" s="109"/>
    </row>
    <row r="228" spans="2:2">
      <c r="B228" s="109"/>
    </row>
    <row r="229" spans="2:2">
      <c r="B229" s="109"/>
    </row>
    <row r="230" spans="2:2">
      <c r="B230" s="109"/>
    </row>
    <row r="231" spans="2:2">
      <c r="B231" s="109"/>
    </row>
    <row r="232" spans="2:2">
      <c r="B232" s="109"/>
    </row>
    <row r="233" spans="2:2">
      <c r="B233" s="109"/>
    </row>
    <row r="234" spans="2:2">
      <c r="B234" s="109"/>
    </row>
    <row r="235" spans="2:2">
      <c r="B235" s="109"/>
    </row>
    <row r="236" spans="2:2">
      <c r="B236" s="109"/>
    </row>
    <row r="237" spans="2:2">
      <c r="B237" s="109"/>
    </row>
    <row r="238" spans="2:2">
      <c r="B238" s="109"/>
    </row>
    <row r="239" spans="2:2">
      <c r="B239" s="109"/>
    </row>
    <row r="240" spans="2:2">
      <c r="B240" s="109"/>
    </row>
    <row r="241" spans="2:2">
      <c r="B241" s="109"/>
    </row>
    <row r="242" spans="2:2">
      <c r="B242" s="109"/>
    </row>
    <row r="243" spans="2:2">
      <c r="B243" s="109"/>
    </row>
    <row r="244" spans="2:2">
      <c r="B244" s="109"/>
    </row>
    <row r="245" spans="2:2">
      <c r="B245" s="109"/>
    </row>
    <row r="246" spans="2:2">
      <c r="B246" s="109"/>
    </row>
    <row r="247" spans="2:2">
      <c r="B247" s="109"/>
    </row>
    <row r="248" spans="2:2">
      <c r="B248" s="109"/>
    </row>
    <row r="249" spans="2:2">
      <c r="B249" s="109"/>
    </row>
    <row r="250" spans="2:2">
      <c r="B250" s="109"/>
    </row>
    <row r="251" spans="2:2">
      <c r="B251" s="109"/>
    </row>
    <row r="252" spans="2:2">
      <c r="B252" s="109"/>
    </row>
    <row r="253" spans="2:2">
      <c r="B253" s="109"/>
    </row>
    <row r="254" spans="2:2">
      <c r="B254" s="109"/>
    </row>
    <row r="255" spans="2:2">
      <c r="B255" s="109"/>
    </row>
    <row r="256" spans="2:2">
      <c r="B256" s="109"/>
    </row>
    <row r="257" spans="2:2">
      <c r="B257" s="109"/>
    </row>
    <row r="258" spans="2:2">
      <c r="B258" s="109"/>
    </row>
    <row r="259" spans="2:2">
      <c r="B259" s="109"/>
    </row>
    <row r="260" spans="2:2">
      <c r="B260" s="109"/>
    </row>
    <row r="261" spans="2:2">
      <c r="B261" s="109"/>
    </row>
    <row r="262" spans="2:2">
      <c r="B262" s="109"/>
    </row>
    <row r="263" spans="2:2">
      <c r="B263" s="109"/>
    </row>
    <row r="264" spans="2:2">
      <c r="B264" s="109"/>
    </row>
    <row r="265" spans="2:2">
      <c r="B265" s="109"/>
    </row>
    <row r="266" spans="2:2">
      <c r="B266" s="109"/>
    </row>
    <row r="267" spans="2:2">
      <c r="B267" s="109"/>
    </row>
    <row r="268" spans="2:2">
      <c r="B268" s="109"/>
    </row>
    <row r="269" spans="2:2">
      <c r="B269" s="109"/>
    </row>
    <row r="270" spans="2:2">
      <c r="B270" s="109"/>
    </row>
    <row r="271" spans="2:2">
      <c r="B271" s="109"/>
    </row>
    <row r="272" spans="2:2">
      <c r="B272" s="109"/>
    </row>
    <row r="273" spans="2:2">
      <c r="B273" s="109"/>
    </row>
    <row r="274" spans="2:2">
      <c r="B274" s="109"/>
    </row>
    <row r="275" spans="2:2">
      <c r="B275" s="109"/>
    </row>
    <row r="276" spans="2:2">
      <c r="B276" s="109"/>
    </row>
    <row r="277" spans="2:2">
      <c r="B277" s="109"/>
    </row>
    <row r="278" spans="2:2">
      <c r="B278" s="109"/>
    </row>
    <row r="279" spans="2:2">
      <c r="B279" s="109"/>
    </row>
    <row r="280" spans="2:2">
      <c r="B280" s="109"/>
    </row>
    <row r="281" spans="2:2">
      <c r="B281" s="109"/>
    </row>
    <row r="282" spans="2:2">
      <c r="B282" s="109"/>
    </row>
    <row r="283" spans="2:2">
      <c r="B283" s="109"/>
    </row>
    <row r="284" spans="2:2">
      <c r="B284" s="109"/>
    </row>
    <row r="285" spans="2:2">
      <c r="B285" s="109"/>
    </row>
    <row r="286" spans="2:2">
      <c r="B286" s="109"/>
    </row>
    <row r="287" spans="2:2">
      <c r="B287" s="109"/>
    </row>
    <row r="288" spans="2:2">
      <c r="B288" s="109"/>
    </row>
    <row r="289" spans="2:2">
      <c r="B289" s="109"/>
    </row>
    <row r="290" spans="2:2">
      <c r="B290" s="109"/>
    </row>
    <row r="291" spans="2:2">
      <c r="B291" s="109"/>
    </row>
    <row r="292" spans="2:2">
      <c r="B292" s="109"/>
    </row>
    <row r="293" spans="2:2">
      <c r="B293" s="109"/>
    </row>
    <row r="294" spans="2:2">
      <c r="B294" s="109"/>
    </row>
    <row r="295" spans="2:2">
      <c r="B295" s="109"/>
    </row>
    <row r="296" spans="2:2">
      <c r="B296" s="109"/>
    </row>
    <row r="297" spans="2:2">
      <c r="B297" s="109"/>
    </row>
    <row r="298" spans="2:2">
      <c r="B298" s="109"/>
    </row>
    <row r="299" spans="2:2">
      <c r="B299" s="109"/>
    </row>
    <row r="300" spans="2:2">
      <c r="B300" s="109"/>
    </row>
    <row r="301" spans="2:2">
      <c r="B301" s="109"/>
    </row>
    <row r="302" spans="2:2">
      <c r="B302" s="109"/>
    </row>
    <row r="303" spans="2:2">
      <c r="B303" s="109"/>
    </row>
    <row r="304" spans="2:2">
      <c r="B304" s="109"/>
    </row>
    <row r="305" spans="2:2">
      <c r="B305" s="109"/>
    </row>
    <row r="306" spans="2:2">
      <c r="B306" s="109"/>
    </row>
    <row r="307" spans="2:2">
      <c r="B307" s="109"/>
    </row>
    <row r="308" spans="2:2">
      <c r="B308" s="109"/>
    </row>
    <row r="309" spans="2:2">
      <c r="B309" s="109"/>
    </row>
    <row r="310" spans="2:2">
      <c r="B310" s="109"/>
    </row>
    <row r="311" spans="2:2">
      <c r="B311" s="109"/>
    </row>
    <row r="312" spans="2:2">
      <c r="B312" s="109"/>
    </row>
    <row r="313" spans="2:2">
      <c r="B313" s="109"/>
    </row>
    <row r="314" spans="2:2">
      <c r="B314" s="109"/>
    </row>
    <row r="315" spans="2:2">
      <c r="B315" s="109"/>
    </row>
    <row r="316" spans="2:2">
      <c r="B316" s="109"/>
    </row>
    <row r="317" spans="2:2">
      <c r="B317" s="109"/>
    </row>
    <row r="318" spans="2:2">
      <c r="B318" s="109"/>
    </row>
    <row r="319" spans="2:2">
      <c r="B319" s="109"/>
    </row>
    <row r="320" spans="2:2">
      <c r="B320" s="109"/>
    </row>
    <row r="321" spans="2:2">
      <c r="B321" s="109"/>
    </row>
    <row r="322" spans="2:2">
      <c r="B322" s="109"/>
    </row>
    <row r="323" spans="2:2">
      <c r="B323" s="109"/>
    </row>
    <row r="324" spans="2:2">
      <c r="B324" s="109"/>
    </row>
    <row r="325" spans="2:2">
      <c r="B325" s="109"/>
    </row>
    <row r="326" spans="2:2">
      <c r="B326" s="109"/>
    </row>
    <row r="327" spans="2:2">
      <c r="B327" s="109"/>
    </row>
    <row r="328" spans="2:2">
      <c r="B328" s="109"/>
    </row>
    <row r="329" spans="2:2">
      <c r="B329" s="109"/>
    </row>
    <row r="330" spans="2:2">
      <c r="B330" s="109"/>
    </row>
    <row r="331" spans="2:2">
      <c r="B331" s="109"/>
    </row>
    <row r="332" spans="2:2">
      <c r="B332" s="109"/>
    </row>
    <row r="333" spans="2:2">
      <c r="B333" s="109"/>
    </row>
    <row r="334" spans="2:2">
      <c r="B334" s="109"/>
    </row>
    <row r="335" spans="2:2">
      <c r="B335" s="109"/>
    </row>
    <row r="336" spans="2:2">
      <c r="B336" s="109"/>
    </row>
    <row r="337" spans="2:2">
      <c r="B337" s="109"/>
    </row>
    <row r="338" spans="2:2">
      <c r="B338" s="109"/>
    </row>
    <row r="339" spans="2:2">
      <c r="B339" s="109"/>
    </row>
    <row r="340" spans="2:2">
      <c r="B340" s="109"/>
    </row>
    <row r="341" spans="2:2">
      <c r="B341" s="109"/>
    </row>
    <row r="342" spans="2:2">
      <c r="B342" s="109"/>
    </row>
    <row r="343" spans="2:2">
      <c r="B343" s="109"/>
    </row>
    <row r="344" spans="2:2">
      <c r="B344" s="109"/>
    </row>
    <row r="345" spans="2:2">
      <c r="B345" s="109"/>
    </row>
    <row r="346" spans="2:2">
      <c r="B346" s="109"/>
    </row>
    <row r="347" spans="2:2">
      <c r="B347" s="109"/>
    </row>
    <row r="348" spans="2:2">
      <c r="B348" s="109"/>
    </row>
    <row r="349" spans="2:2">
      <c r="B349" s="109"/>
    </row>
    <row r="350" spans="2:2">
      <c r="B350" s="109"/>
    </row>
    <row r="351" spans="2:2">
      <c r="B351" s="109"/>
    </row>
    <row r="352" spans="2:2">
      <c r="B352" s="109"/>
    </row>
    <row r="353" spans="2:2">
      <c r="B353" s="109"/>
    </row>
    <row r="354" spans="2:2">
      <c r="B354" s="109"/>
    </row>
    <row r="355" spans="2:2">
      <c r="B355" s="109"/>
    </row>
    <row r="356" spans="2:2">
      <c r="B356" s="109"/>
    </row>
    <row r="357" spans="2:2">
      <c r="B357" s="109"/>
    </row>
    <row r="358" spans="2:2">
      <c r="B358" s="109"/>
    </row>
    <row r="359" spans="2:2">
      <c r="B359" s="109"/>
    </row>
    <row r="360" spans="2:2">
      <c r="B360" s="109"/>
    </row>
    <row r="361" spans="2:2">
      <c r="B361" s="109"/>
    </row>
    <row r="362" spans="2:2">
      <c r="B362" s="109"/>
    </row>
    <row r="363" spans="2:2">
      <c r="B363" s="109"/>
    </row>
    <row r="364" spans="2:2">
      <c r="B364" s="109"/>
    </row>
    <row r="365" spans="2:2">
      <c r="B365" s="109"/>
    </row>
    <row r="366" spans="2:2">
      <c r="B366" s="109"/>
    </row>
    <row r="367" spans="2:2">
      <c r="B367" s="109"/>
    </row>
    <row r="368" spans="2:2">
      <c r="B368" s="109"/>
    </row>
    <row r="369" spans="2:2">
      <c r="B369" s="109"/>
    </row>
    <row r="370" spans="2:2">
      <c r="B370" s="109"/>
    </row>
    <row r="371" spans="2:2">
      <c r="B371" s="109"/>
    </row>
    <row r="372" spans="2:2">
      <c r="B372" s="109"/>
    </row>
    <row r="373" spans="2:2">
      <c r="B373" s="109"/>
    </row>
    <row r="374" spans="2:2">
      <c r="B374" s="109"/>
    </row>
    <row r="375" spans="2:2">
      <c r="B375" s="109"/>
    </row>
    <row r="376" spans="2:2">
      <c r="B376" s="109"/>
    </row>
    <row r="377" spans="2:2">
      <c r="B377" s="109"/>
    </row>
    <row r="378" spans="2:2">
      <c r="B378" s="109"/>
    </row>
    <row r="379" spans="2:2">
      <c r="B379" s="109"/>
    </row>
    <row r="380" spans="2:2">
      <c r="B380" s="109"/>
    </row>
    <row r="381" spans="2:2">
      <c r="B381" s="109"/>
    </row>
    <row r="382" spans="2:2">
      <c r="B382" s="109"/>
    </row>
    <row r="383" spans="2:2">
      <c r="B383" s="109"/>
    </row>
    <row r="384" spans="2:2">
      <c r="B384" s="109"/>
    </row>
    <row r="385" spans="2:2">
      <c r="B385" s="109"/>
    </row>
    <row r="386" spans="2:2">
      <c r="B386" s="109"/>
    </row>
    <row r="387" spans="2:2">
      <c r="B387" s="109"/>
    </row>
    <row r="388" spans="2:2">
      <c r="B388" s="109"/>
    </row>
    <row r="389" spans="2:2">
      <c r="B389" s="109"/>
    </row>
    <row r="390" spans="2:2">
      <c r="B390" s="109"/>
    </row>
    <row r="391" spans="2:2">
      <c r="B391" s="109"/>
    </row>
    <row r="392" spans="2:2">
      <c r="B392" s="109"/>
    </row>
    <row r="393" spans="2:2">
      <c r="B393" s="109"/>
    </row>
    <row r="394" spans="2:2">
      <c r="B394" s="109"/>
    </row>
    <row r="395" spans="2:2">
      <c r="B395" s="109"/>
    </row>
    <row r="396" spans="2:2">
      <c r="B396" s="109"/>
    </row>
    <row r="397" spans="2:2">
      <c r="B397" s="109"/>
    </row>
    <row r="398" spans="2:2">
      <c r="B398" s="109"/>
    </row>
    <row r="399" spans="2:2">
      <c r="B399" s="109"/>
    </row>
    <row r="400" spans="2:2">
      <c r="B400" s="109"/>
    </row>
    <row r="401" spans="2:2">
      <c r="B401" s="109"/>
    </row>
    <row r="402" spans="2:2">
      <c r="B402" s="109"/>
    </row>
    <row r="403" spans="2:2">
      <c r="B403" s="109"/>
    </row>
    <row r="404" spans="2:2">
      <c r="B404" s="109"/>
    </row>
    <row r="405" spans="2:2">
      <c r="B405" s="109"/>
    </row>
    <row r="406" spans="2:2">
      <c r="B406" s="109"/>
    </row>
    <row r="407" spans="2:2">
      <c r="B407" s="109"/>
    </row>
    <row r="408" spans="2:2">
      <c r="B408" s="109"/>
    </row>
    <row r="409" spans="2:2">
      <c r="B409" s="109"/>
    </row>
    <row r="410" spans="2:2">
      <c r="B410" s="109"/>
    </row>
    <row r="411" spans="2:2">
      <c r="B411" s="109"/>
    </row>
    <row r="412" spans="2:2">
      <c r="B412" s="109"/>
    </row>
    <row r="413" spans="2:2">
      <c r="B413" s="109"/>
    </row>
    <row r="414" spans="2:2">
      <c r="B414" s="109"/>
    </row>
    <row r="415" spans="2:2">
      <c r="B415" s="109"/>
    </row>
    <row r="416" spans="2:2">
      <c r="B416" s="109"/>
    </row>
    <row r="417" spans="2:2">
      <c r="B417" s="109"/>
    </row>
    <row r="418" spans="2:2">
      <c r="B418" s="109"/>
    </row>
    <row r="419" spans="2:2">
      <c r="B419" s="109"/>
    </row>
    <row r="420" spans="2:2">
      <c r="B420" s="109"/>
    </row>
    <row r="421" spans="2:2">
      <c r="B421" s="109"/>
    </row>
    <row r="422" spans="2:2">
      <c r="B422" s="109"/>
    </row>
    <row r="423" spans="2:2">
      <c r="B423" s="109"/>
    </row>
    <row r="424" spans="2:2">
      <c r="B424" s="109"/>
    </row>
    <row r="425" spans="2:2">
      <c r="B425" s="109"/>
    </row>
    <row r="426" spans="2:2">
      <c r="B426" s="109"/>
    </row>
    <row r="427" spans="2:2">
      <c r="B427" s="109"/>
    </row>
    <row r="428" spans="2:2">
      <c r="B428" s="109"/>
    </row>
    <row r="429" spans="2:2">
      <c r="B429" s="109"/>
    </row>
    <row r="430" spans="2:2">
      <c r="B430" s="109"/>
    </row>
    <row r="431" spans="2:2">
      <c r="B431" s="109"/>
    </row>
    <row r="432" spans="2:2">
      <c r="B432" s="109"/>
    </row>
    <row r="433" spans="2:2">
      <c r="B433" s="109"/>
    </row>
    <row r="434" spans="2:2">
      <c r="B434" s="109"/>
    </row>
    <row r="435" spans="2:2">
      <c r="B435" s="109"/>
    </row>
    <row r="436" spans="2:2">
      <c r="B436" s="109"/>
    </row>
    <row r="437" spans="2:2">
      <c r="B437" s="109"/>
    </row>
    <row r="438" spans="2:2">
      <c r="B438" s="109"/>
    </row>
    <row r="439" spans="2:2">
      <c r="B439" s="109"/>
    </row>
    <row r="440" spans="2:2">
      <c r="B440" s="109"/>
    </row>
    <row r="441" spans="2:2">
      <c r="B441" s="109"/>
    </row>
    <row r="442" spans="2:2">
      <c r="B442" s="109"/>
    </row>
    <row r="443" spans="2:2">
      <c r="B443" s="109"/>
    </row>
    <row r="444" spans="2:2">
      <c r="B444" s="109"/>
    </row>
    <row r="445" spans="2:2">
      <c r="B445" s="109"/>
    </row>
    <row r="446" spans="2:2">
      <c r="B446" s="109"/>
    </row>
    <row r="447" spans="2:2">
      <c r="B447" s="109"/>
    </row>
    <row r="448" spans="2:2">
      <c r="B448" s="109"/>
    </row>
    <row r="449" spans="2:2">
      <c r="B449" s="109"/>
    </row>
    <row r="450" spans="2:2">
      <c r="B450" s="109"/>
    </row>
    <row r="451" spans="2:2">
      <c r="B451" s="109"/>
    </row>
    <row r="452" spans="2:2">
      <c r="B452" s="109"/>
    </row>
    <row r="453" spans="2:2">
      <c r="B453" s="109"/>
    </row>
    <row r="454" spans="2:2">
      <c r="B454" s="109"/>
    </row>
    <row r="455" spans="2:2">
      <c r="B455" s="109"/>
    </row>
    <row r="456" spans="2:2">
      <c r="B456" s="109"/>
    </row>
    <row r="457" spans="2:2">
      <c r="B457" s="109"/>
    </row>
    <row r="458" spans="2:2">
      <c r="B458" s="109"/>
    </row>
    <row r="459" spans="2:2">
      <c r="B459" s="109"/>
    </row>
    <row r="460" spans="2:2">
      <c r="B460" s="109"/>
    </row>
    <row r="461" spans="2:2">
      <c r="B461" s="109"/>
    </row>
    <row r="462" spans="2:2">
      <c r="B462" s="109"/>
    </row>
    <row r="463" spans="2:2">
      <c r="B463" s="109"/>
    </row>
    <row r="464" spans="2:2">
      <c r="B464" s="109"/>
    </row>
    <row r="465" spans="2:2">
      <c r="B465" s="109"/>
    </row>
    <row r="466" spans="2:2">
      <c r="B466" s="109"/>
    </row>
    <row r="467" spans="2:2">
      <c r="B467" s="109"/>
    </row>
    <row r="468" spans="2:2">
      <c r="B468" s="109"/>
    </row>
    <row r="469" spans="2:2">
      <c r="B469" s="109"/>
    </row>
    <row r="470" spans="2:2">
      <c r="B470" s="109"/>
    </row>
    <row r="471" spans="2:2">
      <c r="B471" s="109"/>
    </row>
    <row r="472" spans="2:2">
      <c r="B472" s="109"/>
    </row>
    <row r="473" spans="2:2">
      <c r="B473" s="109"/>
    </row>
    <row r="474" spans="2:2">
      <c r="B474" s="109"/>
    </row>
    <row r="475" spans="2:2">
      <c r="B475" s="109"/>
    </row>
    <row r="476" spans="2:2">
      <c r="B476" s="109"/>
    </row>
    <row r="477" spans="2:2">
      <c r="B477" s="109"/>
    </row>
    <row r="478" spans="2:2">
      <c r="B478" s="109"/>
    </row>
    <row r="479" spans="2:2">
      <c r="B479" s="109"/>
    </row>
    <row r="480" spans="2:2">
      <c r="B480" s="109"/>
    </row>
    <row r="481" spans="2:2">
      <c r="B481" s="109"/>
    </row>
    <row r="482" spans="2:2">
      <c r="B482" s="109"/>
    </row>
    <row r="483" spans="2:2">
      <c r="B483" s="109"/>
    </row>
    <row r="484" spans="2:2">
      <c r="B484" s="109"/>
    </row>
    <row r="485" spans="2:2">
      <c r="B485" s="109"/>
    </row>
    <row r="486" spans="2:2">
      <c r="B486" s="109"/>
    </row>
    <row r="487" spans="2:2">
      <c r="B487" s="109"/>
    </row>
    <row r="488" spans="2:2">
      <c r="B488" s="109"/>
    </row>
    <row r="489" spans="2:2">
      <c r="B489" s="109"/>
    </row>
    <row r="490" spans="2:2">
      <c r="B490" s="109"/>
    </row>
    <row r="491" spans="2:2">
      <c r="B491" s="109"/>
    </row>
    <row r="492" spans="2:2">
      <c r="B492" s="109"/>
    </row>
    <row r="493" spans="2:2">
      <c r="B493" s="109"/>
    </row>
    <row r="494" spans="2:2">
      <c r="B494" s="109"/>
    </row>
    <row r="495" spans="2:2">
      <c r="B495" s="109"/>
    </row>
    <row r="496" spans="2:2">
      <c r="B496" s="109"/>
    </row>
    <row r="497" spans="2:2">
      <c r="B497" s="109"/>
    </row>
    <row r="498" spans="2:2">
      <c r="B498" s="109"/>
    </row>
    <row r="499" spans="2:2">
      <c r="B499" s="109"/>
    </row>
    <row r="500" spans="2:2">
      <c r="B500" s="109"/>
    </row>
    <row r="501" spans="2:2">
      <c r="B501" s="109"/>
    </row>
    <row r="502" spans="2:2">
      <c r="B502" s="109"/>
    </row>
    <row r="503" spans="2:2">
      <c r="B503" s="109"/>
    </row>
    <row r="504" spans="2:2">
      <c r="B504" s="109"/>
    </row>
    <row r="505" spans="2:2">
      <c r="B505" s="109"/>
    </row>
    <row r="506" spans="2:2">
      <c r="B506" s="109"/>
    </row>
    <row r="507" spans="2:2">
      <c r="B507" s="109"/>
    </row>
    <row r="508" spans="2:2">
      <c r="B508" s="109"/>
    </row>
    <row r="509" spans="2:2">
      <c r="B509" s="109"/>
    </row>
    <row r="510" spans="2:2">
      <c r="B510" s="109"/>
    </row>
    <row r="511" spans="2:2">
      <c r="B511" s="109"/>
    </row>
    <row r="512" spans="2:2">
      <c r="B512" s="109"/>
    </row>
    <row r="513" spans="2:2">
      <c r="B513" s="109"/>
    </row>
    <row r="514" spans="2:2">
      <c r="B514" s="109"/>
    </row>
    <row r="515" spans="2:2">
      <c r="B515" s="109"/>
    </row>
    <row r="516" spans="2:2">
      <c r="B516" s="109"/>
    </row>
    <row r="517" spans="2:2">
      <c r="B517" s="109"/>
    </row>
    <row r="518" spans="2:2">
      <c r="B518" s="109"/>
    </row>
    <row r="519" spans="2:2">
      <c r="B519" s="109"/>
    </row>
    <row r="520" spans="2:2">
      <c r="B520" s="109"/>
    </row>
    <row r="521" spans="2:2">
      <c r="B521" s="109"/>
    </row>
    <row r="522" spans="2:2">
      <c r="B522" s="109"/>
    </row>
    <row r="523" spans="2:2">
      <c r="B523" s="109"/>
    </row>
    <row r="524" spans="2:2">
      <c r="B524" s="109"/>
    </row>
    <row r="525" spans="2:2">
      <c r="B525" s="109"/>
    </row>
    <row r="526" spans="2:2">
      <c r="B526" s="109"/>
    </row>
    <row r="527" spans="2:2">
      <c r="B527" s="109"/>
    </row>
    <row r="528" spans="2:2">
      <c r="B528" s="109"/>
    </row>
    <row r="529" spans="2:2">
      <c r="B529" s="109"/>
    </row>
    <row r="530" spans="2:2">
      <c r="B530" s="109"/>
    </row>
    <row r="531" spans="2:2">
      <c r="B531" s="109"/>
    </row>
    <row r="532" spans="2:2">
      <c r="B532" s="109"/>
    </row>
    <row r="533" spans="2:2">
      <c r="B533" s="109"/>
    </row>
    <row r="534" spans="2:2">
      <c r="B534" s="109"/>
    </row>
    <row r="535" spans="2:2">
      <c r="B535" s="109"/>
    </row>
    <row r="536" spans="2:2">
      <c r="B536" s="109"/>
    </row>
    <row r="537" spans="2:2">
      <c r="B537" s="109"/>
    </row>
    <row r="538" spans="2:2">
      <c r="B538" s="109"/>
    </row>
    <row r="539" spans="2:2">
      <c r="B539" s="109"/>
    </row>
    <row r="540" spans="2:2">
      <c r="B540" s="109"/>
    </row>
    <row r="541" spans="2:2">
      <c r="B541" s="109"/>
    </row>
    <row r="542" spans="2:2">
      <c r="B542" s="109"/>
    </row>
    <row r="543" spans="2:2">
      <c r="B543" s="109"/>
    </row>
    <row r="544" spans="2:2">
      <c r="B544" s="109"/>
    </row>
    <row r="545" spans="2:2">
      <c r="B545" s="109"/>
    </row>
    <row r="546" spans="2:2">
      <c r="B546" s="109"/>
    </row>
    <row r="547" spans="2:2">
      <c r="B547" s="109"/>
    </row>
    <row r="548" spans="2:2">
      <c r="B548" s="109"/>
    </row>
    <row r="549" spans="2:2">
      <c r="B549" s="109"/>
    </row>
    <row r="550" spans="2:2">
      <c r="B550" s="109"/>
    </row>
    <row r="551" spans="2:2">
      <c r="B551" s="109"/>
    </row>
    <row r="552" spans="2:2">
      <c r="B552" s="109"/>
    </row>
    <row r="553" spans="2:2">
      <c r="B553" s="109"/>
    </row>
    <row r="554" spans="2:2">
      <c r="B554" s="109"/>
    </row>
    <row r="555" spans="2:2">
      <c r="B555" s="109"/>
    </row>
    <row r="556" spans="2:2">
      <c r="B556" s="109"/>
    </row>
    <row r="557" spans="2:2">
      <c r="B557" s="109"/>
    </row>
    <row r="558" spans="2:2">
      <c r="B558" s="109"/>
    </row>
    <row r="559" spans="2:2">
      <c r="B559" s="109"/>
    </row>
    <row r="560" spans="2:2">
      <c r="B560" s="109"/>
    </row>
    <row r="561" spans="2:2">
      <c r="B561" s="109"/>
    </row>
    <row r="562" spans="2:2">
      <c r="B562" s="109"/>
    </row>
    <row r="563" spans="2:2">
      <c r="B563" s="109"/>
    </row>
    <row r="564" spans="2:2">
      <c r="B564" s="109"/>
    </row>
    <row r="565" spans="2:2">
      <c r="B565" s="109"/>
    </row>
    <row r="566" spans="2:2">
      <c r="B566" s="109"/>
    </row>
    <row r="567" spans="2:2">
      <c r="B567" s="109"/>
    </row>
    <row r="568" spans="2:2">
      <c r="B568" s="109"/>
    </row>
    <row r="569" spans="2:2">
      <c r="B569" s="109"/>
    </row>
    <row r="570" spans="2:2">
      <c r="B570" s="109"/>
    </row>
    <row r="571" spans="2:2">
      <c r="B571" s="109"/>
    </row>
    <row r="572" spans="2:2">
      <c r="B572" s="109"/>
    </row>
    <row r="573" spans="2:2">
      <c r="B573" s="109"/>
    </row>
    <row r="574" spans="2:2">
      <c r="B574" s="109"/>
    </row>
    <row r="575" spans="2:2">
      <c r="B575" s="109"/>
    </row>
    <row r="576" spans="2:2">
      <c r="B576" s="109"/>
    </row>
    <row r="577" spans="2:2">
      <c r="B577" s="109"/>
    </row>
    <row r="578" spans="2:2">
      <c r="B578" s="109"/>
    </row>
    <row r="579" spans="2:2">
      <c r="B579" s="109"/>
    </row>
    <row r="580" spans="2:2">
      <c r="B580" s="109"/>
    </row>
    <row r="581" spans="2:2">
      <c r="B581" s="109"/>
    </row>
    <row r="582" spans="2:2">
      <c r="B582" s="109"/>
    </row>
    <row r="583" spans="2:2">
      <c r="B583" s="109"/>
    </row>
    <row r="584" spans="2:2">
      <c r="B584" s="109"/>
    </row>
    <row r="585" spans="2:2">
      <c r="B585" s="109"/>
    </row>
    <row r="586" spans="2:2">
      <c r="B586" s="109"/>
    </row>
    <row r="587" spans="2:2">
      <c r="B587" s="109"/>
    </row>
    <row r="588" spans="2:2">
      <c r="B588" s="109"/>
    </row>
    <row r="589" spans="2:2">
      <c r="B589" s="109"/>
    </row>
    <row r="590" spans="2:2">
      <c r="B590" s="109"/>
    </row>
    <row r="591" spans="2:2">
      <c r="B591" s="109"/>
    </row>
    <row r="592" spans="2:2">
      <c r="B592" s="109"/>
    </row>
    <row r="593" spans="2:2">
      <c r="B593" s="109"/>
    </row>
    <row r="594" spans="2:2">
      <c r="B594" s="109"/>
    </row>
    <row r="595" spans="2:2">
      <c r="B595" s="109"/>
    </row>
    <row r="596" spans="2:2">
      <c r="B596" s="109"/>
    </row>
    <row r="597" spans="2:2">
      <c r="B597" s="109"/>
    </row>
    <row r="598" spans="2:2">
      <c r="B598" s="109"/>
    </row>
    <row r="599" spans="2:2">
      <c r="B599" s="109"/>
    </row>
    <row r="600" spans="2:2">
      <c r="B600" s="109"/>
    </row>
    <row r="601" spans="2:2">
      <c r="B601" s="109"/>
    </row>
    <row r="602" spans="2:2">
      <c r="B602" s="109"/>
    </row>
    <row r="603" spans="2:2">
      <c r="B603" s="109"/>
    </row>
    <row r="604" spans="2:2">
      <c r="B604" s="109"/>
    </row>
    <row r="605" spans="2:2">
      <c r="B605" s="109"/>
    </row>
    <row r="606" spans="2:2">
      <c r="B606" s="109"/>
    </row>
    <row r="607" spans="2:2">
      <c r="B607" s="109"/>
    </row>
    <row r="608" spans="2:2">
      <c r="B608" s="109"/>
    </row>
    <row r="609" spans="2:2">
      <c r="B609" s="109"/>
    </row>
    <row r="610" spans="2:2">
      <c r="B610" s="109"/>
    </row>
    <row r="611" spans="2:2">
      <c r="B611" s="109"/>
    </row>
    <row r="612" spans="2:2">
      <c r="B612" s="109"/>
    </row>
    <row r="613" spans="2:2">
      <c r="B613" s="109"/>
    </row>
    <row r="614" spans="2:2">
      <c r="B614" s="109"/>
    </row>
    <row r="615" spans="2:2">
      <c r="B615" s="109"/>
    </row>
    <row r="616" spans="2:2">
      <c r="B616" s="109"/>
    </row>
    <row r="617" spans="2:2">
      <c r="B617" s="109"/>
    </row>
    <row r="618" spans="2:2">
      <c r="B618" s="109"/>
    </row>
    <row r="619" spans="2:2">
      <c r="B619" s="109"/>
    </row>
    <row r="620" spans="2:2">
      <c r="B620" s="109"/>
    </row>
    <row r="621" spans="2:2">
      <c r="B621" s="109"/>
    </row>
    <row r="622" spans="2:2">
      <c r="B622" s="109"/>
    </row>
    <row r="623" spans="2:2">
      <c r="B623" s="109"/>
    </row>
    <row r="624" spans="2:2">
      <c r="B624" s="109"/>
    </row>
    <row r="625" spans="2:2">
      <c r="B625" s="109"/>
    </row>
    <row r="626" spans="2:2">
      <c r="B626" s="109"/>
    </row>
    <row r="627" spans="2:2">
      <c r="B627" s="109"/>
    </row>
    <row r="628" spans="2:2">
      <c r="B628" s="109"/>
    </row>
    <row r="629" spans="2:2">
      <c r="B629" s="109"/>
    </row>
    <row r="630" spans="2:2">
      <c r="B630" s="109"/>
    </row>
    <row r="631" spans="2:2">
      <c r="B631" s="109"/>
    </row>
    <row r="632" spans="2:2">
      <c r="B632" s="109"/>
    </row>
    <row r="633" spans="2:2">
      <c r="B633" s="109"/>
    </row>
    <row r="634" spans="2:2">
      <c r="B634" s="109"/>
    </row>
    <row r="635" spans="2:2">
      <c r="B635" s="109"/>
    </row>
    <row r="636" spans="2:2">
      <c r="B636" s="109"/>
    </row>
    <row r="637" spans="2:2">
      <c r="B637" s="109"/>
    </row>
    <row r="638" spans="2:2">
      <c r="B638" s="109"/>
    </row>
    <row r="639" spans="2:2">
      <c r="B639" s="109"/>
    </row>
    <row r="640" spans="2:2">
      <c r="B640" s="109"/>
    </row>
    <row r="641" spans="2:2">
      <c r="B641" s="109"/>
    </row>
    <row r="642" spans="2:2">
      <c r="B642" s="109"/>
    </row>
    <row r="643" spans="2:2">
      <c r="B643" s="109"/>
    </row>
    <row r="644" spans="2:2">
      <c r="B644" s="109"/>
    </row>
    <row r="645" spans="2:2">
      <c r="B645" s="109"/>
    </row>
    <row r="646" spans="2:2">
      <c r="B646" s="109"/>
    </row>
    <row r="647" spans="2:2">
      <c r="B647" s="109"/>
    </row>
    <row r="648" spans="2:2">
      <c r="B648" s="109"/>
    </row>
    <row r="649" spans="2:2">
      <c r="B649" s="109"/>
    </row>
    <row r="650" spans="2:2">
      <c r="B650" s="109"/>
    </row>
    <row r="651" spans="2:2">
      <c r="B651" s="109"/>
    </row>
    <row r="652" spans="2:2">
      <c r="B652" s="109"/>
    </row>
    <row r="653" spans="2:2">
      <c r="B653" s="109"/>
    </row>
    <row r="654" spans="2:2">
      <c r="B654" s="109"/>
    </row>
    <row r="655" spans="2:2">
      <c r="B655" s="109"/>
    </row>
    <row r="656" spans="2:2">
      <c r="B656" s="109"/>
    </row>
    <row r="657" spans="2:2">
      <c r="B657" s="109"/>
    </row>
    <row r="658" spans="2:2">
      <c r="B658" s="109"/>
    </row>
    <row r="659" spans="2:2">
      <c r="B659" s="109"/>
    </row>
    <row r="660" spans="2:2">
      <c r="B660" s="109"/>
    </row>
    <row r="661" spans="2:2">
      <c r="B661" s="109"/>
    </row>
    <row r="662" spans="2:2">
      <c r="B662" s="109"/>
    </row>
    <row r="663" spans="2:2">
      <c r="B663" s="109"/>
    </row>
    <row r="664" spans="2:2">
      <c r="B664" s="109"/>
    </row>
    <row r="665" spans="2:2">
      <c r="B665" s="109"/>
    </row>
    <row r="666" spans="2:2">
      <c r="B666" s="109"/>
    </row>
    <row r="667" spans="2:2">
      <c r="B667" s="109"/>
    </row>
    <row r="668" spans="2:2">
      <c r="B668" s="109"/>
    </row>
    <row r="669" spans="2:2">
      <c r="B669" s="109"/>
    </row>
    <row r="670" spans="2:2">
      <c r="B670" s="109"/>
    </row>
    <row r="671" spans="2:2">
      <c r="B671" s="109"/>
    </row>
    <row r="672" spans="2:2">
      <c r="B672" s="109"/>
    </row>
    <row r="673" spans="2:2">
      <c r="B673" s="109"/>
    </row>
    <row r="674" spans="2:2">
      <c r="B674" s="109"/>
    </row>
    <row r="675" spans="2:2">
      <c r="B675" s="109"/>
    </row>
    <row r="676" spans="2:2">
      <c r="B676" s="109"/>
    </row>
    <row r="677" spans="2:2">
      <c r="B677" s="109"/>
    </row>
    <row r="678" spans="2:2">
      <c r="B678" s="109"/>
    </row>
    <row r="679" spans="2:2">
      <c r="B679" s="109"/>
    </row>
    <row r="680" spans="2:2">
      <c r="B680" s="109"/>
    </row>
    <row r="681" spans="2:2">
      <c r="B681" s="109"/>
    </row>
    <row r="682" spans="2:2">
      <c r="B682" s="109"/>
    </row>
    <row r="683" spans="2:2">
      <c r="B683" s="109"/>
    </row>
    <row r="684" spans="2:2">
      <c r="B684" s="109"/>
    </row>
    <row r="685" spans="2:2">
      <c r="B685" s="109"/>
    </row>
    <row r="686" spans="2:2">
      <c r="B686" s="109"/>
    </row>
    <row r="687" spans="2:2">
      <c r="B687" s="109"/>
    </row>
    <row r="688" spans="2:2">
      <c r="B688" s="109"/>
    </row>
    <row r="689" spans="2:2">
      <c r="B689" s="109"/>
    </row>
    <row r="690" spans="2:2">
      <c r="B690" s="109"/>
    </row>
    <row r="691" spans="2:2">
      <c r="B691" s="109"/>
    </row>
    <row r="692" spans="2:2">
      <c r="B692" s="109"/>
    </row>
    <row r="693" spans="2:2">
      <c r="B693" s="109"/>
    </row>
    <row r="694" spans="2:2">
      <c r="B694" s="109"/>
    </row>
    <row r="695" spans="2:2">
      <c r="B695" s="109"/>
    </row>
    <row r="696" spans="2:2">
      <c r="B696" s="109"/>
    </row>
    <row r="697" spans="2:2">
      <c r="B697" s="109"/>
    </row>
    <row r="698" spans="2:2">
      <c r="B698" s="109"/>
    </row>
    <row r="699" spans="2:2">
      <c r="B699" s="109"/>
    </row>
    <row r="700" spans="2:2">
      <c r="B700" s="109"/>
    </row>
    <row r="701" spans="2:2">
      <c r="B701" s="109"/>
    </row>
    <row r="702" spans="2:2">
      <c r="B702" s="109"/>
    </row>
    <row r="703" spans="2:2">
      <c r="B703" s="109"/>
    </row>
    <row r="704" spans="2:2">
      <c r="B704" s="109"/>
    </row>
    <row r="705" spans="2:2">
      <c r="B705" s="109"/>
    </row>
    <row r="706" spans="2:2">
      <c r="B706" s="109"/>
    </row>
    <row r="707" spans="2:2">
      <c r="B707" s="109"/>
    </row>
    <row r="708" spans="2:2">
      <c r="B708" s="109"/>
    </row>
    <row r="709" spans="2:2">
      <c r="B709" s="109"/>
    </row>
    <row r="710" spans="2:2">
      <c r="B710" s="109"/>
    </row>
    <row r="711" spans="2:2">
      <c r="B711" s="109"/>
    </row>
    <row r="712" spans="2:2">
      <c r="B712" s="109"/>
    </row>
    <row r="713" spans="2:2">
      <c r="B713" s="109"/>
    </row>
    <row r="714" spans="2:2">
      <c r="B714" s="109"/>
    </row>
    <row r="715" spans="2:2">
      <c r="B715" s="109"/>
    </row>
    <row r="716" spans="2:2">
      <c r="B716" s="109"/>
    </row>
    <row r="717" spans="2:2">
      <c r="B717" s="109"/>
    </row>
    <row r="718" spans="2:2">
      <c r="B718" s="109"/>
    </row>
    <row r="719" spans="2:2">
      <c r="B719" s="109"/>
    </row>
    <row r="720" spans="2:2">
      <c r="B720" s="109"/>
    </row>
    <row r="721" spans="2:2">
      <c r="B721" s="109"/>
    </row>
    <row r="722" spans="2:2">
      <c r="B722" s="109"/>
    </row>
    <row r="723" spans="2:2">
      <c r="B723" s="109"/>
    </row>
    <row r="724" spans="2:2">
      <c r="B724" s="109"/>
    </row>
    <row r="725" spans="2:2">
      <c r="B725" s="109"/>
    </row>
    <row r="726" spans="2:2">
      <c r="B726" s="109"/>
    </row>
    <row r="727" spans="2:2">
      <c r="B727" s="109"/>
    </row>
    <row r="728" spans="2:2">
      <c r="B728" s="109"/>
    </row>
    <row r="729" spans="2:2">
      <c r="B729" s="109"/>
    </row>
    <row r="730" spans="2:2">
      <c r="B730" s="109"/>
    </row>
    <row r="731" spans="2:2">
      <c r="B731" s="109"/>
    </row>
    <row r="732" spans="2:2">
      <c r="B732" s="109"/>
    </row>
    <row r="733" spans="2:2">
      <c r="B733" s="109"/>
    </row>
    <row r="734" spans="2:2">
      <c r="B734" s="109"/>
    </row>
    <row r="735" spans="2:2">
      <c r="B735" s="109"/>
    </row>
    <row r="736" spans="2:2">
      <c r="B736" s="109"/>
    </row>
    <row r="737" spans="2:2">
      <c r="B737" s="109"/>
    </row>
    <row r="738" spans="2:2">
      <c r="B738" s="109"/>
    </row>
    <row r="739" spans="2:2">
      <c r="B739" s="109"/>
    </row>
    <row r="740" spans="2:2">
      <c r="B740" s="109"/>
    </row>
    <row r="741" spans="2:2">
      <c r="B741" s="109"/>
    </row>
    <row r="742" spans="2:2">
      <c r="B742" s="109"/>
    </row>
    <row r="743" spans="2:2">
      <c r="B743" s="109"/>
    </row>
    <row r="744" spans="2:2">
      <c r="B744" s="109"/>
    </row>
    <row r="745" spans="2:2">
      <c r="B745" s="109"/>
    </row>
    <row r="746" spans="2:2">
      <c r="B746" s="109"/>
    </row>
    <row r="747" spans="2:2">
      <c r="B747" s="109"/>
    </row>
    <row r="748" spans="2:2">
      <c r="B748" s="109"/>
    </row>
    <row r="749" spans="2:2">
      <c r="B749" s="109"/>
    </row>
    <row r="750" spans="2:2">
      <c r="B750" s="109"/>
    </row>
    <row r="751" spans="2:2">
      <c r="B751" s="109"/>
    </row>
    <row r="752" spans="2:2">
      <c r="B752" s="109"/>
    </row>
    <row r="753" spans="2:2">
      <c r="B753" s="109"/>
    </row>
    <row r="754" spans="2:2">
      <c r="B754" s="109"/>
    </row>
    <row r="755" spans="2:2">
      <c r="B755" s="109"/>
    </row>
    <row r="756" spans="2:2">
      <c r="B756" s="109"/>
    </row>
    <row r="757" spans="2:2">
      <c r="B757" s="109"/>
    </row>
    <row r="758" spans="2:2">
      <c r="B758" s="109"/>
    </row>
    <row r="759" spans="2:2">
      <c r="B759" s="109"/>
    </row>
    <row r="760" spans="2:2">
      <c r="B760" s="109"/>
    </row>
    <row r="761" spans="2:2">
      <c r="B761" s="109"/>
    </row>
    <row r="762" spans="2:2">
      <c r="B762" s="109"/>
    </row>
    <row r="763" spans="2:2">
      <c r="B763" s="109"/>
    </row>
    <row r="764" spans="2:2">
      <c r="B764" s="109"/>
    </row>
    <row r="765" spans="2:2">
      <c r="B765" s="109"/>
    </row>
    <row r="766" spans="2:2">
      <c r="B766" s="109"/>
    </row>
    <row r="767" spans="2:2">
      <c r="B767" s="109"/>
    </row>
    <row r="768" spans="2:2">
      <c r="B768" s="109"/>
    </row>
    <row r="769" spans="2:2">
      <c r="B769" s="109"/>
    </row>
    <row r="770" spans="2:2">
      <c r="B770" s="109"/>
    </row>
    <row r="771" spans="2:2">
      <c r="B771" s="109"/>
    </row>
    <row r="772" spans="2:2">
      <c r="B772" s="109"/>
    </row>
    <row r="773" spans="2:2">
      <c r="B773" s="109"/>
    </row>
    <row r="774" spans="2:2">
      <c r="B774" s="109"/>
    </row>
    <row r="775" spans="2:2">
      <c r="B775" s="109"/>
    </row>
    <row r="776" spans="2:2">
      <c r="B776" s="109"/>
    </row>
    <row r="777" spans="2:2">
      <c r="B777" s="109"/>
    </row>
    <row r="778" spans="2:2">
      <c r="B778" s="109"/>
    </row>
    <row r="779" spans="2:2">
      <c r="B779" s="109"/>
    </row>
    <row r="780" spans="2:2">
      <c r="B780" s="109"/>
    </row>
    <row r="781" spans="2:2">
      <c r="B781" s="109"/>
    </row>
    <row r="782" spans="2:2">
      <c r="B782" s="109"/>
    </row>
    <row r="783" spans="2:2">
      <c r="B783" s="109"/>
    </row>
    <row r="784" spans="2:2">
      <c r="B784" s="109"/>
    </row>
    <row r="785" spans="2:2">
      <c r="B785" s="109"/>
    </row>
    <row r="786" spans="2:2">
      <c r="B786" s="109"/>
    </row>
    <row r="787" spans="2:2">
      <c r="B787" s="109"/>
    </row>
    <row r="788" spans="2:2">
      <c r="B788" s="109"/>
    </row>
    <row r="789" spans="2:2">
      <c r="B789" s="109"/>
    </row>
    <row r="790" spans="2:2">
      <c r="B790" s="109"/>
    </row>
    <row r="791" spans="2:2">
      <c r="B791" s="109"/>
    </row>
    <row r="792" spans="2:2">
      <c r="B792" s="109"/>
    </row>
    <row r="793" spans="2:2">
      <c r="B793" s="109"/>
    </row>
    <row r="794" spans="2:2">
      <c r="B794" s="109"/>
    </row>
    <row r="795" spans="2:2">
      <c r="B795" s="109"/>
    </row>
    <row r="796" spans="2:2">
      <c r="B796" s="109"/>
    </row>
    <row r="797" spans="2:2">
      <c r="B797" s="109"/>
    </row>
    <row r="798" spans="2:2">
      <c r="B798" s="109"/>
    </row>
    <row r="799" spans="2:2">
      <c r="B799" s="109"/>
    </row>
    <row r="800" spans="2:2">
      <c r="B800" s="109"/>
    </row>
    <row r="801" spans="2:2">
      <c r="B801" s="109"/>
    </row>
    <row r="802" spans="2:2">
      <c r="B802" s="109"/>
    </row>
    <row r="803" spans="2:2">
      <c r="B803" s="109"/>
    </row>
    <row r="804" spans="2:2">
      <c r="B804" s="109"/>
    </row>
    <row r="805" spans="2:2">
      <c r="B805" s="109"/>
    </row>
    <row r="806" spans="2:2">
      <c r="B806" s="109"/>
    </row>
    <row r="807" spans="2:2">
      <c r="B807" s="109"/>
    </row>
    <row r="808" spans="2:2">
      <c r="B808" s="109"/>
    </row>
    <row r="809" spans="2:2">
      <c r="B809" s="109"/>
    </row>
    <row r="810" spans="2:2">
      <c r="B810" s="109"/>
    </row>
    <row r="811" spans="2:2">
      <c r="B811" s="109"/>
    </row>
    <row r="812" spans="2:2">
      <c r="B812" s="109"/>
    </row>
    <row r="813" spans="2:2">
      <c r="B813" s="109"/>
    </row>
    <row r="814" spans="2:2">
      <c r="B814" s="109"/>
    </row>
    <row r="815" spans="2:2">
      <c r="B815" s="109"/>
    </row>
    <row r="816" spans="2:2">
      <c r="B816" s="109"/>
    </row>
    <row r="817" spans="2:2">
      <c r="B817" s="109"/>
    </row>
    <row r="818" spans="2:2">
      <c r="B818" s="109"/>
    </row>
    <row r="819" spans="2:2">
      <c r="B819" s="109"/>
    </row>
    <row r="820" spans="2:2">
      <c r="B820" s="109"/>
    </row>
    <row r="821" spans="2:2">
      <c r="B821" s="109"/>
    </row>
    <row r="822" spans="2:2">
      <c r="B822" s="109"/>
    </row>
    <row r="823" spans="2:2">
      <c r="B823" s="109"/>
    </row>
    <row r="824" spans="2:2">
      <c r="B824" s="109"/>
    </row>
    <row r="825" spans="2:2">
      <c r="B825" s="109"/>
    </row>
    <row r="826" spans="2:2">
      <c r="B826" s="109"/>
    </row>
    <row r="827" spans="2:2">
      <c r="B827" s="109"/>
    </row>
    <row r="828" spans="2:2">
      <c r="B828" s="109"/>
    </row>
    <row r="829" spans="2:2">
      <c r="B829" s="109"/>
    </row>
    <row r="830" spans="2:2">
      <c r="B830" s="109"/>
    </row>
    <row r="831" spans="2:2">
      <c r="B831" s="109"/>
    </row>
    <row r="832" spans="2:2">
      <c r="B832" s="109"/>
    </row>
    <row r="833" spans="2:2">
      <c r="B833" s="109"/>
    </row>
    <row r="834" spans="2:2">
      <c r="B834" s="109"/>
    </row>
    <row r="835" spans="2:2">
      <c r="B835" s="109"/>
    </row>
    <row r="836" spans="2:2">
      <c r="B836" s="109"/>
    </row>
    <row r="837" spans="2:2">
      <c r="B837" s="109"/>
    </row>
    <row r="838" spans="2:2">
      <c r="B838" s="109"/>
    </row>
    <row r="839" spans="2:2">
      <c r="B839" s="109"/>
    </row>
    <row r="840" spans="2:2">
      <c r="B840" s="109"/>
    </row>
    <row r="841" spans="2:2">
      <c r="B841" s="109"/>
    </row>
    <row r="842" spans="2:2">
      <c r="B842" s="109"/>
    </row>
    <row r="843" spans="2:2">
      <c r="B843" s="109"/>
    </row>
    <row r="844" spans="2:2">
      <c r="B844" s="109"/>
    </row>
    <row r="845" spans="2:2">
      <c r="B845" s="109"/>
    </row>
    <row r="846" spans="2:2">
      <c r="B846" s="109"/>
    </row>
    <row r="847" spans="2:2">
      <c r="B847" s="109"/>
    </row>
    <row r="848" spans="2:2">
      <c r="B848" s="109"/>
    </row>
    <row r="849" spans="2:2">
      <c r="B849" s="109"/>
    </row>
    <row r="850" spans="2:2">
      <c r="B850" s="109"/>
    </row>
    <row r="851" spans="2:2">
      <c r="B851" s="109"/>
    </row>
    <row r="852" spans="2:2">
      <c r="B852" s="109"/>
    </row>
    <row r="853" spans="2:2">
      <c r="B853" s="109"/>
    </row>
    <row r="854" spans="2:2">
      <c r="B854" s="109"/>
    </row>
    <row r="855" spans="2:2">
      <c r="B855" s="109"/>
    </row>
    <row r="856" spans="2:2">
      <c r="B856" s="109"/>
    </row>
    <row r="857" spans="2:2">
      <c r="B857" s="109"/>
    </row>
    <row r="858" spans="2:2">
      <c r="B858" s="109"/>
    </row>
    <row r="859" spans="2:2">
      <c r="B859" s="109"/>
    </row>
    <row r="860" spans="2:2">
      <c r="B860" s="109"/>
    </row>
    <row r="861" spans="2:2">
      <c r="B861" s="109"/>
    </row>
    <row r="862" spans="2:2">
      <c r="B862" s="109"/>
    </row>
    <row r="863" spans="2:2">
      <c r="B863" s="109"/>
    </row>
    <row r="864" spans="2:2">
      <c r="B864" s="109"/>
    </row>
    <row r="865" spans="2:2">
      <c r="B865" s="109"/>
    </row>
    <row r="866" spans="2:2">
      <c r="B866" s="109"/>
    </row>
    <row r="867" spans="2:2">
      <c r="B867" s="109"/>
    </row>
    <row r="868" spans="2:2">
      <c r="B868" s="109"/>
    </row>
    <row r="869" spans="2:2">
      <c r="B869" s="109"/>
    </row>
    <row r="870" spans="2:2">
      <c r="B870" s="109"/>
    </row>
    <row r="871" spans="2:2">
      <c r="B871" s="109"/>
    </row>
    <row r="872" spans="2:2">
      <c r="B872" s="109"/>
    </row>
    <row r="873" spans="2:2">
      <c r="B873" s="109"/>
    </row>
    <row r="874" spans="2:2">
      <c r="B874" s="109"/>
    </row>
    <row r="875" spans="2:2">
      <c r="B875" s="109"/>
    </row>
    <row r="876" spans="2:2">
      <c r="B876" s="109"/>
    </row>
    <row r="877" spans="2:2">
      <c r="B877" s="109"/>
    </row>
    <row r="878" spans="2:2">
      <c r="B878" s="109"/>
    </row>
    <row r="879" spans="2:2">
      <c r="B879" s="109"/>
    </row>
    <row r="880" spans="2:2">
      <c r="B880" s="109"/>
    </row>
    <row r="881" spans="2:2">
      <c r="B881" s="109"/>
    </row>
    <row r="882" spans="2:2">
      <c r="B882" s="109"/>
    </row>
    <row r="883" spans="2:2">
      <c r="B883" s="109"/>
    </row>
    <row r="884" spans="2:2">
      <c r="B884" s="109"/>
    </row>
    <row r="885" spans="2:2">
      <c r="B885" s="109"/>
    </row>
    <row r="886" spans="2:2">
      <c r="B886" s="109"/>
    </row>
    <row r="887" spans="2:2">
      <c r="B887" s="109"/>
    </row>
    <row r="888" spans="2:2">
      <c r="B888" s="109"/>
    </row>
    <row r="889" spans="2:2">
      <c r="B889" s="109"/>
    </row>
    <row r="890" spans="2:2">
      <c r="B890" s="109"/>
    </row>
    <row r="891" spans="2:2">
      <c r="B891" s="109"/>
    </row>
    <row r="892" spans="2:2">
      <c r="B892" s="109"/>
    </row>
    <row r="893" spans="2:2">
      <c r="B893" s="109"/>
    </row>
    <row r="894" spans="2:2">
      <c r="B894" s="109"/>
    </row>
    <row r="895" spans="2:2">
      <c r="B895" s="109"/>
    </row>
    <row r="896" spans="2:2">
      <c r="B896" s="109"/>
    </row>
    <row r="897" spans="2:2">
      <c r="B897" s="109"/>
    </row>
    <row r="898" spans="2:2">
      <c r="B898" s="109"/>
    </row>
    <row r="899" spans="2:2">
      <c r="B899" s="109"/>
    </row>
    <row r="900" spans="2:2">
      <c r="B900" s="109"/>
    </row>
    <row r="901" spans="2:2">
      <c r="B901" s="109"/>
    </row>
    <row r="902" spans="2:2">
      <c r="B902" s="109"/>
    </row>
    <row r="903" spans="2:2">
      <c r="B903" s="109"/>
    </row>
    <row r="904" spans="2:2">
      <c r="B904" s="109"/>
    </row>
    <row r="905" spans="2:2">
      <c r="B905" s="109"/>
    </row>
    <row r="906" spans="2:2">
      <c r="B906" s="109"/>
    </row>
    <row r="907" spans="2:2">
      <c r="B907" s="109"/>
    </row>
    <row r="908" spans="2:2">
      <c r="B908" s="109"/>
    </row>
    <row r="909" spans="2:2">
      <c r="B909" s="109"/>
    </row>
    <row r="910" spans="2:2">
      <c r="B910" s="109"/>
    </row>
    <row r="911" spans="2:2">
      <c r="B911" s="109"/>
    </row>
    <row r="912" spans="2:2">
      <c r="B912" s="109"/>
    </row>
    <row r="913" spans="2:2">
      <c r="B913" s="109"/>
    </row>
    <row r="914" spans="2:2">
      <c r="B914" s="109"/>
    </row>
    <row r="915" spans="2:2">
      <c r="B915" s="109"/>
    </row>
    <row r="916" spans="2:2">
      <c r="B916" s="109"/>
    </row>
    <row r="917" spans="2:2">
      <c r="B917" s="109"/>
    </row>
    <row r="918" spans="2:2">
      <c r="B918" s="109"/>
    </row>
    <row r="919" spans="2:2">
      <c r="B919" s="109"/>
    </row>
    <row r="920" spans="2:2">
      <c r="B920" s="109"/>
    </row>
    <row r="921" spans="2:2">
      <c r="B921" s="109"/>
    </row>
    <row r="922" spans="2:2">
      <c r="B922" s="109"/>
    </row>
    <row r="923" spans="2:2">
      <c r="B923" s="109"/>
    </row>
    <row r="924" spans="2:2">
      <c r="B924" s="109"/>
    </row>
    <row r="925" spans="2:2">
      <c r="B925" s="109"/>
    </row>
    <row r="926" spans="2:2">
      <c r="B926" s="109"/>
    </row>
    <row r="927" spans="2:2">
      <c r="B927" s="109"/>
    </row>
    <row r="928" spans="2:2">
      <c r="B928" s="109"/>
    </row>
    <row r="929" spans="2:2">
      <c r="B929" s="109"/>
    </row>
    <row r="930" spans="2:2">
      <c r="B930" s="109"/>
    </row>
    <row r="931" spans="2:2">
      <c r="B931" s="109"/>
    </row>
    <row r="932" spans="2:2">
      <c r="B932" s="109"/>
    </row>
    <row r="933" spans="2:2">
      <c r="B933" s="109"/>
    </row>
    <row r="934" spans="2:2">
      <c r="B934" s="109"/>
    </row>
    <row r="935" spans="2:2">
      <c r="B935" s="109"/>
    </row>
    <row r="936" spans="2:2">
      <c r="B936" s="109"/>
    </row>
    <row r="937" spans="2:2">
      <c r="B937" s="109"/>
    </row>
    <row r="938" spans="2:2">
      <c r="B938" s="109"/>
    </row>
    <row r="939" spans="2:2">
      <c r="B939" s="109"/>
    </row>
    <row r="940" spans="2:2">
      <c r="B940" s="109"/>
    </row>
    <row r="941" spans="2:2">
      <c r="B941" s="109"/>
    </row>
    <row r="942" spans="2:2">
      <c r="B942" s="109"/>
    </row>
    <row r="943" spans="2:2">
      <c r="B943" s="109"/>
    </row>
    <row r="944" spans="2:2">
      <c r="B944" s="109"/>
    </row>
    <row r="945" spans="2:2">
      <c r="B945" s="109"/>
    </row>
    <row r="946" spans="2:2">
      <c r="B946" s="109"/>
    </row>
    <row r="947" spans="2:2">
      <c r="B947" s="109"/>
    </row>
    <row r="948" spans="2:2">
      <c r="B948" s="109"/>
    </row>
    <row r="949" spans="2:2">
      <c r="B949" s="109"/>
    </row>
    <row r="950" spans="2:2">
      <c r="B950" s="109"/>
    </row>
    <row r="951" spans="2:2">
      <c r="B951" s="109"/>
    </row>
    <row r="952" spans="2:2">
      <c r="B952" s="109"/>
    </row>
    <row r="953" spans="2:2">
      <c r="B953" s="109"/>
    </row>
    <row r="954" spans="2:2">
      <c r="B954" s="109"/>
    </row>
    <row r="955" spans="2:2">
      <c r="B955" s="109"/>
    </row>
    <row r="956" spans="2:2">
      <c r="B956" s="109"/>
    </row>
    <row r="957" spans="2:2">
      <c r="B957" s="109"/>
    </row>
    <row r="958" spans="2:2">
      <c r="B958" s="109"/>
    </row>
    <row r="959" spans="2:2">
      <c r="B959" s="109"/>
    </row>
    <row r="960" spans="2:2">
      <c r="B960" s="109"/>
    </row>
    <row r="961" spans="2:2">
      <c r="B961" s="109"/>
    </row>
    <row r="962" spans="2:2">
      <c r="B962" s="109"/>
    </row>
    <row r="963" spans="2:2">
      <c r="B963" s="109"/>
    </row>
    <row r="964" spans="2:2">
      <c r="B964" s="109"/>
    </row>
    <row r="965" spans="2:2">
      <c r="B965" s="109"/>
    </row>
    <row r="966" spans="2:2">
      <c r="B966" s="109"/>
    </row>
    <row r="967" spans="2:2">
      <c r="B967" s="109"/>
    </row>
    <row r="968" spans="2:2">
      <c r="B968" s="109"/>
    </row>
    <row r="969" spans="2:2">
      <c r="B969" s="109"/>
    </row>
    <row r="970" spans="2:2">
      <c r="B970" s="109"/>
    </row>
    <row r="971" spans="2:2">
      <c r="B971" s="109"/>
    </row>
    <row r="972" spans="2:2">
      <c r="B972" s="109"/>
    </row>
    <row r="973" spans="2:2">
      <c r="B973" s="109"/>
    </row>
    <row r="974" spans="2:2">
      <c r="B974" s="109"/>
    </row>
    <row r="975" spans="2:2">
      <c r="B975" s="109"/>
    </row>
    <row r="976" spans="2:2">
      <c r="B976" s="109"/>
    </row>
    <row r="977" spans="2:2">
      <c r="B977" s="109"/>
    </row>
    <row r="978" spans="2:2">
      <c r="B978" s="109"/>
    </row>
    <row r="979" spans="2:2">
      <c r="B979" s="109"/>
    </row>
    <row r="980" spans="2:2">
      <c r="B980" s="109"/>
    </row>
    <row r="981" spans="2:2">
      <c r="B981" s="109"/>
    </row>
    <row r="982" spans="2:2">
      <c r="B982" s="109"/>
    </row>
    <row r="983" spans="2:2">
      <c r="B983" s="109"/>
    </row>
    <row r="984" spans="2:2">
      <c r="B984" s="109"/>
    </row>
    <row r="985" spans="2:2">
      <c r="B985" s="109"/>
    </row>
    <row r="986" spans="2:2">
      <c r="B986" s="109"/>
    </row>
    <row r="987" spans="2:2">
      <c r="B987" s="109"/>
    </row>
    <row r="988" spans="2:2">
      <c r="B988" s="109"/>
    </row>
    <row r="989" spans="2:2">
      <c r="B989" s="109"/>
    </row>
    <row r="990" spans="2:2">
      <c r="B990" s="109"/>
    </row>
    <row r="991" spans="2:2">
      <c r="B991" s="109"/>
    </row>
    <row r="992" spans="2:2">
      <c r="B992" s="109"/>
    </row>
    <row r="993" spans="2:2">
      <c r="B993" s="109"/>
    </row>
    <row r="994" spans="2:2">
      <c r="B994" s="109"/>
    </row>
    <row r="995" spans="2:2">
      <c r="B995" s="109"/>
    </row>
    <row r="996" spans="2:2">
      <c r="B996" s="109"/>
    </row>
    <row r="997" spans="2:2">
      <c r="B997" s="109"/>
    </row>
    <row r="998" spans="2:2">
      <c r="B998" s="109"/>
    </row>
    <row r="999" spans="2:2">
      <c r="B999" s="109"/>
    </row>
    <row r="1000" spans="2:2">
      <c r="B1000" s="109"/>
    </row>
    <row r="1001" spans="2:2">
      <c r="B1001" s="109"/>
    </row>
    <row r="1002" spans="2:2">
      <c r="B1002" s="109"/>
    </row>
    <row r="1003" spans="2:2">
      <c r="B1003" s="109"/>
    </row>
    <row r="1004" spans="2:2">
      <c r="B1004" s="109"/>
    </row>
    <row r="1005" spans="2:2">
      <c r="B1005" s="109"/>
    </row>
    <row r="1006" spans="2:2">
      <c r="B1006" s="109"/>
    </row>
    <row r="1007" spans="2:2">
      <c r="B1007" s="109"/>
    </row>
    <row r="1008" spans="2:2">
      <c r="B1008" s="109"/>
    </row>
    <row r="1009" spans="2:2">
      <c r="B1009" s="109"/>
    </row>
    <row r="1010" spans="2:2">
      <c r="B1010" s="109"/>
    </row>
    <row r="1011" spans="2:2">
      <c r="B1011" s="109"/>
    </row>
    <row r="1012" spans="2:2">
      <c r="B1012" s="109"/>
    </row>
    <row r="1013" spans="2:2">
      <c r="B1013" s="109"/>
    </row>
    <row r="1014" spans="2:2">
      <c r="B1014" s="109"/>
    </row>
    <row r="1015" spans="2:2">
      <c r="B1015" s="109"/>
    </row>
    <row r="1016" spans="2:2">
      <c r="B1016" s="109"/>
    </row>
    <row r="1017" spans="2:2">
      <c r="B1017" s="109"/>
    </row>
    <row r="1018" spans="2:2">
      <c r="B1018" s="109"/>
    </row>
    <row r="1019" spans="2:2">
      <c r="B1019" s="109"/>
    </row>
    <row r="1020" spans="2:2">
      <c r="B1020" s="109"/>
    </row>
    <row r="1021" spans="2:2">
      <c r="B1021" s="109"/>
    </row>
    <row r="1022" spans="2:2">
      <c r="B1022" s="109"/>
    </row>
    <row r="1023" spans="2:2">
      <c r="B1023" s="109"/>
    </row>
    <row r="1024" spans="2:2">
      <c r="B1024" s="109"/>
    </row>
    <row r="1025" spans="2:2">
      <c r="B1025" s="109"/>
    </row>
    <row r="1026" spans="2:2">
      <c r="B1026" s="109"/>
    </row>
    <row r="1027" spans="2:2">
      <c r="B1027" s="109"/>
    </row>
    <row r="1028" spans="2:2">
      <c r="B1028" s="109"/>
    </row>
    <row r="1029" spans="2:2">
      <c r="B1029" s="109"/>
    </row>
    <row r="1030" spans="2:2">
      <c r="B1030" s="109"/>
    </row>
    <row r="1031" spans="2:2">
      <c r="B1031" s="109"/>
    </row>
    <row r="1032" spans="2:2">
      <c r="B1032" s="109"/>
    </row>
    <row r="1033" spans="2:2">
      <c r="B1033" s="109"/>
    </row>
    <row r="1034" spans="2:2">
      <c r="B1034" s="109"/>
    </row>
    <row r="1035" spans="2:2">
      <c r="B1035" s="109"/>
    </row>
    <row r="1036" spans="2:2">
      <c r="B1036" s="109"/>
    </row>
    <row r="1037" spans="2:2">
      <c r="B1037" s="109"/>
    </row>
    <row r="1038" spans="2:2">
      <c r="B1038" s="109"/>
    </row>
    <row r="1039" spans="2:2">
      <c r="B1039" s="109"/>
    </row>
    <row r="1040" spans="2:2">
      <c r="B1040" s="109"/>
    </row>
    <row r="1041" spans="2:2">
      <c r="B1041" s="109"/>
    </row>
    <row r="1042" spans="2:2">
      <c r="B1042" s="109"/>
    </row>
    <row r="1043" spans="2:2">
      <c r="B1043" s="109"/>
    </row>
    <row r="1044" spans="2:2">
      <c r="B1044" s="109"/>
    </row>
    <row r="1045" spans="2:2">
      <c r="B1045" s="109"/>
    </row>
    <row r="1046" spans="2:2">
      <c r="B1046" s="109"/>
    </row>
    <row r="1047" spans="2:2">
      <c r="B1047" s="109"/>
    </row>
    <row r="1048" spans="2:2">
      <c r="B1048" s="109"/>
    </row>
    <row r="1049" spans="2:2">
      <c r="B1049" s="109"/>
    </row>
    <row r="1050" spans="2:2">
      <c r="B1050" s="109"/>
    </row>
    <row r="1051" spans="2:2">
      <c r="B1051" s="109"/>
    </row>
    <row r="1052" spans="2:2">
      <c r="B1052" s="109"/>
    </row>
    <row r="1053" spans="2:2">
      <c r="B1053" s="109"/>
    </row>
    <row r="1054" spans="2:2">
      <c r="B1054" s="109"/>
    </row>
    <row r="1055" spans="2:2">
      <c r="B1055" s="109"/>
    </row>
    <row r="1056" spans="2:2">
      <c r="B1056" s="109"/>
    </row>
    <row r="1057" spans="2:2">
      <c r="B1057" s="109"/>
    </row>
    <row r="1058" spans="2:2">
      <c r="B1058" s="109"/>
    </row>
    <row r="1059" spans="2:2">
      <c r="B1059" s="109"/>
    </row>
    <row r="1060" spans="2:2">
      <c r="B1060" s="109"/>
    </row>
    <row r="1061" spans="2:2">
      <c r="B1061" s="109"/>
    </row>
    <row r="1062" spans="2:2">
      <c r="B1062" s="109"/>
    </row>
    <row r="1063" spans="2:2">
      <c r="B1063" s="109"/>
    </row>
    <row r="1064" spans="2:2">
      <c r="B1064" s="109"/>
    </row>
    <row r="1065" spans="2:2">
      <c r="B1065" s="109"/>
    </row>
    <row r="1066" spans="2:2">
      <c r="B1066" s="109"/>
    </row>
    <row r="1067" spans="2:2">
      <c r="B1067" s="109"/>
    </row>
    <row r="1068" spans="2:2">
      <c r="B1068" s="109"/>
    </row>
    <row r="1069" spans="2:2">
      <c r="B1069" s="109"/>
    </row>
    <row r="1070" spans="2:2">
      <c r="B1070" s="109"/>
    </row>
    <row r="1071" spans="2:2">
      <c r="B1071" s="109"/>
    </row>
    <row r="1072" spans="2:2">
      <c r="B1072" s="109"/>
    </row>
    <row r="1073" spans="2:2">
      <c r="B1073" s="109"/>
    </row>
    <row r="1074" spans="2:2">
      <c r="B1074" s="109"/>
    </row>
    <row r="1075" spans="2:2">
      <c r="B1075" s="109"/>
    </row>
    <row r="1076" spans="2:2">
      <c r="B1076" s="109"/>
    </row>
    <row r="1077" spans="2:2">
      <c r="B1077" s="109"/>
    </row>
    <row r="1078" spans="2:2">
      <c r="B1078" s="109"/>
    </row>
    <row r="1079" spans="2:2">
      <c r="B1079" s="109"/>
    </row>
    <row r="1080" spans="2:2">
      <c r="B1080" s="109"/>
    </row>
    <row r="1081" spans="2:2">
      <c r="B1081" s="109"/>
    </row>
    <row r="1082" spans="2:2">
      <c r="B1082" s="109"/>
    </row>
    <row r="1083" spans="2:2">
      <c r="B1083" s="109"/>
    </row>
    <row r="1084" spans="2:2">
      <c r="B1084" s="109"/>
    </row>
    <row r="1085" spans="2:2">
      <c r="B1085" s="109"/>
    </row>
    <row r="1086" spans="2:2">
      <c r="B1086" s="109"/>
    </row>
    <row r="1087" spans="2:2">
      <c r="B1087" s="109"/>
    </row>
    <row r="1088" spans="2:2">
      <c r="B1088" s="109"/>
    </row>
    <row r="1089" spans="2:2">
      <c r="B1089" s="109"/>
    </row>
    <row r="1090" spans="2:2">
      <c r="B1090" s="109"/>
    </row>
    <row r="1091" spans="2:2">
      <c r="B1091" s="109"/>
    </row>
    <row r="1092" spans="2:2">
      <c r="B1092" s="109"/>
    </row>
    <row r="1093" spans="2:2">
      <c r="B1093" s="109"/>
    </row>
    <row r="1094" spans="2:2">
      <c r="B1094" s="109"/>
    </row>
    <row r="1095" spans="2:2">
      <c r="B1095" s="109"/>
    </row>
    <row r="1096" spans="2:2">
      <c r="B1096" s="109"/>
    </row>
    <row r="1097" spans="2:2">
      <c r="B1097" s="109"/>
    </row>
    <row r="1098" spans="2:2">
      <c r="B1098" s="109"/>
    </row>
    <row r="1099" spans="2:2">
      <c r="B1099" s="109"/>
    </row>
    <row r="1100" spans="2:2">
      <c r="B1100" s="109"/>
    </row>
    <row r="1101" spans="2:2">
      <c r="B1101" s="109"/>
    </row>
    <row r="1102" spans="2:2">
      <c r="B1102" s="109"/>
    </row>
    <row r="1103" spans="2:2">
      <c r="B1103" s="109"/>
    </row>
    <row r="1104" spans="2:2">
      <c r="B1104" s="109"/>
    </row>
    <row r="1105" spans="2:2">
      <c r="B1105" s="109"/>
    </row>
    <row r="1106" spans="2:2">
      <c r="B1106" s="109"/>
    </row>
    <row r="1107" spans="2:2">
      <c r="B1107" s="109"/>
    </row>
    <row r="1108" spans="2:2">
      <c r="B1108" s="109"/>
    </row>
    <row r="1109" spans="2:2">
      <c r="B1109" s="109"/>
    </row>
    <row r="1110" spans="2:2">
      <c r="B1110" s="109"/>
    </row>
    <row r="1111" spans="2:2">
      <c r="B1111" s="109"/>
    </row>
    <row r="1112" spans="2:2">
      <c r="B1112" s="109"/>
    </row>
    <row r="1113" spans="2:2">
      <c r="B1113" s="109"/>
    </row>
    <row r="1114" spans="2:2">
      <c r="B1114" s="109"/>
    </row>
    <row r="1115" spans="2:2">
      <c r="B1115" s="109"/>
    </row>
    <row r="1116" spans="2:2">
      <c r="B1116" s="109"/>
    </row>
    <row r="1117" spans="2:2">
      <c r="B1117" s="109"/>
    </row>
    <row r="1118" spans="2:2">
      <c r="B1118" s="109"/>
    </row>
    <row r="1119" spans="2:2">
      <c r="B1119" s="109"/>
    </row>
    <row r="1120" spans="2:2">
      <c r="B1120" s="109"/>
    </row>
    <row r="1121" spans="2:2">
      <c r="B1121" s="109"/>
    </row>
    <row r="1122" spans="2:2">
      <c r="B1122" s="109"/>
    </row>
    <row r="1123" spans="2:2">
      <c r="B1123" s="109"/>
    </row>
    <row r="1124" spans="2:2">
      <c r="B1124" s="109"/>
    </row>
    <row r="1125" spans="2:2">
      <c r="B1125" s="109"/>
    </row>
    <row r="1126" spans="2:2">
      <c r="B1126" s="109"/>
    </row>
    <row r="1127" spans="2:2">
      <c r="B1127" s="109"/>
    </row>
    <row r="1128" spans="2:2">
      <c r="B1128" s="109"/>
    </row>
    <row r="1129" spans="2:2">
      <c r="B1129" s="109"/>
    </row>
    <row r="1130" spans="2:2">
      <c r="B1130" s="109"/>
    </row>
    <row r="1131" spans="2:2">
      <c r="B1131" s="109"/>
    </row>
    <row r="1132" spans="2:2">
      <c r="B1132" s="109"/>
    </row>
    <row r="1133" spans="2:2">
      <c r="B1133" s="109"/>
    </row>
    <row r="1134" spans="2:2">
      <c r="B1134" s="109"/>
    </row>
    <row r="1135" spans="2:2">
      <c r="B1135" s="109"/>
    </row>
    <row r="1136" spans="2:2">
      <c r="B1136" s="109"/>
    </row>
    <row r="1137" spans="2:2">
      <c r="B1137" s="109"/>
    </row>
    <row r="1138" spans="2:2">
      <c r="B1138" s="109"/>
    </row>
    <row r="1139" spans="2:2">
      <c r="B1139" s="109"/>
    </row>
    <row r="1140" spans="2:2">
      <c r="B1140" s="109"/>
    </row>
    <row r="1141" spans="2:2">
      <c r="B1141" s="109"/>
    </row>
    <row r="1142" spans="2:2">
      <c r="B1142" s="109"/>
    </row>
    <row r="1143" spans="2:2">
      <c r="B1143" s="109"/>
    </row>
    <row r="1144" spans="2:2">
      <c r="B1144" s="109"/>
    </row>
    <row r="1145" spans="2:2">
      <c r="B1145" s="109"/>
    </row>
    <row r="1146" spans="2:2">
      <c r="B1146" s="109"/>
    </row>
    <row r="1147" spans="2:2">
      <c r="B1147" s="109"/>
    </row>
    <row r="1148" spans="2:2">
      <c r="B1148" s="109"/>
    </row>
    <row r="1149" spans="2:2">
      <c r="B1149" s="109"/>
    </row>
    <row r="1150" spans="2:2">
      <c r="B1150" s="109"/>
    </row>
    <row r="1151" spans="2:2">
      <c r="B1151" s="109"/>
    </row>
    <row r="1152" spans="2:2">
      <c r="B1152" s="109"/>
    </row>
    <row r="1153" spans="2:2">
      <c r="B1153" s="109"/>
    </row>
    <row r="1154" spans="2:2">
      <c r="B1154" s="109"/>
    </row>
    <row r="1155" spans="2:2">
      <c r="B1155" s="109"/>
    </row>
    <row r="1156" spans="2:2">
      <c r="B1156" s="109"/>
    </row>
    <row r="1157" spans="2:2">
      <c r="B1157" s="109"/>
    </row>
    <row r="1158" spans="2:2">
      <c r="B1158" s="109"/>
    </row>
    <row r="1159" spans="2:2">
      <c r="B1159" s="109"/>
    </row>
    <row r="1160" spans="2:2">
      <c r="B1160" s="109"/>
    </row>
    <row r="1161" spans="2:2">
      <c r="B1161" s="109"/>
    </row>
    <row r="1162" spans="2:2">
      <c r="B1162" s="109"/>
    </row>
    <row r="1163" spans="2:2">
      <c r="B1163" s="109"/>
    </row>
    <row r="1164" spans="2:2">
      <c r="B1164" s="109"/>
    </row>
    <row r="1165" spans="2:2">
      <c r="B1165" s="109"/>
    </row>
    <row r="1166" spans="2:2">
      <c r="B1166" s="109"/>
    </row>
    <row r="1167" spans="2:2">
      <c r="B1167" s="109"/>
    </row>
    <row r="1168" spans="2:2">
      <c r="B1168" s="109"/>
    </row>
    <row r="1169" spans="2:2">
      <c r="B1169" s="109"/>
    </row>
    <row r="1170" spans="2:2">
      <c r="B1170" s="109"/>
    </row>
    <row r="1171" spans="2:2">
      <c r="B1171" s="109"/>
    </row>
    <row r="1172" spans="2:2">
      <c r="B1172" s="109"/>
    </row>
    <row r="1173" spans="2:2">
      <c r="B1173" s="109"/>
    </row>
    <row r="1174" spans="2:2">
      <c r="B1174" s="109"/>
    </row>
    <row r="1175" spans="2:2">
      <c r="B1175" s="109"/>
    </row>
    <row r="1176" spans="2:2">
      <c r="B1176" s="109"/>
    </row>
    <row r="1177" spans="2:2">
      <c r="B1177" s="109"/>
    </row>
    <row r="1178" spans="2:2">
      <c r="B1178" s="109"/>
    </row>
    <row r="1179" spans="2:2">
      <c r="B1179" s="109"/>
    </row>
    <row r="1180" spans="2:2">
      <c r="B1180" s="109"/>
    </row>
    <row r="1181" spans="2:2">
      <c r="B1181" s="109"/>
    </row>
    <row r="1182" spans="2:2">
      <c r="B1182" s="109"/>
    </row>
    <row r="1183" spans="2:2">
      <c r="B1183" s="109"/>
    </row>
    <row r="1184" spans="2:2">
      <c r="B1184" s="109"/>
    </row>
    <row r="1185" spans="2:2">
      <c r="B1185" s="109"/>
    </row>
    <row r="1186" spans="2:2">
      <c r="B1186" s="109"/>
    </row>
    <row r="1187" spans="2:2">
      <c r="B1187" s="109"/>
    </row>
    <row r="1188" spans="2:2">
      <c r="B1188" s="109"/>
    </row>
    <row r="1189" spans="2:2">
      <c r="B1189" s="109"/>
    </row>
    <row r="1190" spans="2:2">
      <c r="B1190" s="109"/>
    </row>
    <row r="1191" spans="2:2">
      <c r="B1191" s="109"/>
    </row>
    <row r="1192" spans="2:2">
      <c r="B1192" s="109"/>
    </row>
    <row r="1193" spans="2:2">
      <c r="B1193" s="109"/>
    </row>
    <row r="1194" spans="2:2">
      <c r="B1194" s="109"/>
    </row>
    <row r="1195" spans="2:2">
      <c r="B1195" s="109"/>
    </row>
    <row r="1196" spans="2:2">
      <c r="B1196" s="109"/>
    </row>
    <row r="1197" spans="2:2">
      <c r="B1197" s="109"/>
    </row>
    <row r="1198" spans="2:2">
      <c r="B1198" s="109"/>
    </row>
    <row r="1199" spans="2:2">
      <c r="B1199" s="109"/>
    </row>
    <row r="1200" spans="2:2">
      <c r="B1200" s="109"/>
    </row>
    <row r="1201" spans="2:2">
      <c r="B1201" s="109"/>
    </row>
    <row r="1202" spans="2:2">
      <c r="B1202" s="109"/>
    </row>
    <row r="1203" spans="2:2">
      <c r="B1203" s="109"/>
    </row>
    <row r="1204" spans="2:2">
      <c r="B1204" s="109"/>
    </row>
    <row r="1205" spans="2:2">
      <c r="B1205" s="109"/>
    </row>
    <row r="1206" spans="2:2">
      <c r="B1206" s="109"/>
    </row>
    <row r="1207" spans="2:2">
      <c r="B1207" s="109"/>
    </row>
    <row r="1208" spans="2:2">
      <c r="B1208" s="109"/>
    </row>
    <row r="1209" spans="2:2">
      <c r="B1209" s="109"/>
    </row>
    <row r="1210" spans="2:2">
      <c r="B1210" s="109"/>
    </row>
    <row r="1211" spans="2:2">
      <c r="B1211" s="109"/>
    </row>
    <row r="1212" spans="2:2">
      <c r="B1212" s="109"/>
    </row>
    <row r="1213" spans="2:2">
      <c r="B1213" s="109"/>
    </row>
    <row r="1214" spans="2:2">
      <c r="B1214" s="109"/>
    </row>
    <row r="1215" spans="2:2">
      <c r="B1215" s="109"/>
    </row>
    <row r="1216" spans="2:2">
      <c r="B1216" s="109"/>
    </row>
    <row r="1217" spans="2:2">
      <c r="B1217" s="109"/>
    </row>
    <row r="1218" spans="2:2">
      <c r="B1218" s="109"/>
    </row>
    <row r="1219" spans="2:2">
      <c r="B1219" s="109"/>
    </row>
    <row r="1220" spans="2:2">
      <c r="B1220" s="109"/>
    </row>
    <row r="1221" spans="2:2">
      <c r="B1221" s="109"/>
    </row>
    <row r="1222" spans="2:2">
      <c r="B1222" s="109"/>
    </row>
    <row r="1223" spans="2:2">
      <c r="B1223" s="109"/>
    </row>
    <row r="1224" spans="2:2">
      <c r="B1224" s="109"/>
    </row>
    <row r="1225" spans="2:2">
      <c r="B1225" s="109"/>
    </row>
    <row r="1226" spans="2:2">
      <c r="B1226" s="109"/>
    </row>
    <row r="1227" spans="2:2">
      <c r="B1227" s="109"/>
    </row>
    <row r="1228" spans="2:2">
      <c r="B1228" s="109"/>
    </row>
    <row r="1229" spans="2:2">
      <c r="B1229" s="109"/>
    </row>
    <row r="1230" spans="2:2">
      <c r="B1230" s="109"/>
    </row>
    <row r="1231" spans="2:2">
      <c r="B1231" s="109"/>
    </row>
    <row r="1232" spans="2:2">
      <c r="B1232" s="109"/>
    </row>
    <row r="1233" spans="2:2">
      <c r="B1233" s="109"/>
    </row>
    <row r="1234" spans="2:2">
      <c r="B1234" s="109"/>
    </row>
    <row r="1235" spans="2:2">
      <c r="B1235" s="109"/>
    </row>
    <row r="1236" spans="2:2">
      <c r="B1236" s="109"/>
    </row>
    <row r="1237" spans="2:2">
      <c r="B1237" s="109"/>
    </row>
    <row r="1238" spans="2:2">
      <c r="B1238" s="109"/>
    </row>
    <row r="1239" spans="2:2">
      <c r="B1239" s="109"/>
    </row>
    <row r="1240" spans="2:2">
      <c r="B1240" s="109"/>
    </row>
    <row r="1241" spans="2:2">
      <c r="B1241" s="109"/>
    </row>
    <row r="1242" spans="2:2">
      <c r="B1242" s="109"/>
    </row>
    <row r="1243" spans="2:2">
      <c r="B1243" s="109"/>
    </row>
    <row r="1244" spans="2:2">
      <c r="B1244" s="109"/>
    </row>
    <row r="1245" spans="2:2">
      <c r="B1245" s="109"/>
    </row>
    <row r="1246" spans="2:2">
      <c r="B1246" s="109"/>
    </row>
    <row r="1247" spans="2:2">
      <c r="B1247" s="109"/>
    </row>
    <row r="1248" spans="2:2">
      <c r="B1248" s="109"/>
    </row>
    <row r="1249" spans="2:2">
      <c r="B1249" s="109"/>
    </row>
    <row r="1250" spans="2:2">
      <c r="B1250" s="109"/>
    </row>
    <row r="1251" spans="2:2">
      <c r="B1251" s="109"/>
    </row>
    <row r="1252" spans="2:2">
      <c r="B1252" s="109"/>
    </row>
    <row r="1253" spans="2:2">
      <c r="B1253" s="109"/>
    </row>
    <row r="1254" spans="2:2">
      <c r="B1254" s="109"/>
    </row>
    <row r="1255" spans="2:2">
      <c r="B1255" s="109"/>
    </row>
    <row r="1256" spans="2:2">
      <c r="B1256" s="109"/>
    </row>
    <row r="1257" spans="2:2">
      <c r="B1257" s="109"/>
    </row>
    <row r="1258" spans="2:2">
      <c r="B1258" s="109"/>
    </row>
    <row r="1259" spans="2:2">
      <c r="B1259" s="109"/>
    </row>
    <row r="1260" spans="2:2">
      <c r="B1260" s="109"/>
    </row>
    <row r="1261" spans="2:2">
      <c r="B1261" s="109"/>
    </row>
    <row r="1262" spans="2:2">
      <c r="B1262" s="109"/>
    </row>
    <row r="1263" spans="2:2">
      <c r="B1263" s="109"/>
    </row>
    <row r="1264" spans="2:2">
      <c r="B1264" s="109"/>
    </row>
    <row r="1265" spans="2:2">
      <c r="B1265" s="109"/>
    </row>
    <row r="1266" spans="2:2">
      <c r="B1266" s="109"/>
    </row>
    <row r="1267" spans="2:2">
      <c r="B1267" s="109"/>
    </row>
    <row r="1268" spans="2:2">
      <c r="B1268" s="109"/>
    </row>
    <row r="1269" spans="2:2">
      <c r="B1269" s="109"/>
    </row>
    <row r="1270" spans="2:2">
      <c r="B1270" s="109"/>
    </row>
    <row r="1271" spans="2:2">
      <c r="B1271" s="109"/>
    </row>
    <row r="1272" spans="2:2">
      <c r="B1272" s="109"/>
    </row>
    <row r="1273" spans="2:2">
      <c r="B1273" s="109"/>
    </row>
    <row r="1274" spans="2:2">
      <c r="B1274" s="109"/>
    </row>
    <row r="1275" spans="2:2">
      <c r="B1275" s="109"/>
    </row>
    <row r="1276" spans="2:2">
      <c r="B1276" s="109"/>
    </row>
    <row r="1277" spans="2:2">
      <c r="B1277" s="109"/>
    </row>
    <row r="1278" spans="2:2">
      <c r="B1278" s="109"/>
    </row>
    <row r="1279" spans="2:2">
      <c r="B1279" s="109"/>
    </row>
    <row r="1280" spans="2:2">
      <c r="B1280" s="109"/>
    </row>
    <row r="1281" spans="2:2">
      <c r="B1281" s="109"/>
    </row>
    <row r="1282" spans="2:2">
      <c r="B1282" s="109"/>
    </row>
    <row r="1283" spans="2:2">
      <c r="B1283" s="109"/>
    </row>
    <row r="1284" spans="2:2">
      <c r="B1284" s="109"/>
    </row>
    <row r="1285" spans="2:2">
      <c r="B1285" s="109"/>
    </row>
    <row r="1286" spans="2:2">
      <c r="B1286" s="109"/>
    </row>
    <row r="1287" spans="2:2">
      <c r="B1287" s="109"/>
    </row>
    <row r="1288" spans="2:2">
      <c r="B1288" s="109"/>
    </row>
    <row r="1289" spans="2:2">
      <c r="B1289" s="109"/>
    </row>
    <row r="1290" spans="2:2">
      <c r="B1290" s="109"/>
    </row>
    <row r="1291" spans="2:2">
      <c r="B1291" s="109"/>
    </row>
    <row r="1292" spans="2:2">
      <c r="B1292" s="109"/>
    </row>
    <row r="1293" spans="2:2">
      <c r="B1293" s="109"/>
    </row>
    <row r="1294" spans="2:2">
      <c r="B1294" s="109"/>
    </row>
    <row r="1295" spans="2:2">
      <c r="B1295" s="109"/>
    </row>
    <row r="1296" spans="2:2">
      <c r="B1296" s="109"/>
    </row>
    <row r="1297" spans="2:2">
      <c r="B1297" s="109"/>
    </row>
    <row r="1298" spans="2:2">
      <c r="B1298" s="109"/>
    </row>
    <row r="1299" spans="2:2">
      <c r="B1299" s="109"/>
    </row>
    <row r="1300" spans="2:2">
      <c r="B1300" s="109"/>
    </row>
    <row r="1301" spans="2:2">
      <c r="B1301" s="109"/>
    </row>
    <row r="1302" spans="2:2">
      <c r="B1302" s="109"/>
    </row>
    <row r="1303" spans="2:2">
      <c r="B1303" s="109"/>
    </row>
    <row r="1304" spans="2:2">
      <c r="B1304" s="109"/>
    </row>
    <row r="1305" spans="2:2">
      <c r="B1305" s="109"/>
    </row>
    <row r="1306" spans="2:2">
      <c r="B1306" s="109"/>
    </row>
    <row r="1307" spans="2:2">
      <c r="B1307" s="109"/>
    </row>
    <row r="1308" spans="2:2">
      <c r="B1308" s="109"/>
    </row>
    <row r="1309" spans="2:2">
      <c r="B1309" s="109"/>
    </row>
    <row r="1310" spans="2:2">
      <c r="B1310" s="109"/>
    </row>
    <row r="1311" spans="2:2">
      <c r="B1311" s="109"/>
    </row>
    <row r="1312" spans="2:2">
      <c r="B1312" s="109"/>
    </row>
    <row r="1313" spans="2:2">
      <c r="B1313" s="109"/>
    </row>
    <row r="1314" spans="2:2">
      <c r="B1314" s="109"/>
    </row>
    <row r="1315" spans="2:2">
      <c r="B1315" s="109"/>
    </row>
    <row r="1316" spans="2:2">
      <c r="B1316" s="109"/>
    </row>
    <row r="1317" spans="2:2">
      <c r="B1317" s="109"/>
    </row>
    <row r="1318" spans="2:2">
      <c r="B1318" s="109"/>
    </row>
    <row r="1319" spans="2:2">
      <c r="B1319" s="109"/>
    </row>
    <row r="1320" spans="2:2">
      <c r="B1320" s="109"/>
    </row>
    <row r="1321" spans="2:2">
      <c r="B1321" s="109"/>
    </row>
    <row r="1322" spans="2:2">
      <c r="B1322" s="109"/>
    </row>
    <row r="1323" spans="2:2">
      <c r="B1323" s="109"/>
    </row>
    <row r="1324" spans="2:2">
      <c r="B1324" s="109"/>
    </row>
    <row r="1325" spans="2:2">
      <c r="B1325" s="109"/>
    </row>
    <row r="1326" spans="2:2">
      <c r="B1326" s="109"/>
    </row>
    <row r="1327" spans="2:2">
      <c r="B1327" s="109"/>
    </row>
    <row r="1328" spans="2:2">
      <c r="B1328" s="109"/>
    </row>
    <row r="1329" spans="2:2">
      <c r="B1329" s="109"/>
    </row>
    <row r="1330" spans="2:2">
      <c r="B1330" s="109"/>
    </row>
    <row r="1331" spans="2:2">
      <c r="B1331" s="109"/>
    </row>
    <row r="1332" spans="2:2">
      <c r="B1332" s="109"/>
    </row>
    <row r="1333" spans="2:2">
      <c r="B1333" s="109"/>
    </row>
    <row r="1334" spans="2:2">
      <c r="B1334" s="109"/>
    </row>
    <row r="1335" spans="2:2">
      <c r="B1335" s="109"/>
    </row>
    <row r="1336" spans="2:2">
      <c r="B1336" s="109"/>
    </row>
    <row r="1337" spans="2:2">
      <c r="B1337" s="109"/>
    </row>
    <row r="1338" spans="2:2">
      <c r="B1338" s="109"/>
    </row>
    <row r="1339" spans="2:2">
      <c r="B1339" s="109"/>
    </row>
    <row r="1340" spans="2:2">
      <c r="B1340" s="109"/>
    </row>
    <row r="1341" spans="2:2">
      <c r="B1341" s="109"/>
    </row>
    <row r="1342" spans="2:2">
      <c r="B1342" s="109"/>
    </row>
    <row r="1343" spans="2:2">
      <c r="B1343" s="109"/>
    </row>
    <row r="1344" spans="2:2">
      <c r="B1344" s="109"/>
    </row>
    <row r="1345" spans="2:2">
      <c r="B1345" s="109"/>
    </row>
    <row r="1346" spans="2:2">
      <c r="B1346" s="109"/>
    </row>
    <row r="1347" spans="2:2">
      <c r="B1347" s="109"/>
    </row>
    <row r="1348" spans="2:2">
      <c r="B1348" s="109"/>
    </row>
    <row r="1349" spans="2:2">
      <c r="B1349" s="109"/>
    </row>
    <row r="1350" spans="2:2">
      <c r="B1350" s="109"/>
    </row>
    <row r="1351" spans="2:2">
      <c r="B1351" s="109"/>
    </row>
    <row r="1352" spans="2:2">
      <c r="B1352" s="109"/>
    </row>
    <row r="1353" spans="2:2">
      <c r="B1353" s="109"/>
    </row>
    <row r="1354" spans="2:2">
      <c r="B1354" s="109"/>
    </row>
    <row r="1355" spans="2:2">
      <c r="B1355" s="109"/>
    </row>
    <row r="1356" spans="2:2">
      <c r="B1356" s="109"/>
    </row>
    <row r="1357" spans="2:2">
      <c r="B1357" s="109"/>
    </row>
    <row r="1358" spans="2:2">
      <c r="B1358" s="109"/>
    </row>
    <row r="1359" spans="2:2">
      <c r="B1359" s="109"/>
    </row>
    <row r="1360" spans="2:2">
      <c r="B1360" s="109"/>
    </row>
    <row r="1361" spans="2:2">
      <c r="B1361" s="109"/>
    </row>
    <row r="1362" spans="2:2">
      <c r="B1362" s="109"/>
    </row>
    <row r="1363" spans="2:2">
      <c r="B1363" s="109"/>
    </row>
    <row r="1364" spans="2:2">
      <c r="B1364" s="109"/>
    </row>
    <row r="1365" spans="2:2">
      <c r="B1365" s="109"/>
    </row>
    <row r="1366" spans="2:2">
      <c r="B1366" s="109"/>
    </row>
    <row r="1367" spans="2:2">
      <c r="B1367" s="109"/>
    </row>
    <row r="1368" spans="2:2">
      <c r="B1368" s="109"/>
    </row>
    <row r="1369" spans="2:2">
      <c r="B1369" s="109"/>
    </row>
    <row r="1370" spans="2:2">
      <c r="B1370" s="109"/>
    </row>
    <row r="1371" spans="2:2">
      <c r="B1371" s="109"/>
    </row>
    <row r="1372" spans="2:2">
      <c r="B1372" s="109"/>
    </row>
    <row r="1373" spans="2:2">
      <c r="B1373" s="109"/>
    </row>
    <row r="1374" spans="2:2">
      <c r="B1374" s="109"/>
    </row>
    <row r="1375" spans="2:2">
      <c r="B1375" s="109"/>
    </row>
    <row r="1376" spans="2:2">
      <c r="B1376" s="109"/>
    </row>
    <row r="1377" spans="2:2">
      <c r="B1377" s="109"/>
    </row>
    <row r="1378" spans="2:2">
      <c r="B1378" s="109"/>
    </row>
    <row r="1379" spans="2:2">
      <c r="B1379" s="109"/>
    </row>
    <row r="1380" spans="2:2">
      <c r="B1380" s="109"/>
    </row>
    <row r="1381" spans="2:2">
      <c r="B1381" s="109"/>
    </row>
    <row r="1382" spans="2:2">
      <c r="B1382" s="109"/>
    </row>
    <row r="1383" spans="2:2">
      <c r="B1383" s="109"/>
    </row>
    <row r="1384" spans="2:2">
      <c r="B1384" s="109"/>
    </row>
    <row r="1385" spans="2:2">
      <c r="B1385" s="109"/>
    </row>
    <row r="1386" spans="2:2">
      <c r="B1386" s="109"/>
    </row>
    <row r="1387" spans="2:2">
      <c r="B1387" s="109"/>
    </row>
    <row r="1388" spans="2:2">
      <c r="B1388" s="109"/>
    </row>
    <row r="1389" spans="2:2">
      <c r="B1389" s="109"/>
    </row>
    <row r="1390" spans="2:2">
      <c r="B1390" s="109"/>
    </row>
    <row r="1391" spans="2:2">
      <c r="B1391" s="109"/>
    </row>
    <row r="1392" spans="2:2">
      <c r="B1392" s="109"/>
    </row>
    <row r="1393" spans="2:2">
      <c r="B1393" s="109"/>
    </row>
    <row r="1394" spans="2:2">
      <c r="B1394" s="109"/>
    </row>
    <row r="1395" spans="2:2">
      <c r="B1395" s="109"/>
    </row>
    <row r="1396" spans="2:2">
      <c r="B1396" s="109"/>
    </row>
    <row r="1397" spans="2:2">
      <c r="B1397" s="109"/>
    </row>
    <row r="1398" spans="2:2">
      <c r="B1398" s="109"/>
    </row>
    <row r="1399" spans="2:2">
      <c r="B1399" s="109"/>
    </row>
    <row r="1400" spans="2:2">
      <c r="B1400" s="109"/>
    </row>
    <row r="1401" spans="2:2">
      <c r="B1401" s="109"/>
    </row>
    <row r="1402" spans="2:2">
      <c r="B1402" s="109"/>
    </row>
    <row r="1403" spans="2:2">
      <c r="B1403" s="109"/>
    </row>
    <row r="1404" spans="2:2">
      <c r="B1404" s="109"/>
    </row>
    <row r="1405" spans="2:2">
      <c r="B1405" s="109"/>
    </row>
    <row r="1406" spans="2:2">
      <c r="B1406" s="109"/>
    </row>
    <row r="1407" spans="2:2">
      <c r="B1407" s="109"/>
    </row>
    <row r="1408" spans="2:2">
      <c r="B1408" s="109"/>
    </row>
    <row r="1409" spans="2:2">
      <c r="B1409" s="109"/>
    </row>
    <row r="1410" spans="2:2">
      <c r="B1410" s="109"/>
    </row>
    <row r="1411" spans="2:2">
      <c r="B1411" s="109"/>
    </row>
    <row r="1412" spans="2:2">
      <c r="B1412" s="109"/>
    </row>
    <row r="1413" spans="2:2">
      <c r="B1413" s="109"/>
    </row>
    <row r="1414" spans="2:2">
      <c r="B1414" s="109"/>
    </row>
    <row r="1415" spans="2:2">
      <c r="B1415" s="109"/>
    </row>
    <row r="1416" spans="2:2">
      <c r="B1416" s="109"/>
    </row>
    <row r="1417" spans="2:2">
      <c r="B1417" s="109"/>
    </row>
    <row r="1418" spans="2:2">
      <c r="B1418" s="109"/>
    </row>
    <row r="1419" spans="2:2">
      <c r="B1419" s="109"/>
    </row>
    <row r="1420" spans="2:2">
      <c r="B1420" s="109"/>
    </row>
    <row r="1421" spans="2:2">
      <c r="B1421" s="109"/>
    </row>
    <row r="1422" spans="2:2">
      <c r="B1422" s="109"/>
    </row>
    <row r="1423" spans="2:2">
      <c r="B1423" s="109"/>
    </row>
    <row r="1424" spans="2:2">
      <c r="B1424" s="109"/>
    </row>
    <row r="1425" spans="2:2">
      <c r="B1425" s="109"/>
    </row>
    <row r="1426" spans="2:2">
      <c r="B1426" s="109"/>
    </row>
    <row r="1427" spans="2:2">
      <c r="B1427" s="109"/>
    </row>
    <row r="1428" spans="2:2">
      <c r="B1428" s="109"/>
    </row>
    <row r="1429" spans="2:2">
      <c r="B1429" s="109"/>
    </row>
    <row r="1430" spans="2:2">
      <c r="B1430" s="109"/>
    </row>
    <row r="1431" spans="2:2">
      <c r="B1431" s="109"/>
    </row>
    <row r="1432" spans="2:2">
      <c r="B1432" s="109"/>
    </row>
    <row r="1433" spans="2:2">
      <c r="B1433" s="109"/>
    </row>
    <row r="1434" spans="2:2">
      <c r="B1434" s="109"/>
    </row>
    <row r="1435" spans="2:2">
      <c r="B1435" s="109"/>
    </row>
    <row r="1436" spans="2:2">
      <c r="B1436" s="109"/>
    </row>
    <row r="1437" spans="2:2">
      <c r="B1437" s="109"/>
    </row>
    <row r="1438" spans="2:2">
      <c r="B1438" s="109"/>
    </row>
    <row r="1439" spans="2:2">
      <c r="B1439" s="109"/>
    </row>
    <row r="1440" spans="2:2">
      <c r="B1440" s="109"/>
    </row>
    <row r="1441" spans="2:2">
      <c r="B1441" s="109"/>
    </row>
    <row r="1442" spans="2:2">
      <c r="B1442" s="109"/>
    </row>
    <row r="1443" spans="2:2">
      <c r="B1443" s="109"/>
    </row>
    <row r="1444" spans="2:2">
      <c r="B1444" s="109"/>
    </row>
    <row r="1445" spans="2:2">
      <c r="B1445" s="109"/>
    </row>
    <row r="1446" spans="2:2">
      <c r="B1446" s="109"/>
    </row>
    <row r="1447" spans="2:2">
      <c r="B1447" s="109"/>
    </row>
    <row r="1448" spans="2:2">
      <c r="B1448" s="109"/>
    </row>
    <row r="1449" spans="2:2">
      <c r="B1449" s="109"/>
    </row>
    <row r="1450" spans="2:2">
      <c r="B1450" s="109"/>
    </row>
    <row r="1451" spans="2:2">
      <c r="B1451" s="109"/>
    </row>
    <row r="1452" spans="2:2">
      <c r="B1452" s="109"/>
    </row>
    <row r="1453" spans="2:2">
      <c r="B1453" s="109"/>
    </row>
    <row r="1454" spans="2:2">
      <c r="B1454" s="109"/>
    </row>
    <row r="1455" spans="2:2">
      <c r="B1455" s="109"/>
    </row>
    <row r="1456" spans="2:2">
      <c r="B1456" s="109"/>
    </row>
    <row r="1457" spans="2:2">
      <c r="B1457" s="109"/>
    </row>
    <row r="1458" spans="2:2">
      <c r="B1458" s="109"/>
    </row>
    <row r="1459" spans="2:2">
      <c r="B1459" s="109"/>
    </row>
    <row r="1460" spans="2:2">
      <c r="B1460" s="109"/>
    </row>
    <row r="1461" spans="2:2">
      <c r="B1461" s="109"/>
    </row>
    <row r="1462" spans="2:2">
      <c r="B1462" s="109"/>
    </row>
    <row r="1463" spans="2:2">
      <c r="B1463" s="109"/>
    </row>
    <row r="1464" spans="2:2">
      <c r="B1464" s="109"/>
    </row>
    <row r="1465" spans="2:2">
      <c r="B1465" s="109"/>
    </row>
    <row r="1466" spans="2:2">
      <c r="B1466" s="109"/>
    </row>
    <row r="1467" spans="2:2">
      <c r="B1467" s="109"/>
    </row>
    <row r="1468" spans="2:2">
      <c r="B1468" s="109"/>
    </row>
    <row r="1469" spans="2:2">
      <c r="B1469" s="109"/>
    </row>
    <row r="1470" spans="2:2">
      <c r="B1470" s="109"/>
    </row>
    <row r="1471" spans="2:2">
      <c r="B1471" s="109"/>
    </row>
    <row r="1472" spans="2:2">
      <c r="B1472" s="109"/>
    </row>
    <row r="1473" spans="2:2">
      <c r="B1473" s="109"/>
    </row>
    <row r="1474" spans="2:2">
      <c r="B1474" s="109"/>
    </row>
    <row r="1475" spans="2:2">
      <c r="B1475" s="109"/>
    </row>
    <row r="1476" spans="2:2">
      <c r="B1476" s="109"/>
    </row>
    <row r="1477" spans="2:2">
      <c r="B1477" s="109"/>
    </row>
    <row r="1478" spans="2:2">
      <c r="B1478" s="109"/>
    </row>
    <row r="1479" spans="2:2">
      <c r="B1479" s="109"/>
    </row>
    <row r="1480" spans="2:2">
      <c r="B1480" s="109"/>
    </row>
    <row r="1481" spans="2:2">
      <c r="B1481" s="109"/>
    </row>
    <row r="1482" spans="2:2">
      <c r="B1482" s="109"/>
    </row>
    <row r="1483" spans="2:2">
      <c r="B1483" s="109"/>
    </row>
    <row r="1484" spans="2:2">
      <c r="B1484" s="109"/>
    </row>
    <row r="1485" spans="2:2">
      <c r="B1485" s="109"/>
    </row>
    <row r="1486" spans="2:2">
      <c r="B1486" s="109"/>
    </row>
    <row r="1487" spans="2:2">
      <c r="B1487" s="109"/>
    </row>
    <row r="1488" spans="2:2">
      <c r="B1488" s="109"/>
    </row>
    <row r="1489" spans="2:2">
      <c r="B1489" s="109"/>
    </row>
    <row r="1490" spans="2:2">
      <c r="B1490" s="109"/>
    </row>
    <row r="1491" spans="2:2">
      <c r="B1491" s="109"/>
    </row>
    <row r="1492" spans="2:2">
      <c r="B1492" s="109"/>
    </row>
    <row r="1493" spans="2:2">
      <c r="B1493" s="109"/>
    </row>
    <row r="1494" spans="2:2">
      <c r="B1494" s="109"/>
    </row>
    <row r="1495" spans="2:2">
      <c r="B1495" s="109"/>
    </row>
    <row r="1496" spans="2:2">
      <c r="B1496" s="109"/>
    </row>
    <row r="1497" spans="2:2">
      <c r="B1497" s="109"/>
    </row>
    <row r="1498" spans="2:2">
      <c r="B1498" s="109"/>
    </row>
    <row r="1499" spans="2:2">
      <c r="B1499" s="109"/>
    </row>
    <row r="1500" spans="2:2">
      <c r="B1500" s="109"/>
    </row>
    <row r="1501" spans="2:2">
      <c r="B1501" s="109"/>
    </row>
    <row r="1502" spans="2:2">
      <c r="B1502" s="109"/>
    </row>
    <row r="1503" spans="2:2">
      <c r="B1503" s="109"/>
    </row>
    <row r="1504" spans="2:2">
      <c r="B1504" s="109"/>
    </row>
    <row r="1505" spans="2:2">
      <c r="B1505" s="109"/>
    </row>
    <row r="1506" spans="2:2">
      <c r="B1506" s="109"/>
    </row>
    <row r="1507" spans="2:2">
      <c r="B1507" s="109"/>
    </row>
    <row r="1508" spans="2:2">
      <c r="B1508" s="109"/>
    </row>
    <row r="1509" spans="2:2">
      <c r="B1509" s="109"/>
    </row>
    <row r="1510" spans="2:2">
      <c r="B1510" s="109"/>
    </row>
    <row r="1511" spans="2:2">
      <c r="B1511" s="109"/>
    </row>
    <row r="1512" spans="2:2">
      <c r="B1512" s="109"/>
    </row>
    <row r="1513" spans="2:2">
      <c r="B1513" s="109"/>
    </row>
    <row r="1514" spans="2:2">
      <c r="B1514" s="109"/>
    </row>
    <row r="1515" spans="2:2">
      <c r="B1515" s="109"/>
    </row>
    <row r="1516" spans="2:2">
      <c r="B1516" s="109"/>
    </row>
    <row r="1517" spans="2:2">
      <c r="B1517" s="109"/>
    </row>
    <row r="1518" spans="2:2">
      <c r="B1518" s="109"/>
    </row>
    <row r="1519" spans="2:2">
      <c r="B1519" s="109"/>
    </row>
    <row r="1520" spans="2:2">
      <c r="B1520" s="109"/>
    </row>
    <row r="1521" spans="2:2">
      <c r="B1521" s="109"/>
    </row>
    <row r="1522" spans="2:2">
      <c r="B1522" s="109"/>
    </row>
    <row r="1523" spans="2:2">
      <c r="B1523" s="109"/>
    </row>
    <row r="1524" spans="2:2">
      <c r="B1524" s="109"/>
    </row>
    <row r="1525" spans="2:2">
      <c r="B1525" s="109"/>
    </row>
    <row r="1526" spans="2:2">
      <c r="B1526" s="109"/>
    </row>
    <row r="1527" spans="2:2">
      <c r="B1527" s="109"/>
    </row>
    <row r="1528" spans="2:2">
      <c r="B1528" s="109"/>
    </row>
    <row r="1529" spans="2:2">
      <c r="B1529" s="109"/>
    </row>
    <row r="1530" spans="2:2">
      <c r="B1530" s="109"/>
    </row>
    <row r="1531" spans="2:2">
      <c r="B1531" s="109"/>
    </row>
    <row r="1532" spans="2:2">
      <c r="B1532" s="109"/>
    </row>
    <row r="1533" spans="2:2">
      <c r="B1533" s="109"/>
    </row>
    <row r="1534" spans="2:2">
      <c r="B1534" s="109"/>
    </row>
    <row r="1535" spans="2:2">
      <c r="B1535" s="109"/>
    </row>
    <row r="1536" spans="2:2">
      <c r="B1536" s="109"/>
    </row>
    <row r="1537" spans="2:2">
      <c r="B1537" s="109"/>
    </row>
    <row r="1538" spans="2:2">
      <c r="B1538" s="109"/>
    </row>
    <row r="1539" spans="2:2">
      <c r="B1539" s="109"/>
    </row>
    <row r="1540" spans="2:2">
      <c r="B1540" s="109"/>
    </row>
    <row r="1541" spans="2:2">
      <c r="B1541" s="109"/>
    </row>
    <row r="1542" spans="2:2">
      <c r="B1542" s="109"/>
    </row>
    <row r="1543" spans="2:2">
      <c r="B1543" s="109"/>
    </row>
    <row r="1544" spans="2:2">
      <c r="B1544" s="109"/>
    </row>
    <row r="1545" spans="2:2">
      <c r="B1545" s="109"/>
    </row>
    <row r="1546" spans="2:2">
      <c r="B1546" s="109"/>
    </row>
    <row r="1547" spans="2:2">
      <c r="B1547" s="109"/>
    </row>
    <row r="1548" spans="2:2">
      <c r="B1548" s="109"/>
    </row>
    <row r="1549" spans="2:2">
      <c r="B1549" s="109"/>
    </row>
    <row r="1550" spans="2:2">
      <c r="B1550" s="109"/>
    </row>
    <row r="1551" spans="2:2">
      <c r="B1551" s="109"/>
    </row>
    <row r="1552" spans="2:2">
      <c r="B1552" s="109"/>
    </row>
    <row r="1553" spans="2:2">
      <c r="B1553" s="109"/>
    </row>
    <row r="1554" spans="2:2">
      <c r="B1554" s="109"/>
    </row>
    <row r="1555" spans="2:2">
      <c r="B1555" s="109"/>
    </row>
    <row r="1556" spans="2:2">
      <c r="B1556" s="109"/>
    </row>
    <row r="1557" spans="2:2">
      <c r="B1557" s="109"/>
    </row>
    <row r="1558" spans="2:2">
      <c r="B1558" s="109"/>
    </row>
    <row r="1559" spans="2:2">
      <c r="B1559" s="109"/>
    </row>
    <row r="1560" spans="2:2">
      <c r="B1560" s="109"/>
    </row>
    <row r="1561" spans="2:2">
      <c r="B1561" s="109"/>
    </row>
    <row r="1562" spans="2:2">
      <c r="B1562" s="109"/>
    </row>
    <row r="1563" spans="2:2">
      <c r="B1563" s="109"/>
    </row>
    <row r="1564" spans="2:2">
      <c r="B1564" s="109"/>
    </row>
    <row r="1565" spans="2:2">
      <c r="B1565" s="109"/>
    </row>
    <row r="1566" spans="2:2">
      <c r="B1566" s="109"/>
    </row>
    <row r="1567" spans="2:2">
      <c r="B1567" s="109"/>
    </row>
    <row r="1568" spans="2:2">
      <c r="B1568" s="109"/>
    </row>
    <row r="1569" spans="2:2">
      <c r="B1569" s="109"/>
    </row>
    <row r="1570" spans="2:2">
      <c r="B1570" s="109"/>
    </row>
    <row r="1571" spans="2:2">
      <c r="B1571" s="109"/>
    </row>
    <row r="1572" spans="2:2">
      <c r="B1572" s="109"/>
    </row>
    <row r="1573" spans="2:2">
      <c r="B1573" s="109"/>
    </row>
    <row r="1574" spans="2:2">
      <c r="B1574" s="109"/>
    </row>
    <row r="1575" spans="2:2">
      <c r="B1575" s="109"/>
    </row>
    <row r="1576" spans="2:2">
      <c r="B1576" s="109"/>
    </row>
    <row r="1577" spans="2:2">
      <c r="B1577" s="109"/>
    </row>
    <row r="1578" spans="2:2">
      <c r="B1578" s="109"/>
    </row>
    <row r="1579" spans="2:2">
      <c r="B1579" s="109"/>
    </row>
    <row r="1580" spans="2:2">
      <c r="B1580" s="109"/>
    </row>
    <row r="1581" spans="2:2">
      <c r="B1581" s="109"/>
    </row>
    <row r="1582" spans="2:2">
      <c r="B1582" s="109"/>
    </row>
    <row r="1583" spans="2:2">
      <c r="B1583" s="109"/>
    </row>
    <row r="1584" spans="2:2">
      <c r="B1584" s="109"/>
    </row>
    <row r="1585" spans="2:2">
      <c r="B1585" s="109"/>
    </row>
    <row r="1586" spans="2:2">
      <c r="B1586" s="109"/>
    </row>
    <row r="1587" spans="2:2">
      <c r="B1587" s="109"/>
    </row>
    <row r="1588" spans="2:2">
      <c r="B1588" s="109"/>
    </row>
    <row r="1589" spans="2:2">
      <c r="B1589" s="109"/>
    </row>
    <row r="1590" spans="2:2">
      <c r="B1590" s="109"/>
    </row>
    <row r="1591" spans="2:2">
      <c r="B1591" s="109"/>
    </row>
    <row r="1592" spans="2:2">
      <c r="B1592" s="109"/>
    </row>
    <row r="1593" spans="2:2">
      <c r="B1593" s="109"/>
    </row>
    <row r="1594" spans="2:2">
      <c r="B1594" s="109"/>
    </row>
    <row r="1595" spans="2:2">
      <c r="B1595" s="109"/>
    </row>
    <row r="1596" spans="2:2">
      <c r="B1596" s="109"/>
    </row>
    <row r="1597" spans="2:2">
      <c r="B1597" s="109"/>
    </row>
    <row r="1598" spans="2:2">
      <c r="B1598" s="109"/>
    </row>
    <row r="1599" spans="2:2">
      <c r="B1599" s="109"/>
    </row>
    <row r="1600" spans="2:2">
      <c r="B1600" s="109"/>
    </row>
    <row r="1601" spans="2:2">
      <c r="B1601" s="109"/>
    </row>
    <row r="1602" spans="2:2">
      <c r="B1602" s="109"/>
    </row>
    <row r="1603" spans="2:2">
      <c r="B1603" s="109"/>
    </row>
    <row r="1604" spans="2:2">
      <c r="B1604" s="109"/>
    </row>
    <row r="1605" spans="2:2">
      <c r="B1605" s="109"/>
    </row>
    <row r="1606" spans="2:2">
      <c r="B1606" s="109"/>
    </row>
    <row r="1607" spans="2:2">
      <c r="B1607" s="109"/>
    </row>
    <row r="1608" spans="2:2">
      <c r="B1608" s="109"/>
    </row>
    <row r="1609" spans="2:2">
      <c r="B1609" s="109"/>
    </row>
    <row r="1610" spans="2:2">
      <c r="B1610" s="109"/>
    </row>
    <row r="1611" spans="2:2">
      <c r="B1611" s="109"/>
    </row>
    <row r="1612" spans="2:2">
      <c r="B1612" s="109"/>
    </row>
    <row r="1613" spans="2:2">
      <c r="B1613" s="109"/>
    </row>
    <row r="1614" spans="2:2">
      <c r="B1614" s="109"/>
    </row>
    <row r="1615" spans="2:2">
      <c r="B1615" s="109"/>
    </row>
    <row r="1616" spans="2:2">
      <c r="B1616" s="109"/>
    </row>
    <row r="1617" spans="2:2">
      <c r="B1617" s="109"/>
    </row>
    <row r="1618" spans="2:2">
      <c r="B1618" s="109"/>
    </row>
    <row r="1619" spans="2:2">
      <c r="B1619" s="109"/>
    </row>
    <row r="1620" spans="2:2">
      <c r="B1620" s="109"/>
    </row>
    <row r="1621" spans="2:2">
      <c r="B1621" s="109"/>
    </row>
    <row r="1622" spans="2:2">
      <c r="B1622" s="109"/>
    </row>
    <row r="1623" spans="2:2">
      <c r="B1623" s="109"/>
    </row>
    <row r="1624" spans="2:2">
      <c r="B1624" s="109"/>
    </row>
    <row r="1625" spans="2:2">
      <c r="B1625" s="109"/>
    </row>
    <row r="1626" spans="2:2">
      <c r="B1626" s="109"/>
    </row>
    <row r="1627" spans="2:2">
      <c r="B1627" s="109"/>
    </row>
    <row r="1628" spans="2:2">
      <c r="B1628" s="109"/>
    </row>
    <row r="1629" spans="2:2">
      <c r="B1629" s="109"/>
    </row>
    <row r="1630" spans="2:2">
      <c r="B1630" s="109"/>
    </row>
    <row r="1631" spans="2:2">
      <c r="B1631" s="109"/>
    </row>
    <row r="1632" spans="2:2">
      <c r="B1632" s="109"/>
    </row>
    <row r="1633" spans="2:2">
      <c r="B1633" s="109"/>
    </row>
    <row r="1634" spans="2:2">
      <c r="B1634" s="109"/>
    </row>
    <row r="1635" spans="2:2">
      <c r="B1635" s="109"/>
    </row>
    <row r="1636" spans="2:2">
      <c r="B1636" s="109"/>
    </row>
    <row r="1637" spans="2:2">
      <c r="B1637" s="109"/>
    </row>
    <row r="1638" spans="2:2">
      <c r="B1638" s="109"/>
    </row>
    <row r="1639" spans="2:2">
      <c r="B1639" s="109"/>
    </row>
    <row r="1640" spans="2:2">
      <c r="B1640" s="109"/>
    </row>
    <row r="1641" spans="2:2">
      <c r="B1641" s="109"/>
    </row>
    <row r="1642" spans="2:2">
      <c r="B1642" s="109"/>
    </row>
    <row r="1643" spans="2:2">
      <c r="B1643" s="109"/>
    </row>
    <row r="1644" spans="2:2">
      <c r="B1644" s="109"/>
    </row>
    <row r="1645" spans="2:2">
      <c r="B1645" s="109"/>
    </row>
    <row r="1646" spans="2:2">
      <c r="B1646" s="109"/>
    </row>
    <row r="1647" spans="2:2">
      <c r="B1647" s="109"/>
    </row>
    <row r="1648" spans="2:2">
      <c r="B1648" s="109"/>
    </row>
    <row r="1649" spans="2:2">
      <c r="B1649" s="109"/>
    </row>
    <row r="1650" spans="2:2">
      <c r="B1650" s="109"/>
    </row>
    <row r="1651" spans="2:2">
      <c r="B1651" s="109"/>
    </row>
    <row r="1652" spans="2:2">
      <c r="B1652" s="109"/>
    </row>
    <row r="1653" spans="2:2">
      <c r="B1653" s="109"/>
    </row>
    <row r="1654" spans="2:2">
      <c r="B1654" s="109"/>
    </row>
    <row r="1655" spans="2:2">
      <c r="B1655" s="109"/>
    </row>
    <row r="1656" spans="2:2">
      <c r="B1656" s="109"/>
    </row>
    <row r="1657" spans="2:2">
      <c r="B1657" s="109"/>
    </row>
    <row r="1658" spans="2:2">
      <c r="B1658" s="109"/>
    </row>
    <row r="1659" spans="2:2">
      <c r="B1659" s="109"/>
    </row>
    <row r="1660" spans="2:2">
      <c r="B1660" s="109"/>
    </row>
    <row r="1661" spans="2:2">
      <c r="B1661" s="109"/>
    </row>
    <row r="1662" spans="2:2">
      <c r="B1662" s="109"/>
    </row>
    <row r="1663" spans="2:2">
      <c r="B1663" s="109"/>
    </row>
    <row r="1664" spans="2:2">
      <c r="B1664" s="109"/>
    </row>
    <row r="1665" spans="2:2">
      <c r="B1665" s="109"/>
    </row>
    <row r="1666" spans="2:2">
      <c r="B1666" s="109"/>
    </row>
    <row r="1667" spans="2:2">
      <c r="B1667" s="109"/>
    </row>
    <row r="1668" spans="2:2">
      <c r="B1668" s="109"/>
    </row>
    <row r="1669" spans="2:2">
      <c r="B1669" s="109"/>
    </row>
    <row r="1670" spans="2:2">
      <c r="B1670" s="109"/>
    </row>
    <row r="1671" spans="2:2">
      <c r="B1671" s="109"/>
    </row>
    <row r="1672" spans="2:2">
      <c r="B1672" s="109"/>
    </row>
    <row r="1673" spans="2:2">
      <c r="B1673" s="109"/>
    </row>
    <row r="1674" spans="2:2">
      <c r="B1674" s="109"/>
    </row>
    <row r="1675" spans="2:2">
      <c r="B1675" s="109"/>
    </row>
    <row r="1676" spans="2:2">
      <c r="B1676" s="109"/>
    </row>
    <row r="1677" spans="2:2">
      <c r="B1677" s="109"/>
    </row>
    <row r="1678" spans="2:2">
      <c r="B1678" s="109"/>
    </row>
    <row r="1679" spans="2:2">
      <c r="B1679" s="109"/>
    </row>
    <row r="1680" spans="2:2">
      <c r="B1680" s="109"/>
    </row>
    <row r="1681" spans="2:2">
      <c r="B1681" s="109"/>
    </row>
    <row r="1682" spans="2:2">
      <c r="B1682" s="109"/>
    </row>
    <row r="1683" spans="2:2">
      <c r="B1683" s="109"/>
    </row>
    <row r="1684" spans="2:2">
      <c r="B1684" s="109"/>
    </row>
    <row r="1685" spans="2:2">
      <c r="B1685" s="109"/>
    </row>
    <row r="1686" spans="2:2">
      <c r="B1686" s="109"/>
    </row>
    <row r="1687" spans="2:2">
      <c r="B1687" s="109"/>
    </row>
    <row r="1688" spans="2:2">
      <c r="B1688" s="109"/>
    </row>
    <row r="1689" spans="2:2">
      <c r="B1689" s="109"/>
    </row>
    <row r="1690" spans="2:2">
      <c r="B1690" s="109"/>
    </row>
    <row r="1691" spans="2:2">
      <c r="B1691" s="109"/>
    </row>
    <row r="1692" spans="2:2">
      <c r="B1692" s="109"/>
    </row>
    <row r="1693" spans="2:2">
      <c r="B1693" s="109"/>
    </row>
    <row r="1694" spans="2:2">
      <c r="B1694" s="109"/>
    </row>
    <row r="1695" spans="2:2">
      <c r="B1695" s="109"/>
    </row>
    <row r="1696" spans="2:2">
      <c r="B1696" s="109"/>
    </row>
    <row r="1697" spans="2:2">
      <c r="B1697" s="109"/>
    </row>
    <row r="1698" spans="2:2">
      <c r="B1698" s="109"/>
    </row>
    <row r="1699" spans="2:2">
      <c r="B1699" s="109"/>
    </row>
    <row r="1700" spans="2:2">
      <c r="B1700" s="109"/>
    </row>
    <row r="1701" spans="2:2">
      <c r="B1701" s="109"/>
    </row>
    <row r="1702" spans="2:2">
      <c r="B1702" s="109"/>
    </row>
    <row r="1703" spans="2:2">
      <c r="B1703" s="109"/>
    </row>
    <row r="1704" spans="2:2">
      <c r="B1704" s="109"/>
    </row>
    <row r="1705" spans="2:2">
      <c r="B1705" s="109"/>
    </row>
    <row r="1706" spans="2:2">
      <c r="B1706" s="109"/>
    </row>
    <row r="1707" spans="2:2">
      <c r="B1707" s="109"/>
    </row>
    <row r="1708" spans="2:2">
      <c r="B1708" s="109"/>
    </row>
    <row r="1709" spans="2:2">
      <c r="B1709" s="109"/>
    </row>
    <row r="1710" spans="2:2">
      <c r="B1710" s="109"/>
    </row>
    <row r="1711" spans="2:2">
      <c r="B1711" s="109"/>
    </row>
    <row r="1712" spans="2:2">
      <c r="B1712" s="109"/>
    </row>
    <row r="1713" spans="2:2">
      <c r="B1713" s="109"/>
    </row>
    <row r="1714" spans="2:2">
      <c r="B1714" s="109"/>
    </row>
    <row r="1715" spans="2:2">
      <c r="B1715" s="109"/>
    </row>
    <row r="1716" spans="2:2">
      <c r="B1716" s="109"/>
    </row>
    <row r="1717" spans="2:2">
      <c r="B1717" s="109"/>
    </row>
    <row r="1718" spans="2:2">
      <c r="B1718" s="109"/>
    </row>
    <row r="1719" spans="2:2">
      <c r="B1719" s="109"/>
    </row>
    <row r="1720" spans="2:2">
      <c r="B1720" s="109"/>
    </row>
    <row r="1721" spans="2:2">
      <c r="B1721" s="109"/>
    </row>
    <row r="1722" spans="2:2">
      <c r="B1722" s="109"/>
    </row>
    <row r="1723" spans="2:2">
      <c r="B1723" s="109"/>
    </row>
    <row r="1724" spans="2:2">
      <c r="B1724" s="109"/>
    </row>
    <row r="1725" spans="2:2">
      <c r="B1725" s="109"/>
    </row>
    <row r="1726" spans="2:2">
      <c r="B1726" s="109"/>
    </row>
    <row r="1727" spans="2:2">
      <c r="B1727" s="109"/>
    </row>
    <row r="1728" spans="2:2">
      <c r="B1728" s="109"/>
    </row>
    <row r="1729" spans="2:2">
      <c r="B1729" s="109"/>
    </row>
    <row r="1730" spans="2:2">
      <c r="B1730" s="109"/>
    </row>
    <row r="1731" spans="2:2">
      <c r="B1731" s="109"/>
    </row>
    <row r="1732" spans="2:2">
      <c r="B1732" s="109"/>
    </row>
    <row r="1733" spans="2:2">
      <c r="B1733" s="109"/>
    </row>
    <row r="1734" spans="2:2">
      <c r="B1734" s="109"/>
    </row>
    <row r="1735" spans="2:2">
      <c r="B1735" s="109"/>
    </row>
    <row r="1736" spans="2:2">
      <c r="B1736" s="109"/>
    </row>
    <row r="1737" spans="2:2">
      <c r="B1737" s="109"/>
    </row>
    <row r="1738" spans="2:2">
      <c r="B1738" s="109"/>
    </row>
    <row r="1739" spans="2:2">
      <c r="B1739" s="109"/>
    </row>
    <row r="1740" spans="2:2">
      <c r="B1740" s="109"/>
    </row>
    <row r="1741" spans="2:2">
      <c r="B1741" s="109"/>
    </row>
    <row r="1742" spans="2:2">
      <c r="B1742" s="109"/>
    </row>
    <row r="1743" spans="2:2">
      <c r="B1743" s="109"/>
    </row>
    <row r="1744" spans="2:2">
      <c r="B1744" s="109"/>
    </row>
    <row r="1745" spans="2:2">
      <c r="B1745" s="109"/>
    </row>
    <row r="1746" spans="2:2">
      <c r="B1746" s="109"/>
    </row>
    <row r="1747" spans="2:2">
      <c r="B1747" s="109"/>
    </row>
    <row r="1748" spans="2:2">
      <c r="B1748" s="109"/>
    </row>
    <row r="1749" spans="2:2">
      <c r="B1749" s="109"/>
    </row>
    <row r="1750" spans="2:2">
      <c r="B1750" s="109"/>
    </row>
    <row r="1751" spans="2:2">
      <c r="B1751" s="109"/>
    </row>
    <row r="1752" spans="2:2">
      <c r="B1752" s="109"/>
    </row>
    <row r="1753" spans="2:2">
      <c r="B1753" s="109"/>
    </row>
    <row r="1754" spans="2:2">
      <c r="B1754" s="109"/>
    </row>
    <row r="1755" spans="2:2">
      <c r="B1755" s="109"/>
    </row>
    <row r="1756" spans="2:2">
      <c r="B1756" s="109"/>
    </row>
    <row r="1757" spans="2:2">
      <c r="B1757" s="109"/>
    </row>
    <row r="1758" spans="2:2">
      <c r="B1758" s="109"/>
    </row>
    <row r="1759" spans="2:2">
      <c r="B1759" s="109"/>
    </row>
    <row r="1760" spans="2:2">
      <c r="B1760" s="109"/>
    </row>
    <row r="1761" spans="2:2">
      <c r="B1761" s="109"/>
    </row>
    <row r="1762" spans="2:2">
      <c r="B1762" s="109"/>
    </row>
    <row r="1763" spans="2:2">
      <c r="B1763" s="109"/>
    </row>
    <row r="1764" spans="2:2">
      <c r="B1764" s="109"/>
    </row>
    <row r="1765" spans="2:2">
      <c r="B1765" s="109"/>
    </row>
    <row r="1766" spans="2:2">
      <c r="B1766" s="109"/>
    </row>
    <row r="1767" spans="2:2">
      <c r="B1767" s="109"/>
    </row>
    <row r="1768" spans="2:2">
      <c r="B1768" s="109"/>
    </row>
    <row r="1769" spans="2:2">
      <c r="B1769" s="109"/>
    </row>
    <row r="1770" spans="2:2">
      <c r="B1770" s="109"/>
    </row>
    <row r="1771" spans="2:2">
      <c r="B1771" s="109"/>
    </row>
    <row r="1772" spans="2:2">
      <c r="B1772" s="109"/>
    </row>
    <row r="1773" spans="2:2">
      <c r="B1773" s="109"/>
    </row>
    <row r="1774" spans="2:2">
      <c r="B1774" s="109"/>
    </row>
    <row r="1775" spans="2:2">
      <c r="B1775" s="109"/>
    </row>
    <row r="1776" spans="2:2">
      <c r="B1776" s="109"/>
    </row>
    <row r="1777" spans="2:2">
      <c r="B1777" s="109"/>
    </row>
    <row r="1778" spans="2:2">
      <c r="B1778" s="109"/>
    </row>
    <row r="1779" spans="2:2">
      <c r="B1779" s="109"/>
    </row>
    <row r="1780" spans="2:2">
      <c r="B1780" s="109"/>
    </row>
    <row r="1781" spans="2:2">
      <c r="B1781" s="109"/>
    </row>
    <row r="1782" spans="2:2">
      <c r="B1782" s="109"/>
    </row>
    <row r="1783" spans="2:2">
      <c r="B1783" s="109"/>
    </row>
    <row r="1784" spans="2:2">
      <c r="B1784" s="109"/>
    </row>
    <row r="1785" spans="2:2">
      <c r="B1785" s="109"/>
    </row>
    <row r="1786" spans="2:2">
      <c r="B1786" s="109"/>
    </row>
    <row r="1787" spans="2:2">
      <c r="B1787" s="109"/>
    </row>
    <row r="1788" spans="2:2">
      <c r="B1788" s="109"/>
    </row>
    <row r="1789" spans="2:2">
      <c r="B1789" s="109"/>
    </row>
    <row r="1790" spans="2:2">
      <c r="B1790" s="109"/>
    </row>
    <row r="1791" spans="2:2">
      <c r="B1791" s="109"/>
    </row>
    <row r="1792" spans="2:2">
      <c r="B1792" s="109"/>
    </row>
    <row r="1793" spans="2:2">
      <c r="B1793" s="109"/>
    </row>
    <row r="1794" spans="2:2">
      <c r="B1794" s="109"/>
    </row>
    <row r="1795" spans="2:2">
      <c r="B1795" s="109"/>
    </row>
    <row r="1796" spans="2:2">
      <c r="B1796" s="109"/>
    </row>
    <row r="1797" spans="2:2">
      <c r="B1797" s="109"/>
    </row>
    <row r="1798" spans="2:2">
      <c r="B1798" s="109"/>
    </row>
    <row r="1799" spans="2:2">
      <c r="B1799" s="109"/>
    </row>
    <row r="1800" spans="2:2">
      <c r="B1800" s="109"/>
    </row>
    <row r="1801" spans="2:2">
      <c r="B1801" s="109"/>
    </row>
    <row r="1802" spans="2:2">
      <c r="B1802" s="109"/>
    </row>
    <row r="1803" spans="2:2">
      <c r="B1803" s="109"/>
    </row>
    <row r="1804" spans="2:2">
      <c r="B1804" s="109"/>
    </row>
    <row r="1805" spans="2:2">
      <c r="B1805" s="109"/>
    </row>
    <row r="1806" spans="2:2">
      <c r="B1806" s="109"/>
    </row>
    <row r="1807" spans="2:2">
      <c r="B1807" s="109"/>
    </row>
    <row r="1808" spans="2:2">
      <c r="B1808" s="109"/>
    </row>
    <row r="1809" spans="2:2">
      <c r="B1809" s="109"/>
    </row>
    <row r="1810" spans="2:2">
      <c r="B1810" s="109"/>
    </row>
    <row r="1811" spans="2:2">
      <c r="B1811" s="109"/>
    </row>
    <row r="1812" spans="2:2">
      <c r="B1812" s="109"/>
    </row>
    <row r="1813" spans="2:2">
      <c r="B1813" s="109"/>
    </row>
    <row r="1814" spans="2:2">
      <c r="B1814" s="109"/>
    </row>
    <row r="1815" spans="2:2">
      <c r="B1815" s="109"/>
    </row>
    <row r="1816" spans="2:2">
      <c r="B1816" s="109"/>
    </row>
    <row r="1817" spans="2:2">
      <c r="B1817" s="109"/>
    </row>
    <row r="1818" spans="2:2">
      <c r="B1818" s="109"/>
    </row>
    <row r="1819" spans="2:2">
      <c r="B1819" s="109"/>
    </row>
    <row r="1820" spans="2:2">
      <c r="B1820" s="109"/>
    </row>
    <row r="1821" spans="2:2">
      <c r="B1821" s="109"/>
    </row>
    <row r="1822" spans="2:2">
      <c r="B1822" s="109"/>
    </row>
    <row r="1823" spans="2:2">
      <c r="B1823" s="109"/>
    </row>
    <row r="1824" spans="2:2">
      <c r="B1824" s="109"/>
    </row>
    <row r="1825" spans="2:2">
      <c r="B1825" s="109"/>
    </row>
    <row r="1826" spans="2:2">
      <c r="B1826" s="109"/>
    </row>
    <row r="1827" spans="2:2">
      <c r="B1827" s="109"/>
    </row>
    <row r="1828" spans="2:2">
      <c r="B1828" s="109"/>
    </row>
    <row r="1829" spans="2:2">
      <c r="B1829" s="109"/>
    </row>
    <row r="1830" spans="2:2">
      <c r="B1830" s="109"/>
    </row>
    <row r="1831" spans="2:2">
      <c r="B1831" s="109"/>
    </row>
    <row r="1832" spans="2:2">
      <c r="B1832" s="109"/>
    </row>
    <row r="1833" spans="2:2">
      <c r="B1833" s="109"/>
    </row>
    <row r="1834" spans="2:2">
      <c r="B1834" s="109"/>
    </row>
    <row r="1835" spans="2:2">
      <c r="B1835" s="109"/>
    </row>
    <row r="1836" spans="2:2">
      <c r="B1836" s="109"/>
    </row>
    <row r="1837" spans="2:2">
      <c r="B1837" s="109"/>
    </row>
    <row r="1838" spans="2:2">
      <c r="B1838" s="109"/>
    </row>
    <row r="1839" spans="2:2">
      <c r="B1839" s="109"/>
    </row>
    <row r="1840" spans="2:2">
      <c r="B1840" s="109"/>
    </row>
    <row r="1841" spans="2:2">
      <c r="B1841" s="109"/>
    </row>
    <row r="1842" spans="2:2">
      <c r="B1842" s="109"/>
    </row>
    <row r="1843" spans="2:2">
      <c r="B1843" s="109"/>
    </row>
    <row r="1844" spans="2:2">
      <c r="B1844" s="109"/>
    </row>
    <row r="1845" spans="2:2">
      <c r="B1845" s="109"/>
    </row>
    <row r="1846" spans="2:2">
      <c r="B1846" s="109"/>
    </row>
    <row r="1847" spans="2:2">
      <c r="B1847" s="109"/>
    </row>
    <row r="1848" spans="2:2">
      <c r="B1848" s="109"/>
    </row>
    <row r="1849" spans="2:2">
      <c r="B1849" s="109"/>
    </row>
    <row r="1850" spans="2:2">
      <c r="B1850" s="109"/>
    </row>
    <row r="1851" spans="2:2">
      <c r="B1851" s="109"/>
    </row>
    <row r="1852" spans="2:2">
      <c r="B1852" s="109"/>
    </row>
    <row r="1853" spans="2:2">
      <c r="B1853" s="109"/>
    </row>
    <row r="1854" spans="2:2">
      <c r="B1854" s="109"/>
    </row>
    <row r="1855" spans="2:2">
      <c r="B1855" s="109"/>
    </row>
    <row r="1856" spans="2:2">
      <c r="B1856" s="109"/>
    </row>
    <row r="1857" spans="2:2">
      <c r="B1857" s="109"/>
    </row>
    <row r="1858" spans="2:2">
      <c r="B1858" s="109"/>
    </row>
    <row r="1859" spans="2:2">
      <c r="B1859" s="109"/>
    </row>
    <row r="1860" spans="2:2">
      <c r="B1860" s="109"/>
    </row>
    <row r="1861" spans="2:2">
      <c r="B1861" s="109"/>
    </row>
    <row r="1862" spans="2:2">
      <c r="B1862" s="109"/>
    </row>
    <row r="1863" spans="2:2">
      <c r="B1863" s="109"/>
    </row>
    <row r="1864" spans="2:2">
      <c r="B1864" s="109"/>
    </row>
    <row r="1865" spans="2:2">
      <c r="B1865" s="109"/>
    </row>
    <row r="1866" spans="2:2">
      <c r="B1866" s="109"/>
    </row>
    <row r="1867" spans="2:2">
      <c r="B1867" s="109"/>
    </row>
    <row r="1868" spans="2:2">
      <c r="B1868" s="109"/>
    </row>
    <row r="1869" spans="2:2">
      <c r="B1869" s="109"/>
    </row>
    <row r="1870" spans="2:2">
      <c r="B1870" s="109"/>
    </row>
    <row r="1871" spans="2:2">
      <c r="B1871" s="109"/>
    </row>
    <row r="1872" spans="2:2">
      <c r="B1872" s="109"/>
    </row>
    <row r="1873" spans="2:2">
      <c r="B1873" s="109"/>
    </row>
    <row r="1874" spans="2:2">
      <c r="B1874" s="109"/>
    </row>
    <row r="1875" spans="2:2">
      <c r="B1875" s="109"/>
    </row>
    <row r="1876" spans="2:2">
      <c r="B1876" s="109"/>
    </row>
    <row r="1877" spans="2:2">
      <c r="B1877" s="109"/>
    </row>
    <row r="1878" spans="2:2">
      <c r="B1878" s="109"/>
    </row>
    <row r="1879" spans="2:2">
      <c r="B1879" s="109"/>
    </row>
    <row r="1880" spans="2:2">
      <c r="B1880" s="109"/>
    </row>
    <row r="1881" spans="2:2">
      <c r="B1881" s="109"/>
    </row>
    <row r="1882" spans="2:2">
      <c r="B1882" s="109"/>
    </row>
    <row r="1883" spans="2:2">
      <c r="B1883" s="109"/>
    </row>
    <row r="1884" spans="2:2">
      <c r="B1884" s="109"/>
    </row>
    <row r="1885" spans="2:2">
      <c r="B1885" s="109"/>
    </row>
    <row r="1886" spans="2:2">
      <c r="B1886" s="109"/>
    </row>
    <row r="1887" spans="2:2">
      <c r="B1887" s="109"/>
    </row>
    <row r="1888" spans="2:2">
      <c r="B1888" s="109"/>
    </row>
    <row r="1889" spans="2:2">
      <c r="B1889" s="109"/>
    </row>
    <row r="1890" spans="2:2">
      <c r="B1890" s="109"/>
    </row>
    <row r="1891" spans="2:2">
      <c r="B1891" s="109"/>
    </row>
    <row r="1892" spans="2:2">
      <c r="B1892" s="109"/>
    </row>
    <row r="1893" spans="2:2">
      <c r="B1893" s="109"/>
    </row>
    <row r="1894" spans="2:2">
      <c r="B1894" s="109"/>
    </row>
    <row r="1895" spans="2:2">
      <c r="B1895" s="109"/>
    </row>
    <row r="1896" spans="2:2">
      <c r="B1896" s="109"/>
    </row>
    <row r="1897" spans="2:2">
      <c r="B1897" s="109"/>
    </row>
    <row r="1898" spans="2:2">
      <c r="B1898" s="109"/>
    </row>
    <row r="1899" spans="2:2">
      <c r="B1899" s="109"/>
    </row>
    <row r="1900" spans="2:2">
      <c r="B1900" s="109"/>
    </row>
    <row r="1901" spans="2:2">
      <c r="B1901" s="109"/>
    </row>
    <row r="1902" spans="2:2">
      <c r="B1902" s="109"/>
    </row>
    <row r="1903" spans="2:2">
      <c r="B1903" s="109"/>
    </row>
    <row r="1904" spans="2:2">
      <c r="B1904" s="109"/>
    </row>
    <row r="1905" spans="2:2">
      <c r="B1905" s="109"/>
    </row>
    <row r="1906" spans="2:2">
      <c r="B1906" s="109"/>
    </row>
    <row r="1907" spans="2:2">
      <c r="B1907" s="109"/>
    </row>
    <row r="1908" spans="2:2">
      <c r="B1908" s="109"/>
    </row>
    <row r="1909" spans="2:2">
      <c r="B1909" s="109"/>
    </row>
    <row r="1910" spans="2:2">
      <c r="B1910" s="109"/>
    </row>
    <row r="1911" spans="2:2">
      <c r="B1911" s="109"/>
    </row>
    <row r="1912" spans="2:2">
      <c r="B1912" s="109"/>
    </row>
    <row r="1913" spans="2:2">
      <c r="B1913" s="109"/>
    </row>
    <row r="1914" spans="2:2">
      <c r="B1914" s="109"/>
    </row>
    <row r="1915" spans="2:2">
      <c r="B1915" s="109"/>
    </row>
    <row r="1916" spans="2:2">
      <c r="B1916" s="109"/>
    </row>
    <row r="1917" spans="2:2">
      <c r="B1917" s="109"/>
    </row>
    <row r="1918" spans="2:2">
      <c r="B1918" s="109"/>
    </row>
    <row r="1919" spans="2:2">
      <c r="B1919" s="109"/>
    </row>
    <row r="1920" spans="2:2">
      <c r="B1920" s="109"/>
    </row>
    <row r="1921" spans="2:2">
      <c r="B1921" s="109"/>
    </row>
    <row r="1922" spans="2:2">
      <c r="B1922" s="109"/>
    </row>
    <row r="1923" spans="2:2">
      <c r="B1923" s="109"/>
    </row>
    <row r="1924" spans="2:2">
      <c r="B1924" s="109"/>
    </row>
    <row r="1925" spans="2:2">
      <c r="B1925" s="109"/>
    </row>
    <row r="1926" spans="2:2">
      <c r="B1926" s="109"/>
    </row>
    <row r="1927" spans="2:2">
      <c r="B1927" s="109"/>
    </row>
    <row r="1928" spans="2:2">
      <c r="B1928" s="109"/>
    </row>
    <row r="1929" spans="2:2">
      <c r="B1929" s="109"/>
    </row>
    <row r="1930" spans="2:2">
      <c r="B1930" s="109"/>
    </row>
    <row r="1931" spans="2:2">
      <c r="B1931" s="109"/>
    </row>
    <row r="1932" spans="2:2">
      <c r="B1932" s="109"/>
    </row>
    <row r="1933" spans="2:2">
      <c r="B1933" s="109"/>
    </row>
    <row r="1934" spans="2:2">
      <c r="B1934" s="109"/>
    </row>
    <row r="1935" spans="2:2">
      <c r="B1935" s="109"/>
    </row>
    <row r="1936" spans="2:2">
      <c r="B1936" s="109"/>
    </row>
    <row r="1937" spans="2:2">
      <c r="B1937" s="109"/>
    </row>
    <row r="1938" spans="2:2">
      <c r="B1938" s="109"/>
    </row>
    <row r="1939" spans="2:2">
      <c r="B1939" s="109"/>
    </row>
    <row r="1940" spans="2:2">
      <c r="B1940" s="109"/>
    </row>
    <row r="1941" spans="2:2">
      <c r="B1941" s="109"/>
    </row>
    <row r="1942" spans="2:2">
      <c r="B1942" s="109"/>
    </row>
    <row r="1943" spans="2:2">
      <c r="B1943" s="109"/>
    </row>
    <row r="1944" spans="2:2">
      <c r="B1944" s="109"/>
    </row>
    <row r="1945" spans="2:2">
      <c r="B1945" s="109"/>
    </row>
    <row r="1946" spans="2:2">
      <c r="B1946" s="109"/>
    </row>
    <row r="1947" spans="2:2">
      <c r="B1947" s="109"/>
    </row>
    <row r="1948" spans="2:2">
      <c r="B1948" s="109"/>
    </row>
    <row r="1949" spans="2:2">
      <c r="B1949" s="109"/>
    </row>
    <row r="1950" spans="2:2">
      <c r="B1950" s="109"/>
    </row>
    <row r="1951" spans="2:2">
      <c r="B1951" s="109"/>
    </row>
    <row r="1952" spans="2:2">
      <c r="B1952" s="109"/>
    </row>
    <row r="1953" spans="2:2">
      <c r="B1953" s="109"/>
    </row>
    <row r="1954" spans="2:2">
      <c r="B1954" s="109"/>
    </row>
    <row r="1955" spans="2:2">
      <c r="B1955" s="109"/>
    </row>
    <row r="1956" spans="2:2">
      <c r="B1956" s="109"/>
    </row>
    <row r="1957" spans="2:2">
      <c r="B1957" s="109"/>
    </row>
    <row r="1958" spans="2:2">
      <c r="B1958" s="109"/>
    </row>
    <row r="1959" spans="2:2">
      <c r="B1959" s="109"/>
    </row>
    <row r="1960" spans="2:2">
      <c r="B1960" s="109"/>
    </row>
    <row r="1961" spans="2:2">
      <c r="B1961" s="109"/>
    </row>
    <row r="1962" spans="2:2">
      <c r="B1962" s="109"/>
    </row>
    <row r="1963" spans="2:2">
      <c r="B1963" s="109"/>
    </row>
    <row r="1964" spans="2:2">
      <c r="B1964" s="109"/>
    </row>
    <row r="1965" spans="2:2">
      <c r="B1965" s="109"/>
    </row>
    <row r="1966" spans="2:2">
      <c r="B1966" s="109"/>
    </row>
    <row r="1967" spans="2:2">
      <c r="B1967" s="109"/>
    </row>
    <row r="1968" spans="2:2">
      <c r="B1968" s="109"/>
    </row>
    <row r="1969" spans="2:2">
      <c r="B1969" s="109"/>
    </row>
    <row r="1970" spans="2:2">
      <c r="B1970" s="109"/>
    </row>
    <row r="1971" spans="2:2">
      <c r="B1971" s="109"/>
    </row>
    <row r="1972" spans="2:2">
      <c r="B1972" s="109"/>
    </row>
    <row r="1973" spans="2:2">
      <c r="B1973" s="109"/>
    </row>
    <row r="1974" spans="2:2">
      <c r="B1974" s="109"/>
    </row>
    <row r="1975" spans="2:2">
      <c r="B1975" s="109"/>
    </row>
    <row r="1976" spans="2:2">
      <c r="B1976" s="109"/>
    </row>
    <row r="1977" spans="2:2">
      <c r="B1977" s="109"/>
    </row>
    <row r="1978" spans="2:2">
      <c r="B1978" s="109"/>
    </row>
    <row r="1979" spans="2:2">
      <c r="B1979" s="109"/>
    </row>
    <row r="1980" spans="2:2">
      <c r="B1980" s="109"/>
    </row>
    <row r="1981" spans="2:2">
      <c r="B1981" s="109"/>
    </row>
    <row r="1982" spans="2:2">
      <c r="B1982" s="109"/>
    </row>
    <row r="1983" spans="2:2">
      <c r="B1983" s="109"/>
    </row>
    <row r="1984" spans="2:2">
      <c r="B1984" s="109"/>
    </row>
    <row r="1985" spans="2:2">
      <c r="B1985" s="109"/>
    </row>
    <row r="1986" spans="2:2">
      <c r="B1986" s="109"/>
    </row>
    <row r="1987" spans="2:2">
      <c r="B1987" s="109"/>
    </row>
    <row r="1988" spans="2:2">
      <c r="B1988" s="109"/>
    </row>
    <row r="1989" spans="2:2">
      <c r="B1989" s="109"/>
    </row>
    <row r="1990" spans="2:2">
      <c r="B1990" s="109"/>
    </row>
    <row r="1991" spans="2:2">
      <c r="B1991" s="109"/>
    </row>
    <row r="1992" spans="2:2">
      <c r="B1992" s="109"/>
    </row>
    <row r="1993" spans="2:2">
      <c r="B1993" s="109"/>
    </row>
    <row r="1994" spans="2:2">
      <c r="B1994" s="109"/>
    </row>
    <row r="1995" spans="2:2">
      <c r="B1995" s="109"/>
    </row>
    <row r="1996" spans="2:2">
      <c r="B1996" s="109"/>
    </row>
    <row r="1997" spans="2:2">
      <c r="B1997" s="109"/>
    </row>
    <row r="1998" spans="2:2">
      <c r="B1998" s="109"/>
    </row>
    <row r="1999" spans="2:2">
      <c r="B1999" s="109"/>
    </row>
    <row r="2000" spans="2:2">
      <c r="B2000" s="109"/>
    </row>
    <row r="2001" spans="2:2">
      <c r="B2001" s="109"/>
    </row>
    <row r="2002" spans="2:2">
      <c r="B2002" s="109"/>
    </row>
    <row r="2003" spans="2:2">
      <c r="B2003" s="109"/>
    </row>
    <row r="2004" spans="2:2">
      <c r="B2004" s="109"/>
    </row>
    <row r="2005" spans="2:2">
      <c r="B2005" s="109"/>
    </row>
    <row r="2006" spans="2:2">
      <c r="B2006" s="109"/>
    </row>
    <row r="2007" spans="2:2">
      <c r="B2007" s="109"/>
    </row>
    <row r="2008" spans="2:2">
      <c r="B2008" s="109"/>
    </row>
    <row r="2009" spans="2:2">
      <c r="B2009" s="109"/>
    </row>
    <row r="2010" spans="2:2">
      <c r="B2010" s="109"/>
    </row>
    <row r="2011" spans="2:2">
      <c r="B2011" s="109"/>
    </row>
    <row r="2012" spans="2:2">
      <c r="B2012" s="109"/>
    </row>
    <row r="2013" spans="2:2">
      <c r="B2013" s="109"/>
    </row>
    <row r="2014" spans="2:2">
      <c r="B2014" s="109"/>
    </row>
    <row r="2015" spans="2:2">
      <c r="B2015" s="109"/>
    </row>
    <row r="2016" spans="2:2">
      <c r="B2016" s="109"/>
    </row>
    <row r="2017" spans="2:2">
      <c r="B2017" s="109"/>
    </row>
    <row r="2018" spans="2:2">
      <c r="B2018" s="109"/>
    </row>
    <row r="2019" spans="2:2">
      <c r="B2019" s="109"/>
    </row>
    <row r="2020" spans="2:2">
      <c r="B2020" s="109"/>
    </row>
    <row r="2021" spans="2:2">
      <c r="B2021" s="109"/>
    </row>
    <row r="2022" spans="2:2">
      <c r="B2022" s="109"/>
    </row>
    <row r="2023" spans="2:2">
      <c r="B2023" s="109"/>
    </row>
    <row r="2024" spans="2:2">
      <c r="B2024" s="109"/>
    </row>
    <row r="2025" spans="2:2">
      <c r="B2025" s="109"/>
    </row>
    <row r="2026" spans="2:2">
      <c r="B2026" s="109"/>
    </row>
    <row r="2027" spans="2:2">
      <c r="B2027" s="109"/>
    </row>
    <row r="2028" spans="2:2">
      <c r="B2028" s="109"/>
    </row>
    <row r="2029" spans="2:2">
      <c r="B2029" s="109"/>
    </row>
    <row r="2030" spans="2:2">
      <c r="B2030" s="109"/>
    </row>
    <row r="2031" spans="2:2">
      <c r="B2031" s="109"/>
    </row>
    <row r="2032" spans="2:2">
      <c r="B2032" s="109"/>
    </row>
    <row r="2033" spans="2:2">
      <c r="B2033" s="109"/>
    </row>
    <row r="2034" spans="2:2">
      <c r="B2034" s="109"/>
    </row>
    <row r="2035" spans="2:2">
      <c r="B2035" s="109"/>
    </row>
    <row r="2036" spans="2:2">
      <c r="B2036" s="109"/>
    </row>
    <row r="2037" spans="2:2">
      <c r="B2037" s="109"/>
    </row>
    <row r="2038" spans="2:2">
      <c r="B2038" s="109"/>
    </row>
    <row r="2039" spans="2:2">
      <c r="B2039" s="109"/>
    </row>
    <row r="2040" spans="2:2">
      <c r="B2040" s="109"/>
    </row>
    <row r="2041" spans="2:2">
      <c r="B2041" s="109"/>
    </row>
    <row r="2042" spans="2:2">
      <c r="B2042" s="109"/>
    </row>
    <row r="2043" spans="2:2">
      <c r="B2043" s="109"/>
    </row>
    <row r="2044" spans="2:2">
      <c r="B2044" s="109"/>
    </row>
    <row r="2045" spans="2:2">
      <c r="B2045" s="109"/>
    </row>
    <row r="2046" spans="2:2">
      <c r="B2046" s="109"/>
    </row>
    <row r="2047" spans="2:2">
      <c r="B2047" s="109"/>
    </row>
    <row r="2048" spans="2:2">
      <c r="B2048" s="109"/>
    </row>
    <row r="2049" spans="2:2">
      <c r="B2049" s="109"/>
    </row>
    <row r="2050" spans="2:2">
      <c r="B2050" s="109"/>
    </row>
    <row r="2051" spans="2:2">
      <c r="B2051" s="109"/>
    </row>
    <row r="2052" spans="2:2">
      <c r="B2052" s="109"/>
    </row>
    <row r="2053" spans="2:2">
      <c r="B2053" s="109"/>
    </row>
    <row r="2054" spans="2:2">
      <c r="B2054" s="109"/>
    </row>
    <row r="2055" spans="2:2">
      <c r="B2055" s="109"/>
    </row>
    <row r="2056" spans="2:2">
      <c r="B2056" s="109"/>
    </row>
    <row r="2057" spans="2:2">
      <c r="B2057" s="109"/>
    </row>
    <row r="2058" spans="2:2">
      <c r="B2058" s="109"/>
    </row>
    <row r="2059" spans="2:2">
      <c r="B2059" s="109"/>
    </row>
    <row r="2060" spans="2:2">
      <c r="B2060" s="109"/>
    </row>
    <row r="2061" spans="2:2">
      <c r="B2061" s="109"/>
    </row>
    <row r="2062" spans="2:2">
      <c r="B2062" s="109"/>
    </row>
    <row r="2063" spans="2:2">
      <c r="B2063" s="109"/>
    </row>
    <row r="2064" spans="2:2">
      <c r="B2064" s="109"/>
    </row>
    <row r="2065" spans="2:2">
      <c r="B2065" s="109"/>
    </row>
    <row r="2066" spans="2:2">
      <c r="B2066" s="109"/>
    </row>
    <row r="2067" spans="2:2">
      <c r="B2067" s="109"/>
    </row>
    <row r="2068" spans="2:2">
      <c r="B2068" s="109"/>
    </row>
    <row r="2069" spans="2:2">
      <c r="B2069" s="109"/>
    </row>
    <row r="2070" spans="2:2">
      <c r="B2070" s="109"/>
    </row>
    <row r="2071" spans="2:2">
      <c r="B2071" s="109"/>
    </row>
    <row r="2072" spans="2:2">
      <c r="B2072" s="109"/>
    </row>
    <row r="2073" spans="2:2">
      <c r="B2073" s="109"/>
    </row>
    <row r="2074" spans="2:2">
      <c r="B2074" s="109"/>
    </row>
    <row r="2075" spans="2:2">
      <c r="B2075" s="109"/>
    </row>
    <row r="2076" spans="2:2">
      <c r="B2076" s="109"/>
    </row>
    <row r="2077" spans="2:2">
      <c r="B2077" s="109"/>
    </row>
    <row r="2078" spans="2:2">
      <c r="B2078" s="109"/>
    </row>
    <row r="2079" spans="2:2">
      <c r="B2079" s="109"/>
    </row>
    <row r="2080" spans="2:2">
      <c r="B2080" s="109"/>
    </row>
    <row r="2081" spans="2:2">
      <c r="B2081" s="109"/>
    </row>
    <row r="2082" spans="2:2">
      <c r="B2082" s="109"/>
    </row>
    <row r="2083" spans="2:2">
      <c r="B2083" s="109"/>
    </row>
    <row r="2084" spans="2:2">
      <c r="B2084" s="109"/>
    </row>
    <row r="2085" spans="2:2">
      <c r="B2085" s="109"/>
    </row>
    <row r="2086" spans="2:2">
      <c r="B2086" s="109"/>
    </row>
    <row r="2087" spans="2:2">
      <c r="B2087" s="109"/>
    </row>
    <row r="2088" spans="2:2">
      <c r="B2088" s="109"/>
    </row>
    <row r="2089" spans="2:2">
      <c r="B2089" s="109"/>
    </row>
    <row r="2090" spans="2:2">
      <c r="B2090" s="109"/>
    </row>
    <row r="2091" spans="2:2">
      <c r="B2091" s="109"/>
    </row>
    <row r="2092" spans="2:2">
      <c r="B2092" s="109"/>
    </row>
    <row r="2093" spans="2:2">
      <c r="B2093" s="109"/>
    </row>
    <row r="2094" spans="2:2">
      <c r="B2094" s="109"/>
    </row>
    <row r="2095" spans="2:2">
      <c r="B2095" s="109"/>
    </row>
    <row r="2096" spans="2:2">
      <c r="B2096" s="109"/>
    </row>
    <row r="2097" spans="2:2">
      <c r="B2097" s="109"/>
    </row>
    <row r="2098" spans="2:2">
      <c r="B2098" s="109"/>
    </row>
    <row r="2099" spans="2:2">
      <c r="B2099" s="109"/>
    </row>
    <row r="2100" spans="2:2">
      <c r="B2100" s="109"/>
    </row>
    <row r="2101" spans="2:2">
      <c r="B2101" s="109"/>
    </row>
    <row r="2102" spans="2:2">
      <c r="B2102" s="109"/>
    </row>
    <row r="2103" spans="2:2">
      <c r="B2103" s="109"/>
    </row>
    <row r="2104" spans="2:2">
      <c r="B2104" s="109"/>
    </row>
    <row r="2105" spans="2:2">
      <c r="B2105" s="109"/>
    </row>
    <row r="2106" spans="2:2">
      <c r="B2106" s="109"/>
    </row>
    <row r="2107" spans="2:2">
      <c r="B2107" s="109"/>
    </row>
    <row r="2108" spans="2:2">
      <c r="B2108" s="109"/>
    </row>
    <row r="2109" spans="2:2">
      <c r="B2109" s="109"/>
    </row>
    <row r="2110" spans="2:2">
      <c r="B2110" s="109"/>
    </row>
    <row r="2111" spans="2:2">
      <c r="B2111" s="109"/>
    </row>
    <row r="2112" spans="2:2">
      <c r="B2112" s="109"/>
    </row>
    <row r="2113" spans="2:2">
      <c r="B2113" s="109"/>
    </row>
    <row r="2114" spans="2:2">
      <c r="B2114" s="109"/>
    </row>
    <row r="2115" spans="2:2">
      <c r="B2115" s="109"/>
    </row>
    <row r="2116" spans="2:2">
      <c r="B2116" s="109"/>
    </row>
    <row r="2117" spans="2:2">
      <c r="B2117" s="109"/>
    </row>
    <row r="2118" spans="2:2">
      <c r="B2118" s="109"/>
    </row>
    <row r="2119" spans="2:2">
      <c r="B2119" s="109"/>
    </row>
    <row r="2120" spans="2:2">
      <c r="B2120" s="109"/>
    </row>
    <row r="2121" spans="2:2">
      <c r="B2121" s="109"/>
    </row>
    <row r="2122" spans="2:2">
      <c r="B2122" s="109"/>
    </row>
    <row r="2123" spans="2:2">
      <c r="B2123" s="109"/>
    </row>
    <row r="2124" spans="2:2">
      <c r="B2124" s="109"/>
    </row>
    <row r="2125" spans="2:2">
      <c r="B2125" s="109"/>
    </row>
    <row r="2126" spans="2:2">
      <c r="B2126" s="109"/>
    </row>
    <row r="2127" spans="2:2">
      <c r="B2127" s="109"/>
    </row>
    <row r="2128" spans="2:2">
      <c r="B2128" s="109"/>
    </row>
    <row r="2129" spans="2:2">
      <c r="B2129" s="109"/>
    </row>
    <row r="2130" spans="2:2">
      <c r="B2130" s="109"/>
    </row>
    <row r="2131" spans="2:2">
      <c r="B2131" s="109"/>
    </row>
    <row r="2132" spans="2:2">
      <c r="B2132" s="109"/>
    </row>
    <row r="2133" spans="2:2">
      <c r="B2133" s="109"/>
    </row>
    <row r="2134" spans="2:2">
      <c r="B2134" s="109"/>
    </row>
    <row r="2135" spans="2:2">
      <c r="B2135" s="109"/>
    </row>
    <row r="2136" spans="2:2">
      <c r="B2136" s="109"/>
    </row>
    <row r="2137" spans="2:2">
      <c r="B2137" s="109"/>
    </row>
    <row r="2138" spans="2:2">
      <c r="B2138" s="109"/>
    </row>
    <row r="2139" spans="2:2">
      <c r="B2139" s="109"/>
    </row>
    <row r="2140" spans="2:2">
      <c r="B2140" s="109"/>
    </row>
    <row r="2141" spans="2:2">
      <c r="B2141" s="109"/>
    </row>
    <row r="2142" spans="2:2">
      <c r="B2142" s="109"/>
    </row>
    <row r="2143" spans="2:2">
      <c r="B2143" s="109"/>
    </row>
    <row r="2144" spans="2:2">
      <c r="B2144" s="109"/>
    </row>
    <row r="2145" spans="2:2">
      <c r="B2145" s="109"/>
    </row>
    <row r="2146" spans="2:2">
      <c r="B2146" s="109"/>
    </row>
    <row r="2147" spans="2:2">
      <c r="B2147" s="109"/>
    </row>
    <row r="2148" spans="2:2">
      <c r="B2148" s="109"/>
    </row>
    <row r="2149" spans="2:2">
      <c r="B2149" s="109"/>
    </row>
    <row r="2150" spans="2:2">
      <c r="B2150" s="109"/>
    </row>
    <row r="2151" spans="2:2">
      <c r="B2151" s="109"/>
    </row>
    <row r="2152" spans="2:2">
      <c r="B2152" s="109"/>
    </row>
    <row r="2153" spans="2:2">
      <c r="B2153" s="109"/>
    </row>
    <row r="2154" spans="2:2">
      <c r="B2154" s="109"/>
    </row>
    <row r="2155" spans="2:2">
      <c r="B2155" s="109"/>
    </row>
    <row r="2156" spans="2:2">
      <c r="B2156" s="109"/>
    </row>
    <row r="2157" spans="2:2">
      <c r="B2157" s="109"/>
    </row>
    <row r="2158" spans="2:2">
      <c r="B2158" s="109"/>
    </row>
    <row r="2159" spans="2:2">
      <c r="B2159" s="109"/>
    </row>
    <row r="2160" spans="2:2">
      <c r="B2160" s="109"/>
    </row>
    <row r="2161" spans="2:2">
      <c r="B2161" s="109"/>
    </row>
    <row r="2162" spans="2:2">
      <c r="B2162" s="109"/>
    </row>
    <row r="2163" spans="2:2">
      <c r="B2163" s="109"/>
    </row>
    <row r="2164" spans="2:2">
      <c r="B2164" s="109"/>
    </row>
    <row r="2165" spans="2:2">
      <c r="B2165" s="109"/>
    </row>
    <row r="2166" spans="2:2">
      <c r="B2166" s="109"/>
    </row>
    <row r="2167" spans="2:2">
      <c r="B2167" s="109"/>
    </row>
    <row r="2168" spans="2:2">
      <c r="B2168" s="109"/>
    </row>
    <row r="2169" spans="2:2">
      <c r="B2169" s="109"/>
    </row>
    <row r="2170" spans="2:2">
      <c r="B2170" s="109"/>
    </row>
    <row r="2171" spans="2:2">
      <c r="B2171" s="109"/>
    </row>
    <row r="2172" spans="2:2">
      <c r="B2172" s="109"/>
    </row>
    <row r="2173" spans="2:2">
      <c r="B2173" s="109"/>
    </row>
    <row r="2174" spans="2:2">
      <c r="B2174" s="109"/>
    </row>
    <row r="2175" spans="2:2">
      <c r="B2175" s="109"/>
    </row>
    <row r="2176" spans="2:2">
      <c r="B2176" s="109"/>
    </row>
    <row r="2177" spans="2:2">
      <c r="B2177" s="109"/>
    </row>
    <row r="2178" spans="2:2">
      <c r="B2178" s="109"/>
    </row>
    <row r="2179" spans="2:2">
      <c r="B2179" s="109"/>
    </row>
    <row r="2180" spans="2:2">
      <c r="B2180" s="109"/>
    </row>
    <row r="2181" spans="2:2">
      <c r="B2181" s="109"/>
    </row>
    <row r="2182" spans="2:2">
      <c r="B2182" s="109"/>
    </row>
    <row r="2183" spans="2:2">
      <c r="B2183" s="109"/>
    </row>
    <row r="2184" spans="2:2">
      <c r="B2184" s="109"/>
    </row>
    <row r="2185" spans="2:2">
      <c r="B2185" s="109"/>
    </row>
    <row r="2186" spans="2:2">
      <c r="B2186" s="109"/>
    </row>
    <row r="2187" spans="2:2">
      <c r="B2187" s="109"/>
    </row>
    <row r="2188" spans="2:2">
      <c r="B2188" s="109"/>
    </row>
    <row r="2189" spans="2:2">
      <c r="B2189" s="109"/>
    </row>
    <row r="2190" spans="2:2">
      <c r="B2190" s="109"/>
    </row>
    <row r="2191" spans="2:2">
      <c r="B2191" s="109"/>
    </row>
    <row r="2192" spans="2:2">
      <c r="B2192" s="109"/>
    </row>
    <row r="2193" spans="2:2">
      <c r="B2193" s="109"/>
    </row>
    <row r="2194" spans="2:2">
      <c r="B2194" s="109"/>
    </row>
    <row r="2195" spans="2:2">
      <c r="B2195" s="109"/>
    </row>
    <row r="2196" spans="2:2">
      <c r="B2196" s="109"/>
    </row>
    <row r="2197" spans="2:2">
      <c r="B2197" s="109"/>
    </row>
    <row r="2198" spans="2:2">
      <c r="B2198" s="109"/>
    </row>
    <row r="2199" spans="2:2">
      <c r="B2199" s="109"/>
    </row>
    <row r="2200" spans="2:2">
      <c r="B2200" s="109"/>
    </row>
    <row r="2201" spans="2:2">
      <c r="B2201" s="109"/>
    </row>
    <row r="2202" spans="2:2">
      <c r="B2202" s="109"/>
    </row>
    <row r="2203" spans="2:2">
      <c r="B2203" s="109"/>
    </row>
    <row r="2204" spans="2:2">
      <c r="B2204" s="109"/>
    </row>
    <row r="2205" spans="2:2">
      <c r="B2205" s="109"/>
    </row>
    <row r="2206" spans="2:2">
      <c r="B2206" s="109"/>
    </row>
    <row r="2207" spans="2:2">
      <c r="B2207" s="109"/>
    </row>
    <row r="2208" spans="2:2">
      <c r="B2208" s="109"/>
    </row>
    <row r="2209" spans="2:2">
      <c r="B2209" s="109"/>
    </row>
    <row r="2210" spans="2:2">
      <c r="B2210" s="109"/>
    </row>
    <row r="2211" spans="2:2">
      <c r="B2211" s="109"/>
    </row>
    <row r="2212" spans="2:2">
      <c r="B2212" s="109"/>
    </row>
    <row r="2213" spans="2:2">
      <c r="B2213" s="109"/>
    </row>
    <row r="2214" spans="2:2">
      <c r="B2214" s="109"/>
    </row>
    <row r="2215" spans="2:2">
      <c r="B2215" s="109"/>
    </row>
    <row r="2216" spans="2:2">
      <c r="B2216" s="109"/>
    </row>
    <row r="2217" spans="2:2">
      <c r="B2217" s="109"/>
    </row>
    <row r="2218" spans="2:2">
      <c r="B2218" s="109"/>
    </row>
    <row r="2219" spans="2:2">
      <c r="B2219" s="109"/>
    </row>
    <row r="2220" spans="2:2">
      <c r="B2220" s="109"/>
    </row>
    <row r="2221" spans="2:2">
      <c r="B2221" s="109"/>
    </row>
    <row r="2222" spans="2:2">
      <c r="B2222" s="109"/>
    </row>
    <row r="2223" spans="2:2">
      <c r="B2223" s="109"/>
    </row>
    <row r="2224" spans="2:2">
      <c r="B2224" s="109"/>
    </row>
    <row r="2225" spans="2:2">
      <c r="B2225" s="109"/>
    </row>
    <row r="2226" spans="2:2">
      <c r="B2226" s="109"/>
    </row>
    <row r="2227" spans="2:2">
      <c r="B2227" s="109"/>
    </row>
    <row r="2228" spans="2:2">
      <c r="B2228" s="109"/>
    </row>
    <row r="2229" spans="2:2">
      <c r="B2229" s="109"/>
    </row>
    <row r="2230" spans="2:2">
      <c r="B2230" s="109"/>
    </row>
    <row r="2231" spans="2:2">
      <c r="B2231" s="109"/>
    </row>
    <row r="2232" spans="2:2">
      <c r="B2232" s="109"/>
    </row>
    <row r="2233" spans="2:2">
      <c r="B2233" s="109"/>
    </row>
    <row r="2234" spans="2:2">
      <c r="B2234" s="109"/>
    </row>
    <row r="2235" spans="2:2">
      <c r="B2235" s="109"/>
    </row>
    <row r="2236" spans="2:2">
      <c r="B2236" s="109"/>
    </row>
    <row r="2237" spans="2:2">
      <c r="B2237" s="109"/>
    </row>
    <row r="2238" spans="2:2">
      <c r="B2238" s="109"/>
    </row>
    <row r="2239" spans="2:2">
      <c r="B2239" s="109"/>
    </row>
    <row r="2240" spans="2:2">
      <c r="B2240" s="109"/>
    </row>
    <row r="2241" spans="2:2">
      <c r="B2241" s="109"/>
    </row>
    <row r="2242" spans="2:2">
      <c r="B2242" s="109"/>
    </row>
    <row r="2243" spans="2:2">
      <c r="B2243" s="109"/>
    </row>
    <row r="2244" spans="2:2">
      <c r="B2244" s="109"/>
    </row>
    <row r="2245" spans="2:2">
      <c r="B2245" s="109"/>
    </row>
    <row r="2246" spans="2:2">
      <c r="B2246" s="109"/>
    </row>
    <row r="2247" spans="2:2">
      <c r="B2247" s="109"/>
    </row>
    <row r="2248" spans="2:2">
      <c r="B2248" s="109"/>
    </row>
    <row r="2249" spans="2:2">
      <c r="B2249" s="109"/>
    </row>
    <row r="2250" spans="2:2">
      <c r="B2250" s="109"/>
    </row>
    <row r="2251" spans="2:2">
      <c r="B2251" s="109"/>
    </row>
    <row r="2252" spans="2:2">
      <c r="B2252" s="109"/>
    </row>
    <row r="2253" spans="2:2">
      <c r="B2253" s="109"/>
    </row>
    <row r="2254" spans="2:2">
      <c r="B2254" s="109"/>
    </row>
    <row r="2255" spans="2:2">
      <c r="B2255" s="109"/>
    </row>
    <row r="2256" spans="2:2">
      <c r="B2256" s="109"/>
    </row>
    <row r="2257" spans="2:2">
      <c r="B2257" s="109"/>
    </row>
    <row r="2258" spans="2:2">
      <c r="B2258" s="109"/>
    </row>
    <row r="2259" spans="2:2">
      <c r="B2259" s="109"/>
    </row>
    <row r="2260" spans="2:2">
      <c r="B2260" s="109"/>
    </row>
    <row r="2261" spans="2:2">
      <c r="B2261" s="109"/>
    </row>
    <row r="2262" spans="2:2">
      <c r="B2262" s="109"/>
    </row>
    <row r="2263" spans="2:2">
      <c r="B2263" s="109"/>
    </row>
    <row r="2264" spans="2:2">
      <c r="B2264" s="109"/>
    </row>
    <row r="2265" spans="2:2">
      <c r="B2265" s="109"/>
    </row>
    <row r="2266" spans="2:2">
      <c r="B2266" s="109"/>
    </row>
    <row r="2267" spans="2:2">
      <c r="B2267" s="109"/>
    </row>
    <row r="2268" spans="2:2">
      <c r="B2268" s="109"/>
    </row>
    <row r="2269" spans="2:2">
      <c r="B2269" s="109"/>
    </row>
    <row r="2270" spans="2:2">
      <c r="B2270" s="109"/>
    </row>
    <row r="2271" spans="2:2">
      <c r="B2271" s="109"/>
    </row>
    <row r="2272" spans="2:2">
      <c r="B2272" s="109"/>
    </row>
    <row r="2273" spans="2:2">
      <c r="B2273" s="109"/>
    </row>
    <row r="2274" spans="2:2">
      <c r="B2274" s="109"/>
    </row>
    <row r="2275" spans="2:2">
      <c r="B2275" s="109"/>
    </row>
    <row r="2276" spans="2:2">
      <c r="B2276" s="109"/>
    </row>
    <row r="2277" spans="2:2">
      <c r="B2277" s="109"/>
    </row>
    <row r="2278" spans="2:2">
      <c r="B2278" s="109"/>
    </row>
    <row r="2279" spans="2:2">
      <c r="B2279" s="109"/>
    </row>
    <row r="2280" spans="2:2">
      <c r="B2280" s="109"/>
    </row>
    <row r="2281" spans="2:2">
      <c r="B2281" s="109"/>
    </row>
    <row r="2282" spans="2:2">
      <c r="B2282" s="109"/>
    </row>
    <row r="2283" spans="2:2">
      <c r="B2283" s="109"/>
    </row>
    <row r="2284" spans="2:2">
      <c r="B2284" s="109"/>
    </row>
    <row r="2285" spans="2:2">
      <c r="B2285" s="109"/>
    </row>
    <row r="2286" spans="2:2">
      <c r="B2286" s="109"/>
    </row>
    <row r="2287" spans="2:2">
      <c r="B2287" s="109"/>
    </row>
    <row r="2288" spans="2:2">
      <c r="B2288" s="109"/>
    </row>
    <row r="2289" spans="2:2">
      <c r="B2289" s="109"/>
    </row>
    <row r="2290" spans="2:2">
      <c r="B2290" s="109"/>
    </row>
    <row r="2291" spans="2:2">
      <c r="B2291" s="109"/>
    </row>
    <row r="2292" spans="2:2">
      <c r="B2292" s="109"/>
    </row>
    <row r="2293" spans="2:2">
      <c r="B2293" s="109"/>
    </row>
    <row r="2294" spans="2:2">
      <c r="B2294" s="109"/>
    </row>
    <row r="2295" spans="2:2">
      <c r="B2295" s="109"/>
    </row>
    <row r="2296" spans="2:2">
      <c r="B2296" s="109"/>
    </row>
    <row r="2297" spans="2:2">
      <c r="B2297" s="109"/>
    </row>
    <row r="2298" spans="2:2">
      <c r="B2298" s="109"/>
    </row>
    <row r="2299" spans="2:2">
      <c r="B2299" s="109"/>
    </row>
    <row r="2300" spans="2:2">
      <c r="B2300" s="109"/>
    </row>
    <row r="2301" spans="2:2">
      <c r="B2301" s="109"/>
    </row>
    <row r="2302" spans="2:2">
      <c r="B2302" s="109"/>
    </row>
    <row r="2303" spans="2:2">
      <c r="B2303" s="109"/>
    </row>
    <row r="2304" spans="2:2">
      <c r="B2304" s="109"/>
    </row>
    <row r="2305" spans="2:2">
      <c r="B2305" s="109"/>
    </row>
    <row r="2306" spans="2:2">
      <c r="B2306" s="109"/>
    </row>
    <row r="2307" spans="2:2">
      <c r="B2307" s="109"/>
    </row>
    <row r="2308" spans="2:2">
      <c r="B2308" s="109"/>
    </row>
    <row r="2309" spans="2:2">
      <c r="B2309" s="109"/>
    </row>
    <row r="2310" spans="2:2">
      <c r="B2310" s="109"/>
    </row>
    <row r="2311" spans="2:2">
      <c r="B2311" s="109"/>
    </row>
    <row r="2312" spans="2:2">
      <c r="B2312" s="109"/>
    </row>
    <row r="2313" spans="2:2">
      <c r="B2313" s="109"/>
    </row>
    <row r="2314" spans="2:2">
      <c r="B2314" s="109"/>
    </row>
    <row r="2315" spans="2:2">
      <c r="B2315" s="109"/>
    </row>
    <row r="2316" spans="2:2">
      <c r="B2316" s="109"/>
    </row>
    <row r="2317" spans="2:2">
      <c r="B2317" s="109"/>
    </row>
    <row r="2318" spans="2:2">
      <c r="B2318" s="109"/>
    </row>
    <row r="2319" spans="2:2">
      <c r="B2319" s="109"/>
    </row>
    <row r="2320" spans="2:2">
      <c r="B2320" s="109"/>
    </row>
    <row r="2321" spans="2:2">
      <c r="B2321" s="109"/>
    </row>
    <row r="2322" spans="2:2">
      <c r="B2322" s="109"/>
    </row>
    <row r="2323" spans="2:2">
      <c r="B2323" s="109"/>
    </row>
    <row r="2324" spans="2:2">
      <c r="B2324" s="109"/>
    </row>
    <row r="2325" spans="2:2">
      <c r="B2325" s="109"/>
    </row>
    <row r="2326" spans="2:2">
      <c r="B2326" s="109"/>
    </row>
    <row r="2327" spans="2:2">
      <c r="B2327" s="109"/>
    </row>
    <row r="2328" spans="2:2">
      <c r="B2328" s="109"/>
    </row>
    <row r="2329" spans="2:2">
      <c r="B2329" s="109"/>
    </row>
    <row r="2330" spans="2:2">
      <c r="B2330" s="109"/>
    </row>
    <row r="2331" spans="2:2">
      <c r="B2331" s="109"/>
    </row>
    <row r="2332" spans="2:2">
      <c r="B2332" s="109"/>
    </row>
    <row r="2333" spans="2:2">
      <c r="B2333" s="109"/>
    </row>
    <row r="2334" spans="2:2">
      <c r="B2334" s="109"/>
    </row>
    <row r="2335" spans="2:2">
      <c r="B2335" s="109"/>
    </row>
    <row r="2336" spans="2:2">
      <c r="B2336" s="109"/>
    </row>
    <row r="2337" spans="2:2">
      <c r="B2337" s="109"/>
    </row>
    <row r="2338" spans="2:2">
      <c r="B2338" s="109"/>
    </row>
    <row r="2339" spans="2:2">
      <c r="B2339" s="109"/>
    </row>
    <row r="2340" spans="2:2">
      <c r="B2340" s="109"/>
    </row>
    <row r="2341" spans="2:2">
      <c r="B2341" s="109"/>
    </row>
    <row r="2342" spans="2:2">
      <c r="B2342" s="109"/>
    </row>
    <row r="2343" spans="2:2">
      <c r="B2343" s="109"/>
    </row>
    <row r="2344" spans="2:2">
      <c r="B2344" s="109"/>
    </row>
    <row r="2345" spans="2:2">
      <c r="B2345" s="109"/>
    </row>
    <row r="2346" spans="2:2">
      <c r="B2346" s="109"/>
    </row>
    <row r="2347" spans="2:2">
      <c r="B2347" s="109"/>
    </row>
    <row r="2348" spans="2:2">
      <c r="B2348" s="109"/>
    </row>
    <row r="2349" spans="2:2">
      <c r="B2349" s="109"/>
    </row>
    <row r="2350" spans="2:2">
      <c r="B2350" s="109"/>
    </row>
    <row r="2351" spans="2:2">
      <c r="B2351" s="109"/>
    </row>
    <row r="2352" spans="2:2">
      <c r="B2352" s="109"/>
    </row>
    <row r="2353" spans="2:2">
      <c r="B2353" s="109"/>
    </row>
    <row r="2354" spans="2:2">
      <c r="B2354" s="109"/>
    </row>
    <row r="2355" spans="2:2">
      <c r="B2355" s="109"/>
    </row>
    <row r="2356" spans="2:2">
      <c r="B2356" s="109"/>
    </row>
    <row r="2357" spans="2:2">
      <c r="B2357" s="109"/>
    </row>
    <row r="2358" spans="2:2">
      <c r="B2358" s="109"/>
    </row>
    <row r="2359" spans="2:2">
      <c r="B2359" s="109"/>
    </row>
    <row r="2360" spans="2:2">
      <c r="B2360" s="109"/>
    </row>
    <row r="2361" spans="2:2">
      <c r="B2361" s="109"/>
    </row>
    <row r="2362" spans="2:2">
      <c r="B2362" s="109"/>
    </row>
    <row r="2363" spans="2:2">
      <c r="B2363" s="109"/>
    </row>
    <row r="2364" spans="2:2">
      <c r="B2364" s="109"/>
    </row>
    <row r="2365" spans="2:2">
      <c r="B2365" s="109"/>
    </row>
    <row r="2366" spans="2:2">
      <c r="B2366" s="109"/>
    </row>
    <row r="2367" spans="2:2">
      <c r="B2367" s="109"/>
    </row>
    <row r="2368" spans="2:2">
      <c r="B2368" s="109"/>
    </row>
    <row r="2369" spans="2:2">
      <c r="B2369" s="109"/>
    </row>
    <row r="2370" spans="2:2">
      <c r="B2370" s="109"/>
    </row>
    <row r="2371" spans="2:2">
      <c r="B2371" s="109"/>
    </row>
    <row r="2372" spans="2:2">
      <c r="B2372" s="109"/>
    </row>
    <row r="2373" spans="2:2">
      <c r="B2373" s="109"/>
    </row>
    <row r="2374" spans="2:2">
      <c r="B2374" s="109"/>
    </row>
    <row r="2375" spans="2:2">
      <c r="B2375" s="109"/>
    </row>
    <row r="2376" spans="2:2">
      <c r="B2376" s="109"/>
    </row>
    <row r="2377" spans="2:2">
      <c r="B2377" s="109"/>
    </row>
    <row r="2378" spans="2:2">
      <c r="B2378" s="109"/>
    </row>
    <row r="2379" spans="2:2">
      <c r="B2379" s="109"/>
    </row>
    <row r="2380" spans="2:2">
      <c r="B2380" s="109"/>
    </row>
    <row r="2381" spans="2:2">
      <c r="B2381" s="109"/>
    </row>
    <row r="2382" spans="2:2">
      <c r="B2382" s="109"/>
    </row>
    <row r="2383" spans="2:2">
      <c r="B2383" s="109"/>
    </row>
    <row r="2384" spans="2:2">
      <c r="B2384" s="109"/>
    </row>
    <row r="2385" spans="2:2">
      <c r="B2385" s="109"/>
    </row>
    <row r="2386" spans="2:2">
      <c r="B2386" s="109"/>
    </row>
    <row r="2387" spans="2:2">
      <c r="B2387" s="109"/>
    </row>
    <row r="2388" spans="2:2">
      <c r="B2388" s="109"/>
    </row>
    <row r="2389" spans="2:2">
      <c r="B2389" s="109"/>
    </row>
    <row r="2390" spans="2:2">
      <c r="B2390" s="109"/>
    </row>
    <row r="2391" spans="2:2">
      <c r="B2391" s="109"/>
    </row>
    <row r="2392" spans="2:2">
      <c r="B2392" s="109"/>
    </row>
    <row r="2393" spans="2:2">
      <c r="B2393" s="109"/>
    </row>
    <row r="2394" spans="2:2">
      <c r="B2394" s="109"/>
    </row>
    <row r="2395" spans="2:2">
      <c r="B2395" s="109"/>
    </row>
    <row r="2396" spans="2:2">
      <c r="B2396" s="109"/>
    </row>
    <row r="2397" spans="2:2">
      <c r="B2397" s="109"/>
    </row>
    <row r="2398" spans="2:2">
      <c r="B2398" s="109"/>
    </row>
    <row r="2399" spans="2:2">
      <c r="B2399" s="109"/>
    </row>
    <row r="2400" spans="2:2">
      <c r="B2400" s="109"/>
    </row>
    <row r="2401" spans="2:2">
      <c r="B2401" s="109"/>
    </row>
    <row r="2402" spans="2:2">
      <c r="B2402" s="109"/>
    </row>
    <row r="2403" spans="2:2">
      <c r="B2403" s="109"/>
    </row>
    <row r="2404" spans="2:2">
      <c r="B2404" s="109"/>
    </row>
    <row r="2405" spans="2:2">
      <c r="B2405" s="109"/>
    </row>
    <row r="2406" spans="2:2">
      <c r="B2406" s="109"/>
    </row>
    <row r="2407" spans="2:2">
      <c r="B2407" s="109"/>
    </row>
    <row r="2408" spans="2:2">
      <c r="B2408" s="109"/>
    </row>
    <row r="2409" spans="2:2">
      <c r="B2409" s="109"/>
    </row>
    <row r="2410" spans="2:2">
      <c r="B2410" s="109"/>
    </row>
    <row r="2411" spans="2:2">
      <c r="B2411" s="109"/>
    </row>
    <row r="2412" spans="2:2">
      <c r="B2412" s="109"/>
    </row>
    <row r="2413" spans="2:2">
      <c r="B2413" s="109"/>
    </row>
    <row r="2414" spans="2:2">
      <c r="B2414" s="109"/>
    </row>
    <row r="2415" spans="2:2">
      <c r="B2415" s="109"/>
    </row>
    <row r="2416" spans="2:2">
      <c r="B2416" s="109"/>
    </row>
    <row r="2417" spans="2:2">
      <c r="B2417" s="109"/>
    </row>
    <row r="2418" spans="2:2">
      <c r="B2418" s="109"/>
    </row>
    <row r="2419" spans="2:2">
      <c r="B2419" s="109"/>
    </row>
    <row r="2420" spans="2:2">
      <c r="B2420" s="109"/>
    </row>
    <row r="2421" spans="2:2">
      <c r="B2421" s="109"/>
    </row>
    <row r="2422" spans="2:2">
      <c r="B2422" s="109"/>
    </row>
    <row r="2423" spans="2:2">
      <c r="B2423" s="109"/>
    </row>
    <row r="2424" spans="2:2">
      <c r="B2424" s="109"/>
    </row>
    <row r="2425" spans="2:2">
      <c r="B2425" s="109"/>
    </row>
    <row r="2426" spans="2:2">
      <c r="B2426" s="109"/>
    </row>
    <row r="2427" spans="2:2">
      <c r="B2427" s="109"/>
    </row>
    <row r="2428" spans="2:2">
      <c r="B2428" s="109"/>
    </row>
    <row r="2429" spans="2:2">
      <c r="B2429" s="109"/>
    </row>
    <row r="2430" spans="2:2">
      <c r="B2430" s="109"/>
    </row>
    <row r="2431" spans="2:2">
      <c r="B2431" s="109"/>
    </row>
    <row r="2432" spans="2:2">
      <c r="B2432" s="109"/>
    </row>
    <row r="2433" spans="2:2">
      <c r="B2433" s="109"/>
    </row>
    <row r="2434" spans="2:2">
      <c r="B2434" s="109"/>
    </row>
    <row r="2435" spans="2:2">
      <c r="B2435" s="109"/>
    </row>
    <row r="2436" spans="2:2">
      <c r="B2436" s="109"/>
    </row>
    <row r="2437" spans="2:2">
      <c r="B2437" s="109"/>
    </row>
    <row r="2438" spans="2:2">
      <c r="B2438" s="109"/>
    </row>
    <row r="2439" spans="2:2">
      <c r="B2439" s="109"/>
    </row>
    <row r="2440" spans="2:2">
      <c r="B2440" s="109"/>
    </row>
    <row r="2441" spans="2:2">
      <c r="B2441" s="109"/>
    </row>
    <row r="2442" spans="2:2">
      <c r="B2442" s="109"/>
    </row>
    <row r="2443" spans="2:2">
      <c r="B2443" s="109"/>
    </row>
    <row r="2444" spans="2:2">
      <c r="B2444" s="109"/>
    </row>
    <row r="2445" spans="2:2">
      <c r="B2445" s="109"/>
    </row>
    <row r="2446" spans="2:2">
      <c r="B2446" s="109"/>
    </row>
    <row r="2447" spans="2:2">
      <c r="B2447" s="109"/>
    </row>
    <row r="2448" spans="2:2">
      <c r="B2448" s="109"/>
    </row>
    <row r="2449" spans="2:2">
      <c r="B2449" s="109"/>
    </row>
    <row r="2450" spans="2:2">
      <c r="B2450" s="109"/>
    </row>
    <row r="2451" spans="2:2">
      <c r="B2451" s="109"/>
    </row>
    <row r="2452" spans="2:2">
      <c r="B2452" s="109"/>
    </row>
    <row r="2453" spans="2:2">
      <c r="B2453" s="109"/>
    </row>
    <row r="2454" spans="2:2">
      <c r="B2454" s="109"/>
    </row>
    <row r="2455" spans="2:2">
      <c r="B2455" s="109"/>
    </row>
    <row r="2456" spans="2:2">
      <c r="B2456" s="109"/>
    </row>
    <row r="2457" spans="2:2">
      <c r="B2457" s="109"/>
    </row>
    <row r="2458" spans="2:2">
      <c r="B2458" s="109"/>
    </row>
    <row r="2459" spans="2:2">
      <c r="B2459" s="109"/>
    </row>
    <row r="2460" spans="2:2">
      <c r="B2460" s="109"/>
    </row>
    <row r="2461" spans="2:2">
      <c r="B2461" s="109"/>
    </row>
    <row r="2462" spans="2:2">
      <c r="B2462" s="109"/>
    </row>
    <row r="2463" spans="2:2">
      <c r="B2463" s="109"/>
    </row>
    <row r="2464" spans="2:2">
      <c r="B2464" s="109"/>
    </row>
    <row r="2465" spans="2:2">
      <c r="B2465" s="109"/>
    </row>
    <row r="2466" spans="2:2">
      <c r="B2466" s="109"/>
    </row>
    <row r="2467" spans="2:2">
      <c r="B2467" s="109"/>
    </row>
    <row r="2468" spans="2:2">
      <c r="B2468" s="109"/>
    </row>
    <row r="2469" spans="2:2">
      <c r="B2469" s="109"/>
    </row>
    <row r="2470" spans="2:2">
      <c r="B2470" s="109"/>
    </row>
    <row r="2471" spans="2:2">
      <c r="B2471" s="109"/>
    </row>
    <row r="2472" spans="2:2">
      <c r="B2472" s="109"/>
    </row>
    <row r="2473" spans="2:2">
      <c r="B2473" s="109"/>
    </row>
    <row r="2474" spans="2:2">
      <c r="B2474" s="109"/>
    </row>
    <row r="2475" spans="2:2">
      <c r="B2475" s="109"/>
    </row>
    <row r="2476" spans="2:2">
      <c r="B2476" s="109"/>
    </row>
    <row r="2477" spans="2:2">
      <c r="B2477" s="109"/>
    </row>
    <row r="2478" spans="2:2">
      <c r="B2478" s="109"/>
    </row>
    <row r="2479" spans="2:2">
      <c r="B2479" s="109"/>
    </row>
    <row r="2480" spans="2:2">
      <c r="B2480" s="109"/>
    </row>
    <row r="2481" spans="2:2">
      <c r="B2481" s="109"/>
    </row>
    <row r="2482" spans="2:2">
      <c r="B2482" s="109"/>
    </row>
    <row r="2483" spans="2:2">
      <c r="B2483" s="109"/>
    </row>
    <row r="2484" spans="2:2">
      <c r="B2484" s="109"/>
    </row>
    <row r="2485" spans="2:2">
      <c r="B2485" s="109"/>
    </row>
    <row r="2486" spans="2:2">
      <c r="B2486" s="109"/>
    </row>
    <row r="2487" spans="2:2">
      <c r="B2487" s="109"/>
    </row>
    <row r="2488" spans="2:2">
      <c r="B2488" s="109"/>
    </row>
    <row r="2489" spans="2:2">
      <c r="B2489" s="109"/>
    </row>
    <row r="2490" spans="2:2">
      <c r="B2490" s="109"/>
    </row>
    <row r="2491" spans="2:2">
      <c r="B2491" s="109"/>
    </row>
    <row r="2492" spans="2:2">
      <c r="B2492" s="109"/>
    </row>
    <row r="2493" spans="2:2">
      <c r="B2493" s="109"/>
    </row>
    <row r="2494" spans="2:2">
      <c r="B2494" s="109"/>
    </row>
    <row r="2495" spans="2:2">
      <c r="B2495" s="109"/>
    </row>
    <row r="2496" spans="2:2">
      <c r="B2496" s="109"/>
    </row>
    <row r="2497" spans="2:2">
      <c r="B2497" s="109"/>
    </row>
    <row r="2498" spans="2:2">
      <c r="B2498" s="109"/>
    </row>
    <row r="2499" spans="2:2">
      <c r="B2499" s="109"/>
    </row>
    <row r="2500" spans="2:2">
      <c r="B2500" s="109"/>
    </row>
    <row r="2501" spans="2:2">
      <c r="B2501" s="109"/>
    </row>
    <row r="2502" spans="2:2">
      <c r="B2502" s="109"/>
    </row>
    <row r="2503" spans="2:2">
      <c r="B2503" s="109"/>
    </row>
    <row r="2504" spans="2:2">
      <c r="B2504" s="109"/>
    </row>
    <row r="2505" spans="2:2">
      <c r="B2505" s="109"/>
    </row>
    <row r="2506" spans="2:2">
      <c r="B2506" s="109"/>
    </row>
    <row r="2507" spans="2:2">
      <c r="B2507" s="109"/>
    </row>
    <row r="2508" spans="2:2">
      <c r="B2508" s="109"/>
    </row>
    <row r="2509" spans="2:2">
      <c r="B2509" s="109"/>
    </row>
    <row r="2510" spans="2:2">
      <c r="B2510" s="109"/>
    </row>
    <row r="2511" spans="2:2">
      <c r="B2511" s="109"/>
    </row>
    <row r="2512" spans="2:2">
      <c r="B2512" s="109"/>
    </row>
    <row r="2513" spans="2:2">
      <c r="B2513" s="109"/>
    </row>
    <row r="2514" spans="2:2">
      <c r="B2514" s="109"/>
    </row>
    <row r="2515" spans="2:2">
      <c r="B2515" s="109"/>
    </row>
    <row r="2516" spans="2:2">
      <c r="B2516" s="109"/>
    </row>
    <row r="2517" spans="2:2">
      <c r="B2517" s="109"/>
    </row>
    <row r="2518" spans="2:2">
      <c r="B2518" s="109"/>
    </row>
    <row r="2519" spans="2:2">
      <c r="B2519" s="109"/>
    </row>
    <row r="2520" spans="2:2">
      <c r="B2520" s="109"/>
    </row>
    <row r="2521" spans="2:2">
      <c r="B2521" s="109"/>
    </row>
    <row r="2522" spans="2:2">
      <c r="B2522" s="109"/>
    </row>
    <row r="2523" spans="2:2">
      <c r="B2523" s="109"/>
    </row>
    <row r="2524" spans="2:2">
      <c r="B2524" s="109"/>
    </row>
    <row r="2525" spans="2:2">
      <c r="B2525" s="109"/>
    </row>
    <row r="2526" spans="2:2">
      <c r="B2526" s="109"/>
    </row>
    <row r="2527" spans="2:2">
      <c r="B2527" s="109"/>
    </row>
    <row r="2528" spans="2:2">
      <c r="B2528" s="109"/>
    </row>
    <row r="2529" spans="2:2">
      <c r="B2529" s="109"/>
    </row>
    <row r="2530" spans="2:2">
      <c r="B2530" s="109"/>
    </row>
    <row r="2531" spans="2:2">
      <c r="B2531" s="109"/>
    </row>
    <row r="2532" spans="2:2">
      <c r="B2532" s="109"/>
    </row>
    <row r="2533" spans="2:2">
      <c r="B2533" s="109"/>
    </row>
    <row r="2534" spans="2:2">
      <c r="B2534" s="109"/>
    </row>
    <row r="2535" spans="2:2">
      <c r="B2535" s="109"/>
    </row>
    <row r="2536" spans="2:2">
      <c r="B2536" s="109"/>
    </row>
    <row r="2537" spans="2:2">
      <c r="B2537" s="109"/>
    </row>
    <row r="2538" spans="2:2">
      <c r="B2538" s="109"/>
    </row>
    <row r="2539" spans="2:2">
      <c r="B2539" s="109"/>
    </row>
    <row r="2540" spans="2:2">
      <c r="B2540" s="109"/>
    </row>
    <row r="2541" spans="2:2">
      <c r="B2541" s="109"/>
    </row>
    <row r="2542" spans="2:2">
      <c r="B2542" s="109"/>
    </row>
    <row r="2543" spans="2:2">
      <c r="B2543" s="109"/>
    </row>
    <row r="2544" spans="2:2">
      <c r="B2544" s="109"/>
    </row>
    <row r="2545" spans="2:2">
      <c r="B2545" s="109"/>
    </row>
    <row r="2546" spans="2:2">
      <c r="B2546" s="109"/>
    </row>
    <row r="2547" spans="2:2">
      <c r="B2547" s="109"/>
    </row>
    <row r="2548" spans="2:2">
      <c r="B2548" s="109"/>
    </row>
    <row r="2549" spans="2:2">
      <c r="B2549" s="109"/>
    </row>
    <row r="2550" spans="2:2">
      <c r="B2550" s="109"/>
    </row>
    <row r="2551" spans="2:2">
      <c r="B2551" s="109"/>
    </row>
    <row r="2552" spans="2:2">
      <c r="B2552" s="109"/>
    </row>
    <row r="2553" spans="2:2">
      <c r="B2553" s="109"/>
    </row>
    <row r="2554" spans="2:2">
      <c r="B2554" s="109"/>
    </row>
    <row r="2555" spans="2:2">
      <c r="B2555" s="109"/>
    </row>
    <row r="2556" spans="2:2">
      <c r="B2556" s="109"/>
    </row>
    <row r="2557" spans="2:2">
      <c r="B2557" s="109"/>
    </row>
    <row r="2558" spans="2:2">
      <c r="B2558" s="109"/>
    </row>
    <row r="2559" spans="2:2">
      <c r="B2559" s="109"/>
    </row>
    <row r="2560" spans="2:2">
      <c r="B2560" s="109"/>
    </row>
    <row r="2561" spans="2:2">
      <c r="B2561" s="109"/>
    </row>
    <row r="2562" spans="2:2">
      <c r="B2562" s="109"/>
    </row>
    <row r="2563" spans="2:2">
      <c r="B2563" s="109"/>
    </row>
    <row r="2564" spans="2:2">
      <c r="B2564" s="109"/>
    </row>
    <row r="2565" spans="2:2">
      <c r="B2565" s="109"/>
    </row>
    <row r="2566" spans="2:2">
      <c r="B2566" s="109"/>
    </row>
    <row r="2567" spans="2:2">
      <c r="B2567" s="109"/>
    </row>
    <row r="2568" spans="2:2">
      <c r="B2568" s="109"/>
    </row>
    <row r="2569" spans="2:2">
      <c r="B2569" s="109"/>
    </row>
    <row r="2570" spans="2:2">
      <c r="B2570" s="109"/>
    </row>
    <row r="2571" spans="2:2">
      <c r="B2571" s="109"/>
    </row>
    <row r="2572" spans="2:2">
      <c r="B2572" s="109"/>
    </row>
    <row r="2573" spans="2:2">
      <c r="B2573" s="109"/>
    </row>
    <row r="2574" spans="2:2">
      <c r="B2574" s="109"/>
    </row>
    <row r="2575" spans="2:2">
      <c r="B2575" s="109"/>
    </row>
    <row r="2576" spans="2:2">
      <c r="B2576" s="109"/>
    </row>
    <row r="2577" spans="2:2">
      <c r="B2577" s="109"/>
    </row>
    <row r="2578" spans="2:2">
      <c r="B2578" s="109"/>
    </row>
    <row r="2579" spans="2:2">
      <c r="B2579" s="109"/>
    </row>
    <row r="2580" spans="2:2">
      <c r="B2580" s="109"/>
    </row>
    <row r="2581" spans="2:2">
      <c r="B2581" s="109"/>
    </row>
    <row r="2582" spans="2:2">
      <c r="B2582" s="109"/>
    </row>
    <row r="2583" spans="2:2">
      <c r="B2583" s="109"/>
    </row>
    <row r="2584" spans="2:2">
      <c r="B2584" s="109"/>
    </row>
    <row r="2585" spans="2:2">
      <c r="B2585" s="109"/>
    </row>
    <row r="2586" spans="2:2">
      <c r="B2586" s="109"/>
    </row>
    <row r="2587" spans="2:2">
      <c r="B2587" s="109"/>
    </row>
    <row r="2588" spans="2:2">
      <c r="B2588" s="109"/>
    </row>
    <row r="2589" spans="2:2">
      <c r="B2589" s="109"/>
    </row>
    <row r="2590" spans="2:2">
      <c r="B2590" s="109"/>
    </row>
    <row r="2591" spans="2:2">
      <c r="B2591" s="109"/>
    </row>
    <row r="2592" spans="2:2">
      <c r="B2592" s="109"/>
    </row>
    <row r="2593" spans="2:2">
      <c r="B2593" s="109"/>
    </row>
    <row r="2594" spans="2:2">
      <c r="B2594" s="109"/>
    </row>
    <row r="2595" spans="2:2">
      <c r="B2595" s="109"/>
    </row>
    <row r="2596" spans="2:2">
      <c r="B2596" s="109"/>
    </row>
    <row r="2597" spans="2:2">
      <c r="B2597" s="109"/>
    </row>
    <row r="2598" spans="2:2">
      <c r="B2598" s="109"/>
    </row>
    <row r="2599" spans="2:2">
      <c r="B2599" s="109"/>
    </row>
    <row r="2600" spans="2:2">
      <c r="B2600" s="109"/>
    </row>
    <row r="2601" spans="2:2">
      <c r="B2601" s="109"/>
    </row>
    <row r="2602" spans="2:2">
      <c r="B2602" s="109"/>
    </row>
    <row r="2603" spans="2:2">
      <c r="B2603" s="109"/>
    </row>
    <row r="2604" spans="2:2">
      <c r="B2604" s="109"/>
    </row>
    <row r="2605" spans="2:2">
      <c r="B2605" s="109"/>
    </row>
    <row r="2606" spans="2:2">
      <c r="B2606" s="109"/>
    </row>
    <row r="2607" spans="2:2">
      <c r="B2607" s="109"/>
    </row>
    <row r="2608" spans="2:2">
      <c r="B2608" s="109"/>
    </row>
    <row r="2609" spans="2:2">
      <c r="B2609" s="109"/>
    </row>
    <row r="2610" spans="2:2">
      <c r="B2610" s="109"/>
    </row>
    <row r="2611" spans="2:2">
      <c r="B2611" s="109"/>
    </row>
    <row r="2612" spans="2:2">
      <c r="B2612" s="109"/>
    </row>
    <row r="2613" spans="2:2">
      <c r="B2613" s="109"/>
    </row>
    <row r="2614" spans="2:2">
      <c r="B2614" s="109"/>
    </row>
    <row r="2615" spans="2:2">
      <c r="B2615" s="109"/>
    </row>
    <row r="2616" spans="2:2">
      <c r="B2616" s="109"/>
    </row>
    <row r="2617" spans="2:2">
      <c r="B2617" s="109"/>
    </row>
    <row r="2618" spans="2:2">
      <c r="B2618" s="109"/>
    </row>
    <row r="2619" spans="2:2">
      <c r="B2619" s="109"/>
    </row>
    <row r="2620" spans="2:2">
      <c r="B2620" s="109"/>
    </row>
    <row r="2621" spans="2:2">
      <c r="B2621" s="109"/>
    </row>
    <row r="2622" spans="2:2">
      <c r="B2622" s="109"/>
    </row>
    <row r="2623" spans="2:2">
      <c r="B2623" s="109"/>
    </row>
    <row r="2624" spans="2:2">
      <c r="B2624" s="109"/>
    </row>
    <row r="2625" spans="2:2">
      <c r="B2625" s="109"/>
    </row>
    <row r="2626" spans="2:2">
      <c r="B2626" s="109"/>
    </row>
    <row r="2627" spans="2:2">
      <c r="B2627" s="109"/>
    </row>
    <row r="2628" spans="2:2">
      <c r="B2628" s="109"/>
    </row>
    <row r="2629" spans="2:2">
      <c r="B2629" s="109"/>
    </row>
    <row r="2630" spans="2:2">
      <c r="B2630" s="109"/>
    </row>
    <row r="2631" spans="2:2">
      <c r="B2631" s="109"/>
    </row>
    <row r="2632" spans="2:2">
      <c r="B2632" s="109"/>
    </row>
    <row r="2633" spans="2:2">
      <c r="B2633" s="109"/>
    </row>
    <row r="2634" spans="2:2">
      <c r="B2634" s="109"/>
    </row>
    <row r="2635" spans="2:2">
      <c r="B2635" s="109"/>
    </row>
    <row r="2636" spans="2:2">
      <c r="B2636" s="109"/>
    </row>
    <row r="2637" spans="2:2">
      <c r="B2637" s="109"/>
    </row>
    <row r="2638" spans="2:2">
      <c r="B2638" s="109"/>
    </row>
    <row r="2639" spans="2:2">
      <c r="B2639" s="109"/>
    </row>
    <row r="2640" spans="2:2">
      <c r="B2640" s="109"/>
    </row>
    <row r="2641" spans="2:2">
      <c r="B2641" s="109"/>
    </row>
    <row r="2642" spans="2:2">
      <c r="B2642" s="109"/>
    </row>
    <row r="2643" spans="2:2">
      <c r="B2643" s="109"/>
    </row>
    <row r="2644" spans="2:2">
      <c r="B2644" s="109"/>
    </row>
    <row r="2645" spans="2:2">
      <c r="B2645" s="109"/>
    </row>
    <row r="2646" spans="2:2">
      <c r="B2646" s="109"/>
    </row>
    <row r="2647" spans="2:2">
      <c r="B2647" s="109"/>
    </row>
    <row r="2648" spans="2:2">
      <c r="B2648" s="109"/>
    </row>
    <row r="2649" spans="2:2">
      <c r="B2649" s="109"/>
    </row>
    <row r="2650" spans="2:2">
      <c r="B2650" s="109"/>
    </row>
    <row r="2651" spans="2:2">
      <c r="B2651" s="109"/>
    </row>
    <row r="2652" spans="2:2">
      <c r="B2652" s="109"/>
    </row>
    <row r="2653" spans="2:2">
      <c r="B2653" s="109"/>
    </row>
    <row r="2654" spans="2:2">
      <c r="B2654" s="109"/>
    </row>
    <row r="2655" spans="2:2">
      <c r="B2655" s="109"/>
    </row>
    <row r="2656" spans="2:2">
      <c r="B2656" s="109"/>
    </row>
    <row r="2657" spans="2:2">
      <c r="B2657" s="109"/>
    </row>
    <row r="2658" spans="2:2">
      <c r="B2658" s="109"/>
    </row>
    <row r="2659" spans="2:2">
      <c r="B2659" s="109"/>
    </row>
    <row r="2660" spans="2:2">
      <c r="B2660" s="109"/>
    </row>
    <row r="2661" spans="2:2">
      <c r="B2661" s="109"/>
    </row>
    <row r="2662" spans="2:2">
      <c r="B2662" s="109"/>
    </row>
    <row r="2663" spans="2:2">
      <c r="B2663" s="109"/>
    </row>
    <row r="2664" spans="2:2">
      <c r="B2664" s="109"/>
    </row>
    <row r="2665" spans="2:2">
      <c r="B2665" s="109"/>
    </row>
    <row r="2666" spans="2:2">
      <c r="B2666" s="109"/>
    </row>
    <row r="2667" spans="2:2">
      <c r="B2667" s="109"/>
    </row>
    <row r="2668" spans="2:2">
      <c r="B2668" s="109"/>
    </row>
    <row r="2669" spans="2:2">
      <c r="B2669" s="109"/>
    </row>
    <row r="2670" spans="2:2">
      <c r="B2670" s="109"/>
    </row>
    <row r="2671" spans="2:2">
      <c r="B2671" s="109"/>
    </row>
    <row r="2672" spans="2:2">
      <c r="B2672" s="109"/>
    </row>
    <row r="2673" spans="2:2">
      <c r="B2673" s="109"/>
    </row>
    <row r="2674" spans="2:2">
      <c r="B2674" s="109"/>
    </row>
    <row r="2675" spans="2:2">
      <c r="B2675" s="109"/>
    </row>
    <row r="2676" spans="2:2">
      <c r="B2676" s="109"/>
    </row>
    <row r="2677" spans="2:2">
      <c r="B2677" s="109"/>
    </row>
    <row r="2678" spans="2:2">
      <c r="B2678" s="109"/>
    </row>
    <row r="2679" spans="2:2">
      <c r="B2679" s="109"/>
    </row>
    <row r="2680" spans="2:2">
      <c r="B2680" s="109"/>
    </row>
    <row r="2681" spans="2:2">
      <c r="B2681" s="109"/>
    </row>
    <row r="2682" spans="2:2">
      <c r="B2682" s="109"/>
    </row>
    <row r="2683" spans="2:2">
      <c r="B2683" s="109"/>
    </row>
    <row r="2684" spans="2:2">
      <c r="B2684" s="109"/>
    </row>
    <row r="2685" spans="2:2">
      <c r="B2685" s="109"/>
    </row>
    <row r="2686" spans="2:2">
      <c r="B2686" s="109"/>
    </row>
    <row r="2687" spans="2:2">
      <c r="B2687" s="109"/>
    </row>
    <row r="2688" spans="2:2">
      <c r="B2688" s="109"/>
    </row>
    <row r="2689" spans="2:2">
      <c r="B2689" s="109"/>
    </row>
    <row r="2690" spans="2:2">
      <c r="B2690" s="109"/>
    </row>
    <row r="2691" spans="2:2">
      <c r="B2691" s="109"/>
    </row>
    <row r="2692" spans="2:2">
      <c r="B2692" s="109"/>
    </row>
    <row r="2693" spans="2:2">
      <c r="B2693" s="109"/>
    </row>
    <row r="2694" spans="2:2">
      <c r="B2694" s="109"/>
    </row>
    <row r="2695" spans="2:2">
      <c r="B2695" s="109"/>
    </row>
    <row r="2696" spans="2:2">
      <c r="B2696" s="109"/>
    </row>
    <row r="2697" spans="2:2">
      <c r="B2697" s="109"/>
    </row>
    <row r="2698" spans="2:2">
      <c r="B2698" s="109"/>
    </row>
    <row r="2699" spans="2:2">
      <c r="B2699" s="109"/>
    </row>
    <row r="2700" spans="2:2">
      <c r="B2700" s="109"/>
    </row>
    <row r="2701" spans="2:2">
      <c r="B2701" s="109"/>
    </row>
    <row r="2702" spans="2:2">
      <c r="B2702" s="109"/>
    </row>
    <row r="2703" spans="2:2">
      <c r="B2703" s="109"/>
    </row>
    <row r="2704" spans="2:2">
      <c r="B2704" s="109"/>
    </row>
    <row r="2705" spans="2:2">
      <c r="B2705" s="109"/>
    </row>
    <row r="2706" spans="2:2">
      <c r="B2706" s="109"/>
    </row>
    <row r="2707" spans="2:2">
      <c r="B2707" s="109"/>
    </row>
    <row r="2708" spans="2:2">
      <c r="B2708" s="109"/>
    </row>
    <row r="2709" spans="2:2">
      <c r="B2709" s="109"/>
    </row>
    <row r="2710" spans="2:2">
      <c r="B2710" s="109"/>
    </row>
    <row r="2711" spans="2:2">
      <c r="B2711" s="109"/>
    </row>
    <row r="2712" spans="2:2">
      <c r="B2712" s="109"/>
    </row>
    <row r="2713" spans="2:2">
      <c r="B2713" s="109"/>
    </row>
    <row r="2714" spans="2:2">
      <c r="B2714" s="109"/>
    </row>
    <row r="2715" spans="2:2">
      <c r="B2715" s="109"/>
    </row>
    <row r="2716" spans="2:2">
      <c r="B2716" s="109"/>
    </row>
    <row r="2717" spans="2:2">
      <c r="B2717" s="109"/>
    </row>
    <row r="2718" spans="2:2">
      <c r="B2718" s="109"/>
    </row>
    <row r="2719" spans="2:2">
      <c r="B2719" s="109"/>
    </row>
    <row r="2720" spans="2:2">
      <c r="B2720" s="109"/>
    </row>
    <row r="2721" spans="2:2">
      <c r="B2721" s="109"/>
    </row>
    <row r="2722" spans="2:2">
      <c r="B2722" s="109"/>
    </row>
    <row r="2723" spans="2:2">
      <c r="B2723" s="109"/>
    </row>
    <row r="2724" spans="2:2">
      <c r="B2724" s="109"/>
    </row>
    <row r="2725" spans="2:2">
      <c r="B2725" s="109"/>
    </row>
    <row r="2726" spans="2:2">
      <c r="B2726" s="109"/>
    </row>
    <row r="2727" spans="2:2">
      <c r="B2727" s="109"/>
    </row>
    <row r="2728" spans="2:2">
      <c r="B2728" s="109"/>
    </row>
    <row r="2729" spans="2:2">
      <c r="B2729" s="109"/>
    </row>
    <row r="2730" spans="2:2">
      <c r="B2730" s="109"/>
    </row>
    <row r="2731" spans="2:2">
      <c r="B2731" s="109"/>
    </row>
    <row r="2732" spans="2:2">
      <c r="B2732" s="109"/>
    </row>
    <row r="2733" spans="2:2">
      <c r="B2733" s="109"/>
    </row>
    <row r="2734" spans="2:2">
      <c r="B2734" s="109"/>
    </row>
    <row r="2735" spans="2:2">
      <c r="B2735" s="109"/>
    </row>
    <row r="2736" spans="2:2">
      <c r="B2736" s="109"/>
    </row>
    <row r="2737" spans="2:2">
      <c r="B2737" s="109"/>
    </row>
    <row r="2738" spans="2:2">
      <c r="B2738" s="109"/>
    </row>
    <row r="2739" spans="2:2">
      <c r="B2739" s="109"/>
    </row>
    <row r="2740" spans="2:2">
      <c r="B2740" s="109"/>
    </row>
    <row r="2741" spans="2:2">
      <c r="B2741" s="109"/>
    </row>
    <row r="2742" spans="2:2">
      <c r="B2742" s="109"/>
    </row>
    <row r="2743" spans="2:2">
      <c r="B2743" s="109"/>
    </row>
    <row r="2744" spans="2:2">
      <c r="B2744" s="109"/>
    </row>
    <row r="2745" spans="2:2">
      <c r="B2745" s="109"/>
    </row>
    <row r="2746" spans="2:2">
      <c r="B2746" s="109"/>
    </row>
    <row r="2747" spans="2:2">
      <c r="B2747" s="109"/>
    </row>
    <row r="2748" spans="2:2">
      <c r="B2748" s="109"/>
    </row>
    <row r="2749" spans="2:2">
      <c r="B2749" s="109"/>
    </row>
    <row r="2750" spans="2:2">
      <c r="B2750" s="109"/>
    </row>
    <row r="2751" spans="2:2">
      <c r="B2751" s="109"/>
    </row>
    <row r="2752" spans="2:2">
      <c r="B2752" s="109"/>
    </row>
    <row r="2753" spans="2:2">
      <c r="B2753" s="109"/>
    </row>
    <row r="2754" spans="2:2">
      <c r="B2754" s="109"/>
    </row>
    <row r="2755" spans="2:2">
      <c r="B2755" s="109"/>
    </row>
    <row r="2756" spans="2:2">
      <c r="B2756" s="109"/>
    </row>
    <row r="2757" spans="2:2">
      <c r="B2757" s="109"/>
    </row>
    <row r="2758" spans="2:2">
      <c r="B2758" s="109"/>
    </row>
    <row r="2759" spans="2:2">
      <c r="B2759" s="109"/>
    </row>
    <row r="2760" spans="2:2">
      <c r="B2760" s="109"/>
    </row>
    <row r="2761" spans="2:2">
      <c r="B2761" s="109"/>
    </row>
    <row r="2762" spans="2:2">
      <c r="B2762" s="109"/>
    </row>
    <row r="2763" spans="2:2">
      <c r="B2763" s="109"/>
    </row>
    <row r="2764" spans="2:2">
      <c r="B2764" s="109"/>
    </row>
    <row r="2765" spans="2:2">
      <c r="B2765" s="109"/>
    </row>
    <row r="2766" spans="2:2">
      <c r="B2766" s="109"/>
    </row>
    <row r="2767" spans="2:2">
      <c r="B2767" s="109"/>
    </row>
    <row r="2768" spans="2:2">
      <c r="B2768" s="109"/>
    </row>
    <row r="2769" spans="2:2">
      <c r="B2769" s="109"/>
    </row>
    <row r="2770" spans="2:2">
      <c r="B2770" s="109"/>
    </row>
    <row r="2771" spans="2:2">
      <c r="B2771" s="109"/>
    </row>
    <row r="2772" spans="2:2">
      <c r="B2772" s="109"/>
    </row>
    <row r="2773" spans="2:2">
      <c r="B2773" s="109"/>
    </row>
    <row r="2774" spans="2:2">
      <c r="B2774" s="109"/>
    </row>
    <row r="2775" spans="2:2">
      <c r="B2775" s="109"/>
    </row>
    <row r="2776" spans="2:2">
      <c r="B2776" s="109"/>
    </row>
    <row r="2777" spans="2:2">
      <c r="B2777" s="109"/>
    </row>
    <row r="2778" spans="2:2">
      <c r="B2778" s="109"/>
    </row>
    <row r="2779" spans="2:2">
      <c r="B2779" s="109"/>
    </row>
    <row r="2780" spans="2:2">
      <c r="B2780" s="109"/>
    </row>
    <row r="2781" spans="2:2">
      <c r="B2781" s="109"/>
    </row>
    <row r="2782" spans="2:2">
      <c r="B2782" s="109"/>
    </row>
    <row r="2783" spans="2:2">
      <c r="B2783" s="109"/>
    </row>
    <row r="2784" spans="2:2">
      <c r="B2784" s="109"/>
    </row>
    <row r="2785" spans="2:2">
      <c r="B2785" s="109"/>
    </row>
    <row r="2786" spans="2:2">
      <c r="B2786" s="109"/>
    </row>
    <row r="2787" spans="2:2">
      <c r="B2787" s="109"/>
    </row>
    <row r="2788" spans="2:2">
      <c r="B2788" s="109"/>
    </row>
    <row r="2789" spans="2:2">
      <c r="B2789" s="109"/>
    </row>
    <row r="2790" spans="2:2">
      <c r="B2790" s="109"/>
    </row>
    <row r="2791" spans="2:2">
      <c r="B2791" s="109"/>
    </row>
    <row r="2792" spans="2:2">
      <c r="B2792" s="109"/>
    </row>
    <row r="2793" spans="2:2">
      <c r="B2793" s="109"/>
    </row>
    <row r="2794" spans="2:2">
      <c r="B2794" s="109"/>
    </row>
    <row r="2795" spans="2:2">
      <c r="B2795" s="109"/>
    </row>
    <row r="2796" spans="2:2">
      <c r="B2796" s="109"/>
    </row>
    <row r="2797" spans="2:2">
      <c r="B2797" s="109"/>
    </row>
    <row r="2798" spans="2:2">
      <c r="B2798" s="109"/>
    </row>
    <row r="2799" spans="2:2">
      <c r="B2799" s="109"/>
    </row>
    <row r="2800" spans="2:2">
      <c r="B2800" s="109"/>
    </row>
    <row r="2801" spans="2:2">
      <c r="B2801" s="109"/>
    </row>
    <row r="2802" spans="2:2">
      <c r="B2802" s="109"/>
    </row>
    <row r="2803" spans="2:2">
      <c r="B2803" s="109"/>
    </row>
    <row r="2804" spans="2:2">
      <c r="B2804" s="109"/>
    </row>
    <row r="2805" spans="2:2">
      <c r="B2805" s="109"/>
    </row>
    <row r="2806" spans="2:2">
      <c r="B2806" s="109"/>
    </row>
    <row r="2807" spans="2:2">
      <c r="B2807" s="109"/>
    </row>
    <row r="2808" spans="2:2">
      <c r="B2808" s="109"/>
    </row>
    <row r="2809" spans="2:2">
      <c r="B2809" s="109"/>
    </row>
    <row r="2810" spans="2:2">
      <c r="B2810" s="109"/>
    </row>
    <row r="2811" spans="2:2">
      <c r="B2811" s="109"/>
    </row>
    <row r="2812" spans="2:2">
      <c r="B2812" s="109"/>
    </row>
    <row r="2813" spans="2:2">
      <c r="B2813" s="109"/>
    </row>
    <row r="2814" spans="2:2">
      <c r="B2814" s="109"/>
    </row>
    <row r="2815" spans="2:2">
      <c r="B2815" s="109"/>
    </row>
    <row r="2816" spans="2:2">
      <c r="B2816" s="109"/>
    </row>
    <row r="2817" spans="2:2">
      <c r="B2817" s="109"/>
    </row>
    <row r="2818" spans="2:2">
      <c r="B2818" s="109"/>
    </row>
    <row r="2819" spans="2:2">
      <c r="B2819" s="109"/>
    </row>
    <row r="2820" spans="2:2">
      <c r="B2820" s="109"/>
    </row>
    <row r="2821" spans="2:2">
      <c r="B2821" s="109"/>
    </row>
    <row r="2822" spans="2:2">
      <c r="B2822" s="109"/>
    </row>
    <row r="2823" spans="2:2">
      <c r="B2823" s="109"/>
    </row>
    <row r="2824" spans="2:2">
      <c r="B2824" s="109"/>
    </row>
    <row r="2825" spans="2:2">
      <c r="B2825" s="109"/>
    </row>
    <row r="2826" spans="2:2">
      <c r="B2826" s="109"/>
    </row>
    <row r="2827" spans="2:2">
      <c r="B2827" s="109"/>
    </row>
    <row r="2828" spans="2:2">
      <c r="B2828" s="109"/>
    </row>
    <row r="2829" spans="2:2">
      <c r="B2829" s="109"/>
    </row>
    <row r="2830" spans="2:2">
      <c r="B2830" s="109"/>
    </row>
    <row r="2831" spans="2:2">
      <c r="B2831" s="109"/>
    </row>
    <row r="2832" spans="2:2">
      <c r="B2832" s="109"/>
    </row>
    <row r="2833" spans="2:2">
      <c r="B2833" s="109"/>
    </row>
    <row r="2834" spans="2:2">
      <c r="B2834" s="109"/>
    </row>
    <row r="2835" spans="2:2">
      <c r="B2835" s="109"/>
    </row>
    <row r="2836" spans="2:2">
      <c r="B2836" s="109"/>
    </row>
    <row r="2837" spans="2:2">
      <c r="B2837" s="109"/>
    </row>
    <row r="2838" spans="2:2">
      <c r="B2838" s="109"/>
    </row>
    <row r="2839" spans="2:2">
      <c r="B2839" s="109"/>
    </row>
    <row r="2840" spans="2:2">
      <c r="B2840" s="109"/>
    </row>
    <row r="2841" spans="2:2">
      <c r="B2841" s="109"/>
    </row>
    <row r="2842" spans="2:2">
      <c r="B2842" s="109"/>
    </row>
    <row r="2843" spans="2:2">
      <c r="B2843" s="109"/>
    </row>
    <row r="2844" spans="2:2">
      <c r="B2844" s="109"/>
    </row>
    <row r="2845" spans="2:2">
      <c r="B2845" s="109"/>
    </row>
    <row r="2846" spans="2:2">
      <c r="B2846" s="109"/>
    </row>
  </sheetData>
  <sortState xmlns:xlrd2="http://schemas.microsoft.com/office/spreadsheetml/2017/richdata2" ref="A8:M65">
    <sortCondition ref="A7:A65"/>
  </sortState>
  <conditionalFormatting sqref="C8">
    <cfRule type="duplicateValues" dxfId="29"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8D01-DB1F-8B4D-8567-7FA3F5967154}">
  <dimension ref="A1:BF40"/>
  <sheetViews>
    <sheetView topLeftCell="A13" workbookViewId="0">
      <selection activeCell="I32" sqref="I32"/>
    </sheetView>
  </sheetViews>
  <sheetFormatPr defaultColWidth="11.42578125" defaultRowHeight="15"/>
  <cols>
    <col min="3" max="3" width="31" customWidth="1"/>
    <col min="4" max="4" width="11.85546875" bestFit="1" customWidth="1"/>
    <col min="5" max="5" width="28.42578125" customWidth="1"/>
  </cols>
  <sheetData>
    <row r="1" spans="1:58">
      <c r="A1" s="200"/>
      <c r="B1" s="200"/>
      <c r="C1" s="200"/>
      <c r="D1" s="200"/>
      <c r="E1" s="200"/>
      <c r="F1" s="201"/>
      <c r="G1" s="202" t="s">
        <v>721</v>
      </c>
      <c r="H1" s="203" t="s">
        <v>719</v>
      </c>
      <c r="I1" s="202" t="s">
        <v>725</v>
      </c>
      <c r="J1" s="202" t="s">
        <v>723</v>
      </c>
      <c r="K1" s="202" t="s">
        <v>727</v>
      </c>
      <c r="L1" s="202" t="s">
        <v>729</v>
      </c>
      <c r="M1" s="202" t="s">
        <v>731</v>
      </c>
      <c r="N1" s="202" t="s">
        <v>844</v>
      </c>
      <c r="O1" s="202" t="s">
        <v>733</v>
      </c>
      <c r="P1" s="202" t="s">
        <v>735</v>
      </c>
      <c r="Q1" s="202" t="s">
        <v>737</v>
      </c>
      <c r="R1" s="202" t="s">
        <v>739</v>
      </c>
      <c r="S1" s="202" t="s">
        <v>746</v>
      </c>
      <c r="T1" s="202" t="s">
        <v>741</v>
      </c>
      <c r="U1" s="202" t="s">
        <v>742</v>
      </c>
      <c r="V1" s="202" t="s">
        <v>744</v>
      </c>
      <c r="W1" s="202" t="s">
        <v>748</v>
      </c>
      <c r="X1" s="202" t="s">
        <v>750</v>
      </c>
      <c r="Y1" s="202" t="s">
        <v>752</v>
      </c>
      <c r="Z1" s="202" t="s">
        <v>758</v>
      </c>
      <c r="AA1" s="202" t="s">
        <v>756</v>
      </c>
      <c r="AB1" s="202" t="s">
        <v>754</v>
      </c>
      <c r="AC1" s="202" t="s">
        <v>760</v>
      </c>
      <c r="AD1" s="202" t="s">
        <v>762</v>
      </c>
      <c r="AE1" s="202" t="s">
        <v>766</v>
      </c>
      <c r="AF1" s="202" t="s">
        <v>764</v>
      </c>
      <c r="AG1" s="202" t="s">
        <v>768</v>
      </c>
      <c r="AH1" s="202" t="s">
        <v>782</v>
      </c>
      <c r="AI1" s="202" t="s">
        <v>784</v>
      </c>
      <c r="AJ1" s="202" t="s">
        <v>770</v>
      </c>
      <c r="AK1" s="202" t="s">
        <v>774</v>
      </c>
      <c r="AL1" s="202" t="s">
        <v>776</v>
      </c>
      <c r="AM1" s="202" t="s">
        <v>778</v>
      </c>
      <c r="AN1" s="202" t="s">
        <v>772</v>
      </c>
      <c r="AO1" s="202" t="s">
        <v>780</v>
      </c>
      <c r="AP1" s="202" t="s">
        <v>786</v>
      </c>
      <c r="AQ1" s="202" t="s">
        <v>788</v>
      </c>
      <c r="AR1" s="202" t="s">
        <v>790</v>
      </c>
      <c r="AS1" s="202" t="s">
        <v>792</v>
      </c>
      <c r="AT1" s="202" t="s">
        <v>794</v>
      </c>
      <c r="AU1" s="202" t="s">
        <v>796</v>
      </c>
      <c r="AV1" s="202" t="s">
        <v>798</v>
      </c>
      <c r="AW1" s="202" t="s">
        <v>800</v>
      </c>
      <c r="AX1" s="202" t="s">
        <v>802</v>
      </c>
      <c r="AY1" s="202" t="s">
        <v>804</v>
      </c>
      <c r="AZ1" s="202" t="s">
        <v>808</v>
      </c>
      <c r="BA1" s="202" t="s">
        <v>806</v>
      </c>
      <c r="BB1" s="202" t="s">
        <v>810</v>
      </c>
      <c r="BC1" s="202" t="s">
        <v>814</v>
      </c>
      <c r="BD1" s="202" t="s">
        <v>812</v>
      </c>
      <c r="BE1" s="202" t="s">
        <v>816</v>
      </c>
    </row>
    <row r="2" spans="1:58">
      <c r="A2" s="204" t="s">
        <v>957</v>
      </c>
      <c r="B2" s="204"/>
      <c r="C2" s="204"/>
      <c r="D2" s="204"/>
      <c r="E2" s="204" t="s">
        <v>958</v>
      </c>
      <c r="F2" s="179" t="s">
        <v>958</v>
      </c>
      <c r="G2" s="180">
        <v>42794000000000</v>
      </c>
      <c r="H2" s="181">
        <v>147454000000000</v>
      </c>
      <c r="I2" s="180">
        <v>109316000000000</v>
      </c>
      <c r="J2" s="180">
        <v>201850000000000</v>
      </c>
      <c r="K2" s="180">
        <v>949425000000000</v>
      </c>
      <c r="L2" s="180">
        <v>241602000000000</v>
      </c>
      <c r="M2" s="180">
        <v>168695000000000</v>
      </c>
      <c r="N2" s="180">
        <v>21921000000000</v>
      </c>
      <c r="O2" s="180">
        <v>36290000000000</v>
      </c>
      <c r="P2" s="180">
        <v>520518000000000</v>
      </c>
      <c r="Q2" s="180">
        <v>341987000000000</v>
      </c>
      <c r="R2" s="180">
        <v>19144000000000</v>
      </c>
      <c r="S2" s="180">
        <v>137820000000000</v>
      </c>
      <c r="T2" s="180">
        <v>82991000000000</v>
      </c>
      <c r="U2" s="180">
        <v>595115000000000</v>
      </c>
      <c r="V2" s="180">
        <v>282418000000000</v>
      </c>
      <c r="W2" s="180">
        <v>120380000000000</v>
      </c>
      <c r="X2" s="180">
        <v>156505000000000</v>
      </c>
      <c r="Y2" s="180">
        <v>146529000000000</v>
      </c>
      <c r="Z2" s="180">
        <v>292296000000000</v>
      </c>
      <c r="AA2" s="180">
        <v>207204000000000</v>
      </c>
      <c r="AB2" s="180">
        <v>72071000000000</v>
      </c>
      <c r="AC2" s="180">
        <v>506150000000000</v>
      </c>
      <c r="AD2" s="180">
        <v>264447000000000</v>
      </c>
      <c r="AE2" s="180">
        <v>256204000000000</v>
      </c>
      <c r="AF2" s="180">
        <v>91843000000000</v>
      </c>
      <c r="AG2" s="180">
        <v>62261000000000</v>
      </c>
      <c r="AH2" s="180">
        <v>315928000000000</v>
      </c>
      <c r="AI2" s="180">
        <v>35962000000000</v>
      </c>
      <c r="AJ2" s="180">
        <v>83551000000000</v>
      </c>
      <c r="AK2" s="180">
        <v>64602000000000</v>
      </c>
      <c r="AL2" s="180">
        <v>387625000000000</v>
      </c>
      <c r="AM2" s="180">
        <v>79504000000000</v>
      </c>
      <c r="AN2" s="180">
        <v>109545000000000</v>
      </c>
      <c r="AO2" s="180">
        <v>810721000000000</v>
      </c>
      <c r="AP2" s="180">
        <v>523824000000000</v>
      </c>
      <c r="AQ2" s="180">
        <v>158514000000000</v>
      </c>
      <c r="AR2" s="180">
        <v>148758000000000</v>
      </c>
      <c r="AS2" s="180">
        <v>555206000000000</v>
      </c>
      <c r="AT2" s="180">
        <v>47298000000000</v>
      </c>
      <c r="AU2" s="180">
        <v>150912000000000</v>
      </c>
      <c r="AV2" s="180">
        <v>37490000000000</v>
      </c>
      <c r="AW2" s="180">
        <v>233647000000000</v>
      </c>
      <c r="AX2" s="180">
        <v>778830000000000</v>
      </c>
      <c r="AY2" s="180">
        <v>121626000000000</v>
      </c>
      <c r="AZ2" s="180">
        <v>283603000000000</v>
      </c>
      <c r="BA2" s="180">
        <v>41067000000000</v>
      </c>
      <c r="BB2" s="180">
        <v>267657000000000</v>
      </c>
      <c r="BC2" s="180">
        <v>276095000000000</v>
      </c>
      <c r="BD2" s="180">
        <v>76934000000000</v>
      </c>
      <c r="BE2" s="180">
        <v>30903000000000</v>
      </c>
      <c r="BF2" s="6">
        <f>SUM(G2:BE2)</f>
        <v>1.1695032E+16</v>
      </c>
    </row>
    <row r="3" spans="1:58">
      <c r="A3" s="204" t="s">
        <v>959</v>
      </c>
      <c r="B3" s="204"/>
      <c r="C3" s="204"/>
      <c r="D3" s="204"/>
      <c r="E3" s="204" t="s">
        <v>960</v>
      </c>
      <c r="F3" s="182" t="s">
        <v>961</v>
      </c>
      <c r="G3" s="183">
        <v>0</v>
      </c>
      <c r="H3" s="184">
        <v>0</v>
      </c>
      <c r="I3" s="183">
        <v>0</v>
      </c>
      <c r="J3" s="183">
        <v>0</v>
      </c>
      <c r="K3" s="183">
        <v>0</v>
      </c>
      <c r="L3" s="183">
        <v>0</v>
      </c>
      <c r="M3" s="183">
        <v>0</v>
      </c>
      <c r="N3" s="183">
        <v>0</v>
      </c>
      <c r="O3" s="183">
        <v>0</v>
      </c>
      <c r="P3" s="183">
        <v>0</v>
      </c>
      <c r="Q3" s="183">
        <v>0</v>
      </c>
      <c r="R3" s="183">
        <v>0</v>
      </c>
      <c r="S3" s="183">
        <v>0</v>
      </c>
      <c r="T3" s="183">
        <v>0</v>
      </c>
      <c r="U3" s="183">
        <v>0</v>
      </c>
      <c r="V3" s="183">
        <v>0</v>
      </c>
      <c r="W3" s="183">
        <v>0</v>
      </c>
      <c r="X3" s="183">
        <v>0</v>
      </c>
      <c r="Y3" s="183">
        <v>0</v>
      </c>
      <c r="Z3" s="183">
        <v>0</v>
      </c>
      <c r="AA3" s="183">
        <v>0</v>
      </c>
      <c r="AB3" s="183">
        <v>0</v>
      </c>
      <c r="AC3" s="183">
        <v>0</v>
      </c>
      <c r="AD3" s="183">
        <v>0</v>
      </c>
      <c r="AE3" s="183">
        <v>0</v>
      </c>
      <c r="AF3" s="183">
        <v>0</v>
      </c>
      <c r="AG3" s="183">
        <v>0</v>
      </c>
      <c r="AH3" s="183">
        <v>0</v>
      </c>
      <c r="AI3" s="183">
        <v>0</v>
      </c>
      <c r="AJ3" s="183">
        <v>0</v>
      </c>
      <c r="AK3" s="183">
        <v>0</v>
      </c>
      <c r="AL3" s="183">
        <v>0</v>
      </c>
      <c r="AM3" s="183">
        <v>0</v>
      </c>
      <c r="AN3" s="183">
        <v>0</v>
      </c>
      <c r="AO3" s="183">
        <v>0</v>
      </c>
      <c r="AP3" s="183">
        <v>0</v>
      </c>
      <c r="AQ3" s="183">
        <v>0</v>
      </c>
      <c r="AR3" s="183">
        <v>0</v>
      </c>
      <c r="AS3" s="183">
        <v>0</v>
      </c>
      <c r="AT3" s="183">
        <v>0</v>
      </c>
      <c r="AU3" s="183">
        <v>0</v>
      </c>
      <c r="AV3" s="183">
        <v>0</v>
      </c>
      <c r="AW3" s="183">
        <v>0</v>
      </c>
      <c r="AX3" s="183">
        <v>0</v>
      </c>
      <c r="AY3" s="183">
        <v>0</v>
      </c>
      <c r="AZ3" s="183">
        <v>0</v>
      </c>
      <c r="BA3" s="183">
        <v>0</v>
      </c>
      <c r="BB3" s="183">
        <v>0</v>
      </c>
      <c r="BC3" s="183">
        <v>0</v>
      </c>
      <c r="BD3" s="183">
        <v>0</v>
      </c>
      <c r="BE3" s="183">
        <v>0</v>
      </c>
      <c r="BF3" s="6">
        <f t="shared" ref="BF3:BF19" si="0">SUM(G3:BE3)</f>
        <v>0</v>
      </c>
    </row>
    <row r="4" spans="1:58">
      <c r="A4" s="204" t="s">
        <v>962</v>
      </c>
      <c r="B4" s="204"/>
      <c r="C4" s="204"/>
      <c r="D4" s="204"/>
      <c r="E4" s="204" t="s">
        <v>963</v>
      </c>
      <c r="F4" s="182" t="s">
        <v>964</v>
      </c>
      <c r="G4" s="183">
        <v>7955000000000</v>
      </c>
      <c r="H4" s="184">
        <v>144000000000</v>
      </c>
      <c r="I4" s="183">
        <v>39000000000</v>
      </c>
      <c r="J4" s="183">
        <v>10000000000</v>
      </c>
      <c r="K4" s="183">
        <v>539000000000</v>
      </c>
      <c r="L4" s="183">
        <v>131000000000</v>
      </c>
      <c r="M4" s="183">
        <v>53388000000000</v>
      </c>
      <c r="N4" s="183">
        <v>577000000000</v>
      </c>
      <c r="O4" s="183">
        <v>2398000000000</v>
      </c>
      <c r="P4" s="183">
        <v>84000000000</v>
      </c>
      <c r="Q4" s="183">
        <v>82000000000</v>
      </c>
      <c r="R4" s="183">
        <v>1000000000</v>
      </c>
      <c r="S4" s="183">
        <v>839000000000</v>
      </c>
      <c r="T4" s="183">
        <v>701000000000</v>
      </c>
      <c r="U4" s="183">
        <v>445000000000</v>
      </c>
      <c r="V4" s="183">
        <v>1176000000000</v>
      </c>
      <c r="W4" s="183">
        <v>18000000000</v>
      </c>
      <c r="X4" s="183">
        <v>622000000000</v>
      </c>
      <c r="Y4" s="183">
        <v>18000000000</v>
      </c>
      <c r="Z4" s="183">
        <v>71685000000000</v>
      </c>
      <c r="AA4" s="183">
        <v>14060000000000</v>
      </c>
      <c r="AB4" s="183">
        <v>26888000000000</v>
      </c>
      <c r="AC4" s="183">
        <v>2923000000000</v>
      </c>
      <c r="AD4" s="183">
        <v>4397000000000</v>
      </c>
      <c r="AE4" s="183">
        <v>190000000000</v>
      </c>
      <c r="AF4" s="183">
        <v>1000000000</v>
      </c>
      <c r="AG4" s="183">
        <v>433000000000</v>
      </c>
      <c r="AH4" s="183">
        <v>5472000000000</v>
      </c>
      <c r="AI4" s="183">
        <v>840000000000</v>
      </c>
      <c r="AJ4" s="183">
        <v>94000000000</v>
      </c>
      <c r="AK4" s="183">
        <v>19284000000000</v>
      </c>
      <c r="AL4" s="183">
        <v>23994000000000</v>
      </c>
      <c r="AM4" s="183">
        <v>7000000000</v>
      </c>
      <c r="AN4" s="183">
        <v>274000000000</v>
      </c>
      <c r="AO4" s="183">
        <v>102249000000000</v>
      </c>
      <c r="AP4" s="183">
        <v>7665000000000</v>
      </c>
      <c r="AQ4" s="183">
        <v>24000000000</v>
      </c>
      <c r="AR4" s="183">
        <v>1863000000000</v>
      </c>
      <c r="AS4" s="183">
        <v>74997000000000</v>
      </c>
      <c r="AT4" s="183">
        <v>13640000000000</v>
      </c>
      <c r="AU4" s="183">
        <v>480000000000</v>
      </c>
      <c r="AV4" s="183">
        <v>514000000000</v>
      </c>
      <c r="AW4" s="183">
        <v>283000000000</v>
      </c>
      <c r="AX4" s="183">
        <v>7000000000</v>
      </c>
      <c r="AY4" s="183">
        <v>127000000000</v>
      </c>
      <c r="AZ4" s="183">
        <v>12101000000000</v>
      </c>
      <c r="BA4" s="183">
        <v>9665000000000</v>
      </c>
      <c r="BB4" s="183">
        <v>4097000000000</v>
      </c>
      <c r="BC4" s="183">
        <v>4514000000000</v>
      </c>
      <c r="BD4" s="183">
        <v>1390000000000</v>
      </c>
      <c r="BE4" s="183">
        <v>128000000000</v>
      </c>
      <c r="BF4" s="6">
        <f t="shared" si="0"/>
        <v>473453000000000</v>
      </c>
    </row>
    <row r="5" spans="1:58">
      <c r="A5" s="204" t="s">
        <v>965</v>
      </c>
      <c r="B5" s="204"/>
      <c r="C5" s="204"/>
      <c r="D5" s="204"/>
      <c r="E5" s="204" t="s">
        <v>966</v>
      </c>
      <c r="F5" s="182" t="s">
        <v>635</v>
      </c>
      <c r="G5" s="183">
        <v>7110000000000</v>
      </c>
      <c r="H5" s="184">
        <v>107769000000000</v>
      </c>
      <c r="I5" s="183">
        <v>64548000000000</v>
      </c>
      <c r="J5" s="183">
        <v>126689000000000</v>
      </c>
      <c r="K5" s="183">
        <v>308049000000000</v>
      </c>
      <c r="L5" s="183">
        <v>70373000000000</v>
      </c>
      <c r="M5" s="183">
        <v>44670000000000</v>
      </c>
      <c r="N5" s="183">
        <v>8626000000000</v>
      </c>
      <c r="O5" s="183">
        <v>17641000000000</v>
      </c>
      <c r="P5" s="183">
        <v>444967000000000</v>
      </c>
      <c r="Q5" s="183">
        <v>200233000000000</v>
      </c>
      <c r="R5" s="183">
        <v>9639000000000</v>
      </c>
      <c r="S5" s="183">
        <v>49992000000000</v>
      </c>
      <c r="T5" s="183">
        <v>31734000000000</v>
      </c>
      <c r="U5" s="183">
        <v>159726000000000</v>
      </c>
      <c r="V5" s="183">
        <v>114206000000000</v>
      </c>
      <c r="W5" s="183">
        <v>46981000000000</v>
      </c>
      <c r="X5" s="183">
        <v>90194000000000</v>
      </c>
      <c r="Y5" s="183">
        <v>103753000000000</v>
      </c>
      <c r="Z5" s="183">
        <v>69282000000000</v>
      </c>
      <c r="AA5" s="183">
        <v>95415000000000</v>
      </c>
      <c r="AB5" s="183">
        <v>17272000000000</v>
      </c>
      <c r="AC5" s="183">
        <v>122382000000000</v>
      </c>
      <c r="AD5" s="183">
        <v>79316000000000</v>
      </c>
      <c r="AE5" s="183">
        <v>121701000000000</v>
      </c>
      <c r="AF5" s="183">
        <v>63361000000000</v>
      </c>
      <c r="AG5" s="183">
        <v>18969000000000</v>
      </c>
      <c r="AH5" s="183">
        <v>207841000000000</v>
      </c>
      <c r="AI5" s="183">
        <v>16679000000000</v>
      </c>
      <c r="AJ5" s="183">
        <v>35800000000000</v>
      </c>
      <c r="AK5" s="183">
        <v>16486000000000</v>
      </c>
      <c r="AL5" s="183">
        <v>102668000000000</v>
      </c>
      <c r="AM5" s="183">
        <v>24185000000000</v>
      </c>
      <c r="AN5" s="183">
        <v>49042000000000</v>
      </c>
      <c r="AO5" s="183">
        <v>177959000000000</v>
      </c>
      <c r="AP5" s="183">
        <v>181420000000000</v>
      </c>
      <c r="AQ5" s="183">
        <v>81021000000000</v>
      </c>
      <c r="AR5" s="183">
        <v>69214000000000</v>
      </c>
      <c r="AS5" s="183">
        <v>190885000000000</v>
      </c>
      <c r="AT5" s="183">
        <v>10685000000000</v>
      </c>
      <c r="AU5" s="183">
        <v>107088000000000</v>
      </c>
      <c r="AV5" s="183">
        <v>17210000000000</v>
      </c>
      <c r="AW5" s="183">
        <v>146172000000000</v>
      </c>
      <c r="AX5" s="183">
        <v>529116000000000</v>
      </c>
      <c r="AY5" s="183">
        <v>37363000000000</v>
      </c>
      <c r="AZ5" s="183">
        <v>159117000000000</v>
      </c>
      <c r="BA5" s="183">
        <v>7419000000000</v>
      </c>
      <c r="BB5" s="183">
        <v>129728000000000</v>
      </c>
      <c r="BC5" s="183">
        <v>78012000000000</v>
      </c>
      <c r="BD5" s="183">
        <v>37705000000000</v>
      </c>
      <c r="BE5" s="183">
        <v>9886000000000</v>
      </c>
      <c r="BF5" s="6">
        <f t="shared" si="0"/>
        <v>5017299000000000</v>
      </c>
    </row>
    <row r="6" spans="1:58">
      <c r="A6" s="204" t="s">
        <v>967</v>
      </c>
      <c r="B6" s="204"/>
      <c r="C6" s="204"/>
      <c r="D6" s="204"/>
      <c r="E6" s="204" t="s">
        <v>968</v>
      </c>
      <c r="F6" s="182" t="s">
        <v>969</v>
      </c>
      <c r="G6" s="183">
        <v>0</v>
      </c>
      <c r="H6" s="184">
        <v>11000000000</v>
      </c>
      <c r="I6" s="183">
        <v>5000000000</v>
      </c>
      <c r="J6" s="183">
        <v>1000000000</v>
      </c>
      <c r="K6" s="183">
        <v>353000000000</v>
      </c>
      <c r="L6" s="183">
        <v>6000000000</v>
      </c>
      <c r="M6" s="183">
        <v>54000000000</v>
      </c>
      <c r="N6" s="183">
        <v>0</v>
      </c>
      <c r="O6" s="183">
        <v>54000000000</v>
      </c>
      <c r="P6" s="183">
        <v>19000000000</v>
      </c>
      <c r="Q6" s="183">
        <v>49000000000</v>
      </c>
      <c r="R6" s="183">
        <v>0</v>
      </c>
      <c r="S6" s="183">
        <v>21000000000</v>
      </c>
      <c r="T6" s="183">
        <v>4000000000</v>
      </c>
      <c r="U6" s="183">
        <v>65000000000</v>
      </c>
      <c r="V6" s="183">
        <v>142000000000</v>
      </c>
      <c r="W6" s="183">
        <v>11000000000</v>
      </c>
      <c r="X6" s="183">
        <v>128000000000</v>
      </c>
      <c r="Y6" s="183">
        <v>2000000000</v>
      </c>
      <c r="Z6" s="183">
        <v>213000000000</v>
      </c>
      <c r="AA6" s="183">
        <v>173000000000</v>
      </c>
      <c r="AB6" s="183">
        <v>1222000000000</v>
      </c>
      <c r="AC6" s="183">
        <v>102000000000</v>
      </c>
      <c r="AD6" s="183">
        <v>55000000000</v>
      </c>
      <c r="AE6" s="183">
        <v>35000000000</v>
      </c>
      <c r="AF6" s="183">
        <v>10000000000</v>
      </c>
      <c r="AG6" s="183">
        <v>1000000000</v>
      </c>
      <c r="AH6" s="183">
        <v>832000000000</v>
      </c>
      <c r="AI6" s="183">
        <v>7000000000</v>
      </c>
      <c r="AJ6" s="183">
        <v>3000000000</v>
      </c>
      <c r="AK6" s="183">
        <v>429000000000</v>
      </c>
      <c r="AL6" s="183">
        <v>37000000000</v>
      </c>
      <c r="AM6" s="183">
        <v>0</v>
      </c>
      <c r="AN6" s="183">
        <v>3000000000</v>
      </c>
      <c r="AO6" s="183">
        <v>2495000000000</v>
      </c>
      <c r="AP6" s="183">
        <v>288000000000</v>
      </c>
      <c r="AQ6" s="183">
        <v>3000000000</v>
      </c>
      <c r="AR6" s="183">
        <v>152000000000</v>
      </c>
      <c r="AS6" s="183">
        <v>1060000000000</v>
      </c>
      <c r="AT6" s="183">
        <v>20000000000</v>
      </c>
      <c r="AU6" s="183">
        <v>144000000000</v>
      </c>
      <c r="AV6" s="183">
        <v>8000000000</v>
      </c>
      <c r="AW6" s="183">
        <v>187000000000</v>
      </c>
      <c r="AX6" s="183">
        <v>4000000000</v>
      </c>
      <c r="AY6" s="183">
        <v>1000000000</v>
      </c>
      <c r="AZ6" s="183">
        <v>431000000000</v>
      </c>
      <c r="BA6" s="183">
        <v>343000000000</v>
      </c>
      <c r="BB6" s="183">
        <v>28000000000</v>
      </c>
      <c r="BC6" s="183">
        <v>58000000000</v>
      </c>
      <c r="BD6" s="183">
        <v>141000000000</v>
      </c>
      <c r="BE6" s="183">
        <v>0</v>
      </c>
      <c r="BF6" s="6">
        <f t="shared" si="0"/>
        <v>9410000000000</v>
      </c>
    </row>
    <row r="7" spans="1:58">
      <c r="A7" s="204" t="s">
        <v>970</v>
      </c>
      <c r="B7" s="204"/>
      <c r="C7" s="204"/>
      <c r="D7" s="204"/>
      <c r="E7" s="204" t="s">
        <v>971</v>
      </c>
      <c r="F7" s="182" t="s">
        <v>972</v>
      </c>
      <c r="G7" s="183">
        <v>21054000000000</v>
      </c>
      <c r="H7" s="184">
        <v>33181000000000</v>
      </c>
      <c r="I7" s="183">
        <v>34276000000000</v>
      </c>
      <c r="J7" s="183">
        <v>41207000000000</v>
      </c>
      <c r="K7" s="183">
        <v>464763000000000</v>
      </c>
      <c r="L7" s="183">
        <v>142957000000000</v>
      </c>
      <c r="M7" s="183">
        <v>51306000000000</v>
      </c>
      <c r="N7" s="183">
        <v>11890000000000</v>
      </c>
      <c r="O7" s="183">
        <v>12001000000000</v>
      </c>
      <c r="P7" s="183">
        <v>19917000000000</v>
      </c>
      <c r="Q7" s="183">
        <v>130082000000000</v>
      </c>
      <c r="R7" s="183">
        <v>567000000000</v>
      </c>
      <c r="S7" s="183">
        <v>66039000000000</v>
      </c>
      <c r="T7" s="183">
        <v>31436000000000</v>
      </c>
      <c r="U7" s="183">
        <v>401106000000000</v>
      </c>
      <c r="V7" s="183">
        <v>138280000000000</v>
      </c>
      <c r="W7" s="183">
        <v>62273000000000</v>
      </c>
      <c r="X7" s="183">
        <v>49244000000000</v>
      </c>
      <c r="Y7" s="183">
        <v>36967000000000</v>
      </c>
      <c r="Z7" s="183">
        <v>126511000000000</v>
      </c>
      <c r="AA7" s="183">
        <v>79805000000000</v>
      </c>
      <c r="AB7" s="183">
        <v>3058000000000</v>
      </c>
      <c r="AC7" s="183">
        <v>313393000000000</v>
      </c>
      <c r="AD7" s="183">
        <v>137602000000000</v>
      </c>
      <c r="AE7" s="183">
        <v>103569000000000</v>
      </c>
      <c r="AF7" s="183">
        <v>21854000000000</v>
      </c>
      <c r="AG7" s="183">
        <v>22335000000000</v>
      </c>
      <c r="AH7" s="183">
        <v>74510000000000</v>
      </c>
      <c r="AI7" s="183">
        <v>11939000000000</v>
      </c>
      <c r="AJ7" s="183">
        <v>38665000000000</v>
      </c>
      <c r="AK7" s="183">
        <v>7679000000000</v>
      </c>
      <c r="AL7" s="183">
        <v>241440000000000</v>
      </c>
      <c r="AM7" s="183">
        <v>36683000000000</v>
      </c>
      <c r="AN7" s="183">
        <v>46467000000000</v>
      </c>
      <c r="AO7" s="183">
        <v>459853000000000</v>
      </c>
      <c r="AP7" s="183">
        <v>292835000000000</v>
      </c>
      <c r="AQ7" s="183">
        <v>65504000000000</v>
      </c>
      <c r="AR7" s="183">
        <v>48861000000000</v>
      </c>
      <c r="AS7" s="183">
        <v>235221000000000</v>
      </c>
      <c r="AT7" s="183">
        <v>19129000000000</v>
      </c>
      <c r="AU7" s="183">
        <v>34246000000000</v>
      </c>
      <c r="AV7" s="183">
        <v>13441000000000</v>
      </c>
      <c r="AW7" s="183">
        <v>74644000000000</v>
      </c>
      <c r="AX7" s="183">
        <v>215826000000000</v>
      </c>
      <c r="AY7" s="183">
        <v>75022000000000</v>
      </c>
      <c r="AZ7" s="183">
        <v>86265000000000</v>
      </c>
      <c r="BA7" s="183">
        <v>3881000000000</v>
      </c>
      <c r="BB7" s="183">
        <v>97242000000000</v>
      </c>
      <c r="BC7" s="183">
        <v>138813000000000</v>
      </c>
      <c r="BD7" s="183">
        <v>25766000000000</v>
      </c>
      <c r="BE7" s="183">
        <v>13566000000000</v>
      </c>
      <c r="BF7" s="6">
        <f t="shared" si="0"/>
        <v>4914171000000000</v>
      </c>
    </row>
    <row r="8" spans="1:58">
      <c r="A8" s="204" t="s">
        <v>973</v>
      </c>
      <c r="B8" s="204"/>
      <c r="C8" s="204"/>
      <c r="D8" s="204"/>
      <c r="E8" s="204" t="s">
        <v>974</v>
      </c>
      <c r="F8" s="182" t="s">
        <v>975</v>
      </c>
      <c r="G8" s="183">
        <v>419000000000</v>
      </c>
      <c r="H8" s="184">
        <v>4511000000000</v>
      </c>
      <c r="I8" s="183">
        <v>3983000000000</v>
      </c>
      <c r="J8" s="183">
        <v>5101000000000</v>
      </c>
      <c r="K8" s="183">
        <v>24246000000000</v>
      </c>
      <c r="L8" s="183">
        <v>11804000000000</v>
      </c>
      <c r="M8" s="183">
        <v>7826000000000</v>
      </c>
      <c r="N8" s="183">
        <v>40000000000</v>
      </c>
      <c r="O8" s="183">
        <v>2402000000000</v>
      </c>
      <c r="P8" s="183">
        <v>6397000000000</v>
      </c>
      <c r="Q8" s="183">
        <v>7766000000000</v>
      </c>
      <c r="R8" s="183">
        <v>590000000000</v>
      </c>
      <c r="S8" s="183">
        <v>20541000000000</v>
      </c>
      <c r="T8" s="183">
        <v>4937000000000</v>
      </c>
      <c r="U8" s="183">
        <v>27435000000000</v>
      </c>
      <c r="V8" s="183">
        <v>12162000000000</v>
      </c>
      <c r="W8" s="183">
        <v>7712000000000</v>
      </c>
      <c r="X8" s="183">
        <v>6885000000000</v>
      </c>
      <c r="Y8" s="183">
        <v>2105000000000</v>
      </c>
      <c r="Z8" s="183">
        <v>8084000000000</v>
      </c>
      <c r="AA8" s="183">
        <v>6783000000000</v>
      </c>
      <c r="AB8" s="183">
        <v>6704000000000</v>
      </c>
      <c r="AC8" s="183">
        <v>34329000000000</v>
      </c>
      <c r="AD8" s="183">
        <v>26792000000000</v>
      </c>
      <c r="AE8" s="183">
        <v>13508000000000</v>
      </c>
      <c r="AF8" s="183">
        <v>5332000000000</v>
      </c>
      <c r="AG8" s="183">
        <v>7863000000000</v>
      </c>
      <c r="AH8" s="183">
        <v>15567000000000</v>
      </c>
      <c r="AI8" s="183">
        <v>6220000000000</v>
      </c>
      <c r="AJ8" s="183">
        <v>6192000000000</v>
      </c>
      <c r="AK8" s="183">
        <v>9343000000000</v>
      </c>
      <c r="AL8" s="183">
        <v>4094000000000</v>
      </c>
      <c r="AM8" s="183">
        <v>5034000000000</v>
      </c>
      <c r="AN8" s="183">
        <v>2259000000000</v>
      </c>
      <c r="AO8" s="183">
        <v>25568000000000</v>
      </c>
      <c r="AP8" s="183">
        <v>19030000000000</v>
      </c>
      <c r="AQ8" s="183">
        <v>8048000000000</v>
      </c>
      <c r="AR8" s="183">
        <v>3377000000000</v>
      </c>
      <c r="AS8" s="183">
        <v>18812000000000</v>
      </c>
      <c r="AT8" s="183">
        <v>1656000000000</v>
      </c>
      <c r="AU8" s="183">
        <v>4363000000000</v>
      </c>
      <c r="AV8" s="183">
        <v>4309000000000</v>
      </c>
      <c r="AW8" s="183">
        <v>6120000000000</v>
      </c>
      <c r="AX8" s="183">
        <v>12855000000000</v>
      </c>
      <c r="AY8" s="183">
        <v>1561000000000</v>
      </c>
      <c r="AZ8" s="183">
        <v>11737000000000</v>
      </c>
      <c r="BA8" s="183">
        <v>6500000000000</v>
      </c>
      <c r="BB8" s="183">
        <v>9359000000000</v>
      </c>
      <c r="BC8" s="183">
        <v>29614000000000</v>
      </c>
      <c r="BD8" s="183">
        <v>2903000000000</v>
      </c>
      <c r="BE8" s="183">
        <v>3351000000000</v>
      </c>
      <c r="BF8" s="6">
        <f t="shared" si="0"/>
        <v>484129000000000</v>
      </c>
    </row>
    <row r="9" spans="1:58">
      <c r="A9" s="204" t="s">
        <v>976</v>
      </c>
      <c r="B9" s="204"/>
      <c r="C9" s="204"/>
      <c r="D9" s="204"/>
      <c r="E9" s="204" t="s">
        <v>977</v>
      </c>
      <c r="F9" s="182" t="s">
        <v>978</v>
      </c>
      <c r="G9" s="183">
        <v>0</v>
      </c>
      <c r="H9" s="184">
        <v>0</v>
      </c>
      <c r="I9" s="183">
        <v>0</v>
      </c>
      <c r="J9" s="183">
        <v>0</v>
      </c>
      <c r="K9" s="183">
        <v>0</v>
      </c>
      <c r="L9" s="183">
        <v>0</v>
      </c>
      <c r="M9" s="183">
        <v>0</v>
      </c>
      <c r="N9" s="183">
        <v>0</v>
      </c>
      <c r="O9" s="183">
        <v>0</v>
      </c>
      <c r="P9" s="183">
        <v>0</v>
      </c>
      <c r="Q9" s="183">
        <v>0</v>
      </c>
      <c r="R9" s="183">
        <v>0</v>
      </c>
      <c r="S9" s="183">
        <v>0</v>
      </c>
      <c r="T9" s="183">
        <v>0</v>
      </c>
      <c r="U9" s="183">
        <v>0</v>
      </c>
      <c r="V9" s="183">
        <v>0</v>
      </c>
      <c r="W9" s="183">
        <v>0</v>
      </c>
      <c r="X9" s="183">
        <v>0</v>
      </c>
      <c r="Y9" s="183">
        <v>0</v>
      </c>
      <c r="Z9" s="183">
        <v>0</v>
      </c>
      <c r="AA9" s="183">
        <v>0</v>
      </c>
      <c r="AB9" s="183">
        <v>0</v>
      </c>
      <c r="AC9" s="183">
        <v>0</v>
      </c>
      <c r="AD9" s="183">
        <v>0</v>
      </c>
      <c r="AE9" s="183">
        <v>0</v>
      </c>
      <c r="AF9" s="183">
        <v>0</v>
      </c>
      <c r="AG9" s="183">
        <v>0</v>
      </c>
      <c r="AH9" s="183">
        <v>0</v>
      </c>
      <c r="AI9" s="183">
        <v>0</v>
      </c>
      <c r="AJ9" s="183">
        <v>0</v>
      </c>
      <c r="AK9" s="183">
        <v>0</v>
      </c>
      <c r="AL9" s="183">
        <v>0</v>
      </c>
      <c r="AM9" s="183">
        <v>0</v>
      </c>
      <c r="AN9" s="183">
        <v>0</v>
      </c>
      <c r="AO9" s="183">
        <v>0</v>
      </c>
      <c r="AP9" s="183">
        <v>0</v>
      </c>
      <c r="AQ9" s="183">
        <v>0</v>
      </c>
      <c r="AR9" s="183">
        <v>0</v>
      </c>
      <c r="AS9" s="183">
        <v>0</v>
      </c>
      <c r="AT9" s="183">
        <v>0</v>
      </c>
      <c r="AU9" s="183">
        <v>0</v>
      </c>
      <c r="AV9" s="183">
        <v>0</v>
      </c>
      <c r="AW9" s="183">
        <v>0</v>
      </c>
      <c r="AX9" s="183">
        <v>0</v>
      </c>
      <c r="AY9" s="183">
        <v>0</v>
      </c>
      <c r="AZ9" s="183">
        <v>0</v>
      </c>
      <c r="BA9" s="183">
        <v>0</v>
      </c>
      <c r="BB9" s="183">
        <v>0</v>
      </c>
      <c r="BC9" s="183">
        <v>0</v>
      </c>
      <c r="BD9" s="183">
        <v>0</v>
      </c>
      <c r="BE9" s="183">
        <v>0</v>
      </c>
      <c r="BF9" s="6">
        <f t="shared" si="0"/>
        <v>0</v>
      </c>
    </row>
    <row r="10" spans="1:58" ht="15.75" thickBot="1">
      <c r="A10" s="205" t="s">
        <v>979</v>
      </c>
      <c r="B10" s="205"/>
      <c r="C10" s="205"/>
      <c r="D10" s="205"/>
      <c r="E10" s="205" t="s">
        <v>980</v>
      </c>
      <c r="F10" s="185" t="s">
        <v>981</v>
      </c>
      <c r="G10" s="186">
        <v>6080000000000</v>
      </c>
      <c r="H10" s="187">
        <v>1628000000000</v>
      </c>
      <c r="I10" s="186">
        <v>4896000000000</v>
      </c>
      <c r="J10" s="186">
        <v>3970000000000</v>
      </c>
      <c r="K10" s="186">
        <v>22787000000000</v>
      </c>
      <c r="L10" s="186">
        <v>10545000000000</v>
      </c>
      <c r="M10" s="186">
        <v>6214000000000</v>
      </c>
      <c r="N10" s="186">
        <v>0</v>
      </c>
      <c r="O10" s="186">
        <v>464000000000</v>
      </c>
      <c r="P10" s="186">
        <v>234000000000</v>
      </c>
      <c r="Q10" s="186">
        <v>2693000000000</v>
      </c>
      <c r="R10" s="186">
        <v>22000000000</v>
      </c>
      <c r="S10" s="186">
        <v>4543000000000</v>
      </c>
      <c r="T10" s="186">
        <v>13164000000000</v>
      </c>
      <c r="U10" s="186">
        <v>4834000000000</v>
      </c>
      <c r="V10" s="186">
        <v>12079000000000</v>
      </c>
      <c r="W10" s="186">
        <v>2718000000000</v>
      </c>
      <c r="X10" s="186">
        <v>7167000000000</v>
      </c>
      <c r="Y10" s="186">
        <v>497000000000</v>
      </c>
      <c r="Z10" s="186">
        <v>8450000000000</v>
      </c>
      <c r="AA10" s="186">
        <v>4093000000000</v>
      </c>
      <c r="AB10" s="186">
        <v>16105000000000</v>
      </c>
      <c r="AC10" s="186">
        <v>27222000000000</v>
      </c>
      <c r="AD10" s="186">
        <v>14029000000000</v>
      </c>
      <c r="AE10" s="186">
        <v>14602000000000</v>
      </c>
      <c r="AF10" s="186">
        <v>1023000000000</v>
      </c>
      <c r="AG10" s="186">
        <v>12260000000000</v>
      </c>
      <c r="AH10" s="186">
        <v>7816000000000</v>
      </c>
      <c r="AI10" s="186">
        <v>517000000000</v>
      </c>
      <c r="AJ10" s="186">
        <v>2224000000000</v>
      </c>
      <c r="AK10" s="186">
        <v>10305000000000</v>
      </c>
      <c r="AL10" s="186">
        <v>2330000000000</v>
      </c>
      <c r="AM10" s="186">
        <v>10311000000000</v>
      </c>
      <c r="AN10" s="186">
        <v>2050000000000</v>
      </c>
      <c r="AO10" s="186">
        <v>29920000000000</v>
      </c>
      <c r="AP10" s="186">
        <v>19340000000000</v>
      </c>
      <c r="AQ10" s="186">
        <v>3484000000000</v>
      </c>
      <c r="AR10" s="186">
        <v>21897000000000</v>
      </c>
      <c r="AS10" s="186">
        <v>28775000000000</v>
      </c>
      <c r="AT10" s="186">
        <v>1194000000000</v>
      </c>
      <c r="AU10" s="186">
        <v>1243000000000</v>
      </c>
      <c r="AV10" s="186">
        <v>1343000000000</v>
      </c>
      <c r="AW10" s="186">
        <v>5755000000000</v>
      </c>
      <c r="AX10" s="186">
        <v>2307000000000</v>
      </c>
      <c r="AY10" s="186">
        <v>2693000000000</v>
      </c>
      <c r="AZ10" s="186">
        <v>10509000000000</v>
      </c>
      <c r="BA10" s="186">
        <v>12124000000000</v>
      </c>
      <c r="BB10" s="186">
        <v>24383000000000</v>
      </c>
      <c r="BC10" s="186">
        <v>23547000000000</v>
      </c>
      <c r="BD10" s="186">
        <v>8812000000000</v>
      </c>
      <c r="BE10" s="186">
        <v>3769000000000</v>
      </c>
      <c r="BF10" s="6">
        <f t="shared" si="0"/>
        <v>438967000000000</v>
      </c>
    </row>
    <row r="11" spans="1:58">
      <c r="A11" s="204" t="s">
        <v>982</v>
      </c>
      <c r="B11" s="204"/>
      <c r="C11" s="204"/>
      <c r="D11" s="204"/>
      <c r="E11" s="204" t="s">
        <v>983</v>
      </c>
      <c r="F11" s="188" t="s">
        <v>983</v>
      </c>
      <c r="G11" s="189">
        <v>45598000000000</v>
      </c>
      <c r="H11" s="190">
        <v>114670000000000</v>
      </c>
      <c r="I11" s="189">
        <v>106419000000000</v>
      </c>
      <c r="J11" s="189">
        <v>164397000000000</v>
      </c>
      <c r="K11" s="189">
        <v>765689000000000</v>
      </c>
      <c r="L11" s="189">
        <v>152968000000000</v>
      </c>
      <c r="M11" s="189">
        <v>118918000000000</v>
      </c>
      <c r="N11" s="189">
        <v>41758000000000</v>
      </c>
      <c r="O11" s="189">
        <v>33837000000000</v>
      </c>
      <c r="P11" s="189">
        <v>440105000000000</v>
      </c>
      <c r="Q11" s="189">
        <v>236408000000000</v>
      </c>
      <c r="R11" s="189">
        <v>23456000000000</v>
      </c>
      <c r="S11" s="189">
        <v>107827000000000</v>
      </c>
      <c r="T11" s="189">
        <v>52163000000000</v>
      </c>
      <c r="U11" s="189">
        <v>422013000000000</v>
      </c>
      <c r="V11" s="189">
        <v>195116000000000</v>
      </c>
      <c r="W11" s="189">
        <v>102941000000000</v>
      </c>
      <c r="X11" s="189">
        <v>113620000000000</v>
      </c>
      <c r="Y11" s="189">
        <v>120016000000000</v>
      </c>
      <c r="Z11" s="189">
        <v>230146000000000</v>
      </c>
      <c r="AA11" s="189">
        <v>189082000000000</v>
      </c>
      <c r="AB11" s="189">
        <v>45364000000000</v>
      </c>
      <c r="AC11" s="189">
        <v>328925000000000</v>
      </c>
      <c r="AD11" s="189">
        <v>205046000000000</v>
      </c>
      <c r="AE11" s="189">
        <v>186321000000000</v>
      </c>
      <c r="AF11" s="189">
        <v>75173000000000</v>
      </c>
      <c r="AG11" s="189">
        <v>48971000000000</v>
      </c>
      <c r="AH11" s="189">
        <v>255529000000000</v>
      </c>
      <c r="AI11" s="189">
        <v>44061000000000</v>
      </c>
      <c r="AJ11" s="189">
        <v>71706000000000</v>
      </c>
      <c r="AK11" s="189">
        <v>39657000000000</v>
      </c>
      <c r="AL11" s="189">
        <v>317669000000000</v>
      </c>
      <c r="AM11" s="189">
        <v>65495000000000</v>
      </c>
      <c r="AN11" s="189">
        <v>84970000000000</v>
      </c>
      <c r="AO11" s="189">
        <v>646111000000000</v>
      </c>
      <c r="AP11" s="189">
        <v>374523000000000</v>
      </c>
      <c r="AQ11" s="189">
        <v>125058000000000</v>
      </c>
      <c r="AR11" s="189">
        <v>105207000000000</v>
      </c>
      <c r="AS11" s="189">
        <v>338381000000000</v>
      </c>
      <c r="AT11" s="189">
        <v>31270000000000</v>
      </c>
      <c r="AU11" s="189">
        <v>112340000000000</v>
      </c>
      <c r="AV11" s="189">
        <v>32185000000000</v>
      </c>
      <c r="AW11" s="189">
        <v>196679000000000</v>
      </c>
      <c r="AX11" s="189">
        <v>758181000000000</v>
      </c>
      <c r="AY11" s="189">
        <v>98246000000000</v>
      </c>
      <c r="AZ11" s="189">
        <v>312234000000000</v>
      </c>
      <c r="BA11" s="189">
        <v>24555000000000</v>
      </c>
      <c r="BB11" s="189">
        <v>186162000000000</v>
      </c>
      <c r="BC11" s="189">
        <v>206558000000000</v>
      </c>
      <c r="BD11" s="189">
        <v>55725000000000</v>
      </c>
      <c r="BE11" s="189">
        <v>29179000000000</v>
      </c>
      <c r="BF11" s="6">
        <f t="shared" si="0"/>
        <v>9178628000000000</v>
      </c>
    </row>
    <row r="12" spans="1:58">
      <c r="A12" s="204" t="s">
        <v>984</v>
      </c>
      <c r="B12" s="204"/>
      <c r="C12" s="204"/>
      <c r="D12" s="206"/>
      <c r="E12" s="204" t="s">
        <v>985</v>
      </c>
      <c r="F12" s="191" t="s">
        <v>961</v>
      </c>
      <c r="G12" s="192">
        <v>7367000000000</v>
      </c>
      <c r="H12" s="193">
        <v>0</v>
      </c>
      <c r="I12" s="192">
        <v>0</v>
      </c>
      <c r="J12" s="192">
        <v>0</v>
      </c>
      <c r="K12" s="192">
        <v>0</v>
      </c>
      <c r="L12" s="192">
        <v>7000000000</v>
      </c>
      <c r="M12" s="192">
        <v>0</v>
      </c>
      <c r="N12" s="192">
        <v>0</v>
      </c>
      <c r="O12" s="192">
        <v>0</v>
      </c>
      <c r="P12" s="192">
        <v>0</v>
      </c>
      <c r="Q12" s="192">
        <v>0</v>
      </c>
      <c r="R12" s="192">
        <v>0</v>
      </c>
      <c r="S12" s="192">
        <v>1846000000000</v>
      </c>
      <c r="T12" s="192">
        <v>0</v>
      </c>
      <c r="U12" s="192">
        <v>1843000000000</v>
      </c>
      <c r="V12" s="192">
        <v>1079000000000</v>
      </c>
      <c r="W12" s="192">
        <v>0</v>
      </c>
      <c r="X12" s="192">
        <v>83000000000</v>
      </c>
      <c r="Y12" s="192">
        <v>0</v>
      </c>
      <c r="Z12" s="192">
        <v>0</v>
      </c>
      <c r="AA12" s="192">
        <v>0</v>
      </c>
      <c r="AB12" s="192">
        <v>0</v>
      </c>
      <c r="AC12" s="192">
        <v>0</v>
      </c>
      <c r="AD12" s="192">
        <v>117000000000</v>
      </c>
      <c r="AE12" s="192">
        <v>271000000000</v>
      </c>
      <c r="AF12" s="192">
        <v>0</v>
      </c>
      <c r="AG12" s="192">
        <v>30000000000</v>
      </c>
      <c r="AH12" s="192">
        <v>1173000000000</v>
      </c>
      <c r="AI12" s="192">
        <v>301000000000</v>
      </c>
      <c r="AJ12" s="192">
        <v>0</v>
      </c>
      <c r="AK12" s="192">
        <v>0</v>
      </c>
      <c r="AL12" s="192">
        <v>0</v>
      </c>
      <c r="AM12" s="192">
        <v>0</v>
      </c>
      <c r="AN12" s="192">
        <v>0</v>
      </c>
      <c r="AO12" s="192">
        <v>0</v>
      </c>
      <c r="AP12" s="192">
        <v>0</v>
      </c>
      <c r="AQ12" s="192">
        <v>0</v>
      </c>
      <c r="AR12" s="192">
        <v>0</v>
      </c>
      <c r="AS12" s="192">
        <v>171000000000</v>
      </c>
      <c r="AT12" s="192">
        <v>0</v>
      </c>
      <c r="AU12" s="192">
        <v>0</v>
      </c>
      <c r="AV12" s="192">
        <v>0</v>
      </c>
      <c r="AW12" s="192">
        <v>0</v>
      </c>
      <c r="AX12" s="192">
        <v>0</v>
      </c>
      <c r="AY12" s="192">
        <v>0</v>
      </c>
      <c r="AZ12" s="192">
        <v>231000000000</v>
      </c>
      <c r="BA12" s="192">
        <v>0</v>
      </c>
      <c r="BB12" s="192">
        <v>0</v>
      </c>
      <c r="BC12" s="192">
        <v>0</v>
      </c>
      <c r="BD12" s="192">
        <v>0</v>
      </c>
      <c r="BE12" s="192">
        <v>129000000000</v>
      </c>
      <c r="BF12" s="6">
        <f t="shared" si="0"/>
        <v>14648000000000</v>
      </c>
    </row>
    <row r="13" spans="1:58">
      <c r="A13" s="204" t="s">
        <v>986</v>
      </c>
      <c r="B13" s="204" t="s">
        <v>987</v>
      </c>
      <c r="C13" s="204" t="s">
        <v>991</v>
      </c>
      <c r="D13" s="204" t="s">
        <v>997</v>
      </c>
      <c r="E13" s="204" t="s">
        <v>988</v>
      </c>
      <c r="F13" s="194" t="s">
        <v>964</v>
      </c>
      <c r="G13" s="195">
        <v>9140000000000</v>
      </c>
      <c r="H13" s="196">
        <v>10503000000000</v>
      </c>
      <c r="I13" s="195">
        <v>5910000000000</v>
      </c>
      <c r="J13" s="195">
        <v>14838000000000</v>
      </c>
      <c r="K13" s="195">
        <v>75672000000000</v>
      </c>
      <c r="L13" s="195">
        <v>12428000000000</v>
      </c>
      <c r="M13" s="195">
        <v>14740000000000</v>
      </c>
      <c r="N13" s="195">
        <v>1004000000000</v>
      </c>
      <c r="O13" s="195">
        <v>2397000000000</v>
      </c>
      <c r="P13" s="195">
        <v>39735000000000</v>
      </c>
      <c r="Q13" s="195">
        <v>20205000000000</v>
      </c>
      <c r="R13" s="195">
        <v>3011000000000</v>
      </c>
      <c r="S13" s="195">
        <v>7829000000000</v>
      </c>
      <c r="T13" s="195">
        <v>3913000000000</v>
      </c>
      <c r="U13" s="195">
        <v>19524000000000</v>
      </c>
      <c r="V13" s="195">
        <v>11614000000000</v>
      </c>
      <c r="W13" s="195">
        <v>5021000000000</v>
      </c>
      <c r="X13" s="195">
        <v>7544000000000</v>
      </c>
      <c r="Y13" s="195">
        <v>7697000000000</v>
      </c>
      <c r="Z13" s="195">
        <v>21059000000000</v>
      </c>
      <c r="AA13" s="195">
        <v>16467000000000</v>
      </c>
      <c r="AB13" s="195">
        <v>11098000000000</v>
      </c>
      <c r="AC13" s="195">
        <v>17399000000000</v>
      </c>
      <c r="AD13" s="195">
        <v>10642000000000</v>
      </c>
      <c r="AE13" s="195">
        <v>10889000000000</v>
      </c>
      <c r="AF13" s="195">
        <v>5786000000000</v>
      </c>
      <c r="AG13" s="195">
        <v>1355000000000</v>
      </c>
      <c r="AH13" s="195">
        <v>19567000000000</v>
      </c>
      <c r="AI13" s="195">
        <v>3796000000000</v>
      </c>
      <c r="AJ13" s="195">
        <v>3609000000000</v>
      </c>
      <c r="AK13" s="195">
        <v>7594000000000</v>
      </c>
      <c r="AL13" s="195">
        <v>21574000000000</v>
      </c>
      <c r="AM13" s="195">
        <v>3355000000000</v>
      </c>
      <c r="AN13" s="195">
        <v>6631000000000</v>
      </c>
      <c r="AO13" s="195">
        <v>66033000000000</v>
      </c>
      <c r="AP13" s="195">
        <v>28069000000000</v>
      </c>
      <c r="AQ13" s="195">
        <v>8497000000000</v>
      </c>
      <c r="AR13" s="195">
        <v>7392000000000</v>
      </c>
      <c r="AS13" s="195">
        <v>33282000000000</v>
      </c>
      <c r="AT13" s="195">
        <v>3828000000000</v>
      </c>
      <c r="AU13" s="195">
        <v>9763000000000</v>
      </c>
      <c r="AV13" s="195">
        <v>1530000000000</v>
      </c>
      <c r="AW13" s="195">
        <v>12227000000000</v>
      </c>
      <c r="AX13" s="195">
        <v>42150000000000</v>
      </c>
      <c r="AY13" s="195">
        <v>5075000000000</v>
      </c>
      <c r="AZ13" s="195">
        <v>20526000000000</v>
      </c>
      <c r="BA13" s="195">
        <v>4191000000000</v>
      </c>
      <c r="BB13" s="195">
        <v>14981000000000</v>
      </c>
      <c r="BC13" s="195">
        <v>9871000000000</v>
      </c>
      <c r="BD13" s="195">
        <v>4125000000000</v>
      </c>
      <c r="BE13" s="195">
        <v>2106000000000</v>
      </c>
      <c r="BF13" s="6">
        <f t="shared" si="0"/>
        <v>707192000000000</v>
      </c>
    </row>
    <row r="14" spans="1:58">
      <c r="A14" s="204" t="s">
        <v>989</v>
      </c>
      <c r="B14" s="204"/>
      <c r="C14" s="204"/>
      <c r="D14" s="204"/>
      <c r="E14" s="204" t="s">
        <v>990</v>
      </c>
      <c r="F14" s="191" t="s">
        <v>635</v>
      </c>
      <c r="G14" s="192">
        <v>8730000000000</v>
      </c>
      <c r="H14" s="193">
        <v>74533000000000</v>
      </c>
      <c r="I14" s="192">
        <v>39296000000000</v>
      </c>
      <c r="J14" s="192">
        <v>102326000000000</v>
      </c>
      <c r="K14" s="192">
        <v>371095000000000</v>
      </c>
      <c r="L14" s="192">
        <v>70234000000000</v>
      </c>
      <c r="M14" s="192">
        <v>39924000000000</v>
      </c>
      <c r="N14" s="192">
        <v>24033000000000</v>
      </c>
      <c r="O14" s="192">
        <v>14318000000000</v>
      </c>
      <c r="P14" s="192">
        <v>320609000000000</v>
      </c>
      <c r="Q14" s="192">
        <v>156191000000000</v>
      </c>
      <c r="R14" s="192">
        <v>9501000000000</v>
      </c>
      <c r="S14" s="192">
        <v>41405000000000</v>
      </c>
      <c r="T14" s="192">
        <v>22520000000000</v>
      </c>
      <c r="U14" s="192">
        <v>160102000000000</v>
      </c>
      <c r="V14" s="192">
        <v>78206000000000</v>
      </c>
      <c r="W14" s="192">
        <v>52396000000000</v>
      </c>
      <c r="X14" s="192">
        <v>63756000000000</v>
      </c>
      <c r="Y14" s="192">
        <v>76632000000000</v>
      </c>
      <c r="Z14" s="192">
        <v>81316000000000</v>
      </c>
      <c r="AA14" s="192">
        <v>93615000000000</v>
      </c>
      <c r="AB14" s="192">
        <v>13474000000000</v>
      </c>
      <c r="AC14" s="192">
        <v>125769000000000</v>
      </c>
      <c r="AD14" s="192">
        <v>75382000000000</v>
      </c>
      <c r="AE14" s="192">
        <v>98905000000000</v>
      </c>
      <c r="AF14" s="192">
        <v>46663000000000</v>
      </c>
      <c r="AG14" s="192">
        <v>16740000000000</v>
      </c>
      <c r="AH14" s="192">
        <v>162803000000000</v>
      </c>
      <c r="AI14" s="192">
        <v>23230000000000</v>
      </c>
      <c r="AJ14" s="192">
        <v>31597000000000</v>
      </c>
      <c r="AK14" s="192">
        <v>14012000000000</v>
      </c>
      <c r="AL14" s="192">
        <v>123300000000000</v>
      </c>
      <c r="AM14" s="192">
        <v>29534000000000</v>
      </c>
      <c r="AN14" s="192">
        <v>41946000000000</v>
      </c>
      <c r="AO14" s="192">
        <v>238569000000000</v>
      </c>
      <c r="AP14" s="192">
        <v>153473000000000</v>
      </c>
      <c r="AQ14" s="192">
        <v>68238000000000</v>
      </c>
      <c r="AR14" s="192">
        <v>56328000000000</v>
      </c>
      <c r="AS14" s="192">
        <v>126203000000000</v>
      </c>
      <c r="AT14" s="192">
        <v>12299000000000</v>
      </c>
      <c r="AU14" s="192">
        <v>72042000000000</v>
      </c>
      <c r="AV14" s="192">
        <v>16349000000000</v>
      </c>
      <c r="AW14" s="192">
        <v>118954000000000</v>
      </c>
      <c r="AX14" s="192">
        <v>504441000000000</v>
      </c>
      <c r="AY14" s="192">
        <v>41649000000000</v>
      </c>
      <c r="AZ14" s="192">
        <v>200366000000000</v>
      </c>
      <c r="BA14" s="192">
        <v>6371000000000</v>
      </c>
      <c r="BB14" s="192">
        <v>97711000000000</v>
      </c>
      <c r="BC14" s="192">
        <v>79384000000000</v>
      </c>
      <c r="BD14" s="192">
        <v>24417000000000</v>
      </c>
      <c r="BE14" s="192">
        <v>11749000000000</v>
      </c>
      <c r="BF14" s="6">
        <f t="shared" si="0"/>
        <v>4532636000000000</v>
      </c>
    </row>
    <row r="15" spans="1:58">
      <c r="A15" s="204" t="s">
        <v>991</v>
      </c>
      <c r="B15" s="204"/>
      <c r="C15" s="204"/>
      <c r="D15" s="204"/>
      <c r="E15" s="204" t="s">
        <v>992</v>
      </c>
      <c r="F15" s="191" t="s">
        <v>969</v>
      </c>
      <c r="G15" s="192">
        <v>0</v>
      </c>
      <c r="H15" s="193">
        <v>11000000000</v>
      </c>
      <c r="I15" s="192">
        <v>9000000000</v>
      </c>
      <c r="J15" s="192">
        <v>1000000000</v>
      </c>
      <c r="K15" s="192">
        <v>55000000000</v>
      </c>
      <c r="L15" s="192">
        <v>5000000000</v>
      </c>
      <c r="M15" s="192">
        <v>19000000000</v>
      </c>
      <c r="N15" s="192">
        <v>0</v>
      </c>
      <c r="O15" s="192">
        <v>9000000000</v>
      </c>
      <c r="P15" s="192">
        <v>12000000000</v>
      </c>
      <c r="Q15" s="192">
        <v>48000000000</v>
      </c>
      <c r="R15" s="192">
        <v>0</v>
      </c>
      <c r="S15" s="192">
        <v>6000000000</v>
      </c>
      <c r="T15" s="192">
        <v>2000000000</v>
      </c>
      <c r="U15" s="192">
        <v>22000000000</v>
      </c>
      <c r="V15" s="192">
        <v>54000000000</v>
      </c>
      <c r="W15" s="192">
        <v>2000000000</v>
      </c>
      <c r="X15" s="192">
        <v>38000000000</v>
      </c>
      <c r="Y15" s="192">
        <v>5000000000</v>
      </c>
      <c r="Z15" s="192">
        <v>59000000000</v>
      </c>
      <c r="AA15" s="192">
        <v>51000000000</v>
      </c>
      <c r="AB15" s="192">
        <v>145000000000</v>
      </c>
      <c r="AC15" s="192">
        <v>45000000000</v>
      </c>
      <c r="AD15" s="192">
        <v>9000000000</v>
      </c>
      <c r="AE15" s="192">
        <v>12000000000</v>
      </c>
      <c r="AF15" s="192">
        <v>3000000000</v>
      </c>
      <c r="AG15" s="192">
        <v>0</v>
      </c>
      <c r="AH15" s="192">
        <v>49000000000</v>
      </c>
      <c r="AI15" s="192">
        <v>3000000000</v>
      </c>
      <c r="AJ15" s="192">
        <v>1000000000</v>
      </c>
      <c r="AK15" s="192">
        <v>46000000000</v>
      </c>
      <c r="AL15" s="192">
        <v>27000000000</v>
      </c>
      <c r="AM15" s="192">
        <v>1000000000</v>
      </c>
      <c r="AN15" s="192">
        <v>5000000000</v>
      </c>
      <c r="AO15" s="192">
        <v>240000000000</v>
      </c>
      <c r="AP15" s="192">
        <v>45000000000</v>
      </c>
      <c r="AQ15" s="192">
        <v>2000000000</v>
      </c>
      <c r="AR15" s="192">
        <v>10000000000</v>
      </c>
      <c r="AS15" s="192">
        <v>166000000000</v>
      </c>
      <c r="AT15" s="192">
        <v>3000000000</v>
      </c>
      <c r="AU15" s="192">
        <v>10000000000</v>
      </c>
      <c r="AV15" s="192">
        <v>0</v>
      </c>
      <c r="AW15" s="192">
        <v>19000000000</v>
      </c>
      <c r="AX15" s="192">
        <v>36000000000</v>
      </c>
      <c r="AY15" s="192">
        <v>2000000000</v>
      </c>
      <c r="AZ15" s="192">
        <v>78000000000</v>
      </c>
      <c r="BA15" s="192">
        <v>24000000000</v>
      </c>
      <c r="BB15" s="192">
        <v>13000000000</v>
      </c>
      <c r="BC15" s="192">
        <v>15000000000</v>
      </c>
      <c r="BD15" s="192">
        <v>16000000000</v>
      </c>
      <c r="BE15" s="192">
        <v>1000000000</v>
      </c>
      <c r="BF15" s="6">
        <f t="shared" si="0"/>
        <v>1434000000000</v>
      </c>
    </row>
    <row r="16" spans="1:58">
      <c r="A16" s="204" t="s">
        <v>993</v>
      </c>
      <c r="B16" s="204"/>
      <c r="C16" s="204"/>
      <c r="D16" s="204"/>
      <c r="E16" s="204" t="s">
        <v>994</v>
      </c>
      <c r="F16" s="191" t="s">
        <v>972</v>
      </c>
      <c r="G16" s="192">
        <v>16439000000000</v>
      </c>
      <c r="H16" s="193">
        <v>26474000000000</v>
      </c>
      <c r="I16" s="192">
        <v>57877000000000</v>
      </c>
      <c r="J16" s="192">
        <v>34431000000000</v>
      </c>
      <c r="K16" s="192">
        <v>248273000000000</v>
      </c>
      <c r="L16" s="192">
        <v>62523000000000</v>
      </c>
      <c r="M16" s="192">
        <v>56832000000000</v>
      </c>
      <c r="N16" s="192">
        <v>15232000000000</v>
      </c>
      <c r="O16" s="192">
        <v>16062000000000</v>
      </c>
      <c r="P16" s="192">
        <v>64571000000000</v>
      </c>
      <c r="Q16" s="192">
        <v>54512000000000</v>
      </c>
      <c r="R16" s="192">
        <v>1890000000000</v>
      </c>
      <c r="S16" s="192">
        <v>54403000000000</v>
      </c>
      <c r="T16" s="192">
        <v>20803000000000</v>
      </c>
      <c r="U16" s="192">
        <v>230319000000000</v>
      </c>
      <c r="V16" s="192">
        <v>93524000000000</v>
      </c>
      <c r="W16" s="192">
        <v>42460000000000</v>
      </c>
      <c r="X16" s="192">
        <v>37773000000000</v>
      </c>
      <c r="Y16" s="192">
        <v>33177000000000</v>
      </c>
      <c r="Z16" s="192">
        <v>106366000000000</v>
      </c>
      <c r="AA16" s="192">
        <v>71686000000000</v>
      </c>
      <c r="AB16" s="192">
        <v>9406000000000</v>
      </c>
      <c r="AC16" s="192">
        <v>170860000000000</v>
      </c>
      <c r="AD16" s="192">
        <v>107687000000000</v>
      </c>
      <c r="AE16" s="192">
        <v>63762000000000</v>
      </c>
      <c r="AF16" s="192">
        <v>19810000000000</v>
      </c>
      <c r="AG16" s="192">
        <v>26103000000000</v>
      </c>
      <c r="AH16" s="192">
        <v>58641000000000</v>
      </c>
      <c r="AI16" s="192">
        <v>14828000000000</v>
      </c>
      <c r="AJ16" s="192">
        <v>33824000000000</v>
      </c>
      <c r="AK16" s="192">
        <v>9641000000000</v>
      </c>
      <c r="AL16" s="192">
        <v>156038000000000</v>
      </c>
      <c r="AM16" s="192">
        <v>27795000000000</v>
      </c>
      <c r="AN16" s="192">
        <v>31848000000000</v>
      </c>
      <c r="AO16" s="192">
        <v>307350000000000</v>
      </c>
      <c r="AP16" s="192">
        <v>181975000000000</v>
      </c>
      <c r="AQ16" s="192">
        <v>44983000000000</v>
      </c>
      <c r="AR16" s="192">
        <v>31413000000000</v>
      </c>
      <c r="AS16" s="192">
        <v>160399000000000</v>
      </c>
      <c r="AT16" s="192">
        <v>11567000000000</v>
      </c>
      <c r="AU16" s="192">
        <v>26664000000000</v>
      </c>
      <c r="AV16" s="192">
        <v>12377000000000</v>
      </c>
      <c r="AW16" s="192">
        <v>60970000000000</v>
      </c>
      <c r="AX16" s="192">
        <v>185298000000000</v>
      </c>
      <c r="AY16" s="192">
        <v>46053000000000</v>
      </c>
      <c r="AZ16" s="192">
        <v>75724000000000</v>
      </c>
      <c r="BA16" s="192">
        <v>7778000000000</v>
      </c>
      <c r="BB16" s="192">
        <v>62542000000000</v>
      </c>
      <c r="BC16" s="192">
        <v>105819000000000</v>
      </c>
      <c r="BD16" s="192">
        <v>24548000000000</v>
      </c>
      <c r="BE16" s="192">
        <v>12984000000000</v>
      </c>
      <c r="BF16" s="6">
        <f t="shared" si="0"/>
        <v>3434314000000000</v>
      </c>
    </row>
    <row r="17" spans="1:58">
      <c r="A17" s="204" t="s">
        <v>995</v>
      </c>
      <c r="B17" s="204"/>
      <c r="C17" s="204"/>
      <c r="D17" s="206"/>
      <c r="E17" s="204" t="s">
        <v>996</v>
      </c>
      <c r="F17" s="191" t="s">
        <v>975</v>
      </c>
      <c r="G17" s="192">
        <v>816000000000</v>
      </c>
      <c r="H17" s="193">
        <v>2749000000000</v>
      </c>
      <c r="I17" s="192">
        <v>1711000000000</v>
      </c>
      <c r="J17" s="192">
        <v>3614000000000</v>
      </c>
      <c r="K17" s="192">
        <v>14140000000000</v>
      </c>
      <c r="L17" s="192">
        <v>3535000000000</v>
      </c>
      <c r="M17" s="192">
        <v>3282000000000</v>
      </c>
      <c r="N17" s="192">
        <v>14000000000</v>
      </c>
      <c r="O17" s="192">
        <v>657000000000</v>
      </c>
      <c r="P17" s="192">
        <v>8301000000000</v>
      </c>
      <c r="Q17" s="192">
        <v>4480000000000</v>
      </c>
      <c r="R17" s="192">
        <v>3444000000000</v>
      </c>
      <c r="S17" s="192">
        <v>2833000000000</v>
      </c>
      <c r="T17" s="192">
        <v>1588000000000</v>
      </c>
      <c r="U17" s="192">
        <v>7061000000000</v>
      </c>
      <c r="V17" s="192">
        <v>3821000000000</v>
      </c>
      <c r="W17" s="192">
        <v>1567000000000</v>
      </c>
      <c r="X17" s="192">
        <v>2100000000000</v>
      </c>
      <c r="Y17" s="192">
        <v>1407000000000</v>
      </c>
      <c r="Z17" s="192">
        <v>3998000000000</v>
      </c>
      <c r="AA17" s="192">
        <v>3357000000000</v>
      </c>
      <c r="AB17" s="192">
        <v>7090000000000</v>
      </c>
      <c r="AC17" s="192">
        <v>7515000000000</v>
      </c>
      <c r="AD17" s="192">
        <v>5717000000000</v>
      </c>
      <c r="AE17" s="192">
        <v>7313000000000</v>
      </c>
      <c r="AF17" s="192">
        <v>1924000000000</v>
      </c>
      <c r="AG17" s="192">
        <v>2291000000000</v>
      </c>
      <c r="AH17" s="192">
        <v>9131000000000</v>
      </c>
      <c r="AI17" s="192">
        <v>2332000000000</v>
      </c>
      <c r="AJ17" s="192">
        <v>1365000000000</v>
      </c>
      <c r="AK17" s="192">
        <v>5357000000000</v>
      </c>
      <c r="AL17" s="192">
        <v>1627000000000</v>
      </c>
      <c r="AM17" s="192">
        <v>1813000000000</v>
      </c>
      <c r="AN17" s="192">
        <v>1861000000000</v>
      </c>
      <c r="AO17" s="192">
        <v>10491000000000</v>
      </c>
      <c r="AP17" s="192">
        <v>5826000000000</v>
      </c>
      <c r="AQ17" s="192">
        <v>2643000000000</v>
      </c>
      <c r="AR17" s="192">
        <v>4063000000000</v>
      </c>
      <c r="AS17" s="192">
        <v>8367000000000</v>
      </c>
      <c r="AT17" s="192">
        <v>769000000000</v>
      </c>
      <c r="AU17" s="192">
        <v>2891000000000</v>
      </c>
      <c r="AV17" s="192">
        <v>714000000000</v>
      </c>
      <c r="AW17" s="192">
        <v>2917000000000</v>
      </c>
      <c r="AX17" s="192">
        <v>21121000000000</v>
      </c>
      <c r="AY17" s="192">
        <v>3109000000000</v>
      </c>
      <c r="AZ17" s="192">
        <v>7838000000000</v>
      </c>
      <c r="BA17" s="192">
        <v>3295000000000</v>
      </c>
      <c r="BB17" s="192">
        <v>5268000000000</v>
      </c>
      <c r="BC17" s="192">
        <v>5870000000000</v>
      </c>
      <c r="BD17" s="192">
        <v>996000000000</v>
      </c>
      <c r="BE17" s="192">
        <v>984000000000</v>
      </c>
      <c r="BF17" s="6">
        <f t="shared" si="0"/>
        <v>216973000000000</v>
      </c>
    </row>
    <row r="18" spans="1:58">
      <c r="A18" s="204" t="s">
        <v>997</v>
      </c>
      <c r="B18" s="204"/>
      <c r="C18" s="204"/>
      <c r="D18" s="204"/>
      <c r="E18" s="204" t="s">
        <v>998</v>
      </c>
      <c r="F18" s="191" t="s">
        <v>978</v>
      </c>
      <c r="G18" s="192">
        <v>0</v>
      </c>
      <c r="H18" s="193">
        <v>25000000000</v>
      </c>
      <c r="I18" s="192">
        <v>0</v>
      </c>
      <c r="J18" s="192">
        <v>0</v>
      </c>
      <c r="K18" s="192">
        <v>0</v>
      </c>
      <c r="L18" s="192">
        <v>0</v>
      </c>
      <c r="M18" s="192">
        <v>200000000000</v>
      </c>
      <c r="N18" s="192">
        <v>0</v>
      </c>
      <c r="O18" s="192">
        <v>2000000000</v>
      </c>
      <c r="P18" s="192">
        <v>0</v>
      </c>
      <c r="Q18" s="192">
        <v>0</v>
      </c>
      <c r="R18" s="192">
        <v>0</v>
      </c>
      <c r="S18" s="192">
        <v>0</v>
      </c>
      <c r="T18" s="192">
        <v>0</v>
      </c>
      <c r="U18" s="192">
        <v>0</v>
      </c>
      <c r="V18" s="192">
        <v>20000000000</v>
      </c>
      <c r="W18" s="192">
        <v>0</v>
      </c>
      <c r="X18" s="192">
        <v>0</v>
      </c>
      <c r="Y18" s="192">
        <v>0</v>
      </c>
      <c r="Z18" s="192">
        <v>121000000000</v>
      </c>
      <c r="AA18" s="192">
        <v>31000000000</v>
      </c>
      <c r="AB18" s="192">
        <v>223000000000</v>
      </c>
      <c r="AC18" s="192">
        <v>18000000000</v>
      </c>
      <c r="AD18" s="192">
        <v>24000000000</v>
      </c>
      <c r="AE18" s="192">
        <v>0</v>
      </c>
      <c r="AF18" s="192">
        <v>0</v>
      </c>
      <c r="AG18" s="192">
        <v>0</v>
      </c>
      <c r="AH18" s="192">
        <v>3000000000</v>
      </c>
      <c r="AI18" s="192">
        <v>0</v>
      </c>
      <c r="AJ18" s="192">
        <v>24000000000</v>
      </c>
      <c r="AK18" s="192">
        <v>1069000000000</v>
      </c>
      <c r="AL18" s="192">
        <v>6000000000</v>
      </c>
      <c r="AM18" s="192">
        <v>0</v>
      </c>
      <c r="AN18" s="192">
        <v>0</v>
      </c>
      <c r="AO18" s="192">
        <v>1185000000000</v>
      </c>
      <c r="AP18" s="192">
        <v>0</v>
      </c>
      <c r="AQ18" s="192">
        <v>0</v>
      </c>
      <c r="AR18" s="192">
        <v>0</v>
      </c>
      <c r="AS18" s="192">
        <v>3000000000</v>
      </c>
      <c r="AT18" s="192">
        <v>2000000000</v>
      </c>
      <c r="AU18" s="192">
        <v>75000000000</v>
      </c>
      <c r="AV18" s="192">
        <v>38000000000</v>
      </c>
      <c r="AW18" s="192">
        <v>0</v>
      </c>
      <c r="AX18" s="192">
        <v>0</v>
      </c>
      <c r="AY18" s="192">
        <v>0</v>
      </c>
      <c r="AZ18" s="192">
        <v>2000000000</v>
      </c>
      <c r="BA18" s="192">
        <v>92000000000</v>
      </c>
      <c r="BB18" s="192">
        <v>0</v>
      </c>
      <c r="BC18" s="192">
        <v>0</v>
      </c>
      <c r="BD18" s="192">
        <v>0</v>
      </c>
      <c r="BE18" s="192">
        <v>0</v>
      </c>
      <c r="BF18" s="6">
        <f t="shared" si="0"/>
        <v>3163000000000</v>
      </c>
    </row>
    <row r="19" spans="1:58" ht="15.75" thickBot="1">
      <c r="A19" s="205" t="s">
        <v>999</v>
      </c>
      <c r="B19" s="205" t="s">
        <v>1000</v>
      </c>
      <c r="C19" s="205"/>
      <c r="D19" s="205"/>
      <c r="E19" s="205" t="s">
        <v>1001</v>
      </c>
      <c r="F19" s="197" t="s">
        <v>981</v>
      </c>
      <c r="G19" s="198">
        <v>1488000000000</v>
      </c>
      <c r="H19" s="199">
        <v>292000000000</v>
      </c>
      <c r="I19" s="198">
        <v>905000000000</v>
      </c>
      <c r="J19" s="198">
        <v>712000000000</v>
      </c>
      <c r="K19" s="198">
        <v>12938000000000</v>
      </c>
      <c r="L19" s="198">
        <v>1892000000000</v>
      </c>
      <c r="M19" s="198">
        <v>1115000000000</v>
      </c>
      <c r="N19" s="198">
        <v>933000000000</v>
      </c>
      <c r="O19" s="198">
        <v>83000000000</v>
      </c>
      <c r="P19" s="198">
        <v>2934000000000</v>
      </c>
      <c r="Q19" s="198">
        <v>483000000000</v>
      </c>
      <c r="R19" s="198">
        <v>3183000000000</v>
      </c>
      <c r="S19" s="198">
        <v>1811000000000</v>
      </c>
      <c r="T19" s="198">
        <v>2643000000000</v>
      </c>
      <c r="U19" s="198">
        <v>867000000000</v>
      </c>
      <c r="V19" s="198">
        <v>5453000000000</v>
      </c>
      <c r="W19" s="198">
        <v>488000000000</v>
      </c>
      <c r="X19" s="198">
        <v>1286000000000</v>
      </c>
      <c r="Y19" s="198">
        <v>89000000000</v>
      </c>
      <c r="Z19" s="198">
        <v>2452000000000</v>
      </c>
      <c r="AA19" s="198">
        <v>1272000000000</v>
      </c>
      <c r="AB19" s="198">
        <v>3695000000000</v>
      </c>
      <c r="AC19" s="198">
        <v>5806000000000</v>
      </c>
      <c r="AD19" s="198">
        <v>4839000000000</v>
      </c>
      <c r="AE19" s="198">
        <v>3662000000000</v>
      </c>
      <c r="AF19" s="198">
        <v>184000000000</v>
      </c>
      <c r="AG19" s="198">
        <v>2199000000000</v>
      </c>
      <c r="AH19" s="198">
        <v>1846000000000</v>
      </c>
      <c r="AI19" s="198">
        <v>93000000000</v>
      </c>
      <c r="AJ19" s="198">
        <v>595000000000</v>
      </c>
      <c r="AK19" s="198">
        <v>2413000000000</v>
      </c>
      <c r="AL19" s="198">
        <v>2986000000000</v>
      </c>
      <c r="AM19" s="198">
        <v>1850000000000</v>
      </c>
      <c r="AN19" s="198">
        <v>368000000000</v>
      </c>
      <c r="AO19" s="198">
        <v>9860000000000</v>
      </c>
      <c r="AP19" s="198">
        <v>3559000000000</v>
      </c>
      <c r="AQ19" s="198">
        <v>625000000000</v>
      </c>
      <c r="AR19" s="198">
        <v>4377000000000</v>
      </c>
      <c r="AS19" s="198">
        <v>7249000000000</v>
      </c>
      <c r="AT19" s="198">
        <v>214000000000</v>
      </c>
      <c r="AU19" s="198">
        <v>223000000000</v>
      </c>
      <c r="AV19" s="198">
        <v>241000000000</v>
      </c>
      <c r="AW19" s="198">
        <v>1032000000000</v>
      </c>
      <c r="AX19" s="198">
        <v>414000000000</v>
      </c>
      <c r="AY19" s="198">
        <v>690000000000</v>
      </c>
      <c r="AZ19" s="198">
        <v>5942000000000</v>
      </c>
      <c r="BA19" s="198">
        <v>2300000000000</v>
      </c>
      <c r="BB19" s="198">
        <v>4492000000000</v>
      </c>
      <c r="BC19" s="198">
        <v>4678000000000</v>
      </c>
      <c r="BD19" s="198">
        <v>1581000000000</v>
      </c>
      <c r="BE19" s="198">
        <v>676000000000</v>
      </c>
      <c r="BF19" s="6">
        <f t="shared" si="0"/>
        <v>122008000000000</v>
      </c>
    </row>
    <row r="20" spans="1:58">
      <c r="D20" t="str">
        <f>About!B2</f>
        <v>CA</v>
      </c>
      <c r="BF20" s="6"/>
    </row>
    <row r="22" spans="1:58">
      <c r="C22" t="s">
        <v>1077</v>
      </c>
      <c r="F22" t="s">
        <v>1094</v>
      </c>
      <c r="G22" t="s">
        <v>1095</v>
      </c>
      <c r="H22" t="s">
        <v>1096</v>
      </c>
    </row>
    <row r="23" spans="1:58">
      <c r="C23" s="204" t="s">
        <v>958</v>
      </c>
      <c r="D23" s="204" t="s">
        <v>958</v>
      </c>
      <c r="E23" t="s">
        <v>1022</v>
      </c>
      <c r="F23">
        <f t="shared" ref="F23:F40" si="1">SUMIFS(G2:BE2,$G$1:$BE$1,$D$20)</f>
        <v>949425000000000</v>
      </c>
      <c r="G23" s="6">
        <f>BF2</f>
        <v>1.1695032E+16</v>
      </c>
      <c r="H23" s="207">
        <f>IFERROR(F23/G23,0)</f>
        <v>8.1181906984093763E-2</v>
      </c>
    </row>
    <row r="24" spans="1:58">
      <c r="C24" s="204" t="s">
        <v>960</v>
      </c>
      <c r="D24" s="204" t="s">
        <v>961</v>
      </c>
      <c r="E24" t="s">
        <v>1022</v>
      </c>
      <c r="F24">
        <f t="shared" si="1"/>
        <v>0</v>
      </c>
      <c r="G24" s="6">
        <f t="shared" ref="G24:G40" si="2">BF3</f>
        <v>0</v>
      </c>
      <c r="H24" s="207">
        <f t="shared" ref="H24:H40" si="3">IFERROR(F24/G24,0)</f>
        <v>0</v>
      </c>
    </row>
    <row r="25" spans="1:58">
      <c r="C25" s="204" t="s">
        <v>963</v>
      </c>
      <c r="D25" s="204" t="s">
        <v>964</v>
      </c>
      <c r="E25" t="s">
        <v>1022</v>
      </c>
      <c r="F25">
        <f t="shared" si="1"/>
        <v>539000000000</v>
      </c>
      <c r="G25" s="6">
        <f t="shared" si="2"/>
        <v>473453000000000</v>
      </c>
      <c r="H25" s="207">
        <f t="shared" si="3"/>
        <v>1.1384445763359826E-3</v>
      </c>
    </row>
    <row r="26" spans="1:58">
      <c r="C26" s="204" t="s">
        <v>966</v>
      </c>
      <c r="D26" s="204" t="s">
        <v>635</v>
      </c>
      <c r="E26" t="s">
        <v>1022</v>
      </c>
      <c r="F26">
        <f t="shared" si="1"/>
        <v>308049000000000</v>
      </c>
      <c r="G26" s="6">
        <f t="shared" si="2"/>
        <v>5017299000000000</v>
      </c>
      <c r="H26" s="213">
        <f t="shared" si="3"/>
        <v>6.1397377353831217E-2</v>
      </c>
    </row>
    <row r="27" spans="1:58">
      <c r="C27" s="204" t="s">
        <v>968</v>
      </c>
      <c r="D27" s="204" t="s">
        <v>969</v>
      </c>
      <c r="E27" t="s">
        <v>1022</v>
      </c>
      <c r="F27">
        <f t="shared" si="1"/>
        <v>353000000000</v>
      </c>
      <c r="G27" s="6">
        <f t="shared" si="2"/>
        <v>9410000000000</v>
      </c>
      <c r="H27" s="207">
        <f t="shared" si="3"/>
        <v>3.7513283740701384E-2</v>
      </c>
    </row>
    <row r="28" spans="1:58">
      <c r="C28" s="204" t="s">
        <v>971</v>
      </c>
      <c r="D28" s="204" t="s">
        <v>972</v>
      </c>
      <c r="E28" t="s">
        <v>1022</v>
      </c>
      <c r="F28">
        <f t="shared" si="1"/>
        <v>464763000000000</v>
      </c>
      <c r="G28" s="6">
        <f t="shared" si="2"/>
        <v>4914171000000000</v>
      </c>
      <c r="H28" s="213">
        <f t="shared" si="3"/>
        <v>9.4576073970563904E-2</v>
      </c>
    </row>
    <row r="29" spans="1:58">
      <c r="C29" s="204" t="s">
        <v>974</v>
      </c>
      <c r="D29" s="204" t="s">
        <v>975</v>
      </c>
      <c r="E29" t="s">
        <v>1022</v>
      </c>
      <c r="F29">
        <f t="shared" si="1"/>
        <v>24246000000000</v>
      </c>
      <c r="G29" s="6">
        <f t="shared" si="2"/>
        <v>484129000000000</v>
      </c>
      <c r="H29" s="207">
        <f t="shared" si="3"/>
        <v>5.0081693102458226E-2</v>
      </c>
    </row>
    <row r="30" spans="1:58">
      <c r="C30" s="204" t="s">
        <v>977</v>
      </c>
      <c r="D30" s="204" t="s">
        <v>978</v>
      </c>
      <c r="E30" t="s">
        <v>1022</v>
      </c>
      <c r="F30">
        <f t="shared" si="1"/>
        <v>0</v>
      </c>
      <c r="G30" s="6">
        <f t="shared" si="2"/>
        <v>0</v>
      </c>
      <c r="H30" s="207">
        <f t="shared" si="3"/>
        <v>0</v>
      </c>
    </row>
    <row r="31" spans="1:58" ht="15.75" thickBot="1">
      <c r="C31" s="205" t="s">
        <v>980</v>
      </c>
      <c r="D31" s="205" t="s">
        <v>981</v>
      </c>
      <c r="E31" t="s">
        <v>1022</v>
      </c>
      <c r="F31">
        <f t="shared" si="1"/>
        <v>22787000000000</v>
      </c>
      <c r="G31" s="6">
        <f t="shared" si="2"/>
        <v>438967000000000</v>
      </c>
      <c r="H31" s="207">
        <f t="shared" si="3"/>
        <v>5.191050807919502E-2</v>
      </c>
    </row>
    <row r="32" spans="1:58">
      <c r="C32" s="204" t="s">
        <v>983</v>
      </c>
      <c r="D32" s="204" t="s">
        <v>983</v>
      </c>
      <c r="E32" t="s">
        <v>1013</v>
      </c>
      <c r="F32">
        <f t="shared" si="1"/>
        <v>765689000000000</v>
      </c>
      <c r="G32" s="6">
        <f t="shared" si="2"/>
        <v>9178628000000000</v>
      </c>
      <c r="H32" s="207">
        <f t="shared" si="3"/>
        <v>8.3420855491692217E-2</v>
      </c>
    </row>
    <row r="33" spans="3:8">
      <c r="C33" s="204" t="s">
        <v>985</v>
      </c>
      <c r="D33" s="204" t="s">
        <v>961</v>
      </c>
      <c r="E33" t="s">
        <v>1013</v>
      </c>
      <c r="F33">
        <f t="shared" si="1"/>
        <v>0</v>
      </c>
      <c r="G33" s="6">
        <f t="shared" si="2"/>
        <v>14648000000000</v>
      </c>
      <c r="H33" s="207">
        <f t="shared" si="3"/>
        <v>0</v>
      </c>
    </row>
    <row r="34" spans="3:8">
      <c r="C34" s="204" t="s">
        <v>988</v>
      </c>
      <c r="D34" s="204" t="s">
        <v>964</v>
      </c>
      <c r="E34" t="s">
        <v>1013</v>
      </c>
      <c r="F34">
        <f t="shared" si="1"/>
        <v>75672000000000</v>
      </c>
      <c r="G34" s="6">
        <f t="shared" si="2"/>
        <v>707192000000000</v>
      </c>
      <c r="H34" s="207">
        <f t="shared" si="3"/>
        <v>0.10700347288996481</v>
      </c>
    </row>
    <row r="35" spans="3:8">
      <c r="C35" s="204" t="s">
        <v>990</v>
      </c>
      <c r="D35" s="204" t="s">
        <v>635</v>
      </c>
      <c r="E35" t="s">
        <v>1013</v>
      </c>
      <c r="F35">
        <f t="shared" si="1"/>
        <v>371095000000000</v>
      </c>
      <c r="G35" s="6">
        <f t="shared" si="2"/>
        <v>4532636000000000</v>
      </c>
      <c r="H35" s="213">
        <f t="shared" si="3"/>
        <v>8.1871784983395979E-2</v>
      </c>
    </row>
    <row r="36" spans="3:8">
      <c r="C36" s="204" t="s">
        <v>992</v>
      </c>
      <c r="D36" s="204" t="s">
        <v>969</v>
      </c>
      <c r="E36" t="s">
        <v>1013</v>
      </c>
      <c r="F36">
        <f t="shared" si="1"/>
        <v>55000000000</v>
      </c>
      <c r="G36" s="6">
        <f t="shared" si="2"/>
        <v>1434000000000</v>
      </c>
      <c r="H36" s="207">
        <f t="shared" si="3"/>
        <v>3.8354253835425386E-2</v>
      </c>
    </row>
    <row r="37" spans="3:8">
      <c r="C37" s="204" t="s">
        <v>994</v>
      </c>
      <c r="D37" s="204" t="s">
        <v>972</v>
      </c>
      <c r="E37" t="s">
        <v>1013</v>
      </c>
      <c r="F37">
        <f t="shared" si="1"/>
        <v>248273000000000</v>
      </c>
      <c r="G37" s="6">
        <f t="shared" si="2"/>
        <v>3434314000000000</v>
      </c>
      <c r="H37" s="213">
        <f t="shared" si="3"/>
        <v>7.2291875466250322E-2</v>
      </c>
    </row>
    <row r="38" spans="3:8">
      <c r="C38" s="204" t="s">
        <v>996</v>
      </c>
      <c r="D38" s="204" t="s">
        <v>975</v>
      </c>
      <c r="E38" t="s">
        <v>1013</v>
      </c>
      <c r="F38">
        <f t="shared" si="1"/>
        <v>14140000000000</v>
      </c>
      <c r="G38" s="6">
        <f t="shared" si="2"/>
        <v>216973000000000</v>
      </c>
      <c r="H38" s="207">
        <f t="shared" si="3"/>
        <v>6.5169398957473965E-2</v>
      </c>
    </row>
    <row r="39" spans="3:8">
      <c r="C39" s="204" t="s">
        <v>998</v>
      </c>
      <c r="D39" s="204" t="s">
        <v>978</v>
      </c>
      <c r="E39" t="s">
        <v>1013</v>
      </c>
      <c r="F39">
        <f t="shared" si="1"/>
        <v>0</v>
      </c>
      <c r="G39" s="6">
        <f t="shared" si="2"/>
        <v>3163000000000</v>
      </c>
      <c r="H39" s="207">
        <f t="shared" si="3"/>
        <v>0</v>
      </c>
    </row>
    <row r="40" spans="3:8" ht="15.75" thickBot="1">
      <c r="C40" s="205" t="s">
        <v>1001</v>
      </c>
      <c r="D40" s="205" t="s">
        <v>981</v>
      </c>
      <c r="E40" t="s">
        <v>1013</v>
      </c>
      <c r="F40">
        <f t="shared" si="1"/>
        <v>12938000000000</v>
      </c>
      <c r="G40" s="6">
        <f t="shared" si="2"/>
        <v>122008000000000</v>
      </c>
      <c r="H40" s="207">
        <f t="shared" si="3"/>
        <v>0.10604222673923021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39828-69FB-1E41-AD07-F1EC03F9F87A}">
  <dimension ref="A1:F52021"/>
  <sheetViews>
    <sheetView zoomScale="94" workbookViewId="0">
      <selection activeCell="E1" sqref="E1"/>
    </sheetView>
  </sheetViews>
  <sheetFormatPr defaultColWidth="11.42578125" defaultRowHeight="15"/>
  <cols>
    <col min="3" max="3" width="14.140625" customWidth="1"/>
    <col min="4" max="5" width="18" customWidth="1"/>
    <col min="6" max="6" width="12.42578125" customWidth="1"/>
  </cols>
  <sheetData>
    <row r="1" spans="1:6">
      <c r="A1" t="s">
        <v>1006</v>
      </c>
      <c r="B1" t="s">
        <v>1007</v>
      </c>
      <c r="C1" t="s">
        <v>1008</v>
      </c>
      <c r="D1" t="s">
        <v>1009</v>
      </c>
      <c r="E1" t="s">
        <v>1010</v>
      </c>
      <c r="F1" t="s">
        <v>1011</v>
      </c>
    </row>
    <row r="2" spans="1:6">
      <c r="A2">
        <v>2017</v>
      </c>
      <c r="B2" t="s">
        <v>1012</v>
      </c>
      <c r="C2" t="s">
        <v>1013</v>
      </c>
      <c r="D2" t="s">
        <v>964</v>
      </c>
      <c r="E2" t="s">
        <v>1014</v>
      </c>
      <c r="F2" s="86">
        <v>0</v>
      </c>
    </row>
    <row r="3" spans="1:6">
      <c r="A3">
        <v>2018</v>
      </c>
      <c r="B3" t="s">
        <v>1012</v>
      </c>
      <c r="C3" t="s">
        <v>1013</v>
      </c>
      <c r="D3" t="s">
        <v>964</v>
      </c>
      <c r="E3" t="s">
        <v>1014</v>
      </c>
      <c r="F3" s="86">
        <v>0</v>
      </c>
    </row>
    <row r="4" spans="1:6">
      <c r="A4">
        <v>2019</v>
      </c>
      <c r="B4" t="s">
        <v>1012</v>
      </c>
      <c r="C4" t="s">
        <v>1013</v>
      </c>
      <c r="D4" t="s">
        <v>964</v>
      </c>
      <c r="E4" t="s">
        <v>1014</v>
      </c>
      <c r="F4" s="86">
        <v>0</v>
      </c>
    </row>
    <row r="5" spans="1:6">
      <c r="A5">
        <v>2020</v>
      </c>
      <c r="B5" t="s">
        <v>1012</v>
      </c>
      <c r="C5" t="s">
        <v>1013</v>
      </c>
      <c r="D5" t="s">
        <v>964</v>
      </c>
      <c r="E5" t="s">
        <v>1014</v>
      </c>
      <c r="F5" s="86">
        <v>0</v>
      </c>
    </row>
    <row r="6" spans="1:6">
      <c r="A6">
        <v>2021</v>
      </c>
      <c r="B6" t="s">
        <v>1012</v>
      </c>
      <c r="C6" t="s">
        <v>1013</v>
      </c>
      <c r="D6" t="s">
        <v>964</v>
      </c>
      <c r="E6" t="s">
        <v>1014</v>
      </c>
      <c r="F6" s="86">
        <v>0</v>
      </c>
    </row>
    <row r="7" spans="1:6">
      <c r="A7">
        <v>2022</v>
      </c>
      <c r="B7" t="s">
        <v>1012</v>
      </c>
      <c r="C7" t="s">
        <v>1013</v>
      </c>
      <c r="D7" t="s">
        <v>964</v>
      </c>
      <c r="E7" t="s">
        <v>1014</v>
      </c>
      <c r="F7" s="86">
        <v>0</v>
      </c>
    </row>
    <row r="8" spans="1:6">
      <c r="A8">
        <v>2023</v>
      </c>
      <c r="B8" t="s">
        <v>1012</v>
      </c>
      <c r="C8" t="s">
        <v>1013</v>
      </c>
      <c r="D8" t="s">
        <v>964</v>
      </c>
      <c r="E8" t="s">
        <v>1014</v>
      </c>
      <c r="F8" s="86">
        <v>0</v>
      </c>
    </row>
    <row r="9" spans="1:6">
      <c r="A9">
        <v>2024</v>
      </c>
      <c r="B9" t="s">
        <v>1012</v>
      </c>
      <c r="C9" t="s">
        <v>1013</v>
      </c>
      <c r="D9" t="s">
        <v>964</v>
      </c>
      <c r="E9" t="s">
        <v>1014</v>
      </c>
      <c r="F9" s="86">
        <v>0</v>
      </c>
    </row>
    <row r="10" spans="1:6">
      <c r="A10">
        <v>2025</v>
      </c>
      <c r="B10" t="s">
        <v>1012</v>
      </c>
      <c r="C10" t="s">
        <v>1013</v>
      </c>
      <c r="D10" t="s">
        <v>964</v>
      </c>
      <c r="E10" t="s">
        <v>1014</v>
      </c>
      <c r="F10" s="86">
        <v>0</v>
      </c>
    </row>
    <row r="11" spans="1:6">
      <c r="A11">
        <v>2026</v>
      </c>
      <c r="B11" t="s">
        <v>1012</v>
      </c>
      <c r="C11" t="s">
        <v>1013</v>
      </c>
      <c r="D11" t="s">
        <v>964</v>
      </c>
      <c r="E11" t="s">
        <v>1014</v>
      </c>
      <c r="F11" s="86">
        <v>0</v>
      </c>
    </row>
    <row r="12" spans="1:6">
      <c r="A12">
        <v>2027</v>
      </c>
      <c r="B12" t="s">
        <v>1012</v>
      </c>
      <c r="C12" t="s">
        <v>1013</v>
      </c>
      <c r="D12" t="s">
        <v>964</v>
      </c>
      <c r="E12" t="s">
        <v>1014</v>
      </c>
      <c r="F12" s="86">
        <v>0</v>
      </c>
    </row>
    <row r="13" spans="1:6">
      <c r="A13">
        <v>2028</v>
      </c>
      <c r="B13" t="s">
        <v>1012</v>
      </c>
      <c r="C13" t="s">
        <v>1013</v>
      </c>
      <c r="D13" t="s">
        <v>964</v>
      </c>
      <c r="E13" t="s">
        <v>1014</v>
      </c>
      <c r="F13" s="86">
        <v>0</v>
      </c>
    </row>
    <row r="14" spans="1:6">
      <c r="A14">
        <v>2029</v>
      </c>
      <c r="B14" t="s">
        <v>1012</v>
      </c>
      <c r="C14" t="s">
        <v>1013</v>
      </c>
      <c r="D14" t="s">
        <v>964</v>
      </c>
      <c r="E14" t="s">
        <v>1014</v>
      </c>
      <c r="F14" s="86">
        <v>0</v>
      </c>
    </row>
    <row r="15" spans="1:6">
      <c r="A15">
        <v>2030</v>
      </c>
      <c r="B15" t="s">
        <v>1012</v>
      </c>
      <c r="C15" t="s">
        <v>1013</v>
      </c>
      <c r="D15" t="s">
        <v>964</v>
      </c>
      <c r="E15" t="s">
        <v>1014</v>
      </c>
      <c r="F15" s="86">
        <v>0</v>
      </c>
    </row>
    <row r="16" spans="1:6">
      <c r="A16">
        <v>2031</v>
      </c>
      <c r="B16" t="s">
        <v>1012</v>
      </c>
      <c r="C16" t="s">
        <v>1013</v>
      </c>
      <c r="D16" t="s">
        <v>964</v>
      </c>
      <c r="E16" t="s">
        <v>1014</v>
      </c>
      <c r="F16" s="86">
        <v>0</v>
      </c>
    </row>
    <row r="17" spans="1:6">
      <c r="A17">
        <v>2032</v>
      </c>
      <c r="B17" t="s">
        <v>1012</v>
      </c>
      <c r="C17" t="s">
        <v>1013</v>
      </c>
      <c r="D17" t="s">
        <v>964</v>
      </c>
      <c r="E17" t="s">
        <v>1014</v>
      </c>
      <c r="F17" s="86">
        <v>0</v>
      </c>
    </row>
    <row r="18" spans="1:6">
      <c r="A18">
        <v>2033</v>
      </c>
      <c r="B18" t="s">
        <v>1012</v>
      </c>
      <c r="C18" t="s">
        <v>1013</v>
      </c>
      <c r="D18" t="s">
        <v>964</v>
      </c>
      <c r="E18" t="s">
        <v>1014</v>
      </c>
      <c r="F18" s="86">
        <v>0</v>
      </c>
    </row>
    <row r="19" spans="1:6">
      <c r="A19">
        <v>2034</v>
      </c>
      <c r="B19" t="s">
        <v>1012</v>
      </c>
      <c r="C19" t="s">
        <v>1013</v>
      </c>
      <c r="D19" t="s">
        <v>964</v>
      </c>
      <c r="E19" t="s">
        <v>1014</v>
      </c>
      <c r="F19" s="86">
        <v>0</v>
      </c>
    </row>
    <row r="20" spans="1:6">
      <c r="A20">
        <v>2035</v>
      </c>
      <c r="B20" t="s">
        <v>1012</v>
      </c>
      <c r="C20" t="s">
        <v>1013</v>
      </c>
      <c r="D20" t="s">
        <v>964</v>
      </c>
      <c r="E20" t="s">
        <v>1014</v>
      </c>
      <c r="F20" s="86">
        <v>0</v>
      </c>
    </row>
    <row r="21" spans="1:6">
      <c r="A21">
        <v>2036</v>
      </c>
      <c r="B21" t="s">
        <v>1012</v>
      </c>
      <c r="C21" t="s">
        <v>1013</v>
      </c>
      <c r="D21" t="s">
        <v>964</v>
      </c>
      <c r="E21" t="s">
        <v>1014</v>
      </c>
      <c r="F21" s="86">
        <v>0</v>
      </c>
    </row>
    <row r="22" spans="1:6">
      <c r="A22">
        <v>2037</v>
      </c>
      <c r="B22" t="s">
        <v>1012</v>
      </c>
      <c r="C22" t="s">
        <v>1013</v>
      </c>
      <c r="D22" t="s">
        <v>964</v>
      </c>
      <c r="E22" t="s">
        <v>1014</v>
      </c>
      <c r="F22" s="86">
        <v>0</v>
      </c>
    </row>
    <row r="23" spans="1:6">
      <c r="A23">
        <v>2038</v>
      </c>
      <c r="B23" t="s">
        <v>1012</v>
      </c>
      <c r="C23" t="s">
        <v>1013</v>
      </c>
      <c r="D23" t="s">
        <v>964</v>
      </c>
      <c r="E23" t="s">
        <v>1014</v>
      </c>
      <c r="F23" s="86">
        <v>0</v>
      </c>
    </row>
    <row r="24" spans="1:6">
      <c r="A24">
        <v>2039</v>
      </c>
      <c r="B24" t="s">
        <v>1012</v>
      </c>
      <c r="C24" t="s">
        <v>1013</v>
      </c>
      <c r="D24" t="s">
        <v>964</v>
      </c>
      <c r="E24" t="s">
        <v>1014</v>
      </c>
      <c r="F24" s="86">
        <v>0</v>
      </c>
    </row>
    <row r="25" spans="1:6">
      <c r="A25">
        <v>2040</v>
      </c>
      <c r="B25" t="s">
        <v>1012</v>
      </c>
      <c r="C25" t="s">
        <v>1013</v>
      </c>
      <c r="D25" t="s">
        <v>964</v>
      </c>
      <c r="E25" t="s">
        <v>1014</v>
      </c>
      <c r="F25" s="86">
        <v>0</v>
      </c>
    </row>
    <row r="26" spans="1:6">
      <c r="A26">
        <v>2041</v>
      </c>
      <c r="B26" t="s">
        <v>1012</v>
      </c>
      <c r="C26" t="s">
        <v>1013</v>
      </c>
      <c r="D26" t="s">
        <v>964</v>
      </c>
      <c r="E26" t="s">
        <v>1014</v>
      </c>
      <c r="F26" s="86">
        <v>0</v>
      </c>
    </row>
    <row r="27" spans="1:6">
      <c r="A27">
        <v>2042</v>
      </c>
      <c r="B27" t="s">
        <v>1012</v>
      </c>
      <c r="C27" t="s">
        <v>1013</v>
      </c>
      <c r="D27" t="s">
        <v>964</v>
      </c>
      <c r="E27" t="s">
        <v>1014</v>
      </c>
      <c r="F27" s="86">
        <v>0</v>
      </c>
    </row>
    <row r="28" spans="1:6">
      <c r="A28">
        <v>2043</v>
      </c>
      <c r="B28" t="s">
        <v>1012</v>
      </c>
      <c r="C28" t="s">
        <v>1013</v>
      </c>
      <c r="D28" t="s">
        <v>964</v>
      </c>
      <c r="E28" t="s">
        <v>1014</v>
      </c>
      <c r="F28" s="86">
        <v>0</v>
      </c>
    </row>
    <row r="29" spans="1:6">
      <c r="A29">
        <v>2044</v>
      </c>
      <c r="B29" t="s">
        <v>1012</v>
      </c>
      <c r="C29" t="s">
        <v>1013</v>
      </c>
      <c r="D29" t="s">
        <v>964</v>
      </c>
      <c r="E29" t="s">
        <v>1014</v>
      </c>
      <c r="F29" s="86">
        <v>0</v>
      </c>
    </row>
    <row r="30" spans="1:6">
      <c r="A30">
        <v>2045</v>
      </c>
      <c r="B30" t="s">
        <v>1012</v>
      </c>
      <c r="C30" t="s">
        <v>1013</v>
      </c>
      <c r="D30" t="s">
        <v>964</v>
      </c>
      <c r="E30" t="s">
        <v>1014</v>
      </c>
      <c r="F30" s="86">
        <v>0</v>
      </c>
    </row>
    <row r="31" spans="1:6">
      <c r="A31">
        <v>2046</v>
      </c>
      <c r="B31" t="s">
        <v>1012</v>
      </c>
      <c r="C31" t="s">
        <v>1013</v>
      </c>
      <c r="D31" t="s">
        <v>964</v>
      </c>
      <c r="E31" t="s">
        <v>1014</v>
      </c>
      <c r="F31" s="86">
        <v>0</v>
      </c>
    </row>
    <row r="32" spans="1:6">
      <c r="A32">
        <v>2047</v>
      </c>
      <c r="B32" t="s">
        <v>1012</v>
      </c>
      <c r="C32" t="s">
        <v>1013</v>
      </c>
      <c r="D32" t="s">
        <v>964</v>
      </c>
      <c r="E32" t="s">
        <v>1014</v>
      </c>
      <c r="F32" s="86">
        <v>0</v>
      </c>
    </row>
    <row r="33" spans="1:6">
      <c r="A33">
        <v>2048</v>
      </c>
      <c r="B33" t="s">
        <v>1012</v>
      </c>
      <c r="C33" t="s">
        <v>1013</v>
      </c>
      <c r="D33" t="s">
        <v>964</v>
      </c>
      <c r="E33" t="s">
        <v>1014</v>
      </c>
      <c r="F33" s="86">
        <v>0</v>
      </c>
    </row>
    <row r="34" spans="1:6">
      <c r="A34">
        <v>2049</v>
      </c>
      <c r="B34" t="s">
        <v>1012</v>
      </c>
      <c r="C34" t="s">
        <v>1013</v>
      </c>
      <c r="D34" t="s">
        <v>964</v>
      </c>
      <c r="E34" t="s">
        <v>1014</v>
      </c>
      <c r="F34" s="86">
        <v>0</v>
      </c>
    </row>
    <row r="35" spans="1:6">
      <c r="A35">
        <v>2050</v>
      </c>
      <c r="B35" t="s">
        <v>1012</v>
      </c>
      <c r="C35" t="s">
        <v>1013</v>
      </c>
      <c r="D35" t="s">
        <v>964</v>
      </c>
      <c r="E35" t="s">
        <v>1014</v>
      </c>
      <c r="F35" s="86">
        <v>0</v>
      </c>
    </row>
    <row r="36" spans="1:6">
      <c r="A36">
        <v>2017</v>
      </c>
      <c r="B36" t="s">
        <v>1024</v>
      </c>
      <c r="C36" t="s">
        <v>1013</v>
      </c>
      <c r="D36" t="s">
        <v>964</v>
      </c>
      <c r="E36" t="s">
        <v>1014</v>
      </c>
      <c r="F36" s="86">
        <v>54.1104106830281</v>
      </c>
    </row>
    <row r="37" spans="1:6">
      <c r="A37">
        <v>2018</v>
      </c>
      <c r="B37" t="s">
        <v>1024</v>
      </c>
      <c r="C37" t="s">
        <v>1013</v>
      </c>
      <c r="D37" t="s">
        <v>964</v>
      </c>
      <c r="E37" t="s">
        <v>1014</v>
      </c>
      <c r="F37" s="86">
        <v>51.906882923235301</v>
      </c>
    </row>
    <row r="38" spans="1:6">
      <c r="A38">
        <v>2019</v>
      </c>
      <c r="B38" t="s">
        <v>1024</v>
      </c>
      <c r="C38" t="s">
        <v>1013</v>
      </c>
      <c r="D38" t="s">
        <v>964</v>
      </c>
      <c r="E38" t="s">
        <v>1014</v>
      </c>
      <c r="F38" s="86">
        <v>49.690485717971001</v>
      </c>
    </row>
    <row r="39" spans="1:6">
      <c r="A39">
        <v>2020</v>
      </c>
      <c r="B39" t="s">
        <v>1024</v>
      </c>
      <c r="C39" t="s">
        <v>1013</v>
      </c>
      <c r="D39" t="s">
        <v>964</v>
      </c>
      <c r="E39" t="s">
        <v>1014</v>
      </c>
      <c r="F39" s="86">
        <v>47.490362441339599</v>
      </c>
    </row>
    <row r="40" spans="1:6">
      <c r="A40">
        <v>2021</v>
      </c>
      <c r="B40" t="s">
        <v>1024</v>
      </c>
      <c r="C40" t="s">
        <v>1013</v>
      </c>
      <c r="D40" t="s">
        <v>964</v>
      </c>
      <c r="E40" t="s">
        <v>1014</v>
      </c>
      <c r="F40" s="86">
        <v>45.269268137348</v>
      </c>
    </row>
    <row r="41" spans="1:6">
      <c r="A41">
        <v>2022</v>
      </c>
      <c r="B41" t="s">
        <v>1024</v>
      </c>
      <c r="C41" t="s">
        <v>1013</v>
      </c>
      <c r="D41" t="s">
        <v>964</v>
      </c>
      <c r="E41" t="s">
        <v>1014</v>
      </c>
      <c r="F41" s="86">
        <v>43.039243141250502</v>
      </c>
    </row>
    <row r="42" spans="1:6">
      <c r="A42">
        <v>2023</v>
      </c>
      <c r="B42" t="s">
        <v>1024</v>
      </c>
      <c r="C42" t="s">
        <v>1013</v>
      </c>
      <c r="D42" t="s">
        <v>964</v>
      </c>
      <c r="E42" t="s">
        <v>1014</v>
      </c>
      <c r="F42" s="86">
        <v>40.822279132698597</v>
      </c>
    </row>
    <row r="43" spans="1:6">
      <c r="A43">
        <v>2024</v>
      </c>
      <c r="B43" t="s">
        <v>1024</v>
      </c>
      <c r="C43" t="s">
        <v>1013</v>
      </c>
      <c r="D43" t="s">
        <v>964</v>
      </c>
      <c r="E43" t="s">
        <v>1014</v>
      </c>
      <c r="F43" s="86">
        <v>38.645327386096803</v>
      </c>
    </row>
    <row r="44" spans="1:6">
      <c r="A44">
        <v>2025</v>
      </c>
      <c r="B44" t="s">
        <v>1024</v>
      </c>
      <c r="C44" t="s">
        <v>1013</v>
      </c>
      <c r="D44" t="s">
        <v>964</v>
      </c>
      <c r="E44" t="s">
        <v>1014</v>
      </c>
      <c r="F44" s="86">
        <v>36.557528578624698</v>
      </c>
    </row>
    <row r="45" spans="1:6">
      <c r="A45">
        <v>2026</v>
      </c>
      <c r="B45" t="s">
        <v>1024</v>
      </c>
      <c r="C45" t="s">
        <v>1013</v>
      </c>
      <c r="D45" t="s">
        <v>964</v>
      </c>
      <c r="E45" t="s">
        <v>1014</v>
      </c>
      <c r="F45" s="86">
        <v>34.609318358545003</v>
      </c>
    </row>
    <row r="46" spans="1:6">
      <c r="A46">
        <v>2027</v>
      </c>
      <c r="B46" t="s">
        <v>1024</v>
      </c>
      <c r="C46" t="s">
        <v>1013</v>
      </c>
      <c r="D46" t="s">
        <v>964</v>
      </c>
      <c r="E46" t="s">
        <v>1014</v>
      </c>
      <c r="F46" s="86">
        <v>32.847719339028401</v>
      </c>
    </row>
    <row r="47" spans="1:6">
      <c r="A47">
        <v>2028</v>
      </c>
      <c r="B47" t="s">
        <v>1024</v>
      </c>
      <c r="C47" t="s">
        <v>1013</v>
      </c>
      <c r="D47" t="s">
        <v>964</v>
      </c>
      <c r="E47" t="s">
        <v>1014</v>
      </c>
      <c r="F47" s="86">
        <v>31.321876135902102</v>
      </c>
    </row>
    <row r="48" spans="1:6">
      <c r="A48">
        <v>2029</v>
      </c>
      <c r="B48" t="s">
        <v>1024</v>
      </c>
      <c r="C48" t="s">
        <v>1013</v>
      </c>
      <c r="D48" t="s">
        <v>964</v>
      </c>
      <c r="E48" t="s">
        <v>1014</v>
      </c>
      <c r="F48" s="86">
        <v>30.055709041459099</v>
      </c>
    </row>
    <row r="49" spans="1:6">
      <c r="A49">
        <v>2030</v>
      </c>
      <c r="B49" t="s">
        <v>1024</v>
      </c>
      <c r="C49" t="s">
        <v>1013</v>
      </c>
      <c r="D49" t="s">
        <v>964</v>
      </c>
      <c r="E49" t="s">
        <v>1014</v>
      </c>
      <c r="F49" s="86">
        <v>29.062990216459799</v>
      </c>
    </row>
    <row r="50" spans="1:6">
      <c r="A50">
        <v>2031</v>
      </c>
      <c r="B50" t="s">
        <v>1024</v>
      </c>
      <c r="C50" t="s">
        <v>1013</v>
      </c>
      <c r="D50" t="s">
        <v>964</v>
      </c>
      <c r="E50" t="s">
        <v>1014</v>
      </c>
      <c r="F50" s="86">
        <v>28.32487120983</v>
      </c>
    </row>
    <row r="51" spans="1:6">
      <c r="A51">
        <v>2032</v>
      </c>
      <c r="B51" t="s">
        <v>1024</v>
      </c>
      <c r="C51" t="s">
        <v>1013</v>
      </c>
      <c r="D51" t="s">
        <v>964</v>
      </c>
      <c r="E51" t="s">
        <v>1014</v>
      </c>
      <c r="F51" s="86">
        <v>27.809731409919198</v>
      </c>
    </row>
    <row r="52" spans="1:6">
      <c r="A52">
        <v>2033</v>
      </c>
      <c r="B52" t="s">
        <v>1024</v>
      </c>
      <c r="C52" t="s">
        <v>1013</v>
      </c>
      <c r="D52" t="s">
        <v>964</v>
      </c>
      <c r="E52" t="s">
        <v>1014</v>
      </c>
      <c r="F52" s="86">
        <v>27.463005804648098</v>
      </c>
    </row>
    <row r="53" spans="1:6">
      <c r="A53">
        <v>2034</v>
      </c>
      <c r="B53" t="s">
        <v>1024</v>
      </c>
      <c r="C53" t="s">
        <v>1013</v>
      </c>
      <c r="D53" t="s">
        <v>964</v>
      </c>
      <c r="E53" t="s">
        <v>1014</v>
      </c>
      <c r="F53" s="86">
        <v>27.230510192246001</v>
      </c>
    </row>
    <row r="54" spans="1:6">
      <c r="A54">
        <v>2035</v>
      </c>
      <c r="B54" t="s">
        <v>1024</v>
      </c>
      <c r="C54" t="s">
        <v>1013</v>
      </c>
      <c r="D54" t="s">
        <v>964</v>
      </c>
      <c r="E54" t="s">
        <v>1014</v>
      </c>
      <c r="F54" s="86">
        <v>27.062330806923701</v>
      </c>
    </row>
    <row r="55" spans="1:6">
      <c r="A55">
        <v>2036</v>
      </c>
      <c r="B55" t="s">
        <v>1024</v>
      </c>
      <c r="C55" t="s">
        <v>1013</v>
      </c>
      <c r="D55" t="s">
        <v>964</v>
      </c>
      <c r="E55" t="s">
        <v>1014</v>
      </c>
      <c r="F55" s="86">
        <v>26.9231804647575</v>
      </c>
    </row>
    <row r="56" spans="1:6">
      <c r="A56">
        <v>2037</v>
      </c>
      <c r="B56" t="s">
        <v>1024</v>
      </c>
      <c r="C56" t="s">
        <v>1013</v>
      </c>
      <c r="D56" t="s">
        <v>964</v>
      </c>
      <c r="E56" t="s">
        <v>1014</v>
      </c>
      <c r="F56" s="86">
        <v>26.794627569487499</v>
      </c>
    </row>
    <row r="57" spans="1:6">
      <c r="A57">
        <v>2038</v>
      </c>
      <c r="B57" t="s">
        <v>1024</v>
      </c>
      <c r="C57" t="s">
        <v>1013</v>
      </c>
      <c r="D57" t="s">
        <v>964</v>
      </c>
      <c r="E57" t="s">
        <v>1014</v>
      </c>
      <c r="F57" s="86">
        <v>26.6669385551148</v>
      </c>
    </row>
    <row r="58" spans="1:6">
      <c r="A58">
        <v>2039</v>
      </c>
      <c r="B58" t="s">
        <v>1024</v>
      </c>
      <c r="C58" t="s">
        <v>1013</v>
      </c>
      <c r="D58" t="s">
        <v>964</v>
      </c>
      <c r="E58" t="s">
        <v>1014</v>
      </c>
      <c r="F58" s="86">
        <v>26.535541138107298</v>
      </c>
    </row>
    <row r="59" spans="1:6">
      <c r="A59">
        <v>2040</v>
      </c>
      <c r="B59" t="s">
        <v>1024</v>
      </c>
      <c r="C59" t="s">
        <v>1013</v>
      </c>
      <c r="D59" t="s">
        <v>964</v>
      </c>
      <c r="E59" t="s">
        <v>1014</v>
      </c>
      <c r="F59" s="86">
        <v>26.397064686963201</v>
      </c>
    </row>
    <row r="60" spans="1:6">
      <c r="A60">
        <v>2041</v>
      </c>
      <c r="B60" t="s">
        <v>1024</v>
      </c>
      <c r="C60" t="s">
        <v>1013</v>
      </c>
      <c r="D60" t="s">
        <v>964</v>
      </c>
      <c r="E60" t="s">
        <v>1014</v>
      </c>
      <c r="F60" s="86">
        <v>26.251398366263299</v>
      </c>
    </row>
    <row r="61" spans="1:6">
      <c r="A61">
        <v>2042</v>
      </c>
      <c r="B61" t="s">
        <v>1024</v>
      </c>
      <c r="C61" t="s">
        <v>1013</v>
      </c>
      <c r="D61" t="s">
        <v>964</v>
      </c>
      <c r="E61" t="s">
        <v>1014</v>
      </c>
      <c r="F61" s="86">
        <v>26.099458621315001</v>
      </c>
    </row>
    <row r="62" spans="1:6">
      <c r="A62">
        <v>2043</v>
      </c>
      <c r="B62" t="s">
        <v>1024</v>
      </c>
      <c r="C62" t="s">
        <v>1013</v>
      </c>
      <c r="D62" t="s">
        <v>964</v>
      </c>
      <c r="E62" t="s">
        <v>1014</v>
      </c>
      <c r="F62" s="86">
        <v>25.940851381049399</v>
      </c>
    </row>
    <row r="63" spans="1:6">
      <c r="A63">
        <v>2044</v>
      </c>
      <c r="B63" t="s">
        <v>1024</v>
      </c>
      <c r="C63" t="s">
        <v>1013</v>
      </c>
      <c r="D63" t="s">
        <v>964</v>
      </c>
      <c r="E63" t="s">
        <v>1014</v>
      </c>
      <c r="F63" s="86">
        <v>25.770936734470201</v>
      </c>
    </row>
    <row r="64" spans="1:6">
      <c r="A64">
        <v>2045</v>
      </c>
      <c r="B64" t="s">
        <v>1024</v>
      </c>
      <c r="C64" t="s">
        <v>1013</v>
      </c>
      <c r="D64" t="s">
        <v>964</v>
      </c>
      <c r="E64" t="s">
        <v>1014</v>
      </c>
      <c r="F64" s="86">
        <v>25.5955950608355</v>
      </c>
    </row>
    <row r="65" spans="1:6">
      <c r="A65">
        <v>2046</v>
      </c>
      <c r="B65" t="s">
        <v>1024</v>
      </c>
      <c r="C65" t="s">
        <v>1013</v>
      </c>
      <c r="D65" t="s">
        <v>964</v>
      </c>
      <c r="E65" t="s">
        <v>1014</v>
      </c>
      <c r="F65" s="86">
        <v>25.4070697439208</v>
      </c>
    </row>
    <row r="66" spans="1:6">
      <c r="A66">
        <v>2047</v>
      </c>
      <c r="B66" t="s">
        <v>1024</v>
      </c>
      <c r="C66" t="s">
        <v>1013</v>
      </c>
      <c r="D66" t="s">
        <v>964</v>
      </c>
      <c r="E66" t="s">
        <v>1014</v>
      </c>
      <c r="F66" s="86">
        <v>25.215279455057299</v>
      </c>
    </row>
    <row r="67" spans="1:6">
      <c r="A67">
        <v>2048</v>
      </c>
      <c r="B67" t="s">
        <v>1024</v>
      </c>
      <c r="C67" t="s">
        <v>1013</v>
      </c>
      <c r="D67" t="s">
        <v>964</v>
      </c>
      <c r="E67" t="s">
        <v>1014</v>
      </c>
      <c r="F67" s="86">
        <v>25.0143530162125</v>
      </c>
    </row>
    <row r="68" spans="1:6">
      <c r="A68">
        <v>2049</v>
      </c>
      <c r="B68" t="s">
        <v>1024</v>
      </c>
      <c r="C68" t="s">
        <v>1013</v>
      </c>
      <c r="D68" t="s">
        <v>964</v>
      </c>
      <c r="E68" t="s">
        <v>1014</v>
      </c>
      <c r="F68" s="86">
        <v>24.807137581439999</v>
      </c>
    </row>
    <row r="69" spans="1:6">
      <c r="A69">
        <v>2050</v>
      </c>
      <c r="B69" t="s">
        <v>1024</v>
      </c>
      <c r="C69" t="s">
        <v>1013</v>
      </c>
      <c r="D69" t="s">
        <v>964</v>
      </c>
      <c r="E69" t="s">
        <v>1014</v>
      </c>
      <c r="F69" s="86">
        <v>24.592334025414001</v>
      </c>
    </row>
    <row r="70" spans="1:6">
      <c r="A70">
        <v>2017</v>
      </c>
      <c r="B70" t="s">
        <v>1025</v>
      </c>
      <c r="C70" t="s">
        <v>1013</v>
      </c>
      <c r="D70" t="s">
        <v>964</v>
      </c>
      <c r="E70" t="s">
        <v>1014</v>
      </c>
      <c r="F70" s="86">
        <v>0</v>
      </c>
    </row>
    <row r="71" spans="1:6">
      <c r="A71">
        <v>2018</v>
      </c>
      <c r="B71" t="s">
        <v>1025</v>
      </c>
      <c r="C71" t="s">
        <v>1013</v>
      </c>
      <c r="D71" t="s">
        <v>964</v>
      </c>
      <c r="E71" t="s">
        <v>1014</v>
      </c>
      <c r="F71" s="86">
        <v>0</v>
      </c>
    </row>
    <row r="72" spans="1:6">
      <c r="A72">
        <v>2019</v>
      </c>
      <c r="B72" t="s">
        <v>1025</v>
      </c>
      <c r="C72" t="s">
        <v>1013</v>
      </c>
      <c r="D72" t="s">
        <v>964</v>
      </c>
      <c r="E72" t="s">
        <v>1014</v>
      </c>
      <c r="F72" s="86">
        <v>0</v>
      </c>
    </row>
    <row r="73" spans="1:6">
      <c r="A73">
        <v>2020</v>
      </c>
      <c r="B73" t="s">
        <v>1025</v>
      </c>
      <c r="C73" t="s">
        <v>1013</v>
      </c>
      <c r="D73" t="s">
        <v>964</v>
      </c>
      <c r="E73" t="s">
        <v>1014</v>
      </c>
      <c r="F73" s="86">
        <v>0</v>
      </c>
    </row>
    <row r="74" spans="1:6">
      <c r="A74">
        <v>2021</v>
      </c>
      <c r="B74" t="s">
        <v>1025</v>
      </c>
      <c r="C74" t="s">
        <v>1013</v>
      </c>
      <c r="D74" t="s">
        <v>964</v>
      </c>
      <c r="E74" t="s">
        <v>1014</v>
      </c>
      <c r="F74" s="86">
        <v>0</v>
      </c>
    </row>
    <row r="75" spans="1:6">
      <c r="A75">
        <v>2022</v>
      </c>
      <c r="B75" t="s">
        <v>1025</v>
      </c>
      <c r="C75" t="s">
        <v>1013</v>
      </c>
      <c r="D75" t="s">
        <v>964</v>
      </c>
      <c r="E75" t="s">
        <v>1014</v>
      </c>
      <c r="F75" s="86">
        <v>0</v>
      </c>
    </row>
    <row r="76" spans="1:6">
      <c r="A76">
        <v>2023</v>
      </c>
      <c r="B76" t="s">
        <v>1025</v>
      </c>
      <c r="C76" t="s">
        <v>1013</v>
      </c>
      <c r="D76" t="s">
        <v>964</v>
      </c>
      <c r="E76" t="s">
        <v>1014</v>
      </c>
      <c r="F76" s="86">
        <v>0</v>
      </c>
    </row>
    <row r="77" spans="1:6">
      <c r="A77">
        <v>2024</v>
      </c>
      <c r="B77" t="s">
        <v>1025</v>
      </c>
      <c r="C77" t="s">
        <v>1013</v>
      </c>
      <c r="D77" t="s">
        <v>964</v>
      </c>
      <c r="E77" t="s">
        <v>1014</v>
      </c>
      <c r="F77" s="86">
        <v>0</v>
      </c>
    </row>
    <row r="78" spans="1:6">
      <c r="A78">
        <v>2025</v>
      </c>
      <c r="B78" t="s">
        <v>1025</v>
      </c>
      <c r="C78" t="s">
        <v>1013</v>
      </c>
      <c r="D78" t="s">
        <v>964</v>
      </c>
      <c r="E78" t="s">
        <v>1014</v>
      </c>
      <c r="F78" s="86">
        <v>0</v>
      </c>
    </row>
    <row r="79" spans="1:6">
      <c r="A79">
        <v>2026</v>
      </c>
      <c r="B79" t="s">
        <v>1025</v>
      </c>
      <c r="C79" t="s">
        <v>1013</v>
      </c>
      <c r="D79" t="s">
        <v>964</v>
      </c>
      <c r="E79" t="s">
        <v>1014</v>
      </c>
      <c r="F79" s="86">
        <v>0</v>
      </c>
    </row>
    <row r="80" spans="1:6">
      <c r="A80">
        <v>2027</v>
      </c>
      <c r="B80" t="s">
        <v>1025</v>
      </c>
      <c r="C80" t="s">
        <v>1013</v>
      </c>
      <c r="D80" t="s">
        <v>964</v>
      </c>
      <c r="E80" t="s">
        <v>1014</v>
      </c>
      <c r="F80" s="86">
        <v>0</v>
      </c>
    </row>
    <row r="81" spans="1:6">
      <c r="A81">
        <v>2028</v>
      </c>
      <c r="B81" t="s">
        <v>1025</v>
      </c>
      <c r="C81" t="s">
        <v>1013</v>
      </c>
      <c r="D81" t="s">
        <v>964</v>
      </c>
      <c r="E81" t="s">
        <v>1014</v>
      </c>
      <c r="F81" s="86">
        <v>0</v>
      </c>
    </row>
    <row r="82" spans="1:6">
      <c r="A82">
        <v>2029</v>
      </c>
      <c r="B82" t="s">
        <v>1025</v>
      </c>
      <c r="C82" t="s">
        <v>1013</v>
      </c>
      <c r="D82" t="s">
        <v>964</v>
      </c>
      <c r="E82" t="s">
        <v>1014</v>
      </c>
      <c r="F82" s="86">
        <v>0</v>
      </c>
    </row>
    <row r="83" spans="1:6">
      <c r="A83">
        <v>2030</v>
      </c>
      <c r="B83" t="s">
        <v>1025</v>
      </c>
      <c r="C83" t="s">
        <v>1013</v>
      </c>
      <c r="D83" t="s">
        <v>964</v>
      </c>
      <c r="E83" t="s">
        <v>1014</v>
      </c>
      <c r="F83" s="86">
        <v>0</v>
      </c>
    </row>
    <row r="84" spans="1:6">
      <c r="A84">
        <v>2031</v>
      </c>
      <c r="B84" t="s">
        <v>1025</v>
      </c>
      <c r="C84" t="s">
        <v>1013</v>
      </c>
      <c r="D84" t="s">
        <v>964</v>
      </c>
      <c r="E84" t="s">
        <v>1014</v>
      </c>
      <c r="F84" s="86">
        <v>0</v>
      </c>
    </row>
    <row r="85" spans="1:6">
      <c r="A85">
        <v>2032</v>
      </c>
      <c r="B85" t="s">
        <v>1025</v>
      </c>
      <c r="C85" t="s">
        <v>1013</v>
      </c>
      <c r="D85" t="s">
        <v>964</v>
      </c>
      <c r="E85" t="s">
        <v>1014</v>
      </c>
      <c r="F85" s="86">
        <v>0</v>
      </c>
    </row>
    <row r="86" spans="1:6">
      <c r="A86">
        <v>2033</v>
      </c>
      <c r="B86" t="s">
        <v>1025</v>
      </c>
      <c r="C86" t="s">
        <v>1013</v>
      </c>
      <c r="D86" t="s">
        <v>964</v>
      </c>
      <c r="E86" t="s">
        <v>1014</v>
      </c>
      <c r="F86" s="86">
        <v>0</v>
      </c>
    </row>
    <row r="87" spans="1:6">
      <c r="A87">
        <v>2034</v>
      </c>
      <c r="B87" t="s">
        <v>1025</v>
      </c>
      <c r="C87" t="s">
        <v>1013</v>
      </c>
      <c r="D87" t="s">
        <v>964</v>
      </c>
      <c r="E87" t="s">
        <v>1014</v>
      </c>
      <c r="F87" s="86">
        <v>0</v>
      </c>
    </row>
    <row r="88" spans="1:6">
      <c r="A88">
        <v>2035</v>
      </c>
      <c r="B88" t="s">
        <v>1025</v>
      </c>
      <c r="C88" t="s">
        <v>1013</v>
      </c>
      <c r="D88" t="s">
        <v>964</v>
      </c>
      <c r="E88" t="s">
        <v>1014</v>
      </c>
      <c r="F88" s="86">
        <v>0</v>
      </c>
    </row>
    <row r="89" spans="1:6">
      <c r="A89">
        <v>2036</v>
      </c>
      <c r="B89" t="s">
        <v>1025</v>
      </c>
      <c r="C89" t="s">
        <v>1013</v>
      </c>
      <c r="D89" t="s">
        <v>964</v>
      </c>
      <c r="E89" t="s">
        <v>1014</v>
      </c>
      <c r="F89" s="86">
        <v>0</v>
      </c>
    </row>
    <row r="90" spans="1:6">
      <c r="A90">
        <v>2037</v>
      </c>
      <c r="B90" t="s">
        <v>1025</v>
      </c>
      <c r="C90" t="s">
        <v>1013</v>
      </c>
      <c r="D90" t="s">
        <v>964</v>
      </c>
      <c r="E90" t="s">
        <v>1014</v>
      </c>
      <c r="F90" s="86">
        <v>0</v>
      </c>
    </row>
    <row r="91" spans="1:6">
      <c r="A91">
        <v>2038</v>
      </c>
      <c r="B91" t="s">
        <v>1025</v>
      </c>
      <c r="C91" t="s">
        <v>1013</v>
      </c>
      <c r="D91" t="s">
        <v>964</v>
      </c>
      <c r="E91" t="s">
        <v>1014</v>
      </c>
      <c r="F91" s="86">
        <v>0</v>
      </c>
    </row>
    <row r="92" spans="1:6">
      <c r="A92">
        <v>2039</v>
      </c>
      <c r="B92" t="s">
        <v>1025</v>
      </c>
      <c r="C92" t="s">
        <v>1013</v>
      </c>
      <c r="D92" t="s">
        <v>964</v>
      </c>
      <c r="E92" t="s">
        <v>1014</v>
      </c>
      <c r="F92" s="86">
        <v>0</v>
      </c>
    </row>
    <row r="93" spans="1:6">
      <c r="A93">
        <v>2040</v>
      </c>
      <c r="B93" t="s">
        <v>1025</v>
      </c>
      <c r="C93" t="s">
        <v>1013</v>
      </c>
      <c r="D93" t="s">
        <v>964</v>
      </c>
      <c r="E93" t="s">
        <v>1014</v>
      </c>
      <c r="F93" s="86">
        <v>0</v>
      </c>
    </row>
    <row r="94" spans="1:6">
      <c r="A94">
        <v>2041</v>
      </c>
      <c r="B94" t="s">
        <v>1025</v>
      </c>
      <c r="C94" t="s">
        <v>1013</v>
      </c>
      <c r="D94" t="s">
        <v>964</v>
      </c>
      <c r="E94" t="s">
        <v>1014</v>
      </c>
      <c r="F94" s="86">
        <v>0</v>
      </c>
    </row>
    <row r="95" spans="1:6">
      <c r="A95">
        <v>2042</v>
      </c>
      <c r="B95" t="s">
        <v>1025</v>
      </c>
      <c r="C95" t="s">
        <v>1013</v>
      </c>
      <c r="D95" t="s">
        <v>964</v>
      </c>
      <c r="E95" t="s">
        <v>1014</v>
      </c>
      <c r="F95" s="86">
        <v>0</v>
      </c>
    </row>
    <row r="96" spans="1:6">
      <c r="A96">
        <v>2043</v>
      </c>
      <c r="B96" t="s">
        <v>1025</v>
      </c>
      <c r="C96" t="s">
        <v>1013</v>
      </c>
      <c r="D96" t="s">
        <v>964</v>
      </c>
      <c r="E96" t="s">
        <v>1014</v>
      </c>
      <c r="F96" s="86">
        <v>0</v>
      </c>
    </row>
    <row r="97" spans="1:6">
      <c r="A97">
        <v>2044</v>
      </c>
      <c r="B97" t="s">
        <v>1025</v>
      </c>
      <c r="C97" t="s">
        <v>1013</v>
      </c>
      <c r="D97" t="s">
        <v>964</v>
      </c>
      <c r="E97" t="s">
        <v>1014</v>
      </c>
      <c r="F97" s="86">
        <v>0</v>
      </c>
    </row>
    <row r="98" spans="1:6">
      <c r="A98">
        <v>2045</v>
      </c>
      <c r="B98" t="s">
        <v>1025</v>
      </c>
      <c r="C98" t="s">
        <v>1013</v>
      </c>
      <c r="D98" t="s">
        <v>964</v>
      </c>
      <c r="E98" t="s">
        <v>1014</v>
      </c>
      <c r="F98" s="86">
        <v>0</v>
      </c>
    </row>
    <row r="99" spans="1:6">
      <c r="A99">
        <v>2046</v>
      </c>
      <c r="B99" t="s">
        <v>1025</v>
      </c>
      <c r="C99" t="s">
        <v>1013</v>
      </c>
      <c r="D99" t="s">
        <v>964</v>
      </c>
      <c r="E99" t="s">
        <v>1014</v>
      </c>
      <c r="F99" s="86">
        <v>0</v>
      </c>
    </row>
    <row r="100" spans="1:6">
      <c r="A100">
        <v>2047</v>
      </c>
      <c r="B100" t="s">
        <v>1025</v>
      </c>
      <c r="C100" t="s">
        <v>1013</v>
      </c>
      <c r="D100" t="s">
        <v>964</v>
      </c>
      <c r="E100" t="s">
        <v>1014</v>
      </c>
      <c r="F100" s="86">
        <v>0</v>
      </c>
    </row>
    <row r="101" spans="1:6">
      <c r="A101">
        <v>2048</v>
      </c>
      <c r="B101" t="s">
        <v>1025</v>
      </c>
      <c r="C101" t="s">
        <v>1013</v>
      </c>
      <c r="D101" t="s">
        <v>964</v>
      </c>
      <c r="E101" t="s">
        <v>1014</v>
      </c>
      <c r="F101" s="86">
        <v>0</v>
      </c>
    </row>
    <row r="102" spans="1:6">
      <c r="A102">
        <v>2049</v>
      </c>
      <c r="B102" t="s">
        <v>1025</v>
      </c>
      <c r="C102" t="s">
        <v>1013</v>
      </c>
      <c r="D102" t="s">
        <v>964</v>
      </c>
      <c r="E102" t="s">
        <v>1014</v>
      </c>
      <c r="F102" s="86">
        <v>0</v>
      </c>
    </row>
    <row r="103" spans="1:6">
      <c r="A103">
        <v>2050</v>
      </c>
      <c r="B103" t="s">
        <v>1025</v>
      </c>
      <c r="C103" t="s">
        <v>1013</v>
      </c>
      <c r="D103" t="s">
        <v>964</v>
      </c>
      <c r="E103" t="s">
        <v>1014</v>
      </c>
      <c r="F103" s="86">
        <v>0</v>
      </c>
    </row>
    <row r="104" spans="1:6">
      <c r="A104">
        <v>2017</v>
      </c>
      <c r="B104" t="s">
        <v>1026</v>
      </c>
      <c r="C104" t="s">
        <v>1013</v>
      </c>
      <c r="D104" t="s">
        <v>964</v>
      </c>
      <c r="E104" t="s">
        <v>1014</v>
      </c>
      <c r="F104" s="86">
        <v>0</v>
      </c>
    </row>
    <row r="105" spans="1:6">
      <c r="A105">
        <v>2018</v>
      </c>
      <c r="B105" t="s">
        <v>1026</v>
      </c>
      <c r="C105" t="s">
        <v>1013</v>
      </c>
      <c r="D105" t="s">
        <v>964</v>
      </c>
      <c r="E105" t="s">
        <v>1014</v>
      </c>
      <c r="F105" s="86">
        <v>0</v>
      </c>
    </row>
    <row r="106" spans="1:6">
      <c r="A106">
        <v>2019</v>
      </c>
      <c r="B106" t="s">
        <v>1026</v>
      </c>
      <c r="C106" t="s">
        <v>1013</v>
      </c>
      <c r="D106" t="s">
        <v>964</v>
      </c>
      <c r="E106" t="s">
        <v>1014</v>
      </c>
      <c r="F106" s="86">
        <v>0</v>
      </c>
    </row>
    <row r="107" spans="1:6">
      <c r="A107">
        <v>2020</v>
      </c>
      <c r="B107" t="s">
        <v>1026</v>
      </c>
      <c r="C107" t="s">
        <v>1013</v>
      </c>
      <c r="D107" t="s">
        <v>964</v>
      </c>
      <c r="E107" t="s">
        <v>1014</v>
      </c>
      <c r="F107" s="86">
        <v>0</v>
      </c>
    </row>
    <row r="108" spans="1:6">
      <c r="A108">
        <v>2021</v>
      </c>
      <c r="B108" t="s">
        <v>1026</v>
      </c>
      <c r="C108" t="s">
        <v>1013</v>
      </c>
      <c r="D108" t="s">
        <v>964</v>
      </c>
      <c r="E108" t="s">
        <v>1014</v>
      </c>
      <c r="F108" s="86">
        <v>0</v>
      </c>
    </row>
    <row r="109" spans="1:6">
      <c r="A109">
        <v>2022</v>
      </c>
      <c r="B109" t="s">
        <v>1026</v>
      </c>
      <c r="C109" t="s">
        <v>1013</v>
      </c>
      <c r="D109" t="s">
        <v>964</v>
      </c>
      <c r="E109" t="s">
        <v>1014</v>
      </c>
      <c r="F109" s="86">
        <v>0</v>
      </c>
    </row>
    <row r="110" spans="1:6">
      <c r="A110">
        <v>2023</v>
      </c>
      <c r="B110" t="s">
        <v>1026</v>
      </c>
      <c r="C110" t="s">
        <v>1013</v>
      </c>
      <c r="D110" t="s">
        <v>964</v>
      </c>
      <c r="E110" t="s">
        <v>1014</v>
      </c>
      <c r="F110" s="86">
        <v>0</v>
      </c>
    </row>
    <row r="111" spans="1:6">
      <c r="A111">
        <v>2024</v>
      </c>
      <c r="B111" t="s">
        <v>1026</v>
      </c>
      <c r="C111" t="s">
        <v>1013</v>
      </c>
      <c r="D111" t="s">
        <v>964</v>
      </c>
      <c r="E111" t="s">
        <v>1014</v>
      </c>
      <c r="F111" s="86">
        <v>0</v>
      </c>
    </row>
    <row r="112" spans="1:6">
      <c r="A112">
        <v>2025</v>
      </c>
      <c r="B112" t="s">
        <v>1026</v>
      </c>
      <c r="C112" t="s">
        <v>1013</v>
      </c>
      <c r="D112" t="s">
        <v>964</v>
      </c>
      <c r="E112" t="s">
        <v>1014</v>
      </c>
      <c r="F112" s="86">
        <v>0</v>
      </c>
    </row>
    <row r="113" spans="1:6">
      <c r="A113">
        <v>2026</v>
      </c>
      <c r="B113" t="s">
        <v>1026</v>
      </c>
      <c r="C113" t="s">
        <v>1013</v>
      </c>
      <c r="D113" t="s">
        <v>964</v>
      </c>
      <c r="E113" t="s">
        <v>1014</v>
      </c>
      <c r="F113" s="86">
        <v>0</v>
      </c>
    </row>
    <row r="114" spans="1:6">
      <c r="A114">
        <v>2027</v>
      </c>
      <c r="B114" t="s">
        <v>1026</v>
      </c>
      <c r="C114" t="s">
        <v>1013</v>
      </c>
      <c r="D114" t="s">
        <v>964</v>
      </c>
      <c r="E114" t="s">
        <v>1014</v>
      </c>
      <c r="F114" s="86">
        <v>0</v>
      </c>
    </row>
    <row r="115" spans="1:6">
      <c r="A115">
        <v>2028</v>
      </c>
      <c r="B115" t="s">
        <v>1026</v>
      </c>
      <c r="C115" t="s">
        <v>1013</v>
      </c>
      <c r="D115" t="s">
        <v>964</v>
      </c>
      <c r="E115" t="s">
        <v>1014</v>
      </c>
      <c r="F115" s="86">
        <v>0</v>
      </c>
    </row>
    <row r="116" spans="1:6">
      <c r="A116">
        <v>2029</v>
      </c>
      <c r="B116" t="s">
        <v>1026</v>
      </c>
      <c r="C116" t="s">
        <v>1013</v>
      </c>
      <c r="D116" t="s">
        <v>964</v>
      </c>
      <c r="E116" t="s">
        <v>1014</v>
      </c>
      <c r="F116" s="86">
        <v>0</v>
      </c>
    </row>
    <row r="117" spans="1:6">
      <c r="A117">
        <v>2030</v>
      </c>
      <c r="B117" t="s">
        <v>1026</v>
      </c>
      <c r="C117" t="s">
        <v>1013</v>
      </c>
      <c r="D117" t="s">
        <v>964</v>
      </c>
      <c r="E117" t="s">
        <v>1014</v>
      </c>
      <c r="F117" s="86">
        <v>0</v>
      </c>
    </row>
    <row r="118" spans="1:6">
      <c r="A118">
        <v>2031</v>
      </c>
      <c r="B118" t="s">
        <v>1026</v>
      </c>
      <c r="C118" t="s">
        <v>1013</v>
      </c>
      <c r="D118" t="s">
        <v>964</v>
      </c>
      <c r="E118" t="s">
        <v>1014</v>
      </c>
      <c r="F118" s="86">
        <v>0</v>
      </c>
    </row>
    <row r="119" spans="1:6">
      <c r="A119">
        <v>2032</v>
      </c>
      <c r="B119" t="s">
        <v>1026</v>
      </c>
      <c r="C119" t="s">
        <v>1013</v>
      </c>
      <c r="D119" t="s">
        <v>964</v>
      </c>
      <c r="E119" t="s">
        <v>1014</v>
      </c>
      <c r="F119" s="86">
        <v>0</v>
      </c>
    </row>
    <row r="120" spans="1:6">
      <c r="A120">
        <v>2033</v>
      </c>
      <c r="B120" t="s">
        <v>1026</v>
      </c>
      <c r="C120" t="s">
        <v>1013</v>
      </c>
      <c r="D120" t="s">
        <v>964</v>
      </c>
      <c r="E120" t="s">
        <v>1014</v>
      </c>
      <c r="F120" s="86">
        <v>0</v>
      </c>
    </row>
    <row r="121" spans="1:6">
      <c r="A121">
        <v>2034</v>
      </c>
      <c r="B121" t="s">
        <v>1026</v>
      </c>
      <c r="C121" t="s">
        <v>1013</v>
      </c>
      <c r="D121" t="s">
        <v>964</v>
      </c>
      <c r="E121" t="s">
        <v>1014</v>
      </c>
      <c r="F121" s="86">
        <v>0</v>
      </c>
    </row>
    <row r="122" spans="1:6">
      <c r="A122">
        <v>2035</v>
      </c>
      <c r="B122" t="s">
        <v>1026</v>
      </c>
      <c r="C122" t="s">
        <v>1013</v>
      </c>
      <c r="D122" t="s">
        <v>964</v>
      </c>
      <c r="E122" t="s">
        <v>1014</v>
      </c>
      <c r="F122" s="86">
        <v>0</v>
      </c>
    </row>
    <row r="123" spans="1:6">
      <c r="A123">
        <v>2036</v>
      </c>
      <c r="B123" t="s">
        <v>1026</v>
      </c>
      <c r="C123" t="s">
        <v>1013</v>
      </c>
      <c r="D123" t="s">
        <v>964</v>
      </c>
      <c r="E123" t="s">
        <v>1014</v>
      </c>
      <c r="F123" s="86">
        <v>0</v>
      </c>
    </row>
    <row r="124" spans="1:6">
      <c r="A124">
        <v>2037</v>
      </c>
      <c r="B124" t="s">
        <v>1026</v>
      </c>
      <c r="C124" t="s">
        <v>1013</v>
      </c>
      <c r="D124" t="s">
        <v>964</v>
      </c>
      <c r="E124" t="s">
        <v>1014</v>
      </c>
      <c r="F124" s="86">
        <v>0</v>
      </c>
    </row>
    <row r="125" spans="1:6">
      <c r="A125">
        <v>2038</v>
      </c>
      <c r="B125" t="s">
        <v>1026</v>
      </c>
      <c r="C125" t="s">
        <v>1013</v>
      </c>
      <c r="D125" t="s">
        <v>964</v>
      </c>
      <c r="E125" t="s">
        <v>1014</v>
      </c>
      <c r="F125" s="86">
        <v>0</v>
      </c>
    </row>
    <row r="126" spans="1:6">
      <c r="A126">
        <v>2039</v>
      </c>
      <c r="B126" t="s">
        <v>1026</v>
      </c>
      <c r="C126" t="s">
        <v>1013</v>
      </c>
      <c r="D126" t="s">
        <v>964</v>
      </c>
      <c r="E126" t="s">
        <v>1014</v>
      </c>
      <c r="F126" s="86">
        <v>0</v>
      </c>
    </row>
    <row r="127" spans="1:6">
      <c r="A127">
        <v>2040</v>
      </c>
      <c r="B127" t="s">
        <v>1026</v>
      </c>
      <c r="C127" t="s">
        <v>1013</v>
      </c>
      <c r="D127" t="s">
        <v>964</v>
      </c>
      <c r="E127" t="s">
        <v>1014</v>
      </c>
      <c r="F127" s="86">
        <v>0</v>
      </c>
    </row>
    <row r="128" spans="1:6">
      <c r="A128">
        <v>2041</v>
      </c>
      <c r="B128" t="s">
        <v>1026</v>
      </c>
      <c r="C128" t="s">
        <v>1013</v>
      </c>
      <c r="D128" t="s">
        <v>964</v>
      </c>
      <c r="E128" t="s">
        <v>1014</v>
      </c>
      <c r="F128" s="86">
        <v>0</v>
      </c>
    </row>
    <row r="129" spans="1:6">
      <c r="A129">
        <v>2042</v>
      </c>
      <c r="B129" t="s">
        <v>1026</v>
      </c>
      <c r="C129" t="s">
        <v>1013</v>
      </c>
      <c r="D129" t="s">
        <v>964</v>
      </c>
      <c r="E129" t="s">
        <v>1014</v>
      </c>
      <c r="F129" s="86">
        <v>0</v>
      </c>
    </row>
    <row r="130" spans="1:6">
      <c r="A130">
        <v>2043</v>
      </c>
      <c r="B130" t="s">
        <v>1026</v>
      </c>
      <c r="C130" t="s">
        <v>1013</v>
      </c>
      <c r="D130" t="s">
        <v>964</v>
      </c>
      <c r="E130" t="s">
        <v>1014</v>
      </c>
      <c r="F130" s="86">
        <v>0</v>
      </c>
    </row>
    <row r="131" spans="1:6">
      <c r="A131">
        <v>2044</v>
      </c>
      <c r="B131" t="s">
        <v>1026</v>
      </c>
      <c r="C131" t="s">
        <v>1013</v>
      </c>
      <c r="D131" t="s">
        <v>964</v>
      </c>
      <c r="E131" t="s">
        <v>1014</v>
      </c>
      <c r="F131" s="86">
        <v>0</v>
      </c>
    </row>
    <row r="132" spans="1:6">
      <c r="A132">
        <v>2045</v>
      </c>
      <c r="B132" t="s">
        <v>1026</v>
      </c>
      <c r="C132" t="s">
        <v>1013</v>
      </c>
      <c r="D132" t="s">
        <v>964</v>
      </c>
      <c r="E132" t="s">
        <v>1014</v>
      </c>
      <c r="F132" s="86">
        <v>0</v>
      </c>
    </row>
    <row r="133" spans="1:6">
      <c r="A133">
        <v>2046</v>
      </c>
      <c r="B133" t="s">
        <v>1026</v>
      </c>
      <c r="C133" t="s">
        <v>1013</v>
      </c>
      <c r="D133" t="s">
        <v>964</v>
      </c>
      <c r="E133" t="s">
        <v>1014</v>
      </c>
      <c r="F133" s="86">
        <v>0</v>
      </c>
    </row>
    <row r="134" spans="1:6">
      <c r="A134">
        <v>2047</v>
      </c>
      <c r="B134" t="s">
        <v>1026</v>
      </c>
      <c r="C134" t="s">
        <v>1013</v>
      </c>
      <c r="D134" t="s">
        <v>964</v>
      </c>
      <c r="E134" t="s">
        <v>1014</v>
      </c>
      <c r="F134" s="86">
        <v>0</v>
      </c>
    </row>
    <row r="135" spans="1:6">
      <c r="A135">
        <v>2048</v>
      </c>
      <c r="B135" t="s">
        <v>1026</v>
      </c>
      <c r="C135" t="s">
        <v>1013</v>
      </c>
      <c r="D135" t="s">
        <v>964</v>
      </c>
      <c r="E135" t="s">
        <v>1014</v>
      </c>
      <c r="F135" s="86">
        <v>0</v>
      </c>
    </row>
    <row r="136" spans="1:6">
      <c r="A136">
        <v>2049</v>
      </c>
      <c r="B136" t="s">
        <v>1026</v>
      </c>
      <c r="C136" t="s">
        <v>1013</v>
      </c>
      <c r="D136" t="s">
        <v>964</v>
      </c>
      <c r="E136" t="s">
        <v>1014</v>
      </c>
      <c r="F136" s="86">
        <v>0</v>
      </c>
    </row>
    <row r="137" spans="1:6">
      <c r="A137">
        <v>2050</v>
      </c>
      <c r="B137" t="s">
        <v>1026</v>
      </c>
      <c r="C137" t="s">
        <v>1013</v>
      </c>
      <c r="D137" t="s">
        <v>964</v>
      </c>
      <c r="E137" t="s">
        <v>1014</v>
      </c>
      <c r="F137" s="86">
        <v>0</v>
      </c>
    </row>
    <row r="138" spans="1:6">
      <c r="A138">
        <v>2017</v>
      </c>
      <c r="B138" t="s">
        <v>1027</v>
      </c>
      <c r="C138" t="s">
        <v>1013</v>
      </c>
      <c r="D138" t="s">
        <v>964</v>
      </c>
      <c r="E138" t="s">
        <v>1014</v>
      </c>
      <c r="F138" s="86">
        <v>2583.1980629668701</v>
      </c>
    </row>
    <row r="139" spans="1:6">
      <c r="A139">
        <v>2018</v>
      </c>
      <c r="B139" t="s">
        <v>1027</v>
      </c>
      <c r="C139" t="s">
        <v>1013</v>
      </c>
      <c r="D139" t="s">
        <v>964</v>
      </c>
      <c r="E139" t="s">
        <v>1014</v>
      </c>
      <c r="F139" s="86">
        <v>2477.9892964845599</v>
      </c>
    </row>
    <row r="140" spans="1:6">
      <c r="A140">
        <v>2019</v>
      </c>
      <c r="B140" t="s">
        <v>1027</v>
      </c>
      <c r="C140" t="s">
        <v>1013</v>
      </c>
      <c r="D140" t="s">
        <v>964</v>
      </c>
      <c r="E140" t="s">
        <v>1014</v>
      </c>
      <c r="F140" s="86">
        <v>2372.1602195517198</v>
      </c>
    </row>
    <row r="141" spans="1:6">
      <c r="A141">
        <v>2020</v>
      </c>
      <c r="B141" t="s">
        <v>1027</v>
      </c>
      <c r="C141" t="s">
        <v>1013</v>
      </c>
      <c r="D141" t="s">
        <v>964</v>
      </c>
      <c r="E141" t="s">
        <v>1014</v>
      </c>
      <c r="F141" s="86">
        <v>2267.0994323828199</v>
      </c>
    </row>
    <row r="142" spans="1:6">
      <c r="A142">
        <v>2021</v>
      </c>
      <c r="B142" t="s">
        <v>1027</v>
      </c>
      <c r="C142" t="s">
        <v>1013</v>
      </c>
      <c r="D142" t="s">
        <v>964</v>
      </c>
      <c r="E142" t="s">
        <v>1014</v>
      </c>
      <c r="F142" s="86">
        <v>2161.02574779316</v>
      </c>
    </row>
    <row r="143" spans="1:6">
      <c r="A143">
        <v>2022</v>
      </c>
      <c r="B143" t="s">
        <v>1027</v>
      </c>
      <c r="C143" t="s">
        <v>1013</v>
      </c>
      <c r="D143" t="s">
        <v>964</v>
      </c>
      <c r="E143" t="s">
        <v>1014</v>
      </c>
      <c r="F143" s="86">
        <v>2054.5091749586099</v>
      </c>
    </row>
    <row r="144" spans="1:6">
      <c r="A144">
        <v>2023</v>
      </c>
      <c r="B144" t="s">
        <v>1027</v>
      </c>
      <c r="C144" t="s">
        <v>1013</v>
      </c>
      <c r="D144" t="s">
        <v>964</v>
      </c>
      <c r="E144" t="s">
        <v>1014</v>
      </c>
      <c r="F144" s="86">
        <v>1948.5930508416</v>
      </c>
    </row>
    <row r="145" spans="1:6">
      <c r="A145">
        <v>2024</v>
      </c>
      <c r="B145" t="s">
        <v>1027</v>
      </c>
      <c r="C145" t="s">
        <v>1013</v>
      </c>
      <c r="D145" t="s">
        <v>964</v>
      </c>
      <c r="E145" t="s">
        <v>1014</v>
      </c>
      <c r="F145" s="86">
        <v>1844.55519722965</v>
      </c>
    </row>
    <row r="146" spans="1:6">
      <c r="A146">
        <v>2025</v>
      </c>
      <c r="B146" t="s">
        <v>1027</v>
      </c>
      <c r="C146" t="s">
        <v>1013</v>
      </c>
      <c r="D146" t="s">
        <v>964</v>
      </c>
      <c r="E146" t="s">
        <v>1014</v>
      </c>
      <c r="F146" s="86">
        <v>1744.7289565323199</v>
      </c>
    </row>
    <row r="147" spans="1:6">
      <c r="A147">
        <v>2026</v>
      </c>
      <c r="B147" t="s">
        <v>1027</v>
      </c>
      <c r="C147" t="s">
        <v>1013</v>
      </c>
      <c r="D147" t="s">
        <v>964</v>
      </c>
      <c r="E147" t="s">
        <v>1014</v>
      </c>
      <c r="F147" s="86">
        <v>1651.5057440119199</v>
      </c>
    </row>
    <row r="148" spans="1:6">
      <c r="A148">
        <v>2027</v>
      </c>
      <c r="B148" t="s">
        <v>1027</v>
      </c>
      <c r="C148" t="s">
        <v>1013</v>
      </c>
      <c r="D148" t="s">
        <v>964</v>
      </c>
      <c r="E148" t="s">
        <v>1014</v>
      </c>
      <c r="F148" s="86">
        <v>1567.10994450321</v>
      </c>
    </row>
    <row r="149" spans="1:6">
      <c r="A149">
        <v>2028</v>
      </c>
      <c r="B149" t="s">
        <v>1027</v>
      </c>
      <c r="C149" t="s">
        <v>1013</v>
      </c>
      <c r="D149" t="s">
        <v>964</v>
      </c>
      <c r="E149" t="s">
        <v>1014</v>
      </c>
      <c r="F149" s="86">
        <v>1493.8634003033901</v>
      </c>
    </row>
    <row r="150" spans="1:6">
      <c r="A150">
        <v>2029</v>
      </c>
      <c r="B150" t="s">
        <v>1027</v>
      </c>
      <c r="C150" t="s">
        <v>1013</v>
      </c>
      <c r="D150" t="s">
        <v>964</v>
      </c>
      <c r="E150" t="s">
        <v>1014</v>
      </c>
      <c r="F150" s="86">
        <v>1432.88409293307</v>
      </c>
    </row>
    <row r="151" spans="1:6">
      <c r="A151">
        <v>2030</v>
      </c>
      <c r="B151" t="s">
        <v>1027</v>
      </c>
      <c r="C151" t="s">
        <v>1013</v>
      </c>
      <c r="D151" t="s">
        <v>964</v>
      </c>
      <c r="E151" t="s">
        <v>1014</v>
      </c>
      <c r="F151" s="86">
        <v>1384.80678525077</v>
      </c>
    </row>
    <row r="152" spans="1:6">
      <c r="A152">
        <v>2031</v>
      </c>
      <c r="B152" t="s">
        <v>1027</v>
      </c>
      <c r="C152" t="s">
        <v>1013</v>
      </c>
      <c r="D152" t="s">
        <v>964</v>
      </c>
      <c r="E152" t="s">
        <v>1014</v>
      </c>
      <c r="F152" s="86">
        <v>1348.71970214565</v>
      </c>
    </row>
    <row r="153" spans="1:6">
      <c r="A153">
        <v>2032</v>
      </c>
      <c r="B153" t="s">
        <v>1027</v>
      </c>
      <c r="C153" t="s">
        <v>1013</v>
      </c>
      <c r="D153" t="s">
        <v>964</v>
      </c>
      <c r="E153" t="s">
        <v>1014</v>
      </c>
      <c r="F153" s="86">
        <v>1323.11017699736</v>
      </c>
    </row>
    <row r="154" spans="1:6">
      <c r="A154">
        <v>2033</v>
      </c>
      <c r="B154" t="s">
        <v>1027</v>
      </c>
      <c r="C154" t="s">
        <v>1013</v>
      </c>
      <c r="D154" t="s">
        <v>964</v>
      </c>
      <c r="E154" t="s">
        <v>1014</v>
      </c>
      <c r="F154" s="86">
        <v>1305.3874057037201</v>
      </c>
    </row>
    <row r="155" spans="1:6">
      <c r="A155">
        <v>2034</v>
      </c>
      <c r="B155" t="s">
        <v>1027</v>
      </c>
      <c r="C155" t="s">
        <v>1013</v>
      </c>
      <c r="D155" t="s">
        <v>964</v>
      </c>
      <c r="E155" t="s">
        <v>1014</v>
      </c>
      <c r="F155" s="86">
        <v>1292.9896941197701</v>
      </c>
    </row>
    <row r="156" spans="1:6">
      <c r="A156">
        <v>2035</v>
      </c>
      <c r="B156" t="s">
        <v>1027</v>
      </c>
      <c r="C156" t="s">
        <v>1013</v>
      </c>
      <c r="D156" t="s">
        <v>964</v>
      </c>
      <c r="E156" t="s">
        <v>1014</v>
      </c>
      <c r="F156" s="86">
        <v>1283.56772737203</v>
      </c>
    </row>
    <row r="157" spans="1:6">
      <c r="A157">
        <v>2036</v>
      </c>
      <c r="B157" t="s">
        <v>1027</v>
      </c>
      <c r="C157" t="s">
        <v>1013</v>
      </c>
      <c r="D157" t="s">
        <v>964</v>
      </c>
      <c r="E157" t="s">
        <v>1014</v>
      </c>
      <c r="F157" s="86">
        <v>1275.4739759910301</v>
      </c>
    </row>
    <row r="158" spans="1:6">
      <c r="A158">
        <v>2037</v>
      </c>
      <c r="B158" t="s">
        <v>1027</v>
      </c>
      <c r="C158" t="s">
        <v>1013</v>
      </c>
      <c r="D158" t="s">
        <v>964</v>
      </c>
      <c r="E158" t="s">
        <v>1014</v>
      </c>
      <c r="F158" s="86">
        <v>1267.8613088311899</v>
      </c>
    </row>
    <row r="159" spans="1:6">
      <c r="A159">
        <v>2038</v>
      </c>
      <c r="B159" t="s">
        <v>1027</v>
      </c>
      <c r="C159" t="s">
        <v>1013</v>
      </c>
      <c r="D159" t="s">
        <v>964</v>
      </c>
      <c r="E159" t="s">
        <v>1014</v>
      </c>
      <c r="F159" s="86">
        <v>1260.29653115972</v>
      </c>
    </row>
    <row r="160" spans="1:6">
      <c r="A160">
        <v>2039</v>
      </c>
      <c r="B160" t="s">
        <v>1027</v>
      </c>
      <c r="C160" t="s">
        <v>1013</v>
      </c>
      <c r="D160" t="s">
        <v>964</v>
      </c>
      <c r="E160" t="s">
        <v>1014</v>
      </c>
      <c r="F160" s="86">
        <v>1252.58993852653</v>
      </c>
    </row>
    <row r="161" spans="1:6">
      <c r="A161">
        <v>2040</v>
      </c>
      <c r="B161" t="s">
        <v>1027</v>
      </c>
      <c r="C161" t="s">
        <v>1013</v>
      </c>
      <c r="D161" t="s">
        <v>964</v>
      </c>
      <c r="E161" t="s">
        <v>1014</v>
      </c>
      <c r="F161" s="86">
        <v>1244.60770974402</v>
      </c>
    </row>
    <row r="162" spans="1:6">
      <c r="A162">
        <v>2041</v>
      </c>
      <c r="B162" t="s">
        <v>1027</v>
      </c>
      <c r="C162" t="s">
        <v>1013</v>
      </c>
      <c r="D162" t="s">
        <v>964</v>
      </c>
      <c r="E162" t="s">
        <v>1014</v>
      </c>
      <c r="F162" s="86">
        <v>1236.36545568628</v>
      </c>
    </row>
    <row r="163" spans="1:6">
      <c r="A163">
        <v>2042</v>
      </c>
      <c r="B163" t="s">
        <v>1027</v>
      </c>
      <c r="C163" t="s">
        <v>1013</v>
      </c>
      <c r="D163" t="s">
        <v>964</v>
      </c>
      <c r="E163" t="s">
        <v>1014</v>
      </c>
      <c r="F163" s="86">
        <v>1227.9259190129701</v>
      </c>
    </row>
    <row r="164" spans="1:6">
      <c r="A164">
        <v>2043</v>
      </c>
      <c r="B164" t="s">
        <v>1027</v>
      </c>
      <c r="C164" t="s">
        <v>1013</v>
      </c>
      <c r="D164" t="s">
        <v>964</v>
      </c>
      <c r="E164" t="s">
        <v>1014</v>
      </c>
      <c r="F164" s="86">
        <v>1219.2862576950699</v>
      </c>
    </row>
    <row r="165" spans="1:6">
      <c r="A165">
        <v>2044</v>
      </c>
      <c r="B165" t="s">
        <v>1027</v>
      </c>
      <c r="C165" t="s">
        <v>1013</v>
      </c>
      <c r="D165" t="s">
        <v>964</v>
      </c>
      <c r="E165" t="s">
        <v>1014</v>
      </c>
      <c r="F165" s="86">
        <v>1210.2420704598201</v>
      </c>
    </row>
    <row r="166" spans="1:6">
      <c r="A166">
        <v>2045</v>
      </c>
      <c r="B166" t="s">
        <v>1027</v>
      </c>
      <c r="C166" t="s">
        <v>1013</v>
      </c>
      <c r="D166" t="s">
        <v>964</v>
      </c>
      <c r="E166" t="s">
        <v>1014</v>
      </c>
      <c r="F166" s="86">
        <v>1201.07660490801</v>
      </c>
    </row>
    <row r="167" spans="1:6">
      <c r="A167">
        <v>2046</v>
      </c>
      <c r="B167" t="s">
        <v>1027</v>
      </c>
      <c r="C167" t="s">
        <v>1013</v>
      </c>
      <c r="D167" t="s">
        <v>964</v>
      </c>
      <c r="E167" t="s">
        <v>1014</v>
      </c>
      <c r="F167" s="86">
        <v>1191.4217696691901</v>
      </c>
    </row>
    <row r="168" spans="1:6">
      <c r="A168">
        <v>2047</v>
      </c>
      <c r="B168" t="s">
        <v>1027</v>
      </c>
      <c r="C168" t="s">
        <v>1013</v>
      </c>
      <c r="D168" t="s">
        <v>964</v>
      </c>
      <c r="E168" t="s">
        <v>1014</v>
      </c>
      <c r="F168" s="86">
        <v>1181.74962300212</v>
      </c>
    </row>
    <row r="169" spans="1:6">
      <c r="A169">
        <v>2048</v>
      </c>
      <c r="B169" t="s">
        <v>1027</v>
      </c>
      <c r="C169" t="s">
        <v>1013</v>
      </c>
      <c r="D169" t="s">
        <v>964</v>
      </c>
      <c r="E169" t="s">
        <v>1014</v>
      </c>
      <c r="F169" s="86">
        <v>1171.7774097546201</v>
      </c>
    </row>
    <row r="170" spans="1:6">
      <c r="A170">
        <v>2049</v>
      </c>
      <c r="B170" t="s">
        <v>1027</v>
      </c>
      <c r="C170" t="s">
        <v>1013</v>
      </c>
      <c r="D170" t="s">
        <v>964</v>
      </c>
      <c r="E170" t="s">
        <v>1014</v>
      </c>
      <c r="F170" s="86">
        <v>1161.6264407628</v>
      </c>
    </row>
    <row r="171" spans="1:6">
      <c r="A171">
        <v>2050</v>
      </c>
      <c r="B171" t="s">
        <v>1027</v>
      </c>
      <c r="C171" t="s">
        <v>1013</v>
      </c>
      <c r="D171" t="s">
        <v>964</v>
      </c>
      <c r="E171" t="s">
        <v>1014</v>
      </c>
      <c r="F171" s="86">
        <v>1151.22140111308</v>
      </c>
    </row>
    <row r="172" spans="1:6">
      <c r="A172">
        <v>2017</v>
      </c>
      <c r="B172" t="s">
        <v>1028</v>
      </c>
      <c r="C172" t="s">
        <v>1013</v>
      </c>
      <c r="D172" t="s">
        <v>964</v>
      </c>
      <c r="E172" t="s">
        <v>1014</v>
      </c>
      <c r="F172" s="86">
        <v>0</v>
      </c>
    </row>
    <row r="173" spans="1:6">
      <c r="A173">
        <v>2018</v>
      </c>
      <c r="B173" t="s">
        <v>1028</v>
      </c>
      <c r="C173" t="s">
        <v>1013</v>
      </c>
      <c r="D173" t="s">
        <v>964</v>
      </c>
      <c r="E173" t="s">
        <v>1014</v>
      </c>
      <c r="F173" s="86">
        <v>0</v>
      </c>
    </row>
    <row r="174" spans="1:6">
      <c r="A174">
        <v>2019</v>
      </c>
      <c r="B174" t="s">
        <v>1028</v>
      </c>
      <c r="C174" t="s">
        <v>1013</v>
      </c>
      <c r="D174" t="s">
        <v>964</v>
      </c>
      <c r="E174" t="s">
        <v>1014</v>
      </c>
      <c r="F174" s="86">
        <v>0</v>
      </c>
    </row>
    <row r="175" spans="1:6">
      <c r="A175">
        <v>2020</v>
      </c>
      <c r="B175" t="s">
        <v>1028</v>
      </c>
      <c r="C175" t="s">
        <v>1013</v>
      </c>
      <c r="D175" t="s">
        <v>964</v>
      </c>
      <c r="E175" t="s">
        <v>1014</v>
      </c>
      <c r="F175" s="86">
        <v>0</v>
      </c>
    </row>
    <row r="176" spans="1:6">
      <c r="A176">
        <v>2021</v>
      </c>
      <c r="B176" t="s">
        <v>1028</v>
      </c>
      <c r="C176" t="s">
        <v>1013</v>
      </c>
      <c r="D176" t="s">
        <v>964</v>
      </c>
      <c r="E176" t="s">
        <v>1014</v>
      </c>
      <c r="F176" s="86">
        <v>0</v>
      </c>
    </row>
    <row r="177" spans="1:6">
      <c r="A177">
        <v>2022</v>
      </c>
      <c r="B177" t="s">
        <v>1028</v>
      </c>
      <c r="C177" t="s">
        <v>1013</v>
      </c>
      <c r="D177" t="s">
        <v>964</v>
      </c>
      <c r="E177" t="s">
        <v>1014</v>
      </c>
      <c r="F177" s="86">
        <v>0</v>
      </c>
    </row>
    <row r="178" spans="1:6">
      <c r="A178">
        <v>2023</v>
      </c>
      <c r="B178" t="s">
        <v>1028</v>
      </c>
      <c r="C178" t="s">
        <v>1013</v>
      </c>
      <c r="D178" t="s">
        <v>964</v>
      </c>
      <c r="E178" t="s">
        <v>1014</v>
      </c>
      <c r="F178" s="86">
        <v>0</v>
      </c>
    </row>
    <row r="179" spans="1:6">
      <c r="A179">
        <v>2024</v>
      </c>
      <c r="B179" t="s">
        <v>1028</v>
      </c>
      <c r="C179" t="s">
        <v>1013</v>
      </c>
      <c r="D179" t="s">
        <v>964</v>
      </c>
      <c r="E179" t="s">
        <v>1014</v>
      </c>
      <c r="F179" s="86">
        <v>0</v>
      </c>
    </row>
    <row r="180" spans="1:6">
      <c r="A180">
        <v>2025</v>
      </c>
      <c r="B180" t="s">
        <v>1028</v>
      </c>
      <c r="C180" t="s">
        <v>1013</v>
      </c>
      <c r="D180" t="s">
        <v>964</v>
      </c>
      <c r="E180" t="s">
        <v>1014</v>
      </c>
      <c r="F180" s="86">
        <v>0</v>
      </c>
    </row>
    <row r="181" spans="1:6">
      <c r="A181">
        <v>2026</v>
      </c>
      <c r="B181" t="s">
        <v>1028</v>
      </c>
      <c r="C181" t="s">
        <v>1013</v>
      </c>
      <c r="D181" t="s">
        <v>964</v>
      </c>
      <c r="E181" t="s">
        <v>1014</v>
      </c>
      <c r="F181" s="86">
        <v>0</v>
      </c>
    </row>
    <row r="182" spans="1:6">
      <c r="A182">
        <v>2027</v>
      </c>
      <c r="B182" t="s">
        <v>1028</v>
      </c>
      <c r="C182" t="s">
        <v>1013</v>
      </c>
      <c r="D182" t="s">
        <v>964</v>
      </c>
      <c r="E182" t="s">
        <v>1014</v>
      </c>
      <c r="F182" s="86">
        <v>0</v>
      </c>
    </row>
    <row r="183" spans="1:6">
      <c r="A183">
        <v>2028</v>
      </c>
      <c r="B183" t="s">
        <v>1028</v>
      </c>
      <c r="C183" t="s">
        <v>1013</v>
      </c>
      <c r="D183" t="s">
        <v>964</v>
      </c>
      <c r="E183" t="s">
        <v>1014</v>
      </c>
      <c r="F183" s="86">
        <v>0</v>
      </c>
    </row>
    <row r="184" spans="1:6">
      <c r="A184">
        <v>2029</v>
      </c>
      <c r="B184" t="s">
        <v>1028</v>
      </c>
      <c r="C184" t="s">
        <v>1013</v>
      </c>
      <c r="D184" t="s">
        <v>964</v>
      </c>
      <c r="E184" t="s">
        <v>1014</v>
      </c>
      <c r="F184" s="86">
        <v>0</v>
      </c>
    </row>
    <row r="185" spans="1:6">
      <c r="A185">
        <v>2030</v>
      </c>
      <c r="B185" t="s">
        <v>1028</v>
      </c>
      <c r="C185" t="s">
        <v>1013</v>
      </c>
      <c r="D185" t="s">
        <v>964</v>
      </c>
      <c r="E185" t="s">
        <v>1014</v>
      </c>
      <c r="F185" s="86">
        <v>0</v>
      </c>
    </row>
    <row r="186" spans="1:6">
      <c r="A186">
        <v>2031</v>
      </c>
      <c r="B186" t="s">
        <v>1028</v>
      </c>
      <c r="C186" t="s">
        <v>1013</v>
      </c>
      <c r="D186" t="s">
        <v>964</v>
      </c>
      <c r="E186" t="s">
        <v>1014</v>
      </c>
      <c r="F186" s="86">
        <v>0</v>
      </c>
    </row>
    <row r="187" spans="1:6">
      <c r="A187">
        <v>2032</v>
      </c>
      <c r="B187" t="s">
        <v>1028</v>
      </c>
      <c r="C187" t="s">
        <v>1013</v>
      </c>
      <c r="D187" t="s">
        <v>964</v>
      </c>
      <c r="E187" t="s">
        <v>1014</v>
      </c>
      <c r="F187" s="86">
        <v>0</v>
      </c>
    </row>
    <row r="188" spans="1:6">
      <c r="A188">
        <v>2033</v>
      </c>
      <c r="B188" t="s">
        <v>1028</v>
      </c>
      <c r="C188" t="s">
        <v>1013</v>
      </c>
      <c r="D188" t="s">
        <v>964</v>
      </c>
      <c r="E188" t="s">
        <v>1014</v>
      </c>
      <c r="F188" s="86">
        <v>0</v>
      </c>
    </row>
    <row r="189" spans="1:6">
      <c r="A189">
        <v>2034</v>
      </c>
      <c r="B189" t="s">
        <v>1028</v>
      </c>
      <c r="C189" t="s">
        <v>1013</v>
      </c>
      <c r="D189" t="s">
        <v>964</v>
      </c>
      <c r="E189" t="s">
        <v>1014</v>
      </c>
      <c r="F189" s="86">
        <v>0</v>
      </c>
    </row>
    <row r="190" spans="1:6">
      <c r="A190">
        <v>2035</v>
      </c>
      <c r="B190" t="s">
        <v>1028</v>
      </c>
      <c r="C190" t="s">
        <v>1013</v>
      </c>
      <c r="D190" t="s">
        <v>964</v>
      </c>
      <c r="E190" t="s">
        <v>1014</v>
      </c>
      <c r="F190" s="86">
        <v>0</v>
      </c>
    </row>
    <row r="191" spans="1:6">
      <c r="A191">
        <v>2036</v>
      </c>
      <c r="B191" t="s">
        <v>1028</v>
      </c>
      <c r="C191" t="s">
        <v>1013</v>
      </c>
      <c r="D191" t="s">
        <v>964</v>
      </c>
      <c r="E191" t="s">
        <v>1014</v>
      </c>
      <c r="F191" s="86">
        <v>0</v>
      </c>
    </row>
    <row r="192" spans="1:6">
      <c r="A192">
        <v>2037</v>
      </c>
      <c r="B192" t="s">
        <v>1028</v>
      </c>
      <c r="C192" t="s">
        <v>1013</v>
      </c>
      <c r="D192" t="s">
        <v>964</v>
      </c>
      <c r="E192" t="s">
        <v>1014</v>
      </c>
      <c r="F192" s="86">
        <v>0</v>
      </c>
    </row>
    <row r="193" spans="1:6">
      <c r="A193">
        <v>2038</v>
      </c>
      <c r="B193" t="s">
        <v>1028</v>
      </c>
      <c r="C193" t="s">
        <v>1013</v>
      </c>
      <c r="D193" t="s">
        <v>964</v>
      </c>
      <c r="E193" t="s">
        <v>1014</v>
      </c>
      <c r="F193" s="86">
        <v>0</v>
      </c>
    </row>
    <row r="194" spans="1:6">
      <c r="A194">
        <v>2039</v>
      </c>
      <c r="B194" t="s">
        <v>1028</v>
      </c>
      <c r="C194" t="s">
        <v>1013</v>
      </c>
      <c r="D194" t="s">
        <v>964</v>
      </c>
      <c r="E194" t="s">
        <v>1014</v>
      </c>
      <c r="F194" s="86">
        <v>0</v>
      </c>
    </row>
    <row r="195" spans="1:6">
      <c r="A195">
        <v>2040</v>
      </c>
      <c r="B195" t="s">
        <v>1028</v>
      </c>
      <c r="C195" t="s">
        <v>1013</v>
      </c>
      <c r="D195" t="s">
        <v>964</v>
      </c>
      <c r="E195" t="s">
        <v>1014</v>
      </c>
      <c r="F195" s="86">
        <v>0</v>
      </c>
    </row>
    <row r="196" spans="1:6">
      <c r="A196">
        <v>2041</v>
      </c>
      <c r="B196" t="s">
        <v>1028</v>
      </c>
      <c r="C196" t="s">
        <v>1013</v>
      </c>
      <c r="D196" t="s">
        <v>964</v>
      </c>
      <c r="E196" t="s">
        <v>1014</v>
      </c>
      <c r="F196" s="86">
        <v>0</v>
      </c>
    </row>
    <row r="197" spans="1:6">
      <c r="A197">
        <v>2042</v>
      </c>
      <c r="B197" t="s">
        <v>1028</v>
      </c>
      <c r="C197" t="s">
        <v>1013</v>
      </c>
      <c r="D197" t="s">
        <v>964</v>
      </c>
      <c r="E197" t="s">
        <v>1014</v>
      </c>
      <c r="F197" s="86">
        <v>0</v>
      </c>
    </row>
    <row r="198" spans="1:6">
      <c r="A198">
        <v>2043</v>
      </c>
      <c r="B198" t="s">
        <v>1028</v>
      </c>
      <c r="C198" t="s">
        <v>1013</v>
      </c>
      <c r="D198" t="s">
        <v>964</v>
      </c>
      <c r="E198" t="s">
        <v>1014</v>
      </c>
      <c r="F198" s="86">
        <v>0</v>
      </c>
    </row>
    <row r="199" spans="1:6">
      <c r="A199">
        <v>2044</v>
      </c>
      <c r="B199" t="s">
        <v>1028</v>
      </c>
      <c r="C199" t="s">
        <v>1013</v>
      </c>
      <c r="D199" t="s">
        <v>964</v>
      </c>
      <c r="E199" t="s">
        <v>1014</v>
      </c>
      <c r="F199" s="86">
        <v>0</v>
      </c>
    </row>
    <row r="200" spans="1:6">
      <c r="A200">
        <v>2045</v>
      </c>
      <c r="B200" t="s">
        <v>1028</v>
      </c>
      <c r="C200" t="s">
        <v>1013</v>
      </c>
      <c r="D200" t="s">
        <v>964</v>
      </c>
      <c r="E200" t="s">
        <v>1014</v>
      </c>
      <c r="F200" s="86">
        <v>0</v>
      </c>
    </row>
    <row r="201" spans="1:6">
      <c r="A201">
        <v>2046</v>
      </c>
      <c r="B201" t="s">
        <v>1028</v>
      </c>
      <c r="C201" t="s">
        <v>1013</v>
      </c>
      <c r="D201" t="s">
        <v>964</v>
      </c>
      <c r="E201" t="s">
        <v>1014</v>
      </c>
      <c r="F201" s="86">
        <v>0</v>
      </c>
    </row>
    <row r="202" spans="1:6">
      <c r="A202">
        <v>2047</v>
      </c>
      <c r="B202" t="s">
        <v>1028</v>
      </c>
      <c r="C202" t="s">
        <v>1013</v>
      </c>
      <c r="D202" t="s">
        <v>964</v>
      </c>
      <c r="E202" t="s">
        <v>1014</v>
      </c>
      <c r="F202" s="86">
        <v>0</v>
      </c>
    </row>
    <row r="203" spans="1:6">
      <c r="A203">
        <v>2048</v>
      </c>
      <c r="B203" t="s">
        <v>1028</v>
      </c>
      <c r="C203" t="s">
        <v>1013</v>
      </c>
      <c r="D203" t="s">
        <v>964</v>
      </c>
      <c r="E203" t="s">
        <v>1014</v>
      </c>
      <c r="F203" s="86">
        <v>0</v>
      </c>
    </row>
    <row r="204" spans="1:6">
      <c r="A204">
        <v>2049</v>
      </c>
      <c r="B204" t="s">
        <v>1028</v>
      </c>
      <c r="C204" t="s">
        <v>1013</v>
      </c>
      <c r="D204" t="s">
        <v>964</v>
      </c>
      <c r="E204" t="s">
        <v>1014</v>
      </c>
      <c r="F204" s="86">
        <v>0</v>
      </c>
    </row>
    <row r="205" spans="1:6">
      <c r="A205">
        <v>2050</v>
      </c>
      <c r="B205" t="s">
        <v>1028</v>
      </c>
      <c r="C205" t="s">
        <v>1013</v>
      </c>
      <c r="D205" t="s">
        <v>964</v>
      </c>
      <c r="E205" t="s">
        <v>1014</v>
      </c>
      <c r="F205" s="86">
        <v>0</v>
      </c>
    </row>
    <row r="206" spans="1:6">
      <c r="A206">
        <v>2017</v>
      </c>
      <c r="B206" t="s">
        <v>1029</v>
      </c>
      <c r="C206" t="s">
        <v>1013</v>
      </c>
      <c r="D206" t="s">
        <v>964</v>
      </c>
      <c r="E206" t="s">
        <v>1014</v>
      </c>
      <c r="F206" s="86">
        <v>69515.422765660696</v>
      </c>
    </row>
    <row r="207" spans="1:6">
      <c r="A207">
        <v>2018</v>
      </c>
      <c r="B207" t="s">
        <v>1029</v>
      </c>
      <c r="C207" t="s">
        <v>1013</v>
      </c>
      <c r="D207" t="s">
        <v>964</v>
      </c>
      <c r="E207" t="s">
        <v>1014</v>
      </c>
      <c r="F207" s="86">
        <v>66994.236209953</v>
      </c>
    </row>
    <row r="208" spans="1:6">
      <c r="A208">
        <v>2019</v>
      </c>
      <c r="B208" t="s">
        <v>1029</v>
      </c>
      <c r="C208" t="s">
        <v>1013</v>
      </c>
      <c r="D208" t="s">
        <v>964</v>
      </c>
      <c r="E208" t="s">
        <v>1014</v>
      </c>
      <c r="F208" s="86">
        <v>64377.376397230299</v>
      </c>
    </row>
    <row r="209" spans="1:6">
      <c r="A209">
        <v>2020</v>
      </c>
      <c r="B209" t="s">
        <v>1029</v>
      </c>
      <c r="C209" t="s">
        <v>1013</v>
      </c>
      <c r="D209" t="s">
        <v>964</v>
      </c>
      <c r="E209" t="s">
        <v>1014</v>
      </c>
      <c r="F209" s="86">
        <v>61754.135002205097</v>
      </c>
    </row>
    <row r="210" spans="1:6">
      <c r="A210">
        <v>2021</v>
      </c>
      <c r="B210" t="s">
        <v>1029</v>
      </c>
      <c r="C210" t="s">
        <v>1013</v>
      </c>
      <c r="D210" t="s">
        <v>964</v>
      </c>
      <c r="E210" t="s">
        <v>1014</v>
      </c>
      <c r="F210" s="86">
        <v>59048.455456836797</v>
      </c>
    </row>
    <row r="211" spans="1:6">
      <c r="A211">
        <v>2022</v>
      </c>
      <c r="B211" t="s">
        <v>1029</v>
      </c>
      <c r="C211" t="s">
        <v>1013</v>
      </c>
      <c r="D211" t="s">
        <v>964</v>
      </c>
      <c r="E211" t="s">
        <v>1014</v>
      </c>
      <c r="F211" s="86">
        <v>56270.423242448203</v>
      </c>
    </row>
    <row r="212" spans="1:6">
      <c r="A212">
        <v>2023</v>
      </c>
      <c r="B212" t="s">
        <v>1029</v>
      </c>
      <c r="C212" t="s">
        <v>1013</v>
      </c>
      <c r="D212" t="s">
        <v>964</v>
      </c>
      <c r="E212" t="s">
        <v>1014</v>
      </c>
      <c r="F212" s="86">
        <v>53461.878473778503</v>
      </c>
    </row>
    <row r="213" spans="1:6">
      <c r="A213">
        <v>2024</v>
      </c>
      <c r="B213" t="s">
        <v>1029</v>
      </c>
      <c r="C213" t="s">
        <v>1013</v>
      </c>
      <c r="D213" t="s">
        <v>964</v>
      </c>
      <c r="E213" t="s">
        <v>1014</v>
      </c>
      <c r="F213" s="86">
        <v>50706.968219146504</v>
      </c>
    </row>
    <row r="214" spans="1:6">
      <c r="A214">
        <v>2025</v>
      </c>
      <c r="B214" t="s">
        <v>1029</v>
      </c>
      <c r="C214" t="s">
        <v>1013</v>
      </c>
      <c r="D214" t="s">
        <v>964</v>
      </c>
      <c r="E214" t="s">
        <v>1014</v>
      </c>
      <c r="F214" s="86">
        <v>48072.231471460997</v>
      </c>
    </row>
    <row r="215" spans="1:6">
      <c r="A215">
        <v>2026</v>
      </c>
      <c r="B215" t="s">
        <v>1029</v>
      </c>
      <c r="C215" t="s">
        <v>1013</v>
      </c>
      <c r="D215" t="s">
        <v>964</v>
      </c>
      <c r="E215" t="s">
        <v>1014</v>
      </c>
      <c r="F215" s="86">
        <v>45626.140111526001</v>
      </c>
    </row>
    <row r="216" spans="1:6">
      <c r="A216">
        <v>2027</v>
      </c>
      <c r="B216" t="s">
        <v>1029</v>
      </c>
      <c r="C216" t="s">
        <v>1013</v>
      </c>
      <c r="D216" t="s">
        <v>964</v>
      </c>
      <c r="E216" t="s">
        <v>1014</v>
      </c>
      <c r="F216" s="86">
        <v>43412.252309715703</v>
      </c>
    </row>
    <row r="217" spans="1:6">
      <c r="A217">
        <v>2028</v>
      </c>
      <c r="B217" t="s">
        <v>1029</v>
      </c>
      <c r="C217" t="s">
        <v>1013</v>
      </c>
      <c r="D217" t="s">
        <v>964</v>
      </c>
      <c r="E217" t="s">
        <v>1014</v>
      </c>
      <c r="F217" s="86">
        <v>41483.137330828402</v>
      </c>
    </row>
    <row r="218" spans="1:6">
      <c r="A218">
        <v>2029</v>
      </c>
      <c r="B218" t="s">
        <v>1029</v>
      </c>
      <c r="C218" t="s">
        <v>1013</v>
      </c>
      <c r="D218" t="s">
        <v>964</v>
      </c>
      <c r="E218" t="s">
        <v>1014</v>
      </c>
      <c r="F218" s="86">
        <v>39902.4930457351</v>
      </c>
    </row>
    <row r="219" spans="1:6">
      <c r="A219">
        <v>2030</v>
      </c>
      <c r="B219" t="s">
        <v>1029</v>
      </c>
      <c r="C219" t="s">
        <v>1013</v>
      </c>
      <c r="D219" t="s">
        <v>964</v>
      </c>
      <c r="E219" t="s">
        <v>1014</v>
      </c>
      <c r="F219" s="86">
        <v>38588.797229265801</v>
      </c>
    </row>
    <row r="220" spans="1:6">
      <c r="A220">
        <v>2031</v>
      </c>
      <c r="B220" t="s">
        <v>1029</v>
      </c>
      <c r="C220" t="s">
        <v>1013</v>
      </c>
      <c r="D220" t="s">
        <v>964</v>
      </c>
      <c r="E220" t="s">
        <v>1014</v>
      </c>
      <c r="F220" s="86">
        <v>37554.032976123002</v>
      </c>
    </row>
    <row r="221" spans="1:6">
      <c r="A221">
        <v>2032</v>
      </c>
      <c r="B221" t="s">
        <v>1029</v>
      </c>
      <c r="C221" t="s">
        <v>1013</v>
      </c>
      <c r="D221" t="s">
        <v>964</v>
      </c>
      <c r="E221" t="s">
        <v>1014</v>
      </c>
      <c r="F221" s="86">
        <v>36759.316703643803</v>
      </c>
    </row>
    <row r="222" spans="1:6">
      <c r="A222">
        <v>2033</v>
      </c>
      <c r="B222" t="s">
        <v>1029</v>
      </c>
      <c r="C222" t="s">
        <v>1013</v>
      </c>
      <c r="D222" t="s">
        <v>964</v>
      </c>
      <c r="E222" t="s">
        <v>1014</v>
      </c>
      <c r="F222" s="86">
        <v>36138.453562679999</v>
      </c>
    </row>
    <row r="223" spans="1:6">
      <c r="A223">
        <v>2034</v>
      </c>
      <c r="B223" t="s">
        <v>1029</v>
      </c>
      <c r="C223" t="s">
        <v>1013</v>
      </c>
      <c r="D223" t="s">
        <v>964</v>
      </c>
      <c r="E223" t="s">
        <v>1014</v>
      </c>
      <c r="F223" s="86">
        <v>35642.9919654267</v>
      </c>
    </row>
    <row r="224" spans="1:6">
      <c r="A224">
        <v>2035</v>
      </c>
      <c r="B224" t="s">
        <v>1029</v>
      </c>
      <c r="C224" t="s">
        <v>1013</v>
      </c>
      <c r="D224" t="s">
        <v>964</v>
      </c>
      <c r="E224" t="s">
        <v>1014</v>
      </c>
      <c r="F224" s="86">
        <v>35202.214132871399</v>
      </c>
    </row>
    <row r="225" spans="1:6">
      <c r="A225">
        <v>2036</v>
      </c>
      <c r="B225" t="s">
        <v>1029</v>
      </c>
      <c r="C225" t="s">
        <v>1013</v>
      </c>
      <c r="D225" t="s">
        <v>964</v>
      </c>
      <c r="E225" t="s">
        <v>1014</v>
      </c>
      <c r="F225" s="86">
        <v>34780.170355539398</v>
      </c>
    </row>
    <row r="226" spans="1:6">
      <c r="A226">
        <v>2037</v>
      </c>
      <c r="B226" t="s">
        <v>1029</v>
      </c>
      <c r="C226" t="s">
        <v>1013</v>
      </c>
      <c r="D226" t="s">
        <v>964</v>
      </c>
      <c r="E226" t="s">
        <v>1014</v>
      </c>
      <c r="F226" s="86">
        <v>34416.902107119502</v>
      </c>
    </row>
    <row r="227" spans="1:6">
      <c r="A227">
        <v>2038</v>
      </c>
      <c r="B227" t="s">
        <v>1029</v>
      </c>
      <c r="C227" t="s">
        <v>1013</v>
      </c>
      <c r="D227" t="s">
        <v>964</v>
      </c>
      <c r="E227" t="s">
        <v>1014</v>
      </c>
      <c r="F227" s="86">
        <v>34046.945289873896</v>
      </c>
    </row>
    <row r="228" spans="1:6">
      <c r="A228">
        <v>2039</v>
      </c>
      <c r="B228" t="s">
        <v>1029</v>
      </c>
      <c r="C228" t="s">
        <v>1013</v>
      </c>
      <c r="D228" t="s">
        <v>964</v>
      </c>
      <c r="E228" t="s">
        <v>1014</v>
      </c>
      <c r="F228" s="86">
        <v>33690.543556348501</v>
      </c>
    </row>
    <row r="229" spans="1:6">
      <c r="A229">
        <v>2040</v>
      </c>
      <c r="B229" t="s">
        <v>1029</v>
      </c>
      <c r="C229" t="s">
        <v>1013</v>
      </c>
      <c r="D229" t="s">
        <v>964</v>
      </c>
      <c r="E229" t="s">
        <v>1014</v>
      </c>
      <c r="F229" s="86">
        <v>33331.118844433702</v>
      </c>
    </row>
    <row r="230" spans="1:6">
      <c r="A230">
        <v>2041</v>
      </c>
      <c r="B230" t="s">
        <v>1029</v>
      </c>
      <c r="C230" t="s">
        <v>1013</v>
      </c>
      <c r="D230" t="s">
        <v>964</v>
      </c>
      <c r="E230" t="s">
        <v>1014</v>
      </c>
      <c r="F230" s="86">
        <v>32946.472472257199</v>
      </c>
    </row>
    <row r="231" spans="1:6">
      <c r="A231">
        <v>2042</v>
      </c>
      <c r="B231" t="s">
        <v>1029</v>
      </c>
      <c r="C231" t="s">
        <v>1013</v>
      </c>
      <c r="D231" t="s">
        <v>964</v>
      </c>
      <c r="E231" t="s">
        <v>1014</v>
      </c>
      <c r="F231" s="86">
        <v>32544.975171963601</v>
      </c>
    </row>
    <row r="232" spans="1:6">
      <c r="A232">
        <v>2043</v>
      </c>
      <c r="B232" t="s">
        <v>1029</v>
      </c>
      <c r="C232" t="s">
        <v>1013</v>
      </c>
      <c r="D232" t="s">
        <v>964</v>
      </c>
      <c r="E232" t="s">
        <v>1014</v>
      </c>
      <c r="F232" s="86">
        <v>32150.009262170901</v>
      </c>
    </row>
    <row r="233" spans="1:6">
      <c r="A233">
        <v>2044</v>
      </c>
      <c r="B233" t="s">
        <v>1029</v>
      </c>
      <c r="C233" t="s">
        <v>1013</v>
      </c>
      <c r="D233" t="s">
        <v>964</v>
      </c>
      <c r="E233" t="s">
        <v>1014</v>
      </c>
      <c r="F233" s="86">
        <v>31742.061357829902</v>
      </c>
    </row>
    <row r="234" spans="1:6">
      <c r="A234">
        <v>2045</v>
      </c>
      <c r="B234" t="s">
        <v>1029</v>
      </c>
      <c r="C234" t="s">
        <v>1013</v>
      </c>
      <c r="D234" t="s">
        <v>964</v>
      </c>
      <c r="E234" t="s">
        <v>1014</v>
      </c>
      <c r="F234" s="86">
        <v>31333.860050375799</v>
      </c>
    </row>
    <row r="235" spans="1:6">
      <c r="A235">
        <v>2046</v>
      </c>
      <c r="B235" t="s">
        <v>1029</v>
      </c>
      <c r="C235" t="s">
        <v>1013</v>
      </c>
      <c r="D235" t="s">
        <v>964</v>
      </c>
      <c r="E235" t="s">
        <v>1014</v>
      </c>
      <c r="F235" s="86">
        <v>30873.511067460298</v>
      </c>
    </row>
    <row r="236" spans="1:6">
      <c r="A236">
        <v>2047</v>
      </c>
      <c r="B236" t="s">
        <v>1029</v>
      </c>
      <c r="C236" t="s">
        <v>1013</v>
      </c>
      <c r="D236" t="s">
        <v>964</v>
      </c>
      <c r="E236" t="s">
        <v>1014</v>
      </c>
      <c r="F236" s="86">
        <v>30421.996972590699</v>
      </c>
    </row>
    <row r="237" spans="1:6">
      <c r="A237">
        <v>2048</v>
      </c>
      <c r="B237" t="s">
        <v>1029</v>
      </c>
      <c r="C237" t="s">
        <v>1013</v>
      </c>
      <c r="D237" t="s">
        <v>964</v>
      </c>
      <c r="E237" t="s">
        <v>1014</v>
      </c>
      <c r="F237" s="86">
        <v>29975.902469673001</v>
      </c>
    </row>
    <row r="238" spans="1:6">
      <c r="A238">
        <v>2049</v>
      </c>
      <c r="B238" t="s">
        <v>1029</v>
      </c>
      <c r="C238" t="s">
        <v>1013</v>
      </c>
      <c r="D238" t="s">
        <v>964</v>
      </c>
      <c r="E238" t="s">
        <v>1014</v>
      </c>
      <c r="F238" s="86">
        <v>29524.889250209701</v>
      </c>
    </row>
    <row r="239" spans="1:6">
      <c r="A239">
        <v>2050</v>
      </c>
      <c r="B239" t="s">
        <v>1029</v>
      </c>
      <c r="C239" t="s">
        <v>1013</v>
      </c>
      <c r="D239" t="s">
        <v>964</v>
      </c>
      <c r="E239" t="s">
        <v>1014</v>
      </c>
      <c r="F239" s="86">
        <v>29072.8599790025</v>
      </c>
    </row>
    <row r="240" spans="1:6">
      <c r="A240">
        <v>2017</v>
      </c>
      <c r="B240" t="s">
        <v>1030</v>
      </c>
      <c r="C240" t="s">
        <v>1013</v>
      </c>
      <c r="D240" t="s">
        <v>964</v>
      </c>
      <c r="E240" t="s">
        <v>1014</v>
      </c>
      <c r="F240" s="86">
        <v>33341.315177163298</v>
      </c>
    </row>
    <row r="241" spans="1:6">
      <c r="A241">
        <v>2018</v>
      </c>
      <c r="B241" t="s">
        <v>1030</v>
      </c>
      <c r="C241" t="s">
        <v>1013</v>
      </c>
      <c r="D241" t="s">
        <v>964</v>
      </c>
      <c r="E241" t="s">
        <v>1014</v>
      </c>
      <c r="F241" s="86">
        <v>32175.902525259098</v>
      </c>
    </row>
    <row r="242" spans="1:6">
      <c r="A242">
        <v>2019</v>
      </c>
      <c r="B242" t="s">
        <v>1030</v>
      </c>
      <c r="C242" t="s">
        <v>1013</v>
      </c>
      <c r="D242" t="s">
        <v>964</v>
      </c>
      <c r="E242" t="s">
        <v>1014</v>
      </c>
      <c r="F242" s="86">
        <v>30988.755697525299</v>
      </c>
    </row>
    <row r="243" spans="1:6">
      <c r="A243">
        <v>2020</v>
      </c>
      <c r="B243" t="s">
        <v>1030</v>
      </c>
      <c r="C243" t="s">
        <v>1013</v>
      </c>
      <c r="D243" t="s">
        <v>964</v>
      </c>
      <c r="E243" t="s">
        <v>1014</v>
      </c>
      <c r="F243" s="86">
        <v>29773.8551130212</v>
      </c>
    </row>
    <row r="244" spans="1:6">
      <c r="A244">
        <v>2021</v>
      </c>
      <c r="B244" t="s">
        <v>1030</v>
      </c>
      <c r="C244" t="s">
        <v>1013</v>
      </c>
      <c r="D244" t="s">
        <v>964</v>
      </c>
      <c r="E244" t="s">
        <v>1014</v>
      </c>
      <c r="F244" s="86">
        <v>28542.259969674102</v>
      </c>
    </row>
    <row r="245" spans="1:6">
      <c r="A245">
        <v>2022</v>
      </c>
      <c r="B245" t="s">
        <v>1030</v>
      </c>
      <c r="C245" t="s">
        <v>1013</v>
      </c>
      <c r="D245" t="s">
        <v>964</v>
      </c>
      <c r="E245" t="s">
        <v>1014</v>
      </c>
      <c r="F245" s="86">
        <v>27297.134285358199</v>
      </c>
    </row>
    <row r="246" spans="1:6">
      <c r="A246">
        <v>2023</v>
      </c>
      <c r="B246" t="s">
        <v>1030</v>
      </c>
      <c r="C246" t="s">
        <v>1013</v>
      </c>
      <c r="D246" t="s">
        <v>964</v>
      </c>
      <c r="E246" t="s">
        <v>1014</v>
      </c>
      <c r="F246" s="86">
        <v>26045.139220097801</v>
      </c>
    </row>
    <row r="247" spans="1:6">
      <c r="A247">
        <v>2024</v>
      </c>
      <c r="B247" t="s">
        <v>1030</v>
      </c>
      <c r="C247" t="s">
        <v>1013</v>
      </c>
      <c r="D247" t="s">
        <v>964</v>
      </c>
      <c r="E247" t="s">
        <v>1014</v>
      </c>
      <c r="F247" s="86">
        <v>24808.844112215502</v>
      </c>
    </row>
    <row r="248" spans="1:6">
      <c r="A248">
        <v>2025</v>
      </c>
      <c r="B248" t="s">
        <v>1030</v>
      </c>
      <c r="C248" t="s">
        <v>1013</v>
      </c>
      <c r="D248" t="s">
        <v>964</v>
      </c>
      <c r="E248" t="s">
        <v>1014</v>
      </c>
      <c r="F248" s="86">
        <v>23617.286258125099</v>
      </c>
    </row>
    <row r="249" spans="1:6">
      <c r="A249">
        <v>2026</v>
      </c>
      <c r="B249" t="s">
        <v>1030</v>
      </c>
      <c r="C249" t="s">
        <v>1013</v>
      </c>
      <c r="D249" t="s">
        <v>964</v>
      </c>
      <c r="E249" t="s">
        <v>1014</v>
      </c>
      <c r="F249" s="86">
        <v>22505.0933985212</v>
      </c>
    </row>
    <row r="250" spans="1:6">
      <c r="A250">
        <v>2027</v>
      </c>
      <c r="B250" t="s">
        <v>1030</v>
      </c>
      <c r="C250" t="s">
        <v>1013</v>
      </c>
      <c r="D250" t="s">
        <v>964</v>
      </c>
      <c r="E250" t="s">
        <v>1014</v>
      </c>
      <c r="F250" s="86">
        <v>21504.572768681901</v>
      </c>
    </row>
    <row r="251" spans="1:6">
      <c r="A251">
        <v>2028</v>
      </c>
      <c r="B251" t="s">
        <v>1030</v>
      </c>
      <c r="C251" t="s">
        <v>1013</v>
      </c>
      <c r="D251" t="s">
        <v>964</v>
      </c>
      <c r="E251" t="s">
        <v>1014</v>
      </c>
      <c r="F251" s="86">
        <v>20644.8180882417</v>
      </c>
    </row>
    <row r="252" spans="1:6">
      <c r="A252">
        <v>2029</v>
      </c>
      <c r="B252" t="s">
        <v>1030</v>
      </c>
      <c r="C252" t="s">
        <v>1013</v>
      </c>
      <c r="D252" t="s">
        <v>964</v>
      </c>
      <c r="E252" t="s">
        <v>1014</v>
      </c>
      <c r="F252" s="86">
        <v>19934.0024868357</v>
      </c>
    </row>
    <row r="253" spans="1:6">
      <c r="A253">
        <v>2030</v>
      </c>
      <c r="B253" t="s">
        <v>1030</v>
      </c>
      <c r="C253" t="s">
        <v>1013</v>
      </c>
      <c r="D253" t="s">
        <v>964</v>
      </c>
      <c r="E253" t="s">
        <v>1014</v>
      </c>
      <c r="F253" s="86">
        <v>19373.7037879052</v>
      </c>
    </row>
    <row r="254" spans="1:6">
      <c r="A254">
        <v>2031</v>
      </c>
      <c r="B254" t="s">
        <v>1030</v>
      </c>
      <c r="C254" t="s">
        <v>1013</v>
      </c>
      <c r="D254" t="s">
        <v>964</v>
      </c>
      <c r="E254" t="s">
        <v>1014</v>
      </c>
      <c r="F254" s="86">
        <v>18952.398619047701</v>
      </c>
    </row>
    <row r="255" spans="1:6">
      <c r="A255">
        <v>2032</v>
      </c>
      <c r="B255" t="s">
        <v>1030</v>
      </c>
      <c r="C255" t="s">
        <v>1013</v>
      </c>
      <c r="D255" t="s">
        <v>964</v>
      </c>
      <c r="E255" t="s">
        <v>1014</v>
      </c>
      <c r="F255" s="86">
        <v>18644.0605020273</v>
      </c>
    </row>
    <row r="256" spans="1:6">
      <c r="A256">
        <v>2033</v>
      </c>
      <c r="B256" t="s">
        <v>1030</v>
      </c>
      <c r="C256" t="s">
        <v>1013</v>
      </c>
      <c r="D256" t="s">
        <v>964</v>
      </c>
      <c r="E256" t="s">
        <v>1014</v>
      </c>
      <c r="F256" s="86">
        <v>18425.373203973901</v>
      </c>
    </row>
    <row r="257" spans="1:6">
      <c r="A257">
        <v>2034</v>
      </c>
      <c r="B257" t="s">
        <v>1030</v>
      </c>
      <c r="C257" t="s">
        <v>1013</v>
      </c>
      <c r="D257" t="s">
        <v>964</v>
      </c>
      <c r="E257" t="s">
        <v>1014</v>
      </c>
      <c r="F257" s="86">
        <v>18266.181873269899</v>
      </c>
    </row>
    <row r="258" spans="1:6">
      <c r="A258">
        <v>2035</v>
      </c>
      <c r="B258" t="s">
        <v>1030</v>
      </c>
      <c r="C258" t="s">
        <v>1013</v>
      </c>
      <c r="D258" t="s">
        <v>964</v>
      </c>
      <c r="E258" t="s">
        <v>1014</v>
      </c>
      <c r="F258" s="86">
        <v>18141.330642072298</v>
      </c>
    </row>
    <row r="259" spans="1:6">
      <c r="A259">
        <v>2036</v>
      </c>
      <c r="B259" t="s">
        <v>1030</v>
      </c>
      <c r="C259" t="s">
        <v>1013</v>
      </c>
      <c r="D259" t="s">
        <v>964</v>
      </c>
      <c r="E259" t="s">
        <v>1014</v>
      </c>
      <c r="F259" s="86">
        <v>18028.866939977699</v>
      </c>
    </row>
    <row r="260" spans="1:6">
      <c r="A260">
        <v>2037</v>
      </c>
      <c r="B260" t="s">
        <v>1030</v>
      </c>
      <c r="C260" t="s">
        <v>1013</v>
      </c>
      <c r="D260" t="s">
        <v>964</v>
      </c>
      <c r="E260" t="s">
        <v>1014</v>
      </c>
      <c r="F260" s="86">
        <v>17923.5463974538</v>
      </c>
    </row>
    <row r="261" spans="1:6">
      <c r="A261">
        <v>2038</v>
      </c>
      <c r="B261" t="s">
        <v>1030</v>
      </c>
      <c r="C261" t="s">
        <v>1013</v>
      </c>
      <c r="D261" t="s">
        <v>964</v>
      </c>
      <c r="E261" t="s">
        <v>1014</v>
      </c>
      <c r="F261" s="86">
        <v>17819.589981441801</v>
      </c>
    </row>
    <row r="262" spans="1:6">
      <c r="A262">
        <v>2039</v>
      </c>
      <c r="B262" t="s">
        <v>1030</v>
      </c>
      <c r="C262" t="s">
        <v>1013</v>
      </c>
      <c r="D262" t="s">
        <v>964</v>
      </c>
      <c r="E262" t="s">
        <v>1014</v>
      </c>
      <c r="F262" s="86">
        <v>17716.135238204799</v>
      </c>
    </row>
    <row r="263" spans="1:6">
      <c r="A263">
        <v>2040</v>
      </c>
      <c r="B263" t="s">
        <v>1030</v>
      </c>
      <c r="C263" t="s">
        <v>1013</v>
      </c>
      <c r="D263" t="s">
        <v>964</v>
      </c>
      <c r="E263" t="s">
        <v>1014</v>
      </c>
      <c r="F263" s="86">
        <v>17608.8296847079</v>
      </c>
    </row>
    <row r="264" spans="1:6">
      <c r="A264">
        <v>2041</v>
      </c>
      <c r="B264" t="s">
        <v>1030</v>
      </c>
      <c r="C264" t="s">
        <v>1013</v>
      </c>
      <c r="D264" t="s">
        <v>964</v>
      </c>
      <c r="E264" t="s">
        <v>1014</v>
      </c>
      <c r="F264" s="86">
        <v>17495.157445970999</v>
      </c>
    </row>
    <row r="265" spans="1:6">
      <c r="A265">
        <v>2042</v>
      </c>
      <c r="B265" t="s">
        <v>1030</v>
      </c>
      <c r="C265" t="s">
        <v>1013</v>
      </c>
      <c r="D265" t="s">
        <v>964</v>
      </c>
      <c r="E265" t="s">
        <v>1014</v>
      </c>
      <c r="F265" s="86">
        <v>17374.113384762401</v>
      </c>
    </row>
    <row r="266" spans="1:6">
      <c r="A266">
        <v>2043</v>
      </c>
      <c r="B266" t="s">
        <v>1030</v>
      </c>
      <c r="C266" t="s">
        <v>1013</v>
      </c>
      <c r="D266" t="s">
        <v>964</v>
      </c>
      <c r="E266" t="s">
        <v>1014</v>
      </c>
      <c r="F266" s="86">
        <v>17248.0105773869</v>
      </c>
    </row>
    <row r="267" spans="1:6">
      <c r="A267">
        <v>2044</v>
      </c>
      <c r="B267" t="s">
        <v>1030</v>
      </c>
      <c r="C267" t="s">
        <v>1013</v>
      </c>
      <c r="D267" t="s">
        <v>964</v>
      </c>
      <c r="E267" t="s">
        <v>1014</v>
      </c>
      <c r="F267" s="86">
        <v>17114.581661538501</v>
      </c>
    </row>
    <row r="268" spans="1:6">
      <c r="A268">
        <v>2045</v>
      </c>
      <c r="B268" t="s">
        <v>1030</v>
      </c>
      <c r="C268" t="s">
        <v>1013</v>
      </c>
      <c r="D268" t="s">
        <v>964</v>
      </c>
      <c r="E268" t="s">
        <v>1014</v>
      </c>
      <c r="F268" s="86">
        <v>16978.346436369899</v>
      </c>
    </row>
    <row r="269" spans="1:6">
      <c r="A269">
        <v>2046</v>
      </c>
      <c r="B269" t="s">
        <v>1030</v>
      </c>
      <c r="C269" t="s">
        <v>1013</v>
      </c>
      <c r="D269" t="s">
        <v>964</v>
      </c>
      <c r="E269" t="s">
        <v>1014</v>
      </c>
      <c r="F269" s="86">
        <v>16837.387239088399</v>
      </c>
    </row>
    <row r="270" spans="1:6">
      <c r="A270">
        <v>2047</v>
      </c>
      <c r="B270" t="s">
        <v>1030</v>
      </c>
      <c r="C270" t="s">
        <v>1013</v>
      </c>
      <c r="D270" t="s">
        <v>964</v>
      </c>
      <c r="E270" t="s">
        <v>1014</v>
      </c>
      <c r="F270" s="86">
        <v>16688.983540065801</v>
      </c>
    </row>
    <row r="271" spans="1:6">
      <c r="A271">
        <v>2048</v>
      </c>
      <c r="B271" t="s">
        <v>1030</v>
      </c>
      <c r="C271" t="s">
        <v>1013</v>
      </c>
      <c r="D271" t="s">
        <v>964</v>
      </c>
      <c r="E271" t="s">
        <v>1014</v>
      </c>
      <c r="F271" s="86">
        <v>16535.099545343201</v>
      </c>
    </row>
    <row r="272" spans="1:6">
      <c r="A272">
        <v>2049</v>
      </c>
      <c r="B272" t="s">
        <v>1030</v>
      </c>
      <c r="C272" t="s">
        <v>1013</v>
      </c>
      <c r="D272" t="s">
        <v>964</v>
      </c>
      <c r="E272" t="s">
        <v>1014</v>
      </c>
      <c r="F272" s="86">
        <v>16376.2091049025</v>
      </c>
    </row>
    <row r="273" spans="1:6">
      <c r="A273">
        <v>2050</v>
      </c>
      <c r="B273" t="s">
        <v>1030</v>
      </c>
      <c r="C273" t="s">
        <v>1013</v>
      </c>
      <c r="D273" t="s">
        <v>964</v>
      </c>
      <c r="E273" t="s">
        <v>1014</v>
      </c>
      <c r="F273" s="86">
        <v>16211.840272805901</v>
      </c>
    </row>
    <row r="274" spans="1:6">
      <c r="A274">
        <v>2017</v>
      </c>
      <c r="B274" t="s">
        <v>1031</v>
      </c>
      <c r="C274" t="s">
        <v>1013</v>
      </c>
      <c r="D274" t="s">
        <v>964</v>
      </c>
      <c r="E274" t="s">
        <v>1014</v>
      </c>
      <c r="F274" s="86">
        <v>49497.312251396397</v>
      </c>
    </row>
    <row r="275" spans="1:6">
      <c r="A275">
        <v>2018</v>
      </c>
      <c r="B275" t="s">
        <v>1031</v>
      </c>
      <c r="C275" t="s">
        <v>1013</v>
      </c>
      <c r="D275" t="s">
        <v>964</v>
      </c>
      <c r="E275" t="s">
        <v>1014</v>
      </c>
      <c r="F275" s="86">
        <v>47767.182722116697</v>
      </c>
    </row>
    <row r="276" spans="1:6">
      <c r="A276">
        <v>2019</v>
      </c>
      <c r="B276" t="s">
        <v>1031</v>
      </c>
      <c r="C276" t="s">
        <v>1013</v>
      </c>
      <c r="D276" t="s">
        <v>964</v>
      </c>
      <c r="E276" t="s">
        <v>1014</v>
      </c>
      <c r="F276" s="86">
        <v>46004.787420420798</v>
      </c>
    </row>
    <row r="277" spans="1:6">
      <c r="A277">
        <v>2020</v>
      </c>
      <c r="B277" t="s">
        <v>1031</v>
      </c>
      <c r="C277" t="s">
        <v>1013</v>
      </c>
      <c r="D277" t="s">
        <v>964</v>
      </c>
      <c r="E277" t="s">
        <v>1014</v>
      </c>
      <c r="F277" s="86">
        <v>44201.189893866402</v>
      </c>
    </row>
    <row r="278" spans="1:6">
      <c r="A278">
        <v>2021</v>
      </c>
      <c r="B278" t="s">
        <v>1031</v>
      </c>
      <c r="C278" t="s">
        <v>1013</v>
      </c>
      <c r="D278" t="s">
        <v>964</v>
      </c>
      <c r="E278" t="s">
        <v>1014</v>
      </c>
      <c r="F278" s="86">
        <v>42372.808228247202</v>
      </c>
    </row>
    <row r="279" spans="1:6">
      <c r="A279">
        <v>2022</v>
      </c>
      <c r="B279" t="s">
        <v>1031</v>
      </c>
      <c r="C279" t="s">
        <v>1013</v>
      </c>
      <c r="D279" t="s">
        <v>964</v>
      </c>
      <c r="E279" t="s">
        <v>1014</v>
      </c>
      <c r="F279" s="86">
        <v>40524.339610217699</v>
      </c>
    </row>
    <row r="280" spans="1:6">
      <c r="A280">
        <v>2023</v>
      </c>
      <c r="B280" t="s">
        <v>1031</v>
      </c>
      <c r="C280" t="s">
        <v>1013</v>
      </c>
      <c r="D280" t="s">
        <v>964</v>
      </c>
      <c r="E280" t="s">
        <v>1014</v>
      </c>
      <c r="F280" s="86">
        <v>38665.6729573544</v>
      </c>
    </row>
    <row r="281" spans="1:6">
      <c r="A281">
        <v>2024</v>
      </c>
      <c r="B281" t="s">
        <v>1031</v>
      </c>
      <c r="C281" t="s">
        <v>1013</v>
      </c>
      <c r="D281" t="s">
        <v>964</v>
      </c>
      <c r="E281" t="s">
        <v>1014</v>
      </c>
      <c r="F281" s="86">
        <v>36830.313894145002</v>
      </c>
    </row>
    <row r="282" spans="1:6">
      <c r="A282">
        <v>2025</v>
      </c>
      <c r="B282" t="s">
        <v>1031</v>
      </c>
      <c r="C282" t="s">
        <v>1013</v>
      </c>
      <c r="D282" t="s">
        <v>964</v>
      </c>
      <c r="E282" t="s">
        <v>1014</v>
      </c>
      <c r="F282" s="86">
        <v>35061.370142042797</v>
      </c>
    </row>
    <row r="283" spans="1:6">
      <c r="A283">
        <v>2026</v>
      </c>
      <c r="B283" t="s">
        <v>1031</v>
      </c>
      <c r="C283" t="s">
        <v>1013</v>
      </c>
      <c r="D283" t="s">
        <v>964</v>
      </c>
      <c r="E283" t="s">
        <v>1014</v>
      </c>
      <c r="F283" s="86">
        <v>33410.248794157502</v>
      </c>
    </row>
    <row r="284" spans="1:6">
      <c r="A284">
        <v>2027</v>
      </c>
      <c r="B284" t="s">
        <v>1031</v>
      </c>
      <c r="C284" t="s">
        <v>1013</v>
      </c>
      <c r="D284" t="s">
        <v>964</v>
      </c>
      <c r="E284" t="s">
        <v>1014</v>
      </c>
      <c r="F284" s="86">
        <v>31924.912005072401</v>
      </c>
    </row>
    <row r="285" spans="1:6">
      <c r="A285">
        <v>2028</v>
      </c>
      <c r="B285" t="s">
        <v>1031</v>
      </c>
      <c r="C285" t="s">
        <v>1013</v>
      </c>
      <c r="D285" t="s">
        <v>964</v>
      </c>
      <c r="E285" t="s">
        <v>1014</v>
      </c>
      <c r="F285" s="86">
        <v>30648.551260116099</v>
      </c>
    </row>
    <row r="286" spans="1:6">
      <c r="A286">
        <v>2029</v>
      </c>
      <c r="B286" t="s">
        <v>1031</v>
      </c>
      <c r="C286" t="s">
        <v>1013</v>
      </c>
      <c r="D286" t="s">
        <v>964</v>
      </c>
      <c r="E286" t="s">
        <v>1014</v>
      </c>
      <c r="F286" s="86">
        <v>29593.300092337999</v>
      </c>
    </row>
    <row r="287" spans="1:6">
      <c r="A287">
        <v>2030</v>
      </c>
      <c r="B287" t="s">
        <v>1031</v>
      </c>
      <c r="C287" t="s">
        <v>1013</v>
      </c>
      <c r="D287" t="s">
        <v>964</v>
      </c>
      <c r="E287" t="s">
        <v>1014</v>
      </c>
      <c r="F287" s="86">
        <v>28761.5008814297</v>
      </c>
    </row>
    <row r="288" spans="1:6">
      <c r="A288">
        <v>2031</v>
      </c>
      <c r="B288" t="s">
        <v>1031</v>
      </c>
      <c r="C288" t="s">
        <v>1013</v>
      </c>
      <c r="D288" t="s">
        <v>964</v>
      </c>
      <c r="E288" t="s">
        <v>1014</v>
      </c>
      <c r="F288" s="86">
        <v>28136.046444936699</v>
      </c>
    </row>
    <row r="289" spans="1:6">
      <c r="A289">
        <v>2032</v>
      </c>
      <c r="B289" t="s">
        <v>1031</v>
      </c>
      <c r="C289" t="s">
        <v>1013</v>
      </c>
      <c r="D289" t="s">
        <v>964</v>
      </c>
      <c r="E289" t="s">
        <v>1014</v>
      </c>
      <c r="F289" s="86">
        <v>27678.298813324898</v>
      </c>
    </row>
    <row r="290" spans="1:6">
      <c r="A290">
        <v>2033</v>
      </c>
      <c r="B290" t="s">
        <v>1031</v>
      </c>
      <c r="C290" t="s">
        <v>1013</v>
      </c>
      <c r="D290" t="s">
        <v>964</v>
      </c>
      <c r="E290" t="s">
        <v>1014</v>
      </c>
      <c r="F290" s="86">
        <v>27353.643549438399</v>
      </c>
    </row>
    <row r="291" spans="1:6">
      <c r="A291">
        <v>2034</v>
      </c>
      <c r="B291" t="s">
        <v>1031</v>
      </c>
      <c r="C291" t="s">
        <v>1013</v>
      </c>
      <c r="D291" t="s">
        <v>964</v>
      </c>
      <c r="E291" t="s">
        <v>1014</v>
      </c>
      <c r="F291" s="86">
        <v>27117.313849733899</v>
      </c>
    </row>
    <row r="292" spans="1:6">
      <c r="A292">
        <v>2035</v>
      </c>
      <c r="B292" t="s">
        <v>1031</v>
      </c>
      <c r="C292" t="s">
        <v>1013</v>
      </c>
      <c r="D292" t="s">
        <v>964</v>
      </c>
      <c r="E292" t="s">
        <v>1014</v>
      </c>
      <c r="F292" s="86">
        <v>26931.9642214208</v>
      </c>
    </row>
    <row r="293" spans="1:6">
      <c r="A293">
        <v>2036</v>
      </c>
      <c r="B293" t="s">
        <v>1031</v>
      </c>
      <c r="C293" t="s">
        <v>1013</v>
      </c>
      <c r="D293" t="s">
        <v>964</v>
      </c>
      <c r="E293" t="s">
        <v>1014</v>
      </c>
      <c r="F293" s="86">
        <v>26765.0046713868</v>
      </c>
    </row>
    <row r="294" spans="1:6">
      <c r="A294">
        <v>2037</v>
      </c>
      <c r="B294" t="s">
        <v>1031</v>
      </c>
      <c r="C294" t="s">
        <v>1013</v>
      </c>
      <c r="D294" t="s">
        <v>964</v>
      </c>
      <c r="E294" t="s">
        <v>1014</v>
      </c>
      <c r="F294" s="86">
        <v>26608.649598046199</v>
      </c>
    </row>
    <row r="295" spans="1:6">
      <c r="A295">
        <v>2038</v>
      </c>
      <c r="B295" t="s">
        <v>1031</v>
      </c>
      <c r="C295" t="s">
        <v>1013</v>
      </c>
      <c r="D295" t="s">
        <v>964</v>
      </c>
      <c r="E295" t="s">
        <v>1014</v>
      </c>
      <c r="F295" s="86">
        <v>26454.319657654301</v>
      </c>
    </row>
    <row r="296" spans="1:6">
      <c r="A296">
        <v>2039</v>
      </c>
      <c r="B296" t="s">
        <v>1031</v>
      </c>
      <c r="C296" t="s">
        <v>1013</v>
      </c>
      <c r="D296" t="s">
        <v>964</v>
      </c>
      <c r="E296" t="s">
        <v>1014</v>
      </c>
      <c r="F296" s="86">
        <v>26300.7344825441</v>
      </c>
    </row>
    <row r="297" spans="1:6">
      <c r="A297">
        <v>2040</v>
      </c>
      <c r="B297" t="s">
        <v>1031</v>
      </c>
      <c r="C297" t="s">
        <v>1013</v>
      </c>
      <c r="D297" t="s">
        <v>964</v>
      </c>
      <c r="E297" t="s">
        <v>1014</v>
      </c>
      <c r="F297" s="86">
        <v>26141.432533610099</v>
      </c>
    </row>
    <row r="298" spans="1:6">
      <c r="A298">
        <v>2041</v>
      </c>
      <c r="B298" t="s">
        <v>1031</v>
      </c>
      <c r="C298" t="s">
        <v>1013</v>
      </c>
      <c r="D298" t="s">
        <v>964</v>
      </c>
      <c r="E298" t="s">
        <v>1014</v>
      </c>
      <c r="F298" s="86">
        <v>25972.6788337281</v>
      </c>
    </row>
    <row r="299" spans="1:6">
      <c r="A299">
        <v>2042</v>
      </c>
      <c r="B299" t="s">
        <v>1031</v>
      </c>
      <c r="C299" t="s">
        <v>1013</v>
      </c>
      <c r="D299" t="s">
        <v>964</v>
      </c>
      <c r="E299" t="s">
        <v>1014</v>
      </c>
      <c r="F299" s="86">
        <v>25792.9811924688</v>
      </c>
    </row>
    <row r="300" spans="1:6">
      <c r="A300">
        <v>2043</v>
      </c>
      <c r="B300" t="s">
        <v>1031</v>
      </c>
      <c r="C300" t="s">
        <v>1013</v>
      </c>
      <c r="D300" t="s">
        <v>964</v>
      </c>
      <c r="E300" t="s">
        <v>1014</v>
      </c>
      <c r="F300" s="86">
        <v>25605.7735193679</v>
      </c>
    </row>
    <row r="301" spans="1:6">
      <c r="A301">
        <v>2044</v>
      </c>
      <c r="B301" t="s">
        <v>1031</v>
      </c>
      <c r="C301" t="s">
        <v>1013</v>
      </c>
      <c r="D301" t="s">
        <v>964</v>
      </c>
      <c r="E301" t="s">
        <v>1014</v>
      </c>
      <c r="F301" s="86">
        <v>25407.689770240999</v>
      </c>
    </row>
    <row r="302" spans="1:6">
      <c r="A302">
        <v>2045</v>
      </c>
      <c r="B302" t="s">
        <v>1031</v>
      </c>
      <c r="C302" t="s">
        <v>1013</v>
      </c>
      <c r="D302" t="s">
        <v>964</v>
      </c>
      <c r="E302" t="s">
        <v>1014</v>
      </c>
      <c r="F302" s="86">
        <v>25205.439875659002</v>
      </c>
    </row>
    <row r="303" spans="1:6">
      <c r="A303">
        <v>2046</v>
      </c>
      <c r="B303" t="s">
        <v>1031</v>
      </c>
      <c r="C303" t="s">
        <v>1013</v>
      </c>
      <c r="D303" t="s">
        <v>964</v>
      </c>
      <c r="E303" t="s">
        <v>1014</v>
      </c>
      <c r="F303" s="86">
        <v>24996.1769427039</v>
      </c>
    </row>
    <row r="304" spans="1:6">
      <c r="A304">
        <v>2047</v>
      </c>
      <c r="B304" t="s">
        <v>1031</v>
      </c>
      <c r="C304" t="s">
        <v>1013</v>
      </c>
      <c r="D304" t="s">
        <v>964</v>
      </c>
      <c r="E304" t="s">
        <v>1014</v>
      </c>
      <c r="F304" s="86">
        <v>24775.862171353299</v>
      </c>
    </row>
    <row r="305" spans="1:6">
      <c r="A305">
        <v>2048</v>
      </c>
      <c r="B305" t="s">
        <v>1031</v>
      </c>
      <c r="C305" t="s">
        <v>1013</v>
      </c>
      <c r="D305" t="s">
        <v>964</v>
      </c>
      <c r="E305" t="s">
        <v>1014</v>
      </c>
      <c r="F305" s="86">
        <v>24547.411550950299</v>
      </c>
    </row>
    <row r="306" spans="1:6">
      <c r="A306">
        <v>2049</v>
      </c>
      <c r="B306" t="s">
        <v>1031</v>
      </c>
      <c r="C306" t="s">
        <v>1013</v>
      </c>
      <c r="D306" t="s">
        <v>964</v>
      </c>
      <c r="E306" t="s">
        <v>1014</v>
      </c>
      <c r="F306" s="86">
        <v>24311.528542062901</v>
      </c>
    </row>
    <row r="307" spans="1:6">
      <c r="A307">
        <v>2050</v>
      </c>
      <c r="B307" t="s">
        <v>1031</v>
      </c>
      <c r="C307" t="s">
        <v>1013</v>
      </c>
      <c r="D307" t="s">
        <v>964</v>
      </c>
      <c r="E307" t="s">
        <v>1014</v>
      </c>
      <c r="F307" s="86">
        <v>24067.512510797998</v>
      </c>
    </row>
    <row r="308" spans="1:6">
      <c r="A308">
        <v>2017</v>
      </c>
      <c r="B308" t="s">
        <v>1032</v>
      </c>
      <c r="C308" t="s">
        <v>1013</v>
      </c>
      <c r="D308" t="s">
        <v>964</v>
      </c>
      <c r="E308" t="s">
        <v>1014</v>
      </c>
      <c r="F308" s="86">
        <v>649629.36740960099</v>
      </c>
    </row>
    <row r="309" spans="1:6">
      <c r="A309">
        <v>2018</v>
      </c>
      <c r="B309" t="s">
        <v>1032</v>
      </c>
      <c r="C309" t="s">
        <v>1013</v>
      </c>
      <c r="D309" t="s">
        <v>964</v>
      </c>
      <c r="E309" t="s">
        <v>1014</v>
      </c>
      <c r="F309" s="86">
        <v>626922.21624280396</v>
      </c>
    </row>
    <row r="310" spans="1:6">
      <c r="A310">
        <v>2019</v>
      </c>
      <c r="B310" t="s">
        <v>1032</v>
      </c>
      <c r="C310" t="s">
        <v>1013</v>
      </c>
      <c r="D310" t="s">
        <v>964</v>
      </c>
      <c r="E310" t="s">
        <v>1014</v>
      </c>
      <c r="F310" s="86">
        <v>603791.59171209298</v>
      </c>
    </row>
    <row r="311" spans="1:6">
      <c r="A311">
        <v>2020</v>
      </c>
      <c r="B311" t="s">
        <v>1032</v>
      </c>
      <c r="C311" t="s">
        <v>1013</v>
      </c>
      <c r="D311" t="s">
        <v>964</v>
      </c>
      <c r="E311" t="s">
        <v>1014</v>
      </c>
      <c r="F311" s="86">
        <v>580120.20700566401</v>
      </c>
    </row>
    <row r="312" spans="1:6">
      <c r="A312">
        <v>2021</v>
      </c>
      <c r="B312" t="s">
        <v>1032</v>
      </c>
      <c r="C312" t="s">
        <v>1013</v>
      </c>
      <c r="D312" t="s">
        <v>964</v>
      </c>
      <c r="E312" t="s">
        <v>1014</v>
      </c>
      <c r="F312" s="86">
        <v>556123.54191834002</v>
      </c>
    </row>
    <row r="313" spans="1:6">
      <c r="A313">
        <v>2022</v>
      </c>
      <c r="B313" t="s">
        <v>1032</v>
      </c>
      <c r="C313" t="s">
        <v>1013</v>
      </c>
      <c r="D313" t="s">
        <v>964</v>
      </c>
      <c r="E313" t="s">
        <v>1014</v>
      </c>
      <c r="F313" s="86">
        <v>531863.24485598505</v>
      </c>
    </row>
    <row r="314" spans="1:6">
      <c r="A314">
        <v>2023</v>
      </c>
      <c r="B314" t="s">
        <v>1032</v>
      </c>
      <c r="C314" t="s">
        <v>1013</v>
      </c>
      <c r="D314" t="s">
        <v>964</v>
      </c>
      <c r="E314" t="s">
        <v>1014</v>
      </c>
      <c r="F314" s="86">
        <v>507469.10329548299</v>
      </c>
    </row>
    <row r="315" spans="1:6">
      <c r="A315">
        <v>2024</v>
      </c>
      <c r="B315" t="s">
        <v>1032</v>
      </c>
      <c r="C315" t="s">
        <v>1013</v>
      </c>
      <c r="D315" t="s">
        <v>964</v>
      </c>
      <c r="E315" t="s">
        <v>1014</v>
      </c>
      <c r="F315" s="86">
        <v>483380.86308667198</v>
      </c>
    </row>
    <row r="316" spans="1:6">
      <c r="A316">
        <v>2025</v>
      </c>
      <c r="B316" t="s">
        <v>1032</v>
      </c>
      <c r="C316" t="s">
        <v>1013</v>
      </c>
      <c r="D316" t="s">
        <v>964</v>
      </c>
      <c r="E316" t="s">
        <v>1014</v>
      </c>
      <c r="F316" s="86">
        <v>460164.29316819302</v>
      </c>
    </row>
    <row r="317" spans="1:6">
      <c r="A317">
        <v>2026</v>
      </c>
      <c r="B317" t="s">
        <v>1032</v>
      </c>
      <c r="C317" t="s">
        <v>1013</v>
      </c>
      <c r="D317" t="s">
        <v>964</v>
      </c>
      <c r="E317" t="s">
        <v>1014</v>
      </c>
      <c r="F317" s="86">
        <v>438494.08789936098</v>
      </c>
    </row>
    <row r="318" spans="1:6">
      <c r="A318">
        <v>2027</v>
      </c>
      <c r="B318" t="s">
        <v>1032</v>
      </c>
      <c r="C318" t="s">
        <v>1013</v>
      </c>
      <c r="D318" t="s">
        <v>964</v>
      </c>
      <c r="E318" t="s">
        <v>1014</v>
      </c>
      <c r="F318" s="86">
        <v>418999.72841206699</v>
      </c>
    </row>
    <row r="319" spans="1:6">
      <c r="A319">
        <v>2028</v>
      </c>
      <c r="B319" t="s">
        <v>1032</v>
      </c>
      <c r="C319" t="s">
        <v>1013</v>
      </c>
      <c r="D319" t="s">
        <v>964</v>
      </c>
      <c r="E319" t="s">
        <v>1014</v>
      </c>
      <c r="F319" s="86">
        <v>402248.08300713898</v>
      </c>
    </row>
    <row r="320" spans="1:6">
      <c r="A320">
        <v>2029</v>
      </c>
      <c r="B320" t="s">
        <v>1032</v>
      </c>
      <c r="C320" t="s">
        <v>1013</v>
      </c>
      <c r="D320" t="s">
        <v>964</v>
      </c>
      <c r="E320" t="s">
        <v>1014</v>
      </c>
      <c r="F320" s="86">
        <v>388398.39870306698</v>
      </c>
    </row>
    <row r="321" spans="1:6">
      <c r="A321">
        <v>2030</v>
      </c>
      <c r="B321" t="s">
        <v>1032</v>
      </c>
      <c r="C321" t="s">
        <v>1013</v>
      </c>
      <c r="D321" t="s">
        <v>964</v>
      </c>
      <c r="E321" t="s">
        <v>1014</v>
      </c>
      <c r="F321" s="86">
        <v>377481.41815168498</v>
      </c>
    </row>
    <row r="322" spans="1:6">
      <c r="A322">
        <v>2031</v>
      </c>
      <c r="B322" t="s">
        <v>1032</v>
      </c>
      <c r="C322" t="s">
        <v>1013</v>
      </c>
      <c r="D322" t="s">
        <v>964</v>
      </c>
      <c r="E322" t="s">
        <v>1014</v>
      </c>
      <c r="F322" s="86">
        <v>369272.61748269497</v>
      </c>
    </row>
    <row r="323" spans="1:6">
      <c r="A323">
        <v>2032</v>
      </c>
      <c r="B323" t="s">
        <v>1032</v>
      </c>
      <c r="C323" t="s">
        <v>1013</v>
      </c>
      <c r="D323" t="s">
        <v>964</v>
      </c>
      <c r="E323" t="s">
        <v>1014</v>
      </c>
      <c r="F323" s="86">
        <v>363264.89118743798</v>
      </c>
    </row>
    <row r="324" spans="1:6">
      <c r="A324">
        <v>2033</v>
      </c>
      <c r="B324" t="s">
        <v>1032</v>
      </c>
      <c r="C324" t="s">
        <v>1013</v>
      </c>
      <c r="D324" t="s">
        <v>964</v>
      </c>
      <c r="E324" t="s">
        <v>1014</v>
      </c>
      <c r="F324" s="86">
        <v>359003.94076181599</v>
      </c>
    </row>
    <row r="325" spans="1:6">
      <c r="A325">
        <v>2034</v>
      </c>
      <c r="B325" t="s">
        <v>1032</v>
      </c>
      <c r="C325" t="s">
        <v>1013</v>
      </c>
      <c r="D325" t="s">
        <v>964</v>
      </c>
      <c r="E325" t="s">
        <v>1014</v>
      </c>
      <c r="F325" s="86">
        <v>355902.22258085001</v>
      </c>
    </row>
    <row r="326" spans="1:6">
      <c r="A326">
        <v>2035</v>
      </c>
      <c r="B326" t="s">
        <v>1032</v>
      </c>
      <c r="C326" t="s">
        <v>1013</v>
      </c>
      <c r="D326" t="s">
        <v>964</v>
      </c>
      <c r="E326" t="s">
        <v>1014</v>
      </c>
      <c r="F326" s="86">
        <v>353469.59429632599</v>
      </c>
    </row>
    <row r="327" spans="1:6">
      <c r="A327">
        <v>2036</v>
      </c>
      <c r="B327" t="s">
        <v>1032</v>
      </c>
      <c r="C327" t="s">
        <v>1013</v>
      </c>
      <c r="D327" t="s">
        <v>964</v>
      </c>
      <c r="E327" t="s">
        <v>1014</v>
      </c>
      <c r="F327" s="86">
        <v>351278.32729740802</v>
      </c>
    </row>
    <row r="328" spans="1:6">
      <c r="A328">
        <v>2037</v>
      </c>
      <c r="B328" t="s">
        <v>1032</v>
      </c>
      <c r="C328" t="s">
        <v>1013</v>
      </c>
      <c r="D328" t="s">
        <v>964</v>
      </c>
      <c r="E328" t="s">
        <v>1014</v>
      </c>
      <c r="F328" s="86">
        <v>349226.23915836698</v>
      </c>
    </row>
    <row r="329" spans="1:6">
      <c r="A329">
        <v>2038</v>
      </c>
      <c r="B329" t="s">
        <v>1032</v>
      </c>
      <c r="C329" t="s">
        <v>1013</v>
      </c>
      <c r="D329" t="s">
        <v>964</v>
      </c>
      <c r="E329" t="s">
        <v>1014</v>
      </c>
      <c r="F329" s="86">
        <v>347200.72995415097</v>
      </c>
    </row>
    <row r="330" spans="1:6">
      <c r="A330">
        <v>2039</v>
      </c>
      <c r="B330" t="s">
        <v>1032</v>
      </c>
      <c r="C330" t="s">
        <v>1013</v>
      </c>
      <c r="D330" t="s">
        <v>964</v>
      </c>
      <c r="E330" t="s">
        <v>1014</v>
      </c>
      <c r="F330" s="86">
        <v>345184.99545035401</v>
      </c>
    </row>
    <row r="331" spans="1:6">
      <c r="A331">
        <v>2040</v>
      </c>
      <c r="B331" t="s">
        <v>1032</v>
      </c>
      <c r="C331" t="s">
        <v>1013</v>
      </c>
      <c r="D331" t="s">
        <v>964</v>
      </c>
      <c r="E331" t="s">
        <v>1014</v>
      </c>
      <c r="F331" s="86">
        <v>343094.23092989897</v>
      </c>
    </row>
    <row r="332" spans="1:6">
      <c r="A332">
        <v>2041</v>
      </c>
      <c r="B332" t="s">
        <v>1032</v>
      </c>
      <c r="C332" t="s">
        <v>1013</v>
      </c>
      <c r="D332" t="s">
        <v>964</v>
      </c>
      <c r="E332" t="s">
        <v>1014</v>
      </c>
      <c r="F332" s="86">
        <v>340879.41654269397</v>
      </c>
    </row>
    <row r="333" spans="1:6">
      <c r="A333">
        <v>2042</v>
      </c>
      <c r="B333" t="s">
        <v>1032</v>
      </c>
      <c r="C333" t="s">
        <v>1013</v>
      </c>
      <c r="D333" t="s">
        <v>964</v>
      </c>
      <c r="E333" t="s">
        <v>1014</v>
      </c>
      <c r="F333" s="86">
        <v>338520.96797838999</v>
      </c>
    </row>
    <row r="334" spans="1:6">
      <c r="A334">
        <v>2043</v>
      </c>
      <c r="B334" t="s">
        <v>1032</v>
      </c>
      <c r="C334" t="s">
        <v>1013</v>
      </c>
      <c r="D334" t="s">
        <v>964</v>
      </c>
      <c r="E334" t="s">
        <v>1014</v>
      </c>
      <c r="F334" s="86">
        <v>336063.95371399698</v>
      </c>
    </row>
    <row r="335" spans="1:6">
      <c r="A335">
        <v>2044</v>
      </c>
      <c r="B335" t="s">
        <v>1032</v>
      </c>
      <c r="C335" t="s">
        <v>1013</v>
      </c>
      <c r="D335" t="s">
        <v>964</v>
      </c>
      <c r="E335" t="s">
        <v>1014</v>
      </c>
      <c r="F335" s="86">
        <v>333464.19597390201</v>
      </c>
    </row>
    <row r="336" spans="1:6">
      <c r="A336">
        <v>2045</v>
      </c>
      <c r="B336" t="s">
        <v>1032</v>
      </c>
      <c r="C336" t="s">
        <v>1013</v>
      </c>
      <c r="D336" t="s">
        <v>964</v>
      </c>
      <c r="E336" t="s">
        <v>1014</v>
      </c>
      <c r="F336" s="86">
        <v>330809.75949847</v>
      </c>
    </row>
    <row r="337" spans="1:6">
      <c r="A337">
        <v>2046</v>
      </c>
      <c r="B337" t="s">
        <v>1032</v>
      </c>
      <c r="C337" t="s">
        <v>1013</v>
      </c>
      <c r="D337" t="s">
        <v>964</v>
      </c>
      <c r="E337" t="s">
        <v>1014</v>
      </c>
      <c r="F337" s="86">
        <v>328063.28013273299</v>
      </c>
    </row>
    <row r="338" spans="1:6">
      <c r="A338">
        <v>2047</v>
      </c>
      <c r="B338" t="s">
        <v>1032</v>
      </c>
      <c r="C338" t="s">
        <v>1013</v>
      </c>
      <c r="D338" t="s">
        <v>964</v>
      </c>
      <c r="E338" t="s">
        <v>1014</v>
      </c>
      <c r="F338" s="86">
        <v>325171.75049135502</v>
      </c>
    </row>
    <row r="339" spans="1:6">
      <c r="A339">
        <v>2048</v>
      </c>
      <c r="B339" t="s">
        <v>1032</v>
      </c>
      <c r="C339" t="s">
        <v>1013</v>
      </c>
      <c r="D339" t="s">
        <v>964</v>
      </c>
      <c r="E339" t="s">
        <v>1014</v>
      </c>
      <c r="F339" s="86">
        <v>322173.44158797502</v>
      </c>
    </row>
    <row r="340" spans="1:6">
      <c r="A340">
        <v>2049</v>
      </c>
      <c r="B340" t="s">
        <v>1032</v>
      </c>
      <c r="C340" t="s">
        <v>1013</v>
      </c>
      <c r="D340" t="s">
        <v>964</v>
      </c>
      <c r="E340" t="s">
        <v>1014</v>
      </c>
      <c r="F340" s="86">
        <v>319077.586017719</v>
      </c>
    </row>
    <row r="341" spans="1:6">
      <c r="A341">
        <v>2050</v>
      </c>
      <c r="B341" t="s">
        <v>1032</v>
      </c>
      <c r="C341" t="s">
        <v>1013</v>
      </c>
      <c r="D341" t="s">
        <v>964</v>
      </c>
      <c r="E341" t="s">
        <v>1014</v>
      </c>
      <c r="F341" s="86">
        <v>315874.98828426399</v>
      </c>
    </row>
    <row r="342" spans="1:6">
      <c r="A342">
        <v>2017</v>
      </c>
      <c r="B342" t="s">
        <v>1033</v>
      </c>
      <c r="C342" t="s">
        <v>1013</v>
      </c>
      <c r="D342" t="s">
        <v>964</v>
      </c>
      <c r="E342" t="s">
        <v>1014</v>
      </c>
      <c r="F342" s="86">
        <v>338199.172169647</v>
      </c>
    </row>
    <row r="343" spans="1:6">
      <c r="A343">
        <v>2018</v>
      </c>
      <c r="B343" t="s">
        <v>1033</v>
      </c>
      <c r="C343" t="s">
        <v>1013</v>
      </c>
      <c r="D343" t="s">
        <v>964</v>
      </c>
      <c r="E343" t="s">
        <v>1014</v>
      </c>
      <c r="F343" s="86">
        <v>326377.75504750601</v>
      </c>
    </row>
    <row r="344" spans="1:6">
      <c r="A344">
        <v>2019</v>
      </c>
      <c r="B344" t="s">
        <v>1033</v>
      </c>
      <c r="C344" t="s">
        <v>1013</v>
      </c>
      <c r="D344" t="s">
        <v>964</v>
      </c>
      <c r="E344" t="s">
        <v>1014</v>
      </c>
      <c r="F344" s="86">
        <v>314335.87630786898</v>
      </c>
    </row>
    <row r="345" spans="1:6">
      <c r="A345">
        <v>2020</v>
      </c>
      <c r="B345" t="s">
        <v>1033</v>
      </c>
      <c r="C345" t="s">
        <v>1013</v>
      </c>
      <c r="D345" t="s">
        <v>964</v>
      </c>
      <c r="E345" t="s">
        <v>1014</v>
      </c>
      <c r="F345" s="86">
        <v>302012.47605312697</v>
      </c>
    </row>
    <row r="346" spans="1:6">
      <c r="A346">
        <v>2021</v>
      </c>
      <c r="B346" t="s">
        <v>1033</v>
      </c>
      <c r="C346" t="s">
        <v>1013</v>
      </c>
      <c r="D346" t="s">
        <v>964</v>
      </c>
      <c r="E346" t="s">
        <v>1014</v>
      </c>
      <c r="F346" s="86">
        <v>289519.73376882001</v>
      </c>
    </row>
    <row r="347" spans="1:6">
      <c r="A347">
        <v>2022</v>
      </c>
      <c r="B347" t="s">
        <v>1033</v>
      </c>
      <c r="C347" t="s">
        <v>1013</v>
      </c>
      <c r="D347" t="s">
        <v>964</v>
      </c>
      <c r="E347" t="s">
        <v>1014</v>
      </c>
      <c r="F347" s="86">
        <v>276889.74381655699</v>
      </c>
    </row>
    <row r="348" spans="1:6">
      <c r="A348">
        <v>2023</v>
      </c>
      <c r="B348" t="s">
        <v>1033</v>
      </c>
      <c r="C348" t="s">
        <v>1013</v>
      </c>
      <c r="D348" t="s">
        <v>964</v>
      </c>
      <c r="E348" t="s">
        <v>1014</v>
      </c>
      <c r="F348" s="86">
        <v>264190.07398105098</v>
      </c>
    </row>
    <row r="349" spans="1:6">
      <c r="A349">
        <v>2024</v>
      </c>
      <c r="B349" t="s">
        <v>1033</v>
      </c>
      <c r="C349" t="s">
        <v>1013</v>
      </c>
      <c r="D349" t="s">
        <v>964</v>
      </c>
      <c r="E349" t="s">
        <v>1014</v>
      </c>
      <c r="F349" s="86">
        <v>251649.65738915899</v>
      </c>
    </row>
    <row r="350" spans="1:6">
      <c r="A350">
        <v>2025</v>
      </c>
      <c r="B350" t="s">
        <v>1033</v>
      </c>
      <c r="C350" t="s">
        <v>1013</v>
      </c>
      <c r="D350" t="s">
        <v>964</v>
      </c>
      <c r="E350" t="s">
        <v>1014</v>
      </c>
      <c r="F350" s="86">
        <v>239563.03519971299</v>
      </c>
    </row>
    <row r="351" spans="1:6">
      <c r="A351">
        <v>2026</v>
      </c>
      <c r="B351" t="s">
        <v>1033</v>
      </c>
      <c r="C351" t="s">
        <v>1013</v>
      </c>
      <c r="D351" t="s">
        <v>964</v>
      </c>
      <c r="E351" t="s">
        <v>1014</v>
      </c>
      <c r="F351" s="86">
        <v>228281.455501602</v>
      </c>
    </row>
    <row r="352" spans="1:6">
      <c r="A352">
        <v>2027</v>
      </c>
      <c r="B352" t="s">
        <v>1033</v>
      </c>
      <c r="C352" t="s">
        <v>1013</v>
      </c>
      <c r="D352" t="s">
        <v>964</v>
      </c>
      <c r="E352" t="s">
        <v>1014</v>
      </c>
      <c r="F352" s="86">
        <v>218132.628229722</v>
      </c>
    </row>
    <row r="353" spans="1:6">
      <c r="A353">
        <v>2028</v>
      </c>
      <c r="B353" t="s">
        <v>1033</v>
      </c>
      <c r="C353" t="s">
        <v>1013</v>
      </c>
      <c r="D353" t="s">
        <v>964</v>
      </c>
      <c r="E353" t="s">
        <v>1014</v>
      </c>
      <c r="F353" s="86">
        <v>209411.666874455</v>
      </c>
    </row>
    <row r="354" spans="1:6">
      <c r="A354">
        <v>2029</v>
      </c>
      <c r="B354" t="s">
        <v>1033</v>
      </c>
      <c r="C354" t="s">
        <v>1013</v>
      </c>
      <c r="D354" t="s">
        <v>964</v>
      </c>
      <c r="E354" t="s">
        <v>1014</v>
      </c>
      <c r="F354" s="86">
        <v>202201.47595416801</v>
      </c>
    </row>
    <row r="355" spans="1:6">
      <c r="A355">
        <v>2030</v>
      </c>
      <c r="B355" t="s">
        <v>1033</v>
      </c>
      <c r="C355" t="s">
        <v>1013</v>
      </c>
      <c r="D355" t="s">
        <v>964</v>
      </c>
      <c r="E355" t="s">
        <v>1014</v>
      </c>
      <c r="F355" s="86">
        <v>196518.060193899</v>
      </c>
    </row>
    <row r="356" spans="1:6">
      <c r="A356">
        <v>2031</v>
      </c>
      <c r="B356" t="s">
        <v>1033</v>
      </c>
      <c r="C356" t="s">
        <v>1013</v>
      </c>
      <c r="D356" t="s">
        <v>964</v>
      </c>
      <c r="E356" t="s">
        <v>1014</v>
      </c>
      <c r="F356" s="86">
        <v>192244.53173285001</v>
      </c>
    </row>
    <row r="357" spans="1:6">
      <c r="A357">
        <v>2032</v>
      </c>
      <c r="B357" t="s">
        <v>1033</v>
      </c>
      <c r="C357" t="s">
        <v>1013</v>
      </c>
      <c r="D357" t="s">
        <v>964</v>
      </c>
      <c r="E357" t="s">
        <v>1014</v>
      </c>
      <c r="F357" s="86">
        <v>189116.88978559701</v>
      </c>
    </row>
    <row r="358" spans="1:6">
      <c r="A358">
        <v>2033</v>
      </c>
      <c r="B358" t="s">
        <v>1033</v>
      </c>
      <c r="C358" t="s">
        <v>1013</v>
      </c>
      <c r="D358" t="s">
        <v>964</v>
      </c>
      <c r="E358" t="s">
        <v>1014</v>
      </c>
      <c r="F358" s="86">
        <v>186898.62506590399</v>
      </c>
    </row>
    <row r="359" spans="1:6">
      <c r="A359">
        <v>2034</v>
      </c>
      <c r="B359" t="s">
        <v>1033</v>
      </c>
      <c r="C359" t="s">
        <v>1013</v>
      </c>
      <c r="D359" t="s">
        <v>964</v>
      </c>
      <c r="E359" t="s">
        <v>1014</v>
      </c>
      <c r="F359" s="86">
        <v>185283.86044205501</v>
      </c>
    </row>
    <row r="360" spans="1:6">
      <c r="A360">
        <v>2035</v>
      </c>
      <c r="B360" t="s">
        <v>1033</v>
      </c>
      <c r="C360" t="s">
        <v>1013</v>
      </c>
      <c r="D360" t="s">
        <v>964</v>
      </c>
      <c r="E360" t="s">
        <v>1014</v>
      </c>
      <c r="F360" s="86">
        <v>184017.42620540201</v>
      </c>
    </row>
    <row r="361" spans="1:6">
      <c r="A361">
        <v>2036</v>
      </c>
      <c r="B361" t="s">
        <v>1033</v>
      </c>
      <c r="C361" t="s">
        <v>1013</v>
      </c>
      <c r="D361" t="s">
        <v>964</v>
      </c>
      <c r="E361" t="s">
        <v>1014</v>
      </c>
      <c r="F361" s="86">
        <v>182876.645442993</v>
      </c>
    </row>
    <row r="362" spans="1:6">
      <c r="A362">
        <v>2037</v>
      </c>
      <c r="B362" t="s">
        <v>1033</v>
      </c>
      <c r="C362" t="s">
        <v>1013</v>
      </c>
      <c r="D362" t="s">
        <v>964</v>
      </c>
      <c r="E362" t="s">
        <v>1014</v>
      </c>
      <c r="F362" s="86">
        <v>181808.32164998201</v>
      </c>
    </row>
    <row r="363" spans="1:6">
      <c r="A363">
        <v>2038</v>
      </c>
      <c r="B363" t="s">
        <v>1033</v>
      </c>
      <c r="C363" t="s">
        <v>1013</v>
      </c>
      <c r="D363" t="s">
        <v>964</v>
      </c>
      <c r="E363" t="s">
        <v>1014</v>
      </c>
      <c r="F363" s="86">
        <v>180753.83493732099</v>
      </c>
    </row>
    <row r="364" spans="1:6">
      <c r="A364">
        <v>2039</v>
      </c>
      <c r="B364" t="s">
        <v>1033</v>
      </c>
      <c r="C364" t="s">
        <v>1013</v>
      </c>
      <c r="D364" t="s">
        <v>964</v>
      </c>
      <c r="E364" t="s">
        <v>1014</v>
      </c>
      <c r="F364" s="86">
        <v>179704.43696564899</v>
      </c>
    </row>
    <row r="365" spans="1:6">
      <c r="A365">
        <v>2040</v>
      </c>
      <c r="B365" t="s">
        <v>1033</v>
      </c>
      <c r="C365" t="s">
        <v>1013</v>
      </c>
      <c r="D365" t="s">
        <v>964</v>
      </c>
      <c r="E365" t="s">
        <v>1014</v>
      </c>
      <c r="F365" s="86">
        <v>178615.97812204901</v>
      </c>
    </row>
    <row r="366" spans="1:6">
      <c r="A366">
        <v>2041</v>
      </c>
      <c r="B366" t="s">
        <v>1033</v>
      </c>
      <c r="C366" t="s">
        <v>1013</v>
      </c>
      <c r="D366" t="s">
        <v>964</v>
      </c>
      <c r="E366" t="s">
        <v>1014</v>
      </c>
      <c r="F366" s="86">
        <v>177462.93851232601</v>
      </c>
    </row>
    <row r="367" spans="1:6">
      <c r="A367">
        <v>2042</v>
      </c>
      <c r="B367" t="s">
        <v>1033</v>
      </c>
      <c r="C367" t="s">
        <v>1013</v>
      </c>
      <c r="D367" t="s">
        <v>964</v>
      </c>
      <c r="E367" t="s">
        <v>1014</v>
      </c>
      <c r="F367" s="86">
        <v>176235.122480497</v>
      </c>
    </row>
    <row r="368" spans="1:6">
      <c r="A368">
        <v>2043</v>
      </c>
      <c r="B368" t="s">
        <v>1033</v>
      </c>
      <c r="C368" t="s">
        <v>1013</v>
      </c>
      <c r="D368" t="s">
        <v>964</v>
      </c>
      <c r="E368" t="s">
        <v>1014</v>
      </c>
      <c r="F368" s="86">
        <v>174955.99282301299</v>
      </c>
    </row>
    <row r="369" spans="1:6">
      <c r="A369">
        <v>2044</v>
      </c>
      <c r="B369" t="s">
        <v>1033</v>
      </c>
      <c r="C369" t="s">
        <v>1013</v>
      </c>
      <c r="D369" t="s">
        <v>964</v>
      </c>
      <c r="E369" t="s">
        <v>1014</v>
      </c>
      <c r="F369" s="86">
        <v>173602.55044548001</v>
      </c>
    </row>
    <row r="370" spans="1:6">
      <c r="A370">
        <v>2045</v>
      </c>
      <c r="B370" t="s">
        <v>1033</v>
      </c>
      <c r="C370" t="s">
        <v>1013</v>
      </c>
      <c r="D370" t="s">
        <v>964</v>
      </c>
      <c r="E370" t="s">
        <v>1014</v>
      </c>
      <c r="F370" s="86">
        <v>172220.642139598</v>
      </c>
    </row>
    <row r="371" spans="1:6">
      <c r="A371">
        <v>2046</v>
      </c>
      <c r="B371" t="s">
        <v>1033</v>
      </c>
      <c r="C371" t="s">
        <v>1013</v>
      </c>
      <c r="D371" t="s">
        <v>964</v>
      </c>
      <c r="E371" t="s">
        <v>1014</v>
      </c>
      <c r="F371" s="86">
        <v>170790.81600415599</v>
      </c>
    </row>
    <row r="372" spans="1:6">
      <c r="A372">
        <v>2047</v>
      </c>
      <c r="B372" t="s">
        <v>1033</v>
      </c>
      <c r="C372" t="s">
        <v>1013</v>
      </c>
      <c r="D372" t="s">
        <v>964</v>
      </c>
      <c r="E372" t="s">
        <v>1014</v>
      </c>
      <c r="F372" s="86">
        <v>169285.476221077</v>
      </c>
    </row>
    <row r="373" spans="1:6">
      <c r="A373">
        <v>2048</v>
      </c>
      <c r="B373" t="s">
        <v>1033</v>
      </c>
      <c r="C373" t="s">
        <v>1013</v>
      </c>
      <c r="D373" t="s">
        <v>964</v>
      </c>
      <c r="E373" t="s">
        <v>1014</v>
      </c>
      <c r="F373" s="86">
        <v>167724.54680516201</v>
      </c>
    </row>
    <row r="374" spans="1:6">
      <c r="A374">
        <v>2049</v>
      </c>
      <c r="B374" t="s">
        <v>1033</v>
      </c>
      <c r="C374" t="s">
        <v>1013</v>
      </c>
      <c r="D374" t="s">
        <v>964</v>
      </c>
      <c r="E374" t="s">
        <v>1014</v>
      </c>
      <c r="F374" s="86">
        <v>166112.834275612</v>
      </c>
    </row>
    <row r="375" spans="1:6">
      <c r="A375">
        <v>2050</v>
      </c>
      <c r="B375" t="s">
        <v>1033</v>
      </c>
      <c r="C375" t="s">
        <v>1013</v>
      </c>
      <c r="D375" t="s">
        <v>964</v>
      </c>
      <c r="E375" t="s">
        <v>1014</v>
      </c>
      <c r="F375" s="86">
        <v>164445.55142698501</v>
      </c>
    </row>
    <row r="376" spans="1:6">
      <c r="A376">
        <v>2017</v>
      </c>
      <c r="B376" t="s">
        <v>1034</v>
      </c>
      <c r="C376" t="s">
        <v>1013</v>
      </c>
      <c r="D376" t="s">
        <v>964</v>
      </c>
      <c r="E376" t="s">
        <v>1014</v>
      </c>
      <c r="F376" s="86">
        <v>106.165376930508</v>
      </c>
    </row>
    <row r="377" spans="1:6">
      <c r="A377">
        <v>2018</v>
      </c>
      <c r="B377" t="s">
        <v>1034</v>
      </c>
      <c r="C377" t="s">
        <v>1013</v>
      </c>
      <c r="D377" t="s">
        <v>964</v>
      </c>
      <c r="E377" t="s">
        <v>1014</v>
      </c>
      <c r="F377" s="86">
        <v>101.841462125013</v>
      </c>
    </row>
    <row r="378" spans="1:6">
      <c r="A378">
        <v>2019</v>
      </c>
      <c r="B378" t="s">
        <v>1034</v>
      </c>
      <c r="C378" t="s">
        <v>1013</v>
      </c>
      <c r="D378" t="s">
        <v>964</v>
      </c>
      <c r="E378" t="s">
        <v>1014</v>
      </c>
      <c r="F378" s="86">
        <v>97.492053535770694</v>
      </c>
    </row>
    <row r="379" spans="1:6">
      <c r="A379">
        <v>2020</v>
      </c>
      <c r="B379" t="s">
        <v>1034</v>
      </c>
      <c r="C379" t="s">
        <v>1013</v>
      </c>
      <c r="D379" t="s">
        <v>964</v>
      </c>
      <c r="E379" t="s">
        <v>1014</v>
      </c>
      <c r="F379" s="86">
        <v>93.174220447280604</v>
      </c>
    </row>
    <row r="380" spans="1:6">
      <c r="A380">
        <v>2021</v>
      </c>
      <c r="B380" t="s">
        <v>1034</v>
      </c>
      <c r="C380" t="s">
        <v>1013</v>
      </c>
      <c r="D380" t="s">
        <v>964</v>
      </c>
      <c r="E380" t="s">
        <v>1014</v>
      </c>
      <c r="F380" s="86">
        <v>88.814758868119</v>
      </c>
    </row>
    <row r="381" spans="1:6">
      <c r="A381">
        <v>2022</v>
      </c>
      <c r="B381" t="s">
        <v>1034</v>
      </c>
      <c r="C381" t="s">
        <v>1013</v>
      </c>
      <c r="D381" t="s">
        <v>964</v>
      </c>
      <c r="E381" t="s">
        <v>1014</v>
      </c>
      <c r="F381" s="86">
        <v>84.437095278770201</v>
      </c>
    </row>
    <row r="382" spans="1:6">
      <c r="A382">
        <v>2023</v>
      </c>
      <c r="B382" t="s">
        <v>1034</v>
      </c>
      <c r="C382" t="s">
        <v>1013</v>
      </c>
      <c r="D382" t="s">
        <v>964</v>
      </c>
      <c r="E382" t="s">
        <v>1014</v>
      </c>
      <c r="F382" s="86">
        <v>80.0841091871863</v>
      </c>
    </row>
    <row r="383" spans="1:6">
      <c r="A383">
        <v>2024</v>
      </c>
      <c r="B383" t="s">
        <v>1034</v>
      </c>
      <c r="C383" t="s">
        <v>1013</v>
      </c>
      <c r="D383" t="s">
        <v>964</v>
      </c>
      <c r="E383" t="s">
        <v>1014</v>
      </c>
      <c r="F383" s="86">
        <v>75.808317058778101</v>
      </c>
    </row>
    <row r="384" spans="1:6">
      <c r="A384">
        <v>2025</v>
      </c>
      <c r="B384" t="s">
        <v>1034</v>
      </c>
      <c r="C384" t="s">
        <v>1013</v>
      </c>
      <c r="D384" t="s">
        <v>964</v>
      </c>
      <c r="E384" t="s">
        <v>1014</v>
      </c>
      <c r="F384" s="86">
        <v>71.705615596151802</v>
      </c>
    </row>
    <row r="385" spans="1:6">
      <c r="A385">
        <v>2026</v>
      </c>
      <c r="B385" t="s">
        <v>1034</v>
      </c>
      <c r="C385" t="s">
        <v>1013</v>
      </c>
      <c r="D385" t="s">
        <v>964</v>
      </c>
      <c r="E385" t="s">
        <v>1014</v>
      </c>
      <c r="F385" s="86">
        <v>67.874288204811705</v>
      </c>
    </row>
    <row r="386" spans="1:6">
      <c r="A386">
        <v>2027</v>
      </c>
      <c r="B386" t="s">
        <v>1034</v>
      </c>
      <c r="C386" t="s">
        <v>1013</v>
      </c>
      <c r="D386" t="s">
        <v>964</v>
      </c>
      <c r="E386" t="s">
        <v>1014</v>
      </c>
      <c r="F386" s="86">
        <v>64.4057536024348</v>
      </c>
    </row>
    <row r="387" spans="1:6">
      <c r="A387">
        <v>2028</v>
      </c>
      <c r="B387" t="s">
        <v>1034</v>
      </c>
      <c r="C387" t="s">
        <v>1013</v>
      </c>
      <c r="D387" t="s">
        <v>964</v>
      </c>
      <c r="E387" t="s">
        <v>1014</v>
      </c>
      <c r="F387" s="86">
        <v>61.395435855099798</v>
      </c>
    </row>
    <row r="388" spans="1:6">
      <c r="A388">
        <v>2029</v>
      </c>
      <c r="B388" t="s">
        <v>1034</v>
      </c>
      <c r="C388" t="s">
        <v>1013</v>
      </c>
      <c r="D388" t="s">
        <v>964</v>
      </c>
      <c r="E388" t="s">
        <v>1014</v>
      </c>
      <c r="F388" s="86">
        <v>58.889282244680999</v>
      </c>
    </row>
    <row r="389" spans="1:6">
      <c r="A389">
        <v>2030</v>
      </c>
      <c r="B389" t="s">
        <v>1034</v>
      </c>
      <c r="C389" t="s">
        <v>1013</v>
      </c>
      <c r="D389" t="s">
        <v>964</v>
      </c>
      <c r="E389" t="s">
        <v>1014</v>
      </c>
      <c r="F389" s="86">
        <v>56.913380526160097</v>
      </c>
    </row>
    <row r="390" spans="1:6">
      <c r="A390">
        <v>2031</v>
      </c>
      <c r="B390" t="s">
        <v>1034</v>
      </c>
      <c r="C390" t="s">
        <v>1013</v>
      </c>
      <c r="D390" t="s">
        <v>964</v>
      </c>
      <c r="E390" t="s">
        <v>1014</v>
      </c>
      <c r="F390" s="86">
        <v>55.430258176735002</v>
      </c>
    </row>
    <row r="391" spans="1:6">
      <c r="A391">
        <v>2032</v>
      </c>
      <c r="B391" t="s">
        <v>1034</v>
      </c>
      <c r="C391" t="s">
        <v>1013</v>
      </c>
      <c r="D391" t="s">
        <v>964</v>
      </c>
      <c r="E391" t="s">
        <v>1014</v>
      </c>
      <c r="F391" s="86">
        <v>54.377746977784902</v>
      </c>
    </row>
    <row r="392" spans="1:6">
      <c r="A392">
        <v>2033</v>
      </c>
      <c r="B392" t="s">
        <v>1034</v>
      </c>
      <c r="C392" t="s">
        <v>1013</v>
      </c>
      <c r="D392" t="s">
        <v>964</v>
      </c>
      <c r="E392" t="s">
        <v>1014</v>
      </c>
      <c r="F392" s="86">
        <v>53.649368956131497</v>
      </c>
    </row>
    <row r="393" spans="1:6">
      <c r="A393">
        <v>2034</v>
      </c>
      <c r="B393" t="s">
        <v>1034</v>
      </c>
      <c r="C393" t="s">
        <v>1013</v>
      </c>
      <c r="D393" t="s">
        <v>964</v>
      </c>
      <c r="E393" t="s">
        <v>1014</v>
      </c>
      <c r="F393" s="86">
        <v>53.139842512048503</v>
      </c>
    </row>
    <row r="394" spans="1:6">
      <c r="A394">
        <v>2035</v>
      </c>
      <c r="B394" t="s">
        <v>1034</v>
      </c>
      <c r="C394" t="s">
        <v>1013</v>
      </c>
      <c r="D394" t="s">
        <v>964</v>
      </c>
      <c r="E394" t="s">
        <v>1014</v>
      </c>
      <c r="F394" s="86">
        <v>52.752614499786802</v>
      </c>
    </row>
    <row r="395" spans="1:6">
      <c r="A395">
        <v>2036</v>
      </c>
      <c r="B395" t="s">
        <v>1034</v>
      </c>
      <c r="C395" t="s">
        <v>1013</v>
      </c>
      <c r="D395" t="s">
        <v>964</v>
      </c>
      <c r="E395" t="s">
        <v>1014</v>
      </c>
      <c r="F395" s="86">
        <v>52.419974049771099</v>
      </c>
    </row>
    <row r="396" spans="1:6">
      <c r="A396">
        <v>2037</v>
      </c>
      <c r="B396" t="s">
        <v>1034</v>
      </c>
      <c r="C396" t="s">
        <v>1013</v>
      </c>
      <c r="D396" t="s">
        <v>964</v>
      </c>
      <c r="E396" t="s">
        <v>1014</v>
      </c>
      <c r="F396" s="86">
        <v>52.107105404482901</v>
      </c>
    </row>
    <row r="397" spans="1:6">
      <c r="A397">
        <v>2038</v>
      </c>
      <c r="B397" t="s">
        <v>1034</v>
      </c>
      <c r="C397" t="s">
        <v>1013</v>
      </c>
      <c r="D397" t="s">
        <v>964</v>
      </c>
      <c r="E397" t="s">
        <v>1014</v>
      </c>
      <c r="F397" s="86">
        <v>51.7962049418351</v>
      </c>
    </row>
    <row r="398" spans="1:6">
      <c r="A398">
        <v>2039</v>
      </c>
      <c r="B398" t="s">
        <v>1034</v>
      </c>
      <c r="C398" t="s">
        <v>1013</v>
      </c>
      <c r="D398" t="s">
        <v>964</v>
      </c>
      <c r="E398" t="s">
        <v>1014</v>
      </c>
      <c r="F398" s="86">
        <v>51.479476107340602</v>
      </c>
    </row>
    <row r="399" spans="1:6">
      <c r="A399">
        <v>2040</v>
      </c>
      <c r="B399" t="s">
        <v>1034</v>
      </c>
      <c r="C399" t="s">
        <v>1013</v>
      </c>
      <c r="D399" t="s">
        <v>964</v>
      </c>
      <c r="E399" t="s">
        <v>1014</v>
      </c>
      <c r="F399" s="86">
        <v>51.151419060693598</v>
      </c>
    </row>
    <row r="400" spans="1:6">
      <c r="A400">
        <v>2041</v>
      </c>
      <c r="B400" t="s">
        <v>1034</v>
      </c>
      <c r="C400" t="s">
        <v>1013</v>
      </c>
      <c r="D400" t="s">
        <v>964</v>
      </c>
      <c r="E400" t="s">
        <v>1014</v>
      </c>
      <c r="F400" s="86">
        <v>50.812675384263599</v>
      </c>
    </row>
    <row r="401" spans="1:6">
      <c r="A401">
        <v>2042</v>
      </c>
      <c r="B401" t="s">
        <v>1034</v>
      </c>
      <c r="C401" t="s">
        <v>1013</v>
      </c>
      <c r="D401" t="s">
        <v>964</v>
      </c>
      <c r="E401" t="s">
        <v>1014</v>
      </c>
      <c r="F401" s="86">
        <v>50.465823702665602</v>
      </c>
    </row>
    <row r="402" spans="1:6">
      <c r="A402">
        <v>2043</v>
      </c>
      <c r="B402" t="s">
        <v>1034</v>
      </c>
      <c r="C402" t="s">
        <v>1013</v>
      </c>
      <c r="D402" t="s">
        <v>964</v>
      </c>
      <c r="E402" t="s">
        <v>1014</v>
      </c>
      <c r="F402" s="86">
        <v>50.110747212977401</v>
      </c>
    </row>
    <row r="403" spans="1:6">
      <c r="A403">
        <v>2044</v>
      </c>
      <c r="B403" t="s">
        <v>1034</v>
      </c>
      <c r="C403" t="s">
        <v>1013</v>
      </c>
      <c r="D403" t="s">
        <v>964</v>
      </c>
      <c r="E403" t="s">
        <v>1014</v>
      </c>
      <c r="F403" s="86">
        <v>49.739045344419303</v>
      </c>
    </row>
    <row r="404" spans="1:6">
      <c r="A404">
        <v>2045</v>
      </c>
      <c r="B404" t="s">
        <v>1034</v>
      </c>
      <c r="C404" t="s">
        <v>1013</v>
      </c>
      <c r="D404" t="s">
        <v>964</v>
      </c>
      <c r="E404" t="s">
        <v>1014</v>
      </c>
      <c r="F404" s="86">
        <v>49.362359127825499</v>
      </c>
    </row>
    <row r="405" spans="1:6">
      <c r="A405">
        <v>2046</v>
      </c>
      <c r="B405" t="s">
        <v>1034</v>
      </c>
      <c r="C405" t="s">
        <v>1013</v>
      </c>
      <c r="D405" t="s">
        <v>964</v>
      </c>
      <c r="E405" t="s">
        <v>1014</v>
      </c>
      <c r="F405" s="86">
        <v>48.965560586890497</v>
      </c>
    </row>
    <row r="406" spans="1:6">
      <c r="A406">
        <v>2047</v>
      </c>
      <c r="B406" t="s">
        <v>1034</v>
      </c>
      <c r="C406" t="s">
        <v>1013</v>
      </c>
      <c r="D406" t="s">
        <v>964</v>
      </c>
      <c r="E406" t="s">
        <v>1014</v>
      </c>
      <c r="F406" s="86">
        <v>48.568050573486197</v>
      </c>
    </row>
    <row r="407" spans="1:6">
      <c r="A407">
        <v>2048</v>
      </c>
      <c r="B407" t="s">
        <v>1034</v>
      </c>
      <c r="C407" t="s">
        <v>1013</v>
      </c>
      <c r="D407" t="s">
        <v>964</v>
      </c>
      <c r="E407" t="s">
        <v>1014</v>
      </c>
      <c r="F407" s="86">
        <v>48.158208295640698</v>
      </c>
    </row>
    <row r="408" spans="1:6">
      <c r="A408">
        <v>2049</v>
      </c>
      <c r="B408" t="s">
        <v>1034</v>
      </c>
      <c r="C408" t="s">
        <v>1013</v>
      </c>
      <c r="D408" t="s">
        <v>964</v>
      </c>
      <c r="E408" t="s">
        <v>1014</v>
      </c>
      <c r="F408" s="86">
        <v>47.741019437892596</v>
      </c>
    </row>
    <row r="409" spans="1:6">
      <c r="A409">
        <v>2050</v>
      </c>
      <c r="B409" t="s">
        <v>1034</v>
      </c>
      <c r="C409" t="s">
        <v>1013</v>
      </c>
      <c r="D409" t="s">
        <v>964</v>
      </c>
      <c r="E409" t="s">
        <v>1014</v>
      </c>
      <c r="F409" s="86">
        <v>47.313388675766497</v>
      </c>
    </row>
    <row r="410" spans="1:6">
      <c r="A410">
        <v>2017</v>
      </c>
      <c r="B410" t="s">
        <v>1035</v>
      </c>
      <c r="C410" t="s">
        <v>1013</v>
      </c>
      <c r="D410" t="s">
        <v>964</v>
      </c>
      <c r="E410" t="s">
        <v>1014</v>
      </c>
      <c r="F410" s="86">
        <v>0</v>
      </c>
    </row>
    <row r="411" spans="1:6">
      <c r="A411">
        <v>2018</v>
      </c>
      <c r="B411" t="s">
        <v>1035</v>
      </c>
      <c r="C411" t="s">
        <v>1013</v>
      </c>
      <c r="D411" t="s">
        <v>964</v>
      </c>
      <c r="E411" t="s">
        <v>1014</v>
      </c>
      <c r="F411" s="86">
        <v>0</v>
      </c>
    </row>
    <row r="412" spans="1:6">
      <c r="A412">
        <v>2019</v>
      </c>
      <c r="B412" t="s">
        <v>1035</v>
      </c>
      <c r="C412" t="s">
        <v>1013</v>
      </c>
      <c r="D412" t="s">
        <v>964</v>
      </c>
      <c r="E412" t="s">
        <v>1014</v>
      </c>
      <c r="F412" s="86">
        <v>0</v>
      </c>
    </row>
    <row r="413" spans="1:6">
      <c r="A413">
        <v>2020</v>
      </c>
      <c r="B413" t="s">
        <v>1035</v>
      </c>
      <c r="C413" t="s">
        <v>1013</v>
      </c>
      <c r="D413" t="s">
        <v>964</v>
      </c>
      <c r="E413" t="s">
        <v>1014</v>
      </c>
      <c r="F413" s="86">
        <v>0</v>
      </c>
    </row>
    <row r="414" spans="1:6">
      <c r="A414">
        <v>2021</v>
      </c>
      <c r="B414" t="s">
        <v>1035</v>
      </c>
      <c r="C414" t="s">
        <v>1013</v>
      </c>
      <c r="D414" t="s">
        <v>964</v>
      </c>
      <c r="E414" t="s">
        <v>1014</v>
      </c>
      <c r="F414" s="86">
        <v>0</v>
      </c>
    </row>
    <row r="415" spans="1:6">
      <c r="A415">
        <v>2022</v>
      </c>
      <c r="B415" t="s">
        <v>1035</v>
      </c>
      <c r="C415" t="s">
        <v>1013</v>
      </c>
      <c r="D415" t="s">
        <v>964</v>
      </c>
      <c r="E415" t="s">
        <v>1014</v>
      </c>
      <c r="F415" s="86">
        <v>0</v>
      </c>
    </row>
    <row r="416" spans="1:6">
      <c r="A416">
        <v>2023</v>
      </c>
      <c r="B416" t="s">
        <v>1035</v>
      </c>
      <c r="C416" t="s">
        <v>1013</v>
      </c>
      <c r="D416" t="s">
        <v>964</v>
      </c>
      <c r="E416" t="s">
        <v>1014</v>
      </c>
      <c r="F416" s="86">
        <v>0</v>
      </c>
    </row>
    <row r="417" spans="1:6">
      <c r="A417">
        <v>2024</v>
      </c>
      <c r="B417" t="s">
        <v>1035</v>
      </c>
      <c r="C417" t="s">
        <v>1013</v>
      </c>
      <c r="D417" t="s">
        <v>964</v>
      </c>
      <c r="E417" t="s">
        <v>1014</v>
      </c>
      <c r="F417" s="86">
        <v>0</v>
      </c>
    </row>
    <row r="418" spans="1:6">
      <c r="A418">
        <v>2025</v>
      </c>
      <c r="B418" t="s">
        <v>1035</v>
      </c>
      <c r="C418" t="s">
        <v>1013</v>
      </c>
      <c r="D418" t="s">
        <v>964</v>
      </c>
      <c r="E418" t="s">
        <v>1014</v>
      </c>
      <c r="F418" s="86">
        <v>0</v>
      </c>
    </row>
    <row r="419" spans="1:6">
      <c r="A419">
        <v>2026</v>
      </c>
      <c r="B419" t="s">
        <v>1035</v>
      </c>
      <c r="C419" t="s">
        <v>1013</v>
      </c>
      <c r="D419" t="s">
        <v>964</v>
      </c>
      <c r="E419" t="s">
        <v>1014</v>
      </c>
      <c r="F419" s="86">
        <v>0</v>
      </c>
    </row>
    <row r="420" spans="1:6">
      <c r="A420">
        <v>2027</v>
      </c>
      <c r="B420" t="s">
        <v>1035</v>
      </c>
      <c r="C420" t="s">
        <v>1013</v>
      </c>
      <c r="D420" t="s">
        <v>964</v>
      </c>
      <c r="E420" t="s">
        <v>1014</v>
      </c>
      <c r="F420" s="86">
        <v>0</v>
      </c>
    </row>
    <row r="421" spans="1:6">
      <c r="A421">
        <v>2028</v>
      </c>
      <c r="B421" t="s">
        <v>1035</v>
      </c>
      <c r="C421" t="s">
        <v>1013</v>
      </c>
      <c r="D421" t="s">
        <v>964</v>
      </c>
      <c r="E421" t="s">
        <v>1014</v>
      </c>
      <c r="F421" s="86">
        <v>0</v>
      </c>
    </row>
    <row r="422" spans="1:6">
      <c r="A422">
        <v>2029</v>
      </c>
      <c r="B422" t="s">
        <v>1035</v>
      </c>
      <c r="C422" t="s">
        <v>1013</v>
      </c>
      <c r="D422" t="s">
        <v>964</v>
      </c>
      <c r="E422" t="s">
        <v>1014</v>
      </c>
      <c r="F422" s="86">
        <v>0</v>
      </c>
    </row>
    <row r="423" spans="1:6">
      <c r="A423">
        <v>2030</v>
      </c>
      <c r="B423" t="s">
        <v>1035</v>
      </c>
      <c r="C423" t="s">
        <v>1013</v>
      </c>
      <c r="D423" t="s">
        <v>964</v>
      </c>
      <c r="E423" t="s">
        <v>1014</v>
      </c>
      <c r="F423" s="86">
        <v>0</v>
      </c>
    </row>
    <row r="424" spans="1:6">
      <c r="A424">
        <v>2031</v>
      </c>
      <c r="B424" t="s">
        <v>1035</v>
      </c>
      <c r="C424" t="s">
        <v>1013</v>
      </c>
      <c r="D424" t="s">
        <v>964</v>
      </c>
      <c r="E424" t="s">
        <v>1014</v>
      </c>
      <c r="F424" s="86">
        <v>0</v>
      </c>
    </row>
    <row r="425" spans="1:6">
      <c r="A425">
        <v>2032</v>
      </c>
      <c r="B425" t="s">
        <v>1035</v>
      </c>
      <c r="C425" t="s">
        <v>1013</v>
      </c>
      <c r="D425" t="s">
        <v>964</v>
      </c>
      <c r="E425" t="s">
        <v>1014</v>
      </c>
      <c r="F425" s="86">
        <v>0</v>
      </c>
    </row>
    <row r="426" spans="1:6">
      <c r="A426">
        <v>2033</v>
      </c>
      <c r="B426" t="s">
        <v>1035</v>
      </c>
      <c r="C426" t="s">
        <v>1013</v>
      </c>
      <c r="D426" t="s">
        <v>964</v>
      </c>
      <c r="E426" t="s">
        <v>1014</v>
      </c>
      <c r="F426" s="86">
        <v>0</v>
      </c>
    </row>
    <row r="427" spans="1:6">
      <c r="A427">
        <v>2034</v>
      </c>
      <c r="B427" t="s">
        <v>1035</v>
      </c>
      <c r="C427" t="s">
        <v>1013</v>
      </c>
      <c r="D427" t="s">
        <v>964</v>
      </c>
      <c r="E427" t="s">
        <v>1014</v>
      </c>
      <c r="F427" s="86">
        <v>0</v>
      </c>
    </row>
    <row r="428" spans="1:6">
      <c r="A428">
        <v>2035</v>
      </c>
      <c r="B428" t="s">
        <v>1035</v>
      </c>
      <c r="C428" t="s">
        <v>1013</v>
      </c>
      <c r="D428" t="s">
        <v>964</v>
      </c>
      <c r="E428" t="s">
        <v>1014</v>
      </c>
      <c r="F428" s="86">
        <v>0</v>
      </c>
    </row>
    <row r="429" spans="1:6">
      <c r="A429">
        <v>2036</v>
      </c>
      <c r="B429" t="s">
        <v>1035</v>
      </c>
      <c r="C429" t="s">
        <v>1013</v>
      </c>
      <c r="D429" t="s">
        <v>964</v>
      </c>
      <c r="E429" t="s">
        <v>1014</v>
      </c>
      <c r="F429" s="86">
        <v>0</v>
      </c>
    </row>
    <row r="430" spans="1:6">
      <c r="A430">
        <v>2037</v>
      </c>
      <c r="B430" t="s">
        <v>1035</v>
      </c>
      <c r="C430" t="s">
        <v>1013</v>
      </c>
      <c r="D430" t="s">
        <v>964</v>
      </c>
      <c r="E430" t="s">
        <v>1014</v>
      </c>
      <c r="F430" s="86">
        <v>0</v>
      </c>
    </row>
    <row r="431" spans="1:6">
      <c r="A431">
        <v>2038</v>
      </c>
      <c r="B431" t="s">
        <v>1035</v>
      </c>
      <c r="C431" t="s">
        <v>1013</v>
      </c>
      <c r="D431" t="s">
        <v>964</v>
      </c>
      <c r="E431" t="s">
        <v>1014</v>
      </c>
      <c r="F431" s="86">
        <v>0</v>
      </c>
    </row>
    <row r="432" spans="1:6">
      <c r="A432">
        <v>2039</v>
      </c>
      <c r="B432" t="s">
        <v>1035</v>
      </c>
      <c r="C432" t="s">
        <v>1013</v>
      </c>
      <c r="D432" t="s">
        <v>964</v>
      </c>
      <c r="E432" t="s">
        <v>1014</v>
      </c>
      <c r="F432" s="86">
        <v>0</v>
      </c>
    </row>
    <row r="433" spans="1:6">
      <c r="A433">
        <v>2040</v>
      </c>
      <c r="B433" t="s">
        <v>1035</v>
      </c>
      <c r="C433" t="s">
        <v>1013</v>
      </c>
      <c r="D433" t="s">
        <v>964</v>
      </c>
      <c r="E433" t="s">
        <v>1014</v>
      </c>
      <c r="F433" s="86">
        <v>0</v>
      </c>
    </row>
    <row r="434" spans="1:6">
      <c r="A434">
        <v>2041</v>
      </c>
      <c r="B434" t="s">
        <v>1035</v>
      </c>
      <c r="C434" t="s">
        <v>1013</v>
      </c>
      <c r="D434" t="s">
        <v>964</v>
      </c>
      <c r="E434" t="s">
        <v>1014</v>
      </c>
      <c r="F434" s="86">
        <v>0</v>
      </c>
    </row>
    <row r="435" spans="1:6">
      <c r="A435">
        <v>2042</v>
      </c>
      <c r="B435" t="s">
        <v>1035</v>
      </c>
      <c r="C435" t="s">
        <v>1013</v>
      </c>
      <c r="D435" t="s">
        <v>964</v>
      </c>
      <c r="E435" t="s">
        <v>1014</v>
      </c>
      <c r="F435" s="86">
        <v>0</v>
      </c>
    </row>
    <row r="436" spans="1:6">
      <c r="A436">
        <v>2043</v>
      </c>
      <c r="B436" t="s">
        <v>1035</v>
      </c>
      <c r="C436" t="s">
        <v>1013</v>
      </c>
      <c r="D436" t="s">
        <v>964</v>
      </c>
      <c r="E436" t="s">
        <v>1014</v>
      </c>
      <c r="F436" s="86">
        <v>0</v>
      </c>
    </row>
    <row r="437" spans="1:6">
      <c r="A437">
        <v>2044</v>
      </c>
      <c r="B437" t="s">
        <v>1035</v>
      </c>
      <c r="C437" t="s">
        <v>1013</v>
      </c>
      <c r="D437" t="s">
        <v>964</v>
      </c>
      <c r="E437" t="s">
        <v>1014</v>
      </c>
      <c r="F437" s="86">
        <v>0</v>
      </c>
    </row>
    <row r="438" spans="1:6">
      <c r="A438">
        <v>2045</v>
      </c>
      <c r="B438" t="s">
        <v>1035</v>
      </c>
      <c r="C438" t="s">
        <v>1013</v>
      </c>
      <c r="D438" t="s">
        <v>964</v>
      </c>
      <c r="E438" t="s">
        <v>1014</v>
      </c>
      <c r="F438" s="86">
        <v>0</v>
      </c>
    </row>
    <row r="439" spans="1:6">
      <c r="A439">
        <v>2046</v>
      </c>
      <c r="B439" t="s">
        <v>1035</v>
      </c>
      <c r="C439" t="s">
        <v>1013</v>
      </c>
      <c r="D439" t="s">
        <v>964</v>
      </c>
      <c r="E439" t="s">
        <v>1014</v>
      </c>
      <c r="F439" s="86">
        <v>0</v>
      </c>
    </row>
    <row r="440" spans="1:6">
      <c r="A440">
        <v>2047</v>
      </c>
      <c r="B440" t="s">
        <v>1035</v>
      </c>
      <c r="C440" t="s">
        <v>1013</v>
      </c>
      <c r="D440" t="s">
        <v>964</v>
      </c>
      <c r="E440" t="s">
        <v>1014</v>
      </c>
      <c r="F440" s="86">
        <v>0</v>
      </c>
    </row>
    <row r="441" spans="1:6">
      <c r="A441">
        <v>2048</v>
      </c>
      <c r="B441" t="s">
        <v>1035</v>
      </c>
      <c r="C441" t="s">
        <v>1013</v>
      </c>
      <c r="D441" t="s">
        <v>964</v>
      </c>
      <c r="E441" t="s">
        <v>1014</v>
      </c>
      <c r="F441" s="86">
        <v>0</v>
      </c>
    </row>
    <row r="442" spans="1:6">
      <c r="A442">
        <v>2049</v>
      </c>
      <c r="B442" t="s">
        <v>1035</v>
      </c>
      <c r="C442" t="s">
        <v>1013</v>
      </c>
      <c r="D442" t="s">
        <v>964</v>
      </c>
      <c r="E442" t="s">
        <v>1014</v>
      </c>
      <c r="F442" s="86">
        <v>0</v>
      </c>
    </row>
    <row r="443" spans="1:6">
      <c r="A443">
        <v>2050</v>
      </c>
      <c r="B443" t="s">
        <v>1035</v>
      </c>
      <c r="C443" t="s">
        <v>1013</v>
      </c>
      <c r="D443" t="s">
        <v>964</v>
      </c>
      <c r="E443" t="s">
        <v>1014</v>
      </c>
      <c r="F443" s="86">
        <v>0</v>
      </c>
    </row>
    <row r="444" spans="1:6">
      <c r="A444">
        <v>2017</v>
      </c>
      <c r="B444" t="s">
        <v>1036</v>
      </c>
      <c r="C444" t="s">
        <v>1013</v>
      </c>
      <c r="D444" t="s">
        <v>964</v>
      </c>
      <c r="E444" t="s">
        <v>1014</v>
      </c>
      <c r="F444" s="86">
        <v>0</v>
      </c>
    </row>
    <row r="445" spans="1:6">
      <c r="A445">
        <v>2018</v>
      </c>
      <c r="B445" t="s">
        <v>1036</v>
      </c>
      <c r="C445" t="s">
        <v>1013</v>
      </c>
      <c r="D445" t="s">
        <v>964</v>
      </c>
      <c r="E445" t="s">
        <v>1014</v>
      </c>
      <c r="F445" s="86">
        <v>0</v>
      </c>
    </row>
    <row r="446" spans="1:6">
      <c r="A446">
        <v>2019</v>
      </c>
      <c r="B446" t="s">
        <v>1036</v>
      </c>
      <c r="C446" t="s">
        <v>1013</v>
      </c>
      <c r="D446" t="s">
        <v>964</v>
      </c>
      <c r="E446" t="s">
        <v>1014</v>
      </c>
      <c r="F446" s="86">
        <v>0</v>
      </c>
    </row>
    <row r="447" spans="1:6">
      <c r="A447">
        <v>2020</v>
      </c>
      <c r="B447" t="s">
        <v>1036</v>
      </c>
      <c r="C447" t="s">
        <v>1013</v>
      </c>
      <c r="D447" t="s">
        <v>964</v>
      </c>
      <c r="E447" t="s">
        <v>1014</v>
      </c>
      <c r="F447" s="86">
        <v>0</v>
      </c>
    </row>
    <row r="448" spans="1:6">
      <c r="A448">
        <v>2021</v>
      </c>
      <c r="B448" t="s">
        <v>1036</v>
      </c>
      <c r="C448" t="s">
        <v>1013</v>
      </c>
      <c r="D448" t="s">
        <v>964</v>
      </c>
      <c r="E448" t="s">
        <v>1014</v>
      </c>
      <c r="F448" s="86">
        <v>0</v>
      </c>
    </row>
    <row r="449" spans="1:6">
      <c r="A449">
        <v>2022</v>
      </c>
      <c r="B449" t="s">
        <v>1036</v>
      </c>
      <c r="C449" t="s">
        <v>1013</v>
      </c>
      <c r="D449" t="s">
        <v>964</v>
      </c>
      <c r="E449" t="s">
        <v>1014</v>
      </c>
      <c r="F449" s="86">
        <v>0</v>
      </c>
    </row>
    <row r="450" spans="1:6">
      <c r="A450">
        <v>2023</v>
      </c>
      <c r="B450" t="s">
        <v>1036</v>
      </c>
      <c r="C450" t="s">
        <v>1013</v>
      </c>
      <c r="D450" t="s">
        <v>964</v>
      </c>
      <c r="E450" t="s">
        <v>1014</v>
      </c>
      <c r="F450" s="86">
        <v>0</v>
      </c>
    </row>
    <row r="451" spans="1:6">
      <c r="A451">
        <v>2024</v>
      </c>
      <c r="B451" t="s">
        <v>1036</v>
      </c>
      <c r="C451" t="s">
        <v>1013</v>
      </c>
      <c r="D451" t="s">
        <v>964</v>
      </c>
      <c r="E451" t="s">
        <v>1014</v>
      </c>
      <c r="F451" s="86">
        <v>0</v>
      </c>
    </row>
    <row r="452" spans="1:6">
      <c r="A452">
        <v>2025</v>
      </c>
      <c r="B452" t="s">
        <v>1036</v>
      </c>
      <c r="C452" t="s">
        <v>1013</v>
      </c>
      <c r="D452" t="s">
        <v>964</v>
      </c>
      <c r="E452" t="s">
        <v>1014</v>
      </c>
      <c r="F452" s="86">
        <v>0</v>
      </c>
    </row>
    <row r="453" spans="1:6">
      <c r="A453">
        <v>2026</v>
      </c>
      <c r="B453" t="s">
        <v>1036</v>
      </c>
      <c r="C453" t="s">
        <v>1013</v>
      </c>
      <c r="D453" t="s">
        <v>964</v>
      </c>
      <c r="E453" t="s">
        <v>1014</v>
      </c>
      <c r="F453" s="86">
        <v>0</v>
      </c>
    </row>
    <row r="454" spans="1:6">
      <c r="A454">
        <v>2027</v>
      </c>
      <c r="B454" t="s">
        <v>1036</v>
      </c>
      <c r="C454" t="s">
        <v>1013</v>
      </c>
      <c r="D454" t="s">
        <v>964</v>
      </c>
      <c r="E454" t="s">
        <v>1014</v>
      </c>
      <c r="F454" s="86">
        <v>0</v>
      </c>
    </row>
    <row r="455" spans="1:6">
      <c r="A455">
        <v>2028</v>
      </c>
      <c r="B455" t="s">
        <v>1036</v>
      </c>
      <c r="C455" t="s">
        <v>1013</v>
      </c>
      <c r="D455" t="s">
        <v>964</v>
      </c>
      <c r="E455" t="s">
        <v>1014</v>
      </c>
      <c r="F455" s="86">
        <v>0</v>
      </c>
    </row>
    <row r="456" spans="1:6">
      <c r="A456">
        <v>2029</v>
      </c>
      <c r="B456" t="s">
        <v>1036</v>
      </c>
      <c r="C456" t="s">
        <v>1013</v>
      </c>
      <c r="D456" t="s">
        <v>964</v>
      </c>
      <c r="E456" t="s">
        <v>1014</v>
      </c>
      <c r="F456" s="86">
        <v>0</v>
      </c>
    </row>
    <row r="457" spans="1:6">
      <c r="A457">
        <v>2030</v>
      </c>
      <c r="B457" t="s">
        <v>1036</v>
      </c>
      <c r="C457" t="s">
        <v>1013</v>
      </c>
      <c r="D457" t="s">
        <v>964</v>
      </c>
      <c r="E457" t="s">
        <v>1014</v>
      </c>
      <c r="F457" s="86">
        <v>0</v>
      </c>
    </row>
    <row r="458" spans="1:6">
      <c r="A458">
        <v>2031</v>
      </c>
      <c r="B458" t="s">
        <v>1036</v>
      </c>
      <c r="C458" t="s">
        <v>1013</v>
      </c>
      <c r="D458" t="s">
        <v>964</v>
      </c>
      <c r="E458" t="s">
        <v>1014</v>
      </c>
      <c r="F458" s="86">
        <v>0</v>
      </c>
    </row>
    <row r="459" spans="1:6">
      <c r="A459">
        <v>2032</v>
      </c>
      <c r="B459" t="s">
        <v>1036</v>
      </c>
      <c r="C459" t="s">
        <v>1013</v>
      </c>
      <c r="D459" t="s">
        <v>964</v>
      </c>
      <c r="E459" t="s">
        <v>1014</v>
      </c>
      <c r="F459" s="86">
        <v>0</v>
      </c>
    </row>
    <row r="460" spans="1:6">
      <c r="A460">
        <v>2033</v>
      </c>
      <c r="B460" t="s">
        <v>1036</v>
      </c>
      <c r="C460" t="s">
        <v>1013</v>
      </c>
      <c r="D460" t="s">
        <v>964</v>
      </c>
      <c r="E460" t="s">
        <v>1014</v>
      </c>
      <c r="F460" s="86">
        <v>0</v>
      </c>
    </row>
    <row r="461" spans="1:6">
      <c r="A461">
        <v>2034</v>
      </c>
      <c r="B461" t="s">
        <v>1036</v>
      </c>
      <c r="C461" t="s">
        <v>1013</v>
      </c>
      <c r="D461" t="s">
        <v>964</v>
      </c>
      <c r="E461" t="s">
        <v>1014</v>
      </c>
      <c r="F461" s="86">
        <v>0</v>
      </c>
    </row>
    <row r="462" spans="1:6">
      <c r="A462">
        <v>2035</v>
      </c>
      <c r="B462" t="s">
        <v>1036</v>
      </c>
      <c r="C462" t="s">
        <v>1013</v>
      </c>
      <c r="D462" t="s">
        <v>964</v>
      </c>
      <c r="E462" t="s">
        <v>1014</v>
      </c>
      <c r="F462" s="86">
        <v>0</v>
      </c>
    </row>
    <row r="463" spans="1:6">
      <c r="A463">
        <v>2036</v>
      </c>
      <c r="B463" t="s">
        <v>1036</v>
      </c>
      <c r="C463" t="s">
        <v>1013</v>
      </c>
      <c r="D463" t="s">
        <v>964</v>
      </c>
      <c r="E463" t="s">
        <v>1014</v>
      </c>
      <c r="F463" s="86">
        <v>0</v>
      </c>
    </row>
    <row r="464" spans="1:6">
      <c r="A464">
        <v>2037</v>
      </c>
      <c r="B464" t="s">
        <v>1036</v>
      </c>
      <c r="C464" t="s">
        <v>1013</v>
      </c>
      <c r="D464" t="s">
        <v>964</v>
      </c>
      <c r="E464" t="s">
        <v>1014</v>
      </c>
      <c r="F464" s="86">
        <v>0</v>
      </c>
    </row>
    <row r="465" spans="1:6">
      <c r="A465">
        <v>2038</v>
      </c>
      <c r="B465" t="s">
        <v>1036</v>
      </c>
      <c r="C465" t="s">
        <v>1013</v>
      </c>
      <c r="D465" t="s">
        <v>964</v>
      </c>
      <c r="E465" t="s">
        <v>1014</v>
      </c>
      <c r="F465" s="86">
        <v>0</v>
      </c>
    </row>
    <row r="466" spans="1:6">
      <c r="A466">
        <v>2039</v>
      </c>
      <c r="B466" t="s">
        <v>1036</v>
      </c>
      <c r="C466" t="s">
        <v>1013</v>
      </c>
      <c r="D466" t="s">
        <v>964</v>
      </c>
      <c r="E466" t="s">
        <v>1014</v>
      </c>
      <c r="F466" s="86">
        <v>0</v>
      </c>
    </row>
    <row r="467" spans="1:6">
      <c r="A467">
        <v>2040</v>
      </c>
      <c r="B467" t="s">
        <v>1036</v>
      </c>
      <c r="C467" t="s">
        <v>1013</v>
      </c>
      <c r="D467" t="s">
        <v>964</v>
      </c>
      <c r="E467" t="s">
        <v>1014</v>
      </c>
      <c r="F467" s="86">
        <v>0</v>
      </c>
    </row>
    <row r="468" spans="1:6">
      <c r="A468">
        <v>2041</v>
      </c>
      <c r="B468" t="s">
        <v>1036</v>
      </c>
      <c r="C468" t="s">
        <v>1013</v>
      </c>
      <c r="D468" t="s">
        <v>964</v>
      </c>
      <c r="E468" t="s">
        <v>1014</v>
      </c>
      <c r="F468" s="86">
        <v>0</v>
      </c>
    </row>
    <row r="469" spans="1:6">
      <c r="A469">
        <v>2042</v>
      </c>
      <c r="B469" t="s">
        <v>1036</v>
      </c>
      <c r="C469" t="s">
        <v>1013</v>
      </c>
      <c r="D469" t="s">
        <v>964</v>
      </c>
      <c r="E469" t="s">
        <v>1014</v>
      </c>
      <c r="F469" s="86">
        <v>0</v>
      </c>
    </row>
    <row r="470" spans="1:6">
      <c r="A470">
        <v>2043</v>
      </c>
      <c r="B470" t="s">
        <v>1036</v>
      </c>
      <c r="C470" t="s">
        <v>1013</v>
      </c>
      <c r="D470" t="s">
        <v>964</v>
      </c>
      <c r="E470" t="s">
        <v>1014</v>
      </c>
      <c r="F470" s="86">
        <v>0</v>
      </c>
    </row>
    <row r="471" spans="1:6">
      <c r="A471">
        <v>2044</v>
      </c>
      <c r="B471" t="s">
        <v>1036</v>
      </c>
      <c r="C471" t="s">
        <v>1013</v>
      </c>
      <c r="D471" t="s">
        <v>964</v>
      </c>
      <c r="E471" t="s">
        <v>1014</v>
      </c>
      <c r="F471" s="86">
        <v>0</v>
      </c>
    </row>
    <row r="472" spans="1:6">
      <c r="A472">
        <v>2045</v>
      </c>
      <c r="B472" t="s">
        <v>1036</v>
      </c>
      <c r="C472" t="s">
        <v>1013</v>
      </c>
      <c r="D472" t="s">
        <v>964</v>
      </c>
      <c r="E472" t="s">
        <v>1014</v>
      </c>
      <c r="F472" s="86">
        <v>0</v>
      </c>
    </row>
    <row r="473" spans="1:6">
      <c r="A473">
        <v>2046</v>
      </c>
      <c r="B473" t="s">
        <v>1036</v>
      </c>
      <c r="C473" t="s">
        <v>1013</v>
      </c>
      <c r="D473" t="s">
        <v>964</v>
      </c>
      <c r="E473" t="s">
        <v>1014</v>
      </c>
      <c r="F473" s="86">
        <v>0</v>
      </c>
    </row>
    <row r="474" spans="1:6">
      <c r="A474">
        <v>2047</v>
      </c>
      <c r="B474" t="s">
        <v>1036</v>
      </c>
      <c r="C474" t="s">
        <v>1013</v>
      </c>
      <c r="D474" t="s">
        <v>964</v>
      </c>
      <c r="E474" t="s">
        <v>1014</v>
      </c>
      <c r="F474" s="86">
        <v>0</v>
      </c>
    </row>
    <row r="475" spans="1:6">
      <c r="A475">
        <v>2048</v>
      </c>
      <c r="B475" t="s">
        <v>1036</v>
      </c>
      <c r="C475" t="s">
        <v>1013</v>
      </c>
      <c r="D475" t="s">
        <v>964</v>
      </c>
      <c r="E475" t="s">
        <v>1014</v>
      </c>
      <c r="F475" s="86">
        <v>0</v>
      </c>
    </row>
    <row r="476" spans="1:6">
      <c r="A476">
        <v>2049</v>
      </c>
      <c r="B476" t="s">
        <v>1036</v>
      </c>
      <c r="C476" t="s">
        <v>1013</v>
      </c>
      <c r="D476" t="s">
        <v>964</v>
      </c>
      <c r="E476" t="s">
        <v>1014</v>
      </c>
      <c r="F476" s="86">
        <v>0</v>
      </c>
    </row>
    <row r="477" spans="1:6">
      <c r="A477">
        <v>2050</v>
      </c>
      <c r="B477" t="s">
        <v>1036</v>
      </c>
      <c r="C477" t="s">
        <v>1013</v>
      </c>
      <c r="D477" t="s">
        <v>964</v>
      </c>
      <c r="E477" t="s">
        <v>1014</v>
      </c>
      <c r="F477" s="86">
        <v>0</v>
      </c>
    </row>
    <row r="478" spans="1:6">
      <c r="A478">
        <v>2017</v>
      </c>
      <c r="B478" t="s">
        <v>1037</v>
      </c>
      <c r="C478" t="s">
        <v>1013</v>
      </c>
      <c r="D478" t="s">
        <v>964</v>
      </c>
      <c r="E478" t="s">
        <v>1014</v>
      </c>
      <c r="F478" s="86">
        <v>0</v>
      </c>
    </row>
    <row r="479" spans="1:6">
      <c r="A479">
        <v>2018</v>
      </c>
      <c r="B479" t="s">
        <v>1037</v>
      </c>
      <c r="C479" t="s">
        <v>1013</v>
      </c>
      <c r="D479" t="s">
        <v>964</v>
      </c>
      <c r="E479" t="s">
        <v>1014</v>
      </c>
      <c r="F479" s="86">
        <v>0</v>
      </c>
    </row>
    <row r="480" spans="1:6">
      <c r="A480">
        <v>2019</v>
      </c>
      <c r="B480" t="s">
        <v>1037</v>
      </c>
      <c r="C480" t="s">
        <v>1013</v>
      </c>
      <c r="D480" t="s">
        <v>964</v>
      </c>
      <c r="E480" t="s">
        <v>1014</v>
      </c>
      <c r="F480" s="86">
        <v>0</v>
      </c>
    </row>
    <row r="481" spans="1:6">
      <c r="A481">
        <v>2020</v>
      </c>
      <c r="B481" t="s">
        <v>1037</v>
      </c>
      <c r="C481" t="s">
        <v>1013</v>
      </c>
      <c r="D481" t="s">
        <v>964</v>
      </c>
      <c r="E481" t="s">
        <v>1014</v>
      </c>
      <c r="F481" s="86">
        <v>0</v>
      </c>
    </row>
    <row r="482" spans="1:6">
      <c r="A482">
        <v>2021</v>
      </c>
      <c r="B482" t="s">
        <v>1037</v>
      </c>
      <c r="C482" t="s">
        <v>1013</v>
      </c>
      <c r="D482" t="s">
        <v>964</v>
      </c>
      <c r="E482" t="s">
        <v>1014</v>
      </c>
      <c r="F482" s="86">
        <v>0</v>
      </c>
    </row>
    <row r="483" spans="1:6">
      <c r="A483">
        <v>2022</v>
      </c>
      <c r="B483" t="s">
        <v>1037</v>
      </c>
      <c r="C483" t="s">
        <v>1013</v>
      </c>
      <c r="D483" t="s">
        <v>964</v>
      </c>
      <c r="E483" t="s">
        <v>1014</v>
      </c>
      <c r="F483" s="86">
        <v>0</v>
      </c>
    </row>
    <row r="484" spans="1:6">
      <c r="A484">
        <v>2023</v>
      </c>
      <c r="B484" t="s">
        <v>1037</v>
      </c>
      <c r="C484" t="s">
        <v>1013</v>
      </c>
      <c r="D484" t="s">
        <v>964</v>
      </c>
      <c r="E484" t="s">
        <v>1014</v>
      </c>
      <c r="F484" s="86">
        <v>0</v>
      </c>
    </row>
    <row r="485" spans="1:6">
      <c r="A485">
        <v>2024</v>
      </c>
      <c r="B485" t="s">
        <v>1037</v>
      </c>
      <c r="C485" t="s">
        <v>1013</v>
      </c>
      <c r="D485" t="s">
        <v>964</v>
      </c>
      <c r="E485" t="s">
        <v>1014</v>
      </c>
      <c r="F485" s="86">
        <v>0</v>
      </c>
    </row>
    <row r="486" spans="1:6">
      <c r="A486">
        <v>2025</v>
      </c>
      <c r="B486" t="s">
        <v>1037</v>
      </c>
      <c r="C486" t="s">
        <v>1013</v>
      </c>
      <c r="D486" t="s">
        <v>964</v>
      </c>
      <c r="E486" t="s">
        <v>1014</v>
      </c>
      <c r="F486" s="86">
        <v>0</v>
      </c>
    </row>
    <row r="487" spans="1:6">
      <c r="A487">
        <v>2026</v>
      </c>
      <c r="B487" t="s">
        <v>1037</v>
      </c>
      <c r="C487" t="s">
        <v>1013</v>
      </c>
      <c r="D487" t="s">
        <v>964</v>
      </c>
      <c r="E487" t="s">
        <v>1014</v>
      </c>
      <c r="F487" s="86">
        <v>0</v>
      </c>
    </row>
    <row r="488" spans="1:6">
      <c r="A488">
        <v>2027</v>
      </c>
      <c r="B488" t="s">
        <v>1037</v>
      </c>
      <c r="C488" t="s">
        <v>1013</v>
      </c>
      <c r="D488" t="s">
        <v>964</v>
      </c>
      <c r="E488" t="s">
        <v>1014</v>
      </c>
      <c r="F488" s="86">
        <v>0</v>
      </c>
    </row>
    <row r="489" spans="1:6">
      <c r="A489">
        <v>2028</v>
      </c>
      <c r="B489" t="s">
        <v>1037</v>
      </c>
      <c r="C489" t="s">
        <v>1013</v>
      </c>
      <c r="D489" t="s">
        <v>964</v>
      </c>
      <c r="E489" t="s">
        <v>1014</v>
      </c>
      <c r="F489" s="86">
        <v>0</v>
      </c>
    </row>
    <row r="490" spans="1:6">
      <c r="A490">
        <v>2029</v>
      </c>
      <c r="B490" t="s">
        <v>1037</v>
      </c>
      <c r="C490" t="s">
        <v>1013</v>
      </c>
      <c r="D490" t="s">
        <v>964</v>
      </c>
      <c r="E490" t="s">
        <v>1014</v>
      </c>
      <c r="F490" s="86">
        <v>0</v>
      </c>
    </row>
    <row r="491" spans="1:6">
      <c r="A491">
        <v>2030</v>
      </c>
      <c r="B491" t="s">
        <v>1037</v>
      </c>
      <c r="C491" t="s">
        <v>1013</v>
      </c>
      <c r="D491" t="s">
        <v>964</v>
      </c>
      <c r="E491" t="s">
        <v>1014</v>
      </c>
      <c r="F491" s="86">
        <v>0</v>
      </c>
    </row>
    <row r="492" spans="1:6">
      <c r="A492">
        <v>2031</v>
      </c>
      <c r="B492" t="s">
        <v>1037</v>
      </c>
      <c r="C492" t="s">
        <v>1013</v>
      </c>
      <c r="D492" t="s">
        <v>964</v>
      </c>
      <c r="E492" t="s">
        <v>1014</v>
      </c>
      <c r="F492" s="86">
        <v>0</v>
      </c>
    </row>
    <row r="493" spans="1:6">
      <c r="A493">
        <v>2032</v>
      </c>
      <c r="B493" t="s">
        <v>1037</v>
      </c>
      <c r="C493" t="s">
        <v>1013</v>
      </c>
      <c r="D493" t="s">
        <v>964</v>
      </c>
      <c r="E493" t="s">
        <v>1014</v>
      </c>
      <c r="F493" s="86">
        <v>0</v>
      </c>
    </row>
    <row r="494" spans="1:6">
      <c r="A494">
        <v>2033</v>
      </c>
      <c r="B494" t="s">
        <v>1037</v>
      </c>
      <c r="C494" t="s">
        <v>1013</v>
      </c>
      <c r="D494" t="s">
        <v>964</v>
      </c>
      <c r="E494" t="s">
        <v>1014</v>
      </c>
      <c r="F494" s="86">
        <v>0</v>
      </c>
    </row>
    <row r="495" spans="1:6">
      <c r="A495">
        <v>2034</v>
      </c>
      <c r="B495" t="s">
        <v>1037</v>
      </c>
      <c r="C495" t="s">
        <v>1013</v>
      </c>
      <c r="D495" t="s">
        <v>964</v>
      </c>
      <c r="E495" t="s">
        <v>1014</v>
      </c>
      <c r="F495" s="86">
        <v>0</v>
      </c>
    </row>
    <row r="496" spans="1:6">
      <c r="A496">
        <v>2035</v>
      </c>
      <c r="B496" t="s">
        <v>1037</v>
      </c>
      <c r="C496" t="s">
        <v>1013</v>
      </c>
      <c r="D496" t="s">
        <v>964</v>
      </c>
      <c r="E496" t="s">
        <v>1014</v>
      </c>
      <c r="F496" s="86">
        <v>0</v>
      </c>
    </row>
    <row r="497" spans="1:6">
      <c r="A497">
        <v>2036</v>
      </c>
      <c r="B497" t="s">
        <v>1037</v>
      </c>
      <c r="C497" t="s">
        <v>1013</v>
      </c>
      <c r="D497" t="s">
        <v>964</v>
      </c>
      <c r="E497" t="s">
        <v>1014</v>
      </c>
      <c r="F497" s="86">
        <v>0</v>
      </c>
    </row>
    <row r="498" spans="1:6">
      <c r="A498">
        <v>2037</v>
      </c>
      <c r="B498" t="s">
        <v>1037</v>
      </c>
      <c r="C498" t="s">
        <v>1013</v>
      </c>
      <c r="D498" t="s">
        <v>964</v>
      </c>
      <c r="E498" t="s">
        <v>1014</v>
      </c>
      <c r="F498" s="86">
        <v>0</v>
      </c>
    </row>
    <row r="499" spans="1:6">
      <c r="A499">
        <v>2038</v>
      </c>
      <c r="B499" t="s">
        <v>1037</v>
      </c>
      <c r="C499" t="s">
        <v>1013</v>
      </c>
      <c r="D499" t="s">
        <v>964</v>
      </c>
      <c r="E499" t="s">
        <v>1014</v>
      </c>
      <c r="F499" s="86">
        <v>0</v>
      </c>
    </row>
    <row r="500" spans="1:6">
      <c r="A500">
        <v>2039</v>
      </c>
      <c r="B500" t="s">
        <v>1037</v>
      </c>
      <c r="C500" t="s">
        <v>1013</v>
      </c>
      <c r="D500" t="s">
        <v>964</v>
      </c>
      <c r="E500" t="s">
        <v>1014</v>
      </c>
      <c r="F500" s="86">
        <v>0</v>
      </c>
    </row>
    <row r="501" spans="1:6">
      <c r="A501">
        <v>2040</v>
      </c>
      <c r="B501" t="s">
        <v>1037</v>
      </c>
      <c r="C501" t="s">
        <v>1013</v>
      </c>
      <c r="D501" t="s">
        <v>964</v>
      </c>
      <c r="E501" t="s">
        <v>1014</v>
      </c>
      <c r="F501" s="86">
        <v>0</v>
      </c>
    </row>
    <row r="502" spans="1:6">
      <c r="A502">
        <v>2041</v>
      </c>
      <c r="B502" t="s">
        <v>1037</v>
      </c>
      <c r="C502" t="s">
        <v>1013</v>
      </c>
      <c r="D502" t="s">
        <v>964</v>
      </c>
      <c r="E502" t="s">
        <v>1014</v>
      </c>
      <c r="F502" s="86">
        <v>0</v>
      </c>
    </row>
    <row r="503" spans="1:6">
      <c r="A503">
        <v>2042</v>
      </c>
      <c r="B503" t="s">
        <v>1037</v>
      </c>
      <c r="C503" t="s">
        <v>1013</v>
      </c>
      <c r="D503" t="s">
        <v>964</v>
      </c>
      <c r="E503" t="s">
        <v>1014</v>
      </c>
      <c r="F503" s="86">
        <v>0</v>
      </c>
    </row>
    <row r="504" spans="1:6">
      <c r="A504">
        <v>2043</v>
      </c>
      <c r="B504" t="s">
        <v>1037</v>
      </c>
      <c r="C504" t="s">
        <v>1013</v>
      </c>
      <c r="D504" t="s">
        <v>964</v>
      </c>
      <c r="E504" t="s">
        <v>1014</v>
      </c>
      <c r="F504" s="86">
        <v>0</v>
      </c>
    </row>
    <row r="505" spans="1:6">
      <c r="A505">
        <v>2044</v>
      </c>
      <c r="B505" t="s">
        <v>1037</v>
      </c>
      <c r="C505" t="s">
        <v>1013</v>
      </c>
      <c r="D505" t="s">
        <v>964</v>
      </c>
      <c r="E505" t="s">
        <v>1014</v>
      </c>
      <c r="F505" s="86">
        <v>0</v>
      </c>
    </row>
    <row r="506" spans="1:6">
      <c r="A506">
        <v>2045</v>
      </c>
      <c r="B506" t="s">
        <v>1037</v>
      </c>
      <c r="C506" t="s">
        <v>1013</v>
      </c>
      <c r="D506" t="s">
        <v>964</v>
      </c>
      <c r="E506" t="s">
        <v>1014</v>
      </c>
      <c r="F506" s="86">
        <v>0</v>
      </c>
    </row>
    <row r="507" spans="1:6">
      <c r="A507">
        <v>2046</v>
      </c>
      <c r="B507" t="s">
        <v>1037</v>
      </c>
      <c r="C507" t="s">
        <v>1013</v>
      </c>
      <c r="D507" t="s">
        <v>964</v>
      </c>
      <c r="E507" t="s">
        <v>1014</v>
      </c>
      <c r="F507" s="86">
        <v>0</v>
      </c>
    </row>
    <row r="508" spans="1:6">
      <c r="A508">
        <v>2047</v>
      </c>
      <c r="B508" t="s">
        <v>1037</v>
      </c>
      <c r="C508" t="s">
        <v>1013</v>
      </c>
      <c r="D508" t="s">
        <v>964</v>
      </c>
      <c r="E508" t="s">
        <v>1014</v>
      </c>
      <c r="F508" s="86">
        <v>0</v>
      </c>
    </row>
    <row r="509" spans="1:6">
      <c r="A509">
        <v>2048</v>
      </c>
      <c r="B509" t="s">
        <v>1037</v>
      </c>
      <c r="C509" t="s">
        <v>1013</v>
      </c>
      <c r="D509" t="s">
        <v>964</v>
      </c>
      <c r="E509" t="s">
        <v>1014</v>
      </c>
      <c r="F509" s="86">
        <v>0</v>
      </c>
    </row>
    <row r="510" spans="1:6">
      <c r="A510">
        <v>2049</v>
      </c>
      <c r="B510" t="s">
        <v>1037</v>
      </c>
      <c r="C510" t="s">
        <v>1013</v>
      </c>
      <c r="D510" t="s">
        <v>964</v>
      </c>
      <c r="E510" t="s">
        <v>1014</v>
      </c>
      <c r="F510" s="86">
        <v>0</v>
      </c>
    </row>
    <row r="511" spans="1:6">
      <c r="A511">
        <v>2050</v>
      </c>
      <c r="B511" t="s">
        <v>1037</v>
      </c>
      <c r="C511" t="s">
        <v>1013</v>
      </c>
      <c r="D511" t="s">
        <v>964</v>
      </c>
      <c r="E511" t="s">
        <v>1014</v>
      </c>
      <c r="F511" s="86">
        <v>0</v>
      </c>
    </row>
    <row r="512" spans="1:6">
      <c r="A512">
        <v>2017</v>
      </c>
      <c r="B512" t="s">
        <v>1038</v>
      </c>
      <c r="C512" t="s">
        <v>1013</v>
      </c>
      <c r="D512" t="s">
        <v>964</v>
      </c>
      <c r="E512" t="s">
        <v>1014</v>
      </c>
      <c r="F512" s="86">
        <v>9347.8839721703407</v>
      </c>
    </row>
    <row r="513" spans="1:6">
      <c r="A513">
        <v>2018</v>
      </c>
      <c r="B513" t="s">
        <v>1038</v>
      </c>
      <c r="C513" t="s">
        <v>1013</v>
      </c>
      <c r="D513" t="s">
        <v>964</v>
      </c>
      <c r="E513" t="s">
        <v>1014</v>
      </c>
      <c r="F513" s="86">
        <v>8995.0982933830801</v>
      </c>
    </row>
    <row r="514" spans="1:6">
      <c r="A514">
        <v>2019</v>
      </c>
      <c r="B514" t="s">
        <v>1038</v>
      </c>
      <c r="C514" t="s">
        <v>1013</v>
      </c>
      <c r="D514" t="s">
        <v>964</v>
      </c>
      <c r="E514" t="s">
        <v>1014</v>
      </c>
      <c r="F514" s="86">
        <v>8638.2017416637409</v>
      </c>
    </row>
    <row r="515" spans="1:6">
      <c r="A515">
        <v>2020</v>
      </c>
      <c r="B515" t="s">
        <v>1038</v>
      </c>
      <c r="C515" t="s">
        <v>1013</v>
      </c>
      <c r="D515" t="s">
        <v>964</v>
      </c>
      <c r="E515" t="s">
        <v>1014</v>
      </c>
      <c r="F515" s="86">
        <v>8264.9263104035799</v>
      </c>
    </row>
    <row r="516" spans="1:6">
      <c r="A516">
        <v>2021</v>
      </c>
      <c r="B516" t="s">
        <v>1038</v>
      </c>
      <c r="C516" t="s">
        <v>1013</v>
      </c>
      <c r="D516" t="s">
        <v>964</v>
      </c>
      <c r="E516" t="s">
        <v>1014</v>
      </c>
      <c r="F516" s="86">
        <v>7888.0000250231997</v>
      </c>
    </row>
    <row r="517" spans="1:6">
      <c r="A517">
        <v>2022</v>
      </c>
      <c r="B517" t="s">
        <v>1038</v>
      </c>
      <c r="C517" t="s">
        <v>1013</v>
      </c>
      <c r="D517" t="s">
        <v>964</v>
      </c>
      <c r="E517" t="s">
        <v>1014</v>
      </c>
      <c r="F517" s="86">
        <v>7505.9017705948099</v>
      </c>
    </row>
    <row r="518" spans="1:6">
      <c r="A518">
        <v>2023</v>
      </c>
      <c r="B518" t="s">
        <v>1038</v>
      </c>
      <c r="C518" t="s">
        <v>1013</v>
      </c>
      <c r="D518" t="s">
        <v>964</v>
      </c>
      <c r="E518" t="s">
        <v>1014</v>
      </c>
      <c r="F518" s="86">
        <v>7121.2836520318497</v>
      </c>
    </row>
    <row r="519" spans="1:6">
      <c r="A519">
        <v>2024</v>
      </c>
      <c r="B519" t="s">
        <v>1038</v>
      </c>
      <c r="C519" t="s">
        <v>1013</v>
      </c>
      <c r="D519" t="s">
        <v>964</v>
      </c>
      <c r="E519" t="s">
        <v>1014</v>
      </c>
      <c r="F519" s="86">
        <v>6736.9747572779897</v>
      </c>
    </row>
    <row r="520" spans="1:6">
      <c r="A520">
        <v>2025</v>
      </c>
      <c r="B520" t="s">
        <v>1038</v>
      </c>
      <c r="C520" t="s">
        <v>1013</v>
      </c>
      <c r="D520" t="s">
        <v>964</v>
      </c>
      <c r="E520" t="s">
        <v>1014</v>
      </c>
      <c r="F520" s="86">
        <v>6365.9839054549202</v>
      </c>
    </row>
    <row r="521" spans="1:6">
      <c r="A521">
        <v>2026</v>
      </c>
      <c r="B521" t="s">
        <v>1038</v>
      </c>
      <c r="C521" t="s">
        <v>1013</v>
      </c>
      <c r="D521" t="s">
        <v>964</v>
      </c>
      <c r="E521" t="s">
        <v>1014</v>
      </c>
      <c r="F521" s="86">
        <v>6015.2500333960197</v>
      </c>
    </row>
    <row r="522" spans="1:6">
      <c r="A522">
        <v>2027</v>
      </c>
      <c r="B522" t="s">
        <v>1038</v>
      </c>
      <c r="C522" t="s">
        <v>1013</v>
      </c>
      <c r="D522" t="s">
        <v>964</v>
      </c>
      <c r="E522" t="s">
        <v>1014</v>
      </c>
      <c r="F522" s="86">
        <v>5693.4084336859496</v>
      </c>
    </row>
    <row r="523" spans="1:6">
      <c r="A523">
        <v>2028</v>
      </c>
      <c r="B523" t="s">
        <v>1038</v>
      </c>
      <c r="C523" t="s">
        <v>1013</v>
      </c>
      <c r="D523" t="s">
        <v>964</v>
      </c>
      <c r="E523" t="s">
        <v>1014</v>
      </c>
      <c r="F523" s="86">
        <v>5409.10323899181</v>
      </c>
    </row>
    <row r="524" spans="1:6">
      <c r="A524">
        <v>2029</v>
      </c>
      <c r="B524" t="s">
        <v>1038</v>
      </c>
      <c r="C524" t="s">
        <v>1013</v>
      </c>
      <c r="D524" t="s">
        <v>964</v>
      </c>
      <c r="E524" t="s">
        <v>1014</v>
      </c>
      <c r="F524" s="86">
        <v>5166.5765522948304</v>
      </c>
    </row>
    <row r="525" spans="1:6">
      <c r="A525">
        <v>2030</v>
      </c>
      <c r="B525" t="s">
        <v>1038</v>
      </c>
      <c r="C525" t="s">
        <v>1013</v>
      </c>
      <c r="D525" t="s">
        <v>964</v>
      </c>
      <c r="E525" t="s">
        <v>1014</v>
      </c>
      <c r="F525" s="86">
        <v>4970.7168512217204</v>
      </c>
    </row>
    <row r="526" spans="1:6">
      <c r="A526">
        <v>2031</v>
      </c>
      <c r="B526" t="s">
        <v>1038</v>
      </c>
      <c r="C526" t="s">
        <v>1013</v>
      </c>
      <c r="D526" t="s">
        <v>964</v>
      </c>
      <c r="E526" t="s">
        <v>1014</v>
      </c>
      <c r="F526" s="86">
        <v>4818.1550693690997</v>
      </c>
    </row>
    <row r="527" spans="1:6">
      <c r="A527">
        <v>2032</v>
      </c>
      <c r="B527" t="s">
        <v>1038</v>
      </c>
      <c r="C527" t="s">
        <v>1013</v>
      </c>
      <c r="D527" t="s">
        <v>964</v>
      </c>
      <c r="E527" t="s">
        <v>1014</v>
      </c>
      <c r="F527" s="86">
        <v>4707.7904447846604</v>
      </c>
    </row>
    <row r="528" spans="1:6">
      <c r="A528">
        <v>2033</v>
      </c>
      <c r="B528" t="s">
        <v>1038</v>
      </c>
      <c r="C528" t="s">
        <v>1013</v>
      </c>
      <c r="D528" t="s">
        <v>964</v>
      </c>
      <c r="E528" t="s">
        <v>1014</v>
      </c>
      <c r="F528" s="86">
        <v>4626.7619865823699</v>
      </c>
    </row>
    <row r="529" spans="1:6">
      <c r="A529">
        <v>2034</v>
      </c>
      <c r="B529" t="s">
        <v>1038</v>
      </c>
      <c r="C529" t="s">
        <v>1013</v>
      </c>
      <c r="D529" t="s">
        <v>964</v>
      </c>
      <c r="E529" t="s">
        <v>1014</v>
      </c>
      <c r="F529" s="86">
        <v>4569.7516914426196</v>
      </c>
    </row>
    <row r="530" spans="1:6">
      <c r="A530">
        <v>2035</v>
      </c>
      <c r="B530" t="s">
        <v>1038</v>
      </c>
      <c r="C530" t="s">
        <v>1013</v>
      </c>
      <c r="D530" t="s">
        <v>964</v>
      </c>
      <c r="E530" t="s">
        <v>1014</v>
      </c>
      <c r="F530" s="86">
        <v>4525.6000593398103</v>
      </c>
    </row>
    <row r="531" spans="1:6">
      <c r="A531">
        <v>2036</v>
      </c>
      <c r="B531" t="s">
        <v>1038</v>
      </c>
      <c r="C531" t="s">
        <v>1013</v>
      </c>
      <c r="D531" t="s">
        <v>964</v>
      </c>
      <c r="E531" t="s">
        <v>1014</v>
      </c>
      <c r="F531" s="86">
        <v>4488.7660434765103</v>
      </c>
    </row>
    <row r="532" spans="1:6">
      <c r="A532">
        <v>2037</v>
      </c>
      <c r="B532" t="s">
        <v>1038</v>
      </c>
      <c r="C532" t="s">
        <v>1013</v>
      </c>
      <c r="D532" t="s">
        <v>964</v>
      </c>
      <c r="E532" t="s">
        <v>1014</v>
      </c>
      <c r="F532" s="86">
        <v>4453.4377082312803</v>
      </c>
    </row>
    <row r="533" spans="1:6">
      <c r="A533">
        <v>2038</v>
      </c>
      <c r="B533" t="s">
        <v>1038</v>
      </c>
      <c r="C533" t="s">
        <v>1013</v>
      </c>
      <c r="D533" t="s">
        <v>964</v>
      </c>
      <c r="E533" t="s">
        <v>1014</v>
      </c>
      <c r="F533" s="86">
        <v>4417.7912032928198</v>
      </c>
    </row>
    <row r="534" spans="1:6">
      <c r="A534">
        <v>2039</v>
      </c>
      <c r="B534" t="s">
        <v>1038</v>
      </c>
      <c r="C534" t="s">
        <v>1013</v>
      </c>
      <c r="D534" t="s">
        <v>964</v>
      </c>
      <c r="E534" t="s">
        <v>1014</v>
      </c>
      <c r="F534" s="86">
        <v>4385.5934455534398</v>
      </c>
    </row>
    <row r="535" spans="1:6">
      <c r="A535">
        <v>2040</v>
      </c>
      <c r="B535" t="s">
        <v>1038</v>
      </c>
      <c r="C535" t="s">
        <v>1013</v>
      </c>
      <c r="D535" t="s">
        <v>964</v>
      </c>
      <c r="E535" t="s">
        <v>1014</v>
      </c>
      <c r="F535" s="86">
        <v>4350.4953127223298</v>
      </c>
    </row>
    <row r="536" spans="1:6">
      <c r="A536">
        <v>2041</v>
      </c>
      <c r="B536" t="s">
        <v>1038</v>
      </c>
      <c r="C536" t="s">
        <v>1013</v>
      </c>
      <c r="D536" t="s">
        <v>964</v>
      </c>
      <c r="E536" t="s">
        <v>1014</v>
      </c>
      <c r="F536" s="86">
        <v>4313.48356184985</v>
      </c>
    </row>
    <row r="537" spans="1:6">
      <c r="A537">
        <v>2042</v>
      </c>
      <c r="B537" t="s">
        <v>1038</v>
      </c>
      <c r="C537" t="s">
        <v>1013</v>
      </c>
      <c r="D537" t="s">
        <v>964</v>
      </c>
      <c r="E537" t="s">
        <v>1014</v>
      </c>
      <c r="F537" s="86">
        <v>4276.7036453860701</v>
      </c>
    </row>
    <row r="538" spans="1:6">
      <c r="A538">
        <v>2043</v>
      </c>
      <c r="B538" t="s">
        <v>1038</v>
      </c>
      <c r="C538" t="s">
        <v>1013</v>
      </c>
      <c r="D538" t="s">
        <v>964</v>
      </c>
      <c r="E538" t="s">
        <v>1014</v>
      </c>
      <c r="F538" s="86">
        <v>4237.4954669946901</v>
      </c>
    </row>
    <row r="539" spans="1:6">
      <c r="A539">
        <v>2044</v>
      </c>
      <c r="B539" t="s">
        <v>1038</v>
      </c>
      <c r="C539" t="s">
        <v>1013</v>
      </c>
      <c r="D539" t="s">
        <v>964</v>
      </c>
      <c r="E539" t="s">
        <v>1014</v>
      </c>
      <c r="F539" s="86">
        <v>4196.8510464623296</v>
      </c>
    </row>
    <row r="540" spans="1:6">
      <c r="A540">
        <v>2045</v>
      </c>
      <c r="B540" t="s">
        <v>1038</v>
      </c>
      <c r="C540" t="s">
        <v>1013</v>
      </c>
      <c r="D540" t="s">
        <v>964</v>
      </c>
      <c r="E540" t="s">
        <v>1014</v>
      </c>
      <c r="F540" s="86">
        <v>4156.2033690841899</v>
      </c>
    </row>
    <row r="541" spans="1:6">
      <c r="A541">
        <v>2046</v>
      </c>
      <c r="B541" t="s">
        <v>1038</v>
      </c>
      <c r="C541" t="s">
        <v>1013</v>
      </c>
      <c r="D541" t="s">
        <v>964</v>
      </c>
      <c r="E541" t="s">
        <v>1014</v>
      </c>
      <c r="F541" s="86">
        <v>4113.4256621559098</v>
      </c>
    </row>
    <row r="542" spans="1:6">
      <c r="A542">
        <v>2047</v>
      </c>
      <c r="B542" t="s">
        <v>1038</v>
      </c>
      <c r="C542" t="s">
        <v>1013</v>
      </c>
      <c r="D542" t="s">
        <v>964</v>
      </c>
      <c r="E542" t="s">
        <v>1014</v>
      </c>
      <c r="F542" s="86">
        <v>4070.9193739177099</v>
      </c>
    </row>
    <row r="543" spans="1:6">
      <c r="A543">
        <v>2048</v>
      </c>
      <c r="B543" t="s">
        <v>1038</v>
      </c>
      <c r="C543" t="s">
        <v>1013</v>
      </c>
      <c r="D543" t="s">
        <v>964</v>
      </c>
      <c r="E543" t="s">
        <v>1014</v>
      </c>
      <c r="F543" s="86">
        <v>4027.4342446514702</v>
      </c>
    </row>
    <row r="544" spans="1:6">
      <c r="A544">
        <v>2049</v>
      </c>
      <c r="B544" t="s">
        <v>1038</v>
      </c>
      <c r="C544" t="s">
        <v>1013</v>
      </c>
      <c r="D544" t="s">
        <v>964</v>
      </c>
      <c r="E544" t="s">
        <v>1014</v>
      </c>
      <c r="F544" s="86">
        <v>3982.1729893156098</v>
      </c>
    </row>
    <row r="545" spans="1:6">
      <c r="A545">
        <v>2050</v>
      </c>
      <c r="B545" t="s">
        <v>1038</v>
      </c>
      <c r="C545" t="s">
        <v>1013</v>
      </c>
      <c r="D545" t="s">
        <v>964</v>
      </c>
      <c r="E545" t="s">
        <v>1014</v>
      </c>
      <c r="F545" s="86">
        <v>3936.65596961958</v>
      </c>
    </row>
    <row r="546" spans="1:6">
      <c r="A546">
        <v>2017</v>
      </c>
      <c r="B546" t="s">
        <v>1039</v>
      </c>
      <c r="C546" t="s">
        <v>1013</v>
      </c>
      <c r="D546" t="s">
        <v>964</v>
      </c>
      <c r="E546" t="s">
        <v>1014</v>
      </c>
      <c r="F546" s="86">
        <v>8524.0724057154493</v>
      </c>
    </row>
    <row r="547" spans="1:6">
      <c r="A547">
        <v>2018</v>
      </c>
      <c r="B547" t="s">
        <v>1039</v>
      </c>
      <c r="C547" t="s">
        <v>1013</v>
      </c>
      <c r="D547" t="s">
        <v>964</v>
      </c>
      <c r="E547" t="s">
        <v>1014</v>
      </c>
      <c r="F547" s="86">
        <v>8202.3770703181799</v>
      </c>
    </row>
    <row r="548" spans="1:6">
      <c r="A548">
        <v>2019</v>
      </c>
      <c r="B548" t="s">
        <v>1039</v>
      </c>
      <c r="C548" t="s">
        <v>1013</v>
      </c>
      <c r="D548" t="s">
        <v>964</v>
      </c>
      <c r="E548" t="s">
        <v>1014</v>
      </c>
      <c r="F548" s="86">
        <v>7876.9331455473102</v>
      </c>
    </row>
    <row r="549" spans="1:6">
      <c r="A549">
        <v>2020</v>
      </c>
      <c r="B549" t="s">
        <v>1039</v>
      </c>
      <c r="C549" t="s">
        <v>1013</v>
      </c>
      <c r="D549" t="s">
        <v>964</v>
      </c>
      <c r="E549" t="s">
        <v>1014</v>
      </c>
      <c r="F549" s="86">
        <v>7536.5537813180399</v>
      </c>
    </row>
    <row r="550" spans="1:6">
      <c r="A550">
        <v>2021</v>
      </c>
      <c r="B550" t="s">
        <v>1039</v>
      </c>
      <c r="C550" t="s">
        <v>1013</v>
      </c>
      <c r="D550" t="s">
        <v>964</v>
      </c>
      <c r="E550" t="s">
        <v>1014</v>
      </c>
      <c r="F550" s="86">
        <v>7192.8453059277899</v>
      </c>
    </row>
    <row r="551" spans="1:6">
      <c r="A551">
        <v>2022</v>
      </c>
      <c r="B551" t="s">
        <v>1039</v>
      </c>
      <c r="C551" t="s">
        <v>1013</v>
      </c>
      <c r="D551" t="s">
        <v>964</v>
      </c>
      <c r="E551" t="s">
        <v>1014</v>
      </c>
      <c r="F551" s="86">
        <v>6844.4206574681402</v>
      </c>
    </row>
    <row r="552" spans="1:6">
      <c r="A552">
        <v>2023</v>
      </c>
      <c r="B552" t="s">
        <v>1039</v>
      </c>
      <c r="C552" t="s">
        <v>1013</v>
      </c>
      <c r="D552" t="s">
        <v>964</v>
      </c>
      <c r="E552" t="s">
        <v>1014</v>
      </c>
      <c r="F552" s="86">
        <v>6493.6982157967104</v>
      </c>
    </row>
    <row r="553" spans="1:6">
      <c r="A553">
        <v>2024</v>
      </c>
      <c r="B553" t="s">
        <v>1039</v>
      </c>
      <c r="C553" t="s">
        <v>1013</v>
      </c>
      <c r="D553" t="s">
        <v>964</v>
      </c>
      <c r="E553" t="s">
        <v>1014</v>
      </c>
      <c r="F553" s="86">
        <v>6143.2577466172597</v>
      </c>
    </row>
    <row r="554" spans="1:6">
      <c r="A554">
        <v>2025</v>
      </c>
      <c r="B554" t="s">
        <v>1039</v>
      </c>
      <c r="C554" t="s">
        <v>1013</v>
      </c>
      <c r="D554" t="s">
        <v>964</v>
      </c>
      <c r="E554" t="s">
        <v>1014</v>
      </c>
      <c r="F554" s="86">
        <v>5804.9616261035098</v>
      </c>
    </row>
    <row r="555" spans="1:6">
      <c r="A555">
        <v>2026</v>
      </c>
      <c r="B555" t="s">
        <v>1039</v>
      </c>
      <c r="C555" t="s">
        <v>1013</v>
      </c>
      <c r="D555" t="s">
        <v>964</v>
      </c>
      <c r="E555" t="s">
        <v>1014</v>
      </c>
      <c r="F555" s="86">
        <v>5485.1372755373704</v>
      </c>
    </row>
    <row r="556" spans="1:6">
      <c r="A556">
        <v>2027</v>
      </c>
      <c r="B556" t="s">
        <v>1039</v>
      </c>
      <c r="C556" t="s">
        <v>1013</v>
      </c>
      <c r="D556" t="s">
        <v>964</v>
      </c>
      <c r="E556" t="s">
        <v>1014</v>
      </c>
      <c r="F556" s="86">
        <v>5191.65897528597</v>
      </c>
    </row>
    <row r="557" spans="1:6">
      <c r="A557">
        <v>2028</v>
      </c>
      <c r="B557" t="s">
        <v>1039</v>
      </c>
      <c r="C557" t="s">
        <v>1013</v>
      </c>
      <c r="D557" t="s">
        <v>964</v>
      </c>
      <c r="E557" t="s">
        <v>1014</v>
      </c>
      <c r="F557" s="86">
        <v>4932.40906673888</v>
      </c>
    </row>
    <row r="558" spans="1:6">
      <c r="A558">
        <v>2029</v>
      </c>
      <c r="B558" t="s">
        <v>1039</v>
      </c>
      <c r="C558" t="s">
        <v>1013</v>
      </c>
      <c r="D558" t="s">
        <v>964</v>
      </c>
      <c r="E558" t="s">
        <v>1014</v>
      </c>
      <c r="F558" s="86">
        <v>4711.2558042596002</v>
      </c>
    </row>
    <row r="559" spans="1:6">
      <c r="A559">
        <v>2030</v>
      </c>
      <c r="B559" t="s">
        <v>1039</v>
      </c>
      <c r="C559" t="s">
        <v>1013</v>
      </c>
      <c r="D559" t="s">
        <v>964</v>
      </c>
      <c r="E559" t="s">
        <v>1014</v>
      </c>
      <c r="F559" s="86">
        <v>4532.6568530660097</v>
      </c>
    </row>
    <row r="560" spans="1:6">
      <c r="A560">
        <v>2031</v>
      </c>
      <c r="B560" t="s">
        <v>1039</v>
      </c>
      <c r="C560" t="s">
        <v>1013</v>
      </c>
      <c r="D560" t="s">
        <v>964</v>
      </c>
      <c r="E560" t="s">
        <v>1014</v>
      </c>
      <c r="F560" s="86">
        <v>4393.5400562884497</v>
      </c>
    </row>
    <row r="561" spans="1:6">
      <c r="A561">
        <v>2032</v>
      </c>
      <c r="B561" t="s">
        <v>1039</v>
      </c>
      <c r="C561" t="s">
        <v>1013</v>
      </c>
      <c r="D561" t="s">
        <v>964</v>
      </c>
      <c r="E561" t="s">
        <v>1014</v>
      </c>
      <c r="F561" s="86">
        <v>4292.9016600708501</v>
      </c>
    </row>
    <row r="562" spans="1:6">
      <c r="A562">
        <v>2033</v>
      </c>
      <c r="B562" t="s">
        <v>1039</v>
      </c>
      <c r="C562" t="s">
        <v>1013</v>
      </c>
      <c r="D562" t="s">
        <v>964</v>
      </c>
      <c r="E562" t="s">
        <v>1014</v>
      </c>
      <c r="F562" s="86">
        <v>4219.0140886486897</v>
      </c>
    </row>
    <row r="563" spans="1:6">
      <c r="A563">
        <v>2034</v>
      </c>
      <c r="B563" t="s">
        <v>1039</v>
      </c>
      <c r="C563" t="s">
        <v>1013</v>
      </c>
      <c r="D563" t="s">
        <v>964</v>
      </c>
      <c r="E563" t="s">
        <v>1014</v>
      </c>
      <c r="F563" s="86">
        <v>4167.0280044087503</v>
      </c>
    </row>
    <row r="564" spans="1:6">
      <c r="A564">
        <v>2035</v>
      </c>
      <c r="B564" t="s">
        <v>1039</v>
      </c>
      <c r="C564" t="s">
        <v>1013</v>
      </c>
      <c r="D564" t="s">
        <v>964</v>
      </c>
      <c r="E564" t="s">
        <v>1014</v>
      </c>
      <c r="F564" s="86">
        <v>4126.7673732332596</v>
      </c>
    </row>
    <row r="565" spans="1:6">
      <c r="A565">
        <v>2036</v>
      </c>
      <c r="B565" t="s">
        <v>1039</v>
      </c>
      <c r="C565" t="s">
        <v>1013</v>
      </c>
      <c r="D565" t="s">
        <v>964</v>
      </c>
      <c r="E565" t="s">
        <v>1014</v>
      </c>
      <c r="F565" s="86">
        <v>4093.1794704365602</v>
      </c>
    </row>
    <row r="566" spans="1:6">
      <c r="A566">
        <v>2037</v>
      </c>
      <c r="B566" t="s">
        <v>1039</v>
      </c>
      <c r="C566" t="s">
        <v>1013</v>
      </c>
      <c r="D566" t="s">
        <v>964</v>
      </c>
      <c r="E566" t="s">
        <v>1014</v>
      </c>
      <c r="F566" s="86">
        <v>4060.9645554354502</v>
      </c>
    </row>
    <row r="567" spans="1:6">
      <c r="A567">
        <v>2038</v>
      </c>
      <c r="B567" t="s">
        <v>1039</v>
      </c>
      <c r="C567" t="s">
        <v>1013</v>
      </c>
      <c r="D567" t="s">
        <v>964</v>
      </c>
      <c r="E567" t="s">
        <v>1014</v>
      </c>
      <c r="F567" s="86">
        <v>4028.4595104423001</v>
      </c>
    </row>
    <row r="568" spans="1:6">
      <c r="A568">
        <v>2039</v>
      </c>
      <c r="B568" t="s">
        <v>1039</v>
      </c>
      <c r="C568" t="s">
        <v>1013</v>
      </c>
      <c r="D568" t="s">
        <v>964</v>
      </c>
      <c r="E568" t="s">
        <v>1014</v>
      </c>
      <c r="F568" s="86">
        <v>3999.0992809947302</v>
      </c>
    </row>
    <row r="569" spans="1:6">
      <c r="A569">
        <v>2040</v>
      </c>
      <c r="B569" t="s">
        <v>1039</v>
      </c>
      <c r="C569" t="s">
        <v>1013</v>
      </c>
      <c r="D569" t="s">
        <v>964</v>
      </c>
      <c r="E569" t="s">
        <v>1014</v>
      </c>
      <c r="F569" s="86">
        <v>3967.0942810986598</v>
      </c>
    </row>
    <row r="570" spans="1:6">
      <c r="A570">
        <v>2041</v>
      </c>
      <c r="B570" t="s">
        <v>1039</v>
      </c>
      <c r="C570" t="s">
        <v>1013</v>
      </c>
      <c r="D570" t="s">
        <v>964</v>
      </c>
      <c r="E570" t="s">
        <v>1014</v>
      </c>
      <c r="F570" s="86">
        <v>3933.3443067474</v>
      </c>
    </row>
    <row r="571" spans="1:6">
      <c r="A571">
        <v>2042</v>
      </c>
      <c r="B571" t="s">
        <v>1039</v>
      </c>
      <c r="C571" t="s">
        <v>1013</v>
      </c>
      <c r="D571" t="s">
        <v>964</v>
      </c>
      <c r="E571" t="s">
        <v>1014</v>
      </c>
      <c r="F571" s="86">
        <v>3899.8057356711201</v>
      </c>
    </row>
    <row r="572" spans="1:6">
      <c r="A572">
        <v>2043</v>
      </c>
      <c r="B572" t="s">
        <v>1039</v>
      </c>
      <c r="C572" t="s">
        <v>1013</v>
      </c>
      <c r="D572" t="s">
        <v>964</v>
      </c>
      <c r="E572" t="s">
        <v>1014</v>
      </c>
      <c r="F572" s="86">
        <v>3864.0529008585199</v>
      </c>
    </row>
    <row r="573" spans="1:6">
      <c r="A573">
        <v>2044</v>
      </c>
      <c r="B573" t="s">
        <v>1039</v>
      </c>
      <c r="C573" t="s">
        <v>1013</v>
      </c>
      <c r="D573" t="s">
        <v>964</v>
      </c>
      <c r="E573" t="s">
        <v>1014</v>
      </c>
      <c r="F573" s="86">
        <v>3826.9903972440502</v>
      </c>
    </row>
    <row r="574" spans="1:6">
      <c r="A574">
        <v>2045</v>
      </c>
      <c r="B574" t="s">
        <v>1039</v>
      </c>
      <c r="C574" t="s">
        <v>1013</v>
      </c>
      <c r="D574" t="s">
        <v>964</v>
      </c>
      <c r="E574" t="s">
        <v>1014</v>
      </c>
      <c r="F574" s="86">
        <v>3789.92492380355</v>
      </c>
    </row>
    <row r="575" spans="1:6">
      <c r="A575">
        <v>2046</v>
      </c>
      <c r="B575" t="s">
        <v>1039</v>
      </c>
      <c r="C575" t="s">
        <v>1013</v>
      </c>
      <c r="D575" t="s">
        <v>964</v>
      </c>
      <c r="E575" t="s">
        <v>1014</v>
      </c>
      <c r="F575" s="86">
        <v>3750.9171363414098</v>
      </c>
    </row>
    <row r="576" spans="1:6">
      <c r="A576">
        <v>2047</v>
      </c>
      <c r="B576" t="s">
        <v>1039</v>
      </c>
      <c r="C576" t="s">
        <v>1013</v>
      </c>
      <c r="D576" t="s">
        <v>964</v>
      </c>
      <c r="E576" t="s">
        <v>1014</v>
      </c>
      <c r="F576" s="86">
        <v>3712.1568479468101</v>
      </c>
    </row>
    <row r="577" spans="1:6">
      <c r="A577">
        <v>2048</v>
      </c>
      <c r="B577" t="s">
        <v>1039</v>
      </c>
      <c r="C577" t="s">
        <v>1013</v>
      </c>
      <c r="D577" t="s">
        <v>964</v>
      </c>
      <c r="E577" t="s">
        <v>1014</v>
      </c>
      <c r="F577" s="86">
        <v>3672.5039819569402</v>
      </c>
    </row>
    <row r="578" spans="1:6">
      <c r="A578">
        <v>2049</v>
      </c>
      <c r="B578" t="s">
        <v>1039</v>
      </c>
      <c r="C578" t="s">
        <v>1013</v>
      </c>
      <c r="D578" t="s">
        <v>964</v>
      </c>
      <c r="E578" t="s">
        <v>1014</v>
      </c>
      <c r="F578" s="86">
        <v>3631.23151657279</v>
      </c>
    </row>
    <row r="579" spans="1:6">
      <c r="A579">
        <v>2050</v>
      </c>
      <c r="B579" t="s">
        <v>1039</v>
      </c>
      <c r="C579" t="s">
        <v>1013</v>
      </c>
      <c r="D579" t="s">
        <v>964</v>
      </c>
      <c r="E579" t="s">
        <v>1014</v>
      </c>
      <c r="F579" s="86">
        <v>3589.7258268641399</v>
      </c>
    </row>
    <row r="580" spans="1:6">
      <c r="A580">
        <v>2017</v>
      </c>
      <c r="B580" t="s">
        <v>1040</v>
      </c>
      <c r="C580" t="s">
        <v>1013</v>
      </c>
      <c r="D580" t="s">
        <v>964</v>
      </c>
      <c r="E580" t="s">
        <v>1014</v>
      </c>
      <c r="F580" s="86">
        <v>0</v>
      </c>
    </row>
    <row r="581" spans="1:6">
      <c r="A581">
        <v>2018</v>
      </c>
      <c r="B581" t="s">
        <v>1040</v>
      </c>
      <c r="C581" t="s">
        <v>1013</v>
      </c>
      <c r="D581" t="s">
        <v>964</v>
      </c>
      <c r="E581" t="s">
        <v>1014</v>
      </c>
      <c r="F581" s="86">
        <v>0</v>
      </c>
    </row>
    <row r="582" spans="1:6">
      <c r="A582">
        <v>2019</v>
      </c>
      <c r="B582" t="s">
        <v>1040</v>
      </c>
      <c r="C582" t="s">
        <v>1013</v>
      </c>
      <c r="D582" t="s">
        <v>964</v>
      </c>
      <c r="E582" t="s">
        <v>1014</v>
      </c>
      <c r="F582" s="86">
        <v>0</v>
      </c>
    </row>
    <row r="583" spans="1:6">
      <c r="A583">
        <v>2020</v>
      </c>
      <c r="B583" t="s">
        <v>1040</v>
      </c>
      <c r="C583" t="s">
        <v>1013</v>
      </c>
      <c r="D583" t="s">
        <v>964</v>
      </c>
      <c r="E583" t="s">
        <v>1014</v>
      </c>
      <c r="F583" s="86">
        <v>0</v>
      </c>
    </row>
    <row r="584" spans="1:6">
      <c r="A584">
        <v>2021</v>
      </c>
      <c r="B584" t="s">
        <v>1040</v>
      </c>
      <c r="C584" t="s">
        <v>1013</v>
      </c>
      <c r="D584" t="s">
        <v>964</v>
      </c>
      <c r="E584" t="s">
        <v>1014</v>
      </c>
      <c r="F584" s="86">
        <v>0</v>
      </c>
    </row>
    <row r="585" spans="1:6">
      <c r="A585">
        <v>2022</v>
      </c>
      <c r="B585" t="s">
        <v>1040</v>
      </c>
      <c r="C585" t="s">
        <v>1013</v>
      </c>
      <c r="D585" t="s">
        <v>964</v>
      </c>
      <c r="E585" t="s">
        <v>1014</v>
      </c>
      <c r="F585" s="86">
        <v>0</v>
      </c>
    </row>
    <row r="586" spans="1:6">
      <c r="A586">
        <v>2023</v>
      </c>
      <c r="B586" t="s">
        <v>1040</v>
      </c>
      <c r="C586" t="s">
        <v>1013</v>
      </c>
      <c r="D586" t="s">
        <v>964</v>
      </c>
      <c r="E586" t="s">
        <v>1014</v>
      </c>
      <c r="F586" s="86">
        <v>0</v>
      </c>
    </row>
    <row r="587" spans="1:6">
      <c r="A587">
        <v>2024</v>
      </c>
      <c r="B587" t="s">
        <v>1040</v>
      </c>
      <c r="C587" t="s">
        <v>1013</v>
      </c>
      <c r="D587" t="s">
        <v>964</v>
      </c>
      <c r="E587" t="s">
        <v>1014</v>
      </c>
      <c r="F587" s="86">
        <v>0</v>
      </c>
    </row>
    <row r="588" spans="1:6">
      <c r="A588">
        <v>2025</v>
      </c>
      <c r="B588" t="s">
        <v>1040</v>
      </c>
      <c r="C588" t="s">
        <v>1013</v>
      </c>
      <c r="D588" t="s">
        <v>964</v>
      </c>
      <c r="E588" t="s">
        <v>1014</v>
      </c>
      <c r="F588" s="86">
        <v>0</v>
      </c>
    </row>
    <row r="589" spans="1:6">
      <c r="A589">
        <v>2026</v>
      </c>
      <c r="B589" t="s">
        <v>1040</v>
      </c>
      <c r="C589" t="s">
        <v>1013</v>
      </c>
      <c r="D589" t="s">
        <v>964</v>
      </c>
      <c r="E589" t="s">
        <v>1014</v>
      </c>
      <c r="F589" s="86">
        <v>0</v>
      </c>
    </row>
    <row r="590" spans="1:6">
      <c r="A590">
        <v>2027</v>
      </c>
      <c r="B590" t="s">
        <v>1040</v>
      </c>
      <c r="C590" t="s">
        <v>1013</v>
      </c>
      <c r="D590" t="s">
        <v>964</v>
      </c>
      <c r="E590" t="s">
        <v>1014</v>
      </c>
      <c r="F590" s="86">
        <v>0</v>
      </c>
    </row>
    <row r="591" spans="1:6">
      <c r="A591">
        <v>2028</v>
      </c>
      <c r="B591" t="s">
        <v>1040</v>
      </c>
      <c r="C591" t="s">
        <v>1013</v>
      </c>
      <c r="D591" t="s">
        <v>964</v>
      </c>
      <c r="E591" t="s">
        <v>1014</v>
      </c>
      <c r="F591" s="86">
        <v>0</v>
      </c>
    </row>
    <row r="592" spans="1:6">
      <c r="A592">
        <v>2029</v>
      </c>
      <c r="B592" t="s">
        <v>1040</v>
      </c>
      <c r="C592" t="s">
        <v>1013</v>
      </c>
      <c r="D592" t="s">
        <v>964</v>
      </c>
      <c r="E592" t="s">
        <v>1014</v>
      </c>
      <c r="F592" s="86">
        <v>0</v>
      </c>
    </row>
    <row r="593" spans="1:6">
      <c r="A593">
        <v>2030</v>
      </c>
      <c r="B593" t="s">
        <v>1040</v>
      </c>
      <c r="C593" t="s">
        <v>1013</v>
      </c>
      <c r="D593" t="s">
        <v>964</v>
      </c>
      <c r="E593" t="s">
        <v>1014</v>
      </c>
      <c r="F593" s="86">
        <v>0</v>
      </c>
    </row>
    <row r="594" spans="1:6">
      <c r="A594">
        <v>2031</v>
      </c>
      <c r="B594" t="s">
        <v>1040</v>
      </c>
      <c r="C594" t="s">
        <v>1013</v>
      </c>
      <c r="D594" t="s">
        <v>964</v>
      </c>
      <c r="E594" t="s">
        <v>1014</v>
      </c>
      <c r="F594" s="86">
        <v>0</v>
      </c>
    </row>
    <row r="595" spans="1:6">
      <c r="A595">
        <v>2032</v>
      </c>
      <c r="B595" t="s">
        <v>1040</v>
      </c>
      <c r="C595" t="s">
        <v>1013</v>
      </c>
      <c r="D595" t="s">
        <v>964</v>
      </c>
      <c r="E595" t="s">
        <v>1014</v>
      </c>
      <c r="F595" s="86">
        <v>0</v>
      </c>
    </row>
    <row r="596" spans="1:6">
      <c r="A596">
        <v>2033</v>
      </c>
      <c r="B596" t="s">
        <v>1040</v>
      </c>
      <c r="C596" t="s">
        <v>1013</v>
      </c>
      <c r="D596" t="s">
        <v>964</v>
      </c>
      <c r="E596" t="s">
        <v>1014</v>
      </c>
      <c r="F596" s="86">
        <v>0</v>
      </c>
    </row>
    <row r="597" spans="1:6">
      <c r="A597">
        <v>2034</v>
      </c>
      <c r="B597" t="s">
        <v>1040</v>
      </c>
      <c r="C597" t="s">
        <v>1013</v>
      </c>
      <c r="D597" t="s">
        <v>964</v>
      </c>
      <c r="E597" t="s">
        <v>1014</v>
      </c>
      <c r="F597" s="86">
        <v>0</v>
      </c>
    </row>
    <row r="598" spans="1:6">
      <c r="A598">
        <v>2035</v>
      </c>
      <c r="B598" t="s">
        <v>1040</v>
      </c>
      <c r="C598" t="s">
        <v>1013</v>
      </c>
      <c r="D598" t="s">
        <v>964</v>
      </c>
      <c r="E598" t="s">
        <v>1014</v>
      </c>
      <c r="F598" s="86">
        <v>0</v>
      </c>
    </row>
    <row r="599" spans="1:6">
      <c r="A599">
        <v>2036</v>
      </c>
      <c r="B599" t="s">
        <v>1040</v>
      </c>
      <c r="C599" t="s">
        <v>1013</v>
      </c>
      <c r="D599" t="s">
        <v>964</v>
      </c>
      <c r="E599" t="s">
        <v>1014</v>
      </c>
      <c r="F599" s="86">
        <v>0</v>
      </c>
    </row>
    <row r="600" spans="1:6">
      <c r="A600">
        <v>2037</v>
      </c>
      <c r="B600" t="s">
        <v>1040</v>
      </c>
      <c r="C600" t="s">
        <v>1013</v>
      </c>
      <c r="D600" t="s">
        <v>964</v>
      </c>
      <c r="E600" t="s">
        <v>1014</v>
      </c>
      <c r="F600" s="86">
        <v>0</v>
      </c>
    </row>
    <row r="601" spans="1:6">
      <c r="A601">
        <v>2038</v>
      </c>
      <c r="B601" t="s">
        <v>1040</v>
      </c>
      <c r="C601" t="s">
        <v>1013</v>
      </c>
      <c r="D601" t="s">
        <v>964</v>
      </c>
      <c r="E601" t="s">
        <v>1014</v>
      </c>
      <c r="F601" s="86">
        <v>0</v>
      </c>
    </row>
    <row r="602" spans="1:6">
      <c r="A602">
        <v>2039</v>
      </c>
      <c r="B602" t="s">
        <v>1040</v>
      </c>
      <c r="C602" t="s">
        <v>1013</v>
      </c>
      <c r="D602" t="s">
        <v>964</v>
      </c>
      <c r="E602" t="s">
        <v>1014</v>
      </c>
      <c r="F602" s="86">
        <v>0</v>
      </c>
    </row>
    <row r="603" spans="1:6">
      <c r="A603">
        <v>2040</v>
      </c>
      <c r="B603" t="s">
        <v>1040</v>
      </c>
      <c r="C603" t="s">
        <v>1013</v>
      </c>
      <c r="D603" t="s">
        <v>964</v>
      </c>
      <c r="E603" t="s">
        <v>1014</v>
      </c>
      <c r="F603" s="86">
        <v>0</v>
      </c>
    </row>
    <row r="604" spans="1:6">
      <c r="A604">
        <v>2041</v>
      </c>
      <c r="B604" t="s">
        <v>1040</v>
      </c>
      <c r="C604" t="s">
        <v>1013</v>
      </c>
      <c r="D604" t="s">
        <v>964</v>
      </c>
      <c r="E604" t="s">
        <v>1014</v>
      </c>
      <c r="F604" s="86">
        <v>0</v>
      </c>
    </row>
    <row r="605" spans="1:6">
      <c r="A605">
        <v>2042</v>
      </c>
      <c r="B605" t="s">
        <v>1040</v>
      </c>
      <c r="C605" t="s">
        <v>1013</v>
      </c>
      <c r="D605" t="s">
        <v>964</v>
      </c>
      <c r="E605" t="s">
        <v>1014</v>
      </c>
      <c r="F605" s="86">
        <v>0</v>
      </c>
    </row>
    <row r="606" spans="1:6">
      <c r="A606">
        <v>2043</v>
      </c>
      <c r="B606" t="s">
        <v>1040</v>
      </c>
      <c r="C606" t="s">
        <v>1013</v>
      </c>
      <c r="D606" t="s">
        <v>964</v>
      </c>
      <c r="E606" t="s">
        <v>1014</v>
      </c>
      <c r="F606" s="86">
        <v>0</v>
      </c>
    </row>
    <row r="607" spans="1:6">
      <c r="A607">
        <v>2044</v>
      </c>
      <c r="B607" t="s">
        <v>1040</v>
      </c>
      <c r="C607" t="s">
        <v>1013</v>
      </c>
      <c r="D607" t="s">
        <v>964</v>
      </c>
      <c r="E607" t="s">
        <v>1014</v>
      </c>
      <c r="F607" s="86">
        <v>0</v>
      </c>
    </row>
    <row r="608" spans="1:6">
      <c r="A608">
        <v>2045</v>
      </c>
      <c r="B608" t="s">
        <v>1040</v>
      </c>
      <c r="C608" t="s">
        <v>1013</v>
      </c>
      <c r="D608" t="s">
        <v>964</v>
      </c>
      <c r="E608" t="s">
        <v>1014</v>
      </c>
      <c r="F608" s="86">
        <v>0</v>
      </c>
    </row>
    <row r="609" spans="1:6">
      <c r="A609">
        <v>2046</v>
      </c>
      <c r="B609" t="s">
        <v>1040</v>
      </c>
      <c r="C609" t="s">
        <v>1013</v>
      </c>
      <c r="D609" t="s">
        <v>964</v>
      </c>
      <c r="E609" t="s">
        <v>1014</v>
      </c>
      <c r="F609" s="86">
        <v>0</v>
      </c>
    </row>
    <row r="610" spans="1:6">
      <c r="A610">
        <v>2047</v>
      </c>
      <c r="B610" t="s">
        <v>1040</v>
      </c>
      <c r="C610" t="s">
        <v>1013</v>
      </c>
      <c r="D610" t="s">
        <v>964</v>
      </c>
      <c r="E610" t="s">
        <v>1014</v>
      </c>
      <c r="F610" s="86">
        <v>0</v>
      </c>
    </row>
    <row r="611" spans="1:6">
      <c r="A611">
        <v>2048</v>
      </c>
      <c r="B611" t="s">
        <v>1040</v>
      </c>
      <c r="C611" t="s">
        <v>1013</v>
      </c>
      <c r="D611" t="s">
        <v>964</v>
      </c>
      <c r="E611" t="s">
        <v>1014</v>
      </c>
      <c r="F611" s="86">
        <v>0</v>
      </c>
    </row>
    <row r="612" spans="1:6">
      <c r="A612">
        <v>2049</v>
      </c>
      <c r="B612" t="s">
        <v>1040</v>
      </c>
      <c r="C612" t="s">
        <v>1013</v>
      </c>
      <c r="D612" t="s">
        <v>964</v>
      </c>
      <c r="E612" t="s">
        <v>1014</v>
      </c>
      <c r="F612" s="86">
        <v>0</v>
      </c>
    </row>
    <row r="613" spans="1:6">
      <c r="A613">
        <v>2050</v>
      </c>
      <c r="B613" t="s">
        <v>1040</v>
      </c>
      <c r="C613" t="s">
        <v>1013</v>
      </c>
      <c r="D613" t="s">
        <v>964</v>
      </c>
      <c r="E613" t="s">
        <v>1014</v>
      </c>
      <c r="F613" s="86">
        <v>0</v>
      </c>
    </row>
    <row r="614" spans="1:6">
      <c r="A614">
        <v>2017</v>
      </c>
      <c r="B614" t="s">
        <v>1041</v>
      </c>
      <c r="C614" t="s">
        <v>1013</v>
      </c>
      <c r="D614" t="s">
        <v>964</v>
      </c>
      <c r="E614" t="s">
        <v>1014</v>
      </c>
      <c r="F614" s="86">
        <v>0</v>
      </c>
    </row>
    <row r="615" spans="1:6">
      <c r="A615">
        <v>2018</v>
      </c>
      <c r="B615" t="s">
        <v>1041</v>
      </c>
      <c r="C615" t="s">
        <v>1013</v>
      </c>
      <c r="D615" t="s">
        <v>964</v>
      </c>
      <c r="E615" t="s">
        <v>1014</v>
      </c>
      <c r="F615" s="86">
        <v>0</v>
      </c>
    </row>
    <row r="616" spans="1:6">
      <c r="A616">
        <v>2019</v>
      </c>
      <c r="B616" t="s">
        <v>1041</v>
      </c>
      <c r="C616" t="s">
        <v>1013</v>
      </c>
      <c r="D616" t="s">
        <v>964</v>
      </c>
      <c r="E616" t="s">
        <v>1014</v>
      </c>
      <c r="F616" s="86">
        <v>0</v>
      </c>
    </row>
    <row r="617" spans="1:6">
      <c r="A617">
        <v>2020</v>
      </c>
      <c r="B617" t="s">
        <v>1041</v>
      </c>
      <c r="C617" t="s">
        <v>1013</v>
      </c>
      <c r="D617" t="s">
        <v>964</v>
      </c>
      <c r="E617" t="s">
        <v>1014</v>
      </c>
      <c r="F617" s="86">
        <v>0</v>
      </c>
    </row>
    <row r="618" spans="1:6">
      <c r="A618">
        <v>2021</v>
      </c>
      <c r="B618" t="s">
        <v>1041</v>
      </c>
      <c r="C618" t="s">
        <v>1013</v>
      </c>
      <c r="D618" t="s">
        <v>964</v>
      </c>
      <c r="E618" t="s">
        <v>1014</v>
      </c>
      <c r="F618" s="86">
        <v>0</v>
      </c>
    </row>
    <row r="619" spans="1:6">
      <c r="A619">
        <v>2022</v>
      </c>
      <c r="B619" t="s">
        <v>1041</v>
      </c>
      <c r="C619" t="s">
        <v>1013</v>
      </c>
      <c r="D619" t="s">
        <v>964</v>
      </c>
      <c r="E619" t="s">
        <v>1014</v>
      </c>
      <c r="F619" s="86">
        <v>0</v>
      </c>
    </row>
    <row r="620" spans="1:6">
      <c r="A620">
        <v>2023</v>
      </c>
      <c r="B620" t="s">
        <v>1041</v>
      </c>
      <c r="C620" t="s">
        <v>1013</v>
      </c>
      <c r="D620" t="s">
        <v>964</v>
      </c>
      <c r="E620" t="s">
        <v>1014</v>
      </c>
      <c r="F620" s="86">
        <v>0</v>
      </c>
    </row>
    <row r="621" spans="1:6">
      <c r="A621">
        <v>2024</v>
      </c>
      <c r="B621" t="s">
        <v>1041</v>
      </c>
      <c r="C621" t="s">
        <v>1013</v>
      </c>
      <c r="D621" t="s">
        <v>964</v>
      </c>
      <c r="E621" t="s">
        <v>1014</v>
      </c>
      <c r="F621" s="86">
        <v>0</v>
      </c>
    </row>
    <row r="622" spans="1:6">
      <c r="A622">
        <v>2025</v>
      </c>
      <c r="B622" t="s">
        <v>1041</v>
      </c>
      <c r="C622" t="s">
        <v>1013</v>
      </c>
      <c r="D622" t="s">
        <v>964</v>
      </c>
      <c r="E622" t="s">
        <v>1014</v>
      </c>
      <c r="F622" s="86">
        <v>0</v>
      </c>
    </row>
    <row r="623" spans="1:6">
      <c r="A623">
        <v>2026</v>
      </c>
      <c r="B623" t="s">
        <v>1041</v>
      </c>
      <c r="C623" t="s">
        <v>1013</v>
      </c>
      <c r="D623" t="s">
        <v>964</v>
      </c>
      <c r="E623" t="s">
        <v>1014</v>
      </c>
      <c r="F623" s="86">
        <v>0</v>
      </c>
    </row>
    <row r="624" spans="1:6">
      <c r="A624">
        <v>2027</v>
      </c>
      <c r="B624" t="s">
        <v>1041</v>
      </c>
      <c r="C624" t="s">
        <v>1013</v>
      </c>
      <c r="D624" t="s">
        <v>964</v>
      </c>
      <c r="E624" t="s">
        <v>1014</v>
      </c>
      <c r="F624" s="86">
        <v>0</v>
      </c>
    </row>
    <row r="625" spans="1:6">
      <c r="A625">
        <v>2028</v>
      </c>
      <c r="B625" t="s">
        <v>1041</v>
      </c>
      <c r="C625" t="s">
        <v>1013</v>
      </c>
      <c r="D625" t="s">
        <v>964</v>
      </c>
      <c r="E625" t="s">
        <v>1014</v>
      </c>
      <c r="F625" s="86">
        <v>0</v>
      </c>
    </row>
    <row r="626" spans="1:6">
      <c r="A626">
        <v>2029</v>
      </c>
      <c r="B626" t="s">
        <v>1041</v>
      </c>
      <c r="C626" t="s">
        <v>1013</v>
      </c>
      <c r="D626" t="s">
        <v>964</v>
      </c>
      <c r="E626" t="s">
        <v>1014</v>
      </c>
      <c r="F626" s="86">
        <v>0</v>
      </c>
    </row>
    <row r="627" spans="1:6">
      <c r="A627">
        <v>2030</v>
      </c>
      <c r="B627" t="s">
        <v>1041</v>
      </c>
      <c r="C627" t="s">
        <v>1013</v>
      </c>
      <c r="D627" t="s">
        <v>964</v>
      </c>
      <c r="E627" t="s">
        <v>1014</v>
      </c>
      <c r="F627" s="86">
        <v>0</v>
      </c>
    </row>
    <row r="628" spans="1:6">
      <c r="A628">
        <v>2031</v>
      </c>
      <c r="B628" t="s">
        <v>1041</v>
      </c>
      <c r="C628" t="s">
        <v>1013</v>
      </c>
      <c r="D628" t="s">
        <v>964</v>
      </c>
      <c r="E628" t="s">
        <v>1014</v>
      </c>
      <c r="F628" s="86">
        <v>0</v>
      </c>
    </row>
    <row r="629" spans="1:6">
      <c r="A629">
        <v>2032</v>
      </c>
      <c r="B629" t="s">
        <v>1041</v>
      </c>
      <c r="C629" t="s">
        <v>1013</v>
      </c>
      <c r="D629" t="s">
        <v>964</v>
      </c>
      <c r="E629" t="s">
        <v>1014</v>
      </c>
      <c r="F629" s="86">
        <v>0</v>
      </c>
    </row>
    <row r="630" spans="1:6">
      <c r="A630">
        <v>2033</v>
      </c>
      <c r="B630" t="s">
        <v>1041</v>
      </c>
      <c r="C630" t="s">
        <v>1013</v>
      </c>
      <c r="D630" t="s">
        <v>964</v>
      </c>
      <c r="E630" t="s">
        <v>1014</v>
      </c>
      <c r="F630" s="86">
        <v>0</v>
      </c>
    </row>
    <row r="631" spans="1:6">
      <c r="A631">
        <v>2034</v>
      </c>
      <c r="B631" t="s">
        <v>1041</v>
      </c>
      <c r="C631" t="s">
        <v>1013</v>
      </c>
      <c r="D631" t="s">
        <v>964</v>
      </c>
      <c r="E631" t="s">
        <v>1014</v>
      </c>
      <c r="F631" s="86">
        <v>0</v>
      </c>
    </row>
    <row r="632" spans="1:6">
      <c r="A632">
        <v>2035</v>
      </c>
      <c r="B632" t="s">
        <v>1041</v>
      </c>
      <c r="C632" t="s">
        <v>1013</v>
      </c>
      <c r="D632" t="s">
        <v>964</v>
      </c>
      <c r="E632" t="s">
        <v>1014</v>
      </c>
      <c r="F632" s="86">
        <v>0</v>
      </c>
    </row>
    <row r="633" spans="1:6">
      <c r="A633">
        <v>2036</v>
      </c>
      <c r="B633" t="s">
        <v>1041</v>
      </c>
      <c r="C633" t="s">
        <v>1013</v>
      </c>
      <c r="D633" t="s">
        <v>964</v>
      </c>
      <c r="E633" t="s">
        <v>1014</v>
      </c>
      <c r="F633" s="86">
        <v>0</v>
      </c>
    </row>
    <row r="634" spans="1:6">
      <c r="A634">
        <v>2037</v>
      </c>
      <c r="B634" t="s">
        <v>1041</v>
      </c>
      <c r="C634" t="s">
        <v>1013</v>
      </c>
      <c r="D634" t="s">
        <v>964</v>
      </c>
      <c r="E634" t="s">
        <v>1014</v>
      </c>
      <c r="F634" s="86">
        <v>0</v>
      </c>
    </row>
    <row r="635" spans="1:6">
      <c r="A635">
        <v>2038</v>
      </c>
      <c r="B635" t="s">
        <v>1041</v>
      </c>
      <c r="C635" t="s">
        <v>1013</v>
      </c>
      <c r="D635" t="s">
        <v>964</v>
      </c>
      <c r="E635" t="s">
        <v>1014</v>
      </c>
      <c r="F635" s="86">
        <v>0</v>
      </c>
    </row>
    <row r="636" spans="1:6">
      <c r="A636">
        <v>2039</v>
      </c>
      <c r="B636" t="s">
        <v>1041</v>
      </c>
      <c r="C636" t="s">
        <v>1013</v>
      </c>
      <c r="D636" t="s">
        <v>964</v>
      </c>
      <c r="E636" t="s">
        <v>1014</v>
      </c>
      <c r="F636" s="86">
        <v>0</v>
      </c>
    </row>
    <row r="637" spans="1:6">
      <c r="A637">
        <v>2040</v>
      </c>
      <c r="B637" t="s">
        <v>1041</v>
      </c>
      <c r="C637" t="s">
        <v>1013</v>
      </c>
      <c r="D637" t="s">
        <v>964</v>
      </c>
      <c r="E637" t="s">
        <v>1014</v>
      </c>
      <c r="F637" s="86">
        <v>0</v>
      </c>
    </row>
    <row r="638" spans="1:6">
      <c r="A638">
        <v>2041</v>
      </c>
      <c r="B638" t="s">
        <v>1041</v>
      </c>
      <c r="C638" t="s">
        <v>1013</v>
      </c>
      <c r="D638" t="s">
        <v>964</v>
      </c>
      <c r="E638" t="s">
        <v>1014</v>
      </c>
      <c r="F638" s="86">
        <v>0</v>
      </c>
    </row>
    <row r="639" spans="1:6">
      <c r="A639">
        <v>2042</v>
      </c>
      <c r="B639" t="s">
        <v>1041</v>
      </c>
      <c r="C639" t="s">
        <v>1013</v>
      </c>
      <c r="D639" t="s">
        <v>964</v>
      </c>
      <c r="E639" t="s">
        <v>1014</v>
      </c>
      <c r="F639" s="86">
        <v>0</v>
      </c>
    </row>
    <row r="640" spans="1:6">
      <c r="A640">
        <v>2043</v>
      </c>
      <c r="B640" t="s">
        <v>1041</v>
      </c>
      <c r="C640" t="s">
        <v>1013</v>
      </c>
      <c r="D640" t="s">
        <v>964</v>
      </c>
      <c r="E640" t="s">
        <v>1014</v>
      </c>
      <c r="F640" s="86">
        <v>0</v>
      </c>
    </row>
    <row r="641" spans="1:6">
      <c r="A641">
        <v>2044</v>
      </c>
      <c r="B641" t="s">
        <v>1041</v>
      </c>
      <c r="C641" t="s">
        <v>1013</v>
      </c>
      <c r="D641" t="s">
        <v>964</v>
      </c>
      <c r="E641" t="s">
        <v>1014</v>
      </c>
      <c r="F641" s="86">
        <v>0</v>
      </c>
    </row>
    <row r="642" spans="1:6">
      <c r="A642">
        <v>2045</v>
      </c>
      <c r="B642" t="s">
        <v>1041</v>
      </c>
      <c r="C642" t="s">
        <v>1013</v>
      </c>
      <c r="D642" t="s">
        <v>964</v>
      </c>
      <c r="E642" t="s">
        <v>1014</v>
      </c>
      <c r="F642" s="86">
        <v>0</v>
      </c>
    </row>
    <row r="643" spans="1:6">
      <c r="A643">
        <v>2046</v>
      </c>
      <c r="B643" t="s">
        <v>1041</v>
      </c>
      <c r="C643" t="s">
        <v>1013</v>
      </c>
      <c r="D643" t="s">
        <v>964</v>
      </c>
      <c r="E643" t="s">
        <v>1014</v>
      </c>
      <c r="F643" s="86">
        <v>0</v>
      </c>
    </row>
    <row r="644" spans="1:6">
      <c r="A644">
        <v>2047</v>
      </c>
      <c r="B644" t="s">
        <v>1041</v>
      </c>
      <c r="C644" t="s">
        <v>1013</v>
      </c>
      <c r="D644" t="s">
        <v>964</v>
      </c>
      <c r="E644" t="s">
        <v>1014</v>
      </c>
      <c r="F644" s="86">
        <v>0</v>
      </c>
    </row>
    <row r="645" spans="1:6">
      <c r="A645">
        <v>2048</v>
      </c>
      <c r="B645" t="s">
        <v>1041</v>
      </c>
      <c r="C645" t="s">
        <v>1013</v>
      </c>
      <c r="D645" t="s">
        <v>964</v>
      </c>
      <c r="E645" t="s">
        <v>1014</v>
      </c>
      <c r="F645" s="86">
        <v>0</v>
      </c>
    </row>
    <row r="646" spans="1:6">
      <c r="A646">
        <v>2049</v>
      </c>
      <c r="B646" t="s">
        <v>1041</v>
      </c>
      <c r="C646" t="s">
        <v>1013</v>
      </c>
      <c r="D646" t="s">
        <v>964</v>
      </c>
      <c r="E646" t="s">
        <v>1014</v>
      </c>
      <c r="F646" s="86">
        <v>0</v>
      </c>
    </row>
    <row r="647" spans="1:6">
      <c r="A647">
        <v>2050</v>
      </c>
      <c r="B647" t="s">
        <v>1041</v>
      </c>
      <c r="C647" t="s">
        <v>1013</v>
      </c>
      <c r="D647" t="s">
        <v>964</v>
      </c>
      <c r="E647" t="s">
        <v>1014</v>
      </c>
      <c r="F647" s="86">
        <v>0</v>
      </c>
    </row>
    <row r="648" spans="1:6">
      <c r="A648">
        <v>2017</v>
      </c>
      <c r="B648" t="s">
        <v>1042</v>
      </c>
      <c r="C648" t="s">
        <v>1013</v>
      </c>
      <c r="D648" t="s">
        <v>964</v>
      </c>
      <c r="E648" t="s">
        <v>1014</v>
      </c>
      <c r="F648" s="86">
        <v>25819.5796636165</v>
      </c>
    </row>
    <row r="649" spans="1:6">
      <c r="A649">
        <v>2018</v>
      </c>
      <c r="B649" t="s">
        <v>1042</v>
      </c>
      <c r="C649" t="s">
        <v>1013</v>
      </c>
      <c r="D649" t="s">
        <v>964</v>
      </c>
      <c r="E649" t="s">
        <v>1014</v>
      </c>
      <c r="F649" s="86">
        <v>24883.1632986396</v>
      </c>
    </row>
    <row r="650" spans="1:6">
      <c r="A650">
        <v>2019</v>
      </c>
      <c r="B650" t="s">
        <v>1042</v>
      </c>
      <c r="C650" t="s">
        <v>1013</v>
      </c>
      <c r="D650" t="s">
        <v>964</v>
      </c>
      <c r="E650" t="s">
        <v>1014</v>
      </c>
      <c r="F650" s="86">
        <v>23911.215205046999</v>
      </c>
    </row>
    <row r="651" spans="1:6">
      <c r="A651">
        <v>2020</v>
      </c>
      <c r="B651" t="s">
        <v>1042</v>
      </c>
      <c r="C651" t="s">
        <v>1013</v>
      </c>
      <c r="D651" t="s">
        <v>964</v>
      </c>
      <c r="E651" t="s">
        <v>1014</v>
      </c>
      <c r="F651" s="86">
        <v>22936.9019833321</v>
      </c>
    </row>
    <row r="652" spans="1:6">
      <c r="A652">
        <v>2021</v>
      </c>
      <c r="B652" t="s">
        <v>1042</v>
      </c>
      <c r="C652" t="s">
        <v>1013</v>
      </c>
      <c r="D652" t="s">
        <v>964</v>
      </c>
      <c r="E652" t="s">
        <v>1014</v>
      </c>
      <c r="F652" s="86">
        <v>21931.976291000399</v>
      </c>
    </row>
    <row r="653" spans="1:6">
      <c r="A653">
        <v>2022</v>
      </c>
      <c r="B653" t="s">
        <v>1042</v>
      </c>
      <c r="C653" t="s">
        <v>1013</v>
      </c>
      <c r="D653" t="s">
        <v>964</v>
      </c>
      <c r="E653" t="s">
        <v>1014</v>
      </c>
      <c r="F653" s="86">
        <v>20900.186175316001</v>
      </c>
    </row>
    <row r="654" spans="1:6">
      <c r="A654">
        <v>2023</v>
      </c>
      <c r="B654" t="s">
        <v>1042</v>
      </c>
      <c r="C654" t="s">
        <v>1013</v>
      </c>
      <c r="D654" t="s">
        <v>964</v>
      </c>
      <c r="E654" t="s">
        <v>1014</v>
      </c>
      <c r="F654" s="86">
        <v>19857.075561784601</v>
      </c>
    </row>
    <row r="655" spans="1:6">
      <c r="A655">
        <v>2024</v>
      </c>
      <c r="B655" t="s">
        <v>1042</v>
      </c>
      <c r="C655" t="s">
        <v>1013</v>
      </c>
      <c r="D655" t="s">
        <v>964</v>
      </c>
      <c r="E655" t="s">
        <v>1014</v>
      </c>
      <c r="F655" s="86">
        <v>18833.9041597055</v>
      </c>
    </row>
    <row r="656" spans="1:6">
      <c r="A656">
        <v>2025</v>
      </c>
      <c r="B656" t="s">
        <v>1042</v>
      </c>
      <c r="C656" t="s">
        <v>1013</v>
      </c>
      <c r="D656" t="s">
        <v>964</v>
      </c>
      <c r="E656" t="s">
        <v>1014</v>
      </c>
      <c r="F656" s="86">
        <v>17855.3925473034</v>
      </c>
    </row>
    <row r="657" spans="1:6">
      <c r="A657">
        <v>2026</v>
      </c>
      <c r="B657" t="s">
        <v>1042</v>
      </c>
      <c r="C657" t="s">
        <v>1013</v>
      </c>
      <c r="D657" t="s">
        <v>964</v>
      </c>
      <c r="E657" t="s">
        <v>1014</v>
      </c>
      <c r="F657" s="86">
        <v>16946.9832633847</v>
      </c>
    </row>
    <row r="658" spans="1:6">
      <c r="A658">
        <v>2027</v>
      </c>
      <c r="B658" t="s">
        <v>1042</v>
      </c>
      <c r="C658" t="s">
        <v>1013</v>
      </c>
      <c r="D658" t="s">
        <v>964</v>
      </c>
      <c r="E658" t="s">
        <v>1014</v>
      </c>
      <c r="F658" s="86">
        <v>16124.8644592563</v>
      </c>
    </row>
    <row r="659" spans="1:6">
      <c r="A659">
        <v>2028</v>
      </c>
      <c r="B659" t="s">
        <v>1042</v>
      </c>
      <c r="C659" t="s">
        <v>1013</v>
      </c>
      <c r="D659" t="s">
        <v>964</v>
      </c>
      <c r="E659" t="s">
        <v>1014</v>
      </c>
      <c r="F659" s="86">
        <v>15408.5772447362</v>
      </c>
    </row>
    <row r="660" spans="1:6">
      <c r="A660">
        <v>2029</v>
      </c>
      <c r="B660" t="s">
        <v>1042</v>
      </c>
      <c r="C660" t="s">
        <v>1013</v>
      </c>
      <c r="D660" t="s">
        <v>964</v>
      </c>
      <c r="E660" t="s">
        <v>1014</v>
      </c>
      <c r="F660" s="86">
        <v>14821.797116404799</v>
      </c>
    </row>
    <row r="661" spans="1:6">
      <c r="A661">
        <v>2030</v>
      </c>
      <c r="B661" t="s">
        <v>1042</v>
      </c>
      <c r="C661" t="s">
        <v>1013</v>
      </c>
      <c r="D661" t="s">
        <v>964</v>
      </c>
      <c r="E661" t="s">
        <v>1014</v>
      </c>
      <c r="F661" s="86">
        <v>14334.2499806953</v>
      </c>
    </row>
    <row r="662" spans="1:6">
      <c r="A662">
        <v>2031</v>
      </c>
      <c r="B662" t="s">
        <v>1042</v>
      </c>
      <c r="C662" t="s">
        <v>1013</v>
      </c>
      <c r="D662" t="s">
        <v>964</v>
      </c>
      <c r="E662" t="s">
        <v>1014</v>
      </c>
      <c r="F662" s="86">
        <v>13950.398682887801</v>
      </c>
    </row>
    <row r="663" spans="1:6">
      <c r="A663">
        <v>2032</v>
      </c>
      <c r="B663" t="s">
        <v>1042</v>
      </c>
      <c r="C663" t="s">
        <v>1013</v>
      </c>
      <c r="D663" t="s">
        <v>964</v>
      </c>
      <c r="E663" t="s">
        <v>1014</v>
      </c>
      <c r="F663" s="86">
        <v>13655.802092809799</v>
      </c>
    </row>
    <row r="664" spans="1:6">
      <c r="A664">
        <v>2033</v>
      </c>
      <c r="B664" t="s">
        <v>1042</v>
      </c>
      <c r="C664" t="s">
        <v>1013</v>
      </c>
      <c r="D664" t="s">
        <v>964</v>
      </c>
      <c r="E664" t="s">
        <v>1014</v>
      </c>
      <c r="F664" s="86">
        <v>13425.8650275534</v>
      </c>
    </row>
    <row r="665" spans="1:6">
      <c r="A665">
        <v>2034</v>
      </c>
      <c r="B665" t="s">
        <v>1042</v>
      </c>
      <c r="C665" t="s">
        <v>1013</v>
      </c>
      <c r="D665" t="s">
        <v>964</v>
      </c>
      <c r="E665" t="s">
        <v>1014</v>
      </c>
      <c r="F665" s="86">
        <v>13242.574339135899</v>
      </c>
    </row>
    <row r="666" spans="1:6">
      <c r="A666">
        <v>2035</v>
      </c>
      <c r="B666" t="s">
        <v>1042</v>
      </c>
      <c r="C666" t="s">
        <v>1013</v>
      </c>
      <c r="D666" t="s">
        <v>964</v>
      </c>
      <c r="E666" t="s">
        <v>1014</v>
      </c>
      <c r="F666" s="86">
        <v>13079.6405679199</v>
      </c>
    </row>
    <row r="667" spans="1:6">
      <c r="A667">
        <v>2036</v>
      </c>
      <c r="B667" t="s">
        <v>1042</v>
      </c>
      <c r="C667" t="s">
        <v>1013</v>
      </c>
      <c r="D667" t="s">
        <v>964</v>
      </c>
      <c r="E667" t="s">
        <v>1014</v>
      </c>
      <c r="F667" s="86">
        <v>12923.689831740199</v>
      </c>
    </row>
    <row r="668" spans="1:6">
      <c r="A668">
        <v>2037</v>
      </c>
      <c r="B668" t="s">
        <v>1042</v>
      </c>
      <c r="C668" t="s">
        <v>1013</v>
      </c>
      <c r="D668" t="s">
        <v>964</v>
      </c>
      <c r="E668" t="s">
        <v>1014</v>
      </c>
      <c r="F668" s="86">
        <v>12789.591153175899</v>
      </c>
    </row>
    <row r="669" spans="1:6">
      <c r="A669">
        <v>2038</v>
      </c>
      <c r="B669" t="s">
        <v>1042</v>
      </c>
      <c r="C669" t="s">
        <v>1013</v>
      </c>
      <c r="D669" t="s">
        <v>964</v>
      </c>
      <c r="E669" t="s">
        <v>1014</v>
      </c>
      <c r="F669" s="86">
        <v>12652.9956446954</v>
      </c>
    </row>
    <row r="670" spans="1:6">
      <c r="A670">
        <v>2039</v>
      </c>
      <c r="B670" t="s">
        <v>1042</v>
      </c>
      <c r="C670" t="s">
        <v>1013</v>
      </c>
      <c r="D670" t="s">
        <v>964</v>
      </c>
      <c r="E670" t="s">
        <v>1014</v>
      </c>
      <c r="F670" s="86">
        <v>12521.416342922101</v>
      </c>
    </row>
    <row r="671" spans="1:6">
      <c r="A671">
        <v>2040</v>
      </c>
      <c r="B671" t="s">
        <v>1042</v>
      </c>
      <c r="C671" t="s">
        <v>1013</v>
      </c>
      <c r="D671" t="s">
        <v>964</v>
      </c>
      <c r="E671" t="s">
        <v>1014</v>
      </c>
      <c r="F671" s="86">
        <v>12388.675438096599</v>
      </c>
    </row>
    <row r="672" spans="1:6">
      <c r="A672">
        <v>2041</v>
      </c>
      <c r="B672" t="s">
        <v>1042</v>
      </c>
      <c r="C672" t="s">
        <v>1013</v>
      </c>
      <c r="D672" t="s">
        <v>964</v>
      </c>
      <c r="E672" t="s">
        <v>1014</v>
      </c>
      <c r="F672" s="86">
        <v>12246.5092098068</v>
      </c>
    </row>
    <row r="673" spans="1:6">
      <c r="A673">
        <v>2042</v>
      </c>
      <c r="B673" t="s">
        <v>1042</v>
      </c>
      <c r="C673" t="s">
        <v>1013</v>
      </c>
      <c r="D673" t="s">
        <v>964</v>
      </c>
      <c r="E673" t="s">
        <v>1014</v>
      </c>
      <c r="F673" s="86">
        <v>12098.018039557899</v>
      </c>
    </row>
    <row r="674" spans="1:6">
      <c r="A674">
        <v>2043</v>
      </c>
      <c r="B674" t="s">
        <v>1042</v>
      </c>
      <c r="C674" t="s">
        <v>1013</v>
      </c>
      <c r="D674" t="s">
        <v>964</v>
      </c>
      <c r="E674" t="s">
        <v>1014</v>
      </c>
      <c r="F674" s="86">
        <v>11951.8865741233</v>
      </c>
    </row>
    <row r="675" spans="1:6">
      <c r="A675">
        <v>2044</v>
      </c>
      <c r="B675" t="s">
        <v>1042</v>
      </c>
      <c r="C675" t="s">
        <v>1013</v>
      </c>
      <c r="D675" t="s">
        <v>964</v>
      </c>
      <c r="E675" t="s">
        <v>1014</v>
      </c>
      <c r="F675" s="86">
        <v>11800.851931310601</v>
      </c>
    </row>
    <row r="676" spans="1:6">
      <c r="A676">
        <v>2045</v>
      </c>
      <c r="B676" t="s">
        <v>1042</v>
      </c>
      <c r="C676" t="s">
        <v>1013</v>
      </c>
      <c r="D676" t="s">
        <v>964</v>
      </c>
      <c r="E676" t="s">
        <v>1014</v>
      </c>
      <c r="F676" s="86">
        <v>11649.640868734699</v>
      </c>
    </row>
    <row r="677" spans="1:6">
      <c r="A677">
        <v>2046</v>
      </c>
      <c r="B677" t="s">
        <v>1042</v>
      </c>
      <c r="C677" t="s">
        <v>1013</v>
      </c>
      <c r="D677" t="s">
        <v>964</v>
      </c>
      <c r="E677" t="s">
        <v>1014</v>
      </c>
      <c r="F677" s="86">
        <v>11478.960448085199</v>
      </c>
    </row>
    <row r="678" spans="1:6">
      <c r="A678">
        <v>2047</v>
      </c>
      <c r="B678" t="s">
        <v>1042</v>
      </c>
      <c r="C678" t="s">
        <v>1013</v>
      </c>
      <c r="D678" t="s">
        <v>964</v>
      </c>
      <c r="E678" t="s">
        <v>1014</v>
      </c>
      <c r="F678" s="86">
        <v>11311.4810274355</v>
      </c>
    </row>
    <row r="679" spans="1:6">
      <c r="A679">
        <v>2048</v>
      </c>
      <c r="B679" t="s">
        <v>1042</v>
      </c>
      <c r="C679" t="s">
        <v>1013</v>
      </c>
      <c r="D679" t="s">
        <v>964</v>
      </c>
      <c r="E679" t="s">
        <v>1014</v>
      </c>
      <c r="F679" s="86">
        <v>11145.937976732601</v>
      </c>
    </row>
    <row r="680" spans="1:6">
      <c r="A680">
        <v>2049</v>
      </c>
      <c r="B680" t="s">
        <v>1042</v>
      </c>
      <c r="C680" t="s">
        <v>1013</v>
      </c>
      <c r="D680" t="s">
        <v>964</v>
      </c>
      <c r="E680" t="s">
        <v>1014</v>
      </c>
      <c r="F680" s="86">
        <v>10978.494368911501</v>
      </c>
    </row>
    <row r="681" spans="1:6">
      <c r="A681">
        <v>2050</v>
      </c>
      <c r="B681" t="s">
        <v>1042</v>
      </c>
      <c r="C681" t="s">
        <v>1013</v>
      </c>
      <c r="D681" t="s">
        <v>964</v>
      </c>
      <c r="E681" t="s">
        <v>1014</v>
      </c>
      <c r="F681" s="86">
        <v>10810.610585660599</v>
      </c>
    </row>
    <row r="682" spans="1:6">
      <c r="A682">
        <v>2017</v>
      </c>
      <c r="B682" t="s">
        <v>1043</v>
      </c>
      <c r="C682" t="s">
        <v>1013</v>
      </c>
      <c r="D682" t="s">
        <v>964</v>
      </c>
      <c r="E682" t="s">
        <v>1014</v>
      </c>
      <c r="F682" s="86">
        <v>209094.261587838</v>
      </c>
    </row>
    <row r="683" spans="1:6">
      <c r="A683">
        <v>2018</v>
      </c>
      <c r="B683" t="s">
        <v>1043</v>
      </c>
      <c r="C683" t="s">
        <v>1013</v>
      </c>
      <c r="D683" t="s">
        <v>964</v>
      </c>
      <c r="E683" t="s">
        <v>1014</v>
      </c>
      <c r="F683" s="86">
        <v>201785.57875393599</v>
      </c>
    </row>
    <row r="684" spans="1:6">
      <c r="A684">
        <v>2019</v>
      </c>
      <c r="B684" t="s">
        <v>1043</v>
      </c>
      <c r="C684" t="s">
        <v>1013</v>
      </c>
      <c r="D684" t="s">
        <v>964</v>
      </c>
      <c r="E684" t="s">
        <v>1014</v>
      </c>
      <c r="F684" s="86">
        <v>194340.593814908</v>
      </c>
    </row>
    <row r="685" spans="1:6">
      <c r="A685">
        <v>2020</v>
      </c>
      <c r="B685" t="s">
        <v>1043</v>
      </c>
      <c r="C685" t="s">
        <v>1013</v>
      </c>
      <c r="D685" t="s">
        <v>964</v>
      </c>
      <c r="E685" t="s">
        <v>1014</v>
      </c>
      <c r="F685" s="86">
        <v>186721.556015418</v>
      </c>
    </row>
    <row r="686" spans="1:6">
      <c r="A686">
        <v>2021</v>
      </c>
      <c r="B686" t="s">
        <v>1043</v>
      </c>
      <c r="C686" t="s">
        <v>1013</v>
      </c>
      <c r="D686" t="s">
        <v>964</v>
      </c>
      <c r="E686" t="s">
        <v>1014</v>
      </c>
      <c r="F686" s="86">
        <v>178997.821192573</v>
      </c>
    </row>
    <row r="687" spans="1:6">
      <c r="A687">
        <v>2022</v>
      </c>
      <c r="B687" t="s">
        <v>1043</v>
      </c>
      <c r="C687" t="s">
        <v>1013</v>
      </c>
      <c r="D687" t="s">
        <v>964</v>
      </c>
      <c r="E687" t="s">
        <v>1014</v>
      </c>
      <c r="F687" s="86">
        <v>171189.23193439</v>
      </c>
    </row>
    <row r="688" spans="1:6">
      <c r="A688">
        <v>2023</v>
      </c>
      <c r="B688" t="s">
        <v>1043</v>
      </c>
      <c r="C688" t="s">
        <v>1013</v>
      </c>
      <c r="D688" t="s">
        <v>964</v>
      </c>
      <c r="E688" t="s">
        <v>1014</v>
      </c>
      <c r="F688" s="86">
        <v>163337.56254788901</v>
      </c>
    </row>
    <row r="689" spans="1:6">
      <c r="A689">
        <v>2024</v>
      </c>
      <c r="B689" t="s">
        <v>1043</v>
      </c>
      <c r="C689" t="s">
        <v>1013</v>
      </c>
      <c r="D689" t="s">
        <v>964</v>
      </c>
      <c r="E689" t="s">
        <v>1014</v>
      </c>
      <c r="F689" s="86">
        <v>155584.352714571</v>
      </c>
    </row>
    <row r="690" spans="1:6">
      <c r="A690">
        <v>2025</v>
      </c>
      <c r="B690" t="s">
        <v>1043</v>
      </c>
      <c r="C690" t="s">
        <v>1013</v>
      </c>
      <c r="D690" t="s">
        <v>964</v>
      </c>
      <c r="E690" t="s">
        <v>1014</v>
      </c>
      <c r="F690" s="86">
        <v>148111.704790627</v>
      </c>
    </row>
    <row r="691" spans="1:6">
      <c r="A691">
        <v>2026</v>
      </c>
      <c r="B691" t="s">
        <v>1043</v>
      </c>
      <c r="C691" t="s">
        <v>1013</v>
      </c>
      <c r="D691" t="s">
        <v>964</v>
      </c>
      <c r="E691" t="s">
        <v>1014</v>
      </c>
      <c r="F691" s="86">
        <v>141136.780631623</v>
      </c>
    </row>
    <row r="692" spans="1:6">
      <c r="A692">
        <v>2027</v>
      </c>
      <c r="B692" t="s">
        <v>1043</v>
      </c>
      <c r="C692" t="s">
        <v>1013</v>
      </c>
      <c r="D692" t="s">
        <v>964</v>
      </c>
      <c r="E692" t="s">
        <v>1014</v>
      </c>
      <c r="F692" s="86">
        <v>134862.18944684201</v>
      </c>
    </row>
    <row r="693" spans="1:6">
      <c r="A693">
        <v>2028</v>
      </c>
      <c r="B693" t="s">
        <v>1043</v>
      </c>
      <c r="C693" t="s">
        <v>1013</v>
      </c>
      <c r="D693" t="s">
        <v>964</v>
      </c>
      <c r="E693" t="s">
        <v>1014</v>
      </c>
      <c r="F693" s="86">
        <v>129470.387440889</v>
      </c>
    </row>
    <row r="694" spans="1:6">
      <c r="A694">
        <v>2029</v>
      </c>
      <c r="B694" t="s">
        <v>1043</v>
      </c>
      <c r="C694" t="s">
        <v>1013</v>
      </c>
      <c r="D694" t="s">
        <v>964</v>
      </c>
      <c r="E694" t="s">
        <v>1014</v>
      </c>
      <c r="F694" s="86">
        <v>125012.630975334</v>
      </c>
    </row>
    <row r="695" spans="1:6">
      <c r="A695">
        <v>2030</v>
      </c>
      <c r="B695" t="s">
        <v>1043</v>
      </c>
      <c r="C695" t="s">
        <v>1013</v>
      </c>
      <c r="D695" t="s">
        <v>964</v>
      </c>
      <c r="E695" t="s">
        <v>1014</v>
      </c>
      <c r="F695" s="86">
        <v>121498.815095577</v>
      </c>
    </row>
    <row r="696" spans="1:6">
      <c r="A696">
        <v>2031</v>
      </c>
      <c r="B696" t="s">
        <v>1043</v>
      </c>
      <c r="C696" t="s">
        <v>1013</v>
      </c>
      <c r="D696" t="s">
        <v>964</v>
      </c>
      <c r="E696" t="s">
        <v>1014</v>
      </c>
      <c r="F696" s="86">
        <v>118856.67297498899</v>
      </c>
    </row>
    <row r="697" spans="1:6">
      <c r="A697">
        <v>2032</v>
      </c>
      <c r="B697" t="s">
        <v>1043</v>
      </c>
      <c r="C697" t="s">
        <v>1013</v>
      </c>
      <c r="D697" t="s">
        <v>964</v>
      </c>
      <c r="E697" t="s">
        <v>1014</v>
      </c>
      <c r="F697" s="86">
        <v>116922.98408013899</v>
      </c>
    </row>
    <row r="698" spans="1:6">
      <c r="A698">
        <v>2033</v>
      </c>
      <c r="B698" t="s">
        <v>1043</v>
      </c>
      <c r="C698" t="s">
        <v>1013</v>
      </c>
      <c r="D698" t="s">
        <v>964</v>
      </c>
      <c r="E698" t="s">
        <v>1014</v>
      </c>
      <c r="F698" s="86">
        <v>115551.52471021999</v>
      </c>
    </row>
    <row r="699" spans="1:6">
      <c r="A699">
        <v>2034</v>
      </c>
      <c r="B699" t="s">
        <v>1043</v>
      </c>
      <c r="C699" t="s">
        <v>1013</v>
      </c>
      <c r="D699" t="s">
        <v>964</v>
      </c>
      <c r="E699" t="s">
        <v>1014</v>
      </c>
      <c r="F699" s="86">
        <v>114553.183955878</v>
      </c>
    </row>
    <row r="700" spans="1:6">
      <c r="A700">
        <v>2035</v>
      </c>
      <c r="B700" t="s">
        <v>1043</v>
      </c>
      <c r="C700" t="s">
        <v>1013</v>
      </c>
      <c r="D700" t="s">
        <v>964</v>
      </c>
      <c r="E700" t="s">
        <v>1014</v>
      </c>
      <c r="F700" s="86">
        <v>113770.201165401</v>
      </c>
    </row>
    <row r="701" spans="1:6">
      <c r="A701">
        <v>2036</v>
      </c>
      <c r="B701" t="s">
        <v>1043</v>
      </c>
      <c r="C701" t="s">
        <v>1013</v>
      </c>
      <c r="D701" t="s">
        <v>964</v>
      </c>
      <c r="E701" t="s">
        <v>1014</v>
      </c>
      <c r="F701" s="86">
        <v>113064.90461006299</v>
      </c>
    </row>
    <row r="702" spans="1:6">
      <c r="A702">
        <v>2037</v>
      </c>
      <c r="B702" t="s">
        <v>1043</v>
      </c>
      <c r="C702" t="s">
        <v>1013</v>
      </c>
      <c r="D702" t="s">
        <v>964</v>
      </c>
      <c r="E702" t="s">
        <v>1014</v>
      </c>
      <c r="F702" s="86">
        <v>112404.405138099</v>
      </c>
    </row>
    <row r="703" spans="1:6">
      <c r="A703">
        <v>2038</v>
      </c>
      <c r="B703" t="s">
        <v>1043</v>
      </c>
      <c r="C703" t="s">
        <v>1013</v>
      </c>
      <c r="D703" t="s">
        <v>964</v>
      </c>
      <c r="E703" t="s">
        <v>1014</v>
      </c>
      <c r="F703" s="86">
        <v>111752.460548396</v>
      </c>
    </row>
    <row r="704" spans="1:6">
      <c r="A704">
        <v>2039</v>
      </c>
      <c r="B704" t="s">
        <v>1043</v>
      </c>
      <c r="C704" t="s">
        <v>1013</v>
      </c>
      <c r="D704" t="s">
        <v>964</v>
      </c>
      <c r="E704" t="s">
        <v>1014</v>
      </c>
      <c r="F704" s="86">
        <v>111103.662112283</v>
      </c>
    </row>
    <row r="705" spans="1:6">
      <c r="A705">
        <v>2040</v>
      </c>
      <c r="B705" t="s">
        <v>1043</v>
      </c>
      <c r="C705" t="s">
        <v>1013</v>
      </c>
      <c r="D705" t="s">
        <v>964</v>
      </c>
      <c r="E705" t="s">
        <v>1014</v>
      </c>
      <c r="F705" s="86">
        <v>110430.713989107</v>
      </c>
    </row>
    <row r="706" spans="1:6">
      <c r="A706">
        <v>2041</v>
      </c>
      <c r="B706" t="s">
        <v>1043</v>
      </c>
      <c r="C706" t="s">
        <v>1013</v>
      </c>
      <c r="D706" t="s">
        <v>964</v>
      </c>
      <c r="E706" t="s">
        <v>1014</v>
      </c>
      <c r="F706" s="86">
        <v>109717.838306326</v>
      </c>
    </row>
    <row r="707" spans="1:6">
      <c r="A707">
        <v>2042</v>
      </c>
      <c r="B707" t="s">
        <v>1043</v>
      </c>
      <c r="C707" t="s">
        <v>1013</v>
      </c>
      <c r="D707" t="s">
        <v>964</v>
      </c>
      <c r="E707" t="s">
        <v>1014</v>
      </c>
      <c r="F707" s="86">
        <v>108958.73152053999</v>
      </c>
    </row>
    <row r="708" spans="1:6">
      <c r="A708">
        <v>2043</v>
      </c>
      <c r="B708" t="s">
        <v>1043</v>
      </c>
      <c r="C708" t="s">
        <v>1013</v>
      </c>
      <c r="D708" t="s">
        <v>964</v>
      </c>
      <c r="E708" t="s">
        <v>1014</v>
      </c>
      <c r="F708" s="86">
        <v>108167.899687656</v>
      </c>
    </row>
    <row r="709" spans="1:6">
      <c r="A709">
        <v>2044</v>
      </c>
      <c r="B709" t="s">
        <v>1043</v>
      </c>
      <c r="C709" t="s">
        <v>1013</v>
      </c>
      <c r="D709" t="s">
        <v>964</v>
      </c>
      <c r="E709" t="s">
        <v>1014</v>
      </c>
      <c r="F709" s="86">
        <v>107331.12343916199</v>
      </c>
    </row>
    <row r="710" spans="1:6">
      <c r="A710">
        <v>2045</v>
      </c>
      <c r="B710" t="s">
        <v>1043</v>
      </c>
      <c r="C710" t="s">
        <v>1013</v>
      </c>
      <c r="D710" t="s">
        <v>964</v>
      </c>
      <c r="E710" t="s">
        <v>1014</v>
      </c>
      <c r="F710" s="86">
        <v>106476.74790965801</v>
      </c>
    </row>
    <row r="711" spans="1:6">
      <c r="A711">
        <v>2046</v>
      </c>
      <c r="B711" t="s">
        <v>1043</v>
      </c>
      <c r="C711" t="s">
        <v>1013</v>
      </c>
      <c r="D711" t="s">
        <v>964</v>
      </c>
      <c r="E711" t="s">
        <v>1014</v>
      </c>
      <c r="F711" s="86">
        <v>105592.74681033099</v>
      </c>
    </row>
    <row r="712" spans="1:6">
      <c r="A712">
        <v>2047</v>
      </c>
      <c r="B712" t="s">
        <v>1043</v>
      </c>
      <c r="C712" t="s">
        <v>1013</v>
      </c>
      <c r="D712" t="s">
        <v>964</v>
      </c>
      <c r="E712" t="s">
        <v>1014</v>
      </c>
      <c r="F712" s="86">
        <v>104662.058812598</v>
      </c>
    </row>
    <row r="713" spans="1:6">
      <c r="A713">
        <v>2048</v>
      </c>
      <c r="B713" t="s">
        <v>1043</v>
      </c>
      <c r="C713" t="s">
        <v>1013</v>
      </c>
      <c r="D713" t="s">
        <v>964</v>
      </c>
      <c r="E713" t="s">
        <v>1014</v>
      </c>
      <c r="F713" s="86">
        <v>103697.002093157</v>
      </c>
    </row>
    <row r="714" spans="1:6">
      <c r="A714">
        <v>2049</v>
      </c>
      <c r="B714" t="s">
        <v>1043</v>
      </c>
      <c r="C714" t="s">
        <v>1013</v>
      </c>
      <c r="D714" t="s">
        <v>964</v>
      </c>
      <c r="E714" t="s">
        <v>1014</v>
      </c>
      <c r="F714" s="86">
        <v>102700.54831979</v>
      </c>
    </row>
    <row r="715" spans="1:6">
      <c r="A715">
        <v>2050</v>
      </c>
      <c r="B715" t="s">
        <v>1043</v>
      </c>
      <c r="C715" t="s">
        <v>1013</v>
      </c>
      <c r="D715" t="s">
        <v>964</v>
      </c>
      <c r="E715" t="s">
        <v>1014</v>
      </c>
      <c r="F715" s="86">
        <v>101669.737765597</v>
      </c>
    </row>
    <row r="716" spans="1:6">
      <c r="A716">
        <v>2017</v>
      </c>
      <c r="B716" t="s">
        <v>1044</v>
      </c>
      <c r="C716" t="s">
        <v>1013</v>
      </c>
      <c r="D716" t="s">
        <v>964</v>
      </c>
      <c r="E716" t="s">
        <v>1014</v>
      </c>
      <c r="F716" s="86">
        <v>130581.60025598999</v>
      </c>
    </row>
    <row r="717" spans="1:6">
      <c r="A717">
        <v>2018</v>
      </c>
      <c r="B717" t="s">
        <v>1044</v>
      </c>
      <c r="C717" t="s">
        <v>1013</v>
      </c>
      <c r="D717" t="s">
        <v>964</v>
      </c>
      <c r="E717" t="s">
        <v>1014</v>
      </c>
      <c r="F717" s="86">
        <v>125845.66451842</v>
      </c>
    </row>
    <row r="718" spans="1:6">
      <c r="A718">
        <v>2019</v>
      </c>
      <c r="B718" t="s">
        <v>1044</v>
      </c>
      <c r="C718" t="s">
        <v>1013</v>
      </c>
      <c r="D718" t="s">
        <v>964</v>
      </c>
      <c r="E718" t="s">
        <v>1014</v>
      </c>
      <c r="F718" s="86">
        <v>120930.010863506</v>
      </c>
    </row>
    <row r="719" spans="1:6">
      <c r="A719">
        <v>2020</v>
      </c>
      <c r="B719" t="s">
        <v>1044</v>
      </c>
      <c r="C719" t="s">
        <v>1013</v>
      </c>
      <c r="D719" t="s">
        <v>964</v>
      </c>
      <c r="E719" t="s">
        <v>1014</v>
      </c>
      <c r="F719" s="86">
        <v>116002.369692785</v>
      </c>
    </row>
    <row r="720" spans="1:6">
      <c r="A720">
        <v>2021</v>
      </c>
      <c r="B720" t="s">
        <v>1044</v>
      </c>
      <c r="C720" t="s">
        <v>1013</v>
      </c>
      <c r="D720" t="s">
        <v>964</v>
      </c>
      <c r="E720" t="s">
        <v>1014</v>
      </c>
      <c r="F720" s="86">
        <v>110919.872158315</v>
      </c>
    </row>
    <row r="721" spans="1:6">
      <c r="A721">
        <v>2022</v>
      </c>
      <c r="B721" t="s">
        <v>1044</v>
      </c>
      <c r="C721" t="s">
        <v>1013</v>
      </c>
      <c r="D721" t="s">
        <v>964</v>
      </c>
      <c r="E721" t="s">
        <v>1014</v>
      </c>
      <c r="F721" s="86">
        <v>105701.463383899</v>
      </c>
    </row>
    <row r="722" spans="1:6">
      <c r="A722">
        <v>2023</v>
      </c>
      <c r="B722" t="s">
        <v>1044</v>
      </c>
      <c r="C722" t="s">
        <v>1013</v>
      </c>
      <c r="D722" t="s">
        <v>964</v>
      </c>
      <c r="E722" t="s">
        <v>1014</v>
      </c>
      <c r="F722" s="86">
        <v>100425.738146353</v>
      </c>
    </row>
    <row r="723" spans="1:6">
      <c r="A723">
        <v>2024</v>
      </c>
      <c r="B723" t="s">
        <v>1044</v>
      </c>
      <c r="C723" t="s">
        <v>1013</v>
      </c>
      <c r="D723" t="s">
        <v>964</v>
      </c>
      <c r="E723" t="s">
        <v>1014</v>
      </c>
      <c r="F723" s="86">
        <v>95250.762935108898</v>
      </c>
    </row>
    <row r="724" spans="1:6">
      <c r="A724">
        <v>2025</v>
      </c>
      <c r="B724" t="s">
        <v>1044</v>
      </c>
      <c r="C724" t="s">
        <v>1013</v>
      </c>
      <c r="D724" t="s">
        <v>964</v>
      </c>
      <c r="E724" t="s">
        <v>1014</v>
      </c>
      <c r="F724" s="86">
        <v>90301.528260584295</v>
      </c>
    </row>
    <row r="725" spans="1:6">
      <c r="A725">
        <v>2026</v>
      </c>
      <c r="B725" t="s">
        <v>1044</v>
      </c>
      <c r="C725" t="s">
        <v>1013</v>
      </c>
      <c r="D725" t="s">
        <v>964</v>
      </c>
      <c r="E725" t="s">
        <v>1014</v>
      </c>
      <c r="F725" s="86">
        <v>85706.655476318701</v>
      </c>
    </row>
    <row r="726" spans="1:6">
      <c r="A726">
        <v>2027</v>
      </c>
      <c r="B726" t="s">
        <v>1044</v>
      </c>
      <c r="C726" t="s">
        <v>1013</v>
      </c>
      <c r="D726" t="s">
        <v>964</v>
      </c>
      <c r="E726" t="s">
        <v>1014</v>
      </c>
      <c r="F726" s="86">
        <v>81547.966649493101</v>
      </c>
    </row>
    <row r="727" spans="1:6">
      <c r="A727">
        <v>2028</v>
      </c>
      <c r="B727" t="s">
        <v>1044</v>
      </c>
      <c r="C727" t="s">
        <v>1013</v>
      </c>
      <c r="D727" t="s">
        <v>964</v>
      </c>
      <c r="E727" t="s">
        <v>1014</v>
      </c>
      <c r="F727" s="86">
        <v>77924.210783545393</v>
      </c>
    </row>
    <row r="728" spans="1:6">
      <c r="A728">
        <v>2029</v>
      </c>
      <c r="B728" t="s">
        <v>1044</v>
      </c>
      <c r="C728" t="s">
        <v>1013</v>
      </c>
      <c r="D728" t="s">
        <v>964</v>
      </c>
      <c r="E728" t="s">
        <v>1014</v>
      </c>
      <c r="F728" s="86">
        <v>74955.041468719297</v>
      </c>
    </row>
    <row r="729" spans="1:6">
      <c r="A729">
        <v>2030</v>
      </c>
      <c r="B729" t="s">
        <v>1044</v>
      </c>
      <c r="C729" t="s">
        <v>1013</v>
      </c>
      <c r="D729" t="s">
        <v>964</v>
      </c>
      <c r="E729" t="s">
        <v>1014</v>
      </c>
      <c r="F729" s="86">
        <v>72487.322865576294</v>
      </c>
    </row>
    <row r="730" spans="1:6">
      <c r="A730">
        <v>2031</v>
      </c>
      <c r="B730" t="s">
        <v>1044</v>
      </c>
      <c r="C730" t="s">
        <v>1013</v>
      </c>
      <c r="D730" t="s">
        <v>964</v>
      </c>
      <c r="E730" t="s">
        <v>1014</v>
      </c>
      <c r="F730" s="86">
        <v>70543.564679445699</v>
      </c>
    </row>
    <row r="731" spans="1:6">
      <c r="A731">
        <v>2032</v>
      </c>
      <c r="B731" t="s">
        <v>1044</v>
      </c>
      <c r="C731" t="s">
        <v>1013</v>
      </c>
      <c r="D731" t="s">
        <v>964</v>
      </c>
      <c r="E731" t="s">
        <v>1014</v>
      </c>
      <c r="F731" s="86">
        <v>69050.725846261295</v>
      </c>
    </row>
    <row r="732" spans="1:6">
      <c r="A732">
        <v>2033</v>
      </c>
      <c r="B732" t="s">
        <v>1044</v>
      </c>
      <c r="C732" t="s">
        <v>1013</v>
      </c>
      <c r="D732" t="s">
        <v>964</v>
      </c>
      <c r="E732" t="s">
        <v>1014</v>
      </c>
      <c r="F732" s="86">
        <v>67884.462314205797</v>
      </c>
    </row>
    <row r="733" spans="1:6">
      <c r="A733">
        <v>2034</v>
      </c>
      <c r="B733" t="s">
        <v>1044</v>
      </c>
      <c r="C733" t="s">
        <v>1013</v>
      </c>
      <c r="D733" t="s">
        <v>964</v>
      </c>
      <c r="E733" t="s">
        <v>1014</v>
      </c>
      <c r="F733" s="86">
        <v>66953.759951180196</v>
      </c>
    </row>
    <row r="734" spans="1:6">
      <c r="A734">
        <v>2035</v>
      </c>
      <c r="B734" t="s">
        <v>1044</v>
      </c>
      <c r="C734" t="s">
        <v>1013</v>
      </c>
      <c r="D734" t="s">
        <v>964</v>
      </c>
      <c r="E734" t="s">
        <v>1014</v>
      </c>
      <c r="F734" s="86">
        <v>66125.778584707499</v>
      </c>
    </row>
    <row r="735" spans="1:6">
      <c r="A735">
        <v>2036</v>
      </c>
      <c r="B735" t="s">
        <v>1044</v>
      </c>
      <c r="C735" t="s">
        <v>1013</v>
      </c>
      <c r="D735" t="s">
        <v>964</v>
      </c>
      <c r="E735" t="s">
        <v>1014</v>
      </c>
      <c r="F735" s="86">
        <v>65332.9882997678</v>
      </c>
    </row>
    <row r="736" spans="1:6">
      <c r="A736">
        <v>2037</v>
      </c>
      <c r="B736" t="s">
        <v>1044</v>
      </c>
      <c r="C736" t="s">
        <v>1013</v>
      </c>
      <c r="D736" t="s">
        <v>964</v>
      </c>
      <c r="E736" t="s">
        <v>1014</v>
      </c>
      <c r="F736" s="86">
        <v>64650.605206726897</v>
      </c>
    </row>
    <row r="737" spans="1:6">
      <c r="A737">
        <v>2038</v>
      </c>
      <c r="B737" t="s">
        <v>1044</v>
      </c>
      <c r="C737" t="s">
        <v>1013</v>
      </c>
      <c r="D737" t="s">
        <v>964</v>
      </c>
      <c r="E737" t="s">
        <v>1014</v>
      </c>
      <c r="F737" s="86">
        <v>63955.657937479999</v>
      </c>
    </row>
    <row r="738" spans="1:6">
      <c r="A738">
        <v>2039</v>
      </c>
      <c r="B738" t="s">
        <v>1044</v>
      </c>
      <c r="C738" t="s">
        <v>1013</v>
      </c>
      <c r="D738" t="s">
        <v>964</v>
      </c>
      <c r="E738" t="s">
        <v>1014</v>
      </c>
      <c r="F738" s="86">
        <v>63286.173284345597</v>
      </c>
    </row>
    <row r="739" spans="1:6">
      <c r="A739">
        <v>2040</v>
      </c>
      <c r="B739" t="s">
        <v>1044</v>
      </c>
      <c r="C739" t="s">
        <v>1013</v>
      </c>
      <c r="D739" t="s">
        <v>964</v>
      </c>
      <c r="E739" t="s">
        <v>1014</v>
      </c>
      <c r="F739" s="86">
        <v>62611.010102045802</v>
      </c>
    </row>
    <row r="740" spans="1:6">
      <c r="A740">
        <v>2041</v>
      </c>
      <c r="B740" t="s">
        <v>1044</v>
      </c>
      <c r="C740" t="s">
        <v>1013</v>
      </c>
      <c r="D740" t="s">
        <v>964</v>
      </c>
      <c r="E740" t="s">
        <v>1014</v>
      </c>
      <c r="F740" s="86">
        <v>61888.469163457499</v>
      </c>
    </row>
    <row r="741" spans="1:6">
      <c r="A741">
        <v>2042</v>
      </c>
      <c r="B741" t="s">
        <v>1044</v>
      </c>
      <c r="C741" t="s">
        <v>1013</v>
      </c>
      <c r="D741" t="s">
        <v>964</v>
      </c>
      <c r="E741" t="s">
        <v>1014</v>
      </c>
      <c r="F741" s="86">
        <v>61134.274513048098</v>
      </c>
    </row>
    <row r="742" spans="1:6">
      <c r="A742">
        <v>2043</v>
      </c>
      <c r="B742" t="s">
        <v>1044</v>
      </c>
      <c r="C742" t="s">
        <v>1013</v>
      </c>
      <c r="D742" t="s">
        <v>964</v>
      </c>
      <c r="E742" t="s">
        <v>1014</v>
      </c>
      <c r="F742" s="86">
        <v>60392.348786419803</v>
      </c>
    </row>
    <row r="743" spans="1:6">
      <c r="A743">
        <v>2044</v>
      </c>
      <c r="B743" t="s">
        <v>1044</v>
      </c>
      <c r="C743" t="s">
        <v>1013</v>
      </c>
      <c r="D743" t="s">
        <v>964</v>
      </c>
      <c r="E743" t="s">
        <v>1014</v>
      </c>
      <c r="F743" s="86">
        <v>59626.0369659551</v>
      </c>
    </row>
    <row r="744" spans="1:6">
      <c r="A744">
        <v>2045</v>
      </c>
      <c r="B744" t="s">
        <v>1044</v>
      </c>
      <c r="C744" t="s">
        <v>1013</v>
      </c>
      <c r="D744" t="s">
        <v>964</v>
      </c>
      <c r="E744" t="s">
        <v>1014</v>
      </c>
      <c r="F744" s="86">
        <v>58859.249139120802</v>
      </c>
    </row>
    <row r="745" spans="1:6">
      <c r="A745">
        <v>2046</v>
      </c>
      <c r="B745" t="s">
        <v>1044</v>
      </c>
      <c r="C745" t="s">
        <v>1013</v>
      </c>
      <c r="D745" t="s">
        <v>964</v>
      </c>
      <c r="E745" t="s">
        <v>1014</v>
      </c>
      <c r="F745" s="86">
        <v>57994.504245488199</v>
      </c>
    </row>
    <row r="746" spans="1:6">
      <c r="A746">
        <v>2047</v>
      </c>
      <c r="B746" t="s">
        <v>1044</v>
      </c>
      <c r="C746" t="s">
        <v>1013</v>
      </c>
      <c r="D746" t="s">
        <v>964</v>
      </c>
      <c r="E746" t="s">
        <v>1014</v>
      </c>
      <c r="F746" s="86">
        <v>57146.355292341897</v>
      </c>
    </row>
    <row r="747" spans="1:6">
      <c r="A747">
        <v>2048</v>
      </c>
      <c r="B747" t="s">
        <v>1044</v>
      </c>
      <c r="C747" t="s">
        <v>1013</v>
      </c>
      <c r="D747" t="s">
        <v>964</v>
      </c>
      <c r="E747" t="s">
        <v>1014</v>
      </c>
      <c r="F747" s="86">
        <v>56308.386799324799</v>
      </c>
    </row>
    <row r="748" spans="1:6">
      <c r="A748">
        <v>2049</v>
      </c>
      <c r="B748" t="s">
        <v>1044</v>
      </c>
      <c r="C748" t="s">
        <v>1013</v>
      </c>
      <c r="D748" t="s">
        <v>964</v>
      </c>
      <c r="E748" t="s">
        <v>1014</v>
      </c>
      <c r="F748" s="86">
        <v>55461.178718139003</v>
      </c>
    </row>
    <row r="749" spans="1:6">
      <c r="A749">
        <v>2050</v>
      </c>
      <c r="B749" t="s">
        <v>1044</v>
      </c>
      <c r="C749" t="s">
        <v>1013</v>
      </c>
      <c r="D749" t="s">
        <v>964</v>
      </c>
      <c r="E749" t="s">
        <v>1014</v>
      </c>
      <c r="F749" s="86">
        <v>54612.0620293752</v>
      </c>
    </row>
    <row r="750" spans="1:6">
      <c r="A750">
        <v>2017</v>
      </c>
      <c r="B750" t="s">
        <v>1045</v>
      </c>
      <c r="C750" t="s">
        <v>1013</v>
      </c>
      <c r="D750" t="s">
        <v>964</v>
      </c>
      <c r="E750" t="s">
        <v>1014</v>
      </c>
      <c r="F750" s="86">
        <v>0</v>
      </c>
    </row>
    <row r="751" spans="1:6">
      <c r="A751">
        <v>2018</v>
      </c>
      <c r="B751" t="s">
        <v>1045</v>
      </c>
      <c r="C751" t="s">
        <v>1013</v>
      </c>
      <c r="D751" t="s">
        <v>964</v>
      </c>
      <c r="E751" t="s">
        <v>1014</v>
      </c>
      <c r="F751" s="86">
        <v>0</v>
      </c>
    </row>
    <row r="752" spans="1:6">
      <c r="A752">
        <v>2019</v>
      </c>
      <c r="B752" t="s">
        <v>1045</v>
      </c>
      <c r="C752" t="s">
        <v>1013</v>
      </c>
      <c r="D752" t="s">
        <v>964</v>
      </c>
      <c r="E752" t="s">
        <v>1014</v>
      </c>
      <c r="F752" s="86">
        <v>0</v>
      </c>
    </row>
    <row r="753" spans="1:6">
      <c r="A753">
        <v>2020</v>
      </c>
      <c r="B753" t="s">
        <v>1045</v>
      </c>
      <c r="C753" t="s">
        <v>1013</v>
      </c>
      <c r="D753" t="s">
        <v>964</v>
      </c>
      <c r="E753" t="s">
        <v>1014</v>
      </c>
      <c r="F753" s="86">
        <v>0</v>
      </c>
    </row>
    <row r="754" spans="1:6">
      <c r="A754">
        <v>2021</v>
      </c>
      <c r="B754" t="s">
        <v>1045</v>
      </c>
      <c r="C754" t="s">
        <v>1013</v>
      </c>
      <c r="D754" t="s">
        <v>964</v>
      </c>
      <c r="E754" t="s">
        <v>1014</v>
      </c>
      <c r="F754" s="86">
        <v>0</v>
      </c>
    </row>
    <row r="755" spans="1:6">
      <c r="A755">
        <v>2022</v>
      </c>
      <c r="B755" t="s">
        <v>1045</v>
      </c>
      <c r="C755" t="s">
        <v>1013</v>
      </c>
      <c r="D755" t="s">
        <v>964</v>
      </c>
      <c r="E755" t="s">
        <v>1014</v>
      </c>
      <c r="F755" s="86">
        <v>0</v>
      </c>
    </row>
    <row r="756" spans="1:6">
      <c r="A756">
        <v>2023</v>
      </c>
      <c r="B756" t="s">
        <v>1045</v>
      </c>
      <c r="C756" t="s">
        <v>1013</v>
      </c>
      <c r="D756" t="s">
        <v>964</v>
      </c>
      <c r="E756" t="s">
        <v>1014</v>
      </c>
      <c r="F756" s="86">
        <v>0</v>
      </c>
    </row>
    <row r="757" spans="1:6">
      <c r="A757">
        <v>2024</v>
      </c>
      <c r="B757" t="s">
        <v>1045</v>
      </c>
      <c r="C757" t="s">
        <v>1013</v>
      </c>
      <c r="D757" t="s">
        <v>964</v>
      </c>
      <c r="E757" t="s">
        <v>1014</v>
      </c>
      <c r="F757" s="86">
        <v>0</v>
      </c>
    </row>
    <row r="758" spans="1:6">
      <c r="A758">
        <v>2025</v>
      </c>
      <c r="B758" t="s">
        <v>1045</v>
      </c>
      <c r="C758" t="s">
        <v>1013</v>
      </c>
      <c r="D758" t="s">
        <v>964</v>
      </c>
      <c r="E758" t="s">
        <v>1014</v>
      </c>
      <c r="F758" s="86">
        <v>0</v>
      </c>
    </row>
    <row r="759" spans="1:6">
      <c r="A759">
        <v>2026</v>
      </c>
      <c r="B759" t="s">
        <v>1045</v>
      </c>
      <c r="C759" t="s">
        <v>1013</v>
      </c>
      <c r="D759" t="s">
        <v>964</v>
      </c>
      <c r="E759" t="s">
        <v>1014</v>
      </c>
      <c r="F759" s="86">
        <v>0</v>
      </c>
    </row>
    <row r="760" spans="1:6">
      <c r="A760">
        <v>2027</v>
      </c>
      <c r="B760" t="s">
        <v>1045</v>
      </c>
      <c r="C760" t="s">
        <v>1013</v>
      </c>
      <c r="D760" t="s">
        <v>964</v>
      </c>
      <c r="E760" t="s">
        <v>1014</v>
      </c>
      <c r="F760" s="86">
        <v>0</v>
      </c>
    </row>
    <row r="761" spans="1:6">
      <c r="A761">
        <v>2028</v>
      </c>
      <c r="B761" t="s">
        <v>1045</v>
      </c>
      <c r="C761" t="s">
        <v>1013</v>
      </c>
      <c r="D761" t="s">
        <v>964</v>
      </c>
      <c r="E761" t="s">
        <v>1014</v>
      </c>
      <c r="F761" s="86">
        <v>0</v>
      </c>
    </row>
    <row r="762" spans="1:6">
      <c r="A762">
        <v>2029</v>
      </c>
      <c r="B762" t="s">
        <v>1045</v>
      </c>
      <c r="C762" t="s">
        <v>1013</v>
      </c>
      <c r="D762" t="s">
        <v>964</v>
      </c>
      <c r="E762" t="s">
        <v>1014</v>
      </c>
      <c r="F762" s="86">
        <v>0</v>
      </c>
    </row>
    <row r="763" spans="1:6">
      <c r="A763">
        <v>2030</v>
      </c>
      <c r="B763" t="s">
        <v>1045</v>
      </c>
      <c r="C763" t="s">
        <v>1013</v>
      </c>
      <c r="D763" t="s">
        <v>964</v>
      </c>
      <c r="E763" t="s">
        <v>1014</v>
      </c>
      <c r="F763" s="86">
        <v>0</v>
      </c>
    </row>
    <row r="764" spans="1:6">
      <c r="A764">
        <v>2031</v>
      </c>
      <c r="B764" t="s">
        <v>1045</v>
      </c>
      <c r="C764" t="s">
        <v>1013</v>
      </c>
      <c r="D764" t="s">
        <v>964</v>
      </c>
      <c r="E764" t="s">
        <v>1014</v>
      </c>
      <c r="F764" s="86">
        <v>0</v>
      </c>
    </row>
    <row r="765" spans="1:6">
      <c r="A765">
        <v>2032</v>
      </c>
      <c r="B765" t="s">
        <v>1045</v>
      </c>
      <c r="C765" t="s">
        <v>1013</v>
      </c>
      <c r="D765" t="s">
        <v>964</v>
      </c>
      <c r="E765" t="s">
        <v>1014</v>
      </c>
      <c r="F765" s="86">
        <v>0</v>
      </c>
    </row>
    <row r="766" spans="1:6">
      <c r="A766">
        <v>2033</v>
      </c>
      <c r="B766" t="s">
        <v>1045</v>
      </c>
      <c r="C766" t="s">
        <v>1013</v>
      </c>
      <c r="D766" t="s">
        <v>964</v>
      </c>
      <c r="E766" t="s">
        <v>1014</v>
      </c>
      <c r="F766" s="86">
        <v>0</v>
      </c>
    </row>
    <row r="767" spans="1:6">
      <c r="A767">
        <v>2034</v>
      </c>
      <c r="B767" t="s">
        <v>1045</v>
      </c>
      <c r="C767" t="s">
        <v>1013</v>
      </c>
      <c r="D767" t="s">
        <v>964</v>
      </c>
      <c r="E767" t="s">
        <v>1014</v>
      </c>
      <c r="F767" s="86">
        <v>0</v>
      </c>
    </row>
    <row r="768" spans="1:6">
      <c r="A768">
        <v>2035</v>
      </c>
      <c r="B768" t="s">
        <v>1045</v>
      </c>
      <c r="C768" t="s">
        <v>1013</v>
      </c>
      <c r="D768" t="s">
        <v>964</v>
      </c>
      <c r="E768" t="s">
        <v>1014</v>
      </c>
      <c r="F768" s="86">
        <v>0</v>
      </c>
    </row>
    <row r="769" spans="1:6">
      <c r="A769">
        <v>2036</v>
      </c>
      <c r="B769" t="s">
        <v>1045</v>
      </c>
      <c r="C769" t="s">
        <v>1013</v>
      </c>
      <c r="D769" t="s">
        <v>964</v>
      </c>
      <c r="E769" t="s">
        <v>1014</v>
      </c>
      <c r="F769" s="86">
        <v>0</v>
      </c>
    </row>
    <row r="770" spans="1:6">
      <c r="A770">
        <v>2037</v>
      </c>
      <c r="B770" t="s">
        <v>1045</v>
      </c>
      <c r="C770" t="s">
        <v>1013</v>
      </c>
      <c r="D770" t="s">
        <v>964</v>
      </c>
      <c r="E770" t="s">
        <v>1014</v>
      </c>
      <c r="F770" s="86">
        <v>0</v>
      </c>
    </row>
    <row r="771" spans="1:6">
      <c r="A771">
        <v>2038</v>
      </c>
      <c r="B771" t="s">
        <v>1045</v>
      </c>
      <c r="C771" t="s">
        <v>1013</v>
      </c>
      <c r="D771" t="s">
        <v>964</v>
      </c>
      <c r="E771" t="s">
        <v>1014</v>
      </c>
      <c r="F771" s="86">
        <v>0</v>
      </c>
    </row>
    <row r="772" spans="1:6">
      <c r="A772">
        <v>2039</v>
      </c>
      <c r="B772" t="s">
        <v>1045</v>
      </c>
      <c r="C772" t="s">
        <v>1013</v>
      </c>
      <c r="D772" t="s">
        <v>964</v>
      </c>
      <c r="E772" t="s">
        <v>1014</v>
      </c>
      <c r="F772" s="86">
        <v>0</v>
      </c>
    </row>
    <row r="773" spans="1:6">
      <c r="A773">
        <v>2040</v>
      </c>
      <c r="B773" t="s">
        <v>1045</v>
      </c>
      <c r="C773" t="s">
        <v>1013</v>
      </c>
      <c r="D773" t="s">
        <v>964</v>
      </c>
      <c r="E773" t="s">
        <v>1014</v>
      </c>
      <c r="F773" s="86">
        <v>0</v>
      </c>
    </row>
    <row r="774" spans="1:6">
      <c r="A774">
        <v>2041</v>
      </c>
      <c r="B774" t="s">
        <v>1045</v>
      </c>
      <c r="C774" t="s">
        <v>1013</v>
      </c>
      <c r="D774" t="s">
        <v>964</v>
      </c>
      <c r="E774" t="s">
        <v>1014</v>
      </c>
      <c r="F774" s="86">
        <v>0</v>
      </c>
    </row>
    <row r="775" spans="1:6">
      <c r="A775">
        <v>2042</v>
      </c>
      <c r="B775" t="s">
        <v>1045</v>
      </c>
      <c r="C775" t="s">
        <v>1013</v>
      </c>
      <c r="D775" t="s">
        <v>964</v>
      </c>
      <c r="E775" t="s">
        <v>1014</v>
      </c>
      <c r="F775" s="86">
        <v>0</v>
      </c>
    </row>
    <row r="776" spans="1:6">
      <c r="A776">
        <v>2043</v>
      </c>
      <c r="B776" t="s">
        <v>1045</v>
      </c>
      <c r="C776" t="s">
        <v>1013</v>
      </c>
      <c r="D776" t="s">
        <v>964</v>
      </c>
      <c r="E776" t="s">
        <v>1014</v>
      </c>
      <c r="F776" s="86">
        <v>0</v>
      </c>
    </row>
    <row r="777" spans="1:6">
      <c r="A777">
        <v>2044</v>
      </c>
      <c r="B777" t="s">
        <v>1045</v>
      </c>
      <c r="C777" t="s">
        <v>1013</v>
      </c>
      <c r="D777" t="s">
        <v>964</v>
      </c>
      <c r="E777" t="s">
        <v>1014</v>
      </c>
      <c r="F777" s="86">
        <v>0</v>
      </c>
    </row>
    <row r="778" spans="1:6">
      <c r="A778">
        <v>2045</v>
      </c>
      <c r="B778" t="s">
        <v>1045</v>
      </c>
      <c r="C778" t="s">
        <v>1013</v>
      </c>
      <c r="D778" t="s">
        <v>964</v>
      </c>
      <c r="E778" t="s">
        <v>1014</v>
      </c>
      <c r="F778" s="86">
        <v>0</v>
      </c>
    </row>
    <row r="779" spans="1:6">
      <c r="A779">
        <v>2046</v>
      </c>
      <c r="B779" t="s">
        <v>1045</v>
      </c>
      <c r="C779" t="s">
        <v>1013</v>
      </c>
      <c r="D779" t="s">
        <v>964</v>
      </c>
      <c r="E779" t="s">
        <v>1014</v>
      </c>
      <c r="F779" s="86">
        <v>0</v>
      </c>
    </row>
    <row r="780" spans="1:6">
      <c r="A780">
        <v>2047</v>
      </c>
      <c r="B780" t="s">
        <v>1045</v>
      </c>
      <c r="C780" t="s">
        <v>1013</v>
      </c>
      <c r="D780" t="s">
        <v>964</v>
      </c>
      <c r="E780" t="s">
        <v>1014</v>
      </c>
      <c r="F780" s="86">
        <v>0</v>
      </c>
    </row>
    <row r="781" spans="1:6">
      <c r="A781">
        <v>2048</v>
      </c>
      <c r="B781" t="s">
        <v>1045</v>
      </c>
      <c r="C781" t="s">
        <v>1013</v>
      </c>
      <c r="D781" t="s">
        <v>964</v>
      </c>
      <c r="E781" t="s">
        <v>1014</v>
      </c>
      <c r="F781" s="86">
        <v>0</v>
      </c>
    </row>
    <row r="782" spans="1:6">
      <c r="A782">
        <v>2049</v>
      </c>
      <c r="B782" t="s">
        <v>1045</v>
      </c>
      <c r="C782" t="s">
        <v>1013</v>
      </c>
      <c r="D782" t="s">
        <v>964</v>
      </c>
      <c r="E782" t="s">
        <v>1014</v>
      </c>
      <c r="F782" s="86">
        <v>0</v>
      </c>
    </row>
    <row r="783" spans="1:6">
      <c r="A783">
        <v>2050</v>
      </c>
      <c r="B783" t="s">
        <v>1045</v>
      </c>
      <c r="C783" t="s">
        <v>1013</v>
      </c>
      <c r="D783" t="s">
        <v>964</v>
      </c>
      <c r="E783" t="s">
        <v>1014</v>
      </c>
      <c r="F783" s="86">
        <v>0</v>
      </c>
    </row>
    <row r="784" spans="1:6">
      <c r="A784">
        <v>2017</v>
      </c>
      <c r="B784" t="s">
        <v>1046</v>
      </c>
      <c r="C784" t="s">
        <v>1013</v>
      </c>
      <c r="D784" t="s">
        <v>964</v>
      </c>
      <c r="E784" t="s">
        <v>1014</v>
      </c>
      <c r="F784" s="86">
        <v>16364.996325132501</v>
      </c>
    </row>
    <row r="785" spans="1:6">
      <c r="A785">
        <v>2018</v>
      </c>
      <c r="B785" t="s">
        <v>1046</v>
      </c>
      <c r="C785" t="s">
        <v>1013</v>
      </c>
      <c r="D785" t="s">
        <v>964</v>
      </c>
      <c r="E785" t="s">
        <v>1014</v>
      </c>
      <c r="F785" s="86">
        <v>15747.402285407599</v>
      </c>
    </row>
    <row r="786" spans="1:6">
      <c r="A786">
        <v>2019</v>
      </c>
      <c r="B786" t="s">
        <v>1046</v>
      </c>
      <c r="C786" t="s">
        <v>1013</v>
      </c>
      <c r="D786" t="s">
        <v>964</v>
      </c>
      <c r="E786" t="s">
        <v>1014</v>
      </c>
      <c r="F786" s="86">
        <v>15122.617871968099</v>
      </c>
    </row>
    <row r="787" spans="1:6">
      <c r="A787">
        <v>2020</v>
      </c>
      <c r="B787" t="s">
        <v>1046</v>
      </c>
      <c r="C787" t="s">
        <v>1013</v>
      </c>
      <c r="D787" t="s">
        <v>964</v>
      </c>
      <c r="E787" t="s">
        <v>1014</v>
      </c>
      <c r="F787" s="86">
        <v>14469.167510572899</v>
      </c>
    </row>
    <row r="788" spans="1:6">
      <c r="A788">
        <v>2021</v>
      </c>
      <c r="B788" t="s">
        <v>1046</v>
      </c>
      <c r="C788" t="s">
        <v>1013</v>
      </c>
      <c r="D788" t="s">
        <v>964</v>
      </c>
      <c r="E788" t="s">
        <v>1014</v>
      </c>
      <c r="F788" s="86">
        <v>13809.3379392429</v>
      </c>
    </row>
    <row r="789" spans="1:6">
      <c r="A789">
        <v>2022</v>
      </c>
      <c r="B789" t="s">
        <v>1046</v>
      </c>
      <c r="C789" t="s">
        <v>1013</v>
      </c>
      <c r="D789" t="s">
        <v>964</v>
      </c>
      <c r="E789" t="s">
        <v>1014</v>
      </c>
      <c r="F789" s="86">
        <v>13140.4707207095</v>
      </c>
    </row>
    <row r="790" spans="1:6">
      <c r="A790">
        <v>2023</v>
      </c>
      <c r="B790" t="s">
        <v>1046</v>
      </c>
      <c r="C790" t="s">
        <v>1013</v>
      </c>
      <c r="D790" t="s">
        <v>964</v>
      </c>
      <c r="E790" t="s">
        <v>1014</v>
      </c>
      <c r="F790" s="86">
        <v>12467.215019306899</v>
      </c>
    </row>
    <row r="791" spans="1:6">
      <c r="A791">
        <v>2024</v>
      </c>
      <c r="B791" t="s">
        <v>1046</v>
      </c>
      <c r="C791" t="s">
        <v>1013</v>
      </c>
      <c r="D791" t="s">
        <v>964</v>
      </c>
      <c r="E791" t="s">
        <v>1014</v>
      </c>
      <c r="F791" s="86">
        <v>11794.532601552301</v>
      </c>
    </row>
    <row r="792" spans="1:6">
      <c r="A792">
        <v>2025</v>
      </c>
      <c r="B792" t="s">
        <v>1046</v>
      </c>
      <c r="C792" t="s">
        <v>1013</v>
      </c>
      <c r="D792" t="s">
        <v>964</v>
      </c>
      <c r="E792" t="s">
        <v>1014</v>
      </c>
      <c r="F792" s="86">
        <v>11145.211084882099</v>
      </c>
    </row>
    <row r="793" spans="1:6">
      <c r="A793">
        <v>2026</v>
      </c>
      <c r="B793" t="s">
        <v>1046</v>
      </c>
      <c r="C793" t="s">
        <v>1013</v>
      </c>
      <c r="D793" t="s">
        <v>964</v>
      </c>
      <c r="E793" t="s">
        <v>1014</v>
      </c>
      <c r="F793" s="86">
        <v>10531.4153796593</v>
      </c>
    </row>
    <row r="794" spans="1:6">
      <c r="A794">
        <v>2027</v>
      </c>
      <c r="B794" t="s">
        <v>1046</v>
      </c>
      <c r="C794" t="s">
        <v>1013</v>
      </c>
      <c r="D794" t="s">
        <v>964</v>
      </c>
      <c r="E794" t="s">
        <v>1014</v>
      </c>
      <c r="F794" s="86">
        <v>9968.2854472057297</v>
      </c>
    </row>
    <row r="795" spans="1:6">
      <c r="A795">
        <v>2028</v>
      </c>
      <c r="B795" t="s">
        <v>1046</v>
      </c>
      <c r="C795" t="s">
        <v>1013</v>
      </c>
      <c r="D795" t="s">
        <v>964</v>
      </c>
      <c r="E795" t="s">
        <v>1014</v>
      </c>
      <c r="F795" s="86">
        <v>9470.97849242552</v>
      </c>
    </row>
    <row r="796" spans="1:6">
      <c r="A796">
        <v>2029</v>
      </c>
      <c r="B796" t="s">
        <v>1046</v>
      </c>
      <c r="C796" t="s">
        <v>1013</v>
      </c>
      <c r="D796" t="s">
        <v>964</v>
      </c>
      <c r="E796" t="s">
        <v>1014</v>
      </c>
      <c r="F796" s="86">
        <v>9046.9463807755801</v>
      </c>
    </row>
    <row r="797" spans="1:6">
      <c r="A797">
        <v>2030</v>
      </c>
      <c r="B797" t="s">
        <v>1046</v>
      </c>
      <c r="C797" t="s">
        <v>1013</v>
      </c>
      <c r="D797" t="s">
        <v>964</v>
      </c>
      <c r="E797" t="s">
        <v>1014</v>
      </c>
      <c r="F797" s="86">
        <v>8704.7710778353503</v>
      </c>
    </row>
    <row r="798" spans="1:6">
      <c r="A798">
        <v>2031</v>
      </c>
      <c r="B798" t="s">
        <v>1046</v>
      </c>
      <c r="C798" t="s">
        <v>1013</v>
      </c>
      <c r="D798" t="s">
        <v>964</v>
      </c>
      <c r="E798" t="s">
        <v>1014</v>
      </c>
      <c r="F798" s="86">
        <v>8438.56396658216</v>
      </c>
    </row>
    <row r="799" spans="1:6">
      <c r="A799">
        <v>2032</v>
      </c>
      <c r="B799" t="s">
        <v>1046</v>
      </c>
      <c r="C799" t="s">
        <v>1013</v>
      </c>
      <c r="D799" t="s">
        <v>964</v>
      </c>
      <c r="E799" t="s">
        <v>1014</v>
      </c>
      <c r="F799" s="86">
        <v>8246.4075434752594</v>
      </c>
    </row>
    <row r="800" spans="1:6">
      <c r="A800">
        <v>2033</v>
      </c>
      <c r="B800" t="s">
        <v>1046</v>
      </c>
      <c r="C800" t="s">
        <v>1013</v>
      </c>
      <c r="D800" t="s">
        <v>964</v>
      </c>
      <c r="E800" t="s">
        <v>1014</v>
      </c>
      <c r="F800" s="86">
        <v>8105.7538318638399</v>
      </c>
    </row>
    <row r="801" spans="1:6">
      <c r="A801">
        <v>2034</v>
      </c>
      <c r="B801" t="s">
        <v>1046</v>
      </c>
      <c r="C801" t="s">
        <v>1013</v>
      </c>
      <c r="D801" t="s">
        <v>964</v>
      </c>
      <c r="E801" t="s">
        <v>1014</v>
      </c>
      <c r="F801" s="86">
        <v>8007.2814631056899</v>
      </c>
    </row>
    <row r="802" spans="1:6">
      <c r="A802">
        <v>2035</v>
      </c>
      <c r="B802" t="s">
        <v>1046</v>
      </c>
      <c r="C802" t="s">
        <v>1013</v>
      </c>
      <c r="D802" t="s">
        <v>964</v>
      </c>
      <c r="E802" t="s">
        <v>1014</v>
      </c>
      <c r="F802" s="86">
        <v>7931.4099872971401</v>
      </c>
    </row>
    <row r="803" spans="1:6">
      <c r="A803">
        <v>2036</v>
      </c>
      <c r="B803" t="s">
        <v>1046</v>
      </c>
      <c r="C803" t="s">
        <v>1013</v>
      </c>
      <c r="D803" t="s">
        <v>964</v>
      </c>
      <c r="E803" t="s">
        <v>1014</v>
      </c>
      <c r="F803" s="86">
        <v>7868.4045493430804</v>
      </c>
    </row>
    <row r="804" spans="1:6">
      <c r="A804">
        <v>2037</v>
      </c>
      <c r="B804" t="s">
        <v>1046</v>
      </c>
      <c r="C804" t="s">
        <v>1013</v>
      </c>
      <c r="D804" t="s">
        <v>964</v>
      </c>
      <c r="E804" t="s">
        <v>1014</v>
      </c>
      <c r="F804" s="86">
        <v>7808.0488252702598</v>
      </c>
    </row>
    <row r="805" spans="1:6">
      <c r="A805">
        <v>2038</v>
      </c>
      <c r="B805" t="s">
        <v>1046</v>
      </c>
      <c r="C805" t="s">
        <v>1013</v>
      </c>
      <c r="D805" t="s">
        <v>964</v>
      </c>
      <c r="E805" t="s">
        <v>1014</v>
      </c>
      <c r="F805" s="86">
        <v>7747.1191068611197</v>
      </c>
    </row>
    <row r="806" spans="1:6">
      <c r="A806">
        <v>2039</v>
      </c>
      <c r="B806" t="s">
        <v>1046</v>
      </c>
      <c r="C806" t="s">
        <v>1013</v>
      </c>
      <c r="D806" t="s">
        <v>964</v>
      </c>
      <c r="E806" t="s">
        <v>1014</v>
      </c>
      <c r="F806" s="86">
        <v>7692.2100233756901</v>
      </c>
    </row>
    <row r="807" spans="1:6">
      <c r="A807">
        <v>2040</v>
      </c>
      <c r="B807" t="s">
        <v>1046</v>
      </c>
      <c r="C807" t="s">
        <v>1013</v>
      </c>
      <c r="D807" t="s">
        <v>964</v>
      </c>
      <c r="E807" t="s">
        <v>1014</v>
      </c>
      <c r="F807" s="86">
        <v>7632.1486986974096</v>
      </c>
    </row>
    <row r="808" spans="1:6">
      <c r="A808">
        <v>2041</v>
      </c>
      <c r="B808" t="s">
        <v>1046</v>
      </c>
      <c r="C808" t="s">
        <v>1013</v>
      </c>
      <c r="D808" t="s">
        <v>964</v>
      </c>
      <c r="E808" t="s">
        <v>1014</v>
      </c>
      <c r="F808" s="86">
        <v>7568.6481839342296</v>
      </c>
    </row>
    <row r="809" spans="1:6">
      <c r="A809">
        <v>2042</v>
      </c>
      <c r="B809" t="s">
        <v>1046</v>
      </c>
      <c r="C809" t="s">
        <v>1013</v>
      </c>
      <c r="D809" t="s">
        <v>964</v>
      </c>
      <c r="E809" t="s">
        <v>1014</v>
      </c>
      <c r="F809" s="86">
        <v>7505.4518502681203</v>
      </c>
    </row>
    <row r="810" spans="1:6">
      <c r="A810">
        <v>2043</v>
      </c>
      <c r="B810" t="s">
        <v>1046</v>
      </c>
      <c r="C810" t="s">
        <v>1013</v>
      </c>
      <c r="D810" t="s">
        <v>964</v>
      </c>
      <c r="E810" t="s">
        <v>1014</v>
      </c>
      <c r="F810" s="86">
        <v>7437.8737008150501</v>
      </c>
    </row>
    <row r="811" spans="1:6">
      <c r="A811">
        <v>2044</v>
      </c>
      <c r="B811" t="s">
        <v>1046</v>
      </c>
      <c r="C811" t="s">
        <v>1013</v>
      </c>
      <c r="D811" t="s">
        <v>964</v>
      </c>
      <c r="E811" t="s">
        <v>1014</v>
      </c>
      <c r="F811" s="86">
        <v>7367.6404164791902</v>
      </c>
    </row>
    <row r="812" spans="1:6">
      <c r="A812">
        <v>2045</v>
      </c>
      <c r="B812" t="s">
        <v>1046</v>
      </c>
      <c r="C812" t="s">
        <v>1013</v>
      </c>
      <c r="D812" t="s">
        <v>964</v>
      </c>
      <c r="E812" t="s">
        <v>1014</v>
      </c>
      <c r="F812" s="86">
        <v>7297.2608598785</v>
      </c>
    </row>
    <row r="813" spans="1:6">
      <c r="A813">
        <v>2046</v>
      </c>
      <c r="B813" t="s">
        <v>1046</v>
      </c>
      <c r="C813" t="s">
        <v>1013</v>
      </c>
      <c r="D813" t="s">
        <v>964</v>
      </c>
      <c r="E813" t="s">
        <v>1014</v>
      </c>
      <c r="F813" s="86">
        <v>7223.0029725377599</v>
      </c>
    </row>
    <row r="814" spans="1:6">
      <c r="A814">
        <v>2047</v>
      </c>
      <c r="B814" t="s">
        <v>1046</v>
      </c>
      <c r="C814" t="s">
        <v>1013</v>
      </c>
      <c r="D814" t="s">
        <v>964</v>
      </c>
      <c r="E814" t="s">
        <v>1014</v>
      </c>
      <c r="F814" s="86">
        <v>7149.0763341301599</v>
      </c>
    </row>
    <row r="815" spans="1:6">
      <c r="A815">
        <v>2048</v>
      </c>
      <c r="B815" t="s">
        <v>1046</v>
      </c>
      <c r="C815" t="s">
        <v>1013</v>
      </c>
      <c r="D815" t="s">
        <v>964</v>
      </c>
      <c r="E815" t="s">
        <v>1014</v>
      </c>
      <c r="F815" s="86">
        <v>7073.2936602611599</v>
      </c>
    </row>
    <row r="816" spans="1:6">
      <c r="A816">
        <v>2049</v>
      </c>
      <c r="B816" t="s">
        <v>1046</v>
      </c>
      <c r="C816" t="s">
        <v>1013</v>
      </c>
      <c r="D816" t="s">
        <v>964</v>
      </c>
      <c r="E816" t="s">
        <v>1014</v>
      </c>
      <c r="F816" s="86">
        <v>6994.26675362692</v>
      </c>
    </row>
    <row r="817" spans="1:6">
      <c r="A817">
        <v>2050</v>
      </c>
      <c r="B817" t="s">
        <v>1046</v>
      </c>
      <c r="C817" t="s">
        <v>1013</v>
      </c>
      <c r="D817" t="s">
        <v>964</v>
      </c>
      <c r="E817" t="s">
        <v>1014</v>
      </c>
      <c r="F817" s="86">
        <v>6914.6819264390097</v>
      </c>
    </row>
    <row r="818" spans="1:6">
      <c r="A818">
        <v>2017</v>
      </c>
      <c r="B818" t="s">
        <v>1047</v>
      </c>
      <c r="C818" t="s">
        <v>1013</v>
      </c>
      <c r="D818" t="s">
        <v>964</v>
      </c>
      <c r="E818" t="s">
        <v>1014</v>
      </c>
      <c r="F818" s="86">
        <v>0</v>
      </c>
    </row>
    <row r="819" spans="1:6">
      <c r="A819">
        <v>2018</v>
      </c>
      <c r="B819" t="s">
        <v>1047</v>
      </c>
      <c r="C819" t="s">
        <v>1013</v>
      </c>
      <c r="D819" t="s">
        <v>964</v>
      </c>
      <c r="E819" t="s">
        <v>1014</v>
      </c>
      <c r="F819" s="86">
        <v>0</v>
      </c>
    </row>
    <row r="820" spans="1:6">
      <c r="A820">
        <v>2019</v>
      </c>
      <c r="B820" t="s">
        <v>1047</v>
      </c>
      <c r="C820" t="s">
        <v>1013</v>
      </c>
      <c r="D820" t="s">
        <v>964</v>
      </c>
      <c r="E820" t="s">
        <v>1014</v>
      </c>
      <c r="F820" s="86">
        <v>0</v>
      </c>
    </row>
    <row r="821" spans="1:6">
      <c r="A821">
        <v>2020</v>
      </c>
      <c r="B821" t="s">
        <v>1047</v>
      </c>
      <c r="C821" t="s">
        <v>1013</v>
      </c>
      <c r="D821" t="s">
        <v>964</v>
      </c>
      <c r="E821" t="s">
        <v>1014</v>
      </c>
      <c r="F821" s="86">
        <v>0</v>
      </c>
    </row>
    <row r="822" spans="1:6">
      <c r="A822">
        <v>2021</v>
      </c>
      <c r="B822" t="s">
        <v>1047</v>
      </c>
      <c r="C822" t="s">
        <v>1013</v>
      </c>
      <c r="D822" t="s">
        <v>964</v>
      </c>
      <c r="E822" t="s">
        <v>1014</v>
      </c>
      <c r="F822" s="86">
        <v>0</v>
      </c>
    </row>
    <row r="823" spans="1:6">
      <c r="A823">
        <v>2022</v>
      </c>
      <c r="B823" t="s">
        <v>1047</v>
      </c>
      <c r="C823" t="s">
        <v>1013</v>
      </c>
      <c r="D823" t="s">
        <v>964</v>
      </c>
      <c r="E823" t="s">
        <v>1014</v>
      </c>
      <c r="F823" s="86">
        <v>0</v>
      </c>
    </row>
    <row r="824" spans="1:6">
      <c r="A824">
        <v>2023</v>
      </c>
      <c r="B824" t="s">
        <v>1047</v>
      </c>
      <c r="C824" t="s">
        <v>1013</v>
      </c>
      <c r="D824" t="s">
        <v>964</v>
      </c>
      <c r="E824" t="s">
        <v>1014</v>
      </c>
      <c r="F824" s="86">
        <v>0</v>
      </c>
    </row>
    <row r="825" spans="1:6">
      <c r="A825">
        <v>2024</v>
      </c>
      <c r="B825" t="s">
        <v>1047</v>
      </c>
      <c r="C825" t="s">
        <v>1013</v>
      </c>
      <c r="D825" t="s">
        <v>964</v>
      </c>
      <c r="E825" t="s">
        <v>1014</v>
      </c>
      <c r="F825" s="86">
        <v>0</v>
      </c>
    </row>
    <row r="826" spans="1:6">
      <c r="A826">
        <v>2025</v>
      </c>
      <c r="B826" t="s">
        <v>1047</v>
      </c>
      <c r="C826" t="s">
        <v>1013</v>
      </c>
      <c r="D826" t="s">
        <v>964</v>
      </c>
      <c r="E826" t="s">
        <v>1014</v>
      </c>
      <c r="F826" s="86">
        <v>0</v>
      </c>
    </row>
    <row r="827" spans="1:6">
      <c r="A827">
        <v>2026</v>
      </c>
      <c r="B827" t="s">
        <v>1047</v>
      </c>
      <c r="C827" t="s">
        <v>1013</v>
      </c>
      <c r="D827" t="s">
        <v>964</v>
      </c>
      <c r="E827" t="s">
        <v>1014</v>
      </c>
      <c r="F827" s="86">
        <v>0</v>
      </c>
    </row>
    <row r="828" spans="1:6">
      <c r="A828">
        <v>2027</v>
      </c>
      <c r="B828" t="s">
        <v>1047</v>
      </c>
      <c r="C828" t="s">
        <v>1013</v>
      </c>
      <c r="D828" t="s">
        <v>964</v>
      </c>
      <c r="E828" t="s">
        <v>1014</v>
      </c>
      <c r="F828" s="86">
        <v>0</v>
      </c>
    </row>
    <row r="829" spans="1:6">
      <c r="A829">
        <v>2028</v>
      </c>
      <c r="B829" t="s">
        <v>1047</v>
      </c>
      <c r="C829" t="s">
        <v>1013</v>
      </c>
      <c r="D829" t="s">
        <v>964</v>
      </c>
      <c r="E829" t="s">
        <v>1014</v>
      </c>
      <c r="F829" s="86">
        <v>0</v>
      </c>
    </row>
    <row r="830" spans="1:6">
      <c r="A830">
        <v>2029</v>
      </c>
      <c r="B830" t="s">
        <v>1047</v>
      </c>
      <c r="C830" t="s">
        <v>1013</v>
      </c>
      <c r="D830" t="s">
        <v>964</v>
      </c>
      <c r="E830" t="s">
        <v>1014</v>
      </c>
      <c r="F830" s="86">
        <v>0</v>
      </c>
    </row>
    <row r="831" spans="1:6">
      <c r="A831">
        <v>2030</v>
      </c>
      <c r="B831" t="s">
        <v>1047</v>
      </c>
      <c r="C831" t="s">
        <v>1013</v>
      </c>
      <c r="D831" t="s">
        <v>964</v>
      </c>
      <c r="E831" t="s">
        <v>1014</v>
      </c>
      <c r="F831" s="86">
        <v>0</v>
      </c>
    </row>
    <row r="832" spans="1:6">
      <c r="A832">
        <v>2031</v>
      </c>
      <c r="B832" t="s">
        <v>1047</v>
      </c>
      <c r="C832" t="s">
        <v>1013</v>
      </c>
      <c r="D832" t="s">
        <v>964</v>
      </c>
      <c r="E832" t="s">
        <v>1014</v>
      </c>
      <c r="F832" s="86">
        <v>0</v>
      </c>
    </row>
    <row r="833" spans="1:6">
      <c r="A833">
        <v>2032</v>
      </c>
      <c r="B833" t="s">
        <v>1047</v>
      </c>
      <c r="C833" t="s">
        <v>1013</v>
      </c>
      <c r="D833" t="s">
        <v>964</v>
      </c>
      <c r="E833" t="s">
        <v>1014</v>
      </c>
      <c r="F833" s="86">
        <v>0</v>
      </c>
    </row>
    <row r="834" spans="1:6">
      <c r="A834">
        <v>2033</v>
      </c>
      <c r="B834" t="s">
        <v>1047</v>
      </c>
      <c r="C834" t="s">
        <v>1013</v>
      </c>
      <c r="D834" t="s">
        <v>964</v>
      </c>
      <c r="E834" t="s">
        <v>1014</v>
      </c>
      <c r="F834" s="86">
        <v>0</v>
      </c>
    </row>
    <row r="835" spans="1:6">
      <c r="A835">
        <v>2034</v>
      </c>
      <c r="B835" t="s">
        <v>1047</v>
      </c>
      <c r="C835" t="s">
        <v>1013</v>
      </c>
      <c r="D835" t="s">
        <v>964</v>
      </c>
      <c r="E835" t="s">
        <v>1014</v>
      </c>
      <c r="F835" s="86">
        <v>0</v>
      </c>
    </row>
    <row r="836" spans="1:6">
      <c r="A836">
        <v>2035</v>
      </c>
      <c r="B836" t="s">
        <v>1047</v>
      </c>
      <c r="C836" t="s">
        <v>1013</v>
      </c>
      <c r="D836" t="s">
        <v>964</v>
      </c>
      <c r="E836" t="s">
        <v>1014</v>
      </c>
      <c r="F836" s="86">
        <v>0</v>
      </c>
    </row>
    <row r="837" spans="1:6">
      <c r="A837">
        <v>2036</v>
      </c>
      <c r="B837" t="s">
        <v>1047</v>
      </c>
      <c r="C837" t="s">
        <v>1013</v>
      </c>
      <c r="D837" t="s">
        <v>964</v>
      </c>
      <c r="E837" t="s">
        <v>1014</v>
      </c>
      <c r="F837" s="86">
        <v>0</v>
      </c>
    </row>
    <row r="838" spans="1:6">
      <c r="A838">
        <v>2037</v>
      </c>
      <c r="B838" t="s">
        <v>1047</v>
      </c>
      <c r="C838" t="s">
        <v>1013</v>
      </c>
      <c r="D838" t="s">
        <v>964</v>
      </c>
      <c r="E838" t="s">
        <v>1014</v>
      </c>
      <c r="F838" s="86">
        <v>0</v>
      </c>
    </row>
    <row r="839" spans="1:6">
      <c r="A839">
        <v>2038</v>
      </c>
      <c r="B839" t="s">
        <v>1047</v>
      </c>
      <c r="C839" t="s">
        <v>1013</v>
      </c>
      <c r="D839" t="s">
        <v>964</v>
      </c>
      <c r="E839" t="s">
        <v>1014</v>
      </c>
      <c r="F839" s="86">
        <v>0</v>
      </c>
    </row>
    <row r="840" spans="1:6">
      <c r="A840">
        <v>2039</v>
      </c>
      <c r="B840" t="s">
        <v>1047</v>
      </c>
      <c r="C840" t="s">
        <v>1013</v>
      </c>
      <c r="D840" t="s">
        <v>964</v>
      </c>
      <c r="E840" t="s">
        <v>1014</v>
      </c>
      <c r="F840" s="86">
        <v>0</v>
      </c>
    </row>
    <row r="841" spans="1:6">
      <c r="A841">
        <v>2040</v>
      </c>
      <c r="B841" t="s">
        <v>1047</v>
      </c>
      <c r="C841" t="s">
        <v>1013</v>
      </c>
      <c r="D841" t="s">
        <v>964</v>
      </c>
      <c r="E841" t="s">
        <v>1014</v>
      </c>
      <c r="F841" s="86">
        <v>0</v>
      </c>
    </row>
    <row r="842" spans="1:6">
      <c r="A842">
        <v>2041</v>
      </c>
      <c r="B842" t="s">
        <v>1047</v>
      </c>
      <c r="C842" t="s">
        <v>1013</v>
      </c>
      <c r="D842" t="s">
        <v>964</v>
      </c>
      <c r="E842" t="s">
        <v>1014</v>
      </c>
      <c r="F842" s="86">
        <v>0</v>
      </c>
    </row>
    <row r="843" spans="1:6">
      <c r="A843">
        <v>2042</v>
      </c>
      <c r="B843" t="s">
        <v>1047</v>
      </c>
      <c r="C843" t="s">
        <v>1013</v>
      </c>
      <c r="D843" t="s">
        <v>964</v>
      </c>
      <c r="E843" t="s">
        <v>1014</v>
      </c>
      <c r="F843" s="86">
        <v>0</v>
      </c>
    </row>
    <row r="844" spans="1:6">
      <c r="A844">
        <v>2043</v>
      </c>
      <c r="B844" t="s">
        <v>1047</v>
      </c>
      <c r="C844" t="s">
        <v>1013</v>
      </c>
      <c r="D844" t="s">
        <v>964</v>
      </c>
      <c r="E844" t="s">
        <v>1014</v>
      </c>
      <c r="F844" s="86">
        <v>0</v>
      </c>
    </row>
    <row r="845" spans="1:6">
      <c r="A845">
        <v>2044</v>
      </c>
      <c r="B845" t="s">
        <v>1047</v>
      </c>
      <c r="C845" t="s">
        <v>1013</v>
      </c>
      <c r="D845" t="s">
        <v>964</v>
      </c>
      <c r="E845" t="s">
        <v>1014</v>
      </c>
      <c r="F845" s="86">
        <v>0</v>
      </c>
    </row>
    <row r="846" spans="1:6">
      <c r="A846">
        <v>2045</v>
      </c>
      <c r="B846" t="s">
        <v>1047</v>
      </c>
      <c r="C846" t="s">
        <v>1013</v>
      </c>
      <c r="D846" t="s">
        <v>964</v>
      </c>
      <c r="E846" t="s">
        <v>1014</v>
      </c>
      <c r="F846" s="86">
        <v>0</v>
      </c>
    </row>
    <row r="847" spans="1:6">
      <c r="A847">
        <v>2046</v>
      </c>
      <c r="B847" t="s">
        <v>1047</v>
      </c>
      <c r="C847" t="s">
        <v>1013</v>
      </c>
      <c r="D847" t="s">
        <v>964</v>
      </c>
      <c r="E847" t="s">
        <v>1014</v>
      </c>
      <c r="F847" s="86">
        <v>0</v>
      </c>
    </row>
    <row r="848" spans="1:6">
      <c r="A848">
        <v>2047</v>
      </c>
      <c r="B848" t="s">
        <v>1047</v>
      </c>
      <c r="C848" t="s">
        <v>1013</v>
      </c>
      <c r="D848" t="s">
        <v>964</v>
      </c>
      <c r="E848" t="s">
        <v>1014</v>
      </c>
      <c r="F848" s="86">
        <v>0</v>
      </c>
    </row>
    <row r="849" spans="1:6">
      <c r="A849">
        <v>2048</v>
      </c>
      <c r="B849" t="s">
        <v>1047</v>
      </c>
      <c r="C849" t="s">
        <v>1013</v>
      </c>
      <c r="D849" t="s">
        <v>964</v>
      </c>
      <c r="E849" t="s">
        <v>1014</v>
      </c>
      <c r="F849" s="86">
        <v>0</v>
      </c>
    </row>
    <row r="850" spans="1:6">
      <c r="A850">
        <v>2049</v>
      </c>
      <c r="B850" t="s">
        <v>1047</v>
      </c>
      <c r="C850" t="s">
        <v>1013</v>
      </c>
      <c r="D850" t="s">
        <v>964</v>
      </c>
      <c r="E850" t="s">
        <v>1014</v>
      </c>
      <c r="F850" s="86">
        <v>0</v>
      </c>
    </row>
    <row r="851" spans="1:6">
      <c r="A851">
        <v>2050</v>
      </c>
      <c r="B851" t="s">
        <v>1047</v>
      </c>
      <c r="C851" t="s">
        <v>1013</v>
      </c>
      <c r="D851" t="s">
        <v>964</v>
      </c>
      <c r="E851" t="s">
        <v>1014</v>
      </c>
      <c r="F851" s="86">
        <v>0</v>
      </c>
    </row>
    <row r="852" spans="1:6">
      <c r="A852">
        <v>2017</v>
      </c>
      <c r="B852" t="s">
        <v>1048</v>
      </c>
      <c r="C852" t="s">
        <v>1013</v>
      </c>
      <c r="D852" t="s">
        <v>964</v>
      </c>
      <c r="E852" t="s">
        <v>1014</v>
      </c>
      <c r="F852" s="86">
        <v>16828.536759604998</v>
      </c>
    </row>
    <row r="853" spans="1:6">
      <c r="A853">
        <v>2018</v>
      </c>
      <c r="B853" t="s">
        <v>1048</v>
      </c>
      <c r="C853" t="s">
        <v>1013</v>
      </c>
      <c r="D853" t="s">
        <v>964</v>
      </c>
      <c r="E853" t="s">
        <v>1014</v>
      </c>
      <c r="F853" s="86">
        <v>16193.4340153467</v>
      </c>
    </row>
    <row r="854" spans="1:6">
      <c r="A854">
        <v>2019</v>
      </c>
      <c r="B854" t="s">
        <v>1048</v>
      </c>
      <c r="C854" t="s">
        <v>1013</v>
      </c>
      <c r="D854" t="s">
        <v>964</v>
      </c>
      <c r="E854" t="s">
        <v>1014</v>
      </c>
      <c r="F854" s="86">
        <v>15550.9306682934</v>
      </c>
    </row>
    <row r="855" spans="1:6">
      <c r="A855">
        <v>2020</v>
      </c>
      <c r="B855" t="s">
        <v>1048</v>
      </c>
      <c r="C855" t="s">
        <v>1013</v>
      </c>
      <c r="D855" t="s">
        <v>964</v>
      </c>
      <c r="E855" t="s">
        <v>1014</v>
      </c>
      <c r="F855" s="86">
        <v>14878.9412282105</v>
      </c>
    </row>
    <row r="856" spans="1:6">
      <c r="A856">
        <v>2021</v>
      </c>
      <c r="B856" t="s">
        <v>1048</v>
      </c>
      <c r="C856" t="s">
        <v>1013</v>
      </c>
      <c r="D856" t="s">
        <v>964</v>
      </c>
      <c r="E856" t="s">
        <v>1014</v>
      </c>
      <c r="F856" s="86">
        <v>14200.3793346237</v>
      </c>
    </row>
    <row r="857" spans="1:6">
      <c r="A857">
        <v>2022</v>
      </c>
      <c r="B857" t="s">
        <v>1048</v>
      </c>
      <c r="C857" t="s">
        <v>1013</v>
      </c>
      <c r="D857" t="s">
        <v>964</v>
      </c>
      <c r="E857" t="s">
        <v>1014</v>
      </c>
      <c r="F857" s="86">
        <v>13512.5065989787</v>
      </c>
    </row>
    <row r="858" spans="1:6">
      <c r="A858">
        <v>2023</v>
      </c>
      <c r="B858" t="s">
        <v>1048</v>
      </c>
      <c r="C858" t="s">
        <v>1013</v>
      </c>
      <c r="D858" t="s">
        <v>964</v>
      </c>
      <c r="E858" t="s">
        <v>1014</v>
      </c>
      <c r="F858" s="86">
        <v>12820.0974755967</v>
      </c>
    </row>
    <row r="859" spans="1:6">
      <c r="A859">
        <v>2024</v>
      </c>
      <c r="B859" t="s">
        <v>1048</v>
      </c>
      <c r="C859" t="s">
        <v>1013</v>
      </c>
      <c r="D859" t="s">
        <v>964</v>
      </c>
      <c r="E859" t="s">
        <v>1014</v>
      </c>
      <c r="F859" s="86">
        <v>12128.2450326628</v>
      </c>
    </row>
    <row r="860" spans="1:6">
      <c r="A860">
        <v>2025</v>
      </c>
      <c r="B860" t="s">
        <v>1048</v>
      </c>
      <c r="C860" t="s">
        <v>1013</v>
      </c>
      <c r="D860" t="s">
        <v>964</v>
      </c>
      <c r="E860" t="s">
        <v>1014</v>
      </c>
      <c r="F860" s="86">
        <v>11460.3684088228</v>
      </c>
    </row>
    <row r="861" spans="1:6">
      <c r="A861">
        <v>2026</v>
      </c>
      <c r="B861" t="s">
        <v>1048</v>
      </c>
      <c r="C861" t="s">
        <v>1013</v>
      </c>
      <c r="D861" t="s">
        <v>964</v>
      </c>
      <c r="E861" t="s">
        <v>1014</v>
      </c>
      <c r="F861" s="86">
        <v>10828.959431523301</v>
      </c>
    </row>
    <row r="862" spans="1:6">
      <c r="A862">
        <v>2027</v>
      </c>
      <c r="B862" t="s">
        <v>1048</v>
      </c>
      <c r="C862" t="s">
        <v>1013</v>
      </c>
      <c r="D862" t="s">
        <v>964</v>
      </c>
      <c r="E862" t="s">
        <v>1014</v>
      </c>
      <c r="F862" s="86">
        <v>10249.563794220299</v>
      </c>
    </row>
    <row r="863" spans="1:6">
      <c r="A863">
        <v>2028</v>
      </c>
      <c r="B863" t="s">
        <v>1048</v>
      </c>
      <c r="C863" t="s">
        <v>1013</v>
      </c>
      <c r="D863" t="s">
        <v>964</v>
      </c>
      <c r="E863" t="s">
        <v>1014</v>
      </c>
      <c r="F863" s="86">
        <v>9737.7431047358295</v>
      </c>
    </row>
    <row r="864" spans="1:6">
      <c r="A864">
        <v>2029</v>
      </c>
      <c r="B864" t="s">
        <v>1048</v>
      </c>
      <c r="C864" t="s">
        <v>1013</v>
      </c>
      <c r="D864" t="s">
        <v>964</v>
      </c>
      <c r="E864" t="s">
        <v>1014</v>
      </c>
      <c r="F864" s="86">
        <v>9301.1342128822398</v>
      </c>
    </row>
    <row r="865" spans="1:6">
      <c r="A865">
        <v>2030</v>
      </c>
      <c r="B865" t="s">
        <v>1048</v>
      </c>
      <c r="C865" t="s">
        <v>1013</v>
      </c>
      <c r="D865" t="s">
        <v>964</v>
      </c>
      <c r="E865" t="s">
        <v>1014</v>
      </c>
      <c r="F865" s="86">
        <v>8948.5376050245904</v>
      </c>
    </row>
    <row r="866" spans="1:6">
      <c r="A866">
        <v>2031</v>
      </c>
      <c r="B866" t="s">
        <v>1048</v>
      </c>
      <c r="C866" t="s">
        <v>1013</v>
      </c>
      <c r="D866" t="s">
        <v>964</v>
      </c>
      <c r="E866" t="s">
        <v>1014</v>
      </c>
      <c r="F866" s="86">
        <v>8673.8881162567595</v>
      </c>
    </row>
    <row r="867" spans="1:6">
      <c r="A867">
        <v>2032</v>
      </c>
      <c r="B867" t="s">
        <v>1048</v>
      </c>
      <c r="C867" t="s">
        <v>1013</v>
      </c>
      <c r="D867" t="s">
        <v>964</v>
      </c>
      <c r="E867" t="s">
        <v>1014</v>
      </c>
      <c r="F867" s="86">
        <v>8475.2040988568297</v>
      </c>
    </row>
    <row r="868" spans="1:6">
      <c r="A868">
        <v>2033</v>
      </c>
      <c r="B868" t="s">
        <v>1048</v>
      </c>
      <c r="C868" t="s">
        <v>1013</v>
      </c>
      <c r="D868" t="s">
        <v>964</v>
      </c>
      <c r="E868" t="s">
        <v>1014</v>
      </c>
      <c r="F868" s="86">
        <v>8329.3325420969195</v>
      </c>
    </row>
    <row r="869" spans="1:6">
      <c r="A869">
        <v>2034</v>
      </c>
      <c r="B869" t="s">
        <v>1048</v>
      </c>
      <c r="C869" t="s">
        <v>1013</v>
      </c>
      <c r="D869" t="s">
        <v>964</v>
      </c>
      <c r="E869" t="s">
        <v>1014</v>
      </c>
      <c r="F869" s="86">
        <v>8226.6997055863903</v>
      </c>
    </row>
    <row r="870" spans="1:6">
      <c r="A870">
        <v>2035</v>
      </c>
      <c r="B870" t="s">
        <v>1048</v>
      </c>
      <c r="C870" t="s">
        <v>1013</v>
      </c>
      <c r="D870" t="s">
        <v>964</v>
      </c>
      <c r="E870" t="s">
        <v>1014</v>
      </c>
      <c r="F870" s="86">
        <v>8147.2156890912502</v>
      </c>
    </row>
    <row r="871" spans="1:6">
      <c r="A871">
        <v>2036</v>
      </c>
      <c r="B871" t="s">
        <v>1048</v>
      </c>
      <c r="C871" t="s">
        <v>1013</v>
      </c>
      <c r="D871" t="s">
        <v>964</v>
      </c>
      <c r="E871" t="s">
        <v>1014</v>
      </c>
      <c r="F871" s="86">
        <v>8080.9052179937398</v>
      </c>
    </row>
    <row r="872" spans="1:6">
      <c r="A872">
        <v>2037</v>
      </c>
      <c r="B872" t="s">
        <v>1048</v>
      </c>
      <c r="C872" t="s">
        <v>1013</v>
      </c>
      <c r="D872" t="s">
        <v>964</v>
      </c>
      <c r="E872" t="s">
        <v>1014</v>
      </c>
      <c r="F872" s="86">
        <v>8017.3053498203699</v>
      </c>
    </row>
    <row r="873" spans="1:6">
      <c r="A873">
        <v>2038</v>
      </c>
      <c r="B873" t="s">
        <v>1048</v>
      </c>
      <c r="C873" t="s">
        <v>1013</v>
      </c>
      <c r="D873" t="s">
        <v>964</v>
      </c>
      <c r="E873" t="s">
        <v>1014</v>
      </c>
      <c r="F873" s="86">
        <v>7953.1326963627198</v>
      </c>
    </row>
    <row r="874" spans="1:6">
      <c r="A874">
        <v>2039</v>
      </c>
      <c r="B874" t="s">
        <v>1048</v>
      </c>
      <c r="C874" t="s">
        <v>1013</v>
      </c>
      <c r="D874" t="s">
        <v>964</v>
      </c>
      <c r="E874" t="s">
        <v>1014</v>
      </c>
      <c r="F874" s="86">
        <v>7895.1686532373296</v>
      </c>
    </row>
    <row r="875" spans="1:6">
      <c r="A875">
        <v>2040</v>
      </c>
      <c r="B875" t="s">
        <v>1048</v>
      </c>
      <c r="C875" t="s">
        <v>1013</v>
      </c>
      <c r="D875" t="s">
        <v>964</v>
      </c>
      <c r="E875" t="s">
        <v>1014</v>
      </c>
      <c r="F875" s="86">
        <v>7831.9832071727196</v>
      </c>
    </row>
    <row r="876" spans="1:6">
      <c r="A876">
        <v>2041</v>
      </c>
      <c r="B876" t="s">
        <v>1048</v>
      </c>
      <c r="C876" t="s">
        <v>1013</v>
      </c>
      <c r="D876" t="s">
        <v>964</v>
      </c>
      <c r="E876" t="s">
        <v>1014</v>
      </c>
      <c r="F876" s="86">
        <v>7765.3527684606897</v>
      </c>
    </row>
    <row r="877" spans="1:6">
      <c r="A877">
        <v>2042</v>
      </c>
      <c r="B877" t="s">
        <v>1048</v>
      </c>
      <c r="C877" t="s">
        <v>1013</v>
      </c>
      <c r="D877" t="s">
        <v>964</v>
      </c>
      <c r="E877" t="s">
        <v>1014</v>
      </c>
      <c r="F877" s="86">
        <v>7699.1396898571602</v>
      </c>
    </row>
    <row r="878" spans="1:6">
      <c r="A878">
        <v>2043</v>
      </c>
      <c r="B878" t="s">
        <v>1048</v>
      </c>
      <c r="C878" t="s">
        <v>1013</v>
      </c>
      <c r="D878" t="s">
        <v>964</v>
      </c>
      <c r="E878" t="s">
        <v>1014</v>
      </c>
      <c r="F878" s="86">
        <v>7628.5551304744404</v>
      </c>
    </row>
    <row r="879" spans="1:6">
      <c r="A879">
        <v>2044</v>
      </c>
      <c r="B879" t="s">
        <v>1048</v>
      </c>
      <c r="C879" t="s">
        <v>1013</v>
      </c>
      <c r="D879" t="s">
        <v>964</v>
      </c>
      <c r="E879" t="s">
        <v>1014</v>
      </c>
      <c r="F879" s="86">
        <v>7555.3849748501298</v>
      </c>
    </row>
    <row r="880" spans="1:6">
      <c r="A880">
        <v>2045</v>
      </c>
      <c r="B880" t="s">
        <v>1048</v>
      </c>
      <c r="C880" t="s">
        <v>1013</v>
      </c>
      <c r="D880" t="s">
        <v>964</v>
      </c>
      <c r="E880" t="s">
        <v>1014</v>
      </c>
      <c r="F880" s="86">
        <v>7482.2089560861996</v>
      </c>
    </row>
    <row r="881" spans="1:6">
      <c r="A881">
        <v>2046</v>
      </c>
      <c r="B881" t="s">
        <v>1048</v>
      </c>
      <c r="C881" t="s">
        <v>1013</v>
      </c>
      <c r="D881" t="s">
        <v>964</v>
      </c>
      <c r="E881" t="s">
        <v>1014</v>
      </c>
      <c r="F881" s="86">
        <v>7405.1983496561998</v>
      </c>
    </row>
    <row r="882" spans="1:6">
      <c r="A882">
        <v>2047</v>
      </c>
      <c r="B882" t="s">
        <v>1048</v>
      </c>
      <c r="C882" t="s">
        <v>1013</v>
      </c>
      <c r="D882" t="s">
        <v>964</v>
      </c>
      <c r="E882" t="s">
        <v>1014</v>
      </c>
      <c r="F882" s="86">
        <v>7328.6763649738396</v>
      </c>
    </row>
    <row r="883" spans="1:6">
      <c r="A883">
        <v>2048</v>
      </c>
      <c r="B883" t="s">
        <v>1048</v>
      </c>
      <c r="C883" t="s">
        <v>1013</v>
      </c>
      <c r="D883" t="s">
        <v>964</v>
      </c>
      <c r="E883" t="s">
        <v>1014</v>
      </c>
      <c r="F883" s="86">
        <v>7250.3922208261602</v>
      </c>
    </row>
    <row r="884" spans="1:6">
      <c r="A884">
        <v>2049</v>
      </c>
      <c r="B884" t="s">
        <v>1048</v>
      </c>
      <c r="C884" t="s">
        <v>1013</v>
      </c>
      <c r="D884" t="s">
        <v>964</v>
      </c>
      <c r="E884" t="s">
        <v>1014</v>
      </c>
      <c r="F884" s="86">
        <v>7168.9106040802999</v>
      </c>
    </row>
    <row r="885" spans="1:6">
      <c r="A885">
        <v>2050</v>
      </c>
      <c r="B885" t="s">
        <v>1048</v>
      </c>
      <c r="C885" t="s">
        <v>1013</v>
      </c>
      <c r="D885" t="s">
        <v>964</v>
      </c>
      <c r="E885" t="s">
        <v>1014</v>
      </c>
      <c r="F885" s="86">
        <v>7086.9685473086402</v>
      </c>
    </row>
    <row r="886" spans="1:6">
      <c r="A886">
        <v>2017</v>
      </c>
      <c r="B886" t="s">
        <v>1049</v>
      </c>
      <c r="C886" t="s">
        <v>1013</v>
      </c>
      <c r="D886" t="s">
        <v>964</v>
      </c>
      <c r="E886" t="s">
        <v>1014</v>
      </c>
      <c r="F886" s="86">
        <v>0</v>
      </c>
    </row>
    <row r="887" spans="1:6">
      <c r="A887">
        <v>2018</v>
      </c>
      <c r="B887" t="s">
        <v>1049</v>
      </c>
      <c r="C887" t="s">
        <v>1013</v>
      </c>
      <c r="D887" t="s">
        <v>964</v>
      </c>
      <c r="E887" t="s">
        <v>1014</v>
      </c>
      <c r="F887" s="86">
        <v>0</v>
      </c>
    </row>
    <row r="888" spans="1:6">
      <c r="A888">
        <v>2019</v>
      </c>
      <c r="B888" t="s">
        <v>1049</v>
      </c>
      <c r="C888" t="s">
        <v>1013</v>
      </c>
      <c r="D888" t="s">
        <v>964</v>
      </c>
      <c r="E888" t="s">
        <v>1014</v>
      </c>
      <c r="F888" s="86">
        <v>0</v>
      </c>
    </row>
    <row r="889" spans="1:6">
      <c r="A889">
        <v>2020</v>
      </c>
      <c r="B889" t="s">
        <v>1049</v>
      </c>
      <c r="C889" t="s">
        <v>1013</v>
      </c>
      <c r="D889" t="s">
        <v>964</v>
      </c>
      <c r="E889" t="s">
        <v>1014</v>
      </c>
      <c r="F889" s="86">
        <v>0</v>
      </c>
    </row>
    <row r="890" spans="1:6">
      <c r="A890">
        <v>2021</v>
      </c>
      <c r="B890" t="s">
        <v>1049</v>
      </c>
      <c r="C890" t="s">
        <v>1013</v>
      </c>
      <c r="D890" t="s">
        <v>964</v>
      </c>
      <c r="E890" t="s">
        <v>1014</v>
      </c>
      <c r="F890" s="86">
        <v>0</v>
      </c>
    </row>
    <row r="891" spans="1:6">
      <c r="A891">
        <v>2022</v>
      </c>
      <c r="B891" t="s">
        <v>1049</v>
      </c>
      <c r="C891" t="s">
        <v>1013</v>
      </c>
      <c r="D891" t="s">
        <v>964</v>
      </c>
      <c r="E891" t="s">
        <v>1014</v>
      </c>
      <c r="F891" s="86">
        <v>0</v>
      </c>
    </row>
    <row r="892" spans="1:6">
      <c r="A892">
        <v>2023</v>
      </c>
      <c r="B892" t="s">
        <v>1049</v>
      </c>
      <c r="C892" t="s">
        <v>1013</v>
      </c>
      <c r="D892" t="s">
        <v>964</v>
      </c>
      <c r="E892" t="s">
        <v>1014</v>
      </c>
      <c r="F892" s="86">
        <v>0</v>
      </c>
    </row>
    <row r="893" spans="1:6">
      <c r="A893">
        <v>2024</v>
      </c>
      <c r="B893" t="s">
        <v>1049</v>
      </c>
      <c r="C893" t="s">
        <v>1013</v>
      </c>
      <c r="D893" t="s">
        <v>964</v>
      </c>
      <c r="E893" t="s">
        <v>1014</v>
      </c>
      <c r="F893" s="86">
        <v>0</v>
      </c>
    </row>
    <row r="894" spans="1:6">
      <c r="A894">
        <v>2025</v>
      </c>
      <c r="B894" t="s">
        <v>1049</v>
      </c>
      <c r="C894" t="s">
        <v>1013</v>
      </c>
      <c r="D894" t="s">
        <v>964</v>
      </c>
      <c r="E894" t="s">
        <v>1014</v>
      </c>
      <c r="F894" s="86">
        <v>0</v>
      </c>
    </row>
    <row r="895" spans="1:6">
      <c r="A895">
        <v>2026</v>
      </c>
      <c r="B895" t="s">
        <v>1049</v>
      </c>
      <c r="C895" t="s">
        <v>1013</v>
      </c>
      <c r="D895" t="s">
        <v>964</v>
      </c>
      <c r="E895" t="s">
        <v>1014</v>
      </c>
      <c r="F895" s="86">
        <v>0</v>
      </c>
    </row>
    <row r="896" spans="1:6">
      <c r="A896">
        <v>2027</v>
      </c>
      <c r="B896" t="s">
        <v>1049</v>
      </c>
      <c r="C896" t="s">
        <v>1013</v>
      </c>
      <c r="D896" t="s">
        <v>964</v>
      </c>
      <c r="E896" t="s">
        <v>1014</v>
      </c>
      <c r="F896" s="86">
        <v>0</v>
      </c>
    </row>
    <row r="897" spans="1:6">
      <c r="A897">
        <v>2028</v>
      </c>
      <c r="B897" t="s">
        <v>1049</v>
      </c>
      <c r="C897" t="s">
        <v>1013</v>
      </c>
      <c r="D897" t="s">
        <v>964</v>
      </c>
      <c r="E897" t="s">
        <v>1014</v>
      </c>
      <c r="F897" s="86">
        <v>0</v>
      </c>
    </row>
    <row r="898" spans="1:6">
      <c r="A898">
        <v>2029</v>
      </c>
      <c r="B898" t="s">
        <v>1049</v>
      </c>
      <c r="C898" t="s">
        <v>1013</v>
      </c>
      <c r="D898" t="s">
        <v>964</v>
      </c>
      <c r="E898" t="s">
        <v>1014</v>
      </c>
      <c r="F898" s="86">
        <v>0</v>
      </c>
    </row>
    <row r="899" spans="1:6">
      <c r="A899">
        <v>2030</v>
      </c>
      <c r="B899" t="s">
        <v>1049</v>
      </c>
      <c r="C899" t="s">
        <v>1013</v>
      </c>
      <c r="D899" t="s">
        <v>964</v>
      </c>
      <c r="E899" t="s">
        <v>1014</v>
      </c>
      <c r="F899" s="86">
        <v>0</v>
      </c>
    </row>
    <row r="900" spans="1:6">
      <c r="A900">
        <v>2031</v>
      </c>
      <c r="B900" t="s">
        <v>1049</v>
      </c>
      <c r="C900" t="s">
        <v>1013</v>
      </c>
      <c r="D900" t="s">
        <v>964</v>
      </c>
      <c r="E900" t="s">
        <v>1014</v>
      </c>
      <c r="F900" s="86">
        <v>0</v>
      </c>
    </row>
    <row r="901" spans="1:6">
      <c r="A901">
        <v>2032</v>
      </c>
      <c r="B901" t="s">
        <v>1049</v>
      </c>
      <c r="C901" t="s">
        <v>1013</v>
      </c>
      <c r="D901" t="s">
        <v>964</v>
      </c>
      <c r="E901" t="s">
        <v>1014</v>
      </c>
      <c r="F901" s="86">
        <v>0</v>
      </c>
    </row>
    <row r="902" spans="1:6">
      <c r="A902">
        <v>2033</v>
      </c>
      <c r="B902" t="s">
        <v>1049</v>
      </c>
      <c r="C902" t="s">
        <v>1013</v>
      </c>
      <c r="D902" t="s">
        <v>964</v>
      </c>
      <c r="E902" t="s">
        <v>1014</v>
      </c>
      <c r="F902" s="86">
        <v>0</v>
      </c>
    </row>
    <row r="903" spans="1:6">
      <c r="A903">
        <v>2034</v>
      </c>
      <c r="B903" t="s">
        <v>1049</v>
      </c>
      <c r="C903" t="s">
        <v>1013</v>
      </c>
      <c r="D903" t="s">
        <v>964</v>
      </c>
      <c r="E903" t="s">
        <v>1014</v>
      </c>
      <c r="F903" s="86">
        <v>0</v>
      </c>
    </row>
    <row r="904" spans="1:6">
      <c r="A904">
        <v>2035</v>
      </c>
      <c r="B904" t="s">
        <v>1049</v>
      </c>
      <c r="C904" t="s">
        <v>1013</v>
      </c>
      <c r="D904" t="s">
        <v>964</v>
      </c>
      <c r="E904" t="s">
        <v>1014</v>
      </c>
      <c r="F904" s="86">
        <v>0</v>
      </c>
    </row>
    <row r="905" spans="1:6">
      <c r="A905">
        <v>2036</v>
      </c>
      <c r="B905" t="s">
        <v>1049</v>
      </c>
      <c r="C905" t="s">
        <v>1013</v>
      </c>
      <c r="D905" t="s">
        <v>964</v>
      </c>
      <c r="E905" t="s">
        <v>1014</v>
      </c>
      <c r="F905" s="86">
        <v>0</v>
      </c>
    </row>
    <row r="906" spans="1:6">
      <c r="A906">
        <v>2037</v>
      </c>
      <c r="B906" t="s">
        <v>1049</v>
      </c>
      <c r="C906" t="s">
        <v>1013</v>
      </c>
      <c r="D906" t="s">
        <v>964</v>
      </c>
      <c r="E906" t="s">
        <v>1014</v>
      </c>
      <c r="F906" s="86">
        <v>0</v>
      </c>
    </row>
    <row r="907" spans="1:6">
      <c r="A907">
        <v>2038</v>
      </c>
      <c r="B907" t="s">
        <v>1049</v>
      </c>
      <c r="C907" t="s">
        <v>1013</v>
      </c>
      <c r="D907" t="s">
        <v>964</v>
      </c>
      <c r="E907" t="s">
        <v>1014</v>
      </c>
      <c r="F907" s="86">
        <v>0</v>
      </c>
    </row>
    <row r="908" spans="1:6">
      <c r="A908">
        <v>2039</v>
      </c>
      <c r="B908" t="s">
        <v>1049</v>
      </c>
      <c r="C908" t="s">
        <v>1013</v>
      </c>
      <c r="D908" t="s">
        <v>964</v>
      </c>
      <c r="E908" t="s">
        <v>1014</v>
      </c>
      <c r="F908" s="86">
        <v>0</v>
      </c>
    </row>
    <row r="909" spans="1:6">
      <c r="A909">
        <v>2040</v>
      </c>
      <c r="B909" t="s">
        <v>1049</v>
      </c>
      <c r="C909" t="s">
        <v>1013</v>
      </c>
      <c r="D909" t="s">
        <v>964</v>
      </c>
      <c r="E909" t="s">
        <v>1014</v>
      </c>
      <c r="F909" s="86">
        <v>0</v>
      </c>
    </row>
    <row r="910" spans="1:6">
      <c r="A910">
        <v>2041</v>
      </c>
      <c r="B910" t="s">
        <v>1049</v>
      </c>
      <c r="C910" t="s">
        <v>1013</v>
      </c>
      <c r="D910" t="s">
        <v>964</v>
      </c>
      <c r="E910" t="s">
        <v>1014</v>
      </c>
      <c r="F910" s="86">
        <v>0</v>
      </c>
    </row>
    <row r="911" spans="1:6">
      <c r="A911">
        <v>2042</v>
      </c>
      <c r="B911" t="s">
        <v>1049</v>
      </c>
      <c r="C911" t="s">
        <v>1013</v>
      </c>
      <c r="D911" t="s">
        <v>964</v>
      </c>
      <c r="E911" t="s">
        <v>1014</v>
      </c>
      <c r="F911" s="86">
        <v>0</v>
      </c>
    </row>
    <row r="912" spans="1:6">
      <c r="A912">
        <v>2043</v>
      </c>
      <c r="B912" t="s">
        <v>1049</v>
      </c>
      <c r="C912" t="s">
        <v>1013</v>
      </c>
      <c r="D912" t="s">
        <v>964</v>
      </c>
      <c r="E912" t="s">
        <v>1014</v>
      </c>
      <c r="F912" s="86">
        <v>0</v>
      </c>
    </row>
    <row r="913" spans="1:6">
      <c r="A913">
        <v>2044</v>
      </c>
      <c r="B913" t="s">
        <v>1049</v>
      </c>
      <c r="C913" t="s">
        <v>1013</v>
      </c>
      <c r="D913" t="s">
        <v>964</v>
      </c>
      <c r="E913" t="s">
        <v>1014</v>
      </c>
      <c r="F913" s="86">
        <v>0</v>
      </c>
    </row>
    <row r="914" spans="1:6">
      <c r="A914">
        <v>2045</v>
      </c>
      <c r="B914" t="s">
        <v>1049</v>
      </c>
      <c r="C914" t="s">
        <v>1013</v>
      </c>
      <c r="D914" t="s">
        <v>964</v>
      </c>
      <c r="E914" t="s">
        <v>1014</v>
      </c>
      <c r="F914" s="86">
        <v>0</v>
      </c>
    </row>
    <row r="915" spans="1:6">
      <c r="A915">
        <v>2046</v>
      </c>
      <c r="B915" t="s">
        <v>1049</v>
      </c>
      <c r="C915" t="s">
        <v>1013</v>
      </c>
      <c r="D915" t="s">
        <v>964</v>
      </c>
      <c r="E915" t="s">
        <v>1014</v>
      </c>
      <c r="F915" s="86">
        <v>0</v>
      </c>
    </row>
    <row r="916" spans="1:6">
      <c r="A916">
        <v>2047</v>
      </c>
      <c r="B916" t="s">
        <v>1049</v>
      </c>
      <c r="C916" t="s">
        <v>1013</v>
      </c>
      <c r="D916" t="s">
        <v>964</v>
      </c>
      <c r="E916" t="s">
        <v>1014</v>
      </c>
      <c r="F916" s="86">
        <v>0</v>
      </c>
    </row>
    <row r="917" spans="1:6">
      <c r="A917">
        <v>2048</v>
      </c>
      <c r="B917" t="s">
        <v>1049</v>
      </c>
      <c r="C917" t="s">
        <v>1013</v>
      </c>
      <c r="D917" t="s">
        <v>964</v>
      </c>
      <c r="E917" t="s">
        <v>1014</v>
      </c>
      <c r="F917" s="86">
        <v>0</v>
      </c>
    </row>
    <row r="918" spans="1:6">
      <c r="A918">
        <v>2049</v>
      </c>
      <c r="B918" t="s">
        <v>1049</v>
      </c>
      <c r="C918" t="s">
        <v>1013</v>
      </c>
      <c r="D918" t="s">
        <v>964</v>
      </c>
      <c r="E918" t="s">
        <v>1014</v>
      </c>
      <c r="F918" s="86">
        <v>0</v>
      </c>
    </row>
    <row r="919" spans="1:6">
      <c r="A919">
        <v>2050</v>
      </c>
      <c r="B919" t="s">
        <v>1049</v>
      </c>
      <c r="C919" t="s">
        <v>1013</v>
      </c>
      <c r="D919" t="s">
        <v>964</v>
      </c>
      <c r="E919" t="s">
        <v>1014</v>
      </c>
      <c r="F919" s="86">
        <v>0</v>
      </c>
    </row>
    <row r="920" spans="1:6">
      <c r="A920">
        <v>2017</v>
      </c>
      <c r="B920" t="s">
        <v>1050</v>
      </c>
      <c r="C920" t="s">
        <v>1013</v>
      </c>
      <c r="D920" t="s">
        <v>964</v>
      </c>
      <c r="E920" t="s">
        <v>1014</v>
      </c>
      <c r="F920" s="86">
        <v>5720.98154255596</v>
      </c>
    </row>
    <row r="921" spans="1:6">
      <c r="A921">
        <v>2018</v>
      </c>
      <c r="B921" t="s">
        <v>1050</v>
      </c>
      <c r="C921" t="s">
        <v>1013</v>
      </c>
      <c r="D921" t="s">
        <v>964</v>
      </c>
      <c r="E921" t="s">
        <v>1014</v>
      </c>
      <c r="F921" s="86">
        <v>5505.0738181095903</v>
      </c>
    </row>
    <row r="922" spans="1:6">
      <c r="A922">
        <v>2019</v>
      </c>
      <c r="B922" t="s">
        <v>1050</v>
      </c>
      <c r="C922" t="s">
        <v>1013</v>
      </c>
      <c r="D922" t="s">
        <v>964</v>
      </c>
      <c r="E922" t="s">
        <v>1014</v>
      </c>
      <c r="F922" s="86">
        <v>5286.6502057640801</v>
      </c>
    </row>
    <row r="923" spans="1:6">
      <c r="A923">
        <v>2020</v>
      </c>
      <c r="B923" t="s">
        <v>1050</v>
      </c>
      <c r="C923" t="s">
        <v>1013</v>
      </c>
      <c r="D923" t="s">
        <v>964</v>
      </c>
      <c r="E923" t="s">
        <v>1014</v>
      </c>
      <c r="F923" s="86">
        <v>5058.2025850098298</v>
      </c>
    </row>
    <row r="924" spans="1:6">
      <c r="A924">
        <v>2021</v>
      </c>
      <c r="B924" t="s">
        <v>1050</v>
      </c>
      <c r="C924" t="s">
        <v>1013</v>
      </c>
      <c r="D924" t="s">
        <v>964</v>
      </c>
      <c r="E924" t="s">
        <v>1014</v>
      </c>
      <c r="F924" s="86">
        <v>4827.5206116364898</v>
      </c>
    </row>
    <row r="925" spans="1:6">
      <c r="A925">
        <v>2022</v>
      </c>
      <c r="B925" t="s">
        <v>1050</v>
      </c>
      <c r="C925" t="s">
        <v>1013</v>
      </c>
      <c r="D925" t="s">
        <v>964</v>
      </c>
      <c r="E925" t="s">
        <v>1014</v>
      </c>
      <c r="F925" s="86">
        <v>4593.6733508515299</v>
      </c>
    </row>
    <row r="926" spans="1:6">
      <c r="A926">
        <v>2023</v>
      </c>
      <c r="B926" t="s">
        <v>1050</v>
      </c>
      <c r="C926" t="s">
        <v>1013</v>
      </c>
      <c r="D926" t="s">
        <v>964</v>
      </c>
      <c r="E926" t="s">
        <v>1014</v>
      </c>
      <c r="F926" s="86">
        <v>4358.2839125805704</v>
      </c>
    </row>
    <row r="927" spans="1:6">
      <c r="A927">
        <v>2024</v>
      </c>
      <c r="B927" t="s">
        <v>1050</v>
      </c>
      <c r="C927" t="s">
        <v>1013</v>
      </c>
      <c r="D927" t="s">
        <v>964</v>
      </c>
      <c r="E927" t="s">
        <v>1014</v>
      </c>
      <c r="F927" s="86">
        <v>4123.08372181306</v>
      </c>
    </row>
    <row r="928" spans="1:6">
      <c r="A928">
        <v>2025</v>
      </c>
      <c r="B928" t="s">
        <v>1050</v>
      </c>
      <c r="C928" t="s">
        <v>1013</v>
      </c>
      <c r="D928" t="s">
        <v>964</v>
      </c>
      <c r="E928" t="s">
        <v>1014</v>
      </c>
      <c r="F928" s="86">
        <v>3896.0342823831802</v>
      </c>
    </row>
    <row r="929" spans="1:6">
      <c r="A929">
        <v>2026</v>
      </c>
      <c r="B929" t="s">
        <v>1050</v>
      </c>
      <c r="C929" t="s">
        <v>1013</v>
      </c>
      <c r="D929" t="s">
        <v>964</v>
      </c>
      <c r="E929" t="s">
        <v>1014</v>
      </c>
      <c r="F929" s="86">
        <v>3681.3822804572001</v>
      </c>
    </row>
    <row r="930" spans="1:6">
      <c r="A930">
        <v>2027</v>
      </c>
      <c r="B930" t="s">
        <v>1050</v>
      </c>
      <c r="C930" t="s">
        <v>1013</v>
      </c>
      <c r="D930" t="s">
        <v>964</v>
      </c>
      <c r="E930" t="s">
        <v>1014</v>
      </c>
      <c r="F930" s="86">
        <v>3484.4125858129801</v>
      </c>
    </row>
    <row r="931" spans="1:6">
      <c r="A931">
        <v>2028</v>
      </c>
      <c r="B931" t="s">
        <v>1050</v>
      </c>
      <c r="C931" t="s">
        <v>1013</v>
      </c>
      <c r="D931" t="s">
        <v>964</v>
      </c>
      <c r="E931" t="s">
        <v>1014</v>
      </c>
      <c r="F931" s="86">
        <v>3310.41547843122</v>
      </c>
    </row>
    <row r="932" spans="1:6">
      <c r="A932">
        <v>2029</v>
      </c>
      <c r="B932" t="s">
        <v>1050</v>
      </c>
      <c r="C932" t="s">
        <v>1013</v>
      </c>
      <c r="D932" t="s">
        <v>964</v>
      </c>
      <c r="E932" t="s">
        <v>1014</v>
      </c>
      <c r="F932" s="86">
        <v>3161.9871600758202</v>
      </c>
    </row>
    <row r="933" spans="1:6">
      <c r="A933">
        <v>2030</v>
      </c>
      <c r="B933" t="s">
        <v>1050</v>
      </c>
      <c r="C933" t="s">
        <v>1013</v>
      </c>
      <c r="D933" t="s">
        <v>964</v>
      </c>
      <c r="E933" t="s">
        <v>1014</v>
      </c>
      <c r="F933" s="86">
        <v>3042.1194190869801</v>
      </c>
    </row>
    <row r="934" spans="1:6">
      <c r="A934">
        <v>2031</v>
      </c>
      <c r="B934" t="s">
        <v>1050</v>
      </c>
      <c r="C934" t="s">
        <v>1013</v>
      </c>
      <c r="D934" t="s">
        <v>964</v>
      </c>
      <c r="E934" t="s">
        <v>1014</v>
      </c>
      <c r="F934" s="86">
        <v>2948.7503592359299</v>
      </c>
    </row>
    <row r="935" spans="1:6">
      <c r="A935">
        <v>2032</v>
      </c>
      <c r="B935" t="s">
        <v>1050</v>
      </c>
      <c r="C935" t="s">
        <v>1013</v>
      </c>
      <c r="D935" t="s">
        <v>964</v>
      </c>
      <c r="E935" t="s">
        <v>1014</v>
      </c>
      <c r="F935" s="86">
        <v>2881.2063051934902</v>
      </c>
    </row>
    <row r="936" spans="1:6">
      <c r="A936">
        <v>2033</v>
      </c>
      <c r="B936" t="s">
        <v>1050</v>
      </c>
      <c r="C936" t="s">
        <v>1013</v>
      </c>
      <c r="D936" t="s">
        <v>964</v>
      </c>
      <c r="E936" t="s">
        <v>1014</v>
      </c>
      <c r="F936" s="86">
        <v>2831.6162252163399</v>
      </c>
    </row>
    <row r="937" spans="1:6">
      <c r="A937">
        <v>2034</v>
      </c>
      <c r="B937" t="s">
        <v>1050</v>
      </c>
      <c r="C937" t="s">
        <v>1013</v>
      </c>
      <c r="D937" t="s">
        <v>964</v>
      </c>
      <c r="E937" t="s">
        <v>1014</v>
      </c>
      <c r="F937" s="86">
        <v>2796.72545772273</v>
      </c>
    </row>
    <row r="938" spans="1:6">
      <c r="A938">
        <v>2035</v>
      </c>
      <c r="B938" t="s">
        <v>1050</v>
      </c>
      <c r="C938" t="s">
        <v>1013</v>
      </c>
      <c r="D938" t="s">
        <v>964</v>
      </c>
      <c r="E938" t="s">
        <v>1014</v>
      </c>
      <c r="F938" s="86">
        <v>2769.70429730976</v>
      </c>
    </row>
    <row r="939" spans="1:6">
      <c r="A939">
        <v>2036</v>
      </c>
      <c r="B939" t="s">
        <v>1050</v>
      </c>
      <c r="C939" t="s">
        <v>1013</v>
      </c>
      <c r="D939" t="s">
        <v>964</v>
      </c>
      <c r="E939" t="s">
        <v>1014</v>
      </c>
      <c r="F939" s="86">
        <v>2747.1615779607</v>
      </c>
    </row>
    <row r="940" spans="1:6">
      <c r="A940">
        <v>2037</v>
      </c>
      <c r="B940" t="s">
        <v>1050</v>
      </c>
      <c r="C940" t="s">
        <v>1013</v>
      </c>
      <c r="D940" t="s">
        <v>964</v>
      </c>
      <c r="E940" t="s">
        <v>1014</v>
      </c>
      <c r="F940" s="86">
        <v>2725.5403474802201</v>
      </c>
    </row>
    <row r="941" spans="1:6">
      <c r="A941">
        <v>2038</v>
      </c>
      <c r="B941" t="s">
        <v>1050</v>
      </c>
      <c r="C941" t="s">
        <v>1013</v>
      </c>
      <c r="D941" t="s">
        <v>964</v>
      </c>
      <c r="E941" t="s">
        <v>1014</v>
      </c>
      <c r="F941" s="86">
        <v>2703.72439454191</v>
      </c>
    </row>
    <row r="942" spans="1:6">
      <c r="A942">
        <v>2039</v>
      </c>
      <c r="B942" t="s">
        <v>1050</v>
      </c>
      <c r="C942" t="s">
        <v>1013</v>
      </c>
      <c r="D942" t="s">
        <v>964</v>
      </c>
      <c r="E942" t="s">
        <v>1014</v>
      </c>
      <c r="F942" s="86">
        <v>2684.01910313189</v>
      </c>
    </row>
    <row r="943" spans="1:6">
      <c r="A943">
        <v>2040</v>
      </c>
      <c r="B943" t="s">
        <v>1050</v>
      </c>
      <c r="C943" t="s">
        <v>1013</v>
      </c>
      <c r="D943" t="s">
        <v>964</v>
      </c>
      <c r="E943" t="s">
        <v>1014</v>
      </c>
      <c r="F943" s="86">
        <v>2662.5387584140099</v>
      </c>
    </row>
    <row r="944" spans="1:6">
      <c r="A944">
        <v>2041</v>
      </c>
      <c r="B944" t="s">
        <v>1050</v>
      </c>
      <c r="C944" t="s">
        <v>1013</v>
      </c>
      <c r="D944" t="s">
        <v>964</v>
      </c>
      <c r="E944" t="s">
        <v>1014</v>
      </c>
      <c r="F944" s="86">
        <v>2639.8872637838399</v>
      </c>
    </row>
    <row r="945" spans="1:6">
      <c r="A945">
        <v>2042</v>
      </c>
      <c r="B945" t="s">
        <v>1050</v>
      </c>
      <c r="C945" t="s">
        <v>1013</v>
      </c>
      <c r="D945" t="s">
        <v>964</v>
      </c>
      <c r="E945" t="s">
        <v>1014</v>
      </c>
      <c r="F945" s="86">
        <v>2617.3776537103199</v>
      </c>
    </row>
    <row r="946" spans="1:6">
      <c r="A946">
        <v>2043</v>
      </c>
      <c r="B946" t="s">
        <v>1050</v>
      </c>
      <c r="C946" t="s">
        <v>1013</v>
      </c>
      <c r="D946" t="s">
        <v>964</v>
      </c>
      <c r="E946" t="s">
        <v>1014</v>
      </c>
      <c r="F946" s="86">
        <v>2593.38192745161</v>
      </c>
    </row>
    <row r="947" spans="1:6">
      <c r="A947">
        <v>2044</v>
      </c>
      <c r="B947" t="s">
        <v>1050</v>
      </c>
      <c r="C947" t="s">
        <v>1013</v>
      </c>
      <c r="D947" t="s">
        <v>964</v>
      </c>
      <c r="E947" t="s">
        <v>1014</v>
      </c>
      <c r="F947" s="86">
        <v>2568.50720924097</v>
      </c>
    </row>
    <row r="948" spans="1:6">
      <c r="A948">
        <v>2045</v>
      </c>
      <c r="B948" t="s">
        <v>1050</v>
      </c>
      <c r="C948" t="s">
        <v>1013</v>
      </c>
      <c r="D948" t="s">
        <v>964</v>
      </c>
      <c r="E948" t="s">
        <v>1014</v>
      </c>
      <c r="F948" s="86">
        <v>2543.6304978140402</v>
      </c>
    </row>
    <row r="949" spans="1:6">
      <c r="A949">
        <v>2046</v>
      </c>
      <c r="B949" t="s">
        <v>1050</v>
      </c>
      <c r="C949" t="s">
        <v>1013</v>
      </c>
      <c r="D949" t="s">
        <v>964</v>
      </c>
      <c r="E949" t="s">
        <v>1014</v>
      </c>
      <c r="F949" s="86">
        <v>2517.4501908592101</v>
      </c>
    </row>
    <row r="950" spans="1:6">
      <c r="A950">
        <v>2047</v>
      </c>
      <c r="B950" t="s">
        <v>1050</v>
      </c>
      <c r="C950" t="s">
        <v>1013</v>
      </c>
      <c r="D950" t="s">
        <v>964</v>
      </c>
      <c r="E950" t="s">
        <v>1014</v>
      </c>
      <c r="F950" s="86">
        <v>2491.4359943654099</v>
      </c>
    </row>
    <row r="951" spans="1:6">
      <c r="A951">
        <v>2048</v>
      </c>
      <c r="B951" t="s">
        <v>1050</v>
      </c>
      <c r="C951" t="s">
        <v>1013</v>
      </c>
      <c r="D951" t="s">
        <v>964</v>
      </c>
      <c r="E951" t="s">
        <v>1014</v>
      </c>
      <c r="F951" s="86">
        <v>2464.8227391465298</v>
      </c>
    </row>
    <row r="952" spans="1:6">
      <c r="A952">
        <v>2049</v>
      </c>
      <c r="B952" t="s">
        <v>1050</v>
      </c>
      <c r="C952" t="s">
        <v>1013</v>
      </c>
      <c r="D952" t="s">
        <v>964</v>
      </c>
      <c r="E952" t="s">
        <v>1014</v>
      </c>
      <c r="F952" s="86">
        <v>2437.1224802280199</v>
      </c>
    </row>
    <row r="953" spans="1:6">
      <c r="A953">
        <v>2050</v>
      </c>
      <c r="B953" t="s">
        <v>1050</v>
      </c>
      <c r="C953" t="s">
        <v>1013</v>
      </c>
      <c r="D953" t="s">
        <v>964</v>
      </c>
      <c r="E953" t="s">
        <v>1014</v>
      </c>
      <c r="F953" s="86">
        <v>2409.2656914265699</v>
      </c>
    </row>
    <row r="954" spans="1:6">
      <c r="A954">
        <v>2017</v>
      </c>
      <c r="B954" t="s">
        <v>1051</v>
      </c>
      <c r="C954" t="s">
        <v>1013</v>
      </c>
      <c r="D954" t="s">
        <v>964</v>
      </c>
      <c r="E954" t="s">
        <v>1014</v>
      </c>
      <c r="F954" s="86">
        <v>0</v>
      </c>
    </row>
    <row r="955" spans="1:6">
      <c r="A955">
        <v>2018</v>
      </c>
      <c r="B955" t="s">
        <v>1051</v>
      </c>
      <c r="C955" t="s">
        <v>1013</v>
      </c>
      <c r="D955" t="s">
        <v>964</v>
      </c>
      <c r="E955" t="s">
        <v>1014</v>
      </c>
      <c r="F955" s="86">
        <v>0</v>
      </c>
    </row>
    <row r="956" spans="1:6">
      <c r="A956">
        <v>2019</v>
      </c>
      <c r="B956" t="s">
        <v>1051</v>
      </c>
      <c r="C956" t="s">
        <v>1013</v>
      </c>
      <c r="D956" t="s">
        <v>964</v>
      </c>
      <c r="E956" t="s">
        <v>1014</v>
      </c>
      <c r="F956" s="86">
        <v>0</v>
      </c>
    </row>
    <row r="957" spans="1:6">
      <c r="A957">
        <v>2020</v>
      </c>
      <c r="B957" t="s">
        <v>1051</v>
      </c>
      <c r="C957" t="s">
        <v>1013</v>
      </c>
      <c r="D957" t="s">
        <v>964</v>
      </c>
      <c r="E957" t="s">
        <v>1014</v>
      </c>
      <c r="F957" s="86">
        <v>0</v>
      </c>
    </row>
    <row r="958" spans="1:6">
      <c r="A958">
        <v>2021</v>
      </c>
      <c r="B958" t="s">
        <v>1051</v>
      </c>
      <c r="C958" t="s">
        <v>1013</v>
      </c>
      <c r="D958" t="s">
        <v>964</v>
      </c>
      <c r="E958" t="s">
        <v>1014</v>
      </c>
      <c r="F958" s="86">
        <v>0</v>
      </c>
    </row>
    <row r="959" spans="1:6">
      <c r="A959">
        <v>2022</v>
      </c>
      <c r="B959" t="s">
        <v>1051</v>
      </c>
      <c r="C959" t="s">
        <v>1013</v>
      </c>
      <c r="D959" t="s">
        <v>964</v>
      </c>
      <c r="E959" t="s">
        <v>1014</v>
      </c>
      <c r="F959" s="86">
        <v>0</v>
      </c>
    </row>
    <row r="960" spans="1:6">
      <c r="A960">
        <v>2023</v>
      </c>
      <c r="B960" t="s">
        <v>1051</v>
      </c>
      <c r="C960" t="s">
        <v>1013</v>
      </c>
      <c r="D960" t="s">
        <v>964</v>
      </c>
      <c r="E960" t="s">
        <v>1014</v>
      </c>
      <c r="F960" s="86">
        <v>0</v>
      </c>
    </row>
    <row r="961" spans="1:6">
      <c r="A961">
        <v>2024</v>
      </c>
      <c r="B961" t="s">
        <v>1051</v>
      </c>
      <c r="C961" t="s">
        <v>1013</v>
      </c>
      <c r="D961" t="s">
        <v>964</v>
      </c>
      <c r="E961" t="s">
        <v>1014</v>
      </c>
      <c r="F961" s="86">
        <v>0</v>
      </c>
    </row>
    <row r="962" spans="1:6">
      <c r="A962">
        <v>2025</v>
      </c>
      <c r="B962" t="s">
        <v>1051</v>
      </c>
      <c r="C962" t="s">
        <v>1013</v>
      </c>
      <c r="D962" t="s">
        <v>964</v>
      </c>
      <c r="E962" t="s">
        <v>1014</v>
      </c>
      <c r="F962" s="86">
        <v>0</v>
      </c>
    </row>
    <row r="963" spans="1:6">
      <c r="A963">
        <v>2026</v>
      </c>
      <c r="B963" t="s">
        <v>1051</v>
      </c>
      <c r="C963" t="s">
        <v>1013</v>
      </c>
      <c r="D963" t="s">
        <v>964</v>
      </c>
      <c r="E963" t="s">
        <v>1014</v>
      </c>
      <c r="F963" s="86">
        <v>0</v>
      </c>
    </row>
    <row r="964" spans="1:6">
      <c r="A964">
        <v>2027</v>
      </c>
      <c r="B964" t="s">
        <v>1051</v>
      </c>
      <c r="C964" t="s">
        <v>1013</v>
      </c>
      <c r="D964" t="s">
        <v>964</v>
      </c>
      <c r="E964" t="s">
        <v>1014</v>
      </c>
      <c r="F964" s="86">
        <v>0</v>
      </c>
    </row>
    <row r="965" spans="1:6">
      <c r="A965">
        <v>2028</v>
      </c>
      <c r="B965" t="s">
        <v>1051</v>
      </c>
      <c r="C965" t="s">
        <v>1013</v>
      </c>
      <c r="D965" t="s">
        <v>964</v>
      </c>
      <c r="E965" t="s">
        <v>1014</v>
      </c>
      <c r="F965" s="86">
        <v>0</v>
      </c>
    </row>
    <row r="966" spans="1:6">
      <c r="A966">
        <v>2029</v>
      </c>
      <c r="B966" t="s">
        <v>1051</v>
      </c>
      <c r="C966" t="s">
        <v>1013</v>
      </c>
      <c r="D966" t="s">
        <v>964</v>
      </c>
      <c r="E966" t="s">
        <v>1014</v>
      </c>
      <c r="F966" s="86">
        <v>0</v>
      </c>
    </row>
    <row r="967" spans="1:6">
      <c r="A967">
        <v>2030</v>
      </c>
      <c r="B967" t="s">
        <v>1051</v>
      </c>
      <c r="C967" t="s">
        <v>1013</v>
      </c>
      <c r="D967" t="s">
        <v>964</v>
      </c>
      <c r="E967" t="s">
        <v>1014</v>
      </c>
      <c r="F967" s="86">
        <v>0</v>
      </c>
    </row>
    <row r="968" spans="1:6">
      <c r="A968">
        <v>2031</v>
      </c>
      <c r="B968" t="s">
        <v>1051</v>
      </c>
      <c r="C968" t="s">
        <v>1013</v>
      </c>
      <c r="D968" t="s">
        <v>964</v>
      </c>
      <c r="E968" t="s">
        <v>1014</v>
      </c>
      <c r="F968" s="86">
        <v>0</v>
      </c>
    </row>
    <row r="969" spans="1:6">
      <c r="A969">
        <v>2032</v>
      </c>
      <c r="B969" t="s">
        <v>1051</v>
      </c>
      <c r="C969" t="s">
        <v>1013</v>
      </c>
      <c r="D969" t="s">
        <v>964</v>
      </c>
      <c r="E969" t="s">
        <v>1014</v>
      </c>
      <c r="F969" s="86">
        <v>0</v>
      </c>
    </row>
    <row r="970" spans="1:6">
      <c r="A970">
        <v>2033</v>
      </c>
      <c r="B970" t="s">
        <v>1051</v>
      </c>
      <c r="C970" t="s">
        <v>1013</v>
      </c>
      <c r="D970" t="s">
        <v>964</v>
      </c>
      <c r="E970" t="s">
        <v>1014</v>
      </c>
      <c r="F970" s="86">
        <v>0</v>
      </c>
    </row>
    <row r="971" spans="1:6">
      <c r="A971">
        <v>2034</v>
      </c>
      <c r="B971" t="s">
        <v>1051</v>
      </c>
      <c r="C971" t="s">
        <v>1013</v>
      </c>
      <c r="D971" t="s">
        <v>964</v>
      </c>
      <c r="E971" t="s">
        <v>1014</v>
      </c>
      <c r="F971" s="86">
        <v>0</v>
      </c>
    </row>
    <row r="972" spans="1:6">
      <c r="A972">
        <v>2035</v>
      </c>
      <c r="B972" t="s">
        <v>1051</v>
      </c>
      <c r="C972" t="s">
        <v>1013</v>
      </c>
      <c r="D972" t="s">
        <v>964</v>
      </c>
      <c r="E972" t="s">
        <v>1014</v>
      </c>
      <c r="F972" s="86">
        <v>0</v>
      </c>
    </row>
    <row r="973" spans="1:6">
      <c r="A973">
        <v>2036</v>
      </c>
      <c r="B973" t="s">
        <v>1051</v>
      </c>
      <c r="C973" t="s">
        <v>1013</v>
      </c>
      <c r="D973" t="s">
        <v>964</v>
      </c>
      <c r="E973" t="s">
        <v>1014</v>
      </c>
      <c r="F973" s="86">
        <v>0</v>
      </c>
    </row>
    <row r="974" spans="1:6">
      <c r="A974">
        <v>2037</v>
      </c>
      <c r="B974" t="s">
        <v>1051</v>
      </c>
      <c r="C974" t="s">
        <v>1013</v>
      </c>
      <c r="D974" t="s">
        <v>964</v>
      </c>
      <c r="E974" t="s">
        <v>1014</v>
      </c>
      <c r="F974" s="86">
        <v>0</v>
      </c>
    </row>
    <row r="975" spans="1:6">
      <c r="A975">
        <v>2038</v>
      </c>
      <c r="B975" t="s">
        <v>1051</v>
      </c>
      <c r="C975" t="s">
        <v>1013</v>
      </c>
      <c r="D975" t="s">
        <v>964</v>
      </c>
      <c r="E975" t="s">
        <v>1014</v>
      </c>
      <c r="F975" s="86">
        <v>0</v>
      </c>
    </row>
    <row r="976" spans="1:6">
      <c r="A976">
        <v>2039</v>
      </c>
      <c r="B976" t="s">
        <v>1051</v>
      </c>
      <c r="C976" t="s">
        <v>1013</v>
      </c>
      <c r="D976" t="s">
        <v>964</v>
      </c>
      <c r="E976" t="s">
        <v>1014</v>
      </c>
      <c r="F976" s="86">
        <v>0</v>
      </c>
    </row>
    <row r="977" spans="1:6">
      <c r="A977">
        <v>2040</v>
      </c>
      <c r="B977" t="s">
        <v>1051</v>
      </c>
      <c r="C977" t="s">
        <v>1013</v>
      </c>
      <c r="D977" t="s">
        <v>964</v>
      </c>
      <c r="E977" t="s">
        <v>1014</v>
      </c>
      <c r="F977" s="86">
        <v>0</v>
      </c>
    </row>
    <row r="978" spans="1:6">
      <c r="A978">
        <v>2041</v>
      </c>
      <c r="B978" t="s">
        <v>1051</v>
      </c>
      <c r="C978" t="s">
        <v>1013</v>
      </c>
      <c r="D978" t="s">
        <v>964</v>
      </c>
      <c r="E978" t="s">
        <v>1014</v>
      </c>
      <c r="F978" s="86">
        <v>0</v>
      </c>
    </row>
    <row r="979" spans="1:6">
      <c r="A979">
        <v>2042</v>
      </c>
      <c r="B979" t="s">
        <v>1051</v>
      </c>
      <c r="C979" t="s">
        <v>1013</v>
      </c>
      <c r="D979" t="s">
        <v>964</v>
      </c>
      <c r="E979" t="s">
        <v>1014</v>
      </c>
      <c r="F979" s="86">
        <v>0</v>
      </c>
    </row>
    <row r="980" spans="1:6">
      <c r="A980">
        <v>2043</v>
      </c>
      <c r="B980" t="s">
        <v>1051</v>
      </c>
      <c r="C980" t="s">
        <v>1013</v>
      </c>
      <c r="D980" t="s">
        <v>964</v>
      </c>
      <c r="E980" t="s">
        <v>1014</v>
      </c>
      <c r="F980" s="86">
        <v>0</v>
      </c>
    </row>
    <row r="981" spans="1:6">
      <c r="A981">
        <v>2044</v>
      </c>
      <c r="B981" t="s">
        <v>1051</v>
      </c>
      <c r="C981" t="s">
        <v>1013</v>
      </c>
      <c r="D981" t="s">
        <v>964</v>
      </c>
      <c r="E981" t="s">
        <v>1014</v>
      </c>
      <c r="F981" s="86">
        <v>0</v>
      </c>
    </row>
    <row r="982" spans="1:6">
      <c r="A982">
        <v>2045</v>
      </c>
      <c r="B982" t="s">
        <v>1051</v>
      </c>
      <c r="C982" t="s">
        <v>1013</v>
      </c>
      <c r="D982" t="s">
        <v>964</v>
      </c>
      <c r="E982" t="s">
        <v>1014</v>
      </c>
      <c r="F982" s="86">
        <v>0</v>
      </c>
    </row>
    <row r="983" spans="1:6">
      <c r="A983">
        <v>2046</v>
      </c>
      <c r="B983" t="s">
        <v>1051</v>
      </c>
      <c r="C983" t="s">
        <v>1013</v>
      </c>
      <c r="D983" t="s">
        <v>964</v>
      </c>
      <c r="E983" t="s">
        <v>1014</v>
      </c>
      <c r="F983" s="86">
        <v>0</v>
      </c>
    </row>
    <row r="984" spans="1:6">
      <c r="A984">
        <v>2047</v>
      </c>
      <c r="B984" t="s">
        <v>1051</v>
      </c>
      <c r="C984" t="s">
        <v>1013</v>
      </c>
      <c r="D984" t="s">
        <v>964</v>
      </c>
      <c r="E984" t="s">
        <v>1014</v>
      </c>
      <c r="F984" s="86">
        <v>0</v>
      </c>
    </row>
    <row r="985" spans="1:6">
      <c r="A985">
        <v>2048</v>
      </c>
      <c r="B985" t="s">
        <v>1051</v>
      </c>
      <c r="C985" t="s">
        <v>1013</v>
      </c>
      <c r="D985" t="s">
        <v>964</v>
      </c>
      <c r="E985" t="s">
        <v>1014</v>
      </c>
      <c r="F985" s="86">
        <v>0</v>
      </c>
    </row>
    <row r="986" spans="1:6">
      <c r="A986">
        <v>2049</v>
      </c>
      <c r="B986" t="s">
        <v>1051</v>
      </c>
      <c r="C986" t="s">
        <v>1013</v>
      </c>
      <c r="D986" t="s">
        <v>964</v>
      </c>
      <c r="E986" t="s">
        <v>1014</v>
      </c>
      <c r="F986" s="86">
        <v>0</v>
      </c>
    </row>
    <row r="987" spans="1:6">
      <c r="A987">
        <v>2050</v>
      </c>
      <c r="B987" t="s">
        <v>1051</v>
      </c>
      <c r="C987" t="s">
        <v>1013</v>
      </c>
      <c r="D987" t="s">
        <v>964</v>
      </c>
      <c r="E987" t="s">
        <v>1014</v>
      </c>
      <c r="F987" s="86">
        <v>0</v>
      </c>
    </row>
    <row r="988" spans="1:6">
      <c r="A988">
        <v>2017</v>
      </c>
      <c r="B988" t="s">
        <v>1052</v>
      </c>
      <c r="C988" t="s">
        <v>1013</v>
      </c>
      <c r="D988" t="s">
        <v>964</v>
      </c>
      <c r="E988" t="s">
        <v>1014</v>
      </c>
      <c r="F988" s="86">
        <v>26372.997874085901</v>
      </c>
    </row>
    <row r="989" spans="1:6">
      <c r="A989">
        <v>2018</v>
      </c>
      <c r="B989" t="s">
        <v>1052</v>
      </c>
      <c r="C989" t="s">
        <v>1013</v>
      </c>
      <c r="D989" t="s">
        <v>964</v>
      </c>
      <c r="E989" t="s">
        <v>1014</v>
      </c>
      <c r="F989" s="86">
        <v>25416.501530850001</v>
      </c>
    </row>
    <row r="990" spans="1:6">
      <c r="A990">
        <v>2019</v>
      </c>
      <c r="B990" t="s">
        <v>1052</v>
      </c>
      <c r="C990" t="s">
        <v>1013</v>
      </c>
      <c r="D990" t="s">
        <v>964</v>
      </c>
      <c r="E990" t="s">
        <v>1014</v>
      </c>
      <c r="F990" s="86">
        <v>24423.708341483001</v>
      </c>
    </row>
    <row r="991" spans="1:6">
      <c r="A991">
        <v>2020</v>
      </c>
      <c r="B991" t="s">
        <v>1052</v>
      </c>
      <c r="C991" t="s">
        <v>1013</v>
      </c>
      <c r="D991" t="s">
        <v>964</v>
      </c>
      <c r="E991" t="s">
        <v>1014</v>
      </c>
      <c r="F991" s="86">
        <v>23428.494085684899</v>
      </c>
    </row>
    <row r="992" spans="1:6">
      <c r="A992">
        <v>2021</v>
      </c>
      <c r="B992" t="s">
        <v>1052</v>
      </c>
      <c r="C992" t="s">
        <v>1013</v>
      </c>
      <c r="D992" t="s">
        <v>964</v>
      </c>
      <c r="E992" t="s">
        <v>1014</v>
      </c>
      <c r="F992" s="86">
        <v>22402.0041636067</v>
      </c>
    </row>
    <row r="993" spans="1:6">
      <c r="A993">
        <v>2022</v>
      </c>
      <c r="B993" t="s">
        <v>1052</v>
      </c>
      <c r="C993" t="s">
        <v>1013</v>
      </c>
      <c r="D993" t="s">
        <v>964</v>
      </c>
      <c r="E993" t="s">
        <v>1014</v>
      </c>
      <c r="F993" s="86">
        <v>21348.064839506002</v>
      </c>
    </row>
    <row r="994" spans="1:6">
      <c r="A994">
        <v>2023</v>
      </c>
      <c r="B994" t="s">
        <v>1052</v>
      </c>
      <c r="C994" t="s">
        <v>1013</v>
      </c>
      <c r="D994" t="s">
        <v>964</v>
      </c>
      <c r="E994" t="s">
        <v>1014</v>
      </c>
      <c r="F994" s="86">
        <v>20282.5495586295</v>
      </c>
    </row>
    <row r="995" spans="1:6">
      <c r="A995">
        <v>2024</v>
      </c>
      <c r="B995" t="s">
        <v>1052</v>
      </c>
      <c r="C995" t="s">
        <v>1013</v>
      </c>
      <c r="D995" t="s">
        <v>964</v>
      </c>
      <c r="E995" t="s">
        <v>1014</v>
      </c>
      <c r="F995" s="86">
        <v>19237.382322379999</v>
      </c>
    </row>
    <row r="996" spans="1:6">
      <c r="A996">
        <v>2025</v>
      </c>
      <c r="B996" t="s">
        <v>1052</v>
      </c>
      <c r="C996" t="s">
        <v>1013</v>
      </c>
      <c r="D996" t="s">
        <v>964</v>
      </c>
      <c r="E996" t="s">
        <v>1014</v>
      </c>
      <c r="F996" s="86">
        <v>18237.8069205338</v>
      </c>
    </row>
    <row r="997" spans="1:6">
      <c r="A997">
        <v>2026</v>
      </c>
      <c r="B997" t="s">
        <v>1052</v>
      </c>
      <c r="C997" t="s">
        <v>1013</v>
      </c>
      <c r="D997" t="s">
        <v>964</v>
      </c>
      <c r="E997" t="s">
        <v>1014</v>
      </c>
      <c r="F997" s="86">
        <v>17309.800448461399</v>
      </c>
    </row>
    <row r="998" spans="1:6">
      <c r="A998">
        <v>2027</v>
      </c>
      <c r="B998" t="s">
        <v>1052</v>
      </c>
      <c r="C998" t="s">
        <v>1013</v>
      </c>
      <c r="D998" t="s">
        <v>964</v>
      </c>
      <c r="E998" t="s">
        <v>1014</v>
      </c>
      <c r="F998" s="86">
        <v>16469.888153208201</v>
      </c>
    </row>
    <row r="999" spans="1:6">
      <c r="A999">
        <v>2028</v>
      </c>
      <c r="B999" t="s">
        <v>1052</v>
      </c>
      <c r="C999" t="s">
        <v>1013</v>
      </c>
      <c r="D999" t="s">
        <v>964</v>
      </c>
      <c r="E999" t="s">
        <v>1014</v>
      </c>
      <c r="F999" s="86">
        <v>15738.013941516099</v>
      </c>
    </row>
    <row r="1000" spans="1:6">
      <c r="A1000">
        <v>2029</v>
      </c>
      <c r="B1000" t="s">
        <v>1052</v>
      </c>
      <c r="C1000" t="s">
        <v>1013</v>
      </c>
      <c r="D1000" t="s">
        <v>964</v>
      </c>
      <c r="E1000" t="s">
        <v>1014</v>
      </c>
      <c r="F1000" s="86">
        <v>15138.3437286055</v>
      </c>
    </row>
    <row r="1001" spans="1:6">
      <c r="A1001">
        <v>2030</v>
      </c>
      <c r="B1001" t="s">
        <v>1052</v>
      </c>
      <c r="C1001" t="s">
        <v>1013</v>
      </c>
      <c r="D1001" t="s">
        <v>964</v>
      </c>
      <c r="E1001" t="s">
        <v>1014</v>
      </c>
      <c r="F1001" s="86">
        <v>14639.949335008299</v>
      </c>
    </row>
    <row r="1002" spans="1:6">
      <c r="A1002">
        <v>2031</v>
      </c>
      <c r="B1002" t="s">
        <v>1052</v>
      </c>
      <c r="C1002" t="s">
        <v>1013</v>
      </c>
      <c r="D1002" t="s">
        <v>964</v>
      </c>
      <c r="E1002" t="s">
        <v>1014</v>
      </c>
      <c r="F1002" s="86">
        <v>14247.37694801</v>
      </c>
    </row>
    <row r="1003" spans="1:6">
      <c r="A1003">
        <v>2032</v>
      </c>
      <c r="B1003" t="s">
        <v>1052</v>
      </c>
      <c r="C1003" t="s">
        <v>1013</v>
      </c>
      <c r="D1003" t="s">
        <v>964</v>
      </c>
      <c r="E1003" t="s">
        <v>1014</v>
      </c>
      <c r="F1003" s="86">
        <v>13945.874781573501</v>
      </c>
    </row>
    <row r="1004" spans="1:6">
      <c r="A1004">
        <v>2033</v>
      </c>
      <c r="B1004" t="s">
        <v>1052</v>
      </c>
      <c r="C1004" t="s">
        <v>1013</v>
      </c>
      <c r="D1004" t="s">
        <v>964</v>
      </c>
      <c r="E1004" t="s">
        <v>1014</v>
      </c>
      <c r="F1004" s="86">
        <v>13710.329608354399</v>
      </c>
    </row>
    <row r="1005" spans="1:6">
      <c r="A1005">
        <v>2034</v>
      </c>
      <c r="B1005" t="s">
        <v>1052</v>
      </c>
      <c r="C1005" t="s">
        <v>1013</v>
      </c>
      <c r="D1005" t="s">
        <v>964</v>
      </c>
      <c r="E1005" t="s">
        <v>1014</v>
      </c>
      <c r="F1005" s="86">
        <v>13522.359699934201</v>
      </c>
    </row>
    <row r="1006" spans="1:6">
      <c r="A1006">
        <v>2035</v>
      </c>
      <c r="B1006" t="s">
        <v>1052</v>
      </c>
      <c r="C1006" t="s">
        <v>1013</v>
      </c>
      <c r="D1006" t="s">
        <v>964</v>
      </c>
      <c r="E1006" t="s">
        <v>1014</v>
      </c>
      <c r="F1006" s="86">
        <v>13355.135904430401</v>
      </c>
    </row>
    <row r="1007" spans="1:6">
      <c r="A1007">
        <v>2036</v>
      </c>
      <c r="B1007" t="s">
        <v>1052</v>
      </c>
      <c r="C1007" t="s">
        <v>1013</v>
      </c>
      <c r="D1007" t="s">
        <v>964</v>
      </c>
      <c r="E1007" t="s">
        <v>1014</v>
      </c>
      <c r="F1007" s="86">
        <v>13195.019498609699</v>
      </c>
    </row>
    <row r="1008" spans="1:6">
      <c r="A1008">
        <v>2037</v>
      </c>
      <c r="B1008" t="s">
        <v>1052</v>
      </c>
      <c r="C1008" t="s">
        <v>1013</v>
      </c>
      <c r="D1008" t="s">
        <v>964</v>
      </c>
      <c r="E1008" t="s">
        <v>1014</v>
      </c>
      <c r="F1008" s="86">
        <v>13057.2015531503</v>
      </c>
    </row>
    <row r="1009" spans="1:6">
      <c r="A1009">
        <v>2038</v>
      </c>
      <c r="B1009" t="s">
        <v>1052</v>
      </c>
      <c r="C1009" t="s">
        <v>1013</v>
      </c>
      <c r="D1009" t="s">
        <v>964</v>
      </c>
      <c r="E1009" t="s">
        <v>1014</v>
      </c>
      <c r="F1009" s="86">
        <v>12916.846075667099</v>
      </c>
    </row>
    <row r="1010" spans="1:6">
      <c r="A1010">
        <v>2039</v>
      </c>
      <c r="B1010" t="s">
        <v>1052</v>
      </c>
      <c r="C1010" t="s">
        <v>1013</v>
      </c>
      <c r="D1010" t="s">
        <v>964</v>
      </c>
      <c r="E1010" t="s">
        <v>1014</v>
      </c>
      <c r="F1010" s="86">
        <v>12781.6331720173</v>
      </c>
    </row>
    <row r="1011" spans="1:6">
      <c r="A1011">
        <v>2040</v>
      </c>
      <c r="B1011" t="s">
        <v>1052</v>
      </c>
      <c r="C1011" t="s">
        <v>1013</v>
      </c>
      <c r="D1011" t="s">
        <v>964</v>
      </c>
      <c r="E1011" t="s">
        <v>1014</v>
      </c>
      <c r="F1011" s="86">
        <v>12645.2734005292</v>
      </c>
    </row>
    <row r="1012" spans="1:6">
      <c r="A1012">
        <v>2041</v>
      </c>
      <c r="B1012" t="s">
        <v>1052</v>
      </c>
      <c r="C1012" t="s">
        <v>1013</v>
      </c>
      <c r="D1012" t="s">
        <v>964</v>
      </c>
      <c r="E1012" t="s">
        <v>1014</v>
      </c>
      <c r="F1012" s="86">
        <v>12499.344949660401</v>
      </c>
    </row>
    <row r="1013" spans="1:6">
      <c r="A1013">
        <v>2042</v>
      </c>
      <c r="B1013" t="s">
        <v>1052</v>
      </c>
      <c r="C1013" t="s">
        <v>1013</v>
      </c>
      <c r="D1013" t="s">
        <v>964</v>
      </c>
      <c r="E1013" t="s">
        <v>1014</v>
      </c>
      <c r="F1013" s="86">
        <v>12347.0235362844</v>
      </c>
    </row>
    <row r="1014" spans="1:6">
      <c r="A1014">
        <v>2043</v>
      </c>
      <c r="B1014" t="s">
        <v>1052</v>
      </c>
      <c r="C1014" t="s">
        <v>1013</v>
      </c>
      <c r="D1014" t="s">
        <v>964</v>
      </c>
      <c r="E1014" t="s">
        <v>1014</v>
      </c>
      <c r="F1014" s="86">
        <v>12197.180024084</v>
      </c>
    </row>
    <row r="1015" spans="1:6">
      <c r="A1015">
        <v>2044</v>
      </c>
      <c r="B1015" t="s">
        <v>1052</v>
      </c>
      <c r="C1015" t="s">
        <v>1013</v>
      </c>
      <c r="D1015" t="s">
        <v>964</v>
      </c>
      <c r="E1015" t="s">
        <v>1014</v>
      </c>
      <c r="F1015" s="86">
        <v>12042.411358572301</v>
      </c>
    </row>
    <row r="1016" spans="1:6">
      <c r="A1016">
        <v>2045</v>
      </c>
      <c r="B1016" t="s">
        <v>1052</v>
      </c>
      <c r="C1016" t="s">
        <v>1013</v>
      </c>
      <c r="D1016" t="s">
        <v>964</v>
      </c>
      <c r="E1016" t="s">
        <v>1014</v>
      </c>
      <c r="F1016" s="86">
        <v>11887.5465561244</v>
      </c>
    </row>
    <row r="1017" spans="1:6">
      <c r="A1017">
        <v>2046</v>
      </c>
      <c r="B1017" t="s">
        <v>1052</v>
      </c>
      <c r="C1017" t="s">
        <v>1013</v>
      </c>
      <c r="D1017" t="s">
        <v>964</v>
      </c>
      <c r="E1017" t="s">
        <v>1014</v>
      </c>
      <c r="F1017" s="86">
        <v>11712.897790933201</v>
      </c>
    </row>
    <row r="1018" spans="1:6">
      <c r="A1018">
        <v>2047</v>
      </c>
      <c r="B1018" t="s">
        <v>1052</v>
      </c>
      <c r="C1018" t="s">
        <v>1013</v>
      </c>
      <c r="D1018" t="s">
        <v>964</v>
      </c>
      <c r="E1018" t="s">
        <v>1014</v>
      </c>
      <c r="F1018" s="86">
        <v>11541.600835662501</v>
      </c>
    </row>
    <row r="1019" spans="1:6">
      <c r="A1019">
        <v>2048</v>
      </c>
      <c r="B1019" t="s">
        <v>1052</v>
      </c>
      <c r="C1019" t="s">
        <v>1013</v>
      </c>
      <c r="D1019" t="s">
        <v>964</v>
      </c>
      <c r="E1019" t="s">
        <v>1014</v>
      </c>
      <c r="F1019" s="86">
        <v>11372.3599836468</v>
      </c>
    </row>
    <row r="1020" spans="1:6">
      <c r="A1020">
        <v>2049</v>
      </c>
      <c r="B1020" t="s">
        <v>1052</v>
      </c>
      <c r="C1020" t="s">
        <v>1013</v>
      </c>
      <c r="D1020" t="s">
        <v>964</v>
      </c>
      <c r="E1020" t="s">
        <v>1014</v>
      </c>
      <c r="F1020" s="86">
        <v>11201.253052193801</v>
      </c>
    </row>
    <row r="1021" spans="1:6">
      <c r="A1021">
        <v>2050</v>
      </c>
      <c r="B1021" t="s">
        <v>1052</v>
      </c>
      <c r="C1021" t="s">
        <v>1013</v>
      </c>
      <c r="D1021" t="s">
        <v>964</v>
      </c>
      <c r="E1021" t="s">
        <v>1014</v>
      </c>
      <c r="F1021" s="86">
        <v>11029.760647569299</v>
      </c>
    </row>
    <row r="1022" spans="1:6">
      <c r="A1022">
        <v>2017</v>
      </c>
      <c r="B1022" t="s">
        <v>1053</v>
      </c>
      <c r="C1022" t="s">
        <v>1013</v>
      </c>
      <c r="D1022" t="s">
        <v>964</v>
      </c>
      <c r="E1022" t="s">
        <v>1014</v>
      </c>
      <c r="F1022" s="86">
        <v>366177.87768616702</v>
      </c>
    </row>
    <row r="1023" spans="1:6">
      <c r="A1023">
        <v>2018</v>
      </c>
      <c r="B1023" t="s">
        <v>1053</v>
      </c>
      <c r="C1023" t="s">
        <v>1013</v>
      </c>
      <c r="D1023" t="s">
        <v>964</v>
      </c>
      <c r="E1023" t="s">
        <v>1014</v>
      </c>
      <c r="F1023" s="86">
        <v>354488.50561688899</v>
      </c>
    </row>
    <row r="1024" spans="1:6">
      <c r="A1024">
        <v>2019</v>
      </c>
      <c r="B1024" t="s">
        <v>1053</v>
      </c>
      <c r="C1024" t="s">
        <v>1013</v>
      </c>
      <c r="D1024" t="s">
        <v>964</v>
      </c>
      <c r="E1024" t="s">
        <v>1014</v>
      </c>
      <c r="F1024" s="86">
        <v>342669.73952713399</v>
      </c>
    </row>
    <row r="1025" spans="1:6">
      <c r="A1025">
        <v>2020</v>
      </c>
      <c r="B1025" t="s">
        <v>1053</v>
      </c>
      <c r="C1025" t="s">
        <v>1013</v>
      </c>
      <c r="D1025" t="s">
        <v>964</v>
      </c>
      <c r="E1025" t="s">
        <v>1014</v>
      </c>
      <c r="F1025" s="86">
        <v>330208.39653336903</v>
      </c>
    </row>
    <row r="1026" spans="1:6">
      <c r="A1026">
        <v>2021</v>
      </c>
      <c r="B1026" t="s">
        <v>1053</v>
      </c>
      <c r="C1026" t="s">
        <v>1013</v>
      </c>
      <c r="D1026" t="s">
        <v>964</v>
      </c>
      <c r="E1026" t="s">
        <v>1014</v>
      </c>
      <c r="F1026" s="86">
        <v>317615.66094529902</v>
      </c>
    </row>
    <row r="1027" spans="1:6">
      <c r="A1027">
        <v>2022</v>
      </c>
      <c r="B1027" t="s">
        <v>1053</v>
      </c>
      <c r="C1027" t="s">
        <v>1013</v>
      </c>
      <c r="D1027" t="s">
        <v>964</v>
      </c>
      <c r="E1027" t="s">
        <v>1014</v>
      </c>
      <c r="F1027" s="86">
        <v>304981.17550617002</v>
      </c>
    </row>
    <row r="1028" spans="1:6">
      <c r="A1028">
        <v>2023</v>
      </c>
      <c r="B1028" t="s">
        <v>1053</v>
      </c>
      <c r="C1028" t="s">
        <v>1013</v>
      </c>
      <c r="D1028" t="s">
        <v>964</v>
      </c>
      <c r="E1028" t="s">
        <v>1014</v>
      </c>
      <c r="F1028" s="86">
        <v>292392.28894091601</v>
      </c>
    </row>
    <row r="1029" spans="1:6">
      <c r="A1029">
        <v>2024</v>
      </c>
      <c r="B1029" t="s">
        <v>1053</v>
      </c>
      <c r="C1029" t="s">
        <v>1013</v>
      </c>
      <c r="D1029" t="s">
        <v>964</v>
      </c>
      <c r="E1029" t="s">
        <v>1014</v>
      </c>
      <c r="F1029" s="86">
        <v>280065.76103807503</v>
      </c>
    </row>
    <row r="1030" spans="1:6">
      <c r="A1030">
        <v>2025</v>
      </c>
      <c r="B1030" t="s">
        <v>1053</v>
      </c>
      <c r="C1030" t="s">
        <v>1013</v>
      </c>
      <c r="D1030" t="s">
        <v>964</v>
      </c>
      <c r="E1030" t="s">
        <v>1014</v>
      </c>
      <c r="F1030" s="86">
        <v>268231.23396097199</v>
      </c>
    </row>
    <row r="1031" spans="1:6">
      <c r="A1031">
        <v>2026</v>
      </c>
      <c r="B1031" t="s">
        <v>1053</v>
      </c>
      <c r="C1031" t="s">
        <v>1013</v>
      </c>
      <c r="D1031" t="s">
        <v>964</v>
      </c>
      <c r="E1031" t="s">
        <v>1014</v>
      </c>
      <c r="F1031" s="86">
        <v>257128.78097511901</v>
      </c>
    </row>
    <row r="1032" spans="1:6">
      <c r="A1032">
        <v>2027</v>
      </c>
      <c r="B1032" t="s">
        <v>1053</v>
      </c>
      <c r="C1032" t="s">
        <v>1013</v>
      </c>
      <c r="D1032" t="s">
        <v>964</v>
      </c>
      <c r="E1032" t="s">
        <v>1014</v>
      </c>
      <c r="F1032" s="86">
        <v>247071.810231184</v>
      </c>
    </row>
    <row r="1033" spans="1:6">
      <c r="A1033">
        <v>2028</v>
      </c>
      <c r="B1033" t="s">
        <v>1053</v>
      </c>
      <c r="C1033" t="s">
        <v>1013</v>
      </c>
      <c r="D1033" t="s">
        <v>964</v>
      </c>
      <c r="E1033" t="s">
        <v>1014</v>
      </c>
      <c r="F1033" s="86">
        <v>238233.532643749</v>
      </c>
    </row>
    <row r="1034" spans="1:6">
      <c r="A1034">
        <v>2029</v>
      </c>
      <c r="B1034" t="s">
        <v>1053</v>
      </c>
      <c r="C1034" t="s">
        <v>1013</v>
      </c>
      <c r="D1034" t="s">
        <v>964</v>
      </c>
      <c r="E1034" t="s">
        <v>1014</v>
      </c>
      <c r="F1034" s="86">
        <v>230782.66019100099</v>
      </c>
    </row>
    <row r="1035" spans="1:6">
      <c r="A1035">
        <v>2030</v>
      </c>
      <c r="B1035" t="s">
        <v>1053</v>
      </c>
      <c r="C1035" t="s">
        <v>1013</v>
      </c>
      <c r="D1035" t="s">
        <v>964</v>
      </c>
      <c r="E1035" t="s">
        <v>1014</v>
      </c>
      <c r="F1035" s="86">
        <v>224710.38770297999</v>
      </c>
    </row>
    <row r="1036" spans="1:6">
      <c r="A1036">
        <v>2031</v>
      </c>
      <c r="B1036" t="s">
        <v>1053</v>
      </c>
      <c r="C1036" t="s">
        <v>1013</v>
      </c>
      <c r="D1036" t="s">
        <v>964</v>
      </c>
      <c r="E1036" t="s">
        <v>1014</v>
      </c>
      <c r="F1036" s="86">
        <v>219946.95565203301</v>
      </c>
    </row>
    <row r="1037" spans="1:6">
      <c r="A1037">
        <v>2032</v>
      </c>
      <c r="B1037" t="s">
        <v>1053</v>
      </c>
      <c r="C1037" t="s">
        <v>1013</v>
      </c>
      <c r="D1037" t="s">
        <v>964</v>
      </c>
      <c r="E1037" t="s">
        <v>1014</v>
      </c>
      <c r="F1037" s="86">
        <v>216293.527361927</v>
      </c>
    </row>
    <row r="1038" spans="1:6">
      <c r="A1038">
        <v>2033</v>
      </c>
      <c r="B1038" t="s">
        <v>1053</v>
      </c>
      <c r="C1038" t="s">
        <v>1013</v>
      </c>
      <c r="D1038" t="s">
        <v>964</v>
      </c>
      <c r="E1038" t="s">
        <v>1014</v>
      </c>
      <c r="F1038" s="86">
        <v>213469.136020014</v>
      </c>
    </row>
    <row r="1039" spans="1:6">
      <c r="A1039">
        <v>2034</v>
      </c>
      <c r="B1039" t="s">
        <v>1053</v>
      </c>
      <c r="C1039" t="s">
        <v>1013</v>
      </c>
      <c r="D1039" t="s">
        <v>964</v>
      </c>
      <c r="E1039" t="s">
        <v>1014</v>
      </c>
      <c r="F1039" s="86">
        <v>211221.165052834</v>
      </c>
    </row>
    <row r="1040" spans="1:6">
      <c r="A1040">
        <v>2035</v>
      </c>
      <c r="B1040" t="s">
        <v>1053</v>
      </c>
      <c r="C1040" t="s">
        <v>1013</v>
      </c>
      <c r="D1040" t="s">
        <v>964</v>
      </c>
      <c r="E1040" t="s">
        <v>1014</v>
      </c>
      <c r="F1040" s="86">
        <v>209266.36232889901</v>
      </c>
    </row>
    <row r="1041" spans="1:6">
      <c r="A1041">
        <v>2036</v>
      </c>
      <c r="B1041" t="s">
        <v>1053</v>
      </c>
      <c r="C1041" t="s">
        <v>1013</v>
      </c>
      <c r="D1041" t="s">
        <v>964</v>
      </c>
      <c r="E1041" t="s">
        <v>1014</v>
      </c>
      <c r="F1041" s="86">
        <v>207458.52372569899</v>
      </c>
    </row>
    <row r="1042" spans="1:6">
      <c r="A1042">
        <v>2037</v>
      </c>
      <c r="B1042" t="s">
        <v>1053</v>
      </c>
      <c r="C1042" t="s">
        <v>1013</v>
      </c>
      <c r="D1042" t="s">
        <v>964</v>
      </c>
      <c r="E1042" t="s">
        <v>1014</v>
      </c>
      <c r="F1042" s="86">
        <v>205696.753748811</v>
      </c>
    </row>
    <row r="1043" spans="1:6">
      <c r="A1043">
        <v>2038</v>
      </c>
      <c r="B1043" t="s">
        <v>1053</v>
      </c>
      <c r="C1043" t="s">
        <v>1013</v>
      </c>
      <c r="D1043" t="s">
        <v>964</v>
      </c>
      <c r="E1043" t="s">
        <v>1014</v>
      </c>
      <c r="F1043" s="86">
        <v>203959.58444302401</v>
      </c>
    </row>
    <row r="1044" spans="1:6">
      <c r="A1044">
        <v>2039</v>
      </c>
      <c r="B1044" t="s">
        <v>1053</v>
      </c>
      <c r="C1044" t="s">
        <v>1013</v>
      </c>
      <c r="D1044" t="s">
        <v>964</v>
      </c>
      <c r="E1044" t="s">
        <v>1014</v>
      </c>
      <c r="F1044" s="86">
        <v>202197.60316492099</v>
      </c>
    </row>
    <row r="1045" spans="1:6">
      <c r="A1045">
        <v>2040</v>
      </c>
      <c r="B1045" t="s">
        <v>1053</v>
      </c>
      <c r="C1045" t="s">
        <v>1013</v>
      </c>
      <c r="D1045" t="s">
        <v>964</v>
      </c>
      <c r="E1045" t="s">
        <v>1014</v>
      </c>
      <c r="F1045" s="86">
        <v>200421.837655749</v>
      </c>
    </row>
    <row r="1046" spans="1:6">
      <c r="A1046">
        <v>2041</v>
      </c>
      <c r="B1046" t="s">
        <v>1053</v>
      </c>
      <c r="C1046" t="s">
        <v>1013</v>
      </c>
      <c r="D1046" t="s">
        <v>964</v>
      </c>
      <c r="E1046" t="s">
        <v>1014</v>
      </c>
      <c r="F1046" s="86">
        <v>198595.69005988201</v>
      </c>
    </row>
    <row r="1047" spans="1:6">
      <c r="A1047">
        <v>2042</v>
      </c>
      <c r="B1047" t="s">
        <v>1053</v>
      </c>
      <c r="C1047" t="s">
        <v>1013</v>
      </c>
      <c r="D1047" t="s">
        <v>964</v>
      </c>
      <c r="E1047" t="s">
        <v>1014</v>
      </c>
      <c r="F1047" s="86">
        <v>196742.48254543901</v>
      </c>
    </row>
    <row r="1048" spans="1:6">
      <c r="A1048">
        <v>2043</v>
      </c>
      <c r="B1048" t="s">
        <v>1053</v>
      </c>
      <c r="C1048" t="s">
        <v>1013</v>
      </c>
      <c r="D1048" t="s">
        <v>964</v>
      </c>
      <c r="E1048" t="s">
        <v>1014</v>
      </c>
      <c r="F1048" s="86">
        <v>194873.311731105</v>
      </c>
    </row>
    <row r="1049" spans="1:6">
      <c r="A1049">
        <v>2044</v>
      </c>
      <c r="B1049" t="s">
        <v>1053</v>
      </c>
      <c r="C1049" t="s">
        <v>1013</v>
      </c>
      <c r="D1049" t="s">
        <v>964</v>
      </c>
      <c r="E1049" t="s">
        <v>1014</v>
      </c>
      <c r="F1049" s="86">
        <v>192983.70241261201</v>
      </c>
    </row>
    <row r="1050" spans="1:6">
      <c r="A1050">
        <v>2045</v>
      </c>
      <c r="B1050" t="s">
        <v>1053</v>
      </c>
      <c r="C1050" t="s">
        <v>1013</v>
      </c>
      <c r="D1050" t="s">
        <v>964</v>
      </c>
      <c r="E1050" t="s">
        <v>1014</v>
      </c>
      <c r="F1050" s="86">
        <v>191073.05921430499</v>
      </c>
    </row>
    <row r="1051" spans="1:6">
      <c r="A1051">
        <v>2046</v>
      </c>
      <c r="B1051" t="s">
        <v>1053</v>
      </c>
      <c r="C1051" t="s">
        <v>1013</v>
      </c>
      <c r="D1051" t="s">
        <v>964</v>
      </c>
      <c r="E1051" t="s">
        <v>1014</v>
      </c>
      <c r="F1051" s="86">
        <v>189138.81610278599</v>
      </c>
    </row>
    <row r="1052" spans="1:6">
      <c r="A1052">
        <v>2047</v>
      </c>
      <c r="B1052" t="s">
        <v>1053</v>
      </c>
      <c r="C1052" t="s">
        <v>1013</v>
      </c>
      <c r="D1052" t="s">
        <v>964</v>
      </c>
      <c r="E1052" t="s">
        <v>1014</v>
      </c>
      <c r="F1052" s="86">
        <v>187172.04352643201</v>
      </c>
    </row>
    <row r="1053" spans="1:6">
      <c r="A1053">
        <v>2048</v>
      </c>
      <c r="B1053" t="s">
        <v>1053</v>
      </c>
      <c r="C1053" t="s">
        <v>1013</v>
      </c>
      <c r="D1053" t="s">
        <v>964</v>
      </c>
      <c r="E1053" t="s">
        <v>1014</v>
      </c>
      <c r="F1053" s="86">
        <v>185190.13690441</v>
      </c>
    </row>
    <row r="1054" spans="1:6">
      <c r="A1054">
        <v>2049</v>
      </c>
      <c r="B1054" t="s">
        <v>1053</v>
      </c>
      <c r="C1054" t="s">
        <v>1013</v>
      </c>
      <c r="D1054" t="s">
        <v>964</v>
      </c>
      <c r="E1054" t="s">
        <v>1014</v>
      </c>
      <c r="F1054" s="86">
        <v>183185.51321903701</v>
      </c>
    </row>
    <row r="1055" spans="1:6">
      <c r="A1055">
        <v>2050</v>
      </c>
      <c r="B1055" t="s">
        <v>1053</v>
      </c>
      <c r="C1055" t="s">
        <v>1013</v>
      </c>
      <c r="D1055" t="s">
        <v>964</v>
      </c>
      <c r="E1055" t="s">
        <v>1014</v>
      </c>
      <c r="F1055" s="86">
        <v>181166.65982862201</v>
      </c>
    </row>
    <row r="1056" spans="1:6">
      <c r="A1056">
        <v>2017</v>
      </c>
      <c r="B1056" t="s">
        <v>1054</v>
      </c>
      <c r="C1056" t="s">
        <v>1013</v>
      </c>
      <c r="D1056" t="s">
        <v>964</v>
      </c>
      <c r="E1056" t="s">
        <v>1014</v>
      </c>
      <c r="F1056" s="86">
        <v>0</v>
      </c>
    </row>
    <row r="1057" spans="1:6">
      <c r="A1057">
        <v>2018</v>
      </c>
      <c r="B1057" t="s">
        <v>1054</v>
      </c>
      <c r="C1057" t="s">
        <v>1013</v>
      </c>
      <c r="D1057" t="s">
        <v>964</v>
      </c>
      <c r="E1057" t="s">
        <v>1014</v>
      </c>
      <c r="F1057" s="86">
        <v>0</v>
      </c>
    </row>
    <row r="1058" spans="1:6">
      <c r="A1058">
        <v>2019</v>
      </c>
      <c r="B1058" t="s">
        <v>1054</v>
      </c>
      <c r="C1058" t="s">
        <v>1013</v>
      </c>
      <c r="D1058" t="s">
        <v>964</v>
      </c>
      <c r="E1058" t="s">
        <v>1014</v>
      </c>
      <c r="F1058" s="86">
        <v>0</v>
      </c>
    </row>
    <row r="1059" spans="1:6">
      <c r="A1059">
        <v>2020</v>
      </c>
      <c r="B1059" t="s">
        <v>1054</v>
      </c>
      <c r="C1059" t="s">
        <v>1013</v>
      </c>
      <c r="D1059" t="s">
        <v>964</v>
      </c>
      <c r="E1059" t="s">
        <v>1014</v>
      </c>
      <c r="F1059" s="86">
        <v>0</v>
      </c>
    </row>
    <row r="1060" spans="1:6">
      <c r="A1060">
        <v>2021</v>
      </c>
      <c r="B1060" t="s">
        <v>1054</v>
      </c>
      <c r="C1060" t="s">
        <v>1013</v>
      </c>
      <c r="D1060" t="s">
        <v>964</v>
      </c>
      <c r="E1060" t="s">
        <v>1014</v>
      </c>
      <c r="F1060" s="86">
        <v>0</v>
      </c>
    </row>
    <row r="1061" spans="1:6">
      <c r="A1061">
        <v>2022</v>
      </c>
      <c r="B1061" t="s">
        <v>1054</v>
      </c>
      <c r="C1061" t="s">
        <v>1013</v>
      </c>
      <c r="D1061" t="s">
        <v>964</v>
      </c>
      <c r="E1061" t="s">
        <v>1014</v>
      </c>
      <c r="F1061" s="86">
        <v>0</v>
      </c>
    </row>
    <row r="1062" spans="1:6">
      <c r="A1062">
        <v>2023</v>
      </c>
      <c r="B1062" t="s">
        <v>1054</v>
      </c>
      <c r="C1062" t="s">
        <v>1013</v>
      </c>
      <c r="D1062" t="s">
        <v>964</v>
      </c>
      <c r="E1062" t="s">
        <v>1014</v>
      </c>
      <c r="F1062" s="86">
        <v>0</v>
      </c>
    </row>
    <row r="1063" spans="1:6">
      <c r="A1063">
        <v>2024</v>
      </c>
      <c r="B1063" t="s">
        <v>1054</v>
      </c>
      <c r="C1063" t="s">
        <v>1013</v>
      </c>
      <c r="D1063" t="s">
        <v>964</v>
      </c>
      <c r="E1063" t="s">
        <v>1014</v>
      </c>
      <c r="F1063" s="86">
        <v>0</v>
      </c>
    </row>
    <row r="1064" spans="1:6">
      <c r="A1064">
        <v>2025</v>
      </c>
      <c r="B1064" t="s">
        <v>1054</v>
      </c>
      <c r="C1064" t="s">
        <v>1013</v>
      </c>
      <c r="D1064" t="s">
        <v>964</v>
      </c>
      <c r="E1064" t="s">
        <v>1014</v>
      </c>
      <c r="F1064" s="86">
        <v>0</v>
      </c>
    </row>
    <row r="1065" spans="1:6">
      <c r="A1065">
        <v>2026</v>
      </c>
      <c r="B1065" t="s">
        <v>1054</v>
      </c>
      <c r="C1065" t="s">
        <v>1013</v>
      </c>
      <c r="D1065" t="s">
        <v>964</v>
      </c>
      <c r="E1065" t="s">
        <v>1014</v>
      </c>
      <c r="F1065" s="86">
        <v>0</v>
      </c>
    </row>
    <row r="1066" spans="1:6">
      <c r="A1066">
        <v>2027</v>
      </c>
      <c r="B1066" t="s">
        <v>1054</v>
      </c>
      <c r="C1066" t="s">
        <v>1013</v>
      </c>
      <c r="D1066" t="s">
        <v>964</v>
      </c>
      <c r="E1066" t="s">
        <v>1014</v>
      </c>
      <c r="F1066" s="86">
        <v>0</v>
      </c>
    </row>
    <row r="1067" spans="1:6">
      <c r="A1067">
        <v>2028</v>
      </c>
      <c r="B1067" t="s">
        <v>1054</v>
      </c>
      <c r="C1067" t="s">
        <v>1013</v>
      </c>
      <c r="D1067" t="s">
        <v>964</v>
      </c>
      <c r="E1067" t="s">
        <v>1014</v>
      </c>
      <c r="F1067" s="86">
        <v>0</v>
      </c>
    </row>
    <row r="1068" spans="1:6">
      <c r="A1068">
        <v>2029</v>
      </c>
      <c r="B1068" t="s">
        <v>1054</v>
      </c>
      <c r="C1068" t="s">
        <v>1013</v>
      </c>
      <c r="D1068" t="s">
        <v>964</v>
      </c>
      <c r="E1068" t="s">
        <v>1014</v>
      </c>
      <c r="F1068" s="86">
        <v>0</v>
      </c>
    </row>
    <row r="1069" spans="1:6">
      <c r="A1069">
        <v>2030</v>
      </c>
      <c r="B1069" t="s">
        <v>1054</v>
      </c>
      <c r="C1069" t="s">
        <v>1013</v>
      </c>
      <c r="D1069" t="s">
        <v>964</v>
      </c>
      <c r="E1069" t="s">
        <v>1014</v>
      </c>
      <c r="F1069" s="86">
        <v>0</v>
      </c>
    </row>
    <row r="1070" spans="1:6">
      <c r="A1070">
        <v>2031</v>
      </c>
      <c r="B1070" t="s">
        <v>1054</v>
      </c>
      <c r="C1070" t="s">
        <v>1013</v>
      </c>
      <c r="D1070" t="s">
        <v>964</v>
      </c>
      <c r="E1070" t="s">
        <v>1014</v>
      </c>
      <c r="F1070" s="86">
        <v>0</v>
      </c>
    </row>
    <row r="1071" spans="1:6">
      <c r="A1071">
        <v>2032</v>
      </c>
      <c r="B1071" t="s">
        <v>1054</v>
      </c>
      <c r="C1071" t="s">
        <v>1013</v>
      </c>
      <c r="D1071" t="s">
        <v>964</v>
      </c>
      <c r="E1071" t="s">
        <v>1014</v>
      </c>
      <c r="F1071" s="86">
        <v>0</v>
      </c>
    </row>
    <row r="1072" spans="1:6">
      <c r="A1072">
        <v>2033</v>
      </c>
      <c r="B1072" t="s">
        <v>1054</v>
      </c>
      <c r="C1072" t="s">
        <v>1013</v>
      </c>
      <c r="D1072" t="s">
        <v>964</v>
      </c>
      <c r="E1072" t="s">
        <v>1014</v>
      </c>
      <c r="F1072" s="86">
        <v>0</v>
      </c>
    </row>
    <row r="1073" spans="1:6">
      <c r="A1073">
        <v>2034</v>
      </c>
      <c r="B1073" t="s">
        <v>1054</v>
      </c>
      <c r="C1073" t="s">
        <v>1013</v>
      </c>
      <c r="D1073" t="s">
        <v>964</v>
      </c>
      <c r="E1073" t="s">
        <v>1014</v>
      </c>
      <c r="F1073" s="86">
        <v>0</v>
      </c>
    </row>
    <row r="1074" spans="1:6">
      <c r="A1074">
        <v>2035</v>
      </c>
      <c r="B1074" t="s">
        <v>1054</v>
      </c>
      <c r="C1074" t="s">
        <v>1013</v>
      </c>
      <c r="D1074" t="s">
        <v>964</v>
      </c>
      <c r="E1074" t="s">
        <v>1014</v>
      </c>
      <c r="F1074" s="86">
        <v>0</v>
      </c>
    </row>
    <row r="1075" spans="1:6">
      <c r="A1075">
        <v>2036</v>
      </c>
      <c r="B1075" t="s">
        <v>1054</v>
      </c>
      <c r="C1075" t="s">
        <v>1013</v>
      </c>
      <c r="D1075" t="s">
        <v>964</v>
      </c>
      <c r="E1075" t="s">
        <v>1014</v>
      </c>
      <c r="F1075" s="86">
        <v>0</v>
      </c>
    </row>
    <row r="1076" spans="1:6">
      <c r="A1076">
        <v>2037</v>
      </c>
      <c r="B1076" t="s">
        <v>1054</v>
      </c>
      <c r="C1076" t="s">
        <v>1013</v>
      </c>
      <c r="D1076" t="s">
        <v>964</v>
      </c>
      <c r="E1076" t="s">
        <v>1014</v>
      </c>
      <c r="F1076" s="86">
        <v>0</v>
      </c>
    </row>
    <row r="1077" spans="1:6">
      <c r="A1077">
        <v>2038</v>
      </c>
      <c r="B1077" t="s">
        <v>1054</v>
      </c>
      <c r="C1077" t="s">
        <v>1013</v>
      </c>
      <c r="D1077" t="s">
        <v>964</v>
      </c>
      <c r="E1077" t="s">
        <v>1014</v>
      </c>
      <c r="F1077" s="86">
        <v>0</v>
      </c>
    </row>
    <row r="1078" spans="1:6">
      <c r="A1078">
        <v>2039</v>
      </c>
      <c r="B1078" t="s">
        <v>1054</v>
      </c>
      <c r="C1078" t="s">
        <v>1013</v>
      </c>
      <c r="D1078" t="s">
        <v>964</v>
      </c>
      <c r="E1078" t="s">
        <v>1014</v>
      </c>
      <c r="F1078" s="86">
        <v>0</v>
      </c>
    </row>
    <row r="1079" spans="1:6">
      <c r="A1079">
        <v>2040</v>
      </c>
      <c r="B1079" t="s">
        <v>1054</v>
      </c>
      <c r="C1079" t="s">
        <v>1013</v>
      </c>
      <c r="D1079" t="s">
        <v>964</v>
      </c>
      <c r="E1079" t="s">
        <v>1014</v>
      </c>
      <c r="F1079" s="86">
        <v>0</v>
      </c>
    </row>
    <row r="1080" spans="1:6">
      <c r="A1080">
        <v>2041</v>
      </c>
      <c r="B1080" t="s">
        <v>1054</v>
      </c>
      <c r="C1080" t="s">
        <v>1013</v>
      </c>
      <c r="D1080" t="s">
        <v>964</v>
      </c>
      <c r="E1080" t="s">
        <v>1014</v>
      </c>
      <c r="F1080" s="86">
        <v>0</v>
      </c>
    </row>
    <row r="1081" spans="1:6">
      <c r="A1081">
        <v>2042</v>
      </c>
      <c r="B1081" t="s">
        <v>1054</v>
      </c>
      <c r="C1081" t="s">
        <v>1013</v>
      </c>
      <c r="D1081" t="s">
        <v>964</v>
      </c>
      <c r="E1081" t="s">
        <v>1014</v>
      </c>
      <c r="F1081" s="86">
        <v>0</v>
      </c>
    </row>
    <row r="1082" spans="1:6">
      <c r="A1082">
        <v>2043</v>
      </c>
      <c r="B1082" t="s">
        <v>1054</v>
      </c>
      <c r="C1082" t="s">
        <v>1013</v>
      </c>
      <c r="D1082" t="s">
        <v>964</v>
      </c>
      <c r="E1082" t="s">
        <v>1014</v>
      </c>
      <c r="F1082" s="86">
        <v>0</v>
      </c>
    </row>
    <row r="1083" spans="1:6">
      <c r="A1083">
        <v>2044</v>
      </c>
      <c r="B1083" t="s">
        <v>1054</v>
      </c>
      <c r="C1083" t="s">
        <v>1013</v>
      </c>
      <c r="D1083" t="s">
        <v>964</v>
      </c>
      <c r="E1083" t="s">
        <v>1014</v>
      </c>
      <c r="F1083" s="86">
        <v>0</v>
      </c>
    </row>
    <row r="1084" spans="1:6">
      <c r="A1084">
        <v>2045</v>
      </c>
      <c r="B1084" t="s">
        <v>1054</v>
      </c>
      <c r="C1084" t="s">
        <v>1013</v>
      </c>
      <c r="D1084" t="s">
        <v>964</v>
      </c>
      <c r="E1084" t="s">
        <v>1014</v>
      </c>
      <c r="F1084" s="86">
        <v>0</v>
      </c>
    </row>
    <row r="1085" spans="1:6">
      <c r="A1085">
        <v>2046</v>
      </c>
      <c r="B1085" t="s">
        <v>1054</v>
      </c>
      <c r="C1085" t="s">
        <v>1013</v>
      </c>
      <c r="D1085" t="s">
        <v>964</v>
      </c>
      <c r="E1085" t="s">
        <v>1014</v>
      </c>
      <c r="F1085" s="86">
        <v>0</v>
      </c>
    </row>
    <row r="1086" spans="1:6">
      <c r="A1086">
        <v>2047</v>
      </c>
      <c r="B1086" t="s">
        <v>1054</v>
      </c>
      <c r="C1086" t="s">
        <v>1013</v>
      </c>
      <c r="D1086" t="s">
        <v>964</v>
      </c>
      <c r="E1086" t="s">
        <v>1014</v>
      </c>
      <c r="F1086" s="86">
        <v>0</v>
      </c>
    </row>
    <row r="1087" spans="1:6">
      <c r="A1087">
        <v>2048</v>
      </c>
      <c r="B1087" t="s">
        <v>1054</v>
      </c>
      <c r="C1087" t="s">
        <v>1013</v>
      </c>
      <c r="D1087" t="s">
        <v>964</v>
      </c>
      <c r="E1087" t="s">
        <v>1014</v>
      </c>
      <c r="F1087" s="86">
        <v>0</v>
      </c>
    </row>
    <row r="1088" spans="1:6">
      <c r="A1088">
        <v>2049</v>
      </c>
      <c r="B1088" t="s">
        <v>1054</v>
      </c>
      <c r="C1088" t="s">
        <v>1013</v>
      </c>
      <c r="D1088" t="s">
        <v>964</v>
      </c>
      <c r="E1088" t="s">
        <v>1014</v>
      </c>
      <c r="F1088" s="86">
        <v>0</v>
      </c>
    </row>
    <row r="1089" spans="1:6">
      <c r="A1089">
        <v>2050</v>
      </c>
      <c r="B1089" t="s">
        <v>1054</v>
      </c>
      <c r="C1089" t="s">
        <v>1013</v>
      </c>
      <c r="D1089" t="s">
        <v>964</v>
      </c>
      <c r="E1089" t="s">
        <v>1014</v>
      </c>
      <c r="F1089" s="86">
        <v>0</v>
      </c>
    </row>
    <row r="1090" spans="1:6">
      <c r="A1090">
        <v>2017</v>
      </c>
      <c r="B1090" t="s">
        <v>1055</v>
      </c>
      <c r="C1090" t="s">
        <v>1013</v>
      </c>
      <c r="D1090" t="s">
        <v>964</v>
      </c>
      <c r="E1090" t="s">
        <v>1014</v>
      </c>
      <c r="F1090" s="86">
        <v>788277.85267056501</v>
      </c>
    </row>
    <row r="1091" spans="1:6">
      <c r="A1091">
        <v>2018</v>
      </c>
      <c r="B1091" t="s">
        <v>1055</v>
      </c>
      <c r="C1091" t="s">
        <v>1013</v>
      </c>
      <c r="D1091" t="s">
        <v>964</v>
      </c>
      <c r="E1091" t="s">
        <v>1014</v>
      </c>
      <c r="F1091" s="86">
        <v>763113.92640592495</v>
      </c>
    </row>
    <row r="1092" spans="1:6">
      <c r="A1092">
        <v>2019</v>
      </c>
      <c r="B1092" t="s">
        <v>1055</v>
      </c>
      <c r="C1092" t="s">
        <v>1013</v>
      </c>
      <c r="D1092" t="s">
        <v>964</v>
      </c>
      <c r="E1092" t="s">
        <v>1014</v>
      </c>
      <c r="F1092" s="86">
        <v>737671.45125336305</v>
      </c>
    </row>
    <row r="1093" spans="1:6">
      <c r="A1093">
        <v>2020</v>
      </c>
      <c r="B1093" t="s">
        <v>1055</v>
      </c>
      <c r="C1093" t="s">
        <v>1013</v>
      </c>
      <c r="D1093" t="s">
        <v>964</v>
      </c>
      <c r="E1093" t="s">
        <v>1014</v>
      </c>
      <c r="F1093" s="86">
        <v>710845.68898015702</v>
      </c>
    </row>
    <row r="1094" spans="1:6">
      <c r="A1094">
        <v>2021</v>
      </c>
      <c r="B1094" t="s">
        <v>1055</v>
      </c>
      <c r="C1094" t="s">
        <v>1013</v>
      </c>
      <c r="D1094" t="s">
        <v>964</v>
      </c>
      <c r="E1094" t="s">
        <v>1014</v>
      </c>
      <c r="F1094" s="86">
        <v>683737.07545239001</v>
      </c>
    </row>
    <row r="1095" spans="1:6">
      <c r="A1095">
        <v>2022</v>
      </c>
      <c r="B1095" t="s">
        <v>1055</v>
      </c>
      <c r="C1095" t="s">
        <v>1013</v>
      </c>
      <c r="D1095" t="s">
        <v>964</v>
      </c>
      <c r="E1095" t="s">
        <v>1014</v>
      </c>
      <c r="F1095" s="86">
        <v>656538.58625231299</v>
      </c>
    </row>
    <row r="1096" spans="1:6">
      <c r="A1096">
        <v>2023</v>
      </c>
      <c r="B1096" t="s">
        <v>1055</v>
      </c>
      <c r="C1096" t="s">
        <v>1013</v>
      </c>
      <c r="D1096" t="s">
        <v>964</v>
      </c>
      <c r="E1096" t="s">
        <v>1014</v>
      </c>
      <c r="F1096" s="86">
        <v>629438.25858676096</v>
      </c>
    </row>
    <row r="1097" spans="1:6">
      <c r="A1097">
        <v>2024</v>
      </c>
      <c r="B1097" t="s">
        <v>1055</v>
      </c>
      <c r="C1097" t="s">
        <v>1013</v>
      </c>
      <c r="D1097" t="s">
        <v>964</v>
      </c>
      <c r="E1097" t="s">
        <v>1014</v>
      </c>
      <c r="F1097" s="86">
        <v>602902.71523953904</v>
      </c>
    </row>
    <row r="1098" spans="1:6">
      <c r="A1098">
        <v>2025</v>
      </c>
      <c r="B1098" t="s">
        <v>1055</v>
      </c>
      <c r="C1098" t="s">
        <v>1013</v>
      </c>
      <c r="D1098" t="s">
        <v>964</v>
      </c>
      <c r="E1098" t="s">
        <v>1014</v>
      </c>
      <c r="F1098" s="86">
        <v>577426.31111960998</v>
      </c>
    </row>
    <row r="1099" spans="1:6">
      <c r="A1099">
        <v>2026</v>
      </c>
      <c r="B1099" t="s">
        <v>1055</v>
      </c>
      <c r="C1099" t="s">
        <v>1013</v>
      </c>
      <c r="D1099" t="s">
        <v>964</v>
      </c>
      <c r="E1099" t="s">
        <v>1014</v>
      </c>
      <c r="F1099" s="86">
        <v>553525.85636148602</v>
      </c>
    </row>
    <row r="1100" spans="1:6">
      <c r="A1100">
        <v>2027</v>
      </c>
      <c r="B1100" t="s">
        <v>1055</v>
      </c>
      <c r="C1100" t="s">
        <v>1013</v>
      </c>
      <c r="D1100" t="s">
        <v>964</v>
      </c>
      <c r="E1100" t="s">
        <v>1014</v>
      </c>
      <c r="F1100" s="86">
        <v>531876.03045585402</v>
      </c>
    </row>
    <row r="1101" spans="1:6">
      <c r="A1101">
        <v>2028</v>
      </c>
      <c r="B1101" t="s">
        <v>1055</v>
      </c>
      <c r="C1101" t="s">
        <v>1013</v>
      </c>
      <c r="D1101" t="s">
        <v>964</v>
      </c>
      <c r="E1101" t="s">
        <v>1014</v>
      </c>
      <c r="F1101" s="86">
        <v>512849.70772452402</v>
      </c>
    </row>
    <row r="1102" spans="1:6">
      <c r="A1102">
        <v>2029</v>
      </c>
      <c r="B1102" t="s">
        <v>1055</v>
      </c>
      <c r="C1102" t="s">
        <v>1013</v>
      </c>
      <c r="D1102" t="s">
        <v>964</v>
      </c>
      <c r="E1102" t="s">
        <v>1014</v>
      </c>
      <c r="F1102" s="86">
        <v>496810.07754618698</v>
      </c>
    </row>
    <row r="1103" spans="1:6">
      <c r="A1103">
        <v>2030</v>
      </c>
      <c r="B1103" t="s">
        <v>1055</v>
      </c>
      <c r="C1103" t="s">
        <v>1013</v>
      </c>
      <c r="D1103" t="s">
        <v>964</v>
      </c>
      <c r="E1103" t="s">
        <v>1014</v>
      </c>
      <c r="F1103" s="86">
        <v>483738.18486951001</v>
      </c>
    </row>
    <row r="1104" spans="1:6">
      <c r="A1104">
        <v>2031</v>
      </c>
      <c r="B1104" t="s">
        <v>1055</v>
      </c>
      <c r="C1104" t="s">
        <v>1013</v>
      </c>
      <c r="D1104" t="s">
        <v>964</v>
      </c>
      <c r="E1104" t="s">
        <v>1014</v>
      </c>
      <c r="F1104" s="86">
        <v>473483.85707617202</v>
      </c>
    </row>
    <row r="1105" spans="1:6">
      <c r="A1105">
        <v>2032</v>
      </c>
      <c r="B1105" t="s">
        <v>1055</v>
      </c>
      <c r="C1105" t="s">
        <v>1013</v>
      </c>
      <c r="D1105" t="s">
        <v>964</v>
      </c>
      <c r="E1105" t="s">
        <v>1014</v>
      </c>
      <c r="F1105" s="86">
        <v>465619.054795901</v>
      </c>
    </row>
    <row r="1106" spans="1:6">
      <c r="A1106">
        <v>2033</v>
      </c>
      <c r="B1106" t="s">
        <v>1055</v>
      </c>
      <c r="C1106" t="s">
        <v>1013</v>
      </c>
      <c r="D1106" t="s">
        <v>964</v>
      </c>
      <c r="E1106" t="s">
        <v>1014</v>
      </c>
      <c r="F1106" s="86">
        <v>459538.93560308497</v>
      </c>
    </row>
    <row r="1107" spans="1:6">
      <c r="A1107">
        <v>2034</v>
      </c>
      <c r="B1107" t="s">
        <v>1055</v>
      </c>
      <c r="C1107" t="s">
        <v>1013</v>
      </c>
      <c r="D1107" t="s">
        <v>964</v>
      </c>
      <c r="E1107" t="s">
        <v>1014</v>
      </c>
      <c r="F1107" s="86">
        <v>454699.68715347297</v>
      </c>
    </row>
    <row r="1108" spans="1:6">
      <c r="A1108">
        <v>2035</v>
      </c>
      <c r="B1108" t="s">
        <v>1055</v>
      </c>
      <c r="C1108" t="s">
        <v>1013</v>
      </c>
      <c r="D1108" t="s">
        <v>964</v>
      </c>
      <c r="E1108" t="s">
        <v>1014</v>
      </c>
      <c r="F1108" s="86">
        <v>450491.54737355403</v>
      </c>
    </row>
    <row r="1109" spans="1:6">
      <c r="A1109">
        <v>2036</v>
      </c>
      <c r="B1109" t="s">
        <v>1055</v>
      </c>
      <c r="C1109" t="s">
        <v>1013</v>
      </c>
      <c r="D1109" t="s">
        <v>964</v>
      </c>
      <c r="E1109" t="s">
        <v>1014</v>
      </c>
      <c r="F1109" s="86">
        <v>446599.779959557</v>
      </c>
    </row>
    <row r="1110" spans="1:6">
      <c r="A1110">
        <v>2037</v>
      </c>
      <c r="B1110" t="s">
        <v>1055</v>
      </c>
      <c r="C1110" t="s">
        <v>1013</v>
      </c>
      <c r="D1110" t="s">
        <v>964</v>
      </c>
      <c r="E1110" t="s">
        <v>1014</v>
      </c>
      <c r="F1110" s="86">
        <v>442807.18532479601</v>
      </c>
    </row>
    <row r="1111" spans="1:6">
      <c r="A1111">
        <v>2038</v>
      </c>
      <c r="B1111" t="s">
        <v>1055</v>
      </c>
      <c r="C1111" t="s">
        <v>1013</v>
      </c>
      <c r="D1111" t="s">
        <v>964</v>
      </c>
      <c r="E1111" t="s">
        <v>1014</v>
      </c>
      <c r="F1111" s="86">
        <v>439067.54900721199</v>
      </c>
    </row>
    <row r="1112" spans="1:6">
      <c r="A1112">
        <v>2039</v>
      </c>
      <c r="B1112" t="s">
        <v>1055</v>
      </c>
      <c r="C1112" t="s">
        <v>1013</v>
      </c>
      <c r="D1112" t="s">
        <v>964</v>
      </c>
      <c r="E1112" t="s">
        <v>1014</v>
      </c>
      <c r="F1112" s="86">
        <v>435274.49950043898</v>
      </c>
    </row>
    <row r="1113" spans="1:6">
      <c r="A1113">
        <v>2040</v>
      </c>
      <c r="B1113" t="s">
        <v>1055</v>
      </c>
      <c r="C1113" t="s">
        <v>1013</v>
      </c>
      <c r="D1113" t="s">
        <v>964</v>
      </c>
      <c r="E1113" t="s">
        <v>1014</v>
      </c>
      <c r="F1113" s="86">
        <v>431451.7764259</v>
      </c>
    </row>
    <row r="1114" spans="1:6">
      <c r="A1114">
        <v>2041</v>
      </c>
      <c r="B1114" t="s">
        <v>1055</v>
      </c>
      <c r="C1114" t="s">
        <v>1013</v>
      </c>
      <c r="D1114" t="s">
        <v>964</v>
      </c>
      <c r="E1114" t="s">
        <v>1014</v>
      </c>
      <c r="F1114" s="86">
        <v>427520.59490661998</v>
      </c>
    </row>
    <row r="1115" spans="1:6">
      <c r="A1115">
        <v>2042</v>
      </c>
      <c r="B1115" t="s">
        <v>1055</v>
      </c>
      <c r="C1115" t="s">
        <v>1013</v>
      </c>
      <c r="D1115" t="s">
        <v>964</v>
      </c>
      <c r="E1115" t="s">
        <v>1014</v>
      </c>
      <c r="F1115" s="86">
        <v>423531.16100288503</v>
      </c>
    </row>
    <row r="1116" spans="1:6">
      <c r="A1116">
        <v>2043</v>
      </c>
      <c r="B1116" t="s">
        <v>1055</v>
      </c>
      <c r="C1116" t="s">
        <v>1013</v>
      </c>
      <c r="D1116" t="s">
        <v>964</v>
      </c>
      <c r="E1116" t="s">
        <v>1014</v>
      </c>
      <c r="F1116" s="86">
        <v>419507.36260985199</v>
      </c>
    </row>
    <row r="1117" spans="1:6">
      <c r="A1117">
        <v>2044</v>
      </c>
      <c r="B1117" t="s">
        <v>1055</v>
      </c>
      <c r="C1117" t="s">
        <v>1013</v>
      </c>
      <c r="D1117" t="s">
        <v>964</v>
      </c>
      <c r="E1117" t="s">
        <v>1014</v>
      </c>
      <c r="F1117" s="86">
        <v>415439.56587297702</v>
      </c>
    </row>
    <row r="1118" spans="1:6">
      <c r="A1118">
        <v>2045</v>
      </c>
      <c r="B1118" t="s">
        <v>1055</v>
      </c>
      <c r="C1118" t="s">
        <v>1013</v>
      </c>
      <c r="D1118" t="s">
        <v>964</v>
      </c>
      <c r="E1118" t="s">
        <v>1014</v>
      </c>
      <c r="F1118" s="86">
        <v>411326.48911613401</v>
      </c>
    </row>
    <row r="1119" spans="1:6">
      <c r="A1119">
        <v>2046</v>
      </c>
      <c r="B1119" t="s">
        <v>1055</v>
      </c>
      <c r="C1119" t="s">
        <v>1013</v>
      </c>
      <c r="D1119" t="s">
        <v>964</v>
      </c>
      <c r="E1119" t="s">
        <v>1014</v>
      </c>
      <c r="F1119" s="86">
        <v>407162.60839202901</v>
      </c>
    </row>
    <row r="1120" spans="1:6">
      <c r="A1120">
        <v>2047</v>
      </c>
      <c r="B1120" t="s">
        <v>1055</v>
      </c>
      <c r="C1120" t="s">
        <v>1013</v>
      </c>
      <c r="D1120" t="s">
        <v>964</v>
      </c>
      <c r="E1120" t="s">
        <v>1014</v>
      </c>
      <c r="F1120" s="86">
        <v>402928.700890637</v>
      </c>
    </row>
    <row r="1121" spans="1:6">
      <c r="A1121">
        <v>2048</v>
      </c>
      <c r="B1121" t="s">
        <v>1055</v>
      </c>
      <c r="C1121" t="s">
        <v>1013</v>
      </c>
      <c r="D1121" t="s">
        <v>964</v>
      </c>
      <c r="E1121" t="s">
        <v>1014</v>
      </c>
      <c r="F1121" s="86">
        <v>398662.21405076201</v>
      </c>
    </row>
    <row r="1122" spans="1:6">
      <c r="A1122">
        <v>2049</v>
      </c>
      <c r="B1122" t="s">
        <v>1055</v>
      </c>
      <c r="C1122" t="s">
        <v>1013</v>
      </c>
      <c r="D1122" t="s">
        <v>964</v>
      </c>
      <c r="E1122" t="s">
        <v>1014</v>
      </c>
      <c r="F1122" s="86">
        <v>394346.82377076102</v>
      </c>
    </row>
    <row r="1123" spans="1:6">
      <c r="A1123">
        <v>2050</v>
      </c>
      <c r="B1123" t="s">
        <v>1055</v>
      </c>
      <c r="C1123" t="s">
        <v>1013</v>
      </c>
      <c r="D1123" t="s">
        <v>964</v>
      </c>
      <c r="E1123" t="s">
        <v>1014</v>
      </c>
      <c r="F1123" s="86">
        <v>390000.80094297702</v>
      </c>
    </row>
    <row r="1124" spans="1:6">
      <c r="A1124">
        <v>2017</v>
      </c>
      <c r="B1124" t="s">
        <v>1056</v>
      </c>
      <c r="C1124" t="s">
        <v>1013</v>
      </c>
      <c r="D1124" t="s">
        <v>964</v>
      </c>
      <c r="E1124" t="s">
        <v>1014</v>
      </c>
      <c r="F1124" s="86">
        <v>332168.68427812</v>
      </c>
    </row>
    <row r="1125" spans="1:6">
      <c r="A1125">
        <v>2018</v>
      </c>
      <c r="B1125" t="s">
        <v>1056</v>
      </c>
      <c r="C1125" t="s">
        <v>1013</v>
      </c>
      <c r="D1125" t="s">
        <v>964</v>
      </c>
      <c r="E1125" t="s">
        <v>1014</v>
      </c>
      <c r="F1125" s="86">
        <v>320558.05688783497</v>
      </c>
    </row>
    <row r="1126" spans="1:6">
      <c r="A1126">
        <v>2019</v>
      </c>
      <c r="B1126" t="s">
        <v>1056</v>
      </c>
      <c r="C1126" t="s">
        <v>1013</v>
      </c>
      <c r="D1126" t="s">
        <v>964</v>
      </c>
      <c r="E1126" t="s">
        <v>1014</v>
      </c>
      <c r="F1126" s="86">
        <v>308730.89896925999</v>
      </c>
    </row>
    <row r="1127" spans="1:6">
      <c r="A1127">
        <v>2020</v>
      </c>
      <c r="B1127" t="s">
        <v>1056</v>
      </c>
      <c r="C1127" t="s">
        <v>1013</v>
      </c>
      <c r="D1127" t="s">
        <v>964</v>
      </c>
      <c r="E1127" t="s">
        <v>1014</v>
      </c>
      <c r="F1127" s="86">
        <v>296627.23939437198</v>
      </c>
    </row>
    <row r="1128" spans="1:6">
      <c r="A1128">
        <v>2021</v>
      </c>
      <c r="B1128" t="s">
        <v>1056</v>
      </c>
      <c r="C1128" t="s">
        <v>1013</v>
      </c>
      <c r="D1128" t="s">
        <v>964</v>
      </c>
      <c r="E1128" t="s">
        <v>1014</v>
      </c>
      <c r="F1128" s="86">
        <v>284357.25735691702</v>
      </c>
    </row>
    <row r="1129" spans="1:6">
      <c r="A1129">
        <v>2022</v>
      </c>
      <c r="B1129" t="s">
        <v>1056</v>
      </c>
      <c r="C1129" t="s">
        <v>1013</v>
      </c>
      <c r="D1129" t="s">
        <v>964</v>
      </c>
      <c r="E1129" t="s">
        <v>1014</v>
      </c>
      <c r="F1129" s="86">
        <v>271952.47493839398</v>
      </c>
    </row>
    <row r="1130" spans="1:6">
      <c r="A1130">
        <v>2023</v>
      </c>
      <c r="B1130" t="s">
        <v>1056</v>
      </c>
      <c r="C1130" t="s">
        <v>1013</v>
      </c>
      <c r="D1130" t="s">
        <v>964</v>
      </c>
      <c r="E1130" t="s">
        <v>1014</v>
      </c>
      <c r="F1130" s="86">
        <v>259479.25511066901</v>
      </c>
    </row>
    <row r="1131" spans="1:6">
      <c r="A1131">
        <v>2024</v>
      </c>
      <c r="B1131" t="s">
        <v>1056</v>
      </c>
      <c r="C1131" t="s">
        <v>1013</v>
      </c>
      <c r="D1131" t="s">
        <v>964</v>
      </c>
      <c r="E1131" t="s">
        <v>1014</v>
      </c>
      <c r="F1131" s="86">
        <v>247162.448854446</v>
      </c>
    </row>
    <row r="1132" spans="1:6">
      <c r="A1132">
        <v>2025</v>
      </c>
      <c r="B1132" t="s">
        <v>1056</v>
      </c>
      <c r="C1132" t="s">
        <v>1013</v>
      </c>
      <c r="D1132" t="s">
        <v>964</v>
      </c>
      <c r="E1132" t="s">
        <v>1014</v>
      </c>
      <c r="F1132" s="86">
        <v>235291.34531424899</v>
      </c>
    </row>
    <row r="1133" spans="1:6">
      <c r="A1133">
        <v>2026</v>
      </c>
      <c r="B1133" t="s">
        <v>1056</v>
      </c>
      <c r="C1133" t="s">
        <v>1013</v>
      </c>
      <c r="D1133" t="s">
        <v>964</v>
      </c>
      <c r="E1133" t="s">
        <v>1014</v>
      </c>
      <c r="F1133" s="86">
        <v>224210.929413584</v>
      </c>
    </row>
    <row r="1134" spans="1:6">
      <c r="A1134">
        <v>2027</v>
      </c>
      <c r="B1134" t="s">
        <v>1056</v>
      </c>
      <c r="C1134" t="s">
        <v>1013</v>
      </c>
      <c r="D1134" t="s">
        <v>964</v>
      </c>
      <c r="E1134" t="s">
        <v>1014</v>
      </c>
      <c r="F1134" s="86">
        <v>214243.06763485901</v>
      </c>
    </row>
    <row r="1135" spans="1:6">
      <c r="A1135">
        <v>2028</v>
      </c>
      <c r="B1135" t="s">
        <v>1056</v>
      </c>
      <c r="C1135" t="s">
        <v>1013</v>
      </c>
      <c r="D1135" t="s">
        <v>964</v>
      </c>
      <c r="E1135" t="s">
        <v>1014</v>
      </c>
      <c r="F1135" s="86">
        <v>205677.61124880199</v>
      </c>
    </row>
    <row r="1136" spans="1:6">
      <c r="A1136">
        <v>2029</v>
      </c>
      <c r="B1136" t="s">
        <v>1056</v>
      </c>
      <c r="C1136" t="s">
        <v>1013</v>
      </c>
      <c r="D1136" t="s">
        <v>964</v>
      </c>
      <c r="E1136" t="s">
        <v>1014</v>
      </c>
      <c r="F1136" s="86">
        <v>198595.98648898699</v>
      </c>
    </row>
    <row r="1137" spans="1:6">
      <c r="A1137">
        <v>2030</v>
      </c>
      <c r="B1137" t="s">
        <v>1056</v>
      </c>
      <c r="C1137" t="s">
        <v>1013</v>
      </c>
      <c r="D1137" t="s">
        <v>964</v>
      </c>
      <c r="E1137" t="s">
        <v>1014</v>
      </c>
      <c r="F1137" s="86">
        <v>193013.91269743099</v>
      </c>
    </row>
    <row r="1138" spans="1:6">
      <c r="A1138">
        <v>2031</v>
      </c>
      <c r="B1138" t="s">
        <v>1056</v>
      </c>
      <c r="C1138" t="s">
        <v>1013</v>
      </c>
      <c r="D1138" t="s">
        <v>964</v>
      </c>
      <c r="E1138" t="s">
        <v>1014</v>
      </c>
      <c r="F1138" s="86">
        <v>188816.586260985</v>
      </c>
    </row>
    <row r="1139" spans="1:6">
      <c r="A1139">
        <v>2032</v>
      </c>
      <c r="B1139" t="s">
        <v>1056</v>
      </c>
      <c r="C1139" t="s">
        <v>1013</v>
      </c>
      <c r="D1139" t="s">
        <v>964</v>
      </c>
      <c r="E1139" t="s">
        <v>1014</v>
      </c>
      <c r="F1139" s="86">
        <v>185744.71383785899</v>
      </c>
    </row>
    <row r="1140" spans="1:6">
      <c r="A1140">
        <v>2033</v>
      </c>
      <c r="B1140" t="s">
        <v>1056</v>
      </c>
      <c r="C1140" t="s">
        <v>1013</v>
      </c>
      <c r="D1140" t="s">
        <v>964</v>
      </c>
      <c r="E1140" t="s">
        <v>1014</v>
      </c>
      <c r="F1140" s="86">
        <v>183566.003379776</v>
      </c>
    </row>
    <row r="1141" spans="1:6">
      <c r="A1141">
        <v>2034</v>
      </c>
      <c r="B1141" t="s">
        <v>1056</v>
      </c>
      <c r="C1141" t="s">
        <v>1013</v>
      </c>
      <c r="D1141" t="s">
        <v>964</v>
      </c>
      <c r="E1141" t="s">
        <v>1014</v>
      </c>
      <c r="F1141" s="86">
        <v>181980.031903022</v>
      </c>
    </row>
    <row r="1142" spans="1:6">
      <c r="A1142">
        <v>2035</v>
      </c>
      <c r="B1142" t="s">
        <v>1056</v>
      </c>
      <c r="C1142" t="s">
        <v>1013</v>
      </c>
      <c r="D1142" t="s">
        <v>964</v>
      </c>
      <c r="E1142" t="s">
        <v>1014</v>
      </c>
      <c r="F1142" s="86">
        <v>180736.17967412699</v>
      </c>
    </row>
    <row r="1143" spans="1:6">
      <c r="A1143">
        <v>2036</v>
      </c>
      <c r="B1143" t="s">
        <v>1056</v>
      </c>
      <c r="C1143" t="s">
        <v>1013</v>
      </c>
      <c r="D1143" t="s">
        <v>964</v>
      </c>
      <c r="E1143" t="s">
        <v>1014</v>
      </c>
      <c r="F1143" s="86">
        <v>179615.74037065901</v>
      </c>
    </row>
    <row r="1144" spans="1:6">
      <c r="A1144">
        <v>2037</v>
      </c>
      <c r="B1144" t="s">
        <v>1056</v>
      </c>
      <c r="C1144" t="s">
        <v>1013</v>
      </c>
      <c r="D1144" t="s">
        <v>964</v>
      </c>
      <c r="E1144" t="s">
        <v>1014</v>
      </c>
      <c r="F1144" s="86">
        <v>178566.46604384499</v>
      </c>
    </row>
    <row r="1145" spans="1:6">
      <c r="A1145">
        <v>2038</v>
      </c>
      <c r="B1145" t="s">
        <v>1056</v>
      </c>
      <c r="C1145" t="s">
        <v>1013</v>
      </c>
      <c r="D1145" t="s">
        <v>964</v>
      </c>
      <c r="E1145" t="s">
        <v>1014</v>
      </c>
      <c r="F1145" s="86">
        <v>177530.78206600901</v>
      </c>
    </row>
    <row r="1146" spans="1:6">
      <c r="A1146">
        <v>2039</v>
      </c>
      <c r="B1146" t="s">
        <v>1056</v>
      </c>
      <c r="C1146" t="s">
        <v>1013</v>
      </c>
      <c r="D1146" t="s">
        <v>964</v>
      </c>
      <c r="E1146" t="s">
        <v>1014</v>
      </c>
      <c r="F1146" s="86">
        <v>176500.09609094201</v>
      </c>
    </row>
    <row r="1147" spans="1:6">
      <c r="A1147">
        <v>2040</v>
      </c>
      <c r="B1147" t="s">
        <v>1056</v>
      </c>
      <c r="C1147" t="s">
        <v>1013</v>
      </c>
      <c r="D1147" t="s">
        <v>964</v>
      </c>
      <c r="E1147" t="s">
        <v>1014</v>
      </c>
      <c r="F1147" s="86">
        <v>175431.04574510601</v>
      </c>
    </row>
    <row r="1148" spans="1:6">
      <c r="A1148">
        <v>2041</v>
      </c>
      <c r="B1148" t="s">
        <v>1056</v>
      </c>
      <c r="C1148" t="s">
        <v>1013</v>
      </c>
      <c r="D1148" t="s">
        <v>964</v>
      </c>
      <c r="E1148" t="s">
        <v>1014</v>
      </c>
      <c r="F1148" s="86">
        <v>174298.56618395</v>
      </c>
    </row>
    <row r="1149" spans="1:6">
      <c r="A1149">
        <v>2042</v>
      </c>
      <c r="B1149" t="s">
        <v>1056</v>
      </c>
      <c r="C1149" t="s">
        <v>1013</v>
      </c>
      <c r="D1149" t="s">
        <v>964</v>
      </c>
      <c r="E1149" t="s">
        <v>1014</v>
      </c>
      <c r="F1149" s="86">
        <v>173092.643551994</v>
      </c>
    </row>
    <row r="1150" spans="1:6">
      <c r="A1150">
        <v>2043</v>
      </c>
      <c r="B1150" t="s">
        <v>1056</v>
      </c>
      <c r="C1150" t="s">
        <v>1013</v>
      </c>
      <c r="D1150" t="s">
        <v>964</v>
      </c>
      <c r="E1150" t="s">
        <v>1014</v>
      </c>
      <c r="F1150" s="86">
        <v>171836.32227651001</v>
      </c>
    </row>
    <row r="1151" spans="1:6">
      <c r="A1151">
        <v>2044</v>
      </c>
      <c r="B1151" t="s">
        <v>1056</v>
      </c>
      <c r="C1151" t="s">
        <v>1013</v>
      </c>
      <c r="D1151" t="s">
        <v>964</v>
      </c>
      <c r="E1151" t="s">
        <v>1014</v>
      </c>
      <c r="F1151" s="86">
        <v>170507.01336393299</v>
      </c>
    </row>
    <row r="1152" spans="1:6">
      <c r="A1152">
        <v>2045</v>
      </c>
      <c r="B1152" t="s">
        <v>1056</v>
      </c>
      <c r="C1152" t="s">
        <v>1013</v>
      </c>
      <c r="D1152" t="s">
        <v>964</v>
      </c>
      <c r="E1152" t="s">
        <v>1014</v>
      </c>
      <c r="F1152" s="86">
        <v>169149.74610389501</v>
      </c>
    </row>
    <row r="1153" spans="1:6">
      <c r="A1153">
        <v>2046</v>
      </c>
      <c r="B1153" t="s">
        <v>1056</v>
      </c>
      <c r="C1153" t="s">
        <v>1013</v>
      </c>
      <c r="D1153" t="s">
        <v>964</v>
      </c>
      <c r="E1153" t="s">
        <v>1014</v>
      </c>
      <c r="F1153" s="86">
        <v>167745.415445397</v>
      </c>
    </row>
    <row r="1154" spans="1:6">
      <c r="A1154">
        <v>2047</v>
      </c>
      <c r="B1154" t="s">
        <v>1056</v>
      </c>
      <c r="C1154" t="s">
        <v>1013</v>
      </c>
      <c r="D1154" t="s">
        <v>964</v>
      </c>
      <c r="E1154" t="s">
        <v>1014</v>
      </c>
      <c r="F1154" s="86">
        <v>166266.91763616601</v>
      </c>
    </row>
    <row r="1155" spans="1:6">
      <c r="A1155">
        <v>2048</v>
      </c>
      <c r="B1155" t="s">
        <v>1056</v>
      </c>
      <c r="C1155" t="s">
        <v>1013</v>
      </c>
      <c r="D1155" t="s">
        <v>964</v>
      </c>
      <c r="E1155" t="s">
        <v>1014</v>
      </c>
      <c r="F1155" s="86">
        <v>164733.821422448</v>
      </c>
    </row>
    <row r="1156" spans="1:6">
      <c r="A1156">
        <v>2049</v>
      </c>
      <c r="B1156" t="s">
        <v>1056</v>
      </c>
      <c r="C1156" t="s">
        <v>1013</v>
      </c>
      <c r="D1156" t="s">
        <v>964</v>
      </c>
      <c r="E1156" t="s">
        <v>1014</v>
      </c>
      <c r="F1156" s="86">
        <v>163150.84761757299</v>
      </c>
    </row>
    <row r="1157" spans="1:6">
      <c r="A1157">
        <v>2050</v>
      </c>
      <c r="B1157" t="s">
        <v>1056</v>
      </c>
      <c r="C1157" t="s">
        <v>1013</v>
      </c>
      <c r="D1157" t="s">
        <v>964</v>
      </c>
      <c r="E1157" t="s">
        <v>1014</v>
      </c>
      <c r="F1157" s="86">
        <v>161513.29437758401</v>
      </c>
    </row>
    <row r="1158" spans="1:6">
      <c r="A1158">
        <v>2017</v>
      </c>
      <c r="B1158" t="s">
        <v>1057</v>
      </c>
      <c r="C1158" t="s">
        <v>1013</v>
      </c>
      <c r="D1158" t="s">
        <v>964</v>
      </c>
      <c r="E1158" t="s">
        <v>1014</v>
      </c>
      <c r="F1158" s="86">
        <v>2238.7434191862199</v>
      </c>
    </row>
    <row r="1159" spans="1:6">
      <c r="A1159">
        <v>2018</v>
      </c>
      <c r="B1159" t="s">
        <v>1057</v>
      </c>
      <c r="C1159" t="s">
        <v>1013</v>
      </c>
      <c r="D1159" t="s">
        <v>964</v>
      </c>
      <c r="E1159" t="s">
        <v>1014</v>
      </c>
      <c r="F1159" s="86">
        <v>2154.2624433927999</v>
      </c>
    </row>
    <row r="1160" spans="1:6">
      <c r="A1160">
        <v>2019</v>
      </c>
      <c r="B1160" t="s">
        <v>1057</v>
      </c>
      <c r="C1160" t="s">
        <v>1013</v>
      </c>
      <c r="D1160" t="s">
        <v>964</v>
      </c>
      <c r="E1160" t="s">
        <v>1014</v>
      </c>
      <c r="F1160" s="86">
        <v>2068.80054076038</v>
      </c>
    </row>
    <row r="1161" spans="1:6">
      <c r="A1161">
        <v>2020</v>
      </c>
      <c r="B1161" t="s">
        <v>1057</v>
      </c>
      <c r="C1161" t="s">
        <v>1013</v>
      </c>
      <c r="D1161" t="s">
        <v>964</v>
      </c>
      <c r="E1161" t="s">
        <v>1014</v>
      </c>
      <c r="F1161" s="86">
        <v>1979.42050818388</v>
      </c>
    </row>
    <row r="1162" spans="1:6">
      <c r="A1162">
        <v>2021</v>
      </c>
      <c r="B1162" t="s">
        <v>1057</v>
      </c>
      <c r="C1162" t="s">
        <v>1013</v>
      </c>
      <c r="D1162" t="s">
        <v>964</v>
      </c>
      <c r="E1162" t="s">
        <v>1014</v>
      </c>
      <c r="F1162" s="86">
        <v>1889.17300160472</v>
      </c>
    </row>
    <row r="1163" spans="1:6">
      <c r="A1163">
        <v>2022</v>
      </c>
      <c r="B1163" t="s">
        <v>1057</v>
      </c>
      <c r="C1163" t="s">
        <v>1013</v>
      </c>
      <c r="D1163" t="s">
        <v>964</v>
      </c>
      <c r="E1163" t="s">
        <v>1014</v>
      </c>
      <c r="F1163" s="86">
        <v>1797.6962740471099</v>
      </c>
    </row>
    <row r="1164" spans="1:6">
      <c r="A1164">
        <v>2023</v>
      </c>
      <c r="B1164" t="s">
        <v>1057</v>
      </c>
      <c r="C1164" t="s">
        <v>1013</v>
      </c>
      <c r="D1164" t="s">
        <v>964</v>
      </c>
      <c r="E1164" t="s">
        <v>1014</v>
      </c>
      <c r="F1164" s="86">
        <v>1705.6289886162999</v>
      </c>
    </row>
    <row r="1165" spans="1:6">
      <c r="A1165">
        <v>2024</v>
      </c>
      <c r="B1165" t="s">
        <v>1057</v>
      </c>
      <c r="C1165" t="s">
        <v>1013</v>
      </c>
      <c r="D1165" t="s">
        <v>964</v>
      </c>
      <c r="E1165" t="s">
        <v>1014</v>
      </c>
      <c r="F1165" s="86">
        <v>1613.6537518979101</v>
      </c>
    </row>
    <row r="1166" spans="1:6">
      <c r="A1166">
        <v>2025</v>
      </c>
      <c r="B1166" t="s">
        <v>1057</v>
      </c>
      <c r="C1166" t="s">
        <v>1013</v>
      </c>
      <c r="D1166" t="s">
        <v>964</v>
      </c>
      <c r="E1166" t="s">
        <v>1014</v>
      </c>
      <c r="F1166" s="86">
        <v>1524.8937094626599</v>
      </c>
    </row>
    <row r="1167" spans="1:6">
      <c r="A1167">
        <v>2026</v>
      </c>
      <c r="B1167" t="s">
        <v>1057</v>
      </c>
      <c r="C1167" t="s">
        <v>1013</v>
      </c>
      <c r="D1167" t="s">
        <v>964</v>
      </c>
      <c r="E1167" t="s">
        <v>1014</v>
      </c>
      <c r="F1167" s="86">
        <v>1441.0203538286401</v>
      </c>
    </row>
    <row r="1168" spans="1:6">
      <c r="A1168">
        <v>2027</v>
      </c>
      <c r="B1168" t="s">
        <v>1057</v>
      </c>
      <c r="C1168" t="s">
        <v>1013</v>
      </c>
      <c r="D1168" t="s">
        <v>964</v>
      </c>
      <c r="E1168" t="s">
        <v>1014</v>
      </c>
      <c r="F1168" s="86">
        <v>1364.11442903172</v>
      </c>
    </row>
    <row r="1169" spans="1:6">
      <c r="A1169">
        <v>2028</v>
      </c>
      <c r="B1169" t="s">
        <v>1057</v>
      </c>
      <c r="C1169" t="s">
        <v>1013</v>
      </c>
      <c r="D1169" t="s">
        <v>964</v>
      </c>
      <c r="E1169" t="s">
        <v>1014</v>
      </c>
      <c r="F1169" s="86">
        <v>1296.2597923159899</v>
      </c>
    </row>
    <row r="1170" spans="1:6">
      <c r="A1170">
        <v>2029</v>
      </c>
      <c r="B1170" t="s">
        <v>1057</v>
      </c>
      <c r="C1170" t="s">
        <v>1013</v>
      </c>
      <c r="D1170" t="s">
        <v>964</v>
      </c>
      <c r="E1170" t="s">
        <v>1014</v>
      </c>
      <c r="F1170" s="86">
        <v>1238.4866882016399</v>
      </c>
    </row>
    <row r="1171" spans="1:6">
      <c r="A1171">
        <v>2030</v>
      </c>
      <c r="B1171" t="s">
        <v>1057</v>
      </c>
      <c r="C1171" t="s">
        <v>1013</v>
      </c>
      <c r="D1171" t="s">
        <v>964</v>
      </c>
      <c r="E1171" t="s">
        <v>1014</v>
      </c>
      <c r="F1171" s="86">
        <v>1191.9793274425199</v>
      </c>
    </row>
    <row r="1172" spans="1:6">
      <c r="A1172">
        <v>2031</v>
      </c>
      <c r="B1172" t="s">
        <v>1057</v>
      </c>
      <c r="C1172" t="s">
        <v>1013</v>
      </c>
      <c r="D1172" t="s">
        <v>964</v>
      </c>
      <c r="E1172" t="s">
        <v>1014</v>
      </c>
      <c r="F1172" s="86">
        <v>1155.93619135735</v>
      </c>
    </row>
    <row r="1173" spans="1:6">
      <c r="A1173">
        <v>2032</v>
      </c>
      <c r="B1173" t="s">
        <v>1057</v>
      </c>
      <c r="C1173" t="s">
        <v>1013</v>
      </c>
      <c r="D1173" t="s">
        <v>964</v>
      </c>
      <c r="E1173" t="s">
        <v>1014</v>
      </c>
      <c r="F1173" s="86">
        <v>1130.09904638225</v>
      </c>
    </row>
    <row r="1174" spans="1:6">
      <c r="A1174">
        <v>2033</v>
      </c>
      <c r="B1174" t="s">
        <v>1057</v>
      </c>
      <c r="C1174" t="s">
        <v>1013</v>
      </c>
      <c r="D1174" t="s">
        <v>964</v>
      </c>
      <c r="E1174" t="s">
        <v>1014</v>
      </c>
      <c r="F1174" s="86">
        <v>1111.3693645088099</v>
      </c>
    </row>
    <row r="1175" spans="1:6">
      <c r="A1175">
        <v>2034</v>
      </c>
      <c r="B1175" t="s">
        <v>1057</v>
      </c>
      <c r="C1175" t="s">
        <v>1013</v>
      </c>
      <c r="D1175" t="s">
        <v>964</v>
      </c>
      <c r="E1175" t="s">
        <v>1014</v>
      </c>
      <c r="F1175" s="86">
        <v>1098.46714695883</v>
      </c>
    </row>
    <row r="1176" spans="1:6">
      <c r="A1176">
        <v>2035</v>
      </c>
      <c r="B1176" t="s">
        <v>1057</v>
      </c>
      <c r="C1176" t="s">
        <v>1013</v>
      </c>
      <c r="D1176" t="s">
        <v>964</v>
      </c>
      <c r="E1176" t="s">
        <v>1014</v>
      </c>
      <c r="F1176" s="86">
        <v>1088.6950445216901</v>
      </c>
    </row>
    <row r="1177" spans="1:6">
      <c r="A1177">
        <v>2036</v>
      </c>
      <c r="B1177" t="s">
        <v>1057</v>
      </c>
      <c r="C1177" t="s">
        <v>1013</v>
      </c>
      <c r="D1177" t="s">
        <v>964</v>
      </c>
      <c r="E1177" t="s">
        <v>1014</v>
      </c>
      <c r="F1177" s="86">
        <v>1080.7066760154901</v>
      </c>
    </row>
    <row r="1178" spans="1:6">
      <c r="A1178">
        <v>2037</v>
      </c>
      <c r="B1178" t="s">
        <v>1057</v>
      </c>
      <c r="C1178" t="s">
        <v>1013</v>
      </c>
      <c r="D1178" t="s">
        <v>964</v>
      </c>
      <c r="E1178" t="s">
        <v>1014</v>
      </c>
      <c r="F1178" s="86">
        <v>1073.08670673816</v>
      </c>
    </row>
    <row r="1179" spans="1:6">
      <c r="A1179">
        <v>2038</v>
      </c>
      <c r="B1179" t="s">
        <v>1057</v>
      </c>
      <c r="C1179" t="s">
        <v>1013</v>
      </c>
      <c r="D1179" t="s">
        <v>964</v>
      </c>
      <c r="E1179" t="s">
        <v>1014</v>
      </c>
      <c r="F1179" s="86">
        <v>1065.3810093606901</v>
      </c>
    </row>
    <row r="1180" spans="1:6">
      <c r="A1180">
        <v>2039</v>
      </c>
      <c r="B1180" t="s">
        <v>1057</v>
      </c>
      <c r="C1180" t="s">
        <v>1013</v>
      </c>
      <c r="D1180" t="s">
        <v>964</v>
      </c>
      <c r="E1180" t="s">
        <v>1014</v>
      </c>
      <c r="F1180" s="86">
        <v>1058.49174030826</v>
      </c>
    </row>
    <row r="1181" spans="1:6">
      <c r="A1181">
        <v>2040</v>
      </c>
      <c r="B1181" t="s">
        <v>1057</v>
      </c>
      <c r="C1181" t="s">
        <v>1013</v>
      </c>
      <c r="D1181" t="s">
        <v>964</v>
      </c>
      <c r="E1181" t="s">
        <v>1014</v>
      </c>
      <c r="F1181" s="86">
        <v>1050.8658198552801</v>
      </c>
    </row>
    <row r="1182" spans="1:6">
      <c r="A1182">
        <v>2041</v>
      </c>
      <c r="B1182" t="s">
        <v>1057</v>
      </c>
      <c r="C1182" t="s">
        <v>1013</v>
      </c>
      <c r="D1182" t="s">
        <v>964</v>
      </c>
      <c r="E1182" t="s">
        <v>1014</v>
      </c>
      <c r="F1182" s="86">
        <v>1042.7314276952</v>
      </c>
    </row>
    <row r="1183" spans="1:6">
      <c r="A1183">
        <v>2042</v>
      </c>
      <c r="B1183" t="s">
        <v>1057</v>
      </c>
      <c r="C1183" t="s">
        <v>1013</v>
      </c>
      <c r="D1183" t="s">
        <v>964</v>
      </c>
      <c r="E1183" t="s">
        <v>1014</v>
      </c>
      <c r="F1183" s="86">
        <v>1034.5952755819001</v>
      </c>
    </row>
    <row r="1184" spans="1:6">
      <c r="A1184">
        <v>2043</v>
      </c>
      <c r="B1184" t="s">
        <v>1057</v>
      </c>
      <c r="C1184" t="s">
        <v>1013</v>
      </c>
      <c r="D1184" t="s">
        <v>964</v>
      </c>
      <c r="E1184" t="s">
        <v>1014</v>
      </c>
      <c r="F1184" s="86">
        <v>1025.8039044755899</v>
      </c>
    </row>
    <row r="1185" spans="1:6">
      <c r="A1185">
        <v>2044</v>
      </c>
      <c r="B1185" t="s">
        <v>1057</v>
      </c>
      <c r="C1185" t="s">
        <v>1013</v>
      </c>
      <c r="D1185" t="s">
        <v>964</v>
      </c>
      <c r="E1185" t="s">
        <v>1014</v>
      </c>
      <c r="F1185" s="86">
        <v>1016.58924479444</v>
      </c>
    </row>
    <row r="1186" spans="1:6">
      <c r="A1186">
        <v>2045</v>
      </c>
      <c r="B1186" t="s">
        <v>1057</v>
      </c>
      <c r="C1186" t="s">
        <v>1013</v>
      </c>
      <c r="D1186" t="s">
        <v>964</v>
      </c>
      <c r="E1186" t="s">
        <v>1014</v>
      </c>
      <c r="F1186" s="86">
        <v>1007.29458252429</v>
      </c>
    </row>
    <row r="1187" spans="1:6">
      <c r="A1187">
        <v>2046</v>
      </c>
      <c r="B1187" t="s">
        <v>1057</v>
      </c>
      <c r="C1187" t="s">
        <v>1013</v>
      </c>
      <c r="D1187" t="s">
        <v>964</v>
      </c>
      <c r="E1187" t="s">
        <v>1014</v>
      </c>
      <c r="F1187" s="86">
        <v>997.40561386152604</v>
      </c>
    </row>
    <row r="1188" spans="1:6">
      <c r="A1188">
        <v>2047</v>
      </c>
      <c r="B1188" t="s">
        <v>1057</v>
      </c>
      <c r="C1188" t="s">
        <v>1013</v>
      </c>
      <c r="D1188" t="s">
        <v>964</v>
      </c>
      <c r="E1188" t="s">
        <v>1014</v>
      </c>
      <c r="F1188" s="86">
        <v>987.50053441990303</v>
      </c>
    </row>
    <row r="1189" spans="1:6">
      <c r="A1189">
        <v>2048</v>
      </c>
      <c r="B1189" t="s">
        <v>1057</v>
      </c>
      <c r="C1189" t="s">
        <v>1013</v>
      </c>
      <c r="D1189" t="s">
        <v>964</v>
      </c>
      <c r="E1189" t="s">
        <v>1014</v>
      </c>
      <c r="F1189" s="86">
        <v>977.28076016828004</v>
      </c>
    </row>
    <row r="1190" spans="1:6">
      <c r="A1190">
        <v>2049</v>
      </c>
      <c r="B1190" t="s">
        <v>1057</v>
      </c>
      <c r="C1190" t="s">
        <v>1013</v>
      </c>
      <c r="D1190" t="s">
        <v>964</v>
      </c>
      <c r="E1190" t="s">
        <v>1014</v>
      </c>
      <c r="F1190" s="86">
        <v>966.55961957165505</v>
      </c>
    </row>
    <row r="1191" spans="1:6">
      <c r="A1191">
        <v>2050</v>
      </c>
      <c r="B1191" t="s">
        <v>1057</v>
      </c>
      <c r="C1191" t="s">
        <v>1013</v>
      </c>
      <c r="D1191" t="s">
        <v>964</v>
      </c>
      <c r="E1191" t="s">
        <v>1014</v>
      </c>
      <c r="F1191" s="86">
        <v>955.71512792795795</v>
      </c>
    </row>
    <row r="1192" spans="1:6">
      <c r="A1192">
        <v>2017</v>
      </c>
      <c r="B1192" t="s">
        <v>1058</v>
      </c>
      <c r="C1192" t="s">
        <v>1013</v>
      </c>
      <c r="D1192" t="s">
        <v>964</v>
      </c>
      <c r="E1192" t="s">
        <v>1014</v>
      </c>
      <c r="F1192" s="86">
        <v>0</v>
      </c>
    </row>
    <row r="1193" spans="1:6">
      <c r="A1193">
        <v>2018</v>
      </c>
      <c r="B1193" t="s">
        <v>1058</v>
      </c>
      <c r="C1193" t="s">
        <v>1013</v>
      </c>
      <c r="D1193" t="s">
        <v>964</v>
      </c>
      <c r="E1193" t="s">
        <v>1014</v>
      </c>
      <c r="F1193" s="86">
        <v>0</v>
      </c>
    </row>
    <row r="1194" spans="1:6">
      <c r="A1194">
        <v>2019</v>
      </c>
      <c r="B1194" t="s">
        <v>1058</v>
      </c>
      <c r="C1194" t="s">
        <v>1013</v>
      </c>
      <c r="D1194" t="s">
        <v>964</v>
      </c>
      <c r="E1194" t="s">
        <v>1014</v>
      </c>
      <c r="F1194" s="86">
        <v>0</v>
      </c>
    </row>
    <row r="1195" spans="1:6">
      <c r="A1195">
        <v>2020</v>
      </c>
      <c r="B1195" t="s">
        <v>1058</v>
      </c>
      <c r="C1195" t="s">
        <v>1013</v>
      </c>
      <c r="D1195" t="s">
        <v>964</v>
      </c>
      <c r="E1195" t="s">
        <v>1014</v>
      </c>
      <c r="F1195" s="86">
        <v>0</v>
      </c>
    </row>
    <row r="1196" spans="1:6">
      <c r="A1196">
        <v>2021</v>
      </c>
      <c r="B1196" t="s">
        <v>1058</v>
      </c>
      <c r="C1196" t="s">
        <v>1013</v>
      </c>
      <c r="D1196" t="s">
        <v>964</v>
      </c>
      <c r="E1196" t="s">
        <v>1014</v>
      </c>
      <c r="F1196" s="86">
        <v>0</v>
      </c>
    </row>
    <row r="1197" spans="1:6">
      <c r="A1197">
        <v>2022</v>
      </c>
      <c r="B1197" t="s">
        <v>1058</v>
      </c>
      <c r="C1197" t="s">
        <v>1013</v>
      </c>
      <c r="D1197" t="s">
        <v>964</v>
      </c>
      <c r="E1197" t="s">
        <v>1014</v>
      </c>
      <c r="F1197" s="86">
        <v>0</v>
      </c>
    </row>
    <row r="1198" spans="1:6">
      <c r="A1198">
        <v>2023</v>
      </c>
      <c r="B1198" t="s">
        <v>1058</v>
      </c>
      <c r="C1198" t="s">
        <v>1013</v>
      </c>
      <c r="D1198" t="s">
        <v>964</v>
      </c>
      <c r="E1198" t="s">
        <v>1014</v>
      </c>
      <c r="F1198" s="86">
        <v>0</v>
      </c>
    </row>
    <row r="1199" spans="1:6">
      <c r="A1199">
        <v>2024</v>
      </c>
      <c r="B1199" t="s">
        <v>1058</v>
      </c>
      <c r="C1199" t="s">
        <v>1013</v>
      </c>
      <c r="D1199" t="s">
        <v>964</v>
      </c>
      <c r="E1199" t="s">
        <v>1014</v>
      </c>
      <c r="F1199" s="86">
        <v>0</v>
      </c>
    </row>
    <row r="1200" spans="1:6">
      <c r="A1200">
        <v>2025</v>
      </c>
      <c r="B1200" t="s">
        <v>1058</v>
      </c>
      <c r="C1200" t="s">
        <v>1013</v>
      </c>
      <c r="D1200" t="s">
        <v>964</v>
      </c>
      <c r="E1200" t="s">
        <v>1014</v>
      </c>
      <c r="F1200" s="86">
        <v>0</v>
      </c>
    </row>
    <row r="1201" spans="1:6">
      <c r="A1201">
        <v>2026</v>
      </c>
      <c r="B1201" t="s">
        <v>1058</v>
      </c>
      <c r="C1201" t="s">
        <v>1013</v>
      </c>
      <c r="D1201" t="s">
        <v>964</v>
      </c>
      <c r="E1201" t="s">
        <v>1014</v>
      </c>
      <c r="F1201" s="86">
        <v>0</v>
      </c>
    </row>
    <row r="1202" spans="1:6">
      <c r="A1202">
        <v>2027</v>
      </c>
      <c r="B1202" t="s">
        <v>1058</v>
      </c>
      <c r="C1202" t="s">
        <v>1013</v>
      </c>
      <c r="D1202" t="s">
        <v>964</v>
      </c>
      <c r="E1202" t="s">
        <v>1014</v>
      </c>
      <c r="F1202" s="86">
        <v>0</v>
      </c>
    </row>
    <row r="1203" spans="1:6">
      <c r="A1203">
        <v>2028</v>
      </c>
      <c r="B1203" t="s">
        <v>1058</v>
      </c>
      <c r="C1203" t="s">
        <v>1013</v>
      </c>
      <c r="D1203" t="s">
        <v>964</v>
      </c>
      <c r="E1203" t="s">
        <v>1014</v>
      </c>
      <c r="F1203" s="86">
        <v>0</v>
      </c>
    </row>
    <row r="1204" spans="1:6">
      <c r="A1204">
        <v>2029</v>
      </c>
      <c r="B1204" t="s">
        <v>1058</v>
      </c>
      <c r="C1204" t="s">
        <v>1013</v>
      </c>
      <c r="D1204" t="s">
        <v>964</v>
      </c>
      <c r="E1204" t="s">
        <v>1014</v>
      </c>
      <c r="F1204" s="86">
        <v>0</v>
      </c>
    </row>
    <row r="1205" spans="1:6">
      <c r="A1205">
        <v>2030</v>
      </c>
      <c r="B1205" t="s">
        <v>1058</v>
      </c>
      <c r="C1205" t="s">
        <v>1013</v>
      </c>
      <c r="D1205" t="s">
        <v>964</v>
      </c>
      <c r="E1205" t="s">
        <v>1014</v>
      </c>
      <c r="F1205" s="86">
        <v>0</v>
      </c>
    </row>
    <row r="1206" spans="1:6">
      <c r="A1206">
        <v>2031</v>
      </c>
      <c r="B1206" t="s">
        <v>1058</v>
      </c>
      <c r="C1206" t="s">
        <v>1013</v>
      </c>
      <c r="D1206" t="s">
        <v>964</v>
      </c>
      <c r="E1206" t="s">
        <v>1014</v>
      </c>
      <c r="F1206" s="86">
        <v>0</v>
      </c>
    </row>
    <row r="1207" spans="1:6">
      <c r="A1207">
        <v>2032</v>
      </c>
      <c r="B1207" t="s">
        <v>1058</v>
      </c>
      <c r="C1207" t="s">
        <v>1013</v>
      </c>
      <c r="D1207" t="s">
        <v>964</v>
      </c>
      <c r="E1207" t="s">
        <v>1014</v>
      </c>
      <c r="F1207" s="86">
        <v>0</v>
      </c>
    </row>
    <row r="1208" spans="1:6">
      <c r="A1208">
        <v>2033</v>
      </c>
      <c r="B1208" t="s">
        <v>1058</v>
      </c>
      <c r="C1208" t="s">
        <v>1013</v>
      </c>
      <c r="D1208" t="s">
        <v>964</v>
      </c>
      <c r="E1208" t="s">
        <v>1014</v>
      </c>
      <c r="F1208" s="86">
        <v>0</v>
      </c>
    </row>
    <row r="1209" spans="1:6">
      <c r="A1209">
        <v>2034</v>
      </c>
      <c r="B1209" t="s">
        <v>1058</v>
      </c>
      <c r="C1209" t="s">
        <v>1013</v>
      </c>
      <c r="D1209" t="s">
        <v>964</v>
      </c>
      <c r="E1209" t="s">
        <v>1014</v>
      </c>
      <c r="F1209" s="86">
        <v>0</v>
      </c>
    </row>
    <row r="1210" spans="1:6">
      <c r="A1210">
        <v>2035</v>
      </c>
      <c r="B1210" t="s">
        <v>1058</v>
      </c>
      <c r="C1210" t="s">
        <v>1013</v>
      </c>
      <c r="D1210" t="s">
        <v>964</v>
      </c>
      <c r="E1210" t="s">
        <v>1014</v>
      </c>
      <c r="F1210" s="86">
        <v>0</v>
      </c>
    </row>
    <row r="1211" spans="1:6">
      <c r="A1211">
        <v>2036</v>
      </c>
      <c r="B1211" t="s">
        <v>1058</v>
      </c>
      <c r="C1211" t="s">
        <v>1013</v>
      </c>
      <c r="D1211" t="s">
        <v>964</v>
      </c>
      <c r="E1211" t="s">
        <v>1014</v>
      </c>
      <c r="F1211" s="86">
        <v>0</v>
      </c>
    </row>
    <row r="1212" spans="1:6">
      <c r="A1212">
        <v>2037</v>
      </c>
      <c r="B1212" t="s">
        <v>1058</v>
      </c>
      <c r="C1212" t="s">
        <v>1013</v>
      </c>
      <c r="D1212" t="s">
        <v>964</v>
      </c>
      <c r="E1212" t="s">
        <v>1014</v>
      </c>
      <c r="F1212" s="86">
        <v>0</v>
      </c>
    </row>
    <row r="1213" spans="1:6">
      <c r="A1213">
        <v>2038</v>
      </c>
      <c r="B1213" t="s">
        <v>1058</v>
      </c>
      <c r="C1213" t="s">
        <v>1013</v>
      </c>
      <c r="D1213" t="s">
        <v>964</v>
      </c>
      <c r="E1213" t="s">
        <v>1014</v>
      </c>
      <c r="F1213" s="86">
        <v>0</v>
      </c>
    </row>
    <row r="1214" spans="1:6">
      <c r="A1214">
        <v>2039</v>
      </c>
      <c r="B1214" t="s">
        <v>1058</v>
      </c>
      <c r="C1214" t="s">
        <v>1013</v>
      </c>
      <c r="D1214" t="s">
        <v>964</v>
      </c>
      <c r="E1214" t="s">
        <v>1014</v>
      </c>
      <c r="F1214" s="86">
        <v>0</v>
      </c>
    </row>
    <row r="1215" spans="1:6">
      <c r="A1215">
        <v>2040</v>
      </c>
      <c r="B1215" t="s">
        <v>1058</v>
      </c>
      <c r="C1215" t="s">
        <v>1013</v>
      </c>
      <c r="D1215" t="s">
        <v>964</v>
      </c>
      <c r="E1215" t="s">
        <v>1014</v>
      </c>
      <c r="F1215" s="86">
        <v>0</v>
      </c>
    </row>
    <row r="1216" spans="1:6">
      <c r="A1216">
        <v>2041</v>
      </c>
      <c r="B1216" t="s">
        <v>1058</v>
      </c>
      <c r="C1216" t="s">
        <v>1013</v>
      </c>
      <c r="D1216" t="s">
        <v>964</v>
      </c>
      <c r="E1216" t="s">
        <v>1014</v>
      </c>
      <c r="F1216" s="86">
        <v>0</v>
      </c>
    </row>
    <row r="1217" spans="1:6">
      <c r="A1217">
        <v>2042</v>
      </c>
      <c r="B1217" t="s">
        <v>1058</v>
      </c>
      <c r="C1217" t="s">
        <v>1013</v>
      </c>
      <c r="D1217" t="s">
        <v>964</v>
      </c>
      <c r="E1217" t="s">
        <v>1014</v>
      </c>
      <c r="F1217" s="86">
        <v>0</v>
      </c>
    </row>
    <row r="1218" spans="1:6">
      <c r="A1218">
        <v>2043</v>
      </c>
      <c r="B1218" t="s">
        <v>1058</v>
      </c>
      <c r="C1218" t="s">
        <v>1013</v>
      </c>
      <c r="D1218" t="s">
        <v>964</v>
      </c>
      <c r="E1218" t="s">
        <v>1014</v>
      </c>
      <c r="F1218" s="86">
        <v>0</v>
      </c>
    </row>
    <row r="1219" spans="1:6">
      <c r="A1219">
        <v>2044</v>
      </c>
      <c r="B1219" t="s">
        <v>1058</v>
      </c>
      <c r="C1219" t="s">
        <v>1013</v>
      </c>
      <c r="D1219" t="s">
        <v>964</v>
      </c>
      <c r="E1219" t="s">
        <v>1014</v>
      </c>
      <c r="F1219" s="86">
        <v>0</v>
      </c>
    </row>
    <row r="1220" spans="1:6">
      <c r="A1220">
        <v>2045</v>
      </c>
      <c r="B1220" t="s">
        <v>1058</v>
      </c>
      <c r="C1220" t="s">
        <v>1013</v>
      </c>
      <c r="D1220" t="s">
        <v>964</v>
      </c>
      <c r="E1220" t="s">
        <v>1014</v>
      </c>
      <c r="F1220" s="86">
        <v>0</v>
      </c>
    </row>
    <row r="1221" spans="1:6">
      <c r="A1221">
        <v>2046</v>
      </c>
      <c r="B1221" t="s">
        <v>1058</v>
      </c>
      <c r="C1221" t="s">
        <v>1013</v>
      </c>
      <c r="D1221" t="s">
        <v>964</v>
      </c>
      <c r="E1221" t="s">
        <v>1014</v>
      </c>
      <c r="F1221" s="86">
        <v>0</v>
      </c>
    </row>
    <row r="1222" spans="1:6">
      <c r="A1222">
        <v>2047</v>
      </c>
      <c r="B1222" t="s">
        <v>1058</v>
      </c>
      <c r="C1222" t="s">
        <v>1013</v>
      </c>
      <c r="D1222" t="s">
        <v>964</v>
      </c>
      <c r="E1222" t="s">
        <v>1014</v>
      </c>
      <c r="F1222" s="86">
        <v>0</v>
      </c>
    </row>
    <row r="1223" spans="1:6">
      <c r="A1223">
        <v>2048</v>
      </c>
      <c r="B1223" t="s">
        <v>1058</v>
      </c>
      <c r="C1223" t="s">
        <v>1013</v>
      </c>
      <c r="D1223" t="s">
        <v>964</v>
      </c>
      <c r="E1223" t="s">
        <v>1014</v>
      </c>
      <c r="F1223" s="86">
        <v>0</v>
      </c>
    </row>
    <row r="1224" spans="1:6">
      <c r="A1224">
        <v>2049</v>
      </c>
      <c r="B1224" t="s">
        <v>1058</v>
      </c>
      <c r="C1224" t="s">
        <v>1013</v>
      </c>
      <c r="D1224" t="s">
        <v>964</v>
      </c>
      <c r="E1224" t="s">
        <v>1014</v>
      </c>
      <c r="F1224" s="86">
        <v>0</v>
      </c>
    </row>
    <row r="1225" spans="1:6">
      <c r="A1225">
        <v>2050</v>
      </c>
      <c r="B1225" t="s">
        <v>1058</v>
      </c>
      <c r="C1225" t="s">
        <v>1013</v>
      </c>
      <c r="D1225" t="s">
        <v>964</v>
      </c>
      <c r="E1225" t="s">
        <v>1014</v>
      </c>
      <c r="F1225" s="86">
        <v>0</v>
      </c>
    </row>
    <row r="1226" spans="1:6">
      <c r="A1226">
        <v>2017</v>
      </c>
      <c r="B1226" t="s">
        <v>1059</v>
      </c>
      <c r="C1226" t="s">
        <v>1013</v>
      </c>
      <c r="D1226" t="s">
        <v>964</v>
      </c>
      <c r="E1226" t="s">
        <v>1014</v>
      </c>
      <c r="F1226" s="86">
        <v>0</v>
      </c>
    </row>
    <row r="1227" spans="1:6">
      <c r="A1227">
        <v>2018</v>
      </c>
      <c r="B1227" t="s">
        <v>1059</v>
      </c>
      <c r="C1227" t="s">
        <v>1013</v>
      </c>
      <c r="D1227" t="s">
        <v>964</v>
      </c>
      <c r="E1227" t="s">
        <v>1014</v>
      </c>
      <c r="F1227" s="86">
        <v>0</v>
      </c>
    </row>
    <row r="1228" spans="1:6">
      <c r="A1228">
        <v>2019</v>
      </c>
      <c r="B1228" t="s">
        <v>1059</v>
      </c>
      <c r="C1228" t="s">
        <v>1013</v>
      </c>
      <c r="D1228" t="s">
        <v>964</v>
      </c>
      <c r="E1228" t="s">
        <v>1014</v>
      </c>
      <c r="F1228" s="86">
        <v>0</v>
      </c>
    </row>
    <row r="1229" spans="1:6">
      <c r="A1229">
        <v>2020</v>
      </c>
      <c r="B1229" t="s">
        <v>1059</v>
      </c>
      <c r="C1229" t="s">
        <v>1013</v>
      </c>
      <c r="D1229" t="s">
        <v>964</v>
      </c>
      <c r="E1229" t="s">
        <v>1014</v>
      </c>
      <c r="F1229" s="86">
        <v>0</v>
      </c>
    </row>
    <row r="1230" spans="1:6">
      <c r="A1230">
        <v>2021</v>
      </c>
      <c r="B1230" t="s">
        <v>1059</v>
      </c>
      <c r="C1230" t="s">
        <v>1013</v>
      </c>
      <c r="D1230" t="s">
        <v>964</v>
      </c>
      <c r="E1230" t="s">
        <v>1014</v>
      </c>
      <c r="F1230" s="86">
        <v>0</v>
      </c>
    </row>
    <row r="1231" spans="1:6">
      <c r="A1231">
        <v>2022</v>
      </c>
      <c r="B1231" t="s">
        <v>1059</v>
      </c>
      <c r="C1231" t="s">
        <v>1013</v>
      </c>
      <c r="D1231" t="s">
        <v>964</v>
      </c>
      <c r="E1231" t="s">
        <v>1014</v>
      </c>
      <c r="F1231" s="86">
        <v>0</v>
      </c>
    </row>
    <row r="1232" spans="1:6">
      <c r="A1232">
        <v>2023</v>
      </c>
      <c r="B1232" t="s">
        <v>1059</v>
      </c>
      <c r="C1232" t="s">
        <v>1013</v>
      </c>
      <c r="D1232" t="s">
        <v>964</v>
      </c>
      <c r="E1232" t="s">
        <v>1014</v>
      </c>
      <c r="F1232" s="86">
        <v>0</v>
      </c>
    </row>
    <row r="1233" spans="1:6">
      <c r="A1233">
        <v>2024</v>
      </c>
      <c r="B1233" t="s">
        <v>1059</v>
      </c>
      <c r="C1233" t="s">
        <v>1013</v>
      </c>
      <c r="D1233" t="s">
        <v>964</v>
      </c>
      <c r="E1233" t="s">
        <v>1014</v>
      </c>
      <c r="F1233" s="86">
        <v>0</v>
      </c>
    </row>
    <row r="1234" spans="1:6">
      <c r="A1234">
        <v>2025</v>
      </c>
      <c r="B1234" t="s">
        <v>1059</v>
      </c>
      <c r="C1234" t="s">
        <v>1013</v>
      </c>
      <c r="D1234" t="s">
        <v>964</v>
      </c>
      <c r="E1234" t="s">
        <v>1014</v>
      </c>
      <c r="F1234" s="86">
        <v>0</v>
      </c>
    </row>
    <row r="1235" spans="1:6">
      <c r="A1235">
        <v>2026</v>
      </c>
      <c r="B1235" t="s">
        <v>1059</v>
      </c>
      <c r="C1235" t="s">
        <v>1013</v>
      </c>
      <c r="D1235" t="s">
        <v>964</v>
      </c>
      <c r="E1235" t="s">
        <v>1014</v>
      </c>
      <c r="F1235" s="86">
        <v>0</v>
      </c>
    </row>
    <row r="1236" spans="1:6">
      <c r="A1236">
        <v>2027</v>
      </c>
      <c r="B1236" t="s">
        <v>1059</v>
      </c>
      <c r="C1236" t="s">
        <v>1013</v>
      </c>
      <c r="D1236" t="s">
        <v>964</v>
      </c>
      <c r="E1236" t="s">
        <v>1014</v>
      </c>
      <c r="F1236" s="86">
        <v>0</v>
      </c>
    </row>
    <row r="1237" spans="1:6">
      <c r="A1237">
        <v>2028</v>
      </c>
      <c r="B1237" t="s">
        <v>1059</v>
      </c>
      <c r="C1237" t="s">
        <v>1013</v>
      </c>
      <c r="D1237" t="s">
        <v>964</v>
      </c>
      <c r="E1237" t="s">
        <v>1014</v>
      </c>
      <c r="F1237" s="86">
        <v>0</v>
      </c>
    </row>
    <row r="1238" spans="1:6">
      <c r="A1238">
        <v>2029</v>
      </c>
      <c r="B1238" t="s">
        <v>1059</v>
      </c>
      <c r="C1238" t="s">
        <v>1013</v>
      </c>
      <c r="D1238" t="s">
        <v>964</v>
      </c>
      <c r="E1238" t="s">
        <v>1014</v>
      </c>
      <c r="F1238" s="86">
        <v>0</v>
      </c>
    </row>
    <row r="1239" spans="1:6">
      <c r="A1239">
        <v>2030</v>
      </c>
      <c r="B1239" t="s">
        <v>1059</v>
      </c>
      <c r="C1239" t="s">
        <v>1013</v>
      </c>
      <c r="D1239" t="s">
        <v>964</v>
      </c>
      <c r="E1239" t="s">
        <v>1014</v>
      </c>
      <c r="F1239" s="86">
        <v>0</v>
      </c>
    </row>
    <row r="1240" spans="1:6">
      <c r="A1240">
        <v>2031</v>
      </c>
      <c r="B1240" t="s">
        <v>1059</v>
      </c>
      <c r="C1240" t="s">
        <v>1013</v>
      </c>
      <c r="D1240" t="s">
        <v>964</v>
      </c>
      <c r="E1240" t="s">
        <v>1014</v>
      </c>
      <c r="F1240" s="86">
        <v>0</v>
      </c>
    </row>
    <row r="1241" spans="1:6">
      <c r="A1241">
        <v>2032</v>
      </c>
      <c r="B1241" t="s">
        <v>1059</v>
      </c>
      <c r="C1241" t="s">
        <v>1013</v>
      </c>
      <c r="D1241" t="s">
        <v>964</v>
      </c>
      <c r="E1241" t="s">
        <v>1014</v>
      </c>
      <c r="F1241" s="86">
        <v>0</v>
      </c>
    </row>
    <row r="1242" spans="1:6">
      <c r="A1242">
        <v>2033</v>
      </c>
      <c r="B1242" t="s">
        <v>1059</v>
      </c>
      <c r="C1242" t="s">
        <v>1013</v>
      </c>
      <c r="D1242" t="s">
        <v>964</v>
      </c>
      <c r="E1242" t="s">
        <v>1014</v>
      </c>
      <c r="F1242" s="86">
        <v>0</v>
      </c>
    </row>
    <row r="1243" spans="1:6">
      <c r="A1243">
        <v>2034</v>
      </c>
      <c r="B1243" t="s">
        <v>1059</v>
      </c>
      <c r="C1243" t="s">
        <v>1013</v>
      </c>
      <c r="D1243" t="s">
        <v>964</v>
      </c>
      <c r="E1243" t="s">
        <v>1014</v>
      </c>
      <c r="F1243" s="86">
        <v>0</v>
      </c>
    </row>
    <row r="1244" spans="1:6">
      <c r="A1244">
        <v>2035</v>
      </c>
      <c r="B1244" t="s">
        <v>1059</v>
      </c>
      <c r="C1244" t="s">
        <v>1013</v>
      </c>
      <c r="D1244" t="s">
        <v>964</v>
      </c>
      <c r="E1244" t="s">
        <v>1014</v>
      </c>
      <c r="F1244" s="86">
        <v>0</v>
      </c>
    </row>
    <row r="1245" spans="1:6">
      <c r="A1245">
        <v>2036</v>
      </c>
      <c r="B1245" t="s">
        <v>1059</v>
      </c>
      <c r="C1245" t="s">
        <v>1013</v>
      </c>
      <c r="D1245" t="s">
        <v>964</v>
      </c>
      <c r="E1245" t="s">
        <v>1014</v>
      </c>
      <c r="F1245" s="86">
        <v>0</v>
      </c>
    </row>
    <row r="1246" spans="1:6">
      <c r="A1246">
        <v>2037</v>
      </c>
      <c r="B1246" t="s">
        <v>1059</v>
      </c>
      <c r="C1246" t="s">
        <v>1013</v>
      </c>
      <c r="D1246" t="s">
        <v>964</v>
      </c>
      <c r="E1246" t="s">
        <v>1014</v>
      </c>
      <c r="F1246" s="86">
        <v>0</v>
      </c>
    </row>
    <row r="1247" spans="1:6">
      <c r="A1247">
        <v>2038</v>
      </c>
      <c r="B1247" t="s">
        <v>1059</v>
      </c>
      <c r="C1247" t="s">
        <v>1013</v>
      </c>
      <c r="D1247" t="s">
        <v>964</v>
      </c>
      <c r="E1247" t="s">
        <v>1014</v>
      </c>
      <c r="F1247" s="86">
        <v>0</v>
      </c>
    </row>
    <row r="1248" spans="1:6">
      <c r="A1248">
        <v>2039</v>
      </c>
      <c r="B1248" t="s">
        <v>1059</v>
      </c>
      <c r="C1248" t="s">
        <v>1013</v>
      </c>
      <c r="D1248" t="s">
        <v>964</v>
      </c>
      <c r="E1248" t="s">
        <v>1014</v>
      </c>
      <c r="F1248" s="86">
        <v>0</v>
      </c>
    </row>
    <row r="1249" spans="1:6">
      <c r="A1249">
        <v>2040</v>
      </c>
      <c r="B1249" t="s">
        <v>1059</v>
      </c>
      <c r="C1249" t="s">
        <v>1013</v>
      </c>
      <c r="D1249" t="s">
        <v>964</v>
      </c>
      <c r="E1249" t="s">
        <v>1014</v>
      </c>
      <c r="F1249" s="86">
        <v>0</v>
      </c>
    </row>
    <row r="1250" spans="1:6">
      <c r="A1250">
        <v>2041</v>
      </c>
      <c r="B1250" t="s">
        <v>1059</v>
      </c>
      <c r="C1250" t="s">
        <v>1013</v>
      </c>
      <c r="D1250" t="s">
        <v>964</v>
      </c>
      <c r="E1250" t="s">
        <v>1014</v>
      </c>
      <c r="F1250" s="86">
        <v>0</v>
      </c>
    </row>
    <row r="1251" spans="1:6">
      <c r="A1251">
        <v>2042</v>
      </c>
      <c r="B1251" t="s">
        <v>1059</v>
      </c>
      <c r="C1251" t="s">
        <v>1013</v>
      </c>
      <c r="D1251" t="s">
        <v>964</v>
      </c>
      <c r="E1251" t="s">
        <v>1014</v>
      </c>
      <c r="F1251" s="86">
        <v>0</v>
      </c>
    </row>
    <row r="1252" spans="1:6">
      <c r="A1252">
        <v>2043</v>
      </c>
      <c r="B1252" t="s">
        <v>1059</v>
      </c>
      <c r="C1252" t="s">
        <v>1013</v>
      </c>
      <c r="D1252" t="s">
        <v>964</v>
      </c>
      <c r="E1252" t="s">
        <v>1014</v>
      </c>
      <c r="F1252" s="86">
        <v>0</v>
      </c>
    </row>
    <row r="1253" spans="1:6">
      <c r="A1253">
        <v>2044</v>
      </c>
      <c r="B1253" t="s">
        <v>1059</v>
      </c>
      <c r="C1253" t="s">
        <v>1013</v>
      </c>
      <c r="D1253" t="s">
        <v>964</v>
      </c>
      <c r="E1253" t="s">
        <v>1014</v>
      </c>
      <c r="F1253" s="86">
        <v>0</v>
      </c>
    </row>
    <row r="1254" spans="1:6">
      <c r="A1254">
        <v>2045</v>
      </c>
      <c r="B1254" t="s">
        <v>1059</v>
      </c>
      <c r="C1254" t="s">
        <v>1013</v>
      </c>
      <c r="D1254" t="s">
        <v>964</v>
      </c>
      <c r="E1254" t="s">
        <v>1014</v>
      </c>
      <c r="F1254" s="86">
        <v>0</v>
      </c>
    </row>
    <row r="1255" spans="1:6">
      <c r="A1255">
        <v>2046</v>
      </c>
      <c r="B1255" t="s">
        <v>1059</v>
      </c>
      <c r="C1255" t="s">
        <v>1013</v>
      </c>
      <c r="D1255" t="s">
        <v>964</v>
      </c>
      <c r="E1255" t="s">
        <v>1014</v>
      </c>
      <c r="F1255" s="86">
        <v>0</v>
      </c>
    </row>
    <row r="1256" spans="1:6">
      <c r="A1256">
        <v>2047</v>
      </c>
      <c r="B1256" t="s">
        <v>1059</v>
      </c>
      <c r="C1256" t="s">
        <v>1013</v>
      </c>
      <c r="D1256" t="s">
        <v>964</v>
      </c>
      <c r="E1256" t="s">
        <v>1014</v>
      </c>
      <c r="F1256" s="86">
        <v>0</v>
      </c>
    </row>
    <row r="1257" spans="1:6">
      <c r="A1257">
        <v>2048</v>
      </c>
      <c r="B1257" t="s">
        <v>1059</v>
      </c>
      <c r="C1257" t="s">
        <v>1013</v>
      </c>
      <c r="D1257" t="s">
        <v>964</v>
      </c>
      <c r="E1257" t="s">
        <v>1014</v>
      </c>
      <c r="F1257" s="86">
        <v>0</v>
      </c>
    </row>
    <row r="1258" spans="1:6">
      <c r="A1258">
        <v>2049</v>
      </c>
      <c r="B1258" t="s">
        <v>1059</v>
      </c>
      <c r="C1258" t="s">
        <v>1013</v>
      </c>
      <c r="D1258" t="s">
        <v>964</v>
      </c>
      <c r="E1258" t="s">
        <v>1014</v>
      </c>
      <c r="F1258" s="86">
        <v>0</v>
      </c>
    </row>
    <row r="1259" spans="1:6">
      <c r="A1259">
        <v>2050</v>
      </c>
      <c r="B1259" t="s">
        <v>1059</v>
      </c>
      <c r="C1259" t="s">
        <v>1013</v>
      </c>
      <c r="D1259" t="s">
        <v>964</v>
      </c>
      <c r="E1259" t="s">
        <v>1014</v>
      </c>
      <c r="F1259" s="86">
        <v>0</v>
      </c>
    </row>
    <row r="1260" spans="1:6">
      <c r="A1260">
        <v>2017</v>
      </c>
      <c r="B1260" t="s">
        <v>1060</v>
      </c>
      <c r="C1260" t="s">
        <v>1013</v>
      </c>
      <c r="D1260" t="s">
        <v>964</v>
      </c>
      <c r="E1260" t="s">
        <v>1014</v>
      </c>
      <c r="F1260" s="86">
        <v>282.08929160501702</v>
      </c>
    </row>
    <row r="1261" spans="1:6">
      <c r="A1261">
        <v>2018</v>
      </c>
      <c r="B1261" t="s">
        <v>1060</v>
      </c>
      <c r="C1261" t="s">
        <v>1013</v>
      </c>
      <c r="D1261" t="s">
        <v>964</v>
      </c>
      <c r="E1261" t="s">
        <v>1014</v>
      </c>
      <c r="F1261" s="86">
        <v>270.60032882159697</v>
      </c>
    </row>
    <row r="1262" spans="1:6">
      <c r="A1262">
        <v>2019</v>
      </c>
      <c r="B1262" t="s">
        <v>1060</v>
      </c>
      <c r="C1262" t="s">
        <v>1013</v>
      </c>
      <c r="D1262" t="s">
        <v>964</v>
      </c>
      <c r="E1262" t="s">
        <v>1014</v>
      </c>
      <c r="F1262" s="86">
        <v>259.04362716128702</v>
      </c>
    </row>
    <row r="1263" spans="1:6">
      <c r="A1263">
        <v>2020</v>
      </c>
      <c r="B1263" t="s">
        <v>1060</v>
      </c>
      <c r="C1263" t="s">
        <v>1013</v>
      </c>
      <c r="D1263" t="s">
        <v>964</v>
      </c>
      <c r="E1263" t="s">
        <v>1014</v>
      </c>
      <c r="F1263" s="86">
        <v>247.57082395164801</v>
      </c>
    </row>
    <row r="1264" spans="1:6">
      <c r="A1264">
        <v>2021</v>
      </c>
      <c r="B1264" t="s">
        <v>1060</v>
      </c>
      <c r="C1264" t="s">
        <v>1013</v>
      </c>
      <c r="D1264" t="s">
        <v>964</v>
      </c>
      <c r="E1264" t="s">
        <v>1014</v>
      </c>
      <c r="F1264" s="86">
        <v>235.987410750468</v>
      </c>
    </row>
    <row r="1265" spans="1:6">
      <c r="A1265">
        <v>2022</v>
      </c>
      <c r="B1265" t="s">
        <v>1060</v>
      </c>
      <c r="C1265" t="s">
        <v>1013</v>
      </c>
      <c r="D1265" t="s">
        <v>964</v>
      </c>
      <c r="E1265" t="s">
        <v>1014</v>
      </c>
      <c r="F1265" s="86">
        <v>224.35563345632499</v>
      </c>
    </row>
    <row r="1266" spans="1:6">
      <c r="A1266">
        <v>2023</v>
      </c>
      <c r="B1266" t="s">
        <v>1060</v>
      </c>
      <c r="C1266" t="s">
        <v>1013</v>
      </c>
      <c r="D1266" t="s">
        <v>964</v>
      </c>
      <c r="E1266" t="s">
        <v>1014</v>
      </c>
      <c r="F1266" s="86">
        <v>212.78942610658601</v>
      </c>
    </row>
    <row r="1267" spans="1:6">
      <c r="A1267">
        <v>2024</v>
      </c>
      <c r="B1267" t="s">
        <v>1060</v>
      </c>
      <c r="C1267" t="s">
        <v>1013</v>
      </c>
      <c r="D1267" t="s">
        <v>964</v>
      </c>
      <c r="E1267" t="s">
        <v>1014</v>
      </c>
      <c r="F1267" s="86">
        <v>201.428328850345</v>
      </c>
    </row>
    <row r="1268" spans="1:6">
      <c r="A1268">
        <v>2025</v>
      </c>
      <c r="B1268" t="s">
        <v>1060</v>
      </c>
      <c r="C1268" t="s">
        <v>1013</v>
      </c>
      <c r="D1268" t="s">
        <v>964</v>
      </c>
      <c r="E1268" t="s">
        <v>1014</v>
      </c>
      <c r="F1268" s="86">
        <v>190.52714634885399</v>
      </c>
    </row>
    <row r="1269" spans="1:6">
      <c r="A1269">
        <v>2026</v>
      </c>
      <c r="B1269" t="s">
        <v>1060</v>
      </c>
      <c r="C1269" t="s">
        <v>1013</v>
      </c>
      <c r="D1269" t="s">
        <v>964</v>
      </c>
      <c r="E1269" t="s">
        <v>1014</v>
      </c>
      <c r="F1269" s="86">
        <v>180.34702491022799</v>
      </c>
    </row>
    <row r="1270" spans="1:6">
      <c r="A1270">
        <v>2027</v>
      </c>
      <c r="B1270" t="s">
        <v>1060</v>
      </c>
      <c r="C1270" t="s">
        <v>1013</v>
      </c>
      <c r="D1270" t="s">
        <v>964</v>
      </c>
      <c r="E1270" t="s">
        <v>1014</v>
      </c>
      <c r="F1270" s="86">
        <v>171.13087085717501</v>
      </c>
    </row>
    <row r="1271" spans="1:6">
      <c r="A1271">
        <v>2028</v>
      </c>
      <c r="B1271" t="s">
        <v>1060</v>
      </c>
      <c r="C1271" t="s">
        <v>1013</v>
      </c>
      <c r="D1271" t="s">
        <v>964</v>
      </c>
      <c r="E1271" t="s">
        <v>1014</v>
      </c>
      <c r="F1271" s="86">
        <v>163.13223302058901</v>
      </c>
    </row>
    <row r="1272" spans="1:6">
      <c r="A1272">
        <v>2029</v>
      </c>
      <c r="B1272" t="s">
        <v>1060</v>
      </c>
      <c r="C1272" t="s">
        <v>1013</v>
      </c>
      <c r="D1272" t="s">
        <v>964</v>
      </c>
      <c r="E1272" t="s">
        <v>1014</v>
      </c>
      <c r="F1272" s="86">
        <v>156.473196741001</v>
      </c>
    </row>
    <row r="1273" spans="1:6">
      <c r="A1273">
        <v>2030</v>
      </c>
      <c r="B1273" t="s">
        <v>1060</v>
      </c>
      <c r="C1273" t="s">
        <v>1013</v>
      </c>
      <c r="D1273" t="s">
        <v>964</v>
      </c>
      <c r="E1273" t="s">
        <v>1014</v>
      </c>
      <c r="F1273" s="86">
        <v>151.22307912098401</v>
      </c>
    </row>
    <row r="1274" spans="1:6">
      <c r="A1274">
        <v>2031</v>
      </c>
      <c r="B1274" t="s">
        <v>1060</v>
      </c>
      <c r="C1274" t="s">
        <v>1013</v>
      </c>
      <c r="D1274" t="s">
        <v>964</v>
      </c>
      <c r="E1274" t="s">
        <v>1014</v>
      </c>
      <c r="F1274" s="86">
        <v>147.282312884297</v>
      </c>
    </row>
    <row r="1275" spans="1:6">
      <c r="A1275">
        <v>2032</v>
      </c>
      <c r="B1275" t="s">
        <v>1060</v>
      </c>
      <c r="C1275" t="s">
        <v>1013</v>
      </c>
      <c r="D1275" t="s">
        <v>964</v>
      </c>
      <c r="E1275" t="s">
        <v>1014</v>
      </c>
      <c r="F1275" s="86">
        <v>144.48571245671499</v>
      </c>
    </row>
    <row r="1276" spans="1:6">
      <c r="A1276">
        <v>2033</v>
      </c>
      <c r="B1276" t="s">
        <v>1060</v>
      </c>
      <c r="C1276" t="s">
        <v>1013</v>
      </c>
      <c r="D1276" t="s">
        <v>964</v>
      </c>
      <c r="E1276" t="s">
        <v>1014</v>
      </c>
      <c r="F1276" s="86">
        <v>142.550357955187</v>
      </c>
    </row>
    <row r="1277" spans="1:6">
      <c r="A1277">
        <v>2034</v>
      </c>
      <c r="B1277" t="s">
        <v>1060</v>
      </c>
      <c r="C1277" t="s">
        <v>1013</v>
      </c>
      <c r="D1277" t="s">
        <v>964</v>
      </c>
      <c r="E1277" t="s">
        <v>1014</v>
      </c>
      <c r="F1277" s="86">
        <v>141.19650834977901</v>
      </c>
    </row>
    <row r="1278" spans="1:6">
      <c r="A1278">
        <v>2035</v>
      </c>
      <c r="B1278" t="s">
        <v>1060</v>
      </c>
      <c r="C1278" t="s">
        <v>1013</v>
      </c>
      <c r="D1278" t="s">
        <v>964</v>
      </c>
      <c r="E1278" t="s">
        <v>1014</v>
      </c>
      <c r="F1278" s="86">
        <v>140.16761476105299</v>
      </c>
    </row>
    <row r="1279" spans="1:6">
      <c r="A1279">
        <v>2036</v>
      </c>
      <c r="B1279" t="s">
        <v>1060</v>
      </c>
      <c r="C1279" t="s">
        <v>1013</v>
      </c>
      <c r="D1279" t="s">
        <v>964</v>
      </c>
      <c r="E1279" t="s">
        <v>1014</v>
      </c>
      <c r="F1279" s="86">
        <v>139.28376437953401</v>
      </c>
    </row>
    <row r="1280" spans="1:6">
      <c r="A1280">
        <v>2037</v>
      </c>
      <c r="B1280" t="s">
        <v>1060</v>
      </c>
      <c r="C1280" t="s">
        <v>1013</v>
      </c>
      <c r="D1280" t="s">
        <v>964</v>
      </c>
      <c r="E1280" t="s">
        <v>1014</v>
      </c>
      <c r="F1280" s="86">
        <v>138.45244915166501</v>
      </c>
    </row>
    <row r="1281" spans="1:6">
      <c r="A1281">
        <v>2038</v>
      </c>
      <c r="B1281" t="s">
        <v>1060</v>
      </c>
      <c r="C1281" t="s">
        <v>1013</v>
      </c>
      <c r="D1281" t="s">
        <v>964</v>
      </c>
      <c r="E1281" t="s">
        <v>1014</v>
      </c>
      <c r="F1281" s="86">
        <v>137.626363531252</v>
      </c>
    </row>
    <row r="1282" spans="1:6">
      <c r="A1282">
        <v>2039</v>
      </c>
      <c r="B1282" t="s">
        <v>1060</v>
      </c>
      <c r="C1282" t="s">
        <v>1013</v>
      </c>
      <c r="D1282" t="s">
        <v>964</v>
      </c>
      <c r="E1282" t="s">
        <v>1014</v>
      </c>
      <c r="F1282" s="86">
        <v>136.78479149395901</v>
      </c>
    </row>
    <row r="1283" spans="1:6">
      <c r="A1283">
        <v>2040</v>
      </c>
      <c r="B1283" t="s">
        <v>1060</v>
      </c>
      <c r="C1283" t="s">
        <v>1013</v>
      </c>
      <c r="D1283" t="s">
        <v>964</v>
      </c>
      <c r="E1283" t="s">
        <v>1014</v>
      </c>
      <c r="F1283" s="86">
        <v>135.913119555609</v>
      </c>
    </row>
    <row r="1284" spans="1:6">
      <c r="A1284">
        <v>2041</v>
      </c>
      <c r="B1284" t="s">
        <v>1060</v>
      </c>
      <c r="C1284" t="s">
        <v>1013</v>
      </c>
      <c r="D1284" t="s">
        <v>964</v>
      </c>
      <c r="E1284" t="s">
        <v>1014</v>
      </c>
      <c r="F1284" s="86">
        <v>135.01305244820901</v>
      </c>
    </row>
    <row r="1285" spans="1:6">
      <c r="A1285">
        <v>2042</v>
      </c>
      <c r="B1285" t="s">
        <v>1060</v>
      </c>
      <c r="C1285" t="s">
        <v>1013</v>
      </c>
      <c r="D1285" t="s">
        <v>964</v>
      </c>
      <c r="E1285" t="s">
        <v>1014</v>
      </c>
      <c r="F1285" s="86">
        <v>134.09144176888199</v>
      </c>
    </row>
    <row r="1286" spans="1:6">
      <c r="A1286">
        <v>2043</v>
      </c>
      <c r="B1286" t="s">
        <v>1060</v>
      </c>
      <c r="C1286" t="s">
        <v>1013</v>
      </c>
      <c r="D1286" t="s">
        <v>964</v>
      </c>
      <c r="E1286" t="s">
        <v>1014</v>
      </c>
      <c r="F1286" s="86">
        <v>133.147977163587</v>
      </c>
    </row>
    <row r="1287" spans="1:6">
      <c r="A1287">
        <v>2044</v>
      </c>
      <c r="B1287" t="s">
        <v>1060</v>
      </c>
      <c r="C1287" t="s">
        <v>1013</v>
      </c>
      <c r="D1287" t="s">
        <v>964</v>
      </c>
      <c r="E1287" t="s">
        <v>1014</v>
      </c>
      <c r="F1287" s="86">
        <v>132.16033769183599</v>
      </c>
    </row>
    <row r="1288" spans="1:6">
      <c r="A1288">
        <v>2045</v>
      </c>
      <c r="B1288" t="s">
        <v>1060</v>
      </c>
      <c r="C1288" t="s">
        <v>1013</v>
      </c>
      <c r="D1288" t="s">
        <v>964</v>
      </c>
      <c r="E1288" t="s">
        <v>1014</v>
      </c>
      <c r="F1288" s="86">
        <v>131.15945443715799</v>
      </c>
    </row>
    <row r="1289" spans="1:6">
      <c r="A1289">
        <v>2046</v>
      </c>
      <c r="B1289" t="s">
        <v>1060</v>
      </c>
      <c r="C1289" t="s">
        <v>1013</v>
      </c>
      <c r="D1289" t="s">
        <v>964</v>
      </c>
      <c r="E1289" t="s">
        <v>1014</v>
      </c>
      <c r="F1289" s="86">
        <v>130.10513124292601</v>
      </c>
    </row>
    <row r="1290" spans="1:6">
      <c r="A1290">
        <v>2047</v>
      </c>
      <c r="B1290" t="s">
        <v>1060</v>
      </c>
      <c r="C1290" t="s">
        <v>1013</v>
      </c>
      <c r="D1290" t="s">
        <v>964</v>
      </c>
      <c r="E1290" t="s">
        <v>1014</v>
      </c>
      <c r="F1290" s="86">
        <v>129.04891761350001</v>
      </c>
    </row>
    <row r="1291" spans="1:6">
      <c r="A1291">
        <v>2048</v>
      </c>
      <c r="B1291" t="s">
        <v>1060</v>
      </c>
      <c r="C1291" t="s">
        <v>1013</v>
      </c>
      <c r="D1291" t="s">
        <v>964</v>
      </c>
      <c r="E1291" t="s">
        <v>1014</v>
      </c>
      <c r="F1291" s="86">
        <v>127.959936241514</v>
      </c>
    </row>
    <row r="1292" spans="1:6">
      <c r="A1292">
        <v>2049</v>
      </c>
      <c r="B1292" t="s">
        <v>1060</v>
      </c>
      <c r="C1292" t="s">
        <v>1013</v>
      </c>
      <c r="D1292" t="s">
        <v>964</v>
      </c>
      <c r="E1292" t="s">
        <v>1014</v>
      </c>
      <c r="F1292" s="86">
        <v>126.85143446108199</v>
      </c>
    </row>
    <row r="1293" spans="1:6">
      <c r="A1293">
        <v>2050</v>
      </c>
      <c r="B1293" t="s">
        <v>1060</v>
      </c>
      <c r="C1293" t="s">
        <v>1013</v>
      </c>
      <c r="D1293" t="s">
        <v>964</v>
      </c>
      <c r="E1293" t="s">
        <v>1014</v>
      </c>
      <c r="F1293" s="86">
        <v>125.715187765179</v>
      </c>
    </row>
    <row r="1294" spans="1:6">
      <c r="A1294">
        <v>2017</v>
      </c>
      <c r="B1294" t="s">
        <v>1061</v>
      </c>
      <c r="C1294" t="s">
        <v>1013</v>
      </c>
      <c r="D1294" t="s">
        <v>964</v>
      </c>
      <c r="E1294" t="s">
        <v>1014</v>
      </c>
      <c r="F1294" s="86">
        <v>521593.62824547797</v>
      </c>
    </row>
    <row r="1295" spans="1:6">
      <c r="A1295">
        <v>2018</v>
      </c>
      <c r="B1295" t="s">
        <v>1061</v>
      </c>
      <c r="C1295" t="s">
        <v>1013</v>
      </c>
      <c r="D1295" t="s">
        <v>964</v>
      </c>
      <c r="E1295" t="s">
        <v>1014</v>
      </c>
      <c r="F1295" s="86">
        <v>504942.971935893</v>
      </c>
    </row>
    <row r="1296" spans="1:6">
      <c r="A1296">
        <v>2019</v>
      </c>
      <c r="B1296" t="s">
        <v>1061</v>
      </c>
      <c r="C1296" t="s">
        <v>1013</v>
      </c>
      <c r="D1296" t="s">
        <v>964</v>
      </c>
      <c r="E1296" t="s">
        <v>1014</v>
      </c>
      <c r="F1296" s="86">
        <v>488108.00329963001</v>
      </c>
    </row>
    <row r="1297" spans="1:6">
      <c r="A1297">
        <v>2020</v>
      </c>
      <c r="B1297" t="s">
        <v>1061</v>
      </c>
      <c r="C1297" t="s">
        <v>1013</v>
      </c>
      <c r="D1297" t="s">
        <v>964</v>
      </c>
      <c r="E1297" t="s">
        <v>1014</v>
      </c>
      <c r="F1297" s="86">
        <v>470357.73082003498</v>
      </c>
    </row>
    <row r="1298" spans="1:6">
      <c r="A1298">
        <v>2021</v>
      </c>
      <c r="B1298" t="s">
        <v>1061</v>
      </c>
      <c r="C1298" t="s">
        <v>1013</v>
      </c>
      <c r="D1298" t="s">
        <v>964</v>
      </c>
      <c r="E1298" t="s">
        <v>1014</v>
      </c>
      <c r="F1298" s="86">
        <v>452420.29919139098</v>
      </c>
    </row>
    <row r="1299" spans="1:6">
      <c r="A1299">
        <v>2022</v>
      </c>
      <c r="B1299" t="s">
        <v>1061</v>
      </c>
      <c r="C1299" t="s">
        <v>1013</v>
      </c>
      <c r="D1299" t="s">
        <v>964</v>
      </c>
      <c r="E1299" t="s">
        <v>1014</v>
      </c>
      <c r="F1299" s="86">
        <v>434423.39795079199</v>
      </c>
    </row>
    <row r="1300" spans="1:6">
      <c r="A1300">
        <v>2023</v>
      </c>
      <c r="B1300" t="s">
        <v>1061</v>
      </c>
      <c r="C1300" t="s">
        <v>1013</v>
      </c>
      <c r="D1300" t="s">
        <v>964</v>
      </c>
      <c r="E1300" t="s">
        <v>1014</v>
      </c>
      <c r="F1300" s="86">
        <v>416491.44897388201</v>
      </c>
    </row>
    <row r="1301" spans="1:6">
      <c r="A1301">
        <v>2024</v>
      </c>
      <c r="B1301" t="s">
        <v>1061</v>
      </c>
      <c r="C1301" t="s">
        <v>1013</v>
      </c>
      <c r="D1301" t="s">
        <v>964</v>
      </c>
      <c r="E1301" t="s">
        <v>1014</v>
      </c>
      <c r="F1301" s="86">
        <v>398933.21073966997</v>
      </c>
    </row>
    <row r="1302" spans="1:6">
      <c r="A1302">
        <v>2025</v>
      </c>
      <c r="B1302" t="s">
        <v>1061</v>
      </c>
      <c r="C1302" t="s">
        <v>1013</v>
      </c>
      <c r="D1302" t="s">
        <v>964</v>
      </c>
      <c r="E1302" t="s">
        <v>1014</v>
      </c>
      <c r="F1302" s="86">
        <v>382075.79172866698</v>
      </c>
    </row>
    <row r="1303" spans="1:6">
      <c r="A1303">
        <v>2026</v>
      </c>
      <c r="B1303" t="s">
        <v>1061</v>
      </c>
      <c r="C1303" t="s">
        <v>1013</v>
      </c>
      <c r="D1303" t="s">
        <v>964</v>
      </c>
      <c r="E1303" t="s">
        <v>1014</v>
      </c>
      <c r="F1303" s="86">
        <v>366261.15876419598</v>
      </c>
    </row>
    <row r="1304" spans="1:6">
      <c r="A1304">
        <v>2027</v>
      </c>
      <c r="B1304" t="s">
        <v>1061</v>
      </c>
      <c r="C1304" t="s">
        <v>1013</v>
      </c>
      <c r="D1304" t="s">
        <v>964</v>
      </c>
      <c r="E1304" t="s">
        <v>1014</v>
      </c>
      <c r="F1304" s="86">
        <v>351935.738854522</v>
      </c>
    </row>
    <row r="1305" spans="1:6">
      <c r="A1305">
        <v>2028</v>
      </c>
      <c r="B1305" t="s">
        <v>1061</v>
      </c>
      <c r="C1305" t="s">
        <v>1013</v>
      </c>
      <c r="D1305" t="s">
        <v>964</v>
      </c>
      <c r="E1305" t="s">
        <v>1014</v>
      </c>
      <c r="F1305" s="86">
        <v>339346.25829004502</v>
      </c>
    </row>
    <row r="1306" spans="1:6">
      <c r="A1306">
        <v>2029</v>
      </c>
      <c r="B1306" t="s">
        <v>1061</v>
      </c>
      <c r="C1306" t="s">
        <v>1013</v>
      </c>
      <c r="D1306" t="s">
        <v>964</v>
      </c>
      <c r="E1306" t="s">
        <v>1014</v>
      </c>
      <c r="F1306" s="86">
        <v>328733.03495503601</v>
      </c>
    </row>
    <row r="1307" spans="1:6">
      <c r="A1307">
        <v>2030</v>
      </c>
      <c r="B1307" t="s">
        <v>1061</v>
      </c>
      <c r="C1307" t="s">
        <v>1013</v>
      </c>
      <c r="D1307" t="s">
        <v>964</v>
      </c>
      <c r="E1307" t="s">
        <v>1014</v>
      </c>
      <c r="F1307" s="86">
        <v>320083.526528324</v>
      </c>
    </row>
    <row r="1308" spans="1:6">
      <c r="A1308">
        <v>2031</v>
      </c>
      <c r="B1308" t="s">
        <v>1061</v>
      </c>
      <c r="C1308" t="s">
        <v>1013</v>
      </c>
      <c r="D1308" t="s">
        <v>964</v>
      </c>
      <c r="E1308" t="s">
        <v>1014</v>
      </c>
      <c r="F1308" s="86">
        <v>313298.36566045898</v>
      </c>
    </row>
    <row r="1309" spans="1:6">
      <c r="A1309">
        <v>2032</v>
      </c>
      <c r="B1309" t="s">
        <v>1061</v>
      </c>
      <c r="C1309" t="s">
        <v>1013</v>
      </c>
      <c r="D1309" t="s">
        <v>964</v>
      </c>
      <c r="E1309" t="s">
        <v>1014</v>
      </c>
      <c r="F1309" s="86">
        <v>308094.324036173</v>
      </c>
    </row>
    <row r="1310" spans="1:6">
      <c r="A1310">
        <v>2033</v>
      </c>
      <c r="B1310" t="s">
        <v>1061</v>
      </c>
      <c r="C1310" t="s">
        <v>1013</v>
      </c>
      <c r="D1310" t="s">
        <v>964</v>
      </c>
      <c r="E1310" t="s">
        <v>1014</v>
      </c>
      <c r="F1310" s="86">
        <v>304071.184962556</v>
      </c>
    </row>
    <row r="1311" spans="1:6">
      <c r="A1311">
        <v>2034</v>
      </c>
      <c r="B1311" t="s">
        <v>1061</v>
      </c>
      <c r="C1311" t="s">
        <v>1013</v>
      </c>
      <c r="D1311" t="s">
        <v>964</v>
      </c>
      <c r="E1311" t="s">
        <v>1014</v>
      </c>
      <c r="F1311" s="86">
        <v>300869.11459071602</v>
      </c>
    </row>
    <row r="1312" spans="1:6">
      <c r="A1312">
        <v>2035</v>
      </c>
      <c r="B1312" t="s">
        <v>1061</v>
      </c>
      <c r="C1312" t="s">
        <v>1013</v>
      </c>
      <c r="D1312" t="s">
        <v>964</v>
      </c>
      <c r="E1312" t="s">
        <v>1014</v>
      </c>
      <c r="F1312" s="86">
        <v>298084.64095805498</v>
      </c>
    </row>
    <row r="1313" spans="1:6">
      <c r="A1313">
        <v>2036</v>
      </c>
      <c r="B1313" t="s">
        <v>1061</v>
      </c>
      <c r="C1313" t="s">
        <v>1013</v>
      </c>
      <c r="D1313" t="s">
        <v>964</v>
      </c>
      <c r="E1313" t="s">
        <v>1014</v>
      </c>
      <c r="F1313" s="86">
        <v>295509.50697594701</v>
      </c>
    </row>
    <row r="1314" spans="1:6">
      <c r="A1314">
        <v>2037</v>
      </c>
      <c r="B1314" t="s">
        <v>1061</v>
      </c>
      <c r="C1314" t="s">
        <v>1013</v>
      </c>
      <c r="D1314" t="s">
        <v>964</v>
      </c>
      <c r="E1314" t="s">
        <v>1014</v>
      </c>
      <c r="F1314" s="86">
        <v>292999.99438554898</v>
      </c>
    </row>
    <row r="1315" spans="1:6">
      <c r="A1315">
        <v>2038</v>
      </c>
      <c r="B1315" t="s">
        <v>1061</v>
      </c>
      <c r="C1315" t="s">
        <v>1013</v>
      </c>
      <c r="D1315" t="s">
        <v>964</v>
      </c>
      <c r="E1315" t="s">
        <v>1014</v>
      </c>
      <c r="F1315" s="86">
        <v>290525.52365343401</v>
      </c>
    </row>
    <row r="1316" spans="1:6">
      <c r="A1316">
        <v>2039</v>
      </c>
      <c r="B1316" t="s">
        <v>1061</v>
      </c>
      <c r="C1316" t="s">
        <v>1013</v>
      </c>
      <c r="D1316" t="s">
        <v>964</v>
      </c>
      <c r="E1316" t="s">
        <v>1014</v>
      </c>
      <c r="F1316" s="86">
        <v>288015.71007989597</v>
      </c>
    </row>
    <row r="1317" spans="1:6">
      <c r="A1317">
        <v>2040</v>
      </c>
      <c r="B1317" t="s">
        <v>1061</v>
      </c>
      <c r="C1317" t="s">
        <v>1013</v>
      </c>
      <c r="D1317" t="s">
        <v>964</v>
      </c>
      <c r="E1317" t="s">
        <v>1014</v>
      </c>
      <c r="F1317" s="86">
        <v>285486.26187648502</v>
      </c>
    </row>
    <row r="1318" spans="1:6">
      <c r="A1318">
        <v>2041</v>
      </c>
      <c r="B1318" t="s">
        <v>1061</v>
      </c>
      <c r="C1318" t="s">
        <v>1013</v>
      </c>
      <c r="D1318" t="s">
        <v>964</v>
      </c>
      <c r="E1318" t="s">
        <v>1014</v>
      </c>
      <c r="F1318" s="86">
        <v>282885.04807225801</v>
      </c>
    </row>
    <row r="1319" spans="1:6">
      <c r="A1319">
        <v>2042</v>
      </c>
      <c r="B1319" t="s">
        <v>1061</v>
      </c>
      <c r="C1319" t="s">
        <v>1013</v>
      </c>
      <c r="D1319" t="s">
        <v>964</v>
      </c>
      <c r="E1319" t="s">
        <v>1014</v>
      </c>
      <c r="F1319" s="86">
        <v>280245.28939142602</v>
      </c>
    </row>
    <row r="1320" spans="1:6">
      <c r="A1320">
        <v>2043</v>
      </c>
      <c r="B1320" t="s">
        <v>1061</v>
      </c>
      <c r="C1320" t="s">
        <v>1013</v>
      </c>
      <c r="D1320" t="s">
        <v>964</v>
      </c>
      <c r="E1320" t="s">
        <v>1014</v>
      </c>
      <c r="F1320" s="86">
        <v>277582.79215642199</v>
      </c>
    </row>
    <row r="1321" spans="1:6">
      <c r="A1321">
        <v>2044</v>
      </c>
      <c r="B1321" t="s">
        <v>1061</v>
      </c>
      <c r="C1321" t="s">
        <v>1013</v>
      </c>
      <c r="D1321" t="s">
        <v>964</v>
      </c>
      <c r="E1321" t="s">
        <v>1014</v>
      </c>
      <c r="F1321" s="86">
        <v>274891.18176579202</v>
      </c>
    </row>
    <row r="1322" spans="1:6">
      <c r="A1322">
        <v>2045</v>
      </c>
      <c r="B1322" t="s">
        <v>1061</v>
      </c>
      <c r="C1322" t="s">
        <v>1013</v>
      </c>
      <c r="D1322" t="s">
        <v>964</v>
      </c>
      <c r="E1322" t="s">
        <v>1014</v>
      </c>
      <c r="F1322" s="86">
        <v>272169.61015041999</v>
      </c>
    </row>
    <row r="1323" spans="1:6">
      <c r="A1323">
        <v>2046</v>
      </c>
      <c r="B1323" t="s">
        <v>1061</v>
      </c>
      <c r="C1323" t="s">
        <v>1013</v>
      </c>
      <c r="D1323" t="s">
        <v>964</v>
      </c>
      <c r="E1323" t="s">
        <v>1014</v>
      </c>
      <c r="F1323" s="86">
        <v>269414.42218324699</v>
      </c>
    </row>
    <row r="1324" spans="1:6">
      <c r="A1324">
        <v>2047</v>
      </c>
      <c r="B1324" t="s">
        <v>1061</v>
      </c>
      <c r="C1324" t="s">
        <v>1013</v>
      </c>
      <c r="D1324" t="s">
        <v>964</v>
      </c>
      <c r="E1324" t="s">
        <v>1014</v>
      </c>
      <c r="F1324" s="86">
        <v>266612.89837051398</v>
      </c>
    </row>
    <row r="1325" spans="1:6">
      <c r="A1325">
        <v>2048</v>
      </c>
      <c r="B1325" t="s">
        <v>1061</v>
      </c>
      <c r="C1325" t="s">
        <v>1013</v>
      </c>
      <c r="D1325" t="s">
        <v>964</v>
      </c>
      <c r="E1325" t="s">
        <v>1014</v>
      </c>
      <c r="F1325" s="86">
        <v>263789.817215649</v>
      </c>
    </row>
    <row r="1326" spans="1:6">
      <c r="A1326">
        <v>2049</v>
      </c>
      <c r="B1326" t="s">
        <v>1061</v>
      </c>
      <c r="C1326" t="s">
        <v>1013</v>
      </c>
      <c r="D1326" t="s">
        <v>964</v>
      </c>
      <c r="E1326" t="s">
        <v>1014</v>
      </c>
      <c r="F1326" s="86">
        <v>260934.37726409399</v>
      </c>
    </row>
    <row r="1327" spans="1:6">
      <c r="A1327">
        <v>2050</v>
      </c>
      <c r="B1327" t="s">
        <v>1061</v>
      </c>
      <c r="C1327" t="s">
        <v>1013</v>
      </c>
      <c r="D1327" t="s">
        <v>964</v>
      </c>
      <c r="E1327" t="s">
        <v>1014</v>
      </c>
      <c r="F1327" s="86">
        <v>258058.668137545</v>
      </c>
    </row>
    <row r="1328" spans="1:6">
      <c r="A1328">
        <v>2017</v>
      </c>
      <c r="B1328" t="s">
        <v>1062</v>
      </c>
      <c r="C1328" t="s">
        <v>1013</v>
      </c>
      <c r="D1328" t="s">
        <v>964</v>
      </c>
      <c r="E1328" t="s">
        <v>1014</v>
      </c>
      <c r="F1328" s="86">
        <v>19137.074209478498</v>
      </c>
    </row>
    <row r="1329" spans="1:6">
      <c r="A1329">
        <v>2018</v>
      </c>
      <c r="B1329" t="s">
        <v>1062</v>
      </c>
      <c r="C1329" t="s">
        <v>1013</v>
      </c>
      <c r="D1329" t="s">
        <v>964</v>
      </c>
      <c r="E1329" t="s">
        <v>1014</v>
      </c>
      <c r="F1329" s="86">
        <v>18443.0104709156</v>
      </c>
    </row>
    <row r="1330" spans="1:6">
      <c r="A1330">
        <v>2019</v>
      </c>
      <c r="B1330" t="s">
        <v>1062</v>
      </c>
      <c r="C1330" t="s">
        <v>1013</v>
      </c>
      <c r="D1330" t="s">
        <v>964</v>
      </c>
      <c r="E1330" t="s">
        <v>1014</v>
      </c>
      <c r="F1330" s="86">
        <v>17722.608602675598</v>
      </c>
    </row>
    <row r="1331" spans="1:6">
      <c r="A1331">
        <v>2020</v>
      </c>
      <c r="B1331" t="s">
        <v>1062</v>
      </c>
      <c r="C1331" t="s">
        <v>1013</v>
      </c>
      <c r="D1331" t="s">
        <v>964</v>
      </c>
      <c r="E1331" t="s">
        <v>1014</v>
      </c>
      <c r="F1331" s="86">
        <v>17000.449932718198</v>
      </c>
    </row>
    <row r="1332" spans="1:6">
      <c r="A1332">
        <v>2021</v>
      </c>
      <c r="B1332" t="s">
        <v>1062</v>
      </c>
      <c r="C1332" t="s">
        <v>1013</v>
      </c>
      <c r="D1332" t="s">
        <v>964</v>
      </c>
      <c r="E1332" t="s">
        <v>1014</v>
      </c>
      <c r="F1332" s="86">
        <v>16255.596658627799</v>
      </c>
    </row>
    <row r="1333" spans="1:6">
      <c r="A1333">
        <v>2022</v>
      </c>
      <c r="B1333" t="s">
        <v>1062</v>
      </c>
      <c r="C1333" t="s">
        <v>1013</v>
      </c>
      <c r="D1333" t="s">
        <v>964</v>
      </c>
      <c r="E1333" t="s">
        <v>1014</v>
      </c>
      <c r="F1333" s="86">
        <v>15490.8252377261</v>
      </c>
    </row>
    <row r="1334" spans="1:6">
      <c r="A1334">
        <v>2023</v>
      </c>
      <c r="B1334" t="s">
        <v>1062</v>
      </c>
      <c r="C1334" t="s">
        <v>1013</v>
      </c>
      <c r="D1334" t="s">
        <v>964</v>
      </c>
      <c r="E1334" t="s">
        <v>1014</v>
      </c>
      <c r="F1334" s="86">
        <v>14717.653939612001</v>
      </c>
    </row>
    <row r="1335" spans="1:6">
      <c r="A1335">
        <v>2024</v>
      </c>
      <c r="B1335" t="s">
        <v>1062</v>
      </c>
      <c r="C1335" t="s">
        <v>1013</v>
      </c>
      <c r="D1335" t="s">
        <v>964</v>
      </c>
      <c r="E1335" t="s">
        <v>1014</v>
      </c>
      <c r="F1335" s="86">
        <v>13959.247820712701</v>
      </c>
    </row>
    <row r="1336" spans="1:6">
      <c r="A1336">
        <v>2025</v>
      </c>
      <c r="B1336" t="s">
        <v>1062</v>
      </c>
      <c r="C1336" t="s">
        <v>1013</v>
      </c>
      <c r="D1336" t="s">
        <v>964</v>
      </c>
      <c r="E1336" t="s">
        <v>1014</v>
      </c>
      <c r="F1336" s="86">
        <v>13233.9245664348</v>
      </c>
    </row>
    <row r="1337" spans="1:6">
      <c r="A1337">
        <v>2026</v>
      </c>
      <c r="B1337" t="s">
        <v>1062</v>
      </c>
      <c r="C1337" t="s">
        <v>1013</v>
      </c>
      <c r="D1337" t="s">
        <v>964</v>
      </c>
      <c r="E1337" t="s">
        <v>1014</v>
      </c>
      <c r="F1337" s="86">
        <v>12560.533971716801</v>
      </c>
    </row>
    <row r="1338" spans="1:6">
      <c r="A1338">
        <v>2027</v>
      </c>
      <c r="B1338" t="s">
        <v>1062</v>
      </c>
      <c r="C1338" t="s">
        <v>1013</v>
      </c>
      <c r="D1338" t="s">
        <v>964</v>
      </c>
      <c r="E1338" t="s">
        <v>1014</v>
      </c>
      <c r="F1338" s="86">
        <v>11951.0672739809</v>
      </c>
    </row>
    <row r="1339" spans="1:6">
      <c r="A1339">
        <v>2028</v>
      </c>
      <c r="B1339" t="s">
        <v>1062</v>
      </c>
      <c r="C1339" t="s">
        <v>1013</v>
      </c>
      <c r="D1339" t="s">
        <v>964</v>
      </c>
      <c r="E1339" t="s">
        <v>1014</v>
      </c>
      <c r="F1339" s="86">
        <v>11419.996397320399</v>
      </c>
    </row>
    <row r="1340" spans="1:6">
      <c r="A1340">
        <v>2029</v>
      </c>
      <c r="B1340" t="s">
        <v>1062</v>
      </c>
      <c r="C1340" t="s">
        <v>1013</v>
      </c>
      <c r="D1340" t="s">
        <v>964</v>
      </c>
      <c r="E1340" t="s">
        <v>1014</v>
      </c>
      <c r="F1340" s="86">
        <v>10984.856887566</v>
      </c>
    </row>
    <row r="1341" spans="1:6">
      <c r="A1341">
        <v>2030</v>
      </c>
      <c r="B1341" t="s">
        <v>1062</v>
      </c>
      <c r="C1341" t="s">
        <v>1013</v>
      </c>
      <c r="D1341" t="s">
        <v>964</v>
      </c>
      <c r="E1341" t="s">
        <v>1014</v>
      </c>
      <c r="F1341" s="86">
        <v>10623.2062879113</v>
      </c>
    </row>
    <row r="1342" spans="1:6">
      <c r="A1342">
        <v>2031</v>
      </c>
      <c r="B1342" t="s">
        <v>1062</v>
      </c>
      <c r="C1342" t="s">
        <v>1013</v>
      </c>
      <c r="D1342" t="s">
        <v>964</v>
      </c>
      <c r="E1342" t="s">
        <v>1014</v>
      </c>
      <c r="F1342" s="86">
        <v>10338.3434544007</v>
      </c>
    </row>
    <row r="1343" spans="1:6">
      <c r="A1343">
        <v>2032</v>
      </c>
      <c r="B1343" t="s">
        <v>1062</v>
      </c>
      <c r="C1343" t="s">
        <v>1013</v>
      </c>
      <c r="D1343" t="s">
        <v>964</v>
      </c>
      <c r="E1343" t="s">
        <v>1014</v>
      </c>
      <c r="F1343" s="86">
        <v>10119.564028528799</v>
      </c>
    </row>
    <row r="1344" spans="1:6">
      <c r="A1344">
        <v>2033</v>
      </c>
      <c r="B1344" t="s">
        <v>1062</v>
      </c>
      <c r="C1344" t="s">
        <v>1013</v>
      </c>
      <c r="D1344" t="s">
        <v>964</v>
      </c>
      <c r="E1344" t="s">
        <v>1014</v>
      </c>
      <c r="F1344" s="86">
        <v>9948.6450650837796</v>
      </c>
    </row>
    <row r="1345" spans="1:6">
      <c r="A1345">
        <v>2034</v>
      </c>
      <c r="B1345" t="s">
        <v>1062</v>
      </c>
      <c r="C1345" t="s">
        <v>1013</v>
      </c>
      <c r="D1345" t="s">
        <v>964</v>
      </c>
      <c r="E1345" t="s">
        <v>1014</v>
      </c>
      <c r="F1345" s="86">
        <v>9812.2482055473592</v>
      </c>
    </row>
    <row r="1346" spans="1:6">
      <c r="A1346">
        <v>2035</v>
      </c>
      <c r="B1346" t="s">
        <v>1062</v>
      </c>
      <c r="C1346" t="s">
        <v>1013</v>
      </c>
      <c r="D1346" t="s">
        <v>964</v>
      </c>
      <c r="E1346" t="s">
        <v>1014</v>
      </c>
      <c r="F1346" s="86">
        <v>9690.9053760584193</v>
      </c>
    </row>
    <row r="1347" spans="1:6">
      <c r="A1347">
        <v>2036</v>
      </c>
      <c r="B1347" t="s">
        <v>1062</v>
      </c>
      <c r="C1347" t="s">
        <v>1013</v>
      </c>
      <c r="D1347" t="s">
        <v>964</v>
      </c>
      <c r="E1347" t="s">
        <v>1014</v>
      </c>
      <c r="F1347" s="86">
        <v>9574.7198913829307</v>
      </c>
    </row>
    <row r="1348" spans="1:6">
      <c r="A1348">
        <v>2037</v>
      </c>
      <c r="B1348" t="s">
        <v>1062</v>
      </c>
      <c r="C1348" t="s">
        <v>1013</v>
      </c>
      <c r="D1348" t="s">
        <v>964</v>
      </c>
      <c r="E1348" t="s">
        <v>1014</v>
      </c>
      <c r="F1348" s="86">
        <v>9474.7148687364297</v>
      </c>
    </row>
    <row r="1349" spans="1:6">
      <c r="A1349">
        <v>2038</v>
      </c>
      <c r="B1349" t="s">
        <v>1062</v>
      </c>
      <c r="C1349" t="s">
        <v>1013</v>
      </c>
      <c r="D1349" t="s">
        <v>964</v>
      </c>
      <c r="E1349" t="s">
        <v>1014</v>
      </c>
      <c r="F1349" s="86">
        <v>9372.8685332865498</v>
      </c>
    </row>
    <row r="1350" spans="1:6">
      <c r="A1350">
        <v>2039</v>
      </c>
      <c r="B1350" t="s">
        <v>1062</v>
      </c>
      <c r="C1350" t="s">
        <v>1013</v>
      </c>
      <c r="D1350" t="s">
        <v>964</v>
      </c>
      <c r="E1350" t="s">
        <v>1014</v>
      </c>
      <c r="F1350" s="86">
        <v>9274.7538106608408</v>
      </c>
    </row>
    <row r="1351" spans="1:6">
      <c r="A1351">
        <v>2040</v>
      </c>
      <c r="B1351" t="s">
        <v>1062</v>
      </c>
      <c r="C1351" t="s">
        <v>1013</v>
      </c>
      <c r="D1351" t="s">
        <v>964</v>
      </c>
      <c r="E1351" t="s">
        <v>1014</v>
      </c>
      <c r="F1351" s="86">
        <v>9175.8068847704308</v>
      </c>
    </row>
    <row r="1352" spans="1:6">
      <c r="A1352">
        <v>2041</v>
      </c>
      <c r="B1352" t="s">
        <v>1062</v>
      </c>
      <c r="C1352" t="s">
        <v>1013</v>
      </c>
      <c r="D1352" t="s">
        <v>964</v>
      </c>
      <c r="E1352" t="s">
        <v>1014</v>
      </c>
      <c r="F1352" s="86">
        <v>9069.9166250857197</v>
      </c>
    </row>
    <row r="1353" spans="1:6">
      <c r="A1353">
        <v>2042</v>
      </c>
      <c r="B1353" t="s">
        <v>1062</v>
      </c>
      <c r="C1353" t="s">
        <v>1013</v>
      </c>
      <c r="D1353" t="s">
        <v>964</v>
      </c>
      <c r="E1353" t="s">
        <v>1014</v>
      </c>
      <c r="F1353" s="86">
        <v>8959.3874313480101</v>
      </c>
    </row>
    <row r="1354" spans="1:6">
      <c r="A1354">
        <v>2043</v>
      </c>
      <c r="B1354" t="s">
        <v>1062</v>
      </c>
      <c r="C1354" t="s">
        <v>1013</v>
      </c>
      <c r="D1354" t="s">
        <v>964</v>
      </c>
      <c r="E1354" t="s">
        <v>1014</v>
      </c>
      <c r="F1354" s="86">
        <v>8850.6562804004498</v>
      </c>
    </row>
    <row r="1355" spans="1:6">
      <c r="A1355">
        <v>2044</v>
      </c>
      <c r="B1355" t="s">
        <v>1062</v>
      </c>
      <c r="C1355" t="s">
        <v>1013</v>
      </c>
      <c r="D1355" t="s">
        <v>964</v>
      </c>
      <c r="E1355" t="s">
        <v>1014</v>
      </c>
      <c r="F1355" s="86">
        <v>8738.3512837769995</v>
      </c>
    </row>
    <row r="1356" spans="1:6">
      <c r="A1356">
        <v>2045</v>
      </c>
      <c r="B1356" t="s">
        <v>1062</v>
      </c>
      <c r="C1356" t="s">
        <v>1013</v>
      </c>
      <c r="D1356" t="s">
        <v>964</v>
      </c>
      <c r="E1356" t="s">
        <v>1014</v>
      </c>
      <c r="F1356" s="86">
        <v>8625.9765271781798</v>
      </c>
    </row>
    <row r="1357" spans="1:6">
      <c r="A1357">
        <v>2046</v>
      </c>
      <c r="B1357" t="s">
        <v>1062</v>
      </c>
      <c r="C1357" t="s">
        <v>1013</v>
      </c>
      <c r="D1357" t="s">
        <v>964</v>
      </c>
      <c r="E1357" t="s">
        <v>1014</v>
      </c>
      <c r="F1357" s="86">
        <v>8499.2459068666394</v>
      </c>
    </row>
    <row r="1358" spans="1:6">
      <c r="A1358">
        <v>2047</v>
      </c>
      <c r="B1358" t="s">
        <v>1062</v>
      </c>
      <c r="C1358" t="s">
        <v>1013</v>
      </c>
      <c r="D1358" t="s">
        <v>964</v>
      </c>
      <c r="E1358" t="s">
        <v>1014</v>
      </c>
      <c r="F1358" s="86">
        <v>8374.9474649327694</v>
      </c>
    </row>
    <row r="1359" spans="1:6">
      <c r="A1359">
        <v>2048</v>
      </c>
      <c r="B1359" t="s">
        <v>1062</v>
      </c>
      <c r="C1359" t="s">
        <v>1013</v>
      </c>
      <c r="D1359" t="s">
        <v>964</v>
      </c>
      <c r="E1359" t="s">
        <v>1014</v>
      </c>
      <c r="F1359" s="86">
        <v>8252.1409959919893</v>
      </c>
    </row>
    <row r="1360" spans="1:6">
      <c r="A1360">
        <v>2049</v>
      </c>
      <c r="B1360" t="s">
        <v>1062</v>
      </c>
      <c r="C1360" t="s">
        <v>1013</v>
      </c>
      <c r="D1360" t="s">
        <v>964</v>
      </c>
      <c r="E1360" t="s">
        <v>1014</v>
      </c>
      <c r="F1360" s="86">
        <v>8127.9804412986896</v>
      </c>
    </row>
    <row r="1361" spans="1:6">
      <c r="A1361">
        <v>2050</v>
      </c>
      <c r="B1361" t="s">
        <v>1062</v>
      </c>
      <c r="C1361" t="s">
        <v>1013</v>
      </c>
      <c r="D1361" t="s">
        <v>964</v>
      </c>
      <c r="E1361" t="s">
        <v>1014</v>
      </c>
      <c r="F1361" s="86">
        <v>8003.5401751852196</v>
      </c>
    </row>
    <row r="1362" spans="1:6">
      <c r="A1362">
        <v>2017</v>
      </c>
      <c r="B1362" t="s">
        <v>1063</v>
      </c>
      <c r="C1362" t="s">
        <v>1013</v>
      </c>
      <c r="D1362" t="s">
        <v>964</v>
      </c>
      <c r="E1362" t="s">
        <v>1014</v>
      </c>
      <c r="F1362" s="86">
        <v>152553.746292653</v>
      </c>
    </row>
    <row r="1363" spans="1:6">
      <c r="A1363">
        <v>2018</v>
      </c>
      <c r="B1363" t="s">
        <v>1063</v>
      </c>
      <c r="C1363" t="s">
        <v>1013</v>
      </c>
      <c r="D1363" t="s">
        <v>964</v>
      </c>
      <c r="E1363" t="s">
        <v>1014</v>
      </c>
      <c r="F1363" s="86">
        <v>147221.38117507601</v>
      </c>
    </row>
    <row r="1364" spans="1:6">
      <c r="A1364">
        <v>2019</v>
      </c>
      <c r="B1364" t="s">
        <v>1063</v>
      </c>
      <c r="C1364" t="s">
        <v>1013</v>
      </c>
      <c r="D1364" t="s">
        <v>964</v>
      </c>
      <c r="E1364" t="s">
        <v>1014</v>
      </c>
      <c r="F1364" s="86">
        <v>141789.57097179201</v>
      </c>
    </row>
    <row r="1365" spans="1:6">
      <c r="A1365">
        <v>2020</v>
      </c>
      <c r="B1365" t="s">
        <v>1063</v>
      </c>
      <c r="C1365" t="s">
        <v>1013</v>
      </c>
      <c r="D1365" t="s">
        <v>964</v>
      </c>
      <c r="E1365" t="s">
        <v>1014</v>
      </c>
      <c r="F1365" s="86">
        <v>136230.77298933599</v>
      </c>
    </row>
    <row r="1366" spans="1:6">
      <c r="A1366">
        <v>2021</v>
      </c>
      <c r="B1366" t="s">
        <v>1063</v>
      </c>
      <c r="C1366" t="s">
        <v>1013</v>
      </c>
      <c r="D1366" t="s">
        <v>964</v>
      </c>
      <c r="E1366" t="s">
        <v>1014</v>
      </c>
      <c r="F1366" s="86">
        <v>130595.588773144</v>
      </c>
    </row>
    <row r="1367" spans="1:6">
      <c r="A1367">
        <v>2022</v>
      </c>
      <c r="B1367" t="s">
        <v>1063</v>
      </c>
      <c r="C1367" t="s">
        <v>1013</v>
      </c>
      <c r="D1367" t="s">
        <v>964</v>
      </c>
      <c r="E1367" t="s">
        <v>1014</v>
      </c>
      <c r="F1367" s="86">
        <v>124898.495340019</v>
      </c>
    </row>
    <row r="1368" spans="1:6">
      <c r="A1368">
        <v>2023</v>
      </c>
      <c r="B1368" t="s">
        <v>1063</v>
      </c>
      <c r="C1368" t="s">
        <v>1013</v>
      </c>
      <c r="D1368" t="s">
        <v>964</v>
      </c>
      <c r="E1368" t="s">
        <v>1014</v>
      </c>
      <c r="F1368" s="86">
        <v>119169.97093927101</v>
      </c>
    </row>
    <row r="1369" spans="1:6">
      <c r="A1369">
        <v>2024</v>
      </c>
      <c r="B1369" t="s">
        <v>1063</v>
      </c>
      <c r="C1369" t="s">
        <v>1013</v>
      </c>
      <c r="D1369" t="s">
        <v>964</v>
      </c>
      <c r="E1369" t="s">
        <v>1014</v>
      </c>
      <c r="F1369" s="86">
        <v>113513.281956591</v>
      </c>
    </row>
    <row r="1370" spans="1:6">
      <c r="A1370">
        <v>2025</v>
      </c>
      <c r="B1370" t="s">
        <v>1063</v>
      </c>
      <c r="C1370" t="s">
        <v>1013</v>
      </c>
      <c r="D1370" t="s">
        <v>964</v>
      </c>
      <c r="E1370" t="s">
        <v>1014</v>
      </c>
      <c r="F1370" s="86">
        <v>108061.289028297</v>
      </c>
    </row>
    <row r="1371" spans="1:6">
      <c r="A1371">
        <v>2026</v>
      </c>
      <c r="B1371" t="s">
        <v>1063</v>
      </c>
      <c r="C1371" t="s">
        <v>1013</v>
      </c>
      <c r="D1371" t="s">
        <v>964</v>
      </c>
      <c r="E1371" t="s">
        <v>1014</v>
      </c>
      <c r="F1371" s="86">
        <v>102972.431962193</v>
      </c>
    </row>
    <row r="1372" spans="1:6">
      <c r="A1372">
        <v>2027</v>
      </c>
      <c r="B1372" t="s">
        <v>1063</v>
      </c>
      <c r="C1372" t="s">
        <v>1013</v>
      </c>
      <c r="D1372" t="s">
        <v>964</v>
      </c>
      <c r="E1372" t="s">
        <v>1014</v>
      </c>
      <c r="F1372" s="86">
        <v>98394.5330546654</v>
      </c>
    </row>
    <row r="1373" spans="1:6">
      <c r="A1373">
        <v>2028</v>
      </c>
      <c r="B1373" t="s">
        <v>1063</v>
      </c>
      <c r="C1373" t="s">
        <v>1013</v>
      </c>
      <c r="D1373" t="s">
        <v>964</v>
      </c>
      <c r="E1373" t="s">
        <v>1014</v>
      </c>
      <c r="F1373" s="86">
        <v>94460.711107424795</v>
      </c>
    </row>
    <row r="1374" spans="1:6">
      <c r="A1374">
        <v>2029</v>
      </c>
      <c r="B1374" t="s">
        <v>1063</v>
      </c>
      <c r="C1374" t="s">
        <v>1013</v>
      </c>
      <c r="D1374" t="s">
        <v>964</v>
      </c>
      <c r="E1374" t="s">
        <v>1014</v>
      </c>
      <c r="F1374" s="86">
        <v>91208.362412072995</v>
      </c>
    </row>
    <row r="1375" spans="1:6">
      <c r="A1375">
        <v>2030</v>
      </c>
      <c r="B1375" t="s">
        <v>1063</v>
      </c>
      <c r="C1375" t="s">
        <v>1013</v>
      </c>
      <c r="D1375" t="s">
        <v>964</v>
      </c>
      <c r="E1375" t="s">
        <v>1014</v>
      </c>
      <c r="F1375" s="86">
        <v>88644.706326206302</v>
      </c>
    </row>
    <row r="1376" spans="1:6">
      <c r="A1376">
        <v>2031</v>
      </c>
      <c r="B1376" t="s">
        <v>1063</v>
      </c>
      <c r="C1376" t="s">
        <v>1013</v>
      </c>
      <c r="D1376" t="s">
        <v>964</v>
      </c>
      <c r="E1376" t="s">
        <v>1014</v>
      </c>
      <c r="F1376" s="86">
        <v>86717.017466299003</v>
      </c>
    </row>
    <row r="1377" spans="1:6">
      <c r="A1377">
        <v>2032</v>
      </c>
      <c r="B1377" t="s">
        <v>1063</v>
      </c>
      <c r="C1377" t="s">
        <v>1013</v>
      </c>
      <c r="D1377" t="s">
        <v>964</v>
      </c>
      <c r="E1377" t="s">
        <v>1014</v>
      </c>
      <c r="F1377" s="86">
        <v>85306.211245058294</v>
      </c>
    </row>
    <row r="1378" spans="1:6">
      <c r="A1378">
        <v>2033</v>
      </c>
      <c r="B1378" t="s">
        <v>1063</v>
      </c>
      <c r="C1378" t="s">
        <v>1013</v>
      </c>
      <c r="D1378" t="s">
        <v>964</v>
      </c>
      <c r="E1378" t="s">
        <v>1014</v>
      </c>
      <c r="F1378" s="86">
        <v>84305.603848277504</v>
      </c>
    </row>
    <row r="1379" spans="1:6">
      <c r="A1379">
        <v>2034</v>
      </c>
      <c r="B1379" t="s">
        <v>1063</v>
      </c>
      <c r="C1379" t="s">
        <v>1013</v>
      </c>
      <c r="D1379" t="s">
        <v>964</v>
      </c>
      <c r="E1379" t="s">
        <v>1014</v>
      </c>
      <c r="F1379" s="86">
        <v>83577.221247076493</v>
      </c>
    </row>
    <row r="1380" spans="1:6">
      <c r="A1380">
        <v>2035</v>
      </c>
      <c r="B1380" t="s">
        <v>1063</v>
      </c>
      <c r="C1380" t="s">
        <v>1013</v>
      </c>
      <c r="D1380" t="s">
        <v>964</v>
      </c>
      <c r="E1380" t="s">
        <v>1014</v>
      </c>
      <c r="F1380" s="86">
        <v>83005.962346603104</v>
      </c>
    </row>
    <row r="1381" spans="1:6">
      <c r="A1381">
        <v>2036</v>
      </c>
      <c r="B1381" t="s">
        <v>1063</v>
      </c>
      <c r="C1381" t="s">
        <v>1013</v>
      </c>
      <c r="D1381" t="s">
        <v>964</v>
      </c>
      <c r="E1381" t="s">
        <v>1014</v>
      </c>
      <c r="F1381" s="86">
        <v>82491.382793117999</v>
      </c>
    </row>
    <row r="1382" spans="1:6">
      <c r="A1382">
        <v>2037</v>
      </c>
      <c r="B1382" t="s">
        <v>1063</v>
      </c>
      <c r="C1382" t="s">
        <v>1013</v>
      </c>
      <c r="D1382" t="s">
        <v>964</v>
      </c>
      <c r="E1382" t="s">
        <v>1014</v>
      </c>
      <c r="F1382" s="86">
        <v>82009.486885946098</v>
      </c>
    </row>
    <row r="1383" spans="1:6">
      <c r="A1383">
        <v>2038</v>
      </c>
      <c r="B1383" t="s">
        <v>1063</v>
      </c>
      <c r="C1383" t="s">
        <v>1013</v>
      </c>
      <c r="D1383" t="s">
        <v>964</v>
      </c>
      <c r="E1383" t="s">
        <v>1014</v>
      </c>
      <c r="F1383" s="86">
        <v>81533.832562488504</v>
      </c>
    </row>
    <row r="1384" spans="1:6">
      <c r="A1384">
        <v>2039</v>
      </c>
      <c r="B1384" t="s">
        <v>1063</v>
      </c>
      <c r="C1384" t="s">
        <v>1013</v>
      </c>
      <c r="D1384" t="s">
        <v>964</v>
      </c>
      <c r="E1384" t="s">
        <v>1014</v>
      </c>
      <c r="F1384" s="86">
        <v>81060.473651219101</v>
      </c>
    </row>
    <row r="1385" spans="1:6">
      <c r="A1385">
        <v>2040</v>
      </c>
      <c r="B1385" t="s">
        <v>1063</v>
      </c>
      <c r="C1385" t="s">
        <v>1013</v>
      </c>
      <c r="D1385" t="s">
        <v>964</v>
      </c>
      <c r="E1385" t="s">
        <v>1014</v>
      </c>
      <c r="F1385" s="86">
        <v>80569.495293077896</v>
      </c>
    </row>
    <row r="1386" spans="1:6">
      <c r="A1386">
        <v>2041</v>
      </c>
      <c r="B1386" t="s">
        <v>1063</v>
      </c>
      <c r="C1386" t="s">
        <v>1013</v>
      </c>
      <c r="D1386" t="s">
        <v>964</v>
      </c>
      <c r="E1386" t="s">
        <v>1014</v>
      </c>
      <c r="F1386" s="86">
        <v>80049.386059934201</v>
      </c>
    </row>
    <row r="1387" spans="1:6">
      <c r="A1387">
        <v>2042</v>
      </c>
      <c r="B1387" t="s">
        <v>1063</v>
      </c>
      <c r="C1387" t="s">
        <v>1013</v>
      </c>
      <c r="D1387" t="s">
        <v>964</v>
      </c>
      <c r="E1387" t="s">
        <v>1014</v>
      </c>
      <c r="F1387" s="86">
        <v>79495.546929542295</v>
      </c>
    </row>
    <row r="1388" spans="1:6">
      <c r="A1388">
        <v>2043</v>
      </c>
      <c r="B1388" t="s">
        <v>1063</v>
      </c>
      <c r="C1388" t="s">
        <v>1013</v>
      </c>
      <c r="D1388" t="s">
        <v>964</v>
      </c>
      <c r="E1388" t="s">
        <v>1014</v>
      </c>
      <c r="F1388" s="86">
        <v>78918.561421294406</v>
      </c>
    </row>
    <row r="1389" spans="1:6">
      <c r="A1389">
        <v>2044</v>
      </c>
      <c r="B1389" t="s">
        <v>1063</v>
      </c>
      <c r="C1389" t="s">
        <v>1013</v>
      </c>
      <c r="D1389" t="s">
        <v>964</v>
      </c>
      <c r="E1389" t="s">
        <v>1014</v>
      </c>
      <c r="F1389" s="86">
        <v>78308.055180965093</v>
      </c>
    </row>
    <row r="1390" spans="1:6">
      <c r="A1390">
        <v>2045</v>
      </c>
      <c r="B1390" t="s">
        <v>1063</v>
      </c>
      <c r="C1390" t="s">
        <v>1013</v>
      </c>
      <c r="D1390" t="s">
        <v>964</v>
      </c>
      <c r="E1390" t="s">
        <v>1014</v>
      </c>
      <c r="F1390" s="86">
        <v>77684.708625316198</v>
      </c>
    </row>
    <row r="1391" spans="1:6">
      <c r="A1391">
        <v>2046</v>
      </c>
      <c r="B1391" t="s">
        <v>1063</v>
      </c>
      <c r="C1391" t="s">
        <v>1013</v>
      </c>
      <c r="D1391" t="s">
        <v>964</v>
      </c>
      <c r="E1391" t="s">
        <v>1014</v>
      </c>
      <c r="F1391" s="86">
        <v>77039.7474561048</v>
      </c>
    </row>
    <row r="1392" spans="1:6">
      <c r="A1392">
        <v>2047</v>
      </c>
      <c r="B1392" t="s">
        <v>1063</v>
      </c>
      <c r="C1392" t="s">
        <v>1013</v>
      </c>
      <c r="D1392" t="s">
        <v>964</v>
      </c>
      <c r="E1392" t="s">
        <v>1014</v>
      </c>
      <c r="F1392" s="86">
        <v>76360.723844430002</v>
      </c>
    </row>
    <row r="1393" spans="1:6">
      <c r="A1393">
        <v>2048</v>
      </c>
      <c r="B1393" t="s">
        <v>1063</v>
      </c>
      <c r="C1393" t="s">
        <v>1013</v>
      </c>
      <c r="D1393" t="s">
        <v>964</v>
      </c>
      <c r="E1393" t="s">
        <v>1014</v>
      </c>
      <c r="F1393" s="86">
        <v>75656.6250479468</v>
      </c>
    </row>
    <row r="1394" spans="1:6">
      <c r="A1394">
        <v>2049</v>
      </c>
      <c r="B1394" t="s">
        <v>1063</v>
      </c>
      <c r="C1394" t="s">
        <v>1013</v>
      </c>
      <c r="D1394" t="s">
        <v>964</v>
      </c>
      <c r="E1394" t="s">
        <v>1014</v>
      </c>
      <c r="F1394" s="86">
        <v>74929.619175187603</v>
      </c>
    </row>
    <row r="1395" spans="1:6">
      <c r="A1395">
        <v>2050</v>
      </c>
      <c r="B1395" t="s">
        <v>1063</v>
      </c>
      <c r="C1395" t="s">
        <v>1013</v>
      </c>
      <c r="D1395" t="s">
        <v>964</v>
      </c>
      <c r="E1395" t="s">
        <v>1014</v>
      </c>
      <c r="F1395" s="86">
        <v>74177.5468296053</v>
      </c>
    </row>
    <row r="1396" spans="1:6">
      <c r="A1396">
        <v>2017</v>
      </c>
      <c r="B1396" t="s">
        <v>1064</v>
      </c>
      <c r="C1396" t="s">
        <v>1013</v>
      </c>
      <c r="D1396" t="s">
        <v>964</v>
      </c>
      <c r="E1396" t="s">
        <v>1014</v>
      </c>
      <c r="F1396" s="86">
        <v>2593.1298547115798</v>
      </c>
    </row>
    <row r="1397" spans="1:6">
      <c r="A1397">
        <v>2018</v>
      </c>
      <c r="B1397" t="s">
        <v>1064</v>
      </c>
      <c r="C1397" t="s">
        <v>1013</v>
      </c>
      <c r="D1397" t="s">
        <v>964</v>
      </c>
      <c r="E1397" t="s">
        <v>1014</v>
      </c>
      <c r="F1397" s="86">
        <v>2495.2660944529598</v>
      </c>
    </row>
    <row r="1398" spans="1:6">
      <c r="A1398">
        <v>2019</v>
      </c>
      <c r="B1398" t="s">
        <v>1064</v>
      </c>
      <c r="C1398" t="s">
        <v>1013</v>
      </c>
      <c r="D1398" t="s">
        <v>964</v>
      </c>
      <c r="E1398" t="s">
        <v>1014</v>
      </c>
      <c r="F1398" s="86">
        <v>2396.2619662393099</v>
      </c>
    </row>
    <row r="1399" spans="1:6">
      <c r="A1399">
        <v>2020</v>
      </c>
      <c r="B1399" t="s">
        <v>1064</v>
      </c>
      <c r="C1399" t="s">
        <v>1013</v>
      </c>
      <c r="D1399" t="s">
        <v>964</v>
      </c>
      <c r="E1399" t="s">
        <v>1014</v>
      </c>
      <c r="F1399" s="86">
        <v>2292.71428981192</v>
      </c>
    </row>
    <row r="1400" spans="1:6">
      <c r="A1400">
        <v>2021</v>
      </c>
      <c r="B1400" t="s">
        <v>1064</v>
      </c>
      <c r="C1400" t="s">
        <v>1013</v>
      </c>
      <c r="D1400" t="s">
        <v>964</v>
      </c>
      <c r="E1400" t="s">
        <v>1014</v>
      </c>
      <c r="F1400" s="86">
        <v>2188.1538559687901</v>
      </c>
    </row>
    <row r="1401" spans="1:6">
      <c r="A1401">
        <v>2022</v>
      </c>
      <c r="B1401" t="s">
        <v>1064</v>
      </c>
      <c r="C1401" t="s">
        <v>1013</v>
      </c>
      <c r="D1401" t="s">
        <v>964</v>
      </c>
      <c r="E1401" t="s">
        <v>1014</v>
      </c>
      <c r="F1401" s="86">
        <v>2082.15870306133</v>
      </c>
    </row>
    <row r="1402" spans="1:6">
      <c r="A1402">
        <v>2023</v>
      </c>
      <c r="B1402" t="s">
        <v>1064</v>
      </c>
      <c r="C1402" t="s">
        <v>1013</v>
      </c>
      <c r="D1402" t="s">
        <v>964</v>
      </c>
      <c r="E1402" t="s">
        <v>1014</v>
      </c>
      <c r="F1402" s="86">
        <v>1975.4645326075799</v>
      </c>
    </row>
    <row r="1403" spans="1:6">
      <c r="A1403">
        <v>2024</v>
      </c>
      <c r="B1403" t="s">
        <v>1064</v>
      </c>
      <c r="C1403" t="s">
        <v>1013</v>
      </c>
      <c r="D1403" t="s">
        <v>964</v>
      </c>
      <c r="E1403" t="s">
        <v>1014</v>
      </c>
      <c r="F1403" s="86">
        <v>1868.85614172635</v>
      </c>
    </row>
    <row r="1404" spans="1:6">
      <c r="A1404">
        <v>2025</v>
      </c>
      <c r="B1404" t="s">
        <v>1064</v>
      </c>
      <c r="C1404" t="s">
        <v>1013</v>
      </c>
      <c r="D1404" t="s">
        <v>964</v>
      </c>
      <c r="E1404" t="s">
        <v>1014</v>
      </c>
      <c r="F1404" s="86">
        <v>1765.94221419459</v>
      </c>
    </row>
    <row r="1405" spans="1:6">
      <c r="A1405">
        <v>2026</v>
      </c>
      <c r="B1405" t="s">
        <v>1064</v>
      </c>
      <c r="C1405" t="s">
        <v>1013</v>
      </c>
      <c r="D1405" t="s">
        <v>964</v>
      </c>
      <c r="E1405" t="s">
        <v>1014</v>
      </c>
      <c r="F1405" s="86">
        <v>1668.64763101381</v>
      </c>
    </row>
    <row r="1406" spans="1:6">
      <c r="A1406">
        <v>2027</v>
      </c>
      <c r="B1406" t="s">
        <v>1064</v>
      </c>
      <c r="C1406" t="s">
        <v>1013</v>
      </c>
      <c r="D1406" t="s">
        <v>964</v>
      </c>
      <c r="E1406" t="s">
        <v>1014</v>
      </c>
      <c r="F1406" s="86">
        <v>1579.36784714177</v>
      </c>
    </row>
    <row r="1407" spans="1:6">
      <c r="A1407">
        <v>2028</v>
      </c>
      <c r="B1407" t="s">
        <v>1064</v>
      </c>
      <c r="C1407" t="s">
        <v>1013</v>
      </c>
      <c r="D1407" t="s">
        <v>964</v>
      </c>
      <c r="E1407" t="s">
        <v>1014</v>
      </c>
      <c r="F1407" s="86">
        <v>1500.5007698004399</v>
      </c>
    </row>
    <row r="1408" spans="1:6">
      <c r="A1408">
        <v>2029</v>
      </c>
      <c r="B1408" t="s">
        <v>1064</v>
      </c>
      <c r="C1408" t="s">
        <v>1013</v>
      </c>
      <c r="D1408" t="s">
        <v>964</v>
      </c>
      <c r="E1408" t="s">
        <v>1014</v>
      </c>
      <c r="F1408" s="86">
        <v>1433.2231705372801</v>
      </c>
    </row>
    <row r="1409" spans="1:6">
      <c r="A1409">
        <v>2030</v>
      </c>
      <c r="B1409" t="s">
        <v>1064</v>
      </c>
      <c r="C1409" t="s">
        <v>1013</v>
      </c>
      <c r="D1409" t="s">
        <v>964</v>
      </c>
      <c r="E1409" t="s">
        <v>1014</v>
      </c>
      <c r="F1409" s="86">
        <v>1378.8911270823501</v>
      </c>
    </row>
    <row r="1410" spans="1:6">
      <c r="A1410">
        <v>2031</v>
      </c>
      <c r="B1410" t="s">
        <v>1064</v>
      </c>
      <c r="C1410" t="s">
        <v>1013</v>
      </c>
      <c r="D1410" t="s">
        <v>964</v>
      </c>
      <c r="E1410" t="s">
        <v>1014</v>
      </c>
      <c r="F1410" s="86">
        <v>1336.57005074167</v>
      </c>
    </row>
    <row r="1411" spans="1:6">
      <c r="A1411">
        <v>2032</v>
      </c>
      <c r="B1411" t="s">
        <v>1064</v>
      </c>
      <c r="C1411" t="s">
        <v>1013</v>
      </c>
      <c r="D1411" t="s">
        <v>964</v>
      </c>
      <c r="E1411" t="s">
        <v>1014</v>
      </c>
      <c r="F1411" s="86">
        <v>1305.9545869890201</v>
      </c>
    </row>
    <row r="1412" spans="1:6">
      <c r="A1412">
        <v>2033</v>
      </c>
      <c r="B1412" t="s">
        <v>1064</v>
      </c>
      <c r="C1412" t="s">
        <v>1013</v>
      </c>
      <c r="D1412" t="s">
        <v>964</v>
      </c>
      <c r="E1412" t="s">
        <v>1014</v>
      </c>
      <c r="F1412" s="86">
        <v>1283.4770600245099</v>
      </c>
    </row>
    <row r="1413" spans="1:6">
      <c r="A1413">
        <v>2034</v>
      </c>
      <c r="B1413" t="s">
        <v>1064</v>
      </c>
      <c r="C1413" t="s">
        <v>1013</v>
      </c>
      <c r="D1413" t="s">
        <v>964</v>
      </c>
      <c r="E1413" t="s">
        <v>1014</v>
      </c>
      <c r="F1413" s="86">
        <v>1267.6622404575401</v>
      </c>
    </row>
    <row r="1414" spans="1:6">
      <c r="A1414">
        <v>2035</v>
      </c>
      <c r="B1414" t="s">
        <v>1064</v>
      </c>
      <c r="C1414" t="s">
        <v>1013</v>
      </c>
      <c r="D1414" t="s">
        <v>964</v>
      </c>
      <c r="E1414" t="s">
        <v>1014</v>
      </c>
      <c r="F1414" s="86">
        <v>1255.41445093845</v>
      </c>
    </row>
    <row r="1415" spans="1:6">
      <c r="A1415">
        <v>2036</v>
      </c>
      <c r="B1415" t="s">
        <v>1064</v>
      </c>
      <c r="C1415" t="s">
        <v>1013</v>
      </c>
      <c r="D1415" t="s">
        <v>964</v>
      </c>
      <c r="E1415" t="s">
        <v>1014</v>
      </c>
      <c r="F1415" s="86">
        <v>1245.1965891754701</v>
      </c>
    </row>
    <row r="1416" spans="1:6">
      <c r="A1416">
        <v>2037</v>
      </c>
      <c r="B1416" t="s">
        <v>1064</v>
      </c>
      <c r="C1416" t="s">
        <v>1013</v>
      </c>
      <c r="D1416" t="s">
        <v>964</v>
      </c>
      <c r="E1416" t="s">
        <v>1014</v>
      </c>
      <c r="F1416" s="86">
        <v>1235.39640753924</v>
      </c>
    </row>
    <row r="1417" spans="1:6">
      <c r="A1417">
        <v>2038</v>
      </c>
      <c r="B1417" t="s">
        <v>1064</v>
      </c>
      <c r="C1417" t="s">
        <v>1013</v>
      </c>
      <c r="D1417" t="s">
        <v>964</v>
      </c>
      <c r="E1417" t="s">
        <v>1014</v>
      </c>
      <c r="F1417" s="86">
        <v>1225.5079647165401</v>
      </c>
    </row>
    <row r="1418" spans="1:6">
      <c r="A1418">
        <v>2039</v>
      </c>
      <c r="B1418" t="s">
        <v>1064</v>
      </c>
      <c r="C1418" t="s">
        <v>1013</v>
      </c>
      <c r="D1418" t="s">
        <v>964</v>
      </c>
      <c r="E1418" t="s">
        <v>1014</v>
      </c>
      <c r="F1418" s="86">
        <v>1216.57621426934</v>
      </c>
    </row>
    <row r="1419" spans="1:6">
      <c r="A1419">
        <v>2040</v>
      </c>
      <c r="B1419" t="s">
        <v>1064</v>
      </c>
      <c r="C1419" t="s">
        <v>1013</v>
      </c>
      <c r="D1419" t="s">
        <v>964</v>
      </c>
      <c r="E1419" t="s">
        <v>1014</v>
      </c>
      <c r="F1419" s="86">
        <v>1206.8398914437701</v>
      </c>
    </row>
    <row r="1420" spans="1:6">
      <c r="A1420">
        <v>2041</v>
      </c>
      <c r="B1420" t="s">
        <v>1064</v>
      </c>
      <c r="C1420" t="s">
        <v>1013</v>
      </c>
      <c r="D1420" t="s">
        <v>964</v>
      </c>
      <c r="E1420" t="s">
        <v>1014</v>
      </c>
      <c r="F1420" s="86">
        <v>1196.5727254789099</v>
      </c>
    </row>
    <row r="1421" spans="1:6">
      <c r="A1421">
        <v>2042</v>
      </c>
      <c r="B1421" t="s">
        <v>1064</v>
      </c>
      <c r="C1421" t="s">
        <v>1013</v>
      </c>
      <c r="D1421" t="s">
        <v>964</v>
      </c>
      <c r="E1421" t="s">
        <v>1014</v>
      </c>
      <c r="F1421" s="86">
        <v>1186.3698710446899</v>
      </c>
    </row>
    <row r="1422" spans="1:6">
      <c r="A1422">
        <v>2043</v>
      </c>
      <c r="B1422" t="s">
        <v>1064</v>
      </c>
      <c r="C1422" t="s">
        <v>1013</v>
      </c>
      <c r="D1422" t="s">
        <v>964</v>
      </c>
      <c r="E1422" t="s">
        <v>1014</v>
      </c>
      <c r="F1422" s="86">
        <v>1175.4934097794201</v>
      </c>
    </row>
    <row r="1423" spans="1:6">
      <c r="A1423">
        <v>2044</v>
      </c>
      <c r="B1423" t="s">
        <v>1064</v>
      </c>
      <c r="C1423" t="s">
        <v>1013</v>
      </c>
      <c r="D1423" t="s">
        <v>964</v>
      </c>
      <c r="E1423" t="s">
        <v>1014</v>
      </c>
      <c r="F1423" s="86">
        <v>1164.21853082032</v>
      </c>
    </row>
    <row r="1424" spans="1:6">
      <c r="A1424">
        <v>2045</v>
      </c>
      <c r="B1424" t="s">
        <v>1064</v>
      </c>
      <c r="C1424" t="s">
        <v>1013</v>
      </c>
      <c r="D1424" t="s">
        <v>964</v>
      </c>
      <c r="E1424" t="s">
        <v>1014</v>
      </c>
      <c r="F1424" s="86">
        <v>1152.9427484028499</v>
      </c>
    </row>
    <row r="1425" spans="1:6">
      <c r="A1425">
        <v>2046</v>
      </c>
      <c r="B1425" t="s">
        <v>1064</v>
      </c>
      <c r="C1425" t="s">
        <v>1013</v>
      </c>
      <c r="D1425" t="s">
        <v>964</v>
      </c>
      <c r="E1425" t="s">
        <v>1014</v>
      </c>
      <c r="F1425" s="86">
        <v>1141.0760896721699</v>
      </c>
    </row>
    <row r="1426" spans="1:6">
      <c r="A1426">
        <v>2047</v>
      </c>
      <c r="B1426" t="s">
        <v>1064</v>
      </c>
      <c r="C1426" t="s">
        <v>1013</v>
      </c>
      <c r="D1426" t="s">
        <v>964</v>
      </c>
      <c r="E1426" t="s">
        <v>1014</v>
      </c>
      <c r="F1426" s="86">
        <v>1129.2847232654401</v>
      </c>
    </row>
    <row r="1427" spans="1:6">
      <c r="A1427">
        <v>2048</v>
      </c>
      <c r="B1427" t="s">
        <v>1064</v>
      </c>
      <c r="C1427" t="s">
        <v>1013</v>
      </c>
      <c r="D1427" t="s">
        <v>964</v>
      </c>
      <c r="E1427" t="s">
        <v>1014</v>
      </c>
      <c r="F1427" s="86">
        <v>1117.22182354696</v>
      </c>
    </row>
    <row r="1428" spans="1:6">
      <c r="A1428">
        <v>2049</v>
      </c>
      <c r="B1428" t="s">
        <v>1064</v>
      </c>
      <c r="C1428" t="s">
        <v>1013</v>
      </c>
      <c r="D1428" t="s">
        <v>964</v>
      </c>
      <c r="E1428" t="s">
        <v>1014</v>
      </c>
      <c r="F1428" s="86">
        <v>1104.66622135693</v>
      </c>
    </row>
    <row r="1429" spans="1:6">
      <c r="A1429">
        <v>2050</v>
      </c>
      <c r="B1429" t="s">
        <v>1064</v>
      </c>
      <c r="C1429" t="s">
        <v>1013</v>
      </c>
      <c r="D1429" t="s">
        <v>964</v>
      </c>
      <c r="E1429" t="s">
        <v>1014</v>
      </c>
      <c r="F1429" s="86">
        <v>1092.0396693990001</v>
      </c>
    </row>
    <row r="1430" spans="1:6">
      <c r="A1430">
        <v>2017</v>
      </c>
      <c r="B1430" t="s">
        <v>1065</v>
      </c>
      <c r="C1430" t="s">
        <v>1013</v>
      </c>
      <c r="D1430" t="s">
        <v>964</v>
      </c>
      <c r="E1430" t="s">
        <v>1014</v>
      </c>
      <c r="F1430" s="86">
        <v>0</v>
      </c>
    </row>
    <row r="1431" spans="1:6">
      <c r="A1431">
        <v>2018</v>
      </c>
      <c r="B1431" t="s">
        <v>1065</v>
      </c>
      <c r="C1431" t="s">
        <v>1013</v>
      </c>
      <c r="D1431" t="s">
        <v>964</v>
      </c>
      <c r="E1431" t="s">
        <v>1014</v>
      </c>
      <c r="F1431" s="86">
        <v>0</v>
      </c>
    </row>
    <row r="1432" spans="1:6">
      <c r="A1432">
        <v>2019</v>
      </c>
      <c r="B1432" t="s">
        <v>1065</v>
      </c>
      <c r="C1432" t="s">
        <v>1013</v>
      </c>
      <c r="D1432" t="s">
        <v>964</v>
      </c>
      <c r="E1432" t="s">
        <v>1014</v>
      </c>
      <c r="F1432" s="86">
        <v>0</v>
      </c>
    </row>
    <row r="1433" spans="1:6">
      <c r="A1433">
        <v>2020</v>
      </c>
      <c r="B1433" t="s">
        <v>1065</v>
      </c>
      <c r="C1433" t="s">
        <v>1013</v>
      </c>
      <c r="D1433" t="s">
        <v>964</v>
      </c>
      <c r="E1433" t="s">
        <v>1014</v>
      </c>
      <c r="F1433" s="86">
        <v>0</v>
      </c>
    </row>
    <row r="1434" spans="1:6">
      <c r="A1434">
        <v>2021</v>
      </c>
      <c r="B1434" t="s">
        <v>1065</v>
      </c>
      <c r="C1434" t="s">
        <v>1013</v>
      </c>
      <c r="D1434" t="s">
        <v>964</v>
      </c>
      <c r="E1434" t="s">
        <v>1014</v>
      </c>
      <c r="F1434" s="86">
        <v>0</v>
      </c>
    </row>
    <row r="1435" spans="1:6">
      <c r="A1435">
        <v>2022</v>
      </c>
      <c r="B1435" t="s">
        <v>1065</v>
      </c>
      <c r="C1435" t="s">
        <v>1013</v>
      </c>
      <c r="D1435" t="s">
        <v>964</v>
      </c>
      <c r="E1435" t="s">
        <v>1014</v>
      </c>
      <c r="F1435" s="86">
        <v>0</v>
      </c>
    </row>
    <row r="1436" spans="1:6">
      <c r="A1436">
        <v>2023</v>
      </c>
      <c r="B1436" t="s">
        <v>1065</v>
      </c>
      <c r="C1436" t="s">
        <v>1013</v>
      </c>
      <c r="D1436" t="s">
        <v>964</v>
      </c>
      <c r="E1436" t="s">
        <v>1014</v>
      </c>
      <c r="F1436" s="86">
        <v>0</v>
      </c>
    </row>
    <row r="1437" spans="1:6">
      <c r="A1437">
        <v>2024</v>
      </c>
      <c r="B1437" t="s">
        <v>1065</v>
      </c>
      <c r="C1437" t="s">
        <v>1013</v>
      </c>
      <c r="D1437" t="s">
        <v>964</v>
      </c>
      <c r="E1437" t="s">
        <v>1014</v>
      </c>
      <c r="F1437" s="86">
        <v>0</v>
      </c>
    </row>
    <row r="1438" spans="1:6">
      <c r="A1438">
        <v>2025</v>
      </c>
      <c r="B1438" t="s">
        <v>1065</v>
      </c>
      <c r="C1438" t="s">
        <v>1013</v>
      </c>
      <c r="D1438" t="s">
        <v>964</v>
      </c>
      <c r="E1438" t="s">
        <v>1014</v>
      </c>
      <c r="F1438" s="86">
        <v>0</v>
      </c>
    </row>
    <row r="1439" spans="1:6">
      <c r="A1439">
        <v>2026</v>
      </c>
      <c r="B1439" t="s">
        <v>1065</v>
      </c>
      <c r="C1439" t="s">
        <v>1013</v>
      </c>
      <c r="D1439" t="s">
        <v>964</v>
      </c>
      <c r="E1439" t="s">
        <v>1014</v>
      </c>
      <c r="F1439" s="86">
        <v>0</v>
      </c>
    </row>
    <row r="1440" spans="1:6">
      <c r="A1440">
        <v>2027</v>
      </c>
      <c r="B1440" t="s">
        <v>1065</v>
      </c>
      <c r="C1440" t="s">
        <v>1013</v>
      </c>
      <c r="D1440" t="s">
        <v>964</v>
      </c>
      <c r="E1440" t="s">
        <v>1014</v>
      </c>
      <c r="F1440" s="86">
        <v>0</v>
      </c>
    </row>
    <row r="1441" spans="1:6">
      <c r="A1441">
        <v>2028</v>
      </c>
      <c r="B1441" t="s">
        <v>1065</v>
      </c>
      <c r="C1441" t="s">
        <v>1013</v>
      </c>
      <c r="D1441" t="s">
        <v>964</v>
      </c>
      <c r="E1441" t="s">
        <v>1014</v>
      </c>
      <c r="F1441" s="86">
        <v>0</v>
      </c>
    </row>
    <row r="1442" spans="1:6">
      <c r="A1442">
        <v>2029</v>
      </c>
      <c r="B1442" t="s">
        <v>1065</v>
      </c>
      <c r="C1442" t="s">
        <v>1013</v>
      </c>
      <c r="D1442" t="s">
        <v>964</v>
      </c>
      <c r="E1442" t="s">
        <v>1014</v>
      </c>
      <c r="F1442" s="86">
        <v>0</v>
      </c>
    </row>
    <row r="1443" spans="1:6">
      <c r="A1443">
        <v>2030</v>
      </c>
      <c r="B1443" t="s">
        <v>1065</v>
      </c>
      <c r="C1443" t="s">
        <v>1013</v>
      </c>
      <c r="D1443" t="s">
        <v>964</v>
      </c>
      <c r="E1443" t="s">
        <v>1014</v>
      </c>
      <c r="F1443" s="86">
        <v>0</v>
      </c>
    </row>
    <row r="1444" spans="1:6">
      <c r="A1444">
        <v>2031</v>
      </c>
      <c r="B1444" t="s">
        <v>1065</v>
      </c>
      <c r="C1444" t="s">
        <v>1013</v>
      </c>
      <c r="D1444" t="s">
        <v>964</v>
      </c>
      <c r="E1444" t="s">
        <v>1014</v>
      </c>
      <c r="F1444" s="86">
        <v>0</v>
      </c>
    </row>
    <row r="1445" spans="1:6">
      <c r="A1445">
        <v>2032</v>
      </c>
      <c r="B1445" t="s">
        <v>1065</v>
      </c>
      <c r="C1445" t="s">
        <v>1013</v>
      </c>
      <c r="D1445" t="s">
        <v>964</v>
      </c>
      <c r="E1445" t="s">
        <v>1014</v>
      </c>
      <c r="F1445" s="86">
        <v>0</v>
      </c>
    </row>
    <row r="1446" spans="1:6">
      <c r="A1446">
        <v>2033</v>
      </c>
      <c r="B1446" t="s">
        <v>1065</v>
      </c>
      <c r="C1446" t="s">
        <v>1013</v>
      </c>
      <c r="D1446" t="s">
        <v>964</v>
      </c>
      <c r="E1446" t="s">
        <v>1014</v>
      </c>
      <c r="F1446" s="86">
        <v>0</v>
      </c>
    </row>
    <row r="1447" spans="1:6">
      <c r="A1447">
        <v>2034</v>
      </c>
      <c r="B1447" t="s">
        <v>1065</v>
      </c>
      <c r="C1447" t="s">
        <v>1013</v>
      </c>
      <c r="D1447" t="s">
        <v>964</v>
      </c>
      <c r="E1447" t="s">
        <v>1014</v>
      </c>
      <c r="F1447" s="86">
        <v>0</v>
      </c>
    </row>
    <row r="1448" spans="1:6">
      <c r="A1448">
        <v>2035</v>
      </c>
      <c r="B1448" t="s">
        <v>1065</v>
      </c>
      <c r="C1448" t="s">
        <v>1013</v>
      </c>
      <c r="D1448" t="s">
        <v>964</v>
      </c>
      <c r="E1448" t="s">
        <v>1014</v>
      </c>
      <c r="F1448" s="86">
        <v>0</v>
      </c>
    </row>
    <row r="1449" spans="1:6">
      <c r="A1449">
        <v>2036</v>
      </c>
      <c r="B1449" t="s">
        <v>1065</v>
      </c>
      <c r="C1449" t="s">
        <v>1013</v>
      </c>
      <c r="D1449" t="s">
        <v>964</v>
      </c>
      <c r="E1449" t="s">
        <v>1014</v>
      </c>
      <c r="F1449" s="86">
        <v>0</v>
      </c>
    </row>
    <row r="1450" spans="1:6">
      <c r="A1450">
        <v>2037</v>
      </c>
      <c r="B1450" t="s">
        <v>1065</v>
      </c>
      <c r="C1450" t="s">
        <v>1013</v>
      </c>
      <c r="D1450" t="s">
        <v>964</v>
      </c>
      <c r="E1450" t="s">
        <v>1014</v>
      </c>
      <c r="F1450" s="86">
        <v>0</v>
      </c>
    </row>
    <row r="1451" spans="1:6">
      <c r="A1451">
        <v>2038</v>
      </c>
      <c r="B1451" t="s">
        <v>1065</v>
      </c>
      <c r="C1451" t="s">
        <v>1013</v>
      </c>
      <c r="D1451" t="s">
        <v>964</v>
      </c>
      <c r="E1451" t="s">
        <v>1014</v>
      </c>
      <c r="F1451" s="86">
        <v>0</v>
      </c>
    </row>
    <row r="1452" spans="1:6">
      <c r="A1452">
        <v>2039</v>
      </c>
      <c r="B1452" t="s">
        <v>1065</v>
      </c>
      <c r="C1452" t="s">
        <v>1013</v>
      </c>
      <c r="D1452" t="s">
        <v>964</v>
      </c>
      <c r="E1452" t="s">
        <v>1014</v>
      </c>
      <c r="F1452" s="86">
        <v>0</v>
      </c>
    </row>
    <row r="1453" spans="1:6">
      <c r="A1453">
        <v>2040</v>
      </c>
      <c r="B1453" t="s">
        <v>1065</v>
      </c>
      <c r="C1453" t="s">
        <v>1013</v>
      </c>
      <c r="D1453" t="s">
        <v>964</v>
      </c>
      <c r="E1453" t="s">
        <v>1014</v>
      </c>
      <c r="F1453" s="86">
        <v>0</v>
      </c>
    </row>
    <row r="1454" spans="1:6">
      <c r="A1454">
        <v>2041</v>
      </c>
      <c r="B1454" t="s">
        <v>1065</v>
      </c>
      <c r="C1454" t="s">
        <v>1013</v>
      </c>
      <c r="D1454" t="s">
        <v>964</v>
      </c>
      <c r="E1454" t="s">
        <v>1014</v>
      </c>
      <c r="F1454" s="86">
        <v>0</v>
      </c>
    </row>
    <row r="1455" spans="1:6">
      <c r="A1455">
        <v>2042</v>
      </c>
      <c r="B1455" t="s">
        <v>1065</v>
      </c>
      <c r="C1455" t="s">
        <v>1013</v>
      </c>
      <c r="D1455" t="s">
        <v>964</v>
      </c>
      <c r="E1455" t="s">
        <v>1014</v>
      </c>
      <c r="F1455" s="86">
        <v>0</v>
      </c>
    </row>
    <row r="1456" spans="1:6">
      <c r="A1456">
        <v>2043</v>
      </c>
      <c r="B1456" t="s">
        <v>1065</v>
      </c>
      <c r="C1456" t="s">
        <v>1013</v>
      </c>
      <c r="D1456" t="s">
        <v>964</v>
      </c>
      <c r="E1456" t="s">
        <v>1014</v>
      </c>
      <c r="F1456" s="86">
        <v>0</v>
      </c>
    </row>
    <row r="1457" spans="1:6">
      <c r="A1457">
        <v>2044</v>
      </c>
      <c r="B1457" t="s">
        <v>1065</v>
      </c>
      <c r="C1457" t="s">
        <v>1013</v>
      </c>
      <c r="D1457" t="s">
        <v>964</v>
      </c>
      <c r="E1457" t="s">
        <v>1014</v>
      </c>
      <c r="F1457" s="86">
        <v>0</v>
      </c>
    </row>
    <row r="1458" spans="1:6">
      <c r="A1458">
        <v>2045</v>
      </c>
      <c r="B1458" t="s">
        <v>1065</v>
      </c>
      <c r="C1458" t="s">
        <v>1013</v>
      </c>
      <c r="D1458" t="s">
        <v>964</v>
      </c>
      <c r="E1458" t="s">
        <v>1014</v>
      </c>
      <c r="F1458" s="86">
        <v>0</v>
      </c>
    </row>
    <row r="1459" spans="1:6">
      <c r="A1459">
        <v>2046</v>
      </c>
      <c r="B1459" t="s">
        <v>1065</v>
      </c>
      <c r="C1459" t="s">
        <v>1013</v>
      </c>
      <c r="D1459" t="s">
        <v>964</v>
      </c>
      <c r="E1459" t="s">
        <v>1014</v>
      </c>
      <c r="F1459" s="86">
        <v>0</v>
      </c>
    </row>
    <row r="1460" spans="1:6">
      <c r="A1460">
        <v>2047</v>
      </c>
      <c r="B1460" t="s">
        <v>1065</v>
      </c>
      <c r="C1460" t="s">
        <v>1013</v>
      </c>
      <c r="D1460" t="s">
        <v>964</v>
      </c>
      <c r="E1460" t="s">
        <v>1014</v>
      </c>
      <c r="F1460" s="86">
        <v>0</v>
      </c>
    </row>
    <row r="1461" spans="1:6">
      <c r="A1461">
        <v>2048</v>
      </c>
      <c r="B1461" t="s">
        <v>1065</v>
      </c>
      <c r="C1461" t="s">
        <v>1013</v>
      </c>
      <c r="D1461" t="s">
        <v>964</v>
      </c>
      <c r="E1461" t="s">
        <v>1014</v>
      </c>
      <c r="F1461" s="86">
        <v>0</v>
      </c>
    </row>
    <row r="1462" spans="1:6">
      <c r="A1462">
        <v>2049</v>
      </c>
      <c r="B1462" t="s">
        <v>1065</v>
      </c>
      <c r="C1462" t="s">
        <v>1013</v>
      </c>
      <c r="D1462" t="s">
        <v>964</v>
      </c>
      <c r="E1462" t="s">
        <v>1014</v>
      </c>
      <c r="F1462" s="86">
        <v>0</v>
      </c>
    </row>
    <row r="1463" spans="1:6">
      <c r="A1463">
        <v>2050</v>
      </c>
      <c r="B1463" t="s">
        <v>1065</v>
      </c>
      <c r="C1463" t="s">
        <v>1013</v>
      </c>
      <c r="D1463" t="s">
        <v>964</v>
      </c>
      <c r="E1463" t="s">
        <v>1014</v>
      </c>
      <c r="F1463" s="86">
        <v>0</v>
      </c>
    </row>
    <row r="1464" spans="1:6">
      <c r="A1464">
        <v>2017</v>
      </c>
      <c r="B1464" t="s">
        <v>1066</v>
      </c>
      <c r="C1464" t="s">
        <v>1013</v>
      </c>
      <c r="D1464" t="s">
        <v>964</v>
      </c>
      <c r="E1464" t="s">
        <v>1014</v>
      </c>
      <c r="F1464" s="86">
        <v>0</v>
      </c>
    </row>
    <row r="1465" spans="1:6">
      <c r="A1465">
        <v>2018</v>
      </c>
      <c r="B1465" t="s">
        <v>1066</v>
      </c>
      <c r="C1465" t="s">
        <v>1013</v>
      </c>
      <c r="D1465" t="s">
        <v>964</v>
      </c>
      <c r="E1465" t="s">
        <v>1014</v>
      </c>
      <c r="F1465" s="86">
        <v>0</v>
      </c>
    </row>
    <row r="1466" spans="1:6">
      <c r="A1466">
        <v>2019</v>
      </c>
      <c r="B1466" t="s">
        <v>1066</v>
      </c>
      <c r="C1466" t="s">
        <v>1013</v>
      </c>
      <c r="D1466" t="s">
        <v>964</v>
      </c>
      <c r="E1466" t="s">
        <v>1014</v>
      </c>
      <c r="F1466" s="86">
        <v>0</v>
      </c>
    </row>
    <row r="1467" spans="1:6">
      <c r="A1467">
        <v>2020</v>
      </c>
      <c r="B1467" t="s">
        <v>1066</v>
      </c>
      <c r="C1467" t="s">
        <v>1013</v>
      </c>
      <c r="D1467" t="s">
        <v>964</v>
      </c>
      <c r="E1467" t="s">
        <v>1014</v>
      </c>
      <c r="F1467" s="86">
        <v>0</v>
      </c>
    </row>
    <row r="1468" spans="1:6">
      <c r="A1468">
        <v>2021</v>
      </c>
      <c r="B1468" t="s">
        <v>1066</v>
      </c>
      <c r="C1468" t="s">
        <v>1013</v>
      </c>
      <c r="D1468" t="s">
        <v>964</v>
      </c>
      <c r="E1468" t="s">
        <v>1014</v>
      </c>
      <c r="F1468" s="86">
        <v>0</v>
      </c>
    </row>
    <row r="1469" spans="1:6">
      <c r="A1469">
        <v>2022</v>
      </c>
      <c r="B1469" t="s">
        <v>1066</v>
      </c>
      <c r="C1469" t="s">
        <v>1013</v>
      </c>
      <c r="D1469" t="s">
        <v>964</v>
      </c>
      <c r="E1469" t="s">
        <v>1014</v>
      </c>
      <c r="F1469" s="86">
        <v>0</v>
      </c>
    </row>
    <row r="1470" spans="1:6">
      <c r="A1470">
        <v>2023</v>
      </c>
      <c r="B1470" t="s">
        <v>1066</v>
      </c>
      <c r="C1470" t="s">
        <v>1013</v>
      </c>
      <c r="D1470" t="s">
        <v>964</v>
      </c>
      <c r="E1470" t="s">
        <v>1014</v>
      </c>
      <c r="F1470" s="86">
        <v>0</v>
      </c>
    </row>
    <row r="1471" spans="1:6">
      <c r="A1471">
        <v>2024</v>
      </c>
      <c r="B1471" t="s">
        <v>1066</v>
      </c>
      <c r="C1471" t="s">
        <v>1013</v>
      </c>
      <c r="D1471" t="s">
        <v>964</v>
      </c>
      <c r="E1471" t="s">
        <v>1014</v>
      </c>
      <c r="F1471" s="86">
        <v>0</v>
      </c>
    </row>
    <row r="1472" spans="1:6">
      <c r="A1472">
        <v>2025</v>
      </c>
      <c r="B1472" t="s">
        <v>1066</v>
      </c>
      <c r="C1472" t="s">
        <v>1013</v>
      </c>
      <c r="D1472" t="s">
        <v>964</v>
      </c>
      <c r="E1472" t="s">
        <v>1014</v>
      </c>
      <c r="F1472" s="86">
        <v>0</v>
      </c>
    </row>
    <row r="1473" spans="1:6">
      <c r="A1473">
        <v>2026</v>
      </c>
      <c r="B1473" t="s">
        <v>1066</v>
      </c>
      <c r="C1473" t="s">
        <v>1013</v>
      </c>
      <c r="D1473" t="s">
        <v>964</v>
      </c>
      <c r="E1473" t="s">
        <v>1014</v>
      </c>
      <c r="F1473" s="86">
        <v>0</v>
      </c>
    </row>
    <row r="1474" spans="1:6">
      <c r="A1474">
        <v>2027</v>
      </c>
      <c r="B1474" t="s">
        <v>1066</v>
      </c>
      <c r="C1474" t="s">
        <v>1013</v>
      </c>
      <c r="D1474" t="s">
        <v>964</v>
      </c>
      <c r="E1474" t="s">
        <v>1014</v>
      </c>
      <c r="F1474" s="86">
        <v>0</v>
      </c>
    </row>
    <row r="1475" spans="1:6">
      <c r="A1475">
        <v>2028</v>
      </c>
      <c r="B1475" t="s">
        <v>1066</v>
      </c>
      <c r="C1475" t="s">
        <v>1013</v>
      </c>
      <c r="D1475" t="s">
        <v>964</v>
      </c>
      <c r="E1475" t="s">
        <v>1014</v>
      </c>
      <c r="F1475" s="86">
        <v>0</v>
      </c>
    </row>
    <row r="1476" spans="1:6">
      <c r="A1476">
        <v>2029</v>
      </c>
      <c r="B1476" t="s">
        <v>1066</v>
      </c>
      <c r="C1476" t="s">
        <v>1013</v>
      </c>
      <c r="D1476" t="s">
        <v>964</v>
      </c>
      <c r="E1476" t="s">
        <v>1014</v>
      </c>
      <c r="F1476" s="86">
        <v>0</v>
      </c>
    </row>
    <row r="1477" spans="1:6">
      <c r="A1477">
        <v>2030</v>
      </c>
      <c r="B1477" t="s">
        <v>1066</v>
      </c>
      <c r="C1477" t="s">
        <v>1013</v>
      </c>
      <c r="D1477" t="s">
        <v>964</v>
      </c>
      <c r="E1477" t="s">
        <v>1014</v>
      </c>
      <c r="F1477" s="86">
        <v>0</v>
      </c>
    </row>
    <row r="1478" spans="1:6">
      <c r="A1478">
        <v>2031</v>
      </c>
      <c r="B1478" t="s">
        <v>1066</v>
      </c>
      <c r="C1478" t="s">
        <v>1013</v>
      </c>
      <c r="D1478" t="s">
        <v>964</v>
      </c>
      <c r="E1478" t="s">
        <v>1014</v>
      </c>
      <c r="F1478" s="86">
        <v>0</v>
      </c>
    </row>
    <row r="1479" spans="1:6">
      <c r="A1479">
        <v>2032</v>
      </c>
      <c r="B1479" t="s">
        <v>1066</v>
      </c>
      <c r="C1479" t="s">
        <v>1013</v>
      </c>
      <c r="D1479" t="s">
        <v>964</v>
      </c>
      <c r="E1479" t="s">
        <v>1014</v>
      </c>
      <c r="F1479" s="86">
        <v>0</v>
      </c>
    </row>
    <row r="1480" spans="1:6">
      <c r="A1480">
        <v>2033</v>
      </c>
      <c r="B1480" t="s">
        <v>1066</v>
      </c>
      <c r="C1480" t="s">
        <v>1013</v>
      </c>
      <c r="D1480" t="s">
        <v>964</v>
      </c>
      <c r="E1480" t="s">
        <v>1014</v>
      </c>
      <c r="F1480" s="86">
        <v>0</v>
      </c>
    </row>
    <row r="1481" spans="1:6">
      <c r="A1481">
        <v>2034</v>
      </c>
      <c r="B1481" t="s">
        <v>1066</v>
      </c>
      <c r="C1481" t="s">
        <v>1013</v>
      </c>
      <c r="D1481" t="s">
        <v>964</v>
      </c>
      <c r="E1481" t="s">
        <v>1014</v>
      </c>
      <c r="F1481" s="86">
        <v>0</v>
      </c>
    </row>
    <row r="1482" spans="1:6">
      <c r="A1482">
        <v>2035</v>
      </c>
      <c r="B1482" t="s">
        <v>1066</v>
      </c>
      <c r="C1482" t="s">
        <v>1013</v>
      </c>
      <c r="D1482" t="s">
        <v>964</v>
      </c>
      <c r="E1482" t="s">
        <v>1014</v>
      </c>
      <c r="F1482" s="86">
        <v>0</v>
      </c>
    </row>
    <row r="1483" spans="1:6">
      <c r="A1483">
        <v>2036</v>
      </c>
      <c r="B1483" t="s">
        <v>1066</v>
      </c>
      <c r="C1483" t="s">
        <v>1013</v>
      </c>
      <c r="D1483" t="s">
        <v>964</v>
      </c>
      <c r="E1483" t="s">
        <v>1014</v>
      </c>
      <c r="F1483" s="86">
        <v>0</v>
      </c>
    </row>
    <row r="1484" spans="1:6">
      <c r="A1484">
        <v>2037</v>
      </c>
      <c r="B1484" t="s">
        <v>1066</v>
      </c>
      <c r="C1484" t="s">
        <v>1013</v>
      </c>
      <c r="D1484" t="s">
        <v>964</v>
      </c>
      <c r="E1484" t="s">
        <v>1014</v>
      </c>
      <c r="F1484" s="86">
        <v>0</v>
      </c>
    </row>
    <row r="1485" spans="1:6">
      <c r="A1485">
        <v>2038</v>
      </c>
      <c r="B1485" t="s">
        <v>1066</v>
      </c>
      <c r="C1485" t="s">
        <v>1013</v>
      </c>
      <c r="D1485" t="s">
        <v>964</v>
      </c>
      <c r="E1485" t="s">
        <v>1014</v>
      </c>
      <c r="F1485" s="86">
        <v>0</v>
      </c>
    </row>
    <row r="1486" spans="1:6">
      <c r="A1486">
        <v>2039</v>
      </c>
      <c r="B1486" t="s">
        <v>1066</v>
      </c>
      <c r="C1486" t="s">
        <v>1013</v>
      </c>
      <c r="D1486" t="s">
        <v>964</v>
      </c>
      <c r="E1486" t="s">
        <v>1014</v>
      </c>
      <c r="F1486" s="86">
        <v>0</v>
      </c>
    </row>
    <row r="1487" spans="1:6">
      <c r="A1487">
        <v>2040</v>
      </c>
      <c r="B1487" t="s">
        <v>1066</v>
      </c>
      <c r="C1487" t="s">
        <v>1013</v>
      </c>
      <c r="D1487" t="s">
        <v>964</v>
      </c>
      <c r="E1487" t="s">
        <v>1014</v>
      </c>
      <c r="F1487" s="86">
        <v>0</v>
      </c>
    </row>
    <row r="1488" spans="1:6">
      <c r="A1488">
        <v>2041</v>
      </c>
      <c r="B1488" t="s">
        <v>1066</v>
      </c>
      <c r="C1488" t="s">
        <v>1013</v>
      </c>
      <c r="D1488" t="s">
        <v>964</v>
      </c>
      <c r="E1488" t="s">
        <v>1014</v>
      </c>
      <c r="F1488" s="86">
        <v>0</v>
      </c>
    </row>
    <row r="1489" spans="1:6">
      <c r="A1489">
        <v>2042</v>
      </c>
      <c r="B1489" t="s">
        <v>1066</v>
      </c>
      <c r="C1489" t="s">
        <v>1013</v>
      </c>
      <c r="D1489" t="s">
        <v>964</v>
      </c>
      <c r="E1489" t="s">
        <v>1014</v>
      </c>
      <c r="F1489" s="86">
        <v>0</v>
      </c>
    </row>
    <row r="1490" spans="1:6">
      <c r="A1490">
        <v>2043</v>
      </c>
      <c r="B1490" t="s">
        <v>1066</v>
      </c>
      <c r="C1490" t="s">
        <v>1013</v>
      </c>
      <c r="D1490" t="s">
        <v>964</v>
      </c>
      <c r="E1490" t="s">
        <v>1014</v>
      </c>
      <c r="F1490" s="86">
        <v>0</v>
      </c>
    </row>
    <row r="1491" spans="1:6">
      <c r="A1491">
        <v>2044</v>
      </c>
      <c r="B1491" t="s">
        <v>1066</v>
      </c>
      <c r="C1491" t="s">
        <v>1013</v>
      </c>
      <c r="D1491" t="s">
        <v>964</v>
      </c>
      <c r="E1491" t="s">
        <v>1014</v>
      </c>
      <c r="F1491" s="86">
        <v>0</v>
      </c>
    </row>
    <row r="1492" spans="1:6">
      <c r="A1492">
        <v>2045</v>
      </c>
      <c r="B1492" t="s">
        <v>1066</v>
      </c>
      <c r="C1492" t="s">
        <v>1013</v>
      </c>
      <c r="D1492" t="s">
        <v>964</v>
      </c>
      <c r="E1492" t="s">
        <v>1014</v>
      </c>
      <c r="F1492" s="86">
        <v>0</v>
      </c>
    </row>
    <row r="1493" spans="1:6">
      <c r="A1493">
        <v>2046</v>
      </c>
      <c r="B1493" t="s">
        <v>1066</v>
      </c>
      <c r="C1493" t="s">
        <v>1013</v>
      </c>
      <c r="D1493" t="s">
        <v>964</v>
      </c>
      <c r="E1493" t="s">
        <v>1014</v>
      </c>
      <c r="F1493" s="86">
        <v>0</v>
      </c>
    </row>
    <row r="1494" spans="1:6">
      <c r="A1494">
        <v>2047</v>
      </c>
      <c r="B1494" t="s">
        <v>1066</v>
      </c>
      <c r="C1494" t="s">
        <v>1013</v>
      </c>
      <c r="D1494" t="s">
        <v>964</v>
      </c>
      <c r="E1494" t="s">
        <v>1014</v>
      </c>
      <c r="F1494" s="86">
        <v>0</v>
      </c>
    </row>
    <row r="1495" spans="1:6">
      <c r="A1495">
        <v>2048</v>
      </c>
      <c r="B1495" t="s">
        <v>1066</v>
      </c>
      <c r="C1495" t="s">
        <v>1013</v>
      </c>
      <c r="D1495" t="s">
        <v>964</v>
      </c>
      <c r="E1495" t="s">
        <v>1014</v>
      </c>
      <c r="F1495" s="86">
        <v>0</v>
      </c>
    </row>
    <row r="1496" spans="1:6">
      <c r="A1496">
        <v>2049</v>
      </c>
      <c r="B1496" t="s">
        <v>1066</v>
      </c>
      <c r="C1496" t="s">
        <v>1013</v>
      </c>
      <c r="D1496" t="s">
        <v>964</v>
      </c>
      <c r="E1496" t="s">
        <v>1014</v>
      </c>
      <c r="F1496" s="86">
        <v>0</v>
      </c>
    </row>
    <row r="1497" spans="1:6">
      <c r="A1497">
        <v>2050</v>
      </c>
      <c r="B1497" t="s">
        <v>1066</v>
      </c>
      <c r="C1497" t="s">
        <v>1013</v>
      </c>
      <c r="D1497" t="s">
        <v>964</v>
      </c>
      <c r="E1497" t="s">
        <v>1014</v>
      </c>
      <c r="F1497" s="86">
        <v>0</v>
      </c>
    </row>
    <row r="1498" spans="1:6">
      <c r="A1498">
        <v>2017</v>
      </c>
      <c r="B1498" t="s">
        <v>1067</v>
      </c>
      <c r="C1498" t="s">
        <v>1013</v>
      </c>
      <c r="D1498" t="s">
        <v>964</v>
      </c>
      <c r="E1498" t="s">
        <v>1014</v>
      </c>
      <c r="F1498" s="86">
        <v>0</v>
      </c>
    </row>
    <row r="1499" spans="1:6">
      <c r="A1499">
        <v>2018</v>
      </c>
      <c r="B1499" t="s">
        <v>1067</v>
      </c>
      <c r="C1499" t="s">
        <v>1013</v>
      </c>
      <c r="D1499" t="s">
        <v>964</v>
      </c>
      <c r="E1499" t="s">
        <v>1014</v>
      </c>
      <c r="F1499" s="86">
        <v>0</v>
      </c>
    </row>
    <row r="1500" spans="1:6">
      <c r="A1500">
        <v>2019</v>
      </c>
      <c r="B1500" t="s">
        <v>1067</v>
      </c>
      <c r="C1500" t="s">
        <v>1013</v>
      </c>
      <c r="D1500" t="s">
        <v>964</v>
      </c>
      <c r="E1500" t="s">
        <v>1014</v>
      </c>
      <c r="F1500" s="86">
        <v>0</v>
      </c>
    </row>
    <row r="1501" spans="1:6">
      <c r="A1501">
        <v>2020</v>
      </c>
      <c r="B1501" t="s">
        <v>1067</v>
      </c>
      <c r="C1501" t="s">
        <v>1013</v>
      </c>
      <c r="D1501" t="s">
        <v>964</v>
      </c>
      <c r="E1501" t="s">
        <v>1014</v>
      </c>
      <c r="F1501" s="86">
        <v>0</v>
      </c>
    </row>
    <row r="1502" spans="1:6">
      <c r="A1502">
        <v>2021</v>
      </c>
      <c r="B1502" t="s">
        <v>1067</v>
      </c>
      <c r="C1502" t="s">
        <v>1013</v>
      </c>
      <c r="D1502" t="s">
        <v>964</v>
      </c>
      <c r="E1502" t="s">
        <v>1014</v>
      </c>
      <c r="F1502" s="86">
        <v>0</v>
      </c>
    </row>
    <row r="1503" spans="1:6">
      <c r="A1503">
        <v>2022</v>
      </c>
      <c r="B1503" t="s">
        <v>1067</v>
      </c>
      <c r="C1503" t="s">
        <v>1013</v>
      </c>
      <c r="D1503" t="s">
        <v>964</v>
      </c>
      <c r="E1503" t="s">
        <v>1014</v>
      </c>
      <c r="F1503" s="86">
        <v>0</v>
      </c>
    </row>
    <row r="1504" spans="1:6">
      <c r="A1504">
        <v>2023</v>
      </c>
      <c r="B1504" t="s">
        <v>1067</v>
      </c>
      <c r="C1504" t="s">
        <v>1013</v>
      </c>
      <c r="D1504" t="s">
        <v>964</v>
      </c>
      <c r="E1504" t="s">
        <v>1014</v>
      </c>
      <c r="F1504" s="86">
        <v>0</v>
      </c>
    </row>
    <row r="1505" spans="1:6">
      <c r="A1505">
        <v>2024</v>
      </c>
      <c r="B1505" t="s">
        <v>1067</v>
      </c>
      <c r="C1505" t="s">
        <v>1013</v>
      </c>
      <c r="D1505" t="s">
        <v>964</v>
      </c>
      <c r="E1505" t="s">
        <v>1014</v>
      </c>
      <c r="F1505" s="86">
        <v>0</v>
      </c>
    </row>
    <row r="1506" spans="1:6">
      <c r="A1506">
        <v>2025</v>
      </c>
      <c r="B1506" t="s">
        <v>1067</v>
      </c>
      <c r="C1506" t="s">
        <v>1013</v>
      </c>
      <c r="D1506" t="s">
        <v>964</v>
      </c>
      <c r="E1506" t="s">
        <v>1014</v>
      </c>
      <c r="F1506" s="86">
        <v>0</v>
      </c>
    </row>
    <row r="1507" spans="1:6">
      <c r="A1507">
        <v>2026</v>
      </c>
      <c r="B1507" t="s">
        <v>1067</v>
      </c>
      <c r="C1507" t="s">
        <v>1013</v>
      </c>
      <c r="D1507" t="s">
        <v>964</v>
      </c>
      <c r="E1507" t="s">
        <v>1014</v>
      </c>
      <c r="F1507" s="86">
        <v>0</v>
      </c>
    </row>
    <row r="1508" spans="1:6">
      <c r="A1508">
        <v>2027</v>
      </c>
      <c r="B1508" t="s">
        <v>1067</v>
      </c>
      <c r="C1508" t="s">
        <v>1013</v>
      </c>
      <c r="D1508" t="s">
        <v>964</v>
      </c>
      <c r="E1508" t="s">
        <v>1014</v>
      </c>
      <c r="F1508" s="86">
        <v>0</v>
      </c>
    </row>
    <row r="1509" spans="1:6">
      <c r="A1509">
        <v>2028</v>
      </c>
      <c r="B1509" t="s">
        <v>1067</v>
      </c>
      <c r="C1509" t="s">
        <v>1013</v>
      </c>
      <c r="D1509" t="s">
        <v>964</v>
      </c>
      <c r="E1509" t="s">
        <v>1014</v>
      </c>
      <c r="F1509" s="86">
        <v>0</v>
      </c>
    </row>
    <row r="1510" spans="1:6">
      <c r="A1510">
        <v>2029</v>
      </c>
      <c r="B1510" t="s">
        <v>1067</v>
      </c>
      <c r="C1510" t="s">
        <v>1013</v>
      </c>
      <c r="D1510" t="s">
        <v>964</v>
      </c>
      <c r="E1510" t="s">
        <v>1014</v>
      </c>
      <c r="F1510" s="86">
        <v>0</v>
      </c>
    </row>
    <row r="1511" spans="1:6">
      <c r="A1511">
        <v>2030</v>
      </c>
      <c r="B1511" t="s">
        <v>1067</v>
      </c>
      <c r="C1511" t="s">
        <v>1013</v>
      </c>
      <c r="D1511" t="s">
        <v>964</v>
      </c>
      <c r="E1511" t="s">
        <v>1014</v>
      </c>
      <c r="F1511" s="86">
        <v>0</v>
      </c>
    </row>
    <row r="1512" spans="1:6">
      <c r="A1512">
        <v>2031</v>
      </c>
      <c r="B1512" t="s">
        <v>1067</v>
      </c>
      <c r="C1512" t="s">
        <v>1013</v>
      </c>
      <c r="D1512" t="s">
        <v>964</v>
      </c>
      <c r="E1512" t="s">
        <v>1014</v>
      </c>
      <c r="F1512" s="86">
        <v>0</v>
      </c>
    </row>
    <row r="1513" spans="1:6">
      <c r="A1513">
        <v>2032</v>
      </c>
      <c r="B1513" t="s">
        <v>1067</v>
      </c>
      <c r="C1513" t="s">
        <v>1013</v>
      </c>
      <c r="D1513" t="s">
        <v>964</v>
      </c>
      <c r="E1513" t="s">
        <v>1014</v>
      </c>
      <c r="F1513" s="86">
        <v>0</v>
      </c>
    </row>
    <row r="1514" spans="1:6">
      <c r="A1514">
        <v>2033</v>
      </c>
      <c r="B1514" t="s">
        <v>1067</v>
      </c>
      <c r="C1514" t="s">
        <v>1013</v>
      </c>
      <c r="D1514" t="s">
        <v>964</v>
      </c>
      <c r="E1514" t="s">
        <v>1014</v>
      </c>
      <c r="F1514" s="86">
        <v>0</v>
      </c>
    </row>
    <row r="1515" spans="1:6">
      <c r="A1515">
        <v>2034</v>
      </c>
      <c r="B1515" t="s">
        <v>1067</v>
      </c>
      <c r="C1515" t="s">
        <v>1013</v>
      </c>
      <c r="D1515" t="s">
        <v>964</v>
      </c>
      <c r="E1515" t="s">
        <v>1014</v>
      </c>
      <c r="F1515" s="86">
        <v>0</v>
      </c>
    </row>
    <row r="1516" spans="1:6">
      <c r="A1516">
        <v>2035</v>
      </c>
      <c r="B1516" t="s">
        <v>1067</v>
      </c>
      <c r="C1516" t="s">
        <v>1013</v>
      </c>
      <c r="D1516" t="s">
        <v>964</v>
      </c>
      <c r="E1516" t="s">
        <v>1014</v>
      </c>
      <c r="F1516" s="86">
        <v>0</v>
      </c>
    </row>
    <row r="1517" spans="1:6">
      <c r="A1517">
        <v>2036</v>
      </c>
      <c r="B1517" t="s">
        <v>1067</v>
      </c>
      <c r="C1517" t="s">
        <v>1013</v>
      </c>
      <c r="D1517" t="s">
        <v>964</v>
      </c>
      <c r="E1517" t="s">
        <v>1014</v>
      </c>
      <c r="F1517" s="86">
        <v>0</v>
      </c>
    </row>
    <row r="1518" spans="1:6">
      <c r="A1518">
        <v>2037</v>
      </c>
      <c r="B1518" t="s">
        <v>1067</v>
      </c>
      <c r="C1518" t="s">
        <v>1013</v>
      </c>
      <c r="D1518" t="s">
        <v>964</v>
      </c>
      <c r="E1518" t="s">
        <v>1014</v>
      </c>
      <c r="F1518" s="86">
        <v>0</v>
      </c>
    </row>
    <row r="1519" spans="1:6">
      <c r="A1519">
        <v>2038</v>
      </c>
      <c r="B1519" t="s">
        <v>1067</v>
      </c>
      <c r="C1519" t="s">
        <v>1013</v>
      </c>
      <c r="D1519" t="s">
        <v>964</v>
      </c>
      <c r="E1519" t="s">
        <v>1014</v>
      </c>
      <c r="F1519" s="86">
        <v>0</v>
      </c>
    </row>
    <row r="1520" spans="1:6">
      <c r="A1520">
        <v>2039</v>
      </c>
      <c r="B1520" t="s">
        <v>1067</v>
      </c>
      <c r="C1520" t="s">
        <v>1013</v>
      </c>
      <c r="D1520" t="s">
        <v>964</v>
      </c>
      <c r="E1520" t="s">
        <v>1014</v>
      </c>
      <c r="F1520" s="86">
        <v>0</v>
      </c>
    </row>
    <row r="1521" spans="1:6">
      <c r="A1521">
        <v>2040</v>
      </c>
      <c r="B1521" t="s">
        <v>1067</v>
      </c>
      <c r="C1521" t="s">
        <v>1013</v>
      </c>
      <c r="D1521" t="s">
        <v>964</v>
      </c>
      <c r="E1521" t="s">
        <v>1014</v>
      </c>
      <c r="F1521" s="86">
        <v>0</v>
      </c>
    </row>
    <row r="1522" spans="1:6">
      <c r="A1522">
        <v>2041</v>
      </c>
      <c r="B1522" t="s">
        <v>1067</v>
      </c>
      <c r="C1522" t="s">
        <v>1013</v>
      </c>
      <c r="D1522" t="s">
        <v>964</v>
      </c>
      <c r="E1522" t="s">
        <v>1014</v>
      </c>
      <c r="F1522" s="86">
        <v>0</v>
      </c>
    </row>
    <row r="1523" spans="1:6">
      <c r="A1523">
        <v>2042</v>
      </c>
      <c r="B1523" t="s">
        <v>1067</v>
      </c>
      <c r="C1523" t="s">
        <v>1013</v>
      </c>
      <c r="D1523" t="s">
        <v>964</v>
      </c>
      <c r="E1523" t="s">
        <v>1014</v>
      </c>
      <c r="F1523" s="86">
        <v>0</v>
      </c>
    </row>
    <row r="1524" spans="1:6">
      <c r="A1524">
        <v>2043</v>
      </c>
      <c r="B1524" t="s">
        <v>1067</v>
      </c>
      <c r="C1524" t="s">
        <v>1013</v>
      </c>
      <c r="D1524" t="s">
        <v>964</v>
      </c>
      <c r="E1524" t="s">
        <v>1014</v>
      </c>
      <c r="F1524" s="86">
        <v>0</v>
      </c>
    </row>
    <row r="1525" spans="1:6">
      <c r="A1525">
        <v>2044</v>
      </c>
      <c r="B1525" t="s">
        <v>1067</v>
      </c>
      <c r="C1525" t="s">
        <v>1013</v>
      </c>
      <c r="D1525" t="s">
        <v>964</v>
      </c>
      <c r="E1525" t="s">
        <v>1014</v>
      </c>
      <c r="F1525" s="86">
        <v>0</v>
      </c>
    </row>
    <row r="1526" spans="1:6">
      <c r="A1526">
        <v>2045</v>
      </c>
      <c r="B1526" t="s">
        <v>1067</v>
      </c>
      <c r="C1526" t="s">
        <v>1013</v>
      </c>
      <c r="D1526" t="s">
        <v>964</v>
      </c>
      <c r="E1526" t="s">
        <v>1014</v>
      </c>
      <c r="F1526" s="86">
        <v>0</v>
      </c>
    </row>
    <row r="1527" spans="1:6">
      <c r="A1527">
        <v>2046</v>
      </c>
      <c r="B1527" t="s">
        <v>1067</v>
      </c>
      <c r="C1527" t="s">
        <v>1013</v>
      </c>
      <c r="D1527" t="s">
        <v>964</v>
      </c>
      <c r="E1527" t="s">
        <v>1014</v>
      </c>
      <c r="F1527" s="86">
        <v>0</v>
      </c>
    </row>
    <row r="1528" spans="1:6">
      <c r="A1528">
        <v>2047</v>
      </c>
      <c r="B1528" t="s">
        <v>1067</v>
      </c>
      <c r="C1528" t="s">
        <v>1013</v>
      </c>
      <c r="D1528" t="s">
        <v>964</v>
      </c>
      <c r="E1528" t="s">
        <v>1014</v>
      </c>
      <c r="F1528" s="86">
        <v>0</v>
      </c>
    </row>
    <row r="1529" spans="1:6">
      <c r="A1529">
        <v>2048</v>
      </c>
      <c r="B1529" t="s">
        <v>1067</v>
      </c>
      <c r="C1529" t="s">
        <v>1013</v>
      </c>
      <c r="D1529" t="s">
        <v>964</v>
      </c>
      <c r="E1529" t="s">
        <v>1014</v>
      </c>
      <c r="F1529" s="86">
        <v>0</v>
      </c>
    </row>
    <row r="1530" spans="1:6">
      <c r="A1530">
        <v>2049</v>
      </c>
      <c r="B1530" t="s">
        <v>1067</v>
      </c>
      <c r="C1530" t="s">
        <v>1013</v>
      </c>
      <c r="D1530" t="s">
        <v>964</v>
      </c>
      <c r="E1530" t="s">
        <v>1014</v>
      </c>
      <c r="F1530" s="86">
        <v>0</v>
      </c>
    </row>
    <row r="1531" spans="1:6">
      <c r="A1531">
        <v>2050</v>
      </c>
      <c r="B1531" t="s">
        <v>1067</v>
      </c>
      <c r="C1531" t="s">
        <v>1013</v>
      </c>
      <c r="D1531" t="s">
        <v>964</v>
      </c>
      <c r="E1531" t="s">
        <v>1014</v>
      </c>
      <c r="F1531" s="86">
        <v>0</v>
      </c>
    </row>
    <row r="1532" spans="1:6">
      <c r="A1532">
        <v>2017</v>
      </c>
      <c r="B1532" t="s">
        <v>1068</v>
      </c>
      <c r="C1532" t="s">
        <v>1013</v>
      </c>
      <c r="D1532" t="s">
        <v>964</v>
      </c>
      <c r="E1532" t="s">
        <v>1014</v>
      </c>
      <c r="F1532" s="86">
        <v>13292.6731303862</v>
      </c>
    </row>
    <row r="1533" spans="1:6">
      <c r="A1533">
        <v>2018</v>
      </c>
      <c r="B1533" t="s">
        <v>1068</v>
      </c>
      <c r="C1533" t="s">
        <v>1013</v>
      </c>
      <c r="D1533" t="s">
        <v>964</v>
      </c>
      <c r="E1533" t="s">
        <v>1014</v>
      </c>
      <c r="F1533" s="86">
        <v>12810.574231287001</v>
      </c>
    </row>
    <row r="1534" spans="1:6">
      <c r="A1534">
        <v>2019</v>
      </c>
      <c r="B1534" t="s">
        <v>1068</v>
      </c>
      <c r="C1534" t="s">
        <v>1013</v>
      </c>
      <c r="D1534" t="s">
        <v>964</v>
      </c>
      <c r="E1534" t="s">
        <v>1014</v>
      </c>
      <c r="F1534" s="86">
        <v>12310.180782831199</v>
      </c>
    </row>
    <row r="1535" spans="1:6">
      <c r="A1535">
        <v>2020</v>
      </c>
      <c r="B1535" t="s">
        <v>1068</v>
      </c>
      <c r="C1535" t="s">
        <v>1013</v>
      </c>
      <c r="D1535" t="s">
        <v>964</v>
      </c>
      <c r="E1535" t="s">
        <v>1014</v>
      </c>
      <c r="F1535" s="86">
        <v>11808.5670542675</v>
      </c>
    </row>
    <row r="1536" spans="1:6">
      <c r="A1536">
        <v>2021</v>
      </c>
      <c r="B1536" t="s">
        <v>1068</v>
      </c>
      <c r="C1536" t="s">
        <v>1013</v>
      </c>
      <c r="D1536" t="s">
        <v>964</v>
      </c>
      <c r="E1536" t="s">
        <v>1014</v>
      </c>
      <c r="F1536" s="86">
        <v>11291.189580877201</v>
      </c>
    </row>
    <row r="1537" spans="1:6">
      <c r="A1537">
        <v>2022</v>
      </c>
      <c r="B1537" t="s">
        <v>1068</v>
      </c>
      <c r="C1537" t="s">
        <v>1013</v>
      </c>
      <c r="D1537" t="s">
        <v>964</v>
      </c>
      <c r="E1537" t="s">
        <v>1014</v>
      </c>
      <c r="F1537" s="86">
        <v>10759.976898822</v>
      </c>
    </row>
    <row r="1538" spans="1:6">
      <c r="A1538">
        <v>2023</v>
      </c>
      <c r="B1538" t="s">
        <v>1068</v>
      </c>
      <c r="C1538" t="s">
        <v>1013</v>
      </c>
      <c r="D1538" t="s">
        <v>964</v>
      </c>
      <c r="E1538" t="s">
        <v>1014</v>
      </c>
      <c r="F1538" s="86">
        <v>10222.929635111401</v>
      </c>
    </row>
    <row r="1539" spans="1:6">
      <c r="A1539">
        <v>2024</v>
      </c>
      <c r="B1539" t="s">
        <v>1068</v>
      </c>
      <c r="C1539" t="s">
        <v>1013</v>
      </c>
      <c r="D1539" t="s">
        <v>964</v>
      </c>
      <c r="E1539" t="s">
        <v>1014</v>
      </c>
      <c r="F1539" s="86">
        <v>9696.1383122445495</v>
      </c>
    </row>
    <row r="1540" spans="1:6">
      <c r="A1540">
        <v>2025</v>
      </c>
      <c r="B1540" t="s">
        <v>1068</v>
      </c>
      <c r="C1540" t="s">
        <v>1013</v>
      </c>
      <c r="D1540" t="s">
        <v>964</v>
      </c>
      <c r="E1540" t="s">
        <v>1014</v>
      </c>
      <c r="F1540" s="86">
        <v>9192.3264532609101</v>
      </c>
    </row>
    <row r="1541" spans="1:6">
      <c r="A1541">
        <v>2026</v>
      </c>
      <c r="B1541" t="s">
        <v>1068</v>
      </c>
      <c r="C1541" t="s">
        <v>1013</v>
      </c>
      <c r="D1541" t="s">
        <v>964</v>
      </c>
      <c r="E1541" t="s">
        <v>1014</v>
      </c>
      <c r="F1541" s="86">
        <v>8724.5871861879496</v>
      </c>
    </row>
    <row r="1542" spans="1:6">
      <c r="A1542">
        <v>2027</v>
      </c>
      <c r="B1542" t="s">
        <v>1068</v>
      </c>
      <c r="C1542" t="s">
        <v>1013</v>
      </c>
      <c r="D1542" t="s">
        <v>964</v>
      </c>
      <c r="E1542" t="s">
        <v>1014</v>
      </c>
      <c r="F1542" s="86">
        <v>8301.2496630023707</v>
      </c>
    </row>
    <row r="1543" spans="1:6">
      <c r="A1543">
        <v>2028</v>
      </c>
      <c r="B1543" t="s">
        <v>1068</v>
      </c>
      <c r="C1543" t="s">
        <v>1013</v>
      </c>
      <c r="D1543" t="s">
        <v>964</v>
      </c>
      <c r="E1543" t="s">
        <v>1014</v>
      </c>
      <c r="F1543" s="86">
        <v>7932.3661285998696</v>
      </c>
    </row>
    <row r="1544" spans="1:6">
      <c r="A1544">
        <v>2029</v>
      </c>
      <c r="B1544" t="s">
        <v>1068</v>
      </c>
      <c r="C1544" t="s">
        <v>1013</v>
      </c>
      <c r="D1544" t="s">
        <v>964</v>
      </c>
      <c r="E1544" t="s">
        <v>1014</v>
      </c>
      <c r="F1544" s="86">
        <v>7630.1168293618102</v>
      </c>
    </row>
    <row r="1545" spans="1:6">
      <c r="A1545">
        <v>2030</v>
      </c>
      <c r="B1545" t="s">
        <v>1068</v>
      </c>
      <c r="C1545" t="s">
        <v>1013</v>
      </c>
      <c r="D1545" t="s">
        <v>964</v>
      </c>
      <c r="E1545" t="s">
        <v>1014</v>
      </c>
      <c r="F1545" s="86">
        <v>7378.9131628035302</v>
      </c>
    </row>
    <row r="1546" spans="1:6">
      <c r="A1546">
        <v>2031</v>
      </c>
      <c r="B1546" t="s">
        <v>1068</v>
      </c>
      <c r="C1546" t="s">
        <v>1013</v>
      </c>
      <c r="D1546" t="s">
        <v>964</v>
      </c>
      <c r="E1546" t="s">
        <v>1014</v>
      </c>
      <c r="F1546" s="86">
        <v>7181.0465249150802</v>
      </c>
    </row>
    <row r="1547" spans="1:6">
      <c r="A1547">
        <v>2032</v>
      </c>
      <c r="B1547" t="s">
        <v>1068</v>
      </c>
      <c r="C1547" t="s">
        <v>1013</v>
      </c>
      <c r="D1547" t="s">
        <v>964</v>
      </c>
      <c r="E1547" t="s">
        <v>1014</v>
      </c>
      <c r="F1547" s="86">
        <v>7029.0816339429603</v>
      </c>
    </row>
    <row r="1548" spans="1:6">
      <c r="A1548">
        <v>2033</v>
      </c>
      <c r="B1548" t="s">
        <v>1068</v>
      </c>
      <c r="C1548" t="s">
        <v>1013</v>
      </c>
      <c r="D1548" t="s">
        <v>964</v>
      </c>
      <c r="E1548" t="s">
        <v>1014</v>
      </c>
      <c r="F1548" s="86">
        <v>6910.3607736907297</v>
      </c>
    </row>
    <row r="1549" spans="1:6">
      <c r="A1549">
        <v>2034</v>
      </c>
      <c r="B1549" t="s">
        <v>1068</v>
      </c>
      <c r="C1549" t="s">
        <v>1013</v>
      </c>
      <c r="D1549" t="s">
        <v>964</v>
      </c>
      <c r="E1549" t="s">
        <v>1014</v>
      </c>
      <c r="F1549" s="86">
        <v>6815.6190775472896</v>
      </c>
    </row>
    <row r="1550" spans="1:6">
      <c r="A1550">
        <v>2035</v>
      </c>
      <c r="B1550" t="s">
        <v>1068</v>
      </c>
      <c r="C1550" t="s">
        <v>1013</v>
      </c>
      <c r="D1550" t="s">
        <v>964</v>
      </c>
      <c r="E1550" t="s">
        <v>1014</v>
      </c>
      <c r="F1550" s="86">
        <v>6731.3339589624602</v>
      </c>
    </row>
    <row r="1551" spans="1:6">
      <c r="A1551">
        <v>2036</v>
      </c>
      <c r="B1551" t="s">
        <v>1068</v>
      </c>
      <c r="C1551" t="s">
        <v>1013</v>
      </c>
      <c r="D1551" t="s">
        <v>964</v>
      </c>
      <c r="E1551" t="s">
        <v>1014</v>
      </c>
      <c r="F1551" s="86">
        <v>6650.6311486278601</v>
      </c>
    </row>
    <row r="1552" spans="1:6">
      <c r="A1552">
        <v>2037</v>
      </c>
      <c r="B1552" t="s">
        <v>1068</v>
      </c>
      <c r="C1552" t="s">
        <v>1013</v>
      </c>
      <c r="D1552" t="s">
        <v>964</v>
      </c>
      <c r="E1552" t="s">
        <v>1014</v>
      </c>
      <c r="F1552" s="86">
        <v>6581.1673391193799</v>
      </c>
    </row>
    <row r="1553" spans="1:6">
      <c r="A1553">
        <v>2038</v>
      </c>
      <c r="B1553" t="s">
        <v>1068</v>
      </c>
      <c r="C1553" t="s">
        <v>1013</v>
      </c>
      <c r="D1553" t="s">
        <v>964</v>
      </c>
      <c r="E1553" t="s">
        <v>1014</v>
      </c>
      <c r="F1553" s="86">
        <v>6510.4245478314497</v>
      </c>
    </row>
    <row r="1554" spans="1:6">
      <c r="A1554">
        <v>2039</v>
      </c>
      <c r="B1554" t="s">
        <v>1068</v>
      </c>
      <c r="C1554" t="s">
        <v>1013</v>
      </c>
      <c r="D1554" t="s">
        <v>964</v>
      </c>
      <c r="E1554" t="s">
        <v>1014</v>
      </c>
      <c r="F1554" s="86">
        <v>6442.2737467807801</v>
      </c>
    </row>
    <row r="1555" spans="1:6">
      <c r="A1555">
        <v>2040</v>
      </c>
      <c r="B1555" t="s">
        <v>1068</v>
      </c>
      <c r="C1555" t="s">
        <v>1013</v>
      </c>
      <c r="D1555" t="s">
        <v>964</v>
      </c>
      <c r="E1555" t="s">
        <v>1014</v>
      </c>
      <c r="F1555" s="86">
        <v>6373.5448946730503</v>
      </c>
    </row>
    <row r="1556" spans="1:6">
      <c r="A1556">
        <v>2041</v>
      </c>
      <c r="B1556" t="s">
        <v>1068</v>
      </c>
      <c r="C1556" t="s">
        <v>1013</v>
      </c>
      <c r="D1556" t="s">
        <v>964</v>
      </c>
      <c r="E1556" t="s">
        <v>1014</v>
      </c>
      <c r="F1556" s="86">
        <v>6299.9931806402301</v>
      </c>
    </row>
    <row r="1557" spans="1:6">
      <c r="A1557">
        <v>2042</v>
      </c>
      <c r="B1557" t="s">
        <v>1068</v>
      </c>
      <c r="C1557" t="s">
        <v>1013</v>
      </c>
      <c r="D1557" t="s">
        <v>964</v>
      </c>
      <c r="E1557" t="s">
        <v>1014</v>
      </c>
      <c r="F1557" s="86">
        <v>6223.2192481342399</v>
      </c>
    </row>
    <row r="1558" spans="1:6">
      <c r="A1558">
        <v>2043</v>
      </c>
      <c r="B1558" t="s">
        <v>1068</v>
      </c>
      <c r="C1558" t="s">
        <v>1013</v>
      </c>
      <c r="D1558" t="s">
        <v>964</v>
      </c>
      <c r="E1558" t="s">
        <v>1014</v>
      </c>
      <c r="F1558" s="86">
        <v>6147.6942419177403</v>
      </c>
    </row>
    <row r="1559" spans="1:6">
      <c r="A1559">
        <v>2044</v>
      </c>
      <c r="B1559" t="s">
        <v>1068</v>
      </c>
      <c r="C1559" t="s">
        <v>1013</v>
      </c>
      <c r="D1559" t="s">
        <v>964</v>
      </c>
      <c r="E1559" t="s">
        <v>1014</v>
      </c>
      <c r="F1559" s="86">
        <v>6069.6868310312102</v>
      </c>
    </row>
    <row r="1560" spans="1:6">
      <c r="A1560">
        <v>2045</v>
      </c>
      <c r="B1560" t="s">
        <v>1068</v>
      </c>
      <c r="C1560" t="s">
        <v>1013</v>
      </c>
      <c r="D1560" t="s">
        <v>964</v>
      </c>
      <c r="E1560" t="s">
        <v>1014</v>
      </c>
      <c r="F1560" s="86">
        <v>5991.6309646420405</v>
      </c>
    </row>
    <row r="1561" spans="1:6">
      <c r="A1561">
        <v>2046</v>
      </c>
      <c r="B1561" t="s">
        <v>1068</v>
      </c>
      <c r="C1561" t="s">
        <v>1013</v>
      </c>
      <c r="D1561" t="s">
        <v>964</v>
      </c>
      <c r="E1561" t="s">
        <v>1014</v>
      </c>
      <c r="F1561" s="86">
        <v>5903.6034692698304</v>
      </c>
    </row>
    <row r="1562" spans="1:6">
      <c r="A1562">
        <v>2047</v>
      </c>
      <c r="B1562" t="s">
        <v>1068</v>
      </c>
      <c r="C1562" t="s">
        <v>1013</v>
      </c>
      <c r="D1562" t="s">
        <v>964</v>
      </c>
      <c r="E1562" t="s">
        <v>1014</v>
      </c>
      <c r="F1562" s="86">
        <v>5817.2653728002597</v>
      </c>
    </row>
    <row r="1563" spans="1:6">
      <c r="A1563">
        <v>2048</v>
      </c>
      <c r="B1563" t="s">
        <v>1068</v>
      </c>
      <c r="C1563" t="s">
        <v>1013</v>
      </c>
      <c r="D1563" t="s">
        <v>964</v>
      </c>
      <c r="E1563" t="s">
        <v>1014</v>
      </c>
      <c r="F1563" s="86">
        <v>5731.9636055573801</v>
      </c>
    </row>
    <row r="1564" spans="1:6">
      <c r="A1564">
        <v>2049</v>
      </c>
      <c r="B1564" t="s">
        <v>1068</v>
      </c>
      <c r="C1564" t="s">
        <v>1013</v>
      </c>
      <c r="D1564" t="s">
        <v>964</v>
      </c>
      <c r="E1564" t="s">
        <v>1014</v>
      </c>
      <c r="F1564" s="86">
        <v>5645.7212860073996</v>
      </c>
    </row>
    <row r="1565" spans="1:6">
      <c r="A1565">
        <v>2050</v>
      </c>
      <c r="B1565" t="s">
        <v>1068</v>
      </c>
      <c r="C1565" t="s">
        <v>1013</v>
      </c>
      <c r="D1565" t="s">
        <v>964</v>
      </c>
      <c r="E1565" t="s">
        <v>1014</v>
      </c>
      <c r="F1565" s="86">
        <v>5559.2846780077598</v>
      </c>
    </row>
    <row r="1566" spans="1:6">
      <c r="A1566">
        <v>2017</v>
      </c>
      <c r="B1566" t="s">
        <v>1069</v>
      </c>
      <c r="C1566" t="s">
        <v>1013</v>
      </c>
      <c r="D1566" t="s">
        <v>964</v>
      </c>
      <c r="E1566" t="s">
        <v>1014</v>
      </c>
      <c r="F1566" s="86">
        <v>300252.31144922599</v>
      </c>
    </row>
    <row r="1567" spans="1:6">
      <c r="A1567">
        <v>2018</v>
      </c>
      <c r="B1567" t="s">
        <v>1069</v>
      </c>
      <c r="C1567" t="s">
        <v>1013</v>
      </c>
      <c r="D1567" t="s">
        <v>964</v>
      </c>
      <c r="E1567" t="s">
        <v>1014</v>
      </c>
      <c r="F1567" s="86">
        <v>289757.28926227702</v>
      </c>
    </row>
    <row r="1568" spans="1:6">
      <c r="A1568">
        <v>2019</v>
      </c>
      <c r="B1568" t="s">
        <v>1069</v>
      </c>
      <c r="C1568" t="s">
        <v>1013</v>
      </c>
      <c r="D1568" t="s">
        <v>964</v>
      </c>
      <c r="E1568" t="s">
        <v>1014</v>
      </c>
      <c r="F1568" s="86">
        <v>279066.54184686398</v>
      </c>
    </row>
    <row r="1569" spans="1:6">
      <c r="A1569">
        <v>2020</v>
      </c>
      <c r="B1569" t="s">
        <v>1069</v>
      </c>
      <c r="C1569" t="s">
        <v>1013</v>
      </c>
      <c r="D1569" t="s">
        <v>964</v>
      </c>
      <c r="E1569" t="s">
        <v>1014</v>
      </c>
      <c r="F1569" s="86">
        <v>268125.86039083701</v>
      </c>
    </row>
    <row r="1570" spans="1:6">
      <c r="A1570">
        <v>2021</v>
      </c>
      <c r="B1570" t="s">
        <v>1069</v>
      </c>
      <c r="C1570" t="s">
        <v>1013</v>
      </c>
      <c r="D1570" t="s">
        <v>964</v>
      </c>
      <c r="E1570" t="s">
        <v>1014</v>
      </c>
      <c r="F1570" s="86">
        <v>257034.83753841801</v>
      </c>
    </row>
    <row r="1571" spans="1:6">
      <c r="A1571">
        <v>2022</v>
      </c>
      <c r="B1571" t="s">
        <v>1069</v>
      </c>
      <c r="C1571" t="s">
        <v>1013</v>
      </c>
      <c r="D1571" t="s">
        <v>964</v>
      </c>
      <c r="E1571" t="s">
        <v>1014</v>
      </c>
      <c r="F1571" s="86">
        <v>245821.966577146</v>
      </c>
    </row>
    <row r="1572" spans="1:6">
      <c r="A1572">
        <v>2023</v>
      </c>
      <c r="B1572" t="s">
        <v>1069</v>
      </c>
      <c r="C1572" t="s">
        <v>1013</v>
      </c>
      <c r="D1572" t="s">
        <v>964</v>
      </c>
      <c r="E1572" t="s">
        <v>1014</v>
      </c>
      <c r="F1572" s="86">
        <v>234547.234003761</v>
      </c>
    </row>
    <row r="1573" spans="1:6">
      <c r="A1573">
        <v>2024</v>
      </c>
      <c r="B1573" t="s">
        <v>1069</v>
      </c>
      <c r="C1573" t="s">
        <v>1013</v>
      </c>
      <c r="D1573" t="s">
        <v>964</v>
      </c>
      <c r="E1573" t="s">
        <v>1014</v>
      </c>
      <c r="F1573" s="86">
        <v>223413.88602985401</v>
      </c>
    </row>
    <row r="1574" spans="1:6">
      <c r="A1574">
        <v>2025</v>
      </c>
      <c r="B1574" t="s">
        <v>1069</v>
      </c>
      <c r="C1574" t="s">
        <v>1013</v>
      </c>
      <c r="D1574" t="s">
        <v>964</v>
      </c>
      <c r="E1574" t="s">
        <v>1014</v>
      </c>
      <c r="F1574" s="86">
        <v>212683.41550057099</v>
      </c>
    </row>
    <row r="1575" spans="1:6">
      <c r="A1575">
        <v>2026</v>
      </c>
      <c r="B1575" t="s">
        <v>1069</v>
      </c>
      <c r="C1575" t="s">
        <v>1013</v>
      </c>
      <c r="D1575" t="s">
        <v>964</v>
      </c>
      <c r="E1575" t="s">
        <v>1014</v>
      </c>
      <c r="F1575" s="86">
        <v>202667.659520371</v>
      </c>
    </row>
    <row r="1576" spans="1:6">
      <c r="A1576">
        <v>2027</v>
      </c>
      <c r="B1576" t="s">
        <v>1069</v>
      </c>
      <c r="C1576" t="s">
        <v>1013</v>
      </c>
      <c r="D1576" t="s">
        <v>964</v>
      </c>
      <c r="E1576" t="s">
        <v>1014</v>
      </c>
      <c r="F1576" s="86">
        <v>193657.558084191</v>
      </c>
    </row>
    <row r="1577" spans="1:6">
      <c r="A1577">
        <v>2028</v>
      </c>
      <c r="B1577" t="s">
        <v>1069</v>
      </c>
      <c r="C1577" t="s">
        <v>1013</v>
      </c>
      <c r="D1577" t="s">
        <v>964</v>
      </c>
      <c r="E1577" t="s">
        <v>1014</v>
      </c>
      <c r="F1577" s="86">
        <v>185915.112151576</v>
      </c>
    </row>
    <row r="1578" spans="1:6">
      <c r="A1578">
        <v>2029</v>
      </c>
      <c r="B1578" t="s">
        <v>1069</v>
      </c>
      <c r="C1578" t="s">
        <v>1013</v>
      </c>
      <c r="D1578" t="s">
        <v>964</v>
      </c>
      <c r="E1578" t="s">
        <v>1014</v>
      </c>
      <c r="F1578" s="86">
        <v>179513.92412998001</v>
      </c>
    </row>
    <row r="1579" spans="1:6">
      <c r="A1579">
        <v>2030</v>
      </c>
      <c r="B1579" t="s">
        <v>1069</v>
      </c>
      <c r="C1579" t="s">
        <v>1013</v>
      </c>
      <c r="D1579" t="s">
        <v>964</v>
      </c>
      <c r="E1579" t="s">
        <v>1014</v>
      </c>
      <c r="F1579" s="86">
        <v>174468.20297105299</v>
      </c>
    </row>
    <row r="1580" spans="1:6">
      <c r="A1580">
        <v>2031</v>
      </c>
      <c r="B1580" t="s">
        <v>1069</v>
      </c>
      <c r="C1580" t="s">
        <v>1013</v>
      </c>
      <c r="D1580" t="s">
        <v>964</v>
      </c>
      <c r="E1580" t="s">
        <v>1014</v>
      </c>
      <c r="F1580" s="86">
        <v>170674.17594773899</v>
      </c>
    </row>
    <row r="1581" spans="1:6">
      <c r="A1581">
        <v>2032</v>
      </c>
      <c r="B1581" t="s">
        <v>1069</v>
      </c>
      <c r="C1581" t="s">
        <v>1013</v>
      </c>
      <c r="D1581" t="s">
        <v>964</v>
      </c>
      <c r="E1581" t="s">
        <v>1014</v>
      </c>
      <c r="F1581" s="86">
        <v>167897.46387590401</v>
      </c>
    </row>
    <row r="1582" spans="1:6">
      <c r="A1582">
        <v>2033</v>
      </c>
      <c r="B1582" t="s">
        <v>1069</v>
      </c>
      <c r="C1582" t="s">
        <v>1013</v>
      </c>
      <c r="D1582" t="s">
        <v>964</v>
      </c>
      <c r="E1582" t="s">
        <v>1014</v>
      </c>
      <c r="F1582" s="86">
        <v>165928.09445012599</v>
      </c>
    </row>
    <row r="1583" spans="1:6">
      <c r="A1583">
        <v>2034</v>
      </c>
      <c r="B1583" t="s">
        <v>1069</v>
      </c>
      <c r="C1583" t="s">
        <v>1013</v>
      </c>
      <c r="D1583" t="s">
        <v>964</v>
      </c>
      <c r="E1583" t="s">
        <v>1014</v>
      </c>
      <c r="F1583" s="86">
        <v>164494.510779159</v>
      </c>
    </row>
    <row r="1584" spans="1:6">
      <c r="A1584">
        <v>2035</v>
      </c>
      <c r="B1584" t="s">
        <v>1069</v>
      </c>
      <c r="C1584" t="s">
        <v>1013</v>
      </c>
      <c r="D1584" t="s">
        <v>964</v>
      </c>
      <c r="E1584" t="s">
        <v>1014</v>
      </c>
      <c r="F1584" s="86">
        <v>163370.17388497299</v>
      </c>
    </row>
    <row r="1585" spans="1:6">
      <c r="A1585">
        <v>2036</v>
      </c>
      <c r="B1585" t="s">
        <v>1069</v>
      </c>
      <c r="C1585" t="s">
        <v>1013</v>
      </c>
      <c r="D1585" t="s">
        <v>964</v>
      </c>
      <c r="E1585" t="s">
        <v>1014</v>
      </c>
      <c r="F1585" s="86">
        <v>162357.39180578399</v>
      </c>
    </row>
    <row r="1586" spans="1:6">
      <c r="A1586">
        <v>2037</v>
      </c>
      <c r="B1586" t="s">
        <v>1069</v>
      </c>
      <c r="C1586" t="s">
        <v>1013</v>
      </c>
      <c r="D1586" t="s">
        <v>964</v>
      </c>
      <c r="E1586" t="s">
        <v>1014</v>
      </c>
      <c r="F1586" s="86">
        <v>161408.936828292</v>
      </c>
    </row>
    <row r="1587" spans="1:6">
      <c r="A1587">
        <v>2038</v>
      </c>
      <c r="B1587" t="s">
        <v>1069</v>
      </c>
      <c r="C1587" t="s">
        <v>1013</v>
      </c>
      <c r="D1587" t="s">
        <v>964</v>
      </c>
      <c r="E1587" t="s">
        <v>1014</v>
      </c>
      <c r="F1587" s="86">
        <v>160472.76637335599</v>
      </c>
    </row>
    <row r="1588" spans="1:6">
      <c r="A1588">
        <v>2039</v>
      </c>
      <c r="B1588" t="s">
        <v>1069</v>
      </c>
      <c r="C1588" t="s">
        <v>1013</v>
      </c>
      <c r="D1588" t="s">
        <v>964</v>
      </c>
      <c r="E1588" t="s">
        <v>1014</v>
      </c>
      <c r="F1588" s="86">
        <v>159541.113688924</v>
      </c>
    </row>
    <row r="1589" spans="1:6">
      <c r="A1589">
        <v>2040</v>
      </c>
      <c r="B1589" t="s">
        <v>1069</v>
      </c>
      <c r="C1589" t="s">
        <v>1013</v>
      </c>
      <c r="D1589" t="s">
        <v>964</v>
      </c>
      <c r="E1589" t="s">
        <v>1014</v>
      </c>
      <c r="F1589" s="86">
        <v>158574.782867912</v>
      </c>
    </row>
    <row r="1590" spans="1:6">
      <c r="A1590">
        <v>2041</v>
      </c>
      <c r="B1590" t="s">
        <v>1069</v>
      </c>
      <c r="C1590" t="s">
        <v>1013</v>
      </c>
      <c r="D1590" t="s">
        <v>964</v>
      </c>
      <c r="E1590" t="s">
        <v>1014</v>
      </c>
      <c r="F1590" s="86">
        <v>157551.11741719401</v>
      </c>
    </row>
    <row r="1591" spans="1:6">
      <c r="A1591">
        <v>2042</v>
      </c>
      <c r="B1591" t="s">
        <v>1069</v>
      </c>
      <c r="C1591" t="s">
        <v>1013</v>
      </c>
      <c r="D1591" t="s">
        <v>964</v>
      </c>
      <c r="E1591" t="s">
        <v>1014</v>
      </c>
      <c r="F1591" s="86">
        <v>156461.065660928</v>
      </c>
    </row>
    <row r="1592" spans="1:6">
      <c r="A1592">
        <v>2043</v>
      </c>
      <c r="B1592" t="s">
        <v>1069</v>
      </c>
      <c r="C1592" t="s">
        <v>1013</v>
      </c>
      <c r="D1592" t="s">
        <v>964</v>
      </c>
      <c r="E1592" t="s">
        <v>1014</v>
      </c>
      <c r="F1592" s="86">
        <v>155325.45780642299</v>
      </c>
    </row>
    <row r="1593" spans="1:6">
      <c r="A1593">
        <v>2044</v>
      </c>
      <c r="B1593" t="s">
        <v>1069</v>
      </c>
      <c r="C1593" t="s">
        <v>1013</v>
      </c>
      <c r="D1593" t="s">
        <v>964</v>
      </c>
      <c r="E1593" t="s">
        <v>1014</v>
      </c>
      <c r="F1593" s="86">
        <v>154123.87531980599</v>
      </c>
    </row>
    <row r="1594" spans="1:6">
      <c r="A1594">
        <v>2045</v>
      </c>
      <c r="B1594" t="s">
        <v>1069</v>
      </c>
      <c r="C1594" t="s">
        <v>1013</v>
      </c>
      <c r="D1594" t="s">
        <v>964</v>
      </c>
      <c r="E1594" t="s">
        <v>1014</v>
      </c>
      <c r="F1594" s="86">
        <v>152897.02085889701</v>
      </c>
    </row>
    <row r="1595" spans="1:6">
      <c r="A1595">
        <v>2046</v>
      </c>
      <c r="B1595" t="s">
        <v>1069</v>
      </c>
      <c r="C1595" t="s">
        <v>1013</v>
      </c>
      <c r="D1595" t="s">
        <v>964</v>
      </c>
      <c r="E1595" t="s">
        <v>1014</v>
      </c>
      <c r="F1595" s="86">
        <v>151627.625078349</v>
      </c>
    </row>
    <row r="1596" spans="1:6">
      <c r="A1596">
        <v>2047</v>
      </c>
      <c r="B1596" t="s">
        <v>1069</v>
      </c>
      <c r="C1596" t="s">
        <v>1013</v>
      </c>
      <c r="D1596" t="s">
        <v>964</v>
      </c>
      <c r="E1596" t="s">
        <v>1014</v>
      </c>
      <c r="F1596" s="86">
        <v>150291.188485419</v>
      </c>
    </row>
    <row r="1597" spans="1:6">
      <c r="A1597">
        <v>2048</v>
      </c>
      <c r="B1597" t="s">
        <v>1069</v>
      </c>
      <c r="C1597" t="s">
        <v>1013</v>
      </c>
      <c r="D1597" t="s">
        <v>964</v>
      </c>
      <c r="E1597" t="s">
        <v>1014</v>
      </c>
      <c r="F1597" s="86">
        <v>148905.39956662699</v>
      </c>
    </row>
    <row r="1598" spans="1:6">
      <c r="A1598">
        <v>2049</v>
      </c>
      <c r="B1598" t="s">
        <v>1069</v>
      </c>
      <c r="C1598" t="s">
        <v>1013</v>
      </c>
      <c r="D1598" t="s">
        <v>964</v>
      </c>
      <c r="E1598" t="s">
        <v>1014</v>
      </c>
      <c r="F1598" s="86">
        <v>147474.52553673301</v>
      </c>
    </row>
    <row r="1599" spans="1:6">
      <c r="A1599">
        <v>2050</v>
      </c>
      <c r="B1599" t="s">
        <v>1069</v>
      </c>
      <c r="C1599" t="s">
        <v>1013</v>
      </c>
      <c r="D1599" t="s">
        <v>964</v>
      </c>
      <c r="E1599" t="s">
        <v>1014</v>
      </c>
      <c r="F1599" s="86">
        <v>145994.316327679</v>
      </c>
    </row>
    <row r="1600" spans="1:6">
      <c r="A1600">
        <v>2017</v>
      </c>
      <c r="B1600" t="s">
        <v>1070</v>
      </c>
      <c r="C1600" t="s">
        <v>1013</v>
      </c>
      <c r="D1600" t="s">
        <v>964</v>
      </c>
      <c r="E1600" t="s">
        <v>1014</v>
      </c>
      <c r="F1600" s="86">
        <v>480.11959933517699</v>
      </c>
    </row>
    <row r="1601" spans="1:6">
      <c r="A1601">
        <v>2018</v>
      </c>
      <c r="B1601" t="s">
        <v>1070</v>
      </c>
      <c r="C1601" t="s">
        <v>1013</v>
      </c>
      <c r="D1601" t="s">
        <v>964</v>
      </c>
      <c r="E1601" t="s">
        <v>1014</v>
      </c>
      <c r="F1601" s="86">
        <v>460.56523703745302</v>
      </c>
    </row>
    <row r="1602" spans="1:6">
      <c r="A1602">
        <v>2019</v>
      </c>
      <c r="B1602" t="s">
        <v>1070</v>
      </c>
      <c r="C1602" t="s">
        <v>1013</v>
      </c>
      <c r="D1602" t="s">
        <v>964</v>
      </c>
      <c r="E1602" t="s">
        <v>1014</v>
      </c>
      <c r="F1602" s="86">
        <v>440.89558230077699</v>
      </c>
    </row>
    <row r="1603" spans="1:6">
      <c r="A1603">
        <v>2020</v>
      </c>
      <c r="B1603" t="s">
        <v>1070</v>
      </c>
      <c r="C1603" t="s">
        <v>1013</v>
      </c>
      <c r="D1603" t="s">
        <v>964</v>
      </c>
      <c r="E1603" t="s">
        <v>1014</v>
      </c>
      <c r="F1603" s="86">
        <v>421.36872380529002</v>
      </c>
    </row>
    <row r="1604" spans="1:6">
      <c r="A1604">
        <v>2021</v>
      </c>
      <c r="B1604" t="s">
        <v>1070</v>
      </c>
      <c r="C1604" t="s">
        <v>1013</v>
      </c>
      <c r="D1604" t="s">
        <v>964</v>
      </c>
      <c r="E1604" t="s">
        <v>1014</v>
      </c>
      <c r="F1604" s="86">
        <v>401.65360568279601</v>
      </c>
    </row>
    <row r="1605" spans="1:6">
      <c r="A1605">
        <v>2022</v>
      </c>
      <c r="B1605" t="s">
        <v>1070</v>
      </c>
      <c r="C1605" t="s">
        <v>1013</v>
      </c>
      <c r="D1605" t="s">
        <v>964</v>
      </c>
      <c r="E1605" t="s">
        <v>1014</v>
      </c>
      <c r="F1605" s="86">
        <v>381.85617125256601</v>
      </c>
    </row>
    <row r="1606" spans="1:6">
      <c r="A1606">
        <v>2023</v>
      </c>
      <c r="B1606" t="s">
        <v>1070</v>
      </c>
      <c r="C1606" t="s">
        <v>1013</v>
      </c>
      <c r="D1606" t="s">
        <v>964</v>
      </c>
      <c r="E1606" t="s">
        <v>1014</v>
      </c>
      <c r="F1606" s="86">
        <v>362.17033771032902</v>
      </c>
    </row>
    <row r="1607" spans="1:6">
      <c r="A1607">
        <v>2024</v>
      </c>
      <c r="B1607" t="s">
        <v>1070</v>
      </c>
      <c r="C1607" t="s">
        <v>1013</v>
      </c>
      <c r="D1607" t="s">
        <v>964</v>
      </c>
      <c r="E1607" t="s">
        <v>1014</v>
      </c>
      <c r="F1607" s="86">
        <v>342.83360418301697</v>
      </c>
    </row>
    <row r="1608" spans="1:6">
      <c r="A1608">
        <v>2025</v>
      </c>
      <c r="B1608" t="s">
        <v>1070</v>
      </c>
      <c r="C1608" t="s">
        <v>1013</v>
      </c>
      <c r="D1608" t="s">
        <v>964</v>
      </c>
      <c r="E1608" t="s">
        <v>1014</v>
      </c>
      <c r="F1608" s="86">
        <v>324.27965147847999</v>
      </c>
    </row>
    <row r="1609" spans="1:6">
      <c r="A1609">
        <v>2026</v>
      </c>
      <c r="B1609" t="s">
        <v>1070</v>
      </c>
      <c r="C1609" t="s">
        <v>1013</v>
      </c>
      <c r="D1609" t="s">
        <v>964</v>
      </c>
      <c r="E1609" t="s">
        <v>1014</v>
      </c>
      <c r="F1609" s="86">
        <v>306.952953969026</v>
      </c>
    </row>
    <row r="1610" spans="1:6">
      <c r="A1610">
        <v>2027</v>
      </c>
      <c r="B1610" t="s">
        <v>1070</v>
      </c>
      <c r="C1610" t="s">
        <v>1013</v>
      </c>
      <c r="D1610" t="s">
        <v>964</v>
      </c>
      <c r="E1610" t="s">
        <v>1014</v>
      </c>
      <c r="F1610" s="86">
        <v>291.26694133739801</v>
      </c>
    </row>
    <row r="1611" spans="1:6">
      <c r="A1611">
        <v>2028</v>
      </c>
      <c r="B1611" t="s">
        <v>1070</v>
      </c>
      <c r="C1611" t="s">
        <v>1013</v>
      </c>
      <c r="D1611" t="s">
        <v>964</v>
      </c>
      <c r="E1611" t="s">
        <v>1014</v>
      </c>
      <c r="F1611" s="86">
        <v>277.65315695204202</v>
      </c>
    </row>
    <row r="1612" spans="1:6">
      <c r="A1612">
        <v>2029</v>
      </c>
      <c r="B1612" t="s">
        <v>1070</v>
      </c>
      <c r="C1612" t="s">
        <v>1013</v>
      </c>
      <c r="D1612" t="s">
        <v>964</v>
      </c>
      <c r="E1612" t="s">
        <v>1014</v>
      </c>
      <c r="F1612" s="86">
        <v>266.31939163141101</v>
      </c>
    </row>
    <row r="1613" spans="1:6">
      <c r="A1613">
        <v>2030</v>
      </c>
      <c r="B1613" t="s">
        <v>1070</v>
      </c>
      <c r="C1613" t="s">
        <v>1013</v>
      </c>
      <c r="D1613" t="s">
        <v>964</v>
      </c>
      <c r="E1613" t="s">
        <v>1014</v>
      </c>
      <c r="F1613" s="86">
        <v>257.38362397485298</v>
      </c>
    </row>
    <row r="1614" spans="1:6">
      <c r="A1614">
        <v>2031</v>
      </c>
      <c r="B1614" t="s">
        <v>1070</v>
      </c>
      <c r="C1614" t="s">
        <v>1013</v>
      </c>
      <c r="D1614" t="s">
        <v>964</v>
      </c>
      <c r="E1614" t="s">
        <v>1014</v>
      </c>
      <c r="F1614" s="86">
        <v>250.676389198706</v>
      </c>
    </row>
    <row r="1615" spans="1:6">
      <c r="A1615">
        <v>2032</v>
      </c>
      <c r="B1615" t="s">
        <v>1070</v>
      </c>
      <c r="C1615" t="s">
        <v>1013</v>
      </c>
      <c r="D1615" t="s">
        <v>964</v>
      </c>
      <c r="E1615" t="s">
        <v>1014</v>
      </c>
      <c r="F1615" s="86">
        <v>245.916539332902</v>
      </c>
    </row>
    <row r="1616" spans="1:6">
      <c r="A1616">
        <v>2033</v>
      </c>
      <c r="B1616" t="s">
        <v>1070</v>
      </c>
      <c r="C1616" t="s">
        <v>1013</v>
      </c>
      <c r="D1616" t="s">
        <v>964</v>
      </c>
      <c r="E1616" t="s">
        <v>1014</v>
      </c>
      <c r="F1616" s="86">
        <v>242.622541100788</v>
      </c>
    </row>
    <row r="1617" spans="1:6">
      <c r="A1617">
        <v>2034</v>
      </c>
      <c r="B1617" t="s">
        <v>1070</v>
      </c>
      <c r="C1617" t="s">
        <v>1013</v>
      </c>
      <c r="D1617" t="s">
        <v>964</v>
      </c>
      <c r="E1617" t="s">
        <v>1014</v>
      </c>
      <c r="F1617" s="86">
        <v>240.31827167457101</v>
      </c>
    </row>
    <row r="1618" spans="1:6">
      <c r="A1618">
        <v>2035</v>
      </c>
      <c r="B1618" t="s">
        <v>1070</v>
      </c>
      <c r="C1618" t="s">
        <v>1013</v>
      </c>
      <c r="D1618" t="s">
        <v>964</v>
      </c>
      <c r="E1618" t="s">
        <v>1014</v>
      </c>
      <c r="F1618" s="86">
        <v>238.56708156463401</v>
      </c>
    </row>
    <row r="1619" spans="1:6">
      <c r="A1619">
        <v>2036</v>
      </c>
      <c r="B1619" t="s">
        <v>1070</v>
      </c>
      <c r="C1619" t="s">
        <v>1013</v>
      </c>
      <c r="D1619" t="s">
        <v>964</v>
      </c>
      <c r="E1619" t="s">
        <v>1014</v>
      </c>
      <c r="F1619" s="86">
        <v>237.06275685726001</v>
      </c>
    </row>
    <row r="1620" spans="1:6">
      <c r="A1620">
        <v>2037</v>
      </c>
      <c r="B1620" t="s">
        <v>1070</v>
      </c>
      <c r="C1620" t="s">
        <v>1013</v>
      </c>
      <c r="D1620" t="s">
        <v>964</v>
      </c>
      <c r="E1620" t="s">
        <v>1014</v>
      </c>
      <c r="F1620" s="86">
        <v>235.64784765650799</v>
      </c>
    </row>
    <row r="1621" spans="1:6">
      <c r="A1621">
        <v>2038</v>
      </c>
      <c r="B1621" t="s">
        <v>1070</v>
      </c>
      <c r="C1621" t="s">
        <v>1013</v>
      </c>
      <c r="D1621" t="s">
        <v>964</v>
      </c>
      <c r="E1621" t="s">
        <v>1014</v>
      </c>
      <c r="F1621" s="86">
        <v>234.24183931485001</v>
      </c>
    </row>
    <row r="1622" spans="1:6">
      <c r="A1622">
        <v>2039</v>
      </c>
      <c r="B1622" t="s">
        <v>1070</v>
      </c>
      <c r="C1622" t="s">
        <v>1013</v>
      </c>
      <c r="D1622" t="s">
        <v>964</v>
      </c>
      <c r="E1622" t="s">
        <v>1014</v>
      </c>
      <c r="F1622" s="86">
        <v>232.809472892651</v>
      </c>
    </row>
    <row r="1623" spans="1:6">
      <c r="A1623">
        <v>2040</v>
      </c>
      <c r="B1623" t="s">
        <v>1070</v>
      </c>
      <c r="C1623" t="s">
        <v>1013</v>
      </c>
      <c r="D1623" t="s">
        <v>964</v>
      </c>
      <c r="E1623" t="s">
        <v>1014</v>
      </c>
      <c r="F1623" s="86">
        <v>231.32587605205001</v>
      </c>
    </row>
    <row r="1624" spans="1:6">
      <c r="A1624">
        <v>2041</v>
      </c>
      <c r="B1624" t="s">
        <v>1070</v>
      </c>
      <c r="C1624" t="s">
        <v>1013</v>
      </c>
      <c r="D1624" t="s">
        <v>964</v>
      </c>
      <c r="E1624" t="s">
        <v>1014</v>
      </c>
      <c r="F1624" s="86">
        <v>229.79395026883199</v>
      </c>
    </row>
    <row r="1625" spans="1:6">
      <c r="A1625">
        <v>2042</v>
      </c>
      <c r="B1625" t="s">
        <v>1070</v>
      </c>
      <c r="C1625" t="s">
        <v>1013</v>
      </c>
      <c r="D1625" t="s">
        <v>964</v>
      </c>
      <c r="E1625" t="s">
        <v>1014</v>
      </c>
      <c r="F1625" s="86">
        <v>228.22535704934401</v>
      </c>
    </row>
    <row r="1626" spans="1:6">
      <c r="A1626">
        <v>2043</v>
      </c>
      <c r="B1626" t="s">
        <v>1070</v>
      </c>
      <c r="C1626" t="s">
        <v>1013</v>
      </c>
      <c r="D1626" t="s">
        <v>964</v>
      </c>
      <c r="E1626" t="s">
        <v>1014</v>
      </c>
      <c r="F1626" s="86">
        <v>226.619568167024</v>
      </c>
    </row>
    <row r="1627" spans="1:6">
      <c r="A1627">
        <v>2044</v>
      </c>
      <c r="B1627" t="s">
        <v>1070</v>
      </c>
      <c r="C1627" t="s">
        <v>1013</v>
      </c>
      <c r="D1627" t="s">
        <v>964</v>
      </c>
      <c r="E1627" t="s">
        <v>1014</v>
      </c>
      <c r="F1627" s="86">
        <v>224.93859309432099</v>
      </c>
    </row>
    <row r="1628" spans="1:6">
      <c r="A1628">
        <v>2045</v>
      </c>
      <c r="B1628" t="s">
        <v>1070</v>
      </c>
      <c r="C1628" t="s">
        <v>1013</v>
      </c>
      <c r="D1628" t="s">
        <v>964</v>
      </c>
      <c r="E1628" t="s">
        <v>1014</v>
      </c>
      <c r="F1628" s="86">
        <v>223.235076932884</v>
      </c>
    </row>
    <row r="1629" spans="1:6">
      <c r="A1629">
        <v>2046</v>
      </c>
      <c r="B1629" t="s">
        <v>1070</v>
      </c>
      <c r="C1629" t="s">
        <v>1013</v>
      </c>
      <c r="D1629" t="s">
        <v>964</v>
      </c>
      <c r="E1629" t="s">
        <v>1014</v>
      </c>
      <c r="F1629" s="86">
        <v>221.44060530759</v>
      </c>
    </row>
    <row r="1630" spans="1:6">
      <c r="A1630">
        <v>2047</v>
      </c>
      <c r="B1630" t="s">
        <v>1070</v>
      </c>
      <c r="C1630" t="s">
        <v>1013</v>
      </c>
      <c r="D1630" t="s">
        <v>964</v>
      </c>
      <c r="E1630" t="s">
        <v>1014</v>
      </c>
      <c r="F1630" s="86">
        <v>219.64291613730299</v>
      </c>
    </row>
    <row r="1631" spans="1:6">
      <c r="A1631">
        <v>2048</v>
      </c>
      <c r="B1631" t="s">
        <v>1070</v>
      </c>
      <c r="C1631" t="s">
        <v>1013</v>
      </c>
      <c r="D1631" t="s">
        <v>964</v>
      </c>
      <c r="E1631" t="s">
        <v>1014</v>
      </c>
      <c r="F1631" s="86">
        <v>217.78945584809199</v>
      </c>
    </row>
    <row r="1632" spans="1:6">
      <c r="A1632">
        <v>2049</v>
      </c>
      <c r="B1632" t="s">
        <v>1070</v>
      </c>
      <c r="C1632" t="s">
        <v>1013</v>
      </c>
      <c r="D1632" t="s">
        <v>964</v>
      </c>
      <c r="E1632" t="s">
        <v>1014</v>
      </c>
      <c r="F1632" s="86">
        <v>215.902771572858</v>
      </c>
    </row>
    <row r="1633" spans="1:6">
      <c r="A1633">
        <v>2050</v>
      </c>
      <c r="B1633" t="s">
        <v>1070</v>
      </c>
      <c r="C1633" t="s">
        <v>1013</v>
      </c>
      <c r="D1633" t="s">
        <v>964</v>
      </c>
      <c r="E1633" t="s">
        <v>1014</v>
      </c>
      <c r="F1633" s="86">
        <v>213.96886509495101</v>
      </c>
    </row>
    <row r="1634" spans="1:6">
      <c r="A1634">
        <v>2017</v>
      </c>
      <c r="B1634" t="s">
        <v>1071</v>
      </c>
      <c r="C1634" t="s">
        <v>1013</v>
      </c>
      <c r="D1634" t="s">
        <v>964</v>
      </c>
      <c r="E1634" t="s">
        <v>1014</v>
      </c>
      <c r="F1634" s="86">
        <v>56076.645648291</v>
      </c>
    </row>
    <row r="1635" spans="1:6">
      <c r="A1635">
        <v>2018</v>
      </c>
      <c r="B1635" t="s">
        <v>1071</v>
      </c>
      <c r="C1635" t="s">
        <v>1013</v>
      </c>
      <c r="D1635" t="s">
        <v>964</v>
      </c>
      <c r="E1635" t="s">
        <v>1014</v>
      </c>
      <c r="F1635" s="86">
        <v>54116.5420360727</v>
      </c>
    </row>
    <row r="1636" spans="1:6">
      <c r="A1636">
        <v>2019</v>
      </c>
      <c r="B1636" t="s">
        <v>1071</v>
      </c>
      <c r="C1636" t="s">
        <v>1013</v>
      </c>
      <c r="D1636" t="s">
        <v>964</v>
      </c>
      <c r="E1636" t="s">
        <v>1014</v>
      </c>
      <c r="F1636" s="86">
        <v>52119.883786762803</v>
      </c>
    </row>
    <row r="1637" spans="1:6">
      <c r="A1637">
        <v>2020</v>
      </c>
      <c r="B1637" t="s">
        <v>1071</v>
      </c>
      <c r="C1637" t="s">
        <v>1013</v>
      </c>
      <c r="D1637" t="s">
        <v>964</v>
      </c>
      <c r="E1637" t="s">
        <v>1014</v>
      </c>
      <c r="F1637" s="86">
        <v>50076.546587461198</v>
      </c>
    </row>
    <row r="1638" spans="1:6">
      <c r="A1638">
        <v>2021</v>
      </c>
      <c r="B1638" t="s">
        <v>1071</v>
      </c>
      <c r="C1638" t="s">
        <v>1013</v>
      </c>
      <c r="D1638" t="s">
        <v>964</v>
      </c>
      <c r="E1638" t="s">
        <v>1014</v>
      </c>
      <c r="F1638" s="86">
        <v>48005.130865896201</v>
      </c>
    </row>
    <row r="1639" spans="1:6">
      <c r="A1639">
        <v>2022</v>
      </c>
      <c r="B1639" t="s">
        <v>1071</v>
      </c>
      <c r="C1639" t="s">
        <v>1013</v>
      </c>
      <c r="D1639" t="s">
        <v>964</v>
      </c>
      <c r="E1639" t="s">
        <v>1014</v>
      </c>
      <c r="F1639" s="86">
        <v>45910.958173068801</v>
      </c>
    </row>
    <row r="1640" spans="1:6">
      <c r="A1640">
        <v>2023</v>
      </c>
      <c r="B1640" t="s">
        <v>1071</v>
      </c>
      <c r="C1640" t="s">
        <v>1013</v>
      </c>
      <c r="D1640" t="s">
        <v>964</v>
      </c>
      <c r="E1640" t="s">
        <v>1014</v>
      </c>
      <c r="F1640" s="86">
        <v>43805.2318915781</v>
      </c>
    </row>
    <row r="1641" spans="1:6">
      <c r="A1641">
        <v>2024</v>
      </c>
      <c r="B1641" t="s">
        <v>1071</v>
      </c>
      <c r="C1641" t="s">
        <v>1013</v>
      </c>
      <c r="D1641" t="s">
        <v>964</v>
      </c>
      <c r="E1641" t="s">
        <v>1014</v>
      </c>
      <c r="F1641" s="86">
        <v>41725.911315498401</v>
      </c>
    </row>
    <row r="1642" spans="1:6">
      <c r="A1642">
        <v>2025</v>
      </c>
      <c r="B1642" t="s">
        <v>1071</v>
      </c>
      <c r="C1642" t="s">
        <v>1013</v>
      </c>
      <c r="D1642" t="s">
        <v>964</v>
      </c>
      <c r="E1642" t="s">
        <v>1014</v>
      </c>
      <c r="F1642" s="86">
        <v>39721.834175823104</v>
      </c>
    </row>
    <row r="1643" spans="1:6">
      <c r="A1643">
        <v>2026</v>
      </c>
      <c r="B1643" t="s">
        <v>1071</v>
      </c>
      <c r="C1643" t="s">
        <v>1013</v>
      </c>
      <c r="D1643" t="s">
        <v>964</v>
      </c>
      <c r="E1643" t="s">
        <v>1014</v>
      </c>
      <c r="F1643" s="86">
        <v>37851.240752943202</v>
      </c>
    </row>
    <row r="1644" spans="1:6">
      <c r="A1644">
        <v>2027</v>
      </c>
      <c r="B1644" t="s">
        <v>1071</v>
      </c>
      <c r="C1644" t="s">
        <v>1013</v>
      </c>
      <c r="D1644" t="s">
        <v>964</v>
      </c>
      <c r="E1644" t="s">
        <v>1014</v>
      </c>
      <c r="F1644" s="86">
        <v>36168.468477009301</v>
      </c>
    </row>
    <row r="1645" spans="1:6">
      <c r="A1645">
        <v>2028</v>
      </c>
      <c r="B1645" t="s">
        <v>1071</v>
      </c>
      <c r="C1645" t="s">
        <v>1013</v>
      </c>
      <c r="D1645" t="s">
        <v>964</v>
      </c>
      <c r="E1645" t="s">
        <v>1014</v>
      </c>
      <c r="F1645" s="86">
        <v>34722.449977039498</v>
      </c>
    </row>
    <row r="1646" spans="1:6">
      <c r="A1646">
        <v>2029</v>
      </c>
      <c r="B1646" t="s">
        <v>1071</v>
      </c>
      <c r="C1646" t="s">
        <v>1013</v>
      </c>
      <c r="D1646" t="s">
        <v>964</v>
      </c>
      <c r="E1646" t="s">
        <v>1014</v>
      </c>
      <c r="F1646" s="86">
        <v>33526.931612226203</v>
      </c>
    </row>
    <row r="1647" spans="1:6">
      <c r="A1647">
        <v>2030</v>
      </c>
      <c r="B1647" t="s">
        <v>1071</v>
      </c>
      <c r="C1647" t="s">
        <v>1013</v>
      </c>
      <c r="D1647" t="s">
        <v>964</v>
      </c>
      <c r="E1647" t="s">
        <v>1014</v>
      </c>
      <c r="F1647" s="86">
        <v>32584.567118499301</v>
      </c>
    </row>
    <row r="1648" spans="1:6">
      <c r="A1648">
        <v>2031</v>
      </c>
      <c r="B1648" t="s">
        <v>1071</v>
      </c>
      <c r="C1648" t="s">
        <v>1013</v>
      </c>
      <c r="D1648" t="s">
        <v>964</v>
      </c>
      <c r="E1648" t="s">
        <v>1014</v>
      </c>
      <c r="F1648" s="86">
        <v>31875.975374644</v>
      </c>
    </row>
    <row r="1649" spans="1:6">
      <c r="A1649">
        <v>2032</v>
      </c>
      <c r="B1649" t="s">
        <v>1071</v>
      </c>
      <c r="C1649" t="s">
        <v>1013</v>
      </c>
      <c r="D1649" t="s">
        <v>964</v>
      </c>
      <c r="E1649" t="s">
        <v>1014</v>
      </c>
      <c r="F1649" s="86">
        <v>31357.382534615201</v>
      </c>
    </row>
    <row r="1650" spans="1:6">
      <c r="A1650">
        <v>2033</v>
      </c>
      <c r="B1650" t="s">
        <v>1071</v>
      </c>
      <c r="C1650" t="s">
        <v>1013</v>
      </c>
      <c r="D1650" t="s">
        <v>964</v>
      </c>
      <c r="E1650" t="s">
        <v>1014</v>
      </c>
      <c r="F1650" s="86">
        <v>30989.573104916301</v>
      </c>
    </row>
    <row r="1651" spans="1:6">
      <c r="A1651">
        <v>2034</v>
      </c>
      <c r="B1651" t="s">
        <v>1071</v>
      </c>
      <c r="C1651" t="s">
        <v>1013</v>
      </c>
      <c r="D1651" t="s">
        <v>964</v>
      </c>
      <c r="E1651" t="s">
        <v>1014</v>
      </c>
      <c r="F1651" s="86">
        <v>30721.8297422225</v>
      </c>
    </row>
    <row r="1652" spans="1:6">
      <c r="A1652">
        <v>2035</v>
      </c>
      <c r="B1652" t="s">
        <v>1071</v>
      </c>
      <c r="C1652" t="s">
        <v>1013</v>
      </c>
      <c r="D1652" t="s">
        <v>964</v>
      </c>
      <c r="E1652" t="s">
        <v>1014</v>
      </c>
      <c r="F1652" s="86">
        <v>30511.8428771748</v>
      </c>
    </row>
    <row r="1653" spans="1:6">
      <c r="A1653">
        <v>2036</v>
      </c>
      <c r="B1653" t="s">
        <v>1071</v>
      </c>
      <c r="C1653" t="s">
        <v>1013</v>
      </c>
      <c r="D1653" t="s">
        <v>964</v>
      </c>
      <c r="E1653" t="s">
        <v>1014</v>
      </c>
      <c r="F1653" s="86">
        <v>30322.690555583999</v>
      </c>
    </row>
    <row r="1654" spans="1:6">
      <c r="A1654">
        <v>2037</v>
      </c>
      <c r="B1654" t="s">
        <v>1071</v>
      </c>
      <c r="C1654" t="s">
        <v>1013</v>
      </c>
      <c r="D1654" t="s">
        <v>964</v>
      </c>
      <c r="E1654" t="s">
        <v>1014</v>
      </c>
      <c r="F1654" s="86">
        <v>30145.5522900051</v>
      </c>
    </row>
    <row r="1655" spans="1:6">
      <c r="A1655">
        <v>2038</v>
      </c>
      <c r="B1655" t="s">
        <v>1071</v>
      </c>
      <c r="C1655" t="s">
        <v>1013</v>
      </c>
      <c r="D1655" t="s">
        <v>964</v>
      </c>
      <c r="E1655" t="s">
        <v>1014</v>
      </c>
      <c r="F1655" s="86">
        <v>29970.708344210099</v>
      </c>
    </row>
    <row r="1656" spans="1:6">
      <c r="A1656">
        <v>2039</v>
      </c>
      <c r="B1656" t="s">
        <v>1071</v>
      </c>
      <c r="C1656" t="s">
        <v>1013</v>
      </c>
      <c r="D1656" t="s">
        <v>964</v>
      </c>
      <c r="E1656" t="s">
        <v>1014</v>
      </c>
      <c r="F1656" s="86">
        <v>29796.708160164901</v>
      </c>
    </row>
    <row r="1657" spans="1:6">
      <c r="A1657">
        <v>2040</v>
      </c>
      <c r="B1657" t="s">
        <v>1071</v>
      </c>
      <c r="C1657" t="s">
        <v>1013</v>
      </c>
      <c r="D1657" t="s">
        <v>964</v>
      </c>
      <c r="E1657" t="s">
        <v>1014</v>
      </c>
      <c r="F1657" s="86">
        <v>29616.2313113194</v>
      </c>
    </row>
    <row r="1658" spans="1:6">
      <c r="A1658">
        <v>2041</v>
      </c>
      <c r="B1658" t="s">
        <v>1071</v>
      </c>
      <c r="C1658" t="s">
        <v>1013</v>
      </c>
      <c r="D1658" t="s">
        <v>964</v>
      </c>
      <c r="E1658" t="s">
        <v>1014</v>
      </c>
      <c r="F1658" s="86">
        <v>29425.0463560221</v>
      </c>
    </row>
    <row r="1659" spans="1:6">
      <c r="A1659">
        <v>2042</v>
      </c>
      <c r="B1659" t="s">
        <v>1071</v>
      </c>
      <c r="C1659" t="s">
        <v>1013</v>
      </c>
      <c r="D1659" t="s">
        <v>964</v>
      </c>
      <c r="E1659" t="s">
        <v>1014</v>
      </c>
      <c r="F1659" s="86">
        <v>29221.4627573502</v>
      </c>
    </row>
    <row r="1660" spans="1:6">
      <c r="A1660">
        <v>2043</v>
      </c>
      <c r="B1660" t="s">
        <v>1071</v>
      </c>
      <c r="C1660" t="s">
        <v>1013</v>
      </c>
      <c r="D1660" t="s">
        <v>964</v>
      </c>
      <c r="E1660" t="s">
        <v>1014</v>
      </c>
      <c r="F1660" s="86">
        <v>29009.370870546201</v>
      </c>
    </row>
    <row r="1661" spans="1:6">
      <c r="A1661">
        <v>2044</v>
      </c>
      <c r="B1661" t="s">
        <v>1071</v>
      </c>
      <c r="C1661" t="s">
        <v>1013</v>
      </c>
      <c r="D1661" t="s">
        <v>964</v>
      </c>
      <c r="E1661" t="s">
        <v>1014</v>
      </c>
      <c r="F1661" s="86">
        <v>28784.957226588002</v>
      </c>
    </row>
    <row r="1662" spans="1:6">
      <c r="A1662">
        <v>2045</v>
      </c>
      <c r="B1662" t="s">
        <v>1071</v>
      </c>
      <c r="C1662" t="s">
        <v>1013</v>
      </c>
      <c r="D1662" t="s">
        <v>964</v>
      </c>
      <c r="E1662" t="s">
        <v>1014</v>
      </c>
      <c r="F1662" s="86">
        <v>28555.823660440401</v>
      </c>
    </row>
    <row r="1663" spans="1:6">
      <c r="A1663">
        <v>2046</v>
      </c>
      <c r="B1663" t="s">
        <v>1071</v>
      </c>
      <c r="C1663" t="s">
        <v>1013</v>
      </c>
      <c r="D1663" t="s">
        <v>964</v>
      </c>
      <c r="E1663" t="s">
        <v>1014</v>
      </c>
      <c r="F1663" s="86">
        <v>28318.7448615141</v>
      </c>
    </row>
    <row r="1664" spans="1:6">
      <c r="A1664">
        <v>2047</v>
      </c>
      <c r="B1664" t="s">
        <v>1071</v>
      </c>
      <c r="C1664" t="s">
        <v>1013</v>
      </c>
      <c r="D1664" t="s">
        <v>964</v>
      </c>
      <c r="E1664" t="s">
        <v>1014</v>
      </c>
      <c r="F1664" s="86">
        <v>28069.145180194799</v>
      </c>
    </row>
    <row r="1665" spans="1:6">
      <c r="A1665">
        <v>2048</v>
      </c>
      <c r="B1665" t="s">
        <v>1071</v>
      </c>
      <c r="C1665" t="s">
        <v>1013</v>
      </c>
      <c r="D1665" t="s">
        <v>964</v>
      </c>
      <c r="E1665" t="s">
        <v>1014</v>
      </c>
      <c r="F1665" s="86">
        <v>27810.328208004299</v>
      </c>
    </row>
    <row r="1666" spans="1:6">
      <c r="A1666">
        <v>2049</v>
      </c>
      <c r="B1666" t="s">
        <v>1071</v>
      </c>
      <c r="C1666" t="s">
        <v>1013</v>
      </c>
      <c r="D1666" t="s">
        <v>964</v>
      </c>
      <c r="E1666" t="s">
        <v>1014</v>
      </c>
      <c r="F1666" s="86">
        <v>27543.090911630599</v>
      </c>
    </row>
    <row r="1667" spans="1:6">
      <c r="A1667">
        <v>2050</v>
      </c>
      <c r="B1667" t="s">
        <v>1071</v>
      </c>
      <c r="C1667" t="s">
        <v>1013</v>
      </c>
      <c r="D1667" t="s">
        <v>964</v>
      </c>
      <c r="E1667" t="s">
        <v>1014</v>
      </c>
      <c r="F1667" s="86">
        <v>27266.639526790801</v>
      </c>
    </row>
    <row r="1668" spans="1:6">
      <c r="A1668">
        <v>2017</v>
      </c>
      <c r="B1668" t="s">
        <v>1072</v>
      </c>
      <c r="C1668" t="s">
        <v>1013</v>
      </c>
      <c r="D1668" t="s">
        <v>964</v>
      </c>
      <c r="E1668" t="s">
        <v>1014</v>
      </c>
      <c r="F1668" s="86">
        <v>0</v>
      </c>
    </row>
    <row r="1669" spans="1:6">
      <c r="A1669">
        <v>2018</v>
      </c>
      <c r="B1669" t="s">
        <v>1072</v>
      </c>
      <c r="C1669" t="s">
        <v>1013</v>
      </c>
      <c r="D1669" t="s">
        <v>964</v>
      </c>
      <c r="E1669" t="s">
        <v>1014</v>
      </c>
      <c r="F1669" s="86">
        <v>0</v>
      </c>
    </row>
    <row r="1670" spans="1:6">
      <c r="A1670">
        <v>2019</v>
      </c>
      <c r="B1670" t="s">
        <v>1072</v>
      </c>
      <c r="C1670" t="s">
        <v>1013</v>
      </c>
      <c r="D1670" t="s">
        <v>964</v>
      </c>
      <c r="E1670" t="s">
        <v>1014</v>
      </c>
      <c r="F1670" s="86">
        <v>0</v>
      </c>
    </row>
    <row r="1671" spans="1:6">
      <c r="A1671">
        <v>2020</v>
      </c>
      <c r="B1671" t="s">
        <v>1072</v>
      </c>
      <c r="C1671" t="s">
        <v>1013</v>
      </c>
      <c r="D1671" t="s">
        <v>964</v>
      </c>
      <c r="E1671" t="s">
        <v>1014</v>
      </c>
      <c r="F1671" s="86">
        <v>0</v>
      </c>
    </row>
    <row r="1672" spans="1:6">
      <c r="A1672">
        <v>2021</v>
      </c>
      <c r="B1672" t="s">
        <v>1072</v>
      </c>
      <c r="C1672" t="s">
        <v>1013</v>
      </c>
      <c r="D1672" t="s">
        <v>964</v>
      </c>
      <c r="E1672" t="s">
        <v>1014</v>
      </c>
      <c r="F1672" s="86">
        <v>0</v>
      </c>
    </row>
    <row r="1673" spans="1:6">
      <c r="A1673">
        <v>2022</v>
      </c>
      <c r="B1673" t="s">
        <v>1072</v>
      </c>
      <c r="C1673" t="s">
        <v>1013</v>
      </c>
      <c r="D1673" t="s">
        <v>964</v>
      </c>
      <c r="E1673" t="s">
        <v>1014</v>
      </c>
      <c r="F1673" s="86">
        <v>0</v>
      </c>
    </row>
    <row r="1674" spans="1:6">
      <c r="A1674">
        <v>2023</v>
      </c>
      <c r="B1674" t="s">
        <v>1072</v>
      </c>
      <c r="C1674" t="s">
        <v>1013</v>
      </c>
      <c r="D1674" t="s">
        <v>964</v>
      </c>
      <c r="E1674" t="s">
        <v>1014</v>
      </c>
      <c r="F1674" s="86">
        <v>0</v>
      </c>
    </row>
    <row r="1675" spans="1:6">
      <c r="A1675">
        <v>2024</v>
      </c>
      <c r="B1675" t="s">
        <v>1072</v>
      </c>
      <c r="C1675" t="s">
        <v>1013</v>
      </c>
      <c r="D1675" t="s">
        <v>964</v>
      </c>
      <c r="E1675" t="s">
        <v>1014</v>
      </c>
      <c r="F1675" s="86">
        <v>0</v>
      </c>
    </row>
    <row r="1676" spans="1:6">
      <c r="A1676">
        <v>2025</v>
      </c>
      <c r="B1676" t="s">
        <v>1072</v>
      </c>
      <c r="C1676" t="s">
        <v>1013</v>
      </c>
      <c r="D1676" t="s">
        <v>964</v>
      </c>
      <c r="E1676" t="s">
        <v>1014</v>
      </c>
      <c r="F1676" s="86">
        <v>0</v>
      </c>
    </row>
    <row r="1677" spans="1:6">
      <c r="A1677">
        <v>2026</v>
      </c>
      <c r="B1677" t="s">
        <v>1072</v>
      </c>
      <c r="C1677" t="s">
        <v>1013</v>
      </c>
      <c r="D1677" t="s">
        <v>964</v>
      </c>
      <c r="E1677" t="s">
        <v>1014</v>
      </c>
      <c r="F1677" s="86">
        <v>0</v>
      </c>
    </row>
    <row r="1678" spans="1:6">
      <c r="A1678">
        <v>2027</v>
      </c>
      <c r="B1678" t="s">
        <v>1072</v>
      </c>
      <c r="C1678" t="s">
        <v>1013</v>
      </c>
      <c r="D1678" t="s">
        <v>964</v>
      </c>
      <c r="E1678" t="s">
        <v>1014</v>
      </c>
      <c r="F1678" s="86">
        <v>0</v>
      </c>
    </row>
    <row r="1679" spans="1:6">
      <c r="A1679">
        <v>2028</v>
      </c>
      <c r="B1679" t="s">
        <v>1072</v>
      </c>
      <c r="C1679" t="s">
        <v>1013</v>
      </c>
      <c r="D1679" t="s">
        <v>964</v>
      </c>
      <c r="E1679" t="s">
        <v>1014</v>
      </c>
      <c r="F1679" s="86">
        <v>0</v>
      </c>
    </row>
    <row r="1680" spans="1:6">
      <c r="A1680">
        <v>2029</v>
      </c>
      <c r="B1680" t="s">
        <v>1072</v>
      </c>
      <c r="C1680" t="s">
        <v>1013</v>
      </c>
      <c r="D1680" t="s">
        <v>964</v>
      </c>
      <c r="E1680" t="s">
        <v>1014</v>
      </c>
      <c r="F1680" s="86">
        <v>0</v>
      </c>
    </row>
    <row r="1681" spans="1:6">
      <c r="A1681">
        <v>2030</v>
      </c>
      <c r="B1681" t="s">
        <v>1072</v>
      </c>
      <c r="C1681" t="s">
        <v>1013</v>
      </c>
      <c r="D1681" t="s">
        <v>964</v>
      </c>
      <c r="E1681" t="s">
        <v>1014</v>
      </c>
      <c r="F1681" s="86">
        <v>0</v>
      </c>
    </row>
    <row r="1682" spans="1:6">
      <c r="A1682">
        <v>2031</v>
      </c>
      <c r="B1682" t="s">
        <v>1072</v>
      </c>
      <c r="C1682" t="s">
        <v>1013</v>
      </c>
      <c r="D1682" t="s">
        <v>964</v>
      </c>
      <c r="E1682" t="s">
        <v>1014</v>
      </c>
      <c r="F1682" s="86">
        <v>0</v>
      </c>
    </row>
    <row r="1683" spans="1:6">
      <c r="A1683">
        <v>2032</v>
      </c>
      <c r="B1683" t="s">
        <v>1072</v>
      </c>
      <c r="C1683" t="s">
        <v>1013</v>
      </c>
      <c r="D1683" t="s">
        <v>964</v>
      </c>
      <c r="E1683" t="s">
        <v>1014</v>
      </c>
      <c r="F1683" s="86">
        <v>0</v>
      </c>
    </row>
    <row r="1684" spans="1:6">
      <c r="A1684">
        <v>2033</v>
      </c>
      <c r="B1684" t="s">
        <v>1072</v>
      </c>
      <c r="C1684" t="s">
        <v>1013</v>
      </c>
      <c r="D1684" t="s">
        <v>964</v>
      </c>
      <c r="E1684" t="s">
        <v>1014</v>
      </c>
      <c r="F1684" s="86">
        <v>0</v>
      </c>
    </row>
    <row r="1685" spans="1:6">
      <c r="A1685">
        <v>2034</v>
      </c>
      <c r="B1685" t="s">
        <v>1072</v>
      </c>
      <c r="C1685" t="s">
        <v>1013</v>
      </c>
      <c r="D1685" t="s">
        <v>964</v>
      </c>
      <c r="E1685" t="s">
        <v>1014</v>
      </c>
      <c r="F1685" s="86">
        <v>0</v>
      </c>
    </row>
    <row r="1686" spans="1:6">
      <c r="A1686">
        <v>2035</v>
      </c>
      <c r="B1686" t="s">
        <v>1072</v>
      </c>
      <c r="C1686" t="s">
        <v>1013</v>
      </c>
      <c r="D1686" t="s">
        <v>964</v>
      </c>
      <c r="E1686" t="s">
        <v>1014</v>
      </c>
      <c r="F1686" s="86">
        <v>0</v>
      </c>
    </row>
    <row r="1687" spans="1:6">
      <c r="A1687">
        <v>2036</v>
      </c>
      <c r="B1687" t="s">
        <v>1072</v>
      </c>
      <c r="C1687" t="s">
        <v>1013</v>
      </c>
      <c r="D1687" t="s">
        <v>964</v>
      </c>
      <c r="E1687" t="s">
        <v>1014</v>
      </c>
      <c r="F1687" s="86">
        <v>0</v>
      </c>
    </row>
    <row r="1688" spans="1:6">
      <c r="A1688">
        <v>2037</v>
      </c>
      <c r="B1688" t="s">
        <v>1072</v>
      </c>
      <c r="C1688" t="s">
        <v>1013</v>
      </c>
      <c r="D1688" t="s">
        <v>964</v>
      </c>
      <c r="E1688" t="s">
        <v>1014</v>
      </c>
      <c r="F1688" s="86">
        <v>0</v>
      </c>
    </row>
    <row r="1689" spans="1:6">
      <c r="A1689">
        <v>2038</v>
      </c>
      <c r="B1689" t="s">
        <v>1072</v>
      </c>
      <c r="C1689" t="s">
        <v>1013</v>
      </c>
      <c r="D1689" t="s">
        <v>964</v>
      </c>
      <c r="E1689" t="s">
        <v>1014</v>
      </c>
      <c r="F1689" s="86">
        <v>0</v>
      </c>
    </row>
    <row r="1690" spans="1:6">
      <c r="A1690">
        <v>2039</v>
      </c>
      <c r="B1690" t="s">
        <v>1072</v>
      </c>
      <c r="C1690" t="s">
        <v>1013</v>
      </c>
      <c r="D1690" t="s">
        <v>964</v>
      </c>
      <c r="E1690" t="s">
        <v>1014</v>
      </c>
      <c r="F1690" s="86">
        <v>0</v>
      </c>
    </row>
    <row r="1691" spans="1:6">
      <c r="A1691">
        <v>2040</v>
      </c>
      <c r="B1691" t="s">
        <v>1072</v>
      </c>
      <c r="C1691" t="s">
        <v>1013</v>
      </c>
      <c r="D1691" t="s">
        <v>964</v>
      </c>
      <c r="E1691" t="s">
        <v>1014</v>
      </c>
      <c r="F1691" s="86">
        <v>0</v>
      </c>
    </row>
    <row r="1692" spans="1:6">
      <c r="A1692">
        <v>2041</v>
      </c>
      <c r="B1692" t="s">
        <v>1072</v>
      </c>
      <c r="C1692" t="s">
        <v>1013</v>
      </c>
      <c r="D1692" t="s">
        <v>964</v>
      </c>
      <c r="E1692" t="s">
        <v>1014</v>
      </c>
      <c r="F1692" s="86">
        <v>0</v>
      </c>
    </row>
    <row r="1693" spans="1:6">
      <c r="A1693">
        <v>2042</v>
      </c>
      <c r="B1693" t="s">
        <v>1072</v>
      </c>
      <c r="C1693" t="s">
        <v>1013</v>
      </c>
      <c r="D1693" t="s">
        <v>964</v>
      </c>
      <c r="E1693" t="s">
        <v>1014</v>
      </c>
      <c r="F1693" s="86">
        <v>0</v>
      </c>
    </row>
    <row r="1694" spans="1:6">
      <c r="A1694">
        <v>2043</v>
      </c>
      <c r="B1694" t="s">
        <v>1072</v>
      </c>
      <c r="C1694" t="s">
        <v>1013</v>
      </c>
      <c r="D1694" t="s">
        <v>964</v>
      </c>
      <c r="E1694" t="s">
        <v>1014</v>
      </c>
      <c r="F1694" s="86">
        <v>0</v>
      </c>
    </row>
    <row r="1695" spans="1:6">
      <c r="A1695">
        <v>2044</v>
      </c>
      <c r="B1695" t="s">
        <v>1072</v>
      </c>
      <c r="C1695" t="s">
        <v>1013</v>
      </c>
      <c r="D1695" t="s">
        <v>964</v>
      </c>
      <c r="E1695" t="s">
        <v>1014</v>
      </c>
      <c r="F1695" s="86">
        <v>0</v>
      </c>
    </row>
    <row r="1696" spans="1:6">
      <c r="A1696">
        <v>2045</v>
      </c>
      <c r="B1696" t="s">
        <v>1072</v>
      </c>
      <c r="C1696" t="s">
        <v>1013</v>
      </c>
      <c r="D1696" t="s">
        <v>964</v>
      </c>
      <c r="E1696" t="s">
        <v>1014</v>
      </c>
      <c r="F1696" s="86">
        <v>0</v>
      </c>
    </row>
    <row r="1697" spans="1:6">
      <c r="A1697">
        <v>2046</v>
      </c>
      <c r="B1697" t="s">
        <v>1072</v>
      </c>
      <c r="C1697" t="s">
        <v>1013</v>
      </c>
      <c r="D1697" t="s">
        <v>964</v>
      </c>
      <c r="E1697" t="s">
        <v>1014</v>
      </c>
      <c r="F1697" s="86">
        <v>0</v>
      </c>
    </row>
    <row r="1698" spans="1:6">
      <c r="A1698">
        <v>2047</v>
      </c>
      <c r="B1698" t="s">
        <v>1072</v>
      </c>
      <c r="C1698" t="s">
        <v>1013</v>
      </c>
      <c r="D1698" t="s">
        <v>964</v>
      </c>
      <c r="E1698" t="s">
        <v>1014</v>
      </c>
      <c r="F1698" s="86">
        <v>0</v>
      </c>
    </row>
    <row r="1699" spans="1:6">
      <c r="A1699">
        <v>2048</v>
      </c>
      <c r="B1699" t="s">
        <v>1072</v>
      </c>
      <c r="C1699" t="s">
        <v>1013</v>
      </c>
      <c r="D1699" t="s">
        <v>964</v>
      </c>
      <c r="E1699" t="s">
        <v>1014</v>
      </c>
      <c r="F1699" s="86">
        <v>0</v>
      </c>
    </row>
    <row r="1700" spans="1:6">
      <c r="A1700">
        <v>2049</v>
      </c>
      <c r="B1700" t="s">
        <v>1072</v>
      </c>
      <c r="C1700" t="s">
        <v>1013</v>
      </c>
      <c r="D1700" t="s">
        <v>964</v>
      </c>
      <c r="E1700" t="s">
        <v>1014</v>
      </c>
      <c r="F1700" s="86">
        <v>0</v>
      </c>
    </row>
    <row r="1701" spans="1:6">
      <c r="A1701">
        <v>2050</v>
      </c>
      <c r="B1701" t="s">
        <v>1072</v>
      </c>
      <c r="C1701" t="s">
        <v>1013</v>
      </c>
      <c r="D1701" t="s">
        <v>964</v>
      </c>
      <c r="E1701" t="s">
        <v>1014</v>
      </c>
      <c r="F1701" s="86">
        <v>0</v>
      </c>
    </row>
    <row r="1702" spans="1:6">
      <c r="A1702">
        <v>2017</v>
      </c>
      <c r="B1702" t="s">
        <v>1073</v>
      </c>
      <c r="C1702" t="s">
        <v>1013</v>
      </c>
      <c r="D1702" t="s">
        <v>964</v>
      </c>
      <c r="E1702" t="s">
        <v>1014</v>
      </c>
      <c r="F1702" s="86">
        <v>0</v>
      </c>
    </row>
    <row r="1703" spans="1:6">
      <c r="A1703">
        <v>2018</v>
      </c>
      <c r="B1703" t="s">
        <v>1073</v>
      </c>
      <c r="C1703" t="s">
        <v>1013</v>
      </c>
      <c r="D1703" t="s">
        <v>964</v>
      </c>
      <c r="E1703" t="s">
        <v>1014</v>
      </c>
      <c r="F1703" s="86">
        <v>0</v>
      </c>
    </row>
    <row r="1704" spans="1:6">
      <c r="A1704">
        <v>2019</v>
      </c>
      <c r="B1704" t="s">
        <v>1073</v>
      </c>
      <c r="C1704" t="s">
        <v>1013</v>
      </c>
      <c r="D1704" t="s">
        <v>964</v>
      </c>
      <c r="E1704" t="s">
        <v>1014</v>
      </c>
      <c r="F1704" s="86">
        <v>0</v>
      </c>
    </row>
    <row r="1705" spans="1:6">
      <c r="A1705">
        <v>2020</v>
      </c>
      <c r="B1705" t="s">
        <v>1073</v>
      </c>
      <c r="C1705" t="s">
        <v>1013</v>
      </c>
      <c r="D1705" t="s">
        <v>964</v>
      </c>
      <c r="E1705" t="s">
        <v>1014</v>
      </c>
      <c r="F1705" s="86">
        <v>0</v>
      </c>
    </row>
    <row r="1706" spans="1:6">
      <c r="A1706">
        <v>2021</v>
      </c>
      <c r="B1706" t="s">
        <v>1073</v>
      </c>
      <c r="C1706" t="s">
        <v>1013</v>
      </c>
      <c r="D1706" t="s">
        <v>964</v>
      </c>
      <c r="E1706" t="s">
        <v>1014</v>
      </c>
      <c r="F1706" s="86">
        <v>0</v>
      </c>
    </row>
    <row r="1707" spans="1:6">
      <c r="A1707">
        <v>2022</v>
      </c>
      <c r="B1707" t="s">
        <v>1073</v>
      </c>
      <c r="C1707" t="s">
        <v>1013</v>
      </c>
      <c r="D1707" t="s">
        <v>964</v>
      </c>
      <c r="E1707" t="s">
        <v>1014</v>
      </c>
      <c r="F1707" s="86">
        <v>0</v>
      </c>
    </row>
    <row r="1708" spans="1:6">
      <c r="A1708">
        <v>2023</v>
      </c>
      <c r="B1708" t="s">
        <v>1073</v>
      </c>
      <c r="C1708" t="s">
        <v>1013</v>
      </c>
      <c r="D1708" t="s">
        <v>964</v>
      </c>
      <c r="E1708" t="s">
        <v>1014</v>
      </c>
      <c r="F1708" s="86">
        <v>0</v>
      </c>
    </row>
    <row r="1709" spans="1:6">
      <c r="A1709">
        <v>2024</v>
      </c>
      <c r="B1709" t="s">
        <v>1073</v>
      </c>
      <c r="C1709" t="s">
        <v>1013</v>
      </c>
      <c r="D1709" t="s">
        <v>964</v>
      </c>
      <c r="E1709" t="s">
        <v>1014</v>
      </c>
      <c r="F1709" s="86">
        <v>0</v>
      </c>
    </row>
    <row r="1710" spans="1:6">
      <c r="A1710">
        <v>2025</v>
      </c>
      <c r="B1710" t="s">
        <v>1073</v>
      </c>
      <c r="C1710" t="s">
        <v>1013</v>
      </c>
      <c r="D1710" t="s">
        <v>964</v>
      </c>
      <c r="E1710" t="s">
        <v>1014</v>
      </c>
      <c r="F1710" s="86">
        <v>0</v>
      </c>
    </row>
    <row r="1711" spans="1:6">
      <c r="A1711">
        <v>2026</v>
      </c>
      <c r="B1711" t="s">
        <v>1073</v>
      </c>
      <c r="C1711" t="s">
        <v>1013</v>
      </c>
      <c r="D1711" t="s">
        <v>964</v>
      </c>
      <c r="E1711" t="s">
        <v>1014</v>
      </c>
      <c r="F1711" s="86">
        <v>0</v>
      </c>
    </row>
    <row r="1712" spans="1:6">
      <c r="A1712">
        <v>2027</v>
      </c>
      <c r="B1712" t="s">
        <v>1073</v>
      </c>
      <c r="C1712" t="s">
        <v>1013</v>
      </c>
      <c r="D1712" t="s">
        <v>964</v>
      </c>
      <c r="E1712" t="s">
        <v>1014</v>
      </c>
      <c r="F1712" s="86">
        <v>0</v>
      </c>
    </row>
    <row r="1713" spans="1:6">
      <c r="A1713">
        <v>2028</v>
      </c>
      <c r="B1713" t="s">
        <v>1073</v>
      </c>
      <c r="C1713" t="s">
        <v>1013</v>
      </c>
      <c r="D1713" t="s">
        <v>964</v>
      </c>
      <c r="E1713" t="s">
        <v>1014</v>
      </c>
      <c r="F1713" s="86">
        <v>0</v>
      </c>
    </row>
    <row r="1714" spans="1:6">
      <c r="A1714">
        <v>2029</v>
      </c>
      <c r="B1714" t="s">
        <v>1073</v>
      </c>
      <c r="C1714" t="s">
        <v>1013</v>
      </c>
      <c r="D1714" t="s">
        <v>964</v>
      </c>
      <c r="E1714" t="s">
        <v>1014</v>
      </c>
      <c r="F1714" s="86">
        <v>0</v>
      </c>
    </row>
    <row r="1715" spans="1:6">
      <c r="A1715">
        <v>2030</v>
      </c>
      <c r="B1715" t="s">
        <v>1073</v>
      </c>
      <c r="C1715" t="s">
        <v>1013</v>
      </c>
      <c r="D1715" t="s">
        <v>964</v>
      </c>
      <c r="E1715" t="s">
        <v>1014</v>
      </c>
      <c r="F1715" s="86">
        <v>0</v>
      </c>
    </row>
    <row r="1716" spans="1:6">
      <c r="A1716">
        <v>2031</v>
      </c>
      <c r="B1716" t="s">
        <v>1073</v>
      </c>
      <c r="C1716" t="s">
        <v>1013</v>
      </c>
      <c r="D1716" t="s">
        <v>964</v>
      </c>
      <c r="E1716" t="s">
        <v>1014</v>
      </c>
      <c r="F1716" s="86">
        <v>0</v>
      </c>
    </row>
    <row r="1717" spans="1:6">
      <c r="A1717">
        <v>2032</v>
      </c>
      <c r="B1717" t="s">
        <v>1073</v>
      </c>
      <c r="C1717" t="s">
        <v>1013</v>
      </c>
      <c r="D1717" t="s">
        <v>964</v>
      </c>
      <c r="E1717" t="s">
        <v>1014</v>
      </c>
      <c r="F1717" s="86">
        <v>0</v>
      </c>
    </row>
    <row r="1718" spans="1:6">
      <c r="A1718">
        <v>2033</v>
      </c>
      <c r="B1718" t="s">
        <v>1073</v>
      </c>
      <c r="C1718" t="s">
        <v>1013</v>
      </c>
      <c r="D1718" t="s">
        <v>964</v>
      </c>
      <c r="E1718" t="s">
        <v>1014</v>
      </c>
      <c r="F1718" s="86">
        <v>0</v>
      </c>
    </row>
    <row r="1719" spans="1:6">
      <c r="A1719">
        <v>2034</v>
      </c>
      <c r="B1719" t="s">
        <v>1073</v>
      </c>
      <c r="C1719" t="s">
        <v>1013</v>
      </c>
      <c r="D1719" t="s">
        <v>964</v>
      </c>
      <c r="E1719" t="s">
        <v>1014</v>
      </c>
      <c r="F1719" s="86">
        <v>0</v>
      </c>
    </row>
    <row r="1720" spans="1:6">
      <c r="A1720">
        <v>2035</v>
      </c>
      <c r="B1720" t="s">
        <v>1073</v>
      </c>
      <c r="C1720" t="s">
        <v>1013</v>
      </c>
      <c r="D1720" t="s">
        <v>964</v>
      </c>
      <c r="E1720" t="s">
        <v>1014</v>
      </c>
      <c r="F1720" s="86">
        <v>0</v>
      </c>
    </row>
    <row r="1721" spans="1:6">
      <c r="A1721">
        <v>2036</v>
      </c>
      <c r="B1721" t="s">
        <v>1073</v>
      </c>
      <c r="C1721" t="s">
        <v>1013</v>
      </c>
      <c r="D1721" t="s">
        <v>964</v>
      </c>
      <c r="E1721" t="s">
        <v>1014</v>
      </c>
      <c r="F1721" s="86">
        <v>0</v>
      </c>
    </row>
    <row r="1722" spans="1:6">
      <c r="A1722">
        <v>2037</v>
      </c>
      <c r="B1722" t="s">
        <v>1073</v>
      </c>
      <c r="C1722" t="s">
        <v>1013</v>
      </c>
      <c r="D1722" t="s">
        <v>964</v>
      </c>
      <c r="E1722" t="s">
        <v>1014</v>
      </c>
      <c r="F1722" s="86">
        <v>0</v>
      </c>
    </row>
    <row r="1723" spans="1:6">
      <c r="A1723">
        <v>2038</v>
      </c>
      <c r="B1723" t="s">
        <v>1073</v>
      </c>
      <c r="C1723" t="s">
        <v>1013</v>
      </c>
      <c r="D1723" t="s">
        <v>964</v>
      </c>
      <c r="E1723" t="s">
        <v>1014</v>
      </c>
      <c r="F1723" s="86">
        <v>0</v>
      </c>
    </row>
    <row r="1724" spans="1:6">
      <c r="A1724">
        <v>2039</v>
      </c>
      <c r="B1724" t="s">
        <v>1073</v>
      </c>
      <c r="C1724" t="s">
        <v>1013</v>
      </c>
      <c r="D1724" t="s">
        <v>964</v>
      </c>
      <c r="E1724" t="s">
        <v>1014</v>
      </c>
      <c r="F1724" s="86">
        <v>0</v>
      </c>
    </row>
    <row r="1725" spans="1:6">
      <c r="A1725">
        <v>2040</v>
      </c>
      <c r="B1725" t="s">
        <v>1073</v>
      </c>
      <c r="C1725" t="s">
        <v>1013</v>
      </c>
      <c r="D1725" t="s">
        <v>964</v>
      </c>
      <c r="E1725" t="s">
        <v>1014</v>
      </c>
      <c r="F1725" s="86">
        <v>0</v>
      </c>
    </row>
    <row r="1726" spans="1:6">
      <c r="A1726">
        <v>2041</v>
      </c>
      <c r="B1726" t="s">
        <v>1073</v>
      </c>
      <c r="C1726" t="s">
        <v>1013</v>
      </c>
      <c r="D1726" t="s">
        <v>964</v>
      </c>
      <c r="E1726" t="s">
        <v>1014</v>
      </c>
      <c r="F1726" s="86">
        <v>0</v>
      </c>
    </row>
    <row r="1727" spans="1:6">
      <c r="A1727">
        <v>2042</v>
      </c>
      <c r="B1727" t="s">
        <v>1073</v>
      </c>
      <c r="C1727" t="s">
        <v>1013</v>
      </c>
      <c r="D1727" t="s">
        <v>964</v>
      </c>
      <c r="E1727" t="s">
        <v>1014</v>
      </c>
      <c r="F1727" s="86">
        <v>0</v>
      </c>
    </row>
    <row r="1728" spans="1:6">
      <c r="A1728">
        <v>2043</v>
      </c>
      <c r="B1728" t="s">
        <v>1073</v>
      </c>
      <c r="C1728" t="s">
        <v>1013</v>
      </c>
      <c r="D1728" t="s">
        <v>964</v>
      </c>
      <c r="E1728" t="s">
        <v>1014</v>
      </c>
      <c r="F1728" s="86">
        <v>0</v>
      </c>
    </row>
    <row r="1729" spans="1:6">
      <c r="A1729">
        <v>2044</v>
      </c>
      <c r="B1729" t="s">
        <v>1073</v>
      </c>
      <c r="C1729" t="s">
        <v>1013</v>
      </c>
      <c r="D1729" t="s">
        <v>964</v>
      </c>
      <c r="E1729" t="s">
        <v>1014</v>
      </c>
      <c r="F1729" s="86">
        <v>0</v>
      </c>
    </row>
    <row r="1730" spans="1:6">
      <c r="A1730">
        <v>2045</v>
      </c>
      <c r="B1730" t="s">
        <v>1073</v>
      </c>
      <c r="C1730" t="s">
        <v>1013</v>
      </c>
      <c r="D1730" t="s">
        <v>964</v>
      </c>
      <c r="E1730" t="s">
        <v>1014</v>
      </c>
      <c r="F1730" s="86">
        <v>0</v>
      </c>
    </row>
    <row r="1731" spans="1:6">
      <c r="A1731">
        <v>2046</v>
      </c>
      <c r="B1731" t="s">
        <v>1073</v>
      </c>
      <c r="C1731" t="s">
        <v>1013</v>
      </c>
      <c r="D1731" t="s">
        <v>964</v>
      </c>
      <c r="E1731" t="s">
        <v>1014</v>
      </c>
      <c r="F1731" s="86">
        <v>0</v>
      </c>
    </row>
    <row r="1732" spans="1:6">
      <c r="A1732">
        <v>2047</v>
      </c>
      <c r="B1732" t="s">
        <v>1073</v>
      </c>
      <c r="C1732" t="s">
        <v>1013</v>
      </c>
      <c r="D1732" t="s">
        <v>964</v>
      </c>
      <c r="E1732" t="s">
        <v>1014</v>
      </c>
      <c r="F1732" s="86">
        <v>0</v>
      </c>
    </row>
    <row r="1733" spans="1:6">
      <c r="A1733">
        <v>2048</v>
      </c>
      <c r="B1733" t="s">
        <v>1073</v>
      </c>
      <c r="C1733" t="s">
        <v>1013</v>
      </c>
      <c r="D1733" t="s">
        <v>964</v>
      </c>
      <c r="E1733" t="s">
        <v>1014</v>
      </c>
      <c r="F1733" s="86">
        <v>0</v>
      </c>
    </row>
    <row r="1734" spans="1:6">
      <c r="A1734">
        <v>2049</v>
      </c>
      <c r="B1734" t="s">
        <v>1073</v>
      </c>
      <c r="C1734" t="s">
        <v>1013</v>
      </c>
      <c r="D1734" t="s">
        <v>964</v>
      </c>
      <c r="E1734" t="s">
        <v>1014</v>
      </c>
      <c r="F1734" s="86">
        <v>0</v>
      </c>
    </row>
    <row r="1735" spans="1:6">
      <c r="A1735">
        <v>2050</v>
      </c>
      <c r="B1735" t="s">
        <v>1073</v>
      </c>
      <c r="C1735" t="s">
        <v>1013</v>
      </c>
      <c r="D1735" t="s">
        <v>964</v>
      </c>
      <c r="E1735" t="s">
        <v>1014</v>
      </c>
      <c r="F1735" s="86">
        <v>0</v>
      </c>
    </row>
    <row r="1736" spans="1:6">
      <c r="A1736">
        <v>2017</v>
      </c>
      <c r="B1736" t="s">
        <v>1012</v>
      </c>
      <c r="C1736" t="s">
        <v>1013</v>
      </c>
      <c r="D1736" t="s">
        <v>1017</v>
      </c>
      <c r="E1736" t="s">
        <v>1014</v>
      </c>
      <c r="F1736" s="86">
        <v>12041230.263641899</v>
      </c>
    </row>
    <row r="1737" spans="1:6">
      <c r="A1737">
        <v>2018</v>
      </c>
      <c r="B1737" t="s">
        <v>1012</v>
      </c>
      <c r="C1737" t="s">
        <v>1013</v>
      </c>
      <c r="D1737" t="s">
        <v>1017</v>
      </c>
      <c r="E1737" t="s">
        <v>1014</v>
      </c>
      <c r="F1737" s="86">
        <v>12168417.694415201</v>
      </c>
    </row>
    <row r="1738" spans="1:6">
      <c r="A1738">
        <v>2019</v>
      </c>
      <c r="B1738" t="s">
        <v>1012</v>
      </c>
      <c r="C1738" t="s">
        <v>1013</v>
      </c>
      <c r="D1738" t="s">
        <v>1017</v>
      </c>
      <c r="E1738" t="s">
        <v>1014</v>
      </c>
      <c r="F1738" s="86">
        <v>12254071.9653618</v>
      </c>
    </row>
    <row r="1739" spans="1:6">
      <c r="A1739">
        <v>2020</v>
      </c>
      <c r="B1739" t="s">
        <v>1012</v>
      </c>
      <c r="C1739" t="s">
        <v>1013</v>
      </c>
      <c r="D1739" t="s">
        <v>1017</v>
      </c>
      <c r="E1739" t="s">
        <v>1014</v>
      </c>
      <c r="F1739" s="86">
        <v>12392556.9056447</v>
      </c>
    </row>
    <row r="1740" spans="1:6">
      <c r="A1740">
        <v>2021</v>
      </c>
      <c r="B1740" t="s">
        <v>1012</v>
      </c>
      <c r="C1740" t="s">
        <v>1013</v>
      </c>
      <c r="D1740" t="s">
        <v>1017</v>
      </c>
      <c r="E1740" t="s">
        <v>1014</v>
      </c>
      <c r="F1740" s="86">
        <v>12527646.5902688</v>
      </c>
    </row>
    <row r="1741" spans="1:6">
      <c r="A1741">
        <v>2022</v>
      </c>
      <c r="B1741" t="s">
        <v>1012</v>
      </c>
      <c r="C1741" t="s">
        <v>1013</v>
      </c>
      <c r="D1741" t="s">
        <v>1017</v>
      </c>
      <c r="E1741" t="s">
        <v>1014</v>
      </c>
      <c r="F1741" s="86">
        <v>12655857.2399549</v>
      </c>
    </row>
    <row r="1742" spans="1:6">
      <c r="A1742">
        <v>2023</v>
      </c>
      <c r="B1742" t="s">
        <v>1012</v>
      </c>
      <c r="C1742" t="s">
        <v>1013</v>
      </c>
      <c r="D1742" t="s">
        <v>1017</v>
      </c>
      <c r="E1742" t="s">
        <v>1014</v>
      </c>
      <c r="F1742" s="86">
        <v>12770519.179086801</v>
      </c>
    </row>
    <row r="1743" spans="1:6">
      <c r="A1743">
        <v>2024</v>
      </c>
      <c r="B1743" t="s">
        <v>1012</v>
      </c>
      <c r="C1743" t="s">
        <v>1013</v>
      </c>
      <c r="D1743" t="s">
        <v>1017</v>
      </c>
      <c r="E1743" t="s">
        <v>1014</v>
      </c>
      <c r="F1743" s="86">
        <v>12864075.2009765</v>
      </c>
    </row>
    <row r="1744" spans="1:6">
      <c r="A1744">
        <v>2025</v>
      </c>
      <c r="B1744" t="s">
        <v>1012</v>
      </c>
      <c r="C1744" t="s">
        <v>1013</v>
      </c>
      <c r="D1744" t="s">
        <v>1017</v>
      </c>
      <c r="E1744" t="s">
        <v>1014</v>
      </c>
      <c r="F1744" s="86">
        <v>12927318.088438099</v>
      </c>
    </row>
    <row r="1745" spans="1:6">
      <c r="A1745">
        <v>2026</v>
      </c>
      <c r="B1745" t="s">
        <v>1012</v>
      </c>
      <c r="C1745" t="s">
        <v>1013</v>
      </c>
      <c r="D1745" t="s">
        <v>1017</v>
      </c>
      <c r="E1745" t="s">
        <v>1014</v>
      </c>
      <c r="F1745" s="86">
        <v>12959016.617277499</v>
      </c>
    </row>
    <row r="1746" spans="1:6">
      <c r="A1746">
        <v>2027</v>
      </c>
      <c r="B1746" t="s">
        <v>1012</v>
      </c>
      <c r="C1746" t="s">
        <v>1013</v>
      </c>
      <c r="D1746" t="s">
        <v>1017</v>
      </c>
      <c r="E1746" t="s">
        <v>1014</v>
      </c>
      <c r="F1746" s="86">
        <v>12963478.7900414</v>
      </c>
    </row>
    <row r="1747" spans="1:6">
      <c r="A1747">
        <v>2028</v>
      </c>
      <c r="B1747" t="s">
        <v>1012</v>
      </c>
      <c r="C1747" t="s">
        <v>1013</v>
      </c>
      <c r="D1747" t="s">
        <v>1017</v>
      </c>
      <c r="E1747" t="s">
        <v>1014</v>
      </c>
      <c r="F1747" s="86">
        <v>12952610.0190988</v>
      </c>
    </row>
    <row r="1748" spans="1:6">
      <c r="A1748">
        <v>2029</v>
      </c>
      <c r="B1748" t="s">
        <v>1012</v>
      </c>
      <c r="C1748" t="s">
        <v>1013</v>
      </c>
      <c r="D1748" t="s">
        <v>1017</v>
      </c>
      <c r="E1748" t="s">
        <v>1014</v>
      </c>
      <c r="F1748" s="86">
        <v>12936935.099845299</v>
      </c>
    </row>
    <row r="1749" spans="1:6">
      <c r="A1749">
        <v>2030</v>
      </c>
      <c r="B1749" t="s">
        <v>1012</v>
      </c>
      <c r="C1749" t="s">
        <v>1013</v>
      </c>
      <c r="D1749" t="s">
        <v>1017</v>
      </c>
      <c r="E1749" t="s">
        <v>1014</v>
      </c>
      <c r="F1749" s="86">
        <v>12922550.7789033</v>
      </c>
    </row>
    <row r="1750" spans="1:6">
      <c r="A1750">
        <v>2031</v>
      </c>
      <c r="B1750" t="s">
        <v>1012</v>
      </c>
      <c r="C1750" t="s">
        <v>1013</v>
      </c>
      <c r="D1750" t="s">
        <v>1017</v>
      </c>
      <c r="E1750" t="s">
        <v>1014</v>
      </c>
      <c r="F1750" s="86">
        <v>12918628.7760383</v>
      </c>
    </row>
    <row r="1751" spans="1:6">
      <c r="A1751">
        <v>2032</v>
      </c>
      <c r="B1751" t="s">
        <v>1012</v>
      </c>
      <c r="C1751" t="s">
        <v>1013</v>
      </c>
      <c r="D1751" t="s">
        <v>1017</v>
      </c>
      <c r="E1751" t="s">
        <v>1014</v>
      </c>
      <c r="F1751" s="86">
        <v>12927058.130234901</v>
      </c>
    </row>
    <row r="1752" spans="1:6">
      <c r="A1752">
        <v>2033</v>
      </c>
      <c r="B1752" t="s">
        <v>1012</v>
      </c>
      <c r="C1752" t="s">
        <v>1013</v>
      </c>
      <c r="D1752" t="s">
        <v>1017</v>
      </c>
      <c r="E1752" t="s">
        <v>1014</v>
      </c>
      <c r="F1752" s="86">
        <v>12948818.521607099</v>
      </c>
    </row>
    <row r="1753" spans="1:6">
      <c r="A1753">
        <v>2034</v>
      </c>
      <c r="B1753" t="s">
        <v>1012</v>
      </c>
      <c r="C1753" t="s">
        <v>1013</v>
      </c>
      <c r="D1753" t="s">
        <v>1017</v>
      </c>
      <c r="E1753" t="s">
        <v>1014</v>
      </c>
      <c r="F1753" s="86">
        <v>12982705.6996735</v>
      </c>
    </row>
    <row r="1754" spans="1:6">
      <c r="A1754">
        <v>2035</v>
      </c>
      <c r="B1754" t="s">
        <v>1012</v>
      </c>
      <c r="C1754" t="s">
        <v>1013</v>
      </c>
      <c r="D1754" t="s">
        <v>1017</v>
      </c>
      <c r="E1754" t="s">
        <v>1014</v>
      </c>
      <c r="F1754" s="86">
        <v>13024666.073653299</v>
      </c>
    </row>
    <row r="1755" spans="1:6">
      <c r="A1755">
        <v>2036</v>
      </c>
      <c r="B1755" t="s">
        <v>1012</v>
      </c>
      <c r="C1755" t="s">
        <v>1013</v>
      </c>
      <c r="D1755" t="s">
        <v>1017</v>
      </c>
      <c r="E1755" t="s">
        <v>1014</v>
      </c>
      <c r="F1755" s="86">
        <v>13073502.1609079</v>
      </c>
    </row>
    <row r="1756" spans="1:6">
      <c r="A1756">
        <v>2037</v>
      </c>
      <c r="B1756" t="s">
        <v>1012</v>
      </c>
      <c r="C1756" t="s">
        <v>1013</v>
      </c>
      <c r="D1756" t="s">
        <v>1017</v>
      </c>
      <c r="E1756" t="s">
        <v>1014</v>
      </c>
      <c r="F1756" s="86">
        <v>13127855.3057294</v>
      </c>
    </row>
    <row r="1757" spans="1:6">
      <c r="A1757">
        <v>2038</v>
      </c>
      <c r="B1757" t="s">
        <v>1012</v>
      </c>
      <c r="C1757" t="s">
        <v>1013</v>
      </c>
      <c r="D1757" t="s">
        <v>1017</v>
      </c>
      <c r="E1757" t="s">
        <v>1014</v>
      </c>
      <c r="F1757" s="86">
        <v>13188429.700824101</v>
      </c>
    </row>
    <row r="1758" spans="1:6">
      <c r="A1758">
        <v>2039</v>
      </c>
      <c r="B1758" t="s">
        <v>1012</v>
      </c>
      <c r="C1758" t="s">
        <v>1013</v>
      </c>
      <c r="D1758" t="s">
        <v>1017</v>
      </c>
      <c r="E1758" t="s">
        <v>1014</v>
      </c>
      <c r="F1758" s="86">
        <v>13255375.953668</v>
      </c>
    </row>
    <row r="1759" spans="1:6">
      <c r="A1759">
        <v>2040</v>
      </c>
      <c r="B1759" t="s">
        <v>1012</v>
      </c>
      <c r="C1759" t="s">
        <v>1013</v>
      </c>
      <c r="D1759" t="s">
        <v>1017</v>
      </c>
      <c r="E1759" t="s">
        <v>1014</v>
      </c>
      <c r="F1759" s="86">
        <v>13321090.268401399</v>
      </c>
    </row>
    <row r="1760" spans="1:6">
      <c r="A1760">
        <v>2041</v>
      </c>
      <c r="B1760" t="s">
        <v>1012</v>
      </c>
      <c r="C1760" t="s">
        <v>1013</v>
      </c>
      <c r="D1760" t="s">
        <v>1017</v>
      </c>
      <c r="E1760" t="s">
        <v>1014</v>
      </c>
      <c r="F1760" s="86">
        <v>13392294.0500661</v>
      </c>
    </row>
    <row r="1761" spans="1:6">
      <c r="A1761">
        <v>2042</v>
      </c>
      <c r="B1761" t="s">
        <v>1012</v>
      </c>
      <c r="C1761" t="s">
        <v>1013</v>
      </c>
      <c r="D1761" t="s">
        <v>1017</v>
      </c>
      <c r="E1761" t="s">
        <v>1014</v>
      </c>
      <c r="F1761" s="86">
        <v>13470367.734942</v>
      </c>
    </row>
    <row r="1762" spans="1:6">
      <c r="A1762">
        <v>2043</v>
      </c>
      <c r="B1762" t="s">
        <v>1012</v>
      </c>
      <c r="C1762" t="s">
        <v>1013</v>
      </c>
      <c r="D1762" t="s">
        <v>1017</v>
      </c>
      <c r="E1762" t="s">
        <v>1014</v>
      </c>
      <c r="F1762" s="86">
        <v>13550994.648142001</v>
      </c>
    </row>
    <row r="1763" spans="1:6">
      <c r="A1763">
        <v>2044</v>
      </c>
      <c r="B1763" t="s">
        <v>1012</v>
      </c>
      <c r="C1763" t="s">
        <v>1013</v>
      </c>
      <c r="D1763" t="s">
        <v>1017</v>
      </c>
      <c r="E1763" t="s">
        <v>1014</v>
      </c>
      <c r="F1763" s="86">
        <v>13636280.157496501</v>
      </c>
    </row>
    <row r="1764" spans="1:6">
      <c r="A1764">
        <v>2045</v>
      </c>
      <c r="B1764" t="s">
        <v>1012</v>
      </c>
      <c r="C1764" t="s">
        <v>1013</v>
      </c>
      <c r="D1764" t="s">
        <v>1017</v>
      </c>
      <c r="E1764" t="s">
        <v>1014</v>
      </c>
      <c r="F1764" s="86">
        <v>13729860.2488041</v>
      </c>
    </row>
    <row r="1765" spans="1:6">
      <c r="A1765">
        <v>2046</v>
      </c>
      <c r="B1765" t="s">
        <v>1012</v>
      </c>
      <c r="C1765" t="s">
        <v>1013</v>
      </c>
      <c r="D1765" t="s">
        <v>1017</v>
      </c>
      <c r="E1765" t="s">
        <v>1014</v>
      </c>
      <c r="F1765" s="86">
        <v>13824550.743298201</v>
      </c>
    </row>
    <row r="1766" spans="1:6">
      <c r="A1766">
        <v>2047</v>
      </c>
      <c r="B1766" t="s">
        <v>1012</v>
      </c>
      <c r="C1766" t="s">
        <v>1013</v>
      </c>
      <c r="D1766" t="s">
        <v>1017</v>
      </c>
      <c r="E1766" t="s">
        <v>1014</v>
      </c>
      <c r="F1766" s="86">
        <v>13924559.1250217</v>
      </c>
    </row>
    <row r="1767" spans="1:6">
      <c r="A1767">
        <v>2048</v>
      </c>
      <c r="B1767" t="s">
        <v>1012</v>
      </c>
      <c r="C1767" t="s">
        <v>1013</v>
      </c>
      <c r="D1767" t="s">
        <v>1017</v>
      </c>
      <c r="E1767" t="s">
        <v>1014</v>
      </c>
      <c r="F1767" s="86">
        <v>14027084.8993291</v>
      </c>
    </row>
    <row r="1768" spans="1:6">
      <c r="A1768">
        <v>2049</v>
      </c>
      <c r="B1768" t="s">
        <v>1012</v>
      </c>
      <c r="C1768" t="s">
        <v>1013</v>
      </c>
      <c r="D1768" t="s">
        <v>1017</v>
      </c>
      <c r="E1768" t="s">
        <v>1014</v>
      </c>
      <c r="F1768" s="86">
        <v>14132506.107905401</v>
      </c>
    </row>
    <row r="1769" spans="1:6">
      <c r="A1769">
        <v>2050</v>
      </c>
      <c r="B1769" t="s">
        <v>1012</v>
      </c>
      <c r="C1769" t="s">
        <v>1013</v>
      </c>
      <c r="D1769" t="s">
        <v>1017</v>
      </c>
      <c r="E1769" t="s">
        <v>1014</v>
      </c>
      <c r="F1769" s="86">
        <v>14241560.5280763</v>
      </c>
    </row>
    <row r="1770" spans="1:6">
      <c r="A1770">
        <v>2017</v>
      </c>
      <c r="B1770" t="s">
        <v>1024</v>
      </c>
      <c r="C1770" t="s">
        <v>1013</v>
      </c>
      <c r="D1770" t="s">
        <v>1017</v>
      </c>
      <c r="E1770" t="s">
        <v>1014</v>
      </c>
      <c r="F1770" s="86">
        <v>1961348.7572781399</v>
      </c>
    </row>
    <row r="1771" spans="1:6">
      <c r="A1771">
        <v>2018</v>
      </c>
      <c r="B1771" t="s">
        <v>1024</v>
      </c>
      <c r="C1771" t="s">
        <v>1013</v>
      </c>
      <c r="D1771" t="s">
        <v>1017</v>
      </c>
      <c r="E1771" t="s">
        <v>1014</v>
      </c>
      <c r="F1771" s="86">
        <v>1991613.73773083</v>
      </c>
    </row>
    <row r="1772" spans="1:6">
      <c r="A1772">
        <v>2019</v>
      </c>
      <c r="B1772" t="s">
        <v>1024</v>
      </c>
      <c r="C1772" t="s">
        <v>1013</v>
      </c>
      <c r="D1772" t="s">
        <v>1017</v>
      </c>
      <c r="E1772" t="s">
        <v>1014</v>
      </c>
      <c r="F1772" s="86">
        <v>2015144.1947015999</v>
      </c>
    </row>
    <row r="1773" spans="1:6">
      <c r="A1773">
        <v>2020</v>
      </c>
      <c r="B1773" t="s">
        <v>1024</v>
      </c>
      <c r="C1773" t="s">
        <v>1013</v>
      </c>
      <c r="D1773" t="s">
        <v>1017</v>
      </c>
      <c r="E1773" t="s">
        <v>1014</v>
      </c>
      <c r="F1773" s="86">
        <v>2046676.41939243</v>
      </c>
    </row>
    <row r="1774" spans="1:6">
      <c r="A1774">
        <v>2021</v>
      </c>
      <c r="B1774" t="s">
        <v>1024</v>
      </c>
      <c r="C1774" t="s">
        <v>1013</v>
      </c>
      <c r="D1774" t="s">
        <v>1017</v>
      </c>
      <c r="E1774" t="s">
        <v>1014</v>
      </c>
      <c r="F1774" s="86">
        <v>2077116.79274304</v>
      </c>
    </row>
    <row r="1775" spans="1:6">
      <c r="A1775">
        <v>2022</v>
      </c>
      <c r="B1775" t="s">
        <v>1024</v>
      </c>
      <c r="C1775" t="s">
        <v>1013</v>
      </c>
      <c r="D1775" t="s">
        <v>1017</v>
      </c>
      <c r="E1775" t="s">
        <v>1014</v>
      </c>
      <c r="F1775" s="86">
        <v>2105444.14421653</v>
      </c>
    </row>
    <row r="1776" spans="1:6">
      <c r="A1776">
        <v>2023</v>
      </c>
      <c r="B1776" t="s">
        <v>1024</v>
      </c>
      <c r="C1776" t="s">
        <v>1013</v>
      </c>
      <c r="D1776" t="s">
        <v>1017</v>
      </c>
      <c r="E1776" t="s">
        <v>1014</v>
      </c>
      <c r="F1776" s="86">
        <v>2130393.8174377</v>
      </c>
    </row>
    <row r="1777" spans="1:6">
      <c r="A1777">
        <v>2024</v>
      </c>
      <c r="B1777" t="s">
        <v>1024</v>
      </c>
      <c r="C1777" t="s">
        <v>1013</v>
      </c>
      <c r="D1777" t="s">
        <v>1017</v>
      </c>
      <c r="E1777" t="s">
        <v>1014</v>
      </c>
      <c r="F1777" s="86">
        <v>2150009.0357814198</v>
      </c>
    </row>
    <row r="1778" spans="1:6">
      <c r="A1778">
        <v>2025</v>
      </c>
      <c r="B1778" t="s">
        <v>1024</v>
      </c>
      <c r="C1778" t="s">
        <v>1013</v>
      </c>
      <c r="D1778" t="s">
        <v>1017</v>
      </c>
      <c r="E1778" t="s">
        <v>1014</v>
      </c>
      <c r="F1778" s="86">
        <v>2163078.29114387</v>
      </c>
    </row>
    <row r="1779" spans="1:6">
      <c r="A1779">
        <v>2026</v>
      </c>
      <c r="B1779" t="s">
        <v>1024</v>
      </c>
      <c r="C1779" t="s">
        <v>1013</v>
      </c>
      <c r="D1779" t="s">
        <v>1017</v>
      </c>
      <c r="E1779" t="s">
        <v>1014</v>
      </c>
      <c r="F1779" s="86">
        <v>2168939.25723822</v>
      </c>
    </row>
    <row r="1780" spans="1:6">
      <c r="A1780">
        <v>2027</v>
      </c>
      <c r="B1780" t="s">
        <v>1024</v>
      </c>
      <c r="C1780" t="s">
        <v>1013</v>
      </c>
      <c r="D1780" t="s">
        <v>1017</v>
      </c>
      <c r="E1780" t="s">
        <v>1014</v>
      </c>
      <c r="F1780" s="86">
        <v>2168962.0247321301</v>
      </c>
    </row>
    <row r="1781" spans="1:6">
      <c r="A1781">
        <v>2028</v>
      </c>
      <c r="B1781" t="s">
        <v>1024</v>
      </c>
      <c r="C1781" t="s">
        <v>1013</v>
      </c>
      <c r="D1781" t="s">
        <v>1017</v>
      </c>
      <c r="E1781" t="s">
        <v>1014</v>
      </c>
      <c r="F1781" s="86">
        <v>2165157.7127934201</v>
      </c>
    </row>
    <row r="1782" spans="1:6">
      <c r="A1782">
        <v>2029</v>
      </c>
      <c r="B1782" t="s">
        <v>1024</v>
      </c>
      <c r="C1782" t="s">
        <v>1013</v>
      </c>
      <c r="D1782" t="s">
        <v>1017</v>
      </c>
      <c r="E1782" t="s">
        <v>1014</v>
      </c>
      <c r="F1782" s="86">
        <v>2159940.4997293898</v>
      </c>
    </row>
    <row r="1783" spans="1:6">
      <c r="A1783">
        <v>2030</v>
      </c>
      <c r="B1783" t="s">
        <v>1024</v>
      </c>
      <c r="C1783" t="s">
        <v>1013</v>
      </c>
      <c r="D1783" t="s">
        <v>1017</v>
      </c>
      <c r="E1783" t="s">
        <v>1014</v>
      </c>
      <c r="F1783" s="86">
        <v>2154857.3389369599</v>
      </c>
    </row>
    <row r="1784" spans="1:6">
      <c r="A1784">
        <v>2031</v>
      </c>
      <c r="B1784" t="s">
        <v>1024</v>
      </c>
      <c r="C1784" t="s">
        <v>1013</v>
      </c>
      <c r="D1784" t="s">
        <v>1017</v>
      </c>
      <c r="E1784" t="s">
        <v>1014</v>
      </c>
      <c r="F1784" s="86">
        <v>2151634.3109035501</v>
      </c>
    </row>
    <row r="1785" spans="1:6">
      <c r="A1785">
        <v>2032</v>
      </c>
      <c r="B1785" t="s">
        <v>1024</v>
      </c>
      <c r="C1785" t="s">
        <v>1013</v>
      </c>
      <c r="D1785" t="s">
        <v>1017</v>
      </c>
      <c r="E1785" t="s">
        <v>1014</v>
      </c>
      <c r="F1785" s="86">
        <v>2150745.45633402</v>
      </c>
    </row>
    <row r="1786" spans="1:6">
      <c r="A1786">
        <v>2033</v>
      </c>
      <c r="B1786" t="s">
        <v>1024</v>
      </c>
      <c r="C1786" t="s">
        <v>1013</v>
      </c>
      <c r="D1786" t="s">
        <v>1017</v>
      </c>
      <c r="E1786" t="s">
        <v>1014</v>
      </c>
      <c r="F1786" s="86">
        <v>2152104.0656139799</v>
      </c>
    </row>
    <row r="1787" spans="1:6">
      <c r="A1787">
        <v>2034</v>
      </c>
      <c r="B1787" t="s">
        <v>1024</v>
      </c>
      <c r="C1787" t="s">
        <v>1013</v>
      </c>
      <c r="D1787" t="s">
        <v>1017</v>
      </c>
      <c r="E1787" t="s">
        <v>1014</v>
      </c>
      <c r="F1787" s="86">
        <v>2155602.5195024898</v>
      </c>
    </row>
    <row r="1788" spans="1:6">
      <c r="A1788">
        <v>2035</v>
      </c>
      <c r="B1788" t="s">
        <v>1024</v>
      </c>
      <c r="C1788" t="s">
        <v>1013</v>
      </c>
      <c r="D1788" t="s">
        <v>1017</v>
      </c>
      <c r="E1788" t="s">
        <v>1014</v>
      </c>
      <c r="F1788" s="86">
        <v>2160716.5445183902</v>
      </c>
    </row>
    <row r="1789" spans="1:6">
      <c r="A1789">
        <v>2036</v>
      </c>
      <c r="B1789" t="s">
        <v>1024</v>
      </c>
      <c r="C1789" t="s">
        <v>1013</v>
      </c>
      <c r="D1789" t="s">
        <v>1017</v>
      </c>
      <c r="E1789" t="s">
        <v>1014</v>
      </c>
      <c r="F1789" s="86">
        <v>2167144.2240275401</v>
      </c>
    </row>
    <row r="1790" spans="1:6">
      <c r="A1790">
        <v>2037</v>
      </c>
      <c r="B1790" t="s">
        <v>1024</v>
      </c>
      <c r="C1790" t="s">
        <v>1013</v>
      </c>
      <c r="D1790" t="s">
        <v>1017</v>
      </c>
      <c r="E1790" t="s">
        <v>1014</v>
      </c>
      <c r="F1790" s="86">
        <v>2174608.8901569201</v>
      </c>
    </row>
    <row r="1791" spans="1:6">
      <c r="A1791">
        <v>2038</v>
      </c>
      <c r="B1791" t="s">
        <v>1024</v>
      </c>
      <c r="C1791" t="s">
        <v>1013</v>
      </c>
      <c r="D1791" t="s">
        <v>1017</v>
      </c>
      <c r="E1791" t="s">
        <v>1014</v>
      </c>
      <c r="F1791" s="86">
        <v>2183063.9826648999</v>
      </c>
    </row>
    <row r="1792" spans="1:6">
      <c r="A1792">
        <v>2039</v>
      </c>
      <c r="B1792" t="s">
        <v>1024</v>
      </c>
      <c r="C1792" t="s">
        <v>1013</v>
      </c>
      <c r="D1792" t="s">
        <v>1017</v>
      </c>
      <c r="E1792" t="s">
        <v>1014</v>
      </c>
      <c r="F1792" s="86">
        <v>2192212.3310809601</v>
      </c>
    </row>
    <row r="1793" spans="1:6">
      <c r="A1793">
        <v>2040</v>
      </c>
      <c r="B1793" t="s">
        <v>1024</v>
      </c>
      <c r="C1793" t="s">
        <v>1013</v>
      </c>
      <c r="D1793" t="s">
        <v>1017</v>
      </c>
      <c r="E1793" t="s">
        <v>1014</v>
      </c>
      <c r="F1793" s="86">
        <v>2201572.9561320501</v>
      </c>
    </row>
    <row r="1794" spans="1:6">
      <c r="A1794">
        <v>2041</v>
      </c>
      <c r="B1794" t="s">
        <v>1024</v>
      </c>
      <c r="C1794" t="s">
        <v>1013</v>
      </c>
      <c r="D1794" t="s">
        <v>1017</v>
      </c>
      <c r="E1794" t="s">
        <v>1014</v>
      </c>
      <c r="F1794" s="86">
        <v>2211821.4752996201</v>
      </c>
    </row>
    <row r="1795" spans="1:6">
      <c r="A1795">
        <v>2042</v>
      </c>
      <c r="B1795" t="s">
        <v>1024</v>
      </c>
      <c r="C1795" t="s">
        <v>1013</v>
      </c>
      <c r="D1795" t="s">
        <v>1017</v>
      </c>
      <c r="E1795" t="s">
        <v>1014</v>
      </c>
      <c r="F1795" s="86">
        <v>2222754.9669675101</v>
      </c>
    </row>
    <row r="1796" spans="1:6">
      <c r="A1796">
        <v>2043</v>
      </c>
      <c r="B1796" t="s">
        <v>1024</v>
      </c>
      <c r="C1796" t="s">
        <v>1013</v>
      </c>
      <c r="D1796" t="s">
        <v>1017</v>
      </c>
      <c r="E1796" t="s">
        <v>1014</v>
      </c>
      <c r="F1796" s="86">
        <v>2234506.76058103</v>
      </c>
    </row>
    <row r="1797" spans="1:6">
      <c r="A1797">
        <v>2044</v>
      </c>
      <c r="B1797" t="s">
        <v>1024</v>
      </c>
      <c r="C1797" t="s">
        <v>1013</v>
      </c>
      <c r="D1797" t="s">
        <v>1017</v>
      </c>
      <c r="E1797" t="s">
        <v>1014</v>
      </c>
      <c r="F1797" s="86">
        <v>2247049.0302293901</v>
      </c>
    </row>
    <row r="1798" spans="1:6">
      <c r="A1798">
        <v>2045</v>
      </c>
      <c r="B1798" t="s">
        <v>1024</v>
      </c>
      <c r="C1798" t="s">
        <v>1013</v>
      </c>
      <c r="D1798" t="s">
        <v>1017</v>
      </c>
      <c r="E1798" t="s">
        <v>1014</v>
      </c>
      <c r="F1798" s="86">
        <v>2260459.9491239502</v>
      </c>
    </row>
    <row r="1799" spans="1:6">
      <c r="A1799">
        <v>2046</v>
      </c>
      <c r="B1799" t="s">
        <v>1024</v>
      </c>
      <c r="C1799" t="s">
        <v>1013</v>
      </c>
      <c r="D1799" t="s">
        <v>1017</v>
      </c>
      <c r="E1799" t="s">
        <v>1014</v>
      </c>
      <c r="F1799" s="86">
        <v>2274701.5366898398</v>
      </c>
    </row>
    <row r="1800" spans="1:6">
      <c r="A1800">
        <v>2047</v>
      </c>
      <c r="B1800" t="s">
        <v>1024</v>
      </c>
      <c r="C1800" t="s">
        <v>1013</v>
      </c>
      <c r="D1800" t="s">
        <v>1017</v>
      </c>
      <c r="E1800" t="s">
        <v>1014</v>
      </c>
      <c r="F1800" s="86">
        <v>2289654.50607331</v>
      </c>
    </row>
    <row r="1801" spans="1:6">
      <c r="A1801">
        <v>2048</v>
      </c>
      <c r="B1801" t="s">
        <v>1024</v>
      </c>
      <c r="C1801" t="s">
        <v>1013</v>
      </c>
      <c r="D1801" t="s">
        <v>1017</v>
      </c>
      <c r="E1801" t="s">
        <v>1014</v>
      </c>
      <c r="F1801" s="86">
        <v>2305450.14139971</v>
      </c>
    </row>
    <row r="1802" spans="1:6">
      <c r="A1802">
        <v>2049</v>
      </c>
      <c r="B1802" t="s">
        <v>1024</v>
      </c>
      <c r="C1802" t="s">
        <v>1013</v>
      </c>
      <c r="D1802" t="s">
        <v>1017</v>
      </c>
      <c r="E1802" t="s">
        <v>1014</v>
      </c>
      <c r="F1802" s="86">
        <v>2321749.2422912698</v>
      </c>
    </row>
    <row r="1803" spans="1:6">
      <c r="A1803">
        <v>2050</v>
      </c>
      <c r="B1803" t="s">
        <v>1024</v>
      </c>
      <c r="C1803" t="s">
        <v>1013</v>
      </c>
      <c r="D1803" t="s">
        <v>1017</v>
      </c>
      <c r="E1803" t="s">
        <v>1014</v>
      </c>
      <c r="F1803" s="86">
        <v>2338608.4568699999</v>
      </c>
    </row>
    <row r="1804" spans="1:6">
      <c r="A1804">
        <v>2017</v>
      </c>
      <c r="B1804" t="s">
        <v>1025</v>
      </c>
      <c r="C1804" t="s">
        <v>1013</v>
      </c>
      <c r="D1804" t="s">
        <v>1017</v>
      </c>
      <c r="E1804" t="s">
        <v>1014</v>
      </c>
      <c r="F1804" s="86">
        <v>10465458.6727328</v>
      </c>
    </row>
    <row r="1805" spans="1:6">
      <c r="A1805">
        <v>2018</v>
      </c>
      <c r="B1805" t="s">
        <v>1025</v>
      </c>
      <c r="C1805" t="s">
        <v>1013</v>
      </c>
      <c r="D1805" t="s">
        <v>1017</v>
      </c>
      <c r="E1805" t="s">
        <v>1014</v>
      </c>
      <c r="F1805" s="86">
        <v>10619776.8869185</v>
      </c>
    </row>
    <row r="1806" spans="1:6">
      <c r="A1806">
        <v>2019</v>
      </c>
      <c r="B1806" t="s">
        <v>1025</v>
      </c>
      <c r="C1806" t="s">
        <v>1013</v>
      </c>
      <c r="D1806" t="s">
        <v>1017</v>
      </c>
      <c r="E1806" t="s">
        <v>1014</v>
      </c>
      <c r="F1806" s="86">
        <v>10744704.7636749</v>
      </c>
    </row>
    <row r="1807" spans="1:6">
      <c r="A1807">
        <v>2020</v>
      </c>
      <c r="B1807" t="s">
        <v>1025</v>
      </c>
      <c r="C1807" t="s">
        <v>1013</v>
      </c>
      <c r="D1807" t="s">
        <v>1017</v>
      </c>
      <c r="E1807" t="s">
        <v>1014</v>
      </c>
      <c r="F1807" s="86">
        <v>10927337.5736634</v>
      </c>
    </row>
    <row r="1808" spans="1:6">
      <c r="A1808">
        <v>2021</v>
      </c>
      <c r="B1808" t="s">
        <v>1025</v>
      </c>
      <c r="C1808" t="s">
        <v>1013</v>
      </c>
      <c r="D1808" t="s">
        <v>1017</v>
      </c>
      <c r="E1808" t="s">
        <v>1014</v>
      </c>
      <c r="F1808" s="86">
        <v>11106123.818561301</v>
      </c>
    </row>
    <row r="1809" spans="1:6">
      <c r="A1809">
        <v>2022</v>
      </c>
      <c r="B1809" t="s">
        <v>1025</v>
      </c>
      <c r="C1809" t="s">
        <v>1013</v>
      </c>
      <c r="D1809" t="s">
        <v>1017</v>
      </c>
      <c r="E1809" t="s">
        <v>1014</v>
      </c>
      <c r="F1809" s="86">
        <v>11275246.529509099</v>
      </c>
    </row>
    <row r="1810" spans="1:6">
      <c r="A1810">
        <v>2023</v>
      </c>
      <c r="B1810" t="s">
        <v>1025</v>
      </c>
      <c r="C1810" t="s">
        <v>1013</v>
      </c>
      <c r="D1810" t="s">
        <v>1017</v>
      </c>
      <c r="E1810" t="s">
        <v>1014</v>
      </c>
      <c r="F1810" s="86">
        <v>11429761.4881288</v>
      </c>
    </row>
    <row r="1811" spans="1:6">
      <c r="A1811">
        <v>2024</v>
      </c>
      <c r="B1811" t="s">
        <v>1025</v>
      </c>
      <c r="C1811" t="s">
        <v>1013</v>
      </c>
      <c r="D1811" t="s">
        <v>1017</v>
      </c>
      <c r="E1811" t="s">
        <v>1014</v>
      </c>
      <c r="F1811" s="86">
        <v>11561049.552273599</v>
      </c>
    </row>
    <row r="1812" spans="1:6">
      <c r="A1812">
        <v>2025</v>
      </c>
      <c r="B1812" t="s">
        <v>1025</v>
      </c>
      <c r="C1812" t="s">
        <v>1013</v>
      </c>
      <c r="D1812" t="s">
        <v>1017</v>
      </c>
      <c r="E1812" t="s">
        <v>1014</v>
      </c>
      <c r="F1812" s="86">
        <v>11661186.896599701</v>
      </c>
    </row>
    <row r="1813" spans="1:6">
      <c r="A1813">
        <v>2026</v>
      </c>
      <c r="B1813" t="s">
        <v>1025</v>
      </c>
      <c r="C1813" t="s">
        <v>1013</v>
      </c>
      <c r="D1813" t="s">
        <v>1017</v>
      </c>
      <c r="E1813" t="s">
        <v>1014</v>
      </c>
      <c r="F1813" s="86">
        <v>11727702.440382101</v>
      </c>
    </row>
    <row r="1814" spans="1:6">
      <c r="A1814">
        <v>2027</v>
      </c>
      <c r="B1814" t="s">
        <v>1025</v>
      </c>
      <c r="C1814" t="s">
        <v>1013</v>
      </c>
      <c r="D1814" t="s">
        <v>1017</v>
      </c>
      <c r="E1814" t="s">
        <v>1014</v>
      </c>
      <c r="F1814" s="86">
        <v>11769171.356660999</v>
      </c>
    </row>
    <row r="1815" spans="1:6">
      <c r="A1815">
        <v>2028</v>
      </c>
      <c r="B1815" t="s">
        <v>1025</v>
      </c>
      <c r="C1815" t="s">
        <v>1013</v>
      </c>
      <c r="D1815" t="s">
        <v>1017</v>
      </c>
      <c r="E1815" t="s">
        <v>1014</v>
      </c>
      <c r="F1815" s="86">
        <v>11792261.835009901</v>
      </c>
    </row>
    <row r="1816" spans="1:6">
      <c r="A1816">
        <v>2029</v>
      </c>
      <c r="B1816" t="s">
        <v>1025</v>
      </c>
      <c r="C1816" t="s">
        <v>1013</v>
      </c>
      <c r="D1816" t="s">
        <v>1017</v>
      </c>
      <c r="E1816" t="s">
        <v>1014</v>
      </c>
      <c r="F1816" s="86">
        <v>11807685.0201548</v>
      </c>
    </row>
    <row r="1817" spans="1:6">
      <c r="A1817">
        <v>2030</v>
      </c>
      <c r="B1817" t="s">
        <v>1025</v>
      </c>
      <c r="C1817" t="s">
        <v>1013</v>
      </c>
      <c r="D1817" t="s">
        <v>1017</v>
      </c>
      <c r="E1817" t="s">
        <v>1014</v>
      </c>
      <c r="F1817" s="86">
        <v>11823767.8998468</v>
      </c>
    </row>
    <row r="1818" spans="1:6">
      <c r="A1818">
        <v>2031</v>
      </c>
      <c r="B1818" t="s">
        <v>1025</v>
      </c>
      <c r="C1818" t="s">
        <v>1013</v>
      </c>
      <c r="D1818" t="s">
        <v>1017</v>
      </c>
      <c r="E1818" t="s">
        <v>1014</v>
      </c>
      <c r="F1818" s="86">
        <v>11850022.481483599</v>
      </c>
    </row>
    <row r="1819" spans="1:6">
      <c r="A1819">
        <v>2032</v>
      </c>
      <c r="B1819" t="s">
        <v>1025</v>
      </c>
      <c r="C1819" t="s">
        <v>1013</v>
      </c>
      <c r="D1819" t="s">
        <v>1017</v>
      </c>
      <c r="E1819" t="s">
        <v>1014</v>
      </c>
      <c r="F1819" s="86">
        <v>11887435.2806566</v>
      </c>
    </row>
    <row r="1820" spans="1:6">
      <c r="A1820">
        <v>2033</v>
      </c>
      <c r="B1820" t="s">
        <v>1025</v>
      </c>
      <c r="C1820" t="s">
        <v>1013</v>
      </c>
      <c r="D1820" t="s">
        <v>1017</v>
      </c>
      <c r="E1820" t="s">
        <v>1014</v>
      </c>
      <c r="F1820" s="86">
        <v>11935896.9464017</v>
      </c>
    </row>
    <row r="1821" spans="1:6">
      <c r="A1821">
        <v>2034</v>
      </c>
      <c r="B1821" t="s">
        <v>1025</v>
      </c>
      <c r="C1821" t="s">
        <v>1013</v>
      </c>
      <c r="D1821" t="s">
        <v>1017</v>
      </c>
      <c r="E1821" t="s">
        <v>1014</v>
      </c>
      <c r="F1821" s="86">
        <v>11996554.5039766</v>
      </c>
    </row>
    <row r="1822" spans="1:6">
      <c r="A1822">
        <v>2035</v>
      </c>
      <c r="B1822" t="s">
        <v>1025</v>
      </c>
      <c r="C1822" t="s">
        <v>1013</v>
      </c>
      <c r="D1822" t="s">
        <v>1017</v>
      </c>
      <c r="E1822" t="s">
        <v>1014</v>
      </c>
      <c r="F1822" s="86">
        <v>12064901.5689029</v>
      </c>
    </row>
    <row r="1823" spans="1:6">
      <c r="A1823">
        <v>2036</v>
      </c>
      <c r="B1823" t="s">
        <v>1025</v>
      </c>
      <c r="C1823" t="s">
        <v>1013</v>
      </c>
      <c r="D1823" t="s">
        <v>1017</v>
      </c>
      <c r="E1823" t="s">
        <v>1014</v>
      </c>
      <c r="F1823" s="86">
        <v>12139848.8091619</v>
      </c>
    </row>
    <row r="1824" spans="1:6">
      <c r="A1824">
        <v>2037</v>
      </c>
      <c r="B1824" t="s">
        <v>1025</v>
      </c>
      <c r="C1824" t="s">
        <v>1013</v>
      </c>
      <c r="D1824" t="s">
        <v>1017</v>
      </c>
      <c r="E1824" t="s">
        <v>1014</v>
      </c>
      <c r="F1824" s="86">
        <v>12220684.711349299</v>
      </c>
    </row>
    <row r="1825" spans="1:6">
      <c r="A1825">
        <v>2038</v>
      </c>
      <c r="B1825" t="s">
        <v>1025</v>
      </c>
      <c r="C1825" t="s">
        <v>1013</v>
      </c>
      <c r="D1825" t="s">
        <v>1017</v>
      </c>
      <c r="E1825" t="s">
        <v>1014</v>
      </c>
      <c r="F1825" s="86">
        <v>12306711.756112</v>
      </c>
    </row>
    <row r="1826" spans="1:6">
      <c r="A1826">
        <v>2039</v>
      </c>
      <c r="B1826" t="s">
        <v>1025</v>
      </c>
      <c r="C1826" t="s">
        <v>1013</v>
      </c>
      <c r="D1826" t="s">
        <v>1017</v>
      </c>
      <c r="E1826" t="s">
        <v>1014</v>
      </c>
      <c r="F1826" s="86">
        <v>12395916.203174099</v>
      </c>
    </row>
    <row r="1827" spans="1:6">
      <c r="A1827">
        <v>2040</v>
      </c>
      <c r="B1827" t="s">
        <v>1025</v>
      </c>
      <c r="C1827" t="s">
        <v>1013</v>
      </c>
      <c r="D1827" t="s">
        <v>1017</v>
      </c>
      <c r="E1827" t="s">
        <v>1014</v>
      </c>
      <c r="F1827" s="86">
        <v>12486624.661509</v>
      </c>
    </row>
    <row r="1828" spans="1:6">
      <c r="A1828">
        <v>2041</v>
      </c>
      <c r="B1828" t="s">
        <v>1025</v>
      </c>
      <c r="C1828" t="s">
        <v>1013</v>
      </c>
      <c r="D1828" t="s">
        <v>1017</v>
      </c>
      <c r="E1828" t="s">
        <v>1014</v>
      </c>
      <c r="F1828" s="86">
        <v>12581788.6389476</v>
      </c>
    </row>
    <row r="1829" spans="1:6">
      <c r="A1829">
        <v>2042</v>
      </c>
      <c r="B1829" t="s">
        <v>1025</v>
      </c>
      <c r="C1829" t="s">
        <v>1013</v>
      </c>
      <c r="D1829" t="s">
        <v>1017</v>
      </c>
      <c r="E1829" t="s">
        <v>1014</v>
      </c>
      <c r="F1829" s="86">
        <v>12682071.1731457</v>
      </c>
    </row>
    <row r="1830" spans="1:6">
      <c r="A1830">
        <v>2043</v>
      </c>
      <c r="B1830" t="s">
        <v>1025</v>
      </c>
      <c r="C1830" t="s">
        <v>1013</v>
      </c>
      <c r="D1830" t="s">
        <v>1017</v>
      </c>
      <c r="E1830" t="s">
        <v>1014</v>
      </c>
      <c r="F1830" s="86">
        <v>12783763.182748901</v>
      </c>
    </row>
    <row r="1831" spans="1:6">
      <c r="A1831">
        <v>2044</v>
      </c>
      <c r="B1831" t="s">
        <v>1025</v>
      </c>
      <c r="C1831" t="s">
        <v>1013</v>
      </c>
      <c r="D1831" t="s">
        <v>1017</v>
      </c>
      <c r="E1831" t="s">
        <v>1014</v>
      </c>
      <c r="F1831" s="86">
        <v>12891038.428692499</v>
      </c>
    </row>
    <row r="1832" spans="1:6">
      <c r="A1832">
        <v>2045</v>
      </c>
      <c r="B1832" t="s">
        <v>1025</v>
      </c>
      <c r="C1832" t="s">
        <v>1013</v>
      </c>
      <c r="D1832" t="s">
        <v>1017</v>
      </c>
      <c r="E1832" t="s">
        <v>1014</v>
      </c>
      <c r="F1832" s="86">
        <v>13003282.6273039</v>
      </c>
    </row>
    <row r="1833" spans="1:6">
      <c r="A1833">
        <v>2046</v>
      </c>
      <c r="B1833" t="s">
        <v>1025</v>
      </c>
      <c r="C1833" t="s">
        <v>1013</v>
      </c>
      <c r="D1833" t="s">
        <v>1017</v>
      </c>
      <c r="E1833" t="s">
        <v>1014</v>
      </c>
      <c r="F1833" s="86">
        <v>13118339.0554066</v>
      </c>
    </row>
    <row r="1834" spans="1:6">
      <c r="A1834">
        <v>2047</v>
      </c>
      <c r="B1834" t="s">
        <v>1025</v>
      </c>
      <c r="C1834" t="s">
        <v>1013</v>
      </c>
      <c r="D1834" t="s">
        <v>1017</v>
      </c>
      <c r="E1834" t="s">
        <v>1014</v>
      </c>
      <c r="F1834" s="86">
        <v>13237430.6656234</v>
      </c>
    </row>
    <row r="1835" spans="1:6">
      <c r="A1835">
        <v>2048</v>
      </c>
      <c r="B1835" t="s">
        <v>1025</v>
      </c>
      <c r="C1835" t="s">
        <v>1013</v>
      </c>
      <c r="D1835" t="s">
        <v>1017</v>
      </c>
      <c r="E1835" t="s">
        <v>1014</v>
      </c>
      <c r="F1835" s="86">
        <v>13358390.647012001</v>
      </c>
    </row>
    <row r="1836" spans="1:6">
      <c r="A1836">
        <v>2049</v>
      </c>
      <c r="B1836" t="s">
        <v>1025</v>
      </c>
      <c r="C1836" t="s">
        <v>1013</v>
      </c>
      <c r="D1836" t="s">
        <v>1017</v>
      </c>
      <c r="E1836" t="s">
        <v>1014</v>
      </c>
      <c r="F1836" s="86">
        <v>13481106.922679801</v>
      </c>
    </row>
    <row r="1837" spans="1:6">
      <c r="A1837">
        <v>2050</v>
      </c>
      <c r="B1837" t="s">
        <v>1025</v>
      </c>
      <c r="C1837" t="s">
        <v>1013</v>
      </c>
      <c r="D1837" t="s">
        <v>1017</v>
      </c>
      <c r="E1837" t="s">
        <v>1014</v>
      </c>
      <c r="F1837" s="86">
        <v>13607444.2909036</v>
      </c>
    </row>
    <row r="1838" spans="1:6">
      <c r="A1838">
        <v>2017</v>
      </c>
      <c r="B1838" t="s">
        <v>1026</v>
      </c>
      <c r="C1838" t="s">
        <v>1013</v>
      </c>
      <c r="D1838" t="s">
        <v>1017</v>
      </c>
      <c r="E1838" t="s">
        <v>1014</v>
      </c>
      <c r="F1838" s="86">
        <v>7441969.1291186102</v>
      </c>
    </row>
    <row r="1839" spans="1:6">
      <c r="A1839">
        <v>2018</v>
      </c>
      <c r="B1839" t="s">
        <v>1026</v>
      </c>
      <c r="C1839" t="s">
        <v>1013</v>
      </c>
      <c r="D1839" t="s">
        <v>1017</v>
      </c>
      <c r="E1839" t="s">
        <v>1014</v>
      </c>
      <c r="F1839" s="86">
        <v>7579810.5185852703</v>
      </c>
    </row>
    <row r="1840" spans="1:6">
      <c r="A1840">
        <v>2019</v>
      </c>
      <c r="B1840" t="s">
        <v>1026</v>
      </c>
      <c r="C1840" t="s">
        <v>1013</v>
      </c>
      <c r="D1840" t="s">
        <v>1017</v>
      </c>
      <c r="E1840" t="s">
        <v>1014</v>
      </c>
      <c r="F1840" s="86">
        <v>7697691.5707764998</v>
      </c>
    </row>
    <row r="1841" spans="1:6">
      <c r="A1841">
        <v>2020</v>
      </c>
      <c r="B1841" t="s">
        <v>1026</v>
      </c>
      <c r="C1841" t="s">
        <v>1013</v>
      </c>
      <c r="D1841" t="s">
        <v>1017</v>
      </c>
      <c r="E1841" t="s">
        <v>1014</v>
      </c>
      <c r="F1841" s="86">
        <v>7794357.3388366103</v>
      </c>
    </row>
    <row r="1842" spans="1:6">
      <c r="A1842">
        <v>2021</v>
      </c>
      <c r="B1842" t="s">
        <v>1026</v>
      </c>
      <c r="C1842" t="s">
        <v>1013</v>
      </c>
      <c r="D1842" t="s">
        <v>1017</v>
      </c>
      <c r="E1842" t="s">
        <v>1014</v>
      </c>
      <c r="F1842" s="86">
        <v>7887039.4192586197</v>
      </c>
    </row>
    <row r="1843" spans="1:6">
      <c r="A1843">
        <v>2022</v>
      </c>
      <c r="B1843" t="s">
        <v>1026</v>
      </c>
      <c r="C1843" t="s">
        <v>1013</v>
      </c>
      <c r="D1843" t="s">
        <v>1017</v>
      </c>
      <c r="E1843" t="s">
        <v>1014</v>
      </c>
      <c r="F1843" s="86">
        <v>7975360.9674410196</v>
      </c>
    </row>
    <row r="1844" spans="1:6">
      <c r="A1844">
        <v>2023</v>
      </c>
      <c r="B1844" t="s">
        <v>1026</v>
      </c>
      <c r="C1844" t="s">
        <v>1013</v>
      </c>
      <c r="D1844" t="s">
        <v>1017</v>
      </c>
      <c r="E1844" t="s">
        <v>1014</v>
      </c>
      <c r="F1844" s="86">
        <v>8051388.4150026701</v>
      </c>
    </row>
    <row r="1845" spans="1:6">
      <c r="A1845">
        <v>2024</v>
      </c>
      <c r="B1845" t="s">
        <v>1026</v>
      </c>
      <c r="C1845" t="s">
        <v>1013</v>
      </c>
      <c r="D1845" t="s">
        <v>1017</v>
      </c>
      <c r="E1845" t="s">
        <v>1014</v>
      </c>
      <c r="F1845" s="86">
        <v>8111924.7023018003</v>
      </c>
    </row>
    <row r="1846" spans="1:6">
      <c r="A1846">
        <v>2025</v>
      </c>
      <c r="B1846" t="s">
        <v>1026</v>
      </c>
      <c r="C1846" t="s">
        <v>1013</v>
      </c>
      <c r="D1846" t="s">
        <v>1017</v>
      </c>
      <c r="E1846" t="s">
        <v>1014</v>
      </c>
      <c r="F1846" s="86">
        <v>8151821.3911456</v>
      </c>
    </row>
    <row r="1847" spans="1:6">
      <c r="A1847">
        <v>2026</v>
      </c>
      <c r="B1847" t="s">
        <v>1026</v>
      </c>
      <c r="C1847" t="s">
        <v>1013</v>
      </c>
      <c r="D1847" t="s">
        <v>1017</v>
      </c>
      <c r="E1847" t="s">
        <v>1014</v>
      </c>
      <c r="F1847" s="86">
        <v>8171297.6083907401</v>
      </c>
    </row>
    <row r="1848" spans="1:6">
      <c r="A1848">
        <v>2027</v>
      </c>
      <c r="B1848" t="s">
        <v>1026</v>
      </c>
      <c r="C1848" t="s">
        <v>1013</v>
      </c>
      <c r="D1848" t="s">
        <v>1017</v>
      </c>
      <c r="E1848" t="s">
        <v>1014</v>
      </c>
      <c r="F1848" s="86">
        <v>8176578.8738140604</v>
      </c>
    </row>
    <row r="1849" spans="1:6">
      <c r="A1849">
        <v>2028</v>
      </c>
      <c r="B1849" t="s">
        <v>1026</v>
      </c>
      <c r="C1849" t="s">
        <v>1013</v>
      </c>
      <c r="D1849" t="s">
        <v>1017</v>
      </c>
      <c r="E1849" t="s">
        <v>1014</v>
      </c>
      <c r="F1849" s="86">
        <v>8173899.30263568</v>
      </c>
    </row>
    <row r="1850" spans="1:6">
      <c r="A1850">
        <v>2029</v>
      </c>
      <c r="B1850" t="s">
        <v>1026</v>
      </c>
      <c r="C1850" t="s">
        <v>1013</v>
      </c>
      <c r="D1850" t="s">
        <v>1017</v>
      </c>
      <c r="E1850" t="s">
        <v>1014</v>
      </c>
      <c r="F1850" s="86">
        <v>8170850.5772665897</v>
      </c>
    </row>
    <row r="1851" spans="1:6">
      <c r="A1851">
        <v>2030</v>
      </c>
      <c r="B1851" t="s">
        <v>1026</v>
      </c>
      <c r="C1851" t="s">
        <v>1013</v>
      </c>
      <c r="D1851" t="s">
        <v>1017</v>
      </c>
      <c r="E1851" t="s">
        <v>1014</v>
      </c>
      <c r="F1851" s="86">
        <v>8170209.25951837</v>
      </c>
    </row>
    <row r="1852" spans="1:6">
      <c r="A1852">
        <v>2031</v>
      </c>
      <c r="B1852" t="s">
        <v>1026</v>
      </c>
      <c r="C1852" t="s">
        <v>1013</v>
      </c>
      <c r="D1852" t="s">
        <v>1017</v>
      </c>
      <c r="E1852" t="s">
        <v>1014</v>
      </c>
      <c r="F1852" s="86">
        <v>8175999.4675638499</v>
      </c>
    </row>
    <row r="1853" spans="1:6">
      <c r="A1853">
        <v>2032</v>
      </c>
      <c r="B1853" t="s">
        <v>1026</v>
      </c>
      <c r="C1853" t="s">
        <v>1013</v>
      </c>
      <c r="D1853" t="s">
        <v>1017</v>
      </c>
      <c r="E1853" t="s">
        <v>1014</v>
      </c>
      <c r="F1853" s="86">
        <v>8190715.5466855802</v>
      </c>
    </row>
    <row r="1854" spans="1:6">
      <c r="A1854">
        <v>2033</v>
      </c>
      <c r="B1854" t="s">
        <v>1026</v>
      </c>
      <c r="C1854" t="s">
        <v>1013</v>
      </c>
      <c r="D1854" t="s">
        <v>1017</v>
      </c>
      <c r="E1854" t="s">
        <v>1014</v>
      </c>
      <c r="F1854" s="86">
        <v>8212048.8801491903</v>
      </c>
    </row>
    <row r="1855" spans="1:6">
      <c r="A1855">
        <v>2034</v>
      </c>
      <c r="B1855" t="s">
        <v>1026</v>
      </c>
      <c r="C1855" t="s">
        <v>1013</v>
      </c>
      <c r="D1855" t="s">
        <v>1017</v>
      </c>
      <c r="E1855" t="s">
        <v>1014</v>
      </c>
      <c r="F1855" s="86">
        <v>8240932.7645079996</v>
      </c>
    </row>
    <row r="1856" spans="1:6">
      <c r="A1856">
        <v>2035</v>
      </c>
      <c r="B1856" t="s">
        <v>1026</v>
      </c>
      <c r="C1856" t="s">
        <v>1013</v>
      </c>
      <c r="D1856" t="s">
        <v>1017</v>
      </c>
      <c r="E1856" t="s">
        <v>1014</v>
      </c>
      <c r="F1856" s="86">
        <v>8274134.3377508996</v>
      </c>
    </row>
    <row r="1857" spans="1:6">
      <c r="A1857">
        <v>2036</v>
      </c>
      <c r="B1857" t="s">
        <v>1026</v>
      </c>
      <c r="C1857" t="s">
        <v>1013</v>
      </c>
      <c r="D1857" t="s">
        <v>1017</v>
      </c>
      <c r="E1857" t="s">
        <v>1014</v>
      </c>
      <c r="F1857" s="86">
        <v>8311007.7562643699</v>
      </c>
    </row>
    <row r="1858" spans="1:6">
      <c r="A1858">
        <v>2037</v>
      </c>
      <c r="B1858" t="s">
        <v>1026</v>
      </c>
      <c r="C1858" t="s">
        <v>1013</v>
      </c>
      <c r="D1858" t="s">
        <v>1017</v>
      </c>
      <c r="E1858" t="s">
        <v>1014</v>
      </c>
      <c r="F1858" s="86">
        <v>8350583.5177936396</v>
      </c>
    </row>
    <row r="1859" spans="1:6">
      <c r="A1859">
        <v>2038</v>
      </c>
      <c r="B1859" t="s">
        <v>1026</v>
      </c>
      <c r="C1859" t="s">
        <v>1013</v>
      </c>
      <c r="D1859" t="s">
        <v>1017</v>
      </c>
      <c r="E1859" t="s">
        <v>1014</v>
      </c>
      <c r="F1859" s="86">
        <v>8394455.4751599096</v>
      </c>
    </row>
    <row r="1860" spans="1:6">
      <c r="A1860">
        <v>2039</v>
      </c>
      <c r="B1860" t="s">
        <v>1026</v>
      </c>
      <c r="C1860" t="s">
        <v>1013</v>
      </c>
      <c r="D1860" t="s">
        <v>1017</v>
      </c>
      <c r="E1860" t="s">
        <v>1014</v>
      </c>
      <c r="F1860" s="86">
        <v>8441378.3925944306</v>
      </c>
    </row>
    <row r="1861" spans="1:6">
      <c r="A1861">
        <v>2040</v>
      </c>
      <c r="B1861" t="s">
        <v>1026</v>
      </c>
      <c r="C1861" t="s">
        <v>1013</v>
      </c>
      <c r="D1861" t="s">
        <v>1017</v>
      </c>
      <c r="E1861" t="s">
        <v>1014</v>
      </c>
      <c r="F1861" s="86">
        <v>8489697.3012315203</v>
      </c>
    </row>
    <row r="1862" spans="1:6">
      <c r="A1862">
        <v>2041</v>
      </c>
      <c r="B1862" t="s">
        <v>1026</v>
      </c>
      <c r="C1862" t="s">
        <v>1013</v>
      </c>
      <c r="D1862" t="s">
        <v>1017</v>
      </c>
      <c r="E1862" t="s">
        <v>1014</v>
      </c>
      <c r="F1862" s="86">
        <v>8541541.9078706708</v>
      </c>
    </row>
    <row r="1863" spans="1:6">
      <c r="A1863">
        <v>2042</v>
      </c>
      <c r="B1863" t="s">
        <v>1026</v>
      </c>
      <c r="C1863" t="s">
        <v>1013</v>
      </c>
      <c r="D1863" t="s">
        <v>1017</v>
      </c>
      <c r="E1863" t="s">
        <v>1014</v>
      </c>
      <c r="F1863" s="86">
        <v>8596494.6039002202</v>
      </c>
    </row>
    <row r="1864" spans="1:6">
      <c r="A1864">
        <v>2043</v>
      </c>
      <c r="B1864" t="s">
        <v>1026</v>
      </c>
      <c r="C1864" t="s">
        <v>1013</v>
      </c>
      <c r="D1864" t="s">
        <v>1017</v>
      </c>
      <c r="E1864" t="s">
        <v>1014</v>
      </c>
      <c r="F1864" s="86">
        <v>8654644.9297203105</v>
      </c>
    </row>
    <row r="1865" spans="1:6">
      <c r="A1865">
        <v>2044</v>
      </c>
      <c r="B1865" t="s">
        <v>1026</v>
      </c>
      <c r="C1865" t="s">
        <v>1013</v>
      </c>
      <c r="D1865" t="s">
        <v>1017</v>
      </c>
      <c r="E1865" t="s">
        <v>1014</v>
      </c>
      <c r="F1865" s="86">
        <v>8715985.4586587604</v>
      </c>
    </row>
    <row r="1866" spans="1:6">
      <c r="A1866">
        <v>2045</v>
      </c>
      <c r="B1866" t="s">
        <v>1026</v>
      </c>
      <c r="C1866" t="s">
        <v>1013</v>
      </c>
      <c r="D1866" t="s">
        <v>1017</v>
      </c>
      <c r="E1866" t="s">
        <v>1014</v>
      </c>
      <c r="F1866" s="86">
        <v>8780457.3929591905</v>
      </c>
    </row>
    <row r="1867" spans="1:6">
      <c r="A1867">
        <v>2046</v>
      </c>
      <c r="B1867" t="s">
        <v>1026</v>
      </c>
      <c r="C1867" t="s">
        <v>1013</v>
      </c>
      <c r="D1867" t="s">
        <v>1017</v>
      </c>
      <c r="E1867" t="s">
        <v>1014</v>
      </c>
      <c r="F1867" s="86">
        <v>8847653.7265350297</v>
      </c>
    </row>
    <row r="1868" spans="1:6">
      <c r="A1868">
        <v>2047</v>
      </c>
      <c r="B1868" t="s">
        <v>1026</v>
      </c>
      <c r="C1868" t="s">
        <v>1013</v>
      </c>
      <c r="D1868" t="s">
        <v>1017</v>
      </c>
      <c r="E1868" t="s">
        <v>1014</v>
      </c>
      <c r="F1868" s="86">
        <v>8916503.8937850595</v>
      </c>
    </row>
    <row r="1869" spans="1:6">
      <c r="A1869">
        <v>2048</v>
      </c>
      <c r="B1869" t="s">
        <v>1026</v>
      </c>
      <c r="C1869" t="s">
        <v>1013</v>
      </c>
      <c r="D1869" t="s">
        <v>1017</v>
      </c>
      <c r="E1869" t="s">
        <v>1014</v>
      </c>
      <c r="F1869" s="86">
        <v>8986853.3086212408</v>
      </c>
    </row>
    <row r="1870" spans="1:6">
      <c r="A1870">
        <v>2049</v>
      </c>
      <c r="B1870" t="s">
        <v>1026</v>
      </c>
      <c r="C1870" t="s">
        <v>1013</v>
      </c>
      <c r="D1870" t="s">
        <v>1017</v>
      </c>
      <c r="E1870" t="s">
        <v>1014</v>
      </c>
      <c r="F1870" s="86">
        <v>9058746.3663164899</v>
      </c>
    </row>
    <row r="1871" spans="1:6">
      <c r="A1871">
        <v>2050</v>
      </c>
      <c r="B1871" t="s">
        <v>1026</v>
      </c>
      <c r="C1871" t="s">
        <v>1013</v>
      </c>
      <c r="D1871" t="s">
        <v>1017</v>
      </c>
      <c r="E1871" t="s">
        <v>1014</v>
      </c>
      <c r="F1871" s="86">
        <v>9131753.3399314098</v>
      </c>
    </row>
    <row r="1872" spans="1:6">
      <c r="A1872">
        <v>2017</v>
      </c>
      <c r="B1872" t="s">
        <v>1027</v>
      </c>
      <c r="C1872" t="s">
        <v>1013</v>
      </c>
      <c r="D1872" t="s">
        <v>1017</v>
      </c>
      <c r="E1872" t="s">
        <v>1014</v>
      </c>
      <c r="F1872" s="86">
        <v>93633595.580757901</v>
      </c>
    </row>
    <row r="1873" spans="1:6">
      <c r="A1873">
        <v>2018</v>
      </c>
      <c r="B1873" t="s">
        <v>1027</v>
      </c>
      <c r="C1873" t="s">
        <v>1013</v>
      </c>
      <c r="D1873" t="s">
        <v>1017</v>
      </c>
      <c r="E1873" t="s">
        <v>1014</v>
      </c>
      <c r="F1873" s="86">
        <v>95078658.295090303</v>
      </c>
    </row>
    <row r="1874" spans="1:6">
      <c r="A1874">
        <v>2019</v>
      </c>
      <c r="B1874" t="s">
        <v>1027</v>
      </c>
      <c r="C1874" t="s">
        <v>1013</v>
      </c>
      <c r="D1874" t="s">
        <v>1017</v>
      </c>
      <c r="E1874" t="s">
        <v>1014</v>
      </c>
      <c r="F1874" s="86">
        <v>96202307.990319207</v>
      </c>
    </row>
    <row r="1875" spans="1:6">
      <c r="A1875">
        <v>2020</v>
      </c>
      <c r="B1875" t="s">
        <v>1027</v>
      </c>
      <c r="C1875" t="s">
        <v>1013</v>
      </c>
      <c r="D1875" t="s">
        <v>1017</v>
      </c>
      <c r="E1875" t="s">
        <v>1014</v>
      </c>
      <c r="F1875" s="86">
        <v>97708081.554783493</v>
      </c>
    </row>
    <row r="1876" spans="1:6">
      <c r="A1876">
        <v>2021</v>
      </c>
      <c r="B1876" t="s">
        <v>1027</v>
      </c>
      <c r="C1876" t="s">
        <v>1013</v>
      </c>
      <c r="D1876" t="s">
        <v>1017</v>
      </c>
      <c r="E1876" t="s">
        <v>1014</v>
      </c>
      <c r="F1876" s="86">
        <v>99161919.313501894</v>
      </c>
    </row>
    <row r="1877" spans="1:6">
      <c r="A1877">
        <v>2022</v>
      </c>
      <c r="B1877" t="s">
        <v>1027</v>
      </c>
      <c r="C1877" t="s">
        <v>1013</v>
      </c>
      <c r="D1877" t="s">
        <v>1017</v>
      </c>
      <c r="E1877" t="s">
        <v>1014</v>
      </c>
      <c r="F1877" s="86">
        <v>100515150.154618</v>
      </c>
    </row>
    <row r="1878" spans="1:6">
      <c r="A1878">
        <v>2023</v>
      </c>
      <c r="B1878" t="s">
        <v>1027</v>
      </c>
      <c r="C1878" t="s">
        <v>1013</v>
      </c>
      <c r="D1878" t="s">
        <v>1017</v>
      </c>
      <c r="E1878" t="s">
        <v>1014</v>
      </c>
      <c r="F1878" s="86">
        <v>101707509.125255</v>
      </c>
    </row>
    <row r="1879" spans="1:6">
      <c r="A1879">
        <v>2024</v>
      </c>
      <c r="B1879" t="s">
        <v>1027</v>
      </c>
      <c r="C1879" t="s">
        <v>1013</v>
      </c>
      <c r="D1879" t="s">
        <v>1017</v>
      </c>
      <c r="E1879" t="s">
        <v>1014</v>
      </c>
      <c r="F1879" s="86">
        <v>102645729.379913</v>
      </c>
    </row>
    <row r="1880" spans="1:6">
      <c r="A1880">
        <v>2025</v>
      </c>
      <c r="B1880" t="s">
        <v>1027</v>
      </c>
      <c r="C1880" t="s">
        <v>1013</v>
      </c>
      <c r="D1880" t="s">
        <v>1017</v>
      </c>
      <c r="E1880" t="s">
        <v>1014</v>
      </c>
      <c r="F1880" s="86">
        <v>103272187.117064</v>
      </c>
    </row>
    <row r="1881" spans="1:6">
      <c r="A1881">
        <v>2026</v>
      </c>
      <c r="B1881" t="s">
        <v>1027</v>
      </c>
      <c r="C1881" t="s">
        <v>1013</v>
      </c>
      <c r="D1881" t="s">
        <v>1017</v>
      </c>
      <c r="E1881" t="s">
        <v>1014</v>
      </c>
      <c r="F1881" s="86">
        <v>103555540.767951</v>
      </c>
    </row>
    <row r="1882" spans="1:6">
      <c r="A1882">
        <v>2027</v>
      </c>
      <c r="B1882" t="s">
        <v>1027</v>
      </c>
      <c r="C1882" t="s">
        <v>1013</v>
      </c>
      <c r="D1882" t="s">
        <v>1017</v>
      </c>
      <c r="E1882" t="s">
        <v>1014</v>
      </c>
      <c r="F1882" s="86">
        <v>103561547.11854</v>
      </c>
    </row>
    <row r="1883" spans="1:6">
      <c r="A1883">
        <v>2028</v>
      </c>
      <c r="B1883" t="s">
        <v>1027</v>
      </c>
      <c r="C1883" t="s">
        <v>1013</v>
      </c>
      <c r="D1883" t="s">
        <v>1017</v>
      </c>
      <c r="E1883" t="s">
        <v>1014</v>
      </c>
      <c r="F1883" s="86">
        <v>103386636.31627101</v>
      </c>
    </row>
    <row r="1884" spans="1:6">
      <c r="A1884">
        <v>2029</v>
      </c>
      <c r="B1884" t="s">
        <v>1027</v>
      </c>
      <c r="C1884" t="s">
        <v>1013</v>
      </c>
      <c r="D1884" t="s">
        <v>1017</v>
      </c>
      <c r="E1884" t="s">
        <v>1014</v>
      </c>
      <c r="F1884" s="86">
        <v>103146485.49525701</v>
      </c>
    </row>
    <row r="1885" spans="1:6">
      <c r="A1885">
        <v>2030</v>
      </c>
      <c r="B1885" t="s">
        <v>1027</v>
      </c>
      <c r="C1885" t="s">
        <v>1013</v>
      </c>
      <c r="D1885" t="s">
        <v>1017</v>
      </c>
      <c r="E1885" t="s">
        <v>1014</v>
      </c>
      <c r="F1885" s="86">
        <v>102915361.97594</v>
      </c>
    </row>
    <row r="1886" spans="1:6">
      <c r="A1886">
        <v>2031</v>
      </c>
      <c r="B1886" t="s">
        <v>1027</v>
      </c>
      <c r="C1886" t="s">
        <v>1013</v>
      </c>
      <c r="D1886" t="s">
        <v>1017</v>
      </c>
      <c r="E1886" t="s">
        <v>1014</v>
      </c>
      <c r="F1886" s="86">
        <v>102776004.669246</v>
      </c>
    </row>
    <row r="1887" spans="1:6">
      <c r="A1887">
        <v>2032</v>
      </c>
      <c r="B1887" t="s">
        <v>1027</v>
      </c>
      <c r="C1887" t="s">
        <v>1013</v>
      </c>
      <c r="D1887" t="s">
        <v>1017</v>
      </c>
      <c r="E1887" t="s">
        <v>1014</v>
      </c>
      <c r="F1887" s="86">
        <v>102751192.58887599</v>
      </c>
    </row>
    <row r="1888" spans="1:6">
      <c r="A1888">
        <v>2033</v>
      </c>
      <c r="B1888" t="s">
        <v>1027</v>
      </c>
      <c r="C1888" t="s">
        <v>1013</v>
      </c>
      <c r="D1888" t="s">
        <v>1017</v>
      </c>
      <c r="E1888" t="s">
        <v>1014</v>
      </c>
      <c r="F1888" s="86">
        <v>102836648.590923</v>
      </c>
    </row>
    <row r="1889" spans="1:6">
      <c r="A1889">
        <v>2034</v>
      </c>
      <c r="B1889" t="s">
        <v>1027</v>
      </c>
      <c r="C1889" t="s">
        <v>1013</v>
      </c>
      <c r="D1889" t="s">
        <v>1017</v>
      </c>
      <c r="E1889" t="s">
        <v>1014</v>
      </c>
      <c r="F1889" s="86">
        <v>103026905.63886601</v>
      </c>
    </row>
    <row r="1890" spans="1:6">
      <c r="A1890">
        <v>2035</v>
      </c>
      <c r="B1890" t="s">
        <v>1027</v>
      </c>
      <c r="C1890" t="s">
        <v>1013</v>
      </c>
      <c r="D1890" t="s">
        <v>1017</v>
      </c>
      <c r="E1890" t="s">
        <v>1014</v>
      </c>
      <c r="F1890" s="86">
        <v>103296445.837871</v>
      </c>
    </row>
    <row r="1891" spans="1:6">
      <c r="A1891">
        <v>2036</v>
      </c>
      <c r="B1891" t="s">
        <v>1027</v>
      </c>
      <c r="C1891" t="s">
        <v>1013</v>
      </c>
      <c r="D1891" t="s">
        <v>1017</v>
      </c>
      <c r="E1891" t="s">
        <v>1014</v>
      </c>
      <c r="F1891" s="86">
        <v>103630284.34816</v>
      </c>
    </row>
    <row r="1892" spans="1:6">
      <c r="A1892">
        <v>2037</v>
      </c>
      <c r="B1892" t="s">
        <v>1027</v>
      </c>
      <c r="C1892" t="s">
        <v>1013</v>
      </c>
      <c r="D1892" t="s">
        <v>1017</v>
      </c>
      <c r="E1892" t="s">
        <v>1014</v>
      </c>
      <c r="F1892" s="86">
        <v>104014694.62649</v>
      </c>
    </row>
    <row r="1893" spans="1:6">
      <c r="A1893">
        <v>2038</v>
      </c>
      <c r="B1893" t="s">
        <v>1027</v>
      </c>
      <c r="C1893" t="s">
        <v>1013</v>
      </c>
      <c r="D1893" t="s">
        <v>1017</v>
      </c>
      <c r="E1893" t="s">
        <v>1014</v>
      </c>
      <c r="F1893" s="86">
        <v>104446932.353405</v>
      </c>
    </row>
    <row r="1894" spans="1:6">
      <c r="A1894">
        <v>2039</v>
      </c>
      <c r="B1894" t="s">
        <v>1027</v>
      </c>
      <c r="C1894" t="s">
        <v>1013</v>
      </c>
      <c r="D1894" t="s">
        <v>1017</v>
      </c>
      <c r="E1894" t="s">
        <v>1014</v>
      </c>
      <c r="F1894" s="86">
        <v>104912314.098051</v>
      </c>
    </row>
    <row r="1895" spans="1:6">
      <c r="A1895">
        <v>2040</v>
      </c>
      <c r="B1895" t="s">
        <v>1027</v>
      </c>
      <c r="C1895" t="s">
        <v>1013</v>
      </c>
      <c r="D1895" t="s">
        <v>1017</v>
      </c>
      <c r="E1895" t="s">
        <v>1014</v>
      </c>
      <c r="F1895" s="86">
        <v>105387379.73375601</v>
      </c>
    </row>
    <row r="1896" spans="1:6">
      <c r="A1896">
        <v>2041</v>
      </c>
      <c r="B1896" t="s">
        <v>1027</v>
      </c>
      <c r="C1896" t="s">
        <v>1013</v>
      </c>
      <c r="D1896" t="s">
        <v>1017</v>
      </c>
      <c r="E1896" t="s">
        <v>1014</v>
      </c>
      <c r="F1896" s="86">
        <v>105904004.65562201</v>
      </c>
    </row>
    <row r="1897" spans="1:6">
      <c r="A1897">
        <v>2042</v>
      </c>
      <c r="B1897" t="s">
        <v>1027</v>
      </c>
      <c r="C1897" t="s">
        <v>1013</v>
      </c>
      <c r="D1897" t="s">
        <v>1017</v>
      </c>
      <c r="E1897" t="s">
        <v>1014</v>
      </c>
      <c r="F1897" s="86">
        <v>106452110.56742799</v>
      </c>
    </row>
    <row r="1898" spans="1:6">
      <c r="A1898">
        <v>2043</v>
      </c>
      <c r="B1898" t="s">
        <v>1027</v>
      </c>
      <c r="C1898" t="s">
        <v>1013</v>
      </c>
      <c r="D1898" t="s">
        <v>1017</v>
      </c>
      <c r="E1898" t="s">
        <v>1014</v>
      </c>
      <c r="F1898" s="86">
        <v>107037715.849814</v>
      </c>
    </row>
    <row r="1899" spans="1:6">
      <c r="A1899">
        <v>2044</v>
      </c>
      <c r="B1899" t="s">
        <v>1027</v>
      </c>
      <c r="C1899" t="s">
        <v>1013</v>
      </c>
      <c r="D1899" t="s">
        <v>1017</v>
      </c>
      <c r="E1899" t="s">
        <v>1014</v>
      </c>
      <c r="F1899" s="86">
        <v>107659104.72889499</v>
      </c>
    </row>
    <row r="1900" spans="1:6">
      <c r="A1900">
        <v>2045</v>
      </c>
      <c r="B1900" t="s">
        <v>1027</v>
      </c>
      <c r="C1900" t="s">
        <v>1013</v>
      </c>
      <c r="D1900" t="s">
        <v>1017</v>
      </c>
      <c r="E1900" t="s">
        <v>1014</v>
      </c>
      <c r="F1900" s="86">
        <v>108319903.397237</v>
      </c>
    </row>
    <row r="1901" spans="1:6">
      <c r="A1901">
        <v>2046</v>
      </c>
      <c r="B1901" t="s">
        <v>1027</v>
      </c>
      <c r="C1901" t="s">
        <v>1013</v>
      </c>
      <c r="D1901" t="s">
        <v>1017</v>
      </c>
      <c r="E1901" t="s">
        <v>1014</v>
      </c>
      <c r="F1901" s="86">
        <v>109018192.68350001</v>
      </c>
    </row>
    <row r="1902" spans="1:6">
      <c r="A1902">
        <v>2047</v>
      </c>
      <c r="B1902" t="s">
        <v>1027</v>
      </c>
      <c r="C1902" t="s">
        <v>1013</v>
      </c>
      <c r="D1902" t="s">
        <v>1017</v>
      </c>
      <c r="E1902" t="s">
        <v>1014</v>
      </c>
      <c r="F1902" s="86">
        <v>109748236.96503501</v>
      </c>
    </row>
    <row r="1903" spans="1:6">
      <c r="A1903">
        <v>2048</v>
      </c>
      <c r="B1903" t="s">
        <v>1027</v>
      </c>
      <c r="C1903" t="s">
        <v>1013</v>
      </c>
      <c r="D1903" t="s">
        <v>1017</v>
      </c>
      <c r="E1903" t="s">
        <v>1014</v>
      </c>
      <c r="F1903" s="86">
        <v>110516272.680369</v>
      </c>
    </row>
    <row r="1904" spans="1:6">
      <c r="A1904">
        <v>2049</v>
      </c>
      <c r="B1904" t="s">
        <v>1027</v>
      </c>
      <c r="C1904" t="s">
        <v>1013</v>
      </c>
      <c r="D1904" t="s">
        <v>1017</v>
      </c>
      <c r="E1904" t="s">
        <v>1014</v>
      </c>
      <c r="F1904" s="86">
        <v>111306331.18153</v>
      </c>
    </row>
    <row r="1905" spans="1:6">
      <c r="A1905">
        <v>2050</v>
      </c>
      <c r="B1905" t="s">
        <v>1027</v>
      </c>
      <c r="C1905" t="s">
        <v>1013</v>
      </c>
      <c r="D1905" t="s">
        <v>1017</v>
      </c>
      <c r="E1905" t="s">
        <v>1014</v>
      </c>
      <c r="F1905" s="86">
        <v>112121314.140848</v>
      </c>
    </row>
    <row r="1906" spans="1:6">
      <c r="A1906">
        <v>2017</v>
      </c>
      <c r="B1906" t="s">
        <v>1028</v>
      </c>
      <c r="C1906" t="s">
        <v>1013</v>
      </c>
      <c r="D1906" t="s">
        <v>1017</v>
      </c>
      <c r="E1906" t="s">
        <v>1014</v>
      </c>
      <c r="F1906" s="86">
        <v>9559550.9423455596</v>
      </c>
    </row>
    <row r="1907" spans="1:6">
      <c r="A1907">
        <v>2018</v>
      </c>
      <c r="B1907" t="s">
        <v>1028</v>
      </c>
      <c r="C1907" t="s">
        <v>1013</v>
      </c>
      <c r="D1907" t="s">
        <v>1017</v>
      </c>
      <c r="E1907" t="s">
        <v>1014</v>
      </c>
      <c r="F1907" s="86">
        <v>9700509.7509448603</v>
      </c>
    </row>
    <row r="1908" spans="1:6">
      <c r="A1908">
        <v>2019</v>
      </c>
      <c r="B1908" t="s">
        <v>1028</v>
      </c>
      <c r="C1908" t="s">
        <v>1013</v>
      </c>
      <c r="D1908" t="s">
        <v>1017</v>
      </c>
      <c r="E1908" t="s">
        <v>1014</v>
      </c>
      <c r="F1908" s="86">
        <v>9814621.7714760993</v>
      </c>
    </row>
    <row r="1909" spans="1:6">
      <c r="A1909">
        <v>2020</v>
      </c>
      <c r="B1909" t="s">
        <v>1028</v>
      </c>
      <c r="C1909" t="s">
        <v>1013</v>
      </c>
      <c r="D1909" t="s">
        <v>1017</v>
      </c>
      <c r="E1909" t="s">
        <v>1014</v>
      </c>
      <c r="F1909" s="86">
        <v>9981442.91124136</v>
      </c>
    </row>
    <row r="1910" spans="1:6">
      <c r="A1910">
        <v>2021</v>
      </c>
      <c r="B1910" t="s">
        <v>1028</v>
      </c>
      <c r="C1910" t="s">
        <v>1013</v>
      </c>
      <c r="D1910" t="s">
        <v>1017</v>
      </c>
      <c r="E1910" t="s">
        <v>1014</v>
      </c>
      <c r="F1910" s="86">
        <v>10144749.2807143</v>
      </c>
    </row>
    <row r="1911" spans="1:6">
      <c r="A1911">
        <v>2022</v>
      </c>
      <c r="B1911" t="s">
        <v>1028</v>
      </c>
      <c r="C1911" t="s">
        <v>1013</v>
      </c>
      <c r="D1911" t="s">
        <v>1017</v>
      </c>
      <c r="E1911" t="s">
        <v>1014</v>
      </c>
      <c r="F1911" s="86">
        <v>10299226.9866527</v>
      </c>
    </row>
    <row r="1912" spans="1:6">
      <c r="A1912">
        <v>2023</v>
      </c>
      <c r="B1912" t="s">
        <v>1028</v>
      </c>
      <c r="C1912" t="s">
        <v>1013</v>
      </c>
      <c r="D1912" t="s">
        <v>1017</v>
      </c>
      <c r="E1912" t="s">
        <v>1014</v>
      </c>
      <c r="F1912" s="86">
        <v>10440359.124334</v>
      </c>
    </row>
    <row r="1913" spans="1:6">
      <c r="A1913">
        <v>2024</v>
      </c>
      <c r="B1913" t="s">
        <v>1028</v>
      </c>
      <c r="C1913" t="s">
        <v>1013</v>
      </c>
      <c r="D1913" t="s">
        <v>1017</v>
      </c>
      <c r="E1913" t="s">
        <v>1014</v>
      </c>
      <c r="F1913" s="86">
        <v>10560271.720931901</v>
      </c>
    </row>
    <row r="1914" spans="1:6">
      <c r="A1914">
        <v>2025</v>
      </c>
      <c r="B1914" t="s">
        <v>1028</v>
      </c>
      <c r="C1914" t="s">
        <v>1013</v>
      </c>
      <c r="D1914" t="s">
        <v>1017</v>
      </c>
      <c r="E1914" t="s">
        <v>1014</v>
      </c>
      <c r="F1914" s="86">
        <v>10651725.4751285</v>
      </c>
    </row>
    <row r="1915" spans="1:6">
      <c r="A1915">
        <v>2026</v>
      </c>
      <c r="B1915" t="s">
        <v>1028</v>
      </c>
      <c r="C1915" t="s">
        <v>1013</v>
      </c>
      <c r="D1915" t="s">
        <v>1017</v>
      </c>
      <c r="E1915" t="s">
        <v>1014</v>
      </c>
      <c r="F1915" s="86">
        <v>10712461.5977799</v>
      </c>
    </row>
    <row r="1916" spans="1:6">
      <c r="A1916">
        <v>2027</v>
      </c>
      <c r="B1916" t="s">
        <v>1028</v>
      </c>
      <c r="C1916" t="s">
        <v>1013</v>
      </c>
      <c r="D1916" t="s">
        <v>1017</v>
      </c>
      <c r="E1916" t="s">
        <v>1014</v>
      </c>
      <c r="F1916" s="86">
        <v>10750310.706465101</v>
      </c>
    </row>
    <row r="1917" spans="1:6">
      <c r="A1917">
        <v>2028</v>
      </c>
      <c r="B1917" t="s">
        <v>1028</v>
      </c>
      <c r="C1917" t="s">
        <v>1013</v>
      </c>
      <c r="D1917" t="s">
        <v>1017</v>
      </c>
      <c r="E1917" t="s">
        <v>1014</v>
      </c>
      <c r="F1917" s="86">
        <v>10771361.166198401</v>
      </c>
    </row>
    <row r="1918" spans="1:6">
      <c r="A1918">
        <v>2029</v>
      </c>
      <c r="B1918" t="s">
        <v>1028</v>
      </c>
      <c r="C1918" t="s">
        <v>1013</v>
      </c>
      <c r="D1918" t="s">
        <v>1017</v>
      </c>
      <c r="E1918" t="s">
        <v>1014</v>
      </c>
      <c r="F1918" s="86">
        <v>10785394.2293323</v>
      </c>
    </row>
    <row r="1919" spans="1:6">
      <c r="A1919">
        <v>2030</v>
      </c>
      <c r="B1919" t="s">
        <v>1028</v>
      </c>
      <c r="C1919" t="s">
        <v>1013</v>
      </c>
      <c r="D1919" t="s">
        <v>1017</v>
      </c>
      <c r="E1919" t="s">
        <v>1014</v>
      </c>
      <c r="F1919" s="86">
        <v>10800013.381042199</v>
      </c>
    </row>
    <row r="1920" spans="1:6">
      <c r="A1920">
        <v>2031</v>
      </c>
      <c r="B1920" t="s">
        <v>1028</v>
      </c>
      <c r="C1920" t="s">
        <v>1013</v>
      </c>
      <c r="D1920" t="s">
        <v>1017</v>
      </c>
      <c r="E1920" t="s">
        <v>1014</v>
      </c>
      <c r="F1920" s="86">
        <v>10823905.4459225</v>
      </c>
    </row>
    <row r="1921" spans="1:6">
      <c r="A1921">
        <v>2032</v>
      </c>
      <c r="B1921" t="s">
        <v>1028</v>
      </c>
      <c r="C1921" t="s">
        <v>1013</v>
      </c>
      <c r="D1921" t="s">
        <v>1017</v>
      </c>
      <c r="E1921" t="s">
        <v>1014</v>
      </c>
      <c r="F1921" s="86">
        <v>10857970.8946373</v>
      </c>
    </row>
    <row r="1922" spans="1:6">
      <c r="A1922">
        <v>2033</v>
      </c>
      <c r="B1922" t="s">
        <v>1028</v>
      </c>
      <c r="C1922" t="s">
        <v>1013</v>
      </c>
      <c r="D1922" t="s">
        <v>1017</v>
      </c>
      <c r="E1922" t="s">
        <v>1014</v>
      </c>
      <c r="F1922" s="86">
        <v>10902110.4512091</v>
      </c>
    </row>
    <row r="1923" spans="1:6">
      <c r="A1923">
        <v>2034</v>
      </c>
      <c r="B1923" t="s">
        <v>1028</v>
      </c>
      <c r="C1923" t="s">
        <v>1013</v>
      </c>
      <c r="D1923" t="s">
        <v>1017</v>
      </c>
      <c r="E1923" t="s">
        <v>1014</v>
      </c>
      <c r="F1923" s="86">
        <v>10957373.822477501</v>
      </c>
    </row>
    <row r="1924" spans="1:6">
      <c r="A1924">
        <v>2035</v>
      </c>
      <c r="B1924" t="s">
        <v>1028</v>
      </c>
      <c r="C1924" t="s">
        <v>1013</v>
      </c>
      <c r="D1924" t="s">
        <v>1017</v>
      </c>
      <c r="E1924" t="s">
        <v>1014</v>
      </c>
      <c r="F1924" s="86">
        <v>11019648.030910799</v>
      </c>
    </row>
    <row r="1925" spans="1:6">
      <c r="A1925">
        <v>2036</v>
      </c>
      <c r="B1925" t="s">
        <v>1028</v>
      </c>
      <c r="C1925" t="s">
        <v>1013</v>
      </c>
      <c r="D1925" t="s">
        <v>1017</v>
      </c>
      <c r="E1925" t="s">
        <v>1014</v>
      </c>
      <c r="F1925" s="86">
        <v>11087941.038955901</v>
      </c>
    </row>
    <row r="1926" spans="1:6">
      <c r="A1926">
        <v>2037</v>
      </c>
      <c r="B1926" t="s">
        <v>1028</v>
      </c>
      <c r="C1926" t="s">
        <v>1013</v>
      </c>
      <c r="D1926" t="s">
        <v>1017</v>
      </c>
      <c r="E1926" t="s">
        <v>1014</v>
      </c>
      <c r="F1926" s="86">
        <v>11161606.9096085</v>
      </c>
    </row>
    <row r="1927" spans="1:6">
      <c r="A1927">
        <v>2038</v>
      </c>
      <c r="B1927" t="s">
        <v>1028</v>
      </c>
      <c r="C1927" t="s">
        <v>1013</v>
      </c>
      <c r="D1927" t="s">
        <v>1017</v>
      </c>
      <c r="E1927" t="s">
        <v>1014</v>
      </c>
      <c r="F1927" s="86">
        <v>11240010.5074926</v>
      </c>
    </row>
    <row r="1928" spans="1:6">
      <c r="A1928">
        <v>2039</v>
      </c>
      <c r="B1928" t="s">
        <v>1028</v>
      </c>
      <c r="C1928" t="s">
        <v>1013</v>
      </c>
      <c r="D1928" t="s">
        <v>1017</v>
      </c>
      <c r="E1928" t="s">
        <v>1014</v>
      </c>
      <c r="F1928" s="86">
        <v>11321317.007877899</v>
      </c>
    </row>
    <row r="1929" spans="1:6">
      <c r="A1929">
        <v>2040</v>
      </c>
      <c r="B1929" t="s">
        <v>1028</v>
      </c>
      <c r="C1929" t="s">
        <v>1013</v>
      </c>
      <c r="D1929" t="s">
        <v>1017</v>
      </c>
      <c r="E1929" t="s">
        <v>1014</v>
      </c>
      <c r="F1929" s="86">
        <v>11403999.546685699</v>
      </c>
    </row>
    <row r="1930" spans="1:6">
      <c r="A1930">
        <v>2041</v>
      </c>
      <c r="B1930" t="s">
        <v>1028</v>
      </c>
      <c r="C1930" t="s">
        <v>1013</v>
      </c>
      <c r="D1930" t="s">
        <v>1017</v>
      </c>
      <c r="E1930" t="s">
        <v>1014</v>
      </c>
      <c r="F1930" s="86">
        <v>11490756.6499993</v>
      </c>
    </row>
    <row r="1931" spans="1:6">
      <c r="A1931">
        <v>2042</v>
      </c>
      <c r="B1931" t="s">
        <v>1028</v>
      </c>
      <c r="C1931" t="s">
        <v>1013</v>
      </c>
      <c r="D1931" t="s">
        <v>1017</v>
      </c>
      <c r="E1931" t="s">
        <v>1014</v>
      </c>
      <c r="F1931" s="86">
        <v>11582197.0950155</v>
      </c>
    </row>
    <row r="1932" spans="1:6">
      <c r="A1932">
        <v>2043</v>
      </c>
      <c r="B1932" t="s">
        <v>1028</v>
      </c>
      <c r="C1932" t="s">
        <v>1013</v>
      </c>
      <c r="D1932" t="s">
        <v>1017</v>
      </c>
      <c r="E1932" t="s">
        <v>1014</v>
      </c>
      <c r="F1932" s="86">
        <v>11674934.2805207</v>
      </c>
    </row>
    <row r="1933" spans="1:6">
      <c r="A1933">
        <v>2044</v>
      </c>
      <c r="B1933" t="s">
        <v>1028</v>
      </c>
      <c r="C1933" t="s">
        <v>1013</v>
      </c>
      <c r="D1933" t="s">
        <v>1017</v>
      </c>
      <c r="E1933" t="s">
        <v>1014</v>
      </c>
      <c r="F1933" s="86">
        <v>11772782.3449736</v>
      </c>
    </row>
    <row r="1934" spans="1:6">
      <c r="A1934">
        <v>2045</v>
      </c>
      <c r="B1934" t="s">
        <v>1028</v>
      </c>
      <c r="C1934" t="s">
        <v>1013</v>
      </c>
      <c r="D1934" t="s">
        <v>1017</v>
      </c>
      <c r="E1934" t="s">
        <v>1014</v>
      </c>
      <c r="F1934" s="86">
        <v>11875181.9028247</v>
      </c>
    </row>
    <row r="1935" spans="1:6">
      <c r="A1935">
        <v>2046</v>
      </c>
      <c r="B1935" t="s">
        <v>1028</v>
      </c>
      <c r="C1935" t="s">
        <v>1013</v>
      </c>
      <c r="D1935" t="s">
        <v>1017</v>
      </c>
      <c r="E1935" t="s">
        <v>1014</v>
      </c>
      <c r="F1935" s="86">
        <v>11980162.171097901</v>
      </c>
    </row>
    <row r="1936" spans="1:6">
      <c r="A1936">
        <v>2047</v>
      </c>
      <c r="B1936" t="s">
        <v>1028</v>
      </c>
      <c r="C1936" t="s">
        <v>1013</v>
      </c>
      <c r="D1936" t="s">
        <v>1017</v>
      </c>
      <c r="E1936" t="s">
        <v>1014</v>
      </c>
      <c r="F1936" s="86">
        <v>12088842.077758599</v>
      </c>
    </row>
    <row r="1937" spans="1:6">
      <c r="A1937">
        <v>2048</v>
      </c>
      <c r="B1937" t="s">
        <v>1028</v>
      </c>
      <c r="C1937" t="s">
        <v>1013</v>
      </c>
      <c r="D1937" t="s">
        <v>1017</v>
      </c>
      <c r="E1937" t="s">
        <v>1014</v>
      </c>
      <c r="F1937" s="86">
        <v>12199241.684904199</v>
      </c>
    </row>
    <row r="1938" spans="1:6">
      <c r="A1938">
        <v>2049</v>
      </c>
      <c r="B1938" t="s">
        <v>1028</v>
      </c>
      <c r="C1938" t="s">
        <v>1013</v>
      </c>
      <c r="D1938" t="s">
        <v>1017</v>
      </c>
      <c r="E1938" t="s">
        <v>1014</v>
      </c>
      <c r="F1938" s="86">
        <v>12311257.245237499</v>
      </c>
    </row>
    <row r="1939" spans="1:6">
      <c r="A1939">
        <v>2050</v>
      </c>
      <c r="B1939" t="s">
        <v>1028</v>
      </c>
      <c r="C1939" t="s">
        <v>1013</v>
      </c>
      <c r="D1939" t="s">
        <v>1017</v>
      </c>
      <c r="E1939" t="s">
        <v>1014</v>
      </c>
      <c r="F1939" s="86">
        <v>12426590.8425382</v>
      </c>
    </row>
    <row r="1940" spans="1:6">
      <c r="A1940">
        <v>2017</v>
      </c>
      <c r="B1940" t="s">
        <v>1029</v>
      </c>
      <c r="C1940" t="s">
        <v>1013</v>
      </c>
      <c r="D1940" t="s">
        <v>1017</v>
      </c>
      <c r="E1940" t="s">
        <v>1014</v>
      </c>
      <c r="F1940" s="86">
        <v>8794200.4844180495</v>
      </c>
    </row>
    <row r="1941" spans="1:6">
      <c r="A1941">
        <v>2018</v>
      </c>
      <c r="B1941" t="s">
        <v>1029</v>
      </c>
      <c r="C1941" t="s">
        <v>1013</v>
      </c>
      <c r="D1941" t="s">
        <v>1017</v>
      </c>
      <c r="E1941" t="s">
        <v>1014</v>
      </c>
      <c r="F1941" s="86">
        <v>8901493.0054333899</v>
      </c>
    </row>
    <row r="1942" spans="1:6">
      <c r="A1942">
        <v>2019</v>
      </c>
      <c r="B1942" t="s">
        <v>1029</v>
      </c>
      <c r="C1942" t="s">
        <v>1013</v>
      </c>
      <c r="D1942" t="s">
        <v>1017</v>
      </c>
      <c r="E1942" t="s">
        <v>1014</v>
      </c>
      <c r="F1942" s="86">
        <v>8973069.7060191501</v>
      </c>
    </row>
    <row r="1943" spans="1:6">
      <c r="A1943">
        <v>2020</v>
      </c>
      <c r="B1943" t="s">
        <v>1029</v>
      </c>
      <c r="C1943" t="s">
        <v>1013</v>
      </c>
      <c r="D1943" t="s">
        <v>1017</v>
      </c>
      <c r="E1943" t="s">
        <v>1014</v>
      </c>
      <c r="F1943" s="86">
        <v>9060726.9684051108</v>
      </c>
    </row>
    <row r="1944" spans="1:6">
      <c r="A1944">
        <v>2021</v>
      </c>
      <c r="B1944" t="s">
        <v>1029</v>
      </c>
      <c r="C1944" t="s">
        <v>1013</v>
      </c>
      <c r="D1944" t="s">
        <v>1017</v>
      </c>
      <c r="E1944" t="s">
        <v>1014</v>
      </c>
      <c r="F1944" s="86">
        <v>9141807.1203240398</v>
      </c>
    </row>
    <row r="1945" spans="1:6">
      <c r="A1945">
        <v>2022</v>
      </c>
      <c r="B1945" t="s">
        <v>1029</v>
      </c>
      <c r="C1945" t="s">
        <v>1013</v>
      </c>
      <c r="D1945" t="s">
        <v>1017</v>
      </c>
      <c r="E1945" t="s">
        <v>1014</v>
      </c>
      <c r="F1945" s="86">
        <v>9213394.1493416801</v>
      </c>
    </row>
    <row r="1946" spans="1:6">
      <c r="A1946">
        <v>2023</v>
      </c>
      <c r="B1946" t="s">
        <v>1029</v>
      </c>
      <c r="C1946" t="s">
        <v>1013</v>
      </c>
      <c r="D1946" t="s">
        <v>1017</v>
      </c>
      <c r="E1946" t="s">
        <v>1014</v>
      </c>
      <c r="F1946" s="86">
        <v>9272684.7145652398</v>
      </c>
    </row>
    <row r="1947" spans="1:6">
      <c r="A1947">
        <v>2024</v>
      </c>
      <c r="B1947" t="s">
        <v>1029</v>
      </c>
      <c r="C1947" t="s">
        <v>1013</v>
      </c>
      <c r="D1947" t="s">
        <v>1017</v>
      </c>
      <c r="E1947" t="s">
        <v>1014</v>
      </c>
      <c r="F1947" s="86">
        <v>9308444.7238416094</v>
      </c>
    </row>
    <row r="1948" spans="1:6">
      <c r="A1948">
        <v>2025</v>
      </c>
      <c r="B1948" t="s">
        <v>1029</v>
      </c>
      <c r="C1948" t="s">
        <v>1013</v>
      </c>
      <c r="D1948" t="s">
        <v>1017</v>
      </c>
      <c r="E1948" t="s">
        <v>1014</v>
      </c>
      <c r="F1948" s="86">
        <v>9319226.5711809695</v>
      </c>
    </row>
    <row r="1949" spans="1:6">
      <c r="A1949">
        <v>2026</v>
      </c>
      <c r="B1949" t="s">
        <v>1029</v>
      </c>
      <c r="C1949" t="s">
        <v>1013</v>
      </c>
      <c r="D1949" t="s">
        <v>1017</v>
      </c>
      <c r="E1949" t="s">
        <v>1014</v>
      </c>
      <c r="F1949" s="86">
        <v>9300833.45223937</v>
      </c>
    </row>
    <row r="1950" spans="1:6">
      <c r="A1950">
        <v>2027</v>
      </c>
      <c r="B1950" t="s">
        <v>1029</v>
      </c>
      <c r="C1950" t="s">
        <v>1013</v>
      </c>
      <c r="D1950" t="s">
        <v>1017</v>
      </c>
      <c r="E1950" t="s">
        <v>1014</v>
      </c>
      <c r="F1950" s="86">
        <v>9260129.4509450197</v>
      </c>
    </row>
    <row r="1951" spans="1:6">
      <c r="A1951">
        <v>2028</v>
      </c>
      <c r="B1951" t="s">
        <v>1029</v>
      </c>
      <c r="C1951" t="s">
        <v>1013</v>
      </c>
      <c r="D1951" t="s">
        <v>1017</v>
      </c>
      <c r="E1951" t="s">
        <v>1014</v>
      </c>
      <c r="F1951" s="86">
        <v>9207023.5344756097</v>
      </c>
    </row>
    <row r="1952" spans="1:6">
      <c r="A1952">
        <v>2029</v>
      </c>
      <c r="B1952" t="s">
        <v>1029</v>
      </c>
      <c r="C1952" t="s">
        <v>1013</v>
      </c>
      <c r="D1952" t="s">
        <v>1017</v>
      </c>
      <c r="E1952" t="s">
        <v>1014</v>
      </c>
      <c r="F1952" s="86">
        <v>9149567.7258638795</v>
      </c>
    </row>
    <row r="1953" spans="1:6">
      <c r="A1953">
        <v>2030</v>
      </c>
      <c r="B1953" t="s">
        <v>1029</v>
      </c>
      <c r="C1953" t="s">
        <v>1013</v>
      </c>
      <c r="D1953" t="s">
        <v>1017</v>
      </c>
      <c r="E1953" t="s">
        <v>1014</v>
      </c>
      <c r="F1953" s="86">
        <v>9094883.8517735396</v>
      </c>
    </row>
    <row r="1954" spans="1:6">
      <c r="A1954">
        <v>2031</v>
      </c>
      <c r="B1954" t="s">
        <v>1029</v>
      </c>
      <c r="C1954" t="s">
        <v>1013</v>
      </c>
      <c r="D1954" t="s">
        <v>1017</v>
      </c>
      <c r="E1954" t="s">
        <v>1014</v>
      </c>
      <c r="F1954" s="86">
        <v>9048468.3152503408</v>
      </c>
    </row>
    <row r="1955" spans="1:6">
      <c r="A1955">
        <v>2032</v>
      </c>
      <c r="B1955" t="s">
        <v>1029</v>
      </c>
      <c r="C1955" t="s">
        <v>1013</v>
      </c>
      <c r="D1955" t="s">
        <v>1017</v>
      </c>
      <c r="E1955" t="s">
        <v>1014</v>
      </c>
      <c r="F1955" s="86">
        <v>9012565.1498231292</v>
      </c>
    </row>
    <row r="1956" spans="1:6">
      <c r="A1956">
        <v>2033</v>
      </c>
      <c r="B1956" t="s">
        <v>1029</v>
      </c>
      <c r="C1956" t="s">
        <v>1013</v>
      </c>
      <c r="D1956" t="s">
        <v>1017</v>
      </c>
      <c r="E1956" t="s">
        <v>1014</v>
      </c>
      <c r="F1956" s="86">
        <v>8987426.8148851506</v>
      </c>
    </row>
    <row r="1957" spans="1:6">
      <c r="A1957">
        <v>2034</v>
      </c>
      <c r="B1957" t="s">
        <v>1029</v>
      </c>
      <c r="C1957" t="s">
        <v>1013</v>
      </c>
      <c r="D1957" t="s">
        <v>1017</v>
      </c>
      <c r="E1957" t="s">
        <v>1014</v>
      </c>
      <c r="F1957" s="86">
        <v>8971381.0863289498</v>
      </c>
    </row>
    <row r="1958" spans="1:6">
      <c r="A1958">
        <v>2035</v>
      </c>
      <c r="B1958" t="s">
        <v>1029</v>
      </c>
      <c r="C1958" t="s">
        <v>1013</v>
      </c>
      <c r="D1958" t="s">
        <v>1017</v>
      </c>
      <c r="E1958" t="s">
        <v>1014</v>
      </c>
      <c r="F1958" s="86">
        <v>8960692.6076814905</v>
      </c>
    </row>
    <row r="1959" spans="1:6">
      <c r="A1959">
        <v>2036</v>
      </c>
      <c r="B1959" t="s">
        <v>1029</v>
      </c>
      <c r="C1959" t="s">
        <v>1013</v>
      </c>
      <c r="D1959" t="s">
        <v>1017</v>
      </c>
      <c r="E1959" t="s">
        <v>1014</v>
      </c>
      <c r="F1959" s="86">
        <v>8956190.0506534707</v>
      </c>
    </row>
    <row r="1960" spans="1:6">
      <c r="A1960">
        <v>2037</v>
      </c>
      <c r="B1960" t="s">
        <v>1029</v>
      </c>
      <c r="C1960" t="s">
        <v>1013</v>
      </c>
      <c r="D1960" t="s">
        <v>1017</v>
      </c>
      <c r="E1960" t="s">
        <v>1014</v>
      </c>
      <c r="F1960" s="86">
        <v>8957934.7052911893</v>
      </c>
    </row>
    <row r="1961" spans="1:6">
      <c r="A1961">
        <v>2038</v>
      </c>
      <c r="B1961" t="s">
        <v>1029</v>
      </c>
      <c r="C1961" t="s">
        <v>1013</v>
      </c>
      <c r="D1961" t="s">
        <v>1017</v>
      </c>
      <c r="E1961" t="s">
        <v>1014</v>
      </c>
      <c r="F1961" s="86">
        <v>8962410.3661506604</v>
      </c>
    </row>
    <row r="1962" spans="1:6">
      <c r="A1962">
        <v>2039</v>
      </c>
      <c r="B1962" t="s">
        <v>1029</v>
      </c>
      <c r="C1962" t="s">
        <v>1013</v>
      </c>
      <c r="D1962" t="s">
        <v>1017</v>
      </c>
      <c r="E1962" t="s">
        <v>1014</v>
      </c>
      <c r="F1962" s="86">
        <v>8971967.4887367599</v>
      </c>
    </row>
    <row r="1963" spans="1:6">
      <c r="A1963">
        <v>2040</v>
      </c>
      <c r="B1963" t="s">
        <v>1029</v>
      </c>
      <c r="C1963" t="s">
        <v>1013</v>
      </c>
      <c r="D1963" t="s">
        <v>1017</v>
      </c>
      <c r="E1963" t="s">
        <v>1014</v>
      </c>
      <c r="F1963" s="86">
        <v>8982793.6026108805</v>
      </c>
    </row>
    <row r="1964" spans="1:6">
      <c r="A1964">
        <v>2041</v>
      </c>
      <c r="B1964" t="s">
        <v>1029</v>
      </c>
      <c r="C1964" t="s">
        <v>1013</v>
      </c>
      <c r="D1964" t="s">
        <v>1017</v>
      </c>
      <c r="E1964" t="s">
        <v>1014</v>
      </c>
      <c r="F1964" s="86">
        <v>8998348.7320985105</v>
      </c>
    </row>
    <row r="1965" spans="1:6">
      <c r="A1965">
        <v>2042</v>
      </c>
      <c r="B1965" t="s">
        <v>1029</v>
      </c>
      <c r="C1965" t="s">
        <v>1013</v>
      </c>
      <c r="D1965" t="s">
        <v>1017</v>
      </c>
      <c r="E1965" t="s">
        <v>1014</v>
      </c>
      <c r="F1965" s="86">
        <v>9016743.0783892497</v>
      </c>
    </row>
    <row r="1966" spans="1:6">
      <c r="A1966">
        <v>2043</v>
      </c>
      <c r="B1966" t="s">
        <v>1029</v>
      </c>
      <c r="C1966" t="s">
        <v>1013</v>
      </c>
      <c r="D1966" t="s">
        <v>1017</v>
      </c>
      <c r="E1966" t="s">
        <v>1014</v>
      </c>
      <c r="F1966" s="86">
        <v>9037183.4453034904</v>
      </c>
    </row>
    <row r="1967" spans="1:6">
      <c r="A1967">
        <v>2044</v>
      </c>
      <c r="B1967" t="s">
        <v>1029</v>
      </c>
      <c r="C1967" t="s">
        <v>1013</v>
      </c>
      <c r="D1967" t="s">
        <v>1017</v>
      </c>
      <c r="E1967" t="s">
        <v>1014</v>
      </c>
      <c r="F1967" s="86">
        <v>9062518.1150522493</v>
      </c>
    </row>
    <row r="1968" spans="1:6">
      <c r="A1968">
        <v>2045</v>
      </c>
      <c r="B1968" t="s">
        <v>1029</v>
      </c>
      <c r="C1968" t="s">
        <v>1013</v>
      </c>
      <c r="D1968" t="s">
        <v>1017</v>
      </c>
      <c r="E1968" t="s">
        <v>1014</v>
      </c>
      <c r="F1968" s="86">
        <v>9091262.8406386208</v>
      </c>
    </row>
    <row r="1969" spans="1:6">
      <c r="A1969">
        <v>2046</v>
      </c>
      <c r="B1969" t="s">
        <v>1029</v>
      </c>
      <c r="C1969" t="s">
        <v>1013</v>
      </c>
      <c r="D1969" t="s">
        <v>1017</v>
      </c>
      <c r="E1969" t="s">
        <v>1014</v>
      </c>
      <c r="F1969" s="86">
        <v>9122290.3504538704</v>
      </c>
    </row>
    <row r="1970" spans="1:6">
      <c r="A1970">
        <v>2047</v>
      </c>
      <c r="B1970" t="s">
        <v>1029</v>
      </c>
      <c r="C1970" t="s">
        <v>1013</v>
      </c>
      <c r="D1970" t="s">
        <v>1017</v>
      </c>
      <c r="E1970" t="s">
        <v>1014</v>
      </c>
      <c r="F1970" s="86">
        <v>9158648.4121122807</v>
      </c>
    </row>
    <row r="1971" spans="1:6">
      <c r="A1971">
        <v>2048</v>
      </c>
      <c r="B1971" t="s">
        <v>1029</v>
      </c>
      <c r="C1971" t="s">
        <v>1013</v>
      </c>
      <c r="D1971" t="s">
        <v>1017</v>
      </c>
      <c r="E1971" t="s">
        <v>1014</v>
      </c>
      <c r="F1971" s="86">
        <v>9195539.8870149907</v>
      </c>
    </row>
    <row r="1972" spans="1:6">
      <c r="A1972">
        <v>2049</v>
      </c>
      <c r="B1972" t="s">
        <v>1029</v>
      </c>
      <c r="C1972" t="s">
        <v>1013</v>
      </c>
      <c r="D1972" t="s">
        <v>1017</v>
      </c>
      <c r="E1972" t="s">
        <v>1014</v>
      </c>
      <c r="F1972" s="86">
        <v>9236164.8778294101</v>
      </c>
    </row>
    <row r="1973" spans="1:6">
      <c r="A1973">
        <v>2050</v>
      </c>
      <c r="B1973" t="s">
        <v>1029</v>
      </c>
      <c r="C1973" t="s">
        <v>1013</v>
      </c>
      <c r="D1973" t="s">
        <v>1017</v>
      </c>
      <c r="E1973" t="s">
        <v>1014</v>
      </c>
      <c r="F1973" s="86">
        <v>9279670.3682547696</v>
      </c>
    </row>
    <row r="1974" spans="1:6">
      <c r="A1974">
        <v>2017</v>
      </c>
      <c r="B1974" t="s">
        <v>1030</v>
      </c>
      <c r="C1974" t="s">
        <v>1013</v>
      </c>
      <c r="D1974" t="s">
        <v>1017</v>
      </c>
      <c r="E1974" t="s">
        <v>1014</v>
      </c>
      <c r="F1974" s="86">
        <v>3012983.3047385099</v>
      </c>
    </row>
    <row r="1975" spans="1:6">
      <c r="A1975">
        <v>2018</v>
      </c>
      <c r="B1975" t="s">
        <v>1030</v>
      </c>
      <c r="C1975" t="s">
        <v>1013</v>
      </c>
      <c r="D1975" t="s">
        <v>1017</v>
      </c>
      <c r="E1975" t="s">
        <v>1014</v>
      </c>
      <c r="F1975" s="86">
        <v>3048583.3925220598</v>
      </c>
    </row>
    <row r="1976" spans="1:6">
      <c r="A1976">
        <v>2019</v>
      </c>
      <c r="B1976" t="s">
        <v>1030</v>
      </c>
      <c r="C1976" t="s">
        <v>1013</v>
      </c>
      <c r="D1976" t="s">
        <v>1017</v>
      </c>
      <c r="E1976" t="s">
        <v>1014</v>
      </c>
      <c r="F1976" s="86">
        <v>3073159.90062019</v>
      </c>
    </row>
    <row r="1977" spans="1:6">
      <c r="A1977">
        <v>2020</v>
      </c>
      <c r="B1977" t="s">
        <v>1030</v>
      </c>
      <c r="C1977" t="s">
        <v>1013</v>
      </c>
      <c r="D1977" t="s">
        <v>1017</v>
      </c>
      <c r="E1977" t="s">
        <v>1014</v>
      </c>
      <c r="F1977" s="86">
        <v>3108346.9822063199</v>
      </c>
    </row>
    <row r="1978" spans="1:6">
      <c r="A1978">
        <v>2021</v>
      </c>
      <c r="B1978" t="s">
        <v>1030</v>
      </c>
      <c r="C1978" t="s">
        <v>1013</v>
      </c>
      <c r="D1978" t="s">
        <v>1017</v>
      </c>
      <c r="E1978" t="s">
        <v>1014</v>
      </c>
      <c r="F1978" s="86">
        <v>3142693.7396080201</v>
      </c>
    </row>
    <row r="1979" spans="1:6">
      <c r="A1979">
        <v>2022</v>
      </c>
      <c r="B1979" t="s">
        <v>1030</v>
      </c>
      <c r="C1979" t="s">
        <v>1013</v>
      </c>
      <c r="D1979" t="s">
        <v>1017</v>
      </c>
      <c r="E1979" t="s">
        <v>1014</v>
      </c>
      <c r="F1979" s="86">
        <v>3175818.5548886899</v>
      </c>
    </row>
    <row r="1980" spans="1:6">
      <c r="A1980">
        <v>2023</v>
      </c>
      <c r="B1980" t="s">
        <v>1030</v>
      </c>
      <c r="C1980" t="s">
        <v>1013</v>
      </c>
      <c r="D1980" t="s">
        <v>1017</v>
      </c>
      <c r="E1980" t="s">
        <v>1014</v>
      </c>
      <c r="F1980" s="86">
        <v>3205384.0548742898</v>
      </c>
    </row>
    <row r="1981" spans="1:6">
      <c r="A1981">
        <v>2024</v>
      </c>
      <c r="B1981" t="s">
        <v>1030</v>
      </c>
      <c r="C1981" t="s">
        <v>1013</v>
      </c>
      <c r="D1981" t="s">
        <v>1017</v>
      </c>
      <c r="E1981" t="s">
        <v>1014</v>
      </c>
      <c r="F1981" s="86">
        <v>3229178.7544571301</v>
      </c>
    </row>
    <row r="1982" spans="1:6">
      <c r="A1982">
        <v>2025</v>
      </c>
      <c r="B1982" t="s">
        <v>1030</v>
      </c>
      <c r="C1982" t="s">
        <v>1013</v>
      </c>
      <c r="D1982" t="s">
        <v>1017</v>
      </c>
      <c r="E1982" t="s">
        <v>1014</v>
      </c>
      <c r="F1982" s="86">
        <v>3245011.848851</v>
      </c>
    </row>
    <row r="1983" spans="1:6">
      <c r="A1983">
        <v>2026</v>
      </c>
      <c r="B1983" t="s">
        <v>1030</v>
      </c>
      <c r="C1983" t="s">
        <v>1013</v>
      </c>
      <c r="D1983" t="s">
        <v>1017</v>
      </c>
      <c r="E1983" t="s">
        <v>1014</v>
      </c>
      <c r="F1983" s="86">
        <v>3252520.17528565</v>
      </c>
    </row>
    <row r="1984" spans="1:6">
      <c r="A1984">
        <v>2027</v>
      </c>
      <c r="B1984" t="s">
        <v>1030</v>
      </c>
      <c r="C1984" t="s">
        <v>1013</v>
      </c>
      <c r="D1984" t="s">
        <v>1017</v>
      </c>
      <c r="E1984" t="s">
        <v>1014</v>
      </c>
      <c r="F1984" s="86">
        <v>3254067.4334122501</v>
      </c>
    </row>
    <row r="1985" spans="1:6">
      <c r="A1985">
        <v>2028</v>
      </c>
      <c r="B1985" t="s">
        <v>1030</v>
      </c>
      <c r="C1985" t="s">
        <v>1013</v>
      </c>
      <c r="D1985" t="s">
        <v>1017</v>
      </c>
      <c r="E1985" t="s">
        <v>1014</v>
      </c>
      <c r="F1985" s="86">
        <v>3252728.2556793401</v>
      </c>
    </row>
    <row r="1986" spans="1:6">
      <c r="A1986">
        <v>2029</v>
      </c>
      <c r="B1986" t="s">
        <v>1030</v>
      </c>
      <c r="C1986" t="s">
        <v>1013</v>
      </c>
      <c r="D1986" t="s">
        <v>1017</v>
      </c>
      <c r="E1986" t="s">
        <v>1014</v>
      </c>
      <c r="F1986" s="86">
        <v>3250665.9761446002</v>
      </c>
    </row>
    <row r="1987" spans="1:6">
      <c r="A1987">
        <v>2030</v>
      </c>
      <c r="B1987" t="s">
        <v>1030</v>
      </c>
      <c r="C1987" t="s">
        <v>1013</v>
      </c>
      <c r="D1987" t="s">
        <v>1017</v>
      </c>
      <c r="E1987" t="s">
        <v>1014</v>
      </c>
      <c r="F1987" s="86">
        <v>3249662.60682789</v>
      </c>
    </row>
    <row r="1988" spans="1:6">
      <c r="A1988">
        <v>2031</v>
      </c>
      <c r="B1988" t="s">
        <v>1030</v>
      </c>
      <c r="C1988" t="s">
        <v>1013</v>
      </c>
      <c r="D1988" t="s">
        <v>1017</v>
      </c>
      <c r="E1988" t="s">
        <v>1014</v>
      </c>
      <c r="F1988" s="86">
        <v>3251515.4384542401</v>
      </c>
    </row>
    <row r="1989" spans="1:6">
      <c r="A1989">
        <v>2032</v>
      </c>
      <c r="B1989" t="s">
        <v>1030</v>
      </c>
      <c r="C1989" t="s">
        <v>1013</v>
      </c>
      <c r="D1989" t="s">
        <v>1017</v>
      </c>
      <c r="E1989" t="s">
        <v>1014</v>
      </c>
      <c r="F1989" s="86">
        <v>3256465.8794229999</v>
      </c>
    </row>
    <row r="1990" spans="1:6">
      <c r="A1990">
        <v>2033</v>
      </c>
      <c r="B1990" t="s">
        <v>1030</v>
      </c>
      <c r="C1990" t="s">
        <v>1013</v>
      </c>
      <c r="D1990" t="s">
        <v>1017</v>
      </c>
      <c r="E1990" t="s">
        <v>1014</v>
      </c>
      <c r="F1990" s="86">
        <v>3264921.3599307998</v>
      </c>
    </row>
    <row r="1991" spans="1:6">
      <c r="A1991">
        <v>2034</v>
      </c>
      <c r="B1991" t="s">
        <v>1030</v>
      </c>
      <c r="C1991" t="s">
        <v>1013</v>
      </c>
      <c r="D1991" t="s">
        <v>1017</v>
      </c>
      <c r="E1991" t="s">
        <v>1014</v>
      </c>
      <c r="F1991" s="86">
        <v>3276597.5538339601</v>
      </c>
    </row>
    <row r="1992" spans="1:6">
      <c r="A1992">
        <v>2035</v>
      </c>
      <c r="B1992" t="s">
        <v>1030</v>
      </c>
      <c r="C1992" t="s">
        <v>1013</v>
      </c>
      <c r="D1992" t="s">
        <v>1017</v>
      </c>
      <c r="E1992" t="s">
        <v>1014</v>
      </c>
      <c r="F1992" s="86">
        <v>3290559.3281561802</v>
      </c>
    </row>
    <row r="1993" spans="1:6">
      <c r="A1993">
        <v>2036</v>
      </c>
      <c r="B1993" t="s">
        <v>1030</v>
      </c>
      <c r="C1993" t="s">
        <v>1013</v>
      </c>
      <c r="D1993" t="s">
        <v>1017</v>
      </c>
      <c r="E1993" t="s">
        <v>1014</v>
      </c>
      <c r="F1993" s="86">
        <v>3305712.7185033499</v>
      </c>
    </row>
    <row r="1994" spans="1:6">
      <c r="A1994">
        <v>2037</v>
      </c>
      <c r="B1994" t="s">
        <v>1030</v>
      </c>
      <c r="C1994" t="s">
        <v>1013</v>
      </c>
      <c r="D1994" t="s">
        <v>1017</v>
      </c>
      <c r="E1994" t="s">
        <v>1014</v>
      </c>
      <c r="F1994" s="86">
        <v>3322271.3880205099</v>
      </c>
    </row>
    <row r="1995" spans="1:6">
      <c r="A1995">
        <v>2038</v>
      </c>
      <c r="B1995" t="s">
        <v>1030</v>
      </c>
      <c r="C1995" t="s">
        <v>1013</v>
      </c>
      <c r="D1995" t="s">
        <v>1017</v>
      </c>
      <c r="E1995" t="s">
        <v>1014</v>
      </c>
      <c r="F1995" s="86">
        <v>3340611.2699423102</v>
      </c>
    </row>
    <row r="1996" spans="1:6">
      <c r="A1996">
        <v>2039</v>
      </c>
      <c r="B1996" t="s">
        <v>1030</v>
      </c>
      <c r="C1996" t="s">
        <v>1013</v>
      </c>
      <c r="D1996" t="s">
        <v>1017</v>
      </c>
      <c r="E1996" t="s">
        <v>1014</v>
      </c>
      <c r="F1996" s="86">
        <v>3360275.4571753298</v>
      </c>
    </row>
    <row r="1997" spans="1:6">
      <c r="A1997">
        <v>2040</v>
      </c>
      <c r="B1997" t="s">
        <v>1030</v>
      </c>
      <c r="C1997" t="s">
        <v>1013</v>
      </c>
      <c r="D1997" t="s">
        <v>1017</v>
      </c>
      <c r="E1997" t="s">
        <v>1014</v>
      </c>
      <c r="F1997" s="86">
        <v>3380661.43418187</v>
      </c>
    </row>
    <row r="1998" spans="1:6">
      <c r="A1998">
        <v>2041</v>
      </c>
      <c r="B1998" t="s">
        <v>1030</v>
      </c>
      <c r="C1998" t="s">
        <v>1013</v>
      </c>
      <c r="D1998" t="s">
        <v>1017</v>
      </c>
      <c r="E1998" t="s">
        <v>1014</v>
      </c>
      <c r="F1998" s="86">
        <v>3402359.6965015698</v>
      </c>
    </row>
    <row r="1999" spans="1:6">
      <c r="A1999">
        <v>2042</v>
      </c>
      <c r="B1999" t="s">
        <v>1030</v>
      </c>
      <c r="C1999" t="s">
        <v>1013</v>
      </c>
      <c r="D1999" t="s">
        <v>1017</v>
      </c>
      <c r="E1999" t="s">
        <v>1014</v>
      </c>
      <c r="F1999" s="86">
        <v>3425253.95594993</v>
      </c>
    </row>
    <row r="2000" spans="1:6">
      <c r="A2000">
        <v>2043</v>
      </c>
      <c r="B2000" t="s">
        <v>1030</v>
      </c>
      <c r="C2000" t="s">
        <v>1013</v>
      </c>
      <c r="D2000" t="s">
        <v>1017</v>
      </c>
      <c r="E2000" t="s">
        <v>1014</v>
      </c>
      <c r="F2000" s="86">
        <v>3449708.5856733602</v>
      </c>
    </row>
    <row r="2001" spans="1:6">
      <c r="A2001">
        <v>2044</v>
      </c>
      <c r="B2001" t="s">
        <v>1030</v>
      </c>
      <c r="C2001" t="s">
        <v>1013</v>
      </c>
      <c r="D2001" t="s">
        <v>1017</v>
      </c>
      <c r="E2001" t="s">
        <v>1014</v>
      </c>
      <c r="F2001" s="86">
        <v>3475690.4466496799</v>
      </c>
    </row>
    <row r="2002" spans="1:6">
      <c r="A2002">
        <v>2045</v>
      </c>
      <c r="B2002" t="s">
        <v>1030</v>
      </c>
      <c r="C2002" t="s">
        <v>1013</v>
      </c>
      <c r="D2002" t="s">
        <v>1017</v>
      </c>
      <c r="E2002" t="s">
        <v>1014</v>
      </c>
      <c r="F2002" s="86">
        <v>3503047.5817293399</v>
      </c>
    </row>
    <row r="2003" spans="1:6">
      <c r="A2003">
        <v>2046</v>
      </c>
      <c r="B2003" t="s">
        <v>1030</v>
      </c>
      <c r="C2003" t="s">
        <v>1013</v>
      </c>
      <c r="D2003" t="s">
        <v>1017</v>
      </c>
      <c r="E2003" t="s">
        <v>1014</v>
      </c>
      <c r="F2003" s="86">
        <v>3531827.4129056898</v>
      </c>
    </row>
    <row r="2004" spans="1:6">
      <c r="A2004">
        <v>2047</v>
      </c>
      <c r="B2004" t="s">
        <v>1030</v>
      </c>
      <c r="C2004" t="s">
        <v>1013</v>
      </c>
      <c r="D2004" t="s">
        <v>1017</v>
      </c>
      <c r="E2004" t="s">
        <v>1014</v>
      </c>
      <c r="F2004" s="86">
        <v>3561374.69567608</v>
      </c>
    </row>
    <row r="2005" spans="1:6">
      <c r="A2005">
        <v>2048</v>
      </c>
      <c r="B2005" t="s">
        <v>1030</v>
      </c>
      <c r="C2005" t="s">
        <v>1013</v>
      </c>
      <c r="D2005" t="s">
        <v>1017</v>
      </c>
      <c r="E2005" t="s">
        <v>1014</v>
      </c>
      <c r="F2005" s="86">
        <v>3591324.8219433301</v>
      </c>
    </row>
    <row r="2006" spans="1:6">
      <c r="A2006">
        <v>2049</v>
      </c>
      <c r="B2006" t="s">
        <v>1030</v>
      </c>
      <c r="C2006" t="s">
        <v>1013</v>
      </c>
      <c r="D2006" t="s">
        <v>1017</v>
      </c>
      <c r="E2006" t="s">
        <v>1014</v>
      </c>
      <c r="F2006" s="86">
        <v>3621867.78053588</v>
      </c>
    </row>
    <row r="2007" spans="1:6">
      <c r="A2007">
        <v>2050</v>
      </c>
      <c r="B2007" t="s">
        <v>1030</v>
      </c>
      <c r="C2007" t="s">
        <v>1013</v>
      </c>
      <c r="D2007" t="s">
        <v>1017</v>
      </c>
      <c r="E2007" t="s">
        <v>1014</v>
      </c>
      <c r="F2007" s="86">
        <v>3652648.1348334802</v>
      </c>
    </row>
    <row r="2008" spans="1:6">
      <c r="A2008">
        <v>2017</v>
      </c>
      <c r="B2008" t="s">
        <v>1031</v>
      </c>
      <c r="C2008" t="s">
        <v>1013</v>
      </c>
      <c r="D2008" t="s">
        <v>1017</v>
      </c>
      <c r="E2008" t="s">
        <v>1014</v>
      </c>
      <c r="F2008" s="86">
        <v>4472966.1877595698</v>
      </c>
    </row>
    <row r="2009" spans="1:6">
      <c r="A2009">
        <v>2018</v>
      </c>
      <c r="B2009" t="s">
        <v>1031</v>
      </c>
      <c r="C2009" t="s">
        <v>1013</v>
      </c>
      <c r="D2009" t="s">
        <v>1017</v>
      </c>
      <c r="E2009" t="s">
        <v>1014</v>
      </c>
      <c r="F2009" s="86">
        <v>4525816.7922374196</v>
      </c>
    </row>
    <row r="2010" spans="1:6">
      <c r="A2010">
        <v>2019</v>
      </c>
      <c r="B2010" t="s">
        <v>1031</v>
      </c>
      <c r="C2010" t="s">
        <v>1013</v>
      </c>
      <c r="D2010" t="s">
        <v>1017</v>
      </c>
      <c r="E2010" t="s">
        <v>1014</v>
      </c>
      <c r="F2010" s="86">
        <v>4562302.1884768298</v>
      </c>
    </row>
    <row r="2011" spans="1:6">
      <c r="A2011">
        <v>2020</v>
      </c>
      <c r="B2011" t="s">
        <v>1031</v>
      </c>
      <c r="C2011" t="s">
        <v>1013</v>
      </c>
      <c r="D2011" t="s">
        <v>1017</v>
      </c>
      <c r="E2011" t="s">
        <v>1014</v>
      </c>
      <c r="F2011" s="86">
        <v>4614539.6588714197</v>
      </c>
    </row>
    <row r="2012" spans="1:6">
      <c r="A2012">
        <v>2021</v>
      </c>
      <c r="B2012" t="s">
        <v>1031</v>
      </c>
      <c r="C2012" t="s">
        <v>1013</v>
      </c>
      <c r="D2012" t="s">
        <v>1017</v>
      </c>
      <c r="E2012" t="s">
        <v>1014</v>
      </c>
      <c r="F2012" s="86">
        <v>4665529.6143336296</v>
      </c>
    </row>
    <row r="2013" spans="1:6">
      <c r="A2013">
        <v>2022</v>
      </c>
      <c r="B2013" t="s">
        <v>1031</v>
      </c>
      <c r="C2013" t="s">
        <v>1013</v>
      </c>
      <c r="D2013" t="s">
        <v>1017</v>
      </c>
      <c r="E2013" t="s">
        <v>1014</v>
      </c>
      <c r="F2013" s="86">
        <v>4714705.5186584899</v>
      </c>
    </row>
    <row r="2014" spans="1:6">
      <c r="A2014">
        <v>2023</v>
      </c>
      <c r="B2014" t="s">
        <v>1031</v>
      </c>
      <c r="C2014" t="s">
        <v>1013</v>
      </c>
      <c r="D2014" t="s">
        <v>1017</v>
      </c>
      <c r="E2014" t="s">
        <v>1014</v>
      </c>
      <c r="F2014" s="86">
        <v>4758597.3920557899</v>
      </c>
    </row>
    <row r="2015" spans="1:6">
      <c r="A2015">
        <v>2024</v>
      </c>
      <c r="B2015" t="s">
        <v>1031</v>
      </c>
      <c r="C2015" t="s">
        <v>1013</v>
      </c>
      <c r="D2015" t="s">
        <v>1017</v>
      </c>
      <c r="E2015" t="s">
        <v>1014</v>
      </c>
      <c r="F2015" s="86">
        <v>4793922.14361169</v>
      </c>
    </row>
    <row r="2016" spans="1:6">
      <c r="A2016">
        <v>2025</v>
      </c>
      <c r="B2016" t="s">
        <v>1031</v>
      </c>
      <c r="C2016" t="s">
        <v>1013</v>
      </c>
      <c r="D2016" t="s">
        <v>1017</v>
      </c>
      <c r="E2016" t="s">
        <v>1014</v>
      </c>
      <c r="F2016" s="86">
        <v>4817427.3836706104</v>
      </c>
    </row>
    <row r="2017" spans="1:6">
      <c r="A2017">
        <v>2026</v>
      </c>
      <c r="B2017" t="s">
        <v>1031</v>
      </c>
      <c r="C2017" t="s">
        <v>1013</v>
      </c>
      <c r="D2017" t="s">
        <v>1017</v>
      </c>
      <c r="E2017" t="s">
        <v>1014</v>
      </c>
      <c r="F2017" s="86">
        <v>4828573.9739009598</v>
      </c>
    </row>
    <row r="2018" spans="1:6">
      <c r="A2018">
        <v>2027</v>
      </c>
      <c r="B2018" t="s">
        <v>1031</v>
      </c>
      <c r="C2018" t="s">
        <v>1013</v>
      </c>
      <c r="D2018" t="s">
        <v>1017</v>
      </c>
      <c r="E2018" t="s">
        <v>1014</v>
      </c>
      <c r="F2018" s="86">
        <v>4830870.97743004</v>
      </c>
    </row>
    <row r="2019" spans="1:6">
      <c r="A2019">
        <v>2028</v>
      </c>
      <c r="B2019" t="s">
        <v>1031</v>
      </c>
      <c r="C2019" t="s">
        <v>1013</v>
      </c>
      <c r="D2019" t="s">
        <v>1017</v>
      </c>
      <c r="E2019" t="s">
        <v>1014</v>
      </c>
      <c r="F2019" s="86">
        <v>4828882.8825377496</v>
      </c>
    </row>
    <row r="2020" spans="1:6">
      <c r="A2020">
        <v>2029</v>
      </c>
      <c r="B2020" t="s">
        <v>1031</v>
      </c>
      <c r="C2020" t="s">
        <v>1013</v>
      </c>
      <c r="D2020" t="s">
        <v>1017</v>
      </c>
      <c r="E2020" t="s">
        <v>1014</v>
      </c>
      <c r="F2020" s="86">
        <v>4825821.2968282998</v>
      </c>
    </row>
    <row r="2021" spans="1:6">
      <c r="A2021">
        <v>2030</v>
      </c>
      <c r="B2021" t="s">
        <v>1031</v>
      </c>
      <c r="C2021" t="s">
        <v>1013</v>
      </c>
      <c r="D2021" t="s">
        <v>1017</v>
      </c>
      <c r="E2021" t="s">
        <v>1014</v>
      </c>
      <c r="F2021" s="86">
        <v>4824331.7309815697</v>
      </c>
    </row>
    <row r="2022" spans="1:6">
      <c r="A2022">
        <v>2031</v>
      </c>
      <c r="B2022" t="s">
        <v>1031</v>
      </c>
      <c r="C2022" t="s">
        <v>1013</v>
      </c>
      <c r="D2022" t="s">
        <v>1017</v>
      </c>
      <c r="E2022" t="s">
        <v>1014</v>
      </c>
      <c r="F2022" s="86">
        <v>4827082.3778913198</v>
      </c>
    </row>
    <row r="2023" spans="1:6">
      <c r="A2023">
        <v>2032</v>
      </c>
      <c r="B2023" t="s">
        <v>1031</v>
      </c>
      <c r="C2023" t="s">
        <v>1013</v>
      </c>
      <c r="D2023" t="s">
        <v>1017</v>
      </c>
      <c r="E2023" t="s">
        <v>1014</v>
      </c>
      <c r="F2023" s="86">
        <v>4834431.6237477204</v>
      </c>
    </row>
    <row r="2024" spans="1:6">
      <c r="A2024">
        <v>2033</v>
      </c>
      <c r="B2024" t="s">
        <v>1031</v>
      </c>
      <c r="C2024" t="s">
        <v>1013</v>
      </c>
      <c r="D2024" t="s">
        <v>1017</v>
      </c>
      <c r="E2024" t="s">
        <v>1014</v>
      </c>
      <c r="F2024" s="86">
        <v>4846984.3247046703</v>
      </c>
    </row>
    <row r="2025" spans="1:6">
      <c r="A2025">
        <v>2034</v>
      </c>
      <c r="B2025" t="s">
        <v>1031</v>
      </c>
      <c r="C2025" t="s">
        <v>1013</v>
      </c>
      <c r="D2025" t="s">
        <v>1017</v>
      </c>
      <c r="E2025" t="s">
        <v>1014</v>
      </c>
      <c r="F2025" s="86">
        <v>4864318.3804388698</v>
      </c>
    </row>
    <row r="2026" spans="1:6">
      <c r="A2026">
        <v>2035</v>
      </c>
      <c r="B2026" t="s">
        <v>1031</v>
      </c>
      <c r="C2026" t="s">
        <v>1013</v>
      </c>
      <c r="D2026" t="s">
        <v>1017</v>
      </c>
      <c r="E2026" t="s">
        <v>1014</v>
      </c>
      <c r="F2026" s="86">
        <v>4885045.5263099503</v>
      </c>
    </row>
    <row r="2027" spans="1:6">
      <c r="A2027">
        <v>2036</v>
      </c>
      <c r="B2027" t="s">
        <v>1031</v>
      </c>
      <c r="C2027" t="s">
        <v>1013</v>
      </c>
      <c r="D2027" t="s">
        <v>1017</v>
      </c>
      <c r="E2027" t="s">
        <v>1014</v>
      </c>
      <c r="F2027" s="86">
        <v>4907541.7022914803</v>
      </c>
    </row>
    <row r="2028" spans="1:6">
      <c r="A2028">
        <v>2037</v>
      </c>
      <c r="B2028" t="s">
        <v>1031</v>
      </c>
      <c r="C2028" t="s">
        <v>1013</v>
      </c>
      <c r="D2028" t="s">
        <v>1017</v>
      </c>
      <c r="E2028" t="s">
        <v>1014</v>
      </c>
      <c r="F2028" s="86">
        <v>4932124.1049712598</v>
      </c>
    </row>
    <row r="2029" spans="1:6">
      <c r="A2029">
        <v>2038</v>
      </c>
      <c r="B2029" t="s">
        <v>1031</v>
      </c>
      <c r="C2029" t="s">
        <v>1013</v>
      </c>
      <c r="D2029" t="s">
        <v>1017</v>
      </c>
      <c r="E2029" t="s">
        <v>1014</v>
      </c>
      <c r="F2029" s="86">
        <v>4959350.8312510597</v>
      </c>
    </row>
    <row r="2030" spans="1:6">
      <c r="A2030">
        <v>2039</v>
      </c>
      <c r="B2030" t="s">
        <v>1031</v>
      </c>
      <c r="C2030" t="s">
        <v>1013</v>
      </c>
      <c r="D2030" t="s">
        <v>1017</v>
      </c>
      <c r="E2030" t="s">
        <v>1014</v>
      </c>
      <c r="F2030" s="86">
        <v>4988543.5733630797</v>
      </c>
    </row>
    <row r="2031" spans="1:6">
      <c r="A2031">
        <v>2040</v>
      </c>
      <c r="B2031" t="s">
        <v>1031</v>
      </c>
      <c r="C2031" t="s">
        <v>1013</v>
      </c>
      <c r="D2031" t="s">
        <v>1017</v>
      </c>
      <c r="E2031" t="s">
        <v>1014</v>
      </c>
      <c r="F2031" s="86">
        <v>5018807.8585024197</v>
      </c>
    </row>
    <row r="2032" spans="1:6">
      <c r="A2032">
        <v>2041</v>
      </c>
      <c r="B2032" t="s">
        <v>1031</v>
      </c>
      <c r="C2032" t="s">
        <v>1013</v>
      </c>
      <c r="D2032" t="s">
        <v>1017</v>
      </c>
      <c r="E2032" t="s">
        <v>1014</v>
      </c>
      <c r="F2032" s="86">
        <v>5051020.3150190404</v>
      </c>
    </row>
    <row r="2033" spans="1:6">
      <c r="A2033">
        <v>2042</v>
      </c>
      <c r="B2033" t="s">
        <v>1031</v>
      </c>
      <c r="C2033" t="s">
        <v>1013</v>
      </c>
      <c r="D2033" t="s">
        <v>1017</v>
      </c>
      <c r="E2033" t="s">
        <v>1014</v>
      </c>
      <c r="F2033" s="86">
        <v>5085008.30567443</v>
      </c>
    </row>
    <row r="2034" spans="1:6">
      <c r="A2034">
        <v>2043</v>
      </c>
      <c r="B2034" t="s">
        <v>1031</v>
      </c>
      <c r="C2034" t="s">
        <v>1013</v>
      </c>
      <c r="D2034" t="s">
        <v>1017</v>
      </c>
      <c r="E2034" t="s">
        <v>1014</v>
      </c>
      <c r="F2034" s="86">
        <v>5121312.7656809101</v>
      </c>
    </row>
    <row r="2035" spans="1:6">
      <c r="A2035">
        <v>2044</v>
      </c>
      <c r="B2035" t="s">
        <v>1031</v>
      </c>
      <c r="C2035" t="s">
        <v>1013</v>
      </c>
      <c r="D2035" t="s">
        <v>1017</v>
      </c>
      <c r="E2035" t="s">
        <v>1014</v>
      </c>
      <c r="F2035" s="86">
        <v>5159884.4980431097</v>
      </c>
    </row>
    <row r="2036" spans="1:6">
      <c r="A2036">
        <v>2045</v>
      </c>
      <c r="B2036" t="s">
        <v>1031</v>
      </c>
      <c r="C2036" t="s">
        <v>1013</v>
      </c>
      <c r="D2036" t="s">
        <v>1017</v>
      </c>
      <c r="E2036" t="s">
        <v>1014</v>
      </c>
      <c r="F2036" s="86">
        <v>5200497.9126653699</v>
      </c>
    </row>
    <row r="2037" spans="1:6">
      <c r="A2037">
        <v>2046</v>
      </c>
      <c r="B2037" t="s">
        <v>1031</v>
      </c>
      <c r="C2037" t="s">
        <v>1013</v>
      </c>
      <c r="D2037" t="s">
        <v>1017</v>
      </c>
      <c r="E2037" t="s">
        <v>1014</v>
      </c>
      <c r="F2037" s="86">
        <v>5243223.4105261704</v>
      </c>
    </row>
    <row r="2038" spans="1:6">
      <c r="A2038">
        <v>2047</v>
      </c>
      <c r="B2038" t="s">
        <v>1031</v>
      </c>
      <c r="C2038" t="s">
        <v>1013</v>
      </c>
      <c r="D2038" t="s">
        <v>1017</v>
      </c>
      <c r="E2038" t="s">
        <v>1014</v>
      </c>
      <c r="F2038" s="86">
        <v>5287088.23930379</v>
      </c>
    </row>
    <row r="2039" spans="1:6">
      <c r="A2039">
        <v>2048</v>
      </c>
      <c r="B2039" t="s">
        <v>1031</v>
      </c>
      <c r="C2039" t="s">
        <v>1013</v>
      </c>
      <c r="D2039" t="s">
        <v>1017</v>
      </c>
      <c r="E2039" t="s">
        <v>1014</v>
      </c>
      <c r="F2039" s="86">
        <v>5331551.1149864402</v>
      </c>
    </row>
    <row r="2040" spans="1:6">
      <c r="A2040">
        <v>2049</v>
      </c>
      <c r="B2040" t="s">
        <v>1031</v>
      </c>
      <c r="C2040" t="s">
        <v>1013</v>
      </c>
      <c r="D2040" t="s">
        <v>1017</v>
      </c>
      <c r="E2040" t="s">
        <v>1014</v>
      </c>
      <c r="F2040" s="86">
        <v>5376894.0881266398</v>
      </c>
    </row>
    <row r="2041" spans="1:6">
      <c r="A2041">
        <v>2050</v>
      </c>
      <c r="B2041" t="s">
        <v>1031</v>
      </c>
      <c r="C2041" t="s">
        <v>1013</v>
      </c>
      <c r="D2041" t="s">
        <v>1017</v>
      </c>
      <c r="E2041" t="s">
        <v>1014</v>
      </c>
      <c r="F2041" s="86">
        <v>5422589.4903560197</v>
      </c>
    </row>
    <row r="2042" spans="1:6">
      <c r="A2042">
        <v>2017</v>
      </c>
      <c r="B2042" t="s">
        <v>1032</v>
      </c>
      <c r="C2042" t="s">
        <v>1013</v>
      </c>
      <c r="D2042" t="s">
        <v>1017</v>
      </c>
      <c r="E2042" t="s">
        <v>1014</v>
      </c>
      <c r="F2042" s="86">
        <v>58705615.776477098</v>
      </c>
    </row>
    <row r="2043" spans="1:6">
      <c r="A2043">
        <v>2018</v>
      </c>
      <c r="B2043" t="s">
        <v>1032</v>
      </c>
      <c r="C2043" t="s">
        <v>1013</v>
      </c>
      <c r="D2043" t="s">
        <v>1017</v>
      </c>
      <c r="E2043" t="s">
        <v>1014</v>
      </c>
      <c r="F2043" s="86">
        <v>59399255.555941798</v>
      </c>
    </row>
    <row r="2044" spans="1:6">
      <c r="A2044">
        <v>2019</v>
      </c>
      <c r="B2044" t="s">
        <v>1032</v>
      </c>
      <c r="C2044" t="s">
        <v>1013</v>
      </c>
      <c r="D2044" t="s">
        <v>1017</v>
      </c>
      <c r="E2044" t="s">
        <v>1014</v>
      </c>
      <c r="F2044" s="86">
        <v>59878109.5340795</v>
      </c>
    </row>
    <row r="2045" spans="1:6">
      <c r="A2045">
        <v>2020</v>
      </c>
      <c r="B2045" t="s">
        <v>1032</v>
      </c>
      <c r="C2045" t="s">
        <v>1013</v>
      </c>
      <c r="D2045" t="s">
        <v>1017</v>
      </c>
      <c r="E2045" t="s">
        <v>1014</v>
      </c>
      <c r="F2045" s="86">
        <v>60563702.211822502</v>
      </c>
    </row>
    <row r="2046" spans="1:6">
      <c r="A2046">
        <v>2021</v>
      </c>
      <c r="B2046" t="s">
        <v>1032</v>
      </c>
      <c r="C2046" t="s">
        <v>1013</v>
      </c>
      <c r="D2046" t="s">
        <v>1017</v>
      </c>
      <c r="E2046" t="s">
        <v>1014</v>
      </c>
      <c r="F2046" s="86">
        <v>61232921.8321307</v>
      </c>
    </row>
    <row r="2047" spans="1:6">
      <c r="A2047">
        <v>2022</v>
      </c>
      <c r="B2047" t="s">
        <v>1032</v>
      </c>
      <c r="C2047" t="s">
        <v>1013</v>
      </c>
      <c r="D2047" t="s">
        <v>1017</v>
      </c>
      <c r="E2047" t="s">
        <v>1014</v>
      </c>
      <c r="F2047" s="86">
        <v>61878332.868917897</v>
      </c>
    </row>
    <row r="2048" spans="1:6">
      <c r="A2048">
        <v>2023</v>
      </c>
      <c r="B2048" t="s">
        <v>1032</v>
      </c>
      <c r="C2048" t="s">
        <v>1013</v>
      </c>
      <c r="D2048" t="s">
        <v>1017</v>
      </c>
      <c r="E2048" t="s">
        <v>1014</v>
      </c>
      <c r="F2048" s="86">
        <v>62454393.439736299</v>
      </c>
    </row>
    <row r="2049" spans="1:6">
      <c r="A2049">
        <v>2024</v>
      </c>
      <c r="B2049" t="s">
        <v>1032</v>
      </c>
      <c r="C2049" t="s">
        <v>1013</v>
      </c>
      <c r="D2049" t="s">
        <v>1017</v>
      </c>
      <c r="E2049" t="s">
        <v>1014</v>
      </c>
      <c r="F2049" s="86">
        <v>62918014.492342196</v>
      </c>
    </row>
    <row r="2050" spans="1:6">
      <c r="A2050">
        <v>2025</v>
      </c>
      <c r="B2050" t="s">
        <v>1032</v>
      </c>
      <c r="C2050" t="s">
        <v>1013</v>
      </c>
      <c r="D2050" t="s">
        <v>1017</v>
      </c>
      <c r="E2050" t="s">
        <v>1014</v>
      </c>
      <c r="F2050" s="86">
        <v>63226509.914330602</v>
      </c>
    </row>
    <row r="2051" spans="1:6">
      <c r="A2051">
        <v>2026</v>
      </c>
      <c r="B2051" t="s">
        <v>1032</v>
      </c>
      <c r="C2051" t="s">
        <v>1013</v>
      </c>
      <c r="D2051" t="s">
        <v>1017</v>
      </c>
      <c r="E2051" t="s">
        <v>1014</v>
      </c>
      <c r="F2051" s="86">
        <v>63372803.764052004</v>
      </c>
    </row>
    <row r="2052" spans="1:6">
      <c r="A2052">
        <v>2027</v>
      </c>
      <c r="B2052" t="s">
        <v>1032</v>
      </c>
      <c r="C2052" t="s">
        <v>1013</v>
      </c>
      <c r="D2052" t="s">
        <v>1017</v>
      </c>
      <c r="E2052" t="s">
        <v>1014</v>
      </c>
      <c r="F2052" s="86">
        <v>63402950.874706298</v>
      </c>
    </row>
    <row r="2053" spans="1:6">
      <c r="A2053">
        <v>2028</v>
      </c>
      <c r="B2053" t="s">
        <v>1032</v>
      </c>
      <c r="C2053" t="s">
        <v>1013</v>
      </c>
      <c r="D2053" t="s">
        <v>1017</v>
      </c>
      <c r="E2053" t="s">
        <v>1014</v>
      </c>
      <c r="F2053" s="86">
        <v>63376858.047268197</v>
      </c>
    </row>
    <row r="2054" spans="1:6">
      <c r="A2054">
        <v>2029</v>
      </c>
      <c r="B2054" t="s">
        <v>1032</v>
      </c>
      <c r="C2054" t="s">
        <v>1013</v>
      </c>
      <c r="D2054" t="s">
        <v>1017</v>
      </c>
      <c r="E2054" t="s">
        <v>1014</v>
      </c>
      <c r="F2054" s="86">
        <v>63336676.148549996</v>
      </c>
    </row>
    <row r="2055" spans="1:6">
      <c r="A2055">
        <v>2030</v>
      </c>
      <c r="B2055" t="s">
        <v>1032</v>
      </c>
      <c r="C2055" t="s">
        <v>1013</v>
      </c>
      <c r="D2055" t="s">
        <v>1017</v>
      </c>
      <c r="E2055" t="s">
        <v>1014</v>
      </c>
      <c r="F2055" s="86">
        <v>63317126.284634098</v>
      </c>
    </row>
    <row r="2056" spans="1:6">
      <c r="A2056">
        <v>2031</v>
      </c>
      <c r="B2056" t="s">
        <v>1032</v>
      </c>
      <c r="C2056" t="s">
        <v>1013</v>
      </c>
      <c r="D2056" t="s">
        <v>1017</v>
      </c>
      <c r="E2056" t="s">
        <v>1014</v>
      </c>
      <c r="F2056" s="86">
        <v>63353227.255185299</v>
      </c>
    </row>
    <row r="2057" spans="1:6">
      <c r="A2057">
        <v>2032</v>
      </c>
      <c r="B2057" t="s">
        <v>1032</v>
      </c>
      <c r="C2057" t="s">
        <v>1013</v>
      </c>
      <c r="D2057" t="s">
        <v>1017</v>
      </c>
      <c r="E2057" t="s">
        <v>1014</v>
      </c>
      <c r="F2057" s="86">
        <v>63449682.713461101</v>
      </c>
    </row>
    <row r="2058" spans="1:6">
      <c r="A2058">
        <v>2033</v>
      </c>
      <c r="B2058" t="s">
        <v>1032</v>
      </c>
      <c r="C2058" t="s">
        <v>1013</v>
      </c>
      <c r="D2058" t="s">
        <v>1017</v>
      </c>
      <c r="E2058" t="s">
        <v>1014</v>
      </c>
      <c r="F2058" s="86">
        <v>63614431.117183</v>
      </c>
    </row>
    <row r="2059" spans="1:6">
      <c r="A2059">
        <v>2034</v>
      </c>
      <c r="B2059" t="s">
        <v>1032</v>
      </c>
      <c r="C2059" t="s">
        <v>1013</v>
      </c>
      <c r="D2059" t="s">
        <v>1017</v>
      </c>
      <c r="E2059" t="s">
        <v>1014</v>
      </c>
      <c r="F2059" s="86">
        <v>63841932.594516799</v>
      </c>
    </row>
    <row r="2060" spans="1:6">
      <c r="A2060">
        <v>2035</v>
      </c>
      <c r="B2060" t="s">
        <v>1032</v>
      </c>
      <c r="C2060" t="s">
        <v>1013</v>
      </c>
      <c r="D2060" t="s">
        <v>1017</v>
      </c>
      <c r="E2060" t="s">
        <v>1014</v>
      </c>
      <c r="F2060" s="86">
        <v>64113966.813103199</v>
      </c>
    </row>
    <row r="2061" spans="1:6">
      <c r="A2061">
        <v>2036</v>
      </c>
      <c r="B2061" t="s">
        <v>1032</v>
      </c>
      <c r="C2061" t="s">
        <v>1013</v>
      </c>
      <c r="D2061" t="s">
        <v>1017</v>
      </c>
      <c r="E2061" t="s">
        <v>1014</v>
      </c>
      <c r="F2061" s="86">
        <v>64409218.735021502</v>
      </c>
    </row>
    <row r="2062" spans="1:6">
      <c r="A2062">
        <v>2037</v>
      </c>
      <c r="B2062" t="s">
        <v>1032</v>
      </c>
      <c r="C2062" t="s">
        <v>1013</v>
      </c>
      <c r="D2062" t="s">
        <v>1017</v>
      </c>
      <c r="E2062" t="s">
        <v>1014</v>
      </c>
      <c r="F2062" s="86">
        <v>64731851.419017904</v>
      </c>
    </row>
    <row r="2063" spans="1:6">
      <c r="A2063">
        <v>2038</v>
      </c>
      <c r="B2063" t="s">
        <v>1032</v>
      </c>
      <c r="C2063" t="s">
        <v>1013</v>
      </c>
      <c r="D2063" t="s">
        <v>1017</v>
      </c>
      <c r="E2063" t="s">
        <v>1014</v>
      </c>
      <c r="F2063" s="86">
        <v>65089189.629221097</v>
      </c>
    </row>
    <row r="2064" spans="1:6">
      <c r="A2064">
        <v>2039</v>
      </c>
      <c r="B2064" t="s">
        <v>1032</v>
      </c>
      <c r="C2064" t="s">
        <v>1013</v>
      </c>
      <c r="D2064" t="s">
        <v>1017</v>
      </c>
      <c r="E2064" t="s">
        <v>1014</v>
      </c>
      <c r="F2064" s="86">
        <v>65472330.889394298</v>
      </c>
    </row>
    <row r="2065" spans="1:6">
      <c r="A2065">
        <v>2040</v>
      </c>
      <c r="B2065" t="s">
        <v>1032</v>
      </c>
      <c r="C2065" t="s">
        <v>1013</v>
      </c>
      <c r="D2065" t="s">
        <v>1017</v>
      </c>
      <c r="E2065" t="s">
        <v>1014</v>
      </c>
      <c r="F2065" s="86">
        <v>65869535.657005101</v>
      </c>
    </row>
    <row r="2066" spans="1:6">
      <c r="A2066">
        <v>2041</v>
      </c>
      <c r="B2066" t="s">
        <v>1032</v>
      </c>
      <c r="C2066" t="s">
        <v>1013</v>
      </c>
      <c r="D2066" t="s">
        <v>1017</v>
      </c>
      <c r="E2066" t="s">
        <v>1014</v>
      </c>
      <c r="F2066" s="86">
        <v>66292309.274354503</v>
      </c>
    </row>
    <row r="2067" spans="1:6">
      <c r="A2067">
        <v>2042</v>
      </c>
      <c r="B2067" t="s">
        <v>1032</v>
      </c>
      <c r="C2067" t="s">
        <v>1013</v>
      </c>
      <c r="D2067" t="s">
        <v>1017</v>
      </c>
      <c r="E2067" t="s">
        <v>1014</v>
      </c>
      <c r="F2067" s="86">
        <v>66738385.957404301</v>
      </c>
    </row>
    <row r="2068" spans="1:6">
      <c r="A2068">
        <v>2043</v>
      </c>
      <c r="B2068" t="s">
        <v>1032</v>
      </c>
      <c r="C2068" t="s">
        <v>1013</v>
      </c>
      <c r="D2068" t="s">
        <v>1017</v>
      </c>
      <c r="E2068" t="s">
        <v>1014</v>
      </c>
      <c r="F2068" s="86">
        <v>67214865.231033906</v>
      </c>
    </row>
    <row r="2069" spans="1:6">
      <c r="A2069">
        <v>2044</v>
      </c>
      <c r="B2069" t="s">
        <v>1032</v>
      </c>
      <c r="C2069" t="s">
        <v>1013</v>
      </c>
      <c r="D2069" t="s">
        <v>1017</v>
      </c>
      <c r="E2069" t="s">
        <v>1014</v>
      </c>
      <c r="F2069" s="86">
        <v>67721101.407395899</v>
      </c>
    </row>
    <row r="2070" spans="1:6">
      <c r="A2070">
        <v>2045</v>
      </c>
      <c r="B2070" t="s">
        <v>1032</v>
      </c>
      <c r="C2070" t="s">
        <v>1013</v>
      </c>
      <c r="D2070" t="s">
        <v>1017</v>
      </c>
      <c r="E2070" t="s">
        <v>1014</v>
      </c>
      <c r="F2070" s="86">
        <v>68254133.720653698</v>
      </c>
    </row>
    <row r="2071" spans="1:6">
      <c r="A2071">
        <v>2046</v>
      </c>
      <c r="B2071" t="s">
        <v>1032</v>
      </c>
      <c r="C2071" t="s">
        <v>1013</v>
      </c>
      <c r="D2071" t="s">
        <v>1017</v>
      </c>
      <c r="E2071" t="s">
        <v>1014</v>
      </c>
      <c r="F2071" s="86">
        <v>68814886.151141301</v>
      </c>
    </row>
    <row r="2072" spans="1:6">
      <c r="A2072">
        <v>2047</v>
      </c>
      <c r="B2072" t="s">
        <v>1032</v>
      </c>
      <c r="C2072" t="s">
        <v>1013</v>
      </c>
      <c r="D2072" t="s">
        <v>1017</v>
      </c>
      <c r="E2072" t="s">
        <v>1014</v>
      </c>
      <c r="F2072" s="86">
        <v>69390591.773814201</v>
      </c>
    </row>
    <row r="2073" spans="1:6">
      <c r="A2073">
        <v>2048</v>
      </c>
      <c r="B2073" t="s">
        <v>1032</v>
      </c>
      <c r="C2073" t="s">
        <v>1013</v>
      </c>
      <c r="D2073" t="s">
        <v>1017</v>
      </c>
      <c r="E2073" t="s">
        <v>1014</v>
      </c>
      <c r="F2073" s="86">
        <v>69974146.485961601</v>
      </c>
    </row>
    <row r="2074" spans="1:6">
      <c r="A2074">
        <v>2049</v>
      </c>
      <c r="B2074" t="s">
        <v>1032</v>
      </c>
      <c r="C2074" t="s">
        <v>1013</v>
      </c>
      <c r="D2074" t="s">
        <v>1017</v>
      </c>
      <c r="E2074" t="s">
        <v>1014</v>
      </c>
      <c r="F2074" s="86">
        <v>70569252.0708455</v>
      </c>
    </row>
    <row r="2075" spans="1:6">
      <c r="A2075">
        <v>2050</v>
      </c>
      <c r="B2075" t="s">
        <v>1032</v>
      </c>
      <c r="C2075" t="s">
        <v>1013</v>
      </c>
      <c r="D2075" t="s">
        <v>1017</v>
      </c>
      <c r="E2075" t="s">
        <v>1014</v>
      </c>
      <c r="F2075" s="86">
        <v>71168983.124786898</v>
      </c>
    </row>
    <row r="2076" spans="1:6">
      <c r="A2076">
        <v>2017</v>
      </c>
      <c r="B2076" t="s">
        <v>1033</v>
      </c>
      <c r="C2076" t="s">
        <v>1013</v>
      </c>
      <c r="D2076" t="s">
        <v>1017</v>
      </c>
      <c r="E2076" t="s">
        <v>1014</v>
      </c>
      <c r="F2076" s="86">
        <v>30562335.469042201</v>
      </c>
    </row>
    <row r="2077" spans="1:6">
      <c r="A2077">
        <v>2018</v>
      </c>
      <c r="B2077" t="s">
        <v>1033</v>
      </c>
      <c r="C2077" t="s">
        <v>1013</v>
      </c>
      <c r="D2077" t="s">
        <v>1017</v>
      </c>
      <c r="E2077" t="s">
        <v>1014</v>
      </c>
      <c r="F2077" s="86">
        <v>30923446.605588201</v>
      </c>
    </row>
    <row r="2078" spans="1:6">
      <c r="A2078">
        <v>2019</v>
      </c>
      <c r="B2078" t="s">
        <v>1033</v>
      </c>
      <c r="C2078" t="s">
        <v>1013</v>
      </c>
      <c r="D2078" t="s">
        <v>1017</v>
      </c>
      <c r="E2078" t="s">
        <v>1014</v>
      </c>
      <c r="F2078" s="86">
        <v>31172739.551875498</v>
      </c>
    </row>
    <row r="2079" spans="1:6">
      <c r="A2079">
        <v>2020</v>
      </c>
      <c r="B2079" t="s">
        <v>1033</v>
      </c>
      <c r="C2079" t="s">
        <v>1013</v>
      </c>
      <c r="D2079" t="s">
        <v>1017</v>
      </c>
      <c r="E2079" t="s">
        <v>1014</v>
      </c>
      <c r="F2079" s="86">
        <v>31529661.340960901</v>
      </c>
    </row>
    <row r="2080" spans="1:6">
      <c r="A2080">
        <v>2021</v>
      </c>
      <c r="B2080" t="s">
        <v>1033</v>
      </c>
      <c r="C2080" t="s">
        <v>1013</v>
      </c>
      <c r="D2080" t="s">
        <v>1017</v>
      </c>
      <c r="E2080" t="s">
        <v>1014</v>
      </c>
      <c r="F2080" s="86">
        <v>31878059.262825899</v>
      </c>
    </row>
    <row r="2081" spans="1:6">
      <c r="A2081">
        <v>2022</v>
      </c>
      <c r="B2081" t="s">
        <v>1033</v>
      </c>
      <c r="C2081" t="s">
        <v>1013</v>
      </c>
      <c r="D2081" t="s">
        <v>1017</v>
      </c>
      <c r="E2081" t="s">
        <v>1014</v>
      </c>
      <c r="F2081" s="86">
        <v>32214062.358284701</v>
      </c>
    </row>
    <row r="2082" spans="1:6">
      <c r="A2082">
        <v>2023</v>
      </c>
      <c r="B2082" t="s">
        <v>1033</v>
      </c>
      <c r="C2082" t="s">
        <v>1013</v>
      </c>
      <c r="D2082" t="s">
        <v>1017</v>
      </c>
      <c r="E2082" t="s">
        <v>1014</v>
      </c>
      <c r="F2082" s="86">
        <v>32513961.374468599</v>
      </c>
    </row>
    <row r="2083" spans="1:6">
      <c r="A2083">
        <v>2024</v>
      </c>
      <c r="B2083" t="s">
        <v>1033</v>
      </c>
      <c r="C2083" t="s">
        <v>1013</v>
      </c>
      <c r="D2083" t="s">
        <v>1017</v>
      </c>
      <c r="E2083" t="s">
        <v>1014</v>
      </c>
      <c r="F2083" s="86">
        <v>32755324.009931002</v>
      </c>
    </row>
    <row r="2084" spans="1:6">
      <c r="A2084">
        <v>2025</v>
      </c>
      <c r="B2084" t="s">
        <v>1033</v>
      </c>
      <c r="C2084" t="s">
        <v>1013</v>
      </c>
      <c r="D2084" t="s">
        <v>1017</v>
      </c>
      <c r="E2084" t="s">
        <v>1014</v>
      </c>
      <c r="F2084" s="86">
        <v>32915927.735022102</v>
      </c>
    </row>
    <row r="2085" spans="1:6">
      <c r="A2085">
        <v>2026</v>
      </c>
      <c r="B2085" t="s">
        <v>1033</v>
      </c>
      <c r="C2085" t="s">
        <v>1013</v>
      </c>
      <c r="D2085" t="s">
        <v>1017</v>
      </c>
      <c r="E2085" t="s">
        <v>1014</v>
      </c>
      <c r="F2085" s="86">
        <v>32992088.7913897</v>
      </c>
    </row>
    <row r="2086" spans="1:6">
      <c r="A2086">
        <v>2027</v>
      </c>
      <c r="B2086" t="s">
        <v>1033</v>
      </c>
      <c r="C2086" t="s">
        <v>1013</v>
      </c>
      <c r="D2086" t="s">
        <v>1017</v>
      </c>
      <c r="E2086" t="s">
        <v>1014</v>
      </c>
      <c r="F2086" s="86">
        <v>33007783.475740701</v>
      </c>
    </row>
    <row r="2087" spans="1:6">
      <c r="A2087">
        <v>2028</v>
      </c>
      <c r="B2087" t="s">
        <v>1033</v>
      </c>
      <c r="C2087" t="s">
        <v>1013</v>
      </c>
      <c r="D2087" t="s">
        <v>1017</v>
      </c>
      <c r="E2087" t="s">
        <v>1014</v>
      </c>
      <c r="F2087" s="86">
        <v>32994199.464484699</v>
      </c>
    </row>
    <row r="2088" spans="1:6">
      <c r="A2088">
        <v>2029</v>
      </c>
      <c r="B2088" t="s">
        <v>1033</v>
      </c>
      <c r="C2088" t="s">
        <v>1013</v>
      </c>
      <c r="D2088" t="s">
        <v>1017</v>
      </c>
      <c r="E2088" t="s">
        <v>1014</v>
      </c>
      <c r="F2088" s="86">
        <v>32973280.6366661</v>
      </c>
    </row>
    <row r="2089" spans="1:6">
      <c r="A2089">
        <v>2030</v>
      </c>
      <c r="B2089" t="s">
        <v>1033</v>
      </c>
      <c r="C2089" t="s">
        <v>1013</v>
      </c>
      <c r="D2089" t="s">
        <v>1017</v>
      </c>
      <c r="E2089" t="s">
        <v>1014</v>
      </c>
      <c r="F2089" s="86">
        <v>32963102.913607299</v>
      </c>
    </row>
    <row r="2090" spans="1:6">
      <c r="A2090">
        <v>2031</v>
      </c>
      <c r="B2090" t="s">
        <v>1033</v>
      </c>
      <c r="C2090" t="s">
        <v>1013</v>
      </c>
      <c r="D2090" t="s">
        <v>1017</v>
      </c>
      <c r="E2090" t="s">
        <v>1014</v>
      </c>
      <c r="F2090" s="86">
        <v>32981897.196882401</v>
      </c>
    </row>
    <row r="2091" spans="1:6">
      <c r="A2091">
        <v>2032</v>
      </c>
      <c r="B2091" t="s">
        <v>1033</v>
      </c>
      <c r="C2091" t="s">
        <v>1013</v>
      </c>
      <c r="D2091" t="s">
        <v>1017</v>
      </c>
      <c r="E2091" t="s">
        <v>1014</v>
      </c>
      <c r="F2091" s="86">
        <v>33032112.223752499</v>
      </c>
    </row>
    <row r="2092" spans="1:6">
      <c r="A2092">
        <v>2033</v>
      </c>
      <c r="B2092" t="s">
        <v>1033</v>
      </c>
      <c r="C2092" t="s">
        <v>1013</v>
      </c>
      <c r="D2092" t="s">
        <v>1017</v>
      </c>
      <c r="E2092" t="s">
        <v>1014</v>
      </c>
      <c r="F2092" s="86">
        <v>33117880.781256601</v>
      </c>
    </row>
    <row r="2093" spans="1:6">
      <c r="A2093">
        <v>2034</v>
      </c>
      <c r="B2093" t="s">
        <v>1033</v>
      </c>
      <c r="C2093" t="s">
        <v>1013</v>
      </c>
      <c r="D2093" t="s">
        <v>1017</v>
      </c>
      <c r="E2093" t="s">
        <v>1014</v>
      </c>
      <c r="F2093" s="86">
        <v>33236318.794009201</v>
      </c>
    </row>
    <row r="2094" spans="1:6">
      <c r="A2094">
        <v>2035</v>
      </c>
      <c r="B2094" t="s">
        <v>1033</v>
      </c>
      <c r="C2094" t="s">
        <v>1013</v>
      </c>
      <c r="D2094" t="s">
        <v>1017</v>
      </c>
      <c r="E2094" t="s">
        <v>1014</v>
      </c>
      <c r="F2094" s="86">
        <v>33377940.6974256</v>
      </c>
    </row>
    <row r="2095" spans="1:6">
      <c r="A2095">
        <v>2036</v>
      </c>
      <c r="B2095" t="s">
        <v>1033</v>
      </c>
      <c r="C2095" t="s">
        <v>1013</v>
      </c>
      <c r="D2095" t="s">
        <v>1017</v>
      </c>
      <c r="E2095" t="s">
        <v>1014</v>
      </c>
      <c r="F2095" s="86">
        <v>33531649.813090101</v>
      </c>
    </row>
    <row r="2096" spans="1:6">
      <c r="A2096">
        <v>2037</v>
      </c>
      <c r="B2096" t="s">
        <v>1033</v>
      </c>
      <c r="C2096" t="s">
        <v>1013</v>
      </c>
      <c r="D2096" t="s">
        <v>1017</v>
      </c>
      <c r="E2096" t="s">
        <v>1014</v>
      </c>
      <c r="F2096" s="86">
        <v>33699613.442994297</v>
      </c>
    </row>
    <row r="2097" spans="1:6">
      <c r="A2097">
        <v>2038</v>
      </c>
      <c r="B2097" t="s">
        <v>1033</v>
      </c>
      <c r="C2097" t="s">
        <v>1013</v>
      </c>
      <c r="D2097" t="s">
        <v>1017</v>
      </c>
      <c r="E2097" t="s">
        <v>1014</v>
      </c>
      <c r="F2097" s="86">
        <v>33885644.883286498</v>
      </c>
    </row>
    <row r="2098" spans="1:6">
      <c r="A2098">
        <v>2039</v>
      </c>
      <c r="B2098" t="s">
        <v>1033</v>
      </c>
      <c r="C2098" t="s">
        <v>1013</v>
      </c>
      <c r="D2098" t="s">
        <v>1017</v>
      </c>
      <c r="E2098" t="s">
        <v>1014</v>
      </c>
      <c r="F2098" s="86">
        <v>34085109.475737497</v>
      </c>
    </row>
    <row r="2099" spans="1:6">
      <c r="A2099">
        <v>2040</v>
      </c>
      <c r="B2099" t="s">
        <v>1033</v>
      </c>
      <c r="C2099" t="s">
        <v>1013</v>
      </c>
      <c r="D2099" t="s">
        <v>1017</v>
      </c>
      <c r="E2099" t="s">
        <v>1014</v>
      </c>
      <c r="F2099" s="86">
        <v>34291895.576131202</v>
      </c>
    </row>
    <row r="2100" spans="1:6">
      <c r="A2100">
        <v>2041</v>
      </c>
      <c r="B2100" t="s">
        <v>1033</v>
      </c>
      <c r="C2100" t="s">
        <v>1013</v>
      </c>
      <c r="D2100" t="s">
        <v>1017</v>
      </c>
      <c r="E2100" t="s">
        <v>1014</v>
      </c>
      <c r="F2100" s="86">
        <v>34511992.903277703</v>
      </c>
    </row>
    <row r="2101" spans="1:6">
      <c r="A2101">
        <v>2042</v>
      </c>
      <c r="B2101" t="s">
        <v>1033</v>
      </c>
      <c r="C2101" t="s">
        <v>1013</v>
      </c>
      <c r="D2101" t="s">
        <v>1017</v>
      </c>
      <c r="E2101" t="s">
        <v>1014</v>
      </c>
      <c r="F2101" s="86">
        <v>34744221.882600501</v>
      </c>
    </row>
    <row r="2102" spans="1:6">
      <c r="A2102">
        <v>2043</v>
      </c>
      <c r="B2102" t="s">
        <v>1033</v>
      </c>
      <c r="C2102" t="s">
        <v>1013</v>
      </c>
      <c r="D2102" t="s">
        <v>1017</v>
      </c>
      <c r="E2102" t="s">
        <v>1014</v>
      </c>
      <c r="F2102" s="86">
        <v>34992278.549958497</v>
      </c>
    </row>
    <row r="2103" spans="1:6">
      <c r="A2103">
        <v>2044</v>
      </c>
      <c r="B2103" t="s">
        <v>1033</v>
      </c>
      <c r="C2103" t="s">
        <v>1013</v>
      </c>
      <c r="D2103" t="s">
        <v>1017</v>
      </c>
      <c r="E2103" t="s">
        <v>1014</v>
      </c>
      <c r="F2103" s="86">
        <v>35255826.758147798</v>
      </c>
    </row>
    <row r="2104" spans="1:6">
      <c r="A2104">
        <v>2045</v>
      </c>
      <c r="B2104" t="s">
        <v>1033</v>
      </c>
      <c r="C2104" t="s">
        <v>1013</v>
      </c>
      <c r="D2104" t="s">
        <v>1017</v>
      </c>
      <c r="E2104" t="s">
        <v>1014</v>
      </c>
      <c r="F2104" s="86">
        <v>35533325.122795701</v>
      </c>
    </row>
    <row r="2105" spans="1:6">
      <c r="A2105">
        <v>2046</v>
      </c>
      <c r="B2105" t="s">
        <v>1033</v>
      </c>
      <c r="C2105" t="s">
        <v>1013</v>
      </c>
      <c r="D2105" t="s">
        <v>1017</v>
      </c>
      <c r="E2105" t="s">
        <v>1014</v>
      </c>
      <c r="F2105" s="86">
        <v>35825254.671084598</v>
      </c>
    </row>
    <row r="2106" spans="1:6">
      <c r="A2106">
        <v>2047</v>
      </c>
      <c r="B2106" t="s">
        <v>1033</v>
      </c>
      <c r="C2106" t="s">
        <v>1013</v>
      </c>
      <c r="D2106" t="s">
        <v>1017</v>
      </c>
      <c r="E2106" t="s">
        <v>1014</v>
      </c>
      <c r="F2106" s="86">
        <v>36124968.9001038</v>
      </c>
    </row>
    <row r="2107" spans="1:6">
      <c r="A2107">
        <v>2048</v>
      </c>
      <c r="B2107" t="s">
        <v>1033</v>
      </c>
      <c r="C2107" t="s">
        <v>1013</v>
      </c>
      <c r="D2107" t="s">
        <v>1017</v>
      </c>
      <c r="E2107" t="s">
        <v>1014</v>
      </c>
      <c r="F2107" s="86">
        <v>36428769.390760399</v>
      </c>
    </row>
    <row r="2108" spans="1:6">
      <c r="A2108">
        <v>2049</v>
      </c>
      <c r="B2108" t="s">
        <v>1033</v>
      </c>
      <c r="C2108" t="s">
        <v>1013</v>
      </c>
      <c r="D2108" t="s">
        <v>1017</v>
      </c>
      <c r="E2108" t="s">
        <v>1014</v>
      </c>
      <c r="F2108" s="86">
        <v>36738583.303520702</v>
      </c>
    </row>
    <row r="2109" spans="1:6">
      <c r="A2109">
        <v>2050</v>
      </c>
      <c r="B2109" t="s">
        <v>1033</v>
      </c>
      <c r="C2109" t="s">
        <v>1013</v>
      </c>
      <c r="D2109" t="s">
        <v>1017</v>
      </c>
      <c r="E2109" t="s">
        <v>1014</v>
      </c>
      <c r="F2109" s="86">
        <v>37050805.250592202</v>
      </c>
    </row>
    <row r="2110" spans="1:6">
      <c r="A2110">
        <v>2017</v>
      </c>
      <c r="B2110" t="s">
        <v>1034</v>
      </c>
      <c r="C2110" t="s">
        <v>1013</v>
      </c>
      <c r="D2110" t="s">
        <v>1017</v>
      </c>
      <c r="E2110" t="s">
        <v>1014</v>
      </c>
      <c r="F2110" s="86">
        <v>3848193.4895742401</v>
      </c>
    </row>
    <row r="2111" spans="1:6">
      <c r="A2111">
        <v>2018</v>
      </c>
      <c r="B2111" t="s">
        <v>1034</v>
      </c>
      <c r="C2111" t="s">
        <v>1013</v>
      </c>
      <c r="D2111" t="s">
        <v>1017</v>
      </c>
      <c r="E2111" t="s">
        <v>1014</v>
      </c>
      <c r="F2111" s="86">
        <v>3907583.2940010498</v>
      </c>
    </row>
    <row r="2112" spans="1:6">
      <c r="A2112">
        <v>2019</v>
      </c>
      <c r="B2112" t="s">
        <v>1034</v>
      </c>
      <c r="C2112" t="s">
        <v>1013</v>
      </c>
      <c r="D2112" t="s">
        <v>1017</v>
      </c>
      <c r="E2112" t="s">
        <v>1014</v>
      </c>
      <c r="F2112" s="86">
        <v>3953763.5289361998</v>
      </c>
    </row>
    <row r="2113" spans="1:6">
      <c r="A2113">
        <v>2020</v>
      </c>
      <c r="B2113" t="s">
        <v>1034</v>
      </c>
      <c r="C2113" t="s">
        <v>1013</v>
      </c>
      <c r="D2113" t="s">
        <v>1017</v>
      </c>
      <c r="E2113" t="s">
        <v>1014</v>
      </c>
      <c r="F2113" s="86">
        <v>4015648.4538032198</v>
      </c>
    </row>
    <row r="2114" spans="1:6">
      <c r="A2114">
        <v>2021</v>
      </c>
      <c r="B2114" t="s">
        <v>1034</v>
      </c>
      <c r="C2114" t="s">
        <v>1013</v>
      </c>
      <c r="D2114" t="s">
        <v>1017</v>
      </c>
      <c r="E2114" t="s">
        <v>1014</v>
      </c>
      <c r="F2114" s="86">
        <v>4075398.89875087</v>
      </c>
    </row>
    <row r="2115" spans="1:6">
      <c r="A2115">
        <v>2022</v>
      </c>
      <c r="B2115" t="s">
        <v>1034</v>
      </c>
      <c r="C2115" t="s">
        <v>1013</v>
      </c>
      <c r="D2115" t="s">
        <v>1017</v>
      </c>
      <c r="E2115" t="s">
        <v>1014</v>
      </c>
      <c r="F2115" s="86">
        <v>4131014.5576431402</v>
      </c>
    </row>
    <row r="2116" spans="1:6">
      <c r="A2116">
        <v>2023</v>
      </c>
      <c r="B2116" t="s">
        <v>1034</v>
      </c>
      <c r="C2116" t="s">
        <v>1013</v>
      </c>
      <c r="D2116" t="s">
        <v>1017</v>
      </c>
      <c r="E2116" t="s">
        <v>1014</v>
      </c>
      <c r="F2116" s="86">
        <v>4180018.6357155498</v>
      </c>
    </row>
    <row r="2117" spans="1:6">
      <c r="A2117">
        <v>2024</v>
      </c>
      <c r="B2117" t="s">
        <v>1034</v>
      </c>
      <c r="C2117" t="s">
        <v>1013</v>
      </c>
      <c r="D2117" t="s">
        <v>1017</v>
      </c>
      <c r="E2117" t="s">
        <v>1014</v>
      </c>
      <c r="F2117" s="86">
        <v>4218578.01232999</v>
      </c>
    </row>
    <row r="2118" spans="1:6">
      <c r="A2118">
        <v>2025</v>
      </c>
      <c r="B2118" t="s">
        <v>1034</v>
      </c>
      <c r="C2118" t="s">
        <v>1013</v>
      </c>
      <c r="D2118" t="s">
        <v>1017</v>
      </c>
      <c r="E2118" t="s">
        <v>1014</v>
      </c>
      <c r="F2118" s="86">
        <v>4244324.4398878003</v>
      </c>
    </row>
    <row r="2119" spans="1:6">
      <c r="A2119">
        <v>2026</v>
      </c>
      <c r="B2119" t="s">
        <v>1034</v>
      </c>
      <c r="C2119" t="s">
        <v>1013</v>
      </c>
      <c r="D2119" t="s">
        <v>1017</v>
      </c>
      <c r="E2119" t="s">
        <v>1014</v>
      </c>
      <c r="F2119" s="86">
        <v>4255969.8292144202</v>
      </c>
    </row>
    <row r="2120" spans="1:6">
      <c r="A2120">
        <v>2027</v>
      </c>
      <c r="B2120" t="s">
        <v>1034</v>
      </c>
      <c r="C2120" t="s">
        <v>1013</v>
      </c>
      <c r="D2120" t="s">
        <v>1017</v>
      </c>
      <c r="E2120" t="s">
        <v>1014</v>
      </c>
      <c r="F2120" s="86">
        <v>4256216.6807754403</v>
      </c>
    </row>
    <row r="2121" spans="1:6">
      <c r="A2121">
        <v>2028</v>
      </c>
      <c r="B2121" t="s">
        <v>1034</v>
      </c>
      <c r="C2121" t="s">
        <v>1013</v>
      </c>
      <c r="D2121" t="s">
        <v>1017</v>
      </c>
      <c r="E2121" t="s">
        <v>1014</v>
      </c>
      <c r="F2121" s="86">
        <v>4249028.1219427697</v>
      </c>
    </row>
    <row r="2122" spans="1:6">
      <c r="A2122">
        <v>2029</v>
      </c>
      <c r="B2122" t="s">
        <v>1034</v>
      </c>
      <c r="C2122" t="s">
        <v>1013</v>
      </c>
      <c r="D2122" t="s">
        <v>1017</v>
      </c>
      <c r="E2122" t="s">
        <v>1014</v>
      </c>
      <c r="F2122" s="86">
        <v>4239158.3009644104</v>
      </c>
    </row>
    <row r="2123" spans="1:6">
      <c r="A2123">
        <v>2030</v>
      </c>
      <c r="B2123" t="s">
        <v>1034</v>
      </c>
      <c r="C2123" t="s">
        <v>1013</v>
      </c>
      <c r="D2123" t="s">
        <v>1017</v>
      </c>
      <c r="E2123" t="s">
        <v>1014</v>
      </c>
      <c r="F2123" s="86">
        <v>4229659.4878855497</v>
      </c>
    </row>
    <row r="2124" spans="1:6">
      <c r="A2124">
        <v>2031</v>
      </c>
      <c r="B2124" t="s">
        <v>1034</v>
      </c>
      <c r="C2124" t="s">
        <v>1013</v>
      </c>
      <c r="D2124" t="s">
        <v>1017</v>
      </c>
      <c r="E2124" t="s">
        <v>1014</v>
      </c>
      <c r="F2124" s="86">
        <v>4223932.1217941297</v>
      </c>
    </row>
    <row r="2125" spans="1:6">
      <c r="A2125">
        <v>2032</v>
      </c>
      <c r="B2125" t="s">
        <v>1034</v>
      </c>
      <c r="C2125" t="s">
        <v>1013</v>
      </c>
      <c r="D2125" t="s">
        <v>1017</v>
      </c>
      <c r="E2125" t="s">
        <v>1014</v>
      </c>
      <c r="F2125" s="86">
        <v>4222912.3843211699</v>
      </c>
    </row>
    <row r="2126" spans="1:6">
      <c r="A2126">
        <v>2033</v>
      </c>
      <c r="B2126" t="s">
        <v>1034</v>
      </c>
      <c r="C2126" t="s">
        <v>1013</v>
      </c>
      <c r="D2126" t="s">
        <v>1017</v>
      </c>
      <c r="E2126" t="s">
        <v>1014</v>
      </c>
      <c r="F2126" s="86">
        <v>4226424.4915801296</v>
      </c>
    </row>
    <row r="2127" spans="1:6">
      <c r="A2127">
        <v>2034</v>
      </c>
      <c r="B2127" t="s">
        <v>1034</v>
      </c>
      <c r="C2127" t="s">
        <v>1013</v>
      </c>
      <c r="D2127" t="s">
        <v>1017</v>
      </c>
      <c r="E2127" t="s">
        <v>1014</v>
      </c>
      <c r="F2127" s="86">
        <v>4234243.7569698701</v>
      </c>
    </row>
    <row r="2128" spans="1:6">
      <c r="A2128">
        <v>2035</v>
      </c>
      <c r="B2128" t="s">
        <v>1034</v>
      </c>
      <c r="C2128" t="s">
        <v>1013</v>
      </c>
      <c r="D2128" t="s">
        <v>1017</v>
      </c>
      <c r="E2128" t="s">
        <v>1014</v>
      </c>
      <c r="F2128" s="86">
        <v>4245321.4351531696</v>
      </c>
    </row>
    <row r="2129" spans="1:6">
      <c r="A2129">
        <v>2036</v>
      </c>
      <c r="B2129" t="s">
        <v>1034</v>
      </c>
      <c r="C2129" t="s">
        <v>1013</v>
      </c>
      <c r="D2129" t="s">
        <v>1017</v>
      </c>
      <c r="E2129" t="s">
        <v>1014</v>
      </c>
      <c r="F2129" s="86">
        <v>4259041.6727868402</v>
      </c>
    </row>
    <row r="2130" spans="1:6">
      <c r="A2130">
        <v>2037</v>
      </c>
      <c r="B2130" t="s">
        <v>1034</v>
      </c>
      <c r="C2130" t="s">
        <v>1013</v>
      </c>
      <c r="D2130" t="s">
        <v>1017</v>
      </c>
      <c r="E2130" t="s">
        <v>1014</v>
      </c>
      <c r="F2130" s="86">
        <v>4274840.3305359297</v>
      </c>
    </row>
    <row r="2131" spans="1:6">
      <c r="A2131">
        <v>2038</v>
      </c>
      <c r="B2131" t="s">
        <v>1034</v>
      </c>
      <c r="C2131" t="s">
        <v>1013</v>
      </c>
      <c r="D2131" t="s">
        <v>1017</v>
      </c>
      <c r="E2131" t="s">
        <v>1014</v>
      </c>
      <c r="F2131" s="86">
        <v>4292604.6211876301</v>
      </c>
    </row>
    <row r="2132" spans="1:6">
      <c r="A2132">
        <v>2039</v>
      </c>
      <c r="B2132" t="s">
        <v>1034</v>
      </c>
      <c r="C2132" t="s">
        <v>1013</v>
      </c>
      <c r="D2132" t="s">
        <v>1017</v>
      </c>
      <c r="E2132" t="s">
        <v>1014</v>
      </c>
      <c r="F2132" s="86">
        <v>4311731.0788314501</v>
      </c>
    </row>
    <row r="2133" spans="1:6">
      <c r="A2133">
        <v>2040</v>
      </c>
      <c r="B2133" t="s">
        <v>1034</v>
      </c>
      <c r="C2133" t="s">
        <v>1013</v>
      </c>
      <c r="D2133" t="s">
        <v>1017</v>
      </c>
      <c r="E2133" t="s">
        <v>1014</v>
      </c>
      <c r="F2133" s="86">
        <v>4331255.5291647203</v>
      </c>
    </row>
    <row r="2134" spans="1:6">
      <c r="A2134">
        <v>2041</v>
      </c>
      <c r="B2134" t="s">
        <v>1034</v>
      </c>
      <c r="C2134" t="s">
        <v>1013</v>
      </c>
      <c r="D2134" t="s">
        <v>1017</v>
      </c>
      <c r="E2134" t="s">
        <v>1014</v>
      </c>
      <c r="F2134" s="86">
        <v>4352488.0007850397</v>
      </c>
    </row>
    <row r="2135" spans="1:6">
      <c r="A2135">
        <v>2042</v>
      </c>
      <c r="B2135" t="s">
        <v>1034</v>
      </c>
      <c r="C2135" t="s">
        <v>1013</v>
      </c>
      <c r="D2135" t="s">
        <v>1017</v>
      </c>
      <c r="E2135" t="s">
        <v>1014</v>
      </c>
      <c r="F2135" s="86">
        <v>4375014.2915712204</v>
      </c>
    </row>
    <row r="2136" spans="1:6">
      <c r="A2136">
        <v>2043</v>
      </c>
      <c r="B2136" t="s">
        <v>1034</v>
      </c>
      <c r="C2136" t="s">
        <v>1013</v>
      </c>
      <c r="D2136" t="s">
        <v>1017</v>
      </c>
      <c r="E2136" t="s">
        <v>1014</v>
      </c>
      <c r="F2136" s="86">
        <v>4399081.7475004802</v>
      </c>
    </row>
    <row r="2137" spans="1:6">
      <c r="A2137">
        <v>2044</v>
      </c>
      <c r="B2137" t="s">
        <v>1034</v>
      </c>
      <c r="C2137" t="s">
        <v>1013</v>
      </c>
      <c r="D2137" t="s">
        <v>1017</v>
      </c>
      <c r="E2137" t="s">
        <v>1014</v>
      </c>
      <c r="F2137" s="86">
        <v>4424619.8529651202</v>
      </c>
    </row>
    <row r="2138" spans="1:6">
      <c r="A2138">
        <v>2045</v>
      </c>
      <c r="B2138" t="s">
        <v>1034</v>
      </c>
      <c r="C2138" t="s">
        <v>1013</v>
      </c>
      <c r="D2138" t="s">
        <v>1017</v>
      </c>
      <c r="E2138" t="s">
        <v>1014</v>
      </c>
      <c r="F2138" s="86">
        <v>4451777.6387754297</v>
      </c>
    </row>
    <row r="2139" spans="1:6">
      <c r="A2139">
        <v>2046</v>
      </c>
      <c r="B2139" t="s">
        <v>1034</v>
      </c>
      <c r="C2139" t="s">
        <v>1013</v>
      </c>
      <c r="D2139" t="s">
        <v>1017</v>
      </c>
      <c r="E2139" t="s">
        <v>1014</v>
      </c>
      <c r="F2139" s="86">
        <v>4480476.23000832</v>
      </c>
    </row>
    <row r="2140" spans="1:6">
      <c r="A2140">
        <v>2047</v>
      </c>
      <c r="B2140" t="s">
        <v>1034</v>
      </c>
      <c r="C2140" t="s">
        <v>1013</v>
      </c>
      <c r="D2140" t="s">
        <v>1017</v>
      </c>
      <c r="E2140" t="s">
        <v>1014</v>
      </c>
      <c r="F2140" s="86">
        <v>4510479.9015952097</v>
      </c>
    </row>
    <row r="2141" spans="1:6">
      <c r="A2141">
        <v>2048</v>
      </c>
      <c r="B2141" t="s">
        <v>1034</v>
      </c>
      <c r="C2141" t="s">
        <v>1013</v>
      </c>
      <c r="D2141" t="s">
        <v>1017</v>
      </c>
      <c r="E2141" t="s">
        <v>1014</v>
      </c>
      <c r="F2141" s="86">
        <v>4542044.9613493904</v>
      </c>
    </row>
    <row r="2142" spans="1:6">
      <c r="A2142">
        <v>2049</v>
      </c>
      <c r="B2142" t="s">
        <v>1034</v>
      </c>
      <c r="C2142" t="s">
        <v>1013</v>
      </c>
      <c r="D2142" t="s">
        <v>1017</v>
      </c>
      <c r="E2142" t="s">
        <v>1014</v>
      </c>
      <c r="F2142" s="86">
        <v>4574515.12295854</v>
      </c>
    </row>
    <row r="2143" spans="1:6">
      <c r="A2143">
        <v>2050</v>
      </c>
      <c r="B2143" t="s">
        <v>1034</v>
      </c>
      <c r="C2143" t="s">
        <v>1013</v>
      </c>
      <c r="D2143" t="s">
        <v>1017</v>
      </c>
      <c r="E2143" t="s">
        <v>1014</v>
      </c>
      <c r="F2143" s="86">
        <v>4608009.6405908903</v>
      </c>
    </row>
    <row r="2144" spans="1:6">
      <c r="A2144">
        <v>2017</v>
      </c>
      <c r="B2144" t="s">
        <v>1035</v>
      </c>
      <c r="C2144" t="s">
        <v>1013</v>
      </c>
      <c r="D2144" t="s">
        <v>1017</v>
      </c>
      <c r="E2144" t="s">
        <v>1014</v>
      </c>
      <c r="F2144" s="86">
        <v>2816475.4986409601</v>
      </c>
    </row>
    <row r="2145" spans="1:6">
      <c r="A2145">
        <v>2018</v>
      </c>
      <c r="B2145" t="s">
        <v>1035</v>
      </c>
      <c r="C2145" t="s">
        <v>1013</v>
      </c>
      <c r="D2145" t="s">
        <v>1017</v>
      </c>
      <c r="E2145" t="s">
        <v>1014</v>
      </c>
      <c r="F2145" s="86">
        <v>2858005.7824861002</v>
      </c>
    </row>
    <row r="2146" spans="1:6">
      <c r="A2146">
        <v>2019</v>
      </c>
      <c r="B2146" t="s">
        <v>1035</v>
      </c>
      <c r="C2146" t="s">
        <v>1013</v>
      </c>
      <c r="D2146" t="s">
        <v>1017</v>
      </c>
      <c r="E2146" t="s">
        <v>1014</v>
      </c>
      <c r="F2146" s="86">
        <v>2891626.5070988</v>
      </c>
    </row>
    <row r="2147" spans="1:6">
      <c r="A2147">
        <v>2020</v>
      </c>
      <c r="B2147" t="s">
        <v>1035</v>
      </c>
      <c r="C2147" t="s">
        <v>1013</v>
      </c>
      <c r="D2147" t="s">
        <v>1017</v>
      </c>
      <c r="E2147" t="s">
        <v>1014</v>
      </c>
      <c r="F2147" s="86">
        <v>2940776.8454323402</v>
      </c>
    </row>
    <row r="2148" spans="1:6">
      <c r="A2148">
        <v>2021</v>
      </c>
      <c r="B2148" t="s">
        <v>1035</v>
      </c>
      <c r="C2148" t="s">
        <v>1013</v>
      </c>
      <c r="D2148" t="s">
        <v>1017</v>
      </c>
      <c r="E2148" t="s">
        <v>1014</v>
      </c>
      <c r="F2148" s="86">
        <v>2988891.99202989</v>
      </c>
    </row>
    <row r="2149" spans="1:6">
      <c r="A2149">
        <v>2022</v>
      </c>
      <c r="B2149" t="s">
        <v>1035</v>
      </c>
      <c r="C2149" t="s">
        <v>1013</v>
      </c>
      <c r="D2149" t="s">
        <v>1017</v>
      </c>
      <c r="E2149" t="s">
        <v>1014</v>
      </c>
      <c r="F2149" s="86">
        <v>3034406.4779729801</v>
      </c>
    </row>
    <row r="2150" spans="1:6">
      <c r="A2150">
        <v>2023</v>
      </c>
      <c r="B2150" t="s">
        <v>1035</v>
      </c>
      <c r="C2150" t="s">
        <v>1013</v>
      </c>
      <c r="D2150" t="s">
        <v>1017</v>
      </c>
      <c r="E2150" t="s">
        <v>1014</v>
      </c>
      <c r="F2150" s="86">
        <v>3075989.7098918799</v>
      </c>
    </row>
    <row r="2151" spans="1:6">
      <c r="A2151">
        <v>2024</v>
      </c>
      <c r="B2151" t="s">
        <v>1035</v>
      </c>
      <c r="C2151" t="s">
        <v>1013</v>
      </c>
      <c r="D2151" t="s">
        <v>1017</v>
      </c>
      <c r="E2151" t="s">
        <v>1014</v>
      </c>
      <c r="F2151" s="86">
        <v>3111322.0949780098</v>
      </c>
    </row>
    <row r="2152" spans="1:6">
      <c r="A2152">
        <v>2025</v>
      </c>
      <c r="B2152" t="s">
        <v>1035</v>
      </c>
      <c r="C2152" t="s">
        <v>1013</v>
      </c>
      <c r="D2152" t="s">
        <v>1017</v>
      </c>
      <c r="E2152" t="s">
        <v>1014</v>
      </c>
      <c r="F2152" s="86">
        <v>3138271.1648289198</v>
      </c>
    </row>
    <row r="2153" spans="1:6">
      <c r="A2153">
        <v>2026</v>
      </c>
      <c r="B2153" t="s">
        <v>1035</v>
      </c>
      <c r="C2153" t="s">
        <v>1013</v>
      </c>
      <c r="D2153" t="s">
        <v>1017</v>
      </c>
      <c r="E2153" t="s">
        <v>1014</v>
      </c>
      <c r="F2153" s="86">
        <v>3156171.8995411098</v>
      </c>
    </row>
    <row r="2154" spans="1:6">
      <c r="A2154">
        <v>2027</v>
      </c>
      <c r="B2154" t="s">
        <v>1035</v>
      </c>
      <c r="C2154" t="s">
        <v>1013</v>
      </c>
      <c r="D2154" t="s">
        <v>1017</v>
      </c>
      <c r="E2154" t="s">
        <v>1014</v>
      </c>
      <c r="F2154" s="86">
        <v>3167332.05890986</v>
      </c>
    </row>
    <row r="2155" spans="1:6">
      <c r="A2155">
        <v>2028</v>
      </c>
      <c r="B2155" t="s">
        <v>1035</v>
      </c>
      <c r="C2155" t="s">
        <v>1013</v>
      </c>
      <c r="D2155" t="s">
        <v>1017</v>
      </c>
      <c r="E2155" t="s">
        <v>1014</v>
      </c>
      <c r="F2155" s="86">
        <v>3173546.1932880301</v>
      </c>
    </row>
    <row r="2156" spans="1:6">
      <c r="A2156">
        <v>2029</v>
      </c>
      <c r="B2156" t="s">
        <v>1035</v>
      </c>
      <c r="C2156" t="s">
        <v>1013</v>
      </c>
      <c r="D2156" t="s">
        <v>1017</v>
      </c>
      <c r="E2156" t="s">
        <v>1014</v>
      </c>
      <c r="F2156" s="86">
        <v>3177696.8974692901</v>
      </c>
    </row>
    <row r="2157" spans="1:6">
      <c r="A2157">
        <v>2030</v>
      </c>
      <c r="B2157" t="s">
        <v>1035</v>
      </c>
      <c r="C2157" t="s">
        <v>1013</v>
      </c>
      <c r="D2157" t="s">
        <v>1017</v>
      </c>
      <c r="E2157" t="s">
        <v>1014</v>
      </c>
      <c r="F2157" s="86">
        <v>3182025.1393568702</v>
      </c>
    </row>
    <row r="2158" spans="1:6">
      <c r="A2158">
        <v>2031</v>
      </c>
      <c r="B2158" t="s">
        <v>1035</v>
      </c>
      <c r="C2158" t="s">
        <v>1013</v>
      </c>
      <c r="D2158" t="s">
        <v>1017</v>
      </c>
      <c r="E2158" t="s">
        <v>1014</v>
      </c>
      <c r="F2158" s="86">
        <v>3189090.8006163798</v>
      </c>
    </row>
    <row r="2159" spans="1:6">
      <c r="A2159">
        <v>2032</v>
      </c>
      <c r="B2159" t="s">
        <v>1035</v>
      </c>
      <c r="C2159" t="s">
        <v>1013</v>
      </c>
      <c r="D2159" t="s">
        <v>1017</v>
      </c>
      <c r="E2159" t="s">
        <v>1014</v>
      </c>
      <c r="F2159" s="86">
        <v>3199159.3733852901</v>
      </c>
    </row>
    <row r="2160" spans="1:6">
      <c r="A2160">
        <v>2033</v>
      </c>
      <c r="B2160" t="s">
        <v>1035</v>
      </c>
      <c r="C2160" t="s">
        <v>1013</v>
      </c>
      <c r="D2160" t="s">
        <v>1017</v>
      </c>
      <c r="E2160" t="s">
        <v>1014</v>
      </c>
      <c r="F2160" s="86">
        <v>3212201.4290144499</v>
      </c>
    </row>
    <row r="2161" spans="1:6">
      <c r="A2161">
        <v>2034</v>
      </c>
      <c r="B2161" t="s">
        <v>1035</v>
      </c>
      <c r="C2161" t="s">
        <v>1013</v>
      </c>
      <c r="D2161" t="s">
        <v>1017</v>
      </c>
      <c r="E2161" t="s">
        <v>1014</v>
      </c>
      <c r="F2161" s="86">
        <v>3228525.6561753801</v>
      </c>
    </row>
    <row r="2162" spans="1:6">
      <c r="A2162">
        <v>2035</v>
      </c>
      <c r="B2162" t="s">
        <v>1035</v>
      </c>
      <c r="C2162" t="s">
        <v>1013</v>
      </c>
      <c r="D2162" t="s">
        <v>1017</v>
      </c>
      <c r="E2162" t="s">
        <v>1014</v>
      </c>
      <c r="F2162" s="86">
        <v>3246919.2918284899</v>
      </c>
    </row>
    <row r="2163" spans="1:6">
      <c r="A2163">
        <v>2036</v>
      </c>
      <c r="B2163" t="s">
        <v>1035</v>
      </c>
      <c r="C2163" t="s">
        <v>1013</v>
      </c>
      <c r="D2163" t="s">
        <v>1017</v>
      </c>
      <c r="E2163" t="s">
        <v>1014</v>
      </c>
      <c r="F2163" s="86">
        <v>3267089.1737688198</v>
      </c>
    </row>
    <row r="2164" spans="1:6">
      <c r="A2164">
        <v>2037</v>
      </c>
      <c r="B2164" t="s">
        <v>1035</v>
      </c>
      <c r="C2164" t="s">
        <v>1013</v>
      </c>
      <c r="D2164" t="s">
        <v>1017</v>
      </c>
      <c r="E2164" t="s">
        <v>1014</v>
      </c>
      <c r="F2164" s="86">
        <v>3288843.81874339</v>
      </c>
    </row>
    <row r="2165" spans="1:6">
      <c r="A2165">
        <v>2038</v>
      </c>
      <c r="B2165" t="s">
        <v>1035</v>
      </c>
      <c r="C2165" t="s">
        <v>1013</v>
      </c>
      <c r="D2165" t="s">
        <v>1017</v>
      </c>
      <c r="E2165" t="s">
        <v>1014</v>
      </c>
      <c r="F2165" s="86">
        <v>3311995.5095933801</v>
      </c>
    </row>
    <row r="2166" spans="1:6">
      <c r="A2166">
        <v>2039</v>
      </c>
      <c r="B2166" t="s">
        <v>1035</v>
      </c>
      <c r="C2166" t="s">
        <v>1013</v>
      </c>
      <c r="D2166" t="s">
        <v>1017</v>
      </c>
      <c r="E2166" t="s">
        <v>1014</v>
      </c>
      <c r="F2166" s="86">
        <v>3336002.3063690402</v>
      </c>
    </row>
    <row r="2167" spans="1:6">
      <c r="A2167">
        <v>2040</v>
      </c>
      <c r="B2167" t="s">
        <v>1035</v>
      </c>
      <c r="C2167" t="s">
        <v>1013</v>
      </c>
      <c r="D2167" t="s">
        <v>1017</v>
      </c>
      <c r="E2167" t="s">
        <v>1014</v>
      </c>
      <c r="F2167" s="86">
        <v>3360413.8642767002</v>
      </c>
    </row>
    <row r="2168" spans="1:6">
      <c r="A2168">
        <v>2041</v>
      </c>
      <c r="B2168" t="s">
        <v>1035</v>
      </c>
      <c r="C2168" t="s">
        <v>1013</v>
      </c>
      <c r="D2168" t="s">
        <v>1017</v>
      </c>
      <c r="E2168" t="s">
        <v>1014</v>
      </c>
      <c r="F2168" s="86">
        <v>3386024.4962796299</v>
      </c>
    </row>
    <row r="2169" spans="1:6">
      <c r="A2169">
        <v>2042</v>
      </c>
      <c r="B2169" t="s">
        <v>1035</v>
      </c>
      <c r="C2169" t="s">
        <v>1013</v>
      </c>
      <c r="D2169" t="s">
        <v>1017</v>
      </c>
      <c r="E2169" t="s">
        <v>1014</v>
      </c>
      <c r="F2169" s="86">
        <v>3413012.6397851198</v>
      </c>
    </row>
    <row r="2170" spans="1:6">
      <c r="A2170">
        <v>2043</v>
      </c>
      <c r="B2170" t="s">
        <v>1035</v>
      </c>
      <c r="C2170" t="s">
        <v>1013</v>
      </c>
      <c r="D2170" t="s">
        <v>1017</v>
      </c>
      <c r="E2170" t="s">
        <v>1014</v>
      </c>
      <c r="F2170" s="86">
        <v>3440380.1028282</v>
      </c>
    </row>
    <row r="2171" spans="1:6">
      <c r="A2171">
        <v>2044</v>
      </c>
      <c r="B2171" t="s">
        <v>1035</v>
      </c>
      <c r="C2171" t="s">
        <v>1013</v>
      </c>
      <c r="D2171" t="s">
        <v>1017</v>
      </c>
      <c r="E2171" t="s">
        <v>1014</v>
      </c>
      <c r="F2171" s="86">
        <v>3469250.1324426602</v>
      </c>
    </row>
    <row r="2172" spans="1:6">
      <c r="A2172">
        <v>2045</v>
      </c>
      <c r="B2172" t="s">
        <v>1035</v>
      </c>
      <c r="C2172" t="s">
        <v>1013</v>
      </c>
      <c r="D2172" t="s">
        <v>1017</v>
      </c>
      <c r="E2172" t="s">
        <v>1014</v>
      </c>
      <c r="F2172" s="86">
        <v>3499457.4119456201</v>
      </c>
    </row>
    <row r="2173" spans="1:6">
      <c r="A2173">
        <v>2046</v>
      </c>
      <c r="B2173" t="s">
        <v>1035</v>
      </c>
      <c r="C2173" t="s">
        <v>1013</v>
      </c>
      <c r="D2173" t="s">
        <v>1017</v>
      </c>
      <c r="E2173" t="s">
        <v>1014</v>
      </c>
      <c r="F2173" s="86">
        <v>3530421.5216751201</v>
      </c>
    </row>
    <row r="2174" spans="1:6">
      <c r="A2174">
        <v>2047</v>
      </c>
      <c r="B2174" t="s">
        <v>1035</v>
      </c>
      <c r="C2174" t="s">
        <v>1013</v>
      </c>
      <c r="D2174" t="s">
        <v>1017</v>
      </c>
      <c r="E2174" t="s">
        <v>1014</v>
      </c>
      <c r="F2174" s="86">
        <v>3562471.5839569899</v>
      </c>
    </row>
    <row r="2175" spans="1:6">
      <c r="A2175">
        <v>2048</v>
      </c>
      <c r="B2175" t="s">
        <v>1035</v>
      </c>
      <c r="C2175" t="s">
        <v>1013</v>
      </c>
      <c r="D2175" t="s">
        <v>1017</v>
      </c>
      <c r="E2175" t="s">
        <v>1014</v>
      </c>
      <c r="F2175" s="86">
        <v>3595024.46429893</v>
      </c>
    </row>
    <row r="2176" spans="1:6">
      <c r="A2176">
        <v>2049</v>
      </c>
      <c r="B2176" t="s">
        <v>1035</v>
      </c>
      <c r="C2176" t="s">
        <v>1013</v>
      </c>
      <c r="D2176" t="s">
        <v>1017</v>
      </c>
      <c r="E2176" t="s">
        <v>1014</v>
      </c>
      <c r="F2176" s="86">
        <v>3628050.0004470502</v>
      </c>
    </row>
    <row r="2177" spans="1:6">
      <c r="A2177">
        <v>2050</v>
      </c>
      <c r="B2177" t="s">
        <v>1035</v>
      </c>
      <c r="C2177" t="s">
        <v>1013</v>
      </c>
      <c r="D2177" t="s">
        <v>1017</v>
      </c>
      <c r="E2177" t="s">
        <v>1014</v>
      </c>
      <c r="F2177" s="86">
        <v>3662050.04892006</v>
      </c>
    </row>
    <row r="2178" spans="1:6">
      <c r="A2178">
        <v>2017</v>
      </c>
      <c r="B2178" t="s">
        <v>1036</v>
      </c>
      <c r="C2178" t="s">
        <v>1013</v>
      </c>
      <c r="D2178" t="s">
        <v>1017</v>
      </c>
      <c r="E2178" t="s">
        <v>1014</v>
      </c>
      <c r="F2178" s="86">
        <v>26335655.199966401</v>
      </c>
    </row>
    <row r="2179" spans="1:6">
      <c r="A2179">
        <v>2018</v>
      </c>
      <c r="B2179" t="s">
        <v>1036</v>
      </c>
      <c r="C2179" t="s">
        <v>1013</v>
      </c>
      <c r="D2179" t="s">
        <v>1017</v>
      </c>
      <c r="E2179" t="s">
        <v>1014</v>
      </c>
      <c r="F2179" s="86">
        <v>26441684.405899201</v>
      </c>
    </row>
    <row r="2180" spans="1:6">
      <c r="A2180">
        <v>2019</v>
      </c>
      <c r="B2180" t="s">
        <v>1036</v>
      </c>
      <c r="C2180" t="s">
        <v>1013</v>
      </c>
      <c r="D2180" t="s">
        <v>1017</v>
      </c>
      <c r="E2180" t="s">
        <v>1014</v>
      </c>
      <c r="F2180" s="86">
        <v>26477148.941179</v>
      </c>
    </row>
    <row r="2181" spans="1:6">
      <c r="A2181">
        <v>2020</v>
      </c>
      <c r="B2181" t="s">
        <v>1036</v>
      </c>
      <c r="C2181" t="s">
        <v>1013</v>
      </c>
      <c r="D2181" t="s">
        <v>1017</v>
      </c>
      <c r="E2181" t="s">
        <v>1014</v>
      </c>
      <c r="F2181" s="86">
        <v>26629871.626498502</v>
      </c>
    </row>
    <row r="2182" spans="1:6">
      <c r="A2182">
        <v>2021</v>
      </c>
      <c r="B2182" t="s">
        <v>1036</v>
      </c>
      <c r="C2182" t="s">
        <v>1013</v>
      </c>
      <c r="D2182" t="s">
        <v>1017</v>
      </c>
      <c r="E2182" t="s">
        <v>1014</v>
      </c>
      <c r="F2182" s="86">
        <v>26778751.2833656</v>
      </c>
    </row>
    <row r="2183" spans="1:6">
      <c r="A2183">
        <v>2022</v>
      </c>
      <c r="B2183" t="s">
        <v>1036</v>
      </c>
      <c r="C2183" t="s">
        <v>1013</v>
      </c>
      <c r="D2183" t="s">
        <v>1017</v>
      </c>
      <c r="E2183" t="s">
        <v>1014</v>
      </c>
      <c r="F2183" s="86">
        <v>26918627.068721499</v>
      </c>
    </row>
    <row r="2184" spans="1:6">
      <c r="A2184">
        <v>2023</v>
      </c>
      <c r="B2184" t="s">
        <v>1036</v>
      </c>
      <c r="C2184" t="s">
        <v>1013</v>
      </c>
      <c r="D2184" t="s">
        <v>1017</v>
      </c>
      <c r="E2184" t="s">
        <v>1014</v>
      </c>
      <c r="F2184" s="86">
        <v>27040220.558293201</v>
      </c>
    </row>
    <row r="2185" spans="1:6">
      <c r="A2185">
        <v>2024</v>
      </c>
      <c r="B2185" t="s">
        <v>1036</v>
      </c>
      <c r="C2185" t="s">
        <v>1013</v>
      </c>
      <c r="D2185" t="s">
        <v>1017</v>
      </c>
      <c r="E2185" t="s">
        <v>1014</v>
      </c>
      <c r="F2185" s="86">
        <v>27123974.254039299</v>
      </c>
    </row>
    <row r="2186" spans="1:6">
      <c r="A2186">
        <v>2025</v>
      </c>
      <c r="B2186" t="s">
        <v>1036</v>
      </c>
      <c r="C2186" t="s">
        <v>1013</v>
      </c>
      <c r="D2186" t="s">
        <v>1017</v>
      </c>
      <c r="E2186" t="s">
        <v>1014</v>
      </c>
      <c r="F2186" s="86">
        <v>27155010.145665102</v>
      </c>
    </row>
    <row r="2187" spans="1:6">
      <c r="A2187">
        <v>2026</v>
      </c>
      <c r="B2187" t="s">
        <v>1036</v>
      </c>
      <c r="C2187" t="s">
        <v>1013</v>
      </c>
      <c r="D2187" t="s">
        <v>1017</v>
      </c>
      <c r="E2187" t="s">
        <v>1014</v>
      </c>
      <c r="F2187" s="86">
        <v>27126830.1525378</v>
      </c>
    </row>
    <row r="2188" spans="1:6">
      <c r="A2188">
        <v>2027</v>
      </c>
      <c r="B2188" t="s">
        <v>1036</v>
      </c>
      <c r="C2188" t="s">
        <v>1013</v>
      </c>
      <c r="D2188" t="s">
        <v>1017</v>
      </c>
      <c r="E2188" t="s">
        <v>1014</v>
      </c>
      <c r="F2188" s="86">
        <v>27052607.556524701</v>
      </c>
    </row>
    <row r="2189" spans="1:6">
      <c r="A2189">
        <v>2028</v>
      </c>
      <c r="B2189" t="s">
        <v>1036</v>
      </c>
      <c r="C2189" t="s">
        <v>1013</v>
      </c>
      <c r="D2189" t="s">
        <v>1017</v>
      </c>
      <c r="E2189" t="s">
        <v>1014</v>
      </c>
      <c r="F2189" s="86">
        <v>26949429.825569998</v>
      </c>
    </row>
    <row r="2190" spans="1:6">
      <c r="A2190">
        <v>2029</v>
      </c>
      <c r="B2190" t="s">
        <v>1036</v>
      </c>
      <c r="C2190" t="s">
        <v>1013</v>
      </c>
      <c r="D2190" t="s">
        <v>1017</v>
      </c>
      <c r="E2190" t="s">
        <v>1014</v>
      </c>
      <c r="F2190" s="86">
        <v>26842536.1492946</v>
      </c>
    </row>
    <row r="2191" spans="1:6">
      <c r="A2191">
        <v>2030</v>
      </c>
      <c r="B2191" t="s">
        <v>1036</v>
      </c>
      <c r="C2191" t="s">
        <v>1013</v>
      </c>
      <c r="D2191" t="s">
        <v>1017</v>
      </c>
      <c r="E2191" t="s">
        <v>1014</v>
      </c>
      <c r="F2191" s="86">
        <v>26740221.406312998</v>
      </c>
    </row>
    <row r="2192" spans="1:6">
      <c r="A2192">
        <v>2031</v>
      </c>
      <c r="B2192" t="s">
        <v>1036</v>
      </c>
      <c r="C2192" t="s">
        <v>1013</v>
      </c>
      <c r="D2192" t="s">
        <v>1017</v>
      </c>
      <c r="E2192" t="s">
        <v>1014</v>
      </c>
      <c r="F2192" s="86">
        <v>26662997.4215113</v>
      </c>
    </row>
    <row r="2193" spans="1:6">
      <c r="A2193">
        <v>2032</v>
      </c>
      <c r="B2193" t="s">
        <v>1036</v>
      </c>
      <c r="C2193" t="s">
        <v>1013</v>
      </c>
      <c r="D2193" t="s">
        <v>1017</v>
      </c>
      <c r="E2193" t="s">
        <v>1014</v>
      </c>
      <c r="F2193" s="86">
        <v>26611419.537179898</v>
      </c>
    </row>
    <row r="2194" spans="1:6">
      <c r="A2194">
        <v>2033</v>
      </c>
      <c r="B2194" t="s">
        <v>1036</v>
      </c>
      <c r="C2194" t="s">
        <v>1013</v>
      </c>
      <c r="D2194" t="s">
        <v>1017</v>
      </c>
      <c r="E2194" t="s">
        <v>1014</v>
      </c>
      <c r="F2194" s="86">
        <v>26590481.413885199</v>
      </c>
    </row>
    <row r="2195" spans="1:6">
      <c r="A2195">
        <v>2034</v>
      </c>
      <c r="B2195" t="s">
        <v>1036</v>
      </c>
      <c r="C2195" t="s">
        <v>1013</v>
      </c>
      <c r="D2195" t="s">
        <v>1017</v>
      </c>
      <c r="E2195" t="s">
        <v>1014</v>
      </c>
      <c r="F2195" s="86">
        <v>26595189.867394399</v>
      </c>
    </row>
    <row r="2196" spans="1:6">
      <c r="A2196">
        <v>2035</v>
      </c>
      <c r="B2196" t="s">
        <v>1036</v>
      </c>
      <c r="C2196" t="s">
        <v>1013</v>
      </c>
      <c r="D2196" t="s">
        <v>1017</v>
      </c>
      <c r="E2196" t="s">
        <v>1014</v>
      </c>
      <c r="F2196" s="86">
        <v>26623758.901325598</v>
      </c>
    </row>
    <row r="2197" spans="1:6">
      <c r="A2197">
        <v>2036</v>
      </c>
      <c r="B2197" t="s">
        <v>1036</v>
      </c>
      <c r="C2197" t="s">
        <v>1013</v>
      </c>
      <c r="D2197" t="s">
        <v>1017</v>
      </c>
      <c r="E2197" t="s">
        <v>1014</v>
      </c>
      <c r="F2197" s="86">
        <v>26666208.062677</v>
      </c>
    </row>
    <row r="2198" spans="1:6">
      <c r="A2198">
        <v>2037</v>
      </c>
      <c r="B2198" t="s">
        <v>1036</v>
      </c>
      <c r="C2198" t="s">
        <v>1013</v>
      </c>
      <c r="D2198" t="s">
        <v>1017</v>
      </c>
      <c r="E2198" t="s">
        <v>1014</v>
      </c>
      <c r="F2198" s="86">
        <v>26723723.620979499</v>
      </c>
    </row>
    <row r="2199" spans="1:6">
      <c r="A2199">
        <v>2038</v>
      </c>
      <c r="B2199" t="s">
        <v>1036</v>
      </c>
      <c r="C2199" t="s">
        <v>1013</v>
      </c>
      <c r="D2199" t="s">
        <v>1017</v>
      </c>
      <c r="E2199" t="s">
        <v>1014</v>
      </c>
      <c r="F2199" s="86">
        <v>26794928.598466702</v>
      </c>
    </row>
    <row r="2200" spans="1:6">
      <c r="A2200">
        <v>2039</v>
      </c>
      <c r="B2200" t="s">
        <v>1036</v>
      </c>
      <c r="C2200" t="s">
        <v>1013</v>
      </c>
      <c r="D2200" t="s">
        <v>1017</v>
      </c>
      <c r="E2200" t="s">
        <v>1014</v>
      </c>
      <c r="F2200" s="86">
        <v>26878364.570183001</v>
      </c>
    </row>
    <row r="2201" spans="1:6">
      <c r="A2201">
        <v>2040</v>
      </c>
      <c r="B2201" t="s">
        <v>1036</v>
      </c>
      <c r="C2201" t="s">
        <v>1013</v>
      </c>
      <c r="D2201" t="s">
        <v>1017</v>
      </c>
      <c r="E2201" t="s">
        <v>1014</v>
      </c>
      <c r="F2201" s="86">
        <v>26966734.868478701</v>
      </c>
    </row>
    <row r="2202" spans="1:6">
      <c r="A2202">
        <v>2041</v>
      </c>
      <c r="B2202" t="s">
        <v>1036</v>
      </c>
      <c r="C2202" t="s">
        <v>1013</v>
      </c>
      <c r="D2202" t="s">
        <v>1017</v>
      </c>
      <c r="E2202" t="s">
        <v>1014</v>
      </c>
      <c r="F2202" s="86">
        <v>27065213.844991598</v>
      </c>
    </row>
    <row r="2203" spans="1:6">
      <c r="A2203">
        <v>2042</v>
      </c>
      <c r="B2203" t="s">
        <v>1036</v>
      </c>
      <c r="C2203" t="s">
        <v>1013</v>
      </c>
      <c r="D2203" t="s">
        <v>1017</v>
      </c>
      <c r="E2203" t="s">
        <v>1014</v>
      </c>
      <c r="F2203" s="86">
        <v>27173133.0409512</v>
      </c>
    </row>
    <row r="2204" spans="1:6">
      <c r="A2204">
        <v>2043</v>
      </c>
      <c r="B2204" t="s">
        <v>1036</v>
      </c>
      <c r="C2204" t="s">
        <v>1013</v>
      </c>
      <c r="D2204" t="s">
        <v>1017</v>
      </c>
      <c r="E2204" t="s">
        <v>1014</v>
      </c>
      <c r="F2204" s="86">
        <v>27292782.390601099</v>
      </c>
    </row>
    <row r="2205" spans="1:6">
      <c r="A2205">
        <v>2044</v>
      </c>
      <c r="B2205" t="s">
        <v>1036</v>
      </c>
      <c r="C2205" t="s">
        <v>1013</v>
      </c>
      <c r="D2205" t="s">
        <v>1017</v>
      </c>
      <c r="E2205" t="s">
        <v>1014</v>
      </c>
      <c r="F2205" s="86">
        <v>27421287.977999099</v>
      </c>
    </row>
    <row r="2206" spans="1:6">
      <c r="A2206">
        <v>2045</v>
      </c>
      <c r="B2206" t="s">
        <v>1036</v>
      </c>
      <c r="C2206" t="s">
        <v>1013</v>
      </c>
      <c r="D2206" t="s">
        <v>1017</v>
      </c>
      <c r="E2206" t="s">
        <v>1014</v>
      </c>
      <c r="F2206" s="86">
        <v>27560410.104784299</v>
      </c>
    </row>
    <row r="2207" spans="1:6">
      <c r="A2207">
        <v>2046</v>
      </c>
      <c r="B2207" t="s">
        <v>1036</v>
      </c>
      <c r="C2207" t="s">
        <v>1013</v>
      </c>
      <c r="D2207" t="s">
        <v>1017</v>
      </c>
      <c r="E2207" t="s">
        <v>1014</v>
      </c>
      <c r="F2207" s="86">
        <v>27707648.173659701</v>
      </c>
    </row>
    <row r="2208" spans="1:6">
      <c r="A2208">
        <v>2047</v>
      </c>
      <c r="B2208" t="s">
        <v>1036</v>
      </c>
      <c r="C2208" t="s">
        <v>1013</v>
      </c>
      <c r="D2208" t="s">
        <v>1017</v>
      </c>
      <c r="E2208" t="s">
        <v>1014</v>
      </c>
      <c r="F2208" s="86">
        <v>27862969.4070733</v>
      </c>
    </row>
    <row r="2209" spans="1:6">
      <c r="A2209">
        <v>2048</v>
      </c>
      <c r="B2209" t="s">
        <v>1036</v>
      </c>
      <c r="C2209" t="s">
        <v>1013</v>
      </c>
      <c r="D2209" t="s">
        <v>1017</v>
      </c>
      <c r="E2209" t="s">
        <v>1014</v>
      </c>
      <c r="F2209" s="86">
        <v>28021309.9535373</v>
      </c>
    </row>
    <row r="2210" spans="1:6">
      <c r="A2210">
        <v>2049</v>
      </c>
      <c r="B2210" t="s">
        <v>1036</v>
      </c>
      <c r="C2210" t="s">
        <v>1013</v>
      </c>
      <c r="D2210" t="s">
        <v>1017</v>
      </c>
      <c r="E2210" t="s">
        <v>1014</v>
      </c>
      <c r="F2210" s="86">
        <v>28183656.044239499</v>
      </c>
    </row>
    <row r="2211" spans="1:6">
      <c r="A2211">
        <v>2050</v>
      </c>
      <c r="B2211" t="s">
        <v>1036</v>
      </c>
      <c r="C2211" t="s">
        <v>1013</v>
      </c>
      <c r="D2211" t="s">
        <v>1017</v>
      </c>
      <c r="E2211" t="s">
        <v>1014</v>
      </c>
      <c r="F2211" s="86">
        <v>28349340.440900698</v>
      </c>
    </row>
    <row r="2212" spans="1:6">
      <c r="A2212">
        <v>2017</v>
      </c>
      <c r="B2212" t="s">
        <v>1037</v>
      </c>
      <c r="C2212" t="s">
        <v>1013</v>
      </c>
      <c r="D2212" t="s">
        <v>1017</v>
      </c>
      <c r="E2212" t="s">
        <v>1014</v>
      </c>
      <c r="F2212" s="86">
        <v>12902645.224820601</v>
      </c>
    </row>
    <row r="2213" spans="1:6">
      <c r="A2213">
        <v>2018</v>
      </c>
      <c r="B2213" t="s">
        <v>1037</v>
      </c>
      <c r="C2213" t="s">
        <v>1013</v>
      </c>
      <c r="D2213" t="s">
        <v>1017</v>
      </c>
      <c r="E2213" t="s">
        <v>1014</v>
      </c>
      <c r="F2213" s="86">
        <v>12954592.184834801</v>
      </c>
    </row>
    <row r="2214" spans="1:6">
      <c r="A2214">
        <v>2019</v>
      </c>
      <c r="B2214" t="s">
        <v>1037</v>
      </c>
      <c r="C2214" t="s">
        <v>1013</v>
      </c>
      <c r="D2214" t="s">
        <v>1017</v>
      </c>
      <c r="E2214" t="s">
        <v>1014</v>
      </c>
      <c r="F2214" s="86">
        <v>12971967.348403201</v>
      </c>
    </row>
    <row r="2215" spans="1:6">
      <c r="A2215">
        <v>2020</v>
      </c>
      <c r="B2215" t="s">
        <v>1037</v>
      </c>
      <c r="C2215" t="s">
        <v>1013</v>
      </c>
      <c r="D2215" t="s">
        <v>1017</v>
      </c>
      <c r="E2215" t="s">
        <v>1014</v>
      </c>
      <c r="F2215" s="86">
        <v>13046790.876107199</v>
      </c>
    </row>
    <row r="2216" spans="1:6">
      <c r="A2216">
        <v>2021</v>
      </c>
      <c r="B2216" t="s">
        <v>1037</v>
      </c>
      <c r="C2216" t="s">
        <v>1013</v>
      </c>
      <c r="D2216" t="s">
        <v>1017</v>
      </c>
      <c r="E2216" t="s">
        <v>1014</v>
      </c>
      <c r="F2216" s="86">
        <v>13119731.5863027</v>
      </c>
    </row>
    <row r="2217" spans="1:6">
      <c r="A2217">
        <v>2022</v>
      </c>
      <c r="B2217" t="s">
        <v>1037</v>
      </c>
      <c r="C2217" t="s">
        <v>1013</v>
      </c>
      <c r="D2217" t="s">
        <v>1017</v>
      </c>
      <c r="E2217" t="s">
        <v>1014</v>
      </c>
      <c r="F2217" s="86">
        <v>13188261.023686601</v>
      </c>
    </row>
    <row r="2218" spans="1:6">
      <c r="A2218">
        <v>2023</v>
      </c>
      <c r="B2218" t="s">
        <v>1037</v>
      </c>
      <c r="C2218" t="s">
        <v>1013</v>
      </c>
      <c r="D2218" t="s">
        <v>1017</v>
      </c>
      <c r="E2218" t="s">
        <v>1014</v>
      </c>
      <c r="F2218" s="86">
        <v>13247833.4036285</v>
      </c>
    </row>
    <row r="2219" spans="1:6">
      <c r="A2219">
        <v>2024</v>
      </c>
      <c r="B2219" t="s">
        <v>1037</v>
      </c>
      <c r="C2219" t="s">
        <v>1013</v>
      </c>
      <c r="D2219" t="s">
        <v>1017</v>
      </c>
      <c r="E2219" t="s">
        <v>1014</v>
      </c>
      <c r="F2219" s="86">
        <v>13288866.9079889</v>
      </c>
    </row>
    <row r="2220" spans="1:6">
      <c r="A2220">
        <v>2025</v>
      </c>
      <c r="B2220" t="s">
        <v>1037</v>
      </c>
      <c r="C2220" t="s">
        <v>1013</v>
      </c>
      <c r="D2220" t="s">
        <v>1017</v>
      </c>
      <c r="E2220" t="s">
        <v>1014</v>
      </c>
      <c r="F2220" s="86">
        <v>13304072.343199899</v>
      </c>
    </row>
    <row r="2221" spans="1:6">
      <c r="A2221">
        <v>2026</v>
      </c>
      <c r="B2221" t="s">
        <v>1037</v>
      </c>
      <c r="C2221" t="s">
        <v>1013</v>
      </c>
      <c r="D2221" t="s">
        <v>1017</v>
      </c>
      <c r="E2221" t="s">
        <v>1014</v>
      </c>
      <c r="F2221" s="86">
        <v>13290266.1002567</v>
      </c>
    </row>
    <row r="2222" spans="1:6">
      <c r="A2222">
        <v>2027</v>
      </c>
      <c r="B2222" t="s">
        <v>1037</v>
      </c>
      <c r="C2222" t="s">
        <v>1013</v>
      </c>
      <c r="D2222" t="s">
        <v>1017</v>
      </c>
      <c r="E2222" t="s">
        <v>1014</v>
      </c>
      <c r="F2222" s="86">
        <v>13253902.1739845</v>
      </c>
    </row>
    <row r="2223" spans="1:6">
      <c r="A2223">
        <v>2028</v>
      </c>
      <c r="B2223" t="s">
        <v>1037</v>
      </c>
      <c r="C2223" t="s">
        <v>1013</v>
      </c>
      <c r="D2223" t="s">
        <v>1017</v>
      </c>
      <c r="E2223" t="s">
        <v>1014</v>
      </c>
      <c r="F2223" s="86">
        <v>13203352.2390198</v>
      </c>
    </row>
    <row r="2224" spans="1:6">
      <c r="A2224">
        <v>2029</v>
      </c>
      <c r="B2224" t="s">
        <v>1037</v>
      </c>
      <c r="C2224" t="s">
        <v>1013</v>
      </c>
      <c r="D2224" t="s">
        <v>1017</v>
      </c>
      <c r="E2224" t="s">
        <v>1014</v>
      </c>
      <c r="F2224" s="86">
        <v>13150981.7484705</v>
      </c>
    </row>
    <row r="2225" spans="1:6">
      <c r="A2225">
        <v>2030</v>
      </c>
      <c r="B2225" t="s">
        <v>1037</v>
      </c>
      <c r="C2225" t="s">
        <v>1013</v>
      </c>
      <c r="D2225" t="s">
        <v>1017</v>
      </c>
      <c r="E2225" t="s">
        <v>1014</v>
      </c>
      <c r="F2225" s="86">
        <v>13100854.6177826</v>
      </c>
    </row>
    <row r="2226" spans="1:6">
      <c r="A2226">
        <v>2031</v>
      </c>
      <c r="B2226" t="s">
        <v>1037</v>
      </c>
      <c r="C2226" t="s">
        <v>1013</v>
      </c>
      <c r="D2226" t="s">
        <v>1017</v>
      </c>
      <c r="E2226" t="s">
        <v>1014</v>
      </c>
      <c r="F2226" s="86">
        <v>13063020.2190871</v>
      </c>
    </row>
    <row r="2227" spans="1:6">
      <c r="A2227">
        <v>2032</v>
      </c>
      <c r="B2227" t="s">
        <v>1037</v>
      </c>
      <c r="C2227" t="s">
        <v>1013</v>
      </c>
      <c r="D2227" t="s">
        <v>1017</v>
      </c>
      <c r="E2227" t="s">
        <v>1014</v>
      </c>
      <c r="F2227" s="86">
        <v>13037750.631604999</v>
      </c>
    </row>
    <row r="2228" spans="1:6">
      <c r="A2228">
        <v>2033</v>
      </c>
      <c r="B2228" t="s">
        <v>1037</v>
      </c>
      <c r="C2228" t="s">
        <v>1013</v>
      </c>
      <c r="D2228" t="s">
        <v>1017</v>
      </c>
      <c r="E2228" t="s">
        <v>1014</v>
      </c>
      <c r="F2228" s="86">
        <v>13027492.402808599</v>
      </c>
    </row>
    <row r="2229" spans="1:6">
      <c r="A2229">
        <v>2034</v>
      </c>
      <c r="B2229" t="s">
        <v>1037</v>
      </c>
      <c r="C2229" t="s">
        <v>1013</v>
      </c>
      <c r="D2229" t="s">
        <v>1017</v>
      </c>
      <c r="E2229" t="s">
        <v>1014</v>
      </c>
      <c r="F2229" s="86">
        <v>13029799.218596</v>
      </c>
    </row>
    <row r="2230" spans="1:6">
      <c r="A2230">
        <v>2035</v>
      </c>
      <c r="B2230" t="s">
        <v>1037</v>
      </c>
      <c r="C2230" t="s">
        <v>1013</v>
      </c>
      <c r="D2230" t="s">
        <v>1017</v>
      </c>
      <c r="E2230" t="s">
        <v>1014</v>
      </c>
      <c r="F2230" s="86">
        <v>13043796.0645613</v>
      </c>
    </row>
    <row r="2231" spans="1:6">
      <c r="A2231">
        <v>2036</v>
      </c>
      <c r="B2231" t="s">
        <v>1037</v>
      </c>
      <c r="C2231" t="s">
        <v>1013</v>
      </c>
      <c r="D2231" t="s">
        <v>1017</v>
      </c>
      <c r="E2231" t="s">
        <v>1014</v>
      </c>
      <c r="F2231" s="86">
        <v>13064593.210667901</v>
      </c>
    </row>
    <row r="2232" spans="1:6">
      <c r="A2232">
        <v>2037</v>
      </c>
      <c r="B2232" t="s">
        <v>1037</v>
      </c>
      <c r="C2232" t="s">
        <v>1013</v>
      </c>
      <c r="D2232" t="s">
        <v>1017</v>
      </c>
      <c r="E2232" t="s">
        <v>1014</v>
      </c>
      <c r="F2232" s="86">
        <v>13092771.846743301</v>
      </c>
    </row>
    <row r="2233" spans="1:6">
      <c r="A2233">
        <v>2038</v>
      </c>
      <c r="B2233" t="s">
        <v>1037</v>
      </c>
      <c r="C2233" t="s">
        <v>1013</v>
      </c>
      <c r="D2233" t="s">
        <v>1017</v>
      </c>
      <c r="E2233" t="s">
        <v>1014</v>
      </c>
      <c r="F2233" s="86">
        <v>13127657.3491461</v>
      </c>
    </row>
    <row r="2234" spans="1:6">
      <c r="A2234">
        <v>2039</v>
      </c>
      <c r="B2234" t="s">
        <v>1037</v>
      </c>
      <c r="C2234" t="s">
        <v>1013</v>
      </c>
      <c r="D2234" t="s">
        <v>1017</v>
      </c>
      <c r="E2234" t="s">
        <v>1014</v>
      </c>
      <c r="F2234" s="86">
        <v>13168535.190759299</v>
      </c>
    </row>
    <row r="2235" spans="1:6">
      <c r="A2235">
        <v>2040</v>
      </c>
      <c r="B2235" t="s">
        <v>1037</v>
      </c>
      <c r="C2235" t="s">
        <v>1013</v>
      </c>
      <c r="D2235" t="s">
        <v>1017</v>
      </c>
      <c r="E2235" t="s">
        <v>1014</v>
      </c>
      <c r="F2235" s="86">
        <v>13211830.510304701</v>
      </c>
    </row>
    <row r="2236" spans="1:6">
      <c r="A2236">
        <v>2041</v>
      </c>
      <c r="B2236" t="s">
        <v>1037</v>
      </c>
      <c r="C2236" t="s">
        <v>1013</v>
      </c>
      <c r="D2236" t="s">
        <v>1017</v>
      </c>
      <c r="E2236" t="s">
        <v>1014</v>
      </c>
      <c r="F2236" s="86">
        <v>13260078.3813526</v>
      </c>
    </row>
    <row r="2237" spans="1:6">
      <c r="A2237">
        <v>2042</v>
      </c>
      <c r="B2237" t="s">
        <v>1037</v>
      </c>
      <c r="C2237" t="s">
        <v>1013</v>
      </c>
      <c r="D2237" t="s">
        <v>1017</v>
      </c>
      <c r="E2237" t="s">
        <v>1014</v>
      </c>
      <c r="F2237" s="86">
        <v>13312951.305448901</v>
      </c>
    </row>
    <row r="2238" spans="1:6">
      <c r="A2238">
        <v>2043</v>
      </c>
      <c r="B2238" t="s">
        <v>1037</v>
      </c>
      <c r="C2238" t="s">
        <v>1013</v>
      </c>
      <c r="D2238" t="s">
        <v>1017</v>
      </c>
      <c r="E2238" t="s">
        <v>1014</v>
      </c>
      <c r="F2238" s="86">
        <v>13371571.1916143</v>
      </c>
    </row>
    <row r="2239" spans="1:6">
      <c r="A2239">
        <v>2044</v>
      </c>
      <c r="B2239" t="s">
        <v>1037</v>
      </c>
      <c r="C2239" t="s">
        <v>1013</v>
      </c>
      <c r="D2239" t="s">
        <v>1017</v>
      </c>
      <c r="E2239" t="s">
        <v>1014</v>
      </c>
      <c r="F2239" s="86">
        <v>13434530.0202826</v>
      </c>
    </row>
    <row r="2240" spans="1:6">
      <c r="A2240">
        <v>2045</v>
      </c>
      <c r="B2240" t="s">
        <v>1037</v>
      </c>
      <c r="C2240" t="s">
        <v>1013</v>
      </c>
      <c r="D2240" t="s">
        <v>1017</v>
      </c>
      <c r="E2240" t="s">
        <v>1014</v>
      </c>
      <c r="F2240" s="86">
        <v>13502690.2172173</v>
      </c>
    </row>
    <row r="2241" spans="1:6">
      <c r="A2241">
        <v>2046</v>
      </c>
      <c r="B2241" t="s">
        <v>1037</v>
      </c>
      <c r="C2241" t="s">
        <v>1013</v>
      </c>
      <c r="D2241" t="s">
        <v>1017</v>
      </c>
      <c r="E2241" t="s">
        <v>1014</v>
      </c>
      <c r="F2241" s="86">
        <v>13574826.663106401</v>
      </c>
    </row>
    <row r="2242" spans="1:6">
      <c r="A2242">
        <v>2047</v>
      </c>
      <c r="B2242" t="s">
        <v>1037</v>
      </c>
      <c r="C2242" t="s">
        <v>1013</v>
      </c>
      <c r="D2242" t="s">
        <v>1017</v>
      </c>
      <c r="E2242" t="s">
        <v>1014</v>
      </c>
      <c r="F2242" s="86">
        <v>13650923.299222</v>
      </c>
    </row>
    <row r="2243" spans="1:6">
      <c r="A2243">
        <v>2048</v>
      </c>
      <c r="B2243" t="s">
        <v>1037</v>
      </c>
      <c r="C2243" t="s">
        <v>1013</v>
      </c>
      <c r="D2243" t="s">
        <v>1017</v>
      </c>
      <c r="E2243" t="s">
        <v>1014</v>
      </c>
      <c r="F2243" s="86">
        <v>13728499.189406499</v>
      </c>
    </row>
    <row r="2244" spans="1:6">
      <c r="A2244">
        <v>2049</v>
      </c>
      <c r="B2244" t="s">
        <v>1037</v>
      </c>
      <c r="C2244" t="s">
        <v>1013</v>
      </c>
      <c r="D2244" t="s">
        <v>1017</v>
      </c>
      <c r="E2244" t="s">
        <v>1014</v>
      </c>
      <c r="F2244" s="86">
        <v>13808037.518567501</v>
      </c>
    </row>
    <row r="2245" spans="1:6">
      <c r="A2245">
        <v>2050</v>
      </c>
      <c r="B2245" t="s">
        <v>1037</v>
      </c>
      <c r="C2245" t="s">
        <v>1013</v>
      </c>
      <c r="D2245" t="s">
        <v>1017</v>
      </c>
      <c r="E2245" t="s">
        <v>1014</v>
      </c>
      <c r="F2245" s="86">
        <v>13889211.386207299</v>
      </c>
    </row>
    <row r="2246" spans="1:6">
      <c r="A2246">
        <v>2017</v>
      </c>
      <c r="B2246" t="s">
        <v>1038</v>
      </c>
      <c r="C2246" t="s">
        <v>1013</v>
      </c>
      <c r="D2246" t="s">
        <v>1017</v>
      </c>
      <c r="E2246" t="s">
        <v>1014</v>
      </c>
      <c r="F2246" s="86">
        <v>6051498.75689987</v>
      </c>
    </row>
    <row r="2247" spans="1:6">
      <c r="A2247">
        <v>2018</v>
      </c>
      <c r="B2247" t="s">
        <v>1038</v>
      </c>
      <c r="C2247" t="s">
        <v>1013</v>
      </c>
      <c r="D2247" t="s">
        <v>1017</v>
      </c>
      <c r="E2247" t="s">
        <v>1014</v>
      </c>
      <c r="F2247" s="86">
        <v>6125479.7566953301</v>
      </c>
    </row>
    <row r="2248" spans="1:6">
      <c r="A2248">
        <v>2019</v>
      </c>
      <c r="B2248" t="s">
        <v>1038</v>
      </c>
      <c r="C2248" t="s">
        <v>1013</v>
      </c>
      <c r="D2248" t="s">
        <v>1017</v>
      </c>
      <c r="E2248" t="s">
        <v>1014</v>
      </c>
      <c r="F2248" s="86">
        <v>6182122.6312085399</v>
      </c>
    </row>
    <row r="2249" spans="1:6">
      <c r="A2249">
        <v>2020</v>
      </c>
      <c r="B2249" t="s">
        <v>1038</v>
      </c>
      <c r="C2249" t="s">
        <v>1013</v>
      </c>
      <c r="D2249" t="s">
        <v>1017</v>
      </c>
      <c r="E2249" t="s">
        <v>1014</v>
      </c>
      <c r="F2249" s="86">
        <v>6238558.2676456701</v>
      </c>
    </row>
    <row r="2250" spans="1:6">
      <c r="A2250">
        <v>2021</v>
      </c>
      <c r="B2250" t="s">
        <v>1038</v>
      </c>
      <c r="C2250" t="s">
        <v>1013</v>
      </c>
      <c r="D2250" t="s">
        <v>1017</v>
      </c>
      <c r="E2250" t="s">
        <v>1014</v>
      </c>
      <c r="F2250" s="86">
        <v>6291208.9637991805</v>
      </c>
    </row>
    <row r="2251" spans="1:6">
      <c r="A2251">
        <v>2022</v>
      </c>
      <c r="B2251" t="s">
        <v>1038</v>
      </c>
      <c r="C2251" t="s">
        <v>1013</v>
      </c>
      <c r="D2251" t="s">
        <v>1017</v>
      </c>
      <c r="E2251" t="s">
        <v>1014</v>
      </c>
      <c r="F2251" s="86">
        <v>6341932.7051390996</v>
      </c>
    </row>
    <row r="2252" spans="1:6">
      <c r="A2252">
        <v>2023</v>
      </c>
      <c r="B2252" t="s">
        <v>1038</v>
      </c>
      <c r="C2252" t="s">
        <v>1013</v>
      </c>
      <c r="D2252" t="s">
        <v>1017</v>
      </c>
      <c r="E2252" t="s">
        <v>1014</v>
      </c>
      <c r="F2252" s="86">
        <v>6384334.8939929996</v>
      </c>
    </row>
    <row r="2253" spans="1:6">
      <c r="A2253">
        <v>2024</v>
      </c>
      <c r="B2253" t="s">
        <v>1038</v>
      </c>
      <c r="C2253" t="s">
        <v>1013</v>
      </c>
      <c r="D2253" t="s">
        <v>1017</v>
      </c>
      <c r="E2253" t="s">
        <v>1014</v>
      </c>
      <c r="F2253" s="86">
        <v>6416799.45020945</v>
      </c>
    </row>
    <row r="2254" spans="1:6">
      <c r="A2254">
        <v>2025</v>
      </c>
      <c r="B2254" t="s">
        <v>1038</v>
      </c>
      <c r="C2254" t="s">
        <v>1013</v>
      </c>
      <c r="D2254" t="s">
        <v>1017</v>
      </c>
      <c r="E2254" t="s">
        <v>1014</v>
      </c>
      <c r="F2254" s="86">
        <v>6435612.8223913098</v>
      </c>
    </row>
    <row r="2255" spans="1:6">
      <c r="A2255">
        <v>2026</v>
      </c>
      <c r="B2255" t="s">
        <v>1038</v>
      </c>
      <c r="C2255" t="s">
        <v>1013</v>
      </c>
      <c r="D2255" t="s">
        <v>1017</v>
      </c>
      <c r="E2255" t="s">
        <v>1014</v>
      </c>
      <c r="F2255" s="86">
        <v>6438902.18499857</v>
      </c>
    </row>
    <row r="2256" spans="1:6">
      <c r="A2256">
        <v>2027</v>
      </c>
      <c r="B2256" t="s">
        <v>1038</v>
      </c>
      <c r="C2256" t="s">
        <v>1013</v>
      </c>
      <c r="D2256" t="s">
        <v>1017</v>
      </c>
      <c r="E2256" t="s">
        <v>1014</v>
      </c>
      <c r="F2256" s="86">
        <v>6430240.2401912101</v>
      </c>
    </row>
    <row r="2257" spans="1:6">
      <c r="A2257">
        <v>2028</v>
      </c>
      <c r="B2257" t="s">
        <v>1038</v>
      </c>
      <c r="C2257" t="s">
        <v>1013</v>
      </c>
      <c r="D2257" t="s">
        <v>1017</v>
      </c>
      <c r="E2257" t="s">
        <v>1014</v>
      </c>
      <c r="F2257" s="86">
        <v>6413565.1512504602</v>
      </c>
    </row>
    <row r="2258" spans="1:6">
      <c r="A2258">
        <v>2029</v>
      </c>
      <c r="B2258" t="s">
        <v>1038</v>
      </c>
      <c r="C2258" t="s">
        <v>1013</v>
      </c>
      <c r="D2258" t="s">
        <v>1017</v>
      </c>
      <c r="E2258" t="s">
        <v>1014</v>
      </c>
      <c r="F2258" s="86">
        <v>6396111.7753926301</v>
      </c>
    </row>
    <row r="2259" spans="1:6">
      <c r="A2259">
        <v>2030</v>
      </c>
      <c r="B2259" t="s">
        <v>1038</v>
      </c>
      <c r="C2259" t="s">
        <v>1013</v>
      </c>
      <c r="D2259" t="s">
        <v>1017</v>
      </c>
      <c r="E2259" t="s">
        <v>1014</v>
      </c>
      <c r="F2259" s="86">
        <v>6378784.9694514098</v>
      </c>
    </row>
    <row r="2260" spans="1:6">
      <c r="A2260">
        <v>2031</v>
      </c>
      <c r="B2260" t="s">
        <v>1038</v>
      </c>
      <c r="C2260" t="s">
        <v>1013</v>
      </c>
      <c r="D2260" t="s">
        <v>1017</v>
      </c>
      <c r="E2260" t="s">
        <v>1014</v>
      </c>
      <c r="F2260" s="86">
        <v>6366181.5393574899</v>
      </c>
    </row>
    <row r="2261" spans="1:6">
      <c r="A2261">
        <v>2032</v>
      </c>
      <c r="B2261" t="s">
        <v>1038</v>
      </c>
      <c r="C2261" t="s">
        <v>1013</v>
      </c>
      <c r="D2261" t="s">
        <v>1017</v>
      </c>
      <c r="E2261" t="s">
        <v>1014</v>
      </c>
      <c r="F2261" s="86">
        <v>6360450.8353514103</v>
      </c>
    </row>
    <row r="2262" spans="1:6">
      <c r="A2262">
        <v>2033</v>
      </c>
      <c r="B2262" t="s">
        <v>1038</v>
      </c>
      <c r="C2262" t="s">
        <v>1013</v>
      </c>
      <c r="D2262" t="s">
        <v>1017</v>
      </c>
      <c r="E2262" t="s">
        <v>1014</v>
      </c>
      <c r="F2262" s="86">
        <v>6360071.9188445704</v>
      </c>
    </row>
    <row r="2263" spans="1:6">
      <c r="A2263">
        <v>2034</v>
      </c>
      <c r="B2263" t="s">
        <v>1038</v>
      </c>
      <c r="C2263" t="s">
        <v>1013</v>
      </c>
      <c r="D2263" t="s">
        <v>1017</v>
      </c>
      <c r="E2263" t="s">
        <v>1014</v>
      </c>
      <c r="F2263" s="86">
        <v>6365101.4331129901</v>
      </c>
    </row>
    <row r="2264" spans="1:6">
      <c r="A2264">
        <v>2035</v>
      </c>
      <c r="B2264" t="s">
        <v>1038</v>
      </c>
      <c r="C2264" t="s">
        <v>1013</v>
      </c>
      <c r="D2264" t="s">
        <v>1017</v>
      </c>
      <c r="E2264" t="s">
        <v>1014</v>
      </c>
      <c r="F2264" s="86">
        <v>6374379.0706485603</v>
      </c>
    </row>
    <row r="2265" spans="1:6">
      <c r="A2265">
        <v>2036</v>
      </c>
      <c r="B2265" t="s">
        <v>1038</v>
      </c>
      <c r="C2265" t="s">
        <v>1013</v>
      </c>
      <c r="D2265" t="s">
        <v>1017</v>
      </c>
      <c r="E2265" t="s">
        <v>1014</v>
      </c>
      <c r="F2265" s="86">
        <v>6387661.80078106</v>
      </c>
    </row>
    <row r="2266" spans="1:6">
      <c r="A2266">
        <v>2037</v>
      </c>
      <c r="B2266" t="s">
        <v>1038</v>
      </c>
      <c r="C2266" t="s">
        <v>1013</v>
      </c>
      <c r="D2266" t="s">
        <v>1017</v>
      </c>
      <c r="E2266" t="s">
        <v>1014</v>
      </c>
      <c r="F2266" s="86">
        <v>6403763.3533367896</v>
      </c>
    </row>
    <row r="2267" spans="1:6">
      <c r="A2267">
        <v>2038</v>
      </c>
      <c r="B2267" t="s">
        <v>1038</v>
      </c>
      <c r="C2267" t="s">
        <v>1013</v>
      </c>
      <c r="D2267" t="s">
        <v>1017</v>
      </c>
      <c r="E2267" t="s">
        <v>1014</v>
      </c>
      <c r="F2267" s="86">
        <v>6422689.8953375099</v>
      </c>
    </row>
    <row r="2268" spans="1:6">
      <c r="A2268">
        <v>2039</v>
      </c>
      <c r="B2268" t="s">
        <v>1038</v>
      </c>
      <c r="C2268" t="s">
        <v>1013</v>
      </c>
      <c r="D2268" t="s">
        <v>1017</v>
      </c>
      <c r="E2268" t="s">
        <v>1014</v>
      </c>
      <c r="F2268" s="86">
        <v>6445028.7853139304</v>
      </c>
    </row>
    <row r="2269" spans="1:6">
      <c r="A2269">
        <v>2040</v>
      </c>
      <c r="B2269" t="s">
        <v>1038</v>
      </c>
      <c r="C2269" t="s">
        <v>1013</v>
      </c>
      <c r="D2269" t="s">
        <v>1017</v>
      </c>
      <c r="E2269" t="s">
        <v>1014</v>
      </c>
      <c r="F2269" s="86">
        <v>6467289.1067230301</v>
      </c>
    </row>
    <row r="2270" spans="1:6">
      <c r="A2270">
        <v>2041</v>
      </c>
      <c r="B2270" t="s">
        <v>1038</v>
      </c>
      <c r="C2270" t="s">
        <v>1013</v>
      </c>
      <c r="D2270" t="s">
        <v>1017</v>
      </c>
      <c r="E2270" t="s">
        <v>1014</v>
      </c>
      <c r="F2270" s="86">
        <v>6493541.2548140902</v>
      </c>
    </row>
    <row r="2271" spans="1:6">
      <c r="A2271">
        <v>2042</v>
      </c>
      <c r="B2271" t="s">
        <v>1038</v>
      </c>
      <c r="C2271" t="s">
        <v>1013</v>
      </c>
      <c r="D2271" t="s">
        <v>1017</v>
      </c>
      <c r="E2271" t="s">
        <v>1014</v>
      </c>
      <c r="F2271" s="86">
        <v>6519791.2237801198</v>
      </c>
    </row>
    <row r="2272" spans="1:6">
      <c r="A2272">
        <v>2043</v>
      </c>
      <c r="B2272" t="s">
        <v>1038</v>
      </c>
      <c r="C2272" t="s">
        <v>1013</v>
      </c>
      <c r="D2272" t="s">
        <v>1017</v>
      </c>
      <c r="E2272" t="s">
        <v>1014</v>
      </c>
      <c r="F2272" s="86">
        <v>6550032.7491465397</v>
      </c>
    </row>
    <row r="2273" spans="1:6">
      <c r="A2273">
        <v>2044</v>
      </c>
      <c r="B2273" t="s">
        <v>1038</v>
      </c>
      <c r="C2273" t="s">
        <v>1013</v>
      </c>
      <c r="D2273" t="s">
        <v>1017</v>
      </c>
      <c r="E2273" t="s">
        <v>1014</v>
      </c>
      <c r="F2273" s="86">
        <v>6581569.1886436203</v>
      </c>
    </row>
    <row r="2274" spans="1:6">
      <c r="A2274">
        <v>2045</v>
      </c>
      <c r="B2274" t="s">
        <v>1038</v>
      </c>
      <c r="C2274" t="s">
        <v>1013</v>
      </c>
      <c r="D2274" t="s">
        <v>1017</v>
      </c>
      <c r="E2274" t="s">
        <v>1014</v>
      </c>
      <c r="F2274" s="86">
        <v>6616682.9427920496</v>
      </c>
    </row>
    <row r="2275" spans="1:6">
      <c r="A2275">
        <v>2046</v>
      </c>
      <c r="B2275" t="s">
        <v>1038</v>
      </c>
      <c r="C2275" t="s">
        <v>1013</v>
      </c>
      <c r="D2275" t="s">
        <v>1017</v>
      </c>
      <c r="E2275" t="s">
        <v>1014</v>
      </c>
      <c r="F2275" s="86">
        <v>6652229.8102212502</v>
      </c>
    </row>
    <row r="2276" spans="1:6">
      <c r="A2276">
        <v>2047</v>
      </c>
      <c r="B2276" t="s">
        <v>1038</v>
      </c>
      <c r="C2276" t="s">
        <v>1013</v>
      </c>
      <c r="D2276" t="s">
        <v>1017</v>
      </c>
      <c r="E2276" t="s">
        <v>1014</v>
      </c>
      <c r="F2276" s="86">
        <v>6690672.8511650804</v>
      </c>
    </row>
    <row r="2277" spans="1:6">
      <c r="A2277">
        <v>2048</v>
      </c>
      <c r="B2277" t="s">
        <v>1038</v>
      </c>
      <c r="C2277" t="s">
        <v>1013</v>
      </c>
      <c r="D2277" t="s">
        <v>1017</v>
      </c>
      <c r="E2277" t="s">
        <v>1014</v>
      </c>
      <c r="F2277" s="86">
        <v>6730652.0476975096</v>
      </c>
    </row>
    <row r="2278" spans="1:6">
      <c r="A2278">
        <v>2049</v>
      </c>
      <c r="B2278" t="s">
        <v>1038</v>
      </c>
      <c r="C2278" t="s">
        <v>1013</v>
      </c>
      <c r="D2278" t="s">
        <v>1017</v>
      </c>
      <c r="E2278" t="s">
        <v>1014</v>
      </c>
      <c r="F2278" s="86">
        <v>6772004.0478045</v>
      </c>
    </row>
    <row r="2279" spans="1:6">
      <c r="A2279">
        <v>2050</v>
      </c>
      <c r="B2279" t="s">
        <v>1038</v>
      </c>
      <c r="C2279" t="s">
        <v>1013</v>
      </c>
      <c r="D2279" t="s">
        <v>1017</v>
      </c>
      <c r="E2279" t="s">
        <v>1014</v>
      </c>
      <c r="F2279" s="86">
        <v>6814368.4554710202</v>
      </c>
    </row>
    <row r="2280" spans="1:6">
      <c r="A2280">
        <v>2017</v>
      </c>
      <c r="B2280" t="s">
        <v>1039</v>
      </c>
      <c r="C2280" t="s">
        <v>1013</v>
      </c>
      <c r="D2280" t="s">
        <v>1017</v>
      </c>
      <c r="E2280" t="s">
        <v>1014</v>
      </c>
      <c r="F2280" s="86">
        <v>5518191.4666978</v>
      </c>
    </row>
    <row r="2281" spans="1:6">
      <c r="A2281">
        <v>2018</v>
      </c>
      <c r="B2281" t="s">
        <v>1039</v>
      </c>
      <c r="C2281" t="s">
        <v>1013</v>
      </c>
      <c r="D2281" t="s">
        <v>1017</v>
      </c>
      <c r="E2281" t="s">
        <v>1014</v>
      </c>
      <c r="F2281" s="86">
        <v>5585652.6590683004</v>
      </c>
    </row>
    <row r="2282" spans="1:6">
      <c r="A2282">
        <v>2019</v>
      </c>
      <c r="B2282" t="s">
        <v>1039</v>
      </c>
      <c r="C2282" t="s">
        <v>1013</v>
      </c>
      <c r="D2282" t="s">
        <v>1017</v>
      </c>
      <c r="E2282" t="s">
        <v>1014</v>
      </c>
      <c r="F2282" s="86">
        <v>5637303.7027757103</v>
      </c>
    </row>
    <row r="2283" spans="1:6">
      <c r="A2283">
        <v>2020</v>
      </c>
      <c r="B2283" t="s">
        <v>1039</v>
      </c>
      <c r="C2283" t="s">
        <v>1013</v>
      </c>
      <c r="D2283" t="s">
        <v>1017</v>
      </c>
      <c r="E2283" t="s">
        <v>1014</v>
      </c>
      <c r="F2283" s="86">
        <v>5688765.7719118902</v>
      </c>
    </row>
    <row r="2284" spans="1:6">
      <c r="A2284">
        <v>2021</v>
      </c>
      <c r="B2284" t="s">
        <v>1039</v>
      </c>
      <c r="C2284" t="s">
        <v>1013</v>
      </c>
      <c r="D2284" t="s">
        <v>1017</v>
      </c>
      <c r="E2284" t="s">
        <v>1014</v>
      </c>
      <c r="F2284" s="86">
        <v>5736776.4604869699</v>
      </c>
    </row>
    <row r="2285" spans="1:6">
      <c r="A2285">
        <v>2022</v>
      </c>
      <c r="B2285" t="s">
        <v>1039</v>
      </c>
      <c r="C2285" t="s">
        <v>1013</v>
      </c>
      <c r="D2285" t="s">
        <v>1017</v>
      </c>
      <c r="E2285" t="s">
        <v>1014</v>
      </c>
      <c r="F2285" s="86">
        <v>5783030.0131794801</v>
      </c>
    </row>
    <row r="2286" spans="1:6">
      <c r="A2286">
        <v>2023</v>
      </c>
      <c r="B2286" t="s">
        <v>1039</v>
      </c>
      <c r="C2286" t="s">
        <v>1013</v>
      </c>
      <c r="D2286" t="s">
        <v>1017</v>
      </c>
      <c r="E2286" t="s">
        <v>1014</v>
      </c>
      <c r="F2286" s="86">
        <v>5821695.3762742197</v>
      </c>
    </row>
    <row r="2287" spans="1:6">
      <c r="A2287">
        <v>2024</v>
      </c>
      <c r="B2287" t="s">
        <v>1039</v>
      </c>
      <c r="C2287" t="s">
        <v>1013</v>
      </c>
      <c r="D2287" t="s">
        <v>1017</v>
      </c>
      <c r="E2287" t="s">
        <v>1014</v>
      </c>
      <c r="F2287" s="86">
        <v>5851298.8917470602</v>
      </c>
    </row>
    <row r="2288" spans="1:6">
      <c r="A2288">
        <v>2025</v>
      </c>
      <c r="B2288" t="s">
        <v>1039</v>
      </c>
      <c r="C2288" t="s">
        <v>1013</v>
      </c>
      <c r="D2288" t="s">
        <v>1017</v>
      </c>
      <c r="E2288" t="s">
        <v>1014</v>
      </c>
      <c r="F2288" s="86">
        <v>5868454.2765540704</v>
      </c>
    </row>
    <row r="2289" spans="1:6">
      <c r="A2289">
        <v>2026</v>
      </c>
      <c r="B2289" t="s">
        <v>1039</v>
      </c>
      <c r="C2289" t="s">
        <v>1013</v>
      </c>
      <c r="D2289" t="s">
        <v>1017</v>
      </c>
      <c r="E2289" t="s">
        <v>1014</v>
      </c>
      <c r="F2289" s="86">
        <v>5871453.7537743999</v>
      </c>
    </row>
    <row r="2290" spans="1:6">
      <c r="A2290">
        <v>2027</v>
      </c>
      <c r="B2290" t="s">
        <v>1039</v>
      </c>
      <c r="C2290" t="s">
        <v>1013</v>
      </c>
      <c r="D2290" t="s">
        <v>1017</v>
      </c>
      <c r="E2290" t="s">
        <v>1014</v>
      </c>
      <c r="F2290" s="86">
        <v>5863555.1699952204</v>
      </c>
    </row>
    <row r="2291" spans="1:6">
      <c r="A2291">
        <v>2028</v>
      </c>
      <c r="B2291" t="s">
        <v>1039</v>
      </c>
      <c r="C2291" t="s">
        <v>1013</v>
      </c>
      <c r="D2291" t="s">
        <v>1017</v>
      </c>
      <c r="E2291" t="s">
        <v>1014</v>
      </c>
      <c r="F2291" s="86">
        <v>5848349.6255184403</v>
      </c>
    </row>
    <row r="2292" spans="1:6">
      <c r="A2292">
        <v>2029</v>
      </c>
      <c r="B2292" t="s">
        <v>1039</v>
      </c>
      <c r="C2292" t="s">
        <v>1013</v>
      </c>
      <c r="D2292" t="s">
        <v>1017</v>
      </c>
      <c r="E2292" t="s">
        <v>1014</v>
      </c>
      <c r="F2292" s="86">
        <v>5832434.3830978796</v>
      </c>
    </row>
    <row r="2293" spans="1:6">
      <c r="A2293">
        <v>2030</v>
      </c>
      <c r="B2293" t="s">
        <v>1039</v>
      </c>
      <c r="C2293" t="s">
        <v>1013</v>
      </c>
      <c r="D2293" t="s">
        <v>1017</v>
      </c>
      <c r="E2293" t="s">
        <v>1014</v>
      </c>
      <c r="F2293" s="86">
        <v>5816634.5562234297</v>
      </c>
    </row>
    <row r="2294" spans="1:6">
      <c r="A2294">
        <v>2031</v>
      </c>
      <c r="B2294" t="s">
        <v>1039</v>
      </c>
      <c r="C2294" t="s">
        <v>1013</v>
      </c>
      <c r="D2294" t="s">
        <v>1017</v>
      </c>
      <c r="E2294" t="s">
        <v>1014</v>
      </c>
      <c r="F2294" s="86">
        <v>5805141.8428991297</v>
      </c>
    </row>
    <row r="2295" spans="1:6">
      <c r="A2295">
        <v>2032</v>
      </c>
      <c r="B2295" t="s">
        <v>1039</v>
      </c>
      <c r="C2295" t="s">
        <v>1013</v>
      </c>
      <c r="D2295" t="s">
        <v>1017</v>
      </c>
      <c r="E2295" t="s">
        <v>1014</v>
      </c>
      <c r="F2295" s="86">
        <v>5799916.1751406398</v>
      </c>
    </row>
    <row r="2296" spans="1:6">
      <c r="A2296">
        <v>2033</v>
      </c>
      <c r="B2296" t="s">
        <v>1039</v>
      </c>
      <c r="C2296" t="s">
        <v>1013</v>
      </c>
      <c r="D2296" t="s">
        <v>1017</v>
      </c>
      <c r="E2296" t="s">
        <v>1014</v>
      </c>
      <c r="F2296" s="86">
        <v>5799570.6518382896</v>
      </c>
    </row>
    <row r="2297" spans="1:6">
      <c r="A2297">
        <v>2034</v>
      </c>
      <c r="B2297" t="s">
        <v>1039</v>
      </c>
      <c r="C2297" t="s">
        <v>1013</v>
      </c>
      <c r="D2297" t="s">
        <v>1017</v>
      </c>
      <c r="E2297" t="s">
        <v>1014</v>
      </c>
      <c r="F2297" s="86">
        <v>5804156.9244019296</v>
      </c>
    </row>
    <row r="2298" spans="1:6">
      <c r="A2298">
        <v>2035</v>
      </c>
      <c r="B2298" t="s">
        <v>1039</v>
      </c>
      <c r="C2298" t="s">
        <v>1013</v>
      </c>
      <c r="D2298" t="s">
        <v>1017</v>
      </c>
      <c r="E2298" t="s">
        <v>1014</v>
      </c>
      <c r="F2298" s="86">
        <v>5812616.9410583703</v>
      </c>
    </row>
    <row r="2299" spans="1:6">
      <c r="A2299">
        <v>2036</v>
      </c>
      <c r="B2299" t="s">
        <v>1039</v>
      </c>
      <c r="C2299" t="s">
        <v>1013</v>
      </c>
      <c r="D2299" t="s">
        <v>1017</v>
      </c>
      <c r="E2299" t="s">
        <v>1014</v>
      </c>
      <c r="F2299" s="86">
        <v>5824729.0889767902</v>
      </c>
    </row>
    <row r="2300" spans="1:6">
      <c r="A2300">
        <v>2037</v>
      </c>
      <c r="B2300" t="s">
        <v>1039</v>
      </c>
      <c r="C2300" t="s">
        <v>1013</v>
      </c>
      <c r="D2300" t="s">
        <v>1017</v>
      </c>
      <c r="E2300" t="s">
        <v>1014</v>
      </c>
      <c r="F2300" s="86">
        <v>5839411.6417596499</v>
      </c>
    </row>
    <row r="2301" spans="1:6">
      <c r="A2301">
        <v>2038</v>
      </c>
      <c r="B2301" t="s">
        <v>1039</v>
      </c>
      <c r="C2301" t="s">
        <v>1013</v>
      </c>
      <c r="D2301" t="s">
        <v>1017</v>
      </c>
      <c r="E2301" t="s">
        <v>1014</v>
      </c>
      <c r="F2301" s="86">
        <v>5856670.2229406098</v>
      </c>
    </row>
    <row r="2302" spans="1:6">
      <c r="A2302">
        <v>2039</v>
      </c>
      <c r="B2302" t="s">
        <v>1039</v>
      </c>
      <c r="C2302" t="s">
        <v>1013</v>
      </c>
      <c r="D2302" t="s">
        <v>1017</v>
      </c>
      <c r="E2302" t="s">
        <v>1014</v>
      </c>
      <c r="F2302" s="86">
        <v>5877040.4282393996</v>
      </c>
    </row>
    <row r="2303" spans="1:6">
      <c r="A2303">
        <v>2040</v>
      </c>
      <c r="B2303" t="s">
        <v>1039</v>
      </c>
      <c r="C2303" t="s">
        <v>1013</v>
      </c>
      <c r="D2303" t="s">
        <v>1017</v>
      </c>
      <c r="E2303" t="s">
        <v>1014</v>
      </c>
      <c r="F2303" s="86">
        <v>5897338.9890720397</v>
      </c>
    </row>
    <row r="2304" spans="1:6">
      <c r="A2304">
        <v>2041</v>
      </c>
      <c r="B2304" t="s">
        <v>1039</v>
      </c>
      <c r="C2304" t="s">
        <v>1013</v>
      </c>
      <c r="D2304" t="s">
        <v>1017</v>
      </c>
      <c r="E2304" t="s">
        <v>1014</v>
      </c>
      <c r="F2304" s="86">
        <v>5921277.5843520099</v>
      </c>
    </row>
    <row r="2305" spans="1:6">
      <c r="A2305">
        <v>2042</v>
      </c>
      <c r="B2305" t="s">
        <v>1039</v>
      </c>
      <c r="C2305" t="s">
        <v>1013</v>
      </c>
      <c r="D2305" t="s">
        <v>1017</v>
      </c>
      <c r="E2305" t="s">
        <v>1014</v>
      </c>
      <c r="F2305" s="86">
        <v>5945214.1925491598</v>
      </c>
    </row>
    <row r="2306" spans="1:6">
      <c r="A2306">
        <v>2043</v>
      </c>
      <c r="B2306" t="s">
        <v>1039</v>
      </c>
      <c r="C2306" t="s">
        <v>1013</v>
      </c>
      <c r="D2306" t="s">
        <v>1017</v>
      </c>
      <c r="E2306" t="s">
        <v>1014</v>
      </c>
      <c r="F2306" s="86">
        <v>5972790.5887314295</v>
      </c>
    </row>
    <row r="2307" spans="1:6">
      <c r="A2307">
        <v>2044</v>
      </c>
      <c r="B2307" t="s">
        <v>1039</v>
      </c>
      <c r="C2307" t="s">
        <v>1013</v>
      </c>
      <c r="D2307" t="s">
        <v>1017</v>
      </c>
      <c r="E2307" t="s">
        <v>1014</v>
      </c>
      <c r="F2307" s="86">
        <v>6001547.7806790397</v>
      </c>
    </row>
    <row r="2308" spans="1:6">
      <c r="A2308">
        <v>2045</v>
      </c>
      <c r="B2308" t="s">
        <v>1039</v>
      </c>
      <c r="C2308" t="s">
        <v>1013</v>
      </c>
      <c r="D2308" t="s">
        <v>1017</v>
      </c>
      <c r="E2308" t="s">
        <v>1014</v>
      </c>
      <c r="F2308" s="86">
        <v>6033567.0252149003</v>
      </c>
    </row>
    <row r="2309" spans="1:6">
      <c r="A2309">
        <v>2046</v>
      </c>
      <c r="B2309" t="s">
        <v>1039</v>
      </c>
      <c r="C2309" t="s">
        <v>1013</v>
      </c>
      <c r="D2309" t="s">
        <v>1017</v>
      </c>
      <c r="E2309" t="s">
        <v>1014</v>
      </c>
      <c r="F2309" s="86">
        <v>6065981.2135664998</v>
      </c>
    </row>
    <row r="2310" spans="1:6">
      <c r="A2310">
        <v>2047</v>
      </c>
      <c r="B2310" t="s">
        <v>1039</v>
      </c>
      <c r="C2310" t="s">
        <v>1013</v>
      </c>
      <c r="D2310" t="s">
        <v>1017</v>
      </c>
      <c r="E2310" t="s">
        <v>1014</v>
      </c>
      <c r="F2310" s="86">
        <v>6101036.3410666501</v>
      </c>
    </row>
    <row r="2311" spans="1:6">
      <c r="A2311">
        <v>2048</v>
      </c>
      <c r="B2311" t="s">
        <v>1039</v>
      </c>
      <c r="C2311" t="s">
        <v>1013</v>
      </c>
      <c r="D2311" t="s">
        <v>1017</v>
      </c>
      <c r="E2311" t="s">
        <v>1014</v>
      </c>
      <c r="F2311" s="86">
        <v>6137492.2456306498</v>
      </c>
    </row>
    <row r="2312" spans="1:6">
      <c r="A2312">
        <v>2049</v>
      </c>
      <c r="B2312" t="s">
        <v>1039</v>
      </c>
      <c r="C2312" t="s">
        <v>1013</v>
      </c>
      <c r="D2312" t="s">
        <v>1017</v>
      </c>
      <c r="E2312" t="s">
        <v>1014</v>
      </c>
      <c r="F2312" s="86">
        <v>6175199.9711525496</v>
      </c>
    </row>
    <row r="2313" spans="1:6">
      <c r="A2313">
        <v>2050</v>
      </c>
      <c r="B2313" t="s">
        <v>1039</v>
      </c>
      <c r="C2313" t="s">
        <v>1013</v>
      </c>
      <c r="D2313" t="s">
        <v>1017</v>
      </c>
      <c r="E2313" t="s">
        <v>1014</v>
      </c>
      <c r="F2313" s="86">
        <v>6213830.88264543</v>
      </c>
    </row>
    <row r="2314" spans="1:6">
      <c r="A2314">
        <v>2017</v>
      </c>
      <c r="B2314" t="s">
        <v>1040</v>
      </c>
      <c r="C2314" t="s">
        <v>1013</v>
      </c>
      <c r="D2314" t="s">
        <v>1017</v>
      </c>
      <c r="E2314" t="s">
        <v>1014</v>
      </c>
      <c r="F2314" s="86">
        <v>11214244.334967099</v>
      </c>
    </row>
    <row r="2315" spans="1:6">
      <c r="A2315">
        <v>2018</v>
      </c>
      <c r="B2315" t="s">
        <v>1040</v>
      </c>
      <c r="C2315" t="s">
        <v>1013</v>
      </c>
      <c r="D2315" t="s">
        <v>1017</v>
      </c>
      <c r="E2315" t="s">
        <v>1014</v>
      </c>
      <c r="F2315" s="86">
        <v>11332696.5938973</v>
      </c>
    </row>
    <row r="2316" spans="1:6">
      <c r="A2316">
        <v>2019</v>
      </c>
      <c r="B2316" t="s">
        <v>1040</v>
      </c>
      <c r="C2316" t="s">
        <v>1013</v>
      </c>
      <c r="D2316" t="s">
        <v>1017</v>
      </c>
      <c r="E2316" t="s">
        <v>1014</v>
      </c>
      <c r="F2316" s="86">
        <v>11412468.170530099</v>
      </c>
    </row>
    <row r="2317" spans="1:6">
      <c r="A2317">
        <v>2020</v>
      </c>
      <c r="B2317" t="s">
        <v>1040</v>
      </c>
      <c r="C2317" t="s">
        <v>1013</v>
      </c>
      <c r="D2317" t="s">
        <v>1017</v>
      </c>
      <c r="E2317" t="s">
        <v>1014</v>
      </c>
      <c r="F2317" s="86">
        <v>11541442.031426599</v>
      </c>
    </row>
    <row r="2318" spans="1:6">
      <c r="A2318">
        <v>2021</v>
      </c>
      <c r="B2318" t="s">
        <v>1040</v>
      </c>
      <c r="C2318" t="s">
        <v>1013</v>
      </c>
      <c r="D2318" t="s">
        <v>1017</v>
      </c>
      <c r="E2318" t="s">
        <v>1014</v>
      </c>
      <c r="F2318" s="86">
        <v>11667253.821197201</v>
      </c>
    </row>
    <row r="2319" spans="1:6">
      <c r="A2319">
        <v>2022</v>
      </c>
      <c r="B2319" t="s">
        <v>1040</v>
      </c>
      <c r="C2319" t="s">
        <v>1013</v>
      </c>
      <c r="D2319" t="s">
        <v>1017</v>
      </c>
      <c r="E2319" t="s">
        <v>1014</v>
      </c>
      <c r="F2319" s="86">
        <v>11786659.0248554</v>
      </c>
    </row>
    <row r="2320" spans="1:6">
      <c r="A2320">
        <v>2023</v>
      </c>
      <c r="B2320" t="s">
        <v>1040</v>
      </c>
      <c r="C2320" t="s">
        <v>1013</v>
      </c>
      <c r="D2320" t="s">
        <v>1017</v>
      </c>
      <c r="E2320" t="s">
        <v>1014</v>
      </c>
      <c r="F2320" s="86">
        <v>11893446.036912501</v>
      </c>
    </row>
    <row r="2321" spans="1:6">
      <c r="A2321">
        <v>2024</v>
      </c>
      <c r="B2321" t="s">
        <v>1040</v>
      </c>
      <c r="C2321" t="s">
        <v>1013</v>
      </c>
      <c r="D2321" t="s">
        <v>1017</v>
      </c>
      <c r="E2321" t="s">
        <v>1014</v>
      </c>
      <c r="F2321" s="86">
        <v>11980576.676017201</v>
      </c>
    </row>
    <row r="2322" spans="1:6">
      <c r="A2322">
        <v>2025</v>
      </c>
      <c r="B2322" t="s">
        <v>1040</v>
      </c>
      <c r="C2322" t="s">
        <v>1013</v>
      </c>
      <c r="D2322" t="s">
        <v>1017</v>
      </c>
      <c r="E2322" t="s">
        <v>1014</v>
      </c>
      <c r="F2322" s="86">
        <v>12039476.072251201</v>
      </c>
    </row>
    <row r="2323" spans="1:6">
      <c r="A2323">
        <v>2026</v>
      </c>
      <c r="B2323" t="s">
        <v>1040</v>
      </c>
      <c r="C2323" t="s">
        <v>1013</v>
      </c>
      <c r="D2323" t="s">
        <v>1017</v>
      </c>
      <c r="E2323" t="s">
        <v>1014</v>
      </c>
      <c r="F2323" s="86">
        <v>12068997.5613086</v>
      </c>
    </row>
    <row r="2324" spans="1:6">
      <c r="A2324">
        <v>2027</v>
      </c>
      <c r="B2324" t="s">
        <v>1040</v>
      </c>
      <c r="C2324" t="s">
        <v>1013</v>
      </c>
      <c r="D2324" t="s">
        <v>1017</v>
      </c>
      <c r="E2324" t="s">
        <v>1014</v>
      </c>
      <c r="F2324" s="86">
        <v>12073153.2741837</v>
      </c>
    </row>
    <row r="2325" spans="1:6">
      <c r="A2325">
        <v>2028</v>
      </c>
      <c r="B2325" t="s">
        <v>1040</v>
      </c>
      <c r="C2325" t="s">
        <v>1013</v>
      </c>
      <c r="D2325" t="s">
        <v>1017</v>
      </c>
      <c r="E2325" t="s">
        <v>1014</v>
      </c>
      <c r="F2325" s="86">
        <v>12063030.965225</v>
      </c>
    </row>
    <row r="2326" spans="1:6">
      <c r="A2326">
        <v>2029</v>
      </c>
      <c r="B2326" t="s">
        <v>1040</v>
      </c>
      <c r="C2326" t="s">
        <v>1013</v>
      </c>
      <c r="D2326" t="s">
        <v>1017</v>
      </c>
      <c r="E2326" t="s">
        <v>1014</v>
      </c>
      <c r="F2326" s="86">
        <v>12048432.59192</v>
      </c>
    </row>
    <row r="2327" spans="1:6">
      <c r="A2327">
        <v>2030</v>
      </c>
      <c r="B2327" t="s">
        <v>1040</v>
      </c>
      <c r="C2327" t="s">
        <v>1013</v>
      </c>
      <c r="D2327" t="s">
        <v>1017</v>
      </c>
      <c r="E2327" t="s">
        <v>1014</v>
      </c>
      <c r="F2327" s="86">
        <v>12035036.1792525</v>
      </c>
    </row>
    <row r="2328" spans="1:6">
      <c r="A2328">
        <v>2031</v>
      </c>
      <c r="B2328" t="s">
        <v>1040</v>
      </c>
      <c r="C2328" t="s">
        <v>1013</v>
      </c>
      <c r="D2328" t="s">
        <v>1017</v>
      </c>
      <c r="E2328" t="s">
        <v>1014</v>
      </c>
      <c r="F2328" s="86">
        <v>12031383.5376662</v>
      </c>
    </row>
    <row r="2329" spans="1:6">
      <c r="A2329">
        <v>2032</v>
      </c>
      <c r="B2329" t="s">
        <v>1040</v>
      </c>
      <c r="C2329" t="s">
        <v>1013</v>
      </c>
      <c r="D2329" t="s">
        <v>1017</v>
      </c>
      <c r="E2329" t="s">
        <v>1014</v>
      </c>
      <c r="F2329" s="86">
        <v>12039233.967853</v>
      </c>
    </row>
    <row r="2330" spans="1:6">
      <c r="A2330">
        <v>2033</v>
      </c>
      <c r="B2330" t="s">
        <v>1040</v>
      </c>
      <c r="C2330" t="s">
        <v>1013</v>
      </c>
      <c r="D2330" t="s">
        <v>1017</v>
      </c>
      <c r="E2330" t="s">
        <v>1014</v>
      </c>
      <c r="F2330" s="86">
        <v>12059499.865965599</v>
      </c>
    </row>
    <row r="2331" spans="1:6">
      <c r="A2331">
        <v>2034</v>
      </c>
      <c r="B2331" t="s">
        <v>1040</v>
      </c>
      <c r="C2331" t="s">
        <v>1013</v>
      </c>
      <c r="D2331" t="s">
        <v>1017</v>
      </c>
      <c r="E2331" t="s">
        <v>1014</v>
      </c>
      <c r="F2331" s="86">
        <v>12091059.6888688</v>
      </c>
    </row>
    <row r="2332" spans="1:6">
      <c r="A2332">
        <v>2035</v>
      </c>
      <c r="B2332" t="s">
        <v>1040</v>
      </c>
      <c r="C2332" t="s">
        <v>1013</v>
      </c>
      <c r="D2332" t="s">
        <v>1017</v>
      </c>
      <c r="E2332" t="s">
        <v>1014</v>
      </c>
      <c r="F2332" s="86">
        <v>12130138.244456099</v>
      </c>
    </row>
    <row r="2333" spans="1:6">
      <c r="A2333">
        <v>2036</v>
      </c>
      <c r="B2333" t="s">
        <v>1040</v>
      </c>
      <c r="C2333" t="s">
        <v>1013</v>
      </c>
      <c r="D2333" t="s">
        <v>1017</v>
      </c>
      <c r="E2333" t="s">
        <v>1014</v>
      </c>
      <c r="F2333" s="86">
        <v>12175620.292622801</v>
      </c>
    </row>
    <row r="2334" spans="1:6">
      <c r="A2334">
        <v>2037</v>
      </c>
      <c r="B2334" t="s">
        <v>1040</v>
      </c>
      <c r="C2334" t="s">
        <v>1013</v>
      </c>
      <c r="D2334" t="s">
        <v>1017</v>
      </c>
      <c r="E2334" t="s">
        <v>1014</v>
      </c>
      <c r="F2334" s="86">
        <v>12226240.4894844</v>
      </c>
    </row>
    <row r="2335" spans="1:6">
      <c r="A2335">
        <v>2038</v>
      </c>
      <c r="B2335" t="s">
        <v>1040</v>
      </c>
      <c r="C2335" t="s">
        <v>1013</v>
      </c>
      <c r="D2335" t="s">
        <v>1017</v>
      </c>
      <c r="E2335" t="s">
        <v>1014</v>
      </c>
      <c r="F2335" s="86">
        <v>12282654.664129401</v>
      </c>
    </row>
    <row r="2336" spans="1:6">
      <c r="A2336">
        <v>2039</v>
      </c>
      <c r="B2336" t="s">
        <v>1040</v>
      </c>
      <c r="C2336" t="s">
        <v>1013</v>
      </c>
      <c r="D2336" t="s">
        <v>1017</v>
      </c>
      <c r="E2336" t="s">
        <v>1014</v>
      </c>
      <c r="F2336" s="86">
        <v>12345003.0803847</v>
      </c>
    </row>
    <row r="2337" spans="1:6">
      <c r="A2337">
        <v>2040</v>
      </c>
      <c r="B2337" t="s">
        <v>1040</v>
      </c>
      <c r="C2337" t="s">
        <v>1013</v>
      </c>
      <c r="D2337" t="s">
        <v>1017</v>
      </c>
      <c r="E2337" t="s">
        <v>1014</v>
      </c>
      <c r="F2337" s="86">
        <v>12406204.1674488</v>
      </c>
    </row>
    <row r="2338" spans="1:6">
      <c r="A2338">
        <v>2041</v>
      </c>
      <c r="B2338" t="s">
        <v>1040</v>
      </c>
      <c r="C2338" t="s">
        <v>1013</v>
      </c>
      <c r="D2338" t="s">
        <v>1017</v>
      </c>
      <c r="E2338" t="s">
        <v>1014</v>
      </c>
      <c r="F2338" s="86">
        <v>12472517.7074841</v>
      </c>
    </row>
    <row r="2339" spans="1:6">
      <c r="A2339">
        <v>2042</v>
      </c>
      <c r="B2339" t="s">
        <v>1040</v>
      </c>
      <c r="C2339" t="s">
        <v>1013</v>
      </c>
      <c r="D2339" t="s">
        <v>1017</v>
      </c>
      <c r="E2339" t="s">
        <v>1014</v>
      </c>
      <c r="F2339" s="86">
        <v>12545229.329067601</v>
      </c>
    </row>
    <row r="2340" spans="1:6">
      <c r="A2340">
        <v>2043</v>
      </c>
      <c r="B2340" t="s">
        <v>1040</v>
      </c>
      <c r="C2340" t="s">
        <v>1013</v>
      </c>
      <c r="D2340" t="s">
        <v>1017</v>
      </c>
      <c r="E2340" t="s">
        <v>1014</v>
      </c>
      <c r="F2340" s="86">
        <v>12620318.824476499</v>
      </c>
    </row>
    <row r="2341" spans="1:6">
      <c r="A2341">
        <v>2044</v>
      </c>
      <c r="B2341" t="s">
        <v>1040</v>
      </c>
      <c r="C2341" t="s">
        <v>1013</v>
      </c>
      <c r="D2341" t="s">
        <v>1017</v>
      </c>
      <c r="E2341" t="s">
        <v>1014</v>
      </c>
      <c r="F2341" s="86">
        <v>12699746.965886701</v>
      </c>
    </row>
    <row r="2342" spans="1:6">
      <c r="A2342">
        <v>2045</v>
      </c>
      <c r="B2342" t="s">
        <v>1040</v>
      </c>
      <c r="C2342" t="s">
        <v>1013</v>
      </c>
      <c r="D2342" t="s">
        <v>1017</v>
      </c>
      <c r="E2342" t="s">
        <v>1014</v>
      </c>
      <c r="F2342" s="86">
        <v>12786900.0213333</v>
      </c>
    </row>
    <row r="2343" spans="1:6">
      <c r="A2343">
        <v>2046</v>
      </c>
      <c r="B2343" t="s">
        <v>1040</v>
      </c>
      <c r="C2343" t="s">
        <v>1013</v>
      </c>
      <c r="D2343" t="s">
        <v>1017</v>
      </c>
      <c r="E2343" t="s">
        <v>1014</v>
      </c>
      <c r="F2343" s="86">
        <v>12875087.218007199</v>
      </c>
    </row>
    <row r="2344" spans="1:6">
      <c r="A2344">
        <v>2047</v>
      </c>
      <c r="B2344" t="s">
        <v>1040</v>
      </c>
      <c r="C2344" t="s">
        <v>1013</v>
      </c>
      <c r="D2344" t="s">
        <v>1017</v>
      </c>
      <c r="E2344" t="s">
        <v>1014</v>
      </c>
      <c r="F2344" s="86">
        <v>12968227.0719619</v>
      </c>
    </row>
    <row r="2345" spans="1:6">
      <c r="A2345">
        <v>2048</v>
      </c>
      <c r="B2345" t="s">
        <v>1040</v>
      </c>
      <c r="C2345" t="s">
        <v>1013</v>
      </c>
      <c r="D2345" t="s">
        <v>1017</v>
      </c>
      <c r="E2345" t="s">
        <v>1014</v>
      </c>
      <c r="F2345" s="86">
        <v>13063711.425183499</v>
      </c>
    </row>
    <row r="2346" spans="1:6">
      <c r="A2346">
        <v>2049</v>
      </c>
      <c r="B2346" t="s">
        <v>1040</v>
      </c>
      <c r="C2346" t="s">
        <v>1013</v>
      </c>
      <c r="D2346" t="s">
        <v>1017</v>
      </c>
      <c r="E2346" t="s">
        <v>1014</v>
      </c>
      <c r="F2346" s="86">
        <v>13161892.355634701</v>
      </c>
    </row>
    <row r="2347" spans="1:6">
      <c r="A2347">
        <v>2050</v>
      </c>
      <c r="B2347" t="s">
        <v>1040</v>
      </c>
      <c r="C2347" t="s">
        <v>1013</v>
      </c>
      <c r="D2347" t="s">
        <v>1017</v>
      </c>
      <c r="E2347" t="s">
        <v>1014</v>
      </c>
      <c r="F2347" s="86">
        <v>13263456.970448</v>
      </c>
    </row>
    <row r="2348" spans="1:6">
      <c r="A2348">
        <v>2017</v>
      </c>
      <c r="B2348" t="s">
        <v>1041</v>
      </c>
      <c r="C2348" t="s">
        <v>1013</v>
      </c>
      <c r="D2348" t="s">
        <v>1017</v>
      </c>
      <c r="E2348" t="s">
        <v>1014</v>
      </c>
      <c r="F2348" s="86">
        <v>11663171.961025201</v>
      </c>
    </row>
    <row r="2349" spans="1:6">
      <c r="A2349">
        <v>2018</v>
      </c>
      <c r="B2349" t="s">
        <v>1041</v>
      </c>
      <c r="C2349" t="s">
        <v>1013</v>
      </c>
      <c r="D2349" t="s">
        <v>1017</v>
      </c>
      <c r="E2349" t="s">
        <v>1014</v>
      </c>
      <c r="F2349" s="86">
        <v>11879199.171136299</v>
      </c>
    </row>
    <row r="2350" spans="1:6">
      <c r="A2350">
        <v>2019</v>
      </c>
      <c r="B2350" t="s">
        <v>1041</v>
      </c>
      <c r="C2350" t="s">
        <v>1013</v>
      </c>
      <c r="D2350" t="s">
        <v>1017</v>
      </c>
      <c r="E2350" t="s">
        <v>1014</v>
      </c>
      <c r="F2350" s="86">
        <v>12063944.2243338</v>
      </c>
    </row>
    <row r="2351" spans="1:6">
      <c r="A2351">
        <v>2020</v>
      </c>
      <c r="B2351" t="s">
        <v>1041</v>
      </c>
      <c r="C2351" t="s">
        <v>1013</v>
      </c>
      <c r="D2351" t="s">
        <v>1017</v>
      </c>
      <c r="E2351" t="s">
        <v>1014</v>
      </c>
      <c r="F2351" s="86">
        <v>12215440.3480167</v>
      </c>
    </row>
    <row r="2352" spans="1:6">
      <c r="A2352">
        <v>2021</v>
      </c>
      <c r="B2352" t="s">
        <v>1041</v>
      </c>
      <c r="C2352" t="s">
        <v>1013</v>
      </c>
      <c r="D2352" t="s">
        <v>1017</v>
      </c>
      <c r="E2352" t="s">
        <v>1014</v>
      </c>
      <c r="F2352" s="86">
        <v>12360693.173298899</v>
      </c>
    </row>
    <row r="2353" spans="1:6">
      <c r="A2353">
        <v>2022</v>
      </c>
      <c r="B2353" t="s">
        <v>1041</v>
      </c>
      <c r="C2353" t="s">
        <v>1013</v>
      </c>
      <c r="D2353" t="s">
        <v>1017</v>
      </c>
      <c r="E2353" t="s">
        <v>1014</v>
      </c>
      <c r="F2353" s="86">
        <v>12499112.1033486</v>
      </c>
    </row>
    <row r="2354" spans="1:6">
      <c r="A2354">
        <v>2023</v>
      </c>
      <c r="B2354" t="s">
        <v>1041</v>
      </c>
      <c r="C2354" t="s">
        <v>1013</v>
      </c>
      <c r="D2354" t="s">
        <v>1017</v>
      </c>
      <c r="E2354" t="s">
        <v>1014</v>
      </c>
      <c r="F2354" s="86">
        <v>12618263.524065999</v>
      </c>
    </row>
    <row r="2355" spans="1:6">
      <c r="A2355">
        <v>2024</v>
      </c>
      <c r="B2355" t="s">
        <v>1041</v>
      </c>
      <c r="C2355" t="s">
        <v>1013</v>
      </c>
      <c r="D2355" t="s">
        <v>1017</v>
      </c>
      <c r="E2355" t="s">
        <v>1014</v>
      </c>
      <c r="F2355" s="86">
        <v>12713136.9529128</v>
      </c>
    </row>
    <row r="2356" spans="1:6">
      <c r="A2356">
        <v>2025</v>
      </c>
      <c r="B2356" t="s">
        <v>1041</v>
      </c>
      <c r="C2356" t="s">
        <v>1013</v>
      </c>
      <c r="D2356" t="s">
        <v>1017</v>
      </c>
      <c r="E2356" t="s">
        <v>1014</v>
      </c>
      <c r="F2356" s="86">
        <v>12775663.675959799</v>
      </c>
    </row>
    <row r="2357" spans="1:6">
      <c r="A2357">
        <v>2026</v>
      </c>
      <c r="B2357" t="s">
        <v>1041</v>
      </c>
      <c r="C2357" t="s">
        <v>1013</v>
      </c>
      <c r="D2357" t="s">
        <v>1017</v>
      </c>
      <c r="E2357" t="s">
        <v>1014</v>
      </c>
      <c r="F2357" s="86">
        <v>12806187.112289499</v>
      </c>
    </row>
    <row r="2358" spans="1:6">
      <c r="A2358">
        <v>2027</v>
      </c>
      <c r="B2358" t="s">
        <v>1041</v>
      </c>
      <c r="C2358" t="s">
        <v>1013</v>
      </c>
      <c r="D2358" t="s">
        <v>1017</v>
      </c>
      <c r="E2358" t="s">
        <v>1014</v>
      </c>
      <c r="F2358" s="86">
        <v>12814463.995159499</v>
      </c>
    </row>
    <row r="2359" spans="1:6">
      <c r="A2359">
        <v>2028</v>
      </c>
      <c r="B2359" t="s">
        <v>1041</v>
      </c>
      <c r="C2359" t="s">
        <v>1013</v>
      </c>
      <c r="D2359" t="s">
        <v>1017</v>
      </c>
      <c r="E2359" t="s">
        <v>1014</v>
      </c>
      <c r="F2359" s="86">
        <v>12810264.528742401</v>
      </c>
    </row>
    <row r="2360" spans="1:6">
      <c r="A2360">
        <v>2029</v>
      </c>
      <c r="B2360" t="s">
        <v>1041</v>
      </c>
      <c r="C2360" t="s">
        <v>1013</v>
      </c>
      <c r="D2360" t="s">
        <v>1017</v>
      </c>
      <c r="E2360" t="s">
        <v>1014</v>
      </c>
      <c r="F2360" s="86">
        <v>12805486.518027101</v>
      </c>
    </row>
    <row r="2361" spans="1:6">
      <c r="A2361">
        <v>2030</v>
      </c>
      <c r="B2361" t="s">
        <v>1041</v>
      </c>
      <c r="C2361" t="s">
        <v>1013</v>
      </c>
      <c r="D2361" t="s">
        <v>1017</v>
      </c>
      <c r="E2361" t="s">
        <v>1014</v>
      </c>
      <c r="F2361" s="86">
        <v>12804481.4346884</v>
      </c>
    </row>
    <row r="2362" spans="1:6">
      <c r="A2362">
        <v>2031</v>
      </c>
      <c r="B2362" t="s">
        <v>1041</v>
      </c>
      <c r="C2362" t="s">
        <v>1013</v>
      </c>
      <c r="D2362" t="s">
        <v>1017</v>
      </c>
      <c r="E2362" t="s">
        <v>1014</v>
      </c>
      <c r="F2362" s="86">
        <v>12813555.940501699</v>
      </c>
    </row>
    <row r="2363" spans="1:6">
      <c r="A2363">
        <v>2032</v>
      </c>
      <c r="B2363" t="s">
        <v>1041</v>
      </c>
      <c r="C2363" t="s">
        <v>1013</v>
      </c>
      <c r="D2363" t="s">
        <v>1017</v>
      </c>
      <c r="E2363" t="s">
        <v>1014</v>
      </c>
      <c r="F2363" s="86">
        <v>12836619.2129247</v>
      </c>
    </row>
    <row r="2364" spans="1:6">
      <c r="A2364">
        <v>2033</v>
      </c>
      <c r="B2364" t="s">
        <v>1041</v>
      </c>
      <c r="C2364" t="s">
        <v>1013</v>
      </c>
      <c r="D2364" t="s">
        <v>1017</v>
      </c>
      <c r="E2364" t="s">
        <v>1014</v>
      </c>
      <c r="F2364" s="86">
        <v>12870053.151224</v>
      </c>
    </row>
    <row r="2365" spans="1:6">
      <c r="A2365">
        <v>2034</v>
      </c>
      <c r="B2365" t="s">
        <v>1041</v>
      </c>
      <c r="C2365" t="s">
        <v>1013</v>
      </c>
      <c r="D2365" t="s">
        <v>1017</v>
      </c>
      <c r="E2365" t="s">
        <v>1014</v>
      </c>
      <c r="F2365" s="86">
        <v>12915320.432548899</v>
      </c>
    </row>
    <row r="2366" spans="1:6">
      <c r="A2366">
        <v>2035</v>
      </c>
      <c r="B2366" t="s">
        <v>1041</v>
      </c>
      <c r="C2366" t="s">
        <v>1013</v>
      </c>
      <c r="D2366" t="s">
        <v>1017</v>
      </c>
      <c r="E2366" t="s">
        <v>1014</v>
      </c>
      <c r="F2366" s="86">
        <v>12967354.4643206</v>
      </c>
    </row>
    <row r="2367" spans="1:6">
      <c r="A2367">
        <v>2036</v>
      </c>
      <c r="B2367" t="s">
        <v>1041</v>
      </c>
      <c r="C2367" t="s">
        <v>1013</v>
      </c>
      <c r="D2367" t="s">
        <v>1017</v>
      </c>
      <c r="E2367" t="s">
        <v>1014</v>
      </c>
      <c r="F2367" s="86">
        <v>13025143.070192499</v>
      </c>
    </row>
    <row r="2368" spans="1:6">
      <c r="A2368">
        <v>2037</v>
      </c>
      <c r="B2368" t="s">
        <v>1041</v>
      </c>
      <c r="C2368" t="s">
        <v>1013</v>
      </c>
      <c r="D2368" t="s">
        <v>1017</v>
      </c>
      <c r="E2368" t="s">
        <v>1014</v>
      </c>
      <c r="F2368" s="86">
        <v>13087166.830866</v>
      </c>
    </row>
    <row r="2369" spans="1:6">
      <c r="A2369">
        <v>2038</v>
      </c>
      <c r="B2369" t="s">
        <v>1041</v>
      </c>
      <c r="C2369" t="s">
        <v>1013</v>
      </c>
      <c r="D2369" t="s">
        <v>1017</v>
      </c>
      <c r="E2369" t="s">
        <v>1014</v>
      </c>
      <c r="F2369" s="86">
        <v>13155923.657742299</v>
      </c>
    </row>
    <row r="2370" spans="1:6">
      <c r="A2370">
        <v>2039</v>
      </c>
      <c r="B2370" t="s">
        <v>1041</v>
      </c>
      <c r="C2370" t="s">
        <v>1013</v>
      </c>
      <c r="D2370" t="s">
        <v>1017</v>
      </c>
      <c r="E2370" t="s">
        <v>1014</v>
      </c>
      <c r="F2370" s="86">
        <v>13229461.997589801</v>
      </c>
    </row>
    <row r="2371" spans="1:6">
      <c r="A2371">
        <v>2040</v>
      </c>
      <c r="B2371" t="s">
        <v>1041</v>
      </c>
      <c r="C2371" t="s">
        <v>1013</v>
      </c>
      <c r="D2371" t="s">
        <v>1017</v>
      </c>
      <c r="E2371" t="s">
        <v>1014</v>
      </c>
      <c r="F2371" s="86">
        <v>13305188.156974001</v>
      </c>
    </row>
    <row r="2372" spans="1:6">
      <c r="A2372">
        <v>2041</v>
      </c>
      <c r="B2372" t="s">
        <v>1041</v>
      </c>
      <c r="C2372" t="s">
        <v>1013</v>
      </c>
      <c r="D2372" t="s">
        <v>1017</v>
      </c>
      <c r="E2372" t="s">
        <v>1014</v>
      </c>
      <c r="F2372" s="86">
        <v>13386439.846142899</v>
      </c>
    </row>
    <row r="2373" spans="1:6">
      <c r="A2373">
        <v>2042</v>
      </c>
      <c r="B2373" t="s">
        <v>1041</v>
      </c>
      <c r="C2373" t="s">
        <v>1013</v>
      </c>
      <c r="D2373" t="s">
        <v>1017</v>
      </c>
      <c r="E2373" t="s">
        <v>1014</v>
      </c>
      <c r="F2373" s="86">
        <v>13472562.582262199</v>
      </c>
    </row>
    <row r="2374" spans="1:6">
      <c r="A2374">
        <v>2043</v>
      </c>
      <c r="B2374" t="s">
        <v>1041</v>
      </c>
      <c r="C2374" t="s">
        <v>1013</v>
      </c>
      <c r="D2374" t="s">
        <v>1017</v>
      </c>
      <c r="E2374" t="s">
        <v>1014</v>
      </c>
      <c r="F2374" s="86">
        <v>13563696.694465799</v>
      </c>
    </row>
    <row r="2375" spans="1:6">
      <c r="A2375">
        <v>2044</v>
      </c>
      <c r="B2375" t="s">
        <v>1041</v>
      </c>
      <c r="C2375" t="s">
        <v>1013</v>
      </c>
      <c r="D2375" t="s">
        <v>1017</v>
      </c>
      <c r="E2375" t="s">
        <v>1014</v>
      </c>
      <c r="F2375" s="86">
        <v>13659830.543555601</v>
      </c>
    </row>
    <row r="2376" spans="1:6">
      <c r="A2376">
        <v>2045</v>
      </c>
      <c r="B2376" t="s">
        <v>1041</v>
      </c>
      <c r="C2376" t="s">
        <v>1013</v>
      </c>
      <c r="D2376" t="s">
        <v>1017</v>
      </c>
      <c r="E2376" t="s">
        <v>1014</v>
      </c>
      <c r="F2376" s="86">
        <v>13760871.9807558</v>
      </c>
    </row>
    <row r="2377" spans="1:6">
      <c r="A2377">
        <v>2046</v>
      </c>
      <c r="B2377" t="s">
        <v>1041</v>
      </c>
      <c r="C2377" t="s">
        <v>1013</v>
      </c>
      <c r="D2377" t="s">
        <v>1017</v>
      </c>
      <c r="E2377" t="s">
        <v>1014</v>
      </c>
      <c r="F2377" s="86">
        <v>13866183.139677299</v>
      </c>
    </row>
    <row r="2378" spans="1:6">
      <c r="A2378">
        <v>2047</v>
      </c>
      <c r="B2378" t="s">
        <v>1041</v>
      </c>
      <c r="C2378" t="s">
        <v>1013</v>
      </c>
      <c r="D2378" t="s">
        <v>1017</v>
      </c>
      <c r="E2378" t="s">
        <v>1014</v>
      </c>
      <c r="F2378" s="86">
        <v>13974086.212943301</v>
      </c>
    </row>
    <row r="2379" spans="1:6">
      <c r="A2379">
        <v>2048</v>
      </c>
      <c r="B2379" t="s">
        <v>1041</v>
      </c>
      <c r="C2379" t="s">
        <v>1013</v>
      </c>
      <c r="D2379" t="s">
        <v>1017</v>
      </c>
      <c r="E2379" t="s">
        <v>1014</v>
      </c>
      <c r="F2379" s="86">
        <v>14084338.930786701</v>
      </c>
    </row>
    <row r="2380" spans="1:6">
      <c r="A2380">
        <v>2049</v>
      </c>
      <c r="B2380" t="s">
        <v>1041</v>
      </c>
      <c r="C2380" t="s">
        <v>1013</v>
      </c>
      <c r="D2380" t="s">
        <v>1017</v>
      </c>
      <c r="E2380" t="s">
        <v>1014</v>
      </c>
      <c r="F2380" s="86">
        <v>14197010.870182799</v>
      </c>
    </row>
    <row r="2381" spans="1:6">
      <c r="A2381">
        <v>2050</v>
      </c>
      <c r="B2381" t="s">
        <v>1041</v>
      </c>
      <c r="C2381" t="s">
        <v>1013</v>
      </c>
      <c r="D2381" t="s">
        <v>1017</v>
      </c>
      <c r="E2381" t="s">
        <v>1014</v>
      </c>
      <c r="F2381" s="86">
        <v>14311428.5562617</v>
      </c>
    </row>
    <row r="2382" spans="1:6">
      <c r="A2382">
        <v>2017</v>
      </c>
      <c r="B2382" t="s">
        <v>1042</v>
      </c>
      <c r="C2382" t="s">
        <v>1013</v>
      </c>
      <c r="D2382" t="s">
        <v>1017</v>
      </c>
      <c r="E2382" t="s">
        <v>1014</v>
      </c>
      <c r="F2382" s="86">
        <v>3266362.3545912202</v>
      </c>
    </row>
    <row r="2383" spans="1:6">
      <c r="A2383">
        <v>2018</v>
      </c>
      <c r="B2383" t="s">
        <v>1042</v>
      </c>
      <c r="C2383" t="s">
        <v>1013</v>
      </c>
      <c r="D2383" t="s">
        <v>1017</v>
      </c>
      <c r="E2383" t="s">
        <v>1014</v>
      </c>
      <c r="F2383" s="86">
        <v>3306213.1024533799</v>
      </c>
    </row>
    <row r="2384" spans="1:6">
      <c r="A2384">
        <v>2019</v>
      </c>
      <c r="B2384" t="s">
        <v>1042</v>
      </c>
      <c r="C2384" t="s">
        <v>1013</v>
      </c>
      <c r="D2384" t="s">
        <v>1017</v>
      </c>
      <c r="E2384" t="s">
        <v>1014</v>
      </c>
      <c r="F2384" s="86">
        <v>3332798.1677628099</v>
      </c>
    </row>
    <row r="2385" spans="1:6">
      <c r="A2385">
        <v>2020</v>
      </c>
      <c r="B2385" t="s">
        <v>1042</v>
      </c>
      <c r="C2385" t="s">
        <v>1013</v>
      </c>
      <c r="D2385" t="s">
        <v>1017</v>
      </c>
      <c r="E2385" t="s">
        <v>1014</v>
      </c>
      <c r="F2385" s="86">
        <v>3365355.8710253299</v>
      </c>
    </row>
    <row r="2386" spans="1:6">
      <c r="A2386">
        <v>2021</v>
      </c>
      <c r="B2386" t="s">
        <v>1042</v>
      </c>
      <c r="C2386" t="s">
        <v>1013</v>
      </c>
      <c r="D2386" t="s">
        <v>1017</v>
      </c>
      <c r="E2386" t="s">
        <v>1014</v>
      </c>
      <c r="F2386" s="86">
        <v>3395470.6205156101</v>
      </c>
    </row>
    <row r="2387" spans="1:6">
      <c r="A2387">
        <v>2022</v>
      </c>
      <c r="B2387" t="s">
        <v>1042</v>
      </c>
      <c r="C2387" t="s">
        <v>1013</v>
      </c>
      <c r="D2387" t="s">
        <v>1017</v>
      </c>
      <c r="E2387" t="s">
        <v>1014</v>
      </c>
      <c r="F2387" s="86">
        <v>3422059.3205010402</v>
      </c>
    </row>
    <row r="2388" spans="1:6">
      <c r="A2388">
        <v>2023</v>
      </c>
      <c r="B2388" t="s">
        <v>1042</v>
      </c>
      <c r="C2388" t="s">
        <v>1013</v>
      </c>
      <c r="D2388" t="s">
        <v>1017</v>
      </c>
      <c r="E2388" t="s">
        <v>1014</v>
      </c>
      <c r="F2388" s="86">
        <v>3444080.7064884598</v>
      </c>
    </row>
    <row r="2389" spans="1:6">
      <c r="A2389">
        <v>2024</v>
      </c>
      <c r="B2389" t="s">
        <v>1042</v>
      </c>
      <c r="C2389" t="s">
        <v>1013</v>
      </c>
      <c r="D2389" t="s">
        <v>1017</v>
      </c>
      <c r="E2389" t="s">
        <v>1014</v>
      </c>
      <c r="F2389" s="86">
        <v>3457362.1209261301</v>
      </c>
    </row>
    <row r="2390" spans="1:6">
      <c r="A2390">
        <v>2025</v>
      </c>
      <c r="B2390" t="s">
        <v>1042</v>
      </c>
      <c r="C2390" t="s">
        <v>1013</v>
      </c>
      <c r="D2390" t="s">
        <v>1017</v>
      </c>
      <c r="E2390" t="s">
        <v>1014</v>
      </c>
      <c r="F2390" s="86">
        <v>3461365.8130488601</v>
      </c>
    </row>
    <row r="2391" spans="1:6">
      <c r="A2391">
        <v>2026</v>
      </c>
      <c r="B2391" t="s">
        <v>1042</v>
      </c>
      <c r="C2391" t="s">
        <v>1013</v>
      </c>
      <c r="D2391" t="s">
        <v>1017</v>
      </c>
      <c r="E2391" t="s">
        <v>1014</v>
      </c>
      <c r="F2391" s="86">
        <v>3454532.8752619098</v>
      </c>
    </row>
    <row r="2392" spans="1:6">
      <c r="A2392">
        <v>2027</v>
      </c>
      <c r="B2392" t="s">
        <v>1042</v>
      </c>
      <c r="C2392" t="s">
        <v>1013</v>
      </c>
      <c r="D2392" t="s">
        <v>1017</v>
      </c>
      <c r="E2392" t="s">
        <v>1014</v>
      </c>
      <c r="F2392" s="86">
        <v>3439412.6655705199</v>
      </c>
    </row>
    <row r="2393" spans="1:6">
      <c r="A2393">
        <v>2028</v>
      </c>
      <c r="B2393" t="s">
        <v>1042</v>
      </c>
      <c r="C2393" t="s">
        <v>1013</v>
      </c>
      <c r="D2393" t="s">
        <v>1017</v>
      </c>
      <c r="E2393" t="s">
        <v>1014</v>
      </c>
      <c r="F2393" s="86">
        <v>3419685.4096917198</v>
      </c>
    </row>
    <row r="2394" spans="1:6">
      <c r="A2394">
        <v>2029</v>
      </c>
      <c r="B2394" t="s">
        <v>1042</v>
      </c>
      <c r="C2394" t="s">
        <v>1013</v>
      </c>
      <c r="D2394" t="s">
        <v>1017</v>
      </c>
      <c r="E2394" t="s">
        <v>1014</v>
      </c>
      <c r="F2394" s="86">
        <v>3398341.5990005499</v>
      </c>
    </row>
    <row r="2395" spans="1:6">
      <c r="A2395">
        <v>2030</v>
      </c>
      <c r="B2395" t="s">
        <v>1042</v>
      </c>
      <c r="C2395" t="s">
        <v>1013</v>
      </c>
      <c r="D2395" t="s">
        <v>1017</v>
      </c>
      <c r="E2395" t="s">
        <v>1014</v>
      </c>
      <c r="F2395" s="86">
        <v>3378026.33764417</v>
      </c>
    </row>
    <row r="2396" spans="1:6">
      <c r="A2396">
        <v>2031</v>
      </c>
      <c r="B2396" t="s">
        <v>1042</v>
      </c>
      <c r="C2396" t="s">
        <v>1013</v>
      </c>
      <c r="D2396" t="s">
        <v>1017</v>
      </c>
      <c r="E2396" t="s">
        <v>1014</v>
      </c>
      <c r="F2396" s="86">
        <v>3360780.87213573</v>
      </c>
    </row>
    <row r="2397" spans="1:6">
      <c r="A2397">
        <v>2032</v>
      </c>
      <c r="B2397" t="s">
        <v>1042</v>
      </c>
      <c r="C2397" t="s">
        <v>1013</v>
      </c>
      <c r="D2397" t="s">
        <v>1017</v>
      </c>
      <c r="E2397" t="s">
        <v>1014</v>
      </c>
      <c r="F2397" s="86">
        <v>3347438.5779187698</v>
      </c>
    </row>
    <row r="2398" spans="1:6">
      <c r="A2398">
        <v>2033</v>
      </c>
      <c r="B2398" t="s">
        <v>1042</v>
      </c>
      <c r="C2398" t="s">
        <v>1013</v>
      </c>
      <c r="D2398" t="s">
        <v>1017</v>
      </c>
      <c r="E2398" t="s">
        <v>1014</v>
      </c>
      <c r="F2398" s="86">
        <v>3338093.2169038299</v>
      </c>
    </row>
    <row r="2399" spans="1:6">
      <c r="A2399">
        <v>2034</v>
      </c>
      <c r="B2399" t="s">
        <v>1042</v>
      </c>
      <c r="C2399" t="s">
        <v>1013</v>
      </c>
      <c r="D2399" t="s">
        <v>1017</v>
      </c>
      <c r="E2399" t="s">
        <v>1014</v>
      </c>
      <c r="F2399" s="86">
        <v>3332123.77353505</v>
      </c>
    </row>
    <row r="2400" spans="1:6">
      <c r="A2400">
        <v>2035</v>
      </c>
      <c r="B2400" t="s">
        <v>1042</v>
      </c>
      <c r="C2400" t="s">
        <v>1013</v>
      </c>
      <c r="D2400" t="s">
        <v>1017</v>
      </c>
      <c r="E2400" t="s">
        <v>1014</v>
      </c>
      <c r="F2400" s="86">
        <v>3328143.0214336002</v>
      </c>
    </row>
    <row r="2401" spans="1:6">
      <c r="A2401">
        <v>2036</v>
      </c>
      <c r="B2401" t="s">
        <v>1042</v>
      </c>
      <c r="C2401" t="s">
        <v>1013</v>
      </c>
      <c r="D2401" t="s">
        <v>1017</v>
      </c>
      <c r="E2401" t="s">
        <v>1014</v>
      </c>
      <c r="F2401" s="86">
        <v>3326458.9150498901</v>
      </c>
    </row>
    <row r="2402" spans="1:6">
      <c r="A2402">
        <v>2037</v>
      </c>
      <c r="B2402" t="s">
        <v>1042</v>
      </c>
      <c r="C2402" t="s">
        <v>1013</v>
      </c>
      <c r="D2402" t="s">
        <v>1017</v>
      </c>
      <c r="E2402" t="s">
        <v>1014</v>
      </c>
      <c r="F2402" s="86">
        <v>3327094.1863810099</v>
      </c>
    </row>
    <row r="2403" spans="1:6">
      <c r="A2403">
        <v>2038</v>
      </c>
      <c r="B2403" t="s">
        <v>1042</v>
      </c>
      <c r="C2403" t="s">
        <v>1013</v>
      </c>
      <c r="D2403" t="s">
        <v>1017</v>
      </c>
      <c r="E2403" t="s">
        <v>1014</v>
      </c>
      <c r="F2403" s="86">
        <v>3328743.2347374801</v>
      </c>
    </row>
    <row r="2404" spans="1:6">
      <c r="A2404">
        <v>2039</v>
      </c>
      <c r="B2404" t="s">
        <v>1042</v>
      </c>
      <c r="C2404" t="s">
        <v>1013</v>
      </c>
      <c r="D2404" t="s">
        <v>1017</v>
      </c>
      <c r="E2404" t="s">
        <v>1014</v>
      </c>
      <c r="F2404" s="86">
        <v>3332279.1515774801</v>
      </c>
    </row>
    <row r="2405" spans="1:6">
      <c r="A2405">
        <v>2040</v>
      </c>
      <c r="B2405" t="s">
        <v>1042</v>
      </c>
      <c r="C2405" t="s">
        <v>1013</v>
      </c>
      <c r="D2405" t="s">
        <v>1017</v>
      </c>
      <c r="E2405" t="s">
        <v>1014</v>
      </c>
      <c r="F2405" s="86">
        <v>3336286.2174139898</v>
      </c>
    </row>
    <row r="2406" spans="1:6">
      <c r="A2406">
        <v>2041</v>
      </c>
      <c r="B2406" t="s">
        <v>1042</v>
      </c>
      <c r="C2406" t="s">
        <v>1013</v>
      </c>
      <c r="D2406" t="s">
        <v>1017</v>
      </c>
      <c r="E2406" t="s">
        <v>1014</v>
      </c>
      <c r="F2406" s="86">
        <v>3342049.8884951998</v>
      </c>
    </row>
    <row r="2407" spans="1:6">
      <c r="A2407">
        <v>2042</v>
      </c>
      <c r="B2407" t="s">
        <v>1042</v>
      </c>
      <c r="C2407" t="s">
        <v>1013</v>
      </c>
      <c r="D2407" t="s">
        <v>1017</v>
      </c>
      <c r="E2407" t="s">
        <v>1014</v>
      </c>
      <c r="F2407" s="86">
        <v>3348868.47991296</v>
      </c>
    </row>
    <row r="2408" spans="1:6">
      <c r="A2408">
        <v>2043</v>
      </c>
      <c r="B2408" t="s">
        <v>1042</v>
      </c>
      <c r="C2408" t="s">
        <v>1013</v>
      </c>
      <c r="D2408" t="s">
        <v>1017</v>
      </c>
      <c r="E2408" t="s">
        <v>1014</v>
      </c>
      <c r="F2408" s="86">
        <v>3356447.4853079999</v>
      </c>
    </row>
    <row r="2409" spans="1:6">
      <c r="A2409">
        <v>2044</v>
      </c>
      <c r="B2409" t="s">
        <v>1042</v>
      </c>
      <c r="C2409" t="s">
        <v>1013</v>
      </c>
      <c r="D2409" t="s">
        <v>1017</v>
      </c>
      <c r="E2409" t="s">
        <v>1014</v>
      </c>
      <c r="F2409" s="86">
        <v>3365845.1492318599</v>
      </c>
    </row>
    <row r="2410" spans="1:6">
      <c r="A2410">
        <v>2045</v>
      </c>
      <c r="B2410" t="s">
        <v>1042</v>
      </c>
      <c r="C2410" t="s">
        <v>1013</v>
      </c>
      <c r="D2410" t="s">
        <v>1017</v>
      </c>
      <c r="E2410" t="s">
        <v>1014</v>
      </c>
      <c r="F2410" s="86">
        <v>3376510.2970827399</v>
      </c>
    </row>
    <row r="2411" spans="1:6">
      <c r="A2411">
        <v>2046</v>
      </c>
      <c r="B2411" t="s">
        <v>1042</v>
      </c>
      <c r="C2411" t="s">
        <v>1013</v>
      </c>
      <c r="D2411" t="s">
        <v>1017</v>
      </c>
      <c r="E2411" t="s">
        <v>1014</v>
      </c>
      <c r="F2411" s="86">
        <v>3388024.6220090999</v>
      </c>
    </row>
    <row r="2412" spans="1:6">
      <c r="A2412">
        <v>2047</v>
      </c>
      <c r="B2412" t="s">
        <v>1042</v>
      </c>
      <c r="C2412" t="s">
        <v>1013</v>
      </c>
      <c r="D2412" t="s">
        <v>1017</v>
      </c>
      <c r="E2412" t="s">
        <v>1014</v>
      </c>
      <c r="F2412" s="86">
        <v>3401519.8848940399</v>
      </c>
    </row>
    <row r="2413" spans="1:6">
      <c r="A2413">
        <v>2048</v>
      </c>
      <c r="B2413" t="s">
        <v>1042</v>
      </c>
      <c r="C2413" t="s">
        <v>1013</v>
      </c>
      <c r="D2413" t="s">
        <v>1017</v>
      </c>
      <c r="E2413" t="s">
        <v>1014</v>
      </c>
      <c r="F2413" s="86">
        <v>3415214.3182622399</v>
      </c>
    </row>
    <row r="2414" spans="1:6">
      <c r="A2414">
        <v>2049</v>
      </c>
      <c r="B2414" t="s">
        <v>1042</v>
      </c>
      <c r="C2414" t="s">
        <v>1013</v>
      </c>
      <c r="D2414" t="s">
        <v>1017</v>
      </c>
      <c r="E2414" t="s">
        <v>1014</v>
      </c>
      <c r="F2414" s="86">
        <v>3430296.5193841099</v>
      </c>
    </row>
    <row r="2415" spans="1:6">
      <c r="A2415">
        <v>2050</v>
      </c>
      <c r="B2415" t="s">
        <v>1042</v>
      </c>
      <c r="C2415" t="s">
        <v>1013</v>
      </c>
      <c r="D2415" t="s">
        <v>1017</v>
      </c>
      <c r="E2415" t="s">
        <v>1014</v>
      </c>
      <c r="F2415" s="86">
        <v>3446449.5099279601</v>
      </c>
    </row>
    <row r="2416" spans="1:6">
      <c r="A2416">
        <v>2017</v>
      </c>
      <c r="B2416" t="s">
        <v>1043</v>
      </c>
      <c r="C2416" t="s">
        <v>1013</v>
      </c>
      <c r="D2416" t="s">
        <v>1017</v>
      </c>
      <c r="E2416" t="s">
        <v>1014</v>
      </c>
      <c r="F2416" s="86">
        <v>18895400.974233001</v>
      </c>
    </row>
    <row r="2417" spans="1:6">
      <c r="A2417">
        <v>2018</v>
      </c>
      <c r="B2417" t="s">
        <v>1043</v>
      </c>
      <c r="C2417" t="s">
        <v>1013</v>
      </c>
      <c r="D2417" t="s">
        <v>1017</v>
      </c>
      <c r="E2417" t="s">
        <v>1014</v>
      </c>
      <c r="F2417" s="86">
        <v>19118660.7355235</v>
      </c>
    </row>
    <row r="2418" spans="1:6">
      <c r="A2418">
        <v>2019</v>
      </c>
      <c r="B2418" t="s">
        <v>1043</v>
      </c>
      <c r="C2418" t="s">
        <v>1013</v>
      </c>
      <c r="D2418" t="s">
        <v>1017</v>
      </c>
      <c r="E2418" t="s">
        <v>1014</v>
      </c>
      <c r="F2418" s="86">
        <v>19272788.0333184</v>
      </c>
    </row>
    <row r="2419" spans="1:6">
      <c r="A2419">
        <v>2020</v>
      </c>
      <c r="B2419" t="s">
        <v>1043</v>
      </c>
      <c r="C2419" t="s">
        <v>1013</v>
      </c>
      <c r="D2419" t="s">
        <v>1017</v>
      </c>
      <c r="E2419" t="s">
        <v>1014</v>
      </c>
      <c r="F2419" s="86">
        <v>19493457.698044799</v>
      </c>
    </row>
    <row r="2420" spans="1:6">
      <c r="A2420">
        <v>2021</v>
      </c>
      <c r="B2420" t="s">
        <v>1043</v>
      </c>
      <c r="C2420" t="s">
        <v>1013</v>
      </c>
      <c r="D2420" t="s">
        <v>1017</v>
      </c>
      <c r="E2420" t="s">
        <v>1014</v>
      </c>
      <c r="F2420" s="86">
        <v>19708857.4157429</v>
      </c>
    </row>
    <row r="2421" spans="1:6">
      <c r="A2421">
        <v>2022</v>
      </c>
      <c r="B2421" t="s">
        <v>1043</v>
      </c>
      <c r="C2421" t="s">
        <v>1013</v>
      </c>
      <c r="D2421" t="s">
        <v>1017</v>
      </c>
      <c r="E2421" t="s">
        <v>1014</v>
      </c>
      <c r="F2421" s="86">
        <v>19916593.9358695</v>
      </c>
    </row>
    <row r="2422" spans="1:6">
      <c r="A2422">
        <v>2023</v>
      </c>
      <c r="B2422" t="s">
        <v>1043</v>
      </c>
      <c r="C2422" t="s">
        <v>1013</v>
      </c>
      <c r="D2422" t="s">
        <v>1017</v>
      </c>
      <c r="E2422" t="s">
        <v>1014</v>
      </c>
      <c r="F2422" s="86">
        <v>20102008.828926802</v>
      </c>
    </row>
    <row r="2423" spans="1:6">
      <c r="A2423">
        <v>2024</v>
      </c>
      <c r="B2423" t="s">
        <v>1043</v>
      </c>
      <c r="C2423" t="s">
        <v>1013</v>
      </c>
      <c r="D2423" t="s">
        <v>1017</v>
      </c>
      <c r="E2423" t="s">
        <v>1014</v>
      </c>
      <c r="F2423" s="86">
        <v>20251233.150539201</v>
      </c>
    </row>
    <row r="2424" spans="1:6">
      <c r="A2424">
        <v>2025</v>
      </c>
      <c r="B2424" t="s">
        <v>1043</v>
      </c>
      <c r="C2424" t="s">
        <v>1013</v>
      </c>
      <c r="D2424" t="s">
        <v>1017</v>
      </c>
      <c r="E2424" t="s">
        <v>1014</v>
      </c>
      <c r="F2424" s="86">
        <v>20350527.649371799</v>
      </c>
    </row>
    <row r="2425" spans="1:6">
      <c r="A2425">
        <v>2026</v>
      </c>
      <c r="B2425" t="s">
        <v>1043</v>
      </c>
      <c r="C2425" t="s">
        <v>1013</v>
      </c>
      <c r="D2425" t="s">
        <v>1017</v>
      </c>
      <c r="E2425" t="s">
        <v>1014</v>
      </c>
      <c r="F2425" s="86">
        <v>20397614.8132485</v>
      </c>
    </row>
    <row r="2426" spans="1:6">
      <c r="A2426">
        <v>2027</v>
      </c>
      <c r="B2426" t="s">
        <v>1043</v>
      </c>
      <c r="C2426" t="s">
        <v>1013</v>
      </c>
      <c r="D2426" t="s">
        <v>1017</v>
      </c>
      <c r="E2426" t="s">
        <v>1014</v>
      </c>
      <c r="F2426" s="86">
        <v>20407318.173591401</v>
      </c>
    </row>
    <row r="2427" spans="1:6">
      <c r="A2427">
        <v>2028</v>
      </c>
      <c r="B2427" t="s">
        <v>1043</v>
      </c>
      <c r="C2427" t="s">
        <v>1013</v>
      </c>
      <c r="D2427" t="s">
        <v>1017</v>
      </c>
      <c r="E2427" t="s">
        <v>1014</v>
      </c>
      <c r="F2427" s="86">
        <v>20398919.753261801</v>
      </c>
    </row>
    <row r="2428" spans="1:6">
      <c r="A2428">
        <v>2029</v>
      </c>
      <c r="B2428" t="s">
        <v>1043</v>
      </c>
      <c r="C2428" t="s">
        <v>1013</v>
      </c>
      <c r="D2428" t="s">
        <v>1017</v>
      </c>
      <c r="E2428" t="s">
        <v>1014</v>
      </c>
      <c r="F2428" s="86">
        <v>20385986.525696799</v>
      </c>
    </row>
    <row r="2429" spans="1:6">
      <c r="A2429">
        <v>2030</v>
      </c>
      <c r="B2429" t="s">
        <v>1043</v>
      </c>
      <c r="C2429" t="s">
        <v>1013</v>
      </c>
      <c r="D2429" t="s">
        <v>1017</v>
      </c>
      <c r="E2429" t="s">
        <v>1014</v>
      </c>
      <c r="F2429" s="86">
        <v>20379694.0694675</v>
      </c>
    </row>
    <row r="2430" spans="1:6">
      <c r="A2430">
        <v>2031</v>
      </c>
      <c r="B2430" t="s">
        <v>1043</v>
      </c>
      <c r="C2430" t="s">
        <v>1013</v>
      </c>
      <c r="D2430" t="s">
        <v>1017</v>
      </c>
      <c r="E2430" t="s">
        <v>1014</v>
      </c>
      <c r="F2430" s="86">
        <v>20391313.780888699</v>
      </c>
    </row>
    <row r="2431" spans="1:6">
      <c r="A2431">
        <v>2032</v>
      </c>
      <c r="B2431" t="s">
        <v>1043</v>
      </c>
      <c r="C2431" t="s">
        <v>1013</v>
      </c>
      <c r="D2431" t="s">
        <v>1017</v>
      </c>
      <c r="E2431" t="s">
        <v>1014</v>
      </c>
      <c r="F2431" s="86">
        <v>20422359.610766601</v>
      </c>
    </row>
    <row r="2432" spans="1:6">
      <c r="A2432">
        <v>2033</v>
      </c>
      <c r="B2432" t="s">
        <v>1043</v>
      </c>
      <c r="C2432" t="s">
        <v>1013</v>
      </c>
      <c r="D2432" t="s">
        <v>1017</v>
      </c>
      <c r="E2432" t="s">
        <v>1014</v>
      </c>
      <c r="F2432" s="86">
        <v>20475386.686745901</v>
      </c>
    </row>
    <row r="2433" spans="1:6">
      <c r="A2433">
        <v>2034</v>
      </c>
      <c r="B2433" t="s">
        <v>1043</v>
      </c>
      <c r="C2433" t="s">
        <v>1013</v>
      </c>
      <c r="D2433" t="s">
        <v>1017</v>
      </c>
      <c r="E2433" t="s">
        <v>1014</v>
      </c>
      <c r="F2433" s="86">
        <v>20548611.906847801</v>
      </c>
    </row>
    <row r="2434" spans="1:6">
      <c r="A2434">
        <v>2035</v>
      </c>
      <c r="B2434" t="s">
        <v>1043</v>
      </c>
      <c r="C2434" t="s">
        <v>1013</v>
      </c>
      <c r="D2434" t="s">
        <v>1017</v>
      </c>
      <c r="E2434" t="s">
        <v>1014</v>
      </c>
      <c r="F2434" s="86">
        <v>20636170.747189</v>
      </c>
    </row>
    <row r="2435" spans="1:6">
      <c r="A2435">
        <v>2036</v>
      </c>
      <c r="B2435" t="s">
        <v>1043</v>
      </c>
      <c r="C2435" t="s">
        <v>1013</v>
      </c>
      <c r="D2435" t="s">
        <v>1017</v>
      </c>
      <c r="E2435" t="s">
        <v>1014</v>
      </c>
      <c r="F2435" s="86">
        <v>20731202.6002625</v>
      </c>
    </row>
    <row r="2436" spans="1:6">
      <c r="A2436">
        <v>2037</v>
      </c>
      <c r="B2436" t="s">
        <v>1043</v>
      </c>
      <c r="C2436" t="s">
        <v>1013</v>
      </c>
      <c r="D2436" t="s">
        <v>1017</v>
      </c>
      <c r="E2436" t="s">
        <v>1014</v>
      </c>
      <c r="F2436" s="86">
        <v>20835047.417336199</v>
      </c>
    </row>
    <row r="2437" spans="1:6">
      <c r="A2437">
        <v>2038</v>
      </c>
      <c r="B2437" t="s">
        <v>1043</v>
      </c>
      <c r="C2437" t="s">
        <v>1013</v>
      </c>
      <c r="D2437" t="s">
        <v>1017</v>
      </c>
      <c r="E2437" t="s">
        <v>1014</v>
      </c>
      <c r="F2437" s="86">
        <v>20950062.798333298</v>
      </c>
    </row>
    <row r="2438" spans="1:6">
      <c r="A2438">
        <v>2039</v>
      </c>
      <c r="B2438" t="s">
        <v>1043</v>
      </c>
      <c r="C2438" t="s">
        <v>1013</v>
      </c>
      <c r="D2438" t="s">
        <v>1017</v>
      </c>
      <c r="E2438" t="s">
        <v>1014</v>
      </c>
      <c r="F2438" s="86">
        <v>21073383.329852998</v>
      </c>
    </row>
    <row r="2439" spans="1:6">
      <c r="A2439">
        <v>2040</v>
      </c>
      <c r="B2439" t="s">
        <v>1043</v>
      </c>
      <c r="C2439" t="s">
        <v>1013</v>
      </c>
      <c r="D2439" t="s">
        <v>1017</v>
      </c>
      <c r="E2439" t="s">
        <v>1014</v>
      </c>
      <c r="F2439" s="86">
        <v>21201230.440450698</v>
      </c>
    </row>
    <row r="2440" spans="1:6">
      <c r="A2440">
        <v>2041</v>
      </c>
      <c r="B2440" t="s">
        <v>1043</v>
      </c>
      <c r="C2440" t="s">
        <v>1013</v>
      </c>
      <c r="D2440" t="s">
        <v>1017</v>
      </c>
      <c r="E2440" t="s">
        <v>1014</v>
      </c>
      <c r="F2440" s="86">
        <v>21337307.3202429</v>
      </c>
    </row>
    <row r="2441" spans="1:6">
      <c r="A2441">
        <v>2042</v>
      </c>
      <c r="B2441" t="s">
        <v>1043</v>
      </c>
      <c r="C2441" t="s">
        <v>1013</v>
      </c>
      <c r="D2441" t="s">
        <v>1017</v>
      </c>
      <c r="E2441" t="s">
        <v>1014</v>
      </c>
      <c r="F2441" s="86">
        <v>21480884.688097801</v>
      </c>
    </row>
    <row r="2442" spans="1:6">
      <c r="A2442">
        <v>2043</v>
      </c>
      <c r="B2442" t="s">
        <v>1043</v>
      </c>
      <c r="C2442" t="s">
        <v>1013</v>
      </c>
      <c r="D2442" t="s">
        <v>1017</v>
      </c>
      <c r="E2442" t="s">
        <v>1014</v>
      </c>
      <c r="F2442" s="86">
        <v>21634247.6468549</v>
      </c>
    </row>
    <row r="2443" spans="1:6">
      <c r="A2443">
        <v>2044</v>
      </c>
      <c r="B2443" t="s">
        <v>1043</v>
      </c>
      <c r="C2443" t="s">
        <v>1013</v>
      </c>
      <c r="D2443" t="s">
        <v>1017</v>
      </c>
      <c r="E2443" t="s">
        <v>1014</v>
      </c>
      <c r="F2443" s="86">
        <v>21797188.370898198</v>
      </c>
    </row>
    <row r="2444" spans="1:6">
      <c r="A2444">
        <v>2045</v>
      </c>
      <c r="B2444" t="s">
        <v>1043</v>
      </c>
      <c r="C2444" t="s">
        <v>1013</v>
      </c>
      <c r="D2444" t="s">
        <v>1017</v>
      </c>
      <c r="E2444" t="s">
        <v>1014</v>
      </c>
      <c r="F2444" s="86">
        <v>21968753.8873826</v>
      </c>
    </row>
    <row r="2445" spans="1:6">
      <c r="A2445">
        <v>2046</v>
      </c>
      <c r="B2445" t="s">
        <v>1043</v>
      </c>
      <c r="C2445" t="s">
        <v>1013</v>
      </c>
      <c r="D2445" t="s">
        <v>1017</v>
      </c>
      <c r="E2445" t="s">
        <v>1014</v>
      </c>
      <c r="F2445" s="86">
        <v>22149241.595095001</v>
      </c>
    </row>
    <row r="2446" spans="1:6">
      <c r="A2446">
        <v>2047</v>
      </c>
      <c r="B2446" t="s">
        <v>1043</v>
      </c>
      <c r="C2446" t="s">
        <v>1013</v>
      </c>
      <c r="D2446" t="s">
        <v>1017</v>
      </c>
      <c r="E2446" t="s">
        <v>1014</v>
      </c>
      <c r="F2446" s="86">
        <v>22334542.242054299</v>
      </c>
    </row>
    <row r="2447" spans="1:6">
      <c r="A2447">
        <v>2048</v>
      </c>
      <c r="B2447" t="s">
        <v>1043</v>
      </c>
      <c r="C2447" t="s">
        <v>1013</v>
      </c>
      <c r="D2447" t="s">
        <v>1017</v>
      </c>
      <c r="E2447" t="s">
        <v>1014</v>
      </c>
      <c r="F2447" s="86">
        <v>22522369.251967799</v>
      </c>
    </row>
    <row r="2448" spans="1:6">
      <c r="A2448">
        <v>2049</v>
      </c>
      <c r="B2448" t="s">
        <v>1043</v>
      </c>
      <c r="C2448" t="s">
        <v>1013</v>
      </c>
      <c r="D2448" t="s">
        <v>1017</v>
      </c>
      <c r="E2448" t="s">
        <v>1014</v>
      </c>
      <c r="F2448" s="86">
        <v>22713914.1067429</v>
      </c>
    </row>
    <row r="2449" spans="1:6">
      <c r="A2449">
        <v>2050</v>
      </c>
      <c r="B2449" t="s">
        <v>1043</v>
      </c>
      <c r="C2449" t="s">
        <v>1013</v>
      </c>
      <c r="D2449" t="s">
        <v>1017</v>
      </c>
      <c r="E2449" t="s">
        <v>1014</v>
      </c>
      <c r="F2449" s="86">
        <v>22906947.747409701</v>
      </c>
    </row>
    <row r="2450" spans="1:6">
      <c r="A2450">
        <v>2017</v>
      </c>
      <c r="B2450" t="s">
        <v>1044</v>
      </c>
      <c r="C2450" t="s">
        <v>1013</v>
      </c>
      <c r="D2450" t="s">
        <v>1017</v>
      </c>
      <c r="E2450" t="s">
        <v>1014</v>
      </c>
      <c r="F2450" s="86">
        <v>16519510.7292735</v>
      </c>
    </row>
    <row r="2451" spans="1:6">
      <c r="A2451">
        <v>2018</v>
      </c>
      <c r="B2451" t="s">
        <v>1044</v>
      </c>
      <c r="C2451" t="s">
        <v>1013</v>
      </c>
      <c r="D2451" t="s">
        <v>1017</v>
      </c>
      <c r="E2451" t="s">
        <v>1014</v>
      </c>
      <c r="F2451" s="86">
        <v>16721054.9123092</v>
      </c>
    </row>
    <row r="2452" spans="1:6">
      <c r="A2452">
        <v>2019</v>
      </c>
      <c r="B2452" t="s">
        <v>1044</v>
      </c>
      <c r="C2452" t="s">
        <v>1013</v>
      </c>
      <c r="D2452" t="s">
        <v>1017</v>
      </c>
      <c r="E2452" t="s">
        <v>1014</v>
      </c>
      <c r="F2452" s="86">
        <v>16855508.530393898</v>
      </c>
    </row>
    <row r="2453" spans="1:6">
      <c r="A2453">
        <v>2020</v>
      </c>
      <c r="B2453" t="s">
        <v>1044</v>
      </c>
      <c r="C2453" t="s">
        <v>1013</v>
      </c>
      <c r="D2453" t="s">
        <v>1017</v>
      </c>
      <c r="E2453" t="s">
        <v>1014</v>
      </c>
      <c r="F2453" s="86">
        <v>17020168.7617645</v>
      </c>
    </row>
    <row r="2454" spans="1:6">
      <c r="A2454">
        <v>2021</v>
      </c>
      <c r="B2454" t="s">
        <v>1044</v>
      </c>
      <c r="C2454" t="s">
        <v>1013</v>
      </c>
      <c r="D2454" t="s">
        <v>1017</v>
      </c>
      <c r="E2454" t="s">
        <v>1014</v>
      </c>
      <c r="F2454" s="86">
        <v>17172474.186450802</v>
      </c>
    </row>
    <row r="2455" spans="1:6">
      <c r="A2455">
        <v>2022</v>
      </c>
      <c r="B2455" t="s">
        <v>1044</v>
      </c>
      <c r="C2455" t="s">
        <v>1013</v>
      </c>
      <c r="D2455" t="s">
        <v>1017</v>
      </c>
      <c r="E2455" t="s">
        <v>1014</v>
      </c>
      <c r="F2455" s="86">
        <v>17306947.206030998</v>
      </c>
    </row>
    <row r="2456" spans="1:6">
      <c r="A2456">
        <v>2023</v>
      </c>
      <c r="B2456" t="s">
        <v>1044</v>
      </c>
      <c r="C2456" t="s">
        <v>1013</v>
      </c>
      <c r="D2456" t="s">
        <v>1017</v>
      </c>
      <c r="E2456" t="s">
        <v>1014</v>
      </c>
      <c r="F2456" s="86">
        <v>17418321.870514799</v>
      </c>
    </row>
    <row r="2457" spans="1:6">
      <c r="A2457">
        <v>2024</v>
      </c>
      <c r="B2457" t="s">
        <v>1044</v>
      </c>
      <c r="C2457" t="s">
        <v>1013</v>
      </c>
      <c r="D2457" t="s">
        <v>1017</v>
      </c>
      <c r="E2457" t="s">
        <v>1014</v>
      </c>
      <c r="F2457" s="86">
        <v>17485495.442230199</v>
      </c>
    </row>
    <row r="2458" spans="1:6">
      <c r="A2458">
        <v>2025</v>
      </c>
      <c r="B2458" t="s">
        <v>1044</v>
      </c>
      <c r="C2458" t="s">
        <v>1013</v>
      </c>
      <c r="D2458" t="s">
        <v>1017</v>
      </c>
      <c r="E2458" t="s">
        <v>1014</v>
      </c>
      <c r="F2458" s="86">
        <v>17505748.658326399</v>
      </c>
    </row>
    <row r="2459" spans="1:6">
      <c r="A2459">
        <v>2026</v>
      </c>
      <c r="B2459" t="s">
        <v>1044</v>
      </c>
      <c r="C2459" t="s">
        <v>1013</v>
      </c>
      <c r="D2459" t="s">
        <v>1017</v>
      </c>
      <c r="E2459" t="s">
        <v>1014</v>
      </c>
      <c r="F2459" s="86">
        <v>17471198.010289799</v>
      </c>
    </row>
    <row r="2460" spans="1:6">
      <c r="A2460">
        <v>2027</v>
      </c>
      <c r="B2460" t="s">
        <v>1044</v>
      </c>
      <c r="C2460" t="s">
        <v>1013</v>
      </c>
      <c r="D2460" t="s">
        <v>1017</v>
      </c>
      <c r="E2460" t="s">
        <v>1014</v>
      </c>
      <c r="F2460" s="86">
        <v>17394737.3715657</v>
      </c>
    </row>
    <row r="2461" spans="1:6">
      <c r="A2461">
        <v>2028</v>
      </c>
      <c r="B2461" t="s">
        <v>1044</v>
      </c>
      <c r="C2461" t="s">
        <v>1013</v>
      </c>
      <c r="D2461" t="s">
        <v>1017</v>
      </c>
      <c r="E2461" t="s">
        <v>1014</v>
      </c>
      <c r="F2461" s="86">
        <v>17294980.292061001</v>
      </c>
    </row>
    <row r="2462" spans="1:6">
      <c r="A2462">
        <v>2029</v>
      </c>
      <c r="B2462" t="s">
        <v>1044</v>
      </c>
      <c r="C2462" t="s">
        <v>1013</v>
      </c>
      <c r="D2462" t="s">
        <v>1017</v>
      </c>
      <c r="E2462" t="s">
        <v>1014</v>
      </c>
      <c r="F2462" s="86">
        <v>17187052.135487601</v>
      </c>
    </row>
    <row r="2463" spans="1:6">
      <c r="A2463">
        <v>2030</v>
      </c>
      <c r="B2463" t="s">
        <v>1044</v>
      </c>
      <c r="C2463" t="s">
        <v>1013</v>
      </c>
      <c r="D2463" t="s">
        <v>1017</v>
      </c>
      <c r="E2463" t="s">
        <v>1014</v>
      </c>
      <c r="F2463" s="86">
        <v>17084330.933446001</v>
      </c>
    </row>
    <row r="2464" spans="1:6">
      <c r="A2464">
        <v>2031</v>
      </c>
      <c r="B2464" t="s">
        <v>1044</v>
      </c>
      <c r="C2464" t="s">
        <v>1013</v>
      </c>
      <c r="D2464" t="s">
        <v>1017</v>
      </c>
      <c r="E2464" t="s">
        <v>1014</v>
      </c>
      <c r="F2464" s="86">
        <v>16997141.432256199</v>
      </c>
    </row>
    <row r="2465" spans="1:6">
      <c r="A2465">
        <v>2032</v>
      </c>
      <c r="B2465" t="s">
        <v>1044</v>
      </c>
      <c r="C2465" t="s">
        <v>1013</v>
      </c>
      <c r="D2465" t="s">
        <v>1017</v>
      </c>
      <c r="E2465" t="s">
        <v>1014</v>
      </c>
      <c r="F2465" s="86">
        <v>16929698.9481395</v>
      </c>
    </row>
    <row r="2466" spans="1:6">
      <c r="A2466">
        <v>2033</v>
      </c>
      <c r="B2466" t="s">
        <v>1044</v>
      </c>
      <c r="C2466" t="s">
        <v>1013</v>
      </c>
      <c r="D2466" t="s">
        <v>1017</v>
      </c>
      <c r="E2466" t="s">
        <v>1014</v>
      </c>
      <c r="F2466" s="86">
        <v>16882477.714729998</v>
      </c>
    </row>
    <row r="2467" spans="1:6">
      <c r="A2467">
        <v>2034</v>
      </c>
      <c r="B2467" t="s">
        <v>1044</v>
      </c>
      <c r="C2467" t="s">
        <v>1013</v>
      </c>
      <c r="D2467" t="s">
        <v>1017</v>
      </c>
      <c r="E2467" t="s">
        <v>1014</v>
      </c>
      <c r="F2467" s="86">
        <v>16852336.534128901</v>
      </c>
    </row>
    <row r="2468" spans="1:6">
      <c r="A2468">
        <v>2035</v>
      </c>
      <c r="B2468" t="s">
        <v>1044</v>
      </c>
      <c r="C2468" t="s">
        <v>1013</v>
      </c>
      <c r="D2468" t="s">
        <v>1017</v>
      </c>
      <c r="E2468" t="s">
        <v>1014</v>
      </c>
      <c r="F2468" s="86">
        <v>16832258.706928</v>
      </c>
    </row>
    <row r="2469" spans="1:6">
      <c r="A2469">
        <v>2036</v>
      </c>
      <c r="B2469" t="s">
        <v>1044</v>
      </c>
      <c r="C2469" t="s">
        <v>1013</v>
      </c>
      <c r="D2469" t="s">
        <v>1017</v>
      </c>
      <c r="E2469" t="s">
        <v>1014</v>
      </c>
      <c r="F2469" s="86">
        <v>16823800.855726499</v>
      </c>
    </row>
    <row r="2470" spans="1:6">
      <c r="A2470">
        <v>2037</v>
      </c>
      <c r="B2470" t="s">
        <v>1044</v>
      </c>
      <c r="C2470" t="s">
        <v>1013</v>
      </c>
      <c r="D2470" t="s">
        <v>1017</v>
      </c>
      <c r="E2470" t="s">
        <v>1014</v>
      </c>
      <c r="F2470" s="86">
        <v>16827078.111124299</v>
      </c>
    </row>
    <row r="2471" spans="1:6">
      <c r="A2471">
        <v>2038</v>
      </c>
      <c r="B2471" t="s">
        <v>1044</v>
      </c>
      <c r="C2471" t="s">
        <v>1013</v>
      </c>
      <c r="D2471" t="s">
        <v>1017</v>
      </c>
      <c r="E2471" t="s">
        <v>1014</v>
      </c>
      <c r="F2471" s="86">
        <v>16835485.439080901</v>
      </c>
    </row>
    <row r="2472" spans="1:6">
      <c r="A2472">
        <v>2039</v>
      </c>
      <c r="B2472" t="s">
        <v>1044</v>
      </c>
      <c r="C2472" t="s">
        <v>1013</v>
      </c>
      <c r="D2472" t="s">
        <v>1017</v>
      </c>
      <c r="E2472" t="s">
        <v>1014</v>
      </c>
      <c r="F2472" s="86">
        <v>16853438.0647211</v>
      </c>
    </row>
    <row r="2473" spans="1:6">
      <c r="A2473">
        <v>2040</v>
      </c>
      <c r="B2473" t="s">
        <v>1044</v>
      </c>
      <c r="C2473" t="s">
        <v>1013</v>
      </c>
      <c r="D2473" t="s">
        <v>1017</v>
      </c>
      <c r="E2473" t="s">
        <v>1014</v>
      </c>
      <c r="F2473" s="86">
        <v>16873774.433515199</v>
      </c>
    </row>
    <row r="2474" spans="1:6">
      <c r="A2474">
        <v>2041</v>
      </c>
      <c r="B2474" t="s">
        <v>1044</v>
      </c>
      <c r="C2474" t="s">
        <v>1013</v>
      </c>
      <c r="D2474" t="s">
        <v>1017</v>
      </c>
      <c r="E2474" t="s">
        <v>1014</v>
      </c>
      <c r="F2474" s="86">
        <v>16902994.045795102</v>
      </c>
    </row>
    <row r="2475" spans="1:6">
      <c r="A2475">
        <v>2042</v>
      </c>
      <c r="B2475" t="s">
        <v>1044</v>
      </c>
      <c r="C2475" t="s">
        <v>1013</v>
      </c>
      <c r="D2475" t="s">
        <v>1017</v>
      </c>
      <c r="E2475" t="s">
        <v>1014</v>
      </c>
      <c r="F2475" s="86">
        <v>16937546.9993519</v>
      </c>
    </row>
    <row r="2476" spans="1:6">
      <c r="A2476">
        <v>2043</v>
      </c>
      <c r="B2476" t="s">
        <v>1044</v>
      </c>
      <c r="C2476" t="s">
        <v>1013</v>
      </c>
      <c r="D2476" t="s">
        <v>1017</v>
      </c>
      <c r="E2476" t="s">
        <v>1014</v>
      </c>
      <c r="F2476" s="86">
        <v>16975943.3107788</v>
      </c>
    </row>
    <row r="2477" spans="1:6">
      <c r="A2477">
        <v>2044</v>
      </c>
      <c r="B2477" t="s">
        <v>1044</v>
      </c>
      <c r="C2477" t="s">
        <v>1013</v>
      </c>
      <c r="D2477" t="s">
        <v>1017</v>
      </c>
      <c r="E2477" t="s">
        <v>1014</v>
      </c>
      <c r="F2477" s="86">
        <v>17023533.350314401</v>
      </c>
    </row>
    <row r="2478" spans="1:6">
      <c r="A2478">
        <v>2045</v>
      </c>
      <c r="B2478" t="s">
        <v>1044</v>
      </c>
      <c r="C2478" t="s">
        <v>1013</v>
      </c>
      <c r="D2478" t="s">
        <v>1017</v>
      </c>
      <c r="E2478" t="s">
        <v>1014</v>
      </c>
      <c r="F2478" s="86">
        <v>17077529.0266212</v>
      </c>
    </row>
    <row r="2479" spans="1:6">
      <c r="A2479">
        <v>2046</v>
      </c>
      <c r="B2479" t="s">
        <v>1044</v>
      </c>
      <c r="C2479" t="s">
        <v>1013</v>
      </c>
      <c r="D2479" t="s">
        <v>1017</v>
      </c>
      <c r="E2479" t="s">
        <v>1014</v>
      </c>
      <c r="F2479" s="86">
        <v>17135812.810599498</v>
      </c>
    </row>
    <row r="2480" spans="1:6">
      <c r="A2480">
        <v>2047</v>
      </c>
      <c r="B2480" t="s">
        <v>1044</v>
      </c>
      <c r="C2480" t="s">
        <v>1013</v>
      </c>
      <c r="D2480" t="s">
        <v>1017</v>
      </c>
      <c r="E2480" t="s">
        <v>1014</v>
      </c>
      <c r="F2480" s="86">
        <v>17204109.796860602</v>
      </c>
    </row>
    <row r="2481" spans="1:6">
      <c r="A2481">
        <v>2048</v>
      </c>
      <c r="B2481" t="s">
        <v>1044</v>
      </c>
      <c r="C2481" t="s">
        <v>1013</v>
      </c>
      <c r="D2481" t="s">
        <v>1017</v>
      </c>
      <c r="E2481" t="s">
        <v>1014</v>
      </c>
      <c r="F2481" s="86">
        <v>17273408.775949601</v>
      </c>
    </row>
    <row r="2482" spans="1:6">
      <c r="A2482">
        <v>2049</v>
      </c>
      <c r="B2482" t="s">
        <v>1044</v>
      </c>
      <c r="C2482" t="s">
        <v>1013</v>
      </c>
      <c r="D2482" t="s">
        <v>1017</v>
      </c>
      <c r="E2482" t="s">
        <v>1014</v>
      </c>
      <c r="F2482" s="86">
        <v>17349720.9970349</v>
      </c>
    </row>
    <row r="2483" spans="1:6">
      <c r="A2483">
        <v>2050</v>
      </c>
      <c r="B2483" t="s">
        <v>1044</v>
      </c>
      <c r="C2483" t="s">
        <v>1013</v>
      </c>
      <c r="D2483" t="s">
        <v>1017</v>
      </c>
      <c r="E2483" t="s">
        <v>1014</v>
      </c>
      <c r="F2483" s="86">
        <v>17431444.107298002</v>
      </c>
    </row>
    <row r="2484" spans="1:6">
      <c r="A2484">
        <v>2017</v>
      </c>
      <c r="B2484" t="s">
        <v>1045</v>
      </c>
      <c r="C2484" t="s">
        <v>1013</v>
      </c>
      <c r="D2484" t="s">
        <v>1017</v>
      </c>
      <c r="E2484" t="s">
        <v>1014</v>
      </c>
      <c r="F2484" s="86">
        <v>18879563.9387068</v>
      </c>
    </row>
    <row r="2485" spans="1:6">
      <c r="A2485">
        <v>2018</v>
      </c>
      <c r="B2485" t="s">
        <v>1045</v>
      </c>
      <c r="C2485" t="s">
        <v>1013</v>
      </c>
      <c r="D2485" t="s">
        <v>1017</v>
      </c>
      <c r="E2485" t="s">
        <v>1014</v>
      </c>
      <c r="F2485" s="86">
        <v>18955573.598994002</v>
      </c>
    </row>
    <row r="2486" spans="1:6">
      <c r="A2486">
        <v>2019</v>
      </c>
      <c r="B2486" t="s">
        <v>1045</v>
      </c>
      <c r="C2486" t="s">
        <v>1013</v>
      </c>
      <c r="D2486" t="s">
        <v>1017</v>
      </c>
      <c r="E2486" t="s">
        <v>1014</v>
      </c>
      <c r="F2486" s="86">
        <v>18980996.3839509</v>
      </c>
    </row>
    <row r="2487" spans="1:6">
      <c r="A2487">
        <v>2020</v>
      </c>
      <c r="B2487" t="s">
        <v>1045</v>
      </c>
      <c r="C2487" t="s">
        <v>1013</v>
      </c>
      <c r="D2487" t="s">
        <v>1017</v>
      </c>
      <c r="E2487" t="s">
        <v>1014</v>
      </c>
      <c r="F2487" s="86">
        <v>19090479.033888299</v>
      </c>
    </row>
    <row r="2488" spans="1:6">
      <c r="A2488">
        <v>2021</v>
      </c>
      <c r="B2488" t="s">
        <v>1045</v>
      </c>
      <c r="C2488" t="s">
        <v>1013</v>
      </c>
      <c r="D2488" t="s">
        <v>1017</v>
      </c>
      <c r="E2488" t="s">
        <v>1014</v>
      </c>
      <c r="F2488" s="86">
        <v>19197206.026049901</v>
      </c>
    </row>
    <row r="2489" spans="1:6">
      <c r="A2489">
        <v>2022</v>
      </c>
      <c r="B2489" t="s">
        <v>1045</v>
      </c>
      <c r="C2489" t="s">
        <v>1013</v>
      </c>
      <c r="D2489" t="s">
        <v>1017</v>
      </c>
      <c r="E2489" t="s">
        <v>1014</v>
      </c>
      <c r="F2489" s="86">
        <v>19297477.380759101</v>
      </c>
    </row>
    <row r="2490" spans="1:6">
      <c r="A2490">
        <v>2023</v>
      </c>
      <c r="B2490" t="s">
        <v>1045</v>
      </c>
      <c r="C2490" t="s">
        <v>1013</v>
      </c>
      <c r="D2490" t="s">
        <v>1017</v>
      </c>
      <c r="E2490" t="s">
        <v>1014</v>
      </c>
      <c r="F2490" s="86">
        <v>19384641.187667198</v>
      </c>
    </row>
    <row r="2491" spans="1:6">
      <c r="A2491">
        <v>2024</v>
      </c>
      <c r="B2491" t="s">
        <v>1045</v>
      </c>
      <c r="C2491" t="s">
        <v>1013</v>
      </c>
      <c r="D2491" t="s">
        <v>1017</v>
      </c>
      <c r="E2491" t="s">
        <v>1014</v>
      </c>
      <c r="F2491" s="86">
        <v>19444676.518386502</v>
      </c>
    </row>
    <row r="2492" spans="1:6">
      <c r="A2492">
        <v>2025</v>
      </c>
      <c r="B2492" t="s">
        <v>1045</v>
      </c>
      <c r="C2492" t="s">
        <v>1013</v>
      </c>
      <c r="D2492" t="s">
        <v>1017</v>
      </c>
      <c r="E2492" t="s">
        <v>1014</v>
      </c>
      <c r="F2492" s="86">
        <v>19466916.863351502</v>
      </c>
    </row>
    <row r="2493" spans="1:6">
      <c r="A2493">
        <v>2026</v>
      </c>
      <c r="B2493" t="s">
        <v>1045</v>
      </c>
      <c r="C2493" t="s">
        <v>1013</v>
      </c>
      <c r="D2493" t="s">
        <v>1017</v>
      </c>
      <c r="E2493" t="s">
        <v>1014</v>
      </c>
      <c r="F2493" s="86">
        <v>19446702.913911801</v>
      </c>
    </row>
    <row r="2494" spans="1:6">
      <c r="A2494">
        <v>2027</v>
      </c>
      <c r="B2494" t="s">
        <v>1045</v>
      </c>
      <c r="C2494" t="s">
        <v>1013</v>
      </c>
      <c r="D2494" t="s">
        <v>1017</v>
      </c>
      <c r="E2494" t="s">
        <v>1014</v>
      </c>
      <c r="F2494" s="86">
        <v>19393477.1035989</v>
      </c>
    </row>
    <row r="2495" spans="1:6">
      <c r="A2495">
        <v>2028</v>
      </c>
      <c r="B2495" t="s">
        <v>1045</v>
      </c>
      <c r="C2495" t="s">
        <v>1013</v>
      </c>
      <c r="D2495" t="s">
        <v>1017</v>
      </c>
      <c r="E2495" t="s">
        <v>1014</v>
      </c>
      <c r="F2495" s="86">
        <v>19319487.726964701</v>
      </c>
    </row>
    <row r="2496" spans="1:6">
      <c r="A2496">
        <v>2029</v>
      </c>
      <c r="B2496" t="s">
        <v>1045</v>
      </c>
      <c r="C2496" t="s">
        <v>1013</v>
      </c>
      <c r="D2496" t="s">
        <v>1017</v>
      </c>
      <c r="E2496" t="s">
        <v>1014</v>
      </c>
      <c r="F2496" s="86">
        <v>19242826.702046201</v>
      </c>
    </row>
    <row r="2497" spans="1:6">
      <c r="A2497">
        <v>2030</v>
      </c>
      <c r="B2497" t="s">
        <v>1045</v>
      </c>
      <c r="C2497" t="s">
        <v>1013</v>
      </c>
      <c r="D2497" t="s">
        <v>1017</v>
      </c>
      <c r="E2497" t="s">
        <v>1014</v>
      </c>
      <c r="F2497" s="86">
        <v>19169439.300184298</v>
      </c>
    </row>
    <row r="2498" spans="1:6">
      <c r="A2498">
        <v>2031</v>
      </c>
      <c r="B2498" t="s">
        <v>1045</v>
      </c>
      <c r="C2498" t="s">
        <v>1013</v>
      </c>
      <c r="D2498" t="s">
        <v>1017</v>
      </c>
      <c r="E2498" t="s">
        <v>1014</v>
      </c>
      <c r="F2498" s="86">
        <v>19114028.718268</v>
      </c>
    </row>
    <row r="2499" spans="1:6">
      <c r="A2499">
        <v>2032</v>
      </c>
      <c r="B2499" t="s">
        <v>1045</v>
      </c>
      <c r="C2499" t="s">
        <v>1013</v>
      </c>
      <c r="D2499" t="s">
        <v>1017</v>
      </c>
      <c r="E2499" t="s">
        <v>1014</v>
      </c>
      <c r="F2499" s="86">
        <v>19076992.8020835</v>
      </c>
    </row>
    <row r="2500" spans="1:6">
      <c r="A2500">
        <v>2033</v>
      </c>
      <c r="B2500" t="s">
        <v>1045</v>
      </c>
      <c r="C2500" t="s">
        <v>1013</v>
      </c>
      <c r="D2500" t="s">
        <v>1017</v>
      </c>
      <c r="E2500" t="s">
        <v>1014</v>
      </c>
      <c r="F2500" s="86">
        <v>19061911.649695199</v>
      </c>
    </row>
    <row r="2501" spans="1:6">
      <c r="A2501">
        <v>2034</v>
      </c>
      <c r="B2501" t="s">
        <v>1045</v>
      </c>
      <c r="C2501" t="s">
        <v>1013</v>
      </c>
      <c r="D2501" t="s">
        <v>1017</v>
      </c>
      <c r="E2501" t="s">
        <v>1014</v>
      </c>
      <c r="F2501" s="86">
        <v>19065207.018300202</v>
      </c>
    </row>
    <row r="2502" spans="1:6">
      <c r="A2502">
        <v>2035</v>
      </c>
      <c r="B2502" t="s">
        <v>1045</v>
      </c>
      <c r="C2502" t="s">
        <v>1013</v>
      </c>
      <c r="D2502" t="s">
        <v>1017</v>
      </c>
      <c r="E2502" t="s">
        <v>1014</v>
      </c>
      <c r="F2502" s="86">
        <v>19085600.237286299</v>
      </c>
    </row>
    <row r="2503" spans="1:6">
      <c r="A2503">
        <v>2036</v>
      </c>
      <c r="B2503" t="s">
        <v>1045</v>
      </c>
      <c r="C2503" t="s">
        <v>1013</v>
      </c>
      <c r="D2503" t="s">
        <v>1017</v>
      </c>
      <c r="E2503" t="s">
        <v>1014</v>
      </c>
      <c r="F2503" s="86">
        <v>19115938.615951501</v>
      </c>
    </row>
    <row r="2504" spans="1:6">
      <c r="A2504">
        <v>2037</v>
      </c>
      <c r="B2504" t="s">
        <v>1045</v>
      </c>
      <c r="C2504" t="s">
        <v>1013</v>
      </c>
      <c r="D2504" t="s">
        <v>1017</v>
      </c>
      <c r="E2504" t="s">
        <v>1014</v>
      </c>
      <c r="F2504" s="86">
        <v>19157074.2425275</v>
      </c>
    </row>
    <row r="2505" spans="1:6">
      <c r="A2505">
        <v>2038</v>
      </c>
      <c r="B2505" t="s">
        <v>1045</v>
      </c>
      <c r="C2505" t="s">
        <v>1013</v>
      </c>
      <c r="D2505" t="s">
        <v>1017</v>
      </c>
      <c r="E2505" t="s">
        <v>1014</v>
      </c>
      <c r="F2505" s="86">
        <v>19208021.838874299</v>
      </c>
    </row>
    <row r="2506" spans="1:6">
      <c r="A2506">
        <v>2039</v>
      </c>
      <c r="B2506" t="s">
        <v>1045</v>
      </c>
      <c r="C2506" t="s">
        <v>1013</v>
      </c>
      <c r="D2506" t="s">
        <v>1017</v>
      </c>
      <c r="E2506" t="s">
        <v>1014</v>
      </c>
      <c r="F2506" s="86">
        <v>19267737.301987</v>
      </c>
    </row>
    <row r="2507" spans="1:6">
      <c r="A2507">
        <v>2040</v>
      </c>
      <c r="B2507" t="s">
        <v>1045</v>
      </c>
      <c r="C2507" t="s">
        <v>1013</v>
      </c>
      <c r="D2507" t="s">
        <v>1017</v>
      </c>
      <c r="E2507" t="s">
        <v>1014</v>
      </c>
      <c r="F2507" s="86">
        <v>19330991.782540601</v>
      </c>
    </row>
    <row r="2508" spans="1:6">
      <c r="A2508">
        <v>2041</v>
      </c>
      <c r="B2508" t="s">
        <v>1045</v>
      </c>
      <c r="C2508" t="s">
        <v>1013</v>
      </c>
      <c r="D2508" t="s">
        <v>1017</v>
      </c>
      <c r="E2508" t="s">
        <v>1014</v>
      </c>
      <c r="F2508" s="86">
        <v>19401496.034894601</v>
      </c>
    </row>
    <row r="2509" spans="1:6">
      <c r="A2509">
        <v>2042</v>
      </c>
      <c r="B2509" t="s">
        <v>1045</v>
      </c>
      <c r="C2509" t="s">
        <v>1013</v>
      </c>
      <c r="D2509" t="s">
        <v>1017</v>
      </c>
      <c r="E2509" t="s">
        <v>1014</v>
      </c>
      <c r="F2509" s="86">
        <v>19478772.2380476</v>
      </c>
    </row>
    <row r="2510" spans="1:6">
      <c r="A2510">
        <v>2043</v>
      </c>
      <c r="B2510" t="s">
        <v>1045</v>
      </c>
      <c r="C2510" t="s">
        <v>1013</v>
      </c>
      <c r="D2510" t="s">
        <v>1017</v>
      </c>
      <c r="E2510" t="s">
        <v>1014</v>
      </c>
      <c r="F2510" s="86">
        <v>19564462.8439865</v>
      </c>
    </row>
    <row r="2511" spans="1:6">
      <c r="A2511">
        <v>2044</v>
      </c>
      <c r="B2511" t="s">
        <v>1045</v>
      </c>
      <c r="C2511" t="s">
        <v>1013</v>
      </c>
      <c r="D2511" t="s">
        <v>1017</v>
      </c>
      <c r="E2511" t="s">
        <v>1014</v>
      </c>
      <c r="F2511" s="86">
        <v>19656508.985834699</v>
      </c>
    </row>
    <row r="2512" spans="1:6">
      <c r="A2512">
        <v>2045</v>
      </c>
      <c r="B2512" t="s">
        <v>1045</v>
      </c>
      <c r="C2512" t="s">
        <v>1013</v>
      </c>
      <c r="D2512" t="s">
        <v>1017</v>
      </c>
      <c r="E2512" t="s">
        <v>1014</v>
      </c>
      <c r="F2512" s="86">
        <v>19756172.9731039</v>
      </c>
    </row>
    <row r="2513" spans="1:6">
      <c r="A2513">
        <v>2046</v>
      </c>
      <c r="B2513" t="s">
        <v>1045</v>
      </c>
      <c r="C2513" t="s">
        <v>1013</v>
      </c>
      <c r="D2513" t="s">
        <v>1017</v>
      </c>
      <c r="E2513" t="s">
        <v>1014</v>
      </c>
      <c r="F2513" s="86">
        <v>19861662.089176901</v>
      </c>
    </row>
    <row r="2514" spans="1:6">
      <c r="A2514">
        <v>2047</v>
      </c>
      <c r="B2514" t="s">
        <v>1045</v>
      </c>
      <c r="C2514" t="s">
        <v>1013</v>
      </c>
      <c r="D2514" t="s">
        <v>1017</v>
      </c>
      <c r="E2514" t="s">
        <v>1014</v>
      </c>
      <c r="F2514" s="86">
        <v>19972953.872226201</v>
      </c>
    </row>
    <row r="2515" spans="1:6">
      <c r="A2515">
        <v>2048</v>
      </c>
      <c r="B2515" t="s">
        <v>1045</v>
      </c>
      <c r="C2515" t="s">
        <v>1013</v>
      </c>
      <c r="D2515" t="s">
        <v>1017</v>
      </c>
      <c r="E2515" t="s">
        <v>1014</v>
      </c>
      <c r="F2515" s="86">
        <v>20086417.832077999</v>
      </c>
    </row>
    <row r="2516" spans="1:6">
      <c r="A2516">
        <v>2049</v>
      </c>
      <c r="B2516" t="s">
        <v>1045</v>
      </c>
      <c r="C2516" t="s">
        <v>1013</v>
      </c>
      <c r="D2516" t="s">
        <v>1017</v>
      </c>
      <c r="E2516" t="s">
        <v>1014</v>
      </c>
      <c r="F2516" s="86">
        <v>20202760.294692699</v>
      </c>
    </row>
    <row r="2517" spans="1:6">
      <c r="A2517">
        <v>2050</v>
      </c>
      <c r="B2517" t="s">
        <v>1045</v>
      </c>
      <c r="C2517" t="s">
        <v>1013</v>
      </c>
      <c r="D2517" t="s">
        <v>1017</v>
      </c>
      <c r="E2517" t="s">
        <v>1014</v>
      </c>
      <c r="F2517" s="86">
        <v>20321502.130481701</v>
      </c>
    </row>
    <row r="2518" spans="1:6">
      <c r="A2518">
        <v>2017</v>
      </c>
      <c r="B2518" t="s">
        <v>1046</v>
      </c>
      <c r="C2518" t="s">
        <v>1013</v>
      </c>
      <c r="D2518" t="s">
        <v>1017</v>
      </c>
      <c r="E2518" t="s">
        <v>1014</v>
      </c>
      <c r="F2518" s="86">
        <v>10594136.086096199</v>
      </c>
    </row>
    <row r="2519" spans="1:6">
      <c r="A2519">
        <v>2018</v>
      </c>
      <c r="B2519" t="s">
        <v>1046</v>
      </c>
      <c r="C2519" t="s">
        <v>1013</v>
      </c>
      <c r="D2519" t="s">
        <v>1017</v>
      </c>
      <c r="E2519" t="s">
        <v>1014</v>
      </c>
      <c r="F2519" s="86">
        <v>10723649.657837899</v>
      </c>
    </row>
    <row r="2520" spans="1:6">
      <c r="A2520">
        <v>2019</v>
      </c>
      <c r="B2520" t="s">
        <v>1046</v>
      </c>
      <c r="C2520" t="s">
        <v>1013</v>
      </c>
      <c r="D2520" t="s">
        <v>1017</v>
      </c>
      <c r="E2520" t="s">
        <v>1014</v>
      </c>
      <c r="F2520" s="86">
        <v>10822809.1696714</v>
      </c>
    </row>
    <row r="2521" spans="1:6">
      <c r="A2521">
        <v>2020</v>
      </c>
      <c r="B2521" t="s">
        <v>1046</v>
      </c>
      <c r="C2521" t="s">
        <v>1013</v>
      </c>
      <c r="D2521" t="s">
        <v>1017</v>
      </c>
      <c r="E2521" t="s">
        <v>1014</v>
      </c>
      <c r="F2521" s="86">
        <v>10921604.890789</v>
      </c>
    </row>
    <row r="2522" spans="1:6">
      <c r="A2522">
        <v>2021</v>
      </c>
      <c r="B2522" t="s">
        <v>1046</v>
      </c>
      <c r="C2522" t="s">
        <v>1013</v>
      </c>
      <c r="D2522" t="s">
        <v>1017</v>
      </c>
      <c r="E2522" t="s">
        <v>1014</v>
      </c>
      <c r="F2522" s="86">
        <v>11013772.7044743</v>
      </c>
    </row>
    <row r="2523" spans="1:6">
      <c r="A2523">
        <v>2022</v>
      </c>
      <c r="B2523" t="s">
        <v>1046</v>
      </c>
      <c r="C2523" t="s">
        <v>1013</v>
      </c>
      <c r="D2523" t="s">
        <v>1017</v>
      </c>
      <c r="E2523" t="s">
        <v>1014</v>
      </c>
      <c r="F2523" s="86">
        <v>11102564.6324402</v>
      </c>
    </row>
    <row r="2524" spans="1:6">
      <c r="A2524">
        <v>2023</v>
      </c>
      <c r="B2524" t="s">
        <v>1046</v>
      </c>
      <c r="C2524" t="s">
        <v>1013</v>
      </c>
      <c r="D2524" t="s">
        <v>1017</v>
      </c>
      <c r="E2524" t="s">
        <v>1014</v>
      </c>
      <c r="F2524" s="86">
        <v>11176784.9252706</v>
      </c>
    </row>
    <row r="2525" spans="1:6">
      <c r="A2525">
        <v>2024</v>
      </c>
      <c r="B2525" t="s">
        <v>1046</v>
      </c>
      <c r="C2525" t="s">
        <v>1013</v>
      </c>
      <c r="D2525" t="s">
        <v>1017</v>
      </c>
      <c r="E2525" t="s">
        <v>1014</v>
      </c>
      <c r="F2525" s="86">
        <v>11233602.967014899</v>
      </c>
    </row>
    <row r="2526" spans="1:6">
      <c r="A2526">
        <v>2025</v>
      </c>
      <c r="B2526" t="s">
        <v>1046</v>
      </c>
      <c r="C2526" t="s">
        <v>1013</v>
      </c>
      <c r="D2526" t="s">
        <v>1017</v>
      </c>
      <c r="E2526" t="s">
        <v>1014</v>
      </c>
      <c r="F2526" s="86">
        <v>11266515.469420901</v>
      </c>
    </row>
    <row r="2527" spans="1:6">
      <c r="A2527">
        <v>2026</v>
      </c>
      <c r="B2527" t="s">
        <v>1046</v>
      </c>
      <c r="C2527" t="s">
        <v>1013</v>
      </c>
      <c r="D2527" t="s">
        <v>1017</v>
      </c>
      <c r="E2527" t="s">
        <v>1014</v>
      </c>
      <c r="F2527" s="86">
        <v>11272241.061303001</v>
      </c>
    </row>
    <row r="2528" spans="1:6">
      <c r="A2528">
        <v>2027</v>
      </c>
      <c r="B2528" t="s">
        <v>1046</v>
      </c>
      <c r="C2528" t="s">
        <v>1013</v>
      </c>
      <c r="D2528" t="s">
        <v>1017</v>
      </c>
      <c r="E2528" t="s">
        <v>1014</v>
      </c>
      <c r="F2528" s="86">
        <v>11257030.811512301</v>
      </c>
    </row>
    <row r="2529" spans="1:6">
      <c r="A2529">
        <v>2028</v>
      </c>
      <c r="B2529" t="s">
        <v>1046</v>
      </c>
      <c r="C2529" t="s">
        <v>1013</v>
      </c>
      <c r="D2529" t="s">
        <v>1017</v>
      </c>
      <c r="E2529" t="s">
        <v>1014</v>
      </c>
      <c r="F2529" s="86">
        <v>11227775.207784601</v>
      </c>
    </row>
    <row r="2530" spans="1:6">
      <c r="A2530">
        <v>2029</v>
      </c>
      <c r="B2530" t="s">
        <v>1046</v>
      </c>
      <c r="C2530" t="s">
        <v>1013</v>
      </c>
      <c r="D2530" t="s">
        <v>1017</v>
      </c>
      <c r="E2530" t="s">
        <v>1014</v>
      </c>
      <c r="F2530" s="86">
        <v>11197135.806951599</v>
      </c>
    </row>
    <row r="2531" spans="1:6">
      <c r="A2531">
        <v>2030</v>
      </c>
      <c r="B2531" t="s">
        <v>1046</v>
      </c>
      <c r="C2531" t="s">
        <v>1013</v>
      </c>
      <c r="D2531" t="s">
        <v>1017</v>
      </c>
      <c r="E2531" t="s">
        <v>1014</v>
      </c>
      <c r="F2531" s="86">
        <v>11166692.504087299</v>
      </c>
    </row>
    <row r="2532" spans="1:6">
      <c r="A2532">
        <v>2031</v>
      </c>
      <c r="B2532" t="s">
        <v>1046</v>
      </c>
      <c r="C2532" t="s">
        <v>1013</v>
      </c>
      <c r="D2532" t="s">
        <v>1017</v>
      </c>
      <c r="E2532" t="s">
        <v>1014</v>
      </c>
      <c r="F2532" s="86">
        <v>11144489.5948404</v>
      </c>
    </row>
    <row r="2533" spans="1:6">
      <c r="A2533">
        <v>2032</v>
      </c>
      <c r="B2533" t="s">
        <v>1046</v>
      </c>
      <c r="C2533" t="s">
        <v>1013</v>
      </c>
      <c r="D2533" t="s">
        <v>1017</v>
      </c>
      <c r="E2533" t="s">
        <v>1014</v>
      </c>
      <c r="F2533" s="86">
        <v>11134287.048527</v>
      </c>
    </row>
    <row r="2534" spans="1:6">
      <c r="A2534">
        <v>2033</v>
      </c>
      <c r="B2534" t="s">
        <v>1046</v>
      </c>
      <c r="C2534" t="s">
        <v>1013</v>
      </c>
      <c r="D2534" t="s">
        <v>1017</v>
      </c>
      <c r="E2534" t="s">
        <v>1014</v>
      </c>
      <c r="F2534" s="86">
        <v>11133425.8706965</v>
      </c>
    </row>
    <row r="2535" spans="1:6">
      <c r="A2535">
        <v>2034</v>
      </c>
      <c r="B2535" t="s">
        <v>1046</v>
      </c>
      <c r="C2535" t="s">
        <v>1013</v>
      </c>
      <c r="D2535" t="s">
        <v>1017</v>
      </c>
      <c r="E2535" t="s">
        <v>1014</v>
      </c>
      <c r="F2535" s="86">
        <v>11142005.538097</v>
      </c>
    </row>
    <row r="2536" spans="1:6">
      <c r="A2536">
        <v>2035</v>
      </c>
      <c r="B2536" t="s">
        <v>1046</v>
      </c>
      <c r="C2536" t="s">
        <v>1013</v>
      </c>
      <c r="D2536" t="s">
        <v>1017</v>
      </c>
      <c r="E2536" t="s">
        <v>1014</v>
      </c>
      <c r="F2536" s="86">
        <v>11158000.394492401</v>
      </c>
    </row>
    <row r="2537" spans="1:6">
      <c r="A2537">
        <v>2036</v>
      </c>
      <c r="B2537" t="s">
        <v>1046</v>
      </c>
      <c r="C2537" t="s">
        <v>1013</v>
      </c>
      <c r="D2537" t="s">
        <v>1017</v>
      </c>
      <c r="E2537" t="s">
        <v>1014</v>
      </c>
      <c r="F2537" s="86">
        <v>11180989.373736899</v>
      </c>
    </row>
    <row r="2538" spans="1:6">
      <c r="A2538">
        <v>2037</v>
      </c>
      <c r="B2538" t="s">
        <v>1046</v>
      </c>
      <c r="C2538" t="s">
        <v>1013</v>
      </c>
      <c r="D2538" t="s">
        <v>1017</v>
      </c>
      <c r="E2538" t="s">
        <v>1014</v>
      </c>
      <c r="F2538" s="86">
        <v>11208901.699327299</v>
      </c>
    </row>
    <row r="2539" spans="1:6">
      <c r="A2539">
        <v>2038</v>
      </c>
      <c r="B2539" t="s">
        <v>1046</v>
      </c>
      <c r="C2539" t="s">
        <v>1013</v>
      </c>
      <c r="D2539" t="s">
        <v>1017</v>
      </c>
      <c r="E2539" t="s">
        <v>1014</v>
      </c>
      <c r="F2539" s="86">
        <v>11241752.8256674</v>
      </c>
    </row>
    <row r="2540" spans="1:6">
      <c r="A2540">
        <v>2039</v>
      </c>
      <c r="B2540" t="s">
        <v>1046</v>
      </c>
      <c r="C2540" t="s">
        <v>1013</v>
      </c>
      <c r="D2540" t="s">
        <v>1017</v>
      </c>
      <c r="E2540" t="s">
        <v>1014</v>
      </c>
      <c r="F2540" s="86">
        <v>11280570.7634404</v>
      </c>
    </row>
    <row r="2541" spans="1:6">
      <c r="A2541">
        <v>2040</v>
      </c>
      <c r="B2541" t="s">
        <v>1046</v>
      </c>
      <c r="C2541" t="s">
        <v>1013</v>
      </c>
      <c r="D2541" t="s">
        <v>1017</v>
      </c>
      <c r="E2541" t="s">
        <v>1014</v>
      </c>
      <c r="F2541" s="86">
        <v>11319254.4563934</v>
      </c>
    </row>
    <row r="2542" spans="1:6">
      <c r="A2542">
        <v>2041</v>
      </c>
      <c r="B2542" t="s">
        <v>1046</v>
      </c>
      <c r="C2542" t="s">
        <v>1013</v>
      </c>
      <c r="D2542" t="s">
        <v>1017</v>
      </c>
      <c r="E2542" t="s">
        <v>1014</v>
      </c>
      <c r="F2542" s="86">
        <v>11364932.703792499</v>
      </c>
    </row>
    <row r="2543" spans="1:6">
      <c r="A2543">
        <v>2042</v>
      </c>
      <c r="B2543" t="s">
        <v>1046</v>
      </c>
      <c r="C2543" t="s">
        <v>1013</v>
      </c>
      <c r="D2543" t="s">
        <v>1017</v>
      </c>
      <c r="E2543" t="s">
        <v>1014</v>
      </c>
      <c r="F2543" s="86">
        <v>11410616.5236293</v>
      </c>
    </row>
    <row r="2544" spans="1:6">
      <c r="A2544">
        <v>2043</v>
      </c>
      <c r="B2544" t="s">
        <v>1046</v>
      </c>
      <c r="C2544" t="s">
        <v>1013</v>
      </c>
      <c r="D2544" t="s">
        <v>1017</v>
      </c>
      <c r="E2544" t="s">
        <v>1014</v>
      </c>
      <c r="F2544" s="86">
        <v>11463303.932381099</v>
      </c>
    </row>
    <row r="2545" spans="1:6">
      <c r="A2545">
        <v>2044</v>
      </c>
      <c r="B2545" t="s">
        <v>1046</v>
      </c>
      <c r="C2545" t="s">
        <v>1013</v>
      </c>
      <c r="D2545" t="s">
        <v>1017</v>
      </c>
      <c r="E2545" t="s">
        <v>1014</v>
      </c>
      <c r="F2545" s="86">
        <v>11518276.9920214</v>
      </c>
    </row>
    <row r="2546" spans="1:6">
      <c r="A2546">
        <v>2045</v>
      </c>
      <c r="B2546" t="s">
        <v>1046</v>
      </c>
      <c r="C2546" t="s">
        <v>1013</v>
      </c>
      <c r="D2546" t="s">
        <v>1017</v>
      </c>
      <c r="E2546" t="s">
        <v>1014</v>
      </c>
      <c r="F2546" s="86">
        <v>11579532.2959993</v>
      </c>
    </row>
    <row r="2547" spans="1:6">
      <c r="A2547">
        <v>2046</v>
      </c>
      <c r="B2547" t="s">
        <v>1046</v>
      </c>
      <c r="C2547" t="s">
        <v>1013</v>
      </c>
      <c r="D2547" t="s">
        <v>1017</v>
      </c>
      <c r="E2547" t="s">
        <v>1014</v>
      </c>
      <c r="F2547" s="86">
        <v>11641568.093663801</v>
      </c>
    </row>
    <row r="2548" spans="1:6">
      <c r="A2548">
        <v>2047</v>
      </c>
      <c r="B2548" t="s">
        <v>1046</v>
      </c>
      <c r="C2548" t="s">
        <v>1013</v>
      </c>
      <c r="D2548" t="s">
        <v>1017</v>
      </c>
      <c r="E2548" t="s">
        <v>1014</v>
      </c>
      <c r="F2548" s="86">
        <v>11708696.2685358</v>
      </c>
    </row>
    <row r="2549" spans="1:6">
      <c r="A2549">
        <v>2048</v>
      </c>
      <c r="B2549" t="s">
        <v>1046</v>
      </c>
      <c r="C2549" t="s">
        <v>1013</v>
      </c>
      <c r="D2549" t="s">
        <v>1017</v>
      </c>
      <c r="E2549" t="s">
        <v>1014</v>
      </c>
      <c r="F2549" s="86">
        <v>11778536.5673538</v>
      </c>
    </row>
    <row r="2550" spans="1:6">
      <c r="A2550">
        <v>2049</v>
      </c>
      <c r="B2550" t="s">
        <v>1046</v>
      </c>
      <c r="C2550" t="s">
        <v>1013</v>
      </c>
      <c r="D2550" t="s">
        <v>1017</v>
      </c>
      <c r="E2550" t="s">
        <v>1014</v>
      </c>
      <c r="F2550" s="86">
        <v>11850802.590796901</v>
      </c>
    </row>
    <row r="2551" spans="1:6">
      <c r="A2551">
        <v>2050</v>
      </c>
      <c r="B2551" t="s">
        <v>1046</v>
      </c>
      <c r="C2551" t="s">
        <v>1013</v>
      </c>
      <c r="D2551" t="s">
        <v>1017</v>
      </c>
      <c r="E2551" t="s">
        <v>1014</v>
      </c>
      <c r="F2551" s="86">
        <v>11924859.156107699</v>
      </c>
    </row>
    <row r="2552" spans="1:6">
      <c r="A2552">
        <v>2017</v>
      </c>
      <c r="B2552" t="s">
        <v>1047</v>
      </c>
      <c r="C2552" t="s">
        <v>1013</v>
      </c>
      <c r="D2552" t="s">
        <v>1017</v>
      </c>
      <c r="E2552" t="s">
        <v>1014</v>
      </c>
      <c r="F2552" s="86">
        <v>7211948.5021618204</v>
      </c>
    </row>
    <row r="2553" spans="1:6">
      <c r="A2553">
        <v>2018</v>
      </c>
      <c r="B2553" t="s">
        <v>1047</v>
      </c>
      <c r="C2553" t="s">
        <v>1013</v>
      </c>
      <c r="D2553" t="s">
        <v>1017</v>
      </c>
      <c r="E2553" t="s">
        <v>1014</v>
      </c>
      <c r="F2553" s="86">
        <v>7288125.8678275701</v>
      </c>
    </row>
    <row r="2554" spans="1:6">
      <c r="A2554">
        <v>2019</v>
      </c>
      <c r="B2554" t="s">
        <v>1047</v>
      </c>
      <c r="C2554" t="s">
        <v>1013</v>
      </c>
      <c r="D2554" t="s">
        <v>1017</v>
      </c>
      <c r="E2554" t="s">
        <v>1014</v>
      </c>
      <c r="F2554" s="86">
        <v>7339427.4522614097</v>
      </c>
    </row>
    <row r="2555" spans="1:6">
      <c r="A2555">
        <v>2020</v>
      </c>
      <c r="B2555" t="s">
        <v>1047</v>
      </c>
      <c r="C2555" t="s">
        <v>1013</v>
      </c>
      <c r="D2555" t="s">
        <v>1017</v>
      </c>
      <c r="E2555" t="s">
        <v>1014</v>
      </c>
      <c r="F2555" s="86">
        <v>7422371.3239238001</v>
      </c>
    </row>
    <row r="2556" spans="1:6">
      <c r="A2556">
        <v>2021</v>
      </c>
      <c r="B2556" t="s">
        <v>1047</v>
      </c>
      <c r="C2556" t="s">
        <v>1013</v>
      </c>
      <c r="D2556" t="s">
        <v>1017</v>
      </c>
      <c r="E2556" t="s">
        <v>1014</v>
      </c>
      <c r="F2556" s="86">
        <v>7503281.6484796396</v>
      </c>
    </row>
    <row r="2557" spans="1:6">
      <c r="A2557">
        <v>2022</v>
      </c>
      <c r="B2557" t="s">
        <v>1047</v>
      </c>
      <c r="C2557" t="s">
        <v>1013</v>
      </c>
      <c r="D2557" t="s">
        <v>1017</v>
      </c>
      <c r="E2557" t="s">
        <v>1014</v>
      </c>
      <c r="F2557" s="86">
        <v>7580071.8586757202</v>
      </c>
    </row>
    <row r="2558" spans="1:6">
      <c r="A2558">
        <v>2023</v>
      </c>
      <c r="B2558" t="s">
        <v>1047</v>
      </c>
      <c r="C2558" t="s">
        <v>1013</v>
      </c>
      <c r="D2558" t="s">
        <v>1017</v>
      </c>
      <c r="E2558" t="s">
        <v>1014</v>
      </c>
      <c r="F2558" s="86">
        <v>7648747.2333734902</v>
      </c>
    </row>
    <row r="2559" spans="1:6">
      <c r="A2559">
        <v>2024</v>
      </c>
      <c r="B2559" t="s">
        <v>1047</v>
      </c>
      <c r="C2559" t="s">
        <v>1013</v>
      </c>
      <c r="D2559" t="s">
        <v>1017</v>
      </c>
      <c r="E2559" t="s">
        <v>1014</v>
      </c>
      <c r="F2559" s="86">
        <v>7704781.4754868103</v>
      </c>
    </row>
    <row r="2560" spans="1:6">
      <c r="A2560">
        <v>2025</v>
      </c>
      <c r="B2560" t="s">
        <v>1047</v>
      </c>
      <c r="C2560" t="s">
        <v>1013</v>
      </c>
      <c r="D2560" t="s">
        <v>1017</v>
      </c>
      <c r="E2560" t="s">
        <v>1014</v>
      </c>
      <c r="F2560" s="86">
        <v>7742660.0341983996</v>
      </c>
    </row>
    <row r="2561" spans="1:6">
      <c r="A2561">
        <v>2026</v>
      </c>
      <c r="B2561" t="s">
        <v>1047</v>
      </c>
      <c r="C2561" t="s">
        <v>1013</v>
      </c>
      <c r="D2561" t="s">
        <v>1017</v>
      </c>
      <c r="E2561" t="s">
        <v>1014</v>
      </c>
      <c r="F2561" s="86">
        <v>7761645.4827430397</v>
      </c>
    </row>
    <row r="2562" spans="1:6">
      <c r="A2562">
        <v>2027</v>
      </c>
      <c r="B2562" t="s">
        <v>1047</v>
      </c>
      <c r="C2562" t="s">
        <v>1013</v>
      </c>
      <c r="D2562" t="s">
        <v>1017</v>
      </c>
      <c r="E2562" t="s">
        <v>1014</v>
      </c>
      <c r="F2562" s="86">
        <v>7764318.0468811002</v>
      </c>
    </row>
    <row r="2563" spans="1:6">
      <c r="A2563">
        <v>2028</v>
      </c>
      <c r="B2563" t="s">
        <v>1047</v>
      </c>
      <c r="C2563" t="s">
        <v>1013</v>
      </c>
      <c r="D2563" t="s">
        <v>1017</v>
      </c>
      <c r="E2563" t="s">
        <v>1014</v>
      </c>
      <c r="F2563" s="86">
        <v>7757808.3286376996</v>
      </c>
    </row>
    <row r="2564" spans="1:6">
      <c r="A2564">
        <v>2029</v>
      </c>
      <c r="B2564" t="s">
        <v>1047</v>
      </c>
      <c r="C2564" t="s">
        <v>1013</v>
      </c>
      <c r="D2564" t="s">
        <v>1017</v>
      </c>
      <c r="E2564" t="s">
        <v>1014</v>
      </c>
      <c r="F2564" s="86">
        <v>7748420.02628351</v>
      </c>
    </row>
    <row r="2565" spans="1:6">
      <c r="A2565">
        <v>2030</v>
      </c>
      <c r="B2565" t="s">
        <v>1047</v>
      </c>
      <c r="C2565" t="s">
        <v>1013</v>
      </c>
      <c r="D2565" t="s">
        <v>1017</v>
      </c>
      <c r="E2565" t="s">
        <v>1014</v>
      </c>
      <c r="F2565" s="86">
        <v>7739804.7121004099</v>
      </c>
    </row>
    <row r="2566" spans="1:6">
      <c r="A2566">
        <v>2031</v>
      </c>
      <c r="B2566" t="s">
        <v>1047</v>
      </c>
      <c r="C2566" t="s">
        <v>1013</v>
      </c>
      <c r="D2566" t="s">
        <v>1017</v>
      </c>
      <c r="E2566" t="s">
        <v>1014</v>
      </c>
      <c r="F2566" s="86">
        <v>7737455.6761573497</v>
      </c>
    </row>
    <row r="2567" spans="1:6">
      <c r="A2567">
        <v>2032</v>
      </c>
      <c r="B2567" t="s">
        <v>1047</v>
      </c>
      <c r="C2567" t="s">
        <v>1013</v>
      </c>
      <c r="D2567" t="s">
        <v>1017</v>
      </c>
      <c r="E2567" t="s">
        <v>1014</v>
      </c>
      <c r="F2567" s="86">
        <v>7742504.3353924695</v>
      </c>
    </row>
    <row r="2568" spans="1:6">
      <c r="A2568">
        <v>2033</v>
      </c>
      <c r="B2568" t="s">
        <v>1047</v>
      </c>
      <c r="C2568" t="s">
        <v>1013</v>
      </c>
      <c r="D2568" t="s">
        <v>1017</v>
      </c>
      <c r="E2568" t="s">
        <v>1014</v>
      </c>
      <c r="F2568" s="86">
        <v>7755537.4573017303</v>
      </c>
    </row>
    <row r="2569" spans="1:6">
      <c r="A2569">
        <v>2034</v>
      </c>
      <c r="B2569" t="s">
        <v>1047</v>
      </c>
      <c r="C2569" t="s">
        <v>1013</v>
      </c>
      <c r="D2569" t="s">
        <v>1017</v>
      </c>
      <c r="E2569" t="s">
        <v>1014</v>
      </c>
      <c r="F2569" s="86">
        <v>7775833.7706971802</v>
      </c>
    </row>
    <row r="2570" spans="1:6">
      <c r="A2570">
        <v>2035</v>
      </c>
      <c r="B2570" t="s">
        <v>1047</v>
      </c>
      <c r="C2570" t="s">
        <v>1013</v>
      </c>
      <c r="D2570" t="s">
        <v>1017</v>
      </c>
      <c r="E2570" t="s">
        <v>1014</v>
      </c>
      <c r="F2570" s="86">
        <v>7800965.4266533004</v>
      </c>
    </row>
    <row r="2571" spans="1:6">
      <c r="A2571">
        <v>2036</v>
      </c>
      <c r="B2571" t="s">
        <v>1047</v>
      </c>
      <c r="C2571" t="s">
        <v>1013</v>
      </c>
      <c r="D2571" t="s">
        <v>1017</v>
      </c>
      <c r="E2571" t="s">
        <v>1014</v>
      </c>
      <c r="F2571" s="86">
        <v>7830215.2074992703</v>
      </c>
    </row>
    <row r="2572" spans="1:6">
      <c r="A2572">
        <v>2037</v>
      </c>
      <c r="B2572" t="s">
        <v>1047</v>
      </c>
      <c r="C2572" t="s">
        <v>1013</v>
      </c>
      <c r="D2572" t="s">
        <v>1017</v>
      </c>
      <c r="E2572" t="s">
        <v>1014</v>
      </c>
      <c r="F2572" s="86">
        <v>7862769.3629136803</v>
      </c>
    </row>
    <row r="2573" spans="1:6">
      <c r="A2573">
        <v>2038</v>
      </c>
      <c r="B2573" t="s">
        <v>1047</v>
      </c>
      <c r="C2573" t="s">
        <v>1013</v>
      </c>
      <c r="D2573" t="s">
        <v>1017</v>
      </c>
      <c r="E2573" t="s">
        <v>1014</v>
      </c>
      <c r="F2573" s="86">
        <v>7899049.6605582703</v>
      </c>
    </row>
    <row r="2574" spans="1:6">
      <c r="A2574">
        <v>2039</v>
      </c>
      <c r="B2574" t="s">
        <v>1047</v>
      </c>
      <c r="C2574" t="s">
        <v>1013</v>
      </c>
      <c r="D2574" t="s">
        <v>1017</v>
      </c>
      <c r="E2574" t="s">
        <v>1014</v>
      </c>
      <c r="F2574" s="86">
        <v>7939146.3049502801</v>
      </c>
    </row>
    <row r="2575" spans="1:6">
      <c r="A2575">
        <v>2040</v>
      </c>
      <c r="B2575" t="s">
        <v>1047</v>
      </c>
      <c r="C2575" t="s">
        <v>1013</v>
      </c>
      <c r="D2575" t="s">
        <v>1017</v>
      </c>
      <c r="E2575" t="s">
        <v>1014</v>
      </c>
      <c r="F2575" s="86">
        <v>7978505.0949854301</v>
      </c>
    </row>
    <row r="2576" spans="1:6">
      <c r="A2576">
        <v>2041</v>
      </c>
      <c r="B2576" t="s">
        <v>1047</v>
      </c>
      <c r="C2576" t="s">
        <v>1013</v>
      </c>
      <c r="D2576" t="s">
        <v>1017</v>
      </c>
      <c r="E2576" t="s">
        <v>1014</v>
      </c>
      <c r="F2576" s="86">
        <v>8021151.7345132697</v>
      </c>
    </row>
    <row r="2577" spans="1:6">
      <c r="A2577">
        <v>2042</v>
      </c>
      <c r="B2577" t="s">
        <v>1047</v>
      </c>
      <c r="C2577" t="s">
        <v>1013</v>
      </c>
      <c r="D2577" t="s">
        <v>1017</v>
      </c>
      <c r="E2577" t="s">
        <v>1014</v>
      </c>
      <c r="F2577" s="86">
        <v>8067913.0190639896</v>
      </c>
    </row>
    <row r="2578" spans="1:6">
      <c r="A2578">
        <v>2043</v>
      </c>
      <c r="B2578" t="s">
        <v>1047</v>
      </c>
      <c r="C2578" t="s">
        <v>1013</v>
      </c>
      <c r="D2578" t="s">
        <v>1017</v>
      </c>
      <c r="E2578" t="s">
        <v>1014</v>
      </c>
      <c r="F2578" s="86">
        <v>8116203.5286843004</v>
      </c>
    </row>
    <row r="2579" spans="1:6">
      <c r="A2579">
        <v>2044</v>
      </c>
      <c r="B2579" t="s">
        <v>1047</v>
      </c>
      <c r="C2579" t="s">
        <v>1013</v>
      </c>
      <c r="D2579" t="s">
        <v>1017</v>
      </c>
      <c r="E2579" t="s">
        <v>1014</v>
      </c>
      <c r="F2579" s="86">
        <v>8167284.2478449</v>
      </c>
    </row>
    <row r="2580" spans="1:6">
      <c r="A2580">
        <v>2045</v>
      </c>
      <c r="B2580" t="s">
        <v>1047</v>
      </c>
      <c r="C2580" t="s">
        <v>1013</v>
      </c>
      <c r="D2580" t="s">
        <v>1017</v>
      </c>
      <c r="E2580" t="s">
        <v>1014</v>
      </c>
      <c r="F2580" s="86">
        <v>8223332.9060435602</v>
      </c>
    </row>
    <row r="2581" spans="1:6">
      <c r="A2581">
        <v>2046</v>
      </c>
      <c r="B2581" t="s">
        <v>1047</v>
      </c>
      <c r="C2581" t="s">
        <v>1013</v>
      </c>
      <c r="D2581" t="s">
        <v>1017</v>
      </c>
      <c r="E2581" t="s">
        <v>1014</v>
      </c>
      <c r="F2581" s="86">
        <v>8280046.6267335201</v>
      </c>
    </row>
    <row r="2582" spans="1:6">
      <c r="A2582">
        <v>2047</v>
      </c>
      <c r="B2582" t="s">
        <v>1047</v>
      </c>
      <c r="C2582" t="s">
        <v>1013</v>
      </c>
      <c r="D2582" t="s">
        <v>1017</v>
      </c>
      <c r="E2582" t="s">
        <v>1014</v>
      </c>
      <c r="F2582" s="86">
        <v>8339945.4313391997</v>
      </c>
    </row>
    <row r="2583" spans="1:6">
      <c r="A2583">
        <v>2048</v>
      </c>
      <c r="B2583" t="s">
        <v>1047</v>
      </c>
      <c r="C2583" t="s">
        <v>1013</v>
      </c>
      <c r="D2583" t="s">
        <v>1017</v>
      </c>
      <c r="E2583" t="s">
        <v>1014</v>
      </c>
      <c r="F2583" s="86">
        <v>8401351.9976335391</v>
      </c>
    </row>
    <row r="2584" spans="1:6">
      <c r="A2584">
        <v>2049</v>
      </c>
      <c r="B2584" t="s">
        <v>1047</v>
      </c>
      <c r="C2584" t="s">
        <v>1013</v>
      </c>
      <c r="D2584" t="s">
        <v>1017</v>
      </c>
      <c r="E2584" t="s">
        <v>1014</v>
      </c>
      <c r="F2584" s="86">
        <v>8464492.7490884196</v>
      </c>
    </row>
    <row r="2585" spans="1:6">
      <c r="A2585">
        <v>2050</v>
      </c>
      <c r="B2585" t="s">
        <v>1047</v>
      </c>
      <c r="C2585" t="s">
        <v>1013</v>
      </c>
      <c r="D2585" t="s">
        <v>1017</v>
      </c>
      <c r="E2585" t="s">
        <v>1014</v>
      </c>
      <c r="F2585" s="86">
        <v>8529809.5684653204</v>
      </c>
    </row>
    <row r="2586" spans="1:6">
      <c r="A2586">
        <v>2017</v>
      </c>
      <c r="B2586" t="s">
        <v>1048</v>
      </c>
      <c r="C2586" t="s">
        <v>1013</v>
      </c>
      <c r="D2586" t="s">
        <v>1017</v>
      </c>
      <c r="E2586" t="s">
        <v>1014</v>
      </c>
      <c r="F2586" s="86">
        <v>10894216.229509899</v>
      </c>
    </row>
    <row r="2587" spans="1:6">
      <c r="A2587">
        <v>2018</v>
      </c>
      <c r="B2587" t="s">
        <v>1048</v>
      </c>
      <c r="C2587" t="s">
        <v>1013</v>
      </c>
      <c r="D2587" t="s">
        <v>1017</v>
      </c>
      <c r="E2587" t="s">
        <v>1014</v>
      </c>
      <c r="F2587" s="86">
        <v>11027400.592760099</v>
      </c>
    </row>
    <row r="2588" spans="1:6">
      <c r="A2588">
        <v>2019</v>
      </c>
      <c r="B2588" t="s">
        <v>1048</v>
      </c>
      <c r="C2588" t="s">
        <v>1013</v>
      </c>
      <c r="D2588" t="s">
        <v>1017</v>
      </c>
      <c r="E2588" t="s">
        <v>1014</v>
      </c>
      <c r="F2588" s="86">
        <v>11129371.9799481</v>
      </c>
    </row>
    <row r="2589" spans="1:6">
      <c r="A2589">
        <v>2020</v>
      </c>
      <c r="B2589" t="s">
        <v>1048</v>
      </c>
      <c r="C2589" t="s">
        <v>1013</v>
      </c>
      <c r="D2589" t="s">
        <v>1017</v>
      </c>
      <c r="E2589" t="s">
        <v>1014</v>
      </c>
      <c r="F2589" s="86">
        <v>11230970.2865982</v>
      </c>
    </row>
    <row r="2590" spans="1:6">
      <c r="A2590">
        <v>2021</v>
      </c>
      <c r="B2590" t="s">
        <v>1048</v>
      </c>
      <c r="C2590" t="s">
        <v>1013</v>
      </c>
      <c r="D2590" t="s">
        <v>1017</v>
      </c>
      <c r="E2590" t="s">
        <v>1014</v>
      </c>
      <c r="F2590" s="86">
        <v>11325754.751004901</v>
      </c>
    </row>
    <row r="2591" spans="1:6">
      <c r="A2591">
        <v>2022</v>
      </c>
      <c r="B2591" t="s">
        <v>1048</v>
      </c>
      <c r="C2591" t="s">
        <v>1013</v>
      </c>
      <c r="D2591" t="s">
        <v>1017</v>
      </c>
      <c r="E2591" t="s">
        <v>1014</v>
      </c>
      <c r="F2591" s="86">
        <v>11417070.2132277</v>
      </c>
    </row>
    <row r="2592" spans="1:6">
      <c r="A2592">
        <v>2023</v>
      </c>
      <c r="B2592" t="s">
        <v>1048</v>
      </c>
      <c r="C2592" t="s">
        <v>1013</v>
      </c>
      <c r="D2592" t="s">
        <v>1017</v>
      </c>
      <c r="E2592" t="s">
        <v>1014</v>
      </c>
      <c r="F2592" s="86">
        <v>11493404.7928972</v>
      </c>
    </row>
    <row r="2593" spans="1:6">
      <c r="A2593">
        <v>2024</v>
      </c>
      <c r="B2593" t="s">
        <v>1048</v>
      </c>
      <c r="C2593" t="s">
        <v>1013</v>
      </c>
      <c r="D2593" t="s">
        <v>1017</v>
      </c>
      <c r="E2593" t="s">
        <v>1014</v>
      </c>
      <c r="F2593" s="86">
        <v>11551849.1402275</v>
      </c>
    </row>
    <row r="2594" spans="1:6">
      <c r="A2594">
        <v>2025</v>
      </c>
      <c r="B2594" t="s">
        <v>1048</v>
      </c>
      <c r="C2594" t="s">
        <v>1013</v>
      </c>
      <c r="D2594" t="s">
        <v>1017</v>
      </c>
      <c r="E2594" t="s">
        <v>1014</v>
      </c>
      <c r="F2594" s="86">
        <v>11585717.930884</v>
      </c>
    </row>
    <row r="2595" spans="1:6">
      <c r="A2595">
        <v>2026</v>
      </c>
      <c r="B2595" t="s">
        <v>1048</v>
      </c>
      <c r="C2595" t="s">
        <v>1013</v>
      </c>
      <c r="D2595" t="s">
        <v>1017</v>
      </c>
      <c r="E2595" t="s">
        <v>1014</v>
      </c>
      <c r="F2595" s="86">
        <v>11591639.6089576</v>
      </c>
    </row>
    <row r="2596" spans="1:6">
      <c r="A2596">
        <v>2027</v>
      </c>
      <c r="B2596" t="s">
        <v>1048</v>
      </c>
      <c r="C2596" t="s">
        <v>1013</v>
      </c>
      <c r="D2596" t="s">
        <v>1017</v>
      </c>
      <c r="E2596" t="s">
        <v>1014</v>
      </c>
      <c r="F2596" s="86">
        <v>11576045.9348133</v>
      </c>
    </row>
    <row r="2597" spans="1:6">
      <c r="A2597">
        <v>2028</v>
      </c>
      <c r="B2597" t="s">
        <v>1048</v>
      </c>
      <c r="C2597" t="s">
        <v>1013</v>
      </c>
      <c r="D2597" t="s">
        <v>1017</v>
      </c>
      <c r="E2597" t="s">
        <v>1014</v>
      </c>
      <c r="F2597" s="86">
        <v>11546026.590537701</v>
      </c>
    </row>
    <row r="2598" spans="1:6">
      <c r="A2598">
        <v>2029</v>
      </c>
      <c r="B2598" t="s">
        <v>1048</v>
      </c>
      <c r="C2598" t="s">
        <v>1013</v>
      </c>
      <c r="D2598" t="s">
        <v>1017</v>
      </c>
      <c r="E2598" t="s">
        <v>1014</v>
      </c>
      <c r="F2598" s="86">
        <v>11514606.1345204</v>
      </c>
    </row>
    <row r="2599" spans="1:6">
      <c r="A2599">
        <v>2030</v>
      </c>
      <c r="B2599" t="s">
        <v>1048</v>
      </c>
      <c r="C2599" t="s">
        <v>1013</v>
      </c>
      <c r="D2599" t="s">
        <v>1017</v>
      </c>
      <c r="E2599" t="s">
        <v>1014</v>
      </c>
      <c r="F2599" s="86">
        <v>11483413.5361124</v>
      </c>
    </row>
    <row r="2600" spans="1:6">
      <c r="A2600">
        <v>2031</v>
      </c>
      <c r="B2600" t="s">
        <v>1048</v>
      </c>
      <c r="C2600" t="s">
        <v>1013</v>
      </c>
      <c r="D2600" t="s">
        <v>1017</v>
      </c>
      <c r="E2600" t="s">
        <v>1014</v>
      </c>
      <c r="F2600" s="86">
        <v>11460724.199438499</v>
      </c>
    </row>
    <row r="2601" spans="1:6">
      <c r="A2601">
        <v>2032</v>
      </c>
      <c r="B2601" t="s">
        <v>1048</v>
      </c>
      <c r="C2601" t="s">
        <v>1013</v>
      </c>
      <c r="D2601" t="s">
        <v>1017</v>
      </c>
      <c r="E2601" t="s">
        <v>1014</v>
      </c>
      <c r="F2601" s="86">
        <v>11450407.4942556</v>
      </c>
    </row>
    <row r="2602" spans="1:6">
      <c r="A2602">
        <v>2033</v>
      </c>
      <c r="B2602" t="s">
        <v>1048</v>
      </c>
      <c r="C2602" t="s">
        <v>1013</v>
      </c>
      <c r="D2602" t="s">
        <v>1017</v>
      </c>
      <c r="E2602" t="s">
        <v>1014</v>
      </c>
      <c r="F2602" s="86">
        <v>11449725.349463999</v>
      </c>
    </row>
    <row r="2603" spans="1:6">
      <c r="A2603">
        <v>2034</v>
      </c>
      <c r="B2603" t="s">
        <v>1048</v>
      </c>
      <c r="C2603" t="s">
        <v>1013</v>
      </c>
      <c r="D2603" t="s">
        <v>1017</v>
      </c>
      <c r="E2603" t="s">
        <v>1014</v>
      </c>
      <c r="F2603" s="86">
        <v>11458779.737173701</v>
      </c>
    </row>
    <row r="2604" spans="1:6">
      <c r="A2604">
        <v>2035</v>
      </c>
      <c r="B2604" t="s">
        <v>1048</v>
      </c>
      <c r="C2604" t="s">
        <v>1013</v>
      </c>
      <c r="D2604" t="s">
        <v>1017</v>
      </c>
      <c r="E2604" t="s">
        <v>1014</v>
      </c>
      <c r="F2604" s="86">
        <v>11475481.8127209</v>
      </c>
    </row>
    <row r="2605" spans="1:6">
      <c r="A2605">
        <v>2036</v>
      </c>
      <c r="B2605" t="s">
        <v>1048</v>
      </c>
      <c r="C2605" t="s">
        <v>1013</v>
      </c>
      <c r="D2605" t="s">
        <v>1017</v>
      </c>
      <c r="E2605" t="s">
        <v>1014</v>
      </c>
      <c r="F2605" s="86">
        <v>11499394.059916999</v>
      </c>
    </row>
    <row r="2606" spans="1:6">
      <c r="A2606">
        <v>2037</v>
      </c>
      <c r="B2606" t="s">
        <v>1048</v>
      </c>
      <c r="C2606" t="s">
        <v>1013</v>
      </c>
      <c r="D2606" t="s">
        <v>1017</v>
      </c>
      <c r="E2606" t="s">
        <v>1014</v>
      </c>
      <c r="F2606" s="86">
        <v>11528380.8947854</v>
      </c>
    </row>
    <row r="2607" spans="1:6">
      <c r="A2607">
        <v>2038</v>
      </c>
      <c r="B2607" t="s">
        <v>1048</v>
      </c>
      <c r="C2607" t="s">
        <v>1013</v>
      </c>
      <c r="D2607" t="s">
        <v>1017</v>
      </c>
      <c r="E2607" t="s">
        <v>1014</v>
      </c>
      <c r="F2607" s="86">
        <v>11562453.4195129</v>
      </c>
    </row>
    <row r="2608" spans="1:6">
      <c r="A2608">
        <v>2039</v>
      </c>
      <c r="B2608" t="s">
        <v>1048</v>
      </c>
      <c r="C2608" t="s">
        <v>1013</v>
      </c>
      <c r="D2608" t="s">
        <v>1017</v>
      </c>
      <c r="E2608" t="s">
        <v>1014</v>
      </c>
      <c r="F2608" s="86">
        <v>11602669.026837099</v>
      </c>
    </row>
    <row r="2609" spans="1:6">
      <c r="A2609">
        <v>2040</v>
      </c>
      <c r="B2609" t="s">
        <v>1048</v>
      </c>
      <c r="C2609" t="s">
        <v>1013</v>
      </c>
      <c r="D2609" t="s">
        <v>1017</v>
      </c>
      <c r="E2609" t="s">
        <v>1014</v>
      </c>
      <c r="F2609" s="86">
        <v>11642743.191025401</v>
      </c>
    </row>
    <row r="2610" spans="1:6">
      <c r="A2610">
        <v>2041</v>
      </c>
      <c r="B2610" t="s">
        <v>1048</v>
      </c>
      <c r="C2610" t="s">
        <v>1013</v>
      </c>
      <c r="D2610" t="s">
        <v>1017</v>
      </c>
      <c r="E2610" t="s">
        <v>1014</v>
      </c>
      <c r="F2610" s="86">
        <v>11690003.644886799</v>
      </c>
    </row>
    <row r="2611" spans="1:6">
      <c r="A2611">
        <v>2042</v>
      </c>
      <c r="B2611" t="s">
        <v>1048</v>
      </c>
      <c r="C2611" t="s">
        <v>1013</v>
      </c>
      <c r="D2611" t="s">
        <v>1017</v>
      </c>
      <c r="E2611" t="s">
        <v>1014</v>
      </c>
      <c r="F2611" s="86">
        <v>11737260.1757764</v>
      </c>
    </row>
    <row r="2612" spans="1:6">
      <c r="A2612">
        <v>2043</v>
      </c>
      <c r="B2612" t="s">
        <v>1048</v>
      </c>
      <c r="C2612" t="s">
        <v>1013</v>
      </c>
      <c r="D2612" t="s">
        <v>1017</v>
      </c>
      <c r="E2612" t="s">
        <v>1014</v>
      </c>
      <c r="F2612" s="86">
        <v>11791702.509764601</v>
      </c>
    </row>
    <row r="2613" spans="1:6">
      <c r="A2613">
        <v>2044</v>
      </c>
      <c r="B2613" t="s">
        <v>1048</v>
      </c>
      <c r="C2613" t="s">
        <v>1013</v>
      </c>
      <c r="D2613" t="s">
        <v>1017</v>
      </c>
      <c r="E2613" t="s">
        <v>1014</v>
      </c>
      <c r="F2613" s="86">
        <v>11848476.0141131</v>
      </c>
    </row>
    <row r="2614" spans="1:6">
      <c r="A2614">
        <v>2045</v>
      </c>
      <c r="B2614" t="s">
        <v>1048</v>
      </c>
      <c r="C2614" t="s">
        <v>1013</v>
      </c>
      <c r="D2614" t="s">
        <v>1017</v>
      </c>
      <c r="E2614" t="s">
        <v>1014</v>
      </c>
      <c r="F2614" s="86">
        <v>11911689.5824687</v>
      </c>
    </row>
    <row r="2615" spans="1:6">
      <c r="A2615">
        <v>2046</v>
      </c>
      <c r="B2615" t="s">
        <v>1048</v>
      </c>
      <c r="C2615" t="s">
        <v>1013</v>
      </c>
      <c r="D2615" t="s">
        <v>1017</v>
      </c>
      <c r="E2615" t="s">
        <v>1014</v>
      </c>
      <c r="F2615" s="86">
        <v>11975682.8634082</v>
      </c>
    </row>
    <row r="2616" spans="1:6">
      <c r="A2616">
        <v>2047</v>
      </c>
      <c r="B2616" t="s">
        <v>1048</v>
      </c>
      <c r="C2616" t="s">
        <v>1013</v>
      </c>
      <c r="D2616" t="s">
        <v>1017</v>
      </c>
      <c r="E2616" t="s">
        <v>1014</v>
      </c>
      <c r="F2616" s="86">
        <v>12044889.9833939</v>
      </c>
    </row>
    <row r="2617" spans="1:6">
      <c r="A2617">
        <v>2048</v>
      </c>
      <c r="B2617" t="s">
        <v>1048</v>
      </c>
      <c r="C2617" t="s">
        <v>1013</v>
      </c>
      <c r="D2617" t="s">
        <v>1017</v>
      </c>
      <c r="E2617" t="s">
        <v>1014</v>
      </c>
      <c r="F2617" s="86">
        <v>12116862.568897501</v>
      </c>
    </row>
    <row r="2618" spans="1:6">
      <c r="A2618">
        <v>2049</v>
      </c>
      <c r="B2618" t="s">
        <v>1048</v>
      </c>
      <c r="C2618" t="s">
        <v>1013</v>
      </c>
      <c r="D2618" t="s">
        <v>1017</v>
      </c>
      <c r="E2618" t="s">
        <v>1014</v>
      </c>
      <c r="F2618" s="86">
        <v>12191306.545305001</v>
      </c>
    </row>
    <row r="2619" spans="1:6">
      <c r="A2619">
        <v>2050</v>
      </c>
      <c r="B2619" t="s">
        <v>1048</v>
      </c>
      <c r="C2619" t="s">
        <v>1013</v>
      </c>
      <c r="D2619" t="s">
        <v>1017</v>
      </c>
      <c r="E2619" t="s">
        <v>1014</v>
      </c>
      <c r="F2619" s="86">
        <v>12267573.1093571</v>
      </c>
    </row>
    <row r="2620" spans="1:6">
      <c r="A2620">
        <v>2017</v>
      </c>
      <c r="B2620" t="s">
        <v>1049</v>
      </c>
      <c r="C2620" t="s">
        <v>1013</v>
      </c>
      <c r="D2620" t="s">
        <v>1017</v>
      </c>
      <c r="E2620" t="s">
        <v>1014</v>
      </c>
      <c r="F2620" s="86">
        <v>1924532.98123418</v>
      </c>
    </row>
    <row r="2621" spans="1:6">
      <c r="A2621">
        <v>2018</v>
      </c>
      <c r="B2621" t="s">
        <v>1049</v>
      </c>
      <c r="C2621" t="s">
        <v>1013</v>
      </c>
      <c r="D2621" t="s">
        <v>1017</v>
      </c>
      <c r="E2621" t="s">
        <v>1014</v>
      </c>
      <c r="F2621" s="86">
        <v>1952911.1443030799</v>
      </c>
    </row>
    <row r="2622" spans="1:6">
      <c r="A2622">
        <v>2019</v>
      </c>
      <c r="B2622" t="s">
        <v>1049</v>
      </c>
      <c r="C2622" t="s">
        <v>1013</v>
      </c>
      <c r="D2622" t="s">
        <v>1017</v>
      </c>
      <c r="E2622" t="s">
        <v>1014</v>
      </c>
      <c r="F2622" s="86">
        <v>1975884.6064905999</v>
      </c>
    </row>
    <row r="2623" spans="1:6">
      <c r="A2623">
        <v>2020</v>
      </c>
      <c r="B2623" t="s">
        <v>1049</v>
      </c>
      <c r="C2623" t="s">
        <v>1013</v>
      </c>
      <c r="D2623" t="s">
        <v>1017</v>
      </c>
      <c r="E2623" t="s">
        <v>1014</v>
      </c>
      <c r="F2623" s="86">
        <v>2009469.6482235601</v>
      </c>
    </row>
    <row r="2624" spans="1:6">
      <c r="A2624">
        <v>2021</v>
      </c>
      <c r="B2624" t="s">
        <v>1049</v>
      </c>
      <c r="C2624" t="s">
        <v>1013</v>
      </c>
      <c r="D2624" t="s">
        <v>1017</v>
      </c>
      <c r="E2624" t="s">
        <v>1014</v>
      </c>
      <c r="F2624" s="86">
        <v>2042347.33047877</v>
      </c>
    </row>
    <row r="2625" spans="1:6">
      <c r="A2625">
        <v>2022</v>
      </c>
      <c r="B2625" t="s">
        <v>1049</v>
      </c>
      <c r="C2625" t="s">
        <v>1013</v>
      </c>
      <c r="D2625" t="s">
        <v>1017</v>
      </c>
      <c r="E2625" t="s">
        <v>1014</v>
      </c>
      <c r="F2625" s="86">
        <v>2073447.9487386099</v>
      </c>
    </row>
    <row r="2626" spans="1:6">
      <c r="A2626">
        <v>2023</v>
      </c>
      <c r="B2626" t="s">
        <v>1049</v>
      </c>
      <c r="C2626" t="s">
        <v>1013</v>
      </c>
      <c r="D2626" t="s">
        <v>1017</v>
      </c>
      <c r="E2626" t="s">
        <v>1014</v>
      </c>
      <c r="F2626" s="86">
        <v>2101862.2918894198</v>
      </c>
    </row>
    <row r="2627" spans="1:6">
      <c r="A2627">
        <v>2024</v>
      </c>
      <c r="B2627" t="s">
        <v>1049</v>
      </c>
      <c r="C2627" t="s">
        <v>1013</v>
      </c>
      <c r="D2627" t="s">
        <v>1017</v>
      </c>
      <c r="E2627" t="s">
        <v>1014</v>
      </c>
      <c r="F2627" s="86">
        <v>2126005.35311495</v>
      </c>
    </row>
    <row r="2628" spans="1:6">
      <c r="A2628">
        <v>2025</v>
      </c>
      <c r="B2628" t="s">
        <v>1049</v>
      </c>
      <c r="C2628" t="s">
        <v>1013</v>
      </c>
      <c r="D2628" t="s">
        <v>1017</v>
      </c>
      <c r="E2628" t="s">
        <v>1014</v>
      </c>
      <c r="F2628" s="86">
        <v>2144419.9900492001</v>
      </c>
    </row>
    <row r="2629" spans="1:6">
      <c r="A2629">
        <v>2026</v>
      </c>
      <c r="B2629" t="s">
        <v>1049</v>
      </c>
      <c r="C2629" t="s">
        <v>1013</v>
      </c>
      <c r="D2629" t="s">
        <v>1017</v>
      </c>
      <c r="E2629" t="s">
        <v>1014</v>
      </c>
      <c r="F2629" s="86">
        <v>2156651.7862634901</v>
      </c>
    </row>
    <row r="2630" spans="1:6">
      <c r="A2630">
        <v>2027</v>
      </c>
      <c r="B2630" t="s">
        <v>1049</v>
      </c>
      <c r="C2630" t="s">
        <v>1013</v>
      </c>
      <c r="D2630" t="s">
        <v>1017</v>
      </c>
      <c r="E2630" t="s">
        <v>1014</v>
      </c>
      <c r="F2630" s="86">
        <v>2164277.6629279102</v>
      </c>
    </row>
    <row r="2631" spans="1:6">
      <c r="A2631">
        <v>2028</v>
      </c>
      <c r="B2631" t="s">
        <v>1049</v>
      </c>
      <c r="C2631" t="s">
        <v>1013</v>
      </c>
      <c r="D2631" t="s">
        <v>1017</v>
      </c>
      <c r="E2631" t="s">
        <v>1014</v>
      </c>
      <c r="F2631" s="86">
        <v>2168523.85877317</v>
      </c>
    </row>
    <row r="2632" spans="1:6">
      <c r="A2632">
        <v>2029</v>
      </c>
      <c r="B2632" t="s">
        <v>1049</v>
      </c>
      <c r="C2632" t="s">
        <v>1013</v>
      </c>
      <c r="D2632" t="s">
        <v>1017</v>
      </c>
      <c r="E2632" t="s">
        <v>1014</v>
      </c>
      <c r="F2632" s="86">
        <v>2171360.08692287</v>
      </c>
    </row>
    <row r="2633" spans="1:6">
      <c r="A2633">
        <v>2030</v>
      </c>
      <c r="B2633" t="s">
        <v>1049</v>
      </c>
      <c r="C2633" t="s">
        <v>1013</v>
      </c>
      <c r="D2633" t="s">
        <v>1017</v>
      </c>
      <c r="E2633" t="s">
        <v>1014</v>
      </c>
      <c r="F2633" s="86">
        <v>2174317.6288107499</v>
      </c>
    </row>
    <row r="2634" spans="1:6">
      <c r="A2634">
        <v>2031</v>
      </c>
      <c r="B2634" t="s">
        <v>1049</v>
      </c>
      <c r="C2634" t="s">
        <v>1013</v>
      </c>
      <c r="D2634" t="s">
        <v>1017</v>
      </c>
      <c r="E2634" t="s">
        <v>1014</v>
      </c>
      <c r="F2634" s="86">
        <v>2179145.6836383902</v>
      </c>
    </row>
    <row r="2635" spans="1:6">
      <c r="A2635">
        <v>2032</v>
      </c>
      <c r="B2635" t="s">
        <v>1049</v>
      </c>
      <c r="C2635" t="s">
        <v>1013</v>
      </c>
      <c r="D2635" t="s">
        <v>1017</v>
      </c>
      <c r="E2635" t="s">
        <v>1014</v>
      </c>
      <c r="F2635" s="86">
        <v>2186025.6655083098</v>
      </c>
    </row>
    <row r="2636" spans="1:6">
      <c r="A2636">
        <v>2033</v>
      </c>
      <c r="B2636" t="s">
        <v>1049</v>
      </c>
      <c r="C2636" t="s">
        <v>1013</v>
      </c>
      <c r="D2636" t="s">
        <v>1017</v>
      </c>
      <c r="E2636" t="s">
        <v>1014</v>
      </c>
      <c r="F2636" s="86">
        <v>2194937.46545598</v>
      </c>
    </row>
    <row r="2637" spans="1:6">
      <c r="A2637">
        <v>2034</v>
      </c>
      <c r="B2637" t="s">
        <v>1049</v>
      </c>
      <c r="C2637" t="s">
        <v>1013</v>
      </c>
      <c r="D2637" t="s">
        <v>1017</v>
      </c>
      <c r="E2637" t="s">
        <v>1014</v>
      </c>
      <c r="F2637" s="86">
        <v>2206092.0143166198</v>
      </c>
    </row>
    <row r="2638" spans="1:6">
      <c r="A2638">
        <v>2035</v>
      </c>
      <c r="B2638" t="s">
        <v>1049</v>
      </c>
      <c r="C2638" t="s">
        <v>1013</v>
      </c>
      <c r="D2638" t="s">
        <v>1017</v>
      </c>
      <c r="E2638" t="s">
        <v>1014</v>
      </c>
      <c r="F2638" s="86">
        <v>2218660.6159168398</v>
      </c>
    </row>
    <row r="2639" spans="1:6">
      <c r="A2639">
        <v>2036</v>
      </c>
      <c r="B2639" t="s">
        <v>1049</v>
      </c>
      <c r="C2639" t="s">
        <v>1013</v>
      </c>
      <c r="D2639" t="s">
        <v>1017</v>
      </c>
      <c r="E2639" t="s">
        <v>1014</v>
      </c>
      <c r="F2639" s="86">
        <v>2232442.9488504999</v>
      </c>
    </row>
    <row r="2640" spans="1:6">
      <c r="A2640">
        <v>2037</v>
      </c>
      <c r="B2640" t="s">
        <v>1049</v>
      </c>
      <c r="C2640" t="s">
        <v>1013</v>
      </c>
      <c r="D2640" t="s">
        <v>1017</v>
      </c>
      <c r="E2640" t="s">
        <v>1014</v>
      </c>
      <c r="F2640" s="86">
        <v>2247308.1702127298</v>
      </c>
    </row>
    <row r="2641" spans="1:6">
      <c r="A2641">
        <v>2038</v>
      </c>
      <c r="B2641" t="s">
        <v>1049</v>
      </c>
      <c r="C2641" t="s">
        <v>1013</v>
      </c>
      <c r="D2641" t="s">
        <v>1017</v>
      </c>
      <c r="E2641" t="s">
        <v>1014</v>
      </c>
      <c r="F2641" s="86">
        <v>2263128.01051798</v>
      </c>
    </row>
    <row r="2642" spans="1:6">
      <c r="A2642">
        <v>2039</v>
      </c>
      <c r="B2642" t="s">
        <v>1049</v>
      </c>
      <c r="C2642" t="s">
        <v>1013</v>
      </c>
      <c r="D2642" t="s">
        <v>1017</v>
      </c>
      <c r="E2642" t="s">
        <v>1014</v>
      </c>
      <c r="F2642" s="86">
        <v>2279532.1554114199</v>
      </c>
    </row>
    <row r="2643" spans="1:6">
      <c r="A2643">
        <v>2040</v>
      </c>
      <c r="B2643" t="s">
        <v>1049</v>
      </c>
      <c r="C2643" t="s">
        <v>1013</v>
      </c>
      <c r="D2643" t="s">
        <v>1017</v>
      </c>
      <c r="E2643" t="s">
        <v>1014</v>
      </c>
      <c r="F2643" s="86">
        <v>2296212.87865551</v>
      </c>
    </row>
    <row r="2644" spans="1:6">
      <c r="A2644">
        <v>2041</v>
      </c>
      <c r="B2644" t="s">
        <v>1049</v>
      </c>
      <c r="C2644" t="s">
        <v>1013</v>
      </c>
      <c r="D2644" t="s">
        <v>1017</v>
      </c>
      <c r="E2644" t="s">
        <v>1014</v>
      </c>
      <c r="F2644" s="86">
        <v>2313712.9442458898</v>
      </c>
    </row>
    <row r="2645" spans="1:6">
      <c r="A2645">
        <v>2042</v>
      </c>
      <c r="B2645" t="s">
        <v>1049</v>
      </c>
      <c r="C2645" t="s">
        <v>1013</v>
      </c>
      <c r="D2645" t="s">
        <v>1017</v>
      </c>
      <c r="E2645" t="s">
        <v>1014</v>
      </c>
      <c r="F2645" s="86">
        <v>2332154.2806976601</v>
      </c>
    </row>
    <row r="2646" spans="1:6">
      <c r="A2646">
        <v>2043</v>
      </c>
      <c r="B2646" t="s">
        <v>1049</v>
      </c>
      <c r="C2646" t="s">
        <v>1013</v>
      </c>
      <c r="D2646" t="s">
        <v>1017</v>
      </c>
      <c r="E2646" t="s">
        <v>1014</v>
      </c>
      <c r="F2646" s="86">
        <v>2350854.81093999</v>
      </c>
    </row>
    <row r="2647" spans="1:6">
      <c r="A2647">
        <v>2044</v>
      </c>
      <c r="B2647" t="s">
        <v>1049</v>
      </c>
      <c r="C2647" t="s">
        <v>1013</v>
      </c>
      <c r="D2647" t="s">
        <v>1017</v>
      </c>
      <c r="E2647" t="s">
        <v>1014</v>
      </c>
      <c r="F2647" s="86">
        <v>2370582.0637384001</v>
      </c>
    </row>
    <row r="2648" spans="1:6">
      <c r="A2648">
        <v>2045</v>
      </c>
      <c r="B2648" t="s">
        <v>1049</v>
      </c>
      <c r="C2648" t="s">
        <v>1013</v>
      </c>
      <c r="D2648" t="s">
        <v>1017</v>
      </c>
      <c r="E2648" t="s">
        <v>1014</v>
      </c>
      <c r="F2648" s="86">
        <v>2391223.0761330999</v>
      </c>
    </row>
    <row r="2649" spans="1:6">
      <c r="A2649">
        <v>2046</v>
      </c>
      <c r="B2649" t="s">
        <v>1049</v>
      </c>
      <c r="C2649" t="s">
        <v>1013</v>
      </c>
      <c r="D2649" t="s">
        <v>1017</v>
      </c>
      <c r="E2649" t="s">
        <v>1014</v>
      </c>
      <c r="F2649" s="86">
        <v>2412381.2400999898</v>
      </c>
    </row>
    <row r="2650" spans="1:6">
      <c r="A2650">
        <v>2047</v>
      </c>
      <c r="B2650" t="s">
        <v>1049</v>
      </c>
      <c r="C2650" t="s">
        <v>1013</v>
      </c>
      <c r="D2650" t="s">
        <v>1017</v>
      </c>
      <c r="E2650" t="s">
        <v>1014</v>
      </c>
      <c r="F2650" s="86">
        <v>2434281.4490461801</v>
      </c>
    </row>
    <row r="2651" spans="1:6">
      <c r="A2651">
        <v>2048</v>
      </c>
      <c r="B2651" t="s">
        <v>1049</v>
      </c>
      <c r="C2651" t="s">
        <v>1013</v>
      </c>
      <c r="D2651" t="s">
        <v>1017</v>
      </c>
      <c r="E2651" t="s">
        <v>1014</v>
      </c>
      <c r="F2651" s="86">
        <v>2456525.2398700202</v>
      </c>
    </row>
    <row r="2652" spans="1:6">
      <c r="A2652">
        <v>2049</v>
      </c>
      <c r="B2652" t="s">
        <v>1049</v>
      </c>
      <c r="C2652" t="s">
        <v>1013</v>
      </c>
      <c r="D2652" t="s">
        <v>1017</v>
      </c>
      <c r="E2652" t="s">
        <v>1014</v>
      </c>
      <c r="F2652" s="86">
        <v>2479092.0023256699</v>
      </c>
    </row>
    <row r="2653" spans="1:6">
      <c r="A2653">
        <v>2050</v>
      </c>
      <c r="B2653" t="s">
        <v>1049</v>
      </c>
      <c r="C2653" t="s">
        <v>1013</v>
      </c>
      <c r="D2653" t="s">
        <v>1017</v>
      </c>
      <c r="E2653" t="s">
        <v>1014</v>
      </c>
      <c r="F2653" s="86">
        <v>2502324.6612575301</v>
      </c>
    </row>
    <row r="2654" spans="1:6">
      <c r="A2654">
        <v>2017</v>
      </c>
      <c r="B2654" t="s">
        <v>1050</v>
      </c>
      <c r="C2654" t="s">
        <v>1013</v>
      </c>
      <c r="D2654" t="s">
        <v>1017</v>
      </c>
      <c r="E2654" t="s">
        <v>1014</v>
      </c>
      <c r="F2654" s="86">
        <v>3703566.7960891998</v>
      </c>
    </row>
    <row r="2655" spans="1:6">
      <c r="A2655">
        <v>2018</v>
      </c>
      <c r="B2655" t="s">
        <v>1050</v>
      </c>
      <c r="C2655" t="s">
        <v>1013</v>
      </c>
      <c r="D2655" t="s">
        <v>1017</v>
      </c>
      <c r="E2655" t="s">
        <v>1014</v>
      </c>
      <c r="F2655" s="86">
        <v>3748843.7738084099</v>
      </c>
    </row>
    <row r="2656" spans="1:6">
      <c r="A2656">
        <v>2019</v>
      </c>
      <c r="B2656" t="s">
        <v>1050</v>
      </c>
      <c r="C2656" t="s">
        <v>1013</v>
      </c>
      <c r="D2656" t="s">
        <v>1017</v>
      </c>
      <c r="E2656" t="s">
        <v>1014</v>
      </c>
      <c r="F2656" s="86">
        <v>3783509.67686969</v>
      </c>
    </row>
    <row r="2657" spans="1:6">
      <c r="A2657">
        <v>2020</v>
      </c>
      <c r="B2657" t="s">
        <v>1050</v>
      </c>
      <c r="C2657" t="s">
        <v>1013</v>
      </c>
      <c r="D2657" t="s">
        <v>1017</v>
      </c>
      <c r="E2657" t="s">
        <v>1014</v>
      </c>
      <c r="F2657" s="86">
        <v>3818048.7485313001</v>
      </c>
    </row>
    <row r="2658" spans="1:6">
      <c r="A2658">
        <v>2021</v>
      </c>
      <c r="B2658" t="s">
        <v>1050</v>
      </c>
      <c r="C2658" t="s">
        <v>1013</v>
      </c>
      <c r="D2658" t="s">
        <v>1017</v>
      </c>
      <c r="E2658" t="s">
        <v>1014</v>
      </c>
      <c r="F2658" s="86">
        <v>3850271.4057437498</v>
      </c>
    </row>
    <row r="2659" spans="1:6">
      <c r="A2659">
        <v>2022</v>
      </c>
      <c r="B2659" t="s">
        <v>1050</v>
      </c>
      <c r="C2659" t="s">
        <v>1013</v>
      </c>
      <c r="D2659" t="s">
        <v>1017</v>
      </c>
      <c r="E2659" t="s">
        <v>1014</v>
      </c>
      <c r="F2659" s="86">
        <v>3881314.7508300799</v>
      </c>
    </row>
    <row r="2660" spans="1:6">
      <c r="A2660">
        <v>2023</v>
      </c>
      <c r="B2660" t="s">
        <v>1050</v>
      </c>
      <c r="C2660" t="s">
        <v>1013</v>
      </c>
      <c r="D2660" t="s">
        <v>1017</v>
      </c>
      <c r="E2660" t="s">
        <v>1014</v>
      </c>
      <c r="F2660" s="86">
        <v>3907265.2376481998</v>
      </c>
    </row>
    <row r="2661" spans="1:6">
      <c r="A2661">
        <v>2024</v>
      </c>
      <c r="B2661" t="s">
        <v>1050</v>
      </c>
      <c r="C2661" t="s">
        <v>1013</v>
      </c>
      <c r="D2661" t="s">
        <v>1017</v>
      </c>
      <c r="E2661" t="s">
        <v>1014</v>
      </c>
      <c r="F2661" s="86">
        <v>3927133.8119110502</v>
      </c>
    </row>
    <row r="2662" spans="1:6">
      <c r="A2662">
        <v>2025</v>
      </c>
      <c r="B2662" t="s">
        <v>1050</v>
      </c>
      <c r="C2662" t="s">
        <v>1013</v>
      </c>
      <c r="D2662" t="s">
        <v>1017</v>
      </c>
      <c r="E2662" t="s">
        <v>1014</v>
      </c>
      <c r="F2662" s="86">
        <v>3938647.74975261</v>
      </c>
    </row>
    <row r="2663" spans="1:6">
      <c r="A2663">
        <v>2026</v>
      </c>
      <c r="B2663" t="s">
        <v>1050</v>
      </c>
      <c r="C2663" t="s">
        <v>1013</v>
      </c>
      <c r="D2663" t="s">
        <v>1017</v>
      </c>
      <c r="E2663" t="s">
        <v>1014</v>
      </c>
      <c r="F2663" s="86">
        <v>3940660.8666054602</v>
      </c>
    </row>
    <row r="2664" spans="1:6">
      <c r="A2664">
        <v>2027</v>
      </c>
      <c r="B2664" t="s">
        <v>1050</v>
      </c>
      <c r="C2664" t="s">
        <v>1013</v>
      </c>
      <c r="D2664" t="s">
        <v>1017</v>
      </c>
      <c r="E2664" t="s">
        <v>1014</v>
      </c>
      <c r="F2664" s="86">
        <v>3935359.6854490498</v>
      </c>
    </row>
    <row r="2665" spans="1:6">
      <c r="A2665">
        <v>2028</v>
      </c>
      <c r="B2665" t="s">
        <v>1050</v>
      </c>
      <c r="C2665" t="s">
        <v>1013</v>
      </c>
      <c r="D2665" t="s">
        <v>1017</v>
      </c>
      <c r="E2665" t="s">
        <v>1014</v>
      </c>
      <c r="F2665" s="86">
        <v>3925154.3944618599</v>
      </c>
    </row>
    <row r="2666" spans="1:6">
      <c r="A2666">
        <v>2029</v>
      </c>
      <c r="B2666" t="s">
        <v>1050</v>
      </c>
      <c r="C2666" t="s">
        <v>1013</v>
      </c>
      <c r="D2666" t="s">
        <v>1017</v>
      </c>
      <c r="E2666" t="s">
        <v>1014</v>
      </c>
      <c r="F2666" s="86">
        <v>3914472.7855078802</v>
      </c>
    </row>
    <row r="2667" spans="1:6">
      <c r="A2667">
        <v>2030</v>
      </c>
      <c r="B2667" t="s">
        <v>1050</v>
      </c>
      <c r="C2667" t="s">
        <v>1013</v>
      </c>
      <c r="D2667" t="s">
        <v>1017</v>
      </c>
      <c r="E2667" t="s">
        <v>1014</v>
      </c>
      <c r="F2667" s="86">
        <v>3903868.6383793601</v>
      </c>
    </row>
    <row r="2668" spans="1:6">
      <c r="A2668">
        <v>2031</v>
      </c>
      <c r="B2668" t="s">
        <v>1050</v>
      </c>
      <c r="C2668" t="s">
        <v>1013</v>
      </c>
      <c r="D2668" t="s">
        <v>1017</v>
      </c>
      <c r="E2668" t="s">
        <v>1014</v>
      </c>
      <c r="F2668" s="86">
        <v>3896155.2359500201</v>
      </c>
    </row>
    <row r="2669" spans="1:6">
      <c r="A2669">
        <v>2032</v>
      </c>
      <c r="B2669" t="s">
        <v>1050</v>
      </c>
      <c r="C2669" t="s">
        <v>1013</v>
      </c>
      <c r="D2669" t="s">
        <v>1017</v>
      </c>
      <c r="E2669" t="s">
        <v>1014</v>
      </c>
      <c r="F2669" s="86">
        <v>3892647.9981684801</v>
      </c>
    </row>
    <row r="2670" spans="1:6">
      <c r="A2670">
        <v>2033</v>
      </c>
      <c r="B2670" t="s">
        <v>1050</v>
      </c>
      <c r="C2670" t="s">
        <v>1013</v>
      </c>
      <c r="D2670" t="s">
        <v>1017</v>
      </c>
      <c r="E2670" t="s">
        <v>1014</v>
      </c>
      <c r="F2670" s="86">
        <v>3892416.0981632699</v>
      </c>
    </row>
    <row r="2671" spans="1:6">
      <c r="A2671">
        <v>2034</v>
      </c>
      <c r="B2671" t="s">
        <v>1050</v>
      </c>
      <c r="C2671" t="s">
        <v>1013</v>
      </c>
      <c r="D2671" t="s">
        <v>1017</v>
      </c>
      <c r="E2671" t="s">
        <v>1014</v>
      </c>
      <c r="F2671" s="86">
        <v>3895494.20208319</v>
      </c>
    </row>
    <row r="2672" spans="1:6">
      <c r="A2672">
        <v>2035</v>
      </c>
      <c r="B2672" t="s">
        <v>1050</v>
      </c>
      <c r="C2672" t="s">
        <v>1013</v>
      </c>
      <c r="D2672" t="s">
        <v>1017</v>
      </c>
      <c r="E2672" t="s">
        <v>1014</v>
      </c>
      <c r="F2672" s="86">
        <v>3901172.1922312798</v>
      </c>
    </row>
    <row r="2673" spans="1:6">
      <c r="A2673">
        <v>2036</v>
      </c>
      <c r="B2673" t="s">
        <v>1050</v>
      </c>
      <c r="C2673" t="s">
        <v>1013</v>
      </c>
      <c r="D2673" t="s">
        <v>1017</v>
      </c>
      <c r="E2673" t="s">
        <v>1014</v>
      </c>
      <c r="F2673" s="86">
        <v>3909301.3318471601</v>
      </c>
    </row>
    <row r="2674" spans="1:6">
      <c r="A2674">
        <v>2037</v>
      </c>
      <c r="B2674" t="s">
        <v>1050</v>
      </c>
      <c r="C2674" t="s">
        <v>1013</v>
      </c>
      <c r="D2674" t="s">
        <v>1017</v>
      </c>
      <c r="E2674" t="s">
        <v>1014</v>
      </c>
      <c r="F2674" s="86">
        <v>3919155.6138699199</v>
      </c>
    </row>
    <row r="2675" spans="1:6">
      <c r="A2675">
        <v>2038</v>
      </c>
      <c r="B2675" t="s">
        <v>1050</v>
      </c>
      <c r="C2675" t="s">
        <v>1013</v>
      </c>
      <c r="D2675" t="s">
        <v>1017</v>
      </c>
      <c r="E2675" t="s">
        <v>1014</v>
      </c>
      <c r="F2675" s="86">
        <v>3930738.81256739</v>
      </c>
    </row>
    <row r="2676" spans="1:6">
      <c r="A2676">
        <v>2039</v>
      </c>
      <c r="B2676" t="s">
        <v>1050</v>
      </c>
      <c r="C2676" t="s">
        <v>1013</v>
      </c>
      <c r="D2676" t="s">
        <v>1017</v>
      </c>
      <c r="E2676" t="s">
        <v>1014</v>
      </c>
      <c r="F2676" s="86">
        <v>3944410.39617034</v>
      </c>
    </row>
    <row r="2677" spans="1:6">
      <c r="A2677">
        <v>2040</v>
      </c>
      <c r="B2677" t="s">
        <v>1050</v>
      </c>
      <c r="C2677" t="s">
        <v>1013</v>
      </c>
      <c r="D2677" t="s">
        <v>1017</v>
      </c>
      <c r="E2677" t="s">
        <v>1014</v>
      </c>
      <c r="F2677" s="86">
        <v>3958033.89516669</v>
      </c>
    </row>
    <row r="2678" spans="1:6">
      <c r="A2678">
        <v>2041</v>
      </c>
      <c r="B2678" t="s">
        <v>1050</v>
      </c>
      <c r="C2678" t="s">
        <v>1013</v>
      </c>
      <c r="D2678" t="s">
        <v>1017</v>
      </c>
      <c r="E2678" t="s">
        <v>1014</v>
      </c>
      <c r="F2678" s="86">
        <v>3974100.4247822301</v>
      </c>
    </row>
    <row r="2679" spans="1:6">
      <c r="A2679">
        <v>2042</v>
      </c>
      <c r="B2679" t="s">
        <v>1050</v>
      </c>
      <c r="C2679" t="s">
        <v>1013</v>
      </c>
      <c r="D2679" t="s">
        <v>1017</v>
      </c>
      <c r="E2679" t="s">
        <v>1014</v>
      </c>
      <c r="F2679" s="86">
        <v>3990165.6207553898</v>
      </c>
    </row>
    <row r="2680" spans="1:6">
      <c r="A2680">
        <v>2043</v>
      </c>
      <c r="B2680" t="s">
        <v>1050</v>
      </c>
      <c r="C2680" t="s">
        <v>1013</v>
      </c>
      <c r="D2680" t="s">
        <v>1017</v>
      </c>
      <c r="E2680" t="s">
        <v>1014</v>
      </c>
      <c r="F2680" s="86">
        <v>4008673.6819332</v>
      </c>
    </row>
    <row r="2681" spans="1:6">
      <c r="A2681">
        <v>2044</v>
      </c>
      <c r="B2681" t="s">
        <v>1050</v>
      </c>
      <c r="C2681" t="s">
        <v>1013</v>
      </c>
      <c r="D2681" t="s">
        <v>1017</v>
      </c>
      <c r="E2681" t="s">
        <v>1014</v>
      </c>
      <c r="F2681" s="86">
        <v>4027974.2411632701</v>
      </c>
    </row>
    <row r="2682" spans="1:6">
      <c r="A2682">
        <v>2045</v>
      </c>
      <c r="B2682" t="s">
        <v>1050</v>
      </c>
      <c r="C2682" t="s">
        <v>1013</v>
      </c>
      <c r="D2682" t="s">
        <v>1017</v>
      </c>
      <c r="E2682" t="s">
        <v>1014</v>
      </c>
      <c r="F2682" s="86">
        <v>4049464.1462552799</v>
      </c>
    </row>
    <row r="2683" spans="1:6">
      <c r="A2683">
        <v>2046</v>
      </c>
      <c r="B2683" t="s">
        <v>1050</v>
      </c>
      <c r="C2683" t="s">
        <v>1013</v>
      </c>
      <c r="D2683" t="s">
        <v>1017</v>
      </c>
      <c r="E2683" t="s">
        <v>1014</v>
      </c>
      <c r="F2683" s="86">
        <v>4071219.1202219701</v>
      </c>
    </row>
    <row r="2684" spans="1:6">
      <c r="A2684">
        <v>2047</v>
      </c>
      <c r="B2684" t="s">
        <v>1050</v>
      </c>
      <c r="C2684" t="s">
        <v>1013</v>
      </c>
      <c r="D2684" t="s">
        <v>1017</v>
      </c>
      <c r="E2684" t="s">
        <v>1014</v>
      </c>
      <c r="F2684" s="86">
        <v>4094746.5760969101</v>
      </c>
    </row>
    <row r="2685" spans="1:6">
      <c r="A2685">
        <v>2048</v>
      </c>
      <c r="B2685" t="s">
        <v>1050</v>
      </c>
      <c r="C2685" t="s">
        <v>1013</v>
      </c>
      <c r="D2685" t="s">
        <v>1017</v>
      </c>
      <c r="E2685" t="s">
        <v>1014</v>
      </c>
      <c r="F2685" s="86">
        <v>4119214.1717719501</v>
      </c>
    </row>
    <row r="2686" spans="1:6">
      <c r="A2686">
        <v>2049</v>
      </c>
      <c r="B2686" t="s">
        <v>1050</v>
      </c>
      <c r="C2686" t="s">
        <v>1013</v>
      </c>
      <c r="D2686" t="s">
        <v>1017</v>
      </c>
      <c r="E2686" t="s">
        <v>1014</v>
      </c>
      <c r="F2686" s="86">
        <v>4144521.93447677</v>
      </c>
    </row>
    <row r="2687" spans="1:6">
      <c r="A2687">
        <v>2050</v>
      </c>
      <c r="B2687" t="s">
        <v>1050</v>
      </c>
      <c r="C2687" t="s">
        <v>1013</v>
      </c>
      <c r="D2687" t="s">
        <v>1017</v>
      </c>
      <c r="E2687" t="s">
        <v>1014</v>
      </c>
      <c r="F2687" s="86">
        <v>4170449.2988988101</v>
      </c>
    </row>
    <row r="2688" spans="1:6">
      <c r="A2688">
        <v>2017</v>
      </c>
      <c r="B2688" t="s">
        <v>1051</v>
      </c>
      <c r="C2688" t="s">
        <v>1013</v>
      </c>
      <c r="D2688" t="s">
        <v>1017</v>
      </c>
      <c r="E2688" t="s">
        <v>1014</v>
      </c>
      <c r="F2688" s="86">
        <v>4953908.12207592</v>
      </c>
    </row>
    <row r="2689" spans="1:6">
      <c r="A2689">
        <v>2018</v>
      </c>
      <c r="B2689" t="s">
        <v>1051</v>
      </c>
      <c r="C2689" t="s">
        <v>1013</v>
      </c>
      <c r="D2689" t="s">
        <v>1017</v>
      </c>
      <c r="E2689" t="s">
        <v>1014</v>
      </c>
      <c r="F2689" s="86">
        <v>5026955.87645966</v>
      </c>
    </row>
    <row r="2690" spans="1:6">
      <c r="A2690">
        <v>2019</v>
      </c>
      <c r="B2690" t="s">
        <v>1051</v>
      </c>
      <c r="C2690" t="s">
        <v>1013</v>
      </c>
      <c r="D2690" t="s">
        <v>1017</v>
      </c>
      <c r="E2690" t="s">
        <v>1014</v>
      </c>
      <c r="F2690" s="86">
        <v>5086091.4808024904</v>
      </c>
    </row>
    <row r="2691" spans="1:6">
      <c r="A2691">
        <v>2020</v>
      </c>
      <c r="B2691" t="s">
        <v>1051</v>
      </c>
      <c r="C2691" t="s">
        <v>1013</v>
      </c>
      <c r="D2691" t="s">
        <v>1017</v>
      </c>
      <c r="E2691" t="s">
        <v>1014</v>
      </c>
      <c r="F2691" s="86">
        <v>5172542.1743699703</v>
      </c>
    </row>
    <row r="2692" spans="1:6">
      <c r="A2692">
        <v>2021</v>
      </c>
      <c r="B2692" t="s">
        <v>1051</v>
      </c>
      <c r="C2692" t="s">
        <v>1013</v>
      </c>
      <c r="D2692" t="s">
        <v>1017</v>
      </c>
      <c r="E2692" t="s">
        <v>1014</v>
      </c>
      <c r="F2692" s="86">
        <v>5257172.0657499898</v>
      </c>
    </row>
    <row r="2693" spans="1:6">
      <c r="A2693">
        <v>2022</v>
      </c>
      <c r="B2693" t="s">
        <v>1051</v>
      </c>
      <c r="C2693" t="s">
        <v>1013</v>
      </c>
      <c r="D2693" t="s">
        <v>1017</v>
      </c>
      <c r="E2693" t="s">
        <v>1014</v>
      </c>
      <c r="F2693" s="86">
        <v>5337227.6464551697</v>
      </c>
    </row>
    <row r="2694" spans="1:6">
      <c r="A2694">
        <v>2023</v>
      </c>
      <c r="B2694" t="s">
        <v>1051</v>
      </c>
      <c r="C2694" t="s">
        <v>1013</v>
      </c>
      <c r="D2694" t="s">
        <v>1017</v>
      </c>
      <c r="E2694" t="s">
        <v>1014</v>
      </c>
      <c r="F2694" s="86">
        <v>5410368.5313819498</v>
      </c>
    </row>
    <row r="2695" spans="1:6">
      <c r="A2695">
        <v>2024</v>
      </c>
      <c r="B2695" t="s">
        <v>1051</v>
      </c>
      <c r="C2695" t="s">
        <v>1013</v>
      </c>
      <c r="D2695" t="s">
        <v>1017</v>
      </c>
      <c r="E2695" t="s">
        <v>1014</v>
      </c>
      <c r="F2695" s="86">
        <v>5472514.7810244299</v>
      </c>
    </row>
    <row r="2696" spans="1:6">
      <c r="A2696">
        <v>2025</v>
      </c>
      <c r="B2696" t="s">
        <v>1051</v>
      </c>
      <c r="C2696" t="s">
        <v>1013</v>
      </c>
      <c r="D2696" t="s">
        <v>1017</v>
      </c>
      <c r="E2696" t="s">
        <v>1014</v>
      </c>
      <c r="F2696" s="86">
        <v>5519915.58961704</v>
      </c>
    </row>
    <row r="2697" spans="1:6">
      <c r="A2697">
        <v>2026</v>
      </c>
      <c r="B2697" t="s">
        <v>1051</v>
      </c>
      <c r="C2697" t="s">
        <v>1013</v>
      </c>
      <c r="D2697" t="s">
        <v>1017</v>
      </c>
      <c r="E2697" t="s">
        <v>1014</v>
      </c>
      <c r="F2697" s="86">
        <v>5551401.2514396198</v>
      </c>
    </row>
    <row r="2698" spans="1:6">
      <c r="A2698">
        <v>2027</v>
      </c>
      <c r="B2698" t="s">
        <v>1051</v>
      </c>
      <c r="C2698" t="s">
        <v>1013</v>
      </c>
      <c r="D2698" t="s">
        <v>1017</v>
      </c>
      <c r="E2698" t="s">
        <v>1014</v>
      </c>
      <c r="F2698" s="86">
        <v>5571030.8928716797</v>
      </c>
    </row>
    <row r="2699" spans="1:6">
      <c r="A2699">
        <v>2028</v>
      </c>
      <c r="B2699" t="s">
        <v>1051</v>
      </c>
      <c r="C2699" t="s">
        <v>1013</v>
      </c>
      <c r="D2699" t="s">
        <v>1017</v>
      </c>
      <c r="E2699" t="s">
        <v>1014</v>
      </c>
      <c r="F2699" s="86">
        <v>5581960.9544974798</v>
      </c>
    </row>
    <row r="2700" spans="1:6">
      <c r="A2700">
        <v>2029</v>
      </c>
      <c r="B2700" t="s">
        <v>1051</v>
      </c>
      <c r="C2700" t="s">
        <v>1013</v>
      </c>
      <c r="D2700" t="s">
        <v>1017</v>
      </c>
      <c r="E2700" t="s">
        <v>1014</v>
      </c>
      <c r="F2700" s="86">
        <v>5589261.6418870296</v>
      </c>
    </row>
    <row r="2701" spans="1:6">
      <c r="A2701">
        <v>2030</v>
      </c>
      <c r="B2701" t="s">
        <v>1051</v>
      </c>
      <c r="C2701" t="s">
        <v>1013</v>
      </c>
      <c r="D2701" t="s">
        <v>1017</v>
      </c>
      <c r="E2701" t="s">
        <v>1014</v>
      </c>
      <c r="F2701" s="86">
        <v>5596874.6009387104</v>
      </c>
    </row>
    <row r="2702" spans="1:6">
      <c r="A2702">
        <v>2031</v>
      </c>
      <c r="B2702" t="s">
        <v>1051</v>
      </c>
      <c r="C2702" t="s">
        <v>1013</v>
      </c>
      <c r="D2702" t="s">
        <v>1017</v>
      </c>
      <c r="E2702" t="s">
        <v>1014</v>
      </c>
      <c r="F2702" s="86">
        <v>5609302.41602825</v>
      </c>
    </row>
    <row r="2703" spans="1:6">
      <c r="A2703">
        <v>2032</v>
      </c>
      <c r="B2703" t="s">
        <v>1051</v>
      </c>
      <c r="C2703" t="s">
        <v>1013</v>
      </c>
      <c r="D2703" t="s">
        <v>1017</v>
      </c>
      <c r="E2703" t="s">
        <v>1014</v>
      </c>
      <c r="F2703" s="86">
        <v>5627012.0621592598</v>
      </c>
    </row>
    <row r="2704" spans="1:6">
      <c r="A2704">
        <v>2033</v>
      </c>
      <c r="B2704" t="s">
        <v>1051</v>
      </c>
      <c r="C2704" t="s">
        <v>1013</v>
      </c>
      <c r="D2704" t="s">
        <v>1017</v>
      </c>
      <c r="E2704" t="s">
        <v>1014</v>
      </c>
      <c r="F2704" s="86">
        <v>5649951.7771828799</v>
      </c>
    </row>
    <row r="2705" spans="1:6">
      <c r="A2705">
        <v>2034</v>
      </c>
      <c r="B2705" t="s">
        <v>1051</v>
      </c>
      <c r="C2705" t="s">
        <v>1013</v>
      </c>
      <c r="D2705" t="s">
        <v>1017</v>
      </c>
      <c r="E2705" t="s">
        <v>1014</v>
      </c>
      <c r="F2705" s="86">
        <v>5678664.5146301603</v>
      </c>
    </row>
    <row r="2706" spans="1:6">
      <c r="A2706">
        <v>2035</v>
      </c>
      <c r="B2706" t="s">
        <v>1051</v>
      </c>
      <c r="C2706" t="s">
        <v>1013</v>
      </c>
      <c r="D2706" t="s">
        <v>1017</v>
      </c>
      <c r="E2706" t="s">
        <v>1014</v>
      </c>
      <c r="F2706" s="86">
        <v>5711017.1415571198</v>
      </c>
    </row>
    <row r="2707" spans="1:6">
      <c r="A2707">
        <v>2036</v>
      </c>
      <c r="B2707" t="s">
        <v>1051</v>
      </c>
      <c r="C2707" t="s">
        <v>1013</v>
      </c>
      <c r="D2707" t="s">
        <v>1017</v>
      </c>
      <c r="E2707" t="s">
        <v>1014</v>
      </c>
      <c r="F2707" s="86">
        <v>5746494.0139863901</v>
      </c>
    </row>
    <row r="2708" spans="1:6">
      <c r="A2708">
        <v>2037</v>
      </c>
      <c r="B2708" t="s">
        <v>1051</v>
      </c>
      <c r="C2708" t="s">
        <v>1013</v>
      </c>
      <c r="D2708" t="s">
        <v>1017</v>
      </c>
      <c r="E2708" t="s">
        <v>1014</v>
      </c>
      <c r="F2708" s="86">
        <v>5784758.33138749</v>
      </c>
    </row>
    <row r="2709" spans="1:6">
      <c r="A2709">
        <v>2038</v>
      </c>
      <c r="B2709" t="s">
        <v>1051</v>
      </c>
      <c r="C2709" t="s">
        <v>1013</v>
      </c>
      <c r="D2709" t="s">
        <v>1017</v>
      </c>
      <c r="E2709" t="s">
        <v>1014</v>
      </c>
      <c r="F2709" s="86">
        <v>5825479.9174253996</v>
      </c>
    </row>
    <row r="2710" spans="1:6">
      <c r="A2710">
        <v>2039</v>
      </c>
      <c r="B2710" t="s">
        <v>1051</v>
      </c>
      <c r="C2710" t="s">
        <v>1013</v>
      </c>
      <c r="D2710" t="s">
        <v>1017</v>
      </c>
      <c r="E2710" t="s">
        <v>1014</v>
      </c>
      <c r="F2710" s="86">
        <v>5867705.5521200197</v>
      </c>
    </row>
    <row r="2711" spans="1:6">
      <c r="A2711">
        <v>2040</v>
      </c>
      <c r="B2711" t="s">
        <v>1051</v>
      </c>
      <c r="C2711" t="s">
        <v>1013</v>
      </c>
      <c r="D2711" t="s">
        <v>1017</v>
      </c>
      <c r="E2711" t="s">
        <v>1014</v>
      </c>
      <c r="F2711" s="86">
        <v>5910643.1225159401</v>
      </c>
    </row>
    <row r="2712" spans="1:6">
      <c r="A2712">
        <v>2041</v>
      </c>
      <c r="B2712" t="s">
        <v>1051</v>
      </c>
      <c r="C2712" t="s">
        <v>1013</v>
      </c>
      <c r="D2712" t="s">
        <v>1017</v>
      </c>
      <c r="E2712" t="s">
        <v>1014</v>
      </c>
      <c r="F2712" s="86">
        <v>5955689.74832612</v>
      </c>
    </row>
    <row r="2713" spans="1:6">
      <c r="A2713">
        <v>2042</v>
      </c>
      <c r="B2713" t="s">
        <v>1051</v>
      </c>
      <c r="C2713" t="s">
        <v>1013</v>
      </c>
      <c r="D2713" t="s">
        <v>1017</v>
      </c>
      <c r="E2713" t="s">
        <v>1014</v>
      </c>
      <c r="F2713" s="86">
        <v>6003159.2836997202</v>
      </c>
    </row>
    <row r="2714" spans="1:6">
      <c r="A2714">
        <v>2043</v>
      </c>
      <c r="B2714" t="s">
        <v>1051</v>
      </c>
      <c r="C2714" t="s">
        <v>1013</v>
      </c>
      <c r="D2714" t="s">
        <v>1017</v>
      </c>
      <c r="E2714" t="s">
        <v>1014</v>
      </c>
      <c r="F2714" s="86">
        <v>6051296.0054695802</v>
      </c>
    </row>
    <row r="2715" spans="1:6">
      <c r="A2715">
        <v>2044</v>
      </c>
      <c r="B2715" t="s">
        <v>1051</v>
      </c>
      <c r="C2715" t="s">
        <v>1013</v>
      </c>
      <c r="D2715" t="s">
        <v>1017</v>
      </c>
      <c r="E2715" t="s">
        <v>1014</v>
      </c>
      <c r="F2715" s="86">
        <v>6102075.5965793403</v>
      </c>
    </row>
    <row r="2716" spans="1:6">
      <c r="A2716">
        <v>2045</v>
      </c>
      <c r="B2716" t="s">
        <v>1051</v>
      </c>
      <c r="C2716" t="s">
        <v>1013</v>
      </c>
      <c r="D2716" t="s">
        <v>1017</v>
      </c>
      <c r="E2716" t="s">
        <v>1014</v>
      </c>
      <c r="F2716" s="86">
        <v>6155207.28096563</v>
      </c>
    </row>
    <row r="2717" spans="1:6">
      <c r="A2717">
        <v>2046</v>
      </c>
      <c r="B2717" t="s">
        <v>1051</v>
      </c>
      <c r="C2717" t="s">
        <v>1013</v>
      </c>
      <c r="D2717" t="s">
        <v>1017</v>
      </c>
      <c r="E2717" t="s">
        <v>1014</v>
      </c>
      <c r="F2717" s="86">
        <v>6209670.1565546095</v>
      </c>
    </row>
    <row r="2718" spans="1:6">
      <c r="A2718">
        <v>2047</v>
      </c>
      <c r="B2718" t="s">
        <v>1051</v>
      </c>
      <c r="C2718" t="s">
        <v>1013</v>
      </c>
      <c r="D2718" t="s">
        <v>1017</v>
      </c>
      <c r="E2718" t="s">
        <v>1014</v>
      </c>
      <c r="F2718" s="86">
        <v>6266043.1176997703</v>
      </c>
    </row>
    <row r="2719" spans="1:6">
      <c r="A2719">
        <v>2048</v>
      </c>
      <c r="B2719" t="s">
        <v>1051</v>
      </c>
      <c r="C2719" t="s">
        <v>1013</v>
      </c>
      <c r="D2719" t="s">
        <v>1017</v>
      </c>
      <c r="E2719" t="s">
        <v>1014</v>
      </c>
      <c r="F2719" s="86">
        <v>6323300.4872031398</v>
      </c>
    </row>
    <row r="2720" spans="1:6">
      <c r="A2720">
        <v>2049</v>
      </c>
      <c r="B2720" t="s">
        <v>1051</v>
      </c>
      <c r="C2720" t="s">
        <v>1013</v>
      </c>
      <c r="D2720" t="s">
        <v>1017</v>
      </c>
      <c r="E2720" t="s">
        <v>1014</v>
      </c>
      <c r="F2720" s="86">
        <v>6381389.2125760503</v>
      </c>
    </row>
    <row r="2721" spans="1:6">
      <c r="A2721">
        <v>2050</v>
      </c>
      <c r="B2721" t="s">
        <v>1051</v>
      </c>
      <c r="C2721" t="s">
        <v>1013</v>
      </c>
      <c r="D2721" t="s">
        <v>1017</v>
      </c>
      <c r="E2721" t="s">
        <v>1014</v>
      </c>
      <c r="F2721" s="86">
        <v>6441192.01091839</v>
      </c>
    </row>
    <row r="2722" spans="1:6">
      <c r="A2722">
        <v>2017</v>
      </c>
      <c r="B2722" t="s">
        <v>1052</v>
      </c>
      <c r="C2722" t="s">
        <v>1013</v>
      </c>
      <c r="D2722" t="s">
        <v>1017</v>
      </c>
      <c r="E2722" t="s">
        <v>1014</v>
      </c>
      <c r="F2722" s="86">
        <v>3336373.7348140199</v>
      </c>
    </row>
    <row r="2723" spans="1:6">
      <c r="A2723">
        <v>2018</v>
      </c>
      <c r="B2723" t="s">
        <v>1052</v>
      </c>
      <c r="C2723" t="s">
        <v>1013</v>
      </c>
      <c r="D2723" t="s">
        <v>1017</v>
      </c>
      <c r="E2723" t="s">
        <v>1014</v>
      </c>
      <c r="F2723" s="86">
        <v>3377078.7368994001</v>
      </c>
    </row>
    <row r="2724" spans="1:6">
      <c r="A2724">
        <v>2019</v>
      </c>
      <c r="B2724" t="s">
        <v>1052</v>
      </c>
      <c r="C2724" t="s">
        <v>1013</v>
      </c>
      <c r="D2724" t="s">
        <v>1017</v>
      </c>
      <c r="E2724" t="s">
        <v>1014</v>
      </c>
      <c r="F2724" s="86">
        <v>3404233.74937406</v>
      </c>
    </row>
    <row r="2725" spans="1:6">
      <c r="A2725">
        <v>2020</v>
      </c>
      <c r="B2725" t="s">
        <v>1052</v>
      </c>
      <c r="C2725" t="s">
        <v>1013</v>
      </c>
      <c r="D2725" t="s">
        <v>1017</v>
      </c>
      <c r="E2725" t="s">
        <v>1014</v>
      </c>
      <c r="F2725" s="86">
        <v>3437489.4601584999</v>
      </c>
    </row>
    <row r="2726" spans="1:6">
      <c r="A2726">
        <v>2021</v>
      </c>
      <c r="B2726" t="s">
        <v>1052</v>
      </c>
      <c r="C2726" t="s">
        <v>1013</v>
      </c>
      <c r="D2726" t="s">
        <v>1017</v>
      </c>
      <c r="E2726" t="s">
        <v>1014</v>
      </c>
      <c r="F2726" s="86">
        <v>3468249.9243708299</v>
      </c>
    </row>
    <row r="2727" spans="1:6">
      <c r="A2727">
        <v>2022</v>
      </c>
      <c r="B2727" t="s">
        <v>1052</v>
      </c>
      <c r="C2727" t="s">
        <v>1013</v>
      </c>
      <c r="D2727" t="s">
        <v>1017</v>
      </c>
      <c r="E2727" t="s">
        <v>1014</v>
      </c>
      <c r="F2727" s="86">
        <v>3495408.85528115</v>
      </c>
    </row>
    <row r="2728" spans="1:6">
      <c r="A2728">
        <v>2023</v>
      </c>
      <c r="B2728" t="s">
        <v>1052</v>
      </c>
      <c r="C2728" t="s">
        <v>1013</v>
      </c>
      <c r="D2728" t="s">
        <v>1017</v>
      </c>
      <c r="E2728" t="s">
        <v>1014</v>
      </c>
      <c r="F2728" s="86">
        <v>3517902.7118727402</v>
      </c>
    </row>
    <row r="2729" spans="1:6">
      <c r="A2729">
        <v>2024</v>
      </c>
      <c r="B2729" t="s">
        <v>1052</v>
      </c>
      <c r="C2729" t="s">
        <v>1013</v>
      </c>
      <c r="D2729" t="s">
        <v>1017</v>
      </c>
      <c r="E2729" t="s">
        <v>1014</v>
      </c>
      <c r="F2729" s="86">
        <v>3531469.4659986901</v>
      </c>
    </row>
    <row r="2730" spans="1:6">
      <c r="A2730">
        <v>2025</v>
      </c>
      <c r="B2730" t="s">
        <v>1052</v>
      </c>
      <c r="C2730" t="s">
        <v>1013</v>
      </c>
      <c r="D2730" t="s">
        <v>1017</v>
      </c>
      <c r="E2730" t="s">
        <v>1014</v>
      </c>
      <c r="F2730" s="86">
        <v>3535559.91996771</v>
      </c>
    </row>
    <row r="2731" spans="1:6">
      <c r="A2731">
        <v>2026</v>
      </c>
      <c r="B2731" t="s">
        <v>1052</v>
      </c>
      <c r="C2731" t="s">
        <v>1013</v>
      </c>
      <c r="D2731" t="s">
        <v>1017</v>
      </c>
      <c r="E2731" t="s">
        <v>1014</v>
      </c>
      <c r="F2731" s="86">
        <v>3528581.8758525201</v>
      </c>
    </row>
    <row r="2732" spans="1:6">
      <c r="A2732">
        <v>2027</v>
      </c>
      <c r="B2732" t="s">
        <v>1052</v>
      </c>
      <c r="C2732" t="s">
        <v>1013</v>
      </c>
      <c r="D2732" t="s">
        <v>1017</v>
      </c>
      <c r="E2732" t="s">
        <v>1014</v>
      </c>
      <c r="F2732" s="86">
        <v>3513139.4531944301</v>
      </c>
    </row>
    <row r="2733" spans="1:6">
      <c r="A2733">
        <v>2028</v>
      </c>
      <c r="B2733" t="s">
        <v>1052</v>
      </c>
      <c r="C2733" t="s">
        <v>1013</v>
      </c>
      <c r="D2733" t="s">
        <v>1017</v>
      </c>
      <c r="E2733" t="s">
        <v>1014</v>
      </c>
      <c r="F2733" s="86">
        <v>3492991.94971351</v>
      </c>
    </row>
    <row r="2734" spans="1:6">
      <c r="A2734">
        <v>2029</v>
      </c>
      <c r="B2734" t="s">
        <v>1052</v>
      </c>
      <c r="C2734" t="s">
        <v>1013</v>
      </c>
      <c r="D2734" t="s">
        <v>1017</v>
      </c>
      <c r="E2734" t="s">
        <v>1014</v>
      </c>
      <c r="F2734" s="86">
        <v>3471194.1693349201</v>
      </c>
    </row>
    <row r="2735" spans="1:6">
      <c r="A2735">
        <v>2030</v>
      </c>
      <c r="B2735" t="s">
        <v>1052</v>
      </c>
      <c r="C2735" t="s">
        <v>1013</v>
      </c>
      <c r="D2735" t="s">
        <v>1017</v>
      </c>
      <c r="E2735" t="s">
        <v>1014</v>
      </c>
      <c r="F2735" s="86">
        <v>3450448.0149168801</v>
      </c>
    </row>
    <row r="2736" spans="1:6">
      <c r="A2736">
        <v>2031</v>
      </c>
      <c r="B2736" t="s">
        <v>1052</v>
      </c>
      <c r="C2736" t="s">
        <v>1013</v>
      </c>
      <c r="D2736" t="s">
        <v>1017</v>
      </c>
      <c r="E2736" t="s">
        <v>1014</v>
      </c>
      <c r="F2736" s="86">
        <v>3432838.7305688998</v>
      </c>
    </row>
    <row r="2737" spans="1:6">
      <c r="A2737">
        <v>2032</v>
      </c>
      <c r="B2737" t="s">
        <v>1052</v>
      </c>
      <c r="C2737" t="s">
        <v>1013</v>
      </c>
      <c r="D2737" t="s">
        <v>1017</v>
      </c>
      <c r="E2737" t="s">
        <v>1014</v>
      </c>
      <c r="F2737" s="86">
        <v>3419217.6653748201</v>
      </c>
    </row>
    <row r="2738" spans="1:6">
      <c r="A2738">
        <v>2033</v>
      </c>
      <c r="B2738" t="s">
        <v>1052</v>
      </c>
      <c r="C2738" t="s">
        <v>1013</v>
      </c>
      <c r="D2738" t="s">
        <v>1017</v>
      </c>
      <c r="E2738" t="s">
        <v>1014</v>
      </c>
      <c r="F2738" s="86">
        <v>3409680.5982392002</v>
      </c>
    </row>
    <row r="2739" spans="1:6">
      <c r="A2739">
        <v>2034</v>
      </c>
      <c r="B2739" t="s">
        <v>1052</v>
      </c>
      <c r="C2739" t="s">
        <v>1013</v>
      </c>
      <c r="D2739" t="s">
        <v>1017</v>
      </c>
      <c r="E2739" t="s">
        <v>1014</v>
      </c>
      <c r="F2739" s="86">
        <v>3403593.1150841699</v>
      </c>
    </row>
    <row r="2740" spans="1:6">
      <c r="A2740">
        <v>2035</v>
      </c>
      <c r="B2740" t="s">
        <v>1052</v>
      </c>
      <c r="C2740" t="s">
        <v>1013</v>
      </c>
      <c r="D2740" t="s">
        <v>1017</v>
      </c>
      <c r="E2740" t="s">
        <v>1014</v>
      </c>
      <c r="F2740" s="86">
        <v>3399538.0836475198</v>
      </c>
    </row>
    <row r="2741" spans="1:6">
      <c r="A2741">
        <v>2036</v>
      </c>
      <c r="B2741" t="s">
        <v>1052</v>
      </c>
      <c r="C2741" t="s">
        <v>1013</v>
      </c>
      <c r="D2741" t="s">
        <v>1017</v>
      </c>
      <c r="E2741" t="s">
        <v>1014</v>
      </c>
      <c r="F2741" s="86">
        <v>3397829.8882255</v>
      </c>
    </row>
    <row r="2742" spans="1:6">
      <c r="A2742">
        <v>2037</v>
      </c>
      <c r="B2742" t="s">
        <v>1052</v>
      </c>
      <c r="C2742" t="s">
        <v>1013</v>
      </c>
      <c r="D2742" t="s">
        <v>1017</v>
      </c>
      <c r="E2742" t="s">
        <v>1014</v>
      </c>
      <c r="F2742" s="86">
        <v>3398491.78124465</v>
      </c>
    </row>
    <row r="2743" spans="1:6">
      <c r="A2743">
        <v>2038</v>
      </c>
      <c r="B2743" t="s">
        <v>1052</v>
      </c>
      <c r="C2743" t="s">
        <v>1013</v>
      </c>
      <c r="D2743" t="s">
        <v>1017</v>
      </c>
      <c r="E2743" t="s">
        <v>1014</v>
      </c>
      <c r="F2743" s="86">
        <v>3400189.7727066199</v>
      </c>
    </row>
    <row r="2744" spans="1:6">
      <c r="A2744">
        <v>2039</v>
      </c>
      <c r="B2744" t="s">
        <v>1052</v>
      </c>
      <c r="C2744" t="s">
        <v>1013</v>
      </c>
      <c r="D2744" t="s">
        <v>1017</v>
      </c>
      <c r="E2744" t="s">
        <v>1014</v>
      </c>
      <c r="F2744" s="86">
        <v>3403815.58642706</v>
      </c>
    </row>
    <row r="2745" spans="1:6">
      <c r="A2745">
        <v>2040</v>
      </c>
      <c r="B2745" t="s">
        <v>1052</v>
      </c>
      <c r="C2745" t="s">
        <v>1013</v>
      </c>
      <c r="D2745" t="s">
        <v>1017</v>
      </c>
      <c r="E2745" t="s">
        <v>1014</v>
      </c>
      <c r="F2745" s="86">
        <v>3407922.83438482</v>
      </c>
    </row>
    <row r="2746" spans="1:6">
      <c r="A2746">
        <v>2041</v>
      </c>
      <c r="B2746" t="s">
        <v>1052</v>
      </c>
      <c r="C2746" t="s">
        <v>1013</v>
      </c>
      <c r="D2746" t="s">
        <v>1017</v>
      </c>
      <c r="E2746" t="s">
        <v>1014</v>
      </c>
      <c r="F2746" s="86">
        <v>3413824.1923941299</v>
      </c>
    </row>
    <row r="2747" spans="1:6">
      <c r="A2747">
        <v>2042</v>
      </c>
      <c r="B2747" t="s">
        <v>1052</v>
      </c>
      <c r="C2747" t="s">
        <v>1013</v>
      </c>
      <c r="D2747" t="s">
        <v>1017</v>
      </c>
      <c r="E2747" t="s">
        <v>1014</v>
      </c>
      <c r="F2747" s="86">
        <v>3420802.70214521</v>
      </c>
    </row>
    <row r="2748" spans="1:6">
      <c r="A2748">
        <v>2043</v>
      </c>
      <c r="B2748" t="s">
        <v>1052</v>
      </c>
      <c r="C2748" t="s">
        <v>1013</v>
      </c>
      <c r="D2748" t="s">
        <v>1017</v>
      </c>
      <c r="E2748" t="s">
        <v>1014</v>
      </c>
      <c r="F2748" s="86">
        <v>3428557.43816964</v>
      </c>
    </row>
    <row r="2749" spans="1:6">
      <c r="A2749">
        <v>2044</v>
      </c>
      <c r="B2749" t="s">
        <v>1052</v>
      </c>
      <c r="C2749" t="s">
        <v>1013</v>
      </c>
      <c r="D2749" t="s">
        <v>1017</v>
      </c>
      <c r="E2749" t="s">
        <v>1014</v>
      </c>
      <c r="F2749" s="86">
        <v>3438168.99147454</v>
      </c>
    </row>
    <row r="2750" spans="1:6">
      <c r="A2750">
        <v>2045</v>
      </c>
      <c r="B2750" t="s">
        <v>1052</v>
      </c>
      <c r="C2750" t="s">
        <v>1013</v>
      </c>
      <c r="D2750" t="s">
        <v>1017</v>
      </c>
      <c r="E2750" t="s">
        <v>1014</v>
      </c>
      <c r="F2750" s="86">
        <v>3449074.2633785401</v>
      </c>
    </row>
    <row r="2751" spans="1:6">
      <c r="A2751">
        <v>2046</v>
      </c>
      <c r="B2751" t="s">
        <v>1052</v>
      </c>
      <c r="C2751" t="s">
        <v>1013</v>
      </c>
      <c r="D2751" t="s">
        <v>1017</v>
      </c>
      <c r="E2751" t="s">
        <v>1014</v>
      </c>
      <c r="F2751" s="86">
        <v>3460845.5857389602</v>
      </c>
    </row>
    <row r="2752" spans="1:6">
      <c r="A2752">
        <v>2047</v>
      </c>
      <c r="B2752" t="s">
        <v>1052</v>
      </c>
      <c r="C2752" t="s">
        <v>1013</v>
      </c>
      <c r="D2752" t="s">
        <v>1017</v>
      </c>
      <c r="E2752" t="s">
        <v>1014</v>
      </c>
      <c r="F2752" s="86">
        <v>3474639.2310147001</v>
      </c>
    </row>
    <row r="2753" spans="1:6">
      <c r="A2753">
        <v>2048</v>
      </c>
      <c r="B2753" t="s">
        <v>1052</v>
      </c>
      <c r="C2753" t="s">
        <v>1013</v>
      </c>
      <c r="D2753" t="s">
        <v>1017</v>
      </c>
      <c r="E2753" t="s">
        <v>1014</v>
      </c>
      <c r="F2753" s="86">
        <v>3488635.2444239999</v>
      </c>
    </row>
    <row r="2754" spans="1:6">
      <c r="A2754">
        <v>2049</v>
      </c>
      <c r="B2754" t="s">
        <v>1052</v>
      </c>
      <c r="C2754" t="s">
        <v>1013</v>
      </c>
      <c r="D2754" t="s">
        <v>1017</v>
      </c>
      <c r="E2754" t="s">
        <v>1014</v>
      </c>
      <c r="F2754" s="86">
        <v>3504047.6918170801</v>
      </c>
    </row>
    <row r="2755" spans="1:6">
      <c r="A2755">
        <v>2050</v>
      </c>
      <c r="B2755" t="s">
        <v>1052</v>
      </c>
      <c r="C2755" t="s">
        <v>1013</v>
      </c>
      <c r="D2755" t="s">
        <v>1017</v>
      </c>
      <c r="E2755" t="s">
        <v>1014</v>
      </c>
      <c r="F2755" s="86">
        <v>3520552.9529642002</v>
      </c>
    </row>
    <row r="2756" spans="1:6">
      <c r="A2756">
        <v>2017</v>
      </c>
      <c r="B2756" t="s">
        <v>1053</v>
      </c>
      <c r="C2756" t="s">
        <v>1013</v>
      </c>
      <c r="D2756" t="s">
        <v>1017</v>
      </c>
      <c r="E2756" t="s">
        <v>1014</v>
      </c>
      <c r="F2756" s="86">
        <v>20686586.161142599</v>
      </c>
    </row>
    <row r="2757" spans="1:6">
      <c r="A2757">
        <v>2018</v>
      </c>
      <c r="B2757" t="s">
        <v>1053</v>
      </c>
      <c r="C2757" t="s">
        <v>1013</v>
      </c>
      <c r="D2757" t="s">
        <v>1017</v>
      </c>
      <c r="E2757" t="s">
        <v>1014</v>
      </c>
      <c r="F2757" s="86">
        <v>21008447.490451898</v>
      </c>
    </row>
    <row r="2758" spans="1:6">
      <c r="A2758">
        <v>2019</v>
      </c>
      <c r="B2758" t="s">
        <v>1053</v>
      </c>
      <c r="C2758" t="s">
        <v>1013</v>
      </c>
      <c r="D2758" t="s">
        <v>1017</v>
      </c>
      <c r="E2758" t="s">
        <v>1014</v>
      </c>
      <c r="F2758" s="86">
        <v>21242868.216528598</v>
      </c>
    </row>
    <row r="2759" spans="1:6">
      <c r="A2759">
        <v>2020</v>
      </c>
      <c r="B2759" t="s">
        <v>1053</v>
      </c>
      <c r="C2759" t="s">
        <v>1013</v>
      </c>
      <c r="D2759" t="s">
        <v>1017</v>
      </c>
      <c r="E2759" t="s">
        <v>1014</v>
      </c>
      <c r="F2759" s="86">
        <v>21495191.8537995</v>
      </c>
    </row>
    <row r="2760" spans="1:6">
      <c r="A2760">
        <v>2021</v>
      </c>
      <c r="B2760" t="s">
        <v>1053</v>
      </c>
      <c r="C2760" t="s">
        <v>1013</v>
      </c>
      <c r="D2760" t="s">
        <v>1017</v>
      </c>
      <c r="E2760" t="s">
        <v>1014</v>
      </c>
      <c r="F2760" s="86">
        <v>21730508.5456312</v>
      </c>
    </row>
    <row r="2761" spans="1:6">
      <c r="A2761">
        <v>2022</v>
      </c>
      <c r="B2761" t="s">
        <v>1053</v>
      </c>
      <c r="C2761" t="s">
        <v>1013</v>
      </c>
      <c r="D2761" t="s">
        <v>1017</v>
      </c>
      <c r="E2761" t="s">
        <v>1014</v>
      </c>
      <c r="F2761" s="86">
        <v>21941272.188057799</v>
      </c>
    </row>
    <row r="2762" spans="1:6">
      <c r="A2762">
        <v>2023</v>
      </c>
      <c r="B2762" t="s">
        <v>1053</v>
      </c>
      <c r="C2762" t="s">
        <v>1013</v>
      </c>
      <c r="D2762" t="s">
        <v>1017</v>
      </c>
      <c r="E2762" t="s">
        <v>1014</v>
      </c>
      <c r="F2762" s="86">
        <v>22109404.754293401</v>
      </c>
    </row>
    <row r="2763" spans="1:6">
      <c r="A2763">
        <v>2024</v>
      </c>
      <c r="B2763" t="s">
        <v>1053</v>
      </c>
      <c r="C2763" t="s">
        <v>1013</v>
      </c>
      <c r="D2763" t="s">
        <v>1017</v>
      </c>
      <c r="E2763" t="s">
        <v>1014</v>
      </c>
      <c r="F2763" s="86">
        <v>22218059.518201899</v>
      </c>
    </row>
    <row r="2764" spans="1:6">
      <c r="A2764">
        <v>2025</v>
      </c>
      <c r="B2764" t="s">
        <v>1053</v>
      </c>
      <c r="C2764" t="s">
        <v>1013</v>
      </c>
      <c r="D2764" t="s">
        <v>1017</v>
      </c>
      <c r="E2764" t="s">
        <v>1014</v>
      </c>
      <c r="F2764" s="86">
        <v>22254148.106959801</v>
      </c>
    </row>
    <row r="2765" spans="1:6">
      <c r="A2765">
        <v>2026</v>
      </c>
      <c r="B2765" t="s">
        <v>1053</v>
      </c>
      <c r="C2765" t="s">
        <v>1013</v>
      </c>
      <c r="D2765" t="s">
        <v>1017</v>
      </c>
      <c r="E2765" t="s">
        <v>1014</v>
      </c>
      <c r="F2765" s="86">
        <v>22213985.010118801</v>
      </c>
    </row>
    <row r="2766" spans="1:6">
      <c r="A2766">
        <v>2027</v>
      </c>
      <c r="B2766" t="s">
        <v>1053</v>
      </c>
      <c r="C2766" t="s">
        <v>1013</v>
      </c>
      <c r="D2766" t="s">
        <v>1017</v>
      </c>
      <c r="E2766" t="s">
        <v>1014</v>
      </c>
      <c r="F2766" s="86">
        <v>22111895.335153699</v>
      </c>
    </row>
    <row r="2767" spans="1:6">
      <c r="A2767">
        <v>2028</v>
      </c>
      <c r="B2767" t="s">
        <v>1053</v>
      </c>
      <c r="C2767" t="s">
        <v>1013</v>
      </c>
      <c r="D2767" t="s">
        <v>1017</v>
      </c>
      <c r="E2767" t="s">
        <v>1014</v>
      </c>
      <c r="F2767" s="86">
        <v>21972003.465727899</v>
      </c>
    </row>
    <row r="2768" spans="1:6">
      <c r="A2768">
        <v>2029</v>
      </c>
      <c r="B2768" t="s">
        <v>1053</v>
      </c>
      <c r="C2768" t="s">
        <v>1013</v>
      </c>
      <c r="D2768" t="s">
        <v>1017</v>
      </c>
      <c r="E2768" t="s">
        <v>1014</v>
      </c>
      <c r="F2768" s="86">
        <v>21818927.0155803</v>
      </c>
    </row>
    <row r="2769" spans="1:6">
      <c r="A2769">
        <v>2030</v>
      </c>
      <c r="B2769" t="s">
        <v>1053</v>
      </c>
      <c r="C2769" t="s">
        <v>1013</v>
      </c>
      <c r="D2769" t="s">
        <v>1017</v>
      </c>
      <c r="E2769" t="s">
        <v>1014</v>
      </c>
      <c r="F2769" s="86">
        <v>21668788.1373671</v>
      </c>
    </row>
    <row r="2770" spans="1:6">
      <c r="A2770">
        <v>2031</v>
      </c>
      <c r="B2770" t="s">
        <v>1053</v>
      </c>
      <c r="C2770" t="s">
        <v>1013</v>
      </c>
      <c r="D2770" t="s">
        <v>1017</v>
      </c>
      <c r="E2770" t="s">
        <v>1014</v>
      </c>
      <c r="F2770" s="86">
        <v>21541573.803358801</v>
      </c>
    </row>
    <row r="2771" spans="1:6">
      <c r="A2771">
        <v>2032</v>
      </c>
      <c r="B2771" t="s">
        <v>1053</v>
      </c>
      <c r="C2771" t="s">
        <v>1013</v>
      </c>
      <c r="D2771" t="s">
        <v>1017</v>
      </c>
      <c r="E2771" t="s">
        <v>1014</v>
      </c>
      <c r="F2771" s="86">
        <v>21441271.120965399</v>
      </c>
    </row>
    <row r="2772" spans="1:6">
      <c r="A2772">
        <v>2033</v>
      </c>
      <c r="B2772" t="s">
        <v>1053</v>
      </c>
      <c r="C2772" t="s">
        <v>1013</v>
      </c>
      <c r="D2772" t="s">
        <v>1017</v>
      </c>
      <c r="E2772" t="s">
        <v>1014</v>
      </c>
      <c r="F2772" s="86">
        <v>21367315.648056801</v>
      </c>
    </row>
    <row r="2773" spans="1:6">
      <c r="A2773">
        <v>2034</v>
      </c>
      <c r="B2773" t="s">
        <v>1053</v>
      </c>
      <c r="C2773" t="s">
        <v>1013</v>
      </c>
      <c r="D2773" t="s">
        <v>1017</v>
      </c>
      <c r="E2773" t="s">
        <v>1014</v>
      </c>
      <c r="F2773" s="86">
        <v>21316546.8859598</v>
      </c>
    </row>
    <row r="2774" spans="1:6">
      <c r="A2774">
        <v>2035</v>
      </c>
      <c r="B2774" t="s">
        <v>1053</v>
      </c>
      <c r="C2774" t="s">
        <v>1013</v>
      </c>
      <c r="D2774" t="s">
        <v>1017</v>
      </c>
      <c r="E2774" t="s">
        <v>1014</v>
      </c>
      <c r="F2774" s="86">
        <v>21284953.369566798</v>
      </c>
    </row>
    <row r="2775" spans="1:6">
      <c r="A2775">
        <v>2036</v>
      </c>
      <c r="B2775" t="s">
        <v>1053</v>
      </c>
      <c r="C2775" t="s">
        <v>1013</v>
      </c>
      <c r="D2775" t="s">
        <v>1017</v>
      </c>
      <c r="E2775" t="s">
        <v>1014</v>
      </c>
      <c r="F2775" s="86">
        <v>21269815.2049077</v>
      </c>
    </row>
    <row r="2776" spans="1:6">
      <c r="A2776">
        <v>2037</v>
      </c>
      <c r="B2776" t="s">
        <v>1053</v>
      </c>
      <c r="C2776" t="s">
        <v>1013</v>
      </c>
      <c r="D2776" t="s">
        <v>1017</v>
      </c>
      <c r="E2776" t="s">
        <v>1014</v>
      </c>
      <c r="F2776" s="86">
        <v>21266885.9016729</v>
      </c>
    </row>
    <row r="2777" spans="1:6">
      <c r="A2777">
        <v>2038</v>
      </c>
      <c r="B2777" t="s">
        <v>1053</v>
      </c>
      <c r="C2777" t="s">
        <v>1013</v>
      </c>
      <c r="D2777" t="s">
        <v>1017</v>
      </c>
      <c r="E2777" t="s">
        <v>1014</v>
      </c>
      <c r="F2777" s="86">
        <v>21275450.765303999</v>
      </c>
    </row>
    <row r="2778" spans="1:6">
      <c r="A2778">
        <v>2039</v>
      </c>
      <c r="B2778" t="s">
        <v>1053</v>
      </c>
      <c r="C2778" t="s">
        <v>1013</v>
      </c>
      <c r="D2778" t="s">
        <v>1017</v>
      </c>
      <c r="E2778" t="s">
        <v>1014</v>
      </c>
      <c r="F2778" s="86">
        <v>21291998.459807701</v>
      </c>
    </row>
    <row r="2779" spans="1:6">
      <c r="A2779">
        <v>2040</v>
      </c>
      <c r="B2779" t="s">
        <v>1053</v>
      </c>
      <c r="C2779" t="s">
        <v>1013</v>
      </c>
      <c r="D2779" t="s">
        <v>1017</v>
      </c>
      <c r="E2779" t="s">
        <v>1014</v>
      </c>
      <c r="F2779" s="86">
        <v>21312486.2683134</v>
      </c>
    </row>
    <row r="2780" spans="1:6">
      <c r="A2780">
        <v>2041</v>
      </c>
      <c r="B2780" t="s">
        <v>1053</v>
      </c>
      <c r="C2780" t="s">
        <v>1013</v>
      </c>
      <c r="D2780" t="s">
        <v>1017</v>
      </c>
      <c r="E2780" t="s">
        <v>1014</v>
      </c>
      <c r="F2780" s="86">
        <v>21339776.869215202</v>
      </c>
    </row>
    <row r="2781" spans="1:6">
      <c r="A2781">
        <v>2042</v>
      </c>
      <c r="B2781" t="s">
        <v>1053</v>
      </c>
      <c r="C2781" t="s">
        <v>1013</v>
      </c>
      <c r="D2781" t="s">
        <v>1017</v>
      </c>
      <c r="E2781" t="s">
        <v>1014</v>
      </c>
      <c r="F2781" s="86">
        <v>21376484.9447244</v>
      </c>
    </row>
    <row r="2782" spans="1:6">
      <c r="A2782">
        <v>2043</v>
      </c>
      <c r="B2782" t="s">
        <v>1053</v>
      </c>
      <c r="C2782" t="s">
        <v>1013</v>
      </c>
      <c r="D2782" t="s">
        <v>1017</v>
      </c>
      <c r="E2782" t="s">
        <v>1014</v>
      </c>
      <c r="F2782" s="86">
        <v>21419115.8631845</v>
      </c>
    </row>
    <row r="2783" spans="1:6">
      <c r="A2783">
        <v>2044</v>
      </c>
      <c r="B2783" t="s">
        <v>1053</v>
      </c>
      <c r="C2783" t="s">
        <v>1013</v>
      </c>
      <c r="D2783" t="s">
        <v>1017</v>
      </c>
      <c r="E2783" t="s">
        <v>1014</v>
      </c>
      <c r="F2783" s="86">
        <v>21469955.293554701</v>
      </c>
    </row>
    <row r="2784" spans="1:6">
      <c r="A2784">
        <v>2045</v>
      </c>
      <c r="B2784" t="s">
        <v>1053</v>
      </c>
      <c r="C2784" t="s">
        <v>1013</v>
      </c>
      <c r="D2784" t="s">
        <v>1017</v>
      </c>
      <c r="E2784" t="s">
        <v>1014</v>
      </c>
      <c r="F2784" s="86">
        <v>21528640.730509002</v>
      </c>
    </row>
    <row r="2785" spans="1:6">
      <c r="A2785">
        <v>2046</v>
      </c>
      <c r="B2785" t="s">
        <v>1053</v>
      </c>
      <c r="C2785" t="s">
        <v>1013</v>
      </c>
      <c r="D2785" t="s">
        <v>1017</v>
      </c>
      <c r="E2785" t="s">
        <v>1014</v>
      </c>
      <c r="F2785" s="86">
        <v>21595767.431716099</v>
      </c>
    </row>
    <row r="2786" spans="1:6">
      <c r="A2786">
        <v>2047</v>
      </c>
      <c r="B2786" t="s">
        <v>1053</v>
      </c>
      <c r="C2786" t="s">
        <v>1013</v>
      </c>
      <c r="D2786" t="s">
        <v>1017</v>
      </c>
      <c r="E2786" t="s">
        <v>1014</v>
      </c>
      <c r="F2786" s="86">
        <v>21668619.6375199</v>
      </c>
    </row>
    <row r="2787" spans="1:6">
      <c r="A2787">
        <v>2048</v>
      </c>
      <c r="B2787" t="s">
        <v>1053</v>
      </c>
      <c r="C2787" t="s">
        <v>1013</v>
      </c>
      <c r="D2787" t="s">
        <v>1017</v>
      </c>
      <c r="E2787" t="s">
        <v>1014</v>
      </c>
      <c r="F2787" s="86">
        <v>21750203.188361101</v>
      </c>
    </row>
    <row r="2788" spans="1:6">
      <c r="A2788">
        <v>2049</v>
      </c>
      <c r="B2788" t="s">
        <v>1053</v>
      </c>
      <c r="C2788" t="s">
        <v>1013</v>
      </c>
      <c r="D2788" t="s">
        <v>1017</v>
      </c>
      <c r="E2788" t="s">
        <v>1014</v>
      </c>
      <c r="F2788" s="86">
        <v>21836763.0674803</v>
      </c>
    </row>
    <row r="2789" spans="1:6">
      <c r="A2789">
        <v>2050</v>
      </c>
      <c r="B2789" t="s">
        <v>1053</v>
      </c>
      <c r="C2789" t="s">
        <v>1013</v>
      </c>
      <c r="D2789" t="s">
        <v>1017</v>
      </c>
      <c r="E2789" t="s">
        <v>1014</v>
      </c>
      <c r="F2789" s="86">
        <v>21930064.093198098</v>
      </c>
    </row>
    <row r="2790" spans="1:6">
      <c r="A2790">
        <v>2017</v>
      </c>
      <c r="B2790" t="s">
        <v>1054</v>
      </c>
      <c r="C2790" t="s">
        <v>1013</v>
      </c>
      <c r="D2790" t="s">
        <v>1017</v>
      </c>
      <c r="E2790" t="s">
        <v>1014</v>
      </c>
      <c r="F2790" s="86">
        <v>3316446.76991315</v>
      </c>
    </row>
    <row r="2791" spans="1:6">
      <c r="A2791">
        <v>2018</v>
      </c>
      <c r="B2791" t="s">
        <v>1054</v>
      </c>
      <c r="C2791" t="s">
        <v>1013</v>
      </c>
      <c r="D2791" t="s">
        <v>1017</v>
      </c>
      <c r="E2791" t="s">
        <v>1014</v>
      </c>
      <c r="F2791" s="86">
        <v>3365349.3702653502</v>
      </c>
    </row>
    <row r="2792" spans="1:6">
      <c r="A2792">
        <v>2019</v>
      </c>
      <c r="B2792" t="s">
        <v>1054</v>
      </c>
      <c r="C2792" t="s">
        <v>1013</v>
      </c>
      <c r="D2792" t="s">
        <v>1017</v>
      </c>
      <c r="E2792" t="s">
        <v>1014</v>
      </c>
      <c r="F2792" s="86">
        <v>3404938.3329947302</v>
      </c>
    </row>
    <row r="2793" spans="1:6">
      <c r="A2793">
        <v>2020</v>
      </c>
      <c r="B2793" t="s">
        <v>1054</v>
      </c>
      <c r="C2793" t="s">
        <v>1013</v>
      </c>
      <c r="D2793" t="s">
        <v>1017</v>
      </c>
      <c r="E2793" t="s">
        <v>1014</v>
      </c>
      <c r="F2793" s="86">
        <v>3462813.6743158498</v>
      </c>
    </row>
    <row r="2794" spans="1:6">
      <c r="A2794">
        <v>2021</v>
      </c>
      <c r="B2794" t="s">
        <v>1054</v>
      </c>
      <c r="C2794" t="s">
        <v>1013</v>
      </c>
      <c r="D2794" t="s">
        <v>1017</v>
      </c>
      <c r="E2794" t="s">
        <v>1014</v>
      </c>
      <c r="F2794" s="86">
        <v>3519470.0601407401</v>
      </c>
    </row>
    <row r="2795" spans="1:6">
      <c r="A2795">
        <v>2022</v>
      </c>
      <c r="B2795" t="s">
        <v>1054</v>
      </c>
      <c r="C2795" t="s">
        <v>1013</v>
      </c>
      <c r="D2795" t="s">
        <v>1017</v>
      </c>
      <c r="E2795" t="s">
        <v>1014</v>
      </c>
      <c r="F2795" s="86">
        <v>3573064.1247662101</v>
      </c>
    </row>
    <row r="2796" spans="1:6">
      <c r="A2796">
        <v>2023</v>
      </c>
      <c r="B2796" t="s">
        <v>1054</v>
      </c>
      <c r="C2796" t="s">
        <v>1013</v>
      </c>
      <c r="D2796" t="s">
        <v>1017</v>
      </c>
      <c r="E2796" t="s">
        <v>1014</v>
      </c>
      <c r="F2796" s="86">
        <v>3622029.0723563898</v>
      </c>
    </row>
    <row r="2797" spans="1:6">
      <c r="A2797">
        <v>2024</v>
      </c>
      <c r="B2797" t="s">
        <v>1054</v>
      </c>
      <c r="C2797" t="s">
        <v>1013</v>
      </c>
      <c r="D2797" t="s">
        <v>1017</v>
      </c>
      <c r="E2797" t="s">
        <v>1014</v>
      </c>
      <c r="F2797" s="86">
        <v>3663633.5437777699</v>
      </c>
    </row>
    <row r="2798" spans="1:6">
      <c r="A2798">
        <v>2025</v>
      </c>
      <c r="B2798" t="s">
        <v>1054</v>
      </c>
      <c r="C2798" t="s">
        <v>1013</v>
      </c>
      <c r="D2798" t="s">
        <v>1017</v>
      </c>
      <c r="E2798" t="s">
        <v>1014</v>
      </c>
      <c r="F2798" s="86">
        <v>3695366.5219990802</v>
      </c>
    </row>
    <row r="2799" spans="1:6">
      <c r="A2799">
        <v>2026</v>
      </c>
      <c r="B2799" t="s">
        <v>1054</v>
      </c>
      <c r="C2799" t="s">
        <v>1013</v>
      </c>
      <c r="D2799" t="s">
        <v>1017</v>
      </c>
      <c r="E2799" t="s">
        <v>1014</v>
      </c>
      <c r="F2799" s="86">
        <v>3716444.9350170302</v>
      </c>
    </row>
    <row r="2800" spans="1:6">
      <c r="A2800">
        <v>2027</v>
      </c>
      <c r="B2800" t="s">
        <v>1054</v>
      </c>
      <c r="C2800" t="s">
        <v>1013</v>
      </c>
      <c r="D2800" t="s">
        <v>1017</v>
      </c>
      <c r="E2800" t="s">
        <v>1014</v>
      </c>
      <c r="F2800" s="86">
        <v>3729586.2083950699</v>
      </c>
    </row>
    <row r="2801" spans="1:6">
      <c r="A2801">
        <v>2028</v>
      </c>
      <c r="B2801" t="s">
        <v>1054</v>
      </c>
      <c r="C2801" t="s">
        <v>1013</v>
      </c>
      <c r="D2801" t="s">
        <v>1017</v>
      </c>
      <c r="E2801" t="s">
        <v>1014</v>
      </c>
      <c r="F2801" s="86">
        <v>3736903.4550376399</v>
      </c>
    </row>
    <row r="2802" spans="1:6">
      <c r="A2802">
        <v>2029</v>
      </c>
      <c r="B2802" t="s">
        <v>1054</v>
      </c>
      <c r="C2802" t="s">
        <v>1013</v>
      </c>
      <c r="D2802" t="s">
        <v>1017</v>
      </c>
      <c r="E2802" t="s">
        <v>1014</v>
      </c>
      <c r="F2802" s="86">
        <v>3741790.9782848498</v>
      </c>
    </row>
    <row r="2803" spans="1:6">
      <c r="A2803">
        <v>2030</v>
      </c>
      <c r="B2803" t="s">
        <v>1054</v>
      </c>
      <c r="C2803" t="s">
        <v>1013</v>
      </c>
      <c r="D2803" t="s">
        <v>1017</v>
      </c>
      <c r="E2803" t="s">
        <v>1014</v>
      </c>
      <c r="F2803" s="86">
        <v>3746887.55513574</v>
      </c>
    </row>
    <row r="2804" spans="1:6">
      <c r="A2804">
        <v>2031</v>
      </c>
      <c r="B2804" t="s">
        <v>1054</v>
      </c>
      <c r="C2804" t="s">
        <v>1013</v>
      </c>
      <c r="D2804" t="s">
        <v>1017</v>
      </c>
      <c r="E2804" t="s">
        <v>1014</v>
      </c>
      <c r="F2804" s="86">
        <v>3755207.4888517298</v>
      </c>
    </row>
    <row r="2805" spans="1:6">
      <c r="A2805">
        <v>2032</v>
      </c>
      <c r="B2805" t="s">
        <v>1054</v>
      </c>
      <c r="C2805" t="s">
        <v>1013</v>
      </c>
      <c r="D2805" t="s">
        <v>1017</v>
      </c>
      <c r="E2805" t="s">
        <v>1014</v>
      </c>
      <c r="F2805" s="86">
        <v>3767063.4008428701</v>
      </c>
    </row>
    <row r="2806" spans="1:6">
      <c r="A2806">
        <v>2033</v>
      </c>
      <c r="B2806" t="s">
        <v>1054</v>
      </c>
      <c r="C2806" t="s">
        <v>1013</v>
      </c>
      <c r="D2806" t="s">
        <v>1017</v>
      </c>
      <c r="E2806" t="s">
        <v>1014</v>
      </c>
      <c r="F2806" s="86">
        <v>3782420.6383850402</v>
      </c>
    </row>
    <row r="2807" spans="1:6">
      <c r="A2807">
        <v>2034</v>
      </c>
      <c r="B2807" t="s">
        <v>1054</v>
      </c>
      <c r="C2807" t="s">
        <v>1013</v>
      </c>
      <c r="D2807" t="s">
        <v>1017</v>
      </c>
      <c r="E2807" t="s">
        <v>1014</v>
      </c>
      <c r="F2807" s="86">
        <v>3801642.68752601</v>
      </c>
    </row>
    <row r="2808" spans="1:6">
      <c r="A2808">
        <v>2035</v>
      </c>
      <c r="B2808" t="s">
        <v>1054</v>
      </c>
      <c r="C2808" t="s">
        <v>1013</v>
      </c>
      <c r="D2808" t="s">
        <v>1017</v>
      </c>
      <c r="E2808" t="s">
        <v>1014</v>
      </c>
      <c r="F2808" s="86">
        <v>3823301.4996044901</v>
      </c>
    </row>
    <row r="2809" spans="1:6">
      <c r="A2809">
        <v>2036</v>
      </c>
      <c r="B2809" t="s">
        <v>1054</v>
      </c>
      <c r="C2809" t="s">
        <v>1013</v>
      </c>
      <c r="D2809" t="s">
        <v>1017</v>
      </c>
      <c r="E2809" t="s">
        <v>1014</v>
      </c>
      <c r="F2809" s="86">
        <v>3847051.8712455002</v>
      </c>
    </row>
    <row r="2810" spans="1:6">
      <c r="A2810">
        <v>2037</v>
      </c>
      <c r="B2810" t="s">
        <v>1054</v>
      </c>
      <c r="C2810" t="s">
        <v>1013</v>
      </c>
      <c r="D2810" t="s">
        <v>1017</v>
      </c>
      <c r="E2810" t="s">
        <v>1014</v>
      </c>
      <c r="F2810" s="86">
        <v>3872668.3277321099</v>
      </c>
    </row>
    <row r="2811" spans="1:6">
      <c r="A2811">
        <v>2038</v>
      </c>
      <c r="B2811" t="s">
        <v>1054</v>
      </c>
      <c r="C2811" t="s">
        <v>1013</v>
      </c>
      <c r="D2811" t="s">
        <v>1017</v>
      </c>
      <c r="E2811" t="s">
        <v>1014</v>
      </c>
      <c r="F2811" s="86">
        <v>3899929.8289859002</v>
      </c>
    </row>
    <row r="2812" spans="1:6">
      <c r="A2812">
        <v>2039</v>
      </c>
      <c r="B2812" t="s">
        <v>1054</v>
      </c>
      <c r="C2812" t="s">
        <v>1013</v>
      </c>
      <c r="D2812" t="s">
        <v>1017</v>
      </c>
      <c r="E2812" t="s">
        <v>1014</v>
      </c>
      <c r="F2812" s="86">
        <v>3928198.2316973801</v>
      </c>
    </row>
    <row r="2813" spans="1:6">
      <c r="A2813">
        <v>2040</v>
      </c>
      <c r="B2813" t="s">
        <v>1054</v>
      </c>
      <c r="C2813" t="s">
        <v>1013</v>
      </c>
      <c r="D2813" t="s">
        <v>1017</v>
      </c>
      <c r="E2813" t="s">
        <v>1014</v>
      </c>
      <c r="F2813" s="86">
        <v>3956943.2473776001</v>
      </c>
    </row>
    <row r="2814" spans="1:6">
      <c r="A2814">
        <v>2041</v>
      </c>
      <c r="B2814" t="s">
        <v>1054</v>
      </c>
      <c r="C2814" t="s">
        <v>1013</v>
      </c>
      <c r="D2814" t="s">
        <v>1017</v>
      </c>
      <c r="E2814" t="s">
        <v>1014</v>
      </c>
      <c r="F2814" s="86">
        <v>3987100.1927593499</v>
      </c>
    </row>
    <row r="2815" spans="1:6">
      <c r="A2815">
        <v>2042</v>
      </c>
      <c r="B2815" t="s">
        <v>1054</v>
      </c>
      <c r="C2815" t="s">
        <v>1013</v>
      </c>
      <c r="D2815" t="s">
        <v>1017</v>
      </c>
      <c r="E2815" t="s">
        <v>1014</v>
      </c>
      <c r="F2815" s="86">
        <v>4018879.1808591699</v>
      </c>
    </row>
    <row r="2816" spans="1:6">
      <c r="A2816">
        <v>2043</v>
      </c>
      <c r="B2816" t="s">
        <v>1054</v>
      </c>
      <c r="C2816" t="s">
        <v>1013</v>
      </c>
      <c r="D2816" t="s">
        <v>1017</v>
      </c>
      <c r="E2816" t="s">
        <v>1014</v>
      </c>
      <c r="F2816" s="86">
        <v>4051104.8240269301</v>
      </c>
    </row>
    <row r="2817" spans="1:6">
      <c r="A2817">
        <v>2044</v>
      </c>
      <c r="B2817" t="s">
        <v>1054</v>
      </c>
      <c r="C2817" t="s">
        <v>1013</v>
      </c>
      <c r="D2817" t="s">
        <v>1017</v>
      </c>
      <c r="E2817" t="s">
        <v>1014</v>
      </c>
      <c r="F2817" s="86">
        <v>4085099.7643373902</v>
      </c>
    </row>
    <row r="2818" spans="1:6">
      <c r="A2818">
        <v>2045</v>
      </c>
      <c r="B2818" t="s">
        <v>1054</v>
      </c>
      <c r="C2818" t="s">
        <v>1013</v>
      </c>
      <c r="D2818" t="s">
        <v>1017</v>
      </c>
      <c r="E2818" t="s">
        <v>1014</v>
      </c>
      <c r="F2818" s="86">
        <v>4120669.3386453502</v>
      </c>
    </row>
    <row r="2819" spans="1:6">
      <c r="A2819">
        <v>2046</v>
      </c>
      <c r="B2819" t="s">
        <v>1054</v>
      </c>
      <c r="C2819" t="s">
        <v>1013</v>
      </c>
      <c r="D2819" t="s">
        <v>1017</v>
      </c>
      <c r="E2819" t="s">
        <v>1014</v>
      </c>
      <c r="F2819" s="86">
        <v>4157130.09313983</v>
      </c>
    </row>
    <row r="2820" spans="1:6">
      <c r="A2820">
        <v>2047</v>
      </c>
      <c r="B2820" t="s">
        <v>1054</v>
      </c>
      <c r="C2820" t="s">
        <v>1013</v>
      </c>
      <c r="D2820" t="s">
        <v>1017</v>
      </c>
      <c r="E2820" t="s">
        <v>1014</v>
      </c>
      <c r="F2820" s="86">
        <v>4194869.57483654</v>
      </c>
    </row>
    <row r="2821" spans="1:6">
      <c r="A2821">
        <v>2048</v>
      </c>
      <c r="B2821" t="s">
        <v>1054</v>
      </c>
      <c r="C2821" t="s">
        <v>1013</v>
      </c>
      <c r="D2821" t="s">
        <v>1017</v>
      </c>
      <c r="E2821" t="s">
        <v>1014</v>
      </c>
      <c r="F2821" s="86">
        <v>4233201.1331666196</v>
      </c>
    </row>
    <row r="2822" spans="1:6">
      <c r="A2822">
        <v>2049</v>
      </c>
      <c r="B2822" t="s">
        <v>1054</v>
      </c>
      <c r="C2822" t="s">
        <v>1013</v>
      </c>
      <c r="D2822" t="s">
        <v>1017</v>
      </c>
      <c r="E2822" t="s">
        <v>1014</v>
      </c>
      <c r="F2822" s="86">
        <v>4272089.2515741596</v>
      </c>
    </row>
    <row r="2823" spans="1:6">
      <c r="A2823">
        <v>2050</v>
      </c>
      <c r="B2823" t="s">
        <v>1054</v>
      </c>
      <c r="C2823" t="s">
        <v>1013</v>
      </c>
      <c r="D2823" t="s">
        <v>1017</v>
      </c>
      <c r="E2823" t="s">
        <v>1014</v>
      </c>
      <c r="F2823" s="86">
        <v>4312124.8744615596</v>
      </c>
    </row>
    <row r="2824" spans="1:6">
      <c r="A2824">
        <v>2017</v>
      </c>
      <c r="B2824" t="s">
        <v>1055</v>
      </c>
      <c r="C2824" t="s">
        <v>1013</v>
      </c>
      <c r="D2824" t="s">
        <v>1017</v>
      </c>
      <c r="E2824" t="s">
        <v>1014</v>
      </c>
      <c r="F2824" s="86">
        <v>44532394.532489799</v>
      </c>
    </row>
    <row r="2825" spans="1:6">
      <c r="A2825">
        <v>2018</v>
      </c>
      <c r="B2825" t="s">
        <v>1055</v>
      </c>
      <c r="C2825" t="s">
        <v>1013</v>
      </c>
      <c r="D2825" t="s">
        <v>1017</v>
      </c>
      <c r="E2825" t="s">
        <v>1014</v>
      </c>
      <c r="F2825" s="86">
        <v>45225271.336322904</v>
      </c>
    </row>
    <row r="2826" spans="1:6">
      <c r="A2826">
        <v>2019</v>
      </c>
      <c r="B2826" t="s">
        <v>1055</v>
      </c>
      <c r="C2826" t="s">
        <v>1013</v>
      </c>
      <c r="D2826" t="s">
        <v>1017</v>
      </c>
      <c r="E2826" t="s">
        <v>1014</v>
      </c>
      <c r="F2826" s="86">
        <v>45729913.145218901</v>
      </c>
    </row>
    <row r="2827" spans="1:6">
      <c r="A2827">
        <v>2020</v>
      </c>
      <c r="B2827" t="s">
        <v>1055</v>
      </c>
      <c r="C2827" t="s">
        <v>1013</v>
      </c>
      <c r="D2827" t="s">
        <v>1017</v>
      </c>
      <c r="E2827" t="s">
        <v>1014</v>
      </c>
      <c r="F2827" s="86">
        <v>46273094.880343899</v>
      </c>
    </row>
    <row r="2828" spans="1:6">
      <c r="A2828">
        <v>2021</v>
      </c>
      <c r="B2828" t="s">
        <v>1055</v>
      </c>
      <c r="C2828" t="s">
        <v>1013</v>
      </c>
      <c r="D2828" t="s">
        <v>1017</v>
      </c>
      <c r="E2828" t="s">
        <v>1014</v>
      </c>
      <c r="F2828" s="86">
        <v>46779665.451200701</v>
      </c>
    </row>
    <row r="2829" spans="1:6">
      <c r="A2829">
        <v>2022</v>
      </c>
      <c r="B2829" t="s">
        <v>1055</v>
      </c>
      <c r="C2829" t="s">
        <v>1013</v>
      </c>
      <c r="D2829" t="s">
        <v>1017</v>
      </c>
      <c r="E2829" t="s">
        <v>1014</v>
      </c>
      <c r="F2829" s="86">
        <v>47233380.220981002</v>
      </c>
    </row>
    <row r="2830" spans="1:6">
      <c r="A2830">
        <v>2023</v>
      </c>
      <c r="B2830" t="s">
        <v>1055</v>
      </c>
      <c r="C2830" t="s">
        <v>1013</v>
      </c>
      <c r="D2830" t="s">
        <v>1017</v>
      </c>
      <c r="E2830" t="s">
        <v>1014</v>
      </c>
      <c r="F2830" s="86">
        <v>47595322.288900703</v>
      </c>
    </row>
    <row r="2831" spans="1:6">
      <c r="A2831">
        <v>2024</v>
      </c>
      <c r="B2831" t="s">
        <v>1055</v>
      </c>
      <c r="C2831" t="s">
        <v>1013</v>
      </c>
      <c r="D2831" t="s">
        <v>1017</v>
      </c>
      <c r="E2831" t="s">
        <v>1014</v>
      </c>
      <c r="F2831" s="86">
        <v>47829225.397732601</v>
      </c>
    </row>
    <row r="2832" spans="1:6">
      <c r="A2832">
        <v>2025</v>
      </c>
      <c r="B2832" t="s">
        <v>1055</v>
      </c>
      <c r="C2832" t="s">
        <v>1013</v>
      </c>
      <c r="D2832" t="s">
        <v>1017</v>
      </c>
      <c r="E2832" t="s">
        <v>1014</v>
      </c>
      <c r="F2832" s="86">
        <v>47906913.966555297</v>
      </c>
    </row>
    <row r="2833" spans="1:6">
      <c r="A2833">
        <v>2026</v>
      </c>
      <c r="B2833" t="s">
        <v>1055</v>
      </c>
      <c r="C2833" t="s">
        <v>1013</v>
      </c>
      <c r="D2833" t="s">
        <v>1017</v>
      </c>
      <c r="E2833" t="s">
        <v>1014</v>
      </c>
      <c r="F2833" s="86">
        <v>47820454.129236698</v>
      </c>
    </row>
    <row r="2834" spans="1:6">
      <c r="A2834">
        <v>2027</v>
      </c>
      <c r="B2834" t="s">
        <v>1055</v>
      </c>
      <c r="C2834" t="s">
        <v>1013</v>
      </c>
      <c r="D2834" t="s">
        <v>1017</v>
      </c>
      <c r="E2834" t="s">
        <v>1014</v>
      </c>
      <c r="F2834" s="86">
        <v>47600683.808129802</v>
      </c>
    </row>
    <row r="2835" spans="1:6">
      <c r="A2835">
        <v>2028</v>
      </c>
      <c r="B2835" t="s">
        <v>1055</v>
      </c>
      <c r="C2835" t="s">
        <v>1013</v>
      </c>
      <c r="D2835" t="s">
        <v>1017</v>
      </c>
      <c r="E2835" t="s">
        <v>1014</v>
      </c>
      <c r="F2835" s="86">
        <v>47299536.007684201</v>
      </c>
    </row>
    <row r="2836" spans="1:6">
      <c r="A2836">
        <v>2029</v>
      </c>
      <c r="B2836" t="s">
        <v>1055</v>
      </c>
      <c r="C2836" t="s">
        <v>1013</v>
      </c>
      <c r="D2836" t="s">
        <v>1017</v>
      </c>
      <c r="E2836" t="s">
        <v>1014</v>
      </c>
      <c r="F2836" s="86">
        <v>46970005.517805196</v>
      </c>
    </row>
    <row r="2837" spans="1:6">
      <c r="A2837">
        <v>2030</v>
      </c>
      <c r="B2837" t="s">
        <v>1055</v>
      </c>
      <c r="C2837" t="s">
        <v>1013</v>
      </c>
      <c r="D2837" t="s">
        <v>1017</v>
      </c>
      <c r="E2837" t="s">
        <v>1014</v>
      </c>
      <c r="F2837" s="86">
        <v>46646798.793062299</v>
      </c>
    </row>
    <row r="2838" spans="1:6">
      <c r="A2838">
        <v>2031</v>
      </c>
      <c r="B2838" t="s">
        <v>1055</v>
      </c>
      <c r="C2838" t="s">
        <v>1013</v>
      </c>
      <c r="D2838" t="s">
        <v>1017</v>
      </c>
      <c r="E2838" t="s">
        <v>1014</v>
      </c>
      <c r="F2838" s="86">
        <v>46372942.156296901</v>
      </c>
    </row>
    <row r="2839" spans="1:6">
      <c r="A2839">
        <v>2032</v>
      </c>
      <c r="B2839" t="s">
        <v>1055</v>
      </c>
      <c r="C2839" t="s">
        <v>1013</v>
      </c>
      <c r="D2839" t="s">
        <v>1017</v>
      </c>
      <c r="E2839" t="s">
        <v>1014</v>
      </c>
      <c r="F2839" s="86">
        <v>46157018.726968497</v>
      </c>
    </row>
    <row r="2840" spans="1:6">
      <c r="A2840">
        <v>2033</v>
      </c>
      <c r="B2840" t="s">
        <v>1055</v>
      </c>
      <c r="C2840" t="s">
        <v>1013</v>
      </c>
      <c r="D2840" t="s">
        <v>1017</v>
      </c>
      <c r="E2840" t="s">
        <v>1014</v>
      </c>
      <c r="F2840" s="86">
        <v>45997813.420121603</v>
      </c>
    </row>
    <row r="2841" spans="1:6">
      <c r="A2841">
        <v>2034</v>
      </c>
      <c r="B2841" t="s">
        <v>1055</v>
      </c>
      <c r="C2841" t="s">
        <v>1013</v>
      </c>
      <c r="D2841" t="s">
        <v>1017</v>
      </c>
      <c r="E2841" t="s">
        <v>1014</v>
      </c>
      <c r="F2841" s="86">
        <v>45888522.572128803</v>
      </c>
    </row>
    <row r="2842" spans="1:6">
      <c r="A2842">
        <v>2035</v>
      </c>
      <c r="B2842" t="s">
        <v>1055</v>
      </c>
      <c r="C2842" t="s">
        <v>1013</v>
      </c>
      <c r="D2842" t="s">
        <v>1017</v>
      </c>
      <c r="E2842" t="s">
        <v>1014</v>
      </c>
      <c r="F2842" s="86">
        <v>45820510.628266901</v>
      </c>
    </row>
    <row r="2843" spans="1:6">
      <c r="A2843">
        <v>2036</v>
      </c>
      <c r="B2843" t="s">
        <v>1055</v>
      </c>
      <c r="C2843" t="s">
        <v>1013</v>
      </c>
      <c r="D2843" t="s">
        <v>1017</v>
      </c>
      <c r="E2843" t="s">
        <v>1014</v>
      </c>
      <c r="F2843" s="86">
        <v>45787922.422757998</v>
      </c>
    </row>
    <row r="2844" spans="1:6">
      <c r="A2844">
        <v>2037</v>
      </c>
      <c r="B2844" t="s">
        <v>1055</v>
      </c>
      <c r="C2844" t="s">
        <v>1013</v>
      </c>
      <c r="D2844" t="s">
        <v>1017</v>
      </c>
      <c r="E2844" t="s">
        <v>1014</v>
      </c>
      <c r="F2844" s="86">
        <v>45781616.457803801</v>
      </c>
    </row>
    <row r="2845" spans="1:6">
      <c r="A2845">
        <v>2038</v>
      </c>
      <c r="B2845" t="s">
        <v>1055</v>
      </c>
      <c r="C2845" t="s">
        <v>1013</v>
      </c>
      <c r="D2845" t="s">
        <v>1017</v>
      </c>
      <c r="E2845" t="s">
        <v>1014</v>
      </c>
      <c r="F2845" s="86">
        <v>45800054.197282203</v>
      </c>
    </row>
    <row r="2846" spans="1:6">
      <c r="A2846">
        <v>2039</v>
      </c>
      <c r="B2846" t="s">
        <v>1055</v>
      </c>
      <c r="C2846" t="s">
        <v>1013</v>
      </c>
      <c r="D2846" t="s">
        <v>1017</v>
      </c>
      <c r="E2846" t="s">
        <v>1014</v>
      </c>
      <c r="F2846" s="86">
        <v>45835676.723614097</v>
      </c>
    </row>
    <row r="2847" spans="1:6">
      <c r="A2847">
        <v>2040</v>
      </c>
      <c r="B2847" t="s">
        <v>1055</v>
      </c>
      <c r="C2847" t="s">
        <v>1013</v>
      </c>
      <c r="D2847" t="s">
        <v>1017</v>
      </c>
      <c r="E2847" t="s">
        <v>1014</v>
      </c>
      <c r="F2847" s="86">
        <v>45879781.205831297</v>
      </c>
    </row>
    <row r="2848" spans="1:6">
      <c r="A2848">
        <v>2041</v>
      </c>
      <c r="B2848" t="s">
        <v>1055</v>
      </c>
      <c r="C2848" t="s">
        <v>1013</v>
      </c>
      <c r="D2848" t="s">
        <v>1017</v>
      </c>
      <c r="E2848" t="s">
        <v>1014</v>
      </c>
      <c r="F2848" s="86">
        <v>45938530.184368499</v>
      </c>
    </row>
    <row r="2849" spans="1:6">
      <c r="A2849">
        <v>2042</v>
      </c>
      <c r="B2849" t="s">
        <v>1055</v>
      </c>
      <c r="C2849" t="s">
        <v>1013</v>
      </c>
      <c r="D2849" t="s">
        <v>1017</v>
      </c>
      <c r="E2849" t="s">
        <v>1014</v>
      </c>
      <c r="F2849" s="86">
        <v>46017552.333715498</v>
      </c>
    </row>
    <row r="2850" spans="1:6">
      <c r="A2850">
        <v>2043</v>
      </c>
      <c r="B2850" t="s">
        <v>1055</v>
      </c>
      <c r="C2850" t="s">
        <v>1013</v>
      </c>
      <c r="D2850" t="s">
        <v>1017</v>
      </c>
      <c r="E2850" t="s">
        <v>1014</v>
      </c>
      <c r="F2850" s="86">
        <v>46109324.696026102</v>
      </c>
    </row>
    <row r="2851" spans="1:6">
      <c r="A2851">
        <v>2044</v>
      </c>
      <c r="B2851" t="s">
        <v>1055</v>
      </c>
      <c r="C2851" t="s">
        <v>1013</v>
      </c>
      <c r="D2851" t="s">
        <v>1017</v>
      </c>
      <c r="E2851" t="s">
        <v>1014</v>
      </c>
      <c r="F2851" s="86">
        <v>46218767.6729104</v>
      </c>
    </row>
    <row r="2852" spans="1:6">
      <c r="A2852">
        <v>2045</v>
      </c>
      <c r="B2852" t="s">
        <v>1055</v>
      </c>
      <c r="C2852" t="s">
        <v>1013</v>
      </c>
      <c r="D2852" t="s">
        <v>1017</v>
      </c>
      <c r="E2852" t="s">
        <v>1014</v>
      </c>
      <c r="F2852" s="86">
        <v>46345100.892485797</v>
      </c>
    </row>
    <row r="2853" spans="1:6">
      <c r="A2853">
        <v>2046</v>
      </c>
      <c r="B2853" t="s">
        <v>1055</v>
      </c>
      <c r="C2853" t="s">
        <v>1013</v>
      </c>
      <c r="D2853" t="s">
        <v>1017</v>
      </c>
      <c r="E2853" t="s">
        <v>1014</v>
      </c>
      <c r="F2853" s="86">
        <v>46489605.776884504</v>
      </c>
    </row>
    <row r="2854" spans="1:6">
      <c r="A2854">
        <v>2047</v>
      </c>
      <c r="B2854" t="s">
        <v>1055</v>
      </c>
      <c r="C2854" t="s">
        <v>1013</v>
      </c>
      <c r="D2854" t="s">
        <v>1017</v>
      </c>
      <c r="E2854" t="s">
        <v>1014</v>
      </c>
      <c r="F2854" s="86">
        <v>46646436.060341902</v>
      </c>
    </row>
    <row r="2855" spans="1:6">
      <c r="A2855">
        <v>2048</v>
      </c>
      <c r="B2855" t="s">
        <v>1055</v>
      </c>
      <c r="C2855" t="s">
        <v>1013</v>
      </c>
      <c r="D2855" t="s">
        <v>1017</v>
      </c>
      <c r="E2855" t="s">
        <v>1014</v>
      </c>
      <c r="F2855" s="86">
        <v>46822062.470863201</v>
      </c>
    </row>
    <row r="2856" spans="1:6">
      <c r="A2856">
        <v>2049</v>
      </c>
      <c r="B2856" t="s">
        <v>1055</v>
      </c>
      <c r="C2856" t="s">
        <v>1013</v>
      </c>
      <c r="D2856" t="s">
        <v>1017</v>
      </c>
      <c r="E2856" t="s">
        <v>1014</v>
      </c>
      <c r="F2856" s="86">
        <v>47008401.514801703</v>
      </c>
    </row>
    <row r="2857" spans="1:6">
      <c r="A2857">
        <v>2050</v>
      </c>
      <c r="B2857" t="s">
        <v>1055</v>
      </c>
      <c r="C2857" t="s">
        <v>1013</v>
      </c>
      <c r="D2857" t="s">
        <v>1017</v>
      </c>
      <c r="E2857" t="s">
        <v>1014</v>
      </c>
      <c r="F2857" s="86">
        <v>47209252.349017903</v>
      </c>
    </row>
    <row r="2858" spans="1:6">
      <c r="A2858">
        <v>2017</v>
      </c>
      <c r="B2858" t="s">
        <v>1056</v>
      </c>
      <c r="C2858" t="s">
        <v>1013</v>
      </c>
      <c r="D2858" t="s">
        <v>1017</v>
      </c>
      <c r="E2858" t="s">
        <v>1014</v>
      </c>
      <c r="F2858" s="86">
        <v>30017373.183060002</v>
      </c>
    </row>
    <row r="2859" spans="1:6">
      <c r="A2859">
        <v>2018</v>
      </c>
      <c r="B2859" t="s">
        <v>1056</v>
      </c>
      <c r="C2859" t="s">
        <v>1013</v>
      </c>
      <c r="D2859" t="s">
        <v>1017</v>
      </c>
      <c r="E2859" t="s">
        <v>1014</v>
      </c>
      <c r="F2859" s="86">
        <v>30372045.284517702</v>
      </c>
    </row>
    <row r="2860" spans="1:6">
      <c r="A2860">
        <v>2019</v>
      </c>
      <c r="B2860" t="s">
        <v>1056</v>
      </c>
      <c r="C2860" t="s">
        <v>1013</v>
      </c>
      <c r="D2860" t="s">
        <v>1017</v>
      </c>
      <c r="E2860" t="s">
        <v>1014</v>
      </c>
      <c r="F2860" s="86">
        <v>30616893.0451933</v>
      </c>
    </row>
    <row r="2861" spans="1:6">
      <c r="A2861">
        <v>2020</v>
      </c>
      <c r="B2861" t="s">
        <v>1056</v>
      </c>
      <c r="C2861" t="s">
        <v>1013</v>
      </c>
      <c r="D2861" t="s">
        <v>1017</v>
      </c>
      <c r="E2861" t="s">
        <v>1014</v>
      </c>
      <c r="F2861" s="86">
        <v>30967450.500169002</v>
      </c>
    </row>
    <row r="2862" spans="1:6">
      <c r="A2862">
        <v>2021</v>
      </c>
      <c r="B2862" t="s">
        <v>1056</v>
      </c>
      <c r="C2862" t="s">
        <v>1013</v>
      </c>
      <c r="D2862" t="s">
        <v>1017</v>
      </c>
      <c r="E2862" t="s">
        <v>1014</v>
      </c>
      <c r="F2862" s="86">
        <v>31309636.0784739</v>
      </c>
    </row>
    <row r="2863" spans="1:6">
      <c r="A2863">
        <v>2022</v>
      </c>
      <c r="B2863" t="s">
        <v>1056</v>
      </c>
      <c r="C2863" t="s">
        <v>1013</v>
      </c>
      <c r="D2863" t="s">
        <v>1017</v>
      </c>
      <c r="E2863" t="s">
        <v>1014</v>
      </c>
      <c r="F2863" s="86">
        <v>31639647.8446646</v>
      </c>
    </row>
    <row r="2864" spans="1:6">
      <c r="A2864">
        <v>2023</v>
      </c>
      <c r="B2864" t="s">
        <v>1056</v>
      </c>
      <c r="C2864" t="s">
        <v>1013</v>
      </c>
      <c r="D2864" t="s">
        <v>1017</v>
      </c>
      <c r="E2864" t="s">
        <v>1014</v>
      </c>
      <c r="F2864" s="86">
        <v>31934199.309657998</v>
      </c>
    </row>
    <row r="2865" spans="1:6">
      <c r="A2865">
        <v>2024</v>
      </c>
      <c r="B2865" t="s">
        <v>1056</v>
      </c>
      <c r="C2865" t="s">
        <v>1013</v>
      </c>
      <c r="D2865" t="s">
        <v>1017</v>
      </c>
      <c r="E2865" t="s">
        <v>1014</v>
      </c>
      <c r="F2865" s="86">
        <v>32171258.1662516</v>
      </c>
    </row>
    <row r="2866" spans="1:6">
      <c r="A2866">
        <v>2025</v>
      </c>
      <c r="B2866" t="s">
        <v>1056</v>
      </c>
      <c r="C2866" t="s">
        <v>1013</v>
      </c>
      <c r="D2866" t="s">
        <v>1017</v>
      </c>
      <c r="E2866" t="s">
        <v>1014</v>
      </c>
      <c r="F2866" s="86">
        <v>32328998.138562702</v>
      </c>
    </row>
    <row r="2867" spans="1:6">
      <c r="A2867">
        <v>2026</v>
      </c>
      <c r="B2867" t="s">
        <v>1056</v>
      </c>
      <c r="C2867" t="s">
        <v>1013</v>
      </c>
      <c r="D2867" t="s">
        <v>1017</v>
      </c>
      <c r="E2867" t="s">
        <v>1014</v>
      </c>
      <c r="F2867" s="86">
        <v>32403801.153970901</v>
      </c>
    </row>
    <row r="2868" spans="1:6">
      <c r="A2868">
        <v>2027</v>
      </c>
      <c r="B2868" t="s">
        <v>1056</v>
      </c>
      <c r="C2868" t="s">
        <v>1013</v>
      </c>
      <c r="D2868" t="s">
        <v>1017</v>
      </c>
      <c r="E2868" t="s">
        <v>1014</v>
      </c>
      <c r="F2868" s="86">
        <v>32419215.983692601</v>
      </c>
    </row>
    <row r="2869" spans="1:6">
      <c r="A2869">
        <v>2028</v>
      </c>
      <c r="B2869" t="s">
        <v>1056</v>
      </c>
      <c r="C2869" t="s">
        <v>1013</v>
      </c>
      <c r="D2869" t="s">
        <v>1017</v>
      </c>
      <c r="E2869" t="s">
        <v>1014</v>
      </c>
      <c r="F2869" s="86">
        <v>32405874.191289101</v>
      </c>
    </row>
    <row r="2870" spans="1:6">
      <c r="A2870">
        <v>2029</v>
      </c>
      <c r="B2870" t="s">
        <v>1056</v>
      </c>
      <c r="C2870" t="s">
        <v>1013</v>
      </c>
      <c r="D2870" t="s">
        <v>1017</v>
      </c>
      <c r="E2870" t="s">
        <v>1014</v>
      </c>
      <c r="F2870" s="86">
        <v>32385328.3707049</v>
      </c>
    </row>
    <row r="2871" spans="1:6">
      <c r="A2871">
        <v>2030</v>
      </c>
      <c r="B2871" t="s">
        <v>1056</v>
      </c>
      <c r="C2871" t="s">
        <v>1013</v>
      </c>
      <c r="D2871" t="s">
        <v>1017</v>
      </c>
      <c r="E2871" t="s">
        <v>1014</v>
      </c>
      <c r="F2871" s="86">
        <v>32375332.128385</v>
      </c>
    </row>
    <row r="2872" spans="1:6">
      <c r="A2872">
        <v>2031</v>
      </c>
      <c r="B2872" t="s">
        <v>1056</v>
      </c>
      <c r="C2872" t="s">
        <v>1013</v>
      </c>
      <c r="D2872" t="s">
        <v>1017</v>
      </c>
      <c r="E2872" t="s">
        <v>1014</v>
      </c>
      <c r="F2872" s="86">
        <v>32393791.287546702</v>
      </c>
    </row>
    <row r="2873" spans="1:6">
      <c r="A2873">
        <v>2032</v>
      </c>
      <c r="B2873" t="s">
        <v>1056</v>
      </c>
      <c r="C2873" t="s">
        <v>1013</v>
      </c>
      <c r="D2873" t="s">
        <v>1017</v>
      </c>
      <c r="E2873" t="s">
        <v>1014</v>
      </c>
      <c r="F2873" s="86">
        <v>32443110.9215938</v>
      </c>
    </row>
    <row r="2874" spans="1:6">
      <c r="A2874">
        <v>2033</v>
      </c>
      <c r="B2874" t="s">
        <v>1056</v>
      </c>
      <c r="C2874" t="s">
        <v>1013</v>
      </c>
      <c r="D2874" t="s">
        <v>1017</v>
      </c>
      <c r="E2874" t="s">
        <v>1014</v>
      </c>
      <c r="F2874" s="86">
        <v>32527350.1251253</v>
      </c>
    </row>
    <row r="2875" spans="1:6">
      <c r="A2875">
        <v>2034</v>
      </c>
      <c r="B2875" t="s">
        <v>1056</v>
      </c>
      <c r="C2875" t="s">
        <v>1013</v>
      </c>
      <c r="D2875" t="s">
        <v>1017</v>
      </c>
      <c r="E2875" t="s">
        <v>1014</v>
      </c>
      <c r="F2875" s="86">
        <v>32643676.249202199</v>
      </c>
    </row>
    <row r="2876" spans="1:6">
      <c r="A2876">
        <v>2035</v>
      </c>
      <c r="B2876" t="s">
        <v>1056</v>
      </c>
      <c r="C2876" t="s">
        <v>1013</v>
      </c>
      <c r="D2876" t="s">
        <v>1017</v>
      </c>
      <c r="E2876" t="s">
        <v>1014</v>
      </c>
      <c r="F2876" s="86">
        <v>32782772.867981602</v>
      </c>
    </row>
    <row r="2877" spans="1:6">
      <c r="A2877">
        <v>2036</v>
      </c>
      <c r="B2877" t="s">
        <v>1056</v>
      </c>
      <c r="C2877" t="s">
        <v>1013</v>
      </c>
      <c r="D2877" t="s">
        <v>1017</v>
      </c>
      <c r="E2877" t="s">
        <v>1014</v>
      </c>
      <c r="F2877" s="86">
        <v>32933741.169838499</v>
      </c>
    </row>
    <row r="2878" spans="1:6">
      <c r="A2878">
        <v>2037</v>
      </c>
      <c r="B2878" t="s">
        <v>1056</v>
      </c>
      <c r="C2878" t="s">
        <v>1013</v>
      </c>
      <c r="D2878" t="s">
        <v>1017</v>
      </c>
      <c r="E2878" t="s">
        <v>1014</v>
      </c>
      <c r="F2878" s="86">
        <v>33098709.811227899</v>
      </c>
    </row>
    <row r="2879" spans="1:6">
      <c r="A2879">
        <v>2038</v>
      </c>
      <c r="B2879" t="s">
        <v>1056</v>
      </c>
      <c r="C2879" t="s">
        <v>1013</v>
      </c>
      <c r="D2879" t="s">
        <v>1017</v>
      </c>
      <c r="E2879" t="s">
        <v>1014</v>
      </c>
      <c r="F2879" s="86">
        <v>33281424.0927555</v>
      </c>
    </row>
    <row r="2880" spans="1:6">
      <c r="A2880">
        <v>2039</v>
      </c>
      <c r="B2880" t="s">
        <v>1056</v>
      </c>
      <c r="C2880" t="s">
        <v>1013</v>
      </c>
      <c r="D2880" t="s">
        <v>1017</v>
      </c>
      <c r="E2880" t="s">
        <v>1014</v>
      </c>
      <c r="F2880" s="86">
        <v>33477331.997584101</v>
      </c>
    </row>
    <row r="2881" spans="1:6">
      <c r="A2881">
        <v>2040</v>
      </c>
      <c r="B2881" t="s">
        <v>1056</v>
      </c>
      <c r="C2881" t="s">
        <v>1013</v>
      </c>
      <c r="D2881" t="s">
        <v>1017</v>
      </c>
      <c r="E2881" t="s">
        <v>1014</v>
      </c>
      <c r="F2881" s="86">
        <v>33680430.859281801</v>
      </c>
    </row>
    <row r="2882" spans="1:6">
      <c r="A2882">
        <v>2041</v>
      </c>
      <c r="B2882" t="s">
        <v>1056</v>
      </c>
      <c r="C2882" t="s">
        <v>1013</v>
      </c>
      <c r="D2882" t="s">
        <v>1017</v>
      </c>
      <c r="E2882" t="s">
        <v>1014</v>
      </c>
      <c r="F2882" s="86">
        <v>33896603.592947498</v>
      </c>
    </row>
    <row r="2883" spans="1:6">
      <c r="A2883">
        <v>2042</v>
      </c>
      <c r="B2883" t="s">
        <v>1056</v>
      </c>
      <c r="C2883" t="s">
        <v>1013</v>
      </c>
      <c r="D2883" t="s">
        <v>1017</v>
      </c>
      <c r="E2883" t="s">
        <v>1014</v>
      </c>
      <c r="F2883" s="86">
        <v>34124691.657202803</v>
      </c>
    </row>
    <row r="2884" spans="1:6">
      <c r="A2884">
        <v>2043</v>
      </c>
      <c r="B2884" t="s">
        <v>1056</v>
      </c>
      <c r="C2884" t="s">
        <v>1013</v>
      </c>
      <c r="D2884" t="s">
        <v>1017</v>
      </c>
      <c r="E2884" t="s">
        <v>1014</v>
      </c>
      <c r="F2884" s="86">
        <v>34368325.183252297</v>
      </c>
    </row>
    <row r="2885" spans="1:6">
      <c r="A2885">
        <v>2044</v>
      </c>
      <c r="B2885" t="s">
        <v>1056</v>
      </c>
      <c r="C2885" t="s">
        <v>1013</v>
      </c>
      <c r="D2885" t="s">
        <v>1017</v>
      </c>
      <c r="E2885" t="s">
        <v>1014</v>
      </c>
      <c r="F2885" s="86">
        <v>34627174.0177911</v>
      </c>
    </row>
    <row r="2886" spans="1:6">
      <c r="A2886">
        <v>2045</v>
      </c>
      <c r="B2886" t="s">
        <v>1056</v>
      </c>
      <c r="C2886" t="s">
        <v>1013</v>
      </c>
      <c r="D2886" t="s">
        <v>1017</v>
      </c>
      <c r="E2886" t="s">
        <v>1014</v>
      </c>
      <c r="F2886" s="86">
        <v>34899724.261137702</v>
      </c>
    </row>
    <row r="2887" spans="1:6">
      <c r="A2887">
        <v>2046</v>
      </c>
      <c r="B2887" t="s">
        <v>1056</v>
      </c>
      <c r="C2887" t="s">
        <v>1013</v>
      </c>
      <c r="D2887" t="s">
        <v>1017</v>
      </c>
      <c r="E2887" t="s">
        <v>1014</v>
      </c>
      <c r="F2887" s="86">
        <v>35186448.363195397</v>
      </c>
    </row>
    <row r="2888" spans="1:6">
      <c r="A2888">
        <v>2047</v>
      </c>
      <c r="B2888" t="s">
        <v>1056</v>
      </c>
      <c r="C2888" t="s">
        <v>1013</v>
      </c>
      <c r="D2888" t="s">
        <v>1017</v>
      </c>
      <c r="E2888" t="s">
        <v>1014</v>
      </c>
      <c r="F2888" s="86">
        <v>35480818.335995898</v>
      </c>
    </row>
    <row r="2889" spans="1:6">
      <c r="A2889">
        <v>2048</v>
      </c>
      <c r="B2889" t="s">
        <v>1056</v>
      </c>
      <c r="C2889" t="s">
        <v>1013</v>
      </c>
      <c r="D2889" t="s">
        <v>1017</v>
      </c>
      <c r="E2889" t="s">
        <v>1014</v>
      </c>
      <c r="F2889" s="86">
        <v>35779201.707596302</v>
      </c>
    </row>
    <row r="2890" spans="1:6">
      <c r="A2890">
        <v>2049</v>
      </c>
      <c r="B2890" t="s">
        <v>1056</v>
      </c>
      <c r="C2890" t="s">
        <v>1013</v>
      </c>
      <c r="D2890" t="s">
        <v>1017</v>
      </c>
      <c r="E2890" t="s">
        <v>1014</v>
      </c>
      <c r="F2890" s="86">
        <v>36083491.274931699</v>
      </c>
    </row>
    <row r="2891" spans="1:6">
      <c r="A2891">
        <v>2050</v>
      </c>
      <c r="B2891" t="s">
        <v>1056</v>
      </c>
      <c r="C2891" t="s">
        <v>1013</v>
      </c>
      <c r="D2891" t="s">
        <v>1017</v>
      </c>
      <c r="E2891" t="s">
        <v>1014</v>
      </c>
      <c r="F2891" s="86">
        <v>36390145.938502103</v>
      </c>
    </row>
    <row r="2892" spans="1:6">
      <c r="A2892">
        <v>2017</v>
      </c>
      <c r="B2892" t="s">
        <v>1057</v>
      </c>
      <c r="C2892" t="s">
        <v>1013</v>
      </c>
      <c r="D2892" t="s">
        <v>1017</v>
      </c>
      <c r="E2892" t="s">
        <v>1014</v>
      </c>
      <c r="F2892" s="86">
        <v>1449285.5344114499</v>
      </c>
    </row>
    <row r="2893" spans="1:6">
      <c r="A2893">
        <v>2018</v>
      </c>
      <c r="B2893" t="s">
        <v>1057</v>
      </c>
      <c r="C2893" t="s">
        <v>1013</v>
      </c>
      <c r="D2893" t="s">
        <v>1017</v>
      </c>
      <c r="E2893" t="s">
        <v>1014</v>
      </c>
      <c r="F2893" s="86">
        <v>1467002.12947151</v>
      </c>
    </row>
    <row r="2894" spans="1:6">
      <c r="A2894">
        <v>2019</v>
      </c>
      <c r="B2894" t="s">
        <v>1057</v>
      </c>
      <c r="C2894" t="s">
        <v>1013</v>
      </c>
      <c r="D2894" t="s">
        <v>1017</v>
      </c>
      <c r="E2894" t="s">
        <v>1014</v>
      </c>
      <c r="F2894" s="86">
        <v>1480565.9077393799</v>
      </c>
    </row>
    <row r="2895" spans="1:6">
      <c r="A2895">
        <v>2020</v>
      </c>
      <c r="B2895" t="s">
        <v>1057</v>
      </c>
      <c r="C2895" t="s">
        <v>1013</v>
      </c>
      <c r="D2895" t="s">
        <v>1017</v>
      </c>
      <c r="E2895" t="s">
        <v>1014</v>
      </c>
      <c r="F2895" s="86">
        <v>1494079.4983099599</v>
      </c>
    </row>
    <row r="2896" spans="1:6">
      <c r="A2896">
        <v>2021</v>
      </c>
      <c r="B2896" t="s">
        <v>1057</v>
      </c>
      <c r="C2896" t="s">
        <v>1013</v>
      </c>
      <c r="D2896" t="s">
        <v>1017</v>
      </c>
      <c r="E2896" t="s">
        <v>1014</v>
      </c>
      <c r="F2896" s="86">
        <v>1506685.6390604</v>
      </c>
    </row>
    <row r="2897" spans="1:6">
      <c r="A2897">
        <v>2022</v>
      </c>
      <c r="B2897" t="s">
        <v>1057</v>
      </c>
      <c r="C2897" t="s">
        <v>1013</v>
      </c>
      <c r="D2897" t="s">
        <v>1017</v>
      </c>
      <c r="E2897" t="s">
        <v>1014</v>
      </c>
      <c r="F2897" s="86">
        <v>1518828.91671574</v>
      </c>
    </row>
    <row r="2898" spans="1:6">
      <c r="A2898">
        <v>2023</v>
      </c>
      <c r="B2898" t="s">
        <v>1057</v>
      </c>
      <c r="C2898" t="s">
        <v>1013</v>
      </c>
      <c r="D2898" t="s">
        <v>1017</v>
      </c>
      <c r="E2898" t="s">
        <v>1014</v>
      </c>
      <c r="F2898" s="86">
        <v>1528977.3339516099</v>
      </c>
    </row>
    <row r="2899" spans="1:6">
      <c r="A2899">
        <v>2024</v>
      </c>
      <c r="B2899" t="s">
        <v>1057</v>
      </c>
      <c r="C2899" t="s">
        <v>1013</v>
      </c>
      <c r="D2899" t="s">
        <v>1017</v>
      </c>
      <c r="E2899" t="s">
        <v>1014</v>
      </c>
      <c r="F2899" s="86">
        <v>1536743.0615751899</v>
      </c>
    </row>
    <row r="2900" spans="1:6">
      <c r="A2900">
        <v>2025</v>
      </c>
      <c r="B2900" t="s">
        <v>1057</v>
      </c>
      <c r="C2900" t="s">
        <v>1013</v>
      </c>
      <c r="D2900" t="s">
        <v>1017</v>
      </c>
      <c r="E2900" t="s">
        <v>1014</v>
      </c>
      <c r="F2900" s="86">
        <v>1541235.54472384</v>
      </c>
    </row>
    <row r="2901" spans="1:6">
      <c r="A2901">
        <v>2026</v>
      </c>
      <c r="B2901" t="s">
        <v>1057</v>
      </c>
      <c r="C2901" t="s">
        <v>1013</v>
      </c>
      <c r="D2901" t="s">
        <v>1017</v>
      </c>
      <c r="E2901" t="s">
        <v>1014</v>
      </c>
      <c r="F2901" s="86">
        <v>1542004.7443059699</v>
      </c>
    </row>
    <row r="2902" spans="1:6">
      <c r="A2902">
        <v>2027</v>
      </c>
      <c r="B2902" t="s">
        <v>1057</v>
      </c>
      <c r="C2902" t="s">
        <v>1013</v>
      </c>
      <c r="D2902" t="s">
        <v>1017</v>
      </c>
      <c r="E2902" t="s">
        <v>1014</v>
      </c>
      <c r="F2902" s="86">
        <v>1539904.30557627</v>
      </c>
    </row>
    <row r="2903" spans="1:6">
      <c r="A2903">
        <v>2028</v>
      </c>
      <c r="B2903" t="s">
        <v>1057</v>
      </c>
      <c r="C2903" t="s">
        <v>1013</v>
      </c>
      <c r="D2903" t="s">
        <v>1017</v>
      </c>
      <c r="E2903" t="s">
        <v>1014</v>
      </c>
      <c r="F2903" s="86">
        <v>1535875.18442964</v>
      </c>
    </row>
    <row r="2904" spans="1:6">
      <c r="A2904">
        <v>2029</v>
      </c>
      <c r="B2904" t="s">
        <v>1057</v>
      </c>
      <c r="C2904" t="s">
        <v>1013</v>
      </c>
      <c r="D2904" t="s">
        <v>1017</v>
      </c>
      <c r="E2904" t="s">
        <v>1014</v>
      </c>
      <c r="F2904" s="86">
        <v>1531647.68168605</v>
      </c>
    </row>
    <row r="2905" spans="1:6">
      <c r="A2905">
        <v>2030</v>
      </c>
      <c r="B2905" t="s">
        <v>1057</v>
      </c>
      <c r="C2905" t="s">
        <v>1013</v>
      </c>
      <c r="D2905" t="s">
        <v>1017</v>
      </c>
      <c r="E2905" t="s">
        <v>1014</v>
      </c>
      <c r="F2905" s="86">
        <v>1527436.1343642201</v>
      </c>
    </row>
    <row r="2906" spans="1:6">
      <c r="A2906">
        <v>2031</v>
      </c>
      <c r="B2906" t="s">
        <v>1057</v>
      </c>
      <c r="C2906" t="s">
        <v>1013</v>
      </c>
      <c r="D2906" t="s">
        <v>1017</v>
      </c>
      <c r="E2906" t="s">
        <v>1014</v>
      </c>
      <c r="F2906" s="86">
        <v>1524339.65813192</v>
      </c>
    </row>
    <row r="2907" spans="1:6">
      <c r="A2907">
        <v>2032</v>
      </c>
      <c r="B2907" t="s">
        <v>1057</v>
      </c>
      <c r="C2907" t="s">
        <v>1013</v>
      </c>
      <c r="D2907" t="s">
        <v>1017</v>
      </c>
      <c r="E2907" t="s">
        <v>1014</v>
      </c>
      <c r="F2907" s="86">
        <v>1522871.41630563</v>
      </c>
    </row>
    <row r="2908" spans="1:6">
      <c r="A2908">
        <v>2033</v>
      </c>
      <c r="B2908" t="s">
        <v>1057</v>
      </c>
      <c r="C2908" t="s">
        <v>1013</v>
      </c>
      <c r="D2908" t="s">
        <v>1017</v>
      </c>
      <c r="E2908" t="s">
        <v>1014</v>
      </c>
      <c r="F2908" s="86">
        <v>1522669.2153215699</v>
      </c>
    </row>
    <row r="2909" spans="1:6">
      <c r="A2909">
        <v>2034</v>
      </c>
      <c r="B2909" t="s">
        <v>1057</v>
      </c>
      <c r="C2909" t="s">
        <v>1013</v>
      </c>
      <c r="D2909" t="s">
        <v>1017</v>
      </c>
      <c r="E2909" t="s">
        <v>1014</v>
      </c>
      <c r="F2909" s="86">
        <v>1523746.7961689001</v>
      </c>
    </row>
    <row r="2910" spans="1:6">
      <c r="A2910">
        <v>2035</v>
      </c>
      <c r="B2910" t="s">
        <v>1057</v>
      </c>
      <c r="C2910" t="s">
        <v>1013</v>
      </c>
      <c r="D2910" t="s">
        <v>1017</v>
      </c>
      <c r="E2910" t="s">
        <v>1014</v>
      </c>
      <c r="F2910" s="86">
        <v>1525829.4569616599</v>
      </c>
    </row>
    <row r="2911" spans="1:6">
      <c r="A2911">
        <v>2036</v>
      </c>
      <c r="B2911" t="s">
        <v>1057</v>
      </c>
      <c r="C2911" t="s">
        <v>1013</v>
      </c>
      <c r="D2911" t="s">
        <v>1017</v>
      </c>
      <c r="E2911" t="s">
        <v>1014</v>
      </c>
      <c r="F2911" s="86">
        <v>1528861.47065099</v>
      </c>
    </row>
    <row r="2912" spans="1:6">
      <c r="A2912">
        <v>2037</v>
      </c>
      <c r="B2912" t="s">
        <v>1057</v>
      </c>
      <c r="C2912" t="s">
        <v>1013</v>
      </c>
      <c r="D2912" t="s">
        <v>1017</v>
      </c>
      <c r="E2912" t="s">
        <v>1014</v>
      </c>
      <c r="F2912" s="86">
        <v>1532562.1047680101</v>
      </c>
    </row>
    <row r="2913" spans="1:6">
      <c r="A2913">
        <v>2038</v>
      </c>
      <c r="B2913" t="s">
        <v>1057</v>
      </c>
      <c r="C2913" t="s">
        <v>1013</v>
      </c>
      <c r="D2913" t="s">
        <v>1017</v>
      </c>
      <c r="E2913" t="s">
        <v>1014</v>
      </c>
      <c r="F2913" s="86">
        <v>1536935.46011988</v>
      </c>
    </row>
    <row r="2914" spans="1:6">
      <c r="A2914">
        <v>2039</v>
      </c>
      <c r="B2914" t="s">
        <v>1057</v>
      </c>
      <c r="C2914" t="s">
        <v>1013</v>
      </c>
      <c r="D2914" t="s">
        <v>1017</v>
      </c>
      <c r="E2914" t="s">
        <v>1014</v>
      </c>
      <c r="F2914" s="86">
        <v>1542122.0604630201</v>
      </c>
    </row>
    <row r="2915" spans="1:6">
      <c r="A2915">
        <v>2040</v>
      </c>
      <c r="B2915" t="s">
        <v>1057</v>
      </c>
      <c r="C2915" t="s">
        <v>1013</v>
      </c>
      <c r="D2915" t="s">
        <v>1017</v>
      </c>
      <c r="E2915" t="s">
        <v>1014</v>
      </c>
      <c r="F2915" s="86">
        <v>1547291.6984095001</v>
      </c>
    </row>
    <row r="2916" spans="1:6">
      <c r="A2916">
        <v>2041</v>
      </c>
      <c r="B2916" t="s">
        <v>1057</v>
      </c>
      <c r="C2916" t="s">
        <v>1013</v>
      </c>
      <c r="D2916" t="s">
        <v>1017</v>
      </c>
      <c r="E2916" t="s">
        <v>1014</v>
      </c>
      <c r="F2916" s="86">
        <v>1553420.8412254101</v>
      </c>
    </row>
    <row r="2917" spans="1:6">
      <c r="A2917">
        <v>2042</v>
      </c>
      <c r="B2917" t="s">
        <v>1057</v>
      </c>
      <c r="C2917" t="s">
        <v>1013</v>
      </c>
      <c r="D2917" t="s">
        <v>1017</v>
      </c>
      <c r="E2917" t="s">
        <v>1014</v>
      </c>
      <c r="F2917" s="86">
        <v>1559554.74820254</v>
      </c>
    </row>
    <row r="2918" spans="1:6">
      <c r="A2918">
        <v>2043</v>
      </c>
      <c r="B2918" t="s">
        <v>1057</v>
      </c>
      <c r="C2918" t="s">
        <v>1013</v>
      </c>
      <c r="D2918" t="s">
        <v>1017</v>
      </c>
      <c r="E2918" t="s">
        <v>1014</v>
      </c>
      <c r="F2918" s="86">
        <v>1566653.4559066801</v>
      </c>
    </row>
    <row r="2919" spans="1:6">
      <c r="A2919">
        <v>2044</v>
      </c>
      <c r="B2919" t="s">
        <v>1057</v>
      </c>
      <c r="C2919" t="s">
        <v>1013</v>
      </c>
      <c r="D2919" t="s">
        <v>1017</v>
      </c>
      <c r="E2919" t="s">
        <v>1014</v>
      </c>
      <c r="F2919" s="86">
        <v>1574072.817643</v>
      </c>
    </row>
    <row r="2920" spans="1:6">
      <c r="A2920">
        <v>2045</v>
      </c>
      <c r="B2920" t="s">
        <v>1057</v>
      </c>
      <c r="C2920" t="s">
        <v>1013</v>
      </c>
      <c r="D2920" t="s">
        <v>1017</v>
      </c>
      <c r="E2920" t="s">
        <v>1014</v>
      </c>
      <c r="F2920" s="86">
        <v>1582359.9469780601</v>
      </c>
    </row>
    <row r="2921" spans="1:6">
      <c r="A2921">
        <v>2046</v>
      </c>
      <c r="B2921" t="s">
        <v>1057</v>
      </c>
      <c r="C2921" t="s">
        <v>1013</v>
      </c>
      <c r="D2921" t="s">
        <v>1017</v>
      </c>
      <c r="E2921" t="s">
        <v>1014</v>
      </c>
      <c r="F2921" s="86">
        <v>1590763.3475291801</v>
      </c>
    </row>
    <row r="2922" spans="1:6">
      <c r="A2922">
        <v>2047</v>
      </c>
      <c r="B2922" t="s">
        <v>1057</v>
      </c>
      <c r="C2922" t="s">
        <v>1013</v>
      </c>
      <c r="D2922" t="s">
        <v>1017</v>
      </c>
      <c r="E2922" t="s">
        <v>1014</v>
      </c>
      <c r="F2922" s="86">
        <v>1599872.8443231001</v>
      </c>
    </row>
    <row r="2923" spans="1:6">
      <c r="A2923">
        <v>2048</v>
      </c>
      <c r="B2923" t="s">
        <v>1057</v>
      </c>
      <c r="C2923" t="s">
        <v>1013</v>
      </c>
      <c r="D2923" t="s">
        <v>1017</v>
      </c>
      <c r="E2923" t="s">
        <v>1014</v>
      </c>
      <c r="F2923" s="86">
        <v>1609363.1078073201</v>
      </c>
    </row>
    <row r="2924" spans="1:6">
      <c r="A2924">
        <v>2049</v>
      </c>
      <c r="B2924" t="s">
        <v>1057</v>
      </c>
      <c r="C2924" t="s">
        <v>1013</v>
      </c>
      <c r="D2924" t="s">
        <v>1017</v>
      </c>
      <c r="E2924" t="s">
        <v>1014</v>
      </c>
      <c r="F2924" s="86">
        <v>1619194.7772460601</v>
      </c>
    </row>
    <row r="2925" spans="1:6">
      <c r="A2925">
        <v>2050</v>
      </c>
      <c r="B2925" t="s">
        <v>1057</v>
      </c>
      <c r="C2925" t="s">
        <v>1013</v>
      </c>
      <c r="D2925" t="s">
        <v>1017</v>
      </c>
      <c r="E2925" t="s">
        <v>1014</v>
      </c>
      <c r="F2925" s="86">
        <v>1629279.1459509199</v>
      </c>
    </row>
    <row r="2926" spans="1:6">
      <c r="A2926">
        <v>2017</v>
      </c>
      <c r="B2926" t="s">
        <v>1058</v>
      </c>
      <c r="C2926" t="s">
        <v>1013</v>
      </c>
      <c r="D2926" t="s">
        <v>1017</v>
      </c>
      <c r="E2926" t="s">
        <v>1014</v>
      </c>
      <c r="F2926" s="86">
        <v>23638846.095093399</v>
      </c>
    </row>
    <row r="2927" spans="1:6">
      <c r="A2927">
        <v>2018</v>
      </c>
      <c r="B2927" t="s">
        <v>1058</v>
      </c>
      <c r="C2927" t="s">
        <v>1013</v>
      </c>
      <c r="D2927" t="s">
        <v>1017</v>
      </c>
      <c r="E2927" t="s">
        <v>1014</v>
      </c>
      <c r="F2927" s="86">
        <v>23734017.757298</v>
      </c>
    </row>
    <row r="2928" spans="1:6">
      <c r="A2928">
        <v>2019</v>
      </c>
      <c r="B2928" t="s">
        <v>1058</v>
      </c>
      <c r="C2928" t="s">
        <v>1013</v>
      </c>
      <c r="D2928" t="s">
        <v>1017</v>
      </c>
      <c r="E2928" t="s">
        <v>1014</v>
      </c>
      <c r="F2928" s="86">
        <v>23765850.672976401</v>
      </c>
    </row>
    <row r="2929" spans="1:6">
      <c r="A2929">
        <v>2020</v>
      </c>
      <c r="B2929" t="s">
        <v>1058</v>
      </c>
      <c r="C2929" t="s">
        <v>1013</v>
      </c>
      <c r="D2929" t="s">
        <v>1017</v>
      </c>
      <c r="E2929" t="s">
        <v>1014</v>
      </c>
      <c r="F2929" s="86">
        <v>23902934.334881999</v>
      </c>
    </row>
    <row r="2930" spans="1:6">
      <c r="A2930">
        <v>2021</v>
      </c>
      <c r="B2930" t="s">
        <v>1058</v>
      </c>
      <c r="C2930" t="s">
        <v>1013</v>
      </c>
      <c r="D2930" t="s">
        <v>1017</v>
      </c>
      <c r="E2930" t="s">
        <v>1014</v>
      </c>
      <c r="F2930" s="86">
        <v>24036568.499995802</v>
      </c>
    </row>
    <row r="2931" spans="1:6">
      <c r="A2931">
        <v>2022</v>
      </c>
      <c r="B2931" t="s">
        <v>1058</v>
      </c>
      <c r="C2931" t="s">
        <v>1013</v>
      </c>
      <c r="D2931" t="s">
        <v>1017</v>
      </c>
      <c r="E2931" t="s">
        <v>1014</v>
      </c>
      <c r="F2931" s="86">
        <v>24162120.8030372</v>
      </c>
    </row>
    <row r="2932" spans="1:6">
      <c r="A2932">
        <v>2023</v>
      </c>
      <c r="B2932" t="s">
        <v>1058</v>
      </c>
      <c r="C2932" t="s">
        <v>1013</v>
      </c>
      <c r="D2932" t="s">
        <v>1017</v>
      </c>
      <c r="E2932" t="s">
        <v>1014</v>
      </c>
      <c r="F2932" s="86">
        <v>24271262.9437709</v>
      </c>
    </row>
    <row r="2933" spans="1:6">
      <c r="A2933">
        <v>2024</v>
      </c>
      <c r="B2933" t="s">
        <v>1058</v>
      </c>
      <c r="C2933" t="s">
        <v>1013</v>
      </c>
      <c r="D2933" t="s">
        <v>1017</v>
      </c>
      <c r="E2933" t="s">
        <v>1014</v>
      </c>
      <c r="F2933" s="86">
        <v>24346440.140184101</v>
      </c>
    </row>
    <row r="2934" spans="1:6">
      <c r="A2934">
        <v>2025</v>
      </c>
      <c r="B2934" t="s">
        <v>1058</v>
      </c>
      <c r="C2934" t="s">
        <v>1013</v>
      </c>
      <c r="D2934" t="s">
        <v>1017</v>
      </c>
      <c r="E2934" t="s">
        <v>1014</v>
      </c>
      <c r="F2934" s="86">
        <v>24374297.911710799</v>
      </c>
    </row>
    <row r="2935" spans="1:6">
      <c r="A2935">
        <v>2026</v>
      </c>
      <c r="B2935" t="s">
        <v>1058</v>
      </c>
      <c r="C2935" t="s">
        <v>1013</v>
      </c>
      <c r="D2935" t="s">
        <v>1017</v>
      </c>
      <c r="E2935" t="s">
        <v>1014</v>
      </c>
      <c r="F2935" s="86">
        <v>24349003.5905542</v>
      </c>
    </row>
    <row r="2936" spans="1:6">
      <c r="A2936">
        <v>2027</v>
      </c>
      <c r="B2936" t="s">
        <v>1058</v>
      </c>
      <c r="C2936" t="s">
        <v>1013</v>
      </c>
      <c r="D2936" t="s">
        <v>1017</v>
      </c>
      <c r="E2936" t="s">
        <v>1014</v>
      </c>
      <c r="F2936" s="86">
        <v>24282381.495504402</v>
      </c>
    </row>
    <row r="2937" spans="1:6">
      <c r="A2937">
        <v>2028</v>
      </c>
      <c r="B2937" t="s">
        <v>1058</v>
      </c>
      <c r="C2937" t="s">
        <v>1013</v>
      </c>
      <c r="D2937" t="s">
        <v>1017</v>
      </c>
      <c r="E2937" t="s">
        <v>1014</v>
      </c>
      <c r="F2937" s="86">
        <v>24189769.313124198</v>
      </c>
    </row>
    <row r="2938" spans="1:6">
      <c r="A2938">
        <v>2029</v>
      </c>
      <c r="B2938" t="s">
        <v>1058</v>
      </c>
      <c r="C2938" t="s">
        <v>1013</v>
      </c>
      <c r="D2938" t="s">
        <v>1017</v>
      </c>
      <c r="E2938" t="s">
        <v>1014</v>
      </c>
      <c r="F2938" s="86">
        <v>24093821.7035878</v>
      </c>
    </row>
    <row r="2939" spans="1:6">
      <c r="A2939">
        <v>2030</v>
      </c>
      <c r="B2939" t="s">
        <v>1058</v>
      </c>
      <c r="C2939" t="s">
        <v>1013</v>
      </c>
      <c r="D2939" t="s">
        <v>1017</v>
      </c>
      <c r="E2939" t="s">
        <v>1014</v>
      </c>
      <c r="F2939" s="86">
        <v>24001984.1379667</v>
      </c>
    </row>
    <row r="2940" spans="1:6">
      <c r="A2940">
        <v>2031</v>
      </c>
      <c r="B2940" t="s">
        <v>1058</v>
      </c>
      <c r="C2940" t="s">
        <v>1013</v>
      </c>
      <c r="D2940" t="s">
        <v>1017</v>
      </c>
      <c r="E2940" t="s">
        <v>1014</v>
      </c>
      <c r="F2940" s="86">
        <v>23932668.0006724</v>
      </c>
    </row>
    <row r="2941" spans="1:6">
      <c r="A2941">
        <v>2032</v>
      </c>
      <c r="B2941" t="s">
        <v>1058</v>
      </c>
      <c r="C2941" t="s">
        <v>1013</v>
      </c>
      <c r="D2941" t="s">
        <v>1017</v>
      </c>
      <c r="E2941" t="s">
        <v>1014</v>
      </c>
      <c r="F2941" s="86">
        <v>23886371.766143098</v>
      </c>
    </row>
    <row r="2942" spans="1:6">
      <c r="A2942">
        <v>2033</v>
      </c>
      <c r="B2942" t="s">
        <v>1058</v>
      </c>
      <c r="C2942" t="s">
        <v>1013</v>
      </c>
      <c r="D2942" t="s">
        <v>1017</v>
      </c>
      <c r="E2942" t="s">
        <v>1014</v>
      </c>
      <c r="F2942" s="86">
        <v>23867577.736895401</v>
      </c>
    </row>
    <row r="2943" spans="1:6">
      <c r="A2943">
        <v>2034</v>
      </c>
      <c r="B2943" t="s">
        <v>1058</v>
      </c>
      <c r="C2943" t="s">
        <v>1013</v>
      </c>
      <c r="D2943" t="s">
        <v>1017</v>
      </c>
      <c r="E2943" t="s">
        <v>1014</v>
      </c>
      <c r="F2943" s="86">
        <v>23871804.037969202</v>
      </c>
    </row>
    <row r="2944" spans="1:6">
      <c r="A2944">
        <v>2035</v>
      </c>
      <c r="B2944" t="s">
        <v>1058</v>
      </c>
      <c r="C2944" t="s">
        <v>1013</v>
      </c>
      <c r="D2944" t="s">
        <v>1017</v>
      </c>
      <c r="E2944" t="s">
        <v>1014</v>
      </c>
      <c r="F2944" s="86">
        <v>23897447.5615899</v>
      </c>
    </row>
    <row r="2945" spans="1:6">
      <c r="A2945">
        <v>2036</v>
      </c>
      <c r="B2945" t="s">
        <v>1058</v>
      </c>
      <c r="C2945" t="s">
        <v>1013</v>
      </c>
      <c r="D2945" t="s">
        <v>1017</v>
      </c>
      <c r="E2945" t="s">
        <v>1014</v>
      </c>
      <c r="F2945" s="86">
        <v>23935549.867548499</v>
      </c>
    </row>
    <row r="2946" spans="1:6">
      <c r="A2946">
        <v>2037</v>
      </c>
      <c r="B2946" t="s">
        <v>1058</v>
      </c>
      <c r="C2946" t="s">
        <v>1013</v>
      </c>
      <c r="D2946" t="s">
        <v>1017</v>
      </c>
      <c r="E2946" t="s">
        <v>1014</v>
      </c>
      <c r="F2946" s="86">
        <v>23987175.749663901</v>
      </c>
    </row>
    <row r="2947" spans="1:6">
      <c r="A2947">
        <v>2038</v>
      </c>
      <c r="B2947" t="s">
        <v>1058</v>
      </c>
      <c r="C2947" t="s">
        <v>1013</v>
      </c>
      <c r="D2947" t="s">
        <v>1017</v>
      </c>
      <c r="E2947" t="s">
        <v>1014</v>
      </c>
      <c r="F2947" s="86">
        <v>24051089.2346805</v>
      </c>
    </row>
    <row r="2948" spans="1:6">
      <c r="A2948">
        <v>2039</v>
      </c>
      <c r="B2948" t="s">
        <v>1058</v>
      </c>
      <c r="C2948" t="s">
        <v>1013</v>
      </c>
      <c r="D2948" t="s">
        <v>1017</v>
      </c>
      <c r="E2948" t="s">
        <v>1014</v>
      </c>
      <c r="F2948" s="86">
        <v>24125981.242463101</v>
      </c>
    </row>
    <row r="2949" spans="1:6">
      <c r="A2949">
        <v>2040</v>
      </c>
      <c r="B2949" t="s">
        <v>1058</v>
      </c>
      <c r="C2949" t="s">
        <v>1013</v>
      </c>
      <c r="D2949" t="s">
        <v>1017</v>
      </c>
      <c r="E2949" t="s">
        <v>1014</v>
      </c>
      <c r="F2949" s="86">
        <v>24205302.294661298</v>
      </c>
    </row>
    <row r="2950" spans="1:6">
      <c r="A2950">
        <v>2041</v>
      </c>
      <c r="B2950" t="s">
        <v>1058</v>
      </c>
      <c r="C2950" t="s">
        <v>1013</v>
      </c>
      <c r="D2950" t="s">
        <v>1017</v>
      </c>
      <c r="E2950" t="s">
        <v>1014</v>
      </c>
      <c r="F2950" s="86">
        <v>24293696.881836601</v>
      </c>
    </row>
    <row r="2951" spans="1:6">
      <c r="A2951">
        <v>2042</v>
      </c>
      <c r="B2951" t="s">
        <v>1058</v>
      </c>
      <c r="C2951" t="s">
        <v>1013</v>
      </c>
      <c r="D2951" t="s">
        <v>1017</v>
      </c>
      <c r="E2951" t="s">
        <v>1014</v>
      </c>
      <c r="F2951" s="86">
        <v>24390564.996361401</v>
      </c>
    </row>
    <row r="2952" spans="1:6">
      <c r="A2952">
        <v>2043</v>
      </c>
      <c r="B2952" t="s">
        <v>1058</v>
      </c>
      <c r="C2952" t="s">
        <v>1013</v>
      </c>
      <c r="D2952" t="s">
        <v>1017</v>
      </c>
      <c r="E2952" t="s">
        <v>1014</v>
      </c>
      <c r="F2952" s="86">
        <v>24497962.079907302</v>
      </c>
    </row>
    <row r="2953" spans="1:6">
      <c r="A2953">
        <v>2044</v>
      </c>
      <c r="B2953" t="s">
        <v>1058</v>
      </c>
      <c r="C2953" t="s">
        <v>1013</v>
      </c>
      <c r="D2953" t="s">
        <v>1017</v>
      </c>
      <c r="E2953" t="s">
        <v>1014</v>
      </c>
      <c r="F2953" s="86">
        <v>24613308.509673201</v>
      </c>
    </row>
    <row r="2954" spans="1:6">
      <c r="A2954">
        <v>2045</v>
      </c>
      <c r="B2954" t="s">
        <v>1058</v>
      </c>
      <c r="C2954" t="s">
        <v>1013</v>
      </c>
      <c r="D2954" t="s">
        <v>1017</v>
      </c>
      <c r="E2954" t="s">
        <v>1014</v>
      </c>
      <c r="F2954" s="86">
        <v>24738184.329869401</v>
      </c>
    </row>
    <row r="2955" spans="1:6">
      <c r="A2955">
        <v>2046</v>
      </c>
      <c r="B2955" t="s">
        <v>1058</v>
      </c>
      <c r="C2955" t="s">
        <v>1013</v>
      </c>
      <c r="D2955" t="s">
        <v>1017</v>
      </c>
      <c r="E2955" t="s">
        <v>1014</v>
      </c>
      <c r="F2955" s="86">
        <v>24870345.007971201</v>
      </c>
    </row>
    <row r="2956" spans="1:6">
      <c r="A2956">
        <v>2047</v>
      </c>
      <c r="B2956" t="s">
        <v>1058</v>
      </c>
      <c r="C2956" t="s">
        <v>1013</v>
      </c>
      <c r="D2956" t="s">
        <v>1017</v>
      </c>
      <c r="E2956" t="s">
        <v>1014</v>
      </c>
      <c r="F2956" s="86">
        <v>25009761.122895502</v>
      </c>
    </row>
    <row r="2957" spans="1:6">
      <c r="A2957">
        <v>2048</v>
      </c>
      <c r="B2957" t="s">
        <v>1058</v>
      </c>
      <c r="C2957" t="s">
        <v>1013</v>
      </c>
      <c r="D2957" t="s">
        <v>1017</v>
      </c>
      <c r="E2957" t="s">
        <v>1014</v>
      </c>
      <c r="F2957" s="86">
        <v>25151887.3688558</v>
      </c>
    </row>
    <row r="2958" spans="1:6">
      <c r="A2958">
        <v>2049</v>
      </c>
      <c r="B2958" t="s">
        <v>1058</v>
      </c>
      <c r="C2958" t="s">
        <v>1013</v>
      </c>
      <c r="D2958" t="s">
        <v>1017</v>
      </c>
      <c r="E2958" t="s">
        <v>1014</v>
      </c>
      <c r="F2958" s="86">
        <v>25297608.9855428</v>
      </c>
    </row>
    <row r="2959" spans="1:6">
      <c r="A2959">
        <v>2050</v>
      </c>
      <c r="B2959" t="s">
        <v>1058</v>
      </c>
      <c r="C2959" t="s">
        <v>1013</v>
      </c>
      <c r="D2959" t="s">
        <v>1017</v>
      </c>
      <c r="E2959" t="s">
        <v>1014</v>
      </c>
      <c r="F2959" s="86">
        <v>25446327.0608401</v>
      </c>
    </row>
    <row r="2960" spans="1:6">
      <c r="A2960">
        <v>2017</v>
      </c>
      <c r="B2960" t="s">
        <v>1059</v>
      </c>
      <c r="C2960" t="s">
        <v>1013</v>
      </c>
      <c r="D2960" t="s">
        <v>1017</v>
      </c>
      <c r="E2960" t="s">
        <v>1014</v>
      </c>
      <c r="F2960" s="86">
        <v>10006450.468185799</v>
      </c>
    </row>
    <row r="2961" spans="1:6">
      <c r="A2961">
        <v>2018</v>
      </c>
      <c r="B2961" t="s">
        <v>1059</v>
      </c>
      <c r="C2961" t="s">
        <v>1013</v>
      </c>
      <c r="D2961" t="s">
        <v>1017</v>
      </c>
      <c r="E2961" t="s">
        <v>1014</v>
      </c>
      <c r="F2961" s="86">
        <v>10191791.6073699</v>
      </c>
    </row>
    <row r="2962" spans="1:6">
      <c r="A2962">
        <v>2019</v>
      </c>
      <c r="B2962" t="s">
        <v>1059</v>
      </c>
      <c r="C2962" t="s">
        <v>1013</v>
      </c>
      <c r="D2962" t="s">
        <v>1017</v>
      </c>
      <c r="E2962" t="s">
        <v>1014</v>
      </c>
      <c r="F2962" s="86">
        <v>10350294.133975901</v>
      </c>
    </row>
    <row r="2963" spans="1:6">
      <c r="A2963">
        <v>2020</v>
      </c>
      <c r="B2963" t="s">
        <v>1059</v>
      </c>
      <c r="C2963" t="s">
        <v>1013</v>
      </c>
      <c r="D2963" t="s">
        <v>1017</v>
      </c>
      <c r="E2963" t="s">
        <v>1014</v>
      </c>
      <c r="F2963" s="86">
        <v>10480270.650040399</v>
      </c>
    </row>
    <row r="2964" spans="1:6">
      <c r="A2964">
        <v>2021</v>
      </c>
      <c r="B2964" t="s">
        <v>1059</v>
      </c>
      <c r="C2964" t="s">
        <v>1013</v>
      </c>
      <c r="D2964" t="s">
        <v>1017</v>
      </c>
      <c r="E2964" t="s">
        <v>1014</v>
      </c>
      <c r="F2964" s="86">
        <v>10604890.711067401</v>
      </c>
    </row>
    <row r="2965" spans="1:6">
      <c r="A2965">
        <v>2022</v>
      </c>
      <c r="B2965" t="s">
        <v>1059</v>
      </c>
      <c r="C2965" t="s">
        <v>1013</v>
      </c>
      <c r="D2965" t="s">
        <v>1017</v>
      </c>
      <c r="E2965" t="s">
        <v>1014</v>
      </c>
      <c r="F2965" s="86">
        <v>10723647.6128802</v>
      </c>
    </row>
    <row r="2966" spans="1:6">
      <c r="A2966">
        <v>2023</v>
      </c>
      <c r="B2966" t="s">
        <v>1059</v>
      </c>
      <c r="C2966" t="s">
        <v>1013</v>
      </c>
      <c r="D2966" t="s">
        <v>1017</v>
      </c>
      <c r="E2966" t="s">
        <v>1014</v>
      </c>
      <c r="F2966" s="86">
        <v>10825873.9020583</v>
      </c>
    </row>
    <row r="2967" spans="1:6">
      <c r="A2967">
        <v>2024</v>
      </c>
      <c r="B2967" t="s">
        <v>1059</v>
      </c>
      <c r="C2967" t="s">
        <v>1013</v>
      </c>
      <c r="D2967" t="s">
        <v>1017</v>
      </c>
      <c r="E2967" t="s">
        <v>1014</v>
      </c>
      <c r="F2967" s="86">
        <v>10907270.821324799</v>
      </c>
    </row>
    <row r="2968" spans="1:6">
      <c r="A2968">
        <v>2025</v>
      </c>
      <c r="B2968" t="s">
        <v>1059</v>
      </c>
      <c r="C2968" t="s">
        <v>1013</v>
      </c>
      <c r="D2968" t="s">
        <v>1017</v>
      </c>
      <c r="E2968" t="s">
        <v>1014</v>
      </c>
      <c r="F2968" s="86">
        <v>10960915.7953678</v>
      </c>
    </row>
    <row r="2969" spans="1:6">
      <c r="A2969">
        <v>2026</v>
      </c>
      <c r="B2969" t="s">
        <v>1059</v>
      </c>
      <c r="C2969" t="s">
        <v>1013</v>
      </c>
      <c r="D2969" t="s">
        <v>1017</v>
      </c>
      <c r="E2969" t="s">
        <v>1014</v>
      </c>
      <c r="F2969" s="86">
        <v>10987103.4615338</v>
      </c>
    </row>
    <row r="2970" spans="1:6">
      <c r="A2970">
        <v>2027</v>
      </c>
      <c r="B2970" t="s">
        <v>1059</v>
      </c>
      <c r="C2970" t="s">
        <v>1013</v>
      </c>
      <c r="D2970" t="s">
        <v>1017</v>
      </c>
      <c r="E2970" t="s">
        <v>1014</v>
      </c>
      <c r="F2970" s="86">
        <v>10994204.635961</v>
      </c>
    </row>
    <row r="2971" spans="1:6">
      <c r="A2971">
        <v>2028</v>
      </c>
      <c r="B2971" t="s">
        <v>1059</v>
      </c>
      <c r="C2971" t="s">
        <v>1013</v>
      </c>
      <c r="D2971" t="s">
        <v>1017</v>
      </c>
      <c r="E2971" t="s">
        <v>1014</v>
      </c>
      <c r="F2971" s="86">
        <v>10990601.692196099</v>
      </c>
    </row>
    <row r="2972" spans="1:6">
      <c r="A2972">
        <v>2029</v>
      </c>
      <c r="B2972" t="s">
        <v>1059</v>
      </c>
      <c r="C2972" t="s">
        <v>1013</v>
      </c>
      <c r="D2972" t="s">
        <v>1017</v>
      </c>
      <c r="E2972" t="s">
        <v>1014</v>
      </c>
      <c r="F2972" s="86">
        <v>10986502.3847591</v>
      </c>
    </row>
    <row r="2973" spans="1:6">
      <c r="A2973">
        <v>2030</v>
      </c>
      <c r="B2973" t="s">
        <v>1059</v>
      </c>
      <c r="C2973" t="s">
        <v>1013</v>
      </c>
      <c r="D2973" t="s">
        <v>1017</v>
      </c>
      <c r="E2973" t="s">
        <v>1014</v>
      </c>
      <c r="F2973" s="86">
        <v>10985640.0707437</v>
      </c>
    </row>
    <row r="2974" spans="1:6">
      <c r="A2974">
        <v>2031</v>
      </c>
      <c r="B2974" t="s">
        <v>1059</v>
      </c>
      <c r="C2974" t="s">
        <v>1013</v>
      </c>
      <c r="D2974" t="s">
        <v>1017</v>
      </c>
      <c r="E2974" t="s">
        <v>1014</v>
      </c>
      <c r="F2974" s="86">
        <v>10993425.5679693</v>
      </c>
    </row>
    <row r="2975" spans="1:6">
      <c r="A2975">
        <v>2032</v>
      </c>
      <c r="B2975" t="s">
        <v>1059</v>
      </c>
      <c r="C2975" t="s">
        <v>1013</v>
      </c>
      <c r="D2975" t="s">
        <v>1017</v>
      </c>
      <c r="E2975" t="s">
        <v>1014</v>
      </c>
      <c r="F2975" s="86">
        <v>11013212.7659894</v>
      </c>
    </row>
    <row r="2976" spans="1:6">
      <c r="A2976">
        <v>2033</v>
      </c>
      <c r="B2976" t="s">
        <v>1059</v>
      </c>
      <c r="C2976" t="s">
        <v>1013</v>
      </c>
      <c r="D2976" t="s">
        <v>1017</v>
      </c>
      <c r="E2976" t="s">
        <v>1014</v>
      </c>
      <c r="F2976" s="86">
        <v>11041897.505326699</v>
      </c>
    </row>
    <row r="2977" spans="1:6">
      <c r="A2977">
        <v>2034</v>
      </c>
      <c r="B2977" t="s">
        <v>1059</v>
      </c>
      <c r="C2977" t="s">
        <v>1013</v>
      </c>
      <c r="D2977" t="s">
        <v>1017</v>
      </c>
      <c r="E2977" t="s">
        <v>1014</v>
      </c>
      <c r="F2977" s="86">
        <v>11080734.693865201</v>
      </c>
    </row>
    <row r="2978" spans="1:6">
      <c r="A2978">
        <v>2035</v>
      </c>
      <c r="B2978" t="s">
        <v>1059</v>
      </c>
      <c r="C2978" t="s">
        <v>1013</v>
      </c>
      <c r="D2978" t="s">
        <v>1017</v>
      </c>
      <c r="E2978" t="s">
        <v>1014</v>
      </c>
      <c r="F2978" s="86">
        <v>11125377.434564199</v>
      </c>
    </row>
    <row r="2979" spans="1:6">
      <c r="A2979">
        <v>2036</v>
      </c>
      <c r="B2979" t="s">
        <v>1059</v>
      </c>
      <c r="C2979" t="s">
        <v>1013</v>
      </c>
      <c r="D2979" t="s">
        <v>1017</v>
      </c>
      <c r="E2979" t="s">
        <v>1014</v>
      </c>
      <c r="F2979" s="86">
        <v>11174957.327942699</v>
      </c>
    </row>
    <row r="2980" spans="1:6">
      <c r="A2980">
        <v>2037</v>
      </c>
      <c r="B2980" t="s">
        <v>1059</v>
      </c>
      <c r="C2980" t="s">
        <v>1013</v>
      </c>
      <c r="D2980" t="s">
        <v>1017</v>
      </c>
      <c r="E2980" t="s">
        <v>1014</v>
      </c>
      <c r="F2980" s="86">
        <v>11228170.784033701</v>
      </c>
    </row>
    <row r="2981" spans="1:6">
      <c r="A2981">
        <v>2038</v>
      </c>
      <c r="B2981" t="s">
        <v>1059</v>
      </c>
      <c r="C2981" t="s">
        <v>1013</v>
      </c>
      <c r="D2981" t="s">
        <v>1017</v>
      </c>
      <c r="E2981" t="s">
        <v>1014</v>
      </c>
      <c r="F2981" s="86">
        <v>11287160.892795401</v>
      </c>
    </row>
    <row r="2982" spans="1:6">
      <c r="A2982">
        <v>2039</v>
      </c>
      <c r="B2982" t="s">
        <v>1059</v>
      </c>
      <c r="C2982" t="s">
        <v>1013</v>
      </c>
      <c r="D2982" t="s">
        <v>1017</v>
      </c>
      <c r="E2982" t="s">
        <v>1014</v>
      </c>
      <c r="F2982" s="86">
        <v>11350253.3137642</v>
      </c>
    </row>
    <row r="2983" spans="1:6">
      <c r="A2983">
        <v>2040</v>
      </c>
      <c r="B2983" t="s">
        <v>1059</v>
      </c>
      <c r="C2983" t="s">
        <v>1013</v>
      </c>
      <c r="D2983" t="s">
        <v>1017</v>
      </c>
      <c r="E2983" t="s">
        <v>1014</v>
      </c>
      <c r="F2983" s="86">
        <v>11415222.780523</v>
      </c>
    </row>
    <row r="2984" spans="1:6">
      <c r="A2984">
        <v>2041</v>
      </c>
      <c r="B2984" t="s">
        <v>1059</v>
      </c>
      <c r="C2984" t="s">
        <v>1013</v>
      </c>
      <c r="D2984" t="s">
        <v>1017</v>
      </c>
      <c r="E2984" t="s">
        <v>1014</v>
      </c>
      <c r="F2984" s="86">
        <v>11484932.8907608</v>
      </c>
    </row>
    <row r="2985" spans="1:6">
      <c r="A2985">
        <v>2042</v>
      </c>
      <c r="B2985" t="s">
        <v>1059</v>
      </c>
      <c r="C2985" t="s">
        <v>1013</v>
      </c>
      <c r="D2985" t="s">
        <v>1017</v>
      </c>
      <c r="E2985" t="s">
        <v>1014</v>
      </c>
      <c r="F2985" s="86">
        <v>11558822.1291294</v>
      </c>
    </row>
    <row r="2986" spans="1:6">
      <c r="A2986">
        <v>2043</v>
      </c>
      <c r="B2986" t="s">
        <v>1059</v>
      </c>
      <c r="C2986" t="s">
        <v>1013</v>
      </c>
      <c r="D2986" t="s">
        <v>1017</v>
      </c>
      <c r="E2986" t="s">
        <v>1014</v>
      </c>
      <c r="F2986" s="86">
        <v>11637010.891395399</v>
      </c>
    </row>
    <row r="2987" spans="1:6">
      <c r="A2987">
        <v>2044</v>
      </c>
      <c r="B2987" t="s">
        <v>1059</v>
      </c>
      <c r="C2987" t="s">
        <v>1013</v>
      </c>
      <c r="D2987" t="s">
        <v>1017</v>
      </c>
      <c r="E2987" t="s">
        <v>1014</v>
      </c>
      <c r="F2987" s="86">
        <v>11719489.1916766</v>
      </c>
    </row>
    <row r="2988" spans="1:6">
      <c r="A2988">
        <v>2045</v>
      </c>
      <c r="B2988" t="s">
        <v>1059</v>
      </c>
      <c r="C2988" t="s">
        <v>1013</v>
      </c>
      <c r="D2988" t="s">
        <v>1017</v>
      </c>
      <c r="E2988" t="s">
        <v>1014</v>
      </c>
      <c r="F2988" s="86">
        <v>11806177.9706774</v>
      </c>
    </row>
    <row r="2989" spans="1:6">
      <c r="A2989">
        <v>2046</v>
      </c>
      <c r="B2989" t="s">
        <v>1059</v>
      </c>
      <c r="C2989" t="s">
        <v>1013</v>
      </c>
      <c r="D2989" t="s">
        <v>1017</v>
      </c>
      <c r="E2989" t="s">
        <v>1014</v>
      </c>
      <c r="F2989" s="86">
        <v>11896529.969174599</v>
      </c>
    </row>
    <row r="2990" spans="1:6">
      <c r="A2990">
        <v>2047</v>
      </c>
      <c r="B2990" t="s">
        <v>1059</v>
      </c>
      <c r="C2990" t="s">
        <v>1013</v>
      </c>
      <c r="D2990" t="s">
        <v>1017</v>
      </c>
      <c r="E2990" t="s">
        <v>1014</v>
      </c>
      <c r="F2990" s="86">
        <v>11989105.7077138</v>
      </c>
    </row>
    <row r="2991" spans="1:6">
      <c r="A2991">
        <v>2048</v>
      </c>
      <c r="B2991" t="s">
        <v>1059</v>
      </c>
      <c r="C2991" t="s">
        <v>1013</v>
      </c>
      <c r="D2991" t="s">
        <v>1017</v>
      </c>
      <c r="E2991" t="s">
        <v>1014</v>
      </c>
      <c r="F2991" s="86">
        <v>12083697.3302818</v>
      </c>
    </row>
    <row r="2992" spans="1:6">
      <c r="A2992">
        <v>2049</v>
      </c>
      <c r="B2992" t="s">
        <v>1059</v>
      </c>
      <c r="C2992" t="s">
        <v>1013</v>
      </c>
      <c r="D2992" t="s">
        <v>1017</v>
      </c>
      <c r="E2992" t="s">
        <v>1014</v>
      </c>
      <c r="F2992" s="86">
        <v>12180364.530635901</v>
      </c>
    </row>
    <row r="2993" spans="1:6">
      <c r="A2993">
        <v>2050</v>
      </c>
      <c r="B2993" t="s">
        <v>1059</v>
      </c>
      <c r="C2993" t="s">
        <v>1013</v>
      </c>
      <c r="D2993" t="s">
        <v>1017</v>
      </c>
      <c r="E2993" t="s">
        <v>1014</v>
      </c>
      <c r="F2993" s="86">
        <v>12278529.499159001</v>
      </c>
    </row>
    <row r="2994" spans="1:6">
      <c r="A2994">
        <v>2017</v>
      </c>
      <c r="B2994" t="s">
        <v>1060</v>
      </c>
      <c r="C2994" t="s">
        <v>1013</v>
      </c>
      <c r="D2994" t="s">
        <v>1017</v>
      </c>
      <c r="E2994" t="s">
        <v>1014</v>
      </c>
      <c r="F2994" s="86">
        <v>10224935.9143102</v>
      </c>
    </row>
    <row r="2995" spans="1:6">
      <c r="A2995">
        <v>2018</v>
      </c>
      <c r="B2995" t="s">
        <v>1060</v>
      </c>
      <c r="C2995" t="s">
        <v>1013</v>
      </c>
      <c r="D2995" t="s">
        <v>1017</v>
      </c>
      <c r="E2995" t="s">
        <v>1014</v>
      </c>
      <c r="F2995" s="86">
        <v>10382739.035663901</v>
      </c>
    </row>
    <row r="2996" spans="1:6">
      <c r="A2996">
        <v>2019</v>
      </c>
      <c r="B2996" t="s">
        <v>1060</v>
      </c>
      <c r="C2996" t="s">
        <v>1013</v>
      </c>
      <c r="D2996" t="s">
        <v>1017</v>
      </c>
      <c r="E2996" t="s">
        <v>1014</v>
      </c>
      <c r="F2996" s="86">
        <v>10505443.349778799</v>
      </c>
    </row>
    <row r="2997" spans="1:6">
      <c r="A2997">
        <v>2020</v>
      </c>
      <c r="B2997" t="s">
        <v>1060</v>
      </c>
      <c r="C2997" t="s">
        <v>1013</v>
      </c>
      <c r="D2997" t="s">
        <v>1017</v>
      </c>
      <c r="E2997" t="s">
        <v>1014</v>
      </c>
      <c r="F2997" s="86">
        <v>10669876.1914593</v>
      </c>
    </row>
    <row r="2998" spans="1:6">
      <c r="A2998">
        <v>2021</v>
      </c>
      <c r="B2998" t="s">
        <v>1060</v>
      </c>
      <c r="C2998" t="s">
        <v>1013</v>
      </c>
      <c r="D2998" t="s">
        <v>1017</v>
      </c>
      <c r="E2998" t="s">
        <v>1014</v>
      </c>
      <c r="F2998" s="86">
        <v>10828637.561462199</v>
      </c>
    </row>
    <row r="2999" spans="1:6">
      <c r="A2999">
        <v>2022</v>
      </c>
      <c r="B2999" t="s">
        <v>1060</v>
      </c>
      <c r="C2999" t="s">
        <v>1013</v>
      </c>
      <c r="D2999" t="s">
        <v>1017</v>
      </c>
      <c r="E2999" t="s">
        <v>1014</v>
      </c>
      <c r="F2999" s="86">
        <v>10976412.497817799</v>
      </c>
    </row>
    <row r="3000" spans="1:6">
      <c r="A3000">
        <v>2023</v>
      </c>
      <c r="B3000" t="s">
        <v>1060</v>
      </c>
      <c r="C3000" t="s">
        <v>1013</v>
      </c>
      <c r="D3000" t="s">
        <v>1017</v>
      </c>
      <c r="E3000" t="s">
        <v>1014</v>
      </c>
      <c r="F3000" s="86">
        <v>11106619.972880499</v>
      </c>
    </row>
    <row r="3001" spans="1:6">
      <c r="A3001">
        <v>2024</v>
      </c>
      <c r="B3001" t="s">
        <v>1060</v>
      </c>
      <c r="C3001" t="s">
        <v>1013</v>
      </c>
      <c r="D3001" t="s">
        <v>1017</v>
      </c>
      <c r="E3001" t="s">
        <v>1014</v>
      </c>
      <c r="F3001" s="86">
        <v>11209075.1004219</v>
      </c>
    </row>
    <row r="3002" spans="1:6">
      <c r="A3002">
        <v>2025</v>
      </c>
      <c r="B3002" t="s">
        <v>1060</v>
      </c>
      <c r="C3002" t="s">
        <v>1013</v>
      </c>
      <c r="D3002" t="s">
        <v>1017</v>
      </c>
      <c r="E3002" t="s">
        <v>1014</v>
      </c>
      <c r="F3002" s="86">
        <v>11277485.2706782</v>
      </c>
    </row>
    <row r="3003" spans="1:6">
      <c r="A3003">
        <v>2026</v>
      </c>
      <c r="B3003" t="s">
        <v>1060</v>
      </c>
      <c r="C3003" t="s">
        <v>1013</v>
      </c>
      <c r="D3003" t="s">
        <v>1017</v>
      </c>
      <c r="E3003" t="s">
        <v>1014</v>
      </c>
      <c r="F3003" s="86">
        <v>11308427.935043899</v>
      </c>
    </row>
    <row r="3004" spans="1:6">
      <c r="A3004">
        <v>2027</v>
      </c>
      <c r="B3004" t="s">
        <v>1060</v>
      </c>
      <c r="C3004" t="s">
        <v>1013</v>
      </c>
      <c r="D3004" t="s">
        <v>1017</v>
      </c>
      <c r="E3004" t="s">
        <v>1014</v>
      </c>
      <c r="F3004" s="86">
        <v>11309083.837975601</v>
      </c>
    </row>
    <row r="3005" spans="1:6">
      <c r="A3005">
        <v>2028</v>
      </c>
      <c r="B3005" t="s">
        <v>1060</v>
      </c>
      <c r="C3005" t="s">
        <v>1013</v>
      </c>
      <c r="D3005" t="s">
        <v>1017</v>
      </c>
      <c r="E3005" t="s">
        <v>1014</v>
      </c>
      <c r="F3005" s="86">
        <v>11289983.303249599</v>
      </c>
    </row>
    <row r="3006" spans="1:6">
      <c r="A3006">
        <v>2029</v>
      </c>
      <c r="B3006" t="s">
        <v>1060</v>
      </c>
      <c r="C3006" t="s">
        <v>1013</v>
      </c>
      <c r="D3006" t="s">
        <v>1017</v>
      </c>
      <c r="E3006" t="s">
        <v>1014</v>
      </c>
      <c r="F3006" s="86">
        <v>11263758.45586</v>
      </c>
    </row>
    <row r="3007" spans="1:6">
      <c r="A3007">
        <v>2030</v>
      </c>
      <c r="B3007" t="s">
        <v>1060</v>
      </c>
      <c r="C3007" t="s">
        <v>1013</v>
      </c>
      <c r="D3007" t="s">
        <v>1017</v>
      </c>
      <c r="E3007" t="s">
        <v>1014</v>
      </c>
      <c r="F3007" s="86">
        <v>11238519.4040149</v>
      </c>
    </row>
    <row r="3008" spans="1:6">
      <c r="A3008">
        <v>2031</v>
      </c>
      <c r="B3008" t="s">
        <v>1060</v>
      </c>
      <c r="C3008" t="s">
        <v>1013</v>
      </c>
      <c r="D3008" t="s">
        <v>1017</v>
      </c>
      <c r="E3008" t="s">
        <v>1014</v>
      </c>
      <c r="F3008" s="86">
        <v>11223301.366927899</v>
      </c>
    </row>
    <row r="3009" spans="1:6">
      <c r="A3009">
        <v>2032</v>
      </c>
      <c r="B3009" t="s">
        <v>1060</v>
      </c>
      <c r="C3009" t="s">
        <v>1013</v>
      </c>
      <c r="D3009" t="s">
        <v>1017</v>
      </c>
      <c r="E3009" t="s">
        <v>1014</v>
      </c>
      <c r="F3009" s="86">
        <v>11220591.848724401</v>
      </c>
    </row>
    <row r="3010" spans="1:6">
      <c r="A3010">
        <v>2033</v>
      </c>
      <c r="B3010" t="s">
        <v>1060</v>
      </c>
      <c r="C3010" t="s">
        <v>1013</v>
      </c>
      <c r="D3010" t="s">
        <v>1017</v>
      </c>
      <c r="E3010" t="s">
        <v>1014</v>
      </c>
      <c r="F3010" s="86">
        <v>11229923.778562199</v>
      </c>
    </row>
    <row r="3011" spans="1:6">
      <c r="A3011">
        <v>2034</v>
      </c>
      <c r="B3011" t="s">
        <v>1060</v>
      </c>
      <c r="C3011" t="s">
        <v>1013</v>
      </c>
      <c r="D3011" t="s">
        <v>1017</v>
      </c>
      <c r="E3011" t="s">
        <v>1014</v>
      </c>
      <c r="F3011" s="86">
        <v>11250700.1474542</v>
      </c>
    </row>
    <row r="3012" spans="1:6">
      <c r="A3012">
        <v>2035</v>
      </c>
      <c r="B3012" t="s">
        <v>1060</v>
      </c>
      <c r="C3012" t="s">
        <v>1013</v>
      </c>
      <c r="D3012" t="s">
        <v>1017</v>
      </c>
      <c r="E3012" t="s">
        <v>1014</v>
      </c>
      <c r="F3012" s="86">
        <v>11280134.361147</v>
      </c>
    </row>
    <row r="3013" spans="1:6">
      <c r="A3013">
        <v>2036</v>
      </c>
      <c r="B3013" t="s">
        <v>1060</v>
      </c>
      <c r="C3013" t="s">
        <v>1013</v>
      </c>
      <c r="D3013" t="s">
        <v>1017</v>
      </c>
      <c r="E3013" t="s">
        <v>1014</v>
      </c>
      <c r="F3013" s="86">
        <v>11316590.051567299</v>
      </c>
    </row>
    <row r="3014" spans="1:6">
      <c r="A3014">
        <v>2037</v>
      </c>
      <c r="B3014" t="s">
        <v>1060</v>
      </c>
      <c r="C3014" t="s">
        <v>1013</v>
      </c>
      <c r="D3014" t="s">
        <v>1017</v>
      </c>
      <c r="E3014" t="s">
        <v>1014</v>
      </c>
      <c r="F3014" s="86">
        <v>11358568.2586025</v>
      </c>
    </row>
    <row r="3015" spans="1:6">
      <c r="A3015">
        <v>2038</v>
      </c>
      <c r="B3015" t="s">
        <v>1060</v>
      </c>
      <c r="C3015" t="s">
        <v>1013</v>
      </c>
      <c r="D3015" t="s">
        <v>1017</v>
      </c>
      <c r="E3015" t="s">
        <v>1014</v>
      </c>
      <c r="F3015" s="86">
        <v>11405769.2982511</v>
      </c>
    </row>
    <row r="3016" spans="1:6">
      <c r="A3016">
        <v>2039</v>
      </c>
      <c r="B3016" t="s">
        <v>1060</v>
      </c>
      <c r="C3016" t="s">
        <v>1013</v>
      </c>
      <c r="D3016" t="s">
        <v>1017</v>
      </c>
      <c r="E3016" t="s">
        <v>1014</v>
      </c>
      <c r="F3016" s="86">
        <v>11456589.716768401</v>
      </c>
    </row>
    <row r="3017" spans="1:6">
      <c r="A3017">
        <v>2040</v>
      </c>
      <c r="B3017" t="s">
        <v>1060</v>
      </c>
      <c r="C3017" t="s">
        <v>1013</v>
      </c>
      <c r="D3017" t="s">
        <v>1017</v>
      </c>
      <c r="E3017" t="s">
        <v>1014</v>
      </c>
      <c r="F3017" s="86">
        <v>11508467.631421201</v>
      </c>
    </row>
    <row r="3018" spans="1:6">
      <c r="A3018">
        <v>2041</v>
      </c>
      <c r="B3018" t="s">
        <v>1060</v>
      </c>
      <c r="C3018" t="s">
        <v>1013</v>
      </c>
      <c r="D3018" t="s">
        <v>1017</v>
      </c>
      <c r="E3018" t="s">
        <v>1014</v>
      </c>
      <c r="F3018" s="86">
        <v>11564883.885491701</v>
      </c>
    </row>
    <row r="3019" spans="1:6">
      <c r="A3019">
        <v>2042</v>
      </c>
      <c r="B3019" t="s">
        <v>1060</v>
      </c>
      <c r="C3019" t="s">
        <v>1013</v>
      </c>
      <c r="D3019" t="s">
        <v>1017</v>
      </c>
      <c r="E3019" t="s">
        <v>1014</v>
      </c>
      <c r="F3019" s="86">
        <v>11624737.913180299</v>
      </c>
    </row>
    <row r="3020" spans="1:6">
      <c r="A3020">
        <v>2043</v>
      </c>
      <c r="B3020" t="s">
        <v>1060</v>
      </c>
      <c r="C3020" t="s">
        <v>1013</v>
      </c>
      <c r="D3020" t="s">
        <v>1017</v>
      </c>
      <c r="E3020" t="s">
        <v>1014</v>
      </c>
      <c r="F3020" s="86">
        <v>11688686.9311192</v>
      </c>
    </row>
    <row r="3021" spans="1:6">
      <c r="A3021">
        <v>2044</v>
      </c>
      <c r="B3021" t="s">
        <v>1060</v>
      </c>
      <c r="C3021" t="s">
        <v>1013</v>
      </c>
      <c r="D3021" t="s">
        <v>1017</v>
      </c>
      <c r="E3021" t="s">
        <v>1014</v>
      </c>
      <c r="F3021" s="86">
        <v>11756543.5741015</v>
      </c>
    </row>
    <row r="3022" spans="1:6">
      <c r="A3022">
        <v>2045</v>
      </c>
      <c r="B3022" t="s">
        <v>1060</v>
      </c>
      <c r="C3022" t="s">
        <v>1013</v>
      </c>
      <c r="D3022" t="s">
        <v>1017</v>
      </c>
      <c r="E3022" t="s">
        <v>1014</v>
      </c>
      <c r="F3022" s="86">
        <v>11828703.8280589</v>
      </c>
    </row>
    <row r="3023" spans="1:6">
      <c r="A3023">
        <v>2046</v>
      </c>
      <c r="B3023" t="s">
        <v>1060</v>
      </c>
      <c r="C3023" t="s">
        <v>1013</v>
      </c>
      <c r="D3023" t="s">
        <v>1017</v>
      </c>
      <c r="E3023" t="s">
        <v>1014</v>
      </c>
      <c r="F3023" s="86">
        <v>11904958.116462599</v>
      </c>
    </row>
    <row r="3024" spans="1:6">
      <c r="A3024">
        <v>2047</v>
      </c>
      <c r="B3024" t="s">
        <v>1060</v>
      </c>
      <c r="C3024" t="s">
        <v>1013</v>
      </c>
      <c r="D3024" t="s">
        <v>1017</v>
      </c>
      <c r="E3024" t="s">
        <v>1014</v>
      </c>
      <c r="F3024" s="86">
        <v>11984680.1002976</v>
      </c>
    </row>
    <row r="3025" spans="1:6">
      <c r="A3025">
        <v>2048</v>
      </c>
      <c r="B3025" t="s">
        <v>1060</v>
      </c>
      <c r="C3025" t="s">
        <v>1013</v>
      </c>
      <c r="D3025" t="s">
        <v>1017</v>
      </c>
      <c r="E3025" t="s">
        <v>1014</v>
      </c>
      <c r="F3025" s="86">
        <v>12068550.8084604</v>
      </c>
    </row>
    <row r="3026" spans="1:6">
      <c r="A3026">
        <v>2049</v>
      </c>
      <c r="B3026" t="s">
        <v>1060</v>
      </c>
      <c r="C3026" t="s">
        <v>1013</v>
      </c>
      <c r="D3026" t="s">
        <v>1017</v>
      </c>
      <c r="E3026" t="s">
        <v>1014</v>
      </c>
      <c r="F3026" s="86">
        <v>12154826.4394754</v>
      </c>
    </row>
    <row r="3027" spans="1:6">
      <c r="A3027">
        <v>2050</v>
      </c>
      <c r="B3027" t="s">
        <v>1060</v>
      </c>
      <c r="C3027" t="s">
        <v>1013</v>
      </c>
      <c r="D3027" t="s">
        <v>1017</v>
      </c>
      <c r="E3027" t="s">
        <v>1014</v>
      </c>
      <c r="F3027" s="86">
        <v>12243823.8605249</v>
      </c>
    </row>
    <row r="3028" spans="1:6">
      <c r="A3028">
        <v>2017</v>
      </c>
      <c r="B3028" t="s">
        <v>1061</v>
      </c>
      <c r="C3028" t="s">
        <v>1013</v>
      </c>
      <c r="D3028" t="s">
        <v>1017</v>
      </c>
      <c r="E3028" t="s">
        <v>1014</v>
      </c>
      <c r="F3028" s="86">
        <v>29466530.3103064</v>
      </c>
    </row>
    <row r="3029" spans="1:6">
      <c r="A3029">
        <v>2018</v>
      </c>
      <c r="B3029" t="s">
        <v>1061</v>
      </c>
      <c r="C3029" t="s">
        <v>1013</v>
      </c>
      <c r="D3029" t="s">
        <v>1017</v>
      </c>
      <c r="E3029" t="s">
        <v>1014</v>
      </c>
      <c r="F3029" s="86">
        <v>29924998.2538292</v>
      </c>
    </row>
    <row r="3030" spans="1:6">
      <c r="A3030">
        <v>2019</v>
      </c>
      <c r="B3030" t="s">
        <v>1061</v>
      </c>
      <c r="C3030" t="s">
        <v>1013</v>
      </c>
      <c r="D3030" t="s">
        <v>1017</v>
      </c>
      <c r="E3030" t="s">
        <v>1014</v>
      </c>
      <c r="F3030" s="86">
        <v>30258913.447786</v>
      </c>
    </row>
    <row r="3031" spans="1:6">
      <c r="A3031">
        <v>2020</v>
      </c>
      <c r="B3031" t="s">
        <v>1061</v>
      </c>
      <c r="C3031" t="s">
        <v>1013</v>
      </c>
      <c r="D3031" t="s">
        <v>1017</v>
      </c>
      <c r="E3031" t="s">
        <v>1014</v>
      </c>
      <c r="F3031" s="86">
        <v>30618330.0304804</v>
      </c>
    </row>
    <row r="3032" spans="1:6">
      <c r="A3032">
        <v>2021</v>
      </c>
      <c r="B3032" t="s">
        <v>1061</v>
      </c>
      <c r="C3032" t="s">
        <v>1013</v>
      </c>
      <c r="D3032" t="s">
        <v>1017</v>
      </c>
      <c r="E3032" t="s">
        <v>1014</v>
      </c>
      <c r="F3032" s="86">
        <v>30953521.462182399</v>
      </c>
    </row>
    <row r="3033" spans="1:6">
      <c r="A3033">
        <v>2022</v>
      </c>
      <c r="B3033" t="s">
        <v>1061</v>
      </c>
      <c r="C3033" t="s">
        <v>1013</v>
      </c>
      <c r="D3033" t="s">
        <v>1017</v>
      </c>
      <c r="E3033" t="s">
        <v>1014</v>
      </c>
      <c r="F3033" s="86">
        <v>31253738.869225498</v>
      </c>
    </row>
    <row r="3034" spans="1:6">
      <c r="A3034">
        <v>2023</v>
      </c>
      <c r="B3034" t="s">
        <v>1061</v>
      </c>
      <c r="C3034" t="s">
        <v>1013</v>
      </c>
      <c r="D3034" t="s">
        <v>1017</v>
      </c>
      <c r="E3034" t="s">
        <v>1014</v>
      </c>
      <c r="F3034" s="86">
        <v>31493231.4235087</v>
      </c>
    </row>
    <row r="3035" spans="1:6">
      <c r="A3035">
        <v>2024</v>
      </c>
      <c r="B3035" t="s">
        <v>1061</v>
      </c>
      <c r="C3035" t="s">
        <v>1013</v>
      </c>
      <c r="D3035" t="s">
        <v>1017</v>
      </c>
      <c r="E3035" t="s">
        <v>1014</v>
      </c>
      <c r="F3035" s="86">
        <v>31648002.194728699</v>
      </c>
    </row>
    <row r="3036" spans="1:6">
      <c r="A3036">
        <v>2025</v>
      </c>
      <c r="B3036" t="s">
        <v>1061</v>
      </c>
      <c r="C3036" t="s">
        <v>1013</v>
      </c>
      <c r="D3036" t="s">
        <v>1017</v>
      </c>
      <c r="E3036" t="s">
        <v>1014</v>
      </c>
      <c r="F3036" s="86">
        <v>31699407.7522338</v>
      </c>
    </row>
    <row r="3037" spans="1:6">
      <c r="A3037">
        <v>2026</v>
      </c>
      <c r="B3037" t="s">
        <v>1061</v>
      </c>
      <c r="C3037" t="s">
        <v>1013</v>
      </c>
      <c r="D3037" t="s">
        <v>1017</v>
      </c>
      <c r="E3037" t="s">
        <v>1014</v>
      </c>
      <c r="F3037" s="86">
        <v>31642198.355709799</v>
      </c>
    </row>
    <row r="3038" spans="1:6">
      <c r="A3038">
        <v>2027</v>
      </c>
      <c r="B3038" t="s">
        <v>1061</v>
      </c>
      <c r="C3038" t="s">
        <v>1013</v>
      </c>
      <c r="D3038" t="s">
        <v>1017</v>
      </c>
      <c r="E3038" t="s">
        <v>1014</v>
      </c>
      <c r="F3038" s="86">
        <v>31496779.073944598</v>
      </c>
    </row>
    <row r="3039" spans="1:6">
      <c r="A3039">
        <v>2028</v>
      </c>
      <c r="B3039" t="s">
        <v>1061</v>
      </c>
      <c r="C3039" t="s">
        <v>1013</v>
      </c>
      <c r="D3039" t="s">
        <v>1017</v>
      </c>
      <c r="E3039" t="s">
        <v>1014</v>
      </c>
      <c r="F3039" s="86">
        <v>31297513.328572601</v>
      </c>
    </row>
    <row r="3040" spans="1:6">
      <c r="A3040">
        <v>2029</v>
      </c>
      <c r="B3040" t="s">
        <v>1061</v>
      </c>
      <c r="C3040" t="s">
        <v>1013</v>
      </c>
      <c r="D3040" t="s">
        <v>1017</v>
      </c>
      <c r="E3040" t="s">
        <v>1014</v>
      </c>
      <c r="F3040" s="86">
        <v>31079467.111428302</v>
      </c>
    </row>
    <row r="3041" spans="1:6">
      <c r="A3041">
        <v>2030</v>
      </c>
      <c r="B3041" t="s">
        <v>1061</v>
      </c>
      <c r="C3041" t="s">
        <v>1013</v>
      </c>
      <c r="D3041" t="s">
        <v>1017</v>
      </c>
      <c r="E3041" t="s">
        <v>1014</v>
      </c>
      <c r="F3041" s="86">
        <v>30865605.250840802</v>
      </c>
    </row>
    <row r="3042" spans="1:6">
      <c r="A3042">
        <v>2031</v>
      </c>
      <c r="B3042" t="s">
        <v>1061</v>
      </c>
      <c r="C3042" t="s">
        <v>1013</v>
      </c>
      <c r="D3042" t="s">
        <v>1017</v>
      </c>
      <c r="E3042" t="s">
        <v>1014</v>
      </c>
      <c r="F3042" s="86">
        <v>30684397.728257701</v>
      </c>
    </row>
    <row r="3043" spans="1:6">
      <c r="A3043">
        <v>2032</v>
      </c>
      <c r="B3043" t="s">
        <v>1061</v>
      </c>
      <c r="C3043" t="s">
        <v>1013</v>
      </c>
      <c r="D3043" t="s">
        <v>1017</v>
      </c>
      <c r="E3043" t="s">
        <v>1014</v>
      </c>
      <c r="F3043" s="86">
        <v>30541523.886826001</v>
      </c>
    </row>
    <row r="3044" spans="1:6">
      <c r="A3044">
        <v>2033</v>
      </c>
      <c r="B3044" t="s">
        <v>1061</v>
      </c>
      <c r="C3044" t="s">
        <v>1013</v>
      </c>
      <c r="D3044" t="s">
        <v>1017</v>
      </c>
      <c r="E3044" t="s">
        <v>1014</v>
      </c>
      <c r="F3044" s="86">
        <v>30436179.719978102</v>
      </c>
    </row>
    <row r="3045" spans="1:6">
      <c r="A3045">
        <v>2034</v>
      </c>
      <c r="B3045" t="s">
        <v>1061</v>
      </c>
      <c r="C3045" t="s">
        <v>1013</v>
      </c>
      <c r="D3045" t="s">
        <v>1017</v>
      </c>
      <c r="E3045" t="s">
        <v>1014</v>
      </c>
      <c r="F3045" s="86">
        <v>30363863.328308001</v>
      </c>
    </row>
    <row r="3046" spans="1:6">
      <c r="A3046">
        <v>2035</v>
      </c>
      <c r="B3046" t="s">
        <v>1061</v>
      </c>
      <c r="C3046" t="s">
        <v>1013</v>
      </c>
      <c r="D3046" t="s">
        <v>1017</v>
      </c>
      <c r="E3046" t="s">
        <v>1014</v>
      </c>
      <c r="F3046" s="86">
        <v>30318860.672908299</v>
      </c>
    </row>
    <row r="3047" spans="1:6">
      <c r="A3047">
        <v>2036</v>
      </c>
      <c r="B3047" t="s">
        <v>1061</v>
      </c>
      <c r="C3047" t="s">
        <v>1013</v>
      </c>
      <c r="D3047" t="s">
        <v>1017</v>
      </c>
      <c r="E3047" t="s">
        <v>1014</v>
      </c>
      <c r="F3047" s="86">
        <v>30297297.463575698</v>
      </c>
    </row>
    <row r="3048" spans="1:6">
      <c r="A3048">
        <v>2037</v>
      </c>
      <c r="B3048" t="s">
        <v>1061</v>
      </c>
      <c r="C3048" t="s">
        <v>1013</v>
      </c>
      <c r="D3048" t="s">
        <v>1017</v>
      </c>
      <c r="E3048" t="s">
        <v>1014</v>
      </c>
      <c r="F3048" s="86">
        <v>30293124.885177199</v>
      </c>
    </row>
    <row r="3049" spans="1:6">
      <c r="A3049">
        <v>2038</v>
      </c>
      <c r="B3049" t="s">
        <v>1061</v>
      </c>
      <c r="C3049" t="s">
        <v>1013</v>
      </c>
      <c r="D3049" t="s">
        <v>1017</v>
      </c>
      <c r="E3049" t="s">
        <v>1014</v>
      </c>
      <c r="F3049" s="86">
        <v>30305324.907540701</v>
      </c>
    </row>
    <row r="3050" spans="1:6">
      <c r="A3050">
        <v>2039</v>
      </c>
      <c r="B3050" t="s">
        <v>1061</v>
      </c>
      <c r="C3050" t="s">
        <v>1013</v>
      </c>
      <c r="D3050" t="s">
        <v>1017</v>
      </c>
      <c r="E3050" t="s">
        <v>1014</v>
      </c>
      <c r="F3050" s="86">
        <v>30328895.889135201</v>
      </c>
    </row>
    <row r="3051" spans="1:6">
      <c r="A3051">
        <v>2040</v>
      </c>
      <c r="B3051" t="s">
        <v>1061</v>
      </c>
      <c r="C3051" t="s">
        <v>1013</v>
      </c>
      <c r="D3051" t="s">
        <v>1017</v>
      </c>
      <c r="E3051" t="s">
        <v>1014</v>
      </c>
      <c r="F3051" s="86">
        <v>30358079.275201</v>
      </c>
    </row>
    <row r="3052" spans="1:6">
      <c r="A3052">
        <v>2041</v>
      </c>
      <c r="B3052" t="s">
        <v>1061</v>
      </c>
      <c r="C3052" t="s">
        <v>1013</v>
      </c>
      <c r="D3052" t="s">
        <v>1017</v>
      </c>
      <c r="E3052" t="s">
        <v>1014</v>
      </c>
      <c r="F3052" s="86">
        <v>30396952.7419197</v>
      </c>
    </row>
    <row r="3053" spans="1:6">
      <c r="A3053">
        <v>2042</v>
      </c>
      <c r="B3053" t="s">
        <v>1061</v>
      </c>
      <c r="C3053" t="s">
        <v>1013</v>
      </c>
      <c r="D3053" t="s">
        <v>1017</v>
      </c>
      <c r="E3053" t="s">
        <v>1014</v>
      </c>
      <c r="F3053" s="86">
        <v>30449240.713032998</v>
      </c>
    </row>
    <row r="3054" spans="1:6">
      <c r="A3054">
        <v>2043</v>
      </c>
      <c r="B3054" t="s">
        <v>1061</v>
      </c>
      <c r="C3054" t="s">
        <v>1013</v>
      </c>
      <c r="D3054" t="s">
        <v>1017</v>
      </c>
      <c r="E3054" t="s">
        <v>1014</v>
      </c>
      <c r="F3054" s="86">
        <v>30509965.341116998</v>
      </c>
    </row>
    <row r="3055" spans="1:6">
      <c r="A3055">
        <v>2044</v>
      </c>
      <c r="B3055" t="s">
        <v>1061</v>
      </c>
      <c r="C3055" t="s">
        <v>1013</v>
      </c>
      <c r="D3055" t="s">
        <v>1017</v>
      </c>
      <c r="E3055" t="s">
        <v>1014</v>
      </c>
      <c r="F3055" s="86">
        <v>30582382.394578099</v>
      </c>
    </row>
    <row r="3056" spans="1:6">
      <c r="A3056">
        <v>2045</v>
      </c>
      <c r="B3056" t="s">
        <v>1061</v>
      </c>
      <c r="C3056" t="s">
        <v>1013</v>
      </c>
      <c r="D3056" t="s">
        <v>1017</v>
      </c>
      <c r="E3056" t="s">
        <v>1014</v>
      </c>
      <c r="F3056" s="86">
        <v>30665975.511069998</v>
      </c>
    </row>
    <row r="3057" spans="1:6">
      <c r="A3057">
        <v>2046</v>
      </c>
      <c r="B3057" t="s">
        <v>1061</v>
      </c>
      <c r="C3057" t="s">
        <v>1013</v>
      </c>
      <c r="D3057" t="s">
        <v>1017</v>
      </c>
      <c r="E3057" t="s">
        <v>1014</v>
      </c>
      <c r="F3057" s="86">
        <v>30761592.591642998</v>
      </c>
    </row>
    <row r="3058" spans="1:6">
      <c r="A3058">
        <v>2047</v>
      </c>
      <c r="B3058" t="s">
        <v>1061</v>
      </c>
      <c r="C3058" t="s">
        <v>1013</v>
      </c>
      <c r="D3058" t="s">
        <v>1017</v>
      </c>
      <c r="E3058" t="s">
        <v>1014</v>
      </c>
      <c r="F3058" s="86">
        <v>30865365.235121701</v>
      </c>
    </row>
    <row r="3059" spans="1:6">
      <c r="A3059">
        <v>2048</v>
      </c>
      <c r="B3059" t="s">
        <v>1061</v>
      </c>
      <c r="C3059" t="s">
        <v>1013</v>
      </c>
      <c r="D3059" t="s">
        <v>1017</v>
      </c>
      <c r="E3059" t="s">
        <v>1014</v>
      </c>
      <c r="F3059" s="86">
        <v>30981575.041561399</v>
      </c>
    </row>
    <row r="3060" spans="1:6">
      <c r="A3060">
        <v>2049</v>
      </c>
      <c r="B3060" t="s">
        <v>1061</v>
      </c>
      <c r="C3060" t="s">
        <v>1013</v>
      </c>
      <c r="D3060" t="s">
        <v>1017</v>
      </c>
      <c r="E3060" t="s">
        <v>1014</v>
      </c>
      <c r="F3060" s="86">
        <v>31104873.2639869</v>
      </c>
    </row>
    <row r="3061" spans="1:6">
      <c r="A3061">
        <v>2050</v>
      </c>
      <c r="B3061" t="s">
        <v>1061</v>
      </c>
      <c r="C3061" t="s">
        <v>1013</v>
      </c>
      <c r="D3061" t="s">
        <v>1017</v>
      </c>
      <c r="E3061" t="s">
        <v>1014</v>
      </c>
      <c r="F3061" s="86">
        <v>31237773.757131599</v>
      </c>
    </row>
    <row r="3062" spans="1:6">
      <c r="A3062">
        <v>2017</v>
      </c>
      <c r="B3062" t="s">
        <v>1062</v>
      </c>
      <c r="C3062" t="s">
        <v>1013</v>
      </c>
      <c r="D3062" t="s">
        <v>1017</v>
      </c>
      <c r="E3062" t="s">
        <v>1014</v>
      </c>
      <c r="F3062" s="86">
        <v>2420977.3973564198</v>
      </c>
    </row>
    <row r="3063" spans="1:6">
      <c r="A3063">
        <v>2018</v>
      </c>
      <c r="B3063" t="s">
        <v>1062</v>
      </c>
      <c r="C3063" t="s">
        <v>1013</v>
      </c>
      <c r="D3063" t="s">
        <v>1017</v>
      </c>
      <c r="E3063" t="s">
        <v>1014</v>
      </c>
      <c r="F3063" s="86">
        <v>2450514.2232161099</v>
      </c>
    </row>
    <row r="3064" spans="1:6">
      <c r="A3064">
        <v>2019</v>
      </c>
      <c r="B3064" t="s">
        <v>1062</v>
      </c>
      <c r="C3064" t="s">
        <v>1013</v>
      </c>
      <c r="D3064" t="s">
        <v>1017</v>
      </c>
      <c r="E3064" t="s">
        <v>1014</v>
      </c>
      <c r="F3064" s="86">
        <v>2470218.75174062</v>
      </c>
    </row>
    <row r="3065" spans="1:6">
      <c r="A3065">
        <v>2020</v>
      </c>
      <c r="B3065" t="s">
        <v>1062</v>
      </c>
      <c r="C3065" t="s">
        <v>1013</v>
      </c>
      <c r="D3065" t="s">
        <v>1017</v>
      </c>
      <c r="E3065" t="s">
        <v>1014</v>
      </c>
      <c r="F3065" s="86">
        <v>2494350.13825229</v>
      </c>
    </row>
    <row r="3066" spans="1:6">
      <c r="A3066">
        <v>2021</v>
      </c>
      <c r="B3066" t="s">
        <v>1062</v>
      </c>
      <c r="C3066" t="s">
        <v>1013</v>
      </c>
      <c r="D3066" t="s">
        <v>1017</v>
      </c>
      <c r="E3066" t="s">
        <v>1014</v>
      </c>
      <c r="F3066" s="86">
        <v>2516670.8956102501</v>
      </c>
    </row>
    <row r="3067" spans="1:6">
      <c r="A3067">
        <v>2022</v>
      </c>
      <c r="B3067" t="s">
        <v>1062</v>
      </c>
      <c r="C3067" t="s">
        <v>1013</v>
      </c>
      <c r="D3067" t="s">
        <v>1017</v>
      </c>
      <c r="E3067" t="s">
        <v>1014</v>
      </c>
      <c r="F3067" s="86">
        <v>2536378.26747454</v>
      </c>
    </row>
    <row r="3068" spans="1:6">
      <c r="A3068">
        <v>2023</v>
      </c>
      <c r="B3068" t="s">
        <v>1062</v>
      </c>
      <c r="C3068" t="s">
        <v>1013</v>
      </c>
      <c r="D3068" t="s">
        <v>1017</v>
      </c>
      <c r="E3068" t="s">
        <v>1014</v>
      </c>
      <c r="F3068" s="86">
        <v>2552700.51513504</v>
      </c>
    </row>
    <row r="3069" spans="1:6">
      <c r="A3069">
        <v>2024</v>
      </c>
      <c r="B3069" t="s">
        <v>1062</v>
      </c>
      <c r="C3069" t="s">
        <v>1013</v>
      </c>
      <c r="D3069" t="s">
        <v>1017</v>
      </c>
      <c r="E3069" t="s">
        <v>1014</v>
      </c>
      <c r="F3069" s="86">
        <v>2562544.97732813</v>
      </c>
    </row>
    <row r="3070" spans="1:6">
      <c r="A3070">
        <v>2025</v>
      </c>
      <c r="B3070" t="s">
        <v>1062</v>
      </c>
      <c r="C3070" t="s">
        <v>1013</v>
      </c>
      <c r="D3070" t="s">
        <v>1017</v>
      </c>
      <c r="E3070" t="s">
        <v>1014</v>
      </c>
      <c r="F3070" s="86">
        <v>2565513.1389883799</v>
      </c>
    </row>
    <row r="3071" spans="1:6">
      <c r="A3071">
        <v>2026</v>
      </c>
      <c r="B3071" t="s">
        <v>1062</v>
      </c>
      <c r="C3071" t="s">
        <v>1013</v>
      </c>
      <c r="D3071" t="s">
        <v>1017</v>
      </c>
      <c r="E3071" t="s">
        <v>1014</v>
      </c>
      <c r="F3071" s="86">
        <v>2560449.6513747601</v>
      </c>
    </row>
    <row r="3072" spans="1:6">
      <c r="A3072">
        <v>2027</v>
      </c>
      <c r="B3072" t="s">
        <v>1062</v>
      </c>
      <c r="C3072" t="s">
        <v>1013</v>
      </c>
      <c r="D3072" t="s">
        <v>1017</v>
      </c>
      <c r="E3072" t="s">
        <v>1014</v>
      </c>
      <c r="F3072" s="86">
        <v>2549244.1452812599</v>
      </c>
    </row>
    <row r="3073" spans="1:6">
      <c r="A3073">
        <v>2028</v>
      </c>
      <c r="B3073" t="s">
        <v>1062</v>
      </c>
      <c r="C3073" t="s">
        <v>1013</v>
      </c>
      <c r="D3073" t="s">
        <v>1017</v>
      </c>
      <c r="E3073" t="s">
        <v>1014</v>
      </c>
      <c r="F3073" s="86">
        <v>2534624.4850101401</v>
      </c>
    </row>
    <row r="3074" spans="1:6">
      <c r="A3074">
        <v>2029</v>
      </c>
      <c r="B3074" t="s">
        <v>1062</v>
      </c>
      <c r="C3074" t="s">
        <v>1013</v>
      </c>
      <c r="D3074" t="s">
        <v>1017</v>
      </c>
      <c r="E3074" t="s">
        <v>1014</v>
      </c>
      <c r="F3074" s="86">
        <v>2518807.3320759698</v>
      </c>
    </row>
    <row r="3075" spans="1:6">
      <c r="A3075">
        <v>2030</v>
      </c>
      <c r="B3075" t="s">
        <v>1062</v>
      </c>
      <c r="C3075" t="s">
        <v>1013</v>
      </c>
      <c r="D3075" t="s">
        <v>1017</v>
      </c>
      <c r="E3075" t="s">
        <v>1014</v>
      </c>
      <c r="F3075" s="86">
        <v>2503753.2719135699</v>
      </c>
    </row>
    <row r="3076" spans="1:6">
      <c r="A3076">
        <v>2031</v>
      </c>
      <c r="B3076" t="s">
        <v>1062</v>
      </c>
      <c r="C3076" t="s">
        <v>1013</v>
      </c>
      <c r="D3076" t="s">
        <v>1017</v>
      </c>
      <c r="E3076" t="s">
        <v>1014</v>
      </c>
      <c r="F3076" s="86">
        <v>2490975.4230337399</v>
      </c>
    </row>
    <row r="3077" spans="1:6">
      <c r="A3077">
        <v>2032</v>
      </c>
      <c r="B3077" t="s">
        <v>1062</v>
      </c>
      <c r="C3077" t="s">
        <v>1013</v>
      </c>
      <c r="D3077" t="s">
        <v>1017</v>
      </c>
      <c r="E3077" t="s">
        <v>1014</v>
      </c>
      <c r="F3077" s="86">
        <v>2481091.5510266302</v>
      </c>
    </row>
    <row r="3078" spans="1:6">
      <c r="A3078">
        <v>2033</v>
      </c>
      <c r="B3078" t="s">
        <v>1062</v>
      </c>
      <c r="C3078" t="s">
        <v>1013</v>
      </c>
      <c r="D3078" t="s">
        <v>1017</v>
      </c>
      <c r="E3078" t="s">
        <v>1014</v>
      </c>
      <c r="F3078" s="86">
        <v>2474171.1560686301</v>
      </c>
    </row>
    <row r="3079" spans="1:6">
      <c r="A3079">
        <v>2034</v>
      </c>
      <c r="B3079" t="s">
        <v>1062</v>
      </c>
      <c r="C3079" t="s">
        <v>1013</v>
      </c>
      <c r="D3079" t="s">
        <v>1017</v>
      </c>
      <c r="E3079" t="s">
        <v>1014</v>
      </c>
      <c r="F3079" s="86">
        <v>2469753.8874121401</v>
      </c>
    </row>
    <row r="3080" spans="1:6">
      <c r="A3080">
        <v>2035</v>
      </c>
      <c r="B3080" t="s">
        <v>1062</v>
      </c>
      <c r="C3080" t="s">
        <v>1013</v>
      </c>
      <c r="D3080" t="s">
        <v>1017</v>
      </c>
      <c r="E3080" t="s">
        <v>1014</v>
      </c>
      <c r="F3080" s="86">
        <v>2466811.4294520901</v>
      </c>
    </row>
    <row r="3081" spans="1:6">
      <c r="A3081">
        <v>2036</v>
      </c>
      <c r="B3081" t="s">
        <v>1062</v>
      </c>
      <c r="C3081" t="s">
        <v>1013</v>
      </c>
      <c r="D3081" t="s">
        <v>1017</v>
      </c>
      <c r="E3081" t="s">
        <v>1014</v>
      </c>
      <c r="F3081" s="86">
        <v>2465571.90929168</v>
      </c>
    </row>
    <row r="3082" spans="1:6">
      <c r="A3082">
        <v>2037</v>
      </c>
      <c r="B3082" t="s">
        <v>1062</v>
      </c>
      <c r="C3082" t="s">
        <v>1013</v>
      </c>
      <c r="D3082" t="s">
        <v>1017</v>
      </c>
      <c r="E3082" t="s">
        <v>1014</v>
      </c>
      <c r="F3082" s="86">
        <v>2466052.1996207</v>
      </c>
    </row>
    <row r="3083" spans="1:6">
      <c r="A3083">
        <v>2038</v>
      </c>
      <c r="B3083" t="s">
        <v>1062</v>
      </c>
      <c r="C3083" t="s">
        <v>1013</v>
      </c>
      <c r="D3083" t="s">
        <v>1017</v>
      </c>
      <c r="E3083" t="s">
        <v>1014</v>
      </c>
      <c r="F3083" s="86">
        <v>2467284.3154677502</v>
      </c>
    </row>
    <row r="3084" spans="1:6">
      <c r="A3084">
        <v>2039</v>
      </c>
      <c r="B3084" t="s">
        <v>1062</v>
      </c>
      <c r="C3084" t="s">
        <v>1013</v>
      </c>
      <c r="D3084" t="s">
        <v>1017</v>
      </c>
      <c r="E3084" t="s">
        <v>1014</v>
      </c>
      <c r="F3084" s="86">
        <v>2469915.31959436</v>
      </c>
    </row>
    <row r="3085" spans="1:6">
      <c r="A3085">
        <v>2040</v>
      </c>
      <c r="B3085" t="s">
        <v>1062</v>
      </c>
      <c r="C3085" t="s">
        <v>1013</v>
      </c>
      <c r="D3085" t="s">
        <v>1017</v>
      </c>
      <c r="E3085" t="s">
        <v>1014</v>
      </c>
      <c r="F3085" s="86">
        <v>2472895.66749943</v>
      </c>
    </row>
    <row r="3086" spans="1:6">
      <c r="A3086">
        <v>2041</v>
      </c>
      <c r="B3086" t="s">
        <v>1062</v>
      </c>
      <c r="C3086" t="s">
        <v>1013</v>
      </c>
      <c r="D3086" t="s">
        <v>1017</v>
      </c>
      <c r="E3086" t="s">
        <v>1014</v>
      </c>
      <c r="F3086" s="86">
        <v>2477177.8779140301</v>
      </c>
    </row>
    <row r="3087" spans="1:6">
      <c r="A3087">
        <v>2042</v>
      </c>
      <c r="B3087" t="s">
        <v>1062</v>
      </c>
      <c r="C3087" t="s">
        <v>1013</v>
      </c>
      <c r="D3087" t="s">
        <v>1017</v>
      </c>
      <c r="E3087" t="s">
        <v>1014</v>
      </c>
      <c r="F3087" s="86">
        <v>2482241.7034076499</v>
      </c>
    </row>
    <row r="3088" spans="1:6">
      <c r="A3088">
        <v>2043</v>
      </c>
      <c r="B3088" t="s">
        <v>1062</v>
      </c>
      <c r="C3088" t="s">
        <v>1013</v>
      </c>
      <c r="D3088" t="s">
        <v>1017</v>
      </c>
      <c r="E3088" t="s">
        <v>1014</v>
      </c>
      <c r="F3088" s="86">
        <v>2487868.7830245802</v>
      </c>
    </row>
    <row r="3089" spans="1:6">
      <c r="A3089">
        <v>2044</v>
      </c>
      <c r="B3089" t="s">
        <v>1062</v>
      </c>
      <c r="C3089" t="s">
        <v>1013</v>
      </c>
      <c r="D3089" t="s">
        <v>1017</v>
      </c>
      <c r="E3089" t="s">
        <v>1014</v>
      </c>
      <c r="F3089" s="86">
        <v>2494843.2274826001</v>
      </c>
    </row>
    <row r="3090" spans="1:6">
      <c r="A3090">
        <v>2045</v>
      </c>
      <c r="B3090" t="s">
        <v>1062</v>
      </c>
      <c r="C3090" t="s">
        <v>1013</v>
      </c>
      <c r="D3090" t="s">
        <v>1017</v>
      </c>
      <c r="E3090" t="s">
        <v>1014</v>
      </c>
      <c r="F3090" s="86">
        <v>2502756.43472197</v>
      </c>
    </row>
    <row r="3091" spans="1:6">
      <c r="A3091">
        <v>2046</v>
      </c>
      <c r="B3091" t="s">
        <v>1062</v>
      </c>
      <c r="C3091" t="s">
        <v>1013</v>
      </c>
      <c r="D3091" t="s">
        <v>1017</v>
      </c>
      <c r="E3091" t="s">
        <v>1014</v>
      </c>
      <c r="F3091" s="86">
        <v>2511298.0753284199</v>
      </c>
    </row>
    <row r="3092" spans="1:6">
      <c r="A3092">
        <v>2047</v>
      </c>
      <c r="B3092" t="s">
        <v>1062</v>
      </c>
      <c r="C3092" t="s">
        <v>1013</v>
      </c>
      <c r="D3092" t="s">
        <v>1017</v>
      </c>
      <c r="E3092" t="s">
        <v>1014</v>
      </c>
      <c r="F3092" s="86">
        <v>2521307.17685421</v>
      </c>
    </row>
    <row r="3093" spans="1:6">
      <c r="A3093">
        <v>2048</v>
      </c>
      <c r="B3093" t="s">
        <v>1062</v>
      </c>
      <c r="C3093" t="s">
        <v>1013</v>
      </c>
      <c r="D3093" t="s">
        <v>1017</v>
      </c>
      <c r="E3093" t="s">
        <v>1014</v>
      </c>
      <c r="F3093" s="86">
        <v>2531463.1230431702</v>
      </c>
    </row>
    <row r="3094" spans="1:6">
      <c r="A3094">
        <v>2049</v>
      </c>
      <c r="B3094" t="s">
        <v>1062</v>
      </c>
      <c r="C3094" t="s">
        <v>1013</v>
      </c>
      <c r="D3094" t="s">
        <v>1017</v>
      </c>
      <c r="E3094" t="s">
        <v>1014</v>
      </c>
      <c r="F3094" s="86">
        <v>2542646.87814447</v>
      </c>
    </row>
    <row r="3095" spans="1:6">
      <c r="A3095">
        <v>2050</v>
      </c>
      <c r="B3095" t="s">
        <v>1062</v>
      </c>
      <c r="C3095" t="s">
        <v>1013</v>
      </c>
      <c r="D3095" t="s">
        <v>1017</v>
      </c>
      <c r="E3095" t="s">
        <v>1014</v>
      </c>
      <c r="F3095" s="86">
        <v>2554623.61317199</v>
      </c>
    </row>
    <row r="3096" spans="1:6">
      <c r="A3096">
        <v>2017</v>
      </c>
      <c r="B3096" t="s">
        <v>1063</v>
      </c>
      <c r="C3096" t="s">
        <v>1013</v>
      </c>
      <c r="D3096" t="s">
        <v>1017</v>
      </c>
      <c r="E3096" t="s">
        <v>1014</v>
      </c>
      <c r="F3096" s="86">
        <v>13785955.5993132</v>
      </c>
    </row>
    <row r="3097" spans="1:6">
      <c r="A3097">
        <v>2018</v>
      </c>
      <c r="B3097" t="s">
        <v>1063</v>
      </c>
      <c r="C3097" t="s">
        <v>1013</v>
      </c>
      <c r="D3097" t="s">
        <v>1017</v>
      </c>
      <c r="E3097" t="s">
        <v>1014</v>
      </c>
      <c r="F3097" s="86">
        <v>13948844.3975165</v>
      </c>
    </row>
    <row r="3098" spans="1:6">
      <c r="A3098">
        <v>2019</v>
      </c>
      <c r="B3098" t="s">
        <v>1063</v>
      </c>
      <c r="C3098" t="s">
        <v>1013</v>
      </c>
      <c r="D3098" t="s">
        <v>1017</v>
      </c>
      <c r="E3098" t="s">
        <v>1014</v>
      </c>
      <c r="F3098" s="86">
        <v>14061294.6221474</v>
      </c>
    </row>
    <row r="3099" spans="1:6">
      <c r="A3099">
        <v>2020</v>
      </c>
      <c r="B3099" t="s">
        <v>1063</v>
      </c>
      <c r="C3099" t="s">
        <v>1013</v>
      </c>
      <c r="D3099" t="s">
        <v>1017</v>
      </c>
      <c r="E3099" t="s">
        <v>1014</v>
      </c>
      <c r="F3099" s="86">
        <v>14222293.7035737</v>
      </c>
    </row>
    <row r="3100" spans="1:6">
      <c r="A3100">
        <v>2021</v>
      </c>
      <c r="B3100" t="s">
        <v>1063</v>
      </c>
      <c r="C3100" t="s">
        <v>1013</v>
      </c>
      <c r="D3100" t="s">
        <v>1017</v>
      </c>
      <c r="E3100" t="s">
        <v>1014</v>
      </c>
      <c r="F3100" s="86">
        <v>14379447.867613001</v>
      </c>
    </row>
    <row r="3101" spans="1:6">
      <c r="A3101">
        <v>2022</v>
      </c>
      <c r="B3101" t="s">
        <v>1063</v>
      </c>
      <c r="C3101" t="s">
        <v>1013</v>
      </c>
      <c r="D3101" t="s">
        <v>1017</v>
      </c>
      <c r="E3101" t="s">
        <v>1014</v>
      </c>
      <c r="F3101" s="86">
        <v>14531011.015001301</v>
      </c>
    </row>
    <row r="3102" spans="1:6">
      <c r="A3102">
        <v>2023</v>
      </c>
      <c r="B3102" t="s">
        <v>1063</v>
      </c>
      <c r="C3102" t="s">
        <v>1013</v>
      </c>
      <c r="D3102" t="s">
        <v>1017</v>
      </c>
      <c r="E3102" t="s">
        <v>1014</v>
      </c>
      <c r="F3102" s="86">
        <v>14666288.455613701</v>
      </c>
    </row>
    <row r="3103" spans="1:6">
      <c r="A3103">
        <v>2024</v>
      </c>
      <c r="B3103" t="s">
        <v>1063</v>
      </c>
      <c r="C3103" t="s">
        <v>1013</v>
      </c>
      <c r="D3103" t="s">
        <v>1017</v>
      </c>
      <c r="E3103" t="s">
        <v>1014</v>
      </c>
      <c r="F3103" s="86">
        <v>14775161.5022822</v>
      </c>
    </row>
    <row r="3104" spans="1:6">
      <c r="A3104">
        <v>2025</v>
      </c>
      <c r="B3104" t="s">
        <v>1063</v>
      </c>
      <c r="C3104" t="s">
        <v>1013</v>
      </c>
      <c r="D3104" t="s">
        <v>1017</v>
      </c>
      <c r="E3104" t="s">
        <v>1014</v>
      </c>
      <c r="F3104" s="86">
        <v>14847606.0909961</v>
      </c>
    </row>
    <row r="3105" spans="1:6">
      <c r="A3105">
        <v>2026</v>
      </c>
      <c r="B3105" t="s">
        <v>1063</v>
      </c>
      <c r="C3105" t="s">
        <v>1013</v>
      </c>
      <c r="D3105" t="s">
        <v>1017</v>
      </c>
      <c r="E3105" t="s">
        <v>1014</v>
      </c>
      <c r="F3105" s="86">
        <v>14881960.5644146</v>
      </c>
    </row>
    <row r="3106" spans="1:6">
      <c r="A3106">
        <v>2027</v>
      </c>
      <c r="B3106" t="s">
        <v>1063</v>
      </c>
      <c r="C3106" t="s">
        <v>1013</v>
      </c>
      <c r="D3106" t="s">
        <v>1017</v>
      </c>
      <c r="E3106" t="s">
        <v>1014</v>
      </c>
      <c r="F3106" s="86">
        <v>14889040.0699003</v>
      </c>
    </row>
    <row r="3107" spans="1:6">
      <c r="A3107">
        <v>2028</v>
      </c>
      <c r="B3107" t="s">
        <v>1063</v>
      </c>
      <c r="C3107" t="s">
        <v>1013</v>
      </c>
      <c r="D3107" t="s">
        <v>1017</v>
      </c>
      <c r="E3107" t="s">
        <v>1014</v>
      </c>
      <c r="F3107" s="86">
        <v>14882912.639742799</v>
      </c>
    </row>
    <row r="3108" spans="1:6">
      <c r="A3108">
        <v>2029</v>
      </c>
      <c r="B3108" t="s">
        <v>1063</v>
      </c>
      <c r="C3108" t="s">
        <v>1013</v>
      </c>
      <c r="D3108" t="s">
        <v>1017</v>
      </c>
      <c r="E3108" t="s">
        <v>1014</v>
      </c>
      <c r="F3108" s="86">
        <v>14873476.645174</v>
      </c>
    </row>
    <row r="3109" spans="1:6">
      <c r="A3109">
        <v>2030</v>
      </c>
      <c r="B3109" t="s">
        <v>1063</v>
      </c>
      <c r="C3109" t="s">
        <v>1013</v>
      </c>
      <c r="D3109" t="s">
        <v>1017</v>
      </c>
      <c r="E3109" t="s">
        <v>1014</v>
      </c>
      <c r="F3109" s="86">
        <v>14868885.7120519</v>
      </c>
    </row>
    <row r="3110" spans="1:6">
      <c r="A3110">
        <v>2031</v>
      </c>
      <c r="B3110" t="s">
        <v>1063</v>
      </c>
      <c r="C3110" t="s">
        <v>1013</v>
      </c>
      <c r="D3110" t="s">
        <v>1017</v>
      </c>
      <c r="E3110" t="s">
        <v>1014</v>
      </c>
      <c r="F3110" s="86">
        <v>14877363.3742062</v>
      </c>
    </row>
    <row r="3111" spans="1:6">
      <c r="A3111">
        <v>2032</v>
      </c>
      <c r="B3111" t="s">
        <v>1063</v>
      </c>
      <c r="C3111" t="s">
        <v>1013</v>
      </c>
      <c r="D3111" t="s">
        <v>1017</v>
      </c>
      <c r="E3111" t="s">
        <v>1014</v>
      </c>
      <c r="F3111" s="86">
        <v>14900014.1998131</v>
      </c>
    </row>
    <row r="3112" spans="1:6">
      <c r="A3112">
        <v>2033</v>
      </c>
      <c r="B3112" t="s">
        <v>1063</v>
      </c>
      <c r="C3112" t="s">
        <v>1013</v>
      </c>
      <c r="D3112" t="s">
        <v>1017</v>
      </c>
      <c r="E3112" t="s">
        <v>1014</v>
      </c>
      <c r="F3112" s="86">
        <v>14938702.3925648</v>
      </c>
    </row>
    <row r="3113" spans="1:6">
      <c r="A3113">
        <v>2034</v>
      </c>
      <c r="B3113" t="s">
        <v>1063</v>
      </c>
      <c r="C3113" t="s">
        <v>1013</v>
      </c>
      <c r="D3113" t="s">
        <v>1017</v>
      </c>
      <c r="E3113" t="s">
        <v>1014</v>
      </c>
      <c r="F3113" s="86">
        <v>14992127.013426401</v>
      </c>
    </row>
    <row r="3114" spans="1:6">
      <c r="A3114">
        <v>2035</v>
      </c>
      <c r="B3114" t="s">
        <v>1063</v>
      </c>
      <c r="C3114" t="s">
        <v>1013</v>
      </c>
      <c r="D3114" t="s">
        <v>1017</v>
      </c>
      <c r="E3114" t="s">
        <v>1014</v>
      </c>
      <c r="F3114" s="86">
        <v>15056009.345794801</v>
      </c>
    </row>
    <row r="3115" spans="1:6">
      <c r="A3115">
        <v>2036</v>
      </c>
      <c r="B3115" t="s">
        <v>1063</v>
      </c>
      <c r="C3115" t="s">
        <v>1013</v>
      </c>
      <c r="D3115" t="s">
        <v>1017</v>
      </c>
      <c r="E3115" t="s">
        <v>1014</v>
      </c>
      <c r="F3115" s="86">
        <v>15125343.9372533</v>
      </c>
    </row>
    <row r="3116" spans="1:6">
      <c r="A3116">
        <v>2037</v>
      </c>
      <c r="B3116" t="s">
        <v>1063</v>
      </c>
      <c r="C3116" t="s">
        <v>1013</v>
      </c>
      <c r="D3116" t="s">
        <v>1017</v>
      </c>
      <c r="E3116" t="s">
        <v>1014</v>
      </c>
      <c r="F3116" s="86">
        <v>15201108.407102199</v>
      </c>
    </row>
    <row r="3117" spans="1:6">
      <c r="A3117">
        <v>2038</v>
      </c>
      <c r="B3117" t="s">
        <v>1063</v>
      </c>
      <c r="C3117" t="s">
        <v>1013</v>
      </c>
      <c r="D3117" t="s">
        <v>1017</v>
      </c>
      <c r="E3117" t="s">
        <v>1014</v>
      </c>
      <c r="F3117" s="86">
        <v>15285022.844156399</v>
      </c>
    </row>
    <row r="3118" spans="1:6">
      <c r="A3118">
        <v>2039</v>
      </c>
      <c r="B3118" t="s">
        <v>1063</v>
      </c>
      <c r="C3118" t="s">
        <v>1013</v>
      </c>
      <c r="D3118" t="s">
        <v>1017</v>
      </c>
      <c r="E3118" t="s">
        <v>1014</v>
      </c>
      <c r="F3118" s="86">
        <v>15374996.6623533</v>
      </c>
    </row>
    <row r="3119" spans="1:6">
      <c r="A3119">
        <v>2040</v>
      </c>
      <c r="B3119" t="s">
        <v>1063</v>
      </c>
      <c r="C3119" t="s">
        <v>1013</v>
      </c>
      <c r="D3119" t="s">
        <v>1017</v>
      </c>
      <c r="E3119" t="s">
        <v>1014</v>
      </c>
      <c r="F3119" s="86">
        <v>15468273.041754</v>
      </c>
    </row>
    <row r="3120" spans="1:6">
      <c r="A3120">
        <v>2041</v>
      </c>
      <c r="B3120" t="s">
        <v>1063</v>
      </c>
      <c r="C3120" t="s">
        <v>1013</v>
      </c>
      <c r="D3120" t="s">
        <v>1017</v>
      </c>
      <c r="E3120" t="s">
        <v>1014</v>
      </c>
      <c r="F3120" s="86">
        <v>15567553.804594999</v>
      </c>
    </row>
    <row r="3121" spans="1:6">
      <c r="A3121">
        <v>2042</v>
      </c>
      <c r="B3121" t="s">
        <v>1063</v>
      </c>
      <c r="C3121" t="s">
        <v>1013</v>
      </c>
      <c r="D3121" t="s">
        <v>1017</v>
      </c>
      <c r="E3121" t="s">
        <v>1014</v>
      </c>
      <c r="F3121" s="86">
        <v>15672306.8723395</v>
      </c>
    </row>
    <row r="3122" spans="1:6">
      <c r="A3122">
        <v>2043</v>
      </c>
      <c r="B3122" t="s">
        <v>1063</v>
      </c>
      <c r="C3122" t="s">
        <v>1013</v>
      </c>
      <c r="D3122" t="s">
        <v>1017</v>
      </c>
      <c r="E3122" t="s">
        <v>1014</v>
      </c>
      <c r="F3122" s="86">
        <v>15784199.440424601</v>
      </c>
    </row>
    <row r="3123" spans="1:6">
      <c r="A3123">
        <v>2044</v>
      </c>
      <c r="B3123" t="s">
        <v>1063</v>
      </c>
      <c r="C3123" t="s">
        <v>1013</v>
      </c>
      <c r="D3123" t="s">
        <v>1017</v>
      </c>
      <c r="E3123" t="s">
        <v>1014</v>
      </c>
      <c r="F3123" s="86">
        <v>15903079.8806991</v>
      </c>
    </row>
    <row r="3124" spans="1:6">
      <c r="A3124">
        <v>2045</v>
      </c>
      <c r="B3124" t="s">
        <v>1063</v>
      </c>
      <c r="C3124" t="s">
        <v>1013</v>
      </c>
      <c r="D3124" t="s">
        <v>1017</v>
      </c>
      <c r="E3124" t="s">
        <v>1014</v>
      </c>
      <c r="F3124" s="86">
        <v>16028252.910678901</v>
      </c>
    </row>
    <row r="3125" spans="1:6">
      <c r="A3125">
        <v>2046</v>
      </c>
      <c r="B3125" t="s">
        <v>1063</v>
      </c>
      <c r="C3125" t="s">
        <v>1013</v>
      </c>
      <c r="D3125" t="s">
        <v>1017</v>
      </c>
      <c r="E3125" t="s">
        <v>1014</v>
      </c>
      <c r="F3125" s="86">
        <v>16159935.510489199</v>
      </c>
    </row>
    <row r="3126" spans="1:6">
      <c r="A3126">
        <v>2047</v>
      </c>
      <c r="B3126" t="s">
        <v>1063</v>
      </c>
      <c r="C3126" t="s">
        <v>1013</v>
      </c>
      <c r="D3126" t="s">
        <v>1017</v>
      </c>
      <c r="E3126" t="s">
        <v>1014</v>
      </c>
      <c r="F3126" s="86">
        <v>16295129.5979282</v>
      </c>
    </row>
    <row r="3127" spans="1:6">
      <c r="A3127">
        <v>2048</v>
      </c>
      <c r="B3127" t="s">
        <v>1063</v>
      </c>
      <c r="C3127" t="s">
        <v>1013</v>
      </c>
      <c r="D3127" t="s">
        <v>1017</v>
      </c>
      <c r="E3127" t="s">
        <v>1014</v>
      </c>
      <c r="F3127" s="86">
        <v>16432166.9025374</v>
      </c>
    </row>
    <row r="3128" spans="1:6">
      <c r="A3128">
        <v>2049</v>
      </c>
      <c r="B3128" t="s">
        <v>1063</v>
      </c>
      <c r="C3128" t="s">
        <v>1013</v>
      </c>
      <c r="D3128" t="s">
        <v>1017</v>
      </c>
      <c r="E3128" t="s">
        <v>1014</v>
      </c>
      <c r="F3128" s="86">
        <v>16571916.7213852</v>
      </c>
    </row>
    <row r="3129" spans="1:6">
      <c r="A3129">
        <v>2050</v>
      </c>
      <c r="B3129" t="s">
        <v>1063</v>
      </c>
      <c r="C3129" t="s">
        <v>1013</v>
      </c>
      <c r="D3129" t="s">
        <v>1017</v>
      </c>
      <c r="E3129" t="s">
        <v>1014</v>
      </c>
      <c r="F3129" s="86">
        <v>16712752.7482595</v>
      </c>
    </row>
    <row r="3130" spans="1:6">
      <c r="A3130">
        <v>2017</v>
      </c>
      <c r="B3130" t="s">
        <v>1064</v>
      </c>
      <c r="C3130" t="s">
        <v>1013</v>
      </c>
      <c r="D3130" t="s">
        <v>1017</v>
      </c>
      <c r="E3130" t="s">
        <v>1014</v>
      </c>
      <c r="F3130" s="86">
        <v>1678703.1309957199</v>
      </c>
    </row>
    <row r="3131" spans="1:6">
      <c r="A3131">
        <v>2018</v>
      </c>
      <c r="B3131" t="s">
        <v>1064</v>
      </c>
      <c r="C3131" t="s">
        <v>1013</v>
      </c>
      <c r="D3131" t="s">
        <v>1017</v>
      </c>
      <c r="E3131" t="s">
        <v>1014</v>
      </c>
      <c r="F3131" s="86">
        <v>1699225.67276262</v>
      </c>
    </row>
    <row r="3132" spans="1:6">
      <c r="A3132">
        <v>2019</v>
      </c>
      <c r="B3132" t="s">
        <v>1064</v>
      </c>
      <c r="C3132" t="s">
        <v>1013</v>
      </c>
      <c r="D3132" t="s">
        <v>1017</v>
      </c>
      <c r="E3132" t="s">
        <v>1014</v>
      </c>
      <c r="F3132" s="86">
        <v>1714938.5687928</v>
      </c>
    </row>
    <row r="3133" spans="1:6">
      <c r="A3133">
        <v>2020</v>
      </c>
      <c r="B3133" t="s">
        <v>1064</v>
      </c>
      <c r="C3133" t="s">
        <v>1013</v>
      </c>
      <c r="D3133" t="s">
        <v>1017</v>
      </c>
      <c r="E3133" t="s">
        <v>1014</v>
      </c>
      <c r="F3133" s="86">
        <v>1730593.97638563</v>
      </c>
    </row>
    <row r="3134" spans="1:6">
      <c r="A3134">
        <v>2021</v>
      </c>
      <c r="B3134" t="s">
        <v>1064</v>
      </c>
      <c r="C3134" t="s">
        <v>1013</v>
      </c>
      <c r="D3134" t="s">
        <v>1017</v>
      </c>
      <c r="E3134" t="s">
        <v>1014</v>
      </c>
      <c r="F3134" s="86">
        <v>1745199.4306759799</v>
      </c>
    </row>
    <row r="3135" spans="1:6">
      <c r="A3135">
        <v>2022</v>
      </c>
      <c r="B3135" t="s">
        <v>1064</v>
      </c>
      <c r="C3135" t="s">
        <v>1013</v>
      </c>
      <c r="D3135" t="s">
        <v>1017</v>
      </c>
      <c r="E3135" t="s">
        <v>1014</v>
      </c>
      <c r="F3135" s="86">
        <v>1759270.34216812</v>
      </c>
    </row>
    <row r="3136" spans="1:6">
      <c r="A3136">
        <v>2023</v>
      </c>
      <c r="B3136" t="s">
        <v>1064</v>
      </c>
      <c r="C3136" t="s">
        <v>1013</v>
      </c>
      <c r="D3136" t="s">
        <v>1017</v>
      </c>
      <c r="E3136" t="s">
        <v>1014</v>
      </c>
      <c r="F3136" s="86">
        <v>1771032.8311067401</v>
      </c>
    </row>
    <row r="3137" spans="1:6">
      <c r="A3137">
        <v>2024</v>
      </c>
      <c r="B3137" t="s">
        <v>1064</v>
      </c>
      <c r="C3137" t="s">
        <v>1013</v>
      </c>
      <c r="D3137" t="s">
        <v>1017</v>
      </c>
      <c r="E3137" t="s">
        <v>1014</v>
      </c>
      <c r="F3137" s="86">
        <v>1780038.5922175399</v>
      </c>
    </row>
    <row r="3138" spans="1:6">
      <c r="A3138">
        <v>2025</v>
      </c>
      <c r="B3138" t="s">
        <v>1064</v>
      </c>
      <c r="C3138" t="s">
        <v>1013</v>
      </c>
      <c r="D3138" t="s">
        <v>1017</v>
      </c>
      <c r="E3138" t="s">
        <v>1014</v>
      </c>
      <c r="F3138" s="86">
        <v>1785257.4756801301</v>
      </c>
    </row>
    <row r="3139" spans="1:6">
      <c r="A3139">
        <v>2026</v>
      </c>
      <c r="B3139" t="s">
        <v>1064</v>
      </c>
      <c r="C3139" t="s">
        <v>1013</v>
      </c>
      <c r="D3139" t="s">
        <v>1017</v>
      </c>
      <c r="E3139" t="s">
        <v>1014</v>
      </c>
      <c r="F3139" s="86">
        <v>1786169.95431222</v>
      </c>
    </row>
    <row r="3140" spans="1:6">
      <c r="A3140">
        <v>2027</v>
      </c>
      <c r="B3140" t="s">
        <v>1064</v>
      </c>
      <c r="C3140" t="s">
        <v>1013</v>
      </c>
      <c r="D3140" t="s">
        <v>1017</v>
      </c>
      <c r="E3140" t="s">
        <v>1014</v>
      </c>
      <c r="F3140" s="86">
        <v>1783767.10595138</v>
      </c>
    </row>
    <row r="3141" spans="1:6">
      <c r="A3141">
        <v>2028</v>
      </c>
      <c r="B3141" t="s">
        <v>1064</v>
      </c>
      <c r="C3141" t="s">
        <v>1013</v>
      </c>
      <c r="D3141" t="s">
        <v>1017</v>
      </c>
      <c r="E3141" t="s">
        <v>1014</v>
      </c>
      <c r="F3141" s="86">
        <v>1779141.38839959</v>
      </c>
    </row>
    <row r="3142" spans="1:6">
      <c r="A3142">
        <v>2029</v>
      </c>
      <c r="B3142" t="s">
        <v>1064</v>
      </c>
      <c r="C3142" t="s">
        <v>1013</v>
      </c>
      <c r="D3142" t="s">
        <v>1017</v>
      </c>
      <c r="E3142" t="s">
        <v>1014</v>
      </c>
      <c r="F3142" s="86">
        <v>1774299.77182228</v>
      </c>
    </row>
    <row r="3143" spans="1:6">
      <c r="A3143">
        <v>2030</v>
      </c>
      <c r="B3143" t="s">
        <v>1064</v>
      </c>
      <c r="C3143" t="s">
        <v>1013</v>
      </c>
      <c r="D3143" t="s">
        <v>1017</v>
      </c>
      <c r="E3143" t="s">
        <v>1014</v>
      </c>
      <c r="F3143" s="86">
        <v>1769493.26610325</v>
      </c>
    </row>
    <row r="3144" spans="1:6">
      <c r="A3144">
        <v>2031</v>
      </c>
      <c r="B3144" t="s">
        <v>1064</v>
      </c>
      <c r="C3144" t="s">
        <v>1013</v>
      </c>
      <c r="D3144" t="s">
        <v>1017</v>
      </c>
      <c r="E3144" t="s">
        <v>1014</v>
      </c>
      <c r="F3144" s="86">
        <v>1765997.03840663</v>
      </c>
    </row>
    <row r="3145" spans="1:6">
      <c r="A3145">
        <v>2032</v>
      </c>
      <c r="B3145" t="s">
        <v>1064</v>
      </c>
      <c r="C3145" t="s">
        <v>1013</v>
      </c>
      <c r="D3145" t="s">
        <v>1017</v>
      </c>
      <c r="E3145" t="s">
        <v>1014</v>
      </c>
      <c r="F3145" s="86">
        <v>1764407.32466062</v>
      </c>
    </row>
    <row r="3146" spans="1:6">
      <c r="A3146">
        <v>2033</v>
      </c>
      <c r="B3146" t="s">
        <v>1064</v>
      </c>
      <c r="C3146" t="s">
        <v>1013</v>
      </c>
      <c r="D3146" t="s">
        <v>1017</v>
      </c>
      <c r="E3146" t="s">
        <v>1014</v>
      </c>
      <c r="F3146" s="86">
        <v>1764302.2121336299</v>
      </c>
    </row>
    <row r="3147" spans="1:6">
      <c r="A3147">
        <v>2034</v>
      </c>
      <c r="B3147" t="s">
        <v>1064</v>
      </c>
      <c r="C3147" t="s">
        <v>1013</v>
      </c>
      <c r="D3147" t="s">
        <v>1017</v>
      </c>
      <c r="E3147" t="s">
        <v>1014</v>
      </c>
      <c r="F3147" s="86">
        <v>1765697.4138330701</v>
      </c>
    </row>
    <row r="3148" spans="1:6">
      <c r="A3148">
        <v>2035</v>
      </c>
      <c r="B3148" t="s">
        <v>1064</v>
      </c>
      <c r="C3148" t="s">
        <v>1013</v>
      </c>
      <c r="D3148" t="s">
        <v>1017</v>
      </c>
      <c r="E3148" t="s">
        <v>1014</v>
      </c>
      <c r="F3148" s="86">
        <v>1768271.05712457</v>
      </c>
    </row>
    <row r="3149" spans="1:6">
      <c r="A3149">
        <v>2036</v>
      </c>
      <c r="B3149" t="s">
        <v>1064</v>
      </c>
      <c r="C3149" t="s">
        <v>1013</v>
      </c>
      <c r="D3149" t="s">
        <v>1017</v>
      </c>
      <c r="E3149" t="s">
        <v>1014</v>
      </c>
      <c r="F3149" s="86">
        <v>1771955.7246023901</v>
      </c>
    </row>
    <row r="3150" spans="1:6">
      <c r="A3150">
        <v>2037</v>
      </c>
      <c r="B3150" t="s">
        <v>1064</v>
      </c>
      <c r="C3150" t="s">
        <v>1013</v>
      </c>
      <c r="D3150" t="s">
        <v>1017</v>
      </c>
      <c r="E3150" t="s">
        <v>1014</v>
      </c>
      <c r="F3150" s="86">
        <v>1776422.3415141699</v>
      </c>
    </row>
    <row r="3151" spans="1:6">
      <c r="A3151">
        <v>2038</v>
      </c>
      <c r="B3151" t="s">
        <v>1064</v>
      </c>
      <c r="C3151" t="s">
        <v>1013</v>
      </c>
      <c r="D3151" t="s">
        <v>1017</v>
      </c>
      <c r="E3151" t="s">
        <v>1014</v>
      </c>
      <c r="F3151" s="86">
        <v>1781672.6186094601</v>
      </c>
    </row>
    <row r="3152" spans="1:6">
      <c r="A3152">
        <v>2039</v>
      </c>
      <c r="B3152" t="s">
        <v>1064</v>
      </c>
      <c r="C3152" t="s">
        <v>1013</v>
      </c>
      <c r="D3152" t="s">
        <v>1017</v>
      </c>
      <c r="E3152" t="s">
        <v>1014</v>
      </c>
      <c r="F3152" s="86">
        <v>1787869.49083117</v>
      </c>
    </row>
    <row r="3153" spans="1:6">
      <c r="A3153">
        <v>2040</v>
      </c>
      <c r="B3153" t="s">
        <v>1064</v>
      </c>
      <c r="C3153" t="s">
        <v>1013</v>
      </c>
      <c r="D3153" t="s">
        <v>1017</v>
      </c>
      <c r="E3153" t="s">
        <v>1014</v>
      </c>
      <c r="F3153" s="86">
        <v>1794044.5679067201</v>
      </c>
    </row>
    <row r="3154" spans="1:6">
      <c r="A3154">
        <v>2041</v>
      </c>
      <c r="B3154" t="s">
        <v>1064</v>
      </c>
      <c r="C3154" t="s">
        <v>1013</v>
      </c>
      <c r="D3154" t="s">
        <v>1017</v>
      </c>
      <c r="E3154" t="s">
        <v>1014</v>
      </c>
      <c r="F3154" s="86">
        <v>1801326.98916568</v>
      </c>
    </row>
    <row r="3155" spans="1:6">
      <c r="A3155">
        <v>2042</v>
      </c>
      <c r="B3155" t="s">
        <v>1064</v>
      </c>
      <c r="C3155" t="s">
        <v>1013</v>
      </c>
      <c r="D3155" t="s">
        <v>1017</v>
      </c>
      <c r="E3155" t="s">
        <v>1014</v>
      </c>
      <c r="F3155" s="86">
        <v>1808608.8059291099</v>
      </c>
    </row>
    <row r="3156" spans="1:6">
      <c r="A3156">
        <v>2043</v>
      </c>
      <c r="B3156" t="s">
        <v>1064</v>
      </c>
      <c r="C3156" t="s">
        <v>1013</v>
      </c>
      <c r="D3156" t="s">
        <v>1017</v>
      </c>
      <c r="E3156" t="s">
        <v>1014</v>
      </c>
      <c r="F3156" s="86">
        <v>1816997.89189905</v>
      </c>
    </row>
    <row r="3157" spans="1:6">
      <c r="A3157">
        <v>2044</v>
      </c>
      <c r="B3157" t="s">
        <v>1064</v>
      </c>
      <c r="C3157" t="s">
        <v>1013</v>
      </c>
      <c r="D3157" t="s">
        <v>1017</v>
      </c>
      <c r="E3157" t="s">
        <v>1014</v>
      </c>
      <c r="F3157" s="86">
        <v>1825746.1907669799</v>
      </c>
    </row>
    <row r="3158" spans="1:6">
      <c r="A3158">
        <v>2045</v>
      </c>
      <c r="B3158" t="s">
        <v>1064</v>
      </c>
      <c r="C3158" t="s">
        <v>1013</v>
      </c>
      <c r="D3158" t="s">
        <v>1017</v>
      </c>
      <c r="E3158" t="s">
        <v>1014</v>
      </c>
      <c r="F3158" s="86">
        <v>1835486.84699082</v>
      </c>
    </row>
    <row r="3159" spans="1:6">
      <c r="A3159">
        <v>2046</v>
      </c>
      <c r="B3159" t="s">
        <v>1064</v>
      </c>
      <c r="C3159" t="s">
        <v>1013</v>
      </c>
      <c r="D3159" t="s">
        <v>1017</v>
      </c>
      <c r="E3159" t="s">
        <v>1014</v>
      </c>
      <c r="F3159" s="86">
        <v>1845347.65008236</v>
      </c>
    </row>
    <row r="3160" spans="1:6">
      <c r="A3160">
        <v>2047</v>
      </c>
      <c r="B3160" t="s">
        <v>1064</v>
      </c>
      <c r="C3160" t="s">
        <v>1013</v>
      </c>
      <c r="D3160" t="s">
        <v>1017</v>
      </c>
      <c r="E3160" t="s">
        <v>1014</v>
      </c>
      <c r="F3160" s="86">
        <v>1856011.8600227199</v>
      </c>
    </row>
    <row r="3161" spans="1:6">
      <c r="A3161">
        <v>2048</v>
      </c>
      <c r="B3161" t="s">
        <v>1064</v>
      </c>
      <c r="C3161" t="s">
        <v>1013</v>
      </c>
      <c r="D3161" t="s">
        <v>1017</v>
      </c>
      <c r="E3161" t="s">
        <v>1014</v>
      </c>
      <c r="F3161" s="86">
        <v>1867102.2039341601</v>
      </c>
    </row>
    <row r="3162" spans="1:6">
      <c r="A3162">
        <v>2049</v>
      </c>
      <c r="B3162" t="s">
        <v>1064</v>
      </c>
      <c r="C3162" t="s">
        <v>1013</v>
      </c>
      <c r="D3162" t="s">
        <v>1017</v>
      </c>
      <c r="E3162" t="s">
        <v>1014</v>
      </c>
      <c r="F3162" s="86">
        <v>1878573.3674989601</v>
      </c>
    </row>
    <row r="3163" spans="1:6">
      <c r="A3163">
        <v>2050</v>
      </c>
      <c r="B3163" t="s">
        <v>1064</v>
      </c>
      <c r="C3163" t="s">
        <v>1013</v>
      </c>
      <c r="D3163" t="s">
        <v>1017</v>
      </c>
      <c r="E3163" t="s">
        <v>1014</v>
      </c>
      <c r="F3163" s="86">
        <v>1890325.3758277099</v>
      </c>
    </row>
    <row r="3164" spans="1:6">
      <c r="A3164">
        <v>2017</v>
      </c>
      <c r="B3164" t="s">
        <v>1065</v>
      </c>
      <c r="C3164" t="s">
        <v>1013</v>
      </c>
      <c r="D3164" t="s">
        <v>1017</v>
      </c>
      <c r="E3164" t="s">
        <v>1014</v>
      </c>
      <c r="F3164" s="86">
        <v>17228919.506790999</v>
      </c>
    </row>
    <row r="3165" spans="1:6">
      <c r="A3165">
        <v>2018</v>
      </c>
      <c r="B3165" t="s">
        <v>1065</v>
      </c>
      <c r="C3165" t="s">
        <v>1013</v>
      </c>
      <c r="D3165" t="s">
        <v>1017</v>
      </c>
      <c r="E3165" t="s">
        <v>1014</v>
      </c>
      <c r="F3165" s="86">
        <v>17410902.7393254</v>
      </c>
    </row>
    <row r="3166" spans="1:6">
      <c r="A3166">
        <v>2019</v>
      </c>
      <c r="B3166" t="s">
        <v>1065</v>
      </c>
      <c r="C3166" t="s">
        <v>1013</v>
      </c>
      <c r="D3166" t="s">
        <v>1017</v>
      </c>
      <c r="E3166" t="s">
        <v>1014</v>
      </c>
      <c r="F3166" s="86">
        <v>17533459.1980295</v>
      </c>
    </row>
    <row r="3167" spans="1:6">
      <c r="A3167">
        <v>2020</v>
      </c>
      <c r="B3167" t="s">
        <v>1065</v>
      </c>
      <c r="C3167" t="s">
        <v>1013</v>
      </c>
      <c r="D3167" t="s">
        <v>1017</v>
      </c>
      <c r="E3167" t="s">
        <v>1014</v>
      </c>
      <c r="F3167" s="86">
        <v>17731607.2142036</v>
      </c>
    </row>
    <row r="3168" spans="1:6">
      <c r="A3168">
        <v>2021</v>
      </c>
      <c r="B3168" t="s">
        <v>1065</v>
      </c>
      <c r="C3168" t="s">
        <v>1013</v>
      </c>
      <c r="D3168" t="s">
        <v>1017</v>
      </c>
      <c r="E3168" t="s">
        <v>1014</v>
      </c>
      <c r="F3168" s="86">
        <v>17924897.2063081</v>
      </c>
    </row>
    <row r="3169" spans="1:6">
      <c r="A3169">
        <v>2022</v>
      </c>
      <c r="B3169" t="s">
        <v>1065</v>
      </c>
      <c r="C3169" t="s">
        <v>1013</v>
      </c>
      <c r="D3169" t="s">
        <v>1017</v>
      </c>
      <c r="E3169" t="s">
        <v>1014</v>
      </c>
      <c r="F3169" s="86">
        <v>18108344.488271002</v>
      </c>
    </row>
    <row r="3170" spans="1:6">
      <c r="A3170">
        <v>2023</v>
      </c>
      <c r="B3170" t="s">
        <v>1065</v>
      </c>
      <c r="C3170" t="s">
        <v>1013</v>
      </c>
      <c r="D3170" t="s">
        <v>1017</v>
      </c>
      <c r="E3170" t="s">
        <v>1014</v>
      </c>
      <c r="F3170" s="86">
        <v>18272405.906958502</v>
      </c>
    </row>
    <row r="3171" spans="1:6">
      <c r="A3171">
        <v>2024</v>
      </c>
      <c r="B3171" t="s">
        <v>1065</v>
      </c>
      <c r="C3171" t="s">
        <v>1013</v>
      </c>
      <c r="D3171" t="s">
        <v>1017</v>
      </c>
      <c r="E3171" t="s">
        <v>1014</v>
      </c>
      <c r="F3171" s="86">
        <v>18406268.405658402</v>
      </c>
    </row>
    <row r="3172" spans="1:6">
      <c r="A3172">
        <v>2025</v>
      </c>
      <c r="B3172" t="s">
        <v>1065</v>
      </c>
      <c r="C3172" t="s">
        <v>1013</v>
      </c>
      <c r="D3172" t="s">
        <v>1017</v>
      </c>
      <c r="E3172" t="s">
        <v>1014</v>
      </c>
      <c r="F3172" s="86">
        <v>18496758.047796</v>
      </c>
    </row>
    <row r="3173" spans="1:6">
      <c r="A3173">
        <v>2026</v>
      </c>
      <c r="B3173" t="s">
        <v>1065</v>
      </c>
      <c r="C3173" t="s">
        <v>1013</v>
      </c>
      <c r="D3173" t="s">
        <v>1017</v>
      </c>
      <c r="E3173" t="s">
        <v>1014</v>
      </c>
      <c r="F3173" s="86">
        <v>18542113.164333198</v>
      </c>
    </row>
    <row r="3174" spans="1:6">
      <c r="A3174">
        <v>2027</v>
      </c>
      <c r="B3174" t="s">
        <v>1065</v>
      </c>
      <c r="C3174" t="s">
        <v>1013</v>
      </c>
      <c r="D3174" t="s">
        <v>1017</v>
      </c>
      <c r="E3174" t="s">
        <v>1014</v>
      </c>
      <c r="F3174" s="86">
        <v>18548497.762392599</v>
      </c>
    </row>
    <row r="3175" spans="1:6">
      <c r="A3175">
        <v>2028</v>
      </c>
      <c r="B3175" t="s">
        <v>1065</v>
      </c>
      <c r="C3175" t="s">
        <v>1013</v>
      </c>
      <c r="D3175" t="s">
        <v>1017</v>
      </c>
      <c r="E3175" t="s">
        <v>1014</v>
      </c>
      <c r="F3175" s="86">
        <v>18532946.429546401</v>
      </c>
    </row>
    <row r="3176" spans="1:6">
      <c r="A3176">
        <v>2029</v>
      </c>
      <c r="B3176" t="s">
        <v>1065</v>
      </c>
      <c r="C3176" t="s">
        <v>1013</v>
      </c>
      <c r="D3176" t="s">
        <v>1017</v>
      </c>
      <c r="E3176" t="s">
        <v>1014</v>
      </c>
      <c r="F3176" s="86">
        <v>18510518.3290799</v>
      </c>
    </row>
    <row r="3177" spans="1:6">
      <c r="A3177">
        <v>2030</v>
      </c>
      <c r="B3177" t="s">
        <v>1065</v>
      </c>
      <c r="C3177" t="s">
        <v>1013</v>
      </c>
      <c r="D3177" t="s">
        <v>1017</v>
      </c>
      <c r="E3177" t="s">
        <v>1014</v>
      </c>
      <c r="F3177" s="86">
        <v>18489936.851752099</v>
      </c>
    </row>
    <row r="3178" spans="1:6">
      <c r="A3178">
        <v>2031</v>
      </c>
      <c r="B3178" t="s">
        <v>1065</v>
      </c>
      <c r="C3178" t="s">
        <v>1013</v>
      </c>
      <c r="D3178" t="s">
        <v>1017</v>
      </c>
      <c r="E3178" t="s">
        <v>1014</v>
      </c>
      <c r="F3178" s="86">
        <v>18484325.1434641</v>
      </c>
    </row>
    <row r="3179" spans="1:6">
      <c r="A3179">
        <v>2032</v>
      </c>
      <c r="B3179" t="s">
        <v>1065</v>
      </c>
      <c r="C3179" t="s">
        <v>1013</v>
      </c>
      <c r="D3179" t="s">
        <v>1017</v>
      </c>
      <c r="E3179" t="s">
        <v>1014</v>
      </c>
      <c r="F3179" s="86">
        <v>18496386.092533998</v>
      </c>
    </row>
    <row r="3180" spans="1:6">
      <c r="A3180">
        <v>2033</v>
      </c>
      <c r="B3180" t="s">
        <v>1065</v>
      </c>
      <c r="C3180" t="s">
        <v>1013</v>
      </c>
      <c r="D3180" t="s">
        <v>1017</v>
      </c>
      <c r="E3180" t="s">
        <v>1014</v>
      </c>
      <c r="F3180" s="86">
        <v>18527521.451893501</v>
      </c>
    </row>
    <row r="3181" spans="1:6">
      <c r="A3181">
        <v>2034</v>
      </c>
      <c r="B3181" t="s">
        <v>1065</v>
      </c>
      <c r="C3181" t="s">
        <v>1013</v>
      </c>
      <c r="D3181" t="s">
        <v>1017</v>
      </c>
      <c r="E3181" t="s">
        <v>1014</v>
      </c>
      <c r="F3181" s="86">
        <v>18576008.1472256</v>
      </c>
    </row>
    <row r="3182" spans="1:6">
      <c r="A3182">
        <v>2035</v>
      </c>
      <c r="B3182" t="s">
        <v>1065</v>
      </c>
      <c r="C3182" t="s">
        <v>1013</v>
      </c>
      <c r="D3182" t="s">
        <v>1017</v>
      </c>
      <c r="E3182" t="s">
        <v>1014</v>
      </c>
      <c r="F3182" s="86">
        <v>18636046.1906767</v>
      </c>
    </row>
    <row r="3183" spans="1:6">
      <c r="A3183">
        <v>2036</v>
      </c>
      <c r="B3183" t="s">
        <v>1065</v>
      </c>
      <c r="C3183" t="s">
        <v>1013</v>
      </c>
      <c r="D3183" t="s">
        <v>1017</v>
      </c>
      <c r="E3183" t="s">
        <v>1014</v>
      </c>
      <c r="F3183" s="86">
        <v>18705922.1915433</v>
      </c>
    </row>
    <row r="3184" spans="1:6">
      <c r="A3184">
        <v>2037</v>
      </c>
      <c r="B3184" t="s">
        <v>1065</v>
      </c>
      <c r="C3184" t="s">
        <v>1013</v>
      </c>
      <c r="D3184" t="s">
        <v>1017</v>
      </c>
      <c r="E3184" t="s">
        <v>1014</v>
      </c>
      <c r="F3184" s="86">
        <v>18783692.1483141</v>
      </c>
    </row>
    <row r="3185" spans="1:6">
      <c r="A3185">
        <v>2038</v>
      </c>
      <c r="B3185" t="s">
        <v>1065</v>
      </c>
      <c r="C3185" t="s">
        <v>1013</v>
      </c>
      <c r="D3185" t="s">
        <v>1017</v>
      </c>
      <c r="E3185" t="s">
        <v>1014</v>
      </c>
      <c r="F3185" s="86">
        <v>18870363.639051098</v>
      </c>
    </row>
    <row r="3186" spans="1:6">
      <c r="A3186">
        <v>2039</v>
      </c>
      <c r="B3186" t="s">
        <v>1065</v>
      </c>
      <c r="C3186" t="s">
        <v>1013</v>
      </c>
      <c r="D3186" t="s">
        <v>1017</v>
      </c>
      <c r="E3186" t="s">
        <v>1014</v>
      </c>
      <c r="F3186" s="86">
        <v>18966152.157024499</v>
      </c>
    </row>
    <row r="3187" spans="1:6">
      <c r="A3187">
        <v>2040</v>
      </c>
      <c r="B3187" t="s">
        <v>1065</v>
      </c>
      <c r="C3187" t="s">
        <v>1013</v>
      </c>
      <c r="D3187" t="s">
        <v>1017</v>
      </c>
      <c r="E3187" t="s">
        <v>1014</v>
      </c>
      <c r="F3187" s="86">
        <v>19060177.984468602</v>
      </c>
    </row>
    <row r="3188" spans="1:6">
      <c r="A3188">
        <v>2041</v>
      </c>
      <c r="B3188" t="s">
        <v>1065</v>
      </c>
      <c r="C3188" t="s">
        <v>1013</v>
      </c>
      <c r="D3188" t="s">
        <v>1017</v>
      </c>
      <c r="E3188" t="s">
        <v>1014</v>
      </c>
      <c r="F3188" s="86">
        <v>19162058.290385999</v>
      </c>
    </row>
    <row r="3189" spans="1:6">
      <c r="A3189">
        <v>2042</v>
      </c>
      <c r="B3189" t="s">
        <v>1065</v>
      </c>
      <c r="C3189" t="s">
        <v>1013</v>
      </c>
      <c r="D3189" t="s">
        <v>1017</v>
      </c>
      <c r="E3189" t="s">
        <v>1014</v>
      </c>
      <c r="F3189" s="86">
        <v>19273768.2405218</v>
      </c>
    </row>
    <row r="3190" spans="1:6">
      <c r="A3190">
        <v>2043</v>
      </c>
      <c r="B3190" t="s">
        <v>1065</v>
      </c>
      <c r="C3190" t="s">
        <v>1013</v>
      </c>
      <c r="D3190" t="s">
        <v>1017</v>
      </c>
      <c r="E3190" t="s">
        <v>1014</v>
      </c>
      <c r="F3190" s="86">
        <v>19389131.419133</v>
      </c>
    </row>
    <row r="3191" spans="1:6">
      <c r="A3191">
        <v>2044</v>
      </c>
      <c r="B3191" t="s">
        <v>1065</v>
      </c>
      <c r="C3191" t="s">
        <v>1013</v>
      </c>
      <c r="D3191" t="s">
        <v>1017</v>
      </c>
      <c r="E3191" t="s">
        <v>1014</v>
      </c>
      <c r="F3191" s="86">
        <v>19511160.2437292</v>
      </c>
    </row>
    <row r="3192" spans="1:6">
      <c r="A3192">
        <v>2045</v>
      </c>
      <c r="B3192" t="s">
        <v>1065</v>
      </c>
      <c r="C3192" t="s">
        <v>1013</v>
      </c>
      <c r="D3192" t="s">
        <v>1017</v>
      </c>
      <c r="E3192" t="s">
        <v>1014</v>
      </c>
      <c r="F3192" s="86">
        <v>19645057.181606501</v>
      </c>
    </row>
    <row r="3193" spans="1:6">
      <c r="A3193">
        <v>2046</v>
      </c>
      <c r="B3193" t="s">
        <v>1065</v>
      </c>
      <c r="C3193" t="s">
        <v>1013</v>
      </c>
      <c r="D3193" t="s">
        <v>1017</v>
      </c>
      <c r="E3193" t="s">
        <v>1014</v>
      </c>
      <c r="F3193" s="86">
        <v>19780542.9145406</v>
      </c>
    </row>
    <row r="3194" spans="1:6">
      <c r="A3194">
        <v>2047</v>
      </c>
      <c r="B3194" t="s">
        <v>1065</v>
      </c>
      <c r="C3194" t="s">
        <v>1013</v>
      </c>
      <c r="D3194" t="s">
        <v>1017</v>
      </c>
      <c r="E3194" t="s">
        <v>1014</v>
      </c>
      <c r="F3194" s="86">
        <v>19923637.625047099</v>
      </c>
    </row>
    <row r="3195" spans="1:6">
      <c r="A3195">
        <v>2048</v>
      </c>
      <c r="B3195" t="s">
        <v>1065</v>
      </c>
      <c r="C3195" t="s">
        <v>1013</v>
      </c>
      <c r="D3195" t="s">
        <v>1017</v>
      </c>
      <c r="E3195" t="s">
        <v>1014</v>
      </c>
      <c r="F3195" s="86">
        <v>20070334.289278202</v>
      </c>
    </row>
    <row r="3196" spans="1:6">
      <c r="A3196">
        <v>2049</v>
      </c>
      <c r="B3196" t="s">
        <v>1065</v>
      </c>
      <c r="C3196" t="s">
        <v>1013</v>
      </c>
      <c r="D3196" t="s">
        <v>1017</v>
      </c>
      <c r="E3196" t="s">
        <v>1014</v>
      </c>
      <c r="F3196" s="86">
        <v>20221173.819550499</v>
      </c>
    </row>
    <row r="3197" spans="1:6">
      <c r="A3197">
        <v>2050</v>
      </c>
      <c r="B3197" t="s">
        <v>1065</v>
      </c>
      <c r="C3197" t="s">
        <v>1013</v>
      </c>
      <c r="D3197" t="s">
        <v>1017</v>
      </c>
      <c r="E3197" t="s">
        <v>1014</v>
      </c>
      <c r="F3197" s="86">
        <v>20377211.847712599</v>
      </c>
    </row>
    <row r="3198" spans="1:6">
      <c r="A3198">
        <v>2017</v>
      </c>
      <c r="B3198" t="s">
        <v>1066</v>
      </c>
      <c r="C3198" t="s">
        <v>1013</v>
      </c>
      <c r="D3198" t="s">
        <v>1017</v>
      </c>
      <c r="E3198" t="s">
        <v>1014</v>
      </c>
      <c r="F3198" s="86">
        <v>65599345.819600701</v>
      </c>
    </row>
    <row r="3199" spans="1:6">
      <c r="A3199">
        <v>2018</v>
      </c>
      <c r="B3199" t="s">
        <v>1066</v>
      </c>
      <c r="C3199" t="s">
        <v>1013</v>
      </c>
      <c r="D3199" t="s">
        <v>1017</v>
      </c>
      <c r="E3199" t="s">
        <v>1014</v>
      </c>
      <c r="F3199" s="86">
        <v>66814387.809024997</v>
      </c>
    </row>
    <row r="3200" spans="1:6">
      <c r="A3200">
        <v>2019</v>
      </c>
      <c r="B3200" t="s">
        <v>1066</v>
      </c>
      <c r="C3200" t="s">
        <v>1013</v>
      </c>
      <c r="D3200" t="s">
        <v>1017</v>
      </c>
      <c r="E3200" t="s">
        <v>1014</v>
      </c>
      <c r="F3200" s="86">
        <v>67853483.749105394</v>
      </c>
    </row>
    <row r="3201" spans="1:6">
      <c r="A3201">
        <v>2020</v>
      </c>
      <c r="B3201" t="s">
        <v>1066</v>
      </c>
      <c r="C3201" t="s">
        <v>1013</v>
      </c>
      <c r="D3201" t="s">
        <v>1017</v>
      </c>
      <c r="E3201" t="s">
        <v>1014</v>
      </c>
      <c r="F3201" s="86">
        <v>68705571.555151299</v>
      </c>
    </row>
    <row r="3202" spans="1:6">
      <c r="A3202">
        <v>2021</v>
      </c>
      <c r="B3202" t="s">
        <v>1066</v>
      </c>
      <c r="C3202" t="s">
        <v>1013</v>
      </c>
      <c r="D3202" t="s">
        <v>1017</v>
      </c>
      <c r="E3202" t="s">
        <v>1014</v>
      </c>
      <c r="F3202" s="86">
        <v>69522544.017600104</v>
      </c>
    </row>
    <row r="3203" spans="1:6">
      <c r="A3203">
        <v>2022</v>
      </c>
      <c r="B3203" t="s">
        <v>1066</v>
      </c>
      <c r="C3203" t="s">
        <v>1013</v>
      </c>
      <c r="D3203" t="s">
        <v>1017</v>
      </c>
      <c r="E3203" t="s">
        <v>1014</v>
      </c>
      <c r="F3203" s="86">
        <v>70301079.33292</v>
      </c>
    </row>
    <row r="3204" spans="1:6">
      <c r="A3204">
        <v>2023</v>
      </c>
      <c r="B3204" t="s">
        <v>1066</v>
      </c>
      <c r="C3204" t="s">
        <v>1013</v>
      </c>
      <c r="D3204" t="s">
        <v>1017</v>
      </c>
      <c r="E3204" t="s">
        <v>1014</v>
      </c>
      <c r="F3204" s="86">
        <v>70971244.814373598</v>
      </c>
    </row>
    <row r="3205" spans="1:6">
      <c r="A3205">
        <v>2024</v>
      </c>
      <c r="B3205" t="s">
        <v>1066</v>
      </c>
      <c r="C3205" t="s">
        <v>1013</v>
      </c>
      <c r="D3205" t="s">
        <v>1017</v>
      </c>
      <c r="E3205" t="s">
        <v>1014</v>
      </c>
      <c r="F3205" s="86">
        <v>71504859.073754504</v>
      </c>
    </row>
    <row r="3206" spans="1:6">
      <c r="A3206">
        <v>2025</v>
      </c>
      <c r="B3206" t="s">
        <v>1066</v>
      </c>
      <c r="C3206" t="s">
        <v>1013</v>
      </c>
      <c r="D3206" t="s">
        <v>1017</v>
      </c>
      <c r="E3206" t="s">
        <v>1014</v>
      </c>
      <c r="F3206" s="86">
        <v>71856539.743630096</v>
      </c>
    </row>
    <row r="3207" spans="1:6">
      <c r="A3207">
        <v>2026</v>
      </c>
      <c r="B3207" t="s">
        <v>1066</v>
      </c>
      <c r="C3207" t="s">
        <v>1013</v>
      </c>
      <c r="D3207" t="s">
        <v>1017</v>
      </c>
      <c r="E3207" t="s">
        <v>1014</v>
      </c>
      <c r="F3207" s="86">
        <v>72028218.379775196</v>
      </c>
    </row>
    <row r="3208" spans="1:6">
      <c r="A3208">
        <v>2027</v>
      </c>
      <c r="B3208" t="s">
        <v>1066</v>
      </c>
      <c r="C3208" t="s">
        <v>1013</v>
      </c>
      <c r="D3208" t="s">
        <v>1017</v>
      </c>
      <c r="E3208" t="s">
        <v>1014</v>
      </c>
      <c r="F3208" s="86">
        <v>72074771.5904724</v>
      </c>
    </row>
    <row r="3209" spans="1:6">
      <c r="A3209">
        <v>2028</v>
      </c>
      <c r="B3209" t="s">
        <v>1066</v>
      </c>
      <c r="C3209" t="s">
        <v>1013</v>
      </c>
      <c r="D3209" t="s">
        <v>1017</v>
      </c>
      <c r="E3209" t="s">
        <v>1014</v>
      </c>
      <c r="F3209" s="86">
        <v>72051151.750974298</v>
      </c>
    </row>
    <row r="3210" spans="1:6">
      <c r="A3210">
        <v>2029</v>
      </c>
      <c r="B3210" t="s">
        <v>1066</v>
      </c>
      <c r="C3210" t="s">
        <v>1013</v>
      </c>
      <c r="D3210" t="s">
        <v>1017</v>
      </c>
      <c r="E3210" t="s">
        <v>1014</v>
      </c>
      <c r="F3210" s="86">
        <v>72024277.897250205</v>
      </c>
    </row>
    <row r="3211" spans="1:6">
      <c r="A3211">
        <v>2030</v>
      </c>
      <c r="B3211" t="s">
        <v>1066</v>
      </c>
      <c r="C3211" t="s">
        <v>1013</v>
      </c>
      <c r="D3211" t="s">
        <v>1017</v>
      </c>
      <c r="E3211" t="s">
        <v>1014</v>
      </c>
      <c r="F3211" s="86">
        <v>72018624.820219606</v>
      </c>
    </row>
    <row r="3212" spans="1:6">
      <c r="A3212">
        <v>2031</v>
      </c>
      <c r="B3212" t="s">
        <v>1066</v>
      </c>
      <c r="C3212" t="s">
        <v>1013</v>
      </c>
      <c r="D3212" t="s">
        <v>1017</v>
      </c>
      <c r="E3212" t="s">
        <v>1014</v>
      </c>
      <c r="F3212" s="86">
        <v>72069664.249885902</v>
      </c>
    </row>
    <row r="3213" spans="1:6">
      <c r="A3213">
        <v>2032</v>
      </c>
      <c r="B3213" t="s">
        <v>1066</v>
      </c>
      <c r="C3213" t="s">
        <v>1013</v>
      </c>
      <c r="D3213" t="s">
        <v>1017</v>
      </c>
      <c r="E3213" t="s">
        <v>1014</v>
      </c>
      <c r="F3213" s="86">
        <v>72199383.299597606</v>
      </c>
    </row>
    <row r="3214" spans="1:6">
      <c r="A3214">
        <v>2033</v>
      </c>
      <c r="B3214" t="s">
        <v>1066</v>
      </c>
      <c r="C3214" t="s">
        <v>1013</v>
      </c>
      <c r="D3214" t="s">
        <v>1017</v>
      </c>
      <c r="E3214" t="s">
        <v>1014</v>
      </c>
      <c r="F3214" s="86">
        <v>72387432.012926593</v>
      </c>
    </row>
    <row r="3215" spans="1:6">
      <c r="A3215">
        <v>2034</v>
      </c>
      <c r="B3215" t="s">
        <v>1066</v>
      </c>
      <c r="C3215" t="s">
        <v>1013</v>
      </c>
      <c r="D3215" t="s">
        <v>1017</v>
      </c>
      <c r="E3215" t="s">
        <v>1014</v>
      </c>
      <c r="F3215" s="86">
        <v>72642037.196822494</v>
      </c>
    </row>
    <row r="3216" spans="1:6">
      <c r="A3216">
        <v>2035</v>
      </c>
      <c r="B3216" t="s">
        <v>1066</v>
      </c>
      <c r="C3216" t="s">
        <v>1013</v>
      </c>
      <c r="D3216" t="s">
        <v>1017</v>
      </c>
      <c r="E3216" t="s">
        <v>1014</v>
      </c>
      <c r="F3216" s="86">
        <v>72934701.8729489</v>
      </c>
    </row>
    <row r="3217" spans="1:6">
      <c r="A3217">
        <v>2036</v>
      </c>
      <c r="B3217" t="s">
        <v>1066</v>
      </c>
      <c r="C3217" t="s">
        <v>1013</v>
      </c>
      <c r="D3217" t="s">
        <v>1017</v>
      </c>
      <c r="E3217" t="s">
        <v>1014</v>
      </c>
      <c r="F3217" s="86">
        <v>73259733.069752902</v>
      </c>
    </row>
    <row r="3218" spans="1:6">
      <c r="A3218">
        <v>2037</v>
      </c>
      <c r="B3218" t="s">
        <v>1066</v>
      </c>
      <c r="C3218" t="s">
        <v>1013</v>
      </c>
      <c r="D3218" t="s">
        <v>1017</v>
      </c>
      <c r="E3218" t="s">
        <v>1014</v>
      </c>
      <c r="F3218" s="86">
        <v>73608584.834868997</v>
      </c>
    </row>
    <row r="3219" spans="1:6">
      <c r="A3219">
        <v>2038</v>
      </c>
      <c r="B3219" t="s">
        <v>1066</v>
      </c>
      <c r="C3219" t="s">
        <v>1013</v>
      </c>
      <c r="D3219" t="s">
        <v>1017</v>
      </c>
      <c r="E3219" t="s">
        <v>1014</v>
      </c>
      <c r="F3219" s="86">
        <v>73995306.6356612</v>
      </c>
    </row>
    <row r="3220" spans="1:6">
      <c r="A3220">
        <v>2039</v>
      </c>
      <c r="B3220" t="s">
        <v>1066</v>
      </c>
      <c r="C3220" t="s">
        <v>1013</v>
      </c>
      <c r="D3220" t="s">
        <v>1017</v>
      </c>
      <c r="E3220" t="s">
        <v>1014</v>
      </c>
      <c r="F3220" s="86">
        <v>74408921.988566503</v>
      </c>
    </row>
    <row r="3221" spans="1:6">
      <c r="A3221">
        <v>2040</v>
      </c>
      <c r="B3221" t="s">
        <v>1066</v>
      </c>
      <c r="C3221" t="s">
        <v>1013</v>
      </c>
      <c r="D3221" t="s">
        <v>1017</v>
      </c>
      <c r="E3221" t="s">
        <v>1014</v>
      </c>
      <c r="F3221" s="86">
        <v>74834842.701527998</v>
      </c>
    </row>
    <row r="3222" spans="1:6">
      <c r="A3222">
        <v>2041</v>
      </c>
      <c r="B3222" t="s">
        <v>1066</v>
      </c>
      <c r="C3222" t="s">
        <v>1013</v>
      </c>
      <c r="D3222" t="s">
        <v>1017</v>
      </c>
      <c r="E3222" t="s">
        <v>1014</v>
      </c>
      <c r="F3222" s="86">
        <v>75291841.678653002</v>
      </c>
    </row>
    <row r="3223" spans="1:6">
      <c r="A3223">
        <v>2042</v>
      </c>
      <c r="B3223" t="s">
        <v>1066</v>
      </c>
      <c r="C3223" t="s">
        <v>1013</v>
      </c>
      <c r="D3223" t="s">
        <v>1017</v>
      </c>
      <c r="E3223" t="s">
        <v>1014</v>
      </c>
      <c r="F3223" s="86">
        <v>75776237.790490597</v>
      </c>
    </row>
    <row r="3224" spans="1:6">
      <c r="A3224">
        <v>2043</v>
      </c>
      <c r="B3224" t="s">
        <v>1066</v>
      </c>
      <c r="C3224" t="s">
        <v>1013</v>
      </c>
      <c r="D3224" t="s">
        <v>1017</v>
      </c>
      <c r="E3224" t="s">
        <v>1014</v>
      </c>
      <c r="F3224" s="86">
        <v>76288820.316272601</v>
      </c>
    </row>
    <row r="3225" spans="1:6">
      <c r="A3225">
        <v>2044</v>
      </c>
      <c r="B3225" t="s">
        <v>1066</v>
      </c>
      <c r="C3225" t="s">
        <v>1013</v>
      </c>
      <c r="D3225" t="s">
        <v>1017</v>
      </c>
      <c r="E3225" t="s">
        <v>1014</v>
      </c>
      <c r="F3225" s="86">
        <v>76829523.791492</v>
      </c>
    </row>
    <row r="3226" spans="1:6">
      <c r="A3226">
        <v>2045</v>
      </c>
      <c r="B3226" t="s">
        <v>1066</v>
      </c>
      <c r="C3226" t="s">
        <v>1013</v>
      </c>
      <c r="D3226" t="s">
        <v>1017</v>
      </c>
      <c r="E3226" t="s">
        <v>1014</v>
      </c>
      <c r="F3226" s="86">
        <v>77397829.926663205</v>
      </c>
    </row>
    <row r="3227" spans="1:6">
      <c r="A3227">
        <v>2046</v>
      </c>
      <c r="B3227" t="s">
        <v>1066</v>
      </c>
      <c r="C3227" t="s">
        <v>1013</v>
      </c>
      <c r="D3227" t="s">
        <v>1017</v>
      </c>
      <c r="E3227" t="s">
        <v>1014</v>
      </c>
      <c r="F3227" s="86">
        <v>77990151.051297203</v>
      </c>
    </row>
    <row r="3228" spans="1:6">
      <c r="A3228">
        <v>2047</v>
      </c>
      <c r="B3228" t="s">
        <v>1066</v>
      </c>
      <c r="C3228" t="s">
        <v>1013</v>
      </c>
      <c r="D3228" t="s">
        <v>1017</v>
      </c>
      <c r="E3228" t="s">
        <v>1014</v>
      </c>
      <c r="F3228" s="86">
        <v>78597050.361521393</v>
      </c>
    </row>
    <row r="3229" spans="1:6">
      <c r="A3229">
        <v>2048</v>
      </c>
      <c r="B3229" t="s">
        <v>1066</v>
      </c>
      <c r="C3229" t="s">
        <v>1013</v>
      </c>
      <c r="D3229" t="s">
        <v>1017</v>
      </c>
      <c r="E3229" t="s">
        <v>1014</v>
      </c>
      <c r="F3229" s="86">
        <v>79217165.214455798</v>
      </c>
    </row>
    <row r="3230" spans="1:6">
      <c r="A3230">
        <v>2049</v>
      </c>
      <c r="B3230" t="s">
        <v>1066</v>
      </c>
      <c r="C3230" t="s">
        <v>1013</v>
      </c>
      <c r="D3230" t="s">
        <v>1017</v>
      </c>
      <c r="E3230" t="s">
        <v>1014</v>
      </c>
      <c r="F3230" s="86">
        <v>79850886.944814101</v>
      </c>
    </row>
    <row r="3231" spans="1:6">
      <c r="A3231">
        <v>2050</v>
      </c>
      <c r="B3231" t="s">
        <v>1066</v>
      </c>
      <c r="C3231" t="s">
        <v>1013</v>
      </c>
      <c r="D3231" t="s">
        <v>1017</v>
      </c>
      <c r="E3231" t="s">
        <v>1014</v>
      </c>
      <c r="F3231" s="86">
        <v>80494427.602711901</v>
      </c>
    </row>
    <row r="3232" spans="1:6">
      <c r="A3232">
        <v>2017</v>
      </c>
      <c r="B3232" t="s">
        <v>1067</v>
      </c>
      <c r="C3232" t="s">
        <v>1013</v>
      </c>
      <c r="D3232" t="s">
        <v>1017</v>
      </c>
      <c r="E3232" t="s">
        <v>1014</v>
      </c>
      <c r="F3232" s="86">
        <v>4975833.9226179402</v>
      </c>
    </row>
    <row r="3233" spans="1:6">
      <c r="A3233">
        <v>2018</v>
      </c>
      <c r="B3233" t="s">
        <v>1067</v>
      </c>
      <c r="C3233" t="s">
        <v>1013</v>
      </c>
      <c r="D3233" t="s">
        <v>1017</v>
      </c>
      <c r="E3233" t="s">
        <v>1014</v>
      </c>
      <c r="F3233" s="86">
        <v>5049204.9834605902</v>
      </c>
    </row>
    <row r="3234" spans="1:6">
      <c r="A3234">
        <v>2019</v>
      </c>
      <c r="B3234" t="s">
        <v>1067</v>
      </c>
      <c r="C3234" t="s">
        <v>1013</v>
      </c>
      <c r="D3234" t="s">
        <v>1017</v>
      </c>
      <c r="E3234" t="s">
        <v>1014</v>
      </c>
      <c r="F3234" s="86">
        <v>5108602.3196389303</v>
      </c>
    </row>
    <row r="3235" spans="1:6">
      <c r="A3235">
        <v>2020</v>
      </c>
      <c r="B3235" t="s">
        <v>1067</v>
      </c>
      <c r="C3235" t="s">
        <v>1013</v>
      </c>
      <c r="D3235" t="s">
        <v>1017</v>
      </c>
      <c r="E3235" t="s">
        <v>1014</v>
      </c>
      <c r="F3235" s="86">
        <v>5195435.6405416597</v>
      </c>
    </row>
    <row r="3236" spans="1:6">
      <c r="A3236">
        <v>2021</v>
      </c>
      <c r="B3236" t="s">
        <v>1067</v>
      </c>
      <c r="C3236" t="s">
        <v>1013</v>
      </c>
      <c r="D3236" t="s">
        <v>1017</v>
      </c>
      <c r="E3236" t="s">
        <v>1014</v>
      </c>
      <c r="F3236" s="86">
        <v>5280440.1004587999</v>
      </c>
    </row>
    <row r="3237" spans="1:6">
      <c r="A3237">
        <v>2022</v>
      </c>
      <c r="B3237" t="s">
        <v>1067</v>
      </c>
      <c r="C3237" t="s">
        <v>1013</v>
      </c>
      <c r="D3237" t="s">
        <v>1017</v>
      </c>
      <c r="E3237" t="s">
        <v>1014</v>
      </c>
      <c r="F3237" s="86">
        <v>5360850.0039837696</v>
      </c>
    </row>
    <row r="3238" spans="1:6">
      <c r="A3238">
        <v>2023</v>
      </c>
      <c r="B3238" t="s">
        <v>1067</v>
      </c>
      <c r="C3238" t="s">
        <v>1013</v>
      </c>
      <c r="D3238" t="s">
        <v>1017</v>
      </c>
      <c r="E3238" t="s">
        <v>1014</v>
      </c>
      <c r="F3238" s="86">
        <v>5434314.6075615399</v>
      </c>
    </row>
    <row r="3239" spans="1:6">
      <c r="A3239">
        <v>2024</v>
      </c>
      <c r="B3239" t="s">
        <v>1067</v>
      </c>
      <c r="C3239" t="s">
        <v>1013</v>
      </c>
      <c r="D3239" t="s">
        <v>1017</v>
      </c>
      <c r="E3239" t="s">
        <v>1014</v>
      </c>
      <c r="F3239" s="86">
        <v>5496735.9140360197</v>
      </c>
    </row>
    <row r="3240" spans="1:6">
      <c r="A3240">
        <v>2025</v>
      </c>
      <c r="B3240" t="s">
        <v>1067</v>
      </c>
      <c r="C3240" t="s">
        <v>1013</v>
      </c>
      <c r="D3240" t="s">
        <v>1017</v>
      </c>
      <c r="E3240" t="s">
        <v>1014</v>
      </c>
      <c r="F3240" s="86">
        <v>5544346.5167243499</v>
      </c>
    </row>
    <row r="3241" spans="1:6">
      <c r="A3241">
        <v>2026</v>
      </c>
      <c r="B3241" t="s">
        <v>1067</v>
      </c>
      <c r="C3241" t="s">
        <v>1013</v>
      </c>
      <c r="D3241" t="s">
        <v>1017</v>
      </c>
      <c r="E3241" t="s">
        <v>1014</v>
      </c>
      <c r="F3241" s="86">
        <v>5575971.5328353196</v>
      </c>
    </row>
    <row r="3242" spans="1:6">
      <c r="A3242">
        <v>2027</v>
      </c>
      <c r="B3242" t="s">
        <v>1067</v>
      </c>
      <c r="C3242" t="s">
        <v>1013</v>
      </c>
      <c r="D3242" t="s">
        <v>1017</v>
      </c>
      <c r="E3242" t="s">
        <v>1014</v>
      </c>
      <c r="F3242" s="86">
        <v>5595688.0542805204</v>
      </c>
    </row>
    <row r="3243" spans="1:6">
      <c r="A3243">
        <v>2028</v>
      </c>
      <c r="B3243" t="s">
        <v>1067</v>
      </c>
      <c r="C3243" t="s">
        <v>1013</v>
      </c>
      <c r="D3243" t="s">
        <v>1017</v>
      </c>
      <c r="E3243" t="s">
        <v>1014</v>
      </c>
      <c r="F3243" s="86">
        <v>5606666.4919248503</v>
      </c>
    </row>
    <row r="3244" spans="1:6">
      <c r="A3244">
        <v>2029</v>
      </c>
      <c r="B3244" t="s">
        <v>1067</v>
      </c>
      <c r="C3244" t="s">
        <v>1013</v>
      </c>
      <c r="D3244" t="s">
        <v>1017</v>
      </c>
      <c r="E3244" t="s">
        <v>1014</v>
      </c>
      <c r="F3244" s="86">
        <v>5613999.4918667404</v>
      </c>
    </row>
    <row r="3245" spans="1:6">
      <c r="A3245">
        <v>2030</v>
      </c>
      <c r="B3245" t="s">
        <v>1067</v>
      </c>
      <c r="C3245" t="s">
        <v>1013</v>
      </c>
      <c r="D3245" t="s">
        <v>1017</v>
      </c>
      <c r="E3245" t="s">
        <v>1014</v>
      </c>
      <c r="F3245" s="86">
        <v>5621646.1455727397</v>
      </c>
    </row>
    <row r="3246" spans="1:6">
      <c r="A3246">
        <v>2031</v>
      </c>
      <c r="B3246" t="s">
        <v>1067</v>
      </c>
      <c r="C3246" t="s">
        <v>1013</v>
      </c>
      <c r="D3246" t="s">
        <v>1017</v>
      </c>
      <c r="E3246" t="s">
        <v>1014</v>
      </c>
      <c r="F3246" s="86">
        <v>5634128.9656781396</v>
      </c>
    </row>
    <row r="3247" spans="1:6">
      <c r="A3247">
        <v>2032</v>
      </c>
      <c r="B3247" t="s">
        <v>1067</v>
      </c>
      <c r="C3247" t="s">
        <v>1013</v>
      </c>
      <c r="D3247" t="s">
        <v>1017</v>
      </c>
      <c r="E3247" t="s">
        <v>1014</v>
      </c>
      <c r="F3247" s="86">
        <v>5651916.9939993601</v>
      </c>
    </row>
    <row r="3248" spans="1:6">
      <c r="A3248">
        <v>2033</v>
      </c>
      <c r="B3248" t="s">
        <v>1067</v>
      </c>
      <c r="C3248" t="s">
        <v>1013</v>
      </c>
      <c r="D3248" t="s">
        <v>1017</v>
      </c>
      <c r="E3248" t="s">
        <v>1014</v>
      </c>
      <c r="F3248" s="86">
        <v>5674958.2392903399</v>
      </c>
    </row>
    <row r="3249" spans="1:6">
      <c r="A3249">
        <v>2034</v>
      </c>
      <c r="B3249" t="s">
        <v>1067</v>
      </c>
      <c r="C3249" t="s">
        <v>1013</v>
      </c>
      <c r="D3249" t="s">
        <v>1017</v>
      </c>
      <c r="E3249" t="s">
        <v>1014</v>
      </c>
      <c r="F3249" s="86">
        <v>5703798.0581728797</v>
      </c>
    </row>
    <row r="3250" spans="1:6">
      <c r="A3250">
        <v>2035</v>
      </c>
      <c r="B3250" t="s">
        <v>1067</v>
      </c>
      <c r="C3250" t="s">
        <v>1013</v>
      </c>
      <c r="D3250" t="s">
        <v>1017</v>
      </c>
      <c r="E3250" t="s">
        <v>1014</v>
      </c>
      <c r="F3250" s="86">
        <v>5736293.8765413295</v>
      </c>
    </row>
    <row r="3251" spans="1:6">
      <c r="A3251">
        <v>2036</v>
      </c>
      <c r="B3251" t="s">
        <v>1067</v>
      </c>
      <c r="C3251" t="s">
        <v>1013</v>
      </c>
      <c r="D3251" t="s">
        <v>1017</v>
      </c>
      <c r="E3251" t="s">
        <v>1014</v>
      </c>
      <c r="F3251" s="86">
        <v>5771927.7681985795</v>
      </c>
    </row>
    <row r="3252" spans="1:6">
      <c r="A3252">
        <v>2037</v>
      </c>
      <c r="B3252" t="s">
        <v>1067</v>
      </c>
      <c r="C3252" t="s">
        <v>1013</v>
      </c>
      <c r="D3252" t="s">
        <v>1017</v>
      </c>
      <c r="E3252" t="s">
        <v>1014</v>
      </c>
      <c r="F3252" s="86">
        <v>5810361.4419483403</v>
      </c>
    </row>
    <row r="3253" spans="1:6">
      <c r="A3253">
        <v>2038</v>
      </c>
      <c r="B3253" t="s">
        <v>1067</v>
      </c>
      <c r="C3253" t="s">
        <v>1013</v>
      </c>
      <c r="D3253" t="s">
        <v>1017</v>
      </c>
      <c r="E3253" t="s">
        <v>1014</v>
      </c>
      <c r="F3253" s="86">
        <v>5851263.26010828</v>
      </c>
    </row>
    <row r="3254" spans="1:6">
      <c r="A3254">
        <v>2039</v>
      </c>
      <c r="B3254" t="s">
        <v>1067</v>
      </c>
      <c r="C3254" t="s">
        <v>1013</v>
      </c>
      <c r="D3254" t="s">
        <v>1017</v>
      </c>
      <c r="E3254" t="s">
        <v>1014</v>
      </c>
      <c r="F3254" s="86">
        <v>5893675.7837845404</v>
      </c>
    </row>
    <row r="3255" spans="1:6">
      <c r="A3255">
        <v>2040</v>
      </c>
      <c r="B3255" t="s">
        <v>1067</v>
      </c>
      <c r="C3255" t="s">
        <v>1013</v>
      </c>
      <c r="D3255" t="s">
        <v>1017</v>
      </c>
      <c r="E3255" t="s">
        <v>1014</v>
      </c>
      <c r="F3255" s="86">
        <v>5936803.39416123</v>
      </c>
    </row>
    <row r="3256" spans="1:6">
      <c r="A3256">
        <v>2041</v>
      </c>
      <c r="B3256" t="s">
        <v>1067</v>
      </c>
      <c r="C3256" t="s">
        <v>1013</v>
      </c>
      <c r="D3256" t="s">
        <v>1017</v>
      </c>
      <c r="E3256" t="s">
        <v>1014</v>
      </c>
      <c r="F3256" s="86">
        <v>5982049.3945476599</v>
      </c>
    </row>
    <row r="3257" spans="1:6">
      <c r="A3257">
        <v>2042</v>
      </c>
      <c r="B3257" t="s">
        <v>1067</v>
      </c>
      <c r="C3257" t="s">
        <v>1013</v>
      </c>
      <c r="D3257" t="s">
        <v>1017</v>
      </c>
      <c r="E3257" t="s">
        <v>1014</v>
      </c>
      <c r="F3257" s="86">
        <v>6029729.0281989798</v>
      </c>
    </row>
    <row r="3258" spans="1:6">
      <c r="A3258">
        <v>2043</v>
      </c>
      <c r="B3258" t="s">
        <v>1067</v>
      </c>
      <c r="C3258" t="s">
        <v>1013</v>
      </c>
      <c r="D3258" t="s">
        <v>1017</v>
      </c>
      <c r="E3258" t="s">
        <v>1014</v>
      </c>
      <c r="F3258" s="86">
        <v>6078078.8011870496</v>
      </c>
    </row>
    <row r="3259" spans="1:6">
      <c r="A3259">
        <v>2044</v>
      </c>
      <c r="B3259" t="s">
        <v>1067</v>
      </c>
      <c r="C3259" t="s">
        <v>1013</v>
      </c>
      <c r="D3259" t="s">
        <v>1017</v>
      </c>
      <c r="E3259" t="s">
        <v>1014</v>
      </c>
      <c r="F3259" s="86">
        <v>6129083.1407497199</v>
      </c>
    </row>
    <row r="3260" spans="1:6">
      <c r="A3260">
        <v>2045</v>
      </c>
      <c r="B3260" t="s">
        <v>1067</v>
      </c>
      <c r="C3260" t="s">
        <v>1013</v>
      </c>
      <c r="D3260" t="s">
        <v>1017</v>
      </c>
      <c r="E3260" t="s">
        <v>1014</v>
      </c>
      <c r="F3260" s="86">
        <v>6182449.9838603102</v>
      </c>
    </row>
    <row r="3261" spans="1:6">
      <c r="A3261">
        <v>2046</v>
      </c>
      <c r="B3261" t="s">
        <v>1067</v>
      </c>
      <c r="C3261" t="s">
        <v>1013</v>
      </c>
      <c r="D3261" t="s">
        <v>1017</v>
      </c>
      <c r="E3261" t="s">
        <v>1014</v>
      </c>
      <c r="F3261" s="86">
        <v>6237153.9099729704</v>
      </c>
    </row>
    <row r="3262" spans="1:6">
      <c r="A3262">
        <v>2047</v>
      </c>
      <c r="B3262" t="s">
        <v>1067</v>
      </c>
      <c r="C3262" t="s">
        <v>1013</v>
      </c>
      <c r="D3262" t="s">
        <v>1017</v>
      </c>
      <c r="E3262" t="s">
        <v>1014</v>
      </c>
      <c r="F3262" s="86">
        <v>6293776.37560461</v>
      </c>
    </row>
    <row r="3263" spans="1:6">
      <c r="A3263">
        <v>2048</v>
      </c>
      <c r="B3263" t="s">
        <v>1067</v>
      </c>
      <c r="C3263" t="s">
        <v>1013</v>
      </c>
      <c r="D3263" t="s">
        <v>1017</v>
      </c>
      <c r="E3263" t="s">
        <v>1014</v>
      </c>
      <c r="F3263" s="86">
        <v>6351287.1639507199</v>
      </c>
    </row>
    <row r="3264" spans="1:6">
      <c r="A3264">
        <v>2049</v>
      </c>
      <c r="B3264" t="s">
        <v>1067</v>
      </c>
      <c r="C3264" t="s">
        <v>1013</v>
      </c>
      <c r="D3264" t="s">
        <v>1017</v>
      </c>
      <c r="E3264" t="s">
        <v>1014</v>
      </c>
      <c r="F3264" s="86">
        <v>6409632.9877143903</v>
      </c>
    </row>
    <row r="3265" spans="1:6">
      <c r="A3265">
        <v>2050</v>
      </c>
      <c r="B3265" t="s">
        <v>1067</v>
      </c>
      <c r="C3265" t="s">
        <v>1013</v>
      </c>
      <c r="D3265" t="s">
        <v>1017</v>
      </c>
      <c r="E3265" t="s">
        <v>1014</v>
      </c>
      <c r="F3265" s="86">
        <v>6469700.4708663896</v>
      </c>
    </row>
    <row r="3266" spans="1:6">
      <c r="A3266">
        <v>2017</v>
      </c>
      <c r="B3266" t="s">
        <v>1068</v>
      </c>
      <c r="C3266" t="s">
        <v>1013</v>
      </c>
      <c r="D3266" t="s">
        <v>1017</v>
      </c>
      <c r="E3266" t="s">
        <v>1014</v>
      </c>
      <c r="F3266" s="86">
        <v>1681618.66578188</v>
      </c>
    </row>
    <row r="3267" spans="1:6">
      <c r="A3267">
        <v>2018</v>
      </c>
      <c r="B3267" t="s">
        <v>1068</v>
      </c>
      <c r="C3267" t="s">
        <v>1013</v>
      </c>
      <c r="D3267" t="s">
        <v>1017</v>
      </c>
      <c r="E3267" t="s">
        <v>1014</v>
      </c>
      <c r="F3267" s="86">
        <v>1702135.0397669701</v>
      </c>
    </row>
    <row r="3268" spans="1:6">
      <c r="A3268">
        <v>2019</v>
      </c>
      <c r="B3268" t="s">
        <v>1068</v>
      </c>
      <c r="C3268" t="s">
        <v>1013</v>
      </c>
      <c r="D3268" t="s">
        <v>1017</v>
      </c>
      <c r="E3268" t="s">
        <v>1014</v>
      </c>
      <c r="F3268" s="86">
        <v>1715821.8684847499</v>
      </c>
    </row>
    <row r="3269" spans="1:6">
      <c r="A3269">
        <v>2020</v>
      </c>
      <c r="B3269" t="s">
        <v>1068</v>
      </c>
      <c r="C3269" t="s">
        <v>1013</v>
      </c>
      <c r="D3269" t="s">
        <v>1017</v>
      </c>
      <c r="E3269" t="s">
        <v>1014</v>
      </c>
      <c r="F3269" s="86">
        <v>1732583.6069600999</v>
      </c>
    </row>
    <row r="3270" spans="1:6">
      <c r="A3270">
        <v>2021</v>
      </c>
      <c r="B3270" t="s">
        <v>1068</v>
      </c>
      <c r="C3270" t="s">
        <v>1013</v>
      </c>
      <c r="D3270" t="s">
        <v>1017</v>
      </c>
      <c r="E3270" t="s">
        <v>1014</v>
      </c>
      <c r="F3270" s="86">
        <v>1748087.6766174701</v>
      </c>
    </row>
    <row r="3271" spans="1:6">
      <c r="A3271">
        <v>2022</v>
      </c>
      <c r="B3271" t="s">
        <v>1068</v>
      </c>
      <c r="C3271" t="s">
        <v>1013</v>
      </c>
      <c r="D3271" t="s">
        <v>1017</v>
      </c>
      <c r="E3271" t="s">
        <v>1014</v>
      </c>
      <c r="F3271" s="86">
        <v>1761776.4803281899</v>
      </c>
    </row>
    <row r="3272" spans="1:6">
      <c r="A3272">
        <v>2023</v>
      </c>
      <c r="B3272" t="s">
        <v>1068</v>
      </c>
      <c r="C3272" t="s">
        <v>1013</v>
      </c>
      <c r="D3272" t="s">
        <v>1017</v>
      </c>
      <c r="E3272" t="s">
        <v>1014</v>
      </c>
      <c r="F3272" s="86">
        <v>1773113.96590876</v>
      </c>
    </row>
    <row r="3273" spans="1:6">
      <c r="A3273">
        <v>2024</v>
      </c>
      <c r="B3273" t="s">
        <v>1068</v>
      </c>
      <c r="C3273" t="s">
        <v>1013</v>
      </c>
      <c r="D3273" t="s">
        <v>1017</v>
      </c>
      <c r="E3273" t="s">
        <v>1014</v>
      </c>
      <c r="F3273" s="86">
        <v>1779951.96092538</v>
      </c>
    </row>
    <row r="3274" spans="1:6">
      <c r="A3274">
        <v>2025</v>
      </c>
      <c r="B3274" t="s">
        <v>1068</v>
      </c>
      <c r="C3274" t="s">
        <v>1013</v>
      </c>
      <c r="D3274" t="s">
        <v>1017</v>
      </c>
      <c r="E3274" t="s">
        <v>1014</v>
      </c>
      <c r="F3274" s="86">
        <v>1782013.6555353301</v>
      </c>
    </row>
    <row r="3275" spans="1:6">
      <c r="A3275">
        <v>2026</v>
      </c>
      <c r="B3275" t="s">
        <v>1068</v>
      </c>
      <c r="C3275" t="s">
        <v>1013</v>
      </c>
      <c r="D3275" t="s">
        <v>1017</v>
      </c>
      <c r="E3275" t="s">
        <v>1014</v>
      </c>
      <c r="F3275" s="86">
        <v>1778496.54079716</v>
      </c>
    </row>
    <row r="3276" spans="1:6">
      <c r="A3276">
        <v>2027</v>
      </c>
      <c r="B3276" t="s">
        <v>1068</v>
      </c>
      <c r="C3276" t="s">
        <v>1013</v>
      </c>
      <c r="D3276" t="s">
        <v>1017</v>
      </c>
      <c r="E3276" t="s">
        <v>1014</v>
      </c>
      <c r="F3276" s="86">
        <v>1770713.1603216</v>
      </c>
    </row>
    <row r="3277" spans="1:6">
      <c r="A3277">
        <v>2028</v>
      </c>
      <c r="B3277" t="s">
        <v>1068</v>
      </c>
      <c r="C3277" t="s">
        <v>1013</v>
      </c>
      <c r="D3277" t="s">
        <v>1017</v>
      </c>
      <c r="E3277" t="s">
        <v>1014</v>
      </c>
      <c r="F3277" s="86">
        <v>1760558.29740295</v>
      </c>
    </row>
    <row r="3278" spans="1:6">
      <c r="A3278">
        <v>2029</v>
      </c>
      <c r="B3278" t="s">
        <v>1068</v>
      </c>
      <c r="C3278" t="s">
        <v>1013</v>
      </c>
      <c r="D3278" t="s">
        <v>1017</v>
      </c>
      <c r="E3278" t="s">
        <v>1014</v>
      </c>
      <c r="F3278" s="86">
        <v>1749571.65223944</v>
      </c>
    </row>
    <row r="3279" spans="1:6">
      <c r="A3279">
        <v>2030</v>
      </c>
      <c r="B3279" t="s">
        <v>1068</v>
      </c>
      <c r="C3279" t="s">
        <v>1013</v>
      </c>
      <c r="D3279" t="s">
        <v>1017</v>
      </c>
      <c r="E3279" t="s">
        <v>1014</v>
      </c>
      <c r="F3279" s="86">
        <v>1739115.05376292</v>
      </c>
    </row>
    <row r="3280" spans="1:6">
      <c r="A3280">
        <v>2031</v>
      </c>
      <c r="B3280" t="s">
        <v>1068</v>
      </c>
      <c r="C3280" t="s">
        <v>1013</v>
      </c>
      <c r="D3280" t="s">
        <v>1017</v>
      </c>
      <c r="E3280" t="s">
        <v>1014</v>
      </c>
      <c r="F3280" s="86">
        <v>1730239.51894449</v>
      </c>
    </row>
    <row r="3281" spans="1:6">
      <c r="A3281">
        <v>2032</v>
      </c>
      <c r="B3281" t="s">
        <v>1068</v>
      </c>
      <c r="C3281" t="s">
        <v>1013</v>
      </c>
      <c r="D3281" t="s">
        <v>1017</v>
      </c>
      <c r="E3281" t="s">
        <v>1014</v>
      </c>
      <c r="F3281" s="86">
        <v>1723374.1497446401</v>
      </c>
    </row>
    <row r="3282" spans="1:6">
      <c r="A3282">
        <v>2033</v>
      </c>
      <c r="B3282" t="s">
        <v>1068</v>
      </c>
      <c r="C3282" t="s">
        <v>1013</v>
      </c>
      <c r="D3282" t="s">
        <v>1017</v>
      </c>
      <c r="E3282" t="s">
        <v>1014</v>
      </c>
      <c r="F3282" s="86">
        <v>1718567.2212088001</v>
      </c>
    </row>
    <row r="3283" spans="1:6">
      <c r="A3283">
        <v>2034</v>
      </c>
      <c r="B3283" t="s">
        <v>1068</v>
      </c>
      <c r="C3283" t="s">
        <v>1013</v>
      </c>
      <c r="D3283" t="s">
        <v>1017</v>
      </c>
      <c r="E3283" t="s">
        <v>1014</v>
      </c>
      <c r="F3283" s="86">
        <v>1715498.9722310901</v>
      </c>
    </row>
    <row r="3284" spans="1:6">
      <c r="A3284">
        <v>2035</v>
      </c>
      <c r="B3284" t="s">
        <v>1068</v>
      </c>
      <c r="C3284" t="s">
        <v>1013</v>
      </c>
      <c r="D3284" t="s">
        <v>1017</v>
      </c>
      <c r="E3284" t="s">
        <v>1014</v>
      </c>
      <c r="F3284" s="86">
        <v>1713455.13149374</v>
      </c>
    </row>
    <row r="3285" spans="1:6">
      <c r="A3285">
        <v>2036</v>
      </c>
      <c r="B3285" t="s">
        <v>1068</v>
      </c>
      <c r="C3285" t="s">
        <v>1013</v>
      </c>
      <c r="D3285" t="s">
        <v>1017</v>
      </c>
      <c r="E3285" t="s">
        <v>1014</v>
      </c>
      <c r="F3285" s="86">
        <v>1712594.1568144099</v>
      </c>
    </row>
    <row r="3286" spans="1:6">
      <c r="A3286">
        <v>2037</v>
      </c>
      <c r="B3286" t="s">
        <v>1068</v>
      </c>
      <c r="C3286" t="s">
        <v>1013</v>
      </c>
      <c r="D3286" t="s">
        <v>1017</v>
      </c>
      <c r="E3286" t="s">
        <v>1014</v>
      </c>
      <c r="F3286" s="86">
        <v>1712927.76801754</v>
      </c>
    </row>
    <row r="3287" spans="1:6">
      <c r="A3287">
        <v>2038</v>
      </c>
      <c r="B3287" t="s">
        <v>1068</v>
      </c>
      <c r="C3287" t="s">
        <v>1013</v>
      </c>
      <c r="D3287" t="s">
        <v>1017</v>
      </c>
      <c r="E3287" t="s">
        <v>1014</v>
      </c>
      <c r="F3287" s="86">
        <v>1713783.59963706</v>
      </c>
    </row>
    <row r="3288" spans="1:6">
      <c r="A3288">
        <v>2039</v>
      </c>
      <c r="B3288" t="s">
        <v>1068</v>
      </c>
      <c r="C3288" t="s">
        <v>1013</v>
      </c>
      <c r="D3288" t="s">
        <v>1017</v>
      </c>
      <c r="E3288" t="s">
        <v>1014</v>
      </c>
      <c r="F3288" s="86">
        <v>1715611.1035426599</v>
      </c>
    </row>
    <row r="3289" spans="1:6">
      <c r="A3289">
        <v>2040</v>
      </c>
      <c r="B3289" t="s">
        <v>1068</v>
      </c>
      <c r="C3289" t="s">
        <v>1013</v>
      </c>
      <c r="D3289" t="s">
        <v>1017</v>
      </c>
      <c r="E3289" t="s">
        <v>1014</v>
      </c>
      <c r="F3289" s="86">
        <v>1717681.26275735</v>
      </c>
    </row>
    <row r="3290" spans="1:6">
      <c r="A3290">
        <v>2041</v>
      </c>
      <c r="B3290" t="s">
        <v>1068</v>
      </c>
      <c r="C3290" t="s">
        <v>1013</v>
      </c>
      <c r="D3290" t="s">
        <v>1017</v>
      </c>
      <c r="E3290" t="s">
        <v>1014</v>
      </c>
      <c r="F3290" s="86">
        <v>1720655.69984705</v>
      </c>
    </row>
    <row r="3291" spans="1:6">
      <c r="A3291">
        <v>2042</v>
      </c>
      <c r="B3291" t="s">
        <v>1068</v>
      </c>
      <c r="C3291" t="s">
        <v>1013</v>
      </c>
      <c r="D3291" t="s">
        <v>1017</v>
      </c>
      <c r="E3291" t="s">
        <v>1014</v>
      </c>
      <c r="F3291" s="86">
        <v>1724173.0492777501</v>
      </c>
    </row>
    <row r="3292" spans="1:6">
      <c r="A3292">
        <v>2043</v>
      </c>
      <c r="B3292" t="s">
        <v>1068</v>
      </c>
      <c r="C3292" t="s">
        <v>1013</v>
      </c>
      <c r="D3292" t="s">
        <v>1017</v>
      </c>
      <c r="E3292" t="s">
        <v>1014</v>
      </c>
      <c r="F3292" s="86">
        <v>1728081.63682921</v>
      </c>
    </row>
    <row r="3293" spans="1:6">
      <c r="A3293">
        <v>2044</v>
      </c>
      <c r="B3293" t="s">
        <v>1068</v>
      </c>
      <c r="C3293" t="s">
        <v>1013</v>
      </c>
      <c r="D3293" t="s">
        <v>1017</v>
      </c>
      <c r="E3293" t="s">
        <v>1014</v>
      </c>
      <c r="F3293" s="86">
        <v>1732926.10832112</v>
      </c>
    </row>
    <row r="3294" spans="1:6">
      <c r="A3294">
        <v>2045</v>
      </c>
      <c r="B3294" t="s">
        <v>1068</v>
      </c>
      <c r="C3294" t="s">
        <v>1013</v>
      </c>
      <c r="D3294" t="s">
        <v>1017</v>
      </c>
      <c r="E3294" t="s">
        <v>1014</v>
      </c>
      <c r="F3294" s="86">
        <v>1738422.64745216</v>
      </c>
    </row>
    <row r="3295" spans="1:6">
      <c r="A3295">
        <v>2046</v>
      </c>
      <c r="B3295" t="s">
        <v>1068</v>
      </c>
      <c r="C3295" t="s">
        <v>1013</v>
      </c>
      <c r="D3295" t="s">
        <v>1017</v>
      </c>
      <c r="E3295" t="s">
        <v>1014</v>
      </c>
      <c r="F3295" s="86">
        <v>1744355.6984157499</v>
      </c>
    </row>
    <row r="3296" spans="1:6">
      <c r="A3296">
        <v>2047</v>
      </c>
      <c r="B3296" t="s">
        <v>1068</v>
      </c>
      <c r="C3296" t="s">
        <v>1013</v>
      </c>
      <c r="D3296" t="s">
        <v>1017</v>
      </c>
      <c r="E3296" t="s">
        <v>1014</v>
      </c>
      <c r="F3296" s="86">
        <v>1751308.05244096</v>
      </c>
    </row>
    <row r="3297" spans="1:6">
      <c r="A3297">
        <v>2048</v>
      </c>
      <c r="B3297" t="s">
        <v>1068</v>
      </c>
      <c r="C3297" t="s">
        <v>1013</v>
      </c>
      <c r="D3297" t="s">
        <v>1017</v>
      </c>
      <c r="E3297" t="s">
        <v>1014</v>
      </c>
      <c r="F3297" s="86">
        <v>1758362.40524024</v>
      </c>
    </row>
    <row r="3298" spans="1:6">
      <c r="A3298">
        <v>2049</v>
      </c>
      <c r="B3298" t="s">
        <v>1068</v>
      </c>
      <c r="C3298" t="s">
        <v>1013</v>
      </c>
      <c r="D3298" t="s">
        <v>1017</v>
      </c>
      <c r="E3298" t="s">
        <v>1014</v>
      </c>
      <c r="F3298" s="86">
        <v>1766130.67740685</v>
      </c>
    </row>
    <row r="3299" spans="1:6">
      <c r="A3299">
        <v>2050</v>
      </c>
      <c r="B3299" t="s">
        <v>1068</v>
      </c>
      <c r="C3299" t="s">
        <v>1013</v>
      </c>
      <c r="D3299" t="s">
        <v>1017</v>
      </c>
      <c r="E3299" t="s">
        <v>1014</v>
      </c>
      <c r="F3299" s="86">
        <v>1774449.7559737901</v>
      </c>
    </row>
    <row r="3300" spans="1:6">
      <c r="A3300">
        <v>2017</v>
      </c>
      <c r="B3300" t="s">
        <v>1069</v>
      </c>
      <c r="C3300" t="s">
        <v>1013</v>
      </c>
      <c r="D3300" t="s">
        <v>1017</v>
      </c>
      <c r="E3300" t="s">
        <v>1014</v>
      </c>
      <c r="F3300" s="86">
        <v>27133158.869068801</v>
      </c>
    </row>
    <row r="3301" spans="1:6">
      <c r="A3301">
        <v>2018</v>
      </c>
      <c r="B3301" t="s">
        <v>1069</v>
      </c>
      <c r="C3301" t="s">
        <v>1013</v>
      </c>
      <c r="D3301" t="s">
        <v>1017</v>
      </c>
      <c r="E3301" t="s">
        <v>1014</v>
      </c>
      <c r="F3301" s="86">
        <v>27453752.360597499</v>
      </c>
    </row>
    <row r="3302" spans="1:6">
      <c r="A3302">
        <v>2019</v>
      </c>
      <c r="B3302" t="s">
        <v>1069</v>
      </c>
      <c r="C3302" t="s">
        <v>1013</v>
      </c>
      <c r="D3302" t="s">
        <v>1017</v>
      </c>
      <c r="E3302" t="s">
        <v>1014</v>
      </c>
      <c r="F3302" s="86">
        <v>27675073.964877501</v>
      </c>
    </row>
    <row r="3303" spans="1:6">
      <c r="A3303">
        <v>2020</v>
      </c>
      <c r="B3303" t="s">
        <v>1069</v>
      </c>
      <c r="C3303" t="s">
        <v>1013</v>
      </c>
      <c r="D3303" t="s">
        <v>1017</v>
      </c>
      <c r="E3303" t="s">
        <v>1014</v>
      </c>
      <c r="F3303" s="86">
        <v>27991948.165047701</v>
      </c>
    </row>
    <row r="3304" spans="1:6">
      <c r="A3304">
        <v>2021</v>
      </c>
      <c r="B3304" t="s">
        <v>1069</v>
      </c>
      <c r="C3304" t="s">
        <v>1013</v>
      </c>
      <c r="D3304" t="s">
        <v>1017</v>
      </c>
      <c r="E3304" t="s">
        <v>1014</v>
      </c>
      <c r="F3304" s="86">
        <v>28301254.8989258</v>
      </c>
    </row>
    <row r="3305" spans="1:6">
      <c r="A3305">
        <v>2022</v>
      </c>
      <c r="B3305" t="s">
        <v>1069</v>
      </c>
      <c r="C3305" t="s">
        <v>1013</v>
      </c>
      <c r="D3305" t="s">
        <v>1017</v>
      </c>
      <c r="E3305" t="s">
        <v>1014</v>
      </c>
      <c r="F3305" s="86">
        <v>28599557.539403599</v>
      </c>
    </row>
    <row r="3306" spans="1:6">
      <c r="A3306">
        <v>2023</v>
      </c>
      <c r="B3306" t="s">
        <v>1069</v>
      </c>
      <c r="C3306" t="s">
        <v>1013</v>
      </c>
      <c r="D3306" t="s">
        <v>1017</v>
      </c>
      <c r="E3306" t="s">
        <v>1014</v>
      </c>
      <c r="F3306" s="86">
        <v>28865807.075831801</v>
      </c>
    </row>
    <row r="3307" spans="1:6">
      <c r="A3307">
        <v>2024</v>
      </c>
      <c r="B3307" t="s">
        <v>1069</v>
      </c>
      <c r="C3307" t="s">
        <v>1013</v>
      </c>
      <c r="D3307" t="s">
        <v>1017</v>
      </c>
      <c r="E3307" t="s">
        <v>1014</v>
      </c>
      <c r="F3307" s="86">
        <v>29080088.1715841</v>
      </c>
    </row>
    <row r="3308" spans="1:6">
      <c r="A3308">
        <v>2025</v>
      </c>
      <c r="B3308" t="s">
        <v>1069</v>
      </c>
      <c r="C3308" t="s">
        <v>1013</v>
      </c>
      <c r="D3308" t="s">
        <v>1017</v>
      </c>
      <c r="E3308" t="s">
        <v>1014</v>
      </c>
      <c r="F3308" s="86">
        <v>29222671.724869099</v>
      </c>
    </row>
    <row r="3309" spans="1:6">
      <c r="A3309">
        <v>2026</v>
      </c>
      <c r="B3309" t="s">
        <v>1069</v>
      </c>
      <c r="C3309" t="s">
        <v>1013</v>
      </c>
      <c r="D3309" t="s">
        <v>1017</v>
      </c>
      <c r="E3309" t="s">
        <v>1014</v>
      </c>
      <c r="F3309" s="86">
        <v>29290287.3049726</v>
      </c>
    </row>
    <row r="3310" spans="1:6">
      <c r="A3310">
        <v>2027</v>
      </c>
      <c r="B3310" t="s">
        <v>1069</v>
      </c>
      <c r="C3310" t="s">
        <v>1013</v>
      </c>
      <c r="D3310" t="s">
        <v>1017</v>
      </c>
      <c r="E3310" t="s">
        <v>1014</v>
      </c>
      <c r="F3310" s="86">
        <v>29304221.003342099</v>
      </c>
    </row>
    <row r="3311" spans="1:6">
      <c r="A3311">
        <v>2028</v>
      </c>
      <c r="B3311" t="s">
        <v>1069</v>
      </c>
      <c r="C3311" t="s">
        <v>1013</v>
      </c>
      <c r="D3311" t="s">
        <v>1017</v>
      </c>
      <c r="E3311" t="s">
        <v>1014</v>
      </c>
      <c r="F3311" s="86">
        <v>29292161.1548445</v>
      </c>
    </row>
    <row r="3312" spans="1:6">
      <c r="A3312">
        <v>2029</v>
      </c>
      <c r="B3312" t="s">
        <v>1069</v>
      </c>
      <c r="C3312" t="s">
        <v>1013</v>
      </c>
      <c r="D3312" t="s">
        <v>1017</v>
      </c>
      <c r="E3312" t="s">
        <v>1014</v>
      </c>
      <c r="F3312" s="86">
        <v>29273589.476016901</v>
      </c>
    </row>
    <row r="3313" spans="1:6">
      <c r="A3313">
        <v>2030</v>
      </c>
      <c r="B3313" t="s">
        <v>1069</v>
      </c>
      <c r="C3313" t="s">
        <v>1013</v>
      </c>
      <c r="D3313" t="s">
        <v>1017</v>
      </c>
      <c r="E3313" t="s">
        <v>1014</v>
      </c>
      <c r="F3313" s="86">
        <v>29264553.720979098</v>
      </c>
    </row>
    <row r="3314" spans="1:6">
      <c r="A3314">
        <v>2031</v>
      </c>
      <c r="B3314" t="s">
        <v>1069</v>
      </c>
      <c r="C3314" t="s">
        <v>1013</v>
      </c>
      <c r="D3314" t="s">
        <v>1017</v>
      </c>
      <c r="E3314" t="s">
        <v>1014</v>
      </c>
      <c r="F3314" s="86">
        <v>29281239.234900299</v>
      </c>
    </row>
    <row r="3315" spans="1:6">
      <c r="A3315">
        <v>2032</v>
      </c>
      <c r="B3315" t="s">
        <v>1069</v>
      </c>
      <c r="C3315" t="s">
        <v>1013</v>
      </c>
      <c r="D3315" t="s">
        <v>1017</v>
      </c>
      <c r="E3315" t="s">
        <v>1014</v>
      </c>
      <c r="F3315" s="86">
        <v>29325820.000105999</v>
      </c>
    </row>
    <row r="3316" spans="1:6">
      <c r="A3316">
        <v>2033</v>
      </c>
      <c r="B3316" t="s">
        <v>1069</v>
      </c>
      <c r="C3316" t="s">
        <v>1013</v>
      </c>
      <c r="D3316" t="s">
        <v>1017</v>
      </c>
      <c r="E3316" t="s">
        <v>1014</v>
      </c>
      <c r="F3316" s="86">
        <v>29401965.093765002</v>
      </c>
    </row>
    <row r="3317" spans="1:6">
      <c r="A3317">
        <v>2034</v>
      </c>
      <c r="B3317" t="s">
        <v>1069</v>
      </c>
      <c r="C3317" t="s">
        <v>1013</v>
      </c>
      <c r="D3317" t="s">
        <v>1017</v>
      </c>
      <c r="E3317" t="s">
        <v>1014</v>
      </c>
      <c r="F3317" s="86">
        <v>29507114.0415412</v>
      </c>
    </row>
    <row r="3318" spans="1:6">
      <c r="A3318">
        <v>2035</v>
      </c>
      <c r="B3318" t="s">
        <v>1069</v>
      </c>
      <c r="C3318" t="s">
        <v>1013</v>
      </c>
      <c r="D3318" t="s">
        <v>1017</v>
      </c>
      <c r="E3318" t="s">
        <v>1014</v>
      </c>
      <c r="F3318" s="86">
        <v>29632845.5848203</v>
      </c>
    </row>
    <row r="3319" spans="1:6">
      <c r="A3319">
        <v>2036</v>
      </c>
      <c r="B3319" t="s">
        <v>1069</v>
      </c>
      <c r="C3319" t="s">
        <v>1013</v>
      </c>
      <c r="D3319" t="s">
        <v>1017</v>
      </c>
      <c r="E3319" t="s">
        <v>1014</v>
      </c>
      <c r="F3319" s="86">
        <v>29769308.122481301</v>
      </c>
    </row>
    <row r="3320" spans="1:6">
      <c r="A3320">
        <v>2037</v>
      </c>
      <c r="B3320" t="s">
        <v>1069</v>
      </c>
      <c r="C3320" t="s">
        <v>1013</v>
      </c>
      <c r="D3320" t="s">
        <v>1017</v>
      </c>
      <c r="E3320" t="s">
        <v>1014</v>
      </c>
      <c r="F3320" s="86">
        <v>29918425.7793773</v>
      </c>
    </row>
    <row r="3321" spans="1:6">
      <c r="A3321">
        <v>2038</v>
      </c>
      <c r="B3321" t="s">
        <v>1069</v>
      </c>
      <c r="C3321" t="s">
        <v>1013</v>
      </c>
      <c r="D3321" t="s">
        <v>1017</v>
      </c>
      <c r="E3321" t="s">
        <v>1014</v>
      </c>
      <c r="F3321" s="86">
        <v>30083583.9895279</v>
      </c>
    </row>
    <row r="3322" spans="1:6">
      <c r="A3322">
        <v>2039</v>
      </c>
      <c r="B3322" t="s">
        <v>1069</v>
      </c>
      <c r="C3322" t="s">
        <v>1013</v>
      </c>
      <c r="D3322" t="s">
        <v>1017</v>
      </c>
      <c r="E3322" t="s">
        <v>1014</v>
      </c>
      <c r="F3322" s="86">
        <v>30260668.1158772</v>
      </c>
    </row>
    <row r="3323" spans="1:6">
      <c r="A3323">
        <v>2040</v>
      </c>
      <c r="B3323" t="s">
        <v>1069</v>
      </c>
      <c r="C3323" t="s">
        <v>1013</v>
      </c>
      <c r="D3323" t="s">
        <v>1017</v>
      </c>
      <c r="E3323" t="s">
        <v>1014</v>
      </c>
      <c r="F3323" s="86">
        <v>30444252.257199701</v>
      </c>
    </row>
    <row r="3324" spans="1:6">
      <c r="A3324">
        <v>2041</v>
      </c>
      <c r="B3324" t="s">
        <v>1069</v>
      </c>
      <c r="C3324" t="s">
        <v>1013</v>
      </c>
      <c r="D3324" t="s">
        <v>1017</v>
      </c>
      <c r="E3324" t="s">
        <v>1014</v>
      </c>
      <c r="F3324" s="86">
        <v>30639654.069674902</v>
      </c>
    </row>
    <row r="3325" spans="1:6">
      <c r="A3325">
        <v>2042</v>
      </c>
      <c r="B3325" t="s">
        <v>1069</v>
      </c>
      <c r="C3325" t="s">
        <v>1013</v>
      </c>
      <c r="D3325" t="s">
        <v>1017</v>
      </c>
      <c r="E3325" t="s">
        <v>1014</v>
      </c>
      <c r="F3325" s="86">
        <v>30845826.330180001</v>
      </c>
    </row>
    <row r="3326" spans="1:6">
      <c r="A3326">
        <v>2043</v>
      </c>
      <c r="B3326" t="s">
        <v>1069</v>
      </c>
      <c r="C3326" t="s">
        <v>1013</v>
      </c>
      <c r="D3326" t="s">
        <v>1017</v>
      </c>
      <c r="E3326" t="s">
        <v>1014</v>
      </c>
      <c r="F3326" s="86">
        <v>31066050.369366199</v>
      </c>
    </row>
    <row r="3327" spans="1:6">
      <c r="A3327">
        <v>2044</v>
      </c>
      <c r="B3327" t="s">
        <v>1069</v>
      </c>
      <c r="C3327" t="s">
        <v>1013</v>
      </c>
      <c r="D3327" t="s">
        <v>1017</v>
      </c>
      <c r="E3327" t="s">
        <v>1014</v>
      </c>
      <c r="F3327" s="86">
        <v>31300027.756653901</v>
      </c>
    </row>
    <row r="3328" spans="1:6">
      <c r="A3328">
        <v>2045</v>
      </c>
      <c r="B3328" t="s">
        <v>1069</v>
      </c>
      <c r="C3328" t="s">
        <v>1013</v>
      </c>
      <c r="D3328" t="s">
        <v>1017</v>
      </c>
      <c r="E3328" t="s">
        <v>1014</v>
      </c>
      <c r="F3328" s="86">
        <v>31546390.0551611</v>
      </c>
    </row>
    <row r="3329" spans="1:6">
      <c r="A3329">
        <v>2046</v>
      </c>
      <c r="B3329" t="s">
        <v>1069</v>
      </c>
      <c r="C3329" t="s">
        <v>1013</v>
      </c>
      <c r="D3329" t="s">
        <v>1017</v>
      </c>
      <c r="E3329" t="s">
        <v>1014</v>
      </c>
      <c r="F3329" s="86">
        <v>31805564.3195205</v>
      </c>
    </row>
    <row r="3330" spans="1:6">
      <c r="A3330">
        <v>2047</v>
      </c>
      <c r="B3330" t="s">
        <v>1069</v>
      </c>
      <c r="C3330" t="s">
        <v>1013</v>
      </c>
      <c r="D3330" t="s">
        <v>1017</v>
      </c>
      <c r="E3330" t="s">
        <v>1014</v>
      </c>
      <c r="F3330" s="86">
        <v>32071649.8024031</v>
      </c>
    </row>
    <row r="3331" spans="1:6">
      <c r="A3331">
        <v>2048</v>
      </c>
      <c r="B3331" t="s">
        <v>1069</v>
      </c>
      <c r="C3331" t="s">
        <v>1013</v>
      </c>
      <c r="D3331" t="s">
        <v>1017</v>
      </c>
      <c r="E3331" t="s">
        <v>1014</v>
      </c>
      <c r="F3331" s="86">
        <v>32341363.057328802</v>
      </c>
    </row>
    <row r="3332" spans="1:6">
      <c r="A3332">
        <v>2049</v>
      </c>
      <c r="B3332" t="s">
        <v>1069</v>
      </c>
      <c r="C3332" t="s">
        <v>1013</v>
      </c>
      <c r="D3332" t="s">
        <v>1017</v>
      </c>
      <c r="E3332" t="s">
        <v>1014</v>
      </c>
      <c r="F3332" s="86">
        <v>32616415.0121537</v>
      </c>
    </row>
    <row r="3333" spans="1:6">
      <c r="A3333">
        <v>2050</v>
      </c>
      <c r="B3333" t="s">
        <v>1069</v>
      </c>
      <c r="C3333" t="s">
        <v>1013</v>
      </c>
      <c r="D3333" t="s">
        <v>1017</v>
      </c>
      <c r="E3333" t="s">
        <v>1014</v>
      </c>
      <c r="F3333" s="86">
        <v>32893604.813335001</v>
      </c>
    </row>
    <row r="3334" spans="1:6">
      <c r="A3334">
        <v>2017</v>
      </c>
      <c r="B3334" t="s">
        <v>1070</v>
      </c>
      <c r="C3334" t="s">
        <v>1013</v>
      </c>
      <c r="D3334" t="s">
        <v>1017</v>
      </c>
      <c r="E3334" t="s">
        <v>1014</v>
      </c>
      <c r="F3334" s="86">
        <v>17402972.322963499</v>
      </c>
    </row>
    <row r="3335" spans="1:6">
      <c r="A3335">
        <v>2018</v>
      </c>
      <c r="B3335" t="s">
        <v>1070</v>
      </c>
      <c r="C3335" t="s">
        <v>1013</v>
      </c>
      <c r="D3335" t="s">
        <v>1017</v>
      </c>
      <c r="E3335" t="s">
        <v>1014</v>
      </c>
      <c r="F3335" s="86">
        <v>17671555.263376001</v>
      </c>
    </row>
    <row r="3336" spans="1:6">
      <c r="A3336">
        <v>2019</v>
      </c>
      <c r="B3336" t="s">
        <v>1070</v>
      </c>
      <c r="C3336" t="s">
        <v>1013</v>
      </c>
      <c r="D3336" t="s">
        <v>1017</v>
      </c>
      <c r="E3336" t="s">
        <v>1014</v>
      </c>
      <c r="F3336" s="86">
        <v>17880399.582826599</v>
      </c>
    </row>
    <row r="3337" spans="1:6">
      <c r="A3337">
        <v>2020</v>
      </c>
      <c r="B3337" t="s">
        <v>1070</v>
      </c>
      <c r="C3337" t="s">
        <v>1013</v>
      </c>
      <c r="D3337" t="s">
        <v>1017</v>
      </c>
      <c r="E3337" t="s">
        <v>1014</v>
      </c>
      <c r="F3337" s="86">
        <v>18160266.392431501</v>
      </c>
    </row>
    <row r="3338" spans="1:6">
      <c r="A3338">
        <v>2021</v>
      </c>
      <c r="B3338" t="s">
        <v>1070</v>
      </c>
      <c r="C3338" t="s">
        <v>1013</v>
      </c>
      <c r="D3338" t="s">
        <v>1017</v>
      </c>
      <c r="E3338" t="s">
        <v>1014</v>
      </c>
      <c r="F3338" s="86">
        <v>18430480.284359101</v>
      </c>
    </row>
    <row r="3339" spans="1:6">
      <c r="A3339">
        <v>2022</v>
      </c>
      <c r="B3339" t="s">
        <v>1070</v>
      </c>
      <c r="C3339" t="s">
        <v>1013</v>
      </c>
      <c r="D3339" t="s">
        <v>1017</v>
      </c>
      <c r="E3339" t="s">
        <v>1014</v>
      </c>
      <c r="F3339" s="86">
        <v>18681995.1250364</v>
      </c>
    </row>
    <row r="3340" spans="1:6">
      <c r="A3340">
        <v>2023</v>
      </c>
      <c r="B3340" t="s">
        <v>1070</v>
      </c>
      <c r="C3340" t="s">
        <v>1013</v>
      </c>
      <c r="D3340" t="s">
        <v>1017</v>
      </c>
      <c r="E3340" t="s">
        <v>1014</v>
      </c>
      <c r="F3340" s="86">
        <v>18903609.920840502</v>
      </c>
    </row>
    <row r="3341" spans="1:6">
      <c r="A3341">
        <v>2024</v>
      </c>
      <c r="B3341" t="s">
        <v>1070</v>
      </c>
      <c r="C3341" t="s">
        <v>1013</v>
      </c>
      <c r="D3341" t="s">
        <v>1017</v>
      </c>
      <c r="E3341" t="s">
        <v>1014</v>
      </c>
      <c r="F3341" s="86">
        <v>19077989.864528298</v>
      </c>
    </row>
    <row r="3342" spans="1:6">
      <c r="A3342">
        <v>2025</v>
      </c>
      <c r="B3342" t="s">
        <v>1070</v>
      </c>
      <c r="C3342" t="s">
        <v>1013</v>
      </c>
      <c r="D3342" t="s">
        <v>1017</v>
      </c>
      <c r="E3342" t="s">
        <v>1014</v>
      </c>
      <c r="F3342" s="86">
        <v>19194424.853418</v>
      </c>
    </row>
    <row r="3343" spans="1:6">
      <c r="A3343">
        <v>2026</v>
      </c>
      <c r="B3343" t="s">
        <v>1070</v>
      </c>
      <c r="C3343" t="s">
        <v>1013</v>
      </c>
      <c r="D3343" t="s">
        <v>1017</v>
      </c>
      <c r="E3343" t="s">
        <v>1014</v>
      </c>
      <c r="F3343" s="86">
        <v>19247089.665800799</v>
      </c>
    </row>
    <row r="3344" spans="1:6">
      <c r="A3344">
        <v>2027</v>
      </c>
      <c r="B3344" t="s">
        <v>1070</v>
      </c>
      <c r="C3344" t="s">
        <v>1013</v>
      </c>
      <c r="D3344" t="s">
        <v>1017</v>
      </c>
      <c r="E3344" t="s">
        <v>1014</v>
      </c>
      <c r="F3344" s="86">
        <v>19248206.021019399</v>
      </c>
    </row>
    <row r="3345" spans="1:6">
      <c r="A3345">
        <v>2028</v>
      </c>
      <c r="B3345" t="s">
        <v>1070</v>
      </c>
      <c r="C3345" t="s">
        <v>1013</v>
      </c>
      <c r="D3345" t="s">
        <v>1017</v>
      </c>
      <c r="E3345" t="s">
        <v>1014</v>
      </c>
      <c r="F3345" s="86">
        <v>19215696.665461801</v>
      </c>
    </row>
    <row r="3346" spans="1:6">
      <c r="A3346">
        <v>2029</v>
      </c>
      <c r="B3346" t="s">
        <v>1070</v>
      </c>
      <c r="C3346" t="s">
        <v>1013</v>
      </c>
      <c r="D3346" t="s">
        <v>1017</v>
      </c>
      <c r="E3346" t="s">
        <v>1014</v>
      </c>
      <c r="F3346" s="86">
        <v>19171061.638199199</v>
      </c>
    </row>
    <row r="3347" spans="1:6">
      <c r="A3347">
        <v>2030</v>
      </c>
      <c r="B3347" t="s">
        <v>1070</v>
      </c>
      <c r="C3347" t="s">
        <v>1013</v>
      </c>
      <c r="D3347" t="s">
        <v>1017</v>
      </c>
      <c r="E3347" t="s">
        <v>1014</v>
      </c>
      <c r="F3347" s="86">
        <v>19128104.447621301</v>
      </c>
    </row>
    <row r="3348" spans="1:6">
      <c r="A3348">
        <v>2031</v>
      </c>
      <c r="B3348" t="s">
        <v>1070</v>
      </c>
      <c r="C3348" t="s">
        <v>1013</v>
      </c>
      <c r="D3348" t="s">
        <v>1017</v>
      </c>
      <c r="E3348" t="s">
        <v>1014</v>
      </c>
      <c r="F3348" s="86">
        <v>19102203.1529378</v>
      </c>
    </row>
    <row r="3349" spans="1:6">
      <c r="A3349">
        <v>2032</v>
      </c>
      <c r="B3349" t="s">
        <v>1070</v>
      </c>
      <c r="C3349" t="s">
        <v>1013</v>
      </c>
      <c r="D3349" t="s">
        <v>1017</v>
      </c>
      <c r="E3349" t="s">
        <v>1014</v>
      </c>
      <c r="F3349" s="86">
        <v>19097591.518136501</v>
      </c>
    </row>
    <row r="3350" spans="1:6">
      <c r="A3350">
        <v>2033</v>
      </c>
      <c r="B3350" t="s">
        <v>1070</v>
      </c>
      <c r="C3350" t="s">
        <v>1013</v>
      </c>
      <c r="D3350" t="s">
        <v>1017</v>
      </c>
      <c r="E3350" t="s">
        <v>1014</v>
      </c>
      <c r="F3350" s="86">
        <v>19113474.582641602</v>
      </c>
    </row>
    <row r="3351" spans="1:6">
      <c r="A3351">
        <v>2034</v>
      </c>
      <c r="B3351" t="s">
        <v>1070</v>
      </c>
      <c r="C3351" t="s">
        <v>1013</v>
      </c>
      <c r="D3351" t="s">
        <v>1017</v>
      </c>
      <c r="E3351" t="s">
        <v>1014</v>
      </c>
      <c r="F3351" s="86">
        <v>19148836.229485001</v>
      </c>
    </row>
    <row r="3352" spans="1:6">
      <c r="A3352">
        <v>2035</v>
      </c>
      <c r="B3352" t="s">
        <v>1070</v>
      </c>
      <c r="C3352" t="s">
        <v>1013</v>
      </c>
      <c r="D3352" t="s">
        <v>1017</v>
      </c>
      <c r="E3352" t="s">
        <v>1014</v>
      </c>
      <c r="F3352" s="86">
        <v>19198933.639438301</v>
      </c>
    </row>
    <row r="3353" spans="1:6">
      <c r="A3353">
        <v>2036</v>
      </c>
      <c r="B3353" t="s">
        <v>1070</v>
      </c>
      <c r="C3353" t="s">
        <v>1013</v>
      </c>
      <c r="D3353" t="s">
        <v>1017</v>
      </c>
      <c r="E3353" t="s">
        <v>1014</v>
      </c>
      <c r="F3353" s="86">
        <v>19260981.693011999</v>
      </c>
    </row>
    <row r="3354" spans="1:6">
      <c r="A3354">
        <v>2037</v>
      </c>
      <c r="B3354" t="s">
        <v>1070</v>
      </c>
      <c r="C3354" t="s">
        <v>1013</v>
      </c>
      <c r="D3354" t="s">
        <v>1017</v>
      </c>
      <c r="E3354" t="s">
        <v>1014</v>
      </c>
      <c r="F3354" s="86">
        <v>19332429.140831999</v>
      </c>
    </row>
    <row r="3355" spans="1:6">
      <c r="A3355">
        <v>2038</v>
      </c>
      <c r="B3355" t="s">
        <v>1070</v>
      </c>
      <c r="C3355" t="s">
        <v>1013</v>
      </c>
      <c r="D3355" t="s">
        <v>1017</v>
      </c>
      <c r="E3355" t="s">
        <v>1014</v>
      </c>
      <c r="F3355" s="86">
        <v>19412765.9168767</v>
      </c>
    </row>
    <row r="3356" spans="1:6">
      <c r="A3356">
        <v>2039</v>
      </c>
      <c r="B3356" t="s">
        <v>1070</v>
      </c>
      <c r="C3356" t="s">
        <v>1013</v>
      </c>
      <c r="D3356" t="s">
        <v>1017</v>
      </c>
      <c r="E3356" t="s">
        <v>1014</v>
      </c>
      <c r="F3356" s="86">
        <v>19499262.922267299</v>
      </c>
    </row>
    <row r="3357" spans="1:6">
      <c r="A3357">
        <v>2040</v>
      </c>
      <c r="B3357" t="s">
        <v>1070</v>
      </c>
      <c r="C3357" t="s">
        <v>1013</v>
      </c>
      <c r="D3357" t="s">
        <v>1017</v>
      </c>
      <c r="E3357" t="s">
        <v>1014</v>
      </c>
      <c r="F3357" s="86">
        <v>19587559.79967</v>
      </c>
    </row>
    <row r="3358" spans="1:6">
      <c r="A3358">
        <v>2041</v>
      </c>
      <c r="B3358" t="s">
        <v>1070</v>
      </c>
      <c r="C3358" t="s">
        <v>1013</v>
      </c>
      <c r="D3358" t="s">
        <v>1017</v>
      </c>
      <c r="E3358" t="s">
        <v>1014</v>
      </c>
      <c r="F3358" s="86">
        <v>19683580.989082001</v>
      </c>
    </row>
    <row r="3359" spans="1:6">
      <c r="A3359">
        <v>2042</v>
      </c>
      <c r="B3359" t="s">
        <v>1070</v>
      </c>
      <c r="C3359" t="s">
        <v>1013</v>
      </c>
      <c r="D3359" t="s">
        <v>1017</v>
      </c>
      <c r="E3359" t="s">
        <v>1014</v>
      </c>
      <c r="F3359" s="86">
        <v>19785453.313369501</v>
      </c>
    </row>
    <row r="3360" spans="1:6">
      <c r="A3360">
        <v>2043</v>
      </c>
      <c r="B3360" t="s">
        <v>1070</v>
      </c>
      <c r="C3360" t="s">
        <v>1013</v>
      </c>
      <c r="D3360" t="s">
        <v>1017</v>
      </c>
      <c r="E3360" t="s">
        <v>1014</v>
      </c>
      <c r="F3360" s="86">
        <v>19894295.363686401</v>
      </c>
    </row>
    <row r="3361" spans="1:6">
      <c r="A3361">
        <v>2044</v>
      </c>
      <c r="B3361" t="s">
        <v>1070</v>
      </c>
      <c r="C3361" t="s">
        <v>1013</v>
      </c>
      <c r="D3361" t="s">
        <v>1017</v>
      </c>
      <c r="E3361" t="s">
        <v>1014</v>
      </c>
      <c r="F3361" s="86">
        <v>20009788.2420424</v>
      </c>
    </row>
    <row r="3362" spans="1:6">
      <c r="A3362">
        <v>2045</v>
      </c>
      <c r="B3362" t="s">
        <v>1070</v>
      </c>
      <c r="C3362" t="s">
        <v>1013</v>
      </c>
      <c r="D3362" t="s">
        <v>1017</v>
      </c>
      <c r="E3362" t="s">
        <v>1014</v>
      </c>
      <c r="F3362" s="86">
        <v>20132605.9215823</v>
      </c>
    </row>
    <row r="3363" spans="1:6">
      <c r="A3363">
        <v>2046</v>
      </c>
      <c r="B3363" t="s">
        <v>1070</v>
      </c>
      <c r="C3363" t="s">
        <v>1013</v>
      </c>
      <c r="D3363" t="s">
        <v>1017</v>
      </c>
      <c r="E3363" t="s">
        <v>1014</v>
      </c>
      <c r="F3363" s="86">
        <v>20262391.7003606</v>
      </c>
    </row>
    <row r="3364" spans="1:6">
      <c r="A3364">
        <v>2047</v>
      </c>
      <c r="B3364" t="s">
        <v>1070</v>
      </c>
      <c r="C3364" t="s">
        <v>1013</v>
      </c>
      <c r="D3364" t="s">
        <v>1017</v>
      </c>
      <c r="E3364" t="s">
        <v>1014</v>
      </c>
      <c r="F3364" s="86">
        <v>20398079.541324999</v>
      </c>
    </row>
    <row r="3365" spans="1:6">
      <c r="A3365">
        <v>2048</v>
      </c>
      <c r="B3365" t="s">
        <v>1070</v>
      </c>
      <c r="C3365" t="s">
        <v>1013</v>
      </c>
      <c r="D3365" t="s">
        <v>1017</v>
      </c>
      <c r="E3365" t="s">
        <v>1014</v>
      </c>
      <c r="F3365" s="86">
        <v>20540828.564408999</v>
      </c>
    </row>
    <row r="3366" spans="1:6">
      <c r="A3366">
        <v>2049</v>
      </c>
      <c r="B3366" t="s">
        <v>1070</v>
      </c>
      <c r="C3366" t="s">
        <v>1013</v>
      </c>
      <c r="D3366" t="s">
        <v>1017</v>
      </c>
      <c r="E3366" t="s">
        <v>1014</v>
      </c>
      <c r="F3366" s="86">
        <v>20687670.797092199</v>
      </c>
    </row>
    <row r="3367" spans="1:6">
      <c r="A3367">
        <v>2050</v>
      </c>
      <c r="B3367" t="s">
        <v>1070</v>
      </c>
      <c r="C3367" t="s">
        <v>1013</v>
      </c>
      <c r="D3367" t="s">
        <v>1017</v>
      </c>
      <c r="E3367" t="s">
        <v>1014</v>
      </c>
      <c r="F3367" s="86">
        <v>20839145.551390801</v>
      </c>
    </row>
    <row r="3368" spans="1:6">
      <c r="A3368">
        <v>2017</v>
      </c>
      <c r="B3368" t="s">
        <v>1071</v>
      </c>
      <c r="C3368" t="s">
        <v>1013</v>
      </c>
      <c r="D3368" t="s">
        <v>1017</v>
      </c>
      <c r="E3368" t="s">
        <v>1014</v>
      </c>
      <c r="F3368" s="86">
        <v>5067526.4675751003</v>
      </c>
    </row>
    <row r="3369" spans="1:6">
      <c r="A3369">
        <v>2018</v>
      </c>
      <c r="B3369" t="s">
        <v>1071</v>
      </c>
      <c r="C3369" t="s">
        <v>1013</v>
      </c>
      <c r="D3369" t="s">
        <v>1017</v>
      </c>
      <c r="E3369" t="s">
        <v>1014</v>
      </c>
      <c r="F3369" s="86">
        <v>5127402.1352588199</v>
      </c>
    </row>
    <row r="3370" spans="1:6">
      <c r="A3370">
        <v>2019</v>
      </c>
      <c r="B3370" t="s">
        <v>1071</v>
      </c>
      <c r="C3370" t="s">
        <v>1013</v>
      </c>
      <c r="D3370" t="s">
        <v>1017</v>
      </c>
      <c r="E3370" t="s">
        <v>1014</v>
      </c>
      <c r="F3370" s="86">
        <v>5168737.28141513</v>
      </c>
    </row>
    <row r="3371" spans="1:6">
      <c r="A3371">
        <v>2020</v>
      </c>
      <c r="B3371" t="s">
        <v>1071</v>
      </c>
      <c r="C3371" t="s">
        <v>1013</v>
      </c>
      <c r="D3371" t="s">
        <v>1017</v>
      </c>
      <c r="E3371" t="s">
        <v>1014</v>
      </c>
      <c r="F3371" s="86">
        <v>5227918.3153670803</v>
      </c>
    </row>
    <row r="3372" spans="1:6">
      <c r="A3372">
        <v>2021</v>
      </c>
      <c r="B3372" t="s">
        <v>1071</v>
      </c>
      <c r="C3372" t="s">
        <v>1013</v>
      </c>
      <c r="D3372" t="s">
        <v>1017</v>
      </c>
      <c r="E3372" t="s">
        <v>1014</v>
      </c>
      <c r="F3372" s="86">
        <v>5285686.0109048504</v>
      </c>
    </row>
    <row r="3373" spans="1:6">
      <c r="A3373">
        <v>2022</v>
      </c>
      <c r="B3373" t="s">
        <v>1071</v>
      </c>
      <c r="C3373" t="s">
        <v>1013</v>
      </c>
      <c r="D3373" t="s">
        <v>1017</v>
      </c>
      <c r="E3373" t="s">
        <v>1014</v>
      </c>
      <c r="F3373" s="86">
        <v>5341398.5261067497</v>
      </c>
    </row>
    <row r="3374" spans="1:6">
      <c r="A3374">
        <v>2023</v>
      </c>
      <c r="B3374" t="s">
        <v>1071</v>
      </c>
      <c r="C3374" t="s">
        <v>1013</v>
      </c>
      <c r="D3374" t="s">
        <v>1017</v>
      </c>
      <c r="E3374" t="s">
        <v>1014</v>
      </c>
      <c r="F3374" s="86">
        <v>5391124.6409074804</v>
      </c>
    </row>
    <row r="3375" spans="1:6">
      <c r="A3375">
        <v>2024</v>
      </c>
      <c r="B3375" t="s">
        <v>1071</v>
      </c>
      <c r="C3375" t="s">
        <v>1013</v>
      </c>
      <c r="D3375" t="s">
        <v>1017</v>
      </c>
      <c r="E3375" t="s">
        <v>1014</v>
      </c>
      <c r="F3375" s="86">
        <v>5431144.8659563204</v>
      </c>
    </row>
    <row r="3376" spans="1:6">
      <c r="A3376">
        <v>2025</v>
      </c>
      <c r="B3376" t="s">
        <v>1071</v>
      </c>
      <c r="C3376" t="s">
        <v>1013</v>
      </c>
      <c r="D3376" t="s">
        <v>1017</v>
      </c>
      <c r="E3376" t="s">
        <v>1014</v>
      </c>
      <c r="F3376" s="86">
        <v>5457774.4940655697</v>
      </c>
    </row>
    <row r="3377" spans="1:6">
      <c r="A3377">
        <v>2026</v>
      </c>
      <c r="B3377" t="s">
        <v>1071</v>
      </c>
      <c r="C3377" t="s">
        <v>1013</v>
      </c>
      <c r="D3377" t="s">
        <v>1017</v>
      </c>
      <c r="E3377" t="s">
        <v>1014</v>
      </c>
      <c r="F3377" s="86">
        <v>5470402.72299565</v>
      </c>
    </row>
    <row r="3378" spans="1:6">
      <c r="A3378">
        <v>2027</v>
      </c>
      <c r="B3378" t="s">
        <v>1071</v>
      </c>
      <c r="C3378" t="s">
        <v>1013</v>
      </c>
      <c r="D3378" t="s">
        <v>1017</v>
      </c>
      <c r="E3378" t="s">
        <v>1014</v>
      </c>
      <c r="F3378" s="86">
        <v>5473005.0512250904</v>
      </c>
    </row>
    <row r="3379" spans="1:6">
      <c r="A3379">
        <v>2028</v>
      </c>
      <c r="B3379" t="s">
        <v>1071</v>
      </c>
      <c r="C3379" t="s">
        <v>1013</v>
      </c>
      <c r="D3379" t="s">
        <v>1017</v>
      </c>
      <c r="E3379" t="s">
        <v>1014</v>
      </c>
      <c r="F3379" s="86">
        <v>5470752.6927086599</v>
      </c>
    </row>
    <row r="3380" spans="1:6">
      <c r="A3380">
        <v>2029</v>
      </c>
      <c r="B3380" t="s">
        <v>1071</v>
      </c>
      <c r="C3380" t="s">
        <v>1013</v>
      </c>
      <c r="D3380" t="s">
        <v>1017</v>
      </c>
      <c r="E3380" t="s">
        <v>1014</v>
      </c>
      <c r="F3380" s="86">
        <v>5467284.1517083095</v>
      </c>
    </row>
    <row r="3381" spans="1:6">
      <c r="A3381">
        <v>2030</v>
      </c>
      <c r="B3381" t="s">
        <v>1071</v>
      </c>
      <c r="C3381" t="s">
        <v>1013</v>
      </c>
      <c r="D3381" t="s">
        <v>1017</v>
      </c>
      <c r="E3381" t="s">
        <v>1014</v>
      </c>
      <c r="F3381" s="86">
        <v>5465596.5882355198</v>
      </c>
    </row>
    <row r="3382" spans="1:6">
      <c r="A3382">
        <v>2031</v>
      </c>
      <c r="B3382" t="s">
        <v>1071</v>
      </c>
      <c r="C3382" t="s">
        <v>1013</v>
      </c>
      <c r="D3382" t="s">
        <v>1017</v>
      </c>
      <c r="E3382" t="s">
        <v>1014</v>
      </c>
      <c r="F3382" s="86">
        <v>5468712.85950452</v>
      </c>
    </row>
    <row r="3383" spans="1:6">
      <c r="A3383">
        <v>2032</v>
      </c>
      <c r="B3383" t="s">
        <v>1071</v>
      </c>
      <c r="C3383" t="s">
        <v>1013</v>
      </c>
      <c r="D3383" t="s">
        <v>1017</v>
      </c>
      <c r="E3383" t="s">
        <v>1014</v>
      </c>
      <c r="F3383" s="86">
        <v>5477038.9894886799</v>
      </c>
    </row>
    <row r="3384" spans="1:6">
      <c r="A3384">
        <v>2033</v>
      </c>
      <c r="B3384" t="s">
        <v>1071</v>
      </c>
      <c r="C3384" t="s">
        <v>1013</v>
      </c>
      <c r="D3384" t="s">
        <v>1017</v>
      </c>
      <c r="E3384" t="s">
        <v>1014</v>
      </c>
      <c r="F3384" s="86">
        <v>5491260.2336628297</v>
      </c>
    </row>
    <row r="3385" spans="1:6">
      <c r="A3385">
        <v>2034</v>
      </c>
      <c r="B3385" t="s">
        <v>1071</v>
      </c>
      <c r="C3385" t="s">
        <v>1013</v>
      </c>
      <c r="D3385" t="s">
        <v>1017</v>
      </c>
      <c r="E3385" t="s">
        <v>1014</v>
      </c>
      <c r="F3385" s="86">
        <v>5510898.3848440005</v>
      </c>
    </row>
    <row r="3386" spans="1:6">
      <c r="A3386">
        <v>2035</v>
      </c>
      <c r="B3386" t="s">
        <v>1071</v>
      </c>
      <c r="C3386" t="s">
        <v>1013</v>
      </c>
      <c r="D3386" t="s">
        <v>1017</v>
      </c>
      <c r="E3386" t="s">
        <v>1014</v>
      </c>
      <c r="F3386" s="86">
        <v>5534380.6460304102</v>
      </c>
    </row>
    <row r="3387" spans="1:6">
      <c r="A3387">
        <v>2036</v>
      </c>
      <c r="B3387" t="s">
        <v>1071</v>
      </c>
      <c r="C3387" t="s">
        <v>1013</v>
      </c>
      <c r="D3387" t="s">
        <v>1017</v>
      </c>
      <c r="E3387" t="s">
        <v>1014</v>
      </c>
      <c r="F3387" s="86">
        <v>5559867.0821938599</v>
      </c>
    </row>
    <row r="3388" spans="1:6">
      <c r="A3388">
        <v>2037</v>
      </c>
      <c r="B3388" t="s">
        <v>1071</v>
      </c>
      <c r="C3388" t="s">
        <v>1013</v>
      </c>
      <c r="D3388" t="s">
        <v>1017</v>
      </c>
      <c r="E3388" t="s">
        <v>1014</v>
      </c>
      <c r="F3388" s="86">
        <v>5587717.0526580503</v>
      </c>
    </row>
    <row r="3389" spans="1:6">
      <c r="A3389">
        <v>2038</v>
      </c>
      <c r="B3389" t="s">
        <v>1071</v>
      </c>
      <c r="C3389" t="s">
        <v>1013</v>
      </c>
      <c r="D3389" t="s">
        <v>1017</v>
      </c>
      <c r="E3389" t="s">
        <v>1014</v>
      </c>
      <c r="F3389" s="86">
        <v>5618562.8382635601</v>
      </c>
    </row>
    <row r="3390" spans="1:6">
      <c r="A3390">
        <v>2039</v>
      </c>
      <c r="B3390" t="s">
        <v>1071</v>
      </c>
      <c r="C3390" t="s">
        <v>1013</v>
      </c>
      <c r="D3390" t="s">
        <v>1017</v>
      </c>
      <c r="E3390" t="s">
        <v>1014</v>
      </c>
      <c r="F3390" s="86">
        <v>5651635.9685095698</v>
      </c>
    </row>
    <row r="3391" spans="1:6">
      <c r="A3391">
        <v>2040</v>
      </c>
      <c r="B3391" t="s">
        <v>1071</v>
      </c>
      <c r="C3391" t="s">
        <v>1013</v>
      </c>
      <c r="D3391" t="s">
        <v>1017</v>
      </c>
      <c r="E3391" t="s">
        <v>1014</v>
      </c>
      <c r="F3391" s="86">
        <v>5685923.0745434901</v>
      </c>
    </row>
    <row r="3392" spans="1:6">
      <c r="A3392">
        <v>2041</v>
      </c>
      <c r="B3392" t="s">
        <v>1071</v>
      </c>
      <c r="C3392" t="s">
        <v>1013</v>
      </c>
      <c r="D3392" t="s">
        <v>1017</v>
      </c>
      <c r="E3392" t="s">
        <v>1014</v>
      </c>
      <c r="F3392" s="86">
        <v>5722417.3088236898</v>
      </c>
    </row>
    <row r="3393" spans="1:6">
      <c r="A3393">
        <v>2042</v>
      </c>
      <c r="B3393" t="s">
        <v>1071</v>
      </c>
      <c r="C3393" t="s">
        <v>1013</v>
      </c>
      <c r="D3393" t="s">
        <v>1017</v>
      </c>
      <c r="E3393" t="s">
        <v>1014</v>
      </c>
      <c r="F3393" s="86">
        <v>5760923.0866445098</v>
      </c>
    </row>
    <row r="3394" spans="1:6">
      <c r="A3394">
        <v>2043</v>
      </c>
      <c r="B3394" t="s">
        <v>1071</v>
      </c>
      <c r="C3394" t="s">
        <v>1013</v>
      </c>
      <c r="D3394" t="s">
        <v>1017</v>
      </c>
      <c r="E3394" t="s">
        <v>1014</v>
      </c>
      <c r="F3394" s="86">
        <v>5802053.2459730897</v>
      </c>
    </row>
    <row r="3395" spans="1:6">
      <c r="A3395">
        <v>2044</v>
      </c>
      <c r="B3395" t="s">
        <v>1071</v>
      </c>
      <c r="C3395" t="s">
        <v>1013</v>
      </c>
      <c r="D3395" t="s">
        <v>1017</v>
      </c>
      <c r="E3395" t="s">
        <v>1014</v>
      </c>
      <c r="F3395" s="86">
        <v>5845752.0503996704</v>
      </c>
    </row>
    <row r="3396" spans="1:6">
      <c r="A3396">
        <v>2045</v>
      </c>
      <c r="B3396" t="s">
        <v>1071</v>
      </c>
      <c r="C3396" t="s">
        <v>1013</v>
      </c>
      <c r="D3396" t="s">
        <v>1017</v>
      </c>
      <c r="E3396" t="s">
        <v>1014</v>
      </c>
      <c r="F3396" s="86">
        <v>5891763.9237064999</v>
      </c>
    </row>
    <row r="3397" spans="1:6">
      <c r="A3397">
        <v>2046</v>
      </c>
      <c r="B3397" t="s">
        <v>1071</v>
      </c>
      <c r="C3397" t="s">
        <v>1013</v>
      </c>
      <c r="D3397" t="s">
        <v>1017</v>
      </c>
      <c r="E3397" t="s">
        <v>1014</v>
      </c>
      <c r="F3397" s="86">
        <v>5940168.62478437</v>
      </c>
    </row>
    <row r="3398" spans="1:6">
      <c r="A3398">
        <v>2047</v>
      </c>
      <c r="B3398" t="s">
        <v>1071</v>
      </c>
      <c r="C3398" t="s">
        <v>1013</v>
      </c>
      <c r="D3398" t="s">
        <v>1017</v>
      </c>
      <c r="E3398" t="s">
        <v>1014</v>
      </c>
      <c r="F3398" s="86">
        <v>5989864.1001122501</v>
      </c>
    </row>
    <row r="3399" spans="1:6">
      <c r="A3399">
        <v>2048</v>
      </c>
      <c r="B3399" t="s">
        <v>1071</v>
      </c>
      <c r="C3399" t="s">
        <v>1013</v>
      </c>
      <c r="D3399" t="s">
        <v>1017</v>
      </c>
      <c r="E3399" t="s">
        <v>1014</v>
      </c>
      <c r="F3399" s="86">
        <v>6040237.1165600196</v>
      </c>
    </row>
    <row r="3400" spans="1:6">
      <c r="A3400">
        <v>2049</v>
      </c>
      <c r="B3400" t="s">
        <v>1071</v>
      </c>
      <c r="C3400" t="s">
        <v>1013</v>
      </c>
      <c r="D3400" t="s">
        <v>1017</v>
      </c>
      <c r="E3400" t="s">
        <v>1014</v>
      </c>
      <c r="F3400" s="86">
        <v>6091607.2156981099</v>
      </c>
    </row>
    <row r="3401" spans="1:6">
      <c r="A3401">
        <v>2050</v>
      </c>
      <c r="B3401" t="s">
        <v>1071</v>
      </c>
      <c r="C3401" t="s">
        <v>1013</v>
      </c>
      <c r="D3401" t="s">
        <v>1017</v>
      </c>
      <c r="E3401" t="s">
        <v>1014</v>
      </c>
      <c r="F3401" s="86">
        <v>6143376.5898725698</v>
      </c>
    </row>
    <row r="3402" spans="1:6">
      <c r="A3402">
        <v>2017</v>
      </c>
      <c r="B3402" t="s">
        <v>1072</v>
      </c>
      <c r="C3402" t="s">
        <v>1013</v>
      </c>
      <c r="D3402" t="s">
        <v>1017</v>
      </c>
      <c r="E3402" t="s">
        <v>1014</v>
      </c>
      <c r="F3402" s="86">
        <v>12443342.5878284</v>
      </c>
    </row>
    <row r="3403" spans="1:6">
      <c r="A3403">
        <v>2018</v>
      </c>
      <c r="B3403" t="s">
        <v>1072</v>
      </c>
      <c r="C3403" t="s">
        <v>1013</v>
      </c>
      <c r="D3403" t="s">
        <v>1017</v>
      </c>
      <c r="E3403" t="s">
        <v>1014</v>
      </c>
      <c r="F3403" s="86">
        <v>12493438.5466037</v>
      </c>
    </row>
    <row r="3404" spans="1:6">
      <c r="A3404">
        <v>2019</v>
      </c>
      <c r="B3404" t="s">
        <v>1072</v>
      </c>
      <c r="C3404" t="s">
        <v>1013</v>
      </c>
      <c r="D3404" t="s">
        <v>1017</v>
      </c>
      <c r="E3404" t="s">
        <v>1014</v>
      </c>
      <c r="F3404" s="86">
        <v>12510192.6618075</v>
      </c>
    </row>
    <row r="3405" spans="1:6">
      <c r="A3405">
        <v>2020</v>
      </c>
      <c r="B3405" t="s">
        <v>1072</v>
      </c>
      <c r="C3405" t="s">
        <v>1013</v>
      </c>
      <c r="D3405" t="s">
        <v>1017</v>
      </c>
      <c r="E3405" t="s">
        <v>1014</v>
      </c>
      <c r="F3405" s="86">
        <v>12582349.1563979</v>
      </c>
    </row>
    <row r="3406" spans="1:6">
      <c r="A3406">
        <v>2021</v>
      </c>
      <c r="B3406" t="s">
        <v>1072</v>
      </c>
      <c r="C3406" t="s">
        <v>1013</v>
      </c>
      <c r="D3406" t="s">
        <v>1017</v>
      </c>
      <c r="E3406" t="s">
        <v>1014</v>
      </c>
      <c r="F3406" s="86">
        <v>12652688.3540124</v>
      </c>
    </row>
    <row r="3407" spans="1:6">
      <c r="A3407">
        <v>2022</v>
      </c>
      <c r="B3407" t="s">
        <v>1072</v>
      </c>
      <c r="C3407" t="s">
        <v>1013</v>
      </c>
      <c r="D3407" t="s">
        <v>1017</v>
      </c>
      <c r="E3407" t="s">
        <v>1014</v>
      </c>
      <c r="F3407" s="86">
        <v>12718771.2064835</v>
      </c>
    </row>
    <row r="3408" spans="1:6">
      <c r="A3408">
        <v>2023</v>
      </c>
      <c r="B3408" t="s">
        <v>1072</v>
      </c>
      <c r="C3408" t="s">
        <v>1013</v>
      </c>
      <c r="D3408" t="s">
        <v>1017</v>
      </c>
      <c r="E3408" t="s">
        <v>1014</v>
      </c>
      <c r="F3408" s="86">
        <v>12776212.8979015</v>
      </c>
    </row>
    <row r="3409" spans="1:6">
      <c r="A3409">
        <v>2024</v>
      </c>
      <c r="B3409" t="s">
        <v>1072</v>
      </c>
      <c r="C3409" t="s">
        <v>1013</v>
      </c>
      <c r="D3409" t="s">
        <v>1017</v>
      </c>
      <c r="E3409" t="s">
        <v>1014</v>
      </c>
      <c r="F3409" s="86">
        <v>12815771.547186101</v>
      </c>
    </row>
    <row r="3410" spans="1:6">
      <c r="A3410">
        <v>2025</v>
      </c>
      <c r="B3410" t="s">
        <v>1072</v>
      </c>
      <c r="C3410" t="s">
        <v>1013</v>
      </c>
      <c r="D3410" t="s">
        <v>1017</v>
      </c>
      <c r="E3410" t="s">
        <v>1014</v>
      </c>
      <c r="F3410" s="86">
        <v>12830415.777426099</v>
      </c>
    </row>
    <row r="3411" spans="1:6">
      <c r="A3411">
        <v>2026</v>
      </c>
      <c r="B3411" t="s">
        <v>1072</v>
      </c>
      <c r="C3411" t="s">
        <v>1013</v>
      </c>
      <c r="D3411" t="s">
        <v>1017</v>
      </c>
      <c r="E3411" t="s">
        <v>1014</v>
      </c>
      <c r="F3411" s="86">
        <v>12817073.1410725</v>
      </c>
    </row>
    <row r="3412" spans="1:6">
      <c r="A3412">
        <v>2027</v>
      </c>
      <c r="B3412" t="s">
        <v>1072</v>
      </c>
      <c r="C3412" t="s">
        <v>1013</v>
      </c>
      <c r="D3412" t="s">
        <v>1017</v>
      </c>
      <c r="E3412" t="s">
        <v>1014</v>
      </c>
      <c r="F3412" s="86">
        <v>12781965.0152868</v>
      </c>
    </row>
    <row r="3413" spans="1:6">
      <c r="A3413">
        <v>2028</v>
      </c>
      <c r="B3413" t="s">
        <v>1072</v>
      </c>
      <c r="C3413" t="s">
        <v>1013</v>
      </c>
      <c r="D3413" t="s">
        <v>1017</v>
      </c>
      <c r="E3413" t="s">
        <v>1014</v>
      </c>
      <c r="F3413" s="86">
        <v>12733161.8511822</v>
      </c>
    </row>
    <row r="3414" spans="1:6">
      <c r="A3414">
        <v>2029</v>
      </c>
      <c r="B3414" t="s">
        <v>1072</v>
      </c>
      <c r="C3414" t="s">
        <v>1013</v>
      </c>
      <c r="D3414" t="s">
        <v>1017</v>
      </c>
      <c r="E3414" t="s">
        <v>1014</v>
      </c>
      <c r="F3414" s="86">
        <v>12682585.2506756</v>
      </c>
    </row>
    <row r="3415" spans="1:6">
      <c r="A3415">
        <v>2030</v>
      </c>
      <c r="B3415" t="s">
        <v>1072</v>
      </c>
      <c r="C3415" t="s">
        <v>1013</v>
      </c>
      <c r="D3415" t="s">
        <v>1017</v>
      </c>
      <c r="E3415" t="s">
        <v>1014</v>
      </c>
      <c r="F3415" s="86">
        <v>12634151.771715701</v>
      </c>
    </row>
    <row r="3416" spans="1:6">
      <c r="A3416">
        <v>2031</v>
      </c>
      <c r="B3416" t="s">
        <v>1072</v>
      </c>
      <c r="C3416" t="s">
        <v>1013</v>
      </c>
      <c r="D3416" t="s">
        <v>1017</v>
      </c>
      <c r="E3416" t="s">
        <v>1014</v>
      </c>
      <c r="F3416" s="86">
        <v>12597549.9358787</v>
      </c>
    </row>
    <row r="3417" spans="1:6">
      <c r="A3417">
        <v>2032</v>
      </c>
      <c r="B3417" t="s">
        <v>1072</v>
      </c>
      <c r="C3417" t="s">
        <v>1013</v>
      </c>
      <c r="D3417" t="s">
        <v>1017</v>
      </c>
      <c r="E3417" t="s">
        <v>1014</v>
      </c>
      <c r="F3417" s="86">
        <v>12573041.5227198</v>
      </c>
    </row>
    <row r="3418" spans="1:6">
      <c r="A3418">
        <v>2033</v>
      </c>
      <c r="B3418" t="s">
        <v>1072</v>
      </c>
      <c r="C3418" t="s">
        <v>1013</v>
      </c>
      <c r="D3418" t="s">
        <v>1017</v>
      </c>
      <c r="E3418" t="s">
        <v>1014</v>
      </c>
      <c r="F3418" s="86">
        <v>12562986.516500199</v>
      </c>
    </row>
    <row r="3419" spans="1:6">
      <c r="A3419">
        <v>2034</v>
      </c>
      <c r="B3419" t="s">
        <v>1072</v>
      </c>
      <c r="C3419" t="s">
        <v>1013</v>
      </c>
      <c r="D3419" t="s">
        <v>1017</v>
      </c>
      <c r="E3419" t="s">
        <v>1014</v>
      </c>
      <c r="F3419" s="86">
        <v>12565028.611554001</v>
      </c>
    </row>
    <row r="3420" spans="1:6">
      <c r="A3420">
        <v>2035</v>
      </c>
      <c r="B3420" t="s">
        <v>1072</v>
      </c>
      <c r="C3420" t="s">
        <v>1013</v>
      </c>
      <c r="D3420" t="s">
        <v>1017</v>
      </c>
      <c r="E3420" t="s">
        <v>1014</v>
      </c>
      <c r="F3420" s="86">
        <v>12578327.7712203</v>
      </c>
    </row>
    <row r="3421" spans="1:6">
      <c r="A3421">
        <v>2036</v>
      </c>
      <c r="B3421" t="s">
        <v>1072</v>
      </c>
      <c r="C3421" t="s">
        <v>1013</v>
      </c>
      <c r="D3421" t="s">
        <v>1017</v>
      </c>
      <c r="E3421" t="s">
        <v>1014</v>
      </c>
      <c r="F3421" s="86">
        <v>12598173.1621811</v>
      </c>
    </row>
    <row r="3422" spans="1:6">
      <c r="A3422">
        <v>2037</v>
      </c>
      <c r="B3422" t="s">
        <v>1072</v>
      </c>
      <c r="C3422" t="s">
        <v>1013</v>
      </c>
      <c r="D3422" t="s">
        <v>1017</v>
      </c>
      <c r="E3422" t="s">
        <v>1014</v>
      </c>
      <c r="F3422" s="86">
        <v>12625129.1013679</v>
      </c>
    </row>
    <row r="3423" spans="1:6">
      <c r="A3423">
        <v>2038</v>
      </c>
      <c r="B3423" t="s">
        <v>1072</v>
      </c>
      <c r="C3423" t="s">
        <v>1013</v>
      </c>
      <c r="D3423" t="s">
        <v>1017</v>
      </c>
      <c r="E3423" t="s">
        <v>1014</v>
      </c>
      <c r="F3423" s="86">
        <v>12658549.2071312</v>
      </c>
    </row>
    <row r="3424" spans="1:6">
      <c r="A3424">
        <v>2039</v>
      </c>
      <c r="B3424" t="s">
        <v>1072</v>
      </c>
      <c r="C3424" t="s">
        <v>1013</v>
      </c>
      <c r="D3424" t="s">
        <v>1017</v>
      </c>
      <c r="E3424" t="s">
        <v>1014</v>
      </c>
      <c r="F3424" s="86">
        <v>12697747.618261</v>
      </c>
    </row>
    <row r="3425" spans="1:6">
      <c r="A3425">
        <v>2040</v>
      </c>
      <c r="B3425" t="s">
        <v>1072</v>
      </c>
      <c r="C3425" t="s">
        <v>1013</v>
      </c>
      <c r="D3425" t="s">
        <v>1017</v>
      </c>
      <c r="E3425" t="s">
        <v>1014</v>
      </c>
      <c r="F3425" s="86">
        <v>12739281.297892001</v>
      </c>
    </row>
    <row r="3426" spans="1:6">
      <c r="A3426">
        <v>2041</v>
      </c>
      <c r="B3426" t="s">
        <v>1072</v>
      </c>
      <c r="C3426" t="s">
        <v>1013</v>
      </c>
      <c r="D3426" t="s">
        <v>1017</v>
      </c>
      <c r="E3426" t="s">
        <v>1014</v>
      </c>
      <c r="F3426" s="86">
        <v>12785598.165149599</v>
      </c>
    </row>
    <row r="3427" spans="1:6">
      <c r="A3427">
        <v>2042</v>
      </c>
      <c r="B3427" t="s">
        <v>1072</v>
      </c>
      <c r="C3427" t="s">
        <v>1013</v>
      </c>
      <c r="D3427" t="s">
        <v>1017</v>
      </c>
      <c r="E3427" t="s">
        <v>1014</v>
      </c>
      <c r="F3427" s="86">
        <v>12836385.5401609</v>
      </c>
    </row>
    <row r="3428" spans="1:6">
      <c r="A3428">
        <v>2043</v>
      </c>
      <c r="B3428" t="s">
        <v>1072</v>
      </c>
      <c r="C3428" t="s">
        <v>1013</v>
      </c>
      <c r="D3428" t="s">
        <v>1017</v>
      </c>
      <c r="E3428" t="s">
        <v>1014</v>
      </c>
      <c r="F3428" s="86">
        <v>12892727.308415299</v>
      </c>
    </row>
    <row r="3429" spans="1:6">
      <c r="A3429">
        <v>2044</v>
      </c>
      <c r="B3429" t="s">
        <v>1072</v>
      </c>
      <c r="C3429" t="s">
        <v>1013</v>
      </c>
      <c r="D3429" t="s">
        <v>1017</v>
      </c>
      <c r="E3429" t="s">
        <v>1014</v>
      </c>
      <c r="F3429" s="86">
        <v>12953268.749348501</v>
      </c>
    </row>
    <row r="3430" spans="1:6">
      <c r="A3430">
        <v>2045</v>
      </c>
      <c r="B3430" t="s">
        <v>1072</v>
      </c>
      <c r="C3430" t="s">
        <v>1013</v>
      </c>
      <c r="D3430" t="s">
        <v>1017</v>
      </c>
      <c r="E3430" t="s">
        <v>1014</v>
      </c>
      <c r="F3430" s="86">
        <v>13018842.4566404</v>
      </c>
    </row>
    <row r="3431" spans="1:6">
      <c r="A3431">
        <v>2046</v>
      </c>
      <c r="B3431" t="s">
        <v>1072</v>
      </c>
      <c r="C3431" t="s">
        <v>1013</v>
      </c>
      <c r="D3431" t="s">
        <v>1017</v>
      </c>
      <c r="E3431" t="s">
        <v>1014</v>
      </c>
      <c r="F3431" s="86">
        <v>13088266.7334099</v>
      </c>
    </row>
    <row r="3432" spans="1:6">
      <c r="A3432">
        <v>2047</v>
      </c>
      <c r="B3432" t="s">
        <v>1072</v>
      </c>
      <c r="C3432" t="s">
        <v>1013</v>
      </c>
      <c r="D3432" t="s">
        <v>1017</v>
      </c>
      <c r="E3432" t="s">
        <v>1014</v>
      </c>
      <c r="F3432" s="86">
        <v>13161528.455794601</v>
      </c>
    </row>
    <row r="3433" spans="1:6">
      <c r="A3433">
        <v>2048</v>
      </c>
      <c r="B3433" t="s">
        <v>1072</v>
      </c>
      <c r="C3433" t="s">
        <v>1013</v>
      </c>
      <c r="D3433" t="s">
        <v>1017</v>
      </c>
      <c r="E3433" t="s">
        <v>1014</v>
      </c>
      <c r="F3433" s="86">
        <v>13236234.3073208</v>
      </c>
    </row>
    <row r="3434" spans="1:6">
      <c r="A3434">
        <v>2049</v>
      </c>
      <c r="B3434" t="s">
        <v>1072</v>
      </c>
      <c r="C3434" t="s">
        <v>1013</v>
      </c>
      <c r="D3434" t="s">
        <v>1017</v>
      </c>
      <c r="E3434" t="s">
        <v>1014</v>
      </c>
      <c r="F3434" s="86">
        <v>13312848.708343999</v>
      </c>
    </row>
    <row r="3435" spans="1:6">
      <c r="A3435">
        <v>2050</v>
      </c>
      <c r="B3435" t="s">
        <v>1072</v>
      </c>
      <c r="C3435" t="s">
        <v>1013</v>
      </c>
      <c r="D3435" t="s">
        <v>1017</v>
      </c>
      <c r="E3435" t="s">
        <v>1014</v>
      </c>
      <c r="F3435" s="86">
        <v>13391054.5739113</v>
      </c>
    </row>
    <row r="3436" spans="1:6">
      <c r="A3436">
        <v>2017</v>
      </c>
      <c r="B3436" t="s">
        <v>1073</v>
      </c>
      <c r="C3436" t="s">
        <v>1013</v>
      </c>
      <c r="D3436" t="s">
        <v>1017</v>
      </c>
      <c r="E3436" t="s">
        <v>1014</v>
      </c>
      <c r="F3436" s="86">
        <v>1158643.0088540299</v>
      </c>
    </row>
    <row r="3437" spans="1:6">
      <c r="A3437">
        <v>2018</v>
      </c>
      <c r="B3437" t="s">
        <v>1073</v>
      </c>
      <c r="C3437" t="s">
        <v>1013</v>
      </c>
      <c r="D3437" t="s">
        <v>1017</v>
      </c>
      <c r="E3437" t="s">
        <v>1014</v>
      </c>
      <c r="F3437" s="86">
        <v>1175727.41010284</v>
      </c>
    </row>
    <row r="3438" spans="1:6">
      <c r="A3438">
        <v>2019</v>
      </c>
      <c r="B3438" t="s">
        <v>1073</v>
      </c>
      <c r="C3438" t="s">
        <v>1013</v>
      </c>
      <c r="D3438" t="s">
        <v>1017</v>
      </c>
      <c r="E3438" t="s">
        <v>1014</v>
      </c>
      <c r="F3438" s="86">
        <v>1189557.83887051</v>
      </c>
    </row>
    <row r="3439" spans="1:6">
      <c r="A3439">
        <v>2020</v>
      </c>
      <c r="B3439" t="s">
        <v>1073</v>
      </c>
      <c r="C3439" t="s">
        <v>1013</v>
      </c>
      <c r="D3439" t="s">
        <v>1017</v>
      </c>
      <c r="E3439" t="s">
        <v>1014</v>
      </c>
      <c r="F3439" s="86">
        <v>1209776.6494692101</v>
      </c>
    </row>
    <row r="3440" spans="1:6">
      <c r="A3440">
        <v>2021</v>
      </c>
      <c r="B3440" t="s">
        <v>1073</v>
      </c>
      <c r="C3440" t="s">
        <v>1013</v>
      </c>
      <c r="D3440" t="s">
        <v>1017</v>
      </c>
      <c r="E3440" t="s">
        <v>1014</v>
      </c>
      <c r="F3440" s="86">
        <v>1229569.30457484</v>
      </c>
    </row>
    <row r="3441" spans="1:6">
      <c r="A3441">
        <v>2022</v>
      </c>
      <c r="B3441" t="s">
        <v>1073</v>
      </c>
      <c r="C3441" t="s">
        <v>1013</v>
      </c>
      <c r="D3441" t="s">
        <v>1017</v>
      </c>
      <c r="E3441" t="s">
        <v>1014</v>
      </c>
      <c r="F3441" s="86">
        <v>1248291.6860791801</v>
      </c>
    </row>
    <row r="3442" spans="1:6">
      <c r="A3442">
        <v>2023</v>
      </c>
      <c r="B3442" t="s">
        <v>1073</v>
      </c>
      <c r="C3442" t="s">
        <v>1013</v>
      </c>
      <c r="D3442" t="s">
        <v>1017</v>
      </c>
      <c r="E3442" t="s">
        <v>1014</v>
      </c>
      <c r="F3442" s="86">
        <v>1265396.24432033</v>
      </c>
    </row>
    <row r="3443" spans="1:6">
      <c r="A3443">
        <v>2024</v>
      </c>
      <c r="B3443" t="s">
        <v>1073</v>
      </c>
      <c r="C3443" t="s">
        <v>1013</v>
      </c>
      <c r="D3443" t="s">
        <v>1017</v>
      </c>
      <c r="E3443" t="s">
        <v>1014</v>
      </c>
      <c r="F3443" s="86">
        <v>1279928.5104741501</v>
      </c>
    </row>
    <row r="3444" spans="1:6">
      <c r="A3444">
        <v>2025</v>
      </c>
      <c r="B3444" t="s">
        <v>1073</v>
      </c>
      <c r="C3444" t="s">
        <v>1013</v>
      </c>
      <c r="D3444" t="s">
        <v>1017</v>
      </c>
      <c r="E3444" t="s">
        <v>1014</v>
      </c>
      <c r="F3444" s="86">
        <v>1291010.8786172201</v>
      </c>
    </row>
    <row r="3445" spans="1:6">
      <c r="A3445">
        <v>2026</v>
      </c>
      <c r="B3445" t="s">
        <v>1073</v>
      </c>
      <c r="C3445" t="s">
        <v>1013</v>
      </c>
      <c r="D3445" t="s">
        <v>1017</v>
      </c>
      <c r="E3445" t="s">
        <v>1014</v>
      </c>
      <c r="F3445" s="86">
        <v>1298369.3630077899</v>
      </c>
    </row>
    <row r="3446" spans="1:6">
      <c r="A3446">
        <v>2027</v>
      </c>
      <c r="B3446" t="s">
        <v>1073</v>
      </c>
      <c r="C3446" t="s">
        <v>1013</v>
      </c>
      <c r="D3446" t="s">
        <v>1017</v>
      </c>
      <c r="E3446" t="s">
        <v>1014</v>
      </c>
      <c r="F3446" s="86">
        <v>1302952.7522521401</v>
      </c>
    </row>
    <row r="3447" spans="1:6">
      <c r="A3447">
        <v>2028</v>
      </c>
      <c r="B3447" t="s">
        <v>1073</v>
      </c>
      <c r="C3447" t="s">
        <v>1013</v>
      </c>
      <c r="D3447" t="s">
        <v>1017</v>
      </c>
      <c r="E3447" t="s">
        <v>1014</v>
      </c>
      <c r="F3447" s="86">
        <v>1305498.62388906</v>
      </c>
    </row>
    <row r="3448" spans="1:6">
      <c r="A3448">
        <v>2029</v>
      </c>
      <c r="B3448" t="s">
        <v>1073</v>
      </c>
      <c r="C3448" t="s">
        <v>1013</v>
      </c>
      <c r="D3448" t="s">
        <v>1017</v>
      </c>
      <c r="E3448" t="s">
        <v>1014</v>
      </c>
      <c r="F3448" s="86">
        <v>1307192.12952584</v>
      </c>
    </row>
    <row r="3449" spans="1:6">
      <c r="A3449">
        <v>2030</v>
      </c>
      <c r="B3449" t="s">
        <v>1073</v>
      </c>
      <c r="C3449" t="s">
        <v>1013</v>
      </c>
      <c r="D3449" t="s">
        <v>1017</v>
      </c>
      <c r="E3449" t="s">
        <v>1014</v>
      </c>
      <c r="F3449" s="86">
        <v>1308954.47134602</v>
      </c>
    </row>
    <row r="3450" spans="1:6">
      <c r="A3450">
        <v>2031</v>
      </c>
      <c r="B3450" t="s">
        <v>1073</v>
      </c>
      <c r="C3450" t="s">
        <v>1013</v>
      </c>
      <c r="D3450" t="s">
        <v>1017</v>
      </c>
      <c r="E3450" t="s">
        <v>1014</v>
      </c>
      <c r="F3450" s="86">
        <v>1311838.27471093</v>
      </c>
    </row>
    <row r="3451" spans="1:6">
      <c r="A3451">
        <v>2032</v>
      </c>
      <c r="B3451" t="s">
        <v>1073</v>
      </c>
      <c r="C3451" t="s">
        <v>1013</v>
      </c>
      <c r="D3451" t="s">
        <v>1017</v>
      </c>
      <c r="E3451" t="s">
        <v>1014</v>
      </c>
      <c r="F3451" s="86">
        <v>1315952.59236228</v>
      </c>
    </row>
    <row r="3452" spans="1:6">
      <c r="A3452">
        <v>2033</v>
      </c>
      <c r="B3452" t="s">
        <v>1073</v>
      </c>
      <c r="C3452" t="s">
        <v>1013</v>
      </c>
      <c r="D3452" t="s">
        <v>1017</v>
      </c>
      <c r="E3452" t="s">
        <v>1014</v>
      </c>
      <c r="F3452" s="86">
        <v>1321285.4729981199</v>
      </c>
    </row>
    <row r="3453" spans="1:6">
      <c r="A3453">
        <v>2034</v>
      </c>
      <c r="B3453" t="s">
        <v>1073</v>
      </c>
      <c r="C3453" t="s">
        <v>1013</v>
      </c>
      <c r="D3453" t="s">
        <v>1017</v>
      </c>
      <c r="E3453" t="s">
        <v>1014</v>
      </c>
      <c r="F3453" s="86">
        <v>1327964.40643219</v>
      </c>
    </row>
    <row r="3454" spans="1:6">
      <c r="A3454">
        <v>2035</v>
      </c>
      <c r="B3454" t="s">
        <v>1073</v>
      </c>
      <c r="C3454" t="s">
        <v>1013</v>
      </c>
      <c r="D3454" t="s">
        <v>1017</v>
      </c>
      <c r="E3454" t="s">
        <v>1014</v>
      </c>
      <c r="F3454" s="86">
        <v>1335491.3322128099</v>
      </c>
    </row>
    <row r="3455" spans="1:6">
      <c r="A3455">
        <v>2036</v>
      </c>
      <c r="B3455" t="s">
        <v>1073</v>
      </c>
      <c r="C3455" t="s">
        <v>1013</v>
      </c>
      <c r="D3455" t="s">
        <v>1017</v>
      </c>
      <c r="E3455" t="s">
        <v>1014</v>
      </c>
      <c r="F3455" s="86">
        <v>1343746.4125812801</v>
      </c>
    </row>
    <row r="3456" spans="1:6">
      <c r="A3456">
        <v>2037</v>
      </c>
      <c r="B3456" t="s">
        <v>1073</v>
      </c>
      <c r="C3456" t="s">
        <v>1013</v>
      </c>
      <c r="D3456" t="s">
        <v>1017</v>
      </c>
      <c r="E3456" t="s">
        <v>1014</v>
      </c>
      <c r="F3456" s="86">
        <v>1352651.8895735799</v>
      </c>
    </row>
    <row r="3457" spans="1:6">
      <c r="A3457">
        <v>2038</v>
      </c>
      <c r="B3457" t="s">
        <v>1073</v>
      </c>
      <c r="C3457" t="s">
        <v>1013</v>
      </c>
      <c r="D3457" t="s">
        <v>1017</v>
      </c>
      <c r="E3457" t="s">
        <v>1014</v>
      </c>
      <c r="F3457" s="86">
        <v>1362131.05038289</v>
      </c>
    </row>
    <row r="3458" spans="1:6">
      <c r="A3458">
        <v>2039</v>
      </c>
      <c r="B3458" t="s">
        <v>1073</v>
      </c>
      <c r="C3458" t="s">
        <v>1013</v>
      </c>
      <c r="D3458" t="s">
        <v>1017</v>
      </c>
      <c r="E3458" t="s">
        <v>1014</v>
      </c>
      <c r="F3458" s="86">
        <v>1371962.12282286</v>
      </c>
    </row>
    <row r="3459" spans="1:6">
      <c r="A3459">
        <v>2040</v>
      </c>
      <c r="B3459" t="s">
        <v>1073</v>
      </c>
      <c r="C3459" t="s">
        <v>1013</v>
      </c>
      <c r="D3459" t="s">
        <v>1017</v>
      </c>
      <c r="E3459" t="s">
        <v>1014</v>
      </c>
      <c r="F3459" s="86">
        <v>1381960.27020647</v>
      </c>
    </row>
    <row r="3460" spans="1:6">
      <c r="A3460">
        <v>2041</v>
      </c>
      <c r="B3460" t="s">
        <v>1073</v>
      </c>
      <c r="C3460" t="s">
        <v>1013</v>
      </c>
      <c r="D3460" t="s">
        <v>1017</v>
      </c>
      <c r="E3460" t="s">
        <v>1014</v>
      </c>
      <c r="F3460" s="86">
        <v>1392452.8950457501</v>
      </c>
    </row>
    <row r="3461" spans="1:6">
      <c r="A3461">
        <v>2042</v>
      </c>
      <c r="B3461" t="s">
        <v>1073</v>
      </c>
      <c r="C3461" t="s">
        <v>1013</v>
      </c>
      <c r="D3461" t="s">
        <v>1017</v>
      </c>
      <c r="E3461" t="s">
        <v>1014</v>
      </c>
      <c r="F3461" s="86">
        <v>1403514.20035571</v>
      </c>
    </row>
    <row r="3462" spans="1:6">
      <c r="A3462">
        <v>2043</v>
      </c>
      <c r="B3462" t="s">
        <v>1073</v>
      </c>
      <c r="C3462" t="s">
        <v>1013</v>
      </c>
      <c r="D3462" t="s">
        <v>1017</v>
      </c>
      <c r="E3462" t="s">
        <v>1014</v>
      </c>
      <c r="F3462" s="86">
        <v>1414733.90976942</v>
      </c>
    </row>
    <row r="3463" spans="1:6">
      <c r="A3463">
        <v>2044</v>
      </c>
      <c r="B3463" t="s">
        <v>1073</v>
      </c>
      <c r="C3463" t="s">
        <v>1013</v>
      </c>
      <c r="D3463" t="s">
        <v>1017</v>
      </c>
      <c r="E3463" t="s">
        <v>1014</v>
      </c>
      <c r="F3463" s="86">
        <v>1426574.5289763899</v>
      </c>
    </row>
    <row r="3464" spans="1:6">
      <c r="A3464">
        <v>2045</v>
      </c>
      <c r="B3464" t="s">
        <v>1073</v>
      </c>
      <c r="C3464" t="s">
        <v>1013</v>
      </c>
      <c r="D3464" t="s">
        <v>1017</v>
      </c>
      <c r="E3464" t="s">
        <v>1014</v>
      </c>
      <c r="F3464" s="86">
        <v>1438968.4888335101</v>
      </c>
    </row>
    <row r="3465" spans="1:6">
      <c r="A3465">
        <v>2046</v>
      </c>
      <c r="B3465" t="s">
        <v>1073</v>
      </c>
      <c r="C3465" t="s">
        <v>1013</v>
      </c>
      <c r="D3465" t="s">
        <v>1017</v>
      </c>
      <c r="E3465" t="s">
        <v>1014</v>
      </c>
      <c r="F3465" s="86">
        <v>1451676.8253295999</v>
      </c>
    </row>
    <row r="3466" spans="1:6">
      <c r="A3466">
        <v>2047</v>
      </c>
      <c r="B3466" t="s">
        <v>1073</v>
      </c>
      <c r="C3466" t="s">
        <v>1013</v>
      </c>
      <c r="D3466" t="s">
        <v>1017</v>
      </c>
      <c r="E3466" t="s">
        <v>1014</v>
      </c>
      <c r="F3466" s="86">
        <v>1464835.4002392599</v>
      </c>
    </row>
    <row r="3467" spans="1:6">
      <c r="A3467">
        <v>2048</v>
      </c>
      <c r="B3467" t="s">
        <v>1073</v>
      </c>
      <c r="C3467" t="s">
        <v>1013</v>
      </c>
      <c r="D3467" t="s">
        <v>1017</v>
      </c>
      <c r="E3467" t="s">
        <v>1014</v>
      </c>
      <c r="F3467" s="86">
        <v>1478204.14789189</v>
      </c>
    </row>
    <row r="3468" spans="1:6">
      <c r="A3468">
        <v>2049</v>
      </c>
      <c r="B3468" t="s">
        <v>1073</v>
      </c>
      <c r="C3468" t="s">
        <v>1013</v>
      </c>
      <c r="D3468" t="s">
        <v>1017</v>
      </c>
      <c r="E3468" t="s">
        <v>1014</v>
      </c>
      <c r="F3468" s="86">
        <v>1491770.3109857601</v>
      </c>
    </row>
    <row r="3469" spans="1:6">
      <c r="A3469">
        <v>2050</v>
      </c>
      <c r="B3469" t="s">
        <v>1073</v>
      </c>
      <c r="C3469" t="s">
        <v>1013</v>
      </c>
      <c r="D3469" t="s">
        <v>1017</v>
      </c>
      <c r="E3469" t="s">
        <v>1014</v>
      </c>
      <c r="F3469" s="86">
        <v>1505740.01408345</v>
      </c>
    </row>
    <row r="3470" spans="1:6">
      <c r="A3470">
        <v>2017</v>
      </c>
      <c r="B3470" t="s">
        <v>1012</v>
      </c>
      <c r="C3470" t="s">
        <v>1013</v>
      </c>
      <c r="D3470" t="s">
        <v>972</v>
      </c>
      <c r="E3470" t="s">
        <v>1014</v>
      </c>
      <c r="F3470" s="86">
        <v>9711535.3820474707</v>
      </c>
    </row>
    <row r="3471" spans="1:6">
      <c r="A3471">
        <v>2018</v>
      </c>
      <c r="B3471" t="s">
        <v>1012</v>
      </c>
      <c r="C3471" t="s">
        <v>1013</v>
      </c>
      <c r="D3471" t="s">
        <v>972</v>
      </c>
      <c r="E3471" t="s">
        <v>1014</v>
      </c>
      <c r="F3471" s="86">
        <v>9848877.8223099001</v>
      </c>
    </row>
    <row r="3472" spans="1:6">
      <c r="A3472">
        <v>2019</v>
      </c>
      <c r="B3472" t="s">
        <v>1012</v>
      </c>
      <c r="C3472" t="s">
        <v>1013</v>
      </c>
      <c r="D3472" t="s">
        <v>972</v>
      </c>
      <c r="E3472" t="s">
        <v>1014</v>
      </c>
      <c r="F3472" s="86">
        <v>9988022.8313280605</v>
      </c>
    </row>
    <row r="3473" spans="1:6">
      <c r="A3473">
        <v>2020</v>
      </c>
      <c r="B3473" t="s">
        <v>1012</v>
      </c>
      <c r="C3473" t="s">
        <v>1013</v>
      </c>
      <c r="D3473" t="s">
        <v>972</v>
      </c>
      <c r="E3473" t="s">
        <v>1014</v>
      </c>
      <c r="F3473" s="86">
        <v>10133363.371436199</v>
      </c>
    </row>
    <row r="3474" spans="1:6">
      <c r="A3474">
        <v>2021</v>
      </c>
      <c r="B3474" t="s">
        <v>1012</v>
      </c>
      <c r="C3474" t="s">
        <v>1013</v>
      </c>
      <c r="D3474" t="s">
        <v>972</v>
      </c>
      <c r="E3474" t="s">
        <v>1014</v>
      </c>
      <c r="F3474" s="86">
        <v>10273825.917901199</v>
      </c>
    </row>
    <row r="3475" spans="1:6">
      <c r="A3475">
        <v>2022</v>
      </c>
      <c r="B3475" t="s">
        <v>1012</v>
      </c>
      <c r="C3475" t="s">
        <v>1013</v>
      </c>
      <c r="D3475" t="s">
        <v>972</v>
      </c>
      <c r="E3475" t="s">
        <v>1014</v>
      </c>
      <c r="F3475" s="86">
        <v>10404549.030704301</v>
      </c>
    </row>
    <row r="3476" spans="1:6">
      <c r="A3476">
        <v>2023</v>
      </c>
      <c r="B3476" t="s">
        <v>1012</v>
      </c>
      <c r="C3476" t="s">
        <v>1013</v>
      </c>
      <c r="D3476" t="s">
        <v>972</v>
      </c>
      <c r="E3476" t="s">
        <v>1014</v>
      </c>
      <c r="F3476" s="86">
        <v>10521591.7907326</v>
      </c>
    </row>
    <row r="3477" spans="1:6">
      <c r="A3477">
        <v>2024</v>
      </c>
      <c r="B3477" t="s">
        <v>1012</v>
      </c>
      <c r="C3477" t="s">
        <v>1013</v>
      </c>
      <c r="D3477" t="s">
        <v>972</v>
      </c>
      <c r="E3477" t="s">
        <v>1014</v>
      </c>
      <c r="F3477" s="86">
        <v>10630793.3566883</v>
      </c>
    </row>
    <row r="3478" spans="1:6">
      <c r="A3478">
        <v>2025</v>
      </c>
      <c r="B3478" t="s">
        <v>1012</v>
      </c>
      <c r="C3478" t="s">
        <v>1013</v>
      </c>
      <c r="D3478" t="s">
        <v>972</v>
      </c>
      <c r="E3478" t="s">
        <v>1014</v>
      </c>
      <c r="F3478" s="86">
        <v>10731244.1191455</v>
      </c>
    </row>
    <row r="3479" spans="1:6">
      <c r="A3479">
        <v>2026</v>
      </c>
      <c r="B3479" t="s">
        <v>1012</v>
      </c>
      <c r="C3479" t="s">
        <v>1013</v>
      </c>
      <c r="D3479" t="s">
        <v>972</v>
      </c>
      <c r="E3479" t="s">
        <v>1014</v>
      </c>
      <c r="F3479" s="86">
        <v>10830313.754761299</v>
      </c>
    </row>
    <row r="3480" spans="1:6">
      <c r="A3480">
        <v>2027</v>
      </c>
      <c r="B3480" t="s">
        <v>1012</v>
      </c>
      <c r="C3480" t="s">
        <v>1013</v>
      </c>
      <c r="D3480" t="s">
        <v>972</v>
      </c>
      <c r="E3480" t="s">
        <v>1014</v>
      </c>
      <c r="F3480" s="86">
        <v>10932449.1687505</v>
      </c>
    </row>
    <row r="3481" spans="1:6">
      <c r="A3481">
        <v>2028</v>
      </c>
      <c r="B3481" t="s">
        <v>1012</v>
      </c>
      <c r="C3481" t="s">
        <v>1013</v>
      </c>
      <c r="D3481" t="s">
        <v>972</v>
      </c>
      <c r="E3481" t="s">
        <v>1014</v>
      </c>
      <c r="F3481" s="86">
        <v>11041190.9204743</v>
      </c>
    </row>
    <row r="3482" spans="1:6">
      <c r="A3482">
        <v>2029</v>
      </c>
      <c r="B3482" t="s">
        <v>1012</v>
      </c>
      <c r="C3482" t="s">
        <v>1013</v>
      </c>
      <c r="D3482" t="s">
        <v>972</v>
      </c>
      <c r="E3482" t="s">
        <v>1014</v>
      </c>
      <c r="F3482" s="86">
        <v>11155478.314047299</v>
      </c>
    </row>
    <row r="3483" spans="1:6">
      <c r="A3483">
        <v>2030</v>
      </c>
      <c r="B3483" t="s">
        <v>1012</v>
      </c>
      <c r="C3483" t="s">
        <v>1013</v>
      </c>
      <c r="D3483" t="s">
        <v>972</v>
      </c>
      <c r="E3483" t="s">
        <v>1014</v>
      </c>
      <c r="F3483" s="86">
        <v>11273867.4429275</v>
      </c>
    </row>
    <row r="3484" spans="1:6">
      <c r="A3484">
        <v>2031</v>
      </c>
      <c r="B3484" t="s">
        <v>1012</v>
      </c>
      <c r="C3484" t="s">
        <v>1013</v>
      </c>
      <c r="D3484" t="s">
        <v>972</v>
      </c>
      <c r="E3484" t="s">
        <v>1014</v>
      </c>
      <c r="F3484" s="86">
        <v>11388033.3213633</v>
      </c>
    </row>
    <row r="3485" spans="1:6">
      <c r="A3485">
        <v>2032</v>
      </c>
      <c r="B3485" t="s">
        <v>1012</v>
      </c>
      <c r="C3485" t="s">
        <v>1013</v>
      </c>
      <c r="D3485" t="s">
        <v>972</v>
      </c>
      <c r="E3485" t="s">
        <v>1014</v>
      </c>
      <c r="F3485" s="86">
        <v>11505492.6958629</v>
      </c>
    </row>
    <row r="3486" spans="1:6">
      <c r="A3486">
        <v>2033</v>
      </c>
      <c r="B3486" t="s">
        <v>1012</v>
      </c>
      <c r="C3486" t="s">
        <v>1013</v>
      </c>
      <c r="D3486" t="s">
        <v>972</v>
      </c>
      <c r="E3486" t="s">
        <v>1014</v>
      </c>
      <c r="F3486" s="86">
        <v>11623083.6281214</v>
      </c>
    </row>
    <row r="3487" spans="1:6">
      <c r="A3487">
        <v>2034</v>
      </c>
      <c r="B3487" t="s">
        <v>1012</v>
      </c>
      <c r="C3487" t="s">
        <v>1013</v>
      </c>
      <c r="D3487" t="s">
        <v>972</v>
      </c>
      <c r="E3487" t="s">
        <v>1014</v>
      </c>
      <c r="F3487" s="86">
        <v>11740782.254077701</v>
      </c>
    </row>
    <row r="3488" spans="1:6">
      <c r="A3488">
        <v>2035</v>
      </c>
      <c r="B3488" t="s">
        <v>1012</v>
      </c>
      <c r="C3488" t="s">
        <v>1013</v>
      </c>
      <c r="D3488" t="s">
        <v>972</v>
      </c>
      <c r="E3488" t="s">
        <v>1014</v>
      </c>
      <c r="F3488" s="86">
        <v>11862089.8300154</v>
      </c>
    </row>
    <row r="3489" spans="1:6">
      <c r="A3489">
        <v>2036</v>
      </c>
      <c r="B3489" t="s">
        <v>1012</v>
      </c>
      <c r="C3489" t="s">
        <v>1013</v>
      </c>
      <c r="D3489" t="s">
        <v>972</v>
      </c>
      <c r="E3489" t="s">
        <v>1014</v>
      </c>
      <c r="F3489" s="86">
        <v>11978901.9595592</v>
      </c>
    </row>
    <row r="3490" spans="1:6">
      <c r="A3490">
        <v>2037</v>
      </c>
      <c r="B3490" t="s">
        <v>1012</v>
      </c>
      <c r="C3490" t="s">
        <v>1013</v>
      </c>
      <c r="D3490" t="s">
        <v>972</v>
      </c>
      <c r="E3490" t="s">
        <v>1014</v>
      </c>
      <c r="F3490" s="86">
        <v>12096991.374618201</v>
      </c>
    </row>
    <row r="3491" spans="1:6">
      <c r="A3491">
        <v>2038</v>
      </c>
      <c r="B3491" t="s">
        <v>1012</v>
      </c>
      <c r="C3491" t="s">
        <v>1013</v>
      </c>
      <c r="D3491" t="s">
        <v>972</v>
      </c>
      <c r="E3491" t="s">
        <v>1014</v>
      </c>
      <c r="F3491" s="86">
        <v>12213021.4801674</v>
      </c>
    </row>
    <row r="3492" spans="1:6">
      <c r="A3492">
        <v>2039</v>
      </c>
      <c r="B3492" t="s">
        <v>1012</v>
      </c>
      <c r="C3492" t="s">
        <v>1013</v>
      </c>
      <c r="D3492" t="s">
        <v>972</v>
      </c>
      <c r="E3492" t="s">
        <v>1014</v>
      </c>
      <c r="F3492" s="86">
        <v>12336181.6544101</v>
      </c>
    </row>
    <row r="3493" spans="1:6">
      <c r="A3493">
        <v>2040</v>
      </c>
      <c r="B3493" t="s">
        <v>1012</v>
      </c>
      <c r="C3493" t="s">
        <v>1013</v>
      </c>
      <c r="D3493" t="s">
        <v>972</v>
      </c>
      <c r="E3493" t="s">
        <v>1014</v>
      </c>
      <c r="F3493" s="86">
        <v>12452906.205782199</v>
      </c>
    </row>
    <row r="3494" spans="1:6">
      <c r="A3494">
        <v>2041</v>
      </c>
      <c r="B3494" t="s">
        <v>1012</v>
      </c>
      <c r="C3494" t="s">
        <v>1013</v>
      </c>
      <c r="D3494" t="s">
        <v>972</v>
      </c>
      <c r="E3494" t="s">
        <v>1014</v>
      </c>
      <c r="F3494" s="86">
        <v>12570364.108658399</v>
      </c>
    </row>
    <row r="3495" spans="1:6">
      <c r="A3495">
        <v>2042</v>
      </c>
      <c r="B3495" t="s">
        <v>1012</v>
      </c>
      <c r="C3495" t="s">
        <v>1013</v>
      </c>
      <c r="D3495" t="s">
        <v>972</v>
      </c>
      <c r="E3495" t="s">
        <v>1014</v>
      </c>
      <c r="F3495" s="86">
        <v>12688816.434196301</v>
      </c>
    </row>
    <row r="3496" spans="1:6">
      <c r="A3496">
        <v>2043</v>
      </c>
      <c r="B3496" t="s">
        <v>1012</v>
      </c>
      <c r="C3496" t="s">
        <v>1013</v>
      </c>
      <c r="D3496" t="s">
        <v>972</v>
      </c>
      <c r="E3496" t="s">
        <v>1014</v>
      </c>
      <c r="F3496" s="86">
        <v>12807625.155465599</v>
      </c>
    </row>
    <row r="3497" spans="1:6">
      <c r="A3497">
        <v>2044</v>
      </c>
      <c r="B3497" t="s">
        <v>1012</v>
      </c>
      <c r="C3497" t="s">
        <v>1013</v>
      </c>
      <c r="D3497" t="s">
        <v>972</v>
      </c>
      <c r="E3497" t="s">
        <v>1014</v>
      </c>
      <c r="F3497" s="86">
        <v>12925590.4602329</v>
      </c>
    </row>
    <row r="3498" spans="1:6">
      <c r="A3498">
        <v>2045</v>
      </c>
      <c r="B3498" t="s">
        <v>1012</v>
      </c>
      <c r="C3498" t="s">
        <v>1013</v>
      </c>
      <c r="D3498" t="s">
        <v>972</v>
      </c>
      <c r="E3498" t="s">
        <v>1014</v>
      </c>
      <c r="F3498" s="86">
        <v>13047933.1005862</v>
      </c>
    </row>
    <row r="3499" spans="1:6">
      <c r="A3499">
        <v>2046</v>
      </c>
      <c r="B3499" t="s">
        <v>1012</v>
      </c>
      <c r="C3499" t="s">
        <v>1013</v>
      </c>
      <c r="D3499" t="s">
        <v>972</v>
      </c>
      <c r="E3499" t="s">
        <v>1014</v>
      </c>
      <c r="F3499" s="86">
        <v>13166442.800721001</v>
      </c>
    </row>
    <row r="3500" spans="1:6">
      <c r="A3500">
        <v>2047</v>
      </c>
      <c r="B3500" t="s">
        <v>1012</v>
      </c>
      <c r="C3500" t="s">
        <v>1013</v>
      </c>
      <c r="D3500" t="s">
        <v>972</v>
      </c>
      <c r="E3500" t="s">
        <v>1014</v>
      </c>
      <c r="F3500" s="86">
        <v>13290090.3268777</v>
      </c>
    </row>
    <row r="3501" spans="1:6">
      <c r="A3501">
        <v>2048</v>
      </c>
      <c r="B3501" t="s">
        <v>1012</v>
      </c>
      <c r="C3501" t="s">
        <v>1013</v>
      </c>
      <c r="D3501" t="s">
        <v>972</v>
      </c>
      <c r="E3501" t="s">
        <v>1014</v>
      </c>
      <c r="F3501" s="86">
        <v>13409113.747836599</v>
      </c>
    </row>
    <row r="3502" spans="1:6">
      <c r="A3502">
        <v>2049</v>
      </c>
      <c r="B3502" t="s">
        <v>1012</v>
      </c>
      <c r="C3502" t="s">
        <v>1013</v>
      </c>
      <c r="D3502" t="s">
        <v>972</v>
      </c>
      <c r="E3502" t="s">
        <v>1014</v>
      </c>
      <c r="F3502" s="86">
        <v>13527684.2168203</v>
      </c>
    </row>
    <row r="3503" spans="1:6">
      <c r="A3503">
        <v>2050</v>
      </c>
      <c r="B3503" t="s">
        <v>1012</v>
      </c>
      <c r="C3503" t="s">
        <v>1013</v>
      </c>
      <c r="D3503" t="s">
        <v>972</v>
      </c>
      <c r="E3503" t="s">
        <v>1014</v>
      </c>
      <c r="F3503" s="86">
        <v>13650485.1711214</v>
      </c>
    </row>
    <row r="3504" spans="1:6">
      <c r="A3504">
        <v>2017</v>
      </c>
      <c r="B3504" t="s">
        <v>1024</v>
      </c>
      <c r="C3504" t="s">
        <v>1013</v>
      </c>
      <c r="D3504" t="s">
        <v>972</v>
      </c>
      <c r="E3504" t="s">
        <v>1014</v>
      </c>
      <c r="F3504" s="86">
        <v>2592629.1415502699</v>
      </c>
    </row>
    <row r="3505" spans="1:6">
      <c r="A3505">
        <v>2018</v>
      </c>
      <c r="B3505" t="s">
        <v>1024</v>
      </c>
      <c r="C3505" t="s">
        <v>1013</v>
      </c>
      <c r="D3505" t="s">
        <v>972</v>
      </c>
      <c r="E3505" t="s">
        <v>1014</v>
      </c>
      <c r="F3505" s="86">
        <v>2609328.6701346799</v>
      </c>
    </row>
    <row r="3506" spans="1:6">
      <c r="A3506">
        <v>2019</v>
      </c>
      <c r="B3506" t="s">
        <v>1024</v>
      </c>
      <c r="C3506" t="s">
        <v>1013</v>
      </c>
      <c r="D3506" t="s">
        <v>972</v>
      </c>
      <c r="E3506" t="s">
        <v>1014</v>
      </c>
      <c r="F3506" s="86">
        <v>2627242.8008921202</v>
      </c>
    </row>
    <row r="3507" spans="1:6">
      <c r="A3507">
        <v>2020</v>
      </c>
      <c r="B3507" t="s">
        <v>1024</v>
      </c>
      <c r="C3507" t="s">
        <v>1013</v>
      </c>
      <c r="D3507" t="s">
        <v>972</v>
      </c>
      <c r="E3507" t="s">
        <v>1014</v>
      </c>
      <c r="F3507" s="86">
        <v>2650547.8094351399</v>
      </c>
    </row>
    <row r="3508" spans="1:6">
      <c r="A3508">
        <v>2021</v>
      </c>
      <c r="B3508" t="s">
        <v>1024</v>
      </c>
      <c r="C3508" t="s">
        <v>1013</v>
      </c>
      <c r="D3508" t="s">
        <v>972</v>
      </c>
      <c r="E3508" t="s">
        <v>1014</v>
      </c>
      <c r="F3508" s="86">
        <v>2673568.0665473999</v>
      </c>
    </row>
    <row r="3509" spans="1:6">
      <c r="A3509">
        <v>2022</v>
      </c>
      <c r="B3509" t="s">
        <v>1024</v>
      </c>
      <c r="C3509" t="s">
        <v>1013</v>
      </c>
      <c r="D3509" t="s">
        <v>972</v>
      </c>
      <c r="E3509" t="s">
        <v>1014</v>
      </c>
      <c r="F3509" s="86">
        <v>2696040.5343876202</v>
      </c>
    </row>
    <row r="3510" spans="1:6">
      <c r="A3510">
        <v>2023</v>
      </c>
      <c r="B3510" t="s">
        <v>1024</v>
      </c>
      <c r="C3510" t="s">
        <v>1013</v>
      </c>
      <c r="D3510" t="s">
        <v>972</v>
      </c>
      <c r="E3510" t="s">
        <v>1014</v>
      </c>
      <c r="F3510" s="86">
        <v>2717778.0104172998</v>
      </c>
    </row>
    <row r="3511" spans="1:6">
      <c r="A3511">
        <v>2024</v>
      </c>
      <c r="B3511" t="s">
        <v>1024</v>
      </c>
      <c r="C3511" t="s">
        <v>1013</v>
      </c>
      <c r="D3511" t="s">
        <v>972</v>
      </c>
      <c r="E3511" t="s">
        <v>1014</v>
      </c>
      <c r="F3511" s="86">
        <v>2739018.1214462002</v>
      </c>
    </row>
    <row r="3512" spans="1:6">
      <c r="A3512">
        <v>2025</v>
      </c>
      <c r="B3512" t="s">
        <v>1024</v>
      </c>
      <c r="C3512" t="s">
        <v>1013</v>
      </c>
      <c r="D3512" t="s">
        <v>972</v>
      </c>
      <c r="E3512" t="s">
        <v>1014</v>
      </c>
      <c r="F3512" s="86">
        <v>2760321.89239721</v>
      </c>
    </row>
    <row r="3513" spans="1:6">
      <c r="A3513">
        <v>2026</v>
      </c>
      <c r="B3513" t="s">
        <v>1024</v>
      </c>
      <c r="C3513" t="s">
        <v>1013</v>
      </c>
      <c r="D3513" t="s">
        <v>972</v>
      </c>
      <c r="E3513" t="s">
        <v>1014</v>
      </c>
      <c r="F3513" s="86">
        <v>2782254.8150597098</v>
      </c>
    </row>
    <row r="3514" spans="1:6">
      <c r="A3514">
        <v>2027</v>
      </c>
      <c r="B3514" t="s">
        <v>1024</v>
      </c>
      <c r="C3514" t="s">
        <v>1013</v>
      </c>
      <c r="D3514" t="s">
        <v>972</v>
      </c>
      <c r="E3514" t="s">
        <v>1014</v>
      </c>
      <c r="F3514" s="86">
        <v>2805694.46857255</v>
      </c>
    </row>
    <row r="3515" spans="1:6">
      <c r="A3515">
        <v>2028</v>
      </c>
      <c r="B3515" t="s">
        <v>1024</v>
      </c>
      <c r="C3515" t="s">
        <v>1013</v>
      </c>
      <c r="D3515" t="s">
        <v>972</v>
      </c>
      <c r="E3515" t="s">
        <v>1014</v>
      </c>
      <c r="F3515" s="86">
        <v>2830745.91853945</v>
      </c>
    </row>
    <row r="3516" spans="1:6">
      <c r="A3516">
        <v>2029</v>
      </c>
      <c r="B3516" t="s">
        <v>1024</v>
      </c>
      <c r="C3516" t="s">
        <v>1013</v>
      </c>
      <c r="D3516" t="s">
        <v>972</v>
      </c>
      <c r="E3516" t="s">
        <v>1014</v>
      </c>
      <c r="F3516" s="86">
        <v>2857466.9190655001</v>
      </c>
    </row>
    <row r="3517" spans="1:6">
      <c r="A3517">
        <v>2030</v>
      </c>
      <c r="B3517" t="s">
        <v>1024</v>
      </c>
      <c r="C3517" t="s">
        <v>1013</v>
      </c>
      <c r="D3517" t="s">
        <v>972</v>
      </c>
      <c r="E3517" t="s">
        <v>1014</v>
      </c>
      <c r="F3517" s="86">
        <v>2885417.7585209701</v>
      </c>
    </row>
    <row r="3518" spans="1:6">
      <c r="A3518">
        <v>2031</v>
      </c>
      <c r="B3518" t="s">
        <v>1024</v>
      </c>
      <c r="C3518" t="s">
        <v>1013</v>
      </c>
      <c r="D3518" t="s">
        <v>972</v>
      </c>
      <c r="E3518" t="s">
        <v>1014</v>
      </c>
      <c r="F3518" s="86">
        <v>2914277.0947241099</v>
      </c>
    </row>
    <row r="3519" spans="1:6">
      <c r="A3519">
        <v>2032</v>
      </c>
      <c r="B3519" t="s">
        <v>1024</v>
      </c>
      <c r="C3519" t="s">
        <v>1013</v>
      </c>
      <c r="D3519" t="s">
        <v>972</v>
      </c>
      <c r="E3519" t="s">
        <v>1014</v>
      </c>
      <c r="F3519" s="86">
        <v>2943675.3036940699</v>
      </c>
    </row>
    <row r="3520" spans="1:6">
      <c r="A3520">
        <v>2033</v>
      </c>
      <c r="B3520" t="s">
        <v>1024</v>
      </c>
      <c r="C3520" t="s">
        <v>1013</v>
      </c>
      <c r="D3520" t="s">
        <v>972</v>
      </c>
      <c r="E3520" t="s">
        <v>1014</v>
      </c>
      <c r="F3520" s="86">
        <v>2973641.1696316898</v>
      </c>
    </row>
    <row r="3521" spans="1:6">
      <c r="A3521">
        <v>2034</v>
      </c>
      <c r="B3521" t="s">
        <v>1024</v>
      </c>
      <c r="C3521" t="s">
        <v>1013</v>
      </c>
      <c r="D3521" t="s">
        <v>972</v>
      </c>
      <c r="E3521" t="s">
        <v>1014</v>
      </c>
      <c r="F3521" s="86">
        <v>3003672.0137171699</v>
      </c>
    </row>
    <row r="3522" spans="1:6">
      <c r="A3522">
        <v>2035</v>
      </c>
      <c r="B3522" t="s">
        <v>1024</v>
      </c>
      <c r="C3522" t="s">
        <v>1013</v>
      </c>
      <c r="D3522" t="s">
        <v>972</v>
      </c>
      <c r="E3522" t="s">
        <v>1014</v>
      </c>
      <c r="F3522" s="86">
        <v>3033896.79957772</v>
      </c>
    </row>
    <row r="3523" spans="1:6">
      <c r="A3523">
        <v>2036</v>
      </c>
      <c r="B3523" t="s">
        <v>1024</v>
      </c>
      <c r="C3523" t="s">
        <v>1013</v>
      </c>
      <c r="D3523" t="s">
        <v>972</v>
      </c>
      <c r="E3523" t="s">
        <v>1014</v>
      </c>
      <c r="F3523" s="86">
        <v>3064069.6024271902</v>
      </c>
    </row>
    <row r="3524" spans="1:6">
      <c r="A3524">
        <v>2037</v>
      </c>
      <c r="B3524" t="s">
        <v>1024</v>
      </c>
      <c r="C3524" t="s">
        <v>1013</v>
      </c>
      <c r="D3524" t="s">
        <v>972</v>
      </c>
      <c r="E3524" t="s">
        <v>1014</v>
      </c>
      <c r="F3524" s="86">
        <v>3094192.8389234901</v>
      </c>
    </row>
    <row r="3525" spans="1:6">
      <c r="A3525">
        <v>2038</v>
      </c>
      <c r="B3525" t="s">
        <v>1024</v>
      </c>
      <c r="C3525" t="s">
        <v>1013</v>
      </c>
      <c r="D3525" t="s">
        <v>972</v>
      </c>
      <c r="E3525" t="s">
        <v>1014</v>
      </c>
      <c r="F3525" s="86">
        <v>3124499.0597904599</v>
      </c>
    </row>
    <row r="3526" spans="1:6">
      <c r="A3526">
        <v>2039</v>
      </c>
      <c r="B3526" t="s">
        <v>1024</v>
      </c>
      <c r="C3526" t="s">
        <v>1013</v>
      </c>
      <c r="D3526" t="s">
        <v>972</v>
      </c>
      <c r="E3526" t="s">
        <v>1014</v>
      </c>
      <c r="F3526" s="86">
        <v>3154856.4161116099</v>
      </c>
    </row>
    <row r="3527" spans="1:6">
      <c r="A3527">
        <v>2040</v>
      </c>
      <c r="B3527" t="s">
        <v>1024</v>
      </c>
      <c r="C3527" t="s">
        <v>1013</v>
      </c>
      <c r="D3527" t="s">
        <v>972</v>
      </c>
      <c r="E3527" t="s">
        <v>1014</v>
      </c>
      <c r="F3527" s="86">
        <v>3185156.91996468</v>
      </c>
    </row>
    <row r="3528" spans="1:6">
      <c r="A3528">
        <v>2041</v>
      </c>
      <c r="B3528" t="s">
        <v>1024</v>
      </c>
      <c r="C3528" t="s">
        <v>1013</v>
      </c>
      <c r="D3528" t="s">
        <v>972</v>
      </c>
      <c r="E3528" t="s">
        <v>1014</v>
      </c>
      <c r="F3528" s="86">
        <v>3215482.1523928</v>
      </c>
    </row>
    <row r="3529" spans="1:6">
      <c r="A3529">
        <v>2042</v>
      </c>
      <c r="B3529" t="s">
        <v>1024</v>
      </c>
      <c r="C3529" t="s">
        <v>1013</v>
      </c>
      <c r="D3529" t="s">
        <v>972</v>
      </c>
      <c r="E3529" t="s">
        <v>1014</v>
      </c>
      <c r="F3529" s="86">
        <v>3245838.9445444001</v>
      </c>
    </row>
    <row r="3530" spans="1:6">
      <c r="A3530">
        <v>2043</v>
      </c>
      <c r="B3530" t="s">
        <v>1024</v>
      </c>
      <c r="C3530" t="s">
        <v>1013</v>
      </c>
      <c r="D3530" t="s">
        <v>972</v>
      </c>
      <c r="E3530" t="s">
        <v>1014</v>
      </c>
      <c r="F3530" s="86">
        <v>3276504.0226658001</v>
      </c>
    </row>
    <row r="3531" spans="1:6">
      <c r="A3531">
        <v>2044</v>
      </c>
      <c r="B3531" t="s">
        <v>1024</v>
      </c>
      <c r="C3531" t="s">
        <v>1013</v>
      </c>
      <c r="D3531" t="s">
        <v>972</v>
      </c>
      <c r="E3531" t="s">
        <v>1014</v>
      </c>
      <c r="F3531" s="86">
        <v>3306663.27458086</v>
      </c>
    </row>
    <row r="3532" spans="1:6">
      <c r="A3532">
        <v>2045</v>
      </c>
      <c r="B3532" t="s">
        <v>1024</v>
      </c>
      <c r="C3532" t="s">
        <v>1013</v>
      </c>
      <c r="D3532" t="s">
        <v>972</v>
      </c>
      <c r="E3532" t="s">
        <v>1014</v>
      </c>
      <c r="F3532" s="86">
        <v>3337440.61254344</v>
      </c>
    </row>
    <row r="3533" spans="1:6">
      <c r="A3533">
        <v>2046</v>
      </c>
      <c r="B3533" t="s">
        <v>1024</v>
      </c>
      <c r="C3533" t="s">
        <v>1013</v>
      </c>
      <c r="D3533" t="s">
        <v>972</v>
      </c>
      <c r="E3533" t="s">
        <v>1014</v>
      </c>
      <c r="F3533" s="86">
        <v>3367453.29808011</v>
      </c>
    </row>
    <row r="3534" spans="1:6">
      <c r="A3534">
        <v>2047</v>
      </c>
      <c r="B3534" t="s">
        <v>1024</v>
      </c>
      <c r="C3534" t="s">
        <v>1013</v>
      </c>
      <c r="D3534" t="s">
        <v>972</v>
      </c>
      <c r="E3534" t="s">
        <v>1014</v>
      </c>
      <c r="F3534" s="86">
        <v>3398212.2610104401</v>
      </c>
    </row>
    <row r="3535" spans="1:6">
      <c r="A3535">
        <v>2048</v>
      </c>
      <c r="B3535" t="s">
        <v>1024</v>
      </c>
      <c r="C3535" t="s">
        <v>1013</v>
      </c>
      <c r="D3535" t="s">
        <v>972</v>
      </c>
      <c r="E3535" t="s">
        <v>1014</v>
      </c>
      <c r="F3535" s="86">
        <v>3428552.3120591799</v>
      </c>
    </row>
    <row r="3536" spans="1:6">
      <c r="A3536">
        <v>2049</v>
      </c>
      <c r="B3536" t="s">
        <v>1024</v>
      </c>
      <c r="C3536" t="s">
        <v>1013</v>
      </c>
      <c r="D3536" t="s">
        <v>972</v>
      </c>
      <c r="E3536" t="s">
        <v>1014</v>
      </c>
      <c r="F3536" s="86">
        <v>3458932.0721346899</v>
      </c>
    </row>
    <row r="3537" spans="1:6">
      <c r="A3537">
        <v>2050</v>
      </c>
      <c r="B3537" t="s">
        <v>1024</v>
      </c>
      <c r="C3537" t="s">
        <v>1013</v>
      </c>
      <c r="D3537" t="s">
        <v>972</v>
      </c>
      <c r="E3537" t="s">
        <v>1014</v>
      </c>
      <c r="F3537" s="86">
        <v>3489331.0123727801</v>
      </c>
    </row>
    <row r="3538" spans="1:6">
      <c r="A3538">
        <v>2017</v>
      </c>
      <c r="B3538" t="s">
        <v>1025</v>
      </c>
      <c r="C3538" t="s">
        <v>1013</v>
      </c>
      <c r="D3538" t="s">
        <v>972</v>
      </c>
      <c r="E3538" t="s">
        <v>1014</v>
      </c>
      <c r="F3538" s="86">
        <v>14655797.2177033</v>
      </c>
    </row>
    <row r="3539" spans="1:6">
      <c r="A3539">
        <v>2018</v>
      </c>
      <c r="B3539" t="s">
        <v>1025</v>
      </c>
      <c r="C3539" t="s">
        <v>1013</v>
      </c>
      <c r="D3539" t="s">
        <v>972</v>
      </c>
      <c r="E3539" t="s">
        <v>1014</v>
      </c>
      <c r="F3539" s="86">
        <v>14787729.7918924</v>
      </c>
    </row>
    <row r="3540" spans="1:6">
      <c r="A3540">
        <v>2019</v>
      </c>
      <c r="B3540" t="s">
        <v>1025</v>
      </c>
      <c r="C3540" t="s">
        <v>1013</v>
      </c>
      <c r="D3540" t="s">
        <v>972</v>
      </c>
      <c r="E3540" t="s">
        <v>1014</v>
      </c>
      <c r="F3540" s="86">
        <v>14920101.0837174</v>
      </c>
    </row>
    <row r="3541" spans="1:6">
      <c r="A3541">
        <v>2020</v>
      </c>
      <c r="B3541" t="s">
        <v>1025</v>
      </c>
      <c r="C3541" t="s">
        <v>1013</v>
      </c>
      <c r="D3541" t="s">
        <v>972</v>
      </c>
      <c r="E3541" t="s">
        <v>1014</v>
      </c>
      <c r="F3541" s="86">
        <v>15092781.5852216</v>
      </c>
    </row>
    <row r="3542" spans="1:6">
      <c r="A3542">
        <v>2021</v>
      </c>
      <c r="B3542" t="s">
        <v>1025</v>
      </c>
      <c r="C3542" t="s">
        <v>1013</v>
      </c>
      <c r="D3542" t="s">
        <v>972</v>
      </c>
      <c r="E3542" t="s">
        <v>1014</v>
      </c>
      <c r="F3542" s="86">
        <v>15270222.706964901</v>
      </c>
    </row>
    <row r="3543" spans="1:6">
      <c r="A3543">
        <v>2022</v>
      </c>
      <c r="B3543" t="s">
        <v>1025</v>
      </c>
      <c r="C3543" t="s">
        <v>1013</v>
      </c>
      <c r="D3543" t="s">
        <v>972</v>
      </c>
      <c r="E3543" t="s">
        <v>1014</v>
      </c>
      <c r="F3543" s="86">
        <v>15441417.042872399</v>
      </c>
    </row>
    <row r="3544" spans="1:6">
      <c r="A3544">
        <v>2023</v>
      </c>
      <c r="B3544" t="s">
        <v>1025</v>
      </c>
      <c r="C3544" t="s">
        <v>1013</v>
      </c>
      <c r="D3544" t="s">
        <v>972</v>
      </c>
      <c r="E3544" t="s">
        <v>1014</v>
      </c>
      <c r="F3544" s="86">
        <v>15604765.6202139</v>
      </c>
    </row>
    <row r="3545" spans="1:6">
      <c r="A3545">
        <v>2024</v>
      </c>
      <c r="B3545" t="s">
        <v>1025</v>
      </c>
      <c r="C3545" t="s">
        <v>1013</v>
      </c>
      <c r="D3545" t="s">
        <v>972</v>
      </c>
      <c r="E3545" t="s">
        <v>1014</v>
      </c>
      <c r="F3545" s="86">
        <v>15763996.8627115</v>
      </c>
    </row>
    <row r="3546" spans="1:6">
      <c r="A3546">
        <v>2025</v>
      </c>
      <c r="B3546" t="s">
        <v>1025</v>
      </c>
      <c r="C3546" t="s">
        <v>1013</v>
      </c>
      <c r="D3546" t="s">
        <v>972</v>
      </c>
      <c r="E3546" t="s">
        <v>1014</v>
      </c>
      <c r="F3546" s="86">
        <v>15926665.3538945</v>
      </c>
    </row>
    <row r="3547" spans="1:6">
      <c r="A3547">
        <v>2026</v>
      </c>
      <c r="B3547" t="s">
        <v>1025</v>
      </c>
      <c r="C3547" t="s">
        <v>1013</v>
      </c>
      <c r="D3547" t="s">
        <v>972</v>
      </c>
      <c r="E3547" t="s">
        <v>1014</v>
      </c>
      <c r="F3547" s="86">
        <v>16087944.689717799</v>
      </c>
    </row>
    <row r="3548" spans="1:6">
      <c r="A3548">
        <v>2027</v>
      </c>
      <c r="B3548" t="s">
        <v>1025</v>
      </c>
      <c r="C3548" t="s">
        <v>1013</v>
      </c>
      <c r="D3548" t="s">
        <v>972</v>
      </c>
      <c r="E3548" t="s">
        <v>1014</v>
      </c>
      <c r="F3548" s="86">
        <v>16259906.4335822</v>
      </c>
    </row>
    <row r="3549" spans="1:6">
      <c r="A3549">
        <v>2028</v>
      </c>
      <c r="B3549" t="s">
        <v>1025</v>
      </c>
      <c r="C3549" t="s">
        <v>1013</v>
      </c>
      <c r="D3549" t="s">
        <v>972</v>
      </c>
      <c r="E3549" t="s">
        <v>1014</v>
      </c>
      <c r="F3549" s="86">
        <v>16444949.421840699</v>
      </c>
    </row>
    <row r="3550" spans="1:6">
      <c r="A3550">
        <v>2029</v>
      </c>
      <c r="B3550" t="s">
        <v>1025</v>
      </c>
      <c r="C3550" t="s">
        <v>1013</v>
      </c>
      <c r="D3550" t="s">
        <v>972</v>
      </c>
      <c r="E3550" t="s">
        <v>1014</v>
      </c>
      <c r="F3550" s="86">
        <v>16638795.48848</v>
      </c>
    </row>
    <row r="3551" spans="1:6">
      <c r="A3551">
        <v>2030</v>
      </c>
      <c r="B3551" t="s">
        <v>1025</v>
      </c>
      <c r="C3551" t="s">
        <v>1013</v>
      </c>
      <c r="D3551" t="s">
        <v>972</v>
      </c>
      <c r="E3551" t="s">
        <v>1014</v>
      </c>
      <c r="F3551" s="86">
        <v>16845481.091469601</v>
      </c>
    </row>
    <row r="3552" spans="1:6">
      <c r="A3552">
        <v>2031</v>
      </c>
      <c r="B3552" t="s">
        <v>1025</v>
      </c>
      <c r="C3552" t="s">
        <v>1013</v>
      </c>
      <c r="D3552" t="s">
        <v>972</v>
      </c>
      <c r="E3552" t="s">
        <v>1014</v>
      </c>
      <c r="F3552" s="86">
        <v>17053382.3452782</v>
      </c>
    </row>
    <row r="3553" spans="1:6">
      <c r="A3553">
        <v>2032</v>
      </c>
      <c r="B3553" t="s">
        <v>1025</v>
      </c>
      <c r="C3553" t="s">
        <v>1013</v>
      </c>
      <c r="D3553" t="s">
        <v>972</v>
      </c>
      <c r="E3553" t="s">
        <v>1014</v>
      </c>
      <c r="F3553" s="86">
        <v>17261693.812982298</v>
      </c>
    </row>
    <row r="3554" spans="1:6">
      <c r="A3554">
        <v>2033</v>
      </c>
      <c r="B3554" t="s">
        <v>1025</v>
      </c>
      <c r="C3554" t="s">
        <v>1013</v>
      </c>
      <c r="D3554" t="s">
        <v>972</v>
      </c>
      <c r="E3554" t="s">
        <v>1014</v>
      </c>
      <c r="F3554" s="86">
        <v>17472876.623160299</v>
      </c>
    </row>
    <row r="3555" spans="1:6">
      <c r="A3555">
        <v>2034</v>
      </c>
      <c r="B3555" t="s">
        <v>1025</v>
      </c>
      <c r="C3555" t="s">
        <v>1013</v>
      </c>
      <c r="D3555" t="s">
        <v>972</v>
      </c>
      <c r="E3555" t="s">
        <v>1014</v>
      </c>
      <c r="F3555" s="86">
        <v>17684015.778301898</v>
      </c>
    </row>
    <row r="3556" spans="1:6">
      <c r="A3556">
        <v>2035</v>
      </c>
      <c r="B3556" t="s">
        <v>1025</v>
      </c>
      <c r="C3556" t="s">
        <v>1013</v>
      </c>
      <c r="D3556" t="s">
        <v>972</v>
      </c>
      <c r="E3556" t="s">
        <v>1014</v>
      </c>
      <c r="F3556" s="86">
        <v>17892335.054016799</v>
      </c>
    </row>
    <row r="3557" spans="1:6">
      <c r="A3557">
        <v>2036</v>
      </c>
      <c r="B3557" t="s">
        <v>1025</v>
      </c>
      <c r="C3557" t="s">
        <v>1013</v>
      </c>
      <c r="D3557" t="s">
        <v>972</v>
      </c>
      <c r="E3557" t="s">
        <v>1014</v>
      </c>
      <c r="F3557" s="86">
        <v>18102990.3590931</v>
      </c>
    </row>
    <row r="3558" spans="1:6">
      <c r="A3558">
        <v>2037</v>
      </c>
      <c r="B3558" t="s">
        <v>1025</v>
      </c>
      <c r="C3558" t="s">
        <v>1013</v>
      </c>
      <c r="D3558" t="s">
        <v>972</v>
      </c>
      <c r="E3558" t="s">
        <v>1014</v>
      </c>
      <c r="F3558" s="86">
        <v>18308471.812127601</v>
      </c>
    </row>
    <row r="3559" spans="1:6">
      <c r="A3559">
        <v>2038</v>
      </c>
      <c r="B3559" t="s">
        <v>1025</v>
      </c>
      <c r="C3559" t="s">
        <v>1013</v>
      </c>
      <c r="D3559" t="s">
        <v>972</v>
      </c>
      <c r="E3559" t="s">
        <v>1014</v>
      </c>
      <c r="F3559" s="86">
        <v>18520332.156141199</v>
      </c>
    </row>
    <row r="3560" spans="1:6">
      <c r="A3560">
        <v>2039</v>
      </c>
      <c r="B3560" t="s">
        <v>1025</v>
      </c>
      <c r="C3560" t="s">
        <v>1013</v>
      </c>
      <c r="D3560" t="s">
        <v>972</v>
      </c>
      <c r="E3560" t="s">
        <v>1014</v>
      </c>
      <c r="F3560" s="86">
        <v>18727429.2603493</v>
      </c>
    </row>
    <row r="3561" spans="1:6">
      <c r="A3561">
        <v>2040</v>
      </c>
      <c r="B3561" t="s">
        <v>1025</v>
      </c>
      <c r="C3561" t="s">
        <v>1013</v>
      </c>
      <c r="D3561" t="s">
        <v>972</v>
      </c>
      <c r="E3561" t="s">
        <v>1014</v>
      </c>
      <c r="F3561" s="86">
        <v>18937744.0745495</v>
      </c>
    </row>
    <row r="3562" spans="1:6">
      <c r="A3562">
        <v>2041</v>
      </c>
      <c r="B3562" t="s">
        <v>1025</v>
      </c>
      <c r="C3562" t="s">
        <v>1013</v>
      </c>
      <c r="D3562" t="s">
        <v>972</v>
      </c>
      <c r="E3562" t="s">
        <v>1014</v>
      </c>
      <c r="F3562" s="86">
        <v>19149144.559460402</v>
      </c>
    </row>
    <row r="3563" spans="1:6">
      <c r="A3563">
        <v>2042</v>
      </c>
      <c r="B3563" t="s">
        <v>1025</v>
      </c>
      <c r="C3563" t="s">
        <v>1013</v>
      </c>
      <c r="D3563" t="s">
        <v>972</v>
      </c>
      <c r="E3563" t="s">
        <v>1014</v>
      </c>
      <c r="F3563" s="86">
        <v>19360497.726560399</v>
      </c>
    </row>
    <row r="3564" spans="1:6">
      <c r="A3564">
        <v>2043</v>
      </c>
      <c r="B3564" t="s">
        <v>1025</v>
      </c>
      <c r="C3564" t="s">
        <v>1013</v>
      </c>
      <c r="D3564" t="s">
        <v>972</v>
      </c>
      <c r="E3564" t="s">
        <v>1014</v>
      </c>
      <c r="F3564" s="86">
        <v>19573419.057466101</v>
      </c>
    </row>
    <row r="3565" spans="1:6">
      <c r="A3565">
        <v>2044</v>
      </c>
      <c r="B3565" t="s">
        <v>1025</v>
      </c>
      <c r="C3565" t="s">
        <v>1013</v>
      </c>
      <c r="D3565" t="s">
        <v>972</v>
      </c>
      <c r="E3565" t="s">
        <v>1014</v>
      </c>
      <c r="F3565" s="86">
        <v>19788672.348629002</v>
      </c>
    </row>
    <row r="3566" spans="1:6">
      <c r="A3566">
        <v>2045</v>
      </c>
      <c r="B3566" t="s">
        <v>1025</v>
      </c>
      <c r="C3566" t="s">
        <v>1013</v>
      </c>
      <c r="D3566" t="s">
        <v>972</v>
      </c>
      <c r="E3566" t="s">
        <v>1014</v>
      </c>
      <c r="F3566" s="86">
        <v>20004497.696270101</v>
      </c>
    </row>
    <row r="3567" spans="1:6">
      <c r="A3567">
        <v>2046</v>
      </c>
      <c r="B3567" t="s">
        <v>1025</v>
      </c>
      <c r="C3567" t="s">
        <v>1013</v>
      </c>
      <c r="D3567" t="s">
        <v>972</v>
      </c>
      <c r="E3567" t="s">
        <v>1014</v>
      </c>
      <c r="F3567" s="86">
        <v>20223238.930941202</v>
      </c>
    </row>
    <row r="3568" spans="1:6">
      <c r="A3568">
        <v>2047</v>
      </c>
      <c r="B3568" t="s">
        <v>1025</v>
      </c>
      <c r="C3568" t="s">
        <v>1013</v>
      </c>
      <c r="D3568" t="s">
        <v>972</v>
      </c>
      <c r="E3568" t="s">
        <v>1014</v>
      </c>
      <c r="F3568" s="86">
        <v>20442693.6409081</v>
      </c>
    </row>
    <row r="3569" spans="1:6">
      <c r="A3569">
        <v>2048</v>
      </c>
      <c r="B3569" t="s">
        <v>1025</v>
      </c>
      <c r="C3569" t="s">
        <v>1013</v>
      </c>
      <c r="D3569" t="s">
        <v>972</v>
      </c>
      <c r="E3569" t="s">
        <v>1014</v>
      </c>
      <c r="F3569" s="86">
        <v>20662049.0015173</v>
      </c>
    </row>
    <row r="3570" spans="1:6">
      <c r="A3570">
        <v>2049</v>
      </c>
      <c r="B3570" t="s">
        <v>1025</v>
      </c>
      <c r="C3570" t="s">
        <v>1013</v>
      </c>
      <c r="D3570" t="s">
        <v>972</v>
      </c>
      <c r="E3570" t="s">
        <v>1014</v>
      </c>
      <c r="F3570" s="86">
        <v>20883283.396767698</v>
      </c>
    </row>
    <row r="3571" spans="1:6">
      <c r="A3571">
        <v>2050</v>
      </c>
      <c r="B3571" t="s">
        <v>1025</v>
      </c>
      <c r="C3571" t="s">
        <v>1013</v>
      </c>
      <c r="D3571" t="s">
        <v>972</v>
      </c>
      <c r="E3571" t="s">
        <v>1014</v>
      </c>
      <c r="F3571" s="86">
        <v>21108061.100167599</v>
      </c>
    </row>
    <row r="3572" spans="1:6">
      <c r="A3572">
        <v>2017</v>
      </c>
      <c r="B3572" t="s">
        <v>1026</v>
      </c>
      <c r="C3572" t="s">
        <v>1013</v>
      </c>
      <c r="D3572" t="s">
        <v>972</v>
      </c>
      <c r="E3572" t="s">
        <v>1014</v>
      </c>
      <c r="F3572" s="86">
        <v>8966952.3150077295</v>
      </c>
    </row>
    <row r="3573" spans="1:6">
      <c r="A3573">
        <v>2018</v>
      </c>
      <c r="B3573" t="s">
        <v>1026</v>
      </c>
      <c r="C3573" t="s">
        <v>1013</v>
      </c>
      <c r="D3573" t="s">
        <v>972</v>
      </c>
      <c r="E3573" t="s">
        <v>1014</v>
      </c>
      <c r="F3573" s="86">
        <v>9133747.4138101898</v>
      </c>
    </row>
    <row r="3574" spans="1:6">
      <c r="A3574">
        <v>2019</v>
      </c>
      <c r="B3574" t="s">
        <v>1026</v>
      </c>
      <c r="C3574" t="s">
        <v>1013</v>
      </c>
      <c r="D3574" t="s">
        <v>972</v>
      </c>
      <c r="E3574" t="s">
        <v>1014</v>
      </c>
      <c r="F3574" s="86">
        <v>9313774.0456539504</v>
      </c>
    </row>
    <row r="3575" spans="1:6">
      <c r="A3575">
        <v>2020</v>
      </c>
      <c r="B3575" t="s">
        <v>1026</v>
      </c>
      <c r="C3575" t="s">
        <v>1013</v>
      </c>
      <c r="D3575" t="s">
        <v>972</v>
      </c>
      <c r="E3575" t="s">
        <v>1014</v>
      </c>
      <c r="F3575" s="86">
        <v>9440008.6113325302</v>
      </c>
    </row>
    <row r="3576" spans="1:6">
      <c r="A3576">
        <v>2021</v>
      </c>
      <c r="B3576" t="s">
        <v>1026</v>
      </c>
      <c r="C3576" t="s">
        <v>1013</v>
      </c>
      <c r="D3576" t="s">
        <v>972</v>
      </c>
      <c r="E3576" t="s">
        <v>1014</v>
      </c>
      <c r="F3576" s="86">
        <v>9562644.4142059106</v>
      </c>
    </row>
    <row r="3577" spans="1:6">
      <c r="A3577">
        <v>2022</v>
      </c>
      <c r="B3577" t="s">
        <v>1026</v>
      </c>
      <c r="C3577" t="s">
        <v>1013</v>
      </c>
      <c r="D3577" t="s">
        <v>972</v>
      </c>
      <c r="E3577" t="s">
        <v>1014</v>
      </c>
      <c r="F3577" s="86">
        <v>9683732.0007774904</v>
      </c>
    </row>
    <row r="3578" spans="1:6">
      <c r="A3578">
        <v>2023</v>
      </c>
      <c r="B3578" t="s">
        <v>1026</v>
      </c>
      <c r="C3578" t="s">
        <v>1013</v>
      </c>
      <c r="D3578" t="s">
        <v>972</v>
      </c>
      <c r="E3578" t="s">
        <v>1014</v>
      </c>
      <c r="F3578" s="86">
        <v>9797978.4082062505</v>
      </c>
    </row>
    <row r="3579" spans="1:6">
      <c r="A3579">
        <v>2024</v>
      </c>
      <c r="B3579" t="s">
        <v>1026</v>
      </c>
      <c r="C3579" t="s">
        <v>1013</v>
      </c>
      <c r="D3579" t="s">
        <v>972</v>
      </c>
      <c r="E3579" t="s">
        <v>1014</v>
      </c>
      <c r="F3579" s="86">
        <v>9906815.99948553</v>
      </c>
    </row>
    <row r="3580" spans="1:6">
      <c r="A3580">
        <v>2025</v>
      </c>
      <c r="B3580" t="s">
        <v>1026</v>
      </c>
      <c r="C3580" t="s">
        <v>1013</v>
      </c>
      <c r="D3580" t="s">
        <v>972</v>
      </c>
      <c r="E3580" t="s">
        <v>1014</v>
      </c>
      <c r="F3580" s="86">
        <v>10011635.998222999</v>
      </c>
    </row>
    <row r="3581" spans="1:6">
      <c r="A3581">
        <v>2026</v>
      </c>
      <c r="B3581" t="s">
        <v>1026</v>
      </c>
      <c r="C3581" t="s">
        <v>1013</v>
      </c>
      <c r="D3581" t="s">
        <v>972</v>
      </c>
      <c r="E3581" t="s">
        <v>1014</v>
      </c>
      <c r="F3581" s="86">
        <v>10115550.9274425</v>
      </c>
    </row>
    <row r="3582" spans="1:6">
      <c r="A3582">
        <v>2027</v>
      </c>
      <c r="B3582" t="s">
        <v>1026</v>
      </c>
      <c r="C3582" t="s">
        <v>1013</v>
      </c>
      <c r="D3582" t="s">
        <v>972</v>
      </c>
      <c r="E3582" t="s">
        <v>1014</v>
      </c>
      <c r="F3582" s="86">
        <v>10220243.050253199</v>
      </c>
    </row>
    <row r="3583" spans="1:6">
      <c r="A3583">
        <v>2028</v>
      </c>
      <c r="B3583" t="s">
        <v>1026</v>
      </c>
      <c r="C3583" t="s">
        <v>1013</v>
      </c>
      <c r="D3583" t="s">
        <v>972</v>
      </c>
      <c r="E3583" t="s">
        <v>1014</v>
      </c>
      <c r="F3583" s="86">
        <v>10331436.667566501</v>
      </c>
    </row>
    <row r="3584" spans="1:6">
      <c r="A3584">
        <v>2029</v>
      </c>
      <c r="B3584" t="s">
        <v>1026</v>
      </c>
      <c r="C3584" t="s">
        <v>1013</v>
      </c>
      <c r="D3584" t="s">
        <v>972</v>
      </c>
      <c r="E3584" t="s">
        <v>1014</v>
      </c>
      <c r="F3584" s="86">
        <v>10446671.9855076</v>
      </c>
    </row>
    <row r="3585" spans="1:6">
      <c r="A3585">
        <v>2030</v>
      </c>
      <c r="B3585" t="s">
        <v>1026</v>
      </c>
      <c r="C3585" t="s">
        <v>1013</v>
      </c>
      <c r="D3585" t="s">
        <v>972</v>
      </c>
      <c r="E3585" t="s">
        <v>1014</v>
      </c>
      <c r="F3585" s="86">
        <v>10565330.9035645</v>
      </c>
    </row>
    <row r="3586" spans="1:6">
      <c r="A3586">
        <v>2031</v>
      </c>
      <c r="B3586" t="s">
        <v>1026</v>
      </c>
      <c r="C3586" t="s">
        <v>1013</v>
      </c>
      <c r="D3586" t="s">
        <v>972</v>
      </c>
      <c r="E3586" t="s">
        <v>1014</v>
      </c>
      <c r="F3586" s="86">
        <v>10684050.9070978</v>
      </c>
    </row>
    <row r="3587" spans="1:6">
      <c r="A3587">
        <v>2032</v>
      </c>
      <c r="B3587" t="s">
        <v>1026</v>
      </c>
      <c r="C3587" t="s">
        <v>1013</v>
      </c>
      <c r="D3587" t="s">
        <v>972</v>
      </c>
      <c r="E3587" t="s">
        <v>1014</v>
      </c>
      <c r="F3587" s="86">
        <v>10803207.5538084</v>
      </c>
    </row>
    <row r="3588" spans="1:6">
      <c r="A3588">
        <v>2033</v>
      </c>
      <c r="B3588" t="s">
        <v>1026</v>
      </c>
      <c r="C3588" t="s">
        <v>1013</v>
      </c>
      <c r="D3588" t="s">
        <v>972</v>
      </c>
      <c r="E3588" t="s">
        <v>1014</v>
      </c>
      <c r="F3588" s="86">
        <v>10923575.083244599</v>
      </c>
    </row>
    <row r="3589" spans="1:6">
      <c r="A3589">
        <v>2034</v>
      </c>
      <c r="B3589" t="s">
        <v>1026</v>
      </c>
      <c r="C3589" t="s">
        <v>1013</v>
      </c>
      <c r="D3589" t="s">
        <v>972</v>
      </c>
      <c r="E3589" t="s">
        <v>1014</v>
      </c>
      <c r="F3589" s="86">
        <v>11045649.205498099</v>
      </c>
    </row>
    <row r="3590" spans="1:6">
      <c r="A3590">
        <v>2035</v>
      </c>
      <c r="B3590" t="s">
        <v>1026</v>
      </c>
      <c r="C3590" t="s">
        <v>1013</v>
      </c>
      <c r="D3590" t="s">
        <v>972</v>
      </c>
      <c r="E3590" t="s">
        <v>1014</v>
      </c>
      <c r="F3590" s="86">
        <v>11166565.4607764</v>
      </c>
    </row>
    <row r="3591" spans="1:6">
      <c r="A3591">
        <v>2036</v>
      </c>
      <c r="B3591" t="s">
        <v>1026</v>
      </c>
      <c r="C3591" t="s">
        <v>1013</v>
      </c>
      <c r="D3591" t="s">
        <v>972</v>
      </c>
      <c r="E3591" t="s">
        <v>1014</v>
      </c>
      <c r="F3591" s="86">
        <v>11287026.4881374</v>
      </c>
    </row>
    <row r="3592" spans="1:6">
      <c r="A3592">
        <v>2037</v>
      </c>
      <c r="B3592" t="s">
        <v>1026</v>
      </c>
      <c r="C3592" t="s">
        <v>1013</v>
      </c>
      <c r="D3592" t="s">
        <v>972</v>
      </c>
      <c r="E3592" t="s">
        <v>1014</v>
      </c>
      <c r="F3592" s="86">
        <v>11406434.8068863</v>
      </c>
    </row>
    <row r="3593" spans="1:6">
      <c r="A3593">
        <v>2038</v>
      </c>
      <c r="B3593" t="s">
        <v>1026</v>
      </c>
      <c r="C3593" t="s">
        <v>1013</v>
      </c>
      <c r="D3593" t="s">
        <v>972</v>
      </c>
      <c r="E3593" t="s">
        <v>1014</v>
      </c>
      <c r="F3593" s="86">
        <v>11529006.184112201</v>
      </c>
    </row>
    <row r="3594" spans="1:6">
      <c r="A3594">
        <v>2039</v>
      </c>
      <c r="B3594" t="s">
        <v>1026</v>
      </c>
      <c r="C3594" t="s">
        <v>1013</v>
      </c>
      <c r="D3594" t="s">
        <v>972</v>
      </c>
      <c r="E3594" t="s">
        <v>1014</v>
      </c>
      <c r="F3594" s="86">
        <v>11649423.4976495</v>
      </c>
    </row>
    <row r="3595" spans="1:6">
      <c r="A3595">
        <v>2040</v>
      </c>
      <c r="B3595" t="s">
        <v>1026</v>
      </c>
      <c r="C3595" t="s">
        <v>1013</v>
      </c>
      <c r="D3595" t="s">
        <v>972</v>
      </c>
      <c r="E3595" t="s">
        <v>1014</v>
      </c>
      <c r="F3595" s="86">
        <v>11772136.9755331</v>
      </c>
    </row>
    <row r="3596" spans="1:6">
      <c r="A3596">
        <v>2041</v>
      </c>
      <c r="B3596" t="s">
        <v>1026</v>
      </c>
      <c r="C3596" t="s">
        <v>1013</v>
      </c>
      <c r="D3596" t="s">
        <v>972</v>
      </c>
      <c r="E3596" t="s">
        <v>1014</v>
      </c>
      <c r="F3596" s="86">
        <v>11894240.7701286</v>
      </c>
    </row>
    <row r="3597" spans="1:6">
      <c r="A3597">
        <v>2042</v>
      </c>
      <c r="B3597" t="s">
        <v>1026</v>
      </c>
      <c r="C3597" t="s">
        <v>1013</v>
      </c>
      <c r="D3597" t="s">
        <v>972</v>
      </c>
      <c r="E3597" t="s">
        <v>1014</v>
      </c>
      <c r="F3597" s="86">
        <v>12014322.214333501</v>
      </c>
    </row>
    <row r="3598" spans="1:6">
      <c r="A3598">
        <v>2043</v>
      </c>
      <c r="B3598" t="s">
        <v>1026</v>
      </c>
      <c r="C3598" t="s">
        <v>1013</v>
      </c>
      <c r="D3598" t="s">
        <v>972</v>
      </c>
      <c r="E3598" t="s">
        <v>1014</v>
      </c>
      <c r="F3598" s="86">
        <v>12136361.782667</v>
      </c>
    </row>
    <row r="3599" spans="1:6">
      <c r="A3599">
        <v>2044</v>
      </c>
      <c r="B3599" t="s">
        <v>1026</v>
      </c>
      <c r="C3599" t="s">
        <v>1013</v>
      </c>
      <c r="D3599" t="s">
        <v>972</v>
      </c>
      <c r="E3599" t="s">
        <v>1014</v>
      </c>
      <c r="F3599" s="86">
        <v>12258998.773825601</v>
      </c>
    </row>
    <row r="3600" spans="1:6">
      <c r="A3600">
        <v>2045</v>
      </c>
      <c r="B3600" t="s">
        <v>1026</v>
      </c>
      <c r="C3600" t="s">
        <v>1013</v>
      </c>
      <c r="D3600" t="s">
        <v>972</v>
      </c>
      <c r="E3600" t="s">
        <v>1014</v>
      </c>
      <c r="F3600" s="86">
        <v>12382380.474176001</v>
      </c>
    </row>
    <row r="3601" spans="1:6">
      <c r="A3601">
        <v>2046</v>
      </c>
      <c r="B3601" t="s">
        <v>1026</v>
      </c>
      <c r="C3601" t="s">
        <v>1013</v>
      </c>
      <c r="D3601" t="s">
        <v>972</v>
      </c>
      <c r="E3601" t="s">
        <v>1014</v>
      </c>
      <c r="F3601" s="86">
        <v>12505491.013653001</v>
      </c>
    </row>
    <row r="3602" spans="1:6">
      <c r="A3602">
        <v>2047</v>
      </c>
      <c r="B3602" t="s">
        <v>1026</v>
      </c>
      <c r="C3602" t="s">
        <v>1013</v>
      </c>
      <c r="D3602" t="s">
        <v>972</v>
      </c>
      <c r="E3602" t="s">
        <v>1014</v>
      </c>
      <c r="F3602" s="86">
        <v>12629155.547819899</v>
      </c>
    </row>
    <row r="3603" spans="1:6">
      <c r="A3603">
        <v>2048</v>
      </c>
      <c r="B3603" t="s">
        <v>1026</v>
      </c>
      <c r="C3603" t="s">
        <v>1013</v>
      </c>
      <c r="D3603" t="s">
        <v>972</v>
      </c>
      <c r="E3603" t="s">
        <v>1014</v>
      </c>
      <c r="F3603" s="86">
        <v>12753428.718905</v>
      </c>
    </row>
    <row r="3604" spans="1:6">
      <c r="A3604">
        <v>2049</v>
      </c>
      <c r="B3604" t="s">
        <v>1026</v>
      </c>
      <c r="C3604" t="s">
        <v>1013</v>
      </c>
      <c r="D3604" t="s">
        <v>972</v>
      </c>
      <c r="E3604" t="s">
        <v>1014</v>
      </c>
      <c r="F3604" s="86">
        <v>12875974.017224099</v>
      </c>
    </row>
    <row r="3605" spans="1:6">
      <c r="A3605">
        <v>2050</v>
      </c>
      <c r="B3605" t="s">
        <v>1026</v>
      </c>
      <c r="C3605" t="s">
        <v>1013</v>
      </c>
      <c r="D3605" t="s">
        <v>972</v>
      </c>
      <c r="E3605" t="s">
        <v>1014</v>
      </c>
      <c r="F3605" s="86">
        <v>12998670.2027367</v>
      </c>
    </row>
    <row r="3606" spans="1:6">
      <c r="A3606">
        <v>2017</v>
      </c>
      <c r="B3606" t="s">
        <v>1027</v>
      </c>
      <c r="C3606" t="s">
        <v>1013</v>
      </c>
      <c r="D3606" t="s">
        <v>972</v>
      </c>
      <c r="E3606" t="s">
        <v>1014</v>
      </c>
      <c r="F3606" s="86">
        <v>123770536.795145</v>
      </c>
    </row>
    <row r="3607" spans="1:6">
      <c r="A3607">
        <v>2018</v>
      </c>
      <c r="B3607" t="s">
        <v>1027</v>
      </c>
      <c r="C3607" t="s">
        <v>1013</v>
      </c>
      <c r="D3607" t="s">
        <v>972</v>
      </c>
      <c r="E3607" t="s">
        <v>1014</v>
      </c>
      <c r="F3607" s="86">
        <v>124566999.399646</v>
      </c>
    </row>
    <row r="3608" spans="1:6">
      <c r="A3608">
        <v>2019</v>
      </c>
      <c r="B3608" t="s">
        <v>1027</v>
      </c>
      <c r="C3608" t="s">
        <v>1013</v>
      </c>
      <c r="D3608" t="s">
        <v>972</v>
      </c>
      <c r="E3608" t="s">
        <v>1014</v>
      </c>
      <c r="F3608" s="86">
        <v>125421102.293175</v>
      </c>
    </row>
    <row r="3609" spans="1:6">
      <c r="A3609">
        <v>2020</v>
      </c>
      <c r="B3609" t="s">
        <v>1027</v>
      </c>
      <c r="C3609" t="s">
        <v>1013</v>
      </c>
      <c r="D3609" t="s">
        <v>972</v>
      </c>
      <c r="E3609" t="s">
        <v>1014</v>
      </c>
      <c r="F3609" s="86">
        <v>126532056.158492</v>
      </c>
    </row>
    <row r="3610" spans="1:6">
      <c r="A3610">
        <v>2021</v>
      </c>
      <c r="B3610" t="s">
        <v>1027</v>
      </c>
      <c r="C3610" t="s">
        <v>1013</v>
      </c>
      <c r="D3610" t="s">
        <v>972</v>
      </c>
      <c r="E3610" t="s">
        <v>1014</v>
      </c>
      <c r="F3610" s="86">
        <v>127628715.51164</v>
      </c>
    </row>
    <row r="3611" spans="1:6">
      <c r="A3611">
        <v>2022</v>
      </c>
      <c r="B3611" t="s">
        <v>1027</v>
      </c>
      <c r="C3611" t="s">
        <v>1013</v>
      </c>
      <c r="D3611" t="s">
        <v>972</v>
      </c>
      <c r="E3611" t="s">
        <v>1014</v>
      </c>
      <c r="F3611" s="86">
        <v>128698224.166664</v>
      </c>
    </row>
    <row r="3612" spans="1:6">
      <c r="A3612">
        <v>2023</v>
      </c>
      <c r="B3612" t="s">
        <v>1027</v>
      </c>
      <c r="C3612" t="s">
        <v>1013</v>
      </c>
      <c r="D3612" t="s">
        <v>972</v>
      </c>
      <c r="E3612" t="s">
        <v>1014</v>
      </c>
      <c r="F3612" s="86">
        <v>129731230.856205</v>
      </c>
    </row>
    <row r="3613" spans="1:6">
      <c r="A3613">
        <v>2024</v>
      </c>
      <c r="B3613" t="s">
        <v>1027</v>
      </c>
      <c r="C3613" t="s">
        <v>1013</v>
      </c>
      <c r="D3613" t="s">
        <v>972</v>
      </c>
      <c r="E3613" t="s">
        <v>1014</v>
      </c>
      <c r="F3613" s="86">
        <v>130738511.202043</v>
      </c>
    </row>
    <row r="3614" spans="1:6">
      <c r="A3614">
        <v>2025</v>
      </c>
      <c r="B3614" t="s">
        <v>1027</v>
      </c>
      <c r="C3614" t="s">
        <v>1013</v>
      </c>
      <c r="D3614" t="s">
        <v>972</v>
      </c>
      <c r="E3614" t="s">
        <v>1014</v>
      </c>
      <c r="F3614" s="86">
        <v>131746025.181391</v>
      </c>
    </row>
    <row r="3615" spans="1:6">
      <c r="A3615">
        <v>2026</v>
      </c>
      <c r="B3615" t="s">
        <v>1027</v>
      </c>
      <c r="C3615" t="s">
        <v>1013</v>
      </c>
      <c r="D3615" t="s">
        <v>972</v>
      </c>
      <c r="E3615" t="s">
        <v>1014</v>
      </c>
      <c r="F3615" s="86">
        <v>132779679.777758</v>
      </c>
    </row>
    <row r="3616" spans="1:6">
      <c r="A3616">
        <v>2027</v>
      </c>
      <c r="B3616" t="s">
        <v>1027</v>
      </c>
      <c r="C3616" t="s">
        <v>1013</v>
      </c>
      <c r="D3616" t="s">
        <v>972</v>
      </c>
      <c r="E3616" t="s">
        <v>1014</v>
      </c>
      <c r="F3616" s="86">
        <v>133879977.50743701</v>
      </c>
    </row>
    <row r="3617" spans="1:6">
      <c r="A3617">
        <v>2028</v>
      </c>
      <c r="B3617" t="s">
        <v>1027</v>
      </c>
      <c r="C3617" t="s">
        <v>1013</v>
      </c>
      <c r="D3617" t="s">
        <v>972</v>
      </c>
      <c r="E3617" t="s">
        <v>1014</v>
      </c>
      <c r="F3617" s="86">
        <v>135050236.877087</v>
      </c>
    </row>
    <row r="3618" spans="1:6">
      <c r="A3618">
        <v>2029</v>
      </c>
      <c r="B3618" t="s">
        <v>1027</v>
      </c>
      <c r="C3618" t="s">
        <v>1013</v>
      </c>
      <c r="D3618" t="s">
        <v>972</v>
      </c>
      <c r="E3618" t="s">
        <v>1014</v>
      </c>
      <c r="F3618" s="86">
        <v>136291463.63330299</v>
      </c>
    </row>
    <row r="3619" spans="1:6">
      <c r="A3619">
        <v>2030</v>
      </c>
      <c r="B3619" t="s">
        <v>1027</v>
      </c>
      <c r="C3619" t="s">
        <v>1013</v>
      </c>
      <c r="D3619" t="s">
        <v>972</v>
      </c>
      <c r="E3619" t="s">
        <v>1014</v>
      </c>
      <c r="F3619" s="86">
        <v>137580916.95812199</v>
      </c>
    </row>
    <row r="3620" spans="1:6">
      <c r="A3620">
        <v>2031</v>
      </c>
      <c r="B3620" t="s">
        <v>1027</v>
      </c>
      <c r="C3620" t="s">
        <v>1013</v>
      </c>
      <c r="D3620" t="s">
        <v>972</v>
      </c>
      <c r="E3620" t="s">
        <v>1014</v>
      </c>
      <c r="F3620" s="86">
        <v>138902138.12579399</v>
      </c>
    </row>
    <row r="3621" spans="1:6">
      <c r="A3621">
        <v>2032</v>
      </c>
      <c r="B3621" t="s">
        <v>1027</v>
      </c>
      <c r="C3621" t="s">
        <v>1013</v>
      </c>
      <c r="D3621" t="s">
        <v>972</v>
      </c>
      <c r="E3621" t="s">
        <v>1014</v>
      </c>
      <c r="F3621" s="86">
        <v>140236902.66349399</v>
      </c>
    </row>
    <row r="3622" spans="1:6">
      <c r="A3622">
        <v>2033</v>
      </c>
      <c r="B3622" t="s">
        <v>1027</v>
      </c>
      <c r="C3622" t="s">
        <v>1013</v>
      </c>
      <c r="D3622" t="s">
        <v>972</v>
      </c>
      <c r="E3622" t="s">
        <v>1014</v>
      </c>
      <c r="F3622" s="86">
        <v>141587146.73127401</v>
      </c>
    </row>
    <row r="3623" spans="1:6">
      <c r="A3623">
        <v>2034</v>
      </c>
      <c r="B3623" t="s">
        <v>1027</v>
      </c>
      <c r="C3623" t="s">
        <v>1013</v>
      </c>
      <c r="D3623" t="s">
        <v>972</v>
      </c>
      <c r="E3623" t="s">
        <v>1014</v>
      </c>
      <c r="F3623" s="86">
        <v>142930208.14352599</v>
      </c>
    </row>
    <row r="3624" spans="1:6">
      <c r="A3624">
        <v>2035</v>
      </c>
      <c r="B3624" t="s">
        <v>1027</v>
      </c>
      <c r="C3624" t="s">
        <v>1013</v>
      </c>
      <c r="D3624" t="s">
        <v>972</v>
      </c>
      <c r="E3624" t="s">
        <v>1014</v>
      </c>
      <c r="F3624" s="86">
        <v>144274222.947644</v>
      </c>
    </row>
    <row r="3625" spans="1:6">
      <c r="A3625">
        <v>2036</v>
      </c>
      <c r="B3625" t="s">
        <v>1027</v>
      </c>
      <c r="C3625" t="s">
        <v>1013</v>
      </c>
      <c r="D3625" t="s">
        <v>972</v>
      </c>
      <c r="E3625" t="s">
        <v>1014</v>
      </c>
      <c r="F3625" s="86">
        <v>145609757.50086901</v>
      </c>
    </row>
    <row r="3626" spans="1:6">
      <c r="A3626">
        <v>2037</v>
      </c>
      <c r="B3626" t="s">
        <v>1027</v>
      </c>
      <c r="C3626" t="s">
        <v>1013</v>
      </c>
      <c r="D3626" t="s">
        <v>972</v>
      </c>
      <c r="E3626" t="s">
        <v>1014</v>
      </c>
      <c r="F3626" s="86">
        <v>146939005.373537</v>
      </c>
    </row>
    <row r="3627" spans="1:6">
      <c r="A3627">
        <v>2038</v>
      </c>
      <c r="B3627" t="s">
        <v>1027</v>
      </c>
      <c r="C3627" t="s">
        <v>1013</v>
      </c>
      <c r="D3627" t="s">
        <v>972</v>
      </c>
      <c r="E3627" t="s">
        <v>1014</v>
      </c>
      <c r="F3627" s="86">
        <v>148275121.988159</v>
      </c>
    </row>
    <row r="3628" spans="1:6">
      <c r="A3628">
        <v>2039</v>
      </c>
      <c r="B3628" t="s">
        <v>1027</v>
      </c>
      <c r="C3628" t="s">
        <v>1013</v>
      </c>
      <c r="D3628" t="s">
        <v>972</v>
      </c>
      <c r="E3628" t="s">
        <v>1014</v>
      </c>
      <c r="F3628" s="86">
        <v>149613716.78369001</v>
      </c>
    </row>
    <row r="3629" spans="1:6">
      <c r="A3629">
        <v>2040</v>
      </c>
      <c r="B3629" t="s">
        <v>1027</v>
      </c>
      <c r="C3629" t="s">
        <v>1013</v>
      </c>
      <c r="D3629" t="s">
        <v>972</v>
      </c>
      <c r="E3629" t="s">
        <v>1014</v>
      </c>
      <c r="F3629" s="86">
        <v>150951493.57426399</v>
      </c>
    </row>
    <row r="3630" spans="1:6">
      <c r="A3630">
        <v>2041</v>
      </c>
      <c r="B3630" t="s">
        <v>1027</v>
      </c>
      <c r="C3630" t="s">
        <v>1013</v>
      </c>
      <c r="D3630" t="s">
        <v>972</v>
      </c>
      <c r="E3630" t="s">
        <v>1014</v>
      </c>
      <c r="F3630" s="86">
        <v>152293784.98426801</v>
      </c>
    </row>
    <row r="3631" spans="1:6">
      <c r="A3631">
        <v>2042</v>
      </c>
      <c r="B3631" t="s">
        <v>1027</v>
      </c>
      <c r="C3631" t="s">
        <v>1013</v>
      </c>
      <c r="D3631" t="s">
        <v>972</v>
      </c>
      <c r="E3631" t="s">
        <v>1014</v>
      </c>
      <c r="F3631" s="86">
        <v>153642284.14703801</v>
      </c>
    </row>
    <row r="3632" spans="1:6">
      <c r="A3632">
        <v>2043</v>
      </c>
      <c r="B3632" t="s">
        <v>1027</v>
      </c>
      <c r="C3632" t="s">
        <v>1013</v>
      </c>
      <c r="D3632" t="s">
        <v>972</v>
      </c>
      <c r="E3632" t="s">
        <v>1014</v>
      </c>
      <c r="F3632" s="86">
        <v>155011387.52199301</v>
      </c>
    </row>
    <row r="3633" spans="1:6">
      <c r="A3633">
        <v>2044</v>
      </c>
      <c r="B3633" t="s">
        <v>1027</v>
      </c>
      <c r="C3633" t="s">
        <v>1013</v>
      </c>
      <c r="D3633" t="s">
        <v>972</v>
      </c>
      <c r="E3633" t="s">
        <v>1014</v>
      </c>
      <c r="F3633" s="86">
        <v>156363614.19034699</v>
      </c>
    </row>
    <row r="3634" spans="1:6">
      <c r="A3634">
        <v>2045</v>
      </c>
      <c r="B3634" t="s">
        <v>1027</v>
      </c>
      <c r="C3634" t="s">
        <v>1013</v>
      </c>
      <c r="D3634" t="s">
        <v>972</v>
      </c>
      <c r="E3634" t="s">
        <v>1014</v>
      </c>
      <c r="F3634" s="86">
        <v>157752917.983246</v>
      </c>
    </row>
    <row r="3635" spans="1:6">
      <c r="A3635">
        <v>2046</v>
      </c>
      <c r="B3635" t="s">
        <v>1027</v>
      </c>
      <c r="C3635" t="s">
        <v>1013</v>
      </c>
      <c r="D3635" t="s">
        <v>972</v>
      </c>
      <c r="E3635" t="s">
        <v>1014</v>
      </c>
      <c r="F3635" s="86">
        <v>159113639.372253</v>
      </c>
    </row>
    <row r="3636" spans="1:6">
      <c r="A3636">
        <v>2047</v>
      </c>
      <c r="B3636" t="s">
        <v>1027</v>
      </c>
      <c r="C3636" t="s">
        <v>1013</v>
      </c>
      <c r="D3636" t="s">
        <v>972</v>
      </c>
      <c r="E3636" t="s">
        <v>1014</v>
      </c>
      <c r="F3636" s="86">
        <v>160518057.457867</v>
      </c>
    </row>
    <row r="3637" spans="1:6">
      <c r="A3637">
        <v>2048</v>
      </c>
      <c r="B3637" t="s">
        <v>1027</v>
      </c>
      <c r="C3637" t="s">
        <v>1013</v>
      </c>
      <c r="D3637" t="s">
        <v>972</v>
      </c>
      <c r="E3637" t="s">
        <v>1014</v>
      </c>
      <c r="F3637" s="86">
        <v>161910707.885236</v>
      </c>
    </row>
    <row r="3638" spans="1:6">
      <c r="A3638">
        <v>2049</v>
      </c>
      <c r="B3638" t="s">
        <v>1027</v>
      </c>
      <c r="C3638" t="s">
        <v>1013</v>
      </c>
      <c r="D3638" t="s">
        <v>972</v>
      </c>
      <c r="E3638" t="s">
        <v>1014</v>
      </c>
      <c r="F3638" s="86">
        <v>163312653.13063601</v>
      </c>
    </row>
    <row r="3639" spans="1:6">
      <c r="A3639">
        <v>2050</v>
      </c>
      <c r="B3639" t="s">
        <v>1027</v>
      </c>
      <c r="C3639" t="s">
        <v>1013</v>
      </c>
      <c r="D3639" t="s">
        <v>972</v>
      </c>
      <c r="E3639" t="s">
        <v>1014</v>
      </c>
      <c r="F3639" s="86">
        <v>164722212.96523401</v>
      </c>
    </row>
    <row r="3640" spans="1:6">
      <c r="A3640">
        <v>2017</v>
      </c>
      <c r="B3640" t="s">
        <v>1028</v>
      </c>
      <c r="C3640" t="s">
        <v>1013</v>
      </c>
      <c r="D3640" t="s">
        <v>972</v>
      </c>
      <c r="E3640" t="s">
        <v>1014</v>
      </c>
      <c r="F3640" s="86">
        <v>13387166.7247945</v>
      </c>
    </row>
    <row r="3641" spans="1:6">
      <c r="A3641">
        <v>2018</v>
      </c>
      <c r="B3641" t="s">
        <v>1028</v>
      </c>
      <c r="C3641" t="s">
        <v>1013</v>
      </c>
      <c r="D3641" t="s">
        <v>972</v>
      </c>
      <c r="E3641" t="s">
        <v>1014</v>
      </c>
      <c r="F3641" s="86">
        <v>13507683.3332434</v>
      </c>
    </row>
    <row r="3642" spans="1:6">
      <c r="A3642">
        <v>2019</v>
      </c>
      <c r="B3642" t="s">
        <v>1028</v>
      </c>
      <c r="C3642" t="s">
        <v>1013</v>
      </c>
      <c r="D3642" t="s">
        <v>972</v>
      </c>
      <c r="E3642" t="s">
        <v>1014</v>
      </c>
      <c r="F3642" s="86">
        <v>13628602.6373477</v>
      </c>
    </row>
    <row r="3643" spans="1:6">
      <c r="A3643">
        <v>2020</v>
      </c>
      <c r="B3643" t="s">
        <v>1028</v>
      </c>
      <c r="C3643" t="s">
        <v>1013</v>
      </c>
      <c r="D3643" t="s">
        <v>972</v>
      </c>
      <c r="E3643" t="s">
        <v>1014</v>
      </c>
      <c r="F3643" s="86">
        <v>13786344.9283046</v>
      </c>
    </row>
    <row r="3644" spans="1:6">
      <c r="A3644">
        <v>2021</v>
      </c>
      <c r="B3644" t="s">
        <v>1028</v>
      </c>
      <c r="C3644" t="s">
        <v>1013</v>
      </c>
      <c r="D3644" t="s">
        <v>972</v>
      </c>
      <c r="E3644" t="s">
        <v>1014</v>
      </c>
      <c r="F3644" s="86">
        <v>13948439.9342182</v>
      </c>
    </row>
    <row r="3645" spans="1:6">
      <c r="A3645">
        <v>2022</v>
      </c>
      <c r="B3645" t="s">
        <v>1028</v>
      </c>
      <c r="C3645" t="s">
        <v>1013</v>
      </c>
      <c r="D3645" t="s">
        <v>972</v>
      </c>
      <c r="E3645" t="s">
        <v>1014</v>
      </c>
      <c r="F3645" s="86">
        <v>14104834.7226509</v>
      </c>
    </row>
    <row r="3646" spans="1:6">
      <c r="A3646">
        <v>2023</v>
      </c>
      <c r="B3646" t="s">
        <v>1028</v>
      </c>
      <c r="C3646" t="s">
        <v>1013</v>
      </c>
      <c r="D3646" t="s">
        <v>972</v>
      </c>
      <c r="E3646" t="s">
        <v>1014</v>
      </c>
      <c r="F3646" s="86">
        <v>14254071.1830009</v>
      </c>
    </row>
    <row r="3647" spans="1:6">
      <c r="A3647">
        <v>2024</v>
      </c>
      <c r="B3647" t="s">
        <v>1028</v>
      </c>
      <c r="C3647" t="s">
        <v>1013</v>
      </c>
      <c r="D3647" t="s">
        <v>972</v>
      </c>
      <c r="E3647" t="s">
        <v>1014</v>
      </c>
      <c r="F3647" s="86">
        <v>14399558.406862101</v>
      </c>
    </row>
    <row r="3648" spans="1:6">
      <c r="A3648">
        <v>2025</v>
      </c>
      <c r="B3648" t="s">
        <v>1028</v>
      </c>
      <c r="C3648" t="s">
        <v>1013</v>
      </c>
      <c r="D3648" t="s">
        <v>972</v>
      </c>
      <c r="E3648" t="s">
        <v>1014</v>
      </c>
      <c r="F3648" s="86">
        <v>14548202.181991801</v>
      </c>
    </row>
    <row r="3649" spans="1:6">
      <c r="A3649">
        <v>2026</v>
      </c>
      <c r="B3649" t="s">
        <v>1028</v>
      </c>
      <c r="C3649" t="s">
        <v>1013</v>
      </c>
      <c r="D3649" t="s">
        <v>972</v>
      </c>
      <c r="E3649" t="s">
        <v>1014</v>
      </c>
      <c r="F3649" s="86">
        <v>14695600.005929001</v>
      </c>
    </row>
    <row r="3650" spans="1:6">
      <c r="A3650">
        <v>2027</v>
      </c>
      <c r="B3650" t="s">
        <v>1028</v>
      </c>
      <c r="C3650" t="s">
        <v>1013</v>
      </c>
      <c r="D3650" t="s">
        <v>972</v>
      </c>
      <c r="E3650" t="s">
        <v>1014</v>
      </c>
      <c r="F3650" s="86">
        <v>14852787.2281739</v>
      </c>
    </row>
    <row r="3651" spans="1:6">
      <c r="A3651">
        <v>2028</v>
      </c>
      <c r="B3651" t="s">
        <v>1028</v>
      </c>
      <c r="C3651" t="s">
        <v>1013</v>
      </c>
      <c r="D3651" t="s">
        <v>972</v>
      </c>
      <c r="E3651" t="s">
        <v>1014</v>
      </c>
      <c r="F3651" s="86">
        <v>15021965.225627501</v>
      </c>
    </row>
    <row r="3652" spans="1:6">
      <c r="A3652">
        <v>2029</v>
      </c>
      <c r="B3652" t="s">
        <v>1028</v>
      </c>
      <c r="C3652" t="s">
        <v>1013</v>
      </c>
      <c r="D3652" t="s">
        <v>972</v>
      </c>
      <c r="E3652" t="s">
        <v>1014</v>
      </c>
      <c r="F3652" s="86">
        <v>15199236.9622756</v>
      </c>
    </row>
    <row r="3653" spans="1:6">
      <c r="A3653">
        <v>2030</v>
      </c>
      <c r="B3653" t="s">
        <v>1028</v>
      </c>
      <c r="C3653" t="s">
        <v>1013</v>
      </c>
      <c r="D3653" t="s">
        <v>972</v>
      </c>
      <c r="E3653" t="s">
        <v>1014</v>
      </c>
      <c r="F3653" s="86">
        <v>15388300.4892352</v>
      </c>
    </row>
    <row r="3654" spans="1:6">
      <c r="A3654">
        <v>2031</v>
      </c>
      <c r="B3654" t="s">
        <v>1028</v>
      </c>
      <c r="C3654" t="s">
        <v>1013</v>
      </c>
      <c r="D3654" t="s">
        <v>972</v>
      </c>
      <c r="E3654" t="s">
        <v>1014</v>
      </c>
      <c r="F3654" s="86">
        <v>15578543.965575101</v>
      </c>
    </row>
    <row r="3655" spans="1:6">
      <c r="A3655">
        <v>2032</v>
      </c>
      <c r="B3655" t="s">
        <v>1028</v>
      </c>
      <c r="C3655" t="s">
        <v>1013</v>
      </c>
      <c r="D3655" t="s">
        <v>972</v>
      </c>
      <c r="E3655" t="s">
        <v>1014</v>
      </c>
      <c r="F3655" s="86">
        <v>15769234.337935001</v>
      </c>
    </row>
    <row r="3656" spans="1:6">
      <c r="A3656">
        <v>2033</v>
      </c>
      <c r="B3656" t="s">
        <v>1028</v>
      </c>
      <c r="C3656" t="s">
        <v>1013</v>
      </c>
      <c r="D3656" t="s">
        <v>972</v>
      </c>
      <c r="E3656" t="s">
        <v>1014</v>
      </c>
      <c r="F3656" s="86">
        <v>15962617.5457335</v>
      </c>
    </row>
    <row r="3657" spans="1:6">
      <c r="A3657">
        <v>2034</v>
      </c>
      <c r="B3657" t="s">
        <v>1028</v>
      </c>
      <c r="C3657" t="s">
        <v>1013</v>
      </c>
      <c r="D3657" t="s">
        <v>972</v>
      </c>
      <c r="E3657" t="s">
        <v>1014</v>
      </c>
      <c r="F3657" s="86">
        <v>16156023.5477158</v>
      </c>
    </row>
    <row r="3658" spans="1:6">
      <c r="A3658">
        <v>2035</v>
      </c>
      <c r="B3658" t="s">
        <v>1028</v>
      </c>
      <c r="C3658" t="s">
        <v>1013</v>
      </c>
      <c r="D3658" t="s">
        <v>972</v>
      </c>
      <c r="E3658" t="s">
        <v>1014</v>
      </c>
      <c r="F3658" s="86">
        <v>16346903.824698299</v>
      </c>
    </row>
    <row r="3659" spans="1:6">
      <c r="A3659">
        <v>2036</v>
      </c>
      <c r="B3659" t="s">
        <v>1028</v>
      </c>
      <c r="C3659" t="s">
        <v>1013</v>
      </c>
      <c r="D3659" t="s">
        <v>972</v>
      </c>
      <c r="E3659" t="s">
        <v>1014</v>
      </c>
      <c r="F3659" s="86">
        <v>16539956.5709348</v>
      </c>
    </row>
    <row r="3660" spans="1:6">
      <c r="A3660">
        <v>2037</v>
      </c>
      <c r="B3660" t="s">
        <v>1028</v>
      </c>
      <c r="C3660" t="s">
        <v>1013</v>
      </c>
      <c r="D3660" t="s">
        <v>972</v>
      </c>
      <c r="E3660" t="s">
        <v>1014</v>
      </c>
      <c r="F3660" s="86">
        <v>16728306.8075819</v>
      </c>
    </row>
    <row r="3661" spans="1:6">
      <c r="A3661">
        <v>2038</v>
      </c>
      <c r="B3661" t="s">
        <v>1028</v>
      </c>
      <c r="C3661" t="s">
        <v>1013</v>
      </c>
      <c r="D3661" t="s">
        <v>972</v>
      </c>
      <c r="E3661" t="s">
        <v>1014</v>
      </c>
      <c r="F3661" s="86">
        <v>16922499.749785401</v>
      </c>
    </row>
    <row r="3662" spans="1:6">
      <c r="A3662">
        <v>2039</v>
      </c>
      <c r="B3662" t="s">
        <v>1028</v>
      </c>
      <c r="C3662" t="s">
        <v>1013</v>
      </c>
      <c r="D3662" t="s">
        <v>972</v>
      </c>
      <c r="E3662" t="s">
        <v>1014</v>
      </c>
      <c r="F3662" s="86">
        <v>17112340.369540598</v>
      </c>
    </row>
    <row r="3663" spans="1:6">
      <c r="A3663">
        <v>2040</v>
      </c>
      <c r="B3663" t="s">
        <v>1028</v>
      </c>
      <c r="C3663" t="s">
        <v>1013</v>
      </c>
      <c r="D3663" t="s">
        <v>972</v>
      </c>
      <c r="E3663" t="s">
        <v>1014</v>
      </c>
      <c r="F3663" s="86">
        <v>17305112.794528</v>
      </c>
    </row>
    <row r="3664" spans="1:6">
      <c r="A3664">
        <v>2041</v>
      </c>
      <c r="B3664" t="s">
        <v>1028</v>
      </c>
      <c r="C3664" t="s">
        <v>1013</v>
      </c>
      <c r="D3664" t="s">
        <v>972</v>
      </c>
      <c r="E3664" t="s">
        <v>1014</v>
      </c>
      <c r="F3664" s="86">
        <v>17498859.813972201</v>
      </c>
    </row>
    <row r="3665" spans="1:6">
      <c r="A3665">
        <v>2042</v>
      </c>
      <c r="B3665" t="s">
        <v>1028</v>
      </c>
      <c r="C3665" t="s">
        <v>1013</v>
      </c>
      <c r="D3665" t="s">
        <v>972</v>
      </c>
      <c r="E3665" t="s">
        <v>1014</v>
      </c>
      <c r="F3665" s="86">
        <v>17692534.9907494</v>
      </c>
    </row>
    <row r="3666" spans="1:6">
      <c r="A3666">
        <v>2043</v>
      </c>
      <c r="B3666" t="s">
        <v>1028</v>
      </c>
      <c r="C3666" t="s">
        <v>1013</v>
      </c>
      <c r="D3666" t="s">
        <v>972</v>
      </c>
      <c r="E3666" t="s">
        <v>1014</v>
      </c>
      <c r="F3666" s="86">
        <v>17887609.094460301</v>
      </c>
    </row>
    <row r="3667" spans="1:6">
      <c r="A3667">
        <v>2044</v>
      </c>
      <c r="B3667" t="s">
        <v>1028</v>
      </c>
      <c r="C3667" t="s">
        <v>1013</v>
      </c>
      <c r="D3667" t="s">
        <v>972</v>
      </c>
      <c r="E3667" t="s">
        <v>1014</v>
      </c>
      <c r="F3667" s="86">
        <v>18084773.817019802</v>
      </c>
    </row>
    <row r="3668" spans="1:6">
      <c r="A3668">
        <v>2045</v>
      </c>
      <c r="B3668" t="s">
        <v>1028</v>
      </c>
      <c r="C3668" t="s">
        <v>1013</v>
      </c>
      <c r="D3668" t="s">
        <v>972</v>
      </c>
      <c r="E3668" t="s">
        <v>1014</v>
      </c>
      <c r="F3668" s="86">
        <v>18282415.241141301</v>
      </c>
    </row>
    <row r="3669" spans="1:6">
      <c r="A3669">
        <v>2046</v>
      </c>
      <c r="B3669" t="s">
        <v>1028</v>
      </c>
      <c r="C3669" t="s">
        <v>1013</v>
      </c>
      <c r="D3669" t="s">
        <v>972</v>
      </c>
      <c r="E3669" t="s">
        <v>1014</v>
      </c>
      <c r="F3669" s="86">
        <v>18482677.389175002</v>
      </c>
    </row>
    <row r="3670" spans="1:6">
      <c r="A3670">
        <v>2047</v>
      </c>
      <c r="B3670" t="s">
        <v>1028</v>
      </c>
      <c r="C3670" t="s">
        <v>1013</v>
      </c>
      <c r="D3670" t="s">
        <v>972</v>
      </c>
      <c r="E3670" t="s">
        <v>1014</v>
      </c>
      <c r="F3670" s="86">
        <v>18683541.265286699</v>
      </c>
    </row>
    <row r="3671" spans="1:6">
      <c r="A3671">
        <v>2048</v>
      </c>
      <c r="B3671" t="s">
        <v>1028</v>
      </c>
      <c r="C3671" t="s">
        <v>1013</v>
      </c>
      <c r="D3671" t="s">
        <v>972</v>
      </c>
      <c r="E3671" t="s">
        <v>1014</v>
      </c>
      <c r="F3671" s="86">
        <v>18884266.871292301</v>
      </c>
    </row>
    <row r="3672" spans="1:6">
      <c r="A3672">
        <v>2049</v>
      </c>
      <c r="B3672" t="s">
        <v>1028</v>
      </c>
      <c r="C3672" t="s">
        <v>1013</v>
      </c>
      <c r="D3672" t="s">
        <v>972</v>
      </c>
      <c r="E3672" t="s">
        <v>1014</v>
      </c>
      <c r="F3672" s="86">
        <v>19086666.376104102</v>
      </c>
    </row>
    <row r="3673" spans="1:6">
      <c r="A3673">
        <v>2050</v>
      </c>
      <c r="B3673" t="s">
        <v>1028</v>
      </c>
      <c r="C3673" t="s">
        <v>1013</v>
      </c>
      <c r="D3673" t="s">
        <v>972</v>
      </c>
      <c r="E3673" t="s">
        <v>1014</v>
      </c>
      <c r="F3673" s="86">
        <v>19292264.564554099</v>
      </c>
    </row>
    <row r="3674" spans="1:6">
      <c r="A3674">
        <v>2017</v>
      </c>
      <c r="B3674" t="s">
        <v>1029</v>
      </c>
      <c r="C3674" t="s">
        <v>1013</v>
      </c>
      <c r="D3674" t="s">
        <v>972</v>
      </c>
      <c r="E3674" t="s">
        <v>1014</v>
      </c>
      <c r="F3674" s="86">
        <v>3607314.1469715</v>
      </c>
    </row>
    <row r="3675" spans="1:6">
      <c r="A3675">
        <v>2018</v>
      </c>
      <c r="B3675" t="s">
        <v>1029</v>
      </c>
      <c r="C3675" t="s">
        <v>1013</v>
      </c>
      <c r="D3675" t="s">
        <v>972</v>
      </c>
      <c r="E3675" t="s">
        <v>1014</v>
      </c>
      <c r="F3675" s="86">
        <v>3655896.1459247</v>
      </c>
    </row>
    <row r="3676" spans="1:6">
      <c r="A3676">
        <v>2019</v>
      </c>
      <c r="B3676" t="s">
        <v>1029</v>
      </c>
      <c r="C3676" t="s">
        <v>1013</v>
      </c>
      <c r="D3676" t="s">
        <v>972</v>
      </c>
      <c r="E3676" t="s">
        <v>1014</v>
      </c>
      <c r="F3676" s="86">
        <v>3698836.5534295002</v>
      </c>
    </row>
    <row r="3677" spans="1:6">
      <c r="A3677">
        <v>2020</v>
      </c>
      <c r="B3677" t="s">
        <v>1029</v>
      </c>
      <c r="C3677" t="s">
        <v>1013</v>
      </c>
      <c r="D3677" t="s">
        <v>972</v>
      </c>
      <c r="E3677" t="s">
        <v>1014</v>
      </c>
      <c r="F3677" s="86">
        <v>3747547.73090389</v>
      </c>
    </row>
    <row r="3678" spans="1:6">
      <c r="A3678">
        <v>2021</v>
      </c>
      <c r="B3678" t="s">
        <v>1029</v>
      </c>
      <c r="C3678" t="s">
        <v>1013</v>
      </c>
      <c r="D3678" t="s">
        <v>972</v>
      </c>
      <c r="E3678" t="s">
        <v>1014</v>
      </c>
      <c r="F3678" s="86">
        <v>3791025.4914357099</v>
      </c>
    </row>
    <row r="3679" spans="1:6">
      <c r="A3679">
        <v>2022</v>
      </c>
      <c r="B3679" t="s">
        <v>1029</v>
      </c>
      <c r="C3679" t="s">
        <v>1013</v>
      </c>
      <c r="D3679" t="s">
        <v>972</v>
      </c>
      <c r="E3679" t="s">
        <v>1014</v>
      </c>
      <c r="F3679" s="86">
        <v>3829326.3310631998</v>
      </c>
    </row>
    <row r="3680" spans="1:6">
      <c r="A3680">
        <v>2023</v>
      </c>
      <c r="B3680" t="s">
        <v>1029</v>
      </c>
      <c r="C3680" t="s">
        <v>1013</v>
      </c>
      <c r="D3680" t="s">
        <v>972</v>
      </c>
      <c r="E3680" t="s">
        <v>1014</v>
      </c>
      <c r="F3680" s="86">
        <v>3865961.8944902001</v>
      </c>
    </row>
    <row r="3681" spans="1:6">
      <c r="A3681">
        <v>2024</v>
      </c>
      <c r="B3681" t="s">
        <v>1029</v>
      </c>
      <c r="C3681" t="s">
        <v>1013</v>
      </c>
      <c r="D3681" t="s">
        <v>972</v>
      </c>
      <c r="E3681" t="s">
        <v>1014</v>
      </c>
      <c r="F3681" s="86">
        <v>3898788.2844086601</v>
      </c>
    </row>
    <row r="3682" spans="1:6">
      <c r="A3682">
        <v>2025</v>
      </c>
      <c r="B3682" t="s">
        <v>1029</v>
      </c>
      <c r="C3682" t="s">
        <v>1013</v>
      </c>
      <c r="D3682" t="s">
        <v>972</v>
      </c>
      <c r="E3682" t="s">
        <v>1014</v>
      </c>
      <c r="F3682" s="86">
        <v>3928378.6995918802</v>
      </c>
    </row>
    <row r="3683" spans="1:6">
      <c r="A3683">
        <v>2026</v>
      </c>
      <c r="B3683" t="s">
        <v>1029</v>
      </c>
      <c r="C3683" t="s">
        <v>1013</v>
      </c>
      <c r="D3683" t="s">
        <v>972</v>
      </c>
      <c r="E3683" t="s">
        <v>1014</v>
      </c>
      <c r="F3683" s="86">
        <v>3959794.65269764</v>
      </c>
    </row>
    <row r="3684" spans="1:6">
      <c r="A3684">
        <v>2027</v>
      </c>
      <c r="B3684" t="s">
        <v>1029</v>
      </c>
      <c r="C3684" t="s">
        <v>1013</v>
      </c>
      <c r="D3684" t="s">
        <v>972</v>
      </c>
      <c r="E3684" t="s">
        <v>1014</v>
      </c>
      <c r="F3684" s="86">
        <v>3989182.23947465</v>
      </c>
    </row>
    <row r="3685" spans="1:6">
      <c r="A3685">
        <v>2028</v>
      </c>
      <c r="B3685" t="s">
        <v>1029</v>
      </c>
      <c r="C3685" t="s">
        <v>1013</v>
      </c>
      <c r="D3685" t="s">
        <v>972</v>
      </c>
      <c r="E3685" t="s">
        <v>1014</v>
      </c>
      <c r="F3685" s="86">
        <v>4020139.79983985</v>
      </c>
    </row>
    <row r="3686" spans="1:6">
      <c r="A3686">
        <v>2029</v>
      </c>
      <c r="B3686" t="s">
        <v>1029</v>
      </c>
      <c r="C3686" t="s">
        <v>1013</v>
      </c>
      <c r="D3686" t="s">
        <v>972</v>
      </c>
      <c r="E3686" t="s">
        <v>1014</v>
      </c>
      <c r="F3686" s="86">
        <v>4054574.6599367601</v>
      </c>
    </row>
    <row r="3687" spans="1:6">
      <c r="A3687">
        <v>2030</v>
      </c>
      <c r="B3687" t="s">
        <v>1029</v>
      </c>
      <c r="C3687" t="s">
        <v>1013</v>
      </c>
      <c r="D3687" t="s">
        <v>972</v>
      </c>
      <c r="E3687" t="s">
        <v>1014</v>
      </c>
      <c r="F3687" s="86">
        <v>4087847.01320543</v>
      </c>
    </row>
    <row r="3688" spans="1:6">
      <c r="A3688">
        <v>2031</v>
      </c>
      <c r="B3688" t="s">
        <v>1029</v>
      </c>
      <c r="C3688" t="s">
        <v>1013</v>
      </c>
      <c r="D3688" t="s">
        <v>972</v>
      </c>
      <c r="E3688" t="s">
        <v>1014</v>
      </c>
      <c r="F3688" s="86">
        <v>4121188.8803434898</v>
      </c>
    </row>
    <row r="3689" spans="1:6">
      <c r="A3689">
        <v>2032</v>
      </c>
      <c r="B3689" t="s">
        <v>1029</v>
      </c>
      <c r="C3689" t="s">
        <v>1013</v>
      </c>
      <c r="D3689" t="s">
        <v>972</v>
      </c>
      <c r="E3689" t="s">
        <v>1014</v>
      </c>
      <c r="F3689" s="86">
        <v>4152558.3989789798</v>
      </c>
    </row>
    <row r="3690" spans="1:6">
      <c r="A3690">
        <v>2033</v>
      </c>
      <c r="B3690" t="s">
        <v>1029</v>
      </c>
      <c r="C3690" t="s">
        <v>1013</v>
      </c>
      <c r="D3690" t="s">
        <v>972</v>
      </c>
      <c r="E3690" t="s">
        <v>1014</v>
      </c>
      <c r="F3690" s="86">
        <v>4187513.4703115402</v>
      </c>
    </row>
    <row r="3691" spans="1:6">
      <c r="A3691">
        <v>2034</v>
      </c>
      <c r="B3691" t="s">
        <v>1029</v>
      </c>
      <c r="C3691" t="s">
        <v>1013</v>
      </c>
      <c r="D3691" t="s">
        <v>972</v>
      </c>
      <c r="E3691" t="s">
        <v>1014</v>
      </c>
      <c r="F3691" s="86">
        <v>4221856.2844302803</v>
      </c>
    </row>
    <row r="3692" spans="1:6">
      <c r="A3692">
        <v>2035</v>
      </c>
      <c r="B3692" t="s">
        <v>1029</v>
      </c>
      <c r="C3692" t="s">
        <v>1013</v>
      </c>
      <c r="D3692" t="s">
        <v>972</v>
      </c>
      <c r="E3692" t="s">
        <v>1014</v>
      </c>
      <c r="F3692" s="86">
        <v>4252346.3062235899</v>
      </c>
    </row>
    <row r="3693" spans="1:6">
      <c r="A3693">
        <v>2036</v>
      </c>
      <c r="B3693" t="s">
        <v>1029</v>
      </c>
      <c r="C3693" t="s">
        <v>1013</v>
      </c>
      <c r="D3693" t="s">
        <v>972</v>
      </c>
      <c r="E3693" t="s">
        <v>1014</v>
      </c>
      <c r="F3693" s="86">
        <v>4283875.71620466</v>
      </c>
    </row>
    <row r="3694" spans="1:6">
      <c r="A3694">
        <v>2037</v>
      </c>
      <c r="B3694" t="s">
        <v>1029</v>
      </c>
      <c r="C3694" t="s">
        <v>1013</v>
      </c>
      <c r="D3694" t="s">
        <v>972</v>
      </c>
      <c r="E3694" t="s">
        <v>1014</v>
      </c>
      <c r="F3694" s="86">
        <v>4319615.4865463199</v>
      </c>
    </row>
    <row r="3695" spans="1:6">
      <c r="A3695">
        <v>2038</v>
      </c>
      <c r="B3695" t="s">
        <v>1029</v>
      </c>
      <c r="C3695" t="s">
        <v>1013</v>
      </c>
      <c r="D3695" t="s">
        <v>972</v>
      </c>
      <c r="E3695" t="s">
        <v>1014</v>
      </c>
      <c r="F3695" s="86">
        <v>4354012.0148367696</v>
      </c>
    </row>
    <row r="3696" spans="1:6">
      <c r="A3696">
        <v>2039</v>
      </c>
      <c r="B3696" t="s">
        <v>1029</v>
      </c>
      <c r="C3696" t="s">
        <v>1013</v>
      </c>
      <c r="D3696" t="s">
        <v>972</v>
      </c>
      <c r="E3696" t="s">
        <v>1014</v>
      </c>
      <c r="F3696" s="86">
        <v>4389521.88479097</v>
      </c>
    </row>
    <row r="3697" spans="1:6">
      <c r="A3697">
        <v>2040</v>
      </c>
      <c r="B3697" t="s">
        <v>1029</v>
      </c>
      <c r="C3697" t="s">
        <v>1013</v>
      </c>
      <c r="D3697" t="s">
        <v>972</v>
      </c>
      <c r="E3697" t="s">
        <v>1014</v>
      </c>
      <c r="F3697" s="86">
        <v>4424818.3065171801</v>
      </c>
    </row>
    <row r="3698" spans="1:6">
      <c r="A3698">
        <v>2041</v>
      </c>
      <c r="B3698" t="s">
        <v>1029</v>
      </c>
      <c r="C3698" t="s">
        <v>1013</v>
      </c>
      <c r="D3698" t="s">
        <v>972</v>
      </c>
      <c r="E3698" t="s">
        <v>1014</v>
      </c>
      <c r="F3698" s="86">
        <v>4458599.1914965697</v>
      </c>
    </row>
    <row r="3699" spans="1:6">
      <c r="A3699">
        <v>2042</v>
      </c>
      <c r="B3699" t="s">
        <v>1029</v>
      </c>
      <c r="C3699" t="s">
        <v>1013</v>
      </c>
      <c r="D3699" t="s">
        <v>972</v>
      </c>
      <c r="E3699" t="s">
        <v>1014</v>
      </c>
      <c r="F3699" s="86">
        <v>4491530.5689898003</v>
      </c>
    </row>
    <row r="3700" spans="1:6">
      <c r="A3700">
        <v>2043</v>
      </c>
      <c r="B3700" t="s">
        <v>1029</v>
      </c>
      <c r="C3700" t="s">
        <v>1013</v>
      </c>
      <c r="D3700" t="s">
        <v>972</v>
      </c>
      <c r="E3700" t="s">
        <v>1014</v>
      </c>
      <c r="F3700" s="86">
        <v>4526836.78099686</v>
      </c>
    </row>
    <row r="3701" spans="1:6">
      <c r="A3701">
        <v>2044</v>
      </c>
      <c r="B3701" t="s">
        <v>1029</v>
      </c>
      <c r="C3701" t="s">
        <v>1013</v>
      </c>
      <c r="D3701" t="s">
        <v>972</v>
      </c>
      <c r="E3701" t="s">
        <v>1014</v>
      </c>
      <c r="F3701" s="86">
        <v>4561140.4950212203</v>
      </c>
    </row>
    <row r="3702" spans="1:6">
      <c r="A3702">
        <v>2045</v>
      </c>
      <c r="B3702" t="s">
        <v>1029</v>
      </c>
      <c r="C3702" t="s">
        <v>1013</v>
      </c>
      <c r="D3702" t="s">
        <v>972</v>
      </c>
      <c r="E3702" t="s">
        <v>1014</v>
      </c>
      <c r="F3702" s="86">
        <v>4596933.8467972502</v>
      </c>
    </row>
    <row r="3703" spans="1:6">
      <c r="A3703">
        <v>2046</v>
      </c>
      <c r="B3703" t="s">
        <v>1029</v>
      </c>
      <c r="C3703" t="s">
        <v>1013</v>
      </c>
      <c r="D3703" t="s">
        <v>972</v>
      </c>
      <c r="E3703" t="s">
        <v>1014</v>
      </c>
      <c r="F3703" s="86">
        <v>4628156.7105201501</v>
      </c>
    </row>
    <row r="3704" spans="1:6">
      <c r="A3704">
        <v>2047</v>
      </c>
      <c r="B3704" t="s">
        <v>1029</v>
      </c>
      <c r="C3704" t="s">
        <v>1013</v>
      </c>
      <c r="D3704" t="s">
        <v>972</v>
      </c>
      <c r="E3704" t="s">
        <v>1014</v>
      </c>
      <c r="F3704" s="86">
        <v>4663126.6810169304</v>
      </c>
    </row>
    <row r="3705" spans="1:6">
      <c r="A3705">
        <v>2048</v>
      </c>
      <c r="B3705" t="s">
        <v>1029</v>
      </c>
      <c r="C3705" t="s">
        <v>1013</v>
      </c>
      <c r="D3705" t="s">
        <v>972</v>
      </c>
      <c r="E3705" t="s">
        <v>1014</v>
      </c>
      <c r="F3705" s="86">
        <v>4698300.2940749396</v>
      </c>
    </row>
    <row r="3706" spans="1:6">
      <c r="A3706">
        <v>2049</v>
      </c>
      <c r="B3706" t="s">
        <v>1029</v>
      </c>
      <c r="C3706" t="s">
        <v>1013</v>
      </c>
      <c r="D3706" t="s">
        <v>972</v>
      </c>
      <c r="E3706" t="s">
        <v>1014</v>
      </c>
      <c r="F3706" s="86">
        <v>4735219.6564304</v>
      </c>
    </row>
    <row r="3707" spans="1:6">
      <c r="A3707">
        <v>2050</v>
      </c>
      <c r="B3707" t="s">
        <v>1029</v>
      </c>
      <c r="C3707" t="s">
        <v>1013</v>
      </c>
      <c r="D3707" t="s">
        <v>972</v>
      </c>
      <c r="E3707" t="s">
        <v>1014</v>
      </c>
      <c r="F3707" s="86">
        <v>4769221.5364663098</v>
      </c>
    </row>
    <row r="3708" spans="1:6">
      <c r="A3708">
        <v>2017</v>
      </c>
      <c r="B3708" t="s">
        <v>1030</v>
      </c>
      <c r="C3708" t="s">
        <v>1013</v>
      </c>
      <c r="D3708" t="s">
        <v>972</v>
      </c>
      <c r="E3708" t="s">
        <v>1014</v>
      </c>
      <c r="F3708" s="86">
        <v>2475101.32363798</v>
      </c>
    </row>
    <row r="3709" spans="1:6">
      <c r="A3709">
        <v>2018</v>
      </c>
      <c r="B3709" t="s">
        <v>1030</v>
      </c>
      <c r="C3709" t="s">
        <v>1013</v>
      </c>
      <c r="D3709" t="s">
        <v>972</v>
      </c>
      <c r="E3709" t="s">
        <v>1014</v>
      </c>
      <c r="F3709" s="86">
        <v>2516153.5529400702</v>
      </c>
    </row>
    <row r="3710" spans="1:6">
      <c r="A3710">
        <v>2019</v>
      </c>
      <c r="B3710" t="s">
        <v>1030</v>
      </c>
      <c r="C3710" t="s">
        <v>1013</v>
      </c>
      <c r="D3710" t="s">
        <v>972</v>
      </c>
      <c r="E3710" t="s">
        <v>1014</v>
      </c>
      <c r="F3710" s="86">
        <v>2556873.1605038499</v>
      </c>
    </row>
    <row r="3711" spans="1:6">
      <c r="A3711">
        <v>2020</v>
      </c>
      <c r="B3711" t="s">
        <v>1030</v>
      </c>
      <c r="C3711" t="s">
        <v>1013</v>
      </c>
      <c r="D3711" t="s">
        <v>972</v>
      </c>
      <c r="E3711" t="s">
        <v>1014</v>
      </c>
      <c r="F3711" s="86">
        <v>2597832.2671349999</v>
      </c>
    </row>
    <row r="3712" spans="1:6">
      <c r="A3712">
        <v>2021</v>
      </c>
      <c r="B3712" t="s">
        <v>1030</v>
      </c>
      <c r="C3712" t="s">
        <v>1013</v>
      </c>
      <c r="D3712" t="s">
        <v>972</v>
      </c>
      <c r="E3712" t="s">
        <v>1014</v>
      </c>
      <c r="F3712" s="86">
        <v>2638377.0389169399</v>
      </c>
    </row>
    <row r="3713" spans="1:6">
      <c r="A3713">
        <v>2022</v>
      </c>
      <c r="B3713" t="s">
        <v>1030</v>
      </c>
      <c r="C3713" t="s">
        <v>1013</v>
      </c>
      <c r="D3713" t="s">
        <v>972</v>
      </c>
      <c r="E3713" t="s">
        <v>1014</v>
      </c>
      <c r="F3713" s="86">
        <v>2677827.1287708902</v>
      </c>
    </row>
    <row r="3714" spans="1:6">
      <c r="A3714">
        <v>2023</v>
      </c>
      <c r="B3714" t="s">
        <v>1030</v>
      </c>
      <c r="C3714" t="s">
        <v>1013</v>
      </c>
      <c r="D3714" t="s">
        <v>972</v>
      </c>
      <c r="E3714" t="s">
        <v>1014</v>
      </c>
      <c r="F3714" s="86">
        <v>2715149.14911883</v>
      </c>
    </row>
    <row r="3715" spans="1:6">
      <c r="A3715">
        <v>2024</v>
      </c>
      <c r="B3715" t="s">
        <v>1030</v>
      </c>
      <c r="C3715" t="s">
        <v>1013</v>
      </c>
      <c r="D3715" t="s">
        <v>972</v>
      </c>
      <c r="E3715" t="s">
        <v>1014</v>
      </c>
      <c r="F3715" s="86">
        <v>2750493.89483028</v>
      </c>
    </row>
    <row r="3716" spans="1:6">
      <c r="A3716">
        <v>2025</v>
      </c>
      <c r="B3716" t="s">
        <v>1030</v>
      </c>
      <c r="C3716" t="s">
        <v>1013</v>
      </c>
      <c r="D3716" t="s">
        <v>972</v>
      </c>
      <c r="E3716" t="s">
        <v>1014</v>
      </c>
      <c r="F3716" s="86">
        <v>2783914.4401938198</v>
      </c>
    </row>
    <row r="3717" spans="1:6">
      <c r="A3717">
        <v>2026</v>
      </c>
      <c r="B3717" t="s">
        <v>1030</v>
      </c>
      <c r="C3717" t="s">
        <v>1013</v>
      </c>
      <c r="D3717" t="s">
        <v>972</v>
      </c>
      <c r="E3717" t="s">
        <v>1014</v>
      </c>
      <c r="F3717" s="86">
        <v>2816511.4277599799</v>
      </c>
    </row>
    <row r="3718" spans="1:6">
      <c r="A3718">
        <v>2027</v>
      </c>
      <c r="B3718" t="s">
        <v>1030</v>
      </c>
      <c r="C3718" t="s">
        <v>1013</v>
      </c>
      <c r="D3718" t="s">
        <v>972</v>
      </c>
      <c r="E3718" t="s">
        <v>1014</v>
      </c>
      <c r="F3718" s="86">
        <v>2849550.47680334</v>
      </c>
    </row>
    <row r="3719" spans="1:6">
      <c r="A3719">
        <v>2028</v>
      </c>
      <c r="B3719" t="s">
        <v>1030</v>
      </c>
      <c r="C3719" t="s">
        <v>1013</v>
      </c>
      <c r="D3719" t="s">
        <v>972</v>
      </c>
      <c r="E3719" t="s">
        <v>1014</v>
      </c>
      <c r="F3719" s="86">
        <v>2883825.3982932698</v>
      </c>
    </row>
    <row r="3720" spans="1:6">
      <c r="A3720">
        <v>2029</v>
      </c>
      <c r="B3720" t="s">
        <v>1030</v>
      </c>
      <c r="C3720" t="s">
        <v>1013</v>
      </c>
      <c r="D3720" t="s">
        <v>972</v>
      </c>
      <c r="E3720" t="s">
        <v>1014</v>
      </c>
      <c r="F3720" s="86">
        <v>2918634.2467591199</v>
      </c>
    </row>
    <row r="3721" spans="1:6">
      <c r="A3721">
        <v>2030</v>
      </c>
      <c r="B3721" t="s">
        <v>1030</v>
      </c>
      <c r="C3721" t="s">
        <v>1013</v>
      </c>
      <c r="D3721" t="s">
        <v>972</v>
      </c>
      <c r="E3721" t="s">
        <v>1014</v>
      </c>
      <c r="F3721" s="86">
        <v>2953920.0757191</v>
      </c>
    </row>
    <row r="3722" spans="1:6">
      <c r="A3722">
        <v>2031</v>
      </c>
      <c r="B3722" t="s">
        <v>1030</v>
      </c>
      <c r="C3722" t="s">
        <v>1013</v>
      </c>
      <c r="D3722" t="s">
        <v>972</v>
      </c>
      <c r="E3722" t="s">
        <v>1014</v>
      </c>
      <c r="F3722" s="86">
        <v>2989305.52799031</v>
      </c>
    </row>
    <row r="3723" spans="1:6">
      <c r="A3723">
        <v>2032</v>
      </c>
      <c r="B3723" t="s">
        <v>1030</v>
      </c>
      <c r="C3723" t="s">
        <v>1013</v>
      </c>
      <c r="D3723" t="s">
        <v>972</v>
      </c>
      <c r="E3723" t="s">
        <v>1014</v>
      </c>
      <c r="F3723" s="86">
        <v>3024368.2782350401</v>
      </c>
    </row>
    <row r="3724" spans="1:6">
      <c r="A3724">
        <v>2033</v>
      </c>
      <c r="B3724" t="s">
        <v>1030</v>
      </c>
      <c r="C3724" t="s">
        <v>1013</v>
      </c>
      <c r="D3724" t="s">
        <v>972</v>
      </c>
      <c r="E3724" t="s">
        <v>1014</v>
      </c>
      <c r="F3724" s="86">
        <v>3059598.4234690098</v>
      </c>
    </row>
    <row r="3725" spans="1:6">
      <c r="A3725">
        <v>2034</v>
      </c>
      <c r="B3725" t="s">
        <v>1030</v>
      </c>
      <c r="C3725" t="s">
        <v>1013</v>
      </c>
      <c r="D3725" t="s">
        <v>972</v>
      </c>
      <c r="E3725" t="s">
        <v>1014</v>
      </c>
      <c r="F3725" s="86">
        <v>3095524.2615388702</v>
      </c>
    </row>
    <row r="3726" spans="1:6">
      <c r="A3726">
        <v>2035</v>
      </c>
      <c r="B3726" t="s">
        <v>1030</v>
      </c>
      <c r="C3726" t="s">
        <v>1013</v>
      </c>
      <c r="D3726" t="s">
        <v>972</v>
      </c>
      <c r="E3726" t="s">
        <v>1014</v>
      </c>
      <c r="F3726" s="86">
        <v>3131377.7124309102</v>
      </c>
    </row>
    <row r="3727" spans="1:6">
      <c r="A3727">
        <v>2036</v>
      </c>
      <c r="B3727" t="s">
        <v>1030</v>
      </c>
      <c r="C3727" t="s">
        <v>1013</v>
      </c>
      <c r="D3727" t="s">
        <v>972</v>
      </c>
      <c r="E3727" t="s">
        <v>1014</v>
      </c>
      <c r="F3727" s="86">
        <v>3166954.25773464</v>
      </c>
    </row>
    <row r="3728" spans="1:6">
      <c r="A3728">
        <v>2037</v>
      </c>
      <c r="B3728" t="s">
        <v>1030</v>
      </c>
      <c r="C3728" t="s">
        <v>1013</v>
      </c>
      <c r="D3728" t="s">
        <v>972</v>
      </c>
      <c r="E3728" t="s">
        <v>1014</v>
      </c>
      <c r="F3728" s="86">
        <v>3202836.01093985</v>
      </c>
    </row>
    <row r="3729" spans="1:6">
      <c r="A3729">
        <v>2038</v>
      </c>
      <c r="B3729" t="s">
        <v>1030</v>
      </c>
      <c r="C3729" t="s">
        <v>1013</v>
      </c>
      <c r="D3729" t="s">
        <v>972</v>
      </c>
      <c r="E3729" t="s">
        <v>1014</v>
      </c>
      <c r="F3729" s="86">
        <v>3239047.5463870601</v>
      </c>
    </row>
    <row r="3730" spans="1:6">
      <c r="A3730">
        <v>2039</v>
      </c>
      <c r="B3730" t="s">
        <v>1030</v>
      </c>
      <c r="C3730" t="s">
        <v>1013</v>
      </c>
      <c r="D3730" t="s">
        <v>972</v>
      </c>
      <c r="E3730" t="s">
        <v>1014</v>
      </c>
      <c r="F3730" s="86">
        <v>3276187.5920356601</v>
      </c>
    </row>
    <row r="3731" spans="1:6">
      <c r="A3731">
        <v>2040</v>
      </c>
      <c r="B3731" t="s">
        <v>1030</v>
      </c>
      <c r="C3731" t="s">
        <v>1013</v>
      </c>
      <c r="D3731" t="s">
        <v>972</v>
      </c>
      <c r="E3731" t="s">
        <v>1014</v>
      </c>
      <c r="F3731" s="86">
        <v>3313264.1537191099</v>
      </c>
    </row>
    <row r="3732" spans="1:6">
      <c r="A3732">
        <v>2041</v>
      </c>
      <c r="B3732" t="s">
        <v>1030</v>
      </c>
      <c r="C3732" t="s">
        <v>1013</v>
      </c>
      <c r="D3732" t="s">
        <v>972</v>
      </c>
      <c r="E3732" t="s">
        <v>1014</v>
      </c>
      <c r="F3732" s="86">
        <v>3350248.55735566</v>
      </c>
    </row>
    <row r="3733" spans="1:6">
      <c r="A3733">
        <v>2042</v>
      </c>
      <c r="B3733" t="s">
        <v>1030</v>
      </c>
      <c r="C3733" t="s">
        <v>1013</v>
      </c>
      <c r="D3733" t="s">
        <v>972</v>
      </c>
      <c r="E3733" t="s">
        <v>1014</v>
      </c>
      <c r="F3733" s="86">
        <v>3386946.1689545498</v>
      </c>
    </row>
    <row r="3734" spans="1:6">
      <c r="A3734">
        <v>2043</v>
      </c>
      <c r="B3734" t="s">
        <v>1030</v>
      </c>
      <c r="C3734" t="s">
        <v>1013</v>
      </c>
      <c r="D3734" t="s">
        <v>972</v>
      </c>
      <c r="E3734" t="s">
        <v>1014</v>
      </c>
      <c r="F3734" s="86">
        <v>3424182.6288110102</v>
      </c>
    </row>
    <row r="3735" spans="1:6">
      <c r="A3735">
        <v>2044</v>
      </c>
      <c r="B3735" t="s">
        <v>1030</v>
      </c>
      <c r="C3735" t="s">
        <v>1013</v>
      </c>
      <c r="D3735" t="s">
        <v>972</v>
      </c>
      <c r="E3735" t="s">
        <v>1014</v>
      </c>
      <c r="F3735" s="86">
        <v>3461489.26289726</v>
      </c>
    </row>
    <row r="3736" spans="1:6">
      <c r="A3736">
        <v>2045</v>
      </c>
      <c r="B3736" t="s">
        <v>1030</v>
      </c>
      <c r="C3736" t="s">
        <v>1013</v>
      </c>
      <c r="D3736" t="s">
        <v>972</v>
      </c>
      <c r="E3736" t="s">
        <v>1014</v>
      </c>
      <c r="F3736" s="86">
        <v>3499704.3996422701</v>
      </c>
    </row>
    <row r="3737" spans="1:6">
      <c r="A3737">
        <v>2046</v>
      </c>
      <c r="B3737" t="s">
        <v>1030</v>
      </c>
      <c r="C3737" t="s">
        <v>1013</v>
      </c>
      <c r="D3737" t="s">
        <v>972</v>
      </c>
      <c r="E3737" t="s">
        <v>1014</v>
      </c>
      <c r="F3737" s="86">
        <v>3538154.9163813302</v>
      </c>
    </row>
    <row r="3738" spans="1:6">
      <c r="A3738">
        <v>2047</v>
      </c>
      <c r="B3738" t="s">
        <v>1030</v>
      </c>
      <c r="C3738" t="s">
        <v>1013</v>
      </c>
      <c r="D3738" t="s">
        <v>972</v>
      </c>
      <c r="E3738" t="s">
        <v>1014</v>
      </c>
      <c r="F3738" s="86">
        <v>3576293.0898924898</v>
      </c>
    </row>
    <row r="3739" spans="1:6">
      <c r="A3739">
        <v>2048</v>
      </c>
      <c r="B3739" t="s">
        <v>1030</v>
      </c>
      <c r="C3739" t="s">
        <v>1013</v>
      </c>
      <c r="D3739" t="s">
        <v>972</v>
      </c>
      <c r="E3739" t="s">
        <v>1014</v>
      </c>
      <c r="F3739" s="86">
        <v>3614326.5493307202</v>
      </c>
    </row>
    <row r="3740" spans="1:6">
      <c r="A3740">
        <v>2049</v>
      </c>
      <c r="B3740" t="s">
        <v>1030</v>
      </c>
      <c r="C3740" t="s">
        <v>1013</v>
      </c>
      <c r="D3740" t="s">
        <v>972</v>
      </c>
      <c r="E3740" t="s">
        <v>1014</v>
      </c>
      <c r="F3740" s="86">
        <v>3652255.1554274699</v>
      </c>
    </row>
    <row r="3741" spans="1:6">
      <c r="A3741">
        <v>2050</v>
      </c>
      <c r="B3741" t="s">
        <v>1030</v>
      </c>
      <c r="C3741" t="s">
        <v>1013</v>
      </c>
      <c r="D3741" t="s">
        <v>972</v>
      </c>
      <c r="E3741" t="s">
        <v>1014</v>
      </c>
      <c r="F3741" s="86">
        <v>3690080.54052431</v>
      </c>
    </row>
    <row r="3742" spans="1:6">
      <c r="A3742">
        <v>2017</v>
      </c>
      <c r="B3742" t="s">
        <v>1031</v>
      </c>
      <c r="C3742" t="s">
        <v>1013</v>
      </c>
      <c r="D3742" t="s">
        <v>972</v>
      </c>
      <c r="E3742" t="s">
        <v>1014</v>
      </c>
      <c r="F3742" s="86">
        <v>3674446.0264682602</v>
      </c>
    </row>
    <row r="3743" spans="1:6">
      <c r="A3743">
        <v>2018</v>
      </c>
      <c r="B3743" t="s">
        <v>1031</v>
      </c>
      <c r="C3743" t="s">
        <v>1013</v>
      </c>
      <c r="D3743" t="s">
        <v>972</v>
      </c>
      <c r="E3743" t="s">
        <v>1014</v>
      </c>
      <c r="F3743" s="86">
        <v>3735390.6833177102</v>
      </c>
    </row>
    <row r="3744" spans="1:6">
      <c r="A3744">
        <v>2019</v>
      </c>
      <c r="B3744" t="s">
        <v>1031</v>
      </c>
      <c r="C3744" t="s">
        <v>1013</v>
      </c>
      <c r="D3744" t="s">
        <v>972</v>
      </c>
      <c r="E3744" t="s">
        <v>1014</v>
      </c>
      <c r="F3744" s="86">
        <v>3795841.5419484801</v>
      </c>
    </row>
    <row r="3745" spans="1:6">
      <c r="A3745">
        <v>2020</v>
      </c>
      <c r="B3745" t="s">
        <v>1031</v>
      </c>
      <c r="C3745" t="s">
        <v>1013</v>
      </c>
      <c r="D3745" t="s">
        <v>972</v>
      </c>
      <c r="E3745" t="s">
        <v>1014</v>
      </c>
      <c r="F3745" s="86">
        <v>3856647.9522441602</v>
      </c>
    </row>
    <row r="3746" spans="1:6">
      <c r="A3746">
        <v>2021</v>
      </c>
      <c r="B3746" t="s">
        <v>1031</v>
      </c>
      <c r="C3746" t="s">
        <v>1013</v>
      </c>
      <c r="D3746" t="s">
        <v>972</v>
      </c>
      <c r="E3746" t="s">
        <v>1014</v>
      </c>
      <c r="F3746" s="86">
        <v>3916839.2559881401</v>
      </c>
    </row>
    <row r="3747" spans="1:6">
      <c r="A3747">
        <v>2022</v>
      </c>
      <c r="B3747" t="s">
        <v>1031</v>
      </c>
      <c r="C3747" t="s">
        <v>1013</v>
      </c>
      <c r="D3747" t="s">
        <v>972</v>
      </c>
      <c r="E3747" t="s">
        <v>1014</v>
      </c>
      <c r="F3747" s="86">
        <v>3975405.4344808199</v>
      </c>
    </row>
    <row r="3748" spans="1:6">
      <c r="A3748">
        <v>2023</v>
      </c>
      <c r="B3748" t="s">
        <v>1031</v>
      </c>
      <c r="C3748" t="s">
        <v>1013</v>
      </c>
      <c r="D3748" t="s">
        <v>972</v>
      </c>
      <c r="E3748" t="s">
        <v>1014</v>
      </c>
      <c r="F3748" s="86">
        <v>4030812.3578489898</v>
      </c>
    </row>
    <row r="3749" spans="1:6">
      <c r="A3749">
        <v>2024</v>
      </c>
      <c r="B3749" t="s">
        <v>1031</v>
      </c>
      <c r="C3749" t="s">
        <v>1013</v>
      </c>
      <c r="D3749" t="s">
        <v>972</v>
      </c>
      <c r="E3749" t="s">
        <v>1014</v>
      </c>
      <c r="F3749" s="86">
        <v>4083283.8907093401</v>
      </c>
    </row>
    <row r="3750" spans="1:6">
      <c r="A3750">
        <v>2025</v>
      </c>
      <c r="B3750" t="s">
        <v>1031</v>
      </c>
      <c r="C3750" t="s">
        <v>1013</v>
      </c>
      <c r="D3750" t="s">
        <v>972</v>
      </c>
      <c r="E3750" t="s">
        <v>1014</v>
      </c>
      <c r="F3750" s="86">
        <v>4132898.8252337002</v>
      </c>
    </row>
    <row r="3751" spans="1:6">
      <c r="A3751">
        <v>2026</v>
      </c>
      <c r="B3751" t="s">
        <v>1031</v>
      </c>
      <c r="C3751" t="s">
        <v>1013</v>
      </c>
      <c r="D3751" t="s">
        <v>972</v>
      </c>
      <c r="E3751" t="s">
        <v>1014</v>
      </c>
      <c r="F3751" s="86">
        <v>4181291.1355983</v>
      </c>
    </row>
    <row r="3752" spans="1:6">
      <c r="A3752">
        <v>2027</v>
      </c>
      <c r="B3752" t="s">
        <v>1031</v>
      </c>
      <c r="C3752" t="s">
        <v>1013</v>
      </c>
      <c r="D3752" t="s">
        <v>972</v>
      </c>
      <c r="E3752" t="s">
        <v>1014</v>
      </c>
      <c r="F3752" s="86">
        <v>4230339.7144650603</v>
      </c>
    </row>
    <row r="3753" spans="1:6">
      <c r="A3753">
        <v>2028</v>
      </c>
      <c r="B3753" t="s">
        <v>1031</v>
      </c>
      <c r="C3753" t="s">
        <v>1013</v>
      </c>
      <c r="D3753" t="s">
        <v>972</v>
      </c>
      <c r="E3753" t="s">
        <v>1014</v>
      </c>
      <c r="F3753" s="86">
        <v>4281223.0249272902</v>
      </c>
    </row>
    <row r="3754" spans="1:6">
      <c r="A3754">
        <v>2029</v>
      </c>
      <c r="B3754" t="s">
        <v>1031</v>
      </c>
      <c r="C3754" t="s">
        <v>1013</v>
      </c>
      <c r="D3754" t="s">
        <v>972</v>
      </c>
      <c r="E3754" t="s">
        <v>1014</v>
      </c>
      <c r="F3754" s="86">
        <v>4332898.9840929899</v>
      </c>
    </row>
    <row r="3755" spans="1:6">
      <c r="A3755">
        <v>2030</v>
      </c>
      <c r="B3755" t="s">
        <v>1031</v>
      </c>
      <c r="C3755" t="s">
        <v>1013</v>
      </c>
      <c r="D3755" t="s">
        <v>972</v>
      </c>
      <c r="E3755" t="s">
        <v>1014</v>
      </c>
      <c r="F3755" s="86">
        <v>4385283.0512721399</v>
      </c>
    </row>
    <row r="3756" spans="1:6">
      <c r="A3756">
        <v>2031</v>
      </c>
      <c r="B3756" t="s">
        <v>1031</v>
      </c>
      <c r="C3756" t="s">
        <v>1013</v>
      </c>
      <c r="D3756" t="s">
        <v>972</v>
      </c>
      <c r="E3756" t="s">
        <v>1014</v>
      </c>
      <c r="F3756" s="86">
        <v>4437815.0156208202</v>
      </c>
    </row>
    <row r="3757" spans="1:6">
      <c r="A3757">
        <v>2032</v>
      </c>
      <c r="B3757" t="s">
        <v>1031</v>
      </c>
      <c r="C3757" t="s">
        <v>1013</v>
      </c>
      <c r="D3757" t="s">
        <v>972</v>
      </c>
      <c r="E3757" t="s">
        <v>1014</v>
      </c>
      <c r="F3757" s="86">
        <v>4489867.9081967296</v>
      </c>
    </row>
    <row r="3758" spans="1:6">
      <c r="A3758">
        <v>2033</v>
      </c>
      <c r="B3758" t="s">
        <v>1031</v>
      </c>
      <c r="C3758" t="s">
        <v>1013</v>
      </c>
      <c r="D3758" t="s">
        <v>972</v>
      </c>
      <c r="E3758" t="s">
        <v>1014</v>
      </c>
      <c r="F3758" s="86">
        <v>4542169.3093274804</v>
      </c>
    </row>
    <row r="3759" spans="1:6">
      <c r="A3759">
        <v>2034</v>
      </c>
      <c r="B3759" t="s">
        <v>1031</v>
      </c>
      <c r="C3759" t="s">
        <v>1013</v>
      </c>
      <c r="D3759" t="s">
        <v>972</v>
      </c>
      <c r="E3759" t="s">
        <v>1014</v>
      </c>
      <c r="F3759" s="86">
        <v>4595503.5109145502</v>
      </c>
    </row>
    <row r="3760" spans="1:6">
      <c r="A3760">
        <v>2035</v>
      </c>
      <c r="B3760" t="s">
        <v>1031</v>
      </c>
      <c r="C3760" t="s">
        <v>1013</v>
      </c>
      <c r="D3760" t="s">
        <v>972</v>
      </c>
      <c r="E3760" t="s">
        <v>1014</v>
      </c>
      <c r="F3760" s="86">
        <v>4648730.24911201</v>
      </c>
    </row>
    <row r="3761" spans="1:6">
      <c r="A3761">
        <v>2036</v>
      </c>
      <c r="B3761" t="s">
        <v>1031</v>
      </c>
      <c r="C3761" t="s">
        <v>1013</v>
      </c>
      <c r="D3761" t="s">
        <v>972</v>
      </c>
      <c r="E3761" t="s">
        <v>1014</v>
      </c>
      <c r="F3761" s="86">
        <v>4701545.9032746404</v>
      </c>
    </row>
    <row r="3762" spans="1:6">
      <c r="A3762">
        <v>2037</v>
      </c>
      <c r="B3762" t="s">
        <v>1031</v>
      </c>
      <c r="C3762" t="s">
        <v>1013</v>
      </c>
      <c r="D3762" t="s">
        <v>972</v>
      </c>
      <c r="E3762" t="s">
        <v>1014</v>
      </c>
      <c r="F3762" s="86">
        <v>4754814.6580639603</v>
      </c>
    </row>
    <row r="3763" spans="1:6">
      <c r="A3763">
        <v>2038</v>
      </c>
      <c r="B3763" t="s">
        <v>1031</v>
      </c>
      <c r="C3763" t="s">
        <v>1013</v>
      </c>
      <c r="D3763" t="s">
        <v>972</v>
      </c>
      <c r="E3763" t="s">
        <v>1014</v>
      </c>
      <c r="F3763" s="86">
        <v>4808572.9956582896</v>
      </c>
    </row>
    <row r="3764" spans="1:6">
      <c r="A3764">
        <v>2039</v>
      </c>
      <c r="B3764" t="s">
        <v>1031</v>
      </c>
      <c r="C3764" t="s">
        <v>1013</v>
      </c>
      <c r="D3764" t="s">
        <v>972</v>
      </c>
      <c r="E3764" t="s">
        <v>1014</v>
      </c>
      <c r="F3764" s="86">
        <v>4863709.7659606002</v>
      </c>
    </row>
    <row r="3765" spans="1:6">
      <c r="A3765">
        <v>2040</v>
      </c>
      <c r="B3765" t="s">
        <v>1031</v>
      </c>
      <c r="C3765" t="s">
        <v>1013</v>
      </c>
      <c r="D3765" t="s">
        <v>972</v>
      </c>
      <c r="E3765" t="s">
        <v>1014</v>
      </c>
      <c r="F3765" s="86">
        <v>4918752.2902612202</v>
      </c>
    </row>
    <row r="3766" spans="1:6">
      <c r="A3766">
        <v>2041</v>
      </c>
      <c r="B3766" t="s">
        <v>1031</v>
      </c>
      <c r="C3766" t="s">
        <v>1013</v>
      </c>
      <c r="D3766" t="s">
        <v>972</v>
      </c>
      <c r="E3766" t="s">
        <v>1014</v>
      </c>
      <c r="F3766" s="86">
        <v>4973658.0000540996</v>
      </c>
    </row>
    <row r="3767" spans="1:6">
      <c r="A3767">
        <v>2042</v>
      </c>
      <c r="B3767" t="s">
        <v>1031</v>
      </c>
      <c r="C3767" t="s">
        <v>1013</v>
      </c>
      <c r="D3767" t="s">
        <v>972</v>
      </c>
      <c r="E3767" t="s">
        <v>1014</v>
      </c>
      <c r="F3767" s="86">
        <v>5028137.9487465499</v>
      </c>
    </row>
    <row r="3768" spans="1:6">
      <c r="A3768">
        <v>2043</v>
      </c>
      <c r="B3768" t="s">
        <v>1031</v>
      </c>
      <c r="C3768" t="s">
        <v>1013</v>
      </c>
      <c r="D3768" t="s">
        <v>972</v>
      </c>
      <c r="E3768" t="s">
        <v>1014</v>
      </c>
      <c r="F3768" s="86">
        <v>5083417.8520994298</v>
      </c>
    </row>
    <row r="3769" spans="1:6">
      <c r="A3769">
        <v>2044</v>
      </c>
      <c r="B3769" t="s">
        <v>1031</v>
      </c>
      <c r="C3769" t="s">
        <v>1013</v>
      </c>
      <c r="D3769" t="s">
        <v>972</v>
      </c>
      <c r="E3769" t="s">
        <v>1014</v>
      </c>
      <c r="F3769" s="86">
        <v>5138801.9335792297</v>
      </c>
    </row>
    <row r="3770" spans="1:6">
      <c r="A3770">
        <v>2045</v>
      </c>
      <c r="B3770" t="s">
        <v>1031</v>
      </c>
      <c r="C3770" t="s">
        <v>1013</v>
      </c>
      <c r="D3770" t="s">
        <v>972</v>
      </c>
      <c r="E3770" t="s">
        <v>1014</v>
      </c>
      <c r="F3770" s="86">
        <v>5195534.7452918701</v>
      </c>
    </row>
    <row r="3771" spans="1:6">
      <c r="A3771">
        <v>2046</v>
      </c>
      <c r="B3771" t="s">
        <v>1031</v>
      </c>
      <c r="C3771" t="s">
        <v>1013</v>
      </c>
      <c r="D3771" t="s">
        <v>972</v>
      </c>
      <c r="E3771" t="s">
        <v>1014</v>
      </c>
      <c r="F3771" s="86">
        <v>5252616.9936419399</v>
      </c>
    </row>
    <row r="3772" spans="1:6">
      <c r="A3772">
        <v>2047</v>
      </c>
      <c r="B3772" t="s">
        <v>1031</v>
      </c>
      <c r="C3772" t="s">
        <v>1013</v>
      </c>
      <c r="D3772" t="s">
        <v>972</v>
      </c>
      <c r="E3772" t="s">
        <v>1014</v>
      </c>
      <c r="F3772" s="86">
        <v>5309235.5485174498</v>
      </c>
    </row>
    <row r="3773" spans="1:6">
      <c r="A3773">
        <v>2048</v>
      </c>
      <c r="B3773" t="s">
        <v>1031</v>
      </c>
      <c r="C3773" t="s">
        <v>1013</v>
      </c>
      <c r="D3773" t="s">
        <v>972</v>
      </c>
      <c r="E3773" t="s">
        <v>1014</v>
      </c>
      <c r="F3773" s="86">
        <v>5365698.6486624703</v>
      </c>
    </row>
    <row r="3774" spans="1:6">
      <c r="A3774">
        <v>2049</v>
      </c>
      <c r="B3774" t="s">
        <v>1031</v>
      </c>
      <c r="C3774" t="s">
        <v>1013</v>
      </c>
      <c r="D3774" t="s">
        <v>972</v>
      </c>
      <c r="E3774" t="s">
        <v>1014</v>
      </c>
      <c r="F3774" s="86">
        <v>5422006.0873239404</v>
      </c>
    </row>
    <row r="3775" spans="1:6">
      <c r="A3775">
        <v>2050</v>
      </c>
      <c r="B3775" t="s">
        <v>1031</v>
      </c>
      <c r="C3775" t="s">
        <v>1013</v>
      </c>
      <c r="D3775" t="s">
        <v>972</v>
      </c>
      <c r="E3775" t="s">
        <v>1014</v>
      </c>
      <c r="F3775" s="86">
        <v>5478160.2878172202</v>
      </c>
    </row>
    <row r="3776" spans="1:6">
      <c r="A3776">
        <v>2017</v>
      </c>
      <c r="B3776" t="s">
        <v>1032</v>
      </c>
      <c r="C3776" t="s">
        <v>1013</v>
      </c>
      <c r="D3776" t="s">
        <v>972</v>
      </c>
      <c r="E3776" t="s">
        <v>1014</v>
      </c>
      <c r="F3776" s="86">
        <v>48225407.384376898</v>
      </c>
    </row>
    <row r="3777" spans="1:6">
      <c r="A3777">
        <v>2018</v>
      </c>
      <c r="B3777" t="s">
        <v>1032</v>
      </c>
      <c r="C3777" t="s">
        <v>1013</v>
      </c>
      <c r="D3777" t="s">
        <v>972</v>
      </c>
      <c r="E3777" t="s">
        <v>1014</v>
      </c>
      <c r="F3777" s="86">
        <v>49025277.863707602</v>
      </c>
    </row>
    <row r="3778" spans="1:6">
      <c r="A3778">
        <v>2019</v>
      </c>
      <c r="B3778" t="s">
        <v>1032</v>
      </c>
      <c r="C3778" t="s">
        <v>1013</v>
      </c>
      <c r="D3778" t="s">
        <v>972</v>
      </c>
      <c r="E3778" t="s">
        <v>1014</v>
      </c>
      <c r="F3778" s="86">
        <v>49818667.469434403</v>
      </c>
    </row>
    <row r="3779" spans="1:6">
      <c r="A3779">
        <v>2020</v>
      </c>
      <c r="B3779" t="s">
        <v>1032</v>
      </c>
      <c r="C3779" t="s">
        <v>1013</v>
      </c>
      <c r="D3779" t="s">
        <v>972</v>
      </c>
      <c r="E3779" t="s">
        <v>1014</v>
      </c>
      <c r="F3779" s="86">
        <v>50616723.526583597</v>
      </c>
    </row>
    <row r="3780" spans="1:6">
      <c r="A3780">
        <v>2021</v>
      </c>
      <c r="B3780" t="s">
        <v>1032</v>
      </c>
      <c r="C3780" t="s">
        <v>1013</v>
      </c>
      <c r="D3780" t="s">
        <v>972</v>
      </c>
      <c r="E3780" t="s">
        <v>1014</v>
      </c>
      <c r="F3780" s="86">
        <v>51406706.5942735</v>
      </c>
    </row>
    <row r="3781" spans="1:6">
      <c r="A3781">
        <v>2022</v>
      </c>
      <c r="B3781" t="s">
        <v>1032</v>
      </c>
      <c r="C3781" t="s">
        <v>1013</v>
      </c>
      <c r="D3781" t="s">
        <v>972</v>
      </c>
      <c r="E3781" t="s">
        <v>1014</v>
      </c>
      <c r="F3781" s="86">
        <v>52175360.643458202</v>
      </c>
    </row>
    <row r="3782" spans="1:6">
      <c r="A3782">
        <v>2023</v>
      </c>
      <c r="B3782" t="s">
        <v>1032</v>
      </c>
      <c r="C3782" t="s">
        <v>1013</v>
      </c>
      <c r="D3782" t="s">
        <v>972</v>
      </c>
      <c r="E3782" t="s">
        <v>1014</v>
      </c>
      <c r="F3782" s="86">
        <v>52902550.927952103</v>
      </c>
    </row>
    <row r="3783" spans="1:6">
      <c r="A3783">
        <v>2024</v>
      </c>
      <c r="B3783" t="s">
        <v>1032</v>
      </c>
      <c r="C3783" t="s">
        <v>1013</v>
      </c>
      <c r="D3783" t="s">
        <v>972</v>
      </c>
      <c r="E3783" t="s">
        <v>1014</v>
      </c>
      <c r="F3783" s="86">
        <v>53591215.567477398</v>
      </c>
    </row>
    <row r="3784" spans="1:6">
      <c r="A3784">
        <v>2025</v>
      </c>
      <c r="B3784" t="s">
        <v>1032</v>
      </c>
      <c r="C3784" t="s">
        <v>1013</v>
      </c>
      <c r="D3784" t="s">
        <v>972</v>
      </c>
      <c r="E3784" t="s">
        <v>1014</v>
      </c>
      <c r="F3784" s="86">
        <v>54242388.672906399</v>
      </c>
    </row>
    <row r="3785" spans="1:6">
      <c r="A3785">
        <v>2026</v>
      </c>
      <c r="B3785" t="s">
        <v>1032</v>
      </c>
      <c r="C3785" t="s">
        <v>1013</v>
      </c>
      <c r="D3785" t="s">
        <v>972</v>
      </c>
      <c r="E3785" t="s">
        <v>1014</v>
      </c>
      <c r="F3785" s="86">
        <v>54877515.400797799</v>
      </c>
    </row>
    <row r="3786" spans="1:6">
      <c r="A3786">
        <v>2027</v>
      </c>
      <c r="B3786" t="s">
        <v>1032</v>
      </c>
      <c r="C3786" t="s">
        <v>1013</v>
      </c>
      <c r="D3786" t="s">
        <v>972</v>
      </c>
      <c r="E3786" t="s">
        <v>1014</v>
      </c>
      <c r="F3786" s="86">
        <v>55521255.349741198</v>
      </c>
    </row>
    <row r="3787" spans="1:6">
      <c r="A3787">
        <v>2028</v>
      </c>
      <c r="B3787" t="s">
        <v>1032</v>
      </c>
      <c r="C3787" t="s">
        <v>1013</v>
      </c>
      <c r="D3787" t="s">
        <v>972</v>
      </c>
      <c r="E3787" t="s">
        <v>1014</v>
      </c>
      <c r="F3787" s="86">
        <v>56189075.303669199</v>
      </c>
    </row>
    <row r="3788" spans="1:6">
      <c r="A3788">
        <v>2029</v>
      </c>
      <c r="B3788" t="s">
        <v>1032</v>
      </c>
      <c r="C3788" t="s">
        <v>1013</v>
      </c>
      <c r="D3788" t="s">
        <v>972</v>
      </c>
      <c r="E3788" t="s">
        <v>1014</v>
      </c>
      <c r="F3788" s="86">
        <v>56867298.4058166</v>
      </c>
    </row>
    <row r="3789" spans="1:6">
      <c r="A3789">
        <v>2030</v>
      </c>
      <c r="B3789" t="s">
        <v>1032</v>
      </c>
      <c r="C3789" t="s">
        <v>1013</v>
      </c>
      <c r="D3789" t="s">
        <v>972</v>
      </c>
      <c r="E3789" t="s">
        <v>1014</v>
      </c>
      <c r="F3789" s="86">
        <v>57554815.098664299</v>
      </c>
    </row>
    <row r="3790" spans="1:6">
      <c r="A3790">
        <v>2031</v>
      </c>
      <c r="B3790" t="s">
        <v>1032</v>
      </c>
      <c r="C3790" t="s">
        <v>1013</v>
      </c>
      <c r="D3790" t="s">
        <v>972</v>
      </c>
      <c r="E3790" t="s">
        <v>1014</v>
      </c>
      <c r="F3790" s="86">
        <v>58244272.873569101</v>
      </c>
    </row>
    <row r="3791" spans="1:6">
      <c r="A3791">
        <v>2032</v>
      </c>
      <c r="B3791" t="s">
        <v>1032</v>
      </c>
      <c r="C3791" t="s">
        <v>1013</v>
      </c>
      <c r="D3791" t="s">
        <v>972</v>
      </c>
      <c r="E3791" t="s">
        <v>1014</v>
      </c>
      <c r="F3791" s="86">
        <v>58927443.052672498</v>
      </c>
    </row>
    <row r="3792" spans="1:6">
      <c r="A3792">
        <v>2033</v>
      </c>
      <c r="B3792" t="s">
        <v>1032</v>
      </c>
      <c r="C3792" t="s">
        <v>1013</v>
      </c>
      <c r="D3792" t="s">
        <v>972</v>
      </c>
      <c r="E3792" t="s">
        <v>1014</v>
      </c>
      <c r="F3792" s="86">
        <v>59613874.7918071</v>
      </c>
    </row>
    <row r="3793" spans="1:6">
      <c r="A3793">
        <v>2034</v>
      </c>
      <c r="B3793" t="s">
        <v>1032</v>
      </c>
      <c r="C3793" t="s">
        <v>1013</v>
      </c>
      <c r="D3793" t="s">
        <v>972</v>
      </c>
      <c r="E3793" t="s">
        <v>1014</v>
      </c>
      <c r="F3793" s="86">
        <v>60313861.560024403</v>
      </c>
    </row>
    <row r="3794" spans="1:6">
      <c r="A3794">
        <v>2035</v>
      </c>
      <c r="B3794" t="s">
        <v>1032</v>
      </c>
      <c r="C3794" t="s">
        <v>1013</v>
      </c>
      <c r="D3794" t="s">
        <v>972</v>
      </c>
      <c r="E3794" t="s">
        <v>1014</v>
      </c>
      <c r="F3794" s="86">
        <v>61012437.920875497</v>
      </c>
    </row>
    <row r="3795" spans="1:6">
      <c r="A3795">
        <v>2036</v>
      </c>
      <c r="B3795" t="s">
        <v>1032</v>
      </c>
      <c r="C3795" t="s">
        <v>1013</v>
      </c>
      <c r="D3795" t="s">
        <v>972</v>
      </c>
      <c r="E3795" t="s">
        <v>1014</v>
      </c>
      <c r="F3795" s="86">
        <v>61705618.993591897</v>
      </c>
    </row>
    <row r="3796" spans="1:6">
      <c r="A3796">
        <v>2037</v>
      </c>
      <c r="B3796" t="s">
        <v>1032</v>
      </c>
      <c r="C3796" t="s">
        <v>1013</v>
      </c>
      <c r="D3796" t="s">
        <v>972</v>
      </c>
      <c r="E3796" t="s">
        <v>1014</v>
      </c>
      <c r="F3796" s="86">
        <v>62404746.802809604</v>
      </c>
    </row>
    <row r="3797" spans="1:6">
      <c r="A3797">
        <v>2038</v>
      </c>
      <c r="B3797" t="s">
        <v>1032</v>
      </c>
      <c r="C3797" t="s">
        <v>1013</v>
      </c>
      <c r="D3797" t="s">
        <v>972</v>
      </c>
      <c r="E3797" t="s">
        <v>1014</v>
      </c>
      <c r="F3797" s="86">
        <v>63110300.160273202</v>
      </c>
    </row>
    <row r="3798" spans="1:6">
      <c r="A3798">
        <v>2039</v>
      </c>
      <c r="B3798" t="s">
        <v>1032</v>
      </c>
      <c r="C3798" t="s">
        <v>1013</v>
      </c>
      <c r="D3798" t="s">
        <v>972</v>
      </c>
      <c r="E3798" t="s">
        <v>1014</v>
      </c>
      <c r="F3798" s="86">
        <v>63833944.810523503</v>
      </c>
    </row>
    <row r="3799" spans="1:6">
      <c r="A3799">
        <v>2040</v>
      </c>
      <c r="B3799" t="s">
        <v>1032</v>
      </c>
      <c r="C3799" t="s">
        <v>1013</v>
      </c>
      <c r="D3799" t="s">
        <v>972</v>
      </c>
      <c r="E3799" t="s">
        <v>1014</v>
      </c>
      <c r="F3799" s="86">
        <v>64556352.525520802</v>
      </c>
    </row>
    <row r="3800" spans="1:6">
      <c r="A3800">
        <v>2041</v>
      </c>
      <c r="B3800" t="s">
        <v>1032</v>
      </c>
      <c r="C3800" t="s">
        <v>1013</v>
      </c>
      <c r="D3800" t="s">
        <v>972</v>
      </c>
      <c r="E3800" t="s">
        <v>1014</v>
      </c>
      <c r="F3800" s="86">
        <v>65276964.613279603</v>
      </c>
    </row>
    <row r="3801" spans="1:6">
      <c r="A3801">
        <v>2042</v>
      </c>
      <c r="B3801" t="s">
        <v>1032</v>
      </c>
      <c r="C3801" t="s">
        <v>1013</v>
      </c>
      <c r="D3801" t="s">
        <v>972</v>
      </c>
      <c r="E3801" t="s">
        <v>1014</v>
      </c>
      <c r="F3801" s="86">
        <v>65991988.783194803</v>
      </c>
    </row>
    <row r="3802" spans="1:6">
      <c r="A3802">
        <v>2043</v>
      </c>
      <c r="B3802" t="s">
        <v>1032</v>
      </c>
      <c r="C3802" t="s">
        <v>1013</v>
      </c>
      <c r="D3802" t="s">
        <v>972</v>
      </c>
      <c r="E3802" t="s">
        <v>1014</v>
      </c>
      <c r="F3802" s="86">
        <v>66717511.988640703</v>
      </c>
    </row>
    <row r="3803" spans="1:6">
      <c r="A3803">
        <v>2044</v>
      </c>
      <c r="B3803" t="s">
        <v>1032</v>
      </c>
      <c r="C3803" t="s">
        <v>1013</v>
      </c>
      <c r="D3803" t="s">
        <v>972</v>
      </c>
      <c r="E3803" t="s">
        <v>1014</v>
      </c>
      <c r="F3803" s="86">
        <v>67444402.483897194</v>
      </c>
    </row>
    <row r="3804" spans="1:6">
      <c r="A3804">
        <v>2045</v>
      </c>
      <c r="B3804" t="s">
        <v>1032</v>
      </c>
      <c r="C3804" t="s">
        <v>1013</v>
      </c>
      <c r="D3804" t="s">
        <v>972</v>
      </c>
      <c r="E3804" t="s">
        <v>1014</v>
      </c>
      <c r="F3804" s="86">
        <v>68188994.440669805</v>
      </c>
    </row>
    <row r="3805" spans="1:6">
      <c r="A3805">
        <v>2046</v>
      </c>
      <c r="B3805" t="s">
        <v>1032</v>
      </c>
      <c r="C3805" t="s">
        <v>1013</v>
      </c>
      <c r="D3805" t="s">
        <v>972</v>
      </c>
      <c r="E3805" t="s">
        <v>1014</v>
      </c>
      <c r="F3805" s="86">
        <v>68938172.591952696</v>
      </c>
    </row>
    <row r="3806" spans="1:6">
      <c r="A3806">
        <v>2047</v>
      </c>
      <c r="B3806" t="s">
        <v>1032</v>
      </c>
      <c r="C3806" t="s">
        <v>1013</v>
      </c>
      <c r="D3806" t="s">
        <v>972</v>
      </c>
      <c r="E3806" t="s">
        <v>1014</v>
      </c>
      <c r="F3806" s="86">
        <v>69681264.980497196</v>
      </c>
    </row>
    <row r="3807" spans="1:6">
      <c r="A3807">
        <v>2048</v>
      </c>
      <c r="B3807" t="s">
        <v>1032</v>
      </c>
      <c r="C3807" t="s">
        <v>1013</v>
      </c>
      <c r="D3807" t="s">
        <v>972</v>
      </c>
      <c r="E3807" t="s">
        <v>1014</v>
      </c>
      <c r="F3807" s="86">
        <v>70422317.097486794</v>
      </c>
    </row>
    <row r="3808" spans="1:6">
      <c r="A3808">
        <v>2049</v>
      </c>
      <c r="B3808" t="s">
        <v>1032</v>
      </c>
      <c r="C3808" t="s">
        <v>1013</v>
      </c>
      <c r="D3808" t="s">
        <v>972</v>
      </c>
      <c r="E3808" t="s">
        <v>1014</v>
      </c>
      <c r="F3808" s="86">
        <v>71161326.229383096</v>
      </c>
    </row>
    <row r="3809" spans="1:6">
      <c r="A3809">
        <v>2050</v>
      </c>
      <c r="B3809" t="s">
        <v>1032</v>
      </c>
      <c r="C3809" t="s">
        <v>1013</v>
      </c>
      <c r="D3809" t="s">
        <v>972</v>
      </c>
      <c r="E3809" t="s">
        <v>1014</v>
      </c>
      <c r="F3809" s="86">
        <v>71898324.181081295</v>
      </c>
    </row>
    <row r="3810" spans="1:6">
      <c r="A3810">
        <v>2017</v>
      </c>
      <c r="B3810" t="s">
        <v>1033</v>
      </c>
      <c r="C3810" t="s">
        <v>1013</v>
      </c>
      <c r="D3810" t="s">
        <v>972</v>
      </c>
      <c r="E3810" t="s">
        <v>1014</v>
      </c>
      <c r="F3810" s="86">
        <v>25106304.722607601</v>
      </c>
    </row>
    <row r="3811" spans="1:6">
      <c r="A3811">
        <v>2018</v>
      </c>
      <c r="B3811" t="s">
        <v>1033</v>
      </c>
      <c r="C3811" t="s">
        <v>1013</v>
      </c>
      <c r="D3811" t="s">
        <v>972</v>
      </c>
      <c r="E3811" t="s">
        <v>1014</v>
      </c>
      <c r="F3811" s="86">
        <v>25522719.908748701</v>
      </c>
    </row>
    <row r="3812" spans="1:6">
      <c r="A3812">
        <v>2019</v>
      </c>
      <c r="B3812" t="s">
        <v>1033</v>
      </c>
      <c r="C3812" t="s">
        <v>1013</v>
      </c>
      <c r="D3812" t="s">
        <v>972</v>
      </c>
      <c r="E3812" t="s">
        <v>1014</v>
      </c>
      <c r="F3812" s="86">
        <v>25935761.130906999</v>
      </c>
    </row>
    <row r="3813" spans="1:6">
      <c r="A3813">
        <v>2020</v>
      </c>
      <c r="B3813" t="s">
        <v>1033</v>
      </c>
      <c r="C3813" t="s">
        <v>1013</v>
      </c>
      <c r="D3813" t="s">
        <v>972</v>
      </c>
      <c r="E3813" t="s">
        <v>1014</v>
      </c>
      <c r="F3813" s="86">
        <v>26351231.722929399</v>
      </c>
    </row>
    <row r="3814" spans="1:6">
      <c r="A3814">
        <v>2021</v>
      </c>
      <c r="B3814" t="s">
        <v>1033</v>
      </c>
      <c r="C3814" t="s">
        <v>1013</v>
      </c>
      <c r="D3814" t="s">
        <v>972</v>
      </c>
      <c r="E3814" t="s">
        <v>1014</v>
      </c>
      <c r="F3814" s="86">
        <v>26762499.490250502</v>
      </c>
    </row>
    <row r="3815" spans="1:6">
      <c r="A3815">
        <v>2022</v>
      </c>
      <c r="B3815" t="s">
        <v>1033</v>
      </c>
      <c r="C3815" t="s">
        <v>1013</v>
      </c>
      <c r="D3815" t="s">
        <v>972</v>
      </c>
      <c r="E3815" t="s">
        <v>1014</v>
      </c>
      <c r="F3815" s="86">
        <v>27162663.300818</v>
      </c>
    </row>
    <row r="3816" spans="1:6">
      <c r="A3816">
        <v>2023</v>
      </c>
      <c r="B3816" t="s">
        <v>1033</v>
      </c>
      <c r="C3816" t="s">
        <v>1013</v>
      </c>
      <c r="D3816" t="s">
        <v>972</v>
      </c>
      <c r="E3816" t="s">
        <v>1014</v>
      </c>
      <c r="F3816" s="86">
        <v>27541240.939951301</v>
      </c>
    </row>
    <row r="3817" spans="1:6">
      <c r="A3817">
        <v>2024</v>
      </c>
      <c r="B3817" t="s">
        <v>1033</v>
      </c>
      <c r="C3817" t="s">
        <v>1013</v>
      </c>
      <c r="D3817" t="s">
        <v>972</v>
      </c>
      <c r="E3817" t="s">
        <v>1014</v>
      </c>
      <c r="F3817" s="86">
        <v>27899762.0023822</v>
      </c>
    </row>
    <row r="3818" spans="1:6">
      <c r="A3818">
        <v>2025</v>
      </c>
      <c r="B3818" t="s">
        <v>1033</v>
      </c>
      <c r="C3818" t="s">
        <v>1013</v>
      </c>
      <c r="D3818" t="s">
        <v>972</v>
      </c>
      <c r="E3818" t="s">
        <v>1014</v>
      </c>
      <c r="F3818" s="86">
        <v>28238764.849610899</v>
      </c>
    </row>
    <row r="3819" spans="1:6">
      <c r="A3819">
        <v>2026</v>
      </c>
      <c r="B3819" t="s">
        <v>1033</v>
      </c>
      <c r="C3819" t="s">
        <v>1013</v>
      </c>
      <c r="D3819" t="s">
        <v>972</v>
      </c>
      <c r="E3819" t="s">
        <v>1014</v>
      </c>
      <c r="F3819" s="86">
        <v>28569413.900241401</v>
      </c>
    </row>
    <row r="3820" spans="1:6">
      <c r="A3820">
        <v>2027</v>
      </c>
      <c r="B3820" t="s">
        <v>1033</v>
      </c>
      <c r="C3820" t="s">
        <v>1013</v>
      </c>
      <c r="D3820" t="s">
        <v>972</v>
      </c>
      <c r="E3820" t="s">
        <v>1014</v>
      </c>
      <c r="F3820" s="86">
        <v>28904547.021906301</v>
      </c>
    </row>
    <row r="3821" spans="1:6">
      <c r="A3821">
        <v>2028</v>
      </c>
      <c r="B3821" t="s">
        <v>1033</v>
      </c>
      <c r="C3821" t="s">
        <v>1013</v>
      </c>
      <c r="D3821" t="s">
        <v>972</v>
      </c>
      <c r="E3821" t="s">
        <v>1014</v>
      </c>
      <c r="F3821" s="86">
        <v>29252216.272878502</v>
      </c>
    </row>
    <row r="3822" spans="1:6">
      <c r="A3822">
        <v>2029</v>
      </c>
      <c r="B3822" t="s">
        <v>1033</v>
      </c>
      <c r="C3822" t="s">
        <v>1013</v>
      </c>
      <c r="D3822" t="s">
        <v>972</v>
      </c>
      <c r="E3822" t="s">
        <v>1014</v>
      </c>
      <c r="F3822" s="86">
        <v>29605301.4368193</v>
      </c>
    </row>
    <row r="3823" spans="1:6">
      <c r="A3823">
        <v>2030</v>
      </c>
      <c r="B3823" t="s">
        <v>1033</v>
      </c>
      <c r="C3823" t="s">
        <v>1013</v>
      </c>
      <c r="D3823" t="s">
        <v>972</v>
      </c>
      <c r="E3823" t="s">
        <v>1014</v>
      </c>
      <c r="F3823" s="86">
        <v>29963224.8744574</v>
      </c>
    </row>
    <row r="3824" spans="1:6">
      <c r="A3824">
        <v>2031</v>
      </c>
      <c r="B3824" t="s">
        <v>1033</v>
      </c>
      <c r="C3824" t="s">
        <v>1013</v>
      </c>
      <c r="D3824" t="s">
        <v>972</v>
      </c>
      <c r="E3824" t="s">
        <v>1014</v>
      </c>
      <c r="F3824" s="86">
        <v>30322158.845759399</v>
      </c>
    </row>
    <row r="3825" spans="1:6">
      <c r="A3825">
        <v>2032</v>
      </c>
      <c r="B3825" t="s">
        <v>1033</v>
      </c>
      <c r="C3825" t="s">
        <v>1013</v>
      </c>
      <c r="D3825" t="s">
        <v>972</v>
      </c>
      <c r="E3825" t="s">
        <v>1014</v>
      </c>
      <c r="F3825" s="86">
        <v>30677819.4741344</v>
      </c>
    </row>
    <row r="3826" spans="1:6">
      <c r="A3826">
        <v>2033</v>
      </c>
      <c r="B3826" t="s">
        <v>1033</v>
      </c>
      <c r="C3826" t="s">
        <v>1013</v>
      </c>
      <c r="D3826" t="s">
        <v>972</v>
      </c>
      <c r="E3826" t="s">
        <v>1014</v>
      </c>
      <c r="F3826" s="86">
        <v>31035178.081323002</v>
      </c>
    </row>
    <row r="3827" spans="1:6">
      <c r="A3827">
        <v>2034</v>
      </c>
      <c r="B3827" t="s">
        <v>1033</v>
      </c>
      <c r="C3827" t="s">
        <v>1013</v>
      </c>
      <c r="D3827" t="s">
        <v>972</v>
      </c>
      <c r="E3827" t="s">
        <v>1014</v>
      </c>
      <c r="F3827" s="86">
        <v>31399593.480960399</v>
      </c>
    </row>
    <row r="3828" spans="1:6">
      <c r="A3828">
        <v>2035</v>
      </c>
      <c r="B3828" t="s">
        <v>1033</v>
      </c>
      <c r="C3828" t="s">
        <v>1013</v>
      </c>
      <c r="D3828" t="s">
        <v>972</v>
      </c>
      <c r="E3828" t="s">
        <v>1014</v>
      </c>
      <c r="F3828" s="86">
        <v>31763274.617912699</v>
      </c>
    </row>
    <row r="3829" spans="1:6">
      <c r="A3829">
        <v>2036</v>
      </c>
      <c r="B3829" t="s">
        <v>1033</v>
      </c>
      <c r="C3829" t="s">
        <v>1013</v>
      </c>
      <c r="D3829" t="s">
        <v>972</v>
      </c>
      <c r="E3829" t="s">
        <v>1014</v>
      </c>
      <c r="F3829" s="86">
        <v>32124146.950226098</v>
      </c>
    </row>
    <row r="3830" spans="1:6">
      <c r="A3830">
        <v>2037</v>
      </c>
      <c r="B3830" t="s">
        <v>1033</v>
      </c>
      <c r="C3830" t="s">
        <v>1013</v>
      </c>
      <c r="D3830" t="s">
        <v>972</v>
      </c>
      <c r="E3830" t="s">
        <v>1014</v>
      </c>
      <c r="F3830" s="86">
        <v>32488115.1730006</v>
      </c>
    </row>
    <row r="3831" spans="1:6">
      <c r="A3831">
        <v>2038</v>
      </c>
      <c r="B3831" t="s">
        <v>1033</v>
      </c>
      <c r="C3831" t="s">
        <v>1013</v>
      </c>
      <c r="D3831" t="s">
        <v>972</v>
      </c>
      <c r="E3831" t="s">
        <v>1014</v>
      </c>
      <c r="F3831" s="86">
        <v>32855428.5571956</v>
      </c>
    </row>
    <row r="3832" spans="1:6">
      <c r="A3832">
        <v>2039</v>
      </c>
      <c r="B3832" t="s">
        <v>1033</v>
      </c>
      <c r="C3832" t="s">
        <v>1013</v>
      </c>
      <c r="D3832" t="s">
        <v>972</v>
      </c>
      <c r="E3832" t="s">
        <v>1014</v>
      </c>
      <c r="F3832" s="86">
        <v>33232160.327551901</v>
      </c>
    </row>
    <row r="3833" spans="1:6">
      <c r="A3833">
        <v>2040</v>
      </c>
      <c r="B3833" t="s">
        <v>1033</v>
      </c>
      <c r="C3833" t="s">
        <v>1013</v>
      </c>
      <c r="D3833" t="s">
        <v>972</v>
      </c>
      <c r="E3833" t="s">
        <v>1014</v>
      </c>
      <c r="F3833" s="86">
        <v>33608248.145372301</v>
      </c>
    </row>
    <row r="3834" spans="1:6">
      <c r="A3834">
        <v>2041</v>
      </c>
      <c r="B3834" t="s">
        <v>1033</v>
      </c>
      <c r="C3834" t="s">
        <v>1013</v>
      </c>
      <c r="D3834" t="s">
        <v>972</v>
      </c>
      <c r="E3834" t="s">
        <v>1014</v>
      </c>
      <c r="F3834" s="86">
        <v>33983401.153782599</v>
      </c>
    </row>
    <row r="3835" spans="1:6">
      <c r="A3835">
        <v>2042</v>
      </c>
      <c r="B3835" t="s">
        <v>1033</v>
      </c>
      <c r="C3835" t="s">
        <v>1013</v>
      </c>
      <c r="D3835" t="s">
        <v>972</v>
      </c>
      <c r="E3835" t="s">
        <v>1014</v>
      </c>
      <c r="F3835" s="86">
        <v>34355645.073898003</v>
      </c>
    </row>
    <row r="3836" spans="1:6">
      <c r="A3836">
        <v>2043</v>
      </c>
      <c r="B3836" t="s">
        <v>1033</v>
      </c>
      <c r="C3836" t="s">
        <v>1013</v>
      </c>
      <c r="D3836" t="s">
        <v>972</v>
      </c>
      <c r="E3836" t="s">
        <v>1014</v>
      </c>
      <c r="F3836" s="86">
        <v>34733354.826229699</v>
      </c>
    </row>
    <row r="3837" spans="1:6">
      <c r="A3837">
        <v>2044</v>
      </c>
      <c r="B3837" t="s">
        <v>1033</v>
      </c>
      <c r="C3837" t="s">
        <v>1013</v>
      </c>
      <c r="D3837" t="s">
        <v>972</v>
      </c>
      <c r="E3837" t="s">
        <v>1014</v>
      </c>
      <c r="F3837" s="86">
        <v>35111776.394106202</v>
      </c>
    </row>
    <row r="3838" spans="1:6">
      <c r="A3838">
        <v>2045</v>
      </c>
      <c r="B3838" t="s">
        <v>1033</v>
      </c>
      <c r="C3838" t="s">
        <v>1013</v>
      </c>
      <c r="D3838" t="s">
        <v>972</v>
      </c>
      <c r="E3838" t="s">
        <v>1014</v>
      </c>
      <c r="F3838" s="86">
        <v>35499413.400710098</v>
      </c>
    </row>
    <row r="3839" spans="1:6">
      <c r="A3839">
        <v>2046</v>
      </c>
      <c r="B3839" t="s">
        <v>1033</v>
      </c>
      <c r="C3839" t="s">
        <v>1013</v>
      </c>
      <c r="D3839" t="s">
        <v>972</v>
      </c>
      <c r="E3839" t="s">
        <v>1014</v>
      </c>
      <c r="F3839" s="86">
        <v>35889437.995167397</v>
      </c>
    </row>
    <row r="3840" spans="1:6">
      <c r="A3840">
        <v>2047</v>
      </c>
      <c r="B3840" t="s">
        <v>1033</v>
      </c>
      <c r="C3840" t="s">
        <v>1013</v>
      </c>
      <c r="D3840" t="s">
        <v>972</v>
      </c>
      <c r="E3840" t="s">
        <v>1014</v>
      </c>
      <c r="F3840" s="86">
        <v>36276294.321649998</v>
      </c>
    </row>
    <row r="3841" spans="1:6">
      <c r="A3841">
        <v>2048</v>
      </c>
      <c r="B3841" t="s">
        <v>1033</v>
      </c>
      <c r="C3841" t="s">
        <v>1013</v>
      </c>
      <c r="D3841" t="s">
        <v>972</v>
      </c>
      <c r="E3841" t="s">
        <v>1014</v>
      </c>
      <c r="F3841" s="86">
        <v>36662088.476092003</v>
      </c>
    </row>
    <row r="3842" spans="1:6">
      <c r="A3842">
        <v>2049</v>
      </c>
      <c r="B3842" t="s">
        <v>1033</v>
      </c>
      <c r="C3842" t="s">
        <v>1013</v>
      </c>
      <c r="D3842" t="s">
        <v>972</v>
      </c>
      <c r="E3842" t="s">
        <v>1014</v>
      </c>
      <c r="F3842" s="86">
        <v>37046819.045816302</v>
      </c>
    </row>
    <row r="3843" spans="1:6">
      <c r="A3843">
        <v>2050</v>
      </c>
      <c r="B3843" t="s">
        <v>1033</v>
      </c>
      <c r="C3843" t="s">
        <v>1013</v>
      </c>
      <c r="D3843" t="s">
        <v>972</v>
      </c>
      <c r="E3843" t="s">
        <v>1014</v>
      </c>
      <c r="F3843" s="86">
        <v>37430502.588555299</v>
      </c>
    </row>
    <row r="3844" spans="1:6">
      <c r="A3844">
        <v>2017</v>
      </c>
      <c r="B3844" t="s">
        <v>1034</v>
      </c>
      <c r="C3844" t="s">
        <v>1013</v>
      </c>
      <c r="D3844" t="s">
        <v>972</v>
      </c>
      <c r="E3844" t="s">
        <v>1014</v>
      </c>
      <c r="F3844" s="86">
        <v>5086774.3670634599</v>
      </c>
    </row>
    <row r="3845" spans="1:6">
      <c r="A3845">
        <v>2018</v>
      </c>
      <c r="B3845" t="s">
        <v>1034</v>
      </c>
      <c r="C3845" t="s">
        <v>1013</v>
      </c>
      <c r="D3845" t="s">
        <v>972</v>
      </c>
      <c r="E3845" t="s">
        <v>1014</v>
      </c>
      <c r="F3845" s="86">
        <v>5119507.7272460004</v>
      </c>
    </row>
    <row r="3846" spans="1:6">
      <c r="A3846">
        <v>2019</v>
      </c>
      <c r="B3846" t="s">
        <v>1034</v>
      </c>
      <c r="C3846" t="s">
        <v>1013</v>
      </c>
      <c r="D3846" t="s">
        <v>972</v>
      </c>
      <c r="E3846" t="s">
        <v>1014</v>
      </c>
      <c r="F3846" s="86">
        <v>5154610.0126374699</v>
      </c>
    </row>
    <row r="3847" spans="1:6">
      <c r="A3847">
        <v>2020</v>
      </c>
      <c r="B3847" t="s">
        <v>1034</v>
      </c>
      <c r="C3847" t="s">
        <v>1013</v>
      </c>
      <c r="D3847" t="s">
        <v>972</v>
      </c>
      <c r="E3847" t="s">
        <v>1014</v>
      </c>
      <c r="F3847" s="86">
        <v>5200268.4689342203</v>
      </c>
    </row>
    <row r="3848" spans="1:6">
      <c r="A3848">
        <v>2021</v>
      </c>
      <c r="B3848" t="s">
        <v>1034</v>
      </c>
      <c r="C3848" t="s">
        <v>1013</v>
      </c>
      <c r="D3848" t="s">
        <v>972</v>
      </c>
      <c r="E3848" t="s">
        <v>1014</v>
      </c>
      <c r="F3848" s="86">
        <v>5245339.4432665501</v>
      </c>
    </row>
    <row r="3849" spans="1:6">
      <c r="A3849">
        <v>2022</v>
      </c>
      <c r="B3849" t="s">
        <v>1034</v>
      </c>
      <c r="C3849" t="s">
        <v>1013</v>
      </c>
      <c r="D3849" t="s">
        <v>972</v>
      </c>
      <c r="E3849" t="s">
        <v>1014</v>
      </c>
      <c r="F3849" s="86">
        <v>5289294.5666149398</v>
      </c>
    </row>
    <row r="3850" spans="1:6">
      <c r="A3850">
        <v>2023</v>
      </c>
      <c r="B3850" t="s">
        <v>1034</v>
      </c>
      <c r="C3850" t="s">
        <v>1013</v>
      </c>
      <c r="D3850" t="s">
        <v>972</v>
      </c>
      <c r="E3850" t="s">
        <v>1014</v>
      </c>
      <c r="F3850" s="86">
        <v>5331749.5166008295</v>
      </c>
    </row>
    <row r="3851" spans="1:6">
      <c r="A3851">
        <v>2024</v>
      </c>
      <c r="B3851" t="s">
        <v>1034</v>
      </c>
      <c r="C3851" t="s">
        <v>1013</v>
      </c>
      <c r="D3851" t="s">
        <v>972</v>
      </c>
      <c r="E3851" t="s">
        <v>1014</v>
      </c>
      <c r="F3851" s="86">
        <v>5373147.1543289097</v>
      </c>
    </row>
    <row r="3852" spans="1:6">
      <c r="A3852">
        <v>2025</v>
      </c>
      <c r="B3852" t="s">
        <v>1034</v>
      </c>
      <c r="C3852" t="s">
        <v>1013</v>
      </c>
      <c r="D3852" t="s">
        <v>972</v>
      </c>
      <c r="E3852" t="s">
        <v>1014</v>
      </c>
      <c r="F3852" s="86">
        <v>5414554.3940267302</v>
      </c>
    </row>
    <row r="3853" spans="1:6">
      <c r="A3853">
        <v>2026</v>
      </c>
      <c r="B3853" t="s">
        <v>1034</v>
      </c>
      <c r="C3853" t="s">
        <v>1013</v>
      </c>
      <c r="D3853" t="s">
        <v>972</v>
      </c>
      <c r="E3853" t="s">
        <v>1014</v>
      </c>
      <c r="F3853" s="86">
        <v>5457035.9719639895</v>
      </c>
    </row>
    <row r="3854" spans="1:6">
      <c r="A3854">
        <v>2027</v>
      </c>
      <c r="B3854" t="s">
        <v>1034</v>
      </c>
      <c r="C3854" t="s">
        <v>1013</v>
      </c>
      <c r="D3854" t="s">
        <v>972</v>
      </c>
      <c r="E3854" t="s">
        <v>1014</v>
      </c>
      <c r="F3854" s="86">
        <v>5502256.47784846</v>
      </c>
    </row>
    <row r="3855" spans="1:6">
      <c r="A3855">
        <v>2028</v>
      </c>
      <c r="B3855" t="s">
        <v>1034</v>
      </c>
      <c r="C3855" t="s">
        <v>1013</v>
      </c>
      <c r="D3855" t="s">
        <v>972</v>
      </c>
      <c r="E3855" t="s">
        <v>1014</v>
      </c>
      <c r="F3855" s="86">
        <v>5550352.2970837196</v>
      </c>
    </row>
    <row r="3856" spans="1:6">
      <c r="A3856">
        <v>2029</v>
      </c>
      <c r="B3856" t="s">
        <v>1034</v>
      </c>
      <c r="C3856" t="s">
        <v>1013</v>
      </c>
      <c r="D3856" t="s">
        <v>972</v>
      </c>
      <c r="E3856" t="s">
        <v>1014</v>
      </c>
      <c r="F3856" s="86">
        <v>5601364.7642727802</v>
      </c>
    </row>
    <row r="3857" spans="1:6">
      <c r="A3857">
        <v>2030</v>
      </c>
      <c r="B3857" t="s">
        <v>1034</v>
      </c>
      <c r="C3857" t="s">
        <v>1013</v>
      </c>
      <c r="D3857" t="s">
        <v>972</v>
      </c>
      <c r="E3857" t="s">
        <v>1014</v>
      </c>
      <c r="F3857" s="86">
        <v>5654359.2675693603</v>
      </c>
    </row>
    <row r="3858" spans="1:6">
      <c r="A3858">
        <v>2031</v>
      </c>
      <c r="B3858" t="s">
        <v>1034</v>
      </c>
      <c r="C3858" t="s">
        <v>1013</v>
      </c>
      <c r="D3858" t="s">
        <v>972</v>
      </c>
      <c r="E3858" t="s">
        <v>1014</v>
      </c>
      <c r="F3858" s="86">
        <v>5708659.3792353496</v>
      </c>
    </row>
    <row r="3859" spans="1:6">
      <c r="A3859">
        <v>2032</v>
      </c>
      <c r="B3859" t="s">
        <v>1034</v>
      </c>
      <c r="C3859" t="s">
        <v>1013</v>
      </c>
      <c r="D3859" t="s">
        <v>972</v>
      </c>
      <c r="E3859" t="s">
        <v>1014</v>
      </c>
      <c r="F3859" s="86">
        <v>5763516.1021053297</v>
      </c>
    </row>
    <row r="3860" spans="1:6">
      <c r="A3860">
        <v>2033</v>
      </c>
      <c r="B3860" t="s">
        <v>1034</v>
      </c>
      <c r="C3860" t="s">
        <v>1013</v>
      </c>
      <c r="D3860" t="s">
        <v>972</v>
      </c>
      <c r="E3860" t="s">
        <v>1014</v>
      </c>
      <c r="F3860" s="86">
        <v>5819009.0093117403</v>
      </c>
    </row>
    <row r="3861" spans="1:6">
      <c r="A3861">
        <v>2034</v>
      </c>
      <c r="B3861" t="s">
        <v>1034</v>
      </c>
      <c r="C3861" t="s">
        <v>1013</v>
      </c>
      <c r="D3861" t="s">
        <v>972</v>
      </c>
      <c r="E3861" t="s">
        <v>1014</v>
      </c>
      <c r="F3861" s="86">
        <v>5874206.7206745204</v>
      </c>
    </row>
    <row r="3862" spans="1:6">
      <c r="A3862">
        <v>2035</v>
      </c>
      <c r="B3862" t="s">
        <v>1034</v>
      </c>
      <c r="C3862" t="s">
        <v>1013</v>
      </c>
      <c r="D3862" t="s">
        <v>972</v>
      </c>
      <c r="E3862" t="s">
        <v>1014</v>
      </c>
      <c r="F3862" s="86">
        <v>5929443.6149432901</v>
      </c>
    </row>
    <row r="3863" spans="1:6">
      <c r="A3863">
        <v>2036</v>
      </c>
      <c r="B3863" t="s">
        <v>1034</v>
      </c>
      <c r="C3863" t="s">
        <v>1013</v>
      </c>
      <c r="D3863" t="s">
        <v>972</v>
      </c>
      <c r="E3863" t="s">
        <v>1014</v>
      </c>
      <c r="F3863" s="86">
        <v>5984331.9842400895</v>
      </c>
    </row>
    <row r="3864" spans="1:6">
      <c r="A3864">
        <v>2037</v>
      </c>
      <c r="B3864" t="s">
        <v>1034</v>
      </c>
      <c r="C3864" t="s">
        <v>1013</v>
      </c>
      <c r="D3864" t="s">
        <v>972</v>
      </c>
      <c r="E3864" t="s">
        <v>1014</v>
      </c>
      <c r="F3864" s="86">
        <v>6038961.9808551203</v>
      </c>
    </row>
    <row r="3865" spans="1:6">
      <c r="A3865">
        <v>2038</v>
      </c>
      <c r="B3865" t="s">
        <v>1034</v>
      </c>
      <c r="C3865" t="s">
        <v>1013</v>
      </c>
      <c r="D3865" t="s">
        <v>972</v>
      </c>
      <c r="E3865" t="s">
        <v>1014</v>
      </c>
      <c r="F3865" s="86">
        <v>6093874.2719597099</v>
      </c>
    </row>
    <row r="3866" spans="1:6">
      <c r="A3866">
        <v>2039</v>
      </c>
      <c r="B3866" t="s">
        <v>1034</v>
      </c>
      <c r="C3866" t="s">
        <v>1013</v>
      </c>
      <c r="D3866" t="s">
        <v>972</v>
      </c>
      <c r="E3866" t="s">
        <v>1014</v>
      </c>
      <c r="F3866" s="86">
        <v>6148888.4124014303</v>
      </c>
    </row>
    <row r="3867" spans="1:6">
      <c r="A3867">
        <v>2040</v>
      </c>
      <c r="B3867" t="s">
        <v>1034</v>
      </c>
      <c r="C3867" t="s">
        <v>1013</v>
      </c>
      <c r="D3867" t="s">
        <v>972</v>
      </c>
      <c r="E3867" t="s">
        <v>1014</v>
      </c>
      <c r="F3867" s="86">
        <v>6203868.9341261098</v>
      </c>
    </row>
    <row r="3868" spans="1:6">
      <c r="A3868">
        <v>2041</v>
      </c>
      <c r="B3868" t="s">
        <v>1034</v>
      </c>
      <c r="C3868" t="s">
        <v>1013</v>
      </c>
      <c r="D3868" t="s">
        <v>972</v>
      </c>
      <c r="E3868" t="s">
        <v>1014</v>
      </c>
      <c r="F3868" s="86">
        <v>6259034.9996077605</v>
      </c>
    </row>
    <row r="3869" spans="1:6">
      <c r="A3869">
        <v>2042</v>
      </c>
      <c r="B3869" t="s">
        <v>1034</v>
      </c>
      <c r="C3869" t="s">
        <v>1013</v>
      </c>
      <c r="D3869" t="s">
        <v>972</v>
      </c>
      <c r="E3869" t="s">
        <v>1014</v>
      </c>
      <c r="F3869" s="86">
        <v>6314456.1939630797</v>
      </c>
    </row>
    <row r="3870" spans="1:6">
      <c r="A3870">
        <v>2043</v>
      </c>
      <c r="B3870" t="s">
        <v>1034</v>
      </c>
      <c r="C3870" t="s">
        <v>1013</v>
      </c>
      <c r="D3870" t="s">
        <v>972</v>
      </c>
      <c r="E3870" t="s">
        <v>1014</v>
      </c>
      <c r="F3870" s="86">
        <v>6370724.1890280601</v>
      </c>
    </row>
    <row r="3871" spans="1:6">
      <c r="A3871">
        <v>2044</v>
      </c>
      <c r="B3871" t="s">
        <v>1034</v>
      </c>
      <c r="C3871" t="s">
        <v>1013</v>
      </c>
      <c r="D3871" t="s">
        <v>972</v>
      </c>
      <c r="E3871" t="s">
        <v>1014</v>
      </c>
      <c r="F3871" s="86">
        <v>6426298.5779993702</v>
      </c>
    </row>
    <row r="3872" spans="1:6">
      <c r="A3872">
        <v>2045</v>
      </c>
      <c r="B3872" t="s">
        <v>1034</v>
      </c>
      <c r="C3872" t="s">
        <v>1013</v>
      </c>
      <c r="D3872" t="s">
        <v>972</v>
      </c>
      <c r="E3872" t="s">
        <v>1014</v>
      </c>
      <c r="F3872" s="86">
        <v>6483396.7784659304</v>
      </c>
    </row>
    <row r="3873" spans="1:6">
      <c r="A3873">
        <v>2046</v>
      </c>
      <c r="B3873" t="s">
        <v>1034</v>
      </c>
      <c r="C3873" t="s">
        <v>1013</v>
      </c>
      <c r="D3873" t="s">
        <v>972</v>
      </c>
      <c r="E3873" t="s">
        <v>1014</v>
      </c>
      <c r="F3873" s="86">
        <v>6539320.2870936403</v>
      </c>
    </row>
    <row r="3874" spans="1:6">
      <c r="A3874">
        <v>2047</v>
      </c>
      <c r="B3874" t="s">
        <v>1034</v>
      </c>
      <c r="C3874" t="s">
        <v>1013</v>
      </c>
      <c r="D3874" t="s">
        <v>972</v>
      </c>
      <c r="E3874" t="s">
        <v>1014</v>
      </c>
      <c r="F3874" s="86">
        <v>6597039.6612154599</v>
      </c>
    </row>
    <row r="3875" spans="1:6">
      <c r="A3875">
        <v>2048</v>
      </c>
      <c r="B3875" t="s">
        <v>1034</v>
      </c>
      <c r="C3875" t="s">
        <v>1013</v>
      </c>
      <c r="D3875" t="s">
        <v>972</v>
      </c>
      <c r="E3875" t="s">
        <v>1014</v>
      </c>
      <c r="F3875" s="86">
        <v>6654275.4030943904</v>
      </c>
    </row>
    <row r="3876" spans="1:6">
      <c r="A3876">
        <v>2049</v>
      </c>
      <c r="B3876" t="s">
        <v>1034</v>
      </c>
      <c r="C3876" t="s">
        <v>1013</v>
      </c>
      <c r="D3876" t="s">
        <v>972</v>
      </c>
      <c r="E3876" t="s">
        <v>1014</v>
      </c>
      <c r="F3876" s="86">
        <v>6711893.1473733103</v>
      </c>
    </row>
    <row r="3877" spans="1:6">
      <c r="A3877">
        <v>2050</v>
      </c>
      <c r="B3877" t="s">
        <v>1034</v>
      </c>
      <c r="C3877" t="s">
        <v>1013</v>
      </c>
      <c r="D3877" t="s">
        <v>972</v>
      </c>
      <c r="E3877" t="s">
        <v>1014</v>
      </c>
      <c r="F3877" s="86">
        <v>6769823.8392902697</v>
      </c>
    </row>
    <row r="3878" spans="1:6">
      <c r="A3878">
        <v>2017</v>
      </c>
      <c r="B3878" t="s">
        <v>1035</v>
      </c>
      <c r="C3878" t="s">
        <v>1013</v>
      </c>
      <c r="D3878" t="s">
        <v>972</v>
      </c>
      <c r="E3878" t="s">
        <v>1014</v>
      </c>
      <c r="F3878" s="86">
        <v>3944183.9165882501</v>
      </c>
    </row>
    <row r="3879" spans="1:6">
      <c r="A3879">
        <v>2018</v>
      </c>
      <c r="B3879" t="s">
        <v>1035</v>
      </c>
      <c r="C3879" t="s">
        <v>1013</v>
      </c>
      <c r="D3879" t="s">
        <v>972</v>
      </c>
      <c r="E3879" t="s">
        <v>1014</v>
      </c>
      <c r="F3879" s="86">
        <v>3979689.75291098</v>
      </c>
    </row>
    <row r="3880" spans="1:6">
      <c r="A3880">
        <v>2019</v>
      </c>
      <c r="B3880" t="s">
        <v>1035</v>
      </c>
      <c r="C3880" t="s">
        <v>1013</v>
      </c>
      <c r="D3880" t="s">
        <v>972</v>
      </c>
      <c r="E3880" t="s">
        <v>1014</v>
      </c>
      <c r="F3880" s="86">
        <v>4015313.6573959198</v>
      </c>
    </row>
    <row r="3881" spans="1:6">
      <c r="A3881">
        <v>2020</v>
      </c>
      <c r="B3881" t="s">
        <v>1035</v>
      </c>
      <c r="C3881" t="s">
        <v>1013</v>
      </c>
      <c r="D3881" t="s">
        <v>972</v>
      </c>
      <c r="E3881" t="s">
        <v>1014</v>
      </c>
      <c r="F3881" s="86">
        <v>4061785.61976167</v>
      </c>
    </row>
    <row r="3882" spans="1:6">
      <c r="A3882">
        <v>2021</v>
      </c>
      <c r="B3882" t="s">
        <v>1035</v>
      </c>
      <c r="C3882" t="s">
        <v>1013</v>
      </c>
      <c r="D3882" t="s">
        <v>972</v>
      </c>
      <c r="E3882" t="s">
        <v>1014</v>
      </c>
      <c r="F3882" s="86">
        <v>4109538.76536851</v>
      </c>
    </row>
    <row r="3883" spans="1:6">
      <c r="A3883">
        <v>2022</v>
      </c>
      <c r="B3883" t="s">
        <v>1035</v>
      </c>
      <c r="C3883" t="s">
        <v>1013</v>
      </c>
      <c r="D3883" t="s">
        <v>972</v>
      </c>
      <c r="E3883" t="s">
        <v>1014</v>
      </c>
      <c r="F3883" s="86">
        <v>4155610.7692498001</v>
      </c>
    </row>
    <row r="3884" spans="1:6">
      <c r="A3884">
        <v>2023</v>
      </c>
      <c r="B3884" t="s">
        <v>1035</v>
      </c>
      <c r="C3884" t="s">
        <v>1013</v>
      </c>
      <c r="D3884" t="s">
        <v>972</v>
      </c>
      <c r="E3884" t="s">
        <v>1014</v>
      </c>
      <c r="F3884" s="86">
        <v>4199571.3141439101</v>
      </c>
    </row>
    <row r="3885" spans="1:6">
      <c r="A3885">
        <v>2024</v>
      </c>
      <c r="B3885" t="s">
        <v>1035</v>
      </c>
      <c r="C3885" t="s">
        <v>1013</v>
      </c>
      <c r="D3885" t="s">
        <v>972</v>
      </c>
      <c r="E3885" t="s">
        <v>1014</v>
      </c>
      <c r="F3885" s="86">
        <v>4242423.7974546803</v>
      </c>
    </row>
    <row r="3886" spans="1:6">
      <c r="A3886">
        <v>2025</v>
      </c>
      <c r="B3886" t="s">
        <v>1035</v>
      </c>
      <c r="C3886" t="s">
        <v>1013</v>
      </c>
      <c r="D3886" t="s">
        <v>972</v>
      </c>
      <c r="E3886" t="s">
        <v>1014</v>
      </c>
      <c r="F3886" s="86">
        <v>4286201.3168300502</v>
      </c>
    </row>
    <row r="3887" spans="1:6">
      <c r="A3887">
        <v>2026</v>
      </c>
      <c r="B3887" t="s">
        <v>1035</v>
      </c>
      <c r="C3887" t="s">
        <v>1013</v>
      </c>
      <c r="D3887" t="s">
        <v>972</v>
      </c>
      <c r="E3887" t="s">
        <v>1014</v>
      </c>
      <c r="F3887" s="86">
        <v>4329604.9852203298</v>
      </c>
    </row>
    <row r="3888" spans="1:6">
      <c r="A3888">
        <v>2027</v>
      </c>
      <c r="B3888" t="s">
        <v>1035</v>
      </c>
      <c r="C3888" t="s">
        <v>1013</v>
      </c>
      <c r="D3888" t="s">
        <v>972</v>
      </c>
      <c r="E3888" t="s">
        <v>1014</v>
      </c>
      <c r="F3888" s="86">
        <v>4375883.5147567</v>
      </c>
    </row>
    <row r="3889" spans="1:6">
      <c r="A3889">
        <v>2028</v>
      </c>
      <c r="B3889" t="s">
        <v>1035</v>
      </c>
      <c r="C3889" t="s">
        <v>1013</v>
      </c>
      <c r="D3889" t="s">
        <v>972</v>
      </c>
      <c r="E3889" t="s">
        <v>1014</v>
      </c>
      <c r="F3889" s="86">
        <v>4425682.4828595696</v>
      </c>
    </row>
    <row r="3890" spans="1:6">
      <c r="A3890">
        <v>2029</v>
      </c>
      <c r="B3890" t="s">
        <v>1035</v>
      </c>
      <c r="C3890" t="s">
        <v>1013</v>
      </c>
      <c r="D3890" t="s">
        <v>972</v>
      </c>
      <c r="E3890" t="s">
        <v>1014</v>
      </c>
      <c r="F3890" s="86">
        <v>4477850.54488823</v>
      </c>
    </row>
    <row r="3891" spans="1:6">
      <c r="A3891">
        <v>2030</v>
      </c>
      <c r="B3891" t="s">
        <v>1035</v>
      </c>
      <c r="C3891" t="s">
        <v>1013</v>
      </c>
      <c r="D3891" t="s">
        <v>972</v>
      </c>
      <c r="E3891" t="s">
        <v>1014</v>
      </c>
      <c r="F3891" s="86">
        <v>4533473.9967545904</v>
      </c>
    </row>
    <row r="3892" spans="1:6">
      <c r="A3892">
        <v>2031</v>
      </c>
      <c r="B3892" t="s">
        <v>1035</v>
      </c>
      <c r="C3892" t="s">
        <v>1013</v>
      </c>
      <c r="D3892" t="s">
        <v>972</v>
      </c>
      <c r="E3892" t="s">
        <v>1014</v>
      </c>
      <c r="F3892" s="86">
        <v>4589424.6058773603</v>
      </c>
    </row>
    <row r="3893" spans="1:6">
      <c r="A3893">
        <v>2032</v>
      </c>
      <c r="B3893" t="s">
        <v>1035</v>
      </c>
      <c r="C3893" t="s">
        <v>1013</v>
      </c>
      <c r="D3893" t="s">
        <v>972</v>
      </c>
      <c r="E3893" t="s">
        <v>1014</v>
      </c>
      <c r="F3893" s="86">
        <v>4645485.6122050704</v>
      </c>
    </row>
    <row r="3894" spans="1:6">
      <c r="A3894">
        <v>2033</v>
      </c>
      <c r="B3894" t="s">
        <v>1035</v>
      </c>
      <c r="C3894" t="s">
        <v>1013</v>
      </c>
      <c r="D3894" t="s">
        <v>972</v>
      </c>
      <c r="E3894" t="s">
        <v>1014</v>
      </c>
      <c r="F3894" s="86">
        <v>4702319.3573088897</v>
      </c>
    </row>
    <row r="3895" spans="1:6">
      <c r="A3895">
        <v>2034</v>
      </c>
      <c r="B3895" t="s">
        <v>1035</v>
      </c>
      <c r="C3895" t="s">
        <v>1013</v>
      </c>
      <c r="D3895" t="s">
        <v>972</v>
      </c>
      <c r="E3895" t="s">
        <v>1014</v>
      </c>
      <c r="F3895" s="86">
        <v>4759141.3539223103</v>
      </c>
    </row>
    <row r="3896" spans="1:6">
      <c r="A3896">
        <v>2035</v>
      </c>
      <c r="B3896" t="s">
        <v>1035</v>
      </c>
      <c r="C3896" t="s">
        <v>1013</v>
      </c>
      <c r="D3896" t="s">
        <v>972</v>
      </c>
      <c r="E3896" t="s">
        <v>1014</v>
      </c>
      <c r="F3896" s="86">
        <v>4815204.4615503</v>
      </c>
    </row>
    <row r="3897" spans="1:6">
      <c r="A3897">
        <v>2036</v>
      </c>
      <c r="B3897" t="s">
        <v>1035</v>
      </c>
      <c r="C3897" t="s">
        <v>1013</v>
      </c>
      <c r="D3897" t="s">
        <v>972</v>
      </c>
      <c r="E3897" t="s">
        <v>1014</v>
      </c>
      <c r="F3897" s="86">
        <v>4871896.2439135397</v>
      </c>
    </row>
    <row r="3898" spans="1:6">
      <c r="A3898">
        <v>2037</v>
      </c>
      <c r="B3898" t="s">
        <v>1035</v>
      </c>
      <c r="C3898" t="s">
        <v>1013</v>
      </c>
      <c r="D3898" t="s">
        <v>972</v>
      </c>
      <c r="E3898" t="s">
        <v>1014</v>
      </c>
      <c r="F3898" s="86">
        <v>4927195.6336483397</v>
      </c>
    </row>
    <row r="3899" spans="1:6">
      <c r="A3899">
        <v>2038</v>
      </c>
      <c r="B3899" t="s">
        <v>1035</v>
      </c>
      <c r="C3899" t="s">
        <v>1013</v>
      </c>
      <c r="D3899" t="s">
        <v>972</v>
      </c>
      <c r="E3899" t="s">
        <v>1014</v>
      </c>
      <c r="F3899" s="86">
        <v>4984211.7173869899</v>
      </c>
    </row>
    <row r="3900" spans="1:6">
      <c r="A3900">
        <v>2039</v>
      </c>
      <c r="B3900" t="s">
        <v>1035</v>
      </c>
      <c r="C3900" t="s">
        <v>1013</v>
      </c>
      <c r="D3900" t="s">
        <v>972</v>
      </c>
      <c r="E3900" t="s">
        <v>1014</v>
      </c>
      <c r="F3900" s="86">
        <v>5039945.9129040297</v>
      </c>
    </row>
    <row r="3901" spans="1:6">
      <c r="A3901">
        <v>2040</v>
      </c>
      <c r="B3901" t="s">
        <v>1035</v>
      </c>
      <c r="C3901" t="s">
        <v>1013</v>
      </c>
      <c r="D3901" t="s">
        <v>972</v>
      </c>
      <c r="E3901" t="s">
        <v>1014</v>
      </c>
      <c r="F3901" s="86">
        <v>5096546.0619963501</v>
      </c>
    </row>
    <row r="3902" spans="1:6">
      <c r="A3902">
        <v>2041</v>
      </c>
      <c r="B3902" t="s">
        <v>1035</v>
      </c>
      <c r="C3902" t="s">
        <v>1013</v>
      </c>
      <c r="D3902" t="s">
        <v>972</v>
      </c>
      <c r="E3902" t="s">
        <v>1014</v>
      </c>
      <c r="F3902" s="86">
        <v>5153438.38795848</v>
      </c>
    </row>
    <row r="3903" spans="1:6">
      <c r="A3903">
        <v>2042</v>
      </c>
      <c r="B3903" t="s">
        <v>1035</v>
      </c>
      <c r="C3903" t="s">
        <v>1013</v>
      </c>
      <c r="D3903" t="s">
        <v>972</v>
      </c>
      <c r="E3903" t="s">
        <v>1014</v>
      </c>
      <c r="F3903" s="86">
        <v>5210317.9797004303</v>
      </c>
    </row>
    <row r="3904" spans="1:6">
      <c r="A3904">
        <v>2043</v>
      </c>
      <c r="B3904" t="s">
        <v>1035</v>
      </c>
      <c r="C3904" t="s">
        <v>1013</v>
      </c>
      <c r="D3904" t="s">
        <v>972</v>
      </c>
      <c r="E3904" t="s">
        <v>1014</v>
      </c>
      <c r="F3904" s="86">
        <v>5267619.5973731</v>
      </c>
    </row>
    <row r="3905" spans="1:6">
      <c r="A3905">
        <v>2044</v>
      </c>
      <c r="B3905" t="s">
        <v>1035</v>
      </c>
      <c r="C3905" t="s">
        <v>1013</v>
      </c>
      <c r="D3905" t="s">
        <v>972</v>
      </c>
      <c r="E3905" t="s">
        <v>1014</v>
      </c>
      <c r="F3905" s="86">
        <v>5325548.7946993001</v>
      </c>
    </row>
    <row r="3906" spans="1:6">
      <c r="A3906">
        <v>2045</v>
      </c>
      <c r="B3906" t="s">
        <v>1035</v>
      </c>
      <c r="C3906" t="s">
        <v>1013</v>
      </c>
      <c r="D3906" t="s">
        <v>972</v>
      </c>
      <c r="E3906" t="s">
        <v>1014</v>
      </c>
      <c r="F3906" s="86">
        <v>5383631.9444804704</v>
      </c>
    </row>
    <row r="3907" spans="1:6">
      <c r="A3907">
        <v>2046</v>
      </c>
      <c r="B3907" t="s">
        <v>1035</v>
      </c>
      <c r="C3907" t="s">
        <v>1013</v>
      </c>
      <c r="D3907" t="s">
        <v>972</v>
      </c>
      <c r="E3907" t="s">
        <v>1014</v>
      </c>
      <c r="F3907" s="86">
        <v>5442499.8209165698</v>
      </c>
    </row>
    <row r="3908" spans="1:6">
      <c r="A3908">
        <v>2047</v>
      </c>
      <c r="B3908" t="s">
        <v>1035</v>
      </c>
      <c r="C3908" t="s">
        <v>1013</v>
      </c>
      <c r="D3908" t="s">
        <v>972</v>
      </c>
      <c r="E3908" t="s">
        <v>1014</v>
      </c>
      <c r="F3908" s="86">
        <v>5501559.7085919501</v>
      </c>
    </row>
    <row r="3909" spans="1:6">
      <c r="A3909">
        <v>2048</v>
      </c>
      <c r="B3909" t="s">
        <v>1035</v>
      </c>
      <c r="C3909" t="s">
        <v>1013</v>
      </c>
      <c r="D3909" t="s">
        <v>972</v>
      </c>
      <c r="E3909" t="s">
        <v>1014</v>
      </c>
      <c r="F3909" s="86">
        <v>5560592.8592613097</v>
      </c>
    </row>
    <row r="3910" spans="1:6">
      <c r="A3910">
        <v>2049</v>
      </c>
      <c r="B3910" t="s">
        <v>1035</v>
      </c>
      <c r="C3910" t="s">
        <v>1013</v>
      </c>
      <c r="D3910" t="s">
        <v>972</v>
      </c>
      <c r="E3910" t="s">
        <v>1014</v>
      </c>
      <c r="F3910" s="86">
        <v>5620131.6977551105</v>
      </c>
    </row>
    <row r="3911" spans="1:6">
      <c r="A3911">
        <v>2050</v>
      </c>
      <c r="B3911" t="s">
        <v>1035</v>
      </c>
      <c r="C3911" t="s">
        <v>1013</v>
      </c>
      <c r="D3911" t="s">
        <v>972</v>
      </c>
      <c r="E3911" t="s">
        <v>1014</v>
      </c>
      <c r="F3911" s="86">
        <v>5680624.1151506603</v>
      </c>
    </row>
    <row r="3912" spans="1:6">
      <c r="A3912">
        <v>2017</v>
      </c>
      <c r="B3912" t="s">
        <v>1036</v>
      </c>
      <c r="C3912" t="s">
        <v>1013</v>
      </c>
      <c r="D3912" t="s">
        <v>972</v>
      </c>
      <c r="E3912" t="s">
        <v>1014</v>
      </c>
      <c r="F3912" s="86">
        <v>32262178.627050102</v>
      </c>
    </row>
    <row r="3913" spans="1:6">
      <c r="A3913">
        <v>2018</v>
      </c>
      <c r="B3913" t="s">
        <v>1036</v>
      </c>
      <c r="C3913" t="s">
        <v>1013</v>
      </c>
      <c r="D3913" t="s">
        <v>972</v>
      </c>
      <c r="E3913" t="s">
        <v>1014</v>
      </c>
      <c r="F3913" s="86">
        <v>32532310.054698601</v>
      </c>
    </row>
    <row r="3914" spans="1:6">
      <c r="A3914">
        <v>2019</v>
      </c>
      <c r="B3914" t="s">
        <v>1036</v>
      </c>
      <c r="C3914" t="s">
        <v>1013</v>
      </c>
      <c r="D3914" t="s">
        <v>972</v>
      </c>
      <c r="E3914" t="s">
        <v>1014</v>
      </c>
      <c r="F3914" s="86">
        <v>32823266.736322399</v>
      </c>
    </row>
    <row r="3915" spans="1:6">
      <c r="A3915">
        <v>2020</v>
      </c>
      <c r="B3915" t="s">
        <v>1036</v>
      </c>
      <c r="C3915" t="s">
        <v>1013</v>
      </c>
      <c r="D3915" t="s">
        <v>972</v>
      </c>
      <c r="E3915" t="s">
        <v>1014</v>
      </c>
      <c r="F3915" s="86">
        <v>33131526.1529571</v>
      </c>
    </row>
    <row r="3916" spans="1:6">
      <c r="A3916">
        <v>2021</v>
      </c>
      <c r="B3916" t="s">
        <v>1036</v>
      </c>
      <c r="C3916" t="s">
        <v>1013</v>
      </c>
      <c r="D3916" t="s">
        <v>972</v>
      </c>
      <c r="E3916" t="s">
        <v>1014</v>
      </c>
      <c r="F3916" s="86">
        <v>33432065.581699401</v>
      </c>
    </row>
    <row r="3917" spans="1:6">
      <c r="A3917">
        <v>2022</v>
      </c>
      <c r="B3917" t="s">
        <v>1036</v>
      </c>
      <c r="C3917" t="s">
        <v>1013</v>
      </c>
      <c r="D3917" t="s">
        <v>972</v>
      </c>
      <c r="E3917" t="s">
        <v>1014</v>
      </c>
      <c r="F3917" s="86">
        <v>33718221.2400181</v>
      </c>
    </row>
    <row r="3918" spans="1:6">
      <c r="A3918">
        <v>2023</v>
      </c>
      <c r="B3918" t="s">
        <v>1036</v>
      </c>
      <c r="C3918" t="s">
        <v>1013</v>
      </c>
      <c r="D3918" t="s">
        <v>972</v>
      </c>
      <c r="E3918" t="s">
        <v>1014</v>
      </c>
      <c r="F3918" s="86">
        <v>33982322.687900499</v>
      </c>
    </row>
    <row r="3919" spans="1:6">
      <c r="A3919">
        <v>2024</v>
      </c>
      <c r="B3919" t="s">
        <v>1036</v>
      </c>
      <c r="C3919" t="s">
        <v>1013</v>
      </c>
      <c r="D3919" t="s">
        <v>972</v>
      </c>
      <c r="E3919" t="s">
        <v>1014</v>
      </c>
      <c r="F3919" s="86">
        <v>34222198.223076202</v>
      </c>
    </row>
    <row r="3920" spans="1:6">
      <c r="A3920">
        <v>2025</v>
      </c>
      <c r="B3920" t="s">
        <v>1036</v>
      </c>
      <c r="C3920" t="s">
        <v>1013</v>
      </c>
      <c r="D3920" t="s">
        <v>972</v>
      </c>
      <c r="E3920" t="s">
        <v>1014</v>
      </c>
      <c r="F3920" s="86">
        <v>34449241.968992501</v>
      </c>
    </row>
    <row r="3921" spans="1:6">
      <c r="A3921">
        <v>2026</v>
      </c>
      <c r="B3921" t="s">
        <v>1036</v>
      </c>
      <c r="C3921" t="s">
        <v>1013</v>
      </c>
      <c r="D3921" t="s">
        <v>972</v>
      </c>
      <c r="E3921" t="s">
        <v>1014</v>
      </c>
      <c r="F3921" s="86">
        <v>34675377.547922097</v>
      </c>
    </row>
    <row r="3922" spans="1:6">
      <c r="A3922">
        <v>2027</v>
      </c>
      <c r="B3922" t="s">
        <v>1036</v>
      </c>
      <c r="C3922" t="s">
        <v>1013</v>
      </c>
      <c r="D3922" t="s">
        <v>972</v>
      </c>
      <c r="E3922" t="s">
        <v>1014</v>
      </c>
      <c r="F3922" s="86">
        <v>34918205.002282299</v>
      </c>
    </row>
    <row r="3923" spans="1:6">
      <c r="A3923">
        <v>2028</v>
      </c>
      <c r="B3923" t="s">
        <v>1036</v>
      </c>
      <c r="C3923" t="s">
        <v>1013</v>
      </c>
      <c r="D3923" t="s">
        <v>972</v>
      </c>
      <c r="E3923" t="s">
        <v>1014</v>
      </c>
      <c r="F3923" s="86">
        <v>35181803.032603599</v>
      </c>
    </row>
    <row r="3924" spans="1:6">
      <c r="A3924">
        <v>2029</v>
      </c>
      <c r="B3924" t="s">
        <v>1036</v>
      </c>
      <c r="C3924" t="s">
        <v>1013</v>
      </c>
      <c r="D3924" t="s">
        <v>972</v>
      </c>
      <c r="E3924" t="s">
        <v>1014</v>
      </c>
      <c r="F3924" s="86">
        <v>35469236.897149302</v>
      </c>
    </row>
    <row r="3925" spans="1:6">
      <c r="A3925">
        <v>2030</v>
      </c>
      <c r="B3925" t="s">
        <v>1036</v>
      </c>
      <c r="C3925" t="s">
        <v>1013</v>
      </c>
      <c r="D3925" t="s">
        <v>972</v>
      </c>
      <c r="E3925" t="s">
        <v>1014</v>
      </c>
      <c r="F3925" s="86">
        <v>35762776.631540798</v>
      </c>
    </row>
    <row r="3926" spans="1:6">
      <c r="A3926">
        <v>2031</v>
      </c>
      <c r="B3926" t="s">
        <v>1036</v>
      </c>
      <c r="C3926" t="s">
        <v>1013</v>
      </c>
      <c r="D3926" t="s">
        <v>972</v>
      </c>
      <c r="E3926" t="s">
        <v>1014</v>
      </c>
      <c r="F3926" s="86">
        <v>36066629.253478497</v>
      </c>
    </row>
    <row r="3927" spans="1:6">
      <c r="A3927">
        <v>2032</v>
      </c>
      <c r="B3927" t="s">
        <v>1036</v>
      </c>
      <c r="C3927" t="s">
        <v>1013</v>
      </c>
      <c r="D3927" t="s">
        <v>972</v>
      </c>
      <c r="E3927" t="s">
        <v>1014</v>
      </c>
      <c r="F3927" s="86">
        <v>36367546.569588996</v>
      </c>
    </row>
    <row r="3928" spans="1:6">
      <c r="A3928">
        <v>2033</v>
      </c>
      <c r="B3928" t="s">
        <v>1036</v>
      </c>
      <c r="C3928" t="s">
        <v>1013</v>
      </c>
      <c r="D3928" t="s">
        <v>972</v>
      </c>
      <c r="E3928" t="s">
        <v>1014</v>
      </c>
      <c r="F3928" s="86">
        <v>36675438.142408803</v>
      </c>
    </row>
    <row r="3929" spans="1:6">
      <c r="A3929">
        <v>2034</v>
      </c>
      <c r="B3929" t="s">
        <v>1036</v>
      </c>
      <c r="C3929" t="s">
        <v>1013</v>
      </c>
      <c r="D3929" t="s">
        <v>972</v>
      </c>
      <c r="E3929" t="s">
        <v>1014</v>
      </c>
      <c r="F3929" s="86">
        <v>36987667.427598797</v>
      </c>
    </row>
    <row r="3930" spans="1:6">
      <c r="A3930">
        <v>2035</v>
      </c>
      <c r="B3930" t="s">
        <v>1036</v>
      </c>
      <c r="C3930" t="s">
        <v>1013</v>
      </c>
      <c r="D3930" t="s">
        <v>972</v>
      </c>
      <c r="E3930" t="s">
        <v>1014</v>
      </c>
      <c r="F3930" s="86">
        <v>37297751.556761101</v>
      </c>
    </row>
    <row r="3931" spans="1:6">
      <c r="A3931">
        <v>2036</v>
      </c>
      <c r="B3931" t="s">
        <v>1036</v>
      </c>
      <c r="C3931" t="s">
        <v>1013</v>
      </c>
      <c r="D3931" t="s">
        <v>972</v>
      </c>
      <c r="E3931" t="s">
        <v>1014</v>
      </c>
      <c r="F3931" s="86">
        <v>37603142.011121899</v>
      </c>
    </row>
    <row r="3932" spans="1:6">
      <c r="A3932">
        <v>2037</v>
      </c>
      <c r="B3932" t="s">
        <v>1036</v>
      </c>
      <c r="C3932" t="s">
        <v>1013</v>
      </c>
      <c r="D3932" t="s">
        <v>972</v>
      </c>
      <c r="E3932" t="s">
        <v>1014</v>
      </c>
      <c r="F3932" s="86">
        <v>37909455.433941402</v>
      </c>
    </row>
    <row r="3933" spans="1:6">
      <c r="A3933">
        <v>2038</v>
      </c>
      <c r="B3933" t="s">
        <v>1036</v>
      </c>
      <c r="C3933" t="s">
        <v>1013</v>
      </c>
      <c r="D3933" t="s">
        <v>972</v>
      </c>
      <c r="E3933" t="s">
        <v>1014</v>
      </c>
      <c r="F3933" s="86">
        <v>38219411.882122397</v>
      </c>
    </row>
    <row r="3934" spans="1:6">
      <c r="A3934">
        <v>2039</v>
      </c>
      <c r="B3934" t="s">
        <v>1036</v>
      </c>
      <c r="C3934" t="s">
        <v>1013</v>
      </c>
      <c r="D3934" t="s">
        <v>972</v>
      </c>
      <c r="E3934" t="s">
        <v>1014</v>
      </c>
      <c r="F3934" s="86">
        <v>38534912.1966426</v>
      </c>
    </row>
    <row r="3935" spans="1:6">
      <c r="A3935">
        <v>2040</v>
      </c>
      <c r="B3935" t="s">
        <v>1036</v>
      </c>
      <c r="C3935" t="s">
        <v>1013</v>
      </c>
      <c r="D3935" t="s">
        <v>972</v>
      </c>
      <c r="E3935" t="s">
        <v>1014</v>
      </c>
      <c r="F3935" s="86">
        <v>38849288.812556103</v>
      </c>
    </row>
    <row r="3936" spans="1:6">
      <c r="A3936">
        <v>2041</v>
      </c>
      <c r="B3936" t="s">
        <v>1036</v>
      </c>
      <c r="C3936" t="s">
        <v>1013</v>
      </c>
      <c r="D3936" t="s">
        <v>972</v>
      </c>
      <c r="E3936" t="s">
        <v>1014</v>
      </c>
      <c r="F3936" s="86">
        <v>39161445.977822997</v>
      </c>
    </row>
    <row r="3937" spans="1:6">
      <c r="A3937">
        <v>2042</v>
      </c>
      <c r="B3937" t="s">
        <v>1036</v>
      </c>
      <c r="C3937" t="s">
        <v>1013</v>
      </c>
      <c r="D3937" t="s">
        <v>972</v>
      </c>
      <c r="E3937" t="s">
        <v>1014</v>
      </c>
      <c r="F3937" s="86">
        <v>39470662.043855898</v>
      </c>
    </row>
    <row r="3938" spans="1:6">
      <c r="A3938">
        <v>2043</v>
      </c>
      <c r="B3938" t="s">
        <v>1036</v>
      </c>
      <c r="C3938" t="s">
        <v>1013</v>
      </c>
      <c r="D3938" t="s">
        <v>972</v>
      </c>
      <c r="E3938" t="s">
        <v>1014</v>
      </c>
      <c r="F3938" s="86">
        <v>39788979.204946801</v>
      </c>
    </row>
    <row r="3939" spans="1:6">
      <c r="A3939">
        <v>2044</v>
      </c>
      <c r="B3939" t="s">
        <v>1036</v>
      </c>
      <c r="C3939" t="s">
        <v>1013</v>
      </c>
      <c r="D3939" t="s">
        <v>972</v>
      </c>
      <c r="E3939" t="s">
        <v>1014</v>
      </c>
      <c r="F3939" s="86">
        <v>40106535.321337096</v>
      </c>
    </row>
    <row r="3940" spans="1:6">
      <c r="A3940">
        <v>2045</v>
      </c>
      <c r="B3940" t="s">
        <v>1036</v>
      </c>
      <c r="C3940" t="s">
        <v>1013</v>
      </c>
      <c r="D3940" t="s">
        <v>972</v>
      </c>
      <c r="E3940" t="s">
        <v>1014</v>
      </c>
      <c r="F3940" s="86">
        <v>40431130.008501299</v>
      </c>
    </row>
    <row r="3941" spans="1:6">
      <c r="A3941">
        <v>2046</v>
      </c>
      <c r="B3941" t="s">
        <v>1036</v>
      </c>
      <c r="C3941" t="s">
        <v>1013</v>
      </c>
      <c r="D3941" t="s">
        <v>972</v>
      </c>
      <c r="E3941" t="s">
        <v>1014</v>
      </c>
      <c r="F3941" s="86">
        <v>40759503.129919603</v>
      </c>
    </row>
    <row r="3942" spans="1:6">
      <c r="A3942">
        <v>2047</v>
      </c>
      <c r="B3942" t="s">
        <v>1036</v>
      </c>
      <c r="C3942" t="s">
        <v>1013</v>
      </c>
      <c r="D3942" t="s">
        <v>972</v>
      </c>
      <c r="E3942" t="s">
        <v>1014</v>
      </c>
      <c r="F3942" s="86">
        <v>41086394.624811202</v>
      </c>
    </row>
    <row r="3943" spans="1:6">
      <c r="A3943">
        <v>2048</v>
      </c>
      <c r="B3943" t="s">
        <v>1036</v>
      </c>
      <c r="C3943" t="s">
        <v>1013</v>
      </c>
      <c r="D3943" t="s">
        <v>972</v>
      </c>
      <c r="E3943" t="s">
        <v>1014</v>
      </c>
      <c r="F3943" s="86">
        <v>41412673.719712198</v>
      </c>
    </row>
    <row r="3944" spans="1:6">
      <c r="A3944">
        <v>2049</v>
      </c>
      <c r="B3944" t="s">
        <v>1036</v>
      </c>
      <c r="C3944" t="s">
        <v>1013</v>
      </c>
      <c r="D3944" t="s">
        <v>972</v>
      </c>
      <c r="E3944" t="s">
        <v>1014</v>
      </c>
      <c r="F3944" s="86">
        <v>41736052.889134102</v>
      </c>
    </row>
    <row r="3945" spans="1:6">
      <c r="A3945">
        <v>2050</v>
      </c>
      <c r="B3945" t="s">
        <v>1036</v>
      </c>
      <c r="C3945" t="s">
        <v>1013</v>
      </c>
      <c r="D3945" t="s">
        <v>972</v>
      </c>
      <c r="E3945" t="s">
        <v>1014</v>
      </c>
      <c r="F3945" s="86">
        <v>42059689.230450399</v>
      </c>
    </row>
    <row r="3946" spans="1:6">
      <c r="A3946">
        <v>2017</v>
      </c>
      <c r="B3946" t="s">
        <v>1037</v>
      </c>
      <c r="C3946" t="s">
        <v>1013</v>
      </c>
      <c r="D3946" t="s">
        <v>972</v>
      </c>
      <c r="E3946" t="s">
        <v>1014</v>
      </c>
      <c r="F3946" s="86">
        <v>15806230.824481299</v>
      </c>
    </row>
    <row r="3947" spans="1:6">
      <c r="A3947">
        <v>2018</v>
      </c>
      <c r="B3947" t="s">
        <v>1037</v>
      </c>
      <c r="C3947" t="s">
        <v>1013</v>
      </c>
      <c r="D3947" t="s">
        <v>972</v>
      </c>
      <c r="E3947" t="s">
        <v>1014</v>
      </c>
      <c r="F3947" s="86">
        <v>15938576.4961024</v>
      </c>
    </row>
    <row r="3948" spans="1:6">
      <c r="A3948">
        <v>2019</v>
      </c>
      <c r="B3948" t="s">
        <v>1037</v>
      </c>
      <c r="C3948" t="s">
        <v>1013</v>
      </c>
      <c r="D3948" t="s">
        <v>972</v>
      </c>
      <c r="E3948" t="s">
        <v>1014</v>
      </c>
      <c r="F3948" s="86">
        <v>16081125.098378601</v>
      </c>
    </row>
    <row r="3949" spans="1:6">
      <c r="A3949">
        <v>2020</v>
      </c>
      <c r="B3949" t="s">
        <v>1037</v>
      </c>
      <c r="C3949" t="s">
        <v>1013</v>
      </c>
      <c r="D3949" t="s">
        <v>972</v>
      </c>
      <c r="E3949" t="s">
        <v>1014</v>
      </c>
      <c r="F3949" s="86">
        <v>16232150.8412298</v>
      </c>
    </row>
    <row r="3950" spans="1:6">
      <c r="A3950">
        <v>2021</v>
      </c>
      <c r="B3950" t="s">
        <v>1037</v>
      </c>
      <c r="C3950" t="s">
        <v>1013</v>
      </c>
      <c r="D3950" t="s">
        <v>972</v>
      </c>
      <c r="E3950" t="s">
        <v>1014</v>
      </c>
      <c r="F3950" s="86">
        <v>16379394.325232301</v>
      </c>
    </row>
    <row r="3951" spans="1:6">
      <c r="A3951">
        <v>2022</v>
      </c>
      <c r="B3951" t="s">
        <v>1037</v>
      </c>
      <c r="C3951" t="s">
        <v>1013</v>
      </c>
      <c r="D3951" t="s">
        <v>972</v>
      </c>
      <c r="E3951" t="s">
        <v>1014</v>
      </c>
      <c r="F3951" s="86">
        <v>16519590.758938899</v>
      </c>
    </row>
    <row r="3952" spans="1:6">
      <c r="A3952">
        <v>2023</v>
      </c>
      <c r="B3952" t="s">
        <v>1037</v>
      </c>
      <c r="C3952" t="s">
        <v>1013</v>
      </c>
      <c r="D3952" t="s">
        <v>972</v>
      </c>
      <c r="E3952" t="s">
        <v>1014</v>
      </c>
      <c r="F3952" s="86">
        <v>16648982.158526801</v>
      </c>
    </row>
    <row r="3953" spans="1:6">
      <c r="A3953">
        <v>2024</v>
      </c>
      <c r="B3953" t="s">
        <v>1037</v>
      </c>
      <c r="C3953" t="s">
        <v>1013</v>
      </c>
      <c r="D3953" t="s">
        <v>972</v>
      </c>
      <c r="E3953" t="s">
        <v>1014</v>
      </c>
      <c r="F3953" s="86">
        <v>16766504.5404454</v>
      </c>
    </row>
    <row r="3954" spans="1:6">
      <c r="A3954">
        <v>2025</v>
      </c>
      <c r="B3954" t="s">
        <v>1037</v>
      </c>
      <c r="C3954" t="s">
        <v>1013</v>
      </c>
      <c r="D3954" t="s">
        <v>972</v>
      </c>
      <c r="E3954" t="s">
        <v>1014</v>
      </c>
      <c r="F3954" s="86">
        <v>16877740.235241201</v>
      </c>
    </row>
    <row r="3955" spans="1:6">
      <c r="A3955">
        <v>2026</v>
      </c>
      <c r="B3955" t="s">
        <v>1037</v>
      </c>
      <c r="C3955" t="s">
        <v>1013</v>
      </c>
      <c r="D3955" t="s">
        <v>972</v>
      </c>
      <c r="E3955" t="s">
        <v>1014</v>
      </c>
      <c r="F3955" s="86">
        <v>16988530.991175801</v>
      </c>
    </row>
    <row r="3956" spans="1:6">
      <c r="A3956">
        <v>2027</v>
      </c>
      <c r="B3956" t="s">
        <v>1037</v>
      </c>
      <c r="C3956" t="s">
        <v>1013</v>
      </c>
      <c r="D3956" t="s">
        <v>972</v>
      </c>
      <c r="E3956" t="s">
        <v>1014</v>
      </c>
      <c r="F3956" s="86">
        <v>17107499.608841401</v>
      </c>
    </row>
    <row r="3957" spans="1:6">
      <c r="A3957">
        <v>2028</v>
      </c>
      <c r="B3957" t="s">
        <v>1037</v>
      </c>
      <c r="C3957" t="s">
        <v>1013</v>
      </c>
      <c r="D3957" t="s">
        <v>972</v>
      </c>
      <c r="E3957" t="s">
        <v>1014</v>
      </c>
      <c r="F3957" s="86">
        <v>17236644.368725698</v>
      </c>
    </row>
    <row r="3958" spans="1:6">
      <c r="A3958">
        <v>2029</v>
      </c>
      <c r="B3958" t="s">
        <v>1037</v>
      </c>
      <c r="C3958" t="s">
        <v>1013</v>
      </c>
      <c r="D3958" t="s">
        <v>972</v>
      </c>
      <c r="E3958" t="s">
        <v>1014</v>
      </c>
      <c r="F3958" s="86">
        <v>17377467.034866899</v>
      </c>
    </row>
    <row r="3959" spans="1:6">
      <c r="A3959">
        <v>2030</v>
      </c>
      <c r="B3959" t="s">
        <v>1037</v>
      </c>
      <c r="C3959" t="s">
        <v>1013</v>
      </c>
      <c r="D3959" t="s">
        <v>972</v>
      </c>
      <c r="E3959" t="s">
        <v>1014</v>
      </c>
      <c r="F3959" s="86">
        <v>17521281.1539189</v>
      </c>
    </row>
    <row r="3960" spans="1:6">
      <c r="A3960">
        <v>2031</v>
      </c>
      <c r="B3960" t="s">
        <v>1037</v>
      </c>
      <c r="C3960" t="s">
        <v>1013</v>
      </c>
      <c r="D3960" t="s">
        <v>972</v>
      </c>
      <c r="E3960" t="s">
        <v>1014</v>
      </c>
      <c r="F3960" s="86">
        <v>17670147.872887</v>
      </c>
    </row>
    <row r="3961" spans="1:6">
      <c r="A3961">
        <v>2032</v>
      </c>
      <c r="B3961" t="s">
        <v>1037</v>
      </c>
      <c r="C3961" t="s">
        <v>1013</v>
      </c>
      <c r="D3961" t="s">
        <v>972</v>
      </c>
      <c r="E3961" t="s">
        <v>1014</v>
      </c>
      <c r="F3961" s="86">
        <v>17817576.495501399</v>
      </c>
    </row>
    <row r="3962" spans="1:6">
      <c r="A3962">
        <v>2033</v>
      </c>
      <c r="B3962" t="s">
        <v>1037</v>
      </c>
      <c r="C3962" t="s">
        <v>1013</v>
      </c>
      <c r="D3962" t="s">
        <v>972</v>
      </c>
      <c r="E3962" t="s">
        <v>1014</v>
      </c>
      <c r="F3962" s="86">
        <v>17968422.0203855</v>
      </c>
    </row>
    <row r="3963" spans="1:6">
      <c r="A3963">
        <v>2034</v>
      </c>
      <c r="B3963" t="s">
        <v>1037</v>
      </c>
      <c r="C3963" t="s">
        <v>1013</v>
      </c>
      <c r="D3963" t="s">
        <v>972</v>
      </c>
      <c r="E3963" t="s">
        <v>1014</v>
      </c>
      <c r="F3963" s="86">
        <v>18121392.723602001</v>
      </c>
    </row>
    <row r="3964" spans="1:6">
      <c r="A3964">
        <v>2035</v>
      </c>
      <c r="B3964" t="s">
        <v>1037</v>
      </c>
      <c r="C3964" t="s">
        <v>1013</v>
      </c>
      <c r="D3964" t="s">
        <v>972</v>
      </c>
      <c r="E3964" t="s">
        <v>1014</v>
      </c>
      <c r="F3964" s="86">
        <v>18273312.449086301</v>
      </c>
    </row>
    <row r="3965" spans="1:6">
      <c r="A3965">
        <v>2036</v>
      </c>
      <c r="B3965" t="s">
        <v>1037</v>
      </c>
      <c r="C3965" t="s">
        <v>1013</v>
      </c>
      <c r="D3965" t="s">
        <v>972</v>
      </c>
      <c r="E3965" t="s">
        <v>1014</v>
      </c>
      <c r="F3965" s="86">
        <v>18422932.5993254</v>
      </c>
    </row>
    <row r="3966" spans="1:6">
      <c r="A3966">
        <v>2037</v>
      </c>
      <c r="B3966" t="s">
        <v>1037</v>
      </c>
      <c r="C3966" t="s">
        <v>1013</v>
      </c>
      <c r="D3966" t="s">
        <v>972</v>
      </c>
      <c r="E3966" t="s">
        <v>1014</v>
      </c>
      <c r="F3966" s="86">
        <v>18573004.940120801</v>
      </c>
    </row>
    <row r="3967" spans="1:6">
      <c r="A3967">
        <v>2038</v>
      </c>
      <c r="B3967" t="s">
        <v>1037</v>
      </c>
      <c r="C3967" t="s">
        <v>1013</v>
      </c>
      <c r="D3967" t="s">
        <v>972</v>
      </c>
      <c r="E3967" t="s">
        <v>1014</v>
      </c>
      <c r="F3967" s="86">
        <v>18724862.110776301</v>
      </c>
    </row>
    <row r="3968" spans="1:6">
      <c r="A3968">
        <v>2039</v>
      </c>
      <c r="B3968" t="s">
        <v>1037</v>
      </c>
      <c r="C3968" t="s">
        <v>1013</v>
      </c>
      <c r="D3968" t="s">
        <v>972</v>
      </c>
      <c r="E3968" t="s">
        <v>1014</v>
      </c>
      <c r="F3968" s="86">
        <v>18879435.3915876</v>
      </c>
    </row>
    <row r="3969" spans="1:6">
      <c r="A3969">
        <v>2040</v>
      </c>
      <c r="B3969" t="s">
        <v>1037</v>
      </c>
      <c r="C3969" t="s">
        <v>1013</v>
      </c>
      <c r="D3969" t="s">
        <v>972</v>
      </c>
      <c r="E3969" t="s">
        <v>1014</v>
      </c>
      <c r="F3969" s="86">
        <v>19033458.137986399</v>
      </c>
    </row>
    <row r="3970" spans="1:6">
      <c r="A3970">
        <v>2041</v>
      </c>
      <c r="B3970" t="s">
        <v>1037</v>
      </c>
      <c r="C3970" t="s">
        <v>1013</v>
      </c>
      <c r="D3970" t="s">
        <v>972</v>
      </c>
      <c r="E3970" t="s">
        <v>1014</v>
      </c>
      <c r="F3970" s="86">
        <v>19186393.507440601</v>
      </c>
    </row>
    <row r="3971" spans="1:6">
      <c r="A3971">
        <v>2042</v>
      </c>
      <c r="B3971" t="s">
        <v>1037</v>
      </c>
      <c r="C3971" t="s">
        <v>1013</v>
      </c>
      <c r="D3971" t="s">
        <v>972</v>
      </c>
      <c r="E3971" t="s">
        <v>1014</v>
      </c>
      <c r="F3971" s="86">
        <v>19337887.942173399</v>
      </c>
    </row>
    <row r="3972" spans="1:6">
      <c r="A3972">
        <v>2043</v>
      </c>
      <c r="B3972" t="s">
        <v>1037</v>
      </c>
      <c r="C3972" t="s">
        <v>1013</v>
      </c>
      <c r="D3972" t="s">
        <v>972</v>
      </c>
      <c r="E3972" t="s">
        <v>1014</v>
      </c>
      <c r="F3972" s="86">
        <v>19493841.282515299</v>
      </c>
    </row>
    <row r="3973" spans="1:6">
      <c r="A3973">
        <v>2044</v>
      </c>
      <c r="B3973" t="s">
        <v>1037</v>
      </c>
      <c r="C3973" t="s">
        <v>1013</v>
      </c>
      <c r="D3973" t="s">
        <v>972</v>
      </c>
      <c r="E3973" t="s">
        <v>1014</v>
      </c>
      <c r="F3973" s="86">
        <v>19649421.7637164</v>
      </c>
    </row>
    <row r="3974" spans="1:6">
      <c r="A3974">
        <v>2045</v>
      </c>
      <c r="B3974" t="s">
        <v>1037</v>
      </c>
      <c r="C3974" t="s">
        <v>1013</v>
      </c>
      <c r="D3974" t="s">
        <v>972</v>
      </c>
      <c r="E3974" t="s">
        <v>1014</v>
      </c>
      <c r="F3974" s="86">
        <v>19808450.65662</v>
      </c>
    </row>
    <row r="3975" spans="1:6">
      <c r="A3975">
        <v>2046</v>
      </c>
      <c r="B3975" t="s">
        <v>1037</v>
      </c>
      <c r="C3975" t="s">
        <v>1013</v>
      </c>
      <c r="D3975" t="s">
        <v>972</v>
      </c>
      <c r="E3975" t="s">
        <v>1014</v>
      </c>
      <c r="F3975" s="86">
        <v>19969330.720353201</v>
      </c>
    </row>
    <row r="3976" spans="1:6">
      <c r="A3976">
        <v>2047</v>
      </c>
      <c r="B3976" t="s">
        <v>1037</v>
      </c>
      <c r="C3976" t="s">
        <v>1013</v>
      </c>
      <c r="D3976" t="s">
        <v>972</v>
      </c>
      <c r="E3976" t="s">
        <v>1014</v>
      </c>
      <c r="F3976" s="86">
        <v>20129484.889807999</v>
      </c>
    </row>
    <row r="3977" spans="1:6">
      <c r="A3977">
        <v>2048</v>
      </c>
      <c r="B3977" t="s">
        <v>1037</v>
      </c>
      <c r="C3977" t="s">
        <v>1013</v>
      </c>
      <c r="D3977" t="s">
        <v>972</v>
      </c>
      <c r="E3977" t="s">
        <v>1014</v>
      </c>
      <c r="F3977" s="86">
        <v>20289339.0257244</v>
      </c>
    </row>
    <row r="3978" spans="1:6">
      <c r="A3978">
        <v>2049</v>
      </c>
      <c r="B3978" t="s">
        <v>1037</v>
      </c>
      <c r="C3978" t="s">
        <v>1013</v>
      </c>
      <c r="D3978" t="s">
        <v>972</v>
      </c>
      <c r="E3978" t="s">
        <v>1014</v>
      </c>
      <c r="F3978" s="86">
        <v>20447772.399204802</v>
      </c>
    </row>
    <row r="3979" spans="1:6">
      <c r="A3979">
        <v>2050</v>
      </c>
      <c r="B3979" t="s">
        <v>1037</v>
      </c>
      <c r="C3979" t="s">
        <v>1013</v>
      </c>
      <c r="D3979" t="s">
        <v>972</v>
      </c>
      <c r="E3979" t="s">
        <v>1014</v>
      </c>
      <c r="F3979" s="86">
        <v>20606331.7690841</v>
      </c>
    </row>
    <row r="3980" spans="1:6">
      <c r="A3980">
        <v>2017</v>
      </c>
      <c r="B3980" t="s">
        <v>1038</v>
      </c>
      <c r="C3980" t="s">
        <v>1013</v>
      </c>
      <c r="D3980" t="s">
        <v>972</v>
      </c>
      <c r="E3980" t="s">
        <v>1014</v>
      </c>
      <c r="F3980" s="86">
        <v>4650017.4528055396</v>
      </c>
    </row>
    <row r="3981" spans="1:6">
      <c r="A3981">
        <v>2018</v>
      </c>
      <c r="B3981" t="s">
        <v>1038</v>
      </c>
      <c r="C3981" t="s">
        <v>1013</v>
      </c>
      <c r="D3981" t="s">
        <v>972</v>
      </c>
      <c r="E3981" t="s">
        <v>1014</v>
      </c>
      <c r="F3981" s="86">
        <v>4715946.7529669702</v>
      </c>
    </row>
    <row r="3982" spans="1:6">
      <c r="A3982">
        <v>2019</v>
      </c>
      <c r="B3982" t="s">
        <v>1038</v>
      </c>
      <c r="C3982" t="s">
        <v>1013</v>
      </c>
      <c r="D3982" t="s">
        <v>972</v>
      </c>
      <c r="E3982" t="s">
        <v>1014</v>
      </c>
      <c r="F3982" s="86">
        <v>4783334.26714407</v>
      </c>
    </row>
    <row r="3983" spans="1:6">
      <c r="A3983">
        <v>2020</v>
      </c>
      <c r="B3983" t="s">
        <v>1038</v>
      </c>
      <c r="C3983" t="s">
        <v>1013</v>
      </c>
      <c r="D3983" t="s">
        <v>972</v>
      </c>
      <c r="E3983" t="s">
        <v>1014</v>
      </c>
      <c r="F3983" s="86">
        <v>4838452.1654468002</v>
      </c>
    </row>
    <row r="3984" spans="1:6">
      <c r="A3984">
        <v>2021</v>
      </c>
      <c r="B3984" t="s">
        <v>1038</v>
      </c>
      <c r="C3984" t="s">
        <v>1013</v>
      </c>
      <c r="D3984" t="s">
        <v>972</v>
      </c>
      <c r="E3984" t="s">
        <v>1014</v>
      </c>
      <c r="F3984" s="86">
        <v>4892981.3120173104</v>
      </c>
    </row>
    <row r="3985" spans="1:6">
      <c r="A3985">
        <v>2022</v>
      </c>
      <c r="B3985" t="s">
        <v>1038</v>
      </c>
      <c r="C3985" t="s">
        <v>1013</v>
      </c>
      <c r="D3985" t="s">
        <v>972</v>
      </c>
      <c r="E3985" t="s">
        <v>1014</v>
      </c>
      <c r="F3985" s="86">
        <v>4942293.3782095397</v>
      </c>
    </row>
    <row r="3986" spans="1:6">
      <c r="A3986">
        <v>2023</v>
      </c>
      <c r="B3986" t="s">
        <v>1038</v>
      </c>
      <c r="C3986" t="s">
        <v>1013</v>
      </c>
      <c r="D3986" t="s">
        <v>972</v>
      </c>
      <c r="E3986" t="s">
        <v>1014</v>
      </c>
      <c r="F3986" s="86">
        <v>4986563.7005300596</v>
      </c>
    </row>
    <row r="3987" spans="1:6">
      <c r="A3987">
        <v>2024</v>
      </c>
      <c r="B3987" t="s">
        <v>1038</v>
      </c>
      <c r="C3987" t="s">
        <v>1013</v>
      </c>
      <c r="D3987" t="s">
        <v>972</v>
      </c>
      <c r="E3987" t="s">
        <v>1014</v>
      </c>
      <c r="F3987" s="86">
        <v>5025279.1173701603</v>
      </c>
    </row>
    <row r="3988" spans="1:6">
      <c r="A3988">
        <v>2025</v>
      </c>
      <c r="B3988" t="s">
        <v>1038</v>
      </c>
      <c r="C3988" t="s">
        <v>1013</v>
      </c>
      <c r="D3988" t="s">
        <v>972</v>
      </c>
      <c r="E3988" t="s">
        <v>1014</v>
      </c>
      <c r="F3988" s="86">
        <v>5062242.2757958202</v>
      </c>
    </row>
    <row r="3989" spans="1:6">
      <c r="A3989">
        <v>2026</v>
      </c>
      <c r="B3989" t="s">
        <v>1038</v>
      </c>
      <c r="C3989" t="s">
        <v>1013</v>
      </c>
      <c r="D3989" t="s">
        <v>972</v>
      </c>
      <c r="E3989" t="s">
        <v>1014</v>
      </c>
      <c r="F3989" s="86">
        <v>5098685.6333318101</v>
      </c>
    </row>
    <row r="3990" spans="1:6">
      <c r="A3990">
        <v>2027</v>
      </c>
      <c r="B3990" t="s">
        <v>1038</v>
      </c>
      <c r="C3990" t="s">
        <v>1013</v>
      </c>
      <c r="D3990" t="s">
        <v>972</v>
      </c>
      <c r="E3990" t="s">
        <v>1014</v>
      </c>
      <c r="F3990" s="86">
        <v>5136583.3353982801</v>
      </c>
    </row>
    <row r="3991" spans="1:6">
      <c r="A3991">
        <v>2028</v>
      </c>
      <c r="B3991" t="s">
        <v>1038</v>
      </c>
      <c r="C3991" t="s">
        <v>1013</v>
      </c>
      <c r="D3991" t="s">
        <v>972</v>
      </c>
      <c r="E3991" t="s">
        <v>1014</v>
      </c>
      <c r="F3991" s="86">
        <v>5176572.2179393601</v>
      </c>
    </row>
    <row r="3992" spans="1:6">
      <c r="A3992">
        <v>2029</v>
      </c>
      <c r="B3992" t="s">
        <v>1038</v>
      </c>
      <c r="C3992" t="s">
        <v>1013</v>
      </c>
      <c r="D3992" t="s">
        <v>972</v>
      </c>
      <c r="E3992" t="s">
        <v>1014</v>
      </c>
      <c r="F3992" s="86">
        <v>5220992.4618340796</v>
      </c>
    </row>
    <row r="3993" spans="1:6">
      <c r="A3993">
        <v>2030</v>
      </c>
      <c r="B3993" t="s">
        <v>1038</v>
      </c>
      <c r="C3993" t="s">
        <v>1013</v>
      </c>
      <c r="D3993" t="s">
        <v>972</v>
      </c>
      <c r="E3993" t="s">
        <v>1014</v>
      </c>
      <c r="F3993" s="86">
        <v>5266316.2361168796</v>
      </c>
    </row>
    <row r="3994" spans="1:6">
      <c r="A3994">
        <v>2031</v>
      </c>
      <c r="B3994" t="s">
        <v>1038</v>
      </c>
      <c r="C3994" t="s">
        <v>1013</v>
      </c>
      <c r="D3994" t="s">
        <v>972</v>
      </c>
      <c r="E3994" t="s">
        <v>1014</v>
      </c>
      <c r="F3994" s="86">
        <v>5311181.4026848199</v>
      </c>
    </row>
    <row r="3995" spans="1:6">
      <c r="A3995">
        <v>2032</v>
      </c>
      <c r="B3995" t="s">
        <v>1038</v>
      </c>
      <c r="C3995" t="s">
        <v>1013</v>
      </c>
      <c r="D3995" t="s">
        <v>972</v>
      </c>
      <c r="E3995" t="s">
        <v>1014</v>
      </c>
      <c r="F3995" s="86">
        <v>5357613.1266019102</v>
      </c>
    </row>
    <row r="3996" spans="1:6">
      <c r="A3996">
        <v>2033</v>
      </c>
      <c r="B3996" t="s">
        <v>1038</v>
      </c>
      <c r="C3996" t="s">
        <v>1013</v>
      </c>
      <c r="D3996" t="s">
        <v>972</v>
      </c>
      <c r="E3996" t="s">
        <v>1014</v>
      </c>
      <c r="F3996" s="86">
        <v>5402828.90853626</v>
      </c>
    </row>
    <row r="3997" spans="1:6">
      <c r="A3997">
        <v>2034</v>
      </c>
      <c r="B3997" t="s">
        <v>1038</v>
      </c>
      <c r="C3997" t="s">
        <v>1013</v>
      </c>
      <c r="D3997" t="s">
        <v>972</v>
      </c>
      <c r="E3997" t="s">
        <v>1014</v>
      </c>
      <c r="F3997" s="86">
        <v>5448987.3025711402</v>
      </c>
    </row>
    <row r="3998" spans="1:6">
      <c r="A3998">
        <v>2035</v>
      </c>
      <c r="B3998" t="s">
        <v>1038</v>
      </c>
      <c r="C3998" t="s">
        <v>1013</v>
      </c>
      <c r="D3998" t="s">
        <v>972</v>
      </c>
      <c r="E3998" t="s">
        <v>1014</v>
      </c>
      <c r="F3998" s="86">
        <v>5495946.00468673</v>
      </c>
    </row>
    <row r="3999" spans="1:6">
      <c r="A3999">
        <v>2036</v>
      </c>
      <c r="B3999" t="s">
        <v>1038</v>
      </c>
      <c r="C3999" t="s">
        <v>1013</v>
      </c>
      <c r="D3999" t="s">
        <v>972</v>
      </c>
      <c r="E3999" t="s">
        <v>1014</v>
      </c>
      <c r="F3999" s="86">
        <v>5542542.20923601</v>
      </c>
    </row>
    <row r="4000" spans="1:6">
      <c r="A4000">
        <v>2037</v>
      </c>
      <c r="B4000" t="s">
        <v>1038</v>
      </c>
      <c r="C4000" t="s">
        <v>1013</v>
      </c>
      <c r="D4000" t="s">
        <v>972</v>
      </c>
      <c r="E4000" t="s">
        <v>1014</v>
      </c>
      <c r="F4000" s="86">
        <v>5589258.7293271804</v>
      </c>
    </row>
    <row r="4001" spans="1:6">
      <c r="A4001">
        <v>2038</v>
      </c>
      <c r="B4001" t="s">
        <v>1038</v>
      </c>
      <c r="C4001" t="s">
        <v>1013</v>
      </c>
      <c r="D4001" t="s">
        <v>972</v>
      </c>
      <c r="E4001" t="s">
        <v>1014</v>
      </c>
      <c r="F4001" s="86">
        <v>5633813.03878289</v>
      </c>
    </row>
    <row r="4002" spans="1:6">
      <c r="A4002">
        <v>2039</v>
      </c>
      <c r="B4002" t="s">
        <v>1038</v>
      </c>
      <c r="C4002" t="s">
        <v>1013</v>
      </c>
      <c r="D4002" t="s">
        <v>972</v>
      </c>
      <c r="E4002" t="s">
        <v>1014</v>
      </c>
      <c r="F4002" s="86">
        <v>5683855.9186862204</v>
      </c>
    </row>
    <row r="4003" spans="1:6">
      <c r="A4003">
        <v>2040</v>
      </c>
      <c r="B4003" t="s">
        <v>1038</v>
      </c>
      <c r="C4003" t="s">
        <v>1013</v>
      </c>
      <c r="D4003" t="s">
        <v>972</v>
      </c>
      <c r="E4003" t="s">
        <v>1014</v>
      </c>
      <c r="F4003" s="86">
        <v>5730319.9158143401</v>
      </c>
    </row>
    <row r="4004" spans="1:6">
      <c r="A4004">
        <v>2041</v>
      </c>
      <c r="B4004" t="s">
        <v>1038</v>
      </c>
      <c r="C4004" t="s">
        <v>1013</v>
      </c>
      <c r="D4004" t="s">
        <v>972</v>
      </c>
      <c r="E4004" t="s">
        <v>1014</v>
      </c>
      <c r="F4004" s="86">
        <v>5778579.1126713902</v>
      </c>
    </row>
    <row r="4005" spans="1:6">
      <c r="A4005">
        <v>2042</v>
      </c>
      <c r="B4005" t="s">
        <v>1038</v>
      </c>
      <c r="C4005" t="s">
        <v>1013</v>
      </c>
      <c r="D4005" t="s">
        <v>972</v>
      </c>
      <c r="E4005" t="s">
        <v>1014</v>
      </c>
      <c r="F4005" s="86">
        <v>5824977.6020109802</v>
      </c>
    </row>
    <row r="4006" spans="1:6">
      <c r="A4006">
        <v>2043</v>
      </c>
      <c r="B4006" t="s">
        <v>1038</v>
      </c>
      <c r="C4006" t="s">
        <v>1013</v>
      </c>
      <c r="D4006" t="s">
        <v>972</v>
      </c>
      <c r="E4006" t="s">
        <v>1014</v>
      </c>
      <c r="F4006" s="86">
        <v>5872713.8275151597</v>
      </c>
    </row>
    <row r="4007" spans="1:6">
      <c r="A4007">
        <v>2044</v>
      </c>
      <c r="B4007" t="s">
        <v>1038</v>
      </c>
      <c r="C4007" t="s">
        <v>1013</v>
      </c>
      <c r="D4007" t="s">
        <v>972</v>
      </c>
      <c r="E4007" t="s">
        <v>1014</v>
      </c>
      <c r="F4007" s="86">
        <v>5919098.3155853404</v>
      </c>
    </row>
    <row r="4008" spans="1:6">
      <c r="A4008">
        <v>2045</v>
      </c>
      <c r="B4008" t="s">
        <v>1038</v>
      </c>
      <c r="C4008" t="s">
        <v>1013</v>
      </c>
      <c r="D4008" t="s">
        <v>972</v>
      </c>
      <c r="E4008" t="s">
        <v>1014</v>
      </c>
      <c r="F4008" s="86">
        <v>5968823.5401064698</v>
      </c>
    </row>
    <row r="4009" spans="1:6">
      <c r="A4009">
        <v>2046</v>
      </c>
      <c r="B4009" t="s">
        <v>1038</v>
      </c>
      <c r="C4009" t="s">
        <v>1013</v>
      </c>
      <c r="D4009" t="s">
        <v>972</v>
      </c>
      <c r="E4009" t="s">
        <v>1014</v>
      </c>
      <c r="F4009" s="86">
        <v>6016715.0950244004</v>
      </c>
    </row>
    <row r="4010" spans="1:6">
      <c r="A4010">
        <v>2047</v>
      </c>
      <c r="B4010" t="s">
        <v>1038</v>
      </c>
      <c r="C4010" t="s">
        <v>1013</v>
      </c>
      <c r="D4010" t="s">
        <v>972</v>
      </c>
      <c r="E4010" t="s">
        <v>1014</v>
      </c>
      <c r="F4010" s="86">
        <v>6065311.1016772902</v>
      </c>
    </row>
    <row r="4011" spans="1:6">
      <c r="A4011">
        <v>2048</v>
      </c>
      <c r="B4011" t="s">
        <v>1038</v>
      </c>
      <c r="C4011" t="s">
        <v>1013</v>
      </c>
      <c r="D4011" t="s">
        <v>972</v>
      </c>
      <c r="E4011" t="s">
        <v>1014</v>
      </c>
      <c r="F4011" s="86">
        <v>6114462.0468605002</v>
      </c>
    </row>
    <row r="4012" spans="1:6">
      <c r="A4012">
        <v>2049</v>
      </c>
      <c r="B4012" t="s">
        <v>1038</v>
      </c>
      <c r="C4012" t="s">
        <v>1013</v>
      </c>
      <c r="D4012" t="s">
        <v>972</v>
      </c>
      <c r="E4012" t="s">
        <v>1014</v>
      </c>
      <c r="F4012" s="86">
        <v>6163428.8472677404</v>
      </c>
    </row>
    <row r="4013" spans="1:6">
      <c r="A4013">
        <v>2050</v>
      </c>
      <c r="B4013" t="s">
        <v>1038</v>
      </c>
      <c r="C4013" t="s">
        <v>1013</v>
      </c>
      <c r="D4013" t="s">
        <v>972</v>
      </c>
      <c r="E4013" t="s">
        <v>1014</v>
      </c>
      <c r="F4013" s="86">
        <v>6211715.6263100104</v>
      </c>
    </row>
    <row r="4014" spans="1:6">
      <c r="A4014">
        <v>2017</v>
      </c>
      <c r="B4014" t="s">
        <v>1039</v>
      </c>
      <c r="C4014" t="s">
        <v>1013</v>
      </c>
      <c r="D4014" t="s">
        <v>972</v>
      </c>
      <c r="E4014" t="s">
        <v>1014</v>
      </c>
      <c r="F4014" s="86">
        <v>4240220.0940404003</v>
      </c>
    </row>
    <row r="4015" spans="1:6">
      <c r="A4015">
        <v>2018</v>
      </c>
      <c r="B4015" t="s">
        <v>1039</v>
      </c>
      <c r="C4015" t="s">
        <v>1013</v>
      </c>
      <c r="D4015" t="s">
        <v>972</v>
      </c>
      <c r="E4015" t="s">
        <v>1014</v>
      </c>
      <c r="F4015" s="86">
        <v>4300339.1680369703</v>
      </c>
    </row>
    <row r="4016" spans="1:6">
      <c r="A4016">
        <v>2019</v>
      </c>
      <c r="B4016" t="s">
        <v>1039</v>
      </c>
      <c r="C4016" t="s">
        <v>1013</v>
      </c>
      <c r="D4016" t="s">
        <v>972</v>
      </c>
      <c r="E4016" t="s">
        <v>1014</v>
      </c>
      <c r="F4016" s="86">
        <v>4361787.9463697802</v>
      </c>
    </row>
    <row r="4017" spans="1:6">
      <c r="A4017">
        <v>2020</v>
      </c>
      <c r="B4017" t="s">
        <v>1039</v>
      </c>
      <c r="C4017" t="s">
        <v>1013</v>
      </c>
      <c r="D4017" t="s">
        <v>972</v>
      </c>
      <c r="E4017" t="s">
        <v>1014</v>
      </c>
      <c r="F4017" s="86">
        <v>4412048.40717375</v>
      </c>
    </row>
    <row r="4018" spans="1:6">
      <c r="A4018">
        <v>2021</v>
      </c>
      <c r="B4018" t="s">
        <v>1039</v>
      </c>
      <c r="C4018" t="s">
        <v>1013</v>
      </c>
      <c r="D4018" t="s">
        <v>972</v>
      </c>
      <c r="E4018" t="s">
        <v>1014</v>
      </c>
      <c r="F4018" s="86">
        <v>4461772.0018367404</v>
      </c>
    </row>
    <row r="4019" spans="1:6">
      <c r="A4019">
        <v>2022</v>
      </c>
      <c r="B4019" t="s">
        <v>1039</v>
      </c>
      <c r="C4019" t="s">
        <v>1013</v>
      </c>
      <c r="D4019" t="s">
        <v>972</v>
      </c>
      <c r="E4019" t="s">
        <v>1014</v>
      </c>
      <c r="F4019" s="86">
        <v>4506738.2876774101</v>
      </c>
    </row>
    <row r="4020" spans="1:6">
      <c r="A4020">
        <v>2023</v>
      </c>
      <c r="B4020" t="s">
        <v>1039</v>
      </c>
      <c r="C4020" t="s">
        <v>1013</v>
      </c>
      <c r="D4020" t="s">
        <v>972</v>
      </c>
      <c r="E4020" t="s">
        <v>1014</v>
      </c>
      <c r="F4020" s="86">
        <v>4547107.1491232598</v>
      </c>
    </row>
    <row r="4021" spans="1:6">
      <c r="A4021">
        <v>2024</v>
      </c>
      <c r="B4021" t="s">
        <v>1039</v>
      </c>
      <c r="C4021" t="s">
        <v>1013</v>
      </c>
      <c r="D4021" t="s">
        <v>972</v>
      </c>
      <c r="E4021" t="s">
        <v>1014</v>
      </c>
      <c r="F4021" s="86">
        <v>4582410.6485403497</v>
      </c>
    </row>
    <row r="4022" spans="1:6">
      <c r="A4022">
        <v>2025</v>
      </c>
      <c r="B4022" t="s">
        <v>1039</v>
      </c>
      <c r="C4022" t="s">
        <v>1013</v>
      </c>
      <c r="D4022" t="s">
        <v>972</v>
      </c>
      <c r="E4022" t="s">
        <v>1014</v>
      </c>
      <c r="F4022" s="86">
        <v>4616116.3128064303</v>
      </c>
    </row>
    <row r="4023" spans="1:6">
      <c r="A4023">
        <v>2026</v>
      </c>
      <c r="B4023" t="s">
        <v>1039</v>
      </c>
      <c r="C4023" t="s">
        <v>1013</v>
      </c>
      <c r="D4023" t="s">
        <v>972</v>
      </c>
      <c r="E4023" t="s">
        <v>1014</v>
      </c>
      <c r="F4023" s="86">
        <v>4649347.9852650296</v>
      </c>
    </row>
    <row r="4024" spans="1:6">
      <c r="A4024">
        <v>2027</v>
      </c>
      <c r="B4024" t="s">
        <v>1039</v>
      </c>
      <c r="C4024" t="s">
        <v>1013</v>
      </c>
      <c r="D4024" t="s">
        <v>972</v>
      </c>
      <c r="E4024" t="s">
        <v>1014</v>
      </c>
      <c r="F4024" s="86">
        <v>4683905.8335851999</v>
      </c>
    </row>
    <row r="4025" spans="1:6">
      <c r="A4025">
        <v>2028</v>
      </c>
      <c r="B4025" t="s">
        <v>1039</v>
      </c>
      <c r="C4025" t="s">
        <v>1013</v>
      </c>
      <c r="D4025" t="s">
        <v>972</v>
      </c>
      <c r="E4025" t="s">
        <v>1014</v>
      </c>
      <c r="F4025" s="86">
        <v>4720370.5705479896</v>
      </c>
    </row>
    <row r="4026" spans="1:6">
      <c r="A4026">
        <v>2029</v>
      </c>
      <c r="B4026" t="s">
        <v>1039</v>
      </c>
      <c r="C4026" t="s">
        <v>1013</v>
      </c>
      <c r="D4026" t="s">
        <v>972</v>
      </c>
      <c r="E4026" t="s">
        <v>1014</v>
      </c>
      <c r="F4026" s="86">
        <v>4760876.1412595399</v>
      </c>
    </row>
    <row r="4027" spans="1:6">
      <c r="A4027">
        <v>2030</v>
      </c>
      <c r="B4027" t="s">
        <v>1039</v>
      </c>
      <c r="C4027" t="s">
        <v>1013</v>
      </c>
      <c r="D4027" t="s">
        <v>972</v>
      </c>
      <c r="E4027" t="s">
        <v>1014</v>
      </c>
      <c r="F4027" s="86">
        <v>4802205.6159125296</v>
      </c>
    </row>
    <row r="4028" spans="1:6">
      <c r="A4028">
        <v>2031</v>
      </c>
      <c r="B4028" t="s">
        <v>1039</v>
      </c>
      <c r="C4028" t="s">
        <v>1013</v>
      </c>
      <c r="D4028" t="s">
        <v>972</v>
      </c>
      <c r="E4028" t="s">
        <v>1014</v>
      </c>
      <c r="F4028" s="86">
        <v>4843116.8990925699</v>
      </c>
    </row>
    <row r="4029" spans="1:6">
      <c r="A4029">
        <v>2032</v>
      </c>
      <c r="B4029" t="s">
        <v>1039</v>
      </c>
      <c r="C4029" t="s">
        <v>1013</v>
      </c>
      <c r="D4029" t="s">
        <v>972</v>
      </c>
      <c r="E4029" t="s">
        <v>1014</v>
      </c>
      <c r="F4029" s="86">
        <v>4885456.6818465898</v>
      </c>
    </row>
    <row r="4030" spans="1:6">
      <c r="A4030">
        <v>2033</v>
      </c>
      <c r="B4030" t="s">
        <v>1039</v>
      </c>
      <c r="C4030" t="s">
        <v>1013</v>
      </c>
      <c r="D4030" t="s">
        <v>972</v>
      </c>
      <c r="E4030" t="s">
        <v>1014</v>
      </c>
      <c r="F4030" s="86">
        <v>4926687.68131522</v>
      </c>
    </row>
    <row r="4031" spans="1:6">
      <c r="A4031">
        <v>2034</v>
      </c>
      <c r="B4031" t="s">
        <v>1039</v>
      </c>
      <c r="C4031" t="s">
        <v>1013</v>
      </c>
      <c r="D4031" t="s">
        <v>972</v>
      </c>
      <c r="E4031" t="s">
        <v>1014</v>
      </c>
      <c r="F4031" s="86">
        <v>4968778.2222393798</v>
      </c>
    </row>
    <row r="4032" spans="1:6">
      <c r="A4032">
        <v>2035</v>
      </c>
      <c r="B4032" t="s">
        <v>1039</v>
      </c>
      <c r="C4032" t="s">
        <v>1013</v>
      </c>
      <c r="D4032" t="s">
        <v>972</v>
      </c>
      <c r="E4032" t="s">
        <v>1014</v>
      </c>
      <c r="F4032" s="86">
        <v>5011598.5415868703</v>
      </c>
    </row>
    <row r="4033" spans="1:6">
      <c r="A4033">
        <v>2036</v>
      </c>
      <c r="B4033" t="s">
        <v>1039</v>
      </c>
      <c r="C4033" t="s">
        <v>1013</v>
      </c>
      <c r="D4033" t="s">
        <v>972</v>
      </c>
      <c r="E4033" t="s">
        <v>1014</v>
      </c>
      <c r="F4033" s="86">
        <v>5054088.30960197</v>
      </c>
    </row>
    <row r="4034" spans="1:6">
      <c r="A4034">
        <v>2037</v>
      </c>
      <c r="B4034" t="s">
        <v>1039</v>
      </c>
      <c r="C4034" t="s">
        <v>1013</v>
      </c>
      <c r="D4034" t="s">
        <v>972</v>
      </c>
      <c r="E4034" t="s">
        <v>1014</v>
      </c>
      <c r="F4034" s="86">
        <v>5096687.7899748301</v>
      </c>
    </row>
    <row r="4035" spans="1:6">
      <c r="A4035">
        <v>2038</v>
      </c>
      <c r="B4035" t="s">
        <v>1039</v>
      </c>
      <c r="C4035" t="s">
        <v>1013</v>
      </c>
      <c r="D4035" t="s">
        <v>972</v>
      </c>
      <c r="E4035" t="s">
        <v>1014</v>
      </c>
      <c r="F4035" s="86">
        <v>5137315.6112997103</v>
      </c>
    </row>
    <row r="4036" spans="1:6">
      <c r="A4036">
        <v>2039</v>
      </c>
      <c r="B4036" t="s">
        <v>1039</v>
      </c>
      <c r="C4036" t="s">
        <v>1013</v>
      </c>
      <c r="D4036" t="s">
        <v>972</v>
      </c>
      <c r="E4036" t="s">
        <v>1014</v>
      </c>
      <c r="F4036" s="86">
        <v>5182948.3056031996</v>
      </c>
    </row>
    <row r="4037" spans="1:6">
      <c r="A4037">
        <v>2040</v>
      </c>
      <c r="B4037" t="s">
        <v>1039</v>
      </c>
      <c r="C4037" t="s">
        <v>1013</v>
      </c>
      <c r="D4037" t="s">
        <v>972</v>
      </c>
      <c r="E4037" t="s">
        <v>1014</v>
      </c>
      <c r="F4037" s="86">
        <v>5225317.5173904002</v>
      </c>
    </row>
    <row r="4038" spans="1:6">
      <c r="A4038">
        <v>2041</v>
      </c>
      <c r="B4038" t="s">
        <v>1039</v>
      </c>
      <c r="C4038" t="s">
        <v>1013</v>
      </c>
      <c r="D4038" t="s">
        <v>972</v>
      </c>
      <c r="E4038" t="s">
        <v>1014</v>
      </c>
      <c r="F4038" s="86">
        <v>5269323.7213051999</v>
      </c>
    </row>
    <row r="4039" spans="1:6">
      <c r="A4039">
        <v>2042</v>
      </c>
      <c r="B4039" t="s">
        <v>1039</v>
      </c>
      <c r="C4039" t="s">
        <v>1013</v>
      </c>
      <c r="D4039" t="s">
        <v>972</v>
      </c>
      <c r="E4039" t="s">
        <v>1014</v>
      </c>
      <c r="F4039" s="86">
        <v>5311633.1983829997</v>
      </c>
    </row>
    <row r="4040" spans="1:6">
      <c r="A4040">
        <v>2043</v>
      </c>
      <c r="B4040" t="s">
        <v>1039</v>
      </c>
      <c r="C4040" t="s">
        <v>1013</v>
      </c>
      <c r="D4040" t="s">
        <v>972</v>
      </c>
      <c r="E4040" t="s">
        <v>1014</v>
      </c>
      <c r="F4040" s="86">
        <v>5355162.5194341103</v>
      </c>
    </row>
    <row r="4041" spans="1:6">
      <c r="A4041">
        <v>2044</v>
      </c>
      <c r="B4041" t="s">
        <v>1039</v>
      </c>
      <c r="C4041" t="s">
        <v>1013</v>
      </c>
      <c r="D4041" t="s">
        <v>972</v>
      </c>
      <c r="E4041" t="s">
        <v>1014</v>
      </c>
      <c r="F4041" s="86">
        <v>5397459.2291482398</v>
      </c>
    </row>
    <row r="4042" spans="1:6">
      <c r="A4042">
        <v>2045</v>
      </c>
      <c r="B4042" t="s">
        <v>1039</v>
      </c>
      <c r="C4042" t="s">
        <v>1013</v>
      </c>
      <c r="D4042" t="s">
        <v>972</v>
      </c>
      <c r="E4042" t="s">
        <v>1014</v>
      </c>
      <c r="F4042" s="86">
        <v>5442802.2624454498</v>
      </c>
    </row>
    <row r="4043" spans="1:6">
      <c r="A4043">
        <v>2046</v>
      </c>
      <c r="B4043" t="s">
        <v>1039</v>
      </c>
      <c r="C4043" t="s">
        <v>1013</v>
      </c>
      <c r="D4043" t="s">
        <v>972</v>
      </c>
      <c r="E4043" t="s">
        <v>1014</v>
      </c>
      <c r="F4043" s="86">
        <v>5486473.2240190096</v>
      </c>
    </row>
    <row r="4044" spans="1:6">
      <c r="A4044">
        <v>2047</v>
      </c>
      <c r="B4044" t="s">
        <v>1039</v>
      </c>
      <c r="C4044" t="s">
        <v>1013</v>
      </c>
      <c r="D4044" t="s">
        <v>972</v>
      </c>
      <c r="E4044" t="s">
        <v>1014</v>
      </c>
      <c r="F4044" s="86">
        <v>5530786.555311</v>
      </c>
    </row>
    <row r="4045" spans="1:6">
      <c r="A4045">
        <v>2048</v>
      </c>
      <c r="B4045" t="s">
        <v>1039</v>
      </c>
      <c r="C4045" t="s">
        <v>1013</v>
      </c>
      <c r="D4045" t="s">
        <v>972</v>
      </c>
      <c r="E4045" t="s">
        <v>1014</v>
      </c>
      <c r="F4045" s="86">
        <v>5575605.9194364399</v>
      </c>
    </row>
    <row r="4046" spans="1:6">
      <c r="A4046">
        <v>2049</v>
      </c>
      <c r="B4046" t="s">
        <v>1039</v>
      </c>
      <c r="C4046" t="s">
        <v>1013</v>
      </c>
      <c r="D4046" t="s">
        <v>972</v>
      </c>
      <c r="E4046" t="s">
        <v>1014</v>
      </c>
      <c r="F4046" s="86">
        <v>5620257.3671212904</v>
      </c>
    </row>
    <row r="4047" spans="1:6">
      <c r="A4047">
        <v>2050</v>
      </c>
      <c r="B4047" t="s">
        <v>1039</v>
      </c>
      <c r="C4047" t="s">
        <v>1013</v>
      </c>
      <c r="D4047" t="s">
        <v>972</v>
      </c>
      <c r="E4047" t="s">
        <v>1014</v>
      </c>
      <c r="F4047" s="86">
        <v>5664288.7224548096</v>
      </c>
    </row>
    <row r="4048" spans="1:6">
      <c r="A4048">
        <v>2017</v>
      </c>
      <c r="B4048" t="s">
        <v>1040</v>
      </c>
      <c r="C4048" t="s">
        <v>1013</v>
      </c>
      <c r="D4048" t="s">
        <v>972</v>
      </c>
      <c r="E4048" t="s">
        <v>1014</v>
      </c>
      <c r="F4048" s="86">
        <v>9044551.7822876293</v>
      </c>
    </row>
    <row r="4049" spans="1:6">
      <c r="A4049">
        <v>2018</v>
      </c>
      <c r="B4049" t="s">
        <v>1040</v>
      </c>
      <c r="C4049" t="s">
        <v>1013</v>
      </c>
      <c r="D4049" t="s">
        <v>972</v>
      </c>
      <c r="E4049" t="s">
        <v>1014</v>
      </c>
      <c r="F4049" s="86">
        <v>9172461.6095180102</v>
      </c>
    </row>
    <row r="4050" spans="1:6">
      <c r="A4050">
        <v>2019</v>
      </c>
      <c r="B4050" t="s">
        <v>1040</v>
      </c>
      <c r="C4050" t="s">
        <v>1013</v>
      </c>
      <c r="D4050" t="s">
        <v>972</v>
      </c>
      <c r="E4050" t="s">
        <v>1014</v>
      </c>
      <c r="F4050" s="86">
        <v>9302050.2059450895</v>
      </c>
    </row>
    <row r="4051" spans="1:6">
      <c r="A4051">
        <v>2020</v>
      </c>
      <c r="B4051" t="s">
        <v>1040</v>
      </c>
      <c r="C4051" t="s">
        <v>1013</v>
      </c>
      <c r="D4051" t="s">
        <v>972</v>
      </c>
      <c r="E4051" t="s">
        <v>1014</v>
      </c>
      <c r="F4051" s="86">
        <v>9437408.8273536507</v>
      </c>
    </row>
    <row r="4052" spans="1:6">
      <c r="A4052">
        <v>2021</v>
      </c>
      <c r="B4052" t="s">
        <v>1040</v>
      </c>
      <c r="C4052" t="s">
        <v>1013</v>
      </c>
      <c r="D4052" t="s">
        <v>972</v>
      </c>
      <c r="E4052" t="s">
        <v>1014</v>
      </c>
      <c r="F4052" s="86">
        <v>9568224.4733866304</v>
      </c>
    </row>
    <row r="4053" spans="1:6">
      <c r="A4053">
        <v>2022</v>
      </c>
      <c r="B4053" t="s">
        <v>1040</v>
      </c>
      <c r="C4053" t="s">
        <v>1013</v>
      </c>
      <c r="D4053" t="s">
        <v>972</v>
      </c>
      <c r="E4053" t="s">
        <v>1014</v>
      </c>
      <c r="F4053" s="86">
        <v>9689969.5853979401</v>
      </c>
    </row>
    <row r="4054" spans="1:6">
      <c r="A4054">
        <v>2023</v>
      </c>
      <c r="B4054" t="s">
        <v>1040</v>
      </c>
      <c r="C4054" t="s">
        <v>1013</v>
      </c>
      <c r="D4054" t="s">
        <v>972</v>
      </c>
      <c r="E4054" t="s">
        <v>1014</v>
      </c>
      <c r="F4054" s="86">
        <v>9798973.9047123399</v>
      </c>
    </row>
    <row r="4055" spans="1:6">
      <c r="A4055">
        <v>2024</v>
      </c>
      <c r="B4055" t="s">
        <v>1040</v>
      </c>
      <c r="C4055" t="s">
        <v>1013</v>
      </c>
      <c r="D4055" t="s">
        <v>972</v>
      </c>
      <c r="E4055" t="s">
        <v>1014</v>
      </c>
      <c r="F4055" s="86">
        <v>9900675.5594084095</v>
      </c>
    </row>
    <row r="4056" spans="1:6">
      <c r="A4056">
        <v>2025</v>
      </c>
      <c r="B4056" t="s">
        <v>1040</v>
      </c>
      <c r="C4056" t="s">
        <v>1013</v>
      </c>
      <c r="D4056" t="s">
        <v>972</v>
      </c>
      <c r="E4056" t="s">
        <v>1014</v>
      </c>
      <c r="F4056" s="86">
        <v>9994227.4115999695</v>
      </c>
    </row>
    <row r="4057" spans="1:6">
      <c r="A4057">
        <v>2026</v>
      </c>
      <c r="B4057" t="s">
        <v>1040</v>
      </c>
      <c r="C4057" t="s">
        <v>1013</v>
      </c>
      <c r="D4057" t="s">
        <v>972</v>
      </c>
      <c r="E4057" t="s">
        <v>1014</v>
      </c>
      <c r="F4057" s="86">
        <v>10086492.9920802</v>
      </c>
    </row>
    <row r="4058" spans="1:6">
      <c r="A4058">
        <v>2027</v>
      </c>
      <c r="B4058" t="s">
        <v>1040</v>
      </c>
      <c r="C4058" t="s">
        <v>1013</v>
      </c>
      <c r="D4058" t="s">
        <v>972</v>
      </c>
      <c r="E4058" t="s">
        <v>1014</v>
      </c>
      <c r="F4058" s="86">
        <v>10181613.794743201</v>
      </c>
    </row>
    <row r="4059" spans="1:6">
      <c r="A4059">
        <v>2028</v>
      </c>
      <c r="B4059" t="s">
        <v>1040</v>
      </c>
      <c r="C4059" t="s">
        <v>1013</v>
      </c>
      <c r="D4059" t="s">
        <v>972</v>
      </c>
      <c r="E4059" t="s">
        <v>1014</v>
      </c>
      <c r="F4059" s="86">
        <v>10282887.215028601</v>
      </c>
    </row>
    <row r="4060" spans="1:6">
      <c r="A4060">
        <v>2029</v>
      </c>
      <c r="B4060" t="s">
        <v>1040</v>
      </c>
      <c r="C4060" t="s">
        <v>1013</v>
      </c>
      <c r="D4060" t="s">
        <v>972</v>
      </c>
      <c r="E4060" t="s">
        <v>1014</v>
      </c>
      <c r="F4060" s="86">
        <v>10389325.405136401</v>
      </c>
    </row>
    <row r="4061" spans="1:6">
      <c r="A4061">
        <v>2030</v>
      </c>
      <c r="B4061" t="s">
        <v>1040</v>
      </c>
      <c r="C4061" t="s">
        <v>1013</v>
      </c>
      <c r="D4061" t="s">
        <v>972</v>
      </c>
      <c r="E4061" t="s">
        <v>1014</v>
      </c>
      <c r="F4061" s="86">
        <v>10499583.625334799</v>
      </c>
    </row>
    <row r="4062" spans="1:6">
      <c r="A4062">
        <v>2031</v>
      </c>
      <c r="B4062" t="s">
        <v>1040</v>
      </c>
      <c r="C4062" t="s">
        <v>1013</v>
      </c>
      <c r="D4062" t="s">
        <v>972</v>
      </c>
      <c r="E4062" t="s">
        <v>1014</v>
      </c>
      <c r="F4062" s="86">
        <v>10605908.6459068</v>
      </c>
    </row>
    <row r="4063" spans="1:6">
      <c r="A4063">
        <v>2032</v>
      </c>
      <c r="B4063" t="s">
        <v>1040</v>
      </c>
      <c r="C4063" t="s">
        <v>1013</v>
      </c>
      <c r="D4063" t="s">
        <v>972</v>
      </c>
      <c r="E4063" t="s">
        <v>1014</v>
      </c>
      <c r="F4063" s="86">
        <v>10715300.9668101</v>
      </c>
    </row>
    <row r="4064" spans="1:6">
      <c r="A4064">
        <v>2033</v>
      </c>
      <c r="B4064" t="s">
        <v>1040</v>
      </c>
      <c r="C4064" t="s">
        <v>1013</v>
      </c>
      <c r="D4064" t="s">
        <v>972</v>
      </c>
      <c r="E4064" t="s">
        <v>1014</v>
      </c>
      <c r="F4064" s="86">
        <v>10824815.810148399</v>
      </c>
    </row>
    <row r="4065" spans="1:6">
      <c r="A4065">
        <v>2034</v>
      </c>
      <c r="B4065" t="s">
        <v>1040</v>
      </c>
      <c r="C4065" t="s">
        <v>1013</v>
      </c>
      <c r="D4065" t="s">
        <v>972</v>
      </c>
      <c r="E4065" t="s">
        <v>1014</v>
      </c>
      <c r="F4065" s="86">
        <v>10934430.9508329</v>
      </c>
    </row>
    <row r="4066" spans="1:6">
      <c r="A4066">
        <v>2035</v>
      </c>
      <c r="B4066" t="s">
        <v>1040</v>
      </c>
      <c r="C4066" t="s">
        <v>1013</v>
      </c>
      <c r="D4066" t="s">
        <v>972</v>
      </c>
      <c r="E4066" t="s">
        <v>1014</v>
      </c>
      <c r="F4066" s="86">
        <v>11047407.1805423</v>
      </c>
    </row>
    <row r="4067" spans="1:6">
      <c r="A4067">
        <v>2036</v>
      </c>
      <c r="B4067" t="s">
        <v>1040</v>
      </c>
      <c r="C4067" t="s">
        <v>1013</v>
      </c>
      <c r="D4067" t="s">
        <v>972</v>
      </c>
      <c r="E4067" t="s">
        <v>1014</v>
      </c>
      <c r="F4067" s="86">
        <v>11156196.7089635</v>
      </c>
    </row>
    <row r="4068" spans="1:6">
      <c r="A4068">
        <v>2037</v>
      </c>
      <c r="B4068" t="s">
        <v>1040</v>
      </c>
      <c r="C4068" t="s">
        <v>1013</v>
      </c>
      <c r="D4068" t="s">
        <v>972</v>
      </c>
      <c r="E4068" t="s">
        <v>1014</v>
      </c>
      <c r="F4068" s="86">
        <v>11266175.7995422</v>
      </c>
    </row>
    <row r="4069" spans="1:6">
      <c r="A4069">
        <v>2038</v>
      </c>
      <c r="B4069" t="s">
        <v>1040</v>
      </c>
      <c r="C4069" t="s">
        <v>1013</v>
      </c>
      <c r="D4069" t="s">
        <v>972</v>
      </c>
      <c r="E4069" t="s">
        <v>1014</v>
      </c>
      <c r="F4069" s="86">
        <v>11374237.013002301</v>
      </c>
    </row>
    <row r="4070" spans="1:6">
      <c r="A4070">
        <v>2039</v>
      </c>
      <c r="B4070" t="s">
        <v>1040</v>
      </c>
      <c r="C4070" t="s">
        <v>1013</v>
      </c>
      <c r="D4070" t="s">
        <v>972</v>
      </c>
      <c r="E4070" t="s">
        <v>1014</v>
      </c>
      <c r="F4070" s="86">
        <v>11488938.605451999</v>
      </c>
    </row>
    <row r="4071" spans="1:6">
      <c r="A4071">
        <v>2040</v>
      </c>
      <c r="B4071" t="s">
        <v>1040</v>
      </c>
      <c r="C4071" t="s">
        <v>1013</v>
      </c>
      <c r="D4071" t="s">
        <v>972</v>
      </c>
      <c r="E4071" t="s">
        <v>1014</v>
      </c>
      <c r="F4071" s="86">
        <v>11597646.570528399</v>
      </c>
    </row>
    <row r="4072" spans="1:6">
      <c r="A4072">
        <v>2041</v>
      </c>
      <c r="B4072" t="s">
        <v>1040</v>
      </c>
      <c r="C4072" t="s">
        <v>1013</v>
      </c>
      <c r="D4072" t="s">
        <v>972</v>
      </c>
      <c r="E4072" t="s">
        <v>1014</v>
      </c>
      <c r="F4072" s="86">
        <v>11707037.520878701</v>
      </c>
    </row>
    <row r="4073" spans="1:6">
      <c r="A4073">
        <v>2042</v>
      </c>
      <c r="B4073" t="s">
        <v>1040</v>
      </c>
      <c r="C4073" t="s">
        <v>1013</v>
      </c>
      <c r="D4073" t="s">
        <v>972</v>
      </c>
      <c r="E4073" t="s">
        <v>1014</v>
      </c>
      <c r="F4073" s="86">
        <v>11817354.5974185</v>
      </c>
    </row>
    <row r="4074" spans="1:6">
      <c r="A4074">
        <v>2043</v>
      </c>
      <c r="B4074" t="s">
        <v>1040</v>
      </c>
      <c r="C4074" t="s">
        <v>1013</v>
      </c>
      <c r="D4074" t="s">
        <v>972</v>
      </c>
      <c r="E4074" t="s">
        <v>1014</v>
      </c>
      <c r="F4074" s="86">
        <v>11928003.5926014</v>
      </c>
    </row>
    <row r="4075" spans="1:6">
      <c r="A4075">
        <v>2044</v>
      </c>
      <c r="B4075" t="s">
        <v>1040</v>
      </c>
      <c r="C4075" t="s">
        <v>1013</v>
      </c>
      <c r="D4075" t="s">
        <v>972</v>
      </c>
      <c r="E4075" t="s">
        <v>1014</v>
      </c>
      <c r="F4075" s="86">
        <v>12037867.096723899</v>
      </c>
    </row>
    <row r="4076" spans="1:6">
      <c r="A4076">
        <v>2045</v>
      </c>
      <c r="B4076" t="s">
        <v>1040</v>
      </c>
      <c r="C4076" t="s">
        <v>1013</v>
      </c>
      <c r="D4076" t="s">
        <v>972</v>
      </c>
      <c r="E4076" t="s">
        <v>1014</v>
      </c>
      <c r="F4076" s="86">
        <v>12151807.303120401</v>
      </c>
    </row>
    <row r="4077" spans="1:6">
      <c r="A4077">
        <v>2046</v>
      </c>
      <c r="B4077" t="s">
        <v>1040</v>
      </c>
      <c r="C4077" t="s">
        <v>1013</v>
      </c>
      <c r="D4077" t="s">
        <v>972</v>
      </c>
      <c r="E4077" t="s">
        <v>1014</v>
      </c>
      <c r="F4077" s="86">
        <v>12262177.813797301</v>
      </c>
    </row>
    <row r="4078" spans="1:6">
      <c r="A4078">
        <v>2047</v>
      </c>
      <c r="B4078" t="s">
        <v>1040</v>
      </c>
      <c r="C4078" t="s">
        <v>1013</v>
      </c>
      <c r="D4078" t="s">
        <v>972</v>
      </c>
      <c r="E4078" t="s">
        <v>1014</v>
      </c>
      <c r="F4078" s="86">
        <v>12377333.287064901</v>
      </c>
    </row>
    <row r="4079" spans="1:6">
      <c r="A4079">
        <v>2048</v>
      </c>
      <c r="B4079" t="s">
        <v>1040</v>
      </c>
      <c r="C4079" t="s">
        <v>1013</v>
      </c>
      <c r="D4079" t="s">
        <v>972</v>
      </c>
      <c r="E4079" t="s">
        <v>1014</v>
      </c>
      <c r="F4079" s="86">
        <v>12488182.2364657</v>
      </c>
    </row>
    <row r="4080" spans="1:6">
      <c r="A4080">
        <v>2049</v>
      </c>
      <c r="B4080" t="s">
        <v>1040</v>
      </c>
      <c r="C4080" t="s">
        <v>1013</v>
      </c>
      <c r="D4080" t="s">
        <v>972</v>
      </c>
      <c r="E4080" t="s">
        <v>1014</v>
      </c>
      <c r="F4080" s="86">
        <v>12598609.342416</v>
      </c>
    </row>
    <row r="4081" spans="1:6">
      <c r="A4081">
        <v>2050</v>
      </c>
      <c r="B4081" t="s">
        <v>1040</v>
      </c>
      <c r="C4081" t="s">
        <v>1013</v>
      </c>
      <c r="D4081" t="s">
        <v>972</v>
      </c>
      <c r="E4081" t="s">
        <v>1014</v>
      </c>
      <c r="F4081" s="86">
        <v>12712976.385977799</v>
      </c>
    </row>
    <row r="4082" spans="1:6">
      <c r="A4082">
        <v>2017</v>
      </c>
      <c r="B4082" t="s">
        <v>1041</v>
      </c>
      <c r="C4082" t="s">
        <v>1013</v>
      </c>
      <c r="D4082" t="s">
        <v>972</v>
      </c>
      <c r="E4082" t="s">
        <v>1014</v>
      </c>
      <c r="F4082" s="86">
        <v>14053149.7782005</v>
      </c>
    </row>
    <row r="4083" spans="1:6">
      <c r="A4083">
        <v>2018</v>
      </c>
      <c r="B4083" t="s">
        <v>1041</v>
      </c>
      <c r="C4083" t="s">
        <v>1013</v>
      </c>
      <c r="D4083" t="s">
        <v>972</v>
      </c>
      <c r="E4083" t="s">
        <v>1014</v>
      </c>
      <c r="F4083" s="86">
        <v>14314553.700447099</v>
      </c>
    </row>
    <row r="4084" spans="1:6">
      <c r="A4084">
        <v>2019</v>
      </c>
      <c r="B4084" t="s">
        <v>1041</v>
      </c>
      <c r="C4084" t="s">
        <v>1013</v>
      </c>
      <c r="D4084" t="s">
        <v>972</v>
      </c>
      <c r="E4084" t="s">
        <v>1014</v>
      </c>
      <c r="F4084" s="86">
        <v>14596694.290972</v>
      </c>
    </row>
    <row r="4085" spans="1:6">
      <c r="A4085">
        <v>2020</v>
      </c>
      <c r="B4085" t="s">
        <v>1041</v>
      </c>
      <c r="C4085" t="s">
        <v>1013</v>
      </c>
      <c r="D4085" t="s">
        <v>972</v>
      </c>
      <c r="E4085" t="s">
        <v>1014</v>
      </c>
      <c r="F4085" s="86">
        <v>14794531.102894999</v>
      </c>
    </row>
    <row r="4086" spans="1:6">
      <c r="A4086">
        <v>2021</v>
      </c>
      <c r="B4086" t="s">
        <v>1041</v>
      </c>
      <c r="C4086" t="s">
        <v>1013</v>
      </c>
      <c r="D4086" t="s">
        <v>972</v>
      </c>
      <c r="E4086" t="s">
        <v>1014</v>
      </c>
      <c r="F4086" s="86">
        <v>14986727.8767159</v>
      </c>
    </row>
    <row r="4087" spans="1:6">
      <c r="A4087">
        <v>2022</v>
      </c>
      <c r="B4087" t="s">
        <v>1041</v>
      </c>
      <c r="C4087" t="s">
        <v>1013</v>
      </c>
      <c r="D4087" t="s">
        <v>972</v>
      </c>
      <c r="E4087" t="s">
        <v>1014</v>
      </c>
      <c r="F4087" s="86">
        <v>15176498.261412</v>
      </c>
    </row>
    <row r="4088" spans="1:6">
      <c r="A4088">
        <v>2023</v>
      </c>
      <c r="B4088" t="s">
        <v>1041</v>
      </c>
      <c r="C4088" t="s">
        <v>1013</v>
      </c>
      <c r="D4088" t="s">
        <v>972</v>
      </c>
      <c r="E4088" t="s">
        <v>1014</v>
      </c>
      <c r="F4088" s="86">
        <v>15355547.0417352</v>
      </c>
    </row>
    <row r="4089" spans="1:6">
      <c r="A4089">
        <v>2024</v>
      </c>
      <c r="B4089" t="s">
        <v>1041</v>
      </c>
      <c r="C4089" t="s">
        <v>1013</v>
      </c>
      <c r="D4089" t="s">
        <v>972</v>
      </c>
      <c r="E4089" t="s">
        <v>1014</v>
      </c>
      <c r="F4089" s="86">
        <v>15526119.0396688</v>
      </c>
    </row>
    <row r="4090" spans="1:6">
      <c r="A4090">
        <v>2025</v>
      </c>
      <c r="B4090" t="s">
        <v>1041</v>
      </c>
      <c r="C4090" t="s">
        <v>1013</v>
      </c>
      <c r="D4090" t="s">
        <v>972</v>
      </c>
      <c r="E4090" t="s">
        <v>1014</v>
      </c>
      <c r="F4090" s="86">
        <v>15690394.6028993</v>
      </c>
    </row>
    <row r="4091" spans="1:6">
      <c r="A4091">
        <v>2026</v>
      </c>
      <c r="B4091" t="s">
        <v>1041</v>
      </c>
      <c r="C4091" t="s">
        <v>1013</v>
      </c>
      <c r="D4091" t="s">
        <v>972</v>
      </c>
      <c r="E4091" t="s">
        <v>1014</v>
      </c>
      <c r="F4091" s="86">
        <v>15853251.7268374</v>
      </c>
    </row>
    <row r="4092" spans="1:6">
      <c r="A4092">
        <v>2027</v>
      </c>
      <c r="B4092" t="s">
        <v>1041</v>
      </c>
      <c r="C4092" t="s">
        <v>1013</v>
      </c>
      <c r="D4092" t="s">
        <v>972</v>
      </c>
      <c r="E4092" t="s">
        <v>1014</v>
      </c>
      <c r="F4092" s="86">
        <v>16017326.880888799</v>
      </c>
    </row>
    <row r="4093" spans="1:6">
      <c r="A4093">
        <v>2028</v>
      </c>
      <c r="B4093" t="s">
        <v>1041</v>
      </c>
      <c r="C4093" t="s">
        <v>1013</v>
      </c>
      <c r="D4093" t="s">
        <v>972</v>
      </c>
      <c r="E4093" t="s">
        <v>1014</v>
      </c>
      <c r="F4093" s="86">
        <v>16191591.2801618</v>
      </c>
    </row>
    <row r="4094" spans="1:6">
      <c r="A4094">
        <v>2029</v>
      </c>
      <c r="B4094" t="s">
        <v>1041</v>
      </c>
      <c r="C4094" t="s">
        <v>1013</v>
      </c>
      <c r="D4094" t="s">
        <v>972</v>
      </c>
      <c r="E4094" t="s">
        <v>1014</v>
      </c>
      <c r="F4094" s="86">
        <v>16372189.896712201</v>
      </c>
    </row>
    <row r="4095" spans="1:6">
      <c r="A4095">
        <v>2030</v>
      </c>
      <c r="B4095" t="s">
        <v>1041</v>
      </c>
      <c r="C4095" t="s">
        <v>1013</v>
      </c>
      <c r="D4095" t="s">
        <v>972</v>
      </c>
      <c r="E4095" t="s">
        <v>1014</v>
      </c>
      <c r="F4095" s="86">
        <v>16558154.0336223</v>
      </c>
    </row>
    <row r="4096" spans="1:6">
      <c r="A4096">
        <v>2031</v>
      </c>
      <c r="B4096" t="s">
        <v>1041</v>
      </c>
      <c r="C4096" t="s">
        <v>1013</v>
      </c>
      <c r="D4096" t="s">
        <v>972</v>
      </c>
      <c r="E4096" t="s">
        <v>1014</v>
      </c>
      <c r="F4096" s="86">
        <v>16744213.904658901</v>
      </c>
    </row>
    <row r="4097" spans="1:6">
      <c r="A4097">
        <v>2032</v>
      </c>
      <c r="B4097" t="s">
        <v>1041</v>
      </c>
      <c r="C4097" t="s">
        <v>1013</v>
      </c>
      <c r="D4097" t="s">
        <v>972</v>
      </c>
      <c r="E4097" t="s">
        <v>1014</v>
      </c>
      <c r="F4097" s="86">
        <v>16930958.089802898</v>
      </c>
    </row>
    <row r="4098" spans="1:6">
      <c r="A4098">
        <v>2033</v>
      </c>
      <c r="B4098" t="s">
        <v>1041</v>
      </c>
      <c r="C4098" t="s">
        <v>1013</v>
      </c>
      <c r="D4098" t="s">
        <v>972</v>
      </c>
      <c r="E4098" t="s">
        <v>1014</v>
      </c>
      <c r="F4098" s="86">
        <v>17119599.989544898</v>
      </c>
    </row>
    <row r="4099" spans="1:6">
      <c r="A4099">
        <v>2034</v>
      </c>
      <c r="B4099" t="s">
        <v>1041</v>
      </c>
      <c r="C4099" t="s">
        <v>1013</v>
      </c>
      <c r="D4099" t="s">
        <v>972</v>
      </c>
      <c r="E4099" t="s">
        <v>1014</v>
      </c>
      <c r="F4099" s="86">
        <v>17310916.4885966</v>
      </c>
    </row>
    <row r="4100" spans="1:6">
      <c r="A4100">
        <v>2035</v>
      </c>
      <c r="B4100" t="s">
        <v>1041</v>
      </c>
      <c r="C4100" t="s">
        <v>1013</v>
      </c>
      <c r="D4100" t="s">
        <v>972</v>
      </c>
      <c r="E4100" t="s">
        <v>1014</v>
      </c>
      <c r="F4100" s="86">
        <v>17500418.360174701</v>
      </c>
    </row>
    <row r="4101" spans="1:6">
      <c r="A4101">
        <v>2036</v>
      </c>
      <c r="B4101" t="s">
        <v>1041</v>
      </c>
      <c r="C4101" t="s">
        <v>1013</v>
      </c>
      <c r="D4101" t="s">
        <v>972</v>
      </c>
      <c r="E4101" t="s">
        <v>1014</v>
      </c>
      <c r="F4101" s="86">
        <v>17689206.791346099</v>
      </c>
    </row>
    <row r="4102" spans="1:6">
      <c r="A4102">
        <v>2037</v>
      </c>
      <c r="B4102" t="s">
        <v>1041</v>
      </c>
      <c r="C4102" t="s">
        <v>1013</v>
      </c>
      <c r="D4102" t="s">
        <v>972</v>
      </c>
      <c r="E4102" t="s">
        <v>1014</v>
      </c>
      <c r="F4102" s="86">
        <v>17876345.400897302</v>
      </c>
    </row>
    <row r="4103" spans="1:6">
      <c r="A4103">
        <v>2038</v>
      </c>
      <c r="B4103" t="s">
        <v>1041</v>
      </c>
      <c r="C4103" t="s">
        <v>1013</v>
      </c>
      <c r="D4103" t="s">
        <v>972</v>
      </c>
      <c r="E4103" t="s">
        <v>1014</v>
      </c>
      <c r="F4103" s="86">
        <v>18068441.2058223</v>
      </c>
    </row>
    <row r="4104" spans="1:6">
      <c r="A4104">
        <v>2039</v>
      </c>
      <c r="B4104" t="s">
        <v>1041</v>
      </c>
      <c r="C4104" t="s">
        <v>1013</v>
      </c>
      <c r="D4104" t="s">
        <v>972</v>
      </c>
      <c r="E4104" t="s">
        <v>1014</v>
      </c>
      <c r="F4104" s="86">
        <v>18257161.127996601</v>
      </c>
    </row>
    <row r="4105" spans="1:6">
      <c r="A4105">
        <v>2040</v>
      </c>
      <c r="B4105" t="s">
        <v>1041</v>
      </c>
      <c r="C4105" t="s">
        <v>1013</v>
      </c>
      <c r="D4105" t="s">
        <v>972</v>
      </c>
      <c r="E4105" t="s">
        <v>1014</v>
      </c>
      <c r="F4105" s="86">
        <v>18449479.6353244</v>
      </c>
    </row>
    <row r="4106" spans="1:6">
      <c r="A4106">
        <v>2041</v>
      </c>
      <c r="B4106" t="s">
        <v>1041</v>
      </c>
      <c r="C4106" t="s">
        <v>1013</v>
      </c>
      <c r="D4106" t="s">
        <v>972</v>
      </c>
      <c r="E4106" t="s">
        <v>1014</v>
      </c>
      <c r="F4106" s="86">
        <v>18640842.637340698</v>
      </c>
    </row>
    <row r="4107" spans="1:6">
      <c r="A4107">
        <v>2042</v>
      </c>
      <c r="B4107" t="s">
        <v>1041</v>
      </c>
      <c r="C4107" t="s">
        <v>1013</v>
      </c>
      <c r="D4107" t="s">
        <v>972</v>
      </c>
      <c r="E4107" t="s">
        <v>1014</v>
      </c>
      <c r="F4107" s="86">
        <v>18829036.179774299</v>
      </c>
    </row>
    <row r="4108" spans="1:6">
      <c r="A4108">
        <v>2043</v>
      </c>
      <c r="B4108" t="s">
        <v>1041</v>
      </c>
      <c r="C4108" t="s">
        <v>1013</v>
      </c>
      <c r="D4108" t="s">
        <v>972</v>
      </c>
      <c r="E4108" t="s">
        <v>1014</v>
      </c>
      <c r="F4108" s="86">
        <v>19020298.525374901</v>
      </c>
    </row>
    <row r="4109" spans="1:6">
      <c r="A4109">
        <v>2044</v>
      </c>
      <c r="B4109" t="s">
        <v>1041</v>
      </c>
      <c r="C4109" t="s">
        <v>1013</v>
      </c>
      <c r="D4109" t="s">
        <v>972</v>
      </c>
      <c r="E4109" t="s">
        <v>1014</v>
      </c>
      <c r="F4109" s="86">
        <v>19212497.161495101</v>
      </c>
    </row>
    <row r="4110" spans="1:6">
      <c r="A4110">
        <v>2045</v>
      </c>
      <c r="B4110" t="s">
        <v>1041</v>
      </c>
      <c r="C4110" t="s">
        <v>1013</v>
      </c>
      <c r="D4110" t="s">
        <v>972</v>
      </c>
      <c r="E4110" t="s">
        <v>1014</v>
      </c>
      <c r="F4110" s="86">
        <v>19405862.917663001</v>
      </c>
    </row>
    <row r="4111" spans="1:6">
      <c r="A4111">
        <v>2046</v>
      </c>
      <c r="B4111" t="s">
        <v>1041</v>
      </c>
      <c r="C4111" t="s">
        <v>1013</v>
      </c>
      <c r="D4111" t="s">
        <v>972</v>
      </c>
      <c r="E4111" t="s">
        <v>1014</v>
      </c>
      <c r="F4111" s="86">
        <v>19598803.7062128</v>
      </c>
    </row>
    <row r="4112" spans="1:6">
      <c r="A4112">
        <v>2047</v>
      </c>
      <c r="B4112" t="s">
        <v>1041</v>
      </c>
      <c r="C4112" t="s">
        <v>1013</v>
      </c>
      <c r="D4112" t="s">
        <v>972</v>
      </c>
      <c r="E4112" t="s">
        <v>1014</v>
      </c>
      <c r="F4112" s="86">
        <v>19792612.724020399</v>
      </c>
    </row>
    <row r="4113" spans="1:6">
      <c r="A4113">
        <v>2048</v>
      </c>
      <c r="B4113" t="s">
        <v>1041</v>
      </c>
      <c r="C4113" t="s">
        <v>1013</v>
      </c>
      <c r="D4113" t="s">
        <v>972</v>
      </c>
      <c r="E4113" t="s">
        <v>1014</v>
      </c>
      <c r="F4113" s="86">
        <v>19987375.607251901</v>
      </c>
    </row>
    <row r="4114" spans="1:6">
      <c r="A4114">
        <v>2049</v>
      </c>
      <c r="B4114" t="s">
        <v>1041</v>
      </c>
      <c r="C4114" t="s">
        <v>1013</v>
      </c>
      <c r="D4114" t="s">
        <v>972</v>
      </c>
      <c r="E4114" t="s">
        <v>1014</v>
      </c>
      <c r="F4114" s="86">
        <v>20179430.540900901</v>
      </c>
    </row>
    <row r="4115" spans="1:6">
      <c r="A4115">
        <v>2050</v>
      </c>
      <c r="B4115" t="s">
        <v>1041</v>
      </c>
      <c r="C4115" t="s">
        <v>1013</v>
      </c>
      <c r="D4115" t="s">
        <v>972</v>
      </c>
      <c r="E4115" t="s">
        <v>1014</v>
      </c>
      <c r="F4115" s="86">
        <v>20371721.9473508</v>
      </c>
    </row>
    <row r="4116" spans="1:6">
      <c r="A4116">
        <v>2017</v>
      </c>
      <c r="B4116" t="s">
        <v>1042</v>
      </c>
      <c r="C4116" t="s">
        <v>1013</v>
      </c>
      <c r="D4116" t="s">
        <v>972</v>
      </c>
      <c r="E4116" t="s">
        <v>1014</v>
      </c>
      <c r="F4116" s="86">
        <v>1339836.9927691901</v>
      </c>
    </row>
    <row r="4117" spans="1:6">
      <c r="A4117">
        <v>2018</v>
      </c>
      <c r="B4117" t="s">
        <v>1042</v>
      </c>
      <c r="C4117" t="s">
        <v>1013</v>
      </c>
      <c r="D4117" t="s">
        <v>972</v>
      </c>
      <c r="E4117" t="s">
        <v>1014</v>
      </c>
      <c r="F4117" s="86">
        <v>1357881.8397605801</v>
      </c>
    </row>
    <row r="4118" spans="1:6">
      <c r="A4118">
        <v>2019</v>
      </c>
      <c r="B4118" t="s">
        <v>1042</v>
      </c>
      <c r="C4118" t="s">
        <v>1013</v>
      </c>
      <c r="D4118" t="s">
        <v>972</v>
      </c>
      <c r="E4118" t="s">
        <v>1014</v>
      </c>
      <c r="F4118" s="86">
        <v>1373831.44761006</v>
      </c>
    </row>
    <row r="4119" spans="1:6">
      <c r="A4119">
        <v>2020</v>
      </c>
      <c r="B4119" t="s">
        <v>1042</v>
      </c>
      <c r="C4119" t="s">
        <v>1013</v>
      </c>
      <c r="D4119" t="s">
        <v>972</v>
      </c>
      <c r="E4119" t="s">
        <v>1014</v>
      </c>
      <c r="F4119" s="86">
        <v>1391924.71059135</v>
      </c>
    </row>
    <row r="4120" spans="1:6">
      <c r="A4120">
        <v>2021</v>
      </c>
      <c r="B4120" t="s">
        <v>1042</v>
      </c>
      <c r="C4120" t="s">
        <v>1013</v>
      </c>
      <c r="D4120" t="s">
        <v>972</v>
      </c>
      <c r="E4120" t="s">
        <v>1014</v>
      </c>
      <c r="F4120" s="86">
        <v>1408074.5254820299</v>
      </c>
    </row>
    <row r="4121" spans="1:6">
      <c r="A4121">
        <v>2022</v>
      </c>
      <c r="B4121" t="s">
        <v>1042</v>
      </c>
      <c r="C4121" t="s">
        <v>1013</v>
      </c>
      <c r="D4121" t="s">
        <v>972</v>
      </c>
      <c r="E4121" t="s">
        <v>1014</v>
      </c>
      <c r="F4121" s="86">
        <v>1422301.99445847</v>
      </c>
    </row>
    <row r="4122" spans="1:6">
      <c r="A4122">
        <v>2023</v>
      </c>
      <c r="B4122" t="s">
        <v>1042</v>
      </c>
      <c r="C4122" t="s">
        <v>1013</v>
      </c>
      <c r="D4122" t="s">
        <v>972</v>
      </c>
      <c r="E4122" t="s">
        <v>1014</v>
      </c>
      <c r="F4122" s="86">
        <v>1435911.6230969799</v>
      </c>
    </row>
    <row r="4123" spans="1:6">
      <c r="A4123">
        <v>2024</v>
      </c>
      <c r="B4123" t="s">
        <v>1042</v>
      </c>
      <c r="C4123" t="s">
        <v>1013</v>
      </c>
      <c r="D4123" t="s">
        <v>972</v>
      </c>
      <c r="E4123" t="s">
        <v>1014</v>
      </c>
      <c r="F4123" s="86">
        <v>1448107.4410285801</v>
      </c>
    </row>
    <row r="4124" spans="1:6">
      <c r="A4124">
        <v>2025</v>
      </c>
      <c r="B4124" t="s">
        <v>1042</v>
      </c>
      <c r="C4124" t="s">
        <v>1013</v>
      </c>
      <c r="D4124" t="s">
        <v>972</v>
      </c>
      <c r="E4124" t="s">
        <v>1014</v>
      </c>
      <c r="F4124" s="86">
        <v>1459102.7341148199</v>
      </c>
    </row>
    <row r="4125" spans="1:6">
      <c r="A4125">
        <v>2026</v>
      </c>
      <c r="B4125" t="s">
        <v>1042</v>
      </c>
      <c r="C4125" t="s">
        <v>1013</v>
      </c>
      <c r="D4125" t="s">
        <v>972</v>
      </c>
      <c r="E4125" t="s">
        <v>1014</v>
      </c>
      <c r="F4125" s="86">
        <v>1470778.09206961</v>
      </c>
    </row>
    <row r="4126" spans="1:6">
      <c r="A4126">
        <v>2027</v>
      </c>
      <c r="B4126" t="s">
        <v>1042</v>
      </c>
      <c r="C4126" t="s">
        <v>1013</v>
      </c>
      <c r="D4126" t="s">
        <v>972</v>
      </c>
      <c r="E4126" t="s">
        <v>1014</v>
      </c>
      <c r="F4126" s="86">
        <v>1481702.70622754</v>
      </c>
    </row>
    <row r="4127" spans="1:6">
      <c r="A4127">
        <v>2028</v>
      </c>
      <c r="B4127" t="s">
        <v>1042</v>
      </c>
      <c r="C4127" t="s">
        <v>1013</v>
      </c>
      <c r="D4127" t="s">
        <v>972</v>
      </c>
      <c r="E4127" t="s">
        <v>1014</v>
      </c>
      <c r="F4127" s="86">
        <v>1493214.07871915</v>
      </c>
    </row>
    <row r="4128" spans="1:6">
      <c r="A4128">
        <v>2029</v>
      </c>
      <c r="B4128" t="s">
        <v>1042</v>
      </c>
      <c r="C4128" t="s">
        <v>1013</v>
      </c>
      <c r="D4128" t="s">
        <v>972</v>
      </c>
      <c r="E4128" t="s">
        <v>1014</v>
      </c>
      <c r="F4128" s="86">
        <v>1506021.7449463101</v>
      </c>
    </row>
    <row r="4129" spans="1:6">
      <c r="A4129">
        <v>2030</v>
      </c>
      <c r="B4129" t="s">
        <v>1042</v>
      </c>
      <c r="C4129" t="s">
        <v>1013</v>
      </c>
      <c r="D4129" t="s">
        <v>972</v>
      </c>
      <c r="E4129" t="s">
        <v>1014</v>
      </c>
      <c r="F4129" s="86">
        <v>1518402.87368678</v>
      </c>
    </row>
    <row r="4130" spans="1:6">
      <c r="A4130">
        <v>2031</v>
      </c>
      <c r="B4130" t="s">
        <v>1042</v>
      </c>
      <c r="C4130" t="s">
        <v>1013</v>
      </c>
      <c r="D4130" t="s">
        <v>972</v>
      </c>
      <c r="E4130" t="s">
        <v>1014</v>
      </c>
      <c r="F4130" s="86">
        <v>1530816.0123103601</v>
      </c>
    </row>
    <row r="4131" spans="1:6">
      <c r="A4131">
        <v>2032</v>
      </c>
      <c r="B4131" t="s">
        <v>1042</v>
      </c>
      <c r="C4131" t="s">
        <v>1013</v>
      </c>
      <c r="D4131" t="s">
        <v>972</v>
      </c>
      <c r="E4131" t="s">
        <v>1014</v>
      </c>
      <c r="F4131" s="86">
        <v>1542503.10106831</v>
      </c>
    </row>
    <row r="4132" spans="1:6">
      <c r="A4132">
        <v>2033</v>
      </c>
      <c r="B4132" t="s">
        <v>1042</v>
      </c>
      <c r="C4132" t="s">
        <v>1013</v>
      </c>
      <c r="D4132" t="s">
        <v>972</v>
      </c>
      <c r="E4132" t="s">
        <v>1014</v>
      </c>
      <c r="F4132" s="86">
        <v>1555528.19957881</v>
      </c>
    </row>
    <row r="4133" spans="1:6">
      <c r="A4133">
        <v>2034</v>
      </c>
      <c r="B4133" t="s">
        <v>1042</v>
      </c>
      <c r="C4133" t="s">
        <v>1013</v>
      </c>
      <c r="D4133" t="s">
        <v>972</v>
      </c>
      <c r="E4133" t="s">
        <v>1014</v>
      </c>
      <c r="F4133" s="86">
        <v>1568331.3326147699</v>
      </c>
    </row>
    <row r="4134" spans="1:6">
      <c r="A4134">
        <v>2035</v>
      </c>
      <c r="B4134" t="s">
        <v>1042</v>
      </c>
      <c r="C4134" t="s">
        <v>1013</v>
      </c>
      <c r="D4134" t="s">
        <v>972</v>
      </c>
      <c r="E4134" t="s">
        <v>1014</v>
      </c>
      <c r="F4134" s="86">
        <v>1579707.64757097</v>
      </c>
    </row>
    <row r="4135" spans="1:6">
      <c r="A4135">
        <v>2036</v>
      </c>
      <c r="B4135" t="s">
        <v>1042</v>
      </c>
      <c r="C4135" t="s">
        <v>1013</v>
      </c>
      <c r="D4135" t="s">
        <v>972</v>
      </c>
      <c r="E4135" t="s">
        <v>1014</v>
      </c>
      <c r="F4135" s="86">
        <v>1591473.02505154</v>
      </c>
    </row>
    <row r="4136" spans="1:6">
      <c r="A4136">
        <v>2037</v>
      </c>
      <c r="B4136" t="s">
        <v>1042</v>
      </c>
      <c r="C4136" t="s">
        <v>1013</v>
      </c>
      <c r="D4136" t="s">
        <v>972</v>
      </c>
      <c r="E4136" t="s">
        <v>1014</v>
      </c>
      <c r="F4136" s="86">
        <v>1604805.19755464</v>
      </c>
    </row>
    <row r="4137" spans="1:6">
      <c r="A4137">
        <v>2038</v>
      </c>
      <c r="B4137" t="s">
        <v>1042</v>
      </c>
      <c r="C4137" t="s">
        <v>1013</v>
      </c>
      <c r="D4137" t="s">
        <v>972</v>
      </c>
      <c r="E4137" t="s">
        <v>1014</v>
      </c>
      <c r="F4137" s="86">
        <v>1617639.29812201</v>
      </c>
    </row>
    <row r="4138" spans="1:6">
      <c r="A4138">
        <v>2039</v>
      </c>
      <c r="B4138" t="s">
        <v>1042</v>
      </c>
      <c r="C4138" t="s">
        <v>1013</v>
      </c>
      <c r="D4138" t="s">
        <v>972</v>
      </c>
      <c r="E4138" t="s">
        <v>1014</v>
      </c>
      <c r="F4138" s="86">
        <v>1630887.4941231201</v>
      </c>
    </row>
    <row r="4139" spans="1:6">
      <c r="A4139">
        <v>2040</v>
      </c>
      <c r="B4139" t="s">
        <v>1042</v>
      </c>
      <c r="C4139" t="s">
        <v>1013</v>
      </c>
      <c r="D4139" t="s">
        <v>972</v>
      </c>
      <c r="E4139" t="s">
        <v>1014</v>
      </c>
      <c r="F4139" s="86">
        <v>1644055.6587541201</v>
      </c>
    </row>
    <row r="4140" spans="1:6">
      <c r="A4140">
        <v>2041</v>
      </c>
      <c r="B4140" t="s">
        <v>1042</v>
      </c>
      <c r="C4140" t="s">
        <v>1013</v>
      </c>
      <c r="D4140" t="s">
        <v>972</v>
      </c>
      <c r="E4140" t="s">
        <v>1014</v>
      </c>
      <c r="F4140" s="86">
        <v>1656658.93417236</v>
      </c>
    </row>
    <row r="4141" spans="1:6">
      <c r="A4141">
        <v>2042</v>
      </c>
      <c r="B4141" t="s">
        <v>1042</v>
      </c>
      <c r="C4141" t="s">
        <v>1013</v>
      </c>
      <c r="D4141" t="s">
        <v>972</v>
      </c>
      <c r="E4141" t="s">
        <v>1014</v>
      </c>
      <c r="F4141" s="86">
        <v>1668944.1050232199</v>
      </c>
    </row>
    <row r="4142" spans="1:6">
      <c r="A4142">
        <v>2043</v>
      </c>
      <c r="B4142" t="s">
        <v>1042</v>
      </c>
      <c r="C4142" t="s">
        <v>1013</v>
      </c>
      <c r="D4142" t="s">
        <v>972</v>
      </c>
      <c r="E4142" t="s">
        <v>1014</v>
      </c>
      <c r="F4142" s="86">
        <v>1682108.8051767999</v>
      </c>
    </row>
    <row r="4143" spans="1:6">
      <c r="A4143">
        <v>2044</v>
      </c>
      <c r="B4143" t="s">
        <v>1042</v>
      </c>
      <c r="C4143" t="s">
        <v>1013</v>
      </c>
      <c r="D4143" t="s">
        <v>972</v>
      </c>
      <c r="E4143" t="s">
        <v>1014</v>
      </c>
      <c r="F4143" s="86">
        <v>1694897.4547826301</v>
      </c>
    </row>
    <row r="4144" spans="1:6">
      <c r="A4144">
        <v>2045</v>
      </c>
      <c r="B4144" t="s">
        <v>1042</v>
      </c>
      <c r="C4144" t="s">
        <v>1013</v>
      </c>
      <c r="D4144" t="s">
        <v>972</v>
      </c>
      <c r="E4144" t="s">
        <v>1014</v>
      </c>
      <c r="F4144" s="86">
        <v>1708235.48656071</v>
      </c>
    </row>
    <row r="4145" spans="1:6">
      <c r="A4145">
        <v>2046</v>
      </c>
      <c r="B4145" t="s">
        <v>1042</v>
      </c>
      <c r="C4145" t="s">
        <v>1013</v>
      </c>
      <c r="D4145" t="s">
        <v>972</v>
      </c>
      <c r="E4145" t="s">
        <v>1014</v>
      </c>
      <c r="F4145" s="86">
        <v>1719870.4719166299</v>
      </c>
    </row>
    <row r="4146" spans="1:6">
      <c r="A4146">
        <v>2047</v>
      </c>
      <c r="B4146" t="s">
        <v>1042</v>
      </c>
      <c r="C4146" t="s">
        <v>1013</v>
      </c>
      <c r="D4146" t="s">
        <v>972</v>
      </c>
      <c r="E4146" t="s">
        <v>1014</v>
      </c>
      <c r="F4146" s="86">
        <v>1732893.0861819901</v>
      </c>
    </row>
    <row r="4147" spans="1:6">
      <c r="A4147">
        <v>2048</v>
      </c>
      <c r="B4147" t="s">
        <v>1042</v>
      </c>
      <c r="C4147" t="s">
        <v>1013</v>
      </c>
      <c r="D4147" t="s">
        <v>972</v>
      </c>
      <c r="E4147" t="s">
        <v>1014</v>
      </c>
      <c r="F4147" s="86">
        <v>1745987.3066942799</v>
      </c>
    </row>
    <row r="4148" spans="1:6">
      <c r="A4148">
        <v>2049</v>
      </c>
      <c r="B4148" t="s">
        <v>1042</v>
      </c>
      <c r="C4148" t="s">
        <v>1013</v>
      </c>
      <c r="D4148" t="s">
        <v>972</v>
      </c>
      <c r="E4148" t="s">
        <v>1014</v>
      </c>
      <c r="F4148" s="86">
        <v>1759725.7656288401</v>
      </c>
    </row>
    <row r="4149" spans="1:6">
      <c r="A4149">
        <v>2050</v>
      </c>
      <c r="B4149" t="s">
        <v>1042</v>
      </c>
      <c r="C4149" t="s">
        <v>1013</v>
      </c>
      <c r="D4149" t="s">
        <v>972</v>
      </c>
      <c r="E4149" t="s">
        <v>1014</v>
      </c>
      <c r="F4149" s="86">
        <v>1772377.1849803801</v>
      </c>
    </row>
    <row r="4150" spans="1:6">
      <c r="A4150">
        <v>2017</v>
      </c>
      <c r="B4150" t="s">
        <v>1043</v>
      </c>
      <c r="C4150" t="s">
        <v>1013</v>
      </c>
      <c r="D4150" t="s">
        <v>972</v>
      </c>
      <c r="E4150" t="s">
        <v>1014</v>
      </c>
      <c r="F4150" s="86">
        <v>15522167.643093999</v>
      </c>
    </row>
    <row r="4151" spans="1:6">
      <c r="A4151">
        <v>2018</v>
      </c>
      <c r="B4151" t="s">
        <v>1043</v>
      </c>
      <c r="C4151" t="s">
        <v>1013</v>
      </c>
      <c r="D4151" t="s">
        <v>972</v>
      </c>
      <c r="E4151" t="s">
        <v>1014</v>
      </c>
      <c r="F4151" s="86">
        <v>15779619.5620373</v>
      </c>
    </row>
    <row r="4152" spans="1:6">
      <c r="A4152">
        <v>2019</v>
      </c>
      <c r="B4152" t="s">
        <v>1043</v>
      </c>
      <c r="C4152" t="s">
        <v>1013</v>
      </c>
      <c r="D4152" t="s">
        <v>972</v>
      </c>
      <c r="E4152" t="s">
        <v>1014</v>
      </c>
      <c r="F4152" s="86">
        <v>16034985.501576699</v>
      </c>
    </row>
    <row r="4153" spans="1:6">
      <c r="A4153">
        <v>2020</v>
      </c>
      <c r="B4153" t="s">
        <v>1043</v>
      </c>
      <c r="C4153" t="s">
        <v>1013</v>
      </c>
      <c r="D4153" t="s">
        <v>972</v>
      </c>
      <c r="E4153" t="s">
        <v>1014</v>
      </c>
      <c r="F4153" s="86">
        <v>16291853.417879</v>
      </c>
    </row>
    <row r="4154" spans="1:6">
      <c r="A4154">
        <v>2021</v>
      </c>
      <c r="B4154" t="s">
        <v>1043</v>
      </c>
      <c r="C4154" t="s">
        <v>1013</v>
      </c>
      <c r="D4154" t="s">
        <v>972</v>
      </c>
      <c r="E4154" t="s">
        <v>1014</v>
      </c>
      <c r="F4154" s="86">
        <v>16546122.905208601</v>
      </c>
    </row>
    <row r="4155" spans="1:6">
      <c r="A4155">
        <v>2022</v>
      </c>
      <c r="B4155" t="s">
        <v>1043</v>
      </c>
      <c r="C4155" t="s">
        <v>1013</v>
      </c>
      <c r="D4155" t="s">
        <v>972</v>
      </c>
      <c r="E4155" t="s">
        <v>1014</v>
      </c>
      <c r="F4155" s="86">
        <v>16793527.2851425</v>
      </c>
    </row>
    <row r="4156" spans="1:6">
      <c r="A4156">
        <v>2023</v>
      </c>
      <c r="B4156" t="s">
        <v>1043</v>
      </c>
      <c r="C4156" t="s">
        <v>1013</v>
      </c>
      <c r="D4156" t="s">
        <v>972</v>
      </c>
      <c r="E4156" t="s">
        <v>1014</v>
      </c>
      <c r="F4156" s="86">
        <v>17027585.847144399</v>
      </c>
    </row>
    <row r="4157" spans="1:6">
      <c r="A4157">
        <v>2024</v>
      </c>
      <c r="B4157" t="s">
        <v>1043</v>
      </c>
      <c r="C4157" t="s">
        <v>1013</v>
      </c>
      <c r="D4157" t="s">
        <v>972</v>
      </c>
      <c r="E4157" t="s">
        <v>1014</v>
      </c>
      <c r="F4157" s="86">
        <v>17249244.275022101</v>
      </c>
    </row>
    <row r="4158" spans="1:6">
      <c r="A4158">
        <v>2025</v>
      </c>
      <c r="B4158" t="s">
        <v>1043</v>
      </c>
      <c r="C4158" t="s">
        <v>1013</v>
      </c>
      <c r="D4158" t="s">
        <v>972</v>
      </c>
      <c r="E4158" t="s">
        <v>1014</v>
      </c>
      <c r="F4158" s="86">
        <v>17458835.414949201</v>
      </c>
    </row>
    <row r="4159" spans="1:6">
      <c r="A4159">
        <v>2026</v>
      </c>
      <c r="B4159" t="s">
        <v>1043</v>
      </c>
      <c r="C4159" t="s">
        <v>1013</v>
      </c>
      <c r="D4159" t="s">
        <v>972</v>
      </c>
      <c r="E4159" t="s">
        <v>1014</v>
      </c>
      <c r="F4159" s="86">
        <v>17663261.755329601</v>
      </c>
    </row>
    <row r="4160" spans="1:6">
      <c r="A4160">
        <v>2027</v>
      </c>
      <c r="B4160" t="s">
        <v>1043</v>
      </c>
      <c r="C4160" t="s">
        <v>1013</v>
      </c>
      <c r="D4160" t="s">
        <v>972</v>
      </c>
      <c r="E4160" t="s">
        <v>1014</v>
      </c>
      <c r="F4160" s="86">
        <v>17870460.407409701</v>
      </c>
    </row>
    <row r="4161" spans="1:6">
      <c r="A4161">
        <v>2028</v>
      </c>
      <c r="B4161" t="s">
        <v>1043</v>
      </c>
      <c r="C4161" t="s">
        <v>1013</v>
      </c>
      <c r="D4161" t="s">
        <v>972</v>
      </c>
      <c r="E4161" t="s">
        <v>1014</v>
      </c>
      <c r="F4161" s="86">
        <v>18085409.6186761</v>
      </c>
    </row>
    <row r="4162" spans="1:6">
      <c r="A4162">
        <v>2029</v>
      </c>
      <c r="B4162" t="s">
        <v>1043</v>
      </c>
      <c r="C4162" t="s">
        <v>1013</v>
      </c>
      <c r="D4162" t="s">
        <v>972</v>
      </c>
      <c r="E4162" t="s">
        <v>1014</v>
      </c>
      <c r="F4162" s="86">
        <v>18303707.260146402</v>
      </c>
    </row>
    <row r="4163" spans="1:6">
      <c r="A4163">
        <v>2030</v>
      </c>
      <c r="B4163" t="s">
        <v>1043</v>
      </c>
      <c r="C4163" t="s">
        <v>1013</v>
      </c>
      <c r="D4163" t="s">
        <v>972</v>
      </c>
      <c r="E4163" t="s">
        <v>1014</v>
      </c>
      <c r="F4163" s="86">
        <v>18524996.201860201</v>
      </c>
    </row>
    <row r="4164" spans="1:6">
      <c r="A4164">
        <v>2031</v>
      </c>
      <c r="B4164" t="s">
        <v>1043</v>
      </c>
      <c r="C4164" t="s">
        <v>1013</v>
      </c>
      <c r="D4164" t="s">
        <v>972</v>
      </c>
      <c r="E4164" t="s">
        <v>1014</v>
      </c>
      <c r="F4164" s="86">
        <v>18746909.913850401</v>
      </c>
    </row>
    <row r="4165" spans="1:6">
      <c r="A4165">
        <v>2032</v>
      </c>
      <c r="B4165" t="s">
        <v>1043</v>
      </c>
      <c r="C4165" t="s">
        <v>1013</v>
      </c>
      <c r="D4165" t="s">
        <v>972</v>
      </c>
      <c r="E4165" t="s">
        <v>1014</v>
      </c>
      <c r="F4165" s="86">
        <v>18966799.8561849</v>
      </c>
    </row>
    <row r="4166" spans="1:6">
      <c r="A4166">
        <v>2033</v>
      </c>
      <c r="B4166" t="s">
        <v>1043</v>
      </c>
      <c r="C4166" t="s">
        <v>1013</v>
      </c>
      <c r="D4166" t="s">
        <v>972</v>
      </c>
      <c r="E4166" t="s">
        <v>1014</v>
      </c>
      <c r="F4166" s="86">
        <v>19187739.5870919</v>
      </c>
    </row>
    <row r="4167" spans="1:6">
      <c r="A4167">
        <v>2034</v>
      </c>
      <c r="B4167" t="s">
        <v>1043</v>
      </c>
      <c r="C4167" t="s">
        <v>1013</v>
      </c>
      <c r="D4167" t="s">
        <v>972</v>
      </c>
      <c r="E4167" t="s">
        <v>1014</v>
      </c>
      <c r="F4167" s="86">
        <v>19413042.2346697</v>
      </c>
    </row>
    <row r="4168" spans="1:6">
      <c r="A4168">
        <v>2035</v>
      </c>
      <c r="B4168" t="s">
        <v>1043</v>
      </c>
      <c r="C4168" t="s">
        <v>1013</v>
      </c>
      <c r="D4168" t="s">
        <v>972</v>
      </c>
      <c r="E4168" t="s">
        <v>1014</v>
      </c>
      <c r="F4168" s="86">
        <v>19637890.918646701</v>
      </c>
    </row>
    <row r="4169" spans="1:6">
      <c r="A4169">
        <v>2036</v>
      </c>
      <c r="B4169" t="s">
        <v>1043</v>
      </c>
      <c r="C4169" t="s">
        <v>1013</v>
      </c>
      <c r="D4169" t="s">
        <v>972</v>
      </c>
      <c r="E4169" t="s">
        <v>1014</v>
      </c>
      <c r="F4169" s="86">
        <v>19861003.037367899</v>
      </c>
    </row>
    <row r="4170" spans="1:6">
      <c r="A4170">
        <v>2037</v>
      </c>
      <c r="B4170" t="s">
        <v>1043</v>
      </c>
      <c r="C4170" t="s">
        <v>1013</v>
      </c>
      <c r="D4170" t="s">
        <v>972</v>
      </c>
      <c r="E4170" t="s">
        <v>1014</v>
      </c>
      <c r="F4170" s="86">
        <v>20086029.214381501</v>
      </c>
    </row>
    <row r="4171" spans="1:6">
      <c r="A4171">
        <v>2038</v>
      </c>
      <c r="B4171" t="s">
        <v>1043</v>
      </c>
      <c r="C4171" t="s">
        <v>1013</v>
      </c>
      <c r="D4171" t="s">
        <v>972</v>
      </c>
      <c r="E4171" t="s">
        <v>1014</v>
      </c>
      <c r="F4171" s="86">
        <v>20313123.563391499</v>
      </c>
    </row>
    <row r="4172" spans="1:6">
      <c r="A4172">
        <v>2039</v>
      </c>
      <c r="B4172" t="s">
        <v>1043</v>
      </c>
      <c r="C4172" t="s">
        <v>1013</v>
      </c>
      <c r="D4172" t="s">
        <v>972</v>
      </c>
      <c r="E4172" t="s">
        <v>1014</v>
      </c>
      <c r="F4172" s="86">
        <v>20546040.902703699</v>
      </c>
    </row>
    <row r="4173" spans="1:6">
      <c r="A4173">
        <v>2040</v>
      </c>
      <c r="B4173" t="s">
        <v>1043</v>
      </c>
      <c r="C4173" t="s">
        <v>1013</v>
      </c>
      <c r="D4173" t="s">
        <v>972</v>
      </c>
      <c r="E4173" t="s">
        <v>1014</v>
      </c>
      <c r="F4173" s="86">
        <v>20778560.1133653</v>
      </c>
    </row>
    <row r="4174" spans="1:6">
      <c r="A4174">
        <v>2041</v>
      </c>
      <c r="B4174" t="s">
        <v>1043</v>
      </c>
      <c r="C4174" t="s">
        <v>1013</v>
      </c>
      <c r="D4174" t="s">
        <v>972</v>
      </c>
      <c r="E4174" t="s">
        <v>1014</v>
      </c>
      <c r="F4174" s="86">
        <v>21010501.370857999</v>
      </c>
    </row>
    <row r="4175" spans="1:6">
      <c r="A4175">
        <v>2042</v>
      </c>
      <c r="B4175" t="s">
        <v>1043</v>
      </c>
      <c r="C4175" t="s">
        <v>1013</v>
      </c>
      <c r="D4175" t="s">
        <v>972</v>
      </c>
      <c r="E4175" t="s">
        <v>1014</v>
      </c>
      <c r="F4175" s="86">
        <v>21240644.061946701</v>
      </c>
    </row>
    <row r="4176" spans="1:6">
      <c r="A4176">
        <v>2043</v>
      </c>
      <c r="B4176" t="s">
        <v>1043</v>
      </c>
      <c r="C4176" t="s">
        <v>1013</v>
      </c>
      <c r="D4176" t="s">
        <v>972</v>
      </c>
      <c r="E4176" t="s">
        <v>1014</v>
      </c>
      <c r="F4176" s="86">
        <v>21474166.0462013</v>
      </c>
    </row>
    <row r="4177" spans="1:6">
      <c r="A4177">
        <v>2044</v>
      </c>
      <c r="B4177" t="s">
        <v>1043</v>
      </c>
      <c r="C4177" t="s">
        <v>1013</v>
      </c>
      <c r="D4177" t="s">
        <v>972</v>
      </c>
      <c r="E4177" t="s">
        <v>1014</v>
      </c>
      <c r="F4177" s="86">
        <v>21708128.115938</v>
      </c>
    </row>
    <row r="4178" spans="1:6">
      <c r="A4178">
        <v>2045</v>
      </c>
      <c r="B4178" t="s">
        <v>1043</v>
      </c>
      <c r="C4178" t="s">
        <v>1013</v>
      </c>
      <c r="D4178" t="s">
        <v>972</v>
      </c>
      <c r="E4178" t="s">
        <v>1014</v>
      </c>
      <c r="F4178" s="86">
        <v>21947787.7021516</v>
      </c>
    </row>
    <row r="4179" spans="1:6">
      <c r="A4179">
        <v>2046</v>
      </c>
      <c r="B4179" t="s">
        <v>1043</v>
      </c>
      <c r="C4179" t="s">
        <v>1013</v>
      </c>
      <c r="D4179" t="s">
        <v>972</v>
      </c>
      <c r="E4179" t="s">
        <v>1014</v>
      </c>
      <c r="F4179" s="86">
        <v>22188923.433076002</v>
      </c>
    </row>
    <row r="4180" spans="1:6">
      <c r="A4180">
        <v>2047</v>
      </c>
      <c r="B4180" t="s">
        <v>1043</v>
      </c>
      <c r="C4180" t="s">
        <v>1013</v>
      </c>
      <c r="D4180" t="s">
        <v>972</v>
      </c>
      <c r="E4180" t="s">
        <v>1014</v>
      </c>
      <c r="F4180" s="86">
        <v>22428100.3577489</v>
      </c>
    </row>
    <row r="4181" spans="1:6">
      <c r="A4181">
        <v>2048</v>
      </c>
      <c r="B4181" t="s">
        <v>1043</v>
      </c>
      <c r="C4181" t="s">
        <v>1013</v>
      </c>
      <c r="D4181" t="s">
        <v>972</v>
      </c>
      <c r="E4181" t="s">
        <v>1014</v>
      </c>
      <c r="F4181" s="86">
        <v>22666620.5863185</v>
      </c>
    </row>
    <row r="4182" spans="1:6">
      <c r="A4182">
        <v>2049</v>
      </c>
      <c r="B4182" t="s">
        <v>1043</v>
      </c>
      <c r="C4182" t="s">
        <v>1013</v>
      </c>
      <c r="D4182" t="s">
        <v>972</v>
      </c>
      <c r="E4182" t="s">
        <v>1014</v>
      </c>
      <c r="F4182" s="86">
        <v>22904483.245386198</v>
      </c>
    </row>
    <row r="4183" spans="1:6">
      <c r="A4183">
        <v>2050</v>
      </c>
      <c r="B4183" t="s">
        <v>1043</v>
      </c>
      <c r="C4183" t="s">
        <v>1013</v>
      </c>
      <c r="D4183" t="s">
        <v>972</v>
      </c>
      <c r="E4183" t="s">
        <v>1014</v>
      </c>
      <c r="F4183" s="86">
        <v>23141698.571898501</v>
      </c>
    </row>
    <row r="4184" spans="1:6">
      <c r="A4184">
        <v>2017</v>
      </c>
      <c r="B4184" t="s">
        <v>1044</v>
      </c>
      <c r="C4184" t="s">
        <v>1013</v>
      </c>
      <c r="D4184" t="s">
        <v>972</v>
      </c>
      <c r="E4184" t="s">
        <v>1014</v>
      </c>
      <c r="F4184" s="86">
        <v>6776177.6480240803</v>
      </c>
    </row>
    <row r="4185" spans="1:6">
      <c r="A4185">
        <v>2018</v>
      </c>
      <c r="B4185" t="s">
        <v>1044</v>
      </c>
      <c r="C4185" t="s">
        <v>1013</v>
      </c>
      <c r="D4185" t="s">
        <v>972</v>
      </c>
      <c r="E4185" t="s">
        <v>1014</v>
      </c>
      <c r="F4185" s="86">
        <v>6867436.7516093096</v>
      </c>
    </row>
    <row r="4186" spans="1:6">
      <c r="A4186">
        <v>2019</v>
      </c>
      <c r="B4186" t="s">
        <v>1044</v>
      </c>
      <c r="C4186" t="s">
        <v>1013</v>
      </c>
      <c r="D4186" t="s">
        <v>972</v>
      </c>
      <c r="E4186" t="s">
        <v>1014</v>
      </c>
      <c r="F4186" s="86">
        <v>6948098.3789797397</v>
      </c>
    </row>
    <row r="4187" spans="1:6">
      <c r="A4187">
        <v>2020</v>
      </c>
      <c r="B4187" t="s">
        <v>1044</v>
      </c>
      <c r="C4187" t="s">
        <v>1013</v>
      </c>
      <c r="D4187" t="s">
        <v>972</v>
      </c>
      <c r="E4187" t="s">
        <v>1014</v>
      </c>
      <c r="F4187" s="86">
        <v>7039600.1386166196</v>
      </c>
    </row>
    <row r="4188" spans="1:6">
      <c r="A4188">
        <v>2021</v>
      </c>
      <c r="B4188" t="s">
        <v>1044</v>
      </c>
      <c r="C4188" t="s">
        <v>1013</v>
      </c>
      <c r="D4188" t="s">
        <v>972</v>
      </c>
      <c r="E4188" t="s">
        <v>1014</v>
      </c>
      <c r="F4188" s="86">
        <v>7121271.1595198596</v>
      </c>
    </row>
    <row r="4189" spans="1:6">
      <c r="A4189">
        <v>2022</v>
      </c>
      <c r="B4189" t="s">
        <v>1044</v>
      </c>
      <c r="C4189" t="s">
        <v>1013</v>
      </c>
      <c r="D4189" t="s">
        <v>972</v>
      </c>
      <c r="E4189" t="s">
        <v>1014</v>
      </c>
      <c r="F4189" s="86">
        <v>7193217.5669604903</v>
      </c>
    </row>
    <row r="4190" spans="1:6">
      <c r="A4190">
        <v>2023</v>
      </c>
      <c r="B4190" t="s">
        <v>1044</v>
      </c>
      <c r="C4190" t="s">
        <v>1013</v>
      </c>
      <c r="D4190" t="s">
        <v>972</v>
      </c>
      <c r="E4190" t="s">
        <v>1014</v>
      </c>
      <c r="F4190" s="86">
        <v>7262035.8278333899</v>
      </c>
    </row>
    <row r="4191" spans="1:6">
      <c r="A4191">
        <v>2024</v>
      </c>
      <c r="B4191" t="s">
        <v>1044</v>
      </c>
      <c r="C4191" t="s">
        <v>1013</v>
      </c>
      <c r="D4191" t="s">
        <v>972</v>
      </c>
      <c r="E4191" t="s">
        <v>1014</v>
      </c>
      <c r="F4191" s="86">
        <v>7323698.7273115302</v>
      </c>
    </row>
    <row r="4192" spans="1:6">
      <c r="A4192">
        <v>2025</v>
      </c>
      <c r="B4192" t="s">
        <v>1044</v>
      </c>
      <c r="C4192" t="s">
        <v>1013</v>
      </c>
      <c r="D4192" t="s">
        <v>972</v>
      </c>
      <c r="E4192" t="s">
        <v>1014</v>
      </c>
      <c r="F4192" s="86">
        <v>7379282.99355256</v>
      </c>
    </row>
    <row r="4193" spans="1:6">
      <c r="A4193">
        <v>2026</v>
      </c>
      <c r="B4193" t="s">
        <v>1044</v>
      </c>
      <c r="C4193" t="s">
        <v>1013</v>
      </c>
      <c r="D4193" t="s">
        <v>972</v>
      </c>
      <c r="E4193" t="s">
        <v>1014</v>
      </c>
      <c r="F4193" s="86">
        <v>7438296.4508100403</v>
      </c>
    </row>
    <row r="4194" spans="1:6">
      <c r="A4194">
        <v>2027</v>
      </c>
      <c r="B4194" t="s">
        <v>1044</v>
      </c>
      <c r="C4194" t="s">
        <v>1013</v>
      </c>
      <c r="D4194" t="s">
        <v>972</v>
      </c>
      <c r="E4194" t="s">
        <v>1014</v>
      </c>
      <c r="F4194" s="86">
        <v>7493499.7129974896</v>
      </c>
    </row>
    <row r="4195" spans="1:6">
      <c r="A4195">
        <v>2028</v>
      </c>
      <c r="B4195" t="s">
        <v>1044</v>
      </c>
      <c r="C4195" t="s">
        <v>1013</v>
      </c>
      <c r="D4195" t="s">
        <v>972</v>
      </c>
      <c r="E4195" t="s">
        <v>1014</v>
      </c>
      <c r="F4195" s="86">
        <v>7551652.1000747699</v>
      </c>
    </row>
    <row r="4196" spans="1:6">
      <c r="A4196">
        <v>2029</v>
      </c>
      <c r="B4196" t="s">
        <v>1044</v>
      </c>
      <c r="C4196" t="s">
        <v>1013</v>
      </c>
      <c r="D4196" t="s">
        <v>972</v>
      </c>
      <c r="E4196" t="s">
        <v>1014</v>
      </c>
      <c r="F4196" s="86">
        <v>7616336.4385589603</v>
      </c>
    </row>
    <row r="4197" spans="1:6">
      <c r="A4197">
        <v>2030</v>
      </c>
      <c r="B4197" t="s">
        <v>1044</v>
      </c>
      <c r="C4197" t="s">
        <v>1013</v>
      </c>
      <c r="D4197" t="s">
        <v>972</v>
      </c>
      <c r="E4197" t="s">
        <v>1014</v>
      </c>
      <c r="F4197" s="86">
        <v>7678837.06016564</v>
      </c>
    </row>
    <row r="4198" spans="1:6">
      <c r="A4198">
        <v>2031</v>
      </c>
      <c r="B4198" t="s">
        <v>1044</v>
      </c>
      <c r="C4198" t="s">
        <v>1013</v>
      </c>
      <c r="D4198" t="s">
        <v>972</v>
      </c>
      <c r="E4198" t="s">
        <v>1014</v>
      </c>
      <c r="F4198" s="86">
        <v>7741468.26045465</v>
      </c>
    </row>
    <row r="4199" spans="1:6">
      <c r="A4199">
        <v>2032</v>
      </c>
      <c r="B4199" t="s">
        <v>1044</v>
      </c>
      <c r="C4199" t="s">
        <v>1013</v>
      </c>
      <c r="D4199" t="s">
        <v>972</v>
      </c>
      <c r="E4199" t="s">
        <v>1014</v>
      </c>
      <c r="F4199" s="86">
        <v>7800394.4926447598</v>
      </c>
    </row>
    <row r="4200" spans="1:6">
      <c r="A4200">
        <v>2033</v>
      </c>
      <c r="B4200" t="s">
        <v>1044</v>
      </c>
      <c r="C4200" t="s">
        <v>1013</v>
      </c>
      <c r="D4200" t="s">
        <v>972</v>
      </c>
      <c r="E4200" t="s">
        <v>1014</v>
      </c>
      <c r="F4200" s="86">
        <v>7866056.0245763697</v>
      </c>
    </row>
    <row r="4201" spans="1:6">
      <c r="A4201">
        <v>2034</v>
      </c>
      <c r="B4201" t="s">
        <v>1044</v>
      </c>
      <c r="C4201" t="s">
        <v>1013</v>
      </c>
      <c r="D4201" t="s">
        <v>972</v>
      </c>
      <c r="E4201" t="s">
        <v>1014</v>
      </c>
      <c r="F4201" s="86">
        <v>7930567.4588236604</v>
      </c>
    </row>
    <row r="4202" spans="1:6">
      <c r="A4202">
        <v>2035</v>
      </c>
      <c r="B4202" t="s">
        <v>1044</v>
      </c>
      <c r="C4202" t="s">
        <v>1013</v>
      </c>
      <c r="D4202" t="s">
        <v>972</v>
      </c>
      <c r="E4202" t="s">
        <v>1014</v>
      </c>
      <c r="F4202" s="86">
        <v>7987841.5956872497</v>
      </c>
    </row>
    <row r="4203" spans="1:6">
      <c r="A4203">
        <v>2036</v>
      </c>
      <c r="B4203" t="s">
        <v>1044</v>
      </c>
      <c r="C4203" t="s">
        <v>1013</v>
      </c>
      <c r="D4203" t="s">
        <v>972</v>
      </c>
      <c r="E4203" t="s">
        <v>1014</v>
      </c>
      <c r="F4203" s="86">
        <v>8047068.1765905302</v>
      </c>
    </row>
    <row r="4204" spans="1:6">
      <c r="A4204">
        <v>2037</v>
      </c>
      <c r="B4204" t="s">
        <v>1044</v>
      </c>
      <c r="C4204" t="s">
        <v>1013</v>
      </c>
      <c r="D4204" t="s">
        <v>972</v>
      </c>
      <c r="E4204" t="s">
        <v>1014</v>
      </c>
      <c r="F4204" s="86">
        <v>8114203.7303758701</v>
      </c>
    </row>
    <row r="4205" spans="1:6">
      <c r="A4205">
        <v>2038</v>
      </c>
      <c r="B4205" t="s">
        <v>1044</v>
      </c>
      <c r="C4205" t="s">
        <v>1013</v>
      </c>
      <c r="D4205" t="s">
        <v>972</v>
      </c>
      <c r="E4205" t="s">
        <v>1014</v>
      </c>
      <c r="F4205" s="86">
        <v>8178816.0642828103</v>
      </c>
    </row>
    <row r="4206" spans="1:6">
      <c r="A4206">
        <v>2039</v>
      </c>
      <c r="B4206" t="s">
        <v>1044</v>
      </c>
      <c r="C4206" t="s">
        <v>1013</v>
      </c>
      <c r="D4206" t="s">
        <v>972</v>
      </c>
      <c r="E4206" t="s">
        <v>1014</v>
      </c>
      <c r="F4206" s="86">
        <v>8245519.7605133904</v>
      </c>
    </row>
    <row r="4207" spans="1:6">
      <c r="A4207">
        <v>2040</v>
      </c>
      <c r="B4207" t="s">
        <v>1044</v>
      </c>
      <c r="C4207" t="s">
        <v>1013</v>
      </c>
      <c r="D4207" t="s">
        <v>972</v>
      </c>
      <c r="E4207" t="s">
        <v>1014</v>
      </c>
      <c r="F4207" s="86">
        <v>8311822.5038320497</v>
      </c>
    </row>
    <row r="4208" spans="1:6">
      <c r="A4208">
        <v>2041</v>
      </c>
      <c r="B4208" t="s">
        <v>1044</v>
      </c>
      <c r="C4208" t="s">
        <v>1013</v>
      </c>
      <c r="D4208" t="s">
        <v>972</v>
      </c>
      <c r="E4208" t="s">
        <v>1014</v>
      </c>
      <c r="F4208" s="86">
        <v>8375278.37942304</v>
      </c>
    </row>
    <row r="4209" spans="1:6">
      <c r="A4209">
        <v>2042</v>
      </c>
      <c r="B4209" t="s">
        <v>1044</v>
      </c>
      <c r="C4209" t="s">
        <v>1013</v>
      </c>
      <c r="D4209" t="s">
        <v>972</v>
      </c>
      <c r="E4209" t="s">
        <v>1014</v>
      </c>
      <c r="F4209" s="86">
        <v>8437138.4933461808</v>
      </c>
    </row>
    <row r="4210" spans="1:6">
      <c r="A4210">
        <v>2043</v>
      </c>
      <c r="B4210" t="s">
        <v>1044</v>
      </c>
      <c r="C4210" t="s">
        <v>1013</v>
      </c>
      <c r="D4210" t="s">
        <v>972</v>
      </c>
      <c r="E4210" t="s">
        <v>1014</v>
      </c>
      <c r="F4210" s="86">
        <v>8503459.6272678003</v>
      </c>
    </row>
    <row r="4211" spans="1:6">
      <c r="A4211">
        <v>2044</v>
      </c>
      <c r="B4211" t="s">
        <v>1044</v>
      </c>
      <c r="C4211" t="s">
        <v>1013</v>
      </c>
      <c r="D4211" t="s">
        <v>972</v>
      </c>
      <c r="E4211" t="s">
        <v>1014</v>
      </c>
      <c r="F4211" s="86">
        <v>8567897.6137434803</v>
      </c>
    </row>
    <row r="4212" spans="1:6">
      <c r="A4212">
        <v>2045</v>
      </c>
      <c r="B4212" t="s">
        <v>1044</v>
      </c>
      <c r="C4212" t="s">
        <v>1013</v>
      </c>
      <c r="D4212" t="s">
        <v>972</v>
      </c>
      <c r="E4212" t="s">
        <v>1014</v>
      </c>
      <c r="F4212" s="86">
        <v>8635133.8178473692</v>
      </c>
    </row>
    <row r="4213" spans="1:6">
      <c r="A4213">
        <v>2046</v>
      </c>
      <c r="B4213" t="s">
        <v>1044</v>
      </c>
      <c r="C4213" t="s">
        <v>1013</v>
      </c>
      <c r="D4213" t="s">
        <v>972</v>
      </c>
      <c r="E4213" t="s">
        <v>1014</v>
      </c>
      <c r="F4213" s="86">
        <v>8693784.5653693192</v>
      </c>
    </row>
    <row r="4214" spans="1:6">
      <c r="A4214">
        <v>2047</v>
      </c>
      <c r="B4214" t="s">
        <v>1044</v>
      </c>
      <c r="C4214" t="s">
        <v>1013</v>
      </c>
      <c r="D4214" t="s">
        <v>972</v>
      </c>
      <c r="E4214" t="s">
        <v>1014</v>
      </c>
      <c r="F4214" s="86">
        <v>8759474.0847119391</v>
      </c>
    </row>
    <row r="4215" spans="1:6">
      <c r="A4215">
        <v>2048</v>
      </c>
      <c r="B4215" t="s">
        <v>1044</v>
      </c>
      <c r="C4215" t="s">
        <v>1013</v>
      </c>
      <c r="D4215" t="s">
        <v>972</v>
      </c>
      <c r="E4215" t="s">
        <v>1014</v>
      </c>
      <c r="F4215" s="86">
        <v>8825546.1374617592</v>
      </c>
    </row>
    <row r="4216" spans="1:6">
      <c r="A4216">
        <v>2049</v>
      </c>
      <c r="B4216" t="s">
        <v>1044</v>
      </c>
      <c r="C4216" t="s">
        <v>1013</v>
      </c>
      <c r="D4216" t="s">
        <v>972</v>
      </c>
      <c r="E4216" t="s">
        <v>1014</v>
      </c>
      <c r="F4216" s="86">
        <v>8894897.5018785391</v>
      </c>
    </row>
    <row r="4217" spans="1:6">
      <c r="A4217">
        <v>2050</v>
      </c>
      <c r="B4217" t="s">
        <v>1044</v>
      </c>
      <c r="C4217" t="s">
        <v>1013</v>
      </c>
      <c r="D4217" t="s">
        <v>972</v>
      </c>
      <c r="E4217" t="s">
        <v>1014</v>
      </c>
      <c r="F4217" s="86">
        <v>8958768.5067599695</v>
      </c>
    </row>
    <row r="4218" spans="1:6">
      <c r="A4218">
        <v>2017</v>
      </c>
      <c r="B4218" t="s">
        <v>1045</v>
      </c>
      <c r="C4218" t="s">
        <v>1013</v>
      </c>
      <c r="D4218" t="s">
        <v>972</v>
      </c>
      <c r="E4218" t="s">
        <v>1014</v>
      </c>
      <c r="F4218" s="86">
        <v>23128183.429138701</v>
      </c>
    </row>
    <row r="4219" spans="1:6">
      <c r="A4219">
        <v>2018</v>
      </c>
      <c r="B4219" t="s">
        <v>1045</v>
      </c>
      <c r="C4219" t="s">
        <v>1013</v>
      </c>
      <c r="D4219" t="s">
        <v>972</v>
      </c>
      <c r="E4219" t="s">
        <v>1014</v>
      </c>
      <c r="F4219" s="86">
        <v>23321838.520042501</v>
      </c>
    </row>
    <row r="4220" spans="1:6">
      <c r="A4220">
        <v>2019</v>
      </c>
      <c r="B4220" t="s">
        <v>1045</v>
      </c>
      <c r="C4220" t="s">
        <v>1013</v>
      </c>
      <c r="D4220" t="s">
        <v>972</v>
      </c>
      <c r="E4220" t="s">
        <v>1014</v>
      </c>
      <c r="F4220" s="86">
        <v>23530424.091603499</v>
      </c>
    </row>
    <row r="4221" spans="1:6">
      <c r="A4221">
        <v>2020</v>
      </c>
      <c r="B4221" t="s">
        <v>1045</v>
      </c>
      <c r="C4221" t="s">
        <v>1013</v>
      </c>
      <c r="D4221" t="s">
        <v>972</v>
      </c>
      <c r="E4221" t="s">
        <v>1014</v>
      </c>
      <c r="F4221" s="86">
        <v>23751415.424630702</v>
      </c>
    </row>
    <row r="4222" spans="1:6">
      <c r="A4222">
        <v>2021</v>
      </c>
      <c r="B4222" t="s">
        <v>1045</v>
      </c>
      <c r="C4222" t="s">
        <v>1013</v>
      </c>
      <c r="D4222" t="s">
        <v>972</v>
      </c>
      <c r="E4222" t="s">
        <v>1014</v>
      </c>
      <c r="F4222" s="86">
        <v>23966874.906990599</v>
      </c>
    </row>
    <row r="4223" spans="1:6">
      <c r="A4223">
        <v>2022</v>
      </c>
      <c r="B4223" t="s">
        <v>1045</v>
      </c>
      <c r="C4223" t="s">
        <v>1013</v>
      </c>
      <c r="D4223" t="s">
        <v>972</v>
      </c>
      <c r="E4223" t="s">
        <v>1014</v>
      </c>
      <c r="F4223" s="86">
        <v>24172026.396742798</v>
      </c>
    </row>
    <row r="4224" spans="1:6">
      <c r="A4224">
        <v>2023</v>
      </c>
      <c r="B4224" t="s">
        <v>1045</v>
      </c>
      <c r="C4224" t="s">
        <v>1013</v>
      </c>
      <c r="D4224" t="s">
        <v>972</v>
      </c>
      <c r="E4224" t="s">
        <v>1014</v>
      </c>
      <c r="F4224" s="86">
        <v>24361372.521509498</v>
      </c>
    </row>
    <row r="4225" spans="1:6">
      <c r="A4225">
        <v>2024</v>
      </c>
      <c r="B4225" t="s">
        <v>1045</v>
      </c>
      <c r="C4225" t="s">
        <v>1013</v>
      </c>
      <c r="D4225" t="s">
        <v>972</v>
      </c>
      <c r="E4225" t="s">
        <v>1014</v>
      </c>
      <c r="F4225" s="86">
        <v>24533358.3778526</v>
      </c>
    </row>
    <row r="4226" spans="1:6">
      <c r="A4226">
        <v>2025</v>
      </c>
      <c r="B4226" t="s">
        <v>1045</v>
      </c>
      <c r="C4226" t="s">
        <v>1013</v>
      </c>
      <c r="D4226" t="s">
        <v>972</v>
      </c>
      <c r="E4226" t="s">
        <v>1014</v>
      </c>
      <c r="F4226" s="86">
        <v>24696155.048402399</v>
      </c>
    </row>
    <row r="4227" spans="1:6">
      <c r="A4227">
        <v>2026</v>
      </c>
      <c r="B4227" t="s">
        <v>1045</v>
      </c>
      <c r="C4227" t="s">
        <v>1013</v>
      </c>
      <c r="D4227" t="s">
        <v>972</v>
      </c>
      <c r="E4227" t="s">
        <v>1014</v>
      </c>
      <c r="F4227" s="86">
        <v>24858314.121625099</v>
      </c>
    </row>
    <row r="4228" spans="1:6">
      <c r="A4228">
        <v>2027</v>
      </c>
      <c r="B4228" t="s">
        <v>1045</v>
      </c>
      <c r="C4228" t="s">
        <v>1013</v>
      </c>
      <c r="D4228" t="s">
        <v>972</v>
      </c>
      <c r="E4228" t="s">
        <v>1014</v>
      </c>
      <c r="F4228" s="86">
        <v>25032457.791046601</v>
      </c>
    </row>
    <row r="4229" spans="1:6">
      <c r="A4229">
        <v>2028</v>
      </c>
      <c r="B4229" t="s">
        <v>1045</v>
      </c>
      <c r="C4229" t="s">
        <v>1013</v>
      </c>
      <c r="D4229" t="s">
        <v>972</v>
      </c>
      <c r="E4229" t="s">
        <v>1014</v>
      </c>
      <c r="F4229" s="86">
        <v>25221515.727321401</v>
      </c>
    </row>
    <row r="4230" spans="1:6">
      <c r="A4230">
        <v>2029</v>
      </c>
      <c r="B4230" t="s">
        <v>1045</v>
      </c>
      <c r="C4230" t="s">
        <v>1013</v>
      </c>
      <c r="D4230" t="s">
        <v>972</v>
      </c>
      <c r="E4230" t="s">
        <v>1014</v>
      </c>
      <c r="F4230" s="86">
        <v>25427691.980909798</v>
      </c>
    </row>
    <row r="4231" spans="1:6">
      <c r="A4231">
        <v>2030</v>
      </c>
      <c r="B4231" t="s">
        <v>1045</v>
      </c>
      <c r="C4231" t="s">
        <v>1013</v>
      </c>
      <c r="D4231" t="s">
        <v>972</v>
      </c>
      <c r="E4231" t="s">
        <v>1014</v>
      </c>
      <c r="F4231" s="86">
        <v>25638281.305223599</v>
      </c>
    </row>
    <row r="4232" spans="1:6">
      <c r="A4232">
        <v>2031</v>
      </c>
      <c r="B4232" t="s">
        <v>1045</v>
      </c>
      <c r="C4232" t="s">
        <v>1013</v>
      </c>
      <c r="D4232" t="s">
        <v>972</v>
      </c>
      <c r="E4232" t="s">
        <v>1014</v>
      </c>
      <c r="F4232" s="86">
        <v>25856304.326236799</v>
      </c>
    </row>
    <row r="4233" spans="1:6">
      <c r="A4233">
        <v>2032</v>
      </c>
      <c r="B4233" t="s">
        <v>1045</v>
      </c>
      <c r="C4233" t="s">
        <v>1013</v>
      </c>
      <c r="D4233" t="s">
        <v>972</v>
      </c>
      <c r="E4233" t="s">
        <v>1014</v>
      </c>
      <c r="F4233" s="86">
        <v>26072264.692026298</v>
      </c>
    </row>
    <row r="4234" spans="1:6">
      <c r="A4234">
        <v>2033</v>
      </c>
      <c r="B4234" t="s">
        <v>1045</v>
      </c>
      <c r="C4234" t="s">
        <v>1013</v>
      </c>
      <c r="D4234" t="s">
        <v>972</v>
      </c>
      <c r="E4234" t="s">
        <v>1014</v>
      </c>
      <c r="F4234" s="86">
        <v>26293265.4084251</v>
      </c>
    </row>
    <row r="4235" spans="1:6">
      <c r="A4235">
        <v>2034</v>
      </c>
      <c r="B4235" t="s">
        <v>1045</v>
      </c>
      <c r="C4235" t="s">
        <v>1013</v>
      </c>
      <c r="D4235" t="s">
        <v>972</v>
      </c>
      <c r="E4235" t="s">
        <v>1014</v>
      </c>
      <c r="F4235" s="86">
        <v>26517411.185981199</v>
      </c>
    </row>
    <row r="4236" spans="1:6">
      <c r="A4236">
        <v>2035</v>
      </c>
      <c r="B4236" t="s">
        <v>1045</v>
      </c>
      <c r="C4236" t="s">
        <v>1013</v>
      </c>
      <c r="D4236" t="s">
        <v>972</v>
      </c>
      <c r="E4236" t="s">
        <v>1014</v>
      </c>
      <c r="F4236" s="86">
        <v>26740047.7635304</v>
      </c>
    </row>
    <row r="4237" spans="1:6">
      <c r="A4237">
        <v>2036</v>
      </c>
      <c r="B4237" t="s">
        <v>1045</v>
      </c>
      <c r="C4237" t="s">
        <v>1013</v>
      </c>
      <c r="D4237" t="s">
        <v>972</v>
      </c>
      <c r="E4237" t="s">
        <v>1014</v>
      </c>
      <c r="F4237" s="86">
        <v>26959339.589978799</v>
      </c>
    </row>
    <row r="4238" spans="1:6">
      <c r="A4238">
        <v>2037</v>
      </c>
      <c r="B4238" t="s">
        <v>1045</v>
      </c>
      <c r="C4238" t="s">
        <v>1013</v>
      </c>
      <c r="D4238" t="s">
        <v>972</v>
      </c>
      <c r="E4238" t="s">
        <v>1014</v>
      </c>
      <c r="F4238" s="86">
        <v>27179306.415151801</v>
      </c>
    </row>
    <row r="4239" spans="1:6">
      <c r="A4239">
        <v>2038</v>
      </c>
      <c r="B4239" t="s">
        <v>1045</v>
      </c>
      <c r="C4239" t="s">
        <v>1013</v>
      </c>
      <c r="D4239" t="s">
        <v>972</v>
      </c>
      <c r="E4239" t="s">
        <v>1014</v>
      </c>
      <c r="F4239" s="86">
        <v>27401890.860250901</v>
      </c>
    </row>
    <row r="4240" spans="1:6">
      <c r="A4240">
        <v>2039</v>
      </c>
      <c r="B4240" t="s">
        <v>1045</v>
      </c>
      <c r="C4240" t="s">
        <v>1013</v>
      </c>
      <c r="D4240" t="s">
        <v>972</v>
      </c>
      <c r="E4240" t="s">
        <v>1014</v>
      </c>
      <c r="F4240" s="86">
        <v>27628450.170816399</v>
      </c>
    </row>
    <row r="4241" spans="1:6">
      <c r="A4241">
        <v>2040</v>
      </c>
      <c r="B4241" t="s">
        <v>1045</v>
      </c>
      <c r="C4241" t="s">
        <v>1013</v>
      </c>
      <c r="D4241" t="s">
        <v>972</v>
      </c>
      <c r="E4241" t="s">
        <v>1014</v>
      </c>
      <c r="F4241" s="86">
        <v>27854196.866088599</v>
      </c>
    </row>
    <row r="4242" spans="1:6">
      <c r="A4242">
        <v>2041</v>
      </c>
      <c r="B4242" t="s">
        <v>1045</v>
      </c>
      <c r="C4242" t="s">
        <v>1013</v>
      </c>
      <c r="D4242" t="s">
        <v>972</v>
      </c>
      <c r="E4242" t="s">
        <v>1014</v>
      </c>
      <c r="F4242" s="86">
        <v>28078340.146573801</v>
      </c>
    </row>
    <row r="4243" spans="1:6">
      <c r="A4243">
        <v>2042</v>
      </c>
      <c r="B4243" t="s">
        <v>1045</v>
      </c>
      <c r="C4243" t="s">
        <v>1013</v>
      </c>
      <c r="D4243" t="s">
        <v>972</v>
      </c>
      <c r="E4243" t="s">
        <v>1014</v>
      </c>
      <c r="F4243" s="86">
        <v>28300357.712314699</v>
      </c>
    </row>
    <row r="4244" spans="1:6">
      <c r="A4244">
        <v>2043</v>
      </c>
      <c r="B4244" t="s">
        <v>1045</v>
      </c>
      <c r="C4244" t="s">
        <v>1013</v>
      </c>
      <c r="D4244" t="s">
        <v>972</v>
      </c>
      <c r="E4244" t="s">
        <v>1014</v>
      </c>
      <c r="F4244" s="86">
        <v>28528879.6163112</v>
      </c>
    </row>
    <row r="4245" spans="1:6">
      <c r="A4245">
        <v>2044</v>
      </c>
      <c r="B4245" t="s">
        <v>1045</v>
      </c>
      <c r="C4245" t="s">
        <v>1013</v>
      </c>
      <c r="D4245" t="s">
        <v>972</v>
      </c>
      <c r="E4245" t="s">
        <v>1014</v>
      </c>
      <c r="F4245" s="86">
        <v>28756830.7695962</v>
      </c>
    </row>
    <row r="4246" spans="1:6">
      <c r="A4246">
        <v>2045</v>
      </c>
      <c r="B4246" t="s">
        <v>1045</v>
      </c>
      <c r="C4246" t="s">
        <v>1013</v>
      </c>
      <c r="D4246" t="s">
        <v>972</v>
      </c>
      <c r="E4246" t="s">
        <v>1014</v>
      </c>
      <c r="F4246" s="86">
        <v>28989801.418198802</v>
      </c>
    </row>
    <row r="4247" spans="1:6">
      <c r="A4247">
        <v>2046</v>
      </c>
      <c r="B4247" t="s">
        <v>1045</v>
      </c>
      <c r="C4247" t="s">
        <v>1013</v>
      </c>
      <c r="D4247" t="s">
        <v>972</v>
      </c>
      <c r="E4247" t="s">
        <v>1014</v>
      </c>
      <c r="F4247" s="86">
        <v>29225454.983899001</v>
      </c>
    </row>
    <row r="4248" spans="1:6">
      <c r="A4248">
        <v>2047</v>
      </c>
      <c r="B4248" t="s">
        <v>1045</v>
      </c>
      <c r="C4248" t="s">
        <v>1013</v>
      </c>
      <c r="D4248" t="s">
        <v>972</v>
      </c>
      <c r="E4248" t="s">
        <v>1014</v>
      </c>
      <c r="F4248" s="86">
        <v>29460016.486708999</v>
      </c>
    </row>
    <row r="4249" spans="1:6">
      <c r="A4249">
        <v>2048</v>
      </c>
      <c r="B4249" t="s">
        <v>1045</v>
      </c>
      <c r="C4249" t="s">
        <v>1013</v>
      </c>
      <c r="D4249" t="s">
        <v>972</v>
      </c>
      <c r="E4249" t="s">
        <v>1014</v>
      </c>
      <c r="F4249" s="86">
        <v>29694110.205821902</v>
      </c>
    </row>
    <row r="4250" spans="1:6">
      <c r="A4250">
        <v>2049</v>
      </c>
      <c r="B4250" t="s">
        <v>1045</v>
      </c>
      <c r="C4250" t="s">
        <v>1013</v>
      </c>
      <c r="D4250" t="s">
        <v>972</v>
      </c>
      <c r="E4250" t="s">
        <v>1014</v>
      </c>
      <c r="F4250" s="86">
        <v>29926098.804520901</v>
      </c>
    </row>
    <row r="4251" spans="1:6">
      <c r="A4251">
        <v>2050</v>
      </c>
      <c r="B4251" t="s">
        <v>1045</v>
      </c>
      <c r="C4251" t="s">
        <v>1013</v>
      </c>
      <c r="D4251" t="s">
        <v>972</v>
      </c>
      <c r="E4251" t="s">
        <v>1014</v>
      </c>
      <c r="F4251" s="86">
        <v>30158248.482634399</v>
      </c>
    </row>
    <row r="4252" spans="1:6">
      <c r="A4252">
        <v>2017</v>
      </c>
      <c r="B4252" t="s">
        <v>1046</v>
      </c>
      <c r="C4252" t="s">
        <v>1013</v>
      </c>
      <c r="D4252" t="s">
        <v>972</v>
      </c>
      <c r="E4252" t="s">
        <v>1014</v>
      </c>
      <c r="F4252" s="86">
        <v>8140614.3629419701</v>
      </c>
    </row>
    <row r="4253" spans="1:6">
      <c r="A4253">
        <v>2018</v>
      </c>
      <c r="B4253" t="s">
        <v>1046</v>
      </c>
      <c r="C4253" t="s">
        <v>1013</v>
      </c>
      <c r="D4253" t="s">
        <v>972</v>
      </c>
      <c r="E4253" t="s">
        <v>1014</v>
      </c>
      <c r="F4253" s="86">
        <v>8256042.6330108903</v>
      </c>
    </row>
    <row r="4254" spans="1:6">
      <c r="A4254">
        <v>2019</v>
      </c>
      <c r="B4254" t="s">
        <v>1046</v>
      </c>
      <c r="C4254" t="s">
        <v>1013</v>
      </c>
      <c r="D4254" t="s">
        <v>972</v>
      </c>
      <c r="E4254" t="s">
        <v>1014</v>
      </c>
      <c r="F4254" s="86">
        <v>8374027.4598428598</v>
      </c>
    </row>
    <row r="4255" spans="1:6">
      <c r="A4255">
        <v>2020</v>
      </c>
      <c r="B4255" t="s">
        <v>1046</v>
      </c>
      <c r="C4255" t="s">
        <v>1013</v>
      </c>
      <c r="D4255" t="s">
        <v>972</v>
      </c>
      <c r="E4255" t="s">
        <v>1014</v>
      </c>
      <c r="F4255" s="86">
        <v>8470537.0414090604</v>
      </c>
    </row>
    <row r="4256" spans="1:6">
      <c r="A4256">
        <v>2021</v>
      </c>
      <c r="B4256" t="s">
        <v>1046</v>
      </c>
      <c r="C4256" t="s">
        <v>1013</v>
      </c>
      <c r="D4256" t="s">
        <v>972</v>
      </c>
      <c r="E4256" t="s">
        <v>1014</v>
      </c>
      <c r="F4256" s="86">
        <v>8566023.2385771293</v>
      </c>
    </row>
    <row r="4257" spans="1:6">
      <c r="A4257">
        <v>2022</v>
      </c>
      <c r="B4257" t="s">
        <v>1046</v>
      </c>
      <c r="C4257" t="s">
        <v>1013</v>
      </c>
      <c r="D4257" t="s">
        <v>972</v>
      </c>
      <c r="E4257" t="s">
        <v>1014</v>
      </c>
      <c r="F4257" s="86">
        <v>8652386.2805950195</v>
      </c>
    </row>
    <row r="4258" spans="1:6">
      <c r="A4258">
        <v>2023</v>
      </c>
      <c r="B4258" t="s">
        <v>1046</v>
      </c>
      <c r="C4258" t="s">
        <v>1013</v>
      </c>
      <c r="D4258" t="s">
        <v>972</v>
      </c>
      <c r="E4258" t="s">
        <v>1014</v>
      </c>
      <c r="F4258" s="86">
        <v>8729937.1377597302</v>
      </c>
    </row>
    <row r="4259" spans="1:6">
      <c r="A4259">
        <v>2024</v>
      </c>
      <c r="B4259" t="s">
        <v>1046</v>
      </c>
      <c r="C4259" t="s">
        <v>1013</v>
      </c>
      <c r="D4259" t="s">
        <v>972</v>
      </c>
      <c r="E4259" t="s">
        <v>1014</v>
      </c>
      <c r="F4259" s="86">
        <v>8797783.3106274102</v>
      </c>
    </row>
    <row r="4260" spans="1:6">
      <c r="A4260">
        <v>2025</v>
      </c>
      <c r="B4260" t="s">
        <v>1046</v>
      </c>
      <c r="C4260" t="s">
        <v>1013</v>
      </c>
      <c r="D4260" t="s">
        <v>972</v>
      </c>
      <c r="E4260" t="s">
        <v>1014</v>
      </c>
      <c r="F4260" s="86">
        <v>8862590.9033962898</v>
      </c>
    </row>
    <row r="4261" spans="1:6">
      <c r="A4261">
        <v>2026</v>
      </c>
      <c r="B4261" t="s">
        <v>1046</v>
      </c>
      <c r="C4261" t="s">
        <v>1013</v>
      </c>
      <c r="D4261" t="s">
        <v>972</v>
      </c>
      <c r="E4261" t="s">
        <v>1014</v>
      </c>
      <c r="F4261" s="86">
        <v>8926529.16048152</v>
      </c>
    </row>
    <row r="4262" spans="1:6">
      <c r="A4262">
        <v>2027</v>
      </c>
      <c r="B4262" t="s">
        <v>1046</v>
      </c>
      <c r="C4262" t="s">
        <v>1013</v>
      </c>
      <c r="D4262" t="s">
        <v>972</v>
      </c>
      <c r="E4262" t="s">
        <v>1014</v>
      </c>
      <c r="F4262" s="86">
        <v>8993069.6888087206</v>
      </c>
    </row>
    <row r="4263" spans="1:6">
      <c r="A4263">
        <v>2028</v>
      </c>
      <c r="B4263" t="s">
        <v>1046</v>
      </c>
      <c r="C4263" t="s">
        <v>1013</v>
      </c>
      <c r="D4263" t="s">
        <v>972</v>
      </c>
      <c r="E4263" t="s">
        <v>1014</v>
      </c>
      <c r="F4263" s="86">
        <v>9063344.7916704305</v>
      </c>
    </row>
    <row r="4264" spans="1:6">
      <c r="A4264">
        <v>2029</v>
      </c>
      <c r="B4264" t="s">
        <v>1046</v>
      </c>
      <c r="C4264" t="s">
        <v>1013</v>
      </c>
      <c r="D4264" t="s">
        <v>972</v>
      </c>
      <c r="E4264" t="s">
        <v>1014</v>
      </c>
      <c r="F4264" s="86">
        <v>9141470.3705985099</v>
      </c>
    </row>
    <row r="4265" spans="1:6">
      <c r="A4265">
        <v>2030</v>
      </c>
      <c r="B4265" t="s">
        <v>1046</v>
      </c>
      <c r="C4265" t="s">
        <v>1013</v>
      </c>
      <c r="D4265" t="s">
        <v>972</v>
      </c>
      <c r="E4265" t="s">
        <v>1014</v>
      </c>
      <c r="F4265" s="86">
        <v>9221289.3658642899</v>
      </c>
    </row>
    <row r="4266" spans="1:6">
      <c r="A4266">
        <v>2031</v>
      </c>
      <c r="B4266" t="s">
        <v>1046</v>
      </c>
      <c r="C4266" t="s">
        <v>1013</v>
      </c>
      <c r="D4266" t="s">
        <v>972</v>
      </c>
      <c r="E4266" t="s">
        <v>1014</v>
      </c>
      <c r="F4266" s="86">
        <v>9300427.3943207003</v>
      </c>
    </row>
    <row r="4267" spans="1:6">
      <c r="A4267">
        <v>2032</v>
      </c>
      <c r="B4267" t="s">
        <v>1046</v>
      </c>
      <c r="C4267" t="s">
        <v>1013</v>
      </c>
      <c r="D4267" t="s">
        <v>972</v>
      </c>
      <c r="E4267" t="s">
        <v>1014</v>
      </c>
      <c r="F4267" s="86">
        <v>9382440.7136139497</v>
      </c>
    </row>
    <row r="4268" spans="1:6">
      <c r="A4268">
        <v>2033</v>
      </c>
      <c r="B4268" t="s">
        <v>1046</v>
      </c>
      <c r="C4268" t="s">
        <v>1013</v>
      </c>
      <c r="D4268" t="s">
        <v>972</v>
      </c>
      <c r="E4268" t="s">
        <v>1014</v>
      </c>
      <c r="F4268" s="86">
        <v>9462440.0887622293</v>
      </c>
    </row>
    <row r="4269" spans="1:6">
      <c r="A4269">
        <v>2034</v>
      </c>
      <c r="B4269" t="s">
        <v>1046</v>
      </c>
      <c r="C4269" t="s">
        <v>1013</v>
      </c>
      <c r="D4269" t="s">
        <v>972</v>
      </c>
      <c r="E4269" t="s">
        <v>1014</v>
      </c>
      <c r="F4269" s="86">
        <v>9544200.8354279995</v>
      </c>
    </row>
    <row r="4270" spans="1:6">
      <c r="A4270">
        <v>2035</v>
      </c>
      <c r="B4270" t="s">
        <v>1046</v>
      </c>
      <c r="C4270" t="s">
        <v>1013</v>
      </c>
      <c r="D4270" t="s">
        <v>972</v>
      </c>
      <c r="E4270" t="s">
        <v>1014</v>
      </c>
      <c r="F4270" s="86">
        <v>9627446.7009943798</v>
      </c>
    </row>
    <row r="4271" spans="1:6">
      <c r="A4271">
        <v>2036</v>
      </c>
      <c r="B4271" t="s">
        <v>1046</v>
      </c>
      <c r="C4271" t="s">
        <v>1013</v>
      </c>
      <c r="D4271" t="s">
        <v>972</v>
      </c>
      <c r="E4271" t="s">
        <v>1014</v>
      </c>
      <c r="F4271" s="86">
        <v>9710120.6327053495</v>
      </c>
    </row>
    <row r="4272" spans="1:6">
      <c r="A4272">
        <v>2037</v>
      </c>
      <c r="B4272" t="s">
        <v>1046</v>
      </c>
      <c r="C4272" t="s">
        <v>1013</v>
      </c>
      <c r="D4272" t="s">
        <v>972</v>
      </c>
      <c r="E4272" t="s">
        <v>1014</v>
      </c>
      <c r="F4272" s="86">
        <v>9793040.3561659306</v>
      </c>
    </row>
    <row r="4273" spans="1:6">
      <c r="A4273">
        <v>2038</v>
      </c>
      <c r="B4273" t="s">
        <v>1046</v>
      </c>
      <c r="C4273" t="s">
        <v>1013</v>
      </c>
      <c r="D4273" t="s">
        <v>972</v>
      </c>
      <c r="E4273" t="s">
        <v>1014</v>
      </c>
      <c r="F4273" s="86">
        <v>9872189.4219607394</v>
      </c>
    </row>
    <row r="4274" spans="1:6">
      <c r="A4274">
        <v>2039</v>
      </c>
      <c r="B4274" t="s">
        <v>1046</v>
      </c>
      <c r="C4274" t="s">
        <v>1013</v>
      </c>
      <c r="D4274" t="s">
        <v>972</v>
      </c>
      <c r="E4274" t="s">
        <v>1014</v>
      </c>
      <c r="F4274" s="86">
        <v>9960964.51240311</v>
      </c>
    </row>
    <row r="4275" spans="1:6">
      <c r="A4275">
        <v>2040</v>
      </c>
      <c r="B4275" t="s">
        <v>1046</v>
      </c>
      <c r="C4275" t="s">
        <v>1013</v>
      </c>
      <c r="D4275" t="s">
        <v>972</v>
      </c>
      <c r="E4275" t="s">
        <v>1014</v>
      </c>
      <c r="F4275" s="86">
        <v>10043449.157395</v>
      </c>
    </row>
    <row r="4276" spans="1:6">
      <c r="A4276">
        <v>2041</v>
      </c>
      <c r="B4276" t="s">
        <v>1046</v>
      </c>
      <c r="C4276" t="s">
        <v>1013</v>
      </c>
      <c r="D4276" t="s">
        <v>972</v>
      </c>
      <c r="E4276" t="s">
        <v>1014</v>
      </c>
      <c r="F4276" s="86">
        <v>10129042.1300206</v>
      </c>
    </row>
    <row r="4277" spans="1:6">
      <c r="A4277">
        <v>2042</v>
      </c>
      <c r="B4277" t="s">
        <v>1046</v>
      </c>
      <c r="C4277" t="s">
        <v>1013</v>
      </c>
      <c r="D4277" t="s">
        <v>972</v>
      </c>
      <c r="E4277" t="s">
        <v>1014</v>
      </c>
      <c r="F4277" s="86">
        <v>10211333.7589416</v>
      </c>
    </row>
    <row r="4278" spans="1:6">
      <c r="A4278">
        <v>2043</v>
      </c>
      <c r="B4278" t="s">
        <v>1046</v>
      </c>
      <c r="C4278" t="s">
        <v>1013</v>
      </c>
      <c r="D4278" t="s">
        <v>972</v>
      </c>
      <c r="E4278" t="s">
        <v>1014</v>
      </c>
      <c r="F4278" s="86">
        <v>10295901.0198173</v>
      </c>
    </row>
    <row r="4279" spans="1:6">
      <c r="A4279">
        <v>2044</v>
      </c>
      <c r="B4279" t="s">
        <v>1046</v>
      </c>
      <c r="C4279" t="s">
        <v>1013</v>
      </c>
      <c r="D4279" t="s">
        <v>972</v>
      </c>
      <c r="E4279" t="s">
        <v>1014</v>
      </c>
      <c r="F4279" s="86">
        <v>10378026.545661001</v>
      </c>
    </row>
    <row r="4280" spans="1:6">
      <c r="A4280">
        <v>2045</v>
      </c>
      <c r="B4280" t="s">
        <v>1046</v>
      </c>
      <c r="C4280" t="s">
        <v>1013</v>
      </c>
      <c r="D4280" t="s">
        <v>972</v>
      </c>
      <c r="E4280" t="s">
        <v>1014</v>
      </c>
      <c r="F4280" s="86">
        <v>10465924.800587401</v>
      </c>
    </row>
    <row r="4281" spans="1:6">
      <c r="A4281">
        <v>2046</v>
      </c>
      <c r="B4281" t="s">
        <v>1046</v>
      </c>
      <c r="C4281" t="s">
        <v>1013</v>
      </c>
      <c r="D4281" t="s">
        <v>972</v>
      </c>
      <c r="E4281" t="s">
        <v>1014</v>
      </c>
      <c r="F4281" s="86">
        <v>10550527.183875101</v>
      </c>
    </row>
    <row r="4282" spans="1:6">
      <c r="A4282">
        <v>2047</v>
      </c>
      <c r="B4282" t="s">
        <v>1046</v>
      </c>
      <c r="C4282" t="s">
        <v>1013</v>
      </c>
      <c r="D4282" t="s">
        <v>972</v>
      </c>
      <c r="E4282" t="s">
        <v>1014</v>
      </c>
      <c r="F4282" s="86">
        <v>10636278.2175109</v>
      </c>
    </row>
    <row r="4283" spans="1:6">
      <c r="A4283">
        <v>2048</v>
      </c>
      <c r="B4283" t="s">
        <v>1046</v>
      </c>
      <c r="C4283" t="s">
        <v>1013</v>
      </c>
      <c r="D4283" t="s">
        <v>972</v>
      </c>
      <c r="E4283" t="s">
        <v>1014</v>
      </c>
      <c r="F4283" s="86">
        <v>10722913.5619737</v>
      </c>
    </row>
    <row r="4284" spans="1:6">
      <c r="A4284">
        <v>2049</v>
      </c>
      <c r="B4284" t="s">
        <v>1046</v>
      </c>
      <c r="C4284" t="s">
        <v>1013</v>
      </c>
      <c r="D4284" t="s">
        <v>972</v>
      </c>
      <c r="E4284" t="s">
        <v>1014</v>
      </c>
      <c r="F4284" s="86">
        <v>10809140.306861799</v>
      </c>
    </row>
    <row r="4285" spans="1:6">
      <c r="A4285">
        <v>2050</v>
      </c>
      <c r="B4285" t="s">
        <v>1046</v>
      </c>
      <c r="C4285" t="s">
        <v>1013</v>
      </c>
      <c r="D4285" t="s">
        <v>972</v>
      </c>
      <c r="E4285" t="s">
        <v>1014</v>
      </c>
      <c r="F4285" s="86">
        <v>10894107.698150599</v>
      </c>
    </row>
    <row r="4286" spans="1:6">
      <c r="A4286">
        <v>2017</v>
      </c>
      <c r="B4286" t="s">
        <v>1047</v>
      </c>
      <c r="C4286" t="s">
        <v>1013</v>
      </c>
      <c r="D4286" t="s">
        <v>972</v>
      </c>
      <c r="E4286" t="s">
        <v>1014</v>
      </c>
      <c r="F4286" s="86">
        <v>5816606.0708704498</v>
      </c>
    </row>
    <row r="4287" spans="1:6">
      <c r="A4287">
        <v>2018</v>
      </c>
      <c r="B4287" t="s">
        <v>1047</v>
      </c>
      <c r="C4287" t="s">
        <v>1013</v>
      </c>
      <c r="D4287" t="s">
        <v>972</v>
      </c>
      <c r="E4287" t="s">
        <v>1014</v>
      </c>
      <c r="F4287" s="86">
        <v>5898865.656033</v>
      </c>
    </row>
    <row r="4288" spans="1:6">
      <c r="A4288">
        <v>2019</v>
      </c>
      <c r="B4288" t="s">
        <v>1047</v>
      </c>
      <c r="C4288" t="s">
        <v>1013</v>
      </c>
      <c r="D4288" t="s">
        <v>972</v>
      </c>
      <c r="E4288" t="s">
        <v>1014</v>
      </c>
      <c r="F4288" s="86">
        <v>5982204.8678411003</v>
      </c>
    </row>
    <row r="4289" spans="1:6">
      <c r="A4289">
        <v>2020</v>
      </c>
      <c r="B4289" t="s">
        <v>1047</v>
      </c>
      <c r="C4289" t="s">
        <v>1013</v>
      </c>
      <c r="D4289" t="s">
        <v>972</v>
      </c>
      <c r="E4289" t="s">
        <v>1014</v>
      </c>
      <c r="F4289" s="86">
        <v>6069254.8176873196</v>
      </c>
    </row>
    <row r="4290" spans="1:6">
      <c r="A4290">
        <v>2021</v>
      </c>
      <c r="B4290" t="s">
        <v>1047</v>
      </c>
      <c r="C4290" t="s">
        <v>1013</v>
      </c>
      <c r="D4290" t="s">
        <v>972</v>
      </c>
      <c r="E4290" t="s">
        <v>1014</v>
      </c>
      <c r="F4290" s="86">
        <v>6153383.1525341999</v>
      </c>
    </row>
    <row r="4291" spans="1:6">
      <c r="A4291">
        <v>2022</v>
      </c>
      <c r="B4291" t="s">
        <v>1047</v>
      </c>
      <c r="C4291" t="s">
        <v>1013</v>
      </c>
      <c r="D4291" t="s">
        <v>972</v>
      </c>
      <c r="E4291" t="s">
        <v>1014</v>
      </c>
      <c r="F4291" s="86">
        <v>6231678.17197459</v>
      </c>
    </row>
    <row r="4292" spans="1:6">
      <c r="A4292">
        <v>2023</v>
      </c>
      <c r="B4292" t="s">
        <v>1047</v>
      </c>
      <c r="C4292" t="s">
        <v>1013</v>
      </c>
      <c r="D4292" t="s">
        <v>972</v>
      </c>
      <c r="E4292" t="s">
        <v>1014</v>
      </c>
      <c r="F4292" s="86">
        <v>6301779.5104087302</v>
      </c>
    </row>
    <row r="4293" spans="1:6">
      <c r="A4293">
        <v>2024</v>
      </c>
      <c r="B4293" t="s">
        <v>1047</v>
      </c>
      <c r="C4293" t="s">
        <v>1013</v>
      </c>
      <c r="D4293" t="s">
        <v>972</v>
      </c>
      <c r="E4293" t="s">
        <v>1014</v>
      </c>
      <c r="F4293" s="86">
        <v>6367184.4609648399</v>
      </c>
    </row>
    <row r="4294" spans="1:6">
      <c r="A4294">
        <v>2025</v>
      </c>
      <c r="B4294" t="s">
        <v>1047</v>
      </c>
      <c r="C4294" t="s">
        <v>1013</v>
      </c>
      <c r="D4294" t="s">
        <v>972</v>
      </c>
      <c r="E4294" t="s">
        <v>1014</v>
      </c>
      <c r="F4294" s="86">
        <v>6427348.2241337597</v>
      </c>
    </row>
    <row r="4295" spans="1:6">
      <c r="A4295">
        <v>2026</v>
      </c>
      <c r="B4295" t="s">
        <v>1047</v>
      </c>
      <c r="C4295" t="s">
        <v>1013</v>
      </c>
      <c r="D4295" t="s">
        <v>972</v>
      </c>
      <c r="E4295" t="s">
        <v>1014</v>
      </c>
      <c r="F4295" s="86">
        <v>6486684.7781689502</v>
      </c>
    </row>
    <row r="4296" spans="1:6">
      <c r="A4296">
        <v>2027</v>
      </c>
      <c r="B4296" t="s">
        <v>1047</v>
      </c>
      <c r="C4296" t="s">
        <v>1013</v>
      </c>
      <c r="D4296" t="s">
        <v>972</v>
      </c>
      <c r="E4296" t="s">
        <v>1014</v>
      </c>
      <c r="F4296" s="86">
        <v>6547857.5428956002</v>
      </c>
    </row>
    <row r="4297" spans="1:6">
      <c r="A4297">
        <v>2028</v>
      </c>
      <c r="B4297" t="s">
        <v>1047</v>
      </c>
      <c r="C4297" t="s">
        <v>1013</v>
      </c>
      <c r="D4297" t="s">
        <v>972</v>
      </c>
      <c r="E4297" t="s">
        <v>1014</v>
      </c>
      <c r="F4297" s="86">
        <v>6612987.09330667</v>
      </c>
    </row>
    <row r="4298" spans="1:6">
      <c r="A4298">
        <v>2029</v>
      </c>
      <c r="B4298" t="s">
        <v>1047</v>
      </c>
      <c r="C4298" t="s">
        <v>1013</v>
      </c>
      <c r="D4298" t="s">
        <v>972</v>
      </c>
      <c r="E4298" t="s">
        <v>1014</v>
      </c>
      <c r="F4298" s="86">
        <v>6681438.1384945596</v>
      </c>
    </row>
    <row r="4299" spans="1:6">
      <c r="A4299">
        <v>2030</v>
      </c>
      <c r="B4299" t="s">
        <v>1047</v>
      </c>
      <c r="C4299" t="s">
        <v>1013</v>
      </c>
      <c r="D4299" t="s">
        <v>972</v>
      </c>
      <c r="E4299" t="s">
        <v>1014</v>
      </c>
      <c r="F4299" s="86">
        <v>6752345.8681871304</v>
      </c>
    </row>
    <row r="4300" spans="1:6">
      <c r="A4300">
        <v>2031</v>
      </c>
      <c r="B4300" t="s">
        <v>1047</v>
      </c>
      <c r="C4300" t="s">
        <v>1013</v>
      </c>
      <c r="D4300" t="s">
        <v>972</v>
      </c>
      <c r="E4300" t="s">
        <v>1014</v>
      </c>
      <c r="F4300" s="86">
        <v>6820724.1333606504</v>
      </c>
    </row>
    <row r="4301" spans="1:6">
      <c r="A4301">
        <v>2032</v>
      </c>
      <c r="B4301" t="s">
        <v>1047</v>
      </c>
      <c r="C4301" t="s">
        <v>1013</v>
      </c>
      <c r="D4301" t="s">
        <v>972</v>
      </c>
      <c r="E4301" t="s">
        <v>1014</v>
      </c>
      <c r="F4301" s="86">
        <v>6891074.99796833</v>
      </c>
    </row>
    <row r="4302" spans="1:6">
      <c r="A4302">
        <v>2033</v>
      </c>
      <c r="B4302" t="s">
        <v>1047</v>
      </c>
      <c r="C4302" t="s">
        <v>1013</v>
      </c>
      <c r="D4302" t="s">
        <v>972</v>
      </c>
      <c r="E4302" t="s">
        <v>1014</v>
      </c>
      <c r="F4302" s="86">
        <v>6961504.6574965399</v>
      </c>
    </row>
    <row r="4303" spans="1:6">
      <c r="A4303">
        <v>2034</v>
      </c>
      <c r="B4303" t="s">
        <v>1047</v>
      </c>
      <c r="C4303" t="s">
        <v>1013</v>
      </c>
      <c r="D4303" t="s">
        <v>972</v>
      </c>
      <c r="E4303" t="s">
        <v>1014</v>
      </c>
      <c r="F4303" s="86">
        <v>7031998.81885604</v>
      </c>
    </row>
    <row r="4304" spans="1:6">
      <c r="A4304">
        <v>2035</v>
      </c>
      <c r="B4304" t="s">
        <v>1047</v>
      </c>
      <c r="C4304" t="s">
        <v>1013</v>
      </c>
      <c r="D4304" t="s">
        <v>972</v>
      </c>
      <c r="E4304" t="s">
        <v>1014</v>
      </c>
      <c r="F4304" s="86">
        <v>7104654.5169392303</v>
      </c>
    </row>
    <row r="4305" spans="1:6">
      <c r="A4305">
        <v>2036</v>
      </c>
      <c r="B4305" t="s">
        <v>1047</v>
      </c>
      <c r="C4305" t="s">
        <v>1013</v>
      </c>
      <c r="D4305" t="s">
        <v>972</v>
      </c>
      <c r="E4305" t="s">
        <v>1014</v>
      </c>
      <c r="F4305" s="86">
        <v>7174617.7220480395</v>
      </c>
    </row>
    <row r="4306" spans="1:6">
      <c r="A4306">
        <v>2037</v>
      </c>
      <c r="B4306" t="s">
        <v>1047</v>
      </c>
      <c r="C4306" t="s">
        <v>1013</v>
      </c>
      <c r="D4306" t="s">
        <v>972</v>
      </c>
      <c r="E4306" t="s">
        <v>1014</v>
      </c>
      <c r="F4306" s="86">
        <v>7245345.9417904597</v>
      </c>
    </row>
    <row r="4307" spans="1:6">
      <c r="A4307">
        <v>2038</v>
      </c>
      <c r="B4307" t="s">
        <v>1047</v>
      </c>
      <c r="C4307" t="s">
        <v>1013</v>
      </c>
      <c r="D4307" t="s">
        <v>972</v>
      </c>
      <c r="E4307" t="s">
        <v>1014</v>
      </c>
      <c r="F4307" s="86">
        <v>7314840.7631334299</v>
      </c>
    </row>
    <row r="4308" spans="1:6">
      <c r="A4308">
        <v>2039</v>
      </c>
      <c r="B4308" t="s">
        <v>1047</v>
      </c>
      <c r="C4308" t="s">
        <v>1013</v>
      </c>
      <c r="D4308" t="s">
        <v>972</v>
      </c>
      <c r="E4308" t="s">
        <v>1014</v>
      </c>
      <c r="F4308" s="86">
        <v>7388606.0524525102</v>
      </c>
    </row>
    <row r="4309" spans="1:6">
      <c r="A4309">
        <v>2040</v>
      </c>
      <c r="B4309" t="s">
        <v>1047</v>
      </c>
      <c r="C4309" t="s">
        <v>1013</v>
      </c>
      <c r="D4309" t="s">
        <v>972</v>
      </c>
      <c r="E4309" t="s">
        <v>1014</v>
      </c>
      <c r="F4309" s="86">
        <v>7458516.8036799496</v>
      </c>
    </row>
    <row r="4310" spans="1:6">
      <c r="A4310">
        <v>2041</v>
      </c>
      <c r="B4310" t="s">
        <v>1047</v>
      </c>
      <c r="C4310" t="s">
        <v>1013</v>
      </c>
      <c r="D4310" t="s">
        <v>972</v>
      </c>
      <c r="E4310" t="s">
        <v>1014</v>
      </c>
      <c r="F4310" s="86">
        <v>7528866.7868766598</v>
      </c>
    </row>
    <row r="4311" spans="1:6">
      <c r="A4311">
        <v>2042</v>
      </c>
      <c r="B4311" t="s">
        <v>1047</v>
      </c>
      <c r="C4311" t="s">
        <v>1013</v>
      </c>
      <c r="D4311" t="s">
        <v>972</v>
      </c>
      <c r="E4311" t="s">
        <v>1014</v>
      </c>
      <c r="F4311" s="86">
        <v>7599812.3674391499</v>
      </c>
    </row>
    <row r="4312" spans="1:6">
      <c r="A4312">
        <v>2043</v>
      </c>
      <c r="B4312" t="s">
        <v>1047</v>
      </c>
      <c r="C4312" t="s">
        <v>1013</v>
      </c>
      <c r="D4312" t="s">
        <v>972</v>
      </c>
      <c r="E4312" t="s">
        <v>1014</v>
      </c>
      <c r="F4312" s="86">
        <v>7670971.4068928501</v>
      </c>
    </row>
    <row r="4313" spans="1:6">
      <c r="A4313">
        <v>2044</v>
      </c>
      <c r="B4313" t="s">
        <v>1047</v>
      </c>
      <c r="C4313" t="s">
        <v>1013</v>
      </c>
      <c r="D4313" t="s">
        <v>972</v>
      </c>
      <c r="E4313" t="s">
        <v>1014</v>
      </c>
      <c r="F4313" s="86">
        <v>7741625.2922846796</v>
      </c>
    </row>
    <row r="4314" spans="1:6">
      <c r="A4314">
        <v>2045</v>
      </c>
      <c r="B4314" t="s">
        <v>1047</v>
      </c>
      <c r="C4314" t="s">
        <v>1013</v>
      </c>
      <c r="D4314" t="s">
        <v>972</v>
      </c>
      <c r="E4314" t="s">
        <v>1014</v>
      </c>
      <c r="F4314" s="86">
        <v>7814900.9296180597</v>
      </c>
    </row>
    <row r="4315" spans="1:6">
      <c r="A4315">
        <v>2046</v>
      </c>
      <c r="B4315" t="s">
        <v>1047</v>
      </c>
      <c r="C4315" t="s">
        <v>1013</v>
      </c>
      <c r="D4315" t="s">
        <v>972</v>
      </c>
      <c r="E4315" t="s">
        <v>1014</v>
      </c>
      <c r="F4315" s="86">
        <v>7885880.87399799</v>
      </c>
    </row>
    <row r="4316" spans="1:6">
      <c r="A4316">
        <v>2047</v>
      </c>
      <c r="B4316" t="s">
        <v>1047</v>
      </c>
      <c r="C4316" t="s">
        <v>1013</v>
      </c>
      <c r="D4316" t="s">
        <v>972</v>
      </c>
      <c r="E4316" t="s">
        <v>1014</v>
      </c>
      <c r="F4316" s="86">
        <v>7959938.0568220504</v>
      </c>
    </row>
    <row r="4317" spans="1:6">
      <c r="A4317">
        <v>2048</v>
      </c>
      <c r="B4317" t="s">
        <v>1047</v>
      </c>
      <c r="C4317" t="s">
        <v>1013</v>
      </c>
      <c r="D4317" t="s">
        <v>972</v>
      </c>
      <c r="E4317" t="s">
        <v>1014</v>
      </c>
      <c r="F4317" s="86">
        <v>8031225.6880451497</v>
      </c>
    </row>
    <row r="4318" spans="1:6">
      <c r="A4318">
        <v>2049</v>
      </c>
      <c r="B4318" t="s">
        <v>1047</v>
      </c>
      <c r="C4318" t="s">
        <v>1013</v>
      </c>
      <c r="D4318" t="s">
        <v>972</v>
      </c>
      <c r="E4318" t="s">
        <v>1014</v>
      </c>
      <c r="F4318" s="86">
        <v>8102242.0291884597</v>
      </c>
    </row>
    <row r="4319" spans="1:6">
      <c r="A4319">
        <v>2050</v>
      </c>
      <c r="B4319" t="s">
        <v>1047</v>
      </c>
      <c r="C4319" t="s">
        <v>1013</v>
      </c>
      <c r="D4319" t="s">
        <v>972</v>
      </c>
      <c r="E4319" t="s">
        <v>1014</v>
      </c>
      <c r="F4319" s="86">
        <v>8175792.16808997</v>
      </c>
    </row>
    <row r="4320" spans="1:6">
      <c r="A4320">
        <v>2017</v>
      </c>
      <c r="B4320" t="s">
        <v>1048</v>
      </c>
      <c r="C4320" t="s">
        <v>1013</v>
      </c>
      <c r="D4320" t="s">
        <v>972</v>
      </c>
      <c r="E4320" t="s">
        <v>1014</v>
      </c>
      <c r="F4320" s="86">
        <v>8371198.2166563598</v>
      </c>
    </row>
    <row r="4321" spans="1:6">
      <c r="A4321">
        <v>2018</v>
      </c>
      <c r="B4321" t="s">
        <v>1048</v>
      </c>
      <c r="C4321" t="s">
        <v>1013</v>
      </c>
      <c r="D4321" t="s">
        <v>972</v>
      </c>
      <c r="E4321" t="s">
        <v>1014</v>
      </c>
      <c r="F4321" s="86">
        <v>8489887.5001995601</v>
      </c>
    </row>
    <row r="4322" spans="1:6">
      <c r="A4322">
        <v>2019</v>
      </c>
      <c r="B4322" t="s">
        <v>1048</v>
      </c>
      <c r="C4322" t="s">
        <v>1013</v>
      </c>
      <c r="D4322" t="s">
        <v>972</v>
      </c>
      <c r="E4322" t="s">
        <v>1014</v>
      </c>
      <c r="F4322" s="86">
        <v>8611201.93487202</v>
      </c>
    </row>
    <row r="4323" spans="1:6">
      <c r="A4323">
        <v>2020</v>
      </c>
      <c r="B4323" t="s">
        <v>1048</v>
      </c>
      <c r="C4323" t="s">
        <v>1013</v>
      </c>
      <c r="D4323" t="s">
        <v>972</v>
      </c>
      <c r="E4323" t="s">
        <v>1014</v>
      </c>
      <c r="F4323" s="86">
        <v>8710427.9822278991</v>
      </c>
    </row>
    <row r="4324" spans="1:6">
      <c r="A4324">
        <v>2021</v>
      </c>
      <c r="B4324" t="s">
        <v>1048</v>
      </c>
      <c r="C4324" t="s">
        <v>1013</v>
      </c>
      <c r="D4324" t="s">
        <v>972</v>
      </c>
      <c r="E4324" t="s">
        <v>1014</v>
      </c>
      <c r="F4324" s="86">
        <v>8808594.1287337299</v>
      </c>
    </row>
    <row r="4325" spans="1:6">
      <c r="A4325">
        <v>2022</v>
      </c>
      <c r="B4325" t="s">
        <v>1048</v>
      </c>
      <c r="C4325" t="s">
        <v>1013</v>
      </c>
      <c r="D4325" t="s">
        <v>972</v>
      </c>
      <c r="E4325" t="s">
        <v>1014</v>
      </c>
      <c r="F4325" s="86">
        <v>8897368.2214672901</v>
      </c>
    </row>
    <row r="4326" spans="1:6">
      <c r="A4326">
        <v>2023</v>
      </c>
      <c r="B4326" t="s">
        <v>1048</v>
      </c>
      <c r="C4326" t="s">
        <v>1013</v>
      </c>
      <c r="D4326" t="s">
        <v>972</v>
      </c>
      <c r="E4326" t="s">
        <v>1014</v>
      </c>
      <c r="F4326" s="86">
        <v>8977065.9101365507</v>
      </c>
    </row>
    <row r="4327" spans="1:6">
      <c r="A4327">
        <v>2024</v>
      </c>
      <c r="B4327" t="s">
        <v>1048</v>
      </c>
      <c r="C4327" t="s">
        <v>1013</v>
      </c>
      <c r="D4327" t="s">
        <v>972</v>
      </c>
      <c r="E4327" t="s">
        <v>1014</v>
      </c>
      <c r="F4327" s="86">
        <v>9046763.3750812206</v>
      </c>
    </row>
    <row r="4328" spans="1:6">
      <c r="A4328">
        <v>2025</v>
      </c>
      <c r="B4328" t="s">
        <v>1048</v>
      </c>
      <c r="C4328" t="s">
        <v>1013</v>
      </c>
      <c r="D4328" t="s">
        <v>972</v>
      </c>
      <c r="E4328" t="s">
        <v>1014</v>
      </c>
      <c r="F4328" s="86">
        <v>9113306.33519594</v>
      </c>
    </row>
    <row r="4329" spans="1:6">
      <c r="A4329">
        <v>2026</v>
      </c>
      <c r="B4329" t="s">
        <v>1048</v>
      </c>
      <c r="C4329" t="s">
        <v>1013</v>
      </c>
      <c r="D4329" t="s">
        <v>972</v>
      </c>
      <c r="E4329" t="s">
        <v>1014</v>
      </c>
      <c r="F4329" s="86">
        <v>9178913.5232786909</v>
      </c>
    </row>
    <row r="4330" spans="1:6">
      <c r="A4330">
        <v>2027</v>
      </c>
      <c r="B4330" t="s">
        <v>1048</v>
      </c>
      <c r="C4330" t="s">
        <v>1013</v>
      </c>
      <c r="D4330" t="s">
        <v>972</v>
      </c>
      <c r="E4330" t="s">
        <v>1014</v>
      </c>
      <c r="F4330" s="86">
        <v>9247138.8964464404</v>
      </c>
    </row>
    <row r="4331" spans="1:6">
      <c r="A4331">
        <v>2028</v>
      </c>
      <c r="B4331" t="s">
        <v>1048</v>
      </c>
      <c r="C4331" t="s">
        <v>1013</v>
      </c>
      <c r="D4331" t="s">
        <v>972</v>
      </c>
      <c r="E4331" t="s">
        <v>1014</v>
      </c>
      <c r="F4331" s="86">
        <v>9319128.9191961493</v>
      </c>
    </row>
    <row r="4332" spans="1:6">
      <c r="A4332">
        <v>2029</v>
      </c>
      <c r="B4332" t="s">
        <v>1048</v>
      </c>
      <c r="C4332" t="s">
        <v>1013</v>
      </c>
      <c r="D4332" t="s">
        <v>972</v>
      </c>
      <c r="E4332" t="s">
        <v>1014</v>
      </c>
      <c r="F4332" s="86">
        <v>9399096.5043179095</v>
      </c>
    </row>
    <row r="4333" spans="1:6">
      <c r="A4333">
        <v>2030</v>
      </c>
      <c r="B4333" t="s">
        <v>1048</v>
      </c>
      <c r="C4333" t="s">
        <v>1013</v>
      </c>
      <c r="D4333" t="s">
        <v>972</v>
      </c>
      <c r="E4333" t="s">
        <v>1014</v>
      </c>
      <c r="F4333" s="86">
        <v>9480690.6708557997</v>
      </c>
    </row>
    <row r="4334" spans="1:6">
      <c r="A4334">
        <v>2031</v>
      </c>
      <c r="B4334" t="s">
        <v>1048</v>
      </c>
      <c r="C4334" t="s">
        <v>1013</v>
      </c>
      <c r="D4334" t="s">
        <v>972</v>
      </c>
      <c r="E4334" t="s">
        <v>1014</v>
      </c>
      <c r="F4334" s="86">
        <v>9561459.2284312006</v>
      </c>
    </row>
    <row r="4335" spans="1:6">
      <c r="A4335">
        <v>2032</v>
      </c>
      <c r="B4335" t="s">
        <v>1048</v>
      </c>
      <c r="C4335" t="s">
        <v>1013</v>
      </c>
      <c r="D4335" t="s">
        <v>972</v>
      </c>
      <c r="E4335" t="s">
        <v>1014</v>
      </c>
      <c r="F4335" s="86">
        <v>9645047.9823221192</v>
      </c>
    </row>
    <row r="4336" spans="1:6">
      <c r="A4336">
        <v>2033</v>
      </c>
      <c r="B4336" t="s">
        <v>1048</v>
      </c>
      <c r="C4336" t="s">
        <v>1013</v>
      </c>
      <c r="D4336" t="s">
        <v>972</v>
      </c>
      <c r="E4336" t="s">
        <v>1014</v>
      </c>
      <c r="F4336" s="86">
        <v>9726447.7355349008</v>
      </c>
    </row>
    <row r="4337" spans="1:6">
      <c r="A4337">
        <v>2034</v>
      </c>
      <c r="B4337" t="s">
        <v>1048</v>
      </c>
      <c r="C4337" t="s">
        <v>1013</v>
      </c>
      <c r="D4337" t="s">
        <v>972</v>
      </c>
      <c r="E4337" t="s">
        <v>1014</v>
      </c>
      <c r="F4337" s="86">
        <v>9809544.4270527903</v>
      </c>
    </row>
    <row r="4338" spans="1:6">
      <c r="A4338">
        <v>2035</v>
      </c>
      <c r="B4338" t="s">
        <v>1048</v>
      </c>
      <c r="C4338" t="s">
        <v>1013</v>
      </c>
      <c r="D4338" t="s">
        <v>972</v>
      </c>
      <c r="E4338" t="s">
        <v>1014</v>
      </c>
      <c r="F4338" s="86">
        <v>9894081.8739325497</v>
      </c>
    </row>
    <row r="4339" spans="1:6">
      <c r="A4339">
        <v>2036</v>
      </c>
      <c r="B4339" t="s">
        <v>1048</v>
      </c>
      <c r="C4339" t="s">
        <v>1013</v>
      </c>
      <c r="D4339" t="s">
        <v>972</v>
      </c>
      <c r="E4339" t="s">
        <v>1014</v>
      </c>
      <c r="F4339" s="86">
        <v>9977966.7342335507</v>
      </c>
    </row>
    <row r="4340" spans="1:6">
      <c r="A4340">
        <v>2037</v>
      </c>
      <c r="B4340" t="s">
        <v>1048</v>
      </c>
      <c r="C4340" t="s">
        <v>1013</v>
      </c>
      <c r="D4340" t="s">
        <v>972</v>
      </c>
      <c r="E4340" t="s">
        <v>1014</v>
      </c>
      <c r="F4340" s="86">
        <v>10062068.1927</v>
      </c>
    </row>
    <row r="4341" spans="1:6">
      <c r="A4341">
        <v>2038</v>
      </c>
      <c r="B4341" t="s">
        <v>1048</v>
      </c>
      <c r="C4341" t="s">
        <v>1013</v>
      </c>
      <c r="D4341" t="s">
        <v>972</v>
      </c>
      <c r="E4341" t="s">
        <v>1014</v>
      </c>
      <c r="F4341" s="86">
        <v>10142277.129471799</v>
      </c>
    </row>
    <row r="4342" spans="1:6">
      <c r="A4342">
        <v>2039</v>
      </c>
      <c r="B4342" t="s">
        <v>1048</v>
      </c>
      <c r="C4342" t="s">
        <v>1013</v>
      </c>
      <c r="D4342" t="s">
        <v>972</v>
      </c>
      <c r="E4342" t="s">
        <v>1014</v>
      </c>
      <c r="F4342" s="86">
        <v>10232366.8702642</v>
      </c>
    </row>
    <row r="4343" spans="1:6">
      <c r="A4343">
        <v>2040</v>
      </c>
      <c r="B4343" t="s">
        <v>1048</v>
      </c>
      <c r="C4343" t="s">
        <v>1013</v>
      </c>
      <c r="D4343" t="s">
        <v>972</v>
      </c>
      <c r="E4343" t="s">
        <v>1014</v>
      </c>
      <c r="F4343" s="86">
        <v>10316013.724033101</v>
      </c>
    </row>
    <row r="4344" spans="1:6">
      <c r="A4344">
        <v>2041</v>
      </c>
      <c r="B4344" t="s">
        <v>1048</v>
      </c>
      <c r="C4344" t="s">
        <v>1013</v>
      </c>
      <c r="D4344" t="s">
        <v>972</v>
      </c>
      <c r="E4344" t="s">
        <v>1014</v>
      </c>
      <c r="F4344" s="86">
        <v>10402892.387773</v>
      </c>
    </row>
    <row r="4345" spans="1:6">
      <c r="A4345">
        <v>2042</v>
      </c>
      <c r="B4345" t="s">
        <v>1048</v>
      </c>
      <c r="C4345" t="s">
        <v>1013</v>
      </c>
      <c r="D4345" t="s">
        <v>972</v>
      </c>
      <c r="E4345" t="s">
        <v>1014</v>
      </c>
      <c r="F4345" s="86">
        <v>10486421.311085001</v>
      </c>
    </row>
    <row r="4346" spans="1:6">
      <c r="A4346">
        <v>2043</v>
      </c>
      <c r="B4346" t="s">
        <v>1048</v>
      </c>
      <c r="C4346" t="s">
        <v>1013</v>
      </c>
      <c r="D4346" t="s">
        <v>972</v>
      </c>
      <c r="E4346" t="s">
        <v>1014</v>
      </c>
      <c r="F4346" s="86">
        <v>10572358.495163601</v>
      </c>
    </row>
    <row r="4347" spans="1:6">
      <c r="A4347">
        <v>2044</v>
      </c>
      <c r="B4347" t="s">
        <v>1048</v>
      </c>
      <c r="C4347" t="s">
        <v>1013</v>
      </c>
      <c r="D4347" t="s">
        <v>972</v>
      </c>
      <c r="E4347" t="s">
        <v>1014</v>
      </c>
      <c r="F4347" s="86">
        <v>10655862.212677499</v>
      </c>
    </row>
    <row r="4348" spans="1:6">
      <c r="A4348">
        <v>2045</v>
      </c>
      <c r="B4348" t="s">
        <v>1048</v>
      </c>
      <c r="C4348" t="s">
        <v>1013</v>
      </c>
      <c r="D4348" t="s">
        <v>972</v>
      </c>
      <c r="E4348" t="s">
        <v>1014</v>
      </c>
      <c r="F4348" s="86">
        <v>10745380.094074501</v>
      </c>
    </row>
    <row r="4349" spans="1:6">
      <c r="A4349">
        <v>2046</v>
      </c>
      <c r="B4349" t="s">
        <v>1048</v>
      </c>
      <c r="C4349" t="s">
        <v>1013</v>
      </c>
      <c r="D4349" t="s">
        <v>972</v>
      </c>
      <c r="E4349" t="s">
        <v>1014</v>
      </c>
      <c r="F4349" s="86">
        <v>10831596.9100738</v>
      </c>
    </row>
    <row r="4350" spans="1:6">
      <c r="A4350">
        <v>2047</v>
      </c>
      <c r="B4350" t="s">
        <v>1048</v>
      </c>
      <c r="C4350" t="s">
        <v>1013</v>
      </c>
      <c r="D4350" t="s">
        <v>972</v>
      </c>
      <c r="E4350" t="s">
        <v>1014</v>
      </c>
      <c r="F4350" s="86">
        <v>10919081.9159599</v>
      </c>
    </row>
    <row r="4351" spans="1:6">
      <c r="A4351">
        <v>2048</v>
      </c>
      <c r="B4351" t="s">
        <v>1048</v>
      </c>
      <c r="C4351" t="s">
        <v>1013</v>
      </c>
      <c r="D4351" t="s">
        <v>972</v>
      </c>
      <c r="E4351" t="s">
        <v>1014</v>
      </c>
      <c r="F4351" s="86">
        <v>11007565.9504481</v>
      </c>
    </row>
    <row r="4352" spans="1:6">
      <c r="A4352">
        <v>2049</v>
      </c>
      <c r="B4352" t="s">
        <v>1048</v>
      </c>
      <c r="C4352" t="s">
        <v>1013</v>
      </c>
      <c r="D4352" t="s">
        <v>972</v>
      </c>
      <c r="E4352" t="s">
        <v>1014</v>
      </c>
      <c r="F4352" s="86">
        <v>11095718.478133099</v>
      </c>
    </row>
    <row r="4353" spans="1:6">
      <c r="A4353">
        <v>2050</v>
      </c>
      <c r="B4353" t="s">
        <v>1048</v>
      </c>
      <c r="C4353" t="s">
        <v>1013</v>
      </c>
      <c r="D4353" t="s">
        <v>972</v>
      </c>
      <c r="E4353" t="s">
        <v>1014</v>
      </c>
      <c r="F4353" s="86">
        <v>11182646.796727501</v>
      </c>
    </row>
    <row r="4354" spans="1:6">
      <c r="A4354">
        <v>2017</v>
      </c>
      <c r="B4354" t="s">
        <v>1049</v>
      </c>
      <c r="C4354" t="s">
        <v>1013</v>
      </c>
      <c r="D4354" t="s">
        <v>972</v>
      </c>
      <c r="E4354" t="s">
        <v>1014</v>
      </c>
      <c r="F4354" s="86">
        <v>2695110.2664270401</v>
      </c>
    </row>
    <row r="4355" spans="1:6">
      <c r="A4355">
        <v>2018</v>
      </c>
      <c r="B4355" t="s">
        <v>1049</v>
      </c>
      <c r="C4355" t="s">
        <v>1013</v>
      </c>
      <c r="D4355" t="s">
        <v>972</v>
      </c>
      <c r="E4355" t="s">
        <v>1014</v>
      </c>
      <c r="F4355" s="86">
        <v>2719371.8490548199</v>
      </c>
    </row>
    <row r="4356" spans="1:6">
      <c r="A4356">
        <v>2019</v>
      </c>
      <c r="B4356" t="s">
        <v>1049</v>
      </c>
      <c r="C4356" t="s">
        <v>1013</v>
      </c>
      <c r="D4356" t="s">
        <v>972</v>
      </c>
      <c r="E4356" t="s">
        <v>1014</v>
      </c>
      <c r="F4356" s="86">
        <v>2743714.1091365102</v>
      </c>
    </row>
    <row r="4357" spans="1:6">
      <c r="A4357">
        <v>2020</v>
      </c>
      <c r="B4357" t="s">
        <v>1049</v>
      </c>
      <c r="C4357" t="s">
        <v>1013</v>
      </c>
      <c r="D4357" t="s">
        <v>972</v>
      </c>
      <c r="E4357" t="s">
        <v>1014</v>
      </c>
      <c r="F4357" s="86">
        <v>2775468.9830272002</v>
      </c>
    </row>
    <row r="4358" spans="1:6">
      <c r="A4358">
        <v>2021</v>
      </c>
      <c r="B4358" t="s">
        <v>1049</v>
      </c>
      <c r="C4358" t="s">
        <v>1013</v>
      </c>
      <c r="D4358" t="s">
        <v>972</v>
      </c>
      <c r="E4358" t="s">
        <v>1014</v>
      </c>
      <c r="F4358" s="86">
        <v>2808099.3054718198</v>
      </c>
    </row>
    <row r="4359" spans="1:6">
      <c r="A4359">
        <v>2022</v>
      </c>
      <c r="B4359" t="s">
        <v>1049</v>
      </c>
      <c r="C4359" t="s">
        <v>1013</v>
      </c>
      <c r="D4359" t="s">
        <v>972</v>
      </c>
      <c r="E4359" t="s">
        <v>1014</v>
      </c>
      <c r="F4359" s="86">
        <v>2839580.8827210702</v>
      </c>
    </row>
    <row r="4360" spans="1:6">
      <c r="A4360">
        <v>2023</v>
      </c>
      <c r="B4360" t="s">
        <v>1049</v>
      </c>
      <c r="C4360" t="s">
        <v>1013</v>
      </c>
      <c r="D4360" t="s">
        <v>972</v>
      </c>
      <c r="E4360" t="s">
        <v>1014</v>
      </c>
      <c r="F4360" s="86">
        <v>2869619.6736008702</v>
      </c>
    </row>
    <row r="4361" spans="1:6">
      <c r="A4361">
        <v>2024</v>
      </c>
      <c r="B4361" t="s">
        <v>1049</v>
      </c>
      <c r="C4361" t="s">
        <v>1013</v>
      </c>
      <c r="D4361" t="s">
        <v>972</v>
      </c>
      <c r="E4361" t="s">
        <v>1014</v>
      </c>
      <c r="F4361" s="86">
        <v>2898901.3121236102</v>
      </c>
    </row>
    <row r="4362" spans="1:6">
      <c r="A4362">
        <v>2025</v>
      </c>
      <c r="B4362" t="s">
        <v>1049</v>
      </c>
      <c r="C4362" t="s">
        <v>1013</v>
      </c>
      <c r="D4362" t="s">
        <v>972</v>
      </c>
      <c r="E4362" t="s">
        <v>1014</v>
      </c>
      <c r="F4362" s="86">
        <v>2928815.03937427</v>
      </c>
    </row>
    <row r="4363" spans="1:6">
      <c r="A4363">
        <v>2026</v>
      </c>
      <c r="B4363" t="s">
        <v>1049</v>
      </c>
      <c r="C4363" t="s">
        <v>1013</v>
      </c>
      <c r="D4363" t="s">
        <v>972</v>
      </c>
      <c r="E4363" t="s">
        <v>1014</v>
      </c>
      <c r="F4363" s="86">
        <v>2958473.30956478</v>
      </c>
    </row>
    <row r="4364" spans="1:6">
      <c r="A4364">
        <v>2027</v>
      </c>
      <c r="B4364" t="s">
        <v>1049</v>
      </c>
      <c r="C4364" t="s">
        <v>1013</v>
      </c>
      <c r="D4364" t="s">
        <v>972</v>
      </c>
      <c r="E4364" t="s">
        <v>1014</v>
      </c>
      <c r="F4364" s="86">
        <v>2990096.0083806301</v>
      </c>
    </row>
    <row r="4365" spans="1:6">
      <c r="A4365">
        <v>2028</v>
      </c>
      <c r="B4365" t="s">
        <v>1049</v>
      </c>
      <c r="C4365" t="s">
        <v>1013</v>
      </c>
      <c r="D4365" t="s">
        <v>972</v>
      </c>
      <c r="E4365" t="s">
        <v>1014</v>
      </c>
      <c r="F4365" s="86">
        <v>3024124.2669583</v>
      </c>
    </row>
    <row r="4366" spans="1:6">
      <c r="A4366">
        <v>2029</v>
      </c>
      <c r="B4366" t="s">
        <v>1049</v>
      </c>
      <c r="C4366" t="s">
        <v>1013</v>
      </c>
      <c r="D4366" t="s">
        <v>972</v>
      </c>
      <c r="E4366" t="s">
        <v>1014</v>
      </c>
      <c r="F4366" s="86">
        <v>3059771.35708554</v>
      </c>
    </row>
    <row r="4367" spans="1:6">
      <c r="A4367">
        <v>2030</v>
      </c>
      <c r="B4367" t="s">
        <v>1049</v>
      </c>
      <c r="C4367" t="s">
        <v>1013</v>
      </c>
      <c r="D4367" t="s">
        <v>972</v>
      </c>
      <c r="E4367" t="s">
        <v>1014</v>
      </c>
      <c r="F4367" s="86">
        <v>3097779.5583635401</v>
      </c>
    </row>
    <row r="4368" spans="1:6">
      <c r="A4368">
        <v>2031</v>
      </c>
      <c r="B4368" t="s">
        <v>1049</v>
      </c>
      <c r="C4368" t="s">
        <v>1013</v>
      </c>
      <c r="D4368" t="s">
        <v>972</v>
      </c>
      <c r="E4368" t="s">
        <v>1014</v>
      </c>
      <c r="F4368" s="86">
        <v>3136011.3102921001</v>
      </c>
    </row>
    <row r="4369" spans="1:6">
      <c r="A4369">
        <v>2032</v>
      </c>
      <c r="B4369" t="s">
        <v>1049</v>
      </c>
      <c r="C4369" t="s">
        <v>1013</v>
      </c>
      <c r="D4369" t="s">
        <v>972</v>
      </c>
      <c r="E4369" t="s">
        <v>1014</v>
      </c>
      <c r="F4369" s="86">
        <v>3174318.4980133902</v>
      </c>
    </row>
    <row r="4370" spans="1:6">
      <c r="A4370">
        <v>2033</v>
      </c>
      <c r="B4370" t="s">
        <v>1049</v>
      </c>
      <c r="C4370" t="s">
        <v>1013</v>
      </c>
      <c r="D4370" t="s">
        <v>972</v>
      </c>
      <c r="E4370" t="s">
        <v>1014</v>
      </c>
      <c r="F4370" s="86">
        <v>3213153.7078180299</v>
      </c>
    </row>
    <row r="4371" spans="1:6">
      <c r="A4371">
        <v>2034</v>
      </c>
      <c r="B4371" t="s">
        <v>1049</v>
      </c>
      <c r="C4371" t="s">
        <v>1013</v>
      </c>
      <c r="D4371" t="s">
        <v>972</v>
      </c>
      <c r="E4371" t="s">
        <v>1014</v>
      </c>
      <c r="F4371" s="86">
        <v>3251980.8897320498</v>
      </c>
    </row>
    <row r="4372" spans="1:6">
      <c r="A4372">
        <v>2035</v>
      </c>
      <c r="B4372" t="s">
        <v>1049</v>
      </c>
      <c r="C4372" t="s">
        <v>1013</v>
      </c>
      <c r="D4372" t="s">
        <v>972</v>
      </c>
      <c r="E4372" t="s">
        <v>1014</v>
      </c>
      <c r="F4372" s="86">
        <v>3290289.5132981399</v>
      </c>
    </row>
    <row r="4373" spans="1:6">
      <c r="A4373">
        <v>2036</v>
      </c>
      <c r="B4373" t="s">
        <v>1049</v>
      </c>
      <c r="C4373" t="s">
        <v>1013</v>
      </c>
      <c r="D4373" t="s">
        <v>972</v>
      </c>
      <c r="E4373" t="s">
        <v>1014</v>
      </c>
      <c r="F4373" s="86">
        <v>3329027.7181842299</v>
      </c>
    </row>
    <row r="4374" spans="1:6">
      <c r="A4374">
        <v>2037</v>
      </c>
      <c r="B4374" t="s">
        <v>1049</v>
      </c>
      <c r="C4374" t="s">
        <v>1013</v>
      </c>
      <c r="D4374" t="s">
        <v>972</v>
      </c>
      <c r="E4374" t="s">
        <v>1014</v>
      </c>
      <c r="F4374" s="86">
        <v>3366814.48374925</v>
      </c>
    </row>
    <row r="4375" spans="1:6">
      <c r="A4375">
        <v>2038</v>
      </c>
      <c r="B4375" t="s">
        <v>1049</v>
      </c>
      <c r="C4375" t="s">
        <v>1013</v>
      </c>
      <c r="D4375" t="s">
        <v>972</v>
      </c>
      <c r="E4375" t="s">
        <v>1014</v>
      </c>
      <c r="F4375" s="86">
        <v>3405774.2878266401</v>
      </c>
    </row>
    <row r="4376" spans="1:6">
      <c r="A4376">
        <v>2039</v>
      </c>
      <c r="B4376" t="s">
        <v>1049</v>
      </c>
      <c r="C4376" t="s">
        <v>1013</v>
      </c>
      <c r="D4376" t="s">
        <v>972</v>
      </c>
      <c r="E4376" t="s">
        <v>1014</v>
      </c>
      <c r="F4376" s="86">
        <v>3443858.1616280898</v>
      </c>
    </row>
    <row r="4377" spans="1:6">
      <c r="A4377">
        <v>2040</v>
      </c>
      <c r="B4377" t="s">
        <v>1049</v>
      </c>
      <c r="C4377" t="s">
        <v>1013</v>
      </c>
      <c r="D4377" t="s">
        <v>972</v>
      </c>
      <c r="E4377" t="s">
        <v>1014</v>
      </c>
      <c r="F4377" s="86">
        <v>3482533.7523525502</v>
      </c>
    </row>
    <row r="4378" spans="1:6">
      <c r="A4378">
        <v>2041</v>
      </c>
      <c r="B4378" t="s">
        <v>1049</v>
      </c>
      <c r="C4378" t="s">
        <v>1013</v>
      </c>
      <c r="D4378" t="s">
        <v>972</v>
      </c>
      <c r="E4378" t="s">
        <v>1014</v>
      </c>
      <c r="F4378" s="86">
        <v>3521408.9911913299</v>
      </c>
    </row>
    <row r="4379" spans="1:6">
      <c r="A4379">
        <v>2042</v>
      </c>
      <c r="B4379" t="s">
        <v>1049</v>
      </c>
      <c r="C4379" t="s">
        <v>1013</v>
      </c>
      <c r="D4379" t="s">
        <v>972</v>
      </c>
      <c r="E4379" t="s">
        <v>1014</v>
      </c>
      <c r="F4379" s="86">
        <v>3560275.5285779899</v>
      </c>
    </row>
    <row r="4380" spans="1:6">
      <c r="A4380">
        <v>2043</v>
      </c>
      <c r="B4380" t="s">
        <v>1049</v>
      </c>
      <c r="C4380" t="s">
        <v>1013</v>
      </c>
      <c r="D4380" t="s">
        <v>972</v>
      </c>
      <c r="E4380" t="s">
        <v>1014</v>
      </c>
      <c r="F4380" s="86">
        <v>3599430.4415684701</v>
      </c>
    </row>
    <row r="4381" spans="1:6">
      <c r="A4381">
        <v>2044</v>
      </c>
      <c r="B4381" t="s">
        <v>1049</v>
      </c>
      <c r="C4381" t="s">
        <v>1013</v>
      </c>
      <c r="D4381" t="s">
        <v>972</v>
      </c>
      <c r="E4381" t="s">
        <v>1014</v>
      </c>
      <c r="F4381" s="86">
        <v>3639014.1875959099</v>
      </c>
    </row>
    <row r="4382" spans="1:6">
      <c r="A4382">
        <v>2045</v>
      </c>
      <c r="B4382" t="s">
        <v>1049</v>
      </c>
      <c r="C4382" t="s">
        <v>1013</v>
      </c>
      <c r="D4382" t="s">
        <v>972</v>
      </c>
      <c r="E4382" t="s">
        <v>1014</v>
      </c>
      <c r="F4382" s="86">
        <v>3678703.1312638898</v>
      </c>
    </row>
    <row r="4383" spans="1:6">
      <c r="A4383">
        <v>2046</v>
      </c>
      <c r="B4383" t="s">
        <v>1049</v>
      </c>
      <c r="C4383" t="s">
        <v>1013</v>
      </c>
      <c r="D4383" t="s">
        <v>972</v>
      </c>
      <c r="E4383" t="s">
        <v>1014</v>
      </c>
      <c r="F4383" s="86">
        <v>3718928.2884829701</v>
      </c>
    </row>
    <row r="4384" spans="1:6">
      <c r="A4384">
        <v>2047</v>
      </c>
      <c r="B4384" t="s">
        <v>1049</v>
      </c>
      <c r="C4384" t="s">
        <v>1013</v>
      </c>
      <c r="D4384" t="s">
        <v>972</v>
      </c>
      <c r="E4384" t="s">
        <v>1014</v>
      </c>
      <c r="F4384" s="86">
        <v>3759284.6493865498</v>
      </c>
    </row>
    <row r="4385" spans="1:6">
      <c r="A4385">
        <v>2048</v>
      </c>
      <c r="B4385" t="s">
        <v>1049</v>
      </c>
      <c r="C4385" t="s">
        <v>1013</v>
      </c>
      <c r="D4385" t="s">
        <v>972</v>
      </c>
      <c r="E4385" t="s">
        <v>1014</v>
      </c>
      <c r="F4385" s="86">
        <v>3799622.7405590699</v>
      </c>
    </row>
    <row r="4386" spans="1:6">
      <c r="A4386">
        <v>2049</v>
      </c>
      <c r="B4386" t="s">
        <v>1049</v>
      </c>
      <c r="C4386" t="s">
        <v>1013</v>
      </c>
      <c r="D4386" t="s">
        <v>972</v>
      </c>
      <c r="E4386" t="s">
        <v>1014</v>
      </c>
      <c r="F4386" s="86">
        <v>3840306.3745551701</v>
      </c>
    </row>
    <row r="4387" spans="1:6">
      <c r="A4387">
        <v>2050</v>
      </c>
      <c r="B4387" t="s">
        <v>1049</v>
      </c>
      <c r="C4387" t="s">
        <v>1013</v>
      </c>
      <c r="D4387" t="s">
        <v>972</v>
      </c>
      <c r="E4387" t="s">
        <v>1014</v>
      </c>
      <c r="F4387" s="86">
        <v>3881641.60095728</v>
      </c>
    </row>
    <row r="4388" spans="1:6">
      <c r="A4388">
        <v>2017</v>
      </c>
      <c r="B4388" t="s">
        <v>1050</v>
      </c>
      <c r="C4388" t="s">
        <v>1013</v>
      </c>
      <c r="D4388" t="s">
        <v>972</v>
      </c>
      <c r="E4388" t="s">
        <v>1014</v>
      </c>
      <c r="F4388" s="86">
        <v>2845848.7609883202</v>
      </c>
    </row>
    <row r="4389" spans="1:6">
      <c r="A4389">
        <v>2018</v>
      </c>
      <c r="B4389" t="s">
        <v>1050</v>
      </c>
      <c r="C4389" t="s">
        <v>1013</v>
      </c>
      <c r="D4389" t="s">
        <v>972</v>
      </c>
      <c r="E4389" t="s">
        <v>1014</v>
      </c>
      <c r="F4389" s="86">
        <v>2886198.03259461</v>
      </c>
    </row>
    <row r="4390" spans="1:6">
      <c r="A4390">
        <v>2019</v>
      </c>
      <c r="B4390" t="s">
        <v>1050</v>
      </c>
      <c r="C4390" t="s">
        <v>1013</v>
      </c>
      <c r="D4390" t="s">
        <v>972</v>
      </c>
      <c r="E4390" t="s">
        <v>1014</v>
      </c>
      <c r="F4390" s="86">
        <v>2927439.7431200799</v>
      </c>
    </row>
    <row r="4391" spans="1:6">
      <c r="A4391">
        <v>2020</v>
      </c>
      <c r="B4391" t="s">
        <v>1050</v>
      </c>
      <c r="C4391" t="s">
        <v>1013</v>
      </c>
      <c r="D4391" t="s">
        <v>972</v>
      </c>
      <c r="E4391" t="s">
        <v>1014</v>
      </c>
      <c r="F4391" s="86">
        <v>2961172.3482522299</v>
      </c>
    </row>
    <row r="4392" spans="1:6">
      <c r="A4392">
        <v>2021</v>
      </c>
      <c r="B4392" t="s">
        <v>1050</v>
      </c>
      <c r="C4392" t="s">
        <v>1013</v>
      </c>
      <c r="D4392" t="s">
        <v>972</v>
      </c>
      <c r="E4392" t="s">
        <v>1014</v>
      </c>
      <c r="F4392" s="86">
        <v>2994544.6325028702</v>
      </c>
    </row>
    <row r="4393" spans="1:6">
      <c r="A4393">
        <v>2022</v>
      </c>
      <c r="B4393" t="s">
        <v>1050</v>
      </c>
      <c r="C4393" t="s">
        <v>1013</v>
      </c>
      <c r="D4393" t="s">
        <v>972</v>
      </c>
      <c r="E4393" t="s">
        <v>1014</v>
      </c>
      <c r="F4393" s="86">
        <v>3024724.0208383398</v>
      </c>
    </row>
    <row r="4394" spans="1:6">
      <c r="A4394">
        <v>2023</v>
      </c>
      <c r="B4394" t="s">
        <v>1050</v>
      </c>
      <c r="C4394" t="s">
        <v>1013</v>
      </c>
      <c r="D4394" t="s">
        <v>972</v>
      </c>
      <c r="E4394" t="s">
        <v>1014</v>
      </c>
      <c r="F4394" s="86">
        <v>3051817.8206365202</v>
      </c>
    </row>
    <row r="4395" spans="1:6">
      <c r="A4395">
        <v>2024</v>
      </c>
      <c r="B4395" t="s">
        <v>1050</v>
      </c>
      <c r="C4395" t="s">
        <v>1013</v>
      </c>
      <c r="D4395" t="s">
        <v>972</v>
      </c>
      <c r="E4395" t="s">
        <v>1014</v>
      </c>
      <c r="F4395" s="86">
        <v>3075511.97279053</v>
      </c>
    </row>
    <row r="4396" spans="1:6">
      <c r="A4396">
        <v>2025</v>
      </c>
      <c r="B4396" t="s">
        <v>1050</v>
      </c>
      <c r="C4396" t="s">
        <v>1013</v>
      </c>
      <c r="D4396" t="s">
        <v>972</v>
      </c>
      <c r="E4396" t="s">
        <v>1014</v>
      </c>
      <c r="F4396" s="86">
        <v>3098133.7284453199</v>
      </c>
    </row>
    <row r="4397" spans="1:6">
      <c r="A4397">
        <v>2026</v>
      </c>
      <c r="B4397" t="s">
        <v>1050</v>
      </c>
      <c r="C4397" t="s">
        <v>1013</v>
      </c>
      <c r="D4397" t="s">
        <v>972</v>
      </c>
      <c r="E4397" t="s">
        <v>1014</v>
      </c>
      <c r="F4397" s="86">
        <v>3120437.3616988901</v>
      </c>
    </row>
    <row r="4398" spans="1:6">
      <c r="A4398">
        <v>2027</v>
      </c>
      <c r="B4398" t="s">
        <v>1050</v>
      </c>
      <c r="C4398" t="s">
        <v>1013</v>
      </c>
      <c r="D4398" t="s">
        <v>972</v>
      </c>
      <c r="E4398" t="s">
        <v>1014</v>
      </c>
      <c r="F4398" s="86">
        <v>3143631.0657150098</v>
      </c>
    </row>
    <row r="4399" spans="1:6">
      <c r="A4399">
        <v>2028</v>
      </c>
      <c r="B4399" t="s">
        <v>1050</v>
      </c>
      <c r="C4399" t="s">
        <v>1013</v>
      </c>
      <c r="D4399" t="s">
        <v>972</v>
      </c>
      <c r="E4399" t="s">
        <v>1014</v>
      </c>
      <c r="F4399" s="86">
        <v>3168104.58930666</v>
      </c>
    </row>
    <row r="4400" spans="1:6">
      <c r="A4400">
        <v>2029</v>
      </c>
      <c r="B4400" t="s">
        <v>1050</v>
      </c>
      <c r="C4400" t="s">
        <v>1013</v>
      </c>
      <c r="D4400" t="s">
        <v>972</v>
      </c>
      <c r="E4400" t="s">
        <v>1014</v>
      </c>
      <c r="F4400" s="86">
        <v>3195290.1423360002</v>
      </c>
    </row>
    <row r="4401" spans="1:6">
      <c r="A4401">
        <v>2030</v>
      </c>
      <c r="B4401" t="s">
        <v>1050</v>
      </c>
      <c r="C4401" t="s">
        <v>1013</v>
      </c>
      <c r="D4401" t="s">
        <v>972</v>
      </c>
      <c r="E4401" t="s">
        <v>1014</v>
      </c>
      <c r="F4401" s="86">
        <v>3223028.6633620202</v>
      </c>
    </row>
    <row r="4402" spans="1:6">
      <c r="A4402">
        <v>2031</v>
      </c>
      <c r="B4402" t="s">
        <v>1050</v>
      </c>
      <c r="C4402" t="s">
        <v>1013</v>
      </c>
      <c r="D4402" t="s">
        <v>972</v>
      </c>
      <c r="E4402" t="s">
        <v>1014</v>
      </c>
      <c r="F4402" s="86">
        <v>3250486.5127109298</v>
      </c>
    </row>
    <row r="4403" spans="1:6">
      <c r="A4403">
        <v>2032</v>
      </c>
      <c r="B4403" t="s">
        <v>1050</v>
      </c>
      <c r="C4403" t="s">
        <v>1013</v>
      </c>
      <c r="D4403" t="s">
        <v>972</v>
      </c>
      <c r="E4403" t="s">
        <v>1014</v>
      </c>
      <c r="F4403" s="86">
        <v>3278903.1079863501</v>
      </c>
    </row>
    <row r="4404" spans="1:6">
      <c r="A4404">
        <v>2033</v>
      </c>
      <c r="B4404" t="s">
        <v>1050</v>
      </c>
      <c r="C4404" t="s">
        <v>1013</v>
      </c>
      <c r="D4404" t="s">
        <v>972</v>
      </c>
      <c r="E4404" t="s">
        <v>1014</v>
      </c>
      <c r="F4404" s="86">
        <v>3306575.5368107399</v>
      </c>
    </row>
    <row r="4405" spans="1:6">
      <c r="A4405">
        <v>2034</v>
      </c>
      <c r="B4405" t="s">
        <v>1050</v>
      </c>
      <c r="C4405" t="s">
        <v>1013</v>
      </c>
      <c r="D4405" t="s">
        <v>972</v>
      </c>
      <c r="E4405" t="s">
        <v>1014</v>
      </c>
      <c r="F4405" s="86">
        <v>3334824.8519599</v>
      </c>
    </row>
    <row r="4406" spans="1:6">
      <c r="A4406">
        <v>2035</v>
      </c>
      <c r="B4406" t="s">
        <v>1050</v>
      </c>
      <c r="C4406" t="s">
        <v>1013</v>
      </c>
      <c r="D4406" t="s">
        <v>972</v>
      </c>
      <c r="E4406" t="s">
        <v>1014</v>
      </c>
      <c r="F4406" s="86">
        <v>3363563.9622083199</v>
      </c>
    </row>
    <row r="4407" spans="1:6">
      <c r="A4407">
        <v>2036</v>
      </c>
      <c r="B4407" t="s">
        <v>1050</v>
      </c>
      <c r="C4407" t="s">
        <v>1013</v>
      </c>
      <c r="D4407" t="s">
        <v>972</v>
      </c>
      <c r="E4407" t="s">
        <v>1014</v>
      </c>
      <c r="F4407" s="86">
        <v>3392081.2209776002</v>
      </c>
    </row>
    <row r="4408" spans="1:6">
      <c r="A4408">
        <v>2037</v>
      </c>
      <c r="B4408" t="s">
        <v>1050</v>
      </c>
      <c r="C4408" t="s">
        <v>1013</v>
      </c>
      <c r="D4408" t="s">
        <v>972</v>
      </c>
      <c r="E4408" t="s">
        <v>1014</v>
      </c>
      <c r="F4408" s="86">
        <v>3420672.1138438098</v>
      </c>
    </row>
    <row r="4409" spans="1:6">
      <c r="A4409">
        <v>2038</v>
      </c>
      <c r="B4409" t="s">
        <v>1050</v>
      </c>
      <c r="C4409" t="s">
        <v>1013</v>
      </c>
      <c r="D4409" t="s">
        <v>972</v>
      </c>
      <c r="E4409" t="s">
        <v>1014</v>
      </c>
      <c r="F4409" s="86">
        <v>3447939.7160943602</v>
      </c>
    </row>
    <row r="4410" spans="1:6">
      <c r="A4410">
        <v>2039</v>
      </c>
      <c r="B4410" t="s">
        <v>1050</v>
      </c>
      <c r="C4410" t="s">
        <v>1013</v>
      </c>
      <c r="D4410" t="s">
        <v>972</v>
      </c>
      <c r="E4410" t="s">
        <v>1014</v>
      </c>
      <c r="F4410" s="86">
        <v>3478566.3684057998</v>
      </c>
    </row>
    <row r="4411" spans="1:6">
      <c r="A4411">
        <v>2040</v>
      </c>
      <c r="B4411" t="s">
        <v>1050</v>
      </c>
      <c r="C4411" t="s">
        <v>1013</v>
      </c>
      <c r="D4411" t="s">
        <v>972</v>
      </c>
      <c r="E4411" t="s">
        <v>1014</v>
      </c>
      <c r="F4411" s="86">
        <v>3507002.7151506501</v>
      </c>
    </row>
    <row r="4412" spans="1:6">
      <c r="A4412">
        <v>2041</v>
      </c>
      <c r="B4412" t="s">
        <v>1050</v>
      </c>
      <c r="C4412" t="s">
        <v>1013</v>
      </c>
      <c r="D4412" t="s">
        <v>972</v>
      </c>
      <c r="E4412" t="s">
        <v>1014</v>
      </c>
      <c r="F4412" s="86">
        <v>3536537.73883085</v>
      </c>
    </row>
    <row r="4413" spans="1:6">
      <c r="A4413">
        <v>2042</v>
      </c>
      <c r="B4413" t="s">
        <v>1050</v>
      </c>
      <c r="C4413" t="s">
        <v>1013</v>
      </c>
      <c r="D4413" t="s">
        <v>972</v>
      </c>
      <c r="E4413" t="s">
        <v>1014</v>
      </c>
      <c r="F4413" s="86">
        <v>3564933.9942726698</v>
      </c>
    </row>
    <row r="4414" spans="1:6">
      <c r="A4414">
        <v>2043</v>
      </c>
      <c r="B4414" t="s">
        <v>1050</v>
      </c>
      <c r="C4414" t="s">
        <v>1013</v>
      </c>
      <c r="D4414" t="s">
        <v>972</v>
      </c>
      <c r="E4414" t="s">
        <v>1014</v>
      </c>
      <c r="F4414" s="86">
        <v>3594148.9552022</v>
      </c>
    </row>
    <row r="4415" spans="1:6">
      <c r="A4415">
        <v>2044</v>
      </c>
      <c r="B4415" t="s">
        <v>1050</v>
      </c>
      <c r="C4415" t="s">
        <v>1013</v>
      </c>
      <c r="D4415" t="s">
        <v>972</v>
      </c>
      <c r="E4415" t="s">
        <v>1014</v>
      </c>
      <c r="F4415" s="86">
        <v>3622536.6417524801</v>
      </c>
    </row>
    <row r="4416" spans="1:6">
      <c r="A4416">
        <v>2045</v>
      </c>
      <c r="B4416" t="s">
        <v>1050</v>
      </c>
      <c r="C4416" t="s">
        <v>1013</v>
      </c>
      <c r="D4416" t="s">
        <v>972</v>
      </c>
      <c r="E4416" t="s">
        <v>1014</v>
      </c>
      <c r="F4416" s="86">
        <v>3652968.88636867</v>
      </c>
    </row>
    <row r="4417" spans="1:6">
      <c r="A4417">
        <v>2046</v>
      </c>
      <c r="B4417" t="s">
        <v>1050</v>
      </c>
      <c r="C4417" t="s">
        <v>1013</v>
      </c>
      <c r="D4417" t="s">
        <v>972</v>
      </c>
      <c r="E4417" t="s">
        <v>1014</v>
      </c>
      <c r="F4417" s="86">
        <v>3682278.9101714399</v>
      </c>
    </row>
    <row r="4418" spans="1:6">
      <c r="A4418">
        <v>2047</v>
      </c>
      <c r="B4418" t="s">
        <v>1050</v>
      </c>
      <c r="C4418" t="s">
        <v>1013</v>
      </c>
      <c r="D4418" t="s">
        <v>972</v>
      </c>
      <c r="E4418" t="s">
        <v>1014</v>
      </c>
      <c r="F4418" s="86">
        <v>3712020.06420488</v>
      </c>
    </row>
    <row r="4419" spans="1:6">
      <c r="A4419">
        <v>2048</v>
      </c>
      <c r="B4419" t="s">
        <v>1050</v>
      </c>
      <c r="C4419" t="s">
        <v>1013</v>
      </c>
      <c r="D4419" t="s">
        <v>972</v>
      </c>
      <c r="E4419" t="s">
        <v>1014</v>
      </c>
      <c r="F4419" s="86">
        <v>3742100.8451633798</v>
      </c>
    </row>
    <row r="4420" spans="1:6">
      <c r="A4420">
        <v>2049</v>
      </c>
      <c r="B4420" t="s">
        <v>1050</v>
      </c>
      <c r="C4420" t="s">
        <v>1013</v>
      </c>
      <c r="D4420" t="s">
        <v>972</v>
      </c>
      <c r="E4420" t="s">
        <v>1014</v>
      </c>
      <c r="F4420" s="86">
        <v>3772068.9280109899</v>
      </c>
    </row>
    <row r="4421" spans="1:6">
      <c r="A4421">
        <v>2050</v>
      </c>
      <c r="B4421" t="s">
        <v>1050</v>
      </c>
      <c r="C4421" t="s">
        <v>1013</v>
      </c>
      <c r="D4421" t="s">
        <v>972</v>
      </c>
      <c r="E4421" t="s">
        <v>1014</v>
      </c>
      <c r="F4421" s="86">
        <v>3801620.83221441</v>
      </c>
    </row>
    <row r="4422" spans="1:6">
      <c r="A4422">
        <v>2017</v>
      </c>
      <c r="B4422" t="s">
        <v>1051</v>
      </c>
      <c r="C4422" t="s">
        <v>1013</v>
      </c>
      <c r="D4422" t="s">
        <v>972</v>
      </c>
      <c r="E4422" t="s">
        <v>1014</v>
      </c>
      <c r="F4422" s="86">
        <v>6937438.2091290904</v>
      </c>
    </row>
    <row r="4423" spans="1:6">
      <c r="A4423">
        <v>2018</v>
      </c>
      <c r="B4423" t="s">
        <v>1051</v>
      </c>
      <c r="C4423" t="s">
        <v>1013</v>
      </c>
      <c r="D4423" t="s">
        <v>972</v>
      </c>
      <c r="E4423" t="s">
        <v>1014</v>
      </c>
      <c r="F4423" s="86">
        <v>6999889.5427285396</v>
      </c>
    </row>
    <row r="4424" spans="1:6">
      <c r="A4424">
        <v>2019</v>
      </c>
      <c r="B4424" t="s">
        <v>1051</v>
      </c>
      <c r="C4424" t="s">
        <v>1013</v>
      </c>
      <c r="D4424" t="s">
        <v>972</v>
      </c>
      <c r="E4424" t="s">
        <v>1014</v>
      </c>
      <c r="F4424" s="86">
        <v>7062548.5468111802</v>
      </c>
    </row>
    <row r="4425" spans="1:6">
      <c r="A4425">
        <v>2020</v>
      </c>
      <c r="B4425" t="s">
        <v>1051</v>
      </c>
      <c r="C4425" t="s">
        <v>1013</v>
      </c>
      <c r="D4425" t="s">
        <v>972</v>
      </c>
      <c r="E4425" t="s">
        <v>1014</v>
      </c>
      <c r="F4425" s="86">
        <v>7144288.23598071</v>
      </c>
    </row>
    <row r="4426" spans="1:6">
      <c r="A4426">
        <v>2021</v>
      </c>
      <c r="B4426" t="s">
        <v>1051</v>
      </c>
      <c r="C4426" t="s">
        <v>1013</v>
      </c>
      <c r="D4426" t="s">
        <v>972</v>
      </c>
      <c r="E4426" t="s">
        <v>1014</v>
      </c>
      <c r="F4426" s="86">
        <v>7228281.4026141604</v>
      </c>
    </row>
    <row r="4427" spans="1:6">
      <c r="A4427">
        <v>2022</v>
      </c>
      <c r="B4427" t="s">
        <v>1051</v>
      </c>
      <c r="C4427" t="s">
        <v>1013</v>
      </c>
      <c r="D4427" t="s">
        <v>972</v>
      </c>
      <c r="E4427" t="s">
        <v>1014</v>
      </c>
      <c r="F4427" s="86">
        <v>7309317.6034751199</v>
      </c>
    </row>
    <row r="4428" spans="1:6">
      <c r="A4428">
        <v>2023</v>
      </c>
      <c r="B4428" t="s">
        <v>1051</v>
      </c>
      <c r="C4428" t="s">
        <v>1013</v>
      </c>
      <c r="D4428" t="s">
        <v>972</v>
      </c>
      <c r="E4428" t="s">
        <v>1014</v>
      </c>
      <c r="F4428" s="86">
        <v>7386639.9521008804</v>
      </c>
    </row>
    <row r="4429" spans="1:6">
      <c r="A4429">
        <v>2024</v>
      </c>
      <c r="B4429" t="s">
        <v>1051</v>
      </c>
      <c r="C4429" t="s">
        <v>1013</v>
      </c>
      <c r="D4429" t="s">
        <v>972</v>
      </c>
      <c r="E4429" t="s">
        <v>1014</v>
      </c>
      <c r="F4429" s="86">
        <v>7462013.3275223104</v>
      </c>
    </row>
    <row r="4430" spans="1:6">
      <c r="A4430">
        <v>2025</v>
      </c>
      <c r="B4430" t="s">
        <v>1051</v>
      </c>
      <c r="C4430" t="s">
        <v>1013</v>
      </c>
      <c r="D4430" t="s">
        <v>972</v>
      </c>
      <c r="E4430" t="s">
        <v>1014</v>
      </c>
      <c r="F4430" s="86">
        <v>7539013.7519544102</v>
      </c>
    </row>
    <row r="4431" spans="1:6">
      <c r="A4431">
        <v>2026</v>
      </c>
      <c r="B4431" t="s">
        <v>1051</v>
      </c>
      <c r="C4431" t="s">
        <v>1013</v>
      </c>
      <c r="D4431" t="s">
        <v>972</v>
      </c>
      <c r="E4431" t="s">
        <v>1014</v>
      </c>
      <c r="F4431" s="86">
        <v>7615356.6086454298</v>
      </c>
    </row>
    <row r="4432" spans="1:6">
      <c r="A4432">
        <v>2027</v>
      </c>
      <c r="B4432" t="s">
        <v>1051</v>
      </c>
      <c r="C4432" t="s">
        <v>1013</v>
      </c>
      <c r="D4432" t="s">
        <v>972</v>
      </c>
      <c r="E4432" t="s">
        <v>1014</v>
      </c>
      <c r="F4432" s="86">
        <v>7696756.0681679901</v>
      </c>
    </row>
    <row r="4433" spans="1:6">
      <c r="A4433">
        <v>2028</v>
      </c>
      <c r="B4433" t="s">
        <v>1051</v>
      </c>
      <c r="C4433" t="s">
        <v>1013</v>
      </c>
      <c r="D4433" t="s">
        <v>972</v>
      </c>
      <c r="E4433" t="s">
        <v>1014</v>
      </c>
      <c r="F4433" s="86">
        <v>7784347.6387940701</v>
      </c>
    </row>
    <row r="4434" spans="1:6">
      <c r="A4434">
        <v>2029</v>
      </c>
      <c r="B4434" t="s">
        <v>1051</v>
      </c>
      <c r="C4434" t="s">
        <v>1013</v>
      </c>
      <c r="D4434" t="s">
        <v>972</v>
      </c>
      <c r="E4434" t="s">
        <v>1014</v>
      </c>
      <c r="F4434" s="86">
        <v>7876106.2166057499</v>
      </c>
    </row>
    <row r="4435" spans="1:6">
      <c r="A4435">
        <v>2030</v>
      </c>
      <c r="B4435" t="s">
        <v>1051</v>
      </c>
      <c r="C4435" t="s">
        <v>1013</v>
      </c>
      <c r="D4435" t="s">
        <v>972</v>
      </c>
      <c r="E4435" t="s">
        <v>1014</v>
      </c>
      <c r="F4435" s="86">
        <v>7973942.4910954898</v>
      </c>
    </row>
    <row r="4436" spans="1:6">
      <c r="A4436">
        <v>2031</v>
      </c>
      <c r="B4436" t="s">
        <v>1051</v>
      </c>
      <c r="C4436" t="s">
        <v>1013</v>
      </c>
      <c r="D4436" t="s">
        <v>972</v>
      </c>
      <c r="E4436" t="s">
        <v>1014</v>
      </c>
      <c r="F4436" s="86">
        <v>8072354.20357164</v>
      </c>
    </row>
    <row r="4437" spans="1:6">
      <c r="A4437">
        <v>2032</v>
      </c>
      <c r="B4437" t="s">
        <v>1051</v>
      </c>
      <c r="C4437" t="s">
        <v>1013</v>
      </c>
      <c r="D4437" t="s">
        <v>972</v>
      </c>
      <c r="E4437" t="s">
        <v>1014</v>
      </c>
      <c r="F4437" s="86">
        <v>8170960.0940587502</v>
      </c>
    </row>
    <row r="4438" spans="1:6">
      <c r="A4438">
        <v>2033</v>
      </c>
      <c r="B4438" t="s">
        <v>1051</v>
      </c>
      <c r="C4438" t="s">
        <v>1013</v>
      </c>
      <c r="D4438" t="s">
        <v>972</v>
      </c>
      <c r="E4438" t="s">
        <v>1014</v>
      </c>
      <c r="F4438" s="86">
        <v>8270925.1573492503</v>
      </c>
    </row>
    <row r="4439" spans="1:6">
      <c r="A4439">
        <v>2034</v>
      </c>
      <c r="B4439" t="s">
        <v>1051</v>
      </c>
      <c r="C4439" t="s">
        <v>1013</v>
      </c>
      <c r="D4439" t="s">
        <v>972</v>
      </c>
      <c r="E4439" t="s">
        <v>1014</v>
      </c>
      <c r="F4439" s="86">
        <v>8370869.5561809298</v>
      </c>
    </row>
    <row r="4440" spans="1:6">
      <c r="A4440">
        <v>2035</v>
      </c>
      <c r="B4440" t="s">
        <v>1051</v>
      </c>
      <c r="C4440" t="s">
        <v>1013</v>
      </c>
      <c r="D4440" t="s">
        <v>972</v>
      </c>
      <c r="E4440" t="s">
        <v>1014</v>
      </c>
      <c r="F4440" s="86">
        <v>8469479.1426520795</v>
      </c>
    </row>
    <row r="4441" spans="1:6">
      <c r="A4441">
        <v>2036</v>
      </c>
      <c r="B4441" t="s">
        <v>1051</v>
      </c>
      <c r="C4441" t="s">
        <v>1013</v>
      </c>
      <c r="D4441" t="s">
        <v>972</v>
      </c>
      <c r="E4441" t="s">
        <v>1014</v>
      </c>
      <c r="F4441" s="86">
        <v>8569194.5072060097</v>
      </c>
    </row>
    <row r="4442" spans="1:6">
      <c r="A4442">
        <v>2037</v>
      </c>
      <c r="B4442" t="s">
        <v>1051</v>
      </c>
      <c r="C4442" t="s">
        <v>1013</v>
      </c>
      <c r="D4442" t="s">
        <v>972</v>
      </c>
      <c r="E4442" t="s">
        <v>1014</v>
      </c>
      <c r="F4442" s="86">
        <v>8666460.7877347302</v>
      </c>
    </row>
    <row r="4443" spans="1:6">
      <c r="A4443">
        <v>2038</v>
      </c>
      <c r="B4443" t="s">
        <v>1051</v>
      </c>
      <c r="C4443" t="s">
        <v>1013</v>
      </c>
      <c r="D4443" t="s">
        <v>972</v>
      </c>
      <c r="E4443" t="s">
        <v>1014</v>
      </c>
      <c r="F4443" s="86">
        <v>8766746.5670564808</v>
      </c>
    </row>
    <row r="4444" spans="1:6">
      <c r="A4444">
        <v>2039</v>
      </c>
      <c r="B4444" t="s">
        <v>1051</v>
      </c>
      <c r="C4444" t="s">
        <v>1013</v>
      </c>
      <c r="D4444" t="s">
        <v>972</v>
      </c>
      <c r="E4444" t="s">
        <v>1014</v>
      </c>
      <c r="F4444" s="86">
        <v>8864777.6289217398</v>
      </c>
    </row>
    <row r="4445" spans="1:6">
      <c r="A4445">
        <v>2040</v>
      </c>
      <c r="B4445" t="s">
        <v>1051</v>
      </c>
      <c r="C4445" t="s">
        <v>1013</v>
      </c>
      <c r="D4445" t="s">
        <v>972</v>
      </c>
      <c r="E4445" t="s">
        <v>1014</v>
      </c>
      <c r="F4445" s="86">
        <v>8964331.8194106799</v>
      </c>
    </row>
    <row r="4446" spans="1:6">
      <c r="A4446">
        <v>2041</v>
      </c>
      <c r="B4446" t="s">
        <v>1051</v>
      </c>
      <c r="C4446" t="s">
        <v>1013</v>
      </c>
      <c r="D4446" t="s">
        <v>972</v>
      </c>
      <c r="E4446" t="s">
        <v>1014</v>
      </c>
      <c r="F4446" s="86">
        <v>9064399.9207677003</v>
      </c>
    </row>
    <row r="4447" spans="1:6">
      <c r="A4447">
        <v>2042</v>
      </c>
      <c r="B4447" t="s">
        <v>1051</v>
      </c>
      <c r="C4447" t="s">
        <v>1013</v>
      </c>
      <c r="D4447" t="s">
        <v>972</v>
      </c>
      <c r="E4447" t="s">
        <v>1014</v>
      </c>
      <c r="F4447" s="86">
        <v>9164445.6238625199</v>
      </c>
    </row>
    <row r="4448" spans="1:6">
      <c r="A4448">
        <v>2043</v>
      </c>
      <c r="B4448" t="s">
        <v>1051</v>
      </c>
      <c r="C4448" t="s">
        <v>1013</v>
      </c>
      <c r="D4448" t="s">
        <v>972</v>
      </c>
      <c r="E4448" t="s">
        <v>1014</v>
      </c>
      <c r="F4448" s="86">
        <v>9265233.6297705006</v>
      </c>
    </row>
    <row r="4449" spans="1:6">
      <c r="A4449">
        <v>2044</v>
      </c>
      <c r="B4449" t="s">
        <v>1051</v>
      </c>
      <c r="C4449" t="s">
        <v>1013</v>
      </c>
      <c r="D4449" t="s">
        <v>972</v>
      </c>
      <c r="E4449" t="s">
        <v>1014</v>
      </c>
      <c r="F4449" s="86">
        <v>9367125.4876183998</v>
      </c>
    </row>
    <row r="4450" spans="1:6">
      <c r="A4450">
        <v>2045</v>
      </c>
      <c r="B4450" t="s">
        <v>1051</v>
      </c>
      <c r="C4450" t="s">
        <v>1013</v>
      </c>
      <c r="D4450" t="s">
        <v>972</v>
      </c>
      <c r="E4450" t="s">
        <v>1014</v>
      </c>
      <c r="F4450" s="86">
        <v>9469288.1329513695</v>
      </c>
    </row>
    <row r="4451" spans="1:6">
      <c r="A4451">
        <v>2046</v>
      </c>
      <c r="B4451" t="s">
        <v>1051</v>
      </c>
      <c r="C4451" t="s">
        <v>1013</v>
      </c>
      <c r="D4451" t="s">
        <v>972</v>
      </c>
      <c r="E4451" t="s">
        <v>1014</v>
      </c>
      <c r="F4451" s="86">
        <v>9572831.0366076995</v>
      </c>
    </row>
    <row r="4452" spans="1:6">
      <c r="A4452">
        <v>2047</v>
      </c>
      <c r="B4452" t="s">
        <v>1051</v>
      </c>
      <c r="C4452" t="s">
        <v>1013</v>
      </c>
      <c r="D4452" t="s">
        <v>972</v>
      </c>
      <c r="E4452" t="s">
        <v>1014</v>
      </c>
      <c r="F4452" s="86">
        <v>9676711.6694714092</v>
      </c>
    </row>
    <row r="4453" spans="1:6">
      <c r="A4453">
        <v>2048</v>
      </c>
      <c r="B4453" t="s">
        <v>1051</v>
      </c>
      <c r="C4453" t="s">
        <v>1013</v>
      </c>
      <c r="D4453" t="s">
        <v>972</v>
      </c>
      <c r="E4453" t="s">
        <v>1014</v>
      </c>
      <c r="F4453" s="86">
        <v>9780545.2745262999</v>
      </c>
    </row>
    <row r="4454" spans="1:6">
      <c r="A4454">
        <v>2049</v>
      </c>
      <c r="B4454" t="s">
        <v>1051</v>
      </c>
      <c r="C4454" t="s">
        <v>1013</v>
      </c>
      <c r="D4454" t="s">
        <v>972</v>
      </c>
      <c r="E4454" t="s">
        <v>1014</v>
      </c>
      <c r="F4454" s="86">
        <v>9885268.3355774991</v>
      </c>
    </row>
    <row r="4455" spans="1:6">
      <c r="A4455">
        <v>2050</v>
      </c>
      <c r="B4455" t="s">
        <v>1051</v>
      </c>
      <c r="C4455" t="s">
        <v>1013</v>
      </c>
      <c r="D4455" t="s">
        <v>972</v>
      </c>
      <c r="E4455" t="s">
        <v>1014</v>
      </c>
      <c r="F4455" s="86">
        <v>9991668.6497305706</v>
      </c>
    </row>
    <row r="4456" spans="1:6">
      <c r="A4456">
        <v>2017</v>
      </c>
      <c r="B4456" t="s">
        <v>1052</v>
      </c>
      <c r="C4456" t="s">
        <v>1013</v>
      </c>
      <c r="D4456" t="s">
        <v>972</v>
      </c>
      <c r="E4456" t="s">
        <v>1014</v>
      </c>
      <c r="F4456" s="86">
        <v>1368555.12840576</v>
      </c>
    </row>
    <row r="4457" spans="1:6">
      <c r="A4457">
        <v>2018</v>
      </c>
      <c r="B4457" t="s">
        <v>1052</v>
      </c>
      <c r="C4457" t="s">
        <v>1013</v>
      </c>
      <c r="D4457" t="s">
        <v>972</v>
      </c>
      <c r="E4457" t="s">
        <v>1014</v>
      </c>
      <c r="F4457" s="86">
        <v>1386986.3326499001</v>
      </c>
    </row>
    <row r="4458" spans="1:6">
      <c r="A4458">
        <v>2019</v>
      </c>
      <c r="B4458" t="s">
        <v>1052</v>
      </c>
      <c r="C4458" t="s">
        <v>1013</v>
      </c>
      <c r="D4458" t="s">
        <v>972</v>
      </c>
      <c r="E4458" t="s">
        <v>1014</v>
      </c>
      <c r="F4458" s="86">
        <v>1403277.2107138</v>
      </c>
    </row>
    <row r="4459" spans="1:6">
      <c r="A4459">
        <v>2020</v>
      </c>
      <c r="B4459" t="s">
        <v>1052</v>
      </c>
      <c r="C4459" t="s">
        <v>1013</v>
      </c>
      <c r="D4459" t="s">
        <v>972</v>
      </c>
      <c r="E4459" t="s">
        <v>1014</v>
      </c>
      <c r="F4459" s="86">
        <v>1421757.42314533</v>
      </c>
    </row>
    <row r="4460" spans="1:6">
      <c r="A4460">
        <v>2021</v>
      </c>
      <c r="B4460" t="s">
        <v>1052</v>
      </c>
      <c r="C4460" t="s">
        <v>1013</v>
      </c>
      <c r="D4460" t="s">
        <v>972</v>
      </c>
      <c r="E4460" t="s">
        <v>1014</v>
      </c>
      <c r="F4460" s="86">
        <v>1438252.1640309701</v>
      </c>
    </row>
    <row r="4461" spans="1:6">
      <c r="A4461">
        <v>2022</v>
      </c>
      <c r="B4461" t="s">
        <v>1052</v>
      </c>
      <c r="C4461" t="s">
        <v>1013</v>
      </c>
      <c r="D4461" t="s">
        <v>972</v>
      </c>
      <c r="E4461" t="s">
        <v>1014</v>
      </c>
      <c r="F4461" s="86">
        <v>1452782.86703017</v>
      </c>
    </row>
    <row r="4462" spans="1:6">
      <c r="A4462">
        <v>2023</v>
      </c>
      <c r="B4462" t="s">
        <v>1052</v>
      </c>
      <c r="C4462" t="s">
        <v>1013</v>
      </c>
      <c r="D4462" t="s">
        <v>972</v>
      </c>
      <c r="E4462" t="s">
        <v>1014</v>
      </c>
      <c r="F4462" s="86">
        <v>1466681.79187212</v>
      </c>
    </row>
    <row r="4463" spans="1:6">
      <c r="A4463">
        <v>2024</v>
      </c>
      <c r="B4463" t="s">
        <v>1052</v>
      </c>
      <c r="C4463" t="s">
        <v>1013</v>
      </c>
      <c r="D4463" t="s">
        <v>972</v>
      </c>
      <c r="E4463" t="s">
        <v>1014</v>
      </c>
      <c r="F4463" s="86">
        <v>1479135.57949349</v>
      </c>
    </row>
    <row r="4464" spans="1:6">
      <c r="A4464">
        <v>2025</v>
      </c>
      <c r="B4464" t="s">
        <v>1052</v>
      </c>
      <c r="C4464" t="s">
        <v>1013</v>
      </c>
      <c r="D4464" t="s">
        <v>972</v>
      </c>
      <c r="E4464" t="s">
        <v>1014</v>
      </c>
      <c r="F4464" s="86">
        <v>1490361.69199735</v>
      </c>
    </row>
    <row r="4465" spans="1:6">
      <c r="A4465">
        <v>2026</v>
      </c>
      <c r="B4465" t="s">
        <v>1052</v>
      </c>
      <c r="C4465" t="s">
        <v>1013</v>
      </c>
      <c r="D4465" t="s">
        <v>972</v>
      </c>
      <c r="E4465" t="s">
        <v>1014</v>
      </c>
      <c r="F4465" s="86">
        <v>1502280.3832964499</v>
      </c>
    </row>
    <row r="4466" spans="1:6">
      <c r="A4466">
        <v>2027</v>
      </c>
      <c r="B4466" t="s">
        <v>1052</v>
      </c>
      <c r="C4466" t="s">
        <v>1013</v>
      </c>
      <c r="D4466" t="s">
        <v>972</v>
      </c>
      <c r="E4466" t="s">
        <v>1014</v>
      </c>
      <c r="F4466" s="86">
        <v>1513429.54606868</v>
      </c>
    </row>
    <row r="4467" spans="1:6">
      <c r="A4467">
        <v>2028</v>
      </c>
      <c r="B4467" t="s">
        <v>1052</v>
      </c>
      <c r="C4467" t="s">
        <v>1013</v>
      </c>
      <c r="D4467" t="s">
        <v>972</v>
      </c>
      <c r="E4467" t="s">
        <v>1014</v>
      </c>
      <c r="F4467" s="86">
        <v>1525174.33076848</v>
      </c>
    </row>
    <row r="4468" spans="1:6">
      <c r="A4468">
        <v>2029</v>
      </c>
      <c r="B4468" t="s">
        <v>1052</v>
      </c>
      <c r="C4468" t="s">
        <v>1013</v>
      </c>
      <c r="D4468" t="s">
        <v>972</v>
      </c>
      <c r="E4468" t="s">
        <v>1014</v>
      </c>
      <c r="F4468" s="86">
        <v>1538238.34528496</v>
      </c>
    </row>
    <row r="4469" spans="1:6">
      <c r="A4469">
        <v>2030</v>
      </c>
      <c r="B4469" t="s">
        <v>1052</v>
      </c>
      <c r="C4469" t="s">
        <v>1013</v>
      </c>
      <c r="D4469" t="s">
        <v>972</v>
      </c>
      <c r="E4469" t="s">
        <v>1014</v>
      </c>
      <c r="F4469" s="86">
        <v>1550861.32400119</v>
      </c>
    </row>
    <row r="4470" spans="1:6">
      <c r="A4470">
        <v>2031</v>
      </c>
      <c r="B4470" t="s">
        <v>1052</v>
      </c>
      <c r="C4470" t="s">
        <v>1013</v>
      </c>
      <c r="D4470" t="s">
        <v>972</v>
      </c>
      <c r="E4470" t="s">
        <v>1014</v>
      </c>
      <c r="F4470" s="86">
        <v>1563510.67512597</v>
      </c>
    </row>
    <row r="4471" spans="1:6">
      <c r="A4471">
        <v>2032</v>
      </c>
      <c r="B4471" t="s">
        <v>1052</v>
      </c>
      <c r="C4471" t="s">
        <v>1013</v>
      </c>
      <c r="D4471" t="s">
        <v>972</v>
      </c>
      <c r="E4471" t="s">
        <v>1014</v>
      </c>
      <c r="F4471" s="86">
        <v>1575411.7499575799</v>
      </c>
    </row>
    <row r="4472" spans="1:6">
      <c r="A4472">
        <v>2033</v>
      </c>
      <c r="B4472" t="s">
        <v>1052</v>
      </c>
      <c r="C4472" t="s">
        <v>1013</v>
      </c>
      <c r="D4472" t="s">
        <v>972</v>
      </c>
      <c r="E4472" t="s">
        <v>1014</v>
      </c>
      <c r="F4472" s="86">
        <v>1588673.1239846</v>
      </c>
    </row>
    <row r="4473" spans="1:6">
      <c r="A4473">
        <v>2034</v>
      </c>
      <c r="B4473" t="s">
        <v>1052</v>
      </c>
      <c r="C4473" t="s">
        <v>1013</v>
      </c>
      <c r="D4473" t="s">
        <v>972</v>
      </c>
      <c r="E4473" t="s">
        <v>1014</v>
      </c>
      <c r="F4473" s="86">
        <v>1601702.2177843601</v>
      </c>
    </row>
    <row r="4474" spans="1:6">
      <c r="A4474">
        <v>2035</v>
      </c>
      <c r="B4474" t="s">
        <v>1052</v>
      </c>
      <c r="C4474" t="s">
        <v>1013</v>
      </c>
      <c r="D4474" t="s">
        <v>972</v>
      </c>
      <c r="E4474" t="s">
        <v>1014</v>
      </c>
      <c r="F4474" s="86">
        <v>1613269.6261082101</v>
      </c>
    </row>
    <row r="4475" spans="1:6">
      <c r="A4475">
        <v>2036</v>
      </c>
      <c r="B4475" t="s">
        <v>1052</v>
      </c>
      <c r="C4475" t="s">
        <v>1013</v>
      </c>
      <c r="D4475" t="s">
        <v>972</v>
      </c>
      <c r="E4475" t="s">
        <v>1014</v>
      </c>
      <c r="F4475" s="86">
        <v>1625231.36106313</v>
      </c>
    </row>
    <row r="4476" spans="1:6">
      <c r="A4476">
        <v>2037</v>
      </c>
      <c r="B4476" t="s">
        <v>1052</v>
      </c>
      <c r="C4476" t="s">
        <v>1013</v>
      </c>
      <c r="D4476" t="s">
        <v>972</v>
      </c>
      <c r="E4476" t="s">
        <v>1014</v>
      </c>
      <c r="F4476" s="86">
        <v>1638790.43687309</v>
      </c>
    </row>
    <row r="4477" spans="1:6">
      <c r="A4477">
        <v>2038</v>
      </c>
      <c r="B4477" t="s">
        <v>1052</v>
      </c>
      <c r="C4477" t="s">
        <v>1013</v>
      </c>
      <c r="D4477" t="s">
        <v>972</v>
      </c>
      <c r="E4477" t="s">
        <v>1014</v>
      </c>
      <c r="F4477" s="86">
        <v>1651839.9089382701</v>
      </c>
    </row>
    <row r="4478" spans="1:6">
      <c r="A4478">
        <v>2039</v>
      </c>
      <c r="B4478" t="s">
        <v>1052</v>
      </c>
      <c r="C4478" t="s">
        <v>1013</v>
      </c>
      <c r="D4478" t="s">
        <v>972</v>
      </c>
      <c r="E4478" t="s">
        <v>1014</v>
      </c>
      <c r="F4478" s="86">
        <v>1665311.76435614</v>
      </c>
    </row>
    <row r="4479" spans="1:6">
      <c r="A4479">
        <v>2040</v>
      </c>
      <c r="B4479" t="s">
        <v>1052</v>
      </c>
      <c r="C4479" t="s">
        <v>1013</v>
      </c>
      <c r="D4479" t="s">
        <v>972</v>
      </c>
      <c r="E4479" t="s">
        <v>1014</v>
      </c>
      <c r="F4479" s="86">
        <v>1678702.6410582301</v>
      </c>
    </row>
    <row r="4480" spans="1:6">
      <c r="A4480">
        <v>2041</v>
      </c>
      <c r="B4480" t="s">
        <v>1052</v>
      </c>
      <c r="C4480" t="s">
        <v>1013</v>
      </c>
      <c r="D4480" t="s">
        <v>972</v>
      </c>
      <c r="E4480" t="s">
        <v>1014</v>
      </c>
      <c r="F4480" s="86">
        <v>1691518.5482670399</v>
      </c>
    </row>
    <row r="4481" spans="1:6">
      <c r="A4481">
        <v>2042</v>
      </c>
      <c r="B4481" t="s">
        <v>1052</v>
      </c>
      <c r="C4481" t="s">
        <v>1013</v>
      </c>
      <c r="D4481" t="s">
        <v>972</v>
      </c>
      <c r="E4481" t="s">
        <v>1014</v>
      </c>
      <c r="F4481" s="86">
        <v>1704012.1664321399</v>
      </c>
    </row>
    <row r="4482" spans="1:6">
      <c r="A4482">
        <v>2043</v>
      </c>
      <c r="B4482" t="s">
        <v>1052</v>
      </c>
      <c r="C4482" t="s">
        <v>1013</v>
      </c>
      <c r="D4482" t="s">
        <v>972</v>
      </c>
      <c r="E4482" t="s">
        <v>1014</v>
      </c>
      <c r="F4482" s="86">
        <v>1717406.7574043199</v>
      </c>
    </row>
    <row r="4483" spans="1:6">
      <c r="A4483">
        <v>2044</v>
      </c>
      <c r="B4483" t="s">
        <v>1052</v>
      </c>
      <c r="C4483" t="s">
        <v>1013</v>
      </c>
      <c r="D4483" t="s">
        <v>972</v>
      </c>
      <c r="E4483" t="s">
        <v>1014</v>
      </c>
      <c r="F4483" s="86">
        <v>1730421.0172770901</v>
      </c>
    </row>
    <row r="4484" spans="1:6">
      <c r="A4484">
        <v>2045</v>
      </c>
      <c r="B4484" t="s">
        <v>1052</v>
      </c>
      <c r="C4484" t="s">
        <v>1013</v>
      </c>
      <c r="D4484" t="s">
        <v>972</v>
      </c>
      <c r="E4484" t="s">
        <v>1014</v>
      </c>
      <c r="F4484" s="86">
        <v>1744000.42099413</v>
      </c>
    </row>
    <row r="4485" spans="1:6">
      <c r="A4485">
        <v>2046</v>
      </c>
      <c r="B4485" t="s">
        <v>1052</v>
      </c>
      <c r="C4485" t="s">
        <v>1013</v>
      </c>
      <c r="D4485" t="s">
        <v>972</v>
      </c>
      <c r="E4485" t="s">
        <v>1014</v>
      </c>
      <c r="F4485" s="86">
        <v>1755845.8573854601</v>
      </c>
    </row>
    <row r="4486" spans="1:6">
      <c r="A4486">
        <v>2047</v>
      </c>
      <c r="B4486" t="s">
        <v>1052</v>
      </c>
      <c r="C4486" t="s">
        <v>1013</v>
      </c>
      <c r="D4486" t="s">
        <v>972</v>
      </c>
      <c r="E4486" t="s">
        <v>1014</v>
      </c>
      <c r="F4486" s="86">
        <v>1769112.88390816</v>
      </c>
    </row>
    <row r="4487" spans="1:6">
      <c r="A4487">
        <v>2048</v>
      </c>
      <c r="B4487" t="s">
        <v>1052</v>
      </c>
      <c r="C4487" t="s">
        <v>1013</v>
      </c>
      <c r="D4487" t="s">
        <v>972</v>
      </c>
      <c r="E4487" t="s">
        <v>1014</v>
      </c>
      <c r="F4487" s="86">
        <v>1782457.16903938</v>
      </c>
    </row>
    <row r="4488" spans="1:6">
      <c r="A4488">
        <v>2049</v>
      </c>
      <c r="B4488" t="s">
        <v>1052</v>
      </c>
      <c r="C4488" t="s">
        <v>1013</v>
      </c>
      <c r="D4488" t="s">
        <v>972</v>
      </c>
      <c r="E4488" t="s">
        <v>1014</v>
      </c>
      <c r="F4488" s="86">
        <v>1796463.7624855</v>
      </c>
    </row>
    <row r="4489" spans="1:6">
      <c r="A4489">
        <v>2050</v>
      </c>
      <c r="B4489" t="s">
        <v>1052</v>
      </c>
      <c r="C4489" t="s">
        <v>1013</v>
      </c>
      <c r="D4489" t="s">
        <v>972</v>
      </c>
      <c r="E4489" t="s">
        <v>1014</v>
      </c>
      <c r="F4489" s="86">
        <v>1809363.51155161</v>
      </c>
    </row>
    <row r="4490" spans="1:6">
      <c r="A4490">
        <v>2017</v>
      </c>
      <c r="B4490" t="s">
        <v>1053</v>
      </c>
      <c r="C4490" t="s">
        <v>1013</v>
      </c>
      <c r="D4490" t="s">
        <v>972</v>
      </c>
      <c r="E4490" t="s">
        <v>1014</v>
      </c>
      <c r="F4490" s="86">
        <v>33600227.070768498</v>
      </c>
    </row>
    <row r="4491" spans="1:6">
      <c r="A4491">
        <v>2018</v>
      </c>
      <c r="B4491" t="s">
        <v>1053</v>
      </c>
      <c r="C4491" t="s">
        <v>1013</v>
      </c>
      <c r="D4491" t="s">
        <v>972</v>
      </c>
      <c r="E4491" t="s">
        <v>1014</v>
      </c>
      <c r="F4491" s="86">
        <v>33761127.688524902</v>
      </c>
    </row>
    <row r="4492" spans="1:6">
      <c r="A4492">
        <v>2019</v>
      </c>
      <c r="B4492" t="s">
        <v>1053</v>
      </c>
      <c r="C4492" t="s">
        <v>1013</v>
      </c>
      <c r="D4492" t="s">
        <v>972</v>
      </c>
      <c r="E4492" t="s">
        <v>1014</v>
      </c>
      <c r="F4492" s="86">
        <v>33933194.192974001</v>
      </c>
    </row>
    <row r="4493" spans="1:6">
      <c r="A4493">
        <v>2020</v>
      </c>
      <c r="B4493" t="s">
        <v>1053</v>
      </c>
      <c r="C4493" t="s">
        <v>1013</v>
      </c>
      <c r="D4493" t="s">
        <v>972</v>
      </c>
      <c r="E4493" t="s">
        <v>1014</v>
      </c>
      <c r="F4493" s="86">
        <v>34047186.0252878</v>
      </c>
    </row>
    <row r="4494" spans="1:6">
      <c r="A4494">
        <v>2021</v>
      </c>
      <c r="B4494" t="s">
        <v>1053</v>
      </c>
      <c r="C4494" t="s">
        <v>1013</v>
      </c>
      <c r="D4494" t="s">
        <v>972</v>
      </c>
      <c r="E4494" t="s">
        <v>1014</v>
      </c>
      <c r="F4494" s="86">
        <v>34155373.291881002</v>
      </c>
    </row>
    <row r="4495" spans="1:6">
      <c r="A4495">
        <v>2022</v>
      </c>
      <c r="B4495" t="s">
        <v>1053</v>
      </c>
      <c r="C4495" t="s">
        <v>1013</v>
      </c>
      <c r="D4495" t="s">
        <v>972</v>
      </c>
      <c r="E4495" t="s">
        <v>1014</v>
      </c>
      <c r="F4495" s="86">
        <v>34266423.562096201</v>
      </c>
    </row>
    <row r="4496" spans="1:6">
      <c r="A4496">
        <v>2023</v>
      </c>
      <c r="B4496" t="s">
        <v>1053</v>
      </c>
      <c r="C4496" t="s">
        <v>1013</v>
      </c>
      <c r="D4496" t="s">
        <v>972</v>
      </c>
      <c r="E4496" t="s">
        <v>1014</v>
      </c>
      <c r="F4496" s="86">
        <v>34367382.317171797</v>
      </c>
    </row>
    <row r="4497" spans="1:6">
      <c r="A4497">
        <v>2024</v>
      </c>
      <c r="B4497" t="s">
        <v>1053</v>
      </c>
      <c r="C4497" t="s">
        <v>1013</v>
      </c>
      <c r="D4497" t="s">
        <v>972</v>
      </c>
      <c r="E4497" t="s">
        <v>1014</v>
      </c>
      <c r="F4497" s="86">
        <v>34470270.485795699</v>
      </c>
    </row>
    <row r="4498" spans="1:6">
      <c r="A4498">
        <v>2025</v>
      </c>
      <c r="B4498" t="s">
        <v>1053</v>
      </c>
      <c r="C4498" t="s">
        <v>1013</v>
      </c>
      <c r="D4498" t="s">
        <v>972</v>
      </c>
      <c r="E4498" t="s">
        <v>1014</v>
      </c>
      <c r="F4498" s="86">
        <v>34580046.984583899</v>
      </c>
    </row>
    <row r="4499" spans="1:6">
      <c r="A4499">
        <v>2026</v>
      </c>
      <c r="B4499" t="s">
        <v>1053</v>
      </c>
      <c r="C4499" t="s">
        <v>1013</v>
      </c>
      <c r="D4499" t="s">
        <v>972</v>
      </c>
      <c r="E4499" t="s">
        <v>1014</v>
      </c>
      <c r="F4499" s="86">
        <v>34700584.897485897</v>
      </c>
    </row>
    <row r="4500" spans="1:6">
      <c r="A4500">
        <v>2027</v>
      </c>
      <c r="B4500" t="s">
        <v>1053</v>
      </c>
      <c r="C4500" t="s">
        <v>1013</v>
      </c>
      <c r="D4500" t="s">
        <v>972</v>
      </c>
      <c r="E4500" t="s">
        <v>1014</v>
      </c>
      <c r="F4500" s="86">
        <v>34843190.031756103</v>
      </c>
    </row>
    <row r="4501" spans="1:6">
      <c r="A4501">
        <v>2028</v>
      </c>
      <c r="B4501" t="s">
        <v>1053</v>
      </c>
      <c r="C4501" t="s">
        <v>1013</v>
      </c>
      <c r="D4501" t="s">
        <v>972</v>
      </c>
      <c r="E4501" t="s">
        <v>1014</v>
      </c>
      <c r="F4501" s="86">
        <v>35007914.099491201</v>
      </c>
    </row>
    <row r="4502" spans="1:6">
      <c r="A4502">
        <v>2029</v>
      </c>
      <c r="B4502" t="s">
        <v>1053</v>
      </c>
      <c r="C4502" t="s">
        <v>1013</v>
      </c>
      <c r="D4502" t="s">
        <v>972</v>
      </c>
      <c r="E4502" t="s">
        <v>1014</v>
      </c>
      <c r="F4502" s="86">
        <v>35194830.928616203</v>
      </c>
    </row>
    <row r="4503" spans="1:6">
      <c r="A4503">
        <v>2030</v>
      </c>
      <c r="B4503" t="s">
        <v>1053</v>
      </c>
      <c r="C4503" t="s">
        <v>1013</v>
      </c>
      <c r="D4503" t="s">
        <v>972</v>
      </c>
      <c r="E4503" t="s">
        <v>1014</v>
      </c>
      <c r="F4503" s="86">
        <v>35392833.157982796</v>
      </c>
    </row>
    <row r="4504" spans="1:6">
      <c r="A4504">
        <v>2031</v>
      </c>
      <c r="B4504" t="s">
        <v>1053</v>
      </c>
      <c r="C4504" t="s">
        <v>1013</v>
      </c>
      <c r="D4504" t="s">
        <v>972</v>
      </c>
      <c r="E4504" t="s">
        <v>1014</v>
      </c>
      <c r="F4504" s="86">
        <v>35600191.816041902</v>
      </c>
    </row>
    <row r="4505" spans="1:6">
      <c r="A4505">
        <v>2032</v>
      </c>
      <c r="B4505" t="s">
        <v>1053</v>
      </c>
      <c r="C4505" t="s">
        <v>1013</v>
      </c>
      <c r="D4505" t="s">
        <v>972</v>
      </c>
      <c r="E4505" t="s">
        <v>1014</v>
      </c>
      <c r="F4505" s="86">
        <v>35813692.900131501</v>
      </c>
    </row>
    <row r="4506" spans="1:6">
      <c r="A4506">
        <v>2033</v>
      </c>
      <c r="B4506" t="s">
        <v>1053</v>
      </c>
      <c r="C4506" t="s">
        <v>1013</v>
      </c>
      <c r="D4506" t="s">
        <v>972</v>
      </c>
      <c r="E4506" t="s">
        <v>1014</v>
      </c>
      <c r="F4506" s="86">
        <v>36030618.854749002</v>
      </c>
    </row>
    <row r="4507" spans="1:6">
      <c r="A4507">
        <v>2034</v>
      </c>
      <c r="B4507" t="s">
        <v>1053</v>
      </c>
      <c r="C4507" t="s">
        <v>1013</v>
      </c>
      <c r="D4507" t="s">
        <v>972</v>
      </c>
      <c r="E4507" t="s">
        <v>1014</v>
      </c>
      <c r="F4507" s="86">
        <v>36247669.435151301</v>
      </c>
    </row>
    <row r="4508" spans="1:6">
      <c r="A4508">
        <v>2035</v>
      </c>
      <c r="B4508" t="s">
        <v>1053</v>
      </c>
      <c r="C4508" t="s">
        <v>1013</v>
      </c>
      <c r="D4508" t="s">
        <v>972</v>
      </c>
      <c r="E4508" t="s">
        <v>1014</v>
      </c>
      <c r="F4508" s="86">
        <v>36460237.288580701</v>
      </c>
    </row>
    <row r="4509" spans="1:6">
      <c r="A4509">
        <v>2036</v>
      </c>
      <c r="B4509" t="s">
        <v>1053</v>
      </c>
      <c r="C4509" t="s">
        <v>1013</v>
      </c>
      <c r="D4509" t="s">
        <v>972</v>
      </c>
      <c r="E4509" t="s">
        <v>1014</v>
      </c>
      <c r="F4509" s="86">
        <v>36671879.048587002</v>
      </c>
    </row>
    <row r="4510" spans="1:6">
      <c r="A4510">
        <v>2037</v>
      </c>
      <c r="B4510" t="s">
        <v>1053</v>
      </c>
      <c r="C4510" t="s">
        <v>1013</v>
      </c>
      <c r="D4510" t="s">
        <v>972</v>
      </c>
      <c r="E4510" t="s">
        <v>1014</v>
      </c>
      <c r="F4510" s="86">
        <v>36881958.350082703</v>
      </c>
    </row>
    <row r="4511" spans="1:6">
      <c r="A4511">
        <v>2038</v>
      </c>
      <c r="B4511" t="s">
        <v>1053</v>
      </c>
      <c r="C4511" t="s">
        <v>1013</v>
      </c>
      <c r="D4511" t="s">
        <v>972</v>
      </c>
      <c r="E4511" t="s">
        <v>1014</v>
      </c>
      <c r="F4511" s="86">
        <v>37094667.0820904</v>
      </c>
    </row>
    <row r="4512" spans="1:6">
      <c r="A4512">
        <v>2039</v>
      </c>
      <c r="B4512" t="s">
        <v>1053</v>
      </c>
      <c r="C4512" t="s">
        <v>1013</v>
      </c>
      <c r="D4512" t="s">
        <v>972</v>
      </c>
      <c r="E4512" t="s">
        <v>1014</v>
      </c>
      <c r="F4512" s="86">
        <v>37306110.149974197</v>
      </c>
    </row>
    <row r="4513" spans="1:6">
      <c r="A4513">
        <v>2040</v>
      </c>
      <c r="B4513" t="s">
        <v>1053</v>
      </c>
      <c r="C4513" t="s">
        <v>1013</v>
      </c>
      <c r="D4513" t="s">
        <v>972</v>
      </c>
      <c r="E4513" t="s">
        <v>1014</v>
      </c>
      <c r="F4513" s="86">
        <v>37521077.199865699</v>
      </c>
    </row>
    <row r="4514" spans="1:6">
      <c r="A4514">
        <v>2041</v>
      </c>
      <c r="B4514" t="s">
        <v>1053</v>
      </c>
      <c r="C4514" t="s">
        <v>1013</v>
      </c>
      <c r="D4514" t="s">
        <v>972</v>
      </c>
      <c r="E4514" t="s">
        <v>1014</v>
      </c>
      <c r="F4514" s="86">
        <v>37733366.588724896</v>
      </c>
    </row>
    <row r="4515" spans="1:6">
      <c r="A4515">
        <v>2042</v>
      </c>
      <c r="B4515" t="s">
        <v>1053</v>
      </c>
      <c r="C4515" t="s">
        <v>1013</v>
      </c>
      <c r="D4515" t="s">
        <v>972</v>
      </c>
      <c r="E4515" t="s">
        <v>1014</v>
      </c>
      <c r="F4515" s="86">
        <v>37946049.077055797</v>
      </c>
    </row>
    <row r="4516" spans="1:6">
      <c r="A4516">
        <v>2043</v>
      </c>
      <c r="B4516" t="s">
        <v>1053</v>
      </c>
      <c r="C4516" t="s">
        <v>1013</v>
      </c>
      <c r="D4516" t="s">
        <v>972</v>
      </c>
      <c r="E4516" t="s">
        <v>1014</v>
      </c>
      <c r="F4516" s="86">
        <v>38162997.378914699</v>
      </c>
    </row>
    <row r="4517" spans="1:6">
      <c r="A4517">
        <v>2044</v>
      </c>
      <c r="B4517" t="s">
        <v>1053</v>
      </c>
      <c r="C4517" t="s">
        <v>1013</v>
      </c>
      <c r="D4517" t="s">
        <v>972</v>
      </c>
      <c r="E4517" t="s">
        <v>1014</v>
      </c>
      <c r="F4517" s="86">
        <v>38382123.775803201</v>
      </c>
    </row>
    <row r="4518" spans="1:6">
      <c r="A4518">
        <v>2045</v>
      </c>
      <c r="B4518" t="s">
        <v>1053</v>
      </c>
      <c r="C4518" t="s">
        <v>1013</v>
      </c>
      <c r="D4518" t="s">
        <v>972</v>
      </c>
      <c r="E4518" t="s">
        <v>1014</v>
      </c>
      <c r="F4518" s="86">
        <v>38603639.223655999</v>
      </c>
    </row>
    <row r="4519" spans="1:6">
      <c r="A4519">
        <v>2046</v>
      </c>
      <c r="B4519" t="s">
        <v>1053</v>
      </c>
      <c r="C4519" t="s">
        <v>1013</v>
      </c>
      <c r="D4519" t="s">
        <v>972</v>
      </c>
      <c r="E4519" t="s">
        <v>1014</v>
      </c>
      <c r="F4519" s="86">
        <v>38829885.545675904</v>
      </c>
    </row>
    <row r="4520" spans="1:6">
      <c r="A4520">
        <v>2047</v>
      </c>
      <c r="B4520" t="s">
        <v>1053</v>
      </c>
      <c r="C4520" t="s">
        <v>1013</v>
      </c>
      <c r="D4520" t="s">
        <v>972</v>
      </c>
      <c r="E4520" t="s">
        <v>1014</v>
      </c>
      <c r="F4520" s="86">
        <v>39053608.6652551</v>
      </c>
    </row>
    <row r="4521" spans="1:6">
      <c r="A4521">
        <v>2048</v>
      </c>
      <c r="B4521" t="s">
        <v>1053</v>
      </c>
      <c r="C4521" t="s">
        <v>1013</v>
      </c>
      <c r="D4521" t="s">
        <v>972</v>
      </c>
      <c r="E4521" t="s">
        <v>1014</v>
      </c>
      <c r="F4521" s="86">
        <v>39281302.167334899</v>
      </c>
    </row>
    <row r="4522" spans="1:6">
      <c r="A4522">
        <v>2049</v>
      </c>
      <c r="B4522" t="s">
        <v>1053</v>
      </c>
      <c r="C4522" t="s">
        <v>1013</v>
      </c>
      <c r="D4522" t="s">
        <v>972</v>
      </c>
      <c r="E4522" t="s">
        <v>1014</v>
      </c>
      <c r="F4522" s="86">
        <v>39509315.149492502</v>
      </c>
    </row>
    <row r="4523" spans="1:6">
      <c r="A4523">
        <v>2050</v>
      </c>
      <c r="B4523" t="s">
        <v>1053</v>
      </c>
      <c r="C4523" t="s">
        <v>1013</v>
      </c>
      <c r="D4523" t="s">
        <v>972</v>
      </c>
      <c r="E4523" t="s">
        <v>1014</v>
      </c>
      <c r="F4523" s="86">
        <v>39738649.5479021</v>
      </c>
    </row>
    <row r="4524" spans="1:6">
      <c r="A4524">
        <v>2017</v>
      </c>
      <c r="B4524" t="s">
        <v>1054</v>
      </c>
      <c r="C4524" t="s">
        <v>1013</v>
      </c>
      <c r="D4524" t="s">
        <v>972</v>
      </c>
      <c r="E4524" t="s">
        <v>1014</v>
      </c>
      <c r="F4524" s="86">
        <v>4644342.1987602301</v>
      </c>
    </row>
    <row r="4525" spans="1:6">
      <c r="A4525">
        <v>2018</v>
      </c>
      <c r="B4525" t="s">
        <v>1054</v>
      </c>
      <c r="C4525" t="s">
        <v>1013</v>
      </c>
      <c r="D4525" t="s">
        <v>972</v>
      </c>
      <c r="E4525" t="s">
        <v>1014</v>
      </c>
      <c r="F4525" s="86">
        <v>4686150.9118991997</v>
      </c>
    </row>
    <row r="4526" spans="1:6">
      <c r="A4526">
        <v>2019</v>
      </c>
      <c r="B4526" t="s">
        <v>1054</v>
      </c>
      <c r="C4526" t="s">
        <v>1013</v>
      </c>
      <c r="D4526" t="s">
        <v>972</v>
      </c>
      <c r="E4526" t="s">
        <v>1014</v>
      </c>
      <c r="F4526" s="86">
        <v>4728098.6522639897</v>
      </c>
    </row>
    <row r="4527" spans="1:6">
      <c r="A4527">
        <v>2020</v>
      </c>
      <c r="B4527" t="s">
        <v>1054</v>
      </c>
      <c r="C4527" t="s">
        <v>1013</v>
      </c>
      <c r="D4527" t="s">
        <v>972</v>
      </c>
      <c r="E4527" t="s">
        <v>1014</v>
      </c>
      <c r="F4527" s="86">
        <v>4782820.16131094</v>
      </c>
    </row>
    <row r="4528" spans="1:6">
      <c r="A4528">
        <v>2021</v>
      </c>
      <c r="B4528" t="s">
        <v>1054</v>
      </c>
      <c r="C4528" t="s">
        <v>1013</v>
      </c>
      <c r="D4528" t="s">
        <v>972</v>
      </c>
      <c r="E4528" t="s">
        <v>1014</v>
      </c>
      <c r="F4528" s="86">
        <v>4839050.28494504</v>
      </c>
    </row>
    <row r="4529" spans="1:6">
      <c r="A4529">
        <v>2022</v>
      </c>
      <c r="B4529" t="s">
        <v>1054</v>
      </c>
      <c r="C4529" t="s">
        <v>1013</v>
      </c>
      <c r="D4529" t="s">
        <v>972</v>
      </c>
      <c r="E4529" t="s">
        <v>1014</v>
      </c>
      <c r="F4529" s="86">
        <v>4893300.8362206602</v>
      </c>
    </row>
    <row r="4530" spans="1:6">
      <c r="A4530">
        <v>2023</v>
      </c>
      <c r="B4530" t="s">
        <v>1054</v>
      </c>
      <c r="C4530" t="s">
        <v>1013</v>
      </c>
      <c r="D4530" t="s">
        <v>972</v>
      </c>
      <c r="E4530" t="s">
        <v>1014</v>
      </c>
      <c r="F4530" s="86">
        <v>4945065.1094011096</v>
      </c>
    </row>
    <row r="4531" spans="1:6">
      <c r="A4531">
        <v>2024</v>
      </c>
      <c r="B4531" t="s">
        <v>1054</v>
      </c>
      <c r="C4531" t="s">
        <v>1013</v>
      </c>
      <c r="D4531" t="s">
        <v>972</v>
      </c>
      <c r="E4531" t="s">
        <v>1014</v>
      </c>
      <c r="F4531" s="86">
        <v>4995524.6216274099</v>
      </c>
    </row>
    <row r="4532" spans="1:6">
      <c r="A4532">
        <v>2025</v>
      </c>
      <c r="B4532" t="s">
        <v>1054</v>
      </c>
      <c r="C4532" t="s">
        <v>1013</v>
      </c>
      <c r="D4532" t="s">
        <v>972</v>
      </c>
      <c r="E4532" t="s">
        <v>1014</v>
      </c>
      <c r="F4532" s="86">
        <v>5047073.3792137299</v>
      </c>
    </row>
    <row r="4533" spans="1:6">
      <c r="A4533">
        <v>2026</v>
      </c>
      <c r="B4533" t="s">
        <v>1054</v>
      </c>
      <c r="C4533" t="s">
        <v>1013</v>
      </c>
      <c r="D4533" t="s">
        <v>972</v>
      </c>
      <c r="E4533" t="s">
        <v>1014</v>
      </c>
      <c r="F4533" s="86">
        <v>5098181.92104368</v>
      </c>
    </row>
    <row r="4534" spans="1:6">
      <c r="A4534">
        <v>2027</v>
      </c>
      <c r="B4534" t="s">
        <v>1054</v>
      </c>
      <c r="C4534" t="s">
        <v>1013</v>
      </c>
      <c r="D4534" t="s">
        <v>972</v>
      </c>
      <c r="E4534" t="s">
        <v>1014</v>
      </c>
      <c r="F4534" s="86">
        <v>5152675.6597150303</v>
      </c>
    </row>
    <row r="4535" spans="1:6">
      <c r="A4535">
        <v>2028</v>
      </c>
      <c r="B4535" t="s">
        <v>1054</v>
      </c>
      <c r="C4535" t="s">
        <v>1013</v>
      </c>
      <c r="D4535" t="s">
        <v>972</v>
      </c>
      <c r="E4535" t="s">
        <v>1014</v>
      </c>
      <c r="F4535" s="86">
        <v>5211314.77338369</v>
      </c>
    </row>
    <row r="4536" spans="1:6">
      <c r="A4536">
        <v>2029</v>
      </c>
      <c r="B4536" t="s">
        <v>1054</v>
      </c>
      <c r="C4536" t="s">
        <v>1013</v>
      </c>
      <c r="D4536" t="s">
        <v>972</v>
      </c>
      <c r="E4536" t="s">
        <v>1014</v>
      </c>
      <c r="F4536" s="86">
        <v>5272743.5345751401</v>
      </c>
    </row>
    <row r="4537" spans="1:6">
      <c r="A4537">
        <v>2030</v>
      </c>
      <c r="B4537" t="s">
        <v>1054</v>
      </c>
      <c r="C4537" t="s">
        <v>1013</v>
      </c>
      <c r="D4537" t="s">
        <v>972</v>
      </c>
      <c r="E4537" t="s">
        <v>1014</v>
      </c>
      <c r="F4537" s="86">
        <v>5338241.0748031996</v>
      </c>
    </row>
    <row r="4538" spans="1:6">
      <c r="A4538">
        <v>2031</v>
      </c>
      <c r="B4538" t="s">
        <v>1054</v>
      </c>
      <c r="C4538" t="s">
        <v>1013</v>
      </c>
      <c r="D4538" t="s">
        <v>972</v>
      </c>
      <c r="E4538" t="s">
        <v>1014</v>
      </c>
      <c r="F4538" s="86">
        <v>5404123.8481450696</v>
      </c>
    </row>
    <row r="4539" spans="1:6">
      <c r="A4539">
        <v>2032</v>
      </c>
      <c r="B4539" t="s">
        <v>1054</v>
      </c>
      <c r="C4539" t="s">
        <v>1013</v>
      </c>
      <c r="D4539" t="s">
        <v>972</v>
      </c>
      <c r="E4539" t="s">
        <v>1014</v>
      </c>
      <c r="F4539" s="86">
        <v>5470136.6160329301</v>
      </c>
    </row>
    <row r="4540" spans="1:6">
      <c r="A4540">
        <v>2033</v>
      </c>
      <c r="B4540" t="s">
        <v>1054</v>
      </c>
      <c r="C4540" t="s">
        <v>1013</v>
      </c>
      <c r="D4540" t="s">
        <v>972</v>
      </c>
      <c r="E4540" t="s">
        <v>1014</v>
      </c>
      <c r="F4540" s="86">
        <v>5537059.2966891499</v>
      </c>
    </row>
    <row r="4541" spans="1:6">
      <c r="A4541">
        <v>2034</v>
      </c>
      <c r="B4541" t="s">
        <v>1054</v>
      </c>
      <c r="C4541" t="s">
        <v>1013</v>
      </c>
      <c r="D4541" t="s">
        <v>972</v>
      </c>
      <c r="E4541" t="s">
        <v>1014</v>
      </c>
      <c r="F4541" s="86">
        <v>5603968.1433024202</v>
      </c>
    </row>
    <row r="4542" spans="1:6">
      <c r="A4542">
        <v>2035</v>
      </c>
      <c r="B4542" t="s">
        <v>1054</v>
      </c>
      <c r="C4542" t="s">
        <v>1013</v>
      </c>
      <c r="D4542" t="s">
        <v>972</v>
      </c>
      <c r="E4542" t="s">
        <v>1014</v>
      </c>
      <c r="F4542" s="86">
        <v>5669983.3855063198</v>
      </c>
    </row>
    <row r="4543" spans="1:6">
      <c r="A4543">
        <v>2036</v>
      </c>
      <c r="B4543" t="s">
        <v>1054</v>
      </c>
      <c r="C4543" t="s">
        <v>1013</v>
      </c>
      <c r="D4543" t="s">
        <v>972</v>
      </c>
      <c r="E4543" t="s">
        <v>1014</v>
      </c>
      <c r="F4543" s="86">
        <v>5736738.9026730498</v>
      </c>
    </row>
    <row r="4544" spans="1:6">
      <c r="A4544">
        <v>2037</v>
      </c>
      <c r="B4544" t="s">
        <v>1054</v>
      </c>
      <c r="C4544" t="s">
        <v>1013</v>
      </c>
      <c r="D4544" t="s">
        <v>972</v>
      </c>
      <c r="E4544" t="s">
        <v>1014</v>
      </c>
      <c r="F4544" s="86">
        <v>5801854.8543483401</v>
      </c>
    </row>
    <row r="4545" spans="1:6">
      <c r="A4545">
        <v>2038</v>
      </c>
      <c r="B4545" t="s">
        <v>1054</v>
      </c>
      <c r="C4545" t="s">
        <v>1013</v>
      </c>
      <c r="D4545" t="s">
        <v>972</v>
      </c>
      <c r="E4545" t="s">
        <v>1014</v>
      </c>
      <c r="F4545" s="86">
        <v>5868992.2417814499</v>
      </c>
    </row>
    <row r="4546" spans="1:6">
      <c r="A4546">
        <v>2039</v>
      </c>
      <c r="B4546" t="s">
        <v>1054</v>
      </c>
      <c r="C4546" t="s">
        <v>1013</v>
      </c>
      <c r="D4546" t="s">
        <v>972</v>
      </c>
      <c r="E4546" t="s">
        <v>1014</v>
      </c>
      <c r="F4546" s="86">
        <v>5934620.1845011404</v>
      </c>
    </row>
    <row r="4547" spans="1:6">
      <c r="A4547">
        <v>2040</v>
      </c>
      <c r="B4547" t="s">
        <v>1054</v>
      </c>
      <c r="C4547" t="s">
        <v>1013</v>
      </c>
      <c r="D4547" t="s">
        <v>972</v>
      </c>
      <c r="E4547" t="s">
        <v>1014</v>
      </c>
      <c r="F4547" s="86">
        <v>6001267.8019664399</v>
      </c>
    </row>
    <row r="4548" spans="1:6">
      <c r="A4548">
        <v>2041</v>
      </c>
      <c r="B4548" t="s">
        <v>1054</v>
      </c>
      <c r="C4548" t="s">
        <v>1013</v>
      </c>
      <c r="D4548" t="s">
        <v>972</v>
      </c>
      <c r="E4548" t="s">
        <v>1014</v>
      </c>
      <c r="F4548" s="86">
        <v>6068259.4625581903</v>
      </c>
    </row>
    <row r="4549" spans="1:6">
      <c r="A4549">
        <v>2042</v>
      </c>
      <c r="B4549" t="s">
        <v>1054</v>
      </c>
      <c r="C4549" t="s">
        <v>1013</v>
      </c>
      <c r="D4549" t="s">
        <v>972</v>
      </c>
      <c r="E4549" t="s">
        <v>1014</v>
      </c>
      <c r="F4549" s="86">
        <v>6135236.1283937804</v>
      </c>
    </row>
    <row r="4550" spans="1:6">
      <c r="A4550">
        <v>2043</v>
      </c>
      <c r="B4550" t="s">
        <v>1054</v>
      </c>
      <c r="C4550" t="s">
        <v>1013</v>
      </c>
      <c r="D4550" t="s">
        <v>972</v>
      </c>
      <c r="E4550" t="s">
        <v>1014</v>
      </c>
      <c r="F4550" s="86">
        <v>6202709.7367858998</v>
      </c>
    </row>
    <row r="4551" spans="1:6">
      <c r="A4551">
        <v>2044</v>
      </c>
      <c r="B4551" t="s">
        <v>1054</v>
      </c>
      <c r="C4551" t="s">
        <v>1013</v>
      </c>
      <c r="D4551" t="s">
        <v>972</v>
      </c>
      <c r="E4551" t="s">
        <v>1014</v>
      </c>
      <c r="F4551" s="86">
        <v>6270922.3306639101</v>
      </c>
    </row>
    <row r="4552" spans="1:6">
      <c r="A4552">
        <v>2045</v>
      </c>
      <c r="B4552" t="s">
        <v>1054</v>
      </c>
      <c r="C4552" t="s">
        <v>1013</v>
      </c>
      <c r="D4552" t="s">
        <v>972</v>
      </c>
      <c r="E4552" t="s">
        <v>1014</v>
      </c>
      <c r="F4552" s="86">
        <v>6339316.2061196202</v>
      </c>
    </row>
    <row r="4553" spans="1:6">
      <c r="A4553">
        <v>2046</v>
      </c>
      <c r="B4553" t="s">
        <v>1054</v>
      </c>
      <c r="C4553" t="s">
        <v>1013</v>
      </c>
      <c r="D4553" t="s">
        <v>972</v>
      </c>
      <c r="E4553" t="s">
        <v>1014</v>
      </c>
      <c r="F4553" s="86">
        <v>6408634.11027053</v>
      </c>
    </row>
    <row r="4554" spans="1:6">
      <c r="A4554">
        <v>2047</v>
      </c>
      <c r="B4554" t="s">
        <v>1054</v>
      </c>
      <c r="C4554" t="s">
        <v>1013</v>
      </c>
      <c r="D4554" t="s">
        <v>972</v>
      </c>
      <c r="E4554" t="s">
        <v>1014</v>
      </c>
      <c r="F4554" s="86">
        <v>6478178.1108510299</v>
      </c>
    </row>
    <row r="4555" spans="1:6">
      <c r="A4555">
        <v>2048</v>
      </c>
      <c r="B4555" t="s">
        <v>1054</v>
      </c>
      <c r="C4555" t="s">
        <v>1013</v>
      </c>
      <c r="D4555" t="s">
        <v>972</v>
      </c>
      <c r="E4555" t="s">
        <v>1014</v>
      </c>
      <c r="F4555" s="86">
        <v>6547690.6281620003</v>
      </c>
    </row>
    <row r="4556" spans="1:6">
      <c r="A4556">
        <v>2049</v>
      </c>
      <c r="B4556" t="s">
        <v>1054</v>
      </c>
      <c r="C4556" t="s">
        <v>1013</v>
      </c>
      <c r="D4556" t="s">
        <v>972</v>
      </c>
      <c r="E4556" t="s">
        <v>1014</v>
      </c>
      <c r="F4556" s="86">
        <v>6617798.60130163</v>
      </c>
    </row>
    <row r="4557" spans="1:6">
      <c r="A4557">
        <v>2050</v>
      </c>
      <c r="B4557" t="s">
        <v>1054</v>
      </c>
      <c r="C4557" t="s">
        <v>1013</v>
      </c>
      <c r="D4557" t="s">
        <v>972</v>
      </c>
      <c r="E4557" t="s">
        <v>1014</v>
      </c>
      <c r="F4557" s="86">
        <v>6689029.4294670103</v>
      </c>
    </row>
    <row r="4558" spans="1:6">
      <c r="A4558">
        <v>2017</v>
      </c>
      <c r="B4558" t="s">
        <v>1055</v>
      </c>
      <c r="C4558" t="s">
        <v>1013</v>
      </c>
      <c r="D4558" t="s">
        <v>972</v>
      </c>
      <c r="E4558" t="s">
        <v>1014</v>
      </c>
      <c r="F4558" s="86">
        <v>72331826.848614097</v>
      </c>
    </row>
    <row r="4559" spans="1:6">
      <c r="A4559">
        <v>2018</v>
      </c>
      <c r="B4559" t="s">
        <v>1055</v>
      </c>
      <c r="C4559" t="s">
        <v>1013</v>
      </c>
      <c r="D4559" t="s">
        <v>972</v>
      </c>
      <c r="E4559" t="s">
        <v>1014</v>
      </c>
      <c r="F4559" s="86">
        <v>72678200.568020195</v>
      </c>
    </row>
    <row r="4560" spans="1:6">
      <c r="A4560">
        <v>2019</v>
      </c>
      <c r="B4560" t="s">
        <v>1055</v>
      </c>
      <c r="C4560" t="s">
        <v>1013</v>
      </c>
      <c r="D4560" t="s">
        <v>972</v>
      </c>
      <c r="E4560" t="s">
        <v>1014</v>
      </c>
      <c r="F4560" s="86">
        <v>73048611.297091901</v>
      </c>
    </row>
    <row r="4561" spans="1:6">
      <c r="A4561">
        <v>2020</v>
      </c>
      <c r="B4561" t="s">
        <v>1055</v>
      </c>
      <c r="C4561" t="s">
        <v>1013</v>
      </c>
      <c r="D4561" t="s">
        <v>972</v>
      </c>
      <c r="E4561" t="s">
        <v>1014</v>
      </c>
      <c r="F4561" s="86">
        <v>73294003.611248195</v>
      </c>
    </row>
    <row r="4562" spans="1:6">
      <c r="A4562">
        <v>2021</v>
      </c>
      <c r="B4562" t="s">
        <v>1055</v>
      </c>
      <c r="C4562" t="s">
        <v>1013</v>
      </c>
      <c r="D4562" t="s">
        <v>972</v>
      </c>
      <c r="E4562" t="s">
        <v>1014</v>
      </c>
      <c r="F4562" s="86">
        <v>73526900.330010504</v>
      </c>
    </row>
    <row r="4563" spans="1:6">
      <c r="A4563">
        <v>2022</v>
      </c>
      <c r="B4563" t="s">
        <v>1055</v>
      </c>
      <c r="C4563" t="s">
        <v>1013</v>
      </c>
      <c r="D4563" t="s">
        <v>972</v>
      </c>
      <c r="E4563" t="s">
        <v>1014</v>
      </c>
      <c r="F4563" s="86">
        <v>73765960.289331004</v>
      </c>
    </row>
    <row r="4564" spans="1:6">
      <c r="A4564">
        <v>2023</v>
      </c>
      <c r="B4564" t="s">
        <v>1055</v>
      </c>
      <c r="C4564" t="s">
        <v>1013</v>
      </c>
      <c r="D4564" t="s">
        <v>972</v>
      </c>
      <c r="E4564" t="s">
        <v>1014</v>
      </c>
      <c r="F4564" s="86">
        <v>73983296.058389902</v>
      </c>
    </row>
    <row r="4565" spans="1:6">
      <c r="A4565">
        <v>2024</v>
      </c>
      <c r="B4565" t="s">
        <v>1055</v>
      </c>
      <c r="C4565" t="s">
        <v>1013</v>
      </c>
      <c r="D4565" t="s">
        <v>972</v>
      </c>
      <c r="E4565" t="s">
        <v>1014</v>
      </c>
      <c r="F4565" s="86">
        <v>74204785.311483204</v>
      </c>
    </row>
    <row r="4566" spans="1:6">
      <c r="A4566">
        <v>2025</v>
      </c>
      <c r="B4566" t="s">
        <v>1055</v>
      </c>
      <c r="C4566" t="s">
        <v>1013</v>
      </c>
      <c r="D4566" t="s">
        <v>972</v>
      </c>
      <c r="E4566" t="s">
        <v>1014</v>
      </c>
      <c r="F4566" s="86">
        <v>74441103.199623406</v>
      </c>
    </row>
    <row r="4567" spans="1:6">
      <c r="A4567">
        <v>2026</v>
      </c>
      <c r="B4567" t="s">
        <v>1055</v>
      </c>
      <c r="C4567" t="s">
        <v>1013</v>
      </c>
      <c r="D4567" t="s">
        <v>972</v>
      </c>
      <c r="E4567" t="s">
        <v>1014</v>
      </c>
      <c r="F4567" s="86">
        <v>74700587.381869003</v>
      </c>
    </row>
    <row r="4568" spans="1:6">
      <c r="A4568">
        <v>2027</v>
      </c>
      <c r="B4568" t="s">
        <v>1055</v>
      </c>
      <c r="C4568" t="s">
        <v>1013</v>
      </c>
      <c r="D4568" t="s">
        <v>972</v>
      </c>
      <c r="E4568" t="s">
        <v>1014</v>
      </c>
      <c r="F4568" s="86">
        <v>75007576.077452093</v>
      </c>
    </row>
    <row r="4569" spans="1:6">
      <c r="A4569">
        <v>2028</v>
      </c>
      <c r="B4569" t="s">
        <v>1055</v>
      </c>
      <c r="C4569" t="s">
        <v>1013</v>
      </c>
      <c r="D4569" t="s">
        <v>972</v>
      </c>
      <c r="E4569" t="s">
        <v>1014</v>
      </c>
      <c r="F4569" s="86">
        <v>75362180.607954994</v>
      </c>
    </row>
    <row r="4570" spans="1:6">
      <c r="A4570">
        <v>2029</v>
      </c>
      <c r="B4570" t="s">
        <v>1055</v>
      </c>
      <c r="C4570" t="s">
        <v>1013</v>
      </c>
      <c r="D4570" t="s">
        <v>972</v>
      </c>
      <c r="E4570" t="s">
        <v>1014</v>
      </c>
      <c r="F4570" s="86">
        <v>75764559.904109195</v>
      </c>
    </row>
    <row r="4571" spans="1:6">
      <c r="A4571">
        <v>2030</v>
      </c>
      <c r="B4571" t="s">
        <v>1055</v>
      </c>
      <c r="C4571" t="s">
        <v>1013</v>
      </c>
      <c r="D4571" t="s">
        <v>972</v>
      </c>
      <c r="E4571" t="s">
        <v>1014</v>
      </c>
      <c r="F4571" s="86">
        <v>76190802.945265502</v>
      </c>
    </row>
    <row r="4572" spans="1:6">
      <c r="A4572">
        <v>2031</v>
      </c>
      <c r="B4572" t="s">
        <v>1055</v>
      </c>
      <c r="C4572" t="s">
        <v>1013</v>
      </c>
      <c r="D4572" t="s">
        <v>972</v>
      </c>
      <c r="E4572" t="s">
        <v>1014</v>
      </c>
      <c r="F4572" s="86">
        <v>76637187.742567703</v>
      </c>
    </row>
    <row r="4573" spans="1:6">
      <c r="A4573">
        <v>2032</v>
      </c>
      <c r="B4573" t="s">
        <v>1055</v>
      </c>
      <c r="C4573" t="s">
        <v>1013</v>
      </c>
      <c r="D4573" t="s">
        <v>972</v>
      </c>
      <c r="E4573" t="s">
        <v>1014</v>
      </c>
      <c r="F4573" s="86">
        <v>77096795.453367904</v>
      </c>
    </row>
    <row r="4574" spans="1:6">
      <c r="A4574">
        <v>2033</v>
      </c>
      <c r="B4574" t="s">
        <v>1055</v>
      </c>
      <c r="C4574" t="s">
        <v>1013</v>
      </c>
      <c r="D4574" t="s">
        <v>972</v>
      </c>
      <c r="E4574" t="s">
        <v>1014</v>
      </c>
      <c r="F4574" s="86">
        <v>77563775.945949599</v>
      </c>
    </row>
    <row r="4575" spans="1:6">
      <c r="A4575">
        <v>2034</v>
      </c>
      <c r="B4575" t="s">
        <v>1055</v>
      </c>
      <c r="C4575" t="s">
        <v>1013</v>
      </c>
      <c r="D4575" t="s">
        <v>972</v>
      </c>
      <c r="E4575" t="s">
        <v>1014</v>
      </c>
      <c r="F4575" s="86">
        <v>78031024.7227505</v>
      </c>
    </row>
    <row r="4576" spans="1:6">
      <c r="A4576">
        <v>2035</v>
      </c>
      <c r="B4576" t="s">
        <v>1055</v>
      </c>
      <c r="C4576" t="s">
        <v>1013</v>
      </c>
      <c r="D4576" t="s">
        <v>972</v>
      </c>
      <c r="E4576" t="s">
        <v>1014</v>
      </c>
      <c r="F4576" s="86">
        <v>78488623.450742796</v>
      </c>
    </row>
    <row r="4577" spans="1:6">
      <c r="A4577">
        <v>2036</v>
      </c>
      <c r="B4577" t="s">
        <v>1055</v>
      </c>
      <c r="C4577" t="s">
        <v>1013</v>
      </c>
      <c r="D4577" t="s">
        <v>972</v>
      </c>
      <c r="E4577" t="s">
        <v>1014</v>
      </c>
      <c r="F4577" s="86">
        <v>78944228.560388893</v>
      </c>
    </row>
    <row r="4578" spans="1:6">
      <c r="A4578">
        <v>2037</v>
      </c>
      <c r="B4578" t="s">
        <v>1055</v>
      </c>
      <c r="C4578" t="s">
        <v>1013</v>
      </c>
      <c r="D4578" t="s">
        <v>972</v>
      </c>
      <c r="E4578" t="s">
        <v>1014</v>
      </c>
      <c r="F4578" s="86">
        <v>79396470.136859804</v>
      </c>
    </row>
    <row r="4579" spans="1:6">
      <c r="A4579">
        <v>2038</v>
      </c>
      <c r="B4579" t="s">
        <v>1055</v>
      </c>
      <c r="C4579" t="s">
        <v>1013</v>
      </c>
      <c r="D4579" t="s">
        <v>972</v>
      </c>
      <c r="E4579" t="s">
        <v>1014</v>
      </c>
      <c r="F4579" s="86">
        <v>79854372.136758894</v>
      </c>
    </row>
    <row r="4580" spans="1:6">
      <c r="A4580">
        <v>2039</v>
      </c>
      <c r="B4580" t="s">
        <v>1055</v>
      </c>
      <c r="C4580" t="s">
        <v>1013</v>
      </c>
      <c r="D4580" t="s">
        <v>972</v>
      </c>
      <c r="E4580" t="s">
        <v>1014</v>
      </c>
      <c r="F4580" s="86">
        <v>80309549.518217996</v>
      </c>
    </row>
    <row r="4581" spans="1:6">
      <c r="A4581">
        <v>2040</v>
      </c>
      <c r="B4581" t="s">
        <v>1055</v>
      </c>
      <c r="C4581" t="s">
        <v>1013</v>
      </c>
      <c r="D4581" t="s">
        <v>972</v>
      </c>
      <c r="E4581" t="s">
        <v>1014</v>
      </c>
      <c r="F4581" s="86">
        <v>80772313.040564701</v>
      </c>
    </row>
    <row r="4582" spans="1:6">
      <c r="A4582">
        <v>2041</v>
      </c>
      <c r="B4582" t="s">
        <v>1055</v>
      </c>
      <c r="C4582" t="s">
        <v>1013</v>
      </c>
      <c r="D4582" t="s">
        <v>972</v>
      </c>
      <c r="E4582" t="s">
        <v>1014</v>
      </c>
      <c r="F4582" s="86">
        <v>81229312.312754706</v>
      </c>
    </row>
    <row r="4583" spans="1:6">
      <c r="A4583">
        <v>2042</v>
      </c>
      <c r="B4583" t="s">
        <v>1055</v>
      </c>
      <c r="C4583" t="s">
        <v>1013</v>
      </c>
      <c r="D4583" t="s">
        <v>972</v>
      </c>
      <c r="E4583" t="s">
        <v>1014</v>
      </c>
      <c r="F4583" s="86">
        <v>81687157.8174081</v>
      </c>
    </row>
    <row r="4584" spans="1:6">
      <c r="A4584">
        <v>2043</v>
      </c>
      <c r="B4584" t="s">
        <v>1055</v>
      </c>
      <c r="C4584" t="s">
        <v>1013</v>
      </c>
      <c r="D4584" t="s">
        <v>972</v>
      </c>
      <c r="E4584" t="s">
        <v>1014</v>
      </c>
      <c r="F4584" s="86">
        <v>82154186.417307198</v>
      </c>
    </row>
    <row r="4585" spans="1:6">
      <c r="A4585">
        <v>2044</v>
      </c>
      <c r="B4585" t="s">
        <v>1055</v>
      </c>
      <c r="C4585" t="s">
        <v>1013</v>
      </c>
      <c r="D4585" t="s">
        <v>972</v>
      </c>
      <c r="E4585" t="s">
        <v>1014</v>
      </c>
      <c r="F4585" s="86">
        <v>82625903.842439994</v>
      </c>
    </row>
    <row r="4586" spans="1:6">
      <c r="A4586">
        <v>2045</v>
      </c>
      <c r="B4586" t="s">
        <v>1055</v>
      </c>
      <c r="C4586" t="s">
        <v>1013</v>
      </c>
      <c r="D4586" t="s">
        <v>972</v>
      </c>
      <c r="E4586" t="s">
        <v>1014</v>
      </c>
      <c r="F4586" s="86">
        <v>83102764.221527293</v>
      </c>
    </row>
    <row r="4587" spans="1:6">
      <c r="A4587">
        <v>2046</v>
      </c>
      <c r="B4587" t="s">
        <v>1055</v>
      </c>
      <c r="C4587" t="s">
        <v>1013</v>
      </c>
      <c r="D4587" t="s">
        <v>972</v>
      </c>
      <c r="E4587" t="s">
        <v>1014</v>
      </c>
      <c r="F4587" s="86">
        <v>83589808.840452403</v>
      </c>
    </row>
    <row r="4588" spans="1:6">
      <c r="A4588">
        <v>2047</v>
      </c>
      <c r="B4588" t="s">
        <v>1055</v>
      </c>
      <c r="C4588" t="s">
        <v>1013</v>
      </c>
      <c r="D4588" t="s">
        <v>972</v>
      </c>
      <c r="E4588" t="s">
        <v>1014</v>
      </c>
      <c r="F4588" s="86">
        <v>84071421.715072304</v>
      </c>
    </row>
    <row r="4589" spans="1:6">
      <c r="A4589">
        <v>2048</v>
      </c>
      <c r="B4589" t="s">
        <v>1055</v>
      </c>
      <c r="C4589" t="s">
        <v>1013</v>
      </c>
      <c r="D4589" t="s">
        <v>972</v>
      </c>
      <c r="E4589" t="s">
        <v>1014</v>
      </c>
      <c r="F4589" s="86">
        <v>84561581.705131307</v>
      </c>
    </row>
    <row r="4590" spans="1:6">
      <c r="A4590">
        <v>2049</v>
      </c>
      <c r="B4590" t="s">
        <v>1055</v>
      </c>
      <c r="C4590" t="s">
        <v>1013</v>
      </c>
      <c r="D4590" t="s">
        <v>972</v>
      </c>
      <c r="E4590" t="s">
        <v>1014</v>
      </c>
      <c r="F4590" s="86">
        <v>85052429.4458303</v>
      </c>
    </row>
    <row r="4591" spans="1:6">
      <c r="A4591">
        <v>2050</v>
      </c>
      <c r="B4591" t="s">
        <v>1055</v>
      </c>
      <c r="C4591" t="s">
        <v>1013</v>
      </c>
      <c r="D4591" t="s">
        <v>972</v>
      </c>
      <c r="E4591" t="s">
        <v>1014</v>
      </c>
      <c r="F4591" s="86">
        <v>85546121.823600799</v>
      </c>
    </row>
    <row r="4592" spans="1:6">
      <c r="A4592">
        <v>2017</v>
      </c>
      <c r="B4592" t="s">
        <v>1056</v>
      </c>
      <c r="C4592" t="s">
        <v>1013</v>
      </c>
      <c r="D4592" t="s">
        <v>972</v>
      </c>
      <c r="E4592" t="s">
        <v>1014</v>
      </c>
      <c r="F4592" s="86">
        <v>24658629.8638568</v>
      </c>
    </row>
    <row r="4593" spans="1:6">
      <c r="A4593">
        <v>2018</v>
      </c>
      <c r="B4593" t="s">
        <v>1056</v>
      </c>
      <c r="C4593" t="s">
        <v>1013</v>
      </c>
      <c r="D4593" t="s">
        <v>972</v>
      </c>
      <c r="E4593" t="s">
        <v>1014</v>
      </c>
      <c r="F4593" s="86">
        <v>25067619.878842801</v>
      </c>
    </row>
    <row r="4594" spans="1:6">
      <c r="A4594">
        <v>2019</v>
      </c>
      <c r="B4594" t="s">
        <v>1056</v>
      </c>
      <c r="C4594" t="s">
        <v>1013</v>
      </c>
      <c r="D4594" t="s">
        <v>972</v>
      </c>
      <c r="E4594" t="s">
        <v>1014</v>
      </c>
      <c r="F4594" s="86">
        <v>25473296.091580901</v>
      </c>
    </row>
    <row r="4595" spans="1:6">
      <c r="A4595">
        <v>2020</v>
      </c>
      <c r="B4595" t="s">
        <v>1056</v>
      </c>
      <c r="C4595" t="s">
        <v>1013</v>
      </c>
      <c r="D4595" t="s">
        <v>972</v>
      </c>
      <c r="E4595" t="s">
        <v>1014</v>
      </c>
      <c r="F4595" s="86">
        <v>25881358.355669301</v>
      </c>
    </row>
    <row r="4596" spans="1:6">
      <c r="A4596">
        <v>2021</v>
      </c>
      <c r="B4596" t="s">
        <v>1056</v>
      </c>
      <c r="C4596" t="s">
        <v>1013</v>
      </c>
      <c r="D4596" t="s">
        <v>972</v>
      </c>
      <c r="E4596" t="s">
        <v>1014</v>
      </c>
      <c r="F4596" s="86">
        <v>26285292.736349899</v>
      </c>
    </row>
    <row r="4597" spans="1:6">
      <c r="A4597">
        <v>2022</v>
      </c>
      <c r="B4597" t="s">
        <v>1056</v>
      </c>
      <c r="C4597" t="s">
        <v>1013</v>
      </c>
      <c r="D4597" t="s">
        <v>972</v>
      </c>
      <c r="E4597" t="s">
        <v>1014</v>
      </c>
      <c r="F4597" s="86">
        <v>26678321.1568489</v>
      </c>
    </row>
    <row r="4598" spans="1:6">
      <c r="A4598">
        <v>2023</v>
      </c>
      <c r="B4598" t="s">
        <v>1056</v>
      </c>
      <c r="C4598" t="s">
        <v>1013</v>
      </c>
      <c r="D4598" t="s">
        <v>972</v>
      </c>
      <c r="E4598" t="s">
        <v>1014</v>
      </c>
      <c r="F4598" s="86">
        <v>27050148.3126675</v>
      </c>
    </row>
    <row r="4599" spans="1:6">
      <c r="A4599">
        <v>2024</v>
      </c>
      <c r="B4599" t="s">
        <v>1056</v>
      </c>
      <c r="C4599" t="s">
        <v>1013</v>
      </c>
      <c r="D4599" t="s">
        <v>972</v>
      </c>
      <c r="E4599" t="s">
        <v>1014</v>
      </c>
      <c r="F4599" s="86">
        <v>27402276.524069201</v>
      </c>
    </row>
    <row r="4600" spans="1:6">
      <c r="A4600">
        <v>2025</v>
      </c>
      <c r="B4600" t="s">
        <v>1056</v>
      </c>
      <c r="C4600" t="s">
        <v>1013</v>
      </c>
      <c r="D4600" t="s">
        <v>972</v>
      </c>
      <c r="E4600" t="s">
        <v>1014</v>
      </c>
      <c r="F4600" s="86">
        <v>27735234.5529375</v>
      </c>
    </row>
    <row r="4601" spans="1:6">
      <c r="A4601">
        <v>2026</v>
      </c>
      <c r="B4601" t="s">
        <v>1056</v>
      </c>
      <c r="C4601" t="s">
        <v>1013</v>
      </c>
      <c r="D4601" t="s">
        <v>972</v>
      </c>
      <c r="E4601" t="s">
        <v>1014</v>
      </c>
      <c r="F4601" s="86">
        <v>28059987.7431986</v>
      </c>
    </row>
    <row r="4602" spans="1:6">
      <c r="A4602">
        <v>2027</v>
      </c>
      <c r="B4602" t="s">
        <v>1056</v>
      </c>
      <c r="C4602" t="s">
        <v>1013</v>
      </c>
      <c r="D4602" t="s">
        <v>972</v>
      </c>
      <c r="E4602" t="s">
        <v>1014</v>
      </c>
      <c r="F4602" s="86">
        <v>28389145.048248399</v>
      </c>
    </row>
    <row r="4603" spans="1:6">
      <c r="A4603">
        <v>2028</v>
      </c>
      <c r="B4603" t="s">
        <v>1056</v>
      </c>
      <c r="C4603" t="s">
        <v>1013</v>
      </c>
      <c r="D4603" t="s">
        <v>972</v>
      </c>
      <c r="E4603" t="s">
        <v>1014</v>
      </c>
      <c r="F4603" s="86">
        <v>28730614.948717199</v>
      </c>
    </row>
    <row r="4604" spans="1:6">
      <c r="A4604">
        <v>2029</v>
      </c>
      <c r="B4604" t="s">
        <v>1056</v>
      </c>
      <c r="C4604" t="s">
        <v>1013</v>
      </c>
      <c r="D4604" t="s">
        <v>972</v>
      </c>
      <c r="E4604" t="s">
        <v>1014</v>
      </c>
      <c r="F4604" s="86">
        <v>29077404.190074399</v>
      </c>
    </row>
    <row r="4605" spans="1:6">
      <c r="A4605">
        <v>2030</v>
      </c>
      <c r="B4605" t="s">
        <v>1056</v>
      </c>
      <c r="C4605" t="s">
        <v>1013</v>
      </c>
      <c r="D4605" t="s">
        <v>972</v>
      </c>
      <c r="E4605" t="s">
        <v>1014</v>
      </c>
      <c r="F4605" s="86">
        <v>29428945.433034401</v>
      </c>
    </row>
    <row r="4606" spans="1:6">
      <c r="A4606">
        <v>2031</v>
      </c>
      <c r="B4606" t="s">
        <v>1056</v>
      </c>
      <c r="C4606" t="s">
        <v>1013</v>
      </c>
      <c r="D4606" t="s">
        <v>972</v>
      </c>
      <c r="E4606" t="s">
        <v>1014</v>
      </c>
      <c r="F4606" s="86">
        <v>29781479.190657899</v>
      </c>
    </row>
    <row r="4607" spans="1:6">
      <c r="A4607">
        <v>2032</v>
      </c>
      <c r="B4607" t="s">
        <v>1056</v>
      </c>
      <c r="C4607" t="s">
        <v>1013</v>
      </c>
      <c r="D4607" t="s">
        <v>972</v>
      </c>
      <c r="E4607" t="s">
        <v>1014</v>
      </c>
      <c r="F4607" s="86">
        <v>30130797.972897802</v>
      </c>
    </row>
    <row r="4608" spans="1:6">
      <c r="A4608">
        <v>2033</v>
      </c>
      <c r="B4608" t="s">
        <v>1056</v>
      </c>
      <c r="C4608" t="s">
        <v>1013</v>
      </c>
      <c r="D4608" t="s">
        <v>972</v>
      </c>
      <c r="E4608" t="s">
        <v>1014</v>
      </c>
      <c r="F4608" s="86">
        <v>30481784.456997499</v>
      </c>
    </row>
    <row r="4609" spans="1:6">
      <c r="A4609">
        <v>2034</v>
      </c>
      <c r="B4609" t="s">
        <v>1056</v>
      </c>
      <c r="C4609" t="s">
        <v>1013</v>
      </c>
      <c r="D4609" t="s">
        <v>972</v>
      </c>
      <c r="E4609" t="s">
        <v>1014</v>
      </c>
      <c r="F4609" s="86">
        <v>30839701.9026604</v>
      </c>
    </row>
    <row r="4610" spans="1:6">
      <c r="A4610">
        <v>2035</v>
      </c>
      <c r="B4610" t="s">
        <v>1056</v>
      </c>
      <c r="C4610" t="s">
        <v>1013</v>
      </c>
      <c r="D4610" t="s">
        <v>972</v>
      </c>
      <c r="E4610" t="s">
        <v>1014</v>
      </c>
      <c r="F4610" s="86">
        <v>31196898.178403001</v>
      </c>
    </row>
    <row r="4611" spans="1:6">
      <c r="A4611">
        <v>2036</v>
      </c>
      <c r="B4611" t="s">
        <v>1056</v>
      </c>
      <c r="C4611" t="s">
        <v>1013</v>
      </c>
      <c r="D4611" t="s">
        <v>972</v>
      </c>
      <c r="E4611" t="s">
        <v>1014</v>
      </c>
      <c r="F4611" s="86">
        <v>31551335.7337876</v>
      </c>
    </row>
    <row r="4612" spans="1:6">
      <c r="A4612">
        <v>2037</v>
      </c>
      <c r="B4612" t="s">
        <v>1056</v>
      </c>
      <c r="C4612" t="s">
        <v>1013</v>
      </c>
      <c r="D4612" t="s">
        <v>972</v>
      </c>
      <c r="E4612" t="s">
        <v>1014</v>
      </c>
      <c r="F4612" s="86">
        <v>31908813.976275399</v>
      </c>
    </row>
    <row r="4613" spans="1:6">
      <c r="A4613">
        <v>2038</v>
      </c>
      <c r="B4613" t="s">
        <v>1056</v>
      </c>
      <c r="C4613" t="s">
        <v>1013</v>
      </c>
      <c r="D4613" t="s">
        <v>972</v>
      </c>
      <c r="E4613" t="s">
        <v>1014</v>
      </c>
      <c r="F4613" s="86">
        <v>32269577.7320324</v>
      </c>
    </row>
    <row r="4614" spans="1:6">
      <c r="A4614">
        <v>2039</v>
      </c>
      <c r="B4614" t="s">
        <v>1056</v>
      </c>
      <c r="C4614" t="s">
        <v>1013</v>
      </c>
      <c r="D4614" t="s">
        <v>972</v>
      </c>
      <c r="E4614" t="s">
        <v>1014</v>
      </c>
      <c r="F4614" s="86">
        <v>32639591.933079101</v>
      </c>
    </row>
    <row r="4615" spans="1:6">
      <c r="A4615">
        <v>2040</v>
      </c>
      <c r="B4615" t="s">
        <v>1056</v>
      </c>
      <c r="C4615" t="s">
        <v>1013</v>
      </c>
      <c r="D4615" t="s">
        <v>972</v>
      </c>
      <c r="E4615" t="s">
        <v>1014</v>
      </c>
      <c r="F4615" s="86">
        <v>33008973.664018799</v>
      </c>
    </row>
    <row r="4616" spans="1:6">
      <c r="A4616">
        <v>2041</v>
      </c>
      <c r="B4616" t="s">
        <v>1056</v>
      </c>
      <c r="C4616" t="s">
        <v>1013</v>
      </c>
      <c r="D4616" t="s">
        <v>972</v>
      </c>
      <c r="E4616" t="s">
        <v>1014</v>
      </c>
      <c r="F4616" s="86">
        <v>33377437.254296798</v>
      </c>
    </row>
    <row r="4617" spans="1:6">
      <c r="A4617">
        <v>2042</v>
      </c>
      <c r="B4617" t="s">
        <v>1056</v>
      </c>
      <c r="C4617" t="s">
        <v>1013</v>
      </c>
      <c r="D4617" t="s">
        <v>972</v>
      </c>
      <c r="E4617" t="s">
        <v>1014</v>
      </c>
      <c r="F4617" s="86">
        <v>33743043.628735803</v>
      </c>
    </row>
    <row r="4618" spans="1:6">
      <c r="A4618">
        <v>2043</v>
      </c>
      <c r="B4618" t="s">
        <v>1056</v>
      </c>
      <c r="C4618" t="s">
        <v>1013</v>
      </c>
      <c r="D4618" t="s">
        <v>972</v>
      </c>
      <c r="E4618" t="s">
        <v>1014</v>
      </c>
      <c r="F4618" s="86">
        <v>34114018.3731924</v>
      </c>
    </row>
    <row r="4619" spans="1:6">
      <c r="A4619">
        <v>2044</v>
      </c>
      <c r="B4619" t="s">
        <v>1056</v>
      </c>
      <c r="C4619" t="s">
        <v>1013</v>
      </c>
      <c r="D4619" t="s">
        <v>972</v>
      </c>
      <c r="E4619" t="s">
        <v>1014</v>
      </c>
      <c r="F4619" s="86">
        <v>34485692.240687601</v>
      </c>
    </row>
    <row r="4620" spans="1:6">
      <c r="A4620">
        <v>2045</v>
      </c>
      <c r="B4620" t="s">
        <v>1056</v>
      </c>
      <c r="C4620" t="s">
        <v>1013</v>
      </c>
      <c r="D4620" t="s">
        <v>972</v>
      </c>
      <c r="E4620" t="s">
        <v>1014</v>
      </c>
      <c r="F4620" s="86">
        <v>34866417.224829704</v>
      </c>
    </row>
    <row r="4621" spans="1:6">
      <c r="A4621">
        <v>2046</v>
      </c>
      <c r="B4621" t="s">
        <v>1056</v>
      </c>
      <c r="C4621" t="s">
        <v>1013</v>
      </c>
      <c r="D4621" t="s">
        <v>972</v>
      </c>
      <c r="E4621" t="s">
        <v>1014</v>
      </c>
      <c r="F4621" s="86">
        <v>35249487.223333403</v>
      </c>
    </row>
    <row r="4622" spans="1:6">
      <c r="A4622">
        <v>2047</v>
      </c>
      <c r="B4622" t="s">
        <v>1056</v>
      </c>
      <c r="C4622" t="s">
        <v>1013</v>
      </c>
      <c r="D4622" t="s">
        <v>972</v>
      </c>
      <c r="E4622" t="s">
        <v>1014</v>
      </c>
      <c r="F4622" s="86">
        <v>35629445.4477963</v>
      </c>
    </row>
    <row r="4623" spans="1:6">
      <c r="A4623">
        <v>2048</v>
      </c>
      <c r="B4623" t="s">
        <v>1056</v>
      </c>
      <c r="C4623" t="s">
        <v>1013</v>
      </c>
      <c r="D4623" t="s">
        <v>972</v>
      </c>
      <c r="E4623" t="s">
        <v>1014</v>
      </c>
      <c r="F4623" s="86">
        <v>36008360.439991802</v>
      </c>
    </row>
    <row r="4624" spans="1:6">
      <c r="A4624">
        <v>2049</v>
      </c>
      <c r="B4624" t="s">
        <v>1056</v>
      </c>
      <c r="C4624" t="s">
        <v>1013</v>
      </c>
      <c r="D4624" t="s">
        <v>972</v>
      </c>
      <c r="E4624" t="s">
        <v>1014</v>
      </c>
      <c r="F4624" s="86">
        <v>36386230.812432498</v>
      </c>
    </row>
    <row r="4625" spans="1:6">
      <c r="A4625">
        <v>2050</v>
      </c>
      <c r="B4625" t="s">
        <v>1056</v>
      </c>
      <c r="C4625" t="s">
        <v>1013</v>
      </c>
      <c r="D4625" t="s">
        <v>972</v>
      </c>
      <c r="E4625" t="s">
        <v>1014</v>
      </c>
      <c r="F4625" s="86">
        <v>36763072.827607103</v>
      </c>
    </row>
    <row r="4626" spans="1:6">
      <c r="A4626">
        <v>2017</v>
      </c>
      <c r="B4626" t="s">
        <v>1057</v>
      </c>
      <c r="C4626" t="s">
        <v>1013</v>
      </c>
      <c r="D4626" t="s">
        <v>972</v>
      </c>
      <c r="E4626" t="s">
        <v>1014</v>
      </c>
      <c r="F4626" s="86">
        <v>1113641.9752921299</v>
      </c>
    </row>
    <row r="4627" spans="1:6">
      <c r="A4627">
        <v>2018</v>
      </c>
      <c r="B4627" t="s">
        <v>1057</v>
      </c>
      <c r="C4627" t="s">
        <v>1013</v>
      </c>
      <c r="D4627" t="s">
        <v>972</v>
      </c>
      <c r="E4627" t="s">
        <v>1014</v>
      </c>
      <c r="F4627" s="86">
        <v>1129436.17499974</v>
      </c>
    </row>
    <row r="4628" spans="1:6">
      <c r="A4628">
        <v>2019</v>
      </c>
      <c r="B4628" t="s">
        <v>1057</v>
      </c>
      <c r="C4628" t="s">
        <v>1013</v>
      </c>
      <c r="D4628" t="s">
        <v>972</v>
      </c>
      <c r="E4628" t="s">
        <v>1014</v>
      </c>
      <c r="F4628" s="86">
        <v>1145581.6982732899</v>
      </c>
    </row>
    <row r="4629" spans="1:6">
      <c r="A4629">
        <v>2020</v>
      </c>
      <c r="B4629" t="s">
        <v>1057</v>
      </c>
      <c r="C4629" t="s">
        <v>1013</v>
      </c>
      <c r="D4629" t="s">
        <v>972</v>
      </c>
      <c r="E4629" t="s">
        <v>1014</v>
      </c>
      <c r="F4629" s="86">
        <v>1158791.4055091799</v>
      </c>
    </row>
    <row r="4630" spans="1:6">
      <c r="A4630">
        <v>2021</v>
      </c>
      <c r="B4630" t="s">
        <v>1057</v>
      </c>
      <c r="C4630" t="s">
        <v>1013</v>
      </c>
      <c r="D4630" t="s">
        <v>972</v>
      </c>
      <c r="E4630" t="s">
        <v>1014</v>
      </c>
      <c r="F4630" s="86">
        <v>1171864.23610092</v>
      </c>
    </row>
    <row r="4631" spans="1:6">
      <c r="A4631">
        <v>2022</v>
      </c>
      <c r="B4631" t="s">
        <v>1057</v>
      </c>
      <c r="C4631" t="s">
        <v>1013</v>
      </c>
      <c r="D4631" t="s">
        <v>972</v>
      </c>
      <c r="E4631" t="s">
        <v>1014</v>
      </c>
      <c r="F4631" s="86">
        <v>1183693.3613657099</v>
      </c>
    </row>
    <row r="4632" spans="1:6">
      <c r="A4632">
        <v>2023</v>
      </c>
      <c r="B4632" t="s">
        <v>1057</v>
      </c>
      <c r="C4632" t="s">
        <v>1013</v>
      </c>
      <c r="D4632" t="s">
        <v>972</v>
      </c>
      <c r="E4632" t="s">
        <v>1014</v>
      </c>
      <c r="F4632" s="86">
        <v>1194323.0349745399</v>
      </c>
    </row>
    <row r="4633" spans="1:6">
      <c r="A4633">
        <v>2024</v>
      </c>
      <c r="B4633" t="s">
        <v>1057</v>
      </c>
      <c r="C4633" t="s">
        <v>1013</v>
      </c>
      <c r="D4633" t="s">
        <v>972</v>
      </c>
      <c r="E4633" t="s">
        <v>1014</v>
      </c>
      <c r="F4633" s="86">
        <v>1203633.6678776999</v>
      </c>
    </row>
    <row r="4634" spans="1:6">
      <c r="A4634">
        <v>2025</v>
      </c>
      <c r="B4634" t="s">
        <v>1057</v>
      </c>
      <c r="C4634" t="s">
        <v>1013</v>
      </c>
      <c r="D4634" t="s">
        <v>972</v>
      </c>
      <c r="E4634" t="s">
        <v>1014</v>
      </c>
      <c r="F4634" s="86">
        <v>1212541.0057802501</v>
      </c>
    </row>
    <row r="4635" spans="1:6">
      <c r="A4635">
        <v>2026</v>
      </c>
      <c r="B4635" t="s">
        <v>1057</v>
      </c>
      <c r="C4635" t="s">
        <v>1013</v>
      </c>
      <c r="D4635" t="s">
        <v>972</v>
      </c>
      <c r="E4635" t="s">
        <v>1014</v>
      </c>
      <c r="F4635" s="86">
        <v>1221346.7624245801</v>
      </c>
    </row>
    <row r="4636" spans="1:6">
      <c r="A4636">
        <v>2027</v>
      </c>
      <c r="B4636" t="s">
        <v>1057</v>
      </c>
      <c r="C4636" t="s">
        <v>1013</v>
      </c>
      <c r="D4636" t="s">
        <v>972</v>
      </c>
      <c r="E4636" t="s">
        <v>1014</v>
      </c>
      <c r="F4636" s="86">
        <v>1230532.4865615999</v>
      </c>
    </row>
    <row r="4637" spans="1:6">
      <c r="A4637">
        <v>2028</v>
      </c>
      <c r="B4637" t="s">
        <v>1057</v>
      </c>
      <c r="C4637" t="s">
        <v>1013</v>
      </c>
      <c r="D4637" t="s">
        <v>972</v>
      </c>
      <c r="E4637" t="s">
        <v>1014</v>
      </c>
      <c r="F4637" s="86">
        <v>1240260.5084339399</v>
      </c>
    </row>
    <row r="4638" spans="1:6">
      <c r="A4638">
        <v>2029</v>
      </c>
      <c r="B4638" t="s">
        <v>1057</v>
      </c>
      <c r="C4638" t="s">
        <v>1013</v>
      </c>
      <c r="D4638" t="s">
        <v>972</v>
      </c>
      <c r="E4638" t="s">
        <v>1014</v>
      </c>
      <c r="F4638" s="86">
        <v>1251102.0059412201</v>
      </c>
    </row>
    <row r="4639" spans="1:6">
      <c r="A4639">
        <v>2030</v>
      </c>
      <c r="B4639" t="s">
        <v>1057</v>
      </c>
      <c r="C4639" t="s">
        <v>1013</v>
      </c>
      <c r="D4639" t="s">
        <v>972</v>
      </c>
      <c r="E4639" t="s">
        <v>1014</v>
      </c>
      <c r="F4639" s="86">
        <v>1262222.78808964</v>
      </c>
    </row>
    <row r="4640" spans="1:6">
      <c r="A4640">
        <v>2031</v>
      </c>
      <c r="B4640" t="s">
        <v>1057</v>
      </c>
      <c r="C4640" t="s">
        <v>1013</v>
      </c>
      <c r="D4640" t="s">
        <v>972</v>
      </c>
      <c r="E4640" t="s">
        <v>1014</v>
      </c>
      <c r="F4640" s="86">
        <v>1273302.41707102</v>
      </c>
    </row>
    <row r="4641" spans="1:6">
      <c r="A4641">
        <v>2032</v>
      </c>
      <c r="B4641" t="s">
        <v>1057</v>
      </c>
      <c r="C4641" t="s">
        <v>1013</v>
      </c>
      <c r="D4641" t="s">
        <v>972</v>
      </c>
      <c r="E4641" t="s">
        <v>1014</v>
      </c>
      <c r="F4641" s="86">
        <v>1284832.0339133299</v>
      </c>
    </row>
    <row r="4642" spans="1:6">
      <c r="A4642">
        <v>2033</v>
      </c>
      <c r="B4642" t="s">
        <v>1057</v>
      </c>
      <c r="C4642" t="s">
        <v>1013</v>
      </c>
      <c r="D4642" t="s">
        <v>972</v>
      </c>
      <c r="E4642" t="s">
        <v>1014</v>
      </c>
      <c r="F4642" s="86">
        <v>1296135.10724989</v>
      </c>
    </row>
    <row r="4643" spans="1:6">
      <c r="A4643">
        <v>2034</v>
      </c>
      <c r="B4643" t="s">
        <v>1057</v>
      </c>
      <c r="C4643" t="s">
        <v>1013</v>
      </c>
      <c r="D4643" t="s">
        <v>972</v>
      </c>
      <c r="E4643" t="s">
        <v>1014</v>
      </c>
      <c r="F4643" s="86">
        <v>1307726.57881307</v>
      </c>
    </row>
    <row r="4644" spans="1:6">
      <c r="A4644">
        <v>2035</v>
      </c>
      <c r="B4644" t="s">
        <v>1057</v>
      </c>
      <c r="C4644" t="s">
        <v>1013</v>
      </c>
      <c r="D4644" t="s">
        <v>972</v>
      </c>
      <c r="E4644" t="s">
        <v>1014</v>
      </c>
      <c r="F4644" s="86">
        <v>1319557.0916733399</v>
      </c>
    </row>
    <row r="4645" spans="1:6">
      <c r="A4645">
        <v>2036</v>
      </c>
      <c r="B4645" t="s">
        <v>1057</v>
      </c>
      <c r="C4645" t="s">
        <v>1013</v>
      </c>
      <c r="D4645" t="s">
        <v>972</v>
      </c>
      <c r="E4645" t="s">
        <v>1014</v>
      </c>
      <c r="F4645" s="86">
        <v>1331336.1282863601</v>
      </c>
    </row>
    <row r="4646" spans="1:6">
      <c r="A4646">
        <v>2037</v>
      </c>
      <c r="B4646" t="s">
        <v>1057</v>
      </c>
      <c r="C4646" t="s">
        <v>1013</v>
      </c>
      <c r="D4646" t="s">
        <v>972</v>
      </c>
      <c r="E4646" t="s">
        <v>1014</v>
      </c>
      <c r="F4646" s="86">
        <v>1343163.8196766099</v>
      </c>
    </row>
    <row r="4647" spans="1:6">
      <c r="A4647">
        <v>2038</v>
      </c>
      <c r="B4647" t="s">
        <v>1057</v>
      </c>
      <c r="C4647" t="s">
        <v>1013</v>
      </c>
      <c r="D4647" t="s">
        <v>972</v>
      </c>
      <c r="E4647" t="s">
        <v>1014</v>
      </c>
      <c r="F4647" s="86">
        <v>1354481.9626949499</v>
      </c>
    </row>
    <row r="4648" spans="1:6">
      <c r="A4648">
        <v>2039</v>
      </c>
      <c r="B4648" t="s">
        <v>1057</v>
      </c>
      <c r="C4648" t="s">
        <v>1013</v>
      </c>
      <c r="D4648" t="s">
        <v>972</v>
      </c>
      <c r="E4648" t="s">
        <v>1014</v>
      </c>
      <c r="F4648" s="86">
        <v>1367124.40011015</v>
      </c>
    </row>
    <row r="4649" spans="1:6">
      <c r="A4649">
        <v>2040</v>
      </c>
      <c r="B4649" t="s">
        <v>1057</v>
      </c>
      <c r="C4649" t="s">
        <v>1013</v>
      </c>
      <c r="D4649" t="s">
        <v>972</v>
      </c>
      <c r="E4649" t="s">
        <v>1014</v>
      </c>
      <c r="F4649" s="86">
        <v>1378895.6494489501</v>
      </c>
    </row>
    <row r="4650" spans="1:6">
      <c r="A4650">
        <v>2041</v>
      </c>
      <c r="B4650" t="s">
        <v>1057</v>
      </c>
      <c r="C4650" t="s">
        <v>1013</v>
      </c>
      <c r="D4650" t="s">
        <v>972</v>
      </c>
      <c r="E4650" t="s">
        <v>1014</v>
      </c>
      <c r="F4650" s="86">
        <v>1391077.4360847599</v>
      </c>
    </row>
    <row r="4651" spans="1:6">
      <c r="A4651">
        <v>2042</v>
      </c>
      <c r="B4651" t="s">
        <v>1057</v>
      </c>
      <c r="C4651" t="s">
        <v>1013</v>
      </c>
      <c r="D4651" t="s">
        <v>972</v>
      </c>
      <c r="E4651" t="s">
        <v>1014</v>
      </c>
      <c r="F4651" s="86">
        <v>1402788.8894960899</v>
      </c>
    </row>
    <row r="4652" spans="1:6">
      <c r="A4652">
        <v>2043</v>
      </c>
      <c r="B4652" t="s">
        <v>1057</v>
      </c>
      <c r="C4652" t="s">
        <v>1013</v>
      </c>
      <c r="D4652" t="s">
        <v>972</v>
      </c>
      <c r="E4652" t="s">
        <v>1014</v>
      </c>
      <c r="F4652" s="86">
        <v>1414783.3689624199</v>
      </c>
    </row>
    <row r="4653" spans="1:6">
      <c r="A4653">
        <v>2044</v>
      </c>
      <c r="B4653" t="s">
        <v>1057</v>
      </c>
      <c r="C4653" t="s">
        <v>1013</v>
      </c>
      <c r="D4653" t="s">
        <v>972</v>
      </c>
      <c r="E4653" t="s">
        <v>1014</v>
      </c>
      <c r="F4653" s="86">
        <v>1426411.68580154</v>
      </c>
    </row>
    <row r="4654" spans="1:6">
      <c r="A4654">
        <v>2045</v>
      </c>
      <c r="B4654" t="s">
        <v>1057</v>
      </c>
      <c r="C4654" t="s">
        <v>1013</v>
      </c>
      <c r="D4654" t="s">
        <v>972</v>
      </c>
      <c r="E4654" t="s">
        <v>1014</v>
      </c>
      <c r="F4654" s="86">
        <v>1438797.3739299499</v>
      </c>
    </row>
    <row r="4655" spans="1:6">
      <c r="A4655">
        <v>2046</v>
      </c>
      <c r="B4655" t="s">
        <v>1057</v>
      </c>
      <c r="C4655" t="s">
        <v>1013</v>
      </c>
      <c r="D4655" t="s">
        <v>972</v>
      </c>
      <c r="E4655" t="s">
        <v>1014</v>
      </c>
      <c r="F4655" s="86">
        <v>1450695.5910002501</v>
      </c>
    </row>
    <row r="4656" spans="1:6">
      <c r="A4656">
        <v>2047</v>
      </c>
      <c r="B4656" t="s">
        <v>1057</v>
      </c>
      <c r="C4656" t="s">
        <v>1013</v>
      </c>
      <c r="D4656" t="s">
        <v>972</v>
      </c>
      <c r="E4656" t="s">
        <v>1014</v>
      </c>
      <c r="F4656" s="86">
        <v>1462714.8276831501</v>
      </c>
    </row>
    <row r="4657" spans="1:6">
      <c r="A4657">
        <v>2048</v>
      </c>
      <c r="B4657" t="s">
        <v>1057</v>
      </c>
      <c r="C4657" t="s">
        <v>1013</v>
      </c>
      <c r="D4657" t="s">
        <v>972</v>
      </c>
      <c r="E4657" t="s">
        <v>1014</v>
      </c>
      <c r="F4657" s="86">
        <v>1474817.8148456099</v>
      </c>
    </row>
    <row r="4658" spans="1:6">
      <c r="A4658">
        <v>2049</v>
      </c>
      <c r="B4658" t="s">
        <v>1057</v>
      </c>
      <c r="C4658" t="s">
        <v>1013</v>
      </c>
      <c r="D4658" t="s">
        <v>972</v>
      </c>
      <c r="E4658" t="s">
        <v>1014</v>
      </c>
      <c r="F4658" s="86">
        <v>1486828.0984391</v>
      </c>
    </row>
    <row r="4659" spans="1:6">
      <c r="A4659">
        <v>2050</v>
      </c>
      <c r="B4659" t="s">
        <v>1057</v>
      </c>
      <c r="C4659" t="s">
        <v>1013</v>
      </c>
      <c r="D4659" t="s">
        <v>972</v>
      </c>
      <c r="E4659" t="s">
        <v>1014</v>
      </c>
      <c r="F4659" s="86">
        <v>1498636.7009028499</v>
      </c>
    </row>
    <row r="4660" spans="1:6">
      <c r="A4660">
        <v>2017</v>
      </c>
      <c r="B4660" t="s">
        <v>1058</v>
      </c>
      <c r="C4660" t="s">
        <v>1013</v>
      </c>
      <c r="D4660" t="s">
        <v>972</v>
      </c>
      <c r="E4660" t="s">
        <v>1014</v>
      </c>
      <c r="F4660" s="86">
        <v>28958484.969009701</v>
      </c>
    </row>
    <row r="4661" spans="1:6">
      <c r="A4661">
        <v>2018</v>
      </c>
      <c r="B4661" t="s">
        <v>1058</v>
      </c>
      <c r="C4661" t="s">
        <v>1013</v>
      </c>
      <c r="D4661" t="s">
        <v>972</v>
      </c>
      <c r="E4661" t="s">
        <v>1014</v>
      </c>
      <c r="F4661" s="86">
        <v>29200954.548564199</v>
      </c>
    </row>
    <row r="4662" spans="1:6">
      <c r="A4662">
        <v>2019</v>
      </c>
      <c r="B4662" t="s">
        <v>1058</v>
      </c>
      <c r="C4662" t="s">
        <v>1013</v>
      </c>
      <c r="D4662" t="s">
        <v>972</v>
      </c>
      <c r="E4662" t="s">
        <v>1014</v>
      </c>
      <c r="F4662" s="86">
        <v>29462116.846028298</v>
      </c>
    </row>
    <row r="4663" spans="1:6">
      <c r="A4663">
        <v>2020</v>
      </c>
      <c r="B4663" t="s">
        <v>1058</v>
      </c>
      <c r="C4663" t="s">
        <v>1013</v>
      </c>
      <c r="D4663" t="s">
        <v>972</v>
      </c>
      <c r="E4663" t="s">
        <v>1014</v>
      </c>
      <c r="F4663" s="86">
        <v>29738810.053463701</v>
      </c>
    </row>
    <row r="4664" spans="1:6">
      <c r="A4664">
        <v>2021</v>
      </c>
      <c r="B4664" t="s">
        <v>1058</v>
      </c>
      <c r="C4664" t="s">
        <v>1013</v>
      </c>
      <c r="D4664" t="s">
        <v>972</v>
      </c>
      <c r="E4664" t="s">
        <v>1014</v>
      </c>
      <c r="F4664" s="86">
        <v>30008573.8109097</v>
      </c>
    </row>
    <row r="4665" spans="1:6">
      <c r="A4665">
        <v>2022</v>
      </c>
      <c r="B4665" t="s">
        <v>1058</v>
      </c>
      <c r="C4665" t="s">
        <v>1013</v>
      </c>
      <c r="D4665" t="s">
        <v>972</v>
      </c>
      <c r="E4665" t="s">
        <v>1014</v>
      </c>
      <c r="F4665" s="86">
        <v>30265426.716784801</v>
      </c>
    </row>
    <row r="4666" spans="1:6">
      <c r="A4666">
        <v>2023</v>
      </c>
      <c r="B4666" t="s">
        <v>1058</v>
      </c>
      <c r="C4666" t="s">
        <v>1013</v>
      </c>
      <c r="D4666" t="s">
        <v>972</v>
      </c>
      <c r="E4666" t="s">
        <v>1014</v>
      </c>
      <c r="F4666" s="86">
        <v>30502483.7952049</v>
      </c>
    </row>
    <row r="4667" spans="1:6">
      <c r="A4667">
        <v>2024</v>
      </c>
      <c r="B4667" t="s">
        <v>1058</v>
      </c>
      <c r="C4667" t="s">
        <v>1013</v>
      </c>
      <c r="D4667" t="s">
        <v>972</v>
      </c>
      <c r="E4667" t="s">
        <v>1014</v>
      </c>
      <c r="F4667" s="86">
        <v>30717795.7293467</v>
      </c>
    </row>
    <row r="4668" spans="1:6">
      <c r="A4668">
        <v>2025</v>
      </c>
      <c r="B4668" t="s">
        <v>1058</v>
      </c>
      <c r="C4668" t="s">
        <v>1013</v>
      </c>
      <c r="D4668" t="s">
        <v>972</v>
      </c>
      <c r="E4668" t="s">
        <v>1014</v>
      </c>
      <c r="F4668" s="86">
        <v>30921589.8679704</v>
      </c>
    </row>
    <row r="4669" spans="1:6">
      <c r="A4669">
        <v>2026</v>
      </c>
      <c r="B4669" t="s">
        <v>1058</v>
      </c>
      <c r="C4669" t="s">
        <v>1013</v>
      </c>
      <c r="D4669" t="s">
        <v>972</v>
      </c>
      <c r="E4669" t="s">
        <v>1014</v>
      </c>
      <c r="F4669" s="86">
        <v>31124568.8372177</v>
      </c>
    </row>
    <row r="4670" spans="1:6">
      <c r="A4670">
        <v>2027</v>
      </c>
      <c r="B4670" t="s">
        <v>1058</v>
      </c>
      <c r="C4670" t="s">
        <v>1013</v>
      </c>
      <c r="D4670" t="s">
        <v>972</v>
      </c>
      <c r="E4670" t="s">
        <v>1014</v>
      </c>
      <c r="F4670" s="86">
        <v>31342530.409758799</v>
      </c>
    </row>
    <row r="4671" spans="1:6">
      <c r="A4671">
        <v>2028</v>
      </c>
      <c r="B4671" t="s">
        <v>1058</v>
      </c>
      <c r="C4671" t="s">
        <v>1013</v>
      </c>
      <c r="D4671" t="s">
        <v>972</v>
      </c>
      <c r="E4671" t="s">
        <v>1014</v>
      </c>
      <c r="F4671" s="86">
        <v>31579135.621302702</v>
      </c>
    </row>
    <row r="4672" spans="1:6">
      <c r="A4672">
        <v>2029</v>
      </c>
      <c r="B4672" t="s">
        <v>1058</v>
      </c>
      <c r="C4672" t="s">
        <v>1013</v>
      </c>
      <c r="D4672" t="s">
        <v>972</v>
      </c>
      <c r="E4672" t="s">
        <v>1014</v>
      </c>
      <c r="F4672" s="86">
        <v>31837135.843242299</v>
      </c>
    </row>
    <row r="4673" spans="1:6">
      <c r="A4673">
        <v>2030</v>
      </c>
      <c r="B4673" t="s">
        <v>1058</v>
      </c>
      <c r="C4673" t="s">
        <v>1013</v>
      </c>
      <c r="D4673" t="s">
        <v>972</v>
      </c>
      <c r="E4673" t="s">
        <v>1014</v>
      </c>
      <c r="F4673" s="86">
        <v>32100616.6851422</v>
      </c>
    </row>
    <row r="4674" spans="1:6">
      <c r="A4674">
        <v>2031</v>
      </c>
      <c r="B4674" t="s">
        <v>1058</v>
      </c>
      <c r="C4674" t="s">
        <v>1013</v>
      </c>
      <c r="D4674" t="s">
        <v>972</v>
      </c>
      <c r="E4674" t="s">
        <v>1014</v>
      </c>
      <c r="F4674" s="86">
        <v>32373354.360018302</v>
      </c>
    </row>
    <row r="4675" spans="1:6">
      <c r="A4675">
        <v>2032</v>
      </c>
      <c r="B4675" t="s">
        <v>1058</v>
      </c>
      <c r="C4675" t="s">
        <v>1013</v>
      </c>
      <c r="D4675" t="s">
        <v>972</v>
      </c>
      <c r="E4675" t="s">
        <v>1014</v>
      </c>
      <c r="F4675" s="86">
        <v>32643457.308620598</v>
      </c>
    </row>
    <row r="4676" spans="1:6">
      <c r="A4676">
        <v>2033</v>
      </c>
      <c r="B4676" t="s">
        <v>1058</v>
      </c>
      <c r="C4676" t="s">
        <v>1013</v>
      </c>
      <c r="D4676" t="s">
        <v>972</v>
      </c>
      <c r="E4676" t="s">
        <v>1014</v>
      </c>
      <c r="F4676" s="86">
        <v>32919820.339978602</v>
      </c>
    </row>
    <row r="4677" spans="1:6">
      <c r="A4677">
        <v>2034</v>
      </c>
      <c r="B4677" t="s">
        <v>1058</v>
      </c>
      <c r="C4677" t="s">
        <v>1013</v>
      </c>
      <c r="D4677" t="s">
        <v>972</v>
      </c>
      <c r="E4677" t="s">
        <v>1014</v>
      </c>
      <c r="F4677" s="86">
        <v>33200076.895699199</v>
      </c>
    </row>
    <row r="4678" spans="1:6">
      <c r="A4678">
        <v>2035</v>
      </c>
      <c r="B4678" t="s">
        <v>1058</v>
      </c>
      <c r="C4678" t="s">
        <v>1013</v>
      </c>
      <c r="D4678" t="s">
        <v>972</v>
      </c>
      <c r="E4678" t="s">
        <v>1014</v>
      </c>
      <c r="F4678" s="86">
        <v>33478407.9624657</v>
      </c>
    </row>
    <row r="4679" spans="1:6">
      <c r="A4679">
        <v>2036</v>
      </c>
      <c r="B4679" t="s">
        <v>1058</v>
      </c>
      <c r="C4679" t="s">
        <v>1013</v>
      </c>
      <c r="D4679" t="s">
        <v>972</v>
      </c>
      <c r="E4679" t="s">
        <v>1014</v>
      </c>
      <c r="F4679" s="86">
        <v>33752525.993505001</v>
      </c>
    </row>
    <row r="4680" spans="1:6">
      <c r="A4680">
        <v>2037</v>
      </c>
      <c r="B4680" t="s">
        <v>1058</v>
      </c>
      <c r="C4680" t="s">
        <v>1013</v>
      </c>
      <c r="D4680" t="s">
        <v>972</v>
      </c>
      <c r="E4680" t="s">
        <v>1014</v>
      </c>
      <c r="F4680" s="86">
        <v>34027472.479700603</v>
      </c>
    </row>
    <row r="4681" spans="1:6">
      <c r="A4681">
        <v>2038</v>
      </c>
      <c r="B4681" t="s">
        <v>1058</v>
      </c>
      <c r="C4681" t="s">
        <v>1013</v>
      </c>
      <c r="D4681" t="s">
        <v>972</v>
      </c>
      <c r="E4681" t="s">
        <v>1014</v>
      </c>
      <c r="F4681" s="86">
        <v>34305688.940202497</v>
      </c>
    </row>
    <row r="4682" spans="1:6">
      <c r="A4682">
        <v>2039</v>
      </c>
      <c r="B4682" t="s">
        <v>1058</v>
      </c>
      <c r="C4682" t="s">
        <v>1013</v>
      </c>
      <c r="D4682" t="s">
        <v>972</v>
      </c>
      <c r="E4682" t="s">
        <v>1014</v>
      </c>
      <c r="F4682" s="86">
        <v>34588881.567128599</v>
      </c>
    </row>
    <row r="4683" spans="1:6">
      <c r="A4683">
        <v>2040</v>
      </c>
      <c r="B4683" t="s">
        <v>1058</v>
      </c>
      <c r="C4683" t="s">
        <v>1013</v>
      </c>
      <c r="D4683" t="s">
        <v>972</v>
      </c>
      <c r="E4683" t="s">
        <v>1014</v>
      </c>
      <c r="F4683" s="86">
        <v>34871065.5638071</v>
      </c>
    </row>
    <row r="4684" spans="1:6">
      <c r="A4684">
        <v>2041</v>
      </c>
      <c r="B4684" t="s">
        <v>1058</v>
      </c>
      <c r="C4684" t="s">
        <v>1013</v>
      </c>
      <c r="D4684" t="s">
        <v>972</v>
      </c>
      <c r="E4684" t="s">
        <v>1014</v>
      </c>
      <c r="F4684" s="86">
        <v>35151257.384788796</v>
      </c>
    </row>
    <row r="4685" spans="1:6">
      <c r="A4685">
        <v>2042</v>
      </c>
      <c r="B4685" t="s">
        <v>1058</v>
      </c>
      <c r="C4685" t="s">
        <v>1013</v>
      </c>
      <c r="D4685" t="s">
        <v>972</v>
      </c>
      <c r="E4685" t="s">
        <v>1014</v>
      </c>
      <c r="F4685" s="86">
        <v>35428809.279343203</v>
      </c>
    </row>
    <row r="4686" spans="1:6">
      <c r="A4686">
        <v>2043</v>
      </c>
      <c r="B4686" t="s">
        <v>1058</v>
      </c>
      <c r="C4686" t="s">
        <v>1013</v>
      </c>
      <c r="D4686" t="s">
        <v>972</v>
      </c>
      <c r="E4686" t="s">
        <v>1014</v>
      </c>
      <c r="F4686" s="86">
        <v>35714530.3036853</v>
      </c>
    </row>
    <row r="4687" spans="1:6">
      <c r="A4687">
        <v>2044</v>
      </c>
      <c r="B4687" t="s">
        <v>1058</v>
      </c>
      <c r="C4687" t="s">
        <v>1013</v>
      </c>
      <c r="D4687" t="s">
        <v>972</v>
      </c>
      <c r="E4687" t="s">
        <v>1014</v>
      </c>
      <c r="F4687" s="86">
        <v>35999568.215402603</v>
      </c>
    </row>
    <row r="4688" spans="1:6">
      <c r="A4688">
        <v>2045</v>
      </c>
      <c r="B4688" t="s">
        <v>1058</v>
      </c>
      <c r="C4688" t="s">
        <v>1013</v>
      </c>
      <c r="D4688" t="s">
        <v>972</v>
      </c>
      <c r="E4688" t="s">
        <v>1014</v>
      </c>
      <c r="F4688" s="86">
        <v>36290923.938087203</v>
      </c>
    </row>
    <row r="4689" spans="1:6">
      <c r="A4689">
        <v>2046</v>
      </c>
      <c r="B4689" t="s">
        <v>1058</v>
      </c>
      <c r="C4689" t="s">
        <v>1013</v>
      </c>
      <c r="D4689" t="s">
        <v>972</v>
      </c>
      <c r="E4689" t="s">
        <v>1014</v>
      </c>
      <c r="F4689" s="86">
        <v>36585671.177904703</v>
      </c>
    </row>
    <row r="4690" spans="1:6">
      <c r="A4690">
        <v>2047</v>
      </c>
      <c r="B4690" t="s">
        <v>1058</v>
      </c>
      <c r="C4690" t="s">
        <v>1013</v>
      </c>
      <c r="D4690" t="s">
        <v>972</v>
      </c>
      <c r="E4690" t="s">
        <v>1014</v>
      </c>
      <c r="F4690" s="86">
        <v>36879088.511890203</v>
      </c>
    </row>
    <row r="4691" spans="1:6">
      <c r="A4691">
        <v>2048</v>
      </c>
      <c r="B4691" t="s">
        <v>1058</v>
      </c>
      <c r="C4691" t="s">
        <v>1013</v>
      </c>
      <c r="D4691" t="s">
        <v>972</v>
      </c>
      <c r="E4691" t="s">
        <v>1014</v>
      </c>
      <c r="F4691" s="86">
        <v>37171956.156528197</v>
      </c>
    </row>
    <row r="4692" spans="1:6">
      <c r="A4692">
        <v>2049</v>
      </c>
      <c r="B4692" t="s">
        <v>1058</v>
      </c>
      <c r="C4692" t="s">
        <v>1013</v>
      </c>
      <c r="D4692" t="s">
        <v>972</v>
      </c>
      <c r="E4692" t="s">
        <v>1014</v>
      </c>
      <c r="F4692" s="86">
        <v>37462220.832241699</v>
      </c>
    </row>
    <row r="4693" spans="1:6">
      <c r="A4693">
        <v>2050</v>
      </c>
      <c r="B4693" t="s">
        <v>1058</v>
      </c>
      <c r="C4693" t="s">
        <v>1013</v>
      </c>
      <c r="D4693" t="s">
        <v>972</v>
      </c>
      <c r="E4693" t="s">
        <v>1014</v>
      </c>
      <c r="F4693" s="86">
        <v>37752716.345076598</v>
      </c>
    </row>
    <row r="4694" spans="1:6">
      <c r="A4694">
        <v>2017</v>
      </c>
      <c r="B4694" t="s">
        <v>1059</v>
      </c>
      <c r="C4694" t="s">
        <v>1013</v>
      </c>
      <c r="D4694" t="s">
        <v>972</v>
      </c>
      <c r="E4694" t="s">
        <v>1014</v>
      </c>
      <c r="F4694" s="86">
        <v>12056938.511022201</v>
      </c>
    </row>
    <row r="4695" spans="1:6">
      <c r="A4695">
        <v>2018</v>
      </c>
      <c r="B4695" t="s">
        <v>1059</v>
      </c>
      <c r="C4695" t="s">
        <v>1013</v>
      </c>
      <c r="D4695" t="s">
        <v>972</v>
      </c>
      <c r="E4695" t="s">
        <v>1014</v>
      </c>
      <c r="F4695" s="86">
        <v>12281210.725209801</v>
      </c>
    </row>
    <row r="4696" spans="1:6">
      <c r="A4696">
        <v>2019</v>
      </c>
      <c r="B4696" t="s">
        <v>1059</v>
      </c>
      <c r="C4696" t="s">
        <v>1013</v>
      </c>
      <c r="D4696" t="s">
        <v>972</v>
      </c>
      <c r="E4696" t="s">
        <v>1014</v>
      </c>
      <c r="F4696" s="86">
        <v>12523274.020991299</v>
      </c>
    </row>
    <row r="4697" spans="1:6">
      <c r="A4697">
        <v>2020</v>
      </c>
      <c r="B4697" t="s">
        <v>1059</v>
      </c>
      <c r="C4697" t="s">
        <v>1013</v>
      </c>
      <c r="D4697" t="s">
        <v>972</v>
      </c>
      <c r="E4697" t="s">
        <v>1014</v>
      </c>
      <c r="F4697" s="86">
        <v>12693008.658010099</v>
      </c>
    </row>
    <row r="4698" spans="1:6">
      <c r="A4698">
        <v>2021</v>
      </c>
      <c r="B4698" t="s">
        <v>1059</v>
      </c>
      <c r="C4698" t="s">
        <v>1013</v>
      </c>
      <c r="D4698" t="s">
        <v>972</v>
      </c>
      <c r="E4698" t="s">
        <v>1014</v>
      </c>
      <c r="F4698" s="86">
        <v>12857904.408823799</v>
      </c>
    </row>
    <row r="4699" spans="1:6">
      <c r="A4699">
        <v>2022</v>
      </c>
      <c r="B4699" t="s">
        <v>1059</v>
      </c>
      <c r="C4699" t="s">
        <v>1013</v>
      </c>
      <c r="D4699" t="s">
        <v>972</v>
      </c>
      <c r="E4699" t="s">
        <v>1014</v>
      </c>
      <c r="F4699" s="86">
        <v>13020718.4324133</v>
      </c>
    </row>
    <row r="4700" spans="1:6">
      <c r="A4700">
        <v>2023</v>
      </c>
      <c r="B4700" t="s">
        <v>1059</v>
      </c>
      <c r="C4700" t="s">
        <v>1013</v>
      </c>
      <c r="D4700" t="s">
        <v>972</v>
      </c>
      <c r="E4700" t="s">
        <v>1014</v>
      </c>
      <c r="F4700" s="86">
        <v>13174333.8260369</v>
      </c>
    </row>
    <row r="4701" spans="1:6">
      <c r="A4701">
        <v>2024</v>
      </c>
      <c r="B4701" t="s">
        <v>1059</v>
      </c>
      <c r="C4701" t="s">
        <v>1013</v>
      </c>
      <c r="D4701" t="s">
        <v>972</v>
      </c>
      <c r="E4701" t="s">
        <v>1014</v>
      </c>
      <c r="F4701" s="86">
        <v>13320676.540890601</v>
      </c>
    </row>
    <row r="4702" spans="1:6">
      <c r="A4702">
        <v>2025</v>
      </c>
      <c r="B4702" t="s">
        <v>1059</v>
      </c>
      <c r="C4702" t="s">
        <v>1013</v>
      </c>
      <c r="D4702" t="s">
        <v>972</v>
      </c>
      <c r="E4702" t="s">
        <v>1014</v>
      </c>
      <c r="F4702" s="86">
        <v>13461617.212269999</v>
      </c>
    </row>
    <row r="4703" spans="1:6">
      <c r="A4703">
        <v>2026</v>
      </c>
      <c r="B4703" t="s">
        <v>1059</v>
      </c>
      <c r="C4703" t="s">
        <v>1013</v>
      </c>
      <c r="D4703" t="s">
        <v>972</v>
      </c>
      <c r="E4703" t="s">
        <v>1014</v>
      </c>
      <c r="F4703" s="86">
        <v>13601340.929756399</v>
      </c>
    </row>
    <row r="4704" spans="1:6">
      <c r="A4704">
        <v>2027</v>
      </c>
      <c r="B4704" t="s">
        <v>1059</v>
      </c>
      <c r="C4704" t="s">
        <v>1013</v>
      </c>
      <c r="D4704" t="s">
        <v>972</v>
      </c>
      <c r="E4704" t="s">
        <v>1014</v>
      </c>
      <c r="F4704" s="86">
        <v>13742109.6595292</v>
      </c>
    </row>
    <row r="4705" spans="1:6">
      <c r="A4705">
        <v>2028</v>
      </c>
      <c r="B4705" t="s">
        <v>1059</v>
      </c>
      <c r="C4705" t="s">
        <v>1013</v>
      </c>
      <c r="D4705" t="s">
        <v>972</v>
      </c>
      <c r="E4705" t="s">
        <v>1014</v>
      </c>
      <c r="F4705" s="86">
        <v>13891620.280269399</v>
      </c>
    </row>
    <row r="4706" spans="1:6">
      <c r="A4706">
        <v>2029</v>
      </c>
      <c r="B4706" t="s">
        <v>1059</v>
      </c>
      <c r="C4706" t="s">
        <v>1013</v>
      </c>
      <c r="D4706" t="s">
        <v>972</v>
      </c>
      <c r="E4706" t="s">
        <v>1014</v>
      </c>
      <c r="F4706" s="86">
        <v>14046565.3601477</v>
      </c>
    </row>
    <row r="4707" spans="1:6">
      <c r="A4707">
        <v>2030</v>
      </c>
      <c r="B4707" t="s">
        <v>1059</v>
      </c>
      <c r="C4707" t="s">
        <v>1013</v>
      </c>
      <c r="D4707" t="s">
        <v>972</v>
      </c>
      <c r="E4707" t="s">
        <v>1014</v>
      </c>
      <c r="F4707" s="86">
        <v>14206113.802978501</v>
      </c>
    </row>
    <row r="4708" spans="1:6">
      <c r="A4708">
        <v>2031</v>
      </c>
      <c r="B4708" t="s">
        <v>1059</v>
      </c>
      <c r="C4708" t="s">
        <v>1013</v>
      </c>
      <c r="D4708" t="s">
        <v>972</v>
      </c>
      <c r="E4708" t="s">
        <v>1014</v>
      </c>
      <c r="F4708" s="86">
        <v>14365744.381166499</v>
      </c>
    </row>
    <row r="4709" spans="1:6">
      <c r="A4709">
        <v>2032</v>
      </c>
      <c r="B4709" t="s">
        <v>1059</v>
      </c>
      <c r="C4709" t="s">
        <v>1013</v>
      </c>
      <c r="D4709" t="s">
        <v>972</v>
      </c>
      <c r="E4709" t="s">
        <v>1014</v>
      </c>
      <c r="F4709" s="86">
        <v>14525962.0685254</v>
      </c>
    </row>
    <row r="4710" spans="1:6">
      <c r="A4710">
        <v>2033</v>
      </c>
      <c r="B4710" t="s">
        <v>1059</v>
      </c>
      <c r="C4710" t="s">
        <v>1013</v>
      </c>
      <c r="D4710" t="s">
        <v>972</v>
      </c>
      <c r="E4710" t="s">
        <v>1014</v>
      </c>
      <c r="F4710" s="86">
        <v>14687807.905344199</v>
      </c>
    </row>
    <row r="4711" spans="1:6">
      <c r="A4711">
        <v>2034</v>
      </c>
      <c r="B4711" t="s">
        <v>1059</v>
      </c>
      <c r="C4711" t="s">
        <v>1013</v>
      </c>
      <c r="D4711" t="s">
        <v>972</v>
      </c>
      <c r="E4711" t="s">
        <v>1014</v>
      </c>
      <c r="F4711" s="86">
        <v>14851948.421998199</v>
      </c>
    </row>
    <row r="4712" spans="1:6">
      <c r="A4712">
        <v>2035</v>
      </c>
      <c r="B4712" t="s">
        <v>1059</v>
      </c>
      <c r="C4712" t="s">
        <v>1013</v>
      </c>
      <c r="D4712" t="s">
        <v>972</v>
      </c>
      <c r="E4712" t="s">
        <v>1014</v>
      </c>
      <c r="F4712" s="86">
        <v>15014532.074019499</v>
      </c>
    </row>
    <row r="4713" spans="1:6">
      <c r="A4713">
        <v>2036</v>
      </c>
      <c r="B4713" t="s">
        <v>1059</v>
      </c>
      <c r="C4713" t="s">
        <v>1013</v>
      </c>
      <c r="D4713" t="s">
        <v>972</v>
      </c>
      <c r="E4713" t="s">
        <v>1014</v>
      </c>
      <c r="F4713" s="86">
        <v>15176503.6278811</v>
      </c>
    </row>
    <row r="4714" spans="1:6">
      <c r="A4714">
        <v>2037</v>
      </c>
      <c r="B4714" t="s">
        <v>1059</v>
      </c>
      <c r="C4714" t="s">
        <v>1013</v>
      </c>
      <c r="D4714" t="s">
        <v>972</v>
      </c>
      <c r="E4714" t="s">
        <v>1014</v>
      </c>
      <c r="F4714" s="86">
        <v>15337059.712745201</v>
      </c>
    </row>
    <row r="4715" spans="1:6">
      <c r="A4715">
        <v>2038</v>
      </c>
      <c r="B4715" t="s">
        <v>1059</v>
      </c>
      <c r="C4715" t="s">
        <v>1013</v>
      </c>
      <c r="D4715" t="s">
        <v>972</v>
      </c>
      <c r="E4715" t="s">
        <v>1014</v>
      </c>
      <c r="F4715" s="86">
        <v>15501868.837017</v>
      </c>
    </row>
    <row r="4716" spans="1:6">
      <c r="A4716">
        <v>2039</v>
      </c>
      <c r="B4716" t="s">
        <v>1059</v>
      </c>
      <c r="C4716" t="s">
        <v>1013</v>
      </c>
      <c r="D4716" t="s">
        <v>972</v>
      </c>
      <c r="E4716" t="s">
        <v>1014</v>
      </c>
      <c r="F4716" s="86">
        <v>15663781.613396101</v>
      </c>
    </row>
    <row r="4717" spans="1:6">
      <c r="A4717">
        <v>2040</v>
      </c>
      <c r="B4717" t="s">
        <v>1059</v>
      </c>
      <c r="C4717" t="s">
        <v>1013</v>
      </c>
      <c r="D4717" t="s">
        <v>972</v>
      </c>
      <c r="E4717" t="s">
        <v>1014</v>
      </c>
      <c r="F4717" s="86">
        <v>15828781.805807101</v>
      </c>
    </row>
    <row r="4718" spans="1:6">
      <c r="A4718">
        <v>2041</v>
      </c>
      <c r="B4718" t="s">
        <v>1059</v>
      </c>
      <c r="C4718" t="s">
        <v>1013</v>
      </c>
      <c r="D4718" t="s">
        <v>972</v>
      </c>
      <c r="E4718" t="s">
        <v>1014</v>
      </c>
      <c r="F4718" s="86">
        <v>15992962.2198075</v>
      </c>
    </row>
    <row r="4719" spans="1:6">
      <c r="A4719">
        <v>2042</v>
      </c>
      <c r="B4719" t="s">
        <v>1059</v>
      </c>
      <c r="C4719" t="s">
        <v>1013</v>
      </c>
      <c r="D4719" t="s">
        <v>972</v>
      </c>
      <c r="E4719" t="s">
        <v>1014</v>
      </c>
      <c r="F4719" s="86">
        <v>16154423.387240199</v>
      </c>
    </row>
    <row r="4720" spans="1:6">
      <c r="A4720">
        <v>2043</v>
      </c>
      <c r="B4720" t="s">
        <v>1059</v>
      </c>
      <c r="C4720" t="s">
        <v>1013</v>
      </c>
      <c r="D4720" t="s">
        <v>972</v>
      </c>
      <c r="E4720" t="s">
        <v>1014</v>
      </c>
      <c r="F4720" s="86">
        <v>16318517.4427919</v>
      </c>
    </row>
    <row r="4721" spans="1:6">
      <c r="A4721">
        <v>2044</v>
      </c>
      <c r="B4721" t="s">
        <v>1059</v>
      </c>
      <c r="C4721" t="s">
        <v>1013</v>
      </c>
      <c r="D4721" t="s">
        <v>972</v>
      </c>
      <c r="E4721" t="s">
        <v>1014</v>
      </c>
      <c r="F4721" s="86">
        <v>16483414.7913705</v>
      </c>
    </row>
    <row r="4722" spans="1:6">
      <c r="A4722">
        <v>2045</v>
      </c>
      <c r="B4722" t="s">
        <v>1059</v>
      </c>
      <c r="C4722" t="s">
        <v>1013</v>
      </c>
      <c r="D4722" t="s">
        <v>972</v>
      </c>
      <c r="E4722" t="s">
        <v>1014</v>
      </c>
      <c r="F4722" s="86">
        <v>16649313.473804699</v>
      </c>
    </row>
    <row r="4723" spans="1:6">
      <c r="A4723">
        <v>2046</v>
      </c>
      <c r="B4723" t="s">
        <v>1059</v>
      </c>
      <c r="C4723" t="s">
        <v>1013</v>
      </c>
      <c r="D4723" t="s">
        <v>972</v>
      </c>
      <c r="E4723" t="s">
        <v>1014</v>
      </c>
      <c r="F4723" s="86">
        <v>16814847.554101899</v>
      </c>
    </row>
    <row r="4724" spans="1:6">
      <c r="A4724">
        <v>2047</v>
      </c>
      <c r="B4724" t="s">
        <v>1059</v>
      </c>
      <c r="C4724" t="s">
        <v>1013</v>
      </c>
      <c r="D4724" t="s">
        <v>972</v>
      </c>
      <c r="E4724" t="s">
        <v>1014</v>
      </c>
      <c r="F4724" s="86">
        <v>16981126.534079202</v>
      </c>
    </row>
    <row r="4725" spans="1:6">
      <c r="A4725">
        <v>2048</v>
      </c>
      <c r="B4725" t="s">
        <v>1059</v>
      </c>
      <c r="C4725" t="s">
        <v>1013</v>
      </c>
      <c r="D4725" t="s">
        <v>972</v>
      </c>
      <c r="E4725" t="s">
        <v>1014</v>
      </c>
      <c r="F4725" s="86">
        <v>17148223.885520902</v>
      </c>
    </row>
    <row r="4726" spans="1:6">
      <c r="A4726">
        <v>2049</v>
      </c>
      <c r="B4726" t="s">
        <v>1059</v>
      </c>
      <c r="C4726" t="s">
        <v>1013</v>
      </c>
      <c r="D4726" t="s">
        <v>972</v>
      </c>
      <c r="E4726" t="s">
        <v>1014</v>
      </c>
      <c r="F4726" s="86">
        <v>17312997.9441691</v>
      </c>
    </row>
    <row r="4727" spans="1:6">
      <c r="A4727">
        <v>2050</v>
      </c>
      <c r="B4727" t="s">
        <v>1059</v>
      </c>
      <c r="C4727" t="s">
        <v>1013</v>
      </c>
      <c r="D4727" t="s">
        <v>972</v>
      </c>
      <c r="E4727" t="s">
        <v>1014</v>
      </c>
      <c r="F4727" s="86">
        <v>17477974.885307301</v>
      </c>
    </row>
    <row r="4728" spans="1:6">
      <c r="A4728">
        <v>2017</v>
      </c>
      <c r="B4728" t="s">
        <v>1060</v>
      </c>
      <c r="C4728" t="s">
        <v>1013</v>
      </c>
      <c r="D4728" t="s">
        <v>972</v>
      </c>
      <c r="E4728" t="s">
        <v>1014</v>
      </c>
      <c r="F4728" s="86">
        <v>13515937.2975122</v>
      </c>
    </row>
    <row r="4729" spans="1:6">
      <c r="A4729">
        <v>2018</v>
      </c>
      <c r="B4729" t="s">
        <v>1060</v>
      </c>
      <c r="C4729" t="s">
        <v>1013</v>
      </c>
      <c r="D4729" t="s">
        <v>972</v>
      </c>
      <c r="E4729" t="s">
        <v>1014</v>
      </c>
      <c r="F4729" s="86">
        <v>13602912.266684899</v>
      </c>
    </row>
    <row r="4730" spans="1:6">
      <c r="A4730">
        <v>2019</v>
      </c>
      <c r="B4730" t="s">
        <v>1060</v>
      </c>
      <c r="C4730" t="s">
        <v>1013</v>
      </c>
      <c r="D4730" t="s">
        <v>972</v>
      </c>
      <c r="E4730" t="s">
        <v>1014</v>
      </c>
      <c r="F4730" s="86">
        <v>13696181.646082301</v>
      </c>
    </row>
    <row r="4731" spans="1:6">
      <c r="A4731">
        <v>2020</v>
      </c>
      <c r="B4731" t="s">
        <v>1060</v>
      </c>
      <c r="C4731" t="s">
        <v>1013</v>
      </c>
      <c r="D4731" t="s">
        <v>972</v>
      </c>
      <c r="E4731" t="s">
        <v>1014</v>
      </c>
      <c r="F4731" s="86">
        <v>13817499.5556015</v>
      </c>
    </row>
    <row r="4732" spans="1:6">
      <c r="A4732">
        <v>2021</v>
      </c>
      <c r="B4732" t="s">
        <v>1060</v>
      </c>
      <c r="C4732" t="s">
        <v>1013</v>
      </c>
      <c r="D4732" t="s">
        <v>972</v>
      </c>
      <c r="E4732" t="s">
        <v>1014</v>
      </c>
      <c r="F4732" s="86">
        <v>13937256.4819079</v>
      </c>
    </row>
    <row r="4733" spans="1:6">
      <c r="A4733">
        <v>2022</v>
      </c>
      <c r="B4733" t="s">
        <v>1060</v>
      </c>
      <c r="C4733" t="s">
        <v>1013</v>
      </c>
      <c r="D4733" t="s">
        <v>972</v>
      </c>
      <c r="E4733" t="s">
        <v>1014</v>
      </c>
      <c r="F4733" s="86">
        <v>14054048.5092736</v>
      </c>
    </row>
    <row r="4734" spans="1:6">
      <c r="A4734">
        <v>2023</v>
      </c>
      <c r="B4734" t="s">
        <v>1060</v>
      </c>
      <c r="C4734" t="s">
        <v>1013</v>
      </c>
      <c r="D4734" t="s">
        <v>972</v>
      </c>
      <c r="E4734" t="s">
        <v>1014</v>
      </c>
      <c r="F4734" s="86">
        <v>14166854.4645944</v>
      </c>
    </row>
    <row r="4735" spans="1:6">
      <c r="A4735">
        <v>2024</v>
      </c>
      <c r="B4735" t="s">
        <v>1060</v>
      </c>
      <c r="C4735" t="s">
        <v>1013</v>
      </c>
      <c r="D4735" t="s">
        <v>972</v>
      </c>
      <c r="E4735" t="s">
        <v>1014</v>
      </c>
      <c r="F4735" s="86">
        <v>14276851.0627177</v>
      </c>
    </row>
    <row r="4736" spans="1:6">
      <c r="A4736">
        <v>2025</v>
      </c>
      <c r="B4736" t="s">
        <v>1060</v>
      </c>
      <c r="C4736" t="s">
        <v>1013</v>
      </c>
      <c r="D4736" t="s">
        <v>972</v>
      </c>
      <c r="E4736" t="s">
        <v>1014</v>
      </c>
      <c r="F4736" s="86">
        <v>14386873.1739878</v>
      </c>
    </row>
    <row r="4737" spans="1:6">
      <c r="A4737">
        <v>2026</v>
      </c>
      <c r="B4737" t="s">
        <v>1060</v>
      </c>
      <c r="C4737" t="s">
        <v>1013</v>
      </c>
      <c r="D4737" t="s">
        <v>972</v>
      </c>
      <c r="E4737" t="s">
        <v>1014</v>
      </c>
      <c r="F4737" s="86">
        <v>14499749.881753201</v>
      </c>
    </row>
    <row r="4738" spans="1:6">
      <c r="A4738">
        <v>2027</v>
      </c>
      <c r="B4738" t="s">
        <v>1060</v>
      </c>
      <c r="C4738" t="s">
        <v>1013</v>
      </c>
      <c r="D4738" t="s">
        <v>972</v>
      </c>
      <c r="E4738" t="s">
        <v>1014</v>
      </c>
      <c r="F4738" s="86">
        <v>14619904.1244996</v>
      </c>
    </row>
    <row r="4739" spans="1:6">
      <c r="A4739">
        <v>2028</v>
      </c>
      <c r="B4739" t="s">
        <v>1060</v>
      </c>
      <c r="C4739" t="s">
        <v>1013</v>
      </c>
      <c r="D4739" t="s">
        <v>972</v>
      </c>
      <c r="E4739" t="s">
        <v>1014</v>
      </c>
      <c r="F4739" s="86">
        <v>14747698.288373901</v>
      </c>
    </row>
    <row r="4740" spans="1:6">
      <c r="A4740">
        <v>2029</v>
      </c>
      <c r="B4740" t="s">
        <v>1060</v>
      </c>
      <c r="C4740" t="s">
        <v>1013</v>
      </c>
      <c r="D4740" t="s">
        <v>972</v>
      </c>
      <c r="E4740" t="s">
        <v>1014</v>
      </c>
      <c r="F4740" s="86">
        <v>14883242.2024864</v>
      </c>
    </row>
    <row r="4741" spans="1:6">
      <c r="A4741">
        <v>2030</v>
      </c>
      <c r="B4741" t="s">
        <v>1060</v>
      </c>
      <c r="C4741" t="s">
        <v>1013</v>
      </c>
      <c r="D4741" t="s">
        <v>972</v>
      </c>
      <c r="E4741" t="s">
        <v>1014</v>
      </c>
      <c r="F4741" s="86">
        <v>15024052.533746099</v>
      </c>
    </row>
    <row r="4742" spans="1:6">
      <c r="A4742">
        <v>2031</v>
      </c>
      <c r="B4742" t="s">
        <v>1060</v>
      </c>
      <c r="C4742" t="s">
        <v>1013</v>
      </c>
      <c r="D4742" t="s">
        <v>972</v>
      </c>
      <c r="E4742" t="s">
        <v>1014</v>
      </c>
      <c r="F4742" s="86">
        <v>15168331.963413199</v>
      </c>
    </row>
    <row r="4743" spans="1:6">
      <c r="A4743">
        <v>2032</v>
      </c>
      <c r="B4743" t="s">
        <v>1060</v>
      </c>
      <c r="C4743" t="s">
        <v>1013</v>
      </c>
      <c r="D4743" t="s">
        <v>972</v>
      </c>
      <c r="E4743" t="s">
        <v>1014</v>
      </c>
      <c r="F4743" s="86">
        <v>15314090.3503899</v>
      </c>
    </row>
    <row r="4744" spans="1:6">
      <c r="A4744">
        <v>2033</v>
      </c>
      <c r="B4744" t="s">
        <v>1060</v>
      </c>
      <c r="C4744" t="s">
        <v>1013</v>
      </c>
      <c r="D4744" t="s">
        <v>972</v>
      </c>
      <c r="E4744" t="s">
        <v>1014</v>
      </c>
      <c r="F4744" s="86">
        <v>15461539.1263991</v>
      </c>
    </row>
    <row r="4745" spans="1:6">
      <c r="A4745">
        <v>2034</v>
      </c>
      <c r="B4745" t="s">
        <v>1060</v>
      </c>
      <c r="C4745" t="s">
        <v>1013</v>
      </c>
      <c r="D4745" t="s">
        <v>972</v>
      </c>
      <c r="E4745" t="s">
        <v>1014</v>
      </c>
      <c r="F4745" s="86">
        <v>15608203.545127099</v>
      </c>
    </row>
    <row r="4746" spans="1:6">
      <c r="A4746">
        <v>2035</v>
      </c>
      <c r="B4746" t="s">
        <v>1060</v>
      </c>
      <c r="C4746" t="s">
        <v>1013</v>
      </c>
      <c r="D4746" t="s">
        <v>972</v>
      </c>
      <c r="E4746" t="s">
        <v>1014</v>
      </c>
      <c r="F4746" s="86">
        <v>15754972.0757464</v>
      </c>
    </row>
    <row r="4747" spans="1:6">
      <c r="A4747">
        <v>2036</v>
      </c>
      <c r="B4747" t="s">
        <v>1060</v>
      </c>
      <c r="C4747" t="s">
        <v>1013</v>
      </c>
      <c r="D4747" t="s">
        <v>972</v>
      </c>
      <c r="E4747" t="s">
        <v>1014</v>
      </c>
      <c r="F4747" s="86">
        <v>15900814.549629601</v>
      </c>
    </row>
    <row r="4748" spans="1:6">
      <c r="A4748">
        <v>2037</v>
      </c>
      <c r="B4748" t="s">
        <v>1060</v>
      </c>
      <c r="C4748" t="s">
        <v>1013</v>
      </c>
      <c r="D4748" t="s">
        <v>972</v>
      </c>
      <c r="E4748" t="s">
        <v>1014</v>
      </c>
      <c r="F4748" s="86">
        <v>16045970.5081075</v>
      </c>
    </row>
    <row r="4749" spans="1:6">
      <c r="A4749">
        <v>2038</v>
      </c>
      <c r="B4749" t="s">
        <v>1060</v>
      </c>
      <c r="C4749" t="s">
        <v>1013</v>
      </c>
      <c r="D4749" t="s">
        <v>972</v>
      </c>
      <c r="E4749" t="s">
        <v>1014</v>
      </c>
      <c r="F4749" s="86">
        <v>16191876.544010701</v>
      </c>
    </row>
    <row r="4750" spans="1:6">
      <c r="A4750">
        <v>2039</v>
      </c>
      <c r="B4750" t="s">
        <v>1060</v>
      </c>
      <c r="C4750" t="s">
        <v>1013</v>
      </c>
      <c r="D4750" t="s">
        <v>972</v>
      </c>
      <c r="E4750" t="s">
        <v>1014</v>
      </c>
      <c r="F4750" s="86">
        <v>16338053.2011673</v>
      </c>
    </row>
    <row r="4751" spans="1:6">
      <c r="A4751">
        <v>2040</v>
      </c>
      <c r="B4751" t="s">
        <v>1060</v>
      </c>
      <c r="C4751" t="s">
        <v>1013</v>
      </c>
      <c r="D4751" t="s">
        <v>972</v>
      </c>
      <c r="E4751" t="s">
        <v>1014</v>
      </c>
      <c r="F4751" s="86">
        <v>16484140.530895701</v>
      </c>
    </row>
    <row r="4752" spans="1:6">
      <c r="A4752">
        <v>2041</v>
      </c>
      <c r="B4752" t="s">
        <v>1060</v>
      </c>
      <c r="C4752" t="s">
        <v>1013</v>
      </c>
      <c r="D4752" t="s">
        <v>972</v>
      </c>
      <c r="E4752" t="s">
        <v>1014</v>
      </c>
      <c r="F4752" s="86">
        <v>16630720.8641671</v>
      </c>
    </row>
    <row r="4753" spans="1:6">
      <c r="A4753">
        <v>2042</v>
      </c>
      <c r="B4753" t="s">
        <v>1060</v>
      </c>
      <c r="C4753" t="s">
        <v>1013</v>
      </c>
      <c r="D4753" t="s">
        <v>972</v>
      </c>
      <c r="E4753" t="s">
        <v>1014</v>
      </c>
      <c r="F4753" s="86">
        <v>16777979.093804698</v>
      </c>
    </row>
    <row r="4754" spans="1:6">
      <c r="A4754">
        <v>2043</v>
      </c>
      <c r="B4754" t="s">
        <v>1060</v>
      </c>
      <c r="C4754" t="s">
        <v>1013</v>
      </c>
      <c r="D4754" t="s">
        <v>972</v>
      </c>
      <c r="E4754" t="s">
        <v>1014</v>
      </c>
      <c r="F4754" s="86">
        <v>16927487.335821301</v>
      </c>
    </row>
    <row r="4755" spans="1:6">
      <c r="A4755">
        <v>2044</v>
      </c>
      <c r="B4755" t="s">
        <v>1060</v>
      </c>
      <c r="C4755" t="s">
        <v>1013</v>
      </c>
      <c r="D4755" t="s">
        <v>972</v>
      </c>
      <c r="E4755" t="s">
        <v>1014</v>
      </c>
      <c r="F4755" s="86">
        <v>17075152.614931699</v>
      </c>
    </row>
    <row r="4756" spans="1:6">
      <c r="A4756">
        <v>2045</v>
      </c>
      <c r="B4756" t="s">
        <v>1060</v>
      </c>
      <c r="C4756" t="s">
        <v>1013</v>
      </c>
      <c r="D4756" t="s">
        <v>972</v>
      </c>
      <c r="E4756" t="s">
        <v>1014</v>
      </c>
      <c r="F4756" s="86">
        <v>17226866.774361201</v>
      </c>
    </row>
    <row r="4757" spans="1:6">
      <c r="A4757">
        <v>2046</v>
      </c>
      <c r="B4757" t="s">
        <v>1060</v>
      </c>
      <c r="C4757" t="s">
        <v>1013</v>
      </c>
      <c r="D4757" t="s">
        <v>972</v>
      </c>
      <c r="E4757" t="s">
        <v>1014</v>
      </c>
      <c r="F4757" s="86">
        <v>17375459.690328401</v>
      </c>
    </row>
    <row r="4758" spans="1:6">
      <c r="A4758">
        <v>2047</v>
      </c>
      <c r="B4758" t="s">
        <v>1060</v>
      </c>
      <c r="C4758" t="s">
        <v>1013</v>
      </c>
      <c r="D4758" t="s">
        <v>972</v>
      </c>
      <c r="E4758" t="s">
        <v>1014</v>
      </c>
      <c r="F4758" s="86">
        <v>17528824.354295701</v>
      </c>
    </row>
    <row r="4759" spans="1:6">
      <c r="A4759">
        <v>2048</v>
      </c>
      <c r="B4759" t="s">
        <v>1060</v>
      </c>
      <c r="C4759" t="s">
        <v>1013</v>
      </c>
      <c r="D4759" t="s">
        <v>972</v>
      </c>
      <c r="E4759" t="s">
        <v>1014</v>
      </c>
      <c r="F4759" s="86">
        <v>17680903.9714734</v>
      </c>
    </row>
    <row r="4760" spans="1:6">
      <c r="A4760">
        <v>2049</v>
      </c>
      <c r="B4760" t="s">
        <v>1060</v>
      </c>
      <c r="C4760" t="s">
        <v>1013</v>
      </c>
      <c r="D4760" t="s">
        <v>972</v>
      </c>
      <c r="E4760" t="s">
        <v>1014</v>
      </c>
      <c r="F4760" s="86">
        <v>17833998.597399801</v>
      </c>
    </row>
    <row r="4761" spans="1:6">
      <c r="A4761">
        <v>2050</v>
      </c>
      <c r="B4761" t="s">
        <v>1060</v>
      </c>
      <c r="C4761" t="s">
        <v>1013</v>
      </c>
      <c r="D4761" t="s">
        <v>972</v>
      </c>
      <c r="E4761" t="s">
        <v>1014</v>
      </c>
      <c r="F4761" s="86">
        <v>17987924.748443801</v>
      </c>
    </row>
    <row r="4762" spans="1:6">
      <c r="A4762">
        <v>2017</v>
      </c>
      <c r="B4762" t="s">
        <v>1061</v>
      </c>
      <c r="C4762" t="s">
        <v>1013</v>
      </c>
      <c r="D4762" t="s">
        <v>972</v>
      </c>
      <c r="E4762" t="s">
        <v>1014</v>
      </c>
      <c r="F4762" s="86">
        <v>47861068.1192884</v>
      </c>
    </row>
    <row r="4763" spans="1:6">
      <c r="A4763">
        <v>2018</v>
      </c>
      <c r="B4763" t="s">
        <v>1061</v>
      </c>
      <c r="C4763" t="s">
        <v>1013</v>
      </c>
      <c r="D4763" t="s">
        <v>972</v>
      </c>
      <c r="E4763" t="s">
        <v>1014</v>
      </c>
      <c r="F4763" s="86">
        <v>48090259.291438997</v>
      </c>
    </row>
    <row r="4764" spans="1:6">
      <c r="A4764">
        <v>2019</v>
      </c>
      <c r="B4764" t="s">
        <v>1061</v>
      </c>
      <c r="C4764" t="s">
        <v>1013</v>
      </c>
      <c r="D4764" t="s">
        <v>972</v>
      </c>
      <c r="E4764" t="s">
        <v>1014</v>
      </c>
      <c r="F4764" s="86">
        <v>48335355.453234002</v>
      </c>
    </row>
    <row r="4765" spans="1:6">
      <c r="A4765">
        <v>2020</v>
      </c>
      <c r="B4765" t="s">
        <v>1061</v>
      </c>
      <c r="C4765" t="s">
        <v>1013</v>
      </c>
      <c r="D4765" t="s">
        <v>972</v>
      </c>
      <c r="E4765" t="s">
        <v>1014</v>
      </c>
      <c r="F4765" s="86">
        <v>48497728.488389999</v>
      </c>
    </row>
    <row r="4766" spans="1:6">
      <c r="A4766">
        <v>2021</v>
      </c>
      <c r="B4766" t="s">
        <v>1061</v>
      </c>
      <c r="C4766" t="s">
        <v>1013</v>
      </c>
      <c r="D4766" t="s">
        <v>972</v>
      </c>
      <c r="E4766" t="s">
        <v>1014</v>
      </c>
      <c r="F4766" s="86">
        <v>48651833.343846902</v>
      </c>
    </row>
    <row r="4767" spans="1:6">
      <c r="A4767">
        <v>2022</v>
      </c>
      <c r="B4767" t="s">
        <v>1061</v>
      </c>
      <c r="C4767" t="s">
        <v>1013</v>
      </c>
      <c r="D4767" t="s">
        <v>972</v>
      </c>
      <c r="E4767" t="s">
        <v>1014</v>
      </c>
      <c r="F4767" s="86">
        <v>48810016.338748701</v>
      </c>
    </row>
    <row r="4768" spans="1:6">
      <c r="A4768">
        <v>2023</v>
      </c>
      <c r="B4768" t="s">
        <v>1061</v>
      </c>
      <c r="C4768" t="s">
        <v>1013</v>
      </c>
      <c r="D4768" t="s">
        <v>972</v>
      </c>
      <c r="E4768" t="s">
        <v>1014</v>
      </c>
      <c r="F4768" s="86">
        <v>48953824.707773499</v>
      </c>
    </row>
    <row r="4769" spans="1:6">
      <c r="A4769">
        <v>2024</v>
      </c>
      <c r="B4769" t="s">
        <v>1061</v>
      </c>
      <c r="C4769" t="s">
        <v>1013</v>
      </c>
      <c r="D4769" t="s">
        <v>972</v>
      </c>
      <c r="E4769" t="s">
        <v>1014</v>
      </c>
      <c r="F4769" s="86">
        <v>49100381.3854056</v>
      </c>
    </row>
    <row r="4770" spans="1:6">
      <c r="A4770">
        <v>2025</v>
      </c>
      <c r="B4770" t="s">
        <v>1061</v>
      </c>
      <c r="C4770" t="s">
        <v>1013</v>
      </c>
      <c r="D4770" t="s">
        <v>972</v>
      </c>
      <c r="E4770" t="s">
        <v>1014</v>
      </c>
      <c r="F4770" s="86">
        <v>49256749.985990703</v>
      </c>
    </row>
    <row r="4771" spans="1:6">
      <c r="A4771">
        <v>2026</v>
      </c>
      <c r="B4771" t="s">
        <v>1061</v>
      </c>
      <c r="C4771" t="s">
        <v>1013</v>
      </c>
      <c r="D4771" t="s">
        <v>972</v>
      </c>
      <c r="E4771" t="s">
        <v>1014</v>
      </c>
      <c r="F4771" s="86">
        <v>49428447.434588701</v>
      </c>
    </row>
    <row r="4772" spans="1:6">
      <c r="A4772">
        <v>2027</v>
      </c>
      <c r="B4772" t="s">
        <v>1061</v>
      </c>
      <c r="C4772" t="s">
        <v>1013</v>
      </c>
      <c r="D4772" t="s">
        <v>972</v>
      </c>
      <c r="E4772" t="s">
        <v>1014</v>
      </c>
      <c r="F4772" s="86">
        <v>49631578.027459003</v>
      </c>
    </row>
    <row r="4773" spans="1:6">
      <c r="A4773">
        <v>2028</v>
      </c>
      <c r="B4773" t="s">
        <v>1061</v>
      </c>
      <c r="C4773" t="s">
        <v>1013</v>
      </c>
      <c r="D4773" t="s">
        <v>972</v>
      </c>
      <c r="E4773" t="s">
        <v>1014</v>
      </c>
      <c r="F4773" s="86">
        <v>49866215.424704902</v>
      </c>
    </row>
    <row r="4774" spans="1:6">
      <c r="A4774">
        <v>2029</v>
      </c>
      <c r="B4774" t="s">
        <v>1061</v>
      </c>
      <c r="C4774" t="s">
        <v>1013</v>
      </c>
      <c r="D4774" t="s">
        <v>972</v>
      </c>
      <c r="E4774" t="s">
        <v>1014</v>
      </c>
      <c r="F4774" s="86">
        <v>50132464.788810402</v>
      </c>
    </row>
    <row r="4775" spans="1:6">
      <c r="A4775">
        <v>2030</v>
      </c>
      <c r="B4775" t="s">
        <v>1061</v>
      </c>
      <c r="C4775" t="s">
        <v>1013</v>
      </c>
      <c r="D4775" t="s">
        <v>972</v>
      </c>
      <c r="E4775" t="s">
        <v>1014</v>
      </c>
      <c r="F4775" s="86">
        <v>50414504.495492399</v>
      </c>
    </row>
    <row r="4776" spans="1:6">
      <c r="A4776">
        <v>2031</v>
      </c>
      <c r="B4776" t="s">
        <v>1061</v>
      </c>
      <c r="C4776" t="s">
        <v>1013</v>
      </c>
      <c r="D4776" t="s">
        <v>972</v>
      </c>
      <c r="E4776" t="s">
        <v>1014</v>
      </c>
      <c r="F4776" s="86">
        <v>50709871.751124002</v>
      </c>
    </row>
    <row r="4777" spans="1:6">
      <c r="A4777">
        <v>2032</v>
      </c>
      <c r="B4777" t="s">
        <v>1061</v>
      </c>
      <c r="C4777" t="s">
        <v>1013</v>
      </c>
      <c r="D4777" t="s">
        <v>972</v>
      </c>
      <c r="E4777" t="s">
        <v>1014</v>
      </c>
      <c r="F4777" s="86">
        <v>51013988.443777099</v>
      </c>
    </row>
    <row r="4778" spans="1:6">
      <c r="A4778">
        <v>2033</v>
      </c>
      <c r="B4778" t="s">
        <v>1061</v>
      </c>
      <c r="C4778" t="s">
        <v>1013</v>
      </c>
      <c r="D4778" t="s">
        <v>972</v>
      </c>
      <c r="E4778" t="s">
        <v>1014</v>
      </c>
      <c r="F4778" s="86">
        <v>51322983.614224099</v>
      </c>
    </row>
    <row r="4779" spans="1:6">
      <c r="A4779">
        <v>2034</v>
      </c>
      <c r="B4779" t="s">
        <v>1061</v>
      </c>
      <c r="C4779" t="s">
        <v>1013</v>
      </c>
      <c r="D4779" t="s">
        <v>972</v>
      </c>
      <c r="E4779" t="s">
        <v>1014</v>
      </c>
      <c r="F4779" s="86">
        <v>51632156.304994501</v>
      </c>
    </row>
    <row r="4780" spans="1:6">
      <c r="A4780">
        <v>2035</v>
      </c>
      <c r="B4780" t="s">
        <v>1061</v>
      </c>
      <c r="C4780" t="s">
        <v>1013</v>
      </c>
      <c r="D4780" t="s">
        <v>972</v>
      </c>
      <c r="E4780" t="s">
        <v>1014</v>
      </c>
      <c r="F4780" s="86">
        <v>51934943.678768098</v>
      </c>
    </row>
    <row r="4781" spans="1:6">
      <c r="A4781">
        <v>2036</v>
      </c>
      <c r="B4781" t="s">
        <v>1061</v>
      </c>
      <c r="C4781" t="s">
        <v>1013</v>
      </c>
      <c r="D4781" t="s">
        <v>972</v>
      </c>
      <c r="E4781" t="s">
        <v>1014</v>
      </c>
      <c r="F4781" s="86">
        <v>52236411.900135003</v>
      </c>
    </row>
    <row r="4782" spans="1:6">
      <c r="A4782">
        <v>2037</v>
      </c>
      <c r="B4782" t="s">
        <v>1061</v>
      </c>
      <c r="C4782" t="s">
        <v>1013</v>
      </c>
      <c r="D4782" t="s">
        <v>972</v>
      </c>
      <c r="E4782" t="s">
        <v>1014</v>
      </c>
      <c r="F4782" s="86">
        <v>52535654.513530403</v>
      </c>
    </row>
    <row r="4783" spans="1:6">
      <c r="A4783">
        <v>2038</v>
      </c>
      <c r="B4783" t="s">
        <v>1061</v>
      </c>
      <c r="C4783" t="s">
        <v>1013</v>
      </c>
      <c r="D4783" t="s">
        <v>972</v>
      </c>
      <c r="E4783" t="s">
        <v>1014</v>
      </c>
      <c r="F4783" s="86">
        <v>52838642.558544099</v>
      </c>
    </row>
    <row r="4784" spans="1:6">
      <c r="A4784">
        <v>2039</v>
      </c>
      <c r="B4784" t="s">
        <v>1061</v>
      </c>
      <c r="C4784" t="s">
        <v>1013</v>
      </c>
      <c r="D4784" t="s">
        <v>972</v>
      </c>
      <c r="E4784" t="s">
        <v>1014</v>
      </c>
      <c r="F4784" s="86">
        <v>53139827.757501803</v>
      </c>
    </row>
    <row r="4785" spans="1:6">
      <c r="A4785">
        <v>2040</v>
      </c>
      <c r="B4785" t="s">
        <v>1061</v>
      </c>
      <c r="C4785" t="s">
        <v>1013</v>
      </c>
      <c r="D4785" t="s">
        <v>972</v>
      </c>
      <c r="E4785" t="s">
        <v>1014</v>
      </c>
      <c r="F4785" s="86">
        <v>53446032.611314103</v>
      </c>
    </row>
    <row r="4786" spans="1:6">
      <c r="A4786">
        <v>2041</v>
      </c>
      <c r="B4786" t="s">
        <v>1061</v>
      </c>
      <c r="C4786" t="s">
        <v>1013</v>
      </c>
      <c r="D4786" t="s">
        <v>972</v>
      </c>
      <c r="E4786" t="s">
        <v>1014</v>
      </c>
      <c r="F4786" s="86">
        <v>53748423.332656302</v>
      </c>
    </row>
    <row r="4787" spans="1:6">
      <c r="A4787">
        <v>2042</v>
      </c>
      <c r="B4787" t="s">
        <v>1061</v>
      </c>
      <c r="C4787" t="s">
        <v>1013</v>
      </c>
      <c r="D4787" t="s">
        <v>972</v>
      </c>
      <c r="E4787" t="s">
        <v>1014</v>
      </c>
      <c r="F4787" s="86">
        <v>54051373.995470203</v>
      </c>
    </row>
    <row r="4788" spans="1:6">
      <c r="A4788">
        <v>2043</v>
      </c>
      <c r="B4788" t="s">
        <v>1061</v>
      </c>
      <c r="C4788" t="s">
        <v>1013</v>
      </c>
      <c r="D4788" t="s">
        <v>972</v>
      </c>
      <c r="E4788" t="s">
        <v>1014</v>
      </c>
      <c r="F4788" s="86">
        <v>54360400.997929402</v>
      </c>
    </row>
    <row r="4789" spans="1:6">
      <c r="A4789">
        <v>2044</v>
      </c>
      <c r="B4789" t="s">
        <v>1061</v>
      </c>
      <c r="C4789" t="s">
        <v>1013</v>
      </c>
      <c r="D4789" t="s">
        <v>972</v>
      </c>
      <c r="E4789" t="s">
        <v>1014</v>
      </c>
      <c r="F4789" s="86">
        <v>54672530.5375937</v>
      </c>
    </row>
    <row r="4790" spans="1:6">
      <c r="A4790">
        <v>2045</v>
      </c>
      <c r="B4790" t="s">
        <v>1061</v>
      </c>
      <c r="C4790" t="s">
        <v>1013</v>
      </c>
      <c r="D4790" t="s">
        <v>972</v>
      </c>
      <c r="E4790" t="s">
        <v>1014</v>
      </c>
      <c r="F4790" s="86">
        <v>54988063.105776303</v>
      </c>
    </row>
    <row r="4791" spans="1:6">
      <c r="A4791">
        <v>2046</v>
      </c>
      <c r="B4791" t="s">
        <v>1061</v>
      </c>
      <c r="C4791" t="s">
        <v>1013</v>
      </c>
      <c r="D4791" t="s">
        <v>972</v>
      </c>
      <c r="E4791" t="s">
        <v>1014</v>
      </c>
      <c r="F4791" s="86">
        <v>55310334.458500497</v>
      </c>
    </row>
    <row r="4792" spans="1:6">
      <c r="A4792">
        <v>2047</v>
      </c>
      <c r="B4792" t="s">
        <v>1061</v>
      </c>
      <c r="C4792" t="s">
        <v>1013</v>
      </c>
      <c r="D4792" t="s">
        <v>972</v>
      </c>
      <c r="E4792" t="s">
        <v>1014</v>
      </c>
      <c r="F4792" s="86">
        <v>55629011.693731301</v>
      </c>
    </row>
    <row r="4793" spans="1:6">
      <c r="A4793">
        <v>2048</v>
      </c>
      <c r="B4793" t="s">
        <v>1061</v>
      </c>
      <c r="C4793" t="s">
        <v>1013</v>
      </c>
      <c r="D4793" t="s">
        <v>972</v>
      </c>
      <c r="E4793" t="s">
        <v>1014</v>
      </c>
      <c r="F4793" s="86">
        <v>55953344.448697701</v>
      </c>
    </row>
    <row r="4794" spans="1:6">
      <c r="A4794">
        <v>2049</v>
      </c>
      <c r="B4794" t="s">
        <v>1061</v>
      </c>
      <c r="C4794" t="s">
        <v>1013</v>
      </c>
      <c r="D4794" t="s">
        <v>972</v>
      </c>
      <c r="E4794" t="s">
        <v>1014</v>
      </c>
      <c r="F4794" s="86">
        <v>56278132.279688902</v>
      </c>
    </row>
    <row r="4795" spans="1:6">
      <c r="A4795">
        <v>2050</v>
      </c>
      <c r="B4795" t="s">
        <v>1061</v>
      </c>
      <c r="C4795" t="s">
        <v>1013</v>
      </c>
      <c r="D4795" t="s">
        <v>972</v>
      </c>
      <c r="E4795" t="s">
        <v>1014</v>
      </c>
      <c r="F4795" s="86">
        <v>56604802.371568397</v>
      </c>
    </row>
    <row r="4796" spans="1:6">
      <c r="A4796">
        <v>2017</v>
      </c>
      <c r="B4796" t="s">
        <v>1062</v>
      </c>
      <c r="C4796" t="s">
        <v>1013</v>
      </c>
      <c r="D4796" t="s">
        <v>972</v>
      </c>
      <c r="E4796" t="s">
        <v>1014</v>
      </c>
      <c r="F4796" s="86">
        <v>993066.51360245596</v>
      </c>
    </row>
    <row r="4797" spans="1:6">
      <c r="A4797">
        <v>2018</v>
      </c>
      <c r="B4797" t="s">
        <v>1062</v>
      </c>
      <c r="C4797" t="s">
        <v>1013</v>
      </c>
      <c r="D4797" t="s">
        <v>972</v>
      </c>
      <c r="E4797" t="s">
        <v>1014</v>
      </c>
      <c r="F4797" s="86">
        <v>1006440.77333106</v>
      </c>
    </row>
    <row r="4798" spans="1:6">
      <c r="A4798">
        <v>2019</v>
      </c>
      <c r="B4798" t="s">
        <v>1062</v>
      </c>
      <c r="C4798" t="s">
        <v>1013</v>
      </c>
      <c r="D4798" t="s">
        <v>972</v>
      </c>
      <c r="E4798" t="s">
        <v>1014</v>
      </c>
      <c r="F4798" s="86">
        <v>1018261.94527121</v>
      </c>
    </row>
    <row r="4799" spans="1:6">
      <c r="A4799">
        <v>2020</v>
      </c>
      <c r="B4799" t="s">
        <v>1062</v>
      </c>
      <c r="C4799" t="s">
        <v>1013</v>
      </c>
      <c r="D4799" t="s">
        <v>972</v>
      </c>
      <c r="E4799" t="s">
        <v>1014</v>
      </c>
      <c r="F4799" s="86">
        <v>1031671.76687728</v>
      </c>
    </row>
    <row r="4800" spans="1:6">
      <c r="A4800">
        <v>2021</v>
      </c>
      <c r="B4800" t="s">
        <v>1062</v>
      </c>
      <c r="C4800" t="s">
        <v>1013</v>
      </c>
      <c r="D4800" t="s">
        <v>972</v>
      </c>
      <c r="E4800" t="s">
        <v>1014</v>
      </c>
      <c r="F4800" s="86">
        <v>1043640.8680732</v>
      </c>
    </row>
    <row r="4801" spans="1:6">
      <c r="A4801">
        <v>2022</v>
      </c>
      <c r="B4801" t="s">
        <v>1062</v>
      </c>
      <c r="C4801" t="s">
        <v>1013</v>
      </c>
      <c r="D4801" t="s">
        <v>972</v>
      </c>
      <c r="E4801" t="s">
        <v>1014</v>
      </c>
      <c r="F4801" s="86">
        <v>1054184.8017943201</v>
      </c>
    </row>
    <row r="4802" spans="1:6">
      <c r="A4802">
        <v>2023</v>
      </c>
      <c r="B4802" t="s">
        <v>1062</v>
      </c>
      <c r="C4802" t="s">
        <v>1013</v>
      </c>
      <c r="D4802" t="s">
        <v>972</v>
      </c>
      <c r="E4802" t="s">
        <v>1014</v>
      </c>
      <c r="F4802" s="86">
        <v>1064270.2974745</v>
      </c>
    </row>
    <row r="4803" spans="1:6">
      <c r="A4803">
        <v>2024</v>
      </c>
      <c r="B4803" t="s">
        <v>1062</v>
      </c>
      <c r="C4803" t="s">
        <v>1013</v>
      </c>
      <c r="D4803" t="s">
        <v>972</v>
      </c>
      <c r="E4803" t="s">
        <v>1014</v>
      </c>
      <c r="F4803" s="86">
        <v>1073307.15627368</v>
      </c>
    </row>
    <row r="4804" spans="1:6">
      <c r="A4804">
        <v>2025</v>
      </c>
      <c r="B4804" t="s">
        <v>1062</v>
      </c>
      <c r="C4804" t="s">
        <v>1013</v>
      </c>
      <c r="D4804" t="s">
        <v>972</v>
      </c>
      <c r="E4804" t="s">
        <v>1014</v>
      </c>
      <c r="F4804" s="86">
        <v>1081453.1755126</v>
      </c>
    </row>
    <row r="4805" spans="1:6">
      <c r="A4805">
        <v>2026</v>
      </c>
      <c r="B4805" t="s">
        <v>1062</v>
      </c>
      <c r="C4805" t="s">
        <v>1013</v>
      </c>
      <c r="D4805" t="s">
        <v>972</v>
      </c>
      <c r="E4805" t="s">
        <v>1014</v>
      </c>
      <c r="F4805" s="86">
        <v>1090101.75164185</v>
      </c>
    </row>
    <row r="4806" spans="1:6">
      <c r="A4806">
        <v>2027</v>
      </c>
      <c r="B4806" t="s">
        <v>1062</v>
      </c>
      <c r="C4806" t="s">
        <v>1013</v>
      </c>
      <c r="D4806" t="s">
        <v>972</v>
      </c>
      <c r="E4806" t="s">
        <v>1014</v>
      </c>
      <c r="F4806" s="86">
        <v>1098191.9337426701</v>
      </c>
    </row>
    <row r="4807" spans="1:6">
      <c r="A4807">
        <v>2028</v>
      </c>
      <c r="B4807" t="s">
        <v>1062</v>
      </c>
      <c r="C4807" t="s">
        <v>1013</v>
      </c>
      <c r="D4807" t="s">
        <v>972</v>
      </c>
      <c r="E4807" t="s">
        <v>1014</v>
      </c>
      <c r="F4807" s="86">
        <v>1106714.3177904501</v>
      </c>
    </row>
    <row r="4808" spans="1:6">
      <c r="A4808">
        <v>2029</v>
      </c>
      <c r="B4808" t="s">
        <v>1062</v>
      </c>
      <c r="C4808" t="s">
        <v>1013</v>
      </c>
      <c r="D4808" t="s">
        <v>972</v>
      </c>
      <c r="E4808" t="s">
        <v>1014</v>
      </c>
      <c r="F4808" s="86">
        <v>1116193.97635901</v>
      </c>
    </row>
    <row r="4809" spans="1:6">
      <c r="A4809">
        <v>2030</v>
      </c>
      <c r="B4809" t="s">
        <v>1062</v>
      </c>
      <c r="C4809" t="s">
        <v>1013</v>
      </c>
      <c r="D4809" t="s">
        <v>972</v>
      </c>
      <c r="E4809" t="s">
        <v>1014</v>
      </c>
      <c r="F4809" s="86">
        <v>1125353.60552178</v>
      </c>
    </row>
    <row r="4810" spans="1:6">
      <c r="A4810">
        <v>2031</v>
      </c>
      <c r="B4810" t="s">
        <v>1062</v>
      </c>
      <c r="C4810" t="s">
        <v>1013</v>
      </c>
      <c r="D4810" t="s">
        <v>972</v>
      </c>
      <c r="E4810" t="s">
        <v>1014</v>
      </c>
      <c r="F4810" s="86">
        <v>1134532.3713311299</v>
      </c>
    </row>
    <row r="4811" spans="1:6">
      <c r="A4811">
        <v>2032</v>
      </c>
      <c r="B4811" t="s">
        <v>1062</v>
      </c>
      <c r="C4811" t="s">
        <v>1013</v>
      </c>
      <c r="D4811" t="s">
        <v>972</v>
      </c>
      <c r="E4811" t="s">
        <v>1014</v>
      </c>
      <c r="F4811" s="86">
        <v>1143168.1643991901</v>
      </c>
    </row>
    <row r="4812" spans="1:6">
      <c r="A4812">
        <v>2033</v>
      </c>
      <c r="B4812" t="s">
        <v>1062</v>
      </c>
      <c r="C4812" t="s">
        <v>1013</v>
      </c>
      <c r="D4812" t="s">
        <v>972</v>
      </c>
      <c r="E4812" t="s">
        <v>1014</v>
      </c>
      <c r="F4812" s="86">
        <v>1152791.0332170001</v>
      </c>
    </row>
    <row r="4813" spans="1:6">
      <c r="A4813">
        <v>2034</v>
      </c>
      <c r="B4813" t="s">
        <v>1062</v>
      </c>
      <c r="C4813" t="s">
        <v>1013</v>
      </c>
      <c r="D4813" t="s">
        <v>972</v>
      </c>
      <c r="E4813" t="s">
        <v>1014</v>
      </c>
      <c r="F4813" s="86">
        <v>1162245.3522185299</v>
      </c>
    </row>
    <row r="4814" spans="1:6">
      <c r="A4814">
        <v>2035</v>
      </c>
      <c r="B4814" t="s">
        <v>1062</v>
      </c>
      <c r="C4814" t="s">
        <v>1013</v>
      </c>
      <c r="D4814" t="s">
        <v>972</v>
      </c>
      <c r="E4814" t="s">
        <v>1014</v>
      </c>
      <c r="F4814" s="86">
        <v>1170639.02640612</v>
      </c>
    </row>
    <row r="4815" spans="1:6">
      <c r="A4815">
        <v>2036</v>
      </c>
      <c r="B4815" t="s">
        <v>1062</v>
      </c>
      <c r="C4815" t="s">
        <v>1013</v>
      </c>
      <c r="D4815" t="s">
        <v>972</v>
      </c>
      <c r="E4815" t="s">
        <v>1014</v>
      </c>
      <c r="F4815" s="86">
        <v>1179318.83636171</v>
      </c>
    </row>
    <row r="4816" spans="1:6">
      <c r="A4816">
        <v>2037</v>
      </c>
      <c r="B4816" t="s">
        <v>1062</v>
      </c>
      <c r="C4816" t="s">
        <v>1013</v>
      </c>
      <c r="D4816" t="s">
        <v>972</v>
      </c>
      <c r="E4816" t="s">
        <v>1014</v>
      </c>
      <c r="F4816" s="86">
        <v>1189157.7269279601</v>
      </c>
    </row>
    <row r="4817" spans="1:6">
      <c r="A4817">
        <v>2038</v>
      </c>
      <c r="B4817" t="s">
        <v>1062</v>
      </c>
      <c r="C4817" t="s">
        <v>1013</v>
      </c>
      <c r="D4817" t="s">
        <v>972</v>
      </c>
      <c r="E4817" t="s">
        <v>1014</v>
      </c>
      <c r="F4817" s="86">
        <v>1198626.83303787</v>
      </c>
    </row>
    <row r="4818" spans="1:6">
      <c r="A4818">
        <v>2039</v>
      </c>
      <c r="B4818" t="s">
        <v>1062</v>
      </c>
      <c r="C4818" t="s">
        <v>1013</v>
      </c>
      <c r="D4818" t="s">
        <v>972</v>
      </c>
      <c r="E4818" t="s">
        <v>1014</v>
      </c>
      <c r="F4818" s="86">
        <v>1208402.43375273</v>
      </c>
    </row>
    <row r="4819" spans="1:6">
      <c r="A4819">
        <v>2040</v>
      </c>
      <c r="B4819" t="s">
        <v>1062</v>
      </c>
      <c r="C4819" t="s">
        <v>1013</v>
      </c>
      <c r="D4819" t="s">
        <v>972</v>
      </c>
      <c r="E4819" t="s">
        <v>1014</v>
      </c>
      <c r="F4819" s="86">
        <v>1218119.2737722599</v>
      </c>
    </row>
    <row r="4820" spans="1:6">
      <c r="A4820">
        <v>2041</v>
      </c>
      <c r="B4820" t="s">
        <v>1062</v>
      </c>
      <c r="C4820" t="s">
        <v>1013</v>
      </c>
      <c r="D4820" t="s">
        <v>972</v>
      </c>
      <c r="E4820" t="s">
        <v>1014</v>
      </c>
      <c r="F4820" s="86">
        <v>1227418.8978987201</v>
      </c>
    </row>
    <row r="4821" spans="1:6">
      <c r="A4821">
        <v>2042</v>
      </c>
      <c r="B4821" t="s">
        <v>1062</v>
      </c>
      <c r="C4821" t="s">
        <v>1013</v>
      </c>
      <c r="D4821" t="s">
        <v>972</v>
      </c>
      <c r="E4821" t="s">
        <v>1014</v>
      </c>
      <c r="F4821" s="86">
        <v>1236484.6589893601</v>
      </c>
    </row>
    <row r="4822" spans="1:6">
      <c r="A4822">
        <v>2043</v>
      </c>
      <c r="B4822" t="s">
        <v>1062</v>
      </c>
      <c r="C4822" t="s">
        <v>1013</v>
      </c>
      <c r="D4822" t="s">
        <v>972</v>
      </c>
      <c r="E4822" t="s">
        <v>1014</v>
      </c>
      <c r="F4822" s="86">
        <v>1246204.1941997299</v>
      </c>
    </row>
    <row r="4823" spans="1:6">
      <c r="A4823">
        <v>2044</v>
      </c>
      <c r="B4823" t="s">
        <v>1062</v>
      </c>
      <c r="C4823" t="s">
        <v>1013</v>
      </c>
      <c r="D4823" t="s">
        <v>972</v>
      </c>
      <c r="E4823" t="s">
        <v>1014</v>
      </c>
      <c r="F4823" s="86">
        <v>1255647.7492386999</v>
      </c>
    </row>
    <row r="4824" spans="1:6">
      <c r="A4824">
        <v>2045</v>
      </c>
      <c r="B4824" t="s">
        <v>1062</v>
      </c>
      <c r="C4824" t="s">
        <v>1013</v>
      </c>
      <c r="D4824" t="s">
        <v>972</v>
      </c>
      <c r="E4824" t="s">
        <v>1014</v>
      </c>
      <c r="F4824" s="86">
        <v>1265501.3903717301</v>
      </c>
    </row>
    <row r="4825" spans="1:6">
      <c r="A4825">
        <v>2046</v>
      </c>
      <c r="B4825" t="s">
        <v>1062</v>
      </c>
      <c r="C4825" t="s">
        <v>1013</v>
      </c>
      <c r="D4825" t="s">
        <v>972</v>
      </c>
      <c r="E4825" t="s">
        <v>1014</v>
      </c>
      <c r="F4825" s="86">
        <v>1274096.8104429301</v>
      </c>
    </row>
    <row r="4826" spans="1:6">
      <c r="A4826">
        <v>2047</v>
      </c>
      <c r="B4826" t="s">
        <v>1062</v>
      </c>
      <c r="C4826" t="s">
        <v>1013</v>
      </c>
      <c r="D4826" t="s">
        <v>972</v>
      </c>
      <c r="E4826" t="s">
        <v>1014</v>
      </c>
      <c r="F4826" s="86">
        <v>1283723.7808888401</v>
      </c>
    </row>
    <row r="4827" spans="1:6">
      <c r="A4827">
        <v>2048</v>
      </c>
      <c r="B4827" t="s">
        <v>1062</v>
      </c>
      <c r="C4827" t="s">
        <v>1013</v>
      </c>
      <c r="D4827" t="s">
        <v>972</v>
      </c>
      <c r="E4827" t="s">
        <v>1014</v>
      </c>
      <c r="F4827" s="86">
        <v>1293406.8126036299</v>
      </c>
    </row>
    <row r="4828" spans="1:6">
      <c r="A4828">
        <v>2049</v>
      </c>
      <c r="B4828" t="s">
        <v>1062</v>
      </c>
      <c r="C4828" t="s">
        <v>1013</v>
      </c>
      <c r="D4828" t="s">
        <v>972</v>
      </c>
      <c r="E4828" t="s">
        <v>1014</v>
      </c>
      <c r="F4828" s="86">
        <v>1303570.43599904</v>
      </c>
    </row>
    <row r="4829" spans="1:6">
      <c r="A4829">
        <v>2050</v>
      </c>
      <c r="B4829" t="s">
        <v>1062</v>
      </c>
      <c r="C4829" t="s">
        <v>1013</v>
      </c>
      <c r="D4829" t="s">
        <v>972</v>
      </c>
      <c r="E4829" t="s">
        <v>1014</v>
      </c>
      <c r="F4829" s="86">
        <v>1312930.8984061</v>
      </c>
    </row>
    <row r="4830" spans="1:6">
      <c r="A4830">
        <v>2017</v>
      </c>
      <c r="B4830" t="s">
        <v>1063</v>
      </c>
      <c r="C4830" t="s">
        <v>1013</v>
      </c>
      <c r="D4830" t="s">
        <v>972</v>
      </c>
      <c r="E4830" t="s">
        <v>1014</v>
      </c>
      <c r="F4830" s="86">
        <v>11324867.581513399</v>
      </c>
    </row>
    <row r="4831" spans="1:6">
      <c r="A4831">
        <v>2018</v>
      </c>
      <c r="B4831" t="s">
        <v>1063</v>
      </c>
      <c r="C4831" t="s">
        <v>1013</v>
      </c>
      <c r="D4831" t="s">
        <v>972</v>
      </c>
      <c r="E4831" t="s">
        <v>1014</v>
      </c>
      <c r="F4831" s="86">
        <v>11512702.744596301</v>
      </c>
    </row>
    <row r="4832" spans="1:6">
      <c r="A4832">
        <v>2019</v>
      </c>
      <c r="B4832" t="s">
        <v>1063</v>
      </c>
      <c r="C4832" t="s">
        <v>1013</v>
      </c>
      <c r="D4832" t="s">
        <v>972</v>
      </c>
      <c r="E4832" t="s">
        <v>1014</v>
      </c>
      <c r="F4832" s="86">
        <v>11699015.991341799</v>
      </c>
    </row>
    <row r="4833" spans="1:6">
      <c r="A4833">
        <v>2020</v>
      </c>
      <c r="B4833" t="s">
        <v>1063</v>
      </c>
      <c r="C4833" t="s">
        <v>1013</v>
      </c>
      <c r="D4833" t="s">
        <v>972</v>
      </c>
      <c r="E4833" t="s">
        <v>1014</v>
      </c>
      <c r="F4833" s="86">
        <v>11886425.070083201</v>
      </c>
    </row>
    <row r="4834" spans="1:6">
      <c r="A4834">
        <v>2021</v>
      </c>
      <c r="B4834" t="s">
        <v>1063</v>
      </c>
      <c r="C4834" t="s">
        <v>1013</v>
      </c>
      <c r="D4834" t="s">
        <v>972</v>
      </c>
      <c r="E4834" t="s">
        <v>1014</v>
      </c>
      <c r="F4834" s="86">
        <v>12071938.3527792</v>
      </c>
    </row>
    <row r="4835" spans="1:6">
      <c r="A4835">
        <v>2022</v>
      </c>
      <c r="B4835" t="s">
        <v>1063</v>
      </c>
      <c r="C4835" t="s">
        <v>1013</v>
      </c>
      <c r="D4835" t="s">
        <v>972</v>
      </c>
      <c r="E4835" t="s">
        <v>1014</v>
      </c>
      <c r="F4835" s="86">
        <v>12252442.899970099</v>
      </c>
    </row>
    <row r="4836" spans="1:6">
      <c r="A4836">
        <v>2023</v>
      </c>
      <c r="B4836" t="s">
        <v>1063</v>
      </c>
      <c r="C4836" t="s">
        <v>1013</v>
      </c>
      <c r="D4836" t="s">
        <v>972</v>
      </c>
      <c r="E4836" t="s">
        <v>1014</v>
      </c>
      <c r="F4836" s="86">
        <v>12423210.4294762</v>
      </c>
    </row>
    <row r="4837" spans="1:6">
      <c r="A4837">
        <v>2024</v>
      </c>
      <c r="B4837" t="s">
        <v>1063</v>
      </c>
      <c r="C4837" t="s">
        <v>1013</v>
      </c>
      <c r="D4837" t="s">
        <v>972</v>
      </c>
      <c r="E4837" t="s">
        <v>1014</v>
      </c>
      <c r="F4837" s="86">
        <v>12584930.9057499</v>
      </c>
    </row>
    <row r="4838" spans="1:6">
      <c r="A4838">
        <v>2025</v>
      </c>
      <c r="B4838" t="s">
        <v>1063</v>
      </c>
      <c r="C4838" t="s">
        <v>1013</v>
      </c>
      <c r="D4838" t="s">
        <v>972</v>
      </c>
      <c r="E4838" t="s">
        <v>1014</v>
      </c>
      <c r="F4838" s="86">
        <v>12737847.171088001</v>
      </c>
    </row>
    <row r="4839" spans="1:6">
      <c r="A4839">
        <v>2026</v>
      </c>
      <c r="B4839" t="s">
        <v>1063</v>
      </c>
      <c r="C4839" t="s">
        <v>1013</v>
      </c>
      <c r="D4839" t="s">
        <v>972</v>
      </c>
      <c r="E4839" t="s">
        <v>1014</v>
      </c>
      <c r="F4839" s="86">
        <v>12886995.2339238</v>
      </c>
    </row>
    <row r="4840" spans="1:6">
      <c r="A4840">
        <v>2027</v>
      </c>
      <c r="B4840" t="s">
        <v>1063</v>
      </c>
      <c r="C4840" t="s">
        <v>1013</v>
      </c>
      <c r="D4840" t="s">
        <v>972</v>
      </c>
      <c r="E4840" t="s">
        <v>1014</v>
      </c>
      <c r="F4840" s="86">
        <v>13038165.956456199</v>
      </c>
    </row>
    <row r="4841" spans="1:6">
      <c r="A4841">
        <v>2028</v>
      </c>
      <c r="B4841" t="s">
        <v>1063</v>
      </c>
      <c r="C4841" t="s">
        <v>1013</v>
      </c>
      <c r="D4841" t="s">
        <v>972</v>
      </c>
      <c r="E4841" t="s">
        <v>1014</v>
      </c>
      <c r="F4841" s="86">
        <v>13194991.4340773</v>
      </c>
    </row>
    <row r="4842" spans="1:6">
      <c r="A4842">
        <v>2029</v>
      </c>
      <c r="B4842" t="s">
        <v>1063</v>
      </c>
      <c r="C4842" t="s">
        <v>1013</v>
      </c>
      <c r="D4842" t="s">
        <v>972</v>
      </c>
      <c r="E4842" t="s">
        <v>1014</v>
      </c>
      <c r="F4842" s="86">
        <v>13354259.903523801</v>
      </c>
    </row>
    <row r="4843" spans="1:6">
      <c r="A4843">
        <v>2030</v>
      </c>
      <c r="B4843" t="s">
        <v>1063</v>
      </c>
      <c r="C4843" t="s">
        <v>1013</v>
      </c>
      <c r="D4843" t="s">
        <v>972</v>
      </c>
      <c r="E4843" t="s">
        <v>1014</v>
      </c>
      <c r="F4843" s="86">
        <v>13515710.8052139</v>
      </c>
    </row>
    <row r="4844" spans="1:6">
      <c r="A4844">
        <v>2031</v>
      </c>
      <c r="B4844" t="s">
        <v>1063</v>
      </c>
      <c r="C4844" t="s">
        <v>1013</v>
      </c>
      <c r="D4844" t="s">
        <v>972</v>
      </c>
      <c r="E4844" t="s">
        <v>1014</v>
      </c>
      <c r="F4844" s="86">
        <v>13677617.5350339</v>
      </c>
    </row>
    <row r="4845" spans="1:6">
      <c r="A4845">
        <v>2032</v>
      </c>
      <c r="B4845" t="s">
        <v>1063</v>
      </c>
      <c r="C4845" t="s">
        <v>1013</v>
      </c>
      <c r="D4845" t="s">
        <v>972</v>
      </c>
      <c r="E4845" t="s">
        <v>1014</v>
      </c>
      <c r="F4845" s="86">
        <v>13838047.736324299</v>
      </c>
    </row>
    <row r="4846" spans="1:6">
      <c r="A4846">
        <v>2033</v>
      </c>
      <c r="B4846" t="s">
        <v>1063</v>
      </c>
      <c r="C4846" t="s">
        <v>1013</v>
      </c>
      <c r="D4846" t="s">
        <v>972</v>
      </c>
      <c r="E4846" t="s">
        <v>1014</v>
      </c>
      <c r="F4846" s="86">
        <v>13999243.8561929</v>
      </c>
    </row>
    <row r="4847" spans="1:6">
      <c r="A4847">
        <v>2034</v>
      </c>
      <c r="B4847" t="s">
        <v>1063</v>
      </c>
      <c r="C4847" t="s">
        <v>1013</v>
      </c>
      <c r="D4847" t="s">
        <v>972</v>
      </c>
      <c r="E4847" t="s">
        <v>1014</v>
      </c>
      <c r="F4847" s="86">
        <v>14163623.1302898</v>
      </c>
    </row>
    <row r="4848" spans="1:6">
      <c r="A4848">
        <v>2035</v>
      </c>
      <c r="B4848" t="s">
        <v>1063</v>
      </c>
      <c r="C4848" t="s">
        <v>1013</v>
      </c>
      <c r="D4848" t="s">
        <v>972</v>
      </c>
      <c r="E4848" t="s">
        <v>1014</v>
      </c>
      <c r="F4848" s="86">
        <v>14327671.1956417</v>
      </c>
    </row>
    <row r="4849" spans="1:6">
      <c r="A4849">
        <v>2036</v>
      </c>
      <c r="B4849" t="s">
        <v>1063</v>
      </c>
      <c r="C4849" t="s">
        <v>1013</v>
      </c>
      <c r="D4849" t="s">
        <v>972</v>
      </c>
      <c r="E4849" t="s">
        <v>1014</v>
      </c>
      <c r="F4849" s="86">
        <v>14490452.274834201</v>
      </c>
    </row>
    <row r="4850" spans="1:6">
      <c r="A4850">
        <v>2037</v>
      </c>
      <c r="B4850" t="s">
        <v>1063</v>
      </c>
      <c r="C4850" t="s">
        <v>1013</v>
      </c>
      <c r="D4850" t="s">
        <v>972</v>
      </c>
      <c r="E4850" t="s">
        <v>1014</v>
      </c>
      <c r="F4850" s="86">
        <v>14654629.837894199</v>
      </c>
    </row>
    <row r="4851" spans="1:6">
      <c r="A4851">
        <v>2038</v>
      </c>
      <c r="B4851" t="s">
        <v>1063</v>
      </c>
      <c r="C4851" t="s">
        <v>1013</v>
      </c>
      <c r="D4851" t="s">
        <v>972</v>
      </c>
      <c r="E4851" t="s">
        <v>1014</v>
      </c>
      <c r="F4851" s="86">
        <v>14820316.325128701</v>
      </c>
    </row>
    <row r="4852" spans="1:6">
      <c r="A4852">
        <v>2039</v>
      </c>
      <c r="B4852" t="s">
        <v>1063</v>
      </c>
      <c r="C4852" t="s">
        <v>1013</v>
      </c>
      <c r="D4852" t="s">
        <v>972</v>
      </c>
      <c r="E4852" t="s">
        <v>1014</v>
      </c>
      <c r="F4852" s="86">
        <v>14990251.226348599</v>
      </c>
    </row>
    <row r="4853" spans="1:6">
      <c r="A4853">
        <v>2040</v>
      </c>
      <c r="B4853" t="s">
        <v>1063</v>
      </c>
      <c r="C4853" t="s">
        <v>1013</v>
      </c>
      <c r="D4853" t="s">
        <v>972</v>
      </c>
      <c r="E4853" t="s">
        <v>1014</v>
      </c>
      <c r="F4853" s="86">
        <v>15159895.655622199</v>
      </c>
    </row>
    <row r="4854" spans="1:6">
      <c r="A4854">
        <v>2041</v>
      </c>
      <c r="B4854" t="s">
        <v>1063</v>
      </c>
      <c r="C4854" t="s">
        <v>1013</v>
      </c>
      <c r="D4854" t="s">
        <v>972</v>
      </c>
      <c r="E4854" t="s">
        <v>1014</v>
      </c>
      <c r="F4854" s="86">
        <v>15329118.4142079</v>
      </c>
    </row>
    <row r="4855" spans="1:6">
      <c r="A4855">
        <v>2042</v>
      </c>
      <c r="B4855" t="s">
        <v>1063</v>
      </c>
      <c r="C4855" t="s">
        <v>1013</v>
      </c>
      <c r="D4855" t="s">
        <v>972</v>
      </c>
      <c r="E4855" t="s">
        <v>1014</v>
      </c>
      <c r="F4855" s="86">
        <v>15497028.9510196</v>
      </c>
    </row>
    <row r="4856" spans="1:6">
      <c r="A4856">
        <v>2043</v>
      </c>
      <c r="B4856" t="s">
        <v>1063</v>
      </c>
      <c r="C4856" t="s">
        <v>1013</v>
      </c>
      <c r="D4856" t="s">
        <v>972</v>
      </c>
      <c r="E4856" t="s">
        <v>1014</v>
      </c>
      <c r="F4856" s="86">
        <v>15667404.9970631</v>
      </c>
    </row>
    <row r="4857" spans="1:6">
      <c r="A4857">
        <v>2044</v>
      </c>
      <c r="B4857" t="s">
        <v>1063</v>
      </c>
      <c r="C4857" t="s">
        <v>1013</v>
      </c>
      <c r="D4857" t="s">
        <v>972</v>
      </c>
      <c r="E4857" t="s">
        <v>1014</v>
      </c>
      <c r="F4857" s="86">
        <v>15838102.1264711</v>
      </c>
    </row>
    <row r="4858" spans="1:6">
      <c r="A4858">
        <v>2045</v>
      </c>
      <c r="B4858" t="s">
        <v>1063</v>
      </c>
      <c r="C4858" t="s">
        <v>1013</v>
      </c>
      <c r="D4858" t="s">
        <v>972</v>
      </c>
      <c r="E4858" t="s">
        <v>1014</v>
      </c>
      <c r="F4858" s="86">
        <v>16012956.1250179</v>
      </c>
    </row>
    <row r="4859" spans="1:6">
      <c r="A4859">
        <v>2046</v>
      </c>
      <c r="B4859" t="s">
        <v>1063</v>
      </c>
      <c r="C4859" t="s">
        <v>1013</v>
      </c>
      <c r="D4859" t="s">
        <v>972</v>
      </c>
      <c r="E4859" t="s">
        <v>1014</v>
      </c>
      <c r="F4859" s="86">
        <v>16188887.108671799</v>
      </c>
    </row>
    <row r="4860" spans="1:6">
      <c r="A4860">
        <v>2047</v>
      </c>
      <c r="B4860" t="s">
        <v>1063</v>
      </c>
      <c r="C4860" t="s">
        <v>1013</v>
      </c>
      <c r="D4860" t="s">
        <v>972</v>
      </c>
      <c r="E4860" t="s">
        <v>1014</v>
      </c>
      <c r="F4860" s="86">
        <v>16363388.9606525</v>
      </c>
    </row>
    <row r="4861" spans="1:6">
      <c r="A4861">
        <v>2048</v>
      </c>
      <c r="B4861" t="s">
        <v>1063</v>
      </c>
      <c r="C4861" t="s">
        <v>1013</v>
      </c>
      <c r="D4861" t="s">
        <v>972</v>
      </c>
      <c r="E4861" t="s">
        <v>1014</v>
      </c>
      <c r="F4861" s="86">
        <v>16537411.691637799</v>
      </c>
    </row>
    <row r="4862" spans="1:6">
      <c r="A4862">
        <v>2049</v>
      </c>
      <c r="B4862" t="s">
        <v>1063</v>
      </c>
      <c r="C4862" t="s">
        <v>1013</v>
      </c>
      <c r="D4862" t="s">
        <v>972</v>
      </c>
      <c r="E4862" t="s">
        <v>1014</v>
      </c>
      <c r="F4862" s="86">
        <v>16710954.664402099</v>
      </c>
    </row>
    <row r="4863" spans="1:6">
      <c r="A4863">
        <v>2050</v>
      </c>
      <c r="B4863" t="s">
        <v>1063</v>
      </c>
      <c r="C4863" t="s">
        <v>1013</v>
      </c>
      <c r="D4863" t="s">
        <v>972</v>
      </c>
      <c r="E4863" t="s">
        <v>1014</v>
      </c>
      <c r="F4863" s="86">
        <v>16884025.347751699</v>
      </c>
    </row>
    <row r="4864" spans="1:6">
      <c r="A4864">
        <v>2017</v>
      </c>
      <c r="B4864" t="s">
        <v>1064</v>
      </c>
      <c r="C4864" t="s">
        <v>1013</v>
      </c>
      <c r="D4864" t="s">
        <v>972</v>
      </c>
      <c r="E4864" t="s">
        <v>1014</v>
      </c>
      <c r="F4864" s="86">
        <v>1289928.1931288601</v>
      </c>
    </row>
    <row r="4865" spans="1:6">
      <c r="A4865">
        <v>2018</v>
      </c>
      <c r="B4865" t="s">
        <v>1064</v>
      </c>
      <c r="C4865" t="s">
        <v>1013</v>
      </c>
      <c r="D4865" t="s">
        <v>972</v>
      </c>
      <c r="E4865" t="s">
        <v>1014</v>
      </c>
      <c r="F4865" s="86">
        <v>1308217.1702982199</v>
      </c>
    </row>
    <row r="4866" spans="1:6">
      <c r="A4866">
        <v>2019</v>
      </c>
      <c r="B4866" t="s">
        <v>1064</v>
      </c>
      <c r="C4866" t="s">
        <v>1013</v>
      </c>
      <c r="D4866" t="s">
        <v>972</v>
      </c>
      <c r="E4866" t="s">
        <v>1014</v>
      </c>
      <c r="F4866" s="86">
        <v>1326910.6602225399</v>
      </c>
    </row>
    <row r="4867" spans="1:6">
      <c r="A4867">
        <v>2020</v>
      </c>
      <c r="B4867" t="s">
        <v>1064</v>
      </c>
      <c r="C4867" t="s">
        <v>1013</v>
      </c>
      <c r="D4867" t="s">
        <v>972</v>
      </c>
      <c r="E4867" t="s">
        <v>1014</v>
      </c>
      <c r="F4867" s="86">
        <v>1342200.52347323</v>
      </c>
    </row>
    <row r="4868" spans="1:6">
      <c r="A4868">
        <v>2021</v>
      </c>
      <c r="B4868" t="s">
        <v>1064</v>
      </c>
      <c r="C4868" t="s">
        <v>1013</v>
      </c>
      <c r="D4868" t="s">
        <v>972</v>
      </c>
      <c r="E4868" t="s">
        <v>1014</v>
      </c>
      <c r="F4868" s="86">
        <v>1357327.06530289</v>
      </c>
    </row>
    <row r="4869" spans="1:6">
      <c r="A4869">
        <v>2022</v>
      </c>
      <c r="B4869" t="s">
        <v>1064</v>
      </c>
      <c r="C4869" t="s">
        <v>1013</v>
      </c>
      <c r="D4869" t="s">
        <v>972</v>
      </c>
      <c r="E4869" t="s">
        <v>1014</v>
      </c>
      <c r="F4869" s="86">
        <v>1371006.3740556899</v>
      </c>
    </row>
    <row r="4870" spans="1:6">
      <c r="A4870">
        <v>2023</v>
      </c>
      <c r="B4870" t="s">
        <v>1064</v>
      </c>
      <c r="C4870" t="s">
        <v>1013</v>
      </c>
      <c r="D4870" t="s">
        <v>972</v>
      </c>
      <c r="E4870" t="s">
        <v>1014</v>
      </c>
      <c r="F4870" s="86">
        <v>1383287.08858197</v>
      </c>
    </row>
    <row r="4871" spans="1:6">
      <c r="A4871">
        <v>2024</v>
      </c>
      <c r="B4871" t="s">
        <v>1064</v>
      </c>
      <c r="C4871" t="s">
        <v>1013</v>
      </c>
      <c r="D4871" t="s">
        <v>972</v>
      </c>
      <c r="E4871" t="s">
        <v>1014</v>
      </c>
      <c r="F4871" s="86">
        <v>1394026.85637803</v>
      </c>
    </row>
    <row r="4872" spans="1:6">
      <c r="A4872">
        <v>2025</v>
      </c>
      <c r="B4872" t="s">
        <v>1064</v>
      </c>
      <c r="C4872" t="s">
        <v>1013</v>
      </c>
      <c r="D4872" t="s">
        <v>972</v>
      </c>
      <c r="E4872" t="s">
        <v>1014</v>
      </c>
      <c r="F4872" s="86">
        <v>1404280.5426586301</v>
      </c>
    </row>
    <row r="4873" spans="1:6">
      <c r="A4873">
        <v>2026</v>
      </c>
      <c r="B4873" t="s">
        <v>1064</v>
      </c>
      <c r="C4873" t="s">
        <v>1013</v>
      </c>
      <c r="D4873" t="s">
        <v>972</v>
      </c>
      <c r="E4873" t="s">
        <v>1014</v>
      </c>
      <c r="F4873" s="86">
        <v>1414390.0346799099</v>
      </c>
    </row>
    <row r="4874" spans="1:6">
      <c r="A4874">
        <v>2027</v>
      </c>
      <c r="B4874" t="s">
        <v>1064</v>
      </c>
      <c r="C4874" t="s">
        <v>1013</v>
      </c>
      <c r="D4874" t="s">
        <v>972</v>
      </c>
      <c r="E4874" t="s">
        <v>1014</v>
      </c>
      <c r="F4874" s="86">
        <v>1424902.96604984</v>
      </c>
    </row>
    <row r="4875" spans="1:6">
      <c r="A4875">
        <v>2028</v>
      </c>
      <c r="B4875" t="s">
        <v>1064</v>
      </c>
      <c r="C4875" t="s">
        <v>1013</v>
      </c>
      <c r="D4875" t="s">
        <v>972</v>
      </c>
      <c r="E4875" t="s">
        <v>1014</v>
      </c>
      <c r="F4875" s="86">
        <v>1435995.9968878899</v>
      </c>
    </row>
    <row r="4876" spans="1:6">
      <c r="A4876">
        <v>2029</v>
      </c>
      <c r="B4876" t="s">
        <v>1064</v>
      </c>
      <c r="C4876" t="s">
        <v>1013</v>
      </c>
      <c r="D4876" t="s">
        <v>972</v>
      </c>
      <c r="E4876" t="s">
        <v>1014</v>
      </c>
      <c r="F4876" s="86">
        <v>1448318.3000893299</v>
      </c>
    </row>
    <row r="4877" spans="1:6">
      <c r="A4877">
        <v>2030</v>
      </c>
      <c r="B4877" t="s">
        <v>1064</v>
      </c>
      <c r="C4877" t="s">
        <v>1013</v>
      </c>
      <c r="D4877" t="s">
        <v>972</v>
      </c>
      <c r="E4877" t="s">
        <v>1014</v>
      </c>
      <c r="F4877" s="86">
        <v>1460891.2452147601</v>
      </c>
    </row>
    <row r="4878" spans="1:6">
      <c r="A4878">
        <v>2031</v>
      </c>
      <c r="B4878" t="s">
        <v>1064</v>
      </c>
      <c r="C4878" t="s">
        <v>1013</v>
      </c>
      <c r="D4878" t="s">
        <v>972</v>
      </c>
      <c r="E4878" t="s">
        <v>1014</v>
      </c>
      <c r="F4878" s="86">
        <v>1473336.97124327</v>
      </c>
    </row>
    <row r="4879" spans="1:6">
      <c r="A4879">
        <v>2032</v>
      </c>
      <c r="B4879" t="s">
        <v>1064</v>
      </c>
      <c r="C4879" t="s">
        <v>1013</v>
      </c>
      <c r="D4879" t="s">
        <v>972</v>
      </c>
      <c r="E4879" t="s">
        <v>1014</v>
      </c>
      <c r="F4879" s="86">
        <v>1486217.26477853</v>
      </c>
    </row>
    <row r="4880" spans="1:6">
      <c r="A4880">
        <v>2033</v>
      </c>
      <c r="B4880" t="s">
        <v>1064</v>
      </c>
      <c r="C4880" t="s">
        <v>1013</v>
      </c>
      <c r="D4880" t="s">
        <v>972</v>
      </c>
      <c r="E4880" t="s">
        <v>1014</v>
      </c>
      <c r="F4880" s="86">
        <v>1498760.2525164101</v>
      </c>
    </row>
    <row r="4881" spans="1:6">
      <c r="A4881">
        <v>2034</v>
      </c>
      <c r="B4881" t="s">
        <v>1064</v>
      </c>
      <c r="C4881" t="s">
        <v>1013</v>
      </c>
      <c r="D4881" t="s">
        <v>972</v>
      </c>
      <c r="E4881" t="s">
        <v>1014</v>
      </c>
      <c r="F4881" s="86">
        <v>1511564.72355753</v>
      </c>
    </row>
    <row r="4882" spans="1:6">
      <c r="A4882">
        <v>2035</v>
      </c>
      <c r="B4882" t="s">
        <v>1064</v>
      </c>
      <c r="C4882" t="s">
        <v>1013</v>
      </c>
      <c r="D4882" t="s">
        <v>972</v>
      </c>
      <c r="E4882" t="s">
        <v>1014</v>
      </c>
      <c r="F4882" s="86">
        <v>1524591.20235819</v>
      </c>
    </row>
    <row r="4883" spans="1:6">
      <c r="A4883">
        <v>2036</v>
      </c>
      <c r="B4883" t="s">
        <v>1064</v>
      </c>
      <c r="C4883" t="s">
        <v>1013</v>
      </c>
      <c r="D4883" t="s">
        <v>972</v>
      </c>
      <c r="E4883" t="s">
        <v>1014</v>
      </c>
      <c r="F4883" s="86">
        <v>1537517.1232930899</v>
      </c>
    </row>
    <row r="4884" spans="1:6">
      <c r="A4884">
        <v>2037</v>
      </c>
      <c r="B4884" t="s">
        <v>1064</v>
      </c>
      <c r="C4884" t="s">
        <v>1013</v>
      </c>
      <c r="D4884" t="s">
        <v>972</v>
      </c>
      <c r="E4884" t="s">
        <v>1014</v>
      </c>
      <c r="F4884" s="86">
        <v>1550476.42010479</v>
      </c>
    </row>
    <row r="4885" spans="1:6">
      <c r="A4885">
        <v>2038</v>
      </c>
      <c r="B4885" t="s">
        <v>1064</v>
      </c>
      <c r="C4885" t="s">
        <v>1013</v>
      </c>
      <c r="D4885" t="s">
        <v>972</v>
      </c>
      <c r="E4885" t="s">
        <v>1014</v>
      </c>
      <c r="F4885" s="86">
        <v>1562835.9134778001</v>
      </c>
    </row>
    <row r="4886" spans="1:6">
      <c r="A4886">
        <v>2039</v>
      </c>
      <c r="B4886" t="s">
        <v>1064</v>
      </c>
      <c r="C4886" t="s">
        <v>1013</v>
      </c>
      <c r="D4886" t="s">
        <v>972</v>
      </c>
      <c r="E4886" t="s">
        <v>1014</v>
      </c>
      <c r="F4886" s="86">
        <v>1576717.95205245</v>
      </c>
    </row>
    <row r="4887" spans="1:6">
      <c r="A4887">
        <v>2040</v>
      </c>
      <c r="B4887" t="s">
        <v>1064</v>
      </c>
      <c r="C4887" t="s">
        <v>1013</v>
      </c>
      <c r="D4887" t="s">
        <v>972</v>
      </c>
      <c r="E4887" t="s">
        <v>1014</v>
      </c>
      <c r="F4887" s="86">
        <v>1589607.19826912</v>
      </c>
    </row>
    <row r="4888" spans="1:6">
      <c r="A4888">
        <v>2041</v>
      </c>
      <c r="B4888" t="s">
        <v>1064</v>
      </c>
      <c r="C4888" t="s">
        <v>1013</v>
      </c>
      <c r="D4888" t="s">
        <v>972</v>
      </c>
      <c r="E4888" t="s">
        <v>1014</v>
      </c>
      <c r="F4888" s="86">
        <v>1602994.4380452</v>
      </c>
    </row>
    <row r="4889" spans="1:6">
      <c r="A4889">
        <v>2042</v>
      </c>
      <c r="B4889" t="s">
        <v>1064</v>
      </c>
      <c r="C4889" t="s">
        <v>1013</v>
      </c>
      <c r="D4889" t="s">
        <v>972</v>
      </c>
      <c r="E4889" t="s">
        <v>1014</v>
      </c>
      <c r="F4889" s="86">
        <v>1615865.5122132399</v>
      </c>
    </row>
    <row r="4890" spans="1:6">
      <c r="A4890">
        <v>2043</v>
      </c>
      <c r="B4890" t="s">
        <v>1064</v>
      </c>
      <c r="C4890" t="s">
        <v>1013</v>
      </c>
      <c r="D4890" t="s">
        <v>972</v>
      </c>
      <c r="E4890" t="s">
        <v>1014</v>
      </c>
      <c r="F4890" s="86">
        <v>1629107.67823441</v>
      </c>
    </row>
    <row r="4891" spans="1:6">
      <c r="A4891">
        <v>2044</v>
      </c>
      <c r="B4891" t="s">
        <v>1064</v>
      </c>
      <c r="C4891" t="s">
        <v>1013</v>
      </c>
      <c r="D4891" t="s">
        <v>972</v>
      </c>
      <c r="E4891" t="s">
        <v>1014</v>
      </c>
      <c r="F4891" s="86">
        <v>1641974.86841011</v>
      </c>
    </row>
    <row r="4892" spans="1:6">
      <c r="A4892">
        <v>2045</v>
      </c>
      <c r="B4892" t="s">
        <v>1064</v>
      </c>
      <c r="C4892" t="s">
        <v>1013</v>
      </c>
      <c r="D4892" t="s">
        <v>972</v>
      </c>
      <c r="E4892" t="s">
        <v>1014</v>
      </c>
      <c r="F4892" s="86">
        <v>1655768.7884696501</v>
      </c>
    </row>
    <row r="4893" spans="1:6">
      <c r="A4893">
        <v>2046</v>
      </c>
      <c r="B4893" t="s">
        <v>1064</v>
      </c>
      <c r="C4893" t="s">
        <v>1013</v>
      </c>
      <c r="D4893" t="s">
        <v>972</v>
      </c>
      <c r="E4893" t="s">
        <v>1014</v>
      </c>
      <c r="F4893" s="86">
        <v>1669054.0433161999</v>
      </c>
    </row>
    <row r="4894" spans="1:6">
      <c r="A4894">
        <v>2047</v>
      </c>
      <c r="B4894" t="s">
        <v>1064</v>
      </c>
      <c r="C4894" t="s">
        <v>1013</v>
      </c>
      <c r="D4894" t="s">
        <v>972</v>
      </c>
      <c r="E4894" t="s">
        <v>1014</v>
      </c>
      <c r="F4894" s="86">
        <v>1682534.7150967401</v>
      </c>
    </row>
    <row r="4895" spans="1:6">
      <c r="A4895">
        <v>2048</v>
      </c>
      <c r="B4895" t="s">
        <v>1064</v>
      </c>
      <c r="C4895" t="s">
        <v>1013</v>
      </c>
      <c r="D4895" t="s">
        <v>972</v>
      </c>
      <c r="E4895" t="s">
        <v>1014</v>
      </c>
      <c r="F4895" s="86">
        <v>1696169.3284189999</v>
      </c>
    </row>
    <row r="4896" spans="1:6">
      <c r="A4896">
        <v>2049</v>
      </c>
      <c r="B4896" t="s">
        <v>1064</v>
      </c>
      <c r="C4896" t="s">
        <v>1013</v>
      </c>
      <c r="D4896" t="s">
        <v>972</v>
      </c>
      <c r="E4896" t="s">
        <v>1014</v>
      </c>
      <c r="F4896" s="86">
        <v>1709752.85945166</v>
      </c>
    </row>
    <row r="4897" spans="1:6">
      <c r="A4897">
        <v>2050</v>
      </c>
      <c r="B4897" t="s">
        <v>1064</v>
      </c>
      <c r="C4897" t="s">
        <v>1013</v>
      </c>
      <c r="D4897" t="s">
        <v>972</v>
      </c>
      <c r="E4897" t="s">
        <v>1014</v>
      </c>
      <c r="F4897" s="86">
        <v>1723147.7506051201</v>
      </c>
    </row>
    <row r="4898" spans="1:6">
      <c r="A4898">
        <v>2017</v>
      </c>
      <c r="B4898" t="s">
        <v>1065</v>
      </c>
      <c r="C4898" t="s">
        <v>1013</v>
      </c>
      <c r="D4898" t="s">
        <v>972</v>
      </c>
      <c r="E4898" t="s">
        <v>1014</v>
      </c>
      <c r="F4898" s="86">
        <v>13895528.755883301</v>
      </c>
    </row>
    <row r="4899" spans="1:6">
      <c r="A4899">
        <v>2018</v>
      </c>
      <c r="B4899" t="s">
        <v>1065</v>
      </c>
      <c r="C4899" t="s">
        <v>1013</v>
      </c>
      <c r="D4899" t="s">
        <v>972</v>
      </c>
      <c r="E4899" t="s">
        <v>1014</v>
      </c>
      <c r="F4899" s="86">
        <v>14092042.051978299</v>
      </c>
    </row>
    <row r="4900" spans="1:6">
      <c r="A4900">
        <v>2019</v>
      </c>
      <c r="B4900" t="s">
        <v>1065</v>
      </c>
      <c r="C4900" t="s">
        <v>1013</v>
      </c>
      <c r="D4900" t="s">
        <v>972</v>
      </c>
      <c r="E4900" t="s">
        <v>1014</v>
      </c>
      <c r="F4900" s="86">
        <v>14291134.512437601</v>
      </c>
    </row>
    <row r="4901" spans="1:6">
      <c r="A4901">
        <v>2020</v>
      </c>
      <c r="B4901" t="s">
        <v>1065</v>
      </c>
      <c r="C4901" t="s">
        <v>1013</v>
      </c>
      <c r="D4901" t="s">
        <v>972</v>
      </c>
      <c r="E4901" t="s">
        <v>1014</v>
      </c>
      <c r="F4901" s="86">
        <v>14499091.7071571</v>
      </c>
    </row>
    <row r="4902" spans="1:6">
      <c r="A4902">
        <v>2021</v>
      </c>
      <c r="B4902" t="s">
        <v>1065</v>
      </c>
      <c r="C4902" t="s">
        <v>1013</v>
      </c>
      <c r="D4902" t="s">
        <v>972</v>
      </c>
      <c r="E4902" t="s">
        <v>1014</v>
      </c>
      <c r="F4902" s="86">
        <v>14700069.336002201</v>
      </c>
    </row>
    <row r="4903" spans="1:6">
      <c r="A4903">
        <v>2022</v>
      </c>
      <c r="B4903" t="s">
        <v>1065</v>
      </c>
      <c r="C4903" t="s">
        <v>1013</v>
      </c>
      <c r="D4903" t="s">
        <v>972</v>
      </c>
      <c r="E4903" t="s">
        <v>1014</v>
      </c>
      <c r="F4903" s="86">
        <v>14887111.518474299</v>
      </c>
    </row>
    <row r="4904" spans="1:6">
      <c r="A4904">
        <v>2023</v>
      </c>
      <c r="B4904" t="s">
        <v>1065</v>
      </c>
      <c r="C4904" t="s">
        <v>1013</v>
      </c>
      <c r="D4904" t="s">
        <v>972</v>
      </c>
      <c r="E4904" t="s">
        <v>1014</v>
      </c>
      <c r="F4904" s="86">
        <v>15054579.4804042</v>
      </c>
    </row>
    <row r="4905" spans="1:6">
      <c r="A4905">
        <v>2024</v>
      </c>
      <c r="B4905" t="s">
        <v>1065</v>
      </c>
      <c r="C4905" t="s">
        <v>1013</v>
      </c>
      <c r="D4905" t="s">
        <v>972</v>
      </c>
      <c r="E4905" t="s">
        <v>1014</v>
      </c>
      <c r="F4905" s="86">
        <v>15210828.0487542</v>
      </c>
    </row>
    <row r="4906" spans="1:6">
      <c r="A4906">
        <v>2025</v>
      </c>
      <c r="B4906" t="s">
        <v>1065</v>
      </c>
      <c r="C4906" t="s">
        <v>1013</v>
      </c>
      <c r="D4906" t="s">
        <v>972</v>
      </c>
      <c r="E4906" t="s">
        <v>1014</v>
      </c>
      <c r="F4906" s="86">
        <v>15354555.729637099</v>
      </c>
    </row>
    <row r="4907" spans="1:6">
      <c r="A4907">
        <v>2026</v>
      </c>
      <c r="B4907" t="s">
        <v>1065</v>
      </c>
      <c r="C4907" t="s">
        <v>1013</v>
      </c>
      <c r="D4907" t="s">
        <v>972</v>
      </c>
      <c r="E4907" t="s">
        <v>1014</v>
      </c>
      <c r="F4907" s="86">
        <v>15496307.2567003</v>
      </c>
    </row>
    <row r="4908" spans="1:6">
      <c r="A4908">
        <v>2027</v>
      </c>
      <c r="B4908" t="s">
        <v>1065</v>
      </c>
      <c r="C4908" t="s">
        <v>1013</v>
      </c>
      <c r="D4908" t="s">
        <v>972</v>
      </c>
      <c r="E4908" t="s">
        <v>1014</v>
      </c>
      <c r="F4908" s="86">
        <v>15642445.3827792</v>
      </c>
    </row>
    <row r="4909" spans="1:6">
      <c r="A4909">
        <v>2028</v>
      </c>
      <c r="B4909" t="s">
        <v>1065</v>
      </c>
      <c r="C4909" t="s">
        <v>1013</v>
      </c>
      <c r="D4909" t="s">
        <v>972</v>
      </c>
      <c r="E4909" t="s">
        <v>1014</v>
      </c>
      <c r="F4909" s="86">
        <v>15798036.0364298</v>
      </c>
    </row>
    <row r="4910" spans="1:6">
      <c r="A4910">
        <v>2029</v>
      </c>
      <c r="B4910" t="s">
        <v>1065</v>
      </c>
      <c r="C4910" t="s">
        <v>1013</v>
      </c>
      <c r="D4910" t="s">
        <v>972</v>
      </c>
      <c r="E4910" t="s">
        <v>1014</v>
      </c>
      <c r="F4910" s="86">
        <v>15961561.5451525</v>
      </c>
    </row>
    <row r="4911" spans="1:6">
      <c r="A4911">
        <v>2030</v>
      </c>
      <c r="B4911" t="s">
        <v>1065</v>
      </c>
      <c r="C4911" t="s">
        <v>1013</v>
      </c>
      <c r="D4911" t="s">
        <v>972</v>
      </c>
      <c r="E4911" t="s">
        <v>1014</v>
      </c>
      <c r="F4911" s="86">
        <v>16130955.928226201</v>
      </c>
    </row>
    <row r="4912" spans="1:6">
      <c r="A4912">
        <v>2031</v>
      </c>
      <c r="B4912" t="s">
        <v>1065</v>
      </c>
      <c r="C4912" t="s">
        <v>1013</v>
      </c>
      <c r="D4912" t="s">
        <v>972</v>
      </c>
      <c r="E4912" t="s">
        <v>1014</v>
      </c>
      <c r="F4912" s="86">
        <v>16294307.569788201</v>
      </c>
    </row>
    <row r="4913" spans="1:6">
      <c r="A4913">
        <v>2032</v>
      </c>
      <c r="B4913" t="s">
        <v>1065</v>
      </c>
      <c r="C4913" t="s">
        <v>1013</v>
      </c>
      <c r="D4913" t="s">
        <v>972</v>
      </c>
      <c r="E4913" t="s">
        <v>1014</v>
      </c>
      <c r="F4913" s="86">
        <v>16462371.6350259</v>
      </c>
    </row>
    <row r="4914" spans="1:6">
      <c r="A4914">
        <v>2033</v>
      </c>
      <c r="B4914" t="s">
        <v>1065</v>
      </c>
      <c r="C4914" t="s">
        <v>1013</v>
      </c>
      <c r="D4914" t="s">
        <v>972</v>
      </c>
      <c r="E4914" t="s">
        <v>1014</v>
      </c>
      <c r="F4914" s="86">
        <v>16630623.936680401</v>
      </c>
    </row>
    <row r="4915" spans="1:6">
      <c r="A4915">
        <v>2034</v>
      </c>
      <c r="B4915" t="s">
        <v>1065</v>
      </c>
      <c r="C4915" t="s">
        <v>1013</v>
      </c>
      <c r="D4915" t="s">
        <v>972</v>
      </c>
      <c r="E4915" t="s">
        <v>1014</v>
      </c>
      <c r="F4915" s="86">
        <v>16799030.3294046</v>
      </c>
    </row>
    <row r="4916" spans="1:6">
      <c r="A4916">
        <v>2035</v>
      </c>
      <c r="B4916" t="s">
        <v>1065</v>
      </c>
      <c r="C4916" t="s">
        <v>1013</v>
      </c>
      <c r="D4916" t="s">
        <v>972</v>
      </c>
      <c r="E4916" t="s">
        <v>1014</v>
      </c>
      <c r="F4916" s="86">
        <v>16972600.505842999</v>
      </c>
    </row>
    <row r="4917" spans="1:6">
      <c r="A4917">
        <v>2036</v>
      </c>
      <c r="B4917" t="s">
        <v>1065</v>
      </c>
      <c r="C4917" t="s">
        <v>1013</v>
      </c>
      <c r="D4917" t="s">
        <v>972</v>
      </c>
      <c r="E4917" t="s">
        <v>1014</v>
      </c>
      <c r="F4917" s="86">
        <v>17139738.475407701</v>
      </c>
    </row>
    <row r="4918" spans="1:6">
      <c r="A4918">
        <v>2037</v>
      </c>
      <c r="B4918" t="s">
        <v>1065</v>
      </c>
      <c r="C4918" t="s">
        <v>1013</v>
      </c>
      <c r="D4918" t="s">
        <v>972</v>
      </c>
      <c r="E4918" t="s">
        <v>1014</v>
      </c>
      <c r="F4918" s="86">
        <v>17308704.0198006</v>
      </c>
    </row>
    <row r="4919" spans="1:6">
      <c r="A4919">
        <v>2038</v>
      </c>
      <c r="B4919" t="s">
        <v>1065</v>
      </c>
      <c r="C4919" t="s">
        <v>1013</v>
      </c>
      <c r="D4919" t="s">
        <v>972</v>
      </c>
      <c r="E4919" t="s">
        <v>1014</v>
      </c>
      <c r="F4919" s="86">
        <v>17474723.048180699</v>
      </c>
    </row>
    <row r="4920" spans="1:6">
      <c r="A4920">
        <v>2039</v>
      </c>
      <c r="B4920" t="s">
        <v>1065</v>
      </c>
      <c r="C4920" t="s">
        <v>1013</v>
      </c>
      <c r="D4920" t="s">
        <v>972</v>
      </c>
      <c r="E4920" t="s">
        <v>1014</v>
      </c>
      <c r="F4920" s="86">
        <v>17650943.972622</v>
      </c>
    </row>
    <row r="4921" spans="1:6">
      <c r="A4921">
        <v>2040</v>
      </c>
      <c r="B4921" t="s">
        <v>1065</v>
      </c>
      <c r="C4921" t="s">
        <v>1013</v>
      </c>
      <c r="D4921" t="s">
        <v>972</v>
      </c>
      <c r="E4921" t="s">
        <v>1014</v>
      </c>
      <c r="F4921" s="86">
        <v>17817956.632958598</v>
      </c>
    </row>
    <row r="4922" spans="1:6">
      <c r="A4922">
        <v>2041</v>
      </c>
      <c r="B4922" t="s">
        <v>1065</v>
      </c>
      <c r="C4922" t="s">
        <v>1013</v>
      </c>
      <c r="D4922" t="s">
        <v>972</v>
      </c>
      <c r="E4922" t="s">
        <v>1014</v>
      </c>
      <c r="F4922" s="86">
        <v>17986018.592557602</v>
      </c>
    </row>
    <row r="4923" spans="1:6">
      <c r="A4923">
        <v>2042</v>
      </c>
      <c r="B4923" t="s">
        <v>1065</v>
      </c>
      <c r="C4923" t="s">
        <v>1013</v>
      </c>
      <c r="D4923" t="s">
        <v>972</v>
      </c>
      <c r="E4923" t="s">
        <v>1014</v>
      </c>
      <c r="F4923" s="86">
        <v>18155503.3991265</v>
      </c>
    </row>
    <row r="4924" spans="1:6">
      <c r="A4924">
        <v>2043</v>
      </c>
      <c r="B4924" t="s">
        <v>1065</v>
      </c>
      <c r="C4924" t="s">
        <v>1013</v>
      </c>
      <c r="D4924" t="s">
        <v>972</v>
      </c>
      <c r="E4924" t="s">
        <v>1014</v>
      </c>
      <c r="F4924" s="86">
        <v>18325498.146393601</v>
      </c>
    </row>
    <row r="4925" spans="1:6">
      <c r="A4925">
        <v>2044</v>
      </c>
      <c r="B4925" t="s">
        <v>1065</v>
      </c>
      <c r="C4925" t="s">
        <v>1013</v>
      </c>
      <c r="D4925" t="s">
        <v>972</v>
      </c>
      <c r="E4925" t="s">
        <v>1014</v>
      </c>
      <c r="F4925" s="86">
        <v>18494286.110408202</v>
      </c>
    </row>
    <row r="4926" spans="1:6">
      <c r="A4926">
        <v>2045</v>
      </c>
      <c r="B4926" t="s">
        <v>1065</v>
      </c>
      <c r="C4926" t="s">
        <v>1013</v>
      </c>
      <c r="D4926" t="s">
        <v>972</v>
      </c>
      <c r="E4926" t="s">
        <v>1014</v>
      </c>
      <c r="F4926" s="86">
        <v>18669337.285142299</v>
      </c>
    </row>
    <row r="4927" spans="1:6">
      <c r="A4927">
        <v>2046</v>
      </c>
      <c r="B4927" t="s">
        <v>1065</v>
      </c>
      <c r="C4927" t="s">
        <v>1013</v>
      </c>
      <c r="D4927" t="s">
        <v>972</v>
      </c>
      <c r="E4927" t="s">
        <v>1014</v>
      </c>
      <c r="F4927" s="86">
        <v>18838904.184843801</v>
      </c>
    </row>
    <row r="4928" spans="1:6">
      <c r="A4928">
        <v>2047</v>
      </c>
      <c r="B4928" t="s">
        <v>1065</v>
      </c>
      <c r="C4928" t="s">
        <v>1013</v>
      </c>
      <c r="D4928" t="s">
        <v>972</v>
      </c>
      <c r="E4928" t="s">
        <v>1014</v>
      </c>
      <c r="F4928" s="86">
        <v>19015822.425648399</v>
      </c>
    </row>
    <row r="4929" spans="1:6">
      <c r="A4929">
        <v>2048</v>
      </c>
      <c r="B4929" t="s">
        <v>1065</v>
      </c>
      <c r="C4929" t="s">
        <v>1013</v>
      </c>
      <c r="D4929" t="s">
        <v>972</v>
      </c>
      <c r="E4929" t="s">
        <v>1014</v>
      </c>
      <c r="F4929" s="86">
        <v>19186124.371066298</v>
      </c>
    </row>
    <row r="4930" spans="1:6">
      <c r="A4930">
        <v>2049</v>
      </c>
      <c r="B4930" t="s">
        <v>1065</v>
      </c>
      <c r="C4930" t="s">
        <v>1013</v>
      </c>
      <c r="D4930" t="s">
        <v>972</v>
      </c>
      <c r="E4930" t="s">
        <v>1014</v>
      </c>
      <c r="F4930" s="86">
        <v>19355778.220488299</v>
      </c>
    </row>
    <row r="4931" spans="1:6">
      <c r="A4931">
        <v>2050</v>
      </c>
      <c r="B4931" t="s">
        <v>1065</v>
      </c>
      <c r="C4931" t="s">
        <v>1013</v>
      </c>
      <c r="D4931" t="s">
        <v>972</v>
      </c>
      <c r="E4931" t="s">
        <v>1014</v>
      </c>
      <c r="F4931" s="86">
        <v>19531485.163274702</v>
      </c>
    </row>
    <row r="4932" spans="1:6">
      <c r="A4932">
        <v>2017</v>
      </c>
      <c r="B4932" t="s">
        <v>1066</v>
      </c>
      <c r="C4932" t="s">
        <v>1013</v>
      </c>
      <c r="D4932" t="s">
        <v>972</v>
      </c>
      <c r="E4932" t="s">
        <v>1014</v>
      </c>
      <c r="F4932" s="86">
        <v>79041742.266636893</v>
      </c>
    </row>
    <row r="4933" spans="1:6">
      <c r="A4933">
        <v>2018</v>
      </c>
      <c r="B4933" t="s">
        <v>1066</v>
      </c>
      <c r="C4933" t="s">
        <v>1013</v>
      </c>
      <c r="D4933" t="s">
        <v>972</v>
      </c>
      <c r="E4933" t="s">
        <v>1014</v>
      </c>
      <c r="F4933" s="86">
        <v>80512004.932004005</v>
      </c>
    </row>
    <row r="4934" spans="1:6">
      <c r="A4934">
        <v>2019</v>
      </c>
      <c r="B4934" t="s">
        <v>1066</v>
      </c>
      <c r="C4934" t="s">
        <v>1013</v>
      </c>
      <c r="D4934" t="s">
        <v>972</v>
      </c>
      <c r="E4934" t="s">
        <v>1014</v>
      </c>
      <c r="F4934" s="86">
        <v>82098900.694961205</v>
      </c>
    </row>
    <row r="4935" spans="1:6">
      <c r="A4935">
        <v>2020</v>
      </c>
      <c r="B4935" t="s">
        <v>1066</v>
      </c>
      <c r="C4935" t="s">
        <v>1013</v>
      </c>
      <c r="D4935" t="s">
        <v>972</v>
      </c>
      <c r="E4935" t="s">
        <v>1014</v>
      </c>
      <c r="F4935" s="86">
        <v>83211631.046923399</v>
      </c>
    </row>
    <row r="4936" spans="1:6">
      <c r="A4936">
        <v>2021</v>
      </c>
      <c r="B4936" t="s">
        <v>1066</v>
      </c>
      <c r="C4936" t="s">
        <v>1013</v>
      </c>
      <c r="D4936" t="s">
        <v>972</v>
      </c>
      <c r="E4936" t="s">
        <v>1014</v>
      </c>
      <c r="F4936" s="86">
        <v>84292639.084309399</v>
      </c>
    </row>
    <row r="4937" spans="1:6">
      <c r="A4937">
        <v>2022</v>
      </c>
      <c r="B4937" t="s">
        <v>1066</v>
      </c>
      <c r="C4937" t="s">
        <v>1013</v>
      </c>
      <c r="D4937" t="s">
        <v>972</v>
      </c>
      <c r="E4937" t="s">
        <v>1014</v>
      </c>
      <c r="F4937" s="86">
        <v>85359999.930364102</v>
      </c>
    </row>
    <row r="4938" spans="1:6">
      <c r="A4938">
        <v>2023</v>
      </c>
      <c r="B4938" t="s">
        <v>1066</v>
      </c>
      <c r="C4938" t="s">
        <v>1013</v>
      </c>
      <c r="D4938" t="s">
        <v>972</v>
      </c>
      <c r="E4938" t="s">
        <v>1014</v>
      </c>
      <c r="F4938" s="86">
        <v>86367057.264187694</v>
      </c>
    </row>
    <row r="4939" spans="1:6">
      <c r="A4939">
        <v>2024</v>
      </c>
      <c r="B4939" t="s">
        <v>1066</v>
      </c>
      <c r="C4939" t="s">
        <v>1013</v>
      </c>
      <c r="D4939" t="s">
        <v>972</v>
      </c>
      <c r="E4939" t="s">
        <v>1014</v>
      </c>
      <c r="F4939" s="86">
        <v>87326437.055292398</v>
      </c>
    </row>
    <row r="4940" spans="1:6">
      <c r="A4940">
        <v>2025</v>
      </c>
      <c r="B4940" t="s">
        <v>1066</v>
      </c>
      <c r="C4940" t="s">
        <v>1013</v>
      </c>
      <c r="D4940" t="s">
        <v>972</v>
      </c>
      <c r="E4940" t="s">
        <v>1014</v>
      </c>
      <c r="F4940" s="86">
        <v>88250402.638418794</v>
      </c>
    </row>
    <row r="4941" spans="1:6">
      <c r="A4941">
        <v>2026</v>
      </c>
      <c r="B4941" t="s">
        <v>1066</v>
      </c>
      <c r="C4941" t="s">
        <v>1013</v>
      </c>
      <c r="D4941" t="s">
        <v>972</v>
      </c>
      <c r="E4941" t="s">
        <v>1014</v>
      </c>
      <c r="F4941" s="86">
        <v>89166390.229796097</v>
      </c>
    </row>
    <row r="4942" spans="1:6">
      <c r="A4942">
        <v>2027</v>
      </c>
      <c r="B4942" t="s">
        <v>1066</v>
      </c>
      <c r="C4942" t="s">
        <v>1013</v>
      </c>
      <c r="D4942" t="s">
        <v>972</v>
      </c>
      <c r="E4942" t="s">
        <v>1014</v>
      </c>
      <c r="F4942" s="86">
        <v>90089228.614327401</v>
      </c>
    </row>
    <row r="4943" spans="1:6">
      <c r="A4943">
        <v>2028</v>
      </c>
      <c r="B4943" t="s">
        <v>1066</v>
      </c>
      <c r="C4943" t="s">
        <v>1013</v>
      </c>
      <c r="D4943" t="s">
        <v>972</v>
      </c>
      <c r="E4943" t="s">
        <v>1014</v>
      </c>
      <c r="F4943" s="86">
        <v>91069376.264568105</v>
      </c>
    </row>
    <row r="4944" spans="1:6">
      <c r="A4944">
        <v>2029</v>
      </c>
      <c r="B4944" t="s">
        <v>1066</v>
      </c>
      <c r="C4944" t="s">
        <v>1013</v>
      </c>
      <c r="D4944" t="s">
        <v>972</v>
      </c>
      <c r="E4944" t="s">
        <v>1014</v>
      </c>
      <c r="F4944" s="86">
        <v>92085150.630342796</v>
      </c>
    </row>
    <row r="4945" spans="1:6">
      <c r="A4945">
        <v>2030</v>
      </c>
      <c r="B4945" t="s">
        <v>1066</v>
      </c>
      <c r="C4945" t="s">
        <v>1013</v>
      </c>
      <c r="D4945" t="s">
        <v>972</v>
      </c>
      <c r="E4945" t="s">
        <v>1014</v>
      </c>
      <c r="F4945" s="86">
        <v>93131103.289531201</v>
      </c>
    </row>
    <row r="4946" spans="1:6">
      <c r="A4946">
        <v>2031</v>
      </c>
      <c r="B4946" t="s">
        <v>1066</v>
      </c>
      <c r="C4946" t="s">
        <v>1013</v>
      </c>
      <c r="D4946" t="s">
        <v>972</v>
      </c>
      <c r="E4946" t="s">
        <v>1014</v>
      </c>
      <c r="F4946" s="86">
        <v>94177594.403961107</v>
      </c>
    </row>
    <row r="4947" spans="1:6">
      <c r="A4947">
        <v>2032</v>
      </c>
      <c r="B4947" t="s">
        <v>1066</v>
      </c>
      <c r="C4947" t="s">
        <v>1013</v>
      </c>
      <c r="D4947" t="s">
        <v>972</v>
      </c>
      <c r="E4947" t="s">
        <v>1014</v>
      </c>
      <c r="F4947" s="86">
        <v>95227934.4334144</v>
      </c>
    </row>
    <row r="4948" spans="1:6">
      <c r="A4948">
        <v>2033</v>
      </c>
      <c r="B4948" t="s">
        <v>1066</v>
      </c>
      <c r="C4948" t="s">
        <v>1013</v>
      </c>
      <c r="D4948" t="s">
        <v>972</v>
      </c>
      <c r="E4948" t="s">
        <v>1014</v>
      </c>
      <c r="F4948" s="86">
        <v>96288948.131797105</v>
      </c>
    </row>
    <row r="4949" spans="1:6">
      <c r="A4949">
        <v>2034</v>
      </c>
      <c r="B4949" t="s">
        <v>1066</v>
      </c>
      <c r="C4949" t="s">
        <v>1013</v>
      </c>
      <c r="D4949" t="s">
        <v>972</v>
      </c>
      <c r="E4949" t="s">
        <v>1014</v>
      </c>
      <c r="F4949" s="86">
        <v>97365005.0761884</v>
      </c>
    </row>
    <row r="4950" spans="1:6">
      <c r="A4950">
        <v>2035</v>
      </c>
      <c r="B4950" t="s">
        <v>1066</v>
      </c>
      <c r="C4950" t="s">
        <v>1013</v>
      </c>
      <c r="D4950" t="s">
        <v>972</v>
      </c>
      <c r="E4950" t="s">
        <v>1014</v>
      </c>
      <c r="F4950" s="86">
        <v>98430855.674006596</v>
      </c>
    </row>
    <row r="4951" spans="1:6">
      <c r="A4951">
        <v>2036</v>
      </c>
      <c r="B4951" t="s">
        <v>1066</v>
      </c>
      <c r="C4951" t="s">
        <v>1013</v>
      </c>
      <c r="D4951" t="s">
        <v>972</v>
      </c>
      <c r="E4951" t="s">
        <v>1014</v>
      </c>
      <c r="F4951" s="86">
        <v>99492693.536342606</v>
      </c>
    </row>
    <row r="4952" spans="1:6">
      <c r="A4952">
        <v>2037</v>
      </c>
      <c r="B4952" t="s">
        <v>1066</v>
      </c>
      <c r="C4952" t="s">
        <v>1013</v>
      </c>
      <c r="D4952" t="s">
        <v>972</v>
      </c>
      <c r="E4952" t="s">
        <v>1014</v>
      </c>
      <c r="F4952" s="86">
        <v>100545252.00029799</v>
      </c>
    </row>
    <row r="4953" spans="1:6">
      <c r="A4953">
        <v>2038</v>
      </c>
      <c r="B4953" t="s">
        <v>1066</v>
      </c>
      <c r="C4953" t="s">
        <v>1013</v>
      </c>
      <c r="D4953" t="s">
        <v>972</v>
      </c>
      <c r="E4953" t="s">
        <v>1014</v>
      </c>
      <c r="F4953" s="86">
        <v>101625692.13955601</v>
      </c>
    </row>
    <row r="4954" spans="1:6">
      <c r="A4954">
        <v>2039</v>
      </c>
      <c r="B4954" t="s">
        <v>1066</v>
      </c>
      <c r="C4954" t="s">
        <v>1013</v>
      </c>
      <c r="D4954" t="s">
        <v>972</v>
      </c>
      <c r="E4954" t="s">
        <v>1014</v>
      </c>
      <c r="F4954" s="86">
        <v>102687144.674007</v>
      </c>
    </row>
    <row r="4955" spans="1:6">
      <c r="A4955">
        <v>2040</v>
      </c>
      <c r="B4955" t="s">
        <v>1066</v>
      </c>
      <c r="C4955" t="s">
        <v>1013</v>
      </c>
      <c r="D4955" t="s">
        <v>972</v>
      </c>
      <c r="E4955" t="s">
        <v>1014</v>
      </c>
      <c r="F4955" s="86">
        <v>103768837.399782</v>
      </c>
    </row>
    <row r="4956" spans="1:6">
      <c r="A4956">
        <v>2041</v>
      </c>
      <c r="B4956" t="s">
        <v>1066</v>
      </c>
      <c r="C4956" t="s">
        <v>1013</v>
      </c>
      <c r="D4956" t="s">
        <v>972</v>
      </c>
      <c r="E4956" t="s">
        <v>1014</v>
      </c>
      <c r="F4956" s="86">
        <v>104845155.89944001</v>
      </c>
    </row>
    <row r="4957" spans="1:6">
      <c r="A4957">
        <v>2042</v>
      </c>
      <c r="B4957" t="s">
        <v>1066</v>
      </c>
      <c r="C4957" t="s">
        <v>1013</v>
      </c>
      <c r="D4957" t="s">
        <v>972</v>
      </c>
      <c r="E4957" t="s">
        <v>1014</v>
      </c>
      <c r="F4957" s="86">
        <v>105903647.81848</v>
      </c>
    </row>
    <row r="4958" spans="1:6">
      <c r="A4958">
        <v>2043</v>
      </c>
      <c r="B4958" t="s">
        <v>1066</v>
      </c>
      <c r="C4958" t="s">
        <v>1013</v>
      </c>
      <c r="D4958" t="s">
        <v>972</v>
      </c>
      <c r="E4958" t="s">
        <v>1014</v>
      </c>
      <c r="F4958" s="86">
        <v>106979400.177551</v>
      </c>
    </row>
    <row r="4959" spans="1:6">
      <c r="A4959">
        <v>2044</v>
      </c>
      <c r="B4959" t="s">
        <v>1066</v>
      </c>
      <c r="C4959" t="s">
        <v>1013</v>
      </c>
      <c r="D4959" t="s">
        <v>972</v>
      </c>
      <c r="E4959" t="s">
        <v>1014</v>
      </c>
      <c r="F4959" s="86">
        <v>108060418.689413</v>
      </c>
    </row>
    <row r="4960" spans="1:6">
      <c r="A4960">
        <v>2045</v>
      </c>
      <c r="B4960" t="s">
        <v>1066</v>
      </c>
      <c r="C4960" t="s">
        <v>1013</v>
      </c>
      <c r="D4960" t="s">
        <v>972</v>
      </c>
      <c r="E4960" t="s">
        <v>1014</v>
      </c>
      <c r="F4960" s="86">
        <v>109148001.651485</v>
      </c>
    </row>
    <row r="4961" spans="1:6">
      <c r="A4961">
        <v>2046</v>
      </c>
      <c r="B4961" t="s">
        <v>1066</v>
      </c>
      <c r="C4961" t="s">
        <v>1013</v>
      </c>
      <c r="D4961" t="s">
        <v>972</v>
      </c>
      <c r="E4961" t="s">
        <v>1014</v>
      </c>
      <c r="F4961" s="86">
        <v>110233194.38919701</v>
      </c>
    </row>
    <row r="4962" spans="1:6">
      <c r="A4962">
        <v>2047</v>
      </c>
      <c r="B4962" t="s">
        <v>1066</v>
      </c>
      <c r="C4962" t="s">
        <v>1013</v>
      </c>
      <c r="D4962" t="s">
        <v>972</v>
      </c>
      <c r="E4962" t="s">
        <v>1014</v>
      </c>
      <c r="F4962" s="86">
        <v>111323270.47009499</v>
      </c>
    </row>
    <row r="4963" spans="1:6">
      <c r="A4963">
        <v>2048</v>
      </c>
      <c r="B4963" t="s">
        <v>1066</v>
      </c>
      <c r="C4963" t="s">
        <v>1013</v>
      </c>
      <c r="D4963" t="s">
        <v>972</v>
      </c>
      <c r="E4963" t="s">
        <v>1014</v>
      </c>
      <c r="F4963" s="86">
        <v>112418711.55358601</v>
      </c>
    </row>
    <row r="4964" spans="1:6">
      <c r="A4964">
        <v>2049</v>
      </c>
      <c r="B4964" t="s">
        <v>1066</v>
      </c>
      <c r="C4964" t="s">
        <v>1013</v>
      </c>
      <c r="D4964" t="s">
        <v>972</v>
      </c>
      <c r="E4964" t="s">
        <v>1014</v>
      </c>
      <c r="F4964" s="86">
        <v>113498921.81293</v>
      </c>
    </row>
    <row r="4965" spans="1:6">
      <c r="A4965">
        <v>2050</v>
      </c>
      <c r="B4965" t="s">
        <v>1066</v>
      </c>
      <c r="C4965" t="s">
        <v>1013</v>
      </c>
      <c r="D4965" t="s">
        <v>972</v>
      </c>
      <c r="E4965" t="s">
        <v>1014</v>
      </c>
      <c r="F4965" s="86">
        <v>114580462.110201</v>
      </c>
    </row>
    <row r="4966" spans="1:6">
      <c r="A4966">
        <v>2017</v>
      </c>
      <c r="B4966" t="s">
        <v>1067</v>
      </c>
      <c r="C4966" t="s">
        <v>1013</v>
      </c>
      <c r="D4966" t="s">
        <v>972</v>
      </c>
      <c r="E4966" t="s">
        <v>1014</v>
      </c>
      <c r="F4966" s="86">
        <v>6968143.0350357601</v>
      </c>
    </row>
    <row r="4967" spans="1:6">
      <c r="A4967">
        <v>2018</v>
      </c>
      <c r="B4967" t="s">
        <v>1067</v>
      </c>
      <c r="C4967" t="s">
        <v>1013</v>
      </c>
      <c r="D4967" t="s">
        <v>972</v>
      </c>
      <c r="E4967" t="s">
        <v>1014</v>
      </c>
      <c r="F4967" s="86">
        <v>7030870.7757566804</v>
      </c>
    </row>
    <row r="4968" spans="1:6">
      <c r="A4968">
        <v>2019</v>
      </c>
      <c r="B4968" t="s">
        <v>1067</v>
      </c>
      <c r="C4968" t="s">
        <v>1013</v>
      </c>
      <c r="D4968" t="s">
        <v>972</v>
      </c>
      <c r="E4968" t="s">
        <v>1014</v>
      </c>
      <c r="F4968" s="86">
        <v>7093807.1061021099</v>
      </c>
    </row>
    <row r="4969" spans="1:6">
      <c r="A4969">
        <v>2020</v>
      </c>
      <c r="B4969" t="s">
        <v>1067</v>
      </c>
      <c r="C4969" t="s">
        <v>1013</v>
      </c>
      <c r="D4969" t="s">
        <v>972</v>
      </c>
      <c r="E4969" t="s">
        <v>1014</v>
      </c>
      <c r="F4969" s="86">
        <v>7175908.5718885902</v>
      </c>
    </row>
    <row r="4970" spans="1:6">
      <c r="A4970">
        <v>2021</v>
      </c>
      <c r="B4970" t="s">
        <v>1067</v>
      </c>
      <c r="C4970" t="s">
        <v>1013</v>
      </c>
      <c r="D4970" t="s">
        <v>972</v>
      </c>
      <c r="E4970" t="s">
        <v>1014</v>
      </c>
      <c r="F4970" s="86">
        <v>7260273.4889407204</v>
      </c>
    </row>
    <row r="4971" spans="1:6">
      <c r="A4971">
        <v>2022</v>
      </c>
      <c r="B4971" t="s">
        <v>1067</v>
      </c>
      <c r="C4971" t="s">
        <v>1013</v>
      </c>
      <c r="D4971" t="s">
        <v>972</v>
      </c>
      <c r="E4971" t="s">
        <v>1014</v>
      </c>
      <c r="F4971" s="86">
        <v>7341668.35280733</v>
      </c>
    </row>
    <row r="4972" spans="1:6">
      <c r="A4972">
        <v>2023</v>
      </c>
      <c r="B4972" t="s">
        <v>1067</v>
      </c>
      <c r="C4972" t="s">
        <v>1013</v>
      </c>
      <c r="D4972" t="s">
        <v>972</v>
      </c>
      <c r="E4972" t="s">
        <v>1014</v>
      </c>
      <c r="F4972" s="86">
        <v>7419332.9270762801</v>
      </c>
    </row>
    <row r="4973" spans="1:6">
      <c r="A4973">
        <v>2024</v>
      </c>
      <c r="B4973" t="s">
        <v>1067</v>
      </c>
      <c r="C4973" t="s">
        <v>1013</v>
      </c>
      <c r="D4973" t="s">
        <v>972</v>
      </c>
      <c r="E4973" t="s">
        <v>1014</v>
      </c>
      <c r="F4973" s="86">
        <v>7495039.9020629302</v>
      </c>
    </row>
    <row r="4974" spans="1:6">
      <c r="A4974">
        <v>2025</v>
      </c>
      <c r="B4974" t="s">
        <v>1067</v>
      </c>
      <c r="C4974" t="s">
        <v>1013</v>
      </c>
      <c r="D4974" t="s">
        <v>972</v>
      </c>
      <c r="E4974" t="s">
        <v>1014</v>
      </c>
      <c r="F4974" s="86">
        <v>7572381.1273145396</v>
      </c>
    </row>
    <row r="4975" spans="1:6">
      <c r="A4975">
        <v>2026</v>
      </c>
      <c r="B4975" t="s">
        <v>1067</v>
      </c>
      <c r="C4975" t="s">
        <v>1013</v>
      </c>
      <c r="D4975" t="s">
        <v>972</v>
      </c>
      <c r="E4975" t="s">
        <v>1014</v>
      </c>
      <c r="F4975" s="86">
        <v>7649061.8744563702</v>
      </c>
    </row>
    <row r="4976" spans="1:6">
      <c r="A4976">
        <v>2027</v>
      </c>
      <c r="B4976" t="s">
        <v>1067</v>
      </c>
      <c r="C4976" t="s">
        <v>1013</v>
      </c>
      <c r="D4976" t="s">
        <v>972</v>
      </c>
      <c r="E4976" t="s">
        <v>1014</v>
      </c>
      <c r="F4976" s="86">
        <v>7730821.6047529802</v>
      </c>
    </row>
    <row r="4977" spans="1:6">
      <c r="A4977">
        <v>2028</v>
      </c>
      <c r="B4977" t="s">
        <v>1067</v>
      </c>
      <c r="C4977" t="s">
        <v>1013</v>
      </c>
      <c r="D4977" t="s">
        <v>972</v>
      </c>
      <c r="E4977" t="s">
        <v>1014</v>
      </c>
      <c r="F4977" s="86">
        <v>7818800.8521908596</v>
      </c>
    </row>
    <row r="4978" spans="1:6">
      <c r="A4978">
        <v>2029</v>
      </c>
      <c r="B4978" t="s">
        <v>1067</v>
      </c>
      <c r="C4978" t="s">
        <v>1013</v>
      </c>
      <c r="D4978" t="s">
        <v>972</v>
      </c>
      <c r="E4978" t="s">
        <v>1014</v>
      </c>
      <c r="F4978" s="86">
        <v>7910965.5498225996</v>
      </c>
    </row>
    <row r="4979" spans="1:6">
      <c r="A4979">
        <v>2030</v>
      </c>
      <c r="B4979" t="s">
        <v>1067</v>
      </c>
      <c r="C4979" t="s">
        <v>1013</v>
      </c>
      <c r="D4979" t="s">
        <v>972</v>
      </c>
      <c r="E4979" t="s">
        <v>1014</v>
      </c>
      <c r="F4979" s="86">
        <v>8009234.84377643</v>
      </c>
    </row>
    <row r="4980" spans="1:6">
      <c r="A4980">
        <v>2031</v>
      </c>
      <c r="B4980" t="s">
        <v>1067</v>
      </c>
      <c r="C4980" t="s">
        <v>1013</v>
      </c>
      <c r="D4980" t="s">
        <v>972</v>
      </c>
      <c r="E4980" t="s">
        <v>1014</v>
      </c>
      <c r="F4980" s="86">
        <v>8108082.1225823602</v>
      </c>
    </row>
    <row r="4981" spans="1:6">
      <c r="A4981">
        <v>2032</v>
      </c>
      <c r="B4981" t="s">
        <v>1067</v>
      </c>
      <c r="C4981" t="s">
        <v>1013</v>
      </c>
      <c r="D4981" t="s">
        <v>972</v>
      </c>
      <c r="E4981" t="s">
        <v>1014</v>
      </c>
      <c r="F4981" s="86">
        <v>8207124.4388234001</v>
      </c>
    </row>
    <row r="4982" spans="1:6">
      <c r="A4982">
        <v>2033</v>
      </c>
      <c r="B4982" t="s">
        <v>1067</v>
      </c>
      <c r="C4982" t="s">
        <v>1013</v>
      </c>
      <c r="D4982" t="s">
        <v>972</v>
      </c>
      <c r="E4982" t="s">
        <v>1014</v>
      </c>
      <c r="F4982" s="86">
        <v>8307531.9435126605</v>
      </c>
    </row>
    <row r="4983" spans="1:6">
      <c r="A4983">
        <v>2034</v>
      </c>
      <c r="B4983" t="s">
        <v>1067</v>
      </c>
      <c r="C4983" t="s">
        <v>1013</v>
      </c>
      <c r="D4983" t="s">
        <v>972</v>
      </c>
      <c r="E4983" t="s">
        <v>1014</v>
      </c>
      <c r="F4983" s="86">
        <v>8407918.6922830306</v>
      </c>
    </row>
    <row r="4984" spans="1:6">
      <c r="A4984">
        <v>2035</v>
      </c>
      <c r="B4984" t="s">
        <v>1067</v>
      </c>
      <c r="C4984" t="s">
        <v>1013</v>
      </c>
      <c r="D4984" t="s">
        <v>972</v>
      </c>
      <c r="E4984" t="s">
        <v>1014</v>
      </c>
      <c r="F4984" s="86">
        <v>8506964.7208663896</v>
      </c>
    </row>
    <row r="4985" spans="1:6">
      <c r="A4985">
        <v>2036</v>
      </c>
      <c r="B4985" t="s">
        <v>1067</v>
      </c>
      <c r="C4985" t="s">
        <v>1013</v>
      </c>
      <c r="D4985" t="s">
        <v>972</v>
      </c>
      <c r="E4985" t="s">
        <v>1014</v>
      </c>
      <c r="F4985" s="86">
        <v>8607121.4216623995</v>
      </c>
    </row>
    <row r="4986" spans="1:6">
      <c r="A4986">
        <v>2037</v>
      </c>
      <c r="B4986" t="s">
        <v>1067</v>
      </c>
      <c r="C4986" t="s">
        <v>1013</v>
      </c>
      <c r="D4986" t="s">
        <v>972</v>
      </c>
      <c r="E4986" t="s">
        <v>1014</v>
      </c>
      <c r="F4986" s="86">
        <v>8704818.1988845896</v>
      </c>
    </row>
    <row r="4987" spans="1:6">
      <c r="A4987">
        <v>2038</v>
      </c>
      <c r="B4987" t="s">
        <v>1067</v>
      </c>
      <c r="C4987" t="s">
        <v>1013</v>
      </c>
      <c r="D4987" t="s">
        <v>972</v>
      </c>
      <c r="E4987" t="s">
        <v>1014</v>
      </c>
      <c r="F4987" s="86">
        <v>8805547.8390815202</v>
      </c>
    </row>
    <row r="4988" spans="1:6">
      <c r="A4988">
        <v>2039</v>
      </c>
      <c r="B4988" t="s">
        <v>1067</v>
      </c>
      <c r="C4988" t="s">
        <v>1013</v>
      </c>
      <c r="D4988" t="s">
        <v>972</v>
      </c>
      <c r="E4988" t="s">
        <v>1014</v>
      </c>
      <c r="F4988" s="86">
        <v>8904012.7825320698</v>
      </c>
    </row>
    <row r="4989" spans="1:6">
      <c r="A4989">
        <v>2040</v>
      </c>
      <c r="B4989" t="s">
        <v>1067</v>
      </c>
      <c r="C4989" t="s">
        <v>1013</v>
      </c>
      <c r="D4989" t="s">
        <v>972</v>
      </c>
      <c r="E4989" t="s">
        <v>1014</v>
      </c>
      <c r="F4989" s="86">
        <v>9004007.5959130805</v>
      </c>
    </row>
    <row r="4990" spans="1:6">
      <c r="A4990">
        <v>2041</v>
      </c>
      <c r="B4990" t="s">
        <v>1067</v>
      </c>
      <c r="C4990" t="s">
        <v>1013</v>
      </c>
      <c r="D4990" t="s">
        <v>972</v>
      </c>
      <c r="E4990" t="s">
        <v>1014</v>
      </c>
      <c r="F4990" s="86">
        <v>9104518.5947112497</v>
      </c>
    </row>
    <row r="4991" spans="1:6">
      <c r="A4991">
        <v>2042</v>
      </c>
      <c r="B4991" t="s">
        <v>1067</v>
      </c>
      <c r="C4991" t="s">
        <v>1013</v>
      </c>
      <c r="D4991" t="s">
        <v>972</v>
      </c>
      <c r="E4991" t="s">
        <v>1014</v>
      </c>
      <c r="F4991" s="86">
        <v>9205007.0961134005</v>
      </c>
    </row>
    <row r="4992" spans="1:6">
      <c r="A4992">
        <v>2043</v>
      </c>
      <c r="B4992" t="s">
        <v>1067</v>
      </c>
      <c r="C4992" t="s">
        <v>1013</v>
      </c>
      <c r="D4992" t="s">
        <v>972</v>
      </c>
      <c r="E4992" t="s">
        <v>1014</v>
      </c>
      <c r="F4992" s="86">
        <v>9306241.1857314706</v>
      </c>
    </row>
    <row r="4993" spans="1:6">
      <c r="A4993">
        <v>2044</v>
      </c>
      <c r="B4993" t="s">
        <v>1067</v>
      </c>
      <c r="C4993" t="s">
        <v>1013</v>
      </c>
      <c r="D4993" t="s">
        <v>972</v>
      </c>
      <c r="E4993" t="s">
        <v>1014</v>
      </c>
      <c r="F4993" s="86">
        <v>9408584.0128943101</v>
      </c>
    </row>
    <row r="4994" spans="1:6">
      <c r="A4994">
        <v>2045</v>
      </c>
      <c r="B4994" t="s">
        <v>1067</v>
      </c>
      <c r="C4994" t="s">
        <v>1013</v>
      </c>
      <c r="D4994" t="s">
        <v>972</v>
      </c>
      <c r="E4994" t="s">
        <v>1014</v>
      </c>
      <c r="F4994" s="86">
        <v>9511198.82603685</v>
      </c>
    </row>
    <row r="4995" spans="1:6">
      <c r="A4995">
        <v>2046</v>
      </c>
      <c r="B4995" t="s">
        <v>1067</v>
      </c>
      <c r="C4995" t="s">
        <v>1013</v>
      </c>
      <c r="D4995" t="s">
        <v>972</v>
      </c>
      <c r="E4995" t="s">
        <v>1014</v>
      </c>
      <c r="F4995" s="86">
        <v>9615200.0064712595</v>
      </c>
    </row>
    <row r="4996" spans="1:6">
      <c r="A4996">
        <v>2047</v>
      </c>
      <c r="B4996" t="s">
        <v>1067</v>
      </c>
      <c r="C4996" t="s">
        <v>1013</v>
      </c>
      <c r="D4996" t="s">
        <v>972</v>
      </c>
      <c r="E4996" t="s">
        <v>1014</v>
      </c>
      <c r="F4996" s="86">
        <v>9719540.4108891096</v>
      </c>
    </row>
    <row r="4997" spans="1:6">
      <c r="A4997">
        <v>2048</v>
      </c>
      <c r="B4997" t="s">
        <v>1067</v>
      </c>
      <c r="C4997" t="s">
        <v>1013</v>
      </c>
      <c r="D4997" t="s">
        <v>972</v>
      </c>
      <c r="E4997" t="s">
        <v>1014</v>
      </c>
      <c r="F4997" s="86">
        <v>9823833.57935494</v>
      </c>
    </row>
    <row r="4998" spans="1:6">
      <c r="A4998">
        <v>2049</v>
      </c>
      <c r="B4998" t="s">
        <v>1067</v>
      </c>
      <c r="C4998" t="s">
        <v>1013</v>
      </c>
      <c r="D4998" t="s">
        <v>972</v>
      </c>
      <c r="E4998" t="s">
        <v>1014</v>
      </c>
      <c r="F4998" s="86">
        <v>9929020.1405139696</v>
      </c>
    </row>
    <row r="4999" spans="1:6">
      <c r="A4999">
        <v>2050</v>
      </c>
      <c r="B4999" t="s">
        <v>1067</v>
      </c>
      <c r="C4999" t="s">
        <v>1013</v>
      </c>
      <c r="D4999" t="s">
        <v>972</v>
      </c>
      <c r="E4999" t="s">
        <v>1014</v>
      </c>
      <c r="F4999" s="86">
        <v>10035891.3782304</v>
      </c>
    </row>
    <row r="5000" spans="1:6">
      <c r="A5000">
        <v>2017</v>
      </c>
      <c r="B5000" t="s">
        <v>1068</v>
      </c>
      <c r="C5000" t="s">
        <v>1013</v>
      </c>
      <c r="D5000" t="s">
        <v>972</v>
      </c>
      <c r="E5000" t="s">
        <v>1014</v>
      </c>
      <c r="F5000" s="86">
        <v>689787.185729341</v>
      </c>
    </row>
    <row r="5001" spans="1:6">
      <c r="A5001">
        <v>2018</v>
      </c>
      <c r="B5001" t="s">
        <v>1068</v>
      </c>
      <c r="C5001" t="s">
        <v>1013</v>
      </c>
      <c r="D5001" t="s">
        <v>972</v>
      </c>
      <c r="E5001" t="s">
        <v>1014</v>
      </c>
      <c r="F5001" s="86">
        <v>699076.98943639104</v>
      </c>
    </row>
    <row r="5002" spans="1:6">
      <c r="A5002">
        <v>2019</v>
      </c>
      <c r="B5002" t="s">
        <v>1068</v>
      </c>
      <c r="C5002" t="s">
        <v>1013</v>
      </c>
      <c r="D5002" t="s">
        <v>972</v>
      </c>
      <c r="E5002" t="s">
        <v>1014</v>
      </c>
      <c r="F5002" s="86">
        <v>707288.013383855</v>
      </c>
    </row>
    <row r="5003" spans="1:6">
      <c r="A5003">
        <v>2020</v>
      </c>
      <c r="B5003" t="s">
        <v>1068</v>
      </c>
      <c r="C5003" t="s">
        <v>1013</v>
      </c>
      <c r="D5003" t="s">
        <v>972</v>
      </c>
      <c r="E5003" t="s">
        <v>1014</v>
      </c>
      <c r="F5003" s="86">
        <v>716602.51848506206</v>
      </c>
    </row>
    <row r="5004" spans="1:6">
      <c r="A5004">
        <v>2021</v>
      </c>
      <c r="B5004" t="s">
        <v>1068</v>
      </c>
      <c r="C5004" t="s">
        <v>1013</v>
      </c>
      <c r="D5004" t="s">
        <v>972</v>
      </c>
      <c r="E5004" t="s">
        <v>1014</v>
      </c>
      <c r="F5004" s="86">
        <v>724916.29456809</v>
      </c>
    </row>
    <row r="5005" spans="1:6">
      <c r="A5005">
        <v>2022</v>
      </c>
      <c r="B5005" t="s">
        <v>1068</v>
      </c>
      <c r="C5005" t="s">
        <v>1013</v>
      </c>
      <c r="D5005" t="s">
        <v>972</v>
      </c>
      <c r="E5005" t="s">
        <v>1014</v>
      </c>
      <c r="F5005" s="86">
        <v>732240.14475172199</v>
      </c>
    </row>
    <row r="5006" spans="1:6">
      <c r="A5006">
        <v>2023</v>
      </c>
      <c r="B5006" t="s">
        <v>1068</v>
      </c>
      <c r="C5006" t="s">
        <v>1013</v>
      </c>
      <c r="D5006" t="s">
        <v>972</v>
      </c>
      <c r="E5006" t="s">
        <v>1014</v>
      </c>
      <c r="F5006" s="86">
        <v>739245.56240161997</v>
      </c>
    </row>
    <row r="5007" spans="1:6">
      <c r="A5007">
        <v>2024</v>
      </c>
      <c r="B5007" t="s">
        <v>1068</v>
      </c>
      <c r="C5007" t="s">
        <v>1013</v>
      </c>
      <c r="D5007" t="s">
        <v>972</v>
      </c>
      <c r="E5007" t="s">
        <v>1014</v>
      </c>
      <c r="F5007" s="86">
        <v>745522.59351034998</v>
      </c>
    </row>
    <row r="5008" spans="1:6">
      <c r="A5008">
        <v>2025</v>
      </c>
      <c r="B5008" t="s">
        <v>1068</v>
      </c>
      <c r="C5008" t="s">
        <v>1013</v>
      </c>
      <c r="D5008" t="s">
        <v>972</v>
      </c>
      <c r="E5008" t="s">
        <v>1014</v>
      </c>
      <c r="F5008" s="86">
        <v>751180.84460304596</v>
      </c>
    </row>
    <row r="5009" spans="1:6">
      <c r="A5009">
        <v>2026</v>
      </c>
      <c r="B5009" t="s">
        <v>1068</v>
      </c>
      <c r="C5009" t="s">
        <v>1013</v>
      </c>
      <c r="D5009" t="s">
        <v>972</v>
      </c>
      <c r="E5009" t="s">
        <v>1014</v>
      </c>
      <c r="F5009" s="86">
        <v>757188.17332378298</v>
      </c>
    </row>
    <row r="5010" spans="1:6">
      <c r="A5010">
        <v>2027</v>
      </c>
      <c r="B5010" t="s">
        <v>1068</v>
      </c>
      <c r="C5010" t="s">
        <v>1013</v>
      </c>
      <c r="D5010" t="s">
        <v>972</v>
      </c>
      <c r="E5010" t="s">
        <v>1014</v>
      </c>
      <c r="F5010" s="86">
        <v>762807.63976124697</v>
      </c>
    </row>
    <row r="5011" spans="1:6">
      <c r="A5011">
        <v>2028</v>
      </c>
      <c r="B5011" t="s">
        <v>1068</v>
      </c>
      <c r="C5011" t="s">
        <v>1013</v>
      </c>
      <c r="D5011" t="s">
        <v>972</v>
      </c>
      <c r="E5011" t="s">
        <v>1014</v>
      </c>
      <c r="F5011" s="86">
        <v>768727.31505741796</v>
      </c>
    </row>
    <row r="5012" spans="1:6">
      <c r="A5012">
        <v>2029</v>
      </c>
      <c r="B5012" t="s">
        <v>1068</v>
      </c>
      <c r="C5012" t="s">
        <v>1013</v>
      </c>
      <c r="D5012" t="s">
        <v>972</v>
      </c>
      <c r="E5012" t="s">
        <v>1014</v>
      </c>
      <c r="F5012" s="86">
        <v>775311.91630629206</v>
      </c>
    </row>
    <row r="5013" spans="1:6">
      <c r="A5013">
        <v>2030</v>
      </c>
      <c r="B5013" t="s">
        <v>1068</v>
      </c>
      <c r="C5013" t="s">
        <v>1013</v>
      </c>
      <c r="D5013" t="s">
        <v>972</v>
      </c>
      <c r="E5013" t="s">
        <v>1014</v>
      </c>
      <c r="F5013" s="86">
        <v>781674.22410336998</v>
      </c>
    </row>
    <row r="5014" spans="1:6">
      <c r="A5014">
        <v>2031</v>
      </c>
      <c r="B5014" t="s">
        <v>1068</v>
      </c>
      <c r="C5014" t="s">
        <v>1013</v>
      </c>
      <c r="D5014" t="s">
        <v>972</v>
      </c>
      <c r="E5014" t="s">
        <v>1014</v>
      </c>
      <c r="F5014" s="86">
        <v>788049.82427654497</v>
      </c>
    </row>
    <row r="5015" spans="1:6">
      <c r="A5015">
        <v>2032</v>
      </c>
      <c r="B5015" t="s">
        <v>1068</v>
      </c>
      <c r="C5015" t="s">
        <v>1013</v>
      </c>
      <c r="D5015" t="s">
        <v>972</v>
      </c>
      <c r="E5015" t="s">
        <v>1014</v>
      </c>
      <c r="F5015" s="86">
        <v>794048.273841972</v>
      </c>
    </row>
    <row r="5016" spans="1:6">
      <c r="A5016">
        <v>2033</v>
      </c>
      <c r="B5016" t="s">
        <v>1068</v>
      </c>
      <c r="C5016" t="s">
        <v>1013</v>
      </c>
      <c r="D5016" t="s">
        <v>972</v>
      </c>
      <c r="E5016" t="s">
        <v>1014</v>
      </c>
      <c r="F5016" s="86">
        <v>800732.34938934096</v>
      </c>
    </row>
    <row r="5017" spans="1:6">
      <c r="A5017">
        <v>2034</v>
      </c>
      <c r="B5017" t="s">
        <v>1068</v>
      </c>
      <c r="C5017" t="s">
        <v>1013</v>
      </c>
      <c r="D5017" t="s">
        <v>972</v>
      </c>
      <c r="E5017" t="s">
        <v>1014</v>
      </c>
      <c r="F5017" s="86">
        <v>807299.34969367704</v>
      </c>
    </row>
    <row r="5018" spans="1:6">
      <c r="A5018">
        <v>2035</v>
      </c>
      <c r="B5018" t="s">
        <v>1068</v>
      </c>
      <c r="C5018" t="s">
        <v>1013</v>
      </c>
      <c r="D5018" t="s">
        <v>972</v>
      </c>
      <c r="E5018" t="s">
        <v>1014</v>
      </c>
      <c r="F5018" s="86">
        <v>813129.62270809896</v>
      </c>
    </row>
    <row r="5019" spans="1:6">
      <c r="A5019">
        <v>2036</v>
      </c>
      <c r="B5019" t="s">
        <v>1068</v>
      </c>
      <c r="C5019" t="s">
        <v>1013</v>
      </c>
      <c r="D5019" t="s">
        <v>972</v>
      </c>
      <c r="E5019" t="s">
        <v>1014</v>
      </c>
      <c r="F5019" s="86">
        <v>819158.64654479804</v>
      </c>
    </row>
    <row r="5020" spans="1:6">
      <c r="A5020">
        <v>2037</v>
      </c>
      <c r="B5020" t="s">
        <v>1068</v>
      </c>
      <c r="C5020" t="s">
        <v>1013</v>
      </c>
      <c r="D5020" t="s">
        <v>972</v>
      </c>
      <c r="E5020" t="s">
        <v>1014</v>
      </c>
      <c r="F5020" s="86">
        <v>825992.77149154898</v>
      </c>
    </row>
    <row r="5021" spans="1:6">
      <c r="A5021">
        <v>2038</v>
      </c>
      <c r="B5021" t="s">
        <v>1068</v>
      </c>
      <c r="C5021" t="s">
        <v>1013</v>
      </c>
      <c r="D5021" t="s">
        <v>972</v>
      </c>
      <c r="E5021" t="s">
        <v>1014</v>
      </c>
      <c r="F5021" s="86">
        <v>832570.04296879098</v>
      </c>
    </row>
    <row r="5022" spans="1:6">
      <c r="A5022">
        <v>2039</v>
      </c>
      <c r="B5022" t="s">
        <v>1068</v>
      </c>
      <c r="C5022" t="s">
        <v>1013</v>
      </c>
      <c r="D5022" t="s">
        <v>972</v>
      </c>
      <c r="E5022" t="s">
        <v>1014</v>
      </c>
      <c r="F5022" s="86">
        <v>839360.20658176194</v>
      </c>
    </row>
    <row r="5023" spans="1:6">
      <c r="A5023">
        <v>2040</v>
      </c>
      <c r="B5023" t="s">
        <v>1068</v>
      </c>
      <c r="C5023" t="s">
        <v>1013</v>
      </c>
      <c r="D5023" t="s">
        <v>972</v>
      </c>
      <c r="E5023" t="s">
        <v>1014</v>
      </c>
      <c r="F5023" s="86">
        <v>846109.55482726498</v>
      </c>
    </row>
    <row r="5024" spans="1:6">
      <c r="A5024">
        <v>2041</v>
      </c>
      <c r="B5024" t="s">
        <v>1068</v>
      </c>
      <c r="C5024" t="s">
        <v>1013</v>
      </c>
      <c r="D5024" t="s">
        <v>972</v>
      </c>
      <c r="E5024" t="s">
        <v>1014</v>
      </c>
      <c r="F5024" s="86">
        <v>852569.10357517295</v>
      </c>
    </row>
    <row r="5025" spans="1:6">
      <c r="A5025">
        <v>2042</v>
      </c>
      <c r="B5025" t="s">
        <v>1068</v>
      </c>
      <c r="C5025" t="s">
        <v>1013</v>
      </c>
      <c r="D5025" t="s">
        <v>972</v>
      </c>
      <c r="E5025" t="s">
        <v>1014</v>
      </c>
      <c r="F5025" s="86">
        <v>858866.21030825702</v>
      </c>
    </row>
    <row r="5026" spans="1:6">
      <c r="A5026">
        <v>2043</v>
      </c>
      <c r="B5026" t="s">
        <v>1068</v>
      </c>
      <c r="C5026" t="s">
        <v>1013</v>
      </c>
      <c r="D5026" t="s">
        <v>972</v>
      </c>
      <c r="E5026" t="s">
        <v>1014</v>
      </c>
      <c r="F5026" s="86">
        <v>865617.43064196699</v>
      </c>
    </row>
    <row r="5027" spans="1:6">
      <c r="A5027">
        <v>2044</v>
      </c>
      <c r="B5027" t="s">
        <v>1068</v>
      </c>
      <c r="C5027" t="s">
        <v>1013</v>
      </c>
      <c r="D5027" t="s">
        <v>972</v>
      </c>
      <c r="E5027" t="s">
        <v>1014</v>
      </c>
      <c r="F5027" s="86">
        <v>872176.95426338201</v>
      </c>
    </row>
    <row r="5028" spans="1:6">
      <c r="A5028">
        <v>2045</v>
      </c>
      <c r="B5028" t="s">
        <v>1068</v>
      </c>
      <c r="C5028" t="s">
        <v>1013</v>
      </c>
      <c r="D5028" t="s">
        <v>972</v>
      </c>
      <c r="E5028" t="s">
        <v>1014</v>
      </c>
      <c r="F5028" s="86">
        <v>879021.325001135</v>
      </c>
    </row>
    <row r="5029" spans="1:6">
      <c r="A5029">
        <v>2046</v>
      </c>
      <c r="B5029" t="s">
        <v>1068</v>
      </c>
      <c r="C5029" t="s">
        <v>1013</v>
      </c>
      <c r="D5029" t="s">
        <v>972</v>
      </c>
      <c r="E5029" t="s">
        <v>1014</v>
      </c>
      <c r="F5029" s="86">
        <v>884991.73135343695</v>
      </c>
    </row>
    <row r="5030" spans="1:6">
      <c r="A5030">
        <v>2047</v>
      </c>
      <c r="B5030" t="s">
        <v>1068</v>
      </c>
      <c r="C5030" t="s">
        <v>1013</v>
      </c>
      <c r="D5030" t="s">
        <v>972</v>
      </c>
      <c r="E5030" t="s">
        <v>1014</v>
      </c>
      <c r="F5030" s="86">
        <v>891678.65590484196</v>
      </c>
    </row>
    <row r="5031" spans="1:6">
      <c r="A5031">
        <v>2048</v>
      </c>
      <c r="B5031" t="s">
        <v>1068</v>
      </c>
      <c r="C5031" t="s">
        <v>1013</v>
      </c>
      <c r="D5031" t="s">
        <v>972</v>
      </c>
      <c r="E5031" t="s">
        <v>1014</v>
      </c>
      <c r="F5031" s="86">
        <v>898404.52079342795</v>
      </c>
    </row>
    <row r="5032" spans="1:6">
      <c r="A5032">
        <v>2049</v>
      </c>
      <c r="B5032" t="s">
        <v>1068</v>
      </c>
      <c r="C5032" t="s">
        <v>1013</v>
      </c>
      <c r="D5032" t="s">
        <v>972</v>
      </c>
      <c r="E5032" t="s">
        <v>1014</v>
      </c>
      <c r="F5032" s="86">
        <v>905464.20620493498</v>
      </c>
    </row>
    <row r="5033" spans="1:6">
      <c r="A5033">
        <v>2050</v>
      </c>
      <c r="B5033" t="s">
        <v>1068</v>
      </c>
      <c r="C5033" t="s">
        <v>1013</v>
      </c>
      <c r="D5033" t="s">
        <v>972</v>
      </c>
      <c r="E5033" t="s">
        <v>1014</v>
      </c>
      <c r="F5033" s="86">
        <v>911966.01341769495</v>
      </c>
    </row>
    <row r="5034" spans="1:6">
      <c r="A5034">
        <v>2017</v>
      </c>
      <c r="B5034" t="s">
        <v>1069</v>
      </c>
      <c r="C5034" t="s">
        <v>1013</v>
      </c>
      <c r="D5034" t="s">
        <v>972</v>
      </c>
      <c r="E5034" t="s">
        <v>1014</v>
      </c>
      <c r="F5034" s="86">
        <v>22289309.511172399</v>
      </c>
    </row>
    <row r="5035" spans="1:6">
      <c r="A5035">
        <v>2018</v>
      </c>
      <c r="B5035" t="s">
        <v>1069</v>
      </c>
      <c r="C5035" t="s">
        <v>1013</v>
      </c>
      <c r="D5035" t="s">
        <v>972</v>
      </c>
      <c r="E5035" t="s">
        <v>1014</v>
      </c>
      <c r="F5035" s="86">
        <v>22659001.7885346</v>
      </c>
    </row>
    <row r="5036" spans="1:6">
      <c r="A5036">
        <v>2019</v>
      </c>
      <c r="B5036" t="s">
        <v>1069</v>
      </c>
      <c r="C5036" t="s">
        <v>1013</v>
      </c>
      <c r="D5036" t="s">
        <v>972</v>
      </c>
      <c r="E5036" t="s">
        <v>1014</v>
      </c>
      <c r="F5036" s="86">
        <v>23025698.669787299</v>
      </c>
    </row>
    <row r="5037" spans="1:6">
      <c r="A5037">
        <v>2020</v>
      </c>
      <c r="B5037" t="s">
        <v>1069</v>
      </c>
      <c r="C5037" t="s">
        <v>1013</v>
      </c>
      <c r="D5037" t="s">
        <v>972</v>
      </c>
      <c r="E5037" t="s">
        <v>1014</v>
      </c>
      <c r="F5037" s="86">
        <v>23394552.339042701</v>
      </c>
    </row>
    <row r="5038" spans="1:6">
      <c r="A5038">
        <v>2021</v>
      </c>
      <c r="B5038" t="s">
        <v>1069</v>
      </c>
      <c r="C5038" t="s">
        <v>1013</v>
      </c>
      <c r="D5038" t="s">
        <v>972</v>
      </c>
      <c r="E5038" t="s">
        <v>1014</v>
      </c>
      <c r="F5038" s="86">
        <v>23759674.7518817</v>
      </c>
    </row>
    <row r="5039" spans="1:6">
      <c r="A5039">
        <v>2022</v>
      </c>
      <c r="B5039" t="s">
        <v>1069</v>
      </c>
      <c r="C5039" t="s">
        <v>1013</v>
      </c>
      <c r="D5039" t="s">
        <v>972</v>
      </c>
      <c r="E5039" t="s">
        <v>1014</v>
      </c>
      <c r="F5039" s="86">
        <v>24114939.101910699</v>
      </c>
    </row>
    <row r="5040" spans="1:6">
      <c r="A5040">
        <v>2023</v>
      </c>
      <c r="B5040" t="s">
        <v>1069</v>
      </c>
      <c r="C5040" t="s">
        <v>1013</v>
      </c>
      <c r="D5040" t="s">
        <v>972</v>
      </c>
      <c r="E5040" t="s">
        <v>1014</v>
      </c>
      <c r="F5040" s="86">
        <v>24451039.307252899</v>
      </c>
    </row>
    <row r="5041" spans="1:6">
      <c r="A5041">
        <v>2024</v>
      </c>
      <c r="B5041" t="s">
        <v>1069</v>
      </c>
      <c r="C5041" t="s">
        <v>1013</v>
      </c>
      <c r="D5041" t="s">
        <v>972</v>
      </c>
      <c r="E5041" t="s">
        <v>1014</v>
      </c>
      <c r="F5041" s="86">
        <v>24769333.337979</v>
      </c>
    </row>
    <row r="5042" spans="1:6">
      <c r="A5042">
        <v>2025</v>
      </c>
      <c r="B5042" t="s">
        <v>1069</v>
      </c>
      <c r="C5042" t="s">
        <v>1013</v>
      </c>
      <c r="D5042" t="s">
        <v>972</v>
      </c>
      <c r="E5042" t="s">
        <v>1014</v>
      </c>
      <c r="F5042" s="86">
        <v>25070299.149974599</v>
      </c>
    </row>
    <row r="5043" spans="1:6">
      <c r="A5043">
        <v>2026</v>
      </c>
      <c r="B5043" t="s">
        <v>1069</v>
      </c>
      <c r="C5043" t="s">
        <v>1013</v>
      </c>
      <c r="D5043" t="s">
        <v>972</v>
      </c>
      <c r="E5043" t="s">
        <v>1014</v>
      </c>
      <c r="F5043" s="86">
        <v>25363848.483917098</v>
      </c>
    </row>
    <row r="5044" spans="1:6">
      <c r="A5044">
        <v>2027</v>
      </c>
      <c r="B5044" t="s">
        <v>1069</v>
      </c>
      <c r="C5044" t="s">
        <v>1013</v>
      </c>
      <c r="D5044" t="s">
        <v>972</v>
      </c>
      <c r="E5044" t="s">
        <v>1014</v>
      </c>
      <c r="F5044" s="86">
        <v>25661378.764010798</v>
      </c>
    </row>
    <row r="5045" spans="1:6">
      <c r="A5045">
        <v>2028</v>
      </c>
      <c r="B5045" t="s">
        <v>1069</v>
      </c>
      <c r="C5045" t="s">
        <v>1013</v>
      </c>
      <c r="D5045" t="s">
        <v>972</v>
      </c>
      <c r="E5045" t="s">
        <v>1014</v>
      </c>
      <c r="F5045" s="86">
        <v>25970038.585838601</v>
      </c>
    </row>
    <row r="5046" spans="1:6">
      <c r="A5046">
        <v>2029</v>
      </c>
      <c r="B5046" t="s">
        <v>1069</v>
      </c>
      <c r="C5046" t="s">
        <v>1013</v>
      </c>
      <c r="D5046" t="s">
        <v>972</v>
      </c>
      <c r="E5046" t="s">
        <v>1014</v>
      </c>
      <c r="F5046" s="86">
        <v>26283506.640569702</v>
      </c>
    </row>
    <row r="5047" spans="1:6">
      <c r="A5047">
        <v>2030</v>
      </c>
      <c r="B5047" t="s">
        <v>1069</v>
      </c>
      <c r="C5047" t="s">
        <v>1013</v>
      </c>
      <c r="D5047" t="s">
        <v>972</v>
      </c>
      <c r="E5047" t="s">
        <v>1014</v>
      </c>
      <c r="F5047" s="86">
        <v>26601270.101619098</v>
      </c>
    </row>
    <row r="5048" spans="1:6">
      <c r="A5048">
        <v>2031</v>
      </c>
      <c r="B5048" t="s">
        <v>1069</v>
      </c>
      <c r="C5048" t="s">
        <v>1013</v>
      </c>
      <c r="D5048" t="s">
        <v>972</v>
      </c>
      <c r="E5048" t="s">
        <v>1014</v>
      </c>
      <c r="F5048" s="86">
        <v>26919930.7117256</v>
      </c>
    </row>
    <row r="5049" spans="1:6">
      <c r="A5049">
        <v>2032</v>
      </c>
      <c r="B5049" t="s">
        <v>1069</v>
      </c>
      <c r="C5049" t="s">
        <v>1013</v>
      </c>
      <c r="D5049" t="s">
        <v>972</v>
      </c>
      <c r="E5049" t="s">
        <v>1014</v>
      </c>
      <c r="F5049" s="86">
        <v>27235685.256824002</v>
      </c>
    </row>
    <row r="5050" spans="1:6">
      <c r="A5050">
        <v>2033</v>
      </c>
      <c r="B5050" t="s">
        <v>1069</v>
      </c>
      <c r="C5050" t="s">
        <v>1013</v>
      </c>
      <c r="D5050" t="s">
        <v>972</v>
      </c>
      <c r="E5050" t="s">
        <v>1014</v>
      </c>
      <c r="F5050" s="86">
        <v>27552947.262926199</v>
      </c>
    </row>
    <row r="5051" spans="1:6">
      <c r="A5051">
        <v>2034</v>
      </c>
      <c r="B5051" t="s">
        <v>1069</v>
      </c>
      <c r="C5051" t="s">
        <v>1013</v>
      </c>
      <c r="D5051" t="s">
        <v>972</v>
      </c>
      <c r="E5051" t="s">
        <v>1014</v>
      </c>
      <c r="F5051" s="86">
        <v>27876474.270301402</v>
      </c>
    </row>
    <row r="5052" spans="1:6">
      <c r="A5052">
        <v>2035</v>
      </c>
      <c r="B5052" t="s">
        <v>1069</v>
      </c>
      <c r="C5052" t="s">
        <v>1013</v>
      </c>
      <c r="D5052" t="s">
        <v>972</v>
      </c>
      <c r="E5052" t="s">
        <v>1014</v>
      </c>
      <c r="F5052" s="86">
        <v>28199349.401248399</v>
      </c>
    </row>
    <row r="5053" spans="1:6">
      <c r="A5053">
        <v>2036</v>
      </c>
      <c r="B5053" t="s">
        <v>1069</v>
      </c>
      <c r="C5053" t="s">
        <v>1013</v>
      </c>
      <c r="D5053" t="s">
        <v>972</v>
      </c>
      <c r="E5053" t="s">
        <v>1014</v>
      </c>
      <c r="F5053" s="86">
        <v>28519730.883024398</v>
      </c>
    </row>
    <row r="5054" spans="1:6">
      <c r="A5054">
        <v>2037</v>
      </c>
      <c r="B5054" t="s">
        <v>1069</v>
      </c>
      <c r="C5054" t="s">
        <v>1013</v>
      </c>
      <c r="D5054" t="s">
        <v>972</v>
      </c>
      <c r="E5054" t="s">
        <v>1014</v>
      </c>
      <c r="F5054" s="86">
        <v>28842860.887988798</v>
      </c>
    </row>
    <row r="5055" spans="1:6">
      <c r="A5055">
        <v>2038</v>
      </c>
      <c r="B5055" t="s">
        <v>1069</v>
      </c>
      <c r="C5055" t="s">
        <v>1013</v>
      </c>
      <c r="D5055" t="s">
        <v>972</v>
      </c>
      <c r="E5055" t="s">
        <v>1014</v>
      </c>
      <c r="F5055" s="86">
        <v>29168960.718225699</v>
      </c>
    </row>
    <row r="5056" spans="1:6">
      <c r="A5056">
        <v>2039</v>
      </c>
      <c r="B5056" t="s">
        <v>1069</v>
      </c>
      <c r="C5056" t="s">
        <v>1013</v>
      </c>
      <c r="D5056" t="s">
        <v>972</v>
      </c>
      <c r="E5056" t="s">
        <v>1014</v>
      </c>
      <c r="F5056" s="86">
        <v>29503422.166253999</v>
      </c>
    </row>
    <row r="5057" spans="1:6">
      <c r="A5057">
        <v>2040</v>
      </c>
      <c r="B5057" t="s">
        <v>1069</v>
      </c>
      <c r="C5057" t="s">
        <v>1013</v>
      </c>
      <c r="D5057" t="s">
        <v>972</v>
      </c>
      <c r="E5057" t="s">
        <v>1014</v>
      </c>
      <c r="F5057" s="86">
        <v>29837311.914960399</v>
      </c>
    </row>
    <row r="5058" spans="1:6">
      <c r="A5058">
        <v>2041</v>
      </c>
      <c r="B5058" t="s">
        <v>1069</v>
      </c>
      <c r="C5058" t="s">
        <v>1013</v>
      </c>
      <c r="D5058" t="s">
        <v>972</v>
      </c>
      <c r="E5058" t="s">
        <v>1014</v>
      </c>
      <c r="F5058" s="86">
        <v>30170371.742398001</v>
      </c>
    </row>
    <row r="5059" spans="1:6">
      <c r="A5059">
        <v>2042</v>
      </c>
      <c r="B5059" t="s">
        <v>1069</v>
      </c>
      <c r="C5059" t="s">
        <v>1013</v>
      </c>
      <c r="D5059" t="s">
        <v>972</v>
      </c>
      <c r="E5059" t="s">
        <v>1014</v>
      </c>
      <c r="F5059" s="86">
        <v>30500848.889105801</v>
      </c>
    </row>
    <row r="5060" spans="1:6">
      <c r="A5060">
        <v>2043</v>
      </c>
      <c r="B5060" t="s">
        <v>1069</v>
      </c>
      <c r="C5060" t="s">
        <v>1013</v>
      </c>
      <c r="D5060" t="s">
        <v>972</v>
      </c>
      <c r="E5060" t="s">
        <v>1014</v>
      </c>
      <c r="F5060" s="86">
        <v>30836178.5868899</v>
      </c>
    </row>
    <row r="5061" spans="1:6">
      <c r="A5061">
        <v>2044</v>
      </c>
      <c r="B5061" t="s">
        <v>1069</v>
      </c>
      <c r="C5061" t="s">
        <v>1013</v>
      </c>
      <c r="D5061" t="s">
        <v>972</v>
      </c>
      <c r="E5061" t="s">
        <v>1014</v>
      </c>
      <c r="F5061" s="86">
        <v>31172140.232591901</v>
      </c>
    </row>
    <row r="5062" spans="1:6">
      <c r="A5062">
        <v>2045</v>
      </c>
      <c r="B5062" t="s">
        <v>1069</v>
      </c>
      <c r="C5062" t="s">
        <v>1013</v>
      </c>
      <c r="D5062" t="s">
        <v>972</v>
      </c>
      <c r="E5062" t="s">
        <v>1014</v>
      </c>
      <c r="F5062" s="86">
        <v>31516283.319901701</v>
      </c>
    </row>
    <row r="5063" spans="1:6">
      <c r="A5063">
        <v>2046</v>
      </c>
      <c r="B5063" t="s">
        <v>1069</v>
      </c>
      <c r="C5063" t="s">
        <v>1013</v>
      </c>
      <c r="D5063" t="s">
        <v>972</v>
      </c>
      <c r="E5063" t="s">
        <v>1014</v>
      </c>
      <c r="F5063" s="86">
        <v>31862546.101257998</v>
      </c>
    </row>
    <row r="5064" spans="1:6">
      <c r="A5064">
        <v>2047</v>
      </c>
      <c r="B5064" t="s">
        <v>1069</v>
      </c>
      <c r="C5064" t="s">
        <v>1013</v>
      </c>
      <c r="D5064" t="s">
        <v>972</v>
      </c>
      <c r="E5064" t="s">
        <v>1014</v>
      </c>
      <c r="F5064" s="86">
        <v>32205996.102864999</v>
      </c>
    </row>
    <row r="5065" spans="1:6">
      <c r="A5065">
        <v>2048</v>
      </c>
      <c r="B5065" t="s">
        <v>1069</v>
      </c>
      <c r="C5065" t="s">
        <v>1013</v>
      </c>
      <c r="D5065" t="s">
        <v>972</v>
      </c>
      <c r="E5065" t="s">
        <v>1014</v>
      </c>
      <c r="F5065" s="86">
        <v>32548503.111003701</v>
      </c>
    </row>
    <row r="5066" spans="1:6">
      <c r="A5066">
        <v>2049</v>
      </c>
      <c r="B5066" t="s">
        <v>1069</v>
      </c>
      <c r="C5066" t="s">
        <v>1013</v>
      </c>
      <c r="D5066" t="s">
        <v>972</v>
      </c>
      <c r="E5066" t="s">
        <v>1014</v>
      </c>
      <c r="F5066" s="86">
        <v>32890065.8715032</v>
      </c>
    </row>
    <row r="5067" spans="1:6">
      <c r="A5067">
        <v>2050</v>
      </c>
      <c r="B5067" t="s">
        <v>1069</v>
      </c>
      <c r="C5067" t="s">
        <v>1013</v>
      </c>
      <c r="D5067" t="s">
        <v>972</v>
      </c>
      <c r="E5067" t="s">
        <v>1014</v>
      </c>
      <c r="F5067" s="86">
        <v>33230699.084273499</v>
      </c>
    </row>
    <row r="5068" spans="1:6">
      <c r="A5068">
        <v>2017</v>
      </c>
      <c r="B5068" t="s">
        <v>1070</v>
      </c>
      <c r="C5068" t="s">
        <v>1013</v>
      </c>
      <c r="D5068" t="s">
        <v>972</v>
      </c>
      <c r="E5068" t="s">
        <v>1014</v>
      </c>
      <c r="F5068" s="86">
        <v>23004298.9685947</v>
      </c>
    </row>
    <row r="5069" spans="1:6">
      <c r="A5069">
        <v>2018</v>
      </c>
      <c r="B5069" t="s">
        <v>1070</v>
      </c>
      <c r="C5069" t="s">
        <v>1013</v>
      </c>
      <c r="D5069" t="s">
        <v>972</v>
      </c>
      <c r="E5069" t="s">
        <v>1014</v>
      </c>
      <c r="F5069" s="86">
        <v>23152331.4838094</v>
      </c>
    </row>
    <row r="5070" spans="1:6">
      <c r="A5070">
        <v>2019</v>
      </c>
      <c r="B5070" t="s">
        <v>1070</v>
      </c>
      <c r="C5070" t="s">
        <v>1013</v>
      </c>
      <c r="D5070" t="s">
        <v>972</v>
      </c>
      <c r="E5070" t="s">
        <v>1014</v>
      </c>
      <c r="F5070" s="86">
        <v>23311077.166113399</v>
      </c>
    </row>
    <row r="5071" spans="1:6">
      <c r="A5071">
        <v>2020</v>
      </c>
      <c r="B5071" t="s">
        <v>1070</v>
      </c>
      <c r="C5071" t="s">
        <v>1013</v>
      </c>
      <c r="D5071" t="s">
        <v>972</v>
      </c>
      <c r="E5071" t="s">
        <v>1014</v>
      </c>
      <c r="F5071" s="86">
        <v>23517561.807126001</v>
      </c>
    </row>
    <row r="5072" spans="1:6">
      <c r="A5072">
        <v>2021</v>
      </c>
      <c r="B5072" t="s">
        <v>1070</v>
      </c>
      <c r="C5072" t="s">
        <v>1013</v>
      </c>
      <c r="D5072" t="s">
        <v>972</v>
      </c>
      <c r="E5072" t="s">
        <v>1014</v>
      </c>
      <c r="F5072" s="86">
        <v>23721389.6346507</v>
      </c>
    </row>
    <row r="5073" spans="1:6">
      <c r="A5073">
        <v>2022</v>
      </c>
      <c r="B5073" t="s">
        <v>1070</v>
      </c>
      <c r="C5073" t="s">
        <v>1013</v>
      </c>
      <c r="D5073" t="s">
        <v>972</v>
      </c>
      <c r="E5073" t="s">
        <v>1014</v>
      </c>
      <c r="F5073" s="86">
        <v>23920171.166077498</v>
      </c>
    </row>
    <row r="5074" spans="1:6">
      <c r="A5074">
        <v>2023</v>
      </c>
      <c r="B5074" t="s">
        <v>1070</v>
      </c>
      <c r="C5074" t="s">
        <v>1013</v>
      </c>
      <c r="D5074" t="s">
        <v>972</v>
      </c>
      <c r="E5074" t="s">
        <v>1014</v>
      </c>
      <c r="F5074" s="86">
        <v>24112168.351660602</v>
      </c>
    </row>
    <row r="5075" spans="1:6">
      <c r="A5075">
        <v>2024</v>
      </c>
      <c r="B5075" t="s">
        <v>1070</v>
      </c>
      <c r="C5075" t="s">
        <v>1013</v>
      </c>
      <c r="D5075" t="s">
        <v>972</v>
      </c>
      <c r="E5075" t="s">
        <v>1014</v>
      </c>
      <c r="F5075" s="86">
        <v>24299383.975191399</v>
      </c>
    </row>
    <row r="5076" spans="1:6">
      <c r="A5076">
        <v>2025</v>
      </c>
      <c r="B5076" t="s">
        <v>1070</v>
      </c>
      <c r="C5076" t="s">
        <v>1013</v>
      </c>
      <c r="D5076" t="s">
        <v>972</v>
      </c>
      <c r="E5076" t="s">
        <v>1014</v>
      </c>
      <c r="F5076" s="86">
        <v>24486643.022425801</v>
      </c>
    </row>
    <row r="5077" spans="1:6">
      <c r="A5077">
        <v>2026</v>
      </c>
      <c r="B5077" t="s">
        <v>1070</v>
      </c>
      <c r="C5077" t="s">
        <v>1013</v>
      </c>
      <c r="D5077" t="s">
        <v>972</v>
      </c>
      <c r="E5077" t="s">
        <v>1014</v>
      </c>
      <c r="F5077" s="86">
        <v>24678760.629578602</v>
      </c>
    </row>
    <row r="5078" spans="1:6">
      <c r="A5078">
        <v>2027</v>
      </c>
      <c r="B5078" t="s">
        <v>1070</v>
      </c>
      <c r="C5078" t="s">
        <v>1013</v>
      </c>
      <c r="D5078" t="s">
        <v>972</v>
      </c>
      <c r="E5078" t="s">
        <v>1014</v>
      </c>
      <c r="F5078" s="86">
        <v>24883264.694789998</v>
      </c>
    </row>
    <row r="5079" spans="1:6">
      <c r="A5079">
        <v>2028</v>
      </c>
      <c r="B5079" t="s">
        <v>1070</v>
      </c>
      <c r="C5079" t="s">
        <v>1013</v>
      </c>
      <c r="D5079" t="s">
        <v>972</v>
      </c>
      <c r="E5079" t="s">
        <v>1014</v>
      </c>
      <c r="F5079" s="86">
        <v>25100772.003938802</v>
      </c>
    </row>
    <row r="5080" spans="1:6">
      <c r="A5080">
        <v>2029</v>
      </c>
      <c r="B5080" t="s">
        <v>1070</v>
      </c>
      <c r="C5080" t="s">
        <v>1013</v>
      </c>
      <c r="D5080" t="s">
        <v>972</v>
      </c>
      <c r="E5080" t="s">
        <v>1014</v>
      </c>
      <c r="F5080" s="86">
        <v>25331469.487582099</v>
      </c>
    </row>
    <row r="5081" spans="1:6">
      <c r="A5081">
        <v>2030</v>
      </c>
      <c r="B5081" t="s">
        <v>1070</v>
      </c>
      <c r="C5081" t="s">
        <v>1013</v>
      </c>
      <c r="D5081" t="s">
        <v>972</v>
      </c>
      <c r="E5081" t="s">
        <v>1014</v>
      </c>
      <c r="F5081" s="86">
        <v>25571130.480886701</v>
      </c>
    </row>
    <row r="5082" spans="1:6">
      <c r="A5082">
        <v>2031</v>
      </c>
      <c r="B5082" t="s">
        <v>1070</v>
      </c>
      <c r="C5082" t="s">
        <v>1013</v>
      </c>
      <c r="D5082" t="s">
        <v>972</v>
      </c>
      <c r="E5082" t="s">
        <v>1014</v>
      </c>
      <c r="F5082" s="86">
        <v>25816695.924260899</v>
      </c>
    </row>
    <row r="5083" spans="1:6">
      <c r="A5083">
        <v>2032</v>
      </c>
      <c r="B5083" t="s">
        <v>1070</v>
      </c>
      <c r="C5083" t="s">
        <v>1013</v>
      </c>
      <c r="D5083" t="s">
        <v>972</v>
      </c>
      <c r="E5083" t="s">
        <v>1014</v>
      </c>
      <c r="F5083" s="86">
        <v>26064778.571981501</v>
      </c>
    </row>
    <row r="5084" spans="1:6">
      <c r="A5084">
        <v>2033</v>
      </c>
      <c r="B5084" t="s">
        <v>1070</v>
      </c>
      <c r="C5084" t="s">
        <v>1013</v>
      </c>
      <c r="D5084" t="s">
        <v>972</v>
      </c>
      <c r="E5084" t="s">
        <v>1014</v>
      </c>
      <c r="F5084" s="86">
        <v>26315738.283558</v>
      </c>
    </row>
    <row r="5085" spans="1:6">
      <c r="A5085">
        <v>2034</v>
      </c>
      <c r="B5085" t="s">
        <v>1070</v>
      </c>
      <c r="C5085" t="s">
        <v>1013</v>
      </c>
      <c r="D5085" t="s">
        <v>972</v>
      </c>
      <c r="E5085" t="s">
        <v>1014</v>
      </c>
      <c r="F5085" s="86">
        <v>26565363.0089623</v>
      </c>
    </row>
    <row r="5086" spans="1:6">
      <c r="A5086">
        <v>2035</v>
      </c>
      <c r="B5086" t="s">
        <v>1070</v>
      </c>
      <c r="C5086" t="s">
        <v>1013</v>
      </c>
      <c r="D5086" t="s">
        <v>972</v>
      </c>
      <c r="E5086" t="s">
        <v>1014</v>
      </c>
      <c r="F5086" s="86">
        <v>26815164.934143499</v>
      </c>
    </row>
    <row r="5087" spans="1:6">
      <c r="A5087">
        <v>2036</v>
      </c>
      <c r="B5087" t="s">
        <v>1070</v>
      </c>
      <c r="C5087" t="s">
        <v>1013</v>
      </c>
      <c r="D5087" t="s">
        <v>972</v>
      </c>
      <c r="E5087" t="s">
        <v>1014</v>
      </c>
      <c r="F5087" s="86">
        <v>27063390.698859598</v>
      </c>
    </row>
    <row r="5088" spans="1:6">
      <c r="A5088">
        <v>2037</v>
      </c>
      <c r="B5088" t="s">
        <v>1070</v>
      </c>
      <c r="C5088" t="s">
        <v>1013</v>
      </c>
      <c r="D5088" t="s">
        <v>972</v>
      </c>
      <c r="E5088" t="s">
        <v>1014</v>
      </c>
      <c r="F5088" s="86">
        <v>27310448.005533699</v>
      </c>
    </row>
    <row r="5089" spans="1:6">
      <c r="A5089">
        <v>2038</v>
      </c>
      <c r="B5089" t="s">
        <v>1070</v>
      </c>
      <c r="C5089" t="s">
        <v>1013</v>
      </c>
      <c r="D5089" t="s">
        <v>972</v>
      </c>
      <c r="E5089" t="s">
        <v>1014</v>
      </c>
      <c r="F5089" s="86">
        <v>27558781.953624599</v>
      </c>
    </row>
    <row r="5090" spans="1:6">
      <c r="A5090">
        <v>2039</v>
      </c>
      <c r="B5090" t="s">
        <v>1070</v>
      </c>
      <c r="C5090" t="s">
        <v>1013</v>
      </c>
      <c r="D5090" t="s">
        <v>972</v>
      </c>
      <c r="E5090" t="s">
        <v>1014</v>
      </c>
      <c r="F5090" s="86">
        <v>27807576.5025662</v>
      </c>
    </row>
    <row r="5091" spans="1:6">
      <c r="A5091">
        <v>2040</v>
      </c>
      <c r="B5091" t="s">
        <v>1070</v>
      </c>
      <c r="C5091" t="s">
        <v>1013</v>
      </c>
      <c r="D5091" t="s">
        <v>972</v>
      </c>
      <c r="E5091" t="s">
        <v>1014</v>
      </c>
      <c r="F5091" s="86">
        <v>28056219.015077401</v>
      </c>
    </row>
    <row r="5092" spans="1:6">
      <c r="A5092">
        <v>2041</v>
      </c>
      <c r="B5092" t="s">
        <v>1070</v>
      </c>
      <c r="C5092" t="s">
        <v>1013</v>
      </c>
      <c r="D5092" t="s">
        <v>972</v>
      </c>
      <c r="E5092" t="s">
        <v>1014</v>
      </c>
      <c r="F5092" s="86">
        <v>28305700.625953998</v>
      </c>
    </row>
    <row r="5093" spans="1:6">
      <c r="A5093">
        <v>2042</v>
      </c>
      <c r="B5093" t="s">
        <v>1070</v>
      </c>
      <c r="C5093" t="s">
        <v>1013</v>
      </c>
      <c r="D5093" t="s">
        <v>972</v>
      </c>
      <c r="E5093" t="s">
        <v>1014</v>
      </c>
      <c r="F5093" s="86">
        <v>28556336.025157399</v>
      </c>
    </row>
    <row r="5094" spans="1:6">
      <c r="A5094">
        <v>2043</v>
      </c>
      <c r="B5094" t="s">
        <v>1070</v>
      </c>
      <c r="C5094" t="s">
        <v>1013</v>
      </c>
      <c r="D5094" t="s">
        <v>972</v>
      </c>
      <c r="E5094" t="s">
        <v>1014</v>
      </c>
      <c r="F5094" s="86">
        <v>28810800.9743439</v>
      </c>
    </row>
    <row r="5095" spans="1:6">
      <c r="A5095">
        <v>2044</v>
      </c>
      <c r="B5095" t="s">
        <v>1070</v>
      </c>
      <c r="C5095" t="s">
        <v>1013</v>
      </c>
      <c r="D5095" t="s">
        <v>972</v>
      </c>
      <c r="E5095" t="s">
        <v>1014</v>
      </c>
      <c r="F5095" s="86">
        <v>29062129.1769807</v>
      </c>
    </row>
    <row r="5096" spans="1:6">
      <c r="A5096">
        <v>2045</v>
      </c>
      <c r="B5096" t="s">
        <v>1070</v>
      </c>
      <c r="C5096" t="s">
        <v>1013</v>
      </c>
      <c r="D5096" t="s">
        <v>972</v>
      </c>
      <c r="E5096" t="s">
        <v>1014</v>
      </c>
      <c r="F5096" s="86">
        <v>29320348.625951398</v>
      </c>
    </row>
    <row r="5097" spans="1:6">
      <c r="A5097">
        <v>2046</v>
      </c>
      <c r="B5097" t="s">
        <v>1070</v>
      </c>
      <c r="C5097" t="s">
        <v>1013</v>
      </c>
      <c r="D5097" t="s">
        <v>972</v>
      </c>
      <c r="E5097" t="s">
        <v>1014</v>
      </c>
      <c r="F5097" s="86">
        <v>29573255.6784392</v>
      </c>
    </row>
    <row r="5098" spans="1:6">
      <c r="A5098">
        <v>2047</v>
      </c>
      <c r="B5098" t="s">
        <v>1070</v>
      </c>
      <c r="C5098" t="s">
        <v>1013</v>
      </c>
      <c r="D5098" t="s">
        <v>972</v>
      </c>
      <c r="E5098" t="s">
        <v>1014</v>
      </c>
      <c r="F5098" s="86">
        <v>29834284.3073432</v>
      </c>
    </row>
    <row r="5099" spans="1:6">
      <c r="A5099">
        <v>2048</v>
      </c>
      <c r="B5099" t="s">
        <v>1070</v>
      </c>
      <c r="C5099" t="s">
        <v>1013</v>
      </c>
      <c r="D5099" t="s">
        <v>972</v>
      </c>
      <c r="E5099" t="s">
        <v>1014</v>
      </c>
      <c r="F5099" s="86">
        <v>30093125.770097598</v>
      </c>
    </row>
    <row r="5100" spans="1:6">
      <c r="A5100">
        <v>2049</v>
      </c>
      <c r="B5100" t="s">
        <v>1070</v>
      </c>
      <c r="C5100" t="s">
        <v>1013</v>
      </c>
      <c r="D5100" t="s">
        <v>972</v>
      </c>
      <c r="E5100" t="s">
        <v>1014</v>
      </c>
      <c r="F5100" s="86">
        <v>30353694.790785901</v>
      </c>
    </row>
    <row r="5101" spans="1:6">
      <c r="A5101">
        <v>2050</v>
      </c>
      <c r="B5101" t="s">
        <v>1070</v>
      </c>
      <c r="C5101" t="s">
        <v>1013</v>
      </c>
      <c r="D5101" t="s">
        <v>972</v>
      </c>
      <c r="E5101" t="s">
        <v>1014</v>
      </c>
      <c r="F5101" s="86">
        <v>30615679.077909902</v>
      </c>
    </row>
    <row r="5102" spans="1:6">
      <c r="A5102">
        <v>2017</v>
      </c>
      <c r="B5102" t="s">
        <v>1071</v>
      </c>
      <c r="C5102" t="s">
        <v>1013</v>
      </c>
      <c r="D5102" t="s">
        <v>972</v>
      </c>
      <c r="E5102" t="s">
        <v>1014</v>
      </c>
      <c r="F5102" s="86">
        <v>4162864.5760299601</v>
      </c>
    </row>
    <row r="5103" spans="1:6">
      <c r="A5103">
        <v>2018</v>
      </c>
      <c r="B5103" t="s">
        <v>1071</v>
      </c>
      <c r="C5103" t="s">
        <v>1013</v>
      </c>
      <c r="D5103" t="s">
        <v>972</v>
      </c>
      <c r="E5103" t="s">
        <v>1014</v>
      </c>
      <c r="F5103" s="86">
        <v>4231910.1821619701</v>
      </c>
    </row>
    <row r="5104" spans="1:6">
      <c r="A5104">
        <v>2019</v>
      </c>
      <c r="B5104" t="s">
        <v>1071</v>
      </c>
      <c r="C5104" t="s">
        <v>1013</v>
      </c>
      <c r="D5104" t="s">
        <v>972</v>
      </c>
      <c r="E5104" t="s">
        <v>1014</v>
      </c>
      <c r="F5104" s="86">
        <v>4300396.3529131301</v>
      </c>
    </row>
    <row r="5105" spans="1:6">
      <c r="A5105">
        <v>2020</v>
      </c>
      <c r="B5105" t="s">
        <v>1071</v>
      </c>
      <c r="C5105" t="s">
        <v>1013</v>
      </c>
      <c r="D5105" t="s">
        <v>972</v>
      </c>
      <c r="E5105" t="s">
        <v>1014</v>
      </c>
      <c r="F5105" s="86">
        <v>4369285.33633867</v>
      </c>
    </row>
    <row r="5106" spans="1:6">
      <c r="A5106">
        <v>2021</v>
      </c>
      <c r="B5106" t="s">
        <v>1071</v>
      </c>
      <c r="C5106" t="s">
        <v>1013</v>
      </c>
      <c r="D5106" t="s">
        <v>972</v>
      </c>
      <c r="E5106" t="s">
        <v>1014</v>
      </c>
      <c r="F5106" s="86">
        <v>4437477.4513774998</v>
      </c>
    </row>
    <row r="5107" spans="1:6">
      <c r="A5107">
        <v>2022</v>
      </c>
      <c r="B5107" t="s">
        <v>1071</v>
      </c>
      <c r="C5107" t="s">
        <v>1013</v>
      </c>
      <c r="D5107" t="s">
        <v>972</v>
      </c>
      <c r="E5107" t="s">
        <v>1014</v>
      </c>
      <c r="F5107" s="86">
        <v>4503828.4245703202</v>
      </c>
    </row>
    <row r="5108" spans="1:6">
      <c r="A5108">
        <v>2023</v>
      </c>
      <c r="B5108" t="s">
        <v>1071</v>
      </c>
      <c r="C5108" t="s">
        <v>1013</v>
      </c>
      <c r="D5108" t="s">
        <v>972</v>
      </c>
      <c r="E5108" t="s">
        <v>1014</v>
      </c>
      <c r="F5108" s="86">
        <v>4566600.2048318004</v>
      </c>
    </row>
    <row r="5109" spans="1:6">
      <c r="A5109">
        <v>2024</v>
      </c>
      <c r="B5109" t="s">
        <v>1071</v>
      </c>
      <c r="C5109" t="s">
        <v>1013</v>
      </c>
      <c r="D5109" t="s">
        <v>972</v>
      </c>
      <c r="E5109" t="s">
        <v>1014</v>
      </c>
      <c r="F5109" s="86">
        <v>4626046.41354487</v>
      </c>
    </row>
    <row r="5110" spans="1:6">
      <c r="A5110">
        <v>2025</v>
      </c>
      <c r="B5110" t="s">
        <v>1071</v>
      </c>
      <c r="C5110" t="s">
        <v>1013</v>
      </c>
      <c r="D5110" t="s">
        <v>972</v>
      </c>
      <c r="E5110" t="s">
        <v>1014</v>
      </c>
      <c r="F5110" s="86">
        <v>4682256.3161766501</v>
      </c>
    </row>
    <row r="5111" spans="1:6">
      <c r="A5111">
        <v>2026</v>
      </c>
      <c r="B5111" t="s">
        <v>1071</v>
      </c>
      <c r="C5111" t="s">
        <v>1013</v>
      </c>
      <c r="D5111" t="s">
        <v>972</v>
      </c>
      <c r="E5111" t="s">
        <v>1014</v>
      </c>
      <c r="F5111" s="86">
        <v>4737081.0797241097</v>
      </c>
    </row>
    <row r="5112" spans="1:6">
      <c r="A5112">
        <v>2027</v>
      </c>
      <c r="B5112" t="s">
        <v>1071</v>
      </c>
      <c r="C5112" t="s">
        <v>1013</v>
      </c>
      <c r="D5112" t="s">
        <v>972</v>
      </c>
      <c r="E5112" t="s">
        <v>1014</v>
      </c>
      <c r="F5112" s="86">
        <v>4792649.3449804904</v>
      </c>
    </row>
    <row r="5113" spans="1:6">
      <c r="A5113">
        <v>2028</v>
      </c>
      <c r="B5113" t="s">
        <v>1071</v>
      </c>
      <c r="C5113" t="s">
        <v>1013</v>
      </c>
      <c r="D5113" t="s">
        <v>972</v>
      </c>
      <c r="E5113" t="s">
        <v>1014</v>
      </c>
      <c r="F5113" s="86">
        <v>4850296.2199402899</v>
      </c>
    </row>
    <row r="5114" spans="1:6">
      <c r="A5114">
        <v>2029</v>
      </c>
      <c r="B5114" t="s">
        <v>1071</v>
      </c>
      <c r="C5114" t="s">
        <v>1013</v>
      </c>
      <c r="D5114" t="s">
        <v>972</v>
      </c>
      <c r="E5114" t="s">
        <v>1014</v>
      </c>
      <c r="F5114" s="86">
        <v>4908841.1048817802</v>
      </c>
    </row>
    <row r="5115" spans="1:6">
      <c r="A5115">
        <v>2030</v>
      </c>
      <c r="B5115" t="s">
        <v>1071</v>
      </c>
      <c r="C5115" t="s">
        <v>1013</v>
      </c>
      <c r="D5115" t="s">
        <v>972</v>
      </c>
      <c r="E5115" t="s">
        <v>1014</v>
      </c>
      <c r="F5115" s="86">
        <v>4968188.22170908</v>
      </c>
    </row>
    <row r="5116" spans="1:6">
      <c r="A5116">
        <v>2031</v>
      </c>
      <c r="B5116" t="s">
        <v>1071</v>
      </c>
      <c r="C5116" t="s">
        <v>1013</v>
      </c>
      <c r="D5116" t="s">
        <v>972</v>
      </c>
      <c r="E5116" t="s">
        <v>1014</v>
      </c>
      <c r="F5116" s="86">
        <v>5027702.8946478497</v>
      </c>
    </row>
    <row r="5117" spans="1:6">
      <c r="A5117">
        <v>2032</v>
      </c>
      <c r="B5117" t="s">
        <v>1071</v>
      </c>
      <c r="C5117" t="s">
        <v>1013</v>
      </c>
      <c r="D5117" t="s">
        <v>972</v>
      </c>
      <c r="E5117" t="s">
        <v>1014</v>
      </c>
      <c r="F5117" s="86">
        <v>5086674.8161356701</v>
      </c>
    </row>
    <row r="5118" spans="1:6">
      <c r="A5118">
        <v>2033</v>
      </c>
      <c r="B5118" t="s">
        <v>1071</v>
      </c>
      <c r="C5118" t="s">
        <v>1013</v>
      </c>
      <c r="D5118" t="s">
        <v>972</v>
      </c>
      <c r="E5118" t="s">
        <v>1014</v>
      </c>
      <c r="F5118" s="86">
        <v>5145928.2786918301</v>
      </c>
    </row>
    <row r="5119" spans="1:6">
      <c r="A5119">
        <v>2034</v>
      </c>
      <c r="B5119" t="s">
        <v>1071</v>
      </c>
      <c r="C5119" t="s">
        <v>1013</v>
      </c>
      <c r="D5119" t="s">
        <v>972</v>
      </c>
      <c r="E5119" t="s">
        <v>1014</v>
      </c>
      <c r="F5119" s="86">
        <v>5206351.8246844197</v>
      </c>
    </row>
    <row r="5120" spans="1:6">
      <c r="A5120">
        <v>2035</v>
      </c>
      <c r="B5120" t="s">
        <v>1071</v>
      </c>
      <c r="C5120" t="s">
        <v>1013</v>
      </c>
      <c r="D5120" t="s">
        <v>972</v>
      </c>
      <c r="E5120" t="s">
        <v>1014</v>
      </c>
      <c r="F5120" s="86">
        <v>5266653.62292659</v>
      </c>
    </row>
    <row r="5121" spans="1:6">
      <c r="A5121">
        <v>2036</v>
      </c>
      <c r="B5121" t="s">
        <v>1071</v>
      </c>
      <c r="C5121" t="s">
        <v>1013</v>
      </c>
      <c r="D5121" t="s">
        <v>972</v>
      </c>
      <c r="E5121" t="s">
        <v>1014</v>
      </c>
      <c r="F5121" s="86">
        <v>5326489.6945928298</v>
      </c>
    </row>
    <row r="5122" spans="1:6">
      <c r="A5122">
        <v>2037</v>
      </c>
      <c r="B5122" t="s">
        <v>1071</v>
      </c>
      <c r="C5122" t="s">
        <v>1013</v>
      </c>
      <c r="D5122" t="s">
        <v>972</v>
      </c>
      <c r="E5122" t="s">
        <v>1014</v>
      </c>
      <c r="F5122" s="86">
        <v>5386839.0944001302</v>
      </c>
    </row>
    <row r="5123" spans="1:6">
      <c r="A5123">
        <v>2038</v>
      </c>
      <c r="B5123" t="s">
        <v>1071</v>
      </c>
      <c r="C5123" t="s">
        <v>1013</v>
      </c>
      <c r="D5123" t="s">
        <v>972</v>
      </c>
      <c r="E5123" t="s">
        <v>1014</v>
      </c>
      <c r="F5123" s="86">
        <v>5447743.1538490104</v>
      </c>
    </row>
    <row r="5124" spans="1:6">
      <c r="A5124">
        <v>2039</v>
      </c>
      <c r="B5124" t="s">
        <v>1071</v>
      </c>
      <c r="C5124" t="s">
        <v>1013</v>
      </c>
      <c r="D5124" t="s">
        <v>972</v>
      </c>
      <c r="E5124" t="s">
        <v>1014</v>
      </c>
      <c r="F5124" s="86">
        <v>5510208.87147687</v>
      </c>
    </row>
    <row r="5125" spans="1:6">
      <c r="A5125">
        <v>2040</v>
      </c>
      <c r="B5125" t="s">
        <v>1071</v>
      </c>
      <c r="C5125" t="s">
        <v>1013</v>
      </c>
      <c r="D5125" t="s">
        <v>972</v>
      </c>
      <c r="E5125" t="s">
        <v>1014</v>
      </c>
      <c r="F5125" s="86">
        <v>5572567.81563765</v>
      </c>
    </row>
    <row r="5126" spans="1:6">
      <c r="A5126">
        <v>2041</v>
      </c>
      <c r="B5126" t="s">
        <v>1071</v>
      </c>
      <c r="C5126" t="s">
        <v>1013</v>
      </c>
      <c r="D5126" t="s">
        <v>972</v>
      </c>
      <c r="E5126" t="s">
        <v>1014</v>
      </c>
      <c r="F5126" s="86">
        <v>5634771.7594899004</v>
      </c>
    </row>
    <row r="5127" spans="1:6">
      <c r="A5127">
        <v>2042</v>
      </c>
      <c r="B5127" t="s">
        <v>1071</v>
      </c>
      <c r="C5127" t="s">
        <v>1013</v>
      </c>
      <c r="D5127" t="s">
        <v>972</v>
      </c>
      <c r="E5127" t="s">
        <v>1014</v>
      </c>
      <c r="F5127" s="86">
        <v>5696493.3487803899</v>
      </c>
    </row>
    <row r="5128" spans="1:6">
      <c r="A5128">
        <v>2043</v>
      </c>
      <c r="B5128" t="s">
        <v>1071</v>
      </c>
      <c r="C5128" t="s">
        <v>1013</v>
      </c>
      <c r="D5128" t="s">
        <v>972</v>
      </c>
      <c r="E5128" t="s">
        <v>1014</v>
      </c>
      <c r="F5128" s="86">
        <v>5759121.2251395499</v>
      </c>
    </row>
    <row r="5129" spans="1:6">
      <c r="A5129">
        <v>2044</v>
      </c>
      <c r="B5129" t="s">
        <v>1071</v>
      </c>
      <c r="C5129" t="s">
        <v>1013</v>
      </c>
      <c r="D5129" t="s">
        <v>972</v>
      </c>
      <c r="E5129" t="s">
        <v>1014</v>
      </c>
      <c r="F5129" s="86">
        <v>5821867.1272993404</v>
      </c>
    </row>
    <row r="5130" spans="1:6">
      <c r="A5130">
        <v>2045</v>
      </c>
      <c r="B5130" t="s">
        <v>1071</v>
      </c>
      <c r="C5130" t="s">
        <v>1013</v>
      </c>
      <c r="D5130" t="s">
        <v>972</v>
      </c>
      <c r="E5130" t="s">
        <v>1014</v>
      </c>
      <c r="F5130" s="86">
        <v>5886141.0370195797</v>
      </c>
    </row>
    <row r="5131" spans="1:6">
      <c r="A5131">
        <v>2046</v>
      </c>
      <c r="B5131" t="s">
        <v>1071</v>
      </c>
      <c r="C5131" t="s">
        <v>1013</v>
      </c>
      <c r="D5131" t="s">
        <v>972</v>
      </c>
      <c r="E5131" t="s">
        <v>1014</v>
      </c>
      <c r="F5131" s="86">
        <v>5950810.8315586699</v>
      </c>
    </row>
    <row r="5132" spans="1:6">
      <c r="A5132">
        <v>2047</v>
      </c>
      <c r="B5132" t="s">
        <v>1071</v>
      </c>
      <c r="C5132" t="s">
        <v>1013</v>
      </c>
      <c r="D5132" t="s">
        <v>972</v>
      </c>
      <c r="E5132" t="s">
        <v>1014</v>
      </c>
      <c r="F5132" s="86">
        <v>6014955.2970752297</v>
      </c>
    </row>
    <row r="5133" spans="1:6">
      <c r="A5133">
        <v>2048</v>
      </c>
      <c r="B5133" t="s">
        <v>1071</v>
      </c>
      <c r="C5133" t="s">
        <v>1013</v>
      </c>
      <c r="D5133" t="s">
        <v>972</v>
      </c>
      <c r="E5133" t="s">
        <v>1014</v>
      </c>
      <c r="F5133" s="86">
        <v>6078923.6443453701</v>
      </c>
    </row>
    <row r="5134" spans="1:6">
      <c r="A5134">
        <v>2049</v>
      </c>
      <c r="B5134" t="s">
        <v>1071</v>
      </c>
      <c r="C5134" t="s">
        <v>1013</v>
      </c>
      <c r="D5134" t="s">
        <v>972</v>
      </c>
      <c r="E5134" t="s">
        <v>1014</v>
      </c>
      <c r="F5134" s="86">
        <v>6142715.6391337998</v>
      </c>
    </row>
    <row r="5135" spans="1:6">
      <c r="A5135">
        <v>2050</v>
      </c>
      <c r="B5135" t="s">
        <v>1071</v>
      </c>
      <c r="C5135" t="s">
        <v>1013</v>
      </c>
      <c r="D5135" t="s">
        <v>972</v>
      </c>
      <c r="E5135" t="s">
        <v>1014</v>
      </c>
      <c r="F5135" s="86">
        <v>6206334.0268703103</v>
      </c>
    </row>
    <row r="5136" spans="1:6">
      <c r="A5136">
        <v>2017</v>
      </c>
      <c r="B5136" t="s">
        <v>1072</v>
      </c>
      <c r="C5136" t="s">
        <v>1013</v>
      </c>
      <c r="D5136" t="s">
        <v>972</v>
      </c>
      <c r="E5136" t="s">
        <v>1014</v>
      </c>
      <c r="F5136" s="86">
        <v>15243567.6362672</v>
      </c>
    </row>
    <row r="5137" spans="1:6">
      <c r="A5137">
        <v>2018</v>
      </c>
      <c r="B5137" t="s">
        <v>1072</v>
      </c>
      <c r="C5137" t="s">
        <v>1013</v>
      </c>
      <c r="D5137" t="s">
        <v>972</v>
      </c>
      <c r="E5137" t="s">
        <v>1014</v>
      </c>
      <c r="F5137" s="86">
        <v>15371208.2017706</v>
      </c>
    </row>
    <row r="5138" spans="1:6">
      <c r="A5138">
        <v>2019</v>
      </c>
      <c r="B5138" t="s">
        <v>1072</v>
      </c>
      <c r="C5138" t="s">
        <v>1013</v>
      </c>
      <c r="D5138" t="s">
        <v>972</v>
      </c>
      <c r="E5138" t="s">
        <v>1014</v>
      </c>
      <c r="F5138" s="86">
        <v>15508691.294645</v>
      </c>
    </row>
    <row r="5139" spans="1:6">
      <c r="A5139">
        <v>2020</v>
      </c>
      <c r="B5139" t="s">
        <v>1072</v>
      </c>
      <c r="C5139" t="s">
        <v>1013</v>
      </c>
      <c r="D5139" t="s">
        <v>972</v>
      </c>
      <c r="E5139" t="s">
        <v>1014</v>
      </c>
      <c r="F5139" s="86">
        <v>15654353.7271755</v>
      </c>
    </row>
    <row r="5140" spans="1:6">
      <c r="A5140">
        <v>2021</v>
      </c>
      <c r="B5140" t="s">
        <v>1072</v>
      </c>
      <c r="C5140" t="s">
        <v>1013</v>
      </c>
      <c r="D5140" t="s">
        <v>972</v>
      </c>
      <c r="E5140" t="s">
        <v>1014</v>
      </c>
      <c r="F5140" s="86">
        <v>15796374.1790381</v>
      </c>
    </row>
    <row r="5141" spans="1:6">
      <c r="A5141">
        <v>2022</v>
      </c>
      <c r="B5141" t="s">
        <v>1072</v>
      </c>
      <c r="C5141" t="s">
        <v>1013</v>
      </c>
      <c r="D5141" t="s">
        <v>972</v>
      </c>
      <c r="E5141" t="s">
        <v>1014</v>
      </c>
      <c r="F5141" s="86">
        <v>15931606.371427899</v>
      </c>
    </row>
    <row r="5142" spans="1:6">
      <c r="A5142">
        <v>2023</v>
      </c>
      <c r="B5142" t="s">
        <v>1072</v>
      </c>
      <c r="C5142" t="s">
        <v>1013</v>
      </c>
      <c r="D5142" t="s">
        <v>972</v>
      </c>
      <c r="E5142" t="s">
        <v>1014</v>
      </c>
      <c r="F5142" s="86">
        <v>16056429.357970599</v>
      </c>
    </row>
    <row r="5143" spans="1:6">
      <c r="A5143">
        <v>2024</v>
      </c>
      <c r="B5143" t="s">
        <v>1072</v>
      </c>
      <c r="C5143" t="s">
        <v>1013</v>
      </c>
      <c r="D5143" t="s">
        <v>972</v>
      </c>
      <c r="E5143" t="s">
        <v>1014</v>
      </c>
      <c r="F5143" s="86">
        <v>16169821.4823252</v>
      </c>
    </row>
    <row r="5144" spans="1:6">
      <c r="A5144">
        <v>2025</v>
      </c>
      <c r="B5144" t="s">
        <v>1072</v>
      </c>
      <c r="C5144" t="s">
        <v>1013</v>
      </c>
      <c r="D5144" t="s">
        <v>972</v>
      </c>
      <c r="E5144" t="s">
        <v>1014</v>
      </c>
      <c r="F5144" s="86">
        <v>16277172.8317845</v>
      </c>
    </row>
    <row r="5145" spans="1:6">
      <c r="A5145">
        <v>2026</v>
      </c>
      <c r="B5145" t="s">
        <v>1072</v>
      </c>
      <c r="C5145" t="s">
        <v>1013</v>
      </c>
      <c r="D5145" t="s">
        <v>972</v>
      </c>
      <c r="E5145" t="s">
        <v>1014</v>
      </c>
      <c r="F5145" s="86">
        <v>16384125.7700062</v>
      </c>
    </row>
    <row r="5146" spans="1:6">
      <c r="A5146">
        <v>2027</v>
      </c>
      <c r="B5146" t="s">
        <v>1072</v>
      </c>
      <c r="C5146" t="s">
        <v>1013</v>
      </c>
      <c r="D5146" t="s">
        <v>972</v>
      </c>
      <c r="E5146" t="s">
        <v>1014</v>
      </c>
      <c r="F5146" s="86">
        <v>16499007.634973601</v>
      </c>
    </row>
    <row r="5147" spans="1:6">
      <c r="A5147">
        <v>2028</v>
      </c>
      <c r="B5147" t="s">
        <v>1072</v>
      </c>
      <c r="C5147" t="s">
        <v>1013</v>
      </c>
      <c r="D5147" t="s">
        <v>972</v>
      </c>
      <c r="E5147" t="s">
        <v>1014</v>
      </c>
      <c r="F5147" s="86">
        <v>16623758.6291539</v>
      </c>
    </row>
    <row r="5148" spans="1:6">
      <c r="A5148">
        <v>2029</v>
      </c>
      <c r="B5148" t="s">
        <v>1072</v>
      </c>
      <c r="C5148" t="s">
        <v>1013</v>
      </c>
      <c r="D5148" t="s">
        <v>972</v>
      </c>
      <c r="E5148" t="s">
        <v>1014</v>
      </c>
      <c r="F5148" s="86">
        <v>16759842.163430899</v>
      </c>
    </row>
    <row r="5149" spans="1:6">
      <c r="A5149">
        <v>2030</v>
      </c>
      <c r="B5149" t="s">
        <v>1072</v>
      </c>
      <c r="C5149" t="s">
        <v>1013</v>
      </c>
      <c r="D5149" t="s">
        <v>972</v>
      </c>
      <c r="E5149" t="s">
        <v>1014</v>
      </c>
      <c r="F5149" s="86">
        <v>16898892.523021702</v>
      </c>
    </row>
    <row r="5150" spans="1:6">
      <c r="A5150">
        <v>2031</v>
      </c>
      <c r="B5150" t="s">
        <v>1072</v>
      </c>
      <c r="C5150" t="s">
        <v>1013</v>
      </c>
      <c r="D5150" t="s">
        <v>972</v>
      </c>
      <c r="E5150" t="s">
        <v>1014</v>
      </c>
      <c r="F5150" s="86">
        <v>17042908.182387501</v>
      </c>
    </row>
    <row r="5151" spans="1:6">
      <c r="A5151">
        <v>2032</v>
      </c>
      <c r="B5151" t="s">
        <v>1072</v>
      </c>
      <c r="C5151" t="s">
        <v>1013</v>
      </c>
      <c r="D5151" t="s">
        <v>972</v>
      </c>
      <c r="E5151" t="s">
        <v>1014</v>
      </c>
      <c r="F5151" s="86">
        <v>17185631.877512299</v>
      </c>
    </row>
    <row r="5152" spans="1:6">
      <c r="A5152">
        <v>2033</v>
      </c>
      <c r="B5152" t="s">
        <v>1072</v>
      </c>
      <c r="C5152" t="s">
        <v>1013</v>
      </c>
      <c r="D5152" t="s">
        <v>972</v>
      </c>
      <c r="E5152" t="s">
        <v>1014</v>
      </c>
      <c r="F5152" s="86">
        <v>17331743.536792301</v>
      </c>
    </row>
    <row r="5153" spans="1:6">
      <c r="A5153">
        <v>2034</v>
      </c>
      <c r="B5153" t="s">
        <v>1072</v>
      </c>
      <c r="C5153" t="s">
        <v>1013</v>
      </c>
      <c r="D5153" t="s">
        <v>972</v>
      </c>
      <c r="E5153" t="s">
        <v>1014</v>
      </c>
      <c r="F5153" s="86">
        <v>17479985.560657099</v>
      </c>
    </row>
    <row r="5154" spans="1:6">
      <c r="A5154">
        <v>2035</v>
      </c>
      <c r="B5154" t="s">
        <v>1072</v>
      </c>
      <c r="C5154" t="s">
        <v>1013</v>
      </c>
      <c r="D5154" t="s">
        <v>972</v>
      </c>
      <c r="E5154" t="s">
        <v>1014</v>
      </c>
      <c r="F5154" s="86">
        <v>17627279.3249177</v>
      </c>
    </row>
    <row r="5155" spans="1:6">
      <c r="A5155">
        <v>2036</v>
      </c>
      <c r="B5155" t="s">
        <v>1072</v>
      </c>
      <c r="C5155" t="s">
        <v>1013</v>
      </c>
      <c r="D5155" t="s">
        <v>972</v>
      </c>
      <c r="E5155" t="s">
        <v>1014</v>
      </c>
      <c r="F5155" s="86">
        <v>17772401.142754398</v>
      </c>
    </row>
    <row r="5156" spans="1:6">
      <c r="A5156">
        <v>2037</v>
      </c>
      <c r="B5156" t="s">
        <v>1072</v>
      </c>
      <c r="C5156" t="s">
        <v>1013</v>
      </c>
      <c r="D5156" t="s">
        <v>972</v>
      </c>
      <c r="E5156" t="s">
        <v>1014</v>
      </c>
      <c r="F5156" s="86">
        <v>17917989.4878897</v>
      </c>
    </row>
    <row r="5157" spans="1:6">
      <c r="A5157">
        <v>2038</v>
      </c>
      <c r="B5157" t="s">
        <v>1072</v>
      </c>
      <c r="C5157" t="s">
        <v>1013</v>
      </c>
      <c r="D5157" t="s">
        <v>972</v>
      </c>
      <c r="E5157" t="s">
        <v>1014</v>
      </c>
      <c r="F5157" s="86">
        <v>18065312.816635799</v>
      </c>
    </row>
    <row r="5158" spans="1:6">
      <c r="A5158">
        <v>2039</v>
      </c>
      <c r="B5158" t="s">
        <v>1072</v>
      </c>
      <c r="C5158" t="s">
        <v>1013</v>
      </c>
      <c r="D5158" t="s">
        <v>972</v>
      </c>
      <c r="E5158" t="s">
        <v>1014</v>
      </c>
      <c r="F5158" s="86">
        <v>18215256.8613257</v>
      </c>
    </row>
    <row r="5159" spans="1:6">
      <c r="A5159">
        <v>2040</v>
      </c>
      <c r="B5159" t="s">
        <v>1072</v>
      </c>
      <c r="C5159" t="s">
        <v>1013</v>
      </c>
      <c r="D5159" t="s">
        <v>972</v>
      </c>
      <c r="E5159" t="s">
        <v>1014</v>
      </c>
      <c r="F5159" s="86">
        <v>18364653.873063698</v>
      </c>
    </row>
    <row r="5160" spans="1:6">
      <c r="A5160">
        <v>2041</v>
      </c>
      <c r="B5160" t="s">
        <v>1072</v>
      </c>
      <c r="C5160" t="s">
        <v>1013</v>
      </c>
      <c r="D5160" t="s">
        <v>972</v>
      </c>
      <c r="E5160" t="s">
        <v>1014</v>
      </c>
      <c r="F5160" s="86">
        <v>18512974.086203199</v>
      </c>
    </row>
    <row r="5161" spans="1:6">
      <c r="A5161">
        <v>2042</v>
      </c>
      <c r="B5161" t="s">
        <v>1072</v>
      </c>
      <c r="C5161" t="s">
        <v>1013</v>
      </c>
      <c r="D5161" t="s">
        <v>972</v>
      </c>
      <c r="E5161" t="s">
        <v>1014</v>
      </c>
      <c r="F5161" s="86">
        <v>18659865.205759</v>
      </c>
    </row>
    <row r="5162" spans="1:6">
      <c r="A5162">
        <v>2043</v>
      </c>
      <c r="B5162" t="s">
        <v>1072</v>
      </c>
      <c r="C5162" t="s">
        <v>1013</v>
      </c>
      <c r="D5162" t="s">
        <v>972</v>
      </c>
      <c r="E5162" t="s">
        <v>1014</v>
      </c>
      <c r="F5162" s="86">
        <v>18811010.703785699</v>
      </c>
    </row>
    <row r="5163" spans="1:6">
      <c r="A5163">
        <v>2044</v>
      </c>
      <c r="B5163" t="s">
        <v>1072</v>
      </c>
      <c r="C5163" t="s">
        <v>1013</v>
      </c>
      <c r="D5163" t="s">
        <v>972</v>
      </c>
      <c r="E5163" t="s">
        <v>1014</v>
      </c>
      <c r="F5163" s="86">
        <v>18961739.187997598</v>
      </c>
    </row>
    <row r="5164" spans="1:6">
      <c r="A5164">
        <v>2045</v>
      </c>
      <c r="B5164" t="s">
        <v>1072</v>
      </c>
      <c r="C5164" t="s">
        <v>1013</v>
      </c>
      <c r="D5164" t="s">
        <v>972</v>
      </c>
      <c r="E5164" t="s">
        <v>1014</v>
      </c>
      <c r="F5164" s="86">
        <v>19115733.2547503</v>
      </c>
    </row>
    <row r="5165" spans="1:6">
      <c r="A5165">
        <v>2046</v>
      </c>
      <c r="B5165" t="s">
        <v>1072</v>
      </c>
      <c r="C5165" t="s">
        <v>1013</v>
      </c>
      <c r="D5165" t="s">
        <v>972</v>
      </c>
      <c r="E5165" t="s">
        <v>1014</v>
      </c>
      <c r="F5165" s="86">
        <v>19271453.788928799</v>
      </c>
    </row>
    <row r="5166" spans="1:6">
      <c r="A5166">
        <v>2047</v>
      </c>
      <c r="B5166" t="s">
        <v>1072</v>
      </c>
      <c r="C5166" t="s">
        <v>1013</v>
      </c>
      <c r="D5166" t="s">
        <v>972</v>
      </c>
      <c r="E5166" t="s">
        <v>1014</v>
      </c>
      <c r="F5166" s="86">
        <v>19426406.0269835</v>
      </c>
    </row>
    <row r="5167" spans="1:6">
      <c r="A5167">
        <v>2048</v>
      </c>
      <c r="B5167" t="s">
        <v>1072</v>
      </c>
      <c r="C5167" t="s">
        <v>1013</v>
      </c>
      <c r="D5167" t="s">
        <v>972</v>
      </c>
      <c r="E5167" t="s">
        <v>1014</v>
      </c>
      <c r="F5167" s="86">
        <v>19581003.284826301</v>
      </c>
    </row>
    <row r="5168" spans="1:6">
      <c r="A5168">
        <v>2049</v>
      </c>
      <c r="B5168" t="s">
        <v>1072</v>
      </c>
      <c r="C5168" t="s">
        <v>1013</v>
      </c>
      <c r="D5168" t="s">
        <v>972</v>
      </c>
      <c r="E5168" t="s">
        <v>1014</v>
      </c>
      <c r="F5168" s="86">
        <v>19734170.545878101</v>
      </c>
    </row>
    <row r="5169" spans="1:6">
      <c r="A5169">
        <v>2050</v>
      </c>
      <c r="B5169" t="s">
        <v>1072</v>
      </c>
      <c r="C5169" t="s">
        <v>1013</v>
      </c>
      <c r="D5169" t="s">
        <v>972</v>
      </c>
      <c r="E5169" t="s">
        <v>1014</v>
      </c>
      <c r="F5169" s="86">
        <v>19887406.199137099</v>
      </c>
    </row>
    <row r="5170" spans="1:6">
      <c r="A5170">
        <v>2017</v>
      </c>
      <c r="B5170" t="s">
        <v>1073</v>
      </c>
      <c r="C5170" t="s">
        <v>1013</v>
      </c>
      <c r="D5170" t="s">
        <v>972</v>
      </c>
      <c r="E5170" t="s">
        <v>1014</v>
      </c>
      <c r="F5170" s="86">
        <v>1622560.2256418001</v>
      </c>
    </row>
    <row r="5171" spans="1:6">
      <c r="A5171">
        <v>2018</v>
      </c>
      <c r="B5171" t="s">
        <v>1073</v>
      </c>
      <c r="C5171" t="s">
        <v>1013</v>
      </c>
      <c r="D5171" t="s">
        <v>972</v>
      </c>
      <c r="E5171" t="s">
        <v>1014</v>
      </c>
      <c r="F5171" s="86">
        <v>1637167.7376771199</v>
      </c>
    </row>
    <row r="5172" spans="1:6">
      <c r="A5172">
        <v>2019</v>
      </c>
      <c r="B5172" t="s">
        <v>1073</v>
      </c>
      <c r="C5172" t="s">
        <v>1013</v>
      </c>
      <c r="D5172" t="s">
        <v>972</v>
      </c>
      <c r="E5172" t="s">
        <v>1014</v>
      </c>
      <c r="F5172" s="86">
        <v>1651824.31794256</v>
      </c>
    </row>
    <row r="5173" spans="1:6">
      <c r="A5173">
        <v>2020</v>
      </c>
      <c r="B5173" t="s">
        <v>1073</v>
      </c>
      <c r="C5173" t="s">
        <v>1013</v>
      </c>
      <c r="D5173" t="s">
        <v>972</v>
      </c>
      <c r="E5173" t="s">
        <v>1014</v>
      </c>
      <c r="F5173" s="86">
        <v>1670944.3433876201</v>
      </c>
    </row>
    <row r="5174" spans="1:6">
      <c r="A5174">
        <v>2021</v>
      </c>
      <c r="B5174" t="s">
        <v>1073</v>
      </c>
      <c r="C5174" t="s">
        <v>1013</v>
      </c>
      <c r="D5174" t="s">
        <v>972</v>
      </c>
      <c r="E5174" t="s">
        <v>1014</v>
      </c>
      <c r="F5174" s="86">
        <v>1690592.48683646</v>
      </c>
    </row>
    <row r="5175" spans="1:6">
      <c r="A5175">
        <v>2022</v>
      </c>
      <c r="B5175" t="s">
        <v>1073</v>
      </c>
      <c r="C5175" t="s">
        <v>1013</v>
      </c>
      <c r="D5175" t="s">
        <v>972</v>
      </c>
      <c r="E5175" t="s">
        <v>1014</v>
      </c>
      <c r="F5175" s="86">
        <v>1709550.52657494</v>
      </c>
    </row>
    <row r="5176" spans="1:6">
      <c r="A5176">
        <v>2023</v>
      </c>
      <c r="B5176" t="s">
        <v>1073</v>
      </c>
      <c r="C5176" t="s">
        <v>1013</v>
      </c>
      <c r="D5176" t="s">
        <v>972</v>
      </c>
      <c r="E5176" t="s">
        <v>1014</v>
      </c>
      <c r="F5176" s="86">
        <v>1727642.0625626999</v>
      </c>
    </row>
    <row r="5177" spans="1:6">
      <c r="A5177">
        <v>2024</v>
      </c>
      <c r="B5177" t="s">
        <v>1073</v>
      </c>
      <c r="C5177" t="s">
        <v>1013</v>
      </c>
      <c r="D5177" t="s">
        <v>972</v>
      </c>
      <c r="E5177" t="s">
        <v>1014</v>
      </c>
      <c r="F5177" s="86">
        <v>1745280.7397827699</v>
      </c>
    </row>
    <row r="5178" spans="1:6">
      <c r="A5178">
        <v>2025</v>
      </c>
      <c r="B5178" t="s">
        <v>1073</v>
      </c>
      <c r="C5178" t="s">
        <v>1013</v>
      </c>
      <c r="D5178" t="s">
        <v>972</v>
      </c>
      <c r="E5178" t="s">
        <v>1014</v>
      </c>
      <c r="F5178" s="86">
        <v>1763304.2433593899</v>
      </c>
    </row>
    <row r="5179" spans="1:6">
      <c r="A5179">
        <v>2026</v>
      </c>
      <c r="B5179" t="s">
        <v>1073</v>
      </c>
      <c r="C5179" t="s">
        <v>1013</v>
      </c>
      <c r="D5179" t="s">
        <v>972</v>
      </c>
      <c r="E5179" t="s">
        <v>1014</v>
      </c>
      <c r="F5179" s="86">
        <v>1781179.79392984</v>
      </c>
    </row>
    <row r="5180" spans="1:6">
      <c r="A5180">
        <v>2027</v>
      </c>
      <c r="B5180" t="s">
        <v>1073</v>
      </c>
      <c r="C5180" t="s">
        <v>1013</v>
      </c>
      <c r="D5180" t="s">
        <v>972</v>
      </c>
      <c r="E5180" t="s">
        <v>1014</v>
      </c>
      <c r="F5180" s="86">
        <v>1800246.06752471</v>
      </c>
    </row>
    <row r="5181" spans="1:6">
      <c r="A5181">
        <v>2028</v>
      </c>
      <c r="B5181" t="s">
        <v>1073</v>
      </c>
      <c r="C5181" t="s">
        <v>1013</v>
      </c>
      <c r="D5181" t="s">
        <v>972</v>
      </c>
      <c r="E5181" t="s">
        <v>1014</v>
      </c>
      <c r="F5181" s="86">
        <v>1820771.2346979401</v>
      </c>
    </row>
    <row r="5182" spans="1:6">
      <c r="A5182">
        <v>2029</v>
      </c>
      <c r="B5182" t="s">
        <v>1073</v>
      </c>
      <c r="C5182" t="s">
        <v>1013</v>
      </c>
      <c r="D5182" t="s">
        <v>972</v>
      </c>
      <c r="E5182" t="s">
        <v>1014</v>
      </c>
      <c r="F5182" s="86">
        <v>1842284.40435062</v>
      </c>
    </row>
    <row r="5183" spans="1:6">
      <c r="A5183">
        <v>2030</v>
      </c>
      <c r="B5183" t="s">
        <v>1073</v>
      </c>
      <c r="C5183" t="s">
        <v>1013</v>
      </c>
      <c r="D5183" t="s">
        <v>972</v>
      </c>
      <c r="E5183" t="s">
        <v>1014</v>
      </c>
      <c r="F5183" s="86">
        <v>1865235.25561207</v>
      </c>
    </row>
    <row r="5184" spans="1:6">
      <c r="A5184">
        <v>2031</v>
      </c>
      <c r="B5184" t="s">
        <v>1073</v>
      </c>
      <c r="C5184" t="s">
        <v>1013</v>
      </c>
      <c r="D5184" t="s">
        <v>972</v>
      </c>
      <c r="E5184" t="s">
        <v>1014</v>
      </c>
      <c r="F5184" s="86">
        <v>1888338.38634476</v>
      </c>
    </row>
    <row r="5185" spans="1:6">
      <c r="A5185">
        <v>2032</v>
      </c>
      <c r="B5185" t="s">
        <v>1073</v>
      </c>
      <c r="C5185" t="s">
        <v>1013</v>
      </c>
      <c r="D5185" t="s">
        <v>972</v>
      </c>
      <c r="E5185" t="s">
        <v>1014</v>
      </c>
      <c r="F5185" s="86">
        <v>1911505.3035456699</v>
      </c>
    </row>
    <row r="5186" spans="1:6">
      <c r="A5186">
        <v>2033</v>
      </c>
      <c r="B5186" t="s">
        <v>1073</v>
      </c>
      <c r="C5186" t="s">
        <v>1013</v>
      </c>
      <c r="D5186" t="s">
        <v>972</v>
      </c>
      <c r="E5186" t="s">
        <v>1014</v>
      </c>
      <c r="F5186" s="86">
        <v>1935007.93456243</v>
      </c>
    </row>
    <row r="5187" spans="1:6">
      <c r="A5187">
        <v>2034</v>
      </c>
      <c r="B5187" t="s">
        <v>1073</v>
      </c>
      <c r="C5187" t="s">
        <v>1013</v>
      </c>
      <c r="D5187" t="s">
        <v>972</v>
      </c>
      <c r="E5187" t="s">
        <v>1014</v>
      </c>
      <c r="F5187" s="86">
        <v>1958521.68095286</v>
      </c>
    </row>
    <row r="5188" spans="1:6">
      <c r="A5188">
        <v>2035</v>
      </c>
      <c r="B5188" t="s">
        <v>1073</v>
      </c>
      <c r="C5188" t="s">
        <v>1013</v>
      </c>
      <c r="D5188" t="s">
        <v>972</v>
      </c>
      <c r="E5188" t="s">
        <v>1014</v>
      </c>
      <c r="F5188" s="86">
        <v>1981735.9748855201</v>
      </c>
    </row>
    <row r="5189" spans="1:6">
      <c r="A5189">
        <v>2036</v>
      </c>
      <c r="B5189" t="s">
        <v>1073</v>
      </c>
      <c r="C5189" t="s">
        <v>1013</v>
      </c>
      <c r="D5189" t="s">
        <v>972</v>
      </c>
      <c r="E5189" t="s">
        <v>1014</v>
      </c>
      <c r="F5189" s="86">
        <v>2005218.7292845601</v>
      </c>
    </row>
    <row r="5190" spans="1:6">
      <c r="A5190">
        <v>2037</v>
      </c>
      <c r="B5190" t="s">
        <v>1073</v>
      </c>
      <c r="C5190" t="s">
        <v>1013</v>
      </c>
      <c r="D5190" t="s">
        <v>972</v>
      </c>
      <c r="E5190" t="s">
        <v>1014</v>
      </c>
      <c r="F5190" s="86">
        <v>2028134.65723098</v>
      </c>
    </row>
    <row r="5191" spans="1:6">
      <c r="A5191">
        <v>2038</v>
      </c>
      <c r="B5191" t="s">
        <v>1073</v>
      </c>
      <c r="C5191" t="s">
        <v>1013</v>
      </c>
      <c r="D5191" t="s">
        <v>972</v>
      </c>
      <c r="E5191" t="s">
        <v>1014</v>
      </c>
      <c r="F5191" s="86">
        <v>2051760.8668835801</v>
      </c>
    </row>
    <row r="5192" spans="1:6">
      <c r="A5192">
        <v>2039</v>
      </c>
      <c r="B5192" t="s">
        <v>1073</v>
      </c>
      <c r="C5192" t="s">
        <v>1013</v>
      </c>
      <c r="D5192" t="s">
        <v>972</v>
      </c>
      <c r="E5192" t="s">
        <v>1014</v>
      </c>
      <c r="F5192" s="86">
        <v>2074859.3775019301</v>
      </c>
    </row>
    <row r="5193" spans="1:6">
      <c r="A5193">
        <v>2040</v>
      </c>
      <c r="B5193" t="s">
        <v>1073</v>
      </c>
      <c r="C5193" t="s">
        <v>1013</v>
      </c>
      <c r="D5193" t="s">
        <v>972</v>
      </c>
      <c r="E5193" t="s">
        <v>1014</v>
      </c>
      <c r="F5193" s="86">
        <v>2098312.2480216301</v>
      </c>
    </row>
    <row r="5194" spans="1:6">
      <c r="A5194">
        <v>2041</v>
      </c>
      <c r="B5194" t="s">
        <v>1073</v>
      </c>
      <c r="C5194" t="s">
        <v>1013</v>
      </c>
      <c r="D5194" t="s">
        <v>972</v>
      </c>
      <c r="E5194" t="s">
        <v>1014</v>
      </c>
      <c r="F5194" s="86">
        <v>2121880.9631977798</v>
      </c>
    </row>
    <row r="5195" spans="1:6">
      <c r="A5195">
        <v>2042</v>
      </c>
      <c r="B5195" t="s">
        <v>1073</v>
      </c>
      <c r="C5195" t="s">
        <v>1013</v>
      </c>
      <c r="D5195" t="s">
        <v>972</v>
      </c>
      <c r="E5195" t="s">
        <v>1014</v>
      </c>
      <c r="F5195" s="86">
        <v>2145437.15638811</v>
      </c>
    </row>
    <row r="5196" spans="1:6">
      <c r="A5196">
        <v>2043</v>
      </c>
      <c r="B5196" t="s">
        <v>1073</v>
      </c>
      <c r="C5196" t="s">
        <v>1013</v>
      </c>
      <c r="D5196" t="s">
        <v>972</v>
      </c>
      <c r="E5196" t="s">
        <v>1014</v>
      </c>
      <c r="F5196" s="86">
        <v>2169158.4392345999</v>
      </c>
    </row>
    <row r="5197" spans="1:6">
      <c r="A5197">
        <v>2044</v>
      </c>
      <c r="B5197" t="s">
        <v>1073</v>
      </c>
      <c r="C5197" t="s">
        <v>1013</v>
      </c>
      <c r="D5197" t="s">
        <v>972</v>
      </c>
      <c r="E5197" t="s">
        <v>1014</v>
      </c>
      <c r="F5197" s="86">
        <v>2193127.8483839999</v>
      </c>
    </row>
    <row r="5198" spans="1:6">
      <c r="A5198">
        <v>2045</v>
      </c>
      <c r="B5198" t="s">
        <v>1073</v>
      </c>
      <c r="C5198" t="s">
        <v>1013</v>
      </c>
      <c r="D5198" t="s">
        <v>972</v>
      </c>
      <c r="E5198" t="s">
        <v>1014</v>
      </c>
      <c r="F5198" s="86">
        <v>2217148.9259138699</v>
      </c>
    </row>
    <row r="5199" spans="1:6">
      <c r="A5199">
        <v>2046</v>
      </c>
      <c r="B5199" t="s">
        <v>1073</v>
      </c>
      <c r="C5199" t="s">
        <v>1013</v>
      </c>
      <c r="D5199" t="s">
        <v>972</v>
      </c>
      <c r="E5199" t="s">
        <v>1014</v>
      </c>
      <c r="F5199" s="86">
        <v>2241481.9432063499</v>
      </c>
    </row>
    <row r="5200" spans="1:6">
      <c r="A5200">
        <v>2047</v>
      </c>
      <c r="B5200" t="s">
        <v>1073</v>
      </c>
      <c r="C5200" t="s">
        <v>1013</v>
      </c>
      <c r="D5200" t="s">
        <v>972</v>
      </c>
      <c r="E5200" t="s">
        <v>1014</v>
      </c>
      <c r="F5200" s="86">
        <v>2265881.22916506</v>
      </c>
    </row>
    <row r="5201" spans="1:6">
      <c r="A5201">
        <v>2048</v>
      </c>
      <c r="B5201" t="s">
        <v>1073</v>
      </c>
      <c r="C5201" t="s">
        <v>1013</v>
      </c>
      <c r="D5201" t="s">
        <v>972</v>
      </c>
      <c r="E5201" t="s">
        <v>1014</v>
      </c>
      <c r="F5201" s="86">
        <v>2290257.4228335</v>
      </c>
    </row>
    <row r="5202" spans="1:6">
      <c r="A5202">
        <v>2049</v>
      </c>
      <c r="B5202" t="s">
        <v>1073</v>
      </c>
      <c r="C5202" t="s">
        <v>1013</v>
      </c>
      <c r="D5202" t="s">
        <v>972</v>
      </c>
      <c r="E5202" t="s">
        <v>1014</v>
      </c>
      <c r="F5202" s="86">
        <v>2314830.8352505499</v>
      </c>
    </row>
    <row r="5203" spans="1:6">
      <c r="A5203">
        <v>2050</v>
      </c>
      <c r="B5203" t="s">
        <v>1073</v>
      </c>
      <c r="C5203" t="s">
        <v>1013</v>
      </c>
      <c r="D5203" t="s">
        <v>972</v>
      </c>
      <c r="E5203" t="s">
        <v>1014</v>
      </c>
      <c r="F5203" s="86">
        <v>2339786.8839732399</v>
      </c>
    </row>
    <row r="5204" spans="1:6">
      <c r="A5204">
        <v>2017</v>
      </c>
      <c r="B5204" t="s">
        <v>1012</v>
      </c>
      <c r="C5204" t="s">
        <v>1013</v>
      </c>
      <c r="D5204" t="s">
        <v>1020</v>
      </c>
      <c r="E5204" t="s">
        <v>1014</v>
      </c>
      <c r="F5204" s="86">
        <v>7574.3266201183997</v>
      </c>
    </row>
    <row r="5205" spans="1:6">
      <c r="A5205">
        <v>2018</v>
      </c>
      <c r="B5205" t="s">
        <v>1012</v>
      </c>
      <c r="C5205" t="s">
        <v>1013</v>
      </c>
      <c r="D5205" t="s">
        <v>1020</v>
      </c>
      <c r="E5205" t="s">
        <v>1014</v>
      </c>
      <c r="F5205" s="86">
        <v>7612.9310927164697</v>
      </c>
    </row>
    <row r="5206" spans="1:6">
      <c r="A5206">
        <v>2019</v>
      </c>
      <c r="B5206" t="s">
        <v>1012</v>
      </c>
      <c r="C5206" t="s">
        <v>1013</v>
      </c>
      <c r="D5206" t="s">
        <v>1020</v>
      </c>
      <c r="E5206" t="s">
        <v>1014</v>
      </c>
      <c r="F5206" s="86">
        <v>7645.8502961945796</v>
      </c>
    </row>
    <row r="5207" spans="1:6">
      <c r="A5207">
        <v>2020</v>
      </c>
      <c r="B5207" t="s">
        <v>1012</v>
      </c>
      <c r="C5207" t="s">
        <v>1013</v>
      </c>
      <c r="D5207" t="s">
        <v>1020</v>
      </c>
      <c r="E5207" t="s">
        <v>1014</v>
      </c>
      <c r="F5207" s="86">
        <v>7674.6637228479203</v>
      </c>
    </row>
    <row r="5208" spans="1:6">
      <c r="A5208">
        <v>2021</v>
      </c>
      <c r="B5208" t="s">
        <v>1012</v>
      </c>
      <c r="C5208" t="s">
        <v>1013</v>
      </c>
      <c r="D5208" t="s">
        <v>1020</v>
      </c>
      <c r="E5208" t="s">
        <v>1014</v>
      </c>
      <c r="F5208" s="86">
        <v>7695.6701523661104</v>
      </c>
    </row>
    <row r="5209" spans="1:6">
      <c r="A5209">
        <v>2022</v>
      </c>
      <c r="B5209" t="s">
        <v>1012</v>
      </c>
      <c r="C5209" t="s">
        <v>1013</v>
      </c>
      <c r="D5209" t="s">
        <v>1020</v>
      </c>
      <c r="E5209" t="s">
        <v>1014</v>
      </c>
      <c r="F5209" s="86">
        <v>7706.2860921322099</v>
      </c>
    </row>
    <row r="5210" spans="1:6">
      <c r="A5210">
        <v>2023</v>
      </c>
      <c r="B5210" t="s">
        <v>1012</v>
      </c>
      <c r="C5210" t="s">
        <v>1013</v>
      </c>
      <c r="D5210" t="s">
        <v>1020</v>
      </c>
      <c r="E5210" t="s">
        <v>1014</v>
      </c>
      <c r="F5210" s="86">
        <v>7700.5974093799896</v>
      </c>
    </row>
    <row r="5211" spans="1:6">
      <c r="A5211">
        <v>2024</v>
      </c>
      <c r="B5211" t="s">
        <v>1012</v>
      </c>
      <c r="C5211" t="s">
        <v>1013</v>
      </c>
      <c r="D5211" t="s">
        <v>1020</v>
      </c>
      <c r="E5211" t="s">
        <v>1014</v>
      </c>
      <c r="F5211" s="86">
        <v>7678.4192550766202</v>
      </c>
    </row>
    <row r="5212" spans="1:6">
      <c r="A5212">
        <v>2025</v>
      </c>
      <c r="B5212" t="s">
        <v>1012</v>
      </c>
      <c r="C5212" t="s">
        <v>1013</v>
      </c>
      <c r="D5212" t="s">
        <v>1020</v>
      </c>
      <c r="E5212" t="s">
        <v>1014</v>
      </c>
      <c r="F5212" s="86">
        <v>7635.7120024284704</v>
      </c>
    </row>
    <row r="5213" spans="1:6">
      <c r="A5213">
        <v>2026</v>
      </c>
      <c r="B5213" t="s">
        <v>1012</v>
      </c>
      <c r="C5213" t="s">
        <v>1013</v>
      </c>
      <c r="D5213" t="s">
        <v>1020</v>
      </c>
      <c r="E5213" t="s">
        <v>1014</v>
      </c>
      <c r="F5213" s="86">
        <v>7568.8978309696404</v>
      </c>
    </row>
    <row r="5214" spans="1:6">
      <c r="A5214">
        <v>2027</v>
      </c>
      <c r="B5214" t="s">
        <v>1012</v>
      </c>
      <c r="C5214" t="s">
        <v>1013</v>
      </c>
      <c r="D5214" t="s">
        <v>1020</v>
      </c>
      <c r="E5214" t="s">
        <v>1014</v>
      </c>
      <c r="F5214" s="86">
        <v>7475.2157791355303</v>
      </c>
    </row>
    <row r="5215" spans="1:6">
      <c r="A5215">
        <v>2028</v>
      </c>
      <c r="B5215" t="s">
        <v>1012</v>
      </c>
      <c r="C5215" t="s">
        <v>1013</v>
      </c>
      <c r="D5215" t="s">
        <v>1020</v>
      </c>
      <c r="E5215" t="s">
        <v>1014</v>
      </c>
      <c r="F5215" s="86">
        <v>7350.6050711586704</v>
      </c>
    </row>
    <row r="5216" spans="1:6">
      <c r="A5216">
        <v>2029</v>
      </c>
      <c r="B5216" t="s">
        <v>1012</v>
      </c>
      <c r="C5216" t="s">
        <v>1013</v>
      </c>
      <c r="D5216" t="s">
        <v>1020</v>
      </c>
      <c r="E5216" t="s">
        <v>1014</v>
      </c>
      <c r="F5216" s="86">
        <v>7189.5288232401299</v>
      </c>
    </row>
    <row r="5217" spans="1:6">
      <c r="A5217">
        <v>2030</v>
      </c>
      <c r="B5217" t="s">
        <v>1012</v>
      </c>
      <c r="C5217" t="s">
        <v>1013</v>
      </c>
      <c r="D5217" t="s">
        <v>1020</v>
      </c>
      <c r="E5217" t="s">
        <v>1014</v>
      </c>
      <c r="F5217" s="86">
        <v>6988.6977647932199</v>
      </c>
    </row>
    <row r="5218" spans="1:6">
      <c r="A5218">
        <v>2031</v>
      </c>
      <c r="B5218" t="s">
        <v>1012</v>
      </c>
      <c r="C5218" t="s">
        <v>1013</v>
      </c>
      <c r="D5218" t="s">
        <v>1020</v>
      </c>
      <c r="E5218" t="s">
        <v>1014</v>
      </c>
      <c r="F5218" s="86">
        <v>6745.2715812597198</v>
      </c>
    </row>
    <row r="5219" spans="1:6">
      <c r="A5219">
        <v>2032</v>
      </c>
      <c r="B5219" t="s">
        <v>1012</v>
      </c>
      <c r="C5219" t="s">
        <v>1013</v>
      </c>
      <c r="D5219" t="s">
        <v>1020</v>
      </c>
      <c r="E5219" t="s">
        <v>1014</v>
      </c>
      <c r="F5219" s="86">
        <v>6461.3261995757402</v>
      </c>
    </row>
    <row r="5220" spans="1:6">
      <c r="A5220">
        <v>2033</v>
      </c>
      <c r="B5220" t="s">
        <v>1012</v>
      </c>
      <c r="C5220" t="s">
        <v>1013</v>
      </c>
      <c r="D5220" t="s">
        <v>1020</v>
      </c>
      <c r="E5220" t="s">
        <v>1014</v>
      </c>
      <c r="F5220" s="86">
        <v>6139.8212052383496</v>
      </c>
    </row>
    <row r="5221" spans="1:6">
      <c r="A5221">
        <v>2034</v>
      </c>
      <c r="B5221" t="s">
        <v>1012</v>
      </c>
      <c r="C5221" t="s">
        <v>1013</v>
      </c>
      <c r="D5221" t="s">
        <v>1020</v>
      </c>
      <c r="E5221" t="s">
        <v>1014</v>
      </c>
      <c r="F5221" s="86">
        <v>5786.85301299194</v>
      </c>
    </row>
    <row r="5222" spans="1:6">
      <c r="A5222">
        <v>2035</v>
      </c>
      <c r="B5222" t="s">
        <v>1012</v>
      </c>
      <c r="C5222" t="s">
        <v>1013</v>
      </c>
      <c r="D5222" t="s">
        <v>1020</v>
      </c>
      <c r="E5222" t="s">
        <v>1014</v>
      </c>
      <c r="F5222" s="86">
        <v>5413.3232675444797</v>
      </c>
    </row>
    <row r="5223" spans="1:6">
      <c r="A5223">
        <v>2036</v>
      </c>
      <c r="B5223" t="s">
        <v>1012</v>
      </c>
      <c r="C5223" t="s">
        <v>1013</v>
      </c>
      <c r="D5223" t="s">
        <v>1020</v>
      </c>
      <c r="E5223" t="s">
        <v>1014</v>
      </c>
      <c r="F5223" s="86">
        <v>5031.3985225789102</v>
      </c>
    </row>
    <row r="5224" spans="1:6">
      <c r="A5224">
        <v>2037</v>
      </c>
      <c r="B5224" t="s">
        <v>1012</v>
      </c>
      <c r="C5224" t="s">
        <v>1013</v>
      </c>
      <c r="D5224" t="s">
        <v>1020</v>
      </c>
      <c r="E5224" t="s">
        <v>1014</v>
      </c>
      <c r="F5224" s="86">
        <v>4655.9523837099596</v>
      </c>
    </row>
    <row r="5225" spans="1:6">
      <c r="A5225">
        <v>2038</v>
      </c>
      <c r="B5225" t="s">
        <v>1012</v>
      </c>
      <c r="C5225" t="s">
        <v>1013</v>
      </c>
      <c r="D5225" t="s">
        <v>1020</v>
      </c>
      <c r="E5225" t="s">
        <v>1014</v>
      </c>
      <c r="F5225" s="86">
        <v>4300.4626787401603</v>
      </c>
    </row>
    <row r="5226" spans="1:6">
      <c r="A5226">
        <v>2039</v>
      </c>
      <c r="B5226" t="s">
        <v>1012</v>
      </c>
      <c r="C5226" t="s">
        <v>1013</v>
      </c>
      <c r="D5226" t="s">
        <v>1020</v>
      </c>
      <c r="E5226" t="s">
        <v>1014</v>
      </c>
      <c r="F5226" s="86">
        <v>3980.0875756279802</v>
      </c>
    </row>
    <row r="5227" spans="1:6">
      <c r="A5227">
        <v>2040</v>
      </c>
      <c r="B5227" t="s">
        <v>1012</v>
      </c>
      <c r="C5227" t="s">
        <v>1013</v>
      </c>
      <c r="D5227" t="s">
        <v>1020</v>
      </c>
      <c r="E5227" t="s">
        <v>1014</v>
      </c>
      <c r="F5227" s="86">
        <v>3702.2398114010998</v>
      </c>
    </row>
    <row r="5228" spans="1:6">
      <c r="A5228">
        <v>2041</v>
      </c>
      <c r="B5228" t="s">
        <v>1012</v>
      </c>
      <c r="C5228" t="s">
        <v>1013</v>
      </c>
      <c r="D5228" t="s">
        <v>1020</v>
      </c>
      <c r="E5228" t="s">
        <v>1014</v>
      </c>
      <c r="F5228" s="86">
        <v>3473.57119920386</v>
      </c>
    </row>
    <row r="5229" spans="1:6">
      <c r="A5229">
        <v>2042</v>
      </c>
      <c r="B5229" t="s">
        <v>1012</v>
      </c>
      <c r="C5229" t="s">
        <v>1013</v>
      </c>
      <c r="D5229" t="s">
        <v>1020</v>
      </c>
      <c r="E5229" t="s">
        <v>1014</v>
      </c>
      <c r="F5229" s="86">
        <v>3293.7122589286</v>
      </c>
    </row>
    <row r="5230" spans="1:6">
      <c r="A5230">
        <v>2043</v>
      </c>
      <c r="B5230" t="s">
        <v>1012</v>
      </c>
      <c r="C5230" t="s">
        <v>1013</v>
      </c>
      <c r="D5230" t="s">
        <v>1020</v>
      </c>
      <c r="E5230" t="s">
        <v>1014</v>
      </c>
      <c r="F5230" s="86">
        <v>3159.6551022855001</v>
      </c>
    </row>
    <row r="5231" spans="1:6">
      <c r="A5231">
        <v>2044</v>
      </c>
      <c r="B5231" t="s">
        <v>1012</v>
      </c>
      <c r="C5231" t="s">
        <v>1013</v>
      </c>
      <c r="D5231" t="s">
        <v>1020</v>
      </c>
      <c r="E5231" t="s">
        <v>1014</v>
      </c>
      <c r="F5231" s="86">
        <v>3063.35188311804</v>
      </c>
    </row>
    <row r="5232" spans="1:6">
      <c r="A5232">
        <v>2045</v>
      </c>
      <c r="B5232" t="s">
        <v>1012</v>
      </c>
      <c r="C5232" t="s">
        <v>1013</v>
      </c>
      <c r="D5232" t="s">
        <v>1020</v>
      </c>
      <c r="E5232" t="s">
        <v>1014</v>
      </c>
      <c r="F5232" s="86">
        <v>2997.35112831269</v>
      </c>
    </row>
    <row r="5233" spans="1:6">
      <c r="A5233">
        <v>2046</v>
      </c>
      <c r="B5233" t="s">
        <v>1012</v>
      </c>
      <c r="C5233" t="s">
        <v>1013</v>
      </c>
      <c r="D5233" t="s">
        <v>1020</v>
      </c>
      <c r="E5233" t="s">
        <v>1014</v>
      </c>
      <c r="F5233" s="86">
        <v>2951.7771285820299</v>
      </c>
    </row>
    <row r="5234" spans="1:6">
      <c r="A5234">
        <v>2047</v>
      </c>
      <c r="B5234" t="s">
        <v>1012</v>
      </c>
      <c r="C5234" t="s">
        <v>1013</v>
      </c>
      <c r="D5234" t="s">
        <v>1020</v>
      </c>
      <c r="E5234" t="s">
        <v>1014</v>
      </c>
      <c r="F5234" s="86">
        <v>2919.4987068840801</v>
      </c>
    </row>
    <row r="5235" spans="1:6">
      <c r="A5235">
        <v>2048</v>
      </c>
      <c r="B5235" t="s">
        <v>1012</v>
      </c>
      <c r="C5235" t="s">
        <v>1013</v>
      </c>
      <c r="D5235" t="s">
        <v>1020</v>
      </c>
      <c r="E5235" t="s">
        <v>1014</v>
      </c>
      <c r="F5235" s="86">
        <v>2894.27667649974</v>
      </c>
    </row>
    <row r="5236" spans="1:6">
      <c r="A5236">
        <v>2049</v>
      </c>
      <c r="B5236" t="s">
        <v>1012</v>
      </c>
      <c r="C5236" t="s">
        <v>1013</v>
      </c>
      <c r="D5236" t="s">
        <v>1020</v>
      </c>
      <c r="E5236" t="s">
        <v>1014</v>
      </c>
      <c r="F5236" s="86">
        <v>2872.0363438960198</v>
      </c>
    </row>
    <row r="5237" spans="1:6">
      <c r="A5237">
        <v>2050</v>
      </c>
      <c r="B5237" t="s">
        <v>1012</v>
      </c>
      <c r="C5237" t="s">
        <v>1013</v>
      </c>
      <c r="D5237" t="s">
        <v>1020</v>
      </c>
      <c r="E5237" t="s">
        <v>1014</v>
      </c>
      <c r="F5237" s="86">
        <v>2851.5617919491701</v>
      </c>
    </row>
    <row r="5238" spans="1:6">
      <c r="A5238">
        <v>2017</v>
      </c>
      <c r="B5238" t="s">
        <v>1024</v>
      </c>
      <c r="C5238" t="s">
        <v>1013</v>
      </c>
      <c r="D5238" t="s">
        <v>1020</v>
      </c>
      <c r="E5238" t="s">
        <v>1014</v>
      </c>
      <c r="F5238" s="86">
        <v>1231.29198431032</v>
      </c>
    </row>
    <row r="5239" spans="1:6">
      <c r="A5239">
        <v>2018</v>
      </c>
      <c r="B5239" t="s">
        <v>1024</v>
      </c>
      <c r="C5239" t="s">
        <v>1013</v>
      </c>
      <c r="D5239" t="s">
        <v>1020</v>
      </c>
      <c r="E5239" t="s">
        <v>1014</v>
      </c>
      <c r="F5239" s="86">
        <v>1240.0724824889901</v>
      </c>
    </row>
    <row r="5240" spans="1:6">
      <c r="A5240">
        <v>2019</v>
      </c>
      <c r="B5240" t="s">
        <v>1024</v>
      </c>
      <c r="C5240" t="s">
        <v>1013</v>
      </c>
      <c r="D5240" t="s">
        <v>1020</v>
      </c>
      <c r="E5240" t="s">
        <v>1014</v>
      </c>
      <c r="F5240" s="86">
        <v>1248.37605858335</v>
      </c>
    </row>
    <row r="5241" spans="1:6">
      <c r="A5241">
        <v>2020</v>
      </c>
      <c r="B5241" t="s">
        <v>1024</v>
      </c>
      <c r="C5241" t="s">
        <v>1013</v>
      </c>
      <c r="D5241" t="s">
        <v>1020</v>
      </c>
      <c r="E5241" t="s">
        <v>1014</v>
      </c>
      <c r="F5241" s="86">
        <v>1256.5113328719401</v>
      </c>
    </row>
    <row r="5242" spans="1:6">
      <c r="A5242">
        <v>2021</v>
      </c>
      <c r="B5242" t="s">
        <v>1024</v>
      </c>
      <c r="C5242" t="s">
        <v>1013</v>
      </c>
      <c r="D5242" t="s">
        <v>1020</v>
      </c>
      <c r="E5242" t="s">
        <v>1014</v>
      </c>
      <c r="F5242" s="86">
        <v>1263.39322940589</v>
      </c>
    </row>
    <row r="5243" spans="1:6">
      <c r="A5243">
        <v>2022</v>
      </c>
      <c r="B5243" t="s">
        <v>1024</v>
      </c>
      <c r="C5243" t="s">
        <v>1013</v>
      </c>
      <c r="D5243" t="s">
        <v>1020</v>
      </c>
      <c r="E5243" t="s">
        <v>1014</v>
      </c>
      <c r="F5243" s="86">
        <v>1268.5390695338201</v>
      </c>
    </row>
    <row r="5244" spans="1:6">
      <c r="A5244">
        <v>2023</v>
      </c>
      <c r="B5244" t="s">
        <v>1024</v>
      </c>
      <c r="C5244" t="s">
        <v>1013</v>
      </c>
      <c r="D5244" t="s">
        <v>1020</v>
      </c>
      <c r="E5244" t="s">
        <v>1014</v>
      </c>
      <c r="F5244" s="86">
        <v>1271.48545683016</v>
      </c>
    </row>
    <row r="5245" spans="1:6">
      <c r="A5245">
        <v>2024</v>
      </c>
      <c r="B5245" t="s">
        <v>1024</v>
      </c>
      <c r="C5245" t="s">
        <v>1013</v>
      </c>
      <c r="D5245" t="s">
        <v>1020</v>
      </c>
      <c r="E5245" t="s">
        <v>1014</v>
      </c>
      <c r="F5245" s="86">
        <v>1271.58301870793</v>
      </c>
    </row>
    <row r="5246" spans="1:6">
      <c r="A5246">
        <v>2025</v>
      </c>
      <c r="B5246" t="s">
        <v>1024</v>
      </c>
      <c r="C5246" t="s">
        <v>1013</v>
      </c>
      <c r="D5246" t="s">
        <v>1020</v>
      </c>
      <c r="E5246" t="s">
        <v>1014</v>
      </c>
      <c r="F5246" s="86">
        <v>1268.3241577660999</v>
      </c>
    </row>
    <row r="5247" spans="1:6">
      <c r="A5247">
        <v>2026</v>
      </c>
      <c r="B5247" t="s">
        <v>1024</v>
      </c>
      <c r="C5247" t="s">
        <v>1013</v>
      </c>
      <c r="D5247" t="s">
        <v>1020</v>
      </c>
      <c r="E5247" t="s">
        <v>1014</v>
      </c>
      <c r="F5247" s="86">
        <v>1261.09046142069</v>
      </c>
    </row>
    <row r="5248" spans="1:6">
      <c r="A5248">
        <v>2027</v>
      </c>
      <c r="B5248" t="s">
        <v>1024</v>
      </c>
      <c r="C5248" t="s">
        <v>1013</v>
      </c>
      <c r="D5248" t="s">
        <v>1020</v>
      </c>
      <c r="E5248" t="s">
        <v>1014</v>
      </c>
      <c r="F5248" s="86">
        <v>1249.05330986538</v>
      </c>
    </row>
    <row r="5249" spans="1:6">
      <c r="A5249">
        <v>2028</v>
      </c>
      <c r="B5249" t="s">
        <v>1024</v>
      </c>
      <c r="C5249" t="s">
        <v>1013</v>
      </c>
      <c r="D5249" t="s">
        <v>1020</v>
      </c>
      <c r="E5249" t="s">
        <v>1014</v>
      </c>
      <c r="F5249" s="86">
        <v>1231.6393433344001</v>
      </c>
    </row>
    <row r="5250" spans="1:6">
      <c r="A5250">
        <v>2029</v>
      </c>
      <c r="B5250" t="s">
        <v>1024</v>
      </c>
      <c r="C5250" t="s">
        <v>1013</v>
      </c>
      <c r="D5250" t="s">
        <v>1020</v>
      </c>
      <c r="E5250" t="s">
        <v>1014</v>
      </c>
      <c r="F5250" s="86">
        <v>1208.0354807040601</v>
      </c>
    </row>
    <row r="5251" spans="1:6">
      <c r="A5251">
        <v>2030</v>
      </c>
      <c r="B5251" t="s">
        <v>1024</v>
      </c>
      <c r="C5251" t="s">
        <v>1013</v>
      </c>
      <c r="D5251" t="s">
        <v>1020</v>
      </c>
      <c r="E5251" t="s">
        <v>1014</v>
      </c>
      <c r="F5251" s="86">
        <v>1177.7893932049799</v>
      </c>
    </row>
    <row r="5252" spans="1:6">
      <c r="A5252">
        <v>2031</v>
      </c>
      <c r="B5252" t="s">
        <v>1024</v>
      </c>
      <c r="C5252" t="s">
        <v>1013</v>
      </c>
      <c r="D5252" t="s">
        <v>1020</v>
      </c>
      <c r="E5252" t="s">
        <v>1014</v>
      </c>
      <c r="F5252" s="86">
        <v>1140.5781570296699</v>
      </c>
    </row>
    <row r="5253" spans="1:6">
      <c r="A5253">
        <v>2032</v>
      </c>
      <c r="B5253" t="s">
        <v>1024</v>
      </c>
      <c r="C5253" t="s">
        <v>1013</v>
      </c>
      <c r="D5253" t="s">
        <v>1020</v>
      </c>
      <c r="E5253" t="s">
        <v>1014</v>
      </c>
      <c r="F5253" s="86">
        <v>1096.6036195487</v>
      </c>
    </row>
    <row r="5254" spans="1:6">
      <c r="A5254">
        <v>2033</v>
      </c>
      <c r="B5254" t="s">
        <v>1024</v>
      </c>
      <c r="C5254" t="s">
        <v>1013</v>
      </c>
      <c r="D5254" t="s">
        <v>1020</v>
      </c>
      <c r="E5254" t="s">
        <v>1014</v>
      </c>
      <c r="F5254" s="86">
        <v>1046.3987794546099</v>
      </c>
    </row>
    <row r="5255" spans="1:6">
      <c r="A5255">
        <v>2034</v>
      </c>
      <c r="B5255" t="s">
        <v>1024</v>
      </c>
      <c r="C5255" t="s">
        <v>1013</v>
      </c>
      <c r="D5255" t="s">
        <v>1020</v>
      </c>
      <c r="E5255" t="s">
        <v>1014</v>
      </c>
      <c r="F5255" s="86">
        <v>991.12513171079695</v>
      </c>
    </row>
    <row r="5256" spans="1:6">
      <c r="A5256">
        <v>2035</v>
      </c>
      <c r="B5256" t="s">
        <v>1024</v>
      </c>
      <c r="C5256" t="s">
        <v>1013</v>
      </c>
      <c r="D5256" t="s">
        <v>1020</v>
      </c>
      <c r="E5256" t="s">
        <v>1014</v>
      </c>
      <c r="F5256" s="86">
        <v>932.35698100831098</v>
      </c>
    </row>
    <row r="5257" spans="1:6">
      <c r="A5257">
        <v>2036</v>
      </c>
      <c r="B5257" t="s">
        <v>1024</v>
      </c>
      <c r="C5257" t="s">
        <v>1013</v>
      </c>
      <c r="D5257" t="s">
        <v>1020</v>
      </c>
      <c r="E5257" t="s">
        <v>1014</v>
      </c>
      <c r="F5257" s="86">
        <v>872.17581499117</v>
      </c>
    </row>
    <row r="5258" spans="1:6">
      <c r="A5258">
        <v>2037</v>
      </c>
      <c r="B5258" t="s">
        <v>1024</v>
      </c>
      <c r="C5258" t="s">
        <v>1013</v>
      </c>
      <c r="D5258" t="s">
        <v>1020</v>
      </c>
      <c r="E5258" t="s">
        <v>1014</v>
      </c>
      <c r="F5258" s="86">
        <v>812.91067982253401</v>
      </c>
    </row>
    <row r="5259" spans="1:6">
      <c r="A5259">
        <v>2038</v>
      </c>
      <c r="B5259" t="s">
        <v>1024</v>
      </c>
      <c r="C5259" t="s">
        <v>1013</v>
      </c>
      <c r="D5259" t="s">
        <v>1020</v>
      </c>
      <c r="E5259" t="s">
        <v>1014</v>
      </c>
      <c r="F5259" s="86">
        <v>756.89442188673502</v>
      </c>
    </row>
    <row r="5260" spans="1:6">
      <c r="A5260">
        <v>2039</v>
      </c>
      <c r="B5260" t="s">
        <v>1024</v>
      </c>
      <c r="C5260" t="s">
        <v>1013</v>
      </c>
      <c r="D5260" t="s">
        <v>1020</v>
      </c>
      <c r="E5260" t="s">
        <v>1014</v>
      </c>
      <c r="F5260" s="86">
        <v>706.17958942697499</v>
      </c>
    </row>
    <row r="5261" spans="1:6">
      <c r="A5261">
        <v>2040</v>
      </c>
      <c r="B5261" t="s">
        <v>1024</v>
      </c>
      <c r="C5261" t="s">
        <v>1013</v>
      </c>
      <c r="D5261" t="s">
        <v>1020</v>
      </c>
      <c r="E5261" t="s">
        <v>1014</v>
      </c>
      <c r="F5261" s="86">
        <v>662.29016055302895</v>
      </c>
    </row>
    <row r="5262" spans="1:6">
      <c r="A5262">
        <v>2041</v>
      </c>
      <c r="B5262" t="s">
        <v>1024</v>
      </c>
      <c r="C5262" t="s">
        <v>1013</v>
      </c>
      <c r="D5262" t="s">
        <v>1020</v>
      </c>
      <c r="E5262" t="s">
        <v>1014</v>
      </c>
      <c r="F5262" s="86">
        <v>626.03238409944697</v>
      </c>
    </row>
    <row r="5263" spans="1:6">
      <c r="A5263">
        <v>2042</v>
      </c>
      <c r="B5263" t="s">
        <v>1024</v>
      </c>
      <c r="C5263" t="s">
        <v>1013</v>
      </c>
      <c r="D5263" t="s">
        <v>1020</v>
      </c>
      <c r="E5263" t="s">
        <v>1014</v>
      </c>
      <c r="F5263" s="86">
        <v>597.50911685389701</v>
      </c>
    </row>
    <row r="5264" spans="1:6">
      <c r="A5264">
        <v>2043</v>
      </c>
      <c r="B5264" t="s">
        <v>1024</v>
      </c>
      <c r="C5264" t="s">
        <v>1013</v>
      </c>
      <c r="D5264" t="s">
        <v>1020</v>
      </c>
      <c r="E5264" t="s">
        <v>1014</v>
      </c>
      <c r="F5264" s="86">
        <v>576.06792873353402</v>
      </c>
    </row>
    <row r="5265" spans="1:6">
      <c r="A5265">
        <v>2044</v>
      </c>
      <c r="B5265" t="s">
        <v>1024</v>
      </c>
      <c r="C5265" t="s">
        <v>1013</v>
      </c>
      <c r="D5265" t="s">
        <v>1020</v>
      </c>
      <c r="E5265" t="s">
        <v>1014</v>
      </c>
      <c r="F5265" s="86">
        <v>560.52695761378504</v>
      </c>
    </row>
    <row r="5266" spans="1:6">
      <c r="A5266">
        <v>2045</v>
      </c>
      <c r="B5266" t="s">
        <v>1024</v>
      </c>
      <c r="C5266" t="s">
        <v>1013</v>
      </c>
      <c r="D5266" t="s">
        <v>1020</v>
      </c>
      <c r="E5266" t="s">
        <v>1014</v>
      </c>
      <c r="F5266" s="86">
        <v>549.59829888878005</v>
      </c>
    </row>
    <row r="5267" spans="1:6">
      <c r="A5267">
        <v>2046</v>
      </c>
      <c r="B5267" t="s">
        <v>1024</v>
      </c>
      <c r="C5267" t="s">
        <v>1013</v>
      </c>
      <c r="D5267" t="s">
        <v>1020</v>
      </c>
      <c r="E5267" t="s">
        <v>1014</v>
      </c>
      <c r="F5267" s="86">
        <v>541.79697095011204</v>
      </c>
    </row>
    <row r="5268" spans="1:6">
      <c r="A5268">
        <v>2047</v>
      </c>
      <c r="B5268" t="s">
        <v>1024</v>
      </c>
      <c r="C5268" t="s">
        <v>1013</v>
      </c>
      <c r="D5268" t="s">
        <v>1020</v>
      </c>
      <c r="E5268" t="s">
        <v>1014</v>
      </c>
      <c r="F5268" s="86">
        <v>536.07197206125795</v>
      </c>
    </row>
    <row r="5269" spans="1:6">
      <c r="A5269">
        <v>2048</v>
      </c>
      <c r="B5269" t="s">
        <v>1024</v>
      </c>
      <c r="C5269" t="s">
        <v>1013</v>
      </c>
      <c r="D5269" t="s">
        <v>1020</v>
      </c>
      <c r="E5269" t="s">
        <v>1014</v>
      </c>
      <c r="F5269" s="86">
        <v>531.43929636084897</v>
      </c>
    </row>
    <row r="5270" spans="1:6">
      <c r="A5270">
        <v>2049</v>
      </c>
      <c r="B5270" t="s">
        <v>1024</v>
      </c>
      <c r="C5270" t="s">
        <v>1013</v>
      </c>
      <c r="D5270" t="s">
        <v>1020</v>
      </c>
      <c r="E5270" t="s">
        <v>1014</v>
      </c>
      <c r="F5270" s="86">
        <v>527.32568019692303</v>
      </c>
    </row>
    <row r="5271" spans="1:6">
      <c r="A5271">
        <v>2050</v>
      </c>
      <c r="B5271" t="s">
        <v>1024</v>
      </c>
      <c r="C5271" t="s">
        <v>1013</v>
      </c>
      <c r="D5271" t="s">
        <v>1020</v>
      </c>
      <c r="E5271" t="s">
        <v>1014</v>
      </c>
      <c r="F5271" s="86">
        <v>523.34069378447896</v>
      </c>
    </row>
    <row r="5272" spans="1:6">
      <c r="A5272">
        <v>2017</v>
      </c>
      <c r="B5272" t="s">
        <v>1025</v>
      </c>
      <c r="C5272" t="s">
        <v>1013</v>
      </c>
      <c r="D5272" t="s">
        <v>1020</v>
      </c>
      <c r="E5272" t="s">
        <v>1014</v>
      </c>
      <c r="F5272" s="86">
        <v>3416.3140247655501</v>
      </c>
    </row>
    <row r="5273" spans="1:6">
      <c r="A5273">
        <v>2018</v>
      </c>
      <c r="B5273" t="s">
        <v>1025</v>
      </c>
      <c r="C5273" t="s">
        <v>1013</v>
      </c>
      <c r="D5273" t="s">
        <v>1020</v>
      </c>
      <c r="E5273" t="s">
        <v>1014</v>
      </c>
      <c r="F5273" s="86">
        <v>3423.0392194275901</v>
      </c>
    </row>
    <row r="5274" spans="1:6">
      <c r="A5274">
        <v>2019</v>
      </c>
      <c r="B5274" t="s">
        <v>1025</v>
      </c>
      <c r="C5274" t="s">
        <v>1013</v>
      </c>
      <c r="D5274" t="s">
        <v>1020</v>
      </c>
      <c r="E5274" t="s">
        <v>1014</v>
      </c>
      <c r="F5274" s="86">
        <v>3427.11580220935</v>
      </c>
    </row>
    <row r="5275" spans="1:6">
      <c r="A5275">
        <v>2020</v>
      </c>
      <c r="B5275" t="s">
        <v>1025</v>
      </c>
      <c r="C5275" t="s">
        <v>1013</v>
      </c>
      <c r="D5275" t="s">
        <v>1020</v>
      </c>
      <c r="E5275" t="s">
        <v>1014</v>
      </c>
      <c r="F5275" s="86">
        <v>3431.47712806445</v>
      </c>
    </row>
    <row r="5276" spans="1:6">
      <c r="A5276">
        <v>2021</v>
      </c>
      <c r="B5276" t="s">
        <v>1025</v>
      </c>
      <c r="C5276" t="s">
        <v>1013</v>
      </c>
      <c r="D5276" t="s">
        <v>1020</v>
      </c>
      <c r="E5276" t="s">
        <v>1014</v>
      </c>
      <c r="F5276" s="86">
        <v>3433.34173652048</v>
      </c>
    </row>
    <row r="5277" spans="1:6">
      <c r="A5277">
        <v>2022</v>
      </c>
      <c r="B5277" t="s">
        <v>1025</v>
      </c>
      <c r="C5277" t="s">
        <v>1013</v>
      </c>
      <c r="D5277" t="s">
        <v>1020</v>
      </c>
      <c r="E5277" t="s">
        <v>1014</v>
      </c>
      <c r="F5277" s="86">
        <v>3430.7718082604501</v>
      </c>
    </row>
    <row r="5278" spans="1:6">
      <c r="A5278">
        <v>2023</v>
      </c>
      <c r="B5278" t="s">
        <v>1025</v>
      </c>
      <c r="C5278" t="s">
        <v>1013</v>
      </c>
      <c r="D5278" t="s">
        <v>1020</v>
      </c>
      <c r="E5278" t="s">
        <v>1014</v>
      </c>
      <c r="F5278" s="86">
        <v>3422.4288089176098</v>
      </c>
    </row>
    <row r="5279" spans="1:6">
      <c r="A5279">
        <v>2024</v>
      </c>
      <c r="B5279" t="s">
        <v>1025</v>
      </c>
      <c r="C5279" t="s">
        <v>1013</v>
      </c>
      <c r="D5279" t="s">
        <v>1020</v>
      </c>
      <c r="E5279" t="s">
        <v>1014</v>
      </c>
      <c r="F5279" s="86">
        <v>3407.1526568265299</v>
      </c>
    </row>
    <row r="5280" spans="1:6">
      <c r="A5280">
        <v>2025</v>
      </c>
      <c r="B5280" t="s">
        <v>1025</v>
      </c>
      <c r="C5280" t="s">
        <v>1013</v>
      </c>
      <c r="D5280" t="s">
        <v>1020</v>
      </c>
      <c r="E5280" t="s">
        <v>1014</v>
      </c>
      <c r="F5280" s="86">
        <v>3383.0776580681199</v>
      </c>
    </row>
    <row r="5281" spans="1:6">
      <c r="A5281">
        <v>2026</v>
      </c>
      <c r="B5281" t="s">
        <v>1025</v>
      </c>
      <c r="C5281" t="s">
        <v>1013</v>
      </c>
      <c r="D5281" t="s">
        <v>1020</v>
      </c>
      <c r="E5281" t="s">
        <v>1014</v>
      </c>
      <c r="F5281" s="86">
        <v>3348.7067901748601</v>
      </c>
    </row>
    <row r="5282" spans="1:6">
      <c r="A5282">
        <v>2027</v>
      </c>
      <c r="B5282" t="s">
        <v>1025</v>
      </c>
      <c r="C5282" t="s">
        <v>1013</v>
      </c>
      <c r="D5282" t="s">
        <v>1020</v>
      </c>
      <c r="E5282" t="s">
        <v>1014</v>
      </c>
      <c r="F5282" s="86">
        <v>3301.9278071184499</v>
      </c>
    </row>
    <row r="5283" spans="1:6">
      <c r="A5283">
        <v>2028</v>
      </c>
      <c r="B5283" t="s">
        <v>1025</v>
      </c>
      <c r="C5283" t="s">
        <v>1013</v>
      </c>
      <c r="D5283" t="s">
        <v>1020</v>
      </c>
      <c r="E5283" t="s">
        <v>1014</v>
      </c>
      <c r="F5283" s="86">
        <v>3241.4818563713902</v>
      </c>
    </row>
    <row r="5284" spans="1:6">
      <c r="A5284">
        <v>2029</v>
      </c>
      <c r="B5284" t="s">
        <v>1025</v>
      </c>
      <c r="C5284" t="s">
        <v>1013</v>
      </c>
      <c r="D5284" t="s">
        <v>1020</v>
      </c>
      <c r="E5284" t="s">
        <v>1014</v>
      </c>
      <c r="F5284" s="86">
        <v>3165.2914263029702</v>
      </c>
    </row>
    <row r="5285" spans="1:6">
      <c r="A5285">
        <v>2030</v>
      </c>
      <c r="B5285" t="s">
        <v>1025</v>
      </c>
      <c r="C5285" t="s">
        <v>1013</v>
      </c>
      <c r="D5285" t="s">
        <v>1020</v>
      </c>
      <c r="E5285" t="s">
        <v>1014</v>
      </c>
      <c r="F5285" s="86">
        <v>3072.4721780435598</v>
      </c>
    </row>
    <row r="5286" spans="1:6">
      <c r="A5286">
        <v>2031</v>
      </c>
      <c r="B5286" t="s">
        <v>1025</v>
      </c>
      <c r="C5286" t="s">
        <v>1013</v>
      </c>
      <c r="D5286" t="s">
        <v>1020</v>
      </c>
      <c r="E5286" t="s">
        <v>1014</v>
      </c>
      <c r="F5286" s="86">
        <v>2961.91318574962</v>
      </c>
    </row>
    <row r="5287" spans="1:6">
      <c r="A5287">
        <v>2032</v>
      </c>
      <c r="B5287" t="s">
        <v>1025</v>
      </c>
      <c r="C5287" t="s">
        <v>1013</v>
      </c>
      <c r="D5287" t="s">
        <v>1020</v>
      </c>
      <c r="E5287" t="s">
        <v>1014</v>
      </c>
      <c r="F5287" s="86">
        <v>2834.1975510150301</v>
      </c>
    </row>
    <row r="5288" spans="1:6">
      <c r="A5288">
        <v>2033</v>
      </c>
      <c r="B5288" t="s">
        <v>1025</v>
      </c>
      <c r="C5288" t="s">
        <v>1013</v>
      </c>
      <c r="D5288" t="s">
        <v>1020</v>
      </c>
      <c r="E5288" t="s">
        <v>1014</v>
      </c>
      <c r="F5288" s="86">
        <v>2691.6358205781498</v>
      </c>
    </row>
    <row r="5289" spans="1:6">
      <c r="A5289">
        <v>2034</v>
      </c>
      <c r="B5289" t="s">
        <v>1025</v>
      </c>
      <c r="C5289" t="s">
        <v>1013</v>
      </c>
      <c r="D5289" t="s">
        <v>1020</v>
      </c>
      <c r="E5289" t="s">
        <v>1014</v>
      </c>
      <c r="F5289" s="86">
        <v>2537.25272318719</v>
      </c>
    </row>
    <row r="5290" spans="1:6">
      <c r="A5290">
        <v>2035</v>
      </c>
      <c r="B5290" t="s">
        <v>1025</v>
      </c>
      <c r="C5290" t="s">
        <v>1013</v>
      </c>
      <c r="D5290" t="s">
        <v>1020</v>
      </c>
      <c r="E5290" t="s">
        <v>1014</v>
      </c>
      <c r="F5290" s="86">
        <v>2375.42403773557</v>
      </c>
    </row>
    <row r="5291" spans="1:6">
      <c r="A5291">
        <v>2036</v>
      </c>
      <c r="B5291" t="s">
        <v>1025</v>
      </c>
      <c r="C5291" t="s">
        <v>1013</v>
      </c>
      <c r="D5291" t="s">
        <v>1020</v>
      </c>
      <c r="E5291" t="s">
        <v>1014</v>
      </c>
      <c r="F5291" s="86">
        <v>2211.9946917954499</v>
      </c>
    </row>
    <row r="5292" spans="1:6">
      <c r="A5292">
        <v>2037</v>
      </c>
      <c r="B5292" t="s">
        <v>1025</v>
      </c>
      <c r="C5292" t="s">
        <v>1013</v>
      </c>
      <c r="D5292" t="s">
        <v>1020</v>
      </c>
      <c r="E5292" t="s">
        <v>1014</v>
      </c>
      <c r="F5292" s="86">
        <v>2052.7390951406501</v>
      </c>
    </row>
    <row r="5293" spans="1:6">
      <c r="A5293">
        <v>2038</v>
      </c>
      <c r="B5293" t="s">
        <v>1025</v>
      </c>
      <c r="C5293" t="s">
        <v>1013</v>
      </c>
      <c r="D5293" t="s">
        <v>1020</v>
      </c>
      <c r="E5293" t="s">
        <v>1014</v>
      </c>
      <c r="F5293" s="86">
        <v>1904.20064184747</v>
      </c>
    </row>
    <row r="5294" spans="1:6">
      <c r="A5294">
        <v>2039</v>
      </c>
      <c r="B5294" t="s">
        <v>1025</v>
      </c>
      <c r="C5294" t="s">
        <v>1013</v>
      </c>
      <c r="D5294" t="s">
        <v>1020</v>
      </c>
      <c r="E5294" t="s">
        <v>1014</v>
      </c>
      <c r="F5294" s="86">
        <v>1771.1146845511901</v>
      </c>
    </row>
    <row r="5295" spans="1:6">
      <c r="A5295">
        <v>2040</v>
      </c>
      <c r="B5295" t="s">
        <v>1025</v>
      </c>
      <c r="C5295" t="s">
        <v>1013</v>
      </c>
      <c r="D5295" t="s">
        <v>1020</v>
      </c>
      <c r="E5295" t="s">
        <v>1014</v>
      </c>
      <c r="F5295" s="86">
        <v>1657.4733040608601</v>
      </c>
    </row>
    <row r="5296" spans="1:6">
      <c r="A5296">
        <v>2041</v>
      </c>
      <c r="B5296" t="s">
        <v>1025</v>
      </c>
      <c r="C5296" t="s">
        <v>1013</v>
      </c>
      <c r="D5296" t="s">
        <v>1020</v>
      </c>
      <c r="E5296" t="s">
        <v>1014</v>
      </c>
      <c r="F5296" s="86">
        <v>1565.0660985734601</v>
      </c>
    </row>
    <row r="5297" spans="1:6">
      <c r="A5297">
        <v>2042</v>
      </c>
      <c r="B5297" t="s">
        <v>1025</v>
      </c>
      <c r="C5297" t="s">
        <v>1013</v>
      </c>
      <c r="D5297" t="s">
        <v>1020</v>
      </c>
      <c r="E5297" t="s">
        <v>1014</v>
      </c>
      <c r="F5297" s="86">
        <v>1493.4765107571</v>
      </c>
    </row>
    <row r="5298" spans="1:6">
      <c r="A5298">
        <v>2043</v>
      </c>
      <c r="B5298" t="s">
        <v>1025</v>
      </c>
      <c r="C5298" t="s">
        <v>1013</v>
      </c>
      <c r="D5298" t="s">
        <v>1020</v>
      </c>
      <c r="E5298" t="s">
        <v>1014</v>
      </c>
      <c r="F5298" s="86">
        <v>1440.8013467722201</v>
      </c>
    </row>
    <row r="5299" spans="1:6">
      <c r="A5299">
        <v>2044</v>
      </c>
      <c r="B5299" t="s">
        <v>1025</v>
      </c>
      <c r="C5299" t="s">
        <v>1013</v>
      </c>
      <c r="D5299" t="s">
        <v>1020</v>
      </c>
      <c r="E5299" t="s">
        <v>1014</v>
      </c>
      <c r="F5299" s="86">
        <v>1403.89967461371</v>
      </c>
    </row>
    <row r="5300" spans="1:6">
      <c r="A5300">
        <v>2045</v>
      </c>
      <c r="B5300" t="s">
        <v>1025</v>
      </c>
      <c r="C5300" t="s">
        <v>1013</v>
      </c>
      <c r="D5300" t="s">
        <v>1020</v>
      </c>
      <c r="E5300" t="s">
        <v>1014</v>
      </c>
      <c r="F5300" s="86">
        <v>1378.7988653196101</v>
      </c>
    </row>
    <row r="5301" spans="1:6">
      <c r="A5301">
        <v>2046</v>
      </c>
      <c r="B5301" t="s">
        <v>1025</v>
      </c>
      <c r="C5301" t="s">
        <v>1013</v>
      </c>
      <c r="D5301" t="s">
        <v>1020</v>
      </c>
      <c r="E5301" t="s">
        <v>1014</v>
      </c>
      <c r="F5301" s="86">
        <v>1361.9351805480301</v>
      </c>
    </row>
    <row r="5302" spans="1:6">
      <c r="A5302">
        <v>2047</v>
      </c>
      <c r="B5302" t="s">
        <v>1025</v>
      </c>
      <c r="C5302" t="s">
        <v>1013</v>
      </c>
      <c r="D5302" t="s">
        <v>1020</v>
      </c>
      <c r="E5302" t="s">
        <v>1014</v>
      </c>
      <c r="F5302" s="86">
        <v>1350.1521596278401</v>
      </c>
    </row>
    <row r="5303" spans="1:6">
      <c r="A5303">
        <v>2048</v>
      </c>
      <c r="B5303" t="s">
        <v>1025</v>
      </c>
      <c r="C5303" t="s">
        <v>1013</v>
      </c>
      <c r="D5303" t="s">
        <v>1020</v>
      </c>
      <c r="E5303" t="s">
        <v>1014</v>
      </c>
      <c r="F5303" s="86">
        <v>1341.1515337174601</v>
      </c>
    </row>
    <row r="5304" spans="1:6">
      <c r="A5304">
        <v>2049</v>
      </c>
      <c r="B5304" t="s">
        <v>1025</v>
      </c>
      <c r="C5304" t="s">
        <v>1013</v>
      </c>
      <c r="D5304" t="s">
        <v>1020</v>
      </c>
      <c r="E5304" t="s">
        <v>1014</v>
      </c>
      <c r="F5304" s="86">
        <v>1333.4199901729201</v>
      </c>
    </row>
    <row r="5305" spans="1:6">
      <c r="A5305">
        <v>2050</v>
      </c>
      <c r="B5305" t="s">
        <v>1025</v>
      </c>
      <c r="C5305" t="s">
        <v>1013</v>
      </c>
      <c r="D5305" t="s">
        <v>1020</v>
      </c>
      <c r="E5305" t="s">
        <v>1014</v>
      </c>
      <c r="F5305" s="86">
        <v>1326.1246166210899</v>
      </c>
    </row>
    <row r="5306" spans="1:6">
      <c r="A5306">
        <v>2017</v>
      </c>
      <c r="B5306" t="s">
        <v>1026</v>
      </c>
      <c r="C5306" t="s">
        <v>1013</v>
      </c>
      <c r="D5306" t="s">
        <v>1020</v>
      </c>
      <c r="E5306" t="s">
        <v>1014</v>
      </c>
      <c r="F5306" s="86">
        <v>4008.4594937369702</v>
      </c>
    </row>
    <row r="5307" spans="1:6">
      <c r="A5307">
        <v>2018</v>
      </c>
      <c r="B5307" t="s">
        <v>1026</v>
      </c>
      <c r="C5307" t="s">
        <v>1013</v>
      </c>
      <c r="D5307" t="s">
        <v>1020</v>
      </c>
      <c r="E5307" t="s">
        <v>1014</v>
      </c>
      <c r="F5307" s="86">
        <v>4063.3562475242202</v>
      </c>
    </row>
    <row r="5308" spans="1:6">
      <c r="A5308">
        <v>2019</v>
      </c>
      <c r="B5308" t="s">
        <v>1026</v>
      </c>
      <c r="C5308" t="s">
        <v>1013</v>
      </c>
      <c r="D5308" t="s">
        <v>1020</v>
      </c>
      <c r="E5308" t="s">
        <v>1014</v>
      </c>
      <c r="F5308" s="86">
        <v>4117.5929224065103</v>
      </c>
    </row>
    <row r="5309" spans="1:6">
      <c r="A5309">
        <v>2020</v>
      </c>
      <c r="B5309" t="s">
        <v>1026</v>
      </c>
      <c r="C5309" t="s">
        <v>1013</v>
      </c>
      <c r="D5309" t="s">
        <v>1020</v>
      </c>
      <c r="E5309" t="s">
        <v>1014</v>
      </c>
      <c r="F5309" s="86">
        <v>4160.9281891581504</v>
      </c>
    </row>
    <row r="5310" spans="1:6">
      <c r="A5310">
        <v>2021</v>
      </c>
      <c r="B5310" t="s">
        <v>1026</v>
      </c>
      <c r="C5310" t="s">
        <v>1013</v>
      </c>
      <c r="D5310" t="s">
        <v>1020</v>
      </c>
      <c r="E5310" t="s">
        <v>1014</v>
      </c>
      <c r="F5310" s="86">
        <v>4199.8203992274903</v>
      </c>
    </row>
    <row r="5311" spans="1:6">
      <c r="A5311">
        <v>2022</v>
      </c>
      <c r="B5311" t="s">
        <v>1026</v>
      </c>
      <c r="C5311" t="s">
        <v>1013</v>
      </c>
      <c r="D5311" t="s">
        <v>1020</v>
      </c>
      <c r="E5311" t="s">
        <v>1014</v>
      </c>
      <c r="F5311" s="86">
        <v>4233.3989752800799</v>
      </c>
    </row>
    <row r="5312" spans="1:6">
      <c r="A5312">
        <v>2023</v>
      </c>
      <c r="B5312" t="s">
        <v>1026</v>
      </c>
      <c r="C5312" t="s">
        <v>1013</v>
      </c>
      <c r="D5312" t="s">
        <v>1020</v>
      </c>
      <c r="E5312" t="s">
        <v>1014</v>
      </c>
      <c r="F5312" s="86">
        <v>4259.7337941063897</v>
      </c>
    </row>
    <row r="5313" spans="1:6">
      <c r="A5313">
        <v>2024</v>
      </c>
      <c r="B5313" t="s">
        <v>1026</v>
      </c>
      <c r="C5313" t="s">
        <v>1013</v>
      </c>
      <c r="D5313" t="s">
        <v>1020</v>
      </c>
      <c r="E5313" t="s">
        <v>1014</v>
      </c>
      <c r="F5313" s="86">
        <v>4276.9124625840795</v>
      </c>
    </row>
    <row r="5314" spans="1:6">
      <c r="A5314">
        <v>2025</v>
      </c>
      <c r="B5314" t="s">
        <v>1026</v>
      </c>
      <c r="C5314" t="s">
        <v>1013</v>
      </c>
      <c r="D5314" t="s">
        <v>1020</v>
      </c>
      <c r="E5314" t="s">
        <v>1014</v>
      </c>
      <c r="F5314" s="86">
        <v>4283.8118585986103</v>
      </c>
    </row>
    <row r="5315" spans="1:6">
      <c r="A5315">
        <v>2026</v>
      </c>
      <c r="B5315" t="s">
        <v>1026</v>
      </c>
      <c r="C5315" t="s">
        <v>1013</v>
      </c>
      <c r="D5315" t="s">
        <v>1020</v>
      </c>
      <c r="E5315" t="s">
        <v>1014</v>
      </c>
      <c r="F5315" s="86">
        <v>4278.4819577643802</v>
      </c>
    </row>
    <row r="5316" spans="1:6">
      <c r="A5316">
        <v>2027</v>
      </c>
      <c r="B5316" t="s">
        <v>1026</v>
      </c>
      <c r="C5316" t="s">
        <v>1013</v>
      </c>
      <c r="D5316" t="s">
        <v>1020</v>
      </c>
      <c r="E5316" t="s">
        <v>1014</v>
      </c>
      <c r="F5316" s="86">
        <v>4258.4303792855699</v>
      </c>
    </row>
    <row r="5317" spans="1:6">
      <c r="A5317">
        <v>2028</v>
      </c>
      <c r="B5317" t="s">
        <v>1026</v>
      </c>
      <c r="C5317" t="s">
        <v>1013</v>
      </c>
      <c r="D5317" t="s">
        <v>1020</v>
      </c>
      <c r="E5317" t="s">
        <v>1014</v>
      </c>
      <c r="F5317" s="86">
        <v>4222.0062373362998</v>
      </c>
    </row>
    <row r="5318" spans="1:6">
      <c r="A5318">
        <v>2029</v>
      </c>
      <c r="B5318" t="s">
        <v>1026</v>
      </c>
      <c r="C5318" t="s">
        <v>1013</v>
      </c>
      <c r="D5318" t="s">
        <v>1020</v>
      </c>
      <c r="E5318" t="s">
        <v>1014</v>
      </c>
      <c r="F5318" s="86">
        <v>4166.0742315116404</v>
      </c>
    </row>
    <row r="5319" spans="1:6">
      <c r="A5319">
        <v>2030</v>
      </c>
      <c r="B5319" t="s">
        <v>1026</v>
      </c>
      <c r="C5319" t="s">
        <v>1013</v>
      </c>
      <c r="D5319" t="s">
        <v>1020</v>
      </c>
      <c r="E5319" t="s">
        <v>1014</v>
      </c>
      <c r="F5319" s="86">
        <v>4088.8250111102202</v>
      </c>
    </row>
    <row r="5320" spans="1:6">
      <c r="A5320">
        <v>2031</v>
      </c>
      <c r="B5320" t="s">
        <v>1026</v>
      </c>
      <c r="C5320" t="s">
        <v>1013</v>
      </c>
      <c r="D5320" t="s">
        <v>1020</v>
      </c>
      <c r="E5320" t="s">
        <v>1014</v>
      </c>
      <c r="F5320" s="86">
        <v>3988.8623407412401</v>
      </c>
    </row>
    <row r="5321" spans="1:6">
      <c r="A5321">
        <v>2032</v>
      </c>
      <c r="B5321" t="s">
        <v>1026</v>
      </c>
      <c r="C5321" t="s">
        <v>1013</v>
      </c>
      <c r="D5321" t="s">
        <v>1020</v>
      </c>
      <c r="E5321" t="s">
        <v>1014</v>
      </c>
      <c r="F5321" s="86">
        <v>3865.9430086641901</v>
      </c>
    </row>
    <row r="5322" spans="1:6">
      <c r="A5322">
        <v>2033</v>
      </c>
      <c r="B5322" t="s">
        <v>1026</v>
      </c>
      <c r="C5322" t="s">
        <v>1013</v>
      </c>
      <c r="D5322" t="s">
        <v>1020</v>
      </c>
      <c r="E5322" t="s">
        <v>1014</v>
      </c>
      <c r="F5322" s="86">
        <v>3721.5772616623299</v>
      </c>
    </row>
    <row r="5323" spans="1:6">
      <c r="A5323">
        <v>2034</v>
      </c>
      <c r="B5323" t="s">
        <v>1026</v>
      </c>
      <c r="C5323" t="s">
        <v>1013</v>
      </c>
      <c r="D5323" t="s">
        <v>1020</v>
      </c>
      <c r="E5323" t="s">
        <v>1014</v>
      </c>
      <c r="F5323" s="86">
        <v>3559.1741773016101</v>
      </c>
    </row>
    <row r="5324" spans="1:6">
      <c r="A5324">
        <v>2035</v>
      </c>
      <c r="B5324" t="s">
        <v>1026</v>
      </c>
      <c r="C5324" t="s">
        <v>1013</v>
      </c>
      <c r="D5324" t="s">
        <v>1020</v>
      </c>
      <c r="E5324" t="s">
        <v>1014</v>
      </c>
      <c r="F5324" s="86">
        <v>3383.09233421406</v>
      </c>
    </row>
    <row r="5325" spans="1:6">
      <c r="A5325">
        <v>2036</v>
      </c>
      <c r="B5325" t="s">
        <v>1026</v>
      </c>
      <c r="C5325" t="s">
        <v>1013</v>
      </c>
      <c r="D5325" t="s">
        <v>1020</v>
      </c>
      <c r="E5325" t="s">
        <v>1014</v>
      </c>
      <c r="F5325" s="86">
        <v>3200.1190277067199</v>
      </c>
    </row>
    <row r="5326" spans="1:6">
      <c r="A5326">
        <v>2037</v>
      </c>
      <c r="B5326" t="s">
        <v>1026</v>
      </c>
      <c r="C5326" t="s">
        <v>1013</v>
      </c>
      <c r="D5326" t="s">
        <v>1020</v>
      </c>
      <c r="E5326" t="s">
        <v>1014</v>
      </c>
      <c r="F5326" s="86">
        <v>3017.6575696302698</v>
      </c>
    </row>
    <row r="5327" spans="1:6">
      <c r="A5327">
        <v>2038</v>
      </c>
      <c r="B5327" t="s">
        <v>1026</v>
      </c>
      <c r="C5327" t="s">
        <v>1013</v>
      </c>
      <c r="D5327" t="s">
        <v>1020</v>
      </c>
      <c r="E5327" t="s">
        <v>1014</v>
      </c>
      <c r="F5327" s="86">
        <v>2843.5301958618802</v>
      </c>
    </row>
    <row r="5328" spans="1:6">
      <c r="A5328">
        <v>2039</v>
      </c>
      <c r="B5328" t="s">
        <v>1026</v>
      </c>
      <c r="C5328" t="s">
        <v>1013</v>
      </c>
      <c r="D5328" t="s">
        <v>1020</v>
      </c>
      <c r="E5328" t="s">
        <v>1014</v>
      </c>
      <c r="F5328" s="86">
        <v>2683.8941881905798</v>
      </c>
    </row>
    <row r="5329" spans="1:6">
      <c r="A5329">
        <v>2040</v>
      </c>
      <c r="B5329" t="s">
        <v>1026</v>
      </c>
      <c r="C5329" t="s">
        <v>1013</v>
      </c>
      <c r="D5329" t="s">
        <v>1020</v>
      </c>
      <c r="E5329" t="s">
        <v>1014</v>
      </c>
      <c r="F5329" s="86">
        <v>2544.4659529528499</v>
      </c>
    </row>
    <row r="5330" spans="1:6">
      <c r="A5330">
        <v>2041</v>
      </c>
      <c r="B5330" t="s">
        <v>1026</v>
      </c>
      <c r="C5330" t="s">
        <v>1013</v>
      </c>
      <c r="D5330" t="s">
        <v>1020</v>
      </c>
      <c r="E5330" t="s">
        <v>1014</v>
      </c>
      <c r="F5330" s="86">
        <v>2427.6478510535699</v>
      </c>
    </row>
    <row r="5331" spans="1:6">
      <c r="A5331">
        <v>2042</v>
      </c>
      <c r="B5331" t="s">
        <v>1026</v>
      </c>
      <c r="C5331" t="s">
        <v>1013</v>
      </c>
      <c r="D5331" t="s">
        <v>1020</v>
      </c>
      <c r="E5331" t="s">
        <v>1014</v>
      </c>
      <c r="F5331" s="86">
        <v>2333.8805523254</v>
      </c>
    </row>
    <row r="5332" spans="1:6">
      <c r="A5332">
        <v>2043</v>
      </c>
      <c r="B5332" t="s">
        <v>1026</v>
      </c>
      <c r="C5332" t="s">
        <v>1013</v>
      </c>
      <c r="D5332" t="s">
        <v>1020</v>
      </c>
      <c r="E5332" t="s">
        <v>1014</v>
      </c>
      <c r="F5332" s="86">
        <v>2261.7302313136602</v>
      </c>
    </row>
    <row r="5333" spans="1:6">
      <c r="A5333">
        <v>2044</v>
      </c>
      <c r="B5333" t="s">
        <v>1026</v>
      </c>
      <c r="C5333" t="s">
        <v>1013</v>
      </c>
      <c r="D5333" t="s">
        <v>1020</v>
      </c>
      <c r="E5333" t="s">
        <v>1014</v>
      </c>
      <c r="F5333" s="86">
        <v>2207.4592509709501</v>
      </c>
    </row>
    <row r="5334" spans="1:6">
      <c r="A5334">
        <v>2045</v>
      </c>
      <c r="B5334" t="s">
        <v>1026</v>
      </c>
      <c r="C5334" t="s">
        <v>1013</v>
      </c>
      <c r="D5334" t="s">
        <v>1020</v>
      </c>
      <c r="E5334" t="s">
        <v>1014</v>
      </c>
      <c r="F5334" s="86">
        <v>2167.0537454896898</v>
      </c>
    </row>
    <row r="5335" spans="1:6">
      <c r="A5335">
        <v>2046</v>
      </c>
      <c r="B5335" t="s">
        <v>1026</v>
      </c>
      <c r="C5335" t="s">
        <v>1013</v>
      </c>
      <c r="D5335" t="s">
        <v>1020</v>
      </c>
      <c r="E5335" t="s">
        <v>1014</v>
      </c>
      <c r="F5335" s="86">
        <v>2136.1276405519002</v>
      </c>
    </row>
    <row r="5336" spans="1:6">
      <c r="A5336">
        <v>2047</v>
      </c>
      <c r="B5336" t="s">
        <v>1026</v>
      </c>
      <c r="C5336" t="s">
        <v>1013</v>
      </c>
      <c r="D5336" t="s">
        <v>1020</v>
      </c>
      <c r="E5336" t="s">
        <v>1014</v>
      </c>
      <c r="F5336" s="86">
        <v>2111.0368436671201</v>
      </c>
    </row>
    <row r="5337" spans="1:6">
      <c r="A5337">
        <v>2048</v>
      </c>
      <c r="B5337" t="s">
        <v>1026</v>
      </c>
      <c r="C5337" t="s">
        <v>1013</v>
      </c>
      <c r="D5337" t="s">
        <v>1020</v>
      </c>
      <c r="E5337" t="s">
        <v>1014</v>
      </c>
      <c r="F5337" s="86">
        <v>2088.9593147188202</v>
      </c>
    </row>
    <row r="5338" spans="1:6">
      <c r="A5338">
        <v>2049</v>
      </c>
      <c r="B5338" t="s">
        <v>1026</v>
      </c>
      <c r="C5338" t="s">
        <v>1013</v>
      </c>
      <c r="D5338" t="s">
        <v>1020</v>
      </c>
      <c r="E5338" t="s">
        <v>1014</v>
      </c>
      <c r="F5338" s="86">
        <v>2067.7518420564102</v>
      </c>
    </row>
    <row r="5339" spans="1:6">
      <c r="A5339">
        <v>2050</v>
      </c>
      <c r="B5339" t="s">
        <v>1026</v>
      </c>
      <c r="C5339" t="s">
        <v>1013</v>
      </c>
      <c r="D5339" t="s">
        <v>1020</v>
      </c>
      <c r="E5339" t="s">
        <v>1014</v>
      </c>
      <c r="F5339" s="86">
        <v>2046.4606887411201</v>
      </c>
    </row>
    <row r="5340" spans="1:6">
      <c r="A5340">
        <v>2017</v>
      </c>
      <c r="B5340" t="s">
        <v>1027</v>
      </c>
      <c r="C5340" t="s">
        <v>1013</v>
      </c>
      <c r="D5340" t="s">
        <v>1020</v>
      </c>
      <c r="E5340" t="s">
        <v>1014</v>
      </c>
      <c r="F5340" s="86">
        <v>58781.129706241103</v>
      </c>
    </row>
    <row r="5341" spans="1:6">
      <c r="A5341">
        <v>2018</v>
      </c>
      <c r="B5341" t="s">
        <v>1027</v>
      </c>
      <c r="C5341" t="s">
        <v>1013</v>
      </c>
      <c r="D5341" t="s">
        <v>1020</v>
      </c>
      <c r="E5341" t="s">
        <v>1014</v>
      </c>
      <c r="F5341" s="86">
        <v>59200.118732943301</v>
      </c>
    </row>
    <row r="5342" spans="1:6">
      <c r="A5342">
        <v>2019</v>
      </c>
      <c r="B5342" t="s">
        <v>1027</v>
      </c>
      <c r="C5342" t="s">
        <v>1013</v>
      </c>
      <c r="D5342" t="s">
        <v>1020</v>
      </c>
      <c r="E5342" t="s">
        <v>1014</v>
      </c>
      <c r="F5342" s="86">
        <v>59596.258959188999</v>
      </c>
    </row>
    <row r="5343" spans="1:6">
      <c r="A5343">
        <v>2020</v>
      </c>
      <c r="B5343" t="s">
        <v>1027</v>
      </c>
      <c r="C5343" t="s">
        <v>1013</v>
      </c>
      <c r="D5343" t="s">
        <v>1020</v>
      </c>
      <c r="E5343" t="s">
        <v>1014</v>
      </c>
      <c r="F5343" s="86">
        <v>59984.247093249498</v>
      </c>
    </row>
    <row r="5344" spans="1:6">
      <c r="A5344">
        <v>2021</v>
      </c>
      <c r="B5344" t="s">
        <v>1027</v>
      </c>
      <c r="C5344" t="s">
        <v>1013</v>
      </c>
      <c r="D5344" t="s">
        <v>1020</v>
      </c>
      <c r="E5344" t="s">
        <v>1014</v>
      </c>
      <c r="F5344" s="86">
        <v>60312.239432784998</v>
      </c>
    </row>
    <row r="5345" spans="1:6">
      <c r="A5345">
        <v>2022</v>
      </c>
      <c r="B5345" t="s">
        <v>1027</v>
      </c>
      <c r="C5345" t="s">
        <v>1013</v>
      </c>
      <c r="D5345" t="s">
        <v>1020</v>
      </c>
      <c r="E5345" t="s">
        <v>1014</v>
      </c>
      <c r="F5345" s="86">
        <v>60557.1276195397</v>
      </c>
    </row>
    <row r="5346" spans="1:6">
      <c r="A5346">
        <v>2023</v>
      </c>
      <c r="B5346" t="s">
        <v>1027</v>
      </c>
      <c r="C5346" t="s">
        <v>1013</v>
      </c>
      <c r="D5346" t="s">
        <v>1020</v>
      </c>
      <c r="E5346" t="s">
        <v>1014</v>
      </c>
      <c r="F5346" s="86">
        <v>60696.699666252804</v>
      </c>
    </row>
    <row r="5347" spans="1:6">
      <c r="A5347">
        <v>2024</v>
      </c>
      <c r="B5347" t="s">
        <v>1027</v>
      </c>
      <c r="C5347" t="s">
        <v>1013</v>
      </c>
      <c r="D5347" t="s">
        <v>1020</v>
      </c>
      <c r="E5347" t="s">
        <v>1014</v>
      </c>
      <c r="F5347" s="86">
        <v>60699.833411145599</v>
      </c>
    </row>
    <row r="5348" spans="1:6">
      <c r="A5348">
        <v>2025</v>
      </c>
      <c r="B5348" t="s">
        <v>1027</v>
      </c>
      <c r="C5348" t="s">
        <v>1013</v>
      </c>
      <c r="D5348" t="s">
        <v>1020</v>
      </c>
      <c r="E5348" t="s">
        <v>1014</v>
      </c>
      <c r="F5348" s="86">
        <v>60542.122276048998</v>
      </c>
    </row>
    <row r="5349" spans="1:6">
      <c r="A5349">
        <v>2026</v>
      </c>
      <c r="B5349" t="s">
        <v>1027</v>
      </c>
      <c r="C5349" t="s">
        <v>1013</v>
      </c>
      <c r="D5349" t="s">
        <v>1020</v>
      </c>
      <c r="E5349" t="s">
        <v>1014</v>
      </c>
      <c r="F5349" s="86">
        <v>60193.816791286597</v>
      </c>
    </row>
    <row r="5350" spans="1:6">
      <c r="A5350">
        <v>2027</v>
      </c>
      <c r="B5350" t="s">
        <v>1027</v>
      </c>
      <c r="C5350" t="s">
        <v>1013</v>
      </c>
      <c r="D5350" t="s">
        <v>1020</v>
      </c>
      <c r="E5350" t="s">
        <v>1014</v>
      </c>
      <c r="F5350" s="86">
        <v>59615.0743429512</v>
      </c>
    </row>
    <row r="5351" spans="1:6">
      <c r="A5351">
        <v>2028</v>
      </c>
      <c r="B5351" t="s">
        <v>1027</v>
      </c>
      <c r="C5351" t="s">
        <v>1013</v>
      </c>
      <c r="D5351" t="s">
        <v>1020</v>
      </c>
      <c r="E5351" t="s">
        <v>1014</v>
      </c>
      <c r="F5351" s="86">
        <v>58778.182928271897</v>
      </c>
    </row>
    <row r="5352" spans="1:6">
      <c r="A5352">
        <v>2029</v>
      </c>
      <c r="B5352" t="s">
        <v>1027</v>
      </c>
      <c r="C5352" t="s">
        <v>1013</v>
      </c>
      <c r="D5352" t="s">
        <v>1020</v>
      </c>
      <c r="E5352" t="s">
        <v>1014</v>
      </c>
      <c r="F5352" s="86">
        <v>57643.987167183201</v>
      </c>
    </row>
    <row r="5353" spans="1:6">
      <c r="A5353">
        <v>2030</v>
      </c>
      <c r="B5353" t="s">
        <v>1027</v>
      </c>
      <c r="C5353" t="s">
        <v>1013</v>
      </c>
      <c r="D5353" t="s">
        <v>1020</v>
      </c>
      <c r="E5353" t="s">
        <v>1014</v>
      </c>
      <c r="F5353" s="86">
        <v>56190.566048622997</v>
      </c>
    </row>
    <row r="5354" spans="1:6">
      <c r="A5354">
        <v>2031</v>
      </c>
      <c r="B5354" t="s">
        <v>1027</v>
      </c>
      <c r="C5354" t="s">
        <v>1013</v>
      </c>
      <c r="D5354" t="s">
        <v>1020</v>
      </c>
      <c r="E5354" t="s">
        <v>1014</v>
      </c>
      <c r="F5354" s="86">
        <v>54402.3169923307</v>
      </c>
    </row>
    <row r="5355" spans="1:6">
      <c r="A5355">
        <v>2032</v>
      </c>
      <c r="B5355" t="s">
        <v>1027</v>
      </c>
      <c r="C5355" t="s">
        <v>1013</v>
      </c>
      <c r="D5355" t="s">
        <v>1020</v>
      </c>
      <c r="E5355" t="s">
        <v>1014</v>
      </c>
      <c r="F5355" s="86">
        <v>52288.803084916901</v>
      </c>
    </row>
    <row r="5356" spans="1:6">
      <c r="A5356">
        <v>2033</v>
      </c>
      <c r="B5356" t="s">
        <v>1027</v>
      </c>
      <c r="C5356" t="s">
        <v>1013</v>
      </c>
      <c r="D5356" t="s">
        <v>1020</v>
      </c>
      <c r="E5356" t="s">
        <v>1014</v>
      </c>
      <c r="F5356" s="86">
        <v>49875.622241415302</v>
      </c>
    </row>
    <row r="5357" spans="1:6">
      <c r="A5357">
        <v>2034</v>
      </c>
      <c r="B5357" t="s">
        <v>1027</v>
      </c>
      <c r="C5357" t="s">
        <v>1013</v>
      </c>
      <c r="D5357" t="s">
        <v>1020</v>
      </c>
      <c r="E5357" t="s">
        <v>1014</v>
      </c>
      <c r="F5357" s="86">
        <v>47218.514402725901</v>
      </c>
    </row>
    <row r="5358" spans="1:6">
      <c r="A5358">
        <v>2035</v>
      </c>
      <c r="B5358" t="s">
        <v>1027</v>
      </c>
      <c r="C5358" t="s">
        <v>1013</v>
      </c>
      <c r="D5358" t="s">
        <v>1020</v>
      </c>
      <c r="E5358" t="s">
        <v>1014</v>
      </c>
      <c r="F5358" s="86">
        <v>44393.029639615699</v>
      </c>
    </row>
    <row r="5359" spans="1:6">
      <c r="A5359">
        <v>2036</v>
      </c>
      <c r="B5359" t="s">
        <v>1027</v>
      </c>
      <c r="C5359" t="s">
        <v>1013</v>
      </c>
      <c r="D5359" t="s">
        <v>1020</v>
      </c>
      <c r="E5359" t="s">
        <v>1014</v>
      </c>
      <c r="F5359" s="86">
        <v>41498.962845987997</v>
      </c>
    </row>
    <row r="5360" spans="1:6">
      <c r="A5360">
        <v>2037</v>
      </c>
      <c r="B5360" t="s">
        <v>1027</v>
      </c>
      <c r="C5360" t="s">
        <v>1013</v>
      </c>
      <c r="D5360" t="s">
        <v>1020</v>
      </c>
      <c r="E5360" t="s">
        <v>1014</v>
      </c>
      <c r="F5360" s="86">
        <v>38647.852380182398</v>
      </c>
    </row>
    <row r="5361" spans="1:6">
      <c r="A5361">
        <v>2038</v>
      </c>
      <c r="B5361" t="s">
        <v>1027</v>
      </c>
      <c r="C5361" t="s">
        <v>1013</v>
      </c>
      <c r="D5361" t="s">
        <v>1020</v>
      </c>
      <c r="E5361" t="s">
        <v>1014</v>
      </c>
      <c r="F5361" s="86">
        <v>35951.384510473697</v>
      </c>
    </row>
    <row r="5362" spans="1:6">
      <c r="A5362">
        <v>2039</v>
      </c>
      <c r="B5362" t="s">
        <v>1027</v>
      </c>
      <c r="C5362" t="s">
        <v>1013</v>
      </c>
      <c r="D5362" t="s">
        <v>1020</v>
      </c>
      <c r="E5362" t="s">
        <v>1014</v>
      </c>
      <c r="F5362" s="86">
        <v>33507.813223626101</v>
      </c>
    </row>
    <row r="5363" spans="1:6">
      <c r="A5363">
        <v>2040</v>
      </c>
      <c r="B5363" t="s">
        <v>1027</v>
      </c>
      <c r="C5363" t="s">
        <v>1013</v>
      </c>
      <c r="D5363" t="s">
        <v>1020</v>
      </c>
      <c r="E5363" t="s">
        <v>1014</v>
      </c>
      <c r="F5363" s="86">
        <v>31390.134519752399</v>
      </c>
    </row>
    <row r="5364" spans="1:6">
      <c r="A5364">
        <v>2041</v>
      </c>
      <c r="B5364" t="s">
        <v>1027</v>
      </c>
      <c r="C5364" t="s">
        <v>1013</v>
      </c>
      <c r="D5364" t="s">
        <v>1020</v>
      </c>
      <c r="E5364" t="s">
        <v>1014</v>
      </c>
      <c r="F5364" s="86">
        <v>29637.006134195799</v>
      </c>
    </row>
    <row r="5365" spans="1:6">
      <c r="A5365">
        <v>2042</v>
      </c>
      <c r="B5365" t="s">
        <v>1027</v>
      </c>
      <c r="C5365" t="s">
        <v>1013</v>
      </c>
      <c r="D5365" t="s">
        <v>1020</v>
      </c>
      <c r="E5365" t="s">
        <v>1014</v>
      </c>
      <c r="F5365" s="86">
        <v>28253.500397638702</v>
      </c>
    </row>
    <row r="5366" spans="1:6">
      <c r="A5366">
        <v>2043</v>
      </c>
      <c r="B5366" t="s">
        <v>1027</v>
      </c>
      <c r="C5366" t="s">
        <v>1013</v>
      </c>
      <c r="D5366" t="s">
        <v>1020</v>
      </c>
      <c r="E5366" t="s">
        <v>1014</v>
      </c>
      <c r="F5366" s="86">
        <v>27208.633496893301</v>
      </c>
    </row>
    <row r="5367" spans="1:6">
      <c r="A5367">
        <v>2044</v>
      </c>
      <c r="B5367" t="s">
        <v>1027</v>
      </c>
      <c r="C5367" t="s">
        <v>1013</v>
      </c>
      <c r="D5367" t="s">
        <v>1020</v>
      </c>
      <c r="E5367" t="s">
        <v>1014</v>
      </c>
      <c r="F5367" s="86">
        <v>26446.214052670701</v>
      </c>
    </row>
    <row r="5368" spans="1:6">
      <c r="A5368">
        <v>2045</v>
      </c>
      <c r="B5368" t="s">
        <v>1027</v>
      </c>
      <c r="C5368" t="s">
        <v>1013</v>
      </c>
      <c r="D5368" t="s">
        <v>1020</v>
      </c>
      <c r="E5368" t="s">
        <v>1014</v>
      </c>
      <c r="F5368" s="86">
        <v>25904.8543539444</v>
      </c>
    </row>
    <row r="5369" spans="1:6">
      <c r="A5369">
        <v>2046</v>
      </c>
      <c r="B5369" t="s">
        <v>1027</v>
      </c>
      <c r="C5369" t="s">
        <v>1013</v>
      </c>
      <c r="D5369" t="s">
        <v>1020</v>
      </c>
      <c r="E5369" t="s">
        <v>1014</v>
      </c>
      <c r="F5369" s="86">
        <v>25513.827230565101</v>
      </c>
    </row>
    <row r="5370" spans="1:6">
      <c r="A5370">
        <v>2047</v>
      </c>
      <c r="B5370" t="s">
        <v>1027</v>
      </c>
      <c r="C5370" t="s">
        <v>1013</v>
      </c>
      <c r="D5370" t="s">
        <v>1020</v>
      </c>
      <c r="E5370" t="s">
        <v>1014</v>
      </c>
      <c r="F5370" s="86">
        <v>25223.139991886801</v>
      </c>
    </row>
    <row r="5371" spans="1:6">
      <c r="A5371">
        <v>2048</v>
      </c>
      <c r="B5371" t="s">
        <v>1027</v>
      </c>
      <c r="C5371" t="s">
        <v>1013</v>
      </c>
      <c r="D5371" t="s">
        <v>1020</v>
      </c>
      <c r="E5371" t="s">
        <v>1014</v>
      </c>
      <c r="F5371" s="86">
        <v>24986.038565977698</v>
      </c>
    </row>
    <row r="5372" spans="1:6">
      <c r="A5372">
        <v>2049</v>
      </c>
      <c r="B5372" t="s">
        <v>1027</v>
      </c>
      <c r="C5372" t="s">
        <v>1013</v>
      </c>
      <c r="D5372" t="s">
        <v>1020</v>
      </c>
      <c r="E5372" t="s">
        <v>1014</v>
      </c>
      <c r="F5372" s="86">
        <v>24775.245128612201</v>
      </c>
    </row>
    <row r="5373" spans="1:6">
      <c r="A5373">
        <v>2050</v>
      </c>
      <c r="B5373" t="s">
        <v>1027</v>
      </c>
      <c r="C5373" t="s">
        <v>1013</v>
      </c>
      <c r="D5373" t="s">
        <v>1020</v>
      </c>
      <c r="E5373" t="s">
        <v>1014</v>
      </c>
      <c r="F5373" s="86">
        <v>24572.2388647076</v>
      </c>
    </row>
    <row r="5374" spans="1:6">
      <c r="A5374">
        <v>2017</v>
      </c>
      <c r="B5374" t="s">
        <v>1028</v>
      </c>
      <c r="C5374" t="s">
        <v>1013</v>
      </c>
      <c r="D5374" t="s">
        <v>1020</v>
      </c>
      <c r="E5374" t="s">
        <v>1014</v>
      </c>
      <c r="F5374" s="86">
        <v>3120.5921284545002</v>
      </c>
    </row>
    <row r="5375" spans="1:6">
      <c r="A5375">
        <v>2018</v>
      </c>
      <c r="B5375" t="s">
        <v>1028</v>
      </c>
      <c r="C5375" t="s">
        <v>1013</v>
      </c>
      <c r="D5375" t="s">
        <v>1020</v>
      </c>
      <c r="E5375" t="s">
        <v>1014</v>
      </c>
      <c r="F5375" s="86">
        <v>3126.7355318832401</v>
      </c>
    </row>
    <row r="5376" spans="1:6">
      <c r="A5376">
        <v>2019</v>
      </c>
      <c r="B5376" t="s">
        <v>1028</v>
      </c>
      <c r="C5376" t="s">
        <v>1013</v>
      </c>
      <c r="D5376" t="s">
        <v>1020</v>
      </c>
      <c r="E5376" t="s">
        <v>1014</v>
      </c>
      <c r="F5376" s="86">
        <v>3130.4597445243799</v>
      </c>
    </row>
    <row r="5377" spans="1:6">
      <c r="A5377">
        <v>2020</v>
      </c>
      <c r="B5377" t="s">
        <v>1028</v>
      </c>
      <c r="C5377" t="s">
        <v>1013</v>
      </c>
      <c r="D5377" t="s">
        <v>1020</v>
      </c>
      <c r="E5377" t="s">
        <v>1014</v>
      </c>
      <c r="F5377" s="86">
        <v>3134.4442852487</v>
      </c>
    </row>
    <row r="5378" spans="1:6">
      <c r="A5378">
        <v>2021</v>
      </c>
      <c r="B5378" t="s">
        <v>1028</v>
      </c>
      <c r="C5378" t="s">
        <v>1013</v>
      </c>
      <c r="D5378" t="s">
        <v>1020</v>
      </c>
      <c r="E5378" t="s">
        <v>1014</v>
      </c>
      <c r="F5378" s="86">
        <v>3136.1485476834</v>
      </c>
    </row>
    <row r="5379" spans="1:6">
      <c r="A5379">
        <v>2022</v>
      </c>
      <c r="B5379" t="s">
        <v>1028</v>
      </c>
      <c r="C5379" t="s">
        <v>1013</v>
      </c>
      <c r="D5379" t="s">
        <v>1020</v>
      </c>
      <c r="E5379" t="s">
        <v>1014</v>
      </c>
      <c r="F5379" s="86">
        <v>3133.80257388982</v>
      </c>
    </row>
    <row r="5380" spans="1:6">
      <c r="A5380">
        <v>2023</v>
      </c>
      <c r="B5380" t="s">
        <v>1028</v>
      </c>
      <c r="C5380" t="s">
        <v>1013</v>
      </c>
      <c r="D5380" t="s">
        <v>1020</v>
      </c>
      <c r="E5380" t="s">
        <v>1014</v>
      </c>
      <c r="F5380" s="86">
        <v>3126.1838726574401</v>
      </c>
    </row>
    <row r="5381" spans="1:6">
      <c r="A5381">
        <v>2024</v>
      </c>
      <c r="B5381" t="s">
        <v>1028</v>
      </c>
      <c r="C5381" t="s">
        <v>1013</v>
      </c>
      <c r="D5381" t="s">
        <v>1020</v>
      </c>
      <c r="E5381" t="s">
        <v>1014</v>
      </c>
      <c r="F5381" s="86">
        <v>3112.2330243515398</v>
      </c>
    </row>
    <row r="5382" spans="1:6">
      <c r="A5382">
        <v>2025</v>
      </c>
      <c r="B5382" t="s">
        <v>1028</v>
      </c>
      <c r="C5382" t="s">
        <v>1013</v>
      </c>
      <c r="D5382" t="s">
        <v>1020</v>
      </c>
      <c r="E5382" t="s">
        <v>1014</v>
      </c>
      <c r="F5382" s="86">
        <v>3090.2461971366602</v>
      </c>
    </row>
    <row r="5383" spans="1:6">
      <c r="A5383">
        <v>2026</v>
      </c>
      <c r="B5383" t="s">
        <v>1028</v>
      </c>
      <c r="C5383" t="s">
        <v>1013</v>
      </c>
      <c r="D5383" t="s">
        <v>1020</v>
      </c>
      <c r="E5383" t="s">
        <v>1014</v>
      </c>
      <c r="F5383" s="86">
        <v>3058.8563774827599</v>
      </c>
    </row>
    <row r="5384" spans="1:6">
      <c r="A5384">
        <v>2027</v>
      </c>
      <c r="B5384" t="s">
        <v>1028</v>
      </c>
      <c r="C5384" t="s">
        <v>1013</v>
      </c>
      <c r="D5384" t="s">
        <v>1020</v>
      </c>
      <c r="E5384" t="s">
        <v>1014</v>
      </c>
      <c r="F5384" s="86">
        <v>3016.1347574353699</v>
      </c>
    </row>
    <row r="5385" spans="1:6">
      <c r="A5385">
        <v>2028</v>
      </c>
      <c r="B5385" t="s">
        <v>1028</v>
      </c>
      <c r="C5385" t="s">
        <v>1013</v>
      </c>
      <c r="D5385" t="s">
        <v>1020</v>
      </c>
      <c r="E5385" t="s">
        <v>1014</v>
      </c>
      <c r="F5385" s="86">
        <v>2960.9321360240601</v>
      </c>
    </row>
    <row r="5386" spans="1:6">
      <c r="A5386">
        <v>2029</v>
      </c>
      <c r="B5386" t="s">
        <v>1028</v>
      </c>
      <c r="C5386" t="s">
        <v>1013</v>
      </c>
      <c r="D5386" t="s">
        <v>1020</v>
      </c>
      <c r="E5386" t="s">
        <v>1014</v>
      </c>
      <c r="F5386" s="86">
        <v>2891.3515374707699</v>
      </c>
    </row>
    <row r="5387" spans="1:6">
      <c r="A5387">
        <v>2030</v>
      </c>
      <c r="B5387" t="s">
        <v>1028</v>
      </c>
      <c r="C5387" t="s">
        <v>1013</v>
      </c>
      <c r="D5387" t="s">
        <v>1020</v>
      </c>
      <c r="E5387" t="s">
        <v>1014</v>
      </c>
      <c r="F5387" s="86">
        <v>2806.5858654235299</v>
      </c>
    </row>
    <row r="5388" spans="1:6">
      <c r="A5388">
        <v>2031</v>
      </c>
      <c r="B5388" t="s">
        <v>1028</v>
      </c>
      <c r="C5388" t="s">
        <v>1013</v>
      </c>
      <c r="D5388" t="s">
        <v>1020</v>
      </c>
      <c r="E5388" t="s">
        <v>1014</v>
      </c>
      <c r="F5388" s="86">
        <v>2705.6206747351898</v>
      </c>
    </row>
    <row r="5389" spans="1:6">
      <c r="A5389">
        <v>2032</v>
      </c>
      <c r="B5389" t="s">
        <v>1028</v>
      </c>
      <c r="C5389" t="s">
        <v>1013</v>
      </c>
      <c r="D5389" t="s">
        <v>1020</v>
      </c>
      <c r="E5389" t="s">
        <v>1014</v>
      </c>
      <c r="F5389" s="86">
        <v>2588.9886877952299</v>
      </c>
    </row>
    <row r="5390" spans="1:6">
      <c r="A5390">
        <v>2033</v>
      </c>
      <c r="B5390" t="s">
        <v>1028</v>
      </c>
      <c r="C5390" t="s">
        <v>1013</v>
      </c>
      <c r="D5390" t="s">
        <v>1020</v>
      </c>
      <c r="E5390" t="s">
        <v>1014</v>
      </c>
      <c r="F5390" s="86">
        <v>2458.8002279680099</v>
      </c>
    </row>
    <row r="5391" spans="1:6">
      <c r="A5391">
        <v>2034</v>
      </c>
      <c r="B5391" t="s">
        <v>1028</v>
      </c>
      <c r="C5391" t="s">
        <v>1013</v>
      </c>
      <c r="D5391" t="s">
        <v>1020</v>
      </c>
      <c r="E5391" t="s">
        <v>1014</v>
      </c>
      <c r="F5391" s="86">
        <v>2317.8176589324999</v>
      </c>
    </row>
    <row r="5392" spans="1:6">
      <c r="A5392">
        <v>2035</v>
      </c>
      <c r="B5392" t="s">
        <v>1028</v>
      </c>
      <c r="C5392" t="s">
        <v>1013</v>
      </c>
      <c r="D5392" t="s">
        <v>1020</v>
      </c>
      <c r="E5392" t="s">
        <v>1014</v>
      </c>
      <c r="F5392" s="86">
        <v>2170.0371488625201</v>
      </c>
    </row>
    <row r="5393" spans="1:6">
      <c r="A5393">
        <v>2036</v>
      </c>
      <c r="B5393" t="s">
        <v>1028</v>
      </c>
      <c r="C5393" t="s">
        <v>1013</v>
      </c>
      <c r="D5393" t="s">
        <v>1020</v>
      </c>
      <c r="E5393" t="s">
        <v>1014</v>
      </c>
      <c r="F5393" s="86">
        <v>2020.7969808591699</v>
      </c>
    </row>
    <row r="5394" spans="1:6">
      <c r="A5394">
        <v>2037</v>
      </c>
      <c r="B5394" t="s">
        <v>1028</v>
      </c>
      <c r="C5394" t="s">
        <v>1013</v>
      </c>
      <c r="D5394" t="s">
        <v>1020</v>
      </c>
      <c r="E5394" t="s">
        <v>1014</v>
      </c>
      <c r="F5394" s="86">
        <v>1875.3708433729601</v>
      </c>
    </row>
    <row r="5395" spans="1:6">
      <c r="A5395">
        <v>2038</v>
      </c>
      <c r="B5395" t="s">
        <v>1028</v>
      </c>
      <c r="C5395" t="s">
        <v>1013</v>
      </c>
      <c r="D5395" t="s">
        <v>1020</v>
      </c>
      <c r="E5395" t="s">
        <v>1014</v>
      </c>
      <c r="F5395" s="86">
        <v>1739.7353860560099</v>
      </c>
    </row>
    <row r="5396" spans="1:6">
      <c r="A5396">
        <v>2039</v>
      </c>
      <c r="B5396" t="s">
        <v>1028</v>
      </c>
      <c r="C5396" t="s">
        <v>1013</v>
      </c>
      <c r="D5396" t="s">
        <v>1020</v>
      </c>
      <c r="E5396" t="s">
        <v>1014</v>
      </c>
      <c r="F5396" s="86">
        <v>1618.21515806965</v>
      </c>
    </row>
    <row r="5397" spans="1:6">
      <c r="A5397">
        <v>2040</v>
      </c>
      <c r="B5397" t="s">
        <v>1028</v>
      </c>
      <c r="C5397" t="s">
        <v>1013</v>
      </c>
      <c r="D5397" t="s">
        <v>1020</v>
      </c>
      <c r="E5397" t="s">
        <v>1014</v>
      </c>
      <c r="F5397" s="86">
        <v>1514.45650185268</v>
      </c>
    </row>
    <row r="5398" spans="1:6">
      <c r="A5398">
        <v>2041</v>
      </c>
      <c r="B5398" t="s">
        <v>1028</v>
      </c>
      <c r="C5398" t="s">
        <v>1013</v>
      </c>
      <c r="D5398" t="s">
        <v>1020</v>
      </c>
      <c r="E5398" t="s">
        <v>1014</v>
      </c>
      <c r="F5398" s="86">
        <v>1430.09370354672</v>
      </c>
    </row>
    <row r="5399" spans="1:6">
      <c r="A5399">
        <v>2042</v>
      </c>
      <c r="B5399" t="s">
        <v>1028</v>
      </c>
      <c r="C5399" t="s">
        <v>1013</v>
      </c>
      <c r="D5399" t="s">
        <v>1020</v>
      </c>
      <c r="E5399" t="s">
        <v>1014</v>
      </c>
      <c r="F5399" s="86">
        <v>1364.74574184222</v>
      </c>
    </row>
    <row r="5400" spans="1:6">
      <c r="A5400">
        <v>2043</v>
      </c>
      <c r="B5400" t="s">
        <v>1028</v>
      </c>
      <c r="C5400" t="s">
        <v>1013</v>
      </c>
      <c r="D5400" t="s">
        <v>1020</v>
      </c>
      <c r="E5400" t="s">
        <v>1014</v>
      </c>
      <c r="F5400" s="86">
        <v>1316.67396913378</v>
      </c>
    </row>
    <row r="5401" spans="1:6">
      <c r="A5401">
        <v>2044</v>
      </c>
      <c r="B5401" t="s">
        <v>1028</v>
      </c>
      <c r="C5401" t="s">
        <v>1013</v>
      </c>
      <c r="D5401" t="s">
        <v>1020</v>
      </c>
      <c r="E5401" t="s">
        <v>1014</v>
      </c>
      <c r="F5401" s="86">
        <v>1283.00901203836</v>
      </c>
    </row>
    <row r="5402" spans="1:6">
      <c r="A5402">
        <v>2045</v>
      </c>
      <c r="B5402" t="s">
        <v>1028</v>
      </c>
      <c r="C5402" t="s">
        <v>1013</v>
      </c>
      <c r="D5402" t="s">
        <v>1020</v>
      </c>
      <c r="E5402" t="s">
        <v>1014</v>
      </c>
      <c r="F5402" s="86">
        <v>1260.1216582468301</v>
      </c>
    </row>
    <row r="5403" spans="1:6">
      <c r="A5403">
        <v>2046</v>
      </c>
      <c r="B5403" t="s">
        <v>1028</v>
      </c>
      <c r="C5403" t="s">
        <v>1013</v>
      </c>
      <c r="D5403" t="s">
        <v>1020</v>
      </c>
      <c r="E5403" t="s">
        <v>1014</v>
      </c>
      <c r="F5403" s="86">
        <v>1244.75661064528</v>
      </c>
    </row>
    <row r="5404" spans="1:6">
      <c r="A5404">
        <v>2047</v>
      </c>
      <c r="B5404" t="s">
        <v>1028</v>
      </c>
      <c r="C5404" t="s">
        <v>1013</v>
      </c>
      <c r="D5404" t="s">
        <v>1020</v>
      </c>
      <c r="E5404" t="s">
        <v>1014</v>
      </c>
      <c r="F5404" s="86">
        <v>1234.0299421652801</v>
      </c>
    </row>
    <row r="5405" spans="1:6">
      <c r="A5405">
        <v>2048</v>
      </c>
      <c r="B5405" t="s">
        <v>1028</v>
      </c>
      <c r="C5405" t="s">
        <v>1013</v>
      </c>
      <c r="D5405" t="s">
        <v>1020</v>
      </c>
      <c r="E5405" t="s">
        <v>1014</v>
      </c>
      <c r="F5405" s="86">
        <v>1225.8420665846299</v>
      </c>
    </row>
    <row r="5406" spans="1:6">
      <c r="A5406">
        <v>2049</v>
      </c>
      <c r="B5406" t="s">
        <v>1028</v>
      </c>
      <c r="C5406" t="s">
        <v>1013</v>
      </c>
      <c r="D5406" t="s">
        <v>1020</v>
      </c>
      <c r="E5406" t="s">
        <v>1014</v>
      </c>
      <c r="F5406" s="86">
        <v>1218.81046384972</v>
      </c>
    </row>
    <row r="5407" spans="1:6">
      <c r="A5407">
        <v>2050</v>
      </c>
      <c r="B5407" t="s">
        <v>1028</v>
      </c>
      <c r="C5407" t="s">
        <v>1013</v>
      </c>
      <c r="D5407" t="s">
        <v>1020</v>
      </c>
      <c r="E5407" t="s">
        <v>1014</v>
      </c>
      <c r="F5407" s="86">
        <v>1212.17414114648</v>
      </c>
    </row>
    <row r="5408" spans="1:6">
      <c r="A5408">
        <v>2017</v>
      </c>
      <c r="B5408" t="s">
        <v>1029</v>
      </c>
      <c r="C5408" t="s">
        <v>1013</v>
      </c>
      <c r="D5408" t="s">
        <v>1020</v>
      </c>
      <c r="E5408" t="s">
        <v>1014</v>
      </c>
      <c r="F5408" s="86">
        <v>5232.4649774235204</v>
      </c>
    </row>
    <row r="5409" spans="1:6">
      <c r="A5409">
        <v>2018</v>
      </c>
      <c r="B5409" t="s">
        <v>1029</v>
      </c>
      <c r="C5409" t="s">
        <v>1013</v>
      </c>
      <c r="D5409" t="s">
        <v>1020</v>
      </c>
      <c r="E5409" t="s">
        <v>1014</v>
      </c>
      <c r="F5409" s="86">
        <v>5263.0685621234998</v>
      </c>
    </row>
    <row r="5410" spans="1:6">
      <c r="A5410">
        <v>2019</v>
      </c>
      <c r="B5410" t="s">
        <v>1029</v>
      </c>
      <c r="C5410" t="s">
        <v>1013</v>
      </c>
      <c r="D5410" t="s">
        <v>1020</v>
      </c>
      <c r="E5410" t="s">
        <v>1014</v>
      </c>
      <c r="F5410" s="86">
        <v>5287.7378468972001</v>
      </c>
    </row>
    <row r="5411" spans="1:6">
      <c r="A5411">
        <v>2020</v>
      </c>
      <c r="B5411" t="s">
        <v>1029</v>
      </c>
      <c r="C5411" t="s">
        <v>1013</v>
      </c>
      <c r="D5411" t="s">
        <v>1020</v>
      </c>
      <c r="E5411" t="s">
        <v>1014</v>
      </c>
      <c r="F5411" s="86">
        <v>5310.3045512319804</v>
      </c>
    </row>
    <row r="5412" spans="1:6">
      <c r="A5412">
        <v>2021</v>
      </c>
      <c r="B5412" t="s">
        <v>1029</v>
      </c>
      <c r="C5412" t="s">
        <v>1013</v>
      </c>
      <c r="D5412" t="s">
        <v>1020</v>
      </c>
      <c r="E5412" t="s">
        <v>1014</v>
      </c>
      <c r="F5412" s="86">
        <v>5323.6175522928997</v>
      </c>
    </row>
    <row r="5413" spans="1:6">
      <c r="A5413">
        <v>2022</v>
      </c>
      <c r="B5413" t="s">
        <v>1029</v>
      </c>
      <c r="C5413" t="s">
        <v>1013</v>
      </c>
      <c r="D5413" t="s">
        <v>1020</v>
      </c>
      <c r="E5413" t="s">
        <v>1014</v>
      </c>
      <c r="F5413" s="86">
        <v>5327.4555785991197</v>
      </c>
    </row>
    <row r="5414" spans="1:6">
      <c r="A5414">
        <v>2023</v>
      </c>
      <c r="B5414" t="s">
        <v>1029</v>
      </c>
      <c r="C5414" t="s">
        <v>1013</v>
      </c>
      <c r="D5414" t="s">
        <v>1020</v>
      </c>
      <c r="E5414" t="s">
        <v>1014</v>
      </c>
      <c r="F5414" s="86">
        <v>5319.9031846235703</v>
      </c>
    </row>
    <row r="5415" spans="1:6">
      <c r="A5415">
        <v>2024</v>
      </c>
      <c r="B5415" t="s">
        <v>1029</v>
      </c>
      <c r="C5415" t="s">
        <v>1013</v>
      </c>
      <c r="D5415" t="s">
        <v>1020</v>
      </c>
      <c r="E5415" t="s">
        <v>1014</v>
      </c>
      <c r="F5415" s="86">
        <v>5300.5336298395996</v>
      </c>
    </row>
    <row r="5416" spans="1:6">
      <c r="A5416">
        <v>2025</v>
      </c>
      <c r="B5416" t="s">
        <v>1029</v>
      </c>
      <c r="C5416" t="s">
        <v>1013</v>
      </c>
      <c r="D5416" t="s">
        <v>1020</v>
      </c>
      <c r="E5416" t="s">
        <v>1014</v>
      </c>
      <c r="F5416" s="86">
        <v>5269.4171318725403</v>
      </c>
    </row>
    <row r="5417" spans="1:6">
      <c r="A5417">
        <v>2026</v>
      </c>
      <c r="B5417" t="s">
        <v>1029</v>
      </c>
      <c r="C5417" t="s">
        <v>1013</v>
      </c>
      <c r="D5417" t="s">
        <v>1020</v>
      </c>
      <c r="E5417" t="s">
        <v>1014</v>
      </c>
      <c r="F5417" s="86">
        <v>5222.6336403515397</v>
      </c>
    </row>
    <row r="5418" spans="1:6">
      <c r="A5418">
        <v>2027</v>
      </c>
      <c r="B5418" t="s">
        <v>1029</v>
      </c>
      <c r="C5418" t="s">
        <v>1013</v>
      </c>
      <c r="D5418" t="s">
        <v>1020</v>
      </c>
      <c r="E5418" t="s">
        <v>1014</v>
      </c>
      <c r="F5418" s="86">
        <v>5159.2664192292305</v>
      </c>
    </row>
    <row r="5419" spans="1:6">
      <c r="A5419">
        <v>2028</v>
      </c>
      <c r="B5419" t="s">
        <v>1029</v>
      </c>
      <c r="C5419" t="s">
        <v>1013</v>
      </c>
      <c r="D5419" t="s">
        <v>1020</v>
      </c>
      <c r="E5419" t="s">
        <v>1014</v>
      </c>
      <c r="F5419" s="86">
        <v>5075.12534820574</v>
      </c>
    </row>
    <row r="5420" spans="1:6">
      <c r="A5420">
        <v>2029</v>
      </c>
      <c r="B5420" t="s">
        <v>1029</v>
      </c>
      <c r="C5420" t="s">
        <v>1013</v>
      </c>
      <c r="D5420" t="s">
        <v>1020</v>
      </c>
      <c r="E5420" t="s">
        <v>1014</v>
      </c>
      <c r="F5420" s="86">
        <v>4972.1546449632297</v>
      </c>
    </row>
    <row r="5421" spans="1:6">
      <c r="A5421">
        <v>2030</v>
      </c>
      <c r="B5421" t="s">
        <v>1029</v>
      </c>
      <c r="C5421" t="s">
        <v>1013</v>
      </c>
      <c r="D5421" t="s">
        <v>1020</v>
      </c>
      <c r="E5421" t="s">
        <v>1014</v>
      </c>
      <c r="F5421" s="86">
        <v>4843.2232806396196</v>
      </c>
    </row>
    <row r="5422" spans="1:6">
      <c r="A5422">
        <v>2031</v>
      </c>
      <c r="B5422" t="s">
        <v>1029</v>
      </c>
      <c r="C5422" t="s">
        <v>1013</v>
      </c>
      <c r="D5422" t="s">
        <v>1020</v>
      </c>
      <c r="E5422" t="s">
        <v>1014</v>
      </c>
      <c r="F5422" s="86">
        <v>4689.3793654888104</v>
      </c>
    </row>
    <row r="5423" spans="1:6">
      <c r="A5423">
        <v>2032</v>
      </c>
      <c r="B5423" t="s">
        <v>1029</v>
      </c>
      <c r="C5423" t="s">
        <v>1013</v>
      </c>
      <c r="D5423" t="s">
        <v>1020</v>
      </c>
      <c r="E5423" t="s">
        <v>1014</v>
      </c>
      <c r="F5423" s="86">
        <v>4511.7540833263301</v>
      </c>
    </row>
    <row r="5424" spans="1:6">
      <c r="A5424">
        <v>2033</v>
      </c>
      <c r="B5424" t="s">
        <v>1029</v>
      </c>
      <c r="C5424" t="s">
        <v>1013</v>
      </c>
      <c r="D5424" t="s">
        <v>1020</v>
      </c>
      <c r="E5424" t="s">
        <v>1014</v>
      </c>
      <c r="F5424" s="86">
        <v>4311.2971229442201</v>
      </c>
    </row>
    <row r="5425" spans="1:6">
      <c r="A5425">
        <v>2034</v>
      </c>
      <c r="B5425" t="s">
        <v>1029</v>
      </c>
      <c r="C5425" t="s">
        <v>1013</v>
      </c>
      <c r="D5425" t="s">
        <v>1020</v>
      </c>
      <c r="E5425" t="s">
        <v>1014</v>
      </c>
      <c r="F5425" s="86">
        <v>4093.6979337836501</v>
      </c>
    </row>
    <row r="5426" spans="1:6">
      <c r="A5426">
        <v>2035</v>
      </c>
      <c r="B5426" t="s">
        <v>1029</v>
      </c>
      <c r="C5426" t="s">
        <v>1013</v>
      </c>
      <c r="D5426" t="s">
        <v>1020</v>
      </c>
      <c r="E5426" t="s">
        <v>1014</v>
      </c>
      <c r="F5426" s="86">
        <v>3862.1513708471598</v>
      </c>
    </row>
    <row r="5427" spans="1:6">
      <c r="A5427">
        <v>2036</v>
      </c>
      <c r="B5427" t="s">
        <v>1029</v>
      </c>
      <c r="C5427" t="s">
        <v>1013</v>
      </c>
      <c r="D5427" t="s">
        <v>1020</v>
      </c>
      <c r="E5427" t="s">
        <v>1014</v>
      </c>
      <c r="F5427" s="86">
        <v>3623.6162522050599</v>
      </c>
    </row>
    <row r="5428" spans="1:6">
      <c r="A5428">
        <v>2037</v>
      </c>
      <c r="B5428" t="s">
        <v>1029</v>
      </c>
      <c r="C5428" t="s">
        <v>1013</v>
      </c>
      <c r="D5428" t="s">
        <v>1020</v>
      </c>
      <c r="E5428" t="s">
        <v>1014</v>
      </c>
      <c r="F5428" s="86">
        <v>3390.8917126459601</v>
      </c>
    </row>
    <row r="5429" spans="1:6">
      <c r="A5429">
        <v>2038</v>
      </c>
      <c r="B5429" t="s">
        <v>1029</v>
      </c>
      <c r="C5429" t="s">
        <v>1013</v>
      </c>
      <c r="D5429" t="s">
        <v>1020</v>
      </c>
      <c r="E5429" t="s">
        <v>1014</v>
      </c>
      <c r="F5429" s="86">
        <v>3169.1291052933102</v>
      </c>
    </row>
    <row r="5430" spans="1:6">
      <c r="A5430">
        <v>2039</v>
      </c>
      <c r="B5430" t="s">
        <v>1029</v>
      </c>
      <c r="C5430" t="s">
        <v>1013</v>
      </c>
      <c r="D5430" t="s">
        <v>1020</v>
      </c>
      <c r="E5430" t="s">
        <v>1014</v>
      </c>
      <c r="F5430" s="86">
        <v>2967.2687912009301</v>
      </c>
    </row>
    <row r="5431" spans="1:6">
      <c r="A5431">
        <v>2040</v>
      </c>
      <c r="B5431" t="s">
        <v>1029</v>
      </c>
      <c r="C5431" t="s">
        <v>1013</v>
      </c>
      <c r="D5431" t="s">
        <v>1020</v>
      </c>
      <c r="E5431" t="s">
        <v>1014</v>
      </c>
      <c r="F5431" s="86">
        <v>2790.7921001781401</v>
      </c>
    </row>
    <row r="5432" spans="1:6">
      <c r="A5432">
        <v>2041</v>
      </c>
      <c r="B5432" t="s">
        <v>1029</v>
      </c>
      <c r="C5432" t="s">
        <v>1013</v>
      </c>
      <c r="D5432" t="s">
        <v>1020</v>
      </c>
      <c r="E5432" t="s">
        <v>1014</v>
      </c>
      <c r="F5432" s="86">
        <v>2641.3397135329101</v>
      </c>
    </row>
    <row r="5433" spans="1:6">
      <c r="A5433">
        <v>2042</v>
      </c>
      <c r="B5433" t="s">
        <v>1029</v>
      </c>
      <c r="C5433" t="s">
        <v>1013</v>
      </c>
      <c r="D5433" t="s">
        <v>1020</v>
      </c>
      <c r="E5433" t="s">
        <v>1014</v>
      </c>
      <c r="F5433" s="86">
        <v>2519.9480286575099</v>
      </c>
    </row>
    <row r="5434" spans="1:6">
      <c r="A5434">
        <v>2043</v>
      </c>
      <c r="B5434" t="s">
        <v>1029</v>
      </c>
      <c r="C5434" t="s">
        <v>1013</v>
      </c>
      <c r="D5434" t="s">
        <v>1020</v>
      </c>
      <c r="E5434" t="s">
        <v>1014</v>
      </c>
      <c r="F5434" s="86">
        <v>2425.5225092703899</v>
      </c>
    </row>
    <row r="5435" spans="1:6">
      <c r="A5435">
        <v>2044</v>
      </c>
      <c r="B5435" t="s">
        <v>1029</v>
      </c>
      <c r="C5435" t="s">
        <v>1013</v>
      </c>
      <c r="D5435" t="s">
        <v>1020</v>
      </c>
      <c r="E5435" t="s">
        <v>1014</v>
      </c>
      <c r="F5435" s="86">
        <v>2352.8581997685301</v>
      </c>
    </row>
    <row r="5436" spans="1:6">
      <c r="A5436">
        <v>2045</v>
      </c>
      <c r="B5436" t="s">
        <v>1029</v>
      </c>
      <c r="C5436" t="s">
        <v>1013</v>
      </c>
      <c r="D5436" t="s">
        <v>1020</v>
      </c>
      <c r="E5436" t="s">
        <v>1014</v>
      </c>
      <c r="F5436" s="86">
        <v>2297.9451057434298</v>
      </c>
    </row>
    <row r="5437" spans="1:6">
      <c r="A5437">
        <v>2046</v>
      </c>
      <c r="B5437" t="s">
        <v>1029</v>
      </c>
      <c r="C5437" t="s">
        <v>1013</v>
      </c>
      <c r="D5437" t="s">
        <v>1020</v>
      </c>
      <c r="E5437" t="s">
        <v>1014</v>
      </c>
      <c r="F5437" s="86">
        <v>2252.5450922395398</v>
      </c>
    </row>
    <row r="5438" spans="1:6">
      <c r="A5438">
        <v>2047</v>
      </c>
      <c r="B5438" t="s">
        <v>1029</v>
      </c>
      <c r="C5438" t="s">
        <v>1013</v>
      </c>
      <c r="D5438" t="s">
        <v>1020</v>
      </c>
      <c r="E5438" t="s">
        <v>1014</v>
      </c>
      <c r="F5438" s="86">
        <v>2215.72702166196</v>
      </c>
    </row>
    <row r="5439" spans="1:6">
      <c r="A5439">
        <v>2048</v>
      </c>
      <c r="B5439" t="s">
        <v>1029</v>
      </c>
      <c r="C5439" t="s">
        <v>1013</v>
      </c>
      <c r="D5439" t="s">
        <v>1020</v>
      </c>
      <c r="E5439" t="s">
        <v>1014</v>
      </c>
      <c r="F5439" s="86">
        <v>2183.6582875086801</v>
      </c>
    </row>
    <row r="5440" spans="1:6">
      <c r="A5440">
        <v>2049</v>
      </c>
      <c r="B5440" t="s">
        <v>1029</v>
      </c>
      <c r="C5440" t="s">
        <v>1013</v>
      </c>
      <c r="D5440" t="s">
        <v>1020</v>
      </c>
      <c r="E5440" t="s">
        <v>1014</v>
      </c>
      <c r="F5440" s="86">
        <v>2153.7877903573299</v>
      </c>
    </row>
    <row r="5441" spans="1:6">
      <c r="A5441">
        <v>2050</v>
      </c>
      <c r="B5441" t="s">
        <v>1029</v>
      </c>
      <c r="C5441" t="s">
        <v>1013</v>
      </c>
      <c r="D5441" t="s">
        <v>1020</v>
      </c>
      <c r="E5441" t="s">
        <v>1014</v>
      </c>
      <c r="F5441" s="86">
        <v>2124.1799951447902</v>
      </c>
    </row>
    <row r="5442" spans="1:6">
      <c r="A5442">
        <v>2017</v>
      </c>
      <c r="B5442" t="s">
        <v>1030</v>
      </c>
      <c r="C5442" t="s">
        <v>1013</v>
      </c>
      <c r="D5442" t="s">
        <v>1020</v>
      </c>
      <c r="E5442" t="s">
        <v>1014</v>
      </c>
      <c r="F5442" s="86">
        <v>1964.37463271201</v>
      </c>
    </row>
    <row r="5443" spans="1:6">
      <c r="A5443">
        <v>2018</v>
      </c>
      <c r="B5443" t="s">
        <v>1030</v>
      </c>
      <c r="C5443" t="s">
        <v>1013</v>
      </c>
      <c r="D5443" t="s">
        <v>1020</v>
      </c>
      <c r="E5443" t="s">
        <v>1014</v>
      </c>
      <c r="F5443" s="86">
        <v>1970.1934553431399</v>
      </c>
    </row>
    <row r="5444" spans="1:6">
      <c r="A5444">
        <v>2019</v>
      </c>
      <c r="B5444" t="s">
        <v>1030</v>
      </c>
      <c r="C5444" t="s">
        <v>1013</v>
      </c>
      <c r="D5444" t="s">
        <v>1020</v>
      </c>
      <c r="E5444" t="s">
        <v>1014</v>
      </c>
      <c r="F5444" s="86">
        <v>1974.76501614989</v>
      </c>
    </row>
    <row r="5445" spans="1:6">
      <c r="A5445">
        <v>2020</v>
      </c>
      <c r="B5445" t="s">
        <v>1030</v>
      </c>
      <c r="C5445" t="s">
        <v>1013</v>
      </c>
      <c r="D5445" t="s">
        <v>1020</v>
      </c>
      <c r="E5445" t="s">
        <v>1014</v>
      </c>
      <c r="F5445" s="86">
        <v>1977.7313492354999</v>
      </c>
    </row>
    <row r="5446" spans="1:6">
      <c r="A5446">
        <v>2021</v>
      </c>
      <c r="B5446" t="s">
        <v>1030</v>
      </c>
      <c r="C5446" t="s">
        <v>1013</v>
      </c>
      <c r="D5446" t="s">
        <v>1020</v>
      </c>
      <c r="E5446" t="s">
        <v>1014</v>
      </c>
      <c r="F5446" s="86">
        <v>1978.7632665794699</v>
      </c>
    </row>
    <row r="5447" spans="1:6">
      <c r="A5447">
        <v>2022</v>
      </c>
      <c r="B5447" t="s">
        <v>1030</v>
      </c>
      <c r="C5447" t="s">
        <v>1013</v>
      </c>
      <c r="D5447" t="s">
        <v>1020</v>
      </c>
      <c r="E5447" t="s">
        <v>1014</v>
      </c>
      <c r="F5447" s="86">
        <v>1977.19961291969</v>
      </c>
    </row>
    <row r="5448" spans="1:6">
      <c r="A5448">
        <v>2023</v>
      </c>
      <c r="B5448" t="s">
        <v>1030</v>
      </c>
      <c r="C5448" t="s">
        <v>1013</v>
      </c>
      <c r="D5448" t="s">
        <v>1020</v>
      </c>
      <c r="E5448" t="s">
        <v>1014</v>
      </c>
      <c r="F5448" s="86">
        <v>1972.1878510204999</v>
      </c>
    </row>
    <row r="5449" spans="1:6">
      <c r="A5449">
        <v>2024</v>
      </c>
      <c r="B5449" t="s">
        <v>1030</v>
      </c>
      <c r="C5449" t="s">
        <v>1013</v>
      </c>
      <c r="D5449" t="s">
        <v>1020</v>
      </c>
      <c r="E5449" t="s">
        <v>1014</v>
      </c>
      <c r="F5449" s="86">
        <v>1963.2482091449001</v>
      </c>
    </row>
    <row r="5450" spans="1:6">
      <c r="A5450">
        <v>2025</v>
      </c>
      <c r="B5450" t="s">
        <v>1030</v>
      </c>
      <c r="C5450" t="s">
        <v>1013</v>
      </c>
      <c r="D5450" t="s">
        <v>1020</v>
      </c>
      <c r="E5450" t="s">
        <v>1014</v>
      </c>
      <c r="F5450" s="86">
        <v>1949.85916555164</v>
      </c>
    </row>
    <row r="5451" spans="1:6">
      <c r="A5451">
        <v>2026</v>
      </c>
      <c r="B5451" t="s">
        <v>1030</v>
      </c>
      <c r="C5451" t="s">
        <v>1013</v>
      </c>
      <c r="D5451" t="s">
        <v>1020</v>
      </c>
      <c r="E5451" t="s">
        <v>1014</v>
      </c>
      <c r="F5451" s="86">
        <v>1931.4990534976</v>
      </c>
    </row>
    <row r="5452" spans="1:6">
      <c r="A5452">
        <v>2027</v>
      </c>
      <c r="B5452" t="s">
        <v>1030</v>
      </c>
      <c r="C5452" t="s">
        <v>1013</v>
      </c>
      <c r="D5452" t="s">
        <v>1020</v>
      </c>
      <c r="E5452" t="s">
        <v>1014</v>
      </c>
      <c r="F5452" s="86">
        <v>1907.75017652772</v>
      </c>
    </row>
    <row r="5453" spans="1:6">
      <c r="A5453">
        <v>2028</v>
      </c>
      <c r="B5453" t="s">
        <v>1030</v>
      </c>
      <c r="C5453" t="s">
        <v>1013</v>
      </c>
      <c r="D5453" t="s">
        <v>1020</v>
      </c>
      <c r="E5453" t="s">
        <v>1014</v>
      </c>
      <c r="F5453" s="86">
        <v>1878.04844776451</v>
      </c>
    </row>
    <row r="5454" spans="1:6">
      <c r="A5454">
        <v>2029</v>
      </c>
      <c r="B5454" t="s">
        <v>1030</v>
      </c>
      <c r="C5454" t="s">
        <v>1013</v>
      </c>
      <c r="D5454" t="s">
        <v>1020</v>
      </c>
      <c r="E5454" t="s">
        <v>1014</v>
      </c>
      <c r="F5454" s="86">
        <v>1841.38369787894</v>
      </c>
    </row>
    <row r="5455" spans="1:6">
      <c r="A5455">
        <v>2030</v>
      </c>
      <c r="B5455" t="s">
        <v>1030</v>
      </c>
      <c r="C5455" t="s">
        <v>1013</v>
      </c>
      <c r="D5455" t="s">
        <v>1020</v>
      </c>
      <c r="E5455" t="s">
        <v>1014</v>
      </c>
      <c r="F5455" s="86">
        <v>1797.0930111139701</v>
      </c>
    </row>
    <row r="5456" spans="1:6">
      <c r="A5456">
        <v>2031</v>
      </c>
      <c r="B5456" t="s">
        <v>1030</v>
      </c>
      <c r="C5456" t="s">
        <v>1013</v>
      </c>
      <c r="D5456" t="s">
        <v>1020</v>
      </c>
      <c r="E5456" t="s">
        <v>1014</v>
      </c>
      <c r="F5456" s="86">
        <v>1744.8232711309399</v>
      </c>
    </row>
    <row r="5457" spans="1:6">
      <c r="A5457">
        <v>2032</v>
      </c>
      <c r="B5457" t="s">
        <v>1030</v>
      </c>
      <c r="C5457" t="s">
        <v>1013</v>
      </c>
      <c r="D5457" t="s">
        <v>1020</v>
      </c>
      <c r="E5457" t="s">
        <v>1014</v>
      </c>
      <c r="F5457" s="86">
        <v>1684.60022874788</v>
      </c>
    </row>
    <row r="5458" spans="1:6">
      <c r="A5458">
        <v>2033</v>
      </c>
      <c r="B5458" t="s">
        <v>1030</v>
      </c>
      <c r="C5458" t="s">
        <v>1013</v>
      </c>
      <c r="D5458" t="s">
        <v>1020</v>
      </c>
      <c r="E5458" t="s">
        <v>1014</v>
      </c>
      <c r="F5458" s="86">
        <v>1617.2321623297801</v>
      </c>
    </row>
    <row r="5459" spans="1:6">
      <c r="A5459">
        <v>2034</v>
      </c>
      <c r="B5459" t="s">
        <v>1030</v>
      </c>
      <c r="C5459" t="s">
        <v>1013</v>
      </c>
      <c r="D5459" t="s">
        <v>1020</v>
      </c>
      <c r="E5459" t="s">
        <v>1014</v>
      </c>
      <c r="F5459" s="86">
        <v>1544.01334490507</v>
      </c>
    </row>
    <row r="5460" spans="1:6">
      <c r="A5460">
        <v>2035</v>
      </c>
      <c r="B5460" t="s">
        <v>1030</v>
      </c>
      <c r="C5460" t="s">
        <v>1013</v>
      </c>
      <c r="D5460" t="s">
        <v>1020</v>
      </c>
      <c r="E5460" t="s">
        <v>1014</v>
      </c>
      <c r="F5460" s="86">
        <v>1466.9088321269201</v>
      </c>
    </row>
    <row r="5461" spans="1:6">
      <c r="A5461">
        <v>2036</v>
      </c>
      <c r="B5461" t="s">
        <v>1030</v>
      </c>
      <c r="C5461" t="s">
        <v>1013</v>
      </c>
      <c r="D5461" t="s">
        <v>1020</v>
      </c>
      <c r="E5461" t="s">
        <v>1014</v>
      </c>
      <c r="F5461" s="86">
        <v>1388.1671020187</v>
      </c>
    </row>
    <row r="5462" spans="1:6">
      <c r="A5462">
        <v>2037</v>
      </c>
      <c r="B5462" t="s">
        <v>1030</v>
      </c>
      <c r="C5462" t="s">
        <v>1013</v>
      </c>
      <c r="D5462" t="s">
        <v>1020</v>
      </c>
      <c r="E5462" t="s">
        <v>1014</v>
      </c>
      <c r="F5462" s="86">
        <v>1310.85584791578</v>
      </c>
    </row>
    <row r="5463" spans="1:6">
      <c r="A5463">
        <v>2038</v>
      </c>
      <c r="B5463" t="s">
        <v>1030</v>
      </c>
      <c r="C5463" t="s">
        <v>1013</v>
      </c>
      <c r="D5463" t="s">
        <v>1020</v>
      </c>
      <c r="E5463" t="s">
        <v>1014</v>
      </c>
      <c r="F5463" s="86">
        <v>1237.8249334512</v>
      </c>
    </row>
    <row r="5464" spans="1:6">
      <c r="A5464">
        <v>2039</v>
      </c>
      <c r="B5464" t="s">
        <v>1030</v>
      </c>
      <c r="C5464" t="s">
        <v>1013</v>
      </c>
      <c r="D5464" t="s">
        <v>1020</v>
      </c>
      <c r="E5464" t="s">
        <v>1014</v>
      </c>
      <c r="F5464" s="86">
        <v>1171.67309301964</v>
      </c>
    </row>
    <row r="5465" spans="1:6">
      <c r="A5465">
        <v>2040</v>
      </c>
      <c r="B5465" t="s">
        <v>1030</v>
      </c>
      <c r="C5465" t="s">
        <v>1013</v>
      </c>
      <c r="D5465" t="s">
        <v>1020</v>
      </c>
      <c r="E5465" t="s">
        <v>1014</v>
      </c>
      <c r="F5465" s="86">
        <v>1114.12381403174</v>
      </c>
    </row>
    <row r="5466" spans="1:6">
      <c r="A5466">
        <v>2041</v>
      </c>
      <c r="B5466" t="s">
        <v>1030</v>
      </c>
      <c r="C5466" t="s">
        <v>1013</v>
      </c>
      <c r="D5466" t="s">
        <v>1020</v>
      </c>
      <c r="E5466" t="s">
        <v>1014</v>
      </c>
      <c r="F5466" s="86">
        <v>1066.16846626543</v>
      </c>
    </row>
    <row r="5467" spans="1:6">
      <c r="A5467">
        <v>2042</v>
      </c>
      <c r="B5467" t="s">
        <v>1030</v>
      </c>
      <c r="C5467" t="s">
        <v>1013</v>
      </c>
      <c r="D5467" t="s">
        <v>1020</v>
      </c>
      <c r="E5467" t="s">
        <v>1014</v>
      </c>
      <c r="F5467" s="86">
        <v>1027.8482110810901</v>
      </c>
    </row>
    <row r="5468" spans="1:6">
      <c r="A5468">
        <v>2043</v>
      </c>
      <c r="B5468" t="s">
        <v>1030</v>
      </c>
      <c r="C5468" t="s">
        <v>1013</v>
      </c>
      <c r="D5468" t="s">
        <v>1020</v>
      </c>
      <c r="E5468" t="s">
        <v>1014</v>
      </c>
      <c r="F5468" s="86">
        <v>998.45227331384297</v>
      </c>
    </row>
    <row r="5469" spans="1:6">
      <c r="A5469">
        <v>2044</v>
      </c>
      <c r="B5469" t="s">
        <v>1030</v>
      </c>
      <c r="C5469" t="s">
        <v>1013</v>
      </c>
      <c r="D5469" t="s">
        <v>1020</v>
      </c>
      <c r="E5469" t="s">
        <v>1014</v>
      </c>
      <c r="F5469" s="86">
        <v>976.48486313959597</v>
      </c>
    </row>
    <row r="5470" spans="1:6">
      <c r="A5470">
        <v>2045</v>
      </c>
      <c r="B5470" t="s">
        <v>1030</v>
      </c>
      <c r="C5470" t="s">
        <v>1013</v>
      </c>
      <c r="D5470" t="s">
        <v>1020</v>
      </c>
      <c r="E5470" t="s">
        <v>1014</v>
      </c>
      <c r="F5470" s="86">
        <v>960.36238314070602</v>
      </c>
    </row>
    <row r="5471" spans="1:6">
      <c r="A5471">
        <v>2046</v>
      </c>
      <c r="B5471" t="s">
        <v>1030</v>
      </c>
      <c r="C5471" t="s">
        <v>1013</v>
      </c>
      <c r="D5471" t="s">
        <v>1020</v>
      </c>
      <c r="E5471" t="s">
        <v>1014</v>
      </c>
      <c r="F5471" s="86">
        <v>948.26076250301605</v>
      </c>
    </row>
    <row r="5472" spans="1:6">
      <c r="A5472">
        <v>2047</v>
      </c>
      <c r="B5472" t="s">
        <v>1030</v>
      </c>
      <c r="C5472" t="s">
        <v>1013</v>
      </c>
      <c r="D5472" t="s">
        <v>1020</v>
      </c>
      <c r="E5472" t="s">
        <v>1014</v>
      </c>
      <c r="F5472" s="86">
        <v>938.53755025618102</v>
      </c>
    </row>
    <row r="5473" spans="1:6">
      <c r="A5473">
        <v>2048</v>
      </c>
      <c r="B5473" t="s">
        <v>1030</v>
      </c>
      <c r="C5473" t="s">
        <v>1013</v>
      </c>
      <c r="D5473" t="s">
        <v>1020</v>
      </c>
      <c r="E5473" t="s">
        <v>1014</v>
      </c>
      <c r="F5473" s="86">
        <v>930.09648453346597</v>
      </c>
    </row>
    <row r="5474" spans="1:6">
      <c r="A5474">
        <v>2049</v>
      </c>
      <c r="B5474" t="s">
        <v>1030</v>
      </c>
      <c r="C5474" t="s">
        <v>1013</v>
      </c>
      <c r="D5474" t="s">
        <v>1020</v>
      </c>
      <c r="E5474" t="s">
        <v>1014</v>
      </c>
      <c r="F5474" s="86">
        <v>922.12416566493903</v>
      </c>
    </row>
    <row r="5475" spans="1:6">
      <c r="A5475">
        <v>2050</v>
      </c>
      <c r="B5475" t="s">
        <v>1030</v>
      </c>
      <c r="C5475" t="s">
        <v>1013</v>
      </c>
      <c r="D5475" t="s">
        <v>1020</v>
      </c>
      <c r="E5475" t="s">
        <v>1014</v>
      </c>
      <c r="F5475" s="86">
        <v>914.13759062603594</v>
      </c>
    </row>
    <row r="5476" spans="1:6">
      <c r="A5476">
        <v>2017</v>
      </c>
      <c r="B5476" t="s">
        <v>1031</v>
      </c>
      <c r="C5476" t="s">
        <v>1013</v>
      </c>
      <c r="D5476" t="s">
        <v>1020</v>
      </c>
      <c r="E5476" t="s">
        <v>1014</v>
      </c>
      <c r="F5476" s="86">
        <v>2916.2396281435699</v>
      </c>
    </row>
    <row r="5477" spans="1:6">
      <c r="A5477">
        <v>2018</v>
      </c>
      <c r="B5477" t="s">
        <v>1031</v>
      </c>
      <c r="C5477" t="s">
        <v>1013</v>
      </c>
      <c r="D5477" t="s">
        <v>1020</v>
      </c>
      <c r="E5477" t="s">
        <v>1014</v>
      </c>
      <c r="F5477" s="86">
        <v>2924.8780420507001</v>
      </c>
    </row>
    <row r="5478" spans="1:6">
      <c r="A5478">
        <v>2019</v>
      </c>
      <c r="B5478" t="s">
        <v>1031</v>
      </c>
      <c r="C5478" t="s">
        <v>1013</v>
      </c>
      <c r="D5478" t="s">
        <v>1020</v>
      </c>
      <c r="E5478" t="s">
        <v>1014</v>
      </c>
      <c r="F5478" s="86">
        <v>2931.66481610343</v>
      </c>
    </row>
    <row r="5479" spans="1:6">
      <c r="A5479">
        <v>2020</v>
      </c>
      <c r="B5479" t="s">
        <v>1031</v>
      </c>
      <c r="C5479" t="s">
        <v>1013</v>
      </c>
      <c r="D5479" t="s">
        <v>1020</v>
      </c>
      <c r="E5479" t="s">
        <v>1014</v>
      </c>
      <c r="F5479" s="86">
        <v>2936.0685270608401</v>
      </c>
    </row>
    <row r="5480" spans="1:6">
      <c r="A5480">
        <v>2021</v>
      </c>
      <c r="B5480" t="s">
        <v>1031</v>
      </c>
      <c r="C5480" t="s">
        <v>1013</v>
      </c>
      <c r="D5480" t="s">
        <v>1020</v>
      </c>
      <c r="E5480" t="s">
        <v>1014</v>
      </c>
      <c r="F5480" s="86">
        <v>2937.6004742777</v>
      </c>
    </row>
    <row r="5481" spans="1:6">
      <c r="A5481">
        <v>2022</v>
      </c>
      <c r="B5481" t="s">
        <v>1031</v>
      </c>
      <c r="C5481" t="s">
        <v>1013</v>
      </c>
      <c r="D5481" t="s">
        <v>1020</v>
      </c>
      <c r="E5481" t="s">
        <v>1014</v>
      </c>
      <c r="F5481" s="86">
        <v>2935.2791305322598</v>
      </c>
    </row>
    <row r="5482" spans="1:6">
      <c r="A5482">
        <v>2023</v>
      </c>
      <c r="B5482" t="s">
        <v>1031</v>
      </c>
      <c r="C5482" t="s">
        <v>1013</v>
      </c>
      <c r="D5482" t="s">
        <v>1020</v>
      </c>
      <c r="E5482" t="s">
        <v>1014</v>
      </c>
      <c r="F5482" s="86">
        <v>2927.8388498374102</v>
      </c>
    </row>
    <row r="5483" spans="1:6">
      <c r="A5483">
        <v>2024</v>
      </c>
      <c r="B5483" t="s">
        <v>1031</v>
      </c>
      <c r="C5483" t="s">
        <v>1013</v>
      </c>
      <c r="D5483" t="s">
        <v>1020</v>
      </c>
      <c r="E5483" t="s">
        <v>1014</v>
      </c>
      <c r="F5483" s="86">
        <v>2914.56738040132</v>
      </c>
    </row>
    <row r="5484" spans="1:6">
      <c r="A5484">
        <v>2025</v>
      </c>
      <c r="B5484" t="s">
        <v>1031</v>
      </c>
      <c r="C5484" t="s">
        <v>1013</v>
      </c>
      <c r="D5484" t="s">
        <v>1020</v>
      </c>
      <c r="E5484" t="s">
        <v>1014</v>
      </c>
      <c r="F5484" s="86">
        <v>2894.6904898839198</v>
      </c>
    </row>
    <row r="5485" spans="1:6">
      <c r="A5485">
        <v>2026</v>
      </c>
      <c r="B5485" t="s">
        <v>1031</v>
      </c>
      <c r="C5485" t="s">
        <v>1013</v>
      </c>
      <c r="D5485" t="s">
        <v>1020</v>
      </c>
      <c r="E5485" t="s">
        <v>1014</v>
      </c>
      <c r="F5485" s="86">
        <v>2867.43373068049</v>
      </c>
    </row>
    <row r="5486" spans="1:6">
      <c r="A5486">
        <v>2027</v>
      </c>
      <c r="B5486" t="s">
        <v>1031</v>
      </c>
      <c r="C5486" t="s">
        <v>1013</v>
      </c>
      <c r="D5486" t="s">
        <v>1020</v>
      </c>
      <c r="E5486" t="s">
        <v>1014</v>
      </c>
      <c r="F5486" s="86">
        <v>2832.17700572072</v>
      </c>
    </row>
    <row r="5487" spans="1:6">
      <c r="A5487">
        <v>2028</v>
      </c>
      <c r="B5487" t="s">
        <v>1031</v>
      </c>
      <c r="C5487" t="s">
        <v>1013</v>
      </c>
      <c r="D5487" t="s">
        <v>1020</v>
      </c>
      <c r="E5487" t="s">
        <v>1014</v>
      </c>
      <c r="F5487" s="86">
        <v>2788.0828920006302</v>
      </c>
    </row>
    <row r="5488" spans="1:6">
      <c r="A5488">
        <v>2029</v>
      </c>
      <c r="B5488" t="s">
        <v>1031</v>
      </c>
      <c r="C5488" t="s">
        <v>1013</v>
      </c>
      <c r="D5488" t="s">
        <v>1020</v>
      </c>
      <c r="E5488" t="s">
        <v>1014</v>
      </c>
      <c r="F5488" s="86">
        <v>2733.65172862084</v>
      </c>
    </row>
    <row r="5489" spans="1:6">
      <c r="A5489">
        <v>2030</v>
      </c>
      <c r="B5489" t="s">
        <v>1031</v>
      </c>
      <c r="C5489" t="s">
        <v>1013</v>
      </c>
      <c r="D5489" t="s">
        <v>1020</v>
      </c>
      <c r="E5489" t="s">
        <v>1014</v>
      </c>
      <c r="F5489" s="86">
        <v>2667.8993747923901</v>
      </c>
    </row>
    <row r="5490" spans="1:6">
      <c r="A5490">
        <v>2031</v>
      </c>
      <c r="B5490" t="s">
        <v>1031</v>
      </c>
      <c r="C5490" t="s">
        <v>1013</v>
      </c>
      <c r="D5490" t="s">
        <v>1020</v>
      </c>
      <c r="E5490" t="s">
        <v>1014</v>
      </c>
      <c r="F5490" s="86">
        <v>2590.3016067532099</v>
      </c>
    </row>
    <row r="5491" spans="1:6">
      <c r="A5491">
        <v>2032</v>
      </c>
      <c r="B5491" t="s">
        <v>1031</v>
      </c>
      <c r="C5491" t="s">
        <v>1013</v>
      </c>
      <c r="D5491" t="s">
        <v>1020</v>
      </c>
      <c r="E5491" t="s">
        <v>1014</v>
      </c>
      <c r="F5491" s="86">
        <v>2500.8966532375998</v>
      </c>
    </row>
    <row r="5492" spans="1:6">
      <c r="A5492">
        <v>2033</v>
      </c>
      <c r="B5492" t="s">
        <v>1031</v>
      </c>
      <c r="C5492" t="s">
        <v>1013</v>
      </c>
      <c r="D5492" t="s">
        <v>1020</v>
      </c>
      <c r="E5492" t="s">
        <v>1014</v>
      </c>
      <c r="F5492" s="86">
        <v>2400.8844551119</v>
      </c>
    </row>
    <row r="5493" spans="1:6">
      <c r="A5493">
        <v>2034</v>
      </c>
      <c r="B5493" t="s">
        <v>1031</v>
      </c>
      <c r="C5493" t="s">
        <v>1013</v>
      </c>
      <c r="D5493" t="s">
        <v>1020</v>
      </c>
      <c r="E5493" t="s">
        <v>1014</v>
      </c>
      <c r="F5493" s="86">
        <v>2292.1864433660699</v>
      </c>
    </row>
    <row r="5494" spans="1:6">
      <c r="A5494">
        <v>2035</v>
      </c>
      <c r="B5494" t="s">
        <v>1031</v>
      </c>
      <c r="C5494" t="s">
        <v>1013</v>
      </c>
      <c r="D5494" t="s">
        <v>1020</v>
      </c>
      <c r="E5494" t="s">
        <v>1014</v>
      </c>
      <c r="F5494" s="86">
        <v>2177.7198686466099</v>
      </c>
    </row>
    <row r="5495" spans="1:6">
      <c r="A5495">
        <v>2036</v>
      </c>
      <c r="B5495" t="s">
        <v>1031</v>
      </c>
      <c r="C5495" t="s">
        <v>1013</v>
      </c>
      <c r="D5495" t="s">
        <v>1020</v>
      </c>
      <c r="E5495" t="s">
        <v>1014</v>
      </c>
      <c r="F5495" s="86">
        <v>2060.82274021386</v>
      </c>
    </row>
    <row r="5496" spans="1:6">
      <c r="A5496">
        <v>2037</v>
      </c>
      <c r="B5496" t="s">
        <v>1031</v>
      </c>
      <c r="C5496" t="s">
        <v>1013</v>
      </c>
      <c r="D5496" t="s">
        <v>1020</v>
      </c>
      <c r="E5496" t="s">
        <v>1014</v>
      </c>
      <c r="F5496" s="86">
        <v>1946.0492447909701</v>
      </c>
    </row>
    <row r="5497" spans="1:6">
      <c r="A5497">
        <v>2038</v>
      </c>
      <c r="B5497" t="s">
        <v>1031</v>
      </c>
      <c r="C5497" t="s">
        <v>1013</v>
      </c>
      <c r="D5497" t="s">
        <v>1020</v>
      </c>
      <c r="E5497" t="s">
        <v>1014</v>
      </c>
      <c r="F5497" s="86">
        <v>1837.63018699284</v>
      </c>
    </row>
    <row r="5498" spans="1:6">
      <c r="A5498">
        <v>2039</v>
      </c>
      <c r="B5498" t="s">
        <v>1031</v>
      </c>
      <c r="C5498" t="s">
        <v>1013</v>
      </c>
      <c r="D5498" t="s">
        <v>1020</v>
      </c>
      <c r="E5498" t="s">
        <v>1014</v>
      </c>
      <c r="F5498" s="86">
        <v>1739.4235540377099</v>
      </c>
    </row>
    <row r="5499" spans="1:6">
      <c r="A5499">
        <v>2040</v>
      </c>
      <c r="B5499" t="s">
        <v>1031</v>
      </c>
      <c r="C5499" t="s">
        <v>1013</v>
      </c>
      <c r="D5499" t="s">
        <v>1020</v>
      </c>
      <c r="E5499" t="s">
        <v>1014</v>
      </c>
      <c r="F5499" s="86">
        <v>1653.98797308444</v>
      </c>
    </row>
    <row r="5500" spans="1:6">
      <c r="A5500">
        <v>2041</v>
      </c>
      <c r="B5500" t="s">
        <v>1031</v>
      </c>
      <c r="C5500" t="s">
        <v>1013</v>
      </c>
      <c r="D5500" t="s">
        <v>1020</v>
      </c>
      <c r="E5500" t="s">
        <v>1014</v>
      </c>
      <c r="F5500" s="86">
        <v>1582.7951958979099</v>
      </c>
    </row>
    <row r="5501" spans="1:6">
      <c r="A5501">
        <v>2042</v>
      </c>
      <c r="B5501" t="s">
        <v>1031</v>
      </c>
      <c r="C5501" t="s">
        <v>1013</v>
      </c>
      <c r="D5501" t="s">
        <v>1020</v>
      </c>
      <c r="E5501" t="s">
        <v>1014</v>
      </c>
      <c r="F5501" s="86">
        <v>1525.90632914704</v>
      </c>
    </row>
    <row r="5502" spans="1:6">
      <c r="A5502">
        <v>2043</v>
      </c>
      <c r="B5502" t="s">
        <v>1031</v>
      </c>
      <c r="C5502" t="s">
        <v>1013</v>
      </c>
      <c r="D5502" t="s">
        <v>1020</v>
      </c>
      <c r="E5502" t="s">
        <v>1014</v>
      </c>
      <c r="F5502" s="86">
        <v>1482.26618169465</v>
      </c>
    </row>
    <row r="5503" spans="1:6">
      <c r="A5503">
        <v>2044</v>
      </c>
      <c r="B5503" t="s">
        <v>1031</v>
      </c>
      <c r="C5503" t="s">
        <v>1013</v>
      </c>
      <c r="D5503" t="s">
        <v>1020</v>
      </c>
      <c r="E5503" t="s">
        <v>1014</v>
      </c>
      <c r="F5503" s="86">
        <v>1449.6541579945799</v>
      </c>
    </row>
    <row r="5504" spans="1:6">
      <c r="A5504">
        <v>2045</v>
      </c>
      <c r="B5504" t="s">
        <v>1031</v>
      </c>
      <c r="C5504" t="s">
        <v>1013</v>
      </c>
      <c r="D5504" t="s">
        <v>1020</v>
      </c>
      <c r="E5504" t="s">
        <v>1014</v>
      </c>
      <c r="F5504" s="86">
        <v>1425.7193065188101</v>
      </c>
    </row>
    <row r="5505" spans="1:6">
      <c r="A5505">
        <v>2046</v>
      </c>
      <c r="B5505" t="s">
        <v>1031</v>
      </c>
      <c r="C5505" t="s">
        <v>1013</v>
      </c>
      <c r="D5505" t="s">
        <v>1020</v>
      </c>
      <c r="E5505" t="s">
        <v>1014</v>
      </c>
      <c r="F5505" s="86">
        <v>1407.75367762059</v>
      </c>
    </row>
    <row r="5506" spans="1:6">
      <c r="A5506">
        <v>2047</v>
      </c>
      <c r="B5506" t="s">
        <v>1031</v>
      </c>
      <c r="C5506" t="s">
        <v>1013</v>
      </c>
      <c r="D5506" t="s">
        <v>1020</v>
      </c>
      <c r="E5506" t="s">
        <v>1014</v>
      </c>
      <c r="F5506" s="86">
        <v>1393.31894791329</v>
      </c>
    </row>
    <row r="5507" spans="1:6">
      <c r="A5507">
        <v>2048</v>
      </c>
      <c r="B5507" t="s">
        <v>1031</v>
      </c>
      <c r="C5507" t="s">
        <v>1013</v>
      </c>
      <c r="D5507" t="s">
        <v>1020</v>
      </c>
      <c r="E5507" t="s">
        <v>1014</v>
      </c>
      <c r="F5507" s="86">
        <v>1380.78764662563</v>
      </c>
    </row>
    <row r="5508" spans="1:6">
      <c r="A5508">
        <v>2049</v>
      </c>
      <c r="B5508" t="s">
        <v>1031</v>
      </c>
      <c r="C5508" t="s">
        <v>1013</v>
      </c>
      <c r="D5508" t="s">
        <v>1020</v>
      </c>
      <c r="E5508" t="s">
        <v>1014</v>
      </c>
      <c r="F5508" s="86">
        <v>1368.95222998696</v>
      </c>
    </row>
    <row r="5509" spans="1:6">
      <c r="A5509">
        <v>2050</v>
      </c>
      <c r="B5509" t="s">
        <v>1031</v>
      </c>
      <c r="C5509" t="s">
        <v>1013</v>
      </c>
      <c r="D5509" t="s">
        <v>1020</v>
      </c>
      <c r="E5509" t="s">
        <v>1014</v>
      </c>
      <c r="F5509" s="86">
        <v>1357.0956491526599</v>
      </c>
    </row>
    <row r="5510" spans="1:6">
      <c r="A5510">
        <v>2017</v>
      </c>
      <c r="B5510" t="s">
        <v>1032</v>
      </c>
      <c r="C5510" t="s">
        <v>1013</v>
      </c>
      <c r="D5510" t="s">
        <v>1020</v>
      </c>
      <c r="E5510" t="s">
        <v>1014</v>
      </c>
      <c r="F5510" s="86">
        <v>38274.2985159214</v>
      </c>
    </row>
    <row r="5511" spans="1:6">
      <c r="A5511">
        <v>2018</v>
      </c>
      <c r="B5511" t="s">
        <v>1032</v>
      </c>
      <c r="C5511" t="s">
        <v>1013</v>
      </c>
      <c r="D5511" t="s">
        <v>1020</v>
      </c>
      <c r="E5511" t="s">
        <v>1014</v>
      </c>
      <c r="F5511" s="86">
        <v>38387.6737095766</v>
      </c>
    </row>
    <row r="5512" spans="1:6">
      <c r="A5512">
        <v>2019</v>
      </c>
      <c r="B5512" t="s">
        <v>1032</v>
      </c>
      <c r="C5512" t="s">
        <v>1013</v>
      </c>
      <c r="D5512" t="s">
        <v>1020</v>
      </c>
      <c r="E5512" t="s">
        <v>1014</v>
      </c>
      <c r="F5512" s="86">
        <v>38476.746985156402</v>
      </c>
    </row>
    <row r="5513" spans="1:6">
      <c r="A5513">
        <v>2020</v>
      </c>
      <c r="B5513" t="s">
        <v>1032</v>
      </c>
      <c r="C5513" t="s">
        <v>1013</v>
      </c>
      <c r="D5513" t="s">
        <v>1020</v>
      </c>
      <c r="E5513" t="s">
        <v>1014</v>
      </c>
      <c r="F5513" s="86">
        <v>38534.543658013798</v>
      </c>
    </row>
    <row r="5514" spans="1:6">
      <c r="A5514">
        <v>2021</v>
      </c>
      <c r="B5514" t="s">
        <v>1032</v>
      </c>
      <c r="C5514" t="s">
        <v>1013</v>
      </c>
      <c r="D5514" t="s">
        <v>1020</v>
      </c>
      <c r="E5514" t="s">
        <v>1014</v>
      </c>
      <c r="F5514" s="86">
        <v>38554.649757842803</v>
      </c>
    </row>
    <row r="5515" spans="1:6">
      <c r="A5515">
        <v>2022</v>
      </c>
      <c r="B5515" t="s">
        <v>1032</v>
      </c>
      <c r="C5515" t="s">
        <v>1013</v>
      </c>
      <c r="D5515" t="s">
        <v>1020</v>
      </c>
      <c r="E5515" t="s">
        <v>1014</v>
      </c>
      <c r="F5515" s="86">
        <v>38524.183193088102</v>
      </c>
    </row>
    <row r="5516" spans="1:6">
      <c r="A5516">
        <v>2023</v>
      </c>
      <c r="B5516" t="s">
        <v>1032</v>
      </c>
      <c r="C5516" t="s">
        <v>1013</v>
      </c>
      <c r="D5516" t="s">
        <v>1020</v>
      </c>
      <c r="E5516" t="s">
        <v>1014</v>
      </c>
      <c r="F5516" s="86">
        <v>38426.532944593797</v>
      </c>
    </row>
    <row r="5517" spans="1:6">
      <c r="A5517">
        <v>2024</v>
      </c>
      <c r="B5517" t="s">
        <v>1032</v>
      </c>
      <c r="C5517" t="s">
        <v>1013</v>
      </c>
      <c r="D5517" t="s">
        <v>1020</v>
      </c>
      <c r="E5517" t="s">
        <v>1014</v>
      </c>
      <c r="F5517" s="86">
        <v>38252.351036481901</v>
      </c>
    </row>
    <row r="5518" spans="1:6">
      <c r="A5518">
        <v>2025</v>
      </c>
      <c r="B5518" t="s">
        <v>1032</v>
      </c>
      <c r="C5518" t="s">
        <v>1013</v>
      </c>
      <c r="D5518" t="s">
        <v>1020</v>
      </c>
      <c r="E5518" t="s">
        <v>1014</v>
      </c>
      <c r="F5518" s="86">
        <v>37991.4760267983</v>
      </c>
    </row>
    <row r="5519" spans="1:6">
      <c r="A5519">
        <v>2026</v>
      </c>
      <c r="B5519" t="s">
        <v>1032</v>
      </c>
      <c r="C5519" t="s">
        <v>1013</v>
      </c>
      <c r="D5519" t="s">
        <v>1020</v>
      </c>
      <c r="E5519" t="s">
        <v>1014</v>
      </c>
      <c r="F5519" s="86">
        <v>37633.7436483407</v>
      </c>
    </row>
    <row r="5520" spans="1:6">
      <c r="A5520">
        <v>2027</v>
      </c>
      <c r="B5520" t="s">
        <v>1032</v>
      </c>
      <c r="C5520" t="s">
        <v>1013</v>
      </c>
      <c r="D5520" t="s">
        <v>1020</v>
      </c>
      <c r="E5520" t="s">
        <v>1014</v>
      </c>
      <c r="F5520" s="86">
        <v>37171.015413396803</v>
      </c>
    </row>
    <row r="5521" spans="1:6">
      <c r="A5521">
        <v>2028</v>
      </c>
      <c r="B5521" t="s">
        <v>1032</v>
      </c>
      <c r="C5521" t="s">
        <v>1013</v>
      </c>
      <c r="D5521" t="s">
        <v>1020</v>
      </c>
      <c r="E5521" t="s">
        <v>1014</v>
      </c>
      <c r="F5521" s="86">
        <v>36592.300531728499</v>
      </c>
    </row>
    <row r="5522" spans="1:6">
      <c r="A5522">
        <v>2029</v>
      </c>
      <c r="B5522" t="s">
        <v>1032</v>
      </c>
      <c r="C5522" t="s">
        <v>1013</v>
      </c>
      <c r="D5522" t="s">
        <v>1020</v>
      </c>
      <c r="E5522" t="s">
        <v>1014</v>
      </c>
      <c r="F5522" s="86">
        <v>35877.916646514903</v>
      </c>
    </row>
    <row r="5523" spans="1:6">
      <c r="A5523">
        <v>2030</v>
      </c>
      <c r="B5523" t="s">
        <v>1032</v>
      </c>
      <c r="C5523" t="s">
        <v>1013</v>
      </c>
      <c r="D5523" t="s">
        <v>1020</v>
      </c>
      <c r="E5523" t="s">
        <v>1014</v>
      </c>
      <c r="F5523" s="86">
        <v>35014.947364338201</v>
      </c>
    </row>
    <row r="5524" spans="1:6">
      <c r="A5524">
        <v>2031</v>
      </c>
      <c r="B5524" t="s">
        <v>1032</v>
      </c>
      <c r="C5524" t="s">
        <v>1013</v>
      </c>
      <c r="D5524" t="s">
        <v>1020</v>
      </c>
      <c r="E5524" t="s">
        <v>1014</v>
      </c>
      <c r="F5524" s="86">
        <v>33996.512490386602</v>
      </c>
    </row>
    <row r="5525" spans="1:6">
      <c r="A5525">
        <v>2032</v>
      </c>
      <c r="B5525" t="s">
        <v>1032</v>
      </c>
      <c r="C5525" t="s">
        <v>1013</v>
      </c>
      <c r="D5525" t="s">
        <v>1020</v>
      </c>
      <c r="E5525" t="s">
        <v>1014</v>
      </c>
      <c r="F5525" s="86">
        <v>32823.113759145599</v>
      </c>
    </row>
    <row r="5526" spans="1:6">
      <c r="A5526">
        <v>2033</v>
      </c>
      <c r="B5526" t="s">
        <v>1032</v>
      </c>
      <c r="C5526" t="s">
        <v>1013</v>
      </c>
      <c r="D5526" t="s">
        <v>1020</v>
      </c>
      <c r="E5526" t="s">
        <v>1014</v>
      </c>
      <c r="F5526" s="86">
        <v>31510.4998404008</v>
      </c>
    </row>
    <row r="5527" spans="1:6">
      <c r="A5527">
        <v>2034</v>
      </c>
      <c r="B5527" t="s">
        <v>1032</v>
      </c>
      <c r="C5527" t="s">
        <v>1013</v>
      </c>
      <c r="D5527" t="s">
        <v>1020</v>
      </c>
      <c r="E5527" t="s">
        <v>1014</v>
      </c>
      <c r="F5527" s="86">
        <v>30083.888628655001</v>
      </c>
    </row>
    <row r="5528" spans="1:6">
      <c r="A5528">
        <v>2035</v>
      </c>
      <c r="B5528" t="s">
        <v>1032</v>
      </c>
      <c r="C5528" t="s">
        <v>1013</v>
      </c>
      <c r="D5528" t="s">
        <v>1020</v>
      </c>
      <c r="E5528" t="s">
        <v>1014</v>
      </c>
      <c r="F5528" s="86">
        <v>28581.567691573098</v>
      </c>
    </row>
    <row r="5529" spans="1:6">
      <c r="A5529">
        <v>2036</v>
      </c>
      <c r="B5529" t="s">
        <v>1032</v>
      </c>
      <c r="C5529" t="s">
        <v>1013</v>
      </c>
      <c r="D5529" t="s">
        <v>1020</v>
      </c>
      <c r="E5529" t="s">
        <v>1014</v>
      </c>
      <c r="F5529" s="86">
        <v>27047.3468593375</v>
      </c>
    </row>
    <row r="5530" spans="1:6">
      <c r="A5530">
        <v>2037</v>
      </c>
      <c r="B5530" t="s">
        <v>1032</v>
      </c>
      <c r="C5530" t="s">
        <v>1013</v>
      </c>
      <c r="D5530" t="s">
        <v>1020</v>
      </c>
      <c r="E5530" t="s">
        <v>1014</v>
      </c>
      <c r="F5530" s="86">
        <v>25540.997729746901</v>
      </c>
    </row>
    <row r="5531" spans="1:6">
      <c r="A5531">
        <v>2038</v>
      </c>
      <c r="B5531" t="s">
        <v>1032</v>
      </c>
      <c r="C5531" t="s">
        <v>1013</v>
      </c>
      <c r="D5531" t="s">
        <v>1020</v>
      </c>
      <c r="E5531" t="s">
        <v>1014</v>
      </c>
      <c r="F5531" s="86">
        <v>24118.047659754899</v>
      </c>
    </row>
    <row r="5532" spans="1:6">
      <c r="A5532">
        <v>2039</v>
      </c>
      <c r="B5532" t="s">
        <v>1032</v>
      </c>
      <c r="C5532" t="s">
        <v>1013</v>
      </c>
      <c r="D5532" t="s">
        <v>1020</v>
      </c>
      <c r="E5532" t="s">
        <v>1014</v>
      </c>
      <c r="F5532" s="86">
        <v>22829.130950135601</v>
      </c>
    </row>
    <row r="5533" spans="1:6">
      <c r="A5533">
        <v>2040</v>
      </c>
      <c r="B5533" t="s">
        <v>1032</v>
      </c>
      <c r="C5533" t="s">
        <v>1013</v>
      </c>
      <c r="D5533" t="s">
        <v>1020</v>
      </c>
      <c r="E5533" t="s">
        <v>1014</v>
      </c>
      <c r="F5533" s="86">
        <v>21707.828400876901</v>
      </c>
    </row>
    <row r="5534" spans="1:6">
      <c r="A5534">
        <v>2041</v>
      </c>
      <c r="B5534" t="s">
        <v>1032</v>
      </c>
      <c r="C5534" t="s">
        <v>1013</v>
      </c>
      <c r="D5534" t="s">
        <v>1020</v>
      </c>
      <c r="E5534" t="s">
        <v>1014</v>
      </c>
      <c r="F5534" s="86">
        <v>20773.456074296399</v>
      </c>
    </row>
    <row r="5535" spans="1:6">
      <c r="A5535">
        <v>2042</v>
      </c>
      <c r="B5535" t="s">
        <v>1032</v>
      </c>
      <c r="C5535" t="s">
        <v>1013</v>
      </c>
      <c r="D5535" t="s">
        <v>1020</v>
      </c>
      <c r="E5535" t="s">
        <v>1014</v>
      </c>
      <c r="F5535" s="86">
        <v>20026.815967207101</v>
      </c>
    </row>
    <row r="5536" spans="1:6">
      <c r="A5536">
        <v>2043</v>
      </c>
      <c r="B5536" t="s">
        <v>1032</v>
      </c>
      <c r="C5536" t="s">
        <v>1013</v>
      </c>
      <c r="D5536" t="s">
        <v>1020</v>
      </c>
      <c r="E5536" t="s">
        <v>1014</v>
      </c>
      <c r="F5536" s="86">
        <v>19454.059183178699</v>
      </c>
    </row>
    <row r="5537" spans="1:6">
      <c r="A5537">
        <v>2044</v>
      </c>
      <c r="B5537" t="s">
        <v>1032</v>
      </c>
      <c r="C5537" t="s">
        <v>1013</v>
      </c>
      <c r="D5537" t="s">
        <v>1020</v>
      </c>
      <c r="E5537" t="s">
        <v>1014</v>
      </c>
      <c r="F5537" s="86">
        <v>19026.041431050598</v>
      </c>
    </row>
    <row r="5538" spans="1:6">
      <c r="A5538">
        <v>2045</v>
      </c>
      <c r="B5538" t="s">
        <v>1032</v>
      </c>
      <c r="C5538" t="s">
        <v>1013</v>
      </c>
      <c r="D5538" t="s">
        <v>1020</v>
      </c>
      <c r="E5538" t="s">
        <v>1014</v>
      </c>
      <c r="F5538" s="86">
        <v>18711.9075575936</v>
      </c>
    </row>
    <row r="5539" spans="1:6">
      <c r="A5539">
        <v>2046</v>
      </c>
      <c r="B5539" t="s">
        <v>1032</v>
      </c>
      <c r="C5539" t="s">
        <v>1013</v>
      </c>
      <c r="D5539" t="s">
        <v>1020</v>
      </c>
      <c r="E5539" t="s">
        <v>1014</v>
      </c>
      <c r="F5539" s="86">
        <v>18476.116974117202</v>
      </c>
    </row>
    <row r="5540" spans="1:6">
      <c r="A5540">
        <v>2047</v>
      </c>
      <c r="B5540" t="s">
        <v>1032</v>
      </c>
      <c r="C5540" t="s">
        <v>1013</v>
      </c>
      <c r="D5540" t="s">
        <v>1020</v>
      </c>
      <c r="E5540" t="s">
        <v>1014</v>
      </c>
      <c r="F5540" s="86">
        <v>18286.667812092899</v>
      </c>
    </row>
    <row r="5541" spans="1:6">
      <c r="A5541">
        <v>2048</v>
      </c>
      <c r="B5541" t="s">
        <v>1032</v>
      </c>
      <c r="C5541" t="s">
        <v>1013</v>
      </c>
      <c r="D5541" t="s">
        <v>1020</v>
      </c>
      <c r="E5541" t="s">
        <v>1014</v>
      </c>
      <c r="F5541" s="86">
        <v>18122.2002691489</v>
      </c>
    </row>
    <row r="5542" spans="1:6">
      <c r="A5542">
        <v>2049</v>
      </c>
      <c r="B5542" t="s">
        <v>1032</v>
      </c>
      <c r="C5542" t="s">
        <v>1013</v>
      </c>
      <c r="D5542" t="s">
        <v>1020</v>
      </c>
      <c r="E5542" t="s">
        <v>1014</v>
      </c>
      <c r="F5542" s="86">
        <v>17966.865890890898</v>
      </c>
    </row>
    <row r="5543" spans="1:6">
      <c r="A5543">
        <v>2050</v>
      </c>
      <c r="B5543" t="s">
        <v>1032</v>
      </c>
      <c r="C5543" t="s">
        <v>1013</v>
      </c>
      <c r="D5543" t="s">
        <v>1020</v>
      </c>
      <c r="E5543" t="s">
        <v>1014</v>
      </c>
      <c r="F5543" s="86">
        <v>17811.253742338198</v>
      </c>
    </row>
    <row r="5544" spans="1:6">
      <c r="A5544">
        <v>2017</v>
      </c>
      <c r="B5544" t="s">
        <v>1033</v>
      </c>
      <c r="C5544" t="s">
        <v>1013</v>
      </c>
      <c r="D5544" t="s">
        <v>1020</v>
      </c>
      <c r="E5544" t="s">
        <v>1014</v>
      </c>
      <c r="F5544" s="86">
        <v>19925.7249176929</v>
      </c>
    </row>
    <row r="5545" spans="1:6">
      <c r="A5545">
        <v>2018</v>
      </c>
      <c r="B5545" t="s">
        <v>1033</v>
      </c>
      <c r="C5545" t="s">
        <v>1013</v>
      </c>
      <c r="D5545" t="s">
        <v>1020</v>
      </c>
      <c r="E5545" t="s">
        <v>1014</v>
      </c>
      <c r="F5545" s="86">
        <v>19984.748414108501</v>
      </c>
    </row>
    <row r="5546" spans="1:6">
      <c r="A5546">
        <v>2019</v>
      </c>
      <c r="B5546" t="s">
        <v>1033</v>
      </c>
      <c r="C5546" t="s">
        <v>1013</v>
      </c>
      <c r="D5546" t="s">
        <v>1020</v>
      </c>
      <c r="E5546" t="s">
        <v>1014</v>
      </c>
      <c r="F5546" s="86">
        <v>20031.120252536399</v>
      </c>
    </row>
    <row r="5547" spans="1:6">
      <c r="A5547">
        <v>2020</v>
      </c>
      <c r="B5547" t="s">
        <v>1033</v>
      </c>
      <c r="C5547" t="s">
        <v>1013</v>
      </c>
      <c r="D5547" t="s">
        <v>1020</v>
      </c>
      <c r="E5547" t="s">
        <v>1014</v>
      </c>
      <c r="F5547" s="86">
        <v>20061.209389350599</v>
      </c>
    </row>
    <row r="5548" spans="1:6">
      <c r="A5548">
        <v>2021</v>
      </c>
      <c r="B5548" t="s">
        <v>1033</v>
      </c>
      <c r="C5548" t="s">
        <v>1013</v>
      </c>
      <c r="D5548" t="s">
        <v>1020</v>
      </c>
      <c r="E5548" t="s">
        <v>1014</v>
      </c>
      <c r="F5548" s="86">
        <v>20071.676690643999</v>
      </c>
    </row>
    <row r="5549" spans="1:6">
      <c r="A5549">
        <v>2022</v>
      </c>
      <c r="B5549" t="s">
        <v>1033</v>
      </c>
      <c r="C5549" t="s">
        <v>1013</v>
      </c>
      <c r="D5549" t="s">
        <v>1020</v>
      </c>
      <c r="E5549" t="s">
        <v>1014</v>
      </c>
      <c r="F5549" s="86">
        <v>20055.815697444199</v>
      </c>
    </row>
    <row r="5550" spans="1:6">
      <c r="A5550">
        <v>2023</v>
      </c>
      <c r="B5550" t="s">
        <v>1033</v>
      </c>
      <c r="C5550" t="s">
        <v>1013</v>
      </c>
      <c r="D5550" t="s">
        <v>1020</v>
      </c>
      <c r="E5550" t="s">
        <v>1014</v>
      </c>
      <c r="F5550" s="86">
        <v>20004.978658880798</v>
      </c>
    </row>
    <row r="5551" spans="1:6">
      <c r="A5551">
        <v>2024</v>
      </c>
      <c r="B5551" t="s">
        <v>1033</v>
      </c>
      <c r="C5551" t="s">
        <v>1013</v>
      </c>
      <c r="D5551" t="s">
        <v>1020</v>
      </c>
      <c r="E5551" t="s">
        <v>1014</v>
      </c>
      <c r="F5551" s="86">
        <v>19914.298988155198</v>
      </c>
    </row>
    <row r="5552" spans="1:6">
      <c r="A5552">
        <v>2025</v>
      </c>
      <c r="B5552" t="s">
        <v>1033</v>
      </c>
      <c r="C5552" t="s">
        <v>1013</v>
      </c>
      <c r="D5552" t="s">
        <v>1020</v>
      </c>
      <c r="E5552" t="s">
        <v>1014</v>
      </c>
      <c r="F5552" s="86">
        <v>19778.486605370599</v>
      </c>
    </row>
    <row r="5553" spans="1:6">
      <c r="A5553">
        <v>2026</v>
      </c>
      <c r="B5553" t="s">
        <v>1033</v>
      </c>
      <c r="C5553" t="s">
        <v>1013</v>
      </c>
      <c r="D5553" t="s">
        <v>1020</v>
      </c>
      <c r="E5553" t="s">
        <v>1014</v>
      </c>
      <c r="F5553" s="86">
        <v>19592.2499597967</v>
      </c>
    </row>
    <row r="5554" spans="1:6">
      <c r="A5554">
        <v>2027</v>
      </c>
      <c r="B5554" t="s">
        <v>1033</v>
      </c>
      <c r="C5554" t="s">
        <v>1013</v>
      </c>
      <c r="D5554" t="s">
        <v>1020</v>
      </c>
      <c r="E5554" t="s">
        <v>1014</v>
      </c>
      <c r="F5554" s="86">
        <v>19351.352128127699</v>
      </c>
    </row>
    <row r="5555" spans="1:6">
      <c r="A5555">
        <v>2028</v>
      </c>
      <c r="B5555" t="s">
        <v>1033</v>
      </c>
      <c r="C5555" t="s">
        <v>1013</v>
      </c>
      <c r="D5555" t="s">
        <v>1020</v>
      </c>
      <c r="E5555" t="s">
        <v>1014</v>
      </c>
      <c r="F5555" s="86">
        <v>19050.071269038799</v>
      </c>
    </row>
    <row r="5556" spans="1:6">
      <c r="A5556">
        <v>2029</v>
      </c>
      <c r="B5556" t="s">
        <v>1033</v>
      </c>
      <c r="C5556" t="s">
        <v>1013</v>
      </c>
      <c r="D5556" t="s">
        <v>1020</v>
      </c>
      <c r="E5556" t="s">
        <v>1014</v>
      </c>
      <c r="F5556" s="86">
        <v>18678.160683232101</v>
      </c>
    </row>
    <row r="5557" spans="1:6">
      <c r="A5557">
        <v>2030</v>
      </c>
      <c r="B5557" t="s">
        <v>1033</v>
      </c>
      <c r="C5557" t="s">
        <v>1013</v>
      </c>
      <c r="D5557" t="s">
        <v>1020</v>
      </c>
      <c r="E5557" t="s">
        <v>1014</v>
      </c>
      <c r="F5557" s="86">
        <v>18228.896054073201</v>
      </c>
    </row>
    <row r="5558" spans="1:6">
      <c r="A5558">
        <v>2031</v>
      </c>
      <c r="B5558" t="s">
        <v>1033</v>
      </c>
      <c r="C5558" t="s">
        <v>1013</v>
      </c>
      <c r="D5558" t="s">
        <v>1020</v>
      </c>
      <c r="E5558" t="s">
        <v>1014</v>
      </c>
      <c r="F5558" s="86">
        <v>17698.695529653301</v>
      </c>
    </row>
    <row r="5559" spans="1:6">
      <c r="A5559">
        <v>2032</v>
      </c>
      <c r="B5559" t="s">
        <v>1033</v>
      </c>
      <c r="C5559" t="s">
        <v>1013</v>
      </c>
      <c r="D5559" t="s">
        <v>1020</v>
      </c>
      <c r="E5559" t="s">
        <v>1014</v>
      </c>
      <c r="F5559" s="86">
        <v>17087.820314585599</v>
      </c>
    </row>
    <row r="5560" spans="1:6">
      <c r="A5560">
        <v>2033</v>
      </c>
      <c r="B5560" t="s">
        <v>1033</v>
      </c>
      <c r="C5560" t="s">
        <v>1013</v>
      </c>
      <c r="D5560" t="s">
        <v>1020</v>
      </c>
      <c r="E5560" t="s">
        <v>1014</v>
      </c>
      <c r="F5560" s="86">
        <v>16404.469217839502</v>
      </c>
    </row>
    <row r="5561" spans="1:6">
      <c r="A5561">
        <v>2034</v>
      </c>
      <c r="B5561" t="s">
        <v>1033</v>
      </c>
      <c r="C5561" t="s">
        <v>1013</v>
      </c>
      <c r="D5561" t="s">
        <v>1020</v>
      </c>
      <c r="E5561" t="s">
        <v>1014</v>
      </c>
      <c r="F5561" s="86">
        <v>15661.7707577248</v>
      </c>
    </row>
    <row r="5562" spans="1:6">
      <c r="A5562">
        <v>2035</v>
      </c>
      <c r="B5562" t="s">
        <v>1033</v>
      </c>
      <c r="C5562" t="s">
        <v>1013</v>
      </c>
      <c r="D5562" t="s">
        <v>1020</v>
      </c>
      <c r="E5562" t="s">
        <v>1014</v>
      </c>
      <c r="F5562" s="86">
        <v>14879.6575671217</v>
      </c>
    </row>
    <row r="5563" spans="1:6">
      <c r="A5563">
        <v>2036</v>
      </c>
      <c r="B5563" t="s">
        <v>1033</v>
      </c>
      <c r="C5563" t="s">
        <v>1013</v>
      </c>
      <c r="D5563" t="s">
        <v>1020</v>
      </c>
      <c r="E5563" t="s">
        <v>1014</v>
      </c>
      <c r="F5563" s="86">
        <v>14080.937186827699</v>
      </c>
    </row>
    <row r="5564" spans="1:6">
      <c r="A5564">
        <v>2037</v>
      </c>
      <c r="B5564" t="s">
        <v>1033</v>
      </c>
      <c r="C5564" t="s">
        <v>1013</v>
      </c>
      <c r="D5564" t="s">
        <v>1020</v>
      </c>
      <c r="E5564" t="s">
        <v>1014</v>
      </c>
      <c r="F5564" s="86">
        <v>13296.7269060373</v>
      </c>
    </row>
    <row r="5565" spans="1:6">
      <c r="A5565">
        <v>2038</v>
      </c>
      <c r="B5565" t="s">
        <v>1033</v>
      </c>
      <c r="C5565" t="s">
        <v>1013</v>
      </c>
      <c r="D5565" t="s">
        <v>1020</v>
      </c>
      <c r="E5565" t="s">
        <v>1014</v>
      </c>
      <c r="F5565" s="86">
        <v>12555.9344482872</v>
      </c>
    </row>
    <row r="5566" spans="1:6">
      <c r="A5566">
        <v>2039</v>
      </c>
      <c r="B5566" t="s">
        <v>1033</v>
      </c>
      <c r="C5566" t="s">
        <v>1013</v>
      </c>
      <c r="D5566" t="s">
        <v>1020</v>
      </c>
      <c r="E5566" t="s">
        <v>1014</v>
      </c>
      <c r="F5566" s="86">
        <v>11884.9201960727</v>
      </c>
    </row>
    <row r="5567" spans="1:6">
      <c r="A5567">
        <v>2040</v>
      </c>
      <c r="B5567" t="s">
        <v>1033</v>
      </c>
      <c r="C5567" t="s">
        <v>1013</v>
      </c>
      <c r="D5567" t="s">
        <v>1020</v>
      </c>
      <c r="E5567" t="s">
        <v>1014</v>
      </c>
      <c r="F5567" s="86">
        <v>11301.166423636099</v>
      </c>
    </row>
    <row r="5568" spans="1:6">
      <c r="A5568">
        <v>2041</v>
      </c>
      <c r="B5568" t="s">
        <v>1033</v>
      </c>
      <c r="C5568" t="s">
        <v>1013</v>
      </c>
      <c r="D5568" t="s">
        <v>1020</v>
      </c>
      <c r="E5568" t="s">
        <v>1014</v>
      </c>
      <c r="F5568" s="86">
        <v>10814.7291361596</v>
      </c>
    </row>
    <row r="5569" spans="1:6">
      <c r="A5569">
        <v>2042</v>
      </c>
      <c r="B5569" t="s">
        <v>1033</v>
      </c>
      <c r="C5569" t="s">
        <v>1013</v>
      </c>
      <c r="D5569" t="s">
        <v>1020</v>
      </c>
      <c r="E5569" t="s">
        <v>1014</v>
      </c>
      <c r="F5569" s="86">
        <v>10426.025855805899</v>
      </c>
    </row>
    <row r="5570" spans="1:6">
      <c r="A5570">
        <v>2043</v>
      </c>
      <c r="B5570" t="s">
        <v>1033</v>
      </c>
      <c r="C5570" t="s">
        <v>1013</v>
      </c>
      <c r="D5570" t="s">
        <v>1020</v>
      </c>
      <c r="E5570" t="s">
        <v>1014</v>
      </c>
      <c r="F5570" s="86">
        <v>10127.8468018241</v>
      </c>
    </row>
    <row r="5571" spans="1:6">
      <c r="A5571">
        <v>2044</v>
      </c>
      <c r="B5571" t="s">
        <v>1033</v>
      </c>
      <c r="C5571" t="s">
        <v>1013</v>
      </c>
      <c r="D5571" t="s">
        <v>1020</v>
      </c>
      <c r="E5571" t="s">
        <v>1014</v>
      </c>
      <c r="F5571" s="86">
        <v>9905.0193609699199</v>
      </c>
    </row>
    <row r="5572" spans="1:6">
      <c r="A5572">
        <v>2045</v>
      </c>
      <c r="B5572" t="s">
        <v>1033</v>
      </c>
      <c r="C5572" t="s">
        <v>1013</v>
      </c>
      <c r="D5572" t="s">
        <v>1020</v>
      </c>
      <c r="E5572" t="s">
        <v>1014</v>
      </c>
      <c r="F5572" s="86">
        <v>9741.48023961332</v>
      </c>
    </row>
    <row r="5573" spans="1:6">
      <c r="A5573">
        <v>2046</v>
      </c>
      <c r="B5573" t="s">
        <v>1033</v>
      </c>
      <c r="C5573" t="s">
        <v>1013</v>
      </c>
      <c r="D5573" t="s">
        <v>1020</v>
      </c>
      <c r="E5573" t="s">
        <v>1014</v>
      </c>
      <c r="F5573" s="86">
        <v>9618.7268911077208</v>
      </c>
    </row>
    <row r="5574" spans="1:6">
      <c r="A5574">
        <v>2047</v>
      </c>
      <c r="B5574" t="s">
        <v>1033</v>
      </c>
      <c r="C5574" t="s">
        <v>1013</v>
      </c>
      <c r="D5574" t="s">
        <v>1020</v>
      </c>
      <c r="E5574" t="s">
        <v>1014</v>
      </c>
      <c r="F5574" s="86">
        <v>9520.0990380900403</v>
      </c>
    </row>
    <row r="5575" spans="1:6">
      <c r="A5575">
        <v>2048</v>
      </c>
      <c r="B5575" t="s">
        <v>1033</v>
      </c>
      <c r="C5575" t="s">
        <v>1013</v>
      </c>
      <c r="D5575" t="s">
        <v>1020</v>
      </c>
      <c r="E5575" t="s">
        <v>1014</v>
      </c>
      <c r="F5575" s="86">
        <v>9434.4766976249794</v>
      </c>
    </row>
    <row r="5576" spans="1:6">
      <c r="A5576">
        <v>2049</v>
      </c>
      <c r="B5576" t="s">
        <v>1033</v>
      </c>
      <c r="C5576" t="s">
        <v>1013</v>
      </c>
      <c r="D5576" t="s">
        <v>1020</v>
      </c>
      <c r="E5576" t="s">
        <v>1014</v>
      </c>
      <c r="F5576" s="86">
        <v>9353.6091125497896</v>
      </c>
    </row>
    <row r="5577" spans="1:6">
      <c r="A5577">
        <v>2050</v>
      </c>
      <c r="B5577" t="s">
        <v>1033</v>
      </c>
      <c r="C5577" t="s">
        <v>1013</v>
      </c>
      <c r="D5577" t="s">
        <v>1020</v>
      </c>
      <c r="E5577" t="s">
        <v>1014</v>
      </c>
      <c r="F5577" s="86">
        <v>9272.5969193511792</v>
      </c>
    </row>
    <row r="5578" spans="1:6">
      <c r="A5578">
        <v>2017</v>
      </c>
      <c r="B5578" t="s">
        <v>1034</v>
      </c>
      <c r="C5578" t="s">
        <v>1013</v>
      </c>
      <c r="D5578" t="s">
        <v>1020</v>
      </c>
      <c r="E5578" t="s">
        <v>1014</v>
      </c>
      <c r="F5578" s="86">
        <v>2415.8119662325698</v>
      </c>
    </row>
    <row r="5579" spans="1:6">
      <c r="A5579">
        <v>2018</v>
      </c>
      <c r="B5579" t="s">
        <v>1034</v>
      </c>
      <c r="C5579" t="s">
        <v>1013</v>
      </c>
      <c r="D5579" t="s">
        <v>1020</v>
      </c>
      <c r="E5579" t="s">
        <v>1014</v>
      </c>
      <c r="F5579" s="86">
        <v>2433.0317561462002</v>
      </c>
    </row>
    <row r="5580" spans="1:6">
      <c r="A5580">
        <v>2019</v>
      </c>
      <c r="B5580" t="s">
        <v>1034</v>
      </c>
      <c r="C5580" t="s">
        <v>1013</v>
      </c>
      <c r="D5580" t="s">
        <v>1020</v>
      </c>
      <c r="E5580" t="s">
        <v>1014</v>
      </c>
      <c r="F5580" s="86">
        <v>2449.312496303</v>
      </c>
    </row>
    <row r="5581" spans="1:6">
      <c r="A5581">
        <v>2020</v>
      </c>
      <c r="B5581" t="s">
        <v>1034</v>
      </c>
      <c r="C5581" t="s">
        <v>1013</v>
      </c>
      <c r="D5581" t="s">
        <v>1020</v>
      </c>
      <c r="E5581" t="s">
        <v>1014</v>
      </c>
      <c r="F5581" s="86">
        <v>2465.2581982944998</v>
      </c>
    </row>
    <row r="5582" spans="1:6">
      <c r="A5582">
        <v>2021</v>
      </c>
      <c r="B5582" t="s">
        <v>1034</v>
      </c>
      <c r="C5582" t="s">
        <v>1013</v>
      </c>
      <c r="D5582" t="s">
        <v>1020</v>
      </c>
      <c r="E5582" t="s">
        <v>1014</v>
      </c>
      <c r="F5582" s="86">
        <v>2478.7381675064298</v>
      </c>
    </row>
    <row r="5583" spans="1:6">
      <c r="A5583">
        <v>2022</v>
      </c>
      <c r="B5583" t="s">
        <v>1034</v>
      </c>
      <c r="C5583" t="s">
        <v>1013</v>
      </c>
      <c r="D5583" t="s">
        <v>1020</v>
      </c>
      <c r="E5583" t="s">
        <v>1014</v>
      </c>
      <c r="F5583" s="86">
        <v>2488.8026867647</v>
      </c>
    </row>
    <row r="5584" spans="1:6">
      <c r="A5584">
        <v>2023</v>
      </c>
      <c r="B5584" t="s">
        <v>1034</v>
      </c>
      <c r="C5584" t="s">
        <v>1013</v>
      </c>
      <c r="D5584" t="s">
        <v>1020</v>
      </c>
      <c r="E5584" t="s">
        <v>1014</v>
      </c>
      <c r="F5584" s="86">
        <v>2494.53887833308</v>
      </c>
    </row>
    <row r="5585" spans="1:6">
      <c r="A5585">
        <v>2024</v>
      </c>
      <c r="B5585" t="s">
        <v>1034</v>
      </c>
      <c r="C5585" t="s">
        <v>1013</v>
      </c>
      <c r="D5585" t="s">
        <v>1020</v>
      </c>
      <c r="E5585" t="s">
        <v>1014</v>
      </c>
      <c r="F5585" s="86">
        <v>2494.6676703186899</v>
      </c>
    </row>
    <row r="5586" spans="1:6">
      <c r="A5586">
        <v>2025</v>
      </c>
      <c r="B5586" t="s">
        <v>1034</v>
      </c>
      <c r="C5586" t="s">
        <v>1013</v>
      </c>
      <c r="D5586" t="s">
        <v>1020</v>
      </c>
      <c r="E5586" t="s">
        <v>1014</v>
      </c>
      <c r="F5586" s="86">
        <v>2488.1859907511398</v>
      </c>
    </row>
    <row r="5587" spans="1:6">
      <c r="A5587">
        <v>2026</v>
      </c>
      <c r="B5587" t="s">
        <v>1034</v>
      </c>
      <c r="C5587" t="s">
        <v>1013</v>
      </c>
      <c r="D5587" t="s">
        <v>1020</v>
      </c>
      <c r="E5587" t="s">
        <v>1014</v>
      </c>
      <c r="F5587" s="86">
        <v>2473.8711832236399</v>
      </c>
    </row>
    <row r="5588" spans="1:6">
      <c r="A5588">
        <v>2027</v>
      </c>
      <c r="B5588" t="s">
        <v>1034</v>
      </c>
      <c r="C5588" t="s">
        <v>1013</v>
      </c>
      <c r="D5588" t="s">
        <v>1020</v>
      </c>
      <c r="E5588" t="s">
        <v>1014</v>
      </c>
      <c r="F5588" s="86">
        <v>2450.08577897839</v>
      </c>
    </row>
    <row r="5589" spans="1:6">
      <c r="A5589">
        <v>2028</v>
      </c>
      <c r="B5589" t="s">
        <v>1034</v>
      </c>
      <c r="C5589" t="s">
        <v>1013</v>
      </c>
      <c r="D5589" t="s">
        <v>1020</v>
      </c>
      <c r="E5589" t="s">
        <v>1014</v>
      </c>
      <c r="F5589" s="86">
        <v>2415.6908582934202</v>
      </c>
    </row>
    <row r="5590" spans="1:6">
      <c r="A5590">
        <v>2029</v>
      </c>
      <c r="B5590" t="s">
        <v>1034</v>
      </c>
      <c r="C5590" t="s">
        <v>1013</v>
      </c>
      <c r="D5590" t="s">
        <v>1020</v>
      </c>
      <c r="E5590" t="s">
        <v>1014</v>
      </c>
      <c r="F5590" s="86">
        <v>2369.0771966407501</v>
      </c>
    </row>
    <row r="5591" spans="1:6">
      <c r="A5591">
        <v>2030</v>
      </c>
      <c r="B5591" t="s">
        <v>1034</v>
      </c>
      <c r="C5591" t="s">
        <v>1013</v>
      </c>
      <c r="D5591" t="s">
        <v>1020</v>
      </c>
      <c r="E5591" t="s">
        <v>1014</v>
      </c>
      <c r="F5591" s="86">
        <v>2309.3438749482202</v>
      </c>
    </row>
    <row r="5592" spans="1:6">
      <c r="A5592">
        <v>2031</v>
      </c>
      <c r="B5592" t="s">
        <v>1034</v>
      </c>
      <c r="C5592" t="s">
        <v>1013</v>
      </c>
      <c r="D5592" t="s">
        <v>1020</v>
      </c>
      <c r="E5592" t="s">
        <v>1014</v>
      </c>
      <c r="F5592" s="86">
        <v>2235.84965171052</v>
      </c>
    </row>
    <row r="5593" spans="1:6">
      <c r="A5593">
        <v>2032</v>
      </c>
      <c r="B5593" t="s">
        <v>1034</v>
      </c>
      <c r="C5593" t="s">
        <v>1013</v>
      </c>
      <c r="D5593" t="s">
        <v>1020</v>
      </c>
      <c r="E5593" t="s">
        <v>1014</v>
      </c>
      <c r="F5593" s="86">
        <v>2148.9875547442698</v>
      </c>
    </row>
    <row r="5594" spans="1:6">
      <c r="A5594">
        <v>2033</v>
      </c>
      <c r="B5594" t="s">
        <v>1034</v>
      </c>
      <c r="C5594" t="s">
        <v>1013</v>
      </c>
      <c r="D5594" t="s">
        <v>1020</v>
      </c>
      <c r="E5594" t="s">
        <v>1014</v>
      </c>
      <c r="F5594" s="86">
        <v>2049.8096180909802</v>
      </c>
    </row>
    <row r="5595" spans="1:6">
      <c r="A5595">
        <v>2034</v>
      </c>
      <c r="B5595" t="s">
        <v>1034</v>
      </c>
      <c r="C5595" t="s">
        <v>1013</v>
      </c>
      <c r="D5595" t="s">
        <v>1020</v>
      </c>
      <c r="E5595" t="s">
        <v>1014</v>
      </c>
      <c r="F5595" s="86">
        <v>1940.60666564084</v>
      </c>
    </row>
    <row r="5596" spans="1:6">
      <c r="A5596">
        <v>2035</v>
      </c>
      <c r="B5596" t="s">
        <v>1034</v>
      </c>
      <c r="C5596" t="s">
        <v>1013</v>
      </c>
      <c r="D5596" t="s">
        <v>1020</v>
      </c>
      <c r="E5596" t="s">
        <v>1014</v>
      </c>
      <c r="F5596" s="86">
        <v>1824.48368645957</v>
      </c>
    </row>
    <row r="5597" spans="1:6">
      <c r="A5597">
        <v>2036</v>
      </c>
      <c r="B5597" t="s">
        <v>1034</v>
      </c>
      <c r="C5597" t="s">
        <v>1013</v>
      </c>
      <c r="D5597" t="s">
        <v>1020</v>
      </c>
      <c r="E5597" t="s">
        <v>1014</v>
      </c>
      <c r="F5597" s="86">
        <v>1705.54209370587</v>
      </c>
    </row>
    <row r="5598" spans="1:6">
      <c r="A5598">
        <v>2037</v>
      </c>
      <c r="B5598" t="s">
        <v>1034</v>
      </c>
      <c r="C5598" t="s">
        <v>1013</v>
      </c>
      <c r="D5598" t="s">
        <v>1020</v>
      </c>
      <c r="E5598" t="s">
        <v>1014</v>
      </c>
      <c r="F5598" s="86">
        <v>1588.3659384539101</v>
      </c>
    </row>
    <row r="5599" spans="1:6">
      <c r="A5599">
        <v>2038</v>
      </c>
      <c r="B5599" t="s">
        <v>1034</v>
      </c>
      <c r="C5599" t="s">
        <v>1013</v>
      </c>
      <c r="D5599" t="s">
        <v>1020</v>
      </c>
      <c r="E5599" t="s">
        <v>1014</v>
      </c>
      <c r="F5599" s="86">
        <v>1477.5453506435199</v>
      </c>
    </row>
    <row r="5600" spans="1:6">
      <c r="A5600">
        <v>2039</v>
      </c>
      <c r="B5600" t="s">
        <v>1034</v>
      </c>
      <c r="C5600" t="s">
        <v>1013</v>
      </c>
      <c r="D5600" t="s">
        <v>1020</v>
      </c>
      <c r="E5600" t="s">
        <v>1014</v>
      </c>
      <c r="F5600" s="86">
        <v>1377.1184145739001</v>
      </c>
    </row>
    <row r="5601" spans="1:6">
      <c r="A5601">
        <v>2040</v>
      </c>
      <c r="B5601" t="s">
        <v>1034</v>
      </c>
      <c r="C5601" t="s">
        <v>1013</v>
      </c>
      <c r="D5601" t="s">
        <v>1020</v>
      </c>
      <c r="E5601" t="s">
        <v>1014</v>
      </c>
      <c r="F5601" s="86">
        <v>1290.08515102452</v>
      </c>
    </row>
    <row r="5602" spans="1:6">
      <c r="A5602">
        <v>2041</v>
      </c>
      <c r="B5602" t="s">
        <v>1034</v>
      </c>
      <c r="C5602" t="s">
        <v>1013</v>
      </c>
      <c r="D5602" t="s">
        <v>1020</v>
      </c>
      <c r="E5602" t="s">
        <v>1014</v>
      </c>
      <c r="F5602" s="86">
        <v>1218.03433210805</v>
      </c>
    </row>
    <row r="5603" spans="1:6">
      <c r="A5603">
        <v>2042</v>
      </c>
      <c r="B5603" t="s">
        <v>1034</v>
      </c>
      <c r="C5603" t="s">
        <v>1013</v>
      </c>
      <c r="D5603" t="s">
        <v>1020</v>
      </c>
      <c r="E5603" t="s">
        <v>1014</v>
      </c>
      <c r="F5603" s="86">
        <v>1161.17442263661</v>
      </c>
    </row>
    <row r="5604" spans="1:6">
      <c r="A5604">
        <v>2043</v>
      </c>
      <c r="B5604" t="s">
        <v>1034</v>
      </c>
      <c r="C5604" t="s">
        <v>1013</v>
      </c>
      <c r="D5604" t="s">
        <v>1020</v>
      </c>
      <c r="E5604" t="s">
        <v>1014</v>
      </c>
      <c r="F5604" s="86">
        <v>1118.23203662675</v>
      </c>
    </row>
    <row r="5605" spans="1:6">
      <c r="A5605">
        <v>2044</v>
      </c>
      <c r="B5605" t="s">
        <v>1034</v>
      </c>
      <c r="C5605" t="s">
        <v>1013</v>
      </c>
      <c r="D5605" t="s">
        <v>1020</v>
      </c>
      <c r="E5605" t="s">
        <v>1014</v>
      </c>
      <c r="F5605" s="86">
        <v>1086.89779678063</v>
      </c>
    </row>
    <row r="5606" spans="1:6">
      <c r="A5606">
        <v>2045</v>
      </c>
      <c r="B5606" t="s">
        <v>1034</v>
      </c>
      <c r="C5606" t="s">
        <v>1013</v>
      </c>
      <c r="D5606" t="s">
        <v>1020</v>
      </c>
      <c r="E5606" t="s">
        <v>1014</v>
      </c>
      <c r="F5606" s="86">
        <v>1064.6487647399899</v>
      </c>
    </row>
    <row r="5607" spans="1:6">
      <c r="A5607">
        <v>2046</v>
      </c>
      <c r="B5607" t="s">
        <v>1034</v>
      </c>
      <c r="C5607" t="s">
        <v>1013</v>
      </c>
      <c r="D5607" t="s">
        <v>1020</v>
      </c>
      <c r="E5607" t="s">
        <v>1014</v>
      </c>
      <c r="F5607" s="86">
        <v>1048.5781650679201</v>
      </c>
    </row>
    <row r="5608" spans="1:6">
      <c r="A5608">
        <v>2047</v>
      </c>
      <c r="B5608" t="s">
        <v>1034</v>
      </c>
      <c r="C5608" t="s">
        <v>1013</v>
      </c>
      <c r="D5608" t="s">
        <v>1020</v>
      </c>
      <c r="E5608" t="s">
        <v>1014</v>
      </c>
      <c r="F5608" s="86">
        <v>1036.63137681904</v>
      </c>
    </row>
    <row r="5609" spans="1:6">
      <c r="A5609">
        <v>2048</v>
      </c>
      <c r="B5609" t="s">
        <v>1034</v>
      </c>
      <c r="C5609" t="s">
        <v>1013</v>
      </c>
      <c r="D5609" t="s">
        <v>1020</v>
      </c>
      <c r="E5609" t="s">
        <v>1014</v>
      </c>
      <c r="F5609" s="86">
        <v>1026.8868811826901</v>
      </c>
    </row>
    <row r="5610" spans="1:6">
      <c r="A5610">
        <v>2049</v>
      </c>
      <c r="B5610" t="s">
        <v>1034</v>
      </c>
      <c r="C5610" t="s">
        <v>1013</v>
      </c>
      <c r="D5610" t="s">
        <v>1020</v>
      </c>
      <c r="E5610" t="s">
        <v>1014</v>
      </c>
      <c r="F5610" s="86">
        <v>1018.22360249214</v>
      </c>
    </row>
    <row r="5611" spans="1:6">
      <c r="A5611">
        <v>2050</v>
      </c>
      <c r="B5611" t="s">
        <v>1034</v>
      </c>
      <c r="C5611" t="s">
        <v>1013</v>
      </c>
      <c r="D5611" t="s">
        <v>1020</v>
      </c>
      <c r="E5611" t="s">
        <v>1014</v>
      </c>
      <c r="F5611" s="86">
        <v>1009.88036438134</v>
      </c>
    </row>
    <row r="5612" spans="1:6">
      <c r="A5612">
        <v>2017</v>
      </c>
      <c r="B5612" t="s">
        <v>1035</v>
      </c>
      <c r="C5612" t="s">
        <v>1013</v>
      </c>
      <c r="D5612" t="s">
        <v>1020</v>
      </c>
      <c r="E5612" t="s">
        <v>1014</v>
      </c>
      <c r="F5612" s="86">
        <v>919.40210623402402</v>
      </c>
    </row>
    <row r="5613" spans="1:6">
      <c r="A5613">
        <v>2018</v>
      </c>
      <c r="B5613" t="s">
        <v>1035</v>
      </c>
      <c r="C5613" t="s">
        <v>1013</v>
      </c>
      <c r="D5613" t="s">
        <v>1020</v>
      </c>
      <c r="E5613" t="s">
        <v>1014</v>
      </c>
      <c r="F5613" s="86">
        <v>921.21199785765396</v>
      </c>
    </row>
    <row r="5614" spans="1:6">
      <c r="A5614">
        <v>2019</v>
      </c>
      <c r="B5614" t="s">
        <v>1035</v>
      </c>
      <c r="C5614" t="s">
        <v>1013</v>
      </c>
      <c r="D5614" t="s">
        <v>1020</v>
      </c>
      <c r="E5614" t="s">
        <v>1014</v>
      </c>
      <c r="F5614" s="86">
        <v>922.30909220220599</v>
      </c>
    </row>
    <row r="5615" spans="1:6">
      <c r="A5615">
        <v>2020</v>
      </c>
      <c r="B5615" t="s">
        <v>1035</v>
      </c>
      <c r="C5615" t="s">
        <v>1013</v>
      </c>
      <c r="D5615" t="s">
        <v>1020</v>
      </c>
      <c r="E5615" t="s">
        <v>1014</v>
      </c>
      <c r="F5615" s="86">
        <v>923.482816909034</v>
      </c>
    </row>
    <row r="5616" spans="1:6">
      <c r="A5616">
        <v>2021</v>
      </c>
      <c r="B5616" t="s">
        <v>1035</v>
      </c>
      <c r="C5616" t="s">
        <v>1013</v>
      </c>
      <c r="D5616" t="s">
        <v>1020</v>
      </c>
      <c r="E5616" t="s">
        <v>1014</v>
      </c>
      <c r="F5616" s="86">
        <v>923.98462234300598</v>
      </c>
    </row>
    <row r="5617" spans="1:6">
      <c r="A5617">
        <v>2022</v>
      </c>
      <c r="B5617" t="s">
        <v>1035</v>
      </c>
      <c r="C5617" t="s">
        <v>1013</v>
      </c>
      <c r="D5617" t="s">
        <v>1020</v>
      </c>
      <c r="E5617" t="s">
        <v>1014</v>
      </c>
      <c r="F5617" s="86">
        <v>923.29300048447305</v>
      </c>
    </row>
    <row r="5618" spans="1:6">
      <c r="A5618">
        <v>2023</v>
      </c>
      <c r="B5618" t="s">
        <v>1035</v>
      </c>
      <c r="C5618" t="s">
        <v>1013</v>
      </c>
      <c r="D5618" t="s">
        <v>1020</v>
      </c>
      <c r="E5618" t="s">
        <v>1014</v>
      </c>
      <c r="F5618" s="86">
        <v>921.04772352441796</v>
      </c>
    </row>
    <row r="5619" spans="1:6">
      <c r="A5619">
        <v>2024</v>
      </c>
      <c r="B5619" t="s">
        <v>1035</v>
      </c>
      <c r="C5619" t="s">
        <v>1013</v>
      </c>
      <c r="D5619" t="s">
        <v>1020</v>
      </c>
      <c r="E5619" t="s">
        <v>1014</v>
      </c>
      <c r="F5619" s="86">
        <v>916.93658903681705</v>
      </c>
    </row>
    <row r="5620" spans="1:6">
      <c r="A5620">
        <v>2025</v>
      </c>
      <c r="B5620" t="s">
        <v>1035</v>
      </c>
      <c r="C5620" t="s">
        <v>1013</v>
      </c>
      <c r="D5620" t="s">
        <v>1020</v>
      </c>
      <c r="E5620" t="s">
        <v>1014</v>
      </c>
      <c r="F5620" s="86">
        <v>910.45749946671299</v>
      </c>
    </row>
    <row r="5621" spans="1:6">
      <c r="A5621">
        <v>2026</v>
      </c>
      <c r="B5621" t="s">
        <v>1035</v>
      </c>
      <c r="C5621" t="s">
        <v>1013</v>
      </c>
      <c r="D5621" t="s">
        <v>1020</v>
      </c>
      <c r="E5621" t="s">
        <v>1014</v>
      </c>
      <c r="F5621" s="86">
        <v>901.20757451687598</v>
      </c>
    </row>
    <row r="5622" spans="1:6">
      <c r="A5622">
        <v>2027</v>
      </c>
      <c r="B5622" t="s">
        <v>1035</v>
      </c>
      <c r="C5622" t="s">
        <v>1013</v>
      </c>
      <c r="D5622" t="s">
        <v>1020</v>
      </c>
      <c r="E5622" t="s">
        <v>1014</v>
      </c>
      <c r="F5622" s="86">
        <v>888.61836426343405</v>
      </c>
    </row>
    <row r="5623" spans="1:6">
      <c r="A5623">
        <v>2028</v>
      </c>
      <c r="B5623" t="s">
        <v>1035</v>
      </c>
      <c r="C5623" t="s">
        <v>1013</v>
      </c>
      <c r="D5623" t="s">
        <v>1020</v>
      </c>
      <c r="E5623" t="s">
        <v>1014</v>
      </c>
      <c r="F5623" s="86">
        <v>872.35108495968996</v>
      </c>
    </row>
    <row r="5624" spans="1:6">
      <c r="A5624">
        <v>2029</v>
      </c>
      <c r="B5624" t="s">
        <v>1035</v>
      </c>
      <c r="C5624" t="s">
        <v>1013</v>
      </c>
      <c r="D5624" t="s">
        <v>1020</v>
      </c>
      <c r="E5624" t="s">
        <v>1014</v>
      </c>
      <c r="F5624" s="86">
        <v>851.84663444021805</v>
      </c>
    </row>
    <row r="5625" spans="1:6">
      <c r="A5625">
        <v>2030</v>
      </c>
      <c r="B5625" t="s">
        <v>1035</v>
      </c>
      <c r="C5625" t="s">
        <v>1013</v>
      </c>
      <c r="D5625" t="s">
        <v>1020</v>
      </c>
      <c r="E5625" t="s">
        <v>1014</v>
      </c>
      <c r="F5625" s="86">
        <v>826.86701847689301</v>
      </c>
    </row>
    <row r="5626" spans="1:6">
      <c r="A5626">
        <v>2031</v>
      </c>
      <c r="B5626" t="s">
        <v>1035</v>
      </c>
      <c r="C5626" t="s">
        <v>1013</v>
      </c>
      <c r="D5626" t="s">
        <v>1020</v>
      </c>
      <c r="E5626" t="s">
        <v>1014</v>
      </c>
      <c r="F5626" s="86">
        <v>797.11326351136904</v>
      </c>
    </row>
    <row r="5627" spans="1:6">
      <c r="A5627">
        <v>2032</v>
      </c>
      <c r="B5627" t="s">
        <v>1035</v>
      </c>
      <c r="C5627" t="s">
        <v>1013</v>
      </c>
      <c r="D5627" t="s">
        <v>1020</v>
      </c>
      <c r="E5627" t="s">
        <v>1014</v>
      </c>
      <c r="F5627" s="86">
        <v>762.74229447199605</v>
      </c>
    </row>
    <row r="5628" spans="1:6">
      <c r="A5628">
        <v>2033</v>
      </c>
      <c r="B5628" t="s">
        <v>1035</v>
      </c>
      <c r="C5628" t="s">
        <v>1013</v>
      </c>
      <c r="D5628" t="s">
        <v>1020</v>
      </c>
      <c r="E5628" t="s">
        <v>1014</v>
      </c>
      <c r="F5628" s="86">
        <v>724.37592818310395</v>
      </c>
    </row>
    <row r="5629" spans="1:6">
      <c r="A5629">
        <v>2034</v>
      </c>
      <c r="B5629" t="s">
        <v>1035</v>
      </c>
      <c r="C5629" t="s">
        <v>1013</v>
      </c>
      <c r="D5629" t="s">
        <v>1020</v>
      </c>
      <c r="E5629" t="s">
        <v>1014</v>
      </c>
      <c r="F5629" s="86">
        <v>682.82818289996101</v>
      </c>
    </row>
    <row r="5630" spans="1:6">
      <c r="A5630">
        <v>2035</v>
      </c>
      <c r="B5630" t="s">
        <v>1035</v>
      </c>
      <c r="C5630" t="s">
        <v>1013</v>
      </c>
      <c r="D5630" t="s">
        <v>1020</v>
      </c>
      <c r="E5630" t="s">
        <v>1014</v>
      </c>
      <c r="F5630" s="86">
        <v>639.27667294662501</v>
      </c>
    </row>
    <row r="5631" spans="1:6">
      <c r="A5631">
        <v>2036</v>
      </c>
      <c r="B5631" t="s">
        <v>1035</v>
      </c>
      <c r="C5631" t="s">
        <v>1013</v>
      </c>
      <c r="D5631" t="s">
        <v>1020</v>
      </c>
      <c r="E5631" t="s">
        <v>1014</v>
      </c>
      <c r="F5631" s="86">
        <v>595.29439152034104</v>
      </c>
    </row>
    <row r="5632" spans="1:6">
      <c r="A5632">
        <v>2037</v>
      </c>
      <c r="B5632" t="s">
        <v>1035</v>
      </c>
      <c r="C5632" t="s">
        <v>1013</v>
      </c>
      <c r="D5632" t="s">
        <v>1020</v>
      </c>
      <c r="E5632" t="s">
        <v>1014</v>
      </c>
      <c r="F5632" s="86">
        <v>552.43535399259895</v>
      </c>
    </row>
    <row r="5633" spans="1:6">
      <c r="A5633">
        <v>2038</v>
      </c>
      <c r="B5633" t="s">
        <v>1035</v>
      </c>
      <c r="C5633" t="s">
        <v>1013</v>
      </c>
      <c r="D5633" t="s">
        <v>1020</v>
      </c>
      <c r="E5633" t="s">
        <v>1014</v>
      </c>
      <c r="F5633" s="86">
        <v>512.46052561777799</v>
      </c>
    </row>
    <row r="5634" spans="1:6">
      <c r="A5634">
        <v>2039</v>
      </c>
      <c r="B5634" t="s">
        <v>1035</v>
      </c>
      <c r="C5634" t="s">
        <v>1013</v>
      </c>
      <c r="D5634" t="s">
        <v>1020</v>
      </c>
      <c r="E5634" t="s">
        <v>1014</v>
      </c>
      <c r="F5634" s="86">
        <v>476.64428959223898</v>
      </c>
    </row>
    <row r="5635" spans="1:6">
      <c r="A5635">
        <v>2040</v>
      </c>
      <c r="B5635" t="s">
        <v>1035</v>
      </c>
      <c r="C5635" t="s">
        <v>1013</v>
      </c>
      <c r="D5635" t="s">
        <v>1020</v>
      </c>
      <c r="E5635" t="s">
        <v>1014</v>
      </c>
      <c r="F5635" s="86">
        <v>446.06099899870998</v>
      </c>
    </row>
    <row r="5636" spans="1:6">
      <c r="A5636">
        <v>2041</v>
      </c>
      <c r="B5636" t="s">
        <v>1035</v>
      </c>
      <c r="C5636" t="s">
        <v>1013</v>
      </c>
      <c r="D5636" t="s">
        <v>1020</v>
      </c>
      <c r="E5636" t="s">
        <v>1014</v>
      </c>
      <c r="F5636" s="86">
        <v>421.19227242954003</v>
      </c>
    </row>
    <row r="5637" spans="1:6">
      <c r="A5637">
        <v>2042</v>
      </c>
      <c r="B5637" t="s">
        <v>1035</v>
      </c>
      <c r="C5637" t="s">
        <v>1013</v>
      </c>
      <c r="D5637" t="s">
        <v>1020</v>
      </c>
      <c r="E5637" t="s">
        <v>1014</v>
      </c>
      <c r="F5637" s="86">
        <v>401.92600552736201</v>
      </c>
    </row>
    <row r="5638" spans="1:6">
      <c r="A5638">
        <v>2043</v>
      </c>
      <c r="B5638" t="s">
        <v>1035</v>
      </c>
      <c r="C5638" t="s">
        <v>1013</v>
      </c>
      <c r="D5638" t="s">
        <v>1020</v>
      </c>
      <c r="E5638" t="s">
        <v>1014</v>
      </c>
      <c r="F5638" s="86">
        <v>387.75000871827302</v>
      </c>
    </row>
    <row r="5639" spans="1:6">
      <c r="A5639">
        <v>2044</v>
      </c>
      <c r="B5639" t="s">
        <v>1035</v>
      </c>
      <c r="C5639" t="s">
        <v>1013</v>
      </c>
      <c r="D5639" t="s">
        <v>1020</v>
      </c>
      <c r="E5639" t="s">
        <v>1014</v>
      </c>
      <c r="F5639" s="86">
        <v>377.81899100147399</v>
      </c>
    </row>
    <row r="5640" spans="1:6">
      <c r="A5640">
        <v>2045</v>
      </c>
      <c r="B5640" t="s">
        <v>1035</v>
      </c>
      <c r="C5640" t="s">
        <v>1013</v>
      </c>
      <c r="D5640" t="s">
        <v>1020</v>
      </c>
      <c r="E5640" t="s">
        <v>1014</v>
      </c>
      <c r="F5640" s="86">
        <v>371.06383419625098</v>
      </c>
    </row>
    <row r="5641" spans="1:6">
      <c r="A5641">
        <v>2046</v>
      </c>
      <c r="B5641" t="s">
        <v>1035</v>
      </c>
      <c r="C5641" t="s">
        <v>1013</v>
      </c>
      <c r="D5641" t="s">
        <v>1020</v>
      </c>
      <c r="E5641" t="s">
        <v>1014</v>
      </c>
      <c r="F5641" s="86">
        <v>366.52546120551898</v>
      </c>
    </row>
    <row r="5642" spans="1:6">
      <c r="A5642">
        <v>2047</v>
      </c>
      <c r="B5642" t="s">
        <v>1035</v>
      </c>
      <c r="C5642" t="s">
        <v>1013</v>
      </c>
      <c r="D5642" t="s">
        <v>1020</v>
      </c>
      <c r="E5642" t="s">
        <v>1014</v>
      </c>
      <c r="F5642" s="86">
        <v>363.35440193717102</v>
      </c>
    </row>
    <row r="5643" spans="1:6">
      <c r="A5643">
        <v>2048</v>
      </c>
      <c r="B5643" t="s">
        <v>1035</v>
      </c>
      <c r="C5643" t="s">
        <v>1013</v>
      </c>
      <c r="D5643" t="s">
        <v>1020</v>
      </c>
      <c r="E5643" t="s">
        <v>1014</v>
      </c>
      <c r="F5643" s="86">
        <v>360.932143807665</v>
      </c>
    </row>
    <row r="5644" spans="1:6">
      <c r="A5644">
        <v>2049</v>
      </c>
      <c r="B5644" t="s">
        <v>1035</v>
      </c>
      <c r="C5644" t="s">
        <v>1013</v>
      </c>
      <c r="D5644" t="s">
        <v>1020</v>
      </c>
      <c r="E5644" t="s">
        <v>1014</v>
      </c>
      <c r="F5644" s="86">
        <v>358.85142248996402</v>
      </c>
    </row>
    <row r="5645" spans="1:6">
      <c r="A5645">
        <v>2050</v>
      </c>
      <c r="B5645" t="s">
        <v>1035</v>
      </c>
      <c r="C5645" t="s">
        <v>1013</v>
      </c>
      <c r="D5645" t="s">
        <v>1020</v>
      </c>
      <c r="E5645" t="s">
        <v>1014</v>
      </c>
      <c r="F5645" s="86">
        <v>356.88808371001198</v>
      </c>
    </row>
    <row r="5646" spans="1:6">
      <c r="A5646">
        <v>2017</v>
      </c>
      <c r="B5646" t="s">
        <v>1036</v>
      </c>
      <c r="C5646" t="s">
        <v>1013</v>
      </c>
      <c r="D5646" t="s">
        <v>1020</v>
      </c>
      <c r="E5646" t="s">
        <v>1014</v>
      </c>
      <c r="F5646" s="86">
        <v>9075.4298808821404</v>
      </c>
    </row>
    <row r="5647" spans="1:6">
      <c r="A5647">
        <v>2018</v>
      </c>
      <c r="B5647" t="s">
        <v>1036</v>
      </c>
      <c r="C5647" t="s">
        <v>1013</v>
      </c>
      <c r="D5647" t="s">
        <v>1020</v>
      </c>
      <c r="E5647" t="s">
        <v>1014</v>
      </c>
      <c r="F5647" s="86">
        <v>9077.9410435353893</v>
      </c>
    </row>
    <row r="5648" spans="1:6">
      <c r="A5648">
        <v>2019</v>
      </c>
      <c r="B5648" t="s">
        <v>1036</v>
      </c>
      <c r="C5648" t="s">
        <v>1013</v>
      </c>
      <c r="D5648" t="s">
        <v>1020</v>
      </c>
      <c r="E5648" t="s">
        <v>1014</v>
      </c>
      <c r="F5648" s="86">
        <v>9077.9453342484794</v>
      </c>
    </row>
    <row r="5649" spans="1:6">
      <c r="A5649">
        <v>2020</v>
      </c>
      <c r="B5649" t="s">
        <v>1036</v>
      </c>
      <c r="C5649" t="s">
        <v>1013</v>
      </c>
      <c r="D5649" t="s">
        <v>1020</v>
      </c>
      <c r="E5649" t="s">
        <v>1014</v>
      </c>
      <c r="F5649" s="86">
        <v>9070.8301175792894</v>
      </c>
    </row>
    <row r="5650" spans="1:6">
      <c r="A5650">
        <v>2021</v>
      </c>
      <c r="B5650" t="s">
        <v>1036</v>
      </c>
      <c r="C5650" t="s">
        <v>1013</v>
      </c>
      <c r="D5650" t="s">
        <v>1020</v>
      </c>
      <c r="E5650" t="s">
        <v>1014</v>
      </c>
      <c r="F5650" s="86">
        <v>9055.7648194944195</v>
      </c>
    </row>
    <row r="5651" spans="1:6">
      <c r="A5651">
        <v>2022</v>
      </c>
      <c r="B5651" t="s">
        <v>1036</v>
      </c>
      <c r="C5651" t="s">
        <v>1013</v>
      </c>
      <c r="D5651" t="s">
        <v>1020</v>
      </c>
      <c r="E5651" t="s">
        <v>1014</v>
      </c>
      <c r="F5651" s="86">
        <v>9029.3632249928996</v>
      </c>
    </row>
    <row r="5652" spans="1:6">
      <c r="A5652">
        <v>2023</v>
      </c>
      <c r="B5652" t="s">
        <v>1036</v>
      </c>
      <c r="C5652" t="s">
        <v>1013</v>
      </c>
      <c r="D5652" t="s">
        <v>1020</v>
      </c>
      <c r="E5652" t="s">
        <v>1014</v>
      </c>
      <c r="F5652" s="86">
        <v>8987.6582032819297</v>
      </c>
    </row>
    <row r="5653" spans="1:6">
      <c r="A5653">
        <v>2024</v>
      </c>
      <c r="B5653" t="s">
        <v>1036</v>
      </c>
      <c r="C5653" t="s">
        <v>1013</v>
      </c>
      <c r="D5653" t="s">
        <v>1020</v>
      </c>
      <c r="E5653" t="s">
        <v>1014</v>
      </c>
      <c r="F5653" s="86">
        <v>8927.1214541013796</v>
      </c>
    </row>
    <row r="5654" spans="1:6">
      <c r="A5654">
        <v>2025</v>
      </c>
      <c r="B5654" t="s">
        <v>1036</v>
      </c>
      <c r="C5654" t="s">
        <v>1013</v>
      </c>
      <c r="D5654" t="s">
        <v>1020</v>
      </c>
      <c r="E5654" t="s">
        <v>1014</v>
      </c>
      <c r="F5654" s="86">
        <v>8844.0729297818507</v>
      </c>
    </row>
    <row r="5655" spans="1:6">
      <c r="A5655">
        <v>2026</v>
      </c>
      <c r="B5655" t="s">
        <v>1036</v>
      </c>
      <c r="C5655" t="s">
        <v>1013</v>
      </c>
      <c r="D5655" t="s">
        <v>1020</v>
      </c>
      <c r="E5655" t="s">
        <v>1014</v>
      </c>
      <c r="F5655" s="86">
        <v>8734.50251543595</v>
      </c>
    </row>
    <row r="5656" spans="1:6">
      <c r="A5656">
        <v>2027</v>
      </c>
      <c r="B5656" t="s">
        <v>1036</v>
      </c>
      <c r="C5656" t="s">
        <v>1013</v>
      </c>
      <c r="D5656" t="s">
        <v>1020</v>
      </c>
      <c r="E5656" t="s">
        <v>1014</v>
      </c>
      <c r="F5656" s="86">
        <v>8594.5990621946203</v>
      </c>
    </row>
    <row r="5657" spans="1:6">
      <c r="A5657">
        <v>2028</v>
      </c>
      <c r="B5657" t="s">
        <v>1036</v>
      </c>
      <c r="C5657" t="s">
        <v>1013</v>
      </c>
      <c r="D5657" t="s">
        <v>1020</v>
      </c>
      <c r="E5657" t="s">
        <v>1014</v>
      </c>
      <c r="F5657" s="86">
        <v>8419.9228944476399</v>
      </c>
    </row>
    <row r="5658" spans="1:6">
      <c r="A5658">
        <v>2029</v>
      </c>
      <c r="B5658" t="s">
        <v>1036</v>
      </c>
      <c r="C5658" t="s">
        <v>1013</v>
      </c>
      <c r="D5658" t="s">
        <v>1020</v>
      </c>
      <c r="E5658" t="s">
        <v>1014</v>
      </c>
      <c r="F5658" s="86">
        <v>8206.1308611372096</v>
      </c>
    </row>
    <row r="5659" spans="1:6">
      <c r="A5659">
        <v>2030</v>
      </c>
      <c r="B5659" t="s">
        <v>1036</v>
      </c>
      <c r="C5659" t="s">
        <v>1013</v>
      </c>
      <c r="D5659" t="s">
        <v>1020</v>
      </c>
      <c r="E5659" t="s">
        <v>1014</v>
      </c>
      <c r="F5659" s="86">
        <v>7949.82357390376</v>
      </c>
    </row>
    <row r="5660" spans="1:6">
      <c r="A5660">
        <v>2031</v>
      </c>
      <c r="B5660" t="s">
        <v>1036</v>
      </c>
      <c r="C5660" t="s">
        <v>1013</v>
      </c>
      <c r="D5660" t="s">
        <v>1020</v>
      </c>
      <c r="E5660" t="s">
        <v>1014</v>
      </c>
      <c r="F5660" s="86">
        <v>7649.8792026957699</v>
      </c>
    </row>
    <row r="5661" spans="1:6">
      <c r="A5661">
        <v>2032</v>
      </c>
      <c r="B5661" t="s">
        <v>1036</v>
      </c>
      <c r="C5661" t="s">
        <v>1013</v>
      </c>
      <c r="D5661" t="s">
        <v>1020</v>
      </c>
      <c r="E5661" t="s">
        <v>1014</v>
      </c>
      <c r="F5661" s="86">
        <v>7307.3846918298696</v>
      </c>
    </row>
    <row r="5662" spans="1:6">
      <c r="A5662">
        <v>2033</v>
      </c>
      <c r="B5662" t="s">
        <v>1036</v>
      </c>
      <c r="C5662" t="s">
        <v>1013</v>
      </c>
      <c r="D5662" t="s">
        <v>1020</v>
      </c>
      <c r="E5662" t="s">
        <v>1014</v>
      </c>
      <c r="F5662" s="86">
        <v>6927.6146736937999</v>
      </c>
    </row>
    <row r="5663" spans="1:6">
      <c r="A5663">
        <v>2034</v>
      </c>
      <c r="B5663" t="s">
        <v>1036</v>
      </c>
      <c r="C5663" t="s">
        <v>1013</v>
      </c>
      <c r="D5663" t="s">
        <v>1020</v>
      </c>
      <c r="E5663" t="s">
        <v>1014</v>
      </c>
      <c r="F5663" s="86">
        <v>6517.7117351099396</v>
      </c>
    </row>
    <row r="5664" spans="1:6">
      <c r="A5664">
        <v>2035</v>
      </c>
      <c r="B5664" t="s">
        <v>1036</v>
      </c>
      <c r="C5664" t="s">
        <v>1013</v>
      </c>
      <c r="D5664" t="s">
        <v>1020</v>
      </c>
      <c r="E5664" t="s">
        <v>1014</v>
      </c>
      <c r="F5664" s="86">
        <v>6088.8706618351398</v>
      </c>
    </row>
    <row r="5665" spans="1:6">
      <c r="A5665">
        <v>2036</v>
      </c>
      <c r="B5665" t="s">
        <v>1036</v>
      </c>
      <c r="C5665" t="s">
        <v>1013</v>
      </c>
      <c r="D5665" t="s">
        <v>1020</v>
      </c>
      <c r="E5665" t="s">
        <v>1014</v>
      </c>
      <c r="F5665" s="86">
        <v>5654.9909996832303</v>
      </c>
    </row>
    <row r="5666" spans="1:6">
      <c r="A5666">
        <v>2037</v>
      </c>
      <c r="B5666" t="s">
        <v>1036</v>
      </c>
      <c r="C5666" t="s">
        <v>1013</v>
      </c>
      <c r="D5666" t="s">
        <v>1020</v>
      </c>
      <c r="E5666" t="s">
        <v>1014</v>
      </c>
      <c r="F5666" s="86">
        <v>5231.5426289040897</v>
      </c>
    </row>
    <row r="5667" spans="1:6">
      <c r="A5667">
        <v>2038</v>
      </c>
      <c r="B5667" t="s">
        <v>1036</v>
      </c>
      <c r="C5667" t="s">
        <v>1013</v>
      </c>
      <c r="D5667" t="s">
        <v>1020</v>
      </c>
      <c r="E5667" t="s">
        <v>1014</v>
      </c>
      <c r="F5667" s="86">
        <v>4834.2448709252603</v>
      </c>
    </row>
    <row r="5668" spans="1:6">
      <c r="A5668">
        <v>2039</v>
      </c>
      <c r="B5668" t="s">
        <v>1036</v>
      </c>
      <c r="C5668" t="s">
        <v>1013</v>
      </c>
      <c r="D5668" t="s">
        <v>1020</v>
      </c>
      <c r="E5668" t="s">
        <v>1014</v>
      </c>
      <c r="F5668" s="86">
        <v>4476.6934987817203</v>
      </c>
    </row>
    <row r="5669" spans="1:6">
      <c r="A5669">
        <v>2040</v>
      </c>
      <c r="B5669" t="s">
        <v>1036</v>
      </c>
      <c r="C5669" t="s">
        <v>1013</v>
      </c>
      <c r="D5669" t="s">
        <v>1020</v>
      </c>
      <c r="E5669" t="s">
        <v>1014</v>
      </c>
      <c r="F5669" s="86">
        <v>4167.9234869634702</v>
      </c>
    </row>
    <row r="5670" spans="1:6">
      <c r="A5670">
        <v>2041</v>
      </c>
      <c r="B5670" t="s">
        <v>1036</v>
      </c>
      <c r="C5670" t="s">
        <v>1013</v>
      </c>
      <c r="D5670" t="s">
        <v>1020</v>
      </c>
      <c r="E5670" t="s">
        <v>1014</v>
      </c>
      <c r="F5670" s="86">
        <v>3913.1460306549502</v>
      </c>
    </row>
    <row r="5671" spans="1:6">
      <c r="A5671">
        <v>2042</v>
      </c>
      <c r="B5671" t="s">
        <v>1036</v>
      </c>
      <c r="C5671" t="s">
        <v>1013</v>
      </c>
      <c r="D5671" t="s">
        <v>1020</v>
      </c>
      <c r="E5671" t="s">
        <v>1014</v>
      </c>
      <c r="F5671" s="86">
        <v>3712.0674136190601</v>
      </c>
    </row>
    <row r="5672" spans="1:6">
      <c r="A5672">
        <v>2043</v>
      </c>
      <c r="B5672" t="s">
        <v>1036</v>
      </c>
      <c r="C5672" t="s">
        <v>1013</v>
      </c>
      <c r="D5672" t="s">
        <v>1020</v>
      </c>
      <c r="E5672" t="s">
        <v>1014</v>
      </c>
      <c r="F5672" s="86">
        <v>3560.4634716758001</v>
      </c>
    </row>
    <row r="5673" spans="1:6">
      <c r="A5673">
        <v>2044</v>
      </c>
      <c r="B5673" t="s">
        <v>1036</v>
      </c>
      <c r="C5673" t="s">
        <v>1013</v>
      </c>
      <c r="D5673" t="s">
        <v>1020</v>
      </c>
      <c r="E5673" t="s">
        <v>1014</v>
      </c>
      <c r="F5673" s="86">
        <v>3449.7791801479102</v>
      </c>
    </row>
    <row r="5674" spans="1:6">
      <c r="A5674">
        <v>2045</v>
      </c>
      <c r="B5674" t="s">
        <v>1036</v>
      </c>
      <c r="C5674" t="s">
        <v>1013</v>
      </c>
      <c r="D5674" t="s">
        <v>1020</v>
      </c>
      <c r="E5674" t="s">
        <v>1014</v>
      </c>
      <c r="F5674" s="86">
        <v>3370.8480387219302</v>
      </c>
    </row>
    <row r="5675" spans="1:6">
      <c r="A5675">
        <v>2046</v>
      </c>
      <c r="B5675" t="s">
        <v>1036</v>
      </c>
      <c r="C5675" t="s">
        <v>1013</v>
      </c>
      <c r="D5675" t="s">
        <v>1020</v>
      </c>
      <c r="E5675" t="s">
        <v>1014</v>
      </c>
      <c r="F5675" s="86">
        <v>3314.04067205605</v>
      </c>
    </row>
    <row r="5676" spans="1:6">
      <c r="A5676">
        <v>2047</v>
      </c>
      <c r="B5676" t="s">
        <v>1036</v>
      </c>
      <c r="C5676" t="s">
        <v>1013</v>
      </c>
      <c r="D5676" t="s">
        <v>1020</v>
      </c>
      <c r="E5676" t="s">
        <v>1014</v>
      </c>
      <c r="F5676" s="86">
        <v>3271.0655108380201</v>
      </c>
    </row>
    <row r="5677" spans="1:6">
      <c r="A5677">
        <v>2048</v>
      </c>
      <c r="B5677" t="s">
        <v>1036</v>
      </c>
      <c r="C5677" t="s">
        <v>1013</v>
      </c>
      <c r="D5677" t="s">
        <v>1020</v>
      </c>
      <c r="E5677" t="s">
        <v>1014</v>
      </c>
      <c r="F5677" s="86">
        <v>3235.6895277078602</v>
      </c>
    </row>
    <row r="5678" spans="1:6">
      <c r="A5678">
        <v>2049</v>
      </c>
      <c r="B5678" t="s">
        <v>1036</v>
      </c>
      <c r="C5678" t="s">
        <v>1013</v>
      </c>
      <c r="D5678" t="s">
        <v>1020</v>
      </c>
      <c r="E5678" t="s">
        <v>1014</v>
      </c>
      <c r="F5678" s="86">
        <v>3203.9336801874801</v>
      </c>
    </row>
    <row r="5679" spans="1:6">
      <c r="A5679">
        <v>2050</v>
      </c>
      <c r="B5679" t="s">
        <v>1036</v>
      </c>
      <c r="C5679" t="s">
        <v>1013</v>
      </c>
      <c r="D5679" t="s">
        <v>1020</v>
      </c>
      <c r="E5679" t="s">
        <v>1014</v>
      </c>
      <c r="F5679" s="86">
        <v>3173.3550426487</v>
      </c>
    </row>
    <row r="5680" spans="1:6">
      <c r="A5680">
        <v>2017</v>
      </c>
      <c r="B5680" t="s">
        <v>1037</v>
      </c>
      <c r="C5680" t="s">
        <v>1013</v>
      </c>
      <c r="D5680" t="s">
        <v>1020</v>
      </c>
      <c r="E5680" t="s">
        <v>1014</v>
      </c>
      <c r="F5680" s="86">
        <v>4446.3314516628498</v>
      </c>
    </row>
    <row r="5681" spans="1:6">
      <c r="A5681">
        <v>2018</v>
      </c>
      <c r="B5681" t="s">
        <v>1037</v>
      </c>
      <c r="C5681" t="s">
        <v>1013</v>
      </c>
      <c r="D5681" t="s">
        <v>1020</v>
      </c>
      <c r="E5681" t="s">
        <v>1014</v>
      </c>
      <c r="F5681" s="86">
        <v>4447.56174726668</v>
      </c>
    </row>
    <row r="5682" spans="1:6">
      <c r="A5682">
        <v>2019</v>
      </c>
      <c r="B5682" t="s">
        <v>1037</v>
      </c>
      <c r="C5682" t="s">
        <v>1013</v>
      </c>
      <c r="D5682" t="s">
        <v>1020</v>
      </c>
      <c r="E5682" t="s">
        <v>1014</v>
      </c>
      <c r="F5682" s="86">
        <v>4447.5638494186296</v>
      </c>
    </row>
    <row r="5683" spans="1:6">
      <c r="A5683">
        <v>2020</v>
      </c>
      <c r="B5683" t="s">
        <v>1037</v>
      </c>
      <c r="C5683" t="s">
        <v>1013</v>
      </c>
      <c r="D5683" t="s">
        <v>1020</v>
      </c>
      <c r="E5683" t="s">
        <v>1014</v>
      </c>
      <c r="F5683" s="86">
        <v>4444.0778865411803</v>
      </c>
    </row>
    <row r="5684" spans="1:6">
      <c r="A5684">
        <v>2021</v>
      </c>
      <c r="B5684" t="s">
        <v>1037</v>
      </c>
      <c r="C5684" t="s">
        <v>1013</v>
      </c>
      <c r="D5684" t="s">
        <v>1020</v>
      </c>
      <c r="E5684" t="s">
        <v>1014</v>
      </c>
      <c r="F5684" s="86">
        <v>4436.69693494079</v>
      </c>
    </row>
    <row r="5685" spans="1:6">
      <c r="A5685">
        <v>2022</v>
      </c>
      <c r="B5685" t="s">
        <v>1037</v>
      </c>
      <c r="C5685" t="s">
        <v>1013</v>
      </c>
      <c r="D5685" t="s">
        <v>1020</v>
      </c>
      <c r="E5685" t="s">
        <v>1014</v>
      </c>
      <c r="F5685" s="86">
        <v>4423.7619840297102</v>
      </c>
    </row>
    <row r="5686" spans="1:6">
      <c r="A5686">
        <v>2023</v>
      </c>
      <c r="B5686" t="s">
        <v>1037</v>
      </c>
      <c r="C5686" t="s">
        <v>1013</v>
      </c>
      <c r="D5686" t="s">
        <v>1020</v>
      </c>
      <c r="E5686" t="s">
        <v>1014</v>
      </c>
      <c r="F5686" s="86">
        <v>4403.3294147564602</v>
      </c>
    </row>
    <row r="5687" spans="1:6">
      <c r="A5687">
        <v>2024</v>
      </c>
      <c r="B5687" t="s">
        <v>1037</v>
      </c>
      <c r="C5687" t="s">
        <v>1013</v>
      </c>
      <c r="D5687" t="s">
        <v>1020</v>
      </c>
      <c r="E5687" t="s">
        <v>1014</v>
      </c>
      <c r="F5687" s="86">
        <v>4373.6706046068703</v>
      </c>
    </row>
    <row r="5688" spans="1:6">
      <c r="A5688">
        <v>2025</v>
      </c>
      <c r="B5688" t="s">
        <v>1037</v>
      </c>
      <c r="C5688" t="s">
        <v>1013</v>
      </c>
      <c r="D5688" t="s">
        <v>1020</v>
      </c>
      <c r="E5688" t="s">
        <v>1014</v>
      </c>
      <c r="F5688" s="86">
        <v>4332.98258535679</v>
      </c>
    </row>
    <row r="5689" spans="1:6">
      <c r="A5689">
        <v>2026</v>
      </c>
      <c r="B5689" t="s">
        <v>1037</v>
      </c>
      <c r="C5689" t="s">
        <v>1013</v>
      </c>
      <c r="D5689" t="s">
        <v>1020</v>
      </c>
      <c r="E5689" t="s">
        <v>1014</v>
      </c>
      <c r="F5689" s="86">
        <v>4279.3006787284203</v>
      </c>
    </row>
    <row r="5690" spans="1:6">
      <c r="A5690">
        <v>2027</v>
      </c>
      <c r="B5690" t="s">
        <v>1037</v>
      </c>
      <c r="C5690" t="s">
        <v>1013</v>
      </c>
      <c r="D5690" t="s">
        <v>1020</v>
      </c>
      <c r="E5690" t="s">
        <v>1014</v>
      </c>
      <c r="F5690" s="86">
        <v>4210.7576859988303</v>
      </c>
    </row>
    <row r="5691" spans="1:6">
      <c r="A5691">
        <v>2028</v>
      </c>
      <c r="B5691" t="s">
        <v>1037</v>
      </c>
      <c r="C5691" t="s">
        <v>1013</v>
      </c>
      <c r="D5691" t="s">
        <v>1020</v>
      </c>
      <c r="E5691" t="s">
        <v>1014</v>
      </c>
      <c r="F5691" s="86">
        <v>4125.1784739170498</v>
      </c>
    </row>
    <row r="5692" spans="1:6">
      <c r="A5692">
        <v>2029</v>
      </c>
      <c r="B5692" t="s">
        <v>1037</v>
      </c>
      <c r="C5692" t="s">
        <v>1013</v>
      </c>
      <c r="D5692" t="s">
        <v>1020</v>
      </c>
      <c r="E5692" t="s">
        <v>1014</v>
      </c>
      <c r="F5692" s="86">
        <v>4020.4351995708298</v>
      </c>
    </row>
    <row r="5693" spans="1:6">
      <c r="A5693">
        <v>2030</v>
      </c>
      <c r="B5693" t="s">
        <v>1037</v>
      </c>
      <c r="C5693" t="s">
        <v>1013</v>
      </c>
      <c r="D5693" t="s">
        <v>1020</v>
      </c>
      <c r="E5693" t="s">
        <v>1014</v>
      </c>
      <c r="F5693" s="86">
        <v>3894.8623983399898</v>
      </c>
    </row>
    <row r="5694" spans="1:6">
      <c r="A5694">
        <v>2031</v>
      </c>
      <c r="B5694" t="s">
        <v>1037</v>
      </c>
      <c r="C5694" t="s">
        <v>1013</v>
      </c>
      <c r="D5694" t="s">
        <v>1020</v>
      </c>
      <c r="E5694" t="s">
        <v>1014</v>
      </c>
      <c r="F5694" s="86">
        <v>3747.9104512745698</v>
      </c>
    </row>
    <row r="5695" spans="1:6">
      <c r="A5695">
        <v>2032</v>
      </c>
      <c r="B5695" t="s">
        <v>1037</v>
      </c>
      <c r="C5695" t="s">
        <v>1013</v>
      </c>
      <c r="D5695" t="s">
        <v>1020</v>
      </c>
      <c r="E5695" t="s">
        <v>1014</v>
      </c>
      <c r="F5695" s="86">
        <v>3580.1118857330198</v>
      </c>
    </row>
    <row r="5696" spans="1:6">
      <c r="A5696">
        <v>2033</v>
      </c>
      <c r="B5696" t="s">
        <v>1037</v>
      </c>
      <c r="C5696" t="s">
        <v>1013</v>
      </c>
      <c r="D5696" t="s">
        <v>1020</v>
      </c>
      <c r="E5696" t="s">
        <v>1014</v>
      </c>
      <c r="F5696" s="86">
        <v>3394.0509059006399</v>
      </c>
    </row>
    <row r="5697" spans="1:6">
      <c r="A5697">
        <v>2034</v>
      </c>
      <c r="B5697" t="s">
        <v>1037</v>
      </c>
      <c r="C5697" t="s">
        <v>1013</v>
      </c>
      <c r="D5697" t="s">
        <v>1020</v>
      </c>
      <c r="E5697" t="s">
        <v>1014</v>
      </c>
      <c r="F5697" s="86">
        <v>3193.2268841323998</v>
      </c>
    </row>
    <row r="5698" spans="1:6">
      <c r="A5698">
        <v>2035</v>
      </c>
      <c r="B5698" t="s">
        <v>1037</v>
      </c>
      <c r="C5698" t="s">
        <v>1013</v>
      </c>
      <c r="D5698" t="s">
        <v>1020</v>
      </c>
      <c r="E5698" t="s">
        <v>1014</v>
      </c>
      <c r="F5698" s="86">
        <v>2983.1244893264702</v>
      </c>
    </row>
    <row r="5699" spans="1:6">
      <c r="A5699">
        <v>2036</v>
      </c>
      <c r="B5699" t="s">
        <v>1037</v>
      </c>
      <c r="C5699" t="s">
        <v>1013</v>
      </c>
      <c r="D5699" t="s">
        <v>1020</v>
      </c>
      <c r="E5699" t="s">
        <v>1014</v>
      </c>
      <c r="F5699" s="86">
        <v>2770.55353529081</v>
      </c>
    </row>
    <row r="5700" spans="1:6">
      <c r="A5700">
        <v>2037</v>
      </c>
      <c r="B5700" t="s">
        <v>1037</v>
      </c>
      <c r="C5700" t="s">
        <v>1013</v>
      </c>
      <c r="D5700" t="s">
        <v>1020</v>
      </c>
      <c r="E5700" t="s">
        <v>1014</v>
      </c>
      <c r="F5700" s="86">
        <v>2563.09319083738</v>
      </c>
    </row>
    <row r="5701" spans="1:6">
      <c r="A5701">
        <v>2038</v>
      </c>
      <c r="B5701" t="s">
        <v>1037</v>
      </c>
      <c r="C5701" t="s">
        <v>1013</v>
      </c>
      <c r="D5701" t="s">
        <v>1020</v>
      </c>
      <c r="E5701" t="s">
        <v>1014</v>
      </c>
      <c r="F5701" s="86">
        <v>2368.4448336617402</v>
      </c>
    </row>
    <row r="5702" spans="1:6">
      <c r="A5702">
        <v>2039</v>
      </c>
      <c r="B5702" t="s">
        <v>1037</v>
      </c>
      <c r="C5702" t="s">
        <v>1013</v>
      </c>
      <c r="D5702" t="s">
        <v>1020</v>
      </c>
      <c r="E5702" t="s">
        <v>1014</v>
      </c>
      <c r="F5702" s="86">
        <v>2193.2694499704498</v>
      </c>
    </row>
    <row r="5703" spans="1:6">
      <c r="A5703">
        <v>2040</v>
      </c>
      <c r="B5703" t="s">
        <v>1037</v>
      </c>
      <c r="C5703" t="s">
        <v>1013</v>
      </c>
      <c r="D5703" t="s">
        <v>1020</v>
      </c>
      <c r="E5703" t="s">
        <v>1014</v>
      </c>
      <c r="F5703" s="86">
        <v>2041.9935508783401</v>
      </c>
    </row>
    <row r="5704" spans="1:6">
      <c r="A5704">
        <v>2041</v>
      </c>
      <c r="B5704" t="s">
        <v>1037</v>
      </c>
      <c r="C5704" t="s">
        <v>1013</v>
      </c>
      <c r="D5704" t="s">
        <v>1020</v>
      </c>
      <c r="E5704" t="s">
        <v>1014</v>
      </c>
      <c r="F5704" s="86">
        <v>1917.1702607391501</v>
      </c>
    </row>
    <row r="5705" spans="1:6">
      <c r="A5705">
        <v>2042</v>
      </c>
      <c r="B5705" t="s">
        <v>1037</v>
      </c>
      <c r="C5705" t="s">
        <v>1013</v>
      </c>
      <c r="D5705" t="s">
        <v>1020</v>
      </c>
      <c r="E5705" t="s">
        <v>1014</v>
      </c>
      <c r="F5705" s="86">
        <v>1818.65567895973</v>
      </c>
    </row>
    <row r="5706" spans="1:6">
      <c r="A5706">
        <v>2043</v>
      </c>
      <c r="B5706" t="s">
        <v>1037</v>
      </c>
      <c r="C5706" t="s">
        <v>1013</v>
      </c>
      <c r="D5706" t="s">
        <v>1020</v>
      </c>
      <c r="E5706" t="s">
        <v>1014</v>
      </c>
      <c r="F5706" s="86">
        <v>1744.3802579487201</v>
      </c>
    </row>
    <row r="5707" spans="1:6">
      <c r="A5707">
        <v>2044</v>
      </c>
      <c r="B5707" t="s">
        <v>1037</v>
      </c>
      <c r="C5707" t="s">
        <v>1013</v>
      </c>
      <c r="D5707" t="s">
        <v>1020</v>
      </c>
      <c r="E5707" t="s">
        <v>1014</v>
      </c>
      <c r="F5707" s="86">
        <v>1690.1526287250999</v>
      </c>
    </row>
    <row r="5708" spans="1:6">
      <c r="A5708">
        <v>2045</v>
      </c>
      <c r="B5708" t="s">
        <v>1037</v>
      </c>
      <c r="C5708" t="s">
        <v>1013</v>
      </c>
      <c r="D5708" t="s">
        <v>1020</v>
      </c>
      <c r="E5708" t="s">
        <v>1014</v>
      </c>
      <c r="F5708" s="86">
        <v>1651.4818416390499</v>
      </c>
    </row>
    <row r="5709" spans="1:6">
      <c r="A5709">
        <v>2046</v>
      </c>
      <c r="B5709" t="s">
        <v>1037</v>
      </c>
      <c r="C5709" t="s">
        <v>1013</v>
      </c>
      <c r="D5709" t="s">
        <v>1020</v>
      </c>
      <c r="E5709" t="s">
        <v>1014</v>
      </c>
      <c r="F5709" s="86">
        <v>1623.6501703675101</v>
      </c>
    </row>
    <row r="5710" spans="1:6">
      <c r="A5710">
        <v>2047</v>
      </c>
      <c r="B5710" t="s">
        <v>1037</v>
      </c>
      <c r="C5710" t="s">
        <v>1013</v>
      </c>
      <c r="D5710" t="s">
        <v>1020</v>
      </c>
      <c r="E5710" t="s">
        <v>1014</v>
      </c>
      <c r="F5710" s="86">
        <v>1602.59532079322</v>
      </c>
    </row>
    <row r="5711" spans="1:6">
      <c r="A5711">
        <v>2048</v>
      </c>
      <c r="B5711" t="s">
        <v>1037</v>
      </c>
      <c r="C5711" t="s">
        <v>1013</v>
      </c>
      <c r="D5711" t="s">
        <v>1020</v>
      </c>
      <c r="E5711" t="s">
        <v>1014</v>
      </c>
      <c r="F5711" s="86">
        <v>1585.2635416389901</v>
      </c>
    </row>
    <row r="5712" spans="1:6">
      <c r="A5712">
        <v>2049</v>
      </c>
      <c r="B5712" t="s">
        <v>1037</v>
      </c>
      <c r="C5712" t="s">
        <v>1013</v>
      </c>
      <c r="D5712" t="s">
        <v>1020</v>
      </c>
      <c r="E5712" t="s">
        <v>1014</v>
      </c>
      <c r="F5712" s="86">
        <v>1569.7053779533801</v>
      </c>
    </row>
    <row r="5713" spans="1:6">
      <c r="A5713">
        <v>2050</v>
      </c>
      <c r="B5713" t="s">
        <v>1037</v>
      </c>
      <c r="C5713" t="s">
        <v>1013</v>
      </c>
      <c r="D5713" t="s">
        <v>1020</v>
      </c>
      <c r="E5713" t="s">
        <v>1014</v>
      </c>
      <c r="F5713" s="86">
        <v>1554.7239655440201</v>
      </c>
    </row>
    <row r="5714" spans="1:6">
      <c r="A5714">
        <v>2017</v>
      </c>
      <c r="B5714" t="s">
        <v>1038</v>
      </c>
      <c r="C5714" t="s">
        <v>1013</v>
      </c>
      <c r="D5714" t="s">
        <v>1020</v>
      </c>
      <c r="E5714" t="s">
        <v>1014</v>
      </c>
      <c r="F5714" s="86">
        <v>1239.01541034959</v>
      </c>
    </row>
    <row r="5715" spans="1:6">
      <c r="A5715">
        <v>2018</v>
      </c>
      <c r="B5715" t="s">
        <v>1038</v>
      </c>
      <c r="C5715" t="s">
        <v>1013</v>
      </c>
      <c r="D5715" t="s">
        <v>1020</v>
      </c>
      <c r="E5715" t="s">
        <v>1014</v>
      </c>
      <c r="F5715" s="86">
        <v>1251.4643102098</v>
      </c>
    </row>
    <row r="5716" spans="1:6">
      <c r="A5716">
        <v>2019</v>
      </c>
      <c r="B5716" t="s">
        <v>1038</v>
      </c>
      <c r="C5716" t="s">
        <v>1013</v>
      </c>
      <c r="D5716" t="s">
        <v>1020</v>
      </c>
      <c r="E5716" t="s">
        <v>1014</v>
      </c>
      <c r="F5716" s="86">
        <v>1263.2243278030101</v>
      </c>
    </row>
    <row r="5717" spans="1:6">
      <c r="A5717">
        <v>2020</v>
      </c>
      <c r="B5717" t="s">
        <v>1038</v>
      </c>
      <c r="C5717" t="s">
        <v>1013</v>
      </c>
      <c r="D5717" t="s">
        <v>1020</v>
      </c>
      <c r="E5717" t="s">
        <v>1014</v>
      </c>
      <c r="F5717" s="86">
        <v>1273.1323399911</v>
      </c>
    </row>
    <row r="5718" spans="1:6">
      <c r="A5718">
        <v>2021</v>
      </c>
      <c r="B5718" t="s">
        <v>1038</v>
      </c>
      <c r="C5718" t="s">
        <v>1013</v>
      </c>
      <c r="D5718" t="s">
        <v>1020</v>
      </c>
      <c r="E5718" t="s">
        <v>1014</v>
      </c>
      <c r="F5718" s="86">
        <v>1281.7657951272099</v>
      </c>
    </row>
    <row r="5719" spans="1:6">
      <c r="A5719">
        <v>2022</v>
      </c>
      <c r="B5719" t="s">
        <v>1038</v>
      </c>
      <c r="C5719" t="s">
        <v>1013</v>
      </c>
      <c r="D5719" t="s">
        <v>1020</v>
      </c>
      <c r="E5719" t="s">
        <v>1014</v>
      </c>
      <c r="F5719" s="86">
        <v>1288.3817894983199</v>
      </c>
    </row>
    <row r="5720" spans="1:6">
      <c r="A5720">
        <v>2023</v>
      </c>
      <c r="B5720" t="s">
        <v>1038</v>
      </c>
      <c r="C5720" t="s">
        <v>1013</v>
      </c>
      <c r="D5720" t="s">
        <v>1020</v>
      </c>
      <c r="E5720" t="s">
        <v>1014</v>
      </c>
      <c r="F5720" s="86">
        <v>1292.53094257927</v>
      </c>
    </row>
    <row r="5721" spans="1:6">
      <c r="A5721">
        <v>2024</v>
      </c>
      <c r="B5721" t="s">
        <v>1038</v>
      </c>
      <c r="C5721" t="s">
        <v>1013</v>
      </c>
      <c r="D5721" t="s">
        <v>1020</v>
      </c>
      <c r="E5721" t="s">
        <v>1014</v>
      </c>
      <c r="F5721" s="86">
        <v>1293.14312259127</v>
      </c>
    </row>
    <row r="5722" spans="1:6">
      <c r="A5722">
        <v>2025</v>
      </c>
      <c r="B5722" t="s">
        <v>1038</v>
      </c>
      <c r="C5722" t="s">
        <v>1013</v>
      </c>
      <c r="D5722" t="s">
        <v>1020</v>
      </c>
      <c r="E5722" t="s">
        <v>1014</v>
      </c>
      <c r="F5722" s="86">
        <v>1290.4510600106601</v>
      </c>
    </row>
    <row r="5723" spans="1:6">
      <c r="A5723">
        <v>2026</v>
      </c>
      <c r="B5723" t="s">
        <v>1038</v>
      </c>
      <c r="C5723" t="s">
        <v>1013</v>
      </c>
      <c r="D5723" t="s">
        <v>1020</v>
      </c>
      <c r="E5723" t="s">
        <v>1014</v>
      </c>
      <c r="F5723" s="86">
        <v>1283.50798049231</v>
      </c>
    </row>
    <row r="5724" spans="1:6">
      <c r="A5724">
        <v>2027</v>
      </c>
      <c r="B5724" t="s">
        <v>1038</v>
      </c>
      <c r="C5724" t="s">
        <v>1013</v>
      </c>
      <c r="D5724" t="s">
        <v>1020</v>
      </c>
      <c r="E5724" t="s">
        <v>1014</v>
      </c>
      <c r="F5724" s="86">
        <v>1271.3962764614801</v>
      </c>
    </row>
    <row r="5725" spans="1:6">
      <c r="A5725">
        <v>2028</v>
      </c>
      <c r="B5725" t="s">
        <v>1038</v>
      </c>
      <c r="C5725" t="s">
        <v>1013</v>
      </c>
      <c r="D5725" t="s">
        <v>1020</v>
      </c>
      <c r="E5725" t="s">
        <v>1014</v>
      </c>
      <c r="F5725" s="86">
        <v>1253.70885434818</v>
      </c>
    </row>
    <row r="5726" spans="1:6">
      <c r="A5726">
        <v>2029</v>
      </c>
      <c r="B5726" t="s">
        <v>1038</v>
      </c>
      <c r="C5726" t="s">
        <v>1013</v>
      </c>
      <c r="D5726" t="s">
        <v>1020</v>
      </c>
      <c r="E5726" t="s">
        <v>1014</v>
      </c>
      <c r="F5726" s="86">
        <v>1229.29805327286</v>
      </c>
    </row>
    <row r="5727" spans="1:6">
      <c r="A5727">
        <v>2030</v>
      </c>
      <c r="B5727" t="s">
        <v>1038</v>
      </c>
      <c r="C5727" t="s">
        <v>1013</v>
      </c>
      <c r="D5727" t="s">
        <v>1020</v>
      </c>
      <c r="E5727" t="s">
        <v>1014</v>
      </c>
      <c r="F5727" s="86">
        <v>1197.8984027603001</v>
      </c>
    </row>
    <row r="5728" spans="1:6">
      <c r="A5728">
        <v>2031</v>
      </c>
      <c r="B5728" t="s">
        <v>1038</v>
      </c>
      <c r="C5728" t="s">
        <v>1013</v>
      </c>
      <c r="D5728" t="s">
        <v>1020</v>
      </c>
      <c r="E5728" t="s">
        <v>1014</v>
      </c>
      <c r="F5728" s="86">
        <v>1158.8113201926799</v>
      </c>
    </row>
    <row r="5729" spans="1:6">
      <c r="A5729">
        <v>2032</v>
      </c>
      <c r="B5729" t="s">
        <v>1038</v>
      </c>
      <c r="C5729" t="s">
        <v>1013</v>
      </c>
      <c r="D5729" t="s">
        <v>1020</v>
      </c>
      <c r="E5729" t="s">
        <v>1014</v>
      </c>
      <c r="F5729" s="86">
        <v>1112.49416809831</v>
      </c>
    </row>
    <row r="5730" spans="1:6">
      <c r="A5730">
        <v>2033</v>
      </c>
      <c r="B5730" t="s">
        <v>1038</v>
      </c>
      <c r="C5730" t="s">
        <v>1013</v>
      </c>
      <c r="D5730" t="s">
        <v>1020</v>
      </c>
      <c r="E5730" t="s">
        <v>1014</v>
      </c>
      <c r="F5730" s="86">
        <v>1059.29099179069</v>
      </c>
    </row>
    <row r="5731" spans="1:6">
      <c r="A5731">
        <v>2034</v>
      </c>
      <c r="B5731" t="s">
        <v>1038</v>
      </c>
      <c r="C5731" t="s">
        <v>1013</v>
      </c>
      <c r="D5731" t="s">
        <v>1020</v>
      </c>
      <c r="E5731" t="s">
        <v>1014</v>
      </c>
      <c r="F5731" s="86">
        <v>1000.60351047835</v>
      </c>
    </row>
    <row r="5732" spans="1:6">
      <c r="A5732">
        <v>2035</v>
      </c>
      <c r="B5732" t="s">
        <v>1038</v>
      </c>
      <c r="C5732" t="s">
        <v>1013</v>
      </c>
      <c r="D5732" t="s">
        <v>1020</v>
      </c>
      <c r="E5732" t="s">
        <v>1014</v>
      </c>
      <c r="F5732" s="86">
        <v>937.95159583823602</v>
      </c>
    </row>
    <row r="5733" spans="1:6">
      <c r="A5733">
        <v>2036</v>
      </c>
      <c r="B5733" t="s">
        <v>1038</v>
      </c>
      <c r="C5733" t="s">
        <v>1013</v>
      </c>
      <c r="D5733" t="s">
        <v>1020</v>
      </c>
      <c r="E5733" t="s">
        <v>1014</v>
      </c>
      <c r="F5733" s="86">
        <v>873.75554892567595</v>
      </c>
    </row>
    <row r="5734" spans="1:6">
      <c r="A5734">
        <v>2037</v>
      </c>
      <c r="B5734" t="s">
        <v>1038</v>
      </c>
      <c r="C5734" t="s">
        <v>1013</v>
      </c>
      <c r="D5734" t="s">
        <v>1020</v>
      </c>
      <c r="E5734" t="s">
        <v>1014</v>
      </c>
      <c r="F5734" s="86">
        <v>810.30938924901204</v>
      </c>
    </row>
    <row r="5735" spans="1:6">
      <c r="A5735">
        <v>2038</v>
      </c>
      <c r="B5735" t="s">
        <v>1038</v>
      </c>
      <c r="C5735" t="s">
        <v>1013</v>
      </c>
      <c r="D5735" t="s">
        <v>1020</v>
      </c>
      <c r="E5735" t="s">
        <v>1014</v>
      </c>
      <c r="F5735" s="86">
        <v>750.18494969322398</v>
      </c>
    </row>
    <row r="5736" spans="1:6">
      <c r="A5736">
        <v>2039</v>
      </c>
      <c r="B5736" t="s">
        <v>1038</v>
      </c>
      <c r="C5736" t="s">
        <v>1013</v>
      </c>
      <c r="D5736" t="s">
        <v>1020</v>
      </c>
      <c r="E5736" t="s">
        <v>1014</v>
      </c>
      <c r="F5736" s="86">
        <v>695.92250900040005</v>
      </c>
    </row>
    <row r="5737" spans="1:6">
      <c r="A5737">
        <v>2040</v>
      </c>
      <c r="B5737" t="s">
        <v>1038</v>
      </c>
      <c r="C5737" t="s">
        <v>1013</v>
      </c>
      <c r="D5737" t="s">
        <v>1020</v>
      </c>
      <c r="E5737" t="s">
        <v>1014</v>
      </c>
      <c r="F5737" s="86">
        <v>648.70265472574602</v>
      </c>
    </row>
    <row r="5738" spans="1:6">
      <c r="A5738">
        <v>2041</v>
      </c>
      <c r="B5738" t="s">
        <v>1038</v>
      </c>
      <c r="C5738" t="s">
        <v>1013</v>
      </c>
      <c r="D5738" t="s">
        <v>1020</v>
      </c>
      <c r="E5738" t="s">
        <v>1014</v>
      </c>
      <c r="F5738" s="86">
        <v>609.43899468390703</v>
      </c>
    </row>
    <row r="5739" spans="1:6">
      <c r="A5739">
        <v>2042</v>
      </c>
      <c r="B5739" t="s">
        <v>1038</v>
      </c>
      <c r="C5739" t="s">
        <v>1013</v>
      </c>
      <c r="D5739" t="s">
        <v>1020</v>
      </c>
      <c r="E5739" t="s">
        <v>1014</v>
      </c>
      <c r="F5739" s="86">
        <v>578.53964739655498</v>
      </c>
    </row>
    <row r="5740" spans="1:6">
      <c r="A5740">
        <v>2043</v>
      </c>
      <c r="B5740" t="s">
        <v>1038</v>
      </c>
      <c r="C5740" t="s">
        <v>1013</v>
      </c>
      <c r="D5740" t="s">
        <v>1020</v>
      </c>
      <c r="E5740" t="s">
        <v>1014</v>
      </c>
      <c r="F5740" s="86">
        <v>554.98320799532905</v>
      </c>
    </row>
    <row r="5741" spans="1:6">
      <c r="A5741">
        <v>2044</v>
      </c>
      <c r="B5741" t="s">
        <v>1038</v>
      </c>
      <c r="C5741" t="s">
        <v>1013</v>
      </c>
      <c r="D5741" t="s">
        <v>1020</v>
      </c>
      <c r="E5741" t="s">
        <v>1014</v>
      </c>
      <c r="F5741" s="86">
        <v>537.70634510596199</v>
      </c>
    </row>
    <row r="5742" spans="1:6">
      <c r="A5742">
        <v>2045</v>
      </c>
      <c r="B5742" t="s">
        <v>1038</v>
      </c>
      <c r="C5742" t="s">
        <v>1013</v>
      </c>
      <c r="D5742" t="s">
        <v>1020</v>
      </c>
      <c r="E5742" t="s">
        <v>1014</v>
      </c>
      <c r="F5742" s="86">
        <v>525.30916542563295</v>
      </c>
    </row>
    <row r="5743" spans="1:6">
      <c r="A5743">
        <v>2046</v>
      </c>
      <c r="B5743" t="s">
        <v>1038</v>
      </c>
      <c r="C5743" t="s">
        <v>1013</v>
      </c>
      <c r="D5743" t="s">
        <v>1020</v>
      </c>
      <c r="E5743" t="s">
        <v>1014</v>
      </c>
      <c r="F5743" s="86">
        <v>516.18052988586999</v>
      </c>
    </row>
    <row r="5744" spans="1:6">
      <c r="A5744">
        <v>2047</v>
      </c>
      <c r="B5744" t="s">
        <v>1038</v>
      </c>
      <c r="C5744" t="s">
        <v>1013</v>
      </c>
      <c r="D5744" t="s">
        <v>1020</v>
      </c>
      <c r="E5744" t="s">
        <v>1014</v>
      </c>
      <c r="F5744" s="86">
        <v>509.27922061264798</v>
      </c>
    </row>
    <row r="5745" spans="1:6">
      <c r="A5745">
        <v>2048</v>
      </c>
      <c r="B5745" t="s">
        <v>1038</v>
      </c>
      <c r="C5745" t="s">
        <v>1013</v>
      </c>
      <c r="D5745" t="s">
        <v>1020</v>
      </c>
      <c r="E5745" t="s">
        <v>1014</v>
      </c>
      <c r="F5745" s="86">
        <v>503.50054704831598</v>
      </c>
    </row>
    <row r="5746" spans="1:6">
      <c r="A5746">
        <v>2049</v>
      </c>
      <c r="B5746" t="s">
        <v>1038</v>
      </c>
      <c r="C5746" t="s">
        <v>1013</v>
      </c>
      <c r="D5746" t="s">
        <v>1020</v>
      </c>
      <c r="E5746" t="s">
        <v>1014</v>
      </c>
      <c r="F5746" s="86">
        <v>498.16495977097202</v>
      </c>
    </row>
    <row r="5747" spans="1:6">
      <c r="A5747">
        <v>2050</v>
      </c>
      <c r="B5747" t="s">
        <v>1038</v>
      </c>
      <c r="C5747" t="s">
        <v>1013</v>
      </c>
      <c r="D5747" t="s">
        <v>1020</v>
      </c>
      <c r="E5747" t="s">
        <v>1014</v>
      </c>
      <c r="F5747" s="86">
        <v>493.00581301905697</v>
      </c>
    </row>
    <row r="5748" spans="1:6">
      <c r="A5748">
        <v>2017</v>
      </c>
      <c r="B5748" t="s">
        <v>1039</v>
      </c>
      <c r="C5748" t="s">
        <v>1013</v>
      </c>
      <c r="D5748" t="s">
        <v>1020</v>
      </c>
      <c r="E5748" t="s">
        <v>1014</v>
      </c>
      <c r="F5748" s="86">
        <v>1129.82329488253</v>
      </c>
    </row>
    <row r="5749" spans="1:6">
      <c r="A5749">
        <v>2018</v>
      </c>
      <c r="B5749" t="s">
        <v>1039</v>
      </c>
      <c r="C5749" t="s">
        <v>1013</v>
      </c>
      <c r="D5749" t="s">
        <v>1020</v>
      </c>
      <c r="E5749" t="s">
        <v>1014</v>
      </c>
      <c r="F5749" s="86">
        <v>1141.17509643419</v>
      </c>
    </row>
    <row r="5750" spans="1:6">
      <c r="A5750">
        <v>2019</v>
      </c>
      <c r="B5750" t="s">
        <v>1039</v>
      </c>
      <c r="C5750" t="s">
        <v>1013</v>
      </c>
      <c r="D5750" t="s">
        <v>1020</v>
      </c>
      <c r="E5750" t="s">
        <v>1014</v>
      </c>
      <c r="F5750" s="86">
        <v>1151.8987256272101</v>
      </c>
    </row>
    <row r="5751" spans="1:6">
      <c r="A5751">
        <v>2020</v>
      </c>
      <c r="B5751" t="s">
        <v>1039</v>
      </c>
      <c r="C5751" t="s">
        <v>1013</v>
      </c>
      <c r="D5751" t="s">
        <v>1020</v>
      </c>
      <c r="E5751" t="s">
        <v>1014</v>
      </c>
      <c r="F5751" s="86">
        <v>1160.9335631946699</v>
      </c>
    </row>
    <row r="5752" spans="1:6">
      <c r="A5752">
        <v>2021</v>
      </c>
      <c r="B5752" t="s">
        <v>1039</v>
      </c>
      <c r="C5752" t="s">
        <v>1013</v>
      </c>
      <c r="D5752" t="s">
        <v>1020</v>
      </c>
      <c r="E5752" t="s">
        <v>1014</v>
      </c>
      <c r="F5752" s="86">
        <v>1168.8061680441499</v>
      </c>
    </row>
    <row r="5753" spans="1:6">
      <c r="A5753">
        <v>2022</v>
      </c>
      <c r="B5753" t="s">
        <v>1039</v>
      </c>
      <c r="C5753" t="s">
        <v>1013</v>
      </c>
      <c r="D5753" t="s">
        <v>1020</v>
      </c>
      <c r="E5753" t="s">
        <v>1014</v>
      </c>
      <c r="F5753" s="86">
        <v>1174.83910718022</v>
      </c>
    </row>
    <row r="5754" spans="1:6">
      <c r="A5754">
        <v>2023</v>
      </c>
      <c r="B5754" t="s">
        <v>1039</v>
      </c>
      <c r="C5754" t="s">
        <v>1013</v>
      </c>
      <c r="D5754" t="s">
        <v>1020</v>
      </c>
      <c r="E5754" t="s">
        <v>1014</v>
      </c>
      <c r="F5754" s="86">
        <v>1178.6226031446199</v>
      </c>
    </row>
    <row r="5755" spans="1:6">
      <c r="A5755">
        <v>2024</v>
      </c>
      <c r="B5755" t="s">
        <v>1039</v>
      </c>
      <c r="C5755" t="s">
        <v>1013</v>
      </c>
      <c r="D5755" t="s">
        <v>1020</v>
      </c>
      <c r="E5755" t="s">
        <v>1014</v>
      </c>
      <c r="F5755" s="86">
        <v>1179.18083287482</v>
      </c>
    </row>
    <row r="5756" spans="1:6">
      <c r="A5756">
        <v>2025</v>
      </c>
      <c r="B5756" t="s">
        <v>1039</v>
      </c>
      <c r="C5756" t="s">
        <v>1013</v>
      </c>
      <c r="D5756" t="s">
        <v>1020</v>
      </c>
      <c r="E5756" t="s">
        <v>1014</v>
      </c>
      <c r="F5756" s="86">
        <v>1176.72601674465</v>
      </c>
    </row>
    <row r="5757" spans="1:6">
      <c r="A5757">
        <v>2026</v>
      </c>
      <c r="B5757" t="s">
        <v>1039</v>
      </c>
      <c r="C5757" t="s">
        <v>1013</v>
      </c>
      <c r="D5757" t="s">
        <v>1020</v>
      </c>
      <c r="E5757" t="s">
        <v>1014</v>
      </c>
      <c r="F5757" s="86">
        <v>1170.39481786485</v>
      </c>
    </row>
    <row r="5758" spans="1:6">
      <c r="A5758">
        <v>2027</v>
      </c>
      <c r="B5758" t="s">
        <v>1039</v>
      </c>
      <c r="C5758" t="s">
        <v>1013</v>
      </c>
      <c r="D5758" t="s">
        <v>1020</v>
      </c>
      <c r="E5758" t="s">
        <v>1014</v>
      </c>
      <c r="F5758" s="86">
        <v>1159.35049570352</v>
      </c>
    </row>
    <row r="5759" spans="1:6">
      <c r="A5759">
        <v>2028</v>
      </c>
      <c r="B5759" t="s">
        <v>1039</v>
      </c>
      <c r="C5759" t="s">
        <v>1013</v>
      </c>
      <c r="D5759" t="s">
        <v>1020</v>
      </c>
      <c r="E5759" t="s">
        <v>1014</v>
      </c>
      <c r="F5759" s="86">
        <v>1143.2218330871401</v>
      </c>
    </row>
    <row r="5760" spans="1:6">
      <c r="A5760">
        <v>2029</v>
      </c>
      <c r="B5760" t="s">
        <v>1039</v>
      </c>
      <c r="C5760" t="s">
        <v>1013</v>
      </c>
      <c r="D5760" t="s">
        <v>1020</v>
      </c>
      <c r="E5760" t="s">
        <v>1014</v>
      </c>
      <c r="F5760" s="86">
        <v>1120.96231034734</v>
      </c>
    </row>
    <row r="5761" spans="1:6">
      <c r="A5761">
        <v>2030</v>
      </c>
      <c r="B5761" t="s">
        <v>1039</v>
      </c>
      <c r="C5761" t="s">
        <v>1013</v>
      </c>
      <c r="D5761" t="s">
        <v>1020</v>
      </c>
      <c r="E5761" t="s">
        <v>1014</v>
      </c>
      <c r="F5761" s="86">
        <v>1092.3298524263701</v>
      </c>
    </row>
    <row r="5762" spans="1:6">
      <c r="A5762">
        <v>2031</v>
      </c>
      <c r="B5762" t="s">
        <v>1039</v>
      </c>
      <c r="C5762" t="s">
        <v>1013</v>
      </c>
      <c r="D5762" t="s">
        <v>1020</v>
      </c>
      <c r="E5762" t="s">
        <v>1014</v>
      </c>
      <c r="F5762" s="86">
        <v>1056.6874414886199</v>
      </c>
    </row>
    <row r="5763" spans="1:6">
      <c r="A5763">
        <v>2032</v>
      </c>
      <c r="B5763" t="s">
        <v>1039</v>
      </c>
      <c r="C5763" t="s">
        <v>1013</v>
      </c>
      <c r="D5763" t="s">
        <v>1020</v>
      </c>
      <c r="E5763" t="s">
        <v>1014</v>
      </c>
      <c r="F5763" s="86">
        <v>1014.45213355643</v>
      </c>
    </row>
    <row r="5764" spans="1:6">
      <c r="A5764">
        <v>2033</v>
      </c>
      <c r="B5764" t="s">
        <v>1039</v>
      </c>
      <c r="C5764" t="s">
        <v>1013</v>
      </c>
      <c r="D5764" t="s">
        <v>1020</v>
      </c>
      <c r="E5764" t="s">
        <v>1014</v>
      </c>
      <c r="F5764" s="86">
        <v>965.93765387201495</v>
      </c>
    </row>
    <row r="5765" spans="1:6">
      <c r="A5765">
        <v>2034</v>
      </c>
      <c r="B5765" t="s">
        <v>1039</v>
      </c>
      <c r="C5765" t="s">
        <v>1013</v>
      </c>
      <c r="D5765" t="s">
        <v>1020</v>
      </c>
      <c r="E5765" t="s">
        <v>1014</v>
      </c>
      <c r="F5765" s="86">
        <v>912.42219074636796</v>
      </c>
    </row>
    <row r="5766" spans="1:6">
      <c r="A5766">
        <v>2035</v>
      </c>
      <c r="B5766" t="s">
        <v>1039</v>
      </c>
      <c r="C5766" t="s">
        <v>1013</v>
      </c>
      <c r="D5766" t="s">
        <v>1020</v>
      </c>
      <c r="E5766" t="s">
        <v>1014</v>
      </c>
      <c r="F5766" s="86">
        <v>855.29167240243396</v>
      </c>
    </row>
    <row r="5767" spans="1:6">
      <c r="A5767">
        <v>2036</v>
      </c>
      <c r="B5767" t="s">
        <v>1039</v>
      </c>
      <c r="C5767" t="s">
        <v>1013</v>
      </c>
      <c r="D5767" t="s">
        <v>1020</v>
      </c>
      <c r="E5767" t="s">
        <v>1014</v>
      </c>
      <c r="F5767" s="86">
        <v>796.75310328107105</v>
      </c>
    </row>
    <row r="5768" spans="1:6">
      <c r="A5768">
        <v>2037</v>
      </c>
      <c r="B5768" t="s">
        <v>1039</v>
      </c>
      <c r="C5768" t="s">
        <v>1013</v>
      </c>
      <c r="D5768" t="s">
        <v>1020</v>
      </c>
      <c r="E5768" t="s">
        <v>1014</v>
      </c>
      <c r="F5768" s="86">
        <v>738.89833523318498</v>
      </c>
    </row>
    <row r="5769" spans="1:6">
      <c r="A5769">
        <v>2038</v>
      </c>
      <c r="B5769" t="s">
        <v>1039</v>
      </c>
      <c r="C5769" t="s">
        <v>1013</v>
      </c>
      <c r="D5769" t="s">
        <v>1020</v>
      </c>
      <c r="E5769" t="s">
        <v>1014</v>
      </c>
      <c r="F5769" s="86">
        <v>684.07255031197894</v>
      </c>
    </row>
    <row r="5770" spans="1:6">
      <c r="A5770">
        <v>2039</v>
      </c>
      <c r="B5770" t="s">
        <v>1039</v>
      </c>
      <c r="C5770" t="s">
        <v>1013</v>
      </c>
      <c r="D5770" t="s">
        <v>1020</v>
      </c>
      <c r="E5770" t="s">
        <v>1014</v>
      </c>
      <c r="F5770" s="86">
        <v>634.59215723548198</v>
      </c>
    </row>
    <row r="5771" spans="1:6">
      <c r="A5771">
        <v>2040</v>
      </c>
      <c r="B5771" t="s">
        <v>1039</v>
      </c>
      <c r="C5771" t="s">
        <v>1013</v>
      </c>
      <c r="D5771" t="s">
        <v>1020</v>
      </c>
      <c r="E5771" t="s">
        <v>1014</v>
      </c>
      <c r="F5771" s="86">
        <v>591.53370058125097</v>
      </c>
    </row>
    <row r="5772" spans="1:6">
      <c r="A5772">
        <v>2041</v>
      </c>
      <c r="B5772" t="s">
        <v>1039</v>
      </c>
      <c r="C5772" t="s">
        <v>1013</v>
      </c>
      <c r="D5772" t="s">
        <v>1020</v>
      </c>
      <c r="E5772" t="s">
        <v>1014</v>
      </c>
      <c r="F5772" s="86">
        <v>555.73027361249206</v>
      </c>
    </row>
    <row r="5773" spans="1:6">
      <c r="A5773">
        <v>2042</v>
      </c>
      <c r="B5773" t="s">
        <v>1039</v>
      </c>
      <c r="C5773" t="s">
        <v>1013</v>
      </c>
      <c r="D5773" t="s">
        <v>1020</v>
      </c>
      <c r="E5773" t="s">
        <v>1014</v>
      </c>
      <c r="F5773" s="86">
        <v>527.55402812732495</v>
      </c>
    </row>
    <row r="5774" spans="1:6">
      <c r="A5774">
        <v>2043</v>
      </c>
      <c r="B5774" t="s">
        <v>1039</v>
      </c>
      <c r="C5774" t="s">
        <v>1013</v>
      </c>
      <c r="D5774" t="s">
        <v>1020</v>
      </c>
      <c r="E5774" t="s">
        <v>1014</v>
      </c>
      <c r="F5774" s="86">
        <v>506.07357376196302</v>
      </c>
    </row>
    <row r="5775" spans="1:6">
      <c r="A5775">
        <v>2044</v>
      </c>
      <c r="B5775" t="s">
        <v>1039</v>
      </c>
      <c r="C5775" t="s">
        <v>1013</v>
      </c>
      <c r="D5775" t="s">
        <v>1020</v>
      </c>
      <c r="E5775" t="s">
        <v>1014</v>
      </c>
      <c r="F5775" s="86">
        <v>490.31928855142598</v>
      </c>
    </row>
    <row r="5776" spans="1:6">
      <c r="A5776">
        <v>2045</v>
      </c>
      <c r="B5776" t="s">
        <v>1039</v>
      </c>
      <c r="C5776" t="s">
        <v>1013</v>
      </c>
      <c r="D5776" t="s">
        <v>1020</v>
      </c>
      <c r="E5776" t="s">
        <v>1014</v>
      </c>
      <c r="F5776" s="86">
        <v>479.014649176739</v>
      </c>
    </row>
    <row r="5777" spans="1:6">
      <c r="A5777">
        <v>2046</v>
      </c>
      <c r="B5777" t="s">
        <v>1039</v>
      </c>
      <c r="C5777" t="s">
        <v>1013</v>
      </c>
      <c r="D5777" t="s">
        <v>1020</v>
      </c>
      <c r="E5777" t="s">
        <v>1014</v>
      </c>
      <c r="F5777" s="86">
        <v>470.690503248315</v>
      </c>
    </row>
    <row r="5778" spans="1:6">
      <c r="A5778">
        <v>2047</v>
      </c>
      <c r="B5778" t="s">
        <v>1039</v>
      </c>
      <c r="C5778" t="s">
        <v>1013</v>
      </c>
      <c r="D5778" t="s">
        <v>1020</v>
      </c>
      <c r="E5778" t="s">
        <v>1014</v>
      </c>
      <c r="F5778" s="86">
        <v>464.39739347991002</v>
      </c>
    </row>
    <row r="5779" spans="1:6">
      <c r="A5779">
        <v>2048</v>
      </c>
      <c r="B5779" t="s">
        <v>1039</v>
      </c>
      <c r="C5779" t="s">
        <v>1013</v>
      </c>
      <c r="D5779" t="s">
        <v>1020</v>
      </c>
      <c r="E5779" t="s">
        <v>1014</v>
      </c>
      <c r="F5779" s="86">
        <v>459.12798363079298</v>
      </c>
    </row>
    <row r="5780" spans="1:6">
      <c r="A5780">
        <v>2049</v>
      </c>
      <c r="B5780" t="s">
        <v>1039</v>
      </c>
      <c r="C5780" t="s">
        <v>1013</v>
      </c>
      <c r="D5780" t="s">
        <v>1020</v>
      </c>
      <c r="E5780" t="s">
        <v>1014</v>
      </c>
      <c r="F5780" s="86">
        <v>454.26261170122098</v>
      </c>
    </row>
    <row r="5781" spans="1:6">
      <c r="A5781">
        <v>2050</v>
      </c>
      <c r="B5781" t="s">
        <v>1039</v>
      </c>
      <c r="C5781" t="s">
        <v>1013</v>
      </c>
      <c r="D5781" t="s">
        <v>1020</v>
      </c>
      <c r="E5781" t="s">
        <v>1014</v>
      </c>
      <c r="F5781" s="86">
        <v>449.55813092290202</v>
      </c>
    </row>
    <row r="5782" spans="1:6">
      <c r="A5782">
        <v>2017</v>
      </c>
      <c r="B5782" t="s">
        <v>1040</v>
      </c>
      <c r="C5782" t="s">
        <v>1013</v>
      </c>
      <c r="D5782" t="s">
        <v>1020</v>
      </c>
      <c r="E5782" t="s">
        <v>1014</v>
      </c>
      <c r="F5782" s="86">
        <v>7054.1254947451298</v>
      </c>
    </row>
    <row r="5783" spans="1:6">
      <c r="A5783">
        <v>2018</v>
      </c>
      <c r="B5783" t="s">
        <v>1040</v>
      </c>
      <c r="C5783" t="s">
        <v>1013</v>
      </c>
      <c r="D5783" t="s">
        <v>1020</v>
      </c>
      <c r="E5783" t="s">
        <v>1014</v>
      </c>
      <c r="F5783" s="86">
        <v>7090.0786306505697</v>
      </c>
    </row>
    <row r="5784" spans="1:6">
      <c r="A5784">
        <v>2019</v>
      </c>
      <c r="B5784" t="s">
        <v>1040</v>
      </c>
      <c r="C5784" t="s">
        <v>1013</v>
      </c>
      <c r="D5784" t="s">
        <v>1020</v>
      </c>
      <c r="E5784" t="s">
        <v>1014</v>
      </c>
      <c r="F5784" s="86">
        <v>7120.7369589968603</v>
      </c>
    </row>
    <row r="5785" spans="1:6">
      <c r="A5785">
        <v>2020</v>
      </c>
      <c r="B5785" t="s">
        <v>1040</v>
      </c>
      <c r="C5785" t="s">
        <v>1013</v>
      </c>
      <c r="D5785" t="s">
        <v>1020</v>
      </c>
      <c r="E5785" t="s">
        <v>1014</v>
      </c>
      <c r="F5785" s="86">
        <v>7147.5714933047002</v>
      </c>
    </row>
    <row r="5786" spans="1:6">
      <c r="A5786">
        <v>2021</v>
      </c>
      <c r="B5786" t="s">
        <v>1040</v>
      </c>
      <c r="C5786" t="s">
        <v>1013</v>
      </c>
      <c r="D5786" t="s">
        <v>1020</v>
      </c>
      <c r="E5786" t="s">
        <v>1014</v>
      </c>
      <c r="F5786" s="86">
        <v>7167.1352113023204</v>
      </c>
    </row>
    <row r="5787" spans="1:6">
      <c r="A5787">
        <v>2022</v>
      </c>
      <c r="B5787" t="s">
        <v>1040</v>
      </c>
      <c r="C5787" t="s">
        <v>1013</v>
      </c>
      <c r="D5787" t="s">
        <v>1020</v>
      </c>
      <c r="E5787" t="s">
        <v>1014</v>
      </c>
      <c r="F5787" s="86">
        <v>7177.0220534086202</v>
      </c>
    </row>
    <row r="5788" spans="1:6">
      <c r="A5788">
        <v>2023</v>
      </c>
      <c r="B5788" t="s">
        <v>1040</v>
      </c>
      <c r="C5788" t="s">
        <v>1013</v>
      </c>
      <c r="D5788" t="s">
        <v>1020</v>
      </c>
      <c r="E5788" t="s">
        <v>1014</v>
      </c>
      <c r="F5788" s="86">
        <v>7171.7240666638399</v>
      </c>
    </row>
    <row r="5789" spans="1:6">
      <c r="A5789">
        <v>2024</v>
      </c>
      <c r="B5789" t="s">
        <v>1040</v>
      </c>
      <c r="C5789" t="s">
        <v>1013</v>
      </c>
      <c r="D5789" t="s">
        <v>1020</v>
      </c>
      <c r="E5789" t="s">
        <v>1014</v>
      </c>
      <c r="F5789" s="86">
        <v>7151.0690973782303</v>
      </c>
    </row>
    <row r="5790" spans="1:6">
      <c r="A5790">
        <v>2025</v>
      </c>
      <c r="B5790" t="s">
        <v>1040</v>
      </c>
      <c r="C5790" t="s">
        <v>1013</v>
      </c>
      <c r="D5790" t="s">
        <v>1020</v>
      </c>
      <c r="E5790" t="s">
        <v>1014</v>
      </c>
      <c r="F5790" s="86">
        <v>7111.2949583919699</v>
      </c>
    </row>
    <row r="5791" spans="1:6">
      <c r="A5791">
        <v>2026</v>
      </c>
      <c r="B5791" t="s">
        <v>1040</v>
      </c>
      <c r="C5791" t="s">
        <v>1013</v>
      </c>
      <c r="D5791" t="s">
        <v>1020</v>
      </c>
      <c r="E5791" t="s">
        <v>1014</v>
      </c>
      <c r="F5791" s="86">
        <v>7049.06955223559</v>
      </c>
    </row>
    <row r="5792" spans="1:6">
      <c r="A5792">
        <v>2027</v>
      </c>
      <c r="B5792" t="s">
        <v>1040</v>
      </c>
      <c r="C5792" t="s">
        <v>1013</v>
      </c>
      <c r="D5792" t="s">
        <v>1020</v>
      </c>
      <c r="E5792" t="s">
        <v>1014</v>
      </c>
      <c r="F5792" s="86">
        <v>6961.8215388626604</v>
      </c>
    </row>
    <row r="5793" spans="1:6">
      <c r="A5793">
        <v>2028</v>
      </c>
      <c r="B5793" t="s">
        <v>1040</v>
      </c>
      <c r="C5793" t="s">
        <v>1013</v>
      </c>
      <c r="D5793" t="s">
        <v>1020</v>
      </c>
      <c r="E5793" t="s">
        <v>1014</v>
      </c>
      <c r="F5793" s="86">
        <v>6845.7690346409599</v>
      </c>
    </row>
    <row r="5794" spans="1:6">
      <c r="A5794">
        <v>2029</v>
      </c>
      <c r="B5794" t="s">
        <v>1040</v>
      </c>
      <c r="C5794" t="s">
        <v>1013</v>
      </c>
      <c r="D5794" t="s">
        <v>1020</v>
      </c>
      <c r="E5794" t="s">
        <v>1014</v>
      </c>
      <c r="F5794" s="86">
        <v>6695.7554262996</v>
      </c>
    </row>
    <row r="5795" spans="1:6">
      <c r="A5795">
        <v>2030</v>
      </c>
      <c r="B5795" t="s">
        <v>1040</v>
      </c>
      <c r="C5795" t="s">
        <v>1013</v>
      </c>
      <c r="D5795" t="s">
        <v>1020</v>
      </c>
      <c r="E5795" t="s">
        <v>1014</v>
      </c>
      <c r="F5795" s="86">
        <v>6508.7173487807204</v>
      </c>
    </row>
    <row r="5796" spans="1:6">
      <c r="A5796">
        <v>2031</v>
      </c>
      <c r="B5796" t="s">
        <v>1040</v>
      </c>
      <c r="C5796" t="s">
        <v>1013</v>
      </c>
      <c r="D5796" t="s">
        <v>1020</v>
      </c>
      <c r="E5796" t="s">
        <v>1014</v>
      </c>
      <c r="F5796" s="86">
        <v>6282.0095589699204</v>
      </c>
    </row>
    <row r="5797" spans="1:6">
      <c r="A5797">
        <v>2032</v>
      </c>
      <c r="B5797" t="s">
        <v>1040</v>
      </c>
      <c r="C5797" t="s">
        <v>1013</v>
      </c>
      <c r="D5797" t="s">
        <v>1020</v>
      </c>
      <c r="E5797" t="s">
        <v>1014</v>
      </c>
      <c r="F5797" s="86">
        <v>6017.5654101353603</v>
      </c>
    </row>
    <row r="5798" spans="1:6">
      <c r="A5798">
        <v>2033</v>
      </c>
      <c r="B5798" t="s">
        <v>1040</v>
      </c>
      <c r="C5798" t="s">
        <v>1013</v>
      </c>
      <c r="D5798" t="s">
        <v>1020</v>
      </c>
      <c r="E5798" t="s">
        <v>1014</v>
      </c>
      <c r="F5798" s="86">
        <v>5718.1412248593497</v>
      </c>
    </row>
    <row r="5799" spans="1:6">
      <c r="A5799">
        <v>2034</v>
      </c>
      <c r="B5799" t="s">
        <v>1040</v>
      </c>
      <c r="C5799" t="s">
        <v>1013</v>
      </c>
      <c r="D5799" t="s">
        <v>1020</v>
      </c>
      <c r="E5799" t="s">
        <v>1014</v>
      </c>
      <c r="F5799" s="86">
        <v>5389.4147190408703</v>
      </c>
    </row>
    <row r="5800" spans="1:6">
      <c r="A5800">
        <v>2035</v>
      </c>
      <c r="B5800" t="s">
        <v>1040</v>
      </c>
      <c r="C5800" t="s">
        <v>1013</v>
      </c>
      <c r="D5800" t="s">
        <v>1020</v>
      </c>
      <c r="E5800" t="s">
        <v>1014</v>
      </c>
      <c r="F5800" s="86">
        <v>5041.5388176494598</v>
      </c>
    </row>
    <row r="5801" spans="1:6">
      <c r="A5801">
        <v>2036</v>
      </c>
      <c r="B5801" t="s">
        <v>1040</v>
      </c>
      <c r="C5801" t="s">
        <v>1013</v>
      </c>
      <c r="D5801" t="s">
        <v>1020</v>
      </c>
      <c r="E5801" t="s">
        <v>1014</v>
      </c>
      <c r="F5801" s="86">
        <v>4685.8444812869902</v>
      </c>
    </row>
    <row r="5802" spans="1:6">
      <c r="A5802">
        <v>2037</v>
      </c>
      <c r="B5802" t="s">
        <v>1040</v>
      </c>
      <c r="C5802" t="s">
        <v>1013</v>
      </c>
      <c r="D5802" t="s">
        <v>1020</v>
      </c>
      <c r="E5802" t="s">
        <v>1014</v>
      </c>
      <c r="F5802" s="86">
        <v>4336.1838034566399</v>
      </c>
    </row>
    <row r="5803" spans="1:6">
      <c r="A5803">
        <v>2038</v>
      </c>
      <c r="B5803" t="s">
        <v>1040</v>
      </c>
      <c r="C5803" t="s">
        <v>1013</v>
      </c>
      <c r="D5803" t="s">
        <v>1020</v>
      </c>
      <c r="E5803" t="s">
        <v>1014</v>
      </c>
      <c r="F5803" s="86">
        <v>4005.1089612011901</v>
      </c>
    </row>
    <row r="5804" spans="1:6">
      <c r="A5804">
        <v>2039</v>
      </c>
      <c r="B5804" t="s">
        <v>1040</v>
      </c>
      <c r="C5804" t="s">
        <v>1013</v>
      </c>
      <c r="D5804" t="s">
        <v>1020</v>
      </c>
      <c r="E5804" t="s">
        <v>1014</v>
      </c>
      <c r="F5804" s="86">
        <v>3706.7370667620999</v>
      </c>
    </row>
    <row r="5805" spans="1:6">
      <c r="A5805">
        <v>2040</v>
      </c>
      <c r="B5805" t="s">
        <v>1040</v>
      </c>
      <c r="C5805" t="s">
        <v>1013</v>
      </c>
      <c r="D5805" t="s">
        <v>1020</v>
      </c>
      <c r="E5805" t="s">
        <v>1014</v>
      </c>
      <c r="F5805" s="86">
        <v>3447.9717539374801</v>
      </c>
    </row>
    <row r="5806" spans="1:6">
      <c r="A5806">
        <v>2041</v>
      </c>
      <c r="B5806" t="s">
        <v>1040</v>
      </c>
      <c r="C5806" t="s">
        <v>1013</v>
      </c>
      <c r="D5806" t="s">
        <v>1020</v>
      </c>
      <c r="E5806" t="s">
        <v>1014</v>
      </c>
      <c r="F5806" s="86">
        <v>3235.0079925300802</v>
      </c>
    </row>
    <row r="5807" spans="1:6">
      <c r="A5807">
        <v>2042</v>
      </c>
      <c r="B5807" t="s">
        <v>1040</v>
      </c>
      <c r="C5807" t="s">
        <v>1013</v>
      </c>
      <c r="D5807" t="s">
        <v>1020</v>
      </c>
      <c r="E5807" t="s">
        <v>1014</v>
      </c>
      <c r="F5807" s="86">
        <v>3067.5016781491399</v>
      </c>
    </row>
    <row r="5808" spans="1:6">
      <c r="A5808">
        <v>2043</v>
      </c>
      <c r="B5808" t="s">
        <v>1040</v>
      </c>
      <c r="C5808" t="s">
        <v>1013</v>
      </c>
      <c r="D5808" t="s">
        <v>1020</v>
      </c>
      <c r="E5808" t="s">
        <v>1014</v>
      </c>
      <c r="F5808" s="86">
        <v>2942.6515028322401</v>
      </c>
    </row>
    <row r="5809" spans="1:6">
      <c r="A5809">
        <v>2044</v>
      </c>
      <c r="B5809" t="s">
        <v>1040</v>
      </c>
      <c r="C5809" t="s">
        <v>1013</v>
      </c>
      <c r="D5809" t="s">
        <v>1020</v>
      </c>
      <c r="E5809" t="s">
        <v>1014</v>
      </c>
      <c r="F5809" s="86">
        <v>2852.9623426433</v>
      </c>
    </row>
    <row r="5810" spans="1:6">
      <c r="A5810">
        <v>2045</v>
      </c>
      <c r="B5810" t="s">
        <v>1040</v>
      </c>
      <c r="C5810" t="s">
        <v>1013</v>
      </c>
      <c r="D5810" t="s">
        <v>1020</v>
      </c>
      <c r="E5810" t="s">
        <v>1014</v>
      </c>
      <c r="F5810" s="86">
        <v>2791.49448807413</v>
      </c>
    </row>
    <row r="5811" spans="1:6">
      <c r="A5811">
        <v>2046</v>
      </c>
      <c r="B5811" t="s">
        <v>1040</v>
      </c>
      <c r="C5811" t="s">
        <v>1013</v>
      </c>
      <c r="D5811" t="s">
        <v>1020</v>
      </c>
      <c r="E5811" t="s">
        <v>1014</v>
      </c>
      <c r="F5811" s="86">
        <v>2749.0504888222799</v>
      </c>
    </row>
    <row r="5812" spans="1:6">
      <c r="A5812">
        <v>2047</v>
      </c>
      <c r="B5812" t="s">
        <v>1040</v>
      </c>
      <c r="C5812" t="s">
        <v>1013</v>
      </c>
      <c r="D5812" t="s">
        <v>1020</v>
      </c>
      <c r="E5812" t="s">
        <v>1014</v>
      </c>
      <c r="F5812" s="86">
        <v>2718.98893367032</v>
      </c>
    </row>
    <row r="5813" spans="1:6">
      <c r="A5813">
        <v>2048</v>
      </c>
      <c r="B5813" t="s">
        <v>1040</v>
      </c>
      <c r="C5813" t="s">
        <v>1013</v>
      </c>
      <c r="D5813" t="s">
        <v>1020</v>
      </c>
      <c r="E5813" t="s">
        <v>1014</v>
      </c>
      <c r="F5813" s="86">
        <v>2695.4991402554401</v>
      </c>
    </row>
    <row r="5814" spans="1:6">
      <c r="A5814">
        <v>2049</v>
      </c>
      <c r="B5814" t="s">
        <v>1040</v>
      </c>
      <c r="C5814" t="s">
        <v>1013</v>
      </c>
      <c r="D5814" t="s">
        <v>1020</v>
      </c>
      <c r="E5814" t="s">
        <v>1014</v>
      </c>
      <c r="F5814" s="86">
        <v>2674.7862630453601</v>
      </c>
    </row>
    <row r="5815" spans="1:6">
      <c r="A5815">
        <v>2050</v>
      </c>
      <c r="B5815" t="s">
        <v>1040</v>
      </c>
      <c r="C5815" t="s">
        <v>1013</v>
      </c>
      <c r="D5815" t="s">
        <v>1020</v>
      </c>
      <c r="E5815" t="s">
        <v>1014</v>
      </c>
      <c r="F5815" s="86">
        <v>2655.71789352218</v>
      </c>
    </row>
    <row r="5816" spans="1:6">
      <c r="A5816">
        <v>2017</v>
      </c>
      <c r="B5816" t="s">
        <v>1041</v>
      </c>
      <c r="C5816" t="s">
        <v>1013</v>
      </c>
      <c r="D5816" t="s">
        <v>1020</v>
      </c>
      <c r="E5816" t="s">
        <v>1014</v>
      </c>
      <c r="F5816" s="86">
        <v>6282.1212454821798</v>
      </c>
    </row>
    <row r="5817" spans="1:6">
      <c r="A5817">
        <v>2018</v>
      </c>
      <c r="B5817" t="s">
        <v>1041</v>
      </c>
      <c r="C5817" t="s">
        <v>1013</v>
      </c>
      <c r="D5817" t="s">
        <v>1020</v>
      </c>
      <c r="E5817" t="s">
        <v>1014</v>
      </c>
      <c r="F5817" s="86">
        <v>6368.1563080326896</v>
      </c>
    </row>
    <row r="5818" spans="1:6">
      <c r="A5818">
        <v>2019</v>
      </c>
      <c r="B5818" t="s">
        <v>1041</v>
      </c>
      <c r="C5818" t="s">
        <v>1013</v>
      </c>
      <c r="D5818" t="s">
        <v>1020</v>
      </c>
      <c r="E5818" t="s">
        <v>1014</v>
      </c>
      <c r="F5818" s="86">
        <v>6453.1568844622998</v>
      </c>
    </row>
    <row r="5819" spans="1:6">
      <c r="A5819">
        <v>2020</v>
      </c>
      <c r="B5819" t="s">
        <v>1041</v>
      </c>
      <c r="C5819" t="s">
        <v>1013</v>
      </c>
      <c r="D5819" t="s">
        <v>1020</v>
      </c>
      <c r="E5819" t="s">
        <v>1014</v>
      </c>
      <c r="F5819" s="86">
        <v>6521.0726013017602</v>
      </c>
    </row>
    <row r="5820" spans="1:6">
      <c r="A5820">
        <v>2021</v>
      </c>
      <c r="B5820" t="s">
        <v>1041</v>
      </c>
      <c r="C5820" t="s">
        <v>1013</v>
      </c>
      <c r="D5820" t="s">
        <v>1020</v>
      </c>
      <c r="E5820" t="s">
        <v>1014</v>
      </c>
      <c r="F5820" s="86">
        <v>6582.0250892942504</v>
      </c>
    </row>
    <row r="5821" spans="1:6">
      <c r="A5821">
        <v>2022</v>
      </c>
      <c r="B5821" t="s">
        <v>1041</v>
      </c>
      <c r="C5821" t="s">
        <v>1013</v>
      </c>
      <c r="D5821" t="s">
        <v>1020</v>
      </c>
      <c r="E5821" t="s">
        <v>1014</v>
      </c>
      <c r="F5821" s="86">
        <v>6634.6499658440998</v>
      </c>
    </row>
    <row r="5822" spans="1:6">
      <c r="A5822">
        <v>2023</v>
      </c>
      <c r="B5822" t="s">
        <v>1041</v>
      </c>
      <c r="C5822" t="s">
        <v>1013</v>
      </c>
      <c r="D5822" t="s">
        <v>1020</v>
      </c>
      <c r="E5822" t="s">
        <v>1014</v>
      </c>
      <c r="F5822" s="86">
        <v>6675.9223112683703</v>
      </c>
    </row>
    <row r="5823" spans="1:6">
      <c r="A5823">
        <v>2024</v>
      </c>
      <c r="B5823" t="s">
        <v>1041</v>
      </c>
      <c r="C5823" t="s">
        <v>1013</v>
      </c>
      <c r="D5823" t="s">
        <v>1020</v>
      </c>
      <c r="E5823" t="s">
        <v>1014</v>
      </c>
      <c r="F5823" s="86">
        <v>6702.8449927577103</v>
      </c>
    </row>
    <row r="5824" spans="1:6">
      <c r="A5824">
        <v>2025</v>
      </c>
      <c r="B5824" t="s">
        <v>1041</v>
      </c>
      <c r="C5824" t="s">
        <v>1013</v>
      </c>
      <c r="D5824" t="s">
        <v>1020</v>
      </c>
      <c r="E5824" t="s">
        <v>1014</v>
      </c>
      <c r="F5824" s="86">
        <v>6713.6578355347501</v>
      </c>
    </row>
    <row r="5825" spans="1:6">
      <c r="A5825">
        <v>2026</v>
      </c>
      <c r="B5825" t="s">
        <v>1041</v>
      </c>
      <c r="C5825" t="s">
        <v>1013</v>
      </c>
      <c r="D5825" t="s">
        <v>1020</v>
      </c>
      <c r="E5825" t="s">
        <v>1014</v>
      </c>
      <c r="F5825" s="86">
        <v>6705.3047304779602</v>
      </c>
    </row>
    <row r="5826" spans="1:6">
      <c r="A5826">
        <v>2027</v>
      </c>
      <c r="B5826" t="s">
        <v>1041</v>
      </c>
      <c r="C5826" t="s">
        <v>1013</v>
      </c>
      <c r="D5826" t="s">
        <v>1020</v>
      </c>
      <c r="E5826" t="s">
        <v>1014</v>
      </c>
      <c r="F5826" s="86">
        <v>6673.8795789043797</v>
      </c>
    </row>
    <row r="5827" spans="1:6">
      <c r="A5827">
        <v>2028</v>
      </c>
      <c r="B5827" t="s">
        <v>1041</v>
      </c>
      <c r="C5827" t="s">
        <v>1013</v>
      </c>
      <c r="D5827" t="s">
        <v>1020</v>
      </c>
      <c r="E5827" t="s">
        <v>1014</v>
      </c>
      <c r="F5827" s="86">
        <v>6616.7950863841397</v>
      </c>
    </row>
    <row r="5828" spans="1:6">
      <c r="A5828">
        <v>2029</v>
      </c>
      <c r="B5828" t="s">
        <v>1041</v>
      </c>
      <c r="C5828" t="s">
        <v>1013</v>
      </c>
      <c r="D5828" t="s">
        <v>1020</v>
      </c>
      <c r="E5828" t="s">
        <v>1014</v>
      </c>
      <c r="F5828" s="86">
        <v>6529.1375604336999</v>
      </c>
    </row>
    <row r="5829" spans="1:6">
      <c r="A5829">
        <v>2030</v>
      </c>
      <c r="B5829" t="s">
        <v>1041</v>
      </c>
      <c r="C5829" t="s">
        <v>1013</v>
      </c>
      <c r="D5829" t="s">
        <v>1020</v>
      </c>
      <c r="E5829" t="s">
        <v>1014</v>
      </c>
      <c r="F5829" s="86">
        <v>6408.0713579589301</v>
      </c>
    </row>
    <row r="5830" spans="1:6">
      <c r="A5830">
        <v>2031</v>
      </c>
      <c r="B5830" t="s">
        <v>1041</v>
      </c>
      <c r="C5830" t="s">
        <v>1013</v>
      </c>
      <c r="D5830" t="s">
        <v>1020</v>
      </c>
      <c r="E5830" t="s">
        <v>1014</v>
      </c>
      <c r="F5830" s="86">
        <v>6251.4082767275304</v>
      </c>
    </row>
    <row r="5831" spans="1:6">
      <c r="A5831">
        <v>2032</v>
      </c>
      <c r="B5831" t="s">
        <v>1041</v>
      </c>
      <c r="C5831" t="s">
        <v>1013</v>
      </c>
      <c r="D5831" t="s">
        <v>1020</v>
      </c>
      <c r="E5831" t="s">
        <v>1014</v>
      </c>
      <c r="F5831" s="86">
        <v>6058.7671514452904</v>
      </c>
    </row>
    <row r="5832" spans="1:6">
      <c r="A5832">
        <v>2033</v>
      </c>
      <c r="B5832" t="s">
        <v>1041</v>
      </c>
      <c r="C5832" t="s">
        <v>1013</v>
      </c>
      <c r="D5832" t="s">
        <v>1020</v>
      </c>
      <c r="E5832" t="s">
        <v>1014</v>
      </c>
      <c r="F5832" s="86">
        <v>5832.5148648056802</v>
      </c>
    </row>
    <row r="5833" spans="1:6">
      <c r="A5833">
        <v>2034</v>
      </c>
      <c r="B5833" t="s">
        <v>1041</v>
      </c>
      <c r="C5833" t="s">
        <v>1013</v>
      </c>
      <c r="D5833" t="s">
        <v>1020</v>
      </c>
      <c r="E5833" t="s">
        <v>1014</v>
      </c>
      <c r="F5833" s="86">
        <v>5577.9941771977901</v>
      </c>
    </row>
    <row r="5834" spans="1:6">
      <c r="A5834">
        <v>2035</v>
      </c>
      <c r="B5834" t="s">
        <v>1041</v>
      </c>
      <c r="C5834" t="s">
        <v>1013</v>
      </c>
      <c r="D5834" t="s">
        <v>1020</v>
      </c>
      <c r="E5834" t="s">
        <v>1014</v>
      </c>
      <c r="F5834" s="86">
        <v>5302.0359221293902</v>
      </c>
    </row>
    <row r="5835" spans="1:6">
      <c r="A5835">
        <v>2036</v>
      </c>
      <c r="B5835" t="s">
        <v>1041</v>
      </c>
      <c r="C5835" t="s">
        <v>1013</v>
      </c>
      <c r="D5835" t="s">
        <v>1020</v>
      </c>
      <c r="E5835" t="s">
        <v>1014</v>
      </c>
      <c r="F5835" s="86">
        <v>5015.2772563721701</v>
      </c>
    </row>
    <row r="5836" spans="1:6">
      <c r="A5836">
        <v>2037</v>
      </c>
      <c r="B5836" t="s">
        <v>1041</v>
      </c>
      <c r="C5836" t="s">
        <v>1013</v>
      </c>
      <c r="D5836" t="s">
        <v>1020</v>
      </c>
      <c r="E5836" t="s">
        <v>1014</v>
      </c>
      <c r="F5836" s="86">
        <v>4729.3207675877202</v>
      </c>
    </row>
    <row r="5837" spans="1:6">
      <c r="A5837">
        <v>2038</v>
      </c>
      <c r="B5837" t="s">
        <v>1041</v>
      </c>
      <c r="C5837" t="s">
        <v>1013</v>
      </c>
      <c r="D5837" t="s">
        <v>1020</v>
      </c>
      <c r="E5837" t="s">
        <v>1014</v>
      </c>
      <c r="F5837" s="86">
        <v>4456.4255878111499</v>
      </c>
    </row>
    <row r="5838" spans="1:6">
      <c r="A5838">
        <v>2039</v>
      </c>
      <c r="B5838" t="s">
        <v>1041</v>
      </c>
      <c r="C5838" t="s">
        <v>1013</v>
      </c>
      <c r="D5838" t="s">
        <v>1020</v>
      </c>
      <c r="E5838" t="s">
        <v>1014</v>
      </c>
      <c r="F5838" s="86">
        <v>4206.2415066441399</v>
      </c>
    </row>
    <row r="5839" spans="1:6">
      <c r="A5839">
        <v>2040</v>
      </c>
      <c r="B5839" t="s">
        <v>1041</v>
      </c>
      <c r="C5839" t="s">
        <v>1013</v>
      </c>
      <c r="D5839" t="s">
        <v>1020</v>
      </c>
      <c r="E5839" t="s">
        <v>1014</v>
      </c>
      <c r="F5839" s="86">
        <v>3987.72736669197</v>
      </c>
    </row>
    <row r="5840" spans="1:6">
      <c r="A5840">
        <v>2041</v>
      </c>
      <c r="B5840" t="s">
        <v>1041</v>
      </c>
      <c r="C5840" t="s">
        <v>1013</v>
      </c>
      <c r="D5840" t="s">
        <v>1020</v>
      </c>
      <c r="E5840" t="s">
        <v>1014</v>
      </c>
      <c r="F5840" s="86">
        <v>3804.6481860379099</v>
      </c>
    </row>
    <row r="5841" spans="1:6">
      <c r="A5841">
        <v>2042</v>
      </c>
      <c r="B5841" t="s">
        <v>1041</v>
      </c>
      <c r="C5841" t="s">
        <v>1013</v>
      </c>
      <c r="D5841" t="s">
        <v>1020</v>
      </c>
      <c r="E5841" t="s">
        <v>1014</v>
      </c>
      <c r="F5841" s="86">
        <v>3657.69458942752</v>
      </c>
    </row>
    <row r="5842" spans="1:6">
      <c r="A5842">
        <v>2043</v>
      </c>
      <c r="B5842" t="s">
        <v>1041</v>
      </c>
      <c r="C5842" t="s">
        <v>1013</v>
      </c>
      <c r="D5842" t="s">
        <v>1020</v>
      </c>
      <c r="E5842" t="s">
        <v>1014</v>
      </c>
      <c r="F5842" s="86">
        <v>3544.6194628846602</v>
      </c>
    </row>
    <row r="5843" spans="1:6">
      <c r="A5843">
        <v>2044</v>
      </c>
      <c r="B5843" t="s">
        <v>1041</v>
      </c>
      <c r="C5843" t="s">
        <v>1013</v>
      </c>
      <c r="D5843" t="s">
        <v>1020</v>
      </c>
      <c r="E5843" t="s">
        <v>1014</v>
      </c>
      <c r="F5843" s="86">
        <v>3459.5651223938098</v>
      </c>
    </row>
    <row r="5844" spans="1:6">
      <c r="A5844">
        <v>2045</v>
      </c>
      <c r="B5844" t="s">
        <v>1041</v>
      </c>
      <c r="C5844" t="s">
        <v>1013</v>
      </c>
      <c r="D5844" t="s">
        <v>1020</v>
      </c>
      <c r="E5844" t="s">
        <v>1014</v>
      </c>
      <c r="F5844" s="86">
        <v>3396.2409738487499</v>
      </c>
    </row>
    <row r="5845" spans="1:6">
      <c r="A5845">
        <v>2046</v>
      </c>
      <c r="B5845" t="s">
        <v>1041</v>
      </c>
      <c r="C5845" t="s">
        <v>1013</v>
      </c>
      <c r="D5845" t="s">
        <v>1020</v>
      </c>
      <c r="E5845" t="s">
        <v>1014</v>
      </c>
      <c r="F5845" s="86">
        <v>3347.7730920669201</v>
      </c>
    </row>
    <row r="5846" spans="1:6">
      <c r="A5846">
        <v>2047</v>
      </c>
      <c r="B5846" t="s">
        <v>1041</v>
      </c>
      <c r="C5846" t="s">
        <v>1013</v>
      </c>
      <c r="D5846" t="s">
        <v>1020</v>
      </c>
      <c r="E5846" t="s">
        <v>1014</v>
      </c>
      <c r="F5846" s="86">
        <v>3308.4503975449402</v>
      </c>
    </row>
    <row r="5847" spans="1:6">
      <c r="A5847">
        <v>2048</v>
      </c>
      <c r="B5847" t="s">
        <v>1041</v>
      </c>
      <c r="C5847" t="s">
        <v>1013</v>
      </c>
      <c r="D5847" t="s">
        <v>1020</v>
      </c>
      <c r="E5847" t="s">
        <v>1014</v>
      </c>
      <c r="F5847" s="86">
        <v>3273.8501442879001</v>
      </c>
    </row>
    <row r="5848" spans="1:6">
      <c r="A5848">
        <v>2049</v>
      </c>
      <c r="B5848" t="s">
        <v>1041</v>
      </c>
      <c r="C5848" t="s">
        <v>1013</v>
      </c>
      <c r="D5848" t="s">
        <v>1020</v>
      </c>
      <c r="E5848" t="s">
        <v>1014</v>
      </c>
      <c r="F5848" s="86">
        <v>3240.61345703094</v>
      </c>
    </row>
    <row r="5849" spans="1:6">
      <c r="A5849">
        <v>2050</v>
      </c>
      <c r="B5849" t="s">
        <v>1041</v>
      </c>
      <c r="C5849" t="s">
        <v>1013</v>
      </c>
      <c r="D5849" t="s">
        <v>1020</v>
      </c>
      <c r="E5849" t="s">
        <v>1014</v>
      </c>
      <c r="F5849" s="86">
        <v>3207.24562412861</v>
      </c>
    </row>
    <row r="5850" spans="1:6">
      <c r="A5850">
        <v>2017</v>
      </c>
      <c r="B5850" t="s">
        <v>1042</v>
      </c>
      <c r="C5850" t="s">
        <v>1013</v>
      </c>
      <c r="D5850" t="s">
        <v>1020</v>
      </c>
      <c r="E5850" t="s">
        <v>1014</v>
      </c>
      <c r="F5850" s="86">
        <v>1943.45428606682</v>
      </c>
    </row>
    <row r="5851" spans="1:6">
      <c r="A5851">
        <v>2018</v>
      </c>
      <c r="B5851" t="s">
        <v>1042</v>
      </c>
      <c r="C5851" t="s">
        <v>1013</v>
      </c>
      <c r="D5851" t="s">
        <v>1020</v>
      </c>
      <c r="E5851" t="s">
        <v>1014</v>
      </c>
      <c r="F5851" s="86">
        <v>1954.8215325691599</v>
      </c>
    </row>
    <row r="5852" spans="1:6">
      <c r="A5852">
        <v>2019</v>
      </c>
      <c r="B5852" t="s">
        <v>1042</v>
      </c>
      <c r="C5852" t="s">
        <v>1013</v>
      </c>
      <c r="D5852" t="s">
        <v>1020</v>
      </c>
      <c r="E5852" t="s">
        <v>1014</v>
      </c>
      <c r="F5852" s="86">
        <v>1963.98480515758</v>
      </c>
    </row>
    <row r="5853" spans="1:6">
      <c r="A5853">
        <v>2020</v>
      </c>
      <c r="B5853" t="s">
        <v>1042</v>
      </c>
      <c r="C5853" t="s">
        <v>1013</v>
      </c>
      <c r="D5853" t="s">
        <v>1020</v>
      </c>
      <c r="E5853" t="s">
        <v>1014</v>
      </c>
      <c r="F5853" s="86">
        <v>1972.3673666055699</v>
      </c>
    </row>
    <row r="5854" spans="1:6">
      <c r="A5854">
        <v>2021</v>
      </c>
      <c r="B5854" t="s">
        <v>1042</v>
      </c>
      <c r="C5854" t="s">
        <v>1013</v>
      </c>
      <c r="D5854" t="s">
        <v>1020</v>
      </c>
      <c r="E5854" t="s">
        <v>1014</v>
      </c>
      <c r="F5854" s="86">
        <v>1977.31321095422</v>
      </c>
    </row>
    <row r="5855" spans="1:6">
      <c r="A5855">
        <v>2022</v>
      </c>
      <c r="B5855" t="s">
        <v>1042</v>
      </c>
      <c r="C5855" t="s">
        <v>1013</v>
      </c>
      <c r="D5855" t="s">
        <v>1020</v>
      </c>
      <c r="E5855" t="s">
        <v>1014</v>
      </c>
      <c r="F5855" s="86">
        <v>1978.74024826702</v>
      </c>
    </row>
    <row r="5856" spans="1:6">
      <c r="A5856">
        <v>2023</v>
      </c>
      <c r="B5856" t="s">
        <v>1042</v>
      </c>
      <c r="C5856" t="s">
        <v>1013</v>
      </c>
      <c r="D5856" t="s">
        <v>1020</v>
      </c>
      <c r="E5856" t="s">
        <v>1014</v>
      </c>
      <c r="F5856" s="86">
        <v>1975.9372036947</v>
      </c>
    </row>
    <row r="5857" spans="1:6">
      <c r="A5857">
        <v>2024</v>
      </c>
      <c r="B5857" t="s">
        <v>1042</v>
      </c>
      <c r="C5857" t="s">
        <v>1013</v>
      </c>
      <c r="D5857" t="s">
        <v>1020</v>
      </c>
      <c r="E5857" t="s">
        <v>1014</v>
      </c>
      <c r="F5857" s="86">
        <v>1968.74583490042</v>
      </c>
    </row>
    <row r="5858" spans="1:6">
      <c r="A5858">
        <v>2025</v>
      </c>
      <c r="B5858" t="s">
        <v>1042</v>
      </c>
      <c r="C5858" t="s">
        <v>1013</v>
      </c>
      <c r="D5858" t="s">
        <v>1020</v>
      </c>
      <c r="E5858" t="s">
        <v>1014</v>
      </c>
      <c r="F5858" s="86">
        <v>1957.1925241167601</v>
      </c>
    </row>
    <row r="5859" spans="1:6">
      <c r="A5859">
        <v>2026</v>
      </c>
      <c r="B5859" t="s">
        <v>1042</v>
      </c>
      <c r="C5859" t="s">
        <v>1013</v>
      </c>
      <c r="D5859" t="s">
        <v>1020</v>
      </c>
      <c r="E5859" t="s">
        <v>1014</v>
      </c>
      <c r="F5859" s="86">
        <v>1939.8217663958301</v>
      </c>
    </row>
    <row r="5860" spans="1:6">
      <c r="A5860">
        <v>2027</v>
      </c>
      <c r="B5860" t="s">
        <v>1042</v>
      </c>
      <c r="C5860" t="s">
        <v>1013</v>
      </c>
      <c r="D5860" t="s">
        <v>1020</v>
      </c>
      <c r="E5860" t="s">
        <v>1014</v>
      </c>
      <c r="F5860" s="86">
        <v>1916.2935189764301</v>
      </c>
    </row>
    <row r="5861" spans="1:6">
      <c r="A5861">
        <v>2028</v>
      </c>
      <c r="B5861" t="s">
        <v>1042</v>
      </c>
      <c r="C5861" t="s">
        <v>1013</v>
      </c>
      <c r="D5861" t="s">
        <v>1020</v>
      </c>
      <c r="E5861" t="s">
        <v>1014</v>
      </c>
      <c r="F5861" s="86">
        <v>1885.05221191233</v>
      </c>
    </row>
    <row r="5862" spans="1:6">
      <c r="A5862">
        <v>2029</v>
      </c>
      <c r="B5862" t="s">
        <v>1042</v>
      </c>
      <c r="C5862" t="s">
        <v>1013</v>
      </c>
      <c r="D5862" t="s">
        <v>1020</v>
      </c>
      <c r="E5862" t="s">
        <v>1014</v>
      </c>
      <c r="F5862" s="86">
        <v>1846.8207570853201</v>
      </c>
    </row>
    <row r="5863" spans="1:6">
      <c r="A5863">
        <v>2030</v>
      </c>
      <c r="B5863" t="s">
        <v>1042</v>
      </c>
      <c r="C5863" t="s">
        <v>1013</v>
      </c>
      <c r="D5863" t="s">
        <v>1020</v>
      </c>
      <c r="E5863" t="s">
        <v>1014</v>
      </c>
      <c r="F5863" s="86">
        <v>1798.9507965170401</v>
      </c>
    </row>
    <row r="5864" spans="1:6">
      <c r="A5864">
        <v>2031</v>
      </c>
      <c r="B5864" t="s">
        <v>1042</v>
      </c>
      <c r="C5864" t="s">
        <v>1013</v>
      </c>
      <c r="D5864" t="s">
        <v>1020</v>
      </c>
      <c r="E5864" t="s">
        <v>1014</v>
      </c>
      <c r="F5864" s="86">
        <v>1741.83221589138</v>
      </c>
    </row>
    <row r="5865" spans="1:6">
      <c r="A5865">
        <v>2032</v>
      </c>
      <c r="B5865" t="s">
        <v>1042</v>
      </c>
      <c r="C5865" t="s">
        <v>1013</v>
      </c>
      <c r="D5865" t="s">
        <v>1020</v>
      </c>
      <c r="E5865" t="s">
        <v>1014</v>
      </c>
      <c r="F5865" s="86">
        <v>1675.88526980504</v>
      </c>
    </row>
    <row r="5866" spans="1:6">
      <c r="A5866">
        <v>2033</v>
      </c>
      <c r="B5866" t="s">
        <v>1042</v>
      </c>
      <c r="C5866" t="s">
        <v>1013</v>
      </c>
      <c r="D5866" t="s">
        <v>1020</v>
      </c>
      <c r="E5866" t="s">
        <v>1014</v>
      </c>
      <c r="F5866" s="86">
        <v>1601.46235925937</v>
      </c>
    </row>
    <row r="5867" spans="1:6">
      <c r="A5867">
        <v>2034</v>
      </c>
      <c r="B5867" t="s">
        <v>1042</v>
      </c>
      <c r="C5867" t="s">
        <v>1013</v>
      </c>
      <c r="D5867" t="s">
        <v>1020</v>
      </c>
      <c r="E5867" t="s">
        <v>1014</v>
      </c>
      <c r="F5867" s="86">
        <v>1520.67598614605</v>
      </c>
    </row>
    <row r="5868" spans="1:6">
      <c r="A5868">
        <v>2035</v>
      </c>
      <c r="B5868" t="s">
        <v>1042</v>
      </c>
      <c r="C5868" t="s">
        <v>1013</v>
      </c>
      <c r="D5868" t="s">
        <v>1020</v>
      </c>
      <c r="E5868" t="s">
        <v>1014</v>
      </c>
      <c r="F5868" s="86">
        <v>1434.71184581283</v>
      </c>
    </row>
    <row r="5869" spans="1:6">
      <c r="A5869">
        <v>2036</v>
      </c>
      <c r="B5869" t="s">
        <v>1042</v>
      </c>
      <c r="C5869" t="s">
        <v>1013</v>
      </c>
      <c r="D5869" t="s">
        <v>1020</v>
      </c>
      <c r="E5869" t="s">
        <v>1014</v>
      </c>
      <c r="F5869" s="86">
        <v>1346.15377047523</v>
      </c>
    </row>
    <row r="5870" spans="1:6">
      <c r="A5870">
        <v>2037</v>
      </c>
      <c r="B5870" t="s">
        <v>1042</v>
      </c>
      <c r="C5870" t="s">
        <v>1013</v>
      </c>
      <c r="D5870" t="s">
        <v>1020</v>
      </c>
      <c r="E5870" t="s">
        <v>1014</v>
      </c>
      <c r="F5870" s="86">
        <v>1259.7556808679501</v>
      </c>
    </row>
    <row r="5871" spans="1:6">
      <c r="A5871">
        <v>2038</v>
      </c>
      <c r="B5871" t="s">
        <v>1042</v>
      </c>
      <c r="C5871" t="s">
        <v>1013</v>
      </c>
      <c r="D5871" t="s">
        <v>1020</v>
      </c>
      <c r="E5871" t="s">
        <v>1014</v>
      </c>
      <c r="F5871" s="86">
        <v>1177.42955915685</v>
      </c>
    </row>
    <row r="5872" spans="1:6">
      <c r="A5872">
        <v>2039</v>
      </c>
      <c r="B5872" t="s">
        <v>1042</v>
      </c>
      <c r="C5872" t="s">
        <v>1013</v>
      </c>
      <c r="D5872" t="s">
        <v>1020</v>
      </c>
      <c r="E5872" t="s">
        <v>1014</v>
      </c>
      <c r="F5872" s="86">
        <v>1102.4960187407801</v>
      </c>
    </row>
    <row r="5873" spans="1:6">
      <c r="A5873">
        <v>2040</v>
      </c>
      <c r="B5873" t="s">
        <v>1042</v>
      </c>
      <c r="C5873" t="s">
        <v>1013</v>
      </c>
      <c r="D5873" t="s">
        <v>1020</v>
      </c>
      <c r="E5873" t="s">
        <v>1014</v>
      </c>
      <c r="F5873" s="86">
        <v>1036.99026639771</v>
      </c>
    </row>
    <row r="5874" spans="1:6">
      <c r="A5874">
        <v>2041</v>
      </c>
      <c r="B5874" t="s">
        <v>1042</v>
      </c>
      <c r="C5874" t="s">
        <v>1013</v>
      </c>
      <c r="D5874" t="s">
        <v>1020</v>
      </c>
      <c r="E5874" t="s">
        <v>1014</v>
      </c>
      <c r="F5874" s="86">
        <v>981.52105056968401</v>
      </c>
    </row>
    <row r="5875" spans="1:6">
      <c r="A5875">
        <v>2042</v>
      </c>
      <c r="B5875" t="s">
        <v>1042</v>
      </c>
      <c r="C5875" t="s">
        <v>1013</v>
      </c>
      <c r="D5875" t="s">
        <v>1020</v>
      </c>
      <c r="E5875" t="s">
        <v>1014</v>
      </c>
      <c r="F5875" s="86">
        <v>936.47309700036703</v>
      </c>
    </row>
    <row r="5876" spans="1:6">
      <c r="A5876">
        <v>2043</v>
      </c>
      <c r="B5876" t="s">
        <v>1042</v>
      </c>
      <c r="C5876" t="s">
        <v>1013</v>
      </c>
      <c r="D5876" t="s">
        <v>1020</v>
      </c>
      <c r="E5876" t="s">
        <v>1014</v>
      </c>
      <c r="F5876" s="86">
        <v>901.43997071030003</v>
      </c>
    </row>
    <row r="5877" spans="1:6">
      <c r="A5877">
        <v>2044</v>
      </c>
      <c r="B5877" t="s">
        <v>1042</v>
      </c>
      <c r="C5877" t="s">
        <v>1013</v>
      </c>
      <c r="D5877" t="s">
        <v>1020</v>
      </c>
      <c r="E5877" t="s">
        <v>1014</v>
      </c>
      <c r="F5877" s="86">
        <v>874.48772229317694</v>
      </c>
    </row>
    <row r="5878" spans="1:6">
      <c r="A5878">
        <v>2045</v>
      </c>
      <c r="B5878" t="s">
        <v>1042</v>
      </c>
      <c r="C5878" t="s">
        <v>1013</v>
      </c>
      <c r="D5878" t="s">
        <v>1020</v>
      </c>
      <c r="E5878" t="s">
        <v>1014</v>
      </c>
      <c r="F5878" s="86">
        <v>854.12681361277305</v>
      </c>
    </row>
    <row r="5879" spans="1:6">
      <c r="A5879">
        <v>2046</v>
      </c>
      <c r="B5879" t="s">
        <v>1042</v>
      </c>
      <c r="C5879" t="s">
        <v>1013</v>
      </c>
      <c r="D5879" t="s">
        <v>1020</v>
      </c>
      <c r="E5879" t="s">
        <v>1014</v>
      </c>
      <c r="F5879" s="86">
        <v>837.296236436914</v>
      </c>
    </row>
    <row r="5880" spans="1:6">
      <c r="A5880">
        <v>2047</v>
      </c>
      <c r="B5880" t="s">
        <v>1042</v>
      </c>
      <c r="C5880" t="s">
        <v>1013</v>
      </c>
      <c r="D5880" t="s">
        <v>1020</v>
      </c>
      <c r="E5880" t="s">
        <v>1014</v>
      </c>
      <c r="F5880" s="86">
        <v>823.65074252787895</v>
      </c>
    </row>
    <row r="5881" spans="1:6">
      <c r="A5881">
        <v>2048</v>
      </c>
      <c r="B5881" t="s">
        <v>1042</v>
      </c>
      <c r="C5881" t="s">
        <v>1013</v>
      </c>
      <c r="D5881" t="s">
        <v>1020</v>
      </c>
      <c r="E5881" t="s">
        <v>1014</v>
      </c>
      <c r="F5881" s="86">
        <v>811.76646878512599</v>
      </c>
    </row>
    <row r="5882" spans="1:6">
      <c r="A5882">
        <v>2049</v>
      </c>
      <c r="B5882" t="s">
        <v>1042</v>
      </c>
      <c r="C5882" t="s">
        <v>1013</v>
      </c>
      <c r="D5882" t="s">
        <v>1020</v>
      </c>
      <c r="E5882" t="s">
        <v>1014</v>
      </c>
      <c r="F5882" s="86">
        <v>800.69551241000397</v>
      </c>
    </row>
    <row r="5883" spans="1:6">
      <c r="A5883">
        <v>2050</v>
      </c>
      <c r="B5883" t="s">
        <v>1042</v>
      </c>
      <c r="C5883" t="s">
        <v>1013</v>
      </c>
      <c r="D5883" t="s">
        <v>1020</v>
      </c>
      <c r="E5883" t="s">
        <v>1014</v>
      </c>
      <c r="F5883" s="86">
        <v>789.71875445726903</v>
      </c>
    </row>
    <row r="5884" spans="1:6">
      <c r="A5884">
        <v>2017</v>
      </c>
      <c r="B5884" t="s">
        <v>1043</v>
      </c>
      <c r="C5884" t="s">
        <v>1013</v>
      </c>
      <c r="D5884" t="s">
        <v>1020</v>
      </c>
      <c r="E5884" t="s">
        <v>1014</v>
      </c>
      <c r="F5884" s="86">
        <v>12319.2339932087</v>
      </c>
    </row>
    <row r="5885" spans="1:6">
      <c r="A5885">
        <v>2018</v>
      </c>
      <c r="B5885" t="s">
        <v>1043</v>
      </c>
      <c r="C5885" t="s">
        <v>1013</v>
      </c>
      <c r="D5885" t="s">
        <v>1020</v>
      </c>
      <c r="E5885" t="s">
        <v>1014</v>
      </c>
      <c r="F5885" s="86">
        <v>12355.7257277099</v>
      </c>
    </row>
    <row r="5886" spans="1:6">
      <c r="A5886">
        <v>2019</v>
      </c>
      <c r="B5886" t="s">
        <v>1043</v>
      </c>
      <c r="C5886" t="s">
        <v>1013</v>
      </c>
      <c r="D5886" t="s">
        <v>1020</v>
      </c>
      <c r="E5886" t="s">
        <v>1014</v>
      </c>
      <c r="F5886" s="86">
        <v>12384.395476522001</v>
      </c>
    </row>
    <row r="5887" spans="1:6">
      <c r="A5887">
        <v>2020</v>
      </c>
      <c r="B5887" t="s">
        <v>1043</v>
      </c>
      <c r="C5887" t="s">
        <v>1013</v>
      </c>
      <c r="D5887" t="s">
        <v>1020</v>
      </c>
      <c r="E5887" t="s">
        <v>1014</v>
      </c>
      <c r="F5887" s="86">
        <v>12402.9983187573</v>
      </c>
    </row>
    <row r="5888" spans="1:6">
      <c r="A5888">
        <v>2021</v>
      </c>
      <c r="B5888" t="s">
        <v>1043</v>
      </c>
      <c r="C5888" t="s">
        <v>1013</v>
      </c>
      <c r="D5888" t="s">
        <v>1020</v>
      </c>
      <c r="E5888" t="s">
        <v>1014</v>
      </c>
      <c r="F5888" s="86">
        <v>12409.469808976301</v>
      </c>
    </row>
    <row r="5889" spans="1:6">
      <c r="A5889">
        <v>2022</v>
      </c>
      <c r="B5889" t="s">
        <v>1043</v>
      </c>
      <c r="C5889" t="s">
        <v>1013</v>
      </c>
      <c r="D5889" t="s">
        <v>1020</v>
      </c>
      <c r="E5889" t="s">
        <v>1014</v>
      </c>
      <c r="F5889" s="86">
        <v>12399.6636268976</v>
      </c>
    </row>
    <row r="5890" spans="1:6">
      <c r="A5890">
        <v>2023</v>
      </c>
      <c r="B5890" t="s">
        <v>1043</v>
      </c>
      <c r="C5890" t="s">
        <v>1013</v>
      </c>
      <c r="D5890" t="s">
        <v>1020</v>
      </c>
      <c r="E5890" t="s">
        <v>1014</v>
      </c>
      <c r="F5890" s="86">
        <v>12368.2332334654</v>
      </c>
    </row>
    <row r="5891" spans="1:6">
      <c r="A5891">
        <v>2024</v>
      </c>
      <c r="B5891" t="s">
        <v>1043</v>
      </c>
      <c r="C5891" t="s">
        <v>1013</v>
      </c>
      <c r="D5891" t="s">
        <v>1020</v>
      </c>
      <c r="E5891" t="s">
        <v>1014</v>
      </c>
      <c r="F5891" s="86">
        <v>12312.1698236417</v>
      </c>
    </row>
    <row r="5892" spans="1:6">
      <c r="A5892">
        <v>2025</v>
      </c>
      <c r="B5892" t="s">
        <v>1043</v>
      </c>
      <c r="C5892" t="s">
        <v>1013</v>
      </c>
      <c r="D5892" t="s">
        <v>1020</v>
      </c>
      <c r="E5892" t="s">
        <v>1014</v>
      </c>
      <c r="F5892" s="86">
        <v>12228.2027644953</v>
      </c>
    </row>
    <row r="5893" spans="1:6">
      <c r="A5893">
        <v>2026</v>
      </c>
      <c r="B5893" t="s">
        <v>1043</v>
      </c>
      <c r="C5893" t="s">
        <v>1013</v>
      </c>
      <c r="D5893" t="s">
        <v>1020</v>
      </c>
      <c r="E5893" t="s">
        <v>1014</v>
      </c>
      <c r="F5893" s="86">
        <v>12113.0605137409</v>
      </c>
    </row>
    <row r="5894" spans="1:6">
      <c r="A5894">
        <v>2027</v>
      </c>
      <c r="B5894" t="s">
        <v>1043</v>
      </c>
      <c r="C5894" t="s">
        <v>1013</v>
      </c>
      <c r="D5894" t="s">
        <v>1020</v>
      </c>
      <c r="E5894" t="s">
        <v>1014</v>
      </c>
      <c r="F5894" s="86">
        <v>11964.1235606792</v>
      </c>
    </row>
    <row r="5895" spans="1:6">
      <c r="A5895">
        <v>2028</v>
      </c>
      <c r="B5895" t="s">
        <v>1043</v>
      </c>
      <c r="C5895" t="s">
        <v>1013</v>
      </c>
      <c r="D5895" t="s">
        <v>1020</v>
      </c>
      <c r="E5895" t="s">
        <v>1014</v>
      </c>
      <c r="F5895" s="86">
        <v>11777.8543325271</v>
      </c>
    </row>
    <row r="5896" spans="1:6">
      <c r="A5896">
        <v>2029</v>
      </c>
      <c r="B5896" t="s">
        <v>1043</v>
      </c>
      <c r="C5896" t="s">
        <v>1013</v>
      </c>
      <c r="D5896" t="s">
        <v>1020</v>
      </c>
      <c r="E5896" t="s">
        <v>1014</v>
      </c>
      <c r="F5896" s="86">
        <v>11547.917727960301</v>
      </c>
    </row>
    <row r="5897" spans="1:6">
      <c r="A5897">
        <v>2030</v>
      </c>
      <c r="B5897" t="s">
        <v>1043</v>
      </c>
      <c r="C5897" t="s">
        <v>1013</v>
      </c>
      <c r="D5897" t="s">
        <v>1020</v>
      </c>
      <c r="E5897" t="s">
        <v>1014</v>
      </c>
      <c r="F5897" s="86">
        <v>11270.1563860597</v>
      </c>
    </row>
    <row r="5898" spans="1:6">
      <c r="A5898">
        <v>2031</v>
      </c>
      <c r="B5898" t="s">
        <v>1043</v>
      </c>
      <c r="C5898" t="s">
        <v>1013</v>
      </c>
      <c r="D5898" t="s">
        <v>1020</v>
      </c>
      <c r="E5898" t="s">
        <v>1014</v>
      </c>
      <c r="F5898" s="86">
        <v>10942.355799098401</v>
      </c>
    </row>
    <row r="5899" spans="1:6">
      <c r="A5899">
        <v>2032</v>
      </c>
      <c r="B5899" t="s">
        <v>1043</v>
      </c>
      <c r="C5899" t="s">
        <v>1013</v>
      </c>
      <c r="D5899" t="s">
        <v>1020</v>
      </c>
      <c r="E5899" t="s">
        <v>1014</v>
      </c>
      <c r="F5899" s="86">
        <v>10564.677458854499</v>
      </c>
    </row>
    <row r="5900" spans="1:6">
      <c r="A5900">
        <v>2033</v>
      </c>
      <c r="B5900" t="s">
        <v>1043</v>
      </c>
      <c r="C5900" t="s">
        <v>1013</v>
      </c>
      <c r="D5900" t="s">
        <v>1020</v>
      </c>
      <c r="E5900" t="s">
        <v>1014</v>
      </c>
      <c r="F5900" s="86">
        <v>10142.190342571101</v>
      </c>
    </row>
    <row r="5901" spans="1:6">
      <c r="A5901">
        <v>2034</v>
      </c>
      <c r="B5901" t="s">
        <v>1043</v>
      </c>
      <c r="C5901" t="s">
        <v>1013</v>
      </c>
      <c r="D5901" t="s">
        <v>1020</v>
      </c>
      <c r="E5901" t="s">
        <v>1014</v>
      </c>
      <c r="F5901" s="86">
        <v>9683.0112585307106</v>
      </c>
    </row>
    <row r="5902" spans="1:6">
      <c r="A5902">
        <v>2035</v>
      </c>
      <c r="B5902" t="s">
        <v>1043</v>
      </c>
      <c r="C5902" t="s">
        <v>1013</v>
      </c>
      <c r="D5902" t="s">
        <v>1020</v>
      </c>
      <c r="E5902" t="s">
        <v>1014</v>
      </c>
      <c r="F5902" s="86">
        <v>9199.4637116276899</v>
      </c>
    </row>
    <row r="5903" spans="1:6">
      <c r="A5903">
        <v>2036</v>
      </c>
      <c r="B5903" t="s">
        <v>1043</v>
      </c>
      <c r="C5903" t="s">
        <v>1013</v>
      </c>
      <c r="D5903" t="s">
        <v>1020</v>
      </c>
      <c r="E5903" t="s">
        <v>1014</v>
      </c>
      <c r="F5903" s="86">
        <v>8705.6486408771798</v>
      </c>
    </row>
    <row r="5904" spans="1:6">
      <c r="A5904">
        <v>2037</v>
      </c>
      <c r="B5904" t="s">
        <v>1043</v>
      </c>
      <c r="C5904" t="s">
        <v>1013</v>
      </c>
      <c r="D5904" t="s">
        <v>1020</v>
      </c>
      <c r="E5904" t="s">
        <v>1014</v>
      </c>
      <c r="F5904" s="86">
        <v>8220.8045516988095</v>
      </c>
    </row>
    <row r="5905" spans="1:6">
      <c r="A5905">
        <v>2038</v>
      </c>
      <c r="B5905" t="s">
        <v>1043</v>
      </c>
      <c r="C5905" t="s">
        <v>1013</v>
      </c>
      <c r="D5905" t="s">
        <v>1020</v>
      </c>
      <c r="E5905" t="s">
        <v>1014</v>
      </c>
      <c r="F5905" s="86">
        <v>7762.8038684049798</v>
      </c>
    </row>
    <row r="5906" spans="1:6">
      <c r="A5906">
        <v>2039</v>
      </c>
      <c r="B5906" t="s">
        <v>1043</v>
      </c>
      <c r="C5906" t="s">
        <v>1013</v>
      </c>
      <c r="D5906" t="s">
        <v>1020</v>
      </c>
      <c r="E5906" t="s">
        <v>1014</v>
      </c>
      <c r="F5906" s="86">
        <v>7347.9441019496298</v>
      </c>
    </row>
    <row r="5907" spans="1:6">
      <c r="A5907">
        <v>2040</v>
      </c>
      <c r="B5907" t="s">
        <v>1043</v>
      </c>
      <c r="C5907" t="s">
        <v>1013</v>
      </c>
      <c r="D5907" t="s">
        <v>1020</v>
      </c>
      <c r="E5907" t="s">
        <v>1014</v>
      </c>
      <c r="F5907" s="86">
        <v>6987.0338039920398</v>
      </c>
    </row>
    <row r="5908" spans="1:6">
      <c r="A5908">
        <v>2041</v>
      </c>
      <c r="B5908" t="s">
        <v>1043</v>
      </c>
      <c r="C5908" t="s">
        <v>1013</v>
      </c>
      <c r="D5908" t="s">
        <v>1020</v>
      </c>
      <c r="E5908" t="s">
        <v>1014</v>
      </c>
      <c r="F5908" s="86">
        <v>6686.2901777401903</v>
      </c>
    </row>
    <row r="5909" spans="1:6">
      <c r="A5909">
        <v>2042</v>
      </c>
      <c r="B5909" t="s">
        <v>1043</v>
      </c>
      <c r="C5909" t="s">
        <v>1013</v>
      </c>
      <c r="D5909" t="s">
        <v>1020</v>
      </c>
      <c r="E5909" t="s">
        <v>1014</v>
      </c>
      <c r="F5909" s="86">
        <v>6445.97135950969</v>
      </c>
    </row>
    <row r="5910" spans="1:6">
      <c r="A5910">
        <v>2043</v>
      </c>
      <c r="B5910" t="s">
        <v>1043</v>
      </c>
      <c r="C5910" t="s">
        <v>1013</v>
      </c>
      <c r="D5910" t="s">
        <v>1020</v>
      </c>
      <c r="E5910" t="s">
        <v>1014</v>
      </c>
      <c r="F5910" s="86">
        <v>6261.6198464255704</v>
      </c>
    </row>
    <row r="5911" spans="1:6">
      <c r="A5911">
        <v>2044</v>
      </c>
      <c r="B5911" t="s">
        <v>1043</v>
      </c>
      <c r="C5911" t="s">
        <v>1013</v>
      </c>
      <c r="D5911" t="s">
        <v>1020</v>
      </c>
      <c r="E5911" t="s">
        <v>1014</v>
      </c>
      <c r="F5911" s="86">
        <v>6123.8550526561903</v>
      </c>
    </row>
    <row r="5912" spans="1:6">
      <c r="A5912">
        <v>2045</v>
      </c>
      <c r="B5912" t="s">
        <v>1043</v>
      </c>
      <c r="C5912" t="s">
        <v>1013</v>
      </c>
      <c r="D5912" t="s">
        <v>1020</v>
      </c>
      <c r="E5912" t="s">
        <v>1014</v>
      </c>
      <c r="F5912" s="86">
        <v>6022.7457223127503</v>
      </c>
    </row>
    <row r="5913" spans="1:6">
      <c r="A5913">
        <v>2046</v>
      </c>
      <c r="B5913" t="s">
        <v>1043</v>
      </c>
      <c r="C5913" t="s">
        <v>1013</v>
      </c>
      <c r="D5913" t="s">
        <v>1020</v>
      </c>
      <c r="E5913" t="s">
        <v>1014</v>
      </c>
      <c r="F5913" s="86">
        <v>5946.8525124076205</v>
      </c>
    </row>
    <row r="5914" spans="1:6">
      <c r="A5914">
        <v>2047</v>
      </c>
      <c r="B5914" t="s">
        <v>1043</v>
      </c>
      <c r="C5914" t="s">
        <v>1013</v>
      </c>
      <c r="D5914" t="s">
        <v>1020</v>
      </c>
      <c r="E5914" t="s">
        <v>1014</v>
      </c>
      <c r="F5914" s="86">
        <v>5885.8750772281401</v>
      </c>
    </row>
    <row r="5915" spans="1:6">
      <c r="A5915">
        <v>2048</v>
      </c>
      <c r="B5915" t="s">
        <v>1043</v>
      </c>
      <c r="C5915" t="s">
        <v>1013</v>
      </c>
      <c r="D5915" t="s">
        <v>1020</v>
      </c>
      <c r="E5915" t="s">
        <v>1014</v>
      </c>
      <c r="F5915" s="86">
        <v>5832.9384010674403</v>
      </c>
    </row>
    <row r="5916" spans="1:6">
      <c r="A5916">
        <v>2049</v>
      </c>
      <c r="B5916" t="s">
        <v>1043</v>
      </c>
      <c r="C5916" t="s">
        <v>1013</v>
      </c>
      <c r="D5916" t="s">
        <v>1020</v>
      </c>
      <c r="E5916" t="s">
        <v>1014</v>
      </c>
      <c r="F5916" s="86">
        <v>5782.9413893089104</v>
      </c>
    </row>
    <row r="5917" spans="1:6">
      <c r="A5917">
        <v>2050</v>
      </c>
      <c r="B5917" t="s">
        <v>1043</v>
      </c>
      <c r="C5917" t="s">
        <v>1013</v>
      </c>
      <c r="D5917" t="s">
        <v>1020</v>
      </c>
      <c r="E5917" t="s">
        <v>1014</v>
      </c>
      <c r="F5917" s="86">
        <v>5732.85497245637</v>
      </c>
    </row>
    <row r="5918" spans="1:6">
      <c r="A5918">
        <v>2017</v>
      </c>
      <c r="B5918" t="s">
        <v>1044</v>
      </c>
      <c r="C5918" t="s">
        <v>1013</v>
      </c>
      <c r="D5918" t="s">
        <v>1020</v>
      </c>
      <c r="E5918" t="s">
        <v>1014</v>
      </c>
      <c r="F5918" s="86">
        <v>9828.9505098559202</v>
      </c>
    </row>
    <row r="5919" spans="1:6">
      <c r="A5919">
        <v>2018</v>
      </c>
      <c r="B5919" t="s">
        <v>1044</v>
      </c>
      <c r="C5919" t="s">
        <v>1013</v>
      </c>
      <c r="D5919" t="s">
        <v>1020</v>
      </c>
      <c r="E5919" t="s">
        <v>1014</v>
      </c>
      <c r="F5919" s="86">
        <v>9886.4379695404405</v>
      </c>
    </row>
    <row r="5920" spans="1:6">
      <c r="A5920">
        <v>2019</v>
      </c>
      <c r="B5920" t="s">
        <v>1044</v>
      </c>
      <c r="C5920" t="s">
        <v>1013</v>
      </c>
      <c r="D5920" t="s">
        <v>1020</v>
      </c>
      <c r="E5920" t="s">
        <v>1014</v>
      </c>
      <c r="F5920" s="86">
        <v>9932.7781132777309</v>
      </c>
    </row>
    <row r="5921" spans="1:6">
      <c r="A5921">
        <v>2020</v>
      </c>
      <c r="B5921" t="s">
        <v>1044</v>
      </c>
      <c r="C5921" t="s">
        <v>1013</v>
      </c>
      <c r="D5921" t="s">
        <v>1020</v>
      </c>
      <c r="E5921" t="s">
        <v>1014</v>
      </c>
      <c r="F5921" s="86">
        <v>9975.16865407144</v>
      </c>
    </row>
    <row r="5922" spans="1:6">
      <c r="A5922">
        <v>2021</v>
      </c>
      <c r="B5922" t="s">
        <v>1044</v>
      </c>
      <c r="C5922" t="s">
        <v>1013</v>
      </c>
      <c r="D5922" t="s">
        <v>1020</v>
      </c>
      <c r="E5922" t="s">
        <v>1014</v>
      </c>
      <c r="F5922" s="86">
        <v>10000.1765287786</v>
      </c>
    </row>
    <row r="5923" spans="1:6">
      <c r="A5923">
        <v>2022</v>
      </c>
      <c r="B5923" t="s">
        <v>1044</v>
      </c>
      <c r="C5923" t="s">
        <v>1013</v>
      </c>
      <c r="D5923" t="s">
        <v>1020</v>
      </c>
      <c r="E5923" t="s">
        <v>1014</v>
      </c>
      <c r="F5923" s="86">
        <v>10007.3860888583</v>
      </c>
    </row>
    <row r="5924" spans="1:6">
      <c r="A5924">
        <v>2023</v>
      </c>
      <c r="B5924" t="s">
        <v>1044</v>
      </c>
      <c r="C5924" t="s">
        <v>1013</v>
      </c>
      <c r="D5924" t="s">
        <v>1020</v>
      </c>
      <c r="E5924" t="s">
        <v>1014</v>
      </c>
      <c r="F5924" s="86">
        <v>9993.1992558958791</v>
      </c>
    </row>
    <row r="5925" spans="1:6">
      <c r="A5925">
        <v>2024</v>
      </c>
      <c r="B5925" t="s">
        <v>1044</v>
      </c>
      <c r="C5925" t="s">
        <v>1013</v>
      </c>
      <c r="D5925" t="s">
        <v>1020</v>
      </c>
      <c r="E5925" t="s">
        <v>1014</v>
      </c>
      <c r="F5925" s="86">
        <v>9956.8144169736697</v>
      </c>
    </row>
    <row r="5926" spans="1:6">
      <c r="A5926">
        <v>2025</v>
      </c>
      <c r="B5926" t="s">
        <v>1044</v>
      </c>
      <c r="C5926" t="s">
        <v>1013</v>
      </c>
      <c r="D5926" t="s">
        <v>1020</v>
      </c>
      <c r="E5926" t="s">
        <v>1014</v>
      </c>
      <c r="F5926" s="86">
        <v>9898.3634727479803</v>
      </c>
    </row>
    <row r="5927" spans="1:6">
      <c r="A5927">
        <v>2026</v>
      </c>
      <c r="B5927" t="s">
        <v>1044</v>
      </c>
      <c r="C5927" t="s">
        <v>1013</v>
      </c>
      <c r="D5927" t="s">
        <v>1020</v>
      </c>
      <c r="E5927" t="s">
        <v>1014</v>
      </c>
      <c r="F5927" s="86">
        <v>9810.48278461683</v>
      </c>
    </row>
    <row r="5928" spans="1:6">
      <c r="A5928">
        <v>2027</v>
      </c>
      <c r="B5928" t="s">
        <v>1044</v>
      </c>
      <c r="C5928" t="s">
        <v>1013</v>
      </c>
      <c r="D5928" t="s">
        <v>1020</v>
      </c>
      <c r="E5928" t="s">
        <v>1014</v>
      </c>
      <c r="F5928" s="86">
        <v>9691.4503050788608</v>
      </c>
    </row>
    <row r="5929" spans="1:6">
      <c r="A5929">
        <v>2028</v>
      </c>
      <c r="B5929" t="s">
        <v>1044</v>
      </c>
      <c r="C5929" t="s">
        <v>1013</v>
      </c>
      <c r="D5929" t="s">
        <v>1020</v>
      </c>
      <c r="E5929" t="s">
        <v>1014</v>
      </c>
      <c r="F5929" s="86">
        <v>9533.3950812972598</v>
      </c>
    </row>
    <row r="5930" spans="1:6">
      <c r="A5930">
        <v>2029</v>
      </c>
      <c r="B5930" t="s">
        <v>1044</v>
      </c>
      <c r="C5930" t="s">
        <v>1013</v>
      </c>
      <c r="D5930" t="s">
        <v>1020</v>
      </c>
      <c r="E5930" t="s">
        <v>1014</v>
      </c>
      <c r="F5930" s="86">
        <v>9339.9692388878793</v>
      </c>
    </row>
    <row r="5931" spans="1:6">
      <c r="A5931">
        <v>2030</v>
      </c>
      <c r="B5931" t="s">
        <v>1044</v>
      </c>
      <c r="C5931" t="s">
        <v>1013</v>
      </c>
      <c r="D5931" t="s">
        <v>1020</v>
      </c>
      <c r="E5931" t="s">
        <v>1014</v>
      </c>
      <c r="F5931" s="86">
        <v>9097.7774603336402</v>
      </c>
    </row>
    <row r="5932" spans="1:6">
      <c r="A5932">
        <v>2031</v>
      </c>
      <c r="B5932" t="s">
        <v>1044</v>
      </c>
      <c r="C5932" t="s">
        <v>1013</v>
      </c>
      <c r="D5932" t="s">
        <v>1020</v>
      </c>
      <c r="E5932" t="s">
        <v>1014</v>
      </c>
      <c r="F5932" s="86">
        <v>8808.7885736838198</v>
      </c>
    </row>
    <row r="5933" spans="1:6">
      <c r="A5933">
        <v>2032</v>
      </c>
      <c r="B5933" t="s">
        <v>1044</v>
      </c>
      <c r="C5933" t="s">
        <v>1013</v>
      </c>
      <c r="D5933" t="s">
        <v>1020</v>
      </c>
      <c r="E5933" t="s">
        <v>1014</v>
      </c>
      <c r="F5933" s="86">
        <v>8475.1274569430407</v>
      </c>
    </row>
    <row r="5934" spans="1:6">
      <c r="A5934">
        <v>2033</v>
      </c>
      <c r="B5934" t="s">
        <v>1044</v>
      </c>
      <c r="C5934" t="s">
        <v>1013</v>
      </c>
      <c r="D5934" t="s">
        <v>1020</v>
      </c>
      <c r="E5934" t="s">
        <v>1014</v>
      </c>
      <c r="F5934" s="86">
        <v>8098.5780578637996</v>
      </c>
    </row>
    <row r="5935" spans="1:6">
      <c r="A5935">
        <v>2034</v>
      </c>
      <c r="B5935" t="s">
        <v>1044</v>
      </c>
      <c r="C5935" t="s">
        <v>1013</v>
      </c>
      <c r="D5935" t="s">
        <v>1020</v>
      </c>
      <c r="E5935" t="s">
        <v>1014</v>
      </c>
      <c r="F5935" s="86">
        <v>7689.8277517514498</v>
      </c>
    </row>
    <row r="5936" spans="1:6">
      <c r="A5936">
        <v>2035</v>
      </c>
      <c r="B5936" t="s">
        <v>1044</v>
      </c>
      <c r="C5936" t="s">
        <v>1013</v>
      </c>
      <c r="D5936" t="s">
        <v>1020</v>
      </c>
      <c r="E5936" t="s">
        <v>1014</v>
      </c>
      <c r="F5936" s="86">
        <v>7254.8779302716002</v>
      </c>
    </row>
    <row r="5937" spans="1:6">
      <c r="A5937">
        <v>2036</v>
      </c>
      <c r="B5937" t="s">
        <v>1044</v>
      </c>
      <c r="C5937" t="s">
        <v>1013</v>
      </c>
      <c r="D5937" t="s">
        <v>1020</v>
      </c>
      <c r="E5937" t="s">
        <v>1014</v>
      </c>
      <c r="F5937" s="86">
        <v>6806.8004207016602</v>
      </c>
    </row>
    <row r="5938" spans="1:6">
      <c r="A5938">
        <v>2037</v>
      </c>
      <c r="B5938" t="s">
        <v>1044</v>
      </c>
      <c r="C5938" t="s">
        <v>1013</v>
      </c>
      <c r="D5938" t="s">
        <v>1020</v>
      </c>
      <c r="E5938" t="s">
        <v>1014</v>
      </c>
      <c r="F5938" s="86">
        <v>6369.6378230301898</v>
      </c>
    </row>
    <row r="5939" spans="1:6">
      <c r="A5939">
        <v>2038</v>
      </c>
      <c r="B5939" t="s">
        <v>1044</v>
      </c>
      <c r="C5939" t="s">
        <v>1013</v>
      </c>
      <c r="D5939" t="s">
        <v>1020</v>
      </c>
      <c r="E5939" t="s">
        <v>1014</v>
      </c>
      <c r="F5939" s="86">
        <v>5953.0667227915001</v>
      </c>
    </row>
    <row r="5940" spans="1:6">
      <c r="A5940">
        <v>2039</v>
      </c>
      <c r="B5940" t="s">
        <v>1044</v>
      </c>
      <c r="C5940" t="s">
        <v>1013</v>
      </c>
      <c r="D5940" t="s">
        <v>1020</v>
      </c>
      <c r="E5940" t="s">
        <v>1014</v>
      </c>
      <c r="F5940" s="86">
        <v>5573.8811867814702</v>
      </c>
    </row>
    <row r="5941" spans="1:6">
      <c r="A5941">
        <v>2040</v>
      </c>
      <c r="B5941" t="s">
        <v>1044</v>
      </c>
      <c r="C5941" t="s">
        <v>1013</v>
      </c>
      <c r="D5941" t="s">
        <v>1020</v>
      </c>
      <c r="E5941" t="s">
        <v>1014</v>
      </c>
      <c r="F5941" s="86">
        <v>5242.3776469220902</v>
      </c>
    </row>
    <row r="5942" spans="1:6">
      <c r="A5942">
        <v>2041</v>
      </c>
      <c r="B5942" t="s">
        <v>1044</v>
      </c>
      <c r="C5942" t="s">
        <v>1013</v>
      </c>
      <c r="D5942" t="s">
        <v>1020</v>
      </c>
      <c r="E5942" t="s">
        <v>1014</v>
      </c>
      <c r="F5942" s="86">
        <v>4961.6380493798397</v>
      </c>
    </row>
    <row r="5943" spans="1:6">
      <c r="A5943">
        <v>2042</v>
      </c>
      <c r="B5943" t="s">
        <v>1044</v>
      </c>
      <c r="C5943" t="s">
        <v>1013</v>
      </c>
      <c r="D5943" t="s">
        <v>1020</v>
      </c>
      <c r="E5943" t="s">
        <v>1014</v>
      </c>
      <c r="F5943" s="86">
        <v>4733.6092201193696</v>
      </c>
    </row>
    <row r="5944" spans="1:6">
      <c r="A5944">
        <v>2043</v>
      </c>
      <c r="B5944" t="s">
        <v>1044</v>
      </c>
      <c r="C5944" t="s">
        <v>1013</v>
      </c>
      <c r="D5944" t="s">
        <v>1020</v>
      </c>
      <c r="E5944" t="s">
        <v>1014</v>
      </c>
      <c r="F5944" s="86">
        <v>4556.23512188309</v>
      </c>
    </row>
    <row r="5945" spans="1:6">
      <c r="A5945">
        <v>2044</v>
      </c>
      <c r="B5945" t="s">
        <v>1044</v>
      </c>
      <c r="C5945" t="s">
        <v>1013</v>
      </c>
      <c r="D5945" t="s">
        <v>1020</v>
      </c>
      <c r="E5945" t="s">
        <v>1014</v>
      </c>
      <c r="F5945" s="86">
        <v>4419.7384792857101</v>
      </c>
    </row>
    <row r="5946" spans="1:6">
      <c r="A5946">
        <v>2045</v>
      </c>
      <c r="B5946" t="s">
        <v>1044</v>
      </c>
      <c r="C5946" t="s">
        <v>1013</v>
      </c>
      <c r="D5946" t="s">
        <v>1020</v>
      </c>
      <c r="E5946" t="s">
        <v>1014</v>
      </c>
      <c r="F5946" s="86">
        <v>4316.58669788925</v>
      </c>
    </row>
    <row r="5947" spans="1:6">
      <c r="A5947">
        <v>2046</v>
      </c>
      <c r="B5947" t="s">
        <v>1044</v>
      </c>
      <c r="C5947" t="s">
        <v>1013</v>
      </c>
      <c r="D5947" t="s">
        <v>1020</v>
      </c>
      <c r="E5947" t="s">
        <v>1014</v>
      </c>
      <c r="F5947" s="86">
        <v>4231.3048110917598</v>
      </c>
    </row>
    <row r="5948" spans="1:6">
      <c r="A5948">
        <v>2047</v>
      </c>
      <c r="B5948" t="s">
        <v>1044</v>
      </c>
      <c r="C5948" t="s">
        <v>1013</v>
      </c>
      <c r="D5948" t="s">
        <v>1020</v>
      </c>
      <c r="E5948" t="s">
        <v>1014</v>
      </c>
      <c r="F5948" s="86">
        <v>4162.1437187314896</v>
      </c>
    </row>
    <row r="5949" spans="1:6">
      <c r="A5949">
        <v>2048</v>
      </c>
      <c r="B5949" t="s">
        <v>1044</v>
      </c>
      <c r="C5949" t="s">
        <v>1013</v>
      </c>
      <c r="D5949" t="s">
        <v>1020</v>
      </c>
      <c r="E5949" t="s">
        <v>1014</v>
      </c>
      <c r="F5949" s="86">
        <v>4101.9040415876798</v>
      </c>
    </row>
    <row r="5950" spans="1:6">
      <c r="A5950">
        <v>2049</v>
      </c>
      <c r="B5950" t="s">
        <v>1044</v>
      </c>
      <c r="C5950" t="s">
        <v>1013</v>
      </c>
      <c r="D5950" t="s">
        <v>1020</v>
      </c>
      <c r="E5950" t="s">
        <v>1014</v>
      </c>
      <c r="F5950" s="86">
        <v>4045.7936539458801</v>
      </c>
    </row>
    <row r="5951" spans="1:6">
      <c r="A5951">
        <v>2050</v>
      </c>
      <c r="B5951" t="s">
        <v>1044</v>
      </c>
      <c r="C5951" t="s">
        <v>1013</v>
      </c>
      <c r="D5951" t="s">
        <v>1020</v>
      </c>
      <c r="E5951" t="s">
        <v>1014</v>
      </c>
      <c r="F5951" s="86">
        <v>3990.1767401001798</v>
      </c>
    </row>
    <row r="5952" spans="1:6">
      <c r="A5952">
        <v>2017</v>
      </c>
      <c r="B5952" t="s">
        <v>1045</v>
      </c>
      <c r="C5952" t="s">
        <v>1013</v>
      </c>
      <c r="D5952" t="s">
        <v>1020</v>
      </c>
      <c r="E5952" t="s">
        <v>1014</v>
      </c>
      <c r="F5952" s="86">
        <v>6506.0146560387602</v>
      </c>
    </row>
    <row r="5953" spans="1:6">
      <c r="A5953">
        <v>2018</v>
      </c>
      <c r="B5953" t="s">
        <v>1045</v>
      </c>
      <c r="C5953" t="s">
        <v>1013</v>
      </c>
      <c r="D5953" t="s">
        <v>1020</v>
      </c>
      <c r="E5953" t="s">
        <v>1014</v>
      </c>
      <c r="F5953" s="86">
        <v>6507.8151372710199</v>
      </c>
    </row>
    <row r="5954" spans="1:6">
      <c r="A5954">
        <v>2019</v>
      </c>
      <c r="B5954" t="s">
        <v>1045</v>
      </c>
      <c r="C5954" t="s">
        <v>1013</v>
      </c>
      <c r="D5954" t="s">
        <v>1020</v>
      </c>
      <c r="E5954" t="s">
        <v>1014</v>
      </c>
      <c r="F5954" s="86">
        <v>6507.8186072076096</v>
      </c>
    </row>
    <row r="5955" spans="1:6">
      <c r="A5955">
        <v>2020</v>
      </c>
      <c r="B5955" t="s">
        <v>1045</v>
      </c>
      <c r="C5955" t="s">
        <v>1013</v>
      </c>
      <c r="D5955" t="s">
        <v>1020</v>
      </c>
      <c r="E5955" t="s">
        <v>1014</v>
      </c>
      <c r="F5955" s="86">
        <v>6502.7183974190202</v>
      </c>
    </row>
    <row r="5956" spans="1:6">
      <c r="A5956">
        <v>2021</v>
      </c>
      <c r="B5956" t="s">
        <v>1045</v>
      </c>
      <c r="C5956" t="s">
        <v>1013</v>
      </c>
      <c r="D5956" t="s">
        <v>1020</v>
      </c>
      <c r="E5956" t="s">
        <v>1014</v>
      </c>
      <c r="F5956" s="86">
        <v>6491.9191522164001</v>
      </c>
    </row>
    <row r="5957" spans="1:6">
      <c r="A5957">
        <v>2022</v>
      </c>
      <c r="B5957" t="s">
        <v>1045</v>
      </c>
      <c r="C5957" t="s">
        <v>1013</v>
      </c>
      <c r="D5957" t="s">
        <v>1020</v>
      </c>
      <c r="E5957" t="s">
        <v>1014</v>
      </c>
      <c r="F5957" s="86">
        <v>6472.9934461288303</v>
      </c>
    </row>
    <row r="5958" spans="1:6">
      <c r="A5958">
        <v>2023</v>
      </c>
      <c r="B5958" t="s">
        <v>1045</v>
      </c>
      <c r="C5958" t="s">
        <v>1013</v>
      </c>
      <c r="D5958" t="s">
        <v>1020</v>
      </c>
      <c r="E5958" t="s">
        <v>1014</v>
      </c>
      <c r="F5958" s="86">
        <v>6443.0974428722802</v>
      </c>
    </row>
    <row r="5959" spans="1:6">
      <c r="A5959">
        <v>2024</v>
      </c>
      <c r="B5959" t="s">
        <v>1045</v>
      </c>
      <c r="C5959" t="s">
        <v>1013</v>
      </c>
      <c r="D5959" t="s">
        <v>1020</v>
      </c>
      <c r="E5959" t="s">
        <v>1014</v>
      </c>
      <c r="F5959" s="86">
        <v>6399.7019407581502</v>
      </c>
    </row>
    <row r="5960" spans="1:6">
      <c r="A5960">
        <v>2025</v>
      </c>
      <c r="B5960" t="s">
        <v>1045</v>
      </c>
      <c r="C5960" t="s">
        <v>1013</v>
      </c>
      <c r="D5960" t="s">
        <v>1020</v>
      </c>
      <c r="E5960" t="s">
        <v>1014</v>
      </c>
      <c r="F5960" s="86">
        <v>6340.1690297268096</v>
      </c>
    </row>
    <row r="5961" spans="1:6">
      <c r="A5961">
        <v>2026</v>
      </c>
      <c r="B5961" t="s">
        <v>1045</v>
      </c>
      <c r="C5961" t="s">
        <v>1013</v>
      </c>
      <c r="D5961" t="s">
        <v>1020</v>
      </c>
      <c r="E5961" t="s">
        <v>1014</v>
      </c>
      <c r="F5961" s="86">
        <v>6261.6242559520997</v>
      </c>
    </row>
    <row r="5962" spans="1:6">
      <c r="A5962">
        <v>2027</v>
      </c>
      <c r="B5962" t="s">
        <v>1045</v>
      </c>
      <c r="C5962" t="s">
        <v>1013</v>
      </c>
      <c r="D5962" t="s">
        <v>1020</v>
      </c>
      <c r="E5962" t="s">
        <v>1014</v>
      </c>
      <c r="F5962" s="86">
        <v>6161.3359053330596</v>
      </c>
    </row>
    <row r="5963" spans="1:6">
      <c r="A5963">
        <v>2028</v>
      </c>
      <c r="B5963" t="s">
        <v>1045</v>
      </c>
      <c r="C5963" t="s">
        <v>1013</v>
      </c>
      <c r="D5963" t="s">
        <v>1020</v>
      </c>
      <c r="E5963" t="s">
        <v>1014</v>
      </c>
      <c r="F5963" s="86">
        <v>6036.1217297182002</v>
      </c>
    </row>
    <row r="5964" spans="1:6">
      <c r="A5964">
        <v>2029</v>
      </c>
      <c r="B5964" t="s">
        <v>1045</v>
      </c>
      <c r="C5964" t="s">
        <v>1013</v>
      </c>
      <c r="D5964" t="s">
        <v>1020</v>
      </c>
      <c r="E5964" t="s">
        <v>1014</v>
      </c>
      <c r="F5964" s="86">
        <v>5882.8687391802796</v>
      </c>
    </row>
    <row r="5965" spans="1:6">
      <c r="A5965">
        <v>2030</v>
      </c>
      <c r="B5965" t="s">
        <v>1045</v>
      </c>
      <c r="C5965" t="s">
        <v>1013</v>
      </c>
      <c r="D5965" t="s">
        <v>1020</v>
      </c>
      <c r="E5965" t="s">
        <v>1014</v>
      </c>
      <c r="F5965" s="86">
        <v>5699.1403537737297</v>
      </c>
    </row>
    <row r="5966" spans="1:6">
      <c r="A5966">
        <v>2031</v>
      </c>
      <c r="B5966" t="s">
        <v>1045</v>
      </c>
      <c r="C5966" t="s">
        <v>1013</v>
      </c>
      <c r="D5966" t="s">
        <v>1020</v>
      </c>
      <c r="E5966" t="s">
        <v>1014</v>
      </c>
      <c r="F5966" s="86">
        <v>5484.1326905551796</v>
      </c>
    </row>
    <row r="5967" spans="1:6">
      <c r="A5967">
        <v>2032</v>
      </c>
      <c r="B5967" t="s">
        <v>1045</v>
      </c>
      <c r="C5967" t="s">
        <v>1013</v>
      </c>
      <c r="D5967" t="s">
        <v>1020</v>
      </c>
      <c r="E5967" t="s">
        <v>1014</v>
      </c>
      <c r="F5967" s="86">
        <v>5238.6249797548098</v>
      </c>
    </row>
    <row r="5968" spans="1:6">
      <c r="A5968">
        <v>2033</v>
      </c>
      <c r="B5968" t="s">
        <v>1045</v>
      </c>
      <c r="C5968" t="s">
        <v>1013</v>
      </c>
      <c r="D5968" t="s">
        <v>1020</v>
      </c>
      <c r="E5968" t="s">
        <v>1014</v>
      </c>
      <c r="F5968" s="86">
        <v>4966.3983685252697</v>
      </c>
    </row>
    <row r="5969" spans="1:6">
      <c r="A5969">
        <v>2034</v>
      </c>
      <c r="B5969" t="s">
        <v>1045</v>
      </c>
      <c r="C5969" t="s">
        <v>1013</v>
      </c>
      <c r="D5969" t="s">
        <v>1020</v>
      </c>
      <c r="E5969" t="s">
        <v>1014</v>
      </c>
      <c r="F5969" s="86">
        <v>4672.5727778235796</v>
      </c>
    </row>
    <row r="5970" spans="1:6">
      <c r="A5970">
        <v>2035</v>
      </c>
      <c r="B5970" t="s">
        <v>1045</v>
      </c>
      <c r="C5970" t="s">
        <v>1013</v>
      </c>
      <c r="D5970" t="s">
        <v>1020</v>
      </c>
      <c r="E5970" t="s">
        <v>1014</v>
      </c>
      <c r="F5970" s="86">
        <v>4365.17298336149</v>
      </c>
    </row>
    <row r="5971" spans="1:6">
      <c r="A5971">
        <v>2036</v>
      </c>
      <c r="B5971" t="s">
        <v>1045</v>
      </c>
      <c r="C5971" t="s">
        <v>1013</v>
      </c>
      <c r="D5971" t="s">
        <v>1020</v>
      </c>
      <c r="E5971" t="s">
        <v>1014</v>
      </c>
      <c r="F5971" s="86">
        <v>4054.1626601820299</v>
      </c>
    </row>
    <row r="5972" spans="1:6">
      <c r="A5972">
        <v>2037</v>
      </c>
      <c r="B5972" t="s">
        <v>1045</v>
      </c>
      <c r="C5972" t="s">
        <v>1013</v>
      </c>
      <c r="D5972" t="s">
        <v>1020</v>
      </c>
      <c r="E5972" t="s">
        <v>1014</v>
      </c>
      <c r="F5972" s="86">
        <v>3750.63141967608</v>
      </c>
    </row>
    <row r="5973" spans="1:6">
      <c r="A5973">
        <v>2038</v>
      </c>
      <c r="B5973" t="s">
        <v>1045</v>
      </c>
      <c r="C5973" t="s">
        <v>1013</v>
      </c>
      <c r="D5973" t="s">
        <v>1020</v>
      </c>
      <c r="E5973" t="s">
        <v>1014</v>
      </c>
      <c r="F5973" s="86">
        <v>3465.8476894988798</v>
      </c>
    </row>
    <row r="5974" spans="1:6">
      <c r="A5974">
        <v>2039</v>
      </c>
      <c r="B5974" t="s">
        <v>1045</v>
      </c>
      <c r="C5974" t="s">
        <v>1013</v>
      </c>
      <c r="D5974" t="s">
        <v>1020</v>
      </c>
      <c r="E5974" t="s">
        <v>1014</v>
      </c>
      <c r="F5974" s="86">
        <v>3209.5577401375999</v>
      </c>
    </row>
    <row r="5975" spans="1:6">
      <c r="A5975">
        <v>2040</v>
      </c>
      <c r="B5975" t="s">
        <v>1045</v>
      </c>
      <c r="C5975" t="s">
        <v>1013</v>
      </c>
      <c r="D5975" t="s">
        <v>1020</v>
      </c>
      <c r="E5975" t="s">
        <v>1014</v>
      </c>
      <c r="F5975" s="86">
        <v>2988.23814077307</v>
      </c>
    </row>
    <row r="5976" spans="1:6">
      <c r="A5976">
        <v>2041</v>
      </c>
      <c r="B5976" t="s">
        <v>1045</v>
      </c>
      <c r="C5976" t="s">
        <v>1013</v>
      </c>
      <c r="D5976" t="s">
        <v>1020</v>
      </c>
      <c r="E5976" t="s">
        <v>1014</v>
      </c>
      <c r="F5976" s="86">
        <v>2805.6244467523202</v>
      </c>
    </row>
    <row r="5977" spans="1:6">
      <c r="A5977">
        <v>2042</v>
      </c>
      <c r="B5977" t="s">
        <v>1045</v>
      </c>
      <c r="C5977" t="s">
        <v>1013</v>
      </c>
      <c r="D5977" t="s">
        <v>1020</v>
      </c>
      <c r="E5977" t="s">
        <v>1014</v>
      </c>
      <c r="F5977" s="86">
        <v>2661.5058424741501</v>
      </c>
    </row>
    <row r="5978" spans="1:6">
      <c r="A5978">
        <v>2043</v>
      </c>
      <c r="B5978" t="s">
        <v>1045</v>
      </c>
      <c r="C5978" t="s">
        <v>1013</v>
      </c>
      <c r="D5978" t="s">
        <v>1020</v>
      </c>
      <c r="E5978" t="s">
        <v>1014</v>
      </c>
      <c r="F5978" s="86">
        <v>2552.8539646542799</v>
      </c>
    </row>
    <row r="5979" spans="1:6">
      <c r="A5979">
        <v>2044</v>
      </c>
      <c r="B5979" t="s">
        <v>1045</v>
      </c>
      <c r="C5979" t="s">
        <v>1013</v>
      </c>
      <c r="D5979" t="s">
        <v>1020</v>
      </c>
      <c r="E5979" t="s">
        <v>1014</v>
      </c>
      <c r="F5979" s="86">
        <v>2473.5355108876001</v>
      </c>
    </row>
    <row r="5980" spans="1:6">
      <c r="A5980">
        <v>2045</v>
      </c>
      <c r="B5980" t="s">
        <v>1045</v>
      </c>
      <c r="C5980" t="s">
        <v>1013</v>
      </c>
      <c r="D5980" t="s">
        <v>1020</v>
      </c>
      <c r="E5980" t="s">
        <v>1014</v>
      </c>
      <c r="F5980" s="86">
        <v>2416.9790257443601</v>
      </c>
    </row>
    <row r="5981" spans="1:6">
      <c r="A5981">
        <v>2046</v>
      </c>
      <c r="B5981" t="s">
        <v>1045</v>
      </c>
      <c r="C5981" t="s">
        <v>1013</v>
      </c>
      <c r="D5981" t="s">
        <v>1020</v>
      </c>
      <c r="E5981" t="s">
        <v>1014</v>
      </c>
      <c r="F5981" s="86">
        <v>2376.2812570051001</v>
      </c>
    </row>
    <row r="5982" spans="1:6">
      <c r="A5982">
        <v>2047</v>
      </c>
      <c r="B5982" t="s">
        <v>1045</v>
      </c>
      <c r="C5982" t="s">
        <v>1013</v>
      </c>
      <c r="D5982" t="s">
        <v>1020</v>
      </c>
      <c r="E5982" t="s">
        <v>1014</v>
      </c>
      <c r="F5982" s="86">
        <v>2345.49762660959</v>
      </c>
    </row>
    <row r="5983" spans="1:6">
      <c r="A5983">
        <v>2048</v>
      </c>
      <c r="B5983" t="s">
        <v>1045</v>
      </c>
      <c r="C5983" t="s">
        <v>1013</v>
      </c>
      <c r="D5983" t="s">
        <v>1020</v>
      </c>
      <c r="E5983" t="s">
        <v>1014</v>
      </c>
      <c r="F5983" s="86">
        <v>2320.1595732046198</v>
      </c>
    </row>
    <row r="5984" spans="1:6">
      <c r="A5984">
        <v>2049</v>
      </c>
      <c r="B5984" t="s">
        <v>1045</v>
      </c>
      <c r="C5984" t="s">
        <v>1013</v>
      </c>
      <c r="D5984" t="s">
        <v>1020</v>
      </c>
      <c r="E5984" t="s">
        <v>1014</v>
      </c>
      <c r="F5984" s="86">
        <v>2297.41444364682</v>
      </c>
    </row>
    <row r="5985" spans="1:6">
      <c r="A5985">
        <v>2050</v>
      </c>
      <c r="B5985" t="s">
        <v>1045</v>
      </c>
      <c r="C5985" t="s">
        <v>1013</v>
      </c>
      <c r="D5985" t="s">
        <v>1020</v>
      </c>
      <c r="E5985" t="s">
        <v>1014</v>
      </c>
      <c r="F5985" s="86">
        <v>2275.5108160291802</v>
      </c>
    </row>
    <row r="5986" spans="1:6">
      <c r="A5986">
        <v>2017</v>
      </c>
      <c r="B5986" t="s">
        <v>1046</v>
      </c>
      <c r="C5986" t="s">
        <v>1013</v>
      </c>
      <c r="D5986" t="s">
        <v>1020</v>
      </c>
      <c r="E5986" t="s">
        <v>1014</v>
      </c>
      <c r="F5986" s="86">
        <v>2169.0986642024</v>
      </c>
    </row>
    <row r="5987" spans="1:6">
      <c r="A5987">
        <v>2018</v>
      </c>
      <c r="B5987" t="s">
        <v>1046</v>
      </c>
      <c r="C5987" t="s">
        <v>1013</v>
      </c>
      <c r="D5987" t="s">
        <v>1020</v>
      </c>
      <c r="E5987" t="s">
        <v>1014</v>
      </c>
      <c r="F5987" s="86">
        <v>2190.8936738662401</v>
      </c>
    </row>
    <row r="5988" spans="1:6">
      <c r="A5988">
        <v>2019</v>
      </c>
      <c r="B5988" t="s">
        <v>1046</v>
      </c>
      <c r="C5988" t="s">
        <v>1013</v>
      </c>
      <c r="D5988" t="s">
        <v>1020</v>
      </c>
      <c r="E5988" t="s">
        <v>1014</v>
      </c>
      <c r="F5988" s="86">
        <v>2211.4831889069301</v>
      </c>
    </row>
    <row r="5989" spans="1:6">
      <c r="A5989">
        <v>2020</v>
      </c>
      <c r="B5989" t="s">
        <v>1046</v>
      </c>
      <c r="C5989" t="s">
        <v>1013</v>
      </c>
      <c r="D5989" t="s">
        <v>1020</v>
      </c>
      <c r="E5989" t="s">
        <v>1014</v>
      </c>
      <c r="F5989" s="86">
        <v>2228.83109741612</v>
      </c>
    </row>
    <row r="5990" spans="1:6">
      <c r="A5990">
        <v>2021</v>
      </c>
      <c r="B5990" t="s">
        <v>1046</v>
      </c>
      <c r="C5990" t="s">
        <v>1013</v>
      </c>
      <c r="D5990" t="s">
        <v>1020</v>
      </c>
      <c r="E5990" t="s">
        <v>1014</v>
      </c>
      <c r="F5990" s="86">
        <v>2243.9486550032598</v>
      </c>
    </row>
    <row r="5991" spans="1:6">
      <c r="A5991">
        <v>2022</v>
      </c>
      <c r="B5991" t="s">
        <v>1046</v>
      </c>
      <c r="C5991" t="s">
        <v>1013</v>
      </c>
      <c r="D5991" t="s">
        <v>1020</v>
      </c>
      <c r="E5991" t="s">
        <v>1014</v>
      </c>
      <c r="F5991" s="86">
        <v>2255.5356482196999</v>
      </c>
    </row>
    <row r="5992" spans="1:6">
      <c r="A5992">
        <v>2023</v>
      </c>
      <c r="B5992" t="s">
        <v>1046</v>
      </c>
      <c r="C5992" t="s">
        <v>1013</v>
      </c>
      <c r="D5992" t="s">
        <v>1020</v>
      </c>
      <c r="E5992" t="s">
        <v>1014</v>
      </c>
      <c r="F5992" s="86">
        <v>2262.8058610910398</v>
      </c>
    </row>
    <row r="5993" spans="1:6">
      <c r="A5993">
        <v>2024</v>
      </c>
      <c r="B5993" t="s">
        <v>1046</v>
      </c>
      <c r="C5993" t="s">
        <v>1013</v>
      </c>
      <c r="D5993" t="s">
        <v>1020</v>
      </c>
      <c r="E5993" t="s">
        <v>1014</v>
      </c>
      <c r="F5993" s="86">
        <v>2263.8865746869201</v>
      </c>
    </row>
    <row r="5994" spans="1:6">
      <c r="A5994">
        <v>2025</v>
      </c>
      <c r="B5994" t="s">
        <v>1046</v>
      </c>
      <c r="C5994" t="s">
        <v>1013</v>
      </c>
      <c r="D5994" t="s">
        <v>1020</v>
      </c>
      <c r="E5994" t="s">
        <v>1014</v>
      </c>
      <c r="F5994" s="86">
        <v>2259.18631205972</v>
      </c>
    </row>
    <row r="5995" spans="1:6">
      <c r="A5995">
        <v>2026</v>
      </c>
      <c r="B5995" t="s">
        <v>1046</v>
      </c>
      <c r="C5995" t="s">
        <v>1013</v>
      </c>
      <c r="D5995" t="s">
        <v>1020</v>
      </c>
      <c r="E5995" t="s">
        <v>1014</v>
      </c>
      <c r="F5995" s="86">
        <v>2247.0489765293901</v>
      </c>
    </row>
    <row r="5996" spans="1:6">
      <c r="A5996">
        <v>2027</v>
      </c>
      <c r="B5996" t="s">
        <v>1046</v>
      </c>
      <c r="C5996" t="s">
        <v>1013</v>
      </c>
      <c r="D5996" t="s">
        <v>1020</v>
      </c>
      <c r="E5996" t="s">
        <v>1014</v>
      </c>
      <c r="F5996" s="86">
        <v>2225.86996629028</v>
      </c>
    </row>
    <row r="5997" spans="1:6">
      <c r="A5997">
        <v>2028</v>
      </c>
      <c r="B5997" t="s">
        <v>1046</v>
      </c>
      <c r="C5997" t="s">
        <v>1013</v>
      </c>
      <c r="D5997" t="s">
        <v>1020</v>
      </c>
      <c r="E5997" t="s">
        <v>1014</v>
      </c>
      <c r="F5997" s="86">
        <v>2194.9385753081701</v>
      </c>
    </row>
    <row r="5998" spans="1:6">
      <c r="A5998">
        <v>2029</v>
      </c>
      <c r="B5998" t="s">
        <v>1046</v>
      </c>
      <c r="C5998" t="s">
        <v>1013</v>
      </c>
      <c r="D5998" t="s">
        <v>1020</v>
      </c>
      <c r="E5998" t="s">
        <v>1014</v>
      </c>
      <c r="F5998" s="86">
        <v>2152.2477252628701</v>
      </c>
    </row>
    <row r="5999" spans="1:6">
      <c r="A5999">
        <v>2030</v>
      </c>
      <c r="B5999" t="s">
        <v>1046</v>
      </c>
      <c r="C5999" t="s">
        <v>1013</v>
      </c>
      <c r="D5999" t="s">
        <v>1020</v>
      </c>
      <c r="E5999" t="s">
        <v>1014</v>
      </c>
      <c r="F5999" s="86">
        <v>2097.3346663207499</v>
      </c>
    </row>
    <row r="6000" spans="1:6">
      <c r="A6000">
        <v>2031</v>
      </c>
      <c r="B6000" t="s">
        <v>1046</v>
      </c>
      <c r="C6000" t="s">
        <v>1013</v>
      </c>
      <c r="D6000" t="s">
        <v>1020</v>
      </c>
      <c r="E6000" t="s">
        <v>1014</v>
      </c>
      <c r="F6000" s="86">
        <v>2028.9773055595299</v>
      </c>
    </row>
    <row r="6001" spans="1:6">
      <c r="A6001">
        <v>2032</v>
      </c>
      <c r="B6001" t="s">
        <v>1046</v>
      </c>
      <c r="C6001" t="s">
        <v>1013</v>
      </c>
      <c r="D6001" t="s">
        <v>1020</v>
      </c>
      <c r="E6001" t="s">
        <v>1014</v>
      </c>
      <c r="F6001" s="86">
        <v>1947.9772687243999</v>
      </c>
    </row>
    <row r="6002" spans="1:6">
      <c r="A6002">
        <v>2033</v>
      </c>
      <c r="B6002" t="s">
        <v>1046</v>
      </c>
      <c r="C6002" t="s">
        <v>1013</v>
      </c>
      <c r="D6002" t="s">
        <v>1020</v>
      </c>
      <c r="E6002" t="s">
        <v>1014</v>
      </c>
      <c r="F6002" s="86">
        <v>1854.93450047903</v>
      </c>
    </row>
    <row r="6003" spans="1:6">
      <c r="A6003">
        <v>2034</v>
      </c>
      <c r="B6003" t="s">
        <v>1046</v>
      </c>
      <c r="C6003" t="s">
        <v>1013</v>
      </c>
      <c r="D6003" t="s">
        <v>1020</v>
      </c>
      <c r="E6003" t="s">
        <v>1014</v>
      </c>
      <c r="F6003" s="86">
        <v>1752.3023361524499</v>
      </c>
    </row>
    <row r="6004" spans="1:6">
      <c r="A6004">
        <v>2035</v>
      </c>
      <c r="B6004" t="s">
        <v>1046</v>
      </c>
      <c r="C6004" t="s">
        <v>1013</v>
      </c>
      <c r="D6004" t="s">
        <v>1020</v>
      </c>
      <c r="E6004" t="s">
        <v>1014</v>
      </c>
      <c r="F6004" s="86">
        <v>1642.7384506784001</v>
      </c>
    </row>
    <row r="6005" spans="1:6">
      <c r="A6005">
        <v>2036</v>
      </c>
      <c r="B6005" t="s">
        <v>1046</v>
      </c>
      <c r="C6005" t="s">
        <v>1013</v>
      </c>
      <c r="D6005" t="s">
        <v>1020</v>
      </c>
      <c r="E6005" t="s">
        <v>1014</v>
      </c>
      <c r="F6005" s="86">
        <v>1530.4777267468901</v>
      </c>
    </row>
    <row r="6006" spans="1:6">
      <c r="A6006">
        <v>2037</v>
      </c>
      <c r="B6006" t="s">
        <v>1046</v>
      </c>
      <c r="C6006" t="s">
        <v>1013</v>
      </c>
      <c r="D6006" t="s">
        <v>1020</v>
      </c>
      <c r="E6006" t="s">
        <v>1014</v>
      </c>
      <c r="F6006" s="86">
        <v>1419.53349468133</v>
      </c>
    </row>
    <row r="6007" spans="1:6">
      <c r="A6007">
        <v>2038</v>
      </c>
      <c r="B6007" t="s">
        <v>1046</v>
      </c>
      <c r="C6007" t="s">
        <v>1013</v>
      </c>
      <c r="D6007" t="s">
        <v>1020</v>
      </c>
      <c r="E6007" t="s">
        <v>1014</v>
      </c>
      <c r="F6007" s="86">
        <v>1314.4064028267401</v>
      </c>
    </row>
    <row r="6008" spans="1:6">
      <c r="A6008">
        <v>2039</v>
      </c>
      <c r="B6008" t="s">
        <v>1046</v>
      </c>
      <c r="C6008" t="s">
        <v>1013</v>
      </c>
      <c r="D6008" t="s">
        <v>1020</v>
      </c>
      <c r="E6008" t="s">
        <v>1014</v>
      </c>
      <c r="F6008" s="86">
        <v>1219.5443634733299</v>
      </c>
    </row>
    <row r="6009" spans="1:6">
      <c r="A6009">
        <v>2040</v>
      </c>
      <c r="B6009" t="s">
        <v>1046</v>
      </c>
      <c r="C6009" t="s">
        <v>1013</v>
      </c>
      <c r="D6009" t="s">
        <v>1020</v>
      </c>
      <c r="E6009" t="s">
        <v>1014</v>
      </c>
      <c r="F6009" s="86">
        <v>1137.01036903054</v>
      </c>
    </row>
    <row r="6010" spans="1:6">
      <c r="A6010">
        <v>2041</v>
      </c>
      <c r="B6010" t="s">
        <v>1046</v>
      </c>
      <c r="C6010" t="s">
        <v>1013</v>
      </c>
      <c r="D6010" t="s">
        <v>1020</v>
      </c>
      <c r="E6010" t="s">
        <v>1014</v>
      </c>
      <c r="F6010" s="86">
        <v>1068.4033694514501</v>
      </c>
    </row>
    <row r="6011" spans="1:6">
      <c r="A6011">
        <v>2042</v>
      </c>
      <c r="B6011" t="s">
        <v>1046</v>
      </c>
      <c r="C6011" t="s">
        <v>1013</v>
      </c>
      <c r="D6011" t="s">
        <v>1020</v>
      </c>
      <c r="E6011" t="s">
        <v>1014</v>
      </c>
      <c r="F6011" s="86">
        <v>1014.4374701317701</v>
      </c>
    </row>
    <row r="6012" spans="1:6">
      <c r="A6012">
        <v>2043</v>
      </c>
      <c r="B6012" t="s">
        <v>1046</v>
      </c>
      <c r="C6012" t="s">
        <v>1013</v>
      </c>
      <c r="D6012" t="s">
        <v>1020</v>
      </c>
      <c r="E6012" t="s">
        <v>1014</v>
      </c>
      <c r="F6012" s="86">
        <v>973.32248921121402</v>
      </c>
    </row>
    <row r="6013" spans="1:6">
      <c r="A6013">
        <v>2044</v>
      </c>
      <c r="B6013" t="s">
        <v>1046</v>
      </c>
      <c r="C6013" t="s">
        <v>1013</v>
      </c>
      <c r="D6013" t="s">
        <v>1020</v>
      </c>
      <c r="E6013" t="s">
        <v>1014</v>
      </c>
      <c r="F6013" s="86">
        <v>943.19612802643405</v>
      </c>
    </row>
    <row r="6014" spans="1:6">
      <c r="A6014">
        <v>2045</v>
      </c>
      <c r="B6014" t="s">
        <v>1046</v>
      </c>
      <c r="C6014" t="s">
        <v>1013</v>
      </c>
      <c r="D6014" t="s">
        <v>1020</v>
      </c>
      <c r="E6014" t="s">
        <v>1014</v>
      </c>
      <c r="F6014" s="86">
        <v>921.60719829235097</v>
      </c>
    </row>
    <row r="6015" spans="1:6">
      <c r="A6015">
        <v>2046</v>
      </c>
      <c r="B6015" t="s">
        <v>1046</v>
      </c>
      <c r="C6015" t="s">
        <v>1013</v>
      </c>
      <c r="D6015" t="s">
        <v>1020</v>
      </c>
      <c r="E6015" t="s">
        <v>1014</v>
      </c>
      <c r="F6015" s="86">
        <v>905.73361092532002</v>
      </c>
    </row>
    <row r="6016" spans="1:6">
      <c r="A6016">
        <v>2047</v>
      </c>
      <c r="B6016" t="s">
        <v>1046</v>
      </c>
      <c r="C6016" t="s">
        <v>1013</v>
      </c>
      <c r="D6016" t="s">
        <v>1020</v>
      </c>
      <c r="E6016" t="s">
        <v>1014</v>
      </c>
      <c r="F6016" s="86">
        <v>893.751790894122</v>
      </c>
    </row>
    <row r="6017" spans="1:6">
      <c r="A6017">
        <v>2048</v>
      </c>
      <c r="B6017" t="s">
        <v>1046</v>
      </c>
      <c r="C6017" t="s">
        <v>1013</v>
      </c>
      <c r="D6017" t="s">
        <v>1020</v>
      </c>
      <c r="E6017" t="s">
        <v>1014</v>
      </c>
      <c r="F6017" s="86">
        <v>883.72625988223103</v>
      </c>
    </row>
    <row r="6018" spans="1:6">
      <c r="A6018">
        <v>2049</v>
      </c>
      <c r="B6018" t="s">
        <v>1046</v>
      </c>
      <c r="C6018" t="s">
        <v>1013</v>
      </c>
      <c r="D6018" t="s">
        <v>1020</v>
      </c>
      <c r="E6018" t="s">
        <v>1014</v>
      </c>
      <c r="F6018" s="86">
        <v>874.46626845942501</v>
      </c>
    </row>
    <row r="6019" spans="1:6">
      <c r="A6019">
        <v>2050</v>
      </c>
      <c r="B6019" t="s">
        <v>1046</v>
      </c>
      <c r="C6019" t="s">
        <v>1013</v>
      </c>
      <c r="D6019" t="s">
        <v>1020</v>
      </c>
      <c r="E6019" t="s">
        <v>1014</v>
      </c>
      <c r="F6019" s="86">
        <v>865.50517713342197</v>
      </c>
    </row>
    <row r="6020" spans="1:6">
      <c r="A6020">
        <v>2017</v>
      </c>
      <c r="B6020" t="s">
        <v>1047</v>
      </c>
      <c r="C6020" t="s">
        <v>1013</v>
      </c>
      <c r="D6020" t="s">
        <v>1020</v>
      </c>
      <c r="E6020" t="s">
        <v>1014</v>
      </c>
      <c r="F6020" s="86">
        <v>4536.5508612344502</v>
      </c>
    </row>
    <row r="6021" spans="1:6">
      <c r="A6021">
        <v>2018</v>
      </c>
      <c r="B6021" t="s">
        <v>1047</v>
      </c>
      <c r="C6021" t="s">
        <v>1013</v>
      </c>
      <c r="D6021" t="s">
        <v>1020</v>
      </c>
      <c r="E6021" t="s">
        <v>1014</v>
      </c>
      <c r="F6021" s="86">
        <v>4559.6725408497996</v>
      </c>
    </row>
    <row r="6022" spans="1:6">
      <c r="A6022">
        <v>2019</v>
      </c>
      <c r="B6022" t="s">
        <v>1047</v>
      </c>
      <c r="C6022" t="s">
        <v>1013</v>
      </c>
      <c r="D6022" t="s">
        <v>1020</v>
      </c>
      <c r="E6022" t="s">
        <v>1014</v>
      </c>
      <c r="F6022" s="86">
        <v>4579.3890976316397</v>
      </c>
    </row>
    <row r="6023" spans="1:6">
      <c r="A6023">
        <v>2020</v>
      </c>
      <c r="B6023" t="s">
        <v>1047</v>
      </c>
      <c r="C6023" t="s">
        <v>1013</v>
      </c>
      <c r="D6023" t="s">
        <v>1020</v>
      </c>
      <c r="E6023" t="s">
        <v>1014</v>
      </c>
      <c r="F6023" s="86">
        <v>4596.6465492910502</v>
      </c>
    </row>
    <row r="6024" spans="1:6">
      <c r="A6024">
        <v>2021</v>
      </c>
      <c r="B6024" t="s">
        <v>1047</v>
      </c>
      <c r="C6024" t="s">
        <v>1013</v>
      </c>
      <c r="D6024" t="s">
        <v>1020</v>
      </c>
      <c r="E6024" t="s">
        <v>1014</v>
      </c>
      <c r="F6024" s="86">
        <v>4609.2280949124197</v>
      </c>
    </row>
    <row r="6025" spans="1:6">
      <c r="A6025">
        <v>2022</v>
      </c>
      <c r="B6025" t="s">
        <v>1047</v>
      </c>
      <c r="C6025" t="s">
        <v>1013</v>
      </c>
      <c r="D6025" t="s">
        <v>1020</v>
      </c>
      <c r="E6025" t="s">
        <v>1014</v>
      </c>
      <c r="F6025" s="86">
        <v>4615.5863829958598</v>
      </c>
    </row>
    <row r="6026" spans="1:6">
      <c r="A6026">
        <v>2023</v>
      </c>
      <c r="B6026" t="s">
        <v>1047</v>
      </c>
      <c r="C6026" t="s">
        <v>1013</v>
      </c>
      <c r="D6026" t="s">
        <v>1020</v>
      </c>
      <c r="E6026" t="s">
        <v>1014</v>
      </c>
      <c r="F6026" s="86">
        <v>4612.1792156088104</v>
      </c>
    </row>
    <row r="6027" spans="1:6">
      <c r="A6027">
        <v>2024</v>
      </c>
      <c r="B6027" t="s">
        <v>1047</v>
      </c>
      <c r="C6027" t="s">
        <v>1013</v>
      </c>
      <c r="D6027" t="s">
        <v>1020</v>
      </c>
      <c r="E6027" t="s">
        <v>1014</v>
      </c>
      <c r="F6027" s="86">
        <v>4598.8958796699699</v>
      </c>
    </row>
    <row r="6028" spans="1:6">
      <c r="A6028">
        <v>2025</v>
      </c>
      <c r="B6028" t="s">
        <v>1047</v>
      </c>
      <c r="C6028" t="s">
        <v>1013</v>
      </c>
      <c r="D6028" t="s">
        <v>1020</v>
      </c>
      <c r="E6028" t="s">
        <v>1014</v>
      </c>
      <c r="F6028" s="86">
        <v>4573.3168898139802</v>
      </c>
    </row>
    <row r="6029" spans="1:6">
      <c r="A6029">
        <v>2026</v>
      </c>
      <c r="B6029" t="s">
        <v>1047</v>
      </c>
      <c r="C6029" t="s">
        <v>1013</v>
      </c>
      <c r="D6029" t="s">
        <v>1020</v>
      </c>
      <c r="E6029" t="s">
        <v>1014</v>
      </c>
      <c r="F6029" s="86">
        <v>4533.2993539621302</v>
      </c>
    </row>
    <row r="6030" spans="1:6">
      <c r="A6030">
        <v>2027</v>
      </c>
      <c r="B6030" t="s">
        <v>1047</v>
      </c>
      <c r="C6030" t="s">
        <v>1013</v>
      </c>
      <c r="D6030" t="s">
        <v>1020</v>
      </c>
      <c r="E6030" t="s">
        <v>1014</v>
      </c>
      <c r="F6030" s="86">
        <v>4477.1896277454998</v>
      </c>
    </row>
    <row r="6031" spans="1:6">
      <c r="A6031">
        <v>2028</v>
      </c>
      <c r="B6031" t="s">
        <v>1047</v>
      </c>
      <c r="C6031" t="s">
        <v>1013</v>
      </c>
      <c r="D6031" t="s">
        <v>1020</v>
      </c>
      <c r="E6031" t="s">
        <v>1014</v>
      </c>
      <c r="F6031" s="86">
        <v>4402.5555588779198</v>
      </c>
    </row>
    <row r="6032" spans="1:6">
      <c r="A6032">
        <v>2029</v>
      </c>
      <c r="B6032" t="s">
        <v>1047</v>
      </c>
      <c r="C6032" t="s">
        <v>1013</v>
      </c>
      <c r="D6032" t="s">
        <v>1020</v>
      </c>
      <c r="E6032" t="s">
        <v>1014</v>
      </c>
      <c r="F6032" s="86">
        <v>4306.08089811027</v>
      </c>
    </row>
    <row r="6033" spans="1:6">
      <c r="A6033">
        <v>2030</v>
      </c>
      <c r="B6033" t="s">
        <v>1047</v>
      </c>
      <c r="C6033" t="s">
        <v>1013</v>
      </c>
      <c r="D6033" t="s">
        <v>1020</v>
      </c>
      <c r="E6033" t="s">
        <v>1014</v>
      </c>
      <c r="F6033" s="86">
        <v>4185.7955768066004</v>
      </c>
    </row>
    <row r="6034" spans="1:6">
      <c r="A6034">
        <v>2031</v>
      </c>
      <c r="B6034" t="s">
        <v>1047</v>
      </c>
      <c r="C6034" t="s">
        <v>1013</v>
      </c>
      <c r="D6034" t="s">
        <v>1020</v>
      </c>
      <c r="E6034" t="s">
        <v>1014</v>
      </c>
      <c r="F6034" s="86">
        <v>4039.99842308698</v>
      </c>
    </row>
    <row r="6035" spans="1:6">
      <c r="A6035">
        <v>2032</v>
      </c>
      <c r="B6035" t="s">
        <v>1047</v>
      </c>
      <c r="C6035" t="s">
        <v>1013</v>
      </c>
      <c r="D6035" t="s">
        <v>1020</v>
      </c>
      <c r="E6035" t="s">
        <v>1014</v>
      </c>
      <c r="F6035" s="86">
        <v>3869.93278815641</v>
      </c>
    </row>
    <row r="6036" spans="1:6">
      <c r="A6036">
        <v>2033</v>
      </c>
      <c r="B6036" t="s">
        <v>1047</v>
      </c>
      <c r="C6036" t="s">
        <v>1013</v>
      </c>
      <c r="D6036" t="s">
        <v>1020</v>
      </c>
      <c r="E6036" t="s">
        <v>1014</v>
      </c>
      <c r="F6036" s="86">
        <v>3677.3712797737999</v>
      </c>
    </row>
    <row r="6037" spans="1:6">
      <c r="A6037">
        <v>2034</v>
      </c>
      <c r="B6037" t="s">
        <v>1047</v>
      </c>
      <c r="C6037" t="s">
        <v>1013</v>
      </c>
      <c r="D6037" t="s">
        <v>1020</v>
      </c>
      <c r="E6037" t="s">
        <v>1014</v>
      </c>
      <c r="F6037" s="86">
        <v>3465.9652714468598</v>
      </c>
    </row>
    <row r="6038" spans="1:6">
      <c r="A6038">
        <v>2035</v>
      </c>
      <c r="B6038" t="s">
        <v>1047</v>
      </c>
      <c r="C6038" t="s">
        <v>1013</v>
      </c>
      <c r="D6038" t="s">
        <v>1020</v>
      </c>
      <c r="E6038" t="s">
        <v>1014</v>
      </c>
      <c r="F6038" s="86">
        <v>3242.2441707610901</v>
      </c>
    </row>
    <row r="6039" spans="1:6">
      <c r="A6039">
        <v>2036</v>
      </c>
      <c r="B6039" t="s">
        <v>1047</v>
      </c>
      <c r="C6039" t="s">
        <v>1013</v>
      </c>
      <c r="D6039" t="s">
        <v>1020</v>
      </c>
      <c r="E6039" t="s">
        <v>1014</v>
      </c>
      <c r="F6039" s="86">
        <v>3013.4949871573399</v>
      </c>
    </row>
    <row r="6040" spans="1:6">
      <c r="A6040">
        <v>2037</v>
      </c>
      <c r="B6040" t="s">
        <v>1047</v>
      </c>
      <c r="C6040" t="s">
        <v>1013</v>
      </c>
      <c r="D6040" t="s">
        <v>1020</v>
      </c>
      <c r="E6040" t="s">
        <v>1014</v>
      </c>
      <c r="F6040" s="86">
        <v>2788.6260859260201</v>
      </c>
    </row>
    <row r="6041" spans="1:6">
      <c r="A6041">
        <v>2038</v>
      </c>
      <c r="B6041" t="s">
        <v>1047</v>
      </c>
      <c r="C6041" t="s">
        <v>1013</v>
      </c>
      <c r="D6041" t="s">
        <v>1020</v>
      </c>
      <c r="E6041" t="s">
        <v>1014</v>
      </c>
      <c r="F6041" s="86">
        <v>2575.7098482030201</v>
      </c>
    </row>
    <row r="6042" spans="1:6">
      <c r="A6042">
        <v>2039</v>
      </c>
      <c r="B6042" t="s">
        <v>1047</v>
      </c>
      <c r="C6042" t="s">
        <v>1013</v>
      </c>
      <c r="D6042" t="s">
        <v>1020</v>
      </c>
      <c r="E6042" t="s">
        <v>1014</v>
      </c>
      <c r="F6042" s="86">
        <v>2383.8250744356501</v>
      </c>
    </row>
    <row r="6043" spans="1:6">
      <c r="A6043">
        <v>2040</v>
      </c>
      <c r="B6043" t="s">
        <v>1047</v>
      </c>
      <c r="C6043" t="s">
        <v>1013</v>
      </c>
      <c r="D6043" t="s">
        <v>1020</v>
      </c>
      <c r="E6043" t="s">
        <v>1014</v>
      </c>
      <c r="F6043" s="86">
        <v>2217.4115333629002</v>
      </c>
    </row>
    <row r="6044" spans="1:6">
      <c r="A6044">
        <v>2041</v>
      </c>
      <c r="B6044" t="s">
        <v>1047</v>
      </c>
      <c r="C6044" t="s">
        <v>1013</v>
      </c>
      <c r="D6044" t="s">
        <v>1020</v>
      </c>
      <c r="E6044" t="s">
        <v>1014</v>
      </c>
      <c r="F6044" s="86">
        <v>2080.4532476130698</v>
      </c>
    </row>
    <row r="6045" spans="1:6">
      <c r="A6045">
        <v>2042</v>
      </c>
      <c r="B6045" t="s">
        <v>1047</v>
      </c>
      <c r="C6045" t="s">
        <v>1013</v>
      </c>
      <c r="D6045" t="s">
        <v>1020</v>
      </c>
      <c r="E6045" t="s">
        <v>1014</v>
      </c>
      <c r="F6045" s="86">
        <v>1972.72892156682</v>
      </c>
    </row>
    <row r="6046" spans="1:6">
      <c r="A6046">
        <v>2043</v>
      </c>
      <c r="B6046" t="s">
        <v>1047</v>
      </c>
      <c r="C6046" t="s">
        <v>1013</v>
      </c>
      <c r="D6046" t="s">
        <v>1020</v>
      </c>
      <c r="E6046" t="s">
        <v>1014</v>
      </c>
      <c r="F6046" s="86">
        <v>1892.4370170945999</v>
      </c>
    </row>
    <row r="6047" spans="1:6">
      <c r="A6047">
        <v>2044</v>
      </c>
      <c r="B6047" t="s">
        <v>1047</v>
      </c>
      <c r="C6047" t="s">
        <v>1013</v>
      </c>
      <c r="D6047" t="s">
        <v>1020</v>
      </c>
      <c r="E6047" t="s">
        <v>1014</v>
      </c>
      <c r="F6047" s="86">
        <v>1834.75737456462</v>
      </c>
    </row>
    <row r="6048" spans="1:6">
      <c r="A6048">
        <v>2045</v>
      </c>
      <c r="B6048" t="s">
        <v>1047</v>
      </c>
      <c r="C6048" t="s">
        <v>1013</v>
      </c>
      <c r="D6048" t="s">
        <v>1020</v>
      </c>
      <c r="E6048" t="s">
        <v>1014</v>
      </c>
      <c r="F6048" s="86">
        <v>1795.2270247300801</v>
      </c>
    </row>
    <row r="6049" spans="1:6">
      <c r="A6049">
        <v>2046</v>
      </c>
      <c r="B6049" t="s">
        <v>1047</v>
      </c>
      <c r="C6049" t="s">
        <v>1013</v>
      </c>
      <c r="D6049" t="s">
        <v>1020</v>
      </c>
      <c r="E6049" t="s">
        <v>1014</v>
      </c>
      <c r="F6049" s="86">
        <v>1767.9310315550799</v>
      </c>
    </row>
    <row r="6050" spans="1:6">
      <c r="A6050">
        <v>2047</v>
      </c>
      <c r="B6050" t="s">
        <v>1047</v>
      </c>
      <c r="C6050" t="s">
        <v>1013</v>
      </c>
      <c r="D6050" t="s">
        <v>1020</v>
      </c>
      <c r="E6050" t="s">
        <v>1014</v>
      </c>
      <c r="F6050" s="86">
        <v>1748.59826323159</v>
      </c>
    </row>
    <row r="6051" spans="1:6">
      <c r="A6051">
        <v>2048</v>
      </c>
      <c r="B6051" t="s">
        <v>1047</v>
      </c>
      <c r="C6051" t="s">
        <v>1013</v>
      </c>
      <c r="D6051" t="s">
        <v>1020</v>
      </c>
      <c r="E6051" t="s">
        <v>1014</v>
      </c>
      <c r="F6051" s="86">
        <v>1733.49183471315</v>
      </c>
    </row>
    <row r="6052" spans="1:6">
      <c r="A6052">
        <v>2049</v>
      </c>
      <c r="B6052" t="s">
        <v>1047</v>
      </c>
      <c r="C6052" t="s">
        <v>1013</v>
      </c>
      <c r="D6052" t="s">
        <v>1020</v>
      </c>
      <c r="E6052" t="s">
        <v>1014</v>
      </c>
      <c r="F6052" s="86">
        <v>1720.1712578371</v>
      </c>
    </row>
    <row r="6053" spans="1:6">
      <c r="A6053">
        <v>2050</v>
      </c>
      <c r="B6053" t="s">
        <v>1047</v>
      </c>
      <c r="C6053" t="s">
        <v>1013</v>
      </c>
      <c r="D6053" t="s">
        <v>1020</v>
      </c>
      <c r="E6053" t="s">
        <v>1014</v>
      </c>
      <c r="F6053" s="86">
        <v>1707.9082738219799</v>
      </c>
    </row>
    <row r="6054" spans="1:6">
      <c r="A6054">
        <v>2017</v>
      </c>
      <c r="B6054" t="s">
        <v>1048</v>
      </c>
      <c r="C6054" t="s">
        <v>1013</v>
      </c>
      <c r="D6054" t="s">
        <v>1020</v>
      </c>
      <c r="E6054" t="s">
        <v>1014</v>
      </c>
      <c r="F6054" s="86">
        <v>2230.5386374991699</v>
      </c>
    </row>
    <row r="6055" spans="1:6">
      <c r="A6055">
        <v>2018</v>
      </c>
      <c r="B6055" t="s">
        <v>1048</v>
      </c>
      <c r="C6055" t="s">
        <v>1013</v>
      </c>
      <c r="D6055" t="s">
        <v>1020</v>
      </c>
      <c r="E6055" t="s">
        <v>1014</v>
      </c>
      <c r="F6055" s="86">
        <v>2252.94978097698</v>
      </c>
    </row>
    <row r="6056" spans="1:6">
      <c r="A6056">
        <v>2019</v>
      </c>
      <c r="B6056" t="s">
        <v>1048</v>
      </c>
      <c r="C6056" t="s">
        <v>1013</v>
      </c>
      <c r="D6056" t="s">
        <v>1020</v>
      </c>
      <c r="E6056" t="s">
        <v>1014</v>
      </c>
      <c r="F6056" s="86">
        <v>2274.1207635169999</v>
      </c>
    </row>
    <row r="6057" spans="1:6">
      <c r="A6057">
        <v>2020</v>
      </c>
      <c r="B6057" t="s">
        <v>1048</v>
      </c>
      <c r="C6057" t="s">
        <v>1013</v>
      </c>
      <c r="D6057" t="s">
        <v>1020</v>
      </c>
      <c r="E6057" t="s">
        <v>1014</v>
      </c>
      <c r="F6057" s="86">
        <v>2291.95767161495</v>
      </c>
    </row>
    <row r="6058" spans="1:6">
      <c r="A6058">
        <v>2021</v>
      </c>
      <c r="B6058" t="s">
        <v>1048</v>
      </c>
      <c r="C6058" t="s">
        <v>1013</v>
      </c>
      <c r="D6058" t="s">
        <v>1020</v>
      </c>
      <c r="E6058" t="s">
        <v>1014</v>
      </c>
      <c r="F6058" s="86">
        <v>2307.5000572022</v>
      </c>
    </row>
    <row r="6059" spans="1:6">
      <c r="A6059">
        <v>2022</v>
      </c>
      <c r="B6059" t="s">
        <v>1048</v>
      </c>
      <c r="C6059" t="s">
        <v>1013</v>
      </c>
      <c r="D6059" t="s">
        <v>1020</v>
      </c>
      <c r="E6059" t="s">
        <v>1014</v>
      </c>
      <c r="F6059" s="86">
        <v>2319.4105071828699</v>
      </c>
    </row>
    <row r="6060" spans="1:6">
      <c r="A6060">
        <v>2023</v>
      </c>
      <c r="B6060" t="s">
        <v>1048</v>
      </c>
      <c r="C6060" t="s">
        <v>1013</v>
      </c>
      <c r="D6060" t="s">
        <v>1020</v>
      </c>
      <c r="E6060" t="s">
        <v>1014</v>
      </c>
      <c r="F6060" s="86">
        <v>2326.8800238512199</v>
      </c>
    </row>
    <row r="6061" spans="1:6">
      <c r="A6061">
        <v>2024</v>
      </c>
      <c r="B6061" t="s">
        <v>1048</v>
      </c>
      <c r="C6061" t="s">
        <v>1013</v>
      </c>
      <c r="D6061" t="s">
        <v>1020</v>
      </c>
      <c r="E6061" t="s">
        <v>1014</v>
      </c>
      <c r="F6061" s="86">
        <v>2327.9821014835702</v>
      </c>
    </row>
    <row r="6062" spans="1:6">
      <c r="A6062">
        <v>2025</v>
      </c>
      <c r="B6062" t="s">
        <v>1048</v>
      </c>
      <c r="C6062" t="s">
        <v>1013</v>
      </c>
      <c r="D6062" t="s">
        <v>1020</v>
      </c>
      <c r="E6062" t="s">
        <v>1014</v>
      </c>
      <c r="F6062" s="86">
        <v>2323.1357133350002</v>
      </c>
    </row>
    <row r="6063" spans="1:6">
      <c r="A6063">
        <v>2026</v>
      </c>
      <c r="B6063" t="s">
        <v>1048</v>
      </c>
      <c r="C6063" t="s">
        <v>1013</v>
      </c>
      <c r="D6063" t="s">
        <v>1020</v>
      </c>
      <c r="E6063" t="s">
        <v>1014</v>
      </c>
      <c r="F6063" s="86">
        <v>2310.63642801574</v>
      </c>
    </row>
    <row r="6064" spans="1:6">
      <c r="A6064">
        <v>2027</v>
      </c>
      <c r="B6064" t="s">
        <v>1048</v>
      </c>
      <c r="C6064" t="s">
        <v>1013</v>
      </c>
      <c r="D6064" t="s">
        <v>1020</v>
      </c>
      <c r="E6064" t="s">
        <v>1014</v>
      </c>
      <c r="F6064" s="86">
        <v>2288.8323216413901</v>
      </c>
    </row>
    <row r="6065" spans="1:6">
      <c r="A6065">
        <v>2028</v>
      </c>
      <c r="B6065" t="s">
        <v>1048</v>
      </c>
      <c r="C6065" t="s">
        <v>1013</v>
      </c>
      <c r="D6065" t="s">
        <v>1020</v>
      </c>
      <c r="E6065" t="s">
        <v>1014</v>
      </c>
      <c r="F6065" s="86">
        <v>2256.9905236363702</v>
      </c>
    </row>
    <row r="6066" spans="1:6">
      <c r="A6066">
        <v>2029</v>
      </c>
      <c r="B6066" t="s">
        <v>1048</v>
      </c>
      <c r="C6066" t="s">
        <v>1013</v>
      </c>
      <c r="D6066" t="s">
        <v>1020</v>
      </c>
      <c r="E6066" t="s">
        <v>1014</v>
      </c>
      <c r="F6066" s="86">
        <v>2213.0449564416499</v>
      </c>
    </row>
    <row r="6067" spans="1:6">
      <c r="A6067">
        <v>2030</v>
      </c>
      <c r="B6067" t="s">
        <v>1048</v>
      </c>
      <c r="C6067" t="s">
        <v>1013</v>
      </c>
      <c r="D6067" t="s">
        <v>1020</v>
      </c>
      <c r="E6067" t="s">
        <v>1014</v>
      </c>
      <c r="F6067" s="86">
        <v>2156.5177065889002</v>
      </c>
    </row>
    <row r="6068" spans="1:6">
      <c r="A6068">
        <v>2031</v>
      </c>
      <c r="B6068" t="s">
        <v>1048</v>
      </c>
      <c r="C6068" t="s">
        <v>1013</v>
      </c>
      <c r="D6068" t="s">
        <v>1020</v>
      </c>
      <c r="E6068" t="s">
        <v>1014</v>
      </c>
      <c r="F6068" s="86">
        <v>2086.1511500748102</v>
      </c>
    </row>
    <row r="6069" spans="1:6">
      <c r="A6069">
        <v>2032</v>
      </c>
      <c r="B6069" t="s">
        <v>1048</v>
      </c>
      <c r="C6069" t="s">
        <v>1013</v>
      </c>
      <c r="D6069" t="s">
        <v>1020</v>
      </c>
      <c r="E6069" t="s">
        <v>1014</v>
      </c>
      <c r="F6069" s="86">
        <v>2002.76865421362</v>
      </c>
    </row>
    <row r="6070" spans="1:6">
      <c r="A6070">
        <v>2033</v>
      </c>
      <c r="B6070" t="s">
        <v>1048</v>
      </c>
      <c r="C6070" t="s">
        <v>1013</v>
      </c>
      <c r="D6070" t="s">
        <v>1020</v>
      </c>
      <c r="E6070" t="s">
        <v>1014</v>
      </c>
      <c r="F6070" s="86">
        <v>1906.9895868989299</v>
      </c>
    </row>
    <row r="6071" spans="1:6">
      <c r="A6071">
        <v>2034</v>
      </c>
      <c r="B6071" t="s">
        <v>1048</v>
      </c>
      <c r="C6071" t="s">
        <v>1013</v>
      </c>
      <c r="D6071" t="s">
        <v>1020</v>
      </c>
      <c r="E6071" t="s">
        <v>1014</v>
      </c>
      <c r="F6071" s="86">
        <v>1801.33739443123</v>
      </c>
    </row>
    <row r="6072" spans="1:6">
      <c r="A6072">
        <v>2035</v>
      </c>
      <c r="B6072" t="s">
        <v>1048</v>
      </c>
      <c r="C6072" t="s">
        <v>1013</v>
      </c>
      <c r="D6072" t="s">
        <v>1020</v>
      </c>
      <c r="E6072" t="s">
        <v>1014</v>
      </c>
      <c r="F6072" s="86">
        <v>1688.5482272015399</v>
      </c>
    </row>
    <row r="6073" spans="1:6">
      <c r="A6073">
        <v>2036</v>
      </c>
      <c r="B6073" t="s">
        <v>1048</v>
      </c>
      <c r="C6073" t="s">
        <v>1013</v>
      </c>
      <c r="D6073" t="s">
        <v>1020</v>
      </c>
      <c r="E6073" t="s">
        <v>1014</v>
      </c>
      <c r="F6073" s="86">
        <v>1572.9792344214</v>
      </c>
    </row>
    <row r="6074" spans="1:6">
      <c r="A6074">
        <v>2037</v>
      </c>
      <c r="B6074" t="s">
        <v>1048</v>
      </c>
      <c r="C6074" t="s">
        <v>1013</v>
      </c>
      <c r="D6074" t="s">
        <v>1020</v>
      </c>
      <c r="E6074" t="s">
        <v>1014</v>
      </c>
      <c r="F6074" s="86">
        <v>1458.76022683068</v>
      </c>
    </row>
    <row r="6075" spans="1:6">
      <c r="A6075">
        <v>2038</v>
      </c>
      <c r="B6075" t="s">
        <v>1048</v>
      </c>
      <c r="C6075" t="s">
        <v>1013</v>
      </c>
      <c r="D6075" t="s">
        <v>1020</v>
      </c>
      <c r="E6075" t="s">
        <v>1014</v>
      </c>
      <c r="F6075" s="86">
        <v>1350.52114895728</v>
      </c>
    </row>
    <row r="6076" spans="1:6">
      <c r="A6076">
        <v>2039</v>
      </c>
      <c r="B6076" t="s">
        <v>1048</v>
      </c>
      <c r="C6076" t="s">
        <v>1013</v>
      </c>
      <c r="D6076" t="s">
        <v>1020</v>
      </c>
      <c r="E6076" t="s">
        <v>1014</v>
      </c>
      <c r="F6076" s="86">
        <v>1252.83513995421</v>
      </c>
    </row>
    <row r="6077" spans="1:6">
      <c r="A6077">
        <v>2040</v>
      </c>
      <c r="B6077" t="s">
        <v>1048</v>
      </c>
      <c r="C6077" t="s">
        <v>1013</v>
      </c>
      <c r="D6077" t="s">
        <v>1020</v>
      </c>
      <c r="E6077" t="s">
        <v>1014</v>
      </c>
      <c r="F6077" s="86">
        <v>1167.82755365875</v>
      </c>
    </row>
    <row r="6078" spans="1:6">
      <c r="A6078">
        <v>2041</v>
      </c>
      <c r="B6078" t="s">
        <v>1048</v>
      </c>
      <c r="C6078" t="s">
        <v>1013</v>
      </c>
      <c r="D6078" t="s">
        <v>1020</v>
      </c>
      <c r="E6078" t="s">
        <v>1014</v>
      </c>
      <c r="F6078" s="86">
        <v>1097.1431133835099</v>
      </c>
    </row>
    <row r="6079" spans="1:6">
      <c r="A6079">
        <v>2042</v>
      </c>
      <c r="B6079" t="s">
        <v>1048</v>
      </c>
      <c r="C6079" t="s">
        <v>1013</v>
      </c>
      <c r="D6079" t="s">
        <v>1020</v>
      </c>
      <c r="E6079" t="s">
        <v>1014</v>
      </c>
      <c r="F6079" s="86">
        <v>1041.5165348743001</v>
      </c>
    </row>
    <row r="6080" spans="1:6">
      <c r="A6080">
        <v>2043</v>
      </c>
      <c r="B6080" t="s">
        <v>1048</v>
      </c>
      <c r="C6080" t="s">
        <v>1013</v>
      </c>
      <c r="D6080" t="s">
        <v>1020</v>
      </c>
      <c r="E6080" t="s">
        <v>1014</v>
      </c>
      <c r="F6080" s="86">
        <v>999.10903307291699</v>
      </c>
    </row>
    <row r="6081" spans="1:6">
      <c r="A6081">
        <v>2044</v>
      </c>
      <c r="B6081" t="s">
        <v>1048</v>
      </c>
      <c r="C6081" t="s">
        <v>1013</v>
      </c>
      <c r="D6081" t="s">
        <v>1020</v>
      </c>
      <c r="E6081" t="s">
        <v>1014</v>
      </c>
      <c r="F6081" s="86">
        <v>968.00634469018405</v>
      </c>
    </row>
    <row r="6082" spans="1:6">
      <c r="A6082">
        <v>2045</v>
      </c>
      <c r="B6082" t="s">
        <v>1048</v>
      </c>
      <c r="C6082" t="s">
        <v>1013</v>
      </c>
      <c r="D6082" t="s">
        <v>1020</v>
      </c>
      <c r="E6082" t="s">
        <v>1014</v>
      </c>
      <c r="F6082" s="86">
        <v>945.68831051400298</v>
      </c>
    </row>
    <row r="6083" spans="1:6">
      <c r="A6083">
        <v>2046</v>
      </c>
      <c r="B6083" t="s">
        <v>1048</v>
      </c>
      <c r="C6083" t="s">
        <v>1013</v>
      </c>
      <c r="D6083" t="s">
        <v>1020</v>
      </c>
      <c r="E6083" t="s">
        <v>1014</v>
      </c>
      <c r="F6083" s="86">
        <v>929.25447594745503</v>
      </c>
    </row>
    <row r="6084" spans="1:6">
      <c r="A6084">
        <v>2047</v>
      </c>
      <c r="B6084" t="s">
        <v>1048</v>
      </c>
      <c r="C6084" t="s">
        <v>1013</v>
      </c>
      <c r="D6084" t="s">
        <v>1020</v>
      </c>
      <c r="E6084" t="s">
        <v>1014</v>
      </c>
      <c r="F6084" s="86">
        <v>916.83038755059795</v>
      </c>
    </row>
    <row r="6085" spans="1:6">
      <c r="A6085">
        <v>2048</v>
      </c>
      <c r="B6085" t="s">
        <v>1048</v>
      </c>
      <c r="C6085" t="s">
        <v>1013</v>
      </c>
      <c r="D6085" t="s">
        <v>1020</v>
      </c>
      <c r="E6085" t="s">
        <v>1014</v>
      </c>
      <c r="F6085" s="86">
        <v>906.42732512613497</v>
      </c>
    </row>
    <row r="6086" spans="1:6">
      <c r="A6086">
        <v>2049</v>
      </c>
      <c r="B6086" t="s">
        <v>1048</v>
      </c>
      <c r="C6086" t="s">
        <v>1013</v>
      </c>
      <c r="D6086" t="s">
        <v>1020</v>
      </c>
      <c r="E6086" t="s">
        <v>1014</v>
      </c>
      <c r="F6086" s="86">
        <v>896.82192919929503</v>
      </c>
    </row>
    <row r="6087" spans="1:6">
      <c r="A6087">
        <v>2050</v>
      </c>
      <c r="B6087" t="s">
        <v>1048</v>
      </c>
      <c r="C6087" t="s">
        <v>1013</v>
      </c>
      <c r="D6087" t="s">
        <v>1020</v>
      </c>
      <c r="E6087" t="s">
        <v>1014</v>
      </c>
      <c r="F6087" s="86">
        <v>887.53417049141206</v>
      </c>
    </row>
    <row r="6088" spans="1:6">
      <c r="A6088">
        <v>2017</v>
      </c>
      <c r="B6088" t="s">
        <v>1049</v>
      </c>
      <c r="C6088" t="s">
        <v>1013</v>
      </c>
      <c r="D6088" t="s">
        <v>1020</v>
      </c>
      <c r="E6088" t="s">
        <v>1014</v>
      </c>
      <c r="F6088" s="86">
        <v>628.23897360987098</v>
      </c>
    </row>
    <row r="6089" spans="1:6">
      <c r="A6089">
        <v>2018</v>
      </c>
      <c r="B6089" t="s">
        <v>1049</v>
      </c>
      <c r="C6089" t="s">
        <v>1013</v>
      </c>
      <c r="D6089" t="s">
        <v>1020</v>
      </c>
      <c r="E6089" t="s">
        <v>1014</v>
      </c>
      <c r="F6089" s="86">
        <v>629.47569522304195</v>
      </c>
    </row>
    <row r="6090" spans="1:6">
      <c r="A6090">
        <v>2019</v>
      </c>
      <c r="B6090" t="s">
        <v>1049</v>
      </c>
      <c r="C6090" t="s">
        <v>1013</v>
      </c>
      <c r="D6090" t="s">
        <v>1020</v>
      </c>
      <c r="E6090" t="s">
        <v>1014</v>
      </c>
      <c r="F6090" s="86">
        <v>630.22535352848001</v>
      </c>
    </row>
    <row r="6091" spans="1:6">
      <c r="A6091">
        <v>2020</v>
      </c>
      <c r="B6091" t="s">
        <v>1049</v>
      </c>
      <c r="C6091" t="s">
        <v>1013</v>
      </c>
      <c r="D6091" t="s">
        <v>1020</v>
      </c>
      <c r="E6091" t="s">
        <v>1014</v>
      </c>
      <c r="F6091" s="86">
        <v>631.02737432016397</v>
      </c>
    </row>
    <row r="6092" spans="1:6">
      <c r="A6092">
        <v>2021</v>
      </c>
      <c r="B6092" t="s">
        <v>1049</v>
      </c>
      <c r="C6092" t="s">
        <v>1013</v>
      </c>
      <c r="D6092" t="s">
        <v>1020</v>
      </c>
      <c r="E6092" t="s">
        <v>1014</v>
      </c>
      <c r="F6092" s="86">
        <v>631.37026425771501</v>
      </c>
    </row>
    <row r="6093" spans="1:6">
      <c r="A6093">
        <v>2022</v>
      </c>
      <c r="B6093" t="s">
        <v>1049</v>
      </c>
      <c r="C6093" t="s">
        <v>1013</v>
      </c>
      <c r="D6093" t="s">
        <v>1020</v>
      </c>
      <c r="E6093" t="s">
        <v>1014</v>
      </c>
      <c r="F6093" s="86">
        <v>630.89767038003504</v>
      </c>
    </row>
    <row r="6094" spans="1:6">
      <c r="A6094">
        <v>2023</v>
      </c>
      <c r="B6094" t="s">
        <v>1049</v>
      </c>
      <c r="C6094" t="s">
        <v>1013</v>
      </c>
      <c r="D6094" t="s">
        <v>1020</v>
      </c>
      <c r="E6094" t="s">
        <v>1014</v>
      </c>
      <c r="F6094" s="86">
        <v>629.36344451380103</v>
      </c>
    </row>
    <row r="6095" spans="1:6">
      <c r="A6095">
        <v>2024</v>
      </c>
      <c r="B6095" t="s">
        <v>1049</v>
      </c>
      <c r="C6095" t="s">
        <v>1013</v>
      </c>
      <c r="D6095" t="s">
        <v>1020</v>
      </c>
      <c r="E6095" t="s">
        <v>1014</v>
      </c>
      <c r="F6095" s="86">
        <v>626.554254831344</v>
      </c>
    </row>
    <row r="6096" spans="1:6">
      <c r="A6096">
        <v>2025</v>
      </c>
      <c r="B6096" t="s">
        <v>1049</v>
      </c>
      <c r="C6096" t="s">
        <v>1013</v>
      </c>
      <c r="D6096" t="s">
        <v>1020</v>
      </c>
      <c r="E6096" t="s">
        <v>1014</v>
      </c>
      <c r="F6096" s="86">
        <v>622.12701178518398</v>
      </c>
    </row>
    <row r="6097" spans="1:6">
      <c r="A6097">
        <v>2026</v>
      </c>
      <c r="B6097" t="s">
        <v>1049</v>
      </c>
      <c r="C6097" t="s">
        <v>1013</v>
      </c>
      <c r="D6097" t="s">
        <v>1020</v>
      </c>
      <c r="E6097" t="s">
        <v>1014</v>
      </c>
      <c r="F6097" s="86">
        <v>615.80642222262998</v>
      </c>
    </row>
    <row r="6098" spans="1:6">
      <c r="A6098">
        <v>2027</v>
      </c>
      <c r="B6098" t="s">
        <v>1049</v>
      </c>
      <c r="C6098" t="s">
        <v>1013</v>
      </c>
      <c r="D6098" t="s">
        <v>1020</v>
      </c>
      <c r="E6098" t="s">
        <v>1014</v>
      </c>
      <c r="F6098" s="86">
        <v>607.20405719153598</v>
      </c>
    </row>
    <row r="6099" spans="1:6">
      <c r="A6099">
        <v>2028</v>
      </c>
      <c r="B6099" t="s">
        <v>1049</v>
      </c>
      <c r="C6099" t="s">
        <v>1013</v>
      </c>
      <c r="D6099" t="s">
        <v>1020</v>
      </c>
      <c r="E6099" t="s">
        <v>1014</v>
      </c>
      <c r="F6099" s="86">
        <v>596.08842151492104</v>
      </c>
    </row>
    <row r="6100" spans="1:6">
      <c r="A6100">
        <v>2029</v>
      </c>
      <c r="B6100" t="s">
        <v>1049</v>
      </c>
      <c r="C6100" t="s">
        <v>1013</v>
      </c>
      <c r="D6100" t="s">
        <v>1020</v>
      </c>
      <c r="E6100" t="s">
        <v>1014</v>
      </c>
      <c r="F6100" s="86">
        <v>582.07747368106004</v>
      </c>
    </row>
    <row r="6101" spans="1:6">
      <c r="A6101">
        <v>2030</v>
      </c>
      <c r="B6101" t="s">
        <v>1049</v>
      </c>
      <c r="C6101" t="s">
        <v>1013</v>
      </c>
      <c r="D6101" t="s">
        <v>1020</v>
      </c>
      <c r="E6101" t="s">
        <v>1014</v>
      </c>
      <c r="F6101" s="86">
        <v>565.00858925327805</v>
      </c>
    </row>
    <row r="6102" spans="1:6">
      <c r="A6102">
        <v>2031</v>
      </c>
      <c r="B6102" t="s">
        <v>1049</v>
      </c>
      <c r="C6102" t="s">
        <v>1013</v>
      </c>
      <c r="D6102" t="s">
        <v>1020</v>
      </c>
      <c r="E6102" t="s">
        <v>1014</v>
      </c>
      <c r="F6102" s="86">
        <v>544.67747585486802</v>
      </c>
    </row>
    <row r="6103" spans="1:6">
      <c r="A6103">
        <v>2032</v>
      </c>
      <c r="B6103" t="s">
        <v>1049</v>
      </c>
      <c r="C6103" t="s">
        <v>1013</v>
      </c>
      <c r="D6103" t="s">
        <v>1020</v>
      </c>
      <c r="E6103" t="s">
        <v>1014</v>
      </c>
      <c r="F6103" s="86">
        <v>521.19136225467196</v>
      </c>
    </row>
    <row r="6104" spans="1:6">
      <c r="A6104">
        <v>2033</v>
      </c>
      <c r="B6104" t="s">
        <v>1049</v>
      </c>
      <c r="C6104" t="s">
        <v>1013</v>
      </c>
      <c r="D6104" t="s">
        <v>1020</v>
      </c>
      <c r="E6104" t="s">
        <v>1014</v>
      </c>
      <c r="F6104" s="86">
        <v>494.97514367627002</v>
      </c>
    </row>
    <row r="6105" spans="1:6">
      <c r="A6105">
        <v>2034</v>
      </c>
      <c r="B6105" t="s">
        <v>1049</v>
      </c>
      <c r="C6105" t="s">
        <v>1013</v>
      </c>
      <c r="D6105" t="s">
        <v>1020</v>
      </c>
      <c r="E6105" t="s">
        <v>1014</v>
      </c>
      <c r="F6105" s="86">
        <v>466.58504898810099</v>
      </c>
    </row>
    <row r="6106" spans="1:6">
      <c r="A6106">
        <v>2035</v>
      </c>
      <c r="B6106" t="s">
        <v>1049</v>
      </c>
      <c r="C6106" t="s">
        <v>1013</v>
      </c>
      <c r="D6106" t="s">
        <v>1020</v>
      </c>
      <c r="E6106" t="s">
        <v>1014</v>
      </c>
      <c r="F6106" s="86">
        <v>436.825756806014</v>
      </c>
    </row>
    <row r="6107" spans="1:6">
      <c r="A6107">
        <v>2036</v>
      </c>
      <c r="B6107" t="s">
        <v>1049</v>
      </c>
      <c r="C6107" t="s">
        <v>1013</v>
      </c>
      <c r="D6107" t="s">
        <v>1020</v>
      </c>
      <c r="E6107" t="s">
        <v>1014</v>
      </c>
      <c r="F6107" s="86">
        <v>406.77211308156097</v>
      </c>
    </row>
    <row r="6108" spans="1:6">
      <c r="A6108">
        <v>2037</v>
      </c>
      <c r="B6108" t="s">
        <v>1049</v>
      </c>
      <c r="C6108" t="s">
        <v>1013</v>
      </c>
      <c r="D6108" t="s">
        <v>1020</v>
      </c>
      <c r="E6108" t="s">
        <v>1014</v>
      </c>
      <c r="F6108" s="86">
        <v>377.48599598027897</v>
      </c>
    </row>
    <row r="6109" spans="1:6">
      <c r="A6109">
        <v>2038</v>
      </c>
      <c r="B6109" t="s">
        <v>1049</v>
      </c>
      <c r="C6109" t="s">
        <v>1013</v>
      </c>
      <c r="D6109" t="s">
        <v>1020</v>
      </c>
      <c r="E6109" t="s">
        <v>1014</v>
      </c>
      <c r="F6109" s="86">
        <v>350.17069511448301</v>
      </c>
    </row>
    <row r="6110" spans="1:6">
      <c r="A6110">
        <v>2039</v>
      </c>
      <c r="B6110" t="s">
        <v>1049</v>
      </c>
      <c r="C6110" t="s">
        <v>1013</v>
      </c>
      <c r="D6110" t="s">
        <v>1020</v>
      </c>
      <c r="E6110" t="s">
        <v>1014</v>
      </c>
      <c r="F6110" s="86">
        <v>325.69701248238601</v>
      </c>
    </row>
    <row r="6111" spans="1:6">
      <c r="A6111">
        <v>2040</v>
      </c>
      <c r="B6111" t="s">
        <v>1049</v>
      </c>
      <c r="C6111" t="s">
        <v>1013</v>
      </c>
      <c r="D6111" t="s">
        <v>1020</v>
      </c>
      <c r="E6111" t="s">
        <v>1014</v>
      </c>
      <c r="F6111" s="86">
        <v>304.79906700041101</v>
      </c>
    </row>
    <row r="6112" spans="1:6">
      <c r="A6112">
        <v>2041</v>
      </c>
      <c r="B6112" t="s">
        <v>1049</v>
      </c>
      <c r="C6112" t="s">
        <v>1013</v>
      </c>
      <c r="D6112" t="s">
        <v>1020</v>
      </c>
      <c r="E6112" t="s">
        <v>1014</v>
      </c>
      <c r="F6112" s="86">
        <v>287.805954684413</v>
      </c>
    </row>
    <row r="6113" spans="1:6">
      <c r="A6113">
        <v>2042</v>
      </c>
      <c r="B6113" t="s">
        <v>1049</v>
      </c>
      <c r="C6113" t="s">
        <v>1013</v>
      </c>
      <c r="D6113" t="s">
        <v>1020</v>
      </c>
      <c r="E6113" t="s">
        <v>1014</v>
      </c>
      <c r="F6113" s="86">
        <v>274.64107322302903</v>
      </c>
    </row>
    <row r="6114" spans="1:6">
      <c r="A6114">
        <v>2043</v>
      </c>
      <c r="B6114" t="s">
        <v>1049</v>
      </c>
      <c r="C6114" t="s">
        <v>1013</v>
      </c>
      <c r="D6114" t="s">
        <v>1020</v>
      </c>
      <c r="E6114" t="s">
        <v>1014</v>
      </c>
      <c r="F6114" s="86">
        <v>264.95443706584302</v>
      </c>
    </row>
    <row r="6115" spans="1:6">
      <c r="A6115">
        <v>2044</v>
      </c>
      <c r="B6115" t="s">
        <v>1049</v>
      </c>
      <c r="C6115" t="s">
        <v>1013</v>
      </c>
      <c r="D6115" t="s">
        <v>1020</v>
      </c>
      <c r="E6115" t="s">
        <v>1014</v>
      </c>
      <c r="F6115" s="86">
        <v>258.168448285745</v>
      </c>
    </row>
    <row r="6116" spans="1:6">
      <c r="A6116">
        <v>2045</v>
      </c>
      <c r="B6116" t="s">
        <v>1049</v>
      </c>
      <c r="C6116" t="s">
        <v>1013</v>
      </c>
      <c r="D6116" t="s">
        <v>1020</v>
      </c>
      <c r="E6116" t="s">
        <v>1014</v>
      </c>
      <c r="F6116" s="86">
        <v>253.55256504041401</v>
      </c>
    </row>
    <row r="6117" spans="1:6">
      <c r="A6117">
        <v>2046</v>
      </c>
      <c r="B6117" t="s">
        <v>1049</v>
      </c>
      <c r="C6117" t="s">
        <v>1013</v>
      </c>
      <c r="D6117" t="s">
        <v>1020</v>
      </c>
      <c r="E6117" t="s">
        <v>1014</v>
      </c>
      <c r="F6117" s="86">
        <v>250.45143793811201</v>
      </c>
    </row>
    <row r="6118" spans="1:6">
      <c r="A6118">
        <v>2047</v>
      </c>
      <c r="B6118" t="s">
        <v>1049</v>
      </c>
      <c r="C6118" t="s">
        <v>1013</v>
      </c>
      <c r="D6118" t="s">
        <v>1020</v>
      </c>
      <c r="E6118" t="s">
        <v>1014</v>
      </c>
      <c r="F6118" s="86">
        <v>248.284613426296</v>
      </c>
    </row>
    <row r="6119" spans="1:6">
      <c r="A6119">
        <v>2048</v>
      </c>
      <c r="B6119" t="s">
        <v>1049</v>
      </c>
      <c r="C6119" t="s">
        <v>1013</v>
      </c>
      <c r="D6119" t="s">
        <v>1020</v>
      </c>
      <c r="E6119" t="s">
        <v>1014</v>
      </c>
      <c r="F6119" s="86">
        <v>246.629454110496</v>
      </c>
    </row>
    <row r="6120" spans="1:6">
      <c r="A6120">
        <v>2049</v>
      </c>
      <c r="B6120" t="s">
        <v>1049</v>
      </c>
      <c r="C6120" t="s">
        <v>1013</v>
      </c>
      <c r="D6120" t="s">
        <v>1020</v>
      </c>
      <c r="E6120" t="s">
        <v>1014</v>
      </c>
      <c r="F6120" s="86">
        <v>245.20767117554701</v>
      </c>
    </row>
    <row r="6121" spans="1:6">
      <c r="A6121">
        <v>2050</v>
      </c>
      <c r="B6121" t="s">
        <v>1049</v>
      </c>
      <c r="C6121" t="s">
        <v>1013</v>
      </c>
      <c r="D6121" t="s">
        <v>1020</v>
      </c>
      <c r="E6121" t="s">
        <v>1014</v>
      </c>
      <c r="F6121" s="86">
        <v>243.866097198717</v>
      </c>
    </row>
    <row r="6122" spans="1:6">
      <c r="A6122">
        <v>2017</v>
      </c>
      <c r="B6122" t="s">
        <v>1050</v>
      </c>
      <c r="C6122" t="s">
        <v>1013</v>
      </c>
      <c r="D6122" t="s">
        <v>1020</v>
      </c>
      <c r="E6122" t="s">
        <v>1014</v>
      </c>
      <c r="F6122" s="86">
        <v>758.287577665203</v>
      </c>
    </row>
    <row r="6123" spans="1:6">
      <c r="A6123">
        <v>2018</v>
      </c>
      <c r="B6123" t="s">
        <v>1050</v>
      </c>
      <c r="C6123" t="s">
        <v>1013</v>
      </c>
      <c r="D6123" t="s">
        <v>1020</v>
      </c>
      <c r="E6123" t="s">
        <v>1014</v>
      </c>
      <c r="F6123" s="86">
        <v>765.90640632604595</v>
      </c>
    </row>
    <row r="6124" spans="1:6">
      <c r="A6124">
        <v>2019</v>
      </c>
      <c r="B6124" t="s">
        <v>1050</v>
      </c>
      <c r="C6124" t="s">
        <v>1013</v>
      </c>
      <c r="D6124" t="s">
        <v>1020</v>
      </c>
      <c r="E6124" t="s">
        <v>1014</v>
      </c>
      <c r="F6124" s="86">
        <v>773.10363339809498</v>
      </c>
    </row>
    <row r="6125" spans="1:6">
      <c r="A6125">
        <v>2020</v>
      </c>
      <c r="B6125" t="s">
        <v>1050</v>
      </c>
      <c r="C6125" t="s">
        <v>1013</v>
      </c>
      <c r="D6125" t="s">
        <v>1020</v>
      </c>
      <c r="E6125" t="s">
        <v>1014</v>
      </c>
      <c r="F6125" s="86">
        <v>779.16741799579097</v>
      </c>
    </row>
    <row r="6126" spans="1:6">
      <c r="A6126">
        <v>2021</v>
      </c>
      <c r="B6126" t="s">
        <v>1050</v>
      </c>
      <c r="C6126" t="s">
        <v>1013</v>
      </c>
      <c r="D6126" t="s">
        <v>1020</v>
      </c>
      <c r="E6126" t="s">
        <v>1014</v>
      </c>
      <c r="F6126" s="86">
        <v>784.45116324008097</v>
      </c>
    </row>
    <row r="6127" spans="1:6">
      <c r="A6127">
        <v>2022</v>
      </c>
      <c r="B6127" t="s">
        <v>1050</v>
      </c>
      <c r="C6127" t="s">
        <v>1013</v>
      </c>
      <c r="D6127" t="s">
        <v>1020</v>
      </c>
      <c r="E6127" t="s">
        <v>1014</v>
      </c>
      <c r="F6127" s="86">
        <v>788.50020597483001</v>
      </c>
    </row>
    <row r="6128" spans="1:6">
      <c r="A6128">
        <v>2023</v>
      </c>
      <c r="B6128" t="s">
        <v>1050</v>
      </c>
      <c r="C6128" t="s">
        <v>1013</v>
      </c>
      <c r="D6128" t="s">
        <v>1020</v>
      </c>
      <c r="E6128" t="s">
        <v>1014</v>
      </c>
      <c r="F6128" s="86">
        <v>791.039521638569</v>
      </c>
    </row>
    <row r="6129" spans="1:6">
      <c r="A6129">
        <v>2024</v>
      </c>
      <c r="B6129" t="s">
        <v>1050</v>
      </c>
      <c r="C6129" t="s">
        <v>1013</v>
      </c>
      <c r="D6129" t="s">
        <v>1020</v>
      </c>
      <c r="E6129" t="s">
        <v>1014</v>
      </c>
      <c r="F6129" s="86">
        <v>791.41418081917402</v>
      </c>
    </row>
    <row r="6130" spans="1:6">
      <c r="A6130">
        <v>2025</v>
      </c>
      <c r="B6130" t="s">
        <v>1050</v>
      </c>
      <c r="C6130" t="s">
        <v>1013</v>
      </c>
      <c r="D6130" t="s">
        <v>1020</v>
      </c>
      <c r="E6130" t="s">
        <v>1014</v>
      </c>
      <c r="F6130" s="86">
        <v>789.76661647403296</v>
      </c>
    </row>
    <row r="6131" spans="1:6">
      <c r="A6131">
        <v>2026</v>
      </c>
      <c r="B6131" t="s">
        <v>1050</v>
      </c>
      <c r="C6131" t="s">
        <v>1013</v>
      </c>
      <c r="D6131" t="s">
        <v>1020</v>
      </c>
      <c r="E6131" t="s">
        <v>1014</v>
      </c>
      <c r="F6131" s="86">
        <v>785.51739495060997</v>
      </c>
    </row>
    <row r="6132" spans="1:6">
      <c r="A6132">
        <v>2027</v>
      </c>
      <c r="B6132" t="s">
        <v>1050</v>
      </c>
      <c r="C6132" t="s">
        <v>1013</v>
      </c>
      <c r="D6132" t="s">
        <v>1020</v>
      </c>
      <c r="E6132" t="s">
        <v>1014</v>
      </c>
      <c r="F6132" s="86">
        <v>778.10493289870999</v>
      </c>
    </row>
    <row r="6133" spans="1:6">
      <c r="A6133">
        <v>2028</v>
      </c>
      <c r="B6133" t="s">
        <v>1050</v>
      </c>
      <c r="C6133" t="s">
        <v>1013</v>
      </c>
      <c r="D6133" t="s">
        <v>1020</v>
      </c>
      <c r="E6133" t="s">
        <v>1014</v>
      </c>
      <c r="F6133" s="86">
        <v>767.28008571973203</v>
      </c>
    </row>
    <row r="6134" spans="1:6">
      <c r="A6134">
        <v>2029</v>
      </c>
      <c r="B6134" t="s">
        <v>1050</v>
      </c>
      <c r="C6134" t="s">
        <v>1013</v>
      </c>
      <c r="D6134" t="s">
        <v>1020</v>
      </c>
      <c r="E6134" t="s">
        <v>1014</v>
      </c>
      <c r="F6134" s="86">
        <v>752.34047555697202</v>
      </c>
    </row>
    <row r="6135" spans="1:6">
      <c r="A6135">
        <v>2030</v>
      </c>
      <c r="B6135" t="s">
        <v>1050</v>
      </c>
      <c r="C6135" t="s">
        <v>1013</v>
      </c>
      <c r="D6135" t="s">
        <v>1020</v>
      </c>
      <c r="E6135" t="s">
        <v>1014</v>
      </c>
      <c r="F6135" s="86">
        <v>733.12363230561596</v>
      </c>
    </row>
    <row r="6136" spans="1:6">
      <c r="A6136">
        <v>2031</v>
      </c>
      <c r="B6136" t="s">
        <v>1050</v>
      </c>
      <c r="C6136" t="s">
        <v>1013</v>
      </c>
      <c r="D6136" t="s">
        <v>1020</v>
      </c>
      <c r="E6136" t="s">
        <v>1014</v>
      </c>
      <c r="F6136" s="86">
        <v>709.20201768273</v>
      </c>
    </row>
    <row r="6137" spans="1:6">
      <c r="A6137">
        <v>2032</v>
      </c>
      <c r="B6137" t="s">
        <v>1050</v>
      </c>
      <c r="C6137" t="s">
        <v>1013</v>
      </c>
      <c r="D6137" t="s">
        <v>1020</v>
      </c>
      <c r="E6137" t="s">
        <v>1014</v>
      </c>
      <c r="F6137" s="86">
        <v>680.85554130106698</v>
      </c>
    </row>
    <row r="6138" spans="1:6">
      <c r="A6138">
        <v>2033</v>
      </c>
      <c r="B6138" t="s">
        <v>1050</v>
      </c>
      <c r="C6138" t="s">
        <v>1013</v>
      </c>
      <c r="D6138" t="s">
        <v>1020</v>
      </c>
      <c r="E6138" t="s">
        <v>1014</v>
      </c>
      <c r="F6138" s="86">
        <v>648.29476170994496</v>
      </c>
    </row>
    <row r="6139" spans="1:6">
      <c r="A6139">
        <v>2034</v>
      </c>
      <c r="B6139" t="s">
        <v>1050</v>
      </c>
      <c r="C6139" t="s">
        <v>1013</v>
      </c>
      <c r="D6139" t="s">
        <v>1020</v>
      </c>
      <c r="E6139" t="s">
        <v>1014</v>
      </c>
      <c r="F6139" s="86">
        <v>612.377542543917</v>
      </c>
    </row>
    <row r="6140" spans="1:6">
      <c r="A6140">
        <v>2035</v>
      </c>
      <c r="B6140" t="s">
        <v>1050</v>
      </c>
      <c r="C6140" t="s">
        <v>1013</v>
      </c>
      <c r="D6140" t="s">
        <v>1020</v>
      </c>
      <c r="E6140" t="s">
        <v>1014</v>
      </c>
      <c r="F6140" s="86">
        <v>574.03405771580299</v>
      </c>
    </row>
    <row r="6141" spans="1:6">
      <c r="A6141">
        <v>2036</v>
      </c>
      <c r="B6141" t="s">
        <v>1050</v>
      </c>
      <c r="C6141" t="s">
        <v>1013</v>
      </c>
      <c r="D6141" t="s">
        <v>1020</v>
      </c>
      <c r="E6141" t="s">
        <v>1014</v>
      </c>
      <c r="F6141" s="86">
        <v>534.74555129176099</v>
      </c>
    </row>
    <row r="6142" spans="1:6">
      <c r="A6142">
        <v>2037</v>
      </c>
      <c r="B6142" t="s">
        <v>1050</v>
      </c>
      <c r="C6142" t="s">
        <v>1013</v>
      </c>
      <c r="D6142" t="s">
        <v>1020</v>
      </c>
      <c r="E6142" t="s">
        <v>1014</v>
      </c>
      <c r="F6142" s="86">
        <v>495.91598199705601</v>
      </c>
    </row>
    <row r="6143" spans="1:6">
      <c r="A6143">
        <v>2038</v>
      </c>
      <c r="B6143" t="s">
        <v>1050</v>
      </c>
      <c r="C6143" t="s">
        <v>1013</v>
      </c>
      <c r="D6143" t="s">
        <v>1020</v>
      </c>
      <c r="E6143" t="s">
        <v>1014</v>
      </c>
      <c r="F6143" s="86">
        <v>459.11933261851999</v>
      </c>
    </row>
    <row r="6144" spans="1:6">
      <c r="A6144">
        <v>2039</v>
      </c>
      <c r="B6144" t="s">
        <v>1050</v>
      </c>
      <c r="C6144" t="s">
        <v>1013</v>
      </c>
      <c r="D6144" t="s">
        <v>1020</v>
      </c>
      <c r="E6144" t="s">
        <v>1014</v>
      </c>
      <c r="F6144" s="86">
        <v>425.91027454913399</v>
      </c>
    </row>
    <row r="6145" spans="1:6">
      <c r="A6145">
        <v>2040</v>
      </c>
      <c r="B6145" t="s">
        <v>1050</v>
      </c>
      <c r="C6145" t="s">
        <v>1013</v>
      </c>
      <c r="D6145" t="s">
        <v>1020</v>
      </c>
      <c r="E6145" t="s">
        <v>1014</v>
      </c>
      <c r="F6145" s="86">
        <v>397.01133704073999</v>
      </c>
    </row>
    <row r="6146" spans="1:6">
      <c r="A6146">
        <v>2041</v>
      </c>
      <c r="B6146" t="s">
        <v>1050</v>
      </c>
      <c r="C6146" t="s">
        <v>1013</v>
      </c>
      <c r="D6146" t="s">
        <v>1020</v>
      </c>
      <c r="E6146" t="s">
        <v>1014</v>
      </c>
      <c r="F6146" s="86">
        <v>372.981655557605</v>
      </c>
    </row>
    <row r="6147" spans="1:6">
      <c r="A6147">
        <v>2042</v>
      </c>
      <c r="B6147" t="s">
        <v>1050</v>
      </c>
      <c r="C6147" t="s">
        <v>1013</v>
      </c>
      <c r="D6147" t="s">
        <v>1020</v>
      </c>
      <c r="E6147" t="s">
        <v>1014</v>
      </c>
      <c r="F6147" s="86">
        <v>354.07100197715403</v>
      </c>
    </row>
    <row r="6148" spans="1:6">
      <c r="A6148">
        <v>2043</v>
      </c>
      <c r="B6148" t="s">
        <v>1050</v>
      </c>
      <c r="C6148" t="s">
        <v>1013</v>
      </c>
      <c r="D6148" t="s">
        <v>1020</v>
      </c>
      <c r="E6148" t="s">
        <v>1014</v>
      </c>
      <c r="F6148" s="86">
        <v>339.65426815547102</v>
      </c>
    </row>
    <row r="6149" spans="1:6">
      <c r="A6149">
        <v>2044</v>
      </c>
      <c r="B6149" t="s">
        <v>1050</v>
      </c>
      <c r="C6149" t="s">
        <v>1013</v>
      </c>
      <c r="D6149" t="s">
        <v>1020</v>
      </c>
      <c r="E6149" t="s">
        <v>1014</v>
      </c>
      <c r="F6149" s="86">
        <v>329.08068658368501</v>
      </c>
    </row>
    <row r="6150" spans="1:6">
      <c r="A6150">
        <v>2045</v>
      </c>
      <c r="B6150" t="s">
        <v>1050</v>
      </c>
      <c r="C6150" t="s">
        <v>1013</v>
      </c>
      <c r="D6150" t="s">
        <v>1020</v>
      </c>
      <c r="E6150" t="s">
        <v>1014</v>
      </c>
      <c r="F6150" s="86">
        <v>321.49351109647603</v>
      </c>
    </row>
    <row r="6151" spans="1:6">
      <c r="A6151">
        <v>2046</v>
      </c>
      <c r="B6151" t="s">
        <v>1050</v>
      </c>
      <c r="C6151" t="s">
        <v>1013</v>
      </c>
      <c r="D6151" t="s">
        <v>1020</v>
      </c>
      <c r="E6151" t="s">
        <v>1014</v>
      </c>
      <c r="F6151" s="86">
        <v>315.90671139002097</v>
      </c>
    </row>
    <row r="6152" spans="1:6">
      <c r="A6152">
        <v>2047</v>
      </c>
      <c r="B6152" t="s">
        <v>1050</v>
      </c>
      <c r="C6152" t="s">
        <v>1013</v>
      </c>
      <c r="D6152" t="s">
        <v>1020</v>
      </c>
      <c r="E6152" t="s">
        <v>1014</v>
      </c>
      <c r="F6152" s="86">
        <v>311.68305359868401</v>
      </c>
    </row>
    <row r="6153" spans="1:6">
      <c r="A6153">
        <v>2048</v>
      </c>
      <c r="B6153" t="s">
        <v>1050</v>
      </c>
      <c r="C6153" t="s">
        <v>1013</v>
      </c>
      <c r="D6153" t="s">
        <v>1020</v>
      </c>
      <c r="E6153" t="s">
        <v>1014</v>
      </c>
      <c r="F6153" s="86">
        <v>308.14645805466301</v>
      </c>
    </row>
    <row r="6154" spans="1:6">
      <c r="A6154">
        <v>2049</v>
      </c>
      <c r="B6154" t="s">
        <v>1050</v>
      </c>
      <c r="C6154" t="s">
        <v>1013</v>
      </c>
      <c r="D6154" t="s">
        <v>1020</v>
      </c>
      <c r="E6154" t="s">
        <v>1014</v>
      </c>
      <c r="F6154" s="86">
        <v>304.88103494679598</v>
      </c>
    </row>
    <row r="6155" spans="1:6">
      <c r="A6155">
        <v>2050</v>
      </c>
      <c r="B6155" t="s">
        <v>1050</v>
      </c>
      <c r="C6155" t="s">
        <v>1013</v>
      </c>
      <c r="D6155" t="s">
        <v>1020</v>
      </c>
      <c r="E6155" t="s">
        <v>1014</v>
      </c>
      <c r="F6155" s="86">
        <v>301.72359488539701</v>
      </c>
    </row>
    <row r="6156" spans="1:6">
      <c r="A6156">
        <v>2017</v>
      </c>
      <c r="B6156" t="s">
        <v>1051</v>
      </c>
      <c r="C6156" t="s">
        <v>1013</v>
      </c>
      <c r="D6156" t="s">
        <v>1020</v>
      </c>
      <c r="E6156" t="s">
        <v>1014</v>
      </c>
      <c r="F6156" s="86">
        <v>1617.1394225599299</v>
      </c>
    </row>
    <row r="6157" spans="1:6">
      <c r="A6157">
        <v>2018</v>
      </c>
      <c r="B6157" t="s">
        <v>1051</v>
      </c>
      <c r="C6157" t="s">
        <v>1013</v>
      </c>
      <c r="D6157" t="s">
        <v>1020</v>
      </c>
      <c r="E6157" t="s">
        <v>1014</v>
      </c>
      <c r="F6157" s="86">
        <v>1620.3228469563801</v>
      </c>
    </row>
    <row r="6158" spans="1:6">
      <c r="A6158">
        <v>2019</v>
      </c>
      <c r="B6158" t="s">
        <v>1051</v>
      </c>
      <c r="C6158" t="s">
        <v>1013</v>
      </c>
      <c r="D6158" t="s">
        <v>1020</v>
      </c>
      <c r="E6158" t="s">
        <v>1014</v>
      </c>
      <c r="F6158" s="86">
        <v>1622.25252984791</v>
      </c>
    </row>
    <row r="6159" spans="1:6">
      <c r="A6159">
        <v>2020</v>
      </c>
      <c r="B6159" t="s">
        <v>1051</v>
      </c>
      <c r="C6159" t="s">
        <v>1013</v>
      </c>
      <c r="D6159" t="s">
        <v>1020</v>
      </c>
      <c r="E6159" t="s">
        <v>1014</v>
      </c>
      <c r="F6159" s="86">
        <v>1624.3169981385299</v>
      </c>
    </row>
    <row r="6160" spans="1:6">
      <c r="A6160">
        <v>2021</v>
      </c>
      <c r="B6160" t="s">
        <v>1051</v>
      </c>
      <c r="C6160" t="s">
        <v>1013</v>
      </c>
      <c r="D6160" t="s">
        <v>1020</v>
      </c>
      <c r="E6160" t="s">
        <v>1014</v>
      </c>
      <c r="F6160" s="86">
        <v>1625.1996253853299</v>
      </c>
    </row>
    <row r="6161" spans="1:6">
      <c r="A6161">
        <v>2022</v>
      </c>
      <c r="B6161" t="s">
        <v>1051</v>
      </c>
      <c r="C6161" t="s">
        <v>1013</v>
      </c>
      <c r="D6161" t="s">
        <v>1020</v>
      </c>
      <c r="E6161" t="s">
        <v>1014</v>
      </c>
      <c r="F6161" s="86">
        <v>1623.9831293980401</v>
      </c>
    </row>
    <row r="6162" spans="1:6">
      <c r="A6162">
        <v>2023</v>
      </c>
      <c r="B6162" t="s">
        <v>1051</v>
      </c>
      <c r="C6162" t="s">
        <v>1013</v>
      </c>
      <c r="D6162" t="s">
        <v>1020</v>
      </c>
      <c r="E6162" t="s">
        <v>1014</v>
      </c>
      <c r="F6162" s="86">
        <v>1620.03390428528</v>
      </c>
    </row>
    <row r="6163" spans="1:6">
      <c r="A6163">
        <v>2024</v>
      </c>
      <c r="B6163" t="s">
        <v>1051</v>
      </c>
      <c r="C6163" t="s">
        <v>1013</v>
      </c>
      <c r="D6163" t="s">
        <v>1020</v>
      </c>
      <c r="E6163" t="s">
        <v>1014</v>
      </c>
      <c r="F6163" s="86">
        <v>1612.80281616152</v>
      </c>
    </row>
    <row r="6164" spans="1:6">
      <c r="A6164">
        <v>2025</v>
      </c>
      <c r="B6164" t="s">
        <v>1051</v>
      </c>
      <c r="C6164" t="s">
        <v>1013</v>
      </c>
      <c r="D6164" t="s">
        <v>1020</v>
      </c>
      <c r="E6164" t="s">
        <v>1014</v>
      </c>
      <c r="F6164" s="86">
        <v>1601.4067239674</v>
      </c>
    </row>
    <row r="6165" spans="1:6">
      <c r="A6165">
        <v>2026</v>
      </c>
      <c r="B6165" t="s">
        <v>1051</v>
      </c>
      <c r="C6165" t="s">
        <v>1013</v>
      </c>
      <c r="D6165" t="s">
        <v>1020</v>
      </c>
      <c r="E6165" t="s">
        <v>1014</v>
      </c>
      <c r="F6165" s="86">
        <v>1585.1370002081501</v>
      </c>
    </row>
    <row r="6166" spans="1:6">
      <c r="A6166">
        <v>2027</v>
      </c>
      <c r="B6166" t="s">
        <v>1051</v>
      </c>
      <c r="C6166" t="s">
        <v>1013</v>
      </c>
      <c r="D6166" t="s">
        <v>1020</v>
      </c>
      <c r="E6166" t="s">
        <v>1014</v>
      </c>
      <c r="F6166" s="86">
        <v>1562.9937964220201</v>
      </c>
    </row>
    <row r="6167" spans="1:6">
      <c r="A6167">
        <v>2028</v>
      </c>
      <c r="B6167" t="s">
        <v>1051</v>
      </c>
      <c r="C6167" t="s">
        <v>1013</v>
      </c>
      <c r="D6167" t="s">
        <v>1020</v>
      </c>
      <c r="E6167" t="s">
        <v>1014</v>
      </c>
      <c r="F6167" s="86">
        <v>1534.3812247501601</v>
      </c>
    </row>
    <row r="6168" spans="1:6">
      <c r="A6168">
        <v>2029</v>
      </c>
      <c r="B6168" t="s">
        <v>1051</v>
      </c>
      <c r="C6168" t="s">
        <v>1013</v>
      </c>
      <c r="D6168" t="s">
        <v>1020</v>
      </c>
      <c r="E6168" t="s">
        <v>1014</v>
      </c>
      <c r="F6168" s="86">
        <v>1498.31587853425</v>
      </c>
    </row>
    <row r="6169" spans="1:6">
      <c r="A6169">
        <v>2030</v>
      </c>
      <c r="B6169" t="s">
        <v>1051</v>
      </c>
      <c r="C6169" t="s">
        <v>1013</v>
      </c>
      <c r="D6169" t="s">
        <v>1020</v>
      </c>
      <c r="E6169" t="s">
        <v>1014</v>
      </c>
      <c r="F6169" s="86">
        <v>1454.37914893487</v>
      </c>
    </row>
    <row r="6170" spans="1:6">
      <c r="A6170">
        <v>2031</v>
      </c>
      <c r="B6170" t="s">
        <v>1051</v>
      </c>
      <c r="C6170" t="s">
        <v>1013</v>
      </c>
      <c r="D6170" t="s">
        <v>1020</v>
      </c>
      <c r="E6170" t="s">
        <v>1014</v>
      </c>
      <c r="F6170" s="86">
        <v>1402.04517036588</v>
      </c>
    </row>
    <row r="6171" spans="1:6">
      <c r="A6171">
        <v>2032</v>
      </c>
      <c r="B6171" t="s">
        <v>1051</v>
      </c>
      <c r="C6171" t="s">
        <v>1013</v>
      </c>
      <c r="D6171" t="s">
        <v>1020</v>
      </c>
      <c r="E6171" t="s">
        <v>1014</v>
      </c>
      <c r="F6171" s="86">
        <v>1341.5899586056801</v>
      </c>
    </row>
    <row r="6172" spans="1:6">
      <c r="A6172">
        <v>2033</v>
      </c>
      <c r="B6172" t="s">
        <v>1051</v>
      </c>
      <c r="C6172" t="s">
        <v>1013</v>
      </c>
      <c r="D6172" t="s">
        <v>1020</v>
      </c>
      <c r="E6172" t="s">
        <v>1014</v>
      </c>
      <c r="F6172" s="86">
        <v>1274.1072293347199</v>
      </c>
    </row>
    <row r="6173" spans="1:6">
      <c r="A6173">
        <v>2034</v>
      </c>
      <c r="B6173" t="s">
        <v>1051</v>
      </c>
      <c r="C6173" t="s">
        <v>1013</v>
      </c>
      <c r="D6173" t="s">
        <v>1020</v>
      </c>
      <c r="E6173" t="s">
        <v>1014</v>
      </c>
      <c r="F6173" s="86">
        <v>1201.0287619695901</v>
      </c>
    </row>
    <row r="6174" spans="1:6">
      <c r="A6174">
        <v>2035</v>
      </c>
      <c r="B6174" t="s">
        <v>1051</v>
      </c>
      <c r="C6174" t="s">
        <v>1013</v>
      </c>
      <c r="D6174" t="s">
        <v>1020</v>
      </c>
      <c r="E6174" t="s">
        <v>1014</v>
      </c>
      <c r="F6174" s="86">
        <v>1124.4258662616</v>
      </c>
    </row>
    <row r="6175" spans="1:6">
      <c r="A6175">
        <v>2036</v>
      </c>
      <c r="B6175" t="s">
        <v>1051</v>
      </c>
      <c r="C6175" t="s">
        <v>1013</v>
      </c>
      <c r="D6175" t="s">
        <v>1020</v>
      </c>
      <c r="E6175" t="s">
        <v>1014</v>
      </c>
      <c r="F6175" s="86">
        <v>1047.0652851771099</v>
      </c>
    </row>
    <row r="6176" spans="1:6">
      <c r="A6176">
        <v>2037</v>
      </c>
      <c r="B6176" t="s">
        <v>1051</v>
      </c>
      <c r="C6176" t="s">
        <v>1013</v>
      </c>
      <c r="D6176" t="s">
        <v>1020</v>
      </c>
      <c r="E6176" t="s">
        <v>1014</v>
      </c>
      <c r="F6176" s="86">
        <v>971.68038152164695</v>
      </c>
    </row>
    <row r="6177" spans="1:6">
      <c r="A6177">
        <v>2038</v>
      </c>
      <c r="B6177" t="s">
        <v>1051</v>
      </c>
      <c r="C6177" t="s">
        <v>1013</v>
      </c>
      <c r="D6177" t="s">
        <v>1020</v>
      </c>
      <c r="E6177" t="s">
        <v>1014</v>
      </c>
      <c r="F6177" s="86">
        <v>901.36852293804805</v>
      </c>
    </row>
    <row r="6178" spans="1:6">
      <c r="A6178">
        <v>2039</v>
      </c>
      <c r="B6178" t="s">
        <v>1051</v>
      </c>
      <c r="C6178" t="s">
        <v>1013</v>
      </c>
      <c r="D6178" t="s">
        <v>1020</v>
      </c>
      <c r="E6178" t="s">
        <v>1014</v>
      </c>
      <c r="F6178" s="86">
        <v>838.37122626895803</v>
      </c>
    </row>
    <row r="6179" spans="1:6">
      <c r="A6179">
        <v>2040</v>
      </c>
      <c r="B6179" t="s">
        <v>1051</v>
      </c>
      <c r="C6179" t="s">
        <v>1013</v>
      </c>
      <c r="D6179" t="s">
        <v>1020</v>
      </c>
      <c r="E6179" t="s">
        <v>1014</v>
      </c>
      <c r="F6179" s="86">
        <v>784.57817472485704</v>
      </c>
    </row>
    <row r="6180" spans="1:6">
      <c r="A6180">
        <v>2041</v>
      </c>
      <c r="B6180" t="s">
        <v>1051</v>
      </c>
      <c r="C6180" t="s">
        <v>1013</v>
      </c>
      <c r="D6180" t="s">
        <v>1020</v>
      </c>
      <c r="E6180" t="s">
        <v>1014</v>
      </c>
      <c r="F6180" s="86">
        <v>740.83648884967499</v>
      </c>
    </row>
    <row r="6181" spans="1:6">
      <c r="A6181">
        <v>2042</v>
      </c>
      <c r="B6181" t="s">
        <v>1051</v>
      </c>
      <c r="C6181" t="s">
        <v>1013</v>
      </c>
      <c r="D6181" t="s">
        <v>1020</v>
      </c>
      <c r="E6181" t="s">
        <v>1014</v>
      </c>
      <c r="F6181" s="86">
        <v>706.94898791638798</v>
      </c>
    </row>
    <row r="6182" spans="1:6">
      <c r="A6182">
        <v>2043</v>
      </c>
      <c r="B6182" t="s">
        <v>1051</v>
      </c>
      <c r="C6182" t="s">
        <v>1013</v>
      </c>
      <c r="D6182" t="s">
        <v>1020</v>
      </c>
      <c r="E6182" t="s">
        <v>1014</v>
      </c>
      <c r="F6182" s="86">
        <v>682.01477997992401</v>
      </c>
    </row>
    <row r="6183" spans="1:6">
      <c r="A6183">
        <v>2044</v>
      </c>
      <c r="B6183" t="s">
        <v>1051</v>
      </c>
      <c r="C6183" t="s">
        <v>1013</v>
      </c>
      <c r="D6183" t="s">
        <v>1020</v>
      </c>
      <c r="E6183" t="s">
        <v>1014</v>
      </c>
      <c r="F6183" s="86">
        <v>664.54707988756695</v>
      </c>
    </row>
    <row r="6184" spans="1:6">
      <c r="A6184">
        <v>2045</v>
      </c>
      <c r="B6184" t="s">
        <v>1051</v>
      </c>
      <c r="C6184" t="s">
        <v>1013</v>
      </c>
      <c r="D6184" t="s">
        <v>1020</v>
      </c>
      <c r="E6184" t="s">
        <v>1014</v>
      </c>
      <c r="F6184" s="86">
        <v>652.66541211540402</v>
      </c>
    </row>
    <row r="6185" spans="1:6">
      <c r="A6185">
        <v>2046</v>
      </c>
      <c r="B6185" t="s">
        <v>1051</v>
      </c>
      <c r="C6185" t="s">
        <v>1013</v>
      </c>
      <c r="D6185" t="s">
        <v>1020</v>
      </c>
      <c r="E6185" t="s">
        <v>1014</v>
      </c>
      <c r="F6185" s="86">
        <v>644.68285276750805</v>
      </c>
    </row>
    <row r="6186" spans="1:6">
      <c r="A6186">
        <v>2047</v>
      </c>
      <c r="B6186" t="s">
        <v>1051</v>
      </c>
      <c r="C6186" t="s">
        <v>1013</v>
      </c>
      <c r="D6186" t="s">
        <v>1020</v>
      </c>
      <c r="E6186" t="s">
        <v>1014</v>
      </c>
      <c r="F6186" s="86">
        <v>639.10526607355905</v>
      </c>
    </row>
    <row r="6187" spans="1:6">
      <c r="A6187">
        <v>2048</v>
      </c>
      <c r="B6187" t="s">
        <v>1051</v>
      </c>
      <c r="C6187" t="s">
        <v>1013</v>
      </c>
      <c r="D6187" t="s">
        <v>1020</v>
      </c>
      <c r="E6187" t="s">
        <v>1014</v>
      </c>
      <c r="F6187" s="86">
        <v>634.84474819320997</v>
      </c>
    </row>
    <row r="6188" spans="1:6">
      <c r="A6188">
        <v>2049</v>
      </c>
      <c r="B6188" t="s">
        <v>1051</v>
      </c>
      <c r="C6188" t="s">
        <v>1013</v>
      </c>
      <c r="D6188" t="s">
        <v>1020</v>
      </c>
      <c r="E6188" t="s">
        <v>1014</v>
      </c>
      <c r="F6188" s="86">
        <v>631.18496054708703</v>
      </c>
    </row>
    <row r="6189" spans="1:6">
      <c r="A6189">
        <v>2050</v>
      </c>
      <c r="B6189" t="s">
        <v>1051</v>
      </c>
      <c r="C6189" t="s">
        <v>1013</v>
      </c>
      <c r="D6189" t="s">
        <v>1020</v>
      </c>
      <c r="E6189" t="s">
        <v>1014</v>
      </c>
      <c r="F6189" s="86">
        <v>627.73163743702105</v>
      </c>
    </row>
    <row r="6190" spans="1:6">
      <c r="A6190">
        <v>2017</v>
      </c>
      <c r="B6190" t="s">
        <v>1052</v>
      </c>
      <c r="C6190" t="s">
        <v>1013</v>
      </c>
      <c r="D6190" t="s">
        <v>1020</v>
      </c>
      <c r="E6190" t="s">
        <v>1014</v>
      </c>
      <c r="F6190" s="86">
        <v>1985.1103860938699</v>
      </c>
    </row>
    <row r="6191" spans="1:6">
      <c r="A6191">
        <v>2018</v>
      </c>
      <c r="B6191" t="s">
        <v>1052</v>
      </c>
      <c r="C6191" t="s">
        <v>1013</v>
      </c>
      <c r="D6191" t="s">
        <v>1020</v>
      </c>
      <c r="E6191" t="s">
        <v>1014</v>
      </c>
      <c r="F6191" s="86">
        <v>1996.7208783000799</v>
      </c>
    </row>
    <row r="6192" spans="1:6">
      <c r="A6192">
        <v>2019</v>
      </c>
      <c r="B6192" t="s">
        <v>1052</v>
      </c>
      <c r="C6192" t="s">
        <v>1013</v>
      </c>
      <c r="D6192" t="s">
        <v>1020</v>
      </c>
      <c r="E6192" t="s">
        <v>1014</v>
      </c>
      <c r="F6192" s="86">
        <v>2006.0799955866801</v>
      </c>
    </row>
    <row r="6193" spans="1:6">
      <c r="A6193">
        <v>2020</v>
      </c>
      <c r="B6193" t="s">
        <v>1052</v>
      </c>
      <c r="C6193" t="s">
        <v>1013</v>
      </c>
      <c r="D6193" t="s">
        <v>1020</v>
      </c>
      <c r="E6193" t="s">
        <v>1014</v>
      </c>
      <c r="F6193" s="86">
        <v>2014.64142874451</v>
      </c>
    </row>
    <row r="6194" spans="1:6">
      <c r="A6194">
        <v>2021</v>
      </c>
      <c r="B6194" t="s">
        <v>1052</v>
      </c>
      <c r="C6194" t="s">
        <v>1013</v>
      </c>
      <c r="D6194" t="s">
        <v>1020</v>
      </c>
      <c r="E6194" t="s">
        <v>1014</v>
      </c>
      <c r="F6194" s="86">
        <v>2019.6921604341001</v>
      </c>
    </row>
    <row r="6195" spans="1:6">
      <c r="A6195">
        <v>2022</v>
      </c>
      <c r="B6195" t="s">
        <v>1052</v>
      </c>
      <c r="C6195" t="s">
        <v>1013</v>
      </c>
      <c r="D6195" t="s">
        <v>1020</v>
      </c>
      <c r="E6195" t="s">
        <v>1014</v>
      </c>
      <c r="F6195" s="86">
        <v>2021.14824392734</v>
      </c>
    </row>
    <row r="6196" spans="1:6">
      <c r="A6196">
        <v>2023</v>
      </c>
      <c r="B6196" t="s">
        <v>1052</v>
      </c>
      <c r="C6196" t="s">
        <v>1013</v>
      </c>
      <c r="D6196" t="s">
        <v>1020</v>
      </c>
      <c r="E6196" t="s">
        <v>1014</v>
      </c>
      <c r="F6196" s="86">
        <v>2018.2829909757299</v>
      </c>
    </row>
    <row r="6197" spans="1:6">
      <c r="A6197">
        <v>2024</v>
      </c>
      <c r="B6197" t="s">
        <v>1052</v>
      </c>
      <c r="C6197" t="s">
        <v>1013</v>
      </c>
      <c r="D6197" t="s">
        <v>1020</v>
      </c>
      <c r="E6197" t="s">
        <v>1014</v>
      </c>
      <c r="F6197" s="86">
        <v>2010.9345033047</v>
      </c>
    </row>
    <row r="6198" spans="1:6">
      <c r="A6198">
        <v>2025</v>
      </c>
      <c r="B6198" t="s">
        <v>1052</v>
      </c>
      <c r="C6198" t="s">
        <v>1013</v>
      </c>
      <c r="D6198" t="s">
        <v>1020</v>
      </c>
      <c r="E6198" t="s">
        <v>1014</v>
      </c>
      <c r="F6198" s="86">
        <v>1999.1294203161301</v>
      </c>
    </row>
    <row r="6199" spans="1:6">
      <c r="A6199">
        <v>2026</v>
      </c>
      <c r="B6199" t="s">
        <v>1052</v>
      </c>
      <c r="C6199" t="s">
        <v>1013</v>
      </c>
      <c r="D6199" t="s">
        <v>1020</v>
      </c>
      <c r="E6199" t="s">
        <v>1014</v>
      </c>
      <c r="F6199" s="86">
        <v>1981.3805399477401</v>
      </c>
    </row>
    <row r="6200" spans="1:6">
      <c r="A6200">
        <v>2027</v>
      </c>
      <c r="B6200" t="s">
        <v>1052</v>
      </c>
      <c r="C6200" t="s">
        <v>1013</v>
      </c>
      <c r="D6200" t="s">
        <v>1020</v>
      </c>
      <c r="E6200" t="s">
        <v>1014</v>
      </c>
      <c r="F6200" s="86">
        <v>1957.34006775528</v>
      </c>
    </row>
    <row r="6201" spans="1:6">
      <c r="A6201">
        <v>2028</v>
      </c>
      <c r="B6201" t="s">
        <v>1052</v>
      </c>
      <c r="C6201" t="s">
        <v>1013</v>
      </c>
      <c r="D6201" t="s">
        <v>1020</v>
      </c>
      <c r="E6201" t="s">
        <v>1014</v>
      </c>
      <c r="F6201" s="86">
        <v>1925.41834162687</v>
      </c>
    </row>
    <row r="6202" spans="1:6">
      <c r="A6202">
        <v>2029</v>
      </c>
      <c r="B6202" t="s">
        <v>1052</v>
      </c>
      <c r="C6202" t="s">
        <v>1013</v>
      </c>
      <c r="D6202" t="s">
        <v>1020</v>
      </c>
      <c r="E6202" t="s">
        <v>1014</v>
      </c>
      <c r="F6202" s="86">
        <v>1886.35296548923</v>
      </c>
    </row>
    <row r="6203" spans="1:6">
      <c r="A6203">
        <v>2030</v>
      </c>
      <c r="B6203" t="s">
        <v>1052</v>
      </c>
      <c r="C6203" t="s">
        <v>1013</v>
      </c>
      <c r="D6203" t="s">
        <v>1020</v>
      </c>
      <c r="E6203" t="s">
        <v>1014</v>
      </c>
      <c r="F6203" s="86">
        <v>1837.4385453227601</v>
      </c>
    </row>
    <row r="6204" spans="1:6">
      <c r="A6204">
        <v>2031</v>
      </c>
      <c r="B6204" t="s">
        <v>1052</v>
      </c>
      <c r="C6204" t="s">
        <v>1013</v>
      </c>
      <c r="D6204" t="s">
        <v>1020</v>
      </c>
      <c r="E6204" t="s">
        <v>1014</v>
      </c>
      <c r="F6204" s="86">
        <v>1779.0727167656801</v>
      </c>
    </row>
    <row r="6205" spans="1:6">
      <c r="A6205">
        <v>2032</v>
      </c>
      <c r="B6205" t="s">
        <v>1052</v>
      </c>
      <c r="C6205" t="s">
        <v>1013</v>
      </c>
      <c r="D6205" t="s">
        <v>1020</v>
      </c>
      <c r="E6205" t="s">
        <v>1014</v>
      </c>
      <c r="F6205" s="86">
        <v>1711.684632187</v>
      </c>
    </row>
    <row r="6206" spans="1:6">
      <c r="A6206">
        <v>2033</v>
      </c>
      <c r="B6206" t="s">
        <v>1052</v>
      </c>
      <c r="C6206" t="s">
        <v>1013</v>
      </c>
      <c r="D6206" t="s">
        <v>1020</v>
      </c>
      <c r="E6206" t="s">
        <v>1014</v>
      </c>
      <c r="F6206" s="86">
        <v>1635.63458775549</v>
      </c>
    </row>
    <row r="6207" spans="1:6">
      <c r="A6207">
        <v>2034</v>
      </c>
      <c r="B6207" t="s">
        <v>1052</v>
      </c>
      <c r="C6207" t="s">
        <v>1013</v>
      </c>
      <c r="D6207" t="s">
        <v>1020</v>
      </c>
      <c r="E6207" t="s">
        <v>1014</v>
      </c>
      <c r="F6207" s="86">
        <v>1553.08106617971</v>
      </c>
    </row>
    <row r="6208" spans="1:6">
      <c r="A6208">
        <v>2035</v>
      </c>
      <c r="B6208" t="s">
        <v>1052</v>
      </c>
      <c r="C6208" t="s">
        <v>1013</v>
      </c>
      <c r="D6208" t="s">
        <v>1020</v>
      </c>
      <c r="E6208" t="s">
        <v>1014</v>
      </c>
      <c r="F6208" s="86">
        <v>1465.2361424329199</v>
      </c>
    </row>
    <row r="6209" spans="1:6">
      <c r="A6209">
        <v>2036</v>
      </c>
      <c r="B6209" t="s">
        <v>1052</v>
      </c>
      <c r="C6209" t="s">
        <v>1013</v>
      </c>
      <c r="D6209" t="s">
        <v>1020</v>
      </c>
      <c r="E6209" t="s">
        <v>1014</v>
      </c>
      <c r="F6209" s="86">
        <v>1374.7398766179199</v>
      </c>
    </row>
    <row r="6210" spans="1:6">
      <c r="A6210">
        <v>2037</v>
      </c>
      <c r="B6210" t="s">
        <v>1052</v>
      </c>
      <c r="C6210" t="s">
        <v>1013</v>
      </c>
      <c r="D6210" t="s">
        <v>1020</v>
      </c>
      <c r="E6210" t="s">
        <v>1014</v>
      </c>
      <c r="F6210" s="86">
        <v>1286.44804808758</v>
      </c>
    </row>
    <row r="6211" spans="1:6">
      <c r="A6211">
        <v>2038</v>
      </c>
      <c r="B6211" t="s">
        <v>1052</v>
      </c>
      <c r="C6211" t="s">
        <v>1013</v>
      </c>
      <c r="D6211" t="s">
        <v>1020</v>
      </c>
      <c r="E6211" t="s">
        <v>1014</v>
      </c>
      <c r="F6211" s="86">
        <v>1202.31499473655</v>
      </c>
    </row>
    <row r="6212" spans="1:6">
      <c r="A6212">
        <v>2039</v>
      </c>
      <c r="B6212" t="s">
        <v>1052</v>
      </c>
      <c r="C6212" t="s">
        <v>1013</v>
      </c>
      <c r="D6212" t="s">
        <v>1020</v>
      </c>
      <c r="E6212" t="s">
        <v>1014</v>
      </c>
      <c r="F6212" s="86">
        <v>1125.7325411943</v>
      </c>
    </row>
    <row r="6213" spans="1:6">
      <c r="A6213">
        <v>2040</v>
      </c>
      <c r="B6213" t="s">
        <v>1052</v>
      </c>
      <c r="C6213" t="s">
        <v>1013</v>
      </c>
      <c r="D6213" t="s">
        <v>1020</v>
      </c>
      <c r="E6213" t="s">
        <v>1014</v>
      </c>
      <c r="F6213" s="86">
        <v>1058.7802130345599</v>
      </c>
    </row>
    <row r="6214" spans="1:6">
      <c r="A6214">
        <v>2041</v>
      </c>
      <c r="B6214" t="s">
        <v>1052</v>
      </c>
      <c r="C6214" t="s">
        <v>1013</v>
      </c>
      <c r="D6214" t="s">
        <v>1020</v>
      </c>
      <c r="E6214" t="s">
        <v>1014</v>
      </c>
      <c r="F6214" s="86">
        <v>1002.08045752046</v>
      </c>
    </row>
    <row r="6215" spans="1:6">
      <c r="A6215">
        <v>2042</v>
      </c>
      <c r="B6215" t="s">
        <v>1052</v>
      </c>
      <c r="C6215" t="s">
        <v>1013</v>
      </c>
      <c r="D6215" t="s">
        <v>1020</v>
      </c>
      <c r="E6215" t="s">
        <v>1014</v>
      </c>
      <c r="F6215" s="86">
        <v>956.02646662491304</v>
      </c>
    </row>
    <row r="6216" spans="1:6">
      <c r="A6216">
        <v>2043</v>
      </c>
      <c r="B6216" t="s">
        <v>1052</v>
      </c>
      <c r="C6216" t="s">
        <v>1013</v>
      </c>
      <c r="D6216" t="s">
        <v>1020</v>
      </c>
      <c r="E6216" t="s">
        <v>1014</v>
      </c>
      <c r="F6216" s="86">
        <v>920.20299144515604</v>
      </c>
    </row>
    <row r="6217" spans="1:6">
      <c r="A6217">
        <v>2044</v>
      </c>
      <c r="B6217" t="s">
        <v>1052</v>
      </c>
      <c r="C6217" t="s">
        <v>1013</v>
      </c>
      <c r="D6217" t="s">
        <v>1020</v>
      </c>
      <c r="E6217" t="s">
        <v>1014</v>
      </c>
      <c r="F6217" s="86">
        <v>892.63535819526999</v>
      </c>
    </row>
    <row r="6218" spans="1:6">
      <c r="A6218">
        <v>2045</v>
      </c>
      <c r="B6218" t="s">
        <v>1052</v>
      </c>
      <c r="C6218" t="s">
        <v>1013</v>
      </c>
      <c r="D6218" t="s">
        <v>1020</v>
      </c>
      <c r="E6218" t="s">
        <v>1014</v>
      </c>
      <c r="F6218" s="86">
        <v>871.80224153761003</v>
      </c>
    </row>
    <row r="6219" spans="1:6">
      <c r="A6219">
        <v>2046</v>
      </c>
      <c r="B6219" t="s">
        <v>1052</v>
      </c>
      <c r="C6219" t="s">
        <v>1013</v>
      </c>
      <c r="D6219" t="s">
        <v>1020</v>
      </c>
      <c r="E6219" t="s">
        <v>1014</v>
      </c>
      <c r="F6219" s="86">
        <v>854.57822977179296</v>
      </c>
    </row>
    <row r="6220" spans="1:6">
      <c r="A6220">
        <v>2047</v>
      </c>
      <c r="B6220" t="s">
        <v>1052</v>
      </c>
      <c r="C6220" t="s">
        <v>1013</v>
      </c>
      <c r="D6220" t="s">
        <v>1020</v>
      </c>
      <c r="E6220" t="s">
        <v>1014</v>
      </c>
      <c r="F6220" s="86">
        <v>840.61006474539499</v>
      </c>
    </row>
    <row r="6221" spans="1:6">
      <c r="A6221">
        <v>2048</v>
      </c>
      <c r="B6221" t="s">
        <v>1052</v>
      </c>
      <c r="C6221" t="s">
        <v>1013</v>
      </c>
      <c r="D6221" t="s">
        <v>1020</v>
      </c>
      <c r="E6221" t="s">
        <v>1014</v>
      </c>
      <c r="F6221" s="86">
        <v>828.44371914896499</v>
      </c>
    </row>
    <row r="6222" spans="1:6">
      <c r="A6222">
        <v>2049</v>
      </c>
      <c r="B6222" t="s">
        <v>1052</v>
      </c>
      <c r="C6222" t="s">
        <v>1013</v>
      </c>
      <c r="D6222" t="s">
        <v>1020</v>
      </c>
      <c r="E6222" t="s">
        <v>1014</v>
      </c>
      <c r="F6222" s="86">
        <v>817.111348194019</v>
      </c>
    </row>
    <row r="6223" spans="1:6">
      <c r="A6223">
        <v>2050</v>
      </c>
      <c r="B6223" t="s">
        <v>1052</v>
      </c>
      <c r="C6223" t="s">
        <v>1013</v>
      </c>
      <c r="D6223" t="s">
        <v>1020</v>
      </c>
      <c r="E6223" t="s">
        <v>1014</v>
      </c>
      <c r="F6223" s="86">
        <v>805.87864199543901</v>
      </c>
    </row>
    <row r="6224" spans="1:6">
      <c r="A6224">
        <v>2017</v>
      </c>
      <c r="B6224" t="s">
        <v>1053</v>
      </c>
      <c r="C6224" t="s">
        <v>1013</v>
      </c>
      <c r="D6224" t="s">
        <v>1020</v>
      </c>
      <c r="E6224" t="s">
        <v>1014</v>
      </c>
      <c r="F6224" s="86">
        <v>9051.6989499089395</v>
      </c>
    </row>
    <row r="6225" spans="1:6">
      <c r="A6225">
        <v>2018</v>
      </c>
      <c r="B6225" t="s">
        <v>1053</v>
      </c>
      <c r="C6225" t="s">
        <v>1013</v>
      </c>
      <c r="D6225" t="s">
        <v>1020</v>
      </c>
      <c r="E6225" t="s">
        <v>1014</v>
      </c>
      <c r="F6225" s="86">
        <v>9171.7502574752998</v>
      </c>
    </row>
    <row r="6226" spans="1:6">
      <c r="A6226">
        <v>2019</v>
      </c>
      <c r="B6226" t="s">
        <v>1053</v>
      </c>
      <c r="C6226" t="s">
        <v>1013</v>
      </c>
      <c r="D6226" t="s">
        <v>1020</v>
      </c>
      <c r="E6226" t="s">
        <v>1014</v>
      </c>
      <c r="F6226" s="86">
        <v>9287.3906703053708</v>
      </c>
    </row>
    <row r="6227" spans="1:6">
      <c r="A6227">
        <v>2020</v>
      </c>
      <c r="B6227" t="s">
        <v>1053</v>
      </c>
      <c r="C6227" t="s">
        <v>1013</v>
      </c>
      <c r="D6227" t="s">
        <v>1020</v>
      </c>
      <c r="E6227" t="s">
        <v>1014</v>
      </c>
      <c r="F6227" s="86">
        <v>9389.1708634464594</v>
      </c>
    </row>
    <row r="6228" spans="1:6">
      <c r="A6228">
        <v>2021</v>
      </c>
      <c r="B6228" t="s">
        <v>1053</v>
      </c>
      <c r="C6228" t="s">
        <v>1013</v>
      </c>
      <c r="D6228" t="s">
        <v>1020</v>
      </c>
      <c r="E6228" t="s">
        <v>1014</v>
      </c>
      <c r="F6228" s="86">
        <v>9481.2408783272604</v>
      </c>
    </row>
    <row r="6229" spans="1:6">
      <c r="A6229">
        <v>2022</v>
      </c>
      <c r="B6229" t="s">
        <v>1053</v>
      </c>
      <c r="C6229" t="s">
        <v>1013</v>
      </c>
      <c r="D6229" t="s">
        <v>1020</v>
      </c>
      <c r="E6229" t="s">
        <v>1014</v>
      </c>
      <c r="F6229" s="86">
        <v>9560.6447357253892</v>
      </c>
    </row>
    <row r="6230" spans="1:6">
      <c r="A6230">
        <v>2023</v>
      </c>
      <c r="B6230" t="s">
        <v>1053</v>
      </c>
      <c r="C6230" t="s">
        <v>1013</v>
      </c>
      <c r="D6230" t="s">
        <v>1020</v>
      </c>
      <c r="E6230" t="s">
        <v>1014</v>
      </c>
      <c r="F6230" s="86">
        <v>9623.21677550393</v>
      </c>
    </row>
    <row r="6231" spans="1:6">
      <c r="A6231">
        <v>2024</v>
      </c>
      <c r="B6231" t="s">
        <v>1053</v>
      </c>
      <c r="C6231" t="s">
        <v>1013</v>
      </c>
      <c r="D6231" t="s">
        <v>1020</v>
      </c>
      <c r="E6231" t="s">
        <v>1014</v>
      </c>
      <c r="F6231" s="86">
        <v>9664.5493518911808</v>
      </c>
    </row>
    <row r="6232" spans="1:6">
      <c r="A6232">
        <v>2025</v>
      </c>
      <c r="B6232" t="s">
        <v>1053</v>
      </c>
      <c r="C6232" t="s">
        <v>1013</v>
      </c>
      <c r="D6232" t="s">
        <v>1020</v>
      </c>
      <c r="E6232" t="s">
        <v>1014</v>
      </c>
      <c r="F6232" s="86">
        <v>9680.1149168451193</v>
      </c>
    </row>
    <row r="6233" spans="1:6">
      <c r="A6233">
        <v>2026</v>
      </c>
      <c r="B6233" t="s">
        <v>1053</v>
      </c>
      <c r="C6233" t="s">
        <v>1013</v>
      </c>
      <c r="D6233" t="s">
        <v>1020</v>
      </c>
      <c r="E6233" t="s">
        <v>1014</v>
      </c>
      <c r="F6233" s="86">
        <v>9664.1490096904508</v>
      </c>
    </row>
    <row r="6234" spans="1:6">
      <c r="A6234">
        <v>2027</v>
      </c>
      <c r="B6234" t="s">
        <v>1053</v>
      </c>
      <c r="C6234" t="s">
        <v>1013</v>
      </c>
      <c r="D6234" t="s">
        <v>1020</v>
      </c>
      <c r="E6234" t="s">
        <v>1014</v>
      </c>
      <c r="F6234" s="86">
        <v>9611.1887726446093</v>
      </c>
    </row>
    <row r="6235" spans="1:6">
      <c r="A6235">
        <v>2028</v>
      </c>
      <c r="B6235" t="s">
        <v>1053</v>
      </c>
      <c r="C6235" t="s">
        <v>1013</v>
      </c>
      <c r="D6235" t="s">
        <v>1020</v>
      </c>
      <c r="E6235" t="s">
        <v>1014</v>
      </c>
      <c r="F6235" s="86">
        <v>9515.6009144751206</v>
      </c>
    </row>
    <row r="6236" spans="1:6">
      <c r="A6236">
        <v>2029</v>
      </c>
      <c r="B6236" t="s">
        <v>1053</v>
      </c>
      <c r="C6236" t="s">
        <v>1013</v>
      </c>
      <c r="D6236" t="s">
        <v>1020</v>
      </c>
      <c r="E6236" t="s">
        <v>1014</v>
      </c>
      <c r="F6236" s="86">
        <v>9371.7057960627408</v>
      </c>
    </row>
    <row r="6237" spans="1:6">
      <c r="A6237">
        <v>2030</v>
      </c>
      <c r="B6237" t="s">
        <v>1053</v>
      </c>
      <c r="C6237" t="s">
        <v>1013</v>
      </c>
      <c r="D6237" t="s">
        <v>1020</v>
      </c>
      <c r="E6237" t="s">
        <v>1014</v>
      </c>
      <c r="F6237" s="86">
        <v>9174.8008985989509</v>
      </c>
    </row>
    <row r="6238" spans="1:6">
      <c r="A6238">
        <v>2031</v>
      </c>
      <c r="B6238" t="s">
        <v>1053</v>
      </c>
      <c r="C6238" t="s">
        <v>1013</v>
      </c>
      <c r="D6238" t="s">
        <v>1020</v>
      </c>
      <c r="E6238" t="s">
        <v>1014</v>
      </c>
      <c r="F6238" s="86">
        <v>8923.1492265239103</v>
      </c>
    </row>
    <row r="6239" spans="1:6">
      <c r="A6239">
        <v>2032</v>
      </c>
      <c r="B6239" t="s">
        <v>1053</v>
      </c>
      <c r="C6239" t="s">
        <v>1013</v>
      </c>
      <c r="D6239" t="s">
        <v>1020</v>
      </c>
      <c r="E6239" t="s">
        <v>1014</v>
      </c>
      <c r="F6239" s="86">
        <v>8617.1266560553595</v>
      </c>
    </row>
    <row r="6240" spans="1:6">
      <c r="A6240">
        <v>2033</v>
      </c>
      <c r="B6240" t="s">
        <v>1053</v>
      </c>
      <c r="C6240" t="s">
        <v>1013</v>
      </c>
      <c r="D6240" t="s">
        <v>1020</v>
      </c>
      <c r="E6240" t="s">
        <v>1014</v>
      </c>
      <c r="F6240" s="86">
        <v>8260.7338833681097</v>
      </c>
    </row>
    <row r="6241" spans="1:6">
      <c r="A6241">
        <v>2034</v>
      </c>
      <c r="B6241" t="s">
        <v>1053</v>
      </c>
      <c r="C6241" t="s">
        <v>1013</v>
      </c>
      <c r="D6241" t="s">
        <v>1020</v>
      </c>
      <c r="E6241" t="s">
        <v>1014</v>
      </c>
      <c r="F6241" s="86">
        <v>7863.0803125145903</v>
      </c>
    </row>
    <row r="6242" spans="1:6">
      <c r="A6242">
        <v>2035</v>
      </c>
      <c r="B6242" t="s">
        <v>1053</v>
      </c>
      <c r="C6242" t="s">
        <v>1013</v>
      </c>
      <c r="D6242" t="s">
        <v>1020</v>
      </c>
      <c r="E6242" t="s">
        <v>1014</v>
      </c>
      <c r="F6242" s="86">
        <v>7435.3223810203399</v>
      </c>
    </row>
    <row r="6243" spans="1:6">
      <c r="A6243">
        <v>2036</v>
      </c>
      <c r="B6243" t="s">
        <v>1053</v>
      </c>
      <c r="C6243" t="s">
        <v>1013</v>
      </c>
      <c r="D6243" t="s">
        <v>1020</v>
      </c>
      <c r="E6243" t="s">
        <v>1014</v>
      </c>
      <c r="F6243" s="86">
        <v>6993.2772858005801</v>
      </c>
    </row>
    <row r="6244" spans="1:6">
      <c r="A6244">
        <v>2037</v>
      </c>
      <c r="B6244" t="s">
        <v>1053</v>
      </c>
      <c r="C6244" t="s">
        <v>1013</v>
      </c>
      <c r="D6244" t="s">
        <v>1020</v>
      </c>
      <c r="E6244" t="s">
        <v>1014</v>
      </c>
      <c r="F6244" s="86">
        <v>6554.4246790270099</v>
      </c>
    </row>
    <row r="6245" spans="1:6">
      <c r="A6245">
        <v>2038</v>
      </c>
      <c r="B6245" t="s">
        <v>1053</v>
      </c>
      <c r="C6245" t="s">
        <v>1013</v>
      </c>
      <c r="D6245" t="s">
        <v>1020</v>
      </c>
      <c r="E6245" t="s">
        <v>1014</v>
      </c>
      <c r="F6245" s="86">
        <v>6137.1470119228798</v>
      </c>
    </row>
    <row r="6246" spans="1:6">
      <c r="A6246">
        <v>2039</v>
      </c>
      <c r="B6246" t="s">
        <v>1053</v>
      </c>
      <c r="C6246" t="s">
        <v>1013</v>
      </c>
      <c r="D6246" t="s">
        <v>1020</v>
      </c>
      <c r="E6246" t="s">
        <v>1014</v>
      </c>
      <c r="F6246" s="86">
        <v>5755.9550922055096</v>
      </c>
    </row>
    <row r="6247" spans="1:6">
      <c r="A6247">
        <v>2040</v>
      </c>
      <c r="B6247" t="s">
        <v>1053</v>
      </c>
      <c r="C6247" t="s">
        <v>1013</v>
      </c>
      <c r="D6247" t="s">
        <v>1020</v>
      </c>
      <c r="E6247" t="s">
        <v>1014</v>
      </c>
      <c r="F6247" s="86">
        <v>5423.3265419078098</v>
      </c>
    </row>
    <row r="6248" spans="1:6">
      <c r="A6248">
        <v>2041</v>
      </c>
      <c r="B6248" t="s">
        <v>1053</v>
      </c>
      <c r="C6248" t="s">
        <v>1013</v>
      </c>
      <c r="D6248" t="s">
        <v>1020</v>
      </c>
      <c r="E6248" t="s">
        <v>1014</v>
      </c>
      <c r="F6248" s="86">
        <v>5144.9525624440403</v>
      </c>
    </row>
    <row r="6249" spans="1:6">
      <c r="A6249">
        <v>2042</v>
      </c>
      <c r="B6249" t="s">
        <v>1053</v>
      </c>
      <c r="C6249" t="s">
        <v>1013</v>
      </c>
      <c r="D6249" t="s">
        <v>1020</v>
      </c>
      <c r="E6249" t="s">
        <v>1014</v>
      </c>
      <c r="F6249" s="86">
        <v>4921.9305846835496</v>
      </c>
    </row>
    <row r="6250" spans="1:6">
      <c r="A6250">
        <v>2043</v>
      </c>
      <c r="B6250" t="s">
        <v>1053</v>
      </c>
      <c r="C6250" t="s">
        <v>1013</v>
      </c>
      <c r="D6250" t="s">
        <v>1020</v>
      </c>
      <c r="E6250" t="s">
        <v>1014</v>
      </c>
      <c r="F6250" s="86">
        <v>4750.0024139829102</v>
      </c>
    </row>
    <row r="6251" spans="1:6">
      <c r="A6251">
        <v>2044</v>
      </c>
      <c r="B6251" t="s">
        <v>1053</v>
      </c>
      <c r="C6251" t="s">
        <v>1013</v>
      </c>
      <c r="D6251" t="s">
        <v>1020</v>
      </c>
      <c r="E6251" t="s">
        <v>1014</v>
      </c>
      <c r="F6251" s="86">
        <v>4621.00721617413</v>
      </c>
    </row>
    <row r="6252" spans="1:6">
      <c r="A6252">
        <v>2045</v>
      </c>
      <c r="B6252" t="s">
        <v>1053</v>
      </c>
      <c r="C6252" t="s">
        <v>1013</v>
      </c>
      <c r="D6252" t="s">
        <v>1020</v>
      </c>
      <c r="E6252" t="s">
        <v>1014</v>
      </c>
      <c r="F6252" s="86">
        <v>4525.0240055761196</v>
      </c>
    </row>
    <row r="6253" spans="1:6">
      <c r="A6253">
        <v>2046</v>
      </c>
      <c r="B6253" t="s">
        <v>1053</v>
      </c>
      <c r="C6253" t="s">
        <v>1013</v>
      </c>
      <c r="D6253" t="s">
        <v>1020</v>
      </c>
      <c r="E6253" t="s">
        <v>1014</v>
      </c>
      <c r="F6253" s="86">
        <v>4452.1463291762802</v>
      </c>
    </row>
    <row r="6254" spans="1:6">
      <c r="A6254">
        <v>2047</v>
      </c>
      <c r="B6254" t="s">
        <v>1053</v>
      </c>
      <c r="C6254" t="s">
        <v>1013</v>
      </c>
      <c r="D6254" t="s">
        <v>1020</v>
      </c>
      <c r="E6254" t="s">
        <v>1014</v>
      </c>
      <c r="F6254" s="86">
        <v>4393.8057362162499</v>
      </c>
    </row>
    <row r="6255" spans="1:6">
      <c r="A6255">
        <v>2048</v>
      </c>
      <c r="B6255" t="s">
        <v>1053</v>
      </c>
      <c r="C6255" t="s">
        <v>1013</v>
      </c>
      <c r="D6255" t="s">
        <v>1020</v>
      </c>
      <c r="E6255" t="s">
        <v>1014</v>
      </c>
      <c r="F6255" s="86">
        <v>4343.7009260505001</v>
      </c>
    </row>
    <row r="6256" spans="1:6">
      <c r="A6256">
        <v>2049</v>
      </c>
      <c r="B6256" t="s">
        <v>1053</v>
      </c>
      <c r="C6256" t="s">
        <v>1013</v>
      </c>
      <c r="D6256" t="s">
        <v>1020</v>
      </c>
      <c r="E6256" t="s">
        <v>1014</v>
      </c>
      <c r="F6256" s="86">
        <v>4297.4870716333598</v>
      </c>
    </row>
    <row r="6257" spans="1:6">
      <c r="A6257">
        <v>2050</v>
      </c>
      <c r="B6257" t="s">
        <v>1053</v>
      </c>
      <c r="C6257" t="s">
        <v>1013</v>
      </c>
      <c r="D6257" t="s">
        <v>1020</v>
      </c>
      <c r="E6257" t="s">
        <v>1014</v>
      </c>
      <c r="F6257" s="86">
        <v>4252.6907503495704</v>
      </c>
    </row>
    <row r="6258" spans="1:6">
      <c r="A6258">
        <v>2017</v>
      </c>
      <c r="B6258" t="s">
        <v>1054</v>
      </c>
      <c r="C6258" t="s">
        <v>1013</v>
      </c>
      <c r="D6258" t="s">
        <v>1020</v>
      </c>
      <c r="E6258" t="s">
        <v>1014</v>
      </c>
      <c r="F6258" s="86">
        <v>1082.6112802836301</v>
      </c>
    </row>
    <row r="6259" spans="1:6">
      <c r="A6259">
        <v>2018</v>
      </c>
      <c r="B6259" t="s">
        <v>1054</v>
      </c>
      <c r="C6259" t="s">
        <v>1013</v>
      </c>
      <c r="D6259" t="s">
        <v>1020</v>
      </c>
      <c r="E6259" t="s">
        <v>1014</v>
      </c>
      <c r="F6259" s="86">
        <v>1084.74245778969</v>
      </c>
    </row>
    <row r="6260" spans="1:6">
      <c r="A6260">
        <v>2019</v>
      </c>
      <c r="B6260" t="s">
        <v>1054</v>
      </c>
      <c r="C6260" t="s">
        <v>1013</v>
      </c>
      <c r="D6260" t="s">
        <v>1020</v>
      </c>
      <c r="E6260" t="s">
        <v>1014</v>
      </c>
      <c r="F6260" s="86">
        <v>1086.0343046376499</v>
      </c>
    </row>
    <row r="6261" spans="1:6">
      <c r="A6261">
        <v>2020</v>
      </c>
      <c r="B6261" t="s">
        <v>1054</v>
      </c>
      <c r="C6261" t="s">
        <v>1013</v>
      </c>
      <c r="D6261" t="s">
        <v>1020</v>
      </c>
      <c r="E6261" t="s">
        <v>1014</v>
      </c>
      <c r="F6261" s="86">
        <v>1087.4163850124401</v>
      </c>
    </row>
    <row r="6262" spans="1:6">
      <c r="A6262">
        <v>2021</v>
      </c>
      <c r="B6262" t="s">
        <v>1054</v>
      </c>
      <c r="C6262" t="s">
        <v>1013</v>
      </c>
      <c r="D6262" t="s">
        <v>1020</v>
      </c>
      <c r="E6262" t="s">
        <v>1014</v>
      </c>
      <c r="F6262" s="86">
        <v>1088.00726926171</v>
      </c>
    </row>
    <row r="6263" spans="1:6">
      <c r="A6263">
        <v>2022</v>
      </c>
      <c r="B6263" t="s">
        <v>1054</v>
      </c>
      <c r="C6263" t="s">
        <v>1013</v>
      </c>
      <c r="D6263" t="s">
        <v>1020</v>
      </c>
      <c r="E6263" t="s">
        <v>1014</v>
      </c>
      <c r="F6263" s="86">
        <v>1087.1928730136899</v>
      </c>
    </row>
    <row r="6264" spans="1:6">
      <c r="A6264">
        <v>2023</v>
      </c>
      <c r="B6264" t="s">
        <v>1054</v>
      </c>
      <c r="C6264" t="s">
        <v>1013</v>
      </c>
      <c r="D6264" t="s">
        <v>1020</v>
      </c>
      <c r="E6264" t="s">
        <v>1014</v>
      </c>
      <c r="F6264" s="86">
        <v>1084.5490220285401</v>
      </c>
    </row>
    <row r="6265" spans="1:6">
      <c r="A6265">
        <v>2024</v>
      </c>
      <c r="B6265" t="s">
        <v>1054</v>
      </c>
      <c r="C6265" t="s">
        <v>1013</v>
      </c>
      <c r="D6265" t="s">
        <v>1020</v>
      </c>
      <c r="E6265" t="s">
        <v>1014</v>
      </c>
      <c r="F6265" s="86">
        <v>1079.7080927541101</v>
      </c>
    </row>
    <row r="6266" spans="1:6">
      <c r="A6266">
        <v>2025</v>
      </c>
      <c r="B6266" t="s">
        <v>1054</v>
      </c>
      <c r="C6266" t="s">
        <v>1013</v>
      </c>
      <c r="D6266" t="s">
        <v>1020</v>
      </c>
      <c r="E6266" t="s">
        <v>1014</v>
      </c>
      <c r="F6266" s="86">
        <v>1072.07885696381</v>
      </c>
    </row>
    <row r="6267" spans="1:6">
      <c r="A6267">
        <v>2026</v>
      </c>
      <c r="B6267" t="s">
        <v>1054</v>
      </c>
      <c r="C6267" t="s">
        <v>1013</v>
      </c>
      <c r="D6267" t="s">
        <v>1020</v>
      </c>
      <c r="E6267" t="s">
        <v>1014</v>
      </c>
      <c r="F6267" s="86">
        <v>1061.18691640312</v>
      </c>
    </row>
    <row r="6268" spans="1:6">
      <c r="A6268">
        <v>2027</v>
      </c>
      <c r="B6268" t="s">
        <v>1054</v>
      </c>
      <c r="C6268" t="s">
        <v>1013</v>
      </c>
      <c r="D6268" t="s">
        <v>1020</v>
      </c>
      <c r="E6268" t="s">
        <v>1014</v>
      </c>
      <c r="F6268" s="86">
        <v>1046.36291182686</v>
      </c>
    </row>
    <row r="6269" spans="1:6">
      <c r="A6269">
        <v>2028</v>
      </c>
      <c r="B6269" t="s">
        <v>1054</v>
      </c>
      <c r="C6269" t="s">
        <v>1013</v>
      </c>
      <c r="D6269" t="s">
        <v>1020</v>
      </c>
      <c r="E6269" t="s">
        <v>1014</v>
      </c>
      <c r="F6269" s="86">
        <v>1027.2079197354301</v>
      </c>
    </row>
    <row r="6270" spans="1:6">
      <c r="A6270">
        <v>2029</v>
      </c>
      <c r="B6270" t="s">
        <v>1054</v>
      </c>
      <c r="C6270" t="s">
        <v>1013</v>
      </c>
      <c r="D6270" t="s">
        <v>1020</v>
      </c>
      <c r="E6270" t="s">
        <v>1014</v>
      </c>
      <c r="F6270" s="86">
        <v>1003.06358802476</v>
      </c>
    </row>
    <row r="6271" spans="1:6">
      <c r="A6271">
        <v>2030</v>
      </c>
      <c r="B6271" t="s">
        <v>1054</v>
      </c>
      <c r="C6271" t="s">
        <v>1013</v>
      </c>
      <c r="D6271" t="s">
        <v>1020</v>
      </c>
      <c r="E6271" t="s">
        <v>1014</v>
      </c>
      <c r="F6271" s="86">
        <v>973.64967453068095</v>
      </c>
    </row>
    <row r="6272" spans="1:6">
      <c r="A6272">
        <v>2031</v>
      </c>
      <c r="B6272" t="s">
        <v>1054</v>
      </c>
      <c r="C6272" t="s">
        <v>1013</v>
      </c>
      <c r="D6272" t="s">
        <v>1020</v>
      </c>
      <c r="E6272" t="s">
        <v>1014</v>
      </c>
      <c r="F6272" s="86">
        <v>938.61413291286306</v>
      </c>
    </row>
    <row r="6273" spans="1:6">
      <c r="A6273">
        <v>2032</v>
      </c>
      <c r="B6273" t="s">
        <v>1054</v>
      </c>
      <c r="C6273" t="s">
        <v>1013</v>
      </c>
      <c r="D6273" t="s">
        <v>1020</v>
      </c>
      <c r="E6273" t="s">
        <v>1014</v>
      </c>
      <c r="F6273" s="86">
        <v>898.14174488590697</v>
      </c>
    </row>
    <row r="6274" spans="1:6">
      <c r="A6274">
        <v>2033</v>
      </c>
      <c r="B6274" t="s">
        <v>1054</v>
      </c>
      <c r="C6274" t="s">
        <v>1013</v>
      </c>
      <c r="D6274" t="s">
        <v>1020</v>
      </c>
      <c r="E6274" t="s">
        <v>1014</v>
      </c>
      <c r="F6274" s="86">
        <v>852.96471010839798</v>
      </c>
    </row>
    <row r="6275" spans="1:6">
      <c r="A6275">
        <v>2034</v>
      </c>
      <c r="B6275" t="s">
        <v>1054</v>
      </c>
      <c r="C6275" t="s">
        <v>1013</v>
      </c>
      <c r="D6275" t="s">
        <v>1020</v>
      </c>
      <c r="E6275" t="s">
        <v>1014</v>
      </c>
      <c r="F6275" s="86">
        <v>804.04154862237101</v>
      </c>
    </row>
    <row r="6276" spans="1:6">
      <c r="A6276">
        <v>2035</v>
      </c>
      <c r="B6276" t="s">
        <v>1054</v>
      </c>
      <c r="C6276" t="s">
        <v>1013</v>
      </c>
      <c r="D6276" t="s">
        <v>1020</v>
      </c>
      <c r="E6276" t="s">
        <v>1014</v>
      </c>
      <c r="F6276" s="86">
        <v>752.75892089162096</v>
      </c>
    </row>
    <row r="6277" spans="1:6">
      <c r="A6277">
        <v>2036</v>
      </c>
      <c r="B6277" t="s">
        <v>1054</v>
      </c>
      <c r="C6277" t="s">
        <v>1013</v>
      </c>
      <c r="D6277" t="s">
        <v>1020</v>
      </c>
      <c r="E6277" t="s">
        <v>1014</v>
      </c>
      <c r="F6277" s="86">
        <v>700.96905258280901</v>
      </c>
    </row>
    <row r="6278" spans="1:6">
      <c r="A6278">
        <v>2037</v>
      </c>
      <c r="B6278" t="s">
        <v>1054</v>
      </c>
      <c r="C6278" t="s">
        <v>1013</v>
      </c>
      <c r="D6278" t="s">
        <v>1020</v>
      </c>
      <c r="E6278" t="s">
        <v>1014</v>
      </c>
      <c r="F6278" s="86">
        <v>650.50182265694798</v>
      </c>
    </row>
    <row r="6279" spans="1:6">
      <c r="A6279">
        <v>2038</v>
      </c>
      <c r="B6279" t="s">
        <v>1054</v>
      </c>
      <c r="C6279" t="s">
        <v>1013</v>
      </c>
      <c r="D6279" t="s">
        <v>1020</v>
      </c>
      <c r="E6279" t="s">
        <v>1014</v>
      </c>
      <c r="F6279" s="86">
        <v>603.43079700610201</v>
      </c>
    </row>
    <row r="6280" spans="1:6">
      <c r="A6280">
        <v>2039</v>
      </c>
      <c r="B6280" t="s">
        <v>1054</v>
      </c>
      <c r="C6280" t="s">
        <v>1013</v>
      </c>
      <c r="D6280" t="s">
        <v>1020</v>
      </c>
      <c r="E6280" t="s">
        <v>1014</v>
      </c>
      <c r="F6280" s="86">
        <v>561.25658305158299</v>
      </c>
    </row>
    <row r="6281" spans="1:6">
      <c r="A6281">
        <v>2040</v>
      </c>
      <c r="B6281" t="s">
        <v>1054</v>
      </c>
      <c r="C6281" t="s">
        <v>1013</v>
      </c>
      <c r="D6281" t="s">
        <v>1020</v>
      </c>
      <c r="E6281" t="s">
        <v>1014</v>
      </c>
      <c r="F6281" s="86">
        <v>525.24424942710505</v>
      </c>
    </row>
    <row r="6282" spans="1:6">
      <c r="A6282">
        <v>2041</v>
      </c>
      <c r="B6282" t="s">
        <v>1054</v>
      </c>
      <c r="C6282" t="s">
        <v>1013</v>
      </c>
      <c r="D6282" t="s">
        <v>1020</v>
      </c>
      <c r="E6282" t="s">
        <v>1014</v>
      </c>
      <c r="F6282" s="86">
        <v>495.96091003999697</v>
      </c>
    </row>
    <row r="6283" spans="1:6">
      <c r="A6283">
        <v>2042</v>
      </c>
      <c r="B6283" t="s">
        <v>1054</v>
      </c>
      <c r="C6283" t="s">
        <v>1013</v>
      </c>
      <c r="D6283" t="s">
        <v>1020</v>
      </c>
      <c r="E6283" t="s">
        <v>1014</v>
      </c>
      <c r="F6283" s="86">
        <v>473.27456014388002</v>
      </c>
    </row>
    <row r="6284" spans="1:6">
      <c r="A6284">
        <v>2043</v>
      </c>
      <c r="B6284" t="s">
        <v>1054</v>
      </c>
      <c r="C6284" t="s">
        <v>1013</v>
      </c>
      <c r="D6284" t="s">
        <v>1020</v>
      </c>
      <c r="E6284" t="s">
        <v>1014</v>
      </c>
      <c r="F6284" s="86">
        <v>456.58208799189799</v>
      </c>
    </row>
    <row r="6285" spans="1:6">
      <c r="A6285">
        <v>2044</v>
      </c>
      <c r="B6285" t="s">
        <v>1054</v>
      </c>
      <c r="C6285" t="s">
        <v>1013</v>
      </c>
      <c r="D6285" t="s">
        <v>1020</v>
      </c>
      <c r="E6285" t="s">
        <v>1014</v>
      </c>
      <c r="F6285" s="86">
        <v>444.888149363737</v>
      </c>
    </row>
    <row r="6286" spans="1:6">
      <c r="A6286">
        <v>2045</v>
      </c>
      <c r="B6286" t="s">
        <v>1054</v>
      </c>
      <c r="C6286" t="s">
        <v>1013</v>
      </c>
      <c r="D6286" t="s">
        <v>1020</v>
      </c>
      <c r="E6286" t="s">
        <v>1014</v>
      </c>
      <c r="F6286" s="86">
        <v>436.933839809917</v>
      </c>
    </row>
    <row r="6287" spans="1:6">
      <c r="A6287">
        <v>2046</v>
      </c>
      <c r="B6287" t="s">
        <v>1054</v>
      </c>
      <c r="C6287" t="s">
        <v>1013</v>
      </c>
      <c r="D6287" t="s">
        <v>1020</v>
      </c>
      <c r="E6287" t="s">
        <v>1014</v>
      </c>
      <c r="F6287" s="86">
        <v>431.58983008817899</v>
      </c>
    </row>
    <row r="6288" spans="1:6">
      <c r="A6288">
        <v>2047</v>
      </c>
      <c r="B6288" t="s">
        <v>1054</v>
      </c>
      <c r="C6288" t="s">
        <v>1013</v>
      </c>
      <c r="D6288" t="s">
        <v>1020</v>
      </c>
      <c r="E6288" t="s">
        <v>1014</v>
      </c>
      <c r="F6288" s="86">
        <v>427.85585502864501</v>
      </c>
    </row>
    <row r="6289" spans="1:6">
      <c r="A6289">
        <v>2048</v>
      </c>
      <c r="B6289" t="s">
        <v>1054</v>
      </c>
      <c r="C6289" t="s">
        <v>1013</v>
      </c>
      <c r="D6289" t="s">
        <v>1020</v>
      </c>
      <c r="E6289" t="s">
        <v>1014</v>
      </c>
      <c r="F6289" s="86">
        <v>425.00360577124002</v>
      </c>
    </row>
    <row r="6290" spans="1:6">
      <c r="A6290">
        <v>2049</v>
      </c>
      <c r="B6290" t="s">
        <v>1054</v>
      </c>
      <c r="C6290" t="s">
        <v>1013</v>
      </c>
      <c r="D6290" t="s">
        <v>1020</v>
      </c>
      <c r="E6290" t="s">
        <v>1014</v>
      </c>
      <c r="F6290" s="86">
        <v>422.55352179340798</v>
      </c>
    </row>
    <row r="6291" spans="1:6">
      <c r="A6291">
        <v>2050</v>
      </c>
      <c r="B6291" t="s">
        <v>1054</v>
      </c>
      <c r="C6291" t="s">
        <v>1013</v>
      </c>
      <c r="D6291" t="s">
        <v>1020</v>
      </c>
      <c r="E6291" t="s">
        <v>1014</v>
      </c>
      <c r="F6291" s="86">
        <v>420.241657707191</v>
      </c>
    </row>
    <row r="6292" spans="1:6">
      <c r="A6292">
        <v>2017</v>
      </c>
      <c r="B6292" t="s">
        <v>1055</v>
      </c>
      <c r="C6292" t="s">
        <v>1013</v>
      </c>
      <c r="D6292" t="s">
        <v>1020</v>
      </c>
      <c r="E6292" t="s">
        <v>1014</v>
      </c>
      <c r="F6292" s="86">
        <v>19485.758823939301</v>
      </c>
    </row>
    <row r="6293" spans="1:6">
      <c r="A6293">
        <v>2018</v>
      </c>
      <c r="B6293" t="s">
        <v>1055</v>
      </c>
      <c r="C6293" t="s">
        <v>1013</v>
      </c>
      <c r="D6293" t="s">
        <v>1020</v>
      </c>
      <c r="E6293" t="s">
        <v>1014</v>
      </c>
      <c r="F6293" s="86">
        <v>19744.195481928298</v>
      </c>
    </row>
    <row r="6294" spans="1:6">
      <c r="A6294">
        <v>2019</v>
      </c>
      <c r="B6294" t="s">
        <v>1055</v>
      </c>
      <c r="C6294" t="s">
        <v>1013</v>
      </c>
      <c r="D6294" t="s">
        <v>1020</v>
      </c>
      <c r="E6294" t="s">
        <v>1014</v>
      </c>
      <c r="F6294" s="86">
        <v>19993.136725685701</v>
      </c>
    </row>
    <row r="6295" spans="1:6">
      <c r="A6295">
        <v>2020</v>
      </c>
      <c r="B6295" t="s">
        <v>1055</v>
      </c>
      <c r="C6295" t="s">
        <v>1013</v>
      </c>
      <c r="D6295" t="s">
        <v>1020</v>
      </c>
      <c r="E6295" t="s">
        <v>1014</v>
      </c>
      <c r="F6295" s="86">
        <v>20212.240819577499</v>
      </c>
    </row>
    <row r="6296" spans="1:6">
      <c r="A6296">
        <v>2021</v>
      </c>
      <c r="B6296" t="s">
        <v>1055</v>
      </c>
      <c r="C6296" t="s">
        <v>1013</v>
      </c>
      <c r="D6296" t="s">
        <v>1020</v>
      </c>
      <c r="E6296" t="s">
        <v>1014</v>
      </c>
      <c r="F6296" s="86">
        <v>20410.441634121999</v>
      </c>
    </row>
    <row r="6297" spans="1:6">
      <c r="A6297">
        <v>2022</v>
      </c>
      <c r="B6297" t="s">
        <v>1055</v>
      </c>
      <c r="C6297" t="s">
        <v>1013</v>
      </c>
      <c r="D6297" t="s">
        <v>1020</v>
      </c>
      <c r="E6297" t="s">
        <v>1014</v>
      </c>
      <c r="F6297" s="86">
        <v>20581.375778475802</v>
      </c>
    </row>
    <row r="6298" spans="1:6">
      <c r="A6298">
        <v>2023</v>
      </c>
      <c r="B6298" t="s">
        <v>1055</v>
      </c>
      <c r="C6298" t="s">
        <v>1013</v>
      </c>
      <c r="D6298" t="s">
        <v>1020</v>
      </c>
      <c r="E6298" t="s">
        <v>1014</v>
      </c>
      <c r="F6298" s="86">
        <v>20716.075759439998</v>
      </c>
    </row>
    <row r="6299" spans="1:6">
      <c r="A6299">
        <v>2024</v>
      </c>
      <c r="B6299" t="s">
        <v>1055</v>
      </c>
      <c r="C6299" t="s">
        <v>1013</v>
      </c>
      <c r="D6299" t="s">
        <v>1020</v>
      </c>
      <c r="E6299" t="s">
        <v>1014</v>
      </c>
      <c r="F6299" s="86">
        <v>20805.053156888898</v>
      </c>
    </row>
    <row r="6300" spans="1:6">
      <c r="A6300">
        <v>2025</v>
      </c>
      <c r="B6300" t="s">
        <v>1055</v>
      </c>
      <c r="C6300" t="s">
        <v>1013</v>
      </c>
      <c r="D6300" t="s">
        <v>1020</v>
      </c>
      <c r="E6300" t="s">
        <v>1014</v>
      </c>
      <c r="F6300" s="86">
        <v>20838.561434873998</v>
      </c>
    </row>
    <row r="6301" spans="1:6">
      <c r="A6301">
        <v>2026</v>
      </c>
      <c r="B6301" t="s">
        <v>1055</v>
      </c>
      <c r="C6301" t="s">
        <v>1013</v>
      </c>
      <c r="D6301" t="s">
        <v>1020</v>
      </c>
      <c r="E6301" t="s">
        <v>1014</v>
      </c>
      <c r="F6301" s="86">
        <v>20804.191332869599</v>
      </c>
    </row>
    <row r="6302" spans="1:6">
      <c r="A6302">
        <v>2027</v>
      </c>
      <c r="B6302" t="s">
        <v>1055</v>
      </c>
      <c r="C6302" t="s">
        <v>1013</v>
      </c>
      <c r="D6302" t="s">
        <v>1020</v>
      </c>
      <c r="E6302" t="s">
        <v>1014</v>
      </c>
      <c r="F6302" s="86">
        <v>20690.182856444899</v>
      </c>
    </row>
    <row r="6303" spans="1:6">
      <c r="A6303">
        <v>2028</v>
      </c>
      <c r="B6303" t="s">
        <v>1055</v>
      </c>
      <c r="C6303" t="s">
        <v>1013</v>
      </c>
      <c r="D6303" t="s">
        <v>1020</v>
      </c>
      <c r="E6303" t="s">
        <v>1014</v>
      </c>
      <c r="F6303" s="86">
        <v>20484.409115946601</v>
      </c>
    </row>
    <row r="6304" spans="1:6">
      <c r="A6304">
        <v>2029</v>
      </c>
      <c r="B6304" t="s">
        <v>1055</v>
      </c>
      <c r="C6304" t="s">
        <v>1013</v>
      </c>
      <c r="D6304" t="s">
        <v>1020</v>
      </c>
      <c r="E6304" t="s">
        <v>1014</v>
      </c>
      <c r="F6304" s="86">
        <v>20174.643447772902</v>
      </c>
    </row>
    <row r="6305" spans="1:6">
      <c r="A6305">
        <v>2030</v>
      </c>
      <c r="B6305" t="s">
        <v>1055</v>
      </c>
      <c r="C6305" t="s">
        <v>1013</v>
      </c>
      <c r="D6305" t="s">
        <v>1020</v>
      </c>
      <c r="E6305" t="s">
        <v>1014</v>
      </c>
      <c r="F6305" s="86">
        <v>19750.7626531879</v>
      </c>
    </row>
    <row r="6306" spans="1:6">
      <c r="A6306">
        <v>2031</v>
      </c>
      <c r="B6306" t="s">
        <v>1055</v>
      </c>
      <c r="C6306" t="s">
        <v>1013</v>
      </c>
      <c r="D6306" t="s">
        <v>1020</v>
      </c>
      <c r="E6306" t="s">
        <v>1014</v>
      </c>
      <c r="F6306" s="86">
        <v>19209.0274699</v>
      </c>
    </row>
    <row r="6307" spans="1:6">
      <c r="A6307">
        <v>2032</v>
      </c>
      <c r="B6307" t="s">
        <v>1055</v>
      </c>
      <c r="C6307" t="s">
        <v>1013</v>
      </c>
      <c r="D6307" t="s">
        <v>1020</v>
      </c>
      <c r="E6307" t="s">
        <v>1014</v>
      </c>
      <c r="F6307" s="86">
        <v>18550.247053556999</v>
      </c>
    </row>
    <row r="6308" spans="1:6">
      <c r="A6308">
        <v>2033</v>
      </c>
      <c r="B6308" t="s">
        <v>1055</v>
      </c>
      <c r="C6308" t="s">
        <v>1013</v>
      </c>
      <c r="D6308" t="s">
        <v>1020</v>
      </c>
      <c r="E6308" t="s">
        <v>1014</v>
      </c>
      <c r="F6308" s="86">
        <v>17783.033776402201</v>
      </c>
    </row>
    <row r="6309" spans="1:6">
      <c r="A6309">
        <v>2034</v>
      </c>
      <c r="B6309" t="s">
        <v>1055</v>
      </c>
      <c r="C6309" t="s">
        <v>1013</v>
      </c>
      <c r="D6309" t="s">
        <v>1020</v>
      </c>
      <c r="E6309" t="s">
        <v>1014</v>
      </c>
      <c r="F6309" s="86">
        <v>16926.997620095</v>
      </c>
    </row>
    <row r="6310" spans="1:6">
      <c r="A6310">
        <v>2035</v>
      </c>
      <c r="B6310" t="s">
        <v>1055</v>
      </c>
      <c r="C6310" t="s">
        <v>1013</v>
      </c>
      <c r="D6310" t="s">
        <v>1020</v>
      </c>
      <c r="E6310" t="s">
        <v>1014</v>
      </c>
      <c r="F6310" s="86">
        <v>16006.1552529051</v>
      </c>
    </row>
    <row r="6311" spans="1:6">
      <c r="A6311">
        <v>2036</v>
      </c>
      <c r="B6311" t="s">
        <v>1055</v>
      </c>
      <c r="C6311" t="s">
        <v>1013</v>
      </c>
      <c r="D6311" t="s">
        <v>1020</v>
      </c>
      <c r="E6311" t="s">
        <v>1014</v>
      </c>
      <c r="F6311" s="86">
        <v>15054.556645569201</v>
      </c>
    </row>
    <row r="6312" spans="1:6">
      <c r="A6312">
        <v>2037</v>
      </c>
      <c r="B6312" t="s">
        <v>1055</v>
      </c>
      <c r="C6312" t="s">
        <v>1013</v>
      </c>
      <c r="D6312" t="s">
        <v>1020</v>
      </c>
      <c r="E6312" t="s">
        <v>1014</v>
      </c>
      <c r="F6312" s="86">
        <v>14109.8305668331</v>
      </c>
    </row>
    <row r="6313" spans="1:6">
      <c r="A6313">
        <v>2038</v>
      </c>
      <c r="B6313" t="s">
        <v>1055</v>
      </c>
      <c r="C6313" t="s">
        <v>1013</v>
      </c>
      <c r="D6313" t="s">
        <v>1020</v>
      </c>
      <c r="E6313" t="s">
        <v>1014</v>
      </c>
      <c r="F6313" s="86">
        <v>13211.549257567</v>
      </c>
    </row>
    <row r="6314" spans="1:6">
      <c r="A6314">
        <v>2039</v>
      </c>
      <c r="B6314" t="s">
        <v>1055</v>
      </c>
      <c r="C6314" t="s">
        <v>1013</v>
      </c>
      <c r="D6314" t="s">
        <v>1020</v>
      </c>
      <c r="E6314" t="s">
        <v>1014</v>
      </c>
      <c r="F6314" s="86">
        <v>12390.9504004516</v>
      </c>
    </row>
    <row r="6315" spans="1:6">
      <c r="A6315">
        <v>2040</v>
      </c>
      <c r="B6315" t="s">
        <v>1055</v>
      </c>
      <c r="C6315" t="s">
        <v>1013</v>
      </c>
      <c r="D6315" t="s">
        <v>1020</v>
      </c>
      <c r="E6315" t="s">
        <v>1014</v>
      </c>
      <c r="F6315" s="86">
        <v>11674.894801947399</v>
      </c>
    </row>
    <row r="6316" spans="1:6">
      <c r="A6316">
        <v>2041</v>
      </c>
      <c r="B6316" t="s">
        <v>1055</v>
      </c>
      <c r="C6316" t="s">
        <v>1013</v>
      </c>
      <c r="D6316" t="s">
        <v>1020</v>
      </c>
      <c r="E6316" t="s">
        <v>1014</v>
      </c>
      <c r="F6316" s="86">
        <v>11075.634016021</v>
      </c>
    </row>
    <row r="6317" spans="1:6">
      <c r="A6317">
        <v>2042</v>
      </c>
      <c r="B6317" t="s">
        <v>1055</v>
      </c>
      <c r="C6317" t="s">
        <v>1013</v>
      </c>
      <c r="D6317" t="s">
        <v>1020</v>
      </c>
      <c r="E6317" t="s">
        <v>1014</v>
      </c>
      <c r="F6317" s="86">
        <v>10595.5305022908</v>
      </c>
    </row>
    <row r="6318" spans="1:6">
      <c r="A6318">
        <v>2043</v>
      </c>
      <c r="B6318" t="s">
        <v>1055</v>
      </c>
      <c r="C6318" t="s">
        <v>1013</v>
      </c>
      <c r="D6318" t="s">
        <v>1020</v>
      </c>
      <c r="E6318" t="s">
        <v>1014</v>
      </c>
      <c r="F6318" s="86">
        <v>10225.4175668239</v>
      </c>
    </row>
    <row r="6319" spans="1:6">
      <c r="A6319">
        <v>2044</v>
      </c>
      <c r="B6319" t="s">
        <v>1055</v>
      </c>
      <c r="C6319" t="s">
        <v>1013</v>
      </c>
      <c r="D6319" t="s">
        <v>1020</v>
      </c>
      <c r="E6319" t="s">
        <v>1014</v>
      </c>
      <c r="F6319" s="86">
        <v>9947.7272317986699</v>
      </c>
    </row>
    <row r="6320" spans="1:6">
      <c r="A6320">
        <v>2045</v>
      </c>
      <c r="B6320" t="s">
        <v>1055</v>
      </c>
      <c r="C6320" t="s">
        <v>1013</v>
      </c>
      <c r="D6320" t="s">
        <v>1020</v>
      </c>
      <c r="E6320" t="s">
        <v>1014</v>
      </c>
      <c r="F6320" s="86">
        <v>9741.1024088554896</v>
      </c>
    </row>
    <row r="6321" spans="1:6">
      <c r="A6321">
        <v>2046</v>
      </c>
      <c r="B6321" t="s">
        <v>1055</v>
      </c>
      <c r="C6321" t="s">
        <v>1013</v>
      </c>
      <c r="D6321" t="s">
        <v>1020</v>
      </c>
      <c r="E6321" t="s">
        <v>1014</v>
      </c>
      <c r="F6321" s="86">
        <v>9584.2172943775404</v>
      </c>
    </row>
    <row r="6322" spans="1:6">
      <c r="A6322">
        <v>2047</v>
      </c>
      <c r="B6322" t="s">
        <v>1055</v>
      </c>
      <c r="C6322" t="s">
        <v>1013</v>
      </c>
      <c r="D6322" t="s">
        <v>1020</v>
      </c>
      <c r="E6322" t="s">
        <v>1014</v>
      </c>
      <c r="F6322" s="86">
        <v>9458.6264268115901</v>
      </c>
    </row>
    <row r="6323" spans="1:6">
      <c r="A6323">
        <v>2048</v>
      </c>
      <c r="B6323" t="s">
        <v>1055</v>
      </c>
      <c r="C6323" t="s">
        <v>1013</v>
      </c>
      <c r="D6323" t="s">
        <v>1020</v>
      </c>
      <c r="E6323" t="s">
        <v>1014</v>
      </c>
      <c r="F6323" s="86">
        <v>9350.7648803536194</v>
      </c>
    </row>
    <row r="6324" spans="1:6">
      <c r="A6324">
        <v>2049</v>
      </c>
      <c r="B6324" t="s">
        <v>1055</v>
      </c>
      <c r="C6324" t="s">
        <v>1013</v>
      </c>
      <c r="D6324" t="s">
        <v>1020</v>
      </c>
      <c r="E6324" t="s">
        <v>1014</v>
      </c>
      <c r="F6324" s="86">
        <v>9251.2794659048795</v>
      </c>
    </row>
    <row r="6325" spans="1:6">
      <c r="A6325">
        <v>2050</v>
      </c>
      <c r="B6325" t="s">
        <v>1055</v>
      </c>
      <c r="C6325" t="s">
        <v>1013</v>
      </c>
      <c r="D6325" t="s">
        <v>1020</v>
      </c>
      <c r="E6325" t="s">
        <v>1014</v>
      </c>
      <c r="F6325" s="86">
        <v>9154.8456011059898</v>
      </c>
    </row>
    <row r="6326" spans="1:6">
      <c r="A6326">
        <v>2017</v>
      </c>
      <c r="B6326" t="s">
        <v>1056</v>
      </c>
      <c r="C6326" t="s">
        <v>1013</v>
      </c>
      <c r="D6326" t="s">
        <v>1020</v>
      </c>
      <c r="E6326" t="s">
        <v>1014</v>
      </c>
      <c r="F6326" s="86">
        <v>19570.4258728278</v>
      </c>
    </row>
    <row r="6327" spans="1:6">
      <c r="A6327">
        <v>2018</v>
      </c>
      <c r="B6327" t="s">
        <v>1056</v>
      </c>
      <c r="C6327" t="s">
        <v>1013</v>
      </c>
      <c r="D6327" t="s">
        <v>1020</v>
      </c>
      <c r="E6327" t="s">
        <v>1014</v>
      </c>
      <c r="F6327" s="86">
        <v>19628.3969110775</v>
      </c>
    </row>
    <row r="6328" spans="1:6">
      <c r="A6328">
        <v>2019</v>
      </c>
      <c r="B6328" t="s">
        <v>1056</v>
      </c>
      <c r="C6328" t="s">
        <v>1013</v>
      </c>
      <c r="D6328" t="s">
        <v>1020</v>
      </c>
      <c r="E6328" t="s">
        <v>1014</v>
      </c>
      <c r="F6328" s="86">
        <v>19673.941885239699</v>
      </c>
    </row>
    <row r="6329" spans="1:6">
      <c r="A6329">
        <v>2020</v>
      </c>
      <c r="B6329" t="s">
        <v>1056</v>
      </c>
      <c r="C6329" t="s">
        <v>1013</v>
      </c>
      <c r="D6329" t="s">
        <v>1020</v>
      </c>
      <c r="E6329" t="s">
        <v>1014</v>
      </c>
      <c r="F6329" s="86">
        <v>19703.4944974549</v>
      </c>
    </row>
    <row r="6330" spans="1:6">
      <c r="A6330">
        <v>2021</v>
      </c>
      <c r="B6330" t="s">
        <v>1056</v>
      </c>
      <c r="C6330" t="s">
        <v>1013</v>
      </c>
      <c r="D6330" t="s">
        <v>1020</v>
      </c>
      <c r="E6330" t="s">
        <v>1014</v>
      </c>
      <c r="F6330" s="86">
        <v>19713.7751544899</v>
      </c>
    </row>
    <row r="6331" spans="1:6">
      <c r="A6331">
        <v>2022</v>
      </c>
      <c r="B6331" t="s">
        <v>1056</v>
      </c>
      <c r="C6331" t="s">
        <v>1013</v>
      </c>
      <c r="D6331" t="s">
        <v>1020</v>
      </c>
      <c r="E6331" t="s">
        <v>1014</v>
      </c>
      <c r="F6331" s="86">
        <v>19698.196981401201</v>
      </c>
    </row>
    <row r="6332" spans="1:6">
      <c r="A6332">
        <v>2023</v>
      </c>
      <c r="B6332" t="s">
        <v>1056</v>
      </c>
      <c r="C6332" t="s">
        <v>1013</v>
      </c>
      <c r="D6332" t="s">
        <v>1020</v>
      </c>
      <c r="E6332" t="s">
        <v>1014</v>
      </c>
      <c r="F6332" s="86">
        <v>19648.2664268587</v>
      </c>
    </row>
    <row r="6333" spans="1:6">
      <c r="A6333">
        <v>2024</v>
      </c>
      <c r="B6333" t="s">
        <v>1056</v>
      </c>
      <c r="C6333" t="s">
        <v>1013</v>
      </c>
      <c r="D6333" t="s">
        <v>1020</v>
      </c>
      <c r="E6333" t="s">
        <v>1014</v>
      </c>
      <c r="F6333" s="86">
        <v>19559.2036810145</v>
      </c>
    </row>
    <row r="6334" spans="1:6">
      <c r="A6334">
        <v>2025</v>
      </c>
      <c r="B6334" t="s">
        <v>1056</v>
      </c>
      <c r="C6334" t="s">
        <v>1013</v>
      </c>
      <c r="D6334" t="s">
        <v>1020</v>
      </c>
      <c r="E6334" t="s">
        <v>1014</v>
      </c>
      <c r="F6334" s="86">
        <v>19425.812992300402</v>
      </c>
    </row>
    <row r="6335" spans="1:6">
      <c r="A6335">
        <v>2026</v>
      </c>
      <c r="B6335" t="s">
        <v>1056</v>
      </c>
      <c r="C6335" t="s">
        <v>1013</v>
      </c>
      <c r="D6335" t="s">
        <v>1020</v>
      </c>
      <c r="E6335" t="s">
        <v>1014</v>
      </c>
      <c r="F6335" s="86">
        <v>19242.897164541901</v>
      </c>
    </row>
    <row r="6336" spans="1:6">
      <c r="A6336">
        <v>2027</v>
      </c>
      <c r="B6336" t="s">
        <v>1056</v>
      </c>
      <c r="C6336" t="s">
        <v>1013</v>
      </c>
      <c r="D6336" t="s">
        <v>1020</v>
      </c>
      <c r="E6336" t="s">
        <v>1014</v>
      </c>
      <c r="F6336" s="86">
        <v>19006.2948237448</v>
      </c>
    </row>
    <row r="6337" spans="1:6">
      <c r="A6337">
        <v>2028</v>
      </c>
      <c r="B6337" t="s">
        <v>1056</v>
      </c>
      <c r="C6337" t="s">
        <v>1013</v>
      </c>
      <c r="D6337" t="s">
        <v>1020</v>
      </c>
      <c r="E6337" t="s">
        <v>1014</v>
      </c>
      <c r="F6337" s="86">
        <v>18710.386155726199</v>
      </c>
    </row>
    <row r="6338" spans="1:6">
      <c r="A6338">
        <v>2029</v>
      </c>
      <c r="B6338" t="s">
        <v>1056</v>
      </c>
      <c r="C6338" t="s">
        <v>1013</v>
      </c>
      <c r="D6338" t="s">
        <v>1020</v>
      </c>
      <c r="E6338" t="s">
        <v>1014</v>
      </c>
      <c r="F6338" s="86">
        <v>18345.107171854099</v>
      </c>
    </row>
    <row r="6339" spans="1:6">
      <c r="A6339">
        <v>2030</v>
      </c>
      <c r="B6339" t="s">
        <v>1056</v>
      </c>
      <c r="C6339" t="s">
        <v>1013</v>
      </c>
      <c r="D6339" t="s">
        <v>1020</v>
      </c>
      <c r="E6339" t="s">
        <v>1014</v>
      </c>
      <c r="F6339" s="86">
        <v>17903.853457946301</v>
      </c>
    </row>
    <row r="6340" spans="1:6">
      <c r="A6340">
        <v>2031</v>
      </c>
      <c r="B6340" t="s">
        <v>1056</v>
      </c>
      <c r="C6340" t="s">
        <v>1013</v>
      </c>
      <c r="D6340" t="s">
        <v>1020</v>
      </c>
      <c r="E6340" t="s">
        <v>1014</v>
      </c>
      <c r="F6340" s="86">
        <v>17383.1070307144</v>
      </c>
    </row>
    <row r="6341" spans="1:6">
      <c r="A6341">
        <v>2032</v>
      </c>
      <c r="B6341" t="s">
        <v>1056</v>
      </c>
      <c r="C6341" t="s">
        <v>1013</v>
      </c>
      <c r="D6341" t="s">
        <v>1020</v>
      </c>
      <c r="E6341" t="s">
        <v>1014</v>
      </c>
      <c r="F6341" s="86">
        <v>16783.1244371871</v>
      </c>
    </row>
    <row r="6342" spans="1:6">
      <c r="A6342">
        <v>2033</v>
      </c>
      <c r="B6342" t="s">
        <v>1056</v>
      </c>
      <c r="C6342" t="s">
        <v>1013</v>
      </c>
      <c r="D6342" t="s">
        <v>1020</v>
      </c>
      <c r="E6342" t="s">
        <v>1014</v>
      </c>
      <c r="F6342" s="86">
        <v>16111.958291953801</v>
      </c>
    </row>
    <row r="6343" spans="1:6">
      <c r="A6343">
        <v>2034</v>
      </c>
      <c r="B6343" t="s">
        <v>1056</v>
      </c>
      <c r="C6343" t="s">
        <v>1013</v>
      </c>
      <c r="D6343" t="s">
        <v>1020</v>
      </c>
      <c r="E6343" t="s">
        <v>1014</v>
      </c>
      <c r="F6343" s="86">
        <v>15382.5030164455</v>
      </c>
    </row>
    <row r="6344" spans="1:6">
      <c r="A6344">
        <v>2035</v>
      </c>
      <c r="B6344" t="s">
        <v>1056</v>
      </c>
      <c r="C6344" t="s">
        <v>1013</v>
      </c>
      <c r="D6344" t="s">
        <v>1020</v>
      </c>
      <c r="E6344" t="s">
        <v>1014</v>
      </c>
      <c r="F6344" s="86">
        <v>14614.335821320399</v>
      </c>
    </row>
    <row r="6345" spans="1:6">
      <c r="A6345">
        <v>2036</v>
      </c>
      <c r="B6345" t="s">
        <v>1056</v>
      </c>
      <c r="C6345" t="s">
        <v>1013</v>
      </c>
      <c r="D6345" t="s">
        <v>1020</v>
      </c>
      <c r="E6345" t="s">
        <v>1014</v>
      </c>
      <c r="F6345" s="86">
        <v>13829.8575621741</v>
      </c>
    </row>
    <row r="6346" spans="1:6">
      <c r="A6346">
        <v>2037</v>
      </c>
      <c r="B6346" t="s">
        <v>1056</v>
      </c>
      <c r="C6346" t="s">
        <v>1013</v>
      </c>
      <c r="D6346" t="s">
        <v>1020</v>
      </c>
      <c r="E6346" t="s">
        <v>1014</v>
      </c>
      <c r="F6346" s="86">
        <v>13059.630670439199</v>
      </c>
    </row>
    <row r="6347" spans="1:6">
      <c r="A6347">
        <v>2038</v>
      </c>
      <c r="B6347" t="s">
        <v>1056</v>
      </c>
      <c r="C6347" t="s">
        <v>1013</v>
      </c>
      <c r="D6347" t="s">
        <v>1020</v>
      </c>
      <c r="E6347" t="s">
        <v>1014</v>
      </c>
      <c r="F6347" s="86">
        <v>12332.0474110379</v>
      </c>
    </row>
    <row r="6348" spans="1:6">
      <c r="A6348">
        <v>2039</v>
      </c>
      <c r="B6348" t="s">
        <v>1056</v>
      </c>
      <c r="C6348" t="s">
        <v>1013</v>
      </c>
      <c r="D6348" t="s">
        <v>1020</v>
      </c>
      <c r="E6348" t="s">
        <v>1014</v>
      </c>
      <c r="F6348" s="86">
        <v>11672.998129929299</v>
      </c>
    </row>
    <row r="6349" spans="1:6">
      <c r="A6349">
        <v>2040</v>
      </c>
      <c r="B6349" t="s">
        <v>1056</v>
      </c>
      <c r="C6349" t="s">
        <v>1013</v>
      </c>
      <c r="D6349" t="s">
        <v>1020</v>
      </c>
      <c r="E6349" t="s">
        <v>1014</v>
      </c>
      <c r="F6349" s="86">
        <v>11099.653371901901</v>
      </c>
    </row>
    <row r="6350" spans="1:6">
      <c r="A6350">
        <v>2041</v>
      </c>
      <c r="B6350" t="s">
        <v>1056</v>
      </c>
      <c r="C6350" t="s">
        <v>1013</v>
      </c>
      <c r="D6350" t="s">
        <v>1020</v>
      </c>
      <c r="E6350" t="s">
        <v>1014</v>
      </c>
      <c r="F6350" s="86">
        <v>10621.889831771699</v>
      </c>
    </row>
    <row r="6351" spans="1:6">
      <c r="A6351">
        <v>2042</v>
      </c>
      <c r="B6351" t="s">
        <v>1056</v>
      </c>
      <c r="C6351" t="s">
        <v>1013</v>
      </c>
      <c r="D6351" t="s">
        <v>1020</v>
      </c>
      <c r="E6351" t="s">
        <v>1014</v>
      </c>
      <c r="F6351" s="86">
        <v>10240.117586791401</v>
      </c>
    </row>
    <row r="6352" spans="1:6">
      <c r="A6352">
        <v>2043</v>
      </c>
      <c r="B6352" t="s">
        <v>1056</v>
      </c>
      <c r="C6352" t="s">
        <v>1013</v>
      </c>
      <c r="D6352" t="s">
        <v>1020</v>
      </c>
      <c r="E6352" t="s">
        <v>1014</v>
      </c>
      <c r="F6352" s="86">
        <v>9947.2554150569194</v>
      </c>
    </row>
    <row r="6353" spans="1:6">
      <c r="A6353">
        <v>2044</v>
      </c>
      <c r="B6353" t="s">
        <v>1056</v>
      </c>
      <c r="C6353" t="s">
        <v>1013</v>
      </c>
      <c r="D6353" t="s">
        <v>1020</v>
      </c>
      <c r="E6353" t="s">
        <v>1014</v>
      </c>
      <c r="F6353" s="86">
        <v>9728.4012488128901</v>
      </c>
    </row>
    <row r="6354" spans="1:6">
      <c r="A6354">
        <v>2045</v>
      </c>
      <c r="B6354" t="s">
        <v>1056</v>
      </c>
      <c r="C6354" t="s">
        <v>1013</v>
      </c>
      <c r="D6354" t="s">
        <v>1020</v>
      </c>
      <c r="E6354" t="s">
        <v>1014</v>
      </c>
      <c r="F6354" s="86">
        <v>9567.7782217944496</v>
      </c>
    </row>
    <row r="6355" spans="1:6">
      <c r="A6355">
        <v>2046</v>
      </c>
      <c r="B6355" t="s">
        <v>1056</v>
      </c>
      <c r="C6355" t="s">
        <v>1013</v>
      </c>
      <c r="D6355" t="s">
        <v>1020</v>
      </c>
      <c r="E6355" t="s">
        <v>1014</v>
      </c>
      <c r="F6355" s="86">
        <v>9447.2137094620994</v>
      </c>
    </row>
    <row r="6356" spans="1:6">
      <c r="A6356">
        <v>2047</v>
      </c>
      <c r="B6356" t="s">
        <v>1056</v>
      </c>
      <c r="C6356" t="s">
        <v>1013</v>
      </c>
      <c r="D6356" t="s">
        <v>1020</v>
      </c>
      <c r="E6356" t="s">
        <v>1014</v>
      </c>
      <c r="F6356" s="86">
        <v>9350.3445067378907</v>
      </c>
    </row>
    <row r="6357" spans="1:6">
      <c r="A6357">
        <v>2048</v>
      </c>
      <c r="B6357" t="s">
        <v>1056</v>
      </c>
      <c r="C6357" t="s">
        <v>1013</v>
      </c>
      <c r="D6357" t="s">
        <v>1020</v>
      </c>
      <c r="E6357" t="s">
        <v>1014</v>
      </c>
      <c r="F6357" s="86">
        <v>9266.2489130241793</v>
      </c>
    </row>
    <row r="6358" spans="1:6">
      <c r="A6358">
        <v>2049</v>
      </c>
      <c r="B6358" t="s">
        <v>1056</v>
      </c>
      <c r="C6358" t="s">
        <v>1013</v>
      </c>
      <c r="D6358" t="s">
        <v>1020</v>
      </c>
      <c r="E6358" t="s">
        <v>1014</v>
      </c>
      <c r="F6358" s="86">
        <v>9186.8232918351805</v>
      </c>
    </row>
    <row r="6359" spans="1:6">
      <c r="A6359">
        <v>2050</v>
      </c>
      <c r="B6359" t="s">
        <v>1056</v>
      </c>
      <c r="C6359" t="s">
        <v>1013</v>
      </c>
      <c r="D6359" t="s">
        <v>1020</v>
      </c>
      <c r="E6359" t="s">
        <v>1014</v>
      </c>
      <c r="F6359" s="86">
        <v>9107.2556410552406</v>
      </c>
    </row>
    <row r="6360" spans="1:6">
      <c r="A6360">
        <v>2017</v>
      </c>
      <c r="B6360" t="s">
        <v>1057</v>
      </c>
      <c r="C6360" t="s">
        <v>1013</v>
      </c>
      <c r="D6360" t="s">
        <v>1020</v>
      </c>
      <c r="E6360" t="s">
        <v>1014</v>
      </c>
      <c r="F6360" s="86">
        <v>296.73427745236</v>
      </c>
    </row>
    <row r="6361" spans="1:6">
      <c r="A6361">
        <v>2018</v>
      </c>
      <c r="B6361" t="s">
        <v>1057</v>
      </c>
      <c r="C6361" t="s">
        <v>1013</v>
      </c>
      <c r="D6361" t="s">
        <v>1020</v>
      </c>
      <c r="E6361" t="s">
        <v>1014</v>
      </c>
      <c r="F6361" s="86">
        <v>299.71635355977497</v>
      </c>
    </row>
    <row r="6362" spans="1:6">
      <c r="A6362">
        <v>2019</v>
      </c>
      <c r="B6362" t="s">
        <v>1057</v>
      </c>
      <c r="C6362" t="s">
        <v>1013</v>
      </c>
      <c r="D6362" t="s">
        <v>1020</v>
      </c>
      <c r="E6362" t="s">
        <v>1014</v>
      </c>
      <c r="F6362" s="86">
        <v>302.53373304867699</v>
      </c>
    </row>
    <row r="6363" spans="1:6">
      <c r="A6363">
        <v>2020</v>
      </c>
      <c r="B6363" t="s">
        <v>1057</v>
      </c>
      <c r="C6363" t="s">
        <v>1013</v>
      </c>
      <c r="D6363" t="s">
        <v>1020</v>
      </c>
      <c r="E6363" t="s">
        <v>1014</v>
      </c>
      <c r="F6363" s="86">
        <v>304.907927624754</v>
      </c>
    </row>
    <row r="6364" spans="1:6">
      <c r="A6364">
        <v>2021</v>
      </c>
      <c r="B6364" t="s">
        <v>1057</v>
      </c>
      <c r="C6364" t="s">
        <v>1013</v>
      </c>
      <c r="D6364" t="s">
        <v>1020</v>
      </c>
      <c r="E6364" t="s">
        <v>1014</v>
      </c>
      <c r="F6364" s="86">
        <v>306.97742198467898</v>
      </c>
    </row>
    <row r="6365" spans="1:6">
      <c r="A6365">
        <v>2022</v>
      </c>
      <c r="B6365" t="s">
        <v>1057</v>
      </c>
      <c r="C6365" t="s">
        <v>1013</v>
      </c>
      <c r="D6365" t="s">
        <v>1020</v>
      </c>
      <c r="E6365" t="s">
        <v>1014</v>
      </c>
      <c r="F6365" s="86">
        <v>308.56449985540303</v>
      </c>
    </row>
    <row r="6366" spans="1:6">
      <c r="A6366">
        <v>2023</v>
      </c>
      <c r="B6366" t="s">
        <v>1057</v>
      </c>
      <c r="C6366" t="s">
        <v>1013</v>
      </c>
      <c r="D6366" t="s">
        <v>1020</v>
      </c>
      <c r="E6366" t="s">
        <v>1014</v>
      </c>
      <c r="F6366" s="86">
        <v>309.56181873352898</v>
      </c>
    </row>
    <row r="6367" spans="1:6">
      <c r="A6367">
        <v>2024</v>
      </c>
      <c r="B6367" t="s">
        <v>1057</v>
      </c>
      <c r="C6367" t="s">
        <v>1013</v>
      </c>
      <c r="D6367" t="s">
        <v>1020</v>
      </c>
      <c r="E6367" t="s">
        <v>1014</v>
      </c>
      <c r="F6367" s="86">
        <v>309.713497021401</v>
      </c>
    </row>
    <row r="6368" spans="1:6">
      <c r="A6368">
        <v>2025</v>
      </c>
      <c r="B6368" t="s">
        <v>1057</v>
      </c>
      <c r="C6368" t="s">
        <v>1013</v>
      </c>
      <c r="D6368" t="s">
        <v>1020</v>
      </c>
      <c r="E6368" t="s">
        <v>1014</v>
      </c>
      <c r="F6368" s="86">
        <v>309.07588609254401</v>
      </c>
    </row>
    <row r="6369" spans="1:6">
      <c r="A6369">
        <v>2026</v>
      </c>
      <c r="B6369" t="s">
        <v>1057</v>
      </c>
      <c r="C6369" t="s">
        <v>1013</v>
      </c>
      <c r="D6369" t="s">
        <v>1020</v>
      </c>
      <c r="E6369" t="s">
        <v>1014</v>
      </c>
      <c r="F6369" s="86">
        <v>307.42302208004901</v>
      </c>
    </row>
    <row r="6370" spans="1:6">
      <c r="A6370">
        <v>2027</v>
      </c>
      <c r="B6370" t="s">
        <v>1057</v>
      </c>
      <c r="C6370" t="s">
        <v>1013</v>
      </c>
      <c r="D6370" t="s">
        <v>1020</v>
      </c>
      <c r="E6370" t="s">
        <v>1014</v>
      </c>
      <c r="F6370" s="86">
        <v>304.53617065812398</v>
      </c>
    </row>
    <row r="6371" spans="1:6">
      <c r="A6371">
        <v>2028</v>
      </c>
      <c r="B6371" t="s">
        <v>1057</v>
      </c>
      <c r="C6371" t="s">
        <v>1013</v>
      </c>
      <c r="D6371" t="s">
        <v>1020</v>
      </c>
      <c r="E6371" t="s">
        <v>1014</v>
      </c>
      <c r="F6371" s="86">
        <v>300.31895038492598</v>
      </c>
    </row>
    <row r="6372" spans="1:6">
      <c r="A6372">
        <v>2029</v>
      </c>
      <c r="B6372" t="s">
        <v>1057</v>
      </c>
      <c r="C6372" t="s">
        <v>1013</v>
      </c>
      <c r="D6372" t="s">
        <v>1020</v>
      </c>
      <c r="E6372" t="s">
        <v>1014</v>
      </c>
      <c r="F6372" s="86">
        <v>294.49768280731001</v>
      </c>
    </row>
    <row r="6373" spans="1:6">
      <c r="A6373">
        <v>2030</v>
      </c>
      <c r="B6373" t="s">
        <v>1057</v>
      </c>
      <c r="C6373" t="s">
        <v>1013</v>
      </c>
      <c r="D6373" t="s">
        <v>1020</v>
      </c>
      <c r="E6373" t="s">
        <v>1014</v>
      </c>
      <c r="F6373" s="86">
        <v>287.00991650294202</v>
      </c>
    </row>
    <row r="6374" spans="1:6">
      <c r="A6374">
        <v>2031</v>
      </c>
      <c r="B6374" t="s">
        <v>1057</v>
      </c>
      <c r="C6374" t="s">
        <v>1013</v>
      </c>
      <c r="D6374" t="s">
        <v>1020</v>
      </c>
      <c r="E6374" t="s">
        <v>1014</v>
      </c>
      <c r="F6374" s="86">
        <v>277.68884813534601</v>
      </c>
    </row>
    <row r="6375" spans="1:6">
      <c r="A6375">
        <v>2032</v>
      </c>
      <c r="B6375" t="s">
        <v>1057</v>
      </c>
      <c r="C6375" t="s">
        <v>1013</v>
      </c>
      <c r="D6375" t="s">
        <v>1020</v>
      </c>
      <c r="E6375" t="s">
        <v>1014</v>
      </c>
      <c r="F6375" s="86">
        <v>266.64454115997398</v>
      </c>
    </row>
    <row r="6376" spans="1:6">
      <c r="A6376">
        <v>2033</v>
      </c>
      <c r="B6376" t="s">
        <v>1057</v>
      </c>
      <c r="C6376" t="s">
        <v>1013</v>
      </c>
      <c r="D6376" t="s">
        <v>1020</v>
      </c>
      <c r="E6376" t="s">
        <v>1014</v>
      </c>
      <c r="F6376" s="86">
        <v>253.958061033348</v>
      </c>
    </row>
    <row r="6377" spans="1:6">
      <c r="A6377">
        <v>2034</v>
      </c>
      <c r="B6377" t="s">
        <v>1057</v>
      </c>
      <c r="C6377" t="s">
        <v>1013</v>
      </c>
      <c r="D6377" t="s">
        <v>1020</v>
      </c>
      <c r="E6377" t="s">
        <v>1014</v>
      </c>
      <c r="F6377" s="86">
        <v>239.96476918695399</v>
      </c>
    </row>
    <row r="6378" spans="1:6">
      <c r="A6378">
        <v>2035</v>
      </c>
      <c r="B6378" t="s">
        <v>1057</v>
      </c>
      <c r="C6378" t="s">
        <v>1013</v>
      </c>
      <c r="D6378" t="s">
        <v>1020</v>
      </c>
      <c r="E6378" t="s">
        <v>1014</v>
      </c>
      <c r="F6378" s="86">
        <v>225.026912093796</v>
      </c>
    </row>
    <row r="6379" spans="1:6">
      <c r="A6379">
        <v>2036</v>
      </c>
      <c r="B6379" t="s">
        <v>1057</v>
      </c>
      <c r="C6379" t="s">
        <v>1013</v>
      </c>
      <c r="D6379" t="s">
        <v>1020</v>
      </c>
      <c r="E6379" t="s">
        <v>1014</v>
      </c>
      <c r="F6379" s="86">
        <v>209.72286581353899</v>
      </c>
    </row>
    <row r="6380" spans="1:6">
      <c r="A6380">
        <v>2037</v>
      </c>
      <c r="B6380" t="s">
        <v>1057</v>
      </c>
      <c r="C6380" t="s">
        <v>1013</v>
      </c>
      <c r="D6380" t="s">
        <v>1020</v>
      </c>
      <c r="E6380" t="s">
        <v>1014</v>
      </c>
      <c r="F6380" s="86">
        <v>194.60049467802401</v>
      </c>
    </row>
    <row r="6381" spans="1:6">
      <c r="A6381">
        <v>2038</v>
      </c>
      <c r="B6381" t="s">
        <v>1057</v>
      </c>
      <c r="C6381" t="s">
        <v>1013</v>
      </c>
      <c r="D6381" t="s">
        <v>1020</v>
      </c>
      <c r="E6381" t="s">
        <v>1014</v>
      </c>
      <c r="F6381" s="86">
        <v>180.27473785774501</v>
      </c>
    </row>
    <row r="6382" spans="1:6">
      <c r="A6382">
        <v>2039</v>
      </c>
      <c r="B6382" t="s">
        <v>1057</v>
      </c>
      <c r="C6382" t="s">
        <v>1013</v>
      </c>
      <c r="D6382" t="s">
        <v>1020</v>
      </c>
      <c r="E6382" t="s">
        <v>1014</v>
      </c>
      <c r="F6382" s="86">
        <v>167.354388218466</v>
      </c>
    </row>
    <row r="6383" spans="1:6">
      <c r="A6383">
        <v>2040</v>
      </c>
      <c r="B6383" t="s">
        <v>1057</v>
      </c>
      <c r="C6383" t="s">
        <v>1013</v>
      </c>
      <c r="D6383" t="s">
        <v>1020</v>
      </c>
      <c r="E6383" t="s">
        <v>1014</v>
      </c>
      <c r="F6383" s="86">
        <v>156.120035042989</v>
      </c>
    </row>
    <row r="6384" spans="1:6">
      <c r="A6384">
        <v>2041</v>
      </c>
      <c r="B6384" t="s">
        <v>1057</v>
      </c>
      <c r="C6384" t="s">
        <v>1013</v>
      </c>
      <c r="D6384" t="s">
        <v>1020</v>
      </c>
      <c r="E6384" t="s">
        <v>1014</v>
      </c>
      <c r="F6384" s="86">
        <v>146.790214627155</v>
      </c>
    </row>
    <row r="6385" spans="1:6">
      <c r="A6385">
        <v>2042</v>
      </c>
      <c r="B6385" t="s">
        <v>1057</v>
      </c>
      <c r="C6385" t="s">
        <v>1013</v>
      </c>
      <c r="D6385" t="s">
        <v>1020</v>
      </c>
      <c r="E6385" t="s">
        <v>1014</v>
      </c>
      <c r="F6385" s="86">
        <v>139.462457281018</v>
      </c>
    </row>
    <row r="6386" spans="1:6">
      <c r="A6386">
        <v>2043</v>
      </c>
      <c r="B6386" t="s">
        <v>1057</v>
      </c>
      <c r="C6386" t="s">
        <v>1013</v>
      </c>
      <c r="D6386" t="s">
        <v>1020</v>
      </c>
      <c r="E6386" t="s">
        <v>1014</v>
      </c>
      <c r="F6386" s="86">
        <v>133.890991157851</v>
      </c>
    </row>
    <row r="6387" spans="1:6">
      <c r="A6387">
        <v>2044</v>
      </c>
      <c r="B6387" t="s">
        <v>1057</v>
      </c>
      <c r="C6387" t="s">
        <v>1013</v>
      </c>
      <c r="D6387" t="s">
        <v>1020</v>
      </c>
      <c r="E6387" t="s">
        <v>1014</v>
      </c>
      <c r="F6387" s="86">
        <v>129.82072609478701</v>
      </c>
    </row>
    <row r="6388" spans="1:6">
      <c r="A6388">
        <v>2045</v>
      </c>
      <c r="B6388" t="s">
        <v>1057</v>
      </c>
      <c r="C6388" t="s">
        <v>1013</v>
      </c>
      <c r="D6388" t="s">
        <v>1020</v>
      </c>
      <c r="E6388" t="s">
        <v>1014</v>
      </c>
      <c r="F6388" s="86">
        <v>126.916146759287</v>
      </c>
    </row>
    <row r="6389" spans="1:6">
      <c r="A6389">
        <v>2046</v>
      </c>
      <c r="B6389" t="s">
        <v>1057</v>
      </c>
      <c r="C6389" t="s">
        <v>1013</v>
      </c>
      <c r="D6389" t="s">
        <v>1020</v>
      </c>
      <c r="E6389" t="s">
        <v>1014</v>
      </c>
      <c r="F6389" s="86">
        <v>124.790537767562</v>
      </c>
    </row>
    <row r="6390" spans="1:6">
      <c r="A6390">
        <v>2047</v>
      </c>
      <c r="B6390" t="s">
        <v>1057</v>
      </c>
      <c r="C6390" t="s">
        <v>1013</v>
      </c>
      <c r="D6390" t="s">
        <v>1020</v>
      </c>
      <c r="E6390" t="s">
        <v>1014</v>
      </c>
      <c r="F6390" s="86">
        <v>123.19411130557</v>
      </c>
    </row>
    <row r="6391" spans="1:6">
      <c r="A6391">
        <v>2048</v>
      </c>
      <c r="B6391" t="s">
        <v>1057</v>
      </c>
      <c r="C6391" t="s">
        <v>1013</v>
      </c>
      <c r="D6391" t="s">
        <v>1020</v>
      </c>
      <c r="E6391" t="s">
        <v>1014</v>
      </c>
      <c r="F6391" s="86">
        <v>121.861436825029</v>
      </c>
    </row>
    <row r="6392" spans="1:6">
      <c r="A6392">
        <v>2049</v>
      </c>
      <c r="B6392" t="s">
        <v>1057</v>
      </c>
      <c r="C6392" t="s">
        <v>1013</v>
      </c>
      <c r="D6392" t="s">
        <v>1020</v>
      </c>
      <c r="E6392" t="s">
        <v>1014</v>
      </c>
      <c r="F6392" s="86">
        <v>120.629155325699</v>
      </c>
    </row>
    <row r="6393" spans="1:6">
      <c r="A6393">
        <v>2050</v>
      </c>
      <c r="B6393" t="s">
        <v>1057</v>
      </c>
      <c r="C6393" t="s">
        <v>1013</v>
      </c>
      <c r="D6393" t="s">
        <v>1020</v>
      </c>
      <c r="E6393" t="s">
        <v>1014</v>
      </c>
      <c r="F6393" s="86">
        <v>119.433501736506</v>
      </c>
    </row>
    <row r="6394" spans="1:6">
      <c r="A6394">
        <v>2017</v>
      </c>
      <c r="B6394" t="s">
        <v>1058</v>
      </c>
      <c r="C6394" t="s">
        <v>1013</v>
      </c>
      <c r="D6394" t="s">
        <v>1020</v>
      </c>
      <c r="E6394" t="s">
        <v>1014</v>
      </c>
      <c r="F6394" s="86">
        <v>8146.0927617725702</v>
      </c>
    </row>
    <row r="6395" spans="1:6">
      <c r="A6395">
        <v>2018</v>
      </c>
      <c r="B6395" t="s">
        <v>1058</v>
      </c>
      <c r="C6395" t="s">
        <v>1013</v>
      </c>
      <c r="D6395" t="s">
        <v>1020</v>
      </c>
      <c r="E6395" t="s">
        <v>1014</v>
      </c>
      <c r="F6395" s="86">
        <v>8148.3467777455598</v>
      </c>
    </row>
    <row r="6396" spans="1:6">
      <c r="A6396">
        <v>2019</v>
      </c>
      <c r="B6396" t="s">
        <v>1058</v>
      </c>
      <c r="C6396" t="s">
        <v>1013</v>
      </c>
      <c r="D6396" t="s">
        <v>1020</v>
      </c>
      <c r="E6396" t="s">
        <v>1014</v>
      </c>
      <c r="F6396" s="86">
        <v>8148.3506290834403</v>
      </c>
    </row>
    <row r="6397" spans="1:6">
      <c r="A6397">
        <v>2020</v>
      </c>
      <c r="B6397" t="s">
        <v>1058</v>
      </c>
      <c r="C6397" t="s">
        <v>1013</v>
      </c>
      <c r="D6397" t="s">
        <v>1020</v>
      </c>
      <c r="E6397" t="s">
        <v>1014</v>
      </c>
      <c r="F6397" s="86">
        <v>8141.9640208711398</v>
      </c>
    </row>
    <row r="6398" spans="1:6">
      <c r="A6398">
        <v>2021</v>
      </c>
      <c r="B6398" t="s">
        <v>1058</v>
      </c>
      <c r="C6398" t="s">
        <v>1013</v>
      </c>
      <c r="D6398" t="s">
        <v>1020</v>
      </c>
      <c r="E6398" t="s">
        <v>1014</v>
      </c>
      <c r="F6398" s="86">
        <v>8128.4414310551301</v>
      </c>
    </row>
    <row r="6399" spans="1:6">
      <c r="A6399">
        <v>2022</v>
      </c>
      <c r="B6399" t="s">
        <v>1058</v>
      </c>
      <c r="C6399" t="s">
        <v>1013</v>
      </c>
      <c r="D6399" t="s">
        <v>1020</v>
      </c>
      <c r="E6399" t="s">
        <v>1014</v>
      </c>
      <c r="F6399" s="86">
        <v>8104.7433979381303</v>
      </c>
    </row>
    <row r="6400" spans="1:6">
      <c r="A6400">
        <v>2023</v>
      </c>
      <c r="B6400" t="s">
        <v>1058</v>
      </c>
      <c r="C6400" t="s">
        <v>1013</v>
      </c>
      <c r="D6400" t="s">
        <v>1020</v>
      </c>
      <c r="E6400" t="s">
        <v>1014</v>
      </c>
      <c r="F6400" s="86">
        <v>8067.3090306466302</v>
      </c>
    </row>
    <row r="6401" spans="1:6">
      <c r="A6401">
        <v>2024</v>
      </c>
      <c r="B6401" t="s">
        <v>1058</v>
      </c>
      <c r="C6401" t="s">
        <v>1013</v>
      </c>
      <c r="D6401" t="s">
        <v>1020</v>
      </c>
      <c r="E6401" t="s">
        <v>1014</v>
      </c>
      <c r="F6401" s="86">
        <v>8012.9713319597904</v>
      </c>
    </row>
    <row r="6402" spans="1:6">
      <c r="A6402">
        <v>2025</v>
      </c>
      <c r="B6402" t="s">
        <v>1058</v>
      </c>
      <c r="C6402" t="s">
        <v>1013</v>
      </c>
      <c r="D6402" t="s">
        <v>1020</v>
      </c>
      <c r="E6402" t="s">
        <v>1014</v>
      </c>
      <c r="F6402" s="86">
        <v>7938.4270964012703</v>
      </c>
    </row>
    <row r="6403" spans="1:6">
      <c r="A6403">
        <v>2026</v>
      </c>
      <c r="B6403" t="s">
        <v>1058</v>
      </c>
      <c r="C6403" t="s">
        <v>1013</v>
      </c>
      <c r="D6403" t="s">
        <v>1020</v>
      </c>
      <c r="E6403" t="s">
        <v>1014</v>
      </c>
      <c r="F6403" s="86">
        <v>7840.0768506363102</v>
      </c>
    </row>
    <row r="6404" spans="1:6">
      <c r="A6404">
        <v>2027</v>
      </c>
      <c r="B6404" t="s">
        <v>1058</v>
      </c>
      <c r="C6404" t="s">
        <v>1013</v>
      </c>
      <c r="D6404" t="s">
        <v>1020</v>
      </c>
      <c r="E6404" t="s">
        <v>1014</v>
      </c>
      <c r="F6404" s="86">
        <v>7714.4997129409403</v>
      </c>
    </row>
    <row r="6405" spans="1:6">
      <c r="A6405">
        <v>2028</v>
      </c>
      <c r="B6405" t="s">
        <v>1058</v>
      </c>
      <c r="C6405" t="s">
        <v>1013</v>
      </c>
      <c r="D6405" t="s">
        <v>1020</v>
      </c>
      <c r="E6405" t="s">
        <v>1014</v>
      </c>
      <c r="F6405" s="86">
        <v>7557.7106368955901</v>
      </c>
    </row>
    <row r="6406" spans="1:6">
      <c r="A6406">
        <v>2029</v>
      </c>
      <c r="B6406" t="s">
        <v>1058</v>
      </c>
      <c r="C6406" t="s">
        <v>1013</v>
      </c>
      <c r="D6406" t="s">
        <v>1020</v>
      </c>
      <c r="E6406" t="s">
        <v>1014</v>
      </c>
      <c r="F6406" s="86">
        <v>7365.8112163796104</v>
      </c>
    </row>
    <row r="6407" spans="1:6">
      <c r="A6407">
        <v>2030</v>
      </c>
      <c r="B6407" t="s">
        <v>1058</v>
      </c>
      <c r="C6407" t="s">
        <v>1013</v>
      </c>
      <c r="D6407" t="s">
        <v>1020</v>
      </c>
      <c r="E6407" t="s">
        <v>1014</v>
      </c>
      <c r="F6407" s="86">
        <v>7135.7501653080499</v>
      </c>
    </row>
    <row r="6408" spans="1:6">
      <c r="A6408">
        <v>2031</v>
      </c>
      <c r="B6408" t="s">
        <v>1058</v>
      </c>
      <c r="C6408" t="s">
        <v>1013</v>
      </c>
      <c r="D6408" t="s">
        <v>1020</v>
      </c>
      <c r="E6408" t="s">
        <v>1014</v>
      </c>
      <c r="F6408" s="86">
        <v>6866.5205306459002</v>
      </c>
    </row>
    <row r="6409" spans="1:6">
      <c r="A6409">
        <v>2032</v>
      </c>
      <c r="B6409" t="s">
        <v>1058</v>
      </c>
      <c r="C6409" t="s">
        <v>1013</v>
      </c>
      <c r="D6409" t="s">
        <v>1020</v>
      </c>
      <c r="E6409" t="s">
        <v>1014</v>
      </c>
      <c r="F6409" s="86">
        <v>6559.0979520429</v>
      </c>
    </row>
    <row r="6410" spans="1:6">
      <c r="A6410">
        <v>2033</v>
      </c>
      <c r="B6410" t="s">
        <v>1058</v>
      </c>
      <c r="C6410" t="s">
        <v>1013</v>
      </c>
      <c r="D6410" t="s">
        <v>1020</v>
      </c>
      <c r="E6410" t="s">
        <v>1014</v>
      </c>
      <c r="F6410" s="86">
        <v>6218.2169319169698</v>
      </c>
    </row>
    <row r="6411" spans="1:6">
      <c r="A6411">
        <v>2034</v>
      </c>
      <c r="B6411" t="s">
        <v>1058</v>
      </c>
      <c r="C6411" t="s">
        <v>1013</v>
      </c>
      <c r="D6411" t="s">
        <v>1020</v>
      </c>
      <c r="E6411" t="s">
        <v>1014</v>
      </c>
      <c r="F6411" s="86">
        <v>5850.2886458904004</v>
      </c>
    </row>
    <row r="6412" spans="1:6">
      <c r="A6412">
        <v>2035</v>
      </c>
      <c r="B6412" t="s">
        <v>1058</v>
      </c>
      <c r="C6412" t="s">
        <v>1013</v>
      </c>
      <c r="D6412" t="s">
        <v>1020</v>
      </c>
      <c r="E6412" t="s">
        <v>1014</v>
      </c>
      <c r="F6412" s="86">
        <v>5465.3615175001896</v>
      </c>
    </row>
    <row r="6413" spans="1:6">
      <c r="A6413">
        <v>2036</v>
      </c>
      <c r="B6413" t="s">
        <v>1058</v>
      </c>
      <c r="C6413" t="s">
        <v>1013</v>
      </c>
      <c r="D6413" t="s">
        <v>1020</v>
      </c>
      <c r="E6413" t="s">
        <v>1014</v>
      </c>
      <c r="F6413" s="86">
        <v>5075.9117590064998</v>
      </c>
    </row>
    <row r="6414" spans="1:6">
      <c r="A6414">
        <v>2037</v>
      </c>
      <c r="B6414" t="s">
        <v>1058</v>
      </c>
      <c r="C6414" t="s">
        <v>1013</v>
      </c>
      <c r="D6414" t="s">
        <v>1020</v>
      </c>
      <c r="E6414" t="s">
        <v>1014</v>
      </c>
      <c r="F6414" s="86">
        <v>4695.8251125926599</v>
      </c>
    </row>
    <row r="6415" spans="1:6">
      <c r="A6415">
        <v>2038</v>
      </c>
      <c r="B6415" t="s">
        <v>1058</v>
      </c>
      <c r="C6415" t="s">
        <v>1013</v>
      </c>
      <c r="D6415" t="s">
        <v>1020</v>
      </c>
      <c r="E6415" t="s">
        <v>1014</v>
      </c>
      <c r="F6415" s="86">
        <v>4339.2112184830903</v>
      </c>
    </row>
    <row r="6416" spans="1:6">
      <c r="A6416">
        <v>2039</v>
      </c>
      <c r="B6416" t="s">
        <v>1058</v>
      </c>
      <c r="C6416" t="s">
        <v>1013</v>
      </c>
      <c r="D6416" t="s">
        <v>1020</v>
      </c>
      <c r="E6416" t="s">
        <v>1014</v>
      </c>
      <c r="F6416" s="86">
        <v>4018.2736229300699</v>
      </c>
    </row>
    <row r="6417" spans="1:6">
      <c r="A6417">
        <v>2040</v>
      </c>
      <c r="B6417" t="s">
        <v>1058</v>
      </c>
      <c r="C6417" t="s">
        <v>1013</v>
      </c>
      <c r="D6417" t="s">
        <v>1020</v>
      </c>
      <c r="E6417" t="s">
        <v>1014</v>
      </c>
      <c r="F6417" s="86">
        <v>3741.1221059949198</v>
      </c>
    </row>
    <row r="6418" spans="1:6">
      <c r="A6418">
        <v>2041</v>
      </c>
      <c r="B6418" t="s">
        <v>1058</v>
      </c>
      <c r="C6418" t="s">
        <v>1013</v>
      </c>
      <c r="D6418" t="s">
        <v>1020</v>
      </c>
      <c r="E6418" t="s">
        <v>1014</v>
      </c>
      <c r="F6418" s="86">
        <v>3512.4342289534502</v>
      </c>
    </row>
    <row r="6419" spans="1:6">
      <c r="A6419">
        <v>2042</v>
      </c>
      <c r="B6419" t="s">
        <v>1058</v>
      </c>
      <c r="C6419" t="s">
        <v>1013</v>
      </c>
      <c r="D6419" t="s">
        <v>1020</v>
      </c>
      <c r="E6419" t="s">
        <v>1014</v>
      </c>
      <c r="F6419" s="86">
        <v>3331.9463525351798</v>
      </c>
    </row>
    <row r="6420" spans="1:6">
      <c r="A6420">
        <v>2043</v>
      </c>
      <c r="B6420" t="s">
        <v>1058</v>
      </c>
      <c r="C6420" t="s">
        <v>1013</v>
      </c>
      <c r="D6420" t="s">
        <v>1020</v>
      </c>
      <c r="E6420" t="s">
        <v>1014</v>
      </c>
      <c r="F6420" s="86">
        <v>3195.8668730692302</v>
      </c>
    </row>
    <row r="6421" spans="1:6">
      <c r="A6421">
        <v>2044</v>
      </c>
      <c r="B6421" t="s">
        <v>1058</v>
      </c>
      <c r="C6421" t="s">
        <v>1013</v>
      </c>
      <c r="D6421" t="s">
        <v>1020</v>
      </c>
      <c r="E6421" t="s">
        <v>1014</v>
      </c>
      <c r="F6421" s="86">
        <v>3096.5168127534498</v>
      </c>
    </row>
    <row r="6422" spans="1:6">
      <c r="A6422">
        <v>2045</v>
      </c>
      <c r="B6422" t="s">
        <v>1058</v>
      </c>
      <c r="C6422" t="s">
        <v>1013</v>
      </c>
      <c r="D6422" t="s">
        <v>1020</v>
      </c>
      <c r="E6422" t="s">
        <v>1014</v>
      </c>
      <c r="F6422" s="86">
        <v>3025.66833413723</v>
      </c>
    </row>
    <row r="6423" spans="1:6">
      <c r="A6423">
        <v>2046</v>
      </c>
      <c r="B6423" t="s">
        <v>1058</v>
      </c>
      <c r="C6423" t="s">
        <v>1013</v>
      </c>
      <c r="D6423" t="s">
        <v>1020</v>
      </c>
      <c r="E6423" t="s">
        <v>1014</v>
      </c>
      <c r="F6423" s="86">
        <v>2974.67812381264</v>
      </c>
    </row>
    <row r="6424" spans="1:6">
      <c r="A6424">
        <v>2047</v>
      </c>
      <c r="B6424" t="s">
        <v>1058</v>
      </c>
      <c r="C6424" t="s">
        <v>1013</v>
      </c>
      <c r="D6424" t="s">
        <v>1020</v>
      </c>
      <c r="E6424" t="s">
        <v>1014</v>
      </c>
      <c r="F6424" s="86">
        <v>2936.10368113289</v>
      </c>
    </row>
    <row r="6425" spans="1:6">
      <c r="A6425">
        <v>2048</v>
      </c>
      <c r="B6425" t="s">
        <v>1058</v>
      </c>
      <c r="C6425" t="s">
        <v>1013</v>
      </c>
      <c r="D6425" t="s">
        <v>1020</v>
      </c>
      <c r="E6425" t="s">
        <v>1014</v>
      </c>
      <c r="F6425" s="86">
        <v>2904.3502497363002</v>
      </c>
    </row>
    <row r="6426" spans="1:6">
      <c r="A6426">
        <v>2049</v>
      </c>
      <c r="B6426" t="s">
        <v>1058</v>
      </c>
      <c r="C6426" t="s">
        <v>1013</v>
      </c>
      <c r="D6426" t="s">
        <v>1020</v>
      </c>
      <c r="E6426" t="s">
        <v>1014</v>
      </c>
      <c r="F6426" s="86">
        <v>2875.8462468378102</v>
      </c>
    </row>
    <row r="6427" spans="1:6">
      <c r="A6427">
        <v>2050</v>
      </c>
      <c r="B6427" t="s">
        <v>1058</v>
      </c>
      <c r="C6427" t="s">
        <v>1013</v>
      </c>
      <c r="D6427" t="s">
        <v>1020</v>
      </c>
      <c r="E6427" t="s">
        <v>1014</v>
      </c>
      <c r="F6427" s="86">
        <v>2848.3989059196401</v>
      </c>
    </row>
    <row r="6428" spans="1:6">
      <c r="A6428">
        <v>2017</v>
      </c>
      <c r="B6428" t="s">
        <v>1059</v>
      </c>
      <c r="C6428" t="s">
        <v>1013</v>
      </c>
      <c r="D6428" t="s">
        <v>1020</v>
      </c>
      <c r="E6428" t="s">
        <v>1014</v>
      </c>
      <c r="F6428" s="86">
        <v>5389.7632040511598</v>
      </c>
    </row>
    <row r="6429" spans="1:6">
      <c r="A6429">
        <v>2018</v>
      </c>
      <c r="B6429" t="s">
        <v>1059</v>
      </c>
      <c r="C6429" t="s">
        <v>1013</v>
      </c>
      <c r="D6429" t="s">
        <v>1020</v>
      </c>
      <c r="E6429" t="s">
        <v>1014</v>
      </c>
      <c r="F6429" s="86">
        <v>5463.5772226402696</v>
      </c>
    </row>
    <row r="6430" spans="1:6">
      <c r="A6430">
        <v>2019</v>
      </c>
      <c r="B6430" t="s">
        <v>1059</v>
      </c>
      <c r="C6430" t="s">
        <v>1013</v>
      </c>
      <c r="D6430" t="s">
        <v>1020</v>
      </c>
      <c r="E6430" t="s">
        <v>1014</v>
      </c>
      <c r="F6430" s="86">
        <v>5536.5037010161604</v>
      </c>
    </row>
    <row r="6431" spans="1:6">
      <c r="A6431">
        <v>2020</v>
      </c>
      <c r="B6431" t="s">
        <v>1059</v>
      </c>
      <c r="C6431" t="s">
        <v>1013</v>
      </c>
      <c r="D6431" t="s">
        <v>1020</v>
      </c>
      <c r="E6431" t="s">
        <v>1014</v>
      </c>
      <c r="F6431" s="86">
        <v>5594.7721771079496</v>
      </c>
    </row>
    <row r="6432" spans="1:6">
      <c r="A6432">
        <v>2021</v>
      </c>
      <c r="B6432" t="s">
        <v>1059</v>
      </c>
      <c r="C6432" t="s">
        <v>1013</v>
      </c>
      <c r="D6432" t="s">
        <v>1020</v>
      </c>
      <c r="E6432" t="s">
        <v>1014</v>
      </c>
      <c r="F6432" s="86">
        <v>5647.0665318553301</v>
      </c>
    </row>
    <row r="6433" spans="1:6">
      <c r="A6433">
        <v>2022</v>
      </c>
      <c r="B6433" t="s">
        <v>1059</v>
      </c>
      <c r="C6433" t="s">
        <v>1013</v>
      </c>
      <c r="D6433" t="s">
        <v>1020</v>
      </c>
      <c r="E6433" t="s">
        <v>1014</v>
      </c>
      <c r="F6433" s="86">
        <v>5692.21618945707</v>
      </c>
    </row>
    <row r="6434" spans="1:6">
      <c r="A6434">
        <v>2023</v>
      </c>
      <c r="B6434" t="s">
        <v>1059</v>
      </c>
      <c r="C6434" t="s">
        <v>1013</v>
      </c>
      <c r="D6434" t="s">
        <v>1020</v>
      </c>
      <c r="E6434" t="s">
        <v>1014</v>
      </c>
      <c r="F6434" s="86">
        <v>5727.6259117499303</v>
      </c>
    </row>
    <row r="6435" spans="1:6">
      <c r="A6435">
        <v>2024</v>
      </c>
      <c r="B6435" t="s">
        <v>1059</v>
      </c>
      <c r="C6435" t="s">
        <v>1013</v>
      </c>
      <c r="D6435" t="s">
        <v>1020</v>
      </c>
      <c r="E6435" t="s">
        <v>1014</v>
      </c>
      <c r="F6435" s="86">
        <v>5750.7243003953199</v>
      </c>
    </row>
    <row r="6436" spans="1:6">
      <c r="A6436">
        <v>2025</v>
      </c>
      <c r="B6436" t="s">
        <v>1059</v>
      </c>
      <c r="C6436" t="s">
        <v>1013</v>
      </c>
      <c r="D6436" t="s">
        <v>1020</v>
      </c>
      <c r="E6436" t="s">
        <v>1014</v>
      </c>
      <c r="F6436" s="86">
        <v>5760.0012086009301</v>
      </c>
    </row>
    <row r="6437" spans="1:6">
      <c r="A6437">
        <v>2026</v>
      </c>
      <c r="B6437" t="s">
        <v>1059</v>
      </c>
      <c r="C6437" t="s">
        <v>1013</v>
      </c>
      <c r="D6437" t="s">
        <v>1020</v>
      </c>
      <c r="E6437" t="s">
        <v>1014</v>
      </c>
      <c r="F6437" s="86">
        <v>5752.8346391389096</v>
      </c>
    </row>
    <row r="6438" spans="1:6">
      <c r="A6438">
        <v>2027</v>
      </c>
      <c r="B6438" t="s">
        <v>1059</v>
      </c>
      <c r="C6438" t="s">
        <v>1013</v>
      </c>
      <c r="D6438" t="s">
        <v>1020</v>
      </c>
      <c r="E6438" t="s">
        <v>1014</v>
      </c>
      <c r="F6438" s="86">
        <v>5725.8733438988902</v>
      </c>
    </row>
    <row r="6439" spans="1:6">
      <c r="A6439">
        <v>2028</v>
      </c>
      <c r="B6439" t="s">
        <v>1059</v>
      </c>
      <c r="C6439" t="s">
        <v>1013</v>
      </c>
      <c r="D6439" t="s">
        <v>1020</v>
      </c>
      <c r="E6439" t="s">
        <v>1014</v>
      </c>
      <c r="F6439" s="86">
        <v>5676.8975465074</v>
      </c>
    </row>
    <row r="6440" spans="1:6">
      <c r="A6440">
        <v>2029</v>
      </c>
      <c r="B6440" t="s">
        <v>1059</v>
      </c>
      <c r="C6440" t="s">
        <v>1013</v>
      </c>
      <c r="D6440" t="s">
        <v>1020</v>
      </c>
      <c r="E6440" t="s">
        <v>1014</v>
      </c>
      <c r="F6440" s="86">
        <v>5601.6915309811002</v>
      </c>
    </row>
    <row r="6441" spans="1:6">
      <c r="A6441">
        <v>2030</v>
      </c>
      <c r="B6441" t="s">
        <v>1059</v>
      </c>
      <c r="C6441" t="s">
        <v>1013</v>
      </c>
      <c r="D6441" t="s">
        <v>1020</v>
      </c>
      <c r="E6441" t="s">
        <v>1014</v>
      </c>
      <c r="F6441" s="86">
        <v>5497.8224495268096</v>
      </c>
    </row>
    <row r="6442" spans="1:6">
      <c r="A6442">
        <v>2031</v>
      </c>
      <c r="B6442" t="s">
        <v>1059</v>
      </c>
      <c r="C6442" t="s">
        <v>1013</v>
      </c>
      <c r="D6442" t="s">
        <v>1020</v>
      </c>
      <c r="E6442" t="s">
        <v>1014</v>
      </c>
      <c r="F6442" s="86">
        <v>5363.4129280197903</v>
      </c>
    </row>
    <row r="6443" spans="1:6">
      <c r="A6443">
        <v>2032</v>
      </c>
      <c r="B6443" t="s">
        <v>1059</v>
      </c>
      <c r="C6443" t="s">
        <v>1013</v>
      </c>
      <c r="D6443" t="s">
        <v>1020</v>
      </c>
      <c r="E6443" t="s">
        <v>1014</v>
      </c>
      <c r="F6443" s="86">
        <v>5198.1359446473498</v>
      </c>
    </row>
    <row r="6444" spans="1:6">
      <c r="A6444">
        <v>2033</v>
      </c>
      <c r="B6444" t="s">
        <v>1059</v>
      </c>
      <c r="C6444" t="s">
        <v>1013</v>
      </c>
      <c r="D6444" t="s">
        <v>1020</v>
      </c>
      <c r="E6444" t="s">
        <v>1014</v>
      </c>
      <c r="F6444" s="86">
        <v>5004.0221729273899</v>
      </c>
    </row>
    <row r="6445" spans="1:6">
      <c r="A6445">
        <v>2034</v>
      </c>
      <c r="B6445" t="s">
        <v>1059</v>
      </c>
      <c r="C6445" t="s">
        <v>1013</v>
      </c>
      <c r="D6445" t="s">
        <v>1020</v>
      </c>
      <c r="E6445" t="s">
        <v>1014</v>
      </c>
      <c r="F6445" s="86">
        <v>4785.6554488331503</v>
      </c>
    </row>
    <row r="6446" spans="1:6">
      <c r="A6446">
        <v>2035</v>
      </c>
      <c r="B6446" t="s">
        <v>1059</v>
      </c>
      <c r="C6446" t="s">
        <v>1013</v>
      </c>
      <c r="D6446" t="s">
        <v>1020</v>
      </c>
      <c r="E6446" t="s">
        <v>1014</v>
      </c>
      <c r="F6446" s="86">
        <v>4548.8963047635498</v>
      </c>
    </row>
    <row r="6447" spans="1:6">
      <c r="A6447">
        <v>2036</v>
      </c>
      <c r="B6447" t="s">
        <v>1059</v>
      </c>
      <c r="C6447" t="s">
        <v>1013</v>
      </c>
      <c r="D6447" t="s">
        <v>1020</v>
      </c>
      <c r="E6447" t="s">
        <v>1014</v>
      </c>
      <c r="F6447" s="86">
        <v>4302.8709186326196</v>
      </c>
    </row>
    <row r="6448" spans="1:6">
      <c r="A6448">
        <v>2037</v>
      </c>
      <c r="B6448" t="s">
        <v>1059</v>
      </c>
      <c r="C6448" t="s">
        <v>1013</v>
      </c>
      <c r="D6448" t="s">
        <v>1020</v>
      </c>
      <c r="E6448" t="s">
        <v>1014</v>
      </c>
      <c r="F6448" s="86">
        <v>4057.53376244219</v>
      </c>
    </row>
    <row r="6449" spans="1:6">
      <c r="A6449">
        <v>2038</v>
      </c>
      <c r="B6449" t="s">
        <v>1059</v>
      </c>
      <c r="C6449" t="s">
        <v>1013</v>
      </c>
      <c r="D6449" t="s">
        <v>1020</v>
      </c>
      <c r="E6449" t="s">
        <v>1014</v>
      </c>
      <c r="F6449" s="86">
        <v>3823.4025922454298</v>
      </c>
    </row>
    <row r="6450" spans="1:6">
      <c r="A6450">
        <v>2039</v>
      </c>
      <c r="B6450" t="s">
        <v>1059</v>
      </c>
      <c r="C6450" t="s">
        <v>1013</v>
      </c>
      <c r="D6450" t="s">
        <v>1020</v>
      </c>
      <c r="E6450" t="s">
        <v>1014</v>
      </c>
      <c r="F6450" s="86">
        <v>3608.7564715766998</v>
      </c>
    </row>
    <row r="6451" spans="1:6">
      <c r="A6451">
        <v>2040</v>
      </c>
      <c r="B6451" t="s">
        <v>1059</v>
      </c>
      <c r="C6451" t="s">
        <v>1013</v>
      </c>
      <c r="D6451" t="s">
        <v>1020</v>
      </c>
      <c r="E6451" t="s">
        <v>1014</v>
      </c>
      <c r="F6451" s="86">
        <v>3421.2816640941101</v>
      </c>
    </row>
    <row r="6452" spans="1:6">
      <c r="A6452">
        <v>2041</v>
      </c>
      <c r="B6452" t="s">
        <v>1059</v>
      </c>
      <c r="C6452" t="s">
        <v>1013</v>
      </c>
      <c r="D6452" t="s">
        <v>1020</v>
      </c>
      <c r="E6452" t="s">
        <v>1014</v>
      </c>
      <c r="F6452" s="86">
        <v>3264.2083774193702</v>
      </c>
    </row>
    <row r="6453" spans="1:6">
      <c r="A6453">
        <v>2042</v>
      </c>
      <c r="B6453" t="s">
        <v>1059</v>
      </c>
      <c r="C6453" t="s">
        <v>1013</v>
      </c>
      <c r="D6453" t="s">
        <v>1020</v>
      </c>
      <c r="E6453" t="s">
        <v>1014</v>
      </c>
      <c r="F6453" s="86">
        <v>3138.1291349527801</v>
      </c>
    </row>
    <row r="6454" spans="1:6">
      <c r="A6454">
        <v>2043</v>
      </c>
      <c r="B6454" t="s">
        <v>1059</v>
      </c>
      <c r="C6454" t="s">
        <v>1013</v>
      </c>
      <c r="D6454" t="s">
        <v>1020</v>
      </c>
      <c r="E6454" t="s">
        <v>1014</v>
      </c>
      <c r="F6454" s="86">
        <v>3041.1160190769301</v>
      </c>
    </row>
    <row r="6455" spans="1:6">
      <c r="A6455">
        <v>2044</v>
      </c>
      <c r="B6455" t="s">
        <v>1059</v>
      </c>
      <c r="C6455" t="s">
        <v>1013</v>
      </c>
      <c r="D6455" t="s">
        <v>1020</v>
      </c>
      <c r="E6455" t="s">
        <v>1014</v>
      </c>
      <c r="F6455" s="86">
        <v>2968.1434136767798</v>
      </c>
    </row>
    <row r="6456" spans="1:6">
      <c r="A6456">
        <v>2045</v>
      </c>
      <c r="B6456" t="s">
        <v>1059</v>
      </c>
      <c r="C6456" t="s">
        <v>1013</v>
      </c>
      <c r="D6456" t="s">
        <v>1020</v>
      </c>
      <c r="E6456" t="s">
        <v>1014</v>
      </c>
      <c r="F6456" s="86">
        <v>2913.8142862341301</v>
      </c>
    </row>
    <row r="6457" spans="1:6">
      <c r="A6457">
        <v>2046</v>
      </c>
      <c r="B6457" t="s">
        <v>1059</v>
      </c>
      <c r="C6457" t="s">
        <v>1013</v>
      </c>
      <c r="D6457" t="s">
        <v>1020</v>
      </c>
      <c r="E6457" t="s">
        <v>1014</v>
      </c>
      <c r="F6457" s="86">
        <v>2872.2311337290898</v>
      </c>
    </row>
    <row r="6458" spans="1:6">
      <c r="A6458">
        <v>2047</v>
      </c>
      <c r="B6458" t="s">
        <v>1059</v>
      </c>
      <c r="C6458" t="s">
        <v>1013</v>
      </c>
      <c r="D6458" t="s">
        <v>1020</v>
      </c>
      <c r="E6458" t="s">
        <v>1014</v>
      </c>
      <c r="F6458" s="86">
        <v>2838.4941197911398</v>
      </c>
    </row>
    <row r="6459" spans="1:6">
      <c r="A6459">
        <v>2048</v>
      </c>
      <c r="B6459" t="s">
        <v>1059</v>
      </c>
      <c r="C6459" t="s">
        <v>1013</v>
      </c>
      <c r="D6459" t="s">
        <v>1020</v>
      </c>
      <c r="E6459" t="s">
        <v>1014</v>
      </c>
      <c r="F6459" s="86">
        <v>2808.8087373274102</v>
      </c>
    </row>
    <row r="6460" spans="1:6">
      <c r="A6460">
        <v>2049</v>
      </c>
      <c r="B6460" t="s">
        <v>1059</v>
      </c>
      <c r="C6460" t="s">
        <v>1013</v>
      </c>
      <c r="D6460" t="s">
        <v>1020</v>
      </c>
      <c r="E6460" t="s">
        <v>1014</v>
      </c>
      <c r="F6460" s="86">
        <v>2780.2932300644902</v>
      </c>
    </row>
    <row r="6461" spans="1:6">
      <c r="A6461">
        <v>2050</v>
      </c>
      <c r="B6461" t="s">
        <v>1059</v>
      </c>
      <c r="C6461" t="s">
        <v>1013</v>
      </c>
      <c r="D6461" t="s">
        <v>1020</v>
      </c>
      <c r="E6461" t="s">
        <v>1014</v>
      </c>
      <c r="F6461" s="86">
        <v>2751.6652060343499</v>
      </c>
    </row>
    <row r="6462" spans="1:6">
      <c r="A6462">
        <v>2017</v>
      </c>
      <c r="B6462" t="s">
        <v>1060</v>
      </c>
      <c r="C6462" t="s">
        <v>1013</v>
      </c>
      <c r="D6462" t="s">
        <v>1020</v>
      </c>
      <c r="E6462" t="s">
        <v>1014</v>
      </c>
      <c r="F6462" s="86">
        <v>6418.9918211427703</v>
      </c>
    </row>
    <row r="6463" spans="1:6">
      <c r="A6463">
        <v>2018</v>
      </c>
      <c r="B6463" t="s">
        <v>1060</v>
      </c>
      <c r="C6463" t="s">
        <v>1013</v>
      </c>
      <c r="D6463" t="s">
        <v>1020</v>
      </c>
      <c r="E6463" t="s">
        <v>1014</v>
      </c>
      <c r="F6463" s="86">
        <v>6464.7460818892196</v>
      </c>
    </row>
    <row r="6464" spans="1:6">
      <c r="A6464">
        <v>2019</v>
      </c>
      <c r="B6464" t="s">
        <v>1060</v>
      </c>
      <c r="C6464" t="s">
        <v>1013</v>
      </c>
      <c r="D6464" t="s">
        <v>1020</v>
      </c>
      <c r="E6464" t="s">
        <v>1014</v>
      </c>
      <c r="F6464" s="86">
        <v>6508.0052176867903</v>
      </c>
    </row>
    <row r="6465" spans="1:6">
      <c r="A6465">
        <v>2020</v>
      </c>
      <c r="B6465" t="s">
        <v>1060</v>
      </c>
      <c r="C6465" t="s">
        <v>1013</v>
      </c>
      <c r="D6465" t="s">
        <v>1020</v>
      </c>
      <c r="E6465" t="s">
        <v>1014</v>
      </c>
      <c r="F6465" s="86">
        <v>6550.3741321952502</v>
      </c>
    </row>
    <row r="6466" spans="1:6">
      <c r="A6466">
        <v>2021</v>
      </c>
      <c r="B6466" t="s">
        <v>1060</v>
      </c>
      <c r="C6466" t="s">
        <v>1013</v>
      </c>
      <c r="D6466" t="s">
        <v>1020</v>
      </c>
      <c r="E6466" t="s">
        <v>1014</v>
      </c>
      <c r="F6466" s="86">
        <v>6586.19141157382</v>
      </c>
    </row>
    <row r="6467" spans="1:6">
      <c r="A6467">
        <v>2022</v>
      </c>
      <c r="B6467" t="s">
        <v>1060</v>
      </c>
      <c r="C6467" t="s">
        <v>1013</v>
      </c>
      <c r="D6467" t="s">
        <v>1020</v>
      </c>
      <c r="E6467" t="s">
        <v>1014</v>
      </c>
      <c r="F6467" s="86">
        <v>6612.9335867536502</v>
      </c>
    </row>
    <row r="6468" spans="1:6">
      <c r="A6468">
        <v>2023</v>
      </c>
      <c r="B6468" t="s">
        <v>1060</v>
      </c>
      <c r="C6468" t="s">
        <v>1013</v>
      </c>
      <c r="D6468" t="s">
        <v>1020</v>
      </c>
      <c r="E6468" t="s">
        <v>1014</v>
      </c>
      <c r="F6468" s="86">
        <v>6628.1750737885004</v>
      </c>
    </row>
    <row r="6469" spans="1:6">
      <c r="A6469">
        <v>2024</v>
      </c>
      <c r="B6469" t="s">
        <v>1060</v>
      </c>
      <c r="C6469" t="s">
        <v>1013</v>
      </c>
      <c r="D6469" t="s">
        <v>1020</v>
      </c>
      <c r="E6469" t="s">
        <v>1014</v>
      </c>
      <c r="F6469" s="86">
        <v>6628.5172836598904</v>
      </c>
    </row>
    <row r="6470" spans="1:6">
      <c r="A6470">
        <v>2025</v>
      </c>
      <c r="B6470" t="s">
        <v>1060</v>
      </c>
      <c r="C6470" t="s">
        <v>1013</v>
      </c>
      <c r="D6470" t="s">
        <v>1020</v>
      </c>
      <c r="E6470" t="s">
        <v>1014</v>
      </c>
      <c r="F6470" s="86">
        <v>6611.29497964248</v>
      </c>
    </row>
    <row r="6471" spans="1:6">
      <c r="A6471">
        <v>2026</v>
      </c>
      <c r="B6471" t="s">
        <v>1060</v>
      </c>
      <c r="C6471" t="s">
        <v>1013</v>
      </c>
      <c r="D6471" t="s">
        <v>1020</v>
      </c>
      <c r="E6471" t="s">
        <v>1014</v>
      </c>
      <c r="F6471" s="86">
        <v>6573.25947285445</v>
      </c>
    </row>
    <row r="6472" spans="1:6">
      <c r="A6472">
        <v>2027</v>
      </c>
      <c r="B6472" t="s">
        <v>1060</v>
      </c>
      <c r="C6472" t="s">
        <v>1013</v>
      </c>
      <c r="D6472" t="s">
        <v>1020</v>
      </c>
      <c r="E6472" t="s">
        <v>1014</v>
      </c>
      <c r="F6472" s="86">
        <v>6510.0598871884604</v>
      </c>
    </row>
    <row r="6473" spans="1:6">
      <c r="A6473">
        <v>2028</v>
      </c>
      <c r="B6473" t="s">
        <v>1060</v>
      </c>
      <c r="C6473" t="s">
        <v>1013</v>
      </c>
      <c r="D6473" t="s">
        <v>1020</v>
      </c>
      <c r="E6473" t="s">
        <v>1014</v>
      </c>
      <c r="F6473" s="86">
        <v>6418.6700283535301</v>
      </c>
    </row>
    <row r="6474" spans="1:6">
      <c r="A6474">
        <v>2029</v>
      </c>
      <c r="B6474" t="s">
        <v>1060</v>
      </c>
      <c r="C6474" t="s">
        <v>1013</v>
      </c>
      <c r="D6474" t="s">
        <v>1020</v>
      </c>
      <c r="E6474" t="s">
        <v>1014</v>
      </c>
      <c r="F6474" s="86">
        <v>6294.8140672587497</v>
      </c>
    </row>
    <row r="6475" spans="1:6">
      <c r="A6475">
        <v>2030</v>
      </c>
      <c r="B6475" t="s">
        <v>1060</v>
      </c>
      <c r="C6475" t="s">
        <v>1013</v>
      </c>
      <c r="D6475" t="s">
        <v>1020</v>
      </c>
      <c r="E6475" t="s">
        <v>1014</v>
      </c>
      <c r="F6475" s="86">
        <v>6136.0981950164496</v>
      </c>
    </row>
    <row r="6476" spans="1:6">
      <c r="A6476">
        <v>2031</v>
      </c>
      <c r="B6476" t="s">
        <v>1060</v>
      </c>
      <c r="C6476" t="s">
        <v>1013</v>
      </c>
      <c r="D6476" t="s">
        <v>1020</v>
      </c>
      <c r="E6476" t="s">
        <v>1014</v>
      </c>
      <c r="F6476" s="86">
        <v>5940.8185853207597</v>
      </c>
    </row>
    <row r="6477" spans="1:6">
      <c r="A6477">
        <v>2032</v>
      </c>
      <c r="B6477" t="s">
        <v>1060</v>
      </c>
      <c r="C6477" t="s">
        <v>1013</v>
      </c>
      <c r="D6477" t="s">
        <v>1020</v>
      </c>
      <c r="E6477" t="s">
        <v>1014</v>
      </c>
      <c r="F6477" s="86">
        <v>5710.0195422713996</v>
      </c>
    </row>
    <row r="6478" spans="1:6">
      <c r="A6478">
        <v>2033</v>
      </c>
      <c r="B6478" t="s">
        <v>1060</v>
      </c>
      <c r="C6478" t="s">
        <v>1013</v>
      </c>
      <c r="D6478" t="s">
        <v>1020</v>
      </c>
      <c r="E6478" t="s">
        <v>1014</v>
      </c>
      <c r="F6478" s="86">
        <v>5446.4963984531796</v>
      </c>
    </row>
    <row r="6479" spans="1:6">
      <c r="A6479">
        <v>2034</v>
      </c>
      <c r="B6479" t="s">
        <v>1060</v>
      </c>
      <c r="C6479" t="s">
        <v>1013</v>
      </c>
      <c r="D6479" t="s">
        <v>1020</v>
      </c>
      <c r="E6479" t="s">
        <v>1014</v>
      </c>
      <c r="F6479" s="86">
        <v>5156.3360430861103</v>
      </c>
    </row>
    <row r="6480" spans="1:6">
      <c r="A6480">
        <v>2035</v>
      </c>
      <c r="B6480" t="s">
        <v>1060</v>
      </c>
      <c r="C6480" t="s">
        <v>1013</v>
      </c>
      <c r="D6480" t="s">
        <v>1020</v>
      </c>
      <c r="E6480" t="s">
        <v>1014</v>
      </c>
      <c r="F6480" s="86">
        <v>4847.7886627311</v>
      </c>
    </row>
    <row r="6481" spans="1:6">
      <c r="A6481">
        <v>2036</v>
      </c>
      <c r="B6481" t="s">
        <v>1060</v>
      </c>
      <c r="C6481" t="s">
        <v>1013</v>
      </c>
      <c r="D6481" t="s">
        <v>1020</v>
      </c>
      <c r="E6481" t="s">
        <v>1014</v>
      </c>
      <c r="F6481" s="86">
        <v>4531.7520167704797</v>
      </c>
    </row>
    <row r="6482" spans="1:6">
      <c r="A6482">
        <v>2037</v>
      </c>
      <c r="B6482" t="s">
        <v>1060</v>
      </c>
      <c r="C6482" t="s">
        <v>1013</v>
      </c>
      <c r="D6482" t="s">
        <v>1020</v>
      </c>
      <c r="E6482" t="s">
        <v>1014</v>
      </c>
      <c r="F6482" s="86">
        <v>4220.4062693743099</v>
      </c>
    </row>
    <row r="6483" spans="1:6">
      <c r="A6483">
        <v>2038</v>
      </c>
      <c r="B6483" t="s">
        <v>1060</v>
      </c>
      <c r="C6483" t="s">
        <v>1013</v>
      </c>
      <c r="D6483" t="s">
        <v>1020</v>
      </c>
      <c r="E6483" t="s">
        <v>1014</v>
      </c>
      <c r="F6483" s="86">
        <v>3925.94773671026</v>
      </c>
    </row>
    <row r="6484" spans="1:6">
      <c r="A6484">
        <v>2039</v>
      </c>
      <c r="B6484" t="s">
        <v>1060</v>
      </c>
      <c r="C6484" t="s">
        <v>1013</v>
      </c>
      <c r="D6484" t="s">
        <v>1020</v>
      </c>
      <c r="E6484" t="s">
        <v>1014</v>
      </c>
      <c r="F6484" s="86">
        <v>3659.1059086773298</v>
      </c>
    </row>
    <row r="6485" spans="1:6">
      <c r="A6485">
        <v>2040</v>
      </c>
      <c r="B6485" t="s">
        <v>1060</v>
      </c>
      <c r="C6485" t="s">
        <v>1013</v>
      </c>
      <c r="D6485" t="s">
        <v>1020</v>
      </c>
      <c r="E6485" t="s">
        <v>1014</v>
      </c>
      <c r="F6485" s="86">
        <v>3427.8520633037201</v>
      </c>
    </row>
    <row r="6486" spans="1:6">
      <c r="A6486">
        <v>2041</v>
      </c>
      <c r="B6486" t="s">
        <v>1060</v>
      </c>
      <c r="C6486" t="s">
        <v>1013</v>
      </c>
      <c r="D6486" t="s">
        <v>1020</v>
      </c>
      <c r="E6486" t="s">
        <v>1014</v>
      </c>
      <c r="F6486" s="86">
        <v>3236.4076860938999</v>
      </c>
    </row>
    <row r="6487" spans="1:6">
      <c r="A6487">
        <v>2042</v>
      </c>
      <c r="B6487" t="s">
        <v>1060</v>
      </c>
      <c r="C6487" t="s">
        <v>1013</v>
      </c>
      <c r="D6487" t="s">
        <v>1020</v>
      </c>
      <c r="E6487" t="s">
        <v>1014</v>
      </c>
      <c r="F6487" s="86">
        <v>3085.3266835366899</v>
      </c>
    </row>
    <row r="6488" spans="1:6">
      <c r="A6488">
        <v>2043</v>
      </c>
      <c r="B6488" t="s">
        <v>1060</v>
      </c>
      <c r="C6488" t="s">
        <v>1013</v>
      </c>
      <c r="D6488" t="s">
        <v>1020</v>
      </c>
      <c r="E6488" t="s">
        <v>1014</v>
      </c>
      <c r="F6488" s="86">
        <v>2971.22557449735</v>
      </c>
    </row>
    <row r="6489" spans="1:6">
      <c r="A6489">
        <v>2044</v>
      </c>
      <c r="B6489" t="s">
        <v>1060</v>
      </c>
      <c r="C6489" t="s">
        <v>1013</v>
      </c>
      <c r="D6489" t="s">
        <v>1020</v>
      </c>
      <c r="E6489" t="s">
        <v>1014</v>
      </c>
      <c r="F6489" s="86">
        <v>2887.96817197374</v>
      </c>
    </row>
    <row r="6490" spans="1:6">
      <c r="A6490">
        <v>2045</v>
      </c>
      <c r="B6490" t="s">
        <v>1060</v>
      </c>
      <c r="C6490" t="s">
        <v>1013</v>
      </c>
      <c r="D6490" t="s">
        <v>1020</v>
      </c>
      <c r="E6490" t="s">
        <v>1014</v>
      </c>
      <c r="F6490" s="86">
        <v>2828.85084136464</v>
      </c>
    </row>
    <row r="6491" spans="1:6">
      <c r="A6491">
        <v>2046</v>
      </c>
      <c r="B6491" t="s">
        <v>1060</v>
      </c>
      <c r="C6491" t="s">
        <v>1013</v>
      </c>
      <c r="D6491" t="s">
        <v>1020</v>
      </c>
      <c r="E6491" t="s">
        <v>1014</v>
      </c>
      <c r="F6491" s="86">
        <v>2786.15006444251</v>
      </c>
    </row>
    <row r="6492" spans="1:6">
      <c r="A6492">
        <v>2047</v>
      </c>
      <c r="B6492" t="s">
        <v>1060</v>
      </c>
      <c r="C6492" t="s">
        <v>1013</v>
      </c>
      <c r="D6492" t="s">
        <v>1020</v>
      </c>
      <c r="E6492" t="s">
        <v>1014</v>
      </c>
      <c r="F6492" s="86">
        <v>2754.4065607549901</v>
      </c>
    </row>
    <row r="6493" spans="1:6">
      <c r="A6493">
        <v>2048</v>
      </c>
      <c r="B6493" t="s">
        <v>1060</v>
      </c>
      <c r="C6493" t="s">
        <v>1013</v>
      </c>
      <c r="D6493" t="s">
        <v>1020</v>
      </c>
      <c r="E6493" t="s">
        <v>1014</v>
      </c>
      <c r="F6493" s="86">
        <v>2728.5147121073401</v>
      </c>
    </row>
    <row r="6494" spans="1:6">
      <c r="A6494">
        <v>2049</v>
      </c>
      <c r="B6494" t="s">
        <v>1060</v>
      </c>
      <c r="C6494" t="s">
        <v>1013</v>
      </c>
      <c r="D6494" t="s">
        <v>1020</v>
      </c>
      <c r="E6494" t="s">
        <v>1014</v>
      </c>
      <c r="F6494" s="86">
        <v>2705.4957371886599</v>
      </c>
    </row>
    <row r="6495" spans="1:6">
      <c r="A6495">
        <v>2050</v>
      </c>
      <c r="B6495" t="s">
        <v>1060</v>
      </c>
      <c r="C6495" t="s">
        <v>1013</v>
      </c>
      <c r="D6495" t="s">
        <v>1020</v>
      </c>
      <c r="E6495" t="s">
        <v>1014</v>
      </c>
      <c r="F6495" s="86">
        <v>2683.3271338604</v>
      </c>
    </row>
    <row r="6496" spans="1:6">
      <c r="A6496">
        <v>2017</v>
      </c>
      <c r="B6496" t="s">
        <v>1061</v>
      </c>
      <c r="C6496" t="s">
        <v>1013</v>
      </c>
      <c r="D6496" t="s">
        <v>1020</v>
      </c>
      <c r="E6496" t="s">
        <v>1014</v>
      </c>
      <c r="F6496" s="86">
        <v>12893.483699512801</v>
      </c>
    </row>
    <row r="6497" spans="1:6">
      <c r="A6497">
        <v>2018</v>
      </c>
      <c r="B6497" t="s">
        <v>1061</v>
      </c>
      <c r="C6497" t="s">
        <v>1013</v>
      </c>
      <c r="D6497" t="s">
        <v>1020</v>
      </c>
      <c r="E6497" t="s">
        <v>1014</v>
      </c>
      <c r="F6497" s="86">
        <v>13064.488014368801</v>
      </c>
    </row>
    <row r="6498" spans="1:6">
      <c r="A6498">
        <v>2019</v>
      </c>
      <c r="B6498" t="s">
        <v>1061</v>
      </c>
      <c r="C6498" t="s">
        <v>1013</v>
      </c>
      <c r="D6498" t="s">
        <v>1020</v>
      </c>
      <c r="E6498" t="s">
        <v>1014</v>
      </c>
      <c r="F6498" s="86">
        <v>13229.2093319999</v>
      </c>
    </row>
    <row r="6499" spans="1:6">
      <c r="A6499">
        <v>2020</v>
      </c>
      <c r="B6499" t="s">
        <v>1061</v>
      </c>
      <c r="C6499" t="s">
        <v>1013</v>
      </c>
      <c r="D6499" t="s">
        <v>1020</v>
      </c>
      <c r="E6499" t="s">
        <v>1014</v>
      </c>
      <c r="F6499" s="86">
        <v>13374.187779522301</v>
      </c>
    </row>
    <row r="6500" spans="1:6">
      <c r="A6500">
        <v>2021</v>
      </c>
      <c r="B6500" t="s">
        <v>1061</v>
      </c>
      <c r="C6500" t="s">
        <v>1013</v>
      </c>
      <c r="D6500" t="s">
        <v>1020</v>
      </c>
      <c r="E6500" t="s">
        <v>1014</v>
      </c>
      <c r="F6500" s="86">
        <v>13505.334787686101</v>
      </c>
    </row>
    <row r="6501" spans="1:6">
      <c r="A6501">
        <v>2022</v>
      </c>
      <c r="B6501" t="s">
        <v>1061</v>
      </c>
      <c r="C6501" t="s">
        <v>1013</v>
      </c>
      <c r="D6501" t="s">
        <v>1020</v>
      </c>
      <c r="E6501" t="s">
        <v>1014</v>
      </c>
      <c r="F6501" s="86">
        <v>13618.4397800976</v>
      </c>
    </row>
    <row r="6502" spans="1:6">
      <c r="A6502">
        <v>2023</v>
      </c>
      <c r="B6502" t="s">
        <v>1061</v>
      </c>
      <c r="C6502" t="s">
        <v>1013</v>
      </c>
      <c r="D6502" t="s">
        <v>1020</v>
      </c>
      <c r="E6502" t="s">
        <v>1014</v>
      </c>
      <c r="F6502" s="86">
        <v>13707.5690782984</v>
      </c>
    </row>
    <row r="6503" spans="1:6">
      <c r="A6503">
        <v>2024</v>
      </c>
      <c r="B6503" t="s">
        <v>1061</v>
      </c>
      <c r="C6503" t="s">
        <v>1013</v>
      </c>
      <c r="D6503" t="s">
        <v>1020</v>
      </c>
      <c r="E6503" t="s">
        <v>1014</v>
      </c>
      <c r="F6503" s="86">
        <v>13766.4443129761</v>
      </c>
    </row>
    <row r="6504" spans="1:6">
      <c r="A6504">
        <v>2025</v>
      </c>
      <c r="B6504" t="s">
        <v>1061</v>
      </c>
      <c r="C6504" t="s">
        <v>1013</v>
      </c>
      <c r="D6504" t="s">
        <v>1020</v>
      </c>
      <c r="E6504" t="s">
        <v>1014</v>
      </c>
      <c r="F6504" s="86">
        <v>13788.616322796301</v>
      </c>
    </row>
    <row r="6505" spans="1:6">
      <c r="A6505">
        <v>2026</v>
      </c>
      <c r="B6505" t="s">
        <v>1061</v>
      </c>
      <c r="C6505" t="s">
        <v>1013</v>
      </c>
      <c r="D6505" t="s">
        <v>1020</v>
      </c>
      <c r="E6505" t="s">
        <v>1014</v>
      </c>
      <c r="F6505" s="86">
        <v>13765.8740547662</v>
      </c>
    </row>
    <row r="6506" spans="1:6">
      <c r="A6506">
        <v>2027</v>
      </c>
      <c r="B6506" t="s">
        <v>1061</v>
      </c>
      <c r="C6506" t="s">
        <v>1013</v>
      </c>
      <c r="D6506" t="s">
        <v>1020</v>
      </c>
      <c r="E6506" t="s">
        <v>1014</v>
      </c>
      <c r="F6506" s="86">
        <v>13690.4360671739</v>
      </c>
    </row>
    <row r="6507" spans="1:6">
      <c r="A6507">
        <v>2028</v>
      </c>
      <c r="B6507" t="s">
        <v>1061</v>
      </c>
      <c r="C6507" t="s">
        <v>1013</v>
      </c>
      <c r="D6507" t="s">
        <v>1020</v>
      </c>
      <c r="E6507" t="s">
        <v>1014</v>
      </c>
      <c r="F6507" s="86">
        <v>13554.2781483125</v>
      </c>
    </row>
    <row r="6508" spans="1:6">
      <c r="A6508">
        <v>2029</v>
      </c>
      <c r="B6508" t="s">
        <v>1061</v>
      </c>
      <c r="C6508" t="s">
        <v>1013</v>
      </c>
      <c r="D6508" t="s">
        <v>1020</v>
      </c>
      <c r="E6508" t="s">
        <v>1014</v>
      </c>
      <c r="F6508" s="86">
        <v>13349.3100672974</v>
      </c>
    </row>
    <row r="6509" spans="1:6">
      <c r="A6509">
        <v>2030</v>
      </c>
      <c r="B6509" t="s">
        <v>1061</v>
      </c>
      <c r="C6509" t="s">
        <v>1013</v>
      </c>
      <c r="D6509" t="s">
        <v>1020</v>
      </c>
      <c r="E6509" t="s">
        <v>1014</v>
      </c>
      <c r="F6509" s="86">
        <v>13068.8334297232</v>
      </c>
    </row>
    <row r="6510" spans="1:6">
      <c r="A6510">
        <v>2031</v>
      </c>
      <c r="B6510" t="s">
        <v>1061</v>
      </c>
      <c r="C6510" t="s">
        <v>1013</v>
      </c>
      <c r="D6510" t="s">
        <v>1020</v>
      </c>
      <c r="E6510" t="s">
        <v>1014</v>
      </c>
      <c r="F6510" s="86">
        <v>12710.374012346399</v>
      </c>
    </row>
    <row r="6511" spans="1:6">
      <c r="A6511">
        <v>2032</v>
      </c>
      <c r="B6511" t="s">
        <v>1061</v>
      </c>
      <c r="C6511" t="s">
        <v>1013</v>
      </c>
      <c r="D6511" t="s">
        <v>1020</v>
      </c>
      <c r="E6511" t="s">
        <v>1014</v>
      </c>
      <c r="F6511" s="86">
        <v>12274.467223371899</v>
      </c>
    </row>
    <row r="6512" spans="1:6">
      <c r="A6512">
        <v>2033</v>
      </c>
      <c r="B6512" t="s">
        <v>1061</v>
      </c>
      <c r="C6512" t="s">
        <v>1013</v>
      </c>
      <c r="D6512" t="s">
        <v>1020</v>
      </c>
      <c r="E6512" t="s">
        <v>1014</v>
      </c>
      <c r="F6512" s="86">
        <v>11766.8117621489</v>
      </c>
    </row>
    <row r="6513" spans="1:6">
      <c r="A6513">
        <v>2034</v>
      </c>
      <c r="B6513" t="s">
        <v>1061</v>
      </c>
      <c r="C6513" t="s">
        <v>1013</v>
      </c>
      <c r="D6513" t="s">
        <v>1020</v>
      </c>
      <c r="E6513" t="s">
        <v>1014</v>
      </c>
      <c r="F6513" s="86">
        <v>11200.383309078799</v>
      </c>
    </row>
    <row r="6514" spans="1:6">
      <c r="A6514">
        <v>2035</v>
      </c>
      <c r="B6514" t="s">
        <v>1061</v>
      </c>
      <c r="C6514" t="s">
        <v>1013</v>
      </c>
      <c r="D6514" t="s">
        <v>1020</v>
      </c>
      <c r="E6514" t="s">
        <v>1014</v>
      </c>
      <c r="F6514" s="86">
        <v>10591.073394158</v>
      </c>
    </row>
    <row r="6515" spans="1:6">
      <c r="A6515">
        <v>2036</v>
      </c>
      <c r="B6515" t="s">
        <v>1061</v>
      </c>
      <c r="C6515" t="s">
        <v>1013</v>
      </c>
      <c r="D6515" t="s">
        <v>1020</v>
      </c>
      <c r="E6515" t="s">
        <v>1014</v>
      </c>
      <c r="F6515" s="86">
        <v>9961.4124585473601</v>
      </c>
    </row>
    <row r="6516" spans="1:6">
      <c r="A6516">
        <v>2037</v>
      </c>
      <c r="B6516" t="s">
        <v>1061</v>
      </c>
      <c r="C6516" t="s">
        <v>1013</v>
      </c>
      <c r="D6516" t="s">
        <v>1020</v>
      </c>
      <c r="E6516" t="s">
        <v>1014</v>
      </c>
      <c r="F6516" s="86">
        <v>9336.2989894366092</v>
      </c>
    </row>
    <row r="6517" spans="1:6">
      <c r="A6517">
        <v>2038</v>
      </c>
      <c r="B6517" t="s">
        <v>1061</v>
      </c>
      <c r="C6517" t="s">
        <v>1013</v>
      </c>
      <c r="D6517" t="s">
        <v>1020</v>
      </c>
      <c r="E6517" t="s">
        <v>1014</v>
      </c>
      <c r="F6517" s="86">
        <v>8741.9174452921307</v>
      </c>
    </row>
    <row r="6518" spans="1:6">
      <c r="A6518">
        <v>2039</v>
      </c>
      <c r="B6518" t="s">
        <v>1061</v>
      </c>
      <c r="C6518" t="s">
        <v>1013</v>
      </c>
      <c r="D6518" t="s">
        <v>1020</v>
      </c>
      <c r="E6518" t="s">
        <v>1014</v>
      </c>
      <c r="F6518" s="86">
        <v>8198.9374113271897</v>
      </c>
    </row>
    <row r="6519" spans="1:6">
      <c r="A6519">
        <v>2040</v>
      </c>
      <c r="B6519" t="s">
        <v>1061</v>
      </c>
      <c r="C6519" t="s">
        <v>1013</v>
      </c>
      <c r="D6519" t="s">
        <v>1020</v>
      </c>
      <c r="E6519" t="s">
        <v>1014</v>
      </c>
      <c r="F6519" s="86">
        <v>7725.1323483230799</v>
      </c>
    </row>
    <row r="6520" spans="1:6">
      <c r="A6520">
        <v>2041</v>
      </c>
      <c r="B6520" t="s">
        <v>1061</v>
      </c>
      <c r="C6520" t="s">
        <v>1013</v>
      </c>
      <c r="D6520" t="s">
        <v>1020</v>
      </c>
      <c r="E6520" t="s">
        <v>1014</v>
      </c>
      <c r="F6520" s="86">
        <v>7328.60895680873</v>
      </c>
    </row>
    <row r="6521" spans="1:6">
      <c r="A6521">
        <v>2042</v>
      </c>
      <c r="B6521" t="s">
        <v>1061</v>
      </c>
      <c r="C6521" t="s">
        <v>1013</v>
      </c>
      <c r="D6521" t="s">
        <v>1020</v>
      </c>
      <c r="E6521" t="s">
        <v>1014</v>
      </c>
      <c r="F6521" s="86">
        <v>7010.9304468625996</v>
      </c>
    </row>
    <row r="6522" spans="1:6">
      <c r="A6522">
        <v>2043</v>
      </c>
      <c r="B6522" t="s">
        <v>1061</v>
      </c>
      <c r="C6522" t="s">
        <v>1013</v>
      </c>
      <c r="D6522" t="s">
        <v>1020</v>
      </c>
      <c r="E6522" t="s">
        <v>1014</v>
      </c>
      <c r="F6522" s="86">
        <v>6766.0313313835104</v>
      </c>
    </row>
    <row r="6523" spans="1:6">
      <c r="A6523">
        <v>2044</v>
      </c>
      <c r="B6523" t="s">
        <v>1061</v>
      </c>
      <c r="C6523" t="s">
        <v>1013</v>
      </c>
      <c r="D6523" t="s">
        <v>1020</v>
      </c>
      <c r="E6523" t="s">
        <v>1014</v>
      </c>
      <c r="F6523" s="86">
        <v>6582.2870984536603</v>
      </c>
    </row>
    <row r="6524" spans="1:6">
      <c r="A6524">
        <v>2045</v>
      </c>
      <c r="B6524" t="s">
        <v>1061</v>
      </c>
      <c r="C6524" t="s">
        <v>1013</v>
      </c>
      <c r="D6524" t="s">
        <v>1020</v>
      </c>
      <c r="E6524" t="s">
        <v>1014</v>
      </c>
      <c r="F6524" s="86">
        <v>6445.5660289482803</v>
      </c>
    </row>
    <row r="6525" spans="1:6">
      <c r="A6525">
        <v>2046</v>
      </c>
      <c r="B6525" t="s">
        <v>1061</v>
      </c>
      <c r="C6525" t="s">
        <v>1013</v>
      </c>
      <c r="D6525" t="s">
        <v>1020</v>
      </c>
      <c r="E6525" t="s">
        <v>1014</v>
      </c>
      <c r="F6525" s="86">
        <v>6341.7571044668603</v>
      </c>
    </row>
    <row r="6526" spans="1:6">
      <c r="A6526">
        <v>2047</v>
      </c>
      <c r="B6526" t="s">
        <v>1061</v>
      </c>
      <c r="C6526" t="s">
        <v>1013</v>
      </c>
      <c r="D6526" t="s">
        <v>1020</v>
      </c>
      <c r="E6526" t="s">
        <v>1014</v>
      </c>
      <c r="F6526" s="86">
        <v>6258.6551930452897</v>
      </c>
    </row>
    <row r="6527" spans="1:6">
      <c r="A6527">
        <v>2048</v>
      </c>
      <c r="B6527" t="s">
        <v>1061</v>
      </c>
      <c r="C6527" t="s">
        <v>1013</v>
      </c>
      <c r="D6527" t="s">
        <v>1020</v>
      </c>
      <c r="E6527" t="s">
        <v>1014</v>
      </c>
      <c r="F6527" s="86">
        <v>6187.28455238276</v>
      </c>
    </row>
    <row r="6528" spans="1:6">
      <c r="A6528">
        <v>2049</v>
      </c>
      <c r="B6528" t="s">
        <v>1061</v>
      </c>
      <c r="C6528" t="s">
        <v>1013</v>
      </c>
      <c r="D6528" t="s">
        <v>1020</v>
      </c>
      <c r="E6528" t="s">
        <v>1014</v>
      </c>
      <c r="F6528" s="86">
        <v>6121.4562938518002</v>
      </c>
    </row>
    <row r="6529" spans="1:6">
      <c r="A6529">
        <v>2050</v>
      </c>
      <c r="B6529" t="s">
        <v>1061</v>
      </c>
      <c r="C6529" t="s">
        <v>1013</v>
      </c>
      <c r="D6529" t="s">
        <v>1020</v>
      </c>
      <c r="E6529" t="s">
        <v>1014</v>
      </c>
      <c r="F6529" s="86">
        <v>6057.6472076827904</v>
      </c>
    </row>
    <row r="6530" spans="1:6">
      <c r="A6530">
        <v>2017</v>
      </c>
      <c r="B6530" t="s">
        <v>1062</v>
      </c>
      <c r="C6530" t="s">
        <v>1013</v>
      </c>
      <c r="D6530" t="s">
        <v>1020</v>
      </c>
      <c r="E6530" t="s">
        <v>1014</v>
      </c>
      <c r="F6530" s="86">
        <v>1440.4583412950999</v>
      </c>
    </row>
    <row r="6531" spans="1:6">
      <c r="A6531">
        <v>2018</v>
      </c>
      <c r="B6531" t="s">
        <v>1062</v>
      </c>
      <c r="C6531" t="s">
        <v>1013</v>
      </c>
      <c r="D6531" t="s">
        <v>1020</v>
      </c>
      <c r="E6531" t="s">
        <v>1014</v>
      </c>
      <c r="F6531" s="86">
        <v>1448.88327849866</v>
      </c>
    </row>
    <row r="6532" spans="1:6">
      <c r="A6532">
        <v>2019</v>
      </c>
      <c r="B6532" t="s">
        <v>1062</v>
      </c>
      <c r="C6532" t="s">
        <v>1013</v>
      </c>
      <c r="D6532" t="s">
        <v>1020</v>
      </c>
      <c r="E6532" t="s">
        <v>1014</v>
      </c>
      <c r="F6532" s="86">
        <v>1455.6745474664201</v>
      </c>
    </row>
    <row r="6533" spans="1:6">
      <c r="A6533">
        <v>2020</v>
      </c>
      <c r="B6533" t="s">
        <v>1062</v>
      </c>
      <c r="C6533" t="s">
        <v>1013</v>
      </c>
      <c r="D6533" t="s">
        <v>1020</v>
      </c>
      <c r="E6533" t="s">
        <v>1014</v>
      </c>
      <c r="F6533" s="86">
        <v>1461.8869918181399</v>
      </c>
    </row>
    <row r="6534" spans="1:6">
      <c r="A6534">
        <v>2021</v>
      </c>
      <c r="B6534" t="s">
        <v>1062</v>
      </c>
      <c r="C6534" t="s">
        <v>1013</v>
      </c>
      <c r="D6534" t="s">
        <v>1020</v>
      </c>
      <c r="E6534" t="s">
        <v>1014</v>
      </c>
      <c r="F6534" s="86">
        <v>1465.5519611028999</v>
      </c>
    </row>
    <row r="6535" spans="1:6">
      <c r="A6535">
        <v>2022</v>
      </c>
      <c r="B6535" t="s">
        <v>1062</v>
      </c>
      <c r="C6535" t="s">
        <v>1013</v>
      </c>
      <c r="D6535" t="s">
        <v>1020</v>
      </c>
      <c r="E6535" t="s">
        <v>1014</v>
      </c>
      <c r="F6535" s="86">
        <v>1466.60854094257</v>
      </c>
    </row>
    <row r="6536" spans="1:6">
      <c r="A6536">
        <v>2023</v>
      </c>
      <c r="B6536" t="s">
        <v>1062</v>
      </c>
      <c r="C6536" t="s">
        <v>1013</v>
      </c>
      <c r="D6536" t="s">
        <v>1020</v>
      </c>
      <c r="E6536" t="s">
        <v>1014</v>
      </c>
      <c r="F6536" s="86">
        <v>1464.52942355798</v>
      </c>
    </row>
    <row r="6537" spans="1:6">
      <c r="A6537">
        <v>2024</v>
      </c>
      <c r="B6537" t="s">
        <v>1062</v>
      </c>
      <c r="C6537" t="s">
        <v>1013</v>
      </c>
      <c r="D6537" t="s">
        <v>1020</v>
      </c>
      <c r="E6537" t="s">
        <v>1014</v>
      </c>
      <c r="F6537" s="86">
        <v>1459.1971304846099</v>
      </c>
    </row>
    <row r="6538" spans="1:6">
      <c r="A6538">
        <v>2025</v>
      </c>
      <c r="B6538" t="s">
        <v>1062</v>
      </c>
      <c r="C6538" t="s">
        <v>1013</v>
      </c>
      <c r="D6538" t="s">
        <v>1020</v>
      </c>
      <c r="E6538" t="s">
        <v>1014</v>
      </c>
      <c r="F6538" s="86">
        <v>1450.63099210778</v>
      </c>
    </row>
    <row r="6539" spans="1:6">
      <c r="A6539">
        <v>2026</v>
      </c>
      <c r="B6539" t="s">
        <v>1062</v>
      </c>
      <c r="C6539" t="s">
        <v>1013</v>
      </c>
      <c r="D6539" t="s">
        <v>1020</v>
      </c>
      <c r="E6539" t="s">
        <v>1014</v>
      </c>
      <c r="F6539" s="86">
        <v>1437.7518479783701</v>
      </c>
    </row>
    <row r="6540" spans="1:6">
      <c r="A6540">
        <v>2027</v>
      </c>
      <c r="B6540" t="s">
        <v>1062</v>
      </c>
      <c r="C6540" t="s">
        <v>1013</v>
      </c>
      <c r="D6540" t="s">
        <v>1020</v>
      </c>
      <c r="E6540" t="s">
        <v>1014</v>
      </c>
      <c r="F6540" s="86">
        <v>1420.30732754218</v>
      </c>
    </row>
    <row r="6541" spans="1:6">
      <c r="A6541">
        <v>2028</v>
      </c>
      <c r="B6541" t="s">
        <v>1062</v>
      </c>
      <c r="C6541" t="s">
        <v>1013</v>
      </c>
      <c r="D6541" t="s">
        <v>1020</v>
      </c>
      <c r="E6541" t="s">
        <v>1014</v>
      </c>
      <c r="F6541" s="86">
        <v>1397.14392212537</v>
      </c>
    </row>
    <row r="6542" spans="1:6">
      <c r="A6542">
        <v>2029</v>
      </c>
      <c r="B6542" t="s">
        <v>1062</v>
      </c>
      <c r="C6542" t="s">
        <v>1013</v>
      </c>
      <c r="D6542" t="s">
        <v>1020</v>
      </c>
      <c r="E6542" t="s">
        <v>1014</v>
      </c>
      <c r="F6542" s="86">
        <v>1368.7968602654901</v>
      </c>
    </row>
    <row r="6543" spans="1:6">
      <c r="A6543">
        <v>2030</v>
      </c>
      <c r="B6543" t="s">
        <v>1062</v>
      </c>
      <c r="C6543" t="s">
        <v>1013</v>
      </c>
      <c r="D6543" t="s">
        <v>1020</v>
      </c>
      <c r="E6543" t="s">
        <v>1014</v>
      </c>
      <c r="F6543" s="86">
        <v>1333.30302323154</v>
      </c>
    </row>
    <row r="6544" spans="1:6">
      <c r="A6544">
        <v>2031</v>
      </c>
      <c r="B6544" t="s">
        <v>1062</v>
      </c>
      <c r="C6544" t="s">
        <v>1013</v>
      </c>
      <c r="D6544" t="s">
        <v>1020</v>
      </c>
      <c r="E6544" t="s">
        <v>1014</v>
      </c>
      <c r="F6544" s="86">
        <v>1290.9509479108999</v>
      </c>
    </row>
    <row r="6545" spans="1:6">
      <c r="A6545">
        <v>2032</v>
      </c>
      <c r="B6545" t="s">
        <v>1062</v>
      </c>
      <c r="C6545" t="s">
        <v>1013</v>
      </c>
      <c r="D6545" t="s">
        <v>1020</v>
      </c>
      <c r="E6545" t="s">
        <v>1014</v>
      </c>
      <c r="F6545" s="86">
        <v>1242.0520407190099</v>
      </c>
    </row>
    <row r="6546" spans="1:6">
      <c r="A6546">
        <v>2033</v>
      </c>
      <c r="B6546" t="s">
        <v>1062</v>
      </c>
      <c r="C6546" t="s">
        <v>1013</v>
      </c>
      <c r="D6546" t="s">
        <v>1020</v>
      </c>
      <c r="E6546" t="s">
        <v>1014</v>
      </c>
      <c r="F6546" s="86">
        <v>1186.86774385339</v>
      </c>
    </row>
    <row r="6547" spans="1:6">
      <c r="A6547">
        <v>2034</v>
      </c>
      <c r="B6547" t="s">
        <v>1062</v>
      </c>
      <c r="C6547" t="s">
        <v>1013</v>
      </c>
      <c r="D6547" t="s">
        <v>1020</v>
      </c>
      <c r="E6547" t="s">
        <v>1014</v>
      </c>
      <c r="F6547" s="86">
        <v>1126.9643200487801</v>
      </c>
    </row>
    <row r="6548" spans="1:6">
      <c r="A6548">
        <v>2035</v>
      </c>
      <c r="B6548" t="s">
        <v>1062</v>
      </c>
      <c r="C6548" t="s">
        <v>1013</v>
      </c>
      <c r="D6548" t="s">
        <v>1020</v>
      </c>
      <c r="E6548" t="s">
        <v>1014</v>
      </c>
      <c r="F6548" s="86">
        <v>1063.2212889116099</v>
      </c>
    </row>
    <row r="6549" spans="1:6">
      <c r="A6549">
        <v>2036</v>
      </c>
      <c r="B6549" t="s">
        <v>1062</v>
      </c>
      <c r="C6549" t="s">
        <v>1013</v>
      </c>
      <c r="D6549" t="s">
        <v>1020</v>
      </c>
      <c r="E6549" t="s">
        <v>1014</v>
      </c>
      <c r="F6549" s="86">
        <v>997.55436083424195</v>
      </c>
    </row>
    <row r="6550" spans="1:6">
      <c r="A6550">
        <v>2037</v>
      </c>
      <c r="B6550" t="s">
        <v>1062</v>
      </c>
      <c r="C6550" t="s">
        <v>1013</v>
      </c>
      <c r="D6550" t="s">
        <v>1020</v>
      </c>
      <c r="E6550" t="s">
        <v>1014</v>
      </c>
      <c r="F6550" s="86">
        <v>933.48704157297902</v>
      </c>
    </row>
    <row r="6551" spans="1:6">
      <c r="A6551">
        <v>2038</v>
      </c>
      <c r="B6551" t="s">
        <v>1062</v>
      </c>
      <c r="C6551" t="s">
        <v>1013</v>
      </c>
      <c r="D6551" t="s">
        <v>1020</v>
      </c>
      <c r="E6551" t="s">
        <v>1014</v>
      </c>
      <c r="F6551" s="86">
        <v>872.437459984425</v>
      </c>
    </row>
    <row r="6552" spans="1:6">
      <c r="A6552">
        <v>2039</v>
      </c>
      <c r="B6552" t="s">
        <v>1062</v>
      </c>
      <c r="C6552" t="s">
        <v>1013</v>
      </c>
      <c r="D6552" t="s">
        <v>1020</v>
      </c>
      <c r="E6552" t="s">
        <v>1014</v>
      </c>
      <c r="F6552" s="86">
        <v>816.86683037382795</v>
      </c>
    </row>
    <row r="6553" spans="1:6">
      <c r="A6553">
        <v>2040</v>
      </c>
      <c r="B6553" t="s">
        <v>1062</v>
      </c>
      <c r="C6553" t="s">
        <v>1013</v>
      </c>
      <c r="D6553" t="s">
        <v>1020</v>
      </c>
      <c r="E6553" t="s">
        <v>1014</v>
      </c>
      <c r="F6553" s="86">
        <v>768.28412170310298</v>
      </c>
    </row>
    <row r="6554" spans="1:6">
      <c r="A6554">
        <v>2041</v>
      </c>
      <c r="B6554" t="s">
        <v>1062</v>
      </c>
      <c r="C6554" t="s">
        <v>1013</v>
      </c>
      <c r="D6554" t="s">
        <v>1020</v>
      </c>
      <c r="E6554" t="s">
        <v>1014</v>
      </c>
      <c r="F6554" s="86">
        <v>727.141001223854</v>
      </c>
    </row>
    <row r="6555" spans="1:6">
      <c r="A6555">
        <v>2042</v>
      </c>
      <c r="B6555" t="s">
        <v>1062</v>
      </c>
      <c r="C6555" t="s">
        <v>1013</v>
      </c>
      <c r="D6555" t="s">
        <v>1020</v>
      </c>
      <c r="E6555" t="s">
        <v>1014</v>
      </c>
      <c r="F6555" s="86">
        <v>693.72278136054001</v>
      </c>
    </row>
    <row r="6556" spans="1:6">
      <c r="A6556">
        <v>2043</v>
      </c>
      <c r="B6556" t="s">
        <v>1062</v>
      </c>
      <c r="C6556" t="s">
        <v>1013</v>
      </c>
      <c r="D6556" t="s">
        <v>1020</v>
      </c>
      <c r="E6556" t="s">
        <v>1014</v>
      </c>
      <c r="F6556" s="86">
        <v>667.72814448878603</v>
      </c>
    </row>
    <row r="6557" spans="1:6">
      <c r="A6557">
        <v>2044</v>
      </c>
      <c r="B6557" t="s">
        <v>1062</v>
      </c>
      <c r="C6557" t="s">
        <v>1013</v>
      </c>
      <c r="D6557" t="s">
        <v>1020</v>
      </c>
      <c r="E6557" t="s">
        <v>1014</v>
      </c>
      <c r="F6557" s="86">
        <v>647.72420539162601</v>
      </c>
    </row>
    <row r="6558" spans="1:6">
      <c r="A6558">
        <v>2045</v>
      </c>
      <c r="B6558" t="s">
        <v>1062</v>
      </c>
      <c r="C6558" t="s">
        <v>1013</v>
      </c>
      <c r="D6558" t="s">
        <v>1020</v>
      </c>
      <c r="E6558" t="s">
        <v>1014</v>
      </c>
      <c r="F6558" s="86">
        <v>632.60704270136898</v>
      </c>
    </row>
    <row r="6559" spans="1:6">
      <c r="A6559">
        <v>2046</v>
      </c>
      <c r="B6559" t="s">
        <v>1062</v>
      </c>
      <c r="C6559" t="s">
        <v>1013</v>
      </c>
      <c r="D6559" t="s">
        <v>1020</v>
      </c>
      <c r="E6559" t="s">
        <v>1014</v>
      </c>
      <c r="F6559" s="86">
        <v>620.10875968776895</v>
      </c>
    </row>
    <row r="6560" spans="1:6">
      <c r="A6560">
        <v>2047</v>
      </c>
      <c r="B6560" t="s">
        <v>1062</v>
      </c>
      <c r="C6560" t="s">
        <v>1013</v>
      </c>
      <c r="D6560" t="s">
        <v>1020</v>
      </c>
      <c r="E6560" t="s">
        <v>1014</v>
      </c>
      <c r="F6560" s="86">
        <v>609.97302115866296</v>
      </c>
    </row>
    <row r="6561" spans="1:6">
      <c r="A6561">
        <v>2048</v>
      </c>
      <c r="B6561" t="s">
        <v>1062</v>
      </c>
      <c r="C6561" t="s">
        <v>1013</v>
      </c>
      <c r="D6561" t="s">
        <v>1020</v>
      </c>
      <c r="E6561" t="s">
        <v>1014</v>
      </c>
      <c r="F6561" s="86">
        <v>601.144739305813</v>
      </c>
    </row>
    <row r="6562" spans="1:6">
      <c r="A6562">
        <v>2049</v>
      </c>
      <c r="B6562" t="s">
        <v>1062</v>
      </c>
      <c r="C6562" t="s">
        <v>1013</v>
      </c>
      <c r="D6562" t="s">
        <v>1020</v>
      </c>
      <c r="E6562" t="s">
        <v>1014</v>
      </c>
      <c r="F6562" s="86">
        <v>592.92161560294301</v>
      </c>
    </row>
    <row r="6563" spans="1:6">
      <c r="A6563">
        <v>2050</v>
      </c>
      <c r="B6563" t="s">
        <v>1062</v>
      </c>
      <c r="C6563" t="s">
        <v>1013</v>
      </c>
      <c r="D6563" t="s">
        <v>1020</v>
      </c>
      <c r="E6563" t="s">
        <v>1014</v>
      </c>
      <c r="F6563" s="86">
        <v>584.77081177238097</v>
      </c>
    </row>
    <row r="6564" spans="1:6">
      <c r="A6564">
        <v>2017</v>
      </c>
      <c r="B6564" t="s">
        <v>1063</v>
      </c>
      <c r="C6564" t="s">
        <v>1013</v>
      </c>
      <c r="D6564" t="s">
        <v>1020</v>
      </c>
      <c r="E6564" t="s">
        <v>1014</v>
      </c>
      <c r="F6564" s="86">
        <v>8988.0290489479503</v>
      </c>
    </row>
    <row r="6565" spans="1:6">
      <c r="A6565">
        <v>2018</v>
      </c>
      <c r="B6565" t="s">
        <v>1063</v>
      </c>
      <c r="C6565" t="s">
        <v>1013</v>
      </c>
      <c r="D6565" t="s">
        <v>1020</v>
      </c>
      <c r="E6565" t="s">
        <v>1014</v>
      </c>
      <c r="F6565" s="86">
        <v>9014.6531694025398</v>
      </c>
    </row>
    <row r="6566" spans="1:6">
      <c r="A6566">
        <v>2019</v>
      </c>
      <c r="B6566" t="s">
        <v>1063</v>
      </c>
      <c r="C6566" t="s">
        <v>1013</v>
      </c>
      <c r="D6566" t="s">
        <v>1020</v>
      </c>
      <c r="E6566" t="s">
        <v>1014</v>
      </c>
      <c r="F6566" s="86">
        <v>9035.5704224793808</v>
      </c>
    </row>
    <row r="6567" spans="1:6">
      <c r="A6567">
        <v>2020</v>
      </c>
      <c r="B6567" t="s">
        <v>1063</v>
      </c>
      <c r="C6567" t="s">
        <v>1013</v>
      </c>
      <c r="D6567" t="s">
        <v>1020</v>
      </c>
      <c r="E6567" t="s">
        <v>1014</v>
      </c>
      <c r="F6567" s="86">
        <v>9049.1429292193407</v>
      </c>
    </row>
    <row r="6568" spans="1:6">
      <c r="A6568">
        <v>2021</v>
      </c>
      <c r="B6568" t="s">
        <v>1063</v>
      </c>
      <c r="C6568" t="s">
        <v>1013</v>
      </c>
      <c r="D6568" t="s">
        <v>1020</v>
      </c>
      <c r="E6568" t="s">
        <v>1014</v>
      </c>
      <c r="F6568" s="86">
        <v>9053.8644843184902</v>
      </c>
    </row>
    <row r="6569" spans="1:6">
      <c r="A6569">
        <v>2022</v>
      </c>
      <c r="B6569" t="s">
        <v>1063</v>
      </c>
      <c r="C6569" t="s">
        <v>1013</v>
      </c>
      <c r="D6569" t="s">
        <v>1020</v>
      </c>
      <c r="E6569" t="s">
        <v>1014</v>
      </c>
      <c r="F6569" s="86">
        <v>9046.7099607960808</v>
      </c>
    </row>
    <row r="6570" spans="1:6">
      <c r="A6570">
        <v>2023</v>
      </c>
      <c r="B6570" t="s">
        <v>1063</v>
      </c>
      <c r="C6570" t="s">
        <v>1013</v>
      </c>
      <c r="D6570" t="s">
        <v>1020</v>
      </c>
      <c r="E6570" t="s">
        <v>1014</v>
      </c>
      <c r="F6570" s="86">
        <v>9023.7785602443691</v>
      </c>
    </row>
    <row r="6571" spans="1:6">
      <c r="A6571">
        <v>2024</v>
      </c>
      <c r="B6571" t="s">
        <v>1063</v>
      </c>
      <c r="C6571" t="s">
        <v>1013</v>
      </c>
      <c r="D6571" t="s">
        <v>1020</v>
      </c>
      <c r="E6571" t="s">
        <v>1014</v>
      </c>
      <c r="F6571" s="86">
        <v>8982.8750790411905</v>
      </c>
    </row>
    <row r="6572" spans="1:6">
      <c r="A6572">
        <v>2025</v>
      </c>
      <c r="B6572" t="s">
        <v>1063</v>
      </c>
      <c r="C6572" t="s">
        <v>1013</v>
      </c>
      <c r="D6572" t="s">
        <v>1020</v>
      </c>
      <c r="E6572" t="s">
        <v>1014</v>
      </c>
      <c r="F6572" s="86">
        <v>8921.6132857203902</v>
      </c>
    </row>
    <row r="6573" spans="1:6">
      <c r="A6573">
        <v>2026</v>
      </c>
      <c r="B6573" t="s">
        <v>1063</v>
      </c>
      <c r="C6573" t="s">
        <v>1013</v>
      </c>
      <c r="D6573" t="s">
        <v>1020</v>
      </c>
      <c r="E6573" t="s">
        <v>1014</v>
      </c>
      <c r="F6573" s="86">
        <v>8837.6062853572294</v>
      </c>
    </row>
    <row r="6574" spans="1:6">
      <c r="A6574">
        <v>2027</v>
      </c>
      <c r="B6574" t="s">
        <v>1063</v>
      </c>
      <c r="C6574" t="s">
        <v>1013</v>
      </c>
      <c r="D6574" t="s">
        <v>1020</v>
      </c>
      <c r="E6574" t="s">
        <v>1014</v>
      </c>
      <c r="F6574" s="86">
        <v>8728.9429008222196</v>
      </c>
    </row>
    <row r="6575" spans="1:6">
      <c r="A6575">
        <v>2028</v>
      </c>
      <c r="B6575" t="s">
        <v>1063</v>
      </c>
      <c r="C6575" t="s">
        <v>1013</v>
      </c>
      <c r="D6575" t="s">
        <v>1020</v>
      </c>
      <c r="E6575" t="s">
        <v>1014</v>
      </c>
      <c r="F6575" s="86">
        <v>8593.0421431550494</v>
      </c>
    </row>
    <row r="6576" spans="1:6">
      <c r="A6576">
        <v>2029</v>
      </c>
      <c r="B6576" t="s">
        <v>1063</v>
      </c>
      <c r="C6576" t="s">
        <v>1013</v>
      </c>
      <c r="D6576" t="s">
        <v>1020</v>
      </c>
      <c r="E6576" t="s">
        <v>1014</v>
      </c>
      <c r="F6576" s="86">
        <v>8425.2819656633692</v>
      </c>
    </row>
    <row r="6577" spans="1:6">
      <c r="A6577">
        <v>2030</v>
      </c>
      <c r="B6577" t="s">
        <v>1063</v>
      </c>
      <c r="C6577" t="s">
        <v>1013</v>
      </c>
      <c r="D6577" t="s">
        <v>1020</v>
      </c>
      <c r="E6577" t="s">
        <v>1014</v>
      </c>
      <c r="F6577" s="86">
        <v>8222.6291861923692</v>
      </c>
    </row>
    <row r="6578" spans="1:6">
      <c r="A6578">
        <v>2031</v>
      </c>
      <c r="B6578" t="s">
        <v>1063</v>
      </c>
      <c r="C6578" t="s">
        <v>1013</v>
      </c>
      <c r="D6578" t="s">
        <v>1020</v>
      </c>
      <c r="E6578" t="s">
        <v>1014</v>
      </c>
      <c r="F6578" s="86">
        <v>7983.4681150173901</v>
      </c>
    </row>
    <row r="6579" spans="1:6">
      <c r="A6579">
        <v>2032</v>
      </c>
      <c r="B6579" t="s">
        <v>1063</v>
      </c>
      <c r="C6579" t="s">
        <v>1013</v>
      </c>
      <c r="D6579" t="s">
        <v>1020</v>
      </c>
      <c r="E6579" t="s">
        <v>1014</v>
      </c>
      <c r="F6579" s="86">
        <v>7707.91657543777</v>
      </c>
    </row>
    <row r="6580" spans="1:6">
      <c r="A6580">
        <v>2033</v>
      </c>
      <c r="B6580" t="s">
        <v>1063</v>
      </c>
      <c r="C6580" t="s">
        <v>1013</v>
      </c>
      <c r="D6580" t="s">
        <v>1020</v>
      </c>
      <c r="E6580" t="s">
        <v>1014</v>
      </c>
      <c r="F6580" s="86">
        <v>7399.6728586567997</v>
      </c>
    </row>
    <row r="6581" spans="1:6">
      <c r="A6581">
        <v>2034</v>
      </c>
      <c r="B6581" t="s">
        <v>1063</v>
      </c>
      <c r="C6581" t="s">
        <v>1013</v>
      </c>
      <c r="D6581" t="s">
        <v>1020</v>
      </c>
      <c r="E6581" t="s">
        <v>1014</v>
      </c>
      <c r="F6581" s="86">
        <v>7064.6589326042504</v>
      </c>
    </row>
    <row r="6582" spans="1:6">
      <c r="A6582">
        <v>2035</v>
      </c>
      <c r="B6582" t="s">
        <v>1063</v>
      </c>
      <c r="C6582" t="s">
        <v>1013</v>
      </c>
      <c r="D6582" t="s">
        <v>1020</v>
      </c>
      <c r="E6582" t="s">
        <v>1014</v>
      </c>
      <c r="F6582" s="86">
        <v>6711.8659423495101</v>
      </c>
    </row>
    <row r="6583" spans="1:6">
      <c r="A6583">
        <v>2036</v>
      </c>
      <c r="B6583" t="s">
        <v>1063</v>
      </c>
      <c r="C6583" t="s">
        <v>1013</v>
      </c>
      <c r="D6583" t="s">
        <v>1020</v>
      </c>
      <c r="E6583" t="s">
        <v>1014</v>
      </c>
      <c r="F6583" s="86">
        <v>6351.5818367662596</v>
      </c>
    </row>
    <row r="6584" spans="1:6">
      <c r="A6584">
        <v>2037</v>
      </c>
      <c r="B6584" t="s">
        <v>1063</v>
      </c>
      <c r="C6584" t="s">
        <v>1013</v>
      </c>
      <c r="D6584" t="s">
        <v>1020</v>
      </c>
      <c r="E6584" t="s">
        <v>1014</v>
      </c>
      <c r="F6584" s="86">
        <v>5997.8428981156803</v>
      </c>
    </row>
    <row r="6585" spans="1:6">
      <c r="A6585">
        <v>2038</v>
      </c>
      <c r="B6585" t="s">
        <v>1063</v>
      </c>
      <c r="C6585" t="s">
        <v>1013</v>
      </c>
      <c r="D6585" t="s">
        <v>1020</v>
      </c>
      <c r="E6585" t="s">
        <v>1014</v>
      </c>
      <c r="F6585" s="86">
        <v>5663.6887252058796</v>
      </c>
    </row>
    <row r="6586" spans="1:6">
      <c r="A6586">
        <v>2039</v>
      </c>
      <c r="B6586" t="s">
        <v>1063</v>
      </c>
      <c r="C6586" t="s">
        <v>1013</v>
      </c>
      <c r="D6586" t="s">
        <v>1020</v>
      </c>
      <c r="E6586" t="s">
        <v>1014</v>
      </c>
      <c r="F6586" s="86">
        <v>5361.0098708066498</v>
      </c>
    </row>
    <row r="6587" spans="1:6">
      <c r="A6587">
        <v>2040</v>
      </c>
      <c r="B6587" t="s">
        <v>1063</v>
      </c>
      <c r="C6587" t="s">
        <v>1013</v>
      </c>
      <c r="D6587" t="s">
        <v>1020</v>
      </c>
      <c r="E6587" t="s">
        <v>1014</v>
      </c>
      <c r="F6587" s="86">
        <v>5097.6921804457397</v>
      </c>
    </row>
    <row r="6588" spans="1:6">
      <c r="A6588">
        <v>2041</v>
      </c>
      <c r="B6588" t="s">
        <v>1063</v>
      </c>
      <c r="C6588" t="s">
        <v>1013</v>
      </c>
      <c r="D6588" t="s">
        <v>1020</v>
      </c>
      <c r="E6588" t="s">
        <v>1014</v>
      </c>
      <c r="F6588" s="86">
        <v>4878.2716831544603</v>
      </c>
    </row>
    <row r="6589" spans="1:6">
      <c r="A6589">
        <v>2042</v>
      </c>
      <c r="B6589" t="s">
        <v>1063</v>
      </c>
      <c r="C6589" t="s">
        <v>1013</v>
      </c>
      <c r="D6589" t="s">
        <v>1020</v>
      </c>
      <c r="E6589" t="s">
        <v>1014</v>
      </c>
      <c r="F6589" s="86">
        <v>4702.9367134270196</v>
      </c>
    </row>
    <row r="6590" spans="1:6">
      <c r="A6590">
        <v>2043</v>
      </c>
      <c r="B6590" t="s">
        <v>1063</v>
      </c>
      <c r="C6590" t="s">
        <v>1013</v>
      </c>
      <c r="D6590" t="s">
        <v>1020</v>
      </c>
      <c r="E6590" t="s">
        <v>1014</v>
      </c>
      <c r="F6590" s="86">
        <v>4568.4351075860104</v>
      </c>
    </row>
    <row r="6591" spans="1:6">
      <c r="A6591">
        <v>2044</v>
      </c>
      <c r="B6591" t="s">
        <v>1063</v>
      </c>
      <c r="C6591" t="s">
        <v>1013</v>
      </c>
      <c r="D6591" t="s">
        <v>1020</v>
      </c>
      <c r="E6591" t="s">
        <v>1014</v>
      </c>
      <c r="F6591" s="86">
        <v>4467.92285422643</v>
      </c>
    </row>
    <row r="6592" spans="1:6">
      <c r="A6592">
        <v>2045</v>
      </c>
      <c r="B6592" t="s">
        <v>1063</v>
      </c>
      <c r="C6592" t="s">
        <v>1013</v>
      </c>
      <c r="D6592" t="s">
        <v>1020</v>
      </c>
      <c r="E6592" t="s">
        <v>1014</v>
      </c>
      <c r="F6592" s="86">
        <v>4394.1541768275301</v>
      </c>
    </row>
    <row r="6593" spans="1:6">
      <c r="A6593">
        <v>2046</v>
      </c>
      <c r="B6593" t="s">
        <v>1063</v>
      </c>
      <c r="C6593" t="s">
        <v>1013</v>
      </c>
      <c r="D6593" t="s">
        <v>1020</v>
      </c>
      <c r="E6593" t="s">
        <v>1014</v>
      </c>
      <c r="F6593" s="86">
        <v>4338.7830088132396</v>
      </c>
    </row>
    <row r="6594" spans="1:6">
      <c r="A6594">
        <v>2047</v>
      </c>
      <c r="B6594" t="s">
        <v>1063</v>
      </c>
      <c r="C6594" t="s">
        <v>1013</v>
      </c>
      <c r="D6594" t="s">
        <v>1020</v>
      </c>
      <c r="E6594" t="s">
        <v>1014</v>
      </c>
      <c r="F6594" s="86">
        <v>4294.2942882462403</v>
      </c>
    </row>
    <row r="6595" spans="1:6">
      <c r="A6595">
        <v>2048</v>
      </c>
      <c r="B6595" t="s">
        <v>1063</v>
      </c>
      <c r="C6595" t="s">
        <v>1013</v>
      </c>
      <c r="D6595" t="s">
        <v>1020</v>
      </c>
      <c r="E6595" t="s">
        <v>1014</v>
      </c>
      <c r="F6595" s="86">
        <v>4255.67205058523</v>
      </c>
    </row>
    <row r="6596" spans="1:6">
      <c r="A6596">
        <v>2049</v>
      </c>
      <c r="B6596" t="s">
        <v>1063</v>
      </c>
      <c r="C6596" t="s">
        <v>1013</v>
      </c>
      <c r="D6596" t="s">
        <v>1020</v>
      </c>
      <c r="E6596" t="s">
        <v>1014</v>
      </c>
      <c r="F6596" s="86">
        <v>4219.1945720103504</v>
      </c>
    </row>
    <row r="6597" spans="1:6">
      <c r="A6597">
        <v>2050</v>
      </c>
      <c r="B6597" t="s">
        <v>1063</v>
      </c>
      <c r="C6597" t="s">
        <v>1013</v>
      </c>
      <c r="D6597" t="s">
        <v>1020</v>
      </c>
      <c r="E6597" t="s">
        <v>1014</v>
      </c>
      <c r="F6597" s="86">
        <v>4182.6518640890199</v>
      </c>
    </row>
    <row r="6598" spans="1:6">
      <c r="A6598">
        <v>2017</v>
      </c>
      <c r="B6598" t="s">
        <v>1064</v>
      </c>
      <c r="C6598" t="s">
        <v>1013</v>
      </c>
      <c r="D6598" t="s">
        <v>1020</v>
      </c>
      <c r="E6598" t="s">
        <v>1014</v>
      </c>
      <c r="F6598" s="86">
        <v>343.706432449364</v>
      </c>
    </row>
    <row r="6599" spans="1:6">
      <c r="A6599">
        <v>2018</v>
      </c>
      <c r="B6599" t="s">
        <v>1064</v>
      </c>
      <c r="C6599" t="s">
        <v>1013</v>
      </c>
      <c r="D6599" t="s">
        <v>1020</v>
      </c>
      <c r="E6599" t="s">
        <v>1014</v>
      </c>
      <c r="F6599" s="86">
        <v>347.15979301544797</v>
      </c>
    </row>
    <row r="6600" spans="1:6">
      <c r="A6600">
        <v>2019</v>
      </c>
      <c r="B6600" t="s">
        <v>1064</v>
      </c>
      <c r="C6600" t="s">
        <v>1013</v>
      </c>
      <c r="D6600" t="s">
        <v>1020</v>
      </c>
      <c r="E6600" t="s">
        <v>1014</v>
      </c>
      <c r="F6600" s="86">
        <v>350.42205566266102</v>
      </c>
    </row>
    <row r="6601" spans="1:6">
      <c r="A6601">
        <v>2020</v>
      </c>
      <c r="B6601" t="s">
        <v>1064</v>
      </c>
      <c r="C6601" t="s">
        <v>1013</v>
      </c>
      <c r="D6601" t="s">
        <v>1020</v>
      </c>
      <c r="E6601" t="s">
        <v>1014</v>
      </c>
      <c r="F6601" s="86">
        <v>353.17056669278003</v>
      </c>
    </row>
    <row r="6602" spans="1:6">
      <c r="A6602">
        <v>2021</v>
      </c>
      <c r="B6602" t="s">
        <v>1064</v>
      </c>
      <c r="C6602" t="s">
        <v>1013</v>
      </c>
      <c r="D6602" t="s">
        <v>1020</v>
      </c>
      <c r="E6602" t="s">
        <v>1014</v>
      </c>
      <c r="F6602" s="86">
        <v>355.56551193700801</v>
      </c>
    </row>
    <row r="6603" spans="1:6">
      <c r="A6603">
        <v>2022</v>
      </c>
      <c r="B6603" t="s">
        <v>1064</v>
      </c>
      <c r="C6603" t="s">
        <v>1013</v>
      </c>
      <c r="D6603" t="s">
        <v>1020</v>
      </c>
      <c r="E6603" t="s">
        <v>1014</v>
      </c>
      <c r="F6603" s="86">
        <v>357.40080777223801</v>
      </c>
    </row>
    <row r="6604" spans="1:6">
      <c r="A6604">
        <v>2023</v>
      </c>
      <c r="B6604" t="s">
        <v>1064</v>
      </c>
      <c r="C6604" t="s">
        <v>1013</v>
      </c>
      <c r="D6604" t="s">
        <v>1020</v>
      </c>
      <c r="E6604" t="s">
        <v>1014</v>
      </c>
      <c r="F6604" s="86">
        <v>358.55179475046901</v>
      </c>
    </row>
    <row r="6605" spans="1:6">
      <c r="A6605">
        <v>2024</v>
      </c>
      <c r="B6605" t="s">
        <v>1064</v>
      </c>
      <c r="C6605" t="s">
        <v>1013</v>
      </c>
      <c r="D6605" t="s">
        <v>1020</v>
      </c>
      <c r="E6605" t="s">
        <v>1014</v>
      </c>
      <c r="F6605" s="86">
        <v>358.72161524356801</v>
      </c>
    </row>
    <row r="6606" spans="1:6">
      <c r="A6606">
        <v>2025</v>
      </c>
      <c r="B6606" t="s">
        <v>1064</v>
      </c>
      <c r="C6606" t="s">
        <v>1013</v>
      </c>
      <c r="D6606" t="s">
        <v>1020</v>
      </c>
      <c r="E6606" t="s">
        <v>1014</v>
      </c>
      <c r="F6606" s="86">
        <v>357.97482935391503</v>
      </c>
    </row>
    <row r="6607" spans="1:6">
      <c r="A6607">
        <v>2026</v>
      </c>
      <c r="B6607" t="s">
        <v>1064</v>
      </c>
      <c r="C6607" t="s">
        <v>1013</v>
      </c>
      <c r="D6607" t="s">
        <v>1020</v>
      </c>
      <c r="E6607" t="s">
        <v>1014</v>
      </c>
      <c r="F6607" s="86">
        <v>356.048799159672</v>
      </c>
    </row>
    <row r="6608" spans="1:6">
      <c r="A6608">
        <v>2027</v>
      </c>
      <c r="B6608" t="s">
        <v>1064</v>
      </c>
      <c r="C6608" t="s">
        <v>1013</v>
      </c>
      <c r="D6608" t="s">
        <v>1020</v>
      </c>
      <c r="E6608" t="s">
        <v>1014</v>
      </c>
      <c r="F6608" s="86">
        <v>352.68897768485698</v>
      </c>
    </row>
    <row r="6609" spans="1:6">
      <c r="A6609">
        <v>2028</v>
      </c>
      <c r="B6609" t="s">
        <v>1064</v>
      </c>
      <c r="C6609" t="s">
        <v>1013</v>
      </c>
      <c r="D6609" t="s">
        <v>1020</v>
      </c>
      <c r="E6609" t="s">
        <v>1014</v>
      </c>
      <c r="F6609" s="86">
        <v>347.782436004256</v>
      </c>
    </row>
    <row r="6610" spans="1:6">
      <c r="A6610">
        <v>2029</v>
      </c>
      <c r="B6610" t="s">
        <v>1064</v>
      </c>
      <c r="C6610" t="s">
        <v>1013</v>
      </c>
      <c r="D6610" t="s">
        <v>1020</v>
      </c>
      <c r="E6610" t="s">
        <v>1014</v>
      </c>
      <c r="F6610" s="86">
        <v>341.01080969457001</v>
      </c>
    </row>
    <row r="6611" spans="1:6">
      <c r="A6611">
        <v>2030</v>
      </c>
      <c r="B6611" t="s">
        <v>1064</v>
      </c>
      <c r="C6611" t="s">
        <v>1013</v>
      </c>
      <c r="D6611" t="s">
        <v>1020</v>
      </c>
      <c r="E6611" t="s">
        <v>1014</v>
      </c>
      <c r="F6611" s="86">
        <v>332.30045648372197</v>
      </c>
    </row>
    <row r="6612" spans="1:6">
      <c r="A6612">
        <v>2031</v>
      </c>
      <c r="B6612" t="s">
        <v>1064</v>
      </c>
      <c r="C6612" t="s">
        <v>1013</v>
      </c>
      <c r="D6612" t="s">
        <v>1020</v>
      </c>
      <c r="E6612" t="s">
        <v>1014</v>
      </c>
      <c r="F6612" s="86">
        <v>321.45758754766899</v>
      </c>
    </row>
    <row r="6613" spans="1:6">
      <c r="A6613">
        <v>2032</v>
      </c>
      <c r="B6613" t="s">
        <v>1064</v>
      </c>
      <c r="C6613" t="s">
        <v>1013</v>
      </c>
      <c r="D6613" t="s">
        <v>1020</v>
      </c>
      <c r="E6613" t="s">
        <v>1014</v>
      </c>
      <c r="F6613" s="86">
        <v>308.609076565002</v>
      </c>
    </row>
    <row r="6614" spans="1:6">
      <c r="A6614">
        <v>2033</v>
      </c>
      <c r="B6614" t="s">
        <v>1064</v>
      </c>
      <c r="C6614" t="s">
        <v>1013</v>
      </c>
      <c r="D6614" t="s">
        <v>1020</v>
      </c>
      <c r="E6614" t="s">
        <v>1014</v>
      </c>
      <c r="F6614" s="86">
        <v>293.850362693553</v>
      </c>
    </row>
    <row r="6615" spans="1:6">
      <c r="A6615">
        <v>2034</v>
      </c>
      <c r="B6615" t="s">
        <v>1064</v>
      </c>
      <c r="C6615" t="s">
        <v>1013</v>
      </c>
      <c r="D6615" t="s">
        <v>1020</v>
      </c>
      <c r="E6615" t="s">
        <v>1014</v>
      </c>
      <c r="F6615" s="86">
        <v>277.570286866559</v>
      </c>
    </row>
    <row r="6616" spans="1:6">
      <c r="A6616">
        <v>2035</v>
      </c>
      <c r="B6616" t="s">
        <v>1064</v>
      </c>
      <c r="C6616" t="s">
        <v>1013</v>
      </c>
      <c r="D6616" t="s">
        <v>1020</v>
      </c>
      <c r="E6616" t="s">
        <v>1014</v>
      </c>
      <c r="F6616" s="86">
        <v>260.19046585125699</v>
      </c>
    </row>
    <row r="6617" spans="1:6">
      <c r="A6617">
        <v>2036</v>
      </c>
      <c r="B6617" t="s">
        <v>1064</v>
      </c>
      <c r="C6617" t="s">
        <v>1013</v>
      </c>
      <c r="D6617" t="s">
        <v>1020</v>
      </c>
      <c r="E6617" t="s">
        <v>1014</v>
      </c>
      <c r="F6617" s="86">
        <v>242.38229810987099</v>
      </c>
    </row>
    <row r="6618" spans="1:6">
      <c r="A6618">
        <v>2037</v>
      </c>
      <c r="B6618" t="s">
        <v>1064</v>
      </c>
      <c r="C6618" t="s">
        <v>1013</v>
      </c>
      <c r="D6618" t="s">
        <v>1020</v>
      </c>
      <c r="E6618" t="s">
        <v>1014</v>
      </c>
      <c r="F6618" s="86">
        <v>224.782151240894</v>
      </c>
    </row>
    <row r="6619" spans="1:6">
      <c r="A6619">
        <v>2038</v>
      </c>
      <c r="B6619" t="s">
        <v>1064</v>
      </c>
      <c r="C6619" t="s">
        <v>1013</v>
      </c>
      <c r="D6619" t="s">
        <v>1020</v>
      </c>
      <c r="E6619" t="s">
        <v>1014</v>
      </c>
      <c r="F6619" s="86">
        <v>208.10345907119199</v>
      </c>
    </row>
    <row r="6620" spans="1:6">
      <c r="A6620">
        <v>2039</v>
      </c>
      <c r="B6620" t="s">
        <v>1064</v>
      </c>
      <c r="C6620" t="s">
        <v>1013</v>
      </c>
      <c r="D6620" t="s">
        <v>1020</v>
      </c>
      <c r="E6620" t="s">
        <v>1014</v>
      </c>
      <c r="F6620" s="86">
        <v>193.05090221779301</v>
      </c>
    </row>
    <row r="6621" spans="1:6">
      <c r="A6621">
        <v>2040</v>
      </c>
      <c r="B6621" t="s">
        <v>1064</v>
      </c>
      <c r="C6621" t="s">
        <v>1013</v>
      </c>
      <c r="D6621" t="s">
        <v>1020</v>
      </c>
      <c r="E6621" t="s">
        <v>1014</v>
      </c>
      <c r="F6621" s="86">
        <v>179.95197905836201</v>
      </c>
    </row>
    <row r="6622" spans="1:6">
      <c r="A6622">
        <v>2041</v>
      </c>
      <c r="B6622" t="s">
        <v>1064</v>
      </c>
      <c r="C6622" t="s">
        <v>1013</v>
      </c>
      <c r="D6622" t="s">
        <v>1020</v>
      </c>
      <c r="E6622" t="s">
        <v>1014</v>
      </c>
      <c r="F6622" s="86">
        <v>169.06012702394901</v>
      </c>
    </row>
    <row r="6623" spans="1:6">
      <c r="A6623">
        <v>2042</v>
      </c>
      <c r="B6623" t="s">
        <v>1064</v>
      </c>
      <c r="C6623" t="s">
        <v>1013</v>
      </c>
      <c r="D6623" t="s">
        <v>1020</v>
      </c>
      <c r="E6623" t="s">
        <v>1014</v>
      </c>
      <c r="F6623" s="86">
        <v>160.488559364308</v>
      </c>
    </row>
    <row r="6624" spans="1:6">
      <c r="A6624">
        <v>2043</v>
      </c>
      <c r="B6624" t="s">
        <v>1064</v>
      </c>
      <c r="C6624" t="s">
        <v>1013</v>
      </c>
      <c r="D6624" t="s">
        <v>1020</v>
      </c>
      <c r="E6624" t="s">
        <v>1014</v>
      </c>
      <c r="F6624" s="86">
        <v>153.953935436167</v>
      </c>
    </row>
    <row r="6625" spans="1:6">
      <c r="A6625">
        <v>2044</v>
      </c>
      <c r="B6625" t="s">
        <v>1064</v>
      </c>
      <c r="C6625" t="s">
        <v>1013</v>
      </c>
      <c r="D6625" t="s">
        <v>1020</v>
      </c>
      <c r="E6625" t="s">
        <v>1014</v>
      </c>
      <c r="F6625" s="86">
        <v>149.16128406313399</v>
      </c>
    </row>
    <row r="6626" spans="1:6">
      <c r="A6626">
        <v>2045</v>
      </c>
      <c r="B6626" t="s">
        <v>1064</v>
      </c>
      <c r="C6626" t="s">
        <v>1013</v>
      </c>
      <c r="D6626" t="s">
        <v>1020</v>
      </c>
      <c r="E6626" t="s">
        <v>1014</v>
      </c>
      <c r="F6626" s="86">
        <v>145.72227082345401</v>
      </c>
    </row>
    <row r="6627" spans="1:6">
      <c r="A6627">
        <v>2046</v>
      </c>
      <c r="B6627" t="s">
        <v>1064</v>
      </c>
      <c r="C6627" t="s">
        <v>1013</v>
      </c>
      <c r="D6627" t="s">
        <v>1020</v>
      </c>
      <c r="E6627" t="s">
        <v>1014</v>
      </c>
      <c r="F6627" s="86">
        <v>143.18996111342599</v>
      </c>
    </row>
    <row r="6628" spans="1:6">
      <c r="A6628">
        <v>2047</v>
      </c>
      <c r="B6628" t="s">
        <v>1064</v>
      </c>
      <c r="C6628" t="s">
        <v>1013</v>
      </c>
      <c r="D6628" t="s">
        <v>1020</v>
      </c>
      <c r="E6628" t="s">
        <v>1014</v>
      </c>
      <c r="F6628" s="86">
        <v>141.275518105119</v>
      </c>
    </row>
    <row r="6629" spans="1:6">
      <c r="A6629">
        <v>2048</v>
      </c>
      <c r="B6629" t="s">
        <v>1064</v>
      </c>
      <c r="C6629" t="s">
        <v>1013</v>
      </c>
      <c r="D6629" t="s">
        <v>1020</v>
      </c>
      <c r="E6629" t="s">
        <v>1014</v>
      </c>
      <c r="F6629" s="86">
        <v>139.67249746591199</v>
      </c>
    </row>
    <row r="6630" spans="1:6">
      <c r="A6630">
        <v>2049</v>
      </c>
      <c r="B6630" t="s">
        <v>1064</v>
      </c>
      <c r="C6630" t="s">
        <v>1013</v>
      </c>
      <c r="D6630" t="s">
        <v>1020</v>
      </c>
      <c r="E6630" t="s">
        <v>1014</v>
      </c>
      <c r="F6630" s="86">
        <v>138.19239023496101</v>
      </c>
    </row>
    <row r="6631" spans="1:6">
      <c r="A6631">
        <v>2050</v>
      </c>
      <c r="B6631" t="s">
        <v>1064</v>
      </c>
      <c r="C6631" t="s">
        <v>1013</v>
      </c>
      <c r="D6631" t="s">
        <v>1020</v>
      </c>
      <c r="E6631" t="s">
        <v>1014</v>
      </c>
      <c r="F6631" s="86">
        <v>136.76122811238201</v>
      </c>
    </row>
    <row r="6632" spans="1:6">
      <c r="A6632">
        <v>2017</v>
      </c>
      <c r="B6632" t="s">
        <v>1065</v>
      </c>
      <c r="C6632" t="s">
        <v>1013</v>
      </c>
      <c r="D6632" t="s">
        <v>1020</v>
      </c>
      <c r="E6632" t="s">
        <v>1014</v>
      </c>
      <c r="F6632" s="86">
        <v>10837.552376205</v>
      </c>
    </row>
    <row r="6633" spans="1:6">
      <c r="A6633">
        <v>2018</v>
      </c>
      <c r="B6633" t="s">
        <v>1065</v>
      </c>
      <c r="C6633" t="s">
        <v>1013</v>
      </c>
      <c r="D6633" t="s">
        <v>1020</v>
      </c>
      <c r="E6633" t="s">
        <v>1014</v>
      </c>
      <c r="F6633" s="86">
        <v>10892.7887047555</v>
      </c>
    </row>
    <row r="6634" spans="1:6">
      <c r="A6634">
        <v>2019</v>
      </c>
      <c r="B6634" t="s">
        <v>1065</v>
      </c>
      <c r="C6634" t="s">
        <v>1013</v>
      </c>
      <c r="D6634" t="s">
        <v>1020</v>
      </c>
      <c r="E6634" t="s">
        <v>1014</v>
      </c>
      <c r="F6634" s="86">
        <v>10939.89039574</v>
      </c>
    </row>
    <row r="6635" spans="1:6">
      <c r="A6635">
        <v>2020</v>
      </c>
      <c r="B6635" t="s">
        <v>1065</v>
      </c>
      <c r="C6635" t="s">
        <v>1013</v>
      </c>
      <c r="D6635" t="s">
        <v>1020</v>
      </c>
      <c r="E6635" t="s">
        <v>1014</v>
      </c>
      <c r="F6635" s="86">
        <v>10981.117429660701</v>
      </c>
    </row>
    <row r="6636" spans="1:6">
      <c r="A6636">
        <v>2021</v>
      </c>
      <c r="B6636" t="s">
        <v>1065</v>
      </c>
      <c r="C6636" t="s">
        <v>1013</v>
      </c>
      <c r="D6636" t="s">
        <v>1020</v>
      </c>
      <c r="E6636" t="s">
        <v>1014</v>
      </c>
      <c r="F6636" s="86">
        <v>11011.1739999089</v>
      </c>
    </row>
    <row r="6637" spans="1:6">
      <c r="A6637">
        <v>2022</v>
      </c>
      <c r="B6637" t="s">
        <v>1065</v>
      </c>
      <c r="C6637" t="s">
        <v>1013</v>
      </c>
      <c r="D6637" t="s">
        <v>1020</v>
      </c>
      <c r="E6637" t="s">
        <v>1014</v>
      </c>
      <c r="F6637" s="86">
        <v>11026.363575036499</v>
      </c>
    </row>
    <row r="6638" spans="1:6">
      <c r="A6638">
        <v>2023</v>
      </c>
      <c r="B6638" t="s">
        <v>1065</v>
      </c>
      <c r="C6638" t="s">
        <v>1013</v>
      </c>
      <c r="D6638" t="s">
        <v>1020</v>
      </c>
      <c r="E6638" t="s">
        <v>1014</v>
      </c>
      <c r="F6638" s="86">
        <v>11018.2240531528</v>
      </c>
    </row>
    <row r="6639" spans="1:6">
      <c r="A6639">
        <v>2024</v>
      </c>
      <c r="B6639" t="s">
        <v>1065</v>
      </c>
      <c r="C6639" t="s">
        <v>1013</v>
      </c>
      <c r="D6639" t="s">
        <v>1020</v>
      </c>
      <c r="E6639" t="s">
        <v>1014</v>
      </c>
      <c r="F6639" s="86">
        <v>10986.4909472379</v>
      </c>
    </row>
    <row r="6640" spans="1:6">
      <c r="A6640">
        <v>2025</v>
      </c>
      <c r="B6640" t="s">
        <v>1065</v>
      </c>
      <c r="C6640" t="s">
        <v>1013</v>
      </c>
      <c r="D6640" t="s">
        <v>1020</v>
      </c>
      <c r="E6640" t="s">
        <v>1014</v>
      </c>
      <c r="F6640" s="86">
        <v>10925.3842494902</v>
      </c>
    </row>
    <row r="6641" spans="1:6">
      <c r="A6641">
        <v>2026</v>
      </c>
      <c r="B6641" t="s">
        <v>1065</v>
      </c>
      <c r="C6641" t="s">
        <v>1013</v>
      </c>
      <c r="D6641" t="s">
        <v>1020</v>
      </c>
      <c r="E6641" t="s">
        <v>1014</v>
      </c>
      <c r="F6641" s="86">
        <v>10829.784717152301</v>
      </c>
    </row>
    <row r="6642" spans="1:6">
      <c r="A6642">
        <v>2027</v>
      </c>
      <c r="B6642" t="s">
        <v>1065</v>
      </c>
      <c r="C6642" t="s">
        <v>1013</v>
      </c>
      <c r="D6642" t="s">
        <v>1020</v>
      </c>
      <c r="E6642" t="s">
        <v>1014</v>
      </c>
      <c r="F6642" s="86">
        <v>10695.7418913827</v>
      </c>
    </row>
    <row r="6643" spans="1:6">
      <c r="A6643">
        <v>2028</v>
      </c>
      <c r="B6643" t="s">
        <v>1065</v>
      </c>
      <c r="C6643" t="s">
        <v>1013</v>
      </c>
      <c r="D6643" t="s">
        <v>1020</v>
      </c>
      <c r="E6643" t="s">
        <v>1014</v>
      </c>
      <c r="F6643" s="86">
        <v>10517.4455038532</v>
      </c>
    </row>
    <row r="6644" spans="1:6">
      <c r="A6644">
        <v>2029</v>
      </c>
      <c r="B6644" t="s">
        <v>1065</v>
      </c>
      <c r="C6644" t="s">
        <v>1013</v>
      </c>
      <c r="D6644" t="s">
        <v>1020</v>
      </c>
      <c r="E6644" t="s">
        <v>1014</v>
      </c>
      <c r="F6644" s="86">
        <v>10286.973230748101</v>
      </c>
    </row>
    <row r="6645" spans="1:6">
      <c r="A6645">
        <v>2030</v>
      </c>
      <c r="B6645" t="s">
        <v>1065</v>
      </c>
      <c r="C6645" t="s">
        <v>1013</v>
      </c>
      <c r="D6645" t="s">
        <v>1020</v>
      </c>
      <c r="E6645" t="s">
        <v>1014</v>
      </c>
      <c r="F6645" s="86">
        <v>9999.6186943189605</v>
      </c>
    </row>
    <row r="6646" spans="1:6">
      <c r="A6646">
        <v>2031</v>
      </c>
      <c r="B6646" t="s">
        <v>1065</v>
      </c>
      <c r="C6646" t="s">
        <v>1013</v>
      </c>
      <c r="D6646" t="s">
        <v>1020</v>
      </c>
      <c r="E6646" t="s">
        <v>1014</v>
      </c>
      <c r="F6646" s="86">
        <v>9651.3178953044608</v>
      </c>
    </row>
    <row r="6647" spans="1:6">
      <c r="A6647">
        <v>2032</v>
      </c>
      <c r="B6647" t="s">
        <v>1065</v>
      </c>
      <c r="C6647" t="s">
        <v>1013</v>
      </c>
      <c r="D6647" t="s">
        <v>1020</v>
      </c>
      <c r="E6647" t="s">
        <v>1014</v>
      </c>
      <c r="F6647" s="86">
        <v>9245.0411263824499</v>
      </c>
    </row>
    <row r="6648" spans="1:6">
      <c r="A6648">
        <v>2033</v>
      </c>
      <c r="B6648" t="s">
        <v>1065</v>
      </c>
      <c r="C6648" t="s">
        <v>1013</v>
      </c>
      <c r="D6648" t="s">
        <v>1020</v>
      </c>
      <c r="E6648" t="s">
        <v>1014</v>
      </c>
      <c r="F6648" s="86">
        <v>8785.0230429150306</v>
      </c>
    </row>
    <row r="6649" spans="1:6">
      <c r="A6649">
        <v>2034</v>
      </c>
      <c r="B6649" t="s">
        <v>1065</v>
      </c>
      <c r="C6649" t="s">
        <v>1013</v>
      </c>
      <c r="D6649" t="s">
        <v>1020</v>
      </c>
      <c r="E6649" t="s">
        <v>1014</v>
      </c>
      <c r="F6649" s="86">
        <v>8279.9865608013406</v>
      </c>
    </row>
    <row r="6650" spans="1:6">
      <c r="A6650">
        <v>2035</v>
      </c>
      <c r="B6650" t="s">
        <v>1065</v>
      </c>
      <c r="C6650" t="s">
        <v>1013</v>
      </c>
      <c r="D6650" t="s">
        <v>1020</v>
      </c>
      <c r="E6650" t="s">
        <v>1014</v>
      </c>
      <c r="F6650" s="86">
        <v>7745.5300495644196</v>
      </c>
    </row>
    <row r="6651" spans="1:6">
      <c r="A6651">
        <v>2036</v>
      </c>
      <c r="B6651" t="s">
        <v>1065</v>
      </c>
      <c r="C6651" t="s">
        <v>1013</v>
      </c>
      <c r="D6651" t="s">
        <v>1020</v>
      </c>
      <c r="E6651" t="s">
        <v>1014</v>
      </c>
      <c r="F6651" s="86">
        <v>7199.0617448653602</v>
      </c>
    </row>
    <row r="6652" spans="1:6">
      <c r="A6652">
        <v>2037</v>
      </c>
      <c r="B6652" t="s">
        <v>1065</v>
      </c>
      <c r="C6652" t="s">
        <v>1013</v>
      </c>
      <c r="D6652" t="s">
        <v>1020</v>
      </c>
      <c r="E6652" t="s">
        <v>1014</v>
      </c>
      <c r="F6652" s="86">
        <v>6661.8632058389803</v>
      </c>
    </row>
    <row r="6653" spans="1:6">
      <c r="A6653">
        <v>2038</v>
      </c>
      <c r="B6653" t="s">
        <v>1065</v>
      </c>
      <c r="C6653" t="s">
        <v>1013</v>
      </c>
      <c r="D6653" t="s">
        <v>1020</v>
      </c>
      <c r="E6653" t="s">
        <v>1014</v>
      </c>
      <c r="F6653" s="86">
        <v>6153.2188747932496</v>
      </c>
    </row>
    <row r="6654" spans="1:6">
      <c r="A6654">
        <v>2039</v>
      </c>
      <c r="B6654" t="s">
        <v>1065</v>
      </c>
      <c r="C6654" t="s">
        <v>1013</v>
      </c>
      <c r="D6654" t="s">
        <v>1020</v>
      </c>
      <c r="E6654" t="s">
        <v>1014</v>
      </c>
      <c r="F6654" s="86">
        <v>5694.8174703980503</v>
      </c>
    </row>
    <row r="6655" spans="1:6">
      <c r="A6655">
        <v>2040</v>
      </c>
      <c r="B6655" t="s">
        <v>1065</v>
      </c>
      <c r="C6655" t="s">
        <v>1013</v>
      </c>
      <c r="D6655" t="s">
        <v>1020</v>
      </c>
      <c r="E6655" t="s">
        <v>1014</v>
      </c>
      <c r="F6655" s="86">
        <v>5297.2653382491399</v>
      </c>
    </row>
    <row r="6656" spans="1:6">
      <c r="A6656">
        <v>2041</v>
      </c>
      <c r="B6656" t="s">
        <v>1065</v>
      </c>
      <c r="C6656" t="s">
        <v>1013</v>
      </c>
      <c r="D6656" t="s">
        <v>1020</v>
      </c>
      <c r="E6656" t="s">
        <v>1014</v>
      </c>
      <c r="F6656" s="86">
        <v>4970.08007337037</v>
      </c>
    </row>
    <row r="6657" spans="1:6">
      <c r="A6657">
        <v>2042</v>
      </c>
      <c r="B6657" t="s">
        <v>1065</v>
      </c>
      <c r="C6657" t="s">
        <v>1013</v>
      </c>
      <c r="D6657" t="s">
        <v>1020</v>
      </c>
      <c r="E6657" t="s">
        <v>1014</v>
      </c>
      <c r="F6657" s="86">
        <v>4712.7330135823204</v>
      </c>
    </row>
    <row r="6658" spans="1:6">
      <c r="A6658">
        <v>2043</v>
      </c>
      <c r="B6658" t="s">
        <v>1065</v>
      </c>
      <c r="C6658" t="s">
        <v>1013</v>
      </c>
      <c r="D6658" t="s">
        <v>1020</v>
      </c>
      <c r="E6658" t="s">
        <v>1014</v>
      </c>
      <c r="F6658" s="86">
        <v>4520.9203905742497</v>
      </c>
    </row>
    <row r="6659" spans="1:6">
      <c r="A6659">
        <v>2044</v>
      </c>
      <c r="B6659" t="s">
        <v>1065</v>
      </c>
      <c r="C6659" t="s">
        <v>1013</v>
      </c>
      <c r="D6659" t="s">
        <v>1020</v>
      </c>
      <c r="E6659" t="s">
        <v>1014</v>
      </c>
      <c r="F6659" s="86">
        <v>4383.1271273484099</v>
      </c>
    </row>
    <row r="6660" spans="1:6">
      <c r="A6660">
        <v>2045</v>
      </c>
      <c r="B6660" t="s">
        <v>1065</v>
      </c>
      <c r="C6660" t="s">
        <v>1013</v>
      </c>
      <c r="D6660" t="s">
        <v>1020</v>
      </c>
      <c r="E6660" t="s">
        <v>1014</v>
      </c>
      <c r="F6660" s="86">
        <v>4288.69145366461</v>
      </c>
    </row>
    <row r="6661" spans="1:6">
      <c r="A6661">
        <v>2046</v>
      </c>
      <c r="B6661" t="s">
        <v>1065</v>
      </c>
      <c r="C6661" t="s">
        <v>1013</v>
      </c>
      <c r="D6661" t="s">
        <v>1020</v>
      </c>
      <c r="E6661" t="s">
        <v>1014</v>
      </c>
      <c r="F6661" s="86">
        <v>4223.4829362813898</v>
      </c>
    </row>
    <row r="6662" spans="1:6">
      <c r="A6662">
        <v>2047</v>
      </c>
      <c r="B6662" t="s">
        <v>1065</v>
      </c>
      <c r="C6662" t="s">
        <v>1013</v>
      </c>
      <c r="D6662" t="s">
        <v>1020</v>
      </c>
      <c r="E6662" t="s">
        <v>1014</v>
      </c>
      <c r="F6662" s="86">
        <v>4177.2980932824503</v>
      </c>
    </row>
    <row r="6663" spans="1:6">
      <c r="A6663">
        <v>2048</v>
      </c>
      <c r="B6663" t="s">
        <v>1065</v>
      </c>
      <c r="C6663" t="s">
        <v>1013</v>
      </c>
      <c r="D6663" t="s">
        <v>1020</v>
      </c>
      <c r="E6663" t="s">
        <v>1014</v>
      </c>
      <c r="F6663" s="86">
        <v>4141.20972674721</v>
      </c>
    </row>
    <row r="6664" spans="1:6">
      <c r="A6664">
        <v>2049</v>
      </c>
      <c r="B6664" t="s">
        <v>1065</v>
      </c>
      <c r="C6664" t="s">
        <v>1013</v>
      </c>
      <c r="D6664" t="s">
        <v>1020</v>
      </c>
      <c r="E6664" t="s">
        <v>1014</v>
      </c>
      <c r="F6664" s="86">
        <v>4109.3876544303303</v>
      </c>
    </row>
    <row r="6665" spans="1:6">
      <c r="A6665">
        <v>2050</v>
      </c>
      <c r="B6665" t="s">
        <v>1065</v>
      </c>
      <c r="C6665" t="s">
        <v>1013</v>
      </c>
      <c r="D6665" t="s">
        <v>1020</v>
      </c>
      <c r="E6665" t="s">
        <v>1014</v>
      </c>
      <c r="F6665" s="86">
        <v>4080.09210906608</v>
      </c>
    </row>
    <row r="6666" spans="1:6">
      <c r="A6666">
        <v>2017</v>
      </c>
      <c r="B6666" t="s">
        <v>1066</v>
      </c>
      <c r="C6666" t="s">
        <v>1013</v>
      </c>
      <c r="D6666" t="s">
        <v>1020</v>
      </c>
      <c r="E6666" t="s">
        <v>1014</v>
      </c>
      <c r="F6666" s="86">
        <v>35333.702138677902</v>
      </c>
    </row>
    <row r="6667" spans="1:6">
      <c r="A6667">
        <v>2018</v>
      </c>
      <c r="B6667" t="s">
        <v>1066</v>
      </c>
      <c r="C6667" t="s">
        <v>1013</v>
      </c>
      <c r="D6667" t="s">
        <v>1020</v>
      </c>
      <c r="E6667" t="s">
        <v>1014</v>
      </c>
      <c r="F6667" s="86">
        <v>35817.605131767799</v>
      </c>
    </row>
    <row r="6668" spans="1:6">
      <c r="A6668">
        <v>2019</v>
      </c>
      <c r="B6668" t="s">
        <v>1066</v>
      </c>
      <c r="C6668" t="s">
        <v>1013</v>
      </c>
      <c r="D6668" t="s">
        <v>1020</v>
      </c>
      <c r="E6668" t="s">
        <v>1014</v>
      </c>
      <c r="F6668" s="86">
        <v>36295.689672294502</v>
      </c>
    </row>
    <row r="6669" spans="1:6">
      <c r="A6669">
        <v>2020</v>
      </c>
      <c r="B6669" t="s">
        <v>1066</v>
      </c>
      <c r="C6669" t="s">
        <v>1013</v>
      </c>
      <c r="D6669" t="s">
        <v>1020</v>
      </c>
      <c r="E6669" t="s">
        <v>1014</v>
      </c>
      <c r="F6669" s="86">
        <v>36677.680661574799</v>
      </c>
    </row>
    <row r="6670" spans="1:6">
      <c r="A6670">
        <v>2021</v>
      </c>
      <c r="B6670" t="s">
        <v>1066</v>
      </c>
      <c r="C6670" t="s">
        <v>1013</v>
      </c>
      <c r="D6670" t="s">
        <v>1020</v>
      </c>
      <c r="E6670" t="s">
        <v>1014</v>
      </c>
      <c r="F6670" s="86">
        <v>37020.507068640203</v>
      </c>
    </row>
    <row r="6671" spans="1:6">
      <c r="A6671">
        <v>2022</v>
      </c>
      <c r="B6671" t="s">
        <v>1066</v>
      </c>
      <c r="C6671" t="s">
        <v>1013</v>
      </c>
      <c r="D6671" t="s">
        <v>1020</v>
      </c>
      <c r="E6671" t="s">
        <v>1014</v>
      </c>
      <c r="F6671" s="86">
        <v>37316.4949428689</v>
      </c>
    </row>
    <row r="6672" spans="1:6">
      <c r="A6672">
        <v>2023</v>
      </c>
      <c r="B6672" t="s">
        <v>1066</v>
      </c>
      <c r="C6672" t="s">
        <v>1013</v>
      </c>
      <c r="D6672" t="s">
        <v>1020</v>
      </c>
      <c r="E6672" t="s">
        <v>1014</v>
      </c>
      <c r="F6672" s="86">
        <v>37548.630666265599</v>
      </c>
    </row>
    <row r="6673" spans="1:6">
      <c r="A6673">
        <v>2024</v>
      </c>
      <c r="B6673" t="s">
        <v>1066</v>
      </c>
      <c r="C6673" t="s">
        <v>1013</v>
      </c>
      <c r="D6673" t="s">
        <v>1020</v>
      </c>
      <c r="E6673" t="s">
        <v>1014</v>
      </c>
      <c r="F6673" s="86">
        <v>37700.056907712802</v>
      </c>
    </row>
    <row r="6674" spans="1:6">
      <c r="A6674">
        <v>2025</v>
      </c>
      <c r="B6674" t="s">
        <v>1066</v>
      </c>
      <c r="C6674" t="s">
        <v>1013</v>
      </c>
      <c r="D6674" t="s">
        <v>1020</v>
      </c>
      <c r="E6674" t="s">
        <v>1014</v>
      </c>
      <c r="F6674" s="86">
        <v>37760.873589057599</v>
      </c>
    </row>
    <row r="6675" spans="1:6">
      <c r="A6675">
        <v>2026</v>
      </c>
      <c r="B6675" t="s">
        <v>1066</v>
      </c>
      <c r="C6675" t="s">
        <v>1013</v>
      </c>
      <c r="D6675" t="s">
        <v>1020</v>
      </c>
      <c r="E6675" t="s">
        <v>1014</v>
      </c>
      <c r="F6675" s="86">
        <v>37713.891667748598</v>
      </c>
    </row>
    <row r="6676" spans="1:6">
      <c r="A6676">
        <v>2027</v>
      </c>
      <c r="B6676" t="s">
        <v>1066</v>
      </c>
      <c r="C6676" t="s">
        <v>1013</v>
      </c>
      <c r="D6676" t="s">
        <v>1020</v>
      </c>
      <c r="E6676" t="s">
        <v>1014</v>
      </c>
      <c r="F6676" s="86">
        <v>37537.141346961202</v>
      </c>
    </row>
    <row r="6677" spans="1:6">
      <c r="A6677">
        <v>2028</v>
      </c>
      <c r="B6677" t="s">
        <v>1066</v>
      </c>
      <c r="C6677" t="s">
        <v>1013</v>
      </c>
      <c r="D6677" t="s">
        <v>1020</v>
      </c>
      <c r="E6677" t="s">
        <v>1014</v>
      </c>
      <c r="F6677" s="86">
        <v>37216.070425749997</v>
      </c>
    </row>
    <row r="6678" spans="1:6">
      <c r="A6678">
        <v>2029</v>
      </c>
      <c r="B6678" t="s">
        <v>1066</v>
      </c>
      <c r="C6678" t="s">
        <v>1013</v>
      </c>
      <c r="D6678" t="s">
        <v>1020</v>
      </c>
      <c r="E6678" t="s">
        <v>1014</v>
      </c>
      <c r="F6678" s="86">
        <v>36723.041910202999</v>
      </c>
    </row>
    <row r="6679" spans="1:6">
      <c r="A6679">
        <v>2030</v>
      </c>
      <c r="B6679" t="s">
        <v>1066</v>
      </c>
      <c r="C6679" t="s">
        <v>1013</v>
      </c>
      <c r="D6679" t="s">
        <v>1020</v>
      </c>
      <c r="E6679" t="s">
        <v>1014</v>
      </c>
      <c r="F6679" s="86">
        <v>36042.106765823097</v>
      </c>
    </row>
    <row r="6680" spans="1:6">
      <c r="A6680">
        <v>2031</v>
      </c>
      <c r="B6680" t="s">
        <v>1066</v>
      </c>
      <c r="C6680" t="s">
        <v>1013</v>
      </c>
      <c r="D6680" t="s">
        <v>1020</v>
      </c>
      <c r="E6680" t="s">
        <v>1014</v>
      </c>
      <c r="F6680" s="86">
        <v>35160.957480088</v>
      </c>
    </row>
    <row r="6681" spans="1:6">
      <c r="A6681">
        <v>2032</v>
      </c>
      <c r="B6681" t="s">
        <v>1066</v>
      </c>
      <c r="C6681" t="s">
        <v>1013</v>
      </c>
      <c r="D6681" t="s">
        <v>1020</v>
      </c>
      <c r="E6681" t="s">
        <v>1014</v>
      </c>
      <c r="F6681" s="86">
        <v>34077.450194188801</v>
      </c>
    </row>
    <row r="6682" spans="1:6">
      <c r="A6682">
        <v>2033</v>
      </c>
      <c r="B6682" t="s">
        <v>1066</v>
      </c>
      <c r="C6682" t="s">
        <v>1013</v>
      </c>
      <c r="D6682" t="s">
        <v>1020</v>
      </c>
      <c r="E6682" t="s">
        <v>1014</v>
      </c>
      <c r="F6682" s="86">
        <v>32804.897406375603</v>
      </c>
    </row>
    <row r="6683" spans="1:6">
      <c r="A6683">
        <v>2034</v>
      </c>
      <c r="B6683" t="s">
        <v>1066</v>
      </c>
      <c r="C6683" t="s">
        <v>1013</v>
      </c>
      <c r="D6683" t="s">
        <v>1020</v>
      </c>
      <c r="E6683" t="s">
        <v>1014</v>
      </c>
      <c r="F6683" s="86">
        <v>31373.349396929501</v>
      </c>
    </row>
    <row r="6684" spans="1:6">
      <c r="A6684">
        <v>2035</v>
      </c>
      <c r="B6684" t="s">
        <v>1066</v>
      </c>
      <c r="C6684" t="s">
        <v>1013</v>
      </c>
      <c r="D6684" t="s">
        <v>1020</v>
      </c>
      <c r="E6684" t="s">
        <v>1014</v>
      </c>
      <c r="F6684" s="86">
        <v>29821.226092351801</v>
      </c>
    </row>
    <row r="6685" spans="1:6">
      <c r="A6685">
        <v>2036</v>
      </c>
      <c r="B6685" t="s">
        <v>1066</v>
      </c>
      <c r="C6685" t="s">
        <v>1013</v>
      </c>
      <c r="D6685" t="s">
        <v>1020</v>
      </c>
      <c r="E6685" t="s">
        <v>1014</v>
      </c>
      <c r="F6685" s="86">
        <v>28208.356030533501</v>
      </c>
    </row>
    <row r="6686" spans="1:6">
      <c r="A6686">
        <v>2037</v>
      </c>
      <c r="B6686" t="s">
        <v>1066</v>
      </c>
      <c r="C6686" t="s">
        <v>1013</v>
      </c>
      <c r="D6686" t="s">
        <v>1020</v>
      </c>
      <c r="E6686" t="s">
        <v>1014</v>
      </c>
      <c r="F6686" s="86">
        <v>26599.9978017588</v>
      </c>
    </row>
    <row r="6687" spans="1:6">
      <c r="A6687">
        <v>2038</v>
      </c>
      <c r="B6687" t="s">
        <v>1066</v>
      </c>
      <c r="C6687" t="s">
        <v>1013</v>
      </c>
      <c r="D6687" t="s">
        <v>1020</v>
      </c>
      <c r="E6687" t="s">
        <v>1014</v>
      </c>
      <c r="F6687" s="86">
        <v>25065.1027208591</v>
      </c>
    </row>
    <row r="6688" spans="1:6">
      <c r="A6688">
        <v>2039</v>
      </c>
      <c r="B6688" t="s">
        <v>1066</v>
      </c>
      <c r="C6688" t="s">
        <v>1013</v>
      </c>
      <c r="D6688" t="s">
        <v>1020</v>
      </c>
      <c r="E6688" t="s">
        <v>1014</v>
      </c>
      <c r="F6688" s="86">
        <v>23657.945893035801</v>
      </c>
    </row>
    <row r="6689" spans="1:6">
      <c r="A6689">
        <v>2040</v>
      </c>
      <c r="B6689" t="s">
        <v>1066</v>
      </c>
      <c r="C6689" t="s">
        <v>1013</v>
      </c>
      <c r="D6689" t="s">
        <v>1020</v>
      </c>
      <c r="E6689" t="s">
        <v>1014</v>
      </c>
      <c r="F6689" s="86">
        <v>22428.9162018766</v>
      </c>
    </row>
    <row r="6690" spans="1:6">
      <c r="A6690">
        <v>2041</v>
      </c>
      <c r="B6690" t="s">
        <v>1066</v>
      </c>
      <c r="C6690" t="s">
        <v>1013</v>
      </c>
      <c r="D6690" t="s">
        <v>1020</v>
      </c>
      <c r="E6690" t="s">
        <v>1014</v>
      </c>
      <c r="F6690" s="86">
        <v>21399.189938367101</v>
      </c>
    </row>
    <row r="6691" spans="1:6">
      <c r="A6691">
        <v>2042</v>
      </c>
      <c r="B6691" t="s">
        <v>1066</v>
      </c>
      <c r="C6691" t="s">
        <v>1013</v>
      </c>
      <c r="D6691" t="s">
        <v>1020</v>
      </c>
      <c r="E6691" t="s">
        <v>1014</v>
      </c>
      <c r="F6691" s="86">
        <v>20572.651511625802</v>
      </c>
    </row>
    <row r="6692" spans="1:6">
      <c r="A6692">
        <v>2043</v>
      </c>
      <c r="B6692" t="s">
        <v>1066</v>
      </c>
      <c r="C6692" t="s">
        <v>1013</v>
      </c>
      <c r="D6692" t="s">
        <v>1020</v>
      </c>
      <c r="E6692" t="s">
        <v>1014</v>
      </c>
      <c r="F6692" s="86">
        <v>19936.662060859999</v>
      </c>
    </row>
    <row r="6693" spans="1:6">
      <c r="A6693">
        <v>2044</v>
      </c>
      <c r="B6693" t="s">
        <v>1066</v>
      </c>
      <c r="C6693" t="s">
        <v>1013</v>
      </c>
      <c r="D6693" t="s">
        <v>1020</v>
      </c>
      <c r="E6693" t="s">
        <v>1014</v>
      </c>
      <c r="F6693" s="86">
        <v>19458.2751251308</v>
      </c>
    </row>
    <row r="6694" spans="1:6">
      <c r="A6694">
        <v>2045</v>
      </c>
      <c r="B6694" t="s">
        <v>1066</v>
      </c>
      <c r="C6694" t="s">
        <v>1013</v>
      </c>
      <c r="D6694" t="s">
        <v>1020</v>
      </c>
      <c r="E6694" t="s">
        <v>1014</v>
      </c>
      <c r="F6694" s="86">
        <v>19102.109346814199</v>
      </c>
    </row>
    <row r="6695" spans="1:6">
      <c r="A6695">
        <v>2046</v>
      </c>
      <c r="B6695" t="s">
        <v>1066</v>
      </c>
      <c r="C6695" t="s">
        <v>1013</v>
      </c>
      <c r="D6695" t="s">
        <v>1020</v>
      </c>
      <c r="E6695" t="s">
        <v>1014</v>
      </c>
      <c r="F6695" s="86">
        <v>18829.502430893401</v>
      </c>
    </row>
    <row r="6696" spans="1:6">
      <c r="A6696">
        <v>2047</v>
      </c>
      <c r="B6696" t="s">
        <v>1066</v>
      </c>
      <c r="C6696" t="s">
        <v>1013</v>
      </c>
      <c r="D6696" t="s">
        <v>1020</v>
      </c>
      <c r="E6696" t="s">
        <v>1014</v>
      </c>
      <c r="F6696" s="86">
        <v>18608.3324914355</v>
      </c>
    </row>
    <row r="6697" spans="1:6">
      <c r="A6697">
        <v>2048</v>
      </c>
      <c r="B6697" t="s">
        <v>1066</v>
      </c>
      <c r="C6697" t="s">
        <v>1013</v>
      </c>
      <c r="D6697" t="s">
        <v>1020</v>
      </c>
      <c r="E6697" t="s">
        <v>1014</v>
      </c>
      <c r="F6697" s="86">
        <v>18413.723856114098</v>
      </c>
    </row>
    <row r="6698" spans="1:6">
      <c r="A6698">
        <v>2049</v>
      </c>
      <c r="B6698" t="s">
        <v>1066</v>
      </c>
      <c r="C6698" t="s">
        <v>1013</v>
      </c>
      <c r="D6698" t="s">
        <v>1020</v>
      </c>
      <c r="E6698" t="s">
        <v>1014</v>
      </c>
      <c r="F6698" s="86">
        <v>18226.784578484199</v>
      </c>
    </row>
    <row r="6699" spans="1:6">
      <c r="A6699">
        <v>2050</v>
      </c>
      <c r="B6699" t="s">
        <v>1066</v>
      </c>
      <c r="C6699" t="s">
        <v>1013</v>
      </c>
      <c r="D6699" t="s">
        <v>1020</v>
      </c>
      <c r="E6699" t="s">
        <v>1014</v>
      </c>
      <c r="F6699" s="86">
        <v>18039.107674025901</v>
      </c>
    </row>
    <row r="6700" spans="1:6">
      <c r="A6700">
        <v>2017</v>
      </c>
      <c r="B6700" t="s">
        <v>1067</v>
      </c>
      <c r="C6700" t="s">
        <v>1013</v>
      </c>
      <c r="D6700" t="s">
        <v>1020</v>
      </c>
      <c r="E6700" t="s">
        <v>1014</v>
      </c>
      <c r="F6700" s="86">
        <v>1624.2968173992999</v>
      </c>
    </row>
    <row r="6701" spans="1:6">
      <c r="A6701">
        <v>2018</v>
      </c>
      <c r="B6701" t="s">
        <v>1067</v>
      </c>
      <c r="C6701" t="s">
        <v>1013</v>
      </c>
      <c r="D6701" t="s">
        <v>1020</v>
      </c>
      <c r="E6701" t="s">
        <v>1014</v>
      </c>
      <c r="F6701" s="86">
        <v>1627.4943315056601</v>
      </c>
    </row>
    <row r="6702" spans="1:6">
      <c r="A6702">
        <v>2019</v>
      </c>
      <c r="B6702" t="s">
        <v>1067</v>
      </c>
      <c r="C6702" t="s">
        <v>1013</v>
      </c>
      <c r="D6702" t="s">
        <v>1020</v>
      </c>
      <c r="E6702" t="s">
        <v>1014</v>
      </c>
      <c r="F6702" s="86">
        <v>1629.43255509701</v>
      </c>
    </row>
    <row r="6703" spans="1:6">
      <c r="A6703">
        <v>2020</v>
      </c>
      <c r="B6703" t="s">
        <v>1067</v>
      </c>
      <c r="C6703" t="s">
        <v>1013</v>
      </c>
      <c r="D6703" t="s">
        <v>1020</v>
      </c>
      <c r="E6703" t="s">
        <v>1014</v>
      </c>
      <c r="F6703" s="86">
        <v>1631.5061606422701</v>
      </c>
    </row>
    <row r="6704" spans="1:6">
      <c r="A6704">
        <v>2021</v>
      </c>
      <c r="B6704" t="s">
        <v>1067</v>
      </c>
      <c r="C6704" t="s">
        <v>1013</v>
      </c>
      <c r="D6704" t="s">
        <v>1020</v>
      </c>
      <c r="E6704" t="s">
        <v>1014</v>
      </c>
      <c r="F6704" s="86">
        <v>1632.3926943622</v>
      </c>
    </row>
    <row r="6705" spans="1:6">
      <c r="A6705">
        <v>2022</v>
      </c>
      <c r="B6705" t="s">
        <v>1067</v>
      </c>
      <c r="C6705" t="s">
        <v>1013</v>
      </c>
      <c r="D6705" t="s">
        <v>1020</v>
      </c>
      <c r="E6705" t="s">
        <v>1014</v>
      </c>
      <c r="F6705" s="86">
        <v>1631.1708142120001</v>
      </c>
    </row>
    <row r="6706" spans="1:6">
      <c r="A6706">
        <v>2023</v>
      </c>
      <c r="B6706" t="s">
        <v>1067</v>
      </c>
      <c r="C6706" t="s">
        <v>1013</v>
      </c>
      <c r="D6706" t="s">
        <v>1020</v>
      </c>
      <c r="E6706" t="s">
        <v>1014</v>
      </c>
      <c r="F6706" s="86">
        <v>1627.20410998578</v>
      </c>
    </row>
    <row r="6707" spans="1:6">
      <c r="A6707">
        <v>2024</v>
      </c>
      <c r="B6707" t="s">
        <v>1067</v>
      </c>
      <c r="C6707" t="s">
        <v>1013</v>
      </c>
      <c r="D6707" t="s">
        <v>1020</v>
      </c>
      <c r="E6707" t="s">
        <v>1014</v>
      </c>
      <c r="F6707" s="86">
        <v>1619.9410173532599</v>
      </c>
    </row>
    <row r="6708" spans="1:6">
      <c r="A6708">
        <v>2025</v>
      </c>
      <c r="B6708" t="s">
        <v>1067</v>
      </c>
      <c r="C6708" t="s">
        <v>1013</v>
      </c>
      <c r="D6708" t="s">
        <v>1020</v>
      </c>
      <c r="E6708" t="s">
        <v>1014</v>
      </c>
      <c r="F6708" s="86">
        <v>1608.4944865078201</v>
      </c>
    </row>
    <row r="6709" spans="1:6">
      <c r="A6709">
        <v>2026</v>
      </c>
      <c r="B6709" t="s">
        <v>1067</v>
      </c>
      <c r="C6709" t="s">
        <v>1013</v>
      </c>
      <c r="D6709" t="s">
        <v>1020</v>
      </c>
      <c r="E6709" t="s">
        <v>1014</v>
      </c>
      <c r="F6709" s="86">
        <v>1592.1527535975699</v>
      </c>
    </row>
    <row r="6710" spans="1:6">
      <c r="A6710">
        <v>2027</v>
      </c>
      <c r="B6710" t="s">
        <v>1067</v>
      </c>
      <c r="C6710" t="s">
        <v>1013</v>
      </c>
      <c r="D6710" t="s">
        <v>1020</v>
      </c>
      <c r="E6710" t="s">
        <v>1014</v>
      </c>
      <c r="F6710" s="86">
        <v>1569.91154487117</v>
      </c>
    </row>
    <row r="6711" spans="1:6">
      <c r="A6711">
        <v>2028</v>
      </c>
      <c r="B6711" t="s">
        <v>1067</v>
      </c>
      <c r="C6711" t="s">
        <v>1013</v>
      </c>
      <c r="D6711" t="s">
        <v>1020</v>
      </c>
      <c r="E6711" t="s">
        <v>1014</v>
      </c>
      <c r="F6711" s="86">
        <v>1541.1723350938</v>
      </c>
    </row>
    <row r="6712" spans="1:6">
      <c r="A6712">
        <v>2029</v>
      </c>
      <c r="B6712" t="s">
        <v>1067</v>
      </c>
      <c r="C6712" t="s">
        <v>1013</v>
      </c>
      <c r="D6712" t="s">
        <v>1020</v>
      </c>
      <c r="E6712" t="s">
        <v>1014</v>
      </c>
      <c r="F6712" s="86">
        <v>1504.9473650883299</v>
      </c>
    </row>
    <row r="6713" spans="1:6">
      <c r="A6713">
        <v>2030</v>
      </c>
      <c r="B6713" t="s">
        <v>1067</v>
      </c>
      <c r="C6713" t="s">
        <v>1013</v>
      </c>
      <c r="D6713" t="s">
        <v>1020</v>
      </c>
      <c r="E6713" t="s">
        <v>1014</v>
      </c>
      <c r="F6713" s="86">
        <v>1460.8161732692399</v>
      </c>
    </row>
    <row r="6714" spans="1:6">
      <c r="A6714">
        <v>2031</v>
      </c>
      <c r="B6714" t="s">
        <v>1067</v>
      </c>
      <c r="C6714" t="s">
        <v>1013</v>
      </c>
      <c r="D6714" t="s">
        <v>1020</v>
      </c>
      <c r="E6714" t="s">
        <v>1014</v>
      </c>
      <c r="F6714" s="86">
        <v>1408.2505665901999</v>
      </c>
    </row>
    <row r="6715" spans="1:6">
      <c r="A6715">
        <v>2032</v>
      </c>
      <c r="B6715" t="s">
        <v>1067</v>
      </c>
      <c r="C6715" t="s">
        <v>1013</v>
      </c>
      <c r="D6715" t="s">
        <v>1020</v>
      </c>
      <c r="E6715" t="s">
        <v>1014</v>
      </c>
      <c r="F6715" s="86">
        <v>1347.52778246448</v>
      </c>
    </row>
    <row r="6716" spans="1:6">
      <c r="A6716">
        <v>2033</v>
      </c>
      <c r="B6716" t="s">
        <v>1067</v>
      </c>
      <c r="C6716" t="s">
        <v>1013</v>
      </c>
      <c r="D6716" t="s">
        <v>1020</v>
      </c>
      <c r="E6716" t="s">
        <v>1014</v>
      </c>
      <c r="F6716" s="86">
        <v>1279.7463773146801</v>
      </c>
    </row>
    <row r="6717" spans="1:6">
      <c r="A6717">
        <v>2034</v>
      </c>
      <c r="B6717" t="s">
        <v>1067</v>
      </c>
      <c r="C6717" t="s">
        <v>1013</v>
      </c>
      <c r="D6717" t="s">
        <v>1020</v>
      </c>
      <c r="E6717" t="s">
        <v>1014</v>
      </c>
      <c r="F6717" s="86">
        <v>1206.34446755622</v>
      </c>
    </row>
    <row r="6718" spans="1:6">
      <c r="A6718">
        <v>2035</v>
      </c>
      <c r="B6718" t="s">
        <v>1067</v>
      </c>
      <c r="C6718" t="s">
        <v>1013</v>
      </c>
      <c r="D6718" t="s">
        <v>1020</v>
      </c>
      <c r="E6718" t="s">
        <v>1014</v>
      </c>
      <c r="F6718" s="86">
        <v>1129.4025304750701</v>
      </c>
    </row>
    <row r="6719" spans="1:6">
      <c r="A6719">
        <v>2036</v>
      </c>
      <c r="B6719" t="s">
        <v>1067</v>
      </c>
      <c r="C6719" t="s">
        <v>1013</v>
      </c>
      <c r="D6719" t="s">
        <v>1020</v>
      </c>
      <c r="E6719" t="s">
        <v>1014</v>
      </c>
      <c r="F6719" s="86">
        <v>1051.6995545320401</v>
      </c>
    </row>
    <row r="6720" spans="1:6">
      <c r="A6720">
        <v>2037</v>
      </c>
      <c r="B6720" t="s">
        <v>1067</v>
      </c>
      <c r="C6720" t="s">
        <v>1013</v>
      </c>
      <c r="D6720" t="s">
        <v>1020</v>
      </c>
      <c r="E6720" t="s">
        <v>1014</v>
      </c>
      <c r="F6720" s="86">
        <v>975.98100028784904</v>
      </c>
    </row>
    <row r="6721" spans="1:6">
      <c r="A6721">
        <v>2038</v>
      </c>
      <c r="B6721" t="s">
        <v>1067</v>
      </c>
      <c r="C6721" t="s">
        <v>1013</v>
      </c>
      <c r="D6721" t="s">
        <v>1020</v>
      </c>
      <c r="E6721" t="s">
        <v>1014</v>
      </c>
      <c r="F6721" s="86">
        <v>905.35794421147102</v>
      </c>
    </row>
    <row r="6722" spans="1:6">
      <c r="A6722">
        <v>2039</v>
      </c>
      <c r="B6722" t="s">
        <v>1067</v>
      </c>
      <c r="C6722" t="s">
        <v>1013</v>
      </c>
      <c r="D6722" t="s">
        <v>1020</v>
      </c>
      <c r="E6722" t="s">
        <v>1014</v>
      </c>
      <c r="F6722" s="86">
        <v>842.08182401004797</v>
      </c>
    </row>
    <row r="6723" spans="1:6">
      <c r="A6723">
        <v>2040</v>
      </c>
      <c r="B6723" t="s">
        <v>1067</v>
      </c>
      <c r="C6723" t="s">
        <v>1013</v>
      </c>
      <c r="D6723" t="s">
        <v>1020</v>
      </c>
      <c r="E6723" t="s">
        <v>1014</v>
      </c>
      <c r="F6723" s="86">
        <v>788.05068655687501</v>
      </c>
    </row>
    <row r="6724" spans="1:6">
      <c r="A6724">
        <v>2041</v>
      </c>
      <c r="B6724" t="s">
        <v>1067</v>
      </c>
      <c r="C6724" t="s">
        <v>1013</v>
      </c>
      <c r="D6724" t="s">
        <v>1020</v>
      </c>
      <c r="E6724" t="s">
        <v>1014</v>
      </c>
      <c r="F6724" s="86">
        <v>744.11540171775698</v>
      </c>
    </row>
    <row r="6725" spans="1:6">
      <c r="A6725">
        <v>2042</v>
      </c>
      <c r="B6725" t="s">
        <v>1067</v>
      </c>
      <c r="C6725" t="s">
        <v>1013</v>
      </c>
      <c r="D6725" t="s">
        <v>1020</v>
      </c>
      <c r="E6725" t="s">
        <v>1014</v>
      </c>
      <c r="F6725" s="86">
        <v>710.07791605160401</v>
      </c>
    </row>
    <row r="6726" spans="1:6">
      <c r="A6726">
        <v>2043</v>
      </c>
      <c r="B6726" t="s">
        <v>1067</v>
      </c>
      <c r="C6726" t="s">
        <v>1013</v>
      </c>
      <c r="D6726" t="s">
        <v>1020</v>
      </c>
      <c r="E6726" t="s">
        <v>1014</v>
      </c>
      <c r="F6726" s="86">
        <v>685.03335030138601</v>
      </c>
    </row>
    <row r="6727" spans="1:6">
      <c r="A6727">
        <v>2044</v>
      </c>
      <c r="B6727" t="s">
        <v>1067</v>
      </c>
      <c r="C6727" t="s">
        <v>1013</v>
      </c>
      <c r="D6727" t="s">
        <v>1020</v>
      </c>
      <c r="E6727" t="s">
        <v>1014</v>
      </c>
      <c r="F6727" s="86">
        <v>667.48833886236901</v>
      </c>
    </row>
    <row r="6728" spans="1:6">
      <c r="A6728">
        <v>2045</v>
      </c>
      <c r="B6728" t="s">
        <v>1067</v>
      </c>
      <c r="C6728" t="s">
        <v>1013</v>
      </c>
      <c r="D6728" t="s">
        <v>1020</v>
      </c>
      <c r="E6728" t="s">
        <v>1014</v>
      </c>
      <c r="F6728" s="86">
        <v>655.55408330067405</v>
      </c>
    </row>
    <row r="6729" spans="1:6">
      <c r="A6729">
        <v>2046</v>
      </c>
      <c r="B6729" t="s">
        <v>1067</v>
      </c>
      <c r="C6729" t="s">
        <v>1013</v>
      </c>
      <c r="D6729" t="s">
        <v>1020</v>
      </c>
      <c r="E6729" t="s">
        <v>1014</v>
      </c>
      <c r="F6729" s="86">
        <v>647.53619346223104</v>
      </c>
    </row>
    <row r="6730" spans="1:6">
      <c r="A6730">
        <v>2047</v>
      </c>
      <c r="B6730" t="s">
        <v>1067</v>
      </c>
      <c r="C6730" t="s">
        <v>1013</v>
      </c>
      <c r="D6730" t="s">
        <v>1020</v>
      </c>
      <c r="E6730" t="s">
        <v>1014</v>
      </c>
      <c r="F6730" s="86">
        <v>641.93392059115899</v>
      </c>
    </row>
    <row r="6731" spans="1:6">
      <c r="A6731">
        <v>2048</v>
      </c>
      <c r="B6731" t="s">
        <v>1067</v>
      </c>
      <c r="C6731" t="s">
        <v>1013</v>
      </c>
      <c r="D6731" t="s">
        <v>1020</v>
      </c>
      <c r="E6731" t="s">
        <v>1014</v>
      </c>
      <c r="F6731" s="86">
        <v>637.65454582792995</v>
      </c>
    </row>
    <row r="6732" spans="1:6">
      <c r="A6732">
        <v>2049</v>
      </c>
      <c r="B6732" t="s">
        <v>1067</v>
      </c>
      <c r="C6732" t="s">
        <v>1013</v>
      </c>
      <c r="D6732" t="s">
        <v>1020</v>
      </c>
      <c r="E6732" t="s">
        <v>1014</v>
      </c>
      <c r="F6732" s="86">
        <v>633.97856010708006</v>
      </c>
    </row>
    <row r="6733" spans="1:6">
      <c r="A6733">
        <v>2050</v>
      </c>
      <c r="B6733" t="s">
        <v>1067</v>
      </c>
      <c r="C6733" t="s">
        <v>1013</v>
      </c>
      <c r="D6733" t="s">
        <v>1020</v>
      </c>
      <c r="E6733" t="s">
        <v>1014</v>
      </c>
      <c r="F6733" s="86">
        <v>630.50995272612101</v>
      </c>
    </row>
    <row r="6734" spans="1:6">
      <c r="A6734">
        <v>2017</v>
      </c>
      <c r="B6734" t="s">
        <v>1068</v>
      </c>
      <c r="C6734" t="s">
        <v>1013</v>
      </c>
      <c r="D6734" t="s">
        <v>1020</v>
      </c>
      <c r="E6734" t="s">
        <v>1014</v>
      </c>
      <c r="F6734" s="86">
        <v>1000.5469843081</v>
      </c>
    </row>
    <row r="6735" spans="1:6">
      <c r="A6735">
        <v>2018</v>
      </c>
      <c r="B6735" t="s">
        <v>1068</v>
      </c>
      <c r="C6735" t="s">
        <v>1013</v>
      </c>
      <c r="D6735" t="s">
        <v>1020</v>
      </c>
      <c r="E6735" t="s">
        <v>1014</v>
      </c>
      <c r="F6735" s="86">
        <v>1006.3989727137</v>
      </c>
    </row>
    <row r="6736" spans="1:6">
      <c r="A6736">
        <v>2019</v>
      </c>
      <c r="B6736" t="s">
        <v>1068</v>
      </c>
      <c r="C6736" t="s">
        <v>1013</v>
      </c>
      <c r="D6736" t="s">
        <v>1020</v>
      </c>
      <c r="E6736" t="s">
        <v>1014</v>
      </c>
      <c r="F6736" s="86">
        <v>1011.1162099225201</v>
      </c>
    </row>
    <row r="6737" spans="1:6">
      <c r="A6737">
        <v>2020</v>
      </c>
      <c r="B6737" t="s">
        <v>1068</v>
      </c>
      <c r="C6737" t="s">
        <v>1013</v>
      </c>
      <c r="D6737" t="s">
        <v>1020</v>
      </c>
      <c r="E6737" t="s">
        <v>1014</v>
      </c>
      <c r="F6737" s="86">
        <v>1015.4313936964001</v>
      </c>
    </row>
    <row r="6738" spans="1:6">
      <c r="A6738">
        <v>2021</v>
      </c>
      <c r="B6738" t="s">
        <v>1068</v>
      </c>
      <c r="C6738" t="s">
        <v>1013</v>
      </c>
      <c r="D6738" t="s">
        <v>1020</v>
      </c>
      <c r="E6738" t="s">
        <v>1014</v>
      </c>
      <c r="F6738" s="86">
        <v>1017.9770931174299</v>
      </c>
    </row>
    <row r="6739" spans="1:6">
      <c r="A6739">
        <v>2022</v>
      </c>
      <c r="B6739" t="s">
        <v>1068</v>
      </c>
      <c r="C6739" t="s">
        <v>1013</v>
      </c>
      <c r="D6739" t="s">
        <v>1020</v>
      </c>
      <c r="E6739" t="s">
        <v>1014</v>
      </c>
      <c r="F6739" s="86">
        <v>1018.71099686317</v>
      </c>
    </row>
    <row r="6740" spans="1:6">
      <c r="A6740">
        <v>2023</v>
      </c>
      <c r="B6740" t="s">
        <v>1068</v>
      </c>
      <c r="C6740" t="s">
        <v>1013</v>
      </c>
      <c r="D6740" t="s">
        <v>1020</v>
      </c>
      <c r="E6740" t="s">
        <v>1014</v>
      </c>
      <c r="F6740" s="86">
        <v>1017.26683525881</v>
      </c>
    </row>
    <row r="6741" spans="1:6">
      <c r="A6741">
        <v>2024</v>
      </c>
      <c r="B6741" t="s">
        <v>1068</v>
      </c>
      <c r="C6741" t="s">
        <v>1013</v>
      </c>
      <c r="D6741" t="s">
        <v>1020</v>
      </c>
      <c r="E6741" t="s">
        <v>1014</v>
      </c>
      <c r="F6741" s="86">
        <v>1013.56300738607</v>
      </c>
    </row>
    <row r="6742" spans="1:6">
      <c r="A6742">
        <v>2025</v>
      </c>
      <c r="B6742" t="s">
        <v>1068</v>
      </c>
      <c r="C6742" t="s">
        <v>1013</v>
      </c>
      <c r="D6742" t="s">
        <v>1020</v>
      </c>
      <c r="E6742" t="s">
        <v>1014</v>
      </c>
      <c r="F6742" s="86">
        <v>1007.6129401926</v>
      </c>
    </row>
    <row r="6743" spans="1:6">
      <c r="A6743">
        <v>2026</v>
      </c>
      <c r="B6743" t="s">
        <v>1068</v>
      </c>
      <c r="C6743" t="s">
        <v>1013</v>
      </c>
      <c r="D6743" t="s">
        <v>1020</v>
      </c>
      <c r="E6743" t="s">
        <v>1014</v>
      </c>
      <c r="F6743" s="86">
        <v>998.66704536890097</v>
      </c>
    </row>
    <row r="6744" spans="1:6">
      <c r="A6744">
        <v>2027</v>
      </c>
      <c r="B6744" t="s">
        <v>1068</v>
      </c>
      <c r="C6744" t="s">
        <v>1013</v>
      </c>
      <c r="D6744" t="s">
        <v>1020</v>
      </c>
      <c r="E6744" t="s">
        <v>1014</v>
      </c>
      <c r="F6744" s="86">
        <v>986.55002551851101</v>
      </c>
    </row>
    <row r="6745" spans="1:6">
      <c r="A6745">
        <v>2028</v>
      </c>
      <c r="B6745" t="s">
        <v>1068</v>
      </c>
      <c r="C6745" t="s">
        <v>1013</v>
      </c>
      <c r="D6745" t="s">
        <v>1020</v>
      </c>
      <c r="E6745" t="s">
        <v>1014</v>
      </c>
      <c r="F6745" s="86">
        <v>970.46064981657298</v>
      </c>
    </row>
    <row r="6746" spans="1:6">
      <c r="A6746">
        <v>2029</v>
      </c>
      <c r="B6746" t="s">
        <v>1068</v>
      </c>
      <c r="C6746" t="s">
        <v>1013</v>
      </c>
      <c r="D6746" t="s">
        <v>1020</v>
      </c>
      <c r="E6746" t="s">
        <v>1014</v>
      </c>
      <c r="F6746" s="86">
        <v>950.77068972206303</v>
      </c>
    </row>
    <row r="6747" spans="1:6">
      <c r="A6747">
        <v>2030</v>
      </c>
      <c r="B6747" t="s">
        <v>1068</v>
      </c>
      <c r="C6747" t="s">
        <v>1013</v>
      </c>
      <c r="D6747" t="s">
        <v>1020</v>
      </c>
      <c r="E6747" t="s">
        <v>1014</v>
      </c>
      <c r="F6747" s="86">
        <v>926.11655666750505</v>
      </c>
    </row>
    <row r="6748" spans="1:6">
      <c r="A6748">
        <v>2031</v>
      </c>
      <c r="B6748" t="s">
        <v>1068</v>
      </c>
      <c r="C6748" t="s">
        <v>1013</v>
      </c>
      <c r="D6748" t="s">
        <v>1020</v>
      </c>
      <c r="E6748" t="s">
        <v>1014</v>
      </c>
      <c r="F6748" s="86">
        <v>896.69866930037597</v>
      </c>
    </row>
    <row r="6749" spans="1:6">
      <c r="A6749">
        <v>2032</v>
      </c>
      <c r="B6749" t="s">
        <v>1068</v>
      </c>
      <c r="C6749" t="s">
        <v>1013</v>
      </c>
      <c r="D6749" t="s">
        <v>1020</v>
      </c>
      <c r="E6749" t="s">
        <v>1014</v>
      </c>
      <c r="F6749" s="86">
        <v>862.73333151572501</v>
      </c>
    </row>
    <row r="6750" spans="1:6">
      <c r="A6750">
        <v>2033</v>
      </c>
      <c r="B6750" t="s">
        <v>1068</v>
      </c>
      <c r="C6750" t="s">
        <v>1013</v>
      </c>
      <c r="D6750" t="s">
        <v>1020</v>
      </c>
      <c r="E6750" t="s">
        <v>1014</v>
      </c>
      <c r="F6750" s="86">
        <v>824.40214190255494</v>
      </c>
    </row>
    <row r="6751" spans="1:6">
      <c r="A6751">
        <v>2034</v>
      </c>
      <c r="B6751" t="s">
        <v>1068</v>
      </c>
      <c r="C6751" t="s">
        <v>1013</v>
      </c>
      <c r="D6751" t="s">
        <v>1020</v>
      </c>
      <c r="E6751" t="s">
        <v>1014</v>
      </c>
      <c r="F6751" s="86">
        <v>782.79303158038704</v>
      </c>
    </row>
    <row r="6752" spans="1:6">
      <c r="A6752">
        <v>2035</v>
      </c>
      <c r="B6752" t="s">
        <v>1068</v>
      </c>
      <c r="C6752" t="s">
        <v>1013</v>
      </c>
      <c r="D6752" t="s">
        <v>1020</v>
      </c>
      <c r="E6752" t="s">
        <v>1014</v>
      </c>
      <c r="F6752" s="86">
        <v>738.51691768901605</v>
      </c>
    </row>
    <row r="6753" spans="1:6">
      <c r="A6753">
        <v>2036</v>
      </c>
      <c r="B6753" t="s">
        <v>1068</v>
      </c>
      <c r="C6753" t="s">
        <v>1013</v>
      </c>
      <c r="D6753" t="s">
        <v>1020</v>
      </c>
      <c r="E6753" t="s">
        <v>1014</v>
      </c>
      <c r="F6753" s="86">
        <v>692.90445881185201</v>
      </c>
    </row>
    <row r="6754" spans="1:6">
      <c r="A6754">
        <v>2037</v>
      </c>
      <c r="B6754" t="s">
        <v>1068</v>
      </c>
      <c r="C6754" t="s">
        <v>1013</v>
      </c>
      <c r="D6754" t="s">
        <v>1020</v>
      </c>
      <c r="E6754" t="s">
        <v>1014</v>
      </c>
      <c r="F6754" s="86">
        <v>648.403093349296</v>
      </c>
    </row>
    <row r="6755" spans="1:6">
      <c r="A6755">
        <v>2038</v>
      </c>
      <c r="B6755" t="s">
        <v>1068</v>
      </c>
      <c r="C6755" t="s">
        <v>1013</v>
      </c>
      <c r="D6755" t="s">
        <v>1020</v>
      </c>
      <c r="E6755" t="s">
        <v>1014</v>
      </c>
      <c r="F6755" s="86">
        <v>605.99785815396103</v>
      </c>
    </row>
    <row r="6756" spans="1:6">
      <c r="A6756">
        <v>2039</v>
      </c>
      <c r="B6756" t="s">
        <v>1068</v>
      </c>
      <c r="C6756" t="s">
        <v>1013</v>
      </c>
      <c r="D6756" t="s">
        <v>1020</v>
      </c>
      <c r="E6756" t="s">
        <v>1014</v>
      </c>
      <c r="F6756" s="86">
        <v>567.39832057691797</v>
      </c>
    </row>
    <row r="6757" spans="1:6">
      <c r="A6757">
        <v>2040</v>
      </c>
      <c r="B6757" t="s">
        <v>1068</v>
      </c>
      <c r="C6757" t="s">
        <v>1013</v>
      </c>
      <c r="D6757" t="s">
        <v>1020</v>
      </c>
      <c r="E6757" t="s">
        <v>1014</v>
      </c>
      <c r="F6757" s="86">
        <v>533.65261529931297</v>
      </c>
    </row>
    <row r="6758" spans="1:6">
      <c r="A6758">
        <v>2041</v>
      </c>
      <c r="B6758" t="s">
        <v>1068</v>
      </c>
      <c r="C6758" t="s">
        <v>1013</v>
      </c>
      <c r="D6758" t="s">
        <v>1020</v>
      </c>
      <c r="E6758" t="s">
        <v>1014</v>
      </c>
      <c r="F6758" s="86">
        <v>505.074471842886</v>
      </c>
    </row>
    <row r="6759" spans="1:6">
      <c r="A6759">
        <v>2042</v>
      </c>
      <c r="B6759" t="s">
        <v>1068</v>
      </c>
      <c r="C6759" t="s">
        <v>1013</v>
      </c>
      <c r="D6759" t="s">
        <v>1020</v>
      </c>
      <c r="E6759" t="s">
        <v>1014</v>
      </c>
      <c r="F6759" s="86">
        <v>481.86206913284298</v>
      </c>
    </row>
    <row r="6760" spans="1:6">
      <c r="A6760">
        <v>2043</v>
      </c>
      <c r="B6760" t="s">
        <v>1068</v>
      </c>
      <c r="C6760" t="s">
        <v>1013</v>
      </c>
      <c r="D6760" t="s">
        <v>1020</v>
      </c>
      <c r="E6760" t="s">
        <v>1014</v>
      </c>
      <c r="F6760" s="86">
        <v>463.80611098077702</v>
      </c>
    </row>
    <row r="6761" spans="1:6">
      <c r="A6761">
        <v>2044</v>
      </c>
      <c r="B6761" t="s">
        <v>1068</v>
      </c>
      <c r="C6761" t="s">
        <v>1013</v>
      </c>
      <c r="D6761" t="s">
        <v>1020</v>
      </c>
      <c r="E6761" t="s">
        <v>1014</v>
      </c>
      <c r="F6761" s="86">
        <v>449.91131071883302</v>
      </c>
    </row>
    <row r="6762" spans="1:6">
      <c r="A6762">
        <v>2045</v>
      </c>
      <c r="B6762" t="s">
        <v>1068</v>
      </c>
      <c r="C6762" t="s">
        <v>1013</v>
      </c>
      <c r="D6762" t="s">
        <v>1020</v>
      </c>
      <c r="E6762" t="s">
        <v>1014</v>
      </c>
      <c r="F6762" s="86">
        <v>439.41088102405098</v>
      </c>
    </row>
    <row r="6763" spans="1:6">
      <c r="A6763">
        <v>2046</v>
      </c>
      <c r="B6763" t="s">
        <v>1068</v>
      </c>
      <c r="C6763" t="s">
        <v>1013</v>
      </c>
      <c r="D6763" t="s">
        <v>1020</v>
      </c>
      <c r="E6763" t="s">
        <v>1014</v>
      </c>
      <c r="F6763" s="86">
        <v>430.72953355304901</v>
      </c>
    </row>
    <row r="6764" spans="1:6">
      <c r="A6764">
        <v>2047</v>
      </c>
      <c r="B6764" t="s">
        <v>1068</v>
      </c>
      <c r="C6764" t="s">
        <v>1013</v>
      </c>
      <c r="D6764" t="s">
        <v>1020</v>
      </c>
      <c r="E6764" t="s">
        <v>1014</v>
      </c>
      <c r="F6764" s="86">
        <v>423.689217059123</v>
      </c>
    </row>
    <row r="6765" spans="1:6">
      <c r="A6765">
        <v>2048</v>
      </c>
      <c r="B6765" t="s">
        <v>1068</v>
      </c>
      <c r="C6765" t="s">
        <v>1013</v>
      </c>
      <c r="D6765" t="s">
        <v>1020</v>
      </c>
      <c r="E6765" t="s">
        <v>1014</v>
      </c>
      <c r="F6765" s="86">
        <v>417.55706416635002</v>
      </c>
    </row>
    <row r="6766" spans="1:6">
      <c r="A6766">
        <v>2049</v>
      </c>
      <c r="B6766" t="s">
        <v>1068</v>
      </c>
      <c r="C6766" t="s">
        <v>1013</v>
      </c>
      <c r="D6766" t="s">
        <v>1020</v>
      </c>
      <c r="E6766" t="s">
        <v>1014</v>
      </c>
      <c r="F6766" s="86">
        <v>411.845256065672</v>
      </c>
    </row>
    <row r="6767" spans="1:6">
      <c r="A6767">
        <v>2050</v>
      </c>
      <c r="B6767" t="s">
        <v>1068</v>
      </c>
      <c r="C6767" t="s">
        <v>1013</v>
      </c>
      <c r="D6767" t="s">
        <v>1020</v>
      </c>
      <c r="E6767" t="s">
        <v>1014</v>
      </c>
      <c r="F6767" s="86">
        <v>406.183681580273</v>
      </c>
    </row>
    <row r="6768" spans="1:6">
      <c r="A6768">
        <v>2017</v>
      </c>
      <c r="B6768" t="s">
        <v>1069</v>
      </c>
      <c r="C6768" t="s">
        <v>1013</v>
      </c>
      <c r="D6768" t="s">
        <v>1020</v>
      </c>
      <c r="E6768" t="s">
        <v>1014</v>
      </c>
      <c r="F6768" s="86">
        <v>17690.004755061</v>
      </c>
    </row>
    <row r="6769" spans="1:6">
      <c r="A6769">
        <v>2018</v>
      </c>
      <c r="B6769" t="s">
        <v>1069</v>
      </c>
      <c r="C6769" t="s">
        <v>1013</v>
      </c>
      <c r="D6769" t="s">
        <v>1020</v>
      </c>
      <c r="E6769" t="s">
        <v>1014</v>
      </c>
      <c r="F6769" s="86">
        <v>17742.405655734099</v>
      </c>
    </row>
    <row r="6770" spans="1:6">
      <c r="A6770">
        <v>2019</v>
      </c>
      <c r="B6770" t="s">
        <v>1069</v>
      </c>
      <c r="C6770" t="s">
        <v>1013</v>
      </c>
      <c r="D6770" t="s">
        <v>1020</v>
      </c>
      <c r="E6770" t="s">
        <v>1014</v>
      </c>
      <c r="F6770" s="86">
        <v>17783.574448622599</v>
      </c>
    </row>
    <row r="6771" spans="1:6">
      <c r="A6771">
        <v>2020</v>
      </c>
      <c r="B6771" t="s">
        <v>1069</v>
      </c>
      <c r="C6771" t="s">
        <v>1013</v>
      </c>
      <c r="D6771" t="s">
        <v>1020</v>
      </c>
      <c r="E6771" t="s">
        <v>1014</v>
      </c>
      <c r="F6771" s="86">
        <v>17810.287503004201</v>
      </c>
    </row>
    <row r="6772" spans="1:6">
      <c r="A6772">
        <v>2021</v>
      </c>
      <c r="B6772" t="s">
        <v>1069</v>
      </c>
      <c r="C6772" t="s">
        <v>1013</v>
      </c>
      <c r="D6772" t="s">
        <v>1020</v>
      </c>
      <c r="E6772" t="s">
        <v>1014</v>
      </c>
      <c r="F6772" s="86">
        <v>17819.580344816401</v>
      </c>
    </row>
    <row r="6773" spans="1:6">
      <c r="A6773">
        <v>2022</v>
      </c>
      <c r="B6773" t="s">
        <v>1069</v>
      </c>
      <c r="C6773" t="s">
        <v>1013</v>
      </c>
      <c r="D6773" t="s">
        <v>1020</v>
      </c>
      <c r="E6773" t="s">
        <v>1014</v>
      </c>
      <c r="F6773" s="86">
        <v>17805.4989979001</v>
      </c>
    </row>
    <row r="6774" spans="1:6">
      <c r="A6774">
        <v>2023</v>
      </c>
      <c r="B6774" t="s">
        <v>1069</v>
      </c>
      <c r="C6774" t="s">
        <v>1013</v>
      </c>
      <c r="D6774" t="s">
        <v>1020</v>
      </c>
      <c r="E6774" t="s">
        <v>1014</v>
      </c>
      <c r="F6774" s="86">
        <v>17760.366012393399</v>
      </c>
    </row>
    <row r="6775" spans="1:6">
      <c r="A6775">
        <v>2024</v>
      </c>
      <c r="B6775" t="s">
        <v>1069</v>
      </c>
      <c r="C6775" t="s">
        <v>1013</v>
      </c>
      <c r="D6775" t="s">
        <v>1020</v>
      </c>
      <c r="E6775" t="s">
        <v>1014</v>
      </c>
      <c r="F6775" s="86">
        <v>17679.860845683099</v>
      </c>
    </row>
    <row r="6776" spans="1:6">
      <c r="A6776">
        <v>2025</v>
      </c>
      <c r="B6776" t="s">
        <v>1069</v>
      </c>
      <c r="C6776" t="s">
        <v>1013</v>
      </c>
      <c r="D6776" t="s">
        <v>1020</v>
      </c>
      <c r="E6776" t="s">
        <v>1014</v>
      </c>
      <c r="F6776" s="86">
        <v>17559.286979127199</v>
      </c>
    </row>
    <row r="6777" spans="1:6">
      <c r="A6777">
        <v>2026</v>
      </c>
      <c r="B6777" t="s">
        <v>1069</v>
      </c>
      <c r="C6777" t="s">
        <v>1013</v>
      </c>
      <c r="D6777" t="s">
        <v>1020</v>
      </c>
      <c r="E6777" t="s">
        <v>1014</v>
      </c>
      <c r="F6777" s="86">
        <v>17393.9465882818</v>
      </c>
    </row>
    <row r="6778" spans="1:6">
      <c r="A6778">
        <v>2027</v>
      </c>
      <c r="B6778" t="s">
        <v>1069</v>
      </c>
      <c r="C6778" t="s">
        <v>1013</v>
      </c>
      <c r="D6778" t="s">
        <v>1020</v>
      </c>
      <c r="E6778" t="s">
        <v>1014</v>
      </c>
      <c r="F6778" s="86">
        <v>17180.078144081501</v>
      </c>
    </row>
    <row r="6779" spans="1:6">
      <c r="A6779">
        <v>2028</v>
      </c>
      <c r="B6779" t="s">
        <v>1069</v>
      </c>
      <c r="C6779" t="s">
        <v>1013</v>
      </c>
      <c r="D6779" t="s">
        <v>1020</v>
      </c>
      <c r="E6779" t="s">
        <v>1014</v>
      </c>
      <c r="F6779" s="86">
        <v>16912.601811255299</v>
      </c>
    </row>
    <row r="6780" spans="1:6">
      <c r="A6780">
        <v>2029</v>
      </c>
      <c r="B6780" t="s">
        <v>1069</v>
      </c>
      <c r="C6780" t="s">
        <v>1013</v>
      </c>
      <c r="D6780" t="s">
        <v>1020</v>
      </c>
      <c r="E6780" t="s">
        <v>1014</v>
      </c>
      <c r="F6780" s="86">
        <v>16582.420597846201</v>
      </c>
    </row>
    <row r="6781" spans="1:6">
      <c r="A6781">
        <v>2030</v>
      </c>
      <c r="B6781" t="s">
        <v>1069</v>
      </c>
      <c r="C6781" t="s">
        <v>1013</v>
      </c>
      <c r="D6781" t="s">
        <v>1020</v>
      </c>
      <c r="E6781" t="s">
        <v>1014</v>
      </c>
      <c r="F6781" s="86">
        <v>16183.5646737114</v>
      </c>
    </row>
    <row r="6782" spans="1:6">
      <c r="A6782">
        <v>2031</v>
      </c>
      <c r="B6782" t="s">
        <v>1069</v>
      </c>
      <c r="C6782" t="s">
        <v>1013</v>
      </c>
      <c r="D6782" t="s">
        <v>1020</v>
      </c>
      <c r="E6782" t="s">
        <v>1014</v>
      </c>
      <c r="F6782" s="86">
        <v>15712.8540804022</v>
      </c>
    </row>
    <row r="6783" spans="1:6">
      <c r="A6783">
        <v>2032</v>
      </c>
      <c r="B6783" t="s">
        <v>1069</v>
      </c>
      <c r="C6783" t="s">
        <v>1013</v>
      </c>
      <c r="D6783" t="s">
        <v>1020</v>
      </c>
      <c r="E6783" t="s">
        <v>1014</v>
      </c>
      <c r="F6783" s="86">
        <v>15170.520714668501</v>
      </c>
    </row>
    <row r="6784" spans="1:6">
      <c r="A6784">
        <v>2033</v>
      </c>
      <c r="B6784" t="s">
        <v>1069</v>
      </c>
      <c r="C6784" t="s">
        <v>1013</v>
      </c>
      <c r="D6784" t="s">
        <v>1020</v>
      </c>
      <c r="E6784" t="s">
        <v>1014</v>
      </c>
      <c r="F6784" s="86">
        <v>14563.8434569652</v>
      </c>
    </row>
    <row r="6785" spans="1:6">
      <c r="A6785">
        <v>2034</v>
      </c>
      <c r="B6785" t="s">
        <v>1069</v>
      </c>
      <c r="C6785" t="s">
        <v>1013</v>
      </c>
      <c r="D6785" t="s">
        <v>1020</v>
      </c>
      <c r="E6785" t="s">
        <v>1014</v>
      </c>
      <c r="F6785" s="86">
        <v>13904.4777703829</v>
      </c>
    </row>
    <row r="6786" spans="1:6">
      <c r="A6786">
        <v>2035</v>
      </c>
      <c r="B6786" t="s">
        <v>1069</v>
      </c>
      <c r="C6786" t="s">
        <v>1013</v>
      </c>
      <c r="D6786" t="s">
        <v>1020</v>
      </c>
      <c r="E6786" t="s">
        <v>1014</v>
      </c>
      <c r="F6786" s="86">
        <v>13210.119792547001</v>
      </c>
    </row>
    <row r="6787" spans="1:6">
      <c r="A6787">
        <v>2036</v>
      </c>
      <c r="B6787" t="s">
        <v>1069</v>
      </c>
      <c r="C6787" t="s">
        <v>1013</v>
      </c>
      <c r="D6787" t="s">
        <v>1020</v>
      </c>
      <c r="E6787" t="s">
        <v>1014</v>
      </c>
      <c r="F6787" s="86">
        <v>12501.017996565701</v>
      </c>
    </row>
    <row r="6788" spans="1:6">
      <c r="A6788">
        <v>2037</v>
      </c>
      <c r="B6788" t="s">
        <v>1069</v>
      </c>
      <c r="C6788" t="s">
        <v>1013</v>
      </c>
      <c r="D6788" t="s">
        <v>1020</v>
      </c>
      <c r="E6788" t="s">
        <v>1014</v>
      </c>
      <c r="F6788" s="86">
        <v>11804.7982277265</v>
      </c>
    </row>
    <row r="6789" spans="1:6">
      <c r="A6789">
        <v>2038</v>
      </c>
      <c r="B6789" t="s">
        <v>1069</v>
      </c>
      <c r="C6789" t="s">
        <v>1013</v>
      </c>
      <c r="D6789" t="s">
        <v>1020</v>
      </c>
      <c r="E6789" t="s">
        <v>1014</v>
      </c>
      <c r="F6789" s="86">
        <v>11147.124684894599</v>
      </c>
    </row>
    <row r="6790" spans="1:6">
      <c r="A6790">
        <v>2039</v>
      </c>
      <c r="B6790" t="s">
        <v>1069</v>
      </c>
      <c r="C6790" t="s">
        <v>1013</v>
      </c>
      <c r="D6790" t="s">
        <v>1020</v>
      </c>
      <c r="E6790" t="s">
        <v>1014</v>
      </c>
      <c r="F6790" s="86">
        <v>10551.400044440101</v>
      </c>
    </row>
    <row r="6791" spans="1:6">
      <c r="A6791">
        <v>2040</v>
      </c>
      <c r="B6791" t="s">
        <v>1069</v>
      </c>
      <c r="C6791" t="s">
        <v>1013</v>
      </c>
      <c r="D6791" t="s">
        <v>1020</v>
      </c>
      <c r="E6791" t="s">
        <v>1014</v>
      </c>
      <c r="F6791" s="86">
        <v>10033.145022209001</v>
      </c>
    </row>
    <row r="6792" spans="1:6">
      <c r="A6792">
        <v>2041</v>
      </c>
      <c r="B6792" t="s">
        <v>1069</v>
      </c>
      <c r="C6792" t="s">
        <v>1013</v>
      </c>
      <c r="D6792" t="s">
        <v>1020</v>
      </c>
      <c r="E6792" t="s">
        <v>1014</v>
      </c>
      <c r="F6792" s="86">
        <v>9601.2873124373109</v>
      </c>
    </row>
    <row r="6793" spans="1:6">
      <c r="A6793">
        <v>2042</v>
      </c>
      <c r="B6793" t="s">
        <v>1069</v>
      </c>
      <c r="C6793" t="s">
        <v>1013</v>
      </c>
      <c r="D6793" t="s">
        <v>1020</v>
      </c>
      <c r="E6793" t="s">
        <v>1014</v>
      </c>
      <c r="F6793" s="86">
        <v>9256.1975901727801</v>
      </c>
    </row>
    <row r="6794" spans="1:6">
      <c r="A6794">
        <v>2043</v>
      </c>
      <c r="B6794" t="s">
        <v>1069</v>
      </c>
      <c r="C6794" t="s">
        <v>1013</v>
      </c>
      <c r="D6794" t="s">
        <v>1020</v>
      </c>
      <c r="E6794" t="s">
        <v>1014</v>
      </c>
      <c r="F6794" s="86">
        <v>8991.4750315413803</v>
      </c>
    </row>
    <row r="6795" spans="1:6">
      <c r="A6795">
        <v>2044</v>
      </c>
      <c r="B6795" t="s">
        <v>1069</v>
      </c>
      <c r="C6795" t="s">
        <v>1013</v>
      </c>
      <c r="D6795" t="s">
        <v>1020</v>
      </c>
      <c r="E6795" t="s">
        <v>1014</v>
      </c>
      <c r="F6795" s="86">
        <v>8793.6494314916199</v>
      </c>
    </row>
    <row r="6796" spans="1:6">
      <c r="A6796">
        <v>2045</v>
      </c>
      <c r="B6796" t="s">
        <v>1069</v>
      </c>
      <c r="C6796" t="s">
        <v>1013</v>
      </c>
      <c r="D6796" t="s">
        <v>1020</v>
      </c>
      <c r="E6796" t="s">
        <v>1014</v>
      </c>
      <c r="F6796" s="86">
        <v>8648.4598413318199</v>
      </c>
    </row>
    <row r="6797" spans="1:6">
      <c r="A6797">
        <v>2046</v>
      </c>
      <c r="B6797" t="s">
        <v>1069</v>
      </c>
      <c r="C6797" t="s">
        <v>1013</v>
      </c>
      <c r="D6797" t="s">
        <v>1020</v>
      </c>
      <c r="E6797" t="s">
        <v>1014</v>
      </c>
      <c r="F6797" s="86">
        <v>8539.4797501314497</v>
      </c>
    </row>
    <row r="6798" spans="1:6">
      <c r="A6798">
        <v>2047</v>
      </c>
      <c r="B6798" t="s">
        <v>1069</v>
      </c>
      <c r="C6798" t="s">
        <v>1013</v>
      </c>
      <c r="D6798" t="s">
        <v>1020</v>
      </c>
      <c r="E6798" t="s">
        <v>1014</v>
      </c>
      <c r="F6798" s="86">
        <v>8451.9182086532091</v>
      </c>
    </row>
    <row r="6799" spans="1:6">
      <c r="A6799">
        <v>2048</v>
      </c>
      <c r="B6799" t="s">
        <v>1069</v>
      </c>
      <c r="C6799" t="s">
        <v>1013</v>
      </c>
      <c r="D6799" t="s">
        <v>1020</v>
      </c>
      <c r="E6799" t="s">
        <v>1014</v>
      </c>
      <c r="F6799" s="86">
        <v>8375.9029260864409</v>
      </c>
    </row>
    <row r="6800" spans="1:6">
      <c r="A6800">
        <v>2049</v>
      </c>
      <c r="B6800" t="s">
        <v>1069</v>
      </c>
      <c r="C6800" t="s">
        <v>1013</v>
      </c>
      <c r="D6800" t="s">
        <v>1020</v>
      </c>
      <c r="E6800" t="s">
        <v>1014</v>
      </c>
      <c r="F6800" s="86">
        <v>8304.1089025103993</v>
      </c>
    </row>
    <row r="6801" spans="1:6">
      <c r="A6801">
        <v>2050</v>
      </c>
      <c r="B6801" t="s">
        <v>1069</v>
      </c>
      <c r="C6801" t="s">
        <v>1013</v>
      </c>
      <c r="D6801" t="s">
        <v>1020</v>
      </c>
      <c r="E6801" t="s">
        <v>1014</v>
      </c>
      <c r="F6801" s="86">
        <v>8232.1864962330492</v>
      </c>
    </row>
    <row r="6802" spans="1:6">
      <c r="A6802">
        <v>2017</v>
      </c>
      <c r="B6802" t="s">
        <v>1070</v>
      </c>
      <c r="C6802" t="s">
        <v>1013</v>
      </c>
      <c r="D6802" t="s">
        <v>1020</v>
      </c>
      <c r="E6802" t="s">
        <v>1014</v>
      </c>
      <c r="F6802" s="86">
        <v>10925.2065676357</v>
      </c>
    </row>
    <row r="6803" spans="1:6">
      <c r="A6803">
        <v>2018</v>
      </c>
      <c r="B6803" t="s">
        <v>1070</v>
      </c>
      <c r="C6803" t="s">
        <v>1013</v>
      </c>
      <c r="D6803" t="s">
        <v>1020</v>
      </c>
      <c r="E6803" t="s">
        <v>1014</v>
      </c>
      <c r="F6803" s="86">
        <v>11003.080907396899</v>
      </c>
    </row>
    <row r="6804" spans="1:6">
      <c r="A6804">
        <v>2019</v>
      </c>
      <c r="B6804" t="s">
        <v>1070</v>
      </c>
      <c r="C6804" t="s">
        <v>1013</v>
      </c>
      <c r="D6804" t="s">
        <v>1020</v>
      </c>
      <c r="E6804" t="s">
        <v>1014</v>
      </c>
      <c r="F6804" s="86">
        <v>11076.7085124313</v>
      </c>
    </row>
    <row r="6805" spans="1:6">
      <c r="A6805">
        <v>2020</v>
      </c>
      <c r="B6805" t="s">
        <v>1070</v>
      </c>
      <c r="C6805" t="s">
        <v>1013</v>
      </c>
      <c r="D6805" t="s">
        <v>1020</v>
      </c>
      <c r="E6805" t="s">
        <v>1014</v>
      </c>
      <c r="F6805" s="86">
        <v>11148.8209493917</v>
      </c>
    </row>
    <row r="6806" spans="1:6">
      <c r="A6806">
        <v>2021</v>
      </c>
      <c r="B6806" t="s">
        <v>1070</v>
      </c>
      <c r="C6806" t="s">
        <v>1013</v>
      </c>
      <c r="D6806" t="s">
        <v>1020</v>
      </c>
      <c r="E6806" t="s">
        <v>1014</v>
      </c>
      <c r="F6806" s="86">
        <v>11209.782419168399</v>
      </c>
    </row>
    <row r="6807" spans="1:6">
      <c r="A6807">
        <v>2022</v>
      </c>
      <c r="B6807" t="s">
        <v>1070</v>
      </c>
      <c r="C6807" t="s">
        <v>1013</v>
      </c>
      <c r="D6807" t="s">
        <v>1020</v>
      </c>
      <c r="E6807" t="s">
        <v>1014</v>
      </c>
      <c r="F6807" s="86">
        <v>11255.2979449781</v>
      </c>
    </row>
    <row r="6808" spans="1:6">
      <c r="A6808">
        <v>2023</v>
      </c>
      <c r="B6808" t="s">
        <v>1070</v>
      </c>
      <c r="C6808" t="s">
        <v>1013</v>
      </c>
      <c r="D6808" t="s">
        <v>1020</v>
      </c>
      <c r="E6808" t="s">
        <v>1014</v>
      </c>
      <c r="F6808" s="86">
        <v>11281.2391517741</v>
      </c>
    </row>
    <row r="6809" spans="1:6">
      <c r="A6809">
        <v>2024</v>
      </c>
      <c r="B6809" t="s">
        <v>1070</v>
      </c>
      <c r="C6809" t="s">
        <v>1013</v>
      </c>
      <c r="D6809" t="s">
        <v>1020</v>
      </c>
      <c r="E6809" t="s">
        <v>1014</v>
      </c>
      <c r="F6809" s="86">
        <v>11281.8215973728</v>
      </c>
    </row>
    <row r="6810" spans="1:6">
      <c r="A6810">
        <v>2025</v>
      </c>
      <c r="B6810" t="s">
        <v>1070</v>
      </c>
      <c r="C6810" t="s">
        <v>1013</v>
      </c>
      <c r="D6810" t="s">
        <v>1020</v>
      </c>
      <c r="E6810" t="s">
        <v>1014</v>
      </c>
      <c r="F6810" s="86">
        <v>11252.509014617801</v>
      </c>
    </row>
    <row r="6811" spans="1:6">
      <c r="A6811">
        <v>2026</v>
      </c>
      <c r="B6811" t="s">
        <v>1070</v>
      </c>
      <c r="C6811" t="s">
        <v>1013</v>
      </c>
      <c r="D6811" t="s">
        <v>1020</v>
      </c>
      <c r="E6811" t="s">
        <v>1014</v>
      </c>
      <c r="F6811" s="86">
        <v>11187.7720932846</v>
      </c>
    </row>
    <row r="6812" spans="1:6">
      <c r="A6812">
        <v>2027</v>
      </c>
      <c r="B6812" t="s">
        <v>1070</v>
      </c>
      <c r="C6812" t="s">
        <v>1013</v>
      </c>
      <c r="D6812" t="s">
        <v>1020</v>
      </c>
      <c r="E6812" t="s">
        <v>1014</v>
      </c>
      <c r="F6812" s="86">
        <v>11080.2055863269</v>
      </c>
    </row>
    <row r="6813" spans="1:6">
      <c r="A6813">
        <v>2028</v>
      </c>
      <c r="B6813" t="s">
        <v>1070</v>
      </c>
      <c r="C6813" t="s">
        <v>1013</v>
      </c>
      <c r="D6813" t="s">
        <v>1020</v>
      </c>
      <c r="E6813" t="s">
        <v>1014</v>
      </c>
      <c r="F6813" s="86">
        <v>10924.658872173201</v>
      </c>
    </row>
    <row r="6814" spans="1:6">
      <c r="A6814">
        <v>2029</v>
      </c>
      <c r="B6814" t="s">
        <v>1070</v>
      </c>
      <c r="C6814" t="s">
        <v>1013</v>
      </c>
      <c r="D6814" t="s">
        <v>1020</v>
      </c>
      <c r="E6814" t="s">
        <v>1014</v>
      </c>
      <c r="F6814" s="86">
        <v>10713.8544347634</v>
      </c>
    </row>
    <row r="6815" spans="1:6">
      <c r="A6815">
        <v>2030</v>
      </c>
      <c r="B6815" t="s">
        <v>1070</v>
      </c>
      <c r="C6815" t="s">
        <v>1013</v>
      </c>
      <c r="D6815" t="s">
        <v>1020</v>
      </c>
      <c r="E6815" t="s">
        <v>1014</v>
      </c>
      <c r="F6815" s="86">
        <v>10443.717980609001</v>
      </c>
    </row>
    <row r="6816" spans="1:6">
      <c r="A6816">
        <v>2031</v>
      </c>
      <c r="B6816" t="s">
        <v>1070</v>
      </c>
      <c r="C6816" t="s">
        <v>1013</v>
      </c>
      <c r="D6816" t="s">
        <v>1020</v>
      </c>
      <c r="E6816" t="s">
        <v>1014</v>
      </c>
      <c r="F6816" s="86">
        <v>10111.3495754421</v>
      </c>
    </row>
    <row r="6817" spans="1:6">
      <c r="A6817">
        <v>2032</v>
      </c>
      <c r="B6817" t="s">
        <v>1070</v>
      </c>
      <c r="C6817" t="s">
        <v>1013</v>
      </c>
      <c r="D6817" t="s">
        <v>1020</v>
      </c>
      <c r="E6817" t="s">
        <v>1014</v>
      </c>
      <c r="F6817" s="86">
        <v>9718.5266382604295</v>
      </c>
    </row>
    <row r="6818" spans="1:6">
      <c r="A6818">
        <v>2033</v>
      </c>
      <c r="B6818" t="s">
        <v>1070</v>
      </c>
      <c r="C6818" t="s">
        <v>1013</v>
      </c>
      <c r="D6818" t="s">
        <v>1020</v>
      </c>
      <c r="E6818" t="s">
        <v>1014</v>
      </c>
      <c r="F6818" s="86">
        <v>9270.0068610449707</v>
      </c>
    </row>
    <row r="6819" spans="1:6">
      <c r="A6819">
        <v>2034</v>
      </c>
      <c r="B6819" t="s">
        <v>1070</v>
      </c>
      <c r="C6819" t="s">
        <v>1013</v>
      </c>
      <c r="D6819" t="s">
        <v>1020</v>
      </c>
      <c r="E6819" t="s">
        <v>1014</v>
      </c>
      <c r="F6819" s="86">
        <v>8776.1502074685595</v>
      </c>
    </row>
    <row r="6820" spans="1:6">
      <c r="A6820">
        <v>2035</v>
      </c>
      <c r="B6820" t="s">
        <v>1070</v>
      </c>
      <c r="C6820" t="s">
        <v>1013</v>
      </c>
      <c r="D6820" t="s">
        <v>1020</v>
      </c>
      <c r="E6820" t="s">
        <v>1014</v>
      </c>
      <c r="F6820" s="86">
        <v>8250.9986010779594</v>
      </c>
    </row>
    <row r="6821" spans="1:6">
      <c r="A6821">
        <v>2036</v>
      </c>
      <c r="B6821" t="s">
        <v>1070</v>
      </c>
      <c r="C6821" t="s">
        <v>1013</v>
      </c>
      <c r="D6821" t="s">
        <v>1020</v>
      </c>
      <c r="E6821" t="s">
        <v>1014</v>
      </c>
      <c r="F6821" s="86">
        <v>7713.1001683848399</v>
      </c>
    </row>
    <row r="6822" spans="1:6">
      <c r="A6822">
        <v>2037</v>
      </c>
      <c r="B6822" t="s">
        <v>1070</v>
      </c>
      <c r="C6822" t="s">
        <v>1013</v>
      </c>
      <c r="D6822" t="s">
        <v>1020</v>
      </c>
      <c r="E6822" t="s">
        <v>1014</v>
      </c>
      <c r="F6822" s="86">
        <v>7183.1857053294198</v>
      </c>
    </row>
    <row r="6823" spans="1:6">
      <c r="A6823">
        <v>2038</v>
      </c>
      <c r="B6823" t="s">
        <v>1070</v>
      </c>
      <c r="C6823" t="s">
        <v>1013</v>
      </c>
      <c r="D6823" t="s">
        <v>1020</v>
      </c>
      <c r="E6823" t="s">
        <v>1014</v>
      </c>
      <c r="F6823" s="86">
        <v>6682.0134987593101</v>
      </c>
    </row>
    <row r="6824" spans="1:6">
      <c r="A6824">
        <v>2039</v>
      </c>
      <c r="B6824" t="s">
        <v>1070</v>
      </c>
      <c r="C6824" t="s">
        <v>1013</v>
      </c>
      <c r="D6824" t="s">
        <v>1020</v>
      </c>
      <c r="E6824" t="s">
        <v>1014</v>
      </c>
      <c r="F6824" s="86">
        <v>6227.8452783632401</v>
      </c>
    </row>
    <row r="6825" spans="1:6">
      <c r="A6825">
        <v>2040</v>
      </c>
      <c r="B6825" t="s">
        <v>1070</v>
      </c>
      <c r="C6825" t="s">
        <v>1013</v>
      </c>
      <c r="D6825" t="s">
        <v>1020</v>
      </c>
      <c r="E6825" t="s">
        <v>1014</v>
      </c>
      <c r="F6825" s="86">
        <v>5834.2482617811302</v>
      </c>
    </row>
    <row r="6826" spans="1:6">
      <c r="A6826">
        <v>2041</v>
      </c>
      <c r="B6826" t="s">
        <v>1070</v>
      </c>
      <c r="C6826" t="s">
        <v>1013</v>
      </c>
      <c r="D6826" t="s">
        <v>1020</v>
      </c>
      <c r="E6826" t="s">
        <v>1014</v>
      </c>
      <c r="F6826" s="86">
        <v>5508.4074715902898</v>
      </c>
    </row>
    <row r="6827" spans="1:6">
      <c r="A6827">
        <v>2042</v>
      </c>
      <c r="B6827" t="s">
        <v>1070</v>
      </c>
      <c r="C6827" t="s">
        <v>1013</v>
      </c>
      <c r="D6827" t="s">
        <v>1020</v>
      </c>
      <c r="E6827" t="s">
        <v>1014</v>
      </c>
      <c r="F6827" s="86">
        <v>5251.2656637527498</v>
      </c>
    </row>
    <row r="6828" spans="1:6">
      <c r="A6828">
        <v>2043</v>
      </c>
      <c r="B6828" t="s">
        <v>1070</v>
      </c>
      <c r="C6828" t="s">
        <v>1013</v>
      </c>
      <c r="D6828" t="s">
        <v>1020</v>
      </c>
      <c r="E6828" t="s">
        <v>1014</v>
      </c>
      <c r="F6828" s="86">
        <v>5057.0641098973501</v>
      </c>
    </row>
    <row r="6829" spans="1:6">
      <c r="A6829">
        <v>2044</v>
      </c>
      <c r="B6829" t="s">
        <v>1070</v>
      </c>
      <c r="C6829" t="s">
        <v>1013</v>
      </c>
      <c r="D6829" t="s">
        <v>1020</v>
      </c>
      <c r="E6829" t="s">
        <v>1014</v>
      </c>
      <c r="F6829" s="86">
        <v>4915.35894089257</v>
      </c>
    </row>
    <row r="6830" spans="1:6">
      <c r="A6830">
        <v>2045</v>
      </c>
      <c r="B6830" t="s">
        <v>1070</v>
      </c>
      <c r="C6830" t="s">
        <v>1013</v>
      </c>
      <c r="D6830" t="s">
        <v>1020</v>
      </c>
      <c r="E6830" t="s">
        <v>1014</v>
      </c>
      <c r="F6830" s="86">
        <v>4814.7404845012998</v>
      </c>
    </row>
    <row r="6831" spans="1:6">
      <c r="A6831">
        <v>2046</v>
      </c>
      <c r="B6831" t="s">
        <v>1070</v>
      </c>
      <c r="C6831" t="s">
        <v>1013</v>
      </c>
      <c r="D6831" t="s">
        <v>1020</v>
      </c>
      <c r="E6831" t="s">
        <v>1014</v>
      </c>
      <c r="F6831" s="86">
        <v>4742.0632134482103</v>
      </c>
    </row>
    <row r="6832" spans="1:6">
      <c r="A6832">
        <v>2047</v>
      </c>
      <c r="B6832" t="s">
        <v>1070</v>
      </c>
      <c r="C6832" t="s">
        <v>1013</v>
      </c>
      <c r="D6832" t="s">
        <v>1020</v>
      </c>
      <c r="E6832" t="s">
        <v>1014</v>
      </c>
      <c r="F6832" s="86">
        <v>4688.0353622482198</v>
      </c>
    </row>
    <row r="6833" spans="1:6">
      <c r="A6833">
        <v>2048</v>
      </c>
      <c r="B6833" t="s">
        <v>1070</v>
      </c>
      <c r="C6833" t="s">
        <v>1013</v>
      </c>
      <c r="D6833" t="s">
        <v>1020</v>
      </c>
      <c r="E6833" t="s">
        <v>1014</v>
      </c>
      <c r="F6833" s="86">
        <v>4643.9671031235002</v>
      </c>
    </row>
    <row r="6834" spans="1:6">
      <c r="A6834">
        <v>2049</v>
      </c>
      <c r="B6834" t="s">
        <v>1070</v>
      </c>
      <c r="C6834" t="s">
        <v>1013</v>
      </c>
      <c r="D6834" t="s">
        <v>1020</v>
      </c>
      <c r="E6834" t="s">
        <v>1014</v>
      </c>
      <c r="F6834" s="86">
        <v>4604.7885120037099</v>
      </c>
    </row>
    <row r="6835" spans="1:6">
      <c r="A6835">
        <v>2050</v>
      </c>
      <c r="B6835" t="s">
        <v>1070</v>
      </c>
      <c r="C6835" t="s">
        <v>1013</v>
      </c>
      <c r="D6835" t="s">
        <v>1020</v>
      </c>
      <c r="E6835" t="s">
        <v>1014</v>
      </c>
      <c r="F6835" s="86">
        <v>4567.0572642586303</v>
      </c>
    </row>
    <row r="6836" spans="1:6">
      <c r="A6836">
        <v>2017</v>
      </c>
      <c r="B6836" t="s">
        <v>1071</v>
      </c>
      <c r="C6836" t="s">
        <v>1013</v>
      </c>
      <c r="D6836" t="s">
        <v>1020</v>
      </c>
      <c r="E6836" t="s">
        <v>1014</v>
      </c>
      <c r="F6836" s="86">
        <v>3303.8750755258902</v>
      </c>
    </row>
    <row r="6837" spans="1:6">
      <c r="A6837">
        <v>2018</v>
      </c>
      <c r="B6837" t="s">
        <v>1071</v>
      </c>
      <c r="C6837" t="s">
        <v>1013</v>
      </c>
      <c r="D6837" t="s">
        <v>1020</v>
      </c>
      <c r="E6837" t="s">
        <v>1014</v>
      </c>
      <c r="F6837" s="86">
        <v>3313.6617337018602</v>
      </c>
    </row>
    <row r="6838" spans="1:6">
      <c r="A6838">
        <v>2019</v>
      </c>
      <c r="B6838" t="s">
        <v>1071</v>
      </c>
      <c r="C6838" t="s">
        <v>1013</v>
      </c>
      <c r="D6838" t="s">
        <v>1020</v>
      </c>
      <c r="E6838" t="s">
        <v>1014</v>
      </c>
      <c r="F6838" s="86">
        <v>3321.3506264182402</v>
      </c>
    </row>
    <row r="6839" spans="1:6">
      <c r="A6839">
        <v>2020</v>
      </c>
      <c r="B6839" t="s">
        <v>1071</v>
      </c>
      <c r="C6839" t="s">
        <v>1013</v>
      </c>
      <c r="D6839" t="s">
        <v>1020</v>
      </c>
      <c r="E6839" t="s">
        <v>1014</v>
      </c>
      <c r="F6839" s="86">
        <v>3326.3396920394498</v>
      </c>
    </row>
    <row r="6840" spans="1:6">
      <c r="A6840">
        <v>2021</v>
      </c>
      <c r="B6840" t="s">
        <v>1071</v>
      </c>
      <c r="C6840" t="s">
        <v>1013</v>
      </c>
      <c r="D6840" t="s">
        <v>1020</v>
      </c>
      <c r="E6840" t="s">
        <v>1014</v>
      </c>
      <c r="F6840" s="86">
        <v>3328.0752703430899</v>
      </c>
    </row>
    <row r="6841" spans="1:6">
      <c r="A6841">
        <v>2022</v>
      </c>
      <c r="B6841" t="s">
        <v>1071</v>
      </c>
      <c r="C6841" t="s">
        <v>1013</v>
      </c>
      <c r="D6841" t="s">
        <v>1020</v>
      </c>
      <c r="E6841" t="s">
        <v>1014</v>
      </c>
      <c r="F6841" s="86">
        <v>3325.4453665216502</v>
      </c>
    </row>
    <row r="6842" spans="1:6">
      <c r="A6842">
        <v>2023</v>
      </c>
      <c r="B6842" t="s">
        <v>1071</v>
      </c>
      <c r="C6842" t="s">
        <v>1013</v>
      </c>
      <c r="D6842" t="s">
        <v>1020</v>
      </c>
      <c r="E6842" t="s">
        <v>1014</v>
      </c>
      <c r="F6842" s="86">
        <v>3317.01610107123</v>
      </c>
    </row>
    <row r="6843" spans="1:6">
      <c r="A6843">
        <v>2024</v>
      </c>
      <c r="B6843" t="s">
        <v>1071</v>
      </c>
      <c r="C6843" t="s">
        <v>1013</v>
      </c>
      <c r="D6843" t="s">
        <v>1020</v>
      </c>
      <c r="E6843" t="s">
        <v>1014</v>
      </c>
      <c r="F6843" s="86">
        <v>3301.98054752401</v>
      </c>
    </row>
    <row r="6844" spans="1:6">
      <c r="A6844">
        <v>2025</v>
      </c>
      <c r="B6844" t="s">
        <v>1071</v>
      </c>
      <c r="C6844" t="s">
        <v>1013</v>
      </c>
      <c r="D6844" t="s">
        <v>1020</v>
      </c>
      <c r="E6844" t="s">
        <v>1014</v>
      </c>
      <c r="F6844" s="86">
        <v>3279.46156022075</v>
      </c>
    </row>
    <row r="6845" spans="1:6">
      <c r="A6845">
        <v>2026</v>
      </c>
      <c r="B6845" t="s">
        <v>1071</v>
      </c>
      <c r="C6845" t="s">
        <v>1013</v>
      </c>
      <c r="D6845" t="s">
        <v>1020</v>
      </c>
      <c r="E6845" t="s">
        <v>1014</v>
      </c>
      <c r="F6845" s="86">
        <v>3248.5817496240102</v>
      </c>
    </row>
    <row r="6846" spans="1:6">
      <c r="A6846">
        <v>2027</v>
      </c>
      <c r="B6846" t="s">
        <v>1071</v>
      </c>
      <c r="C6846" t="s">
        <v>1013</v>
      </c>
      <c r="D6846" t="s">
        <v>1020</v>
      </c>
      <c r="E6846" t="s">
        <v>1014</v>
      </c>
      <c r="F6846" s="86">
        <v>3208.6385934734899</v>
      </c>
    </row>
    <row r="6847" spans="1:6">
      <c r="A6847">
        <v>2028</v>
      </c>
      <c r="B6847" t="s">
        <v>1071</v>
      </c>
      <c r="C6847" t="s">
        <v>1013</v>
      </c>
      <c r="D6847" t="s">
        <v>1020</v>
      </c>
      <c r="E6847" t="s">
        <v>1014</v>
      </c>
      <c r="F6847" s="86">
        <v>3158.6833559507299</v>
      </c>
    </row>
    <row r="6848" spans="1:6">
      <c r="A6848">
        <v>2029</v>
      </c>
      <c r="B6848" t="s">
        <v>1071</v>
      </c>
      <c r="C6848" t="s">
        <v>1013</v>
      </c>
      <c r="D6848" t="s">
        <v>1020</v>
      </c>
      <c r="E6848" t="s">
        <v>1014</v>
      </c>
      <c r="F6848" s="86">
        <v>3097.01703666514</v>
      </c>
    </row>
    <row r="6849" spans="1:6">
      <c r="A6849">
        <v>2030</v>
      </c>
      <c r="B6849" t="s">
        <v>1071</v>
      </c>
      <c r="C6849" t="s">
        <v>1013</v>
      </c>
      <c r="D6849" t="s">
        <v>1020</v>
      </c>
      <c r="E6849" t="s">
        <v>1014</v>
      </c>
      <c r="F6849" s="86">
        <v>3022.5246798387402</v>
      </c>
    </row>
    <row r="6850" spans="1:6">
      <c r="A6850">
        <v>2031</v>
      </c>
      <c r="B6850" t="s">
        <v>1071</v>
      </c>
      <c r="C6850" t="s">
        <v>1013</v>
      </c>
      <c r="D6850" t="s">
        <v>1020</v>
      </c>
      <c r="E6850" t="s">
        <v>1014</v>
      </c>
      <c r="F6850" s="86">
        <v>2934.6123802914299</v>
      </c>
    </row>
    <row r="6851" spans="1:6">
      <c r="A6851">
        <v>2032</v>
      </c>
      <c r="B6851" t="s">
        <v>1071</v>
      </c>
      <c r="C6851" t="s">
        <v>1013</v>
      </c>
      <c r="D6851" t="s">
        <v>1020</v>
      </c>
      <c r="E6851" t="s">
        <v>1014</v>
      </c>
      <c r="F6851" s="86">
        <v>2833.32344823724</v>
      </c>
    </row>
    <row r="6852" spans="1:6">
      <c r="A6852">
        <v>2033</v>
      </c>
      <c r="B6852" t="s">
        <v>1071</v>
      </c>
      <c r="C6852" t="s">
        <v>1013</v>
      </c>
      <c r="D6852" t="s">
        <v>1020</v>
      </c>
      <c r="E6852" t="s">
        <v>1014</v>
      </c>
      <c r="F6852" s="86">
        <v>2720.0173243346599</v>
      </c>
    </row>
    <row r="6853" spans="1:6">
      <c r="A6853">
        <v>2034</v>
      </c>
      <c r="B6853" t="s">
        <v>1071</v>
      </c>
      <c r="C6853" t="s">
        <v>1013</v>
      </c>
      <c r="D6853" t="s">
        <v>1020</v>
      </c>
      <c r="E6853" t="s">
        <v>1014</v>
      </c>
      <c r="F6853" s="86">
        <v>2596.87084202899</v>
      </c>
    </row>
    <row r="6854" spans="1:6">
      <c r="A6854">
        <v>2035</v>
      </c>
      <c r="B6854" t="s">
        <v>1071</v>
      </c>
      <c r="C6854" t="s">
        <v>1013</v>
      </c>
      <c r="D6854" t="s">
        <v>1020</v>
      </c>
      <c r="E6854" t="s">
        <v>1014</v>
      </c>
      <c r="F6854" s="86">
        <v>2467.1890218017502</v>
      </c>
    </row>
    <row r="6855" spans="1:6">
      <c r="A6855">
        <v>2036</v>
      </c>
      <c r="B6855" t="s">
        <v>1071</v>
      </c>
      <c r="C6855" t="s">
        <v>1013</v>
      </c>
      <c r="D6855" t="s">
        <v>1020</v>
      </c>
      <c r="E6855" t="s">
        <v>1014</v>
      </c>
      <c r="F6855" s="86">
        <v>2334.7535712639101</v>
      </c>
    </row>
    <row r="6856" spans="1:6">
      <c r="A6856">
        <v>2037</v>
      </c>
      <c r="B6856" t="s">
        <v>1071</v>
      </c>
      <c r="C6856" t="s">
        <v>1013</v>
      </c>
      <c r="D6856" t="s">
        <v>1020</v>
      </c>
      <c r="E6856" t="s">
        <v>1014</v>
      </c>
      <c r="F6856" s="86">
        <v>2204.7240334991802</v>
      </c>
    </row>
    <row r="6857" spans="1:6">
      <c r="A6857">
        <v>2038</v>
      </c>
      <c r="B6857" t="s">
        <v>1071</v>
      </c>
      <c r="C6857" t="s">
        <v>1013</v>
      </c>
      <c r="D6857" t="s">
        <v>1020</v>
      </c>
      <c r="E6857" t="s">
        <v>1014</v>
      </c>
      <c r="F6857" s="86">
        <v>2081.89358454899</v>
      </c>
    </row>
    <row r="6858" spans="1:6">
      <c r="A6858">
        <v>2039</v>
      </c>
      <c r="B6858" t="s">
        <v>1071</v>
      </c>
      <c r="C6858" t="s">
        <v>1013</v>
      </c>
      <c r="D6858" t="s">
        <v>1020</v>
      </c>
      <c r="E6858" t="s">
        <v>1014</v>
      </c>
      <c r="F6858" s="86">
        <v>1970.6330270349499</v>
      </c>
    </row>
    <row r="6859" spans="1:6">
      <c r="A6859">
        <v>2040</v>
      </c>
      <c r="B6859" t="s">
        <v>1071</v>
      </c>
      <c r="C6859" t="s">
        <v>1013</v>
      </c>
      <c r="D6859" t="s">
        <v>1020</v>
      </c>
      <c r="E6859" t="s">
        <v>1014</v>
      </c>
      <c r="F6859" s="86">
        <v>1873.8410886254601</v>
      </c>
    </row>
    <row r="6860" spans="1:6">
      <c r="A6860">
        <v>2041</v>
      </c>
      <c r="B6860" t="s">
        <v>1071</v>
      </c>
      <c r="C6860" t="s">
        <v>1013</v>
      </c>
      <c r="D6860" t="s">
        <v>1020</v>
      </c>
      <c r="E6860" t="s">
        <v>1014</v>
      </c>
      <c r="F6860" s="86">
        <v>1793.1851508094901</v>
      </c>
    </row>
    <row r="6861" spans="1:6">
      <c r="A6861">
        <v>2042</v>
      </c>
      <c r="B6861" t="s">
        <v>1071</v>
      </c>
      <c r="C6861" t="s">
        <v>1013</v>
      </c>
      <c r="D6861" t="s">
        <v>1020</v>
      </c>
      <c r="E6861" t="s">
        <v>1014</v>
      </c>
      <c r="F6861" s="86">
        <v>1728.73444274036</v>
      </c>
    </row>
    <row r="6862" spans="1:6">
      <c r="A6862">
        <v>2043</v>
      </c>
      <c r="B6862" t="s">
        <v>1071</v>
      </c>
      <c r="C6862" t="s">
        <v>1013</v>
      </c>
      <c r="D6862" t="s">
        <v>1020</v>
      </c>
      <c r="E6862" t="s">
        <v>1014</v>
      </c>
      <c r="F6862" s="86">
        <v>1679.2935140633101</v>
      </c>
    </row>
    <row r="6863" spans="1:6">
      <c r="A6863">
        <v>2044</v>
      </c>
      <c r="B6863" t="s">
        <v>1071</v>
      </c>
      <c r="C6863" t="s">
        <v>1013</v>
      </c>
      <c r="D6863" t="s">
        <v>1020</v>
      </c>
      <c r="E6863" t="s">
        <v>1014</v>
      </c>
      <c r="F6863" s="86">
        <v>1642.34660091347</v>
      </c>
    </row>
    <row r="6864" spans="1:6">
      <c r="A6864">
        <v>2045</v>
      </c>
      <c r="B6864" t="s">
        <v>1071</v>
      </c>
      <c r="C6864" t="s">
        <v>1013</v>
      </c>
      <c r="D6864" t="s">
        <v>1020</v>
      </c>
      <c r="E6864" t="s">
        <v>1014</v>
      </c>
      <c r="F6864" s="86">
        <v>1615.2302561302699</v>
      </c>
    </row>
    <row r="6865" spans="1:6">
      <c r="A6865">
        <v>2046</v>
      </c>
      <c r="B6865" t="s">
        <v>1071</v>
      </c>
      <c r="C6865" t="s">
        <v>1013</v>
      </c>
      <c r="D6865" t="s">
        <v>1020</v>
      </c>
      <c r="E6865" t="s">
        <v>1014</v>
      </c>
      <c r="F6865" s="86">
        <v>1594.8765811578201</v>
      </c>
    </row>
    <row r="6866" spans="1:6">
      <c r="A6866">
        <v>2047</v>
      </c>
      <c r="B6866" t="s">
        <v>1071</v>
      </c>
      <c r="C6866" t="s">
        <v>1013</v>
      </c>
      <c r="D6866" t="s">
        <v>1020</v>
      </c>
      <c r="E6866" t="s">
        <v>1014</v>
      </c>
      <c r="F6866" s="86">
        <v>1578.5231432435801</v>
      </c>
    </row>
    <row r="6867" spans="1:6">
      <c r="A6867">
        <v>2048</v>
      </c>
      <c r="B6867" t="s">
        <v>1071</v>
      </c>
      <c r="C6867" t="s">
        <v>1013</v>
      </c>
      <c r="D6867" t="s">
        <v>1020</v>
      </c>
      <c r="E6867" t="s">
        <v>1014</v>
      </c>
      <c r="F6867" s="86">
        <v>1564.3261432478901</v>
      </c>
    </row>
    <row r="6868" spans="1:6">
      <c r="A6868">
        <v>2049</v>
      </c>
      <c r="B6868" t="s">
        <v>1071</v>
      </c>
      <c r="C6868" t="s">
        <v>1013</v>
      </c>
      <c r="D6868" t="s">
        <v>1020</v>
      </c>
      <c r="E6868" t="s">
        <v>1014</v>
      </c>
      <c r="F6868" s="86">
        <v>1550.9175270067401</v>
      </c>
    </row>
    <row r="6869" spans="1:6">
      <c r="A6869">
        <v>2050</v>
      </c>
      <c r="B6869" t="s">
        <v>1071</v>
      </c>
      <c r="C6869" t="s">
        <v>1013</v>
      </c>
      <c r="D6869" t="s">
        <v>1020</v>
      </c>
      <c r="E6869" t="s">
        <v>1014</v>
      </c>
      <c r="F6869" s="86">
        <v>1537.4849333606901</v>
      </c>
    </row>
    <row r="6870" spans="1:6">
      <c r="A6870">
        <v>2017</v>
      </c>
      <c r="B6870" t="s">
        <v>1072</v>
      </c>
      <c r="C6870" t="s">
        <v>1013</v>
      </c>
      <c r="D6870" t="s">
        <v>1020</v>
      </c>
      <c r="E6870" t="s">
        <v>1014</v>
      </c>
      <c r="F6870" s="86">
        <v>4288.0529184546604</v>
      </c>
    </row>
    <row r="6871" spans="1:6">
      <c r="A6871">
        <v>2018</v>
      </c>
      <c r="B6871" t="s">
        <v>1072</v>
      </c>
      <c r="C6871" t="s">
        <v>1013</v>
      </c>
      <c r="D6871" t="s">
        <v>1020</v>
      </c>
      <c r="E6871" t="s">
        <v>1014</v>
      </c>
      <c r="F6871" s="86">
        <v>4289.2400420206604</v>
      </c>
    </row>
    <row r="6872" spans="1:6">
      <c r="A6872">
        <v>2019</v>
      </c>
      <c r="B6872" t="s">
        <v>1072</v>
      </c>
      <c r="C6872" t="s">
        <v>1013</v>
      </c>
      <c r="D6872" t="s">
        <v>1020</v>
      </c>
      <c r="E6872" t="s">
        <v>1014</v>
      </c>
      <c r="F6872" s="86">
        <v>4289.2429682339098</v>
      </c>
    </row>
    <row r="6873" spans="1:6">
      <c r="A6873">
        <v>2020</v>
      </c>
      <c r="B6873" t="s">
        <v>1072</v>
      </c>
      <c r="C6873" t="s">
        <v>1013</v>
      </c>
      <c r="D6873" t="s">
        <v>1020</v>
      </c>
      <c r="E6873" t="s">
        <v>1014</v>
      </c>
      <c r="F6873" s="86">
        <v>4285.8823811071597</v>
      </c>
    </row>
    <row r="6874" spans="1:6">
      <c r="A6874">
        <v>2021</v>
      </c>
      <c r="B6874" t="s">
        <v>1072</v>
      </c>
      <c r="C6874" t="s">
        <v>1013</v>
      </c>
      <c r="D6874" t="s">
        <v>1020</v>
      </c>
      <c r="E6874" t="s">
        <v>1014</v>
      </c>
      <c r="F6874" s="86">
        <v>4278.7659977998501</v>
      </c>
    </row>
    <row r="6875" spans="1:6">
      <c r="A6875">
        <v>2022</v>
      </c>
      <c r="B6875" t="s">
        <v>1072</v>
      </c>
      <c r="C6875" t="s">
        <v>1013</v>
      </c>
      <c r="D6875" t="s">
        <v>1020</v>
      </c>
      <c r="E6875" t="s">
        <v>1014</v>
      </c>
      <c r="F6875" s="86">
        <v>4266.2940742982</v>
      </c>
    </row>
    <row r="6876" spans="1:6">
      <c r="A6876">
        <v>2023</v>
      </c>
      <c r="B6876" t="s">
        <v>1072</v>
      </c>
      <c r="C6876" t="s">
        <v>1013</v>
      </c>
      <c r="D6876" t="s">
        <v>1020</v>
      </c>
      <c r="E6876" t="s">
        <v>1014</v>
      </c>
      <c r="F6876" s="86">
        <v>4246.59247484141</v>
      </c>
    </row>
    <row r="6877" spans="1:6">
      <c r="A6877">
        <v>2024</v>
      </c>
      <c r="B6877" t="s">
        <v>1072</v>
      </c>
      <c r="C6877" t="s">
        <v>1013</v>
      </c>
      <c r="D6877" t="s">
        <v>1020</v>
      </c>
      <c r="E6877" t="s">
        <v>1014</v>
      </c>
      <c r="F6877" s="86">
        <v>4217.99450900177</v>
      </c>
    </row>
    <row r="6878" spans="1:6">
      <c r="A6878">
        <v>2025</v>
      </c>
      <c r="B6878" t="s">
        <v>1072</v>
      </c>
      <c r="C6878" t="s">
        <v>1013</v>
      </c>
      <c r="D6878" t="s">
        <v>1020</v>
      </c>
      <c r="E6878" t="s">
        <v>1014</v>
      </c>
      <c r="F6878" s="86">
        <v>4178.76196205004</v>
      </c>
    </row>
    <row r="6879" spans="1:6">
      <c r="A6879">
        <v>2026</v>
      </c>
      <c r="B6879" t="s">
        <v>1072</v>
      </c>
      <c r="C6879" t="s">
        <v>1013</v>
      </c>
      <c r="D6879" t="s">
        <v>1020</v>
      </c>
      <c r="E6879" t="s">
        <v>1014</v>
      </c>
      <c r="F6879" s="86">
        <v>4127.0008380857898</v>
      </c>
    </row>
    <row r="6880" spans="1:6">
      <c r="A6880">
        <v>2027</v>
      </c>
      <c r="B6880" t="s">
        <v>1072</v>
      </c>
      <c r="C6880" t="s">
        <v>1013</v>
      </c>
      <c r="D6880" t="s">
        <v>1020</v>
      </c>
      <c r="E6880" t="s">
        <v>1014</v>
      </c>
      <c r="F6880" s="86">
        <v>4060.9113891800598</v>
      </c>
    </row>
    <row r="6881" spans="1:6">
      <c r="A6881">
        <v>2028</v>
      </c>
      <c r="B6881" t="s">
        <v>1072</v>
      </c>
      <c r="C6881" t="s">
        <v>1013</v>
      </c>
      <c r="D6881" t="s">
        <v>1020</v>
      </c>
      <c r="E6881" t="s">
        <v>1014</v>
      </c>
      <c r="F6881" s="86">
        <v>3978.39699866914</v>
      </c>
    </row>
    <row r="6882" spans="1:6">
      <c r="A6882">
        <v>2029</v>
      </c>
      <c r="B6882" t="s">
        <v>1072</v>
      </c>
      <c r="C6882" t="s">
        <v>1013</v>
      </c>
      <c r="D6882" t="s">
        <v>1020</v>
      </c>
      <c r="E6882" t="s">
        <v>1014</v>
      </c>
      <c r="F6882" s="86">
        <v>3877.4067970842698</v>
      </c>
    </row>
    <row r="6883" spans="1:6">
      <c r="A6883">
        <v>2030</v>
      </c>
      <c r="B6883" t="s">
        <v>1072</v>
      </c>
      <c r="C6883" t="s">
        <v>1013</v>
      </c>
      <c r="D6883" t="s">
        <v>1020</v>
      </c>
      <c r="E6883" t="s">
        <v>1014</v>
      </c>
      <c r="F6883" s="86">
        <v>3756.33547609281</v>
      </c>
    </row>
    <row r="6884" spans="1:6">
      <c r="A6884">
        <v>2031</v>
      </c>
      <c r="B6884" t="s">
        <v>1072</v>
      </c>
      <c r="C6884" t="s">
        <v>1013</v>
      </c>
      <c r="D6884" t="s">
        <v>1020</v>
      </c>
      <c r="E6884" t="s">
        <v>1014</v>
      </c>
      <c r="F6884" s="86">
        <v>3614.6537509571099</v>
      </c>
    </row>
    <row r="6885" spans="1:6">
      <c r="A6885">
        <v>2032</v>
      </c>
      <c r="B6885" t="s">
        <v>1072</v>
      </c>
      <c r="C6885" t="s">
        <v>1013</v>
      </c>
      <c r="D6885" t="s">
        <v>1020</v>
      </c>
      <c r="E6885" t="s">
        <v>1014</v>
      </c>
      <c r="F6885" s="86">
        <v>3452.87523602996</v>
      </c>
    </row>
    <row r="6886" spans="1:6">
      <c r="A6886">
        <v>2033</v>
      </c>
      <c r="B6886" t="s">
        <v>1072</v>
      </c>
      <c r="C6886" t="s">
        <v>1013</v>
      </c>
      <c r="D6886" t="s">
        <v>1020</v>
      </c>
      <c r="E6886" t="s">
        <v>1014</v>
      </c>
      <c r="F6886" s="86">
        <v>3273.4918174117201</v>
      </c>
    </row>
    <row r="6887" spans="1:6">
      <c r="A6887">
        <v>2034</v>
      </c>
      <c r="B6887" t="s">
        <v>1072</v>
      </c>
      <c r="C6887" t="s">
        <v>1013</v>
      </c>
      <c r="D6887" t="s">
        <v>1020</v>
      </c>
      <c r="E6887" t="s">
        <v>1014</v>
      </c>
      <c r="F6887" s="86">
        <v>3079.8772196885702</v>
      </c>
    </row>
    <row r="6888" spans="1:6">
      <c r="A6888">
        <v>2035</v>
      </c>
      <c r="B6888" t="s">
        <v>1072</v>
      </c>
      <c r="C6888" t="s">
        <v>1013</v>
      </c>
      <c r="D6888" t="s">
        <v>1020</v>
      </c>
      <c r="E6888" t="s">
        <v>1014</v>
      </c>
      <c r="F6888" s="86">
        <v>2877.3195760877902</v>
      </c>
    </row>
    <row r="6889" spans="1:6">
      <c r="A6889">
        <v>2036</v>
      </c>
      <c r="B6889" t="s">
        <v>1072</v>
      </c>
      <c r="C6889" t="s">
        <v>1013</v>
      </c>
      <c r="D6889" t="s">
        <v>1020</v>
      </c>
      <c r="E6889" t="s">
        <v>1014</v>
      </c>
      <c r="F6889" s="86">
        <v>2672.3847757139802</v>
      </c>
    </row>
    <row r="6890" spans="1:6">
      <c r="A6890">
        <v>2037</v>
      </c>
      <c r="B6890" t="s">
        <v>1072</v>
      </c>
      <c r="C6890" t="s">
        <v>1013</v>
      </c>
      <c r="D6890" t="s">
        <v>1020</v>
      </c>
      <c r="E6890" t="s">
        <v>1014</v>
      </c>
      <c r="F6890" s="86">
        <v>2472.38111230306</v>
      </c>
    </row>
    <row r="6891" spans="1:6">
      <c r="A6891">
        <v>2038</v>
      </c>
      <c r="B6891" t="s">
        <v>1072</v>
      </c>
      <c r="C6891" t="s">
        <v>1013</v>
      </c>
      <c r="D6891" t="s">
        <v>1020</v>
      </c>
      <c r="E6891" t="s">
        <v>1014</v>
      </c>
      <c r="F6891" s="86">
        <v>2284.73472971003</v>
      </c>
    </row>
    <row r="6892" spans="1:6">
      <c r="A6892">
        <v>2039</v>
      </c>
      <c r="B6892" t="s">
        <v>1072</v>
      </c>
      <c r="C6892" t="s">
        <v>1013</v>
      </c>
      <c r="D6892" t="s">
        <v>1020</v>
      </c>
      <c r="E6892" t="s">
        <v>1014</v>
      </c>
      <c r="F6892" s="86">
        <v>2115.8688194941201</v>
      </c>
    </row>
    <row r="6893" spans="1:6">
      <c r="A6893">
        <v>2040</v>
      </c>
      <c r="B6893" t="s">
        <v>1072</v>
      </c>
      <c r="C6893" t="s">
        <v>1013</v>
      </c>
      <c r="D6893" t="s">
        <v>1020</v>
      </c>
      <c r="E6893" t="s">
        <v>1014</v>
      </c>
      <c r="F6893" s="86">
        <v>1970.0513074405001</v>
      </c>
    </row>
    <row r="6894" spans="1:6">
      <c r="A6894">
        <v>2041</v>
      </c>
      <c r="B6894" t="s">
        <v>1072</v>
      </c>
      <c r="C6894" t="s">
        <v>1013</v>
      </c>
      <c r="D6894" t="s">
        <v>1020</v>
      </c>
      <c r="E6894" t="s">
        <v>1014</v>
      </c>
      <c r="F6894" s="86">
        <v>1849.74384423384</v>
      </c>
    </row>
    <row r="6895" spans="1:6">
      <c r="A6895">
        <v>2042</v>
      </c>
      <c r="B6895" t="s">
        <v>1072</v>
      </c>
      <c r="C6895" t="s">
        <v>1013</v>
      </c>
      <c r="D6895" t="s">
        <v>1020</v>
      </c>
      <c r="E6895" t="s">
        <v>1014</v>
      </c>
      <c r="F6895" s="86">
        <v>1754.80706852667</v>
      </c>
    </row>
    <row r="6896" spans="1:6">
      <c r="A6896">
        <v>2043</v>
      </c>
      <c r="B6896" t="s">
        <v>1072</v>
      </c>
      <c r="C6896" t="s">
        <v>1013</v>
      </c>
      <c r="D6896" t="s">
        <v>1020</v>
      </c>
      <c r="E6896" t="s">
        <v>1014</v>
      </c>
      <c r="F6896" s="86">
        <v>1683.2447956943499</v>
      </c>
    </row>
    <row r="6897" spans="1:6">
      <c r="A6897">
        <v>2044</v>
      </c>
      <c r="B6897" t="s">
        <v>1072</v>
      </c>
      <c r="C6897" t="s">
        <v>1013</v>
      </c>
      <c r="D6897" t="s">
        <v>1020</v>
      </c>
      <c r="E6897" t="s">
        <v>1014</v>
      </c>
      <c r="F6897" s="86">
        <v>1631.01404473513</v>
      </c>
    </row>
    <row r="6898" spans="1:6">
      <c r="A6898">
        <v>2045</v>
      </c>
      <c r="B6898" t="s">
        <v>1072</v>
      </c>
      <c r="C6898" t="s">
        <v>1013</v>
      </c>
      <c r="D6898" t="s">
        <v>1020</v>
      </c>
      <c r="E6898" t="s">
        <v>1014</v>
      </c>
      <c r="F6898" s="86">
        <v>1593.7833814814701</v>
      </c>
    </row>
    <row r="6899" spans="1:6">
      <c r="A6899">
        <v>2046</v>
      </c>
      <c r="B6899" t="s">
        <v>1072</v>
      </c>
      <c r="C6899" t="s">
        <v>1013</v>
      </c>
      <c r="D6899" t="s">
        <v>1020</v>
      </c>
      <c r="E6899" t="s">
        <v>1014</v>
      </c>
      <c r="F6899" s="86">
        <v>1567.0027364816499</v>
      </c>
    </row>
    <row r="6900" spans="1:6">
      <c r="A6900">
        <v>2047</v>
      </c>
      <c r="B6900" t="s">
        <v>1072</v>
      </c>
      <c r="C6900" t="s">
        <v>1013</v>
      </c>
      <c r="D6900" t="s">
        <v>1020</v>
      </c>
      <c r="E6900" t="s">
        <v>1014</v>
      </c>
      <c r="F6900" s="86">
        <v>1546.7532845978301</v>
      </c>
    </row>
    <row r="6901" spans="1:6">
      <c r="A6901">
        <v>2048</v>
      </c>
      <c r="B6901" t="s">
        <v>1072</v>
      </c>
      <c r="C6901" t="s">
        <v>1013</v>
      </c>
      <c r="D6901" t="s">
        <v>1020</v>
      </c>
      <c r="E6901" t="s">
        <v>1014</v>
      </c>
      <c r="F6901" s="86">
        <v>1530.0894909668</v>
      </c>
    </row>
    <row r="6902" spans="1:6">
      <c r="A6902">
        <v>2049</v>
      </c>
      <c r="B6902" t="s">
        <v>1072</v>
      </c>
      <c r="C6902" t="s">
        <v>1013</v>
      </c>
      <c r="D6902" t="s">
        <v>1020</v>
      </c>
      <c r="E6902" t="s">
        <v>1014</v>
      </c>
      <c r="F6902" s="86">
        <v>1515.13095838455</v>
      </c>
    </row>
    <row r="6903" spans="1:6">
      <c r="A6903">
        <v>2050</v>
      </c>
      <c r="B6903" t="s">
        <v>1072</v>
      </c>
      <c r="C6903" t="s">
        <v>1013</v>
      </c>
      <c r="D6903" t="s">
        <v>1020</v>
      </c>
      <c r="E6903" t="s">
        <v>1014</v>
      </c>
      <c r="F6903" s="86">
        <v>1500.72312725235</v>
      </c>
    </row>
    <row r="6904" spans="1:6">
      <c r="A6904">
        <v>2017</v>
      </c>
      <c r="B6904" t="s">
        <v>1073</v>
      </c>
      <c r="C6904" t="s">
        <v>1013</v>
      </c>
      <c r="D6904" t="s">
        <v>1020</v>
      </c>
      <c r="E6904" t="s">
        <v>1014</v>
      </c>
      <c r="F6904" s="86">
        <v>378.22406877948799</v>
      </c>
    </row>
    <row r="6905" spans="1:6">
      <c r="A6905">
        <v>2018</v>
      </c>
      <c r="B6905" t="s">
        <v>1073</v>
      </c>
      <c r="C6905" t="s">
        <v>1013</v>
      </c>
      <c r="D6905" t="s">
        <v>1020</v>
      </c>
      <c r="E6905" t="s">
        <v>1014</v>
      </c>
      <c r="F6905" s="86">
        <v>378.96871266007201</v>
      </c>
    </row>
    <row r="6906" spans="1:6">
      <c r="A6906">
        <v>2019</v>
      </c>
      <c r="B6906" t="s">
        <v>1073</v>
      </c>
      <c r="C6906" t="s">
        <v>1013</v>
      </c>
      <c r="D6906" t="s">
        <v>1020</v>
      </c>
      <c r="E6906" t="s">
        <v>1014</v>
      </c>
      <c r="F6906" s="86">
        <v>379.420164543662</v>
      </c>
    </row>
    <row r="6907" spans="1:6">
      <c r="A6907">
        <v>2020</v>
      </c>
      <c r="B6907" t="s">
        <v>1073</v>
      </c>
      <c r="C6907" t="s">
        <v>1013</v>
      </c>
      <c r="D6907" t="s">
        <v>1020</v>
      </c>
      <c r="E6907" t="s">
        <v>1014</v>
      </c>
      <c r="F6907" s="86">
        <v>379.90319991723601</v>
      </c>
    </row>
    <row r="6908" spans="1:6">
      <c r="A6908">
        <v>2021</v>
      </c>
      <c r="B6908" t="s">
        <v>1073</v>
      </c>
      <c r="C6908" t="s">
        <v>1013</v>
      </c>
      <c r="D6908" t="s">
        <v>1020</v>
      </c>
      <c r="E6908" t="s">
        <v>1014</v>
      </c>
      <c r="F6908" s="86">
        <v>380.10990201675202</v>
      </c>
    </row>
    <row r="6909" spans="1:6">
      <c r="A6909">
        <v>2022</v>
      </c>
      <c r="B6909" t="s">
        <v>1073</v>
      </c>
      <c r="C6909" t="s">
        <v>1013</v>
      </c>
      <c r="D6909" t="s">
        <v>1020</v>
      </c>
      <c r="E6909" t="s">
        <v>1014</v>
      </c>
      <c r="F6909" s="86">
        <v>379.82576328731699</v>
      </c>
    </row>
    <row r="6910" spans="1:6">
      <c r="A6910">
        <v>2023</v>
      </c>
      <c r="B6910" t="s">
        <v>1073</v>
      </c>
      <c r="C6910" t="s">
        <v>1013</v>
      </c>
      <c r="D6910" t="s">
        <v>1020</v>
      </c>
      <c r="E6910" t="s">
        <v>1014</v>
      </c>
      <c r="F6910" s="86">
        <v>378.90263818061698</v>
      </c>
    </row>
    <row r="6911" spans="1:6">
      <c r="A6911">
        <v>2024</v>
      </c>
      <c r="B6911" t="s">
        <v>1073</v>
      </c>
      <c r="C6911" t="s">
        <v>1013</v>
      </c>
      <c r="D6911" t="s">
        <v>1020</v>
      </c>
      <c r="E6911" t="s">
        <v>1014</v>
      </c>
      <c r="F6911" s="86">
        <v>377.21215465899002</v>
      </c>
    </row>
    <row r="6912" spans="1:6">
      <c r="A6912">
        <v>2025</v>
      </c>
      <c r="B6912" t="s">
        <v>1073</v>
      </c>
      <c r="C6912" t="s">
        <v>1013</v>
      </c>
      <c r="D6912" t="s">
        <v>1020</v>
      </c>
      <c r="E6912" t="s">
        <v>1014</v>
      </c>
      <c r="F6912" s="86">
        <v>374.54785234711301</v>
      </c>
    </row>
    <row r="6913" spans="1:6">
      <c r="A6913">
        <v>2026</v>
      </c>
      <c r="B6913" t="s">
        <v>1073</v>
      </c>
      <c r="C6913" t="s">
        <v>1013</v>
      </c>
      <c r="D6913" t="s">
        <v>1020</v>
      </c>
      <c r="E6913" t="s">
        <v>1014</v>
      </c>
      <c r="F6913" s="86">
        <v>370.74410209789897</v>
      </c>
    </row>
    <row r="6914" spans="1:6">
      <c r="A6914">
        <v>2027</v>
      </c>
      <c r="B6914" t="s">
        <v>1073</v>
      </c>
      <c r="C6914" t="s">
        <v>1013</v>
      </c>
      <c r="D6914" t="s">
        <v>1020</v>
      </c>
      <c r="E6914" t="s">
        <v>1014</v>
      </c>
      <c r="F6914" s="86">
        <v>365.56720702209202</v>
      </c>
    </row>
    <row r="6915" spans="1:6">
      <c r="A6915">
        <v>2028</v>
      </c>
      <c r="B6915" t="s">
        <v>1073</v>
      </c>
      <c r="C6915" t="s">
        <v>1013</v>
      </c>
      <c r="D6915" t="s">
        <v>1020</v>
      </c>
      <c r="E6915" t="s">
        <v>1014</v>
      </c>
      <c r="F6915" s="86">
        <v>358.87797195480198</v>
      </c>
    </row>
    <row r="6916" spans="1:6">
      <c r="A6916">
        <v>2029</v>
      </c>
      <c r="B6916" t="s">
        <v>1073</v>
      </c>
      <c r="C6916" t="s">
        <v>1013</v>
      </c>
      <c r="D6916" t="s">
        <v>1020</v>
      </c>
      <c r="E6916" t="s">
        <v>1014</v>
      </c>
      <c r="F6916" s="86">
        <v>350.44657207188197</v>
      </c>
    </row>
    <row r="6917" spans="1:6">
      <c r="A6917">
        <v>2030</v>
      </c>
      <c r="B6917" t="s">
        <v>1073</v>
      </c>
      <c r="C6917" t="s">
        <v>1013</v>
      </c>
      <c r="D6917" t="s">
        <v>1020</v>
      </c>
      <c r="E6917" t="s">
        <v>1014</v>
      </c>
      <c r="F6917" s="86">
        <v>340.17527746405398</v>
      </c>
    </row>
    <row r="6918" spans="1:6">
      <c r="A6918">
        <v>2031</v>
      </c>
      <c r="B6918" t="s">
        <v>1073</v>
      </c>
      <c r="C6918" t="s">
        <v>1013</v>
      </c>
      <c r="D6918" t="s">
        <v>1020</v>
      </c>
      <c r="E6918" t="s">
        <v>1014</v>
      </c>
      <c r="F6918" s="86">
        <v>327.94117694144802</v>
      </c>
    </row>
    <row r="6919" spans="1:6">
      <c r="A6919">
        <v>2032</v>
      </c>
      <c r="B6919" t="s">
        <v>1073</v>
      </c>
      <c r="C6919" t="s">
        <v>1013</v>
      </c>
      <c r="D6919" t="s">
        <v>1020</v>
      </c>
      <c r="E6919" t="s">
        <v>1014</v>
      </c>
      <c r="F6919" s="86">
        <v>313.80885054449698</v>
      </c>
    </row>
    <row r="6920" spans="1:6">
      <c r="A6920">
        <v>2033</v>
      </c>
      <c r="B6920" t="s">
        <v>1073</v>
      </c>
      <c r="C6920" t="s">
        <v>1013</v>
      </c>
      <c r="D6920" t="s">
        <v>1020</v>
      </c>
      <c r="E6920" t="s">
        <v>1014</v>
      </c>
      <c r="F6920" s="86">
        <v>298.03404595266198</v>
      </c>
    </row>
    <row r="6921" spans="1:6">
      <c r="A6921">
        <v>2034</v>
      </c>
      <c r="B6921" t="s">
        <v>1073</v>
      </c>
      <c r="C6921" t="s">
        <v>1013</v>
      </c>
      <c r="D6921" t="s">
        <v>1020</v>
      </c>
      <c r="E6921" t="s">
        <v>1014</v>
      </c>
      <c r="F6921" s="86">
        <v>280.951497098201</v>
      </c>
    </row>
    <row r="6922" spans="1:6">
      <c r="A6922">
        <v>2035</v>
      </c>
      <c r="B6922" t="s">
        <v>1073</v>
      </c>
      <c r="C6922" t="s">
        <v>1013</v>
      </c>
      <c r="D6922" t="s">
        <v>1020</v>
      </c>
      <c r="E6922" t="s">
        <v>1014</v>
      </c>
      <c r="F6922" s="86">
        <v>263.04543878758301</v>
      </c>
    </row>
    <row r="6923" spans="1:6">
      <c r="A6923">
        <v>2036</v>
      </c>
      <c r="B6923" t="s">
        <v>1073</v>
      </c>
      <c r="C6923" t="s">
        <v>1013</v>
      </c>
      <c r="D6923" t="s">
        <v>1020</v>
      </c>
      <c r="E6923" t="s">
        <v>1014</v>
      </c>
      <c r="F6923" s="86">
        <v>244.96279215043</v>
      </c>
    </row>
    <row r="6924" spans="1:6">
      <c r="A6924">
        <v>2037</v>
      </c>
      <c r="B6924" t="s">
        <v>1073</v>
      </c>
      <c r="C6924" t="s">
        <v>1013</v>
      </c>
      <c r="D6924" t="s">
        <v>1020</v>
      </c>
      <c r="E6924" t="s">
        <v>1014</v>
      </c>
      <c r="F6924" s="86">
        <v>227.34262515008399</v>
      </c>
    </row>
    <row r="6925" spans="1:6">
      <c r="A6925">
        <v>2038</v>
      </c>
      <c r="B6925" t="s">
        <v>1073</v>
      </c>
      <c r="C6925" t="s">
        <v>1013</v>
      </c>
      <c r="D6925" t="s">
        <v>1020</v>
      </c>
      <c r="E6925" t="s">
        <v>1014</v>
      </c>
      <c r="F6925" s="86">
        <v>210.909278683472</v>
      </c>
    </row>
    <row r="6926" spans="1:6">
      <c r="A6926">
        <v>2039</v>
      </c>
      <c r="B6926" t="s">
        <v>1073</v>
      </c>
      <c r="C6926" t="s">
        <v>1013</v>
      </c>
      <c r="D6926" t="s">
        <v>1020</v>
      </c>
      <c r="E6926" t="s">
        <v>1014</v>
      </c>
      <c r="F6926" s="86">
        <v>196.186779214583</v>
      </c>
    </row>
    <row r="6927" spans="1:6">
      <c r="A6927">
        <v>2040</v>
      </c>
      <c r="B6927" t="s">
        <v>1073</v>
      </c>
      <c r="C6927" t="s">
        <v>1013</v>
      </c>
      <c r="D6927" t="s">
        <v>1020</v>
      </c>
      <c r="E6927" t="s">
        <v>1014</v>
      </c>
      <c r="F6927" s="86">
        <v>183.61704953895099</v>
      </c>
    </row>
    <row r="6928" spans="1:6">
      <c r="A6928">
        <v>2041</v>
      </c>
      <c r="B6928" t="s">
        <v>1073</v>
      </c>
      <c r="C6928" t="s">
        <v>1013</v>
      </c>
      <c r="D6928" t="s">
        <v>1020</v>
      </c>
      <c r="E6928" t="s">
        <v>1014</v>
      </c>
      <c r="F6928" s="86">
        <v>173.39811598199799</v>
      </c>
    </row>
    <row r="6929" spans="1:6">
      <c r="A6929">
        <v>2042</v>
      </c>
      <c r="B6929" t="s">
        <v>1073</v>
      </c>
      <c r="C6929" t="s">
        <v>1013</v>
      </c>
      <c r="D6929" t="s">
        <v>1020</v>
      </c>
      <c r="E6929" t="s">
        <v>1014</v>
      </c>
      <c r="F6929" s="86">
        <v>165.483728189028</v>
      </c>
    </row>
    <row r="6930" spans="1:6">
      <c r="A6930">
        <v>2043</v>
      </c>
      <c r="B6930" t="s">
        <v>1073</v>
      </c>
      <c r="C6930" t="s">
        <v>1013</v>
      </c>
      <c r="D6930" t="s">
        <v>1020</v>
      </c>
      <c r="E6930" t="s">
        <v>1014</v>
      </c>
      <c r="F6930" s="86">
        <v>159.66313112830699</v>
      </c>
    </row>
    <row r="6931" spans="1:6">
      <c r="A6931">
        <v>2044</v>
      </c>
      <c r="B6931" t="s">
        <v>1073</v>
      </c>
      <c r="C6931" t="s">
        <v>1013</v>
      </c>
      <c r="D6931" t="s">
        <v>1020</v>
      </c>
      <c r="E6931" t="s">
        <v>1014</v>
      </c>
      <c r="F6931" s="86">
        <v>155.58850569485301</v>
      </c>
    </row>
    <row r="6932" spans="1:6">
      <c r="A6932">
        <v>2045</v>
      </c>
      <c r="B6932" t="s">
        <v>1073</v>
      </c>
      <c r="C6932" t="s">
        <v>1013</v>
      </c>
      <c r="D6932" t="s">
        <v>1020</v>
      </c>
      <c r="E6932" t="s">
        <v>1014</v>
      </c>
      <c r="F6932" s="86">
        <v>152.819920284527</v>
      </c>
    </row>
    <row r="6933" spans="1:6">
      <c r="A6933">
        <v>2046</v>
      </c>
      <c r="B6933" t="s">
        <v>1073</v>
      </c>
      <c r="C6933" t="s">
        <v>1013</v>
      </c>
      <c r="D6933" t="s">
        <v>1020</v>
      </c>
      <c r="E6933" t="s">
        <v>1014</v>
      </c>
      <c r="F6933" s="86">
        <v>150.96281863232801</v>
      </c>
    </row>
    <row r="6934" spans="1:6">
      <c r="A6934">
        <v>2047</v>
      </c>
      <c r="B6934" t="s">
        <v>1073</v>
      </c>
      <c r="C6934" t="s">
        <v>1013</v>
      </c>
      <c r="D6934" t="s">
        <v>1020</v>
      </c>
      <c r="E6934" t="s">
        <v>1014</v>
      </c>
      <c r="F6934" s="86">
        <v>149.667568482652</v>
      </c>
    </row>
    <row r="6935" spans="1:6">
      <c r="A6935">
        <v>2048</v>
      </c>
      <c r="B6935" t="s">
        <v>1073</v>
      </c>
      <c r="C6935" t="s">
        <v>1013</v>
      </c>
      <c r="D6935" t="s">
        <v>1020</v>
      </c>
      <c r="E6935" t="s">
        <v>1014</v>
      </c>
      <c r="F6935" s="86">
        <v>148.67965982691999</v>
      </c>
    </row>
    <row r="6936" spans="1:6">
      <c r="A6936">
        <v>2049</v>
      </c>
      <c r="B6936" t="s">
        <v>1073</v>
      </c>
      <c r="C6936" t="s">
        <v>1013</v>
      </c>
      <c r="D6936" t="s">
        <v>1020</v>
      </c>
      <c r="E6936" t="s">
        <v>1014</v>
      </c>
      <c r="F6936" s="86">
        <v>147.83150059454599</v>
      </c>
    </row>
    <row r="6937" spans="1:6">
      <c r="A6937">
        <v>2050</v>
      </c>
      <c r="B6937" t="s">
        <v>1073</v>
      </c>
      <c r="C6937" t="s">
        <v>1013</v>
      </c>
      <c r="D6937" t="s">
        <v>1020</v>
      </c>
      <c r="E6937" t="s">
        <v>1014</v>
      </c>
      <c r="F6937" s="86">
        <v>147.03083261063099</v>
      </c>
    </row>
    <row r="6938" spans="1:6">
      <c r="A6938">
        <v>2017</v>
      </c>
      <c r="B6938" t="s">
        <v>1012</v>
      </c>
      <c r="C6938" t="s">
        <v>1013</v>
      </c>
      <c r="D6938" t="s">
        <v>1017</v>
      </c>
      <c r="E6938" t="s">
        <v>1018</v>
      </c>
      <c r="F6938" s="86">
        <v>17122420.8686052</v>
      </c>
    </row>
    <row r="6939" spans="1:6">
      <c r="A6939">
        <v>2018</v>
      </c>
      <c r="B6939" t="s">
        <v>1012</v>
      </c>
      <c r="C6939" t="s">
        <v>1013</v>
      </c>
      <c r="D6939" t="s">
        <v>1017</v>
      </c>
      <c r="E6939" t="s">
        <v>1018</v>
      </c>
      <c r="F6939" s="86">
        <v>17103891.766320098</v>
      </c>
    </row>
    <row r="6940" spans="1:6">
      <c r="A6940">
        <v>2019</v>
      </c>
      <c r="B6940" t="s">
        <v>1012</v>
      </c>
      <c r="C6940" t="s">
        <v>1013</v>
      </c>
      <c r="D6940" t="s">
        <v>1017</v>
      </c>
      <c r="E6940" t="s">
        <v>1018</v>
      </c>
      <c r="F6940" s="86">
        <v>17081587.246776</v>
      </c>
    </row>
    <row r="6941" spans="1:6">
      <c r="A6941">
        <v>2020</v>
      </c>
      <c r="B6941" t="s">
        <v>1012</v>
      </c>
      <c r="C6941" t="s">
        <v>1013</v>
      </c>
      <c r="D6941" t="s">
        <v>1017</v>
      </c>
      <c r="E6941" t="s">
        <v>1018</v>
      </c>
      <c r="F6941" s="86">
        <v>17067744.005324502</v>
      </c>
    </row>
    <row r="6942" spans="1:6">
      <c r="A6942">
        <v>2021</v>
      </c>
      <c r="B6942" t="s">
        <v>1012</v>
      </c>
      <c r="C6942" t="s">
        <v>1013</v>
      </c>
      <c r="D6942" t="s">
        <v>1017</v>
      </c>
      <c r="E6942" t="s">
        <v>1018</v>
      </c>
      <c r="F6942" s="86">
        <v>17041640.062007301</v>
      </c>
    </row>
    <row r="6943" spans="1:6">
      <c r="A6943">
        <v>2022</v>
      </c>
      <c r="B6943" t="s">
        <v>1012</v>
      </c>
      <c r="C6943" t="s">
        <v>1013</v>
      </c>
      <c r="D6943" t="s">
        <v>1017</v>
      </c>
      <c r="E6943" t="s">
        <v>1018</v>
      </c>
      <c r="F6943" s="86">
        <v>17010028.656144802</v>
      </c>
    </row>
    <row r="6944" spans="1:6">
      <c r="A6944">
        <v>2023</v>
      </c>
      <c r="B6944" t="s">
        <v>1012</v>
      </c>
      <c r="C6944" t="s">
        <v>1013</v>
      </c>
      <c r="D6944" t="s">
        <v>1017</v>
      </c>
      <c r="E6944" t="s">
        <v>1018</v>
      </c>
      <c r="F6944" s="86">
        <v>16964350.6071009</v>
      </c>
    </row>
    <row r="6945" spans="1:6">
      <c r="A6945">
        <v>2024</v>
      </c>
      <c r="B6945" t="s">
        <v>1012</v>
      </c>
      <c r="C6945" t="s">
        <v>1013</v>
      </c>
      <c r="D6945" t="s">
        <v>1017</v>
      </c>
      <c r="E6945" t="s">
        <v>1018</v>
      </c>
      <c r="F6945" s="86">
        <v>16908639.4901063</v>
      </c>
    </row>
    <row r="6946" spans="1:6">
      <c r="A6946">
        <v>2025</v>
      </c>
      <c r="B6946" t="s">
        <v>1012</v>
      </c>
      <c r="C6946" t="s">
        <v>1013</v>
      </c>
      <c r="D6946" t="s">
        <v>1017</v>
      </c>
      <c r="E6946" t="s">
        <v>1018</v>
      </c>
      <c r="F6946" s="86">
        <v>16845545.4962832</v>
      </c>
    </row>
    <row r="6947" spans="1:6">
      <c r="A6947">
        <v>2026</v>
      </c>
      <c r="B6947" t="s">
        <v>1012</v>
      </c>
      <c r="C6947" t="s">
        <v>1013</v>
      </c>
      <c r="D6947" t="s">
        <v>1017</v>
      </c>
      <c r="E6947" t="s">
        <v>1018</v>
      </c>
      <c r="F6947" s="86">
        <v>16772017.726024101</v>
      </c>
    </row>
    <row r="6948" spans="1:6">
      <c r="A6948">
        <v>2027</v>
      </c>
      <c r="B6948" t="s">
        <v>1012</v>
      </c>
      <c r="C6948" t="s">
        <v>1013</v>
      </c>
      <c r="D6948" t="s">
        <v>1017</v>
      </c>
      <c r="E6948" t="s">
        <v>1018</v>
      </c>
      <c r="F6948" s="86">
        <v>16697322.058355801</v>
      </c>
    </row>
    <row r="6949" spans="1:6">
      <c r="A6949">
        <v>2028</v>
      </c>
      <c r="B6949" t="s">
        <v>1012</v>
      </c>
      <c r="C6949" t="s">
        <v>1013</v>
      </c>
      <c r="D6949" t="s">
        <v>1017</v>
      </c>
      <c r="E6949" t="s">
        <v>1018</v>
      </c>
      <c r="F6949" s="86">
        <v>16617614.812436899</v>
      </c>
    </row>
    <row r="6950" spans="1:6">
      <c r="A6950">
        <v>2029</v>
      </c>
      <c r="B6950" t="s">
        <v>1012</v>
      </c>
      <c r="C6950" t="s">
        <v>1013</v>
      </c>
      <c r="D6950" t="s">
        <v>1017</v>
      </c>
      <c r="E6950" t="s">
        <v>1018</v>
      </c>
      <c r="F6950" s="86">
        <v>16537653.383796601</v>
      </c>
    </row>
    <row r="6951" spans="1:6">
      <c r="A6951">
        <v>2030</v>
      </c>
      <c r="B6951" t="s">
        <v>1012</v>
      </c>
      <c r="C6951" t="s">
        <v>1013</v>
      </c>
      <c r="D6951" t="s">
        <v>1017</v>
      </c>
      <c r="E6951" t="s">
        <v>1018</v>
      </c>
      <c r="F6951" s="86">
        <v>16451956.941865301</v>
      </c>
    </row>
    <row r="6952" spans="1:6">
      <c r="A6952">
        <v>2031</v>
      </c>
      <c r="B6952" t="s">
        <v>1012</v>
      </c>
      <c r="C6952" t="s">
        <v>1013</v>
      </c>
      <c r="D6952" t="s">
        <v>1017</v>
      </c>
      <c r="E6952" t="s">
        <v>1018</v>
      </c>
      <c r="F6952" s="86">
        <v>16370546.885210199</v>
      </c>
    </row>
    <row r="6953" spans="1:6">
      <c r="A6953">
        <v>2032</v>
      </c>
      <c r="B6953" t="s">
        <v>1012</v>
      </c>
      <c r="C6953" t="s">
        <v>1013</v>
      </c>
      <c r="D6953" t="s">
        <v>1017</v>
      </c>
      <c r="E6953" t="s">
        <v>1018</v>
      </c>
      <c r="F6953" s="86">
        <v>16294343.737001199</v>
      </c>
    </row>
    <row r="6954" spans="1:6">
      <c r="A6954">
        <v>2033</v>
      </c>
      <c r="B6954" t="s">
        <v>1012</v>
      </c>
      <c r="C6954" t="s">
        <v>1013</v>
      </c>
      <c r="D6954" t="s">
        <v>1017</v>
      </c>
      <c r="E6954" t="s">
        <v>1018</v>
      </c>
      <c r="F6954" s="86">
        <v>16224994.5579169</v>
      </c>
    </row>
    <row r="6955" spans="1:6">
      <c r="A6955">
        <v>2034</v>
      </c>
      <c r="B6955" t="s">
        <v>1012</v>
      </c>
      <c r="C6955" t="s">
        <v>1013</v>
      </c>
      <c r="D6955" t="s">
        <v>1017</v>
      </c>
      <c r="E6955" t="s">
        <v>1018</v>
      </c>
      <c r="F6955" s="86">
        <v>16163667.1369681</v>
      </c>
    </row>
    <row r="6956" spans="1:6">
      <c r="A6956">
        <v>2035</v>
      </c>
      <c r="B6956" t="s">
        <v>1012</v>
      </c>
      <c r="C6956" t="s">
        <v>1013</v>
      </c>
      <c r="D6956" t="s">
        <v>1017</v>
      </c>
      <c r="E6956" t="s">
        <v>1018</v>
      </c>
      <c r="F6956" s="86">
        <v>16106208.769405199</v>
      </c>
    </row>
    <row r="6957" spans="1:6">
      <c r="A6957">
        <v>2036</v>
      </c>
      <c r="B6957" t="s">
        <v>1012</v>
      </c>
      <c r="C6957" t="s">
        <v>1013</v>
      </c>
      <c r="D6957" t="s">
        <v>1017</v>
      </c>
      <c r="E6957" t="s">
        <v>1018</v>
      </c>
      <c r="F6957" s="86">
        <v>16059836.571570899</v>
      </c>
    </row>
    <row r="6958" spans="1:6">
      <c r="A6958">
        <v>2037</v>
      </c>
      <c r="B6958" t="s">
        <v>1012</v>
      </c>
      <c r="C6958" t="s">
        <v>1013</v>
      </c>
      <c r="D6958" t="s">
        <v>1017</v>
      </c>
      <c r="E6958" t="s">
        <v>1018</v>
      </c>
      <c r="F6958" s="86">
        <v>16013298.3103639</v>
      </c>
    </row>
    <row r="6959" spans="1:6">
      <c r="A6959">
        <v>2038</v>
      </c>
      <c r="B6959" t="s">
        <v>1012</v>
      </c>
      <c r="C6959" t="s">
        <v>1013</v>
      </c>
      <c r="D6959" t="s">
        <v>1017</v>
      </c>
      <c r="E6959" t="s">
        <v>1018</v>
      </c>
      <c r="F6959" s="86">
        <v>15979726.9000642</v>
      </c>
    </row>
    <row r="6960" spans="1:6">
      <c r="A6960">
        <v>2039</v>
      </c>
      <c r="B6960" t="s">
        <v>1012</v>
      </c>
      <c r="C6960" t="s">
        <v>1013</v>
      </c>
      <c r="D6960" t="s">
        <v>1017</v>
      </c>
      <c r="E6960" t="s">
        <v>1018</v>
      </c>
      <c r="F6960" s="86">
        <v>15953738.829643</v>
      </c>
    </row>
    <row r="6961" spans="1:6">
      <c r="A6961">
        <v>2040</v>
      </c>
      <c r="B6961" t="s">
        <v>1012</v>
      </c>
      <c r="C6961" t="s">
        <v>1013</v>
      </c>
      <c r="D6961" t="s">
        <v>1017</v>
      </c>
      <c r="E6961" t="s">
        <v>1018</v>
      </c>
      <c r="F6961" s="86">
        <v>15941287.539809201</v>
      </c>
    </row>
    <row r="6962" spans="1:6">
      <c r="A6962">
        <v>2041</v>
      </c>
      <c r="B6962" t="s">
        <v>1012</v>
      </c>
      <c r="C6962" t="s">
        <v>1013</v>
      </c>
      <c r="D6962" t="s">
        <v>1017</v>
      </c>
      <c r="E6962" t="s">
        <v>1018</v>
      </c>
      <c r="F6962" s="86">
        <v>15935080.124882801</v>
      </c>
    </row>
    <row r="6963" spans="1:6">
      <c r="A6963">
        <v>2042</v>
      </c>
      <c r="B6963" t="s">
        <v>1012</v>
      </c>
      <c r="C6963" t="s">
        <v>1013</v>
      </c>
      <c r="D6963" t="s">
        <v>1017</v>
      </c>
      <c r="E6963" t="s">
        <v>1018</v>
      </c>
      <c r="F6963" s="86">
        <v>15935501.6165672</v>
      </c>
    </row>
    <row r="6964" spans="1:6">
      <c r="A6964">
        <v>2043</v>
      </c>
      <c r="B6964" t="s">
        <v>1012</v>
      </c>
      <c r="C6964" t="s">
        <v>1013</v>
      </c>
      <c r="D6964" t="s">
        <v>1017</v>
      </c>
      <c r="E6964" t="s">
        <v>1018</v>
      </c>
      <c r="F6964" s="86">
        <v>15945157.913699999</v>
      </c>
    </row>
    <row r="6965" spans="1:6">
      <c r="A6965">
        <v>2044</v>
      </c>
      <c r="B6965" t="s">
        <v>1012</v>
      </c>
      <c r="C6965" t="s">
        <v>1013</v>
      </c>
      <c r="D6965" t="s">
        <v>1017</v>
      </c>
      <c r="E6965" t="s">
        <v>1018</v>
      </c>
      <c r="F6965" s="86">
        <v>15964816.267697999</v>
      </c>
    </row>
    <row r="6966" spans="1:6">
      <c r="A6966">
        <v>2045</v>
      </c>
      <c r="B6966" t="s">
        <v>1012</v>
      </c>
      <c r="C6966" t="s">
        <v>1013</v>
      </c>
      <c r="D6966" t="s">
        <v>1017</v>
      </c>
      <c r="E6966" t="s">
        <v>1018</v>
      </c>
      <c r="F6966" s="86">
        <v>15994532.8315513</v>
      </c>
    </row>
    <row r="6967" spans="1:6">
      <c r="A6967">
        <v>2046</v>
      </c>
      <c r="B6967" t="s">
        <v>1012</v>
      </c>
      <c r="C6967" t="s">
        <v>1013</v>
      </c>
      <c r="D6967" t="s">
        <v>1017</v>
      </c>
      <c r="E6967" t="s">
        <v>1018</v>
      </c>
      <c r="F6967" s="86">
        <v>16031916.1056478</v>
      </c>
    </row>
    <row r="6968" spans="1:6">
      <c r="A6968">
        <v>2047</v>
      </c>
      <c r="B6968" t="s">
        <v>1012</v>
      </c>
      <c r="C6968" t="s">
        <v>1013</v>
      </c>
      <c r="D6968" t="s">
        <v>1017</v>
      </c>
      <c r="E6968" t="s">
        <v>1018</v>
      </c>
      <c r="F6968" s="86">
        <v>16074628.4002425</v>
      </c>
    </row>
    <row r="6969" spans="1:6">
      <c r="A6969">
        <v>2048</v>
      </c>
      <c r="B6969" t="s">
        <v>1012</v>
      </c>
      <c r="C6969" t="s">
        <v>1013</v>
      </c>
      <c r="D6969" t="s">
        <v>1017</v>
      </c>
      <c r="E6969" t="s">
        <v>1018</v>
      </c>
      <c r="F6969" s="86">
        <v>16122984.774831001</v>
      </c>
    </row>
    <row r="6970" spans="1:6">
      <c r="A6970">
        <v>2049</v>
      </c>
      <c r="B6970" t="s">
        <v>1012</v>
      </c>
      <c r="C6970" t="s">
        <v>1013</v>
      </c>
      <c r="D6970" t="s">
        <v>1017</v>
      </c>
      <c r="E6970" t="s">
        <v>1018</v>
      </c>
      <c r="F6970" s="86">
        <v>16179945.7965813</v>
      </c>
    </row>
    <row r="6971" spans="1:6">
      <c r="A6971">
        <v>2050</v>
      </c>
      <c r="B6971" t="s">
        <v>1012</v>
      </c>
      <c r="C6971" t="s">
        <v>1013</v>
      </c>
      <c r="D6971" t="s">
        <v>1017</v>
      </c>
      <c r="E6971" t="s">
        <v>1018</v>
      </c>
      <c r="F6971" s="86">
        <v>16242880.637740299</v>
      </c>
    </row>
    <row r="6972" spans="1:6">
      <c r="A6972">
        <v>2017</v>
      </c>
      <c r="B6972" t="s">
        <v>1024</v>
      </c>
      <c r="C6972" t="s">
        <v>1013</v>
      </c>
      <c r="D6972" t="s">
        <v>1017</v>
      </c>
      <c r="E6972" t="s">
        <v>1018</v>
      </c>
      <c r="F6972" s="86">
        <v>1122881.82062786</v>
      </c>
    </row>
    <row r="6973" spans="1:6">
      <c r="A6973">
        <v>2018</v>
      </c>
      <c r="B6973" t="s">
        <v>1024</v>
      </c>
      <c r="C6973" t="s">
        <v>1013</v>
      </c>
      <c r="D6973" t="s">
        <v>1017</v>
      </c>
      <c r="E6973" t="s">
        <v>1018</v>
      </c>
      <c r="F6973" s="86">
        <v>1132483.2763501401</v>
      </c>
    </row>
    <row r="6974" spans="1:6">
      <c r="A6974">
        <v>2019</v>
      </c>
      <c r="B6974" t="s">
        <v>1024</v>
      </c>
      <c r="C6974" t="s">
        <v>1013</v>
      </c>
      <c r="D6974" t="s">
        <v>1017</v>
      </c>
      <c r="E6974" t="s">
        <v>1018</v>
      </c>
      <c r="F6974" s="86">
        <v>1142447.08853308</v>
      </c>
    </row>
    <row r="6975" spans="1:6">
      <c r="A6975">
        <v>2020</v>
      </c>
      <c r="B6975" t="s">
        <v>1024</v>
      </c>
      <c r="C6975" t="s">
        <v>1013</v>
      </c>
      <c r="D6975" t="s">
        <v>1017</v>
      </c>
      <c r="E6975" t="s">
        <v>1018</v>
      </c>
      <c r="F6975" s="86">
        <v>1154932.05245209</v>
      </c>
    </row>
    <row r="6976" spans="1:6">
      <c r="A6976">
        <v>2021</v>
      </c>
      <c r="B6976" t="s">
        <v>1024</v>
      </c>
      <c r="C6976" t="s">
        <v>1013</v>
      </c>
      <c r="D6976" t="s">
        <v>1017</v>
      </c>
      <c r="E6976" t="s">
        <v>1018</v>
      </c>
      <c r="F6976" s="86">
        <v>1166556.6742724199</v>
      </c>
    </row>
    <row r="6977" spans="1:6">
      <c r="A6977">
        <v>2022</v>
      </c>
      <c r="B6977" t="s">
        <v>1024</v>
      </c>
      <c r="C6977" t="s">
        <v>1013</v>
      </c>
      <c r="D6977" t="s">
        <v>1017</v>
      </c>
      <c r="E6977" t="s">
        <v>1018</v>
      </c>
      <c r="F6977" s="86">
        <v>1176677.91655461</v>
      </c>
    </row>
    <row r="6978" spans="1:6">
      <c r="A6978">
        <v>2023</v>
      </c>
      <c r="B6978" t="s">
        <v>1024</v>
      </c>
      <c r="C6978" t="s">
        <v>1013</v>
      </c>
      <c r="D6978" t="s">
        <v>1017</v>
      </c>
      <c r="E6978" t="s">
        <v>1018</v>
      </c>
      <c r="F6978" s="86">
        <v>1185711.22376657</v>
      </c>
    </row>
    <row r="6979" spans="1:6">
      <c r="A6979">
        <v>2024</v>
      </c>
      <c r="B6979" t="s">
        <v>1024</v>
      </c>
      <c r="C6979" t="s">
        <v>1013</v>
      </c>
      <c r="D6979" t="s">
        <v>1017</v>
      </c>
      <c r="E6979" t="s">
        <v>1018</v>
      </c>
      <c r="F6979" s="86">
        <v>1193413.31392727</v>
      </c>
    </row>
    <row r="6980" spans="1:6">
      <c r="A6980">
        <v>2025</v>
      </c>
      <c r="B6980" t="s">
        <v>1024</v>
      </c>
      <c r="C6980" t="s">
        <v>1013</v>
      </c>
      <c r="D6980" t="s">
        <v>1017</v>
      </c>
      <c r="E6980" t="s">
        <v>1018</v>
      </c>
      <c r="F6980" s="86">
        <v>1200024.64593609</v>
      </c>
    </row>
    <row r="6981" spans="1:6">
      <c r="A6981">
        <v>2026</v>
      </c>
      <c r="B6981" t="s">
        <v>1024</v>
      </c>
      <c r="C6981" t="s">
        <v>1013</v>
      </c>
      <c r="D6981" t="s">
        <v>1017</v>
      </c>
      <c r="E6981" t="s">
        <v>1018</v>
      </c>
      <c r="F6981" s="86">
        <v>1205031.6066453599</v>
      </c>
    </row>
    <row r="6982" spans="1:6">
      <c r="A6982">
        <v>2027</v>
      </c>
      <c r="B6982" t="s">
        <v>1024</v>
      </c>
      <c r="C6982" t="s">
        <v>1013</v>
      </c>
      <c r="D6982" t="s">
        <v>1017</v>
      </c>
      <c r="E6982" t="s">
        <v>1018</v>
      </c>
      <c r="F6982" s="86">
        <v>1208611.5491434799</v>
      </c>
    </row>
    <row r="6983" spans="1:6">
      <c r="A6983">
        <v>2028</v>
      </c>
      <c r="B6983" t="s">
        <v>1024</v>
      </c>
      <c r="C6983" t="s">
        <v>1013</v>
      </c>
      <c r="D6983" t="s">
        <v>1017</v>
      </c>
      <c r="E6983" t="s">
        <v>1018</v>
      </c>
      <c r="F6983" s="86">
        <v>1211176.8151787601</v>
      </c>
    </row>
    <row r="6984" spans="1:6">
      <c r="A6984">
        <v>2029</v>
      </c>
      <c r="B6984" t="s">
        <v>1024</v>
      </c>
      <c r="C6984" t="s">
        <v>1013</v>
      </c>
      <c r="D6984" t="s">
        <v>1017</v>
      </c>
      <c r="E6984" t="s">
        <v>1018</v>
      </c>
      <c r="F6984" s="86">
        <v>1212632.0534659899</v>
      </c>
    </row>
    <row r="6985" spans="1:6">
      <c r="A6985">
        <v>2030</v>
      </c>
      <c r="B6985" t="s">
        <v>1024</v>
      </c>
      <c r="C6985" t="s">
        <v>1013</v>
      </c>
      <c r="D6985" t="s">
        <v>1017</v>
      </c>
      <c r="E6985" t="s">
        <v>1018</v>
      </c>
      <c r="F6985" s="86">
        <v>1212629.1510612499</v>
      </c>
    </row>
    <row r="6986" spans="1:6">
      <c r="A6986">
        <v>2031</v>
      </c>
      <c r="B6986" t="s">
        <v>1024</v>
      </c>
      <c r="C6986" t="s">
        <v>1013</v>
      </c>
      <c r="D6986" t="s">
        <v>1017</v>
      </c>
      <c r="E6986" t="s">
        <v>1018</v>
      </c>
      <c r="F6986" s="86">
        <v>1213213.5474199799</v>
      </c>
    </row>
    <row r="6987" spans="1:6">
      <c r="A6987">
        <v>2032</v>
      </c>
      <c r="B6987" t="s">
        <v>1024</v>
      </c>
      <c r="C6987" t="s">
        <v>1013</v>
      </c>
      <c r="D6987" t="s">
        <v>1017</v>
      </c>
      <c r="E6987" t="s">
        <v>1018</v>
      </c>
      <c r="F6987" s="86">
        <v>1213649.31448896</v>
      </c>
    </row>
    <row r="6988" spans="1:6">
      <c r="A6988">
        <v>2033</v>
      </c>
      <c r="B6988" t="s">
        <v>1024</v>
      </c>
      <c r="C6988" t="s">
        <v>1013</v>
      </c>
      <c r="D6988" t="s">
        <v>1017</v>
      </c>
      <c r="E6988" t="s">
        <v>1018</v>
      </c>
      <c r="F6988" s="86">
        <v>1214487.75210144</v>
      </c>
    </row>
    <row r="6989" spans="1:6">
      <c r="A6989">
        <v>2034</v>
      </c>
      <c r="B6989" t="s">
        <v>1024</v>
      </c>
      <c r="C6989" t="s">
        <v>1013</v>
      </c>
      <c r="D6989" t="s">
        <v>1017</v>
      </c>
      <c r="E6989" t="s">
        <v>1018</v>
      </c>
      <c r="F6989" s="86">
        <v>1215875.33079731</v>
      </c>
    </row>
    <row r="6990" spans="1:6">
      <c r="A6990">
        <v>2035</v>
      </c>
      <c r="B6990" t="s">
        <v>1024</v>
      </c>
      <c r="C6990" t="s">
        <v>1013</v>
      </c>
      <c r="D6990" t="s">
        <v>1017</v>
      </c>
      <c r="E6990" t="s">
        <v>1018</v>
      </c>
      <c r="F6990" s="86">
        <v>1217844.97894253</v>
      </c>
    </row>
    <row r="6991" spans="1:6">
      <c r="A6991">
        <v>2036</v>
      </c>
      <c r="B6991" t="s">
        <v>1024</v>
      </c>
      <c r="C6991" t="s">
        <v>1013</v>
      </c>
      <c r="D6991" t="s">
        <v>1017</v>
      </c>
      <c r="E6991" t="s">
        <v>1018</v>
      </c>
      <c r="F6991" s="86">
        <v>1220527.5158758899</v>
      </c>
    </row>
    <row r="6992" spans="1:6">
      <c r="A6992">
        <v>2037</v>
      </c>
      <c r="B6992" t="s">
        <v>1024</v>
      </c>
      <c r="C6992" t="s">
        <v>1013</v>
      </c>
      <c r="D6992" t="s">
        <v>1017</v>
      </c>
      <c r="E6992" t="s">
        <v>1018</v>
      </c>
      <c r="F6992" s="86">
        <v>1223664.9888003401</v>
      </c>
    </row>
    <row r="6993" spans="1:6">
      <c r="A6993">
        <v>2038</v>
      </c>
      <c r="B6993" t="s">
        <v>1024</v>
      </c>
      <c r="C6993" t="s">
        <v>1013</v>
      </c>
      <c r="D6993" t="s">
        <v>1017</v>
      </c>
      <c r="E6993" t="s">
        <v>1018</v>
      </c>
      <c r="F6993" s="86">
        <v>1227848.0584730001</v>
      </c>
    </row>
    <row r="6994" spans="1:6">
      <c r="A6994">
        <v>2039</v>
      </c>
      <c r="B6994" t="s">
        <v>1024</v>
      </c>
      <c r="C6994" t="s">
        <v>1013</v>
      </c>
      <c r="D6994" t="s">
        <v>1017</v>
      </c>
      <c r="E6994" t="s">
        <v>1018</v>
      </c>
      <c r="F6994" s="86">
        <v>1233098.8622633601</v>
      </c>
    </row>
    <row r="6995" spans="1:6">
      <c r="A6995">
        <v>2040</v>
      </c>
      <c r="B6995" t="s">
        <v>1024</v>
      </c>
      <c r="C6995" t="s">
        <v>1013</v>
      </c>
      <c r="D6995" t="s">
        <v>1017</v>
      </c>
      <c r="E6995" t="s">
        <v>1018</v>
      </c>
      <c r="F6995" s="86">
        <v>1239507.6812547899</v>
      </c>
    </row>
    <row r="6996" spans="1:6">
      <c r="A6996">
        <v>2041</v>
      </c>
      <c r="B6996" t="s">
        <v>1024</v>
      </c>
      <c r="C6996" t="s">
        <v>1013</v>
      </c>
      <c r="D6996" t="s">
        <v>1017</v>
      </c>
      <c r="E6996" t="s">
        <v>1018</v>
      </c>
      <c r="F6996" s="86">
        <v>1246683.0522582899</v>
      </c>
    </row>
    <row r="6997" spans="1:6">
      <c r="A6997">
        <v>2042</v>
      </c>
      <c r="B6997" t="s">
        <v>1024</v>
      </c>
      <c r="C6997" t="s">
        <v>1013</v>
      </c>
      <c r="D6997" t="s">
        <v>1017</v>
      </c>
      <c r="E6997" t="s">
        <v>1018</v>
      </c>
      <c r="F6997" s="86">
        <v>1254800.0933199199</v>
      </c>
    </row>
    <row r="6998" spans="1:6">
      <c r="A6998">
        <v>2043</v>
      </c>
      <c r="B6998" t="s">
        <v>1024</v>
      </c>
      <c r="C6998" t="s">
        <v>1013</v>
      </c>
      <c r="D6998" t="s">
        <v>1017</v>
      </c>
      <c r="E6998" t="s">
        <v>1018</v>
      </c>
      <c r="F6998" s="86">
        <v>1264321.7219406799</v>
      </c>
    </row>
    <row r="6999" spans="1:6">
      <c r="A6999">
        <v>2044</v>
      </c>
      <c r="B6999" t="s">
        <v>1024</v>
      </c>
      <c r="C6999" t="s">
        <v>1013</v>
      </c>
      <c r="D6999" t="s">
        <v>1017</v>
      </c>
      <c r="E6999" t="s">
        <v>1018</v>
      </c>
      <c r="F6999" s="86">
        <v>1274995.1597074899</v>
      </c>
    </row>
    <row r="7000" spans="1:6">
      <c r="A7000">
        <v>2045</v>
      </c>
      <c r="B7000" t="s">
        <v>1024</v>
      </c>
      <c r="C7000" t="s">
        <v>1013</v>
      </c>
      <c r="D7000" t="s">
        <v>1017</v>
      </c>
      <c r="E7000" t="s">
        <v>1018</v>
      </c>
      <c r="F7000" s="86">
        <v>1286638.3847775201</v>
      </c>
    </row>
    <row r="7001" spans="1:6">
      <c r="A7001">
        <v>2046</v>
      </c>
      <c r="B7001" t="s">
        <v>1024</v>
      </c>
      <c r="C7001" t="s">
        <v>1013</v>
      </c>
      <c r="D7001" t="s">
        <v>1017</v>
      </c>
      <c r="E7001" t="s">
        <v>1018</v>
      </c>
      <c r="F7001" s="86">
        <v>1299668.9018415201</v>
      </c>
    </row>
    <row r="7002" spans="1:6">
      <c r="A7002">
        <v>2047</v>
      </c>
      <c r="B7002" t="s">
        <v>1024</v>
      </c>
      <c r="C7002" t="s">
        <v>1013</v>
      </c>
      <c r="D7002" t="s">
        <v>1017</v>
      </c>
      <c r="E7002" t="s">
        <v>1018</v>
      </c>
      <c r="F7002" s="86">
        <v>1313641.4172084699</v>
      </c>
    </row>
    <row r="7003" spans="1:6">
      <c r="A7003">
        <v>2048</v>
      </c>
      <c r="B7003" t="s">
        <v>1024</v>
      </c>
      <c r="C7003" t="s">
        <v>1013</v>
      </c>
      <c r="D7003" t="s">
        <v>1017</v>
      </c>
      <c r="E7003" t="s">
        <v>1018</v>
      </c>
      <c r="F7003" s="86">
        <v>1329028.37781754</v>
      </c>
    </row>
    <row r="7004" spans="1:6">
      <c r="A7004">
        <v>2049</v>
      </c>
      <c r="B7004" t="s">
        <v>1024</v>
      </c>
      <c r="C7004" t="s">
        <v>1013</v>
      </c>
      <c r="D7004" t="s">
        <v>1017</v>
      </c>
      <c r="E7004" t="s">
        <v>1018</v>
      </c>
      <c r="F7004" s="86">
        <v>1345201.3951151399</v>
      </c>
    </row>
    <row r="7005" spans="1:6">
      <c r="A7005">
        <v>2050</v>
      </c>
      <c r="B7005" t="s">
        <v>1024</v>
      </c>
      <c r="C7005" t="s">
        <v>1013</v>
      </c>
      <c r="D7005" t="s">
        <v>1017</v>
      </c>
      <c r="E7005" t="s">
        <v>1018</v>
      </c>
      <c r="F7005" s="86">
        <v>1362481.1596701001</v>
      </c>
    </row>
    <row r="7006" spans="1:6">
      <c r="A7006">
        <v>2017</v>
      </c>
      <c r="B7006" t="s">
        <v>1025</v>
      </c>
      <c r="C7006" t="s">
        <v>1013</v>
      </c>
      <c r="D7006" t="s">
        <v>1017</v>
      </c>
      <c r="E7006" t="s">
        <v>1018</v>
      </c>
      <c r="F7006" s="86">
        <v>21519419.498702701</v>
      </c>
    </row>
    <row r="7007" spans="1:6">
      <c r="A7007">
        <v>2018</v>
      </c>
      <c r="B7007" t="s">
        <v>1025</v>
      </c>
      <c r="C7007" t="s">
        <v>1013</v>
      </c>
      <c r="D7007" t="s">
        <v>1017</v>
      </c>
      <c r="E7007" t="s">
        <v>1018</v>
      </c>
      <c r="F7007" s="86">
        <v>21541436.874785401</v>
      </c>
    </row>
    <row r="7008" spans="1:6">
      <c r="A7008">
        <v>2019</v>
      </c>
      <c r="B7008" t="s">
        <v>1025</v>
      </c>
      <c r="C7008" t="s">
        <v>1013</v>
      </c>
      <c r="D7008" t="s">
        <v>1017</v>
      </c>
      <c r="E7008" t="s">
        <v>1018</v>
      </c>
      <c r="F7008" s="86">
        <v>21569199.611986801</v>
      </c>
    </row>
    <row r="7009" spans="1:6">
      <c r="A7009">
        <v>2020</v>
      </c>
      <c r="B7009" t="s">
        <v>1025</v>
      </c>
      <c r="C7009" t="s">
        <v>1013</v>
      </c>
      <c r="D7009" t="s">
        <v>1017</v>
      </c>
      <c r="E7009" t="s">
        <v>1018</v>
      </c>
      <c r="F7009" s="86">
        <v>21599379.8448948</v>
      </c>
    </row>
    <row r="7010" spans="1:6">
      <c r="A7010">
        <v>2021</v>
      </c>
      <c r="B7010" t="s">
        <v>1025</v>
      </c>
      <c r="C7010" t="s">
        <v>1013</v>
      </c>
      <c r="D7010" t="s">
        <v>1017</v>
      </c>
      <c r="E7010" t="s">
        <v>1018</v>
      </c>
      <c r="F7010" s="86">
        <v>21615124.6024235</v>
      </c>
    </row>
    <row r="7011" spans="1:6">
      <c r="A7011">
        <v>2022</v>
      </c>
      <c r="B7011" t="s">
        <v>1025</v>
      </c>
      <c r="C7011" t="s">
        <v>1013</v>
      </c>
      <c r="D7011" t="s">
        <v>1017</v>
      </c>
      <c r="E7011" t="s">
        <v>1018</v>
      </c>
      <c r="F7011" s="86">
        <v>21617048.439649899</v>
      </c>
    </row>
    <row r="7012" spans="1:6">
      <c r="A7012">
        <v>2023</v>
      </c>
      <c r="B7012" t="s">
        <v>1025</v>
      </c>
      <c r="C7012" t="s">
        <v>1013</v>
      </c>
      <c r="D7012" t="s">
        <v>1017</v>
      </c>
      <c r="E7012" t="s">
        <v>1018</v>
      </c>
      <c r="F7012" s="86">
        <v>21605752.8838831</v>
      </c>
    </row>
    <row r="7013" spans="1:6">
      <c r="A7013">
        <v>2024</v>
      </c>
      <c r="B7013" t="s">
        <v>1025</v>
      </c>
      <c r="C7013" t="s">
        <v>1013</v>
      </c>
      <c r="D7013" t="s">
        <v>1017</v>
      </c>
      <c r="E7013" t="s">
        <v>1018</v>
      </c>
      <c r="F7013" s="86">
        <v>21579103.895216201</v>
      </c>
    </row>
    <row r="7014" spans="1:6">
      <c r="A7014">
        <v>2025</v>
      </c>
      <c r="B7014" t="s">
        <v>1025</v>
      </c>
      <c r="C7014" t="s">
        <v>1013</v>
      </c>
      <c r="D7014" t="s">
        <v>1017</v>
      </c>
      <c r="E7014" t="s">
        <v>1018</v>
      </c>
      <c r="F7014" s="86">
        <v>21543297.848679598</v>
      </c>
    </row>
    <row r="7015" spans="1:6">
      <c r="A7015">
        <v>2026</v>
      </c>
      <c r="B7015" t="s">
        <v>1025</v>
      </c>
      <c r="C7015" t="s">
        <v>1013</v>
      </c>
      <c r="D7015" t="s">
        <v>1017</v>
      </c>
      <c r="E7015" t="s">
        <v>1018</v>
      </c>
      <c r="F7015" s="86">
        <v>21496187.696218099</v>
      </c>
    </row>
    <row r="7016" spans="1:6">
      <c r="A7016">
        <v>2027</v>
      </c>
      <c r="B7016" t="s">
        <v>1025</v>
      </c>
      <c r="C7016" t="s">
        <v>1013</v>
      </c>
      <c r="D7016" t="s">
        <v>1017</v>
      </c>
      <c r="E7016" t="s">
        <v>1018</v>
      </c>
      <c r="F7016" s="86">
        <v>21443961.7824171</v>
      </c>
    </row>
    <row r="7017" spans="1:6">
      <c r="A7017">
        <v>2028</v>
      </c>
      <c r="B7017" t="s">
        <v>1025</v>
      </c>
      <c r="C7017" t="s">
        <v>1013</v>
      </c>
      <c r="D7017" t="s">
        <v>1017</v>
      </c>
      <c r="E7017" t="s">
        <v>1018</v>
      </c>
      <c r="F7017" s="86">
        <v>21387302.864549</v>
      </c>
    </row>
    <row r="7018" spans="1:6">
      <c r="A7018">
        <v>2029</v>
      </c>
      <c r="B7018" t="s">
        <v>1025</v>
      </c>
      <c r="C7018" t="s">
        <v>1013</v>
      </c>
      <c r="D7018" t="s">
        <v>1017</v>
      </c>
      <c r="E7018" t="s">
        <v>1018</v>
      </c>
      <c r="F7018" s="86">
        <v>21322418.904231101</v>
      </c>
    </row>
    <row r="7019" spans="1:6">
      <c r="A7019">
        <v>2030</v>
      </c>
      <c r="B7019" t="s">
        <v>1025</v>
      </c>
      <c r="C7019" t="s">
        <v>1013</v>
      </c>
      <c r="D7019" t="s">
        <v>1017</v>
      </c>
      <c r="E7019" t="s">
        <v>1018</v>
      </c>
      <c r="F7019" s="86">
        <v>21256742.075184699</v>
      </c>
    </row>
    <row r="7020" spans="1:6">
      <c r="A7020">
        <v>2031</v>
      </c>
      <c r="B7020" t="s">
        <v>1025</v>
      </c>
      <c r="C7020" t="s">
        <v>1013</v>
      </c>
      <c r="D7020" t="s">
        <v>1017</v>
      </c>
      <c r="E7020" t="s">
        <v>1018</v>
      </c>
      <c r="F7020" s="86">
        <v>21194874.833836298</v>
      </c>
    </row>
    <row r="7021" spans="1:6">
      <c r="A7021">
        <v>2032</v>
      </c>
      <c r="B7021" t="s">
        <v>1025</v>
      </c>
      <c r="C7021" t="s">
        <v>1013</v>
      </c>
      <c r="D7021" t="s">
        <v>1017</v>
      </c>
      <c r="E7021" t="s">
        <v>1018</v>
      </c>
      <c r="F7021" s="86">
        <v>21146027.045460101</v>
      </c>
    </row>
    <row r="7022" spans="1:6">
      <c r="A7022">
        <v>2033</v>
      </c>
      <c r="B7022" t="s">
        <v>1025</v>
      </c>
      <c r="C7022" t="s">
        <v>1013</v>
      </c>
      <c r="D7022" t="s">
        <v>1017</v>
      </c>
      <c r="E7022" t="s">
        <v>1018</v>
      </c>
      <c r="F7022" s="86">
        <v>21100211.733780898</v>
      </c>
    </row>
    <row r="7023" spans="1:6">
      <c r="A7023">
        <v>2034</v>
      </c>
      <c r="B7023" t="s">
        <v>1025</v>
      </c>
      <c r="C7023" t="s">
        <v>1013</v>
      </c>
      <c r="D7023" t="s">
        <v>1017</v>
      </c>
      <c r="E7023" t="s">
        <v>1018</v>
      </c>
      <c r="F7023" s="86">
        <v>21067963.561976802</v>
      </c>
    </row>
    <row r="7024" spans="1:6">
      <c r="A7024">
        <v>2035</v>
      </c>
      <c r="B7024" t="s">
        <v>1025</v>
      </c>
      <c r="C7024" t="s">
        <v>1013</v>
      </c>
      <c r="D7024" t="s">
        <v>1017</v>
      </c>
      <c r="E7024" t="s">
        <v>1018</v>
      </c>
      <c r="F7024" s="86">
        <v>21046249.572633799</v>
      </c>
    </row>
    <row r="7025" spans="1:6">
      <c r="A7025">
        <v>2036</v>
      </c>
      <c r="B7025" t="s">
        <v>1025</v>
      </c>
      <c r="C7025" t="s">
        <v>1013</v>
      </c>
      <c r="D7025" t="s">
        <v>1017</v>
      </c>
      <c r="E7025" t="s">
        <v>1018</v>
      </c>
      <c r="F7025" s="86">
        <v>21033583.1143988</v>
      </c>
    </row>
    <row r="7026" spans="1:6">
      <c r="A7026">
        <v>2037</v>
      </c>
      <c r="B7026" t="s">
        <v>1025</v>
      </c>
      <c r="C7026" t="s">
        <v>1013</v>
      </c>
      <c r="D7026" t="s">
        <v>1017</v>
      </c>
      <c r="E7026" t="s">
        <v>1018</v>
      </c>
      <c r="F7026" s="86">
        <v>21026624.0531119</v>
      </c>
    </row>
    <row r="7027" spans="1:6">
      <c r="A7027">
        <v>2038</v>
      </c>
      <c r="B7027" t="s">
        <v>1025</v>
      </c>
      <c r="C7027" t="s">
        <v>1013</v>
      </c>
      <c r="D7027" t="s">
        <v>1017</v>
      </c>
      <c r="E7027" t="s">
        <v>1018</v>
      </c>
      <c r="F7027" s="86">
        <v>21039251.9944061</v>
      </c>
    </row>
    <row r="7028" spans="1:6">
      <c r="A7028">
        <v>2039</v>
      </c>
      <c r="B7028" t="s">
        <v>1025</v>
      </c>
      <c r="C7028" t="s">
        <v>1013</v>
      </c>
      <c r="D7028" t="s">
        <v>1017</v>
      </c>
      <c r="E7028" t="s">
        <v>1018</v>
      </c>
      <c r="F7028" s="86">
        <v>21066943.892298698</v>
      </c>
    </row>
    <row r="7029" spans="1:6">
      <c r="A7029">
        <v>2040</v>
      </c>
      <c r="B7029" t="s">
        <v>1025</v>
      </c>
      <c r="C7029" t="s">
        <v>1013</v>
      </c>
      <c r="D7029" t="s">
        <v>1017</v>
      </c>
      <c r="E7029" t="s">
        <v>1018</v>
      </c>
      <c r="F7029" s="86">
        <v>21103963.782511801</v>
      </c>
    </row>
    <row r="7030" spans="1:6">
      <c r="A7030">
        <v>2041</v>
      </c>
      <c r="B7030" t="s">
        <v>1025</v>
      </c>
      <c r="C7030" t="s">
        <v>1013</v>
      </c>
      <c r="D7030" t="s">
        <v>1017</v>
      </c>
      <c r="E7030" t="s">
        <v>1018</v>
      </c>
      <c r="F7030" s="86">
        <v>21155254.494453799</v>
      </c>
    </row>
    <row r="7031" spans="1:6">
      <c r="A7031">
        <v>2042</v>
      </c>
      <c r="B7031" t="s">
        <v>1025</v>
      </c>
      <c r="C7031" t="s">
        <v>1013</v>
      </c>
      <c r="D7031" t="s">
        <v>1017</v>
      </c>
      <c r="E7031" t="s">
        <v>1018</v>
      </c>
      <c r="F7031" s="86">
        <v>21221069.938974701</v>
      </c>
    </row>
    <row r="7032" spans="1:6">
      <c r="A7032">
        <v>2043</v>
      </c>
      <c r="B7032" t="s">
        <v>1025</v>
      </c>
      <c r="C7032" t="s">
        <v>1013</v>
      </c>
      <c r="D7032" t="s">
        <v>1017</v>
      </c>
      <c r="E7032" t="s">
        <v>1018</v>
      </c>
      <c r="F7032" s="86">
        <v>21300659.368376601</v>
      </c>
    </row>
    <row r="7033" spans="1:6">
      <c r="A7033">
        <v>2044</v>
      </c>
      <c r="B7033" t="s">
        <v>1025</v>
      </c>
      <c r="C7033" t="s">
        <v>1013</v>
      </c>
      <c r="D7033" t="s">
        <v>1017</v>
      </c>
      <c r="E7033" t="s">
        <v>1018</v>
      </c>
      <c r="F7033" s="86">
        <v>21391476.093543101</v>
      </c>
    </row>
    <row r="7034" spans="1:6">
      <c r="A7034">
        <v>2045</v>
      </c>
      <c r="B7034" t="s">
        <v>1025</v>
      </c>
      <c r="C7034" t="s">
        <v>1013</v>
      </c>
      <c r="D7034" t="s">
        <v>1017</v>
      </c>
      <c r="E7034" t="s">
        <v>1018</v>
      </c>
      <c r="F7034" s="86">
        <v>21498237.6080896</v>
      </c>
    </row>
    <row r="7035" spans="1:6">
      <c r="A7035">
        <v>2046</v>
      </c>
      <c r="B7035" t="s">
        <v>1025</v>
      </c>
      <c r="C7035" t="s">
        <v>1013</v>
      </c>
      <c r="D7035" t="s">
        <v>1017</v>
      </c>
      <c r="E7035" t="s">
        <v>1018</v>
      </c>
      <c r="F7035" s="86">
        <v>21614880.150279</v>
      </c>
    </row>
    <row r="7036" spans="1:6">
      <c r="A7036">
        <v>2047</v>
      </c>
      <c r="B7036" t="s">
        <v>1025</v>
      </c>
      <c r="C7036" t="s">
        <v>1013</v>
      </c>
      <c r="D7036" t="s">
        <v>1017</v>
      </c>
      <c r="E7036" t="s">
        <v>1018</v>
      </c>
      <c r="F7036" s="86">
        <v>21740973.170752201</v>
      </c>
    </row>
    <row r="7037" spans="1:6">
      <c r="A7037">
        <v>2048</v>
      </c>
      <c r="B7037" t="s">
        <v>1025</v>
      </c>
      <c r="C7037" t="s">
        <v>1013</v>
      </c>
      <c r="D7037" t="s">
        <v>1017</v>
      </c>
      <c r="E7037" t="s">
        <v>1018</v>
      </c>
      <c r="F7037" s="86">
        <v>21876674.7002731</v>
      </c>
    </row>
    <row r="7038" spans="1:6">
      <c r="A7038">
        <v>2049</v>
      </c>
      <c r="B7038" t="s">
        <v>1025</v>
      </c>
      <c r="C7038" t="s">
        <v>1013</v>
      </c>
      <c r="D7038" t="s">
        <v>1017</v>
      </c>
      <c r="E7038" t="s">
        <v>1018</v>
      </c>
      <c r="F7038" s="86">
        <v>22022779.268139798</v>
      </c>
    </row>
    <row r="7039" spans="1:6">
      <c r="A7039">
        <v>2050</v>
      </c>
      <c r="B7039" t="s">
        <v>1025</v>
      </c>
      <c r="C7039" t="s">
        <v>1013</v>
      </c>
      <c r="D7039" t="s">
        <v>1017</v>
      </c>
      <c r="E7039" t="s">
        <v>1018</v>
      </c>
      <c r="F7039" s="86">
        <v>22179164.797300301</v>
      </c>
    </row>
    <row r="7040" spans="1:6">
      <c r="A7040">
        <v>2017</v>
      </c>
      <c r="B7040" t="s">
        <v>1026</v>
      </c>
      <c r="C7040" t="s">
        <v>1013</v>
      </c>
      <c r="D7040" t="s">
        <v>1017</v>
      </c>
      <c r="E7040" t="s">
        <v>1018</v>
      </c>
      <c r="F7040" s="86">
        <v>11182915.6921033</v>
      </c>
    </row>
    <row r="7041" spans="1:6">
      <c r="A7041">
        <v>2018</v>
      </c>
      <c r="B7041" t="s">
        <v>1026</v>
      </c>
      <c r="C7041" t="s">
        <v>1013</v>
      </c>
      <c r="D7041" t="s">
        <v>1017</v>
      </c>
      <c r="E7041" t="s">
        <v>1018</v>
      </c>
      <c r="F7041" s="86">
        <v>11249405.159615699</v>
      </c>
    </row>
    <row r="7042" spans="1:6">
      <c r="A7042">
        <v>2019</v>
      </c>
      <c r="B7042" t="s">
        <v>1026</v>
      </c>
      <c r="C7042" t="s">
        <v>1013</v>
      </c>
      <c r="D7042" t="s">
        <v>1017</v>
      </c>
      <c r="E7042" t="s">
        <v>1018</v>
      </c>
      <c r="F7042" s="86">
        <v>11320431.921493899</v>
      </c>
    </row>
    <row r="7043" spans="1:6">
      <c r="A7043">
        <v>2020</v>
      </c>
      <c r="B7043" t="s">
        <v>1026</v>
      </c>
      <c r="C7043" t="s">
        <v>1013</v>
      </c>
      <c r="D7043" t="s">
        <v>1017</v>
      </c>
      <c r="E7043" t="s">
        <v>1018</v>
      </c>
      <c r="F7043" s="86">
        <v>11321951.277151801</v>
      </c>
    </row>
    <row r="7044" spans="1:6">
      <c r="A7044">
        <v>2021</v>
      </c>
      <c r="B7044" t="s">
        <v>1026</v>
      </c>
      <c r="C7044" t="s">
        <v>1013</v>
      </c>
      <c r="D7044" t="s">
        <v>1017</v>
      </c>
      <c r="E7044" t="s">
        <v>1018</v>
      </c>
      <c r="F7044" s="86">
        <v>11324835.4116053</v>
      </c>
    </row>
    <row r="7045" spans="1:6">
      <c r="A7045">
        <v>2022</v>
      </c>
      <c r="B7045" t="s">
        <v>1026</v>
      </c>
      <c r="C7045" t="s">
        <v>1013</v>
      </c>
      <c r="D7045" t="s">
        <v>1017</v>
      </c>
      <c r="E7045" t="s">
        <v>1018</v>
      </c>
      <c r="F7045" s="86">
        <v>11320396.732928099</v>
      </c>
    </row>
    <row r="7046" spans="1:6">
      <c r="A7046">
        <v>2023</v>
      </c>
      <c r="B7046" t="s">
        <v>1026</v>
      </c>
      <c r="C7046" t="s">
        <v>1013</v>
      </c>
      <c r="D7046" t="s">
        <v>1017</v>
      </c>
      <c r="E7046" t="s">
        <v>1018</v>
      </c>
      <c r="F7046" s="86">
        <v>11309905.5123011</v>
      </c>
    </row>
    <row r="7047" spans="1:6">
      <c r="A7047">
        <v>2024</v>
      </c>
      <c r="B7047" t="s">
        <v>1026</v>
      </c>
      <c r="C7047" t="s">
        <v>1013</v>
      </c>
      <c r="D7047" t="s">
        <v>1017</v>
      </c>
      <c r="E7047" t="s">
        <v>1018</v>
      </c>
      <c r="F7047" s="86">
        <v>11290423.669830499</v>
      </c>
    </row>
    <row r="7048" spans="1:6">
      <c r="A7048">
        <v>2025</v>
      </c>
      <c r="B7048" t="s">
        <v>1026</v>
      </c>
      <c r="C7048" t="s">
        <v>1013</v>
      </c>
      <c r="D7048" t="s">
        <v>1017</v>
      </c>
      <c r="E7048" t="s">
        <v>1018</v>
      </c>
      <c r="F7048" s="86">
        <v>11265129.678191001</v>
      </c>
    </row>
    <row r="7049" spans="1:6">
      <c r="A7049">
        <v>2026</v>
      </c>
      <c r="B7049" t="s">
        <v>1026</v>
      </c>
      <c r="C7049" t="s">
        <v>1013</v>
      </c>
      <c r="D7049" t="s">
        <v>1017</v>
      </c>
      <c r="E7049" t="s">
        <v>1018</v>
      </c>
      <c r="F7049" s="86">
        <v>11234444.6615812</v>
      </c>
    </row>
    <row r="7050" spans="1:6">
      <c r="A7050">
        <v>2027</v>
      </c>
      <c r="B7050" t="s">
        <v>1026</v>
      </c>
      <c r="C7050" t="s">
        <v>1013</v>
      </c>
      <c r="D7050" t="s">
        <v>1017</v>
      </c>
      <c r="E7050" t="s">
        <v>1018</v>
      </c>
      <c r="F7050" s="86">
        <v>11199313.292366801</v>
      </c>
    </row>
    <row r="7051" spans="1:6">
      <c r="A7051">
        <v>2028</v>
      </c>
      <c r="B7051" t="s">
        <v>1026</v>
      </c>
      <c r="C7051" t="s">
        <v>1013</v>
      </c>
      <c r="D7051" t="s">
        <v>1017</v>
      </c>
      <c r="E7051" t="s">
        <v>1018</v>
      </c>
      <c r="F7051" s="86">
        <v>11161536.763003999</v>
      </c>
    </row>
    <row r="7052" spans="1:6">
      <c r="A7052">
        <v>2029</v>
      </c>
      <c r="B7052" t="s">
        <v>1026</v>
      </c>
      <c r="C7052" t="s">
        <v>1013</v>
      </c>
      <c r="D7052" t="s">
        <v>1017</v>
      </c>
      <c r="E7052" t="s">
        <v>1018</v>
      </c>
      <c r="F7052" s="86">
        <v>11120013.070325</v>
      </c>
    </row>
    <row r="7053" spans="1:6">
      <c r="A7053">
        <v>2030</v>
      </c>
      <c r="B7053" t="s">
        <v>1026</v>
      </c>
      <c r="C7053" t="s">
        <v>1013</v>
      </c>
      <c r="D7053" t="s">
        <v>1017</v>
      </c>
      <c r="E7053" t="s">
        <v>1018</v>
      </c>
      <c r="F7053" s="86">
        <v>11075718.205494201</v>
      </c>
    </row>
    <row r="7054" spans="1:6">
      <c r="A7054">
        <v>2031</v>
      </c>
      <c r="B7054" t="s">
        <v>1026</v>
      </c>
      <c r="C7054" t="s">
        <v>1013</v>
      </c>
      <c r="D7054" t="s">
        <v>1017</v>
      </c>
      <c r="E7054" t="s">
        <v>1018</v>
      </c>
      <c r="F7054" s="86">
        <v>11035148.838816</v>
      </c>
    </row>
    <row r="7055" spans="1:6">
      <c r="A7055">
        <v>2032</v>
      </c>
      <c r="B7055" t="s">
        <v>1026</v>
      </c>
      <c r="C7055" t="s">
        <v>1013</v>
      </c>
      <c r="D7055" t="s">
        <v>1017</v>
      </c>
      <c r="E7055" t="s">
        <v>1018</v>
      </c>
      <c r="F7055" s="86">
        <v>10997673.108708199</v>
      </c>
    </row>
    <row r="7056" spans="1:6">
      <c r="A7056">
        <v>2033</v>
      </c>
      <c r="B7056" t="s">
        <v>1026</v>
      </c>
      <c r="C7056" t="s">
        <v>1013</v>
      </c>
      <c r="D7056" t="s">
        <v>1017</v>
      </c>
      <c r="E7056" t="s">
        <v>1018</v>
      </c>
      <c r="F7056" s="86">
        <v>10964732.9405207</v>
      </c>
    </row>
    <row r="7057" spans="1:6">
      <c r="A7057">
        <v>2034</v>
      </c>
      <c r="B7057" t="s">
        <v>1026</v>
      </c>
      <c r="C7057" t="s">
        <v>1013</v>
      </c>
      <c r="D7057" t="s">
        <v>1017</v>
      </c>
      <c r="E7057" t="s">
        <v>1018</v>
      </c>
      <c r="F7057" s="86">
        <v>10935481.6635052</v>
      </c>
    </row>
    <row r="7058" spans="1:6">
      <c r="A7058">
        <v>2035</v>
      </c>
      <c r="B7058" t="s">
        <v>1026</v>
      </c>
      <c r="C7058" t="s">
        <v>1013</v>
      </c>
      <c r="D7058" t="s">
        <v>1017</v>
      </c>
      <c r="E7058" t="s">
        <v>1018</v>
      </c>
      <c r="F7058" s="86">
        <v>10911336.659632601</v>
      </c>
    </row>
    <row r="7059" spans="1:6">
      <c r="A7059">
        <v>2036</v>
      </c>
      <c r="B7059" t="s">
        <v>1026</v>
      </c>
      <c r="C7059" t="s">
        <v>1013</v>
      </c>
      <c r="D7059" t="s">
        <v>1017</v>
      </c>
      <c r="E7059" t="s">
        <v>1018</v>
      </c>
      <c r="F7059" s="86">
        <v>10891262.6447591</v>
      </c>
    </row>
    <row r="7060" spans="1:6">
      <c r="A7060">
        <v>2037</v>
      </c>
      <c r="B7060" t="s">
        <v>1026</v>
      </c>
      <c r="C7060" t="s">
        <v>1013</v>
      </c>
      <c r="D7060" t="s">
        <v>1017</v>
      </c>
      <c r="E7060" t="s">
        <v>1018</v>
      </c>
      <c r="F7060" s="86">
        <v>10876691.992123799</v>
      </c>
    </row>
    <row r="7061" spans="1:6">
      <c r="A7061">
        <v>2038</v>
      </c>
      <c r="B7061" t="s">
        <v>1026</v>
      </c>
      <c r="C7061" t="s">
        <v>1013</v>
      </c>
      <c r="D7061" t="s">
        <v>1017</v>
      </c>
      <c r="E7061" t="s">
        <v>1018</v>
      </c>
      <c r="F7061" s="86">
        <v>10868870.0276694</v>
      </c>
    </row>
    <row r="7062" spans="1:6">
      <c r="A7062">
        <v>2039</v>
      </c>
      <c r="B7062" t="s">
        <v>1026</v>
      </c>
      <c r="C7062" t="s">
        <v>1013</v>
      </c>
      <c r="D7062" t="s">
        <v>1017</v>
      </c>
      <c r="E7062" t="s">
        <v>1018</v>
      </c>
      <c r="F7062" s="86">
        <v>10868567.7218487</v>
      </c>
    </row>
    <row r="7063" spans="1:6">
      <c r="A7063">
        <v>2040</v>
      </c>
      <c r="B7063" t="s">
        <v>1026</v>
      </c>
      <c r="C7063" t="s">
        <v>1013</v>
      </c>
      <c r="D7063" t="s">
        <v>1017</v>
      </c>
      <c r="E7063" t="s">
        <v>1018</v>
      </c>
      <c r="F7063" s="86">
        <v>10876626.8930302</v>
      </c>
    </row>
    <row r="7064" spans="1:6">
      <c r="A7064">
        <v>2041</v>
      </c>
      <c r="B7064" t="s">
        <v>1026</v>
      </c>
      <c r="C7064" t="s">
        <v>1013</v>
      </c>
      <c r="D7064" t="s">
        <v>1017</v>
      </c>
      <c r="E7064" t="s">
        <v>1018</v>
      </c>
      <c r="F7064" s="86">
        <v>10889812.8901581</v>
      </c>
    </row>
    <row r="7065" spans="1:6">
      <c r="A7065">
        <v>2042</v>
      </c>
      <c r="B7065" t="s">
        <v>1026</v>
      </c>
      <c r="C7065" t="s">
        <v>1013</v>
      </c>
      <c r="D7065" t="s">
        <v>1017</v>
      </c>
      <c r="E7065" t="s">
        <v>1018</v>
      </c>
      <c r="F7065" s="86">
        <v>10911993.9302088</v>
      </c>
    </row>
    <row r="7066" spans="1:6">
      <c r="A7066">
        <v>2043</v>
      </c>
      <c r="B7066" t="s">
        <v>1026</v>
      </c>
      <c r="C7066" t="s">
        <v>1013</v>
      </c>
      <c r="D7066" t="s">
        <v>1017</v>
      </c>
      <c r="E7066" t="s">
        <v>1018</v>
      </c>
      <c r="F7066" s="86">
        <v>10939096.709516101</v>
      </c>
    </row>
    <row r="7067" spans="1:6">
      <c r="A7067">
        <v>2044</v>
      </c>
      <c r="B7067" t="s">
        <v>1026</v>
      </c>
      <c r="C7067" t="s">
        <v>1013</v>
      </c>
      <c r="D7067" t="s">
        <v>1017</v>
      </c>
      <c r="E7067" t="s">
        <v>1018</v>
      </c>
      <c r="F7067" s="86">
        <v>10975660.2600617</v>
      </c>
    </row>
    <row r="7068" spans="1:6">
      <c r="A7068">
        <v>2045</v>
      </c>
      <c r="B7068" t="s">
        <v>1026</v>
      </c>
      <c r="C7068" t="s">
        <v>1013</v>
      </c>
      <c r="D7068" t="s">
        <v>1017</v>
      </c>
      <c r="E7068" t="s">
        <v>1018</v>
      </c>
      <c r="F7068" s="86">
        <v>11019750.8394206</v>
      </c>
    </row>
    <row r="7069" spans="1:6">
      <c r="A7069">
        <v>2046</v>
      </c>
      <c r="B7069" t="s">
        <v>1026</v>
      </c>
      <c r="C7069" t="s">
        <v>1013</v>
      </c>
      <c r="D7069" t="s">
        <v>1017</v>
      </c>
      <c r="E7069" t="s">
        <v>1018</v>
      </c>
      <c r="F7069" s="86">
        <v>11070329.1712844</v>
      </c>
    </row>
    <row r="7070" spans="1:6">
      <c r="A7070">
        <v>2047</v>
      </c>
      <c r="B7070" t="s">
        <v>1026</v>
      </c>
      <c r="C7070" t="s">
        <v>1013</v>
      </c>
      <c r="D7070" t="s">
        <v>1017</v>
      </c>
      <c r="E7070" t="s">
        <v>1018</v>
      </c>
      <c r="F7070" s="86">
        <v>11126564.7573821</v>
      </c>
    </row>
    <row r="7071" spans="1:6">
      <c r="A7071">
        <v>2048</v>
      </c>
      <c r="B7071" t="s">
        <v>1026</v>
      </c>
      <c r="C7071" t="s">
        <v>1013</v>
      </c>
      <c r="D7071" t="s">
        <v>1017</v>
      </c>
      <c r="E7071" t="s">
        <v>1018</v>
      </c>
      <c r="F7071" s="86">
        <v>11187921.5544312</v>
      </c>
    </row>
    <row r="7072" spans="1:6">
      <c r="A7072">
        <v>2049</v>
      </c>
      <c r="B7072" t="s">
        <v>1026</v>
      </c>
      <c r="C7072" t="s">
        <v>1013</v>
      </c>
      <c r="D7072" t="s">
        <v>1017</v>
      </c>
      <c r="E7072" t="s">
        <v>1018</v>
      </c>
      <c r="F7072" s="86">
        <v>11255641.6580554</v>
      </c>
    </row>
    <row r="7073" spans="1:6">
      <c r="A7073">
        <v>2050</v>
      </c>
      <c r="B7073" t="s">
        <v>1026</v>
      </c>
      <c r="C7073" t="s">
        <v>1013</v>
      </c>
      <c r="D7073" t="s">
        <v>1017</v>
      </c>
      <c r="E7073" t="s">
        <v>1018</v>
      </c>
      <c r="F7073" s="86">
        <v>11328418.5374876</v>
      </c>
    </row>
    <row r="7074" spans="1:6">
      <c r="A7074">
        <v>2017</v>
      </c>
      <c r="B7074" t="s">
        <v>1027</v>
      </c>
      <c r="C7074" t="s">
        <v>1013</v>
      </c>
      <c r="D7074" t="s">
        <v>1017</v>
      </c>
      <c r="E7074" t="s">
        <v>1018</v>
      </c>
      <c r="F7074" s="86">
        <v>95484049.416603297</v>
      </c>
    </row>
    <row r="7075" spans="1:6">
      <c r="A7075">
        <v>2018</v>
      </c>
      <c r="B7075" t="s">
        <v>1027</v>
      </c>
      <c r="C7075" t="s">
        <v>1013</v>
      </c>
      <c r="D7075" t="s">
        <v>1017</v>
      </c>
      <c r="E7075" t="s">
        <v>1018</v>
      </c>
      <c r="F7075" s="86">
        <v>95684310.388885498</v>
      </c>
    </row>
    <row r="7076" spans="1:6">
      <c r="A7076">
        <v>2019</v>
      </c>
      <c r="B7076" t="s">
        <v>1027</v>
      </c>
      <c r="C7076" t="s">
        <v>1013</v>
      </c>
      <c r="D7076" t="s">
        <v>1017</v>
      </c>
      <c r="E7076" t="s">
        <v>1018</v>
      </c>
      <c r="F7076" s="86">
        <v>95892176.136009097</v>
      </c>
    </row>
    <row r="7077" spans="1:6">
      <c r="A7077">
        <v>2020</v>
      </c>
      <c r="B7077" t="s">
        <v>1027</v>
      </c>
      <c r="C7077" t="s">
        <v>1013</v>
      </c>
      <c r="D7077" t="s">
        <v>1017</v>
      </c>
      <c r="E7077" t="s">
        <v>1018</v>
      </c>
      <c r="F7077" s="86">
        <v>96240512.035823405</v>
      </c>
    </row>
    <row r="7078" spans="1:6">
      <c r="A7078">
        <v>2021</v>
      </c>
      <c r="B7078" t="s">
        <v>1027</v>
      </c>
      <c r="C7078" t="s">
        <v>1013</v>
      </c>
      <c r="D7078" t="s">
        <v>1017</v>
      </c>
      <c r="E7078" t="s">
        <v>1018</v>
      </c>
      <c r="F7078" s="86">
        <v>96514313.488214597</v>
      </c>
    </row>
    <row r="7079" spans="1:6">
      <c r="A7079">
        <v>2022</v>
      </c>
      <c r="B7079" t="s">
        <v>1027</v>
      </c>
      <c r="C7079" t="s">
        <v>1013</v>
      </c>
      <c r="D7079" t="s">
        <v>1017</v>
      </c>
      <c r="E7079" t="s">
        <v>1018</v>
      </c>
      <c r="F7079" s="86">
        <v>96687402.975174695</v>
      </c>
    </row>
    <row r="7080" spans="1:6">
      <c r="A7080">
        <v>2023</v>
      </c>
      <c r="B7080" t="s">
        <v>1027</v>
      </c>
      <c r="C7080" t="s">
        <v>1013</v>
      </c>
      <c r="D7080" t="s">
        <v>1017</v>
      </c>
      <c r="E7080" t="s">
        <v>1018</v>
      </c>
      <c r="F7080" s="86">
        <v>96786510.765762493</v>
      </c>
    </row>
    <row r="7081" spans="1:6">
      <c r="A7081">
        <v>2024</v>
      </c>
      <c r="B7081" t="s">
        <v>1027</v>
      </c>
      <c r="C7081" t="s">
        <v>1013</v>
      </c>
      <c r="D7081" t="s">
        <v>1017</v>
      </c>
      <c r="E7081" t="s">
        <v>1018</v>
      </c>
      <c r="F7081" s="86">
        <v>96802385.669193506</v>
      </c>
    </row>
    <row r="7082" spans="1:6">
      <c r="A7082">
        <v>2025</v>
      </c>
      <c r="B7082" t="s">
        <v>1027</v>
      </c>
      <c r="C7082" t="s">
        <v>1013</v>
      </c>
      <c r="D7082" t="s">
        <v>1017</v>
      </c>
      <c r="E7082" t="s">
        <v>1018</v>
      </c>
      <c r="F7082" s="86">
        <v>96749282.622281104</v>
      </c>
    </row>
    <row r="7083" spans="1:6">
      <c r="A7083">
        <v>2026</v>
      </c>
      <c r="B7083" t="s">
        <v>1027</v>
      </c>
      <c r="C7083" t="s">
        <v>1013</v>
      </c>
      <c r="D7083" t="s">
        <v>1017</v>
      </c>
      <c r="E7083" t="s">
        <v>1018</v>
      </c>
      <c r="F7083" s="86">
        <v>96603084.614331797</v>
      </c>
    </row>
    <row r="7084" spans="1:6">
      <c r="A7084">
        <v>2027</v>
      </c>
      <c r="B7084" t="s">
        <v>1027</v>
      </c>
      <c r="C7084" t="s">
        <v>1013</v>
      </c>
      <c r="D7084" t="s">
        <v>1017</v>
      </c>
      <c r="E7084" t="s">
        <v>1018</v>
      </c>
      <c r="F7084" s="86">
        <v>96375032.272811502</v>
      </c>
    </row>
    <row r="7085" spans="1:6">
      <c r="A7085">
        <v>2028</v>
      </c>
      <c r="B7085" t="s">
        <v>1027</v>
      </c>
      <c r="C7085" t="s">
        <v>1013</v>
      </c>
      <c r="D7085" t="s">
        <v>1017</v>
      </c>
      <c r="E7085" t="s">
        <v>1018</v>
      </c>
      <c r="F7085" s="86">
        <v>96083122.046701595</v>
      </c>
    </row>
    <row r="7086" spans="1:6">
      <c r="A7086">
        <v>2029</v>
      </c>
      <c r="B7086" t="s">
        <v>1027</v>
      </c>
      <c r="C7086" t="s">
        <v>1013</v>
      </c>
      <c r="D7086" t="s">
        <v>1017</v>
      </c>
      <c r="E7086" t="s">
        <v>1018</v>
      </c>
      <c r="F7086" s="86">
        <v>95723620.514306903</v>
      </c>
    </row>
    <row r="7087" spans="1:6">
      <c r="A7087">
        <v>2030</v>
      </c>
      <c r="B7087" t="s">
        <v>1027</v>
      </c>
      <c r="C7087" t="s">
        <v>1013</v>
      </c>
      <c r="D7087" t="s">
        <v>1017</v>
      </c>
      <c r="E7087" t="s">
        <v>1018</v>
      </c>
      <c r="F7087" s="86">
        <v>95280941.509948507</v>
      </c>
    </row>
    <row r="7088" spans="1:6">
      <c r="A7088">
        <v>2031</v>
      </c>
      <c r="B7088" t="s">
        <v>1027</v>
      </c>
      <c r="C7088" t="s">
        <v>1013</v>
      </c>
      <c r="D7088" t="s">
        <v>1017</v>
      </c>
      <c r="E7088" t="s">
        <v>1018</v>
      </c>
      <c r="F7088" s="86">
        <v>94871455.357002705</v>
      </c>
    </row>
    <row r="7089" spans="1:6">
      <c r="A7089">
        <v>2032</v>
      </c>
      <c r="B7089" t="s">
        <v>1027</v>
      </c>
      <c r="C7089" t="s">
        <v>1013</v>
      </c>
      <c r="D7089" t="s">
        <v>1017</v>
      </c>
      <c r="E7089" t="s">
        <v>1018</v>
      </c>
      <c r="F7089" s="86">
        <v>94455620.249347299</v>
      </c>
    </row>
    <row r="7090" spans="1:6">
      <c r="A7090">
        <v>2033</v>
      </c>
      <c r="B7090" t="s">
        <v>1027</v>
      </c>
      <c r="C7090" t="s">
        <v>1013</v>
      </c>
      <c r="D7090" t="s">
        <v>1017</v>
      </c>
      <c r="E7090" t="s">
        <v>1018</v>
      </c>
      <c r="F7090" s="86">
        <v>94067530.919581696</v>
      </c>
    </row>
    <row r="7091" spans="1:6">
      <c r="A7091">
        <v>2034</v>
      </c>
      <c r="B7091" t="s">
        <v>1027</v>
      </c>
      <c r="C7091" t="s">
        <v>1013</v>
      </c>
      <c r="D7091" t="s">
        <v>1017</v>
      </c>
      <c r="E7091" t="s">
        <v>1018</v>
      </c>
      <c r="F7091" s="86">
        <v>93712049.688278899</v>
      </c>
    </row>
    <row r="7092" spans="1:6">
      <c r="A7092">
        <v>2035</v>
      </c>
      <c r="B7092" t="s">
        <v>1027</v>
      </c>
      <c r="C7092" t="s">
        <v>1013</v>
      </c>
      <c r="D7092" t="s">
        <v>1017</v>
      </c>
      <c r="E7092" t="s">
        <v>1018</v>
      </c>
      <c r="F7092" s="86">
        <v>93393176.163351297</v>
      </c>
    </row>
    <row r="7093" spans="1:6">
      <c r="A7093">
        <v>2036</v>
      </c>
      <c r="B7093" t="s">
        <v>1027</v>
      </c>
      <c r="C7093" t="s">
        <v>1013</v>
      </c>
      <c r="D7093" t="s">
        <v>1017</v>
      </c>
      <c r="E7093" t="s">
        <v>1018</v>
      </c>
      <c r="F7093" s="86">
        <v>93115909.235191196</v>
      </c>
    </row>
    <row r="7094" spans="1:6">
      <c r="A7094">
        <v>2037</v>
      </c>
      <c r="B7094" t="s">
        <v>1027</v>
      </c>
      <c r="C7094" t="s">
        <v>1013</v>
      </c>
      <c r="D7094" t="s">
        <v>1017</v>
      </c>
      <c r="E7094" t="s">
        <v>1018</v>
      </c>
      <c r="F7094" s="86">
        <v>92879513.794048607</v>
      </c>
    </row>
    <row r="7095" spans="1:6">
      <c r="A7095">
        <v>2038</v>
      </c>
      <c r="B7095" t="s">
        <v>1027</v>
      </c>
      <c r="C7095" t="s">
        <v>1013</v>
      </c>
      <c r="D7095" t="s">
        <v>1017</v>
      </c>
      <c r="E7095" t="s">
        <v>1018</v>
      </c>
      <c r="F7095" s="86">
        <v>92709415.662062496</v>
      </c>
    </row>
    <row r="7096" spans="1:6">
      <c r="A7096">
        <v>2039</v>
      </c>
      <c r="B7096" t="s">
        <v>1027</v>
      </c>
      <c r="C7096" t="s">
        <v>1013</v>
      </c>
      <c r="D7096" t="s">
        <v>1017</v>
      </c>
      <c r="E7096" t="s">
        <v>1018</v>
      </c>
      <c r="F7096" s="86">
        <v>92607684.356035799</v>
      </c>
    </row>
    <row r="7097" spans="1:6">
      <c r="A7097">
        <v>2040</v>
      </c>
      <c r="B7097" t="s">
        <v>1027</v>
      </c>
      <c r="C7097" t="s">
        <v>1013</v>
      </c>
      <c r="D7097" t="s">
        <v>1017</v>
      </c>
      <c r="E7097" t="s">
        <v>1018</v>
      </c>
      <c r="F7097" s="86">
        <v>92585585.674037501</v>
      </c>
    </row>
    <row r="7098" spans="1:6">
      <c r="A7098">
        <v>2041</v>
      </c>
      <c r="B7098" t="s">
        <v>1027</v>
      </c>
      <c r="C7098" t="s">
        <v>1013</v>
      </c>
      <c r="D7098" t="s">
        <v>1017</v>
      </c>
      <c r="E7098" t="s">
        <v>1018</v>
      </c>
      <c r="F7098" s="86">
        <v>92626263.595376104</v>
      </c>
    </row>
    <row r="7099" spans="1:6">
      <c r="A7099">
        <v>2042</v>
      </c>
      <c r="B7099" t="s">
        <v>1027</v>
      </c>
      <c r="C7099" t="s">
        <v>1013</v>
      </c>
      <c r="D7099" t="s">
        <v>1017</v>
      </c>
      <c r="E7099" t="s">
        <v>1018</v>
      </c>
      <c r="F7099" s="86">
        <v>92744259.458974198</v>
      </c>
    </row>
    <row r="7100" spans="1:6">
      <c r="A7100">
        <v>2043</v>
      </c>
      <c r="B7100" t="s">
        <v>1027</v>
      </c>
      <c r="C7100" t="s">
        <v>1013</v>
      </c>
      <c r="D7100" t="s">
        <v>1017</v>
      </c>
      <c r="E7100" t="s">
        <v>1018</v>
      </c>
      <c r="F7100" s="86">
        <v>92955628.667348802</v>
      </c>
    </row>
    <row r="7101" spans="1:6">
      <c r="A7101">
        <v>2044</v>
      </c>
      <c r="B7101" t="s">
        <v>1027</v>
      </c>
      <c r="C7101" t="s">
        <v>1013</v>
      </c>
      <c r="D7101" t="s">
        <v>1017</v>
      </c>
      <c r="E7101" t="s">
        <v>1018</v>
      </c>
      <c r="F7101" s="86">
        <v>93252144.855092496</v>
      </c>
    </row>
    <row r="7102" spans="1:6">
      <c r="A7102">
        <v>2045</v>
      </c>
      <c r="B7102" t="s">
        <v>1027</v>
      </c>
      <c r="C7102" t="s">
        <v>1013</v>
      </c>
      <c r="D7102" t="s">
        <v>1017</v>
      </c>
      <c r="E7102" t="s">
        <v>1018</v>
      </c>
      <c r="F7102" s="86">
        <v>93617152.466815695</v>
      </c>
    </row>
    <row r="7103" spans="1:6">
      <c r="A7103">
        <v>2046</v>
      </c>
      <c r="B7103" t="s">
        <v>1027</v>
      </c>
      <c r="C7103" t="s">
        <v>1013</v>
      </c>
      <c r="D7103" t="s">
        <v>1017</v>
      </c>
      <c r="E7103" t="s">
        <v>1018</v>
      </c>
      <c r="F7103" s="86">
        <v>94073662.890981898</v>
      </c>
    </row>
    <row r="7104" spans="1:6">
      <c r="A7104">
        <v>2047</v>
      </c>
      <c r="B7104" t="s">
        <v>1027</v>
      </c>
      <c r="C7104" t="s">
        <v>1013</v>
      </c>
      <c r="D7104" t="s">
        <v>1017</v>
      </c>
      <c r="E7104" t="s">
        <v>1018</v>
      </c>
      <c r="F7104" s="86">
        <v>94595596.601027399</v>
      </c>
    </row>
    <row r="7105" spans="1:6">
      <c r="A7105">
        <v>2048</v>
      </c>
      <c r="B7105" t="s">
        <v>1027</v>
      </c>
      <c r="C7105" t="s">
        <v>1013</v>
      </c>
      <c r="D7105" t="s">
        <v>1017</v>
      </c>
      <c r="E7105" t="s">
        <v>1018</v>
      </c>
      <c r="F7105" s="86">
        <v>95201976.170972407</v>
      </c>
    </row>
    <row r="7106" spans="1:6">
      <c r="A7106">
        <v>2049</v>
      </c>
      <c r="B7106" t="s">
        <v>1027</v>
      </c>
      <c r="C7106" t="s">
        <v>1013</v>
      </c>
      <c r="D7106" t="s">
        <v>1017</v>
      </c>
      <c r="E7106" t="s">
        <v>1018</v>
      </c>
      <c r="F7106" s="86">
        <v>95862742.904271394</v>
      </c>
    </row>
    <row r="7107" spans="1:6">
      <c r="A7107">
        <v>2050</v>
      </c>
      <c r="B7107" t="s">
        <v>1027</v>
      </c>
      <c r="C7107" t="s">
        <v>1013</v>
      </c>
      <c r="D7107" t="s">
        <v>1017</v>
      </c>
      <c r="E7107" t="s">
        <v>1018</v>
      </c>
      <c r="F7107" s="86">
        <v>96590060.161441505</v>
      </c>
    </row>
    <row r="7108" spans="1:6">
      <c r="A7108">
        <v>2017</v>
      </c>
      <c r="B7108" t="s">
        <v>1028</v>
      </c>
      <c r="C7108" t="s">
        <v>1013</v>
      </c>
      <c r="D7108" t="s">
        <v>1017</v>
      </c>
      <c r="E7108" t="s">
        <v>1018</v>
      </c>
      <c r="F7108" s="86">
        <v>8438841.0028902795</v>
      </c>
    </row>
    <row r="7109" spans="1:6">
      <c r="A7109">
        <v>2018</v>
      </c>
      <c r="B7109" t="s">
        <v>1028</v>
      </c>
      <c r="C7109" t="s">
        <v>1013</v>
      </c>
      <c r="D7109" t="s">
        <v>1017</v>
      </c>
      <c r="E7109" t="s">
        <v>1018</v>
      </c>
      <c r="F7109" s="86">
        <v>8533368.7798943296</v>
      </c>
    </row>
    <row r="7110" spans="1:6">
      <c r="A7110">
        <v>2019</v>
      </c>
      <c r="B7110" t="s">
        <v>1028</v>
      </c>
      <c r="C7110" t="s">
        <v>1013</v>
      </c>
      <c r="D7110" t="s">
        <v>1017</v>
      </c>
      <c r="E7110" t="s">
        <v>1018</v>
      </c>
      <c r="F7110" s="86">
        <v>8635326.5902462397</v>
      </c>
    </row>
    <row r="7111" spans="1:6">
      <c r="A7111">
        <v>2020</v>
      </c>
      <c r="B7111" t="s">
        <v>1028</v>
      </c>
      <c r="C7111" t="s">
        <v>1013</v>
      </c>
      <c r="D7111" t="s">
        <v>1017</v>
      </c>
      <c r="E7111" t="s">
        <v>1018</v>
      </c>
      <c r="F7111" s="86">
        <v>8741441.1911981609</v>
      </c>
    </row>
    <row r="7112" spans="1:6">
      <c r="A7112">
        <v>2021</v>
      </c>
      <c r="B7112" t="s">
        <v>1028</v>
      </c>
      <c r="C7112" t="s">
        <v>1013</v>
      </c>
      <c r="D7112" t="s">
        <v>1017</v>
      </c>
      <c r="E7112" t="s">
        <v>1018</v>
      </c>
      <c r="F7112" s="86">
        <v>8835840.7410556097</v>
      </c>
    </row>
    <row r="7113" spans="1:6">
      <c r="A7113">
        <v>2022</v>
      </c>
      <c r="B7113" t="s">
        <v>1028</v>
      </c>
      <c r="C7113" t="s">
        <v>1013</v>
      </c>
      <c r="D7113" t="s">
        <v>1017</v>
      </c>
      <c r="E7113" t="s">
        <v>1018</v>
      </c>
      <c r="F7113" s="86">
        <v>8923676.3690207899</v>
      </c>
    </row>
    <row r="7114" spans="1:6">
      <c r="A7114">
        <v>2023</v>
      </c>
      <c r="B7114" t="s">
        <v>1028</v>
      </c>
      <c r="C7114" t="s">
        <v>1013</v>
      </c>
      <c r="D7114" t="s">
        <v>1017</v>
      </c>
      <c r="E7114" t="s">
        <v>1018</v>
      </c>
      <c r="F7114" s="86">
        <v>9003141.2521360591</v>
      </c>
    </row>
    <row r="7115" spans="1:6">
      <c r="A7115">
        <v>2024</v>
      </c>
      <c r="B7115" t="s">
        <v>1028</v>
      </c>
      <c r="C7115" t="s">
        <v>1013</v>
      </c>
      <c r="D7115" t="s">
        <v>1017</v>
      </c>
      <c r="E7115" t="s">
        <v>1018</v>
      </c>
      <c r="F7115" s="86">
        <v>9070484.7820460498</v>
      </c>
    </row>
    <row r="7116" spans="1:6">
      <c r="A7116">
        <v>2025</v>
      </c>
      <c r="B7116" t="s">
        <v>1028</v>
      </c>
      <c r="C7116" t="s">
        <v>1013</v>
      </c>
      <c r="D7116" t="s">
        <v>1017</v>
      </c>
      <c r="E7116" t="s">
        <v>1018</v>
      </c>
      <c r="F7116" s="86">
        <v>9129184.9151096493</v>
      </c>
    </row>
    <row r="7117" spans="1:6">
      <c r="A7117">
        <v>2026</v>
      </c>
      <c r="B7117" t="s">
        <v>1028</v>
      </c>
      <c r="C7117" t="s">
        <v>1013</v>
      </c>
      <c r="D7117" t="s">
        <v>1017</v>
      </c>
      <c r="E7117" t="s">
        <v>1018</v>
      </c>
      <c r="F7117" s="86">
        <v>9176152.5946131796</v>
      </c>
    </row>
    <row r="7118" spans="1:6">
      <c r="A7118">
        <v>2027</v>
      </c>
      <c r="B7118" t="s">
        <v>1028</v>
      </c>
      <c r="C7118" t="s">
        <v>1013</v>
      </c>
      <c r="D7118" t="s">
        <v>1017</v>
      </c>
      <c r="E7118" t="s">
        <v>1018</v>
      </c>
      <c r="F7118" s="86">
        <v>9214676.9262560792</v>
      </c>
    </row>
    <row r="7119" spans="1:6">
      <c r="A7119">
        <v>2028</v>
      </c>
      <c r="B7119" t="s">
        <v>1028</v>
      </c>
      <c r="C7119" t="s">
        <v>1013</v>
      </c>
      <c r="D7119" t="s">
        <v>1017</v>
      </c>
      <c r="E7119" t="s">
        <v>1018</v>
      </c>
      <c r="F7119" s="86">
        <v>9244532.3340851292</v>
      </c>
    </row>
    <row r="7120" spans="1:6">
      <c r="A7120">
        <v>2029</v>
      </c>
      <c r="B7120" t="s">
        <v>1028</v>
      </c>
      <c r="C7120" t="s">
        <v>1013</v>
      </c>
      <c r="D7120" t="s">
        <v>1017</v>
      </c>
      <c r="E7120" t="s">
        <v>1018</v>
      </c>
      <c r="F7120" s="86">
        <v>9261221.7137559392</v>
      </c>
    </row>
    <row r="7121" spans="1:6">
      <c r="A7121">
        <v>2030</v>
      </c>
      <c r="B7121" t="s">
        <v>1028</v>
      </c>
      <c r="C7121" t="s">
        <v>1013</v>
      </c>
      <c r="D7121" t="s">
        <v>1017</v>
      </c>
      <c r="E7121" t="s">
        <v>1018</v>
      </c>
      <c r="F7121" s="86">
        <v>9271349.0329718199</v>
      </c>
    </row>
    <row r="7122" spans="1:6">
      <c r="A7122">
        <v>2031</v>
      </c>
      <c r="B7122" t="s">
        <v>1028</v>
      </c>
      <c r="C7122" t="s">
        <v>1013</v>
      </c>
      <c r="D7122" t="s">
        <v>1017</v>
      </c>
      <c r="E7122" t="s">
        <v>1018</v>
      </c>
      <c r="F7122" s="86">
        <v>9278617.8877700604</v>
      </c>
    </row>
    <row r="7123" spans="1:6">
      <c r="A7123">
        <v>2032</v>
      </c>
      <c r="B7123" t="s">
        <v>1028</v>
      </c>
      <c r="C7123" t="s">
        <v>1013</v>
      </c>
      <c r="D7123" t="s">
        <v>1017</v>
      </c>
      <c r="E7123" t="s">
        <v>1018</v>
      </c>
      <c r="F7123" s="86">
        <v>9291508.1385371704</v>
      </c>
    </row>
    <row r="7124" spans="1:6">
      <c r="A7124">
        <v>2033</v>
      </c>
      <c r="B7124" t="s">
        <v>1028</v>
      </c>
      <c r="C7124" t="s">
        <v>1013</v>
      </c>
      <c r="D7124" t="s">
        <v>1017</v>
      </c>
      <c r="E7124" t="s">
        <v>1018</v>
      </c>
      <c r="F7124" s="86">
        <v>9303112.1158354208</v>
      </c>
    </row>
    <row r="7125" spans="1:6">
      <c r="A7125">
        <v>2034</v>
      </c>
      <c r="B7125" t="s">
        <v>1028</v>
      </c>
      <c r="C7125" t="s">
        <v>1013</v>
      </c>
      <c r="D7125" t="s">
        <v>1017</v>
      </c>
      <c r="E7125" t="s">
        <v>1018</v>
      </c>
      <c r="F7125" s="86">
        <v>9317627.9261145499</v>
      </c>
    </row>
    <row r="7126" spans="1:6">
      <c r="A7126">
        <v>2035</v>
      </c>
      <c r="B7126" t="s">
        <v>1028</v>
      </c>
      <c r="C7126" t="s">
        <v>1013</v>
      </c>
      <c r="D7126" t="s">
        <v>1017</v>
      </c>
      <c r="E7126" t="s">
        <v>1018</v>
      </c>
      <c r="F7126" s="86">
        <v>9336458.0180923901</v>
      </c>
    </row>
    <row r="7127" spans="1:6">
      <c r="A7127">
        <v>2036</v>
      </c>
      <c r="B7127" t="s">
        <v>1028</v>
      </c>
      <c r="C7127" t="s">
        <v>1013</v>
      </c>
      <c r="D7127" t="s">
        <v>1017</v>
      </c>
      <c r="E7127" t="s">
        <v>1018</v>
      </c>
      <c r="F7127" s="86">
        <v>9359928.13184442</v>
      </c>
    </row>
    <row r="7128" spans="1:6">
      <c r="A7128">
        <v>2037</v>
      </c>
      <c r="B7128" t="s">
        <v>1028</v>
      </c>
      <c r="C7128" t="s">
        <v>1013</v>
      </c>
      <c r="D7128" t="s">
        <v>1017</v>
      </c>
      <c r="E7128" t="s">
        <v>1018</v>
      </c>
      <c r="F7128" s="86">
        <v>9383897.2884120606</v>
      </c>
    </row>
    <row r="7129" spans="1:6">
      <c r="A7129">
        <v>2038</v>
      </c>
      <c r="B7129" t="s">
        <v>1028</v>
      </c>
      <c r="C7129" t="s">
        <v>1013</v>
      </c>
      <c r="D7129" t="s">
        <v>1017</v>
      </c>
      <c r="E7129" t="s">
        <v>1018</v>
      </c>
      <c r="F7129" s="86">
        <v>9418952.7114972807</v>
      </c>
    </row>
    <row r="7130" spans="1:6">
      <c r="A7130">
        <v>2039</v>
      </c>
      <c r="B7130" t="s">
        <v>1028</v>
      </c>
      <c r="C7130" t="s">
        <v>1013</v>
      </c>
      <c r="D7130" t="s">
        <v>1017</v>
      </c>
      <c r="E7130" t="s">
        <v>1018</v>
      </c>
      <c r="F7130" s="86">
        <v>9462863.7164107691</v>
      </c>
    </row>
    <row r="7131" spans="1:6">
      <c r="A7131">
        <v>2040</v>
      </c>
      <c r="B7131" t="s">
        <v>1028</v>
      </c>
      <c r="C7131" t="s">
        <v>1013</v>
      </c>
      <c r="D7131" t="s">
        <v>1017</v>
      </c>
      <c r="E7131" t="s">
        <v>1018</v>
      </c>
      <c r="F7131" s="86">
        <v>9511249.8389416393</v>
      </c>
    </row>
    <row r="7132" spans="1:6">
      <c r="A7132">
        <v>2041</v>
      </c>
      <c r="B7132" t="s">
        <v>1028</v>
      </c>
      <c r="C7132" t="s">
        <v>1013</v>
      </c>
      <c r="D7132" t="s">
        <v>1017</v>
      </c>
      <c r="E7132" t="s">
        <v>1018</v>
      </c>
      <c r="F7132" s="86">
        <v>9566880.7985560503</v>
      </c>
    </row>
    <row r="7133" spans="1:6">
      <c r="A7133">
        <v>2042</v>
      </c>
      <c r="B7133" t="s">
        <v>1028</v>
      </c>
      <c r="C7133" t="s">
        <v>1013</v>
      </c>
      <c r="D7133" t="s">
        <v>1017</v>
      </c>
      <c r="E7133" t="s">
        <v>1018</v>
      </c>
      <c r="F7133" s="86">
        <v>9632743.2607700303</v>
      </c>
    </row>
    <row r="7134" spans="1:6">
      <c r="A7134">
        <v>2043</v>
      </c>
      <c r="B7134" t="s">
        <v>1028</v>
      </c>
      <c r="C7134" t="s">
        <v>1013</v>
      </c>
      <c r="D7134" t="s">
        <v>1017</v>
      </c>
      <c r="E7134" t="s">
        <v>1018</v>
      </c>
      <c r="F7134" s="86">
        <v>9705385.1393036991</v>
      </c>
    </row>
    <row r="7135" spans="1:6">
      <c r="A7135">
        <v>2044</v>
      </c>
      <c r="B7135" t="s">
        <v>1028</v>
      </c>
      <c r="C7135" t="s">
        <v>1013</v>
      </c>
      <c r="D7135" t="s">
        <v>1017</v>
      </c>
      <c r="E7135" t="s">
        <v>1018</v>
      </c>
      <c r="F7135" s="86">
        <v>9785081.2753314301</v>
      </c>
    </row>
    <row r="7136" spans="1:6">
      <c r="A7136">
        <v>2045</v>
      </c>
      <c r="B7136" t="s">
        <v>1028</v>
      </c>
      <c r="C7136" t="s">
        <v>1013</v>
      </c>
      <c r="D7136" t="s">
        <v>1017</v>
      </c>
      <c r="E7136" t="s">
        <v>1018</v>
      </c>
      <c r="F7136" s="86">
        <v>9875388.6193013191</v>
      </c>
    </row>
    <row r="7137" spans="1:6">
      <c r="A7137">
        <v>2046</v>
      </c>
      <c r="B7137" t="s">
        <v>1028</v>
      </c>
      <c r="C7137" t="s">
        <v>1013</v>
      </c>
      <c r="D7137" t="s">
        <v>1017</v>
      </c>
      <c r="E7137" t="s">
        <v>1018</v>
      </c>
      <c r="F7137" s="86">
        <v>9972833.3585550692</v>
      </c>
    </row>
    <row r="7138" spans="1:6">
      <c r="A7138">
        <v>2047</v>
      </c>
      <c r="B7138" t="s">
        <v>1028</v>
      </c>
      <c r="C7138" t="s">
        <v>1013</v>
      </c>
      <c r="D7138" t="s">
        <v>1017</v>
      </c>
      <c r="E7138" t="s">
        <v>1018</v>
      </c>
      <c r="F7138" s="86">
        <v>10077151.552830501</v>
      </c>
    </row>
    <row r="7139" spans="1:6">
      <c r="A7139">
        <v>2048</v>
      </c>
      <c r="B7139" t="s">
        <v>1028</v>
      </c>
      <c r="C7139" t="s">
        <v>1013</v>
      </c>
      <c r="D7139" t="s">
        <v>1017</v>
      </c>
      <c r="E7139" t="s">
        <v>1018</v>
      </c>
      <c r="F7139" s="86">
        <v>10187647.783568099</v>
      </c>
    </row>
    <row r="7140" spans="1:6">
      <c r="A7140">
        <v>2049</v>
      </c>
      <c r="B7140" t="s">
        <v>1028</v>
      </c>
      <c r="C7140" t="s">
        <v>1013</v>
      </c>
      <c r="D7140" t="s">
        <v>1017</v>
      </c>
      <c r="E7140" t="s">
        <v>1018</v>
      </c>
      <c r="F7140" s="86">
        <v>10306603.443415901</v>
      </c>
    </row>
    <row r="7141" spans="1:6">
      <c r="A7141">
        <v>2050</v>
      </c>
      <c r="B7141" t="s">
        <v>1028</v>
      </c>
      <c r="C7141" t="s">
        <v>1013</v>
      </c>
      <c r="D7141" t="s">
        <v>1017</v>
      </c>
      <c r="E7141" t="s">
        <v>1018</v>
      </c>
      <c r="F7141" s="86">
        <v>10433135.573109999</v>
      </c>
    </row>
    <row r="7142" spans="1:6">
      <c r="A7142">
        <v>2017</v>
      </c>
      <c r="B7142" t="s">
        <v>1029</v>
      </c>
      <c r="C7142" t="s">
        <v>1013</v>
      </c>
      <c r="D7142" t="s">
        <v>1017</v>
      </c>
      <c r="E7142" t="s">
        <v>1018</v>
      </c>
      <c r="F7142" s="86">
        <v>6689176.0847594999</v>
      </c>
    </row>
    <row r="7143" spans="1:6">
      <c r="A7143">
        <v>2018</v>
      </c>
      <c r="B7143" t="s">
        <v>1029</v>
      </c>
      <c r="C7143" t="s">
        <v>1013</v>
      </c>
      <c r="D7143" t="s">
        <v>1017</v>
      </c>
      <c r="E7143" t="s">
        <v>1018</v>
      </c>
      <c r="F7143" s="86">
        <v>6693324.8462008098</v>
      </c>
    </row>
    <row r="7144" spans="1:6">
      <c r="A7144">
        <v>2019</v>
      </c>
      <c r="B7144" t="s">
        <v>1029</v>
      </c>
      <c r="C7144" t="s">
        <v>1013</v>
      </c>
      <c r="D7144" t="s">
        <v>1017</v>
      </c>
      <c r="E7144" t="s">
        <v>1018</v>
      </c>
      <c r="F7144" s="86">
        <v>6695624.22844397</v>
      </c>
    </row>
    <row r="7145" spans="1:6">
      <c r="A7145">
        <v>2020</v>
      </c>
      <c r="B7145" t="s">
        <v>1029</v>
      </c>
      <c r="C7145" t="s">
        <v>1013</v>
      </c>
      <c r="D7145" t="s">
        <v>1017</v>
      </c>
      <c r="E7145" t="s">
        <v>1018</v>
      </c>
      <c r="F7145" s="86">
        <v>6690613.0057089198</v>
      </c>
    </row>
    <row r="7146" spans="1:6">
      <c r="A7146">
        <v>2021</v>
      </c>
      <c r="B7146" t="s">
        <v>1029</v>
      </c>
      <c r="C7146" t="s">
        <v>1013</v>
      </c>
      <c r="D7146" t="s">
        <v>1017</v>
      </c>
      <c r="E7146" t="s">
        <v>1018</v>
      </c>
      <c r="F7146" s="86">
        <v>6682830.0189703899</v>
      </c>
    </row>
    <row r="7147" spans="1:6">
      <c r="A7147">
        <v>2022</v>
      </c>
      <c r="B7147" t="s">
        <v>1029</v>
      </c>
      <c r="C7147" t="s">
        <v>1013</v>
      </c>
      <c r="D7147" t="s">
        <v>1017</v>
      </c>
      <c r="E7147" t="s">
        <v>1018</v>
      </c>
      <c r="F7147" s="86">
        <v>6672271.6990885297</v>
      </c>
    </row>
    <row r="7148" spans="1:6">
      <c r="A7148">
        <v>2023</v>
      </c>
      <c r="B7148" t="s">
        <v>1029</v>
      </c>
      <c r="C7148" t="s">
        <v>1013</v>
      </c>
      <c r="D7148" t="s">
        <v>1017</v>
      </c>
      <c r="E7148" t="s">
        <v>1018</v>
      </c>
      <c r="F7148" s="86">
        <v>6654829.6246366799</v>
      </c>
    </row>
    <row r="7149" spans="1:6">
      <c r="A7149">
        <v>2024</v>
      </c>
      <c r="B7149" t="s">
        <v>1029</v>
      </c>
      <c r="C7149" t="s">
        <v>1013</v>
      </c>
      <c r="D7149" t="s">
        <v>1017</v>
      </c>
      <c r="E7149" t="s">
        <v>1018</v>
      </c>
      <c r="F7149" s="86">
        <v>6636926.5513263103</v>
      </c>
    </row>
    <row r="7150" spans="1:6">
      <c r="A7150">
        <v>2025</v>
      </c>
      <c r="B7150" t="s">
        <v>1029</v>
      </c>
      <c r="C7150" t="s">
        <v>1013</v>
      </c>
      <c r="D7150" t="s">
        <v>1017</v>
      </c>
      <c r="E7150" t="s">
        <v>1018</v>
      </c>
      <c r="F7150" s="86">
        <v>6613897.4805654101</v>
      </c>
    </row>
    <row r="7151" spans="1:6">
      <c r="A7151">
        <v>2026</v>
      </c>
      <c r="B7151" t="s">
        <v>1029</v>
      </c>
      <c r="C7151" t="s">
        <v>1013</v>
      </c>
      <c r="D7151" t="s">
        <v>1017</v>
      </c>
      <c r="E7151" t="s">
        <v>1018</v>
      </c>
      <c r="F7151" s="86">
        <v>6587149.8200647896</v>
      </c>
    </row>
    <row r="7152" spans="1:6">
      <c r="A7152">
        <v>2027</v>
      </c>
      <c r="B7152" t="s">
        <v>1029</v>
      </c>
      <c r="C7152" t="s">
        <v>1013</v>
      </c>
      <c r="D7152" t="s">
        <v>1017</v>
      </c>
      <c r="E7152" t="s">
        <v>1018</v>
      </c>
      <c r="F7152" s="86">
        <v>6556480.7606678205</v>
      </c>
    </row>
    <row r="7153" spans="1:6">
      <c r="A7153">
        <v>2028</v>
      </c>
      <c r="B7153" t="s">
        <v>1029</v>
      </c>
      <c r="C7153" t="s">
        <v>1013</v>
      </c>
      <c r="D7153" t="s">
        <v>1017</v>
      </c>
      <c r="E7153" t="s">
        <v>1018</v>
      </c>
      <c r="F7153" s="86">
        <v>6522383.51097681</v>
      </c>
    </row>
    <row r="7154" spans="1:6">
      <c r="A7154">
        <v>2029</v>
      </c>
      <c r="B7154" t="s">
        <v>1029</v>
      </c>
      <c r="C7154" t="s">
        <v>1013</v>
      </c>
      <c r="D7154" t="s">
        <v>1017</v>
      </c>
      <c r="E7154" t="s">
        <v>1018</v>
      </c>
      <c r="F7154" s="86">
        <v>6483299.1830970999</v>
      </c>
    </row>
    <row r="7155" spans="1:6">
      <c r="A7155">
        <v>2030</v>
      </c>
      <c r="B7155" t="s">
        <v>1029</v>
      </c>
      <c r="C7155" t="s">
        <v>1013</v>
      </c>
      <c r="D7155" t="s">
        <v>1017</v>
      </c>
      <c r="E7155" t="s">
        <v>1018</v>
      </c>
      <c r="F7155" s="86">
        <v>6443667.1310095498</v>
      </c>
    </row>
    <row r="7156" spans="1:6">
      <c r="A7156">
        <v>2031</v>
      </c>
      <c r="B7156" t="s">
        <v>1029</v>
      </c>
      <c r="C7156" t="s">
        <v>1013</v>
      </c>
      <c r="D7156" t="s">
        <v>1017</v>
      </c>
      <c r="E7156" t="s">
        <v>1018</v>
      </c>
      <c r="F7156" s="86">
        <v>6406151.7097618096</v>
      </c>
    </row>
    <row r="7157" spans="1:6">
      <c r="A7157">
        <v>2032</v>
      </c>
      <c r="B7157" t="s">
        <v>1029</v>
      </c>
      <c r="C7157" t="s">
        <v>1013</v>
      </c>
      <c r="D7157" t="s">
        <v>1017</v>
      </c>
      <c r="E7157" t="s">
        <v>1018</v>
      </c>
      <c r="F7157" s="86">
        <v>6371896.0697121797</v>
      </c>
    </row>
    <row r="7158" spans="1:6">
      <c r="A7158">
        <v>2033</v>
      </c>
      <c r="B7158" t="s">
        <v>1029</v>
      </c>
      <c r="C7158" t="s">
        <v>1013</v>
      </c>
      <c r="D7158" t="s">
        <v>1017</v>
      </c>
      <c r="E7158" t="s">
        <v>1018</v>
      </c>
      <c r="F7158" s="86">
        <v>6337320.05646828</v>
      </c>
    </row>
    <row r="7159" spans="1:6">
      <c r="A7159">
        <v>2034</v>
      </c>
      <c r="B7159" t="s">
        <v>1029</v>
      </c>
      <c r="C7159" t="s">
        <v>1013</v>
      </c>
      <c r="D7159" t="s">
        <v>1017</v>
      </c>
      <c r="E7159" t="s">
        <v>1018</v>
      </c>
      <c r="F7159" s="86">
        <v>6308658.5260091601</v>
      </c>
    </row>
    <row r="7160" spans="1:6">
      <c r="A7160">
        <v>2035</v>
      </c>
      <c r="B7160" t="s">
        <v>1029</v>
      </c>
      <c r="C7160" t="s">
        <v>1013</v>
      </c>
      <c r="D7160" t="s">
        <v>1017</v>
      </c>
      <c r="E7160" t="s">
        <v>1018</v>
      </c>
      <c r="F7160" s="86">
        <v>6279592.6095721796</v>
      </c>
    </row>
    <row r="7161" spans="1:6">
      <c r="A7161">
        <v>2036</v>
      </c>
      <c r="B7161" t="s">
        <v>1029</v>
      </c>
      <c r="C7161" t="s">
        <v>1013</v>
      </c>
      <c r="D7161" t="s">
        <v>1017</v>
      </c>
      <c r="E7161" t="s">
        <v>1018</v>
      </c>
      <c r="F7161" s="86">
        <v>6257887.2814358901</v>
      </c>
    </row>
    <row r="7162" spans="1:6">
      <c r="A7162">
        <v>2037</v>
      </c>
      <c r="B7162" t="s">
        <v>1029</v>
      </c>
      <c r="C7162" t="s">
        <v>1013</v>
      </c>
      <c r="D7162" t="s">
        <v>1017</v>
      </c>
      <c r="E7162" t="s">
        <v>1018</v>
      </c>
      <c r="F7162" s="86">
        <v>6234255.3185871001</v>
      </c>
    </row>
    <row r="7163" spans="1:6">
      <c r="A7163">
        <v>2038</v>
      </c>
      <c r="B7163" t="s">
        <v>1029</v>
      </c>
      <c r="C7163" t="s">
        <v>1013</v>
      </c>
      <c r="D7163" t="s">
        <v>1017</v>
      </c>
      <c r="E7163" t="s">
        <v>1018</v>
      </c>
      <c r="F7163" s="86">
        <v>6217510.7016558796</v>
      </c>
    </row>
    <row r="7164" spans="1:6">
      <c r="A7164">
        <v>2039</v>
      </c>
      <c r="B7164" t="s">
        <v>1029</v>
      </c>
      <c r="C7164" t="s">
        <v>1013</v>
      </c>
      <c r="D7164" t="s">
        <v>1017</v>
      </c>
      <c r="E7164" t="s">
        <v>1018</v>
      </c>
      <c r="F7164" s="86">
        <v>6209467.5967381401</v>
      </c>
    </row>
    <row r="7165" spans="1:6">
      <c r="A7165">
        <v>2040</v>
      </c>
      <c r="B7165" t="s">
        <v>1029</v>
      </c>
      <c r="C7165" t="s">
        <v>1013</v>
      </c>
      <c r="D7165" t="s">
        <v>1017</v>
      </c>
      <c r="E7165" t="s">
        <v>1018</v>
      </c>
      <c r="F7165" s="86">
        <v>6201671.88598237</v>
      </c>
    </row>
    <row r="7166" spans="1:6">
      <c r="A7166">
        <v>2041</v>
      </c>
      <c r="B7166" t="s">
        <v>1029</v>
      </c>
      <c r="C7166" t="s">
        <v>1013</v>
      </c>
      <c r="D7166" t="s">
        <v>1017</v>
      </c>
      <c r="E7166" t="s">
        <v>1018</v>
      </c>
      <c r="F7166" s="86">
        <v>6202403.0644445904</v>
      </c>
    </row>
    <row r="7167" spans="1:6">
      <c r="A7167">
        <v>2042</v>
      </c>
      <c r="B7167" t="s">
        <v>1029</v>
      </c>
      <c r="C7167" t="s">
        <v>1013</v>
      </c>
      <c r="D7167" t="s">
        <v>1017</v>
      </c>
      <c r="E7167" t="s">
        <v>1018</v>
      </c>
      <c r="F7167" s="86">
        <v>6203291.7841584701</v>
      </c>
    </row>
    <row r="7168" spans="1:6">
      <c r="A7168">
        <v>2043</v>
      </c>
      <c r="B7168" t="s">
        <v>1029</v>
      </c>
      <c r="C7168" t="s">
        <v>1013</v>
      </c>
      <c r="D7168" t="s">
        <v>1017</v>
      </c>
      <c r="E7168" t="s">
        <v>1018</v>
      </c>
      <c r="F7168" s="86">
        <v>6208160.7267583096</v>
      </c>
    </row>
    <row r="7169" spans="1:6">
      <c r="A7169">
        <v>2044</v>
      </c>
      <c r="B7169" t="s">
        <v>1029</v>
      </c>
      <c r="C7169" t="s">
        <v>1013</v>
      </c>
      <c r="D7169" t="s">
        <v>1017</v>
      </c>
      <c r="E7169" t="s">
        <v>1018</v>
      </c>
      <c r="F7169" s="86">
        <v>6222387.7613441302</v>
      </c>
    </row>
    <row r="7170" spans="1:6">
      <c r="A7170">
        <v>2045</v>
      </c>
      <c r="B7170" t="s">
        <v>1029</v>
      </c>
      <c r="C7170" t="s">
        <v>1013</v>
      </c>
      <c r="D7170" t="s">
        <v>1017</v>
      </c>
      <c r="E7170" t="s">
        <v>1018</v>
      </c>
      <c r="F7170" s="86">
        <v>6238855.6553366203</v>
      </c>
    </row>
    <row r="7171" spans="1:6">
      <c r="A7171">
        <v>2046</v>
      </c>
      <c r="B7171" t="s">
        <v>1029</v>
      </c>
      <c r="C7171" t="s">
        <v>1013</v>
      </c>
      <c r="D7171" t="s">
        <v>1017</v>
      </c>
      <c r="E7171" t="s">
        <v>1018</v>
      </c>
      <c r="F7171" s="86">
        <v>6259938.3141592201</v>
      </c>
    </row>
    <row r="7172" spans="1:6">
      <c r="A7172">
        <v>2047</v>
      </c>
      <c r="B7172" t="s">
        <v>1029</v>
      </c>
      <c r="C7172" t="s">
        <v>1013</v>
      </c>
      <c r="D7172" t="s">
        <v>1017</v>
      </c>
      <c r="E7172" t="s">
        <v>1018</v>
      </c>
      <c r="F7172" s="86">
        <v>6289570.7084257901</v>
      </c>
    </row>
    <row r="7173" spans="1:6">
      <c r="A7173">
        <v>2048</v>
      </c>
      <c r="B7173" t="s">
        <v>1029</v>
      </c>
      <c r="C7173" t="s">
        <v>1013</v>
      </c>
      <c r="D7173" t="s">
        <v>1017</v>
      </c>
      <c r="E7173" t="s">
        <v>1018</v>
      </c>
      <c r="F7173" s="86">
        <v>6313409.72017108</v>
      </c>
    </row>
    <row r="7174" spans="1:6">
      <c r="A7174">
        <v>2049</v>
      </c>
      <c r="B7174" t="s">
        <v>1029</v>
      </c>
      <c r="C7174" t="s">
        <v>1013</v>
      </c>
      <c r="D7174" t="s">
        <v>1017</v>
      </c>
      <c r="E7174" t="s">
        <v>1018</v>
      </c>
      <c r="F7174" s="86">
        <v>6345171.1297884602</v>
      </c>
    </row>
    <row r="7175" spans="1:6">
      <c r="A7175">
        <v>2050</v>
      </c>
      <c r="B7175" t="s">
        <v>1029</v>
      </c>
      <c r="C7175" t="s">
        <v>1013</v>
      </c>
      <c r="D7175" t="s">
        <v>1017</v>
      </c>
      <c r="E7175" t="s">
        <v>1018</v>
      </c>
      <c r="F7175" s="86">
        <v>6378046.3502743496</v>
      </c>
    </row>
    <row r="7176" spans="1:6">
      <c r="A7176">
        <v>2017</v>
      </c>
      <c r="B7176" t="s">
        <v>1030</v>
      </c>
      <c r="C7176" t="s">
        <v>1013</v>
      </c>
      <c r="D7176" t="s">
        <v>1017</v>
      </c>
      <c r="E7176" t="s">
        <v>1018</v>
      </c>
      <c r="F7176" s="86">
        <v>3186919.24509703</v>
      </c>
    </row>
    <row r="7177" spans="1:6">
      <c r="A7177">
        <v>2018</v>
      </c>
      <c r="B7177" t="s">
        <v>1030</v>
      </c>
      <c r="C7177" t="s">
        <v>1013</v>
      </c>
      <c r="D7177" t="s">
        <v>1017</v>
      </c>
      <c r="E7177" t="s">
        <v>1018</v>
      </c>
      <c r="F7177" s="86">
        <v>3202859.0622352902</v>
      </c>
    </row>
    <row r="7178" spans="1:6">
      <c r="A7178">
        <v>2019</v>
      </c>
      <c r="B7178" t="s">
        <v>1030</v>
      </c>
      <c r="C7178" t="s">
        <v>1013</v>
      </c>
      <c r="D7178" t="s">
        <v>1017</v>
      </c>
      <c r="E7178" t="s">
        <v>1018</v>
      </c>
      <c r="F7178" s="86">
        <v>3217785.7921082699</v>
      </c>
    </row>
    <row r="7179" spans="1:6">
      <c r="A7179">
        <v>2020</v>
      </c>
      <c r="B7179" t="s">
        <v>1030</v>
      </c>
      <c r="C7179" t="s">
        <v>1013</v>
      </c>
      <c r="D7179" t="s">
        <v>1017</v>
      </c>
      <c r="E7179" t="s">
        <v>1018</v>
      </c>
      <c r="F7179" s="86">
        <v>3234284.0290010301</v>
      </c>
    </row>
    <row r="7180" spans="1:6">
      <c r="A7180">
        <v>2021</v>
      </c>
      <c r="B7180" t="s">
        <v>1030</v>
      </c>
      <c r="C7180" t="s">
        <v>1013</v>
      </c>
      <c r="D7180" t="s">
        <v>1017</v>
      </c>
      <c r="E7180" t="s">
        <v>1018</v>
      </c>
      <c r="F7180" s="86">
        <v>3248295.8703397498</v>
      </c>
    </row>
    <row r="7181" spans="1:6">
      <c r="A7181">
        <v>2022</v>
      </c>
      <c r="B7181" t="s">
        <v>1030</v>
      </c>
      <c r="C7181" t="s">
        <v>1013</v>
      </c>
      <c r="D7181" t="s">
        <v>1017</v>
      </c>
      <c r="E7181" t="s">
        <v>1018</v>
      </c>
      <c r="F7181" s="86">
        <v>3259605.0727034798</v>
      </c>
    </row>
    <row r="7182" spans="1:6">
      <c r="A7182">
        <v>2023</v>
      </c>
      <c r="B7182" t="s">
        <v>1030</v>
      </c>
      <c r="C7182" t="s">
        <v>1013</v>
      </c>
      <c r="D7182" t="s">
        <v>1017</v>
      </c>
      <c r="E7182" t="s">
        <v>1018</v>
      </c>
      <c r="F7182" s="86">
        <v>3267997.5495149</v>
      </c>
    </row>
    <row r="7183" spans="1:6">
      <c r="A7183">
        <v>2024</v>
      </c>
      <c r="B7183" t="s">
        <v>1030</v>
      </c>
      <c r="C7183" t="s">
        <v>1013</v>
      </c>
      <c r="D7183" t="s">
        <v>1017</v>
      </c>
      <c r="E7183" t="s">
        <v>1018</v>
      </c>
      <c r="F7183" s="86">
        <v>3272864.4047927801</v>
      </c>
    </row>
    <row r="7184" spans="1:6">
      <c r="A7184">
        <v>2025</v>
      </c>
      <c r="B7184" t="s">
        <v>1030</v>
      </c>
      <c r="C7184" t="s">
        <v>1013</v>
      </c>
      <c r="D7184" t="s">
        <v>1017</v>
      </c>
      <c r="E7184" t="s">
        <v>1018</v>
      </c>
      <c r="F7184" s="86">
        <v>3274499.9541242998</v>
      </c>
    </row>
    <row r="7185" spans="1:6">
      <c r="A7185">
        <v>2026</v>
      </c>
      <c r="B7185" t="s">
        <v>1030</v>
      </c>
      <c r="C7185" t="s">
        <v>1013</v>
      </c>
      <c r="D7185" t="s">
        <v>1017</v>
      </c>
      <c r="E7185" t="s">
        <v>1018</v>
      </c>
      <c r="F7185" s="86">
        <v>3273070.2603432001</v>
      </c>
    </row>
    <row r="7186" spans="1:6">
      <c r="A7186">
        <v>2027</v>
      </c>
      <c r="B7186" t="s">
        <v>1030</v>
      </c>
      <c r="C7186" t="s">
        <v>1013</v>
      </c>
      <c r="D7186" t="s">
        <v>1017</v>
      </c>
      <c r="E7186" t="s">
        <v>1018</v>
      </c>
      <c r="F7186" s="86">
        <v>3269154.2795198201</v>
      </c>
    </row>
    <row r="7187" spans="1:6">
      <c r="A7187">
        <v>2028</v>
      </c>
      <c r="B7187" t="s">
        <v>1030</v>
      </c>
      <c r="C7187" t="s">
        <v>1013</v>
      </c>
      <c r="D7187" t="s">
        <v>1017</v>
      </c>
      <c r="E7187" t="s">
        <v>1018</v>
      </c>
      <c r="F7187" s="86">
        <v>3263020.03540499</v>
      </c>
    </row>
    <row r="7188" spans="1:6">
      <c r="A7188">
        <v>2029</v>
      </c>
      <c r="B7188" t="s">
        <v>1030</v>
      </c>
      <c r="C7188" t="s">
        <v>1013</v>
      </c>
      <c r="D7188" t="s">
        <v>1017</v>
      </c>
      <c r="E7188" t="s">
        <v>1018</v>
      </c>
      <c r="F7188" s="86">
        <v>3254341.5706159398</v>
      </c>
    </row>
    <row r="7189" spans="1:6">
      <c r="A7189">
        <v>2030</v>
      </c>
      <c r="B7189" t="s">
        <v>1030</v>
      </c>
      <c r="C7189" t="s">
        <v>1013</v>
      </c>
      <c r="D7189" t="s">
        <v>1017</v>
      </c>
      <c r="E7189" t="s">
        <v>1018</v>
      </c>
      <c r="F7189" s="86">
        <v>3243299.69733008</v>
      </c>
    </row>
    <row r="7190" spans="1:6">
      <c r="A7190">
        <v>2031</v>
      </c>
      <c r="B7190" t="s">
        <v>1030</v>
      </c>
      <c r="C7190" t="s">
        <v>1013</v>
      </c>
      <c r="D7190" t="s">
        <v>1017</v>
      </c>
      <c r="E7190" t="s">
        <v>1018</v>
      </c>
      <c r="F7190" s="86">
        <v>3232522.5420895601</v>
      </c>
    </row>
    <row r="7191" spans="1:6">
      <c r="A7191">
        <v>2032</v>
      </c>
      <c r="B7191" t="s">
        <v>1030</v>
      </c>
      <c r="C7191" t="s">
        <v>1013</v>
      </c>
      <c r="D7191" t="s">
        <v>1017</v>
      </c>
      <c r="E7191" t="s">
        <v>1018</v>
      </c>
      <c r="F7191" s="86">
        <v>3222200.8246156001</v>
      </c>
    </row>
    <row r="7192" spans="1:6">
      <c r="A7192">
        <v>2033</v>
      </c>
      <c r="B7192" t="s">
        <v>1030</v>
      </c>
      <c r="C7192" t="s">
        <v>1013</v>
      </c>
      <c r="D7192" t="s">
        <v>1017</v>
      </c>
      <c r="E7192" t="s">
        <v>1018</v>
      </c>
      <c r="F7192" s="86">
        <v>3213153.8099648398</v>
      </c>
    </row>
    <row r="7193" spans="1:6">
      <c r="A7193">
        <v>2034</v>
      </c>
      <c r="B7193" t="s">
        <v>1030</v>
      </c>
      <c r="C7193" t="s">
        <v>1013</v>
      </c>
      <c r="D7193" t="s">
        <v>1017</v>
      </c>
      <c r="E7193" t="s">
        <v>1018</v>
      </c>
      <c r="F7193" s="86">
        <v>3204639.3687177398</v>
      </c>
    </row>
    <row r="7194" spans="1:6">
      <c r="A7194">
        <v>2035</v>
      </c>
      <c r="B7194" t="s">
        <v>1030</v>
      </c>
      <c r="C7194" t="s">
        <v>1013</v>
      </c>
      <c r="D7194" t="s">
        <v>1017</v>
      </c>
      <c r="E7194" t="s">
        <v>1018</v>
      </c>
      <c r="F7194" s="86">
        <v>3197702.0326217399</v>
      </c>
    </row>
    <row r="7195" spans="1:6">
      <c r="A7195">
        <v>2036</v>
      </c>
      <c r="B7195" t="s">
        <v>1030</v>
      </c>
      <c r="C7195" t="s">
        <v>1013</v>
      </c>
      <c r="D7195" t="s">
        <v>1017</v>
      </c>
      <c r="E7195" t="s">
        <v>1018</v>
      </c>
      <c r="F7195" s="86">
        <v>3191889.4418732398</v>
      </c>
    </row>
    <row r="7196" spans="1:6">
      <c r="A7196">
        <v>2037</v>
      </c>
      <c r="B7196" t="s">
        <v>1030</v>
      </c>
      <c r="C7196" t="s">
        <v>1013</v>
      </c>
      <c r="D7196" t="s">
        <v>1017</v>
      </c>
      <c r="E7196" t="s">
        <v>1018</v>
      </c>
      <c r="F7196" s="86">
        <v>3187168.51679258</v>
      </c>
    </row>
    <row r="7197" spans="1:6">
      <c r="A7197">
        <v>2038</v>
      </c>
      <c r="B7197" t="s">
        <v>1030</v>
      </c>
      <c r="C7197" t="s">
        <v>1013</v>
      </c>
      <c r="D7197" t="s">
        <v>1017</v>
      </c>
      <c r="E7197" t="s">
        <v>1018</v>
      </c>
      <c r="F7197" s="86">
        <v>3185207.45756811</v>
      </c>
    </row>
    <row r="7198" spans="1:6">
      <c r="A7198">
        <v>2039</v>
      </c>
      <c r="B7198" t="s">
        <v>1030</v>
      </c>
      <c r="C7198" t="s">
        <v>1013</v>
      </c>
      <c r="D7198" t="s">
        <v>1017</v>
      </c>
      <c r="E7198" t="s">
        <v>1018</v>
      </c>
      <c r="F7198" s="86">
        <v>3185684.4073701901</v>
      </c>
    </row>
    <row r="7199" spans="1:6">
      <c r="A7199">
        <v>2040</v>
      </c>
      <c r="B7199" t="s">
        <v>1030</v>
      </c>
      <c r="C7199" t="s">
        <v>1013</v>
      </c>
      <c r="D7199" t="s">
        <v>1017</v>
      </c>
      <c r="E7199" t="s">
        <v>1018</v>
      </c>
      <c r="F7199" s="86">
        <v>3188532.08978832</v>
      </c>
    </row>
    <row r="7200" spans="1:6">
      <c r="A7200">
        <v>2041</v>
      </c>
      <c r="B7200" t="s">
        <v>1030</v>
      </c>
      <c r="C7200" t="s">
        <v>1013</v>
      </c>
      <c r="D7200" t="s">
        <v>1017</v>
      </c>
      <c r="E7200" t="s">
        <v>1018</v>
      </c>
      <c r="F7200" s="86">
        <v>3193634.16590644</v>
      </c>
    </row>
    <row r="7201" spans="1:6">
      <c r="A7201">
        <v>2042</v>
      </c>
      <c r="B7201" t="s">
        <v>1030</v>
      </c>
      <c r="C7201" t="s">
        <v>1013</v>
      </c>
      <c r="D7201" t="s">
        <v>1017</v>
      </c>
      <c r="E7201" t="s">
        <v>1018</v>
      </c>
      <c r="F7201" s="86">
        <v>3201033.1053987602</v>
      </c>
    </row>
    <row r="7202" spans="1:6">
      <c r="A7202">
        <v>2043</v>
      </c>
      <c r="B7202" t="s">
        <v>1030</v>
      </c>
      <c r="C7202" t="s">
        <v>1013</v>
      </c>
      <c r="D7202" t="s">
        <v>1017</v>
      </c>
      <c r="E7202" t="s">
        <v>1018</v>
      </c>
      <c r="F7202" s="86">
        <v>3211430.3145745099</v>
      </c>
    </row>
    <row r="7203" spans="1:6">
      <c r="A7203">
        <v>2044</v>
      </c>
      <c r="B7203" t="s">
        <v>1030</v>
      </c>
      <c r="C7203" t="s">
        <v>1013</v>
      </c>
      <c r="D7203" t="s">
        <v>1017</v>
      </c>
      <c r="E7203" t="s">
        <v>1018</v>
      </c>
      <c r="F7203" s="86">
        <v>3224258.9383040401</v>
      </c>
    </row>
    <row r="7204" spans="1:6">
      <c r="A7204">
        <v>2045</v>
      </c>
      <c r="B7204" t="s">
        <v>1030</v>
      </c>
      <c r="C7204" t="s">
        <v>1013</v>
      </c>
      <c r="D7204" t="s">
        <v>1017</v>
      </c>
      <c r="E7204" t="s">
        <v>1018</v>
      </c>
      <c r="F7204" s="86">
        <v>3239643.5822198698</v>
      </c>
    </row>
    <row r="7205" spans="1:6">
      <c r="A7205">
        <v>2046</v>
      </c>
      <c r="B7205" t="s">
        <v>1030</v>
      </c>
      <c r="C7205" t="s">
        <v>1013</v>
      </c>
      <c r="D7205" t="s">
        <v>1017</v>
      </c>
      <c r="E7205" t="s">
        <v>1018</v>
      </c>
      <c r="F7205" s="86">
        <v>3257751.6363210599</v>
      </c>
    </row>
    <row r="7206" spans="1:6">
      <c r="A7206">
        <v>2047</v>
      </c>
      <c r="B7206" t="s">
        <v>1030</v>
      </c>
      <c r="C7206" t="s">
        <v>1013</v>
      </c>
      <c r="D7206" t="s">
        <v>1017</v>
      </c>
      <c r="E7206" t="s">
        <v>1018</v>
      </c>
      <c r="F7206" s="86">
        <v>3277697.3948910502</v>
      </c>
    </row>
    <row r="7207" spans="1:6">
      <c r="A7207">
        <v>2048</v>
      </c>
      <c r="B7207" t="s">
        <v>1030</v>
      </c>
      <c r="C7207" t="s">
        <v>1013</v>
      </c>
      <c r="D7207" t="s">
        <v>1017</v>
      </c>
      <c r="E7207" t="s">
        <v>1018</v>
      </c>
      <c r="F7207" s="86">
        <v>3299319.0974921398</v>
      </c>
    </row>
    <row r="7208" spans="1:6">
      <c r="A7208">
        <v>2049</v>
      </c>
      <c r="B7208" t="s">
        <v>1030</v>
      </c>
      <c r="C7208" t="s">
        <v>1013</v>
      </c>
      <c r="D7208" t="s">
        <v>1017</v>
      </c>
      <c r="E7208" t="s">
        <v>1018</v>
      </c>
      <c r="F7208" s="86">
        <v>3323107.7947767102</v>
      </c>
    </row>
    <row r="7209" spans="1:6">
      <c r="A7209">
        <v>2050</v>
      </c>
      <c r="B7209" t="s">
        <v>1030</v>
      </c>
      <c r="C7209" t="s">
        <v>1013</v>
      </c>
      <c r="D7209" t="s">
        <v>1017</v>
      </c>
      <c r="E7209" t="s">
        <v>1018</v>
      </c>
      <c r="F7209" s="86">
        <v>3348139.3037380702</v>
      </c>
    </row>
    <row r="7210" spans="1:6">
      <c r="A7210">
        <v>2017</v>
      </c>
      <c r="B7210" t="s">
        <v>1031</v>
      </c>
      <c r="C7210" t="s">
        <v>1013</v>
      </c>
      <c r="D7210" t="s">
        <v>1017</v>
      </c>
      <c r="E7210" t="s">
        <v>1018</v>
      </c>
      <c r="F7210" s="86">
        <v>4691210.8835046301</v>
      </c>
    </row>
    <row r="7211" spans="1:6">
      <c r="A7211">
        <v>2018</v>
      </c>
      <c r="B7211" t="s">
        <v>1031</v>
      </c>
      <c r="C7211" t="s">
        <v>1013</v>
      </c>
      <c r="D7211" t="s">
        <v>1017</v>
      </c>
      <c r="E7211" t="s">
        <v>1018</v>
      </c>
      <c r="F7211" s="86">
        <v>4715412.8230245998</v>
      </c>
    </row>
    <row r="7212" spans="1:6">
      <c r="A7212">
        <v>2019</v>
      </c>
      <c r="B7212" t="s">
        <v>1031</v>
      </c>
      <c r="C7212" t="s">
        <v>1013</v>
      </c>
      <c r="D7212" t="s">
        <v>1017</v>
      </c>
      <c r="E7212" t="s">
        <v>1018</v>
      </c>
      <c r="F7212" s="86">
        <v>4738155.1550010797</v>
      </c>
    </row>
    <row r="7213" spans="1:6">
      <c r="A7213">
        <v>2020</v>
      </c>
      <c r="B7213" t="s">
        <v>1031</v>
      </c>
      <c r="C7213" t="s">
        <v>1013</v>
      </c>
      <c r="D7213" t="s">
        <v>1017</v>
      </c>
      <c r="E7213" t="s">
        <v>1018</v>
      </c>
      <c r="F7213" s="86">
        <v>4763280.48311044</v>
      </c>
    </row>
    <row r="7214" spans="1:6">
      <c r="A7214">
        <v>2021</v>
      </c>
      <c r="B7214" t="s">
        <v>1031</v>
      </c>
      <c r="C7214" t="s">
        <v>1013</v>
      </c>
      <c r="D7214" t="s">
        <v>1017</v>
      </c>
      <c r="E7214" t="s">
        <v>1018</v>
      </c>
      <c r="F7214" s="86">
        <v>4784691.6367737204</v>
      </c>
    </row>
    <row r="7215" spans="1:6">
      <c r="A7215">
        <v>2022</v>
      </c>
      <c r="B7215" t="s">
        <v>1031</v>
      </c>
      <c r="C7215" t="s">
        <v>1013</v>
      </c>
      <c r="D7215" t="s">
        <v>1017</v>
      </c>
      <c r="E7215" t="s">
        <v>1018</v>
      </c>
      <c r="F7215" s="86">
        <v>4802073.2626012303</v>
      </c>
    </row>
    <row r="7216" spans="1:6">
      <c r="A7216">
        <v>2023</v>
      </c>
      <c r="B7216" t="s">
        <v>1031</v>
      </c>
      <c r="C7216" t="s">
        <v>1013</v>
      </c>
      <c r="D7216" t="s">
        <v>1017</v>
      </c>
      <c r="E7216" t="s">
        <v>1018</v>
      </c>
      <c r="F7216" s="86">
        <v>4815109.9135901202</v>
      </c>
    </row>
    <row r="7217" spans="1:6">
      <c r="A7217">
        <v>2024</v>
      </c>
      <c r="B7217" t="s">
        <v>1031</v>
      </c>
      <c r="C7217" t="s">
        <v>1013</v>
      </c>
      <c r="D7217" t="s">
        <v>1017</v>
      </c>
      <c r="E7217" t="s">
        <v>1018</v>
      </c>
      <c r="F7217" s="86">
        <v>4822899.7649648702</v>
      </c>
    </row>
    <row r="7218" spans="1:6">
      <c r="A7218">
        <v>2025</v>
      </c>
      <c r="B7218" t="s">
        <v>1031</v>
      </c>
      <c r="C7218" t="s">
        <v>1013</v>
      </c>
      <c r="D7218" t="s">
        <v>1017</v>
      </c>
      <c r="E7218" t="s">
        <v>1018</v>
      </c>
      <c r="F7218" s="86">
        <v>4825868.4738835897</v>
      </c>
    </row>
    <row r="7219" spans="1:6">
      <c r="A7219">
        <v>2026</v>
      </c>
      <c r="B7219" t="s">
        <v>1031</v>
      </c>
      <c r="C7219" t="s">
        <v>1013</v>
      </c>
      <c r="D7219" t="s">
        <v>1017</v>
      </c>
      <c r="E7219" t="s">
        <v>1018</v>
      </c>
      <c r="F7219" s="86">
        <v>4824251.8912926698</v>
      </c>
    </row>
    <row r="7220" spans="1:6">
      <c r="A7220">
        <v>2027</v>
      </c>
      <c r="B7220" t="s">
        <v>1031</v>
      </c>
      <c r="C7220" t="s">
        <v>1013</v>
      </c>
      <c r="D7220" t="s">
        <v>1017</v>
      </c>
      <c r="E7220" t="s">
        <v>1018</v>
      </c>
      <c r="F7220" s="86">
        <v>4818893.4780161697</v>
      </c>
    </row>
    <row r="7221" spans="1:6">
      <c r="A7221">
        <v>2028</v>
      </c>
      <c r="B7221" t="s">
        <v>1031</v>
      </c>
      <c r="C7221" t="s">
        <v>1013</v>
      </c>
      <c r="D7221" t="s">
        <v>1017</v>
      </c>
      <c r="E7221" t="s">
        <v>1018</v>
      </c>
      <c r="F7221" s="86">
        <v>4810172.6503892904</v>
      </c>
    </row>
    <row r="7222" spans="1:6">
      <c r="A7222">
        <v>2029</v>
      </c>
      <c r="B7222" t="s">
        <v>1031</v>
      </c>
      <c r="C7222" t="s">
        <v>1013</v>
      </c>
      <c r="D7222" t="s">
        <v>1017</v>
      </c>
      <c r="E7222" t="s">
        <v>1018</v>
      </c>
      <c r="F7222" s="86">
        <v>4797594.33175069</v>
      </c>
    </row>
    <row r="7223" spans="1:6">
      <c r="A7223">
        <v>2030</v>
      </c>
      <c r="B7223" t="s">
        <v>1031</v>
      </c>
      <c r="C7223" t="s">
        <v>1013</v>
      </c>
      <c r="D7223" t="s">
        <v>1017</v>
      </c>
      <c r="E7223" t="s">
        <v>1018</v>
      </c>
      <c r="F7223" s="86">
        <v>4781422.1292386102</v>
      </c>
    </row>
    <row r="7224" spans="1:6">
      <c r="A7224">
        <v>2031</v>
      </c>
      <c r="B7224" t="s">
        <v>1031</v>
      </c>
      <c r="C7224" t="s">
        <v>1013</v>
      </c>
      <c r="D7224" t="s">
        <v>1017</v>
      </c>
      <c r="E7224" t="s">
        <v>1018</v>
      </c>
      <c r="F7224" s="86">
        <v>4765584.0384572996</v>
      </c>
    </row>
    <row r="7225" spans="1:6">
      <c r="A7225">
        <v>2032</v>
      </c>
      <c r="B7225" t="s">
        <v>1031</v>
      </c>
      <c r="C7225" t="s">
        <v>1013</v>
      </c>
      <c r="D7225" t="s">
        <v>1017</v>
      </c>
      <c r="E7225" t="s">
        <v>1018</v>
      </c>
      <c r="F7225" s="86">
        <v>4750369.8110666601</v>
      </c>
    </row>
    <row r="7226" spans="1:6">
      <c r="A7226">
        <v>2033</v>
      </c>
      <c r="B7226" t="s">
        <v>1031</v>
      </c>
      <c r="C7226" t="s">
        <v>1013</v>
      </c>
      <c r="D7226" t="s">
        <v>1017</v>
      </c>
      <c r="E7226" t="s">
        <v>1018</v>
      </c>
      <c r="F7226" s="86">
        <v>4736997.1296069203</v>
      </c>
    </row>
    <row r="7227" spans="1:6">
      <c r="A7227">
        <v>2034</v>
      </c>
      <c r="B7227" t="s">
        <v>1031</v>
      </c>
      <c r="C7227" t="s">
        <v>1013</v>
      </c>
      <c r="D7227" t="s">
        <v>1017</v>
      </c>
      <c r="E7227" t="s">
        <v>1018</v>
      </c>
      <c r="F7227" s="86">
        <v>4724373.8244082099</v>
      </c>
    </row>
    <row r="7228" spans="1:6">
      <c r="A7228">
        <v>2035</v>
      </c>
      <c r="B7228" t="s">
        <v>1031</v>
      </c>
      <c r="C7228" t="s">
        <v>1013</v>
      </c>
      <c r="D7228" t="s">
        <v>1017</v>
      </c>
      <c r="E7228" t="s">
        <v>1018</v>
      </c>
      <c r="F7228" s="86">
        <v>4714064.0522696804</v>
      </c>
    </row>
    <row r="7229" spans="1:6">
      <c r="A7229">
        <v>2036</v>
      </c>
      <c r="B7229" t="s">
        <v>1031</v>
      </c>
      <c r="C7229" t="s">
        <v>1013</v>
      </c>
      <c r="D7229" t="s">
        <v>1017</v>
      </c>
      <c r="E7229" t="s">
        <v>1018</v>
      </c>
      <c r="F7229" s="86">
        <v>4705406.9830619404</v>
      </c>
    </row>
    <row r="7230" spans="1:6">
      <c r="A7230">
        <v>2037</v>
      </c>
      <c r="B7230" t="s">
        <v>1031</v>
      </c>
      <c r="C7230" t="s">
        <v>1013</v>
      </c>
      <c r="D7230" t="s">
        <v>1017</v>
      </c>
      <c r="E7230" t="s">
        <v>1018</v>
      </c>
      <c r="F7230" s="86">
        <v>4698360.3625339298</v>
      </c>
    </row>
    <row r="7231" spans="1:6">
      <c r="A7231">
        <v>2038</v>
      </c>
      <c r="B7231" t="s">
        <v>1031</v>
      </c>
      <c r="C7231" t="s">
        <v>1013</v>
      </c>
      <c r="D7231" t="s">
        <v>1017</v>
      </c>
      <c r="E7231" t="s">
        <v>1018</v>
      </c>
      <c r="F7231" s="86">
        <v>4695395.49977245</v>
      </c>
    </row>
    <row r="7232" spans="1:6">
      <c r="A7232">
        <v>2039</v>
      </c>
      <c r="B7232" t="s">
        <v>1031</v>
      </c>
      <c r="C7232" t="s">
        <v>1013</v>
      </c>
      <c r="D7232" t="s">
        <v>1017</v>
      </c>
      <c r="E7232" t="s">
        <v>1018</v>
      </c>
      <c r="F7232" s="86">
        <v>4696041.6843065899</v>
      </c>
    </row>
    <row r="7233" spans="1:6">
      <c r="A7233">
        <v>2040</v>
      </c>
      <c r="B7233" t="s">
        <v>1031</v>
      </c>
      <c r="C7233" t="s">
        <v>1013</v>
      </c>
      <c r="D7233" t="s">
        <v>1017</v>
      </c>
      <c r="E7233" t="s">
        <v>1018</v>
      </c>
      <c r="F7233" s="86">
        <v>4700200.8619560301</v>
      </c>
    </row>
    <row r="7234" spans="1:6">
      <c r="A7234">
        <v>2041</v>
      </c>
      <c r="B7234" t="s">
        <v>1031</v>
      </c>
      <c r="C7234" t="s">
        <v>1013</v>
      </c>
      <c r="D7234" t="s">
        <v>1017</v>
      </c>
      <c r="E7234" t="s">
        <v>1018</v>
      </c>
      <c r="F7234" s="86">
        <v>4707715.9374295101</v>
      </c>
    </row>
    <row r="7235" spans="1:6">
      <c r="A7235">
        <v>2042</v>
      </c>
      <c r="B7235" t="s">
        <v>1031</v>
      </c>
      <c r="C7235" t="s">
        <v>1013</v>
      </c>
      <c r="D7235" t="s">
        <v>1017</v>
      </c>
      <c r="E7235" t="s">
        <v>1018</v>
      </c>
      <c r="F7235" s="86">
        <v>4718647.3467918001</v>
      </c>
    </row>
    <row r="7236" spans="1:6">
      <c r="A7236">
        <v>2043</v>
      </c>
      <c r="B7236" t="s">
        <v>1031</v>
      </c>
      <c r="C7236" t="s">
        <v>1013</v>
      </c>
      <c r="D7236" t="s">
        <v>1017</v>
      </c>
      <c r="E7236" t="s">
        <v>1018</v>
      </c>
      <c r="F7236" s="86">
        <v>4734034.2754681502</v>
      </c>
    </row>
    <row r="7237" spans="1:6">
      <c r="A7237">
        <v>2044</v>
      </c>
      <c r="B7237" t="s">
        <v>1031</v>
      </c>
      <c r="C7237" t="s">
        <v>1013</v>
      </c>
      <c r="D7237" t="s">
        <v>1017</v>
      </c>
      <c r="E7237" t="s">
        <v>1018</v>
      </c>
      <c r="F7237" s="86">
        <v>4753037.0115860002</v>
      </c>
    </row>
    <row r="7238" spans="1:6">
      <c r="A7238">
        <v>2045</v>
      </c>
      <c r="B7238" t="s">
        <v>1031</v>
      </c>
      <c r="C7238" t="s">
        <v>1013</v>
      </c>
      <c r="D7238" t="s">
        <v>1017</v>
      </c>
      <c r="E7238" t="s">
        <v>1018</v>
      </c>
      <c r="F7238" s="86">
        <v>4775843.1347546503</v>
      </c>
    </row>
    <row r="7239" spans="1:6">
      <c r="A7239">
        <v>2046</v>
      </c>
      <c r="B7239" t="s">
        <v>1031</v>
      </c>
      <c r="C7239" t="s">
        <v>1013</v>
      </c>
      <c r="D7239" t="s">
        <v>1017</v>
      </c>
      <c r="E7239" t="s">
        <v>1018</v>
      </c>
      <c r="F7239" s="86">
        <v>4802700.0614336403</v>
      </c>
    </row>
    <row r="7240" spans="1:6">
      <c r="A7240">
        <v>2047</v>
      </c>
      <c r="B7240" t="s">
        <v>1031</v>
      </c>
      <c r="C7240" t="s">
        <v>1013</v>
      </c>
      <c r="D7240" t="s">
        <v>1017</v>
      </c>
      <c r="E7240" t="s">
        <v>1018</v>
      </c>
      <c r="F7240" s="86">
        <v>4832300.1794843497</v>
      </c>
    </row>
    <row r="7241" spans="1:6">
      <c r="A7241">
        <v>2048</v>
      </c>
      <c r="B7241" t="s">
        <v>1031</v>
      </c>
      <c r="C7241" t="s">
        <v>1013</v>
      </c>
      <c r="D7241" t="s">
        <v>1017</v>
      </c>
      <c r="E7241" t="s">
        <v>1018</v>
      </c>
      <c r="F7241" s="86">
        <v>4864402.5287920004</v>
      </c>
    </row>
    <row r="7242" spans="1:6">
      <c r="A7242">
        <v>2049</v>
      </c>
      <c r="B7242" t="s">
        <v>1031</v>
      </c>
      <c r="C7242" t="s">
        <v>1013</v>
      </c>
      <c r="D7242" t="s">
        <v>1017</v>
      </c>
      <c r="E7242" t="s">
        <v>1018</v>
      </c>
      <c r="F7242" s="86">
        <v>4899734.8095011404</v>
      </c>
    </row>
    <row r="7243" spans="1:6">
      <c r="A7243">
        <v>2050</v>
      </c>
      <c r="B7243" t="s">
        <v>1031</v>
      </c>
      <c r="C7243" t="s">
        <v>1013</v>
      </c>
      <c r="D7243" t="s">
        <v>1017</v>
      </c>
      <c r="E7243" t="s">
        <v>1018</v>
      </c>
      <c r="F7243" s="86">
        <v>4936925.70097725</v>
      </c>
    </row>
    <row r="7244" spans="1:6">
      <c r="A7244">
        <v>2017</v>
      </c>
      <c r="B7244" t="s">
        <v>1032</v>
      </c>
      <c r="C7244" t="s">
        <v>1013</v>
      </c>
      <c r="D7244" t="s">
        <v>1017</v>
      </c>
      <c r="E7244" t="s">
        <v>1018</v>
      </c>
      <c r="F7244" s="86">
        <v>116491383.987278</v>
      </c>
    </row>
    <row r="7245" spans="1:6">
      <c r="A7245">
        <v>2018</v>
      </c>
      <c r="B7245" t="s">
        <v>1032</v>
      </c>
      <c r="C7245" t="s">
        <v>1013</v>
      </c>
      <c r="D7245" t="s">
        <v>1017</v>
      </c>
      <c r="E7245" t="s">
        <v>1018</v>
      </c>
      <c r="F7245" s="86">
        <v>116470822.305425</v>
      </c>
    </row>
    <row r="7246" spans="1:6">
      <c r="A7246">
        <v>2019</v>
      </c>
      <c r="B7246" t="s">
        <v>1032</v>
      </c>
      <c r="C7246" t="s">
        <v>1013</v>
      </c>
      <c r="D7246" t="s">
        <v>1017</v>
      </c>
      <c r="E7246" t="s">
        <v>1018</v>
      </c>
      <c r="F7246" s="86">
        <v>116385513.413528</v>
      </c>
    </row>
    <row r="7247" spans="1:6">
      <c r="A7247">
        <v>2020</v>
      </c>
      <c r="B7247" t="s">
        <v>1032</v>
      </c>
      <c r="C7247" t="s">
        <v>1013</v>
      </c>
      <c r="D7247" t="s">
        <v>1017</v>
      </c>
      <c r="E7247" t="s">
        <v>1018</v>
      </c>
      <c r="F7247" s="86">
        <v>116283112.21235</v>
      </c>
    </row>
    <row r="7248" spans="1:6">
      <c r="A7248">
        <v>2021</v>
      </c>
      <c r="B7248" t="s">
        <v>1032</v>
      </c>
      <c r="C7248" t="s">
        <v>1013</v>
      </c>
      <c r="D7248" t="s">
        <v>1017</v>
      </c>
      <c r="E7248" t="s">
        <v>1018</v>
      </c>
      <c r="F7248" s="86">
        <v>116125074.92081299</v>
      </c>
    </row>
    <row r="7249" spans="1:6">
      <c r="A7249">
        <v>2022</v>
      </c>
      <c r="B7249" t="s">
        <v>1032</v>
      </c>
      <c r="C7249" t="s">
        <v>1013</v>
      </c>
      <c r="D7249" t="s">
        <v>1017</v>
      </c>
      <c r="E7249" t="s">
        <v>1018</v>
      </c>
      <c r="F7249" s="86">
        <v>115895456.769273</v>
      </c>
    </row>
    <row r="7250" spans="1:6">
      <c r="A7250">
        <v>2023</v>
      </c>
      <c r="B7250" t="s">
        <v>1032</v>
      </c>
      <c r="C7250" t="s">
        <v>1013</v>
      </c>
      <c r="D7250" t="s">
        <v>1017</v>
      </c>
      <c r="E7250" t="s">
        <v>1018</v>
      </c>
      <c r="F7250" s="86">
        <v>115579088.856203</v>
      </c>
    </row>
    <row r="7251" spans="1:6">
      <c r="A7251">
        <v>2024</v>
      </c>
      <c r="B7251" t="s">
        <v>1032</v>
      </c>
      <c r="C7251" t="s">
        <v>1013</v>
      </c>
      <c r="D7251" t="s">
        <v>1017</v>
      </c>
      <c r="E7251" t="s">
        <v>1018</v>
      </c>
      <c r="F7251" s="86">
        <v>115155401.29671399</v>
      </c>
    </row>
    <row r="7252" spans="1:6">
      <c r="A7252">
        <v>2025</v>
      </c>
      <c r="B7252" t="s">
        <v>1032</v>
      </c>
      <c r="C7252" t="s">
        <v>1013</v>
      </c>
      <c r="D7252" t="s">
        <v>1017</v>
      </c>
      <c r="E7252" t="s">
        <v>1018</v>
      </c>
      <c r="F7252" s="86">
        <v>114639836.728698</v>
      </c>
    </row>
    <row r="7253" spans="1:6">
      <c r="A7253">
        <v>2026</v>
      </c>
      <c r="B7253" t="s">
        <v>1032</v>
      </c>
      <c r="C7253" t="s">
        <v>1013</v>
      </c>
      <c r="D7253" t="s">
        <v>1017</v>
      </c>
      <c r="E7253" t="s">
        <v>1018</v>
      </c>
      <c r="F7253" s="86">
        <v>114044794.121346</v>
      </c>
    </row>
    <row r="7254" spans="1:6">
      <c r="A7254">
        <v>2027</v>
      </c>
      <c r="B7254" t="s">
        <v>1032</v>
      </c>
      <c r="C7254" t="s">
        <v>1013</v>
      </c>
      <c r="D7254" t="s">
        <v>1017</v>
      </c>
      <c r="E7254" t="s">
        <v>1018</v>
      </c>
      <c r="F7254" s="86">
        <v>113399104.72995099</v>
      </c>
    </row>
    <row r="7255" spans="1:6">
      <c r="A7255">
        <v>2028</v>
      </c>
      <c r="B7255" t="s">
        <v>1032</v>
      </c>
      <c r="C7255" t="s">
        <v>1013</v>
      </c>
      <c r="D7255" t="s">
        <v>1017</v>
      </c>
      <c r="E7255" t="s">
        <v>1018</v>
      </c>
      <c r="F7255" s="86">
        <v>112728111.954118</v>
      </c>
    </row>
    <row r="7256" spans="1:6">
      <c r="A7256">
        <v>2029</v>
      </c>
      <c r="B7256" t="s">
        <v>1032</v>
      </c>
      <c r="C7256" t="s">
        <v>1013</v>
      </c>
      <c r="D7256" t="s">
        <v>1017</v>
      </c>
      <c r="E7256" t="s">
        <v>1018</v>
      </c>
      <c r="F7256" s="86">
        <v>112037575.972691</v>
      </c>
    </row>
    <row r="7257" spans="1:6">
      <c r="A7257">
        <v>2030</v>
      </c>
      <c r="B7257" t="s">
        <v>1032</v>
      </c>
      <c r="C7257" t="s">
        <v>1013</v>
      </c>
      <c r="D7257" t="s">
        <v>1017</v>
      </c>
      <c r="E7257" t="s">
        <v>1018</v>
      </c>
      <c r="F7257" s="86">
        <v>111340075.098892</v>
      </c>
    </row>
    <row r="7258" spans="1:6">
      <c r="A7258">
        <v>2031</v>
      </c>
      <c r="B7258" t="s">
        <v>1032</v>
      </c>
      <c r="C7258" t="s">
        <v>1013</v>
      </c>
      <c r="D7258" t="s">
        <v>1017</v>
      </c>
      <c r="E7258" t="s">
        <v>1018</v>
      </c>
      <c r="F7258" s="86">
        <v>110690338.368191</v>
      </c>
    </row>
    <row r="7259" spans="1:6">
      <c r="A7259">
        <v>2032</v>
      </c>
      <c r="B7259" t="s">
        <v>1032</v>
      </c>
      <c r="C7259" t="s">
        <v>1013</v>
      </c>
      <c r="D7259" t="s">
        <v>1017</v>
      </c>
      <c r="E7259" t="s">
        <v>1018</v>
      </c>
      <c r="F7259" s="86">
        <v>110095110.19424701</v>
      </c>
    </row>
    <row r="7260" spans="1:6">
      <c r="A7260">
        <v>2033</v>
      </c>
      <c r="B7260" t="s">
        <v>1032</v>
      </c>
      <c r="C7260" t="s">
        <v>1013</v>
      </c>
      <c r="D7260" t="s">
        <v>1017</v>
      </c>
      <c r="E7260" t="s">
        <v>1018</v>
      </c>
      <c r="F7260" s="86">
        <v>109579317.06846</v>
      </c>
    </row>
    <row r="7261" spans="1:6">
      <c r="A7261">
        <v>2034</v>
      </c>
      <c r="B7261" t="s">
        <v>1032</v>
      </c>
      <c r="C7261" t="s">
        <v>1013</v>
      </c>
      <c r="D7261" t="s">
        <v>1017</v>
      </c>
      <c r="E7261" t="s">
        <v>1018</v>
      </c>
      <c r="F7261" s="86">
        <v>109125065.04426999</v>
      </c>
    </row>
    <row r="7262" spans="1:6">
      <c r="A7262">
        <v>2035</v>
      </c>
      <c r="B7262" t="s">
        <v>1032</v>
      </c>
      <c r="C7262" t="s">
        <v>1013</v>
      </c>
      <c r="D7262" t="s">
        <v>1017</v>
      </c>
      <c r="E7262" t="s">
        <v>1018</v>
      </c>
      <c r="F7262" s="86">
        <v>108742156.561556</v>
      </c>
    </row>
    <row r="7263" spans="1:6">
      <c r="A7263">
        <v>2036</v>
      </c>
      <c r="B7263" t="s">
        <v>1032</v>
      </c>
      <c r="C7263" t="s">
        <v>1013</v>
      </c>
      <c r="D7263" t="s">
        <v>1017</v>
      </c>
      <c r="E7263" t="s">
        <v>1018</v>
      </c>
      <c r="F7263" s="86">
        <v>108413776.971911</v>
      </c>
    </row>
    <row r="7264" spans="1:6">
      <c r="A7264">
        <v>2037</v>
      </c>
      <c r="B7264" t="s">
        <v>1032</v>
      </c>
      <c r="C7264" t="s">
        <v>1013</v>
      </c>
      <c r="D7264" t="s">
        <v>1017</v>
      </c>
      <c r="E7264" t="s">
        <v>1018</v>
      </c>
      <c r="F7264" s="86">
        <v>108134311.007468</v>
      </c>
    </row>
    <row r="7265" spans="1:6">
      <c r="A7265">
        <v>2038</v>
      </c>
      <c r="B7265" t="s">
        <v>1032</v>
      </c>
      <c r="C7265" t="s">
        <v>1013</v>
      </c>
      <c r="D7265" t="s">
        <v>1017</v>
      </c>
      <c r="E7265" t="s">
        <v>1018</v>
      </c>
      <c r="F7265" s="86">
        <v>107944697.73280901</v>
      </c>
    </row>
    <row r="7266" spans="1:6">
      <c r="A7266">
        <v>2039</v>
      </c>
      <c r="B7266" t="s">
        <v>1032</v>
      </c>
      <c r="C7266" t="s">
        <v>1013</v>
      </c>
      <c r="D7266" t="s">
        <v>1017</v>
      </c>
      <c r="E7266" t="s">
        <v>1018</v>
      </c>
      <c r="F7266" s="86">
        <v>107829116.968606</v>
      </c>
    </row>
    <row r="7267" spans="1:6">
      <c r="A7267">
        <v>2040</v>
      </c>
      <c r="B7267" t="s">
        <v>1032</v>
      </c>
      <c r="C7267" t="s">
        <v>1013</v>
      </c>
      <c r="D7267" t="s">
        <v>1017</v>
      </c>
      <c r="E7267" t="s">
        <v>1018</v>
      </c>
      <c r="F7267" s="86">
        <v>107781396.94306999</v>
      </c>
    </row>
    <row r="7268" spans="1:6">
      <c r="A7268">
        <v>2041</v>
      </c>
      <c r="B7268" t="s">
        <v>1032</v>
      </c>
      <c r="C7268" t="s">
        <v>1013</v>
      </c>
      <c r="D7268" t="s">
        <v>1017</v>
      </c>
      <c r="E7268" t="s">
        <v>1018</v>
      </c>
      <c r="F7268" s="86">
        <v>107788211.04788899</v>
      </c>
    </row>
    <row r="7269" spans="1:6">
      <c r="A7269">
        <v>2042</v>
      </c>
      <c r="B7269" t="s">
        <v>1032</v>
      </c>
      <c r="C7269" t="s">
        <v>1013</v>
      </c>
      <c r="D7269" t="s">
        <v>1017</v>
      </c>
      <c r="E7269" t="s">
        <v>1018</v>
      </c>
      <c r="F7269" s="86">
        <v>107850971.870827</v>
      </c>
    </row>
    <row r="7270" spans="1:6">
      <c r="A7270">
        <v>2043</v>
      </c>
      <c r="B7270" t="s">
        <v>1032</v>
      </c>
      <c r="C7270" t="s">
        <v>1013</v>
      </c>
      <c r="D7270" t="s">
        <v>1017</v>
      </c>
      <c r="E7270" t="s">
        <v>1018</v>
      </c>
      <c r="F7270" s="86">
        <v>107984357.87159701</v>
      </c>
    </row>
    <row r="7271" spans="1:6">
      <c r="A7271">
        <v>2044</v>
      </c>
      <c r="B7271" t="s">
        <v>1032</v>
      </c>
      <c r="C7271" t="s">
        <v>1013</v>
      </c>
      <c r="D7271" t="s">
        <v>1017</v>
      </c>
      <c r="E7271" t="s">
        <v>1018</v>
      </c>
      <c r="F7271" s="86">
        <v>108173300.57234301</v>
      </c>
    </row>
    <row r="7272" spans="1:6">
      <c r="A7272">
        <v>2045</v>
      </c>
      <c r="B7272" t="s">
        <v>1032</v>
      </c>
      <c r="C7272" t="s">
        <v>1013</v>
      </c>
      <c r="D7272" t="s">
        <v>1017</v>
      </c>
      <c r="E7272" t="s">
        <v>1018</v>
      </c>
      <c r="F7272" s="86">
        <v>108416761.84207501</v>
      </c>
    </row>
    <row r="7273" spans="1:6">
      <c r="A7273">
        <v>2046</v>
      </c>
      <c r="B7273" t="s">
        <v>1032</v>
      </c>
      <c r="C7273" t="s">
        <v>1013</v>
      </c>
      <c r="D7273" t="s">
        <v>1017</v>
      </c>
      <c r="E7273" t="s">
        <v>1018</v>
      </c>
      <c r="F7273" s="86">
        <v>108719075.32964601</v>
      </c>
    </row>
    <row r="7274" spans="1:6">
      <c r="A7274">
        <v>2047</v>
      </c>
      <c r="B7274" t="s">
        <v>1032</v>
      </c>
      <c r="C7274" t="s">
        <v>1013</v>
      </c>
      <c r="D7274" t="s">
        <v>1017</v>
      </c>
      <c r="E7274" t="s">
        <v>1018</v>
      </c>
      <c r="F7274" s="86">
        <v>109053964.83610401</v>
      </c>
    </row>
    <row r="7275" spans="1:6">
      <c r="A7275">
        <v>2048</v>
      </c>
      <c r="B7275" t="s">
        <v>1032</v>
      </c>
      <c r="C7275" t="s">
        <v>1013</v>
      </c>
      <c r="D7275" t="s">
        <v>1017</v>
      </c>
      <c r="E7275" t="s">
        <v>1018</v>
      </c>
      <c r="F7275" s="86">
        <v>109419764.03068499</v>
      </c>
    </row>
    <row r="7276" spans="1:6">
      <c r="A7276">
        <v>2049</v>
      </c>
      <c r="B7276" t="s">
        <v>1032</v>
      </c>
      <c r="C7276" t="s">
        <v>1013</v>
      </c>
      <c r="D7276" t="s">
        <v>1017</v>
      </c>
      <c r="E7276" t="s">
        <v>1018</v>
      </c>
      <c r="F7276" s="86">
        <v>109828036.653927</v>
      </c>
    </row>
    <row r="7277" spans="1:6">
      <c r="A7277">
        <v>2050</v>
      </c>
      <c r="B7277" t="s">
        <v>1032</v>
      </c>
      <c r="C7277" t="s">
        <v>1013</v>
      </c>
      <c r="D7277" t="s">
        <v>1017</v>
      </c>
      <c r="E7277" t="s">
        <v>1018</v>
      </c>
      <c r="F7277" s="86">
        <v>110259960.49214</v>
      </c>
    </row>
    <row r="7278" spans="1:6">
      <c r="A7278">
        <v>2017</v>
      </c>
      <c r="B7278" t="s">
        <v>1033</v>
      </c>
      <c r="C7278" t="s">
        <v>1013</v>
      </c>
      <c r="D7278" t="s">
        <v>1017</v>
      </c>
      <c r="E7278" t="s">
        <v>1018</v>
      </c>
      <c r="F7278" s="86">
        <v>38716155.499833897</v>
      </c>
    </row>
    <row r="7279" spans="1:6">
      <c r="A7279">
        <v>2018</v>
      </c>
      <c r="B7279" t="s">
        <v>1033</v>
      </c>
      <c r="C7279" t="s">
        <v>1013</v>
      </c>
      <c r="D7279" t="s">
        <v>1017</v>
      </c>
      <c r="E7279" t="s">
        <v>1018</v>
      </c>
      <c r="F7279" s="86">
        <v>38810640.740366802</v>
      </c>
    </row>
    <row r="7280" spans="1:6">
      <c r="A7280">
        <v>2019</v>
      </c>
      <c r="B7280" t="s">
        <v>1033</v>
      </c>
      <c r="C7280" t="s">
        <v>1013</v>
      </c>
      <c r="D7280" t="s">
        <v>1017</v>
      </c>
      <c r="E7280" t="s">
        <v>1018</v>
      </c>
      <c r="F7280" s="86">
        <v>38888677.764462598</v>
      </c>
    </row>
    <row r="7281" spans="1:6">
      <c r="A7281">
        <v>2020</v>
      </c>
      <c r="B7281" t="s">
        <v>1033</v>
      </c>
      <c r="C7281" t="s">
        <v>1013</v>
      </c>
      <c r="D7281" t="s">
        <v>1017</v>
      </c>
      <c r="E7281" t="s">
        <v>1018</v>
      </c>
      <c r="F7281" s="86">
        <v>38976211.375714801</v>
      </c>
    </row>
    <row r="7282" spans="1:6">
      <c r="A7282">
        <v>2021</v>
      </c>
      <c r="B7282" t="s">
        <v>1033</v>
      </c>
      <c r="C7282" t="s">
        <v>1013</v>
      </c>
      <c r="D7282" t="s">
        <v>1017</v>
      </c>
      <c r="E7282" t="s">
        <v>1018</v>
      </c>
      <c r="F7282" s="86">
        <v>39040337.376231402</v>
      </c>
    </row>
    <row r="7283" spans="1:6">
      <c r="A7283">
        <v>2022</v>
      </c>
      <c r="B7283" t="s">
        <v>1033</v>
      </c>
      <c r="C7283" t="s">
        <v>1013</v>
      </c>
      <c r="D7283" t="s">
        <v>1017</v>
      </c>
      <c r="E7283" t="s">
        <v>1018</v>
      </c>
      <c r="F7283" s="86">
        <v>39078136.492018498</v>
      </c>
    </row>
    <row r="7284" spans="1:6">
      <c r="A7284">
        <v>2023</v>
      </c>
      <c r="B7284" t="s">
        <v>1033</v>
      </c>
      <c r="C7284" t="s">
        <v>1013</v>
      </c>
      <c r="D7284" t="s">
        <v>1017</v>
      </c>
      <c r="E7284" t="s">
        <v>1018</v>
      </c>
      <c r="F7284" s="86">
        <v>39087032.991807804</v>
      </c>
    </row>
    <row r="7285" spans="1:6">
      <c r="A7285">
        <v>2024</v>
      </c>
      <c r="B7285" t="s">
        <v>1033</v>
      </c>
      <c r="C7285" t="s">
        <v>1013</v>
      </c>
      <c r="D7285" t="s">
        <v>1017</v>
      </c>
      <c r="E7285" t="s">
        <v>1018</v>
      </c>
      <c r="F7285" s="86">
        <v>39060550.806345798</v>
      </c>
    </row>
    <row r="7286" spans="1:6">
      <c r="A7286">
        <v>2025</v>
      </c>
      <c r="B7286" t="s">
        <v>1033</v>
      </c>
      <c r="C7286" t="s">
        <v>1013</v>
      </c>
      <c r="D7286" t="s">
        <v>1017</v>
      </c>
      <c r="E7286" t="s">
        <v>1018</v>
      </c>
      <c r="F7286" s="86">
        <v>39003294.765203699</v>
      </c>
    </row>
    <row r="7287" spans="1:6">
      <c r="A7287">
        <v>2026</v>
      </c>
      <c r="B7287" t="s">
        <v>1033</v>
      </c>
      <c r="C7287" t="s">
        <v>1013</v>
      </c>
      <c r="D7287" t="s">
        <v>1017</v>
      </c>
      <c r="E7287" t="s">
        <v>1018</v>
      </c>
      <c r="F7287" s="86">
        <v>38918157.260416701</v>
      </c>
    </row>
    <row r="7288" spans="1:6">
      <c r="A7288">
        <v>2027</v>
      </c>
      <c r="B7288" t="s">
        <v>1033</v>
      </c>
      <c r="C7288" t="s">
        <v>1013</v>
      </c>
      <c r="D7288" t="s">
        <v>1017</v>
      </c>
      <c r="E7288" t="s">
        <v>1018</v>
      </c>
      <c r="F7288" s="86">
        <v>38812852.2014139</v>
      </c>
    </row>
    <row r="7289" spans="1:6">
      <c r="A7289">
        <v>2028</v>
      </c>
      <c r="B7289" t="s">
        <v>1033</v>
      </c>
      <c r="C7289" t="s">
        <v>1013</v>
      </c>
      <c r="D7289" t="s">
        <v>1017</v>
      </c>
      <c r="E7289" t="s">
        <v>1018</v>
      </c>
      <c r="F7289" s="86">
        <v>38692133.596697003</v>
      </c>
    </row>
    <row r="7290" spans="1:6">
      <c r="A7290">
        <v>2029</v>
      </c>
      <c r="B7290" t="s">
        <v>1033</v>
      </c>
      <c r="C7290" t="s">
        <v>1013</v>
      </c>
      <c r="D7290" t="s">
        <v>1017</v>
      </c>
      <c r="E7290" t="s">
        <v>1018</v>
      </c>
      <c r="F7290" s="86">
        <v>38553679.856427498</v>
      </c>
    </row>
    <row r="7291" spans="1:6">
      <c r="A7291">
        <v>2030</v>
      </c>
      <c r="B7291" t="s">
        <v>1033</v>
      </c>
      <c r="C7291" t="s">
        <v>1013</v>
      </c>
      <c r="D7291" t="s">
        <v>1017</v>
      </c>
      <c r="E7291" t="s">
        <v>1018</v>
      </c>
      <c r="F7291" s="86">
        <v>38399714.718847401</v>
      </c>
    </row>
    <row r="7292" spans="1:6">
      <c r="A7292">
        <v>2031</v>
      </c>
      <c r="B7292" t="s">
        <v>1033</v>
      </c>
      <c r="C7292" t="s">
        <v>1013</v>
      </c>
      <c r="D7292" t="s">
        <v>1017</v>
      </c>
      <c r="E7292" t="s">
        <v>1018</v>
      </c>
      <c r="F7292" s="86">
        <v>38254947.499164902</v>
      </c>
    </row>
    <row r="7293" spans="1:6">
      <c r="A7293">
        <v>2032</v>
      </c>
      <c r="B7293" t="s">
        <v>1033</v>
      </c>
      <c r="C7293" t="s">
        <v>1013</v>
      </c>
      <c r="D7293" t="s">
        <v>1017</v>
      </c>
      <c r="E7293" t="s">
        <v>1018</v>
      </c>
      <c r="F7293" s="86">
        <v>38120773.575485297</v>
      </c>
    </row>
    <row r="7294" spans="1:6">
      <c r="A7294">
        <v>2033</v>
      </c>
      <c r="B7294" t="s">
        <v>1033</v>
      </c>
      <c r="C7294" t="s">
        <v>1013</v>
      </c>
      <c r="D7294" t="s">
        <v>1017</v>
      </c>
      <c r="E7294" t="s">
        <v>1018</v>
      </c>
      <c r="F7294" s="86">
        <v>38005893.875295699</v>
      </c>
    </row>
    <row r="7295" spans="1:6">
      <c r="A7295">
        <v>2034</v>
      </c>
      <c r="B7295" t="s">
        <v>1033</v>
      </c>
      <c r="C7295" t="s">
        <v>1013</v>
      </c>
      <c r="D7295" t="s">
        <v>1017</v>
      </c>
      <c r="E7295" t="s">
        <v>1018</v>
      </c>
      <c r="F7295" s="86">
        <v>37901963.9475426</v>
      </c>
    </row>
    <row r="7296" spans="1:6">
      <c r="A7296">
        <v>2035</v>
      </c>
      <c r="B7296" t="s">
        <v>1033</v>
      </c>
      <c r="C7296" t="s">
        <v>1013</v>
      </c>
      <c r="D7296" t="s">
        <v>1017</v>
      </c>
      <c r="E7296" t="s">
        <v>1018</v>
      </c>
      <c r="F7296" s="86">
        <v>37818103.087963</v>
      </c>
    </row>
    <row r="7297" spans="1:6">
      <c r="A7297">
        <v>2036</v>
      </c>
      <c r="B7297" t="s">
        <v>1033</v>
      </c>
      <c r="C7297" t="s">
        <v>1013</v>
      </c>
      <c r="D7297" t="s">
        <v>1017</v>
      </c>
      <c r="E7297" t="s">
        <v>1018</v>
      </c>
      <c r="F7297" s="86">
        <v>37748609.314352103</v>
      </c>
    </row>
    <row r="7298" spans="1:6">
      <c r="A7298">
        <v>2037</v>
      </c>
      <c r="B7298" t="s">
        <v>1033</v>
      </c>
      <c r="C7298" t="s">
        <v>1013</v>
      </c>
      <c r="D7298" t="s">
        <v>1017</v>
      </c>
      <c r="E7298" t="s">
        <v>1018</v>
      </c>
      <c r="F7298" s="86">
        <v>37692435.287324898</v>
      </c>
    </row>
    <row r="7299" spans="1:6">
      <c r="A7299">
        <v>2038</v>
      </c>
      <c r="B7299" t="s">
        <v>1033</v>
      </c>
      <c r="C7299" t="s">
        <v>1013</v>
      </c>
      <c r="D7299" t="s">
        <v>1017</v>
      </c>
      <c r="E7299" t="s">
        <v>1018</v>
      </c>
      <c r="F7299" s="86">
        <v>37667452.237322301</v>
      </c>
    </row>
    <row r="7300" spans="1:6">
      <c r="A7300">
        <v>2039</v>
      </c>
      <c r="B7300" t="s">
        <v>1033</v>
      </c>
      <c r="C7300" t="s">
        <v>1013</v>
      </c>
      <c r="D7300" t="s">
        <v>1017</v>
      </c>
      <c r="E7300" t="s">
        <v>1018</v>
      </c>
      <c r="F7300" s="86">
        <v>37669276.861045003</v>
      </c>
    </row>
    <row r="7301" spans="1:6">
      <c r="A7301">
        <v>2040</v>
      </c>
      <c r="B7301" t="s">
        <v>1033</v>
      </c>
      <c r="C7301" t="s">
        <v>1013</v>
      </c>
      <c r="D7301" t="s">
        <v>1017</v>
      </c>
      <c r="E7301" t="s">
        <v>1018</v>
      </c>
      <c r="F7301" s="86">
        <v>37696795.398536801</v>
      </c>
    </row>
    <row r="7302" spans="1:6">
      <c r="A7302">
        <v>2041</v>
      </c>
      <c r="B7302" t="s">
        <v>1033</v>
      </c>
      <c r="C7302" t="s">
        <v>1013</v>
      </c>
      <c r="D7302" t="s">
        <v>1017</v>
      </c>
      <c r="E7302" t="s">
        <v>1018</v>
      </c>
      <c r="F7302" s="86">
        <v>37747067.064927198</v>
      </c>
    </row>
    <row r="7303" spans="1:6">
      <c r="A7303">
        <v>2042</v>
      </c>
      <c r="B7303" t="s">
        <v>1033</v>
      </c>
      <c r="C7303" t="s">
        <v>1013</v>
      </c>
      <c r="D7303" t="s">
        <v>1017</v>
      </c>
      <c r="E7303" t="s">
        <v>1018</v>
      </c>
      <c r="F7303" s="86">
        <v>37820838.157128997</v>
      </c>
    </row>
    <row r="7304" spans="1:6">
      <c r="A7304">
        <v>2043</v>
      </c>
      <c r="B7304" t="s">
        <v>1033</v>
      </c>
      <c r="C7304" t="s">
        <v>1013</v>
      </c>
      <c r="D7304" t="s">
        <v>1017</v>
      </c>
      <c r="E7304" t="s">
        <v>1018</v>
      </c>
      <c r="F7304" s="86">
        <v>37925542.999576598</v>
      </c>
    </row>
    <row r="7305" spans="1:6">
      <c r="A7305">
        <v>2044</v>
      </c>
      <c r="B7305" t="s">
        <v>1033</v>
      </c>
      <c r="C7305" t="s">
        <v>1013</v>
      </c>
      <c r="D7305" t="s">
        <v>1017</v>
      </c>
      <c r="E7305" t="s">
        <v>1018</v>
      </c>
      <c r="F7305" s="86">
        <v>38055116.7021892</v>
      </c>
    </row>
    <row r="7306" spans="1:6">
      <c r="A7306">
        <v>2045</v>
      </c>
      <c r="B7306" t="s">
        <v>1033</v>
      </c>
      <c r="C7306" t="s">
        <v>1013</v>
      </c>
      <c r="D7306" t="s">
        <v>1017</v>
      </c>
      <c r="E7306" t="s">
        <v>1018</v>
      </c>
      <c r="F7306" s="86">
        <v>38210454.852685601</v>
      </c>
    </row>
    <row r="7307" spans="1:6">
      <c r="A7307">
        <v>2046</v>
      </c>
      <c r="B7307" t="s">
        <v>1033</v>
      </c>
      <c r="C7307" t="s">
        <v>1013</v>
      </c>
      <c r="D7307" t="s">
        <v>1017</v>
      </c>
      <c r="E7307" t="s">
        <v>1018</v>
      </c>
      <c r="F7307" s="86">
        <v>38393401.508082002</v>
      </c>
    </row>
    <row r="7308" spans="1:6">
      <c r="A7308">
        <v>2047</v>
      </c>
      <c r="B7308" t="s">
        <v>1033</v>
      </c>
      <c r="C7308" t="s">
        <v>1013</v>
      </c>
      <c r="D7308" t="s">
        <v>1017</v>
      </c>
      <c r="E7308" t="s">
        <v>1018</v>
      </c>
      <c r="F7308" s="86">
        <v>38593838.546459503</v>
      </c>
    </row>
    <row r="7309" spans="1:6">
      <c r="A7309">
        <v>2048</v>
      </c>
      <c r="B7309" t="s">
        <v>1033</v>
      </c>
      <c r="C7309" t="s">
        <v>1013</v>
      </c>
      <c r="D7309" t="s">
        <v>1017</v>
      </c>
      <c r="E7309" t="s">
        <v>1018</v>
      </c>
      <c r="F7309" s="86">
        <v>38810231.425223701</v>
      </c>
    </row>
    <row r="7310" spans="1:6">
      <c r="A7310">
        <v>2049</v>
      </c>
      <c r="B7310" t="s">
        <v>1033</v>
      </c>
      <c r="C7310" t="s">
        <v>1013</v>
      </c>
      <c r="D7310" t="s">
        <v>1017</v>
      </c>
      <c r="E7310" t="s">
        <v>1018</v>
      </c>
      <c r="F7310" s="86">
        <v>39047729.909260899</v>
      </c>
    </row>
    <row r="7311" spans="1:6">
      <c r="A7311">
        <v>2050</v>
      </c>
      <c r="B7311" t="s">
        <v>1033</v>
      </c>
      <c r="C7311" t="s">
        <v>1013</v>
      </c>
      <c r="D7311" t="s">
        <v>1017</v>
      </c>
      <c r="E7311" t="s">
        <v>1018</v>
      </c>
      <c r="F7311" s="86">
        <v>39296807.668447003</v>
      </c>
    </row>
    <row r="7312" spans="1:6">
      <c r="A7312">
        <v>2017</v>
      </c>
      <c r="B7312" t="s">
        <v>1034</v>
      </c>
      <c r="C7312" t="s">
        <v>1013</v>
      </c>
      <c r="D7312" t="s">
        <v>1017</v>
      </c>
      <c r="E7312" t="s">
        <v>1018</v>
      </c>
      <c r="F7312" s="86">
        <v>10558107.664923999</v>
      </c>
    </row>
    <row r="7313" spans="1:6">
      <c r="A7313">
        <v>2018</v>
      </c>
      <c r="B7313" t="s">
        <v>1034</v>
      </c>
      <c r="C7313" t="s">
        <v>1013</v>
      </c>
      <c r="D7313" t="s">
        <v>1017</v>
      </c>
      <c r="E7313" t="s">
        <v>1018</v>
      </c>
      <c r="F7313" s="86">
        <v>10494237.999015201</v>
      </c>
    </row>
    <row r="7314" spans="1:6">
      <c r="A7314">
        <v>2019</v>
      </c>
      <c r="B7314" t="s">
        <v>1034</v>
      </c>
      <c r="C7314" t="s">
        <v>1013</v>
      </c>
      <c r="D7314" t="s">
        <v>1017</v>
      </c>
      <c r="E7314" t="s">
        <v>1018</v>
      </c>
      <c r="F7314" s="86">
        <v>10426972.2693734</v>
      </c>
    </row>
    <row r="7315" spans="1:6">
      <c r="A7315">
        <v>2020</v>
      </c>
      <c r="B7315" t="s">
        <v>1034</v>
      </c>
      <c r="C7315" t="s">
        <v>1013</v>
      </c>
      <c r="D7315" t="s">
        <v>1017</v>
      </c>
      <c r="E7315" t="s">
        <v>1018</v>
      </c>
      <c r="F7315" s="86">
        <v>10366600.1472831</v>
      </c>
    </row>
    <row r="7316" spans="1:6">
      <c r="A7316">
        <v>2021</v>
      </c>
      <c r="B7316" t="s">
        <v>1034</v>
      </c>
      <c r="C7316" t="s">
        <v>1013</v>
      </c>
      <c r="D7316" t="s">
        <v>1017</v>
      </c>
      <c r="E7316" t="s">
        <v>1018</v>
      </c>
      <c r="F7316" s="86">
        <v>10302526.308896299</v>
      </c>
    </row>
    <row r="7317" spans="1:6">
      <c r="A7317">
        <v>2022</v>
      </c>
      <c r="B7317" t="s">
        <v>1034</v>
      </c>
      <c r="C7317" t="s">
        <v>1013</v>
      </c>
      <c r="D7317" t="s">
        <v>1017</v>
      </c>
      <c r="E7317" t="s">
        <v>1018</v>
      </c>
      <c r="F7317" s="86">
        <v>10234503.7334028</v>
      </c>
    </row>
    <row r="7318" spans="1:6">
      <c r="A7318">
        <v>2023</v>
      </c>
      <c r="B7318" t="s">
        <v>1034</v>
      </c>
      <c r="C7318" t="s">
        <v>1013</v>
      </c>
      <c r="D7318" t="s">
        <v>1017</v>
      </c>
      <c r="E7318" t="s">
        <v>1018</v>
      </c>
      <c r="F7318" s="86">
        <v>10164541.9619956</v>
      </c>
    </row>
    <row r="7319" spans="1:6">
      <c r="A7319">
        <v>2024</v>
      </c>
      <c r="B7319" t="s">
        <v>1034</v>
      </c>
      <c r="C7319" t="s">
        <v>1013</v>
      </c>
      <c r="D7319" t="s">
        <v>1017</v>
      </c>
      <c r="E7319" t="s">
        <v>1018</v>
      </c>
      <c r="F7319" s="86">
        <v>10092746.0650106</v>
      </c>
    </row>
    <row r="7320" spans="1:6">
      <c r="A7320">
        <v>2025</v>
      </c>
      <c r="B7320" t="s">
        <v>1034</v>
      </c>
      <c r="C7320" t="s">
        <v>1013</v>
      </c>
      <c r="D7320" t="s">
        <v>1017</v>
      </c>
      <c r="E7320" t="s">
        <v>1018</v>
      </c>
      <c r="F7320" s="86">
        <v>10020193.213948701</v>
      </c>
    </row>
    <row r="7321" spans="1:6">
      <c r="A7321">
        <v>2026</v>
      </c>
      <c r="B7321" t="s">
        <v>1034</v>
      </c>
      <c r="C7321" t="s">
        <v>1013</v>
      </c>
      <c r="D7321" t="s">
        <v>1017</v>
      </c>
      <c r="E7321" t="s">
        <v>1018</v>
      </c>
      <c r="F7321" s="86">
        <v>9946174.1533968896</v>
      </c>
    </row>
    <row r="7322" spans="1:6">
      <c r="A7322">
        <v>2027</v>
      </c>
      <c r="B7322" t="s">
        <v>1034</v>
      </c>
      <c r="C7322" t="s">
        <v>1013</v>
      </c>
      <c r="D7322" t="s">
        <v>1017</v>
      </c>
      <c r="E7322" t="s">
        <v>1018</v>
      </c>
      <c r="F7322" s="86">
        <v>9872057.1192185506</v>
      </c>
    </row>
    <row r="7323" spans="1:6">
      <c r="A7323">
        <v>2028</v>
      </c>
      <c r="B7323" t="s">
        <v>1034</v>
      </c>
      <c r="C7323" t="s">
        <v>1013</v>
      </c>
      <c r="D7323" t="s">
        <v>1017</v>
      </c>
      <c r="E7323" t="s">
        <v>1018</v>
      </c>
      <c r="F7323" s="86">
        <v>9798880.7228142694</v>
      </c>
    </row>
    <row r="7324" spans="1:6">
      <c r="A7324">
        <v>2029</v>
      </c>
      <c r="B7324" t="s">
        <v>1034</v>
      </c>
      <c r="C7324" t="s">
        <v>1013</v>
      </c>
      <c r="D7324" t="s">
        <v>1017</v>
      </c>
      <c r="E7324" t="s">
        <v>1018</v>
      </c>
      <c r="F7324" s="86">
        <v>9727241.61034327</v>
      </c>
    </row>
    <row r="7325" spans="1:6">
      <c r="A7325">
        <v>2030</v>
      </c>
      <c r="B7325" t="s">
        <v>1034</v>
      </c>
      <c r="C7325" t="s">
        <v>1013</v>
      </c>
      <c r="D7325" t="s">
        <v>1017</v>
      </c>
      <c r="E7325" t="s">
        <v>1018</v>
      </c>
      <c r="F7325" s="86">
        <v>9657104.2892193608</v>
      </c>
    </row>
    <row r="7326" spans="1:6">
      <c r="A7326">
        <v>2031</v>
      </c>
      <c r="B7326" t="s">
        <v>1034</v>
      </c>
      <c r="C7326" t="s">
        <v>1013</v>
      </c>
      <c r="D7326" t="s">
        <v>1017</v>
      </c>
      <c r="E7326" t="s">
        <v>1018</v>
      </c>
      <c r="F7326" s="86">
        <v>9592930.8434267305</v>
      </c>
    </row>
    <row r="7327" spans="1:6">
      <c r="A7327">
        <v>2032</v>
      </c>
      <c r="B7327" t="s">
        <v>1034</v>
      </c>
      <c r="C7327" t="s">
        <v>1013</v>
      </c>
      <c r="D7327" t="s">
        <v>1017</v>
      </c>
      <c r="E7327" t="s">
        <v>1018</v>
      </c>
      <c r="F7327" s="86">
        <v>9532150.9659577496</v>
      </c>
    </row>
    <row r="7328" spans="1:6">
      <c r="A7328">
        <v>2033</v>
      </c>
      <c r="B7328" t="s">
        <v>1034</v>
      </c>
      <c r="C7328" t="s">
        <v>1013</v>
      </c>
      <c r="D7328" t="s">
        <v>1017</v>
      </c>
      <c r="E7328" t="s">
        <v>1018</v>
      </c>
      <c r="F7328" s="86">
        <v>9477027.3336445093</v>
      </c>
    </row>
    <row r="7329" spans="1:6">
      <c r="A7329">
        <v>2034</v>
      </c>
      <c r="B7329" t="s">
        <v>1034</v>
      </c>
      <c r="C7329" t="s">
        <v>1013</v>
      </c>
      <c r="D7329" t="s">
        <v>1017</v>
      </c>
      <c r="E7329" t="s">
        <v>1018</v>
      </c>
      <c r="F7329" s="86">
        <v>9426877.8504030108</v>
      </c>
    </row>
    <row r="7330" spans="1:6">
      <c r="A7330">
        <v>2035</v>
      </c>
      <c r="B7330" t="s">
        <v>1034</v>
      </c>
      <c r="C7330" t="s">
        <v>1013</v>
      </c>
      <c r="D7330" t="s">
        <v>1017</v>
      </c>
      <c r="E7330" t="s">
        <v>1018</v>
      </c>
      <c r="F7330" s="86">
        <v>9381497.7755452599</v>
      </c>
    </row>
    <row r="7331" spans="1:6">
      <c r="A7331">
        <v>2036</v>
      </c>
      <c r="B7331" t="s">
        <v>1034</v>
      </c>
      <c r="C7331" t="s">
        <v>1013</v>
      </c>
      <c r="D7331" t="s">
        <v>1017</v>
      </c>
      <c r="E7331" t="s">
        <v>1018</v>
      </c>
      <c r="F7331" s="86">
        <v>9339890.3102002703</v>
      </c>
    </row>
    <row r="7332" spans="1:6">
      <c r="A7332">
        <v>2037</v>
      </c>
      <c r="B7332" t="s">
        <v>1034</v>
      </c>
      <c r="C7332" t="s">
        <v>1013</v>
      </c>
      <c r="D7332" t="s">
        <v>1017</v>
      </c>
      <c r="E7332" t="s">
        <v>1018</v>
      </c>
      <c r="F7332" s="86">
        <v>9302966.4868385401</v>
      </c>
    </row>
    <row r="7333" spans="1:6">
      <c r="A7333">
        <v>2038</v>
      </c>
      <c r="B7333" t="s">
        <v>1034</v>
      </c>
      <c r="C7333" t="s">
        <v>1013</v>
      </c>
      <c r="D7333" t="s">
        <v>1017</v>
      </c>
      <c r="E7333" t="s">
        <v>1018</v>
      </c>
      <c r="F7333" s="86">
        <v>9270602.2579106297</v>
      </c>
    </row>
    <row r="7334" spans="1:6">
      <c r="A7334">
        <v>2039</v>
      </c>
      <c r="B7334" t="s">
        <v>1034</v>
      </c>
      <c r="C7334" t="s">
        <v>1013</v>
      </c>
      <c r="D7334" t="s">
        <v>1017</v>
      </c>
      <c r="E7334" t="s">
        <v>1018</v>
      </c>
      <c r="F7334" s="86">
        <v>9242377.5634456109</v>
      </c>
    </row>
    <row r="7335" spans="1:6">
      <c r="A7335">
        <v>2040</v>
      </c>
      <c r="B7335" t="s">
        <v>1034</v>
      </c>
      <c r="C7335" t="s">
        <v>1013</v>
      </c>
      <c r="D7335" t="s">
        <v>1017</v>
      </c>
      <c r="E7335" t="s">
        <v>1018</v>
      </c>
      <c r="F7335" s="86">
        <v>9219501.3148909509</v>
      </c>
    </row>
    <row r="7336" spans="1:6">
      <c r="A7336">
        <v>2041</v>
      </c>
      <c r="B7336" t="s">
        <v>1034</v>
      </c>
      <c r="C7336" t="s">
        <v>1013</v>
      </c>
      <c r="D7336" t="s">
        <v>1017</v>
      </c>
      <c r="E7336" t="s">
        <v>1018</v>
      </c>
      <c r="F7336" s="86">
        <v>9199807.7751307208</v>
      </c>
    </row>
    <row r="7337" spans="1:6">
      <c r="A7337">
        <v>2042</v>
      </c>
      <c r="B7337" t="s">
        <v>1034</v>
      </c>
      <c r="C7337" t="s">
        <v>1013</v>
      </c>
      <c r="D7337" t="s">
        <v>1017</v>
      </c>
      <c r="E7337" t="s">
        <v>1018</v>
      </c>
      <c r="F7337" s="86">
        <v>9184735.2753544804</v>
      </c>
    </row>
    <row r="7338" spans="1:6">
      <c r="A7338">
        <v>2043</v>
      </c>
      <c r="B7338" t="s">
        <v>1034</v>
      </c>
      <c r="C7338" t="s">
        <v>1013</v>
      </c>
      <c r="D7338" t="s">
        <v>1017</v>
      </c>
      <c r="E7338" t="s">
        <v>1018</v>
      </c>
      <c r="F7338" s="86">
        <v>9174175.7426507007</v>
      </c>
    </row>
    <row r="7339" spans="1:6">
      <c r="A7339">
        <v>2044</v>
      </c>
      <c r="B7339" t="s">
        <v>1034</v>
      </c>
      <c r="C7339" t="s">
        <v>1013</v>
      </c>
      <c r="D7339" t="s">
        <v>1017</v>
      </c>
      <c r="E7339" t="s">
        <v>1018</v>
      </c>
      <c r="F7339" s="86">
        <v>9168493.7817173097</v>
      </c>
    </row>
    <row r="7340" spans="1:6">
      <c r="A7340">
        <v>2045</v>
      </c>
      <c r="B7340" t="s">
        <v>1034</v>
      </c>
      <c r="C7340" t="s">
        <v>1013</v>
      </c>
      <c r="D7340" t="s">
        <v>1017</v>
      </c>
      <c r="E7340" t="s">
        <v>1018</v>
      </c>
      <c r="F7340" s="86">
        <v>9166106.3534391895</v>
      </c>
    </row>
    <row r="7341" spans="1:6">
      <c r="A7341">
        <v>2046</v>
      </c>
      <c r="B7341" t="s">
        <v>1034</v>
      </c>
      <c r="C7341" t="s">
        <v>1013</v>
      </c>
      <c r="D7341" t="s">
        <v>1017</v>
      </c>
      <c r="E7341" t="s">
        <v>1018</v>
      </c>
      <c r="F7341" s="86">
        <v>9168587.5411272701</v>
      </c>
    </row>
    <row r="7342" spans="1:6">
      <c r="A7342">
        <v>2047</v>
      </c>
      <c r="B7342" t="s">
        <v>1034</v>
      </c>
      <c r="C7342" t="s">
        <v>1013</v>
      </c>
      <c r="D7342" t="s">
        <v>1017</v>
      </c>
      <c r="E7342" t="s">
        <v>1018</v>
      </c>
      <c r="F7342" s="86">
        <v>9174560.1001457609</v>
      </c>
    </row>
    <row r="7343" spans="1:6">
      <c r="A7343">
        <v>2048</v>
      </c>
      <c r="B7343" t="s">
        <v>1034</v>
      </c>
      <c r="C7343" t="s">
        <v>1013</v>
      </c>
      <c r="D7343" t="s">
        <v>1017</v>
      </c>
      <c r="E7343" t="s">
        <v>1018</v>
      </c>
      <c r="F7343" s="86">
        <v>9184500.4765590802</v>
      </c>
    </row>
    <row r="7344" spans="1:6">
      <c r="A7344">
        <v>2049</v>
      </c>
      <c r="B7344" t="s">
        <v>1034</v>
      </c>
      <c r="C7344" t="s">
        <v>1013</v>
      </c>
      <c r="D7344" t="s">
        <v>1017</v>
      </c>
      <c r="E7344" t="s">
        <v>1018</v>
      </c>
      <c r="F7344" s="86">
        <v>9197361.6244962402</v>
      </c>
    </row>
    <row r="7345" spans="1:6">
      <c r="A7345">
        <v>2050</v>
      </c>
      <c r="B7345" t="s">
        <v>1034</v>
      </c>
      <c r="C7345" t="s">
        <v>1013</v>
      </c>
      <c r="D7345" t="s">
        <v>1017</v>
      </c>
      <c r="E7345" t="s">
        <v>1018</v>
      </c>
      <c r="F7345" s="86">
        <v>9213473.1239131503</v>
      </c>
    </row>
    <row r="7346" spans="1:6">
      <c r="A7346">
        <v>2017</v>
      </c>
      <c r="B7346" t="s">
        <v>1035</v>
      </c>
      <c r="C7346" t="s">
        <v>1013</v>
      </c>
      <c r="D7346" t="s">
        <v>1017</v>
      </c>
      <c r="E7346" t="s">
        <v>1018</v>
      </c>
      <c r="F7346" s="86">
        <v>2616896.51890116</v>
      </c>
    </row>
    <row r="7347" spans="1:6">
      <c r="A7347">
        <v>2018</v>
      </c>
      <c r="B7347" t="s">
        <v>1035</v>
      </c>
      <c r="C7347" t="s">
        <v>1013</v>
      </c>
      <c r="D7347" t="s">
        <v>1017</v>
      </c>
      <c r="E7347" t="s">
        <v>1018</v>
      </c>
      <c r="F7347" s="86">
        <v>2643607.9835091201</v>
      </c>
    </row>
    <row r="7348" spans="1:6">
      <c r="A7348">
        <v>2019</v>
      </c>
      <c r="B7348" t="s">
        <v>1035</v>
      </c>
      <c r="C7348" t="s">
        <v>1013</v>
      </c>
      <c r="D7348" t="s">
        <v>1017</v>
      </c>
      <c r="E7348" t="s">
        <v>1018</v>
      </c>
      <c r="F7348" s="86">
        <v>2672486.1554119298</v>
      </c>
    </row>
    <row r="7349" spans="1:6">
      <c r="A7349">
        <v>2020</v>
      </c>
      <c r="B7349" t="s">
        <v>1035</v>
      </c>
      <c r="C7349" t="s">
        <v>1013</v>
      </c>
      <c r="D7349" t="s">
        <v>1017</v>
      </c>
      <c r="E7349" t="s">
        <v>1018</v>
      </c>
      <c r="F7349" s="86">
        <v>2702579.6935269898</v>
      </c>
    </row>
    <row r="7350" spans="1:6">
      <c r="A7350">
        <v>2021</v>
      </c>
      <c r="B7350" t="s">
        <v>1035</v>
      </c>
      <c r="C7350" t="s">
        <v>1013</v>
      </c>
      <c r="D7350" t="s">
        <v>1017</v>
      </c>
      <c r="E7350" t="s">
        <v>1018</v>
      </c>
      <c r="F7350" s="86">
        <v>2729226.42750517</v>
      </c>
    </row>
    <row r="7351" spans="1:6">
      <c r="A7351">
        <v>2022</v>
      </c>
      <c r="B7351" t="s">
        <v>1035</v>
      </c>
      <c r="C7351" t="s">
        <v>1013</v>
      </c>
      <c r="D7351" t="s">
        <v>1017</v>
      </c>
      <c r="E7351" t="s">
        <v>1018</v>
      </c>
      <c r="F7351" s="86">
        <v>2753901.3727520099</v>
      </c>
    </row>
    <row r="7352" spans="1:6">
      <c r="A7352">
        <v>2023</v>
      </c>
      <c r="B7352" t="s">
        <v>1035</v>
      </c>
      <c r="C7352" t="s">
        <v>1013</v>
      </c>
      <c r="D7352" t="s">
        <v>1017</v>
      </c>
      <c r="E7352" t="s">
        <v>1018</v>
      </c>
      <c r="F7352" s="86">
        <v>2776105.9168679598</v>
      </c>
    </row>
    <row r="7353" spans="1:6">
      <c r="A7353">
        <v>2024</v>
      </c>
      <c r="B7353" t="s">
        <v>1035</v>
      </c>
      <c r="C7353" t="s">
        <v>1013</v>
      </c>
      <c r="D7353" t="s">
        <v>1017</v>
      </c>
      <c r="E7353" t="s">
        <v>1018</v>
      </c>
      <c r="F7353" s="86">
        <v>2794757.5789571898</v>
      </c>
    </row>
    <row r="7354" spans="1:6">
      <c r="A7354">
        <v>2025</v>
      </c>
      <c r="B7354" t="s">
        <v>1035</v>
      </c>
      <c r="C7354" t="s">
        <v>1013</v>
      </c>
      <c r="D7354" t="s">
        <v>1017</v>
      </c>
      <c r="E7354" t="s">
        <v>1018</v>
      </c>
      <c r="F7354" s="86">
        <v>2810902.7321202802</v>
      </c>
    </row>
    <row r="7355" spans="1:6">
      <c r="A7355">
        <v>2026</v>
      </c>
      <c r="B7355" t="s">
        <v>1035</v>
      </c>
      <c r="C7355" t="s">
        <v>1013</v>
      </c>
      <c r="D7355" t="s">
        <v>1017</v>
      </c>
      <c r="E7355" t="s">
        <v>1018</v>
      </c>
      <c r="F7355" s="86">
        <v>2823637.24065238</v>
      </c>
    </row>
    <row r="7356" spans="1:6">
      <c r="A7356">
        <v>2027</v>
      </c>
      <c r="B7356" t="s">
        <v>1035</v>
      </c>
      <c r="C7356" t="s">
        <v>1013</v>
      </c>
      <c r="D7356" t="s">
        <v>1017</v>
      </c>
      <c r="E7356" t="s">
        <v>1018</v>
      </c>
      <c r="F7356" s="86">
        <v>2833949.34440035</v>
      </c>
    </row>
    <row r="7357" spans="1:6">
      <c r="A7357">
        <v>2028</v>
      </c>
      <c r="B7357" t="s">
        <v>1035</v>
      </c>
      <c r="C7357" t="s">
        <v>1013</v>
      </c>
      <c r="D7357" t="s">
        <v>1017</v>
      </c>
      <c r="E7357" t="s">
        <v>1018</v>
      </c>
      <c r="F7357" s="86">
        <v>2841776.48584993</v>
      </c>
    </row>
    <row r="7358" spans="1:6">
      <c r="A7358">
        <v>2029</v>
      </c>
      <c r="B7358" t="s">
        <v>1035</v>
      </c>
      <c r="C7358" t="s">
        <v>1013</v>
      </c>
      <c r="D7358" t="s">
        <v>1017</v>
      </c>
      <c r="E7358" t="s">
        <v>1018</v>
      </c>
      <c r="F7358" s="86">
        <v>2845803.9926319099</v>
      </c>
    </row>
    <row r="7359" spans="1:6">
      <c r="A7359">
        <v>2030</v>
      </c>
      <c r="B7359" t="s">
        <v>1035</v>
      </c>
      <c r="C7359" t="s">
        <v>1013</v>
      </c>
      <c r="D7359" t="s">
        <v>1017</v>
      </c>
      <c r="E7359" t="s">
        <v>1018</v>
      </c>
      <c r="F7359" s="86">
        <v>2847981.0745708202</v>
      </c>
    </row>
    <row r="7360" spans="1:6">
      <c r="A7360">
        <v>2031</v>
      </c>
      <c r="B7360" t="s">
        <v>1035</v>
      </c>
      <c r="C7360" t="s">
        <v>1013</v>
      </c>
      <c r="D7360" t="s">
        <v>1017</v>
      </c>
      <c r="E7360" t="s">
        <v>1018</v>
      </c>
      <c r="F7360" s="86">
        <v>2849404.5575429499</v>
      </c>
    </row>
    <row r="7361" spans="1:6">
      <c r="A7361">
        <v>2032</v>
      </c>
      <c r="B7361" t="s">
        <v>1035</v>
      </c>
      <c r="C7361" t="s">
        <v>1013</v>
      </c>
      <c r="D7361" t="s">
        <v>1017</v>
      </c>
      <c r="E7361" t="s">
        <v>1018</v>
      </c>
      <c r="F7361" s="86">
        <v>2852566.34487188</v>
      </c>
    </row>
    <row r="7362" spans="1:6">
      <c r="A7362">
        <v>2033</v>
      </c>
      <c r="B7362" t="s">
        <v>1035</v>
      </c>
      <c r="C7362" t="s">
        <v>1013</v>
      </c>
      <c r="D7362" t="s">
        <v>1017</v>
      </c>
      <c r="E7362" t="s">
        <v>1018</v>
      </c>
      <c r="F7362" s="86">
        <v>2855394.9624794899</v>
      </c>
    </row>
    <row r="7363" spans="1:6">
      <c r="A7363">
        <v>2034</v>
      </c>
      <c r="B7363" t="s">
        <v>1035</v>
      </c>
      <c r="C7363" t="s">
        <v>1013</v>
      </c>
      <c r="D7363" t="s">
        <v>1017</v>
      </c>
      <c r="E7363" t="s">
        <v>1018</v>
      </c>
      <c r="F7363" s="86">
        <v>2859176.8866887302</v>
      </c>
    </row>
    <row r="7364" spans="1:6">
      <c r="A7364">
        <v>2035</v>
      </c>
      <c r="B7364" t="s">
        <v>1035</v>
      </c>
      <c r="C7364" t="s">
        <v>1013</v>
      </c>
      <c r="D7364" t="s">
        <v>1017</v>
      </c>
      <c r="E7364" t="s">
        <v>1018</v>
      </c>
      <c r="F7364" s="86">
        <v>2864268.0820311201</v>
      </c>
    </row>
    <row r="7365" spans="1:6">
      <c r="A7365">
        <v>2036</v>
      </c>
      <c r="B7365" t="s">
        <v>1035</v>
      </c>
      <c r="C7365" t="s">
        <v>1013</v>
      </c>
      <c r="D7365" t="s">
        <v>1017</v>
      </c>
      <c r="E7365" t="s">
        <v>1018</v>
      </c>
      <c r="F7365" s="86">
        <v>2870741.5362283001</v>
      </c>
    </row>
    <row r="7366" spans="1:6">
      <c r="A7366">
        <v>2037</v>
      </c>
      <c r="B7366" t="s">
        <v>1035</v>
      </c>
      <c r="C7366" t="s">
        <v>1013</v>
      </c>
      <c r="D7366" t="s">
        <v>1017</v>
      </c>
      <c r="E7366" t="s">
        <v>1018</v>
      </c>
      <c r="F7366" s="86">
        <v>2877393.32759604</v>
      </c>
    </row>
    <row r="7367" spans="1:6">
      <c r="A7367">
        <v>2038</v>
      </c>
      <c r="B7367" t="s">
        <v>1035</v>
      </c>
      <c r="C7367" t="s">
        <v>1013</v>
      </c>
      <c r="D7367" t="s">
        <v>1017</v>
      </c>
      <c r="E7367" t="s">
        <v>1018</v>
      </c>
      <c r="F7367" s="86">
        <v>2887376.5080214301</v>
      </c>
    </row>
    <row r="7368" spans="1:6">
      <c r="A7368">
        <v>2039</v>
      </c>
      <c r="B7368" t="s">
        <v>1035</v>
      </c>
      <c r="C7368" t="s">
        <v>1013</v>
      </c>
      <c r="D7368" t="s">
        <v>1017</v>
      </c>
      <c r="E7368" t="s">
        <v>1018</v>
      </c>
      <c r="F7368" s="86">
        <v>2900022.2263426301</v>
      </c>
    </row>
    <row r="7369" spans="1:6">
      <c r="A7369">
        <v>2040</v>
      </c>
      <c r="B7369" t="s">
        <v>1035</v>
      </c>
      <c r="C7369" t="s">
        <v>1013</v>
      </c>
      <c r="D7369" t="s">
        <v>1017</v>
      </c>
      <c r="E7369" t="s">
        <v>1018</v>
      </c>
      <c r="F7369" s="86">
        <v>2914038.8515619501</v>
      </c>
    </row>
    <row r="7370" spans="1:6">
      <c r="A7370">
        <v>2041</v>
      </c>
      <c r="B7370" t="s">
        <v>1035</v>
      </c>
      <c r="C7370" t="s">
        <v>1013</v>
      </c>
      <c r="D7370" t="s">
        <v>1017</v>
      </c>
      <c r="E7370" t="s">
        <v>1018</v>
      </c>
      <c r="F7370" s="86">
        <v>2930269.4676781399</v>
      </c>
    </row>
    <row r="7371" spans="1:6">
      <c r="A7371">
        <v>2042</v>
      </c>
      <c r="B7371" t="s">
        <v>1035</v>
      </c>
      <c r="C7371" t="s">
        <v>1013</v>
      </c>
      <c r="D7371" t="s">
        <v>1017</v>
      </c>
      <c r="E7371" t="s">
        <v>1018</v>
      </c>
      <c r="F7371" s="86">
        <v>2949565.4821059499</v>
      </c>
    </row>
    <row r="7372" spans="1:6">
      <c r="A7372">
        <v>2043</v>
      </c>
      <c r="B7372" t="s">
        <v>1035</v>
      </c>
      <c r="C7372" t="s">
        <v>1013</v>
      </c>
      <c r="D7372" t="s">
        <v>1017</v>
      </c>
      <c r="E7372" t="s">
        <v>1018</v>
      </c>
      <c r="F7372" s="86">
        <v>2970941.2427173601</v>
      </c>
    </row>
    <row r="7373" spans="1:6">
      <c r="A7373">
        <v>2044</v>
      </c>
      <c r="B7373" t="s">
        <v>1035</v>
      </c>
      <c r="C7373" t="s">
        <v>1013</v>
      </c>
      <c r="D7373" t="s">
        <v>1017</v>
      </c>
      <c r="E7373" t="s">
        <v>1018</v>
      </c>
      <c r="F7373" s="86">
        <v>2994446.1379690999</v>
      </c>
    </row>
    <row r="7374" spans="1:6">
      <c r="A7374">
        <v>2045</v>
      </c>
      <c r="B7374" t="s">
        <v>1035</v>
      </c>
      <c r="C7374" t="s">
        <v>1013</v>
      </c>
      <c r="D7374" t="s">
        <v>1017</v>
      </c>
      <c r="E7374" t="s">
        <v>1018</v>
      </c>
      <c r="F7374" s="86">
        <v>3021134.1495190901</v>
      </c>
    </row>
    <row r="7375" spans="1:6">
      <c r="A7375">
        <v>2046</v>
      </c>
      <c r="B7375" t="s">
        <v>1035</v>
      </c>
      <c r="C7375" t="s">
        <v>1013</v>
      </c>
      <c r="D7375" t="s">
        <v>1017</v>
      </c>
      <c r="E7375" t="s">
        <v>1018</v>
      </c>
      <c r="F7375" s="86">
        <v>3049955.3636679002</v>
      </c>
    </row>
    <row r="7376" spans="1:6">
      <c r="A7376">
        <v>2047</v>
      </c>
      <c r="B7376" t="s">
        <v>1035</v>
      </c>
      <c r="C7376" t="s">
        <v>1013</v>
      </c>
      <c r="D7376" t="s">
        <v>1017</v>
      </c>
      <c r="E7376" t="s">
        <v>1018</v>
      </c>
      <c r="F7376" s="86">
        <v>3080827.81626123</v>
      </c>
    </row>
    <row r="7377" spans="1:6">
      <c r="A7377">
        <v>2048</v>
      </c>
      <c r="B7377" t="s">
        <v>1035</v>
      </c>
      <c r="C7377" t="s">
        <v>1013</v>
      </c>
      <c r="D7377" t="s">
        <v>1017</v>
      </c>
      <c r="E7377" t="s">
        <v>1018</v>
      </c>
      <c r="F7377" s="86">
        <v>3113553.7649089899</v>
      </c>
    </row>
    <row r="7378" spans="1:6">
      <c r="A7378">
        <v>2049</v>
      </c>
      <c r="B7378" t="s">
        <v>1035</v>
      </c>
      <c r="C7378" t="s">
        <v>1013</v>
      </c>
      <c r="D7378" t="s">
        <v>1017</v>
      </c>
      <c r="E7378" t="s">
        <v>1018</v>
      </c>
      <c r="F7378" s="86">
        <v>3148785.1777984402</v>
      </c>
    </row>
    <row r="7379" spans="1:6">
      <c r="A7379">
        <v>2050</v>
      </c>
      <c r="B7379" t="s">
        <v>1035</v>
      </c>
      <c r="C7379" t="s">
        <v>1013</v>
      </c>
      <c r="D7379" t="s">
        <v>1017</v>
      </c>
      <c r="E7379" t="s">
        <v>1018</v>
      </c>
      <c r="F7379" s="86">
        <v>3186268.8284127698</v>
      </c>
    </row>
    <row r="7380" spans="1:6">
      <c r="A7380">
        <v>2017</v>
      </c>
      <c r="B7380" t="s">
        <v>1036</v>
      </c>
      <c r="C7380" t="s">
        <v>1013</v>
      </c>
      <c r="D7380" t="s">
        <v>1017</v>
      </c>
      <c r="E7380" t="s">
        <v>1018</v>
      </c>
      <c r="F7380" s="86">
        <v>36220528.828813396</v>
      </c>
    </row>
    <row r="7381" spans="1:6">
      <c r="A7381">
        <v>2018</v>
      </c>
      <c r="B7381" t="s">
        <v>1036</v>
      </c>
      <c r="C7381" t="s">
        <v>1013</v>
      </c>
      <c r="D7381" t="s">
        <v>1017</v>
      </c>
      <c r="E7381" t="s">
        <v>1018</v>
      </c>
      <c r="F7381" s="86">
        <v>36224862.636705801</v>
      </c>
    </row>
    <row r="7382" spans="1:6">
      <c r="A7382">
        <v>2019</v>
      </c>
      <c r="B7382" t="s">
        <v>1036</v>
      </c>
      <c r="C7382" t="s">
        <v>1013</v>
      </c>
      <c r="D7382" t="s">
        <v>1017</v>
      </c>
      <c r="E7382" t="s">
        <v>1018</v>
      </c>
      <c r="F7382" s="86">
        <v>36223242.6429988</v>
      </c>
    </row>
    <row r="7383" spans="1:6">
      <c r="A7383">
        <v>2020</v>
      </c>
      <c r="B7383" t="s">
        <v>1036</v>
      </c>
      <c r="C7383" t="s">
        <v>1013</v>
      </c>
      <c r="D7383" t="s">
        <v>1017</v>
      </c>
      <c r="E7383" t="s">
        <v>1018</v>
      </c>
      <c r="F7383" s="86">
        <v>36265719.152092896</v>
      </c>
    </row>
    <row r="7384" spans="1:6">
      <c r="A7384">
        <v>2021</v>
      </c>
      <c r="B7384" t="s">
        <v>1036</v>
      </c>
      <c r="C7384" t="s">
        <v>1013</v>
      </c>
      <c r="D7384" t="s">
        <v>1017</v>
      </c>
      <c r="E7384" t="s">
        <v>1018</v>
      </c>
      <c r="F7384" s="86">
        <v>36275213.769993499</v>
      </c>
    </row>
    <row r="7385" spans="1:6">
      <c r="A7385">
        <v>2022</v>
      </c>
      <c r="B7385" t="s">
        <v>1036</v>
      </c>
      <c r="C7385" t="s">
        <v>1013</v>
      </c>
      <c r="D7385" t="s">
        <v>1017</v>
      </c>
      <c r="E7385" t="s">
        <v>1018</v>
      </c>
      <c r="F7385" s="86">
        <v>36259571.637781501</v>
      </c>
    </row>
    <row r="7386" spans="1:6">
      <c r="A7386">
        <v>2023</v>
      </c>
      <c r="B7386" t="s">
        <v>1036</v>
      </c>
      <c r="C7386" t="s">
        <v>1013</v>
      </c>
      <c r="D7386" t="s">
        <v>1017</v>
      </c>
      <c r="E7386" t="s">
        <v>1018</v>
      </c>
      <c r="F7386" s="86">
        <v>36221665.579965703</v>
      </c>
    </row>
    <row r="7387" spans="1:6">
      <c r="A7387">
        <v>2024</v>
      </c>
      <c r="B7387" t="s">
        <v>1036</v>
      </c>
      <c r="C7387" t="s">
        <v>1013</v>
      </c>
      <c r="D7387" t="s">
        <v>1017</v>
      </c>
      <c r="E7387" t="s">
        <v>1018</v>
      </c>
      <c r="F7387" s="86">
        <v>36146493.057545602</v>
      </c>
    </row>
    <row r="7388" spans="1:6">
      <c r="A7388">
        <v>2025</v>
      </c>
      <c r="B7388" t="s">
        <v>1036</v>
      </c>
      <c r="C7388" t="s">
        <v>1013</v>
      </c>
      <c r="D7388" t="s">
        <v>1017</v>
      </c>
      <c r="E7388" t="s">
        <v>1018</v>
      </c>
      <c r="F7388" s="86">
        <v>36039615.549239703</v>
      </c>
    </row>
    <row r="7389" spans="1:6">
      <c r="A7389">
        <v>2026</v>
      </c>
      <c r="B7389" t="s">
        <v>1036</v>
      </c>
      <c r="C7389" t="s">
        <v>1013</v>
      </c>
      <c r="D7389" t="s">
        <v>1017</v>
      </c>
      <c r="E7389" t="s">
        <v>1018</v>
      </c>
      <c r="F7389" s="86">
        <v>35918432.641686402</v>
      </c>
    </row>
    <row r="7390" spans="1:6">
      <c r="A7390">
        <v>2027</v>
      </c>
      <c r="B7390" t="s">
        <v>1036</v>
      </c>
      <c r="C7390" t="s">
        <v>1013</v>
      </c>
      <c r="D7390" t="s">
        <v>1017</v>
      </c>
      <c r="E7390" t="s">
        <v>1018</v>
      </c>
      <c r="F7390" s="86">
        <v>35768907.0187684</v>
      </c>
    </row>
    <row r="7391" spans="1:6">
      <c r="A7391">
        <v>2028</v>
      </c>
      <c r="B7391" t="s">
        <v>1036</v>
      </c>
      <c r="C7391" t="s">
        <v>1013</v>
      </c>
      <c r="D7391" t="s">
        <v>1017</v>
      </c>
      <c r="E7391" t="s">
        <v>1018</v>
      </c>
      <c r="F7391" s="86">
        <v>35609914.004056402</v>
      </c>
    </row>
    <row r="7392" spans="1:6">
      <c r="A7392">
        <v>2029</v>
      </c>
      <c r="B7392" t="s">
        <v>1036</v>
      </c>
      <c r="C7392" t="s">
        <v>1013</v>
      </c>
      <c r="D7392" t="s">
        <v>1017</v>
      </c>
      <c r="E7392" t="s">
        <v>1018</v>
      </c>
      <c r="F7392" s="86">
        <v>35428898.461265199</v>
      </c>
    </row>
    <row r="7393" spans="1:6">
      <c r="A7393">
        <v>2030</v>
      </c>
      <c r="B7393" t="s">
        <v>1036</v>
      </c>
      <c r="C7393" t="s">
        <v>1013</v>
      </c>
      <c r="D7393" t="s">
        <v>1017</v>
      </c>
      <c r="E7393" t="s">
        <v>1018</v>
      </c>
      <c r="F7393" s="86">
        <v>35232121.606530704</v>
      </c>
    </row>
    <row r="7394" spans="1:6">
      <c r="A7394">
        <v>2031</v>
      </c>
      <c r="B7394" t="s">
        <v>1036</v>
      </c>
      <c r="C7394" t="s">
        <v>1013</v>
      </c>
      <c r="D7394" t="s">
        <v>1017</v>
      </c>
      <c r="E7394" t="s">
        <v>1018</v>
      </c>
      <c r="F7394" s="86">
        <v>35043274.207678899</v>
      </c>
    </row>
    <row r="7395" spans="1:6">
      <c r="A7395">
        <v>2032</v>
      </c>
      <c r="B7395" t="s">
        <v>1036</v>
      </c>
      <c r="C7395" t="s">
        <v>1013</v>
      </c>
      <c r="D7395" t="s">
        <v>1017</v>
      </c>
      <c r="E7395" t="s">
        <v>1018</v>
      </c>
      <c r="F7395" s="86">
        <v>34870325.935007699</v>
      </c>
    </row>
    <row r="7396" spans="1:6">
      <c r="A7396">
        <v>2033</v>
      </c>
      <c r="B7396" t="s">
        <v>1036</v>
      </c>
      <c r="C7396" t="s">
        <v>1013</v>
      </c>
      <c r="D7396" t="s">
        <v>1017</v>
      </c>
      <c r="E7396" t="s">
        <v>1018</v>
      </c>
      <c r="F7396" s="86">
        <v>34707980.827617697</v>
      </c>
    </row>
    <row r="7397" spans="1:6">
      <c r="A7397">
        <v>2034</v>
      </c>
      <c r="B7397" t="s">
        <v>1036</v>
      </c>
      <c r="C7397" t="s">
        <v>1013</v>
      </c>
      <c r="D7397" t="s">
        <v>1017</v>
      </c>
      <c r="E7397" t="s">
        <v>1018</v>
      </c>
      <c r="F7397" s="86">
        <v>34564576.199898399</v>
      </c>
    </row>
    <row r="7398" spans="1:6">
      <c r="A7398">
        <v>2035</v>
      </c>
      <c r="B7398" t="s">
        <v>1036</v>
      </c>
      <c r="C7398" t="s">
        <v>1013</v>
      </c>
      <c r="D7398" t="s">
        <v>1017</v>
      </c>
      <c r="E7398" t="s">
        <v>1018</v>
      </c>
      <c r="F7398" s="86">
        <v>34437131.841919899</v>
      </c>
    </row>
    <row r="7399" spans="1:6">
      <c r="A7399">
        <v>2036</v>
      </c>
      <c r="B7399" t="s">
        <v>1036</v>
      </c>
      <c r="C7399" t="s">
        <v>1013</v>
      </c>
      <c r="D7399" t="s">
        <v>1017</v>
      </c>
      <c r="E7399" t="s">
        <v>1018</v>
      </c>
      <c r="F7399" s="86">
        <v>34326617.252092302</v>
      </c>
    </row>
    <row r="7400" spans="1:6">
      <c r="A7400">
        <v>2037</v>
      </c>
      <c r="B7400" t="s">
        <v>1036</v>
      </c>
      <c r="C7400" t="s">
        <v>1013</v>
      </c>
      <c r="D7400" t="s">
        <v>1017</v>
      </c>
      <c r="E7400" t="s">
        <v>1018</v>
      </c>
      <c r="F7400" s="86">
        <v>34237572.840917297</v>
      </c>
    </row>
    <row r="7401" spans="1:6">
      <c r="A7401">
        <v>2038</v>
      </c>
      <c r="B7401" t="s">
        <v>1036</v>
      </c>
      <c r="C7401" t="s">
        <v>1013</v>
      </c>
      <c r="D7401" t="s">
        <v>1017</v>
      </c>
      <c r="E7401" t="s">
        <v>1018</v>
      </c>
      <c r="F7401" s="86">
        <v>34175454.772470199</v>
      </c>
    </row>
    <row r="7402" spans="1:6">
      <c r="A7402">
        <v>2039</v>
      </c>
      <c r="B7402" t="s">
        <v>1036</v>
      </c>
      <c r="C7402" t="s">
        <v>1013</v>
      </c>
      <c r="D7402" t="s">
        <v>1017</v>
      </c>
      <c r="E7402" t="s">
        <v>1018</v>
      </c>
      <c r="F7402" s="86">
        <v>34136940.3074117</v>
      </c>
    </row>
    <row r="7403" spans="1:6">
      <c r="A7403">
        <v>2040</v>
      </c>
      <c r="B7403" t="s">
        <v>1036</v>
      </c>
      <c r="C7403" t="s">
        <v>1013</v>
      </c>
      <c r="D7403" t="s">
        <v>1017</v>
      </c>
      <c r="E7403" t="s">
        <v>1018</v>
      </c>
      <c r="F7403" s="86">
        <v>34130025.382982299</v>
      </c>
    </row>
    <row r="7404" spans="1:6">
      <c r="A7404">
        <v>2041</v>
      </c>
      <c r="B7404" t="s">
        <v>1036</v>
      </c>
      <c r="C7404" t="s">
        <v>1013</v>
      </c>
      <c r="D7404" t="s">
        <v>1017</v>
      </c>
      <c r="E7404" t="s">
        <v>1018</v>
      </c>
      <c r="F7404" s="86">
        <v>34142560.8589499</v>
      </c>
    </row>
    <row r="7405" spans="1:6">
      <c r="A7405">
        <v>2042</v>
      </c>
      <c r="B7405" t="s">
        <v>1036</v>
      </c>
      <c r="C7405" t="s">
        <v>1013</v>
      </c>
      <c r="D7405" t="s">
        <v>1017</v>
      </c>
      <c r="E7405" t="s">
        <v>1018</v>
      </c>
      <c r="F7405" s="86">
        <v>34189050.462879203</v>
      </c>
    </row>
    <row r="7406" spans="1:6">
      <c r="A7406">
        <v>2043</v>
      </c>
      <c r="B7406" t="s">
        <v>1036</v>
      </c>
      <c r="C7406" t="s">
        <v>1013</v>
      </c>
      <c r="D7406" t="s">
        <v>1017</v>
      </c>
      <c r="E7406" t="s">
        <v>1018</v>
      </c>
      <c r="F7406" s="86">
        <v>34261006.513807103</v>
      </c>
    </row>
    <row r="7407" spans="1:6">
      <c r="A7407">
        <v>2044</v>
      </c>
      <c r="B7407" t="s">
        <v>1036</v>
      </c>
      <c r="C7407" t="s">
        <v>1013</v>
      </c>
      <c r="D7407" t="s">
        <v>1017</v>
      </c>
      <c r="E7407" t="s">
        <v>1018</v>
      </c>
      <c r="F7407" s="86">
        <v>34355250.034582697</v>
      </c>
    </row>
    <row r="7408" spans="1:6">
      <c r="A7408">
        <v>2045</v>
      </c>
      <c r="B7408" t="s">
        <v>1036</v>
      </c>
      <c r="C7408" t="s">
        <v>1013</v>
      </c>
      <c r="D7408" t="s">
        <v>1017</v>
      </c>
      <c r="E7408" t="s">
        <v>1018</v>
      </c>
      <c r="F7408" s="86">
        <v>34481270.626914799</v>
      </c>
    </row>
    <row r="7409" spans="1:6">
      <c r="A7409">
        <v>2046</v>
      </c>
      <c r="B7409" t="s">
        <v>1036</v>
      </c>
      <c r="C7409" t="s">
        <v>1013</v>
      </c>
      <c r="D7409" t="s">
        <v>1017</v>
      </c>
      <c r="E7409" t="s">
        <v>1018</v>
      </c>
      <c r="F7409" s="86">
        <v>34630195.600482501</v>
      </c>
    </row>
    <row r="7410" spans="1:6">
      <c r="A7410">
        <v>2047</v>
      </c>
      <c r="B7410" t="s">
        <v>1036</v>
      </c>
      <c r="C7410" t="s">
        <v>1013</v>
      </c>
      <c r="D7410" t="s">
        <v>1017</v>
      </c>
      <c r="E7410" t="s">
        <v>1018</v>
      </c>
      <c r="F7410" s="86">
        <v>34801164.441117503</v>
      </c>
    </row>
    <row r="7411" spans="1:6">
      <c r="A7411">
        <v>2048</v>
      </c>
      <c r="B7411" t="s">
        <v>1036</v>
      </c>
      <c r="C7411" t="s">
        <v>1013</v>
      </c>
      <c r="D7411" t="s">
        <v>1017</v>
      </c>
      <c r="E7411" t="s">
        <v>1018</v>
      </c>
      <c r="F7411" s="86">
        <v>34995532.372282699</v>
      </c>
    </row>
    <row r="7412" spans="1:6">
      <c r="A7412">
        <v>2049</v>
      </c>
      <c r="B7412" t="s">
        <v>1036</v>
      </c>
      <c r="C7412" t="s">
        <v>1013</v>
      </c>
      <c r="D7412" t="s">
        <v>1017</v>
      </c>
      <c r="E7412" t="s">
        <v>1018</v>
      </c>
      <c r="F7412" s="86">
        <v>35208222.224484503</v>
      </c>
    </row>
    <row r="7413" spans="1:6">
      <c r="A7413">
        <v>2050</v>
      </c>
      <c r="B7413" t="s">
        <v>1036</v>
      </c>
      <c r="C7413" t="s">
        <v>1013</v>
      </c>
      <c r="D7413" t="s">
        <v>1017</v>
      </c>
      <c r="E7413" t="s">
        <v>1018</v>
      </c>
      <c r="F7413" s="86">
        <v>35435312.646633998</v>
      </c>
    </row>
    <row r="7414" spans="1:6">
      <c r="A7414">
        <v>2017</v>
      </c>
      <c r="B7414" t="s">
        <v>1037</v>
      </c>
      <c r="C7414" t="s">
        <v>1013</v>
      </c>
      <c r="D7414" t="s">
        <v>1017</v>
      </c>
      <c r="E7414" t="s">
        <v>1018</v>
      </c>
      <c r="F7414" s="86">
        <v>18133590.6326988</v>
      </c>
    </row>
    <row r="7415" spans="1:6">
      <c r="A7415">
        <v>2018</v>
      </c>
      <c r="B7415" t="s">
        <v>1037</v>
      </c>
      <c r="C7415" t="s">
        <v>1013</v>
      </c>
      <c r="D7415" t="s">
        <v>1017</v>
      </c>
      <c r="E7415" t="s">
        <v>1018</v>
      </c>
      <c r="F7415" s="86">
        <v>18132352.259416401</v>
      </c>
    </row>
    <row r="7416" spans="1:6">
      <c r="A7416">
        <v>2019</v>
      </c>
      <c r="B7416" t="s">
        <v>1037</v>
      </c>
      <c r="C7416" t="s">
        <v>1013</v>
      </c>
      <c r="D7416" t="s">
        <v>1017</v>
      </c>
      <c r="E7416" t="s">
        <v>1018</v>
      </c>
      <c r="F7416" s="86">
        <v>18128019.3404104</v>
      </c>
    </row>
    <row r="7417" spans="1:6">
      <c r="A7417">
        <v>2020</v>
      </c>
      <c r="B7417" t="s">
        <v>1037</v>
      </c>
      <c r="C7417" t="s">
        <v>1013</v>
      </c>
      <c r="D7417" t="s">
        <v>1017</v>
      </c>
      <c r="E7417" t="s">
        <v>1018</v>
      </c>
      <c r="F7417" s="86">
        <v>18145484.087164301</v>
      </c>
    </row>
    <row r="7418" spans="1:6">
      <c r="A7418">
        <v>2021</v>
      </c>
      <c r="B7418" t="s">
        <v>1037</v>
      </c>
      <c r="C7418" t="s">
        <v>1013</v>
      </c>
      <c r="D7418" t="s">
        <v>1017</v>
      </c>
      <c r="E7418" t="s">
        <v>1018</v>
      </c>
      <c r="F7418" s="86">
        <v>18146501.915806301</v>
      </c>
    </row>
    <row r="7419" spans="1:6">
      <c r="A7419">
        <v>2022</v>
      </c>
      <c r="B7419" t="s">
        <v>1037</v>
      </c>
      <c r="C7419" t="s">
        <v>1013</v>
      </c>
      <c r="D7419" t="s">
        <v>1017</v>
      </c>
      <c r="E7419" t="s">
        <v>1018</v>
      </c>
      <c r="F7419" s="86">
        <v>18135099.501312401</v>
      </c>
    </row>
    <row r="7420" spans="1:6">
      <c r="A7420">
        <v>2023</v>
      </c>
      <c r="B7420" t="s">
        <v>1037</v>
      </c>
      <c r="C7420" t="s">
        <v>1013</v>
      </c>
      <c r="D7420" t="s">
        <v>1017</v>
      </c>
      <c r="E7420" t="s">
        <v>1018</v>
      </c>
      <c r="F7420" s="86">
        <v>18112603.371712599</v>
      </c>
    </row>
    <row r="7421" spans="1:6">
      <c r="A7421">
        <v>2024</v>
      </c>
      <c r="B7421" t="s">
        <v>1037</v>
      </c>
      <c r="C7421" t="s">
        <v>1013</v>
      </c>
      <c r="D7421" t="s">
        <v>1017</v>
      </c>
      <c r="E7421" t="s">
        <v>1018</v>
      </c>
      <c r="F7421" s="86">
        <v>18071670.794671901</v>
      </c>
    </row>
    <row r="7422" spans="1:6">
      <c r="A7422">
        <v>2025</v>
      </c>
      <c r="B7422" t="s">
        <v>1037</v>
      </c>
      <c r="C7422" t="s">
        <v>1013</v>
      </c>
      <c r="D7422" t="s">
        <v>1017</v>
      </c>
      <c r="E7422" t="s">
        <v>1018</v>
      </c>
      <c r="F7422" s="86">
        <v>18015115.370165098</v>
      </c>
    </row>
    <row r="7423" spans="1:6">
      <c r="A7423">
        <v>2026</v>
      </c>
      <c r="B7423" t="s">
        <v>1037</v>
      </c>
      <c r="C7423" t="s">
        <v>1013</v>
      </c>
      <c r="D7423" t="s">
        <v>1017</v>
      </c>
      <c r="E7423" t="s">
        <v>1018</v>
      </c>
      <c r="F7423" s="86">
        <v>17951527.568870898</v>
      </c>
    </row>
    <row r="7424" spans="1:6">
      <c r="A7424">
        <v>2027</v>
      </c>
      <c r="B7424" t="s">
        <v>1037</v>
      </c>
      <c r="C7424" t="s">
        <v>1013</v>
      </c>
      <c r="D7424" t="s">
        <v>1017</v>
      </c>
      <c r="E7424" t="s">
        <v>1018</v>
      </c>
      <c r="F7424" s="86">
        <v>17874107.2502595</v>
      </c>
    </row>
    <row r="7425" spans="1:6">
      <c r="A7425">
        <v>2028</v>
      </c>
      <c r="B7425" t="s">
        <v>1037</v>
      </c>
      <c r="C7425" t="s">
        <v>1013</v>
      </c>
      <c r="D7425" t="s">
        <v>1017</v>
      </c>
      <c r="E7425" t="s">
        <v>1018</v>
      </c>
      <c r="F7425" s="86">
        <v>17792176.911112498</v>
      </c>
    </row>
    <row r="7426" spans="1:6">
      <c r="A7426">
        <v>2029</v>
      </c>
      <c r="B7426" t="s">
        <v>1037</v>
      </c>
      <c r="C7426" t="s">
        <v>1013</v>
      </c>
      <c r="D7426" t="s">
        <v>1017</v>
      </c>
      <c r="E7426" t="s">
        <v>1018</v>
      </c>
      <c r="F7426" s="86">
        <v>17699538.5685018</v>
      </c>
    </row>
    <row r="7427" spans="1:6">
      <c r="A7427">
        <v>2030</v>
      </c>
      <c r="B7427" t="s">
        <v>1037</v>
      </c>
      <c r="C7427" t="s">
        <v>1013</v>
      </c>
      <c r="D7427" t="s">
        <v>1017</v>
      </c>
      <c r="E7427" t="s">
        <v>1018</v>
      </c>
      <c r="F7427" s="86">
        <v>17599273.621575199</v>
      </c>
    </row>
    <row r="7428" spans="1:6">
      <c r="A7428">
        <v>2031</v>
      </c>
      <c r="B7428" t="s">
        <v>1037</v>
      </c>
      <c r="C7428" t="s">
        <v>1013</v>
      </c>
      <c r="D7428" t="s">
        <v>1017</v>
      </c>
      <c r="E7428" t="s">
        <v>1018</v>
      </c>
      <c r="F7428" s="86">
        <v>17503106.281257801</v>
      </c>
    </row>
    <row r="7429" spans="1:6">
      <c r="A7429">
        <v>2032</v>
      </c>
      <c r="B7429" t="s">
        <v>1037</v>
      </c>
      <c r="C7429" t="s">
        <v>1013</v>
      </c>
      <c r="D7429" t="s">
        <v>1017</v>
      </c>
      <c r="E7429" t="s">
        <v>1018</v>
      </c>
      <c r="F7429" s="86">
        <v>17414882.6754581</v>
      </c>
    </row>
    <row r="7430" spans="1:6">
      <c r="A7430">
        <v>2033</v>
      </c>
      <c r="B7430" t="s">
        <v>1037</v>
      </c>
      <c r="C7430" t="s">
        <v>1013</v>
      </c>
      <c r="D7430" t="s">
        <v>1017</v>
      </c>
      <c r="E7430" t="s">
        <v>1018</v>
      </c>
      <c r="F7430" s="86">
        <v>17332082.907026298</v>
      </c>
    </row>
    <row r="7431" spans="1:6">
      <c r="A7431">
        <v>2034</v>
      </c>
      <c r="B7431" t="s">
        <v>1037</v>
      </c>
      <c r="C7431" t="s">
        <v>1013</v>
      </c>
      <c r="D7431" t="s">
        <v>1017</v>
      </c>
      <c r="E7431" t="s">
        <v>1018</v>
      </c>
      <c r="F7431" s="86">
        <v>17258786.3721033</v>
      </c>
    </row>
    <row r="7432" spans="1:6">
      <c r="A7432">
        <v>2035</v>
      </c>
      <c r="B7432" t="s">
        <v>1037</v>
      </c>
      <c r="C7432" t="s">
        <v>1013</v>
      </c>
      <c r="D7432" t="s">
        <v>1017</v>
      </c>
      <c r="E7432" t="s">
        <v>1018</v>
      </c>
      <c r="F7432" s="86">
        <v>17193481.608409099</v>
      </c>
    </row>
    <row r="7433" spans="1:6">
      <c r="A7433">
        <v>2036</v>
      </c>
      <c r="B7433" t="s">
        <v>1037</v>
      </c>
      <c r="C7433" t="s">
        <v>1013</v>
      </c>
      <c r="D7433" t="s">
        <v>1017</v>
      </c>
      <c r="E7433" t="s">
        <v>1018</v>
      </c>
      <c r="F7433" s="86">
        <v>17136663.764704399</v>
      </c>
    </row>
    <row r="7434" spans="1:6">
      <c r="A7434">
        <v>2037</v>
      </c>
      <c r="B7434" t="s">
        <v>1037</v>
      </c>
      <c r="C7434" t="s">
        <v>1013</v>
      </c>
      <c r="D7434" t="s">
        <v>1017</v>
      </c>
      <c r="E7434" t="s">
        <v>1018</v>
      </c>
      <c r="F7434" s="86">
        <v>17090579.537113499</v>
      </c>
    </row>
    <row r="7435" spans="1:6">
      <c r="A7435">
        <v>2038</v>
      </c>
      <c r="B7435" t="s">
        <v>1037</v>
      </c>
      <c r="C7435" t="s">
        <v>1013</v>
      </c>
      <c r="D7435" t="s">
        <v>1017</v>
      </c>
      <c r="E7435" t="s">
        <v>1018</v>
      </c>
      <c r="F7435" s="86">
        <v>17057925.487591401</v>
      </c>
    </row>
    <row r="7436" spans="1:6">
      <c r="A7436">
        <v>2039</v>
      </c>
      <c r="B7436" t="s">
        <v>1037</v>
      </c>
      <c r="C7436" t="s">
        <v>1013</v>
      </c>
      <c r="D7436" t="s">
        <v>1017</v>
      </c>
      <c r="E7436" t="s">
        <v>1018</v>
      </c>
      <c r="F7436" s="86">
        <v>17037077.288176998</v>
      </c>
    </row>
    <row r="7437" spans="1:6">
      <c r="A7437">
        <v>2040</v>
      </c>
      <c r="B7437" t="s">
        <v>1037</v>
      </c>
      <c r="C7437" t="s">
        <v>1013</v>
      </c>
      <c r="D7437" t="s">
        <v>1017</v>
      </c>
      <c r="E7437" t="s">
        <v>1018</v>
      </c>
      <c r="F7437" s="86">
        <v>17031894.396674201</v>
      </c>
    </row>
    <row r="7438" spans="1:6">
      <c r="A7438">
        <v>2041</v>
      </c>
      <c r="B7438" t="s">
        <v>1037</v>
      </c>
      <c r="C7438" t="s">
        <v>1013</v>
      </c>
      <c r="D7438" t="s">
        <v>1017</v>
      </c>
      <c r="E7438" t="s">
        <v>1018</v>
      </c>
      <c r="F7438" s="86">
        <v>17036442.003920499</v>
      </c>
    </row>
    <row r="7439" spans="1:6">
      <c r="A7439">
        <v>2042</v>
      </c>
      <c r="B7439" t="s">
        <v>1037</v>
      </c>
      <c r="C7439" t="s">
        <v>1013</v>
      </c>
      <c r="D7439" t="s">
        <v>1017</v>
      </c>
      <c r="E7439" t="s">
        <v>1018</v>
      </c>
      <c r="F7439" s="86">
        <v>17057886.145847101</v>
      </c>
    </row>
    <row r="7440" spans="1:6">
      <c r="A7440">
        <v>2043</v>
      </c>
      <c r="B7440" t="s">
        <v>1037</v>
      </c>
      <c r="C7440" t="s">
        <v>1013</v>
      </c>
      <c r="D7440" t="s">
        <v>1017</v>
      </c>
      <c r="E7440" t="s">
        <v>1018</v>
      </c>
      <c r="F7440" s="86">
        <v>17091993.9817186</v>
      </c>
    </row>
    <row r="7441" spans="1:6">
      <c r="A7441">
        <v>2044</v>
      </c>
      <c r="B7441" t="s">
        <v>1037</v>
      </c>
      <c r="C7441" t="s">
        <v>1013</v>
      </c>
      <c r="D7441" t="s">
        <v>1017</v>
      </c>
      <c r="E7441" t="s">
        <v>1018</v>
      </c>
      <c r="F7441" s="86">
        <v>17137191.2192166</v>
      </c>
    </row>
    <row r="7442" spans="1:6">
      <c r="A7442">
        <v>2045</v>
      </c>
      <c r="B7442" t="s">
        <v>1037</v>
      </c>
      <c r="C7442" t="s">
        <v>1013</v>
      </c>
      <c r="D7442" t="s">
        <v>1017</v>
      </c>
      <c r="E7442" t="s">
        <v>1018</v>
      </c>
      <c r="F7442" s="86">
        <v>17198131.2127674</v>
      </c>
    </row>
    <row r="7443" spans="1:6">
      <c r="A7443">
        <v>2046</v>
      </c>
      <c r="B7443" t="s">
        <v>1037</v>
      </c>
      <c r="C7443" t="s">
        <v>1013</v>
      </c>
      <c r="D7443" t="s">
        <v>1017</v>
      </c>
      <c r="E7443" t="s">
        <v>1018</v>
      </c>
      <c r="F7443" s="86">
        <v>17270434.4237081</v>
      </c>
    </row>
    <row r="7444" spans="1:6">
      <c r="A7444">
        <v>2047</v>
      </c>
      <c r="B7444" t="s">
        <v>1037</v>
      </c>
      <c r="C7444" t="s">
        <v>1013</v>
      </c>
      <c r="D7444" t="s">
        <v>1017</v>
      </c>
      <c r="E7444" t="s">
        <v>1018</v>
      </c>
      <c r="F7444" s="86">
        <v>17353626.366918899</v>
      </c>
    </row>
    <row r="7445" spans="1:6">
      <c r="A7445">
        <v>2048</v>
      </c>
      <c r="B7445" t="s">
        <v>1037</v>
      </c>
      <c r="C7445" t="s">
        <v>1013</v>
      </c>
      <c r="D7445" t="s">
        <v>1017</v>
      </c>
      <c r="E7445" t="s">
        <v>1018</v>
      </c>
      <c r="F7445" s="86">
        <v>17448376.568392999</v>
      </c>
    </row>
    <row r="7446" spans="1:6">
      <c r="A7446">
        <v>2049</v>
      </c>
      <c r="B7446" t="s">
        <v>1037</v>
      </c>
      <c r="C7446" t="s">
        <v>1013</v>
      </c>
      <c r="D7446" t="s">
        <v>1017</v>
      </c>
      <c r="E7446" t="s">
        <v>1018</v>
      </c>
      <c r="F7446" s="86">
        <v>17552176.717620701</v>
      </c>
    </row>
    <row r="7447" spans="1:6">
      <c r="A7447">
        <v>2050</v>
      </c>
      <c r="B7447" t="s">
        <v>1037</v>
      </c>
      <c r="C7447" t="s">
        <v>1013</v>
      </c>
      <c r="D7447" t="s">
        <v>1017</v>
      </c>
      <c r="E7447" t="s">
        <v>1018</v>
      </c>
      <c r="F7447" s="86">
        <v>17663079.109336499</v>
      </c>
    </row>
    <row r="7448" spans="1:6">
      <c r="A7448">
        <v>2017</v>
      </c>
      <c r="B7448" t="s">
        <v>1038</v>
      </c>
      <c r="C7448" t="s">
        <v>1013</v>
      </c>
      <c r="D7448" t="s">
        <v>1017</v>
      </c>
      <c r="E7448" t="s">
        <v>1018</v>
      </c>
      <c r="F7448" s="86">
        <v>7104973.6136362804</v>
      </c>
    </row>
    <row r="7449" spans="1:6">
      <c r="A7449">
        <v>2018</v>
      </c>
      <c r="B7449" t="s">
        <v>1038</v>
      </c>
      <c r="C7449" t="s">
        <v>1013</v>
      </c>
      <c r="D7449" t="s">
        <v>1017</v>
      </c>
      <c r="E7449" t="s">
        <v>1018</v>
      </c>
      <c r="F7449" s="86">
        <v>7141216.7713730903</v>
      </c>
    </row>
    <row r="7450" spans="1:6">
      <c r="A7450">
        <v>2019</v>
      </c>
      <c r="B7450" t="s">
        <v>1038</v>
      </c>
      <c r="C7450" t="s">
        <v>1013</v>
      </c>
      <c r="D7450" t="s">
        <v>1017</v>
      </c>
      <c r="E7450" t="s">
        <v>1018</v>
      </c>
      <c r="F7450" s="86">
        <v>7176378.3104050504</v>
      </c>
    </row>
    <row r="7451" spans="1:6">
      <c r="A7451">
        <v>2020</v>
      </c>
      <c r="B7451" t="s">
        <v>1038</v>
      </c>
      <c r="C7451" t="s">
        <v>1013</v>
      </c>
      <c r="D7451" t="s">
        <v>1017</v>
      </c>
      <c r="E7451" t="s">
        <v>1018</v>
      </c>
      <c r="F7451" s="86">
        <v>7194650.15243412</v>
      </c>
    </row>
    <row r="7452" spans="1:6">
      <c r="A7452">
        <v>2021</v>
      </c>
      <c r="B7452" t="s">
        <v>1038</v>
      </c>
      <c r="C7452" t="s">
        <v>1013</v>
      </c>
      <c r="D7452" t="s">
        <v>1017</v>
      </c>
      <c r="E7452" t="s">
        <v>1018</v>
      </c>
      <c r="F7452" s="86">
        <v>7209779.0721973497</v>
      </c>
    </row>
    <row r="7453" spans="1:6">
      <c r="A7453">
        <v>2022</v>
      </c>
      <c r="B7453" t="s">
        <v>1038</v>
      </c>
      <c r="C7453" t="s">
        <v>1013</v>
      </c>
      <c r="D7453" t="s">
        <v>1017</v>
      </c>
      <c r="E7453" t="s">
        <v>1018</v>
      </c>
      <c r="F7453" s="86">
        <v>7220744.0254138</v>
      </c>
    </row>
    <row r="7454" spans="1:6">
      <c r="A7454">
        <v>2023</v>
      </c>
      <c r="B7454" t="s">
        <v>1038</v>
      </c>
      <c r="C7454" t="s">
        <v>1013</v>
      </c>
      <c r="D7454" t="s">
        <v>1017</v>
      </c>
      <c r="E7454" t="s">
        <v>1018</v>
      </c>
      <c r="F7454" s="86">
        <v>7225632.8598696897</v>
      </c>
    </row>
    <row r="7455" spans="1:6">
      <c r="A7455">
        <v>2024</v>
      </c>
      <c r="B7455" t="s">
        <v>1038</v>
      </c>
      <c r="C7455" t="s">
        <v>1013</v>
      </c>
      <c r="D7455" t="s">
        <v>1017</v>
      </c>
      <c r="E7455" t="s">
        <v>1018</v>
      </c>
      <c r="F7455" s="86">
        <v>7220575.5347317802</v>
      </c>
    </row>
    <row r="7456" spans="1:6">
      <c r="A7456">
        <v>2025</v>
      </c>
      <c r="B7456" t="s">
        <v>1038</v>
      </c>
      <c r="C7456" t="s">
        <v>1013</v>
      </c>
      <c r="D7456" t="s">
        <v>1017</v>
      </c>
      <c r="E7456" t="s">
        <v>1018</v>
      </c>
      <c r="F7456" s="86">
        <v>7212891.4680918204</v>
      </c>
    </row>
    <row r="7457" spans="1:6">
      <c r="A7457">
        <v>2026</v>
      </c>
      <c r="B7457" t="s">
        <v>1038</v>
      </c>
      <c r="C7457" t="s">
        <v>1013</v>
      </c>
      <c r="D7457" t="s">
        <v>1017</v>
      </c>
      <c r="E7457" t="s">
        <v>1018</v>
      </c>
      <c r="F7457" s="86">
        <v>7201881.4439612497</v>
      </c>
    </row>
    <row r="7458" spans="1:6">
      <c r="A7458">
        <v>2027</v>
      </c>
      <c r="B7458" t="s">
        <v>1038</v>
      </c>
      <c r="C7458" t="s">
        <v>1013</v>
      </c>
      <c r="D7458" t="s">
        <v>1017</v>
      </c>
      <c r="E7458" t="s">
        <v>1018</v>
      </c>
      <c r="F7458" s="86">
        <v>7184847.9242264004</v>
      </c>
    </row>
    <row r="7459" spans="1:6">
      <c r="A7459">
        <v>2028</v>
      </c>
      <c r="B7459" t="s">
        <v>1038</v>
      </c>
      <c r="C7459" t="s">
        <v>1013</v>
      </c>
      <c r="D7459" t="s">
        <v>1017</v>
      </c>
      <c r="E7459" t="s">
        <v>1018</v>
      </c>
      <c r="F7459" s="86">
        <v>7163507.0108584501</v>
      </c>
    </row>
    <row r="7460" spans="1:6">
      <c r="A7460">
        <v>2029</v>
      </c>
      <c r="B7460" t="s">
        <v>1038</v>
      </c>
      <c r="C7460" t="s">
        <v>1013</v>
      </c>
      <c r="D7460" t="s">
        <v>1017</v>
      </c>
      <c r="E7460" t="s">
        <v>1018</v>
      </c>
      <c r="F7460" s="86">
        <v>7140173.78633493</v>
      </c>
    </row>
    <row r="7461" spans="1:6">
      <c r="A7461">
        <v>2030</v>
      </c>
      <c r="B7461" t="s">
        <v>1038</v>
      </c>
      <c r="C7461" t="s">
        <v>1013</v>
      </c>
      <c r="D7461" t="s">
        <v>1017</v>
      </c>
      <c r="E7461" t="s">
        <v>1018</v>
      </c>
      <c r="F7461" s="86">
        <v>7109084.5767850298</v>
      </c>
    </row>
    <row r="7462" spans="1:6">
      <c r="A7462">
        <v>2031</v>
      </c>
      <c r="B7462" t="s">
        <v>1038</v>
      </c>
      <c r="C7462" t="s">
        <v>1013</v>
      </c>
      <c r="D7462" t="s">
        <v>1017</v>
      </c>
      <c r="E7462" t="s">
        <v>1018</v>
      </c>
      <c r="F7462" s="86">
        <v>7081688.4371846896</v>
      </c>
    </row>
    <row r="7463" spans="1:6">
      <c r="A7463">
        <v>2032</v>
      </c>
      <c r="B7463" t="s">
        <v>1038</v>
      </c>
      <c r="C7463" t="s">
        <v>1013</v>
      </c>
      <c r="D7463" t="s">
        <v>1017</v>
      </c>
      <c r="E7463" t="s">
        <v>1018</v>
      </c>
      <c r="F7463" s="86">
        <v>7055584.6348053403</v>
      </c>
    </row>
    <row r="7464" spans="1:6">
      <c r="A7464">
        <v>2033</v>
      </c>
      <c r="B7464" t="s">
        <v>1038</v>
      </c>
      <c r="C7464" t="s">
        <v>1013</v>
      </c>
      <c r="D7464" t="s">
        <v>1017</v>
      </c>
      <c r="E7464" t="s">
        <v>1018</v>
      </c>
      <c r="F7464" s="86">
        <v>7031886.2513317997</v>
      </c>
    </row>
    <row r="7465" spans="1:6">
      <c r="A7465">
        <v>2034</v>
      </c>
      <c r="B7465" t="s">
        <v>1038</v>
      </c>
      <c r="C7465" t="s">
        <v>1013</v>
      </c>
      <c r="D7465" t="s">
        <v>1017</v>
      </c>
      <c r="E7465" t="s">
        <v>1018</v>
      </c>
      <c r="F7465" s="86">
        <v>7010163.7761012297</v>
      </c>
    </row>
    <row r="7466" spans="1:6">
      <c r="A7466">
        <v>2035</v>
      </c>
      <c r="B7466" t="s">
        <v>1038</v>
      </c>
      <c r="C7466" t="s">
        <v>1013</v>
      </c>
      <c r="D7466" t="s">
        <v>1017</v>
      </c>
      <c r="E7466" t="s">
        <v>1018</v>
      </c>
      <c r="F7466" s="86">
        <v>6990353.0737757199</v>
      </c>
    </row>
    <row r="7467" spans="1:6">
      <c r="A7467">
        <v>2036</v>
      </c>
      <c r="B7467" t="s">
        <v>1038</v>
      </c>
      <c r="C7467" t="s">
        <v>1013</v>
      </c>
      <c r="D7467" t="s">
        <v>1017</v>
      </c>
      <c r="E7467" t="s">
        <v>1018</v>
      </c>
      <c r="F7467" s="86">
        <v>6975485.8372366196</v>
      </c>
    </row>
    <row r="7468" spans="1:6">
      <c r="A7468">
        <v>2037</v>
      </c>
      <c r="B7468" t="s">
        <v>1038</v>
      </c>
      <c r="C7468" t="s">
        <v>1013</v>
      </c>
      <c r="D7468" t="s">
        <v>1017</v>
      </c>
      <c r="E7468" t="s">
        <v>1018</v>
      </c>
      <c r="F7468" s="86">
        <v>6964466.7386329398</v>
      </c>
    </row>
    <row r="7469" spans="1:6">
      <c r="A7469">
        <v>2038</v>
      </c>
      <c r="B7469" t="s">
        <v>1038</v>
      </c>
      <c r="C7469" t="s">
        <v>1013</v>
      </c>
      <c r="D7469" t="s">
        <v>1017</v>
      </c>
      <c r="E7469" t="s">
        <v>1018</v>
      </c>
      <c r="F7469" s="86">
        <v>6957523.8396942597</v>
      </c>
    </row>
    <row r="7470" spans="1:6">
      <c r="A7470">
        <v>2039</v>
      </c>
      <c r="B7470" t="s">
        <v>1038</v>
      </c>
      <c r="C7470" t="s">
        <v>1013</v>
      </c>
      <c r="D7470" t="s">
        <v>1017</v>
      </c>
      <c r="E7470" t="s">
        <v>1018</v>
      </c>
      <c r="F7470" s="86">
        <v>6956509.8842892097</v>
      </c>
    </row>
    <row r="7471" spans="1:6">
      <c r="A7471">
        <v>2040</v>
      </c>
      <c r="B7471" t="s">
        <v>1038</v>
      </c>
      <c r="C7471" t="s">
        <v>1013</v>
      </c>
      <c r="D7471" t="s">
        <v>1017</v>
      </c>
      <c r="E7471" t="s">
        <v>1018</v>
      </c>
      <c r="F7471" s="86">
        <v>6961893.5646903599</v>
      </c>
    </row>
    <row r="7472" spans="1:6">
      <c r="A7472">
        <v>2041</v>
      </c>
      <c r="B7472" t="s">
        <v>1038</v>
      </c>
      <c r="C7472" t="s">
        <v>1013</v>
      </c>
      <c r="D7472" t="s">
        <v>1017</v>
      </c>
      <c r="E7472" t="s">
        <v>1018</v>
      </c>
      <c r="F7472" s="86">
        <v>6973888.9326465996</v>
      </c>
    </row>
    <row r="7473" spans="1:6">
      <c r="A7473">
        <v>2042</v>
      </c>
      <c r="B7473" t="s">
        <v>1038</v>
      </c>
      <c r="C7473" t="s">
        <v>1013</v>
      </c>
      <c r="D7473" t="s">
        <v>1017</v>
      </c>
      <c r="E7473" t="s">
        <v>1018</v>
      </c>
      <c r="F7473" s="86">
        <v>6988700.4003662895</v>
      </c>
    </row>
    <row r="7474" spans="1:6">
      <c r="A7474">
        <v>2043</v>
      </c>
      <c r="B7474" t="s">
        <v>1038</v>
      </c>
      <c r="C7474" t="s">
        <v>1013</v>
      </c>
      <c r="D7474" t="s">
        <v>1017</v>
      </c>
      <c r="E7474" t="s">
        <v>1018</v>
      </c>
      <c r="F7474" s="86">
        <v>7010033.5283267498</v>
      </c>
    </row>
    <row r="7475" spans="1:6">
      <c r="A7475">
        <v>2044</v>
      </c>
      <c r="B7475" t="s">
        <v>1038</v>
      </c>
      <c r="C7475" t="s">
        <v>1013</v>
      </c>
      <c r="D7475" t="s">
        <v>1017</v>
      </c>
      <c r="E7475" t="s">
        <v>1018</v>
      </c>
      <c r="F7475" s="86">
        <v>7037045.0497273495</v>
      </c>
    </row>
    <row r="7476" spans="1:6">
      <c r="A7476">
        <v>2045</v>
      </c>
      <c r="B7476" t="s">
        <v>1038</v>
      </c>
      <c r="C7476" t="s">
        <v>1013</v>
      </c>
      <c r="D7476" t="s">
        <v>1017</v>
      </c>
      <c r="E7476" t="s">
        <v>1018</v>
      </c>
      <c r="F7476" s="86">
        <v>7072159.2165251104</v>
      </c>
    </row>
    <row r="7477" spans="1:6">
      <c r="A7477">
        <v>2046</v>
      </c>
      <c r="B7477" t="s">
        <v>1038</v>
      </c>
      <c r="C7477" t="s">
        <v>1013</v>
      </c>
      <c r="D7477" t="s">
        <v>1017</v>
      </c>
      <c r="E7477" t="s">
        <v>1018</v>
      </c>
      <c r="F7477" s="86">
        <v>7112040.25926854</v>
      </c>
    </row>
    <row r="7478" spans="1:6">
      <c r="A7478">
        <v>2047</v>
      </c>
      <c r="B7478" t="s">
        <v>1038</v>
      </c>
      <c r="C7478" t="s">
        <v>1013</v>
      </c>
      <c r="D7478" t="s">
        <v>1017</v>
      </c>
      <c r="E7478" t="s">
        <v>1018</v>
      </c>
      <c r="F7478" s="86">
        <v>7154804.7255598996</v>
      </c>
    </row>
    <row r="7479" spans="1:6">
      <c r="A7479">
        <v>2048</v>
      </c>
      <c r="B7479" t="s">
        <v>1038</v>
      </c>
      <c r="C7479" t="s">
        <v>1013</v>
      </c>
      <c r="D7479" t="s">
        <v>1017</v>
      </c>
      <c r="E7479" t="s">
        <v>1018</v>
      </c>
      <c r="F7479" s="86">
        <v>7203244.3039285</v>
      </c>
    </row>
    <row r="7480" spans="1:6">
      <c r="A7480">
        <v>2049</v>
      </c>
      <c r="B7480" t="s">
        <v>1038</v>
      </c>
      <c r="C7480" t="s">
        <v>1013</v>
      </c>
      <c r="D7480" t="s">
        <v>1017</v>
      </c>
      <c r="E7480" t="s">
        <v>1018</v>
      </c>
      <c r="F7480" s="86">
        <v>7257153.0710565802</v>
      </c>
    </row>
    <row r="7481" spans="1:6">
      <c r="A7481">
        <v>2050</v>
      </c>
      <c r="B7481" t="s">
        <v>1038</v>
      </c>
      <c r="C7481" t="s">
        <v>1013</v>
      </c>
      <c r="D7481" t="s">
        <v>1017</v>
      </c>
      <c r="E7481" t="s">
        <v>1018</v>
      </c>
      <c r="F7481" s="86">
        <v>7314262.2715848703</v>
      </c>
    </row>
    <row r="7482" spans="1:6">
      <c r="A7482">
        <v>2017</v>
      </c>
      <c r="B7482" t="s">
        <v>1039</v>
      </c>
      <c r="C7482" t="s">
        <v>1013</v>
      </c>
      <c r="D7482" t="s">
        <v>1017</v>
      </c>
      <c r="E7482" t="s">
        <v>1018</v>
      </c>
      <c r="F7482" s="86">
        <v>8608004.7329155896</v>
      </c>
    </row>
    <row r="7483" spans="1:6">
      <c r="A7483">
        <v>2018</v>
      </c>
      <c r="B7483" t="s">
        <v>1039</v>
      </c>
      <c r="C7483" t="s">
        <v>1013</v>
      </c>
      <c r="D7483" t="s">
        <v>1017</v>
      </c>
      <c r="E7483" t="s">
        <v>1018</v>
      </c>
      <c r="F7483" s="86">
        <v>8629353.7742605601</v>
      </c>
    </row>
    <row r="7484" spans="1:6">
      <c r="A7484">
        <v>2019</v>
      </c>
      <c r="B7484" t="s">
        <v>1039</v>
      </c>
      <c r="C7484" t="s">
        <v>1013</v>
      </c>
      <c r="D7484" t="s">
        <v>1017</v>
      </c>
      <c r="E7484" t="s">
        <v>1018</v>
      </c>
      <c r="F7484" s="86">
        <v>8649668.9218801707</v>
      </c>
    </row>
    <row r="7485" spans="1:6">
      <c r="A7485">
        <v>2020</v>
      </c>
      <c r="B7485" t="s">
        <v>1039</v>
      </c>
      <c r="C7485" t="s">
        <v>1013</v>
      </c>
      <c r="D7485" t="s">
        <v>1017</v>
      </c>
      <c r="E7485" t="s">
        <v>1018</v>
      </c>
      <c r="F7485" s="86">
        <v>8648129.5954926703</v>
      </c>
    </row>
    <row r="7486" spans="1:6">
      <c r="A7486">
        <v>2021</v>
      </c>
      <c r="B7486" t="s">
        <v>1039</v>
      </c>
      <c r="C7486" t="s">
        <v>1013</v>
      </c>
      <c r="D7486" t="s">
        <v>1017</v>
      </c>
      <c r="E7486" t="s">
        <v>1018</v>
      </c>
      <c r="F7486" s="86">
        <v>8644047.9431823604</v>
      </c>
    </row>
    <row r="7487" spans="1:6">
      <c r="A7487">
        <v>2022</v>
      </c>
      <c r="B7487" t="s">
        <v>1039</v>
      </c>
      <c r="C7487" t="s">
        <v>1013</v>
      </c>
      <c r="D7487" t="s">
        <v>1017</v>
      </c>
      <c r="E7487" t="s">
        <v>1018</v>
      </c>
      <c r="F7487" s="86">
        <v>8634953.2336945608</v>
      </c>
    </row>
    <row r="7488" spans="1:6">
      <c r="A7488">
        <v>2023</v>
      </c>
      <c r="B7488" t="s">
        <v>1039</v>
      </c>
      <c r="C7488" t="s">
        <v>1013</v>
      </c>
      <c r="D7488" t="s">
        <v>1017</v>
      </c>
      <c r="E7488" t="s">
        <v>1018</v>
      </c>
      <c r="F7488" s="86">
        <v>8619187.5677731093</v>
      </c>
    </row>
    <row r="7489" spans="1:6">
      <c r="A7489">
        <v>2024</v>
      </c>
      <c r="B7489" t="s">
        <v>1039</v>
      </c>
      <c r="C7489" t="s">
        <v>1013</v>
      </c>
      <c r="D7489" t="s">
        <v>1017</v>
      </c>
      <c r="E7489" t="s">
        <v>1018</v>
      </c>
      <c r="F7489" s="86">
        <v>8593826.5517710596</v>
      </c>
    </row>
    <row r="7490" spans="1:6">
      <c r="A7490">
        <v>2025</v>
      </c>
      <c r="B7490" t="s">
        <v>1039</v>
      </c>
      <c r="C7490" t="s">
        <v>1013</v>
      </c>
      <c r="D7490" t="s">
        <v>1017</v>
      </c>
      <c r="E7490" t="s">
        <v>1018</v>
      </c>
      <c r="F7490" s="86">
        <v>8565414.7380883694</v>
      </c>
    </row>
    <row r="7491" spans="1:6">
      <c r="A7491">
        <v>2026</v>
      </c>
      <c r="B7491" t="s">
        <v>1039</v>
      </c>
      <c r="C7491" t="s">
        <v>1013</v>
      </c>
      <c r="D7491" t="s">
        <v>1017</v>
      </c>
      <c r="E7491" t="s">
        <v>1018</v>
      </c>
      <c r="F7491" s="86">
        <v>8534270.1926050298</v>
      </c>
    </row>
    <row r="7492" spans="1:6">
      <c r="A7492">
        <v>2027</v>
      </c>
      <c r="B7492" t="s">
        <v>1039</v>
      </c>
      <c r="C7492" t="s">
        <v>1013</v>
      </c>
      <c r="D7492" t="s">
        <v>1017</v>
      </c>
      <c r="E7492" t="s">
        <v>1018</v>
      </c>
      <c r="F7492" s="86">
        <v>8497587.3695573602</v>
      </c>
    </row>
    <row r="7493" spans="1:6">
      <c r="A7493">
        <v>2028</v>
      </c>
      <c r="B7493" t="s">
        <v>1039</v>
      </c>
      <c r="C7493" t="s">
        <v>1013</v>
      </c>
      <c r="D7493" t="s">
        <v>1017</v>
      </c>
      <c r="E7493" t="s">
        <v>1018</v>
      </c>
      <c r="F7493" s="86">
        <v>8457228.4022077397</v>
      </c>
    </row>
    <row r="7494" spans="1:6">
      <c r="A7494">
        <v>2029</v>
      </c>
      <c r="B7494" t="s">
        <v>1039</v>
      </c>
      <c r="C7494" t="s">
        <v>1013</v>
      </c>
      <c r="D7494" t="s">
        <v>1017</v>
      </c>
      <c r="E7494" t="s">
        <v>1018</v>
      </c>
      <c r="F7494" s="86">
        <v>8415780.6636951491</v>
      </c>
    </row>
    <row r="7495" spans="1:6">
      <c r="A7495">
        <v>2030</v>
      </c>
      <c r="B7495" t="s">
        <v>1039</v>
      </c>
      <c r="C7495" t="s">
        <v>1013</v>
      </c>
      <c r="D7495" t="s">
        <v>1017</v>
      </c>
      <c r="E7495" t="s">
        <v>1018</v>
      </c>
      <c r="F7495" s="86">
        <v>8367890.0516559798</v>
      </c>
    </row>
    <row r="7496" spans="1:6">
      <c r="A7496">
        <v>2031</v>
      </c>
      <c r="B7496" t="s">
        <v>1039</v>
      </c>
      <c r="C7496" t="s">
        <v>1013</v>
      </c>
      <c r="D7496" t="s">
        <v>1017</v>
      </c>
      <c r="E7496" t="s">
        <v>1018</v>
      </c>
      <c r="F7496" s="86">
        <v>8324466.1626256099</v>
      </c>
    </row>
    <row r="7497" spans="1:6">
      <c r="A7497">
        <v>2032</v>
      </c>
      <c r="B7497" t="s">
        <v>1039</v>
      </c>
      <c r="C7497" t="s">
        <v>1013</v>
      </c>
      <c r="D7497" t="s">
        <v>1017</v>
      </c>
      <c r="E7497" t="s">
        <v>1018</v>
      </c>
      <c r="F7497" s="86">
        <v>8283192.0160788298</v>
      </c>
    </row>
    <row r="7498" spans="1:6">
      <c r="A7498">
        <v>2033</v>
      </c>
      <c r="B7498" t="s">
        <v>1039</v>
      </c>
      <c r="C7498" t="s">
        <v>1013</v>
      </c>
      <c r="D7498" t="s">
        <v>1017</v>
      </c>
      <c r="E7498" t="s">
        <v>1018</v>
      </c>
      <c r="F7498" s="86">
        <v>8244745.3832490901</v>
      </c>
    </row>
    <row r="7499" spans="1:6">
      <c r="A7499">
        <v>2034</v>
      </c>
      <c r="B7499" t="s">
        <v>1039</v>
      </c>
      <c r="C7499" t="s">
        <v>1013</v>
      </c>
      <c r="D7499" t="s">
        <v>1017</v>
      </c>
      <c r="E7499" t="s">
        <v>1018</v>
      </c>
      <c r="F7499" s="86">
        <v>8209223.5859397696</v>
      </c>
    </row>
    <row r="7500" spans="1:6">
      <c r="A7500">
        <v>2035</v>
      </c>
      <c r="B7500" t="s">
        <v>1039</v>
      </c>
      <c r="C7500" t="s">
        <v>1013</v>
      </c>
      <c r="D7500" t="s">
        <v>1017</v>
      </c>
      <c r="E7500" t="s">
        <v>1018</v>
      </c>
      <c r="F7500" s="86">
        <v>8176563.0299908798</v>
      </c>
    </row>
    <row r="7501" spans="1:6">
      <c r="A7501">
        <v>2036</v>
      </c>
      <c r="B7501" t="s">
        <v>1039</v>
      </c>
      <c r="C7501" t="s">
        <v>1013</v>
      </c>
      <c r="D7501" t="s">
        <v>1017</v>
      </c>
      <c r="E7501" t="s">
        <v>1018</v>
      </c>
      <c r="F7501" s="86">
        <v>8149460.9199132901</v>
      </c>
    </row>
    <row r="7502" spans="1:6">
      <c r="A7502">
        <v>2037</v>
      </c>
      <c r="B7502" t="s">
        <v>1039</v>
      </c>
      <c r="C7502" t="s">
        <v>1013</v>
      </c>
      <c r="D7502" t="s">
        <v>1017</v>
      </c>
      <c r="E7502" t="s">
        <v>1018</v>
      </c>
      <c r="F7502" s="86">
        <v>8127132.9392432701</v>
      </c>
    </row>
    <row r="7503" spans="1:6">
      <c r="A7503">
        <v>2038</v>
      </c>
      <c r="B7503" t="s">
        <v>1039</v>
      </c>
      <c r="C7503" t="s">
        <v>1013</v>
      </c>
      <c r="D7503" t="s">
        <v>1017</v>
      </c>
      <c r="E7503" t="s">
        <v>1018</v>
      </c>
      <c r="F7503" s="86">
        <v>8109455.17756317</v>
      </c>
    </row>
    <row r="7504" spans="1:6">
      <c r="A7504">
        <v>2039</v>
      </c>
      <c r="B7504" t="s">
        <v>1039</v>
      </c>
      <c r="C7504" t="s">
        <v>1013</v>
      </c>
      <c r="D7504" t="s">
        <v>1017</v>
      </c>
      <c r="E7504" t="s">
        <v>1018</v>
      </c>
      <c r="F7504" s="86">
        <v>8098400.7904600799</v>
      </c>
    </row>
    <row r="7505" spans="1:6">
      <c r="A7505">
        <v>2040</v>
      </c>
      <c r="B7505" t="s">
        <v>1039</v>
      </c>
      <c r="C7505" t="s">
        <v>1013</v>
      </c>
      <c r="D7505" t="s">
        <v>1017</v>
      </c>
      <c r="E7505" t="s">
        <v>1018</v>
      </c>
      <c r="F7505" s="86">
        <v>8094695.5807396602</v>
      </c>
    </row>
    <row r="7506" spans="1:6">
      <c r="A7506">
        <v>2041</v>
      </c>
      <c r="B7506" t="s">
        <v>1039</v>
      </c>
      <c r="C7506" t="s">
        <v>1013</v>
      </c>
      <c r="D7506" t="s">
        <v>1017</v>
      </c>
      <c r="E7506" t="s">
        <v>1018</v>
      </c>
      <c r="F7506" s="86">
        <v>8097918.7273022505</v>
      </c>
    </row>
    <row r="7507" spans="1:6">
      <c r="A7507">
        <v>2042</v>
      </c>
      <c r="B7507" t="s">
        <v>1039</v>
      </c>
      <c r="C7507" t="s">
        <v>1013</v>
      </c>
      <c r="D7507" t="s">
        <v>1017</v>
      </c>
      <c r="E7507" t="s">
        <v>1018</v>
      </c>
      <c r="F7507" s="86">
        <v>8105083.8807952404</v>
      </c>
    </row>
    <row r="7508" spans="1:6">
      <c r="A7508">
        <v>2043</v>
      </c>
      <c r="B7508" t="s">
        <v>1039</v>
      </c>
      <c r="C7508" t="s">
        <v>1013</v>
      </c>
      <c r="D7508" t="s">
        <v>1017</v>
      </c>
      <c r="E7508" t="s">
        <v>1018</v>
      </c>
      <c r="F7508" s="86">
        <v>8119108.3567857202</v>
      </c>
    </row>
    <row r="7509" spans="1:6">
      <c r="A7509">
        <v>2044</v>
      </c>
      <c r="B7509" t="s">
        <v>1039</v>
      </c>
      <c r="C7509" t="s">
        <v>1013</v>
      </c>
      <c r="D7509" t="s">
        <v>1017</v>
      </c>
      <c r="E7509" t="s">
        <v>1018</v>
      </c>
      <c r="F7509" s="86">
        <v>8139360.8797308896</v>
      </c>
    </row>
    <row r="7510" spans="1:6">
      <c r="A7510">
        <v>2045</v>
      </c>
      <c r="B7510" t="s">
        <v>1039</v>
      </c>
      <c r="C7510" t="s">
        <v>1013</v>
      </c>
      <c r="D7510" t="s">
        <v>1017</v>
      </c>
      <c r="E7510" t="s">
        <v>1018</v>
      </c>
      <c r="F7510" s="86">
        <v>8168173.7681054296</v>
      </c>
    </row>
    <row r="7511" spans="1:6">
      <c r="A7511">
        <v>2046</v>
      </c>
      <c r="B7511" t="s">
        <v>1039</v>
      </c>
      <c r="C7511" t="s">
        <v>1013</v>
      </c>
      <c r="D7511" t="s">
        <v>1017</v>
      </c>
      <c r="E7511" t="s">
        <v>1018</v>
      </c>
      <c r="F7511" s="86">
        <v>8201936.5227030404</v>
      </c>
    </row>
    <row r="7512" spans="1:6">
      <c r="A7512">
        <v>2047</v>
      </c>
      <c r="B7512" t="s">
        <v>1039</v>
      </c>
      <c r="C7512" t="s">
        <v>1013</v>
      </c>
      <c r="D7512" t="s">
        <v>1017</v>
      </c>
      <c r="E7512" t="s">
        <v>1018</v>
      </c>
      <c r="F7512" s="86">
        <v>8238842.9603158897</v>
      </c>
    </row>
    <row r="7513" spans="1:6">
      <c r="A7513">
        <v>2048</v>
      </c>
      <c r="B7513" t="s">
        <v>1039</v>
      </c>
      <c r="C7513" t="s">
        <v>1013</v>
      </c>
      <c r="D7513" t="s">
        <v>1017</v>
      </c>
      <c r="E7513" t="s">
        <v>1018</v>
      </c>
      <c r="F7513" s="86">
        <v>8281851.6900907699</v>
      </c>
    </row>
    <row r="7514" spans="1:6">
      <c r="A7514">
        <v>2049</v>
      </c>
      <c r="B7514" t="s">
        <v>1039</v>
      </c>
      <c r="C7514" t="s">
        <v>1013</v>
      </c>
      <c r="D7514" t="s">
        <v>1017</v>
      </c>
      <c r="E7514" t="s">
        <v>1018</v>
      </c>
      <c r="F7514" s="86">
        <v>8330144.9455309603</v>
      </c>
    </row>
    <row r="7515" spans="1:6">
      <c r="A7515">
        <v>2050</v>
      </c>
      <c r="B7515" t="s">
        <v>1039</v>
      </c>
      <c r="C7515" t="s">
        <v>1013</v>
      </c>
      <c r="D7515" t="s">
        <v>1017</v>
      </c>
      <c r="E7515" t="s">
        <v>1018</v>
      </c>
      <c r="F7515" s="86">
        <v>8381761.4756102897</v>
      </c>
    </row>
    <row r="7516" spans="1:6">
      <c r="A7516">
        <v>2017</v>
      </c>
      <c r="B7516" t="s">
        <v>1040</v>
      </c>
      <c r="C7516" t="s">
        <v>1013</v>
      </c>
      <c r="D7516" t="s">
        <v>1017</v>
      </c>
      <c r="E7516" t="s">
        <v>1018</v>
      </c>
      <c r="F7516" s="86">
        <v>12722286.9127547</v>
      </c>
    </row>
    <row r="7517" spans="1:6">
      <c r="A7517">
        <v>2018</v>
      </c>
      <c r="B7517" t="s">
        <v>1040</v>
      </c>
      <c r="C7517" t="s">
        <v>1013</v>
      </c>
      <c r="D7517" t="s">
        <v>1017</v>
      </c>
      <c r="E7517" t="s">
        <v>1018</v>
      </c>
      <c r="F7517" s="86">
        <v>12736623.209973801</v>
      </c>
    </row>
    <row r="7518" spans="1:6">
      <c r="A7518">
        <v>2019</v>
      </c>
      <c r="B7518" t="s">
        <v>1040</v>
      </c>
      <c r="C7518" t="s">
        <v>1013</v>
      </c>
      <c r="D7518" t="s">
        <v>1017</v>
      </c>
      <c r="E7518" t="s">
        <v>1018</v>
      </c>
      <c r="F7518" s="86">
        <v>12749018.568643</v>
      </c>
    </row>
    <row r="7519" spans="1:6">
      <c r="A7519">
        <v>2020</v>
      </c>
      <c r="B7519" t="s">
        <v>1040</v>
      </c>
      <c r="C7519" t="s">
        <v>1013</v>
      </c>
      <c r="D7519" t="s">
        <v>1017</v>
      </c>
      <c r="E7519" t="s">
        <v>1018</v>
      </c>
      <c r="F7519" s="86">
        <v>12768648.937886801</v>
      </c>
    </row>
    <row r="7520" spans="1:6">
      <c r="A7520">
        <v>2021</v>
      </c>
      <c r="B7520" t="s">
        <v>1040</v>
      </c>
      <c r="C7520" t="s">
        <v>1013</v>
      </c>
      <c r="D7520" t="s">
        <v>1017</v>
      </c>
      <c r="E7520" t="s">
        <v>1018</v>
      </c>
      <c r="F7520" s="86">
        <v>12777665.9168177</v>
      </c>
    </row>
    <row r="7521" spans="1:6">
      <c r="A7521">
        <v>2022</v>
      </c>
      <c r="B7521" t="s">
        <v>1040</v>
      </c>
      <c r="C7521" t="s">
        <v>1013</v>
      </c>
      <c r="D7521" t="s">
        <v>1017</v>
      </c>
      <c r="E7521" t="s">
        <v>1018</v>
      </c>
      <c r="F7521" s="86">
        <v>12781727.126296001</v>
      </c>
    </row>
    <row r="7522" spans="1:6">
      <c r="A7522">
        <v>2023</v>
      </c>
      <c r="B7522" t="s">
        <v>1040</v>
      </c>
      <c r="C7522" t="s">
        <v>1013</v>
      </c>
      <c r="D7522" t="s">
        <v>1017</v>
      </c>
      <c r="E7522" t="s">
        <v>1018</v>
      </c>
      <c r="F7522" s="86">
        <v>12773580.2875151</v>
      </c>
    </row>
    <row r="7523" spans="1:6">
      <c r="A7523">
        <v>2024</v>
      </c>
      <c r="B7523" t="s">
        <v>1040</v>
      </c>
      <c r="C7523" t="s">
        <v>1013</v>
      </c>
      <c r="D7523" t="s">
        <v>1017</v>
      </c>
      <c r="E7523" t="s">
        <v>1018</v>
      </c>
      <c r="F7523" s="86">
        <v>12755893.968790401</v>
      </c>
    </row>
    <row r="7524" spans="1:6">
      <c r="A7524">
        <v>2025</v>
      </c>
      <c r="B7524" t="s">
        <v>1040</v>
      </c>
      <c r="C7524" t="s">
        <v>1013</v>
      </c>
      <c r="D7524" t="s">
        <v>1017</v>
      </c>
      <c r="E7524" t="s">
        <v>1018</v>
      </c>
      <c r="F7524" s="86">
        <v>12731403.20345</v>
      </c>
    </row>
    <row r="7525" spans="1:6">
      <c r="A7525">
        <v>2026</v>
      </c>
      <c r="B7525" t="s">
        <v>1040</v>
      </c>
      <c r="C7525" t="s">
        <v>1013</v>
      </c>
      <c r="D7525" t="s">
        <v>1017</v>
      </c>
      <c r="E7525" t="s">
        <v>1018</v>
      </c>
      <c r="F7525" s="86">
        <v>12695635.3613568</v>
      </c>
    </row>
    <row r="7526" spans="1:6">
      <c r="A7526">
        <v>2027</v>
      </c>
      <c r="B7526" t="s">
        <v>1040</v>
      </c>
      <c r="C7526" t="s">
        <v>1013</v>
      </c>
      <c r="D7526" t="s">
        <v>1017</v>
      </c>
      <c r="E7526" t="s">
        <v>1018</v>
      </c>
      <c r="F7526" s="86">
        <v>12656901.485601399</v>
      </c>
    </row>
    <row r="7527" spans="1:6">
      <c r="A7527">
        <v>2028</v>
      </c>
      <c r="B7527" t="s">
        <v>1040</v>
      </c>
      <c r="C7527" t="s">
        <v>1013</v>
      </c>
      <c r="D7527" t="s">
        <v>1017</v>
      </c>
      <c r="E7527" t="s">
        <v>1018</v>
      </c>
      <c r="F7527" s="86">
        <v>12611957.9462146</v>
      </c>
    </row>
    <row r="7528" spans="1:6">
      <c r="A7528">
        <v>2029</v>
      </c>
      <c r="B7528" t="s">
        <v>1040</v>
      </c>
      <c r="C7528" t="s">
        <v>1013</v>
      </c>
      <c r="D7528" t="s">
        <v>1017</v>
      </c>
      <c r="E7528" t="s">
        <v>1018</v>
      </c>
      <c r="F7528" s="86">
        <v>12564795.5320604</v>
      </c>
    </row>
    <row r="7529" spans="1:6">
      <c r="A7529">
        <v>2030</v>
      </c>
      <c r="B7529" t="s">
        <v>1040</v>
      </c>
      <c r="C7529" t="s">
        <v>1013</v>
      </c>
      <c r="D7529" t="s">
        <v>1017</v>
      </c>
      <c r="E7529" t="s">
        <v>1018</v>
      </c>
      <c r="F7529" s="86">
        <v>12509937.055356501</v>
      </c>
    </row>
    <row r="7530" spans="1:6">
      <c r="A7530">
        <v>2031</v>
      </c>
      <c r="B7530" t="s">
        <v>1040</v>
      </c>
      <c r="C7530" t="s">
        <v>1013</v>
      </c>
      <c r="D7530" t="s">
        <v>1017</v>
      </c>
      <c r="E7530" t="s">
        <v>1018</v>
      </c>
      <c r="F7530" s="86">
        <v>12457588.518619901</v>
      </c>
    </row>
    <row r="7531" spans="1:6">
      <c r="A7531">
        <v>2032</v>
      </c>
      <c r="B7531" t="s">
        <v>1040</v>
      </c>
      <c r="C7531" t="s">
        <v>1013</v>
      </c>
      <c r="D7531" t="s">
        <v>1017</v>
      </c>
      <c r="E7531" t="s">
        <v>1018</v>
      </c>
      <c r="F7531" s="86">
        <v>12408320.138371401</v>
      </c>
    </row>
    <row r="7532" spans="1:6">
      <c r="A7532">
        <v>2033</v>
      </c>
      <c r="B7532" t="s">
        <v>1040</v>
      </c>
      <c r="C7532" t="s">
        <v>1013</v>
      </c>
      <c r="D7532" t="s">
        <v>1017</v>
      </c>
      <c r="E7532" t="s">
        <v>1018</v>
      </c>
      <c r="F7532" s="86">
        <v>12362990.942626201</v>
      </c>
    </row>
    <row r="7533" spans="1:6">
      <c r="A7533">
        <v>2034</v>
      </c>
      <c r="B7533" t="s">
        <v>1040</v>
      </c>
      <c r="C7533" t="s">
        <v>1013</v>
      </c>
      <c r="D7533" t="s">
        <v>1017</v>
      </c>
      <c r="E7533" t="s">
        <v>1018</v>
      </c>
      <c r="F7533" s="86">
        <v>12323759.220434099</v>
      </c>
    </row>
    <row r="7534" spans="1:6">
      <c r="A7534">
        <v>2035</v>
      </c>
      <c r="B7534" t="s">
        <v>1040</v>
      </c>
      <c r="C7534" t="s">
        <v>1013</v>
      </c>
      <c r="D7534" t="s">
        <v>1017</v>
      </c>
      <c r="E7534" t="s">
        <v>1018</v>
      </c>
      <c r="F7534" s="86">
        <v>12286871.2783895</v>
      </c>
    </row>
    <row r="7535" spans="1:6">
      <c r="A7535">
        <v>2036</v>
      </c>
      <c r="B7535" t="s">
        <v>1040</v>
      </c>
      <c r="C7535" t="s">
        <v>1013</v>
      </c>
      <c r="D7535" t="s">
        <v>1017</v>
      </c>
      <c r="E7535" t="s">
        <v>1018</v>
      </c>
      <c r="F7535" s="86">
        <v>12259343.5802225</v>
      </c>
    </row>
    <row r="7536" spans="1:6">
      <c r="A7536">
        <v>2037</v>
      </c>
      <c r="B7536" t="s">
        <v>1040</v>
      </c>
      <c r="C7536" t="s">
        <v>1013</v>
      </c>
      <c r="D7536" t="s">
        <v>1017</v>
      </c>
      <c r="E7536" t="s">
        <v>1018</v>
      </c>
      <c r="F7536" s="86">
        <v>12230564.6824883</v>
      </c>
    </row>
    <row r="7537" spans="1:6">
      <c r="A7537">
        <v>2038</v>
      </c>
      <c r="B7537" t="s">
        <v>1040</v>
      </c>
      <c r="C7537" t="s">
        <v>1013</v>
      </c>
      <c r="D7537" t="s">
        <v>1017</v>
      </c>
      <c r="E7537" t="s">
        <v>1018</v>
      </c>
      <c r="F7537" s="86">
        <v>12212690.242417701</v>
      </c>
    </row>
    <row r="7538" spans="1:6">
      <c r="A7538">
        <v>2039</v>
      </c>
      <c r="B7538" t="s">
        <v>1040</v>
      </c>
      <c r="C7538" t="s">
        <v>1013</v>
      </c>
      <c r="D7538" t="s">
        <v>1017</v>
      </c>
      <c r="E7538" t="s">
        <v>1018</v>
      </c>
      <c r="F7538" s="86">
        <v>12200738.7813986</v>
      </c>
    </row>
    <row r="7539" spans="1:6">
      <c r="A7539">
        <v>2040</v>
      </c>
      <c r="B7539" t="s">
        <v>1040</v>
      </c>
      <c r="C7539" t="s">
        <v>1013</v>
      </c>
      <c r="D7539" t="s">
        <v>1017</v>
      </c>
      <c r="E7539" t="s">
        <v>1018</v>
      </c>
      <c r="F7539" s="86">
        <v>12201053.468908301</v>
      </c>
    </row>
    <row r="7540" spans="1:6">
      <c r="A7540">
        <v>2041</v>
      </c>
      <c r="B7540" t="s">
        <v>1040</v>
      </c>
      <c r="C7540" t="s">
        <v>1013</v>
      </c>
      <c r="D7540" t="s">
        <v>1017</v>
      </c>
      <c r="E7540" t="s">
        <v>1018</v>
      </c>
      <c r="F7540" s="86">
        <v>12206421.251132499</v>
      </c>
    </row>
    <row r="7541" spans="1:6">
      <c r="A7541">
        <v>2042</v>
      </c>
      <c r="B7541" t="s">
        <v>1040</v>
      </c>
      <c r="C7541" t="s">
        <v>1013</v>
      </c>
      <c r="D7541" t="s">
        <v>1017</v>
      </c>
      <c r="E7541" t="s">
        <v>1018</v>
      </c>
      <c r="F7541" s="86">
        <v>12217751.9719743</v>
      </c>
    </row>
    <row r="7542" spans="1:6">
      <c r="A7542">
        <v>2043</v>
      </c>
      <c r="B7542" t="s">
        <v>1040</v>
      </c>
      <c r="C7542" t="s">
        <v>1013</v>
      </c>
      <c r="D7542" t="s">
        <v>1017</v>
      </c>
      <c r="E7542" t="s">
        <v>1018</v>
      </c>
      <c r="F7542" s="86">
        <v>12236854.3361389</v>
      </c>
    </row>
    <row r="7543" spans="1:6">
      <c r="A7543">
        <v>2044</v>
      </c>
      <c r="B7543" t="s">
        <v>1040</v>
      </c>
      <c r="C7543" t="s">
        <v>1013</v>
      </c>
      <c r="D7543" t="s">
        <v>1017</v>
      </c>
      <c r="E7543" t="s">
        <v>1018</v>
      </c>
      <c r="F7543" s="86">
        <v>12265115.2610943</v>
      </c>
    </row>
    <row r="7544" spans="1:6">
      <c r="A7544">
        <v>2045</v>
      </c>
      <c r="B7544" t="s">
        <v>1040</v>
      </c>
      <c r="C7544" t="s">
        <v>1013</v>
      </c>
      <c r="D7544" t="s">
        <v>1017</v>
      </c>
      <c r="E7544" t="s">
        <v>1018</v>
      </c>
      <c r="F7544" s="86">
        <v>12302172.503223199</v>
      </c>
    </row>
    <row r="7545" spans="1:6">
      <c r="A7545">
        <v>2046</v>
      </c>
      <c r="B7545" t="s">
        <v>1040</v>
      </c>
      <c r="C7545" t="s">
        <v>1013</v>
      </c>
      <c r="D7545" t="s">
        <v>1017</v>
      </c>
      <c r="E7545" t="s">
        <v>1018</v>
      </c>
      <c r="F7545" s="86">
        <v>12345845.606296301</v>
      </c>
    </row>
    <row r="7546" spans="1:6">
      <c r="A7546">
        <v>2047</v>
      </c>
      <c r="B7546" t="s">
        <v>1040</v>
      </c>
      <c r="C7546" t="s">
        <v>1013</v>
      </c>
      <c r="D7546" t="s">
        <v>1017</v>
      </c>
      <c r="E7546" t="s">
        <v>1018</v>
      </c>
      <c r="F7546" s="86">
        <v>12394106.305777701</v>
      </c>
    </row>
    <row r="7547" spans="1:6">
      <c r="A7547">
        <v>2048</v>
      </c>
      <c r="B7547" t="s">
        <v>1040</v>
      </c>
      <c r="C7547" t="s">
        <v>1013</v>
      </c>
      <c r="D7547" t="s">
        <v>1017</v>
      </c>
      <c r="E7547" t="s">
        <v>1018</v>
      </c>
      <c r="F7547" s="86">
        <v>12447998.213877499</v>
      </c>
    </row>
    <row r="7548" spans="1:6">
      <c r="A7548">
        <v>2049</v>
      </c>
      <c r="B7548" t="s">
        <v>1040</v>
      </c>
      <c r="C7548" t="s">
        <v>1013</v>
      </c>
      <c r="D7548" t="s">
        <v>1017</v>
      </c>
      <c r="E7548" t="s">
        <v>1018</v>
      </c>
      <c r="F7548" s="86">
        <v>12509912.6330433</v>
      </c>
    </row>
    <row r="7549" spans="1:6">
      <c r="A7549">
        <v>2050</v>
      </c>
      <c r="B7549" t="s">
        <v>1040</v>
      </c>
      <c r="C7549" t="s">
        <v>1013</v>
      </c>
      <c r="D7549" t="s">
        <v>1017</v>
      </c>
      <c r="E7549" t="s">
        <v>1018</v>
      </c>
      <c r="F7549" s="86">
        <v>12576894.757435201</v>
      </c>
    </row>
    <row r="7550" spans="1:6">
      <c r="A7550">
        <v>2017</v>
      </c>
      <c r="B7550" t="s">
        <v>1041</v>
      </c>
      <c r="C7550" t="s">
        <v>1013</v>
      </c>
      <c r="D7550" t="s">
        <v>1017</v>
      </c>
      <c r="E7550" t="s">
        <v>1018</v>
      </c>
      <c r="F7550" s="86">
        <v>21547074.299309298</v>
      </c>
    </row>
    <row r="7551" spans="1:6">
      <c r="A7551">
        <v>2018</v>
      </c>
      <c r="B7551" t="s">
        <v>1041</v>
      </c>
      <c r="C7551" t="s">
        <v>1013</v>
      </c>
      <c r="D7551" t="s">
        <v>1017</v>
      </c>
      <c r="E7551" t="s">
        <v>1018</v>
      </c>
      <c r="F7551" s="86">
        <v>21653565.551821701</v>
      </c>
    </row>
    <row r="7552" spans="1:6">
      <c r="A7552">
        <v>2019</v>
      </c>
      <c r="B7552" t="s">
        <v>1041</v>
      </c>
      <c r="C7552" t="s">
        <v>1013</v>
      </c>
      <c r="D7552" t="s">
        <v>1017</v>
      </c>
      <c r="E7552" t="s">
        <v>1018</v>
      </c>
      <c r="F7552" s="86">
        <v>21766949.3220561</v>
      </c>
    </row>
    <row r="7553" spans="1:6">
      <c r="A7553">
        <v>2020</v>
      </c>
      <c r="B7553" t="s">
        <v>1041</v>
      </c>
      <c r="C7553" t="s">
        <v>1013</v>
      </c>
      <c r="D7553" t="s">
        <v>1017</v>
      </c>
      <c r="E7553" t="s">
        <v>1018</v>
      </c>
      <c r="F7553" s="86">
        <v>21746080.249551602</v>
      </c>
    </row>
    <row r="7554" spans="1:6">
      <c r="A7554">
        <v>2021</v>
      </c>
      <c r="B7554" t="s">
        <v>1041</v>
      </c>
      <c r="C7554" t="s">
        <v>1013</v>
      </c>
      <c r="D7554" t="s">
        <v>1017</v>
      </c>
      <c r="E7554" t="s">
        <v>1018</v>
      </c>
      <c r="F7554" s="86">
        <v>21729258.681130301</v>
      </c>
    </row>
    <row r="7555" spans="1:6">
      <c r="A7555">
        <v>2022</v>
      </c>
      <c r="B7555" t="s">
        <v>1041</v>
      </c>
      <c r="C7555" t="s">
        <v>1013</v>
      </c>
      <c r="D7555" t="s">
        <v>1017</v>
      </c>
      <c r="E7555" t="s">
        <v>1018</v>
      </c>
      <c r="F7555" s="86">
        <v>21696666.6684242</v>
      </c>
    </row>
    <row r="7556" spans="1:6">
      <c r="A7556">
        <v>2023</v>
      </c>
      <c r="B7556" t="s">
        <v>1041</v>
      </c>
      <c r="C7556" t="s">
        <v>1013</v>
      </c>
      <c r="D7556" t="s">
        <v>1017</v>
      </c>
      <c r="E7556" t="s">
        <v>1018</v>
      </c>
      <c r="F7556" s="86">
        <v>21649387.769471899</v>
      </c>
    </row>
    <row r="7557" spans="1:6">
      <c r="A7557">
        <v>2024</v>
      </c>
      <c r="B7557" t="s">
        <v>1041</v>
      </c>
      <c r="C7557" t="s">
        <v>1013</v>
      </c>
      <c r="D7557" t="s">
        <v>1017</v>
      </c>
      <c r="E7557" t="s">
        <v>1018</v>
      </c>
      <c r="F7557" s="86">
        <v>21581578.9490529</v>
      </c>
    </row>
    <row r="7558" spans="1:6">
      <c r="A7558">
        <v>2025</v>
      </c>
      <c r="B7558" t="s">
        <v>1041</v>
      </c>
      <c r="C7558" t="s">
        <v>1013</v>
      </c>
      <c r="D7558" t="s">
        <v>1017</v>
      </c>
      <c r="E7558" t="s">
        <v>1018</v>
      </c>
      <c r="F7558" s="86">
        <v>21498557.982620101</v>
      </c>
    </row>
    <row r="7559" spans="1:6">
      <c r="A7559">
        <v>2026</v>
      </c>
      <c r="B7559" t="s">
        <v>1041</v>
      </c>
      <c r="C7559" t="s">
        <v>1013</v>
      </c>
      <c r="D7559" t="s">
        <v>1017</v>
      </c>
      <c r="E7559" t="s">
        <v>1018</v>
      </c>
      <c r="F7559" s="86">
        <v>21401802.2476096</v>
      </c>
    </row>
    <row r="7560" spans="1:6">
      <c r="A7560">
        <v>2027</v>
      </c>
      <c r="B7560" t="s">
        <v>1041</v>
      </c>
      <c r="C7560" t="s">
        <v>1013</v>
      </c>
      <c r="D7560" t="s">
        <v>1017</v>
      </c>
      <c r="E7560" t="s">
        <v>1018</v>
      </c>
      <c r="F7560" s="86">
        <v>21294416.337462001</v>
      </c>
    </row>
    <row r="7561" spans="1:6">
      <c r="A7561">
        <v>2028</v>
      </c>
      <c r="B7561" t="s">
        <v>1041</v>
      </c>
      <c r="C7561" t="s">
        <v>1013</v>
      </c>
      <c r="D7561" t="s">
        <v>1017</v>
      </c>
      <c r="E7561" t="s">
        <v>1018</v>
      </c>
      <c r="F7561" s="86">
        <v>21180958.731180198</v>
      </c>
    </row>
    <row r="7562" spans="1:6">
      <c r="A7562">
        <v>2029</v>
      </c>
      <c r="B7562" t="s">
        <v>1041</v>
      </c>
      <c r="C7562" t="s">
        <v>1013</v>
      </c>
      <c r="D7562" t="s">
        <v>1017</v>
      </c>
      <c r="E7562" t="s">
        <v>1018</v>
      </c>
      <c r="F7562" s="86">
        <v>21061697.9637332</v>
      </c>
    </row>
    <row r="7563" spans="1:6">
      <c r="A7563">
        <v>2030</v>
      </c>
      <c r="B7563" t="s">
        <v>1041</v>
      </c>
      <c r="C7563" t="s">
        <v>1013</v>
      </c>
      <c r="D7563" t="s">
        <v>1017</v>
      </c>
      <c r="E7563" t="s">
        <v>1018</v>
      </c>
      <c r="F7563" s="86">
        <v>20940114.954151299</v>
      </c>
    </row>
    <row r="7564" spans="1:6">
      <c r="A7564">
        <v>2031</v>
      </c>
      <c r="B7564" t="s">
        <v>1041</v>
      </c>
      <c r="C7564" t="s">
        <v>1013</v>
      </c>
      <c r="D7564" t="s">
        <v>1017</v>
      </c>
      <c r="E7564" t="s">
        <v>1018</v>
      </c>
      <c r="F7564" s="86">
        <v>20828143.764181301</v>
      </c>
    </row>
    <row r="7565" spans="1:6">
      <c r="A7565">
        <v>2032</v>
      </c>
      <c r="B7565" t="s">
        <v>1041</v>
      </c>
      <c r="C7565" t="s">
        <v>1013</v>
      </c>
      <c r="D7565" t="s">
        <v>1017</v>
      </c>
      <c r="E7565" t="s">
        <v>1018</v>
      </c>
      <c r="F7565" s="86">
        <v>20726548.4758204</v>
      </c>
    </row>
    <row r="7566" spans="1:6">
      <c r="A7566">
        <v>2033</v>
      </c>
      <c r="B7566" t="s">
        <v>1041</v>
      </c>
      <c r="C7566" t="s">
        <v>1013</v>
      </c>
      <c r="D7566" t="s">
        <v>1017</v>
      </c>
      <c r="E7566" t="s">
        <v>1018</v>
      </c>
      <c r="F7566" s="86">
        <v>20637849.3341012</v>
      </c>
    </row>
    <row r="7567" spans="1:6">
      <c r="A7567">
        <v>2034</v>
      </c>
      <c r="B7567" t="s">
        <v>1041</v>
      </c>
      <c r="C7567" t="s">
        <v>1013</v>
      </c>
      <c r="D7567" t="s">
        <v>1017</v>
      </c>
      <c r="E7567" t="s">
        <v>1018</v>
      </c>
      <c r="F7567" s="86">
        <v>20560453.579812702</v>
      </c>
    </row>
    <row r="7568" spans="1:6">
      <c r="A7568">
        <v>2035</v>
      </c>
      <c r="B7568" t="s">
        <v>1041</v>
      </c>
      <c r="C7568" t="s">
        <v>1013</v>
      </c>
      <c r="D7568" t="s">
        <v>1017</v>
      </c>
      <c r="E7568" t="s">
        <v>1018</v>
      </c>
      <c r="F7568" s="86">
        <v>20496194.822303101</v>
      </c>
    </row>
    <row r="7569" spans="1:6">
      <c r="A7569">
        <v>2036</v>
      </c>
      <c r="B7569" t="s">
        <v>1041</v>
      </c>
      <c r="C7569" t="s">
        <v>1013</v>
      </c>
      <c r="D7569" t="s">
        <v>1017</v>
      </c>
      <c r="E7569" t="s">
        <v>1018</v>
      </c>
      <c r="F7569" s="86">
        <v>20442306.603741601</v>
      </c>
    </row>
    <row r="7570" spans="1:6">
      <c r="A7570">
        <v>2037</v>
      </c>
      <c r="B7570" t="s">
        <v>1041</v>
      </c>
      <c r="C7570" t="s">
        <v>1013</v>
      </c>
      <c r="D7570" t="s">
        <v>1017</v>
      </c>
      <c r="E7570" t="s">
        <v>1018</v>
      </c>
      <c r="F7570" s="86">
        <v>20400267.5768396</v>
      </c>
    </row>
    <row r="7571" spans="1:6">
      <c r="A7571">
        <v>2038</v>
      </c>
      <c r="B7571" t="s">
        <v>1041</v>
      </c>
      <c r="C7571" t="s">
        <v>1013</v>
      </c>
      <c r="D7571" t="s">
        <v>1017</v>
      </c>
      <c r="E7571" t="s">
        <v>1018</v>
      </c>
      <c r="F7571" s="86">
        <v>20371606.8934885</v>
      </c>
    </row>
    <row r="7572" spans="1:6">
      <c r="A7572">
        <v>2039</v>
      </c>
      <c r="B7572" t="s">
        <v>1041</v>
      </c>
      <c r="C7572" t="s">
        <v>1013</v>
      </c>
      <c r="D7572" t="s">
        <v>1017</v>
      </c>
      <c r="E7572" t="s">
        <v>1018</v>
      </c>
      <c r="F7572" s="86">
        <v>20356651.9140497</v>
      </c>
    </row>
    <row r="7573" spans="1:6">
      <c r="A7573">
        <v>2040</v>
      </c>
      <c r="B7573" t="s">
        <v>1041</v>
      </c>
      <c r="C7573" t="s">
        <v>1013</v>
      </c>
      <c r="D7573" t="s">
        <v>1017</v>
      </c>
      <c r="E7573" t="s">
        <v>1018</v>
      </c>
      <c r="F7573" s="86">
        <v>20356071.670532301</v>
      </c>
    </row>
    <row r="7574" spans="1:6">
      <c r="A7574">
        <v>2041</v>
      </c>
      <c r="B7574" t="s">
        <v>1041</v>
      </c>
      <c r="C7574" t="s">
        <v>1013</v>
      </c>
      <c r="D7574" t="s">
        <v>1017</v>
      </c>
      <c r="E7574" t="s">
        <v>1018</v>
      </c>
      <c r="F7574" s="86">
        <v>20364226.5661976</v>
      </c>
    </row>
    <row r="7575" spans="1:6">
      <c r="A7575">
        <v>2042</v>
      </c>
      <c r="B7575" t="s">
        <v>1041</v>
      </c>
      <c r="C7575" t="s">
        <v>1013</v>
      </c>
      <c r="D7575" t="s">
        <v>1017</v>
      </c>
      <c r="E7575" t="s">
        <v>1018</v>
      </c>
      <c r="F7575" s="86">
        <v>20387091.366203502</v>
      </c>
    </row>
    <row r="7576" spans="1:6">
      <c r="A7576">
        <v>2043</v>
      </c>
      <c r="B7576" t="s">
        <v>1041</v>
      </c>
      <c r="C7576" t="s">
        <v>1013</v>
      </c>
      <c r="D7576" t="s">
        <v>1017</v>
      </c>
      <c r="E7576" t="s">
        <v>1018</v>
      </c>
      <c r="F7576" s="86">
        <v>20417877.750762802</v>
      </c>
    </row>
    <row r="7577" spans="1:6">
      <c r="A7577">
        <v>2044</v>
      </c>
      <c r="B7577" t="s">
        <v>1041</v>
      </c>
      <c r="C7577" t="s">
        <v>1013</v>
      </c>
      <c r="D7577" t="s">
        <v>1017</v>
      </c>
      <c r="E7577" t="s">
        <v>1018</v>
      </c>
      <c r="F7577" s="86">
        <v>20463714.149154201</v>
      </c>
    </row>
    <row r="7578" spans="1:6">
      <c r="A7578">
        <v>2045</v>
      </c>
      <c r="B7578" t="s">
        <v>1041</v>
      </c>
      <c r="C7578" t="s">
        <v>1013</v>
      </c>
      <c r="D7578" t="s">
        <v>1017</v>
      </c>
      <c r="E7578" t="s">
        <v>1018</v>
      </c>
      <c r="F7578" s="86">
        <v>20521439.202731799</v>
      </c>
    </row>
    <row r="7579" spans="1:6">
      <c r="A7579">
        <v>2046</v>
      </c>
      <c r="B7579" t="s">
        <v>1041</v>
      </c>
      <c r="C7579" t="s">
        <v>1013</v>
      </c>
      <c r="D7579" t="s">
        <v>1017</v>
      </c>
      <c r="E7579" t="s">
        <v>1018</v>
      </c>
      <c r="F7579" s="86">
        <v>20589656.963675398</v>
      </c>
    </row>
    <row r="7580" spans="1:6">
      <c r="A7580">
        <v>2047</v>
      </c>
      <c r="B7580" t="s">
        <v>1041</v>
      </c>
      <c r="C7580" t="s">
        <v>1013</v>
      </c>
      <c r="D7580" t="s">
        <v>1017</v>
      </c>
      <c r="E7580" t="s">
        <v>1018</v>
      </c>
      <c r="F7580" s="86">
        <v>20666728.129046999</v>
      </c>
    </row>
    <row r="7581" spans="1:6">
      <c r="A7581">
        <v>2048</v>
      </c>
      <c r="B7581" t="s">
        <v>1041</v>
      </c>
      <c r="C7581" t="s">
        <v>1013</v>
      </c>
      <c r="D7581" t="s">
        <v>1017</v>
      </c>
      <c r="E7581" t="s">
        <v>1018</v>
      </c>
      <c r="F7581" s="86">
        <v>20752365.836696099</v>
      </c>
    </row>
    <row r="7582" spans="1:6">
      <c r="A7582">
        <v>2049</v>
      </c>
      <c r="B7582" t="s">
        <v>1041</v>
      </c>
      <c r="C7582" t="s">
        <v>1013</v>
      </c>
      <c r="D7582" t="s">
        <v>1017</v>
      </c>
      <c r="E7582" t="s">
        <v>1018</v>
      </c>
      <c r="F7582" s="86">
        <v>20848572.275610399</v>
      </c>
    </row>
    <row r="7583" spans="1:6">
      <c r="A7583">
        <v>2050</v>
      </c>
      <c r="B7583" t="s">
        <v>1041</v>
      </c>
      <c r="C7583" t="s">
        <v>1013</v>
      </c>
      <c r="D7583" t="s">
        <v>1017</v>
      </c>
      <c r="E7583" t="s">
        <v>1018</v>
      </c>
      <c r="F7583" s="86">
        <v>20953555.608754501</v>
      </c>
    </row>
    <row r="7584" spans="1:6">
      <c r="A7584">
        <v>2017</v>
      </c>
      <c r="B7584" t="s">
        <v>1042</v>
      </c>
      <c r="C7584" t="s">
        <v>1013</v>
      </c>
      <c r="D7584" t="s">
        <v>1017</v>
      </c>
      <c r="E7584" t="s">
        <v>1018</v>
      </c>
      <c r="F7584" s="86">
        <v>1851697.1804219501</v>
      </c>
    </row>
    <row r="7585" spans="1:6">
      <c r="A7585">
        <v>2018</v>
      </c>
      <c r="B7585" t="s">
        <v>1042</v>
      </c>
      <c r="C7585" t="s">
        <v>1013</v>
      </c>
      <c r="D7585" t="s">
        <v>1017</v>
      </c>
      <c r="E7585" t="s">
        <v>1018</v>
      </c>
      <c r="F7585" s="86">
        <v>1860111.93307695</v>
      </c>
    </row>
    <row r="7586" spans="1:6">
      <c r="A7586">
        <v>2019</v>
      </c>
      <c r="B7586" t="s">
        <v>1042</v>
      </c>
      <c r="C7586" t="s">
        <v>1013</v>
      </c>
      <c r="D7586" t="s">
        <v>1017</v>
      </c>
      <c r="E7586" t="s">
        <v>1018</v>
      </c>
      <c r="F7586" s="86">
        <v>1868294.98916704</v>
      </c>
    </row>
    <row r="7587" spans="1:6">
      <c r="A7587">
        <v>2020</v>
      </c>
      <c r="B7587" t="s">
        <v>1042</v>
      </c>
      <c r="C7587" t="s">
        <v>1013</v>
      </c>
      <c r="D7587" t="s">
        <v>1017</v>
      </c>
      <c r="E7587" t="s">
        <v>1018</v>
      </c>
      <c r="F7587" s="86">
        <v>1874260.67297699</v>
      </c>
    </row>
    <row r="7588" spans="1:6">
      <c r="A7588">
        <v>2021</v>
      </c>
      <c r="B7588" t="s">
        <v>1042</v>
      </c>
      <c r="C7588" t="s">
        <v>1013</v>
      </c>
      <c r="D7588" t="s">
        <v>1017</v>
      </c>
      <c r="E7588" t="s">
        <v>1018</v>
      </c>
      <c r="F7588" s="86">
        <v>1879388.6581468501</v>
      </c>
    </row>
    <row r="7589" spans="1:6">
      <c r="A7589">
        <v>2022</v>
      </c>
      <c r="B7589" t="s">
        <v>1042</v>
      </c>
      <c r="C7589" t="s">
        <v>1013</v>
      </c>
      <c r="D7589" t="s">
        <v>1017</v>
      </c>
      <c r="E7589" t="s">
        <v>1018</v>
      </c>
      <c r="F7589" s="86">
        <v>1883557.0700008599</v>
      </c>
    </row>
    <row r="7590" spans="1:6">
      <c r="A7590">
        <v>2023</v>
      </c>
      <c r="B7590" t="s">
        <v>1042</v>
      </c>
      <c r="C7590" t="s">
        <v>1013</v>
      </c>
      <c r="D7590" t="s">
        <v>1017</v>
      </c>
      <c r="E7590" t="s">
        <v>1018</v>
      </c>
      <c r="F7590" s="86">
        <v>1885199.1191628701</v>
      </c>
    </row>
    <row r="7591" spans="1:6">
      <c r="A7591">
        <v>2024</v>
      </c>
      <c r="B7591" t="s">
        <v>1042</v>
      </c>
      <c r="C7591" t="s">
        <v>1013</v>
      </c>
      <c r="D7591" t="s">
        <v>1017</v>
      </c>
      <c r="E7591" t="s">
        <v>1018</v>
      </c>
      <c r="F7591" s="86">
        <v>1886546.39717398</v>
      </c>
    </row>
    <row r="7592" spans="1:6">
      <c r="A7592">
        <v>2025</v>
      </c>
      <c r="B7592" t="s">
        <v>1042</v>
      </c>
      <c r="C7592" t="s">
        <v>1013</v>
      </c>
      <c r="D7592" t="s">
        <v>1017</v>
      </c>
      <c r="E7592" t="s">
        <v>1018</v>
      </c>
      <c r="F7592" s="86">
        <v>1885777.2688762399</v>
      </c>
    </row>
    <row r="7593" spans="1:6">
      <c r="A7593">
        <v>2026</v>
      </c>
      <c r="B7593" t="s">
        <v>1042</v>
      </c>
      <c r="C7593" t="s">
        <v>1013</v>
      </c>
      <c r="D7593" t="s">
        <v>1017</v>
      </c>
      <c r="E7593" t="s">
        <v>1018</v>
      </c>
      <c r="F7593" s="86">
        <v>1883546.9882444199</v>
      </c>
    </row>
    <row r="7594" spans="1:6">
      <c r="A7594">
        <v>2027</v>
      </c>
      <c r="B7594" t="s">
        <v>1042</v>
      </c>
      <c r="C7594" t="s">
        <v>1013</v>
      </c>
      <c r="D7594" t="s">
        <v>1017</v>
      </c>
      <c r="E7594" t="s">
        <v>1018</v>
      </c>
      <c r="F7594" s="86">
        <v>1879440.83389923</v>
      </c>
    </row>
    <row r="7595" spans="1:6">
      <c r="A7595">
        <v>2028</v>
      </c>
      <c r="B7595" t="s">
        <v>1042</v>
      </c>
      <c r="C7595" t="s">
        <v>1013</v>
      </c>
      <c r="D7595" t="s">
        <v>1017</v>
      </c>
      <c r="E7595" t="s">
        <v>1018</v>
      </c>
      <c r="F7595" s="86">
        <v>1873914.3826575701</v>
      </c>
    </row>
    <row r="7596" spans="1:6">
      <c r="A7596">
        <v>2029</v>
      </c>
      <c r="B7596" t="s">
        <v>1042</v>
      </c>
      <c r="C7596" t="s">
        <v>1013</v>
      </c>
      <c r="D7596" t="s">
        <v>1017</v>
      </c>
      <c r="E7596" t="s">
        <v>1018</v>
      </c>
      <c r="F7596" s="86">
        <v>1866240.8880586999</v>
      </c>
    </row>
    <row r="7597" spans="1:6">
      <c r="A7597">
        <v>2030</v>
      </c>
      <c r="B7597" t="s">
        <v>1042</v>
      </c>
      <c r="C7597" t="s">
        <v>1013</v>
      </c>
      <c r="D7597" t="s">
        <v>1017</v>
      </c>
      <c r="E7597" t="s">
        <v>1018</v>
      </c>
      <c r="F7597" s="86">
        <v>1857778.56463607</v>
      </c>
    </row>
    <row r="7598" spans="1:6">
      <c r="A7598">
        <v>2031</v>
      </c>
      <c r="B7598" t="s">
        <v>1042</v>
      </c>
      <c r="C7598" t="s">
        <v>1013</v>
      </c>
      <c r="D7598" t="s">
        <v>1017</v>
      </c>
      <c r="E7598" t="s">
        <v>1018</v>
      </c>
      <c r="F7598" s="86">
        <v>1850073.87473968</v>
      </c>
    </row>
    <row r="7599" spans="1:6">
      <c r="A7599">
        <v>2032</v>
      </c>
      <c r="B7599" t="s">
        <v>1042</v>
      </c>
      <c r="C7599" t="s">
        <v>1013</v>
      </c>
      <c r="D7599" t="s">
        <v>1017</v>
      </c>
      <c r="E7599" t="s">
        <v>1018</v>
      </c>
      <c r="F7599" s="86">
        <v>1842924.2239906101</v>
      </c>
    </row>
    <row r="7600" spans="1:6">
      <c r="A7600">
        <v>2033</v>
      </c>
      <c r="B7600" t="s">
        <v>1042</v>
      </c>
      <c r="C7600" t="s">
        <v>1013</v>
      </c>
      <c r="D7600" t="s">
        <v>1017</v>
      </c>
      <c r="E7600" t="s">
        <v>1018</v>
      </c>
      <c r="F7600" s="86">
        <v>1835473.1406221499</v>
      </c>
    </row>
    <row r="7601" spans="1:6">
      <c r="A7601">
        <v>2034</v>
      </c>
      <c r="B7601" t="s">
        <v>1042</v>
      </c>
      <c r="C7601" t="s">
        <v>1013</v>
      </c>
      <c r="D7601" t="s">
        <v>1017</v>
      </c>
      <c r="E7601" t="s">
        <v>1018</v>
      </c>
      <c r="F7601" s="86">
        <v>1829698.3848788701</v>
      </c>
    </row>
    <row r="7602" spans="1:6">
      <c r="A7602">
        <v>2035</v>
      </c>
      <c r="B7602" t="s">
        <v>1042</v>
      </c>
      <c r="C7602" t="s">
        <v>1013</v>
      </c>
      <c r="D7602" t="s">
        <v>1017</v>
      </c>
      <c r="E7602" t="s">
        <v>1018</v>
      </c>
      <c r="F7602" s="86">
        <v>1823279.25020842</v>
      </c>
    </row>
    <row r="7603" spans="1:6">
      <c r="A7603">
        <v>2036</v>
      </c>
      <c r="B7603" t="s">
        <v>1042</v>
      </c>
      <c r="C7603" t="s">
        <v>1013</v>
      </c>
      <c r="D7603" t="s">
        <v>1017</v>
      </c>
      <c r="E7603" t="s">
        <v>1018</v>
      </c>
      <c r="F7603" s="86">
        <v>1819359.7383710099</v>
      </c>
    </row>
    <row r="7604" spans="1:6">
      <c r="A7604">
        <v>2037</v>
      </c>
      <c r="B7604" t="s">
        <v>1042</v>
      </c>
      <c r="C7604" t="s">
        <v>1013</v>
      </c>
      <c r="D7604" t="s">
        <v>1017</v>
      </c>
      <c r="E7604" t="s">
        <v>1018</v>
      </c>
      <c r="F7604" s="86">
        <v>1814589.64829226</v>
      </c>
    </row>
    <row r="7605" spans="1:6">
      <c r="A7605">
        <v>2038</v>
      </c>
      <c r="B7605" t="s">
        <v>1042</v>
      </c>
      <c r="C7605" t="s">
        <v>1013</v>
      </c>
      <c r="D7605" t="s">
        <v>1017</v>
      </c>
      <c r="E7605" t="s">
        <v>1018</v>
      </c>
      <c r="F7605" s="86">
        <v>1811709.19055001</v>
      </c>
    </row>
    <row r="7606" spans="1:6">
      <c r="A7606">
        <v>2039</v>
      </c>
      <c r="B7606" t="s">
        <v>1042</v>
      </c>
      <c r="C7606" t="s">
        <v>1013</v>
      </c>
      <c r="D7606" t="s">
        <v>1017</v>
      </c>
      <c r="E7606" t="s">
        <v>1018</v>
      </c>
      <c r="F7606" s="86">
        <v>1811798.60287945</v>
      </c>
    </row>
    <row r="7607" spans="1:6">
      <c r="A7607">
        <v>2040</v>
      </c>
      <c r="B7607" t="s">
        <v>1042</v>
      </c>
      <c r="C7607" t="s">
        <v>1013</v>
      </c>
      <c r="D7607" t="s">
        <v>1017</v>
      </c>
      <c r="E7607" t="s">
        <v>1018</v>
      </c>
      <c r="F7607" s="86">
        <v>1811884.2361705201</v>
      </c>
    </row>
    <row r="7608" spans="1:6">
      <c r="A7608">
        <v>2041</v>
      </c>
      <c r="B7608" t="s">
        <v>1042</v>
      </c>
      <c r="C7608" t="s">
        <v>1013</v>
      </c>
      <c r="D7608" t="s">
        <v>1017</v>
      </c>
      <c r="E7608" t="s">
        <v>1018</v>
      </c>
      <c r="F7608" s="86">
        <v>1814775.77493628</v>
      </c>
    </row>
    <row r="7609" spans="1:6">
      <c r="A7609">
        <v>2042</v>
      </c>
      <c r="B7609" t="s">
        <v>1042</v>
      </c>
      <c r="C7609" t="s">
        <v>1013</v>
      </c>
      <c r="D7609" t="s">
        <v>1017</v>
      </c>
      <c r="E7609" t="s">
        <v>1018</v>
      </c>
      <c r="F7609" s="86">
        <v>1817459.0502089199</v>
      </c>
    </row>
    <row r="7610" spans="1:6">
      <c r="A7610">
        <v>2043</v>
      </c>
      <c r="B7610" t="s">
        <v>1042</v>
      </c>
      <c r="C7610" t="s">
        <v>1013</v>
      </c>
      <c r="D7610" t="s">
        <v>1017</v>
      </c>
      <c r="E7610" t="s">
        <v>1018</v>
      </c>
      <c r="F7610" s="86">
        <v>1821200.0975303301</v>
      </c>
    </row>
    <row r="7611" spans="1:6">
      <c r="A7611">
        <v>2044</v>
      </c>
      <c r="B7611" t="s">
        <v>1042</v>
      </c>
      <c r="C7611" t="s">
        <v>1013</v>
      </c>
      <c r="D7611" t="s">
        <v>1017</v>
      </c>
      <c r="E7611" t="s">
        <v>1018</v>
      </c>
      <c r="F7611" s="86">
        <v>1828249.55217656</v>
      </c>
    </row>
    <row r="7612" spans="1:6">
      <c r="A7612">
        <v>2045</v>
      </c>
      <c r="B7612" t="s">
        <v>1042</v>
      </c>
      <c r="C7612" t="s">
        <v>1013</v>
      </c>
      <c r="D7612" t="s">
        <v>1017</v>
      </c>
      <c r="E7612" t="s">
        <v>1018</v>
      </c>
      <c r="F7612" s="86">
        <v>1836048.0038515001</v>
      </c>
    </row>
    <row r="7613" spans="1:6">
      <c r="A7613">
        <v>2046</v>
      </c>
      <c r="B7613" t="s">
        <v>1042</v>
      </c>
      <c r="C7613" t="s">
        <v>1013</v>
      </c>
      <c r="D7613" t="s">
        <v>1017</v>
      </c>
      <c r="E7613" t="s">
        <v>1018</v>
      </c>
      <c r="F7613" s="86">
        <v>1845341.96180903</v>
      </c>
    </row>
    <row r="7614" spans="1:6">
      <c r="A7614">
        <v>2047</v>
      </c>
      <c r="B7614" t="s">
        <v>1042</v>
      </c>
      <c r="C7614" t="s">
        <v>1013</v>
      </c>
      <c r="D7614" t="s">
        <v>1017</v>
      </c>
      <c r="E7614" t="s">
        <v>1018</v>
      </c>
      <c r="F7614" s="86">
        <v>1857513.31892615</v>
      </c>
    </row>
    <row r="7615" spans="1:6">
      <c r="A7615">
        <v>2048</v>
      </c>
      <c r="B7615" t="s">
        <v>1042</v>
      </c>
      <c r="C7615" t="s">
        <v>1013</v>
      </c>
      <c r="D7615" t="s">
        <v>1017</v>
      </c>
      <c r="E7615" t="s">
        <v>1018</v>
      </c>
      <c r="F7615" s="86">
        <v>1867557.23522546</v>
      </c>
    </row>
    <row r="7616" spans="1:6">
      <c r="A7616">
        <v>2049</v>
      </c>
      <c r="B7616" t="s">
        <v>1042</v>
      </c>
      <c r="C7616" t="s">
        <v>1013</v>
      </c>
      <c r="D7616" t="s">
        <v>1017</v>
      </c>
      <c r="E7616" t="s">
        <v>1018</v>
      </c>
      <c r="F7616" s="86">
        <v>1880458.5682592001</v>
      </c>
    </row>
    <row r="7617" spans="1:6">
      <c r="A7617">
        <v>2050</v>
      </c>
      <c r="B7617" t="s">
        <v>1042</v>
      </c>
      <c r="C7617" t="s">
        <v>1013</v>
      </c>
      <c r="D7617" t="s">
        <v>1017</v>
      </c>
      <c r="E7617" t="s">
        <v>1018</v>
      </c>
      <c r="F7617" s="86">
        <v>1893627.75579926</v>
      </c>
    </row>
    <row r="7618" spans="1:6">
      <c r="A7618">
        <v>2017</v>
      </c>
      <c r="B7618" t="s">
        <v>1043</v>
      </c>
      <c r="C7618" t="s">
        <v>1013</v>
      </c>
      <c r="D7618" t="s">
        <v>1017</v>
      </c>
      <c r="E7618" t="s">
        <v>1018</v>
      </c>
      <c r="F7618" s="86">
        <v>22728173.814003602</v>
      </c>
    </row>
    <row r="7619" spans="1:6">
      <c r="A7619">
        <v>2018</v>
      </c>
      <c r="B7619" t="s">
        <v>1043</v>
      </c>
      <c r="C7619" t="s">
        <v>1013</v>
      </c>
      <c r="D7619" t="s">
        <v>1017</v>
      </c>
      <c r="E7619" t="s">
        <v>1018</v>
      </c>
      <c r="F7619" s="86">
        <v>22821744.107776199</v>
      </c>
    </row>
    <row r="7620" spans="1:6">
      <c r="A7620">
        <v>2019</v>
      </c>
      <c r="B7620" t="s">
        <v>1043</v>
      </c>
      <c r="C7620" t="s">
        <v>1013</v>
      </c>
      <c r="D7620" t="s">
        <v>1017</v>
      </c>
      <c r="E7620" t="s">
        <v>1018</v>
      </c>
      <c r="F7620" s="86">
        <v>22907394.996007901</v>
      </c>
    </row>
    <row r="7621" spans="1:6">
      <c r="A7621">
        <v>2020</v>
      </c>
      <c r="B7621" t="s">
        <v>1043</v>
      </c>
      <c r="C7621" t="s">
        <v>1013</v>
      </c>
      <c r="D7621" t="s">
        <v>1017</v>
      </c>
      <c r="E7621" t="s">
        <v>1018</v>
      </c>
      <c r="F7621" s="86">
        <v>23001779.4926254</v>
      </c>
    </row>
    <row r="7622" spans="1:6">
      <c r="A7622">
        <v>2021</v>
      </c>
      <c r="B7622" t="s">
        <v>1043</v>
      </c>
      <c r="C7622" t="s">
        <v>1013</v>
      </c>
      <c r="D7622" t="s">
        <v>1017</v>
      </c>
      <c r="E7622" t="s">
        <v>1018</v>
      </c>
      <c r="F7622" s="86">
        <v>23078888.438432001</v>
      </c>
    </row>
    <row r="7623" spans="1:6">
      <c r="A7623">
        <v>2022</v>
      </c>
      <c r="B7623" t="s">
        <v>1043</v>
      </c>
      <c r="C7623" t="s">
        <v>1013</v>
      </c>
      <c r="D7623" t="s">
        <v>1017</v>
      </c>
      <c r="E7623" t="s">
        <v>1018</v>
      </c>
      <c r="F7623" s="86">
        <v>23137162.698103599</v>
      </c>
    </row>
    <row r="7624" spans="1:6">
      <c r="A7624">
        <v>2023</v>
      </c>
      <c r="B7624" t="s">
        <v>1043</v>
      </c>
      <c r="C7624" t="s">
        <v>1013</v>
      </c>
      <c r="D7624" t="s">
        <v>1017</v>
      </c>
      <c r="E7624" t="s">
        <v>1018</v>
      </c>
      <c r="F7624" s="86">
        <v>23174997.882252399</v>
      </c>
    </row>
    <row r="7625" spans="1:6">
      <c r="A7625">
        <v>2024</v>
      </c>
      <c r="B7625" t="s">
        <v>1043</v>
      </c>
      <c r="C7625" t="s">
        <v>1013</v>
      </c>
      <c r="D7625" t="s">
        <v>1017</v>
      </c>
      <c r="E7625" t="s">
        <v>1018</v>
      </c>
      <c r="F7625" s="86">
        <v>23188474.9489167</v>
      </c>
    </row>
    <row r="7626" spans="1:6">
      <c r="A7626">
        <v>2025</v>
      </c>
      <c r="B7626" t="s">
        <v>1043</v>
      </c>
      <c r="C7626" t="s">
        <v>1013</v>
      </c>
      <c r="D7626" t="s">
        <v>1017</v>
      </c>
      <c r="E7626" t="s">
        <v>1018</v>
      </c>
      <c r="F7626" s="86">
        <v>23180045.880659901</v>
      </c>
    </row>
    <row r="7627" spans="1:6">
      <c r="A7627">
        <v>2026</v>
      </c>
      <c r="B7627" t="s">
        <v>1043</v>
      </c>
      <c r="C7627" t="s">
        <v>1013</v>
      </c>
      <c r="D7627" t="s">
        <v>1017</v>
      </c>
      <c r="E7627" t="s">
        <v>1018</v>
      </c>
      <c r="F7627" s="86">
        <v>23150992.0496854</v>
      </c>
    </row>
    <row r="7628" spans="1:6">
      <c r="A7628">
        <v>2027</v>
      </c>
      <c r="B7628" t="s">
        <v>1043</v>
      </c>
      <c r="C7628" t="s">
        <v>1013</v>
      </c>
      <c r="D7628" t="s">
        <v>1017</v>
      </c>
      <c r="E7628" t="s">
        <v>1018</v>
      </c>
      <c r="F7628" s="86">
        <v>23105354.888404001</v>
      </c>
    </row>
    <row r="7629" spans="1:6">
      <c r="A7629">
        <v>2028</v>
      </c>
      <c r="B7629" t="s">
        <v>1043</v>
      </c>
      <c r="C7629" t="s">
        <v>1013</v>
      </c>
      <c r="D7629" t="s">
        <v>1017</v>
      </c>
      <c r="E7629" t="s">
        <v>1018</v>
      </c>
      <c r="F7629" s="86">
        <v>23045139.087971602</v>
      </c>
    </row>
    <row r="7630" spans="1:6">
      <c r="A7630">
        <v>2029</v>
      </c>
      <c r="B7630" t="s">
        <v>1043</v>
      </c>
      <c r="C7630" t="s">
        <v>1013</v>
      </c>
      <c r="D7630" t="s">
        <v>1017</v>
      </c>
      <c r="E7630" t="s">
        <v>1018</v>
      </c>
      <c r="F7630" s="86">
        <v>22968177.268503901</v>
      </c>
    </row>
    <row r="7631" spans="1:6">
      <c r="A7631">
        <v>2030</v>
      </c>
      <c r="B7631" t="s">
        <v>1043</v>
      </c>
      <c r="C7631" t="s">
        <v>1013</v>
      </c>
      <c r="D7631" t="s">
        <v>1017</v>
      </c>
      <c r="E7631" t="s">
        <v>1018</v>
      </c>
      <c r="F7631" s="86">
        <v>22875433.9337583</v>
      </c>
    </row>
    <row r="7632" spans="1:6">
      <c r="A7632">
        <v>2031</v>
      </c>
      <c r="B7632" t="s">
        <v>1043</v>
      </c>
      <c r="C7632" t="s">
        <v>1013</v>
      </c>
      <c r="D7632" t="s">
        <v>1017</v>
      </c>
      <c r="E7632" t="s">
        <v>1018</v>
      </c>
      <c r="F7632" s="86">
        <v>22784571.261748701</v>
      </c>
    </row>
    <row r="7633" spans="1:6">
      <c r="A7633">
        <v>2032</v>
      </c>
      <c r="B7633" t="s">
        <v>1043</v>
      </c>
      <c r="C7633" t="s">
        <v>1013</v>
      </c>
      <c r="D7633" t="s">
        <v>1017</v>
      </c>
      <c r="E7633" t="s">
        <v>1018</v>
      </c>
      <c r="F7633" s="86">
        <v>22696761.570000999</v>
      </c>
    </row>
    <row r="7634" spans="1:6">
      <c r="A7634">
        <v>2033</v>
      </c>
      <c r="B7634" t="s">
        <v>1043</v>
      </c>
      <c r="C7634" t="s">
        <v>1013</v>
      </c>
      <c r="D7634" t="s">
        <v>1017</v>
      </c>
      <c r="E7634" t="s">
        <v>1018</v>
      </c>
      <c r="F7634" s="86">
        <v>22617643.002103701</v>
      </c>
    </row>
    <row r="7635" spans="1:6">
      <c r="A7635">
        <v>2034</v>
      </c>
      <c r="B7635" t="s">
        <v>1043</v>
      </c>
      <c r="C7635" t="s">
        <v>1013</v>
      </c>
      <c r="D7635" t="s">
        <v>1017</v>
      </c>
      <c r="E7635" t="s">
        <v>1018</v>
      </c>
      <c r="F7635" s="86">
        <v>22542690.600632299</v>
      </c>
    </row>
    <row r="7636" spans="1:6">
      <c r="A7636">
        <v>2035</v>
      </c>
      <c r="B7636" t="s">
        <v>1043</v>
      </c>
      <c r="C7636" t="s">
        <v>1013</v>
      </c>
      <c r="D7636" t="s">
        <v>1017</v>
      </c>
      <c r="E7636" t="s">
        <v>1018</v>
      </c>
      <c r="F7636" s="86">
        <v>22478342.841791999</v>
      </c>
    </row>
    <row r="7637" spans="1:6">
      <c r="A7637">
        <v>2036</v>
      </c>
      <c r="B7637" t="s">
        <v>1043</v>
      </c>
      <c r="C7637" t="s">
        <v>1013</v>
      </c>
      <c r="D7637" t="s">
        <v>1017</v>
      </c>
      <c r="E7637" t="s">
        <v>1018</v>
      </c>
      <c r="F7637" s="86">
        <v>22421845.592066102</v>
      </c>
    </row>
    <row r="7638" spans="1:6">
      <c r="A7638">
        <v>2037</v>
      </c>
      <c r="B7638" t="s">
        <v>1043</v>
      </c>
      <c r="C7638" t="s">
        <v>1013</v>
      </c>
      <c r="D7638" t="s">
        <v>1017</v>
      </c>
      <c r="E7638" t="s">
        <v>1018</v>
      </c>
      <c r="F7638" s="86">
        <v>22373152.974908501</v>
      </c>
    </row>
    <row r="7639" spans="1:6">
      <c r="A7639">
        <v>2038</v>
      </c>
      <c r="B7639" t="s">
        <v>1043</v>
      </c>
      <c r="C7639" t="s">
        <v>1013</v>
      </c>
      <c r="D7639" t="s">
        <v>1017</v>
      </c>
      <c r="E7639" t="s">
        <v>1018</v>
      </c>
      <c r="F7639" s="86">
        <v>22343437.158091899</v>
      </c>
    </row>
    <row r="7640" spans="1:6">
      <c r="A7640">
        <v>2039</v>
      </c>
      <c r="B7640" t="s">
        <v>1043</v>
      </c>
      <c r="C7640" t="s">
        <v>1013</v>
      </c>
      <c r="D7640" t="s">
        <v>1017</v>
      </c>
      <c r="E7640" t="s">
        <v>1018</v>
      </c>
      <c r="F7640" s="86">
        <v>22330453.706555601</v>
      </c>
    </row>
    <row r="7641" spans="1:6">
      <c r="A7641">
        <v>2040</v>
      </c>
      <c r="B7641" t="s">
        <v>1043</v>
      </c>
      <c r="C7641" t="s">
        <v>1013</v>
      </c>
      <c r="D7641" t="s">
        <v>1017</v>
      </c>
      <c r="E7641" t="s">
        <v>1018</v>
      </c>
      <c r="F7641" s="86">
        <v>22333679.812325101</v>
      </c>
    </row>
    <row r="7642" spans="1:6">
      <c r="A7642">
        <v>2041</v>
      </c>
      <c r="B7642" t="s">
        <v>1043</v>
      </c>
      <c r="C7642" t="s">
        <v>1013</v>
      </c>
      <c r="D7642" t="s">
        <v>1017</v>
      </c>
      <c r="E7642" t="s">
        <v>1018</v>
      </c>
      <c r="F7642" s="86">
        <v>22352607.902970999</v>
      </c>
    </row>
    <row r="7643" spans="1:6">
      <c r="A7643">
        <v>2042</v>
      </c>
      <c r="B7643" t="s">
        <v>1043</v>
      </c>
      <c r="C7643" t="s">
        <v>1013</v>
      </c>
      <c r="D7643" t="s">
        <v>1017</v>
      </c>
      <c r="E7643" t="s">
        <v>1018</v>
      </c>
      <c r="F7643" s="86">
        <v>22387606.332575899</v>
      </c>
    </row>
    <row r="7644" spans="1:6">
      <c r="A7644">
        <v>2043</v>
      </c>
      <c r="B7644" t="s">
        <v>1043</v>
      </c>
      <c r="C7644" t="s">
        <v>1013</v>
      </c>
      <c r="D7644" t="s">
        <v>1017</v>
      </c>
      <c r="E7644" t="s">
        <v>1018</v>
      </c>
      <c r="F7644" s="86">
        <v>22443194.1163182</v>
      </c>
    </row>
    <row r="7645" spans="1:6">
      <c r="A7645">
        <v>2044</v>
      </c>
      <c r="B7645" t="s">
        <v>1043</v>
      </c>
      <c r="C7645" t="s">
        <v>1013</v>
      </c>
      <c r="D7645" t="s">
        <v>1017</v>
      </c>
      <c r="E7645" t="s">
        <v>1018</v>
      </c>
      <c r="F7645" s="86">
        <v>22515602.468995899</v>
      </c>
    </row>
    <row r="7646" spans="1:6">
      <c r="A7646">
        <v>2045</v>
      </c>
      <c r="B7646" t="s">
        <v>1043</v>
      </c>
      <c r="C7646" t="s">
        <v>1013</v>
      </c>
      <c r="D7646" t="s">
        <v>1017</v>
      </c>
      <c r="E7646" t="s">
        <v>1018</v>
      </c>
      <c r="F7646" s="86">
        <v>22605430.063353099</v>
      </c>
    </row>
    <row r="7647" spans="1:6">
      <c r="A7647">
        <v>2046</v>
      </c>
      <c r="B7647" t="s">
        <v>1043</v>
      </c>
      <c r="C7647" t="s">
        <v>1013</v>
      </c>
      <c r="D7647" t="s">
        <v>1017</v>
      </c>
      <c r="E7647" t="s">
        <v>1018</v>
      </c>
      <c r="F7647" s="86">
        <v>22713678.763725199</v>
      </c>
    </row>
    <row r="7648" spans="1:6">
      <c r="A7648">
        <v>2047</v>
      </c>
      <c r="B7648" t="s">
        <v>1043</v>
      </c>
      <c r="C7648" t="s">
        <v>1013</v>
      </c>
      <c r="D7648" t="s">
        <v>1017</v>
      </c>
      <c r="E7648" t="s">
        <v>1018</v>
      </c>
      <c r="F7648" s="86">
        <v>22834257.9070892</v>
      </c>
    </row>
    <row r="7649" spans="1:6">
      <c r="A7649">
        <v>2048</v>
      </c>
      <c r="B7649" t="s">
        <v>1043</v>
      </c>
      <c r="C7649" t="s">
        <v>1013</v>
      </c>
      <c r="D7649" t="s">
        <v>1017</v>
      </c>
      <c r="E7649" t="s">
        <v>1018</v>
      </c>
      <c r="F7649" s="86">
        <v>22966109.9697637</v>
      </c>
    </row>
    <row r="7650" spans="1:6">
      <c r="A7650">
        <v>2049</v>
      </c>
      <c r="B7650" t="s">
        <v>1043</v>
      </c>
      <c r="C7650" t="s">
        <v>1013</v>
      </c>
      <c r="D7650" t="s">
        <v>1017</v>
      </c>
      <c r="E7650" t="s">
        <v>1018</v>
      </c>
      <c r="F7650" s="86">
        <v>23112302.469546299</v>
      </c>
    </row>
    <row r="7651" spans="1:6">
      <c r="A7651">
        <v>2050</v>
      </c>
      <c r="B7651" t="s">
        <v>1043</v>
      </c>
      <c r="C7651" t="s">
        <v>1013</v>
      </c>
      <c r="D7651" t="s">
        <v>1017</v>
      </c>
      <c r="E7651" t="s">
        <v>1018</v>
      </c>
      <c r="F7651" s="86">
        <v>23266907.347107999</v>
      </c>
    </row>
    <row r="7652" spans="1:6">
      <c r="A7652">
        <v>2017</v>
      </c>
      <c r="B7652" t="s">
        <v>1044</v>
      </c>
      <c r="C7652" t="s">
        <v>1013</v>
      </c>
      <c r="D7652" t="s">
        <v>1017</v>
      </c>
      <c r="E7652" t="s">
        <v>1018</v>
      </c>
      <c r="F7652" s="86">
        <v>11924711.9852998</v>
      </c>
    </row>
    <row r="7653" spans="1:6">
      <c r="A7653">
        <v>2018</v>
      </c>
      <c r="B7653" t="s">
        <v>1044</v>
      </c>
      <c r="C7653" t="s">
        <v>1013</v>
      </c>
      <c r="D7653" t="s">
        <v>1017</v>
      </c>
      <c r="E7653" t="s">
        <v>1018</v>
      </c>
      <c r="F7653" s="86">
        <v>11939439.3791322</v>
      </c>
    </row>
    <row r="7654" spans="1:6">
      <c r="A7654">
        <v>2019</v>
      </c>
      <c r="B7654" t="s">
        <v>1044</v>
      </c>
      <c r="C7654" t="s">
        <v>1013</v>
      </c>
      <c r="D7654" t="s">
        <v>1017</v>
      </c>
      <c r="E7654" t="s">
        <v>1018</v>
      </c>
      <c r="F7654" s="86">
        <v>11951152.465542501</v>
      </c>
    </row>
    <row r="7655" spans="1:6">
      <c r="A7655">
        <v>2020</v>
      </c>
      <c r="B7655" t="s">
        <v>1044</v>
      </c>
      <c r="C7655" t="s">
        <v>1013</v>
      </c>
      <c r="D7655" t="s">
        <v>1017</v>
      </c>
      <c r="E7655" t="s">
        <v>1018</v>
      </c>
      <c r="F7655" s="86">
        <v>11949635.3870435</v>
      </c>
    </row>
    <row r="7656" spans="1:6">
      <c r="A7656">
        <v>2021</v>
      </c>
      <c r="B7656" t="s">
        <v>1044</v>
      </c>
      <c r="C7656" t="s">
        <v>1013</v>
      </c>
      <c r="D7656" t="s">
        <v>1017</v>
      </c>
      <c r="E7656" t="s">
        <v>1018</v>
      </c>
      <c r="F7656" s="86">
        <v>11943107.1511967</v>
      </c>
    </row>
    <row r="7657" spans="1:6">
      <c r="A7657">
        <v>2022</v>
      </c>
      <c r="B7657" t="s">
        <v>1044</v>
      </c>
      <c r="C7657" t="s">
        <v>1013</v>
      </c>
      <c r="D7657" t="s">
        <v>1017</v>
      </c>
      <c r="E7657" t="s">
        <v>1018</v>
      </c>
      <c r="F7657" s="86">
        <v>11931438.626276599</v>
      </c>
    </row>
    <row r="7658" spans="1:6">
      <c r="A7658">
        <v>2023</v>
      </c>
      <c r="B7658" t="s">
        <v>1044</v>
      </c>
      <c r="C7658" t="s">
        <v>1013</v>
      </c>
      <c r="D7658" t="s">
        <v>1017</v>
      </c>
      <c r="E7658" t="s">
        <v>1018</v>
      </c>
      <c r="F7658" s="86">
        <v>11906870.384039599</v>
      </c>
    </row>
    <row r="7659" spans="1:6">
      <c r="A7659">
        <v>2024</v>
      </c>
      <c r="B7659" t="s">
        <v>1044</v>
      </c>
      <c r="C7659" t="s">
        <v>1013</v>
      </c>
      <c r="D7659" t="s">
        <v>1017</v>
      </c>
      <c r="E7659" t="s">
        <v>1018</v>
      </c>
      <c r="F7659" s="86">
        <v>11881311.191643599</v>
      </c>
    </row>
    <row r="7660" spans="1:6">
      <c r="A7660">
        <v>2025</v>
      </c>
      <c r="B7660" t="s">
        <v>1044</v>
      </c>
      <c r="C7660" t="s">
        <v>1013</v>
      </c>
      <c r="D7660" t="s">
        <v>1017</v>
      </c>
      <c r="E7660" t="s">
        <v>1018</v>
      </c>
      <c r="F7660" s="86">
        <v>11845908.2553549</v>
      </c>
    </row>
    <row r="7661" spans="1:6">
      <c r="A7661">
        <v>2026</v>
      </c>
      <c r="B7661" t="s">
        <v>1044</v>
      </c>
      <c r="C7661" t="s">
        <v>1013</v>
      </c>
      <c r="D7661" t="s">
        <v>1017</v>
      </c>
      <c r="E7661" t="s">
        <v>1018</v>
      </c>
      <c r="F7661" s="86">
        <v>11803440.728336601</v>
      </c>
    </row>
    <row r="7662" spans="1:6">
      <c r="A7662">
        <v>2027</v>
      </c>
      <c r="B7662" t="s">
        <v>1044</v>
      </c>
      <c r="C7662" t="s">
        <v>1013</v>
      </c>
      <c r="D7662" t="s">
        <v>1017</v>
      </c>
      <c r="E7662" t="s">
        <v>1018</v>
      </c>
      <c r="F7662" s="86">
        <v>11753186.053503299</v>
      </c>
    </row>
    <row r="7663" spans="1:6">
      <c r="A7663">
        <v>2028</v>
      </c>
      <c r="B7663" t="s">
        <v>1044</v>
      </c>
      <c r="C7663" t="s">
        <v>1013</v>
      </c>
      <c r="D7663" t="s">
        <v>1017</v>
      </c>
      <c r="E7663" t="s">
        <v>1018</v>
      </c>
      <c r="F7663" s="86">
        <v>11696348.941370901</v>
      </c>
    </row>
    <row r="7664" spans="1:6">
      <c r="A7664">
        <v>2029</v>
      </c>
      <c r="B7664" t="s">
        <v>1044</v>
      </c>
      <c r="C7664" t="s">
        <v>1013</v>
      </c>
      <c r="D7664" t="s">
        <v>1017</v>
      </c>
      <c r="E7664" t="s">
        <v>1018</v>
      </c>
      <c r="F7664" s="86">
        <v>11629853.198771</v>
      </c>
    </row>
    <row r="7665" spans="1:6">
      <c r="A7665">
        <v>2030</v>
      </c>
      <c r="B7665" t="s">
        <v>1044</v>
      </c>
      <c r="C7665" t="s">
        <v>1013</v>
      </c>
      <c r="D7665" t="s">
        <v>1017</v>
      </c>
      <c r="E7665" t="s">
        <v>1018</v>
      </c>
      <c r="F7665" s="86">
        <v>11561743.882570799</v>
      </c>
    </row>
    <row r="7666" spans="1:6">
      <c r="A7666">
        <v>2031</v>
      </c>
      <c r="B7666" t="s">
        <v>1044</v>
      </c>
      <c r="C7666" t="s">
        <v>1013</v>
      </c>
      <c r="D7666" t="s">
        <v>1017</v>
      </c>
      <c r="E7666" t="s">
        <v>1018</v>
      </c>
      <c r="F7666" s="86">
        <v>11497586.0502542</v>
      </c>
    </row>
    <row r="7667" spans="1:6">
      <c r="A7667">
        <v>2032</v>
      </c>
      <c r="B7667" t="s">
        <v>1044</v>
      </c>
      <c r="C7667" t="s">
        <v>1013</v>
      </c>
      <c r="D7667" t="s">
        <v>1017</v>
      </c>
      <c r="E7667" t="s">
        <v>1018</v>
      </c>
      <c r="F7667" s="86">
        <v>11438890.3729867</v>
      </c>
    </row>
    <row r="7668" spans="1:6">
      <c r="A7668">
        <v>2033</v>
      </c>
      <c r="B7668" t="s">
        <v>1044</v>
      </c>
      <c r="C7668" t="s">
        <v>1013</v>
      </c>
      <c r="D7668" t="s">
        <v>1017</v>
      </c>
      <c r="E7668" t="s">
        <v>1018</v>
      </c>
      <c r="F7668" s="86">
        <v>11379410.201882999</v>
      </c>
    </row>
    <row r="7669" spans="1:6">
      <c r="A7669">
        <v>2034</v>
      </c>
      <c r="B7669" t="s">
        <v>1044</v>
      </c>
      <c r="C7669" t="s">
        <v>1013</v>
      </c>
      <c r="D7669" t="s">
        <v>1017</v>
      </c>
      <c r="E7669" t="s">
        <v>1018</v>
      </c>
      <c r="F7669" s="86">
        <v>11330514.1853677</v>
      </c>
    </row>
    <row r="7670" spans="1:6">
      <c r="A7670">
        <v>2035</v>
      </c>
      <c r="B7670" t="s">
        <v>1044</v>
      </c>
      <c r="C7670" t="s">
        <v>1013</v>
      </c>
      <c r="D7670" t="s">
        <v>1017</v>
      </c>
      <c r="E7670" t="s">
        <v>1018</v>
      </c>
      <c r="F7670" s="86">
        <v>11280358.881711699</v>
      </c>
    </row>
    <row r="7671" spans="1:6">
      <c r="A7671">
        <v>2036</v>
      </c>
      <c r="B7671" t="s">
        <v>1044</v>
      </c>
      <c r="C7671" t="s">
        <v>1013</v>
      </c>
      <c r="D7671" t="s">
        <v>1017</v>
      </c>
      <c r="E7671" t="s">
        <v>1018</v>
      </c>
      <c r="F7671" s="86">
        <v>11243793.4497199</v>
      </c>
    </row>
    <row r="7672" spans="1:6">
      <c r="A7672">
        <v>2037</v>
      </c>
      <c r="B7672" t="s">
        <v>1044</v>
      </c>
      <c r="C7672" t="s">
        <v>1013</v>
      </c>
      <c r="D7672" t="s">
        <v>1017</v>
      </c>
      <c r="E7672" t="s">
        <v>1018</v>
      </c>
      <c r="F7672" s="86">
        <v>11203472.6628558</v>
      </c>
    </row>
    <row r="7673" spans="1:6">
      <c r="A7673">
        <v>2038</v>
      </c>
      <c r="B7673" t="s">
        <v>1044</v>
      </c>
      <c r="C7673" t="s">
        <v>1013</v>
      </c>
      <c r="D7673" t="s">
        <v>1017</v>
      </c>
      <c r="E7673" t="s">
        <v>1018</v>
      </c>
      <c r="F7673" s="86">
        <v>11175412.895385901</v>
      </c>
    </row>
    <row r="7674" spans="1:6">
      <c r="A7674">
        <v>2039</v>
      </c>
      <c r="B7674" t="s">
        <v>1044</v>
      </c>
      <c r="C7674" t="s">
        <v>1013</v>
      </c>
      <c r="D7674" t="s">
        <v>1017</v>
      </c>
      <c r="E7674" t="s">
        <v>1018</v>
      </c>
      <c r="F7674" s="86">
        <v>11163433.555970199</v>
      </c>
    </row>
    <row r="7675" spans="1:6">
      <c r="A7675">
        <v>2040</v>
      </c>
      <c r="B7675" t="s">
        <v>1044</v>
      </c>
      <c r="C7675" t="s">
        <v>1013</v>
      </c>
      <c r="D7675" t="s">
        <v>1017</v>
      </c>
      <c r="E7675" t="s">
        <v>1018</v>
      </c>
      <c r="F7675" s="86">
        <v>11151822.437280601</v>
      </c>
    </row>
    <row r="7676" spans="1:6">
      <c r="A7676">
        <v>2041</v>
      </c>
      <c r="B7676" t="s">
        <v>1044</v>
      </c>
      <c r="C7676" t="s">
        <v>1013</v>
      </c>
      <c r="D7676" t="s">
        <v>1017</v>
      </c>
      <c r="E7676" t="s">
        <v>1018</v>
      </c>
      <c r="F7676" s="86">
        <v>11155862.2856702</v>
      </c>
    </row>
    <row r="7677" spans="1:6">
      <c r="A7677">
        <v>2042</v>
      </c>
      <c r="B7677" t="s">
        <v>1044</v>
      </c>
      <c r="C7677" t="s">
        <v>1013</v>
      </c>
      <c r="D7677" t="s">
        <v>1017</v>
      </c>
      <c r="E7677" t="s">
        <v>1018</v>
      </c>
      <c r="F7677" s="86">
        <v>11159927.026596</v>
      </c>
    </row>
    <row r="7678" spans="1:6">
      <c r="A7678">
        <v>2043</v>
      </c>
      <c r="B7678" t="s">
        <v>1044</v>
      </c>
      <c r="C7678" t="s">
        <v>1013</v>
      </c>
      <c r="D7678" t="s">
        <v>1017</v>
      </c>
      <c r="E7678" t="s">
        <v>1018</v>
      </c>
      <c r="F7678" s="86">
        <v>11171041.4396271</v>
      </c>
    </row>
    <row r="7679" spans="1:6">
      <c r="A7679">
        <v>2044</v>
      </c>
      <c r="B7679" t="s">
        <v>1044</v>
      </c>
      <c r="C7679" t="s">
        <v>1013</v>
      </c>
      <c r="D7679" t="s">
        <v>1017</v>
      </c>
      <c r="E7679" t="s">
        <v>1018</v>
      </c>
      <c r="F7679" s="86">
        <v>11199563.563538101</v>
      </c>
    </row>
    <row r="7680" spans="1:6">
      <c r="A7680">
        <v>2045</v>
      </c>
      <c r="B7680" t="s">
        <v>1044</v>
      </c>
      <c r="C7680" t="s">
        <v>1013</v>
      </c>
      <c r="D7680" t="s">
        <v>1017</v>
      </c>
      <c r="E7680" t="s">
        <v>1018</v>
      </c>
      <c r="F7680" s="86">
        <v>11232208.9724507</v>
      </c>
    </row>
    <row r="7681" spans="1:6">
      <c r="A7681">
        <v>2046</v>
      </c>
      <c r="B7681" t="s">
        <v>1044</v>
      </c>
      <c r="C7681" t="s">
        <v>1013</v>
      </c>
      <c r="D7681" t="s">
        <v>1017</v>
      </c>
      <c r="E7681" t="s">
        <v>1018</v>
      </c>
      <c r="F7681" s="86">
        <v>11273299.656175399</v>
      </c>
    </row>
    <row r="7682" spans="1:6">
      <c r="A7682">
        <v>2047</v>
      </c>
      <c r="B7682" t="s">
        <v>1044</v>
      </c>
      <c r="C7682" t="s">
        <v>1013</v>
      </c>
      <c r="D7682" t="s">
        <v>1017</v>
      </c>
      <c r="E7682" t="s">
        <v>1018</v>
      </c>
      <c r="F7682" s="86">
        <v>11330146.4256429</v>
      </c>
    </row>
    <row r="7683" spans="1:6">
      <c r="A7683">
        <v>2048</v>
      </c>
      <c r="B7683" t="s">
        <v>1044</v>
      </c>
      <c r="C7683" t="s">
        <v>1013</v>
      </c>
      <c r="D7683" t="s">
        <v>1017</v>
      </c>
      <c r="E7683" t="s">
        <v>1018</v>
      </c>
      <c r="F7683" s="86">
        <v>11376132.824291</v>
      </c>
    </row>
    <row r="7684" spans="1:6">
      <c r="A7684">
        <v>2049</v>
      </c>
      <c r="B7684" t="s">
        <v>1044</v>
      </c>
      <c r="C7684" t="s">
        <v>1013</v>
      </c>
      <c r="D7684" t="s">
        <v>1017</v>
      </c>
      <c r="E7684" t="s">
        <v>1018</v>
      </c>
      <c r="F7684" s="86">
        <v>11436912.4539435</v>
      </c>
    </row>
    <row r="7685" spans="1:6">
      <c r="A7685">
        <v>2050</v>
      </c>
      <c r="B7685" t="s">
        <v>1044</v>
      </c>
      <c r="C7685" t="s">
        <v>1013</v>
      </c>
      <c r="D7685" t="s">
        <v>1017</v>
      </c>
      <c r="E7685" t="s">
        <v>1018</v>
      </c>
      <c r="F7685" s="86">
        <v>11499634.254430201</v>
      </c>
    </row>
    <row r="7686" spans="1:6">
      <c r="A7686">
        <v>2017</v>
      </c>
      <c r="B7686" t="s">
        <v>1045</v>
      </c>
      <c r="C7686" t="s">
        <v>1013</v>
      </c>
      <c r="D7686" t="s">
        <v>1017</v>
      </c>
      <c r="E7686" t="s">
        <v>1018</v>
      </c>
      <c r="F7686" s="86">
        <v>21907740.685607001</v>
      </c>
    </row>
    <row r="7687" spans="1:6">
      <c r="A7687">
        <v>2018</v>
      </c>
      <c r="B7687" t="s">
        <v>1045</v>
      </c>
      <c r="C7687" t="s">
        <v>1013</v>
      </c>
      <c r="D7687" t="s">
        <v>1017</v>
      </c>
      <c r="E7687" t="s">
        <v>1018</v>
      </c>
      <c r="F7687" s="86">
        <v>21948771.843280599</v>
      </c>
    </row>
    <row r="7688" spans="1:6">
      <c r="A7688">
        <v>2019</v>
      </c>
      <c r="B7688" t="s">
        <v>1045</v>
      </c>
      <c r="C7688" t="s">
        <v>1013</v>
      </c>
      <c r="D7688" t="s">
        <v>1017</v>
      </c>
      <c r="E7688" t="s">
        <v>1018</v>
      </c>
      <c r="F7688" s="86">
        <v>21987510.773994401</v>
      </c>
    </row>
    <row r="7689" spans="1:6">
      <c r="A7689">
        <v>2020</v>
      </c>
      <c r="B7689" t="s">
        <v>1045</v>
      </c>
      <c r="C7689" t="s">
        <v>1013</v>
      </c>
      <c r="D7689" t="s">
        <v>1017</v>
      </c>
      <c r="E7689" t="s">
        <v>1018</v>
      </c>
      <c r="F7689" s="86">
        <v>22056030.168881498</v>
      </c>
    </row>
    <row r="7690" spans="1:6">
      <c r="A7690">
        <v>2021</v>
      </c>
      <c r="B7690" t="s">
        <v>1045</v>
      </c>
      <c r="C7690" t="s">
        <v>1013</v>
      </c>
      <c r="D7690" t="s">
        <v>1017</v>
      </c>
      <c r="E7690" t="s">
        <v>1018</v>
      </c>
      <c r="F7690" s="86">
        <v>22103553.7436915</v>
      </c>
    </row>
    <row r="7691" spans="1:6">
      <c r="A7691">
        <v>2022</v>
      </c>
      <c r="B7691" t="s">
        <v>1045</v>
      </c>
      <c r="C7691" t="s">
        <v>1013</v>
      </c>
      <c r="D7691" t="s">
        <v>1017</v>
      </c>
      <c r="E7691" t="s">
        <v>1018</v>
      </c>
      <c r="F7691" s="86">
        <v>22133800.575475901</v>
      </c>
    </row>
    <row r="7692" spans="1:6">
      <c r="A7692">
        <v>2023</v>
      </c>
      <c r="B7692" t="s">
        <v>1045</v>
      </c>
      <c r="C7692" t="s">
        <v>1013</v>
      </c>
      <c r="D7692" t="s">
        <v>1017</v>
      </c>
      <c r="E7692" t="s">
        <v>1018</v>
      </c>
      <c r="F7692" s="86">
        <v>22149678.292727198</v>
      </c>
    </row>
    <row r="7693" spans="1:6">
      <c r="A7693">
        <v>2024</v>
      </c>
      <c r="B7693" t="s">
        <v>1045</v>
      </c>
      <c r="C7693" t="s">
        <v>1013</v>
      </c>
      <c r="D7693" t="s">
        <v>1017</v>
      </c>
      <c r="E7693" t="s">
        <v>1018</v>
      </c>
      <c r="F7693" s="86">
        <v>22140364.273816101</v>
      </c>
    </row>
    <row r="7694" spans="1:6">
      <c r="A7694">
        <v>2025</v>
      </c>
      <c r="B7694" t="s">
        <v>1045</v>
      </c>
      <c r="C7694" t="s">
        <v>1013</v>
      </c>
      <c r="D7694" t="s">
        <v>1017</v>
      </c>
      <c r="E7694" t="s">
        <v>1018</v>
      </c>
      <c r="F7694" s="86">
        <v>22108913.862801999</v>
      </c>
    </row>
    <row r="7695" spans="1:6">
      <c r="A7695">
        <v>2026</v>
      </c>
      <c r="B7695" t="s">
        <v>1045</v>
      </c>
      <c r="C7695" t="s">
        <v>1013</v>
      </c>
      <c r="D7695" t="s">
        <v>1017</v>
      </c>
      <c r="E7695" t="s">
        <v>1018</v>
      </c>
      <c r="F7695" s="86">
        <v>22067101.2640379</v>
      </c>
    </row>
    <row r="7696" spans="1:6">
      <c r="A7696">
        <v>2027</v>
      </c>
      <c r="B7696" t="s">
        <v>1045</v>
      </c>
      <c r="C7696" t="s">
        <v>1013</v>
      </c>
      <c r="D7696" t="s">
        <v>1017</v>
      </c>
      <c r="E7696" t="s">
        <v>1018</v>
      </c>
      <c r="F7696" s="86">
        <v>22004028.950584799</v>
      </c>
    </row>
    <row r="7697" spans="1:6">
      <c r="A7697">
        <v>2028</v>
      </c>
      <c r="B7697" t="s">
        <v>1045</v>
      </c>
      <c r="C7697" t="s">
        <v>1013</v>
      </c>
      <c r="D7697" t="s">
        <v>1017</v>
      </c>
      <c r="E7697" t="s">
        <v>1018</v>
      </c>
      <c r="F7697" s="86">
        <v>21932400.776160799</v>
      </c>
    </row>
    <row r="7698" spans="1:6">
      <c r="A7698">
        <v>2029</v>
      </c>
      <c r="B7698" t="s">
        <v>1045</v>
      </c>
      <c r="C7698" t="s">
        <v>1013</v>
      </c>
      <c r="D7698" t="s">
        <v>1017</v>
      </c>
      <c r="E7698" t="s">
        <v>1018</v>
      </c>
      <c r="F7698" s="86">
        <v>21843648.672010601</v>
      </c>
    </row>
    <row r="7699" spans="1:6">
      <c r="A7699">
        <v>2030</v>
      </c>
      <c r="B7699" t="s">
        <v>1045</v>
      </c>
      <c r="C7699" t="s">
        <v>1013</v>
      </c>
      <c r="D7699" t="s">
        <v>1017</v>
      </c>
      <c r="E7699" t="s">
        <v>1018</v>
      </c>
      <c r="F7699" s="86">
        <v>21742061.582264598</v>
      </c>
    </row>
    <row r="7700" spans="1:6">
      <c r="A7700">
        <v>2031</v>
      </c>
      <c r="B7700" t="s">
        <v>1045</v>
      </c>
      <c r="C7700" t="s">
        <v>1013</v>
      </c>
      <c r="D7700" t="s">
        <v>1017</v>
      </c>
      <c r="E7700" t="s">
        <v>1018</v>
      </c>
      <c r="F7700" s="86">
        <v>21643599.213456001</v>
      </c>
    </row>
    <row r="7701" spans="1:6">
      <c r="A7701">
        <v>2032</v>
      </c>
      <c r="B7701" t="s">
        <v>1045</v>
      </c>
      <c r="C7701" t="s">
        <v>1013</v>
      </c>
      <c r="D7701" t="s">
        <v>1017</v>
      </c>
      <c r="E7701" t="s">
        <v>1018</v>
      </c>
      <c r="F7701" s="86">
        <v>21554569.384180799</v>
      </c>
    </row>
    <row r="7702" spans="1:6">
      <c r="A7702">
        <v>2033</v>
      </c>
      <c r="B7702" t="s">
        <v>1045</v>
      </c>
      <c r="C7702" t="s">
        <v>1013</v>
      </c>
      <c r="D7702" t="s">
        <v>1017</v>
      </c>
      <c r="E7702" t="s">
        <v>1018</v>
      </c>
      <c r="F7702" s="86">
        <v>21470398.439399201</v>
      </c>
    </row>
    <row r="7703" spans="1:6">
      <c r="A7703">
        <v>2034</v>
      </c>
      <c r="B7703" t="s">
        <v>1045</v>
      </c>
      <c r="C7703" t="s">
        <v>1013</v>
      </c>
      <c r="D7703" t="s">
        <v>1017</v>
      </c>
      <c r="E7703" t="s">
        <v>1018</v>
      </c>
      <c r="F7703" s="86">
        <v>21397160.6478948</v>
      </c>
    </row>
    <row r="7704" spans="1:6">
      <c r="A7704">
        <v>2035</v>
      </c>
      <c r="B7704" t="s">
        <v>1045</v>
      </c>
      <c r="C7704" t="s">
        <v>1013</v>
      </c>
      <c r="D7704" t="s">
        <v>1017</v>
      </c>
      <c r="E7704" t="s">
        <v>1018</v>
      </c>
      <c r="F7704" s="86">
        <v>21333326.315817699</v>
      </c>
    </row>
    <row r="7705" spans="1:6">
      <c r="A7705">
        <v>2036</v>
      </c>
      <c r="B7705" t="s">
        <v>1045</v>
      </c>
      <c r="C7705" t="s">
        <v>1013</v>
      </c>
      <c r="D7705" t="s">
        <v>1017</v>
      </c>
      <c r="E7705" t="s">
        <v>1018</v>
      </c>
      <c r="F7705" s="86">
        <v>21279472.3746714</v>
      </c>
    </row>
    <row r="7706" spans="1:6">
      <c r="A7706">
        <v>2037</v>
      </c>
      <c r="B7706" t="s">
        <v>1045</v>
      </c>
      <c r="C7706" t="s">
        <v>1013</v>
      </c>
      <c r="D7706" t="s">
        <v>1017</v>
      </c>
      <c r="E7706" t="s">
        <v>1018</v>
      </c>
      <c r="F7706" s="86">
        <v>21238711.266111501</v>
      </c>
    </row>
    <row r="7707" spans="1:6">
      <c r="A7707">
        <v>2038</v>
      </c>
      <c r="B7707" t="s">
        <v>1045</v>
      </c>
      <c r="C7707" t="s">
        <v>1013</v>
      </c>
      <c r="D7707" t="s">
        <v>1017</v>
      </c>
      <c r="E7707" t="s">
        <v>1018</v>
      </c>
      <c r="F7707" s="86">
        <v>21214792.494945899</v>
      </c>
    </row>
    <row r="7708" spans="1:6">
      <c r="A7708">
        <v>2039</v>
      </c>
      <c r="B7708" t="s">
        <v>1045</v>
      </c>
      <c r="C7708" t="s">
        <v>1013</v>
      </c>
      <c r="D7708" t="s">
        <v>1017</v>
      </c>
      <c r="E7708" t="s">
        <v>1018</v>
      </c>
      <c r="F7708" s="86">
        <v>21205358.571313199</v>
      </c>
    </row>
    <row r="7709" spans="1:6">
      <c r="A7709">
        <v>2040</v>
      </c>
      <c r="B7709" t="s">
        <v>1045</v>
      </c>
      <c r="C7709" t="s">
        <v>1013</v>
      </c>
      <c r="D7709" t="s">
        <v>1017</v>
      </c>
      <c r="E7709" t="s">
        <v>1018</v>
      </c>
      <c r="F7709" s="86">
        <v>21216786.861052301</v>
      </c>
    </row>
    <row r="7710" spans="1:6">
      <c r="A7710">
        <v>2041</v>
      </c>
      <c r="B7710" t="s">
        <v>1045</v>
      </c>
      <c r="C7710" t="s">
        <v>1013</v>
      </c>
      <c r="D7710" t="s">
        <v>1017</v>
      </c>
      <c r="E7710" t="s">
        <v>1018</v>
      </c>
      <c r="F7710" s="86">
        <v>21240326.814854499</v>
      </c>
    </row>
    <row r="7711" spans="1:6">
      <c r="A7711">
        <v>2042</v>
      </c>
      <c r="B7711" t="s">
        <v>1045</v>
      </c>
      <c r="C7711" t="s">
        <v>1013</v>
      </c>
      <c r="D7711" t="s">
        <v>1017</v>
      </c>
      <c r="E7711" t="s">
        <v>1018</v>
      </c>
      <c r="F7711" s="86">
        <v>21285733.7709927</v>
      </c>
    </row>
    <row r="7712" spans="1:6">
      <c r="A7712">
        <v>2043</v>
      </c>
      <c r="B7712" t="s">
        <v>1045</v>
      </c>
      <c r="C7712" t="s">
        <v>1013</v>
      </c>
      <c r="D7712" t="s">
        <v>1017</v>
      </c>
      <c r="E7712" t="s">
        <v>1018</v>
      </c>
      <c r="F7712" s="86">
        <v>21347682.158661898</v>
      </c>
    </row>
    <row r="7713" spans="1:6">
      <c r="A7713">
        <v>2044</v>
      </c>
      <c r="B7713" t="s">
        <v>1045</v>
      </c>
      <c r="C7713" t="s">
        <v>1013</v>
      </c>
      <c r="D7713" t="s">
        <v>1017</v>
      </c>
      <c r="E7713" t="s">
        <v>1018</v>
      </c>
      <c r="F7713" s="86">
        <v>21424041.102810498</v>
      </c>
    </row>
    <row r="7714" spans="1:6">
      <c r="A7714">
        <v>2045</v>
      </c>
      <c r="B7714" t="s">
        <v>1045</v>
      </c>
      <c r="C7714" t="s">
        <v>1013</v>
      </c>
      <c r="D7714" t="s">
        <v>1017</v>
      </c>
      <c r="E7714" t="s">
        <v>1018</v>
      </c>
      <c r="F7714" s="86">
        <v>21521539.530448999</v>
      </c>
    </row>
    <row r="7715" spans="1:6">
      <c r="A7715">
        <v>2046</v>
      </c>
      <c r="B7715" t="s">
        <v>1045</v>
      </c>
      <c r="C7715" t="s">
        <v>1013</v>
      </c>
      <c r="D7715" t="s">
        <v>1017</v>
      </c>
      <c r="E7715" t="s">
        <v>1018</v>
      </c>
      <c r="F7715" s="86">
        <v>21634126.373394798</v>
      </c>
    </row>
    <row r="7716" spans="1:6">
      <c r="A7716">
        <v>2047</v>
      </c>
      <c r="B7716" t="s">
        <v>1045</v>
      </c>
      <c r="C7716" t="s">
        <v>1013</v>
      </c>
      <c r="D7716" t="s">
        <v>1017</v>
      </c>
      <c r="E7716" t="s">
        <v>1018</v>
      </c>
      <c r="F7716" s="86">
        <v>21761715.541765898</v>
      </c>
    </row>
    <row r="7717" spans="1:6">
      <c r="A7717">
        <v>2048</v>
      </c>
      <c r="B7717" t="s">
        <v>1045</v>
      </c>
      <c r="C7717" t="s">
        <v>1013</v>
      </c>
      <c r="D7717" t="s">
        <v>1017</v>
      </c>
      <c r="E7717" t="s">
        <v>1018</v>
      </c>
      <c r="F7717" s="86">
        <v>21905196.477343202</v>
      </c>
    </row>
    <row r="7718" spans="1:6">
      <c r="A7718">
        <v>2049</v>
      </c>
      <c r="B7718" t="s">
        <v>1045</v>
      </c>
      <c r="C7718" t="s">
        <v>1013</v>
      </c>
      <c r="D7718" t="s">
        <v>1017</v>
      </c>
      <c r="E7718" t="s">
        <v>1018</v>
      </c>
      <c r="F7718" s="86">
        <v>22061132.834367499</v>
      </c>
    </row>
    <row r="7719" spans="1:6">
      <c r="A7719">
        <v>2050</v>
      </c>
      <c r="B7719" t="s">
        <v>1045</v>
      </c>
      <c r="C7719" t="s">
        <v>1013</v>
      </c>
      <c r="D7719" t="s">
        <v>1017</v>
      </c>
      <c r="E7719" t="s">
        <v>1018</v>
      </c>
      <c r="F7719" s="86">
        <v>22226981.2605916</v>
      </c>
    </row>
    <row r="7720" spans="1:6">
      <c r="A7720">
        <v>2017</v>
      </c>
      <c r="B7720" t="s">
        <v>1046</v>
      </c>
      <c r="C7720" t="s">
        <v>1013</v>
      </c>
      <c r="D7720" t="s">
        <v>1017</v>
      </c>
      <c r="E7720" t="s">
        <v>1018</v>
      </c>
      <c r="F7720" s="86">
        <v>10205866.967236901</v>
      </c>
    </row>
    <row r="7721" spans="1:6">
      <c r="A7721">
        <v>2018</v>
      </c>
      <c r="B7721" t="s">
        <v>1046</v>
      </c>
      <c r="C7721" t="s">
        <v>1013</v>
      </c>
      <c r="D7721" t="s">
        <v>1017</v>
      </c>
      <c r="E7721" t="s">
        <v>1018</v>
      </c>
      <c r="F7721" s="86">
        <v>10285779.408524999</v>
      </c>
    </row>
    <row r="7722" spans="1:6">
      <c r="A7722">
        <v>2019</v>
      </c>
      <c r="B7722" t="s">
        <v>1046</v>
      </c>
      <c r="C7722" t="s">
        <v>1013</v>
      </c>
      <c r="D7722" t="s">
        <v>1017</v>
      </c>
      <c r="E7722" t="s">
        <v>1018</v>
      </c>
      <c r="F7722" s="86">
        <v>10364068.4536108</v>
      </c>
    </row>
    <row r="7723" spans="1:6">
      <c r="A7723">
        <v>2020</v>
      </c>
      <c r="B7723" t="s">
        <v>1046</v>
      </c>
      <c r="C7723" t="s">
        <v>1013</v>
      </c>
      <c r="D7723" t="s">
        <v>1017</v>
      </c>
      <c r="E7723" t="s">
        <v>1018</v>
      </c>
      <c r="F7723" s="86">
        <v>10419669.044629</v>
      </c>
    </row>
    <row r="7724" spans="1:6">
      <c r="A7724">
        <v>2021</v>
      </c>
      <c r="B7724" t="s">
        <v>1046</v>
      </c>
      <c r="C7724" t="s">
        <v>1013</v>
      </c>
      <c r="D7724" t="s">
        <v>1017</v>
      </c>
      <c r="E7724" t="s">
        <v>1018</v>
      </c>
      <c r="F7724" s="86">
        <v>10468978.9415642</v>
      </c>
    </row>
    <row r="7725" spans="1:6">
      <c r="A7725">
        <v>2022</v>
      </c>
      <c r="B7725" t="s">
        <v>1046</v>
      </c>
      <c r="C7725" t="s">
        <v>1013</v>
      </c>
      <c r="D7725" t="s">
        <v>1017</v>
      </c>
      <c r="E7725" t="s">
        <v>1018</v>
      </c>
      <c r="F7725" s="86">
        <v>10511812.0609858</v>
      </c>
    </row>
    <row r="7726" spans="1:6">
      <c r="A7726">
        <v>2023</v>
      </c>
      <c r="B7726" t="s">
        <v>1046</v>
      </c>
      <c r="C7726" t="s">
        <v>1013</v>
      </c>
      <c r="D7726" t="s">
        <v>1017</v>
      </c>
      <c r="E7726" t="s">
        <v>1018</v>
      </c>
      <c r="F7726" s="86">
        <v>10544738.7378699</v>
      </c>
    </row>
    <row r="7727" spans="1:6">
      <c r="A7727">
        <v>2024</v>
      </c>
      <c r="B7727" t="s">
        <v>1046</v>
      </c>
      <c r="C7727" t="s">
        <v>1013</v>
      </c>
      <c r="D7727" t="s">
        <v>1017</v>
      </c>
      <c r="E7727" t="s">
        <v>1018</v>
      </c>
      <c r="F7727" s="86">
        <v>10560350.618865199</v>
      </c>
    </row>
    <row r="7728" spans="1:6">
      <c r="A7728">
        <v>2025</v>
      </c>
      <c r="B7728" t="s">
        <v>1046</v>
      </c>
      <c r="C7728" t="s">
        <v>1013</v>
      </c>
      <c r="D7728" t="s">
        <v>1017</v>
      </c>
      <c r="E7728" t="s">
        <v>1018</v>
      </c>
      <c r="F7728" s="86">
        <v>10571575.1661155</v>
      </c>
    </row>
    <row r="7729" spans="1:6">
      <c r="A7729">
        <v>2026</v>
      </c>
      <c r="B7729" t="s">
        <v>1046</v>
      </c>
      <c r="C7729" t="s">
        <v>1013</v>
      </c>
      <c r="D7729" t="s">
        <v>1017</v>
      </c>
      <c r="E7729" t="s">
        <v>1018</v>
      </c>
      <c r="F7729" s="86">
        <v>10576158.0735783</v>
      </c>
    </row>
    <row r="7730" spans="1:6">
      <c r="A7730">
        <v>2027</v>
      </c>
      <c r="B7730" t="s">
        <v>1046</v>
      </c>
      <c r="C7730" t="s">
        <v>1013</v>
      </c>
      <c r="D7730" t="s">
        <v>1017</v>
      </c>
      <c r="E7730" t="s">
        <v>1018</v>
      </c>
      <c r="F7730" s="86">
        <v>10569661.6384985</v>
      </c>
    </row>
    <row r="7731" spans="1:6">
      <c r="A7731">
        <v>2028</v>
      </c>
      <c r="B7731" t="s">
        <v>1046</v>
      </c>
      <c r="C7731" t="s">
        <v>1013</v>
      </c>
      <c r="D7731" t="s">
        <v>1017</v>
      </c>
      <c r="E7731" t="s">
        <v>1018</v>
      </c>
      <c r="F7731" s="86">
        <v>10554688.6517455</v>
      </c>
    </row>
    <row r="7732" spans="1:6">
      <c r="A7732">
        <v>2029</v>
      </c>
      <c r="B7732" t="s">
        <v>1046</v>
      </c>
      <c r="C7732" t="s">
        <v>1013</v>
      </c>
      <c r="D7732" t="s">
        <v>1017</v>
      </c>
      <c r="E7732" t="s">
        <v>1018</v>
      </c>
      <c r="F7732" s="86">
        <v>10534698.5404891</v>
      </c>
    </row>
    <row r="7733" spans="1:6">
      <c r="A7733">
        <v>2030</v>
      </c>
      <c r="B7733" t="s">
        <v>1046</v>
      </c>
      <c r="C7733" t="s">
        <v>1013</v>
      </c>
      <c r="D7733" t="s">
        <v>1017</v>
      </c>
      <c r="E7733" t="s">
        <v>1018</v>
      </c>
      <c r="F7733" s="86">
        <v>10499641.9240027</v>
      </c>
    </row>
    <row r="7734" spans="1:6">
      <c r="A7734">
        <v>2031</v>
      </c>
      <c r="B7734" t="s">
        <v>1046</v>
      </c>
      <c r="C7734" t="s">
        <v>1013</v>
      </c>
      <c r="D7734" t="s">
        <v>1017</v>
      </c>
      <c r="E7734" t="s">
        <v>1018</v>
      </c>
      <c r="F7734" s="86">
        <v>10469430.488087799</v>
      </c>
    </row>
    <row r="7735" spans="1:6">
      <c r="A7735">
        <v>2032</v>
      </c>
      <c r="B7735" t="s">
        <v>1046</v>
      </c>
      <c r="C7735" t="s">
        <v>1013</v>
      </c>
      <c r="D7735" t="s">
        <v>1017</v>
      </c>
      <c r="E7735" t="s">
        <v>1018</v>
      </c>
      <c r="F7735" s="86">
        <v>10440022.3012047</v>
      </c>
    </row>
    <row r="7736" spans="1:6">
      <c r="A7736">
        <v>2033</v>
      </c>
      <c r="B7736" t="s">
        <v>1046</v>
      </c>
      <c r="C7736" t="s">
        <v>1013</v>
      </c>
      <c r="D7736" t="s">
        <v>1017</v>
      </c>
      <c r="E7736" t="s">
        <v>1018</v>
      </c>
      <c r="F7736" s="86">
        <v>10413772.957798401</v>
      </c>
    </row>
    <row r="7737" spans="1:6">
      <c r="A7737">
        <v>2034</v>
      </c>
      <c r="B7737" t="s">
        <v>1046</v>
      </c>
      <c r="C7737" t="s">
        <v>1013</v>
      </c>
      <c r="D7737" t="s">
        <v>1017</v>
      </c>
      <c r="E7737" t="s">
        <v>1018</v>
      </c>
      <c r="F7737" s="86">
        <v>10389491.4722948</v>
      </c>
    </row>
    <row r="7738" spans="1:6">
      <c r="A7738">
        <v>2035</v>
      </c>
      <c r="B7738" t="s">
        <v>1046</v>
      </c>
      <c r="C7738" t="s">
        <v>1013</v>
      </c>
      <c r="D7738" t="s">
        <v>1017</v>
      </c>
      <c r="E7738" t="s">
        <v>1018</v>
      </c>
      <c r="F7738" s="86">
        <v>10367163.762715699</v>
      </c>
    </row>
    <row r="7739" spans="1:6">
      <c r="A7739">
        <v>2036</v>
      </c>
      <c r="B7739" t="s">
        <v>1046</v>
      </c>
      <c r="C7739" t="s">
        <v>1013</v>
      </c>
      <c r="D7739" t="s">
        <v>1017</v>
      </c>
      <c r="E7739" t="s">
        <v>1018</v>
      </c>
      <c r="F7739" s="86">
        <v>10352270.605850801</v>
      </c>
    </row>
    <row r="7740" spans="1:6">
      <c r="A7740">
        <v>2037</v>
      </c>
      <c r="B7740" t="s">
        <v>1046</v>
      </c>
      <c r="C7740" t="s">
        <v>1013</v>
      </c>
      <c r="D7740" t="s">
        <v>1017</v>
      </c>
      <c r="E7740" t="s">
        <v>1018</v>
      </c>
      <c r="F7740" s="86">
        <v>10342764.3330475</v>
      </c>
    </row>
    <row r="7741" spans="1:6">
      <c r="A7741">
        <v>2038</v>
      </c>
      <c r="B7741" t="s">
        <v>1046</v>
      </c>
      <c r="C7741" t="s">
        <v>1013</v>
      </c>
      <c r="D7741" t="s">
        <v>1017</v>
      </c>
      <c r="E7741" t="s">
        <v>1018</v>
      </c>
      <c r="F7741" s="86">
        <v>10339461.163740501</v>
      </c>
    </row>
    <row r="7742" spans="1:6">
      <c r="A7742">
        <v>2039</v>
      </c>
      <c r="B7742" t="s">
        <v>1046</v>
      </c>
      <c r="C7742" t="s">
        <v>1013</v>
      </c>
      <c r="D7742" t="s">
        <v>1017</v>
      </c>
      <c r="E7742" t="s">
        <v>1018</v>
      </c>
      <c r="F7742" s="86">
        <v>10345365.022153201</v>
      </c>
    </row>
    <row r="7743" spans="1:6">
      <c r="A7743">
        <v>2040</v>
      </c>
      <c r="B7743" t="s">
        <v>1046</v>
      </c>
      <c r="C7743" t="s">
        <v>1013</v>
      </c>
      <c r="D7743" t="s">
        <v>1017</v>
      </c>
      <c r="E7743" t="s">
        <v>1018</v>
      </c>
      <c r="F7743" s="86">
        <v>10361009.9543291</v>
      </c>
    </row>
    <row r="7744" spans="1:6">
      <c r="A7744">
        <v>2041</v>
      </c>
      <c r="B7744" t="s">
        <v>1046</v>
      </c>
      <c r="C7744" t="s">
        <v>1013</v>
      </c>
      <c r="D7744" t="s">
        <v>1017</v>
      </c>
      <c r="E7744" t="s">
        <v>1018</v>
      </c>
      <c r="F7744" s="86">
        <v>10387594.6241908</v>
      </c>
    </row>
    <row r="7745" spans="1:6">
      <c r="A7745">
        <v>2042</v>
      </c>
      <c r="B7745" t="s">
        <v>1046</v>
      </c>
      <c r="C7745" t="s">
        <v>1013</v>
      </c>
      <c r="D7745" t="s">
        <v>1017</v>
      </c>
      <c r="E7745" t="s">
        <v>1018</v>
      </c>
      <c r="F7745" s="86">
        <v>10417980.320450099</v>
      </c>
    </row>
    <row r="7746" spans="1:6">
      <c r="A7746">
        <v>2043</v>
      </c>
      <c r="B7746" t="s">
        <v>1046</v>
      </c>
      <c r="C7746" t="s">
        <v>1013</v>
      </c>
      <c r="D7746" t="s">
        <v>1017</v>
      </c>
      <c r="E7746" t="s">
        <v>1018</v>
      </c>
      <c r="F7746" s="86">
        <v>10459125.7800999</v>
      </c>
    </row>
    <row r="7747" spans="1:6">
      <c r="A7747">
        <v>2044</v>
      </c>
      <c r="B7747" t="s">
        <v>1046</v>
      </c>
      <c r="C7747" t="s">
        <v>1013</v>
      </c>
      <c r="D7747" t="s">
        <v>1017</v>
      </c>
      <c r="E7747" t="s">
        <v>1018</v>
      </c>
      <c r="F7747" s="86">
        <v>10509399.2028256</v>
      </c>
    </row>
    <row r="7748" spans="1:6">
      <c r="A7748">
        <v>2045</v>
      </c>
      <c r="B7748" t="s">
        <v>1046</v>
      </c>
      <c r="C7748" t="s">
        <v>1013</v>
      </c>
      <c r="D7748" t="s">
        <v>1017</v>
      </c>
      <c r="E7748" t="s">
        <v>1018</v>
      </c>
      <c r="F7748" s="86">
        <v>10572897.5587859</v>
      </c>
    </row>
    <row r="7749" spans="1:6">
      <c r="A7749">
        <v>2046</v>
      </c>
      <c r="B7749" t="s">
        <v>1046</v>
      </c>
      <c r="C7749" t="s">
        <v>1013</v>
      </c>
      <c r="D7749" t="s">
        <v>1017</v>
      </c>
      <c r="E7749" t="s">
        <v>1018</v>
      </c>
      <c r="F7749" s="86">
        <v>10644361.0218825</v>
      </c>
    </row>
    <row r="7750" spans="1:6">
      <c r="A7750">
        <v>2047</v>
      </c>
      <c r="B7750" t="s">
        <v>1046</v>
      </c>
      <c r="C7750" t="s">
        <v>1013</v>
      </c>
      <c r="D7750" t="s">
        <v>1017</v>
      </c>
      <c r="E7750" t="s">
        <v>1018</v>
      </c>
      <c r="F7750" s="86">
        <v>10720565.6524207</v>
      </c>
    </row>
    <row r="7751" spans="1:6">
      <c r="A7751">
        <v>2048</v>
      </c>
      <c r="B7751" t="s">
        <v>1046</v>
      </c>
      <c r="C7751" t="s">
        <v>1013</v>
      </c>
      <c r="D7751" t="s">
        <v>1017</v>
      </c>
      <c r="E7751" t="s">
        <v>1018</v>
      </c>
      <c r="F7751" s="86">
        <v>10805945.8464313</v>
      </c>
    </row>
    <row r="7752" spans="1:6">
      <c r="A7752">
        <v>2049</v>
      </c>
      <c r="B7752" t="s">
        <v>1046</v>
      </c>
      <c r="C7752" t="s">
        <v>1013</v>
      </c>
      <c r="D7752" t="s">
        <v>1017</v>
      </c>
      <c r="E7752" t="s">
        <v>1018</v>
      </c>
      <c r="F7752" s="86">
        <v>10900787.632006001</v>
      </c>
    </row>
    <row r="7753" spans="1:6">
      <c r="A7753">
        <v>2050</v>
      </c>
      <c r="B7753" t="s">
        <v>1046</v>
      </c>
      <c r="C7753" t="s">
        <v>1013</v>
      </c>
      <c r="D7753" t="s">
        <v>1017</v>
      </c>
      <c r="E7753" t="s">
        <v>1018</v>
      </c>
      <c r="F7753" s="86">
        <v>11000993.533180499</v>
      </c>
    </row>
    <row r="7754" spans="1:6">
      <c r="A7754">
        <v>2017</v>
      </c>
      <c r="B7754" t="s">
        <v>1047</v>
      </c>
      <c r="C7754" t="s">
        <v>1013</v>
      </c>
      <c r="D7754" t="s">
        <v>1017</v>
      </c>
      <c r="E7754" t="s">
        <v>1018</v>
      </c>
      <c r="F7754" s="86">
        <v>11008749.922497099</v>
      </c>
    </row>
    <row r="7755" spans="1:6">
      <c r="A7755">
        <v>2018</v>
      </c>
      <c r="B7755" t="s">
        <v>1047</v>
      </c>
      <c r="C7755" t="s">
        <v>1013</v>
      </c>
      <c r="D7755" t="s">
        <v>1017</v>
      </c>
      <c r="E7755" t="s">
        <v>1018</v>
      </c>
      <c r="F7755" s="86">
        <v>10990747.453901401</v>
      </c>
    </row>
    <row r="7756" spans="1:6">
      <c r="A7756">
        <v>2019</v>
      </c>
      <c r="B7756" t="s">
        <v>1047</v>
      </c>
      <c r="C7756" t="s">
        <v>1013</v>
      </c>
      <c r="D7756" t="s">
        <v>1017</v>
      </c>
      <c r="E7756" t="s">
        <v>1018</v>
      </c>
      <c r="F7756" s="86">
        <v>10970115.371832101</v>
      </c>
    </row>
    <row r="7757" spans="1:6">
      <c r="A7757">
        <v>2020</v>
      </c>
      <c r="B7757" t="s">
        <v>1047</v>
      </c>
      <c r="C7757" t="s">
        <v>1013</v>
      </c>
      <c r="D7757" t="s">
        <v>1017</v>
      </c>
      <c r="E7757" t="s">
        <v>1018</v>
      </c>
      <c r="F7757" s="86">
        <v>10954698.370707801</v>
      </c>
    </row>
    <row r="7758" spans="1:6">
      <c r="A7758">
        <v>2021</v>
      </c>
      <c r="B7758" t="s">
        <v>1047</v>
      </c>
      <c r="C7758" t="s">
        <v>1013</v>
      </c>
      <c r="D7758" t="s">
        <v>1017</v>
      </c>
      <c r="E7758" t="s">
        <v>1018</v>
      </c>
      <c r="F7758" s="86">
        <v>10931663.079596801</v>
      </c>
    </row>
    <row r="7759" spans="1:6">
      <c r="A7759">
        <v>2022</v>
      </c>
      <c r="B7759" t="s">
        <v>1047</v>
      </c>
      <c r="C7759" t="s">
        <v>1013</v>
      </c>
      <c r="D7759" t="s">
        <v>1017</v>
      </c>
      <c r="E7759" t="s">
        <v>1018</v>
      </c>
      <c r="F7759" s="86">
        <v>10905198.3640271</v>
      </c>
    </row>
    <row r="7760" spans="1:6">
      <c r="A7760">
        <v>2023</v>
      </c>
      <c r="B7760" t="s">
        <v>1047</v>
      </c>
      <c r="C7760" t="s">
        <v>1013</v>
      </c>
      <c r="D7760" t="s">
        <v>1017</v>
      </c>
      <c r="E7760" t="s">
        <v>1018</v>
      </c>
      <c r="F7760" s="86">
        <v>10870010.552981701</v>
      </c>
    </row>
    <row r="7761" spans="1:6">
      <c r="A7761">
        <v>2024</v>
      </c>
      <c r="B7761" t="s">
        <v>1047</v>
      </c>
      <c r="C7761" t="s">
        <v>1013</v>
      </c>
      <c r="D7761" t="s">
        <v>1017</v>
      </c>
      <c r="E7761" t="s">
        <v>1018</v>
      </c>
      <c r="F7761" s="86">
        <v>10828783.0902052</v>
      </c>
    </row>
    <row r="7762" spans="1:6">
      <c r="A7762">
        <v>2025</v>
      </c>
      <c r="B7762" t="s">
        <v>1047</v>
      </c>
      <c r="C7762" t="s">
        <v>1013</v>
      </c>
      <c r="D7762" t="s">
        <v>1017</v>
      </c>
      <c r="E7762" t="s">
        <v>1018</v>
      </c>
      <c r="F7762" s="86">
        <v>10783065.109345101</v>
      </c>
    </row>
    <row r="7763" spans="1:6">
      <c r="A7763">
        <v>2026</v>
      </c>
      <c r="B7763" t="s">
        <v>1047</v>
      </c>
      <c r="C7763" t="s">
        <v>1013</v>
      </c>
      <c r="D7763" t="s">
        <v>1017</v>
      </c>
      <c r="E7763" t="s">
        <v>1018</v>
      </c>
      <c r="F7763" s="86">
        <v>10731431.006573001</v>
      </c>
    </row>
    <row r="7764" spans="1:6">
      <c r="A7764">
        <v>2027</v>
      </c>
      <c r="B7764" t="s">
        <v>1047</v>
      </c>
      <c r="C7764" t="s">
        <v>1013</v>
      </c>
      <c r="D7764" t="s">
        <v>1017</v>
      </c>
      <c r="E7764" t="s">
        <v>1018</v>
      </c>
      <c r="F7764" s="86">
        <v>10679517.605699301</v>
      </c>
    </row>
    <row r="7765" spans="1:6">
      <c r="A7765">
        <v>2028</v>
      </c>
      <c r="B7765" t="s">
        <v>1047</v>
      </c>
      <c r="C7765" t="s">
        <v>1013</v>
      </c>
      <c r="D7765" t="s">
        <v>1017</v>
      </c>
      <c r="E7765" t="s">
        <v>1018</v>
      </c>
      <c r="F7765" s="86">
        <v>10624941.6322094</v>
      </c>
    </row>
    <row r="7766" spans="1:6">
      <c r="A7766">
        <v>2029</v>
      </c>
      <c r="B7766" t="s">
        <v>1047</v>
      </c>
      <c r="C7766" t="s">
        <v>1013</v>
      </c>
      <c r="D7766" t="s">
        <v>1017</v>
      </c>
      <c r="E7766" t="s">
        <v>1018</v>
      </c>
      <c r="F7766" s="86">
        <v>10570639.965373401</v>
      </c>
    </row>
    <row r="7767" spans="1:6">
      <c r="A7767">
        <v>2030</v>
      </c>
      <c r="B7767" t="s">
        <v>1047</v>
      </c>
      <c r="C7767" t="s">
        <v>1013</v>
      </c>
      <c r="D7767" t="s">
        <v>1017</v>
      </c>
      <c r="E7767" t="s">
        <v>1018</v>
      </c>
      <c r="F7767" s="86">
        <v>10513399.5493143</v>
      </c>
    </row>
    <row r="7768" spans="1:6">
      <c r="A7768">
        <v>2031</v>
      </c>
      <c r="B7768" t="s">
        <v>1047</v>
      </c>
      <c r="C7768" t="s">
        <v>1013</v>
      </c>
      <c r="D7768" t="s">
        <v>1017</v>
      </c>
      <c r="E7768" t="s">
        <v>1018</v>
      </c>
      <c r="F7768" s="86">
        <v>10459038.713661799</v>
      </c>
    </row>
    <row r="7769" spans="1:6">
      <c r="A7769">
        <v>2032</v>
      </c>
      <c r="B7769" t="s">
        <v>1047</v>
      </c>
      <c r="C7769" t="s">
        <v>1013</v>
      </c>
      <c r="D7769" t="s">
        <v>1017</v>
      </c>
      <c r="E7769" t="s">
        <v>1018</v>
      </c>
      <c r="F7769" s="86">
        <v>10408164.191113601</v>
      </c>
    </row>
    <row r="7770" spans="1:6">
      <c r="A7770">
        <v>2033</v>
      </c>
      <c r="B7770" t="s">
        <v>1047</v>
      </c>
      <c r="C7770" t="s">
        <v>1013</v>
      </c>
      <c r="D7770" t="s">
        <v>1017</v>
      </c>
      <c r="E7770" t="s">
        <v>1018</v>
      </c>
      <c r="F7770" s="86">
        <v>10361870.696420399</v>
      </c>
    </row>
    <row r="7771" spans="1:6">
      <c r="A7771">
        <v>2034</v>
      </c>
      <c r="B7771" t="s">
        <v>1047</v>
      </c>
      <c r="C7771" t="s">
        <v>1013</v>
      </c>
      <c r="D7771" t="s">
        <v>1017</v>
      </c>
      <c r="E7771" t="s">
        <v>1018</v>
      </c>
      <c r="F7771" s="86">
        <v>10320581.250527499</v>
      </c>
    </row>
    <row r="7772" spans="1:6">
      <c r="A7772">
        <v>2035</v>
      </c>
      <c r="B7772" t="s">
        <v>1047</v>
      </c>
      <c r="C7772" t="s">
        <v>1013</v>
      </c>
      <c r="D7772" t="s">
        <v>1017</v>
      </c>
      <c r="E7772" t="s">
        <v>1018</v>
      </c>
      <c r="F7772" s="86">
        <v>10281792.177999999</v>
      </c>
    </row>
    <row r="7773" spans="1:6">
      <c r="A7773">
        <v>2036</v>
      </c>
      <c r="B7773" t="s">
        <v>1047</v>
      </c>
      <c r="C7773" t="s">
        <v>1013</v>
      </c>
      <c r="D7773" t="s">
        <v>1017</v>
      </c>
      <c r="E7773" t="s">
        <v>1018</v>
      </c>
      <c r="F7773" s="86">
        <v>10249773.2855841</v>
      </c>
    </row>
    <row r="7774" spans="1:6">
      <c r="A7774">
        <v>2037</v>
      </c>
      <c r="B7774" t="s">
        <v>1047</v>
      </c>
      <c r="C7774" t="s">
        <v>1013</v>
      </c>
      <c r="D7774" t="s">
        <v>1017</v>
      </c>
      <c r="E7774" t="s">
        <v>1018</v>
      </c>
      <c r="F7774" s="86">
        <v>10217844.8998862</v>
      </c>
    </row>
    <row r="7775" spans="1:6">
      <c r="A7775">
        <v>2038</v>
      </c>
      <c r="B7775" t="s">
        <v>1047</v>
      </c>
      <c r="C7775" t="s">
        <v>1013</v>
      </c>
      <c r="D7775" t="s">
        <v>1017</v>
      </c>
      <c r="E7775" t="s">
        <v>1018</v>
      </c>
      <c r="F7775" s="86">
        <v>10193932.043917101</v>
      </c>
    </row>
    <row r="7776" spans="1:6">
      <c r="A7776">
        <v>2039</v>
      </c>
      <c r="B7776" t="s">
        <v>1047</v>
      </c>
      <c r="C7776" t="s">
        <v>1013</v>
      </c>
      <c r="D7776" t="s">
        <v>1017</v>
      </c>
      <c r="E7776" t="s">
        <v>1018</v>
      </c>
      <c r="F7776" s="86">
        <v>10174839.360745899</v>
      </c>
    </row>
    <row r="7777" spans="1:6">
      <c r="A7777">
        <v>2040</v>
      </c>
      <c r="B7777" t="s">
        <v>1047</v>
      </c>
      <c r="C7777" t="s">
        <v>1013</v>
      </c>
      <c r="D7777" t="s">
        <v>1017</v>
      </c>
      <c r="E7777" t="s">
        <v>1018</v>
      </c>
      <c r="F7777" s="86">
        <v>10164044.186330801</v>
      </c>
    </row>
    <row r="7778" spans="1:6">
      <c r="A7778">
        <v>2041</v>
      </c>
      <c r="B7778" t="s">
        <v>1047</v>
      </c>
      <c r="C7778" t="s">
        <v>1013</v>
      </c>
      <c r="D7778" t="s">
        <v>1017</v>
      </c>
      <c r="E7778" t="s">
        <v>1018</v>
      </c>
      <c r="F7778" s="86">
        <v>10157325.288684599</v>
      </c>
    </row>
    <row r="7779" spans="1:6">
      <c r="A7779">
        <v>2042</v>
      </c>
      <c r="B7779" t="s">
        <v>1047</v>
      </c>
      <c r="C7779" t="s">
        <v>1013</v>
      </c>
      <c r="D7779" t="s">
        <v>1017</v>
      </c>
      <c r="E7779" t="s">
        <v>1018</v>
      </c>
      <c r="F7779" s="86">
        <v>10154781.730978001</v>
      </c>
    </row>
    <row r="7780" spans="1:6">
      <c r="A7780">
        <v>2043</v>
      </c>
      <c r="B7780" t="s">
        <v>1047</v>
      </c>
      <c r="C7780" t="s">
        <v>1013</v>
      </c>
      <c r="D7780" t="s">
        <v>1017</v>
      </c>
      <c r="E7780" t="s">
        <v>1018</v>
      </c>
      <c r="F7780" s="86">
        <v>10158089.3149726</v>
      </c>
    </row>
    <row r="7781" spans="1:6">
      <c r="A7781">
        <v>2044</v>
      </c>
      <c r="B7781" t="s">
        <v>1047</v>
      </c>
      <c r="C7781" t="s">
        <v>1013</v>
      </c>
      <c r="D7781" t="s">
        <v>1017</v>
      </c>
      <c r="E7781" t="s">
        <v>1018</v>
      </c>
      <c r="F7781" s="86">
        <v>10167540.0893365</v>
      </c>
    </row>
    <row r="7782" spans="1:6">
      <c r="A7782">
        <v>2045</v>
      </c>
      <c r="B7782" t="s">
        <v>1047</v>
      </c>
      <c r="C7782" t="s">
        <v>1013</v>
      </c>
      <c r="D7782" t="s">
        <v>1017</v>
      </c>
      <c r="E7782" t="s">
        <v>1018</v>
      </c>
      <c r="F7782" s="86">
        <v>10183235.176101999</v>
      </c>
    </row>
    <row r="7783" spans="1:6">
      <c r="A7783">
        <v>2046</v>
      </c>
      <c r="B7783" t="s">
        <v>1047</v>
      </c>
      <c r="C7783" t="s">
        <v>1013</v>
      </c>
      <c r="D7783" t="s">
        <v>1017</v>
      </c>
      <c r="E7783" t="s">
        <v>1018</v>
      </c>
      <c r="F7783" s="86">
        <v>10203693.9904816</v>
      </c>
    </row>
    <row r="7784" spans="1:6">
      <c r="A7784">
        <v>2047</v>
      </c>
      <c r="B7784" t="s">
        <v>1047</v>
      </c>
      <c r="C7784" t="s">
        <v>1013</v>
      </c>
      <c r="D7784" t="s">
        <v>1017</v>
      </c>
      <c r="E7784" t="s">
        <v>1018</v>
      </c>
      <c r="F7784" s="86">
        <v>10227469.7093581</v>
      </c>
    </row>
    <row r="7785" spans="1:6">
      <c r="A7785">
        <v>2048</v>
      </c>
      <c r="B7785" t="s">
        <v>1047</v>
      </c>
      <c r="C7785" t="s">
        <v>1013</v>
      </c>
      <c r="D7785" t="s">
        <v>1017</v>
      </c>
      <c r="E7785" t="s">
        <v>1018</v>
      </c>
      <c r="F7785" s="86">
        <v>10254562.110902</v>
      </c>
    </row>
    <row r="7786" spans="1:6">
      <c r="A7786">
        <v>2049</v>
      </c>
      <c r="B7786" t="s">
        <v>1047</v>
      </c>
      <c r="C7786" t="s">
        <v>1013</v>
      </c>
      <c r="D7786" t="s">
        <v>1017</v>
      </c>
      <c r="E7786" t="s">
        <v>1018</v>
      </c>
      <c r="F7786" s="86">
        <v>10286818.830327399</v>
      </c>
    </row>
    <row r="7787" spans="1:6">
      <c r="A7787">
        <v>2050</v>
      </c>
      <c r="B7787" t="s">
        <v>1047</v>
      </c>
      <c r="C7787" t="s">
        <v>1013</v>
      </c>
      <c r="D7787" t="s">
        <v>1017</v>
      </c>
      <c r="E7787" t="s">
        <v>1018</v>
      </c>
      <c r="F7787" s="86">
        <v>10322774.1544552</v>
      </c>
    </row>
    <row r="7788" spans="1:6">
      <c r="A7788">
        <v>2017</v>
      </c>
      <c r="B7788" t="s">
        <v>1048</v>
      </c>
      <c r="C7788" t="s">
        <v>1013</v>
      </c>
      <c r="D7788" t="s">
        <v>1017</v>
      </c>
      <c r="E7788" t="s">
        <v>1018</v>
      </c>
      <c r="F7788" s="86">
        <v>17732255.7694217</v>
      </c>
    </row>
    <row r="7789" spans="1:6">
      <c r="A7789">
        <v>2018</v>
      </c>
      <c r="B7789" t="s">
        <v>1048</v>
      </c>
      <c r="C7789" t="s">
        <v>1013</v>
      </c>
      <c r="D7789" t="s">
        <v>1017</v>
      </c>
      <c r="E7789" t="s">
        <v>1018</v>
      </c>
      <c r="F7789" s="86">
        <v>17774125.064053301</v>
      </c>
    </row>
    <row r="7790" spans="1:6">
      <c r="A7790">
        <v>2019</v>
      </c>
      <c r="B7790" t="s">
        <v>1048</v>
      </c>
      <c r="C7790" t="s">
        <v>1013</v>
      </c>
      <c r="D7790" t="s">
        <v>1017</v>
      </c>
      <c r="E7790" t="s">
        <v>1018</v>
      </c>
      <c r="F7790" s="86">
        <v>17814156.1689016</v>
      </c>
    </row>
    <row r="7791" spans="1:6">
      <c r="A7791">
        <v>2020</v>
      </c>
      <c r="B7791" t="s">
        <v>1048</v>
      </c>
      <c r="C7791" t="s">
        <v>1013</v>
      </c>
      <c r="D7791" t="s">
        <v>1017</v>
      </c>
      <c r="E7791" t="s">
        <v>1018</v>
      </c>
      <c r="F7791" s="86">
        <v>17808918.450385399</v>
      </c>
    </row>
    <row r="7792" spans="1:6">
      <c r="A7792">
        <v>2021</v>
      </c>
      <c r="B7792" t="s">
        <v>1048</v>
      </c>
      <c r="C7792" t="s">
        <v>1013</v>
      </c>
      <c r="D7792" t="s">
        <v>1017</v>
      </c>
      <c r="E7792" t="s">
        <v>1018</v>
      </c>
      <c r="F7792" s="86">
        <v>17798378.311077502</v>
      </c>
    </row>
    <row r="7793" spans="1:6">
      <c r="A7793">
        <v>2022</v>
      </c>
      <c r="B7793" t="s">
        <v>1048</v>
      </c>
      <c r="C7793" t="s">
        <v>1013</v>
      </c>
      <c r="D7793" t="s">
        <v>1017</v>
      </c>
      <c r="E7793" t="s">
        <v>1018</v>
      </c>
      <c r="F7793" s="86">
        <v>17777101.755635101</v>
      </c>
    </row>
    <row r="7794" spans="1:6">
      <c r="A7794">
        <v>2023</v>
      </c>
      <c r="B7794" t="s">
        <v>1048</v>
      </c>
      <c r="C7794" t="s">
        <v>1013</v>
      </c>
      <c r="D7794" t="s">
        <v>1017</v>
      </c>
      <c r="E7794" t="s">
        <v>1018</v>
      </c>
      <c r="F7794" s="86">
        <v>17741843.801076099</v>
      </c>
    </row>
    <row r="7795" spans="1:6">
      <c r="A7795">
        <v>2024</v>
      </c>
      <c r="B7795" t="s">
        <v>1048</v>
      </c>
      <c r="C7795" t="s">
        <v>1013</v>
      </c>
      <c r="D7795" t="s">
        <v>1017</v>
      </c>
      <c r="E7795" t="s">
        <v>1018</v>
      </c>
      <c r="F7795" s="86">
        <v>17687035.738012198</v>
      </c>
    </row>
    <row r="7796" spans="1:6">
      <c r="A7796">
        <v>2025</v>
      </c>
      <c r="B7796" t="s">
        <v>1048</v>
      </c>
      <c r="C7796" t="s">
        <v>1013</v>
      </c>
      <c r="D7796" t="s">
        <v>1017</v>
      </c>
      <c r="E7796" t="s">
        <v>1018</v>
      </c>
      <c r="F7796" s="86">
        <v>17625532.192394</v>
      </c>
    </row>
    <row r="7797" spans="1:6">
      <c r="A7797">
        <v>2026</v>
      </c>
      <c r="B7797" t="s">
        <v>1048</v>
      </c>
      <c r="C7797" t="s">
        <v>1013</v>
      </c>
      <c r="D7797" t="s">
        <v>1017</v>
      </c>
      <c r="E7797" t="s">
        <v>1018</v>
      </c>
      <c r="F7797" s="86">
        <v>17558273.4388946</v>
      </c>
    </row>
    <row r="7798" spans="1:6">
      <c r="A7798">
        <v>2027</v>
      </c>
      <c r="B7798" t="s">
        <v>1048</v>
      </c>
      <c r="C7798" t="s">
        <v>1013</v>
      </c>
      <c r="D7798" t="s">
        <v>1017</v>
      </c>
      <c r="E7798" t="s">
        <v>1018</v>
      </c>
      <c r="F7798" s="86">
        <v>17479547.6327787</v>
      </c>
    </row>
    <row r="7799" spans="1:6">
      <c r="A7799">
        <v>2028</v>
      </c>
      <c r="B7799" t="s">
        <v>1048</v>
      </c>
      <c r="C7799" t="s">
        <v>1013</v>
      </c>
      <c r="D7799" t="s">
        <v>1017</v>
      </c>
      <c r="E7799" t="s">
        <v>1018</v>
      </c>
      <c r="F7799" s="86">
        <v>17393075.7055736</v>
      </c>
    </row>
    <row r="7800" spans="1:6">
      <c r="A7800">
        <v>2029</v>
      </c>
      <c r="B7800" t="s">
        <v>1048</v>
      </c>
      <c r="C7800" t="s">
        <v>1013</v>
      </c>
      <c r="D7800" t="s">
        <v>1017</v>
      </c>
      <c r="E7800" t="s">
        <v>1018</v>
      </c>
      <c r="F7800" s="86">
        <v>17304070.827697001</v>
      </c>
    </row>
    <row r="7801" spans="1:6">
      <c r="A7801">
        <v>2030</v>
      </c>
      <c r="B7801" t="s">
        <v>1048</v>
      </c>
      <c r="C7801" t="s">
        <v>1013</v>
      </c>
      <c r="D7801" t="s">
        <v>1017</v>
      </c>
      <c r="E7801" t="s">
        <v>1018</v>
      </c>
      <c r="F7801" s="86">
        <v>17201885.063216999</v>
      </c>
    </row>
    <row r="7802" spans="1:6">
      <c r="A7802">
        <v>2031</v>
      </c>
      <c r="B7802" t="s">
        <v>1048</v>
      </c>
      <c r="C7802" t="s">
        <v>1013</v>
      </c>
      <c r="D7802" t="s">
        <v>1017</v>
      </c>
      <c r="E7802" t="s">
        <v>1018</v>
      </c>
      <c r="F7802" s="86">
        <v>17108525.299866501</v>
      </c>
    </row>
    <row r="7803" spans="1:6">
      <c r="A7803">
        <v>2032</v>
      </c>
      <c r="B7803" t="s">
        <v>1048</v>
      </c>
      <c r="C7803" t="s">
        <v>1013</v>
      </c>
      <c r="D7803" t="s">
        <v>1017</v>
      </c>
      <c r="E7803" t="s">
        <v>1018</v>
      </c>
      <c r="F7803" s="86">
        <v>17019391.0318795</v>
      </c>
    </row>
    <row r="7804" spans="1:6">
      <c r="A7804">
        <v>2033</v>
      </c>
      <c r="B7804" t="s">
        <v>1048</v>
      </c>
      <c r="C7804" t="s">
        <v>1013</v>
      </c>
      <c r="D7804" t="s">
        <v>1017</v>
      </c>
      <c r="E7804" t="s">
        <v>1018</v>
      </c>
      <c r="F7804" s="86">
        <v>16935742.652073599</v>
      </c>
    </row>
    <row r="7805" spans="1:6">
      <c r="A7805">
        <v>2034</v>
      </c>
      <c r="B7805" t="s">
        <v>1048</v>
      </c>
      <c r="C7805" t="s">
        <v>1013</v>
      </c>
      <c r="D7805" t="s">
        <v>1017</v>
      </c>
      <c r="E7805" t="s">
        <v>1018</v>
      </c>
      <c r="F7805" s="86">
        <v>16858000.026056901</v>
      </c>
    </row>
    <row r="7806" spans="1:6">
      <c r="A7806">
        <v>2035</v>
      </c>
      <c r="B7806" t="s">
        <v>1048</v>
      </c>
      <c r="C7806" t="s">
        <v>1013</v>
      </c>
      <c r="D7806" t="s">
        <v>1017</v>
      </c>
      <c r="E7806" t="s">
        <v>1018</v>
      </c>
      <c r="F7806" s="86">
        <v>16786107.977260899</v>
      </c>
    </row>
    <row r="7807" spans="1:6">
      <c r="A7807">
        <v>2036</v>
      </c>
      <c r="B7807" t="s">
        <v>1048</v>
      </c>
      <c r="C7807" t="s">
        <v>1013</v>
      </c>
      <c r="D7807" t="s">
        <v>1017</v>
      </c>
      <c r="E7807" t="s">
        <v>1018</v>
      </c>
      <c r="F7807" s="86">
        <v>16725449.522132101</v>
      </c>
    </row>
    <row r="7808" spans="1:6">
      <c r="A7808">
        <v>2037</v>
      </c>
      <c r="B7808" t="s">
        <v>1048</v>
      </c>
      <c r="C7808" t="s">
        <v>1013</v>
      </c>
      <c r="D7808" t="s">
        <v>1017</v>
      </c>
      <c r="E7808" t="s">
        <v>1018</v>
      </c>
      <c r="F7808" s="86">
        <v>16674628.371785499</v>
      </c>
    </row>
    <row r="7809" spans="1:6">
      <c r="A7809">
        <v>2038</v>
      </c>
      <c r="B7809" t="s">
        <v>1048</v>
      </c>
      <c r="C7809" t="s">
        <v>1013</v>
      </c>
      <c r="D7809" t="s">
        <v>1017</v>
      </c>
      <c r="E7809" t="s">
        <v>1018</v>
      </c>
      <c r="F7809" s="86">
        <v>16633342.0447366</v>
      </c>
    </row>
    <row r="7810" spans="1:6">
      <c r="A7810">
        <v>2039</v>
      </c>
      <c r="B7810" t="s">
        <v>1048</v>
      </c>
      <c r="C7810" t="s">
        <v>1013</v>
      </c>
      <c r="D7810" t="s">
        <v>1017</v>
      </c>
      <c r="E7810" t="s">
        <v>1018</v>
      </c>
      <c r="F7810" s="86">
        <v>16605640.312750701</v>
      </c>
    </row>
    <row r="7811" spans="1:6">
      <c r="A7811">
        <v>2040</v>
      </c>
      <c r="B7811" t="s">
        <v>1048</v>
      </c>
      <c r="C7811" t="s">
        <v>1013</v>
      </c>
      <c r="D7811" t="s">
        <v>1017</v>
      </c>
      <c r="E7811" t="s">
        <v>1018</v>
      </c>
      <c r="F7811" s="86">
        <v>16593089.827406</v>
      </c>
    </row>
    <row r="7812" spans="1:6">
      <c r="A7812">
        <v>2041</v>
      </c>
      <c r="B7812" t="s">
        <v>1048</v>
      </c>
      <c r="C7812" t="s">
        <v>1013</v>
      </c>
      <c r="D7812" t="s">
        <v>1017</v>
      </c>
      <c r="E7812" t="s">
        <v>1018</v>
      </c>
      <c r="F7812" s="86">
        <v>16594797.7720434</v>
      </c>
    </row>
    <row r="7813" spans="1:6">
      <c r="A7813">
        <v>2042</v>
      </c>
      <c r="B7813" t="s">
        <v>1048</v>
      </c>
      <c r="C7813" t="s">
        <v>1013</v>
      </c>
      <c r="D7813" t="s">
        <v>1017</v>
      </c>
      <c r="E7813" t="s">
        <v>1018</v>
      </c>
      <c r="F7813" s="86">
        <v>16605044.6465056</v>
      </c>
    </row>
    <row r="7814" spans="1:6">
      <c r="A7814">
        <v>2043</v>
      </c>
      <c r="B7814" t="s">
        <v>1048</v>
      </c>
      <c r="C7814" t="s">
        <v>1013</v>
      </c>
      <c r="D7814" t="s">
        <v>1017</v>
      </c>
      <c r="E7814" t="s">
        <v>1018</v>
      </c>
      <c r="F7814" s="86">
        <v>16629421.0030648</v>
      </c>
    </row>
    <row r="7815" spans="1:6">
      <c r="A7815">
        <v>2044</v>
      </c>
      <c r="B7815" t="s">
        <v>1048</v>
      </c>
      <c r="C7815" t="s">
        <v>1013</v>
      </c>
      <c r="D7815" t="s">
        <v>1017</v>
      </c>
      <c r="E7815" t="s">
        <v>1018</v>
      </c>
      <c r="F7815" s="86">
        <v>16666721.6627429</v>
      </c>
    </row>
    <row r="7816" spans="1:6">
      <c r="A7816">
        <v>2045</v>
      </c>
      <c r="B7816" t="s">
        <v>1048</v>
      </c>
      <c r="C7816" t="s">
        <v>1013</v>
      </c>
      <c r="D7816" t="s">
        <v>1017</v>
      </c>
      <c r="E7816" t="s">
        <v>1018</v>
      </c>
      <c r="F7816" s="86">
        <v>16721577.4532988</v>
      </c>
    </row>
    <row r="7817" spans="1:6">
      <c r="A7817">
        <v>2046</v>
      </c>
      <c r="B7817" t="s">
        <v>1048</v>
      </c>
      <c r="C7817" t="s">
        <v>1013</v>
      </c>
      <c r="D7817" t="s">
        <v>1017</v>
      </c>
      <c r="E7817" t="s">
        <v>1018</v>
      </c>
      <c r="F7817" s="86">
        <v>16786647.207621999</v>
      </c>
    </row>
    <row r="7818" spans="1:6">
      <c r="A7818">
        <v>2047</v>
      </c>
      <c r="B7818" t="s">
        <v>1048</v>
      </c>
      <c r="C7818" t="s">
        <v>1013</v>
      </c>
      <c r="D7818" t="s">
        <v>1017</v>
      </c>
      <c r="E7818" t="s">
        <v>1018</v>
      </c>
      <c r="F7818" s="86">
        <v>16858315.675912999</v>
      </c>
    </row>
    <row r="7819" spans="1:6">
      <c r="A7819">
        <v>2048</v>
      </c>
      <c r="B7819" t="s">
        <v>1048</v>
      </c>
      <c r="C7819" t="s">
        <v>1013</v>
      </c>
      <c r="D7819" t="s">
        <v>1017</v>
      </c>
      <c r="E7819" t="s">
        <v>1018</v>
      </c>
      <c r="F7819" s="86">
        <v>16942550.239566401</v>
      </c>
    </row>
    <row r="7820" spans="1:6">
      <c r="A7820">
        <v>2049</v>
      </c>
      <c r="B7820" t="s">
        <v>1048</v>
      </c>
      <c r="C7820" t="s">
        <v>1013</v>
      </c>
      <c r="D7820" t="s">
        <v>1017</v>
      </c>
      <c r="E7820" t="s">
        <v>1018</v>
      </c>
      <c r="F7820" s="86">
        <v>17037501.820725299</v>
      </c>
    </row>
    <row r="7821" spans="1:6">
      <c r="A7821">
        <v>2050</v>
      </c>
      <c r="B7821" t="s">
        <v>1048</v>
      </c>
      <c r="C7821" t="s">
        <v>1013</v>
      </c>
      <c r="D7821" t="s">
        <v>1017</v>
      </c>
      <c r="E7821" t="s">
        <v>1018</v>
      </c>
      <c r="F7821" s="86">
        <v>17139324.177051201</v>
      </c>
    </row>
    <row r="7822" spans="1:6">
      <c r="A7822">
        <v>2017</v>
      </c>
      <c r="B7822" t="s">
        <v>1049</v>
      </c>
      <c r="C7822" t="s">
        <v>1013</v>
      </c>
      <c r="D7822" t="s">
        <v>1017</v>
      </c>
      <c r="E7822" t="s">
        <v>1018</v>
      </c>
      <c r="F7822" s="86">
        <v>1595684.87210933</v>
      </c>
    </row>
    <row r="7823" spans="1:6">
      <c r="A7823">
        <v>2018</v>
      </c>
      <c r="B7823" t="s">
        <v>1049</v>
      </c>
      <c r="C7823" t="s">
        <v>1013</v>
      </c>
      <c r="D7823" t="s">
        <v>1017</v>
      </c>
      <c r="E7823" t="s">
        <v>1018</v>
      </c>
      <c r="F7823" s="86">
        <v>1615670.4096796699</v>
      </c>
    </row>
    <row r="7824" spans="1:6">
      <c r="A7824">
        <v>2019</v>
      </c>
      <c r="B7824" t="s">
        <v>1049</v>
      </c>
      <c r="C7824" t="s">
        <v>1013</v>
      </c>
      <c r="D7824" t="s">
        <v>1017</v>
      </c>
      <c r="E7824" t="s">
        <v>1018</v>
      </c>
      <c r="F7824" s="86">
        <v>1637202.2507083099</v>
      </c>
    </row>
    <row r="7825" spans="1:6">
      <c r="A7825">
        <v>2020</v>
      </c>
      <c r="B7825" t="s">
        <v>1049</v>
      </c>
      <c r="C7825" t="s">
        <v>1013</v>
      </c>
      <c r="D7825" t="s">
        <v>1017</v>
      </c>
      <c r="E7825" t="s">
        <v>1018</v>
      </c>
      <c r="F7825" s="86">
        <v>1659625.9886296899</v>
      </c>
    </row>
    <row r="7826" spans="1:6">
      <c r="A7826">
        <v>2021</v>
      </c>
      <c r="B7826" t="s">
        <v>1049</v>
      </c>
      <c r="C7826" t="s">
        <v>1013</v>
      </c>
      <c r="D7826" t="s">
        <v>1017</v>
      </c>
      <c r="E7826" t="s">
        <v>1018</v>
      </c>
      <c r="F7826" s="86">
        <v>1679715.19151157</v>
      </c>
    </row>
    <row r="7827" spans="1:6">
      <c r="A7827">
        <v>2022</v>
      </c>
      <c r="B7827" t="s">
        <v>1049</v>
      </c>
      <c r="C7827" t="s">
        <v>1013</v>
      </c>
      <c r="D7827" t="s">
        <v>1017</v>
      </c>
      <c r="E7827" t="s">
        <v>1018</v>
      </c>
      <c r="F7827" s="86">
        <v>1698527.99379935</v>
      </c>
    </row>
    <row r="7828" spans="1:6">
      <c r="A7828">
        <v>2023</v>
      </c>
      <c r="B7828" t="s">
        <v>1049</v>
      </c>
      <c r="C7828" t="s">
        <v>1013</v>
      </c>
      <c r="D7828" t="s">
        <v>1017</v>
      </c>
      <c r="E7828" t="s">
        <v>1018</v>
      </c>
      <c r="F7828" s="86">
        <v>1715679.9600842099</v>
      </c>
    </row>
    <row r="7829" spans="1:6">
      <c r="A7829">
        <v>2024</v>
      </c>
      <c r="B7829" t="s">
        <v>1049</v>
      </c>
      <c r="C7829" t="s">
        <v>1013</v>
      </c>
      <c r="D7829" t="s">
        <v>1017</v>
      </c>
      <c r="E7829" t="s">
        <v>1018</v>
      </c>
      <c r="F7829" s="86">
        <v>1730382.5194900199</v>
      </c>
    </row>
    <row r="7830" spans="1:6">
      <c r="A7830">
        <v>2025</v>
      </c>
      <c r="B7830" t="s">
        <v>1049</v>
      </c>
      <c r="C7830" t="s">
        <v>1013</v>
      </c>
      <c r="D7830" t="s">
        <v>1017</v>
      </c>
      <c r="E7830" t="s">
        <v>1018</v>
      </c>
      <c r="F7830" s="86">
        <v>1743303.1516589599</v>
      </c>
    </row>
    <row r="7831" spans="1:6">
      <c r="A7831">
        <v>2026</v>
      </c>
      <c r="B7831" t="s">
        <v>1049</v>
      </c>
      <c r="C7831" t="s">
        <v>1013</v>
      </c>
      <c r="D7831" t="s">
        <v>1017</v>
      </c>
      <c r="E7831" t="s">
        <v>1018</v>
      </c>
      <c r="F7831" s="86">
        <v>1753800.2953803199</v>
      </c>
    </row>
    <row r="7832" spans="1:6">
      <c r="A7832">
        <v>2027</v>
      </c>
      <c r="B7832" t="s">
        <v>1049</v>
      </c>
      <c r="C7832" t="s">
        <v>1013</v>
      </c>
      <c r="D7832" t="s">
        <v>1017</v>
      </c>
      <c r="E7832" t="s">
        <v>1018</v>
      </c>
      <c r="F7832" s="86">
        <v>1762520.4842226999</v>
      </c>
    </row>
    <row r="7833" spans="1:6">
      <c r="A7833">
        <v>2028</v>
      </c>
      <c r="B7833" t="s">
        <v>1049</v>
      </c>
      <c r="C7833" t="s">
        <v>1013</v>
      </c>
      <c r="D7833" t="s">
        <v>1017</v>
      </c>
      <c r="E7833" t="s">
        <v>1018</v>
      </c>
      <c r="F7833" s="86">
        <v>1769418.2383653</v>
      </c>
    </row>
    <row r="7834" spans="1:6">
      <c r="A7834">
        <v>2029</v>
      </c>
      <c r="B7834" t="s">
        <v>1049</v>
      </c>
      <c r="C7834" t="s">
        <v>1013</v>
      </c>
      <c r="D7834" t="s">
        <v>1017</v>
      </c>
      <c r="E7834" t="s">
        <v>1018</v>
      </c>
      <c r="F7834" s="86">
        <v>1773569.0959639</v>
      </c>
    </row>
    <row r="7835" spans="1:6">
      <c r="A7835">
        <v>2030</v>
      </c>
      <c r="B7835" t="s">
        <v>1049</v>
      </c>
      <c r="C7835" t="s">
        <v>1013</v>
      </c>
      <c r="D7835" t="s">
        <v>1017</v>
      </c>
      <c r="E7835" t="s">
        <v>1018</v>
      </c>
      <c r="F7835" s="86">
        <v>1776314.2252831201</v>
      </c>
    </row>
    <row r="7836" spans="1:6">
      <c r="A7836">
        <v>2031</v>
      </c>
      <c r="B7836" t="s">
        <v>1049</v>
      </c>
      <c r="C7836" t="s">
        <v>1013</v>
      </c>
      <c r="D7836" t="s">
        <v>1017</v>
      </c>
      <c r="E7836" t="s">
        <v>1018</v>
      </c>
      <c r="F7836" s="86">
        <v>1778407.88627764</v>
      </c>
    </row>
    <row r="7837" spans="1:6">
      <c r="A7837">
        <v>2032</v>
      </c>
      <c r="B7837" t="s">
        <v>1049</v>
      </c>
      <c r="C7837" t="s">
        <v>1013</v>
      </c>
      <c r="D7837" t="s">
        <v>1017</v>
      </c>
      <c r="E7837" t="s">
        <v>1018</v>
      </c>
      <c r="F7837" s="86">
        <v>1781550.68038053</v>
      </c>
    </row>
    <row r="7838" spans="1:6">
      <c r="A7838">
        <v>2033</v>
      </c>
      <c r="B7838" t="s">
        <v>1049</v>
      </c>
      <c r="C7838" t="s">
        <v>1013</v>
      </c>
      <c r="D7838" t="s">
        <v>1017</v>
      </c>
      <c r="E7838" t="s">
        <v>1018</v>
      </c>
      <c r="F7838" s="86">
        <v>1784364.0609432801</v>
      </c>
    </row>
    <row r="7839" spans="1:6">
      <c r="A7839">
        <v>2034</v>
      </c>
      <c r="B7839" t="s">
        <v>1049</v>
      </c>
      <c r="C7839" t="s">
        <v>1013</v>
      </c>
      <c r="D7839" t="s">
        <v>1017</v>
      </c>
      <c r="E7839" t="s">
        <v>1018</v>
      </c>
      <c r="F7839" s="86">
        <v>1787656.0572065001</v>
      </c>
    </row>
    <row r="7840" spans="1:6">
      <c r="A7840">
        <v>2035</v>
      </c>
      <c r="B7840" t="s">
        <v>1049</v>
      </c>
      <c r="C7840" t="s">
        <v>1013</v>
      </c>
      <c r="D7840" t="s">
        <v>1017</v>
      </c>
      <c r="E7840" t="s">
        <v>1018</v>
      </c>
      <c r="F7840" s="86">
        <v>1791739.84904354</v>
      </c>
    </row>
    <row r="7841" spans="1:6">
      <c r="A7841">
        <v>2036</v>
      </c>
      <c r="B7841" t="s">
        <v>1049</v>
      </c>
      <c r="C7841" t="s">
        <v>1013</v>
      </c>
      <c r="D7841" t="s">
        <v>1017</v>
      </c>
      <c r="E7841" t="s">
        <v>1018</v>
      </c>
      <c r="F7841" s="86">
        <v>1796715.03383886</v>
      </c>
    </row>
    <row r="7842" spans="1:6">
      <c r="A7842">
        <v>2037</v>
      </c>
      <c r="B7842" t="s">
        <v>1049</v>
      </c>
      <c r="C7842" t="s">
        <v>1013</v>
      </c>
      <c r="D7842" t="s">
        <v>1017</v>
      </c>
      <c r="E7842" t="s">
        <v>1018</v>
      </c>
      <c r="F7842" s="86">
        <v>1801754.6404134401</v>
      </c>
    </row>
    <row r="7843" spans="1:6">
      <c r="A7843">
        <v>2038</v>
      </c>
      <c r="B7843" t="s">
        <v>1049</v>
      </c>
      <c r="C7843" t="s">
        <v>1013</v>
      </c>
      <c r="D7843" t="s">
        <v>1017</v>
      </c>
      <c r="E7843" t="s">
        <v>1018</v>
      </c>
      <c r="F7843" s="86">
        <v>1808975.9897195001</v>
      </c>
    </row>
    <row r="7844" spans="1:6">
      <c r="A7844">
        <v>2039</v>
      </c>
      <c r="B7844" t="s">
        <v>1049</v>
      </c>
      <c r="C7844" t="s">
        <v>1013</v>
      </c>
      <c r="D7844" t="s">
        <v>1017</v>
      </c>
      <c r="E7844" t="s">
        <v>1018</v>
      </c>
      <c r="F7844" s="86">
        <v>1817945.3720863599</v>
      </c>
    </row>
    <row r="7845" spans="1:6">
      <c r="A7845">
        <v>2040</v>
      </c>
      <c r="B7845" t="s">
        <v>1049</v>
      </c>
      <c r="C7845" t="s">
        <v>1013</v>
      </c>
      <c r="D7845" t="s">
        <v>1017</v>
      </c>
      <c r="E7845" t="s">
        <v>1018</v>
      </c>
      <c r="F7845" s="86">
        <v>1827783.45155406</v>
      </c>
    </row>
    <row r="7846" spans="1:6">
      <c r="A7846">
        <v>2041</v>
      </c>
      <c r="B7846" t="s">
        <v>1049</v>
      </c>
      <c r="C7846" t="s">
        <v>1013</v>
      </c>
      <c r="D7846" t="s">
        <v>1017</v>
      </c>
      <c r="E7846" t="s">
        <v>1018</v>
      </c>
      <c r="F7846" s="86">
        <v>1839034.2987257999</v>
      </c>
    </row>
    <row r="7847" spans="1:6">
      <c r="A7847">
        <v>2042</v>
      </c>
      <c r="B7847" t="s">
        <v>1049</v>
      </c>
      <c r="C7847" t="s">
        <v>1013</v>
      </c>
      <c r="D7847" t="s">
        <v>1017</v>
      </c>
      <c r="E7847" t="s">
        <v>1018</v>
      </c>
      <c r="F7847" s="86">
        <v>1852320.5298259801</v>
      </c>
    </row>
    <row r="7848" spans="1:6">
      <c r="A7848">
        <v>2043</v>
      </c>
      <c r="B7848" t="s">
        <v>1049</v>
      </c>
      <c r="C7848" t="s">
        <v>1013</v>
      </c>
      <c r="D7848" t="s">
        <v>1017</v>
      </c>
      <c r="E7848" t="s">
        <v>1018</v>
      </c>
      <c r="F7848" s="86">
        <v>1866922.1736155699</v>
      </c>
    </row>
    <row r="7849" spans="1:6">
      <c r="A7849">
        <v>2044</v>
      </c>
      <c r="B7849" t="s">
        <v>1049</v>
      </c>
      <c r="C7849" t="s">
        <v>1013</v>
      </c>
      <c r="D7849" t="s">
        <v>1017</v>
      </c>
      <c r="E7849" t="s">
        <v>1018</v>
      </c>
      <c r="F7849" s="86">
        <v>1882917.6506309099</v>
      </c>
    </row>
    <row r="7850" spans="1:6">
      <c r="A7850">
        <v>2045</v>
      </c>
      <c r="B7850" t="s">
        <v>1049</v>
      </c>
      <c r="C7850" t="s">
        <v>1013</v>
      </c>
      <c r="D7850" t="s">
        <v>1017</v>
      </c>
      <c r="E7850" t="s">
        <v>1018</v>
      </c>
      <c r="F7850" s="86">
        <v>1901017.49633855</v>
      </c>
    </row>
    <row r="7851" spans="1:6">
      <c r="A7851">
        <v>2046</v>
      </c>
      <c r="B7851" t="s">
        <v>1049</v>
      </c>
      <c r="C7851" t="s">
        <v>1013</v>
      </c>
      <c r="D7851" t="s">
        <v>1017</v>
      </c>
      <c r="E7851" t="s">
        <v>1018</v>
      </c>
      <c r="F7851" s="86">
        <v>1920541.5341999701</v>
      </c>
    </row>
    <row r="7852" spans="1:6">
      <c r="A7852">
        <v>2047</v>
      </c>
      <c r="B7852" t="s">
        <v>1049</v>
      </c>
      <c r="C7852" t="s">
        <v>1013</v>
      </c>
      <c r="D7852" t="s">
        <v>1017</v>
      </c>
      <c r="E7852" t="s">
        <v>1018</v>
      </c>
      <c r="F7852" s="86">
        <v>1941438.8979207899</v>
      </c>
    </row>
    <row r="7853" spans="1:6">
      <c r="A7853">
        <v>2048</v>
      </c>
      <c r="B7853" t="s">
        <v>1049</v>
      </c>
      <c r="C7853" t="s">
        <v>1013</v>
      </c>
      <c r="D7853" t="s">
        <v>1017</v>
      </c>
      <c r="E7853" t="s">
        <v>1018</v>
      </c>
      <c r="F7853" s="86">
        <v>1963563.01297079</v>
      </c>
    </row>
    <row r="7854" spans="1:6">
      <c r="A7854">
        <v>2049</v>
      </c>
      <c r="B7854" t="s">
        <v>1049</v>
      </c>
      <c r="C7854" t="s">
        <v>1013</v>
      </c>
      <c r="D7854" t="s">
        <v>1017</v>
      </c>
      <c r="E7854" t="s">
        <v>1018</v>
      </c>
      <c r="F7854" s="86">
        <v>1987387.89689797</v>
      </c>
    </row>
    <row r="7855" spans="1:6">
      <c r="A7855">
        <v>2050</v>
      </c>
      <c r="B7855" t="s">
        <v>1049</v>
      </c>
      <c r="C7855" t="s">
        <v>1013</v>
      </c>
      <c r="D7855" t="s">
        <v>1017</v>
      </c>
      <c r="E7855" t="s">
        <v>1018</v>
      </c>
      <c r="F7855" s="86">
        <v>2012729.5665533801</v>
      </c>
    </row>
    <row r="7856" spans="1:6">
      <c r="A7856">
        <v>2017</v>
      </c>
      <c r="B7856" t="s">
        <v>1050</v>
      </c>
      <c r="C7856" t="s">
        <v>1013</v>
      </c>
      <c r="D7856" t="s">
        <v>1017</v>
      </c>
      <c r="E7856" t="s">
        <v>1018</v>
      </c>
      <c r="F7856" s="86">
        <v>4733996.7372645596</v>
      </c>
    </row>
    <row r="7857" spans="1:6">
      <c r="A7857">
        <v>2018</v>
      </c>
      <c r="B7857" t="s">
        <v>1050</v>
      </c>
      <c r="C7857" t="s">
        <v>1013</v>
      </c>
      <c r="D7857" t="s">
        <v>1017</v>
      </c>
      <c r="E7857" t="s">
        <v>1018</v>
      </c>
      <c r="F7857" s="86">
        <v>4753281.2163070096</v>
      </c>
    </row>
    <row r="7858" spans="1:6">
      <c r="A7858">
        <v>2019</v>
      </c>
      <c r="B7858" t="s">
        <v>1050</v>
      </c>
      <c r="C7858" t="s">
        <v>1013</v>
      </c>
      <c r="D7858" t="s">
        <v>1017</v>
      </c>
      <c r="E7858" t="s">
        <v>1018</v>
      </c>
      <c r="F7858" s="86">
        <v>4771854.3498900197</v>
      </c>
    </row>
    <row r="7859" spans="1:6">
      <c r="A7859">
        <v>2020</v>
      </c>
      <c r="B7859" t="s">
        <v>1050</v>
      </c>
      <c r="C7859" t="s">
        <v>1013</v>
      </c>
      <c r="D7859" t="s">
        <v>1017</v>
      </c>
      <c r="E7859" t="s">
        <v>1018</v>
      </c>
      <c r="F7859" s="86">
        <v>4778900.1095118504</v>
      </c>
    </row>
    <row r="7860" spans="1:6">
      <c r="A7860">
        <v>2021</v>
      </c>
      <c r="B7860" t="s">
        <v>1050</v>
      </c>
      <c r="C7860" t="s">
        <v>1013</v>
      </c>
      <c r="D7860" t="s">
        <v>1017</v>
      </c>
      <c r="E7860" t="s">
        <v>1018</v>
      </c>
      <c r="F7860" s="86">
        <v>4784170.06129348</v>
      </c>
    </row>
    <row r="7861" spans="1:6">
      <c r="A7861">
        <v>2022</v>
      </c>
      <c r="B7861" t="s">
        <v>1050</v>
      </c>
      <c r="C7861" t="s">
        <v>1013</v>
      </c>
      <c r="D7861" t="s">
        <v>1017</v>
      </c>
      <c r="E7861" t="s">
        <v>1018</v>
      </c>
      <c r="F7861" s="86">
        <v>4786762.8375467099</v>
      </c>
    </row>
    <row r="7862" spans="1:6">
      <c r="A7862">
        <v>2023</v>
      </c>
      <c r="B7862" t="s">
        <v>1050</v>
      </c>
      <c r="C7862" t="s">
        <v>1013</v>
      </c>
      <c r="D7862" t="s">
        <v>1017</v>
      </c>
      <c r="E7862" t="s">
        <v>1018</v>
      </c>
      <c r="F7862" s="86">
        <v>4785522.6434840197</v>
      </c>
    </row>
    <row r="7863" spans="1:6">
      <c r="A7863">
        <v>2024</v>
      </c>
      <c r="B7863" t="s">
        <v>1050</v>
      </c>
      <c r="C7863" t="s">
        <v>1013</v>
      </c>
      <c r="D7863" t="s">
        <v>1017</v>
      </c>
      <c r="E7863" t="s">
        <v>1018</v>
      </c>
      <c r="F7863" s="86">
        <v>4778190.3893988803</v>
      </c>
    </row>
    <row r="7864" spans="1:6">
      <c r="A7864">
        <v>2025</v>
      </c>
      <c r="B7864" t="s">
        <v>1050</v>
      </c>
      <c r="C7864" t="s">
        <v>1013</v>
      </c>
      <c r="D7864" t="s">
        <v>1017</v>
      </c>
      <c r="E7864" t="s">
        <v>1018</v>
      </c>
      <c r="F7864" s="86">
        <v>4769225.19770684</v>
      </c>
    </row>
    <row r="7865" spans="1:6">
      <c r="A7865">
        <v>2026</v>
      </c>
      <c r="B7865" t="s">
        <v>1050</v>
      </c>
      <c r="C7865" t="s">
        <v>1013</v>
      </c>
      <c r="D7865" t="s">
        <v>1017</v>
      </c>
      <c r="E7865" t="s">
        <v>1018</v>
      </c>
      <c r="F7865" s="86">
        <v>4758374.7133449996</v>
      </c>
    </row>
    <row r="7866" spans="1:6">
      <c r="A7866">
        <v>2027</v>
      </c>
      <c r="B7866" t="s">
        <v>1050</v>
      </c>
      <c r="C7866" t="s">
        <v>1013</v>
      </c>
      <c r="D7866" t="s">
        <v>1017</v>
      </c>
      <c r="E7866" t="s">
        <v>1018</v>
      </c>
      <c r="F7866" s="86">
        <v>4743935.4661987703</v>
      </c>
    </row>
    <row r="7867" spans="1:6">
      <c r="A7867">
        <v>2028</v>
      </c>
      <c r="B7867" t="s">
        <v>1050</v>
      </c>
      <c r="C7867" t="s">
        <v>1013</v>
      </c>
      <c r="D7867" t="s">
        <v>1017</v>
      </c>
      <c r="E7867" t="s">
        <v>1018</v>
      </c>
      <c r="F7867" s="86">
        <v>4727023.5492081</v>
      </c>
    </row>
    <row r="7868" spans="1:6">
      <c r="A7868">
        <v>2029</v>
      </c>
      <c r="B7868" t="s">
        <v>1050</v>
      </c>
      <c r="C7868" t="s">
        <v>1013</v>
      </c>
      <c r="D7868" t="s">
        <v>1017</v>
      </c>
      <c r="E7868" t="s">
        <v>1018</v>
      </c>
      <c r="F7868" s="86">
        <v>4709156.6051656203</v>
      </c>
    </row>
    <row r="7869" spans="1:6">
      <c r="A7869">
        <v>2030</v>
      </c>
      <c r="B7869" t="s">
        <v>1050</v>
      </c>
      <c r="C7869" t="s">
        <v>1013</v>
      </c>
      <c r="D7869" t="s">
        <v>1017</v>
      </c>
      <c r="E7869" t="s">
        <v>1018</v>
      </c>
      <c r="F7869" s="86">
        <v>4686800.6134232199</v>
      </c>
    </row>
    <row r="7870" spans="1:6">
      <c r="A7870">
        <v>2031</v>
      </c>
      <c r="B7870" t="s">
        <v>1050</v>
      </c>
      <c r="C7870" t="s">
        <v>1013</v>
      </c>
      <c r="D7870" t="s">
        <v>1017</v>
      </c>
      <c r="E7870" t="s">
        <v>1018</v>
      </c>
      <c r="F7870" s="86">
        <v>4666985.6108468603</v>
      </c>
    </row>
    <row r="7871" spans="1:6">
      <c r="A7871">
        <v>2032</v>
      </c>
      <c r="B7871" t="s">
        <v>1050</v>
      </c>
      <c r="C7871" t="s">
        <v>1013</v>
      </c>
      <c r="D7871" t="s">
        <v>1017</v>
      </c>
      <c r="E7871" t="s">
        <v>1018</v>
      </c>
      <c r="F7871" s="86">
        <v>4648218.5762279499</v>
      </c>
    </row>
    <row r="7872" spans="1:6">
      <c r="A7872">
        <v>2033</v>
      </c>
      <c r="B7872" t="s">
        <v>1050</v>
      </c>
      <c r="C7872" t="s">
        <v>1013</v>
      </c>
      <c r="D7872" t="s">
        <v>1017</v>
      </c>
      <c r="E7872" t="s">
        <v>1018</v>
      </c>
      <c r="F7872" s="86">
        <v>4631113.3403922496</v>
      </c>
    </row>
    <row r="7873" spans="1:6">
      <c r="A7873">
        <v>2034</v>
      </c>
      <c r="B7873" t="s">
        <v>1050</v>
      </c>
      <c r="C7873" t="s">
        <v>1013</v>
      </c>
      <c r="D7873" t="s">
        <v>1017</v>
      </c>
      <c r="E7873" t="s">
        <v>1018</v>
      </c>
      <c r="F7873" s="86">
        <v>4615484.4259469099</v>
      </c>
    </row>
    <row r="7874" spans="1:6">
      <c r="A7874">
        <v>2035</v>
      </c>
      <c r="B7874" t="s">
        <v>1050</v>
      </c>
      <c r="C7874" t="s">
        <v>1013</v>
      </c>
      <c r="D7874" t="s">
        <v>1017</v>
      </c>
      <c r="E7874" t="s">
        <v>1018</v>
      </c>
      <c r="F7874" s="86">
        <v>4601275.30300509</v>
      </c>
    </row>
    <row r="7875" spans="1:6">
      <c r="A7875">
        <v>2036</v>
      </c>
      <c r="B7875" t="s">
        <v>1050</v>
      </c>
      <c r="C7875" t="s">
        <v>1013</v>
      </c>
      <c r="D7875" t="s">
        <v>1017</v>
      </c>
      <c r="E7875" t="s">
        <v>1018</v>
      </c>
      <c r="F7875" s="86">
        <v>4590309.5200987104</v>
      </c>
    </row>
    <row r="7876" spans="1:6">
      <c r="A7876">
        <v>2037</v>
      </c>
      <c r="B7876" t="s">
        <v>1050</v>
      </c>
      <c r="C7876" t="s">
        <v>1013</v>
      </c>
      <c r="D7876" t="s">
        <v>1017</v>
      </c>
      <c r="E7876" t="s">
        <v>1018</v>
      </c>
      <c r="F7876" s="86">
        <v>4581936.1106538801</v>
      </c>
    </row>
    <row r="7877" spans="1:6">
      <c r="A7877">
        <v>2038</v>
      </c>
      <c r="B7877" t="s">
        <v>1050</v>
      </c>
      <c r="C7877" t="s">
        <v>1013</v>
      </c>
      <c r="D7877" t="s">
        <v>1017</v>
      </c>
      <c r="E7877" t="s">
        <v>1018</v>
      </c>
      <c r="F7877" s="86">
        <v>4576218.92235032</v>
      </c>
    </row>
    <row r="7878" spans="1:6">
      <c r="A7878">
        <v>2039</v>
      </c>
      <c r="B7878" t="s">
        <v>1050</v>
      </c>
      <c r="C7878" t="s">
        <v>1013</v>
      </c>
      <c r="D7878" t="s">
        <v>1017</v>
      </c>
      <c r="E7878" t="s">
        <v>1018</v>
      </c>
      <c r="F7878" s="86">
        <v>4574329.9898273498</v>
      </c>
    </row>
    <row r="7879" spans="1:6">
      <c r="A7879">
        <v>2040</v>
      </c>
      <c r="B7879" t="s">
        <v>1050</v>
      </c>
      <c r="C7879" t="s">
        <v>1013</v>
      </c>
      <c r="D7879" t="s">
        <v>1017</v>
      </c>
      <c r="E7879" t="s">
        <v>1018</v>
      </c>
      <c r="F7879" s="86">
        <v>4576603.2910094103</v>
      </c>
    </row>
    <row r="7880" spans="1:6">
      <c r="A7880">
        <v>2041</v>
      </c>
      <c r="B7880" t="s">
        <v>1050</v>
      </c>
      <c r="C7880" t="s">
        <v>1013</v>
      </c>
      <c r="D7880" t="s">
        <v>1017</v>
      </c>
      <c r="E7880" t="s">
        <v>1018</v>
      </c>
      <c r="F7880" s="86">
        <v>4583023.2602813998</v>
      </c>
    </row>
    <row r="7881" spans="1:6">
      <c r="A7881">
        <v>2042</v>
      </c>
      <c r="B7881" t="s">
        <v>1050</v>
      </c>
      <c r="C7881" t="s">
        <v>1013</v>
      </c>
      <c r="D7881" t="s">
        <v>1017</v>
      </c>
      <c r="E7881" t="s">
        <v>1018</v>
      </c>
      <c r="F7881" s="86">
        <v>4591352.6940050703</v>
      </c>
    </row>
    <row r="7882" spans="1:6">
      <c r="A7882">
        <v>2043</v>
      </c>
      <c r="B7882" t="s">
        <v>1050</v>
      </c>
      <c r="C7882" t="s">
        <v>1013</v>
      </c>
      <c r="D7882" t="s">
        <v>1017</v>
      </c>
      <c r="E7882" t="s">
        <v>1018</v>
      </c>
      <c r="F7882" s="86">
        <v>4603779.1269415198</v>
      </c>
    </row>
    <row r="7883" spans="1:6">
      <c r="A7883">
        <v>2044</v>
      </c>
      <c r="B7883" t="s">
        <v>1050</v>
      </c>
      <c r="C7883" t="s">
        <v>1013</v>
      </c>
      <c r="D7883" t="s">
        <v>1017</v>
      </c>
      <c r="E7883" t="s">
        <v>1018</v>
      </c>
      <c r="F7883" s="86">
        <v>4619815.2228431199</v>
      </c>
    </row>
    <row r="7884" spans="1:6">
      <c r="A7884">
        <v>2045</v>
      </c>
      <c r="B7884" t="s">
        <v>1050</v>
      </c>
      <c r="C7884" t="s">
        <v>1013</v>
      </c>
      <c r="D7884" t="s">
        <v>1017</v>
      </c>
      <c r="E7884" t="s">
        <v>1018</v>
      </c>
      <c r="F7884" s="86">
        <v>4640972.1694348399</v>
      </c>
    </row>
    <row r="7885" spans="1:6">
      <c r="A7885">
        <v>2046</v>
      </c>
      <c r="B7885" t="s">
        <v>1050</v>
      </c>
      <c r="C7885" t="s">
        <v>1013</v>
      </c>
      <c r="D7885" t="s">
        <v>1017</v>
      </c>
      <c r="E7885" t="s">
        <v>1018</v>
      </c>
      <c r="F7885" s="86">
        <v>4665110.1372182099</v>
      </c>
    </row>
    <row r="7886" spans="1:6">
      <c r="A7886">
        <v>2047</v>
      </c>
      <c r="B7886" t="s">
        <v>1050</v>
      </c>
      <c r="C7886" t="s">
        <v>1013</v>
      </c>
      <c r="D7886" t="s">
        <v>1017</v>
      </c>
      <c r="E7886" t="s">
        <v>1018</v>
      </c>
      <c r="F7886" s="86">
        <v>4691065.5183821097</v>
      </c>
    </row>
    <row r="7887" spans="1:6">
      <c r="A7887">
        <v>2048</v>
      </c>
      <c r="B7887" t="s">
        <v>1050</v>
      </c>
      <c r="C7887" t="s">
        <v>1013</v>
      </c>
      <c r="D7887" t="s">
        <v>1017</v>
      </c>
      <c r="E7887" t="s">
        <v>1018</v>
      </c>
      <c r="F7887" s="86">
        <v>4720626.6292588403</v>
      </c>
    </row>
    <row r="7888" spans="1:6">
      <c r="A7888">
        <v>2049</v>
      </c>
      <c r="B7888" t="s">
        <v>1050</v>
      </c>
      <c r="C7888" t="s">
        <v>1013</v>
      </c>
      <c r="D7888" t="s">
        <v>1017</v>
      </c>
      <c r="E7888" t="s">
        <v>1018</v>
      </c>
      <c r="F7888" s="86">
        <v>4753556.4190612696</v>
      </c>
    </row>
    <row r="7889" spans="1:6">
      <c r="A7889">
        <v>2050</v>
      </c>
      <c r="B7889" t="s">
        <v>1050</v>
      </c>
      <c r="C7889" t="s">
        <v>1013</v>
      </c>
      <c r="D7889" t="s">
        <v>1017</v>
      </c>
      <c r="E7889" t="s">
        <v>1018</v>
      </c>
      <c r="F7889" s="86">
        <v>4788488.4892954798</v>
      </c>
    </row>
    <row r="7890" spans="1:6">
      <c r="A7890">
        <v>2017</v>
      </c>
      <c r="B7890" t="s">
        <v>1051</v>
      </c>
      <c r="C7890" t="s">
        <v>1013</v>
      </c>
      <c r="D7890" t="s">
        <v>1017</v>
      </c>
      <c r="E7890" t="s">
        <v>1018</v>
      </c>
      <c r="F7890" s="86">
        <v>7708525.1021702904</v>
      </c>
    </row>
    <row r="7891" spans="1:6">
      <c r="A7891">
        <v>2018</v>
      </c>
      <c r="B7891" t="s">
        <v>1051</v>
      </c>
      <c r="C7891" t="s">
        <v>1013</v>
      </c>
      <c r="D7891" t="s">
        <v>1017</v>
      </c>
      <c r="E7891" t="s">
        <v>1018</v>
      </c>
      <c r="F7891" s="86">
        <v>7735770.1622611796</v>
      </c>
    </row>
    <row r="7892" spans="1:6">
      <c r="A7892">
        <v>2019</v>
      </c>
      <c r="B7892" t="s">
        <v>1051</v>
      </c>
      <c r="C7892" t="s">
        <v>1013</v>
      </c>
      <c r="D7892" t="s">
        <v>1017</v>
      </c>
      <c r="E7892" t="s">
        <v>1018</v>
      </c>
      <c r="F7892" s="86">
        <v>7766318.6665869104</v>
      </c>
    </row>
    <row r="7893" spans="1:6">
      <c r="A7893">
        <v>2020</v>
      </c>
      <c r="B7893" t="s">
        <v>1051</v>
      </c>
      <c r="C7893" t="s">
        <v>1013</v>
      </c>
      <c r="D7893" t="s">
        <v>1017</v>
      </c>
      <c r="E7893" t="s">
        <v>1018</v>
      </c>
      <c r="F7893" s="86">
        <v>7798580.8807059601</v>
      </c>
    </row>
    <row r="7894" spans="1:6">
      <c r="A7894">
        <v>2021</v>
      </c>
      <c r="B7894" t="s">
        <v>1051</v>
      </c>
      <c r="C7894" t="s">
        <v>1013</v>
      </c>
      <c r="D7894" t="s">
        <v>1017</v>
      </c>
      <c r="E7894" t="s">
        <v>1018</v>
      </c>
      <c r="F7894" s="86">
        <v>7824344.3985003</v>
      </c>
    </row>
    <row r="7895" spans="1:6">
      <c r="A7895">
        <v>2022</v>
      </c>
      <c r="B7895" t="s">
        <v>1051</v>
      </c>
      <c r="C7895" t="s">
        <v>1013</v>
      </c>
      <c r="D7895" t="s">
        <v>1017</v>
      </c>
      <c r="E7895" t="s">
        <v>1018</v>
      </c>
      <c r="F7895" s="86">
        <v>7844940.8456376996</v>
      </c>
    </row>
    <row r="7896" spans="1:6">
      <c r="A7896">
        <v>2023</v>
      </c>
      <c r="B7896" t="s">
        <v>1051</v>
      </c>
      <c r="C7896" t="s">
        <v>1013</v>
      </c>
      <c r="D7896" t="s">
        <v>1017</v>
      </c>
      <c r="E7896" t="s">
        <v>1018</v>
      </c>
      <c r="F7896" s="86">
        <v>7860132.3405213598</v>
      </c>
    </row>
    <row r="7897" spans="1:6">
      <c r="A7897">
        <v>2024</v>
      </c>
      <c r="B7897" t="s">
        <v>1051</v>
      </c>
      <c r="C7897" t="s">
        <v>1013</v>
      </c>
      <c r="D7897" t="s">
        <v>1017</v>
      </c>
      <c r="E7897" t="s">
        <v>1018</v>
      </c>
      <c r="F7897" s="86">
        <v>7868474.65422389</v>
      </c>
    </row>
    <row r="7898" spans="1:6">
      <c r="A7898">
        <v>2025</v>
      </c>
      <c r="B7898" t="s">
        <v>1051</v>
      </c>
      <c r="C7898" t="s">
        <v>1013</v>
      </c>
      <c r="D7898" t="s">
        <v>1017</v>
      </c>
      <c r="E7898" t="s">
        <v>1018</v>
      </c>
      <c r="F7898" s="86">
        <v>7872350.6607939098</v>
      </c>
    </row>
    <row r="7899" spans="1:6">
      <c r="A7899">
        <v>2026</v>
      </c>
      <c r="B7899" t="s">
        <v>1051</v>
      </c>
      <c r="C7899" t="s">
        <v>1013</v>
      </c>
      <c r="D7899" t="s">
        <v>1017</v>
      </c>
      <c r="E7899" t="s">
        <v>1018</v>
      </c>
      <c r="F7899" s="86">
        <v>7870418.35559233</v>
      </c>
    </row>
    <row r="7900" spans="1:6">
      <c r="A7900">
        <v>2027</v>
      </c>
      <c r="B7900" t="s">
        <v>1051</v>
      </c>
      <c r="C7900" t="s">
        <v>1013</v>
      </c>
      <c r="D7900" t="s">
        <v>1017</v>
      </c>
      <c r="E7900" t="s">
        <v>1018</v>
      </c>
      <c r="F7900" s="86">
        <v>7865028.0674110902</v>
      </c>
    </row>
    <row r="7901" spans="1:6">
      <c r="A7901">
        <v>2028</v>
      </c>
      <c r="B7901" t="s">
        <v>1051</v>
      </c>
      <c r="C7901" t="s">
        <v>1013</v>
      </c>
      <c r="D7901" t="s">
        <v>1017</v>
      </c>
      <c r="E7901" t="s">
        <v>1018</v>
      </c>
      <c r="F7901" s="86">
        <v>7856296.9557833001</v>
      </c>
    </row>
    <row r="7902" spans="1:6">
      <c r="A7902">
        <v>2029</v>
      </c>
      <c r="B7902" t="s">
        <v>1051</v>
      </c>
      <c r="C7902" t="s">
        <v>1013</v>
      </c>
      <c r="D7902" t="s">
        <v>1017</v>
      </c>
      <c r="E7902" t="s">
        <v>1018</v>
      </c>
      <c r="F7902" s="86">
        <v>7842221.8628474502</v>
      </c>
    </row>
    <row r="7903" spans="1:6">
      <c r="A7903">
        <v>2030</v>
      </c>
      <c r="B7903" t="s">
        <v>1051</v>
      </c>
      <c r="C7903" t="s">
        <v>1013</v>
      </c>
      <c r="D7903" t="s">
        <v>1017</v>
      </c>
      <c r="E7903" t="s">
        <v>1018</v>
      </c>
      <c r="F7903" s="86">
        <v>7826304.7440941203</v>
      </c>
    </row>
    <row r="7904" spans="1:6">
      <c r="A7904">
        <v>2031</v>
      </c>
      <c r="B7904" t="s">
        <v>1051</v>
      </c>
      <c r="C7904" t="s">
        <v>1013</v>
      </c>
      <c r="D7904" t="s">
        <v>1017</v>
      </c>
      <c r="E7904" t="s">
        <v>1018</v>
      </c>
      <c r="F7904" s="86">
        <v>7810704.1751338104</v>
      </c>
    </row>
    <row r="7905" spans="1:6">
      <c r="A7905">
        <v>2032</v>
      </c>
      <c r="B7905" t="s">
        <v>1051</v>
      </c>
      <c r="C7905" t="s">
        <v>1013</v>
      </c>
      <c r="D7905" t="s">
        <v>1017</v>
      </c>
      <c r="E7905" t="s">
        <v>1018</v>
      </c>
      <c r="F7905" s="86">
        <v>7799795.2993531497</v>
      </c>
    </row>
    <row r="7906" spans="1:6">
      <c r="A7906">
        <v>2033</v>
      </c>
      <c r="B7906" t="s">
        <v>1051</v>
      </c>
      <c r="C7906" t="s">
        <v>1013</v>
      </c>
      <c r="D7906" t="s">
        <v>1017</v>
      </c>
      <c r="E7906" t="s">
        <v>1018</v>
      </c>
      <c r="F7906" s="86">
        <v>7789332.2063575797</v>
      </c>
    </row>
    <row r="7907" spans="1:6">
      <c r="A7907">
        <v>2034</v>
      </c>
      <c r="B7907" t="s">
        <v>1051</v>
      </c>
      <c r="C7907" t="s">
        <v>1013</v>
      </c>
      <c r="D7907" t="s">
        <v>1017</v>
      </c>
      <c r="E7907" t="s">
        <v>1018</v>
      </c>
      <c r="F7907" s="86">
        <v>7783099.4081926998</v>
      </c>
    </row>
    <row r="7908" spans="1:6">
      <c r="A7908">
        <v>2035</v>
      </c>
      <c r="B7908" t="s">
        <v>1051</v>
      </c>
      <c r="C7908" t="s">
        <v>1013</v>
      </c>
      <c r="D7908" t="s">
        <v>1017</v>
      </c>
      <c r="E7908" t="s">
        <v>1018</v>
      </c>
      <c r="F7908" s="86">
        <v>7780595.3302827301</v>
      </c>
    </row>
    <row r="7909" spans="1:6">
      <c r="A7909">
        <v>2036</v>
      </c>
      <c r="B7909" t="s">
        <v>1051</v>
      </c>
      <c r="C7909" t="s">
        <v>1013</v>
      </c>
      <c r="D7909" t="s">
        <v>1017</v>
      </c>
      <c r="E7909" t="s">
        <v>1018</v>
      </c>
      <c r="F7909" s="86">
        <v>7781508.6893907404</v>
      </c>
    </row>
    <row r="7910" spans="1:6">
      <c r="A7910">
        <v>2037</v>
      </c>
      <c r="B7910" t="s">
        <v>1051</v>
      </c>
      <c r="C7910" t="s">
        <v>1013</v>
      </c>
      <c r="D7910" t="s">
        <v>1017</v>
      </c>
      <c r="E7910" t="s">
        <v>1018</v>
      </c>
      <c r="F7910" s="86">
        <v>7784066.6970508602</v>
      </c>
    </row>
    <row r="7911" spans="1:6">
      <c r="A7911">
        <v>2038</v>
      </c>
      <c r="B7911" t="s">
        <v>1051</v>
      </c>
      <c r="C7911" t="s">
        <v>1013</v>
      </c>
      <c r="D7911" t="s">
        <v>1017</v>
      </c>
      <c r="E7911" t="s">
        <v>1018</v>
      </c>
      <c r="F7911" s="86">
        <v>7794455.3145153904</v>
      </c>
    </row>
    <row r="7912" spans="1:6">
      <c r="A7912">
        <v>2039</v>
      </c>
      <c r="B7912" t="s">
        <v>1051</v>
      </c>
      <c r="C7912" t="s">
        <v>1013</v>
      </c>
      <c r="D7912" t="s">
        <v>1017</v>
      </c>
      <c r="E7912" t="s">
        <v>1018</v>
      </c>
      <c r="F7912" s="86">
        <v>7810975.7361317202</v>
      </c>
    </row>
    <row r="7913" spans="1:6">
      <c r="A7913">
        <v>2040</v>
      </c>
      <c r="B7913" t="s">
        <v>1051</v>
      </c>
      <c r="C7913" t="s">
        <v>1013</v>
      </c>
      <c r="D7913" t="s">
        <v>1017</v>
      </c>
      <c r="E7913" t="s">
        <v>1018</v>
      </c>
      <c r="F7913" s="86">
        <v>7831098.8625515401</v>
      </c>
    </row>
    <row r="7914" spans="1:6">
      <c r="A7914">
        <v>2041</v>
      </c>
      <c r="B7914" t="s">
        <v>1051</v>
      </c>
      <c r="C7914" t="s">
        <v>1013</v>
      </c>
      <c r="D7914" t="s">
        <v>1017</v>
      </c>
      <c r="E7914" t="s">
        <v>1018</v>
      </c>
      <c r="F7914" s="86">
        <v>7856802.4905638704</v>
      </c>
    </row>
    <row r="7915" spans="1:6">
      <c r="A7915">
        <v>2042</v>
      </c>
      <c r="B7915" t="s">
        <v>1051</v>
      </c>
      <c r="C7915" t="s">
        <v>1013</v>
      </c>
      <c r="D7915" t="s">
        <v>1017</v>
      </c>
      <c r="E7915" t="s">
        <v>1018</v>
      </c>
      <c r="F7915" s="86">
        <v>7888808.6604513898</v>
      </c>
    </row>
    <row r="7916" spans="1:6">
      <c r="A7916">
        <v>2043</v>
      </c>
      <c r="B7916" t="s">
        <v>1051</v>
      </c>
      <c r="C7916" t="s">
        <v>1013</v>
      </c>
      <c r="D7916" t="s">
        <v>1017</v>
      </c>
      <c r="E7916" t="s">
        <v>1018</v>
      </c>
      <c r="F7916" s="86">
        <v>7926128.72884754</v>
      </c>
    </row>
    <row r="7917" spans="1:6">
      <c r="A7917">
        <v>2044</v>
      </c>
      <c r="B7917" t="s">
        <v>1051</v>
      </c>
      <c r="C7917" t="s">
        <v>1013</v>
      </c>
      <c r="D7917" t="s">
        <v>1017</v>
      </c>
      <c r="E7917" t="s">
        <v>1018</v>
      </c>
      <c r="F7917" s="86">
        <v>7968113.3898940897</v>
      </c>
    </row>
    <row r="7918" spans="1:6">
      <c r="A7918">
        <v>2045</v>
      </c>
      <c r="B7918" t="s">
        <v>1051</v>
      </c>
      <c r="C7918" t="s">
        <v>1013</v>
      </c>
      <c r="D7918" t="s">
        <v>1017</v>
      </c>
      <c r="E7918" t="s">
        <v>1018</v>
      </c>
      <c r="F7918" s="86">
        <v>8016815.4230194101</v>
      </c>
    </row>
    <row r="7919" spans="1:6">
      <c r="A7919">
        <v>2046</v>
      </c>
      <c r="B7919" t="s">
        <v>1051</v>
      </c>
      <c r="C7919" t="s">
        <v>1013</v>
      </c>
      <c r="D7919" t="s">
        <v>1017</v>
      </c>
      <c r="E7919" t="s">
        <v>1018</v>
      </c>
      <c r="F7919" s="86">
        <v>8069809.2129404899</v>
      </c>
    </row>
    <row r="7920" spans="1:6">
      <c r="A7920">
        <v>2047</v>
      </c>
      <c r="B7920" t="s">
        <v>1051</v>
      </c>
      <c r="C7920" t="s">
        <v>1013</v>
      </c>
      <c r="D7920" t="s">
        <v>1017</v>
      </c>
      <c r="E7920" t="s">
        <v>1018</v>
      </c>
      <c r="F7920" s="86">
        <v>8126911.0810814202</v>
      </c>
    </row>
    <row r="7921" spans="1:6">
      <c r="A7921">
        <v>2048</v>
      </c>
      <c r="B7921" t="s">
        <v>1051</v>
      </c>
      <c r="C7921" t="s">
        <v>1013</v>
      </c>
      <c r="D7921" t="s">
        <v>1017</v>
      </c>
      <c r="E7921" t="s">
        <v>1018</v>
      </c>
      <c r="F7921" s="86">
        <v>8188004.0771525903</v>
      </c>
    </row>
    <row r="7922" spans="1:6">
      <c r="A7922">
        <v>2049</v>
      </c>
      <c r="B7922" t="s">
        <v>1051</v>
      </c>
      <c r="C7922" t="s">
        <v>1013</v>
      </c>
      <c r="D7922" t="s">
        <v>1017</v>
      </c>
      <c r="E7922" t="s">
        <v>1018</v>
      </c>
      <c r="F7922" s="86">
        <v>8253798.7526544696</v>
      </c>
    </row>
    <row r="7923" spans="1:6">
      <c r="A7923">
        <v>2050</v>
      </c>
      <c r="B7923" t="s">
        <v>1051</v>
      </c>
      <c r="C7923" t="s">
        <v>1013</v>
      </c>
      <c r="D7923" t="s">
        <v>1017</v>
      </c>
      <c r="E7923" t="s">
        <v>1018</v>
      </c>
      <c r="F7923" s="86">
        <v>8324061.9347768603</v>
      </c>
    </row>
    <row r="7924" spans="1:6">
      <c r="A7924">
        <v>2017</v>
      </c>
      <c r="B7924" t="s">
        <v>1052</v>
      </c>
      <c r="C7924" t="s">
        <v>1013</v>
      </c>
      <c r="D7924" t="s">
        <v>1017</v>
      </c>
      <c r="E7924" t="s">
        <v>1018</v>
      </c>
      <c r="F7924" s="86">
        <v>2000335.12416547</v>
      </c>
    </row>
    <row r="7925" spans="1:6">
      <c r="A7925">
        <v>2018</v>
      </c>
      <c r="B7925" t="s">
        <v>1052</v>
      </c>
      <c r="C7925" t="s">
        <v>1013</v>
      </c>
      <c r="D7925" t="s">
        <v>1017</v>
      </c>
      <c r="E7925" t="s">
        <v>1018</v>
      </c>
      <c r="F7925" s="86">
        <v>2007753.4314499199</v>
      </c>
    </row>
    <row r="7926" spans="1:6">
      <c r="A7926">
        <v>2019</v>
      </c>
      <c r="B7926" t="s">
        <v>1052</v>
      </c>
      <c r="C7926" t="s">
        <v>1013</v>
      </c>
      <c r="D7926" t="s">
        <v>1017</v>
      </c>
      <c r="E7926" t="s">
        <v>1018</v>
      </c>
      <c r="F7926" s="86">
        <v>2014856.99765138</v>
      </c>
    </row>
    <row r="7927" spans="1:6">
      <c r="A7927">
        <v>2020</v>
      </c>
      <c r="B7927" t="s">
        <v>1052</v>
      </c>
      <c r="C7927" t="s">
        <v>1013</v>
      </c>
      <c r="D7927" t="s">
        <v>1017</v>
      </c>
      <c r="E7927" t="s">
        <v>1018</v>
      </c>
      <c r="F7927" s="86">
        <v>2019610.05101929</v>
      </c>
    </row>
    <row r="7928" spans="1:6">
      <c r="A7928">
        <v>2021</v>
      </c>
      <c r="B7928" t="s">
        <v>1052</v>
      </c>
      <c r="C7928" t="s">
        <v>1013</v>
      </c>
      <c r="D7928" t="s">
        <v>1017</v>
      </c>
      <c r="E7928" t="s">
        <v>1018</v>
      </c>
      <c r="F7928" s="86">
        <v>2023473.2820882399</v>
      </c>
    </row>
    <row r="7929" spans="1:6">
      <c r="A7929">
        <v>2022</v>
      </c>
      <c r="B7929" t="s">
        <v>1052</v>
      </c>
      <c r="C7929" t="s">
        <v>1013</v>
      </c>
      <c r="D7929" t="s">
        <v>1017</v>
      </c>
      <c r="E7929" t="s">
        <v>1018</v>
      </c>
      <c r="F7929" s="86">
        <v>2026342.8484571499</v>
      </c>
    </row>
    <row r="7930" spans="1:6">
      <c r="A7930">
        <v>2023</v>
      </c>
      <c r="B7930" t="s">
        <v>1052</v>
      </c>
      <c r="C7930" t="s">
        <v>1013</v>
      </c>
      <c r="D7930" t="s">
        <v>1017</v>
      </c>
      <c r="E7930" t="s">
        <v>1018</v>
      </c>
      <c r="F7930" s="86">
        <v>2026625.1195837201</v>
      </c>
    </row>
    <row r="7931" spans="1:6">
      <c r="A7931">
        <v>2024</v>
      </c>
      <c r="B7931" t="s">
        <v>1052</v>
      </c>
      <c r="C7931" t="s">
        <v>1013</v>
      </c>
      <c r="D7931" t="s">
        <v>1017</v>
      </c>
      <c r="E7931" t="s">
        <v>1018</v>
      </c>
      <c r="F7931" s="86">
        <v>2026625.97559204</v>
      </c>
    </row>
    <row r="7932" spans="1:6">
      <c r="A7932">
        <v>2025</v>
      </c>
      <c r="B7932" t="s">
        <v>1052</v>
      </c>
      <c r="C7932" t="s">
        <v>1013</v>
      </c>
      <c r="D7932" t="s">
        <v>1017</v>
      </c>
      <c r="E7932" t="s">
        <v>1018</v>
      </c>
      <c r="F7932" s="86">
        <v>2024500.12416148</v>
      </c>
    </row>
    <row r="7933" spans="1:6">
      <c r="A7933">
        <v>2026</v>
      </c>
      <c r="B7933" t="s">
        <v>1052</v>
      </c>
      <c r="C7933" t="s">
        <v>1013</v>
      </c>
      <c r="D7933" t="s">
        <v>1017</v>
      </c>
      <c r="E7933" t="s">
        <v>1018</v>
      </c>
      <c r="F7933" s="86">
        <v>2020894.34675256</v>
      </c>
    </row>
    <row r="7934" spans="1:6">
      <c r="A7934">
        <v>2027</v>
      </c>
      <c r="B7934" t="s">
        <v>1052</v>
      </c>
      <c r="C7934" t="s">
        <v>1013</v>
      </c>
      <c r="D7934" t="s">
        <v>1017</v>
      </c>
      <c r="E7934" t="s">
        <v>1018</v>
      </c>
      <c r="F7934" s="86">
        <v>2015444.0324516499</v>
      </c>
    </row>
    <row r="7935" spans="1:6">
      <c r="A7935">
        <v>2028</v>
      </c>
      <c r="B7935" t="s">
        <v>1052</v>
      </c>
      <c r="C7935" t="s">
        <v>1013</v>
      </c>
      <c r="D7935" t="s">
        <v>1017</v>
      </c>
      <c r="E7935" t="s">
        <v>1018</v>
      </c>
      <c r="F7935" s="86">
        <v>2008568.16827934</v>
      </c>
    </row>
    <row r="7936" spans="1:6">
      <c r="A7936">
        <v>2029</v>
      </c>
      <c r="B7936" t="s">
        <v>1052</v>
      </c>
      <c r="C7936" t="s">
        <v>1013</v>
      </c>
      <c r="D7936" t="s">
        <v>1017</v>
      </c>
      <c r="E7936" t="s">
        <v>1018</v>
      </c>
      <c r="F7936" s="86">
        <v>1999550.2588669199</v>
      </c>
    </row>
    <row r="7937" spans="1:6">
      <c r="A7937">
        <v>2030</v>
      </c>
      <c r="B7937" t="s">
        <v>1052</v>
      </c>
      <c r="C7937" t="s">
        <v>1013</v>
      </c>
      <c r="D7937" t="s">
        <v>1017</v>
      </c>
      <c r="E7937" t="s">
        <v>1018</v>
      </c>
      <c r="F7937" s="86">
        <v>1989827.6005364901</v>
      </c>
    </row>
    <row r="7938" spans="1:6">
      <c r="A7938">
        <v>2031</v>
      </c>
      <c r="B7938" t="s">
        <v>1052</v>
      </c>
      <c r="C7938" t="s">
        <v>1013</v>
      </c>
      <c r="D7938" t="s">
        <v>1017</v>
      </c>
      <c r="E7938" t="s">
        <v>1018</v>
      </c>
      <c r="F7938" s="86">
        <v>1980883.78116394</v>
      </c>
    </row>
    <row r="7939" spans="1:6">
      <c r="A7939">
        <v>2032</v>
      </c>
      <c r="B7939" t="s">
        <v>1052</v>
      </c>
      <c r="C7939" t="s">
        <v>1013</v>
      </c>
      <c r="D7939" t="s">
        <v>1017</v>
      </c>
      <c r="E7939" t="s">
        <v>1018</v>
      </c>
      <c r="F7939" s="86">
        <v>1972619.4769120801</v>
      </c>
    </row>
    <row r="7940" spans="1:6">
      <c r="A7940">
        <v>2033</v>
      </c>
      <c r="B7940" t="s">
        <v>1052</v>
      </c>
      <c r="C7940" t="s">
        <v>1013</v>
      </c>
      <c r="D7940" t="s">
        <v>1017</v>
      </c>
      <c r="E7940" t="s">
        <v>1018</v>
      </c>
      <c r="F7940" s="86">
        <v>1964078.12878861</v>
      </c>
    </row>
    <row r="7941" spans="1:6">
      <c r="A7941">
        <v>2034</v>
      </c>
      <c r="B7941" t="s">
        <v>1052</v>
      </c>
      <c r="C7941" t="s">
        <v>1013</v>
      </c>
      <c r="D7941" t="s">
        <v>1017</v>
      </c>
      <c r="E7941" t="s">
        <v>1018</v>
      </c>
      <c r="F7941" s="86">
        <v>1957338.1266471399</v>
      </c>
    </row>
    <row r="7942" spans="1:6">
      <c r="A7942">
        <v>2035</v>
      </c>
      <c r="B7942" t="s">
        <v>1052</v>
      </c>
      <c r="C7942" t="s">
        <v>1013</v>
      </c>
      <c r="D7942" t="s">
        <v>1017</v>
      </c>
      <c r="E7942" t="s">
        <v>1018</v>
      </c>
      <c r="F7942" s="86">
        <v>1950024.56716605</v>
      </c>
    </row>
    <row r="7943" spans="1:6">
      <c r="A7943">
        <v>2036</v>
      </c>
      <c r="B7943" t="s">
        <v>1052</v>
      </c>
      <c r="C7943" t="s">
        <v>1013</v>
      </c>
      <c r="D7943" t="s">
        <v>1017</v>
      </c>
      <c r="E7943" t="s">
        <v>1018</v>
      </c>
      <c r="F7943" s="86">
        <v>1945304.3201431299</v>
      </c>
    </row>
    <row r="7944" spans="1:6">
      <c r="A7944">
        <v>2037</v>
      </c>
      <c r="B7944" t="s">
        <v>1052</v>
      </c>
      <c r="C7944" t="s">
        <v>1013</v>
      </c>
      <c r="D7944" t="s">
        <v>1017</v>
      </c>
      <c r="E7944" t="s">
        <v>1018</v>
      </c>
      <c r="F7944" s="86">
        <v>1939738.47657682</v>
      </c>
    </row>
    <row r="7945" spans="1:6">
      <c r="A7945">
        <v>2038</v>
      </c>
      <c r="B7945" t="s">
        <v>1052</v>
      </c>
      <c r="C7945" t="s">
        <v>1013</v>
      </c>
      <c r="D7945" t="s">
        <v>1017</v>
      </c>
      <c r="E7945" t="s">
        <v>1018</v>
      </c>
      <c r="F7945" s="86">
        <v>1936217.9960469001</v>
      </c>
    </row>
    <row r="7946" spans="1:6">
      <c r="A7946">
        <v>2039</v>
      </c>
      <c r="B7946" t="s">
        <v>1052</v>
      </c>
      <c r="C7946" t="s">
        <v>1013</v>
      </c>
      <c r="D7946" t="s">
        <v>1017</v>
      </c>
      <c r="E7946" t="s">
        <v>1018</v>
      </c>
      <c r="F7946" s="86">
        <v>1935776.4371728599</v>
      </c>
    </row>
    <row r="7947" spans="1:6">
      <c r="A7947">
        <v>2040</v>
      </c>
      <c r="B7947" t="s">
        <v>1052</v>
      </c>
      <c r="C7947" t="s">
        <v>1013</v>
      </c>
      <c r="D7947" t="s">
        <v>1017</v>
      </c>
      <c r="E7947" t="s">
        <v>1018</v>
      </c>
      <c r="F7947" s="86">
        <v>1935347.8688068199</v>
      </c>
    </row>
    <row r="7948" spans="1:6">
      <c r="A7948">
        <v>2041</v>
      </c>
      <c r="B7948" t="s">
        <v>1052</v>
      </c>
      <c r="C7948" t="s">
        <v>1013</v>
      </c>
      <c r="D7948" t="s">
        <v>1017</v>
      </c>
      <c r="E7948" t="s">
        <v>1018</v>
      </c>
      <c r="F7948" s="86">
        <v>1937848.1251733201</v>
      </c>
    </row>
    <row r="7949" spans="1:6">
      <c r="A7949">
        <v>2042</v>
      </c>
      <c r="B7949" t="s">
        <v>1052</v>
      </c>
      <c r="C7949" t="s">
        <v>1013</v>
      </c>
      <c r="D7949" t="s">
        <v>1017</v>
      </c>
      <c r="E7949" t="s">
        <v>1018</v>
      </c>
      <c r="F7949" s="86">
        <v>1940182.0898937101</v>
      </c>
    </row>
    <row r="7950" spans="1:6">
      <c r="A7950">
        <v>2043</v>
      </c>
      <c r="B7950" t="s">
        <v>1052</v>
      </c>
      <c r="C7950" t="s">
        <v>1013</v>
      </c>
      <c r="D7950" t="s">
        <v>1017</v>
      </c>
      <c r="E7950" t="s">
        <v>1018</v>
      </c>
      <c r="F7950" s="86">
        <v>1943669.3173142399</v>
      </c>
    </row>
    <row r="7951" spans="1:6">
      <c r="A7951">
        <v>2044</v>
      </c>
      <c r="B7951" t="s">
        <v>1052</v>
      </c>
      <c r="C7951" t="s">
        <v>1013</v>
      </c>
      <c r="D7951" t="s">
        <v>1017</v>
      </c>
      <c r="E7951" t="s">
        <v>1018</v>
      </c>
      <c r="F7951" s="86">
        <v>1950564.99206191</v>
      </c>
    </row>
    <row r="7952" spans="1:6">
      <c r="A7952">
        <v>2045</v>
      </c>
      <c r="B7952" t="s">
        <v>1052</v>
      </c>
      <c r="C7952" t="s">
        <v>1013</v>
      </c>
      <c r="D7952" t="s">
        <v>1017</v>
      </c>
      <c r="E7952" t="s">
        <v>1018</v>
      </c>
      <c r="F7952" s="86">
        <v>1958240.2493809401</v>
      </c>
    </row>
    <row r="7953" spans="1:6">
      <c r="A7953">
        <v>2046</v>
      </c>
      <c r="B7953" t="s">
        <v>1052</v>
      </c>
      <c r="C7953" t="s">
        <v>1013</v>
      </c>
      <c r="D7953" t="s">
        <v>1017</v>
      </c>
      <c r="E7953" t="s">
        <v>1018</v>
      </c>
      <c r="F7953" s="86">
        <v>1967480.7283155499</v>
      </c>
    </row>
    <row r="7954" spans="1:6">
      <c r="A7954">
        <v>2047</v>
      </c>
      <c r="B7954" t="s">
        <v>1052</v>
      </c>
      <c r="C7954" t="s">
        <v>1013</v>
      </c>
      <c r="D7954" t="s">
        <v>1017</v>
      </c>
      <c r="E7954" t="s">
        <v>1018</v>
      </c>
      <c r="F7954" s="86">
        <v>1979711.5562170299</v>
      </c>
    </row>
    <row r="7955" spans="1:6">
      <c r="A7955">
        <v>2048</v>
      </c>
      <c r="B7955" t="s">
        <v>1052</v>
      </c>
      <c r="C7955" t="s">
        <v>1013</v>
      </c>
      <c r="D7955" t="s">
        <v>1017</v>
      </c>
      <c r="E7955" t="s">
        <v>1018</v>
      </c>
      <c r="F7955" s="86">
        <v>1989765.01303632</v>
      </c>
    </row>
    <row r="7956" spans="1:6">
      <c r="A7956">
        <v>2049</v>
      </c>
      <c r="B7956" t="s">
        <v>1052</v>
      </c>
      <c r="C7956" t="s">
        <v>1013</v>
      </c>
      <c r="D7956" t="s">
        <v>1017</v>
      </c>
      <c r="E7956" t="s">
        <v>1018</v>
      </c>
      <c r="F7956" s="86">
        <v>2002751.5960755099</v>
      </c>
    </row>
    <row r="7957" spans="1:6">
      <c r="A7957">
        <v>2050</v>
      </c>
      <c r="B7957" t="s">
        <v>1052</v>
      </c>
      <c r="C7957" t="s">
        <v>1013</v>
      </c>
      <c r="D7957" t="s">
        <v>1017</v>
      </c>
      <c r="E7957" t="s">
        <v>1018</v>
      </c>
      <c r="F7957" s="86">
        <v>2016036.66400208</v>
      </c>
    </row>
    <row r="7958" spans="1:6">
      <c r="A7958">
        <v>2017</v>
      </c>
      <c r="B7958" t="s">
        <v>1053</v>
      </c>
      <c r="C7958" t="s">
        <v>1013</v>
      </c>
      <c r="D7958" t="s">
        <v>1017</v>
      </c>
      <c r="E7958" t="s">
        <v>1018</v>
      </c>
      <c r="F7958" s="86">
        <v>28584107.2004545</v>
      </c>
    </row>
    <row r="7959" spans="1:6">
      <c r="A7959">
        <v>2018</v>
      </c>
      <c r="B7959" t="s">
        <v>1053</v>
      </c>
      <c r="C7959" t="s">
        <v>1013</v>
      </c>
      <c r="D7959" t="s">
        <v>1017</v>
      </c>
      <c r="E7959" t="s">
        <v>1018</v>
      </c>
      <c r="F7959" s="86">
        <v>28560420.5863114</v>
      </c>
    </row>
    <row r="7960" spans="1:6">
      <c r="A7960">
        <v>2019</v>
      </c>
      <c r="B7960" t="s">
        <v>1053</v>
      </c>
      <c r="C7960" t="s">
        <v>1013</v>
      </c>
      <c r="D7960" t="s">
        <v>1017</v>
      </c>
      <c r="E7960" t="s">
        <v>1018</v>
      </c>
      <c r="F7960" s="86">
        <v>28545802.541047901</v>
      </c>
    </row>
    <row r="7961" spans="1:6">
      <c r="A7961">
        <v>2020</v>
      </c>
      <c r="B7961" t="s">
        <v>1053</v>
      </c>
      <c r="C7961" t="s">
        <v>1013</v>
      </c>
      <c r="D7961" t="s">
        <v>1017</v>
      </c>
      <c r="E7961" t="s">
        <v>1018</v>
      </c>
      <c r="F7961" s="86">
        <v>28515239.2662009</v>
      </c>
    </row>
    <row r="7962" spans="1:6">
      <c r="A7962">
        <v>2021</v>
      </c>
      <c r="B7962" t="s">
        <v>1053</v>
      </c>
      <c r="C7962" t="s">
        <v>1013</v>
      </c>
      <c r="D7962" t="s">
        <v>1017</v>
      </c>
      <c r="E7962" t="s">
        <v>1018</v>
      </c>
      <c r="F7962" s="86">
        <v>28469557.7718869</v>
      </c>
    </row>
    <row r="7963" spans="1:6">
      <c r="A7963">
        <v>2022</v>
      </c>
      <c r="B7963" t="s">
        <v>1053</v>
      </c>
      <c r="C7963" t="s">
        <v>1013</v>
      </c>
      <c r="D7963" t="s">
        <v>1017</v>
      </c>
      <c r="E7963" t="s">
        <v>1018</v>
      </c>
      <c r="F7963" s="86">
        <v>28413170.9361527</v>
      </c>
    </row>
    <row r="7964" spans="1:6">
      <c r="A7964">
        <v>2023</v>
      </c>
      <c r="B7964" t="s">
        <v>1053</v>
      </c>
      <c r="C7964" t="s">
        <v>1013</v>
      </c>
      <c r="D7964" t="s">
        <v>1017</v>
      </c>
      <c r="E7964" t="s">
        <v>1018</v>
      </c>
      <c r="F7964" s="86">
        <v>28341438.515937399</v>
      </c>
    </row>
    <row r="7965" spans="1:6">
      <c r="A7965">
        <v>2024</v>
      </c>
      <c r="B7965" t="s">
        <v>1053</v>
      </c>
      <c r="C7965" t="s">
        <v>1013</v>
      </c>
      <c r="D7965" t="s">
        <v>1017</v>
      </c>
      <c r="E7965" t="s">
        <v>1018</v>
      </c>
      <c r="F7965" s="86">
        <v>28255420.114931401</v>
      </c>
    </row>
    <row r="7966" spans="1:6">
      <c r="A7966">
        <v>2025</v>
      </c>
      <c r="B7966" t="s">
        <v>1053</v>
      </c>
      <c r="C7966" t="s">
        <v>1013</v>
      </c>
      <c r="D7966" t="s">
        <v>1017</v>
      </c>
      <c r="E7966" t="s">
        <v>1018</v>
      </c>
      <c r="F7966" s="86">
        <v>28157492.876975901</v>
      </c>
    </row>
    <row r="7967" spans="1:6">
      <c r="A7967">
        <v>2026</v>
      </c>
      <c r="B7967" t="s">
        <v>1053</v>
      </c>
      <c r="C7967" t="s">
        <v>1013</v>
      </c>
      <c r="D7967" t="s">
        <v>1017</v>
      </c>
      <c r="E7967" t="s">
        <v>1018</v>
      </c>
      <c r="F7967" s="86">
        <v>28046933.055098701</v>
      </c>
    </row>
    <row r="7968" spans="1:6">
      <c r="A7968">
        <v>2027</v>
      </c>
      <c r="B7968" t="s">
        <v>1053</v>
      </c>
      <c r="C7968" t="s">
        <v>1013</v>
      </c>
      <c r="D7968" t="s">
        <v>1017</v>
      </c>
      <c r="E7968" t="s">
        <v>1018</v>
      </c>
      <c r="F7968" s="86">
        <v>27930976.875890199</v>
      </c>
    </row>
    <row r="7969" spans="1:6">
      <c r="A7969">
        <v>2028</v>
      </c>
      <c r="B7969" t="s">
        <v>1053</v>
      </c>
      <c r="C7969" t="s">
        <v>1013</v>
      </c>
      <c r="D7969" t="s">
        <v>1017</v>
      </c>
      <c r="E7969" t="s">
        <v>1018</v>
      </c>
      <c r="F7969" s="86">
        <v>27804495.265586101</v>
      </c>
    </row>
    <row r="7970" spans="1:6">
      <c r="A7970">
        <v>2029</v>
      </c>
      <c r="B7970" t="s">
        <v>1053</v>
      </c>
      <c r="C7970" t="s">
        <v>1013</v>
      </c>
      <c r="D7970" t="s">
        <v>1017</v>
      </c>
      <c r="E7970" t="s">
        <v>1018</v>
      </c>
      <c r="F7970" s="86">
        <v>27673800.728900701</v>
      </c>
    </row>
    <row r="7971" spans="1:6">
      <c r="A7971">
        <v>2030</v>
      </c>
      <c r="B7971" t="s">
        <v>1053</v>
      </c>
      <c r="C7971" t="s">
        <v>1013</v>
      </c>
      <c r="D7971" t="s">
        <v>1017</v>
      </c>
      <c r="E7971" t="s">
        <v>1018</v>
      </c>
      <c r="F7971" s="86">
        <v>27529105.675436798</v>
      </c>
    </row>
    <row r="7972" spans="1:6">
      <c r="A7972">
        <v>2031</v>
      </c>
      <c r="B7972" t="s">
        <v>1053</v>
      </c>
      <c r="C7972" t="s">
        <v>1013</v>
      </c>
      <c r="D7972" t="s">
        <v>1017</v>
      </c>
      <c r="E7972" t="s">
        <v>1018</v>
      </c>
      <c r="F7972" s="86">
        <v>27401103.0977167</v>
      </c>
    </row>
    <row r="7973" spans="1:6">
      <c r="A7973">
        <v>2032</v>
      </c>
      <c r="B7973" t="s">
        <v>1053</v>
      </c>
      <c r="C7973" t="s">
        <v>1013</v>
      </c>
      <c r="D7973" t="s">
        <v>1017</v>
      </c>
      <c r="E7973" t="s">
        <v>1018</v>
      </c>
      <c r="F7973" s="86">
        <v>27272931.4734485</v>
      </c>
    </row>
    <row r="7974" spans="1:6">
      <c r="A7974">
        <v>2033</v>
      </c>
      <c r="B7974" t="s">
        <v>1053</v>
      </c>
      <c r="C7974" t="s">
        <v>1013</v>
      </c>
      <c r="D7974" t="s">
        <v>1017</v>
      </c>
      <c r="E7974" t="s">
        <v>1018</v>
      </c>
      <c r="F7974" s="86">
        <v>27159397.512828901</v>
      </c>
    </row>
    <row r="7975" spans="1:6">
      <c r="A7975">
        <v>2034</v>
      </c>
      <c r="B7975" t="s">
        <v>1053</v>
      </c>
      <c r="C7975" t="s">
        <v>1013</v>
      </c>
      <c r="D7975" t="s">
        <v>1017</v>
      </c>
      <c r="E7975" t="s">
        <v>1018</v>
      </c>
      <c r="F7975" s="86">
        <v>27057340.835985299</v>
      </c>
    </row>
    <row r="7976" spans="1:6">
      <c r="A7976">
        <v>2035</v>
      </c>
      <c r="B7976" t="s">
        <v>1053</v>
      </c>
      <c r="C7976" t="s">
        <v>1013</v>
      </c>
      <c r="D7976" t="s">
        <v>1017</v>
      </c>
      <c r="E7976" t="s">
        <v>1018</v>
      </c>
      <c r="F7976" s="86">
        <v>26966745.352073502</v>
      </c>
    </row>
    <row r="7977" spans="1:6">
      <c r="A7977">
        <v>2036</v>
      </c>
      <c r="B7977" t="s">
        <v>1053</v>
      </c>
      <c r="C7977" t="s">
        <v>1013</v>
      </c>
      <c r="D7977" t="s">
        <v>1017</v>
      </c>
      <c r="E7977" t="s">
        <v>1018</v>
      </c>
      <c r="F7977" s="86">
        <v>26888200.852646999</v>
      </c>
    </row>
    <row r="7978" spans="1:6">
      <c r="A7978">
        <v>2037</v>
      </c>
      <c r="B7978" t="s">
        <v>1053</v>
      </c>
      <c r="C7978" t="s">
        <v>1013</v>
      </c>
      <c r="D7978" t="s">
        <v>1017</v>
      </c>
      <c r="E7978" t="s">
        <v>1018</v>
      </c>
      <c r="F7978" s="86">
        <v>26827635.057642899</v>
      </c>
    </row>
    <row r="7979" spans="1:6">
      <c r="A7979">
        <v>2038</v>
      </c>
      <c r="B7979" t="s">
        <v>1053</v>
      </c>
      <c r="C7979" t="s">
        <v>1013</v>
      </c>
      <c r="D7979" t="s">
        <v>1017</v>
      </c>
      <c r="E7979" t="s">
        <v>1018</v>
      </c>
      <c r="F7979" s="86">
        <v>26783671.030794501</v>
      </c>
    </row>
    <row r="7980" spans="1:6">
      <c r="A7980">
        <v>2039</v>
      </c>
      <c r="B7980" t="s">
        <v>1053</v>
      </c>
      <c r="C7980" t="s">
        <v>1013</v>
      </c>
      <c r="D7980" t="s">
        <v>1017</v>
      </c>
      <c r="E7980" t="s">
        <v>1018</v>
      </c>
      <c r="F7980" s="86">
        <v>26763030.8866992</v>
      </c>
    </row>
    <row r="7981" spans="1:6">
      <c r="A7981">
        <v>2040</v>
      </c>
      <c r="B7981" t="s">
        <v>1053</v>
      </c>
      <c r="C7981" t="s">
        <v>1013</v>
      </c>
      <c r="D7981" t="s">
        <v>1017</v>
      </c>
      <c r="E7981" t="s">
        <v>1018</v>
      </c>
      <c r="F7981" s="86">
        <v>26770230.176585902</v>
      </c>
    </row>
    <row r="7982" spans="1:6">
      <c r="A7982">
        <v>2041</v>
      </c>
      <c r="B7982" t="s">
        <v>1053</v>
      </c>
      <c r="C7982" t="s">
        <v>1013</v>
      </c>
      <c r="D7982" t="s">
        <v>1017</v>
      </c>
      <c r="E7982" t="s">
        <v>1018</v>
      </c>
      <c r="F7982" s="86">
        <v>26794351.897260401</v>
      </c>
    </row>
    <row r="7983" spans="1:6">
      <c r="A7983">
        <v>2042</v>
      </c>
      <c r="B7983" t="s">
        <v>1053</v>
      </c>
      <c r="C7983" t="s">
        <v>1013</v>
      </c>
      <c r="D7983" t="s">
        <v>1017</v>
      </c>
      <c r="E7983" t="s">
        <v>1018</v>
      </c>
      <c r="F7983" s="86">
        <v>26841968.0990104</v>
      </c>
    </row>
    <row r="7984" spans="1:6">
      <c r="A7984">
        <v>2043</v>
      </c>
      <c r="B7984" t="s">
        <v>1053</v>
      </c>
      <c r="C7984" t="s">
        <v>1013</v>
      </c>
      <c r="D7984" t="s">
        <v>1017</v>
      </c>
      <c r="E7984" t="s">
        <v>1018</v>
      </c>
      <c r="F7984" s="86">
        <v>26915861.9792808</v>
      </c>
    </row>
    <row r="7985" spans="1:6">
      <c r="A7985">
        <v>2044</v>
      </c>
      <c r="B7985" t="s">
        <v>1053</v>
      </c>
      <c r="C7985" t="s">
        <v>1013</v>
      </c>
      <c r="D7985" t="s">
        <v>1017</v>
      </c>
      <c r="E7985" t="s">
        <v>1018</v>
      </c>
      <c r="F7985" s="86">
        <v>27014387.453196999</v>
      </c>
    </row>
    <row r="7986" spans="1:6">
      <c r="A7986">
        <v>2045</v>
      </c>
      <c r="B7986" t="s">
        <v>1053</v>
      </c>
      <c r="C7986" t="s">
        <v>1013</v>
      </c>
      <c r="D7986" t="s">
        <v>1017</v>
      </c>
      <c r="E7986" t="s">
        <v>1018</v>
      </c>
      <c r="F7986" s="86">
        <v>27134734.2157498</v>
      </c>
    </row>
    <row r="7987" spans="1:6">
      <c r="A7987">
        <v>2046</v>
      </c>
      <c r="B7987" t="s">
        <v>1053</v>
      </c>
      <c r="C7987" t="s">
        <v>1013</v>
      </c>
      <c r="D7987" t="s">
        <v>1017</v>
      </c>
      <c r="E7987" t="s">
        <v>1018</v>
      </c>
      <c r="F7987" s="86">
        <v>27281835.156874701</v>
      </c>
    </row>
    <row r="7988" spans="1:6">
      <c r="A7988">
        <v>2047</v>
      </c>
      <c r="B7988" t="s">
        <v>1053</v>
      </c>
      <c r="C7988" t="s">
        <v>1013</v>
      </c>
      <c r="D7988" t="s">
        <v>1017</v>
      </c>
      <c r="E7988" t="s">
        <v>1018</v>
      </c>
      <c r="F7988" s="86">
        <v>27451858.672461402</v>
      </c>
    </row>
    <row r="7989" spans="1:6">
      <c r="A7989">
        <v>2048</v>
      </c>
      <c r="B7989" t="s">
        <v>1053</v>
      </c>
      <c r="C7989" t="s">
        <v>1013</v>
      </c>
      <c r="D7989" t="s">
        <v>1017</v>
      </c>
      <c r="E7989" t="s">
        <v>1018</v>
      </c>
      <c r="F7989" s="86">
        <v>27639870.5566069</v>
      </c>
    </row>
    <row r="7990" spans="1:6">
      <c r="A7990">
        <v>2049</v>
      </c>
      <c r="B7990" t="s">
        <v>1053</v>
      </c>
      <c r="C7990" t="s">
        <v>1013</v>
      </c>
      <c r="D7990" t="s">
        <v>1017</v>
      </c>
      <c r="E7990" t="s">
        <v>1018</v>
      </c>
      <c r="F7990" s="86">
        <v>27850750.882160801</v>
      </c>
    </row>
    <row r="7991" spans="1:6">
      <c r="A7991">
        <v>2050</v>
      </c>
      <c r="B7991" t="s">
        <v>1053</v>
      </c>
      <c r="C7991" t="s">
        <v>1013</v>
      </c>
      <c r="D7991" t="s">
        <v>1017</v>
      </c>
      <c r="E7991" t="s">
        <v>1018</v>
      </c>
      <c r="F7991" s="86">
        <v>28080673.148400702</v>
      </c>
    </row>
    <row r="7992" spans="1:6">
      <c r="A7992">
        <v>2017</v>
      </c>
      <c r="B7992" t="s">
        <v>1054</v>
      </c>
      <c r="C7992" t="s">
        <v>1013</v>
      </c>
      <c r="D7992" t="s">
        <v>1017</v>
      </c>
      <c r="E7992" t="s">
        <v>1018</v>
      </c>
      <c r="F7992" s="86">
        <v>3800559.5932903802</v>
      </c>
    </row>
    <row r="7993" spans="1:6">
      <c r="A7993">
        <v>2018</v>
      </c>
      <c r="B7993" t="s">
        <v>1054</v>
      </c>
      <c r="C7993" t="s">
        <v>1013</v>
      </c>
      <c r="D7993" t="s">
        <v>1017</v>
      </c>
      <c r="E7993" t="s">
        <v>1018</v>
      </c>
      <c r="F7993" s="86">
        <v>3827965.7094084802</v>
      </c>
    </row>
    <row r="7994" spans="1:6">
      <c r="A7994">
        <v>2019</v>
      </c>
      <c r="B7994" t="s">
        <v>1054</v>
      </c>
      <c r="C7994" t="s">
        <v>1013</v>
      </c>
      <c r="D7994" t="s">
        <v>1017</v>
      </c>
      <c r="E7994" t="s">
        <v>1018</v>
      </c>
      <c r="F7994" s="86">
        <v>3857834.4522275901</v>
      </c>
    </row>
    <row r="7995" spans="1:6">
      <c r="A7995">
        <v>2020</v>
      </c>
      <c r="B7995" t="s">
        <v>1054</v>
      </c>
      <c r="C7995" t="s">
        <v>1013</v>
      </c>
      <c r="D7995" t="s">
        <v>1017</v>
      </c>
      <c r="E7995" t="s">
        <v>1018</v>
      </c>
      <c r="F7995" s="86">
        <v>3889061.3950881399</v>
      </c>
    </row>
    <row r="7996" spans="1:6">
      <c r="A7996">
        <v>2021</v>
      </c>
      <c r="B7996" t="s">
        <v>1054</v>
      </c>
      <c r="C7996" t="s">
        <v>1013</v>
      </c>
      <c r="D7996" t="s">
        <v>1017</v>
      </c>
      <c r="E7996" t="s">
        <v>1018</v>
      </c>
      <c r="F7996" s="86">
        <v>3916053.3359335298</v>
      </c>
    </row>
    <row r="7997" spans="1:6">
      <c r="A7997">
        <v>2022</v>
      </c>
      <c r="B7997" t="s">
        <v>1054</v>
      </c>
      <c r="C7997" t="s">
        <v>1013</v>
      </c>
      <c r="D7997" t="s">
        <v>1017</v>
      </c>
      <c r="E7997" t="s">
        <v>1018</v>
      </c>
      <c r="F7997" s="86">
        <v>3940254.0343404999</v>
      </c>
    </row>
    <row r="7998" spans="1:6">
      <c r="A7998">
        <v>2023</v>
      </c>
      <c r="B7998" t="s">
        <v>1054</v>
      </c>
      <c r="C7998" t="s">
        <v>1013</v>
      </c>
      <c r="D7998" t="s">
        <v>1017</v>
      </c>
      <c r="E7998" t="s">
        <v>1018</v>
      </c>
      <c r="F7998" s="86">
        <v>3961223.8294778699</v>
      </c>
    </row>
    <row r="7999" spans="1:6">
      <c r="A7999">
        <v>2024</v>
      </c>
      <c r="B7999" t="s">
        <v>1054</v>
      </c>
      <c r="C7999" t="s">
        <v>1013</v>
      </c>
      <c r="D7999" t="s">
        <v>1017</v>
      </c>
      <c r="E7999" t="s">
        <v>1018</v>
      </c>
      <c r="F7999" s="86">
        <v>3977796.5688104602</v>
      </c>
    </row>
    <row r="8000" spans="1:6">
      <c r="A8000">
        <v>2025</v>
      </c>
      <c r="B8000" t="s">
        <v>1054</v>
      </c>
      <c r="C8000" t="s">
        <v>1013</v>
      </c>
      <c r="D8000" t="s">
        <v>1017</v>
      </c>
      <c r="E8000" t="s">
        <v>1018</v>
      </c>
      <c r="F8000" s="86">
        <v>3991332.9796347199</v>
      </c>
    </row>
    <row r="8001" spans="1:6">
      <c r="A8001">
        <v>2026</v>
      </c>
      <c r="B8001" t="s">
        <v>1054</v>
      </c>
      <c r="C8001" t="s">
        <v>1013</v>
      </c>
      <c r="D8001" t="s">
        <v>1017</v>
      </c>
      <c r="E8001" t="s">
        <v>1018</v>
      </c>
      <c r="F8001" s="86">
        <v>4000831.2260985901</v>
      </c>
    </row>
    <row r="8002" spans="1:6">
      <c r="A8002">
        <v>2027</v>
      </c>
      <c r="B8002" t="s">
        <v>1054</v>
      </c>
      <c r="C8002" t="s">
        <v>1013</v>
      </c>
      <c r="D8002" t="s">
        <v>1017</v>
      </c>
      <c r="E8002" t="s">
        <v>1018</v>
      </c>
      <c r="F8002" s="86">
        <v>4007602.6894974001</v>
      </c>
    </row>
    <row r="8003" spans="1:6">
      <c r="A8003">
        <v>2028</v>
      </c>
      <c r="B8003" t="s">
        <v>1054</v>
      </c>
      <c r="C8003" t="s">
        <v>1013</v>
      </c>
      <c r="D8003" t="s">
        <v>1017</v>
      </c>
      <c r="E8003" t="s">
        <v>1018</v>
      </c>
      <c r="F8003" s="86">
        <v>4011629.4206531299</v>
      </c>
    </row>
    <row r="8004" spans="1:6">
      <c r="A8004">
        <v>2029</v>
      </c>
      <c r="B8004" t="s">
        <v>1054</v>
      </c>
      <c r="C8004" t="s">
        <v>1013</v>
      </c>
      <c r="D8004" t="s">
        <v>1017</v>
      </c>
      <c r="E8004" t="s">
        <v>1018</v>
      </c>
      <c r="F8004" s="86">
        <v>4011433.6856416902</v>
      </c>
    </row>
    <row r="8005" spans="1:6">
      <c r="A8005">
        <v>2030</v>
      </c>
      <c r="B8005" t="s">
        <v>1054</v>
      </c>
      <c r="C8005" t="s">
        <v>1013</v>
      </c>
      <c r="D8005" t="s">
        <v>1017</v>
      </c>
      <c r="E8005" t="s">
        <v>1018</v>
      </c>
      <c r="F8005" s="86">
        <v>4009315.29338738</v>
      </c>
    </row>
    <row r="8006" spans="1:6">
      <c r="A8006">
        <v>2031</v>
      </c>
      <c r="B8006" t="s">
        <v>1054</v>
      </c>
      <c r="C8006" t="s">
        <v>1013</v>
      </c>
      <c r="D8006" t="s">
        <v>1017</v>
      </c>
      <c r="E8006" t="s">
        <v>1018</v>
      </c>
      <c r="F8006" s="86">
        <v>4006645.9380534799</v>
      </c>
    </row>
    <row r="8007" spans="1:6">
      <c r="A8007">
        <v>2032</v>
      </c>
      <c r="B8007" t="s">
        <v>1054</v>
      </c>
      <c r="C8007" t="s">
        <v>1013</v>
      </c>
      <c r="D8007" t="s">
        <v>1017</v>
      </c>
      <c r="E8007" t="s">
        <v>1018</v>
      </c>
      <c r="F8007" s="86">
        <v>4006345.2926989002</v>
      </c>
    </row>
    <row r="8008" spans="1:6">
      <c r="A8008">
        <v>2033</v>
      </c>
      <c r="B8008" t="s">
        <v>1054</v>
      </c>
      <c r="C8008" t="s">
        <v>1013</v>
      </c>
      <c r="D8008" t="s">
        <v>1017</v>
      </c>
      <c r="E8008" t="s">
        <v>1018</v>
      </c>
      <c r="F8008" s="86">
        <v>4005826.9741853499</v>
      </c>
    </row>
    <row r="8009" spans="1:6">
      <c r="A8009">
        <v>2034</v>
      </c>
      <c r="B8009" t="s">
        <v>1054</v>
      </c>
      <c r="C8009" t="s">
        <v>1013</v>
      </c>
      <c r="D8009" t="s">
        <v>1017</v>
      </c>
      <c r="E8009" t="s">
        <v>1018</v>
      </c>
      <c r="F8009" s="86">
        <v>4006957.91069966</v>
      </c>
    </row>
    <row r="8010" spans="1:6">
      <c r="A8010">
        <v>2035</v>
      </c>
      <c r="B8010" t="s">
        <v>1054</v>
      </c>
      <c r="C8010" t="s">
        <v>1013</v>
      </c>
      <c r="D8010" t="s">
        <v>1017</v>
      </c>
      <c r="E8010" t="s">
        <v>1018</v>
      </c>
      <c r="F8010" s="86">
        <v>4009905.8141039698</v>
      </c>
    </row>
    <row r="8011" spans="1:6">
      <c r="A8011">
        <v>2036</v>
      </c>
      <c r="B8011" t="s">
        <v>1054</v>
      </c>
      <c r="C8011" t="s">
        <v>1013</v>
      </c>
      <c r="D8011" t="s">
        <v>1017</v>
      </c>
      <c r="E8011" t="s">
        <v>1018</v>
      </c>
      <c r="F8011" s="86">
        <v>4014668.6935986499</v>
      </c>
    </row>
    <row r="8012" spans="1:6">
      <c r="A8012">
        <v>2037</v>
      </c>
      <c r="B8012" t="s">
        <v>1054</v>
      </c>
      <c r="C8012" t="s">
        <v>1013</v>
      </c>
      <c r="D8012" t="s">
        <v>1017</v>
      </c>
      <c r="E8012" t="s">
        <v>1018</v>
      </c>
      <c r="F8012" s="86">
        <v>4019925.7616939</v>
      </c>
    </row>
    <row r="8013" spans="1:6">
      <c r="A8013">
        <v>2038</v>
      </c>
      <c r="B8013" t="s">
        <v>1054</v>
      </c>
      <c r="C8013" t="s">
        <v>1013</v>
      </c>
      <c r="D8013" t="s">
        <v>1017</v>
      </c>
      <c r="E8013" t="s">
        <v>1018</v>
      </c>
      <c r="F8013" s="86">
        <v>4029555.9053768902</v>
      </c>
    </row>
    <row r="8014" spans="1:6">
      <c r="A8014">
        <v>2039</v>
      </c>
      <c r="B8014" t="s">
        <v>1054</v>
      </c>
      <c r="C8014" t="s">
        <v>1013</v>
      </c>
      <c r="D8014" t="s">
        <v>1017</v>
      </c>
      <c r="E8014" t="s">
        <v>1018</v>
      </c>
      <c r="F8014" s="86">
        <v>4042666.8388855401</v>
      </c>
    </row>
    <row r="8015" spans="1:6">
      <c r="A8015">
        <v>2040</v>
      </c>
      <c r="B8015" t="s">
        <v>1054</v>
      </c>
      <c r="C8015" t="s">
        <v>1013</v>
      </c>
      <c r="D8015" t="s">
        <v>1017</v>
      </c>
      <c r="E8015" t="s">
        <v>1018</v>
      </c>
      <c r="F8015" s="86">
        <v>4057689.2848023302</v>
      </c>
    </row>
    <row r="8016" spans="1:6">
      <c r="A8016">
        <v>2041</v>
      </c>
      <c r="B8016" t="s">
        <v>1054</v>
      </c>
      <c r="C8016" t="s">
        <v>1013</v>
      </c>
      <c r="D8016" t="s">
        <v>1017</v>
      </c>
      <c r="E8016" t="s">
        <v>1018</v>
      </c>
      <c r="F8016" s="86">
        <v>4075761.05039021</v>
      </c>
    </row>
    <row r="8017" spans="1:6">
      <c r="A8017">
        <v>2042</v>
      </c>
      <c r="B8017" t="s">
        <v>1054</v>
      </c>
      <c r="C8017" t="s">
        <v>1013</v>
      </c>
      <c r="D8017" t="s">
        <v>1017</v>
      </c>
      <c r="E8017" t="s">
        <v>1018</v>
      </c>
      <c r="F8017" s="86">
        <v>4097705.4628518401</v>
      </c>
    </row>
    <row r="8018" spans="1:6">
      <c r="A8018">
        <v>2043</v>
      </c>
      <c r="B8018" t="s">
        <v>1054</v>
      </c>
      <c r="C8018" t="s">
        <v>1013</v>
      </c>
      <c r="D8018" t="s">
        <v>1017</v>
      </c>
      <c r="E8018" t="s">
        <v>1018</v>
      </c>
      <c r="F8018" s="86">
        <v>4122531.0210516802</v>
      </c>
    </row>
    <row r="8019" spans="1:6">
      <c r="A8019">
        <v>2044</v>
      </c>
      <c r="B8019" t="s">
        <v>1054</v>
      </c>
      <c r="C8019" t="s">
        <v>1013</v>
      </c>
      <c r="D8019" t="s">
        <v>1017</v>
      </c>
      <c r="E8019" t="s">
        <v>1018</v>
      </c>
      <c r="F8019" s="86">
        <v>4150118.8775332798</v>
      </c>
    </row>
    <row r="8020" spans="1:6">
      <c r="A8020">
        <v>2045</v>
      </c>
      <c r="B8020" t="s">
        <v>1054</v>
      </c>
      <c r="C8020" t="s">
        <v>1013</v>
      </c>
      <c r="D8020" t="s">
        <v>1017</v>
      </c>
      <c r="E8020" t="s">
        <v>1018</v>
      </c>
      <c r="F8020" s="86">
        <v>4181750.0839214898</v>
      </c>
    </row>
    <row r="8021" spans="1:6">
      <c r="A8021">
        <v>2046</v>
      </c>
      <c r="B8021" t="s">
        <v>1054</v>
      </c>
      <c r="C8021" t="s">
        <v>1013</v>
      </c>
      <c r="D8021" t="s">
        <v>1017</v>
      </c>
      <c r="E8021" t="s">
        <v>1018</v>
      </c>
      <c r="F8021" s="86">
        <v>4216047.35406534</v>
      </c>
    </row>
    <row r="8022" spans="1:6">
      <c r="A8022">
        <v>2047</v>
      </c>
      <c r="B8022" t="s">
        <v>1054</v>
      </c>
      <c r="C8022" t="s">
        <v>1013</v>
      </c>
      <c r="D8022" t="s">
        <v>1017</v>
      </c>
      <c r="E8022" t="s">
        <v>1018</v>
      </c>
      <c r="F8022" s="86">
        <v>4252899.0773850102</v>
      </c>
    </row>
    <row r="8023" spans="1:6">
      <c r="A8023">
        <v>2048</v>
      </c>
      <c r="B8023" t="s">
        <v>1054</v>
      </c>
      <c r="C8023" t="s">
        <v>1013</v>
      </c>
      <c r="D8023" t="s">
        <v>1017</v>
      </c>
      <c r="E8023" t="s">
        <v>1018</v>
      </c>
      <c r="F8023" s="86">
        <v>4292120.2452730704</v>
      </c>
    </row>
    <row r="8024" spans="1:6">
      <c r="A8024">
        <v>2049</v>
      </c>
      <c r="B8024" t="s">
        <v>1054</v>
      </c>
      <c r="C8024" t="s">
        <v>1013</v>
      </c>
      <c r="D8024" t="s">
        <v>1017</v>
      </c>
      <c r="E8024" t="s">
        <v>1018</v>
      </c>
      <c r="F8024" s="86">
        <v>4334373.50608325</v>
      </c>
    </row>
    <row r="8025" spans="1:6">
      <c r="A8025">
        <v>2050</v>
      </c>
      <c r="B8025" t="s">
        <v>1054</v>
      </c>
      <c r="C8025" t="s">
        <v>1013</v>
      </c>
      <c r="D8025" t="s">
        <v>1017</v>
      </c>
      <c r="E8025" t="s">
        <v>1018</v>
      </c>
      <c r="F8025" s="86">
        <v>4379407.2043677103</v>
      </c>
    </row>
    <row r="8026" spans="1:6">
      <c r="A8026">
        <v>2017</v>
      </c>
      <c r="B8026" t="s">
        <v>1055</v>
      </c>
      <c r="C8026" t="s">
        <v>1013</v>
      </c>
      <c r="D8026" t="s">
        <v>1017</v>
      </c>
      <c r="E8026" t="s">
        <v>1018</v>
      </c>
      <c r="F8026" s="86">
        <v>53373653.696506202</v>
      </c>
    </row>
    <row r="8027" spans="1:6">
      <c r="A8027">
        <v>2018</v>
      </c>
      <c r="B8027" t="s">
        <v>1055</v>
      </c>
      <c r="C8027" t="s">
        <v>1013</v>
      </c>
      <c r="D8027" t="s">
        <v>1017</v>
      </c>
      <c r="E8027" t="s">
        <v>1018</v>
      </c>
      <c r="F8027" s="86">
        <v>53419569.668007702</v>
      </c>
    </row>
    <row r="8028" spans="1:6">
      <c r="A8028">
        <v>2019</v>
      </c>
      <c r="B8028" t="s">
        <v>1055</v>
      </c>
      <c r="C8028" t="s">
        <v>1013</v>
      </c>
      <c r="D8028" t="s">
        <v>1017</v>
      </c>
      <c r="E8028" t="s">
        <v>1018</v>
      </c>
      <c r="F8028" s="86">
        <v>53486672.221184999</v>
      </c>
    </row>
    <row r="8029" spans="1:6">
      <c r="A8029">
        <v>2020</v>
      </c>
      <c r="B8029" t="s">
        <v>1055</v>
      </c>
      <c r="C8029" t="s">
        <v>1013</v>
      </c>
      <c r="D8029" t="s">
        <v>1017</v>
      </c>
      <c r="E8029" t="s">
        <v>1018</v>
      </c>
      <c r="F8029" s="86">
        <v>53529130.8904728</v>
      </c>
    </row>
    <row r="8030" spans="1:6">
      <c r="A8030">
        <v>2021</v>
      </c>
      <c r="B8030" t="s">
        <v>1055</v>
      </c>
      <c r="C8030" t="s">
        <v>1013</v>
      </c>
      <c r="D8030" t="s">
        <v>1017</v>
      </c>
      <c r="E8030" t="s">
        <v>1018</v>
      </c>
      <c r="F8030" s="86">
        <v>53537610.378721803</v>
      </c>
    </row>
    <row r="8031" spans="1:6">
      <c r="A8031">
        <v>2022</v>
      </c>
      <c r="B8031" t="s">
        <v>1055</v>
      </c>
      <c r="C8031" t="s">
        <v>1013</v>
      </c>
      <c r="D8031" t="s">
        <v>1017</v>
      </c>
      <c r="E8031" t="s">
        <v>1018</v>
      </c>
      <c r="F8031" s="86">
        <v>53522939.930354297</v>
      </c>
    </row>
    <row r="8032" spans="1:6">
      <c r="A8032">
        <v>2023</v>
      </c>
      <c r="B8032" t="s">
        <v>1055</v>
      </c>
      <c r="C8032" t="s">
        <v>1013</v>
      </c>
      <c r="D8032" t="s">
        <v>1017</v>
      </c>
      <c r="E8032" t="s">
        <v>1018</v>
      </c>
      <c r="F8032" s="86">
        <v>53474966.528427199</v>
      </c>
    </row>
    <row r="8033" spans="1:6">
      <c r="A8033">
        <v>2024</v>
      </c>
      <c r="B8033" t="s">
        <v>1055</v>
      </c>
      <c r="C8033" t="s">
        <v>1013</v>
      </c>
      <c r="D8033" t="s">
        <v>1017</v>
      </c>
      <c r="E8033" t="s">
        <v>1018</v>
      </c>
      <c r="F8033" s="86">
        <v>53394430.863536403</v>
      </c>
    </row>
    <row r="8034" spans="1:6">
      <c r="A8034">
        <v>2025</v>
      </c>
      <c r="B8034" t="s">
        <v>1055</v>
      </c>
      <c r="C8034" t="s">
        <v>1013</v>
      </c>
      <c r="D8034" t="s">
        <v>1017</v>
      </c>
      <c r="E8034" t="s">
        <v>1018</v>
      </c>
      <c r="F8034" s="86">
        <v>53285365.193522803</v>
      </c>
    </row>
    <row r="8035" spans="1:6">
      <c r="A8035">
        <v>2026</v>
      </c>
      <c r="B8035" t="s">
        <v>1055</v>
      </c>
      <c r="C8035" t="s">
        <v>1013</v>
      </c>
      <c r="D8035" t="s">
        <v>1017</v>
      </c>
      <c r="E8035" t="s">
        <v>1018</v>
      </c>
      <c r="F8035" s="86">
        <v>53146118.682913698</v>
      </c>
    </row>
    <row r="8036" spans="1:6">
      <c r="A8036">
        <v>2027</v>
      </c>
      <c r="B8036" t="s">
        <v>1055</v>
      </c>
      <c r="C8036" t="s">
        <v>1013</v>
      </c>
      <c r="D8036" t="s">
        <v>1017</v>
      </c>
      <c r="E8036" t="s">
        <v>1018</v>
      </c>
      <c r="F8036" s="86">
        <v>52989443.553775303</v>
      </c>
    </row>
    <row r="8037" spans="1:6">
      <c r="A8037">
        <v>2028</v>
      </c>
      <c r="B8037" t="s">
        <v>1055</v>
      </c>
      <c r="C8037" t="s">
        <v>1013</v>
      </c>
      <c r="D8037" t="s">
        <v>1017</v>
      </c>
      <c r="E8037" t="s">
        <v>1018</v>
      </c>
      <c r="F8037" s="86">
        <v>52804668.144990101</v>
      </c>
    </row>
    <row r="8038" spans="1:6">
      <c r="A8038">
        <v>2029</v>
      </c>
      <c r="B8038" t="s">
        <v>1055</v>
      </c>
      <c r="C8038" t="s">
        <v>1013</v>
      </c>
      <c r="D8038" t="s">
        <v>1017</v>
      </c>
      <c r="E8038" t="s">
        <v>1018</v>
      </c>
      <c r="F8038" s="86">
        <v>52605587.529476501</v>
      </c>
    </row>
    <row r="8039" spans="1:6">
      <c r="A8039">
        <v>2030</v>
      </c>
      <c r="B8039" t="s">
        <v>1055</v>
      </c>
      <c r="C8039" t="s">
        <v>1013</v>
      </c>
      <c r="D8039" t="s">
        <v>1017</v>
      </c>
      <c r="E8039" t="s">
        <v>1018</v>
      </c>
      <c r="F8039" s="86">
        <v>52370473.105388202</v>
      </c>
    </row>
    <row r="8040" spans="1:6">
      <c r="A8040">
        <v>2031</v>
      </c>
      <c r="B8040" t="s">
        <v>1055</v>
      </c>
      <c r="C8040" t="s">
        <v>1013</v>
      </c>
      <c r="D8040" t="s">
        <v>1017</v>
      </c>
      <c r="E8040" t="s">
        <v>1018</v>
      </c>
      <c r="F8040" s="86">
        <v>52164167.829520702</v>
      </c>
    </row>
    <row r="8041" spans="1:6">
      <c r="A8041">
        <v>2032</v>
      </c>
      <c r="B8041" t="s">
        <v>1055</v>
      </c>
      <c r="C8041" t="s">
        <v>1013</v>
      </c>
      <c r="D8041" t="s">
        <v>1017</v>
      </c>
      <c r="E8041" t="s">
        <v>1018</v>
      </c>
      <c r="F8041" s="86">
        <v>51952186.647305101</v>
      </c>
    </row>
    <row r="8042" spans="1:6">
      <c r="A8042">
        <v>2033</v>
      </c>
      <c r="B8042" t="s">
        <v>1055</v>
      </c>
      <c r="C8042" t="s">
        <v>1013</v>
      </c>
      <c r="D8042" t="s">
        <v>1017</v>
      </c>
      <c r="E8042" t="s">
        <v>1018</v>
      </c>
      <c r="F8042" s="86">
        <v>51765246.827756301</v>
      </c>
    </row>
    <row r="8043" spans="1:6">
      <c r="A8043">
        <v>2034</v>
      </c>
      <c r="B8043" t="s">
        <v>1055</v>
      </c>
      <c r="C8043" t="s">
        <v>1013</v>
      </c>
      <c r="D8043" t="s">
        <v>1017</v>
      </c>
      <c r="E8043" t="s">
        <v>1018</v>
      </c>
      <c r="F8043" s="86">
        <v>51595987.643145397</v>
      </c>
    </row>
    <row r="8044" spans="1:6">
      <c r="A8044">
        <v>2035</v>
      </c>
      <c r="B8044" t="s">
        <v>1055</v>
      </c>
      <c r="C8044" t="s">
        <v>1013</v>
      </c>
      <c r="D8044" t="s">
        <v>1017</v>
      </c>
      <c r="E8044" t="s">
        <v>1018</v>
      </c>
      <c r="F8044" s="86">
        <v>51446850.3609199</v>
      </c>
    </row>
    <row r="8045" spans="1:6">
      <c r="A8045">
        <v>2036</v>
      </c>
      <c r="B8045" t="s">
        <v>1055</v>
      </c>
      <c r="C8045" t="s">
        <v>1013</v>
      </c>
      <c r="D8045" t="s">
        <v>1017</v>
      </c>
      <c r="E8045" t="s">
        <v>1018</v>
      </c>
      <c r="F8045" s="86">
        <v>51317700.697843298</v>
      </c>
    </row>
    <row r="8046" spans="1:6">
      <c r="A8046">
        <v>2037</v>
      </c>
      <c r="B8046" t="s">
        <v>1055</v>
      </c>
      <c r="C8046" t="s">
        <v>1013</v>
      </c>
      <c r="D8046" t="s">
        <v>1017</v>
      </c>
      <c r="E8046" t="s">
        <v>1018</v>
      </c>
      <c r="F8046" s="86">
        <v>51221911.818182901</v>
      </c>
    </row>
    <row r="8047" spans="1:6">
      <c r="A8047">
        <v>2038</v>
      </c>
      <c r="B8047" t="s">
        <v>1055</v>
      </c>
      <c r="C8047" t="s">
        <v>1013</v>
      </c>
      <c r="D8047" t="s">
        <v>1017</v>
      </c>
      <c r="E8047" t="s">
        <v>1018</v>
      </c>
      <c r="F8047" s="86">
        <v>51155961.404286303</v>
      </c>
    </row>
    <row r="8048" spans="1:6">
      <c r="A8048">
        <v>2039</v>
      </c>
      <c r="B8048" t="s">
        <v>1055</v>
      </c>
      <c r="C8048" t="s">
        <v>1013</v>
      </c>
      <c r="D8048" t="s">
        <v>1017</v>
      </c>
      <c r="E8048" t="s">
        <v>1018</v>
      </c>
      <c r="F8048" s="86">
        <v>51135146.960219502</v>
      </c>
    </row>
    <row r="8049" spans="1:6">
      <c r="A8049">
        <v>2040</v>
      </c>
      <c r="B8049" t="s">
        <v>1055</v>
      </c>
      <c r="C8049" t="s">
        <v>1013</v>
      </c>
      <c r="D8049" t="s">
        <v>1017</v>
      </c>
      <c r="E8049" t="s">
        <v>1018</v>
      </c>
      <c r="F8049" s="86">
        <v>51169295.151096202</v>
      </c>
    </row>
    <row r="8050" spans="1:6">
      <c r="A8050">
        <v>2041</v>
      </c>
      <c r="B8050" t="s">
        <v>1055</v>
      </c>
      <c r="C8050" t="s">
        <v>1013</v>
      </c>
      <c r="D8050" t="s">
        <v>1017</v>
      </c>
      <c r="E8050" t="s">
        <v>1018</v>
      </c>
      <c r="F8050" s="86">
        <v>51235598.197167799</v>
      </c>
    </row>
    <row r="8051" spans="1:6">
      <c r="A8051">
        <v>2042</v>
      </c>
      <c r="B8051" t="s">
        <v>1055</v>
      </c>
      <c r="C8051" t="s">
        <v>1013</v>
      </c>
      <c r="D8051" t="s">
        <v>1017</v>
      </c>
      <c r="E8051" t="s">
        <v>1018</v>
      </c>
      <c r="F8051" s="86">
        <v>51348425.428099297</v>
      </c>
    </row>
    <row r="8052" spans="1:6">
      <c r="A8052">
        <v>2043</v>
      </c>
      <c r="B8052" t="s">
        <v>1055</v>
      </c>
      <c r="C8052" t="s">
        <v>1013</v>
      </c>
      <c r="D8052" t="s">
        <v>1017</v>
      </c>
      <c r="E8052" t="s">
        <v>1018</v>
      </c>
      <c r="F8052" s="86">
        <v>51512654.516470604</v>
      </c>
    </row>
    <row r="8053" spans="1:6">
      <c r="A8053">
        <v>2044</v>
      </c>
      <c r="B8053" t="s">
        <v>1055</v>
      </c>
      <c r="C8053" t="s">
        <v>1013</v>
      </c>
      <c r="D8053" t="s">
        <v>1017</v>
      </c>
      <c r="E8053" t="s">
        <v>1018</v>
      </c>
      <c r="F8053" s="86">
        <v>51726168.203695603</v>
      </c>
    </row>
    <row r="8054" spans="1:6">
      <c r="A8054">
        <v>2045</v>
      </c>
      <c r="B8054" t="s">
        <v>1055</v>
      </c>
      <c r="C8054" t="s">
        <v>1013</v>
      </c>
      <c r="D8054" t="s">
        <v>1017</v>
      </c>
      <c r="E8054" t="s">
        <v>1018</v>
      </c>
      <c r="F8054" s="86">
        <v>51983044.088837601</v>
      </c>
    </row>
    <row r="8055" spans="1:6">
      <c r="A8055">
        <v>2046</v>
      </c>
      <c r="B8055" t="s">
        <v>1055</v>
      </c>
      <c r="C8055" t="s">
        <v>1013</v>
      </c>
      <c r="D8055" t="s">
        <v>1017</v>
      </c>
      <c r="E8055" t="s">
        <v>1018</v>
      </c>
      <c r="F8055" s="86">
        <v>52294542.359701298</v>
      </c>
    </row>
    <row r="8056" spans="1:6">
      <c r="A8056">
        <v>2047</v>
      </c>
      <c r="B8056" t="s">
        <v>1055</v>
      </c>
      <c r="C8056" t="s">
        <v>1013</v>
      </c>
      <c r="D8056" t="s">
        <v>1017</v>
      </c>
      <c r="E8056" t="s">
        <v>1018</v>
      </c>
      <c r="F8056" s="86">
        <v>52651602.372864403</v>
      </c>
    </row>
    <row r="8057" spans="1:6">
      <c r="A8057">
        <v>2048</v>
      </c>
      <c r="B8057" t="s">
        <v>1055</v>
      </c>
      <c r="C8057" t="s">
        <v>1013</v>
      </c>
      <c r="D8057" t="s">
        <v>1017</v>
      </c>
      <c r="E8057" t="s">
        <v>1018</v>
      </c>
      <c r="F8057" s="86">
        <v>53044466.533344001</v>
      </c>
    </row>
    <row r="8058" spans="1:6">
      <c r="A8058">
        <v>2049</v>
      </c>
      <c r="B8058" t="s">
        <v>1055</v>
      </c>
      <c r="C8058" t="s">
        <v>1013</v>
      </c>
      <c r="D8058" t="s">
        <v>1017</v>
      </c>
      <c r="E8058" t="s">
        <v>1018</v>
      </c>
      <c r="F8058" s="86">
        <v>53484301.660201102</v>
      </c>
    </row>
    <row r="8059" spans="1:6">
      <c r="A8059">
        <v>2050</v>
      </c>
      <c r="B8059" t="s">
        <v>1055</v>
      </c>
      <c r="C8059" t="s">
        <v>1013</v>
      </c>
      <c r="D8059" t="s">
        <v>1017</v>
      </c>
      <c r="E8059" t="s">
        <v>1018</v>
      </c>
      <c r="F8059" s="86">
        <v>53962107.524982102</v>
      </c>
    </row>
    <row r="8060" spans="1:6">
      <c r="A8060">
        <v>2017</v>
      </c>
      <c r="B8060" t="s">
        <v>1056</v>
      </c>
      <c r="C8060" t="s">
        <v>1013</v>
      </c>
      <c r="D8060" t="s">
        <v>1017</v>
      </c>
      <c r="E8060" t="s">
        <v>1018</v>
      </c>
      <c r="F8060" s="86">
        <v>35537403.656091101</v>
      </c>
    </row>
    <row r="8061" spans="1:6">
      <c r="A8061">
        <v>2018</v>
      </c>
      <c r="B8061" t="s">
        <v>1056</v>
      </c>
      <c r="C8061" t="s">
        <v>1013</v>
      </c>
      <c r="D8061" t="s">
        <v>1017</v>
      </c>
      <c r="E8061" t="s">
        <v>1018</v>
      </c>
      <c r="F8061" s="86">
        <v>35654976.341094501</v>
      </c>
    </row>
    <row r="8062" spans="1:6">
      <c r="A8062">
        <v>2019</v>
      </c>
      <c r="B8062" t="s">
        <v>1056</v>
      </c>
      <c r="C8062" t="s">
        <v>1013</v>
      </c>
      <c r="D8062" t="s">
        <v>1017</v>
      </c>
      <c r="E8062" t="s">
        <v>1018</v>
      </c>
      <c r="F8062" s="86">
        <v>35758729.631219499</v>
      </c>
    </row>
    <row r="8063" spans="1:6">
      <c r="A8063">
        <v>2020</v>
      </c>
      <c r="B8063" t="s">
        <v>1056</v>
      </c>
      <c r="C8063" t="s">
        <v>1013</v>
      </c>
      <c r="D8063" t="s">
        <v>1017</v>
      </c>
      <c r="E8063" t="s">
        <v>1018</v>
      </c>
      <c r="F8063" s="86">
        <v>35874199.4762398</v>
      </c>
    </row>
    <row r="8064" spans="1:6">
      <c r="A8064">
        <v>2021</v>
      </c>
      <c r="B8064" t="s">
        <v>1056</v>
      </c>
      <c r="C8064" t="s">
        <v>1013</v>
      </c>
      <c r="D8064" t="s">
        <v>1017</v>
      </c>
      <c r="E8064" t="s">
        <v>1018</v>
      </c>
      <c r="F8064" s="86">
        <v>35966108.507937402</v>
      </c>
    </row>
    <row r="8065" spans="1:6">
      <c r="A8065">
        <v>2022</v>
      </c>
      <c r="B8065" t="s">
        <v>1056</v>
      </c>
      <c r="C8065" t="s">
        <v>1013</v>
      </c>
      <c r="D8065" t="s">
        <v>1017</v>
      </c>
      <c r="E8065" t="s">
        <v>1018</v>
      </c>
      <c r="F8065" s="86">
        <v>36031854.913127899</v>
      </c>
    </row>
    <row r="8066" spans="1:6">
      <c r="A8066">
        <v>2023</v>
      </c>
      <c r="B8066" t="s">
        <v>1056</v>
      </c>
      <c r="C8066" t="s">
        <v>1013</v>
      </c>
      <c r="D8066" t="s">
        <v>1017</v>
      </c>
      <c r="E8066" t="s">
        <v>1018</v>
      </c>
      <c r="F8066" s="86">
        <v>36069065.595822997</v>
      </c>
    </row>
    <row r="8067" spans="1:6">
      <c r="A8067">
        <v>2024</v>
      </c>
      <c r="B8067" t="s">
        <v>1056</v>
      </c>
      <c r="C8067" t="s">
        <v>1013</v>
      </c>
      <c r="D8067" t="s">
        <v>1017</v>
      </c>
      <c r="E8067" t="s">
        <v>1018</v>
      </c>
      <c r="F8067" s="86">
        <v>36071492.234749101</v>
      </c>
    </row>
    <row r="8068" spans="1:6">
      <c r="A8068">
        <v>2025</v>
      </c>
      <c r="B8068" t="s">
        <v>1056</v>
      </c>
      <c r="C8068" t="s">
        <v>1013</v>
      </c>
      <c r="D8068" t="s">
        <v>1017</v>
      </c>
      <c r="E8068" t="s">
        <v>1018</v>
      </c>
      <c r="F8068" s="86">
        <v>36043042.672286302</v>
      </c>
    </row>
    <row r="8069" spans="1:6">
      <c r="A8069">
        <v>2026</v>
      </c>
      <c r="B8069" t="s">
        <v>1056</v>
      </c>
      <c r="C8069" t="s">
        <v>1013</v>
      </c>
      <c r="D8069" t="s">
        <v>1017</v>
      </c>
      <c r="E8069" t="s">
        <v>1018</v>
      </c>
      <c r="F8069" s="86">
        <v>35986131.6608366</v>
      </c>
    </row>
    <row r="8070" spans="1:6">
      <c r="A8070">
        <v>2027</v>
      </c>
      <c r="B8070" t="s">
        <v>1056</v>
      </c>
      <c r="C8070" t="s">
        <v>1013</v>
      </c>
      <c r="D8070" t="s">
        <v>1017</v>
      </c>
      <c r="E8070" t="s">
        <v>1018</v>
      </c>
      <c r="F8070" s="86">
        <v>35907683.951945998</v>
      </c>
    </row>
    <row r="8071" spans="1:6">
      <c r="A8071">
        <v>2028</v>
      </c>
      <c r="B8071" t="s">
        <v>1056</v>
      </c>
      <c r="C8071" t="s">
        <v>1013</v>
      </c>
      <c r="D8071" t="s">
        <v>1017</v>
      </c>
      <c r="E8071" t="s">
        <v>1018</v>
      </c>
      <c r="F8071" s="86">
        <v>35811658.577007502</v>
      </c>
    </row>
    <row r="8072" spans="1:6">
      <c r="A8072">
        <v>2029</v>
      </c>
      <c r="B8072" t="s">
        <v>1056</v>
      </c>
      <c r="C8072" t="s">
        <v>1013</v>
      </c>
      <c r="D8072" t="s">
        <v>1017</v>
      </c>
      <c r="E8072" t="s">
        <v>1018</v>
      </c>
      <c r="F8072" s="86">
        <v>35695462.963891402</v>
      </c>
    </row>
    <row r="8073" spans="1:6">
      <c r="A8073">
        <v>2030</v>
      </c>
      <c r="B8073" t="s">
        <v>1056</v>
      </c>
      <c r="C8073" t="s">
        <v>1013</v>
      </c>
      <c r="D8073" t="s">
        <v>1017</v>
      </c>
      <c r="E8073" t="s">
        <v>1018</v>
      </c>
      <c r="F8073" s="86">
        <v>35561162.8777254</v>
      </c>
    </row>
    <row r="8074" spans="1:6">
      <c r="A8074">
        <v>2031</v>
      </c>
      <c r="B8074" t="s">
        <v>1056</v>
      </c>
      <c r="C8074" t="s">
        <v>1013</v>
      </c>
      <c r="D8074" t="s">
        <v>1017</v>
      </c>
      <c r="E8074" t="s">
        <v>1018</v>
      </c>
      <c r="F8074" s="86">
        <v>35433601.376296297</v>
      </c>
    </row>
    <row r="8075" spans="1:6">
      <c r="A8075">
        <v>2032</v>
      </c>
      <c r="B8075" t="s">
        <v>1056</v>
      </c>
      <c r="C8075" t="s">
        <v>1013</v>
      </c>
      <c r="D8075" t="s">
        <v>1017</v>
      </c>
      <c r="E8075" t="s">
        <v>1018</v>
      </c>
      <c r="F8075" s="86">
        <v>35314312.303228602</v>
      </c>
    </row>
    <row r="8076" spans="1:6">
      <c r="A8076">
        <v>2033</v>
      </c>
      <c r="B8076" t="s">
        <v>1056</v>
      </c>
      <c r="C8076" t="s">
        <v>1013</v>
      </c>
      <c r="D8076" t="s">
        <v>1017</v>
      </c>
      <c r="E8076" t="s">
        <v>1018</v>
      </c>
      <c r="F8076" s="86">
        <v>35211634.095725</v>
      </c>
    </row>
    <row r="8077" spans="1:6">
      <c r="A8077">
        <v>2034</v>
      </c>
      <c r="B8077" t="s">
        <v>1056</v>
      </c>
      <c r="C8077" t="s">
        <v>1013</v>
      </c>
      <c r="D8077" t="s">
        <v>1017</v>
      </c>
      <c r="E8077" t="s">
        <v>1018</v>
      </c>
      <c r="F8077" s="86">
        <v>35117627.182813004</v>
      </c>
    </row>
    <row r="8078" spans="1:6">
      <c r="A8078">
        <v>2035</v>
      </c>
      <c r="B8078" t="s">
        <v>1056</v>
      </c>
      <c r="C8078" t="s">
        <v>1013</v>
      </c>
      <c r="D8078" t="s">
        <v>1017</v>
      </c>
      <c r="E8078" t="s">
        <v>1018</v>
      </c>
      <c r="F8078" s="86">
        <v>35041764.432601899</v>
      </c>
    </row>
    <row r="8079" spans="1:6">
      <c r="A8079">
        <v>2036</v>
      </c>
      <c r="B8079" t="s">
        <v>1056</v>
      </c>
      <c r="C8079" t="s">
        <v>1013</v>
      </c>
      <c r="D8079" t="s">
        <v>1017</v>
      </c>
      <c r="E8079" t="s">
        <v>1018</v>
      </c>
      <c r="F8079" s="86">
        <v>34978828.503397502</v>
      </c>
    </row>
    <row r="8080" spans="1:6">
      <c r="A8080">
        <v>2037</v>
      </c>
      <c r="B8080" t="s">
        <v>1056</v>
      </c>
      <c r="C8080" t="s">
        <v>1013</v>
      </c>
      <c r="D8080" t="s">
        <v>1017</v>
      </c>
      <c r="E8080" t="s">
        <v>1018</v>
      </c>
      <c r="F8080" s="86">
        <v>34928037.365020096</v>
      </c>
    </row>
    <row r="8081" spans="1:6">
      <c r="A8081">
        <v>2038</v>
      </c>
      <c r="B8081" t="s">
        <v>1056</v>
      </c>
      <c r="C8081" t="s">
        <v>1013</v>
      </c>
      <c r="D8081" t="s">
        <v>1017</v>
      </c>
      <c r="E8081" t="s">
        <v>1018</v>
      </c>
      <c r="F8081" s="86">
        <v>34906567.542770803</v>
      </c>
    </row>
    <row r="8082" spans="1:6">
      <c r="A8082">
        <v>2039</v>
      </c>
      <c r="B8082" t="s">
        <v>1056</v>
      </c>
      <c r="C8082" t="s">
        <v>1013</v>
      </c>
      <c r="D8082" t="s">
        <v>1017</v>
      </c>
      <c r="E8082" t="s">
        <v>1018</v>
      </c>
      <c r="F8082" s="86">
        <v>34910552.272177503</v>
      </c>
    </row>
    <row r="8083" spans="1:6">
      <c r="A8083">
        <v>2040</v>
      </c>
      <c r="B8083" t="s">
        <v>1056</v>
      </c>
      <c r="C8083" t="s">
        <v>1013</v>
      </c>
      <c r="D8083" t="s">
        <v>1017</v>
      </c>
      <c r="E8083" t="s">
        <v>1018</v>
      </c>
      <c r="F8083" s="86">
        <v>34939081.542359702</v>
      </c>
    </row>
    <row r="8084" spans="1:6">
      <c r="A8084">
        <v>2041</v>
      </c>
      <c r="B8084" t="s">
        <v>1056</v>
      </c>
      <c r="C8084" t="s">
        <v>1013</v>
      </c>
      <c r="D8084" t="s">
        <v>1017</v>
      </c>
      <c r="E8084" t="s">
        <v>1018</v>
      </c>
      <c r="F8084" s="86">
        <v>34989898.663728699</v>
      </c>
    </row>
    <row r="8085" spans="1:6">
      <c r="A8085">
        <v>2042</v>
      </c>
      <c r="B8085" t="s">
        <v>1056</v>
      </c>
      <c r="C8085" t="s">
        <v>1013</v>
      </c>
      <c r="D8085" t="s">
        <v>1017</v>
      </c>
      <c r="E8085" t="s">
        <v>1018</v>
      </c>
      <c r="F8085" s="86">
        <v>35063624.432942398</v>
      </c>
    </row>
    <row r="8086" spans="1:6">
      <c r="A8086">
        <v>2043</v>
      </c>
      <c r="B8086" t="s">
        <v>1056</v>
      </c>
      <c r="C8086" t="s">
        <v>1013</v>
      </c>
      <c r="D8086" t="s">
        <v>1017</v>
      </c>
      <c r="E8086" t="s">
        <v>1018</v>
      </c>
      <c r="F8086" s="86">
        <v>35167438.360185601</v>
      </c>
    </row>
    <row r="8087" spans="1:6">
      <c r="A8087">
        <v>2044</v>
      </c>
      <c r="B8087" t="s">
        <v>1056</v>
      </c>
      <c r="C8087" t="s">
        <v>1013</v>
      </c>
      <c r="D8087" t="s">
        <v>1017</v>
      </c>
      <c r="E8087" t="s">
        <v>1018</v>
      </c>
      <c r="F8087" s="86">
        <v>35295508.408292398</v>
      </c>
    </row>
    <row r="8088" spans="1:6">
      <c r="A8088">
        <v>2045</v>
      </c>
      <c r="B8088" t="s">
        <v>1056</v>
      </c>
      <c r="C8088" t="s">
        <v>1013</v>
      </c>
      <c r="D8088" t="s">
        <v>1017</v>
      </c>
      <c r="E8088" t="s">
        <v>1018</v>
      </c>
      <c r="F8088" s="86">
        <v>35448853.033304997</v>
      </c>
    </row>
    <row r="8089" spans="1:6">
      <c r="A8089">
        <v>2046</v>
      </c>
      <c r="B8089" t="s">
        <v>1056</v>
      </c>
      <c r="C8089" t="s">
        <v>1013</v>
      </c>
      <c r="D8089" t="s">
        <v>1017</v>
      </c>
      <c r="E8089" t="s">
        <v>1018</v>
      </c>
      <c r="F8089" s="86">
        <v>35629227.929083303</v>
      </c>
    </row>
    <row r="8090" spans="1:6">
      <c r="A8090">
        <v>2047</v>
      </c>
      <c r="B8090" t="s">
        <v>1056</v>
      </c>
      <c r="C8090" t="s">
        <v>1013</v>
      </c>
      <c r="D8090" t="s">
        <v>1017</v>
      </c>
      <c r="E8090" t="s">
        <v>1018</v>
      </c>
      <c r="F8090" s="86">
        <v>35827133.325744703</v>
      </c>
    </row>
    <row r="8091" spans="1:6">
      <c r="A8091">
        <v>2048</v>
      </c>
      <c r="B8091" t="s">
        <v>1056</v>
      </c>
      <c r="C8091" t="s">
        <v>1013</v>
      </c>
      <c r="D8091" t="s">
        <v>1017</v>
      </c>
      <c r="E8091" t="s">
        <v>1018</v>
      </c>
      <c r="F8091" s="86">
        <v>36041021.522549599</v>
      </c>
    </row>
    <row r="8092" spans="1:6">
      <c r="A8092">
        <v>2049</v>
      </c>
      <c r="B8092" t="s">
        <v>1056</v>
      </c>
      <c r="C8092" t="s">
        <v>1013</v>
      </c>
      <c r="D8092" t="s">
        <v>1017</v>
      </c>
      <c r="E8092" t="s">
        <v>1018</v>
      </c>
      <c r="F8092" s="86">
        <v>36275886.836429797</v>
      </c>
    </row>
    <row r="8093" spans="1:6">
      <c r="A8093">
        <v>2050</v>
      </c>
      <c r="B8093" t="s">
        <v>1056</v>
      </c>
      <c r="C8093" t="s">
        <v>1013</v>
      </c>
      <c r="D8093" t="s">
        <v>1017</v>
      </c>
      <c r="E8093" t="s">
        <v>1018</v>
      </c>
      <c r="F8093" s="86">
        <v>36522434.457121298</v>
      </c>
    </row>
    <row r="8094" spans="1:6">
      <c r="A8094">
        <v>2017</v>
      </c>
      <c r="B8094" t="s">
        <v>1057</v>
      </c>
      <c r="C8094" t="s">
        <v>1013</v>
      </c>
      <c r="D8094" t="s">
        <v>1017</v>
      </c>
      <c r="E8094" t="s">
        <v>1018</v>
      </c>
      <c r="F8094" s="86">
        <v>1361847.2960051999</v>
      </c>
    </row>
    <row r="8095" spans="1:6">
      <c r="A8095">
        <v>2018</v>
      </c>
      <c r="B8095" t="s">
        <v>1057</v>
      </c>
      <c r="C8095" t="s">
        <v>1013</v>
      </c>
      <c r="D8095" t="s">
        <v>1017</v>
      </c>
      <c r="E8095" t="s">
        <v>1018</v>
      </c>
      <c r="F8095" s="86">
        <v>1372736.8142741299</v>
      </c>
    </row>
    <row r="8096" spans="1:6">
      <c r="A8096">
        <v>2019</v>
      </c>
      <c r="B8096" t="s">
        <v>1057</v>
      </c>
      <c r="C8096" t="s">
        <v>1013</v>
      </c>
      <c r="D8096" t="s">
        <v>1017</v>
      </c>
      <c r="E8096" t="s">
        <v>1018</v>
      </c>
      <c r="F8096" s="86">
        <v>1383391.29815862</v>
      </c>
    </row>
    <row r="8097" spans="1:6">
      <c r="A8097">
        <v>2020</v>
      </c>
      <c r="B8097" t="s">
        <v>1057</v>
      </c>
      <c r="C8097" t="s">
        <v>1013</v>
      </c>
      <c r="D8097" t="s">
        <v>1017</v>
      </c>
      <c r="E8097" t="s">
        <v>1018</v>
      </c>
      <c r="F8097" s="86">
        <v>1391036.3174379501</v>
      </c>
    </row>
    <row r="8098" spans="1:6">
      <c r="A8098">
        <v>2021</v>
      </c>
      <c r="B8098" t="s">
        <v>1057</v>
      </c>
      <c r="C8098" t="s">
        <v>1013</v>
      </c>
      <c r="D8098" t="s">
        <v>1017</v>
      </c>
      <c r="E8098" t="s">
        <v>1018</v>
      </c>
      <c r="F8098" s="86">
        <v>1397848.56557768</v>
      </c>
    </row>
    <row r="8099" spans="1:6">
      <c r="A8099">
        <v>2022</v>
      </c>
      <c r="B8099" t="s">
        <v>1057</v>
      </c>
      <c r="C8099" t="s">
        <v>1013</v>
      </c>
      <c r="D8099" t="s">
        <v>1017</v>
      </c>
      <c r="E8099" t="s">
        <v>1018</v>
      </c>
      <c r="F8099" s="86">
        <v>1403826.29617323</v>
      </c>
    </row>
    <row r="8100" spans="1:6">
      <c r="A8100">
        <v>2023</v>
      </c>
      <c r="B8100" t="s">
        <v>1057</v>
      </c>
      <c r="C8100" t="s">
        <v>1013</v>
      </c>
      <c r="D8100" t="s">
        <v>1017</v>
      </c>
      <c r="E8100" t="s">
        <v>1018</v>
      </c>
      <c r="F8100" s="86">
        <v>1408497.164776</v>
      </c>
    </row>
    <row r="8101" spans="1:6">
      <c r="A8101">
        <v>2024</v>
      </c>
      <c r="B8101" t="s">
        <v>1057</v>
      </c>
      <c r="C8101" t="s">
        <v>1013</v>
      </c>
      <c r="D8101" t="s">
        <v>1017</v>
      </c>
      <c r="E8101" t="s">
        <v>1018</v>
      </c>
      <c r="F8101" s="86">
        <v>1410836.7460914601</v>
      </c>
    </row>
    <row r="8102" spans="1:6">
      <c r="A8102">
        <v>2025</v>
      </c>
      <c r="B8102" t="s">
        <v>1057</v>
      </c>
      <c r="C8102" t="s">
        <v>1013</v>
      </c>
      <c r="D8102" t="s">
        <v>1017</v>
      </c>
      <c r="E8102" t="s">
        <v>1018</v>
      </c>
      <c r="F8102" s="86">
        <v>1412615.4983701401</v>
      </c>
    </row>
    <row r="8103" spans="1:6">
      <c r="A8103">
        <v>2026</v>
      </c>
      <c r="B8103" t="s">
        <v>1057</v>
      </c>
      <c r="C8103" t="s">
        <v>1013</v>
      </c>
      <c r="D8103" t="s">
        <v>1017</v>
      </c>
      <c r="E8103" t="s">
        <v>1018</v>
      </c>
      <c r="F8103" s="86">
        <v>1413509.3648803199</v>
      </c>
    </row>
    <row r="8104" spans="1:6">
      <c r="A8104">
        <v>2027</v>
      </c>
      <c r="B8104" t="s">
        <v>1057</v>
      </c>
      <c r="C8104" t="s">
        <v>1013</v>
      </c>
      <c r="D8104" t="s">
        <v>1017</v>
      </c>
      <c r="E8104" t="s">
        <v>1018</v>
      </c>
      <c r="F8104" s="86">
        <v>1412919.08461794</v>
      </c>
    </row>
    <row r="8105" spans="1:6">
      <c r="A8105">
        <v>2028</v>
      </c>
      <c r="B8105" t="s">
        <v>1057</v>
      </c>
      <c r="C8105" t="s">
        <v>1013</v>
      </c>
      <c r="D8105" t="s">
        <v>1017</v>
      </c>
      <c r="E8105" t="s">
        <v>1018</v>
      </c>
      <c r="F8105" s="86">
        <v>1411199.2153310601</v>
      </c>
    </row>
    <row r="8106" spans="1:6">
      <c r="A8106">
        <v>2029</v>
      </c>
      <c r="B8106" t="s">
        <v>1057</v>
      </c>
      <c r="C8106" t="s">
        <v>1013</v>
      </c>
      <c r="D8106" t="s">
        <v>1017</v>
      </c>
      <c r="E8106" t="s">
        <v>1018</v>
      </c>
      <c r="F8106" s="86">
        <v>1408820.3501842399</v>
      </c>
    </row>
    <row r="8107" spans="1:6">
      <c r="A8107">
        <v>2030</v>
      </c>
      <c r="B8107" t="s">
        <v>1057</v>
      </c>
      <c r="C8107" t="s">
        <v>1013</v>
      </c>
      <c r="D8107" t="s">
        <v>1017</v>
      </c>
      <c r="E8107" t="s">
        <v>1018</v>
      </c>
      <c r="F8107" s="86">
        <v>1404413.91071801</v>
      </c>
    </row>
    <row r="8108" spans="1:6">
      <c r="A8108">
        <v>2031</v>
      </c>
      <c r="B8108" t="s">
        <v>1057</v>
      </c>
      <c r="C8108" t="s">
        <v>1013</v>
      </c>
      <c r="D8108" t="s">
        <v>1017</v>
      </c>
      <c r="E8108" t="s">
        <v>1018</v>
      </c>
      <c r="F8108" s="86">
        <v>1400676.6369271399</v>
      </c>
    </row>
    <row r="8109" spans="1:6">
      <c r="A8109">
        <v>2032</v>
      </c>
      <c r="B8109" t="s">
        <v>1057</v>
      </c>
      <c r="C8109" t="s">
        <v>1013</v>
      </c>
      <c r="D8109" t="s">
        <v>1017</v>
      </c>
      <c r="E8109" t="s">
        <v>1018</v>
      </c>
      <c r="F8109" s="86">
        <v>1397061.09020853</v>
      </c>
    </row>
    <row r="8110" spans="1:6">
      <c r="A8110">
        <v>2033</v>
      </c>
      <c r="B8110" t="s">
        <v>1057</v>
      </c>
      <c r="C8110" t="s">
        <v>1013</v>
      </c>
      <c r="D8110" t="s">
        <v>1017</v>
      </c>
      <c r="E8110" t="s">
        <v>1018</v>
      </c>
      <c r="F8110" s="86">
        <v>1393896.64730786</v>
      </c>
    </row>
    <row r="8111" spans="1:6">
      <c r="A8111">
        <v>2034</v>
      </c>
      <c r="B8111" t="s">
        <v>1057</v>
      </c>
      <c r="C8111" t="s">
        <v>1013</v>
      </c>
      <c r="D8111" t="s">
        <v>1017</v>
      </c>
      <c r="E8111" t="s">
        <v>1018</v>
      </c>
      <c r="F8111" s="86">
        <v>1391012.2400223799</v>
      </c>
    </row>
    <row r="8112" spans="1:6">
      <c r="A8112">
        <v>2035</v>
      </c>
      <c r="B8112" t="s">
        <v>1057</v>
      </c>
      <c r="C8112" t="s">
        <v>1013</v>
      </c>
      <c r="D8112" t="s">
        <v>1017</v>
      </c>
      <c r="E8112" t="s">
        <v>1018</v>
      </c>
      <c r="F8112" s="86">
        <v>1388402.35036074</v>
      </c>
    </row>
    <row r="8113" spans="1:6">
      <c r="A8113">
        <v>2036</v>
      </c>
      <c r="B8113" t="s">
        <v>1057</v>
      </c>
      <c r="C8113" t="s">
        <v>1013</v>
      </c>
      <c r="D8113" t="s">
        <v>1017</v>
      </c>
      <c r="E8113" t="s">
        <v>1018</v>
      </c>
      <c r="F8113" s="86">
        <v>1386811.0856921801</v>
      </c>
    </row>
    <row r="8114" spans="1:6">
      <c r="A8114">
        <v>2037</v>
      </c>
      <c r="B8114" t="s">
        <v>1057</v>
      </c>
      <c r="C8114" t="s">
        <v>1013</v>
      </c>
      <c r="D8114" t="s">
        <v>1017</v>
      </c>
      <c r="E8114" t="s">
        <v>1018</v>
      </c>
      <c r="F8114" s="86">
        <v>1385946.4089092701</v>
      </c>
    </row>
    <row r="8115" spans="1:6">
      <c r="A8115">
        <v>2038</v>
      </c>
      <c r="B8115" t="s">
        <v>1057</v>
      </c>
      <c r="C8115" t="s">
        <v>1013</v>
      </c>
      <c r="D8115" t="s">
        <v>1017</v>
      </c>
      <c r="E8115" t="s">
        <v>1018</v>
      </c>
      <c r="F8115" s="86">
        <v>1385916.74235701</v>
      </c>
    </row>
    <row r="8116" spans="1:6">
      <c r="A8116">
        <v>2039</v>
      </c>
      <c r="B8116" t="s">
        <v>1057</v>
      </c>
      <c r="C8116" t="s">
        <v>1013</v>
      </c>
      <c r="D8116" t="s">
        <v>1017</v>
      </c>
      <c r="E8116" t="s">
        <v>1018</v>
      </c>
      <c r="F8116" s="86">
        <v>1387120.5847167301</v>
      </c>
    </row>
    <row r="8117" spans="1:6">
      <c r="A8117">
        <v>2040</v>
      </c>
      <c r="B8117" t="s">
        <v>1057</v>
      </c>
      <c r="C8117" t="s">
        <v>1013</v>
      </c>
      <c r="D8117" t="s">
        <v>1017</v>
      </c>
      <c r="E8117" t="s">
        <v>1018</v>
      </c>
      <c r="F8117" s="86">
        <v>1389620.9489621101</v>
      </c>
    </row>
    <row r="8118" spans="1:6">
      <c r="A8118">
        <v>2041</v>
      </c>
      <c r="B8118" t="s">
        <v>1057</v>
      </c>
      <c r="C8118" t="s">
        <v>1013</v>
      </c>
      <c r="D8118" t="s">
        <v>1017</v>
      </c>
      <c r="E8118" t="s">
        <v>1018</v>
      </c>
      <c r="F8118" s="86">
        <v>1393576.2905045601</v>
      </c>
    </row>
    <row r="8119" spans="1:6">
      <c r="A8119">
        <v>2042</v>
      </c>
      <c r="B8119" t="s">
        <v>1057</v>
      </c>
      <c r="C8119" t="s">
        <v>1013</v>
      </c>
      <c r="D8119" t="s">
        <v>1017</v>
      </c>
      <c r="E8119" t="s">
        <v>1018</v>
      </c>
      <c r="F8119" s="86">
        <v>1398001.79105347</v>
      </c>
    </row>
    <row r="8120" spans="1:6">
      <c r="A8120">
        <v>2043</v>
      </c>
      <c r="B8120" t="s">
        <v>1057</v>
      </c>
      <c r="C8120" t="s">
        <v>1013</v>
      </c>
      <c r="D8120" t="s">
        <v>1017</v>
      </c>
      <c r="E8120" t="s">
        <v>1018</v>
      </c>
      <c r="F8120" s="86">
        <v>1403858.0941160701</v>
      </c>
    </row>
    <row r="8121" spans="1:6">
      <c r="A8121">
        <v>2044</v>
      </c>
      <c r="B8121" t="s">
        <v>1057</v>
      </c>
      <c r="C8121" t="s">
        <v>1013</v>
      </c>
      <c r="D8121" t="s">
        <v>1017</v>
      </c>
      <c r="E8121" t="s">
        <v>1018</v>
      </c>
      <c r="F8121" s="86">
        <v>1410922.0006933501</v>
      </c>
    </row>
    <row r="8122" spans="1:6">
      <c r="A8122">
        <v>2045</v>
      </c>
      <c r="B8122" t="s">
        <v>1057</v>
      </c>
      <c r="C8122" t="s">
        <v>1013</v>
      </c>
      <c r="D8122" t="s">
        <v>1017</v>
      </c>
      <c r="E8122" t="s">
        <v>1018</v>
      </c>
      <c r="F8122" s="86">
        <v>1419755.15145159</v>
      </c>
    </row>
    <row r="8123" spans="1:6">
      <c r="A8123">
        <v>2046</v>
      </c>
      <c r="B8123" t="s">
        <v>1057</v>
      </c>
      <c r="C8123" t="s">
        <v>1013</v>
      </c>
      <c r="D8123" t="s">
        <v>1017</v>
      </c>
      <c r="E8123" t="s">
        <v>1018</v>
      </c>
      <c r="F8123" s="86">
        <v>1429649.8744754</v>
      </c>
    </row>
    <row r="8124" spans="1:6">
      <c r="A8124">
        <v>2047</v>
      </c>
      <c r="B8124" t="s">
        <v>1057</v>
      </c>
      <c r="C8124" t="s">
        <v>1013</v>
      </c>
      <c r="D8124" t="s">
        <v>1017</v>
      </c>
      <c r="E8124" t="s">
        <v>1018</v>
      </c>
      <c r="F8124" s="86">
        <v>1440169.5651426699</v>
      </c>
    </row>
    <row r="8125" spans="1:6">
      <c r="A8125">
        <v>2048</v>
      </c>
      <c r="B8125" t="s">
        <v>1057</v>
      </c>
      <c r="C8125" t="s">
        <v>1013</v>
      </c>
      <c r="D8125" t="s">
        <v>1017</v>
      </c>
      <c r="E8125" t="s">
        <v>1018</v>
      </c>
      <c r="F8125" s="86">
        <v>1451917.21776602</v>
      </c>
    </row>
    <row r="8126" spans="1:6">
      <c r="A8126">
        <v>2049</v>
      </c>
      <c r="B8126" t="s">
        <v>1057</v>
      </c>
      <c r="C8126" t="s">
        <v>1013</v>
      </c>
      <c r="D8126" t="s">
        <v>1017</v>
      </c>
      <c r="E8126" t="s">
        <v>1018</v>
      </c>
      <c r="F8126" s="86">
        <v>1464943.82679468</v>
      </c>
    </row>
    <row r="8127" spans="1:6">
      <c r="A8127">
        <v>2050</v>
      </c>
      <c r="B8127" t="s">
        <v>1057</v>
      </c>
      <c r="C8127" t="s">
        <v>1013</v>
      </c>
      <c r="D8127" t="s">
        <v>1017</v>
      </c>
      <c r="E8127" t="s">
        <v>1018</v>
      </c>
      <c r="F8127" s="86">
        <v>1478688.7195851</v>
      </c>
    </row>
    <row r="8128" spans="1:6">
      <c r="A8128">
        <v>2017</v>
      </c>
      <c r="B8128" t="s">
        <v>1058</v>
      </c>
      <c r="C8128" t="s">
        <v>1013</v>
      </c>
      <c r="D8128" t="s">
        <v>1017</v>
      </c>
      <c r="E8128" t="s">
        <v>1018</v>
      </c>
      <c r="F8128" s="86">
        <v>30389171.5173233</v>
      </c>
    </row>
    <row r="8129" spans="1:6">
      <c r="A8129">
        <v>2018</v>
      </c>
      <c r="B8129" t="s">
        <v>1058</v>
      </c>
      <c r="C8129" t="s">
        <v>1013</v>
      </c>
      <c r="D8129" t="s">
        <v>1017</v>
      </c>
      <c r="E8129" t="s">
        <v>1018</v>
      </c>
      <c r="F8129" s="86">
        <v>30413200.3377579</v>
      </c>
    </row>
    <row r="8130" spans="1:6">
      <c r="A8130">
        <v>2019</v>
      </c>
      <c r="B8130" t="s">
        <v>1058</v>
      </c>
      <c r="C8130" t="s">
        <v>1013</v>
      </c>
      <c r="D8130" t="s">
        <v>1017</v>
      </c>
      <c r="E8130" t="s">
        <v>1018</v>
      </c>
      <c r="F8130" s="86">
        <v>30432928.653887901</v>
      </c>
    </row>
    <row r="8131" spans="1:6">
      <c r="A8131">
        <v>2020</v>
      </c>
      <c r="B8131" t="s">
        <v>1058</v>
      </c>
      <c r="C8131" t="s">
        <v>1013</v>
      </c>
      <c r="D8131" t="s">
        <v>1017</v>
      </c>
      <c r="E8131" t="s">
        <v>1018</v>
      </c>
      <c r="F8131" s="86">
        <v>30491299.258369599</v>
      </c>
    </row>
    <row r="8132" spans="1:6">
      <c r="A8132">
        <v>2021</v>
      </c>
      <c r="B8132" t="s">
        <v>1058</v>
      </c>
      <c r="C8132" t="s">
        <v>1013</v>
      </c>
      <c r="D8132" t="s">
        <v>1017</v>
      </c>
      <c r="E8132" t="s">
        <v>1018</v>
      </c>
      <c r="F8132" s="86">
        <v>30521403.808981702</v>
      </c>
    </row>
    <row r="8133" spans="1:6">
      <c r="A8133">
        <v>2022</v>
      </c>
      <c r="B8133" t="s">
        <v>1058</v>
      </c>
      <c r="C8133" t="s">
        <v>1013</v>
      </c>
      <c r="D8133" t="s">
        <v>1017</v>
      </c>
      <c r="E8133" t="s">
        <v>1018</v>
      </c>
      <c r="F8133" s="86">
        <v>30529289.194363501</v>
      </c>
    </row>
    <row r="8134" spans="1:6">
      <c r="A8134">
        <v>2023</v>
      </c>
      <c r="B8134" t="s">
        <v>1058</v>
      </c>
      <c r="C8134" t="s">
        <v>1013</v>
      </c>
      <c r="D8134" t="s">
        <v>1017</v>
      </c>
      <c r="E8134" t="s">
        <v>1018</v>
      </c>
      <c r="F8134" s="86">
        <v>30517978.323986199</v>
      </c>
    </row>
    <row r="8135" spans="1:6">
      <c r="A8135">
        <v>2024</v>
      </c>
      <c r="B8135" t="s">
        <v>1058</v>
      </c>
      <c r="C8135" t="s">
        <v>1013</v>
      </c>
      <c r="D8135" t="s">
        <v>1017</v>
      </c>
      <c r="E8135" t="s">
        <v>1018</v>
      </c>
      <c r="F8135" s="86">
        <v>30473971.572901599</v>
      </c>
    </row>
    <row r="8136" spans="1:6">
      <c r="A8136">
        <v>2025</v>
      </c>
      <c r="B8136" t="s">
        <v>1058</v>
      </c>
      <c r="C8136" t="s">
        <v>1013</v>
      </c>
      <c r="D8136" t="s">
        <v>1017</v>
      </c>
      <c r="E8136" t="s">
        <v>1018</v>
      </c>
      <c r="F8136" s="86">
        <v>30401774.2483017</v>
      </c>
    </row>
    <row r="8137" spans="1:6">
      <c r="A8137">
        <v>2026</v>
      </c>
      <c r="B8137" t="s">
        <v>1058</v>
      </c>
      <c r="C8137" t="s">
        <v>1013</v>
      </c>
      <c r="D8137" t="s">
        <v>1017</v>
      </c>
      <c r="E8137" t="s">
        <v>1018</v>
      </c>
      <c r="F8137" s="86">
        <v>30316638.645162702</v>
      </c>
    </row>
    <row r="8138" spans="1:6">
      <c r="A8138">
        <v>2027</v>
      </c>
      <c r="B8138" t="s">
        <v>1058</v>
      </c>
      <c r="C8138" t="s">
        <v>1013</v>
      </c>
      <c r="D8138" t="s">
        <v>1017</v>
      </c>
      <c r="E8138" t="s">
        <v>1018</v>
      </c>
      <c r="F8138" s="86">
        <v>30205526.942829899</v>
      </c>
    </row>
    <row r="8139" spans="1:6">
      <c r="A8139">
        <v>2028</v>
      </c>
      <c r="B8139" t="s">
        <v>1058</v>
      </c>
      <c r="C8139" t="s">
        <v>1013</v>
      </c>
      <c r="D8139" t="s">
        <v>1017</v>
      </c>
      <c r="E8139" t="s">
        <v>1018</v>
      </c>
      <c r="F8139" s="86">
        <v>30084944.991615001</v>
      </c>
    </row>
    <row r="8140" spans="1:6">
      <c r="A8140">
        <v>2029</v>
      </c>
      <c r="B8140" t="s">
        <v>1058</v>
      </c>
      <c r="C8140" t="s">
        <v>1013</v>
      </c>
      <c r="D8140" t="s">
        <v>1017</v>
      </c>
      <c r="E8140" t="s">
        <v>1018</v>
      </c>
      <c r="F8140" s="86">
        <v>29943843.156456899</v>
      </c>
    </row>
    <row r="8141" spans="1:6">
      <c r="A8141">
        <v>2030</v>
      </c>
      <c r="B8141" t="s">
        <v>1058</v>
      </c>
      <c r="C8141" t="s">
        <v>1013</v>
      </c>
      <c r="D8141" t="s">
        <v>1017</v>
      </c>
      <c r="E8141" t="s">
        <v>1018</v>
      </c>
      <c r="F8141" s="86">
        <v>29787729.375856001</v>
      </c>
    </row>
    <row r="8142" spans="1:6">
      <c r="A8142">
        <v>2031</v>
      </c>
      <c r="B8142" t="s">
        <v>1058</v>
      </c>
      <c r="C8142" t="s">
        <v>1013</v>
      </c>
      <c r="D8142" t="s">
        <v>1017</v>
      </c>
      <c r="E8142" t="s">
        <v>1018</v>
      </c>
      <c r="F8142" s="86">
        <v>29637354.150812201</v>
      </c>
    </row>
    <row r="8143" spans="1:6">
      <c r="A8143">
        <v>2032</v>
      </c>
      <c r="B8143" t="s">
        <v>1058</v>
      </c>
      <c r="C8143" t="s">
        <v>1013</v>
      </c>
      <c r="D8143" t="s">
        <v>1017</v>
      </c>
      <c r="E8143" t="s">
        <v>1018</v>
      </c>
      <c r="F8143" s="86">
        <v>29500177.216092199</v>
      </c>
    </row>
    <row r="8144" spans="1:6">
      <c r="A8144">
        <v>2033</v>
      </c>
      <c r="B8144" t="s">
        <v>1058</v>
      </c>
      <c r="C8144" t="s">
        <v>1013</v>
      </c>
      <c r="D8144" t="s">
        <v>1017</v>
      </c>
      <c r="E8144" t="s">
        <v>1018</v>
      </c>
      <c r="F8144" s="86">
        <v>29371036.927034799</v>
      </c>
    </row>
    <row r="8145" spans="1:6">
      <c r="A8145">
        <v>2034</v>
      </c>
      <c r="B8145" t="s">
        <v>1058</v>
      </c>
      <c r="C8145" t="s">
        <v>1013</v>
      </c>
      <c r="D8145" t="s">
        <v>1017</v>
      </c>
      <c r="E8145" t="s">
        <v>1018</v>
      </c>
      <c r="F8145" s="86">
        <v>29257472.086433899</v>
      </c>
    </row>
    <row r="8146" spans="1:6">
      <c r="A8146">
        <v>2035</v>
      </c>
      <c r="B8146" t="s">
        <v>1058</v>
      </c>
      <c r="C8146" t="s">
        <v>1013</v>
      </c>
      <c r="D8146" t="s">
        <v>1017</v>
      </c>
      <c r="E8146" t="s">
        <v>1018</v>
      </c>
      <c r="F8146" s="86">
        <v>29157134.056753501</v>
      </c>
    </row>
    <row r="8147" spans="1:6">
      <c r="A8147">
        <v>2036</v>
      </c>
      <c r="B8147" t="s">
        <v>1058</v>
      </c>
      <c r="C8147" t="s">
        <v>1013</v>
      </c>
      <c r="D8147" t="s">
        <v>1017</v>
      </c>
      <c r="E8147" t="s">
        <v>1018</v>
      </c>
      <c r="F8147" s="86">
        <v>29070844.196842801</v>
      </c>
    </row>
    <row r="8148" spans="1:6">
      <c r="A8148">
        <v>2037</v>
      </c>
      <c r="B8148" t="s">
        <v>1058</v>
      </c>
      <c r="C8148" t="s">
        <v>1013</v>
      </c>
      <c r="D8148" t="s">
        <v>1017</v>
      </c>
      <c r="E8148" t="s">
        <v>1018</v>
      </c>
      <c r="F8148" s="86">
        <v>29002616.666817602</v>
      </c>
    </row>
    <row r="8149" spans="1:6">
      <c r="A8149">
        <v>2038</v>
      </c>
      <c r="B8149" t="s">
        <v>1058</v>
      </c>
      <c r="C8149" t="s">
        <v>1013</v>
      </c>
      <c r="D8149" t="s">
        <v>1017</v>
      </c>
      <c r="E8149" t="s">
        <v>1018</v>
      </c>
      <c r="F8149" s="86">
        <v>28957276.447175201</v>
      </c>
    </row>
    <row r="8150" spans="1:6">
      <c r="A8150">
        <v>2039</v>
      </c>
      <c r="B8150" t="s">
        <v>1058</v>
      </c>
      <c r="C8150" t="s">
        <v>1013</v>
      </c>
      <c r="D8150" t="s">
        <v>1017</v>
      </c>
      <c r="E8150" t="s">
        <v>1018</v>
      </c>
      <c r="F8150" s="86">
        <v>28931863.1249539</v>
      </c>
    </row>
    <row r="8151" spans="1:6">
      <c r="A8151">
        <v>2040</v>
      </c>
      <c r="B8151" t="s">
        <v>1058</v>
      </c>
      <c r="C8151" t="s">
        <v>1013</v>
      </c>
      <c r="D8151" t="s">
        <v>1017</v>
      </c>
      <c r="E8151" t="s">
        <v>1018</v>
      </c>
      <c r="F8151" s="86">
        <v>28933896.8415877</v>
      </c>
    </row>
    <row r="8152" spans="1:6">
      <c r="A8152">
        <v>2041</v>
      </c>
      <c r="B8152" t="s">
        <v>1058</v>
      </c>
      <c r="C8152" t="s">
        <v>1013</v>
      </c>
      <c r="D8152" t="s">
        <v>1017</v>
      </c>
      <c r="E8152" t="s">
        <v>1018</v>
      </c>
      <c r="F8152" s="86">
        <v>28952469.036171399</v>
      </c>
    </row>
    <row r="8153" spans="1:6">
      <c r="A8153">
        <v>2042</v>
      </c>
      <c r="B8153" t="s">
        <v>1058</v>
      </c>
      <c r="C8153" t="s">
        <v>1013</v>
      </c>
      <c r="D8153" t="s">
        <v>1017</v>
      </c>
      <c r="E8153" t="s">
        <v>1018</v>
      </c>
      <c r="F8153" s="86">
        <v>29000259.845422398</v>
      </c>
    </row>
    <row r="8154" spans="1:6">
      <c r="A8154">
        <v>2043</v>
      </c>
      <c r="B8154" t="s">
        <v>1058</v>
      </c>
      <c r="C8154" t="s">
        <v>1013</v>
      </c>
      <c r="D8154" t="s">
        <v>1017</v>
      </c>
      <c r="E8154" t="s">
        <v>1018</v>
      </c>
      <c r="F8154" s="86">
        <v>29070044.0041412</v>
      </c>
    </row>
    <row r="8155" spans="1:6">
      <c r="A8155">
        <v>2044</v>
      </c>
      <c r="B8155" t="s">
        <v>1058</v>
      </c>
      <c r="C8155" t="s">
        <v>1013</v>
      </c>
      <c r="D8155" t="s">
        <v>1017</v>
      </c>
      <c r="E8155" t="s">
        <v>1018</v>
      </c>
      <c r="F8155" s="86">
        <v>29159040.496675</v>
      </c>
    </row>
    <row r="8156" spans="1:6">
      <c r="A8156">
        <v>2045</v>
      </c>
      <c r="B8156" t="s">
        <v>1058</v>
      </c>
      <c r="C8156" t="s">
        <v>1013</v>
      </c>
      <c r="D8156" t="s">
        <v>1017</v>
      </c>
      <c r="E8156" t="s">
        <v>1018</v>
      </c>
      <c r="F8156" s="86">
        <v>29275723.201090898</v>
      </c>
    </row>
    <row r="8157" spans="1:6">
      <c r="A8157">
        <v>2046</v>
      </c>
      <c r="B8157" t="s">
        <v>1058</v>
      </c>
      <c r="C8157" t="s">
        <v>1013</v>
      </c>
      <c r="D8157" t="s">
        <v>1017</v>
      </c>
      <c r="E8157" t="s">
        <v>1018</v>
      </c>
      <c r="F8157" s="86">
        <v>29412284.725721002</v>
      </c>
    </row>
    <row r="8158" spans="1:6">
      <c r="A8158">
        <v>2047</v>
      </c>
      <c r="B8158" t="s">
        <v>1058</v>
      </c>
      <c r="C8158" t="s">
        <v>1013</v>
      </c>
      <c r="D8158" t="s">
        <v>1017</v>
      </c>
      <c r="E8158" t="s">
        <v>1018</v>
      </c>
      <c r="F8158" s="86">
        <v>29568226.6999234</v>
      </c>
    </row>
    <row r="8159" spans="1:6">
      <c r="A8159">
        <v>2048</v>
      </c>
      <c r="B8159" t="s">
        <v>1058</v>
      </c>
      <c r="C8159" t="s">
        <v>1013</v>
      </c>
      <c r="D8159" t="s">
        <v>1017</v>
      </c>
      <c r="E8159" t="s">
        <v>1018</v>
      </c>
      <c r="F8159" s="86">
        <v>29744718.855939701</v>
      </c>
    </row>
    <row r="8160" spans="1:6">
      <c r="A8160">
        <v>2049</v>
      </c>
      <c r="B8160" t="s">
        <v>1058</v>
      </c>
      <c r="C8160" t="s">
        <v>1013</v>
      </c>
      <c r="D8160" t="s">
        <v>1017</v>
      </c>
      <c r="E8160" t="s">
        <v>1018</v>
      </c>
      <c r="F8160" s="86">
        <v>29937308.228426401</v>
      </c>
    </row>
    <row r="8161" spans="1:6">
      <c r="A8161">
        <v>2050</v>
      </c>
      <c r="B8161" t="s">
        <v>1058</v>
      </c>
      <c r="C8161" t="s">
        <v>1013</v>
      </c>
      <c r="D8161" t="s">
        <v>1017</v>
      </c>
      <c r="E8161" t="s">
        <v>1018</v>
      </c>
      <c r="F8161" s="86">
        <v>30142613.9096939</v>
      </c>
    </row>
    <row r="8162" spans="1:6">
      <c r="A8162">
        <v>2017</v>
      </c>
      <c r="B8162" t="s">
        <v>1059</v>
      </c>
      <c r="C8162" t="s">
        <v>1013</v>
      </c>
      <c r="D8162" t="s">
        <v>1017</v>
      </c>
      <c r="E8162" t="s">
        <v>1018</v>
      </c>
      <c r="F8162" s="86">
        <v>15476252.7637251</v>
      </c>
    </row>
    <row r="8163" spans="1:6">
      <c r="A8163">
        <v>2018</v>
      </c>
      <c r="B8163" t="s">
        <v>1059</v>
      </c>
      <c r="C8163" t="s">
        <v>1013</v>
      </c>
      <c r="D8163" t="s">
        <v>1017</v>
      </c>
      <c r="E8163" t="s">
        <v>1018</v>
      </c>
      <c r="F8163" s="86">
        <v>15564087.546354501</v>
      </c>
    </row>
    <row r="8164" spans="1:6">
      <c r="A8164">
        <v>2019</v>
      </c>
      <c r="B8164" t="s">
        <v>1059</v>
      </c>
      <c r="C8164" t="s">
        <v>1013</v>
      </c>
      <c r="D8164" t="s">
        <v>1017</v>
      </c>
      <c r="E8164" t="s">
        <v>1018</v>
      </c>
      <c r="F8164" s="86">
        <v>15657991.062038699</v>
      </c>
    </row>
    <row r="8165" spans="1:6">
      <c r="A8165">
        <v>2020</v>
      </c>
      <c r="B8165" t="s">
        <v>1059</v>
      </c>
      <c r="C8165" t="s">
        <v>1013</v>
      </c>
      <c r="D8165" t="s">
        <v>1017</v>
      </c>
      <c r="E8165" t="s">
        <v>1018</v>
      </c>
      <c r="F8165" s="86">
        <v>15655670.627790101</v>
      </c>
    </row>
    <row r="8166" spans="1:6">
      <c r="A8166">
        <v>2021</v>
      </c>
      <c r="B8166" t="s">
        <v>1059</v>
      </c>
      <c r="C8166" t="s">
        <v>1013</v>
      </c>
      <c r="D8166" t="s">
        <v>1017</v>
      </c>
      <c r="E8166" t="s">
        <v>1018</v>
      </c>
      <c r="F8166" s="86">
        <v>15655575.681701001</v>
      </c>
    </row>
    <row r="8167" spans="1:6">
      <c r="A8167">
        <v>2022</v>
      </c>
      <c r="B8167" t="s">
        <v>1059</v>
      </c>
      <c r="C8167" t="s">
        <v>1013</v>
      </c>
      <c r="D8167" t="s">
        <v>1017</v>
      </c>
      <c r="E8167" t="s">
        <v>1018</v>
      </c>
      <c r="F8167" s="86">
        <v>15645469.303074099</v>
      </c>
    </row>
    <row r="8168" spans="1:6">
      <c r="A8168">
        <v>2023</v>
      </c>
      <c r="B8168" t="s">
        <v>1059</v>
      </c>
      <c r="C8168" t="s">
        <v>1013</v>
      </c>
      <c r="D8168" t="s">
        <v>1017</v>
      </c>
      <c r="E8168" t="s">
        <v>1018</v>
      </c>
      <c r="F8168" s="86">
        <v>15627090.4621071</v>
      </c>
    </row>
    <row r="8169" spans="1:6">
      <c r="A8169">
        <v>2024</v>
      </c>
      <c r="B8169" t="s">
        <v>1059</v>
      </c>
      <c r="C8169" t="s">
        <v>1013</v>
      </c>
      <c r="D8169" t="s">
        <v>1017</v>
      </c>
      <c r="E8169" t="s">
        <v>1018</v>
      </c>
      <c r="F8169" s="86">
        <v>15596475.7773719</v>
      </c>
    </row>
    <row r="8170" spans="1:6">
      <c r="A8170">
        <v>2025</v>
      </c>
      <c r="B8170" t="s">
        <v>1059</v>
      </c>
      <c r="C8170" t="s">
        <v>1013</v>
      </c>
      <c r="D8170" t="s">
        <v>1017</v>
      </c>
      <c r="E8170" t="s">
        <v>1018</v>
      </c>
      <c r="F8170" s="86">
        <v>15558004.127103699</v>
      </c>
    </row>
    <row r="8171" spans="1:6">
      <c r="A8171">
        <v>2026</v>
      </c>
      <c r="B8171" t="s">
        <v>1059</v>
      </c>
      <c r="C8171" t="s">
        <v>1013</v>
      </c>
      <c r="D8171" t="s">
        <v>1017</v>
      </c>
      <c r="E8171" t="s">
        <v>1018</v>
      </c>
      <c r="F8171" s="86">
        <v>15512314.945571801</v>
      </c>
    </row>
    <row r="8172" spans="1:6">
      <c r="A8172">
        <v>2027</v>
      </c>
      <c r="B8172" t="s">
        <v>1059</v>
      </c>
      <c r="C8172" t="s">
        <v>1013</v>
      </c>
      <c r="D8172" t="s">
        <v>1017</v>
      </c>
      <c r="E8172" t="s">
        <v>1018</v>
      </c>
      <c r="F8172" s="86">
        <v>15460759.8342773</v>
      </c>
    </row>
    <row r="8173" spans="1:6">
      <c r="A8173">
        <v>2028</v>
      </c>
      <c r="B8173" t="s">
        <v>1059</v>
      </c>
      <c r="C8173" t="s">
        <v>1013</v>
      </c>
      <c r="D8173" t="s">
        <v>1017</v>
      </c>
      <c r="E8173" t="s">
        <v>1018</v>
      </c>
      <c r="F8173" s="86">
        <v>15405797.5426115</v>
      </c>
    </row>
    <row r="8174" spans="1:6">
      <c r="A8174">
        <v>2029</v>
      </c>
      <c r="B8174" t="s">
        <v>1059</v>
      </c>
      <c r="C8174" t="s">
        <v>1013</v>
      </c>
      <c r="D8174" t="s">
        <v>1017</v>
      </c>
      <c r="E8174" t="s">
        <v>1018</v>
      </c>
      <c r="F8174" s="86">
        <v>15345977.5918312</v>
      </c>
    </row>
    <row r="8175" spans="1:6">
      <c r="A8175">
        <v>2030</v>
      </c>
      <c r="B8175" t="s">
        <v>1059</v>
      </c>
      <c r="C8175" t="s">
        <v>1013</v>
      </c>
      <c r="D8175" t="s">
        <v>1017</v>
      </c>
      <c r="E8175" t="s">
        <v>1018</v>
      </c>
      <c r="F8175" s="86">
        <v>15282626.4598787</v>
      </c>
    </row>
    <row r="8176" spans="1:6">
      <c r="A8176">
        <v>2031</v>
      </c>
      <c r="B8176" t="s">
        <v>1059</v>
      </c>
      <c r="C8176" t="s">
        <v>1013</v>
      </c>
      <c r="D8176" t="s">
        <v>1017</v>
      </c>
      <c r="E8176" t="s">
        <v>1018</v>
      </c>
      <c r="F8176" s="86">
        <v>15224483.9821527</v>
      </c>
    </row>
    <row r="8177" spans="1:6">
      <c r="A8177">
        <v>2032</v>
      </c>
      <c r="B8177" t="s">
        <v>1059</v>
      </c>
      <c r="C8177" t="s">
        <v>1013</v>
      </c>
      <c r="D8177" t="s">
        <v>1017</v>
      </c>
      <c r="E8177" t="s">
        <v>1018</v>
      </c>
      <c r="F8177" s="86">
        <v>15170759.942499001</v>
      </c>
    </row>
    <row r="8178" spans="1:6">
      <c r="A8178">
        <v>2033</v>
      </c>
      <c r="B8178" t="s">
        <v>1059</v>
      </c>
      <c r="C8178" t="s">
        <v>1013</v>
      </c>
      <c r="D8178" t="s">
        <v>1017</v>
      </c>
      <c r="E8178" t="s">
        <v>1018</v>
      </c>
      <c r="F8178" s="86">
        <v>15123367.212739199</v>
      </c>
    </row>
    <row r="8179" spans="1:6">
      <c r="A8179">
        <v>2034</v>
      </c>
      <c r="B8179" t="s">
        <v>1059</v>
      </c>
      <c r="C8179" t="s">
        <v>1013</v>
      </c>
      <c r="D8179" t="s">
        <v>1017</v>
      </c>
      <c r="E8179" t="s">
        <v>1018</v>
      </c>
      <c r="F8179" s="86">
        <v>15081117.394830599</v>
      </c>
    </row>
    <row r="8180" spans="1:6">
      <c r="A8180">
        <v>2035</v>
      </c>
      <c r="B8180" t="s">
        <v>1059</v>
      </c>
      <c r="C8180" t="s">
        <v>1013</v>
      </c>
      <c r="D8180" t="s">
        <v>1017</v>
      </c>
      <c r="E8180" t="s">
        <v>1018</v>
      </c>
      <c r="F8180" s="86">
        <v>15045939.341155499</v>
      </c>
    </row>
    <row r="8181" spans="1:6">
      <c r="A8181">
        <v>2036</v>
      </c>
      <c r="B8181" t="s">
        <v>1059</v>
      </c>
      <c r="C8181" t="s">
        <v>1013</v>
      </c>
      <c r="D8181" t="s">
        <v>1017</v>
      </c>
      <c r="E8181" t="s">
        <v>1018</v>
      </c>
      <c r="F8181" s="86">
        <v>15016411.059922401</v>
      </c>
    </row>
    <row r="8182" spans="1:6">
      <c r="A8182">
        <v>2037</v>
      </c>
      <c r="B8182" t="s">
        <v>1059</v>
      </c>
      <c r="C8182" t="s">
        <v>1013</v>
      </c>
      <c r="D8182" t="s">
        <v>1017</v>
      </c>
      <c r="E8182" t="s">
        <v>1018</v>
      </c>
      <c r="F8182" s="86">
        <v>14994465.3663822</v>
      </c>
    </row>
    <row r="8183" spans="1:6">
      <c r="A8183">
        <v>2038</v>
      </c>
      <c r="B8183" t="s">
        <v>1059</v>
      </c>
      <c r="C8183" t="s">
        <v>1013</v>
      </c>
      <c r="D8183" t="s">
        <v>1017</v>
      </c>
      <c r="E8183" t="s">
        <v>1018</v>
      </c>
      <c r="F8183" s="86">
        <v>14981820.3797848</v>
      </c>
    </row>
    <row r="8184" spans="1:6">
      <c r="A8184">
        <v>2039</v>
      </c>
      <c r="B8184" t="s">
        <v>1059</v>
      </c>
      <c r="C8184" t="s">
        <v>1013</v>
      </c>
      <c r="D8184" t="s">
        <v>1017</v>
      </c>
      <c r="E8184" t="s">
        <v>1018</v>
      </c>
      <c r="F8184" s="86">
        <v>14979480.1063533</v>
      </c>
    </row>
    <row r="8185" spans="1:6">
      <c r="A8185">
        <v>2040</v>
      </c>
      <c r="B8185" t="s">
        <v>1059</v>
      </c>
      <c r="C8185" t="s">
        <v>1013</v>
      </c>
      <c r="D8185" t="s">
        <v>1017</v>
      </c>
      <c r="E8185" t="s">
        <v>1018</v>
      </c>
      <c r="F8185" s="86">
        <v>14988565.4450539</v>
      </c>
    </row>
    <row r="8186" spans="1:6">
      <c r="A8186">
        <v>2041</v>
      </c>
      <c r="B8186" t="s">
        <v>1059</v>
      </c>
      <c r="C8186" t="s">
        <v>1013</v>
      </c>
      <c r="D8186" t="s">
        <v>1017</v>
      </c>
      <c r="E8186" t="s">
        <v>1018</v>
      </c>
      <c r="F8186" s="86">
        <v>15004708.9775075</v>
      </c>
    </row>
    <row r="8187" spans="1:6">
      <c r="A8187">
        <v>2042</v>
      </c>
      <c r="B8187" t="s">
        <v>1059</v>
      </c>
      <c r="C8187" t="s">
        <v>1013</v>
      </c>
      <c r="D8187" t="s">
        <v>1017</v>
      </c>
      <c r="E8187" t="s">
        <v>1018</v>
      </c>
      <c r="F8187" s="86">
        <v>15033136.6868983</v>
      </c>
    </row>
    <row r="8188" spans="1:6">
      <c r="A8188">
        <v>2043</v>
      </c>
      <c r="B8188" t="s">
        <v>1059</v>
      </c>
      <c r="C8188" t="s">
        <v>1013</v>
      </c>
      <c r="D8188" t="s">
        <v>1017</v>
      </c>
      <c r="E8188" t="s">
        <v>1018</v>
      </c>
      <c r="F8188" s="86">
        <v>15068339.7419427</v>
      </c>
    </row>
    <row r="8189" spans="1:6">
      <c r="A8189">
        <v>2044</v>
      </c>
      <c r="B8189" t="s">
        <v>1059</v>
      </c>
      <c r="C8189" t="s">
        <v>1013</v>
      </c>
      <c r="D8189" t="s">
        <v>1017</v>
      </c>
      <c r="E8189" t="s">
        <v>1018</v>
      </c>
      <c r="F8189" s="86">
        <v>15116421.911702501</v>
      </c>
    </row>
    <row r="8190" spans="1:6">
      <c r="A8190">
        <v>2045</v>
      </c>
      <c r="B8190" t="s">
        <v>1059</v>
      </c>
      <c r="C8190" t="s">
        <v>1013</v>
      </c>
      <c r="D8190" t="s">
        <v>1017</v>
      </c>
      <c r="E8190" t="s">
        <v>1018</v>
      </c>
      <c r="F8190" s="86">
        <v>15174762.959498201</v>
      </c>
    </row>
    <row r="8191" spans="1:6">
      <c r="A8191">
        <v>2046</v>
      </c>
      <c r="B8191" t="s">
        <v>1059</v>
      </c>
      <c r="C8191" t="s">
        <v>1013</v>
      </c>
      <c r="D8191" t="s">
        <v>1017</v>
      </c>
      <c r="E8191" t="s">
        <v>1018</v>
      </c>
      <c r="F8191" s="86">
        <v>15241946.063879101</v>
      </c>
    </row>
    <row r="8192" spans="1:6">
      <c r="A8192">
        <v>2047</v>
      </c>
      <c r="B8192" t="s">
        <v>1059</v>
      </c>
      <c r="C8192" t="s">
        <v>1013</v>
      </c>
      <c r="D8192" t="s">
        <v>1017</v>
      </c>
      <c r="E8192" t="s">
        <v>1018</v>
      </c>
      <c r="F8192" s="86">
        <v>15316783.426988</v>
      </c>
    </row>
    <row r="8193" spans="1:6">
      <c r="A8193">
        <v>2048</v>
      </c>
      <c r="B8193" t="s">
        <v>1059</v>
      </c>
      <c r="C8193" t="s">
        <v>1013</v>
      </c>
      <c r="D8193" t="s">
        <v>1017</v>
      </c>
      <c r="E8193" t="s">
        <v>1018</v>
      </c>
      <c r="F8193" s="86">
        <v>15398579.660839001</v>
      </c>
    </row>
    <row r="8194" spans="1:6">
      <c r="A8194">
        <v>2049</v>
      </c>
      <c r="B8194" t="s">
        <v>1059</v>
      </c>
      <c r="C8194" t="s">
        <v>1013</v>
      </c>
      <c r="D8194" t="s">
        <v>1017</v>
      </c>
      <c r="E8194" t="s">
        <v>1018</v>
      </c>
      <c r="F8194" s="86">
        <v>15488978.903053399</v>
      </c>
    </row>
    <row r="8195" spans="1:6">
      <c r="A8195">
        <v>2050</v>
      </c>
      <c r="B8195" t="s">
        <v>1059</v>
      </c>
      <c r="C8195" t="s">
        <v>1013</v>
      </c>
      <c r="D8195" t="s">
        <v>1017</v>
      </c>
      <c r="E8195" t="s">
        <v>1018</v>
      </c>
      <c r="F8195" s="86">
        <v>15586230.163137</v>
      </c>
    </row>
    <row r="8196" spans="1:6">
      <c r="A8196">
        <v>2017</v>
      </c>
      <c r="B8196" t="s">
        <v>1060</v>
      </c>
      <c r="C8196" t="s">
        <v>1013</v>
      </c>
      <c r="D8196" t="s">
        <v>1017</v>
      </c>
      <c r="E8196" t="s">
        <v>1018</v>
      </c>
      <c r="F8196" s="86">
        <v>6845177.8734339802</v>
      </c>
    </row>
    <row r="8197" spans="1:6">
      <c r="A8197">
        <v>2018</v>
      </c>
      <c r="B8197" t="s">
        <v>1060</v>
      </c>
      <c r="C8197" t="s">
        <v>1013</v>
      </c>
      <c r="D8197" t="s">
        <v>1017</v>
      </c>
      <c r="E8197" t="s">
        <v>1018</v>
      </c>
      <c r="F8197" s="86">
        <v>6901513.3178647105</v>
      </c>
    </row>
    <row r="8198" spans="1:6">
      <c r="A8198">
        <v>2019</v>
      </c>
      <c r="B8198" t="s">
        <v>1060</v>
      </c>
      <c r="C8198" t="s">
        <v>1013</v>
      </c>
      <c r="D8198" t="s">
        <v>1017</v>
      </c>
      <c r="E8198" t="s">
        <v>1018</v>
      </c>
      <c r="F8198" s="86">
        <v>6958782.2735863598</v>
      </c>
    </row>
    <row r="8199" spans="1:6">
      <c r="A8199">
        <v>2020</v>
      </c>
      <c r="B8199" t="s">
        <v>1060</v>
      </c>
      <c r="C8199" t="s">
        <v>1013</v>
      </c>
      <c r="D8199" t="s">
        <v>1017</v>
      </c>
      <c r="E8199" t="s">
        <v>1018</v>
      </c>
      <c r="F8199" s="86">
        <v>7029208.3571399897</v>
      </c>
    </row>
    <row r="8200" spans="1:6">
      <c r="A8200">
        <v>2021</v>
      </c>
      <c r="B8200" t="s">
        <v>1060</v>
      </c>
      <c r="C8200" t="s">
        <v>1013</v>
      </c>
      <c r="D8200" t="s">
        <v>1017</v>
      </c>
      <c r="E8200" t="s">
        <v>1018</v>
      </c>
      <c r="F8200" s="86">
        <v>7093215.1493663099</v>
      </c>
    </row>
    <row r="8201" spans="1:6">
      <c r="A8201">
        <v>2022</v>
      </c>
      <c r="B8201" t="s">
        <v>1060</v>
      </c>
      <c r="C8201" t="s">
        <v>1013</v>
      </c>
      <c r="D8201" t="s">
        <v>1017</v>
      </c>
      <c r="E8201" t="s">
        <v>1018</v>
      </c>
      <c r="F8201" s="86">
        <v>7147739.0390410898</v>
      </c>
    </row>
    <row r="8202" spans="1:6">
      <c r="A8202">
        <v>2023</v>
      </c>
      <c r="B8202" t="s">
        <v>1060</v>
      </c>
      <c r="C8202" t="s">
        <v>1013</v>
      </c>
      <c r="D8202" t="s">
        <v>1017</v>
      </c>
      <c r="E8202" t="s">
        <v>1018</v>
      </c>
      <c r="F8202" s="86">
        <v>7195151.7794025503</v>
      </c>
    </row>
    <row r="8203" spans="1:6">
      <c r="A8203">
        <v>2024</v>
      </c>
      <c r="B8203" t="s">
        <v>1060</v>
      </c>
      <c r="C8203" t="s">
        <v>1013</v>
      </c>
      <c r="D8203" t="s">
        <v>1017</v>
      </c>
      <c r="E8203" t="s">
        <v>1018</v>
      </c>
      <c r="F8203" s="86">
        <v>7234196.24992471</v>
      </c>
    </row>
    <row r="8204" spans="1:6">
      <c r="A8204">
        <v>2025</v>
      </c>
      <c r="B8204" t="s">
        <v>1060</v>
      </c>
      <c r="C8204" t="s">
        <v>1013</v>
      </c>
      <c r="D8204" t="s">
        <v>1017</v>
      </c>
      <c r="E8204" t="s">
        <v>1018</v>
      </c>
      <c r="F8204" s="86">
        <v>7266047.8850666303</v>
      </c>
    </row>
    <row r="8205" spans="1:6">
      <c r="A8205">
        <v>2026</v>
      </c>
      <c r="B8205" t="s">
        <v>1060</v>
      </c>
      <c r="C8205" t="s">
        <v>1013</v>
      </c>
      <c r="D8205" t="s">
        <v>1017</v>
      </c>
      <c r="E8205" t="s">
        <v>1018</v>
      </c>
      <c r="F8205" s="86">
        <v>7287835.5673122704</v>
      </c>
    </row>
    <row r="8206" spans="1:6">
      <c r="A8206">
        <v>2027</v>
      </c>
      <c r="B8206" t="s">
        <v>1060</v>
      </c>
      <c r="C8206" t="s">
        <v>1013</v>
      </c>
      <c r="D8206" t="s">
        <v>1017</v>
      </c>
      <c r="E8206" t="s">
        <v>1018</v>
      </c>
      <c r="F8206" s="86">
        <v>7300289.4356342796</v>
      </c>
    </row>
    <row r="8207" spans="1:6">
      <c r="A8207">
        <v>2028</v>
      </c>
      <c r="B8207" t="s">
        <v>1060</v>
      </c>
      <c r="C8207" t="s">
        <v>1013</v>
      </c>
      <c r="D8207" t="s">
        <v>1017</v>
      </c>
      <c r="E8207" t="s">
        <v>1018</v>
      </c>
      <c r="F8207" s="86">
        <v>7305218.0107733104</v>
      </c>
    </row>
    <row r="8208" spans="1:6">
      <c r="A8208">
        <v>2029</v>
      </c>
      <c r="B8208" t="s">
        <v>1060</v>
      </c>
      <c r="C8208" t="s">
        <v>1013</v>
      </c>
      <c r="D8208" t="s">
        <v>1017</v>
      </c>
      <c r="E8208" t="s">
        <v>1018</v>
      </c>
      <c r="F8208" s="86">
        <v>7301834.18945459</v>
      </c>
    </row>
    <row r="8209" spans="1:6">
      <c r="A8209">
        <v>2030</v>
      </c>
      <c r="B8209" t="s">
        <v>1060</v>
      </c>
      <c r="C8209" t="s">
        <v>1013</v>
      </c>
      <c r="D8209" t="s">
        <v>1017</v>
      </c>
      <c r="E8209" t="s">
        <v>1018</v>
      </c>
      <c r="F8209" s="86">
        <v>7287972.2315894803</v>
      </c>
    </row>
    <row r="8210" spans="1:6">
      <c r="A8210">
        <v>2031</v>
      </c>
      <c r="B8210" t="s">
        <v>1060</v>
      </c>
      <c r="C8210" t="s">
        <v>1013</v>
      </c>
      <c r="D8210" t="s">
        <v>1017</v>
      </c>
      <c r="E8210" t="s">
        <v>1018</v>
      </c>
      <c r="F8210" s="86">
        <v>7275327.5820700703</v>
      </c>
    </row>
    <row r="8211" spans="1:6">
      <c r="A8211">
        <v>2032</v>
      </c>
      <c r="B8211" t="s">
        <v>1060</v>
      </c>
      <c r="C8211" t="s">
        <v>1013</v>
      </c>
      <c r="D8211" t="s">
        <v>1017</v>
      </c>
      <c r="E8211" t="s">
        <v>1018</v>
      </c>
      <c r="F8211" s="86">
        <v>7260307.7818441596</v>
      </c>
    </row>
    <row r="8212" spans="1:6">
      <c r="A8212">
        <v>2033</v>
      </c>
      <c r="B8212" t="s">
        <v>1060</v>
      </c>
      <c r="C8212" t="s">
        <v>1013</v>
      </c>
      <c r="D8212" t="s">
        <v>1017</v>
      </c>
      <c r="E8212" t="s">
        <v>1018</v>
      </c>
      <c r="F8212" s="86">
        <v>7246471.9673677403</v>
      </c>
    </row>
    <row r="8213" spans="1:6">
      <c r="A8213">
        <v>2034</v>
      </c>
      <c r="B8213" t="s">
        <v>1060</v>
      </c>
      <c r="C8213" t="s">
        <v>1013</v>
      </c>
      <c r="D8213" t="s">
        <v>1017</v>
      </c>
      <c r="E8213" t="s">
        <v>1018</v>
      </c>
      <c r="F8213" s="86">
        <v>7235226.0454522204</v>
      </c>
    </row>
    <row r="8214" spans="1:6">
      <c r="A8214">
        <v>2035</v>
      </c>
      <c r="B8214" t="s">
        <v>1060</v>
      </c>
      <c r="C8214" t="s">
        <v>1013</v>
      </c>
      <c r="D8214" t="s">
        <v>1017</v>
      </c>
      <c r="E8214" t="s">
        <v>1018</v>
      </c>
      <c r="F8214" s="86">
        <v>7227445.1832845099</v>
      </c>
    </row>
    <row r="8215" spans="1:6">
      <c r="A8215">
        <v>2036</v>
      </c>
      <c r="B8215" t="s">
        <v>1060</v>
      </c>
      <c r="C8215" t="s">
        <v>1013</v>
      </c>
      <c r="D8215" t="s">
        <v>1017</v>
      </c>
      <c r="E8215" t="s">
        <v>1018</v>
      </c>
      <c r="F8215" s="86">
        <v>7224356.1695913803</v>
      </c>
    </row>
    <row r="8216" spans="1:6">
      <c r="A8216">
        <v>2037</v>
      </c>
      <c r="B8216" t="s">
        <v>1060</v>
      </c>
      <c r="C8216" t="s">
        <v>1013</v>
      </c>
      <c r="D8216" t="s">
        <v>1017</v>
      </c>
      <c r="E8216" t="s">
        <v>1018</v>
      </c>
      <c r="F8216" s="86">
        <v>7225147.7928856798</v>
      </c>
    </row>
    <row r="8217" spans="1:6">
      <c r="A8217">
        <v>2038</v>
      </c>
      <c r="B8217" t="s">
        <v>1060</v>
      </c>
      <c r="C8217" t="s">
        <v>1013</v>
      </c>
      <c r="D8217" t="s">
        <v>1017</v>
      </c>
      <c r="E8217" t="s">
        <v>1018</v>
      </c>
      <c r="F8217" s="86">
        <v>7232914.4723336101</v>
      </c>
    </row>
    <row r="8218" spans="1:6">
      <c r="A8218">
        <v>2039</v>
      </c>
      <c r="B8218" t="s">
        <v>1060</v>
      </c>
      <c r="C8218" t="s">
        <v>1013</v>
      </c>
      <c r="D8218" t="s">
        <v>1017</v>
      </c>
      <c r="E8218" t="s">
        <v>1018</v>
      </c>
      <c r="F8218" s="86">
        <v>7247630.27341267</v>
      </c>
    </row>
    <row r="8219" spans="1:6">
      <c r="A8219">
        <v>2040</v>
      </c>
      <c r="B8219" t="s">
        <v>1060</v>
      </c>
      <c r="C8219" t="s">
        <v>1013</v>
      </c>
      <c r="D8219" t="s">
        <v>1017</v>
      </c>
      <c r="E8219" t="s">
        <v>1018</v>
      </c>
      <c r="F8219" s="86">
        <v>7269631.39339625</v>
      </c>
    </row>
    <row r="8220" spans="1:6">
      <c r="A8220">
        <v>2041</v>
      </c>
      <c r="B8220" t="s">
        <v>1060</v>
      </c>
      <c r="C8220" t="s">
        <v>1013</v>
      </c>
      <c r="D8220" t="s">
        <v>1017</v>
      </c>
      <c r="E8220" t="s">
        <v>1018</v>
      </c>
      <c r="F8220" s="86">
        <v>7296888.5894179204</v>
      </c>
    </row>
    <row r="8221" spans="1:6">
      <c r="A8221">
        <v>2042</v>
      </c>
      <c r="B8221" t="s">
        <v>1060</v>
      </c>
      <c r="C8221" t="s">
        <v>1013</v>
      </c>
      <c r="D8221" t="s">
        <v>1017</v>
      </c>
      <c r="E8221" t="s">
        <v>1018</v>
      </c>
      <c r="F8221" s="86">
        <v>7330196.6860570004</v>
      </c>
    </row>
    <row r="8222" spans="1:6">
      <c r="A8222">
        <v>2043</v>
      </c>
      <c r="B8222" t="s">
        <v>1060</v>
      </c>
      <c r="C8222" t="s">
        <v>1013</v>
      </c>
      <c r="D8222" t="s">
        <v>1017</v>
      </c>
      <c r="E8222" t="s">
        <v>1018</v>
      </c>
      <c r="F8222" s="86">
        <v>7371739.0382839097</v>
      </c>
    </row>
    <row r="8223" spans="1:6">
      <c r="A8223">
        <v>2044</v>
      </c>
      <c r="B8223" t="s">
        <v>1060</v>
      </c>
      <c r="C8223" t="s">
        <v>1013</v>
      </c>
      <c r="D8223" t="s">
        <v>1017</v>
      </c>
      <c r="E8223" t="s">
        <v>1018</v>
      </c>
      <c r="F8223" s="86">
        <v>7420204.7376019601</v>
      </c>
    </row>
    <row r="8224" spans="1:6">
      <c r="A8224">
        <v>2045</v>
      </c>
      <c r="B8224" t="s">
        <v>1060</v>
      </c>
      <c r="C8224" t="s">
        <v>1013</v>
      </c>
      <c r="D8224" t="s">
        <v>1017</v>
      </c>
      <c r="E8224" t="s">
        <v>1018</v>
      </c>
      <c r="F8224" s="86">
        <v>7474464.8985484196</v>
      </c>
    </row>
    <row r="8225" spans="1:6">
      <c r="A8225">
        <v>2046</v>
      </c>
      <c r="B8225" t="s">
        <v>1060</v>
      </c>
      <c r="C8225" t="s">
        <v>1013</v>
      </c>
      <c r="D8225" t="s">
        <v>1017</v>
      </c>
      <c r="E8225" t="s">
        <v>1018</v>
      </c>
      <c r="F8225" s="86">
        <v>7536755.3076371299</v>
      </c>
    </row>
    <row r="8226" spans="1:6">
      <c r="A8226">
        <v>2047</v>
      </c>
      <c r="B8226" t="s">
        <v>1060</v>
      </c>
      <c r="C8226" t="s">
        <v>1013</v>
      </c>
      <c r="D8226" t="s">
        <v>1017</v>
      </c>
      <c r="E8226" t="s">
        <v>1018</v>
      </c>
      <c r="F8226" s="86">
        <v>7604703.7197463298</v>
      </c>
    </row>
    <row r="8227" spans="1:6">
      <c r="A8227">
        <v>2048</v>
      </c>
      <c r="B8227" t="s">
        <v>1060</v>
      </c>
      <c r="C8227" t="s">
        <v>1013</v>
      </c>
      <c r="D8227" t="s">
        <v>1017</v>
      </c>
      <c r="E8227" t="s">
        <v>1018</v>
      </c>
      <c r="F8227" s="86">
        <v>7680715.0648394097</v>
      </c>
    </row>
    <row r="8228" spans="1:6">
      <c r="A8228">
        <v>2049</v>
      </c>
      <c r="B8228" t="s">
        <v>1060</v>
      </c>
      <c r="C8228" t="s">
        <v>1013</v>
      </c>
      <c r="D8228" t="s">
        <v>1017</v>
      </c>
      <c r="E8228" t="s">
        <v>1018</v>
      </c>
      <c r="F8228" s="86">
        <v>7761535.7045126203</v>
      </c>
    </row>
    <row r="8229" spans="1:6">
      <c r="A8229">
        <v>2050</v>
      </c>
      <c r="B8229" t="s">
        <v>1060</v>
      </c>
      <c r="C8229" t="s">
        <v>1013</v>
      </c>
      <c r="D8229" t="s">
        <v>1017</v>
      </c>
      <c r="E8229" t="s">
        <v>1018</v>
      </c>
      <c r="F8229" s="86">
        <v>7848803.6000233302</v>
      </c>
    </row>
    <row r="8230" spans="1:6">
      <c r="A8230">
        <v>2017</v>
      </c>
      <c r="B8230" t="s">
        <v>1061</v>
      </c>
      <c r="C8230" t="s">
        <v>1013</v>
      </c>
      <c r="D8230" t="s">
        <v>1017</v>
      </c>
      <c r="E8230" t="s">
        <v>1018</v>
      </c>
      <c r="F8230" s="86">
        <v>38136620.264107198</v>
      </c>
    </row>
    <row r="8231" spans="1:6">
      <c r="A8231">
        <v>2018</v>
      </c>
      <c r="B8231" t="s">
        <v>1061</v>
      </c>
      <c r="C8231" t="s">
        <v>1013</v>
      </c>
      <c r="D8231" t="s">
        <v>1017</v>
      </c>
      <c r="E8231" t="s">
        <v>1018</v>
      </c>
      <c r="F8231" s="86">
        <v>38129931.5391756</v>
      </c>
    </row>
    <row r="8232" spans="1:6">
      <c r="A8232">
        <v>2019</v>
      </c>
      <c r="B8232" t="s">
        <v>1061</v>
      </c>
      <c r="C8232" t="s">
        <v>1013</v>
      </c>
      <c r="D8232" t="s">
        <v>1017</v>
      </c>
      <c r="E8232" t="s">
        <v>1018</v>
      </c>
      <c r="F8232" s="86">
        <v>38136484.971038297</v>
      </c>
    </row>
    <row r="8233" spans="1:6">
      <c r="A8233">
        <v>2020</v>
      </c>
      <c r="B8233" t="s">
        <v>1061</v>
      </c>
      <c r="C8233" t="s">
        <v>1013</v>
      </c>
      <c r="D8233" t="s">
        <v>1017</v>
      </c>
      <c r="E8233" t="s">
        <v>1018</v>
      </c>
      <c r="F8233" s="86">
        <v>38123191.535310604</v>
      </c>
    </row>
    <row r="8234" spans="1:6">
      <c r="A8234">
        <v>2021</v>
      </c>
      <c r="B8234" t="s">
        <v>1061</v>
      </c>
      <c r="C8234" t="s">
        <v>1013</v>
      </c>
      <c r="D8234" t="s">
        <v>1017</v>
      </c>
      <c r="E8234" t="s">
        <v>1018</v>
      </c>
      <c r="F8234" s="86">
        <v>38088398.454707898</v>
      </c>
    </row>
    <row r="8235" spans="1:6">
      <c r="A8235">
        <v>2022</v>
      </c>
      <c r="B8235" t="s">
        <v>1061</v>
      </c>
      <c r="C8235" t="s">
        <v>1013</v>
      </c>
      <c r="D8235" t="s">
        <v>1017</v>
      </c>
      <c r="E8235" t="s">
        <v>1018</v>
      </c>
      <c r="F8235" s="86">
        <v>38038814.613183998</v>
      </c>
    </row>
    <row r="8236" spans="1:6">
      <c r="A8236">
        <v>2023</v>
      </c>
      <c r="B8236" t="s">
        <v>1061</v>
      </c>
      <c r="C8236" t="s">
        <v>1013</v>
      </c>
      <c r="D8236" t="s">
        <v>1017</v>
      </c>
      <c r="E8236" t="s">
        <v>1018</v>
      </c>
      <c r="F8236" s="86">
        <v>37967772.210742503</v>
      </c>
    </row>
    <row r="8237" spans="1:6">
      <c r="A8237">
        <v>2024</v>
      </c>
      <c r="B8237" t="s">
        <v>1061</v>
      </c>
      <c r="C8237" t="s">
        <v>1013</v>
      </c>
      <c r="D8237" t="s">
        <v>1017</v>
      </c>
      <c r="E8237" t="s">
        <v>1018</v>
      </c>
      <c r="F8237" s="86">
        <v>37876290.637089498</v>
      </c>
    </row>
    <row r="8238" spans="1:6">
      <c r="A8238">
        <v>2025</v>
      </c>
      <c r="B8238" t="s">
        <v>1061</v>
      </c>
      <c r="C8238" t="s">
        <v>1013</v>
      </c>
      <c r="D8238" t="s">
        <v>1017</v>
      </c>
      <c r="E8238" t="s">
        <v>1018</v>
      </c>
      <c r="F8238" s="86">
        <v>37767414.946915299</v>
      </c>
    </row>
    <row r="8239" spans="1:6">
      <c r="A8239">
        <v>2026</v>
      </c>
      <c r="B8239" t="s">
        <v>1061</v>
      </c>
      <c r="C8239" t="s">
        <v>1013</v>
      </c>
      <c r="D8239" t="s">
        <v>1017</v>
      </c>
      <c r="E8239" t="s">
        <v>1018</v>
      </c>
      <c r="F8239" s="86">
        <v>37640101.493808798</v>
      </c>
    </row>
    <row r="8240" spans="1:6">
      <c r="A8240">
        <v>2027</v>
      </c>
      <c r="B8240" t="s">
        <v>1061</v>
      </c>
      <c r="C8240" t="s">
        <v>1013</v>
      </c>
      <c r="D8240" t="s">
        <v>1017</v>
      </c>
      <c r="E8240" t="s">
        <v>1018</v>
      </c>
      <c r="F8240" s="86">
        <v>37503801.465763099</v>
      </c>
    </row>
    <row r="8241" spans="1:6">
      <c r="A8241">
        <v>2028</v>
      </c>
      <c r="B8241" t="s">
        <v>1061</v>
      </c>
      <c r="C8241" t="s">
        <v>1013</v>
      </c>
      <c r="D8241" t="s">
        <v>1017</v>
      </c>
      <c r="E8241" t="s">
        <v>1018</v>
      </c>
      <c r="F8241" s="86">
        <v>37351382.995502003</v>
      </c>
    </row>
    <row r="8242" spans="1:6">
      <c r="A8242">
        <v>2029</v>
      </c>
      <c r="B8242" t="s">
        <v>1061</v>
      </c>
      <c r="C8242" t="s">
        <v>1013</v>
      </c>
      <c r="D8242" t="s">
        <v>1017</v>
      </c>
      <c r="E8242" t="s">
        <v>1018</v>
      </c>
      <c r="F8242" s="86">
        <v>37191956.302012801</v>
      </c>
    </row>
    <row r="8243" spans="1:6">
      <c r="A8243">
        <v>2030</v>
      </c>
      <c r="B8243" t="s">
        <v>1061</v>
      </c>
      <c r="C8243" t="s">
        <v>1013</v>
      </c>
      <c r="D8243" t="s">
        <v>1017</v>
      </c>
      <c r="E8243" t="s">
        <v>1018</v>
      </c>
      <c r="F8243" s="86">
        <v>37011418.703137599</v>
      </c>
    </row>
    <row r="8244" spans="1:6">
      <c r="A8244">
        <v>2031</v>
      </c>
      <c r="B8244" t="s">
        <v>1061</v>
      </c>
      <c r="C8244" t="s">
        <v>1013</v>
      </c>
      <c r="D8244" t="s">
        <v>1017</v>
      </c>
      <c r="E8244" t="s">
        <v>1018</v>
      </c>
      <c r="F8244" s="86">
        <v>36852786.854302697</v>
      </c>
    </row>
    <row r="8245" spans="1:6">
      <c r="A8245">
        <v>2032</v>
      </c>
      <c r="B8245" t="s">
        <v>1061</v>
      </c>
      <c r="C8245" t="s">
        <v>1013</v>
      </c>
      <c r="D8245" t="s">
        <v>1017</v>
      </c>
      <c r="E8245" t="s">
        <v>1018</v>
      </c>
      <c r="F8245" s="86">
        <v>36692609.466586098</v>
      </c>
    </row>
    <row r="8246" spans="1:6">
      <c r="A8246">
        <v>2033</v>
      </c>
      <c r="B8246" t="s">
        <v>1061</v>
      </c>
      <c r="C8246" t="s">
        <v>1013</v>
      </c>
      <c r="D8246" t="s">
        <v>1017</v>
      </c>
      <c r="E8246" t="s">
        <v>1018</v>
      </c>
      <c r="F8246" s="86">
        <v>36551579.4493699</v>
      </c>
    </row>
    <row r="8247" spans="1:6">
      <c r="A8247">
        <v>2034</v>
      </c>
      <c r="B8247" t="s">
        <v>1061</v>
      </c>
      <c r="C8247" t="s">
        <v>1013</v>
      </c>
      <c r="D8247" t="s">
        <v>1017</v>
      </c>
      <c r="E8247" t="s">
        <v>1018</v>
      </c>
      <c r="F8247" s="86">
        <v>36424964.294738799</v>
      </c>
    </row>
    <row r="8248" spans="1:6">
      <c r="A8248">
        <v>2035</v>
      </c>
      <c r="B8248" t="s">
        <v>1061</v>
      </c>
      <c r="C8248" t="s">
        <v>1013</v>
      </c>
      <c r="D8248" t="s">
        <v>1017</v>
      </c>
      <c r="E8248" t="s">
        <v>1018</v>
      </c>
      <c r="F8248" s="86">
        <v>36313439.381740801</v>
      </c>
    </row>
    <row r="8249" spans="1:6">
      <c r="A8249">
        <v>2036</v>
      </c>
      <c r="B8249" t="s">
        <v>1061</v>
      </c>
      <c r="C8249" t="s">
        <v>1013</v>
      </c>
      <c r="D8249" t="s">
        <v>1017</v>
      </c>
      <c r="E8249" t="s">
        <v>1018</v>
      </c>
      <c r="F8249" s="86">
        <v>36217317.316094898</v>
      </c>
    </row>
    <row r="8250" spans="1:6">
      <c r="A8250">
        <v>2037</v>
      </c>
      <c r="B8250" t="s">
        <v>1061</v>
      </c>
      <c r="C8250" t="s">
        <v>1013</v>
      </c>
      <c r="D8250" t="s">
        <v>1017</v>
      </c>
      <c r="E8250" t="s">
        <v>1018</v>
      </c>
      <c r="F8250" s="86">
        <v>36145145.938169703</v>
      </c>
    </row>
    <row r="8251" spans="1:6">
      <c r="A8251">
        <v>2038</v>
      </c>
      <c r="B8251" t="s">
        <v>1061</v>
      </c>
      <c r="C8251" t="s">
        <v>1013</v>
      </c>
      <c r="D8251" t="s">
        <v>1017</v>
      </c>
      <c r="E8251" t="s">
        <v>1018</v>
      </c>
      <c r="F8251" s="86">
        <v>36094713.121307597</v>
      </c>
    </row>
    <row r="8252" spans="1:6">
      <c r="A8252">
        <v>2039</v>
      </c>
      <c r="B8252" t="s">
        <v>1061</v>
      </c>
      <c r="C8252" t="s">
        <v>1013</v>
      </c>
      <c r="D8252" t="s">
        <v>1017</v>
      </c>
      <c r="E8252" t="s">
        <v>1018</v>
      </c>
      <c r="F8252" s="86">
        <v>36075797.908116803</v>
      </c>
    </row>
    <row r="8253" spans="1:6">
      <c r="A8253">
        <v>2040</v>
      </c>
      <c r="B8253" t="s">
        <v>1061</v>
      </c>
      <c r="C8253" t="s">
        <v>1013</v>
      </c>
      <c r="D8253" t="s">
        <v>1017</v>
      </c>
      <c r="E8253" t="s">
        <v>1018</v>
      </c>
      <c r="F8253" s="86">
        <v>36094824.447815701</v>
      </c>
    </row>
    <row r="8254" spans="1:6">
      <c r="A8254">
        <v>2041</v>
      </c>
      <c r="B8254" t="s">
        <v>1061</v>
      </c>
      <c r="C8254" t="s">
        <v>1013</v>
      </c>
      <c r="D8254" t="s">
        <v>1017</v>
      </c>
      <c r="E8254" t="s">
        <v>1018</v>
      </c>
      <c r="F8254" s="86">
        <v>36136294.851492599</v>
      </c>
    </row>
    <row r="8255" spans="1:6">
      <c r="A8255">
        <v>2042</v>
      </c>
      <c r="B8255" t="s">
        <v>1061</v>
      </c>
      <c r="C8255" t="s">
        <v>1013</v>
      </c>
      <c r="D8255" t="s">
        <v>1017</v>
      </c>
      <c r="E8255" t="s">
        <v>1018</v>
      </c>
      <c r="F8255" s="86">
        <v>36209634.566250101</v>
      </c>
    </row>
    <row r="8256" spans="1:6">
      <c r="A8256">
        <v>2043</v>
      </c>
      <c r="B8256" t="s">
        <v>1061</v>
      </c>
      <c r="C8256" t="s">
        <v>1013</v>
      </c>
      <c r="D8256" t="s">
        <v>1017</v>
      </c>
      <c r="E8256" t="s">
        <v>1018</v>
      </c>
      <c r="F8256" s="86">
        <v>36318474.967566602</v>
      </c>
    </row>
    <row r="8257" spans="1:6">
      <c r="A8257">
        <v>2044</v>
      </c>
      <c r="B8257" t="s">
        <v>1061</v>
      </c>
      <c r="C8257" t="s">
        <v>1013</v>
      </c>
      <c r="D8257" t="s">
        <v>1017</v>
      </c>
      <c r="E8257" t="s">
        <v>1018</v>
      </c>
      <c r="F8257" s="86">
        <v>36460939.8394548</v>
      </c>
    </row>
    <row r="8258" spans="1:6">
      <c r="A8258">
        <v>2045</v>
      </c>
      <c r="B8258" t="s">
        <v>1061</v>
      </c>
      <c r="C8258" t="s">
        <v>1013</v>
      </c>
      <c r="D8258" t="s">
        <v>1017</v>
      </c>
      <c r="E8258" t="s">
        <v>1018</v>
      </c>
      <c r="F8258" s="86">
        <v>36633092.970770001</v>
      </c>
    </row>
    <row r="8259" spans="1:6">
      <c r="A8259">
        <v>2046</v>
      </c>
      <c r="B8259" t="s">
        <v>1061</v>
      </c>
      <c r="C8259" t="s">
        <v>1013</v>
      </c>
      <c r="D8259" t="s">
        <v>1017</v>
      </c>
      <c r="E8259" t="s">
        <v>1018</v>
      </c>
      <c r="F8259" s="86">
        <v>36842186.639490001</v>
      </c>
    </row>
    <row r="8260" spans="1:6">
      <c r="A8260">
        <v>2047</v>
      </c>
      <c r="B8260" t="s">
        <v>1061</v>
      </c>
      <c r="C8260" t="s">
        <v>1013</v>
      </c>
      <c r="D8260" t="s">
        <v>1017</v>
      </c>
      <c r="E8260" t="s">
        <v>1018</v>
      </c>
      <c r="F8260" s="86">
        <v>37082538.906960197</v>
      </c>
    </row>
    <row r="8261" spans="1:6">
      <c r="A8261">
        <v>2048</v>
      </c>
      <c r="B8261" t="s">
        <v>1061</v>
      </c>
      <c r="C8261" t="s">
        <v>1013</v>
      </c>
      <c r="D8261" t="s">
        <v>1017</v>
      </c>
      <c r="E8261" t="s">
        <v>1018</v>
      </c>
      <c r="F8261" s="86">
        <v>37347413.838377602</v>
      </c>
    </row>
    <row r="8262" spans="1:6">
      <c r="A8262">
        <v>2049</v>
      </c>
      <c r="B8262" t="s">
        <v>1061</v>
      </c>
      <c r="C8262" t="s">
        <v>1013</v>
      </c>
      <c r="D8262" t="s">
        <v>1017</v>
      </c>
      <c r="E8262" t="s">
        <v>1018</v>
      </c>
      <c r="F8262" s="86">
        <v>37643991.967797697</v>
      </c>
    </row>
    <row r="8263" spans="1:6">
      <c r="A8263">
        <v>2050</v>
      </c>
      <c r="B8263" t="s">
        <v>1061</v>
      </c>
      <c r="C8263" t="s">
        <v>1013</v>
      </c>
      <c r="D8263" t="s">
        <v>1017</v>
      </c>
      <c r="E8263" t="s">
        <v>1018</v>
      </c>
      <c r="F8263" s="86">
        <v>37966598.497076102</v>
      </c>
    </row>
    <row r="8264" spans="1:6">
      <c r="A8264">
        <v>2017</v>
      </c>
      <c r="B8264" t="s">
        <v>1062</v>
      </c>
      <c r="C8264" t="s">
        <v>1013</v>
      </c>
      <c r="D8264" t="s">
        <v>1017</v>
      </c>
      <c r="E8264" t="s">
        <v>1018</v>
      </c>
      <c r="F8264" s="86">
        <v>1827996.4389758201</v>
      </c>
    </row>
    <row r="8265" spans="1:6">
      <c r="A8265">
        <v>2018</v>
      </c>
      <c r="B8265" t="s">
        <v>1062</v>
      </c>
      <c r="C8265" t="s">
        <v>1013</v>
      </c>
      <c r="D8265" t="s">
        <v>1017</v>
      </c>
      <c r="E8265" t="s">
        <v>1018</v>
      </c>
      <c r="F8265" s="86">
        <v>1829275.90369192</v>
      </c>
    </row>
    <row r="8266" spans="1:6">
      <c r="A8266">
        <v>2019</v>
      </c>
      <c r="B8266" t="s">
        <v>1062</v>
      </c>
      <c r="C8266" t="s">
        <v>1013</v>
      </c>
      <c r="D8266" t="s">
        <v>1017</v>
      </c>
      <c r="E8266" t="s">
        <v>1018</v>
      </c>
      <c r="F8266" s="86">
        <v>1830055.5661033001</v>
      </c>
    </row>
    <row r="8267" spans="1:6">
      <c r="A8267">
        <v>2020</v>
      </c>
      <c r="B8267" t="s">
        <v>1062</v>
      </c>
      <c r="C8267" t="s">
        <v>1013</v>
      </c>
      <c r="D8267" t="s">
        <v>1017</v>
      </c>
      <c r="E8267" t="s">
        <v>1018</v>
      </c>
      <c r="F8267" s="86">
        <v>1828832.88619142</v>
      </c>
    </row>
    <row r="8268" spans="1:6">
      <c r="A8268">
        <v>2021</v>
      </c>
      <c r="B8268" t="s">
        <v>1062</v>
      </c>
      <c r="C8268" t="s">
        <v>1013</v>
      </c>
      <c r="D8268" t="s">
        <v>1017</v>
      </c>
      <c r="E8268" t="s">
        <v>1018</v>
      </c>
      <c r="F8268" s="86">
        <v>1826852.12341182</v>
      </c>
    </row>
    <row r="8269" spans="1:6">
      <c r="A8269">
        <v>2022</v>
      </c>
      <c r="B8269" t="s">
        <v>1062</v>
      </c>
      <c r="C8269" t="s">
        <v>1013</v>
      </c>
      <c r="D8269" t="s">
        <v>1017</v>
      </c>
      <c r="E8269" t="s">
        <v>1018</v>
      </c>
      <c r="F8269" s="86">
        <v>1824109.75459693</v>
      </c>
    </row>
    <row r="8270" spans="1:6">
      <c r="A8270">
        <v>2023</v>
      </c>
      <c r="B8270" t="s">
        <v>1062</v>
      </c>
      <c r="C8270" t="s">
        <v>1013</v>
      </c>
      <c r="D8270" t="s">
        <v>1017</v>
      </c>
      <c r="E8270" t="s">
        <v>1018</v>
      </c>
      <c r="F8270" s="86">
        <v>1819473.91425521</v>
      </c>
    </row>
    <row r="8271" spans="1:6">
      <c r="A8271">
        <v>2024</v>
      </c>
      <c r="B8271" t="s">
        <v>1062</v>
      </c>
      <c r="C8271" t="s">
        <v>1013</v>
      </c>
      <c r="D8271" t="s">
        <v>1017</v>
      </c>
      <c r="E8271" t="s">
        <v>1018</v>
      </c>
      <c r="F8271" s="86">
        <v>1814709.4744941699</v>
      </c>
    </row>
    <row r="8272" spans="1:6">
      <c r="A8272">
        <v>2025</v>
      </c>
      <c r="B8272" t="s">
        <v>1062</v>
      </c>
      <c r="C8272" t="s">
        <v>1013</v>
      </c>
      <c r="D8272" t="s">
        <v>1017</v>
      </c>
      <c r="E8272" t="s">
        <v>1018</v>
      </c>
      <c r="F8272" s="86">
        <v>1808530.3226620599</v>
      </c>
    </row>
    <row r="8273" spans="1:6">
      <c r="A8273">
        <v>2026</v>
      </c>
      <c r="B8273" t="s">
        <v>1062</v>
      </c>
      <c r="C8273" t="s">
        <v>1013</v>
      </c>
      <c r="D8273" t="s">
        <v>1017</v>
      </c>
      <c r="E8273" t="s">
        <v>1018</v>
      </c>
      <c r="F8273" s="86">
        <v>1801326.8281401601</v>
      </c>
    </row>
    <row r="8274" spans="1:6">
      <c r="A8274">
        <v>2027</v>
      </c>
      <c r="B8274" t="s">
        <v>1062</v>
      </c>
      <c r="C8274" t="s">
        <v>1013</v>
      </c>
      <c r="D8274" t="s">
        <v>1017</v>
      </c>
      <c r="E8274" t="s">
        <v>1018</v>
      </c>
      <c r="F8274" s="86">
        <v>1793036.0179844</v>
      </c>
    </row>
    <row r="8275" spans="1:6">
      <c r="A8275">
        <v>2028</v>
      </c>
      <c r="B8275" t="s">
        <v>1062</v>
      </c>
      <c r="C8275" t="s">
        <v>1013</v>
      </c>
      <c r="D8275" t="s">
        <v>1017</v>
      </c>
      <c r="E8275" t="s">
        <v>1018</v>
      </c>
      <c r="F8275" s="86">
        <v>1783799.6699896699</v>
      </c>
    </row>
    <row r="8276" spans="1:6">
      <c r="A8276">
        <v>2029</v>
      </c>
      <c r="B8276" t="s">
        <v>1062</v>
      </c>
      <c r="C8276" t="s">
        <v>1013</v>
      </c>
      <c r="D8276" t="s">
        <v>1017</v>
      </c>
      <c r="E8276" t="s">
        <v>1018</v>
      </c>
      <c r="F8276" s="86">
        <v>1773185.6030915501</v>
      </c>
    </row>
    <row r="8277" spans="1:6">
      <c r="A8277">
        <v>2030</v>
      </c>
      <c r="B8277" t="s">
        <v>1062</v>
      </c>
      <c r="C8277" t="s">
        <v>1013</v>
      </c>
      <c r="D8277" t="s">
        <v>1017</v>
      </c>
      <c r="E8277" t="s">
        <v>1018</v>
      </c>
      <c r="F8277" s="86">
        <v>1762409.77589606</v>
      </c>
    </row>
    <row r="8278" spans="1:6">
      <c r="A8278">
        <v>2031</v>
      </c>
      <c r="B8278" t="s">
        <v>1062</v>
      </c>
      <c r="C8278" t="s">
        <v>1013</v>
      </c>
      <c r="D8278" t="s">
        <v>1017</v>
      </c>
      <c r="E8278" t="s">
        <v>1018</v>
      </c>
      <c r="F8278" s="86">
        <v>1752216.87632987</v>
      </c>
    </row>
    <row r="8279" spans="1:6">
      <c r="A8279">
        <v>2032</v>
      </c>
      <c r="B8279" t="s">
        <v>1062</v>
      </c>
      <c r="C8279" t="s">
        <v>1013</v>
      </c>
      <c r="D8279" t="s">
        <v>1017</v>
      </c>
      <c r="E8279" t="s">
        <v>1018</v>
      </c>
      <c r="F8279" s="86">
        <v>1742908.0396724399</v>
      </c>
    </row>
    <row r="8280" spans="1:6">
      <c r="A8280">
        <v>2033</v>
      </c>
      <c r="B8280" t="s">
        <v>1062</v>
      </c>
      <c r="C8280" t="s">
        <v>1013</v>
      </c>
      <c r="D8280" t="s">
        <v>1017</v>
      </c>
      <c r="E8280" t="s">
        <v>1018</v>
      </c>
      <c r="F8280" s="86">
        <v>1733507.7588450999</v>
      </c>
    </row>
    <row r="8281" spans="1:6">
      <c r="A8281">
        <v>2034</v>
      </c>
      <c r="B8281" t="s">
        <v>1062</v>
      </c>
      <c r="C8281" t="s">
        <v>1013</v>
      </c>
      <c r="D8281" t="s">
        <v>1017</v>
      </c>
      <c r="E8281" t="s">
        <v>1018</v>
      </c>
      <c r="F8281" s="86">
        <v>1725724.99441847</v>
      </c>
    </row>
    <row r="8282" spans="1:6">
      <c r="A8282">
        <v>2035</v>
      </c>
      <c r="B8282" t="s">
        <v>1062</v>
      </c>
      <c r="C8282" t="s">
        <v>1013</v>
      </c>
      <c r="D8282" t="s">
        <v>1017</v>
      </c>
      <c r="E8282" t="s">
        <v>1018</v>
      </c>
      <c r="F8282" s="86">
        <v>1717820.66956055</v>
      </c>
    </row>
    <row r="8283" spans="1:6">
      <c r="A8283">
        <v>2036</v>
      </c>
      <c r="B8283" t="s">
        <v>1062</v>
      </c>
      <c r="C8283" t="s">
        <v>1013</v>
      </c>
      <c r="D8283" t="s">
        <v>1017</v>
      </c>
      <c r="E8283" t="s">
        <v>1018</v>
      </c>
      <c r="F8283" s="86">
        <v>1711937.8611880201</v>
      </c>
    </row>
    <row r="8284" spans="1:6">
      <c r="A8284">
        <v>2037</v>
      </c>
      <c r="B8284" t="s">
        <v>1062</v>
      </c>
      <c r="C8284" t="s">
        <v>1013</v>
      </c>
      <c r="D8284" t="s">
        <v>1017</v>
      </c>
      <c r="E8284" t="s">
        <v>1018</v>
      </c>
      <c r="F8284" s="86">
        <v>1705521.8839908401</v>
      </c>
    </row>
    <row r="8285" spans="1:6">
      <c r="A8285">
        <v>2038</v>
      </c>
      <c r="B8285" t="s">
        <v>1062</v>
      </c>
      <c r="C8285" t="s">
        <v>1013</v>
      </c>
      <c r="D8285" t="s">
        <v>1017</v>
      </c>
      <c r="E8285" t="s">
        <v>1018</v>
      </c>
      <c r="F8285" s="86">
        <v>1700987.66462301</v>
      </c>
    </row>
    <row r="8286" spans="1:6">
      <c r="A8286">
        <v>2039</v>
      </c>
      <c r="B8286" t="s">
        <v>1062</v>
      </c>
      <c r="C8286" t="s">
        <v>1013</v>
      </c>
      <c r="D8286" t="s">
        <v>1017</v>
      </c>
      <c r="E8286" t="s">
        <v>1018</v>
      </c>
      <c r="F8286" s="86">
        <v>1698843.2693859001</v>
      </c>
    </row>
    <row r="8287" spans="1:6">
      <c r="A8287">
        <v>2040</v>
      </c>
      <c r="B8287" t="s">
        <v>1062</v>
      </c>
      <c r="C8287" t="s">
        <v>1013</v>
      </c>
      <c r="D8287" t="s">
        <v>1017</v>
      </c>
      <c r="E8287" t="s">
        <v>1018</v>
      </c>
      <c r="F8287" s="86">
        <v>1696764.8526677201</v>
      </c>
    </row>
    <row r="8288" spans="1:6">
      <c r="A8288">
        <v>2041</v>
      </c>
      <c r="B8288" t="s">
        <v>1062</v>
      </c>
      <c r="C8288" t="s">
        <v>1013</v>
      </c>
      <c r="D8288" t="s">
        <v>1017</v>
      </c>
      <c r="E8288" t="s">
        <v>1018</v>
      </c>
      <c r="F8288" s="86">
        <v>1697025.69854196</v>
      </c>
    </row>
    <row r="8289" spans="1:6">
      <c r="A8289">
        <v>2042</v>
      </c>
      <c r="B8289" t="s">
        <v>1062</v>
      </c>
      <c r="C8289" t="s">
        <v>1013</v>
      </c>
      <c r="D8289" t="s">
        <v>1017</v>
      </c>
      <c r="E8289" t="s">
        <v>1018</v>
      </c>
      <c r="F8289" s="86">
        <v>1697323.7879201099</v>
      </c>
    </row>
    <row r="8290" spans="1:6">
      <c r="A8290">
        <v>2043</v>
      </c>
      <c r="B8290" t="s">
        <v>1062</v>
      </c>
      <c r="C8290" t="s">
        <v>1013</v>
      </c>
      <c r="D8290" t="s">
        <v>1017</v>
      </c>
      <c r="E8290" t="s">
        <v>1018</v>
      </c>
      <c r="F8290" s="86">
        <v>1698708.1797839999</v>
      </c>
    </row>
    <row r="8291" spans="1:6">
      <c r="A8291">
        <v>2044</v>
      </c>
      <c r="B8291" t="s">
        <v>1062</v>
      </c>
      <c r="C8291" t="s">
        <v>1013</v>
      </c>
      <c r="D8291" t="s">
        <v>1017</v>
      </c>
      <c r="E8291" t="s">
        <v>1018</v>
      </c>
      <c r="F8291" s="86">
        <v>1702664.73202295</v>
      </c>
    </row>
    <row r="8292" spans="1:6">
      <c r="A8292">
        <v>2045</v>
      </c>
      <c r="B8292" t="s">
        <v>1062</v>
      </c>
      <c r="C8292" t="s">
        <v>1013</v>
      </c>
      <c r="D8292" t="s">
        <v>1017</v>
      </c>
      <c r="E8292" t="s">
        <v>1018</v>
      </c>
      <c r="F8292" s="86">
        <v>1707235.94027461</v>
      </c>
    </row>
    <row r="8293" spans="1:6">
      <c r="A8293">
        <v>2046</v>
      </c>
      <c r="B8293" t="s">
        <v>1062</v>
      </c>
      <c r="C8293" t="s">
        <v>1013</v>
      </c>
      <c r="D8293" t="s">
        <v>1017</v>
      </c>
      <c r="E8293" t="s">
        <v>1018</v>
      </c>
      <c r="F8293" s="86">
        <v>1713072.4111047999</v>
      </c>
    </row>
    <row r="8294" spans="1:6">
      <c r="A8294">
        <v>2047</v>
      </c>
      <c r="B8294" t="s">
        <v>1062</v>
      </c>
      <c r="C8294" t="s">
        <v>1013</v>
      </c>
      <c r="D8294" t="s">
        <v>1017</v>
      </c>
      <c r="E8294" t="s">
        <v>1018</v>
      </c>
      <c r="F8294" s="86">
        <v>1721255.7111915899</v>
      </c>
    </row>
    <row r="8295" spans="1:6">
      <c r="A8295">
        <v>2048</v>
      </c>
      <c r="B8295" t="s">
        <v>1062</v>
      </c>
      <c r="C8295" t="s">
        <v>1013</v>
      </c>
      <c r="D8295" t="s">
        <v>1017</v>
      </c>
      <c r="E8295" t="s">
        <v>1018</v>
      </c>
      <c r="F8295" s="86">
        <v>1727844.19614388</v>
      </c>
    </row>
    <row r="8296" spans="1:6">
      <c r="A8296">
        <v>2049</v>
      </c>
      <c r="B8296" t="s">
        <v>1062</v>
      </c>
      <c r="C8296" t="s">
        <v>1013</v>
      </c>
      <c r="D8296" t="s">
        <v>1017</v>
      </c>
      <c r="E8296" t="s">
        <v>1018</v>
      </c>
      <c r="F8296" s="86">
        <v>1736611.4017537199</v>
      </c>
    </row>
    <row r="8297" spans="1:6">
      <c r="A8297">
        <v>2050</v>
      </c>
      <c r="B8297" t="s">
        <v>1062</v>
      </c>
      <c r="C8297" t="s">
        <v>1013</v>
      </c>
      <c r="D8297" t="s">
        <v>1017</v>
      </c>
      <c r="E8297" t="s">
        <v>1018</v>
      </c>
      <c r="F8297" s="86">
        <v>1745681.6943155599</v>
      </c>
    </row>
    <row r="8298" spans="1:6">
      <c r="A8298">
        <v>2017</v>
      </c>
      <c r="B8298" t="s">
        <v>1063</v>
      </c>
      <c r="C8298" t="s">
        <v>1013</v>
      </c>
      <c r="D8298" t="s">
        <v>1017</v>
      </c>
      <c r="E8298" t="s">
        <v>1018</v>
      </c>
      <c r="F8298" s="86">
        <v>18593623.7608339</v>
      </c>
    </row>
    <row r="8299" spans="1:6">
      <c r="A8299">
        <v>2018</v>
      </c>
      <c r="B8299" t="s">
        <v>1063</v>
      </c>
      <c r="C8299" t="s">
        <v>1013</v>
      </c>
      <c r="D8299" t="s">
        <v>1017</v>
      </c>
      <c r="E8299" t="s">
        <v>1018</v>
      </c>
      <c r="F8299" s="86">
        <v>18627790.329394002</v>
      </c>
    </row>
    <row r="8300" spans="1:6">
      <c r="A8300">
        <v>2019</v>
      </c>
      <c r="B8300" t="s">
        <v>1063</v>
      </c>
      <c r="C8300" t="s">
        <v>1013</v>
      </c>
      <c r="D8300" t="s">
        <v>1017</v>
      </c>
      <c r="E8300" t="s">
        <v>1018</v>
      </c>
      <c r="F8300" s="86">
        <v>18653611.075998101</v>
      </c>
    </row>
    <row r="8301" spans="1:6">
      <c r="A8301">
        <v>2020</v>
      </c>
      <c r="B8301" t="s">
        <v>1063</v>
      </c>
      <c r="C8301" t="s">
        <v>1013</v>
      </c>
      <c r="D8301" t="s">
        <v>1017</v>
      </c>
      <c r="E8301" t="s">
        <v>1018</v>
      </c>
      <c r="F8301" s="86">
        <v>18682833.861767702</v>
      </c>
    </row>
    <row r="8302" spans="1:6">
      <c r="A8302">
        <v>2021</v>
      </c>
      <c r="B8302" t="s">
        <v>1063</v>
      </c>
      <c r="C8302" t="s">
        <v>1013</v>
      </c>
      <c r="D8302" t="s">
        <v>1017</v>
      </c>
      <c r="E8302" t="s">
        <v>1018</v>
      </c>
      <c r="F8302" s="86">
        <v>18701445.5455922</v>
      </c>
    </row>
    <row r="8303" spans="1:6">
      <c r="A8303">
        <v>2022</v>
      </c>
      <c r="B8303" t="s">
        <v>1063</v>
      </c>
      <c r="C8303" t="s">
        <v>1013</v>
      </c>
      <c r="D8303" t="s">
        <v>1017</v>
      </c>
      <c r="E8303" t="s">
        <v>1018</v>
      </c>
      <c r="F8303" s="86">
        <v>18708022.265593398</v>
      </c>
    </row>
    <row r="8304" spans="1:6">
      <c r="A8304">
        <v>2023</v>
      </c>
      <c r="B8304" t="s">
        <v>1063</v>
      </c>
      <c r="C8304" t="s">
        <v>1013</v>
      </c>
      <c r="D8304" t="s">
        <v>1017</v>
      </c>
      <c r="E8304" t="s">
        <v>1018</v>
      </c>
      <c r="F8304" s="86">
        <v>18701320.293192402</v>
      </c>
    </row>
    <row r="8305" spans="1:6">
      <c r="A8305">
        <v>2024</v>
      </c>
      <c r="B8305" t="s">
        <v>1063</v>
      </c>
      <c r="C8305" t="s">
        <v>1013</v>
      </c>
      <c r="D8305" t="s">
        <v>1017</v>
      </c>
      <c r="E8305" t="s">
        <v>1018</v>
      </c>
      <c r="F8305" s="86">
        <v>18678371.670252901</v>
      </c>
    </row>
    <row r="8306" spans="1:6">
      <c r="A8306">
        <v>2025</v>
      </c>
      <c r="B8306" t="s">
        <v>1063</v>
      </c>
      <c r="C8306" t="s">
        <v>1013</v>
      </c>
      <c r="D8306" t="s">
        <v>1017</v>
      </c>
      <c r="E8306" t="s">
        <v>1018</v>
      </c>
      <c r="F8306" s="86">
        <v>18641523.575529698</v>
      </c>
    </row>
    <row r="8307" spans="1:6">
      <c r="A8307">
        <v>2026</v>
      </c>
      <c r="B8307" t="s">
        <v>1063</v>
      </c>
      <c r="C8307" t="s">
        <v>1013</v>
      </c>
      <c r="D8307" t="s">
        <v>1017</v>
      </c>
      <c r="E8307" t="s">
        <v>1018</v>
      </c>
      <c r="F8307" s="86">
        <v>18592242.8445861</v>
      </c>
    </row>
    <row r="8308" spans="1:6">
      <c r="A8308">
        <v>2027</v>
      </c>
      <c r="B8308" t="s">
        <v>1063</v>
      </c>
      <c r="C8308" t="s">
        <v>1013</v>
      </c>
      <c r="D8308" t="s">
        <v>1017</v>
      </c>
      <c r="E8308" t="s">
        <v>1018</v>
      </c>
      <c r="F8308" s="86">
        <v>18534262.129089002</v>
      </c>
    </row>
    <row r="8309" spans="1:6">
      <c r="A8309">
        <v>2028</v>
      </c>
      <c r="B8309" t="s">
        <v>1063</v>
      </c>
      <c r="C8309" t="s">
        <v>1013</v>
      </c>
      <c r="D8309" t="s">
        <v>1017</v>
      </c>
      <c r="E8309" t="s">
        <v>1018</v>
      </c>
      <c r="F8309" s="86">
        <v>18469984.363568</v>
      </c>
    </row>
    <row r="8310" spans="1:6">
      <c r="A8310">
        <v>2029</v>
      </c>
      <c r="B8310" t="s">
        <v>1063</v>
      </c>
      <c r="C8310" t="s">
        <v>1013</v>
      </c>
      <c r="D8310" t="s">
        <v>1017</v>
      </c>
      <c r="E8310" t="s">
        <v>1018</v>
      </c>
      <c r="F8310" s="86">
        <v>18398438.775902901</v>
      </c>
    </row>
    <row r="8311" spans="1:6">
      <c r="A8311">
        <v>2030</v>
      </c>
      <c r="B8311" t="s">
        <v>1063</v>
      </c>
      <c r="C8311" t="s">
        <v>1013</v>
      </c>
      <c r="D8311" t="s">
        <v>1017</v>
      </c>
      <c r="E8311" t="s">
        <v>1018</v>
      </c>
      <c r="F8311" s="86">
        <v>18320639.544341501</v>
      </c>
    </row>
    <row r="8312" spans="1:6">
      <c r="A8312">
        <v>2031</v>
      </c>
      <c r="B8312" t="s">
        <v>1063</v>
      </c>
      <c r="C8312" t="s">
        <v>1013</v>
      </c>
      <c r="D8312" t="s">
        <v>1017</v>
      </c>
      <c r="E8312" t="s">
        <v>1018</v>
      </c>
      <c r="F8312" s="86">
        <v>18247715.904142998</v>
      </c>
    </row>
    <row r="8313" spans="1:6">
      <c r="A8313">
        <v>2032</v>
      </c>
      <c r="B8313" t="s">
        <v>1063</v>
      </c>
      <c r="C8313" t="s">
        <v>1013</v>
      </c>
      <c r="D8313" t="s">
        <v>1017</v>
      </c>
      <c r="E8313" t="s">
        <v>1018</v>
      </c>
      <c r="F8313" s="86">
        <v>18180243.548397101</v>
      </c>
    </row>
    <row r="8314" spans="1:6">
      <c r="A8314">
        <v>2033</v>
      </c>
      <c r="B8314" t="s">
        <v>1063</v>
      </c>
      <c r="C8314" t="s">
        <v>1013</v>
      </c>
      <c r="D8314" t="s">
        <v>1017</v>
      </c>
      <c r="E8314" t="s">
        <v>1018</v>
      </c>
      <c r="F8314" s="86">
        <v>18122278.091042001</v>
      </c>
    </row>
    <row r="8315" spans="1:6">
      <c r="A8315">
        <v>2034</v>
      </c>
      <c r="B8315" t="s">
        <v>1063</v>
      </c>
      <c r="C8315" t="s">
        <v>1013</v>
      </c>
      <c r="D8315" t="s">
        <v>1017</v>
      </c>
      <c r="E8315" t="s">
        <v>1018</v>
      </c>
      <c r="F8315" s="86">
        <v>18069995.8623497</v>
      </c>
    </row>
    <row r="8316" spans="1:6">
      <c r="A8316">
        <v>2035</v>
      </c>
      <c r="B8316" t="s">
        <v>1063</v>
      </c>
      <c r="C8316" t="s">
        <v>1013</v>
      </c>
      <c r="D8316" t="s">
        <v>1017</v>
      </c>
      <c r="E8316" t="s">
        <v>1018</v>
      </c>
      <c r="F8316" s="86">
        <v>18027338.8901009</v>
      </c>
    </row>
    <row r="8317" spans="1:6">
      <c r="A8317">
        <v>2036</v>
      </c>
      <c r="B8317" t="s">
        <v>1063</v>
      </c>
      <c r="C8317" t="s">
        <v>1013</v>
      </c>
      <c r="D8317" t="s">
        <v>1017</v>
      </c>
      <c r="E8317" t="s">
        <v>1018</v>
      </c>
      <c r="F8317" s="86">
        <v>17991631.331321001</v>
      </c>
    </row>
    <row r="8318" spans="1:6">
      <c r="A8318">
        <v>2037</v>
      </c>
      <c r="B8318" t="s">
        <v>1063</v>
      </c>
      <c r="C8318" t="s">
        <v>1013</v>
      </c>
      <c r="D8318" t="s">
        <v>1017</v>
      </c>
      <c r="E8318" t="s">
        <v>1018</v>
      </c>
      <c r="F8318" s="86">
        <v>17962348.842377301</v>
      </c>
    </row>
    <row r="8319" spans="1:6">
      <c r="A8319">
        <v>2038</v>
      </c>
      <c r="B8319" t="s">
        <v>1063</v>
      </c>
      <c r="C8319" t="s">
        <v>1013</v>
      </c>
      <c r="D8319" t="s">
        <v>1017</v>
      </c>
      <c r="E8319" t="s">
        <v>1018</v>
      </c>
      <c r="F8319" s="86">
        <v>17947764.282503501</v>
      </c>
    </row>
    <row r="8320" spans="1:6">
      <c r="A8320">
        <v>2039</v>
      </c>
      <c r="B8320" t="s">
        <v>1063</v>
      </c>
      <c r="C8320" t="s">
        <v>1013</v>
      </c>
      <c r="D8320" t="s">
        <v>1017</v>
      </c>
      <c r="E8320" t="s">
        <v>1018</v>
      </c>
      <c r="F8320" s="86">
        <v>17945736.5786402</v>
      </c>
    </row>
    <row r="8321" spans="1:6">
      <c r="A8321">
        <v>2040</v>
      </c>
      <c r="B8321" t="s">
        <v>1063</v>
      </c>
      <c r="C8321" t="s">
        <v>1013</v>
      </c>
      <c r="D8321" t="s">
        <v>1017</v>
      </c>
      <c r="E8321" t="s">
        <v>1018</v>
      </c>
      <c r="F8321" s="86">
        <v>17955693.231578901</v>
      </c>
    </row>
    <row r="8322" spans="1:6">
      <c r="A8322">
        <v>2041</v>
      </c>
      <c r="B8322" t="s">
        <v>1063</v>
      </c>
      <c r="C8322" t="s">
        <v>1013</v>
      </c>
      <c r="D8322" t="s">
        <v>1017</v>
      </c>
      <c r="E8322" t="s">
        <v>1018</v>
      </c>
      <c r="F8322" s="86">
        <v>17976145.063652501</v>
      </c>
    </row>
    <row r="8323" spans="1:6">
      <c r="A8323">
        <v>2042</v>
      </c>
      <c r="B8323" t="s">
        <v>1063</v>
      </c>
      <c r="C8323" t="s">
        <v>1013</v>
      </c>
      <c r="D8323" t="s">
        <v>1017</v>
      </c>
      <c r="E8323" t="s">
        <v>1018</v>
      </c>
      <c r="F8323" s="86">
        <v>18007475.576100301</v>
      </c>
    </row>
    <row r="8324" spans="1:6">
      <c r="A8324">
        <v>2043</v>
      </c>
      <c r="B8324" t="s">
        <v>1063</v>
      </c>
      <c r="C8324" t="s">
        <v>1013</v>
      </c>
      <c r="D8324" t="s">
        <v>1017</v>
      </c>
      <c r="E8324" t="s">
        <v>1018</v>
      </c>
      <c r="F8324" s="86">
        <v>18053090.825089701</v>
      </c>
    </row>
    <row r="8325" spans="1:6">
      <c r="A8325">
        <v>2044</v>
      </c>
      <c r="B8325" t="s">
        <v>1063</v>
      </c>
      <c r="C8325" t="s">
        <v>1013</v>
      </c>
      <c r="D8325" t="s">
        <v>1017</v>
      </c>
      <c r="E8325" t="s">
        <v>1018</v>
      </c>
      <c r="F8325" s="86">
        <v>18110186.991954301</v>
      </c>
    </row>
    <row r="8326" spans="1:6">
      <c r="A8326">
        <v>2045</v>
      </c>
      <c r="B8326" t="s">
        <v>1063</v>
      </c>
      <c r="C8326" t="s">
        <v>1013</v>
      </c>
      <c r="D8326" t="s">
        <v>1017</v>
      </c>
      <c r="E8326" t="s">
        <v>1018</v>
      </c>
      <c r="F8326" s="86">
        <v>18179100.567779001</v>
      </c>
    </row>
    <row r="8327" spans="1:6">
      <c r="A8327">
        <v>2046</v>
      </c>
      <c r="B8327" t="s">
        <v>1063</v>
      </c>
      <c r="C8327" t="s">
        <v>1013</v>
      </c>
      <c r="D8327" t="s">
        <v>1017</v>
      </c>
      <c r="E8327" t="s">
        <v>1018</v>
      </c>
      <c r="F8327" s="86">
        <v>18260672.984487101</v>
      </c>
    </row>
    <row r="8328" spans="1:6">
      <c r="A8328">
        <v>2047</v>
      </c>
      <c r="B8328" t="s">
        <v>1063</v>
      </c>
      <c r="C8328" t="s">
        <v>1013</v>
      </c>
      <c r="D8328" t="s">
        <v>1017</v>
      </c>
      <c r="E8328" t="s">
        <v>1018</v>
      </c>
      <c r="F8328" s="86">
        <v>18350134.015122999</v>
      </c>
    </row>
    <row r="8329" spans="1:6">
      <c r="A8329">
        <v>2048</v>
      </c>
      <c r="B8329" t="s">
        <v>1063</v>
      </c>
      <c r="C8329" t="s">
        <v>1013</v>
      </c>
      <c r="D8329" t="s">
        <v>1017</v>
      </c>
      <c r="E8329" t="s">
        <v>1018</v>
      </c>
      <c r="F8329" s="86">
        <v>18446797.8319658</v>
      </c>
    </row>
    <row r="8330" spans="1:6">
      <c r="A8330">
        <v>2049</v>
      </c>
      <c r="B8330" t="s">
        <v>1063</v>
      </c>
      <c r="C8330" t="s">
        <v>1013</v>
      </c>
      <c r="D8330" t="s">
        <v>1017</v>
      </c>
      <c r="E8330" t="s">
        <v>1018</v>
      </c>
      <c r="F8330" s="86">
        <v>18553005.224766798</v>
      </c>
    </row>
    <row r="8331" spans="1:6">
      <c r="A8331">
        <v>2050</v>
      </c>
      <c r="B8331" t="s">
        <v>1063</v>
      </c>
      <c r="C8331" t="s">
        <v>1013</v>
      </c>
      <c r="D8331" t="s">
        <v>1017</v>
      </c>
      <c r="E8331" t="s">
        <v>1018</v>
      </c>
      <c r="F8331" s="86">
        <v>18664422.735028598</v>
      </c>
    </row>
    <row r="8332" spans="1:6">
      <c r="A8332">
        <v>2017</v>
      </c>
      <c r="B8332" t="s">
        <v>1064</v>
      </c>
      <c r="C8332" t="s">
        <v>1013</v>
      </c>
      <c r="D8332" t="s">
        <v>1017</v>
      </c>
      <c r="E8332" t="s">
        <v>1018</v>
      </c>
      <c r="F8332" s="86">
        <v>1894704.7526261699</v>
      </c>
    </row>
    <row r="8333" spans="1:6">
      <c r="A8333">
        <v>2018</v>
      </c>
      <c r="B8333" t="s">
        <v>1064</v>
      </c>
      <c r="C8333" t="s">
        <v>1013</v>
      </c>
      <c r="D8333" t="s">
        <v>1017</v>
      </c>
      <c r="E8333" t="s">
        <v>1018</v>
      </c>
      <c r="F8333" s="86">
        <v>1905394.16378371</v>
      </c>
    </row>
    <row r="8334" spans="1:6">
      <c r="A8334">
        <v>2019</v>
      </c>
      <c r="B8334" t="s">
        <v>1064</v>
      </c>
      <c r="C8334" t="s">
        <v>1013</v>
      </c>
      <c r="D8334" t="s">
        <v>1017</v>
      </c>
      <c r="E8334" t="s">
        <v>1018</v>
      </c>
      <c r="F8334" s="86">
        <v>1915797.2203094999</v>
      </c>
    </row>
    <row r="8335" spans="1:6">
      <c r="A8335">
        <v>2020</v>
      </c>
      <c r="B8335" t="s">
        <v>1064</v>
      </c>
      <c r="C8335" t="s">
        <v>1013</v>
      </c>
      <c r="D8335" t="s">
        <v>1017</v>
      </c>
      <c r="E8335" t="s">
        <v>1018</v>
      </c>
      <c r="F8335" s="86">
        <v>1921752.4854010099</v>
      </c>
    </row>
    <row r="8336" spans="1:6">
      <c r="A8336">
        <v>2021</v>
      </c>
      <c r="B8336" t="s">
        <v>1064</v>
      </c>
      <c r="C8336" t="s">
        <v>1013</v>
      </c>
      <c r="D8336" t="s">
        <v>1017</v>
      </c>
      <c r="E8336" t="s">
        <v>1018</v>
      </c>
      <c r="F8336" s="86">
        <v>1926800.6656939499</v>
      </c>
    </row>
    <row r="8337" spans="1:6">
      <c r="A8337">
        <v>2022</v>
      </c>
      <c r="B8337" t="s">
        <v>1064</v>
      </c>
      <c r="C8337" t="s">
        <v>1013</v>
      </c>
      <c r="D8337" t="s">
        <v>1017</v>
      </c>
      <c r="E8337" t="s">
        <v>1018</v>
      </c>
      <c r="F8337" s="86">
        <v>1930712.8781526</v>
      </c>
    </row>
    <row r="8338" spans="1:6">
      <c r="A8338">
        <v>2023</v>
      </c>
      <c r="B8338" t="s">
        <v>1064</v>
      </c>
      <c r="C8338" t="s">
        <v>1013</v>
      </c>
      <c r="D8338" t="s">
        <v>1017</v>
      </c>
      <c r="E8338" t="s">
        <v>1018</v>
      </c>
      <c r="F8338" s="86">
        <v>1932955.9298045</v>
      </c>
    </row>
    <row r="8339" spans="1:6">
      <c r="A8339">
        <v>2024</v>
      </c>
      <c r="B8339" t="s">
        <v>1064</v>
      </c>
      <c r="C8339" t="s">
        <v>1013</v>
      </c>
      <c r="D8339" t="s">
        <v>1017</v>
      </c>
      <c r="E8339" t="s">
        <v>1018</v>
      </c>
      <c r="F8339" s="86">
        <v>1932434.61866424</v>
      </c>
    </row>
    <row r="8340" spans="1:6">
      <c r="A8340">
        <v>2025</v>
      </c>
      <c r="B8340" t="s">
        <v>1064</v>
      </c>
      <c r="C8340" t="s">
        <v>1013</v>
      </c>
      <c r="D8340" t="s">
        <v>1017</v>
      </c>
      <c r="E8340" t="s">
        <v>1018</v>
      </c>
      <c r="F8340" s="86">
        <v>1931182.95245601</v>
      </c>
    </row>
    <row r="8341" spans="1:6">
      <c r="A8341">
        <v>2026</v>
      </c>
      <c r="B8341" t="s">
        <v>1064</v>
      </c>
      <c r="C8341" t="s">
        <v>1013</v>
      </c>
      <c r="D8341" t="s">
        <v>1017</v>
      </c>
      <c r="E8341" t="s">
        <v>1018</v>
      </c>
      <c r="F8341" s="86">
        <v>1928971.5847543499</v>
      </c>
    </row>
    <row r="8342" spans="1:6">
      <c r="A8342">
        <v>2027</v>
      </c>
      <c r="B8342" t="s">
        <v>1064</v>
      </c>
      <c r="C8342" t="s">
        <v>1013</v>
      </c>
      <c r="D8342" t="s">
        <v>1017</v>
      </c>
      <c r="E8342" t="s">
        <v>1018</v>
      </c>
      <c r="F8342" s="86">
        <v>1925061.11960232</v>
      </c>
    </row>
    <row r="8343" spans="1:6">
      <c r="A8343">
        <v>2028</v>
      </c>
      <c r="B8343" t="s">
        <v>1064</v>
      </c>
      <c r="C8343" t="s">
        <v>1013</v>
      </c>
      <c r="D8343" t="s">
        <v>1017</v>
      </c>
      <c r="E8343" t="s">
        <v>1018</v>
      </c>
      <c r="F8343" s="86">
        <v>1919912.9701858701</v>
      </c>
    </row>
    <row r="8344" spans="1:6">
      <c r="A8344">
        <v>2029</v>
      </c>
      <c r="B8344" t="s">
        <v>1064</v>
      </c>
      <c r="C8344" t="s">
        <v>1013</v>
      </c>
      <c r="D8344" t="s">
        <v>1017</v>
      </c>
      <c r="E8344" t="s">
        <v>1018</v>
      </c>
      <c r="F8344" s="86">
        <v>1914148.01019331</v>
      </c>
    </row>
    <row r="8345" spans="1:6">
      <c r="A8345">
        <v>2030</v>
      </c>
      <c r="B8345" t="s">
        <v>1064</v>
      </c>
      <c r="C8345" t="s">
        <v>1013</v>
      </c>
      <c r="D8345" t="s">
        <v>1017</v>
      </c>
      <c r="E8345" t="s">
        <v>1018</v>
      </c>
      <c r="F8345" s="86">
        <v>1906167.87693597</v>
      </c>
    </row>
    <row r="8346" spans="1:6">
      <c r="A8346">
        <v>2031</v>
      </c>
      <c r="B8346" t="s">
        <v>1064</v>
      </c>
      <c r="C8346" t="s">
        <v>1013</v>
      </c>
      <c r="D8346" t="s">
        <v>1017</v>
      </c>
      <c r="E8346" t="s">
        <v>1018</v>
      </c>
      <c r="F8346" s="86">
        <v>1899149.9394177699</v>
      </c>
    </row>
    <row r="8347" spans="1:6">
      <c r="A8347">
        <v>2032</v>
      </c>
      <c r="B8347" t="s">
        <v>1064</v>
      </c>
      <c r="C8347" t="s">
        <v>1013</v>
      </c>
      <c r="D8347" t="s">
        <v>1017</v>
      </c>
      <c r="E8347" t="s">
        <v>1018</v>
      </c>
      <c r="F8347" s="86">
        <v>1892433.6599717599</v>
      </c>
    </row>
    <row r="8348" spans="1:6">
      <c r="A8348">
        <v>2033</v>
      </c>
      <c r="B8348" t="s">
        <v>1064</v>
      </c>
      <c r="C8348" t="s">
        <v>1013</v>
      </c>
      <c r="D8348" t="s">
        <v>1017</v>
      </c>
      <c r="E8348" t="s">
        <v>1018</v>
      </c>
      <c r="F8348" s="86">
        <v>1886342.06731968</v>
      </c>
    </row>
    <row r="8349" spans="1:6">
      <c r="A8349">
        <v>2034</v>
      </c>
      <c r="B8349" t="s">
        <v>1064</v>
      </c>
      <c r="C8349" t="s">
        <v>1013</v>
      </c>
      <c r="D8349" t="s">
        <v>1017</v>
      </c>
      <c r="E8349" t="s">
        <v>1018</v>
      </c>
      <c r="F8349" s="86">
        <v>1880741.8191935299</v>
      </c>
    </row>
    <row r="8350" spans="1:6">
      <c r="A8350">
        <v>2035</v>
      </c>
      <c r="B8350" t="s">
        <v>1064</v>
      </c>
      <c r="C8350" t="s">
        <v>1013</v>
      </c>
      <c r="D8350" t="s">
        <v>1017</v>
      </c>
      <c r="E8350" t="s">
        <v>1018</v>
      </c>
      <c r="F8350" s="86">
        <v>1875619.7224012599</v>
      </c>
    </row>
    <row r="8351" spans="1:6">
      <c r="A8351">
        <v>2036</v>
      </c>
      <c r="B8351" t="s">
        <v>1064</v>
      </c>
      <c r="C8351" t="s">
        <v>1013</v>
      </c>
      <c r="D8351" t="s">
        <v>1017</v>
      </c>
      <c r="E8351" t="s">
        <v>1018</v>
      </c>
      <c r="F8351" s="86">
        <v>1871824.32513889</v>
      </c>
    </row>
    <row r="8352" spans="1:6">
      <c r="A8352">
        <v>2037</v>
      </c>
      <c r="B8352" t="s">
        <v>1064</v>
      </c>
      <c r="C8352" t="s">
        <v>1013</v>
      </c>
      <c r="D8352" t="s">
        <v>1017</v>
      </c>
      <c r="E8352" t="s">
        <v>1018</v>
      </c>
      <c r="F8352" s="86">
        <v>1869049.0819115301</v>
      </c>
    </row>
    <row r="8353" spans="1:6">
      <c r="A8353">
        <v>2038</v>
      </c>
      <c r="B8353" t="s">
        <v>1064</v>
      </c>
      <c r="C8353" t="s">
        <v>1013</v>
      </c>
      <c r="D8353" t="s">
        <v>1017</v>
      </c>
      <c r="E8353" t="s">
        <v>1018</v>
      </c>
      <c r="F8353" s="86">
        <v>1867372.97330401</v>
      </c>
    </row>
    <row r="8354" spans="1:6">
      <c r="A8354">
        <v>2039</v>
      </c>
      <c r="B8354" t="s">
        <v>1064</v>
      </c>
      <c r="C8354" t="s">
        <v>1013</v>
      </c>
      <c r="D8354" t="s">
        <v>1017</v>
      </c>
      <c r="E8354" t="s">
        <v>1018</v>
      </c>
      <c r="F8354" s="86">
        <v>1867303.25135935</v>
      </c>
    </row>
    <row r="8355" spans="1:6">
      <c r="A8355">
        <v>2040</v>
      </c>
      <c r="B8355" t="s">
        <v>1064</v>
      </c>
      <c r="C8355" t="s">
        <v>1013</v>
      </c>
      <c r="D8355" t="s">
        <v>1017</v>
      </c>
      <c r="E8355" t="s">
        <v>1018</v>
      </c>
      <c r="F8355" s="86">
        <v>1868961.0662594801</v>
      </c>
    </row>
    <row r="8356" spans="1:6">
      <c r="A8356">
        <v>2041</v>
      </c>
      <c r="B8356" t="s">
        <v>1064</v>
      </c>
      <c r="C8356" t="s">
        <v>1013</v>
      </c>
      <c r="D8356" t="s">
        <v>1017</v>
      </c>
      <c r="E8356" t="s">
        <v>1018</v>
      </c>
      <c r="F8356" s="86">
        <v>1872437.29879381</v>
      </c>
    </row>
    <row r="8357" spans="1:6">
      <c r="A8357">
        <v>2042</v>
      </c>
      <c r="B8357" t="s">
        <v>1064</v>
      </c>
      <c r="C8357" t="s">
        <v>1013</v>
      </c>
      <c r="D8357" t="s">
        <v>1017</v>
      </c>
      <c r="E8357" t="s">
        <v>1018</v>
      </c>
      <c r="F8357" s="86">
        <v>1876662.46177685</v>
      </c>
    </row>
    <row r="8358" spans="1:6">
      <c r="A8358">
        <v>2043</v>
      </c>
      <c r="B8358" t="s">
        <v>1064</v>
      </c>
      <c r="C8358" t="s">
        <v>1013</v>
      </c>
      <c r="D8358" t="s">
        <v>1017</v>
      </c>
      <c r="E8358" t="s">
        <v>1018</v>
      </c>
      <c r="F8358" s="86">
        <v>1882680.3815857701</v>
      </c>
    </row>
    <row r="8359" spans="1:6">
      <c r="A8359">
        <v>2044</v>
      </c>
      <c r="B8359" t="s">
        <v>1064</v>
      </c>
      <c r="C8359" t="s">
        <v>1013</v>
      </c>
      <c r="D8359" t="s">
        <v>1017</v>
      </c>
      <c r="E8359" t="s">
        <v>1018</v>
      </c>
      <c r="F8359" s="86">
        <v>1890251.5747072101</v>
      </c>
    </row>
    <row r="8360" spans="1:6">
      <c r="A8360">
        <v>2045</v>
      </c>
      <c r="B8360" t="s">
        <v>1064</v>
      </c>
      <c r="C8360" t="s">
        <v>1013</v>
      </c>
      <c r="D8360" t="s">
        <v>1017</v>
      </c>
      <c r="E8360" t="s">
        <v>1018</v>
      </c>
      <c r="F8360" s="86">
        <v>1900043.04401848</v>
      </c>
    </row>
    <row r="8361" spans="1:6">
      <c r="A8361">
        <v>2046</v>
      </c>
      <c r="B8361" t="s">
        <v>1064</v>
      </c>
      <c r="C8361" t="s">
        <v>1013</v>
      </c>
      <c r="D8361" t="s">
        <v>1017</v>
      </c>
      <c r="E8361" t="s">
        <v>1018</v>
      </c>
      <c r="F8361" s="86">
        <v>1911148.78021282</v>
      </c>
    </row>
    <row r="8362" spans="1:6">
      <c r="A8362">
        <v>2047</v>
      </c>
      <c r="B8362" t="s">
        <v>1064</v>
      </c>
      <c r="C8362" t="s">
        <v>1013</v>
      </c>
      <c r="D8362" t="s">
        <v>1017</v>
      </c>
      <c r="E8362" t="s">
        <v>1018</v>
      </c>
      <c r="F8362" s="86">
        <v>1923048.29267945</v>
      </c>
    </row>
    <row r="8363" spans="1:6">
      <c r="A8363">
        <v>2048</v>
      </c>
      <c r="B8363" t="s">
        <v>1064</v>
      </c>
      <c r="C8363" t="s">
        <v>1013</v>
      </c>
      <c r="D8363" t="s">
        <v>1017</v>
      </c>
      <c r="E8363" t="s">
        <v>1018</v>
      </c>
      <c r="F8363" s="86">
        <v>1936500.06207062</v>
      </c>
    </row>
    <row r="8364" spans="1:6">
      <c r="A8364">
        <v>2049</v>
      </c>
      <c r="B8364" t="s">
        <v>1064</v>
      </c>
      <c r="C8364" t="s">
        <v>1013</v>
      </c>
      <c r="D8364" t="s">
        <v>1017</v>
      </c>
      <c r="E8364" t="s">
        <v>1018</v>
      </c>
      <c r="F8364" s="86">
        <v>1951468.63795305</v>
      </c>
    </row>
    <row r="8365" spans="1:6">
      <c r="A8365">
        <v>2050</v>
      </c>
      <c r="B8365" t="s">
        <v>1064</v>
      </c>
      <c r="C8365" t="s">
        <v>1013</v>
      </c>
      <c r="D8365" t="s">
        <v>1017</v>
      </c>
      <c r="E8365" t="s">
        <v>1018</v>
      </c>
      <c r="F8365" s="86">
        <v>1967320.07393557</v>
      </c>
    </row>
    <row r="8366" spans="1:6">
      <c r="A8366">
        <v>2017</v>
      </c>
      <c r="B8366" t="s">
        <v>1065</v>
      </c>
      <c r="C8366" t="s">
        <v>1013</v>
      </c>
      <c r="D8366" t="s">
        <v>1017</v>
      </c>
      <c r="E8366" t="s">
        <v>1018</v>
      </c>
      <c r="F8366" s="86">
        <v>20648096.350894202</v>
      </c>
    </row>
    <row r="8367" spans="1:6">
      <c r="A8367">
        <v>2018</v>
      </c>
      <c r="B8367" t="s">
        <v>1065</v>
      </c>
      <c r="C8367" t="s">
        <v>1013</v>
      </c>
      <c r="D8367" t="s">
        <v>1017</v>
      </c>
      <c r="E8367" t="s">
        <v>1018</v>
      </c>
      <c r="F8367" s="86">
        <v>20658871.241432801</v>
      </c>
    </row>
    <row r="8368" spans="1:6">
      <c r="A8368">
        <v>2019</v>
      </c>
      <c r="B8368" t="s">
        <v>1065</v>
      </c>
      <c r="C8368" t="s">
        <v>1013</v>
      </c>
      <c r="D8368" t="s">
        <v>1017</v>
      </c>
      <c r="E8368" t="s">
        <v>1018</v>
      </c>
      <c r="F8368" s="86">
        <v>20666111.2956209</v>
      </c>
    </row>
    <row r="8369" spans="1:6">
      <c r="A8369">
        <v>2020</v>
      </c>
      <c r="B8369" t="s">
        <v>1065</v>
      </c>
      <c r="C8369" t="s">
        <v>1013</v>
      </c>
      <c r="D8369" t="s">
        <v>1017</v>
      </c>
      <c r="E8369" t="s">
        <v>1018</v>
      </c>
      <c r="F8369" s="86">
        <v>20684666.862966601</v>
      </c>
    </row>
    <row r="8370" spans="1:6">
      <c r="A8370">
        <v>2021</v>
      </c>
      <c r="B8370" t="s">
        <v>1065</v>
      </c>
      <c r="C8370" t="s">
        <v>1013</v>
      </c>
      <c r="D8370" t="s">
        <v>1017</v>
      </c>
      <c r="E8370" t="s">
        <v>1018</v>
      </c>
      <c r="F8370" s="86">
        <v>20686707.5284467</v>
      </c>
    </row>
    <row r="8371" spans="1:6">
      <c r="A8371">
        <v>2022</v>
      </c>
      <c r="B8371" t="s">
        <v>1065</v>
      </c>
      <c r="C8371" t="s">
        <v>1013</v>
      </c>
      <c r="D8371" t="s">
        <v>1017</v>
      </c>
      <c r="E8371" t="s">
        <v>1018</v>
      </c>
      <c r="F8371" s="86">
        <v>20681142.532567199</v>
      </c>
    </row>
    <row r="8372" spans="1:6">
      <c r="A8372">
        <v>2023</v>
      </c>
      <c r="B8372" t="s">
        <v>1065</v>
      </c>
      <c r="C8372" t="s">
        <v>1013</v>
      </c>
      <c r="D8372" t="s">
        <v>1017</v>
      </c>
      <c r="E8372" t="s">
        <v>1018</v>
      </c>
      <c r="F8372" s="86">
        <v>20656588.511987898</v>
      </c>
    </row>
    <row r="8373" spans="1:6">
      <c r="A8373">
        <v>2024</v>
      </c>
      <c r="B8373" t="s">
        <v>1065</v>
      </c>
      <c r="C8373" t="s">
        <v>1013</v>
      </c>
      <c r="D8373" t="s">
        <v>1017</v>
      </c>
      <c r="E8373" t="s">
        <v>1018</v>
      </c>
      <c r="F8373" s="86">
        <v>20617515.828307498</v>
      </c>
    </row>
    <row r="8374" spans="1:6">
      <c r="A8374">
        <v>2025</v>
      </c>
      <c r="B8374" t="s">
        <v>1065</v>
      </c>
      <c r="C8374" t="s">
        <v>1013</v>
      </c>
      <c r="D8374" t="s">
        <v>1017</v>
      </c>
      <c r="E8374" t="s">
        <v>1018</v>
      </c>
      <c r="F8374" s="86">
        <v>20568025.949165501</v>
      </c>
    </row>
    <row r="8375" spans="1:6">
      <c r="A8375">
        <v>2026</v>
      </c>
      <c r="B8375" t="s">
        <v>1065</v>
      </c>
      <c r="C8375" t="s">
        <v>1013</v>
      </c>
      <c r="D8375" t="s">
        <v>1017</v>
      </c>
      <c r="E8375" t="s">
        <v>1018</v>
      </c>
      <c r="F8375" s="86">
        <v>20501797.6114452</v>
      </c>
    </row>
    <row r="8376" spans="1:6">
      <c r="A8376">
        <v>2027</v>
      </c>
      <c r="B8376" t="s">
        <v>1065</v>
      </c>
      <c r="C8376" t="s">
        <v>1013</v>
      </c>
      <c r="D8376" t="s">
        <v>1017</v>
      </c>
      <c r="E8376" t="s">
        <v>1018</v>
      </c>
      <c r="F8376" s="86">
        <v>20431700.840289399</v>
      </c>
    </row>
    <row r="8377" spans="1:6">
      <c r="A8377">
        <v>2028</v>
      </c>
      <c r="B8377" t="s">
        <v>1065</v>
      </c>
      <c r="C8377" t="s">
        <v>1013</v>
      </c>
      <c r="D8377" t="s">
        <v>1017</v>
      </c>
      <c r="E8377" t="s">
        <v>1018</v>
      </c>
      <c r="F8377" s="86">
        <v>20352637.393049799</v>
      </c>
    </row>
    <row r="8378" spans="1:6">
      <c r="A8378">
        <v>2029</v>
      </c>
      <c r="B8378" t="s">
        <v>1065</v>
      </c>
      <c r="C8378" t="s">
        <v>1013</v>
      </c>
      <c r="D8378" t="s">
        <v>1017</v>
      </c>
      <c r="E8378" t="s">
        <v>1018</v>
      </c>
      <c r="F8378" s="86">
        <v>20270897.3910839</v>
      </c>
    </row>
    <row r="8379" spans="1:6">
      <c r="A8379">
        <v>2030</v>
      </c>
      <c r="B8379" t="s">
        <v>1065</v>
      </c>
      <c r="C8379" t="s">
        <v>1013</v>
      </c>
      <c r="D8379" t="s">
        <v>1017</v>
      </c>
      <c r="E8379" t="s">
        <v>1018</v>
      </c>
      <c r="F8379" s="86">
        <v>20178204.463205501</v>
      </c>
    </row>
    <row r="8380" spans="1:6">
      <c r="A8380">
        <v>2031</v>
      </c>
      <c r="B8380" t="s">
        <v>1065</v>
      </c>
      <c r="C8380" t="s">
        <v>1013</v>
      </c>
      <c r="D8380" t="s">
        <v>1017</v>
      </c>
      <c r="E8380" t="s">
        <v>1018</v>
      </c>
      <c r="F8380" s="86">
        <v>20089910.781482302</v>
      </c>
    </row>
    <row r="8381" spans="1:6">
      <c r="A8381">
        <v>2032</v>
      </c>
      <c r="B8381" t="s">
        <v>1065</v>
      </c>
      <c r="C8381" t="s">
        <v>1013</v>
      </c>
      <c r="D8381" t="s">
        <v>1017</v>
      </c>
      <c r="E8381" t="s">
        <v>1018</v>
      </c>
      <c r="F8381" s="86">
        <v>20006991.905160699</v>
      </c>
    </row>
    <row r="8382" spans="1:6">
      <c r="A8382">
        <v>2033</v>
      </c>
      <c r="B8382" t="s">
        <v>1065</v>
      </c>
      <c r="C8382" t="s">
        <v>1013</v>
      </c>
      <c r="D8382" t="s">
        <v>1017</v>
      </c>
      <c r="E8382" t="s">
        <v>1018</v>
      </c>
      <c r="F8382" s="86">
        <v>19930995.801183499</v>
      </c>
    </row>
    <row r="8383" spans="1:6">
      <c r="A8383">
        <v>2034</v>
      </c>
      <c r="B8383" t="s">
        <v>1065</v>
      </c>
      <c r="C8383" t="s">
        <v>1013</v>
      </c>
      <c r="D8383" t="s">
        <v>1017</v>
      </c>
      <c r="E8383" t="s">
        <v>1018</v>
      </c>
      <c r="F8383" s="86">
        <v>19864866.201178901</v>
      </c>
    </row>
    <row r="8384" spans="1:6">
      <c r="A8384">
        <v>2035</v>
      </c>
      <c r="B8384" t="s">
        <v>1065</v>
      </c>
      <c r="C8384" t="s">
        <v>1013</v>
      </c>
      <c r="D8384" t="s">
        <v>1017</v>
      </c>
      <c r="E8384" t="s">
        <v>1018</v>
      </c>
      <c r="F8384" s="86">
        <v>19802787.823607601</v>
      </c>
    </row>
    <row r="8385" spans="1:6">
      <c r="A8385">
        <v>2036</v>
      </c>
      <c r="B8385" t="s">
        <v>1065</v>
      </c>
      <c r="C8385" t="s">
        <v>1013</v>
      </c>
      <c r="D8385" t="s">
        <v>1017</v>
      </c>
      <c r="E8385" t="s">
        <v>1018</v>
      </c>
      <c r="F8385" s="86">
        <v>19755430.552940302</v>
      </c>
    </row>
    <row r="8386" spans="1:6">
      <c r="A8386">
        <v>2037</v>
      </c>
      <c r="B8386" t="s">
        <v>1065</v>
      </c>
      <c r="C8386" t="s">
        <v>1013</v>
      </c>
      <c r="D8386" t="s">
        <v>1017</v>
      </c>
      <c r="E8386" t="s">
        <v>1018</v>
      </c>
      <c r="F8386" s="86">
        <v>19706527.219586201</v>
      </c>
    </row>
    <row r="8387" spans="1:6">
      <c r="A8387">
        <v>2038</v>
      </c>
      <c r="B8387" t="s">
        <v>1065</v>
      </c>
      <c r="C8387" t="s">
        <v>1013</v>
      </c>
      <c r="D8387" t="s">
        <v>1017</v>
      </c>
      <c r="E8387" t="s">
        <v>1018</v>
      </c>
      <c r="F8387" s="86">
        <v>19674771.359804101</v>
      </c>
    </row>
    <row r="8388" spans="1:6">
      <c r="A8388">
        <v>2039</v>
      </c>
      <c r="B8388" t="s">
        <v>1065</v>
      </c>
      <c r="C8388" t="s">
        <v>1013</v>
      </c>
      <c r="D8388" t="s">
        <v>1017</v>
      </c>
      <c r="E8388" t="s">
        <v>1018</v>
      </c>
      <c r="F8388" s="86">
        <v>19652492.866948999</v>
      </c>
    </row>
    <row r="8389" spans="1:6">
      <c r="A8389">
        <v>2040</v>
      </c>
      <c r="B8389" t="s">
        <v>1065</v>
      </c>
      <c r="C8389" t="s">
        <v>1013</v>
      </c>
      <c r="D8389" t="s">
        <v>1017</v>
      </c>
      <c r="E8389" t="s">
        <v>1018</v>
      </c>
      <c r="F8389" s="86">
        <v>19649186.028427999</v>
      </c>
    </row>
    <row r="8390" spans="1:6">
      <c r="A8390">
        <v>2041</v>
      </c>
      <c r="B8390" t="s">
        <v>1065</v>
      </c>
      <c r="C8390" t="s">
        <v>1013</v>
      </c>
      <c r="D8390" t="s">
        <v>1017</v>
      </c>
      <c r="E8390" t="s">
        <v>1018</v>
      </c>
      <c r="F8390" s="86">
        <v>19653879.579199601</v>
      </c>
    </row>
    <row r="8391" spans="1:6">
      <c r="A8391">
        <v>2042</v>
      </c>
      <c r="B8391" t="s">
        <v>1065</v>
      </c>
      <c r="C8391" t="s">
        <v>1013</v>
      </c>
      <c r="D8391" t="s">
        <v>1017</v>
      </c>
      <c r="E8391" t="s">
        <v>1018</v>
      </c>
      <c r="F8391" s="86">
        <v>19667786.099701699</v>
      </c>
    </row>
    <row r="8392" spans="1:6">
      <c r="A8392">
        <v>2043</v>
      </c>
      <c r="B8392" t="s">
        <v>1065</v>
      </c>
      <c r="C8392" t="s">
        <v>1013</v>
      </c>
      <c r="D8392" t="s">
        <v>1017</v>
      </c>
      <c r="E8392" t="s">
        <v>1018</v>
      </c>
      <c r="F8392" s="86">
        <v>19693884.262727</v>
      </c>
    </row>
    <row r="8393" spans="1:6">
      <c r="A8393">
        <v>2044</v>
      </c>
      <c r="B8393" t="s">
        <v>1065</v>
      </c>
      <c r="C8393" t="s">
        <v>1013</v>
      </c>
      <c r="D8393" t="s">
        <v>1017</v>
      </c>
      <c r="E8393" t="s">
        <v>1018</v>
      </c>
      <c r="F8393" s="86">
        <v>19734077.557614401</v>
      </c>
    </row>
    <row r="8394" spans="1:6">
      <c r="A8394">
        <v>2045</v>
      </c>
      <c r="B8394" t="s">
        <v>1065</v>
      </c>
      <c r="C8394" t="s">
        <v>1013</v>
      </c>
      <c r="D8394" t="s">
        <v>1017</v>
      </c>
      <c r="E8394" t="s">
        <v>1018</v>
      </c>
      <c r="F8394" s="86">
        <v>19787951.009869698</v>
      </c>
    </row>
    <row r="8395" spans="1:6">
      <c r="A8395">
        <v>2046</v>
      </c>
      <c r="B8395" t="s">
        <v>1065</v>
      </c>
      <c r="C8395" t="s">
        <v>1013</v>
      </c>
      <c r="D8395" t="s">
        <v>1017</v>
      </c>
      <c r="E8395" t="s">
        <v>1018</v>
      </c>
      <c r="F8395" s="86">
        <v>19852137.413727202</v>
      </c>
    </row>
    <row r="8396" spans="1:6">
      <c r="A8396">
        <v>2047</v>
      </c>
      <c r="B8396" t="s">
        <v>1065</v>
      </c>
      <c r="C8396" t="s">
        <v>1013</v>
      </c>
      <c r="D8396" t="s">
        <v>1017</v>
      </c>
      <c r="E8396" t="s">
        <v>1018</v>
      </c>
      <c r="F8396" s="86">
        <v>19923476.1261397</v>
      </c>
    </row>
    <row r="8397" spans="1:6">
      <c r="A8397">
        <v>2048</v>
      </c>
      <c r="B8397" t="s">
        <v>1065</v>
      </c>
      <c r="C8397" t="s">
        <v>1013</v>
      </c>
      <c r="D8397" t="s">
        <v>1017</v>
      </c>
      <c r="E8397" t="s">
        <v>1018</v>
      </c>
      <c r="F8397" s="86">
        <v>20003316.009039398</v>
      </c>
    </row>
    <row r="8398" spans="1:6">
      <c r="A8398">
        <v>2049</v>
      </c>
      <c r="B8398" t="s">
        <v>1065</v>
      </c>
      <c r="C8398" t="s">
        <v>1013</v>
      </c>
      <c r="D8398" t="s">
        <v>1017</v>
      </c>
      <c r="E8398" t="s">
        <v>1018</v>
      </c>
      <c r="F8398" s="86">
        <v>20095452.762628701</v>
      </c>
    </row>
    <row r="8399" spans="1:6">
      <c r="A8399">
        <v>2050</v>
      </c>
      <c r="B8399" t="s">
        <v>1065</v>
      </c>
      <c r="C8399" t="s">
        <v>1013</v>
      </c>
      <c r="D8399" t="s">
        <v>1017</v>
      </c>
      <c r="E8399" t="s">
        <v>1018</v>
      </c>
      <c r="F8399" s="86">
        <v>20195521.593839899</v>
      </c>
    </row>
    <row r="8400" spans="1:6">
      <c r="A8400">
        <v>2017</v>
      </c>
      <c r="B8400" t="s">
        <v>1066</v>
      </c>
      <c r="C8400" t="s">
        <v>1013</v>
      </c>
      <c r="D8400" t="s">
        <v>1017</v>
      </c>
      <c r="E8400" t="s">
        <v>1018</v>
      </c>
      <c r="F8400" s="86">
        <v>126075584.672359</v>
      </c>
    </row>
    <row r="8401" spans="1:6">
      <c r="A8401">
        <v>2018</v>
      </c>
      <c r="B8401" t="s">
        <v>1066</v>
      </c>
      <c r="C8401" t="s">
        <v>1013</v>
      </c>
      <c r="D8401" t="s">
        <v>1017</v>
      </c>
      <c r="E8401" t="s">
        <v>1018</v>
      </c>
      <c r="F8401" s="86">
        <v>126663886.960224</v>
      </c>
    </row>
    <row r="8402" spans="1:6">
      <c r="A8402">
        <v>2019</v>
      </c>
      <c r="B8402" t="s">
        <v>1066</v>
      </c>
      <c r="C8402" t="s">
        <v>1013</v>
      </c>
      <c r="D8402" t="s">
        <v>1017</v>
      </c>
      <c r="E8402" t="s">
        <v>1018</v>
      </c>
      <c r="F8402" s="86">
        <v>127290709.411227</v>
      </c>
    </row>
    <row r="8403" spans="1:6">
      <c r="A8403">
        <v>2020</v>
      </c>
      <c r="B8403" t="s">
        <v>1066</v>
      </c>
      <c r="C8403" t="s">
        <v>1013</v>
      </c>
      <c r="D8403" t="s">
        <v>1017</v>
      </c>
      <c r="E8403" t="s">
        <v>1018</v>
      </c>
      <c r="F8403" s="86">
        <v>127131724.82601701</v>
      </c>
    </row>
    <row r="8404" spans="1:6">
      <c r="A8404">
        <v>2021</v>
      </c>
      <c r="B8404" t="s">
        <v>1066</v>
      </c>
      <c r="C8404" t="s">
        <v>1013</v>
      </c>
      <c r="D8404" t="s">
        <v>1017</v>
      </c>
      <c r="E8404" t="s">
        <v>1018</v>
      </c>
      <c r="F8404" s="86">
        <v>126999313.334124</v>
      </c>
    </row>
    <row r="8405" spans="1:6">
      <c r="A8405">
        <v>2022</v>
      </c>
      <c r="B8405" t="s">
        <v>1066</v>
      </c>
      <c r="C8405" t="s">
        <v>1013</v>
      </c>
      <c r="D8405" t="s">
        <v>1017</v>
      </c>
      <c r="E8405" t="s">
        <v>1018</v>
      </c>
      <c r="F8405" s="86">
        <v>126775440.44246</v>
      </c>
    </row>
    <row r="8406" spans="1:6">
      <c r="A8406">
        <v>2023</v>
      </c>
      <c r="B8406" t="s">
        <v>1066</v>
      </c>
      <c r="C8406" t="s">
        <v>1013</v>
      </c>
      <c r="D8406" t="s">
        <v>1017</v>
      </c>
      <c r="E8406" t="s">
        <v>1018</v>
      </c>
      <c r="F8406" s="86">
        <v>126466087.021972</v>
      </c>
    </row>
    <row r="8407" spans="1:6">
      <c r="A8407">
        <v>2024</v>
      </c>
      <c r="B8407" t="s">
        <v>1066</v>
      </c>
      <c r="C8407" t="s">
        <v>1013</v>
      </c>
      <c r="D8407" t="s">
        <v>1017</v>
      </c>
      <c r="E8407" t="s">
        <v>1018</v>
      </c>
      <c r="F8407" s="86">
        <v>126037798.11210901</v>
      </c>
    </row>
    <row r="8408" spans="1:6">
      <c r="A8408">
        <v>2025</v>
      </c>
      <c r="B8408" t="s">
        <v>1066</v>
      </c>
      <c r="C8408" t="s">
        <v>1013</v>
      </c>
      <c r="D8408" t="s">
        <v>1017</v>
      </c>
      <c r="E8408" t="s">
        <v>1018</v>
      </c>
      <c r="F8408" s="86">
        <v>125521350.36317</v>
      </c>
    </row>
    <row r="8409" spans="1:6">
      <c r="A8409">
        <v>2026</v>
      </c>
      <c r="B8409" t="s">
        <v>1066</v>
      </c>
      <c r="C8409" t="s">
        <v>1013</v>
      </c>
      <c r="D8409" t="s">
        <v>1017</v>
      </c>
      <c r="E8409" t="s">
        <v>1018</v>
      </c>
      <c r="F8409" s="86">
        <v>124925808.95509</v>
      </c>
    </row>
    <row r="8410" spans="1:6">
      <c r="A8410">
        <v>2027</v>
      </c>
      <c r="B8410" t="s">
        <v>1066</v>
      </c>
      <c r="C8410" t="s">
        <v>1013</v>
      </c>
      <c r="D8410" t="s">
        <v>1017</v>
      </c>
      <c r="E8410" t="s">
        <v>1018</v>
      </c>
      <c r="F8410" s="86">
        <v>124269767.56630801</v>
      </c>
    </row>
    <row r="8411" spans="1:6">
      <c r="A8411">
        <v>2028</v>
      </c>
      <c r="B8411" t="s">
        <v>1066</v>
      </c>
      <c r="C8411" t="s">
        <v>1013</v>
      </c>
      <c r="D8411" t="s">
        <v>1017</v>
      </c>
      <c r="E8411" t="s">
        <v>1018</v>
      </c>
      <c r="F8411" s="86">
        <v>123579713.012308</v>
      </c>
    </row>
    <row r="8412" spans="1:6">
      <c r="A8412">
        <v>2029</v>
      </c>
      <c r="B8412" t="s">
        <v>1066</v>
      </c>
      <c r="C8412" t="s">
        <v>1013</v>
      </c>
      <c r="D8412" t="s">
        <v>1017</v>
      </c>
      <c r="E8412" t="s">
        <v>1018</v>
      </c>
      <c r="F8412" s="86">
        <v>122858112.19042</v>
      </c>
    </row>
    <row r="8413" spans="1:6">
      <c r="A8413">
        <v>2030</v>
      </c>
      <c r="B8413" t="s">
        <v>1066</v>
      </c>
      <c r="C8413" t="s">
        <v>1013</v>
      </c>
      <c r="D8413" t="s">
        <v>1017</v>
      </c>
      <c r="E8413" t="s">
        <v>1018</v>
      </c>
      <c r="F8413" s="86">
        <v>122125347.357693</v>
      </c>
    </row>
    <row r="8414" spans="1:6">
      <c r="A8414">
        <v>2031</v>
      </c>
      <c r="B8414" t="s">
        <v>1066</v>
      </c>
      <c r="C8414" t="s">
        <v>1013</v>
      </c>
      <c r="D8414" t="s">
        <v>1017</v>
      </c>
      <c r="E8414" t="s">
        <v>1018</v>
      </c>
      <c r="F8414" s="86">
        <v>121449246.06748</v>
      </c>
    </row>
    <row r="8415" spans="1:6">
      <c r="A8415">
        <v>2032</v>
      </c>
      <c r="B8415" t="s">
        <v>1066</v>
      </c>
      <c r="C8415" t="s">
        <v>1013</v>
      </c>
      <c r="D8415" t="s">
        <v>1017</v>
      </c>
      <c r="E8415" t="s">
        <v>1018</v>
      </c>
      <c r="F8415" s="86">
        <v>120835293.02146</v>
      </c>
    </row>
    <row r="8416" spans="1:6">
      <c r="A8416">
        <v>2033</v>
      </c>
      <c r="B8416" t="s">
        <v>1066</v>
      </c>
      <c r="C8416" t="s">
        <v>1013</v>
      </c>
      <c r="D8416" t="s">
        <v>1017</v>
      </c>
      <c r="E8416" t="s">
        <v>1018</v>
      </c>
      <c r="F8416" s="86">
        <v>120297632.95779701</v>
      </c>
    </row>
    <row r="8417" spans="1:6">
      <c r="A8417">
        <v>2034</v>
      </c>
      <c r="B8417" t="s">
        <v>1066</v>
      </c>
      <c r="C8417" t="s">
        <v>1013</v>
      </c>
      <c r="D8417" t="s">
        <v>1017</v>
      </c>
      <c r="E8417" t="s">
        <v>1018</v>
      </c>
      <c r="F8417" s="86">
        <v>119827233.46932299</v>
      </c>
    </row>
    <row r="8418" spans="1:6">
      <c r="A8418">
        <v>2035</v>
      </c>
      <c r="B8418" t="s">
        <v>1066</v>
      </c>
      <c r="C8418" t="s">
        <v>1013</v>
      </c>
      <c r="D8418" t="s">
        <v>1017</v>
      </c>
      <c r="E8418" t="s">
        <v>1018</v>
      </c>
      <c r="F8418" s="86">
        <v>119434258.234751</v>
      </c>
    </row>
    <row r="8419" spans="1:6">
      <c r="A8419">
        <v>2036</v>
      </c>
      <c r="B8419" t="s">
        <v>1066</v>
      </c>
      <c r="C8419" t="s">
        <v>1013</v>
      </c>
      <c r="D8419" t="s">
        <v>1017</v>
      </c>
      <c r="E8419" t="s">
        <v>1018</v>
      </c>
      <c r="F8419" s="86">
        <v>119102561.988985</v>
      </c>
    </row>
    <row r="8420" spans="1:6">
      <c r="A8420">
        <v>2037</v>
      </c>
      <c r="B8420" t="s">
        <v>1066</v>
      </c>
      <c r="C8420" t="s">
        <v>1013</v>
      </c>
      <c r="D8420" t="s">
        <v>1017</v>
      </c>
      <c r="E8420" t="s">
        <v>1018</v>
      </c>
      <c r="F8420" s="86">
        <v>118840244.94690301</v>
      </c>
    </row>
    <row r="8421" spans="1:6">
      <c r="A8421">
        <v>2038</v>
      </c>
      <c r="B8421" t="s">
        <v>1066</v>
      </c>
      <c r="C8421" t="s">
        <v>1013</v>
      </c>
      <c r="D8421" t="s">
        <v>1017</v>
      </c>
      <c r="E8421" t="s">
        <v>1018</v>
      </c>
      <c r="F8421" s="86">
        <v>118656067.80879401</v>
      </c>
    </row>
    <row r="8422" spans="1:6">
      <c r="A8422">
        <v>2039</v>
      </c>
      <c r="B8422" t="s">
        <v>1066</v>
      </c>
      <c r="C8422" t="s">
        <v>1013</v>
      </c>
      <c r="D8422" t="s">
        <v>1017</v>
      </c>
      <c r="E8422" t="s">
        <v>1018</v>
      </c>
      <c r="F8422" s="86">
        <v>118551235.765522</v>
      </c>
    </row>
    <row r="8423" spans="1:6">
      <c r="A8423">
        <v>2040</v>
      </c>
      <c r="B8423" t="s">
        <v>1066</v>
      </c>
      <c r="C8423" t="s">
        <v>1013</v>
      </c>
      <c r="D8423" t="s">
        <v>1017</v>
      </c>
      <c r="E8423" t="s">
        <v>1018</v>
      </c>
      <c r="F8423" s="86">
        <v>118529136.898413</v>
      </c>
    </row>
    <row r="8424" spans="1:6">
      <c r="A8424">
        <v>2041</v>
      </c>
      <c r="B8424" t="s">
        <v>1066</v>
      </c>
      <c r="C8424" t="s">
        <v>1013</v>
      </c>
      <c r="D8424" t="s">
        <v>1017</v>
      </c>
      <c r="E8424" t="s">
        <v>1018</v>
      </c>
      <c r="F8424" s="86">
        <v>118557661.24117599</v>
      </c>
    </row>
    <row r="8425" spans="1:6">
      <c r="A8425">
        <v>2042</v>
      </c>
      <c r="B8425" t="s">
        <v>1066</v>
      </c>
      <c r="C8425" t="s">
        <v>1013</v>
      </c>
      <c r="D8425" t="s">
        <v>1017</v>
      </c>
      <c r="E8425" t="s">
        <v>1018</v>
      </c>
      <c r="F8425" s="86">
        <v>118670575.748724</v>
      </c>
    </row>
    <row r="8426" spans="1:6">
      <c r="A8426">
        <v>2043</v>
      </c>
      <c r="B8426" t="s">
        <v>1066</v>
      </c>
      <c r="C8426" t="s">
        <v>1013</v>
      </c>
      <c r="D8426" t="s">
        <v>1017</v>
      </c>
      <c r="E8426" t="s">
        <v>1018</v>
      </c>
      <c r="F8426" s="86">
        <v>118829353.643107</v>
      </c>
    </row>
    <row r="8427" spans="1:6">
      <c r="A8427">
        <v>2044</v>
      </c>
      <c r="B8427" t="s">
        <v>1066</v>
      </c>
      <c r="C8427" t="s">
        <v>1013</v>
      </c>
      <c r="D8427" t="s">
        <v>1017</v>
      </c>
      <c r="E8427" t="s">
        <v>1018</v>
      </c>
      <c r="F8427" s="86">
        <v>119074177.48896299</v>
      </c>
    </row>
    <row r="8428" spans="1:6">
      <c r="A8428">
        <v>2045</v>
      </c>
      <c r="B8428" t="s">
        <v>1066</v>
      </c>
      <c r="C8428" t="s">
        <v>1013</v>
      </c>
      <c r="D8428" t="s">
        <v>1017</v>
      </c>
      <c r="E8428" t="s">
        <v>1018</v>
      </c>
      <c r="F8428" s="86">
        <v>119387067.144243</v>
      </c>
    </row>
    <row r="8429" spans="1:6">
      <c r="A8429">
        <v>2046</v>
      </c>
      <c r="B8429" t="s">
        <v>1066</v>
      </c>
      <c r="C8429" t="s">
        <v>1013</v>
      </c>
      <c r="D8429" t="s">
        <v>1017</v>
      </c>
      <c r="E8429" t="s">
        <v>1018</v>
      </c>
      <c r="F8429" s="86">
        <v>119760201.970341</v>
      </c>
    </row>
    <row r="8430" spans="1:6">
      <c r="A8430">
        <v>2047</v>
      </c>
      <c r="B8430" t="s">
        <v>1066</v>
      </c>
      <c r="C8430" t="s">
        <v>1013</v>
      </c>
      <c r="D8430" t="s">
        <v>1017</v>
      </c>
      <c r="E8430" t="s">
        <v>1018</v>
      </c>
      <c r="F8430" s="86">
        <v>120183634.781642</v>
      </c>
    </row>
    <row r="8431" spans="1:6">
      <c r="A8431">
        <v>2048</v>
      </c>
      <c r="B8431" t="s">
        <v>1066</v>
      </c>
      <c r="C8431" t="s">
        <v>1013</v>
      </c>
      <c r="D8431" t="s">
        <v>1017</v>
      </c>
      <c r="E8431" t="s">
        <v>1018</v>
      </c>
      <c r="F8431" s="86">
        <v>120656094.53472</v>
      </c>
    </row>
    <row r="8432" spans="1:6">
      <c r="A8432">
        <v>2049</v>
      </c>
      <c r="B8432" t="s">
        <v>1066</v>
      </c>
      <c r="C8432" t="s">
        <v>1013</v>
      </c>
      <c r="D8432" t="s">
        <v>1017</v>
      </c>
      <c r="E8432" t="s">
        <v>1018</v>
      </c>
      <c r="F8432" s="86">
        <v>121188611.611002</v>
      </c>
    </row>
    <row r="8433" spans="1:6">
      <c r="A8433">
        <v>2050</v>
      </c>
      <c r="B8433" t="s">
        <v>1066</v>
      </c>
      <c r="C8433" t="s">
        <v>1013</v>
      </c>
      <c r="D8433" t="s">
        <v>1017</v>
      </c>
      <c r="E8433" t="s">
        <v>1018</v>
      </c>
      <c r="F8433" s="86">
        <v>121771195.62927601</v>
      </c>
    </row>
    <row r="8434" spans="1:6">
      <c r="A8434">
        <v>2017</v>
      </c>
      <c r="B8434" t="s">
        <v>1067</v>
      </c>
      <c r="C8434" t="s">
        <v>1013</v>
      </c>
      <c r="D8434" t="s">
        <v>1017</v>
      </c>
      <c r="E8434" t="s">
        <v>1018</v>
      </c>
      <c r="F8434" s="86">
        <v>5502212.3380581401</v>
      </c>
    </row>
    <row r="8435" spans="1:6">
      <c r="A8435">
        <v>2018</v>
      </c>
      <c r="B8435" t="s">
        <v>1067</v>
      </c>
      <c r="C8435" t="s">
        <v>1013</v>
      </c>
      <c r="D8435" t="s">
        <v>1017</v>
      </c>
      <c r="E8435" t="s">
        <v>1018</v>
      </c>
      <c r="F8435" s="86">
        <v>5543769.5557488101</v>
      </c>
    </row>
    <row r="8436" spans="1:6">
      <c r="A8436">
        <v>2019</v>
      </c>
      <c r="B8436" t="s">
        <v>1067</v>
      </c>
      <c r="C8436" t="s">
        <v>1013</v>
      </c>
      <c r="D8436" t="s">
        <v>1017</v>
      </c>
      <c r="E8436" t="s">
        <v>1018</v>
      </c>
      <c r="F8436" s="86">
        <v>5589010.7221046202</v>
      </c>
    </row>
    <row r="8437" spans="1:6">
      <c r="A8437">
        <v>2020</v>
      </c>
      <c r="B8437" t="s">
        <v>1067</v>
      </c>
      <c r="C8437" t="s">
        <v>1013</v>
      </c>
      <c r="D8437" t="s">
        <v>1017</v>
      </c>
      <c r="E8437" t="s">
        <v>1018</v>
      </c>
      <c r="F8437" s="86">
        <v>5636278.03069147</v>
      </c>
    </row>
    <row r="8438" spans="1:6">
      <c r="A8438">
        <v>2021</v>
      </c>
      <c r="B8438" t="s">
        <v>1067</v>
      </c>
      <c r="C8438" t="s">
        <v>1013</v>
      </c>
      <c r="D8438" t="s">
        <v>1017</v>
      </c>
      <c r="E8438" t="s">
        <v>1018</v>
      </c>
      <c r="F8438" s="86">
        <v>5677333.4894189304</v>
      </c>
    </row>
    <row r="8439" spans="1:6">
      <c r="A8439">
        <v>2022</v>
      </c>
      <c r="B8439" t="s">
        <v>1067</v>
      </c>
      <c r="C8439" t="s">
        <v>1013</v>
      </c>
      <c r="D8439" t="s">
        <v>1017</v>
      </c>
      <c r="E8439" t="s">
        <v>1018</v>
      </c>
      <c r="F8439" s="86">
        <v>5714422.7038760297</v>
      </c>
    </row>
    <row r="8440" spans="1:6">
      <c r="A8440">
        <v>2023</v>
      </c>
      <c r="B8440" t="s">
        <v>1067</v>
      </c>
      <c r="C8440" t="s">
        <v>1013</v>
      </c>
      <c r="D8440" t="s">
        <v>1017</v>
      </c>
      <c r="E8440" t="s">
        <v>1018</v>
      </c>
      <c r="F8440" s="86">
        <v>5746842.67138266</v>
      </c>
    </row>
    <row r="8441" spans="1:6">
      <c r="A8441">
        <v>2024</v>
      </c>
      <c r="B8441" t="s">
        <v>1067</v>
      </c>
      <c r="C8441" t="s">
        <v>1013</v>
      </c>
      <c r="D8441" t="s">
        <v>1017</v>
      </c>
      <c r="E8441" t="s">
        <v>1018</v>
      </c>
      <c r="F8441" s="86">
        <v>5772808.7008639602</v>
      </c>
    </row>
    <row r="8442" spans="1:6">
      <c r="A8442">
        <v>2025</v>
      </c>
      <c r="B8442" t="s">
        <v>1067</v>
      </c>
      <c r="C8442" t="s">
        <v>1013</v>
      </c>
      <c r="D8442" t="s">
        <v>1017</v>
      </c>
      <c r="E8442" t="s">
        <v>1018</v>
      </c>
      <c r="F8442" s="86">
        <v>5794324.0040124301</v>
      </c>
    </row>
    <row r="8443" spans="1:6">
      <c r="A8443">
        <v>2026</v>
      </c>
      <c r="B8443" t="s">
        <v>1067</v>
      </c>
      <c r="C8443" t="s">
        <v>1013</v>
      </c>
      <c r="D8443" t="s">
        <v>1017</v>
      </c>
      <c r="E8443" t="s">
        <v>1018</v>
      </c>
      <c r="F8443" s="86">
        <v>5809867.9511917299</v>
      </c>
    </row>
    <row r="8444" spans="1:6">
      <c r="A8444">
        <v>2027</v>
      </c>
      <c r="B8444" t="s">
        <v>1067</v>
      </c>
      <c r="C8444" t="s">
        <v>1013</v>
      </c>
      <c r="D8444" t="s">
        <v>1017</v>
      </c>
      <c r="E8444" t="s">
        <v>1018</v>
      </c>
      <c r="F8444" s="86">
        <v>5821371.8379284898</v>
      </c>
    </row>
    <row r="8445" spans="1:6">
      <c r="A8445">
        <v>2028</v>
      </c>
      <c r="B8445" t="s">
        <v>1067</v>
      </c>
      <c r="C8445" t="s">
        <v>1013</v>
      </c>
      <c r="D8445" t="s">
        <v>1017</v>
      </c>
      <c r="E8445" t="s">
        <v>1018</v>
      </c>
      <c r="F8445" s="86">
        <v>5828804.1441153204</v>
      </c>
    </row>
    <row r="8446" spans="1:6">
      <c r="A8446">
        <v>2029</v>
      </c>
      <c r="B8446" t="s">
        <v>1067</v>
      </c>
      <c r="C8446" t="s">
        <v>1013</v>
      </c>
      <c r="D8446" t="s">
        <v>1017</v>
      </c>
      <c r="E8446" t="s">
        <v>1018</v>
      </c>
      <c r="F8446" s="86">
        <v>5829941.0450899703</v>
      </c>
    </row>
    <row r="8447" spans="1:6">
      <c r="A8447">
        <v>2030</v>
      </c>
      <c r="B8447" t="s">
        <v>1067</v>
      </c>
      <c r="C8447" t="s">
        <v>1013</v>
      </c>
      <c r="D8447" t="s">
        <v>1017</v>
      </c>
      <c r="E8447" t="s">
        <v>1018</v>
      </c>
      <c r="F8447" s="86">
        <v>5828252.0035427604</v>
      </c>
    </row>
    <row r="8448" spans="1:6">
      <c r="A8448">
        <v>2031</v>
      </c>
      <c r="B8448" t="s">
        <v>1067</v>
      </c>
      <c r="C8448" t="s">
        <v>1013</v>
      </c>
      <c r="D8448" t="s">
        <v>1017</v>
      </c>
      <c r="E8448" t="s">
        <v>1018</v>
      </c>
      <c r="F8448" s="86">
        <v>5825724.0424095104</v>
      </c>
    </row>
    <row r="8449" spans="1:6">
      <c r="A8449">
        <v>2032</v>
      </c>
      <c r="B8449" t="s">
        <v>1067</v>
      </c>
      <c r="C8449" t="s">
        <v>1013</v>
      </c>
      <c r="D8449" t="s">
        <v>1017</v>
      </c>
      <c r="E8449" t="s">
        <v>1018</v>
      </c>
      <c r="F8449" s="86">
        <v>5826748.2282176996</v>
      </c>
    </row>
    <row r="8450" spans="1:6">
      <c r="A8450">
        <v>2033</v>
      </c>
      <c r="B8450" t="s">
        <v>1067</v>
      </c>
      <c r="C8450" t="s">
        <v>1013</v>
      </c>
      <c r="D8450" t="s">
        <v>1017</v>
      </c>
      <c r="E8450" t="s">
        <v>1018</v>
      </c>
      <c r="F8450" s="86">
        <v>5827485.1373420199</v>
      </c>
    </row>
    <row r="8451" spans="1:6">
      <c r="A8451">
        <v>2034</v>
      </c>
      <c r="B8451" t="s">
        <v>1067</v>
      </c>
      <c r="C8451" t="s">
        <v>1013</v>
      </c>
      <c r="D8451" t="s">
        <v>1017</v>
      </c>
      <c r="E8451" t="s">
        <v>1018</v>
      </c>
      <c r="F8451" s="86">
        <v>5830630.0869718799</v>
      </c>
    </row>
    <row r="8452" spans="1:6">
      <c r="A8452">
        <v>2035</v>
      </c>
      <c r="B8452" t="s">
        <v>1067</v>
      </c>
      <c r="C8452" t="s">
        <v>1013</v>
      </c>
      <c r="D8452" t="s">
        <v>1017</v>
      </c>
      <c r="E8452" t="s">
        <v>1018</v>
      </c>
      <c r="F8452" s="86">
        <v>5836485.0609478699</v>
      </c>
    </row>
    <row r="8453" spans="1:6">
      <c r="A8453">
        <v>2036</v>
      </c>
      <c r="B8453" t="s">
        <v>1067</v>
      </c>
      <c r="C8453" t="s">
        <v>1013</v>
      </c>
      <c r="D8453" t="s">
        <v>1017</v>
      </c>
      <c r="E8453" t="s">
        <v>1018</v>
      </c>
      <c r="F8453" s="86">
        <v>5845049.8157959599</v>
      </c>
    </row>
    <row r="8454" spans="1:6">
      <c r="A8454">
        <v>2037</v>
      </c>
      <c r="B8454" t="s">
        <v>1067</v>
      </c>
      <c r="C8454" t="s">
        <v>1013</v>
      </c>
      <c r="D8454" t="s">
        <v>1017</v>
      </c>
      <c r="E8454" t="s">
        <v>1018</v>
      </c>
      <c r="F8454" s="86">
        <v>5854293.8169145398</v>
      </c>
    </row>
    <row r="8455" spans="1:6">
      <c r="A8455">
        <v>2038</v>
      </c>
      <c r="B8455" t="s">
        <v>1067</v>
      </c>
      <c r="C8455" t="s">
        <v>1013</v>
      </c>
      <c r="D8455" t="s">
        <v>1017</v>
      </c>
      <c r="E8455" t="s">
        <v>1018</v>
      </c>
      <c r="F8455" s="86">
        <v>5869970.7403729502</v>
      </c>
    </row>
    <row r="8456" spans="1:6">
      <c r="A8456">
        <v>2039</v>
      </c>
      <c r="B8456" t="s">
        <v>1067</v>
      </c>
      <c r="C8456" t="s">
        <v>1013</v>
      </c>
      <c r="D8456" t="s">
        <v>1017</v>
      </c>
      <c r="E8456" t="s">
        <v>1018</v>
      </c>
      <c r="F8456" s="86">
        <v>5890755.0346958498</v>
      </c>
    </row>
    <row r="8457" spans="1:6">
      <c r="A8457">
        <v>2040</v>
      </c>
      <c r="B8457" t="s">
        <v>1067</v>
      </c>
      <c r="C8457" t="s">
        <v>1013</v>
      </c>
      <c r="D8457" t="s">
        <v>1017</v>
      </c>
      <c r="E8457" t="s">
        <v>1018</v>
      </c>
      <c r="F8457" s="86">
        <v>5914296.7042162996</v>
      </c>
    </row>
    <row r="8458" spans="1:6">
      <c r="A8458">
        <v>2041</v>
      </c>
      <c r="B8458" t="s">
        <v>1067</v>
      </c>
      <c r="C8458" t="s">
        <v>1013</v>
      </c>
      <c r="D8458" t="s">
        <v>1017</v>
      </c>
      <c r="E8458" t="s">
        <v>1018</v>
      </c>
      <c r="F8458" s="86">
        <v>5942225.5589709701</v>
      </c>
    </row>
    <row r="8459" spans="1:6">
      <c r="A8459">
        <v>2042</v>
      </c>
      <c r="B8459" t="s">
        <v>1067</v>
      </c>
      <c r="C8459" t="s">
        <v>1013</v>
      </c>
      <c r="D8459" t="s">
        <v>1017</v>
      </c>
      <c r="E8459" t="s">
        <v>1018</v>
      </c>
      <c r="F8459" s="86">
        <v>5975828.2957052505</v>
      </c>
    </row>
    <row r="8460" spans="1:6">
      <c r="A8460">
        <v>2043</v>
      </c>
      <c r="B8460" t="s">
        <v>1067</v>
      </c>
      <c r="C8460" t="s">
        <v>1013</v>
      </c>
      <c r="D8460" t="s">
        <v>1017</v>
      </c>
      <c r="E8460" t="s">
        <v>1018</v>
      </c>
      <c r="F8460" s="86">
        <v>6013575.1547683701</v>
      </c>
    </row>
    <row r="8461" spans="1:6">
      <c r="A8461">
        <v>2044</v>
      </c>
      <c r="B8461" t="s">
        <v>1067</v>
      </c>
      <c r="C8461" t="s">
        <v>1013</v>
      </c>
      <c r="D8461" t="s">
        <v>1017</v>
      </c>
      <c r="E8461" t="s">
        <v>1018</v>
      </c>
      <c r="F8461" s="86">
        <v>6055344.6716349702</v>
      </c>
    </row>
    <row r="8462" spans="1:6">
      <c r="A8462">
        <v>2045</v>
      </c>
      <c r="B8462" t="s">
        <v>1067</v>
      </c>
      <c r="C8462" t="s">
        <v>1013</v>
      </c>
      <c r="D8462" t="s">
        <v>1017</v>
      </c>
      <c r="E8462" t="s">
        <v>1018</v>
      </c>
      <c r="F8462" s="86">
        <v>6103054.0929014804</v>
      </c>
    </row>
    <row r="8463" spans="1:6">
      <c r="A8463">
        <v>2046</v>
      </c>
      <c r="B8463" t="s">
        <v>1067</v>
      </c>
      <c r="C8463" t="s">
        <v>1013</v>
      </c>
      <c r="D8463" t="s">
        <v>1017</v>
      </c>
      <c r="E8463" t="s">
        <v>1018</v>
      </c>
      <c r="F8463" s="86">
        <v>6154683.3433456495</v>
      </c>
    </row>
    <row r="8464" spans="1:6">
      <c r="A8464">
        <v>2047</v>
      </c>
      <c r="B8464" t="s">
        <v>1067</v>
      </c>
      <c r="C8464" t="s">
        <v>1013</v>
      </c>
      <c r="D8464" t="s">
        <v>1017</v>
      </c>
      <c r="E8464" t="s">
        <v>1018</v>
      </c>
      <c r="F8464" s="86">
        <v>6210074.9809821798</v>
      </c>
    </row>
    <row r="8465" spans="1:6">
      <c r="A8465">
        <v>2048</v>
      </c>
      <c r="B8465" t="s">
        <v>1067</v>
      </c>
      <c r="C8465" t="s">
        <v>1013</v>
      </c>
      <c r="D8465" t="s">
        <v>1017</v>
      </c>
      <c r="E8465" t="s">
        <v>1018</v>
      </c>
      <c r="F8465" s="86">
        <v>6268943.8163253898</v>
      </c>
    </row>
    <row r="8466" spans="1:6">
      <c r="A8466">
        <v>2049</v>
      </c>
      <c r="B8466" t="s">
        <v>1067</v>
      </c>
      <c r="C8466" t="s">
        <v>1013</v>
      </c>
      <c r="D8466" t="s">
        <v>1017</v>
      </c>
      <c r="E8466" t="s">
        <v>1018</v>
      </c>
      <c r="F8466" s="86">
        <v>6332317.1455783704</v>
      </c>
    </row>
    <row r="8467" spans="1:6">
      <c r="A8467">
        <v>2050</v>
      </c>
      <c r="B8467" t="s">
        <v>1067</v>
      </c>
      <c r="C8467" t="s">
        <v>1013</v>
      </c>
      <c r="D8467" t="s">
        <v>1017</v>
      </c>
      <c r="E8467" t="s">
        <v>1018</v>
      </c>
      <c r="F8467" s="86">
        <v>6399807.0956407804</v>
      </c>
    </row>
    <row r="8468" spans="1:6">
      <c r="A8468">
        <v>2017</v>
      </c>
      <c r="B8468" t="s">
        <v>1068</v>
      </c>
      <c r="C8468" t="s">
        <v>1013</v>
      </c>
      <c r="D8468" t="s">
        <v>1017</v>
      </c>
      <c r="E8468" t="s">
        <v>1018</v>
      </c>
      <c r="F8468" s="86">
        <v>1055409.8099262801</v>
      </c>
    </row>
    <row r="8469" spans="1:6">
      <c r="A8469">
        <v>2018</v>
      </c>
      <c r="B8469" t="s">
        <v>1068</v>
      </c>
      <c r="C8469" t="s">
        <v>1013</v>
      </c>
      <c r="D8469" t="s">
        <v>1017</v>
      </c>
      <c r="E8469" t="s">
        <v>1018</v>
      </c>
      <c r="F8469" s="86">
        <v>1058644.6531253499</v>
      </c>
    </row>
    <row r="8470" spans="1:6">
      <c r="A8470">
        <v>2019</v>
      </c>
      <c r="B8470" t="s">
        <v>1068</v>
      </c>
      <c r="C8470" t="s">
        <v>1013</v>
      </c>
      <c r="D8470" t="s">
        <v>1017</v>
      </c>
      <c r="E8470" t="s">
        <v>1018</v>
      </c>
      <c r="F8470" s="86">
        <v>1061687.2490926301</v>
      </c>
    </row>
    <row r="8471" spans="1:6">
      <c r="A8471">
        <v>2020</v>
      </c>
      <c r="B8471" t="s">
        <v>1068</v>
      </c>
      <c r="C8471" t="s">
        <v>1013</v>
      </c>
      <c r="D8471" t="s">
        <v>1017</v>
      </c>
      <c r="E8471" t="s">
        <v>1018</v>
      </c>
      <c r="F8471" s="86">
        <v>1063508.33274416</v>
      </c>
    </row>
    <row r="8472" spans="1:6">
      <c r="A8472">
        <v>2021</v>
      </c>
      <c r="B8472" t="s">
        <v>1068</v>
      </c>
      <c r="C8472" t="s">
        <v>1013</v>
      </c>
      <c r="D8472" t="s">
        <v>1017</v>
      </c>
      <c r="E8472" t="s">
        <v>1018</v>
      </c>
      <c r="F8472" s="86">
        <v>1064865.79604106</v>
      </c>
    </row>
    <row r="8473" spans="1:6">
      <c r="A8473">
        <v>2022</v>
      </c>
      <c r="B8473" t="s">
        <v>1068</v>
      </c>
      <c r="C8473" t="s">
        <v>1013</v>
      </c>
      <c r="D8473" t="s">
        <v>1017</v>
      </c>
      <c r="E8473" t="s">
        <v>1018</v>
      </c>
      <c r="F8473" s="86">
        <v>1065716.2289932501</v>
      </c>
    </row>
    <row r="8474" spans="1:6">
      <c r="A8474">
        <v>2023</v>
      </c>
      <c r="B8474" t="s">
        <v>1068</v>
      </c>
      <c r="C8474" t="s">
        <v>1013</v>
      </c>
      <c r="D8474" t="s">
        <v>1017</v>
      </c>
      <c r="E8474" t="s">
        <v>1018</v>
      </c>
      <c r="F8474" s="86">
        <v>1065259.40223225</v>
      </c>
    </row>
    <row r="8475" spans="1:6">
      <c r="A8475">
        <v>2024</v>
      </c>
      <c r="B8475" t="s">
        <v>1068</v>
      </c>
      <c r="C8475" t="s">
        <v>1013</v>
      </c>
      <c r="D8475" t="s">
        <v>1017</v>
      </c>
      <c r="E8475" t="s">
        <v>1018</v>
      </c>
      <c r="F8475" s="86">
        <v>1064668.9824538301</v>
      </c>
    </row>
    <row r="8476" spans="1:6">
      <c r="A8476">
        <v>2025</v>
      </c>
      <c r="B8476" t="s">
        <v>1068</v>
      </c>
      <c r="C8476" t="s">
        <v>1013</v>
      </c>
      <c r="D8476" t="s">
        <v>1017</v>
      </c>
      <c r="E8476" t="s">
        <v>1018</v>
      </c>
      <c r="F8476" s="86">
        <v>1063021.5111910501</v>
      </c>
    </row>
    <row r="8477" spans="1:6">
      <c r="A8477">
        <v>2026</v>
      </c>
      <c r="B8477" t="s">
        <v>1068</v>
      </c>
      <c r="C8477" t="s">
        <v>1013</v>
      </c>
      <c r="D8477" t="s">
        <v>1017</v>
      </c>
      <c r="E8477" t="s">
        <v>1018</v>
      </c>
      <c r="F8477" s="86">
        <v>1060633.0529176299</v>
      </c>
    </row>
    <row r="8478" spans="1:6">
      <c r="A8478">
        <v>2027</v>
      </c>
      <c r="B8478" t="s">
        <v>1068</v>
      </c>
      <c r="C8478" t="s">
        <v>1013</v>
      </c>
      <c r="D8478" t="s">
        <v>1017</v>
      </c>
      <c r="E8478" t="s">
        <v>1018</v>
      </c>
      <c r="F8478" s="86">
        <v>1057345.1324013299</v>
      </c>
    </row>
    <row r="8479" spans="1:6">
      <c r="A8479">
        <v>2028</v>
      </c>
      <c r="B8479" t="s">
        <v>1068</v>
      </c>
      <c r="C8479" t="s">
        <v>1013</v>
      </c>
      <c r="D8479" t="s">
        <v>1017</v>
      </c>
      <c r="E8479" t="s">
        <v>1018</v>
      </c>
      <c r="F8479" s="86">
        <v>1053348.5240974401</v>
      </c>
    </row>
    <row r="8480" spans="1:6">
      <c r="A8480">
        <v>2029</v>
      </c>
      <c r="B8480" t="s">
        <v>1068</v>
      </c>
      <c r="C8480" t="s">
        <v>1013</v>
      </c>
      <c r="D8480" t="s">
        <v>1017</v>
      </c>
      <c r="E8480" t="s">
        <v>1018</v>
      </c>
      <c r="F8480" s="86">
        <v>1048293.06447933</v>
      </c>
    </row>
    <row r="8481" spans="1:6">
      <c r="A8481">
        <v>2030</v>
      </c>
      <c r="B8481" t="s">
        <v>1068</v>
      </c>
      <c r="C8481" t="s">
        <v>1013</v>
      </c>
      <c r="D8481" t="s">
        <v>1017</v>
      </c>
      <c r="E8481" t="s">
        <v>1018</v>
      </c>
      <c r="F8481" s="86">
        <v>1042924.85282741</v>
      </c>
    </row>
    <row r="8482" spans="1:6">
      <c r="A8482">
        <v>2031</v>
      </c>
      <c r="B8482" t="s">
        <v>1068</v>
      </c>
      <c r="C8482" t="s">
        <v>1013</v>
      </c>
      <c r="D8482" t="s">
        <v>1017</v>
      </c>
      <c r="E8482" t="s">
        <v>1018</v>
      </c>
      <c r="F8482" s="86">
        <v>1037950.65423541</v>
      </c>
    </row>
    <row r="8483" spans="1:6">
      <c r="A8483">
        <v>2032</v>
      </c>
      <c r="B8483" t="s">
        <v>1068</v>
      </c>
      <c r="C8483" t="s">
        <v>1013</v>
      </c>
      <c r="D8483" t="s">
        <v>1017</v>
      </c>
      <c r="E8483" t="s">
        <v>1018</v>
      </c>
      <c r="F8483" s="86">
        <v>1033367.32262398</v>
      </c>
    </row>
    <row r="8484" spans="1:6">
      <c r="A8484">
        <v>2033</v>
      </c>
      <c r="B8484" t="s">
        <v>1068</v>
      </c>
      <c r="C8484" t="s">
        <v>1013</v>
      </c>
      <c r="D8484" t="s">
        <v>1017</v>
      </c>
      <c r="E8484" t="s">
        <v>1018</v>
      </c>
      <c r="F8484" s="86">
        <v>1028657.41817384</v>
      </c>
    </row>
    <row r="8485" spans="1:6">
      <c r="A8485">
        <v>2034</v>
      </c>
      <c r="B8485" t="s">
        <v>1068</v>
      </c>
      <c r="C8485" t="s">
        <v>1013</v>
      </c>
      <c r="D8485" t="s">
        <v>1017</v>
      </c>
      <c r="E8485" t="s">
        <v>1018</v>
      </c>
      <c r="F8485" s="86">
        <v>1024893.91416454</v>
      </c>
    </row>
    <row r="8486" spans="1:6">
      <c r="A8486">
        <v>2035</v>
      </c>
      <c r="B8486" t="s">
        <v>1068</v>
      </c>
      <c r="C8486" t="s">
        <v>1013</v>
      </c>
      <c r="D8486" t="s">
        <v>1017</v>
      </c>
      <c r="E8486" t="s">
        <v>1018</v>
      </c>
      <c r="F8486" s="86">
        <v>1020877.92640217</v>
      </c>
    </row>
    <row r="8487" spans="1:6">
      <c r="A8487">
        <v>2036</v>
      </c>
      <c r="B8487" t="s">
        <v>1068</v>
      </c>
      <c r="C8487" t="s">
        <v>1013</v>
      </c>
      <c r="D8487" t="s">
        <v>1017</v>
      </c>
      <c r="E8487" t="s">
        <v>1018</v>
      </c>
      <c r="F8487" s="86">
        <v>1018186.33769154</v>
      </c>
    </row>
    <row r="8488" spans="1:6">
      <c r="A8488">
        <v>2037</v>
      </c>
      <c r="B8488" t="s">
        <v>1068</v>
      </c>
      <c r="C8488" t="s">
        <v>1013</v>
      </c>
      <c r="D8488" t="s">
        <v>1017</v>
      </c>
      <c r="E8488" t="s">
        <v>1018</v>
      </c>
      <c r="F8488" s="86">
        <v>1015078.53097871</v>
      </c>
    </row>
    <row r="8489" spans="1:6">
      <c r="A8489">
        <v>2038</v>
      </c>
      <c r="B8489" t="s">
        <v>1068</v>
      </c>
      <c r="C8489" t="s">
        <v>1013</v>
      </c>
      <c r="D8489" t="s">
        <v>1017</v>
      </c>
      <c r="E8489" t="s">
        <v>1018</v>
      </c>
      <c r="F8489" s="86">
        <v>1013051.5262639601</v>
      </c>
    </row>
    <row r="8490" spans="1:6">
      <c r="A8490">
        <v>2039</v>
      </c>
      <c r="B8490" t="s">
        <v>1068</v>
      </c>
      <c r="C8490" t="s">
        <v>1013</v>
      </c>
      <c r="D8490" t="s">
        <v>1017</v>
      </c>
      <c r="E8490" t="s">
        <v>1018</v>
      </c>
      <c r="F8490" s="86">
        <v>1012595.97539398</v>
      </c>
    </row>
    <row r="8491" spans="1:6">
      <c r="A8491">
        <v>2040</v>
      </c>
      <c r="B8491" t="s">
        <v>1068</v>
      </c>
      <c r="C8491" t="s">
        <v>1013</v>
      </c>
      <c r="D8491" t="s">
        <v>1017</v>
      </c>
      <c r="E8491" t="s">
        <v>1018</v>
      </c>
      <c r="F8491" s="86">
        <v>1012154.19332333</v>
      </c>
    </row>
    <row r="8492" spans="1:6">
      <c r="A8492">
        <v>2041</v>
      </c>
      <c r="B8492" t="s">
        <v>1068</v>
      </c>
      <c r="C8492" t="s">
        <v>1013</v>
      </c>
      <c r="D8492" t="s">
        <v>1017</v>
      </c>
      <c r="E8492" t="s">
        <v>1018</v>
      </c>
      <c r="F8492" s="86">
        <v>1013215.93083305</v>
      </c>
    </row>
    <row r="8493" spans="1:6">
      <c r="A8493">
        <v>2042</v>
      </c>
      <c r="B8493" t="s">
        <v>1068</v>
      </c>
      <c r="C8493" t="s">
        <v>1013</v>
      </c>
      <c r="D8493" t="s">
        <v>1017</v>
      </c>
      <c r="E8493" t="s">
        <v>1018</v>
      </c>
      <c r="F8493" s="86">
        <v>1014214.14223997</v>
      </c>
    </row>
    <row r="8494" spans="1:6">
      <c r="A8494">
        <v>2043</v>
      </c>
      <c r="B8494" t="s">
        <v>1068</v>
      </c>
      <c r="C8494" t="s">
        <v>1013</v>
      </c>
      <c r="D8494" t="s">
        <v>1017</v>
      </c>
      <c r="E8494" t="s">
        <v>1018</v>
      </c>
      <c r="F8494" s="86">
        <v>1015825.40035395</v>
      </c>
    </row>
    <row r="8495" spans="1:6">
      <c r="A8495">
        <v>2044</v>
      </c>
      <c r="B8495" t="s">
        <v>1068</v>
      </c>
      <c r="C8495" t="s">
        <v>1013</v>
      </c>
      <c r="D8495" t="s">
        <v>1017</v>
      </c>
      <c r="E8495" t="s">
        <v>1018</v>
      </c>
      <c r="F8495" s="86">
        <v>1019167.51098389</v>
      </c>
    </row>
    <row r="8496" spans="1:6">
      <c r="A8496">
        <v>2045</v>
      </c>
      <c r="B8496" t="s">
        <v>1068</v>
      </c>
      <c r="C8496" t="s">
        <v>1013</v>
      </c>
      <c r="D8496" t="s">
        <v>1017</v>
      </c>
      <c r="E8496" t="s">
        <v>1018</v>
      </c>
      <c r="F8496" s="86">
        <v>1022909.16030369</v>
      </c>
    </row>
    <row r="8497" spans="1:6">
      <c r="A8497">
        <v>2046</v>
      </c>
      <c r="B8497" t="s">
        <v>1068</v>
      </c>
      <c r="C8497" t="s">
        <v>1013</v>
      </c>
      <c r="D8497" t="s">
        <v>1017</v>
      </c>
      <c r="E8497" t="s">
        <v>1018</v>
      </c>
      <c r="F8497" s="86">
        <v>1027456.4382109001</v>
      </c>
    </row>
    <row r="8498" spans="1:6">
      <c r="A8498">
        <v>2047</v>
      </c>
      <c r="B8498" t="s">
        <v>1068</v>
      </c>
      <c r="C8498" t="s">
        <v>1013</v>
      </c>
      <c r="D8498" t="s">
        <v>1017</v>
      </c>
      <c r="E8498" t="s">
        <v>1018</v>
      </c>
      <c r="F8498" s="86">
        <v>1033533.58320262</v>
      </c>
    </row>
    <row r="8499" spans="1:6">
      <c r="A8499">
        <v>2048</v>
      </c>
      <c r="B8499" t="s">
        <v>1068</v>
      </c>
      <c r="C8499" t="s">
        <v>1013</v>
      </c>
      <c r="D8499" t="s">
        <v>1017</v>
      </c>
      <c r="E8499" t="s">
        <v>1018</v>
      </c>
      <c r="F8499" s="86">
        <v>1038511.84211118</v>
      </c>
    </row>
    <row r="8500" spans="1:6">
      <c r="A8500">
        <v>2049</v>
      </c>
      <c r="B8500" t="s">
        <v>1068</v>
      </c>
      <c r="C8500" t="s">
        <v>1013</v>
      </c>
      <c r="D8500" t="s">
        <v>1017</v>
      </c>
      <c r="E8500" t="s">
        <v>1018</v>
      </c>
      <c r="F8500" s="86">
        <v>1044975.18540562</v>
      </c>
    </row>
    <row r="8501" spans="1:6">
      <c r="A8501">
        <v>2050</v>
      </c>
      <c r="B8501" t="s">
        <v>1068</v>
      </c>
      <c r="C8501" t="s">
        <v>1013</v>
      </c>
      <c r="D8501" t="s">
        <v>1017</v>
      </c>
      <c r="E8501" t="s">
        <v>1018</v>
      </c>
      <c r="F8501" s="86">
        <v>1051600.2013361901</v>
      </c>
    </row>
    <row r="8502" spans="1:6">
      <c r="A8502">
        <v>2017</v>
      </c>
      <c r="B8502" t="s">
        <v>1069</v>
      </c>
      <c r="C8502" t="s">
        <v>1013</v>
      </c>
      <c r="D8502" t="s">
        <v>1017</v>
      </c>
      <c r="E8502" t="s">
        <v>1018</v>
      </c>
      <c r="F8502" s="86">
        <v>30634452.3502675</v>
      </c>
    </row>
    <row r="8503" spans="1:6">
      <c r="A8503">
        <v>2018</v>
      </c>
      <c r="B8503" t="s">
        <v>1069</v>
      </c>
      <c r="C8503" t="s">
        <v>1013</v>
      </c>
      <c r="D8503" t="s">
        <v>1017</v>
      </c>
      <c r="E8503" t="s">
        <v>1018</v>
      </c>
      <c r="F8503" s="86">
        <v>30779126.421032399</v>
      </c>
    </row>
    <row r="8504" spans="1:6">
      <c r="A8504">
        <v>2019</v>
      </c>
      <c r="B8504" t="s">
        <v>1069</v>
      </c>
      <c r="C8504" t="s">
        <v>1013</v>
      </c>
      <c r="D8504" t="s">
        <v>1017</v>
      </c>
      <c r="E8504" t="s">
        <v>1018</v>
      </c>
      <c r="F8504" s="86">
        <v>30913845.186757799</v>
      </c>
    </row>
    <row r="8505" spans="1:6">
      <c r="A8505">
        <v>2020</v>
      </c>
      <c r="B8505" t="s">
        <v>1069</v>
      </c>
      <c r="C8505" t="s">
        <v>1013</v>
      </c>
      <c r="D8505" t="s">
        <v>1017</v>
      </c>
      <c r="E8505" t="s">
        <v>1018</v>
      </c>
      <c r="F8505" s="86">
        <v>31062351.123953</v>
      </c>
    </row>
    <row r="8506" spans="1:6">
      <c r="A8506">
        <v>2021</v>
      </c>
      <c r="B8506" t="s">
        <v>1069</v>
      </c>
      <c r="C8506" t="s">
        <v>1013</v>
      </c>
      <c r="D8506" t="s">
        <v>1017</v>
      </c>
      <c r="E8506" t="s">
        <v>1018</v>
      </c>
      <c r="F8506" s="86">
        <v>31186676.2343353</v>
      </c>
    </row>
    <row r="8507" spans="1:6">
      <c r="A8507">
        <v>2022</v>
      </c>
      <c r="B8507" t="s">
        <v>1069</v>
      </c>
      <c r="C8507" t="s">
        <v>1013</v>
      </c>
      <c r="D8507" t="s">
        <v>1017</v>
      </c>
      <c r="E8507" t="s">
        <v>1018</v>
      </c>
      <c r="F8507" s="86">
        <v>31284764.700133499</v>
      </c>
    </row>
    <row r="8508" spans="1:6">
      <c r="A8508">
        <v>2023</v>
      </c>
      <c r="B8508" t="s">
        <v>1069</v>
      </c>
      <c r="C8508" t="s">
        <v>1013</v>
      </c>
      <c r="D8508" t="s">
        <v>1017</v>
      </c>
      <c r="E8508" t="s">
        <v>1018</v>
      </c>
      <c r="F8508" s="86">
        <v>31354485.9172097</v>
      </c>
    </row>
    <row r="8509" spans="1:6">
      <c r="A8509">
        <v>2024</v>
      </c>
      <c r="B8509" t="s">
        <v>1069</v>
      </c>
      <c r="C8509" t="s">
        <v>1013</v>
      </c>
      <c r="D8509" t="s">
        <v>1017</v>
      </c>
      <c r="E8509" t="s">
        <v>1018</v>
      </c>
      <c r="F8509" s="86">
        <v>31390294.211627498</v>
      </c>
    </row>
    <row r="8510" spans="1:6">
      <c r="A8510">
        <v>2025</v>
      </c>
      <c r="B8510" t="s">
        <v>1069</v>
      </c>
      <c r="C8510" t="s">
        <v>1013</v>
      </c>
      <c r="D8510" t="s">
        <v>1017</v>
      </c>
      <c r="E8510" t="s">
        <v>1018</v>
      </c>
      <c r="F8510" s="86">
        <v>31395236.997361802</v>
      </c>
    </row>
    <row r="8511" spans="1:6">
      <c r="A8511">
        <v>2026</v>
      </c>
      <c r="B8511" t="s">
        <v>1069</v>
      </c>
      <c r="C8511" t="s">
        <v>1013</v>
      </c>
      <c r="D8511" t="s">
        <v>1017</v>
      </c>
      <c r="E8511" t="s">
        <v>1018</v>
      </c>
      <c r="F8511" s="86">
        <v>31370887.740143798</v>
      </c>
    </row>
    <row r="8512" spans="1:6">
      <c r="A8512">
        <v>2027</v>
      </c>
      <c r="B8512" t="s">
        <v>1069</v>
      </c>
      <c r="C8512" t="s">
        <v>1013</v>
      </c>
      <c r="D8512" t="s">
        <v>1017</v>
      </c>
      <c r="E8512" t="s">
        <v>1018</v>
      </c>
      <c r="F8512" s="86">
        <v>31322621.944990698</v>
      </c>
    </row>
    <row r="8513" spans="1:6">
      <c r="A8513">
        <v>2028</v>
      </c>
      <c r="B8513" t="s">
        <v>1069</v>
      </c>
      <c r="C8513" t="s">
        <v>1013</v>
      </c>
      <c r="D8513" t="s">
        <v>1017</v>
      </c>
      <c r="E8513" t="s">
        <v>1018</v>
      </c>
      <c r="F8513" s="86">
        <v>31252906.5164636</v>
      </c>
    </row>
    <row r="8514" spans="1:6">
      <c r="A8514">
        <v>2029</v>
      </c>
      <c r="B8514" t="s">
        <v>1069</v>
      </c>
      <c r="C8514" t="s">
        <v>1013</v>
      </c>
      <c r="D8514" t="s">
        <v>1017</v>
      </c>
      <c r="E8514" t="s">
        <v>1018</v>
      </c>
      <c r="F8514" s="86">
        <v>31158553.902663101</v>
      </c>
    </row>
    <row r="8515" spans="1:6">
      <c r="A8515">
        <v>2030</v>
      </c>
      <c r="B8515" t="s">
        <v>1069</v>
      </c>
      <c r="C8515" t="s">
        <v>1013</v>
      </c>
      <c r="D8515" t="s">
        <v>1017</v>
      </c>
      <c r="E8515" t="s">
        <v>1018</v>
      </c>
      <c r="F8515" s="86">
        <v>31040979.779608499</v>
      </c>
    </row>
    <row r="8516" spans="1:6">
      <c r="A8516">
        <v>2031</v>
      </c>
      <c r="B8516" t="s">
        <v>1069</v>
      </c>
      <c r="C8516" t="s">
        <v>1013</v>
      </c>
      <c r="D8516" t="s">
        <v>1017</v>
      </c>
      <c r="E8516" t="s">
        <v>1018</v>
      </c>
      <c r="F8516" s="86">
        <v>30925237.6142096</v>
      </c>
    </row>
    <row r="8517" spans="1:6">
      <c r="A8517">
        <v>2032</v>
      </c>
      <c r="B8517" t="s">
        <v>1069</v>
      </c>
      <c r="C8517" t="s">
        <v>1013</v>
      </c>
      <c r="D8517" t="s">
        <v>1017</v>
      </c>
      <c r="E8517" t="s">
        <v>1018</v>
      </c>
      <c r="F8517" s="86">
        <v>30813107.709468499</v>
      </c>
    </row>
    <row r="8518" spans="1:6">
      <c r="A8518">
        <v>2033</v>
      </c>
      <c r="B8518" t="s">
        <v>1069</v>
      </c>
      <c r="C8518" t="s">
        <v>1013</v>
      </c>
      <c r="D8518" t="s">
        <v>1017</v>
      </c>
      <c r="E8518" t="s">
        <v>1018</v>
      </c>
      <c r="F8518" s="86">
        <v>30712431.791619301</v>
      </c>
    </row>
    <row r="8519" spans="1:6">
      <c r="A8519">
        <v>2034</v>
      </c>
      <c r="B8519" t="s">
        <v>1069</v>
      </c>
      <c r="C8519" t="s">
        <v>1013</v>
      </c>
      <c r="D8519" t="s">
        <v>1017</v>
      </c>
      <c r="E8519" t="s">
        <v>1018</v>
      </c>
      <c r="F8519" s="86">
        <v>30616763.485143501</v>
      </c>
    </row>
    <row r="8520" spans="1:6">
      <c r="A8520">
        <v>2035</v>
      </c>
      <c r="B8520" t="s">
        <v>1069</v>
      </c>
      <c r="C8520" t="s">
        <v>1013</v>
      </c>
      <c r="D8520" t="s">
        <v>1017</v>
      </c>
      <c r="E8520" t="s">
        <v>1018</v>
      </c>
      <c r="F8520" s="86">
        <v>30535580.862613</v>
      </c>
    </row>
    <row r="8521" spans="1:6">
      <c r="A8521">
        <v>2036</v>
      </c>
      <c r="B8521" t="s">
        <v>1069</v>
      </c>
      <c r="C8521" t="s">
        <v>1013</v>
      </c>
      <c r="D8521" t="s">
        <v>1017</v>
      </c>
      <c r="E8521" t="s">
        <v>1018</v>
      </c>
      <c r="F8521" s="86">
        <v>30465020.574730799</v>
      </c>
    </row>
    <row r="8522" spans="1:6">
      <c r="A8522">
        <v>2037</v>
      </c>
      <c r="B8522" t="s">
        <v>1069</v>
      </c>
      <c r="C8522" t="s">
        <v>1013</v>
      </c>
      <c r="D8522" t="s">
        <v>1017</v>
      </c>
      <c r="E8522" t="s">
        <v>1018</v>
      </c>
      <c r="F8522" s="86">
        <v>30405015.983786799</v>
      </c>
    </row>
    <row r="8523" spans="1:6">
      <c r="A8523">
        <v>2038</v>
      </c>
      <c r="B8523" t="s">
        <v>1069</v>
      </c>
      <c r="C8523" t="s">
        <v>1013</v>
      </c>
      <c r="D8523" t="s">
        <v>1017</v>
      </c>
      <c r="E8523" t="s">
        <v>1018</v>
      </c>
      <c r="F8523" s="86">
        <v>30371156.254050601</v>
      </c>
    </row>
    <row r="8524" spans="1:6">
      <c r="A8524">
        <v>2039</v>
      </c>
      <c r="B8524" t="s">
        <v>1069</v>
      </c>
      <c r="C8524" t="s">
        <v>1013</v>
      </c>
      <c r="D8524" t="s">
        <v>1017</v>
      </c>
      <c r="E8524" t="s">
        <v>1018</v>
      </c>
      <c r="F8524" s="86">
        <v>30360431.8771041</v>
      </c>
    </row>
    <row r="8525" spans="1:6">
      <c r="A8525">
        <v>2040</v>
      </c>
      <c r="B8525" t="s">
        <v>1069</v>
      </c>
      <c r="C8525" t="s">
        <v>1013</v>
      </c>
      <c r="D8525" t="s">
        <v>1017</v>
      </c>
      <c r="E8525" t="s">
        <v>1018</v>
      </c>
      <c r="F8525" s="86">
        <v>30372170.089287199</v>
      </c>
    </row>
    <row r="8526" spans="1:6">
      <c r="A8526">
        <v>2041</v>
      </c>
      <c r="B8526" t="s">
        <v>1069</v>
      </c>
      <c r="C8526" t="s">
        <v>1013</v>
      </c>
      <c r="D8526" t="s">
        <v>1017</v>
      </c>
      <c r="E8526" t="s">
        <v>1018</v>
      </c>
      <c r="F8526" s="86">
        <v>30405719.160984199</v>
      </c>
    </row>
    <row r="8527" spans="1:6">
      <c r="A8527">
        <v>2042</v>
      </c>
      <c r="B8527" t="s">
        <v>1069</v>
      </c>
      <c r="C8527" t="s">
        <v>1013</v>
      </c>
      <c r="D8527" t="s">
        <v>1017</v>
      </c>
      <c r="E8527" t="s">
        <v>1018</v>
      </c>
      <c r="F8527" s="86">
        <v>30461518.956010301</v>
      </c>
    </row>
    <row r="8528" spans="1:6">
      <c r="A8528">
        <v>2043</v>
      </c>
      <c r="B8528" t="s">
        <v>1069</v>
      </c>
      <c r="C8528" t="s">
        <v>1013</v>
      </c>
      <c r="D8528" t="s">
        <v>1017</v>
      </c>
      <c r="E8528" t="s">
        <v>1018</v>
      </c>
      <c r="F8528" s="86">
        <v>30545966.216910101</v>
      </c>
    </row>
    <row r="8529" spans="1:6">
      <c r="A8529">
        <v>2044</v>
      </c>
      <c r="B8529" t="s">
        <v>1069</v>
      </c>
      <c r="C8529" t="s">
        <v>1013</v>
      </c>
      <c r="D8529" t="s">
        <v>1017</v>
      </c>
      <c r="E8529" t="s">
        <v>1018</v>
      </c>
      <c r="F8529" s="86">
        <v>30653788.5625645</v>
      </c>
    </row>
    <row r="8530" spans="1:6">
      <c r="A8530">
        <v>2045</v>
      </c>
      <c r="B8530" t="s">
        <v>1069</v>
      </c>
      <c r="C8530" t="s">
        <v>1013</v>
      </c>
      <c r="D8530" t="s">
        <v>1017</v>
      </c>
      <c r="E8530" t="s">
        <v>1018</v>
      </c>
      <c r="F8530" s="86">
        <v>30785978.180585101</v>
      </c>
    </row>
    <row r="8531" spans="1:6">
      <c r="A8531">
        <v>2046</v>
      </c>
      <c r="B8531" t="s">
        <v>1069</v>
      </c>
      <c r="C8531" t="s">
        <v>1013</v>
      </c>
      <c r="D8531" t="s">
        <v>1017</v>
      </c>
      <c r="E8531" t="s">
        <v>1018</v>
      </c>
      <c r="F8531" s="86">
        <v>30943985.895947799</v>
      </c>
    </row>
    <row r="8532" spans="1:6">
      <c r="A8532">
        <v>2047</v>
      </c>
      <c r="B8532" t="s">
        <v>1069</v>
      </c>
      <c r="C8532" t="s">
        <v>1013</v>
      </c>
      <c r="D8532" t="s">
        <v>1017</v>
      </c>
      <c r="E8532" t="s">
        <v>1018</v>
      </c>
      <c r="F8532" s="86">
        <v>31119450.369339202</v>
      </c>
    </row>
    <row r="8533" spans="1:6">
      <c r="A8533">
        <v>2048</v>
      </c>
      <c r="B8533" t="s">
        <v>1069</v>
      </c>
      <c r="C8533" t="s">
        <v>1013</v>
      </c>
      <c r="D8533" t="s">
        <v>1017</v>
      </c>
      <c r="E8533" t="s">
        <v>1018</v>
      </c>
      <c r="F8533" s="86">
        <v>31310866.134744499</v>
      </c>
    </row>
    <row r="8534" spans="1:6">
      <c r="A8534">
        <v>2049</v>
      </c>
      <c r="B8534" t="s">
        <v>1069</v>
      </c>
      <c r="C8534" t="s">
        <v>1013</v>
      </c>
      <c r="D8534" t="s">
        <v>1017</v>
      </c>
      <c r="E8534" t="s">
        <v>1018</v>
      </c>
      <c r="F8534" s="86">
        <v>31522628.178321298</v>
      </c>
    </row>
    <row r="8535" spans="1:6">
      <c r="A8535">
        <v>2050</v>
      </c>
      <c r="B8535" t="s">
        <v>1069</v>
      </c>
      <c r="C8535" t="s">
        <v>1013</v>
      </c>
      <c r="D8535" t="s">
        <v>1017</v>
      </c>
      <c r="E8535" t="s">
        <v>1018</v>
      </c>
      <c r="F8535" s="86">
        <v>31746304.905373</v>
      </c>
    </row>
    <row r="8536" spans="1:6">
      <c r="A8536">
        <v>2017</v>
      </c>
      <c r="B8536" t="s">
        <v>1070</v>
      </c>
      <c r="C8536" t="s">
        <v>1013</v>
      </c>
      <c r="D8536" t="s">
        <v>1017</v>
      </c>
      <c r="E8536" t="s">
        <v>1018</v>
      </c>
      <c r="F8536" s="86">
        <v>11310095.150655899</v>
      </c>
    </row>
    <row r="8537" spans="1:6">
      <c r="A8537">
        <v>2018</v>
      </c>
      <c r="B8537" t="s">
        <v>1070</v>
      </c>
      <c r="C8537" t="s">
        <v>1013</v>
      </c>
      <c r="D8537" t="s">
        <v>1017</v>
      </c>
      <c r="E8537" t="s">
        <v>1018</v>
      </c>
      <c r="F8537" s="86">
        <v>11403467.937849101</v>
      </c>
    </row>
    <row r="8538" spans="1:6">
      <c r="A8538">
        <v>2019</v>
      </c>
      <c r="B8538" t="s">
        <v>1070</v>
      </c>
      <c r="C8538" t="s">
        <v>1013</v>
      </c>
      <c r="D8538" t="s">
        <v>1017</v>
      </c>
      <c r="E8538" t="s">
        <v>1018</v>
      </c>
      <c r="F8538" s="86">
        <v>11498867.1015356</v>
      </c>
    </row>
    <row r="8539" spans="1:6">
      <c r="A8539">
        <v>2020</v>
      </c>
      <c r="B8539" t="s">
        <v>1070</v>
      </c>
      <c r="C8539" t="s">
        <v>1013</v>
      </c>
      <c r="D8539" t="s">
        <v>1017</v>
      </c>
      <c r="E8539" t="s">
        <v>1018</v>
      </c>
      <c r="F8539" s="86">
        <v>11616720.8678349</v>
      </c>
    </row>
    <row r="8540" spans="1:6">
      <c r="A8540">
        <v>2021</v>
      </c>
      <c r="B8540" t="s">
        <v>1070</v>
      </c>
      <c r="C8540" t="s">
        <v>1013</v>
      </c>
      <c r="D8540" t="s">
        <v>1017</v>
      </c>
      <c r="E8540" t="s">
        <v>1018</v>
      </c>
      <c r="F8540" s="86">
        <v>11724257.179097701</v>
      </c>
    </row>
    <row r="8541" spans="1:6">
      <c r="A8541">
        <v>2022</v>
      </c>
      <c r="B8541" t="s">
        <v>1070</v>
      </c>
      <c r="C8541" t="s">
        <v>1013</v>
      </c>
      <c r="D8541" t="s">
        <v>1017</v>
      </c>
      <c r="E8541" t="s">
        <v>1018</v>
      </c>
      <c r="F8541" s="86">
        <v>11816143.2591829</v>
      </c>
    </row>
    <row r="8542" spans="1:6">
      <c r="A8542">
        <v>2023</v>
      </c>
      <c r="B8542" t="s">
        <v>1070</v>
      </c>
      <c r="C8542" t="s">
        <v>1013</v>
      </c>
      <c r="D8542" t="s">
        <v>1017</v>
      </c>
      <c r="E8542" t="s">
        <v>1018</v>
      </c>
      <c r="F8542" s="86">
        <v>11896346.798960701</v>
      </c>
    </row>
    <row r="8543" spans="1:6">
      <c r="A8543">
        <v>2024</v>
      </c>
      <c r="B8543" t="s">
        <v>1070</v>
      </c>
      <c r="C8543" t="s">
        <v>1013</v>
      </c>
      <c r="D8543" t="s">
        <v>1017</v>
      </c>
      <c r="E8543" t="s">
        <v>1018</v>
      </c>
      <c r="F8543" s="86">
        <v>11962747.834559999</v>
      </c>
    </row>
    <row r="8544" spans="1:6">
      <c r="A8544">
        <v>2025</v>
      </c>
      <c r="B8544" t="s">
        <v>1070</v>
      </c>
      <c r="C8544" t="s">
        <v>1013</v>
      </c>
      <c r="D8544" t="s">
        <v>1017</v>
      </c>
      <c r="E8544" t="s">
        <v>1018</v>
      </c>
      <c r="F8544" s="86">
        <v>12017421.1051163</v>
      </c>
    </row>
    <row r="8545" spans="1:6">
      <c r="A8545">
        <v>2026</v>
      </c>
      <c r="B8545" t="s">
        <v>1070</v>
      </c>
      <c r="C8545" t="s">
        <v>1013</v>
      </c>
      <c r="D8545" t="s">
        <v>1017</v>
      </c>
      <c r="E8545" t="s">
        <v>1018</v>
      </c>
      <c r="F8545" s="86">
        <v>12055612.900781199</v>
      </c>
    </row>
    <row r="8546" spans="1:6">
      <c r="A8546">
        <v>2027</v>
      </c>
      <c r="B8546" t="s">
        <v>1070</v>
      </c>
      <c r="C8546" t="s">
        <v>1013</v>
      </c>
      <c r="D8546" t="s">
        <v>1017</v>
      </c>
      <c r="E8546" t="s">
        <v>1018</v>
      </c>
      <c r="F8546" s="86">
        <v>12078704.4303832</v>
      </c>
    </row>
    <row r="8547" spans="1:6">
      <c r="A8547">
        <v>2028</v>
      </c>
      <c r="B8547" t="s">
        <v>1070</v>
      </c>
      <c r="C8547" t="s">
        <v>1013</v>
      </c>
      <c r="D8547" t="s">
        <v>1017</v>
      </c>
      <c r="E8547" t="s">
        <v>1018</v>
      </c>
      <c r="F8547" s="86">
        <v>12089700.698646501</v>
      </c>
    </row>
    <row r="8548" spans="1:6">
      <c r="A8548">
        <v>2029</v>
      </c>
      <c r="B8548" t="s">
        <v>1070</v>
      </c>
      <c r="C8548" t="s">
        <v>1013</v>
      </c>
      <c r="D8548" t="s">
        <v>1017</v>
      </c>
      <c r="E8548" t="s">
        <v>1018</v>
      </c>
      <c r="F8548" s="86">
        <v>12087444.089478901</v>
      </c>
    </row>
    <row r="8549" spans="1:6">
      <c r="A8549">
        <v>2030</v>
      </c>
      <c r="B8549" t="s">
        <v>1070</v>
      </c>
      <c r="C8549" t="s">
        <v>1013</v>
      </c>
      <c r="D8549" t="s">
        <v>1017</v>
      </c>
      <c r="E8549" t="s">
        <v>1018</v>
      </c>
      <c r="F8549" s="86">
        <v>12068684.764205201</v>
      </c>
    </row>
    <row r="8550" spans="1:6">
      <c r="A8550">
        <v>2031</v>
      </c>
      <c r="B8550" t="s">
        <v>1070</v>
      </c>
      <c r="C8550" t="s">
        <v>1013</v>
      </c>
      <c r="D8550" t="s">
        <v>1017</v>
      </c>
      <c r="E8550" t="s">
        <v>1018</v>
      </c>
      <c r="F8550" s="86">
        <v>12052920.5752756</v>
      </c>
    </row>
    <row r="8551" spans="1:6">
      <c r="A8551">
        <v>2032</v>
      </c>
      <c r="B8551" t="s">
        <v>1070</v>
      </c>
      <c r="C8551" t="s">
        <v>1013</v>
      </c>
      <c r="D8551" t="s">
        <v>1017</v>
      </c>
      <c r="E8551" t="s">
        <v>1018</v>
      </c>
      <c r="F8551" s="86">
        <v>12033856.9023533</v>
      </c>
    </row>
    <row r="8552" spans="1:6">
      <c r="A8552">
        <v>2033</v>
      </c>
      <c r="B8552" t="s">
        <v>1070</v>
      </c>
      <c r="C8552" t="s">
        <v>1013</v>
      </c>
      <c r="D8552" t="s">
        <v>1017</v>
      </c>
      <c r="E8552" t="s">
        <v>1018</v>
      </c>
      <c r="F8552" s="86">
        <v>12017180.775534</v>
      </c>
    </row>
    <row r="8553" spans="1:6">
      <c r="A8553">
        <v>2034</v>
      </c>
      <c r="B8553" t="s">
        <v>1070</v>
      </c>
      <c r="C8553" t="s">
        <v>1013</v>
      </c>
      <c r="D8553" t="s">
        <v>1017</v>
      </c>
      <c r="E8553" t="s">
        <v>1018</v>
      </c>
      <c r="F8553" s="86">
        <v>12004917.5626378</v>
      </c>
    </row>
    <row r="8554" spans="1:6">
      <c r="A8554">
        <v>2035</v>
      </c>
      <c r="B8554" t="s">
        <v>1070</v>
      </c>
      <c r="C8554" t="s">
        <v>1013</v>
      </c>
      <c r="D8554" t="s">
        <v>1017</v>
      </c>
      <c r="E8554" t="s">
        <v>1018</v>
      </c>
      <c r="F8554" s="86">
        <v>11998188.1211634</v>
      </c>
    </row>
    <row r="8555" spans="1:6">
      <c r="A8555">
        <v>2036</v>
      </c>
      <c r="B8555" t="s">
        <v>1070</v>
      </c>
      <c r="C8555" t="s">
        <v>1013</v>
      </c>
      <c r="D8555" t="s">
        <v>1017</v>
      </c>
      <c r="E8555" t="s">
        <v>1018</v>
      </c>
      <c r="F8555" s="86">
        <v>11998821.121028</v>
      </c>
    </row>
    <row r="8556" spans="1:6">
      <c r="A8556">
        <v>2037</v>
      </c>
      <c r="B8556" t="s">
        <v>1070</v>
      </c>
      <c r="C8556" t="s">
        <v>1013</v>
      </c>
      <c r="D8556" t="s">
        <v>1017</v>
      </c>
      <c r="E8556" t="s">
        <v>1018</v>
      </c>
      <c r="F8556" s="86">
        <v>12005249.3081655</v>
      </c>
    </row>
    <row r="8557" spans="1:6">
      <c r="A8557">
        <v>2038</v>
      </c>
      <c r="B8557" t="s">
        <v>1070</v>
      </c>
      <c r="C8557" t="s">
        <v>1013</v>
      </c>
      <c r="D8557" t="s">
        <v>1017</v>
      </c>
      <c r="E8557" t="s">
        <v>1018</v>
      </c>
      <c r="F8557" s="86">
        <v>12022799.6403454</v>
      </c>
    </row>
    <row r="8558" spans="1:6">
      <c r="A8558">
        <v>2039</v>
      </c>
      <c r="B8558" t="s">
        <v>1070</v>
      </c>
      <c r="C8558" t="s">
        <v>1013</v>
      </c>
      <c r="D8558" t="s">
        <v>1017</v>
      </c>
      <c r="E8558" t="s">
        <v>1018</v>
      </c>
      <c r="F8558" s="86">
        <v>12051582.2387351</v>
      </c>
    </row>
    <row r="8559" spans="1:6">
      <c r="A8559">
        <v>2040</v>
      </c>
      <c r="B8559" t="s">
        <v>1070</v>
      </c>
      <c r="C8559" t="s">
        <v>1013</v>
      </c>
      <c r="D8559" t="s">
        <v>1017</v>
      </c>
      <c r="E8559" t="s">
        <v>1018</v>
      </c>
      <c r="F8559" s="86">
        <v>12092327.7839143</v>
      </c>
    </row>
    <row r="8560" spans="1:6">
      <c r="A8560">
        <v>2041</v>
      </c>
      <c r="B8560" t="s">
        <v>1070</v>
      </c>
      <c r="C8560" t="s">
        <v>1013</v>
      </c>
      <c r="D8560" t="s">
        <v>1017</v>
      </c>
      <c r="E8560" t="s">
        <v>1018</v>
      </c>
      <c r="F8560" s="86">
        <v>12141678.0782976</v>
      </c>
    </row>
    <row r="8561" spans="1:6">
      <c r="A8561">
        <v>2042</v>
      </c>
      <c r="B8561" t="s">
        <v>1070</v>
      </c>
      <c r="C8561" t="s">
        <v>1013</v>
      </c>
      <c r="D8561" t="s">
        <v>1017</v>
      </c>
      <c r="E8561" t="s">
        <v>1018</v>
      </c>
      <c r="F8561" s="86">
        <v>12201077.045644199</v>
      </c>
    </row>
    <row r="8562" spans="1:6">
      <c r="A8562">
        <v>2043</v>
      </c>
      <c r="B8562" t="s">
        <v>1070</v>
      </c>
      <c r="C8562" t="s">
        <v>1013</v>
      </c>
      <c r="D8562" t="s">
        <v>1017</v>
      </c>
      <c r="E8562" t="s">
        <v>1018</v>
      </c>
      <c r="F8562" s="86">
        <v>12274335.65395</v>
      </c>
    </row>
    <row r="8563" spans="1:6">
      <c r="A8563">
        <v>2044</v>
      </c>
      <c r="B8563" t="s">
        <v>1070</v>
      </c>
      <c r="C8563" t="s">
        <v>1013</v>
      </c>
      <c r="D8563" t="s">
        <v>1017</v>
      </c>
      <c r="E8563" t="s">
        <v>1018</v>
      </c>
      <c r="F8563" s="86">
        <v>12359210.7083917</v>
      </c>
    </row>
    <row r="8564" spans="1:6">
      <c r="A8564">
        <v>2045</v>
      </c>
      <c r="B8564" t="s">
        <v>1070</v>
      </c>
      <c r="C8564" t="s">
        <v>1013</v>
      </c>
      <c r="D8564" t="s">
        <v>1017</v>
      </c>
      <c r="E8564" t="s">
        <v>1018</v>
      </c>
      <c r="F8564" s="86">
        <v>12453819.6600016</v>
      </c>
    </row>
    <row r="8565" spans="1:6">
      <c r="A8565">
        <v>2046</v>
      </c>
      <c r="B8565" t="s">
        <v>1070</v>
      </c>
      <c r="C8565" t="s">
        <v>1013</v>
      </c>
      <c r="D8565" t="s">
        <v>1017</v>
      </c>
      <c r="E8565" t="s">
        <v>1018</v>
      </c>
      <c r="F8565" s="86">
        <v>12561916.1781184</v>
      </c>
    </row>
    <row r="8566" spans="1:6">
      <c r="A8566">
        <v>2047</v>
      </c>
      <c r="B8566" t="s">
        <v>1070</v>
      </c>
      <c r="C8566" t="s">
        <v>1013</v>
      </c>
      <c r="D8566" t="s">
        <v>1017</v>
      </c>
      <c r="E8566" t="s">
        <v>1018</v>
      </c>
      <c r="F8566" s="86">
        <v>12679447.332368899</v>
      </c>
    </row>
    <row r="8567" spans="1:6">
      <c r="A8567">
        <v>2048</v>
      </c>
      <c r="B8567" t="s">
        <v>1070</v>
      </c>
      <c r="C8567" t="s">
        <v>1013</v>
      </c>
      <c r="D8567" t="s">
        <v>1017</v>
      </c>
      <c r="E8567" t="s">
        <v>1018</v>
      </c>
      <c r="F8567" s="86">
        <v>12810495.5425644</v>
      </c>
    </row>
    <row r="8568" spans="1:6">
      <c r="A8568">
        <v>2049</v>
      </c>
      <c r="B8568" t="s">
        <v>1070</v>
      </c>
      <c r="C8568" t="s">
        <v>1013</v>
      </c>
      <c r="D8568" t="s">
        <v>1017</v>
      </c>
      <c r="E8568" t="s">
        <v>1018</v>
      </c>
      <c r="F8568" s="86">
        <v>12949488.162703101</v>
      </c>
    </row>
    <row r="8569" spans="1:6">
      <c r="A8569">
        <v>2050</v>
      </c>
      <c r="B8569" t="s">
        <v>1070</v>
      </c>
      <c r="C8569" t="s">
        <v>1013</v>
      </c>
      <c r="D8569" t="s">
        <v>1017</v>
      </c>
      <c r="E8569" t="s">
        <v>1018</v>
      </c>
      <c r="F8569" s="86">
        <v>13099203.861260099</v>
      </c>
    </row>
    <row r="8570" spans="1:6">
      <c r="A8570">
        <v>2017</v>
      </c>
      <c r="B8570" t="s">
        <v>1071</v>
      </c>
      <c r="C8570" t="s">
        <v>1013</v>
      </c>
      <c r="D8570" t="s">
        <v>1017</v>
      </c>
      <c r="E8570" t="s">
        <v>1018</v>
      </c>
      <c r="F8570" s="86">
        <v>4501767.4414904499</v>
      </c>
    </row>
    <row r="8571" spans="1:6">
      <c r="A8571">
        <v>2018</v>
      </c>
      <c r="B8571" t="s">
        <v>1071</v>
      </c>
      <c r="C8571" t="s">
        <v>1013</v>
      </c>
      <c r="D8571" t="s">
        <v>1017</v>
      </c>
      <c r="E8571" t="s">
        <v>1018</v>
      </c>
      <c r="F8571" s="86">
        <v>4534460.9954539202</v>
      </c>
    </row>
    <row r="8572" spans="1:6">
      <c r="A8572">
        <v>2019</v>
      </c>
      <c r="B8572" t="s">
        <v>1071</v>
      </c>
      <c r="C8572" t="s">
        <v>1013</v>
      </c>
      <c r="D8572" t="s">
        <v>1017</v>
      </c>
      <c r="E8572" t="s">
        <v>1018</v>
      </c>
      <c r="F8572" s="86">
        <v>4566084.4052007804</v>
      </c>
    </row>
    <row r="8573" spans="1:6">
      <c r="A8573">
        <v>2020</v>
      </c>
      <c r="B8573" t="s">
        <v>1071</v>
      </c>
      <c r="C8573" t="s">
        <v>1013</v>
      </c>
      <c r="D8573" t="s">
        <v>1017</v>
      </c>
      <c r="E8573" t="s">
        <v>1018</v>
      </c>
      <c r="F8573" s="86">
        <v>4600886.5497282902</v>
      </c>
    </row>
    <row r="8574" spans="1:6">
      <c r="A8574">
        <v>2021</v>
      </c>
      <c r="B8574" t="s">
        <v>1071</v>
      </c>
      <c r="C8574" t="s">
        <v>1013</v>
      </c>
      <c r="D8574" t="s">
        <v>1017</v>
      </c>
      <c r="E8574" t="s">
        <v>1018</v>
      </c>
      <c r="F8574" s="86">
        <v>4631708.2212470099</v>
      </c>
    </row>
    <row r="8575" spans="1:6">
      <c r="A8575">
        <v>2022</v>
      </c>
      <c r="B8575" t="s">
        <v>1071</v>
      </c>
      <c r="C8575" t="s">
        <v>1013</v>
      </c>
      <c r="D8575" t="s">
        <v>1017</v>
      </c>
      <c r="E8575" t="s">
        <v>1018</v>
      </c>
      <c r="F8575" s="86">
        <v>4658225.7411474297</v>
      </c>
    </row>
    <row r="8576" spans="1:6">
      <c r="A8576">
        <v>2023</v>
      </c>
      <c r="B8576" t="s">
        <v>1071</v>
      </c>
      <c r="C8576" t="s">
        <v>1013</v>
      </c>
      <c r="D8576" t="s">
        <v>1017</v>
      </c>
      <c r="E8576" t="s">
        <v>1018</v>
      </c>
      <c r="F8576" s="86">
        <v>4680115.3781300401</v>
      </c>
    </row>
    <row r="8577" spans="1:6">
      <c r="A8577">
        <v>2024</v>
      </c>
      <c r="B8577" t="s">
        <v>1071</v>
      </c>
      <c r="C8577" t="s">
        <v>1013</v>
      </c>
      <c r="D8577" t="s">
        <v>1017</v>
      </c>
      <c r="E8577" t="s">
        <v>1018</v>
      </c>
      <c r="F8577" s="86">
        <v>4696359.7518126396</v>
      </c>
    </row>
    <row r="8578" spans="1:6">
      <c r="A8578">
        <v>2025</v>
      </c>
      <c r="B8578" t="s">
        <v>1071</v>
      </c>
      <c r="C8578" t="s">
        <v>1013</v>
      </c>
      <c r="D8578" t="s">
        <v>1017</v>
      </c>
      <c r="E8578" t="s">
        <v>1018</v>
      </c>
      <c r="F8578" s="86">
        <v>4707231.6515832199</v>
      </c>
    </row>
    <row r="8579" spans="1:6">
      <c r="A8579">
        <v>2026</v>
      </c>
      <c r="B8579" t="s">
        <v>1071</v>
      </c>
      <c r="C8579" t="s">
        <v>1013</v>
      </c>
      <c r="D8579" t="s">
        <v>1017</v>
      </c>
      <c r="E8579" t="s">
        <v>1018</v>
      </c>
      <c r="F8579" s="86">
        <v>4712879.7629372301</v>
      </c>
    </row>
    <row r="8580" spans="1:6">
      <c r="A8580">
        <v>2027</v>
      </c>
      <c r="B8580" t="s">
        <v>1071</v>
      </c>
      <c r="C8580" t="s">
        <v>1013</v>
      </c>
      <c r="D8580" t="s">
        <v>1017</v>
      </c>
      <c r="E8580" t="s">
        <v>1018</v>
      </c>
      <c r="F8580" s="86">
        <v>4714081.8205812899</v>
      </c>
    </row>
    <row r="8581" spans="1:6">
      <c r="A8581">
        <v>2028</v>
      </c>
      <c r="B8581" t="s">
        <v>1071</v>
      </c>
      <c r="C8581" t="s">
        <v>1013</v>
      </c>
      <c r="D8581" t="s">
        <v>1017</v>
      </c>
      <c r="E8581" t="s">
        <v>1018</v>
      </c>
      <c r="F8581" s="86">
        <v>4711099.8632482504</v>
      </c>
    </row>
    <row r="8582" spans="1:6">
      <c r="A8582">
        <v>2029</v>
      </c>
      <c r="B8582" t="s">
        <v>1071</v>
      </c>
      <c r="C8582" t="s">
        <v>1013</v>
      </c>
      <c r="D8582" t="s">
        <v>1017</v>
      </c>
      <c r="E8582" t="s">
        <v>1018</v>
      </c>
      <c r="F8582" s="86">
        <v>4703343.7065808196</v>
      </c>
    </row>
    <row r="8583" spans="1:6">
      <c r="A8583">
        <v>2030</v>
      </c>
      <c r="B8583" t="s">
        <v>1071</v>
      </c>
      <c r="C8583" t="s">
        <v>1013</v>
      </c>
      <c r="D8583" t="s">
        <v>1017</v>
      </c>
      <c r="E8583" t="s">
        <v>1018</v>
      </c>
      <c r="F8583" s="86">
        <v>4691134.3251556698</v>
      </c>
    </row>
    <row r="8584" spans="1:6">
      <c r="A8584">
        <v>2031</v>
      </c>
      <c r="B8584" t="s">
        <v>1071</v>
      </c>
      <c r="C8584" t="s">
        <v>1013</v>
      </c>
      <c r="D8584" t="s">
        <v>1017</v>
      </c>
      <c r="E8584" t="s">
        <v>1018</v>
      </c>
      <c r="F8584" s="86">
        <v>4678843.17189069</v>
      </c>
    </row>
    <row r="8585" spans="1:6">
      <c r="A8585">
        <v>2032</v>
      </c>
      <c r="B8585" t="s">
        <v>1071</v>
      </c>
      <c r="C8585" t="s">
        <v>1013</v>
      </c>
      <c r="D8585" t="s">
        <v>1017</v>
      </c>
      <c r="E8585" t="s">
        <v>1018</v>
      </c>
      <c r="F8585" s="86">
        <v>4666904.04050365</v>
      </c>
    </row>
    <row r="8586" spans="1:6">
      <c r="A8586">
        <v>2033</v>
      </c>
      <c r="B8586" t="s">
        <v>1071</v>
      </c>
      <c r="C8586" t="s">
        <v>1013</v>
      </c>
      <c r="D8586" t="s">
        <v>1017</v>
      </c>
      <c r="E8586" t="s">
        <v>1018</v>
      </c>
      <c r="F8586" s="86">
        <v>4656678.9764332697</v>
      </c>
    </row>
    <row r="8587" spans="1:6">
      <c r="A8587">
        <v>2034</v>
      </c>
      <c r="B8587" t="s">
        <v>1071</v>
      </c>
      <c r="C8587" t="s">
        <v>1013</v>
      </c>
      <c r="D8587" t="s">
        <v>1017</v>
      </c>
      <c r="E8587" t="s">
        <v>1018</v>
      </c>
      <c r="F8587" s="86">
        <v>4647033.9462101096</v>
      </c>
    </row>
    <row r="8588" spans="1:6">
      <c r="A8588">
        <v>2035</v>
      </c>
      <c r="B8588" t="s">
        <v>1071</v>
      </c>
      <c r="C8588" t="s">
        <v>1013</v>
      </c>
      <c r="D8588" t="s">
        <v>1017</v>
      </c>
      <c r="E8588" t="s">
        <v>1018</v>
      </c>
      <c r="F8588" s="86">
        <v>4639895.1320307096</v>
      </c>
    </row>
    <row r="8589" spans="1:6">
      <c r="A8589">
        <v>2036</v>
      </c>
      <c r="B8589" t="s">
        <v>1071</v>
      </c>
      <c r="C8589" t="s">
        <v>1013</v>
      </c>
      <c r="D8589" t="s">
        <v>1017</v>
      </c>
      <c r="E8589" t="s">
        <v>1018</v>
      </c>
      <c r="F8589" s="86">
        <v>4634569.4265453201</v>
      </c>
    </row>
    <row r="8590" spans="1:6">
      <c r="A8590">
        <v>2037</v>
      </c>
      <c r="B8590" t="s">
        <v>1071</v>
      </c>
      <c r="C8590" t="s">
        <v>1013</v>
      </c>
      <c r="D8590" t="s">
        <v>1017</v>
      </c>
      <c r="E8590" t="s">
        <v>1018</v>
      </c>
      <c r="F8590" s="86">
        <v>4630984.9305147799</v>
      </c>
    </row>
    <row r="8591" spans="1:6">
      <c r="A8591">
        <v>2038</v>
      </c>
      <c r="B8591" t="s">
        <v>1071</v>
      </c>
      <c r="C8591" t="s">
        <v>1013</v>
      </c>
      <c r="D8591" t="s">
        <v>1017</v>
      </c>
      <c r="E8591" t="s">
        <v>1018</v>
      </c>
      <c r="F8591" s="86">
        <v>4631702.3578173602</v>
      </c>
    </row>
    <row r="8592" spans="1:6">
      <c r="A8592">
        <v>2039</v>
      </c>
      <c r="B8592" t="s">
        <v>1071</v>
      </c>
      <c r="C8592" t="s">
        <v>1013</v>
      </c>
      <c r="D8592" t="s">
        <v>1017</v>
      </c>
      <c r="E8592" t="s">
        <v>1018</v>
      </c>
      <c r="F8592" s="86">
        <v>4636201.4672592403</v>
      </c>
    </row>
    <row r="8593" spans="1:6">
      <c r="A8593">
        <v>2040</v>
      </c>
      <c r="B8593" t="s">
        <v>1071</v>
      </c>
      <c r="C8593" t="s">
        <v>1013</v>
      </c>
      <c r="D8593" t="s">
        <v>1017</v>
      </c>
      <c r="E8593" t="s">
        <v>1018</v>
      </c>
      <c r="F8593" s="86">
        <v>4644336.2176421601</v>
      </c>
    </row>
    <row r="8594" spans="1:6">
      <c r="A8594">
        <v>2041</v>
      </c>
      <c r="B8594" t="s">
        <v>1071</v>
      </c>
      <c r="C8594" t="s">
        <v>1013</v>
      </c>
      <c r="D8594" t="s">
        <v>1017</v>
      </c>
      <c r="E8594" t="s">
        <v>1018</v>
      </c>
      <c r="F8594" s="86">
        <v>4655900.0732431402</v>
      </c>
    </row>
    <row r="8595" spans="1:6">
      <c r="A8595">
        <v>2042</v>
      </c>
      <c r="B8595" t="s">
        <v>1071</v>
      </c>
      <c r="C8595" t="s">
        <v>1013</v>
      </c>
      <c r="D8595" t="s">
        <v>1017</v>
      </c>
      <c r="E8595" t="s">
        <v>1018</v>
      </c>
      <c r="F8595" s="86">
        <v>4670905.2933774302</v>
      </c>
    </row>
    <row r="8596" spans="1:6">
      <c r="A8596">
        <v>2043</v>
      </c>
      <c r="B8596" t="s">
        <v>1071</v>
      </c>
      <c r="C8596" t="s">
        <v>1013</v>
      </c>
      <c r="D8596" t="s">
        <v>1017</v>
      </c>
      <c r="E8596" t="s">
        <v>1018</v>
      </c>
      <c r="F8596" s="86">
        <v>4690490.3558837902</v>
      </c>
    </row>
    <row r="8597" spans="1:6">
      <c r="A8597">
        <v>2044</v>
      </c>
      <c r="B8597" t="s">
        <v>1071</v>
      </c>
      <c r="C8597" t="s">
        <v>1013</v>
      </c>
      <c r="D8597" t="s">
        <v>1017</v>
      </c>
      <c r="E8597" t="s">
        <v>1018</v>
      </c>
      <c r="F8597" s="86">
        <v>4713772.3617322901</v>
      </c>
    </row>
    <row r="8598" spans="1:6">
      <c r="A8598">
        <v>2045</v>
      </c>
      <c r="B8598" t="s">
        <v>1071</v>
      </c>
      <c r="C8598" t="s">
        <v>1013</v>
      </c>
      <c r="D8598" t="s">
        <v>1017</v>
      </c>
      <c r="E8598" t="s">
        <v>1018</v>
      </c>
      <c r="F8598" s="86">
        <v>4741032.81042838</v>
      </c>
    </row>
    <row r="8599" spans="1:6">
      <c r="A8599">
        <v>2046</v>
      </c>
      <c r="B8599" t="s">
        <v>1071</v>
      </c>
      <c r="C8599" t="s">
        <v>1013</v>
      </c>
      <c r="D8599" t="s">
        <v>1017</v>
      </c>
      <c r="E8599" t="s">
        <v>1018</v>
      </c>
      <c r="F8599" s="86">
        <v>4772577.8088362999</v>
      </c>
    </row>
    <row r="8600" spans="1:6">
      <c r="A8600">
        <v>2047</v>
      </c>
      <c r="B8600" t="s">
        <v>1071</v>
      </c>
      <c r="C8600" t="s">
        <v>1013</v>
      </c>
      <c r="D8600" t="s">
        <v>1017</v>
      </c>
      <c r="E8600" t="s">
        <v>1018</v>
      </c>
      <c r="F8600" s="86">
        <v>4807098.6414261796</v>
      </c>
    </row>
    <row r="8601" spans="1:6">
      <c r="A8601">
        <v>2048</v>
      </c>
      <c r="B8601" t="s">
        <v>1071</v>
      </c>
      <c r="C8601" t="s">
        <v>1013</v>
      </c>
      <c r="D8601" t="s">
        <v>1017</v>
      </c>
      <c r="E8601" t="s">
        <v>1018</v>
      </c>
      <c r="F8601" s="86">
        <v>4844345.19263482</v>
      </c>
    </row>
    <row r="8602" spans="1:6">
      <c r="A8602">
        <v>2049</v>
      </c>
      <c r="B8602" t="s">
        <v>1071</v>
      </c>
      <c r="C8602" t="s">
        <v>1013</v>
      </c>
      <c r="D8602" t="s">
        <v>1017</v>
      </c>
      <c r="E8602" t="s">
        <v>1018</v>
      </c>
      <c r="F8602" s="86">
        <v>4885152.6025115903</v>
      </c>
    </row>
    <row r="8603" spans="1:6">
      <c r="A8603">
        <v>2050</v>
      </c>
      <c r="B8603" t="s">
        <v>1071</v>
      </c>
      <c r="C8603" t="s">
        <v>1013</v>
      </c>
      <c r="D8603" t="s">
        <v>1017</v>
      </c>
      <c r="E8603" t="s">
        <v>1018</v>
      </c>
      <c r="F8603" s="86">
        <v>4928010.7306207903</v>
      </c>
    </row>
    <row r="8604" spans="1:6">
      <c r="A8604">
        <v>2017</v>
      </c>
      <c r="B8604" t="s">
        <v>1072</v>
      </c>
      <c r="C8604" t="s">
        <v>1013</v>
      </c>
      <c r="D8604" t="s">
        <v>1017</v>
      </c>
      <c r="E8604" t="s">
        <v>1018</v>
      </c>
      <c r="F8604" s="86">
        <v>13940601.5846349</v>
      </c>
    </row>
    <row r="8605" spans="1:6">
      <c r="A8605">
        <v>2018</v>
      </c>
      <c r="B8605" t="s">
        <v>1072</v>
      </c>
      <c r="C8605" t="s">
        <v>1013</v>
      </c>
      <c r="D8605" t="s">
        <v>1017</v>
      </c>
      <c r="E8605" t="s">
        <v>1018</v>
      </c>
      <c r="F8605" s="86">
        <v>13973319.7654383</v>
      </c>
    </row>
    <row r="8606" spans="1:6">
      <c r="A8606">
        <v>2019</v>
      </c>
      <c r="B8606" t="s">
        <v>1072</v>
      </c>
      <c r="C8606" t="s">
        <v>1013</v>
      </c>
      <c r="D8606" t="s">
        <v>1017</v>
      </c>
      <c r="E8606" t="s">
        <v>1018</v>
      </c>
      <c r="F8606" s="86">
        <v>14004824.294652799</v>
      </c>
    </row>
    <row r="8607" spans="1:6">
      <c r="A8607">
        <v>2020</v>
      </c>
      <c r="B8607" t="s">
        <v>1072</v>
      </c>
      <c r="C8607" t="s">
        <v>1013</v>
      </c>
      <c r="D8607" t="s">
        <v>1017</v>
      </c>
      <c r="E8607" t="s">
        <v>1018</v>
      </c>
      <c r="F8607" s="86">
        <v>14055807.812847599</v>
      </c>
    </row>
    <row r="8608" spans="1:6">
      <c r="A8608">
        <v>2021</v>
      </c>
      <c r="B8608" t="s">
        <v>1072</v>
      </c>
      <c r="C8608" t="s">
        <v>1013</v>
      </c>
      <c r="D8608" t="s">
        <v>1017</v>
      </c>
      <c r="E8608" t="s">
        <v>1018</v>
      </c>
      <c r="F8608" s="86">
        <v>14093168.473680099</v>
      </c>
    </row>
    <row r="8609" spans="1:6">
      <c r="A8609">
        <v>2022</v>
      </c>
      <c r="B8609" t="s">
        <v>1072</v>
      </c>
      <c r="C8609" t="s">
        <v>1013</v>
      </c>
      <c r="D8609" t="s">
        <v>1017</v>
      </c>
      <c r="E8609" t="s">
        <v>1018</v>
      </c>
      <c r="F8609" s="86">
        <v>14119124.771600099</v>
      </c>
    </row>
    <row r="8610" spans="1:6">
      <c r="A8610">
        <v>2023</v>
      </c>
      <c r="B8610" t="s">
        <v>1072</v>
      </c>
      <c r="C8610" t="s">
        <v>1013</v>
      </c>
      <c r="D8610" t="s">
        <v>1017</v>
      </c>
      <c r="E8610" t="s">
        <v>1018</v>
      </c>
      <c r="F8610" s="86">
        <v>14135694.5654309</v>
      </c>
    </row>
    <row r="8611" spans="1:6">
      <c r="A8611">
        <v>2024</v>
      </c>
      <c r="B8611" t="s">
        <v>1072</v>
      </c>
      <c r="C8611" t="s">
        <v>1013</v>
      </c>
      <c r="D8611" t="s">
        <v>1017</v>
      </c>
      <c r="E8611" t="s">
        <v>1018</v>
      </c>
      <c r="F8611" s="86">
        <v>14135736.4708372</v>
      </c>
    </row>
    <row r="8612" spans="1:6">
      <c r="A8612">
        <v>2025</v>
      </c>
      <c r="B8612" t="s">
        <v>1072</v>
      </c>
      <c r="C8612" t="s">
        <v>1013</v>
      </c>
      <c r="D8612" t="s">
        <v>1017</v>
      </c>
      <c r="E8612" t="s">
        <v>1018</v>
      </c>
      <c r="F8612" s="86">
        <v>14121146.589634901</v>
      </c>
    </row>
    <row r="8613" spans="1:6">
      <c r="A8613">
        <v>2026</v>
      </c>
      <c r="B8613" t="s">
        <v>1072</v>
      </c>
      <c r="C8613" t="s">
        <v>1013</v>
      </c>
      <c r="D8613" t="s">
        <v>1017</v>
      </c>
      <c r="E8613" t="s">
        <v>1018</v>
      </c>
      <c r="F8613" s="86">
        <v>14099593.0210995</v>
      </c>
    </row>
    <row r="8614" spans="1:6">
      <c r="A8614">
        <v>2027</v>
      </c>
      <c r="B8614" t="s">
        <v>1072</v>
      </c>
      <c r="C8614" t="s">
        <v>1013</v>
      </c>
      <c r="D8614" t="s">
        <v>1017</v>
      </c>
      <c r="E8614" t="s">
        <v>1018</v>
      </c>
      <c r="F8614" s="86">
        <v>14063779.3838156</v>
      </c>
    </row>
    <row r="8615" spans="1:6">
      <c r="A8615">
        <v>2028</v>
      </c>
      <c r="B8615" t="s">
        <v>1072</v>
      </c>
      <c r="C8615" t="s">
        <v>1013</v>
      </c>
      <c r="D8615" t="s">
        <v>1017</v>
      </c>
      <c r="E8615" t="s">
        <v>1018</v>
      </c>
      <c r="F8615" s="86">
        <v>14021961.6744904</v>
      </c>
    </row>
    <row r="8616" spans="1:6">
      <c r="A8616">
        <v>2029</v>
      </c>
      <c r="B8616" t="s">
        <v>1072</v>
      </c>
      <c r="C8616" t="s">
        <v>1013</v>
      </c>
      <c r="D8616" t="s">
        <v>1017</v>
      </c>
      <c r="E8616" t="s">
        <v>1018</v>
      </c>
      <c r="F8616" s="86">
        <v>13968528.764128599</v>
      </c>
    </row>
    <row r="8617" spans="1:6">
      <c r="A8617">
        <v>2030</v>
      </c>
      <c r="B8617" t="s">
        <v>1072</v>
      </c>
      <c r="C8617" t="s">
        <v>1013</v>
      </c>
      <c r="D8617" t="s">
        <v>1017</v>
      </c>
      <c r="E8617" t="s">
        <v>1018</v>
      </c>
      <c r="F8617" s="86">
        <v>13906270.6631262</v>
      </c>
    </row>
    <row r="8618" spans="1:6">
      <c r="A8618">
        <v>2031</v>
      </c>
      <c r="B8618" t="s">
        <v>1072</v>
      </c>
      <c r="C8618" t="s">
        <v>1013</v>
      </c>
      <c r="D8618" t="s">
        <v>1017</v>
      </c>
      <c r="E8618" t="s">
        <v>1018</v>
      </c>
      <c r="F8618" s="86">
        <v>13845654.130912799</v>
      </c>
    </row>
    <row r="8619" spans="1:6">
      <c r="A8619">
        <v>2032</v>
      </c>
      <c r="B8619" t="s">
        <v>1072</v>
      </c>
      <c r="C8619" t="s">
        <v>1013</v>
      </c>
      <c r="D8619" t="s">
        <v>1017</v>
      </c>
      <c r="E8619" t="s">
        <v>1018</v>
      </c>
      <c r="F8619" s="86">
        <v>13790911.9951446</v>
      </c>
    </row>
    <row r="8620" spans="1:6">
      <c r="A8620">
        <v>2033</v>
      </c>
      <c r="B8620" t="s">
        <v>1072</v>
      </c>
      <c r="C8620" t="s">
        <v>1013</v>
      </c>
      <c r="D8620" t="s">
        <v>1017</v>
      </c>
      <c r="E8620" t="s">
        <v>1018</v>
      </c>
      <c r="F8620" s="86">
        <v>13738942.334318601</v>
      </c>
    </row>
    <row r="8621" spans="1:6">
      <c r="A8621">
        <v>2034</v>
      </c>
      <c r="B8621" t="s">
        <v>1072</v>
      </c>
      <c r="C8621" t="s">
        <v>1013</v>
      </c>
      <c r="D8621" t="s">
        <v>1017</v>
      </c>
      <c r="E8621" t="s">
        <v>1018</v>
      </c>
      <c r="F8621" s="86">
        <v>13693775.701062201</v>
      </c>
    </row>
    <row r="8622" spans="1:6">
      <c r="A8622">
        <v>2035</v>
      </c>
      <c r="B8622" t="s">
        <v>1072</v>
      </c>
      <c r="C8622" t="s">
        <v>1013</v>
      </c>
      <c r="D8622" t="s">
        <v>1017</v>
      </c>
      <c r="E8622" t="s">
        <v>1018</v>
      </c>
      <c r="F8622" s="86">
        <v>13654497.515225001</v>
      </c>
    </row>
    <row r="8623" spans="1:6">
      <c r="A8623">
        <v>2036</v>
      </c>
      <c r="B8623" t="s">
        <v>1072</v>
      </c>
      <c r="C8623" t="s">
        <v>1013</v>
      </c>
      <c r="D8623" t="s">
        <v>1017</v>
      </c>
      <c r="E8623" t="s">
        <v>1018</v>
      </c>
      <c r="F8623" s="86">
        <v>13621495.082636001</v>
      </c>
    </row>
    <row r="8624" spans="1:6">
      <c r="A8624">
        <v>2037</v>
      </c>
      <c r="B8624" t="s">
        <v>1072</v>
      </c>
      <c r="C8624" t="s">
        <v>1013</v>
      </c>
      <c r="D8624" t="s">
        <v>1017</v>
      </c>
      <c r="E8624" t="s">
        <v>1018</v>
      </c>
      <c r="F8624" s="86">
        <v>13596823.5609024</v>
      </c>
    </row>
    <row r="8625" spans="1:6">
      <c r="A8625">
        <v>2038</v>
      </c>
      <c r="B8625" t="s">
        <v>1072</v>
      </c>
      <c r="C8625" t="s">
        <v>1013</v>
      </c>
      <c r="D8625" t="s">
        <v>1017</v>
      </c>
      <c r="E8625" t="s">
        <v>1018</v>
      </c>
      <c r="F8625" s="86">
        <v>13582953.0880142</v>
      </c>
    </row>
    <row r="8626" spans="1:6">
      <c r="A8626">
        <v>2039</v>
      </c>
      <c r="B8626" t="s">
        <v>1072</v>
      </c>
      <c r="C8626" t="s">
        <v>1013</v>
      </c>
      <c r="D8626" t="s">
        <v>1017</v>
      </c>
      <c r="E8626" t="s">
        <v>1018</v>
      </c>
      <c r="F8626" s="86">
        <v>13578346.7294969</v>
      </c>
    </row>
    <row r="8627" spans="1:6">
      <c r="A8627">
        <v>2040</v>
      </c>
      <c r="B8627" t="s">
        <v>1072</v>
      </c>
      <c r="C8627" t="s">
        <v>1013</v>
      </c>
      <c r="D8627" t="s">
        <v>1017</v>
      </c>
      <c r="E8627" t="s">
        <v>1018</v>
      </c>
      <c r="F8627" s="86">
        <v>13587296.626220699</v>
      </c>
    </row>
    <row r="8628" spans="1:6">
      <c r="A8628">
        <v>2041</v>
      </c>
      <c r="B8628" t="s">
        <v>1072</v>
      </c>
      <c r="C8628" t="s">
        <v>1013</v>
      </c>
      <c r="D8628" t="s">
        <v>1017</v>
      </c>
      <c r="E8628" t="s">
        <v>1018</v>
      </c>
      <c r="F8628" s="86">
        <v>13604071.961841499</v>
      </c>
    </row>
    <row r="8629" spans="1:6">
      <c r="A8629">
        <v>2042</v>
      </c>
      <c r="B8629" t="s">
        <v>1072</v>
      </c>
      <c r="C8629" t="s">
        <v>1013</v>
      </c>
      <c r="D8629" t="s">
        <v>1017</v>
      </c>
      <c r="E8629" t="s">
        <v>1018</v>
      </c>
      <c r="F8629" s="86">
        <v>13635023.757138399</v>
      </c>
    </row>
    <row r="8630" spans="1:6">
      <c r="A8630">
        <v>2043</v>
      </c>
      <c r="B8630" t="s">
        <v>1072</v>
      </c>
      <c r="C8630" t="s">
        <v>1013</v>
      </c>
      <c r="D8630" t="s">
        <v>1017</v>
      </c>
      <c r="E8630" t="s">
        <v>1018</v>
      </c>
      <c r="F8630" s="86">
        <v>13676733.804586699</v>
      </c>
    </row>
    <row r="8631" spans="1:6">
      <c r="A8631">
        <v>2044</v>
      </c>
      <c r="B8631" t="s">
        <v>1072</v>
      </c>
      <c r="C8631" t="s">
        <v>1013</v>
      </c>
      <c r="D8631" t="s">
        <v>1017</v>
      </c>
      <c r="E8631" t="s">
        <v>1018</v>
      </c>
      <c r="F8631" s="86">
        <v>13727812.8151446</v>
      </c>
    </row>
    <row r="8632" spans="1:6">
      <c r="A8632">
        <v>2045</v>
      </c>
      <c r="B8632" t="s">
        <v>1072</v>
      </c>
      <c r="C8632" t="s">
        <v>1013</v>
      </c>
      <c r="D8632" t="s">
        <v>1017</v>
      </c>
      <c r="E8632" t="s">
        <v>1018</v>
      </c>
      <c r="F8632" s="86">
        <v>13792681.9788207</v>
      </c>
    </row>
    <row r="8633" spans="1:6">
      <c r="A8633">
        <v>2046</v>
      </c>
      <c r="B8633" t="s">
        <v>1072</v>
      </c>
      <c r="C8633" t="s">
        <v>1013</v>
      </c>
      <c r="D8633" t="s">
        <v>1017</v>
      </c>
      <c r="E8633" t="s">
        <v>1018</v>
      </c>
      <c r="F8633" s="86">
        <v>13867386.3959131</v>
      </c>
    </row>
    <row r="8634" spans="1:6">
      <c r="A8634">
        <v>2047</v>
      </c>
      <c r="B8634" t="s">
        <v>1072</v>
      </c>
      <c r="C8634" t="s">
        <v>1013</v>
      </c>
      <c r="D8634" t="s">
        <v>1017</v>
      </c>
      <c r="E8634" t="s">
        <v>1018</v>
      </c>
      <c r="F8634" s="86">
        <v>13951930.111312799</v>
      </c>
    </row>
    <row r="8635" spans="1:6">
      <c r="A8635">
        <v>2048</v>
      </c>
      <c r="B8635" t="s">
        <v>1072</v>
      </c>
      <c r="C8635" t="s">
        <v>1013</v>
      </c>
      <c r="D8635" t="s">
        <v>1017</v>
      </c>
      <c r="E8635" t="s">
        <v>1018</v>
      </c>
      <c r="F8635" s="86">
        <v>14046884.615774401</v>
      </c>
    </row>
    <row r="8636" spans="1:6">
      <c r="A8636">
        <v>2049</v>
      </c>
      <c r="B8636" t="s">
        <v>1072</v>
      </c>
      <c r="C8636" t="s">
        <v>1013</v>
      </c>
      <c r="D8636" t="s">
        <v>1017</v>
      </c>
      <c r="E8636" t="s">
        <v>1018</v>
      </c>
      <c r="F8636" s="86">
        <v>14150006.302262099</v>
      </c>
    </row>
    <row r="8637" spans="1:6">
      <c r="A8637">
        <v>2050</v>
      </c>
      <c r="B8637" t="s">
        <v>1072</v>
      </c>
      <c r="C8637" t="s">
        <v>1013</v>
      </c>
      <c r="D8637" t="s">
        <v>1017</v>
      </c>
      <c r="E8637" t="s">
        <v>1018</v>
      </c>
      <c r="F8637" s="86">
        <v>14259648.8448887</v>
      </c>
    </row>
    <row r="8638" spans="1:6">
      <c r="A8638">
        <v>2017</v>
      </c>
      <c r="B8638" t="s">
        <v>1073</v>
      </c>
      <c r="C8638" t="s">
        <v>1013</v>
      </c>
      <c r="D8638" t="s">
        <v>1017</v>
      </c>
      <c r="E8638" t="s">
        <v>1018</v>
      </c>
      <c r="F8638" s="86">
        <v>990190.82117686199</v>
      </c>
    </row>
    <row r="8639" spans="1:6">
      <c r="A8639">
        <v>2018</v>
      </c>
      <c r="B8639" t="s">
        <v>1073</v>
      </c>
      <c r="C8639" t="s">
        <v>1013</v>
      </c>
      <c r="D8639" t="s">
        <v>1017</v>
      </c>
      <c r="E8639" t="s">
        <v>1018</v>
      </c>
      <c r="F8639" s="86">
        <v>1002086.66087586</v>
      </c>
    </row>
    <row r="8640" spans="1:6">
      <c r="A8640">
        <v>2019</v>
      </c>
      <c r="B8640" t="s">
        <v>1073</v>
      </c>
      <c r="C8640" t="s">
        <v>1013</v>
      </c>
      <c r="D8640" t="s">
        <v>1017</v>
      </c>
      <c r="E8640" t="s">
        <v>1018</v>
      </c>
      <c r="F8640" s="86">
        <v>1014894.7063851</v>
      </c>
    </row>
    <row r="8641" spans="1:6">
      <c r="A8641">
        <v>2020</v>
      </c>
      <c r="B8641" t="s">
        <v>1073</v>
      </c>
      <c r="C8641" t="s">
        <v>1013</v>
      </c>
      <c r="D8641" t="s">
        <v>1017</v>
      </c>
      <c r="E8641" t="s">
        <v>1018</v>
      </c>
      <c r="F8641" s="86">
        <v>1028212.76087895</v>
      </c>
    </row>
    <row r="8642" spans="1:6">
      <c r="A8642">
        <v>2021</v>
      </c>
      <c r="B8642" t="s">
        <v>1073</v>
      </c>
      <c r="C8642" t="s">
        <v>1013</v>
      </c>
      <c r="D8642" t="s">
        <v>1017</v>
      </c>
      <c r="E8642" t="s">
        <v>1018</v>
      </c>
      <c r="F8642" s="86">
        <v>1040098.8527982</v>
      </c>
    </row>
    <row r="8643" spans="1:6">
      <c r="A8643">
        <v>2022</v>
      </c>
      <c r="B8643" t="s">
        <v>1073</v>
      </c>
      <c r="C8643" t="s">
        <v>1013</v>
      </c>
      <c r="D8643" t="s">
        <v>1017</v>
      </c>
      <c r="E8643" t="s">
        <v>1018</v>
      </c>
      <c r="F8643" s="86">
        <v>1051185.2171899199</v>
      </c>
    </row>
    <row r="8644" spans="1:6">
      <c r="A8644">
        <v>2023</v>
      </c>
      <c r="B8644" t="s">
        <v>1073</v>
      </c>
      <c r="C8644" t="s">
        <v>1013</v>
      </c>
      <c r="D8644" t="s">
        <v>1017</v>
      </c>
      <c r="E8644" t="s">
        <v>1018</v>
      </c>
      <c r="F8644" s="86">
        <v>1061242.50501875</v>
      </c>
    </row>
    <row r="8645" spans="1:6">
      <c r="A8645">
        <v>2024</v>
      </c>
      <c r="B8645" t="s">
        <v>1073</v>
      </c>
      <c r="C8645" t="s">
        <v>1013</v>
      </c>
      <c r="D8645" t="s">
        <v>1017</v>
      </c>
      <c r="E8645" t="s">
        <v>1018</v>
      </c>
      <c r="F8645" s="86">
        <v>1069809.02235634</v>
      </c>
    </row>
    <row r="8646" spans="1:6">
      <c r="A8646">
        <v>2025</v>
      </c>
      <c r="B8646" t="s">
        <v>1073</v>
      </c>
      <c r="C8646" t="s">
        <v>1013</v>
      </c>
      <c r="D8646" t="s">
        <v>1017</v>
      </c>
      <c r="E8646" t="s">
        <v>1018</v>
      </c>
      <c r="F8646" s="86">
        <v>1077299.75665885</v>
      </c>
    </row>
    <row r="8647" spans="1:6">
      <c r="A8647">
        <v>2026</v>
      </c>
      <c r="B8647" t="s">
        <v>1073</v>
      </c>
      <c r="C8647" t="s">
        <v>1013</v>
      </c>
      <c r="D8647" t="s">
        <v>1017</v>
      </c>
      <c r="E8647" t="s">
        <v>1018</v>
      </c>
      <c r="F8647" s="86">
        <v>1083337.6578988601</v>
      </c>
    </row>
    <row r="8648" spans="1:6">
      <c r="A8648">
        <v>2027</v>
      </c>
      <c r="B8648" t="s">
        <v>1073</v>
      </c>
      <c r="C8648" t="s">
        <v>1013</v>
      </c>
      <c r="D8648" t="s">
        <v>1017</v>
      </c>
      <c r="E8648" t="s">
        <v>1018</v>
      </c>
      <c r="F8648" s="86">
        <v>1088315.12868409</v>
      </c>
    </row>
    <row r="8649" spans="1:6">
      <c r="A8649">
        <v>2028</v>
      </c>
      <c r="B8649" t="s">
        <v>1073</v>
      </c>
      <c r="C8649" t="s">
        <v>1013</v>
      </c>
      <c r="D8649" t="s">
        <v>1017</v>
      </c>
      <c r="E8649" t="s">
        <v>1018</v>
      </c>
      <c r="F8649" s="86">
        <v>1092201.69978324</v>
      </c>
    </row>
    <row r="8650" spans="1:6">
      <c r="A8650">
        <v>2029</v>
      </c>
      <c r="B8650" t="s">
        <v>1073</v>
      </c>
      <c r="C8650" t="s">
        <v>1013</v>
      </c>
      <c r="D8650" t="s">
        <v>1017</v>
      </c>
      <c r="E8650" t="s">
        <v>1018</v>
      </c>
      <c r="F8650" s="86">
        <v>1094447.75116158</v>
      </c>
    </row>
    <row r="8651" spans="1:6">
      <c r="A8651">
        <v>2030</v>
      </c>
      <c r="B8651" t="s">
        <v>1073</v>
      </c>
      <c r="C8651" t="s">
        <v>1013</v>
      </c>
      <c r="D8651" t="s">
        <v>1017</v>
      </c>
      <c r="E8651" t="s">
        <v>1018</v>
      </c>
      <c r="F8651" s="86">
        <v>1095851.5265297201</v>
      </c>
    </row>
    <row r="8652" spans="1:6">
      <c r="A8652">
        <v>2031</v>
      </c>
      <c r="B8652" t="s">
        <v>1073</v>
      </c>
      <c r="C8652" t="s">
        <v>1013</v>
      </c>
      <c r="D8652" t="s">
        <v>1017</v>
      </c>
      <c r="E8652" t="s">
        <v>1018</v>
      </c>
      <c r="F8652" s="86">
        <v>1096870.5411832801</v>
      </c>
    </row>
    <row r="8653" spans="1:6">
      <c r="A8653">
        <v>2032</v>
      </c>
      <c r="B8653" t="s">
        <v>1073</v>
      </c>
      <c r="C8653" t="s">
        <v>1013</v>
      </c>
      <c r="D8653" t="s">
        <v>1017</v>
      </c>
      <c r="E8653" t="s">
        <v>1018</v>
      </c>
      <c r="F8653" s="86">
        <v>1098538.3227949101</v>
      </c>
    </row>
    <row r="8654" spans="1:6">
      <c r="A8654">
        <v>2033</v>
      </c>
      <c r="B8654" t="s">
        <v>1073</v>
      </c>
      <c r="C8654" t="s">
        <v>1013</v>
      </c>
      <c r="D8654" t="s">
        <v>1017</v>
      </c>
      <c r="E8654" t="s">
        <v>1018</v>
      </c>
      <c r="F8654" s="86">
        <v>1100031.94124847</v>
      </c>
    </row>
    <row r="8655" spans="1:6">
      <c r="A8655">
        <v>2034</v>
      </c>
      <c r="B8655" t="s">
        <v>1073</v>
      </c>
      <c r="C8655" t="s">
        <v>1013</v>
      </c>
      <c r="D8655" t="s">
        <v>1017</v>
      </c>
      <c r="E8655" t="s">
        <v>1018</v>
      </c>
      <c r="F8655" s="86">
        <v>1101854.2894961201</v>
      </c>
    </row>
    <row r="8656" spans="1:6">
      <c r="A8656">
        <v>2035</v>
      </c>
      <c r="B8656" t="s">
        <v>1073</v>
      </c>
      <c r="C8656" t="s">
        <v>1013</v>
      </c>
      <c r="D8656" t="s">
        <v>1017</v>
      </c>
      <c r="E8656" t="s">
        <v>1018</v>
      </c>
      <c r="F8656" s="86">
        <v>1104194.5687287401</v>
      </c>
    </row>
    <row r="8657" spans="1:6">
      <c r="A8657">
        <v>2036</v>
      </c>
      <c r="B8657" t="s">
        <v>1073</v>
      </c>
      <c r="C8657" t="s">
        <v>1013</v>
      </c>
      <c r="D8657" t="s">
        <v>1017</v>
      </c>
      <c r="E8657" t="s">
        <v>1018</v>
      </c>
      <c r="F8657" s="86">
        <v>1107100.8953930901</v>
      </c>
    </row>
    <row r="8658" spans="1:6">
      <c r="A8658">
        <v>2037</v>
      </c>
      <c r="B8658" t="s">
        <v>1073</v>
      </c>
      <c r="C8658" t="s">
        <v>1013</v>
      </c>
      <c r="D8658" t="s">
        <v>1017</v>
      </c>
      <c r="E8658" t="s">
        <v>1018</v>
      </c>
      <c r="F8658" s="86">
        <v>1110068.1281101699</v>
      </c>
    </row>
    <row r="8659" spans="1:6">
      <c r="A8659">
        <v>2038</v>
      </c>
      <c r="B8659" t="s">
        <v>1073</v>
      </c>
      <c r="C8659" t="s">
        <v>1013</v>
      </c>
      <c r="D8659" t="s">
        <v>1017</v>
      </c>
      <c r="E8659" t="s">
        <v>1018</v>
      </c>
      <c r="F8659" s="86">
        <v>1114369.6995477099</v>
      </c>
    </row>
    <row r="8660" spans="1:6">
      <c r="A8660">
        <v>2039</v>
      </c>
      <c r="B8660" t="s">
        <v>1073</v>
      </c>
      <c r="C8660" t="s">
        <v>1013</v>
      </c>
      <c r="D8660" t="s">
        <v>1017</v>
      </c>
      <c r="E8660" t="s">
        <v>1018</v>
      </c>
      <c r="F8660" s="86">
        <v>1119735.4306068199</v>
      </c>
    </row>
    <row r="8661" spans="1:6">
      <c r="A8661">
        <v>2040</v>
      </c>
      <c r="B8661" t="s">
        <v>1073</v>
      </c>
      <c r="C8661" t="s">
        <v>1013</v>
      </c>
      <c r="D8661" t="s">
        <v>1017</v>
      </c>
      <c r="E8661" t="s">
        <v>1018</v>
      </c>
      <c r="F8661" s="86">
        <v>1125631.7458404801</v>
      </c>
    </row>
    <row r="8662" spans="1:6">
      <c r="A8662">
        <v>2041</v>
      </c>
      <c r="B8662" t="s">
        <v>1073</v>
      </c>
      <c r="C8662" t="s">
        <v>1013</v>
      </c>
      <c r="D8662" t="s">
        <v>1017</v>
      </c>
      <c r="E8662" t="s">
        <v>1018</v>
      </c>
      <c r="F8662" s="86">
        <v>1132388.70809291</v>
      </c>
    </row>
    <row r="8663" spans="1:6">
      <c r="A8663">
        <v>2042</v>
      </c>
      <c r="B8663" t="s">
        <v>1073</v>
      </c>
      <c r="C8663" t="s">
        <v>1013</v>
      </c>
      <c r="D8663" t="s">
        <v>1017</v>
      </c>
      <c r="E8663" t="s">
        <v>1018</v>
      </c>
      <c r="F8663" s="86">
        <v>1140374.23877343</v>
      </c>
    </row>
    <row r="8664" spans="1:6">
      <c r="A8664">
        <v>2043</v>
      </c>
      <c r="B8664" t="s">
        <v>1073</v>
      </c>
      <c r="C8664" t="s">
        <v>1013</v>
      </c>
      <c r="D8664" t="s">
        <v>1017</v>
      </c>
      <c r="E8664" t="s">
        <v>1018</v>
      </c>
      <c r="F8664" s="86">
        <v>1149162.39376006</v>
      </c>
    </row>
    <row r="8665" spans="1:6">
      <c r="A8665">
        <v>2044</v>
      </c>
      <c r="B8665" t="s">
        <v>1073</v>
      </c>
      <c r="C8665" t="s">
        <v>1013</v>
      </c>
      <c r="D8665" t="s">
        <v>1017</v>
      </c>
      <c r="E8665" t="s">
        <v>1018</v>
      </c>
      <c r="F8665" s="86">
        <v>1158794.5167840801</v>
      </c>
    </row>
    <row r="8666" spans="1:6">
      <c r="A8666">
        <v>2045</v>
      </c>
      <c r="B8666" t="s">
        <v>1073</v>
      </c>
      <c r="C8666" t="s">
        <v>1013</v>
      </c>
      <c r="D8666" t="s">
        <v>1017</v>
      </c>
      <c r="E8666" t="s">
        <v>1018</v>
      </c>
      <c r="F8666" s="86">
        <v>1169701.19299944</v>
      </c>
    </row>
    <row r="8667" spans="1:6">
      <c r="A8667">
        <v>2046</v>
      </c>
      <c r="B8667" t="s">
        <v>1073</v>
      </c>
      <c r="C8667" t="s">
        <v>1013</v>
      </c>
      <c r="D8667" t="s">
        <v>1017</v>
      </c>
      <c r="E8667" t="s">
        <v>1018</v>
      </c>
      <c r="F8667" s="86">
        <v>1181468.6172090599</v>
      </c>
    </row>
    <row r="8668" spans="1:6">
      <c r="A8668">
        <v>2047</v>
      </c>
      <c r="B8668" t="s">
        <v>1073</v>
      </c>
      <c r="C8668" t="s">
        <v>1013</v>
      </c>
      <c r="D8668" t="s">
        <v>1017</v>
      </c>
      <c r="E8668" t="s">
        <v>1018</v>
      </c>
      <c r="F8668" s="86">
        <v>1194066.6823376101</v>
      </c>
    </row>
    <row r="8669" spans="1:6">
      <c r="A8669">
        <v>2048</v>
      </c>
      <c r="B8669" t="s">
        <v>1073</v>
      </c>
      <c r="C8669" t="s">
        <v>1013</v>
      </c>
      <c r="D8669" t="s">
        <v>1017</v>
      </c>
      <c r="E8669" t="s">
        <v>1018</v>
      </c>
      <c r="F8669" s="86">
        <v>1207410.0248281299</v>
      </c>
    </row>
    <row r="8670" spans="1:6">
      <c r="A8670">
        <v>2049</v>
      </c>
      <c r="B8670" t="s">
        <v>1073</v>
      </c>
      <c r="C8670" t="s">
        <v>1013</v>
      </c>
      <c r="D8670" t="s">
        <v>1017</v>
      </c>
      <c r="E8670" t="s">
        <v>1018</v>
      </c>
      <c r="F8670" s="86">
        <v>1221780.5414382201</v>
      </c>
    </row>
    <row r="8671" spans="1:6">
      <c r="A8671">
        <v>2050</v>
      </c>
      <c r="B8671" t="s">
        <v>1073</v>
      </c>
      <c r="C8671" t="s">
        <v>1013</v>
      </c>
      <c r="D8671" t="s">
        <v>1017</v>
      </c>
      <c r="E8671" t="s">
        <v>1018</v>
      </c>
      <c r="F8671" s="86">
        <v>1237069.88497472</v>
      </c>
    </row>
    <row r="8672" spans="1:6">
      <c r="A8672">
        <v>2017</v>
      </c>
      <c r="B8672" t="s">
        <v>1012</v>
      </c>
      <c r="C8672" t="s">
        <v>1013</v>
      </c>
      <c r="D8672" t="s">
        <v>972</v>
      </c>
      <c r="E8672" t="s">
        <v>1018</v>
      </c>
      <c r="F8672" s="86">
        <v>314618.32641960401</v>
      </c>
    </row>
    <row r="8673" spans="1:6">
      <c r="A8673">
        <v>2018</v>
      </c>
      <c r="B8673" t="s">
        <v>1012</v>
      </c>
      <c r="C8673" t="s">
        <v>1013</v>
      </c>
      <c r="D8673" t="s">
        <v>972</v>
      </c>
      <c r="E8673" t="s">
        <v>1018</v>
      </c>
      <c r="F8673" s="86">
        <v>314378.49546881998</v>
      </c>
    </row>
    <row r="8674" spans="1:6">
      <c r="A8674">
        <v>2019</v>
      </c>
      <c r="B8674" t="s">
        <v>1012</v>
      </c>
      <c r="C8674" t="s">
        <v>1013</v>
      </c>
      <c r="D8674" t="s">
        <v>972</v>
      </c>
      <c r="E8674" t="s">
        <v>1018</v>
      </c>
      <c r="F8674" s="86">
        <v>314057.80839482398</v>
      </c>
    </row>
    <row r="8675" spans="1:6">
      <c r="A8675">
        <v>2020</v>
      </c>
      <c r="B8675" t="s">
        <v>1012</v>
      </c>
      <c r="C8675" t="s">
        <v>1013</v>
      </c>
      <c r="D8675" t="s">
        <v>972</v>
      </c>
      <c r="E8675" t="s">
        <v>1018</v>
      </c>
      <c r="F8675" s="86">
        <v>313701.01536827098</v>
      </c>
    </row>
    <row r="8676" spans="1:6">
      <c r="A8676">
        <v>2021</v>
      </c>
      <c r="B8676" t="s">
        <v>1012</v>
      </c>
      <c r="C8676" t="s">
        <v>1013</v>
      </c>
      <c r="D8676" t="s">
        <v>972</v>
      </c>
      <c r="E8676" t="s">
        <v>1018</v>
      </c>
      <c r="F8676" s="86">
        <v>313172.18020112999</v>
      </c>
    </row>
    <row r="8677" spans="1:6">
      <c r="A8677">
        <v>2022</v>
      </c>
      <c r="B8677" t="s">
        <v>1012</v>
      </c>
      <c r="C8677" t="s">
        <v>1013</v>
      </c>
      <c r="D8677" t="s">
        <v>972</v>
      </c>
      <c r="E8677" t="s">
        <v>1018</v>
      </c>
      <c r="F8677" s="86">
        <v>312454.01992062002</v>
      </c>
    </row>
    <row r="8678" spans="1:6">
      <c r="A8678">
        <v>2023</v>
      </c>
      <c r="B8678" t="s">
        <v>1012</v>
      </c>
      <c r="C8678" t="s">
        <v>1013</v>
      </c>
      <c r="D8678" t="s">
        <v>972</v>
      </c>
      <c r="E8678" t="s">
        <v>1018</v>
      </c>
      <c r="F8678" s="86">
        <v>311505.729960086</v>
      </c>
    </row>
    <row r="8679" spans="1:6">
      <c r="A8679">
        <v>2024</v>
      </c>
      <c r="B8679" t="s">
        <v>1012</v>
      </c>
      <c r="C8679" t="s">
        <v>1013</v>
      </c>
      <c r="D8679" t="s">
        <v>972</v>
      </c>
      <c r="E8679" t="s">
        <v>1018</v>
      </c>
      <c r="F8679" s="86">
        <v>310299.10572042898</v>
      </c>
    </row>
    <row r="8680" spans="1:6">
      <c r="A8680">
        <v>2025</v>
      </c>
      <c r="B8680" t="s">
        <v>1012</v>
      </c>
      <c r="C8680" t="s">
        <v>1013</v>
      </c>
      <c r="D8680" t="s">
        <v>972</v>
      </c>
      <c r="E8680" t="s">
        <v>1018</v>
      </c>
      <c r="F8680" s="86">
        <v>308786.23087818001</v>
      </c>
    </row>
    <row r="8681" spans="1:6">
      <c r="A8681">
        <v>2026</v>
      </c>
      <c r="B8681" t="s">
        <v>1012</v>
      </c>
      <c r="C8681" t="s">
        <v>1013</v>
      </c>
      <c r="D8681" t="s">
        <v>972</v>
      </c>
      <c r="E8681" t="s">
        <v>1018</v>
      </c>
      <c r="F8681" s="86">
        <v>306966.36226522899</v>
      </c>
    </row>
    <row r="8682" spans="1:6">
      <c r="A8682">
        <v>2027</v>
      </c>
      <c r="B8682" t="s">
        <v>1012</v>
      </c>
      <c r="C8682" t="s">
        <v>1013</v>
      </c>
      <c r="D8682" t="s">
        <v>972</v>
      </c>
      <c r="E8682" t="s">
        <v>1018</v>
      </c>
      <c r="F8682" s="86">
        <v>304804.66643209098</v>
      </c>
    </row>
    <row r="8683" spans="1:6">
      <c r="A8683">
        <v>2028</v>
      </c>
      <c r="B8683" t="s">
        <v>1012</v>
      </c>
      <c r="C8683" t="s">
        <v>1013</v>
      </c>
      <c r="D8683" t="s">
        <v>972</v>
      </c>
      <c r="E8683" t="s">
        <v>1018</v>
      </c>
      <c r="F8683" s="86">
        <v>302247.79842623801</v>
      </c>
    </row>
    <row r="8684" spans="1:6">
      <c r="A8684">
        <v>2029</v>
      </c>
      <c r="B8684" t="s">
        <v>1012</v>
      </c>
      <c r="C8684" t="s">
        <v>1013</v>
      </c>
      <c r="D8684" t="s">
        <v>972</v>
      </c>
      <c r="E8684" t="s">
        <v>1018</v>
      </c>
      <c r="F8684" s="86">
        <v>299260.12429096102</v>
      </c>
    </row>
    <row r="8685" spans="1:6">
      <c r="A8685">
        <v>2030</v>
      </c>
      <c r="B8685" t="s">
        <v>1012</v>
      </c>
      <c r="C8685" t="s">
        <v>1013</v>
      </c>
      <c r="D8685" t="s">
        <v>972</v>
      </c>
      <c r="E8685" t="s">
        <v>1018</v>
      </c>
      <c r="F8685" s="86">
        <v>295861.001222527</v>
      </c>
    </row>
    <row r="8686" spans="1:6">
      <c r="A8686">
        <v>2031</v>
      </c>
      <c r="B8686" t="s">
        <v>1012</v>
      </c>
      <c r="C8686" t="s">
        <v>1013</v>
      </c>
      <c r="D8686" t="s">
        <v>972</v>
      </c>
      <c r="E8686" t="s">
        <v>1018</v>
      </c>
      <c r="F8686" s="86">
        <v>291955.26265846699</v>
      </c>
    </row>
    <row r="8687" spans="1:6">
      <c r="A8687">
        <v>2032</v>
      </c>
      <c r="B8687" t="s">
        <v>1012</v>
      </c>
      <c r="C8687" t="s">
        <v>1013</v>
      </c>
      <c r="D8687" t="s">
        <v>972</v>
      </c>
      <c r="E8687" t="s">
        <v>1018</v>
      </c>
      <c r="F8687" s="86">
        <v>287592.33142373199</v>
      </c>
    </row>
    <row r="8688" spans="1:6">
      <c r="A8688">
        <v>2033</v>
      </c>
      <c r="B8688" t="s">
        <v>1012</v>
      </c>
      <c r="C8688" t="s">
        <v>1013</v>
      </c>
      <c r="D8688" t="s">
        <v>972</v>
      </c>
      <c r="E8688" t="s">
        <v>1018</v>
      </c>
      <c r="F8688" s="86">
        <v>282718.40280037501</v>
      </c>
    </row>
    <row r="8689" spans="1:6">
      <c r="A8689">
        <v>2034</v>
      </c>
      <c r="B8689" t="s">
        <v>1012</v>
      </c>
      <c r="C8689" t="s">
        <v>1013</v>
      </c>
      <c r="D8689" t="s">
        <v>972</v>
      </c>
      <c r="E8689" t="s">
        <v>1018</v>
      </c>
      <c r="F8689" s="86">
        <v>277348.55620231299</v>
      </c>
    </row>
    <row r="8690" spans="1:6">
      <c r="A8690">
        <v>2035</v>
      </c>
      <c r="B8690" t="s">
        <v>1012</v>
      </c>
      <c r="C8690" t="s">
        <v>1013</v>
      </c>
      <c r="D8690" t="s">
        <v>972</v>
      </c>
      <c r="E8690" t="s">
        <v>1018</v>
      </c>
      <c r="F8690" s="86">
        <v>271456.70246168697</v>
      </c>
    </row>
    <row r="8691" spans="1:6">
      <c r="A8691">
        <v>2036</v>
      </c>
      <c r="B8691" t="s">
        <v>1012</v>
      </c>
      <c r="C8691" t="s">
        <v>1013</v>
      </c>
      <c r="D8691" t="s">
        <v>972</v>
      </c>
      <c r="E8691" t="s">
        <v>1018</v>
      </c>
      <c r="F8691" s="86">
        <v>265051.13126869302</v>
      </c>
    </row>
    <row r="8692" spans="1:6">
      <c r="A8692">
        <v>2037</v>
      </c>
      <c r="B8692" t="s">
        <v>1012</v>
      </c>
      <c r="C8692" t="s">
        <v>1013</v>
      </c>
      <c r="D8692" t="s">
        <v>972</v>
      </c>
      <c r="E8692" t="s">
        <v>1018</v>
      </c>
      <c r="F8692" s="86">
        <v>258177.53786851399</v>
      </c>
    </row>
    <row r="8693" spans="1:6">
      <c r="A8693">
        <v>2038</v>
      </c>
      <c r="B8693" t="s">
        <v>1012</v>
      </c>
      <c r="C8693" t="s">
        <v>1013</v>
      </c>
      <c r="D8693" t="s">
        <v>972</v>
      </c>
      <c r="E8693" t="s">
        <v>1018</v>
      </c>
      <c r="F8693" s="86">
        <v>250886.229234745</v>
      </c>
    </row>
    <row r="8694" spans="1:6">
      <c r="A8694">
        <v>2039</v>
      </c>
      <c r="B8694" t="s">
        <v>1012</v>
      </c>
      <c r="C8694" t="s">
        <v>1013</v>
      </c>
      <c r="D8694" t="s">
        <v>972</v>
      </c>
      <c r="E8694" t="s">
        <v>1018</v>
      </c>
      <c r="F8694" s="86">
        <v>243238.63245892501</v>
      </c>
    </row>
    <row r="8695" spans="1:6">
      <c r="A8695">
        <v>2040</v>
      </c>
      <c r="B8695" t="s">
        <v>1012</v>
      </c>
      <c r="C8695" t="s">
        <v>1013</v>
      </c>
      <c r="D8695" t="s">
        <v>972</v>
      </c>
      <c r="E8695" t="s">
        <v>1018</v>
      </c>
      <c r="F8695" s="86">
        <v>235328.61785680099</v>
      </c>
    </row>
    <row r="8696" spans="1:6">
      <c r="A8696">
        <v>2041</v>
      </c>
      <c r="B8696" t="s">
        <v>1012</v>
      </c>
      <c r="C8696" t="s">
        <v>1013</v>
      </c>
      <c r="D8696" t="s">
        <v>972</v>
      </c>
      <c r="E8696" t="s">
        <v>1018</v>
      </c>
      <c r="F8696" s="86">
        <v>227257.83467270399</v>
      </c>
    </row>
    <row r="8697" spans="1:6">
      <c r="A8697">
        <v>2042</v>
      </c>
      <c r="B8697" t="s">
        <v>1012</v>
      </c>
      <c r="C8697" t="s">
        <v>1013</v>
      </c>
      <c r="D8697" t="s">
        <v>972</v>
      </c>
      <c r="E8697" t="s">
        <v>1018</v>
      </c>
      <c r="F8697" s="86">
        <v>219127.127027418</v>
      </c>
    </row>
    <row r="8698" spans="1:6">
      <c r="A8698">
        <v>2043</v>
      </c>
      <c r="B8698" t="s">
        <v>1012</v>
      </c>
      <c r="C8698" t="s">
        <v>1013</v>
      </c>
      <c r="D8698" t="s">
        <v>972</v>
      </c>
      <c r="E8698" t="s">
        <v>1018</v>
      </c>
      <c r="F8698" s="86">
        <v>211121.79402766301</v>
      </c>
    </row>
    <row r="8699" spans="1:6">
      <c r="A8699">
        <v>2044</v>
      </c>
      <c r="B8699" t="s">
        <v>1012</v>
      </c>
      <c r="C8699" t="s">
        <v>1013</v>
      </c>
      <c r="D8699" t="s">
        <v>972</v>
      </c>
      <c r="E8699" t="s">
        <v>1018</v>
      </c>
      <c r="F8699" s="86">
        <v>203312.08439574199</v>
      </c>
    </row>
    <row r="8700" spans="1:6">
      <c r="A8700">
        <v>2045</v>
      </c>
      <c r="B8700" t="s">
        <v>1012</v>
      </c>
      <c r="C8700" t="s">
        <v>1013</v>
      </c>
      <c r="D8700" t="s">
        <v>972</v>
      </c>
      <c r="E8700" t="s">
        <v>1018</v>
      </c>
      <c r="F8700" s="86">
        <v>195854.53193028999</v>
      </c>
    </row>
    <row r="8701" spans="1:6">
      <c r="A8701">
        <v>2046</v>
      </c>
      <c r="B8701" t="s">
        <v>1012</v>
      </c>
      <c r="C8701" t="s">
        <v>1013</v>
      </c>
      <c r="D8701" t="s">
        <v>972</v>
      </c>
      <c r="E8701" t="s">
        <v>1018</v>
      </c>
      <c r="F8701" s="86">
        <v>188828.92334702401</v>
      </c>
    </row>
    <row r="8702" spans="1:6">
      <c r="A8702">
        <v>2047</v>
      </c>
      <c r="B8702" t="s">
        <v>1012</v>
      </c>
      <c r="C8702" t="s">
        <v>1013</v>
      </c>
      <c r="D8702" t="s">
        <v>972</v>
      </c>
      <c r="E8702" t="s">
        <v>1018</v>
      </c>
      <c r="F8702" s="86">
        <v>182286.71151279501</v>
      </c>
    </row>
    <row r="8703" spans="1:6">
      <c r="A8703">
        <v>2048</v>
      </c>
      <c r="B8703" t="s">
        <v>1012</v>
      </c>
      <c r="C8703" t="s">
        <v>1013</v>
      </c>
      <c r="D8703" t="s">
        <v>972</v>
      </c>
      <c r="E8703" t="s">
        <v>1018</v>
      </c>
      <c r="F8703" s="86">
        <v>176271.06857824299</v>
      </c>
    </row>
    <row r="8704" spans="1:6">
      <c r="A8704">
        <v>2049</v>
      </c>
      <c r="B8704" t="s">
        <v>1012</v>
      </c>
      <c r="C8704" t="s">
        <v>1013</v>
      </c>
      <c r="D8704" t="s">
        <v>972</v>
      </c>
      <c r="E8704" t="s">
        <v>1018</v>
      </c>
      <c r="F8704" s="86">
        <v>170783.383856442</v>
      </c>
    </row>
    <row r="8705" spans="1:6">
      <c r="A8705">
        <v>2050</v>
      </c>
      <c r="B8705" t="s">
        <v>1012</v>
      </c>
      <c r="C8705" t="s">
        <v>1013</v>
      </c>
      <c r="D8705" t="s">
        <v>972</v>
      </c>
      <c r="E8705" t="s">
        <v>1018</v>
      </c>
      <c r="F8705" s="86">
        <v>165805.78282440099</v>
      </c>
    </row>
    <row r="8706" spans="1:6">
      <c r="A8706">
        <v>2017</v>
      </c>
      <c r="B8706" t="s">
        <v>1024</v>
      </c>
      <c r="C8706" t="s">
        <v>1013</v>
      </c>
      <c r="D8706" t="s">
        <v>972</v>
      </c>
      <c r="E8706" t="s">
        <v>1018</v>
      </c>
      <c r="F8706" s="86">
        <v>0</v>
      </c>
    </row>
    <row r="8707" spans="1:6">
      <c r="A8707">
        <v>2018</v>
      </c>
      <c r="B8707" t="s">
        <v>1024</v>
      </c>
      <c r="C8707" t="s">
        <v>1013</v>
      </c>
      <c r="D8707" t="s">
        <v>972</v>
      </c>
      <c r="E8707" t="s">
        <v>1018</v>
      </c>
      <c r="F8707" s="86">
        <v>0</v>
      </c>
    </row>
    <row r="8708" spans="1:6">
      <c r="A8708">
        <v>2019</v>
      </c>
      <c r="B8708" t="s">
        <v>1024</v>
      </c>
      <c r="C8708" t="s">
        <v>1013</v>
      </c>
      <c r="D8708" t="s">
        <v>972</v>
      </c>
      <c r="E8708" t="s">
        <v>1018</v>
      </c>
      <c r="F8708" s="86">
        <v>0</v>
      </c>
    </row>
    <row r="8709" spans="1:6">
      <c r="A8709">
        <v>2020</v>
      </c>
      <c r="B8709" t="s">
        <v>1024</v>
      </c>
      <c r="C8709" t="s">
        <v>1013</v>
      </c>
      <c r="D8709" t="s">
        <v>972</v>
      </c>
      <c r="E8709" t="s">
        <v>1018</v>
      </c>
      <c r="F8709" s="86">
        <v>0</v>
      </c>
    </row>
    <row r="8710" spans="1:6">
      <c r="A8710">
        <v>2021</v>
      </c>
      <c r="B8710" t="s">
        <v>1024</v>
      </c>
      <c r="C8710" t="s">
        <v>1013</v>
      </c>
      <c r="D8710" t="s">
        <v>972</v>
      </c>
      <c r="E8710" t="s">
        <v>1018</v>
      </c>
      <c r="F8710" s="86">
        <v>0</v>
      </c>
    </row>
    <row r="8711" spans="1:6">
      <c r="A8711">
        <v>2022</v>
      </c>
      <c r="B8711" t="s">
        <v>1024</v>
      </c>
      <c r="C8711" t="s">
        <v>1013</v>
      </c>
      <c r="D8711" t="s">
        <v>972</v>
      </c>
      <c r="E8711" t="s">
        <v>1018</v>
      </c>
      <c r="F8711" s="86">
        <v>0</v>
      </c>
    </row>
    <row r="8712" spans="1:6">
      <c r="A8712">
        <v>2023</v>
      </c>
      <c r="B8712" t="s">
        <v>1024</v>
      </c>
      <c r="C8712" t="s">
        <v>1013</v>
      </c>
      <c r="D8712" t="s">
        <v>972</v>
      </c>
      <c r="E8712" t="s">
        <v>1018</v>
      </c>
      <c r="F8712" s="86">
        <v>0</v>
      </c>
    </row>
    <row r="8713" spans="1:6">
      <c r="A8713">
        <v>2024</v>
      </c>
      <c r="B8713" t="s">
        <v>1024</v>
      </c>
      <c r="C8713" t="s">
        <v>1013</v>
      </c>
      <c r="D8713" t="s">
        <v>972</v>
      </c>
      <c r="E8713" t="s">
        <v>1018</v>
      </c>
      <c r="F8713" s="86">
        <v>0</v>
      </c>
    </row>
    <row r="8714" spans="1:6">
      <c r="A8714">
        <v>2025</v>
      </c>
      <c r="B8714" t="s">
        <v>1024</v>
      </c>
      <c r="C8714" t="s">
        <v>1013</v>
      </c>
      <c r="D8714" t="s">
        <v>972</v>
      </c>
      <c r="E8714" t="s">
        <v>1018</v>
      </c>
      <c r="F8714" s="86">
        <v>0</v>
      </c>
    </row>
    <row r="8715" spans="1:6">
      <c r="A8715">
        <v>2026</v>
      </c>
      <c r="B8715" t="s">
        <v>1024</v>
      </c>
      <c r="C8715" t="s">
        <v>1013</v>
      </c>
      <c r="D8715" t="s">
        <v>972</v>
      </c>
      <c r="E8715" t="s">
        <v>1018</v>
      </c>
      <c r="F8715" s="86">
        <v>0</v>
      </c>
    </row>
    <row r="8716" spans="1:6">
      <c r="A8716">
        <v>2027</v>
      </c>
      <c r="B8716" t="s">
        <v>1024</v>
      </c>
      <c r="C8716" t="s">
        <v>1013</v>
      </c>
      <c r="D8716" t="s">
        <v>972</v>
      </c>
      <c r="E8716" t="s">
        <v>1018</v>
      </c>
      <c r="F8716" s="86">
        <v>0</v>
      </c>
    </row>
    <row r="8717" spans="1:6">
      <c r="A8717">
        <v>2028</v>
      </c>
      <c r="B8717" t="s">
        <v>1024</v>
      </c>
      <c r="C8717" t="s">
        <v>1013</v>
      </c>
      <c r="D8717" t="s">
        <v>972</v>
      </c>
      <c r="E8717" t="s">
        <v>1018</v>
      </c>
      <c r="F8717" s="86">
        <v>0</v>
      </c>
    </row>
    <row r="8718" spans="1:6">
      <c r="A8718">
        <v>2029</v>
      </c>
      <c r="B8718" t="s">
        <v>1024</v>
      </c>
      <c r="C8718" t="s">
        <v>1013</v>
      </c>
      <c r="D8718" t="s">
        <v>972</v>
      </c>
      <c r="E8718" t="s">
        <v>1018</v>
      </c>
      <c r="F8718" s="86">
        <v>0</v>
      </c>
    </row>
    <row r="8719" spans="1:6">
      <c r="A8719">
        <v>2030</v>
      </c>
      <c r="B8719" t="s">
        <v>1024</v>
      </c>
      <c r="C8719" t="s">
        <v>1013</v>
      </c>
      <c r="D8719" t="s">
        <v>972</v>
      </c>
      <c r="E8719" t="s">
        <v>1018</v>
      </c>
      <c r="F8719" s="86">
        <v>0</v>
      </c>
    </row>
    <row r="8720" spans="1:6">
      <c r="A8720">
        <v>2031</v>
      </c>
      <c r="B8720" t="s">
        <v>1024</v>
      </c>
      <c r="C8720" t="s">
        <v>1013</v>
      </c>
      <c r="D8720" t="s">
        <v>972</v>
      </c>
      <c r="E8720" t="s">
        <v>1018</v>
      </c>
      <c r="F8720" s="86">
        <v>0</v>
      </c>
    </row>
    <row r="8721" spans="1:6">
      <c r="A8721">
        <v>2032</v>
      </c>
      <c r="B8721" t="s">
        <v>1024</v>
      </c>
      <c r="C8721" t="s">
        <v>1013</v>
      </c>
      <c r="D8721" t="s">
        <v>972</v>
      </c>
      <c r="E8721" t="s">
        <v>1018</v>
      </c>
      <c r="F8721" s="86">
        <v>0</v>
      </c>
    </row>
    <row r="8722" spans="1:6">
      <c r="A8722">
        <v>2033</v>
      </c>
      <c r="B8722" t="s">
        <v>1024</v>
      </c>
      <c r="C8722" t="s">
        <v>1013</v>
      </c>
      <c r="D8722" t="s">
        <v>972</v>
      </c>
      <c r="E8722" t="s">
        <v>1018</v>
      </c>
      <c r="F8722" s="86">
        <v>0</v>
      </c>
    </row>
    <row r="8723" spans="1:6">
      <c r="A8723">
        <v>2034</v>
      </c>
      <c r="B8723" t="s">
        <v>1024</v>
      </c>
      <c r="C8723" t="s">
        <v>1013</v>
      </c>
      <c r="D8723" t="s">
        <v>972</v>
      </c>
      <c r="E8723" t="s">
        <v>1018</v>
      </c>
      <c r="F8723" s="86">
        <v>0</v>
      </c>
    </row>
    <row r="8724" spans="1:6">
      <c r="A8724">
        <v>2035</v>
      </c>
      <c r="B8724" t="s">
        <v>1024</v>
      </c>
      <c r="C8724" t="s">
        <v>1013</v>
      </c>
      <c r="D8724" t="s">
        <v>972</v>
      </c>
      <c r="E8724" t="s">
        <v>1018</v>
      </c>
      <c r="F8724" s="86">
        <v>0</v>
      </c>
    </row>
    <row r="8725" spans="1:6">
      <c r="A8725">
        <v>2036</v>
      </c>
      <c r="B8725" t="s">
        <v>1024</v>
      </c>
      <c r="C8725" t="s">
        <v>1013</v>
      </c>
      <c r="D8725" t="s">
        <v>972</v>
      </c>
      <c r="E8725" t="s">
        <v>1018</v>
      </c>
      <c r="F8725" s="86">
        <v>0</v>
      </c>
    </row>
    <row r="8726" spans="1:6">
      <c r="A8726">
        <v>2037</v>
      </c>
      <c r="B8726" t="s">
        <v>1024</v>
      </c>
      <c r="C8726" t="s">
        <v>1013</v>
      </c>
      <c r="D8726" t="s">
        <v>972</v>
      </c>
      <c r="E8726" t="s">
        <v>1018</v>
      </c>
      <c r="F8726" s="86">
        <v>0</v>
      </c>
    </row>
    <row r="8727" spans="1:6">
      <c r="A8727">
        <v>2038</v>
      </c>
      <c r="B8727" t="s">
        <v>1024</v>
      </c>
      <c r="C8727" t="s">
        <v>1013</v>
      </c>
      <c r="D8727" t="s">
        <v>972</v>
      </c>
      <c r="E8727" t="s">
        <v>1018</v>
      </c>
      <c r="F8727" s="86">
        <v>0</v>
      </c>
    </row>
    <row r="8728" spans="1:6">
      <c r="A8728">
        <v>2039</v>
      </c>
      <c r="B8728" t="s">
        <v>1024</v>
      </c>
      <c r="C8728" t="s">
        <v>1013</v>
      </c>
      <c r="D8728" t="s">
        <v>972</v>
      </c>
      <c r="E8728" t="s">
        <v>1018</v>
      </c>
      <c r="F8728" s="86">
        <v>0</v>
      </c>
    </row>
    <row r="8729" spans="1:6">
      <c r="A8729">
        <v>2040</v>
      </c>
      <c r="B8729" t="s">
        <v>1024</v>
      </c>
      <c r="C8729" t="s">
        <v>1013</v>
      </c>
      <c r="D8729" t="s">
        <v>972</v>
      </c>
      <c r="E8729" t="s">
        <v>1018</v>
      </c>
      <c r="F8729" s="86">
        <v>0</v>
      </c>
    </row>
    <row r="8730" spans="1:6">
      <c r="A8730">
        <v>2041</v>
      </c>
      <c r="B8730" t="s">
        <v>1024</v>
      </c>
      <c r="C8730" t="s">
        <v>1013</v>
      </c>
      <c r="D8730" t="s">
        <v>972</v>
      </c>
      <c r="E8730" t="s">
        <v>1018</v>
      </c>
      <c r="F8730" s="86">
        <v>0</v>
      </c>
    </row>
    <row r="8731" spans="1:6">
      <c r="A8731">
        <v>2042</v>
      </c>
      <c r="B8731" t="s">
        <v>1024</v>
      </c>
      <c r="C8731" t="s">
        <v>1013</v>
      </c>
      <c r="D8731" t="s">
        <v>972</v>
      </c>
      <c r="E8731" t="s">
        <v>1018</v>
      </c>
      <c r="F8731" s="86">
        <v>0</v>
      </c>
    </row>
    <row r="8732" spans="1:6">
      <c r="A8732">
        <v>2043</v>
      </c>
      <c r="B8732" t="s">
        <v>1024</v>
      </c>
      <c r="C8732" t="s">
        <v>1013</v>
      </c>
      <c r="D8732" t="s">
        <v>972</v>
      </c>
      <c r="E8732" t="s">
        <v>1018</v>
      </c>
      <c r="F8732" s="86">
        <v>0</v>
      </c>
    </row>
    <row r="8733" spans="1:6">
      <c r="A8733">
        <v>2044</v>
      </c>
      <c r="B8733" t="s">
        <v>1024</v>
      </c>
      <c r="C8733" t="s">
        <v>1013</v>
      </c>
      <c r="D8733" t="s">
        <v>972</v>
      </c>
      <c r="E8733" t="s">
        <v>1018</v>
      </c>
      <c r="F8733" s="86">
        <v>0</v>
      </c>
    </row>
    <row r="8734" spans="1:6">
      <c r="A8734">
        <v>2045</v>
      </c>
      <c r="B8734" t="s">
        <v>1024</v>
      </c>
      <c r="C8734" t="s">
        <v>1013</v>
      </c>
      <c r="D8734" t="s">
        <v>972</v>
      </c>
      <c r="E8734" t="s">
        <v>1018</v>
      </c>
      <c r="F8734" s="86">
        <v>0</v>
      </c>
    </row>
    <row r="8735" spans="1:6">
      <c r="A8735">
        <v>2046</v>
      </c>
      <c r="B8735" t="s">
        <v>1024</v>
      </c>
      <c r="C8735" t="s">
        <v>1013</v>
      </c>
      <c r="D8735" t="s">
        <v>972</v>
      </c>
      <c r="E8735" t="s">
        <v>1018</v>
      </c>
      <c r="F8735" s="86">
        <v>0</v>
      </c>
    </row>
    <row r="8736" spans="1:6">
      <c r="A8736">
        <v>2047</v>
      </c>
      <c r="B8736" t="s">
        <v>1024</v>
      </c>
      <c r="C8736" t="s">
        <v>1013</v>
      </c>
      <c r="D8736" t="s">
        <v>972</v>
      </c>
      <c r="E8736" t="s">
        <v>1018</v>
      </c>
      <c r="F8736" s="86">
        <v>0</v>
      </c>
    </row>
    <row r="8737" spans="1:6">
      <c r="A8737">
        <v>2048</v>
      </c>
      <c r="B8737" t="s">
        <v>1024</v>
      </c>
      <c r="C8737" t="s">
        <v>1013</v>
      </c>
      <c r="D8737" t="s">
        <v>972</v>
      </c>
      <c r="E8737" t="s">
        <v>1018</v>
      </c>
      <c r="F8737" s="86">
        <v>0</v>
      </c>
    </row>
    <row r="8738" spans="1:6">
      <c r="A8738">
        <v>2049</v>
      </c>
      <c r="B8738" t="s">
        <v>1024</v>
      </c>
      <c r="C8738" t="s">
        <v>1013</v>
      </c>
      <c r="D8738" t="s">
        <v>972</v>
      </c>
      <c r="E8738" t="s">
        <v>1018</v>
      </c>
      <c r="F8738" s="86">
        <v>0</v>
      </c>
    </row>
    <row r="8739" spans="1:6">
      <c r="A8739">
        <v>2050</v>
      </c>
      <c r="B8739" t="s">
        <v>1024</v>
      </c>
      <c r="C8739" t="s">
        <v>1013</v>
      </c>
      <c r="D8739" t="s">
        <v>972</v>
      </c>
      <c r="E8739" t="s">
        <v>1018</v>
      </c>
      <c r="F8739" s="86">
        <v>0</v>
      </c>
    </row>
    <row r="8740" spans="1:6">
      <c r="A8740">
        <v>2017</v>
      </c>
      <c r="B8740" t="s">
        <v>1025</v>
      </c>
      <c r="C8740" t="s">
        <v>1013</v>
      </c>
      <c r="D8740" t="s">
        <v>972</v>
      </c>
      <c r="E8740" t="s">
        <v>1018</v>
      </c>
      <c r="F8740" s="86">
        <v>308704.33480636502</v>
      </c>
    </row>
    <row r="8741" spans="1:6">
      <c r="A8741">
        <v>2018</v>
      </c>
      <c r="B8741" t="s">
        <v>1025</v>
      </c>
      <c r="C8741" t="s">
        <v>1013</v>
      </c>
      <c r="D8741" t="s">
        <v>972</v>
      </c>
      <c r="E8741" t="s">
        <v>1018</v>
      </c>
      <c r="F8741" s="86">
        <v>312114.55408865301</v>
      </c>
    </row>
    <row r="8742" spans="1:6">
      <c r="A8742">
        <v>2019</v>
      </c>
      <c r="B8742" t="s">
        <v>1025</v>
      </c>
      <c r="C8742" t="s">
        <v>1013</v>
      </c>
      <c r="D8742" t="s">
        <v>972</v>
      </c>
      <c r="E8742" t="s">
        <v>1018</v>
      </c>
      <c r="F8742" s="86">
        <v>315503.930657761</v>
      </c>
    </row>
    <row r="8743" spans="1:6">
      <c r="A8743">
        <v>2020</v>
      </c>
      <c r="B8743" t="s">
        <v>1025</v>
      </c>
      <c r="C8743" t="s">
        <v>1013</v>
      </c>
      <c r="D8743" t="s">
        <v>972</v>
      </c>
      <c r="E8743" t="s">
        <v>1018</v>
      </c>
      <c r="F8743" s="86">
        <v>318888.60411856102</v>
      </c>
    </row>
    <row r="8744" spans="1:6">
      <c r="A8744">
        <v>2021</v>
      </c>
      <c r="B8744" t="s">
        <v>1025</v>
      </c>
      <c r="C8744" t="s">
        <v>1013</v>
      </c>
      <c r="D8744" t="s">
        <v>972</v>
      </c>
      <c r="E8744" t="s">
        <v>1018</v>
      </c>
      <c r="F8744" s="86">
        <v>322152.23371689703</v>
      </c>
    </row>
    <row r="8745" spans="1:6">
      <c r="A8745">
        <v>2022</v>
      </c>
      <c r="B8745" t="s">
        <v>1025</v>
      </c>
      <c r="C8745" t="s">
        <v>1013</v>
      </c>
      <c r="D8745" t="s">
        <v>972</v>
      </c>
      <c r="E8745" t="s">
        <v>1018</v>
      </c>
      <c r="F8745" s="86">
        <v>325175.30641252903</v>
      </c>
    </row>
    <row r="8746" spans="1:6">
      <c r="A8746">
        <v>2023</v>
      </c>
      <c r="B8746" t="s">
        <v>1025</v>
      </c>
      <c r="C8746" t="s">
        <v>1013</v>
      </c>
      <c r="D8746" t="s">
        <v>972</v>
      </c>
      <c r="E8746" t="s">
        <v>1018</v>
      </c>
      <c r="F8746" s="86">
        <v>327964.74679888401</v>
      </c>
    </row>
    <row r="8747" spans="1:6">
      <c r="A8747">
        <v>2024</v>
      </c>
      <c r="B8747" t="s">
        <v>1025</v>
      </c>
      <c r="C8747" t="s">
        <v>1013</v>
      </c>
      <c r="D8747" t="s">
        <v>972</v>
      </c>
      <c r="E8747" t="s">
        <v>1018</v>
      </c>
      <c r="F8747" s="86">
        <v>330507.517147379</v>
      </c>
    </row>
    <row r="8748" spans="1:6">
      <c r="A8748">
        <v>2025</v>
      </c>
      <c r="B8748" t="s">
        <v>1025</v>
      </c>
      <c r="C8748" t="s">
        <v>1013</v>
      </c>
      <c r="D8748" t="s">
        <v>972</v>
      </c>
      <c r="E8748" t="s">
        <v>1018</v>
      </c>
      <c r="F8748" s="86">
        <v>332788.17257129902</v>
      </c>
    </row>
    <row r="8749" spans="1:6">
      <c r="A8749">
        <v>2026</v>
      </c>
      <c r="B8749" t="s">
        <v>1025</v>
      </c>
      <c r="C8749" t="s">
        <v>1013</v>
      </c>
      <c r="D8749" t="s">
        <v>972</v>
      </c>
      <c r="E8749" t="s">
        <v>1018</v>
      </c>
      <c r="F8749" s="86">
        <v>334762.64331290801</v>
      </c>
    </row>
    <row r="8750" spans="1:6">
      <c r="A8750">
        <v>2027</v>
      </c>
      <c r="B8750" t="s">
        <v>1025</v>
      </c>
      <c r="C8750" t="s">
        <v>1013</v>
      </c>
      <c r="D8750" t="s">
        <v>972</v>
      </c>
      <c r="E8750" t="s">
        <v>1018</v>
      </c>
      <c r="F8750" s="86">
        <v>336419.71400967397</v>
      </c>
    </row>
    <row r="8751" spans="1:6">
      <c r="A8751">
        <v>2028</v>
      </c>
      <c r="B8751" t="s">
        <v>1025</v>
      </c>
      <c r="C8751" t="s">
        <v>1013</v>
      </c>
      <c r="D8751" t="s">
        <v>972</v>
      </c>
      <c r="E8751" t="s">
        <v>1018</v>
      </c>
      <c r="F8751" s="86">
        <v>337719.95405683003</v>
      </c>
    </row>
    <row r="8752" spans="1:6">
      <c r="A8752">
        <v>2029</v>
      </c>
      <c r="B8752" t="s">
        <v>1025</v>
      </c>
      <c r="C8752" t="s">
        <v>1013</v>
      </c>
      <c r="D8752" t="s">
        <v>972</v>
      </c>
      <c r="E8752" t="s">
        <v>1018</v>
      </c>
      <c r="F8752" s="86">
        <v>338705.92143816198</v>
      </c>
    </row>
    <row r="8753" spans="1:6">
      <c r="A8753">
        <v>2030</v>
      </c>
      <c r="B8753" t="s">
        <v>1025</v>
      </c>
      <c r="C8753" t="s">
        <v>1013</v>
      </c>
      <c r="D8753" t="s">
        <v>972</v>
      </c>
      <c r="E8753" t="s">
        <v>1018</v>
      </c>
      <c r="F8753" s="86">
        <v>339346.08608986897</v>
      </c>
    </row>
    <row r="8754" spans="1:6">
      <c r="A8754">
        <v>2031</v>
      </c>
      <c r="B8754" t="s">
        <v>1025</v>
      </c>
      <c r="C8754" t="s">
        <v>1013</v>
      </c>
      <c r="D8754" t="s">
        <v>972</v>
      </c>
      <c r="E8754" t="s">
        <v>1018</v>
      </c>
      <c r="F8754" s="86">
        <v>339652.88266312401</v>
      </c>
    </row>
    <row r="8755" spans="1:6">
      <c r="A8755">
        <v>2032</v>
      </c>
      <c r="B8755" t="s">
        <v>1025</v>
      </c>
      <c r="C8755" t="s">
        <v>1013</v>
      </c>
      <c r="D8755" t="s">
        <v>972</v>
      </c>
      <c r="E8755" t="s">
        <v>1018</v>
      </c>
      <c r="F8755" s="86">
        <v>339651.80074336199</v>
      </c>
    </row>
    <row r="8756" spans="1:6">
      <c r="A8756">
        <v>2033</v>
      </c>
      <c r="B8756" t="s">
        <v>1025</v>
      </c>
      <c r="C8756" t="s">
        <v>1013</v>
      </c>
      <c r="D8756" t="s">
        <v>972</v>
      </c>
      <c r="E8756" t="s">
        <v>1018</v>
      </c>
      <c r="F8756" s="86">
        <v>339272.64821110701</v>
      </c>
    </row>
    <row r="8757" spans="1:6">
      <c r="A8757">
        <v>2034</v>
      </c>
      <c r="B8757" t="s">
        <v>1025</v>
      </c>
      <c r="C8757" t="s">
        <v>1013</v>
      </c>
      <c r="D8757" t="s">
        <v>972</v>
      </c>
      <c r="E8757" t="s">
        <v>1018</v>
      </c>
      <c r="F8757" s="86">
        <v>338624.32080821699</v>
      </c>
    </row>
    <row r="8758" spans="1:6">
      <c r="A8758">
        <v>2035</v>
      </c>
      <c r="B8758" t="s">
        <v>1025</v>
      </c>
      <c r="C8758" t="s">
        <v>1013</v>
      </c>
      <c r="D8758" t="s">
        <v>972</v>
      </c>
      <c r="E8758" t="s">
        <v>1018</v>
      </c>
      <c r="F8758" s="86">
        <v>337651.72259875602</v>
      </c>
    </row>
    <row r="8759" spans="1:6">
      <c r="A8759">
        <v>2036</v>
      </c>
      <c r="B8759" t="s">
        <v>1025</v>
      </c>
      <c r="C8759" t="s">
        <v>1013</v>
      </c>
      <c r="D8759" t="s">
        <v>972</v>
      </c>
      <c r="E8759" t="s">
        <v>1018</v>
      </c>
      <c r="F8759" s="86">
        <v>336323.60024317802</v>
      </c>
    </row>
    <row r="8760" spans="1:6">
      <c r="A8760">
        <v>2037</v>
      </c>
      <c r="B8760" t="s">
        <v>1025</v>
      </c>
      <c r="C8760" t="s">
        <v>1013</v>
      </c>
      <c r="D8760" t="s">
        <v>972</v>
      </c>
      <c r="E8760" t="s">
        <v>1018</v>
      </c>
      <c r="F8760" s="86">
        <v>334650.14985487401</v>
      </c>
    </row>
    <row r="8761" spans="1:6">
      <c r="A8761">
        <v>2038</v>
      </c>
      <c r="B8761" t="s">
        <v>1025</v>
      </c>
      <c r="C8761" t="s">
        <v>1013</v>
      </c>
      <c r="D8761" t="s">
        <v>972</v>
      </c>
      <c r="E8761" t="s">
        <v>1018</v>
      </c>
      <c r="F8761" s="86">
        <v>332703.41470170498</v>
      </c>
    </row>
    <row r="8762" spans="1:6">
      <c r="A8762">
        <v>2039</v>
      </c>
      <c r="B8762" t="s">
        <v>1025</v>
      </c>
      <c r="C8762" t="s">
        <v>1013</v>
      </c>
      <c r="D8762" t="s">
        <v>972</v>
      </c>
      <c r="E8762" t="s">
        <v>1018</v>
      </c>
      <c r="F8762" s="86">
        <v>330458.05599865201</v>
      </c>
    </row>
    <row r="8763" spans="1:6">
      <c r="A8763">
        <v>2040</v>
      </c>
      <c r="B8763" t="s">
        <v>1025</v>
      </c>
      <c r="C8763" t="s">
        <v>1013</v>
      </c>
      <c r="D8763" t="s">
        <v>972</v>
      </c>
      <c r="E8763" t="s">
        <v>1018</v>
      </c>
      <c r="F8763" s="86">
        <v>327947.52365551202</v>
      </c>
    </row>
    <row r="8764" spans="1:6">
      <c r="A8764">
        <v>2041</v>
      </c>
      <c r="B8764" t="s">
        <v>1025</v>
      </c>
      <c r="C8764" t="s">
        <v>1013</v>
      </c>
      <c r="D8764" t="s">
        <v>972</v>
      </c>
      <c r="E8764" t="s">
        <v>1018</v>
      </c>
      <c r="F8764" s="86">
        <v>325212.53189754701</v>
      </c>
    </row>
    <row r="8765" spans="1:6">
      <c r="A8765">
        <v>2042</v>
      </c>
      <c r="B8765" t="s">
        <v>1025</v>
      </c>
      <c r="C8765" t="s">
        <v>1013</v>
      </c>
      <c r="D8765" t="s">
        <v>972</v>
      </c>
      <c r="E8765" t="s">
        <v>1018</v>
      </c>
      <c r="F8765" s="86">
        <v>322259.75305406598</v>
      </c>
    </row>
    <row r="8766" spans="1:6">
      <c r="A8766">
        <v>2043</v>
      </c>
      <c r="B8766" t="s">
        <v>1025</v>
      </c>
      <c r="C8766" t="s">
        <v>1013</v>
      </c>
      <c r="D8766" t="s">
        <v>972</v>
      </c>
      <c r="E8766" t="s">
        <v>1018</v>
      </c>
      <c r="F8766" s="86">
        <v>319196.06747680198</v>
      </c>
    </row>
    <row r="8767" spans="1:6">
      <c r="A8767">
        <v>2044</v>
      </c>
      <c r="B8767" t="s">
        <v>1025</v>
      </c>
      <c r="C8767" t="s">
        <v>1013</v>
      </c>
      <c r="D8767" t="s">
        <v>972</v>
      </c>
      <c r="E8767" t="s">
        <v>1018</v>
      </c>
      <c r="F8767" s="86">
        <v>316024.286056104</v>
      </c>
    </row>
    <row r="8768" spans="1:6">
      <c r="A8768">
        <v>2045</v>
      </c>
      <c r="B8768" t="s">
        <v>1025</v>
      </c>
      <c r="C8768" t="s">
        <v>1013</v>
      </c>
      <c r="D8768" t="s">
        <v>972</v>
      </c>
      <c r="E8768" t="s">
        <v>1018</v>
      </c>
      <c r="F8768" s="86">
        <v>312814.22075111698</v>
      </c>
    </row>
    <row r="8769" spans="1:6">
      <c r="A8769">
        <v>2046</v>
      </c>
      <c r="B8769" t="s">
        <v>1025</v>
      </c>
      <c r="C8769" t="s">
        <v>1013</v>
      </c>
      <c r="D8769" t="s">
        <v>972</v>
      </c>
      <c r="E8769" t="s">
        <v>1018</v>
      </c>
      <c r="F8769" s="86">
        <v>309571.20454327401</v>
      </c>
    </row>
    <row r="8770" spans="1:6">
      <c r="A8770">
        <v>2047</v>
      </c>
      <c r="B8770" t="s">
        <v>1025</v>
      </c>
      <c r="C8770" t="s">
        <v>1013</v>
      </c>
      <c r="D8770" t="s">
        <v>972</v>
      </c>
      <c r="E8770" t="s">
        <v>1018</v>
      </c>
      <c r="F8770" s="86">
        <v>306326.268522339</v>
      </c>
    </row>
    <row r="8771" spans="1:6">
      <c r="A8771">
        <v>2048</v>
      </c>
      <c r="B8771" t="s">
        <v>1025</v>
      </c>
      <c r="C8771" t="s">
        <v>1013</v>
      </c>
      <c r="D8771" t="s">
        <v>972</v>
      </c>
      <c r="E8771" t="s">
        <v>1018</v>
      </c>
      <c r="F8771" s="86">
        <v>303126.171183787</v>
      </c>
    </row>
    <row r="8772" spans="1:6">
      <c r="A8772">
        <v>2049</v>
      </c>
      <c r="B8772" t="s">
        <v>1025</v>
      </c>
      <c r="C8772" t="s">
        <v>1013</v>
      </c>
      <c r="D8772" t="s">
        <v>972</v>
      </c>
      <c r="E8772" t="s">
        <v>1018</v>
      </c>
      <c r="F8772" s="86">
        <v>299986.69193917798</v>
      </c>
    </row>
    <row r="8773" spans="1:6">
      <c r="A8773">
        <v>2050</v>
      </c>
      <c r="B8773" t="s">
        <v>1025</v>
      </c>
      <c r="C8773" t="s">
        <v>1013</v>
      </c>
      <c r="D8773" t="s">
        <v>972</v>
      </c>
      <c r="E8773" t="s">
        <v>1018</v>
      </c>
      <c r="F8773" s="86">
        <v>296917.46352929302</v>
      </c>
    </row>
    <row r="8774" spans="1:6">
      <c r="A8774">
        <v>2017</v>
      </c>
      <c r="B8774" t="s">
        <v>1026</v>
      </c>
      <c r="C8774" t="s">
        <v>1013</v>
      </c>
      <c r="D8774" t="s">
        <v>972</v>
      </c>
      <c r="E8774" t="s">
        <v>1018</v>
      </c>
      <c r="F8774" s="86">
        <v>335046.456859475</v>
      </c>
    </row>
    <row r="8775" spans="1:6">
      <c r="A8775">
        <v>2018</v>
      </c>
      <c r="B8775" t="s">
        <v>1026</v>
      </c>
      <c r="C8775" t="s">
        <v>1013</v>
      </c>
      <c r="D8775" t="s">
        <v>972</v>
      </c>
      <c r="E8775" t="s">
        <v>1018</v>
      </c>
      <c r="F8775" s="86">
        <v>336024.18435633101</v>
      </c>
    </row>
    <row r="8776" spans="1:6">
      <c r="A8776">
        <v>2019</v>
      </c>
      <c r="B8776" t="s">
        <v>1026</v>
      </c>
      <c r="C8776" t="s">
        <v>1013</v>
      </c>
      <c r="D8776" t="s">
        <v>972</v>
      </c>
      <c r="E8776" t="s">
        <v>1018</v>
      </c>
      <c r="F8776" s="86">
        <v>337113.53970291902</v>
      </c>
    </row>
    <row r="8777" spans="1:6">
      <c r="A8777">
        <v>2020</v>
      </c>
      <c r="B8777" t="s">
        <v>1026</v>
      </c>
      <c r="C8777" t="s">
        <v>1013</v>
      </c>
      <c r="D8777" t="s">
        <v>972</v>
      </c>
      <c r="E8777" t="s">
        <v>1018</v>
      </c>
      <c r="F8777" s="86">
        <v>336956.72127307998</v>
      </c>
    </row>
    <row r="8778" spans="1:6">
      <c r="A8778">
        <v>2021</v>
      </c>
      <c r="B8778" t="s">
        <v>1026</v>
      </c>
      <c r="C8778" t="s">
        <v>1013</v>
      </c>
      <c r="D8778" t="s">
        <v>972</v>
      </c>
      <c r="E8778" t="s">
        <v>1018</v>
      </c>
      <c r="F8778" s="86">
        <v>336927.77538892702</v>
      </c>
    </row>
    <row r="8779" spans="1:6">
      <c r="A8779">
        <v>2022</v>
      </c>
      <c r="B8779" t="s">
        <v>1026</v>
      </c>
      <c r="C8779" t="s">
        <v>1013</v>
      </c>
      <c r="D8779" t="s">
        <v>972</v>
      </c>
      <c r="E8779" t="s">
        <v>1018</v>
      </c>
      <c r="F8779" s="86">
        <v>336793.46054982301</v>
      </c>
    </row>
    <row r="8780" spans="1:6">
      <c r="A8780">
        <v>2023</v>
      </c>
      <c r="B8780" t="s">
        <v>1026</v>
      </c>
      <c r="C8780" t="s">
        <v>1013</v>
      </c>
      <c r="D8780" t="s">
        <v>972</v>
      </c>
      <c r="E8780" t="s">
        <v>1018</v>
      </c>
      <c r="F8780" s="86">
        <v>336553.16668356</v>
      </c>
    </row>
    <row r="8781" spans="1:6">
      <c r="A8781">
        <v>2024</v>
      </c>
      <c r="B8781" t="s">
        <v>1026</v>
      </c>
      <c r="C8781" t="s">
        <v>1013</v>
      </c>
      <c r="D8781" t="s">
        <v>972</v>
      </c>
      <c r="E8781" t="s">
        <v>1018</v>
      </c>
      <c r="F8781" s="86">
        <v>336160.16777464701</v>
      </c>
    </row>
    <row r="8782" spans="1:6">
      <c r="A8782">
        <v>2025</v>
      </c>
      <c r="B8782" t="s">
        <v>1026</v>
      </c>
      <c r="C8782" t="s">
        <v>1013</v>
      </c>
      <c r="D8782" t="s">
        <v>972</v>
      </c>
      <c r="E8782" t="s">
        <v>1018</v>
      </c>
      <c r="F8782" s="86">
        <v>335607.60978706001</v>
      </c>
    </row>
    <row r="8783" spans="1:6">
      <c r="A8783">
        <v>2026</v>
      </c>
      <c r="B8783" t="s">
        <v>1026</v>
      </c>
      <c r="C8783" t="s">
        <v>1013</v>
      </c>
      <c r="D8783" t="s">
        <v>972</v>
      </c>
      <c r="E8783" t="s">
        <v>1018</v>
      </c>
      <c r="F8783" s="86">
        <v>334883.44647400902</v>
      </c>
    </row>
    <row r="8784" spans="1:6">
      <c r="A8784">
        <v>2027</v>
      </c>
      <c r="B8784" t="s">
        <v>1026</v>
      </c>
      <c r="C8784" t="s">
        <v>1013</v>
      </c>
      <c r="D8784" t="s">
        <v>972</v>
      </c>
      <c r="E8784" t="s">
        <v>1018</v>
      </c>
      <c r="F8784" s="86">
        <v>333957.04433746898</v>
      </c>
    </row>
    <row r="8785" spans="1:6">
      <c r="A8785">
        <v>2028</v>
      </c>
      <c r="B8785" t="s">
        <v>1026</v>
      </c>
      <c r="C8785" t="s">
        <v>1013</v>
      </c>
      <c r="D8785" t="s">
        <v>972</v>
      </c>
      <c r="E8785" t="s">
        <v>1018</v>
      </c>
      <c r="F8785" s="86">
        <v>332786.36157618999</v>
      </c>
    </row>
    <row r="8786" spans="1:6">
      <c r="A8786">
        <v>2029</v>
      </c>
      <c r="B8786" t="s">
        <v>1026</v>
      </c>
      <c r="C8786" t="s">
        <v>1013</v>
      </c>
      <c r="D8786" t="s">
        <v>972</v>
      </c>
      <c r="E8786" t="s">
        <v>1018</v>
      </c>
      <c r="F8786" s="86">
        <v>331365.61278702802</v>
      </c>
    </row>
    <row r="8787" spans="1:6">
      <c r="A8787">
        <v>2030</v>
      </c>
      <c r="B8787" t="s">
        <v>1026</v>
      </c>
      <c r="C8787" t="s">
        <v>1013</v>
      </c>
      <c r="D8787" t="s">
        <v>972</v>
      </c>
      <c r="E8787" t="s">
        <v>1018</v>
      </c>
      <c r="F8787" s="86">
        <v>329663.09616508801</v>
      </c>
    </row>
    <row r="8788" spans="1:6">
      <c r="A8788">
        <v>2031</v>
      </c>
      <c r="B8788" t="s">
        <v>1026</v>
      </c>
      <c r="C8788" t="s">
        <v>1013</v>
      </c>
      <c r="D8788" t="s">
        <v>972</v>
      </c>
      <c r="E8788" t="s">
        <v>1018</v>
      </c>
      <c r="F8788" s="86">
        <v>327667.13754145498</v>
      </c>
    </row>
    <row r="8789" spans="1:6">
      <c r="A8789">
        <v>2032</v>
      </c>
      <c r="B8789" t="s">
        <v>1026</v>
      </c>
      <c r="C8789" t="s">
        <v>1013</v>
      </c>
      <c r="D8789" t="s">
        <v>972</v>
      </c>
      <c r="E8789" t="s">
        <v>1018</v>
      </c>
      <c r="F8789" s="86">
        <v>325375.81534987403</v>
      </c>
    </row>
    <row r="8790" spans="1:6">
      <c r="A8790">
        <v>2033</v>
      </c>
      <c r="B8790" t="s">
        <v>1026</v>
      </c>
      <c r="C8790" t="s">
        <v>1013</v>
      </c>
      <c r="D8790" t="s">
        <v>972</v>
      </c>
      <c r="E8790" t="s">
        <v>1018</v>
      </c>
      <c r="F8790" s="86">
        <v>322790.382517708</v>
      </c>
    </row>
    <row r="8791" spans="1:6">
      <c r="A8791">
        <v>2034</v>
      </c>
      <c r="B8791" t="s">
        <v>1026</v>
      </c>
      <c r="C8791" t="s">
        <v>1013</v>
      </c>
      <c r="D8791" t="s">
        <v>972</v>
      </c>
      <c r="E8791" t="s">
        <v>1018</v>
      </c>
      <c r="F8791" s="86">
        <v>319895.82196648797</v>
      </c>
    </row>
    <row r="8792" spans="1:6">
      <c r="A8792">
        <v>2035</v>
      </c>
      <c r="B8792" t="s">
        <v>1026</v>
      </c>
      <c r="C8792" t="s">
        <v>1013</v>
      </c>
      <c r="D8792" t="s">
        <v>972</v>
      </c>
      <c r="E8792" t="s">
        <v>1018</v>
      </c>
      <c r="F8792" s="86">
        <v>316695.40752976498</v>
      </c>
    </row>
    <row r="8793" spans="1:6">
      <c r="A8793">
        <v>2036</v>
      </c>
      <c r="B8793" t="s">
        <v>1026</v>
      </c>
      <c r="C8793" t="s">
        <v>1013</v>
      </c>
      <c r="D8793" t="s">
        <v>972</v>
      </c>
      <c r="E8793" t="s">
        <v>1018</v>
      </c>
      <c r="F8793" s="86">
        <v>313183.023569779</v>
      </c>
    </row>
    <row r="8794" spans="1:6">
      <c r="A8794">
        <v>2037</v>
      </c>
      <c r="B8794" t="s">
        <v>1026</v>
      </c>
      <c r="C8794" t="s">
        <v>1013</v>
      </c>
      <c r="D8794" t="s">
        <v>972</v>
      </c>
      <c r="E8794" t="s">
        <v>1018</v>
      </c>
      <c r="F8794" s="86">
        <v>309382.444944166</v>
      </c>
    </row>
    <row r="8795" spans="1:6">
      <c r="A8795">
        <v>2038</v>
      </c>
      <c r="B8795" t="s">
        <v>1026</v>
      </c>
      <c r="C8795" t="s">
        <v>1013</v>
      </c>
      <c r="D8795" t="s">
        <v>972</v>
      </c>
      <c r="E8795" t="s">
        <v>1018</v>
      </c>
      <c r="F8795" s="86">
        <v>305330.51939092501</v>
      </c>
    </row>
    <row r="8796" spans="1:6">
      <c r="A8796">
        <v>2039</v>
      </c>
      <c r="B8796" t="s">
        <v>1026</v>
      </c>
      <c r="C8796" t="s">
        <v>1013</v>
      </c>
      <c r="D8796" t="s">
        <v>972</v>
      </c>
      <c r="E8796" t="s">
        <v>1018</v>
      </c>
      <c r="F8796" s="86">
        <v>301070.22457481298</v>
      </c>
    </row>
    <row r="8797" spans="1:6">
      <c r="A8797">
        <v>2040</v>
      </c>
      <c r="B8797" t="s">
        <v>1026</v>
      </c>
      <c r="C8797" t="s">
        <v>1013</v>
      </c>
      <c r="D8797" t="s">
        <v>972</v>
      </c>
      <c r="E8797" t="s">
        <v>1018</v>
      </c>
      <c r="F8797" s="86">
        <v>296654.774370461</v>
      </c>
    </row>
    <row r="8798" spans="1:6">
      <c r="A8798">
        <v>2041</v>
      </c>
      <c r="B8798" t="s">
        <v>1026</v>
      </c>
      <c r="C8798" t="s">
        <v>1013</v>
      </c>
      <c r="D8798" t="s">
        <v>972</v>
      </c>
      <c r="E8798" t="s">
        <v>1018</v>
      </c>
      <c r="F8798" s="86">
        <v>292147.02761464502</v>
      </c>
    </row>
    <row r="8799" spans="1:6">
      <c r="A8799">
        <v>2042</v>
      </c>
      <c r="B8799" t="s">
        <v>1026</v>
      </c>
      <c r="C8799" t="s">
        <v>1013</v>
      </c>
      <c r="D8799" t="s">
        <v>972</v>
      </c>
      <c r="E8799" t="s">
        <v>1018</v>
      </c>
      <c r="F8799" s="86">
        <v>287638.88975648</v>
      </c>
    </row>
    <row r="8800" spans="1:6">
      <c r="A8800">
        <v>2043</v>
      </c>
      <c r="B8800" t="s">
        <v>1026</v>
      </c>
      <c r="C8800" t="s">
        <v>1013</v>
      </c>
      <c r="D8800" t="s">
        <v>972</v>
      </c>
      <c r="E8800" t="s">
        <v>1018</v>
      </c>
      <c r="F8800" s="86">
        <v>283203.72794905998</v>
      </c>
    </row>
    <row r="8801" spans="1:6">
      <c r="A8801">
        <v>2044</v>
      </c>
      <c r="B8801" t="s">
        <v>1026</v>
      </c>
      <c r="C8801" t="s">
        <v>1013</v>
      </c>
      <c r="D8801" t="s">
        <v>972</v>
      </c>
      <c r="E8801" t="s">
        <v>1018</v>
      </c>
      <c r="F8801" s="86">
        <v>278932.89171283599</v>
      </c>
    </row>
    <row r="8802" spans="1:6">
      <c r="A8802">
        <v>2045</v>
      </c>
      <c r="B8802" t="s">
        <v>1026</v>
      </c>
      <c r="C8802" t="s">
        <v>1013</v>
      </c>
      <c r="D8802" t="s">
        <v>972</v>
      </c>
      <c r="E8802" t="s">
        <v>1018</v>
      </c>
      <c r="F8802" s="86">
        <v>274888.65717589197</v>
      </c>
    </row>
    <row r="8803" spans="1:6">
      <c r="A8803">
        <v>2046</v>
      </c>
      <c r="B8803" t="s">
        <v>1026</v>
      </c>
      <c r="C8803" t="s">
        <v>1013</v>
      </c>
      <c r="D8803" t="s">
        <v>972</v>
      </c>
      <c r="E8803" t="s">
        <v>1018</v>
      </c>
      <c r="F8803" s="86">
        <v>271137.97451680701</v>
      </c>
    </row>
    <row r="8804" spans="1:6">
      <c r="A8804">
        <v>2047</v>
      </c>
      <c r="B8804" t="s">
        <v>1026</v>
      </c>
      <c r="C8804" t="s">
        <v>1013</v>
      </c>
      <c r="D8804" t="s">
        <v>972</v>
      </c>
      <c r="E8804" t="s">
        <v>1018</v>
      </c>
      <c r="F8804" s="86">
        <v>267688.506582406</v>
      </c>
    </row>
    <row r="8805" spans="1:6">
      <c r="A8805">
        <v>2048</v>
      </c>
      <c r="B8805" t="s">
        <v>1026</v>
      </c>
      <c r="C8805" t="s">
        <v>1013</v>
      </c>
      <c r="D8805" t="s">
        <v>972</v>
      </c>
      <c r="E8805" t="s">
        <v>1018</v>
      </c>
      <c r="F8805" s="86">
        <v>264588.29339265201</v>
      </c>
    </row>
    <row r="8806" spans="1:6">
      <c r="A8806">
        <v>2049</v>
      </c>
      <c r="B8806" t="s">
        <v>1026</v>
      </c>
      <c r="C8806" t="s">
        <v>1013</v>
      </c>
      <c r="D8806" t="s">
        <v>972</v>
      </c>
      <c r="E8806" t="s">
        <v>1018</v>
      </c>
      <c r="F8806" s="86">
        <v>261828.32172868901</v>
      </c>
    </row>
    <row r="8807" spans="1:6">
      <c r="A8807">
        <v>2050</v>
      </c>
      <c r="B8807" t="s">
        <v>1026</v>
      </c>
      <c r="C8807" t="s">
        <v>1013</v>
      </c>
      <c r="D8807" t="s">
        <v>972</v>
      </c>
      <c r="E8807" t="s">
        <v>1018</v>
      </c>
      <c r="F8807" s="86">
        <v>259400.24657946001</v>
      </c>
    </row>
    <row r="8808" spans="1:6">
      <c r="A8808">
        <v>2017</v>
      </c>
      <c r="B8808" t="s">
        <v>1027</v>
      </c>
      <c r="C8808" t="s">
        <v>1013</v>
      </c>
      <c r="D8808" t="s">
        <v>972</v>
      </c>
      <c r="E8808" t="s">
        <v>1018</v>
      </c>
      <c r="F8808" s="86">
        <v>1145299.6631871799</v>
      </c>
    </row>
    <row r="8809" spans="1:6">
      <c r="A8809">
        <v>2018</v>
      </c>
      <c r="B8809" t="s">
        <v>1027</v>
      </c>
      <c r="C8809" t="s">
        <v>1013</v>
      </c>
      <c r="D8809" t="s">
        <v>972</v>
      </c>
      <c r="E8809" t="s">
        <v>1018</v>
      </c>
      <c r="F8809" s="86">
        <v>1147247.9583258801</v>
      </c>
    </row>
    <row r="8810" spans="1:6">
      <c r="A8810">
        <v>2019</v>
      </c>
      <c r="B8810" t="s">
        <v>1027</v>
      </c>
      <c r="C8810" t="s">
        <v>1013</v>
      </c>
      <c r="D8810" t="s">
        <v>972</v>
      </c>
      <c r="E8810" t="s">
        <v>1018</v>
      </c>
      <c r="F8810" s="86">
        <v>1148537.16095087</v>
      </c>
    </row>
    <row r="8811" spans="1:6">
      <c r="A8811">
        <v>2020</v>
      </c>
      <c r="B8811" t="s">
        <v>1027</v>
      </c>
      <c r="C8811" t="s">
        <v>1013</v>
      </c>
      <c r="D8811" t="s">
        <v>972</v>
      </c>
      <c r="E8811" t="s">
        <v>1018</v>
      </c>
      <c r="F8811" s="86">
        <v>1149986.3775738301</v>
      </c>
    </row>
    <row r="8812" spans="1:6">
      <c r="A8812">
        <v>2021</v>
      </c>
      <c r="B8812" t="s">
        <v>1027</v>
      </c>
      <c r="C8812" t="s">
        <v>1013</v>
      </c>
      <c r="D8812" t="s">
        <v>972</v>
      </c>
      <c r="E8812" t="s">
        <v>1018</v>
      </c>
      <c r="F8812" s="86">
        <v>1150749.6501631101</v>
      </c>
    </row>
    <row r="8813" spans="1:6">
      <c r="A8813">
        <v>2022</v>
      </c>
      <c r="B8813" t="s">
        <v>1027</v>
      </c>
      <c r="C8813" t="s">
        <v>1013</v>
      </c>
      <c r="D8813" t="s">
        <v>972</v>
      </c>
      <c r="E8813" t="s">
        <v>1018</v>
      </c>
      <c r="F8813" s="86">
        <v>1150863.41215653</v>
      </c>
    </row>
    <row r="8814" spans="1:6">
      <c r="A8814">
        <v>2023</v>
      </c>
      <c r="B8814" t="s">
        <v>1027</v>
      </c>
      <c r="C8814" t="s">
        <v>1013</v>
      </c>
      <c r="D8814" t="s">
        <v>972</v>
      </c>
      <c r="E8814" t="s">
        <v>1018</v>
      </c>
      <c r="F8814" s="86">
        <v>1149988.55987898</v>
      </c>
    </row>
    <row r="8815" spans="1:6">
      <c r="A8815">
        <v>2024</v>
      </c>
      <c r="B8815" t="s">
        <v>1027</v>
      </c>
      <c r="C8815" t="s">
        <v>1013</v>
      </c>
      <c r="D8815" t="s">
        <v>972</v>
      </c>
      <c r="E8815" t="s">
        <v>1018</v>
      </c>
      <c r="F8815" s="86">
        <v>1147901.4247610399</v>
      </c>
    </row>
    <row r="8816" spans="1:6">
      <c r="A8816">
        <v>2025</v>
      </c>
      <c r="B8816" t="s">
        <v>1027</v>
      </c>
      <c r="C8816" t="s">
        <v>1013</v>
      </c>
      <c r="D8816" t="s">
        <v>972</v>
      </c>
      <c r="E8816" t="s">
        <v>1018</v>
      </c>
      <c r="F8816" s="86">
        <v>1144399.30060066</v>
      </c>
    </row>
    <row r="8817" spans="1:6">
      <c r="A8817">
        <v>2026</v>
      </c>
      <c r="B8817" t="s">
        <v>1027</v>
      </c>
      <c r="C8817" t="s">
        <v>1013</v>
      </c>
      <c r="D8817" t="s">
        <v>972</v>
      </c>
      <c r="E8817" t="s">
        <v>1018</v>
      </c>
      <c r="F8817" s="86">
        <v>1139096.69244703</v>
      </c>
    </row>
    <row r="8818" spans="1:6">
      <c r="A8818">
        <v>2027</v>
      </c>
      <c r="B8818" t="s">
        <v>1027</v>
      </c>
      <c r="C8818" t="s">
        <v>1013</v>
      </c>
      <c r="D8818" t="s">
        <v>972</v>
      </c>
      <c r="E8818" t="s">
        <v>1018</v>
      </c>
      <c r="F8818" s="86">
        <v>1132110.1111133399</v>
      </c>
    </row>
    <row r="8819" spans="1:6">
      <c r="A8819">
        <v>2028</v>
      </c>
      <c r="B8819" t="s">
        <v>1027</v>
      </c>
      <c r="C8819" t="s">
        <v>1013</v>
      </c>
      <c r="D8819" t="s">
        <v>972</v>
      </c>
      <c r="E8819" t="s">
        <v>1018</v>
      </c>
      <c r="F8819" s="86">
        <v>1123339.8552479199</v>
      </c>
    </row>
    <row r="8820" spans="1:6">
      <c r="A8820">
        <v>2029</v>
      </c>
      <c r="B8820" t="s">
        <v>1027</v>
      </c>
      <c r="C8820" t="s">
        <v>1013</v>
      </c>
      <c r="D8820" t="s">
        <v>972</v>
      </c>
      <c r="E8820" t="s">
        <v>1018</v>
      </c>
      <c r="F8820" s="86">
        <v>1112951.25500169</v>
      </c>
    </row>
    <row r="8821" spans="1:6">
      <c r="A8821">
        <v>2030</v>
      </c>
      <c r="B8821" t="s">
        <v>1027</v>
      </c>
      <c r="C8821" t="s">
        <v>1013</v>
      </c>
      <c r="D8821" t="s">
        <v>972</v>
      </c>
      <c r="E8821" t="s">
        <v>1018</v>
      </c>
      <c r="F8821" s="86">
        <v>1101044.20625237</v>
      </c>
    </row>
    <row r="8822" spans="1:6">
      <c r="A8822">
        <v>2031</v>
      </c>
      <c r="B8822" t="s">
        <v>1027</v>
      </c>
      <c r="C8822" t="s">
        <v>1013</v>
      </c>
      <c r="D8822" t="s">
        <v>972</v>
      </c>
      <c r="E8822" t="s">
        <v>1018</v>
      </c>
      <c r="F8822" s="86">
        <v>1087515.9265525499</v>
      </c>
    </row>
    <row r="8823" spans="1:6">
      <c r="A8823">
        <v>2032</v>
      </c>
      <c r="B8823" t="s">
        <v>1027</v>
      </c>
      <c r="C8823" t="s">
        <v>1013</v>
      </c>
      <c r="D8823" t="s">
        <v>972</v>
      </c>
      <c r="E8823" t="s">
        <v>1018</v>
      </c>
      <c r="F8823" s="86">
        <v>1072398.8959622099</v>
      </c>
    </row>
    <row r="8824" spans="1:6">
      <c r="A8824">
        <v>2033</v>
      </c>
      <c r="B8824" t="s">
        <v>1027</v>
      </c>
      <c r="C8824" t="s">
        <v>1013</v>
      </c>
      <c r="D8824" t="s">
        <v>972</v>
      </c>
      <c r="E8824" t="s">
        <v>1018</v>
      </c>
      <c r="F8824" s="86">
        <v>1055796.6443771501</v>
      </c>
    </row>
    <row r="8825" spans="1:6">
      <c r="A8825">
        <v>2034</v>
      </c>
      <c r="B8825" t="s">
        <v>1027</v>
      </c>
      <c r="C8825" t="s">
        <v>1013</v>
      </c>
      <c r="D8825" t="s">
        <v>972</v>
      </c>
      <c r="E8825" t="s">
        <v>1018</v>
      </c>
      <c r="F8825" s="86">
        <v>1037558.11812086</v>
      </c>
    </row>
    <row r="8826" spans="1:6">
      <c r="A8826">
        <v>2035</v>
      </c>
      <c r="B8826" t="s">
        <v>1027</v>
      </c>
      <c r="C8826" t="s">
        <v>1013</v>
      </c>
      <c r="D8826" t="s">
        <v>972</v>
      </c>
      <c r="E8826" t="s">
        <v>1018</v>
      </c>
      <c r="F8826" s="86">
        <v>1017598.83656158</v>
      </c>
    </row>
    <row r="8827" spans="1:6">
      <c r="A8827">
        <v>2036</v>
      </c>
      <c r="B8827" t="s">
        <v>1027</v>
      </c>
      <c r="C8827" t="s">
        <v>1013</v>
      </c>
      <c r="D8827" t="s">
        <v>972</v>
      </c>
      <c r="E8827" t="s">
        <v>1018</v>
      </c>
      <c r="F8827" s="86">
        <v>996026.74281516997</v>
      </c>
    </row>
    <row r="8828" spans="1:6">
      <c r="A8828">
        <v>2037</v>
      </c>
      <c r="B8828" t="s">
        <v>1027</v>
      </c>
      <c r="C8828" t="s">
        <v>1013</v>
      </c>
      <c r="D8828" t="s">
        <v>972</v>
      </c>
      <c r="E8828" t="s">
        <v>1018</v>
      </c>
      <c r="F8828" s="86">
        <v>973058.373778924</v>
      </c>
    </row>
    <row r="8829" spans="1:6">
      <c r="A8829">
        <v>2038</v>
      </c>
      <c r="B8829" t="s">
        <v>1027</v>
      </c>
      <c r="C8829" t="s">
        <v>1013</v>
      </c>
      <c r="D8829" t="s">
        <v>972</v>
      </c>
      <c r="E8829" t="s">
        <v>1018</v>
      </c>
      <c r="F8829" s="86">
        <v>948761.04618581396</v>
      </c>
    </row>
    <row r="8830" spans="1:6">
      <c r="A8830">
        <v>2039</v>
      </c>
      <c r="B8830" t="s">
        <v>1027</v>
      </c>
      <c r="C8830" t="s">
        <v>1013</v>
      </c>
      <c r="D8830" t="s">
        <v>972</v>
      </c>
      <c r="E8830" t="s">
        <v>1018</v>
      </c>
      <c r="F8830" s="86">
        <v>923418.12793161895</v>
      </c>
    </row>
    <row r="8831" spans="1:6">
      <c r="A8831">
        <v>2040</v>
      </c>
      <c r="B8831" t="s">
        <v>1027</v>
      </c>
      <c r="C8831" t="s">
        <v>1013</v>
      </c>
      <c r="D8831" t="s">
        <v>972</v>
      </c>
      <c r="E8831" t="s">
        <v>1018</v>
      </c>
      <c r="F8831" s="86">
        <v>897448.80212939798</v>
      </c>
    </row>
    <row r="8832" spans="1:6">
      <c r="A8832">
        <v>2041</v>
      </c>
      <c r="B8832" t="s">
        <v>1027</v>
      </c>
      <c r="C8832" t="s">
        <v>1013</v>
      </c>
      <c r="D8832" t="s">
        <v>972</v>
      </c>
      <c r="E8832" t="s">
        <v>1018</v>
      </c>
      <c r="F8832" s="86">
        <v>871259.83621041896</v>
      </c>
    </row>
    <row r="8833" spans="1:6">
      <c r="A8833">
        <v>2042</v>
      </c>
      <c r="B8833" t="s">
        <v>1027</v>
      </c>
      <c r="C8833" t="s">
        <v>1013</v>
      </c>
      <c r="D8833" t="s">
        <v>972</v>
      </c>
      <c r="E8833" t="s">
        <v>1018</v>
      </c>
      <c r="F8833" s="86">
        <v>845452.17745665403</v>
      </c>
    </row>
    <row r="8834" spans="1:6">
      <c r="A8834">
        <v>2043</v>
      </c>
      <c r="B8834" t="s">
        <v>1027</v>
      </c>
      <c r="C8834" t="s">
        <v>1013</v>
      </c>
      <c r="D8834" t="s">
        <v>972</v>
      </c>
      <c r="E8834" t="s">
        <v>1018</v>
      </c>
      <c r="F8834" s="86">
        <v>820438.34492655704</v>
      </c>
    </row>
    <row r="8835" spans="1:6">
      <c r="A8835">
        <v>2044</v>
      </c>
      <c r="B8835" t="s">
        <v>1027</v>
      </c>
      <c r="C8835" t="s">
        <v>1013</v>
      </c>
      <c r="D8835" t="s">
        <v>972</v>
      </c>
      <c r="E8835" t="s">
        <v>1018</v>
      </c>
      <c r="F8835" s="86">
        <v>796815.658781701</v>
      </c>
    </row>
    <row r="8836" spans="1:6">
      <c r="A8836">
        <v>2045</v>
      </c>
      <c r="B8836" t="s">
        <v>1027</v>
      </c>
      <c r="C8836" t="s">
        <v>1013</v>
      </c>
      <c r="D8836" t="s">
        <v>972</v>
      </c>
      <c r="E8836" t="s">
        <v>1018</v>
      </c>
      <c r="F8836" s="86">
        <v>774741.38045282697</v>
      </c>
    </row>
    <row r="8837" spans="1:6">
      <c r="A8837">
        <v>2046</v>
      </c>
      <c r="B8837" t="s">
        <v>1027</v>
      </c>
      <c r="C8837" t="s">
        <v>1013</v>
      </c>
      <c r="D8837" t="s">
        <v>972</v>
      </c>
      <c r="E8837" t="s">
        <v>1018</v>
      </c>
      <c r="F8837" s="86">
        <v>754670.50434083096</v>
      </c>
    </row>
    <row r="8838" spans="1:6">
      <c r="A8838">
        <v>2047</v>
      </c>
      <c r="B8838" t="s">
        <v>1027</v>
      </c>
      <c r="C8838" t="s">
        <v>1013</v>
      </c>
      <c r="D8838" t="s">
        <v>972</v>
      </c>
      <c r="E8838" t="s">
        <v>1018</v>
      </c>
      <c r="F8838" s="86">
        <v>736646.60034980404</v>
      </c>
    </row>
    <row r="8839" spans="1:6">
      <c r="A8839">
        <v>2048</v>
      </c>
      <c r="B8839" t="s">
        <v>1027</v>
      </c>
      <c r="C8839" t="s">
        <v>1013</v>
      </c>
      <c r="D8839" t="s">
        <v>972</v>
      </c>
      <c r="E8839" t="s">
        <v>1018</v>
      </c>
      <c r="F8839" s="86">
        <v>720591.93225998397</v>
      </c>
    </row>
    <row r="8840" spans="1:6">
      <c r="A8840">
        <v>2049</v>
      </c>
      <c r="B8840" t="s">
        <v>1027</v>
      </c>
      <c r="C8840" t="s">
        <v>1013</v>
      </c>
      <c r="D8840" t="s">
        <v>972</v>
      </c>
      <c r="E8840" t="s">
        <v>1018</v>
      </c>
      <c r="F8840" s="86">
        <v>706506.70678536606</v>
      </c>
    </row>
    <row r="8841" spans="1:6">
      <c r="A8841">
        <v>2050</v>
      </c>
      <c r="B8841" t="s">
        <v>1027</v>
      </c>
      <c r="C8841" t="s">
        <v>1013</v>
      </c>
      <c r="D8841" t="s">
        <v>972</v>
      </c>
      <c r="E8841" t="s">
        <v>1018</v>
      </c>
      <c r="F8841" s="86">
        <v>694100.80297495401</v>
      </c>
    </row>
    <row r="8842" spans="1:6">
      <c r="A8842">
        <v>2017</v>
      </c>
      <c r="B8842" t="s">
        <v>1028</v>
      </c>
      <c r="C8842" t="s">
        <v>1013</v>
      </c>
      <c r="D8842" t="s">
        <v>972</v>
      </c>
      <c r="E8842" t="s">
        <v>1018</v>
      </c>
      <c r="F8842" s="86">
        <v>22219.833626400599</v>
      </c>
    </row>
    <row r="8843" spans="1:6">
      <c r="A8843">
        <v>2018</v>
      </c>
      <c r="B8843" t="s">
        <v>1028</v>
      </c>
      <c r="C8843" t="s">
        <v>1013</v>
      </c>
      <c r="D8843" t="s">
        <v>972</v>
      </c>
      <c r="E8843" t="s">
        <v>1018</v>
      </c>
      <c r="F8843" s="86">
        <v>22036.398127701901</v>
      </c>
    </row>
    <row r="8844" spans="1:6">
      <c r="A8844">
        <v>2019</v>
      </c>
      <c r="B8844" t="s">
        <v>1028</v>
      </c>
      <c r="C8844" t="s">
        <v>1013</v>
      </c>
      <c r="D8844" t="s">
        <v>972</v>
      </c>
      <c r="E8844" t="s">
        <v>1018</v>
      </c>
      <c r="F8844" s="86">
        <v>21855.516338718</v>
      </c>
    </row>
    <row r="8845" spans="1:6">
      <c r="A8845">
        <v>2020</v>
      </c>
      <c r="B8845" t="s">
        <v>1028</v>
      </c>
      <c r="C8845" t="s">
        <v>1013</v>
      </c>
      <c r="D8845" t="s">
        <v>972</v>
      </c>
      <c r="E8845" t="s">
        <v>1018</v>
      </c>
      <c r="F8845" s="86">
        <v>21681.6565283571</v>
      </c>
    </row>
    <row r="8846" spans="1:6">
      <c r="A8846">
        <v>2021</v>
      </c>
      <c r="B8846" t="s">
        <v>1028</v>
      </c>
      <c r="C8846" t="s">
        <v>1013</v>
      </c>
      <c r="D8846" t="s">
        <v>972</v>
      </c>
      <c r="E8846" t="s">
        <v>1018</v>
      </c>
      <c r="F8846" s="86">
        <v>21506.757136242399</v>
      </c>
    </row>
    <row r="8847" spans="1:6">
      <c r="A8847">
        <v>2022</v>
      </c>
      <c r="B8847" t="s">
        <v>1028</v>
      </c>
      <c r="C8847" t="s">
        <v>1013</v>
      </c>
      <c r="D8847" t="s">
        <v>972</v>
      </c>
      <c r="E8847" t="s">
        <v>1018</v>
      </c>
      <c r="F8847" s="86">
        <v>21319.9157359901</v>
      </c>
    </row>
    <row r="8848" spans="1:6">
      <c r="A8848">
        <v>2023</v>
      </c>
      <c r="B8848" t="s">
        <v>1028</v>
      </c>
      <c r="C8848" t="s">
        <v>1013</v>
      </c>
      <c r="D8848" t="s">
        <v>972</v>
      </c>
      <c r="E8848" t="s">
        <v>1018</v>
      </c>
      <c r="F8848" s="86">
        <v>21122.208156447101</v>
      </c>
    </row>
    <row r="8849" spans="1:6">
      <c r="A8849">
        <v>2024</v>
      </c>
      <c r="B8849" t="s">
        <v>1028</v>
      </c>
      <c r="C8849" t="s">
        <v>1013</v>
      </c>
      <c r="D8849" t="s">
        <v>972</v>
      </c>
      <c r="E8849" t="s">
        <v>1018</v>
      </c>
      <c r="F8849" s="86">
        <v>20909.4003145801</v>
      </c>
    </row>
    <row r="8850" spans="1:6">
      <c r="A8850">
        <v>2025</v>
      </c>
      <c r="B8850" t="s">
        <v>1028</v>
      </c>
      <c r="C8850" t="s">
        <v>1013</v>
      </c>
      <c r="D8850" t="s">
        <v>972</v>
      </c>
      <c r="E8850" t="s">
        <v>1018</v>
      </c>
      <c r="F8850" s="86">
        <v>20678.981634178701</v>
      </c>
    </row>
    <row r="8851" spans="1:6">
      <c r="A8851">
        <v>2026</v>
      </c>
      <c r="B8851" t="s">
        <v>1028</v>
      </c>
      <c r="C8851" t="s">
        <v>1013</v>
      </c>
      <c r="D8851" t="s">
        <v>972</v>
      </c>
      <c r="E8851" t="s">
        <v>1018</v>
      </c>
      <c r="F8851" s="86">
        <v>20428.052731568801</v>
      </c>
    </row>
    <row r="8852" spans="1:6">
      <c r="A8852">
        <v>2027</v>
      </c>
      <c r="B8852" t="s">
        <v>1028</v>
      </c>
      <c r="C8852" t="s">
        <v>1013</v>
      </c>
      <c r="D8852" t="s">
        <v>972</v>
      </c>
      <c r="E8852" t="s">
        <v>1018</v>
      </c>
      <c r="F8852" s="86">
        <v>20159.757057987201</v>
      </c>
    </row>
    <row r="8853" spans="1:6">
      <c r="A8853">
        <v>2028</v>
      </c>
      <c r="B8853" t="s">
        <v>1028</v>
      </c>
      <c r="C8853" t="s">
        <v>1013</v>
      </c>
      <c r="D8853" t="s">
        <v>972</v>
      </c>
      <c r="E8853" t="s">
        <v>1018</v>
      </c>
      <c r="F8853" s="86">
        <v>19876.530266792601</v>
      </c>
    </row>
    <row r="8854" spans="1:6">
      <c r="A8854">
        <v>2029</v>
      </c>
      <c r="B8854" t="s">
        <v>1028</v>
      </c>
      <c r="C8854" t="s">
        <v>1013</v>
      </c>
      <c r="D8854" t="s">
        <v>972</v>
      </c>
      <c r="E8854" t="s">
        <v>1018</v>
      </c>
      <c r="F8854" s="86">
        <v>19581.427204611398</v>
      </c>
    </row>
    <row r="8855" spans="1:6">
      <c r="A8855">
        <v>2030</v>
      </c>
      <c r="B8855" t="s">
        <v>1028</v>
      </c>
      <c r="C8855" t="s">
        <v>1013</v>
      </c>
      <c r="D8855" t="s">
        <v>972</v>
      </c>
      <c r="E8855" t="s">
        <v>1018</v>
      </c>
      <c r="F8855" s="86">
        <v>19279.709669412401</v>
      </c>
    </row>
    <row r="8856" spans="1:6">
      <c r="A8856">
        <v>2031</v>
      </c>
      <c r="B8856" t="s">
        <v>1028</v>
      </c>
      <c r="C8856" t="s">
        <v>1013</v>
      </c>
      <c r="D8856" t="s">
        <v>972</v>
      </c>
      <c r="E8856" t="s">
        <v>1018</v>
      </c>
      <c r="F8856" s="86">
        <v>18972.644477502399</v>
      </c>
    </row>
    <row r="8857" spans="1:6">
      <c r="A8857">
        <v>2032</v>
      </c>
      <c r="B8857" t="s">
        <v>1028</v>
      </c>
      <c r="C8857" t="s">
        <v>1013</v>
      </c>
      <c r="D8857" t="s">
        <v>972</v>
      </c>
      <c r="E8857" t="s">
        <v>1018</v>
      </c>
      <c r="F8857" s="86">
        <v>18661.032889564998</v>
      </c>
    </row>
    <row r="8858" spans="1:6">
      <c r="A8858">
        <v>2033</v>
      </c>
      <c r="B8858" t="s">
        <v>1028</v>
      </c>
      <c r="C8858" t="s">
        <v>1013</v>
      </c>
      <c r="D8858" t="s">
        <v>972</v>
      </c>
      <c r="E8858" t="s">
        <v>1018</v>
      </c>
      <c r="F8858" s="86">
        <v>18337.584238491101</v>
      </c>
    </row>
    <row r="8859" spans="1:6">
      <c r="A8859">
        <v>2034</v>
      </c>
      <c r="B8859" t="s">
        <v>1028</v>
      </c>
      <c r="C8859" t="s">
        <v>1013</v>
      </c>
      <c r="D8859" t="s">
        <v>972</v>
      </c>
      <c r="E8859" t="s">
        <v>1018</v>
      </c>
      <c r="F8859" s="86">
        <v>18016.563864755</v>
      </c>
    </row>
    <row r="8860" spans="1:6">
      <c r="A8860">
        <v>2035</v>
      </c>
      <c r="B8860" t="s">
        <v>1028</v>
      </c>
      <c r="C8860" t="s">
        <v>1013</v>
      </c>
      <c r="D8860" t="s">
        <v>972</v>
      </c>
      <c r="E8860" t="s">
        <v>1018</v>
      </c>
      <c r="F8860" s="86">
        <v>17692.580666681599</v>
      </c>
    </row>
    <row r="8861" spans="1:6">
      <c r="A8861">
        <v>2036</v>
      </c>
      <c r="B8861" t="s">
        <v>1028</v>
      </c>
      <c r="C8861" t="s">
        <v>1013</v>
      </c>
      <c r="D8861" t="s">
        <v>972</v>
      </c>
      <c r="E8861" t="s">
        <v>1018</v>
      </c>
      <c r="F8861" s="86">
        <v>17362.4946422391</v>
      </c>
    </row>
    <row r="8862" spans="1:6">
      <c r="A8862">
        <v>2037</v>
      </c>
      <c r="B8862" t="s">
        <v>1028</v>
      </c>
      <c r="C8862" t="s">
        <v>1013</v>
      </c>
      <c r="D8862" t="s">
        <v>972</v>
      </c>
      <c r="E8862" t="s">
        <v>1018</v>
      </c>
      <c r="F8862" s="86">
        <v>17033.040079070499</v>
      </c>
    </row>
    <row r="8863" spans="1:6">
      <c r="A8863">
        <v>2038</v>
      </c>
      <c r="B8863" t="s">
        <v>1028</v>
      </c>
      <c r="C8863" t="s">
        <v>1013</v>
      </c>
      <c r="D8863" t="s">
        <v>972</v>
      </c>
      <c r="E8863" t="s">
        <v>1018</v>
      </c>
      <c r="F8863" s="86">
        <v>16710.241665776601</v>
      </c>
    </row>
    <row r="8864" spans="1:6">
      <c r="A8864">
        <v>2039</v>
      </c>
      <c r="B8864" t="s">
        <v>1028</v>
      </c>
      <c r="C8864" t="s">
        <v>1013</v>
      </c>
      <c r="D8864" t="s">
        <v>972</v>
      </c>
      <c r="E8864" t="s">
        <v>1018</v>
      </c>
      <c r="F8864" s="86">
        <v>16394.771708229699</v>
      </c>
    </row>
    <row r="8865" spans="1:6">
      <c r="A8865">
        <v>2040</v>
      </c>
      <c r="B8865" t="s">
        <v>1028</v>
      </c>
      <c r="C8865" t="s">
        <v>1013</v>
      </c>
      <c r="D8865" t="s">
        <v>972</v>
      </c>
      <c r="E8865" t="s">
        <v>1018</v>
      </c>
      <c r="F8865" s="86">
        <v>16086.166822573899</v>
      </c>
    </row>
    <row r="8866" spans="1:6">
      <c r="A8866">
        <v>2041</v>
      </c>
      <c r="B8866" t="s">
        <v>1028</v>
      </c>
      <c r="C8866" t="s">
        <v>1013</v>
      </c>
      <c r="D8866" t="s">
        <v>972</v>
      </c>
      <c r="E8866" t="s">
        <v>1018</v>
      </c>
      <c r="F8866" s="86">
        <v>15793.784028202401</v>
      </c>
    </row>
    <row r="8867" spans="1:6">
      <c r="A8867">
        <v>2042</v>
      </c>
      <c r="B8867" t="s">
        <v>1028</v>
      </c>
      <c r="C8867" t="s">
        <v>1013</v>
      </c>
      <c r="D8867" t="s">
        <v>972</v>
      </c>
      <c r="E8867" t="s">
        <v>1018</v>
      </c>
      <c r="F8867" s="86">
        <v>15514.7567929323</v>
      </c>
    </row>
    <row r="8868" spans="1:6">
      <c r="A8868">
        <v>2043</v>
      </c>
      <c r="B8868" t="s">
        <v>1028</v>
      </c>
      <c r="C8868" t="s">
        <v>1013</v>
      </c>
      <c r="D8868" t="s">
        <v>972</v>
      </c>
      <c r="E8868" t="s">
        <v>1018</v>
      </c>
      <c r="F8868" s="86">
        <v>15260.431125237699</v>
      </c>
    </row>
    <row r="8869" spans="1:6">
      <c r="A8869">
        <v>2044</v>
      </c>
      <c r="B8869" t="s">
        <v>1028</v>
      </c>
      <c r="C8869" t="s">
        <v>1013</v>
      </c>
      <c r="D8869" t="s">
        <v>972</v>
      </c>
      <c r="E8869" t="s">
        <v>1018</v>
      </c>
      <c r="F8869" s="86">
        <v>15025.492319135201</v>
      </c>
    </row>
    <row r="8870" spans="1:6">
      <c r="A8870">
        <v>2045</v>
      </c>
      <c r="B8870" t="s">
        <v>1028</v>
      </c>
      <c r="C8870" t="s">
        <v>1013</v>
      </c>
      <c r="D8870" t="s">
        <v>972</v>
      </c>
      <c r="E8870" t="s">
        <v>1018</v>
      </c>
      <c r="F8870" s="86">
        <v>14816.0949722314</v>
      </c>
    </row>
    <row r="8871" spans="1:6">
      <c r="A8871">
        <v>2046</v>
      </c>
      <c r="B8871" t="s">
        <v>1028</v>
      </c>
      <c r="C8871" t="s">
        <v>1013</v>
      </c>
      <c r="D8871" t="s">
        <v>972</v>
      </c>
      <c r="E8871" t="s">
        <v>1018</v>
      </c>
      <c r="F8871" s="86">
        <v>14628.2826022646</v>
      </c>
    </row>
    <row r="8872" spans="1:6">
      <c r="A8872">
        <v>2047</v>
      </c>
      <c r="B8872" t="s">
        <v>1028</v>
      </c>
      <c r="C8872" t="s">
        <v>1013</v>
      </c>
      <c r="D8872" t="s">
        <v>972</v>
      </c>
      <c r="E8872" t="s">
        <v>1018</v>
      </c>
      <c r="F8872" s="86">
        <v>14463.1442270476</v>
      </c>
    </row>
    <row r="8873" spans="1:6">
      <c r="A8873">
        <v>2048</v>
      </c>
      <c r="B8873" t="s">
        <v>1028</v>
      </c>
      <c r="C8873" t="s">
        <v>1013</v>
      </c>
      <c r="D8873" t="s">
        <v>972</v>
      </c>
      <c r="E8873" t="s">
        <v>1018</v>
      </c>
      <c r="F8873" s="86">
        <v>14320.992153429301</v>
      </c>
    </row>
    <row r="8874" spans="1:6">
      <c r="A8874">
        <v>2049</v>
      </c>
      <c r="B8874" t="s">
        <v>1028</v>
      </c>
      <c r="C8874" t="s">
        <v>1013</v>
      </c>
      <c r="D8874" t="s">
        <v>972</v>
      </c>
      <c r="E8874" t="s">
        <v>1018</v>
      </c>
      <c r="F8874" s="86">
        <v>14195.7673615161</v>
      </c>
    </row>
    <row r="8875" spans="1:6">
      <c r="A8875">
        <v>2050</v>
      </c>
      <c r="B8875" t="s">
        <v>1028</v>
      </c>
      <c r="C8875" t="s">
        <v>1013</v>
      </c>
      <c r="D8875" t="s">
        <v>972</v>
      </c>
      <c r="E8875" t="s">
        <v>1018</v>
      </c>
      <c r="F8875" s="86">
        <v>14087.055574649299</v>
      </c>
    </row>
    <row r="8876" spans="1:6">
      <c r="A8876">
        <v>2017</v>
      </c>
      <c r="B8876" t="s">
        <v>1029</v>
      </c>
      <c r="C8876" t="s">
        <v>1013</v>
      </c>
      <c r="D8876" t="s">
        <v>972</v>
      </c>
      <c r="E8876" t="s">
        <v>1018</v>
      </c>
      <c r="F8876" s="86">
        <v>95269.725656999799</v>
      </c>
    </row>
    <row r="8877" spans="1:6">
      <c r="A8877">
        <v>2018</v>
      </c>
      <c r="B8877" t="s">
        <v>1029</v>
      </c>
      <c r="C8877" t="s">
        <v>1013</v>
      </c>
      <c r="D8877" t="s">
        <v>972</v>
      </c>
      <c r="E8877" t="s">
        <v>1018</v>
      </c>
      <c r="F8877" s="86">
        <v>96471.024350765001</v>
      </c>
    </row>
    <row r="8878" spans="1:6">
      <c r="A8878">
        <v>2019</v>
      </c>
      <c r="B8878" t="s">
        <v>1029</v>
      </c>
      <c r="C8878" t="s">
        <v>1013</v>
      </c>
      <c r="D8878" t="s">
        <v>972</v>
      </c>
      <c r="E8878" t="s">
        <v>1018</v>
      </c>
      <c r="F8878" s="86">
        <v>97655.760405657697</v>
      </c>
    </row>
    <row r="8879" spans="1:6">
      <c r="A8879">
        <v>2020</v>
      </c>
      <c r="B8879" t="s">
        <v>1029</v>
      </c>
      <c r="C8879" t="s">
        <v>1013</v>
      </c>
      <c r="D8879" t="s">
        <v>972</v>
      </c>
      <c r="E8879" t="s">
        <v>1018</v>
      </c>
      <c r="F8879" s="86">
        <v>98803.285308841194</v>
      </c>
    </row>
    <row r="8880" spans="1:6">
      <c r="A8880">
        <v>2021</v>
      </c>
      <c r="B8880" t="s">
        <v>1029</v>
      </c>
      <c r="C8880" t="s">
        <v>1013</v>
      </c>
      <c r="D8880" t="s">
        <v>972</v>
      </c>
      <c r="E8880" t="s">
        <v>1018</v>
      </c>
      <c r="F8880" s="86">
        <v>99911.061358220701</v>
      </c>
    </row>
    <row r="8881" spans="1:6">
      <c r="A8881">
        <v>2022</v>
      </c>
      <c r="B8881" t="s">
        <v>1029</v>
      </c>
      <c r="C8881" t="s">
        <v>1013</v>
      </c>
      <c r="D8881" t="s">
        <v>972</v>
      </c>
      <c r="E8881" t="s">
        <v>1018</v>
      </c>
      <c r="F8881" s="86">
        <v>100993.357917125</v>
      </c>
    </row>
    <row r="8882" spans="1:6">
      <c r="A8882">
        <v>2023</v>
      </c>
      <c r="B8882" t="s">
        <v>1029</v>
      </c>
      <c r="C8882" t="s">
        <v>1013</v>
      </c>
      <c r="D8882" t="s">
        <v>972</v>
      </c>
      <c r="E8882" t="s">
        <v>1018</v>
      </c>
      <c r="F8882" s="86">
        <v>102023.661892381</v>
      </c>
    </row>
    <row r="8883" spans="1:6">
      <c r="A8883">
        <v>2024</v>
      </c>
      <c r="B8883" t="s">
        <v>1029</v>
      </c>
      <c r="C8883" t="s">
        <v>1013</v>
      </c>
      <c r="D8883" t="s">
        <v>972</v>
      </c>
      <c r="E8883" t="s">
        <v>1018</v>
      </c>
      <c r="F8883" s="86">
        <v>103016.901066056</v>
      </c>
    </row>
    <row r="8884" spans="1:6">
      <c r="A8884">
        <v>2025</v>
      </c>
      <c r="B8884" t="s">
        <v>1029</v>
      </c>
      <c r="C8884" t="s">
        <v>1013</v>
      </c>
      <c r="D8884" t="s">
        <v>972</v>
      </c>
      <c r="E8884" t="s">
        <v>1018</v>
      </c>
      <c r="F8884" s="86">
        <v>103961.920018574</v>
      </c>
    </row>
    <row r="8885" spans="1:6">
      <c r="A8885">
        <v>2026</v>
      </c>
      <c r="B8885" t="s">
        <v>1029</v>
      </c>
      <c r="C8885" t="s">
        <v>1013</v>
      </c>
      <c r="D8885" t="s">
        <v>972</v>
      </c>
      <c r="E8885" t="s">
        <v>1018</v>
      </c>
      <c r="F8885" s="86">
        <v>104812.964135577</v>
      </c>
    </row>
    <row r="8886" spans="1:6">
      <c r="A8886">
        <v>2027</v>
      </c>
      <c r="B8886" t="s">
        <v>1029</v>
      </c>
      <c r="C8886" t="s">
        <v>1013</v>
      </c>
      <c r="D8886" t="s">
        <v>972</v>
      </c>
      <c r="E8886" t="s">
        <v>1018</v>
      </c>
      <c r="F8886" s="86">
        <v>105621.589234364</v>
      </c>
    </row>
    <row r="8887" spans="1:6">
      <c r="A8887">
        <v>2028</v>
      </c>
      <c r="B8887" t="s">
        <v>1029</v>
      </c>
      <c r="C8887" t="s">
        <v>1013</v>
      </c>
      <c r="D8887" t="s">
        <v>972</v>
      </c>
      <c r="E8887" t="s">
        <v>1018</v>
      </c>
      <c r="F8887" s="86">
        <v>106326.108020839</v>
      </c>
    </row>
    <row r="8888" spans="1:6">
      <c r="A8888">
        <v>2029</v>
      </c>
      <c r="B8888" t="s">
        <v>1029</v>
      </c>
      <c r="C8888" t="s">
        <v>1013</v>
      </c>
      <c r="D8888" t="s">
        <v>972</v>
      </c>
      <c r="E8888" t="s">
        <v>1018</v>
      </c>
      <c r="F8888" s="86">
        <v>106967.020241644</v>
      </c>
    </row>
    <row r="8889" spans="1:6">
      <c r="A8889">
        <v>2030</v>
      </c>
      <c r="B8889" t="s">
        <v>1029</v>
      </c>
      <c r="C8889" t="s">
        <v>1013</v>
      </c>
      <c r="D8889" t="s">
        <v>972</v>
      </c>
      <c r="E8889" t="s">
        <v>1018</v>
      </c>
      <c r="F8889" s="86">
        <v>107593.928291157</v>
      </c>
    </row>
    <row r="8890" spans="1:6">
      <c r="A8890">
        <v>2031</v>
      </c>
      <c r="B8890" t="s">
        <v>1029</v>
      </c>
      <c r="C8890" t="s">
        <v>1013</v>
      </c>
      <c r="D8890" t="s">
        <v>972</v>
      </c>
      <c r="E8890" t="s">
        <v>1018</v>
      </c>
      <c r="F8890" s="86">
        <v>108112.308846411</v>
      </c>
    </row>
    <row r="8891" spans="1:6">
      <c r="A8891">
        <v>2032</v>
      </c>
      <c r="B8891" t="s">
        <v>1029</v>
      </c>
      <c r="C8891" t="s">
        <v>1013</v>
      </c>
      <c r="D8891" t="s">
        <v>972</v>
      </c>
      <c r="E8891" t="s">
        <v>1018</v>
      </c>
      <c r="F8891" s="86">
        <v>108655.15498700801</v>
      </c>
    </row>
    <row r="8892" spans="1:6">
      <c r="A8892">
        <v>2033</v>
      </c>
      <c r="B8892" t="s">
        <v>1029</v>
      </c>
      <c r="C8892" t="s">
        <v>1013</v>
      </c>
      <c r="D8892" t="s">
        <v>972</v>
      </c>
      <c r="E8892" t="s">
        <v>1018</v>
      </c>
      <c r="F8892" s="86">
        <v>109104.009077111</v>
      </c>
    </row>
    <row r="8893" spans="1:6">
      <c r="A8893">
        <v>2034</v>
      </c>
      <c r="B8893" t="s">
        <v>1029</v>
      </c>
      <c r="C8893" t="s">
        <v>1013</v>
      </c>
      <c r="D8893" t="s">
        <v>972</v>
      </c>
      <c r="E8893" t="s">
        <v>1018</v>
      </c>
      <c r="F8893" s="86">
        <v>109564.005994779</v>
      </c>
    </row>
    <row r="8894" spans="1:6">
      <c r="A8894">
        <v>2035</v>
      </c>
      <c r="B8894" t="s">
        <v>1029</v>
      </c>
      <c r="C8894" t="s">
        <v>1013</v>
      </c>
      <c r="D8894" t="s">
        <v>972</v>
      </c>
      <c r="E8894" t="s">
        <v>1018</v>
      </c>
      <c r="F8894" s="86">
        <v>110001.83287531399</v>
      </c>
    </row>
    <row r="8895" spans="1:6">
      <c r="A8895">
        <v>2036</v>
      </c>
      <c r="B8895" t="s">
        <v>1029</v>
      </c>
      <c r="C8895" t="s">
        <v>1013</v>
      </c>
      <c r="D8895" t="s">
        <v>972</v>
      </c>
      <c r="E8895" t="s">
        <v>1018</v>
      </c>
      <c r="F8895" s="86">
        <v>110403.52588994399</v>
      </c>
    </row>
    <row r="8896" spans="1:6">
      <c r="A8896">
        <v>2037</v>
      </c>
      <c r="B8896" t="s">
        <v>1029</v>
      </c>
      <c r="C8896" t="s">
        <v>1013</v>
      </c>
      <c r="D8896" t="s">
        <v>972</v>
      </c>
      <c r="E8896" t="s">
        <v>1018</v>
      </c>
      <c r="F8896" s="86">
        <v>110729.52987853601</v>
      </c>
    </row>
    <row r="8897" spans="1:6">
      <c r="A8897">
        <v>2038</v>
      </c>
      <c r="B8897" t="s">
        <v>1029</v>
      </c>
      <c r="C8897" t="s">
        <v>1013</v>
      </c>
      <c r="D8897" t="s">
        <v>972</v>
      </c>
      <c r="E8897" t="s">
        <v>1018</v>
      </c>
      <c r="F8897" s="86">
        <v>111080.439381522</v>
      </c>
    </row>
    <row r="8898" spans="1:6">
      <c r="A8898">
        <v>2039</v>
      </c>
      <c r="B8898" t="s">
        <v>1029</v>
      </c>
      <c r="C8898" t="s">
        <v>1013</v>
      </c>
      <c r="D8898" t="s">
        <v>972</v>
      </c>
      <c r="E8898" t="s">
        <v>1018</v>
      </c>
      <c r="F8898" s="86">
        <v>111364.85765315501</v>
      </c>
    </row>
    <row r="8899" spans="1:6">
      <c r="A8899">
        <v>2040</v>
      </c>
      <c r="B8899" t="s">
        <v>1029</v>
      </c>
      <c r="C8899" t="s">
        <v>1013</v>
      </c>
      <c r="D8899" t="s">
        <v>972</v>
      </c>
      <c r="E8899" t="s">
        <v>1018</v>
      </c>
      <c r="F8899" s="86">
        <v>111568.401377068</v>
      </c>
    </row>
    <row r="8900" spans="1:6">
      <c r="A8900">
        <v>2041</v>
      </c>
      <c r="B8900" t="s">
        <v>1029</v>
      </c>
      <c r="C8900" t="s">
        <v>1013</v>
      </c>
      <c r="D8900" t="s">
        <v>972</v>
      </c>
      <c r="E8900" t="s">
        <v>1018</v>
      </c>
      <c r="F8900" s="86">
        <v>111756.634047464</v>
      </c>
    </row>
    <row r="8901" spans="1:6">
      <c r="A8901">
        <v>2042</v>
      </c>
      <c r="B8901" t="s">
        <v>1029</v>
      </c>
      <c r="C8901" t="s">
        <v>1013</v>
      </c>
      <c r="D8901" t="s">
        <v>972</v>
      </c>
      <c r="E8901" t="s">
        <v>1018</v>
      </c>
      <c r="F8901" s="86">
        <v>111867.081957865</v>
      </c>
    </row>
    <row r="8902" spans="1:6">
      <c r="A8902">
        <v>2043</v>
      </c>
      <c r="B8902" t="s">
        <v>1029</v>
      </c>
      <c r="C8902" t="s">
        <v>1013</v>
      </c>
      <c r="D8902" t="s">
        <v>972</v>
      </c>
      <c r="E8902" t="s">
        <v>1018</v>
      </c>
      <c r="F8902" s="86">
        <v>111945.332115307</v>
      </c>
    </row>
    <row r="8903" spans="1:6">
      <c r="A8903">
        <v>2044</v>
      </c>
      <c r="B8903" t="s">
        <v>1029</v>
      </c>
      <c r="C8903" t="s">
        <v>1013</v>
      </c>
      <c r="D8903" t="s">
        <v>972</v>
      </c>
      <c r="E8903" t="s">
        <v>1018</v>
      </c>
      <c r="F8903" s="86">
        <v>111959.917557138</v>
      </c>
    </row>
    <row r="8904" spans="1:6">
      <c r="A8904">
        <v>2045</v>
      </c>
      <c r="B8904" t="s">
        <v>1029</v>
      </c>
      <c r="C8904" t="s">
        <v>1013</v>
      </c>
      <c r="D8904" t="s">
        <v>972</v>
      </c>
      <c r="E8904" t="s">
        <v>1018</v>
      </c>
      <c r="F8904" s="86">
        <v>111914.62938809099</v>
      </c>
    </row>
    <row r="8905" spans="1:6">
      <c r="A8905">
        <v>2046</v>
      </c>
      <c r="B8905" t="s">
        <v>1029</v>
      </c>
      <c r="C8905" t="s">
        <v>1013</v>
      </c>
      <c r="D8905" t="s">
        <v>972</v>
      </c>
      <c r="E8905" t="s">
        <v>1018</v>
      </c>
      <c r="F8905" s="86">
        <v>111805.589822635</v>
      </c>
    </row>
    <row r="8906" spans="1:6">
      <c r="A8906">
        <v>2047</v>
      </c>
      <c r="B8906" t="s">
        <v>1029</v>
      </c>
      <c r="C8906" t="s">
        <v>1013</v>
      </c>
      <c r="D8906" t="s">
        <v>972</v>
      </c>
      <c r="E8906" t="s">
        <v>1018</v>
      </c>
      <c r="F8906" s="86">
        <v>111684.409975409</v>
      </c>
    </row>
    <row r="8907" spans="1:6">
      <c r="A8907">
        <v>2048</v>
      </c>
      <c r="B8907" t="s">
        <v>1029</v>
      </c>
      <c r="C8907" t="s">
        <v>1013</v>
      </c>
      <c r="D8907" t="s">
        <v>972</v>
      </c>
      <c r="E8907" t="s">
        <v>1018</v>
      </c>
      <c r="F8907" s="86">
        <v>111490.150563513</v>
      </c>
    </row>
    <row r="8908" spans="1:6">
      <c r="A8908">
        <v>2049</v>
      </c>
      <c r="B8908" t="s">
        <v>1029</v>
      </c>
      <c r="C8908" t="s">
        <v>1013</v>
      </c>
      <c r="D8908" t="s">
        <v>972</v>
      </c>
      <c r="E8908" t="s">
        <v>1018</v>
      </c>
      <c r="F8908" s="86">
        <v>111265.40966403999</v>
      </c>
    </row>
    <row r="8909" spans="1:6">
      <c r="A8909">
        <v>2050</v>
      </c>
      <c r="B8909" t="s">
        <v>1029</v>
      </c>
      <c r="C8909" t="s">
        <v>1013</v>
      </c>
      <c r="D8909" t="s">
        <v>972</v>
      </c>
      <c r="E8909" t="s">
        <v>1018</v>
      </c>
      <c r="F8909" s="86">
        <v>111029.042169489</v>
      </c>
    </row>
    <row r="8910" spans="1:6">
      <c r="A8910">
        <v>2017</v>
      </c>
      <c r="B8910" t="s">
        <v>1030</v>
      </c>
      <c r="C8910" t="s">
        <v>1013</v>
      </c>
      <c r="D8910" t="s">
        <v>972</v>
      </c>
      <c r="E8910" t="s">
        <v>1018</v>
      </c>
      <c r="F8910" s="86">
        <v>59820.105136173297</v>
      </c>
    </row>
    <row r="8911" spans="1:6">
      <c r="A8911">
        <v>2018</v>
      </c>
      <c r="B8911" t="s">
        <v>1030</v>
      </c>
      <c r="C8911" t="s">
        <v>1013</v>
      </c>
      <c r="D8911" t="s">
        <v>972</v>
      </c>
      <c r="E8911" t="s">
        <v>1018</v>
      </c>
      <c r="F8911" s="86">
        <v>59525.9124382109</v>
      </c>
    </row>
    <row r="8912" spans="1:6">
      <c r="A8912">
        <v>2019</v>
      </c>
      <c r="B8912" t="s">
        <v>1030</v>
      </c>
      <c r="C8912" t="s">
        <v>1013</v>
      </c>
      <c r="D8912" t="s">
        <v>972</v>
      </c>
      <c r="E8912" t="s">
        <v>1018</v>
      </c>
      <c r="F8912" s="86">
        <v>59220.360631581003</v>
      </c>
    </row>
    <row r="8913" spans="1:6">
      <c r="A8913">
        <v>2020</v>
      </c>
      <c r="B8913" t="s">
        <v>1030</v>
      </c>
      <c r="C8913" t="s">
        <v>1013</v>
      </c>
      <c r="D8913" t="s">
        <v>972</v>
      </c>
      <c r="E8913" t="s">
        <v>1018</v>
      </c>
      <c r="F8913" s="86">
        <v>58876.3670037966</v>
      </c>
    </row>
    <row r="8914" spans="1:6">
      <c r="A8914">
        <v>2021</v>
      </c>
      <c r="B8914" t="s">
        <v>1030</v>
      </c>
      <c r="C8914" t="s">
        <v>1013</v>
      </c>
      <c r="D8914" t="s">
        <v>972</v>
      </c>
      <c r="E8914" t="s">
        <v>1018</v>
      </c>
      <c r="F8914" s="86">
        <v>58518.849249319697</v>
      </c>
    </row>
    <row r="8915" spans="1:6">
      <c r="A8915">
        <v>2022</v>
      </c>
      <c r="B8915" t="s">
        <v>1030</v>
      </c>
      <c r="C8915" t="s">
        <v>1013</v>
      </c>
      <c r="D8915" t="s">
        <v>972</v>
      </c>
      <c r="E8915" t="s">
        <v>1018</v>
      </c>
      <c r="F8915" s="86">
        <v>58134.949933181299</v>
      </c>
    </row>
    <row r="8916" spans="1:6">
      <c r="A8916">
        <v>2023</v>
      </c>
      <c r="B8916" t="s">
        <v>1030</v>
      </c>
      <c r="C8916" t="s">
        <v>1013</v>
      </c>
      <c r="D8916" t="s">
        <v>972</v>
      </c>
      <c r="E8916" t="s">
        <v>1018</v>
      </c>
      <c r="F8916" s="86">
        <v>57717.183998073997</v>
      </c>
    </row>
    <row r="8917" spans="1:6">
      <c r="A8917">
        <v>2024</v>
      </c>
      <c r="B8917" t="s">
        <v>1030</v>
      </c>
      <c r="C8917" t="s">
        <v>1013</v>
      </c>
      <c r="D8917" t="s">
        <v>972</v>
      </c>
      <c r="E8917" t="s">
        <v>1018</v>
      </c>
      <c r="F8917" s="86">
        <v>57254.6823905985</v>
      </c>
    </row>
    <row r="8918" spans="1:6">
      <c r="A8918">
        <v>2025</v>
      </c>
      <c r="B8918" t="s">
        <v>1030</v>
      </c>
      <c r="C8918" t="s">
        <v>1013</v>
      </c>
      <c r="D8918" t="s">
        <v>972</v>
      </c>
      <c r="E8918" t="s">
        <v>1018</v>
      </c>
      <c r="F8918" s="86">
        <v>56743.019838379398</v>
      </c>
    </row>
    <row r="8919" spans="1:6">
      <c r="A8919">
        <v>2026</v>
      </c>
      <c r="B8919" t="s">
        <v>1030</v>
      </c>
      <c r="C8919" t="s">
        <v>1013</v>
      </c>
      <c r="D8919" t="s">
        <v>972</v>
      </c>
      <c r="E8919" t="s">
        <v>1018</v>
      </c>
      <c r="F8919" s="86">
        <v>56181.150198928903</v>
      </c>
    </row>
    <row r="8920" spans="1:6">
      <c r="A8920">
        <v>2027</v>
      </c>
      <c r="B8920" t="s">
        <v>1030</v>
      </c>
      <c r="C8920" t="s">
        <v>1013</v>
      </c>
      <c r="D8920" t="s">
        <v>972</v>
      </c>
      <c r="E8920" t="s">
        <v>1018</v>
      </c>
      <c r="F8920" s="86">
        <v>55565.087403279402</v>
      </c>
    </row>
    <row r="8921" spans="1:6">
      <c r="A8921">
        <v>2028</v>
      </c>
      <c r="B8921" t="s">
        <v>1030</v>
      </c>
      <c r="C8921" t="s">
        <v>1013</v>
      </c>
      <c r="D8921" t="s">
        <v>972</v>
      </c>
      <c r="E8921" t="s">
        <v>1018</v>
      </c>
      <c r="F8921" s="86">
        <v>54897.035999527303</v>
      </c>
    </row>
    <row r="8922" spans="1:6">
      <c r="A8922">
        <v>2029</v>
      </c>
      <c r="B8922" t="s">
        <v>1030</v>
      </c>
      <c r="C8922" t="s">
        <v>1013</v>
      </c>
      <c r="D8922" t="s">
        <v>972</v>
      </c>
      <c r="E8922" t="s">
        <v>1018</v>
      </c>
      <c r="F8922" s="86">
        <v>54174.449619418498</v>
      </c>
    </row>
    <row r="8923" spans="1:6">
      <c r="A8923">
        <v>2030</v>
      </c>
      <c r="B8923" t="s">
        <v>1030</v>
      </c>
      <c r="C8923" t="s">
        <v>1013</v>
      </c>
      <c r="D8923" t="s">
        <v>972</v>
      </c>
      <c r="E8923" t="s">
        <v>1018</v>
      </c>
      <c r="F8923" s="86">
        <v>53393.999018703202</v>
      </c>
    </row>
    <row r="8924" spans="1:6">
      <c r="A8924">
        <v>2031</v>
      </c>
      <c r="B8924" t="s">
        <v>1030</v>
      </c>
      <c r="C8924" t="s">
        <v>1013</v>
      </c>
      <c r="D8924" t="s">
        <v>972</v>
      </c>
      <c r="E8924" t="s">
        <v>1018</v>
      </c>
      <c r="F8924" s="86">
        <v>52551.315925324299</v>
      </c>
    </row>
    <row r="8925" spans="1:6">
      <c r="A8925">
        <v>2032</v>
      </c>
      <c r="B8925" t="s">
        <v>1030</v>
      </c>
      <c r="C8925" t="s">
        <v>1013</v>
      </c>
      <c r="D8925" t="s">
        <v>972</v>
      </c>
      <c r="E8925" t="s">
        <v>1018</v>
      </c>
      <c r="F8925" s="86">
        <v>51644.766903736199</v>
      </c>
    </row>
    <row r="8926" spans="1:6">
      <c r="A8926">
        <v>2033</v>
      </c>
      <c r="B8926" t="s">
        <v>1030</v>
      </c>
      <c r="C8926" t="s">
        <v>1013</v>
      </c>
      <c r="D8926" t="s">
        <v>972</v>
      </c>
      <c r="E8926" t="s">
        <v>1018</v>
      </c>
      <c r="F8926" s="86">
        <v>50676.546301033901</v>
      </c>
    </row>
    <row r="8927" spans="1:6">
      <c r="A8927">
        <v>2034</v>
      </c>
      <c r="B8927" t="s">
        <v>1030</v>
      </c>
      <c r="C8927" t="s">
        <v>1013</v>
      </c>
      <c r="D8927" t="s">
        <v>972</v>
      </c>
      <c r="E8927" t="s">
        <v>1018</v>
      </c>
      <c r="F8927" s="86">
        <v>49649.364200391901</v>
      </c>
    </row>
    <row r="8928" spans="1:6">
      <c r="A8928">
        <v>2035</v>
      </c>
      <c r="B8928" t="s">
        <v>1030</v>
      </c>
      <c r="C8928" t="s">
        <v>1013</v>
      </c>
      <c r="D8928" t="s">
        <v>972</v>
      </c>
      <c r="E8928" t="s">
        <v>1018</v>
      </c>
      <c r="F8928" s="86">
        <v>48556.431346633901</v>
      </c>
    </row>
    <row r="8929" spans="1:6">
      <c r="A8929">
        <v>2036</v>
      </c>
      <c r="B8929" t="s">
        <v>1030</v>
      </c>
      <c r="C8929" t="s">
        <v>1013</v>
      </c>
      <c r="D8929" t="s">
        <v>972</v>
      </c>
      <c r="E8929" t="s">
        <v>1018</v>
      </c>
      <c r="F8929" s="86">
        <v>47402.586774696101</v>
      </c>
    </row>
    <row r="8930" spans="1:6">
      <c r="A8930">
        <v>2037</v>
      </c>
      <c r="B8930" t="s">
        <v>1030</v>
      </c>
      <c r="C8930" t="s">
        <v>1013</v>
      </c>
      <c r="D8930" t="s">
        <v>972</v>
      </c>
      <c r="E8930" t="s">
        <v>1018</v>
      </c>
      <c r="F8930" s="86">
        <v>46191.509859938997</v>
      </c>
    </row>
    <row r="8931" spans="1:6">
      <c r="A8931">
        <v>2038</v>
      </c>
      <c r="B8931" t="s">
        <v>1030</v>
      </c>
      <c r="C8931" t="s">
        <v>1013</v>
      </c>
      <c r="D8931" t="s">
        <v>972</v>
      </c>
      <c r="E8931" t="s">
        <v>1018</v>
      </c>
      <c r="F8931" s="86">
        <v>44934.559166753599</v>
      </c>
    </row>
    <row r="8932" spans="1:6">
      <c r="A8932">
        <v>2039</v>
      </c>
      <c r="B8932" t="s">
        <v>1030</v>
      </c>
      <c r="C8932" t="s">
        <v>1013</v>
      </c>
      <c r="D8932" t="s">
        <v>972</v>
      </c>
      <c r="E8932" t="s">
        <v>1018</v>
      </c>
      <c r="F8932" s="86">
        <v>43642.851285946803</v>
      </c>
    </row>
    <row r="8933" spans="1:6">
      <c r="A8933">
        <v>2040</v>
      </c>
      <c r="B8933" t="s">
        <v>1030</v>
      </c>
      <c r="C8933" t="s">
        <v>1013</v>
      </c>
      <c r="D8933" t="s">
        <v>972</v>
      </c>
      <c r="E8933" t="s">
        <v>1018</v>
      </c>
      <c r="F8933" s="86">
        <v>42327.725640998797</v>
      </c>
    </row>
    <row r="8934" spans="1:6">
      <c r="A8934">
        <v>2041</v>
      </c>
      <c r="B8934" t="s">
        <v>1030</v>
      </c>
      <c r="C8934" t="s">
        <v>1013</v>
      </c>
      <c r="D8934" t="s">
        <v>972</v>
      </c>
      <c r="E8934" t="s">
        <v>1018</v>
      </c>
      <c r="F8934" s="86">
        <v>41009.366069153097</v>
      </c>
    </row>
    <row r="8935" spans="1:6">
      <c r="A8935">
        <v>2042</v>
      </c>
      <c r="B8935" t="s">
        <v>1030</v>
      </c>
      <c r="C8935" t="s">
        <v>1013</v>
      </c>
      <c r="D8935" t="s">
        <v>972</v>
      </c>
      <c r="E8935" t="s">
        <v>1018</v>
      </c>
      <c r="F8935" s="86">
        <v>39709.663486939098</v>
      </c>
    </row>
    <row r="8936" spans="1:6">
      <c r="A8936">
        <v>2043</v>
      </c>
      <c r="B8936" t="s">
        <v>1030</v>
      </c>
      <c r="C8936" t="s">
        <v>1013</v>
      </c>
      <c r="D8936" t="s">
        <v>972</v>
      </c>
      <c r="E8936" t="s">
        <v>1018</v>
      </c>
      <c r="F8936" s="86">
        <v>38456.889918190704</v>
      </c>
    </row>
    <row r="8937" spans="1:6">
      <c r="A8937">
        <v>2044</v>
      </c>
      <c r="B8937" t="s">
        <v>1030</v>
      </c>
      <c r="C8937" t="s">
        <v>1013</v>
      </c>
      <c r="D8937" t="s">
        <v>972</v>
      </c>
      <c r="E8937" t="s">
        <v>1018</v>
      </c>
      <c r="F8937" s="86">
        <v>37269.164717408799</v>
      </c>
    </row>
    <row r="8938" spans="1:6">
      <c r="A8938">
        <v>2045</v>
      </c>
      <c r="B8938" t="s">
        <v>1030</v>
      </c>
      <c r="C8938" t="s">
        <v>1013</v>
      </c>
      <c r="D8938" t="s">
        <v>972</v>
      </c>
      <c r="E8938" t="s">
        <v>1018</v>
      </c>
      <c r="F8938" s="86">
        <v>36169.895098242901</v>
      </c>
    </row>
    <row r="8939" spans="1:6">
      <c r="A8939">
        <v>2046</v>
      </c>
      <c r="B8939" t="s">
        <v>1030</v>
      </c>
      <c r="C8939" t="s">
        <v>1013</v>
      </c>
      <c r="D8939" t="s">
        <v>972</v>
      </c>
      <c r="E8939" t="s">
        <v>1018</v>
      </c>
      <c r="F8939" s="86">
        <v>35171.995366750802</v>
      </c>
    </row>
    <row r="8940" spans="1:6">
      <c r="A8940">
        <v>2047</v>
      </c>
      <c r="B8940" t="s">
        <v>1030</v>
      </c>
      <c r="C8940" t="s">
        <v>1013</v>
      </c>
      <c r="D8940" t="s">
        <v>972</v>
      </c>
      <c r="E8940" t="s">
        <v>1018</v>
      </c>
      <c r="F8940" s="86">
        <v>34282.8549416026</v>
      </c>
    </row>
    <row r="8941" spans="1:6">
      <c r="A8941">
        <v>2048</v>
      </c>
      <c r="B8941" t="s">
        <v>1030</v>
      </c>
      <c r="C8941" t="s">
        <v>1013</v>
      </c>
      <c r="D8941" t="s">
        <v>972</v>
      </c>
      <c r="E8941" t="s">
        <v>1018</v>
      </c>
      <c r="F8941" s="86">
        <v>33506.3960613581</v>
      </c>
    </row>
    <row r="8942" spans="1:6">
      <c r="A8942">
        <v>2049</v>
      </c>
      <c r="B8942" t="s">
        <v>1030</v>
      </c>
      <c r="C8942" t="s">
        <v>1013</v>
      </c>
      <c r="D8942" t="s">
        <v>972</v>
      </c>
      <c r="E8942" t="s">
        <v>1018</v>
      </c>
      <c r="F8942" s="86">
        <v>32841.099156555603</v>
      </c>
    </row>
    <row r="8943" spans="1:6">
      <c r="A8943">
        <v>2050</v>
      </c>
      <c r="B8943" t="s">
        <v>1030</v>
      </c>
      <c r="C8943" t="s">
        <v>1013</v>
      </c>
      <c r="D8943" t="s">
        <v>972</v>
      </c>
      <c r="E8943" t="s">
        <v>1018</v>
      </c>
      <c r="F8943" s="86">
        <v>32279.6462213819</v>
      </c>
    </row>
    <row r="8944" spans="1:6">
      <c r="A8944">
        <v>2017</v>
      </c>
      <c r="B8944" t="s">
        <v>1031</v>
      </c>
      <c r="C8944" t="s">
        <v>1013</v>
      </c>
      <c r="D8944" t="s">
        <v>972</v>
      </c>
      <c r="E8944" t="s">
        <v>1018</v>
      </c>
      <c r="F8944" s="86">
        <v>86265.547745696196</v>
      </c>
    </row>
    <row r="8945" spans="1:6">
      <c r="A8945">
        <v>2018</v>
      </c>
      <c r="B8945" t="s">
        <v>1031</v>
      </c>
      <c r="C8945" t="s">
        <v>1013</v>
      </c>
      <c r="D8945" t="s">
        <v>972</v>
      </c>
      <c r="E8945" t="s">
        <v>1018</v>
      </c>
      <c r="F8945" s="86">
        <v>85803.941966060796</v>
      </c>
    </row>
    <row r="8946" spans="1:6">
      <c r="A8946">
        <v>2019</v>
      </c>
      <c r="B8946" t="s">
        <v>1031</v>
      </c>
      <c r="C8946" t="s">
        <v>1013</v>
      </c>
      <c r="D8946" t="s">
        <v>972</v>
      </c>
      <c r="E8946" t="s">
        <v>1018</v>
      </c>
      <c r="F8946" s="86">
        <v>85326.526283524494</v>
      </c>
    </row>
    <row r="8947" spans="1:6">
      <c r="A8947">
        <v>2020</v>
      </c>
      <c r="B8947" t="s">
        <v>1031</v>
      </c>
      <c r="C8947" t="s">
        <v>1013</v>
      </c>
      <c r="D8947" t="s">
        <v>972</v>
      </c>
      <c r="E8947" t="s">
        <v>1018</v>
      </c>
      <c r="F8947" s="86">
        <v>84792.469926744394</v>
      </c>
    </row>
    <row r="8948" spans="1:6">
      <c r="A8948">
        <v>2021</v>
      </c>
      <c r="B8948" t="s">
        <v>1031</v>
      </c>
      <c r="C8948" t="s">
        <v>1013</v>
      </c>
      <c r="D8948" t="s">
        <v>972</v>
      </c>
      <c r="E8948" t="s">
        <v>1018</v>
      </c>
      <c r="F8948" s="86">
        <v>84239.094141116599</v>
      </c>
    </row>
    <row r="8949" spans="1:6">
      <c r="A8949">
        <v>2022</v>
      </c>
      <c r="B8949" t="s">
        <v>1031</v>
      </c>
      <c r="C8949" t="s">
        <v>1013</v>
      </c>
      <c r="D8949" t="s">
        <v>972</v>
      </c>
      <c r="E8949" t="s">
        <v>1018</v>
      </c>
      <c r="F8949" s="86">
        <v>83647.2650067793</v>
      </c>
    </row>
    <row r="8950" spans="1:6">
      <c r="A8950">
        <v>2023</v>
      </c>
      <c r="B8950" t="s">
        <v>1031</v>
      </c>
      <c r="C8950" t="s">
        <v>1013</v>
      </c>
      <c r="D8950" t="s">
        <v>972</v>
      </c>
      <c r="E8950" t="s">
        <v>1018</v>
      </c>
      <c r="F8950" s="86">
        <v>83006.256547273602</v>
      </c>
    </row>
    <row r="8951" spans="1:6">
      <c r="A8951">
        <v>2024</v>
      </c>
      <c r="B8951" t="s">
        <v>1031</v>
      </c>
      <c r="C8951" t="s">
        <v>1013</v>
      </c>
      <c r="D8951" t="s">
        <v>972</v>
      </c>
      <c r="E8951" t="s">
        <v>1018</v>
      </c>
      <c r="F8951" s="86">
        <v>82299.933328150393</v>
      </c>
    </row>
    <row r="8952" spans="1:6">
      <c r="A8952">
        <v>2025</v>
      </c>
      <c r="B8952" t="s">
        <v>1031</v>
      </c>
      <c r="C8952" t="s">
        <v>1013</v>
      </c>
      <c r="D8952" t="s">
        <v>972</v>
      </c>
      <c r="E8952" t="s">
        <v>1018</v>
      </c>
      <c r="F8952" s="86">
        <v>81521.740663463395</v>
      </c>
    </row>
    <row r="8953" spans="1:6">
      <c r="A8953">
        <v>2026</v>
      </c>
      <c r="B8953" t="s">
        <v>1031</v>
      </c>
      <c r="C8953" t="s">
        <v>1013</v>
      </c>
      <c r="D8953" t="s">
        <v>972</v>
      </c>
      <c r="E8953" t="s">
        <v>1018</v>
      </c>
      <c r="F8953" s="86">
        <v>80670.498514248495</v>
      </c>
    </row>
    <row r="8954" spans="1:6">
      <c r="A8954">
        <v>2027</v>
      </c>
      <c r="B8954" t="s">
        <v>1031</v>
      </c>
      <c r="C8954" t="s">
        <v>1013</v>
      </c>
      <c r="D8954" t="s">
        <v>972</v>
      </c>
      <c r="E8954" t="s">
        <v>1018</v>
      </c>
      <c r="F8954" s="86">
        <v>79740.550049145793</v>
      </c>
    </row>
    <row r="8955" spans="1:6">
      <c r="A8955">
        <v>2028</v>
      </c>
      <c r="B8955" t="s">
        <v>1031</v>
      </c>
      <c r="C8955" t="s">
        <v>1013</v>
      </c>
      <c r="D8955" t="s">
        <v>972</v>
      </c>
      <c r="E8955" t="s">
        <v>1018</v>
      </c>
      <c r="F8955" s="86">
        <v>78735.682664370106</v>
      </c>
    </row>
    <row r="8956" spans="1:6">
      <c r="A8956">
        <v>2029</v>
      </c>
      <c r="B8956" t="s">
        <v>1031</v>
      </c>
      <c r="C8956" t="s">
        <v>1013</v>
      </c>
      <c r="D8956" t="s">
        <v>972</v>
      </c>
      <c r="E8956" t="s">
        <v>1018</v>
      </c>
      <c r="F8956" s="86">
        <v>77653.010864281197</v>
      </c>
    </row>
    <row r="8957" spans="1:6">
      <c r="A8957">
        <v>2030</v>
      </c>
      <c r="B8957" t="s">
        <v>1031</v>
      </c>
      <c r="C8957" t="s">
        <v>1013</v>
      </c>
      <c r="D8957" t="s">
        <v>972</v>
      </c>
      <c r="E8957" t="s">
        <v>1018</v>
      </c>
      <c r="F8957" s="86">
        <v>76488.252280069006</v>
      </c>
    </row>
    <row r="8958" spans="1:6">
      <c r="A8958">
        <v>2031</v>
      </c>
      <c r="B8958" t="s">
        <v>1031</v>
      </c>
      <c r="C8958" t="s">
        <v>1013</v>
      </c>
      <c r="D8958" t="s">
        <v>972</v>
      </c>
      <c r="E8958" t="s">
        <v>1018</v>
      </c>
      <c r="F8958" s="86">
        <v>75235.198767623093</v>
      </c>
    </row>
    <row r="8959" spans="1:6">
      <c r="A8959">
        <v>2032</v>
      </c>
      <c r="B8959" t="s">
        <v>1031</v>
      </c>
      <c r="C8959" t="s">
        <v>1013</v>
      </c>
      <c r="D8959" t="s">
        <v>972</v>
      </c>
      <c r="E8959" t="s">
        <v>1018</v>
      </c>
      <c r="F8959" s="86">
        <v>73891.952766233095</v>
      </c>
    </row>
    <row r="8960" spans="1:6">
      <c r="A8960">
        <v>2033</v>
      </c>
      <c r="B8960" t="s">
        <v>1031</v>
      </c>
      <c r="C8960" t="s">
        <v>1013</v>
      </c>
      <c r="D8960" t="s">
        <v>972</v>
      </c>
      <c r="E8960" t="s">
        <v>1018</v>
      </c>
      <c r="F8960" s="86">
        <v>72462.019024893903</v>
      </c>
    </row>
    <row r="8961" spans="1:6">
      <c r="A8961">
        <v>2034</v>
      </c>
      <c r="B8961" t="s">
        <v>1031</v>
      </c>
      <c r="C8961" t="s">
        <v>1013</v>
      </c>
      <c r="D8961" t="s">
        <v>972</v>
      </c>
      <c r="E8961" t="s">
        <v>1018</v>
      </c>
      <c r="F8961" s="86">
        <v>70949.909466472294</v>
      </c>
    </row>
    <row r="8962" spans="1:6">
      <c r="A8962">
        <v>2035</v>
      </c>
      <c r="B8962" t="s">
        <v>1031</v>
      </c>
      <c r="C8962" t="s">
        <v>1013</v>
      </c>
      <c r="D8962" t="s">
        <v>972</v>
      </c>
      <c r="E8962" t="s">
        <v>1018</v>
      </c>
      <c r="F8962" s="86">
        <v>69345.773743752507</v>
      </c>
    </row>
    <row r="8963" spans="1:6">
      <c r="A8963">
        <v>2036</v>
      </c>
      <c r="B8963" t="s">
        <v>1031</v>
      </c>
      <c r="C8963" t="s">
        <v>1013</v>
      </c>
      <c r="D8963" t="s">
        <v>972</v>
      </c>
      <c r="E8963" t="s">
        <v>1018</v>
      </c>
      <c r="F8963" s="86">
        <v>67657.117795271799</v>
      </c>
    </row>
    <row r="8964" spans="1:6">
      <c r="A8964">
        <v>2037</v>
      </c>
      <c r="B8964" t="s">
        <v>1031</v>
      </c>
      <c r="C8964" t="s">
        <v>1013</v>
      </c>
      <c r="D8964" t="s">
        <v>972</v>
      </c>
      <c r="E8964" t="s">
        <v>1018</v>
      </c>
      <c r="F8964" s="86">
        <v>65889.199776552807</v>
      </c>
    </row>
    <row r="8965" spans="1:6">
      <c r="A8965">
        <v>2038</v>
      </c>
      <c r="B8965" t="s">
        <v>1031</v>
      </c>
      <c r="C8965" t="s">
        <v>1013</v>
      </c>
      <c r="D8965" t="s">
        <v>972</v>
      </c>
      <c r="E8965" t="s">
        <v>1018</v>
      </c>
      <c r="F8965" s="86">
        <v>64058.112727763299</v>
      </c>
    </row>
    <row r="8966" spans="1:6">
      <c r="A8966">
        <v>2039</v>
      </c>
      <c r="B8966" t="s">
        <v>1031</v>
      </c>
      <c r="C8966" t="s">
        <v>1013</v>
      </c>
      <c r="D8966" t="s">
        <v>972</v>
      </c>
      <c r="E8966" t="s">
        <v>1018</v>
      </c>
      <c r="F8966" s="86">
        <v>62179.828810104402</v>
      </c>
    </row>
    <row r="8967" spans="1:6">
      <c r="A8967">
        <v>2040</v>
      </c>
      <c r="B8967" t="s">
        <v>1031</v>
      </c>
      <c r="C8967" t="s">
        <v>1013</v>
      </c>
      <c r="D8967" t="s">
        <v>972</v>
      </c>
      <c r="E8967" t="s">
        <v>1018</v>
      </c>
      <c r="F8967" s="86">
        <v>60270.531690406802</v>
      </c>
    </row>
    <row r="8968" spans="1:6">
      <c r="A8968">
        <v>2041</v>
      </c>
      <c r="B8968" t="s">
        <v>1031</v>
      </c>
      <c r="C8968" t="s">
        <v>1013</v>
      </c>
      <c r="D8968" t="s">
        <v>972</v>
      </c>
      <c r="E8968" t="s">
        <v>1018</v>
      </c>
      <c r="F8968" s="86">
        <v>58359.390661731799</v>
      </c>
    </row>
    <row r="8969" spans="1:6">
      <c r="A8969">
        <v>2042</v>
      </c>
      <c r="B8969" t="s">
        <v>1031</v>
      </c>
      <c r="C8969" t="s">
        <v>1013</v>
      </c>
      <c r="D8969" t="s">
        <v>972</v>
      </c>
      <c r="E8969" t="s">
        <v>1018</v>
      </c>
      <c r="F8969" s="86">
        <v>56477.7809057505</v>
      </c>
    </row>
    <row r="8970" spans="1:6">
      <c r="A8970">
        <v>2043</v>
      </c>
      <c r="B8970" t="s">
        <v>1031</v>
      </c>
      <c r="C8970" t="s">
        <v>1013</v>
      </c>
      <c r="D8970" t="s">
        <v>972</v>
      </c>
      <c r="E8970" t="s">
        <v>1018</v>
      </c>
      <c r="F8970" s="86">
        <v>54666.551529185403</v>
      </c>
    </row>
    <row r="8971" spans="1:6">
      <c r="A8971">
        <v>2044</v>
      </c>
      <c r="B8971" t="s">
        <v>1031</v>
      </c>
      <c r="C8971" t="s">
        <v>1013</v>
      </c>
      <c r="D8971" t="s">
        <v>972</v>
      </c>
      <c r="E8971" t="s">
        <v>1018</v>
      </c>
      <c r="F8971" s="86">
        <v>52951.425414072102</v>
      </c>
    </row>
    <row r="8972" spans="1:6">
      <c r="A8972">
        <v>2045</v>
      </c>
      <c r="B8972" t="s">
        <v>1031</v>
      </c>
      <c r="C8972" t="s">
        <v>1013</v>
      </c>
      <c r="D8972" t="s">
        <v>972</v>
      </c>
      <c r="E8972" t="s">
        <v>1018</v>
      </c>
      <c r="F8972" s="86">
        <v>51366.383442471801</v>
      </c>
    </row>
    <row r="8973" spans="1:6">
      <c r="A8973">
        <v>2046</v>
      </c>
      <c r="B8973" t="s">
        <v>1031</v>
      </c>
      <c r="C8973" t="s">
        <v>1013</v>
      </c>
      <c r="D8973" t="s">
        <v>972</v>
      </c>
      <c r="E8973" t="s">
        <v>1018</v>
      </c>
      <c r="F8973" s="86">
        <v>49929.495815429596</v>
      </c>
    </row>
    <row r="8974" spans="1:6">
      <c r="A8974">
        <v>2047</v>
      </c>
      <c r="B8974" t="s">
        <v>1031</v>
      </c>
      <c r="C8974" t="s">
        <v>1013</v>
      </c>
      <c r="D8974" t="s">
        <v>972</v>
      </c>
      <c r="E8974" t="s">
        <v>1018</v>
      </c>
      <c r="F8974" s="86">
        <v>48651.2954469861</v>
      </c>
    </row>
    <row r="8975" spans="1:6">
      <c r="A8975">
        <v>2048</v>
      </c>
      <c r="B8975" t="s">
        <v>1031</v>
      </c>
      <c r="C8975" t="s">
        <v>1013</v>
      </c>
      <c r="D8975" t="s">
        <v>972</v>
      </c>
      <c r="E8975" t="s">
        <v>1018</v>
      </c>
      <c r="F8975" s="86">
        <v>47537.1004589683</v>
      </c>
    </row>
    <row r="8976" spans="1:6">
      <c r="A8976">
        <v>2049</v>
      </c>
      <c r="B8976" t="s">
        <v>1031</v>
      </c>
      <c r="C8976" t="s">
        <v>1013</v>
      </c>
      <c r="D8976" t="s">
        <v>972</v>
      </c>
      <c r="E8976" t="s">
        <v>1018</v>
      </c>
      <c r="F8976" s="86">
        <v>46584.4321333392</v>
      </c>
    </row>
    <row r="8977" spans="1:6">
      <c r="A8977">
        <v>2050</v>
      </c>
      <c r="B8977" t="s">
        <v>1031</v>
      </c>
      <c r="C8977" t="s">
        <v>1013</v>
      </c>
      <c r="D8977" t="s">
        <v>972</v>
      </c>
      <c r="E8977" t="s">
        <v>1018</v>
      </c>
      <c r="F8977" s="86">
        <v>45782.5390312741</v>
      </c>
    </row>
    <row r="8978" spans="1:6">
      <c r="A8978">
        <v>2017</v>
      </c>
      <c r="B8978" t="s">
        <v>1032</v>
      </c>
      <c r="C8978" t="s">
        <v>1013</v>
      </c>
      <c r="D8978" t="s">
        <v>972</v>
      </c>
      <c r="E8978" t="s">
        <v>1018</v>
      </c>
      <c r="F8978" s="86">
        <v>4003747.7669306202</v>
      </c>
    </row>
    <row r="8979" spans="1:6">
      <c r="A8979">
        <v>2018</v>
      </c>
      <c r="B8979" t="s">
        <v>1032</v>
      </c>
      <c r="C8979" t="s">
        <v>1013</v>
      </c>
      <c r="D8979" t="s">
        <v>972</v>
      </c>
      <c r="E8979" t="s">
        <v>1018</v>
      </c>
      <c r="F8979" s="86">
        <v>4049627.4705960201</v>
      </c>
    </row>
    <row r="8980" spans="1:6">
      <c r="A8980">
        <v>2019</v>
      </c>
      <c r="B8980" t="s">
        <v>1032</v>
      </c>
      <c r="C8980" t="s">
        <v>1013</v>
      </c>
      <c r="D8980" t="s">
        <v>972</v>
      </c>
      <c r="E8980" t="s">
        <v>1018</v>
      </c>
      <c r="F8980" s="86">
        <v>4094359.1207812601</v>
      </c>
    </row>
    <row r="8981" spans="1:6">
      <c r="A8981">
        <v>2020</v>
      </c>
      <c r="B8981" t="s">
        <v>1032</v>
      </c>
      <c r="C8981" t="s">
        <v>1013</v>
      </c>
      <c r="D8981" t="s">
        <v>972</v>
      </c>
      <c r="E8981" t="s">
        <v>1018</v>
      </c>
      <c r="F8981" s="86">
        <v>4137279.9456383698</v>
      </c>
    </row>
    <row r="8982" spans="1:6">
      <c r="A8982">
        <v>2021</v>
      </c>
      <c r="B8982" t="s">
        <v>1032</v>
      </c>
      <c r="C8982" t="s">
        <v>1013</v>
      </c>
      <c r="D8982" t="s">
        <v>972</v>
      </c>
      <c r="E8982" t="s">
        <v>1018</v>
      </c>
      <c r="F8982" s="86">
        <v>4179032.92992373</v>
      </c>
    </row>
    <row r="8983" spans="1:6">
      <c r="A8983">
        <v>2022</v>
      </c>
      <c r="B8983" t="s">
        <v>1032</v>
      </c>
      <c r="C8983" t="s">
        <v>1013</v>
      </c>
      <c r="D8983" t="s">
        <v>972</v>
      </c>
      <c r="E8983" t="s">
        <v>1018</v>
      </c>
      <c r="F8983" s="86">
        <v>4219122.0632669004</v>
      </c>
    </row>
    <row r="8984" spans="1:6">
      <c r="A8984">
        <v>2023</v>
      </c>
      <c r="B8984" t="s">
        <v>1032</v>
      </c>
      <c r="C8984" t="s">
        <v>1013</v>
      </c>
      <c r="D8984" t="s">
        <v>972</v>
      </c>
      <c r="E8984" t="s">
        <v>1018</v>
      </c>
      <c r="F8984" s="86">
        <v>4256854.7167472197</v>
      </c>
    </row>
    <row r="8985" spans="1:6">
      <c r="A8985">
        <v>2024</v>
      </c>
      <c r="B8985" t="s">
        <v>1032</v>
      </c>
      <c r="C8985" t="s">
        <v>1013</v>
      </c>
      <c r="D8985" t="s">
        <v>972</v>
      </c>
      <c r="E8985" t="s">
        <v>1018</v>
      </c>
      <c r="F8985" s="86">
        <v>4291538.9928329503</v>
      </c>
    </row>
    <row r="8986" spans="1:6">
      <c r="A8986">
        <v>2025</v>
      </c>
      <c r="B8986" t="s">
        <v>1032</v>
      </c>
      <c r="C8986" t="s">
        <v>1013</v>
      </c>
      <c r="D8986" t="s">
        <v>972</v>
      </c>
      <c r="E8986" t="s">
        <v>1018</v>
      </c>
      <c r="F8986" s="86">
        <v>4322391.6566405399</v>
      </c>
    </row>
    <row r="8987" spans="1:6">
      <c r="A8987">
        <v>2026</v>
      </c>
      <c r="B8987" t="s">
        <v>1032</v>
      </c>
      <c r="C8987" t="s">
        <v>1013</v>
      </c>
      <c r="D8987" t="s">
        <v>972</v>
      </c>
      <c r="E8987" t="s">
        <v>1018</v>
      </c>
      <c r="F8987" s="86">
        <v>4348234.0483997604</v>
      </c>
    </row>
    <row r="8988" spans="1:6">
      <c r="A8988">
        <v>2027</v>
      </c>
      <c r="B8988" t="s">
        <v>1032</v>
      </c>
      <c r="C8988" t="s">
        <v>1013</v>
      </c>
      <c r="D8988" t="s">
        <v>972</v>
      </c>
      <c r="E8988" t="s">
        <v>1018</v>
      </c>
      <c r="F8988" s="86">
        <v>4367645.6041391799</v>
      </c>
    </row>
    <row r="8989" spans="1:6">
      <c r="A8989">
        <v>2028</v>
      </c>
      <c r="B8989" t="s">
        <v>1032</v>
      </c>
      <c r="C8989" t="s">
        <v>1013</v>
      </c>
      <c r="D8989" t="s">
        <v>972</v>
      </c>
      <c r="E8989" t="s">
        <v>1018</v>
      </c>
      <c r="F8989" s="86">
        <v>4379175.9777949797</v>
      </c>
    </row>
    <row r="8990" spans="1:6">
      <c r="A8990">
        <v>2029</v>
      </c>
      <c r="B8990" t="s">
        <v>1032</v>
      </c>
      <c r="C8990" t="s">
        <v>1013</v>
      </c>
      <c r="D8990" t="s">
        <v>972</v>
      </c>
      <c r="E8990" t="s">
        <v>1018</v>
      </c>
      <c r="F8990" s="86">
        <v>4380874.6226528399</v>
      </c>
    </row>
    <row r="8991" spans="1:6">
      <c r="A8991">
        <v>2030</v>
      </c>
      <c r="B8991" t="s">
        <v>1032</v>
      </c>
      <c r="C8991" t="s">
        <v>1013</v>
      </c>
      <c r="D8991" t="s">
        <v>972</v>
      </c>
      <c r="E8991" t="s">
        <v>1018</v>
      </c>
      <c r="F8991" s="86">
        <v>4370975.1321019903</v>
      </c>
    </row>
    <row r="8992" spans="1:6">
      <c r="A8992">
        <v>2031</v>
      </c>
      <c r="B8992" t="s">
        <v>1032</v>
      </c>
      <c r="C8992" t="s">
        <v>1013</v>
      </c>
      <c r="D8992" t="s">
        <v>972</v>
      </c>
      <c r="E8992" t="s">
        <v>1018</v>
      </c>
      <c r="F8992" s="86">
        <v>4348086.76485103</v>
      </c>
    </row>
    <row r="8993" spans="1:6">
      <c r="A8993">
        <v>2032</v>
      </c>
      <c r="B8993" t="s">
        <v>1032</v>
      </c>
      <c r="C8993" t="s">
        <v>1013</v>
      </c>
      <c r="D8993" t="s">
        <v>972</v>
      </c>
      <c r="E8993" t="s">
        <v>1018</v>
      </c>
      <c r="F8993" s="86">
        <v>4311084.4512162898</v>
      </c>
    </row>
    <row r="8994" spans="1:6">
      <c r="A8994">
        <v>2033</v>
      </c>
      <c r="B8994" t="s">
        <v>1032</v>
      </c>
      <c r="C8994" t="s">
        <v>1013</v>
      </c>
      <c r="D8994" t="s">
        <v>972</v>
      </c>
      <c r="E8994" t="s">
        <v>1018</v>
      </c>
      <c r="F8994" s="86">
        <v>4259642.7944454998</v>
      </c>
    </row>
    <row r="8995" spans="1:6">
      <c r="A8995">
        <v>2034</v>
      </c>
      <c r="B8995" t="s">
        <v>1032</v>
      </c>
      <c r="C8995" t="s">
        <v>1013</v>
      </c>
      <c r="D8995" t="s">
        <v>972</v>
      </c>
      <c r="E8995" t="s">
        <v>1018</v>
      </c>
      <c r="F8995" s="86">
        <v>4193807.6679490702</v>
      </c>
    </row>
    <row r="8996" spans="1:6">
      <c r="A8996">
        <v>2035</v>
      </c>
      <c r="B8996" t="s">
        <v>1032</v>
      </c>
      <c r="C8996" t="s">
        <v>1013</v>
      </c>
      <c r="D8996" t="s">
        <v>972</v>
      </c>
      <c r="E8996" t="s">
        <v>1018</v>
      </c>
      <c r="F8996" s="86">
        <v>4113884.4354395298</v>
      </c>
    </row>
    <row r="8997" spans="1:6">
      <c r="A8997">
        <v>2036</v>
      </c>
      <c r="B8997" t="s">
        <v>1032</v>
      </c>
      <c r="C8997" t="s">
        <v>1013</v>
      </c>
      <c r="D8997" t="s">
        <v>972</v>
      </c>
      <c r="E8997" t="s">
        <v>1018</v>
      </c>
      <c r="F8997" s="86">
        <v>4020877.1206085598</v>
      </c>
    </row>
    <row r="8998" spans="1:6">
      <c r="A8998">
        <v>2037</v>
      </c>
      <c r="B8998" t="s">
        <v>1032</v>
      </c>
      <c r="C8998" t="s">
        <v>1013</v>
      </c>
      <c r="D8998" t="s">
        <v>972</v>
      </c>
      <c r="E8998" t="s">
        <v>1018</v>
      </c>
      <c r="F8998" s="86">
        <v>3916389.9710956002</v>
      </c>
    </row>
    <row r="8999" spans="1:6">
      <c r="A8999">
        <v>2038</v>
      </c>
      <c r="B8999" t="s">
        <v>1032</v>
      </c>
      <c r="C8999" t="s">
        <v>1013</v>
      </c>
      <c r="D8999" t="s">
        <v>972</v>
      </c>
      <c r="E8999" t="s">
        <v>1018</v>
      </c>
      <c r="F8999" s="86">
        <v>3802918.2464627801</v>
      </c>
    </row>
    <row r="9000" spans="1:6">
      <c r="A9000">
        <v>2039</v>
      </c>
      <c r="B9000" t="s">
        <v>1032</v>
      </c>
      <c r="C9000" t="s">
        <v>1013</v>
      </c>
      <c r="D9000" t="s">
        <v>972</v>
      </c>
      <c r="E9000" t="s">
        <v>1018</v>
      </c>
      <c r="F9000" s="86">
        <v>3683000.0565340398</v>
      </c>
    </row>
    <row r="9001" spans="1:6">
      <c r="A9001">
        <v>2040</v>
      </c>
      <c r="B9001" t="s">
        <v>1032</v>
      </c>
      <c r="C9001" t="s">
        <v>1013</v>
      </c>
      <c r="D9001" t="s">
        <v>972</v>
      </c>
      <c r="E9001" t="s">
        <v>1018</v>
      </c>
      <c r="F9001" s="86">
        <v>3559328.1518540699</v>
      </c>
    </row>
    <row r="9002" spans="1:6">
      <c r="A9002">
        <v>2041</v>
      </c>
      <c r="B9002" t="s">
        <v>1032</v>
      </c>
      <c r="C9002" t="s">
        <v>1013</v>
      </c>
      <c r="D9002" t="s">
        <v>972</v>
      </c>
      <c r="E9002" t="s">
        <v>1018</v>
      </c>
      <c r="F9002" s="86">
        <v>3435053.4669274599</v>
      </c>
    </row>
    <row r="9003" spans="1:6">
      <c r="A9003">
        <v>2042</v>
      </c>
      <c r="B9003" t="s">
        <v>1032</v>
      </c>
      <c r="C9003" t="s">
        <v>1013</v>
      </c>
      <c r="D9003" t="s">
        <v>972</v>
      </c>
      <c r="E9003" t="s">
        <v>1018</v>
      </c>
      <c r="F9003" s="86">
        <v>3313437.81428038</v>
      </c>
    </row>
    <row r="9004" spans="1:6">
      <c r="A9004">
        <v>2043</v>
      </c>
      <c r="B9004" t="s">
        <v>1032</v>
      </c>
      <c r="C9004" t="s">
        <v>1013</v>
      </c>
      <c r="D9004" t="s">
        <v>972</v>
      </c>
      <c r="E9004" t="s">
        <v>1018</v>
      </c>
      <c r="F9004" s="86">
        <v>3197665.9974102802</v>
      </c>
    </row>
    <row r="9005" spans="1:6">
      <c r="A9005">
        <v>2044</v>
      </c>
      <c r="B9005" t="s">
        <v>1032</v>
      </c>
      <c r="C9005" t="s">
        <v>1013</v>
      </c>
      <c r="D9005" t="s">
        <v>972</v>
      </c>
      <c r="E9005" t="s">
        <v>1018</v>
      </c>
      <c r="F9005" s="86">
        <v>3090144.74573672</v>
      </c>
    </row>
    <row r="9006" spans="1:6">
      <c r="A9006">
        <v>2045</v>
      </c>
      <c r="B9006" t="s">
        <v>1032</v>
      </c>
      <c r="C9006" t="s">
        <v>1013</v>
      </c>
      <c r="D9006" t="s">
        <v>972</v>
      </c>
      <c r="E9006" t="s">
        <v>1018</v>
      </c>
      <c r="F9006" s="86">
        <v>2992681.1177427201</v>
      </c>
    </row>
    <row r="9007" spans="1:6">
      <c r="A9007">
        <v>2046</v>
      </c>
      <c r="B9007" t="s">
        <v>1032</v>
      </c>
      <c r="C9007" t="s">
        <v>1013</v>
      </c>
      <c r="D9007" t="s">
        <v>972</v>
      </c>
      <c r="E9007" t="s">
        <v>1018</v>
      </c>
      <c r="F9007" s="86">
        <v>2906440.8189526098</v>
      </c>
    </row>
    <row r="9008" spans="1:6">
      <c r="A9008">
        <v>2047</v>
      </c>
      <c r="B9008" t="s">
        <v>1032</v>
      </c>
      <c r="C9008" t="s">
        <v>1013</v>
      </c>
      <c r="D9008" t="s">
        <v>972</v>
      </c>
      <c r="E9008" t="s">
        <v>1018</v>
      </c>
      <c r="F9008" s="86">
        <v>2831495.42592334</v>
      </c>
    </row>
    <row r="9009" spans="1:6">
      <c r="A9009">
        <v>2048</v>
      </c>
      <c r="B9009" t="s">
        <v>1032</v>
      </c>
      <c r="C9009" t="s">
        <v>1013</v>
      </c>
      <c r="D9009" t="s">
        <v>972</v>
      </c>
      <c r="E9009" t="s">
        <v>1018</v>
      </c>
      <c r="F9009" s="86">
        <v>2767527.5939301699</v>
      </c>
    </row>
    <row r="9010" spans="1:6">
      <c r="A9010">
        <v>2049</v>
      </c>
      <c r="B9010" t="s">
        <v>1032</v>
      </c>
      <c r="C9010" t="s">
        <v>1013</v>
      </c>
      <c r="D9010" t="s">
        <v>972</v>
      </c>
      <c r="E9010" t="s">
        <v>1018</v>
      </c>
      <c r="F9010" s="86">
        <v>2713655.7512851702</v>
      </c>
    </row>
    <row r="9011" spans="1:6">
      <c r="A9011">
        <v>2050</v>
      </c>
      <c r="B9011" t="s">
        <v>1032</v>
      </c>
      <c r="C9011" t="s">
        <v>1013</v>
      </c>
      <c r="D9011" t="s">
        <v>972</v>
      </c>
      <c r="E9011" t="s">
        <v>1018</v>
      </c>
      <c r="F9011" s="86">
        <v>2668522.8763975399</v>
      </c>
    </row>
    <row r="9012" spans="1:6">
      <c r="A9012">
        <v>2017</v>
      </c>
      <c r="B9012" t="s">
        <v>1033</v>
      </c>
      <c r="C9012" t="s">
        <v>1013</v>
      </c>
      <c r="D9012" t="s">
        <v>972</v>
      </c>
      <c r="E9012" t="s">
        <v>1018</v>
      </c>
      <c r="F9012" s="86">
        <v>962869.34197996301</v>
      </c>
    </row>
    <row r="9013" spans="1:6">
      <c r="A9013">
        <v>2018</v>
      </c>
      <c r="B9013" t="s">
        <v>1033</v>
      </c>
      <c r="C9013" t="s">
        <v>1013</v>
      </c>
      <c r="D9013" t="s">
        <v>972</v>
      </c>
      <c r="E9013" t="s">
        <v>1018</v>
      </c>
      <c r="F9013" s="86">
        <v>962443.43022458197</v>
      </c>
    </row>
    <row r="9014" spans="1:6">
      <c r="A9014">
        <v>2019</v>
      </c>
      <c r="B9014" t="s">
        <v>1033</v>
      </c>
      <c r="C9014" t="s">
        <v>1013</v>
      </c>
      <c r="D9014" t="s">
        <v>972</v>
      </c>
      <c r="E9014" t="s">
        <v>1018</v>
      </c>
      <c r="F9014" s="86">
        <v>961770.10571276001</v>
      </c>
    </row>
    <row r="9015" spans="1:6">
      <c r="A9015">
        <v>2020</v>
      </c>
      <c r="B9015" t="s">
        <v>1033</v>
      </c>
      <c r="C9015" t="s">
        <v>1013</v>
      </c>
      <c r="D9015" t="s">
        <v>972</v>
      </c>
      <c r="E9015" t="s">
        <v>1018</v>
      </c>
      <c r="F9015" s="86">
        <v>960605.13010865799</v>
      </c>
    </row>
    <row r="9016" spans="1:6">
      <c r="A9016">
        <v>2021</v>
      </c>
      <c r="B9016" t="s">
        <v>1033</v>
      </c>
      <c r="C9016" t="s">
        <v>1013</v>
      </c>
      <c r="D9016" t="s">
        <v>972</v>
      </c>
      <c r="E9016" t="s">
        <v>1018</v>
      </c>
      <c r="F9016" s="86">
        <v>959189.77125024504</v>
      </c>
    </row>
    <row r="9017" spans="1:6">
      <c r="A9017">
        <v>2022</v>
      </c>
      <c r="B9017" t="s">
        <v>1033</v>
      </c>
      <c r="C9017" t="s">
        <v>1013</v>
      </c>
      <c r="D9017" t="s">
        <v>972</v>
      </c>
      <c r="E9017" t="s">
        <v>1018</v>
      </c>
      <c r="F9017" s="86">
        <v>957376.17806075199</v>
      </c>
    </row>
    <row r="9018" spans="1:6">
      <c r="A9018">
        <v>2023</v>
      </c>
      <c r="B9018" t="s">
        <v>1033</v>
      </c>
      <c r="C9018" t="s">
        <v>1013</v>
      </c>
      <c r="D9018" t="s">
        <v>972</v>
      </c>
      <c r="E9018" t="s">
        <v>1018</v>
      </c>
      <c r="F9018" s="86">
        <v>955028.35515733995</v>
      </c>
    </row>
    <row r="9019" spans="1:6">
      <c r="A9019">
        <v>2024</v>
      </c>
      <c r="B9019" t="s">
        <v>1033</v>
      </c>
      <c r="C9019" t="s">
        <v>1013</v>
      </c>
      <c r="D9019" t="s">
        <v>972</v>
      </c>
      <c r="E9019" t="s">
        <v>1018</v>
      </c>
      <c r="F9019" s="86">
        <v>952015.73183101695</v>
      </c>
    </row>
    <row r="9020" spans="1:6">
      <c r="A9020">
        <v>2025</v>
      </c>
      <c r="B9020" t="s">
        <v>1033</v>
      </c>
      <c r="C9020" t="s">
        <v>1013</v>
      </c>
      <c r="D9020" t="s">
        <v>972</v>
      </c>
      <c r="E9020" t="s">
        <v>1018</v>
      </c>
      <c r="F9020" s="86">
        <v>948282.53730098903</v>
      </c>
    </row>
    <row r="9021" spans="1:6">
      <c r="A9021">
        <v>2026</v>
      </c>
      <c r="B9021" t="s">
        <v>1033</v>
      </c>
      <c r="C9021" t="s">
        <v>1013</v>
      </c>
      <c r="D9021" t="s">
        <v>972</v>
      </c>
      <c r="E9021" t="s">
        <v>1018</v>
      </c>
      <c r="F9021" s="86">
        <v>943777.04249992303</v>
      </c>
    </row>
    <row r="9022" spans="1:6">
      <c r="A9022">
        <v>2027</v>
      </c>
      <c r="B9022" t="s">
        <v>1033</v>
      </c>
      <c r="C9022" t="s">
        <v>1013</v>
      </c>
      <c r="D9022" t="s">
        <v>972</v>
      </c>
      <c r="E9022" t="s">
        <v>1018</v>
      </c>
      <c r="F9022" s="86">
        <v>938431.90449547197</v>
      </c>
    </row>
    <row r="9023" spans="1:6">
      <c r="A9023">
        <v>2028</v>
      </c>
      <c r="B9023" t="s">
        <v>1033</v>
      </c>
      <c r="C9023" t="s">
        <v>1013</v>
      </c>
      <c r="D9023" t="s">
        <v>972</v>
      </c>
      <c r="E9023" t="s">
        <v>1018</v>
      </c>
      <c r="F9023" s="86">
        <v>932223.55550478306</v>
      </c>
    </row>
    <row r="9024" spans="1:6">
      <c r="A9024">
        <v>2029</v>
      </c>
      <c r="B9024" t="s">
        <v>1033</v>
      </c>
      <c r="C9024" t="s">
        <v>1013</v>
      </c>
      <c r="D9024" t="s">
        <v>972</v>
      </c>
      <c r="E9024" t="s">
        <v>1018</v>
      </c>
      <c r="F9024" s="86">
        <v>925028.63039740303</v>
      </c>
    </row>
    <row r="9025" spans="1:6">
      <c r="A9025">
        <v>2030</v>
      </c>
      <c r="B9025" t="s">
        <v>1033</v>
      </c>
      <c r="C9025" t="s">
        <v>1013</v>
      </c>
      <c r="D9025" t="s">
        <v>972</v>
      </c>
      <c r="E9025" t="s">
        <v>1018</v>
      </c>
      <c r="F9025" s="86">
        <v>916735.72194684204</v>
      </c>
    </row>
    <row r="9026" spans="1:6">
      <c r="A9026">
        <v>2031</v>
      </c>
      <c r="B9026" t="s">
        <v>1033</v>
      </c>
      <c r="C9026" t="s">
        <v>1013</v>
      </c>
      <c r="D9026" t="s">
        <v>972</v>
      </c>
      <c r="E9026" t="s">
        <v>1018</v>
      </c>
      <c r="F9026" s="86">
        <v>907262.76182804594</v>
      </c>
    </row>
    <row r="9027" spans="1:6">
      <c r="A9027">
        <v>2032</v>
      </c>
      <c r="B9027" t="s">
        <v>1033</v>
      </c>
      <c r="C9027" t="s">
        <v>1013</v>
      </c>
      <c r="D9027" t="s">
        <v>972</v>
      </c>
      <c r="E9027" t="s">
        <v>1018</v>
      </c>
      <c r="F9027" s="86">
        <v>896535.24454531702</v>
      </c>
    </row>
    <row r="9028" spans="1:6">
      <c r="A9028">
        <v>2033</v>
      </c>
      <c r="B9028" t="s">
        <v>1033</v>
      </c>
      <c r="C9028" t="s">
        <v>1013</v>
      </c>
      <c r="D9028" t="s">
        <v>972</v>
      </c>
      <c r="E9028" t="s">
        <v>1018</v>
      </c>
      <c r="F9028" s="86">
        <v>884559.86729955697</v>
      </c>
    </row>
    <row r="9029" spans="1:6">
      <c r="A9029">
        <v>2034</v>
      </c>
      <c r="B9029" t="s">
        <v>1033</v>
      </c>
      <c r="C9029" t="s">
        <v>1013</v>
      </c>
      <c r="D9029" t="s">
        <v>972</v>
      </c>
      <c r="E9029" t="s">
        <v>1018</v>
      </c>
      <c r="F9029" s="86">
        <v>871326.557760961</v>
      </c>
    </row>
    <row r="9030" spans="1:6">
      <c r="A9030">
        <v>2035</v>
      </c>
      <c r="B9030" t="s">
        <v>1033</v>
      </c>
      <c r="C9030" t="s">
        <v>1013</v>
      </c>
      <c r="D9030" t="s">
        <v>972</v>
      </c>
      <c r="E9030" t="s">
        <v>1018</v>
      </c>
      <c r="F9030" s="86">
        <v>856746.15612939198</v>
      </c>
    </row>
    <row r="9031" spans="1:6">
      <c r="A9031">
        <v>2036</v>
      </c>
      <c r="B9031" t="s">
        <v>1033</v>
      </c>
      <c r="C9031" t="s">
        <v>1013</v>
      </c>
      <c r="D9031" t="s">
        <v>972</v>
      </c>
      <c r="E9031" t="s">
        <v>1018</v>
      </c>
      <c r="F9031" s="86">
        <v>840847.154947481</v>
      </c>
    </row>
    <row r="9032" spans="1:6">
      <c r="A9032">
        <v>2037</v>
      </c>
      <c r="B9032" t="s">
        <v>1033</v>
      </c>
      <c r="C9032" t="s">
        <v>1013</v>
      </c>
      <c r="D9032" t="s">
        <v>972</v>
      </c>
      <c r="E9032" t="s">
        <v>1018</v>
      </c>
      <c r="F9032" s="86">
        <v>823697.86709389999</v>
      </c>
    </row>
    <row r="9033" spans="1:6">
      <c r="A9033">
        <v>2038</v>
      </c>
      <c r="B9033" t="s">
        <v>1033</v>
      </c>
      <c r="C9033" t="s">
        <v>1013</v>
      </c>
      <c r="D9033" t="s">
        <v>972</v>
      </c>
      <c r="E9033" t="s">
        <v>1018</v>
      </c>
      <c r="F9033" s="86">
        <v>805511.36257421097</v>
      </c>
    </row>
    <row r="9034" spans="1:6">
      <c r="A9034">
        <v>2039</v>
      </c>
      <c r="B9034" t="s">
        <v>1033</v>
      </c>
      <c r="C9034" t="s">
        <v>1013</v>
      </c>
      <c r="D9034" t="s">
        <v>972</v>
      </c>
      <c r="E9034" t="s">
        <v>1018</v>
      </c>
      <c r="F9034" s="86">
        <v>786467.52373168804</v>
      </c>
    </row>
    <row r="9035" spans="1:6">
      <c r="A9035">
        <v>2040</v>
      </c>
      <c r="B9035" t="s">
        <v>1033</v>
      </c>
      <c r="C9035" t="s">
        <v>1013</v>
      </c>
      <c r="D9035" t="s">
        <v>972</v>
      </c>
      <c r="E9035" t="s">
        <v>1018</v>
      </c>
      <c r="F9035" s="86">
        <v>766760.34102690499</v>
      </c>
    </row>
    <row r="9036" spans="1:6">
      <c r="A9036">
        <v>2041</v>
      </c>
      <c r="B9036" t="s">
        <v>1033</v>
      </c>
      <c r="C9036" t="s">
        <v>1013</v>
      </c>
      <c r="D9036" t="s">
        <v>972</v>
      </c>
      <c r="E9036" t="s">
        <v>1018</v>
      </c>
      <c r="F9036" s="86">
        <v>746700.27603668405</v>
      </c>
    </row>
    <row r="9037" spans="1:6">
      <c r="A9037">
        <v>2042</v>
      </c>
      <c r="B9037" t="s">
        <v>1033</v>
      </c>
      <c r="C9037" t="s">
        <v>1013</v>
      </c>
      <c r="D9037" t="s">
        <v>972</v>
      </c>
      <c r="E9037" t="s">
        <v>1018</v>
      </c>
      <c r="F9037" s="86">
        <v>726654.50910778297</v>
      </c>
    </row>
    <row r="9038" spans="1:6">
      <c r="A9038">
        <v>2043</v>
      </c>
      <c r="B9038" t="s">
        <v>1033</v>
      </c>
      <c r="C9038" t="s">
        <v>1013</v>
      </c>
      <c r="D9038" t="s">
        <v>972</v>
      </c>
      <c r="E9038" t="s">
        <v>1018</v>
      </c>
      <c r="F9038" s="86">
        <v>707063.44014012394</v>
      </c>
    </row>
    <row r="9039" spans="1:6">
      <c r="A9039">
        <v>2044</v>
      </c>
      <c r="B9039" t="s">
        <v>1033</v>
      </c>
      <c r="C9039" t="s">
        <v>1013</v>
      </c>
      <c r="D9039" t="s">
        <v>972</v>
      </c>
      <c r="E9039" t="s">
        <v>1018</v>
      </c>
      <c r="F9039" s="86">
        <v>688258.84960041905</v>
      </c>
    </row>
    <row r="9040" spans="1:6">
      <c r="A9040">
        <v>2045</v>
      </c>
      <c r="B9040" t="s">
        <v>1033</v>
      </c>
      <c r="C9040" t="s">
        <v>1013</v>
      </c>
      <c r="D9040" t="s">
        <v>972</v>
      </c>
      <c r="E9040" t="s">
        <v>1018</v>
      </c>
      <c r="F9040" s="86">
        <v>670587.856181768</v>
      </c>
    </row>
    <row r="9041" spans="1:6">
      <c r="A9041">
        <v>2046</v>
      </c>
      <c r="B9041" t="s">
        <v>1033</v>
      </c>
      <c r="C9041" t="s">
        <v>1013</v>
      </c>
      <c r="D9041" t="s">
        <v>972</v>
      </c>
      <c r="E9041" t="s">
        <v>1018</v>
      </c>
      <c r="F9041" s="86">
        <v>654316.39850003202</v>
      </c>
    </row>
    <row r="9042" spans="1:6">
      <c r="A9042">
        <v>2047</v>
      </c>
      <c r="B9042" t="s">
        <v>1033</v>
      </c>
      <c r="C9042" t="s">
        <v>1013</v>
      </c>
      <c r="D9042" t="s">
        <v>972</v>
      </c>
      <c r="E9042" t="s">
        <v>1018</v>
      </c>
      <c r="F9042" s="86">
        <v>639574.75924846902</v>
      </c>
    </row>
    <row r="9043" spans="1:6">
      <c r="A9043">
        <v>2048</v>
      </c>
      <c r="B9043" t="s">
        <v>1033</v>
      </c>
      <c r="C9043" t="s">
        <v>1013</v>
      </c>
      <c r="D9043" t="s">
        <v>972</v>
      </c>
      <c r="E9043" t="s">
        <v>1018</v>
      </c>
      <c r="F9043" s="86">
        <v>626462.75331678696</v>
      </c>
    </row>
    <row r="9044" spans="1:6">
      <c r="A9044">
        <v>2049</v>
      </c>
      <c r="B9044" t="s">
        <v>1033</v>
      </c>
      <c r="C9044" t="s">
        <v>1013</v>
      </c>
      <c r="D9044" t="s">
        <v>972</v>
      </c>
      <c r="E9044" t="s">
        <v>1018</v>
      </c>
      <c r="F9044" s="86">
        <v>614988.47004774399</v>
      </c>
    </row>
    <row r="9045" spans="1:6">
      <c r="A9045">
        <v>2050</v>
      </c>
      <c r="B9045" t="s">
        <v>1033</v>
      </c>
      <c r="C9045" t="s">
        <v>1013</v>
      </c>
      <c r="D9045" t="s">
        <v>972</v>
      </c>
      <c r="E9045" t="s">
        <v>1018</v>
      </c>
      <c r="F9045" s="86">
        <v>605058.18592840899</v>
      </c>
    </row>
    <row r="9046" spans="1:6">
      <c r="A9046">
        <v>2017</v>
      </c>
      <c r="B9046" t="s">
        <v>1034</v>
      </c>
      <c r="C9046" t="s">
        <v>1013</v>
      </c>
      <c r="D9046" t="s">
        <v>972</v>
      </c>
      <c r="E9046" t="s">
        <v>1018</v>
      </c>
      <c r="F9046" s="86">
        <v>271925.119797858</v>
      </c>
    </row>
    <row r="9047" spans="1:6">
      <c r="A9047">
        <v>2018</v>
      </c>
      <c r="B9047" t="s">
        <v>1034</v>
      </c>
      <c r="C9047" t="s">
        <v>1013</v>
      </c>
      <c r="D9047" t="s">
        <v>972</v>
      </c>
      <c r="E9047" t="s">
        <v>1018</v>
      </c>
      <c r="F9047" s="86">
        <v>277171.056745273</v>
      </c>
    </row>
    <row r="9048" spans="1:6">
      <c r="A9048">
        <v>2019</v>
      </c>
      <c r="B9048" t="s">
        <v>1034</v>
      </c>
      <c r="C9048" t="s">
        <v>1013</v>
      </c>
      <c r="D9048" t="s">
        <v>972</v>
      </c>
      <c r="E9048" t="s">
        <v>1018</v>
      </c>
      <c r="F9048" s="86">
        <v>282253.53451947501</v>
      </c>
    </row>
    <row r="9049" spans="1:6">
      <c r="A9049">
        <v>2020</v>
      </c>
      <c r="B9049" t="s">
        <v>1034</v>
      </c>
      <c r="C9049" t="s">
        <v>1013</v>
      </c>
      <c r="D9049" t="s">
        <v>972</v>
      </c>
      <c r="E9049" t="s">
        <v>1018</v>
      </c>
      <c r="F9049" s="86">
        <v>287327.18513468601</v>
      </c>
    </row>
    <row r="9050" spans="1:6">
      <c r="A9050">
        <v>2021</v>
      </c>
      <c r="B9050" t="s">
        <v>1034</v>
      </c>
      <c r="C9050" t="s">
        <v>1013</v>
      </c>
      <c r="D9050" t="s">
        <v>972</v>
      </c>
      <c r="E9050" t="s">
        <v>1018</v>
      </c>
      <c r="F9050" s="86">
        <v>292193.57575676503</v>
      </c>
    </row>
    <row r="9051" spans="1:6">
      <c r="A9051">
        <v>2022</v>
      </c>
      <c r="B9051" t="s">
        <v>1034</v>
      </c>
      <c r="C9051" t="s">
        <v>1013</v>
      </c>
      <c r="D9051" t="s">
        <v>972</v>
      </c>
      <c r="E9051" t="s">
        <v>1018</v>
      </c>
      <c r="F9051" s="86">
        <v>296836.26563367702</v>
      </c>
    </row>
    <row r="9052" spans="1:6">
      <c r="A9052">
        <v>2023</v>
      </c>
      <c r="B9052" t="s">
        <v>1034</v>
      </c>
      <c r="C9052" t="s">
        <v>1013</v>
      </c>
      <c r="D9052" t="s">
        <v>972</v>
      </c>
      <c r="E9052" t="s">
        <v>1018</v>
      </c>
      <c r="F9052" s="86">
        <v>301243.043798809</v>
      </c>
    </row>
    <row r="9053" spans="1:6">
      <c r="A9053">
        <v>2024</v>
      </c>
      <c r="B9053" t="s">
        <v>1034</v>
      </c>
      <c r="C9053" t="s">
        <v>1013</v>
      </c>
      <c r="D9053" t="s">
        <v>972</v>
      </c>
      <c r="E9053" t="s">
        <v>1018</v>
      </c>
      <c r="F9053" s="86">
        <v>305346.27868130198</v>
      </c>
    </row>
    <row r="9054" spans="1:6">
      <c r="A9054">
        <v>2025</v>
      </c>
      <c r="B9054" t="s">
        <v>1034</v>
      </c>
      <c r="C9054" t="s">
        <v>1013</v>
      </c>
      <c r="D9054" t="s">
        <v>972</v>
      </c>
      <c r="E9054" t="s">
        <v>1018</v>
      </c>
      <c r="F9054" s="86">
        <v>309115.61110640899</v>
      </c>
    </row>
    <row r="9055" spans="1:6">
      <c r="A9055">
        <v>2026</v>
      </c>
      <c r="B9055" t="s">
        <v>1034</v>
      </c>
      <c r="C9055" t="s">
        <v>1013</v>
      </c>
      <c r="D9055" t="s">
        <v>972</v>
      </c>
      <c r="E9055" t="s">
        <v>1018</v>
      </c>
      <c r="F9055" s="86">
        <v>312476.96816390398</v>
      </c>
    </row>
    <row r="9056" spans="1:6">
      <c r="A9056">
        <v>2027</v>
      </c>
      <c r="B9056" t="s">
        <v>1034</v>
      </c>
      <c r="C9056" t="s">
        <v>1013</v>
      </c>
      <c r="D9056" t="s">
        <v>972</v>
      </c>
      <c r="E9056" t="s">
        <v>1018</v>
      </c>
      <c r="F9056" s="86">
        <v>315370.30753810197</v>
      </c>
    </row>
    <row r="9057" spans="1:6">
      <c r="A9057">
        <v>2028</v>
      </c>
      <c r="B9057" t="s">
        <v>1034</v>
      </c>
      <c r="C9057" t="s">
        <v>1013</v>
      </c>
      <c r="D9057" t="s">
        <v>972</v>
      </c>
      <c r="E9057" t="s">
        <v>1018</v>
      </c>
      <c r="F9057" s="86">
        <v>317753.76736774901</v>
      </c>
    </row>
    <row r="9058" spans="1:6">
      <c r="A9058">
        <v>2029</v>
      </c>
      <c r="B9058" t="s">
        <v>1034</v>
      </c>
      <c r="C9058" t="s">
        <v>1013</v>
      </c>
      <c r="D9058" t="s">
        <v>972</v>
      </c>
      <c r="E9058" t="s">
        <v>1018</v>
      </c>
      <c r="F9058" s="86">
        <v>319570.71892718697</v>
      </c>
    </row>
    <row r="9059" spans="1:6">
      <c r="A9059">
        <v>2030</v>
      </c>
      <c r="B9059" t="s">
        <v>1034</v>
      </c>
      <c r="C9059" t="s">
        <v>1013</v>
      </c>
      <c r="D9059" t="s">
        <v>972</v>
      </c>
      <c r="E9059" t="s">
        <v>1018</v>
      </c>
      <c r="F9059" s="86">
        <v>320819.039589755</v>
      </c>
    </row>
    <row r="9060" spans="1:6">
      <c r="A9060">
        <v>2031</v>
      </c>
      <c r="B9060" t="s">
        <v>1034</v>
      </c>
      <c r="C9060" t="s">
        <v>1013</v>
      </c>
      <c r="D9060" t="s">
        <v>972</v>
      </c>
      <c r="E9060" t="s">
        <v>1018</v>
      </c>
      <c r="F9060" s="86">
        <v>321440.55197487201</v>
      </c>
    </row>
    <row r="9061" spans="1:6">
      <c r="A9061">
        <v>2032</v>
      </c>
      <c r="B9061" t="s">
        <v>1034</v>
      </c>
      <c r="C9061" t="s">
        <v>1013</v>
      </c>
      <c r="D9061" t="s">
        <v>972</v>
      </c>
      <c r="E9061" t="s">
        <v>1018</v>
      </c>
      <c r="F9061" s="86">
        <v>321404.90190764097</v>
      </c>
    </row>
    <row r="9062" spans="1:6">
      <c r="A9062">
        <v>2033</v>
      </c>
      <c r="B9062" t="s">
        <v>1034</v>
      </c>
      <c r="C9062" t="s">
        <v>1013</v>
      </c>
      <c r="D9062" t="s">
        <v>972</v>
      </c>
      <c r="E9062" t="s">
        <v>1018</v>
      </c>
      <c r="F9062" s="86">
        <v>320700.66133382497</v>
      </c>
    </row>
    <row r="9063" spans="1:6">
      <c r="A9063">
        <v>2034</v>
      </c>
      <c r="B9063" t="s">
        <v>1034</v>
      </c>
      <c r="C9063" t="s">
        <v>1013</v>
      </c>
      <c r="D9063" t="s">
        <v>972</v>
      </c>
      <c r="E9063" t="s">
        <v>1018</v>
      </c>
      <c r="F9063" s="86">
        <v>319320.30979020899</v>
      </c>
    </row>
    <row r="9064" spans="1:6">
      <c r="A9064">
        <v>2035</v>
      </c>
      <c r="B9064" t="s">
        <v>1034</v>
      </c>
      <c r="C9064" t="s">
        <v>1013</v>
      </c>
      <c r="D9064" t="s">
        <v>972</v>
      </c>
      <c r="E9064" t="s">
        <v>1018</v>
      </c>
      <c r="F9064" s="86">
        <v>317228.79566130898</v>
      </c>
    </row>
    <row r="9065" spans="1:6">
      <c r="A9065">
        <v>2036</v>
      </c>
      <c r="B9065" t="s">
        <v>1034</v>
      </c>
      <c r="C9065" t="s">
        <v>1013</v>
      </c>
      <c r="D9065" t="s">
        <v>972</v>
      </c>
      <c r="E9065" t="s">
        <v>1018</v>
      </c>
      <c r="F9065" s="86">
        <v>314465.21826608502</v>
      </c>
    </row>
    <row r="9066" spans="1:6">
      <c r="A9066">
        <v>2037</v>
      </c>
      <c r="B9066" t="s">
        <v>1034</v>
      </c>
      <c r="C9066" t="s">
        <v>1013</v>
      </c>
      <c r="D9066" t="s">
        <v>972</v>
      </c>
      <c r="E9066" t="s">
        <v>1018</v>
      </c>
      <c r="F9066" s="86">
        <v>311049.55534833798</v>
      </c>
    </row>
    <row r="9067" spans="1:6">
      <c r="A9067">
        <v>2038</v>
      </c>
      <c r="B9067" t="s">
        <v>1034</v>
      </c>
      <c r="C9067" t="s">
        <v>1013</v>
      </c>
      <c r="D9067" t="s">
        <v>972</v>
      </c>
      <c r="E9067" t="s">
        <v>1018</v>
      </c>
      <c r="F9067" s="86">
        <v>307019.49236541201</v>
      </c>
    </row>
    <row r="9068" spans="1:6">
      <c r="A9068">
        <v>2039</v>
      </c>
      <c r="B9068" t="s">
        <v>1034</v>
      </c>
      <c r="C9068" t="s">
        <v>1013</v>
      </c>
      <c r="D9068" t="s">
        <v>972</v>
      </c>
      <c r="E9068" t="s">
        <v>1018</v>
      </c>
      <c r="F9068" s="86">
        <v>302431.40019702201</v>
      </c>
    </row>
    <row r="9069" spans="1:6">
      <c r="A9069">
        <v>2040</v>
      </c>
      <c r="B9069" t="s">
        <v>1034</v>
      </c>
      <c r="C9069" t="s">
        <v>1013</v>
      </c>
      <c r="D9069" t="s">
        <v>972</v>
      </c>
      <c r="E9069" t="s">
        <v>1018</v>
      </c>
      <c r="F9069" s="86">
        <v>297360.65512153099</v>
      </c>
    </row>
    <row r="9070" spans="1:6">
      <c r="A9070">
        <v>2041</v>
      </c>
      <c r="B9070" t="s">
        <v>1034</v>
      </c>
      <c r="C9070" t="s">
        <v>1013</v>
      </c>
      <c r="D9070" t="s">
        <v>972</v>
      </c>
      <c r="E9070" t="s">
        <v>1018</v>
      </c>
      <c r="F9070" s="86">
        <v>291920.40333547298</v>
      </c>
    </row>
    <row r="9071" spans="1:6">
      <c r="A9071">
        <v>2042</v>
      </c>
      <c r="B9071" t="s">
        <v>1034</v>
      </c>
      <c r="C9071" t="s">
        <v>1013</v>
      </c>
      <c r="D9071" t="s">
        <v>972</v>
      </c>
      <c r="E9071" t="s">
        <v>1018</v>
      </c>
      <c r="F9071" s="86">
        <v>286201.05998322001</v>
      </c>
    </row>
    <row r="9072" spans="1:6">
      <c r="A9072">
        <v>2043</v>
      </c>
      <c r="B9072" t="s">
        <v>1034</v>
      </c>
      <c r="C9072" t="s">
        <v>1013</v>
      </c>
      <c r="D9072" t="s">
        <v>972</v>
      </c>
      <c r="E9072" t="s">
        <v>1018</v>
      </c>
      <c r="F9072" s="86">
        <v>280321.93117340101</v>
      </c>
    </row>
    <row r="9073" spans="1:6">
      <c r="A9073">
        <v>2044</v>
      </c>
      <c r="B9073" t="s">
        <v>1034</v>
      </c>
      <c r="C9073" t="s">
        <v>1013</v>
      </c>
      <c r="D9073" t="s">
        <v>972</v>
      </c>
      <c r="E9073" t="s">
        <v>1018</v>
      </c>
      <c r="F9073" s="86">
        <v>274409.11348909599</v>
      </c>
    </row>
    <row r="9074" spans="1:6">
      <c r="A9074">
        <v>2045</v>
      </c>
      <c r="B9074" t="s">
        <v>1034</v>
      </c>
      <c r="C9074" t="s">
        <v>1013</v>
      </c>
      <c r="D9074" t="s">
        <v>972</v>
      </c>
      <c r="E9074" t="s">
        <v>1018</v>
      </c>
      <c r="F9074" s="86">
        <v>268521.63572307501</v>
      </c>
    </row>
    <row r="9075" spans="1:6">
      <c r="A9075">
        <v>2046</v>
      </c>
      <c r="B9075" t="s">
        <v>1034</v>
      </c>
      <c r="C9075" t="s">
        <v>1013</v>
      </c>
      <c r="D9075" t="s">
        <v>972</v>
      </c>
      <c r="E9075" t="s">
        <v>1018</v>
      </c>
      <c r="F9075" s="86">
        <v>262761.12092686701</v>
      </c>
    </row>
    <row r="9076" spans="1:6">
      <c r="A9076">
        <v>2047</v>
      </c>
      <c r="B9076" t="s">
        <v>1034</v>
      </c>
      <c r="C9076" t="s">
        <v>1013</v>
      </c>
      <c r="D9076" t="s">
        <v>972</v>
      </c>
      <c r="E9076" t="s">
        <v>1018</v>
      </c>
      <c r="F9076" s="86">
        <v>257202.61215544099</v>
      </c>
    </row>
    <row r="9077" spans="1:6">
      <c r="A9077">
        <v>2048</v>
      </c>
      <c r="B9077" t="s">
        <v>1034</v>
      </c>
      <c r="C9077" t="s">
        <v>1013</v>
      </c>
      <c r="D9077" t="s">
        <v>972</v>
      </c>
      <c r="E9077" t="s">
        <v>1018</v>
      </c>
      <c r="F9077" s="86">
        <v>251854.238657965</v>
      </c>
    </row>
    <row r="9078" spans="1:6">
      <c r="A9078">
        <v>2049</v>
      </c>
      <c r="B9078" t="s">
        <v>1034</v>
      </c>
      <c r="C9078" t="s">
        <v>1013</v>
      </c>
      <c r="D9078" t="s">
        <v>972</v>
      </c>
      <c r="E9078" t="s">
        <v>1018</v>
      </c>
      <c r="F9078" s="86">
        <v>246747.04017264099</v>
      </c>
    </row>
    <row r="9079" spans="1:6">
      <c r="A9079">
        <v>2050</v>
      </c>
      <c r="B9079" t="s">
        <v>1034</v>
      </c>
      <c r="C9079" t="s">
        <v>1013</v>
      </c>
      <c r="D9079" t="s">
        <v>972</v>
      </c>
      <c r="E9079" t="s">
        <v>1018</v>
      </c>
      <c r="F9079" s="86">
        <v>241873.367414065</v>
      </c>
    </row>
    <row r="9080" spans="1:6">
      <c r="A9080">
        <v>2017</v>
      </c>
      <c r="B9080" t="s">
        <v>1035</v>
      </c>
      <c r="C9080" t="s">
        <v>1013</v>
      </c>
      <c r="D9080" t="s">
        <v>972</v>
      </c>
      <c r="E9080" t="s">
        <v>1018</v>
      </c>
      <c r="F9080" s="86">
        <v>9438.7622938881996</v>
      </c>
    </row>
    <row r="9081" spans="1:6">
      <c r="A9081">
        <v>2018</v>
      </c>
      <c r="B9081" t="s">
        <v>1035</v>
      </c>
      <c r="C9081" t="s">
        <v>1013</v>
      </c>
      <c r="D9081" t="s">
        <v>972</v>
      </c>
      <c r="E9081" t="s">
        <v>1018</v>
      </c>
      <c r="F9081" s="86">
        <v>9435.0036031883901</v>
      </c>
    </row>
    <row r="9082" spans="1:6">
      <c r="A9082">
        <v>2019</v>
      </c>
      <c r="B9082" t="s">
        <v>1035</v>
      </c>
      <c r="C9082" t="s">
        <v>1013</v>
      </c>
      <c r="D9082" t="s">
        <v>972</v>
      </c>
      <c r="E9082" t="s">
        <v>1018</v>
      </c>
      <c r="F9082" s="86">
        <v>9430.8156838699597</v>
      </c>
    </row>
    <row r="9083" spans="1:6">
      <c r="A9083">
        <v>2020</v>
      </c>
      <c r="B9083" t="s">
        <v>1035</v>
      </c>
      <c r="C9083" t="s">
        <v>1013</v>
      </c>
      <c r="D9083" t="s">
        <v>972</v>
      </c>
      <c r="E9083" t="s">
        <v>1018</v>
      </c>
      <c r="F9083" s="86">
        <v>9427.0927125155395</v>
      </c>
    </row>
    <row r="9084" spans="1:6">
      <c r="A9084">
        <v>2021</v>
      </c>
      <c r="B9084" t="s">
        <v>1035</v>
      </c>
      <c r="C9084" t="s">
        <v>1013</v>
      </c>
      <c r="D9084" t="s">
        <v>972</v>
      </c>
      <c r="E9084" t="s">
        <v>1018</v>
      </c>
      <c r="F9084" s="86">
        <v>9419.8051469947404</v>
      </c>
    </row>
    <row r="9085" spans="1:6">
      <c r="A9085">
        <v>2022</v>
      </c>
      <c r="B9085" t="s">
        <v>1035</v>
      </c>
      <c r="C9085" t="s">
        <v>1013</v>
      </c>
      <c r="D9085" t="s">
        <v>972</v>
      </c>
      <c r="E9085" t="s">
        <v>1018</v>
      </c>
      <c r="F9085" s="86">
        <v>9404.1435392784406</v>
      </c>
    </row>
    <row r="9086" spans="1:6">
      <c r="A9086">
        <v>2023</v>
      </c>
      <c r="B9086" t="s">
        <v>1035</v>
      </c>
      <c r="C9086" t="s">
        <v>1013</v>
      </c>
      <c r="D9086" t="s">
        <v>972</v>
      </c>
      <c r="E9086" t="s">
        <v>1018</v>
      </c>
      <c r="F9086" s="86">
        <v>9380.2214146040205</v>
      </c>
    </row>
    <row r="9087" spans="1:6">
      <c r="A9087">
        <v>2024</v>
      </c>
      <c r="B9087" t="s">
        <v>1035</v>
      </c>
      <c r="C9087" t="s">
        <v>1013</v>
      </c>
      <c r="D9087" t="s">
        <v>972</v>
      </c>
      <c r="E9087" t="s">
        <v>1018</v>
      </c>
      <c r="F9087" s="86">
        <v>9346.75518333121</v>
      </c>
    </row>
    <row r="9088" spans="1:6">
      <c r="A9088">
        <v>2025</v>
      </c>
      <c r="B9088" t="s">
        <v>1035</v>
      </c>
      <c r="C9088" t="s">
        <v>1013</v>
      </c>
      <c r="D9088" t="s">
        <v>972</v>
      </c>
      <c r="E9088" t="s">
        <v>1018</v>
      </c>
      <c r="F9088" s="86">
        <v>9303.2703068845804</v>
      </c>
    </row>
    <row r="9089" spans="1:6">
      <c r="A9089">
        <v>2026</v>
      </c>
      <c r="B9089" t="s">
        <v>1035</v>
      </c>
      <c r="C9089" t="s">
        <v>1013</v>
      </c>
      <c r="D9089" t="s">
        <v>972</v>
      </c>
      <c r="E9089" t="s">
        <v>1018</v>
      </c>
      <c r="F9089" s="86">
        <v>9249.1406570250292</v>
      </c>
    </row>
    <row r="9090" spans="1:6">
      <c r="A9090">
        <v>2027</v>
      </c>
      <c r="B9090" t="s">
        <v>1035</v>
      </c>
      <c r="C9090" t="s">
        <v>1013</v>
      </c>
      <c r="D9090" t="s">
        <v>972</v>
      </c>
      <c r="E9090" t="s">
        <v>1018</v>
      </c>
      <c r="F9090" s="86">
        <v>9185.8770682322793</v>
      </c>
    </row>
    <row r="9091" spans="1:6">
      <c r="A9091">
        <v>2028</v>
      </c>
      <c r="B9091" t="s">
        <v>1035</v>
      </c>
      <c r="C9091" t="s">
        <v>1013</v>
      </c>
      <c r="D9091" t="s">
        <v>972</v>
      </c>
      <c r="E9091" t="s">
        <v>1018</v>
      </c>
      <c r="F9091" s="86">
        <v>9114.3676918128094</v>
      </c>
    </row>
    <row r="9092" spans="1:6">
      <c r="A9092">
        <v>2029</v>
      </c>
      <c r="B9092" t="s">
        <v>1035</v>
      </c>
      <c r="C9092" t="s">
        <v>1013</v>
      </c>
      <c r="D9092" t="s">
        <v>972</v>
      </c>
      <c r="E9092" t="s">
        <v>1018</v>
      </c>
      <c r="F9092" s="86">
        <v>9036.226348483</v>
      </c>
    </row>
    <row r="9093" spans="1:6">
      <c r="A9093">
        <v>2030</v>
      </c>
      <c r="B9093" t="s">
        <v>1035</v>
      </c>
      <c r="C9093" t="s">
        <v>1013</v>
      </c>
      <c r="D9093" t="s">
        <v>972</v>
      </c>
      <c r="E9093" t="s">
        <v>1018</v>
      </c>
      <c r="F9093" s="86">
        <v>8952.68903191149</v>
      </c>
    </row>
    <row r="9094" spans="1:6">
      <c r="A9094">
        <v>2031</v>
      </c>
      <c r="B9094" t="s">
        <v>1035</v>
      </c>
      <c r="C9094" t="s">
        <v>1013</v>
      </c>
      <c r="D9094" t="s">
        <v>972</v>
      </c>
      <c r="E9094" t="s">
        <v>1018</v>
      </c>
      <c r="F9094" s="86">
        <v>8864.2657006154895</v>
      </c>
    </row>
    <row r="9095" spans="1:6">
      <c r="A9095">
        <v>2032</v>
      </c>
      <c r="B9095" t="s">
        <v>1035</v>
      </c>
      <c r="C9095" t="s">
        <v>1013</v>
      </c>
      <c r="D9095" t="s">
        <v>972</v>
      </c>
      <c r="E9095" t="s">
        <v>1018</v>
      </c>
      <c r="F9095" s="86">
        <v>8771.6445368970999</v>
      </c>
    </row>
    <row r="9096" spans="1:6">
      <c r="A9096">
        <v>2033</v>
      </c>
      <c r="B9096" t="s">
        <v>1035</v>
      </c>
      <c r="C9096" t="s">
        <v>1013</v>
      </c>
      <c r="D9096" t="s">
        <v>972</v>
      </c>
      <c r="E9096" t="s">
        <v>1018</v>
      </c>
      <c r="F9096" s="86">
        <v>8672.44073739122</v>
      </c>
    </row>
    <row r="9097" spans="1:6">
      <c r="A9097">
        <v>2034</v>
      </c>
      <c r="B9097" t="s">
        <v>1035</v>
      </c>
      <c r="C9097" t="s">
        <v>1013</v>
      </c>
      <c r="D9097" t="s">
        <v>972</v>
      </c>
      <c r="E9097" t="s">
        <v>1018</v>
      </c>
      <c r="F9097" s="86">
        <v>8572.2996358741293</v>
      </c>
    </row>
    <row r="9098" spans="1:6">
      <c r="A9098">
        <v>2035</v>
      </c>
      <c r="B9098" t="s">
        <v>1035</v>
      </c>
      <c r="C9098" t="s">
        <v>1013</v>
      </c>
      <c r="D9098" t="s">
        <v>972</v>
      </c>
      <c r="E9098" t="s">
        <v>1018</v>
      </c>
      <c r="F9098" s="86">
        <v>8469.4553888811206</v>
      </c>
    </row>
    <row r="9099" spans="1:6">
      <c r="A9099">
        <v>2036</v>
      </c>
      <c r="B9099" t="s">
        <v>1035</v>
      </c>
      <c r="C9099" t="s">
        <v>1013</v>
      </c>
      <c r="D9099" t="s">
        <v>972</v>
      </c>
      <c r="E9099" t="s">
        <v>1018</v>
      </c>
      <c r="F9099" s="86">
        <v>8362.8168311868394</v>
      </c>
    </row>
    <row r="9100" spans="1:6">
      <c r="A9100">
        <v>2037</v>
      </c>
      <c r="B9100" t="s">
        <v>1035</v>
      </c>
      <c r="C9100" t="s">
        <v>1013</v>
      </c>
      <c r="D9100" t="s">
        <v>972</v>
      </c>
      <c r="E9100" t="s">
        <v>1018</v>
      </c>
      <c r="F9100" s="86">
        <v>8254.3109554568891</v>
      </c>
    </row>
    <row r="9101" spans="1:6">
      <c r="A9101">
        <v>2038</v>
      </c>
      <c r="B9101" t="s">
        <v>1035</v>
      </c>
      <c r="C9101" t="s">
        <v>1013</v>
      </c>
      <c r="D9101" t="s">
        <v>972</v>
      </c>
      <c r="E9101" t="s">
        <v>1018</v>
      </c>
      <c r="F9101" s="86">
        <v>8146.1118207888003</v>
      </c>
    </row>
    <row r="9102" spans="1:6">
      <c r="A9102">
        <v>2039</v>
      </c>
      <c r="B9102" t="s">
        <v>1035</v>
      </c>
      <c r="C9102" t="s">
        <v>1013</v>
      </c>
      <c r="D9102" t="s">
        <v>972</v>
      </c>
      <c r="E9102" t="s">
        <v>1018</v>
      </c>
      <c r="F9102" s="86">
        <v>8037.7827061116895</v>
      </c>
    </row>
    <row r="9103" spans="1:6">
      <c r="A9103">
        <v>2040</v>
      </c>
      <c r="B9103" t="s">
        <v>1035</v>
      </c>
      <c r="C9103" t="s">
        <v>1013</v>
      </c>
      <c r="D9103" t="s">
        <v>972</v>
      </c>
      <c r="E9103" t="s">
        <v>1018</v>
      </c>
      <c r="F9103" s="86">
        <v>7929.1470972486304</v>
      </c>
    </row>
    <row r="9104" spans="1:6">
      <c r="A9104">
        <v>2041</v>
      </c>
      <c r="B9104" t="s">
        <v>1035</v>
      </c>
      <c r="C9104" t="s">
        <v>1013</v>
      </c>
      <c r="D9104" t="s">
        <v>972</v>
      </c>
      <c r="E9104" t="s">
        <v>1018</v>
      </c>
      <c r="F9104" s="86">
        <v>7822.9481574505498</v>
      </c>
    </row>
    <row r="9105" spans="1:6">
      <c r="A9105">
        <v>2042</v>
      </c>
      <c r="B9105" t="s">
        <v>1035</v>
      </c>
      <c r="C9105" t="s">
        <v>1013</v>
      </c>
      <c r="D9105" t="s">
        <v>972</v>
      </c>
      <c r="E9105" t="s">
        <v>1018</v>
      </c>
      <c r="F9105" s="86">
        <v>7718.1428269121898</v>
      </c>
    </row>
    <row r="9106" spans="1:6">
      <c r="A9106">
        <v>2043</v>
      </c>
      <c r="B9106" t="s">
        <v>1035</v>
      </c>
      <c r="C9106" t="s">
        <v>1013</v>
      </c>
      <c r="D9106" t="s">
        <v>972</v>
      </c>
      <c r="E9106" t="s">
        <v>1018</v>
      </c>
      <c r="F9106" s="86">
        <v>7618.8193564901403</v>
      </c>
    </row>
    <row r="9107" spans="1:6">
      <c r="A9107">
        <v>2044</v>
      </c>
      <c r="B9107" t="s">
        <v>1035</v>
      </c>
      <c r="C9107" t="s">
        <v>1013</v>
      </c>
      <c r="D9107" t="s">
        <v>972</v>
      </c>
      <c r="E9107" t="s">
        <v>1018</v>
      </c>
      <c r="F9107" s="86">
        <v>7523.2943699340904</v>
      </c>
    </row>
    <row r="9108" spans="1:6">
      <c r="A9108">
        <v>2045</v>
      </c>
      <c r="B9108" t="s">
        <v>1035</v>
      </c>
      <c r="C9108" t="s">
        <v>1013</v>
      </c>
      <c r="D9108" t="s">
        <v>972</v>
      </c>
      <c r="E9108" t="s">
        <v>1018</v>
      </c>
      <c r="F9108" s="86">
        <v>7433.8860785379402</v>
      </c>
    </row>
    <row r="9109" spans="1:6">
      <c r="A9109">
        <v>2046</v>
      </c>
      <c r="B9109" t="s">
        <v>1035</v>
      </c>
      <c r="C9109" t="s">
        <v>1013</v>
      </c>
      <c r="D9109" t="s">
        <v>972</v>
      </c>
      <c r="E9109" t="s">
        <v>1018</v>
      </c>
      <c r="F9109" s="86">
        <v>7349.4218277028203</v>
      </c>
    </row>
    <row r="9110" spans="1:6">
      <c r="A9110">
        <v>2047</v>
      </c>
      <c r="B9110" t="s">
        <v>1035</v>
      </c>
      <c r="C9110" t="s">
        <v>1013</v>
      </c>
      <c r="D9110" t="s">
        <v>972</v>
      </c>
      <c r="E9110" t="s">
        <v>1018</v>
      </c>
      <c r="F9110" s="86">
        <v>7270.49272585985</v>
      </c>
    </row>
    <row r="9111" spans="1:6">
      <c r="A9111">
        <v>2048</v>
      </c>
      <c r="B9111" t="s">
        <v>1035</v>
      </c>
      <c r="C9111" t="s">
        <v>1013</v>
      </c>
      <c r="D9111" t="s">
        <v>972</v>
      </c>
      <c r="E9111" t="s">
        <v>1018</v>
      </c>
      <c r="F9111" s="86">
        <v>7197.6982652002698</v>
      </c>
    </row>
    <row r="9112" spans="1:6">
      <c r="A9112">
        <v>2049</v>
      </c>
      <c r="B9112" t="s">
        <v>1035</v>
      </c>
      <c r="C9112" t="s">
        <v>1013</v>
      </c>
      <c r="D9112" t="s">
        <v>972</v>
      </c>
      <c r="E9112" t="s">
        <v>1018</v>
      </c>
      <c r="F9112" s="86">
        <v>7129.5723773767604</v>
      </c>
    </row>
    <row r="9113" spans="1:6">
      <c r="A9113">
        <v>2050</v>
      </c>
      <c r="B9113" t="s">
        <v>1035</v>
      </c>
      <c r="C9113" t="s">
        <v>1013</v>
      </c>
      <c r="D9113" t="s">
        <v>972</v>
      </c>
      <c r="E9113" t="s">
        <v>1018</v>
      </c>
      <c r="F9113" s="86">
        <v>7066.2493305656099</v>
      </c>
    </row>
    <row r="9114" spans="1:6">
      <c r="A9114">
        <v>2017</v>
      </c>
      <c r="B9114" t="s">
        <v>1036</v>
      </c>
      <c r="C9114" t="s">
        <v>1013</v>
      </c>
      <c r="D9114" t="s">
        <v>972</v>
      </c>
      <c r="E9114" t="s">
        <v>1018</v>
      </c>
      <c r="F9114" s="86">
        <v>348528.59740245302</v>
      </c>
    </row>
    <row r="9115" spans="1:6">
      <c r="A9115">
        <v>2018</v>
      </c>
      <c r="B9115" t="s">
        <v>1036</v>
      </c>
      <c r="C9115" t="s">
        <v>1013</v>
      </c>
      <c r="D9115" t="s">
        <v>972</v>
      </c>
      <c r="E9115" t="s">
        <v>1018</v>
      </c>
      <c r="F9115" s="86">
        <v>358998.90654402098</v>
      </c>
    </row>
    <row r="9116" spans="1:6">
      <c r="A9116">
        <v>2019</v>
      </c>
      <c r="B9116" t="s">
        <v>1036</v>
      </c>
      <c r="C9116" t="s">
        <v>1013</v>
      </c>
      <c r="D9116" t="s">
        <v>972</v>
      </c>
      <c r="E9116" t="s">
        <v>1018</v>
      </c>
      <c r="F9116" s="86">
        <v>369487.92743652099</v>
      </c>
    </row>
    <row r="9117" spans="1:6">
      <c r="A9117">
        <v>2020</v>
      </c>
      <c r="B9117" t="s">
        <v>1036</v>
      </c>
      <c r="C9117" t="s">
        <v>1013</v>
      </c>
      <c r="D9117" t="s">
        <v>972</v>
      </c>
      <c r="E9117" t="s">
        <v>1018</v>
      </c>
      <c r="F9117" s="86">
        <v>380429.33889768401</v>
      </c>
    </row>
    <row r="9118" spans="1:6">
      <c r="A9118">
        <v>2021</v>
      </c>
      <c r="B9118" t="s">
        <v>1036</v>
      </c>
      <c r="C9118" t="s">
        <v>1013</v>
      </c>
      <c r="D9118" t="s">
        <v>972</v>
      </c>
      <c r="E9118" t="s">
        <v>1018</v>
      </c>
      <c r="F9118" s="86">
        <v>391119.93039197498</v>
      </c>
    </row>
    <row r="9119" spans="1:6">
      <c r="A9119">
        <v>2022</v>
      </c>
      <c r="B9119" t="s">
        <v>1036</v>
      </c>
      <c r="C9119" t="s">
        <v>1013</v>
      </c>
      <c r="D9119" t="s">
        <v>972</v>
      </c>
      <c r="E9119" t="s">
        <v>1018</v>
      </c>
      <c r="F9119" s="86">
        <v>401760.97310672002</v>
      </c>
    </row>
    <row r="9120" spans="1:6">
      <c r="A9120">
        <v>2023</v>
      </c>
      <c r="B9120" t="s">
        <v>1036</v>
      </c>
      <c r="C9120" t="s">
        <v>1013</v>
      </c>
      <c r="D9120" t="s">
        <v>972</v>
      </c>
      <c r="E9120" t="s">
        <v>1018</v>
      </c>
      <c r="F9120" s="86">
        <v>412217.06873714202</v>
      </c>
    </row>
    <row r="9121" spans="1:6">
      <c r="A9121">
        <v>2024</v>
      </c>
      <c r="B9121" t="s">
        <v>1036</v>
      </c>
      <c r="C9121" t="s">
        <v>1013</v>
      </c>
      <c r="D9121" t="s">
        <v>972</v>
      </c>
      <c r="E9121" t="s">
        <v>1018</v>
      </c>
      <c r="F9121" s="86">
        <v>422414.62856276502</v>
      </c>
    </row>
    <row r="9122" spans="1:6">
      <c r="A9122">
        <v>2025</v>
      </c>
      <c r="B9122" t="s">
        <v>1036</v>
      </c>
      <c r="C9122" t="s">
        <v>1013</v>
      </c>
      <c r="D9122" t="s">
        <v>972</v>
      </c>
      <c r="E9122" t="s">
        <v>1018</v>
      </c>
      <c r="F9122" s="86">
        <v>432387.92583581898</v>
      </c>
    </row>
    <row r="9123" spans="1:6">
      <c r="A9123">
        <v>2026</v>
      </c>
      <c r="B9123" t="s">
        <v>1036</v>
      </c>
      <c r="C9123" t="s">
        <v>1013</v>
      </c>
      <c r="D9123" t="s">
        <v>972</v>
      </c>
      <c r="E9123" t="s">
        <v>1018</v>
      </c>
      <c r="F9123" s="86">
        <v>442125.84027312999</v>
      </c>
    </row>
    <row r="9124" spans="1:6">
      <c r="A9124">
        <v>2027</v>
      </c>
      <c r="B9124" t="s">
        <v>1036</v>
      </c>
      <c r="C9124" t="s">
        <v>1013</v>
      </c>
      <c r="D9124" t="s">
        <v>972</v>
      </c>
      <c r="E9124" t="s">
        <v>1018</v>
      </c>
      <c r="F9124" s="86">
        <v>451638.35350518598</v>
      </c>
    </row>
    <row r="9125" spans="1:6">
      <c r="A9125">
        <v>2028</v>
      </c>
      <c r="B9125" t="s">
        <v>1036</v>
      </c>
      <c r="C9125" t="s">
        <v>1013</v>
      </c>
      <c r="D9125" t="s">
        <v>972</v>
      </c>
      <c r="E9125" t="s">
        <v>1018</v>
      </c>
      <c r="F9125" s="86">
        <v>460941.93229556503</v>
      </c>
    </row>
    <row r="9126" spans="1:6">
      <c r="A9126">
        <v>2029</v>
      </c>
      <c r="B9126" t="s">
        <v>1036</v>
      </c>
      <c r="C9126" t="s">
        <v>1013</v>
      </c>
      <c r="D9126" t="s">
        <v>972</v>
      </c>
      <c r="E9126" t="s">
        <v>1018</v>
      </c>
      <c r="F9126" s="86">
        <v>469928.17159753299</v>
      </c>
    </row>
    <row r="9127" spans="1:6">
      <c r="A9127">
        <v>2030</v>
      </c>
      <c r="B9127" t="s">
        <v>1036</v>
      </c>
      <c r="C9127" t="s">
        <v>1013</v>
      </c>
      <c r="D9127" t="s">
        <v>972</v>
      </c>
      <c r="E9127" t="s">
        <v>1018</v>
      </c>
      <c r="F9127" s="86">
        <v>478566.72841314401</v>
      </c>
    </row>
    <row r="9128" spans="1:6">
      <c r="A9128">
        <v>2031</v>
      </c>
      <c r="B9128" t="s">
        <v>1036</v>
      </c>
      <c r="C9128" t="s">
        <v>1013</v>
      </c>
      <c r="D9128" t="s">
        <v>972</v>
      </c>
      <c r="E9128" t="s">
        <v>1018</v>
      </c>
      <c r="F9128" s="86">
        <v>486923.03304106201</v>
      </c>
    </row>
    <row r="9129" spans="1:6">
      <c r="A9129">
        <v>2032</v>
      </c>
      <c r="B9129" t="s">
        <v>1036</v>
      </c>
      <c r="C9129" t="s">
        <v>1013</v>
      </c>
      <c r="D9129" t="s">
        <v>972</v>
      </c>
      <c r="E9129" t="s">
        <v>1018</v>
      </c>
      <c r="F9129" s="86">
        <v>494896.07685035298</v>
      </c>
    </row>
    <row r="9130" spans="1:6">
      <c r="A9130">
        <v>2033</v>
      </c>
      <c r="B9130" t="s">
        <v>1036</v>
      </c>
      <c r="C9130" t="s">
        <v>1013</v>
      </c>
      <c r="D9130" t="s">
        <v>972</v>
      </c>
      <c r="E9130" t="s">
        <v>1018</v>
      </c>
      <c r="F9130" s="86">
        <v>502561.00137549097</v>
      </c>
    </row>
    <row r="9131" spans="1:6">
      <c r="A9131">
        <v>2034</v>
      </c>
      <c r="B9131" t="s">
        <v>1036</v>
      </c>
      <c r="C9131" t="s">
        <v>1013</v>
      </c>
      <c r="D9131" t="s">
        <v>972</v>
      </c>
      <c r="E9131" t="s">
        <v>1018</v>
      </c>
      <c r="F9131" s="86">
        <v>509899.41419701697</v>
      </c>
    </row>
    <row r="9132" spans="1:6">
      <c r="A9132">
        <v>2035</v>
      </c>
      <c r="B9132" t="s">
        <v>1036</v>
      </c>
      <c r="C9132" t="s">
        <v>1013</v>
      </c>
      <c r="D9132" t="s">
        <v>972</v>
      </c>
      <c r="E9132" t="s">
        <v>1018</v>
      </c>
      <c r="F9132" s="86">
        <v>516808.91663338902</v>
      </c>
    </row>
    <row r="9133" spans="1:6">
      <c r="A9133">
        <v>2036</v>
      </c>
      <c r="B9133" t="s">
        <v>1036</v>
      </c>
      <c r="C9133" t="s">
        <v>1013</v>
      </c>
      <c r="D9133" t="s">
        <v>972</v>
      </c>
      <c r="E9133" t="s">
        <v>1018</v>
      </c>
      <c r="F9133" s="86">
        <v>523273.87867169402</v>
      </c>
    </row>
    <row r="9134" spans="1:6">
      <c r="A9134">
        <v>2037</v>
      </c>
      <c r="B9134" t="s">
        <v>1036</v>
      </c>
      <c r="C9134" t="s">
        <v>1013</v>
      </c>
      <c r="D9134" t="s">
        <v>972</v>
      </c>
      <c r="E9134" t="s">
        <v>1018</v>
      </c>
      <c r="F9134" s="86">
        <v>529280.02146786801</v>
      </c>
    </row>
    <row r="9135" spans="1:6">
      <c r="A9135">
        <v>2038</v>
      </c>
      <c r="B9135" t="s">
        <v>1036</v>
      </c>
      <c r="C9135" t="s">
        <v>1013</v>
      </c>
      <c r="D9135" t="s">
        <v>972</v>
      </c>
      <c r="E9135" t="s">
        <v>1018</v>
      </c>
      <c r="F9135" s="86">
        <v>534819.88406614296</v>
      </c>
    </row>
    <row r="9136" spans="1:6">
      <c r="A9136">
        <v>2039</v>
      </c>
      <c r="B9136" t="s">
        <v>1036</v>
      </c>
      <c r="C9136" t="s">
        <v>1013</v>
      </c>
      <c r="D9136" t="s">
        <v>972</v>
      </c>
      <c r="E9136" t="s">
        <v>1018</v>
      </c>
      <c r="F9136" s="86">
        <v>539861.62290687696</v>
      </c>
    </row>
    <row r="9137" spans="1:6">
      <c r="A9137">
        <v>2040</v>
      </c>
      <c r="B9137" t="s">
        <v>1036</v>
      </c>
      <c r="C9137" t="s">
        <v>1013</v>
      </c>
      <c r="D9137" t="s">
        <v>972</v>
      </c>
      <c r="E9137" t="s">
        <v>1018</v>
      </c>
      <c r="F9137" s="86">
        <v>544316.50316643598</v>
      </c>
    </row>
    <row r="9138" spans="1:6">
      <c r="A9138">
        <v>2041</v>
      </c>
      <c r="B9138" t="s">
        <v>1036</v>
      </c>
      <c r="C9138" t="s">
        <v>1013</v>
      </c>
      <c r="D9138" t="s">
        <v>972</v>
      </c>
      <c r="E9138" t="s">
        <v>1018</v>
      </c>
      <c r="F9138" s="86">
        <v>548193.50719604804</v>
      </c>
    </row>
    <row r="9139" spans="1:6">
      <c r="A9139">
        <v>2042</v>
      </c>
      <c r="B9139" t="s">
        <v>1036</v>
      </c>
      <c r="C9139" t="s">
        <v>1013</v>
      </c>
      <c r="D9139" t="s">
        <v>972</v>
      </c>
      <c r="E9139" t="s">
        <v>1018</v>
      </c>
      <c r="F9139" s="86">
        <v>551587.70531935396</v>
      </c>
    </row>
    <row r="9140" spans="1:6">
      <c r="A9140">
        <v>2043</v>
      </c>
      <c r="B9140" t="s">
        <v>1036</v>
      </c>
      <c r="C9140" t="s">
        <v>1013</v>
      </c>
      <c r="D9140" t="s">
        <v>972</v>
      </c>
      <c r="E9140" t="s">
        <v>1018</v>
      </c>
      <c r="F9140" s="86">
        <v>554443.80654815305</v>
      </c>
    </row>
    <row r="9141" spans="1:6">
      <c r="A9141">
        <v>2044</v>
      </c>
      <c r="B9141" t="s">
        <v>1036</v>
      </c>
      <c r="C9141" t="s">
        <v>1013</v>
      </c>
      <c r="D9141" t="s">
        <v>972</v>
      </c>
      <c r="E9141" t="s">
        <v>1018</v>
      </c>
      <c r="F9141" s="86">
        <v>556813.06431818602</v>
      </c>
    </row>
    <row r="9142" spans="1:6">
      <c r="A9142">
        <v>2045</v>
      </c>
      <c r="B9142" t="s">
        <v>1036</v>
      </c>
      <c r="C9142" t="s">
        <v>1013</v>
      </c>
      <c r="D9142" t="s">
        <v>972</v>
      </c>
      <c r="E9142" t="s">
        <v>1018</v>
      </c>
      <c r="F9142" s="86">
        <v>558755.27750768303</v>
      </c>
    </row>
    <row r="9143" spans="1:6">
      <c r="A9143">
        <v>2046</v>
      </c>
      <c r="B9143" t="s">
        <v>1036</v>
      </c>
      <c r="C9143" t="s">
        <v>1013</v>
      </c>
      <c r="D9143" t="s">
        <v>972</v>
      </c>
      <c r="E9143" t="s">
        <v>1018</v>
      </c>
      <c r="F9143" s="86">
        <v>560326.27693664096</v>
      </c>
    </row>
    <row r="9144" spans="1:6">
      <c r="A9144">
        <v>2047</v>
      </c>
      <c r="B9144" t="s">
        <v>1036</v>
      </c>
      <c r="C9144" t="s">
        <v>1013</v>
      </c>
      <c r="D9144" t="s">
        <v>972</v>
      </c>
      <c r="E9144" t="s">
        <v>1018</v>
      </c>
      <c r="F9144" s="86">
        <v>561529.89715983102</v>
      </c>
    </row>
    <row r="9145" spans="1:6">
      <c r="A9145">
        <v>2048</v>
      </c>
      <c r="B9145" t="s">
        <v>1036</v>
      </c>
      <c r="C9145" t="s">
        <v>1013</v>
      </c>
      <c r="D9145" t="s">
        <v>972</v>
      </c>
      <c r="E9145" t="s">
        <v>1018</v>
      </c>
      <c r="F9145" s="86">
        <v>562470.52310235496</v>
      </c>
    </row>
    <row r="9146" spans="1:6">
      <c r="A9146">
        <v>2049</v>
      </c>
      <c r="B9146" t="s">
        <v>1036</v>
      </c>
      <c r="C9146" t="s">
        <v>1013</v>
      </c>
      <c r="D9146" t="s">
        <v>972</v>
      </c>
      <c r="E9146" t="s">
        <v>1018</v>
      </c>
      <c r="F9146" s="86">
        <v>563204.23999622802</v>
      </c>
    </row>
    <row r="9147" spans="1:6">
      <c r="A9147">
        <v>2050</v>
      </c>
      <c r="B9147" t="s">
        <v>1036</v>
      </c>
      <c r="C9147" t="s">
        <v>1013</v>
      </c>
      <c r="D9147" t="s">
        <v>972</v>
      </c>
      <c r="E9147" t="s">
        <v>1018</v>
      </c>
      <c r="F9147" s="86">
        <v>563789.03122098302</v>
      </c>
    </row>
    <row r="9148" spans="1:6">
      <c r="A9148">
        <v>2017</v>
      </c>
      <c r="B9148" t="s">
        <v>1037</v>
      </c>
      <c r="C9148" t="s">
        <v>1013</v>
      </c>
      <c r="D9148" t="s">
        <v>972</v>
      </c>
      <c r="E9148" t="s">
        <v>1018</v>
      </c>
      <c r="F9148" s="86">
        <v>179594.95672169101</v>
      </c>
    </row>
    <row r="9149" spans="1:6">
      <c r="A9149">
        <v>2018</v>
      </c>
      <c r="B9149" t="s">
        <v>1037</v>
      </c>
      <c r="C9149" t="s">
        <v>1013</v>
      </c>
      <c r="D9149" t="s">
        <v>972</v>
      </c>
      <c r="E9149" t="s">
        <v>1018</v>
      </c>
      <c r="F9149" s="86">
        <v>184984.32827764601</v>
      </c>
    </row>
    <row r="9150" spans="1:6">
      <c r="A9150">
        <v>2019</v>
      </c>
      <c r="B9150" t="s">
        <v>1037</v>
      </c>
      <c r="C9150" t="s">
        <v>1013</v>
      </c>
      <c r="D9150" t="s">
        <v>972</v>
      </c>
      <c r="E9150" t="s">
        <v>1018</v>
      </c>
      <c r="F9150" s="86">
        <v>190383.28540088501</v>
      </c>
    </row>
    <row r="9151" spans="1:6">
      <c r="A9151">
        <v>2020</v>
      </c>
      <c r="B9151" t="s">
        <v>1037</v>
      </c>
      <c r="C9151" t="s">
        <v>1013</v>
      </c>
      <c r="D9151" t="s">
        <v>972</v>
      </c>
      <c r="E9151" t="s">
        <v>1018</v>
      </c>
      <c r="F9151" s="86">
        <v>196014.89786547501</v>
      </c>
    </row>
    <row r="9152" spans="1:6">
      <c r="A9152">
        <v>2021</v>
      </c>
      <c r="B9152" t="s">
        <v>1037</v>
      </c>
      <c r="C9152" t="s">
        <v>1013</v>
      </c>
      <c r="D9152" t="s">
        <v>972</v>
      </c>
      <c r="E9152" t="s">
        <v>1018</v>
      </c>
      <c r="F9152" s="86">
        <v>201517.38751238899</v>
      </c>
    </row>
    <row r="9153" spans="1:6">
      <c r="A9153">
        <v>2022</v>
      </c>
      <c r="B9153" t="s">
        <v>1037</v>
      </c>
      <c r="C9153" t="s">
        <v>1013</v>
      </c>
      <c r="D9153" t="s">
        <v>972</v>
      </c>
      <c r="E9153" t="s">
        <v>1018</v>
      </c>
      <c r="F9153" s="86">
        <v>206994.03535160699</v>
      </c>
    </row>
    <row r="9154" spans="1:6">
      <c r="A9154">
        <v>2023</v>
      </c>
      <c r="B9154" t="s">
        <v>1037</v>
      </c>
      <c r="C9154" t="s">
        <v>1013</v>
      </c>
      <c r="D9154" t="s">
        <v>972</v>
      </c>
      <c r="E9154" t="s">
        <v>1018</v>
      </c>
      <c r="F9154" s="86">
        <v>212375.04561554399</v>
      </c>
    </row>
    <row r="9155" spans="1:6">
      <c r="A9155">
        <v>2024</v>
      </c>
      <c r="B9155" t="s">
        <v>1037</v>
      </c>
      <c r="C9155" t="s">
        <v>1013</v>
      </c>
      <c r="D9155" t="s">
        <v>972</v>
      </c>
      <c r="E9155" t="s">
        <v>1018</v>
      </c>
      <c r="F9155" s="86">
        <v>217622.61773219201</v>
      </c>
    </row>
    <row r="9156" spans="1:6">
      <c r="A9156">
        <v>2025</v>
      </c>
      <c r="B9156" t="s">
        <v>1037</v>
      </c>
      <c r="C9156" t="s">
        <v>1013</v>
      </c>
      <c r="D9156" t="s">
        <v>972</v>
      </c>
      <c r="E9156" t="s">
        <v>1018</v>
      </c>
      <c r="F9156" s="86">
        <v>222754.21405249901</v>
      </c>
    </row>
    <row r="9157" spans="1:6">
      <c r="A9157">
        <v>2026</v>
      </c>
      <c r="B9157" t="s">
        <v>1037</v>
      </c>
      <c r="C9157" t="s">
        <v>1013</v>
      </c>
      <c r="D9157" t="s">
        <v>972</v>
      </c>
      <c r="E9157" t="s">
        <v>1018</v>
      </c>
      <c r="F9157" s="86">
        <v>227764.040816897</v>
      </c>
    </row>
    <row r="9158" spans="1:6">
      <c r="A9158">
        <v>2027</v>
      </c>
      <c r="B9158" t="s">
        <v>1037</v>
      </c>
      <c r="C9158" t="s">
        <v>1013</v>
      </c>
      <c r="D9158" t="s">
        <v>972</v>
      </c>
      <c r="E9158" t="s">
        <v>1018</v>
      </c>
      <c r="F9158" s="86">
        <v>232657.19533450599</v>
      </c>
    </row>
    <row r="9159" spans="1:6">
      <c r="A9159">
        <v>2028</v>
      </c>
      <c r="B9159" t="s">
        <v>1037</v>
      </c>
      <c r="C9159" t="s">
        <v>1013</v>
      </c>
      <c r="D9159" t="s">
        <v>972</v>
      </c>
      <c r="E9159" t="s">
        <v>1018</v>
      </c>
      <c r="F9159" s="86">
        <v>237442.23778508301</v>
      </c>
    </row>
    <row r="9160" spans="1:6">
      <c r="A9160">
        <v>2029</v>
      </c>
      <c r="B9160" t="s">
        <v>1037</v>
      </c>
      <c r="C9160" t="s">
        <v>1013</v>
      </c>
      <c r="D9160" t="s">
        <v>972</v>
      </c>
      <c r="E9160" t="s">
        <v>1018</v>
      </c>
      <c r="F9160" s="86">
        <v>242063.562147527</v>
      </c>
    </row>
    <row r="9161" spans="1:6">
      <c r="A9161">
        <v>2030</v>
      </c>
      <c r="B9161" t="s">
        <v>1037</v>
      </c>
      <c r="C9161" t="s">
        <v>1013</v>
      </c>
      <c r="D9161" t="s">
        <v>972</v>
      </c>
      <c r="E9161" t="s">
        <v>1018</v>
      </c>
      <c r="F9161" s="86">
        <v>246506.00242036799</v>
      </c>
    </row>
    <row r="9162" spans="1:6">
      <c r="A9162">
        <v>2031</v>
      </c>
      <c r="B9162" t="s">
        <v>1037</v>
      </c>
      <c r="C9162" t="s">
        <v>1013</v>
      </c>
      <c r="D9162" t="s">
        <v>972</v>
      </c>
      <c r="E9162" t="s">
        <v>1018</v>
      </c>
      <c r="F9162" s="86">
        <v>250803.451869098</v>
      </c>
    </row>
    <row r="9163" spans="1:6">
      <c r="A9163">
        <v>2032</v>
      </c>
      <c r="B9163" t="s">
        <v>1037</v>
      </c>
      <c r="C9163" t="s">
        <v>1013</v>
      </c>
      <c r="D9163" t="s">
        <v>972</v>
      </c>
      <c r="E9163" t="s">
        <v>1018</v>
      </c>
      <c r="F9163" s="86">
        <v>254904.46936800599</v>
      </c>
    </row>
    <row r="9164" spans="1:6">
      <c r="A9164">
        <v>2033</v>
      </c>
      <c r="B9164" t="s">
        <v>1037</v>
      </c>
      <c r="C9164" t="s">
        <v>1013</v>
      </c>
      <c r="D9164" t="s">
        <v>972</v>
      </c>
      <c r="E9164" t="s">
        <v>1018</v>
      </c>
      <c r="F9164" s="86">
        <v>258847.91371228901</v>
      </c>
    </row>
    <row r="9165" spans="1:6">
      <c r="A9165">
        <v>2034</v>
      </c>
      <c r="B9165" t="s">
        <v>1037</v>
      </c>
      <c r="C9165" t="s">
        <v>1013</v>
      </c>
      <c r="D9165" t="s">
        <v>972</v>
      </c>
      <c r="E9165" t="s">
        <v>1018</v>
      </c>
      <c r="F9165" s="86">
        <v>262624.32241572201</v>
      </c>
    </row>
    <row r="9166" spans="1:6">
      <c r="A9166">
        <v>2035</v>
      </c>
      <c r="B9166" t="s">
        <v>1037</v>
      </c>
      <c r="C9166" t="s">
        <v>1013</v>
      </c>
      <c r="D9166" t="s">
        <v>972</v>
      </c>
      <c r="E9166" t="s">
        <v>1018</v>
      </c>
      <c r="F9166" s="86">
        <v>266180.86053415801</v>
      </c>
    </row>
    <row r="9167" spans="1:6">
      <c r="A9167">
        <v>2036</v>
      </c>
      <c r="B9167" t="s">
        <v>1037</v>
      </c>
      <c r="C9167" t="s">
        <v>1013</v>
      </c>
      <c r="D9167" t="s">
        <v>972</v>
      </c>
      <c r="E9167" t="s">
        <v>1018</v>
      </c>
      <c r="F9167" s="86">
        <v>269509.40488354099</v>
      </c>
    </row>
    <row r="9168" spans="1:6">
      <c r="A9168">
        <v>2037</v>
      </c>
      <c r="B9168" t="s">
        <v>1037</v>
      </c>
      <c r="C9168" t="s">
        <v>1013</v>
      </c>
      <c r="D9168" t="s">
        <v>972</v>
      </c>
      <c r="E9168" t="s">
        <v>1018</v>
      </c>
      <c r="F9168" s="86">
        <v>272601.764892812</v>
      </c>
    </row>
    <row r="9169" spans="1:6">
      <c r="A9169">
        <v>2038</v>
      </c>
      <c r="B9169" t="s">
        <v>1037</v>
      </c>
      <c r="C9169" t="s">
        <v>1013</v>
      </c>
      <c r="D9169" t="s">
        <v>972</v>
      </c>
      <c r="E9169" t="s">
        <v>1018</v>
      </c>
      <c r="F9169" s="86">
        <v>275453.83392046398</v>
      </c>
    </row>
    <row r="9170" spans="1:6">
      <c r="A9170">
        <v>2039</v>
      </c>
      <c r="B9170" t="s">
        <v>1037</v>
      </c>
      <c r="C9170" t="s">
        <v>1013</v>
      </c>
      <c r="D9170" t="s">
        <v>972</v>
      </c>
      <c r="E9170" t="s">
        <v>1018</v>
      </c>
      <c r="F9170" s="86">
        <v>278048.84638569999</v>
      </c>
    </row>
    <row r="9171" spans="1:6">
      <c r="A9171">
        <v>2040</v>
      </c>
      <c r="B9171" t="s">
        <v>1037</v>
      </c>
      <c r="C9171" t="s">
        <v>1013</v>
      </c>
      <c r="D9171" t="s">
        <v>972</v>
      </c>
      <c r="E9171" t="s">
        <v>1018</v>
      </c>
      <c r="F9171" s="86">
        <v>280341.13083066302</v>
      </c>
    </row>
    <row r="9172" spans="1:6">
      <c r="A9172">
        <v>2041</v>
      </c>
      <c r="B9172" t="s">
        <v>1037</v>
      </c>
      <c r="C9172" t="s">
        <v>1013</v>
      </c>
      <c r="D9172" t="s">
        <v>972</v>
      </c>
      <c r="E9172" t="s">
        <v>1018</v>
      </c>
      <c r="F9172" s="86">
        <v>282335.263669874</v>
      </c>
    </row>
    <row r="9173" spans="1:6">
      <c r="A9173">
        <v>2042</v>
      </c>
      <c r="B9173" t="s">
        <v>1037</v>
      </c>
      <c r="C9173" t="s">
        <v>1013</v>
      </c>
      <c r="D9173" t="s">
        <v>972</v>
      </c>
      <c r="E9173" t="s">
        <v>1018</v>
      </c>
      <c r="F9173" s="86">
        <v>284080.08231257601</v>
      </c>
    </row>
    <row r="9174" spans="1:6">
      <c r="A9174">
        <v>2043</v>
      </c>
      <c r="B9174" t="s">
        <v>1037</v>
      </c>
      <c r="C9174" t="s">
        <v>1013</v>
      </c>
      <c r="D9174" t="s">
        <v>972</v>
      </c>
      <c r="E9174" t="s">
        <v>1018</v>
      </c>
      <c r="F9174" s="86">
        <v>285547.41366927302</v>
      </c>
    </row>
    <row r="9175" spans="1:6">
      <c r="A9175">
        <v>2044</v>
      </c>
      <c r="B9175" t="s">
        <v>1037</v>
      </c>
      <c r="C9175" t="s">
        <v>1013</v>
      </c>
      <c r="D9175" t="s">
        <v>972</v>
      </c>
      <c r="E9175" t="s">
        <v>1018</v>
      </c>
      <c r="F9175" s="86">
        <v>286763.87034889299</v>
      </c>
    </row>
    <row r="9176" spans="1:6">
      <c r="A9176">
        <v>2045</v>
      </c>
      <c r="B9176" t="s">
        <v>1037</v>
      </c>
      <c r="C9176" t="s">
        <v>1013</v>
      </c>
      <c r="D9176" t="s">
        <v>972</v>
      </c>
      <c r="E9176" t="s">
        <v>1018</v>
      </c>
      <c r="F9176" s="86">
        <v>287760.223566595</v>
      </c>
    </row>
    <row r="9177" spans="1:6">
      <c r="A9177">
        <v>2046</v>
      </c>
      <c r="B9177" t="s">
        <v>1037</v>
      </c>
      <c r="C9177" t="s">
        <v>1013</v>
      </c>
      <c r="D9177" t="s">
        <v>972</v>
      </c>
      <c r="E9177" t="s">
        <v>1018</v>
      </c>
      <c r="F9177" s="86">
        <v>288565.52320330701</v>
      </c>
    </row>
    <row r="9178" spans="1:6">
      <c r="A9178">
        <v>2047</v>
      </c>
      <c r="B9178" t="s">
        <v>1037</v>
      </c>
      <c r="C9178" t="s">
        <v>1013</v>
      </c>
      <c r="D9178" t="s">
        <v>972</v>
      </c>
      <c r="E9178" t="s">
        <v>1018</v>
      </c>
      <c r="F9178" s="86">
        <v>289181.758458119</v>
      </c>
    </row>
    <row r="9179" spans="1:6">
      <c r="A9179">
        <v>2048</v>
      </c>
      <c r="B9179" t="s">
        <v>1037</v>
      </c>
      <c r="C9179" t="s">
        <v>1013</v>
      </c>
      <c r="D9179" t="s">
        <v>972</v>
      </c>
      <c r="E9179" t="s">
        <v>1018</v>
      </c>
      <c r="F9179" s="86">
        <v>289662.79134916398</v>
      </c>
    </row>
    <row r="9180" spans="1:6">
      <c r="A9180">
        <v>2049</v>
      </c>
      <c r="B9180" t="s">
        <v>1037</v>
      </c>
      <c r="C9180" t="s">
        <v>1013</v>
      </c>
      <c r="D9180" t="s">
        <v>972</v>
      </c>
      <c r="E9180" t="s">
        <v>1018</v>
      </c>
      <c r="F9180" s="86">
        <v>290037.49662598001</v>
      </c>
    </row>
    <row r="9181" spans="1:6">
      <c r="A9181">
        <v>2050</v>
      </c>
      <c r="B9181" t="s">
        <v>1037</v>
      </c>
      <c r="C9181" t="s">
        <v>1013</v>
      </c>
      <c r="D9181" t="s">
        <v>972</v>
      </c>
      <c r="E9181" t="s">
        <v>1018</v>
      </c>
      <c r="F9181" s="86">
        <v>290335.80378894601</v>
      </c>
    </row>
    <row r="9182" spans="1:6">
      <c r="A9182">
        <v>2017</v>
      </c>
      <c r="B9182" t="s">
        <v>1038</v>
      </c>
      <c r="C9182" t="s">
        <v>1013</v>
      </c>
      <c r="D9182" t="s">
        <v>972</v>
      </c>
      <c r="E9182" t="s">
        <v>1018</v>
      </c>
      <c r="F9182" s="86">
        <v>24558.803225179701</v>
      </c>
    </row>
    <row r="9183" spans="1:6">
      <c r="A9183">
        <v>2018</v>
      </c>
      <c r="B9183" t="s">
        <v>1038</v>
      </c>
      <c r="C9183" t="s">
        <v>1013</v>
      </c>
      <c r="D9183" t="s">
        <v>972</v>
      </c>
      <c r="E9183" t="s">
        <v>1018</v>
      </c>
      <c r="F9183" s="86">
        <v>25097.589610936098</v>
      </c>
    </row>
    <row r="9184" spans="1:6">
      <c r="A9184">
        <v>2019</v>
      </c>
      <c r="B9184" t="s">
        <v>1038</v>
      </c>
      <c r="C9184" t="s">
        <v>1013</v>
      </c>
      <c r="D9184" t="s">
        <v>972</v>
      </c>
      <c r="E9184" t="s">
        <v>1018</v>
      </c>
      <c r="F9184" s="86">
        <v>25623.9363465118</v>
      </c>
    </row>
    <row r="9185" spans="1:6">
      <c r="A9185">
        <v>2020</v>
      </c>
      <c r="B9185" t="s">
        <v>1038</v>
      </c>
      <c r="C9185" t="s">
        <v>1013</v>
      </c>
      <c r="D9185" t="s">
        <v>972</v>
      </c>
      <c r="E9185" t="s">
        <v>1018</v>
      </c>
      <c r="F9185" s="86">
        <v>26065.2488867457</v>
      </c>
    </row>
    <row r="9186" spans="1:6">
      <c r="A9186">
        <v>2021</v>
      </c>
      <c r="B9186" t="s">
        <v>1038</v>
      </c>
      <c r="C9186" t="s">
        <v>1013</v>
      </c>
      <c r="D9186" t="s">
        <v>972</v>
      </c>
      <c r="E9186" t="s">
        <v>1018</v>
      </c>
      <c r="F9186" s="86">
        <v>26492.6362042447</v>
      </c>
    </row>
    <row r="9187" spans="1:6">
      <c r="A9187">
        <v>2022</v>
      </c>
      <c r="B9187" t="s">
        <v>1038</v>
      </c>
      <c r="C9187" t="s">
        <v>1013</v>
      </c>
      <c r="D9187" t="s">
        <v>972</v>
      </c>
      <c r="E9187" t="s">
        <v>1018</v>
      </c>
      <c r="F9187" s="86">
        <v>26887.599177153701</v>
      </c>
    </row>
    <row r="9188" spans="1:6">
      <c r="A9188">
        <v>2023</v>
      </c>
      <c r="B9188" t="s">
        <v>1038</v>
      </c>
      <c r="C9188" t="s">
        <v>1013</v>
      </c>
      <c r="D9188" t="s">
        <v>972</v>
      </c>
      <c r="E9188" t="s">
        <v>1018</v>
      </c>
      <c r="F9188" s="86">
        <v>27247.280383150701</v>
      </c>
    </row>
    <row r="9189" spans="1:6">
      <c r="A9189">
        <v>2024</v>
      </c>
      <c r="B9189" t="s">
        <v>1038</v>
      </c>
      <c r="C9189" t="s">
        <v>1013</v>
      </c>
      <c r="D9189" t="s">
        <v>972</v>
      </c>
      <c r="E9189" t="s">
        <v>1018</v>
      </c>
      <c r="F9189" s="86">
        <v>27574.809331000099</v>
      </c>
    </row>
    <row r="9190" spans="1:6">
      <c r="A9190">
        <v>2025</v>
      </c>
      <c r="B9190" t="s">
        <v>1038</v>
      </c>
      <c r="C9190" t="s">
        <v>1013</v>
      </c>
      <c r="D9190" t="s">
        <v>972</v>
      </c>
      <c r="E9190" t="s">
        <v>1018</v>
      </c>
      <c r="F9190" s="86">
        <v>27861.860696804499</v>
      </c>
    </row>
    <row r="9191" spans="1:6">
      <c r="A9191">
        <v>2026</v>
      </c>
      <c r="B9191" t="s">
        <v>1038</v>
      </c>
      <c r="C9191" t="s">
        <v>1013</v>
      </c>
      <c r="D9191" t="s">
        <v>972</v>
      </c>
      <c r="E9191" t="s">
        <v>1018</v>
      </c>
      <c r="F9191" s="86">
        <v>28113.159422304601</v>
      </c>
    </row>
    <row r="9192" spans="1:6">
      <c r="A9192">
        <v>2027</v>
      </c>
      <c r="B9192" t="s">
        <v>1038</v>
      </c>
      <c r="C9192" t="s">
        <v>1013</v>
      </c>
      <c r="D9192" t="s">
        <v>972</v>
      </c>
      <c r="E9192" t="s">
        <v>1018</v>
      </c>
      <c r="F9192" s="86">
        <v>28318.386816442198</v>
      </c>
    </row>
    <row r="9193" spans="1:6">
      <c r="A9193">
        <v>2028</v>
      </c>
      <c r="B9193" t="s">
        <v>1038</v>
      </c>
      <c r="C9193" t="s">
        <v>1013</v>
      </c>
      <c r="D9193" t="s">
        <v>972</v>
      </c>
      <c r="E9193" t="s">
        <v>1018</v>
      </c>
      <c r="F9193" s="86">
        <v>28474.733887355502</v>
      </c>
    </row>
    <row r="9194" spans="1:6">
      <c r="A9194">
        <v>2029</v>
      </c>
      <c r="B9194" t="s">
        <v>1038</v>
      </c>
      <c r="C9194" t="s">
        <v>1013</v>
      </c>
      <c r="D9194" t="s">
        <v>972</v>
      </c>
      <c r="E9194" t="s">
        <v>1018</v>
      </c>
      <c r="F9194" s="86">
        <v>28582.388263849502</v>
      </c>
    </row>
    <row r="9195" spans="1:6">
      <c r="A9195">
        <v>2030</v>
      </c>
      <c r="B9195" t="s">
        <v>1038</v>
      </c>
      <c r="C9195" t="s">
        <v>1013</v>
      </c>
      <c r="D9195" t="s">
        <v>972</v>
      </c>
      <c r="E9195" t="s">
        <v>1018</v>
      </c>
      <c r="F9195" s="86">
        <v>28635.473695942099</v>
      </c>
    </row>
    <row r="9196" spans="1:6">
      <c r="A9196">
        <v>2031</v>
      </c>
      <c r="B9196" t="s">
        <v>1038</v>
      </c>
      <c r="C9196" t="s">
        <v>1013</v>
      </c>
      <c r="D9196" t="s">
        <v>972</v>
      </c>
      <c r="E9196" t="s">
        <v>1018</v>
      </c>
      <c r="F9196" s="86">
        <v>28631.955284985201</v>
      </c>
    </row>
    <row r="9197" spans="1:6">
      <c r="A9197">
        <v>2032</v>
      </c>
      <c r="B9197" t="s">
        <v>1038</v>
      </c>
      <c r="C9197" t="s">
        <v>1013</v>
      </c>
      <c r="D9197" t="s">
        <v>972</v>
      </c>
      <c r="E9197" t="s">
        <v>1018</v>
      </c>
      <c r="F9197" s="86">
        <v>28568.1066800277</v>
      </c>
    </row>
    <row r="9198" spans="1:6">
      <c r="A9198">
        <v>2033</v>
      </c>
      <c r="B9198" t="s">
        <v>1038</v>
      </c>
      <c r="C9198" t="s">
        <v>1013</v>
      </c>
      <c r="D9198" t="s">
        <v>972</v>
      </c>
      <c r="E9198" t="s">
        <v>1018</v>
      </c>
      <c r="F9198" s="86">
        <v>28437.994720895898</v>
      </c>
    </row>
    <row r="9199" spans="1:6">
      <c r="A9199">
        <v>2034</v>
      </c>
      <c r="B9199" t="s">
        <v>1038</v>
      </c>
      <c r="C9199" t="s">
        <v>1013</v>
      </c>
      <c r="D9199" t="s">
        <v>972</v>
      </c>
      <c r="E9199" t="s">
        <v>1018</v>
      </c>
      <c r="F9199" s="86">
        <v>28243.7738459627</v>
      </c>
    </row>
    <row r="9200" spans="1:6">
      <c r="A9200">
        <v>2035</v>
      </c>
      <c r="B9200" t="s">
        <v>1038</v>
      </c>
      <c r="C9200" t="s">
        <v>1013</v>
      </c>
      <c r="D9200" t="s">
        <v>972</v>
      </c>
      <c r="E9200" t="s">
        <v>1018</v>
      </c>
      <c r="F9200" s="86">
        <v>27983.692955672701</v>
      </c>
    </row>
    <row r="9201" spans="1:6">
      <c r="A9201">
        <v>2036</v>
      </c>
      <c r="B9201" t="s">
        <v>1038</v>
      </c>
      <c r="C9201" t="s">
        <v>1013</v>
      </c>
      <c r="D9201" t="s">
        <v>972</v>
      </c>
      <c r="E9201" t="s">
        <v>1018</v>
      </c>
      <c r="F9201" s="86">
        <v>27656.464824309202</v>
      </c>
    </row>
    <row r="9202" spans="1:6">
      <c r="A9202">
        <v>2037</v>
      </c>
      <c r="B9202" t="s">
        <v>1038</v>
      </c>
      <c r="C9202" t="s">
        <v>1013</v>
      </c>
      <c r="D9202" t="s">
        <v>972</v>
      </c>
      <c r="E9202" t="s">
        <v>1018</v>
      </c>
      <c r="F9202" s="86">
        <v>27264.6738372449</v>
      </c>
    </row>
    <row r="9203" spans="1:6">
      <c r="A9203">
        <v>2038</v>
      </c>
      <c r="B9203" t="s">
        <v>1038</v>
      </c>
      <c r="C9203" t="s">
        <v>1013</v>
      </c>
      <c r="D9203" t="s">
        <v>972</v>
      </c>
      <c r="E9203" t="s">
        <v>1018</v>
      </c>
      <c r="F9203" s="86">
        <v>26806.169596726199</v>
      </c>
    </row>
    <row r="9204" spans="1:6">
      <c r="A9204">
        <v>2039</v>
      </c>
      <c r="B9204" t="s">
        <v>1038</v>
      </c>
      <c r="C9204" t="s">
        <v>1013</v>
      </c>
      <c r="D9204" t="s">
        <v>972</v>
      </c>
      <c r="E9204" t="s">
        <v>1018</v>
      </c>
      <c r="F9204" s="86">
        <v>26286.255737547101</v>
      </c>
    </row>
    <row r="9205" spans="1:6">
      <c r="A9205">
        <v>2040</v>
      </c>
      <c r="B9205" t="s">
        <v>1038</v>
      </c>
      <c r="C9205" t="s">
        <v>1013</v>
      </c>
      <c r="D9205" t="s">
        <v>972</v>
      </c>
      <c r="E9205" t="s">
        <v>1018</v>
      </c>
      <c r="F9205" s="86">
        <v>25713.816785742401</v>
      </c>
    </row>
    <row r="9206" spans="1:6">
      <c r="A9206">
        <v>2041</v>
      </c>
      <c r="B9206" t="s">
        <v>1038</v>
      </c>
      <c r="C9206" t="s">
        <v>1013</v>
      </c>
      <c r="D9206" t="s">
        <v>972</v>
      </c>
      <c r="E9206" t="s">
        <v>1018</v>
      </c>
      <c r="F9206" s="86">
        <v>25090.6224594384</v>
      </c>
    </row>
    <row r="9207" spans="1:6">
      <c r="A9207">
        <v>2042</v>
      </c>
      <c r="B9207" t="s">
        <v>1038</v>
      </c>
      <c r="C9207" t="s">
        <v>1013</v>
      </c>
      <c r="D9207" t="s">
        <v>972</v>
      </c>
      <c r="E9207" t="s">
        <v>1018</v>
      </c>
      <c r="F9207" s="86">
        <v>24429.258074768499</v>
      </c>
    </row>
    <row r="9208" spans="1:6">
      <c r="A9208">
        <v>2043</v>
      </c>
      <c r="B9208" t="s">
        <v>1038</v>
      </c>
      <c r="C9208" t="s">
        <v>1013</v>
      </c>
      <c r="D9208" t="s">
        <v>972</v>
      </c>
      <c r="E9208" t="s">
        <v>1018</v>
      </c>
      <c r="F9208" s="86">
        <v>23736.988367854399</v>
      </c>
    </row>
    <row r="9209" spans="1:6">
      <c r="A9209">
        <v>2044</v>
      </c>
      <c r="B9209" t="s">
        <v>1038</v>
      </c>
      <c r="C9209" t="s">
        <v>1013</v>
      </c>
      <c r="D9209" t="s">
        <v>972</v>
      </c>
      <c r="E9209" t="s">
        <v>1018</v>
      </c>
      <c r="F9209" s="86">
        <v>23025.027064481499</v>
      </c>
    </row>
    <row r="9210" spans="1:6">
      <c r="A9210">
        <v>2045</v>
      </c>
      <c r="B9210" t="s">
        <v>1038</v>
      </c>
      <c r="C9210" t="s">
        <v>1013</v>
      </c>
      <c r="D9210" t="s">
        <v>972</v>
      </c>
      <c r="E9210" t="s">
        <v>1018</v>
      </c>
      <c r="F9210" s="86">
        <v>22305.960587917401</v>
      </c>
    </row>
    <row r="9211" spans="1:6">
      <c r="A9211">
        <v>2046</v>
      </c>
      <c r="B9211" t="s">
        <v>1038</v>
      </c>
      <c r="C9211" t="s">
        <v>1013</v>
      </c>
      <c r="D9211" t="s">
        <v>972</v>
      </c>
      <c r="E9211" t="s">
        <v>1018</v>
      </c>
      <c r="F9211" s="86">
        <v>21583.008197962601</v>
      </c>
    </row>
    <row r="9212" spans="1:6">
      <c r="A9212">
        <v>2047</v>
      </c>
      <c r="B9212" t="s">
        <v>1038</v>
      </c>
      <c r="C9212" t="s">
        <v>1013</v>
      </c>
      <c r="D9212" t="s">
        <v>972</v>
      </c>
      <c r="E9212" t="s">
        <v>1018</v>
      </c>
      <c r="F9212" s="86">
        <v>20865.208100002699</v>
      </c>
    </row>
    <row r="9213" spans="1:6">
      <c r="A9213">
        <v>2048</v>
      </c>
      <c r="B9213" t="s">
        <v>1038</v>
      </c>
      <c r="C9213" t="s">
        <v>1013</v>
      </c>
      <c r="D9213" t="s">
        <v>972</v>
      </c>
      <c r="E9213" t="s">
        <v>1018</v>
      </c>
      <c r="F9213" s="86">
        <v>20160.698119169399</v>
      </c>
    </row>
    <row r="9214" spans="1:6">
      <c r="A9214">
        <v>2049</v>
      </c>
      <c r="B9214" t="s">
        <v>1038</v>
      </c>
      <c r="C9214" t="s">
        <v>1013</v>
      </c>
      <c r="D9214" t="s">
        <v>972</v>
      </c>
      <c r="E9214" t="s">
        <v>1018</v>
      </c>
      <c r="F9214" s="86">
        <v>19471.529303440198</v>
      </c>
    </row>
    <row r="9215" spans="1:6">
      <c r="A9215">
        <v>2050</v>
      </c>
      <c r="B9215" t="s">
        <v>1038</v>
      </c>
      <c r="C9215" t="s">
        <v>1013</v>
      </c>
      <c r="D9215" t="s">
        <v>972</v>
      </c>
      <c r="E9215" t="s">
        <v>1018</v>
      </c>
      <c r="F9215" s="86">
        <v>18798.2929261469</v>
      </c>
    </row>
    <row r="9216" spans="1:6">
      <c r="A9216">
        <v>2017</v>
      </c>
      <c r="B9216" t="s">
        <v>1039</v>
      </c>
      <c r="C9216" t="s">
        <v>1013</v>
      </c>
      <c r="D9216" t="s">
        <v>972</v>
      </c>
      <c r="E9216" t="s">
        <v>1018</v>
      </c>
      <c r="F9216" s="86">
        <v>43918.613663292301</v>
      </c>
    </row>
    <row r="9217" spans="1:6">
      <c r="A9217">
        <v>2018</v>
      </c>
      <c r="B9217" t="s">
        <v>1039</v>
      </c>
      <c r="C9217" t="s">
        <v>1013</v>
      </c>
      <c r="D9217" t="s">
        <v>972</v>
      </c>
      <c r="E9217" t="s">
        <v>1018</v>
      </c>
      <c r="F9217" s="86">
        <v>44836.325847108499</v>
      </c>
    </row>
    <row r="9218" spans="1:6">
      <c r="A9218">
        <v>2019</v>
      </c>
      <c r="B9218" t="s">
        <v>1039</v>
      </c>
      <c r="C9218" t="s">
        <v>1013</v>
      </c>
      <c r="D9218" t="s">
        <v>972</v>
      </c>
      <c r="E9218" t="s">
        <v>1018</v>
      </c>
      <c r="F9218" s="86">
        <v>45732.037970811703</v>
      </c>
    </row>
    <row r="9219" spans="1:6">
      <c r="A9219">
        <v>2020</v>
      </c>
      <c r="B9219" t="s">
        <v>1039</v>
      </c>
      <c r="C9219" t="s">
        <v>1013</v>
      </c>
      <c r="D9219" t="s">
        <v>972</v>
      </c>
      <c r="E9219" t="s">
        <v>1018</v>
      </c>
      <c r="F9219" s="86">
        <v>46481.457533655899</v>
      </c>
    </row>
    <row r="9220" spans="1:6">
      <c r="A9220">
        <v>2021</v>
      </c>
      <c r="B9220" t="s">
        <v>1039</v>
      </c>
      <c r="C9220" t="s">
        <v>1013</v>
      </c>
      <c r="D9220" t="s">
        <v>972</v>
      </c>
      <c r="E9220" t="s">
        <v>1018</v>
      </c>
      <c r="F9220" s="86">
        <v>47205.5828067806</v>
      </c>
    </row>
    <row r="9221" spans="1:6">
      <c r="A9221">
        <v>2022</v>
      </c>
      <c r="B9221" t="s">
        <v>1039</v>
      </c>
      <c r="C9221" t="s">
        <v>1013</v>
      </c>
      <c r="D9221" t="s">
        <v>972</v>
      </c>
      <c r="E9221" t="s">
        <v>1018</v>
      </c>
      <c r="F9221" s="86">
        <v>47873.184798257498</v>
      </c>
    </row>
    <row r="9222" spans="1:6">
      <c r="A9222">
        <v>2023</v>
      </c>
      <c r="B9222" t="s">
        <v>1039</v>
      </c>
      <c r="C9222" t="s">
        <v>1013</v>
      </c>
      <c r="D9222" t="s">
        <v>972</v>
      </c>
      <c r="E9222" t="s">
        <v>1018</v>
      </c>
      <c r="F9222" s="86">
        <v>48479.186991069902</v>
      </c>
    </row>
    <row r="9223" spans="1:6">
      <c r="A9223">
        <v>2024</v>
      </c>
      <c r="B9223" t="s">
        <v>1039</v>
      </c>
      <c r="C9223" t="s">
        <v>1013</v>
      </c>
      <c r="D9223" t="s">
        <v>972</v>
      </c>
      <c r="E9223" t="s">
        <v>1018</v>
      </c>
      <c r="F9223" s="86">
        <v>49028.945689349603</v>
      </c>
    </row>
    <row r="9224" spans="1:6">
      <c r="A9224">
        <v>2025</v>
      </c>
      <c r="B9224" t="s">
        <v>1039</v>
      </c>
      <c r="C9224" t="s">
        <v>1013</v>
      </c>
      <c r="D9224" t="s">
        <v>972</v>
      </c>
      <c r="E9224" t="s">
        <v>1018</v>
      </c>
      <c r="F9224" s="86">
        <v>49507.486090325001</v>
      </c>
    </row>
    <row r="9225" spans="1:6">
      <c r="A9225">
        <v>2026</v>
      </c>
      <c r="B9225" t="s">
        <v>1039</v>
      </c>
      <c r="C9225" t="s">
        <v>1013</v>
      </c>
      <c r="D9225" t="s">
        <v>972</v>
      </c>
      <c r="E9225" t="s">
        <v>1018</v>
      </c>
      <c r="F9225" s="86">
        <v>49923.294424369204</v>
      </c>
    </row>
    <row r="9226" spans="1:6">
      <c r="A9226">
        <v>2027</v>
      </c>
      <c r="B9226" t="s">
        <v>1039</v>
      </c>
      <c r="C9226" t="s">
        <v>1013</v>
      </c>
      <c r="D9226" t="s">
        <v>972</v>
      </c>
      <c r="E9226" t="s">
        <v>1018</v>
      </c>
      <c r="F9226" s="86">
        <v>50258.153415808301</v>
      </c>
    </row>
    <row r="9227" spans="1:6">
      <c r="A9227">
        <v>2028</v>
      </c>
      <c r="B9227" t="s">
        <v>1039</v>
      </c>
      <c r="C9227" t="s">
        <v>1013</v>
      </c>
      <c r="D9227" t="s">
        <v>972</v>
      </c>
      <c r="E9227" t="s">
        <v>1018</v>
      </c>
      <c r="F9227" s="86">
        <v>50507.272749243602</v>
      </c>
    </row>
    <row r="9228" spans="1:6">
      <c r="A9228">
        <v>2029</v>
      </c>
      <c r="B9228" t="s">
        <v>1039</v>
      </c>
      <c r="C9228" t="s">
        <v>1013</v>
      </c>
      <c r="D9228" t="s">
        <v>972</v>
      </c>
      <c r="E9228" t="s">
        <v>1018</v>
      </c>
      <c r="F9228" s="86">
        <v>50670.672372940702</v>
      </c>
    </row>
    <row r="9229" spans="1:6">
      <c r="A9229">
        <v>2030</v>
      </c>
      <c r="B9229" t="s">
        <v>1039</v>
      </c>
      <c r="C9229" t="s">
        <v>1013</v>
      </c>
      <c r="D9229" t="s">
        <v>972</v>
      </c>
      <c r="E9229" t="s">
        <v>1018</v>
      </c>
      <c r="F9229" s="86">
        <v>50739.005609452099</v>
      </c>
    </row>
    <row r="9230" spans="1:6">
      <c r="A9230">
        <v>2031</v>
      </c>
      <c r="B9230" t="s">
        <v>1039</v>
      </c>
      <c r="C9230" t="s">
        <v>1013</v>
      </c>
      <c r="D9230" t="s">
        <v>972</v>
      </c>
      <c r="E9230" t="s">
        <v>1018</v>
      </c>
      <c r="F9230" s="86">
        <v>50709.2840674908</v>
      </c>
    </row>
    <row r="9231" spans="1:6">
      <c r="A9231">
        <v>2032</v>
      </c>
      <c r="B9231" t="s">
        <v>1039</v>
      </c>
      <c r="C9231" t="s">
        <v>1013</v>
      </c>
      <c r="D9231" t="s">
        <v>972</v>
      </c>
      <c r="E9231" t="s">
        <v>1018</v>
      </c>
      <c r="F9231" s="86">
        <v>50575.276758346401</v>
      </c>
    </row>
    <row r="9232" spans="1:6">
      <c r="A9232">
        <v>2033</v>
      </c>
      <c r="B9232" t="s">
        <v>1039</v>
      </c>
      <c r="C9232" t="s">
        <v>1013</v>
      </c>
      <c r="D9232" t="s">
        <v>972</v>
      </c>
      <c r="E9232" t="s">
        <v>1018</v>
      </c>
      <c r="F9232" s="86">
        <v>50326.4632193211</v>
      </c>
    </row>
    <row r="9233" spans="1:6">
      <c r="A9233">
        <v>2034</v>
      </c>
      <c r="B9233" t="s">
        <v>1039</v>
      </c>
      <c r="C9233" t="s">
        <v>1013</v>
      </c>
      <c r="D9233" t="s">
        <v>972</v>
      </c>
      <c r="E9233" t="s">
        <v>1018</v>
      </c>
      <c r="F9233" s="86">
        <v>49965.654902114402</v>
      </c>
    </row>
    <row r="9234" spans="1:6">
      <c r="A9234">
        <v>2035</v>
      </c>
      <c r="B9234" t="s">
        <v>1039</v>
      </c>
      <c r="C9234" t="s">
        <v>1013</v>
      </c>
      <c r="D9234" t="s">
        <v>972</v>
      </c>
      <c r="E9234" t="s">
        <v>1018</v>
      </c>
      <c r="F9234" s="86">
        <v>49488.831275870099</v>
      </c>
    </row>
    <row r="9235" spans="1:6">
      <c r="A9235">
        <v>2036</v>
      </c>
      <c r="B9235" t="s">
        <v>1039</v>
      </c>
      <c r="C9235" t="s">
        <v>1013</v>
      </c>
      <c r="D9235" t="s">
        <v>972</v>
      </c>
      <c r="E9235" t="s">
        <v>1018</v>
      </c>
      <c r="F9235" s="86">
        <v>48892.647614720001</v>
      </c>
    </row>
    <row r="9236" spans="1:6">
      <c r="A9236">
        <v>2037</v>
      </c>
      <c r="B9236" t="s">
        <v>1039</v>
      </c>
      <c r="C9236" t="s">
        <v>1013</v>
      </c>
      <c r="D9236" t="s">
        <v>972</v>
      </c>
      <c r="E9236" t="s">
        <v>1018</v>
      </c>
      <c r="F9236" s="86">
        <v>48180.833253921599</v>
      </c>
    </row>
    <row r="9237" spans="1:6">
      <c r="A9237">
        <v>2038</v>
      </c>
      <c r="B9237" t="s">
        <v>1039</v>
      </c>
      <c r="C9237" t="s">
        <v>1013</v>
      </c>
      <c r="D9237" t="s">
        <v>972</v>
      </c>
      <c r="E9237" t="s">
        <v>1018</v>
      </c>
      <c r="F9237" s="86">
        <v>47349.838672964703</v>
      </c>
    </row>
    <row r="9238" spans="1:6">
      <c r="A9238">
        <v>2039</v>
      </c>
      <c r="B9238" t="s">
        <v>1039</v>
      </c>
      <c r="C9238" t="s">
        <v>1013</v>
      </c>
      <c r="D9238" t="s">
        <v>972</v>
      </c>
      <c r="E9238" t="s">
        <v>1018</v>
      </c>
      <c r="F9238" s="86">
        <v>46408.570756027402</v>
      </c>
    </row>
    <row r="9239" spans="1:6">
      <c r="A9239">
        <v>2040</v>
      </c>
      <c r="B9239" t="s">
        <v>1039</v>
      </c>
      <c r="C9239" t="s">
        <v>1013</v>
      </c>
      <c r="D9239" t="s">
        <v>972</v>
      </c>
      <c r="E9239" t="s">
        <v>1018</v>
      </c>
      <c r="F9239" s="86">
        <v>45373.290961782703</v>
      </c>
    </row>
    <row r="9240" spans="1:6">
      <c r="A9240">
        <v>2041</v>
      </c>
      <c r="B9240" t="s">
        <v>1039</v>
      </c>
      <c r="C9240" t="s">
        <v>1013</v>
      </c>
      <c r="D9240" t="s">
        <v>972</v>
      </c>
      <c r="E9240" t="s">
        <v>1018</v>
      </c>
      <c r="F9240" s="86">
        <v>44248.330131543502</v>
      </c>
    </row>
    <row r="9241" spans="1:6">
      <c r="A9241">
        <v>2042</v>
      </c>
      <c r="B9241" t="s">
        <v>1039</v>
      </c>
      <c r="C9241" t="s">
        <v>1013</v>
      </c>
      <c r="D9241" t="s">
        <v>972</v>
      </c>
      <c r="E9241" t="s">
        <v>1018</v>
      </c>
      <c r="F9241" s="86">
        <v>43056.120689171003</v>
      </c>
    </row>
    <row r="9242" spans="1:6">
      <c r="A9242">
        <v>2043</v>
      </c>
      <c r="B9242" t="s">
        <v>1039</v>
      </c>
      <c r="C9242" t="s">
        <v>1013</v>
      </c>
      <c r="D9242" t="s">
        <v>972</v>
      </c>
      <c r="E9242" t="s">
        <v>1018</v>
      </c>
      <c r="F9242" s="86">
        <v>41810.746115818802</v>
      </c>
    </row>
    <row r="9243" spans="1:6">
      <c r="A9243">
        <v>2044</v>
      </c>
      <c r="B9243" t="s">
        <v>1039</v>
      </c>
      <c r="C9243" t="s">
        <v>1013</v>
      </c>
      <c r="D9243" t="s">
        <v>972</v>
      </c>
      <c r="E9243" t="s">
        <v>1018</v>
      </c>
      <c r="F9243" s="86">
        <v>40532.450980041998</v>
      </c>
    </row>
    <row r="9244" spans="1:6">
      <c r="A9244">
        <v>2045</v>
      </c>
      <c r="B9244" t="s">
        <v>1039</v>
      </c>
      <c r="C9244" t="s">
        <v>1013</v>
      </c>
      <c r="D9244" t="s">
        <v>972</v>
      </c>
      <c r="E9244" t="s">
        <v>1018</v>
      </c>
      <c r="F9244" s="86">
        <v>39244.134913588001</v>
      </c>
    </row>
    <row r="9245" spans="1:6">
      <c r="A9245">
        <v>2046</v>
      </c>
      <c r="B9245" t="s">
        <v>1039</v>
      </c>
      <c r="C9245" t="s">
        <v>1013</v>
      </c>
      <c r="D9245" t="s">
        <v>972</v>
      </c>
      <c r="E9245" t="s">
        <v>1018</v>
      </c>
      <c r="F9245" s="86">
        <v>37952.010308105397</v>
      </c>
    </row>
    <row r="9246" spans="1:6">
      <c r="A9246">
        <v>2047</v>
      </c>
      <c r="B9246" t="s">
        <v>1039</v>
      </c>
      <c r="C9246" t="s">
        <v>1013</v>
      </c>
      <c r="D9246" t="s">
        <v>972</v>
      </c>
      <c r="E9246" t="s">
        <v>1018</v>
      </c>
      <c r="F9246" s="86">
        <v>36672.447403739498</v>
      </c>
    </row>
    <row r="9247" spans="1:6">
      <c r="A9247">
        <v>2048</v>
      </c>
      <c r="B9247" t="s">
        <v>1039</v>
      </c>
      <c r="C9247" t="s">
        <v>1013</v>
      </c>
      <c r="D9247" t="s">
        <v>972</v>
      </c>
      <c r="E9247" t="s">
        <v>1018</v>
      </c>
      <c r="F9247" s="86">
        <v>35419.633134825403</v>
      </c>
    </row>
    <row r="9248" spans="1:6">
      <c r="A9248">
        <v>2049</v>
      </c>
      <c r="B9248" t="s">
        <v>1039</v>
      </c>
      <c r="C9248" t="s">
        <v>1013</v>
      </c>
      <c r="D9248" t="s">
        <v>972</v>
      </c>
      <c r="E9248" t="s">
        <v>1018</v>
      </c>
      <c r="F9248" s="86">
        <v>34197.383212641602</v>
      </c>
    </row>
    <row r="9249" spans="1:6">
      <c r="A9249">
        <v>2050</v>
      </c>
      <c r="B9249" t="s">
        <v>1039</v>
      </c>
      <c r="C9249" t="s">
        <v>1013</v>
      </c>
      <c r="D9249" t="s">
        <v>972</v>
      </c>
      <c r="E9249" t="s">
        <v>1018</v>
      </c>
      <c r="F9249" s="86">
        <v>33006.1890083865</v>
      </c>
    </row>
    <row r="9250" spans="1:6">
      <c r="A9250">
        <v>2017</v>
      </c>
      <c r="B9250" t="s">
        <v>1040</v>
      </c>
      <c r="C9250" t="s">
        <v>1013</v>
      </c>
      <c r="D9250" t="s">
        <v>972</v>
      </c>
      <c r="E9250" t="s">
        <v>1018</v>
      </c>
      <c r="F9250" s="86">
        <v>188771.44171331299</v>
      </c>
    </row>
    <row r="9251" spans="1:6">
      <c r="A9251">
        <v>2018</v>
      </c>
      <c r="B9251" t="s">
        <v>1040</v>
      </c>
      <c r="C9251" t="s">
        <v>1013</v>
      </c>
      <c r="D9251" t="s">
        <v>972</v>
      </c>
      <c r="E9251" t="s">
        <v>1018</v>
      </c>
      <c r="F9251" s="86">
        <v>188456.50728456501</v>
      </c>
    </row>
    <row r="9252" spans="1:6">
      <c r="A9252">
        <v>2019</v>
      </c>
      <c r="B9252" t="s">
        <v>1040</v>
      </c>
      <c r="C9252" t="s">
        <v>1013</v>
      </c>
      <c r="D9252" t="s">
        <v>972</v>
      </c>
      <c r="E9252" t="s">
        <v>1018</v>
      </c>
      <c r="F9252" s="86">
        <v>188097.097870378</v>
      </c>
    </row>
    <row r="9253" spans="1:6">
      <c r="A9253">
        <v>2020</v>
      </c>
      <c r="B9253" t="s">
        <v>1040</v>
      </c>
      <c r="C9253" t="s">
        <v>1013</v>
      </c>
      <c r="D9253" t="s">
        <v>972</v>
      </c>
      <c r="E9253" t="s">
        <v>1018</v>
      </c>
      <c r="F9253" s="86">
        <v>187712.85957571701</v>
      </c>
    </row>
    <row r="9254" spans="1:6">
      <c r="A9254">
        <v>2021</v>
      </c>
      <c r="B9254" t="s">
        <v>1040</v>
      </c>
      <c r="C9254" t="s">
        <v>1013</v>
      </c>
      <c r="D9254" t="s">
        <v>972</v>
      </c>
      <c r="E9254" t="s">
        <v>1018</v>
      </c>
      <c r="F9254" s="86">
        <v>187227.54635328701</v>
      </c>
    </row>
    <row r="9255" spans="1:6">
      <c r="A9255">
        <v>2022</v>
      </c>
      <c r="B9255" t="s">
        <v>1040</v>
      </c>
      <c r="C9255" t="s">
        <v>1013</v>
      </c>
      <c r="D9255" t="s">
        <v>972</v>
      </c>
      <c r="E9255" t="s">
        <v>1018</v>
      </c>
      <c r="F9255" s="86">
        <v>186627.52507352899</v>
      </c>
    </row>
    <row r="9256" spans="1:6">
      <c r="A9256">
        <v>2023</v>
      </c>
      <c r="B9256" t="s">
        <v>1040</v>
      </c>
      <c r="C9256" t="s">
        <v>1013</v>
      </c>
      <c r="D9256" t="s">
        <v>972</v>
      </c>
      <c r="E9256" t="s">
        <v>1018</v>
      </c>
      <c r="F9256" s="86">
        <v>185889.150324908</v>
      </c>
    </row>
    <row r="9257" spans="1:6">
      <c r="A9257">
        <v>2024</v>
      </c>
      <c r="B9257" t="s">
        <v>1040</v>
      </c>
      <c r="C9257" t="s">
        <v>1013</v>
      </c>
      <c r="D9257" t="s">
        <v>972</v>
      </c>
      <c r="E9257" t="s">
        <v>1018</v>
      </c>
      <c r="F9257" s="86">
        <v>184996.926194853</v>
      </c>
    </row>
    <row r="9258" spans="1:6">
      <c r="A9258">
        <v>2025</v>
      </c>
      <c r="B9258" t="s">
        <v>1040</v>
      </c>
      <c r="C9258" t="s">
        <v>1013</v>
      </c>
      <c r="D9258" t="s">
        <v>972</v>
      </c>
      <c r="E9258" t="s">
        <v>1018</v>
      </c>
      <c r="F9258" s="86">
        <v>183919.18327615599</v>
      </c>
    </row>
    <row r="9259" spans="1:6">
      <c r="A9259">
        <v>2026</v>
      </c>
      <c r="B9259" t="s">
        <v>1040</v>
      </c>
      <c r="C9259" t="s">
        <v>1013</v>
      </c>
      <c r="D9259" t="s">
        <v>972</v>
      </c>
      <c r="E9259" t="s">
        <v>1018</v>
      </c>
      <c r="F9259" s="86">
        <v>182659.96568728299</v>
      </c>
    </row>
    <row r="9260" spans="1:6">
      <c r="A9260">
        <v>2027</v>
      </c>
      <c r="B9260" t="s">
        <v>1040</v>
      </c>
      <c r="C9260" t="s">
        <v>1013</v>
      </c>
      <c r="D9260" t="s">
        <v>972</v>
      </c>
      <c r="E9260" t="s">
        <v>1018</v>
      </c>
      <c r="F9260" s="86">
        <v>181199.37074103401</v>
      </c>
    </row>
    <row r="9261" spans="1:6">
      <c r="A9261">
        <v>2028</v>
      </c>
      <c r="B9261" t="s">
        <v>1040</v>
      </c>
      <c r="C9261" t="s">
        <v>1013</v>
      </c>
      <c r="D9261" t="s">
        <v>972</v>
      </c>
      <c r="E9261" t="s">
        <v>1018</v>
      </c>
      <c r="F9261" s="86">
        <v>179506.86149072801</v>
      </c>
    </row>
    <row r="9262" spans="1:6">
      <c r="A9262">
        <v>2029</v>
      </c>
      <c r="B9262" t="s">
        <v>1040</v>
      </c>
      <c r="C9262" t="s">
        <v>1013</v>
      </c>
      <c r="D9262" t="s">
        <v>972</v>
      </c>
      <c r="E9262" t="s">
        <v>1018</v>
      </c>
      <c r="F9262" s="86">
        <v>177562.36851183101</v>
      </c>
    </row>
    <row r="9263" spans="1:6">
      <c r="A9263">
        <v>2030</v>
      </c>
      <c r="B9263" t="s">
        <v>1040</v>
      </c>
      <c r="C9263" t="s">
        <v>1013</v>
      </c>
      <c r="D9263" t="s">
        <v>972</v>
      </c>
      <c r="E9263" t="s">
        <v>1018</v>
      </c>
      <c r="F9263" s="86">
        <v>175378.31541606301</v>
      </c>
    </row>
    <row r="9264" spans="1:6">
      <c r="A9264">
        <v>2031</v>
      </c>
      <c r="B9264" t="s">
        <v>1040</v>
      </c>
      <c r="C9264" t="s">
        <v>1013</v>
      </c>
      <c r="D9264" t="s">
        <v>972</v>
      </c>
      <c r="E9264" t="s">
        <v>1018</v>
      </c>
      <c r="F9264" s="86">
        <v>172899.473523794</v>
      </c>
    </row>
    <row r="9265" spans="1:6">
      <c r="A9265">
        <v>2032</v>
      </c>
      <c r="B9265" t="s">
        <v>1040</v>
      </c>
      <c r="C9265" t="s">
        <v>1013</v>
      </c>
      <c r="D9265" t="s">
        <v>972</v>
      </c>
      <c r="E9265" t="s">
        <v>1018</v>
      </c>
      <c r="F9265" s="86">
        <v>170153.677564421</v>
      </c>
    </row>
    <row r="9266" spans="1:6">
      <c r="A9266">
        <v>2033</v>
      </c>
      <c r="B9266" t="s">
        <v>1040</v>
      </c>
      <c r="C9266" t="s">
        <v>1013</v>
      </c>
      <c r="D9266" t="s">
        <v>972</v>
      </c>
      <c r="E9266" t="s">
        <v>1018</v>
      </c>
      <c r="F9266" s="86">
        <v>167111.571306873</v>
      </c>
    </row>
    <row r="9267" spans="1:6">
      <c r="A9267">
        <v>2034</v>
      </c>
      <c r="B9267" t="s">
        <v>1040</v>
      </c>
      <c r="C9267" t="s">
        <v>1013</v>
      </c>
      <c r="D9267" t="s">
        <v>972</v>
      </c>
      <c r="E9267" t="s">
        <v>1018</v>
      </c>
      <c r="F9267" s="86">
        <v>163777.97699485099</v>
      </c>
    </row>
    <row r="9268" spans="1:6">
      <c r="A9268">
        <v>2035</v>
      </c>
      <c r="B9268" t="s">
        <v>1040</v>
      </c>
      <c r="C9268" t="s">
        <v>1013</v>
      </c>
      <c r="D9268" t="s">
        <v>972</v>
      </c>
      <c r="E9268" t="s">
        <v>1018</v>
      </c>
      <c r="F9268" s="86">
        <v>160139.883166935</v>
      </c>
    </row>
    <row r="9269" spans="1:6">
      <c r="A9269">
        <v>2036</v>
      </c>
      <c r="B9269" t="s">
        <v>1040</v>
      </c>
      <c r="C9269" t="s">
        <v>1013</v>
      </c>
      <c r="D9269" t="s">
        <v>972</v>
      </c>
      <c r="E9269" t="s">
        <v>1018</v>
      </c>
      <c r="F9269" s="86">
        <v>156201.08407791599</v>
      </c>
    </row>
    <row r="9270" spans="1:6">
      <c r="A9270">
        <v>2037</v>
      </c>
      <c r="B9270" t="s">
        <v>1040</v>
      </c>
      <c r="C9270" t="s">
        <v>1013</v>
      </c>
      <c r="D9270" t="s">
        <v>972</v>
      </c>
      <c r="E9270" t="s">
        <v>1018</v>
      </c>
      <c r="F9270" s="86">
        <v>151989.649377722</v>
      </c>
    </row>
    <row r="9271" spans="1:6">
      <c r="A9271">
        <v>2038</v>
      </c>
      <c r="B9271" t="s">
        <v>1040</v>
      </c>
      <c r="C9271" t="s">
        <v>1013</v>
      </c>
      <c r="D9271" t="s">
        <v>972</v>
      </c>
      <c r="E9271" t="s">
        <v>1018</v>
      </c>
      <c r="F9271" s="86">
        <v>147536.263818476</v>
      </c>
    </row>
    <row r="9272" spans="1:6">
      <c r="A9272">
        <v>2039</v>
      </c>
      <c r="B9272" t="s">
        <v>1040</v>
      </c>
      <c r="C9272" t="s">
        <v>1013</v>
      </c>
      <c r="D9272" t="s">
        <v>972</v>
      </c>
      <c r="E9272" t="s">
        <v>1018</v>
      </c>
      <c r="F9272" s="86">
        <v>142879.360440894</v>
      </c>
    </row>
    <row r="9273" spans="1:6">
      <c r="A9273">
        <v>2040</v>
      </c>
      <c r="B9273" t="s">
        <v>1040</v>
      </c>
      <c r="C9273" t="s">
        <v>1013</v>
      </c>
      <c r="D9273" t="s">
        <v>972</v>
      </c>
      <c r="E9273" t="s">
        <v>1018</v>
      </c>
      <c r="F9273" s="86">
        <v>138075.34234522001</v>
      </c>
    </row>
    <row r="9274" spans="1:6">
      <c r="A9274">
        <v>2041</v>
      </c>
      <c r="B9274" t="s">
        <v>1040</v>
      </c>
      <c r="C9274" t="s">
        <v>1013</v>
      </c>
      <c r="D9274" t="s">
        <v>972</v>
      </c>
      <c r="E9274" t="s">
        <v>1018</v>
      </c>
      <c r="F9274" s="86">
        <v>133185.95165123901</v>
      </c>
    </row>
    <row r="9275" spans="1:6">
      <c r="A9275">
        <v>2042</v>
      </c>
      <c r="B9275" t="s">
        <v>1040</v>
      </c>
      <c r="C9275" t="s">
        <v>1013</v>
      </c>
      <c r="D9275" t="s">
        <v>972</v>
      </c>
      <c r="E9275" t="s">
        <v>1018</v>
      </c>
      <c r="F9275" s="86">
        <v>128273.481656034</v>
      </c>
    </row>
    <row r="9276" spans="1:6">
      <c r="A9276">
        <v>2043</v>
      </c>
      <c r="B9276" t="s">
        <v>1040</v>
      </c>
      <c r="C9276" t="s">
        <v>1013</v>
      </c>
      <c r="D9276" t="s">
        <v>972</v>
      </c>
      <c r="E9276" t="s">
        <v>1018</v>
      </c>
      <c r="F9276" s="86">
        <v>123447.78519539</v>
      </c>
    </row>
    <row r="9277" spans="1:6">
      <c r="A9277">
        <v>2044</v>
      </c>
      <c r="B9277" t="s">
        <v>1040</v>
      </c>
      <c r="C9277" t="s">
        <v>1013</v>
      </c>
      <c r="D9277" t="s">
        <v>972</v>
      </c>
      <c r="E9277" t="s">
        <v>1018</v>
      </c>
      <c r="F9277" s="86">
        <v>118753.812633276</v>
      </c>
    </row>
    <row r="9278" spans="1:6">
      <c r="A9278">
        <v>2045</v>
      </c>
      <c r="B9278" t="s">
        <v>1040</v>
      </c>
      <c r="C9278" t="s">
        <v>1013</v>
      </c>
      <c r="D9278" t="s">
        <v>972</v>
      </c>
      <c r="E9278" t="s">
        <v>1018</v>
      </c>
      <c r="F9278" s="86">
        <v>114284.48563177099</v>
      </c>
    </row>
    <row r="9279" spans="1:6">
      <c r="A9279">
        <v>2046</v>
      </c>
      <c r="B9279" t="s">
        <v>1040</v>
      </c>
      <c r="C9279" t="s">
        <v>1013</v>
      </c>
      <c r="D9279" t="s">
        <v>972</v>
      </c>
      <c r="E9279" t="s">
        <v>1018</v>
      </c>
      <c r="F9279" s="86">
        <v>110086.92553257399</v>
      </c>
    </row>
    <row r="9280" spans="1:6">
      <c r="A9280">
        <v>2047</v>
      </c>
      <c r="B9280" t="s">
        <v>1040</v>
      </c>
      <c r="C9280" t="s">
        <v>1013</v>
      </c>
      <c r="D9280" t="s">
        <v>972</v>
      </c>
      <c r="E9280" t="s">
        <v>1018</v>
      </c>
      <c r="F9280" s="86">
        <v>106193.144475138</v>
      </c>
    </row>
    <row r="9281" spans="1:6">
      <c r="A9281">
        <v>2048</v>
      </c>
      <c r="B9281" t="s">
        <v>1040</v>
      </c>
      <c r="C9281" t="s">
        <v>1013</v>
      </c>
      <c r="D9281" t="s">
        <v>972</v>
      </c>
      <c r="E9281" t="s">
        <v>1018</v>
      </c>
      <c r="F9281" s="86">
        <v>102625.751670147</v>
      </c>
    </row>
    <row r="9282" spans="1:6">
      <c r="A9282">
        <v>2049</v>
      </c>
      <c r="B9282" t="s">
        <v>1040</v>
      </c>
      <c r="C9282" t="s">
        <v>1013</v>
      </c>
      <c r="D9282" t="s">
        <v>972</v>
      </c>
      <c r="E9282" t="s">
        <v>1018</v>
      </c>
      <c r="F9282" s="86">
        <v>99385.221435743995</v>
      </c>
    </row>
    <row r="9283" spans="1:6">
      <c r="A9283">
        <v>2050</v>
      </c>
      <c r="B9283" t="s">
        <v>1040</v>
      </c>
      <c r="C9283" t="s">
        <v>1013</v>
      </c>
      <c r="D9283" t="s">
        <v>972</v>
      </c>
      <c r="E9283" t="s">
        <v>1018</v>
      </c>
      <c r="F9283" s="86">
        <v>96458.553311422103</v>
      </c>
    </row>
    <row r="9284" spans="1:6">
      <c r="A9284">
        <v>2017</v>
      </c>
      <c r="B9284" t="s">
        <v>1041</v>
      </c>
      <c r="C9284" t="s">
        <v>1013</v>
      </c>
      <c r="D9284" t="s">
        <v>972</v>
      </c>
      <c r="E9284" t="s">
        <v>1018</v>
      </c>
      <c r="F9284" s="86">
        <v>750398.74820641498</v>
      </c>
    </row>
    <row r="9285" spans="1:6">
      <c r="A9285">
        <v>2018</v>
      </c>
      <c r="B9285" t="s">
        <v>1041</v>
      </c>
      <c r="C9285" t="s">
        <v>1013</v>
      </c>
      <c r="D9285" t="s">
        <v>972</v>
      </c>
      <c r="E9285" t="s">
        <v>1018</v>
      </c>
      <c r="F9285" s="86">
        <v>760246.15093903197</v>
      </c>
    </row>
    <row r="9286" spans="1:6">
      <c r="A9286">
        <v>2019</v>
      </c>
      <c r="B9286" t="s">
        <v>1041</v>
      </c>
      <c r="C9286" t="s">
        <v>1013</v>
      </c>
      <c r="D9286" t="s">
        <v>972</v>
      </c>
      <c r="E9286" t="s">
        <v>1018</v>
      </c>
      <c r="F9286" s="86">
        <v>770366.81492981105</v>
      </c>
    </row>
    <row r="9287" spans="1:6">
      <c r="A9287">
        <v>2020</v>
      </c>
      <c r="B9287" t="s">
        <v>1041</v>
      </c>
      <c r="C9287" t="s">
        <v>1013</v>
      </c>
      <c r="D9287" t="s">
        <v>972</v>
      </c>
      <c r="E9287" t="s">
        <v>1018</v>
      </c>
      <c r="F9287" s="86">
        <v>777731.05051285506</v>
      </c>
    </row>
    <row r="9288" spans="1:6">
      <c r="A9288">
        <v>2021</v>
      </c>
      <c r="B9288" t="s">
        <v>1041</v>
      </c>
      <c r="C9288" t="s">
        <v>1013</v>
      </c>
      <c r="D9288" t="s">
        <v>972</v>
      </c>
      <c r="E9288" t="s">
        <v>1018</v>
      </c>
      <c r="F9288" s="86">
        <v>785398.22110955301</v>
      </c>
    </row>
    <row r="9289" spans="1:6">
      <c r="A9289">
        <v>2022</v>
      </c>
      <c r="B9289" t="s">
        <v>1041</v>
      </c>
      <c r="C9289" t="s">
        <v>1013</v>
      </c>
      <c r="D9289" t="s">
        <v>972</v>
      </c>
      <c r="E9289" t="s">
        <v>1018</v>
      </c>
      <c r="F9289" s="86">
        <v>792871.54038754199</v>
      </c>
    </row>
    <row r="9290" spans="1:6">
      <c r="A9290">
        <v>2023</v>
      </c>
      <c r="B9290" t="s">
        <v>1041</v>
      </c>
      <c r="C9290" t="s">
        <v>1013</v>
      </c>
      <c r="D9290" t="s">
        <v>972</v>
      </c>
      <c r="E9290" t="s">
        <v>1018</v>
      </c>
      <c r="F9290" s="86">
        <v>800147.92495058605</v>
      </c>
    </row>
    <row r="9291" spans="1:6">
      <c r="A9291">
        <v>2024</v>
      </c>
      <c r="B9291" t="s">
        <v>1041</v>
      </c>
      <c r="C9291" t="s">
        <v>1013</v>
      </c>
      <c r="D9291" t="s">
        <v>972</v>
      </c>
      <c r="E9291" t="s">
        <v>1018</v>
      </c>
      <c r="F9291" s="86">
        <v>807091.77432973997</v>
      </c>
    </row>
    <row r="9292" spans="1:6">
      <c r="A9292">
        <v>2025</v>
      </c>
      <c r="B9292" t="s">
        <v>1041</v>
      </c>
      <c r="C9292" t="s">
        <v>1013</v>
      </c>
      <c r="D9292" t="s">
        <v>972</v>
      </c>
      <c r="E9292" t="s">
        <v>1018</v>
      </c>
      <c r="F9292" s="86">
        <v>813591.91957145499</v>
      </c>
    </row>
    <row r="9293" spans="1:6">
      <c r="A9293">
        <v>2026</v>
      </c>
      <c r="B9293" t="s">
        <v>1041</v>
      </c>
      <c r="C9293" t="s">
        <v>1013</v>
      </c>
      <c r="D9293" t="s">
        <v>972</v>
      </c>
      <c r="E9293" t="s">
        <v>1018</v>
      </c>
      <c r="F9293" s="86">
        <v>819448.09539176198</v>
      </c>
    </row>
    <row r="9294" spans="1:6">
      <c r="A9294">
        <v>2027</v>
      </c>
      <c r="B9294" t="s">
        <v>1041</v>
      </c>
      <c r="C9294" t="s">
        <v>1013</v>
      </c>
      <c r="D9294" t="s">
        <v>972</v>
      </c>
      <c r="E9294" t="s">
        <v>1018</v>
      </c>
      <c r="F9294" s="86">
        <v>824347.41898147203</v>
      </c>
    </row>
    <row r="9295" spans="1:6">
      <c r="A9295">
        <v>2028</v>
      </c>
      <c r="B9295" t="s">
        <v>1041</v>
      </c>
      <c r="C9295" t="s">
        <v>1013</v>
      </c>
      <c r="D9295" t="s">
        <v>972</v>
      </c>
      <c r="E9295" t="s">
        <v>1018</v>
      </c>
      <c r="F9295" s="86">
        <v>827890.783209519</v>
      </c>
    </row>
    <row r="9296" spans="1:6">
      <c r="A9296">
        <v>2029</v>
      </c>
      <c r="B9296" t="s">
        <v>1041</v>
      </c>
      <c r="C9296" t="s">
        <v>1013</v>
      </c>
      <c r="D9296" t="s">
        <v>972</v>
      </c>
      <c r="E9296" t="s">
        <v>1018</v>
      </c>
      <c r="F9296" s="86">
        <v>829764.79568613402</v>
      </c>
    </row>
    <row r="9297" spans="1:6">
      <c r="A9297">
        <v>2030</v>
      </c>
      <c r="B9297" t="s">
        <v>1041</v>
      </c>
      <c r="C9297" t="s">
        <v>1013</v>
      </c>
      <c r="D9297" t="s">
        <v>972</v>
      </c>
      <c r="E9297" t="s">
        <v>1018</v>
      </c>
      <c r="F9297" s="86">
        <v>829582.14688184299</v>
      </c>
    </row>
    <row r="9298" spans="1:6">
      <c r="A9298">
        <v>2031</v>
      </c>
      <c r="B9298" t="s">
        <v>1041</v>
      </c>
      <c r="C9298" t="s">
        <v>1013</v>
      </c>
      <c r="D9298" t="s">
        <v>972</v>
      </c>
      <c r="E9298" t="s">
        <v>1018</v>
      </c>
      <c r="F9298" s="86">
        <v>827061.05704475194</v>
      </c>
    </row>
    <row r="9299" spans="1:6">
      <c r="A9299">
        <v>2032</v>
      </c>
      <c r="B9299" t="s">
        <v>1041</v>
      </c>
      <c r="C9299" t="s">
        <v>1013</v>
      </c>
      <c r="D9299" t="s">
        <v>972</v>
      </c>
      <c r="E9299" t="s">
        <v>1018</v>
      </c>
      <c r="F9299" s="86">
        <v>821996.60115946899</v>
      </c>
    </row>
    <row r="9300" spans="1:6">
      <c r="A9300">
        <v>2033</v>
      </c>
      <c r="B9300" t="s">
        <v>1041</v>
      </c>
      <c r="C9300" t="s">
        <v>1013</v>
      </c>
      <c r="D9300" t="s">
        <v>972</v>
      </c>
      <c r="E9300" t="s">
        <v>1018</v>
      </c>
      <c r="F9300" s="86">
        <v>814325.99714603403</v>
      </c>
    </row>
    <row r="9301" spans="1:6">
      <c r="A9301">
        <v>2034</v>
      </c>
      <c r="B9301" t="s">
        <v>1041</v>
      </c>
      <c r="C9301" t="s">
        <v>1013</v>
      </c>
      <c r="D9301" t="s">
        <v>972</v>
      </c>
      <c r="E9301" t="s">
        <v>1018</v>
      </c>
      <c r="F9301" s="86">
        <v>804066.20323860797</v>
      </c>
    </row>
    <row r="9302" spans="1:6">
      <c r="A9302">
        <v>2035</v>
      </c>
      <c r="B9302" t="s">
        <v>1041</v>
      </c>
      <c r="C9302" t="s">
        <v>1013</v>
      </c>
      <c r="D9302" t="s">
        <v>972</v>
      </c>
      <c r="E9302" t="s">
        <v>1018</v>
      </c>
      <c r="F9302" s="86">
        <v>791390.71523550502</v>
      </c>
    </row>
    <row r="9303" spans="1:6">
      <c r="A9303">
        <v>2036</v>
      </c>
      <c r="B9303" t="s">
        <v>1041</v>
      </c>
      <c r="C9303" t="s">
        <v>1013</v>
      </c>
      <c r="D9303" t="s">
        <v>972</v>
      </c>
      <c r="E9303" t="s">
        <v>1018</v>
      </c>
      <c r="F9303" s="86">
        <v>776558.63260596304</v>
      </c>
    </row>
    <row r="9304" spans="1:6">
      <c r="A9304">
        <v>2037</v>
      </c>
      <c r="B9304" t="s">
        <v>1041</v>
      </c>
      <c r="C9304" t="s">
        <v>1013</v>
      </c>
      <c r="D9304" t="s">
        <v>972</v>
      </c>
      <c r="E9304" t="s">
        <v>1018</v>
      </c>
      <c r="F9304" s="86">
        <v>759963.82237446296</v>
      </c>
    </row>
    <row r="9305" spans="1:6">
      <c r="A9305">
        <v>2038</v>
      </c>
      <c r="B9305" t="s">
        <v>1041</v>
      </c>
      <c r="C9305" t="s">
        <v>1013</v>
      </c>
      <c r="D9305" t="s">
        <v>972</v>
      </c>
      <c r="E9305" t="s">
        <v>1018</v>
      </c>
      <c r="F9305" s="86">
        <v>742085.58909876295</v>
      </c>
    </row>
    <row r="9306" spans="1:6">
      <c r="A9306">
        <v>2039</v>
      </c>
      <c r="B9306" t="s">
        <v>1041</v>
      </c>
      <c r="C9306" t="s">
        <v>1013</v>
      </c>
      <c r="D9306" t="s">
        <v>972</v>
      </c>
      <c r="E9306" t="s">
        <v>1018</v>
      </c>
      <c r="F9306" s="86">
        <v>723450.22373406705</v>
      </c>
    </row>
    <row r="9307" spans="1:6">
      <c r="A9307">
        <v>2040</v>
      </c>
      <c r="B9307" t="s">
        <v>1041</v>
      </c>
      <c r="C9307" t="s">
        <v>1013</v>
      </c>
      <c r="D9307" t="s">
        <v>972</v>
      </c>
      <c r="E9307" t="s">
        <v>1018</v>
      </c>
      <c r="F9307" s="86">
        <v>704603.68215888599</v>
      </c>
    </row>
    <row r="9308" spans="1:6">
      <c r="A9308">
        <v>2041</v>
      </c>
      <c r="B9308" t="s">
        <v>1041</v>
      </c>
      <c r="C9308" t="s">
        <v>1013</v>
      </c>
      <c r="D9308" t="s">
        <v>972</v>
      </c>
      <c r="E9308" t="s">
        <v>1018</v>
      </c>
      <c r="F9308" s="86">
        <v>686081.42148861103</v>
      </c>
    </row>
    <row r="9309" spans="1:6">
      <c r="A9309">
        <v>2042</v>
      </c>
      <c r="B9309" t="s">
        <v>1041</v>
      </c>
      <c r="C9309" t="s">
        <v>1013</v>
      </c>
      <c r="D9309" t="s">
        <v>972</v>
      </c>
      <c r="E9309" t="s">
        <v>1018</v>
      </c>
      <c r="F9309" s="86">
        <v>668416.97321564797</v>
      </c>
    </row>
    <row r="9310" spans="1:6">
      <c r="A9310">
        <v>2043</v>
      </c>
      <c r="B9310" t="s">
        <v>1041</v>
      </c>
      <c r="C9310" t="s">
        <v>1013</v>
      </c>
      <c r="D9310" t="s">
        <v>972</v>
      </c>
      <c r="E9310" t="s">
        <v>1018</v>
      </c>
      <c r="F9310" s="86">
        <v>652006.00432866497</v>
      </c>
    </row>
    <row r="9311" spans="1:6">
      <c r="A9311">
        <v>2044</v>
      </c>
      <c r="B9311" t="s">
        <v>1041</v>
      </c>
      <c r="C9311" t="s">
        <v>1013</v>
      </c>
      <c r="D9311" t="s">
        <v>972</v>
      </c>
      <c r="E9311" t="s">
        <v>1018</v>
      </c>
      <c r="F9311" s="86">
        <v>637179.43033634301</v>
      </c>
    </row>
    <row r="9312" spans="1:6">
      <c r="A9312">
        <v>2045</v>
      </c>
      <c r="B9312" t="s">
        <v>1041</v>
      </c>
      <c r="C9312" t="s">
        <v>1013</v>
      </c>
      <c r="D9312" t="s">
        <v>972</v>
      </c>
      <c r="E9312" t="s">
        <v>1018</v>
      </c>
      <c r="F9312" s="86">
        <v>624094.11222792906</v>
      </c>
    </row>
    <row r="9313" spans="1:6">
      <c r="A9313">
        <v>2046</v>
      </c>
      <c r="B9313" t="s">
        <v>1041</v>
      </c>
      <c r="C9313" t="s">
        <v>1013</v>
      </c>
      <c r="D9313" t="s">
        <v>972</v>
      </c>
      <c r="E9313" t="s">
        <v>1018</v>
      </c>
      <c r="F9313" s="86">
        <v>612817.99291705305</v>
      </c>
    </row>
    <row r="9314" spans="1:6">
      <c r="A9314">
        <v>2047</v>
      </c>
      <c r="B9314" t="s">
        <v>1041</v>
      </c>
      <c r="C9314" t="s">
        <v>1013</v>
      </c>
      <c r="D9314" t="s">
        <v>972</v>
      </c>
      <c r="E9314" t="s">
        <v>1018</v>
      </c>
      <c r="F9314" s="86">
        <v>603218.59628259996</v>
      </c>
    </row>
    <row r="9315" spans="1:6">
      <c r="A9315">
        <v>2048</v>
      </c>
      <c r="B9315" t="s">
        <v>1041</v>
      </c>
      <c r="C9315" t="s">
        <v>1013</v>
      </c>
      <c r="D9315" t="s">
        <v>972</v>
      </c>
      <c r="E9315" t="s">
        <v>1018</v>
      </c>
      <c r="F9315" s="86">
        <v>595201.57218709099</v>
      </c>
    </row>
    <row r="9316" spans="1:6">
      <c r="A9316">
        <v>2049</v>
      </c>
      <c r="B9316" t="s">
        <v>1041</v>
      </c>
      <c r="C9316" t="s">
        <v>1013</v>
      </c>
      <c r="D9316" t="s">
        <v>972</v>
      </c>
      <c r="E9316" t="s">
        <v>1018</v>
      </c>
      <c r="F9316" s="86">
        <v>588532.25316349103</v>
      </c>
    </row>
    <row r="9317" spans="1:6">
      <c r="A9317">
        <v>2050</v>
      </c>
      <c r="B9317" t="s">
        <v>1041</v>
      </c>
      <c r="C9317" t="s">
        <v>1013</v>
      </c>
      <c r="D9317" t="s">
        <v>972</v>
      </c>
      <c r="E9317" t="s">
        <v>1018</v>
      </c>
      <c r="F9317" s="86">
        <v>582989.49130382505</v>
      </c>
    </row>
    <row r="9318" spans="1:6">
      <c r="A9318">
        <v>2017</v>
      </c>
      <c r="B9318" t="s">
        <v>1042</v>
      </c>
      <c r="C9318" t="s">
        <v>1013</v>
      </c>
      <c r="D9318" t="s">
        <v>972</v>
      </c>
      <c r="E9318" t="s">
        <v>1018</v>
      </c>
      <c r="F9318" s="86">
        <v>12127.2218951087</v>
      </c>
    </row>
    <row r="9319" spans="1:6">
      <c r="A9319">
        <v>2018</v>
      </c>
      <c r="B9319" t="s">
        <v>1042</v>
      </c>
      <c r="C9319" t="s">
        <v>1013</v>
      </c>
      <c r="D9319" t="s">
        <v>972</v>
      </c>
      <c r="E9319" t="s">
        <v>1018</v>
      </c>
      <c r="F9319" s="86">
        <v>12261.851671410999</v>
      </c>
    </row>
    <row r="9320" spans="1:6">
      <c r="A9320">
        <v>2019</v>
      </c>
      <c r="B9320" t="s">
        <v>1042</v>
      </c>
      <c r="C9320" t="s">
        <v>1013</v>
      </c>
      <c r="D9320" t="s">
        <v>972</v>
      </c>
      <c r="E9320" t="s">
        <v>1018</v>
      </c>
      <c r="F9320" s="86">
        <v>12393.2352909321</v>
      </c>
    </row>
    <row r="9321" spans="1:6">
      <c r="A9321">
        <v>2020</v>
      </c>
      <c r="B9321" t="s">
        <v>1042</v>
      </c>
      <c r="C9321" t="s">
        <v>1013</v>
      </c>
      <c r="D9321" t="s">
        <v>972</v>
      </c>
      <c r="E9321" t="s">
        <v>1018</v>
      </c>
      <c r="F9321" s="86">
        <v>12520.0307306543</v>
      </c>
    </row>
    <row r="9322" spans="1:6">
      <c r="A9322">
        <v>2021</v>
      </c>
      <c r="B9322" t="s">
        <v>1042</v>
      </c>
      <c r="C9322" t="s">
        <v>1013</v>
      </c>
      <c r="D9322" t="s">
        <v>972</v>
      </c>
      <c r="E9322" t="s">
        <v>1018</v>
      </c>
      <c r="F9322" s="86">
        <v>12642.0440884327</v>
      </c>
    </row>
    <row r="9323" spans="1:6">
      <c r="A9323">
        <v>2022</v>
      </c>
      <c r="B9323" t="s">
        <v>1042</v>
      </c>
      <c r="C9323" t="s">
        <v>1013</v>
      </c>
      <c r="D9323" t="s">
        <v>972</v>
      </c>
      <c r="E9323" t="s">
        <v>1018</v>
      </c>
      <c r="F9323" s="86">
        <v>12759.8343312131</v>
      </c>
    </row>
    <row r="9324" spans="1:6">
      <c r="A9324">
        <v>2023</v>
      </c>
      <c r="B9324" t="s">
        <v>1042</v>
      </c>
      <c r="C9324" t="s">
        <v>1013</v>
      </c>
      <c r="D9324" t="s">
        <v>972</v>
      </c>
      <c r="E9324" t="s">
        <v>1018</v>
      </c>
      <c r="F9324" s="86">
        <v>12871.316489679601</v>
      </c>
    </row>
    <row r="9325" spans="1:6">
      <c r="A9325">
        <v>2024</v>
      </c>
      <c r="B9325" t="s">
        <v>1042</v>
      </c>
      <c r="C9325" t="s">
        <v>1013</v>
      </c>
      <c r="D9325" t="s">
        <v>972</v>
      </c>
      <c r="E9325" t="s">
        <v>1018</v>
      </c>
      <c r="F9325" s="86">
        <v>12977.365187568499</v>
      </c>
    </row>
    <row r="9326" spans="1:6">
      <c r="A9326">
        <v>2025</v>
      </c>
      <c r="B9326" t="s">
        <v>1042</v>
      </c>
      <c r="C9326" t="s">
        <v>1013</v>
      </c>
      <c r="D9326" t="s">
        <v>972</v>
      </c>
      <c r="E9326" t="s">
        <v>1018</v>
      </c>
      <c r="F9326" s="86">
        <v>13076.419987658501</v>
      </c>
    </row>
    <row r="9327" spans="1:6">
      <c r="A9327">
        <v>2026</v>
      </c>
      <c r="B9327" t="s">
        <v>1042</v>
      </c>
      <c r="C9327" t="s">
        <v>1013</v>
      </c>
      <c r="D9327" t="s">
        <v>972</v>
      </c>
      <c r="E9327" t="s">
        <v>1018</v>
      </c>
      <c r="F9327" s="86">
        <v>13163.0520776471</v>
      </c>
    </row>
    <row r="9328" spans="1:6">
      <c r="A9328">
        <v>2027</v>
      </c>
      <c r="B9328" t="s">
        <v>1042</v>
      </c>
      <c r="C9328" t="s">
        <v>1013</v>
      </c>
      <c r="D9328" t="s">
        <v>972</v>
      </c>
      <c r="E9328" t="s">
        <v>1018</v>
      </c>
      <c r="F9328" s="86">
        <v>13244.175407619499</v>
      </c>
    </row>
    <row r="9329" spans="1:6">
      <c r="A9329">
        <v>2028</v>
      </c>
      <c r="B9329" t="s">
        <v>1042</v>
      </c>
      <c r="C9329" t="s">
        <v>1013</v>
      </c>
      <c r="D9329" t="s">
        <v>972</v>
      </c>
      <c r="E9329" t="s">
        <v>1018</v>
      </c>
      <c r="F9329" s="86">
        <v>13313.144811109099</v>
      </c>
    </row>
    <row r="9330" spans="1:6">
      <c r="A9330">
        <v>2029</v>
      </c>
      <c r="B9330" t="s">
        <v>1042</v>
      </c>
      <c r="C9330" t="s">
        <v>1013</v>
      </c>
      <c r="D9330" t="s">
        <v>972</v>
      </c>
      <c r="E9330" t="s">
        <v>1018</v>
      </c>
      <c r="F9330" s="86">
        <v>13374.847158954801</v>
      </c>
    </row>
    <row r="9331" spans="1:6">
      <c r="A9331">
        <v>2030</v>
      </c>
      <c r="B9331" t="s">
        <v>1042</v>
      </c>
      <c r="C9331" t="s">
        <v>1013</v>
      </c>
      <c r="D9331" t="s">
        <v>972</v>
      </c>
      <c r="E9331" t="s">
        <v>1018</v>
      </c>
      <c r="F9331" s="86">
        <v>13436.296110539501</v>
      </c>
    </row>
    <row r="9332" spans="1:6">
      <c r="A9332">
        <v>2031</v>
      </c>
      <c r="B9332" t="s">
        <v>1042</v>
      </c>
      <c r="C9332" t="s">
        <v>1013</v>
      </c>
      <c r="D9332" t="s">
        <v>972</v>
      </c>
      <c r="E9332" t="s">
        <v>1018</v>
      </c>
      <c r="F9332" s="86">
        <v>13485.469784467299</v>
      </c>
    </row>
    <row r="9333" spans="1:6">
      <c r="A9333">
        <v>2032</v>
      </c>
      <c r="B9333" t="s">
        <v>1042</v>
      </c>
      <c r="C9333" t="s">
        <v>1013</v>
      </c>
      <c r="D9333" t="s">
        <v>972</v>
      </c>
      <c r="E9333" t="s">
        <v>1018</v>
      </c>
      <c r="F9333" s="86">
        <v>13539.207438081799</v>
      </c>
    </row>
    <row r="9334" spans="1:6">
      <c r="A9334">
        <v>2033</v>
      </c>
      <c r="B9334" t="s">
        <v>1042</v>
      </c>
      <c r="C9334" t="s">
        <v>1013</v>
      </c>
      <c r="D9334" t="s">
        <v>972</v>
      </c>
      <c r="E9334" t="s">
        <v>1018</v>
      </c>
      <c r="F9334" s="86">
        <v>13582.918462080001</v>
      </c>
    </row>
    <row r="9335" spans="1:6">
      <c r="A9335">
        <v>2034</v>
      </c>
      <c r="B9335" t="s">
        <v>1042</v>
      </c>
      <c r="C9335" t="s">
        <v>1013</v>
      </c>
      <c r="D9335" t="s">
        <v>972</v>
      </c>
      <c r="E9335" t="s">
        <v>1018</v>
      </c>
      <c r="F9335" s="86">
        <v>13629.629489266101</v>
      </c>
    </row>
    <row r="9336" spans="1:6">
      <c r="A9336">
        <v>2035</v>
      </c>
      <c r="B9336" t="s">
        <v>1042</v>
      </c>
      <c r="C9336" t="s">
        <v>1013</v>
      </c>
      <c r="D9336" t="s">
        <v>972</v>
      </c>
      <c r="E9336" t="s">
        <v>1018</v>
      </c>
      <c r="F9336" s="86">
        <v>13676.043313358399</v>
      </c>
    </row>
    <row r="9337" spans="1:6">
      <c r="A9337">
        <v>2036</v>
      </c>
      <c r="B9337" t="s">
        <v>1042</v>
      </c>
      <c r="C9337" t="s">
        <v>1013</v>
      </c>
      <c r="D9337" t="s">
        <v>972</v>
      </c>
      <c r="E9337" t="s">
        <v>1018</v>
      </c>
      <c r="F9337" s="86">
        <v>13719.0629227584</v>
      </c>
    </row>
    <row r="9338" spans="1:6">
      <c r="A9338">
        <v>2037</v>
      </c>
      <c r="B9338" t="s">
        <v>1042</v>
      </c>
      <c r="C9338" t="s">
        <v>1013</v>
      </c>
      <c r="D9338" t="s">
        <v>972</v>
      </c>
      <c r="E9338" t="s">
        <v>1018</v>
      </c>
      <c r="F9338" s="86">
        <v>13754.3345540683</v>
      </c>
    </row>
    <row r="9339" spans="1:6">
      <c r="A9339">
        <v>2038</v>
      </c>
      <c r="B9339" t="s">
        <v>1042</v>
      </c>
      <c r="C9339" t="s">
        <v>1013</v>
      </c>
      <c r="D9339" t="s">
        <v>972</v>
      </c>
      <c r="E9339" t="s">
        <v>1018</v>
      </c>
      <c r="F9339" s="86">
        <v>13794.5850926889</v>
      </c>
    </row>
    <row r="9340" spans="1:6">
      <c r="A9340">
        <v>2039</v>
      </c>
      <c r="B9340" t="s">
        <v>1042</v>
      </c>
      <c r="C9340" t="s">
        <v>1013</v>
      </c>
      <c r="D9340" t="s">
        <v>972</v>
      </c>
      <c r="E9340" t="s">
        <v>1018</v>
      </c>
      <c r="F9340" s="86">
        <v>13828.151010780401</v>
      </c>
    </row>
    <row r="9341" spans="1:6">
      <c r="A9341">
        <v>2040</v>
      </c>
      <c r="B9341" t="s">
        <v>1042</v>
      </c>
      <c r="C9341" t="s">
        <v>1013</v>
      </c>
      <c r="D9341" t="s">
        <v>972</v>
      </c>
      <c r="E9341" t="s">
        <v>1018</v>
      </c>
      <c r="F9341" s="86">
        <v>13852.3538974001</v>
      </c>
    </row>
    <row r="9342" spans="1:6">
      <c r="A9342">
        <v>2041</v>
      </c>
      <c r="B9342" t="s">
        <v>1042</v>
      </c>
      <c r="C9342" t="s">
        <v>1013</v>
      </c>
      <c r="D9342" t="s">
        <v>972</v>
      </c>
      <c r="E9342" t="s">
        <v>1018</v>
      </c>
      <c r="F9342" s="86">
        <v>13875.631285006901</v>
      </c>
    </row>
    <row r="9343" spans="1:6">
      <c r="A9343">
        <v>2042</v>
      </c>
      <c r="B9343" t="s">
        <v>1042</v>
      </c>
      <c r="C9343" t="s">
        <v>1013</v>
      </c>
      <c r="D9343" t="s">
        <v>972</v>
      </c>
      <c r="E9343" t="s">
        <v>1018</v>
      </c>
      <c r="F9343" s="86">
        <v>13890.9225348788</v>
      </c>
    </row>
    <row r="9344" spans="1:6">
      <c r="A9344">
        <v>2043</v>
      </c>
      <c r="B9344" t="s">
        <v>1042</v>
      </c>
      <c r="C9344" t="s">
        <v>1013</v>
      </c>
      <c r="D9344" t="s">
        <v>972</v>
      </c>
      <c r="E9344" t="s">
        <v>1018</v>
      </c>
      <c r="F9344" s="86">
        <v>13903.3978098848</v>
      </c>
    </row>
    <row r="9345" spans="1:6">
      <c r="A9345">
        <v>2044</v>
      </c>
      <c r="B9345" t="s">
        <v>1042</v>
      </c>
      <c r="C9345" t="s">
        <v>1013</v>
      </c>
      <c r="D9345" t="s">
        <v>972</v>
      </c>
      <c r="E9345" t="s">
        <v>1018</v>
      </c>
      <c r="F9345" s="86">
        <v>13908.888302813</v>
      </c>
    </row>
    <row r="9346" spans="1:6">
      <c r="A9346">
        <v>2045</v>
      </c>
      <c r="B9346" t="s">
        <v>1042</v>
      </c>
      <c r="C9346" t="s">
        <v>1013</v>
      </c>
      <c r="D9346" t="s">
        <v>972</v>
      </c>
      <c r="E9346" t="s">
        <v>1018</v>
      </c>
      <c r="F9346" s="86">
        <v>13907.060109215599</v>
      </c>
    </row>
    <row r="9347" spans="1:6">
      <c r="A9347">
        <v>2046</v>
      </c>
      <c r="B9347" t="s">
        <v>1042</v>
      </c>
      <c r="C9347" t="s">
        <v>1013</v>
      </c>
      <c r="D9347" t="s">
        <v>972</v>
      </c>
      <c r="E9347" t="s">
        <v>1018</v>
      </c>
      <c r="F9347" s="86">
        <v>13898.454539833599</v>
      </c>
    </row>
    <row r="9348" spans="1:6">
      <c r="A9348">
        <v>2047</v>
      </c>
      <c r="B9348" t="s">
        <v>1042</v>
      </c>
      <c r="C9348" t="s">
        <v>1013</v>
      </c>
      <c r="D9348" t="s">
        <v>972</v>
      </c>
      <c r="E9348" t="s">
        <v>1018</v>
      </c>
      <c r="F9348" s="86">
        <v>13889.0836793905</v>
      </c>
    </row>
    <row r="9349" spans="1:6">
      <c r="A9349">
        <v>2048</v>
      </c>
      <c r="B9349" t="s">
        <v>1042</v>
      </c>
      <c r="C9349" t="s">
        <v>1013</v>
      </c>
      <c r="D9349" t="s">
        <v>972</v>
      </c>
      <c r="E9349" t="s">
        <v>1018</v>
      </c>
      <c r="F9349" s="86">
        <v>13871.031923770701</v>
      </c>
    </row>
    <row r="9350" spans="1:6">
      <c r="A9350">
        <v>2049</v>
      </c>
      <c r="B9350" t="s">
        <v>1042</v>
      </c>
      <c r="C9350" t="s">
        <v>1013</v>
      </c>
      <c r="D9350" t="s">
        <v>972</v>
      </c>
      <c r="E9350" t="s">
        <v>1018</v>
      </c>
      <c r="F9350" s="86">
        <v>13849.343122545</v>
      </c>
    </row>
    <row r="9351" spans="1:6">
      <c r="A9351">
        <v>2050</v>
      </c>
      <c r="B9351" t="s">
        <v>1042</v>
      </c>
      <c r="C9351" t="s">
        <v>1013</v>
      </c>
      <c r="D9351" t="s">
        <v>972</v>
      </c>
      <c r="E9351" t="s">
        <v>1018</v>
      </c>
      <c r="F9351" s="86">
        <v>13826.510440689901</v>
      </c>
    </row>
    <row r="9352" spans="1:6">
      <c r="A9352">
        <v>2017</v>
      </c>
      <c r="B9352" t="s">
        <v>1043</v>
      </c>
      <c r="C9352" t="s">
        <v>1013</v>
      </c>
      <c r="D9352" t="s">
        <v>972</v>
      </c>
      <c r="E9352" t="s">
        <v>1018</v>
      </c>
      <c r="F9352" s="86">
        <v>478828.47995458101</v>
      </c>
    </row>
    <row r="9353" spans="1:6">
      <c r="A9353">
        <v>2018</v>
      </c>
      <c r="B9353" t="s">
        <v>1043</v>
      </c>
      <c r="C9353" t="s">
        <v>1013</v>
      </c>
      <c r="D9353" t="s">
        <v>972</v>
      </c>
      <c r="E9353" t="s">
        <v>1018</v>
      </c>
      <c r="F9353" s="86">
        <v>476469.99358045799</v>
      </c>
    </row>
    <row r="9354" spans="1:6">
      <c r="A9354">
        <v>2019</v>
      </c>
      <c r="B9354" t="s">
        <v>1043</v>
      </c>
      <c r="C9354" t="s">
        <v>1013</v>
      </c>
      <c r="D9354" t="s">
        <v>972</v>
      </c>
      <c r="E9354" t="s">
        <v>1018</v>
      </c>
      <c r="F9354" s="86">
        <v>474020.68250777997</v>
      </c>
    </row>
    <row r="9355" spans="1:6">
      <c r="A9355">
        <v>2020</v>
      </c>
      <c r="B9355" t="s">
        <v>1043</v>
      </c>
      <c r="C9355" t="s">
        <v>1013</v>
      </c>
      <c r="D9355" t="s">
        <v>972</v>
      </c>
      <c r="E9355" t="s">
        <v>1018</v>
      </c>
      <c r="F9355" s="86">
        <v>471263.28929720097</v>
      </c>
    </row>
    <row r="9356" spans="1:6">
      <c r="A9356">
        <v>2021</v>
      </c>
      <c r="B9356" t="s">
        <v>1043</v>
      </c>
      <c r="C9356" t="s">
        <v>1013</v>
      </c>
      <c r="D9356" t="s">
        <v>972</v>
      </c>
      <c r="E9356" t="s">
        <v>1018</v>
      </c>
      <c r="F9356" s="86">
        <v>468397.602826363</v>
      </c>
    </row>
    <row r="9357" spans="1:6">
      <c r="A9357">
        <v>2022</v>
      </c>
      <c r="B9357" t="s">
        <v>1043</v>
      </c>
      <c r="C9357" t="s">
        <v>1013</v>
      </c>
      <c r="D9357" t="s">
        <v>972</v>
      </c>
      <c r="E9357" t="s">
        <v>1018</v>
      </c>
      <c r="F9357" s="86">
        <v>465320.51256939099</v>
      </c>
    </row>
    <row r="9358" spans="1:6">
      <c r="A9358">
        <v>2023</v>
      </c>
      <c r="B9358" t="s">
        <v>1043</v>
      </c>
      <c r="C9358" t="s">
        <v>1013</v>
      </c>
      <c r="D9358" t="s">
        <v>972</v>
      </c>
      <c r="E9358" t="s">
        <v>1018</v>
      </c>
      <c r="F9358" s="86">
        <v>461972.08677699702</v>
      </c>
    </row>
    <row r="9359" spans="1:6">
      <c r="A9359">
        <v>2024</v>
      </c>
      <c r="B9359" t="s">
        <v>1043</v>
      </c>
      <c r="C9359" t="s">
        <v>1013</v>
      </c>
      <c r="D9359" t="s">
        <v>972</v>
      </c>
      <c r="E9359" t="s">
        <v>1018</v>
      </c>
      <c r="F9359" s="86">
        <v>458265.16673050699</v>
      </c>
    </row>
    <row r="9360" spans="1:6">
      <c r="A9360">
        <v>2025</v>
      </c>
      <c r="B9360" t="s">
        <v>1043</v>
      </c>
      <c r="C9360" t="s">
        <v>1013</v>
      </c>
      <c r="D9360" t="s">
        <v>972</v>
      </c>
      <c r="E9360" t="s">
        <v>1018</v>
      </c>
      <c r="F9360" s="86">
        <v>454164.289479942</v>
      </c>
    </row>
    <row r="9361" spans="1:6">
      <c r="A9361">
        <v>2026</v>
      </c>
      <c r="B9361" t="s">
        <v>1043</v>
      </c>
      <c r="C9361" t="s">
        <v>1013</v>
      </c>
      <c r="D9361" t="s">
        <v>972</v>
      </c>
      <c r="E9361" t="s">
        <v>1018</v>
      </c>
      <c r="F9361" s="86">
        <v>449661.17359290499</v>
      </c>
    </row>
    <row r="9362" spans="1:6">
      <c r="A9362">
        <v>2027</v>
      </c>
      <c r="B9362" t="s">
        <v>1043</v>
      </c>
      <c r="C9362" t="s">
        <v>1013</v>
      </c>
      <c r="D9362" t="s">
        <v>972</v>
      </c>
      <c r="E9362" t="s">
        <v>1018</v>
      </c>
      <c r="F9362" s="86">
        <v>444723.95440313203</v>
      </c>
    </row>
    <row r="9363" spans="1:6">
      <c r="A9363">
        <v>2028</v>
      </c>
      <c r="B9363" t="s">
        <v>1043</v>
      </c>
      <c r="C9363" t="s">
        <v>1013</v>
      </c>
      <c r="D9363" t="s">
        <v>972</v>
      </c>
      <c r="E9363" t="s">
        <v>1018</v>
      </c>
      <c r="F9363" s="86">
        <v>439370.44238828</v>
      </c>
    </row>
    <row r="9364" spans="1:6">
      <c r="A9364">
        <v>2029</v>
      </c>
      <c r="B9364" t="s">
        <v>1043</v>
      </c>
      <c r="C9364" t="s">
        <v>1013</v>
      </c>
      <c r="D9364" t="s">
        <v>972</v>
      </c>
      <c r="E9364" t="s">
        <v>1018</v>
      </c>
      <c r="F9364" s="86">
        <v>433580.422426729</v>
      </c>
    </row>
    <row r="9365" spans="1:6">
      <c r="A9365">
        <v>2030</v>
      </c>
      <c r="B9365" t="s">
        <v>1043</v>
      </c>
      <c r="C9365" t="s">
        <v>1013</v>
      </c>
      <c r="D9365" t="s">
        <v>972</v>
      </c>
      <c r="E9365" t="s">
        <v>1018</v>
      </c>
      <c r="F9365" s="86">
        <v>427327.30891891097</v>
      </c>
    </row>
    <row r="9366" spans="1:6">
      <c r="A9366">
        <v>2031</v>
      </c>
      <c r="B9366" t="s">
        <v>1043</v>
      </c>
      <c r="C9366" t="s">
        <v>1013</v>
      </c>
      <c r="D9366" t="s">
        <v>972</v>
      </c>
      <c r="E9366" t="s">
        <v>1018</v>
      </c>
      <c r="F9366" s="86">
        <v>420576.09716635902</v>
      </c>
    </row>
    <row r="9367" spans="1:6">
      <c r="A9367">
        <v>2032</v>
      </c>
      <c r="B9367" t="s">
        <v>1043</v>
      </c>
      <c r="C9367" t="s">
        <v>1013</v>
      </c>
      <c r="D9367" t="s">
        <v>972</v>
      </c>
      <c r="E9367" t="s">
        <v>1018</v>
      </c>
      <c r="F9367" s="86">
        <v>413313.80510321999</v>
      </c>
    </row>
    <row r="9368" spans="1:6">
      <c r="A9368">
        <v>2033</v>
      </c>
      <c r="B9368" t="s">
        <v>1043</v>
      </c>
      <c r="C9368" t="s">
        <v>1013</v>
      </c>
      <c r="D9368" t="s">
        <v>972</v>
      </c>
      <c r="E9368" t="s">
        <v>1018</v>
      </c>
      <c r="F9368" s="86">
        <v>405558.11227462598</v>
      </c>
    </row>
    <row r="9369" spans="1:6">
      <c r="A9369">
        <v>2034</v>
      </c>
      <c r="B9369" t="s">
        <v>1043</v>
      </c>
      <c r="C9369" t="s">
        <v>1013</v>
      </c>
      <c r="D9369" t="s">
        <v>972</v>
      </c>
      <c r="E9369" t="s">
        <v>1018</v>
      </c>
      <c r="F9369" s="86">
        <v>397330.953103384</v>
      </c>
    </row>
    <row r="9370" spans="1:6">
      <c r="A9370">
        <v>2035</v>
      </c>
      <c r="B9370" t="s">
        <v>1043</v>
      </c>
      <c r="C9370" t="s">
        <v>1013</v>
      </c>
      <c r="D9370" t="s">
        <v>972</v>
      </c>
      <c r="E9370" t="s">
        <v>1018</v>
      </c>
      <c r="F9370" s="86">
        <v>388578.03892636503</v>
      </c>
    </row>
    <row r="9371" spans="1:6">
      <c r="A9371">
        <v>2036</v>
      </c>
      <c r="B9371" t="s">
        <v>1043</v>
      </c>
      <c r="C9371" t="s">
        <v>1013</v>
      </c>
      <c r="D9371" t="s">
        <v>972</v>
      </c>
      <c r="E9371" t="s">
        <v>1018</v>
      </c>
      <c r="F9371" s="86">
        <v>379338.30814513902</v>
      </c>
    </row>
    <row r="9372" spans="1:6">
      <c r="A9372">
        <v>2037</v>
      </c>
      <c r="B9372" t="s">
        <v>1043</v>
      </c>
      <c r="C9372" t="s">
        <v>1013</v>
      </c>
      <c r="D9372" t="s">
        <v>972</v>
      </c>
      <c r="E9372" t="s">
        <v>1018</v>
      </c>
      <c r="F9372" s="86">
        <v>369641.23729581502</v>
      </c>
    </row>
    <row r="9373" spans="1:6">
      <c r="A9373">
        <v>2038</v>
      </c>
      <c r="B9373" t="s">
        <v>1043</v>
      </c>
      <c r="C9373" t="s">
        <v>1013</v>
      </c>
      <c r="D9373" t="s">
        <v>972</v>
      </c>
      <c r="E9373" t="s">
        <v>1018</v>
      </c>
      <c r="F9373" s="86">
        <v>359577.68886831298</v>
      </c>
    </row>
    <row r="9374" spans="1:6">
      <c r="A9374">
        <v>2039</v>
      </c>
      <c r="B9374" t="s">
        <v>1043</v>
      </c>
      <c r="C9374" t="s">
        <v>1013</v>
      </c>
      <c r="D9374" t="s">
        <v>972</v>
      </c>
      <c r="E9374" t="s">
        <v>1018</v>
      </c>
      <c r="F9374" s="86">
        <v>349236.59237742698</v>
      </c>
    </row>
    <row r="9375" spans="1:6">
      <c r="A9375">
        <v>2040</v>
      </c>
      <c r="B9375" t="s">
        <v>1043</v>
      </c>
      <c r="C9375" t="s">
        <v>1013</v>
      </c>
      <c r="D9375" t="s">
        <v>972</v>
      </c>
      <c r="E9375" t="s">
        <v>1018</v>
      </c>
      <c r="F9375" s="86">
        <v>338708.612737699</v>
      </c>
    </row>
    <row r="9376" spans="1:6">
      <c r="A9376">
        <v>2041</v>
      </c>
      <c r="B9376" t="s">
        <v>1043</v>
      </c>
      <c r="C9376" t="s">
        <v>1013</v>
      </c>
      <c r="D9376" t="s">
        <v>972</v>
      </c>
      <c r="E9376" t="s">
        <v>1018</v>
      </c>
      <c r="F9376" s="86">
        <v>328155.265725712</v>
      </c>
    </row>
    <row r="9377" spans="1:6">
      <c r="A9377">
        <v>2042</v>
      </c>
      <c r="B9377" t="s">
        <v>1043</v>
      </c>
      <c r="C9377" t="s">
        <v>1013</v>
      </c>
      <c r="D9377" t="s">
        <v>972</v>
      </c>
      <c r="E9377" t="s">
        <v>1018</v>
      </c>
      <c r="F9377" s="86">
        <v>317751.67622528702</v>
      </c>
    </row>
    <row r="9378" spans="1:6">
      <c r="A9378">
        <v>2043</v>
      </c>
      <c r="B9378" t="s">
        <v>1043</v>
      </c>
      <c r="C9378" t="s">
        <v>1013</v>
      </c>
      <c r="D9378" t="s">
        <v>972</v>
      </c>
      <c r="E9378" t="s">
        <v>1018</v>
      </c>
      <c r="F9378" s="86">
        <v>307724.13188303303</v>
      </c>
    </row>
    <row r="9379" spans="1:6">
      <c r="A9379">
        <v>2044</v>
      </c>
      <c r="B9379" t="s">
        <v>1043</v>
      </c>
      <c r="C9379" t="s">
        <v>1013</v>
      </c>
      <c r="D9379" t="s">
        <v>972</v>
      </c>
      <c r="E9379" t="s">
        <v>1018</v>
      </c>
      <c r="F9379" s="86">
        <v>298217.52605033602</v>
      </c>
    </row>
    <row r="9380" spans="1:6">
      <c r="A9380">
        <v>2045</v>
      </c>
      <c r="B9380" t="s">
        <v>1043</v>
      </c>
      <c r="C9380" t="s">
        <v>1013</v>
      </c>
      <c r="D9380" t="s">
        <v>972</v>
      </c>
      <c r="E9380" t="s">
        <v>1018</v>
      </c>
      <c r="F9380" s="86">
        <v>289419.26156712201</v>
      </c>
    </row>
    <row r="9381" spans="1:6">
      <c r="A9381">
        <v>2046</v>
      </c>
      <c r="B9381" t="s">
        <v>1043</v>
      </c>
      <c r="C9381" t="s">
        <v>1013</v>
      </c>
      <c r="D9381" t="s">
        <v>972</v>
      </c>
      <c r="E9381" t="s">
        <v>1018</v>
      </c>
      <c r="F9381" s="86">
        <v>281432.56393046101</v>
      </c>
    </row>
    <row r="9382" spans="1:6">
      <c r="A9382">
        <v>2047</v>
      </c>
      <c r="B9382" t="s">
        <v>1043</v>
      </c>
      <c r="C9382" t="s">
        <v>1013</v>
      </c>
      <c r="D9382" t="s">
        <v>972</v>
      </c>
      <c r="E9382" t="s">
        <v>1018</v>
      </c>
      <c r="F9382" s="86">
        <v>274316.5502386</v>
      </c>
    </row>
    <row r="9383" spans="1:6">
      <c r="A9383">
        <v>2048</v>
      </c>
      <c r="B9383" t="s">
        <v>1043</v>
      </c>
      <c r="C9383" t="s">
        <v>1013</v>
      </c>
      <c r="D9383" t="s">
        <v>972</v>
      </c>
      <c r="E9383" t="s">
        <v>1018</v>
      </c>
      <c r="F9383" s="86">
        <v>268102.556014092</v>
      </c>
    </row>
    <row r="9384" spans="1:6">
      <c r="A9384">
        <v>2049</v>
      </c>
      <c r="B9384" t="s">
        <v>1043</v>
      </c>
      <c r="C9384" t="s">
        <v>1013</v>
      </c>
      <c r="D9384" t="s">
        <v>972</v>
      </c>
      <c r="E9384" t="s">
        <v>1018</v>
      </c>
      <c r="F9384" s="86">
        <v>262778.38493304898</v>
      </c>
    </row>
    <row r="9385" spans="1:6">
      <c r="A9385">
        <v>2050</v>
      </c>
      <c r="B9385" t="s">
        <v>1043</v>
      </c>
      <c r="C9385" t="s">
        <v>1013</v>
      </c>
      <c r="D9385" t="s">
        <v>972</v>
      </c>
      <c r="E9385" t="s">
        <v>1018</v>
      </c>
      <c r="F9385" s="86">
        <v>258285.457652629</v>
      </c>
    </row>
    <row r="9386" spans="1:6">
      <c r="A9386">
        <v>2017</v>
      </c>
      <c r="B9386" t="s">
        <v>1044</v>
      </c>
      <c r="C9386" t="s">
        <v>1013</v>
      </c>
      <c r="D9386" t="s">
        <v>972</v>
      </c>
      <c r="E9386" t="s">
        <v>1018</v>
      </c>
      <c r="F9386" s="86">
        <v>155544.59918815599</v>
      </c>
    </row>
    <row r="9387" spans="1:6">
      <c r="A9387">
        <v>2018</v>
      </c>
      <c r="B9387" t="s">
        <v>1044</v>
      </c>
      <c r="C9387" t="s">
        <v>1013</v>
      </c>
      <c r="D9387" t="s">
        <v>972</v>
      </c>
      <c r="E9387" t="s">
        <v>1018</v>
      </c>
      <c r="F9387" s="86">
        <v>157488.32024960601</v>
      </c>
    </row>
    <row r="9388" spans="1:6">
      <c r="A9388">
        <v>2019</v>
      </c>
      <c r="B9388" t="s">
        <v>1044</v>
      </c>
      <c r="C9388" t="s">
        <v>1013</v>
      </c>
      <c r="D9388" t="s">
        <v>972</v>
      </c>
      <c r="E9388" t="s">
        <v>1018</v>
      </c>
      <c r="F9388" s="86">
        <v>159404.01948123</v>
      </c>
    </row>
    <row r="9389" spans="1:6">
      <c r="A9389">
        <v>2020</v>
      </c>
      <c r="B9389" t="s">
        <v>1044</v>
      </c>
      <c r="C9389" t="s">
        <v>1013</v>
      </c>
      <c r="D9389" t="s">
        <v>972</v>
      </c>
      <c r="E9389" t="s">
        <v>1018</v>
      </c>
      <c r="F9389" s="86">
        <v>161259.15685664999</v>
      </c>
    </row>
    <row r="9390" spans="1:6">
      <c r="A9390">
        <v>2021</v>
      </c>
      <c r="B9390" t="s">
        <v>1044</v>
      </c>
      <c r="C9390" t="s">
        <v>1013</v>
      </c>
      <c r="D9390" t="s">
        <v>972</v>
      </c>
      <c r="E9390" t="s">
        <v>1018</v>
      </c>
      <c r="F9390" s="86">
        <v>163049.76378293301</v>
      </c>
    </row>
    <row r="9391" spans="1:6">
      <c r="A9391">
        <v>2022</v>
      </c>
      <c r="B9391" t="s">
        <v>1044</v>
      </c>
      <c r="C9391" t="s">
        <v>1013</v>
      </c>
      <c r="D9391" t="s">
        <v>972</v>
      </c>
      <c r="E9391" t="s">
        <v>1018</v>
      </c>
      <c r="F9391" s="86">
        <v>164798.100344356</v>
      </c>
    </row>
    <row r="9392" spans="1:6">
      <c r="A9392">
        <v>2023</v>
      </c>
      <c r="B9392" t="s">
        <v>1044</v>
      </c>
      <c r="C9392" t="s">
        <v>1013</v>
      </c>
      <c r="D9392" t="s">
        <v>972</v>
      </c>
      <c r="E9392" t="s">
        <v>1018</v>
      </c>
      <c r="F9392" s="86">
        <v>166462.111066515</v>
      </c>
    </row>
    <row r="9393" spans="1:6">
      <c r="A9393">
        <v>2024</v>
      </c>
      <c r="B9393" t="s">
        <v>1044</v>
      </c>
      <c r="C9393" t="s">
        <v>1013</v>
      </c>
      <c r="D9393" t="s">
        <v>972</v>
      </c>
      <c r="E9393" t="s">
        <v>1018</v>
      </c>
      <c r="F9393" s="86">
        <v>168065.33187086799</v>
      </c>
    </row>
    <row r="9394" spans="1:6">
      <c r="A9394">
        <v>2025</v>
      </c>
      <c r="B9394" t="s">
        <v>1044</v>
      </c>
      <c r="C9394" t="s">
        <v>1013</v>
      </c>
      <c r="D9394" t="s">
        <v>972</v>
      </c>
      <c r="E9394" t="s">
        <v>1018</v>
      </c>
      <c r="F9394" s="86">
        <v>169589.451591652</v>
      </c>
    </row>
    <row r="9395" spans="1:6">
      <c r="A9395">
        <v>2026</v>
      </c>
      <c r="B9395" t="s">
        <v>1044</v>
      </c>
      <c r="C9395" t="s">
        <v>1013</v>
      </c>
      <c r="D9395" t="s">
        <v>972</v>
      </c>
      <c r="E9395" t="s">
        <v>1018</v>
      </c>
      <c r="F9395" s="86">
        <v>170960.07473917899</v>
      </c>
    </row>
    <row r="9396" spans="1:6">
      <c r="A9396">
        <v>2027</v>
      </c>
      <c r="B9396" t="s">
        <v>1044</v>
      </c>
      <c r="C9396" t="s">
        <v>1013</v>
      </c>
      <c r="D9396" t="s">
        <v>972</v>
      </c>
      <c r="E9396" t="s">
        <v>1018</v>
      </c>
      <c r="F9396" s="86">
        <v>172261.56563820201</v>
      </c>
    </row>
    <row r="9397" spans="1:6">
      <c r="A9397">
        <v>2028</v>
      </c>
      <c r="B9397" t="s">
        <v>1044</v>
      </c>
      <c r="C9397" t="s">
        <v>1013</v>
      </c>
      <c r="D9397" t="s">
        <v>972</v>
      </c>
      <c r="E9397" t="s">
        <v>1018</v>
      </c>
      <c r="F9397" s="86">
        <v>173394.146043674</v>
      </c>
    </row>
    <row r="9398" spans="1:6">
      <c r="A9398">
        <v>2029</v>
      </c>
      <c r="B9398" t="s">
        <v>1044</v>
      </c>
      <c r="C9398" t="s">
        <v>1013</v>
      </c>
      <c r="D9398" t="s">
        <v>972</v>
      </c>
      <c r="E9398" t="s">
        <v>1018</v>
      </c>
      <c r="F9398" s="86">
        <v>174423.61662106201</v>
      </c>
    </row>
    <row r="9399" spans="1:6">
      <c r="A9399">
        <v>2030</v>
      </c>
      <c r="B9399" t="s">
        <v>1044</v>
      </c>
      <c r="C9399" t="s">
        <v>1013</v>
      </c>
      <c r="D9399" t="s">
        <v>972</v>
      </c>
      <c r="E9399" t="s">
        <v>1018</v>
      </c>
      <c r="F9399" s="86">
        <v>175431.587758087</v>
      </c>
    </row>
    <row r="9400" spans="1:6">
      <c r="A9400">
        <v>2031</v>
      </c>
      <c r="B9400" t="s">
        <v>1044</v>
      </c>
      <c r="C9400" t="s">
        <v>1013</v>
      </c>
      <c r="D9400" t="s">
        <v>972</v>
      </c>
      <c r="E9400" t="s">
        <v>1018</v>
      </c>
      <c r="F9400" s="86">
        <v>176263.799280843</v>
      </c>
    </row>
    <row r="9401" spans="1:6">
      <c r="A9401">
        <v>2032</v>
      </c>
      <c r="B9401" t="s">
        <v>1044</v>
      </c>
      <c r="C9401" t="s">
        <v>1013</v>
      </c>
      <c r="D9401" t="s">
        <v>972</v>
      </c>
      <c r="E9401" t="s">
        <v>1018</v>
      </c>
      <c r="F9401" s="86">
        <v>177137.31524478699</v>
      </c>
    </row>
    <row r="9402" spans="1:6">
      <c r="A9402">
        <v>2033</v>
      </c>
      <c r="B9402" t="s">
        <v>1044</v>
      </c>
      <c r="C9402" t="s">
        <v>1013</v>
      </c>
      <c r="D9402" t="s">
        <v>972</v>
      </c>
      <c r="E9402" t="s">
        <v>1018</v>
      </c>
      <c r="F9402" s="86">
        <v>177859.09975990499</v>
      </c>
    </row>
    <row r="9403" spans="1:6">
      <c r="A9403">
        <v>2034</v>
      </c>
      <c r="B9403" t="s">
        <v>1044</v>
      </c>
      <c r="C9403" t="s">
        <v>1013</v>
      </c>
      <c r="D9403" t="s">
        <v>972</v>
      </c>
      <c r="E9403" t="s">
        <v>1018</v>
      </c>
      <c r="F9403" s="86">
        <v>178600.37630755099</v>
      </c>
    </row>
    <row r="9404" spans="1:6">
      <c r="A9404">
        <v>2035</v>
      </c>
      <c r="B9404" t="s">
        <v>1044</v>
      </c>
      <c r="C9404" t="s">
        <v>1013</v>
      </c>
      <c r="D9404" t="s">
        <v>972</v>
      </c>
      <c r="E9404" t="s">
        <v>1018</v>
      </c>
      <c r="F9404" s="86">
        <v>179307.46863250399</v>
      </c>
    </row>
    <row r="9405" spans="1:6">
      <c r="A9405">
        <v>2036</v>
      </c>
      <c r="B9405" t="s">
        <v>1044</v>
      </c>
      <c r="C9405" t="s">
        <v>1013</v>
      </c>
      <c r="D9405" t="s">
        <v>972</v>
      </c>
      <c r="E9405" t="s">
        <v>1018</v>
      </c>
      <c r="F9405" s="86">
        <v>179956.32917682399</v>
      </c>
    </row>
    <row r="9406" spans="1:6">
      <c r="A9406">
        <v>2037</v>
      </c>
      <c r="B9406" t="s">
        <v>1044</v>
      </c>
      <c r="C9406" t="s">
        <v>1013</v>
      </c>
      <c r="D9406" t="s">
        <v>972</v>
      </c>
      <c r="E9406" t="s">
        <v>1018</v>
      </c>
      <c r="F9406" s="86">
        <v>180482.95368062201</v>
      </c>
    </row>
    <row r="9407" spans="1:6">
      <c r="A9407">
        <v>2038</v>
      </c>
      <c r="B9407" t="s">
        <v>1044</v>
      </c>
      <c r="C9407" t="s">
        <v>1013</v>
      </c>
      <c r="D9407" t="s">
        <v>972</v>
      </c>
      <c r="E9407" t="s">
        <v>1018</v>
      </c>
      <c r="F9407" s="86">
        <v>181051.52073609899</v>
      </c>
    </row>
    <row r="9408" spans="1:6">
      <c r="A9408">
        <v>2039</v>
      </c>
      <c r="B9408" t="s">
        <v>1044</v>
      </c>
      <c r="C9408" t="s">
        <v>1013</v>
      </c>
      <c r="D9408" t="s">
        <v>972</v>
      </c>
      <c r="E9408" t="s">
        <v>1018</v>
      </c>
      <c r="F9408" s="86">
        <v>181512.840382127</v>
      </c>
    </row>
    <row r="9409" spans="1:6">
      <c r="A9409">
        <v>2040</v>
      </c>
      <c r="B9409" t="s">
        <v>1044</v>
      </c>
      <c r="C9409" t="s">
        <v>1013</v>
      </c>
      <c r="D9409" t="s">
        <v>972</v>
      </c>
      <c r="E9409" t="s">
        <v>1018</v>
      </c>
      <c r="F9409" s="86">
        <v>181842.75637263199</v>
      </c>
    </row>
    <row r="9410" spans="1:6">
      <c r="A9410">
        <v>2041</v>
      </c>
      <c r="B9410" t="s">
        <v>1044</v>
      </c>
      <c r="C9410" t="s">
        <v>1013</v>
      </c>
      <c r="D9410" t="s">
        <v>972</v>
      </c>
      <c r="E9410" t="s">
        <v>1018</v>
      </c>
      <c r="F9410" s="86">
        <v>182148.46997410699</v>
      </c>
    </row>
    <row r="9411" spans="1:6">
      <c r="A9411">
        <v>2042</v>
      </c>
      <c r="B9411" t="s">
        <v>1044</v>
      </c>
      <c r="C9411" t="s">
        <v>1013</v>
      </c>
      <c r="D9411" t="s">
        <v>972</v>
      </c>
      <c r="E9411" t="s">
        <v>1018</v>
      </c>
      <c r="F9411" s="86">
        <v>182328.83689607101</v>
      </c>
    </row>
    <row r="9412" spans="1:6">
      <c r="A9412">
        <v>2043</v>
      </c>
      <c r="B9412" t="s">
        <v>1044</v>
      </c>
      <c r="C9412" t="s">
        <v>1013</v>
      </c>
      <c r="D9412" t="s">
        <v>972</v>
      </c>
      <c r="E9412" t="s">
        <v>1018</v>
      </c>
      <c r="F9412" s="86">
        <v>182457.78405845701</v>
      </c>
    </row>
    <row r="9413" spans="1:6">
      <c r="A9413">
        <v>2044</v>
      </c>
      <c r="B9413" t="s">
        <v>1044</v>
      </c>
      <c r="C9413" t="s">
        <v>1013</v>
      </c>
      <c r="D9413" t="s">
        <v>972</v>
      </c>
      <c r="E9413" t="s">
        <v>1018</v>
      </c>
      <c r="F9413" s="86">
        <v>182483.84786923201</v>
      </c>
    </row>
    <row r="9414" spans="1:6">
      <c r="A9414">
        <v>2045</v>
      </c>
      <c r="B9414" t="s">
        <v>1044</v>
      </c>
      <c r="C9414" t="s">
        <v>1013</v>
      </c>
      <c r="D9414" t="s">
        <v>972</v>
      </c>
      <c r="E9414" t="s">
        <v>1018</v>
      </c>
      <c r="F9414" s="86">
        <v>182412.53947427799</v>
      </c>
    </row>
    <row r="9415" spans="1:6">
      <c r="A9415">
        <v>2046</v>
      </c>
      <c r="B9415" t="s">
        <v>1044</v>
      </c>
      <c r="C9415" t="s">
        <v>1013</v>
      </c>
      <c r="D9415" t="s">
        <v>972</v>
      </c>
      <c r="E9415" t="s">
        <v>1018</v>
      </c>
      <c r="F9415" s="86">
        <v>182238.48288612199</v>
      </c>
    </row>
    <row r="9416" spans="1:6">
      <c r="A9416">
        <v>2047</v>
      </c>
      <c r="B9416" t="s">
        <v>1044</v>
      </c>
      <c r="C9416" t="s">
        <v>1013</v>
      </c>
      <c r="D9416" t="s">
        <v>972</v>
      </c>
      <c r="E9416" t="s">
        <v>1018</v>
      </c>
      <c r="F9416" s="86">
        <v>182045.47276537301</v>
      </c>
    </row>
    <row r="9417" spans="1:6">
      <c r="A9417">
        <v>2048</v>
      </c>
      <c r="B9417" t="s">
        <v>1044</v>
      </c>
      <c r="C9417" t="s">
        <v>1013</v>
      </c>
      <c r="D9417" t="s">
        <v>972</v>
      </c>
      <c r="E9417" t="s">
        <v>1018</v>
      </c>
      <c r="F9417" s="86">
        <v>181733.892093776</v>
      </c>
    </row>
    <row r="9418" spans="1:6">
      <c r="A9418">
        <v>2049</v>
      </c>
      <c r="B9418" t="s">
        <v>1044</v>
      </c>
      <c r="C9418" t="s">
        <v>1013</v>
      </c>
      <c r="D9418" t="s">
        <v>972</v>
      </c>
      <c r="E9418" t="s">
        <v>1018</v>
      </c>
      <c r="F9418" s="86">
        <v>181372.94887691</v>
      </c>
    </row>
    <row r="9419" spans="1:6">
      <c r="A9419">
        <v>2050</v>
      </c>
      <c r="B9419" t="s">
        <v>1044</v>
      </c>
      <c r="C9419" t="s">
        <v>1013</v>
      </c>
      <c r="D9419" t="s">
        <v>972</v>
      </c>
      <c r="E9419" t="s">
        <v>1018</v>
      </c>
      <c r="F9419" s="86">
        <v>180993.49118485901</v>
      </c>
    </row>
    <row r="9420" spans="1:6">
      <c r="A9420">
        <v>2017</v>
      </c>
      <c r="B9420" t="s">
        <v>1045</v>
      </c>
      <c r="C9420" t="s">
        <v>1013</v>
      </c>
      <c r="D9420" t="s">
        <v>972</v>
      </c>
      <c r="E9420" t="s">
        <v>1018</v>
      </c>
      <c r="F9420" s="86">
        <v>159809.64537153899</v>
      </c>
    </row>
    <row r="9421" spans="1:6">
      <c r="A9421">
        <v>2018</v>
      </c>
      <c r="B9421" t="s">
        <v>1045</v>
      </c>
      <c r="C9421" t="s">
        <v>1013</v>
      </c>
      <c r="D9421" t="s">
        <v>972</v>
      </c>
      <c r="E9421" t="s">
        <v>1018</v>
      </c>
      <c r="F9421" s="86">
        <v>164264.36819627901</v>
      </c>
    </row>
    <row r="9422" spans="1:6">
      <c r="A9422">
        <v>2019</v>
      </c>
      <c r="B9422" t="s">
        <v>1045</v>
      </c>
      <c r="C9422" t="s">
        <v>1013</v>
      </c>
      <c r="D9422" t="s">
        <v>972</v>
      </c>
      <c r="E9422" t="s">
        <v>1018</v>
      </c>
      <c r="F9422" s="86">
        <v>168727.93142141</v>
      </c>
    </row>
    <row r="9423" spans="1:6">
      <c r="A9423">
        <v>2020</v>
      </c>
      <c r="B9423" t="s">
        <v>1045</v>
      </c>
      <c r="C9423" t="s">
        <v>1013</v>
      </c>
      <c r="D9423" t="s">
        <v>972</v>
      </c>
      <c r="E9423" t="s">
        <v>1018</v>
      </c>
      <c r="F9423" s="86">
        <v>173393.25541122601</v>
      </c>
    </row>
    <row r="9424" spans="1:6">
      <c r="A9424">
        <v>2021</v>
      </c>
      <c r="B9424" t="s">
        <v>1045</v>
      </c>
      <c r="C9424" t="s">
        <v>1013</v>
      </c>
      <c r="D9424" t="s">
        <v>972</v>
      </c>
      <c r="E9424" t="s">
        <v>1018</v>
      </c>
      <c r="F9424" s="86">
        <v>177944.02149220399</v>
      </c>
    </row>
    <row r="9425" spans="1:6">
      <c r="A9425">
        <v>2022</v>
      </c>
      <c r="B9425" t="s">
        <v>1045</v>
      </c>
      <c r="C9425" t="s">
        <v>1013</v>
      </c>
      <c r="D9425" t="s">
        <v>972</v>
      </c>
      <c r="E9425" t="s">
        <v>1018</v>
      </c>
      <c r="F9425" s="86">
        <v>182474.230897564</v>
      </c>
    </row>
    <row r="9426" spans="1:6">
      <c r="A9426">
        <v>2023</v>
      </c>
      <c r="B9426" t="s">
        <v>1045</v>
      </c>
      <c r="C9426" t="s">
        <v>1013</v>
      </c>
      <c r="D9426" t="s">
        <v>972</v>
      </c>
      <c r="E9426" t="s">
        <v>1018</v>
      </c>
      <c r="F9426" s="86">
        <v>186922.71882170401</v>
      </c>
    </row>
    <row r="9427" spans="1:6">
      <c r="A9427">
        <v>2024</v>
      </c>
      <c r="B9427" t="s">
        <v>1045</v>
      </c>
      <c r="C9427" t="s">
        <v>1013</v>
      </c>
      <c r="D9427" t="s">
        <v>972</v>
      </c>
      <c r="E9427" t="s">
        <v>1018</v>
      </c>
      <c r="F9427" s="86">
        <v>191254.44966842301</v>
      </c>
    </row>
    <row r="9428" spans="1:6">
      <c r="A9428">
        <v>2025</v>
      </c>
      <c r="B9428" t="s">
        <v>1045</v>
      </c>
      <c r="C9428" t="s">
        <v>1013</v>
      </c>
      <c r="D9428" t="s">
        <v>972</v>
      </c>
      <c r="E9428" t="s">
        <v>1018</v>
      </c>
      <c r="F9428" s="86">
        <v>195486.46562464299</v>
      </c>
    </row>
    <row r="9429" spans="1:6">
      <c r="A9429">
        <v>2026</v>
      </c>
      <c r="B9429" t="s">
        <v>1045</v>
      </c>
      <c r="C9429" t="s">
        <v>1013</v>
      </c>
      <c r="D9429" t="s">
        <v>972</v>
      </c>
      <c r="E9429" t="s">
        <v>1018</v>
      </c>
      <c r="F9429" s="86">
        <v>199614.37063334501</v>
      </c>
    </row>
    <row r="9430" spans="1:6">
      <c r="A9430">
        <v>2027</v>
      </c>
      <c r="B9430" t="s">
        <v>1045</v>
      </c>
      <c r="C9430" t="s">
        <v>1013</v>
      </c>
      <c r="D9430" t="s">
        <v>972</v>
      </c>
      <c r="E9430" t="s">
        <v>1018</v>
      </c>
      <c r="F9430" s="86">
        <v>203645.05071137799</v>
      </c>
    </row>
    <row r="9431" spans="1:6">
      <c r="A9431">
        <v>2028</v>
      </c>
      <c r="B9431" t="s">
        <v>1045</v>
      </c>
      <c r="C9431" t="s">
        <v>1013</v>
      </c>
      <c r="D9431" t="s">
        <v>972</v>
      </c>
      <c r="E9431" t="s">
        <v>1018</v>
      </c>
      <c r="F9431" s="86">
        <v>207588.52986038299</v>
      </c>
    </row>
    <row r="9432" spans="1:6">
      <c r="A9432">
        <v>2029</v>
      </c>
      <c r="B9432" t="s">
        <v>1045</v>
      </c>
      <c r="C9432" t="s">
        <v>1013</v>
      </c>
      <c r="D9432" t="s">
        <v>972</v>
      </c>
      <c r="E9432" t="s">
        <v>1018</v>
      </c>
      <c r="F9432" s="86">
        <v>211399.77653547999</v>
      </c>
    </row>
    <row r="9433" spans="1:6">
      <c r="A9433">
        <v>2030</v>
      </c>
      <c r="B9433" t="s">
        <v>1045</v>
      </c>
      <c r="C9433" t="s">
        <v>1013</v>
      </c>
      <c r="D9433" t="s">
        <v>972</v>
      </c>
      <c r="E9433" t="s">
        <v>1018</v>
      </c>
      <c r="F9433" s="86">
        <v>215066.17629980799</v>
      </c>
    </row>
    <row r="9434" spans="1:6">
      <c r="A9434">
        <v>2031</v>
      </c>
      <c r="B9434" t="s">
        <v>1045</v>
      </c>
      <c r="C9434" t="s">
        <v>1013</v>
      </c>
      <c r="D9434" t="s">
        <v>972</v>
      </c>
      <c r="E9434" t="s">
        <v>1018</v>
      </c>
      <c r="F9434" s="86">
        <v>218621.73596415299</v>
      </c>
    </row>
    <row r="9435" spans="1:6">
      <c r="A9435">
        <v>2032</v>
      </c>
      <c r="B9435" t="s">
        <v>1045</v>
      </c>
      <c r="C9435" t="s">
        <v>1013</v>
      </c>
      <c r="D9435" t="s">
        <v>972</v>
      </c>
      <c r="E9435" t="s">
        <v>1018</v>
      </c>
      <c r="F9435" s="86">
        <v>222018.79774365999</v>
      </c>
    </row>
    <row r="9436" spans="1:6">
      <c r="A9436">
        <v>2033</v>
      </c>
      <c r="B9436" t="s">
        <v>1045</v>
      </c>
      <c r="C9436" t="s">
        <v>1013</v>
      </c>
      <c r="D9436" t="s">
        <v>972</v>
      </c>
      <c r="E9436" t="s">
        <v>1018</v>
      </c>
      <c r="F9436" s="86">
        <v>225291.54153785401</v>
      </c>
    </row>
    <row r="9437" spans="1:6">
      <c r="A9437">
        <v>2034</v>
      </c>
      <c r="B9437" t="s">
        <v>1045</v>
      </c>
      <c r="C9437" t="s">
        <v>1013</v>
      </c>
      <c r="D9437" t="s">
        <v>972</v>
      </c>
      <c r="E9437" t="s">
        <v>1018</v>
      </c>
      <c r="F9437" s="86">
        <v>228431.54181472299</v>
      </c>
    </row>
    <row r="9438" spans="1:6">
      <c r="A9438">
        <v>2035</v>
      </c>
      <c r="B9438" t="s">
        <v>1045</v>
      </c>
      <c r="C9438" t="s">
        <v>1013</v>
      </c>
      <c r="D9438" t="s">
        <v>972</v>
      </c>
      <c r="E9438" t="s">
        <v>1018</v>
      </c>
      <c r="F9438" s="86">
        <v>231390.86777706101</v>
      </c>
    </row>
    <row r="9439" spans="1:6">
      <c r="A9439">
        <v>2036</v>
      </c>
      <c r="B9439" t="s">
        <v>1045</v>
      </c>
      <c r="C9439" t="s">
        <v>1013</v>
      </c>
      <c r="D9439" t="s">
        <v>972</v>
      </c>
      <c r="E9439" t="s">
        <v>1018</v>
      </c>
      <c r="F9439" s="86">
        <v>234162.37211259801</v>
      </c>
    </row>
    <row r="9440" spans="1:6">
      <c r="A9440">
        <v>2037</v>
      </c>
      <c r="B9440" t="s">
        <v>1045</v>
      </c>
      <c r="C9440" t="s">
        <v>1013</v>
      </c>
      <c r="D9440" t="s">
        <v>972</v>
      </c>
      <c r="E9440" t="s">
        <v>1018</v>
      </c>
      <c r="F9440" s="86">
        <v>236741.09583829701</v>
      </c>
    </row>
    <row r="9441" spans="1:6">
      <c r="A9441">
        <v>2038</v>
      </c>
      <c r="B9441" t="s">
        <v>1045</v>
      </c>
      <c r="C9441" t="s">
        <v>1013</v>
      </c>
      <c r="D9441" t="s">
        <v>972</v>
      </c>
      <c r="E9441" t="s">
        <v>1018</v>
      </c>
      <c r="F9441" s="86">
        <v>239121.86384621001</v>
      </c>
    </row>
    <row r="9442" spans="1:6">
      <c r="A9442">
        <v>2039</v>
      </c>
      <c r="B9442" t="s">
        <v>1045</v>
      </c>
      <c r="C9442" t="s">
        <v>1013</v>
      </c>
      <c r="D9442" t="s">
        <v>972</v>
      </c>
      <c r="E9442" t="s">
        <v>1018</v>
      </c>
      <c r="F9442" s="86">
        <v>241292.54406120599</v>
      </c>
    </row>
    <row r="9443" spans="1:6">
      <c r="A9443">
        <v>2040</v>
      </c>
      <c r="B9443" t="s">
        <v>1045</v>
      </c>
      <c r="C9443" t="s">
        <v>1013</v>
      </c>
      <c r="D9443" t="s">
        <v>972</v>
      </c>
      <c r="E9443" t="s">
        <v>1018</v>
      </c>
      <c r="F9443" s="86">
        <v>243212.18415462199</v>
      </c>
    </row>
    <row r="9444" spans="1:6">
      <c r="A9444">
        <v>2041</v>
      </c>
      <c r="B9444" t="s">
        <v>1045</v>
      </c>
      <c r="C9444" t="s">
        <v>1013</v>
      </c>
      <c r="D9444" t="s">
        <v>972</v>
      </c>
      <c r="E9444" t="s">
        <v>1018</v>
      </c>
      <c r="F9444" s="86">
        <v>244886.86214830601</v>
      </c>
    </row>
    <row r="9445" spans="1:6">
      <c r="A9445">
        <v>2042</v>
      </c>
      <c r="B9445" t="s">
        <v>1045</v>
      </c>
      <c r="C9445" t="s">
        <v>1013</v>
      </c>
      <c r="D9445" t="s">
        <v>972</v>
      </c>
      <c r="E9445" t="s">
        <v>1018</v>
      </c>
      <c r="F9445" s="86">
        <v>246363.164010156</v>
      </c>
    </row>
    <row r="9446" spans="1:6">
      <c r="A9446">
        <v>2043</v>
      </c>
      <c r="B9446" t="s">
        <v>1045</v>
      </c>
      <c r="C9446" t="s">
        <v>1013</v>
      </c>
      <c r="D9446" t="s">
        <v>972</v>
      </c>
      <c r="E9446" t="s">
        <v>1018</v>
      </c>
      <c r="F9446" s="86">
        <v>247614.56311624401</v>
      </c>
    </row>
    <row r="9447" spans="1:6">
      <c r="A9447">
        <v>2044</v>
      </c>
      <c r="B9447" t="s">
        <v>1045</v>
      </c>
      <c r="C9447" t="s">
        <v>1013</v>
      </c>
      <c r="D9447" t="s">
        <v>972</v>
      </c>
      <c r="E9447" t="s">
        <v>1018</v>
      </c>
      <c r="F9447" s="86">
        <v>248663.244115093</v>
      </c>
    </row>
    <row r="9448" spans="1:6">
      <c r="A9448">
        <v>2045</v>
      </c>
      <c r="B9448" t="s">
        <v>1045</v>
      </c>
      <c r="C9448" t="s">
        <v>1013</v>
      </c>
      <c r="D9448" t="s">
        <v>972</v>
      </c>
      <c r="E9448" t="s">
        <v>1018</v>
      </c>
      <c r="F9448" s="86">
        <v>249538.26703324899</v>
      </c>
    </row>
    <row r="9449" spans="1:6">
      <c r="A9449">
        <v>2046</v>
      </c>
      <c r="B9449" t="s">
        <v>1045</v>
      </c>
      <c r="C9449" t="s">
        <v>1013</v>
      </c>
      <c r="D9449" t="s">
        <v>972</v>
      </c>
      <c r="E9449" t="s">
        <v>1018</v>
      </c>
      <c r="F9449" s="86">
        <v>250261.103875078</v>
      </c>
    </row>
    <row r="9450" spans="1:6">
      <c r="A9450">
        <v>2047</v>
      </c>
      <c r="B9450" t="s">
        <v>1045</v>
      </c>
      <c r="C9450" t="s">
        <v>1013</v>
      </c>
      <c r="D9450" t="s">
        <v>972</v>
      </c>
      <c r="E9450" t="s">
        <v>1018</v>
      </c>
      <c r="F9450" s="86">
        <v>250833.64458815401</v>
      </c>
    </row>
    <row r="9451" spans="1:6">
      <c r="A9451">
        <v>2048</v>
      </c>
      <c r="B9451" t="s">
        <v>1045</v>
      </c>
      <c r="C9451" t="s">
        <v>1013</v>
      </c>
      <c r="D9451" t="s">
        <v>972</v>
      </c>
      <c r="E9451" t="s">
        <v>1018</v>
      </c>
      <c r="F9451" s="86">
        <v>251300.21452867301</v>
      </c>
    </row>
    <row r="9452" spans="1:6">
      <c r="A9452">
        <v>2049</v>
      </c>
      <c r="B9452" t="s">
        <v>1045</v>
      </c>
      <c r="C9452" t="s">
        <v>1013</v>
      </c>
      <c r="D9452" t="s">
        <v>972</v>
      </c>
      <c r="E9452" t="s">
        <v>1018</v>
      </c>
      <c r="F9452" s="86">
        <v>251684.67133516</v>
      </c>
    </row>
    <row r="9453" spans="1:6">
      <c r="A9453">
        <v>2050</v>
      </c>
      <c r="B9453" t="s">
        <v>1045</v>
      </c>
      <c r="C9453" t="s">
        <v>1013</v>
      </c>
      <c r="D9453" t="s">
        <v>972</v>
      </c>
      <c r="E9453" t="s">
        <v>1018</v>
      </c>
      <c r="F9453" s="86">
        <v>252009.92104049399</v>
      </c>
    </row>
    <row r="9454" spans="1:6">
      <c r="A9454">
        <v>2017</v>
      </c>
      <c r="B9454" t="s">
        <v>1046</v>
      </c>
      <c r="C9454" t="s">
        <v>1013</v>
      </c>
      <c r="D9454" t="s">
        <v>972</v>
      </c>
      <c r="E9454" t="s">
        <v>1018</v>
      </c>
      <c r="F9454" s="86">
        <v>19678.694551271001</v>
      </c>
    </row>
    <row r="9455" spans="1:6">
      <c r="A9455">
        <v>2018</v>
      </c>
      <c r="B9455" t="s">
        <v>1046</v>
      </c>
      <c r="C9455" t="s">
        <v>1013</v>
      </c>
      <c r="D9455" t="s">
        <v>972</v>
      </c>
      <c r="E9455" t="s">
        <v>1018</v>
      </c>
      <c r="F9455" s="86">
        <v>19990.326884721799</v>
      </c>
    </row>
    <row r="9456" spans="1:6">
      <c r="A9456">
        <v>2019</v>
      </c>
      <c r="B9456" t="s">
        <v>1046</v>
      </c>
      <c r="C9456" t="s">
        <v>1013</v>
      </c>
      <c r="D9456" t="s">
        <v>972</v>
      </c>
      <c r="E9456" t="s">
        <v>1018</v>
      </c>
      <c r="F9456" s="86">
        <v>20294.500999745102</v>
      </c>
    </row>
    <row r="9457" spans="1:6">
      <c r="A9457">
        <v>2020</v>
      </c>
      <c r="B9457" t="s">
        <v>1046</v>
      </c>
      <c r="C9457" t="s">
        <v>1013</v>
      </c>
      <c r="D9457" t="s">
        <v>972</v>
      </c>
      <c r="E9457" t="s">
        <v>1018</v>
      </c>
      <c r="F9457" s="86">
        <v>20530.376479568102</v>
      </c>
    </row>
    <row r="9458" spans="1:6">
      <c r="A9458">
        <v>2021</v>
      </c>
      <c r="B9458" t="s">
        <v>1046</v>
      </c>
      <c r="C9458" t="s">
        <v>1013</v>
      </c>
      <c r="D9458" t="s">
        <v>972</v>
      </c>
      <c r="E9458" t="s">
        <v>1018</v>
      </c>
      <c r="F9458" s="86">
        <v>20758.222807833099</v>
      </c>
    </row>
    <row r="9459" spans="1:6">
      <c r="A9459">
        <v>2022</v>
      </c>
      <c r="B9459" t="s">
        <v>1046</v>
      </c>
      <c r="C9459" t="s">
        <v>1013</v>
      </c>
      <c r="D9459" t="s">
        <v>972</v>
      </c>
      <c r="E9459" t="s">
        <v>1018</v>
      </c>
      <c r="F9459" s="86">
        <v>20961.378146365001</v>
      </c>
    </row>
    <row r="9460" spans="1:6">
      <c r="A9460">
        <v>2023</v>
      </c>
      <c r="B9460" t="s">
        <v>1046</v>
      </c>
      <c r="C9460" t="s">
        <v>1013</v>
      </c>
      <c r="D9460" t="s">
        <v>972</v>
      </c>
      <c r="E9460" t="s">
        <v>1018</v>
      </c>
      <c r="F9460" s="86">
        <v>21136.955840385199</v>
      </c>
    </row>
    <row r="9461" spans="1:6">
      <c r="A9461">
        <v>2024</v>
      </c>
      <c r="B9461" t="s">
        <v>1046</v>
      </c>
      <c r="C9461" t="s">
        <v>1013</v>
      </c>
      <c r="D9461" t="s">
        <v>972</v>
      </c>
      <c r="E9461" t="s">
        <v>1018</v>
      </c>
      <c r="F9461" s="86">
        <v>21287.2713848967</v>
      </c>
    </row>
    <row r="9462" spans="1:6">
      <c r="A9462">
        <v>2025</v>
      </c>
      <c r="B9462" t="s">
        <v>1046</v>
      </c>
      <c r="C9462" t="s">
        <v>1013</v>
      </c>
      <c r="D9462" t="s">
        <v>972</v>
      </c>
      <c r="E9462" t="s">
        <v>1018</v>
      </c>
      <c r="F9462" s="86">
        <v>21405.839182202999</v>
      </c>
    </row>
    <row r="9463" spans="1:6">
      <c r="A9463">
        <v>2026</v>
      </c>
      <c r="B9463" t="s">
        <v>1046</v>
      </c>
      <c r="C9463" t="s">
        <v>1013</v>
      </c>
      <c r="D9463" t="s">
        <v>972</v>
      </c>
      <c r="E9463" t="s">
        <v>1018</v>
      </c>
      <c r="F9463" s="86">
        <v>21495.7987261903</v>
      </c>
    </row>
    <row r="9464" spans="1:6">
      <c r="A9464">
        <v>2027</v>
      </c>
      <c r="B9464" t="s">
        <v>1046</v>
      </c>
      <c r="C9464" t="s">
        <v>1013</v>
      </c>
      <c r="D9464" t="s">
        <v>972</v>
      </c>
      <c r="E9464" t="s">
        <v>1018</v>
      </c>
      <c r="F9464" s="86">
        <v>21550.005628567</v>
      </c>
    </row>
    <row r="9465" spans="1:6">
      <c r="A9465">
        <v>2028</v>
      </c>
      <c r="B9465" t="s">
        <v>1046</v>
      </c>
      <c r="C9465" t="s">
        <v>1013</v>
      </c>
      <c r="D9465" t="s">
        <v>972</v>
      </c>
      <c r="E9465" t="s">
        <v>1018</v>
      </c>
      <c r="F9465" s="86">
        <v>21567.151529400398</v>
      </c>
    </row>
    <row r="9466" spans="1:6">
      <c r="A9466">
        <v>2029</v>
      </c>
      <c r="B9466" t="s">
        <v>1046</v>
      </c>
      <c r="C9466" t="s">
        <v>1013</v>
      </c>
      <c r="D9466" t="s">
        <v>972</v>
      </c>
      <c r="E9466" t="s">
        <v>1018</v>
      </c>
      <c r="F9466" s="86">
        <v>21550.097169416</v>
      </c>
    </row>
    <row r="9467" spans="1:6">
      <c r="A9467">
        <v>2030</v>
      </c>
      <c r="B9467" t="s">
        <v>1046</v>
      </c>
      <c r="C9467" t="s">
        <v>1013</v>
      </c>
      <c r="D9467" t="s">
        <v>972</v>
      </c>
      <c r="E9467" t="s">
        <v>1018</v>
      </c>
      <c r="F9467" s="86">
        <v>21494.024126408902</v>
      </c>
    </row>
    <row r="9468" spans="1:6">
      <c r="A9468">
        <v>2031</v>
      </c>
      <c r="B9468" t="s">
        <v>1046</v>
      </c>
      <c r="C9468" t="s">
        <v>1013</v>
      </c>
      <c r="D9468" t="s">
        <v>972</v>
      </c>
      <c r="E9468" t="s">
        <v>1018</v>
      </c>
      <c r="F9468" s="86">
        <v>21397.775219663399</v>
      </c>
    </row>
    <row r="9469" spans="1:6">
      <c r="A9469">
        <v>2032</v>
      </c>
      <c r="B9469" t="s">
        <v>1046</v>
      </c>
      <c r="C9469" t="s">
        <v>1013</v>
      </c>
      <c r="D9469" t="s">
        <v>972</v>
      </c>
      <c r="E9469" t="s">
        <v>1018</v>
      </c>
      <c r="F9469" s="86">
        <v>21259.0683571603</v>
      </c>
    </row>
    <row r="9470" spans="1:6">
      <c r="A9470">
        <v>2033</v>
      </c>
      <c r="B9470" t="s">
        <v>1046</v>
      </c>
      <c r="C9470" t="s">
        <v>1013</v>
      </c>
      <c r="D9470" t="s">
        <v>972</v>
      </c>
      <c r="E9470" t="s">
        <v>1018</v>
      </c>
      <c r="F9470" s="86">
        <v>21074.0589910177</v>
      </c>
    </row>
    <row r="9471" spans="1:6">
      <c r="A9471">
        <v>2034</v>
      </c>
      <c r="B9471" t="s">
        <v>1046</v>
      </c>
      <c r="C9471" t="s">
        <v>1013</v>
      </c>
      <c r="D9471" t="s">
        <v>972</v>
      </c>
      <c r="E9471" t="s">
        <v>1018</v>
      </c>
      <c r="F9471" s="86">
        <v>20846.235309154901</v>
      </c>
    </row>
    <row r="9472" spans="1:6">
      <c r="A9472">
        <v>2035</v>
      </c>
      <c r="B9472" t="s">
        <v>1046</v>
      </c>
      <c r="C9472" t="s">
        <v>1013</v>
      </c>
      <c r="D9472" t="s">
        <v>972</v>
      </c>
      <c r="E9472" t="s">
        <v>1018</v>
      </c>
      <c r="F9472" s="86">
        <v>20575.561082189201</v>
      </c>
    </row>
    <row r="9473" spans="1:6">
      <c r="A9473">
        <v>2036</v>
      </c>
      <c r="B9473" t="s">
        <v>1046</v>
      </c>
      <c r="C9473" t="s">
        <v>1013</v>
      </c>
      <c r="D9473" t="s">
        <v>972</v>
      </c>
      <c r="E9473" t="s">
        <v>1018</v>
      </c>
      <c r="F9473" s="86">
        <v>20262.653678106301</v>
      </c>
    </row>
    <row r="9474" spans="1:6">
      <c r="A9474">
        <v>2037</v>
      </c>
      <c r="B9474" t="s">
        <v>1046</v>
      </c>
      <c r="C9474" t="s">
        <v>1013</v>
      </c>
      <c r="D9474" t="s">
        <v>972</v>
      </c>
      <c r="E9474" t="s">
        <v>1018</v>
      </c>
      <c r="F9474" s="86">
        <v>19910.5322550083</v>
      </c>
    </row>
    <row r="9475" spans="1:6">
      <c r="A9475">
        <v>2038</v>
      </c>
      <c r="B9475" t="s">
        <v>1046</v>
      </c>
      <c r="C9475" t="s">
        <v>1013</v>
      </c>
      <c r="D9475" t="s">
        <v>972</v>
      </c>
      <c r="E9475" t="s">
        <v>1018</v>
      </c>
      <c r="F9475" s="86">
        <v>19516.510924575199</v>
      </c>
    </row>
    <row r="9476" spans="1:6">
      <c r="A9476">
        <v>2039</v>
      </c>
      <c r="B9476" t="s">
        <v>1046</v>
      </c>
      <c r="C9476" t="s">
        <v>1013</v>
      </c>
      <c r="D9476" t="s">
        <v>972</v>
      </c>
      <c r="E9476" t="s">
        <v>1018</v>
      </c>
      <c r="F9476" s="86">
        <v>19086.288512104598</v>
      </c>
    </row>
    <row r="9477" spans="1:6">
      <c r="A9477">
        <v>2040</v>
      </c>
      <c r="B9477" t="s">
        <v>1046</v>
      </c>
      <c r="C9477" t="s">
        <v>1013</v>
      </c>
      <c r="D9477" t="s">
        <v>972</v>
      </c>
      <c r="E9477" t="s">
        <v>1018</v>
      </c>
      <c r="F9477" s="86">
        <v>18626.085790095702</v>
      </c>
    </row>
    <row r="9478" spans="1:6">
      <c r="A9478">
        <v>2041</v>
      </c>
      <c r="B9478" t="s">
        <v>1046</v>
      </c>
      <c r="C9478" t="s">
        <v>1013</v>
      </c>
      <c r="D9478" t="s">
        <v>972</v>
      </c>
      <c r="E9478" t="s">
        <v>1018</v>
      </c>
      <c r="F9478" s="86">
        <v>18136.029687264301</v>
      </c>
    </row>
    <row r="9479" spans="1:6">
      <c r="A9479">
        <v>2042</v>
      </c>
      <c r="B9479" t="s">
        <v>1046</v>
      </c>
      <c r="C9479" t="s">
        <v>1013</v>
      </c>
      <c r="D9479" t="s">
        <v>972</v>
      </c>
      <c r="E9479" t="s">
        <v>1018</v>
      </c>
      <c r="F9479" s="86">
        <v>17626.846897200401</v>
      </c>
    </row>
    <row r="9480" spans="1:6">
      <c r="A9480">
        <v>2043</v>
      </c>
      <c r="B9480" t="s">
        <v>1046</v>
      </c>
      <c r="C9480" t="s">
        <v>1013</v>
      </c>
      <c r="D9480" t="s">
        <v>972</v>
      </c>
      <c r="E9480" t="s">
        <v>1018</v>
      </c>
      <c r="F9480" s="86">
        <v>17102.4756872793</v>
      </c>
    </row>
    <row r="9481" spans="1:6">
      <c r="A9481">
        <v>2044</v>
      </c>
      <c r="B9481" t="s">
        <v>1046</v>
      </c>
      <c r="C9481" t="s">
        <v>1013</v>
      </c>
      <c r="D9481" t="s">
        <v>972</v>
      </c>
      <c r="E9481" t="s">
        <v>1018</v>
      </c>
      <c r="F9481" s="86">
        <v>16571.5833363442</v>
      </c>
    </row>
    <row r="9482" spans="1:6">
      <c r="A9482">
        <v>2045</v>
      </c>
      <c r="B9482" t="s">
        <v>1046</v>
      </c>
      <c r="C9482" t="s">
        <v>1013</v>
      </c>
      <c r="D9482" t="s">
        <v>972</v>
      </c>
      <c r="E9482" t="s">
        <v>1018</v>
      </c>
      <c r="F9482" s="86">
        <v>16042.5773340019</v>
      </c>
    </row>
    <row r="9483" spans="1:6">
      <c r="A9483">
        <v>2046</v>
      </c>
      <c r="B9483" t="s">
        <v>1046</v>
      </c>
      <c r="C9483" t="s">
        <v>1013</v>
      </c>
      <c r="D9483" t="s">
        <v>972</v>
      </c>
      <c r="E9483" t="s">
        <v>1018</v>
      </c>
      <c r="F9483" s="86">
        <v>15517.068975165201</v>
      </c>
    </row>
    <row r="9484" spans="1:6">
      <c r="A9484">
        <v>2047</v>
      </c>
      <c r="B9484" t="s">
        <v>1046</v>
      </c>
      <c r="C9484" t="s">
        <v>1013</v>
      </c>
      <c r="D9484" t="s">
        <v>972</v>
      </c>
      <c r="E9484" t="s">
        <v>1018</v>
      </c>
      <c r="F9484" s="86">
        <v>15000.3517932696</v>
      </c>
    </row>
    <row r="9485" spans="1:6">
      <c r="A9485">
        <v>2048</v>
      </c>
      <c r="B9485" t="s">
        <v>1046</v>
      </c>
      <c r="C9485" t="s">
        <v>1013</v>
      </c>
      <c r="D9485" t="s">
        <v>972</v>
      </c>
      <c r="E9485" t="s">
        <v>1018</v>
      </c>
      <c r="F9485" s="86">
        <v>14497.990605835301</v>
      </c>
    </row>
    <row r="9486" spans="1:6">
      <c r="A9486">
        <v>2049</v>
      </c>
      <c r="B9486" t="s">
        <v>1046</v>
      </c>
      <c r="C9486" t="s">
        <v>1013</v>
      </c>
      <c r="D9486" t="s">
        <v>972</v>
      </c>
      <c r="E9486" t="s">
        <v>1018</v>
      </c>
      <c r="F9486" s="86">
        <v>14009.668998884001</v>
      </c>
    </row>
    <row r="9487" spans="1:6">
      <c r="A9487">
        <v>2050</v>
      </c>
      <c r="B9487" t="s">
        <v>1046</v>
      </c>
      <c r="C9487" t="s">
        <v>1013</v>
      </c>
      <c r="D9487" t="s">
        <v>972</v>
      </c>
      <c r="E9487" t="s">
        <v>1018</v>
      </c>
      <c r="F9487" s="86">
        <v>13535.616620422101</v>
      </c>
    </row>
    <row r="9488" spans="1:6">
      <c r="A9488">
        <v>2017</v>
      </c>
      <c r="B9488" t="s">
        <v>1047</v>
      </c>
      <c r="C9488" t="s">
        <v>1013</v>
      </c>
      <c r="D9488" t="s">
        <v>972</v>
      </c>
      <c r="E9488" t="s">
        <v>1018</v>
      </c>
      <c r="F9488" s="86">
        <v>212155.753389725</v>
      </c>
    </row>
    <row r="9489" spans="1:6">
      <c r="A9489">
        <v>2018</v>
      </c>
      <c r="B9489" t="s">
        <v>1047</v>
      </c>
      <c r="C9489" t="s">
        <v>1013</v>
      </c>
      <c r="D9489" t="s">
        <v>972</v>
      </c>
      <c r="E9489" t="s">
        <v>1018</v>
      </c>
      <c r="F9489" s="86">
        <v>212012.41036201199</v>
      </c>
    </row>
    <row r="9490" spans="1:6">
      <c r="A9490">
        <v>2019</v>
      </c>
      <c r="B9490" t="s">
        <v>1047</v>
      </c>
      <c r="C9490" t="s">
        <v>1013</v>
      </c>
      <c r="D9490" t="s">
        <v>972</v>
      </c>
      <c r="E9490" t="s">
        <v>1018</v>
      </c>
      <c r="F9490" s="86">
        <v>211815.349534181</v>
      </c>
    </row>
    <row r="9491" spans="1:6">
      <c r="A9491">
        <v>2020</v>
      </c>
      <c r="B9491" t="s">
        <v>1047</v>
      </c>
      <c r="C9491" t="s">
        <v>1013</v>
      </c>
      <c r="D9491" t="s">
        <v>972</v>
      </c>
      <c r="E9491" t="s">
        <v>1018</v>
      </c>
      <c r="F9491" s="86">
        <v>211596.500275725</v>
      </c>
    </row>
    <row r="9492" spans="1:6">
      <c r="A9492">
        <v>2021</v>
      </c>
      <c r="B9492" t="s">
        <v>1047</v>
      </c>
      <c r="C9492" t="s">
        <v>1013</v>
      </c>
      <c r="D9492" t="s">
        <v>972</v>
      </c>
      <c r="E9492" t="s">
        <v>1018</v>
      </c>
      <c r="F9492" s="86">
        <v>211263.953805739</v>
      </c>
    </row>
    <row r="9493" spans="1:6">
      <c r="A9493">
        <v>2022</v>
      </c>
      <c r="B9493" t="s">
        <v>1047</v>
      </c>
      <c r="C9493" t="s">
        <v>1013</v>
      </c>
      <c r="D9493" t="s">
        <v>972</v>
      </c>
      <c r="E9493" t="s">
        <v>1018</v>
      </c>
      <c r="F9493" s="86">
        <v>210806.835643556</v>
      </c>
    </row>
    <row r="9494" spans="1:6">
      <c r="A9494">
        <v>2023</v>
      </c>
      <c r="B9494" t="s">
        <v>1047</v>
      </c>
      <c r="C9494" t="s">
        <v>1013</v>
      </c>
      <c r="D9494" t="s">
        <v>972</v>
      </c>
      <c r="E9494" t="s">
        <v>1018</v>
      </c>
      <c r="F9494" s="86">
        <v>210197.23082733399</v>
      </c>
    </row>
    <row r="9495" spans="1:6">
      <c r="A9495">
        <v>2024</v>
      </c>
      <c r="B9495" t="s">
        <v>1047</v>
      </c>
      <c r="C9495" t="s">
        <v>1013</v>
      </c>
      <c r="D9495" t="s">
        <v>972</v>
      </c>
      <c r="E9495" t="s">
        <v>1018</v>
      </c>
      <c r="F9495" s="86">
        <v>209415.07956867301</v>
      </c>
    </row>
    <row r="9496" spans="1:6">
      <c r="A9496">
        <v>2025</v>
      </c>
      <c r="B9496" t="s">
        <v>1047</v>
      </c>
      <c r="C9496" t="s">
        <v>1013</v>
      </c>
      <c r="D9496" t="s">
        <v>972</v>
      </c>
      <c r="E9496" t="s">
        <v>1018</v>
      </c>
      <c r="F9496" s="86">
        <v>208427.06322144801</v>
      </c>
    </row>
    <row r="9497" spans="1:6">
      <c r="A9497">
        <v>2026</v>
      </c>
      <c r="B9497" t="s">
        <v>1047</v>
      </c>
      <c r="C9497" t="s">
        <v>1013</v>
      </c>
      <c r="D9497" t="s">
        <v>972</v>
      </c>
      <c r="E9497" t="s">
        <v>1018</v>
      </c>
      <c r="F9497" s="86">
        <v>207230.710459372</v>
      </c>
    </row>
    <row r="9498" spans="1:6">
      <c r="A9498">
        <v>2027</v>
      </c>
      <c r="B9498" t="s">
        <v>1047</v>
      </c>
      <c r="C9498" t="s">
        <v>1013</v>
      </c>
      <c r="D9498" t="s">
        <v>972</v>
      </c>
      <c r="E9498" t="s">
        <v>1018</v>
      </c>
      <c r="F9498" s="86">
        <v>205801.51292139399</v>
      </c>
    </row>
    <row r="9499" spans="1:6">
      <c r="A9499">
        <v>2028</v>
      </c>
      <c r="B9499" t="s">
        <v>1047</v>
      </c>
      <c r="C9499" t="s">
        <v>1013</v>
      </c>
      <c r="D9499" t="s">
        <v>972</v>
      </c>
      <c r="E9499" t="s">
        <v>1018</v>
      </c>
      <c r="F9499" s="86">
        <v>204103.25027981601</v>
      </c>
    </row>
    <row r="9500" spans="1:6">
      <c r="A9500">
        <v>2029</v>
      </c>
      <c r="B9500" t="s">
        <v>1047</v>
      </c>
      <c r="C9500" t="s">
        <v>1013</v>
      </c>
      <c r="D9500" t="s">
        <v>972</v>
      </c>
      <c r="E9500" t="s">
        <v>1018</v>
      </c>
      <c r="F9500" s="86">
        <v>202112.42405521401</v>
      </c>
    </row>
    <row r="9501" spans="1:6">
      <c r="A9501">
        <v>2030</v>
      </c>
      <c r="B9501" t="s">
        <v>1047</v>
      </c>
      <c r="C9501" t="s">
        <v>1013</v>
      </c>
      <c r="D9501" t="s">
        <v>972</v>
      </c>
      <c r="E9501" t="s">
        <v>1018</v>
      </c>
      <c r="F9501" s="86">
        <v>199842.903475125</v>
      </c>
    </row>
    <row r="9502" spans="1:6">
      <c r="A9502">
        <v>2031</v>
      </c>
      <c r="B9502" t="s">
        <v>1047</v>
      </c>
      <c r="C9502" t="s">
        <v>1013</v>
      </c>
      <c r="D9502" t="s">
        <v>972</v>
      </c>
      <c r="E9502" t="s">
        <v>1018</v>
      </c>
      <c r="F9502" s="86">
        <v>197230.946738439</v>
      </c>
    </row>
    <row r="9503" spans="1:6">
      <c r="A9503">
        <v>2032</v>
      </c>
      <c r="B9503" t="s">
        <v>1047</v>
      </c>
      <c r="C9503" t="s">
        <v>1013</v>
      </c>
      <c r="D9503" t="s">
        <v>972</v>
      </c>
      <c r="E9503" t="s">
        <v>1018</v>
      </c>
      <c r="F9503" s="86">
        <v>194310.45655509899</v>
      </c>
    </row>
    <row r="9504" spans="1:6">
      <c r="A9504">
        <v>2033</v>
      </c>
      <c r="B9504" t="s">
        <v>1047</v>
      </c>
      <c r="C9504" t="s">
        <v>1013</v>
      </c>
      <c r="D9504" t="s">
        <v>972</v>
      </c>
      <c r="E9504" t="s">
        <v>1018</v>
      </c>
      <c r="F9504" s="86">
        <v>191044.85849878099</v>
      </c>
    </row>
    <row r="9505" spans="1:6">
      <c r="A9505">
        <v>2034</v>
      </c>
      <c r="B9505" t="s">
        <v>1047</v>
      </c>
      <c r="C9505" t="s">
        <v>1013</v>
      </c>
      <c r="D9505" t="s">
        <v>972</v>
      </c>
      <c r="E9505" t="s">
        <v>1018</v>
      </c>
      <c r="F9505" s="86">
        <v>187444.75948495301</v>
      </c>
    </row>
    <row r="9506" spans="1:6">
      <c r="A9506">
        <v>2035</v>
      </c>
      <c r="B9506" t="s">
        <v>1047</v>
      </c>
      <c r="C9506" t="s">
        <v>1013</v>
      </c>
      <c r="D9506" t="s">
        <v>972</v>
      </c>
      <c r="E9506" t="s">
        <v>1018</v>
      </c>
      <c r="F9506" s="86">
        <v>183491.999338864</v>
      </c>
    </row>
    <row r="9507" spans="1:6">
      <c r="A9507">
        <v>2036</v>
      </c>
      <c r="B9507" t="s">
        <v>1047</v>
      </c>
      <c r="C9507" t="s">
        <v>1013</v>
      </c>
      <c r="D9507" t="s">
        <v>972</v>
      </c>
      <c r="E9507" t="s">
        <v>1018</v>
      </c>
      <c r="F9507" s="86">
        <v>179192.082281549</v>
      </c>
    </row>
    <row r="9508" spans="1:6">
      <c r="A9508">
        <v>2037</v>
      </c>
      <c r="B9508" t="s">
        <v>1047</v>
      </c>
      <c r="C9508" t="s">
        <v>1013</v>
      </c>
      <c r="D9508" t="s">
        <v>972</v>
      </c>
      <c r="E9508" t="s">
        <v>1018</v>
      </c>
      <c r="F9508" s="86">
        <v>174575.481573809</v>
      </c>
    </row>
    <row r="9509" spans="1:6">
      <c r="A9509">
        <v>2038</v>
      </c>
      <c r="B9509" t="s">
        <v>1047</v>
      </c>
      <c r="C9509" t="s">
        <v>1013</v>
      </c>
      <c r="D9509" t="s">
        <v>972</v>
      </c>
      <c r="E9509" t="s">
        <v>1018</v>
      </c>
      <c r="F9509" s="86">
        <v>169675.81198699199</v>
      </c>
    </row>
    <row r="9510" spans="1:6">
      <c r="A9510">
        <v>2039</v>
      </c>
      <c r="B9510" t="s">
        <v>1047</v>
      </c>
      <c r="C9510" t="s">
        <v>1013</v>
      </c>
      <c r="D9510" t="s">
        <v>972</v>
      </c>
      <c r="E9510" t="s">
        <v>1018</v>
      </c>
      <c r="F9510" s="86">
        <v>164534.06949384601</v>
      </c>
    </row>
    <row r="9511" spans="1:6">
      <c r="A9511">
        <v>2040</v>
      </c>
      <c r="B9511" t="s">
        <v>1047</v>
      </c>
      <c r="C9511" t="s">
        <v>1013</v>
      </c>
      <c r="D9511" t="s">
        <v>972</v>
      </c>
      <c r="E9511" t="s">
        <v>1018</v>
      </c>
      <c r="F9511" s="86">
        <v>159213.36621092199</v>
      </c>
    </row>
    <row r="9512" spans="1:6">
      <c r="A9512">
        <v>2041</v>
      </c>
      <c r="B9512" t="s">
        <v>1047</v>
      </c>
      <c r="C9512" t="s">
        <v>1013</v>
      </c>
      <c r="D9512" t="s">
        <v>972</v>
      </c>
      <c r="E9512" t="s">
        <v>1018</v>
      </c>
      <c r="F9512" s="86">
        <v>153782.04131345899</v>
      </c>
    </row>
    <row r="9513" spans="1:6">
      <c r="A9513">
        <v>2042</v>
      </c>
      <c r="B9513" t="s">
        <v>1047</v>
      </c>
      <c r="C9513" t="s">
        <v>1013</v>
      </c>
      <c r="D9513" t="s">
        <v>972</v>
      </c>
      <c r="E9513" t="s">
        <v>1018</v>
      </c>
      <c r="F9513" s="86">
        <v>148307.77147126399</v>
      </c>
    </row>
    <row r="9514" spans="1:6">
      <c r="A9514">
        <v>2043</v>
      </c>
      <c r="B9514" t="s">
        <v>1047</v>
      </c>
      <c r="C9514" t="s">
        <v>1013</v>
      </c>
      <c r="D9514" t="s">
        <v>972</v>
      </c>
      <c r="E9514" t="s">
        <v>1018</v>
      </c>
      <c r="F9514" s="86">
        <v>142915.69164742899</v>
      </c>
    </row>
    <row r="9515" spans="1:6">
      <c r="A9515">
        <v>2044</v>
      </c>
      <c r="B9515" t="s">
        <v>1047</v>
      </c>
      <c r="C9515" t="s">
        <v>1013</v>
      </c>
      <c r="D9515" t="s">
        <v>972</v>
      </c>
      <c r="E9515" t="s">
        <v>1018</v>
      </c>
      <c r="F9515" s="86">
        <v>137652.77194119099</v>
      </c>
    </row>
    <row r="9516" spans="1:6">
      <c r="A9516">
        <v>2045</v>
      </c>
      <c r="B9516" t="s">
        <v>1047</v>
      </c>
      <c r="C9516" t="s">
        <v>1013</v>
      </c>
      <c r="D9516" t="s">
        <v>972</v>
      </c>
      <c r="E9516" t="s">
        <v>1018</v>
      </c>
      <c r="F9516" s="86">
        <v>132624.76578586799</v>
      </c>
    </row>
    <row r="9517" spans="1:6">
      <c r="A9517">
        <v>2046</v>
      </c>
      <c r="B9517" t="s">
        <v>1047</v>
      </c>
      <c r="C9517" t="s">
        <v>1013</v>
      </c>
      <c r="D9517" t="s">
        <v>972</v>
      </c>
      <c r="E9517" t="s">
        <v>1018</v>
      </c>
      <c r="F9517" s="86">
        <v>127885.638506163</v>
      </c>
    </row>
    <row r="9518" spans="1:6">
      <c r="A9518">
        <v>2047</v>
      </c>
      <c r="B9518" t="s">
        <v>1047</v>
      </c>
      <c r="C9518" t="s">
        <v>1013</v>
      </c>
      <c r="D9518" t="s">
        <v>972</v>
      </c>
      <c r="E9518" t="s">
        <v>1018</v>
      </c>
      <c r="F9518" s="86">
        <v>123470.00438418399</v>
      </c>
    </row>
    <row r="9519" spans="1:6">
      <c r="A9519">
        <v>2048</v>
      </c>
      <c r="B9519" t="s">
        <v>1047</v>
      </c>
      <c r="C9519" t="s">
        <v>1013</v>
      </c>
      <c r="D9519" t="s">
        <v>972</v>
      </c>
      <c r="E9519" t="s">
        <v>1018</v>
      </c>
      <c r="F9519" s="86">
        <v>119407.51942451</v>
      </c>
    </row>
    <row r="9520" spans="1:6">
      <c r="A9520">
        <v>2049</v>
      </c>
      <c r="B9520" t="s">
        <v>1047</v>
      </c>
      <c r="C9520" t="s">
        <v>1013</v>
      </c>
      <c r="D9520" t="s">
        <v>972</v>
      </c>
      <c r="E9520" t="s">
        <v>1018</v>
      </c>
      <c r="F9520" s="86">
        <v>115699.261677891</v>
      </c>
    </row>
    <row r="9521" spans="1:6">
      <c r="A9521">
        <v>2050</v>
      </c>
      <c r="B9521" t="s">
        <v>1047</v>
      </c>
      <c r="C9521" t="s">
        <v>1013</v>
      </c>
      <c r="D9521" t="s">
        <v>972</v>
      </c>
      <c r="E9521" t="s">
        <v>1018</v>
      </c>
      <c r="F9521" s="86">
        <v>112333.577540921</v>
      </c>
    </row>
    <row r="9522" spans="1:6">
      <c r="A9522">
        <v>2017</v>
      </c>
      <c r="B9522" t="s">
        <v>1048</v>
      </c>
      <c r="C9522" t="s">
        <v>1013</v>
      </c>
      <c r="D9522" t="s">
        <v>972</v>
      </c>
      <c r="E9522" t="s">
        <v>1018</v>
      </c>
      <c r="F9522" s="86">
        <v>92381.922879822407</v>
      </c>
    </row>
    <row r="9523" spans="1:6">
      <c r="A9523">
        <v>2018</v>
      </c>
      <c r="B9523" t="s">
        <v>1048</v>
      </c>
      <c r="C9523" t="s">
        <v>1013</v>
      </c>
      <c r="D9523" t="s">
        <v>972</v>
      </c>
      <c r="E9523" t="s">
        <v>1018</v>
      </c>
      <c r="F9523" s="86">
        <v>94177.077467486306</v>
      </c>
    </row>
    <row r="9524" spans="1:6">
      <c r="A9524">
        <v>2019</v>
      </c>
      <c r="B9524" t="s">
        <v>1048</v>
      </c>
      <c r="C9524" t="s">
        <v>1013</v>
      </c>
      <c r="D9524" t="s">
        <v>972</v>
      </c>
      <c r="E9524" t="s">
        <v>1018</v>
      </c>
      <c r="F9524" s="86">
        <v>95928.392609572096</v>
      </c>
    </row>
    <row r="9525" spans="1:6">
      <c r="A9525">
        <v>2020</v>
      </c>
      <c r="B9525" t="s">
        <v>1048</v>
      </c>
      <c r="C9525" t="s">
        <v>1013</v>
      </c>
      <c r="D9525" t="s">
        <v>972</v>
      </c>
      <c r="E9525" t="s">
        <v>1018</v>
      </c>
      <c r="F9525" s="86">
        <v>97375.915155395604</v>
      </c>
    </row>
    <row r="9526" spans="1:6">
      <c r="A9526">
        <v>2021</v>
      </c>
      <c r="B9526" t="s">
        <v>1048</v>
      </c>
      <c r="C9526" t="s">
        <v>1013</v>
      </c>
      <c r="D9526" t="s">
        <v>972</v>
      </c>
      <c r="E9526" t="s">
        <v>1018</v>
      </c>
      <c r="F9526" s="86">
        <v>98773.049737799796</v>
      </c>
    </row>
    <row r="9527" spans="1:6">
      <c r="A9527">
        <v>2022</v>
      </c>
      <c r="B9527" t="s">
        <v>1048</v>
      </c>
      <c r="C9527" t="s">
        <v>1013</v>
      </c>
      <c r="D9527" t="s">
        <v>972</v>
      </c>
      <c r="E9527" t="s">
        <v>1018</v>
      </c>
      <c r="F9527" s="86">
        <v>100054.041662523</v>
      </c>
    </row>
    <row r="9528" spans="1:6">
      <c r="A9528">
        <v>2023</v>
      </c>
      <c r="B9528" t="s">
        <v>1048</v>
      </c>
      <c r="C9528" t="s">
        <v>1013</v>
      </c>
      <c r="D9528" t="s">
        <v>972</v>
      </c>
      <c r="E9528" t="s">
        <v>1018</v>
      </c>
      <c r="F9528" s="86">
        <v>101208.064908004</v>
      </c>
    </row>
    <row r="9529" spans="1:6">
      <c r="A9529">
        <v>2024</v>
      </c>
      <c r="B9529" t="s">
        <v>1048</v>
      </c>
      <c r="C9529" t="s">
        <v>1013</v>
      </c>
      <c r="D9529" t="s">
        <v>972</v>
      </c>
      <c r="E9529" t="s">
        <v>1018</v>
      </c>
      <c r="F9529" s="86">
        <v>102246.39169896999</v>
      </c>
    </row>
    <row r="9530" spans="1:6">
      <c r="A9530">
        <v>2025</v>
      </c>
      <c r="B9530" t="s">
        <v>1048</v>
      </c>
      <c r="C9530" t="s">
        <v>1013</v>
      </c>
      <c r="D9530" t="s">
        <v>972</v>
      </c>
      <c r="E9530" t="s">
        <v>1018</v>
      </c>
      <c r="F9530" s="86">
        <v>103137.84465533499</v>
      </c>
    </row>
    <row r="9531" spans="1:6">
      <c r="A9531">
        <v>2026</v>
      </c>
      <c r="B9531" t="s">
        <v>1048</v>
      </c>
      <c r="C9531" t="s">
        <v>1013</v>
      </c>
      <c r="D9531" t="s">
        <v>972</v>
      </c>
      <c r="E9531" t="s">
        <v>1018</v>
      </c>
      <c r="F9531" s="86">
        <v>103899.763542801</v>
      </c>
    </row>
    <row r="9532" spans="1:6">
      <c r="A9532">
        <v>2027</v>
      </c>
      <c r="B9532" t="s">
        <v>1048</v>
      </c>
      <c r="C9532" t="s">
        <v>1013</v>
      </c>
      <c r="D9532" t="s">
        <v>972</v>
      </c>
      <c r="E9532" t="s">
        <v>1018</v>
      </c>
      <c r="F9532" s="86">
        <v>104494.72031390799</v>
      </c>
    </row>
    <row r="9533" spans="1:6">
      <c r="A9533">
        <v>2028</v>
      </c>
      <c r="B9533" t="s">
        <v>1048</v>
      </c>
      <c r="C9533" t="s">
        <v>1013</v>
      </c>
      <c r="D9533" t="s">
        <v>972</v>
      </c>
      <c r="E9533" t="s">
        <v>1018</v>
      </c>
      <c r="F9533" s="86">
        <v>104913.29104409199</v>
      </c>
    </row>
    <row r="9534" spans="1:6">
      <c r="A9534">
        <v>2029</v>
      </c>
      <c r="B9534" t="s">
        <v>1048</v>
      </c>
      <c r="C9534" t="s">
        <v>1013</v>
      </c>
      <c r="D9534" t="s">
        <v>972</v>
      </c>
      <c r="E9534" t="s">
        <v>1018</v>
      </c>
      <c r="F9534" s="86">
        <v>105157.38890825601</v>
      </c>
    </row>
    <row r="9535" spans="1:6">
      <c r="A9535">
        <v>2030</v>
      </c>
      <c r="B9535" t="s">
        <v>1048</v>
      </c>
      <c r="C9535" t="s">
        <v>1013</v>
      </c>
      <c r="D9535" t="s">
        <v>972</v>
      </c>
      <c r="E9535" t="s">
        <v>1018</v>
      </c>
      <c r="F9535" s="86">
        <v>105207.994527467</v>
      </c>
    </row>
    <row r="9536" spans="1:6">
      <c r="A9536">
        <v>2031</v>
      </c>
      <c r="B9536" t="s">
        <v>1048</v>
      </c>
      <c r="C9536" t="s">
        <v>1013</v>
      </c>
      <c r="D9536" t="s">
        <v>972</v>
      </c>
      <c r="E9536" t="s">
        <v>1018</v>
      </c>
      <c r="F9536" s="86">
        <v>105059.61120204401</v>
      </c>
    </row>
    <row r="9537" spans="1:6">
      <c r="A9537">
        <v>2032</v>
      </c>
      <c r="B9537" t="s">
        <v>1048</v>
      </c>
      <c r="C9537" t="s">
        <v>1013</v>
      </c>
      <c r="D9537" t="s">
        <v>972</v>
      </c>
      <c r="E9537" t="s">
        <v>1018</v>
      </c>
      <c r="F9537" s="86">
        <v>104699.74237634501</v>
      </c>
    </row>
    <row r="9538" spans="1:6">
      <c r="A9538">
        <v>2033</v>
      </c>
      <c r="B9538" t="s">
        <v>1048</v>
      </c>
      <c r="C9538" t="s">
        <v>1013</v>
      </c>
      <c r="D9538" t="s">
        <v>972</v>
      </c>
      <c r="E9538" t="s">
        <v>1018</v>
      </c>
      <c r="F9538" s="86">
        <v>104106.518434333</v>
      </c>
    </row>
    <row r="9539" spans="1:6">
      <c r="A9539">
        <v>2034</v>
      </c>
      <c r="B9539" t="s">
        <v>1048</v>
      </c>
      <c r="C9539" t="s">
        <v>1013</v>
      </c>
      <c r="D9539" t="s">
        <v>972</v>
      </c>
      <c r="E9539" t="s">
        <v>1018</v>
      </c>
      <c r="F9539" s="86">
        <v>103285.923104901</v>
      </c>
    </row>
    <row r="9540" spans="1:6">
      <c r="A9540">
        <v>2035</v>
      </c>
      <c r="B9540" t="s">
        <v>1048</v>
      </c>
      <c r="C9540" t="s">
        <v>1013</v>
      </c>
      <c r="D9540" t="s">
        <v>972</v>
      </c>
      <c r="E9540" t="s">
        <v>1018</v>
      </c>
      <c r="F9540" s="86">
        <v>102229.37830110001</v>
      </c>
    </row>
    <row r="9541" spans="1:6">
      <c r="A9541">
        <v>2036</v>
      </c>
      <c r="B9541" t="s">
        <v>1048</v>
      </c>
      <c r="C9541" t="s">
        <v>1013</v>
      </c>
      <c r="D9541" t="s">
        <v>972</v>
      </c>
      <c r="E9541" t="s">
        <v>1018</v>
      </c>
      <c r="F9541" s="86">
        <v>100930.06485215299</v>
      </c>
    </row>
    <row r="9542" spans="1:6">
      <c r="A9542">
        <v>2037</v>
      </c>
      <c r="B9542" t="s">
        <v>1048</v>
      </c>
      <c r="C9542" t="s">
        <v>1013</v>
      </c>
      <c r="D9542" t="s">
        <v>972</v>
      </c>
      <c r="E9542" t="s">
        <v>1018</v>
      </c>
      <c r="F9542" s="86">
        <v>99395.846600766497</v>
      </c>
    </row>
    <row r="9543" spans="1:6">
      <c r="A9543">
        <v>2038</v>
      </c>
      <c r="B9543" t="s">
        <v>1048</v>
      </c>
      <c r="C9543" t="s">
        <v>1013</v>
      </c>
      <c r="D9543" t="s">
        <v>972</v>
      </c>
      <c r="E9543" t="s">
        <v>1018</v>
      </c>
      <c r="F9543" s="86">
        <v>97618.724870664795</v>
      </c>
    </row>
    <row r="9544" spans="1:6">
      <c r="A9544">
        <v>2039</v>
      </c>
      <c r="B9544" t="s">
        <v>1048</v>
      </c>
      <c r="C9544" t="s">
        <v>1013</v>
      </c>
      <c r="D9544" t="s">
        <v>972</v>
      </c>
      <c r="E9544" t="s">
        <v>1018</v>
      </c>
      <c r="F9544" s="86">
        <v>95618.531186420107</v>
      </c>
    </row>
    <row r="9545" spans="1:6">
      <c r="A9545">
        <v>2040</v>
      </c>
      <c r="B9545" t="s">
        <v>1048</v>
      </c>
      <c r="C9545" t="s">
        <v>1013</v>
      </c>
      <c r="D9545" t="s">
        <v>972</v>
      </c>
      <c r="E9545" t="s">
        <v>1018</v>
      </c>
      <c r="F9545" s="86">
        <v>93429.326841637594</v>
      </c>
    </row>
    <row r="9546" spans="1:6">
      <c r="A9546">
        <v>2041</v>
      </c>
      <c r="B9546" t="s">
        <v>1048</v>
      </c>
      <c r="C9546" t="s">
        <v>1013</v>
      </c>
      <c r="D9546" t="s">
        <v>972</v>
      </c>
      <c r="E9546" t="s">
        <v>1018</v>
      </c>
      <c r="F9546" s="86">
        <v>91060.274352179797</v>
      </c>
    </row>
    <row r="9547" spans="1:6">
      <c r="A9547">
        <v>2042</v>
      </c>
      <c r="B9547" t="s">
        <v>1048</v>
      </c>
      <c r="C9547" t="s">
        <v>1013</v>
      </c>
      <c r="D9547" t="s">
        <v>972</v>
      </c>
      <c r="E9547" t="s">
        <v>1018</v>
      </c>
      <c r="F9547" s="86">
        <v>88559.392633334603</v>
      </c>
    </row>
    <row r="9548" spans="1:6">
      <c r="A9548">
        <v>2043</v>
      </c>
      <c r="B9548" t="s">
        <v>1048</v>
      </c>
      <c r="C9548" t="s">
        <v>1013</v>
      </c>
      <c r="D9548" t="s">
        <v>972</v>
      </c>
      <c r="E9548" t="s">
        <v>1018</v>
      </c>
      <c r="F9548" s="86">
        <v>85955.776851236995</v>
      </c>
    </row>
    <row r="9549" spans="1:6">
      <c r="A9549">
        <v>2044</v>
      </c>
      <c r="B9549" t="s">
        <v>1048</v>
      </c>
      <c r="C9549" t="s">
        <v>1013</v>
      </c>
      <c r="D9549" t="s">
        <v>972</v>
      </c>
      <c r="E9549" t="s">
        <v>1018</v>
      </c>
      <c r="F9549" s="86">
        <v>83292.178506037701</v>
      </c>
    </row>
    <row r="9550" spans="1:6">
      <c r="A9550">
        <v>2045</v>
      </c>
      <c r="B9550" t="s">
        <v>1048</v>
      </c>
      <c r="C9550" t="s">
        <v>1013</v>
      </c>
      <c r="D9550" t="s">
        <v>972</v>
      </c>
      <c r="E9550" t="s">
        <v>1018</v>
      </c>
      <c r="F9550" s="86">
        <v>80615.913046439106</v>
      </c>
    </row>
    <row r="9551" spans="1:6">
      <c r="A9551">
        <v>2046</v>
      </c>
      <c r="B9551" t="s">
        <v>1048</v>
      </c>
      <c r="C9551" t="s">
        <v>1013</v>
      </c>
      <c r="D9551" t="s">
        <v>972</v>
      </c>
      <c r="E9551" t="s">
        <v>1018</v>
      </c>
      <c r="F9551" s="86">
        <v>77939.783622502</v>
      </c>
    </row>
    <row r="9552" spans="1:6">
      <c r="A9552">
        <v>2047</v>
      </c>
      <c r="B9552" t="s">
        <v>1048</v>
      </c>
      <c r="C9552" t="s">
        <v>1013</v>
      </c>
      <c r="D9552" t="s">
        <v>972</v>
      </c>
      <c r="E9552" t="s">
        <v>1018</v>
      </c>
      <c r="F9552" s="86">
        <v>75296.927407395706</v>
      </c>
    </row>
    <row r="9553" spans="1:6">
      <c r="A9553">
        <v>2048</v>
      </c>
      <c r="B9553" t="s">
        <v>1048</v>
      </c>
      <c r="C9553" t="s">
        <v>1013</v>
      </c>
      <c r="D9553" t="s">
        <v>972</v>
      </c>
      <c r="E9553" t="s">
        <v>1018</v>
      </c>
      <c r="F9553" s="86">
        <v>72716.262039852794</v>
      </c>
    </row>
    <row r="9554" spans="1:6">
      <c r="A9554">
        <v>2049</v>
      </c>
      <c r="B9554" t="s">
        <v>1048</v>
      </c>
      <c r="C9554" t="s">
        <v>1013</v>
      </c>
      <c r="D9554" t="s">
        <v>972</v>
      </c>
      <c r="E9554" t="s">
        <v>1018</v>
      </c>
      <c r="F9554" s="86">
        <v>70204.300964088005</v>
      </c>
    </row>
    <row r="9555" spans="1:6">
      <c r="A9555">
        <v>2050</v>
      </c>
      <c r="B9555" t="s">
        <v>1048</v>
      </c>
      <c r="C9555" t="s">
        <v>1013</v>
      </c>
      <c r="D9555" t="s">
        <v>972</v>
      </c>
      <c r="E9555" t="s">
        <v>1018</v>
      </c>
      <c r="F9555" s="86">
        <v>67761.439341208999</v>
      </c>
    </row>
    <row r="9556" spans="1:6">
      <c r="A9556">
        <v>2017</v>
      </c>
      <c r="B9556" t="s">
        <v>1049</v>
      </c>
      <c r="C9556" t="s">
        <v>1013</v>
      </c>
      <c r="D9556" t="s">
        <v>972</v>
      </c>
      <c r="E9556" t="s">
        <v>1018</v>
      </c>
      <c r="F9556" s="86">
        <v>2062.9346156215101</v>
      </c>
    </row>
    <row r="9557" spans="1:6">
      <c r="A9557">
        <v>2018</v>
      </c>
      <c r="B9557" t="s">
        <v>1049</v>
      </c>
      <c r="C9557" t="s">
        <v>1013</v>
      </c>
      <c r="D9557" t="s">
        <v>972</v>
      </c>
      <c r="E9557" t="s">
        <v>1018</v>
      </c>
      <c r="F9557" s="86">
        <v>1962.85495211435</v>
      </c>
    </row>
    <row r="9558" spans="1:6">
      <c r="A9558">
        <v>2019</v>
      </c>
      <c r="B9558" t="s">
        <v>1049</v>
      </c>
      <c r="C9558" t="s">
        <v>1013</v>
      </c>
      <c r="D9558" t="s">
        <v>972</v>
      </c>
      <c r="E9558" t="s">
        <v>1018</v>
      </c>
      <c r="F9558" s="86">
        <v>1863.16249378464</v>
      </c>
    </row>
    <row r="9559" spans="1:6">
      <c r="A9559">
        <v>2020</v>
      </c>
      <c r="B9559" t="s">
        <v>1049</v>
      </c>
      <c r="C9559" t="s">
        <v>1013</v>
      </c>
      <c r="D9559" t="s">
        <v>972</v>
      </c>
      <c r="E9559" t="s">
        <v>1018</v>
      </c>
      <c r="F9559" s="86">
        <v>1765.47911908677</v>
      </c>
    </row>
    <row r="9560" spans="1:6">
      <c r="A9560">
        <v>2021</v>
      </c>
      <c r="B9560" t="s">
        <v>1049</v>
      </c>
      <c r="C9560" t="s">
        <v>1013</v>
      </c>
      <c r="D9560" t="s">
        <v>972</v>
      </c>
      <c r="E9560" t="s">
        <v>1018</v>
      </c>
      <c r="F9560" s="86">
        <v>1669.6957175048601</v>
      </c>
    </row>
    <row r="9561" spans="1:6">
      <c r="A9561">
        <v>2022</v>
      </c>
      <c r="B9561" t="s">
        <v>1049</v>
      </c>
      <c r="C9561" t="s">
        <v>1013</v>
      </c>
      <c r="D9561" t="s">
        <v>972</v>
      </c>
      <c r="E9561" t="s">
        <v>1018</v>
      </c>
      <c r="F9561" s="86">
        <v>1574.8288741977101</v>
      </c>
    </row>
    <row r="9562" spans="1:6">
      <c r="A9562">
        <v>2023</v>
      </c>
      <c r="B9562" t="s">
        <v>1049</v>
      </c>
      <c r="C9562" t="s">
        <v>1013</v>
      </c>
      <c r="D9562" t="s">
        <v>972</v>
      </c>
      <c r="E9562" t="s">
        <v>1018</v>
      </c>
      <c r="F9562" s="86">
        <v>1481.32914409408</v>
      </c>
    </row>
    <row r="9563" spans="1:6">
      <c r="A9563">
        <v>2024</v>
      </c>
      <c r="B9563" t="s">
        <v>1049</v>
      </c>
      <c r="C9563" t="s">
        <v>1013</v>
      </c>
      <c r="D9563" t="s">
        <v>972</v>
      </c>
      <c r="E9563" t="s">
        <v>1018</v>
      </c>
      <c r="F9563" s="86">
        <v>1388.21764665309</v>
      </c>
    </row>
    <row r="9564" spans="1:6">
      <c r="A9564">
        <v>2025</v>
      </c>
      <c r="B9564" t="s">
        <v>1049</v>
      </c>
      <c r="C9564" t="s">
        <v>1013</v>
      </c>
      <c r="D9564" t="s">
        <v>972</v>
      </c>
      <c r="E9564" t="s">
        <v>1018</v>
      </c>
      <c r="F9564" s="86">
        <v>1294.8021041337299</v>
      </c>
    </row>
    <row r="9565" spans="1:6">
      <c r="A9565">
        <v>2026</v>
      </c>
      <c r="B9565" t="s">
        <v>1049</v>
      </c>
      <c r="C9565" t="s">
        <v>1013</v>
      </c>
      <c r="D9565" t="s">
        <v>972</v>
      </c>
      <c r="E9565" t="s">
        <v>1018</v>
      </c>
      <c r="F9565" s="86">
        <v>1200.5142823737899</v>
      </c>
    </row>
    <row r="9566" spans="1:6">
      <c r="A9566">
        <v>2027</v>
      </c>
      <c r="B9566" t="s">
        <v>1049</v>
      </c>
      <c r="C9566" t="s">
        <v>1013</v>
      </c>
      <c r="D9566" t="s">
        <v>972</v>
      </c>
      <c r="E9566" t="s">
        <v>1018</v>
      </c>
      <c r="F9566" s="86">
        <v>1106.24510725905</v>
      </c>
    </row>
    <row r="9567" spans="1:6">
      <c r="A9567">
        <v>2028</v>
      </c>
      <c r="B9567" t="s">
        <v>1049</v>
      </c>
      <c r="C9567" t="s">
        <v>1013</v>
      </c>
      <c r="D9567" t="s">
        <v>972</v>
      </c>
      <c r="E9567" t="s">
        <v>1018</v>
      </c>
      <c r="F9567" s="86">
        <v>1013.3078583144001</v>
      </c>
    </row>
    <row r="9568" spans="1:6">
      <c r="A9568">
        <v>2029</v>
      </c>
      <c r="B9568" t="s">
        <v>1049</v>
      </c>
      <c r="C9568" t="s">
        <v>1013</v>
      </c>
      <c r="D9568" t="s">
        <v>972</v>
      </c>
      <c r="E9568" t="s">
        <v>1018</v>
      </c>
      <c r="F9568" s="86">
        <v>921.27868471209001</v>
      </c>
    </row>
    <row r="9569" spans="1:6">
      <c r="A9569">
        <v>2030</v>
      </c>
      <c r="B9569" t="s">
        <v>1049</v>
      </c>
      <c r="C9569" t="s">
        <v>1013</v>
      </c>
      <c r="D9569" t="s">
        <v>972</v>
      </c>
      <c r="E9569" t="s">
        <v>1018</v>
      </c>
      <c r="F9569" s="86">
        <v>832.91688988994497</v>
      </c>
    </row>
    <row r="9570" spans="1:6">
      <c r="A9570">
        <v>2031</v>
      </c>
      <c r="B9570" t="s">
        <v>1049</v>
      </c>
      <c r="C9570" t="s">
        <v>1013</v>
      </c>
      <c r="D9570" t="s">
        <v>972</v>
      </c>
      <c r="E9570" t="s">
        <v>1018</v>
      </c>
      <c r="F9570" s="86">
        <v>749.50862286242204</v>
      </c>
    </row>
    <row r="9571" spans="1:6">
      <c r="A9571">
        <v>2032</v>
      </c>
      <c r="B9571" t="s">
        <v>1049</v>
      </c>
      <c r="C9571" t="s">
        <v>1013</v>
      </c>
      <c r="D9571" t="s">
        <v>972</v>
      </c>
      <c r="E9571" t="s">
        <v>1018</v>
      </c>
      <c r="F9571" s="86">
        <v>672.72007942748201</v>
      </c>
    </row>
    <row r="9572" spans="1:6">
      <c r="A9572">
        <v>2033</v>
      </c>
      <c r="B9572" t="s">
        <v>1049</v>
      </c>
      <c r="C9572" t="s">
        <v>1013</v>
      </c>
      <c r="D9572" t="s">
        <v>972</v>
      </c>
      <c r="E9572" t="s">
        <v>1018</v>
      </c>
      <c r="F9572" s="86">
        <v>602.03750786194996</v>
      </c>
    </row>
    <row r="9573" spans="1:6">
      <c r="A9573">
        <v>2034</v>
      </c>
      <c r="B9573" t="s">
        <v>1049</v>
      </c>
      <c r="C9573" t="s">
        <v>1013</v>
      </c>
      <c r="D9573" t="s">
        <v>972</v>
      </c>
      <c r="E9573" t="s">
        <v>1018</v>
      </c>
      <c r="F9573" s="86">
        <v>548.55075768105803</v>
      </c>
    </row>
    <row r="9574" spans="1:6">
      <c r="A9574">
        <v>2035</v>
      </c>
      <c r="B9574" t="s">
        <v>1049</v>
      </c>
      <c r="C9574" t="s">
        <v>1013</v>
      </c>
      <c r="D9574" t="s">
        <v>972</v>
      </c>
      <c r="E9574" t="s">
        <v>1018</v>
      </c>
      <c r="F9574" s="86">
        <v>503.25895406985001</v>
      </c>
    </row>
    <row r="9575" spans="1:6">
      <c r="A9575">
        <v>2036</v>
      </c>
      <c r="B9575" t="s">
        <v>1049</v>
      </c>
      <c r="C9575" t="s">
        <v>1013</v>
      </c>
      <c r="D9575" t="s">
        <v>972</v>
      </c>
      <c r="E9575" t="s">
        <v>1018</v>
      </c>
      <c r="F9575" s="86">
        <v>459.05168156307502</v>
      </c>
    </row>
    <row r="9576" spans="1:6">
      <c r="A9576">
        <v>2037</v>
      </c>
      <c r="B9576" t="s">
        <v>1049</v>
      </c>
      <c r="C9576" t="s">
        <v>1013</v>
      </c>
      <c r="D9576" t="s">
        <v>972</v>
      </c>
      <c r="E9576" t="s">
        <v>1018</v>
      </c>
      <c r="F9576" s="86">
        <v>416.46405785430198</v>
      </c>
    </row>
    <row r="9577" spans="1:6">
      <c r="A9577">
        <v>2038</v>
      </c>
      <c r="B9577" t="s">
        <v>1049</v>
      </c>
      <c r="C9577" t="s">
        <v>1013</v>
      </c>
      <c r="D9577" t="s">
        <v>972</v>
      </c>
      <c r="E9577" t="s">
        <v>1018</v>
      </c>
      <c r="F9577" s="86">
        <v>375.485860678677</v>
      </c>
    </row>
    <row r="9578" spans="1:6">
      <c r="A9578">
        <v>2039</v>
      </c>
      <c r="B9578" t="s">
        <v>1049</v>
      </c>
      <c r="C9578" t="s">
        <v>1013</v>
      </c>
      <c r="D9578" t="s">
        <v>972</v>
      </c>
      <c r="E9578" t="s">
        <v>1018</v>
      </c>
      <c r="F9578" s="86">
        <v>336.225921072934</v>
      </c>
    </row>
    <row r="9579" spans="1:6">
      <c r="A9579">
        <v>2040</v>
      </c>
      <c r="B9579" t="s">
        <v>1049</v>
      </c>
      <c r="C9579" t="s">
        <v>1013</v>
      </c>
      <c r="D9579" t="s">
        <v>972</v>
      </c>
      <c r="E9579" t="s">
        <v>1018</v>
      </c>
      <c r="F9579" s="86">
        <v>298.17741057496698</v>
      </c>
    </row>
    <row r="9580" spans="1:6">
      <c r="A9580">
        <v>2041</v>
      </c>
      <c r="B9580" t="s">
        <v>1049</v>
      </c>
      <c r="C9580" t="s">
        <v>1013</v>
      </c>
      <c r="D9580" t="s">
        <v>972</v>
      </c>
      <c r="E9580" t="s">
        <v>1018</v>
      </c>
      <c r="F9580" s="86">
        <v>263.25381110428998</v>
      </c>
    </row>
    <row r="9581" spans="1:6">
      <c r="A9581">
        <v>2042</v>
      </c>
      <c r="B9581" t="s">
        <v>1049</v>
      </c>
      <c r="C9581" t="s">
        <v>1013</v>
      </c>
      <c r="D9581" t="s">
        <v>972</v>
      </c>
      <c r="E9581" t="s">
        <v>1018</v>
      </c>
      <c r="F9581" s="86">
        <v>231.02700757418501</v>
      </c>
    </row>
    <row r="9582" spans="1:6">
      <c r="A9582">
        <v>2043</v>
      </c>
      <c r="B9582" t="s">
        <v>1049</v>
      </c>
      <c r="C9582" t="s">
        <v>1013</v>
      </c>
      <c r="D9582" t="s">
        <v>972</v>
      </c>
      <c r="E9582" t="s">
        <v>1018</v>
      </c>
      <c r="F9582" s="86">
        <v>203.44430695144101</v>
      </c>
    </row>
    <row r="9583" spans="1:6">
      <c r="A9583">
        <v>2044</v>
      </c>
      <c r="B9583" t="s">
        <v>1049</v>
      </c>
      <c r="C9583" t="s">
        <v>1013</v>
      </c>
      <c r="D9583" t="s">
        <v>972</v>
      </c>
      <c r="E9583" t="s">
        <v>1018</v>
      </c>
      <c r="F9583" s="86">
        <v>179.737951226506</v>
      </c>
    </row>
    <row r="9584" spans="1:6">
      <c r="A9584">
        <v>2045</v>
      </c>
      <c r="B9584" t="s">
        <v>1049</v>
      </c>
      <c r="C9584" t="s">
        <v>1013</v>
      </c>
      <c r="D9584" t="s">
        <v>972</v>
      </c>
      <c r="E9584" t="s">
        <v>1018</v>
      </c>
      <c r="F9584" s="86">
        <v>161.15375097069699</v>
      </c>
    </row>
    <row r="9585" spans="1:6">
      <c r="A9585">
        <v>2046</v>
      </c>
      <c r="B9585" t="s">
        <v>1049</v>
      </c>
      <c r="C9585" t="s">
        <v>1013</v>
      </c>
      <c r="D9585" t="s">
        <v>972</v>
      </c>
      <c r="E9585" t="s">
        <v>1018</v>
      </c>
      <c r="F9585" s="86">
        <v>147.24728747572399</v>
      </c>
    </row>
    <row r="9586" spans="1:6">
      <c r="A9586">
        <v>2047</v>
      </c>
      <c r="B9586" t="s">
        <v>1049</v>
      </c>
      <c r="C9586" t="s">
        <v>1013</v>
      </c>
      <c r="D9586" t="s">
        <v>972</v>
      </c>
      <c r="E9586" t="s">
        <v>1018</v>
      </c>
      <c r="F9586" s="86">
        <v>138.43084777118</v>
      </c>
    </row>
    <row r="9587" spans="1:6">
      <c r="A9587">
        <v>2048</v>
      </c>
      <c r="B9587" t="s">
        <v>1049</v>
      </c>
      <c r="C9587" t="s">
        <v>1013</v>
      </c>
      <c r="D9587" t="s">
        <v>972</v>
      </c>
      <c r="E9587" t="s">
        <v>1018</v>
      </c>
      <c r="F9587" s="86">
        <v>134.68231920002401</v>
      </c>
    </row>
    <row r="9588" spans="1:6">
      <c r="A9588">
        <v>2049</v>
      </c>
      <c r="B9588" t="s">
        <v>1049</v>
      </c>
      <c r="C9588" t="s">
        <v>1013</v>
      </c>
      <c r="D9588" t="s">
        <v>972</v>
      </c>
      <c r="E9588" t="s">
        <v>1018</v>
      </c>
      <c r="F9588" s="86">
        <v>134.714528336547</v>
      </c>
    </row>
    <row r="9589" spans="1:6">
      <c r="A9589">
        <v>2050</v>
      </c>
      <c r="B9589" t="s">
        <v>1049</v>
      </c>
      <c r="C9589" t="s">
        <v>1013</v>
      </c>
      <c r="D9589" t="s">
        <v>972</v>
      </c>
      <c r="E9589" t="s">
        <v>1018</v>
      </c>
      <c r="F9589" s="86">
        <v>138.51725450221701</v>
      </c>
    </row>
    <row r="9590" spans="1:6">
      <c r="A9590">
        <v>2017</v>
      </c>
      <c r="B9590" t="s">
        <v>1050</v>
      </c>
      <c r="C9590" t="s">
        <v>1013</v>
      </c>
      <c r="D9590" t="s">
        <v>972</v>
      </c>
      <c r="E9590" t="s">
        <v>1018</v>
      </c>
      <c r="F9590" s="86">
        <v>19009.5289343115</v>
      </c>
    </row>
    <row r="9591" spans="1:6">
      <c r="A9591">
        <v>2018</v>
      </c>
      <c r="B9591" t="s">
        <v>1050</v>
      </c>
      <c r="C9591" t="s">
        <v>1013</v>
      </c>
      <c r="D9591" t="s">
        <v>972</v>
      </c>
      <c r="E9591" t="s">
        <v>1018</v>
      </c>
      <c r="F9591" s="86">
        <v>19450.252352895601</v>
      </c>
    </row>
    <row r="9592" spans="1:6">
      <c r="A9592">
        <v>2019</v>
      </c>
      <c r="B9592" t="s">
        <v>1050</v>
      </c>
      <c r="C9592" t="s">
        <v>1013</v>
      </c>
      <c r="D9592" t="s">
        <v>972</v>
      </c>
      <c r="E9592" t="s">
        <v>1018</v>
      </c>
      <c r="F9592" s="86">
        <v>19880.8733908717</v>
      </c>
    </row>
    <row r="9593" spans="1:6">
      <c r="A9593">
        <v>2020</v>
      </c>
      <c r="B9593" t="s">
        <v>1050</v>
      </c>
      <c r="C9593" t="s">
        <v>1013</v>
      </c>
      <c r="D9593" t="s">
        <v>972</v>
      </c>
      <c r="E9593" t="s">
        <v>1018</v>
      </c>
      <c r="F9593" s="86">
        <v>20245.507692399198</v>
      </c>
    </row>
    <row r="9594" spans="1:6">
      <c r="A9594">
        <v>2021</v>
      </c>
      <c r="B9594" t="s">
        <v>1050</v>
      </c>
      <c r="C9594" t="s">
        <v>1013</v>
      </c>
      <c r="D9594" t="s">
        <v>972</v>
      </c>
      <c r="E9594" t="s">
        <v>1018</v>
      </c>
      <c r="F9594" s="86">
        <v>20598.766235229599</v>
      </c>
    </row>
    <row r="9595" spans="1:6">
      <c r="A9595">
        <v>2022</v>
      </c>
      <c r="B9595" t="s">
        <v>1050</v>
      </c>
      <c r="C9595" t="s">
        <v>1013</v>
      </c>
      <c r="D9595" t="s">
        <v>972</v>
      </c>
      <c r="E9595" t="s">
        <v>1018</v>
      </c>
      <c r="F9595" s="86">
        <v>20926.5743006634</v>
      </c>
    </row>
    <row r="9596" spans="1:6">
      <c r="A9596">
        <v>2023</v>
      </c>
      <c r="B9596" t="s">
        <v>1050</v>
      </c>
      <c r="C9596" t="s">
        <v>1013</v>
      </c>
      <c r="D9596" t="s">
        <v>972</v>
      </c>
      <c r="E9596" t="s">
        <v>1018</v>
      </c>
      <c r="F9596" s="86">
        <v>21226.782404653201</v>
      </c>
    </row>
    <row r="9597" spans="1:6">
      <c r="A9597">
        <v>2024</v>
      </c>
      <c r="B9597" t="s">
        <v>1050</v>
      </c>
      <c r="C9597" t="s">
        <v>1013</v>
      </c>
      <c r="D9597" t="s">
        <v>972</v>
      </c>
      <c r="E9597" t="s">
        <v>1018</v>
      </c>
      <c r="F9597" s="86">
        <v>21501.808429287801</v>
      </c>
    </row>
    <row r="9598" spans="1:6">
      <c r="A9598">
        <v>2025</v>
      </c>
      <c r="B9598" t="s">
        <v>1050</v>
      </c>
      <c r="C9598" t="s">
        <v>1013</v>
      </c>
      <c r="D9598" t="s">
        <v>972</v>
      </c>
      <c r="E9598" t="s">
        <v>1018</v>
      </c>
      <c r="F9598" s="86">
        <v>21745.143102199399</v>
      </c>
    </row>
    <row r="9599" spans="1:6">
      <c r="A9599">
        <v>2026</v>
      </c>
      <c r="B9599" t="s">
        <v>1050</v>
      </c>
      <c r="C9599" t="s">
        <v>1013</v>
      </c>
      <c r="D9599" t="s">
        <v>972</v>
      </c>
      <c r="E9599" t="s">
        <v>1018</v>
      </c>
      <c r="F9599" s="86">
        <v>21960.555200801999</v>
      </c>
    </row>
    <row r="9600" spans="1:6">
      <c r="A9600">
        <v>2027</v>
      </c>
      <c r="B9600" t="s">
        <v>1050</v>
      </c>
      <c r="C9600" t="s">
        <v>1013</v>
      </c>
      <c r="D9600" t="s">
        <v>972</v>
      </c>
      <c r="E9600" t="s">
        <v>1018</v>
      </c>
      <c r="F9600" s="86">
        <v>22139.871391489301</v>
      </c>
    </row>
    <row r="9601" spans="1:6">
      <c r="A9601">
        <v>2028</v>
      </c>
      <c r="B9601" t="s">
        <v>1050</v>
      </c>
      <c r="C9601" t="s">
        <v>1013</v>
      </c>
      <c r="D9601" t="s">
        <v>972</v>
      </c>
      <c r="E9601" t="s">
        <v>1018</v>
      </c>
      <c r="F9601" s="86">
        <v>22280.775445547599</v>
      </c>
    </row>
    <row r="9602" spans="1:6">
      <c r="A9602">
        <v>2029</v>
      </c>
      <c r="B9602" t="s">
        <v>1050</v>
      </c>
      <c r="C9602" t="s">
        <v>1013</v>
      </c>
      <c r="D9602" t="s">
        <v>972</v>
      </c>
      <c r="E9602" t="s">
        <v>1018</v>
      </c>
      <c r="F9602" s="86">
        <v>22382.951074492001</v>
      </c>
    </row>
    <row r="9603" spans="1:6">
      <c r="A9603">
        <v>2030</v>
      </c>
      <c r="B9603" t="s">
        <v>1050</v>
      </c>
      <c r="C9603" t="s">
        <v>1013</v>
      </c>
      <c r="D9603" t="s">
        <v>972</v>
      </c>
      <c r="E9603" t="s">
        <v>1018</v>
      </c>
      <c r="F9603" s="86">
        <v>22441.8305405108</v>
      </c>
    </row>
    <row r="9604" spans="1:6">
      <c r="A9604">
        <v>2031</v>
      </c>
      <c r="B9604" t="s">
        <v>1050</v>
      </c>
      <c r="C9604" t="s">
        <v>1013</v>
      </c>
      <c r="D9604" t="s">
        <v>972</v>
      </c>
      <c r="E9604" t="s">
        <v>1018</v>
      </c>
      <c r="F9604" s="86">
        <v>22455.729053572799</v>
      </c>
    </row>
    <row r="9605" spans="1:6">
      <c r="A9605">
        <v>2032</v>
      </c>
      <c r="B9605" t="s">
        <v>1050</v>
      </c>
      <c r="C9605" t="s">
        <v>1013</v>
      </c>
      <c r="D9605" t="s">
        <v>972</v>
      </c>
      <c r="E9605" t="s">
        <v>1018</v>
      </c>
      <c r="F9605" s="86">
        <v>22421.650888683402</v>
      </c>
    </row>
    <row r="9606" spans="1:6">
      <c r="A9606">
        <v>2033</v>
      </c>
      <c r="B9606" t="s">
        <v>1050</v>
      </c>
      <c r="C9606" t="s">
        <v>1013</v>
      </c>
      <c r="D9606" t="s">
        <v>972</v>
      </c>
      <c r="E9606" t="s">
        <v>1018</v>
      </c>
      <c r="F9606" s="86">
        <v>22334.9100077115</v>
      </c>
    </row>
    <row r="9607" spans="1:6">
      <c r="A9607">
        <v>2034</v>
      </c>
      <c r="B9607" t="s">
        <v>1050</v>
      </c>
      <c r="C9607" t="s">
        <v>1013</v>
      </c>
      <c r="D9607" t="s">
        <v>972</v>
      </c>
      <c r="E9607" t="s">
        <v>1018</v>
      </c>
      <c r="F9607" s="86">
        <v>22196.987834027801</v>
      </c>
    </row>
    <row r="9608" spans="1:6">
      <c r="A9608">
        <v>2035</v>
      </c>
      <c r="B9608" t="s">
        <v>1050</v>
      </c>
      <c r="C9608" t="s">
        <v>1013</v>
      </c>
      <c r="D9608" t="s">
        <v>972</v>
      </c>
      <c r="E9608" t="s">
        <v>1018</v>
      </c>
      <c r="F9608" s="86">
        <v>22006.407254593501</v>
      </c>
    </row>
    <row r="9609" spans="1:6">
      <c r="A9609">
        <v>2036</v>
      </c>
      <c r="B9609" t="s">
        <v>1050</v>
      </c>
      <c r="C9609" t="s">
        <v>1013</v>
      </c>
      <c r="D9609" t="s">
        <v>972</v>
      </c>
      <c r="E9609" t="s">
        <v>1018</v>
      </c>
      <c r="F9609" s="86">
        <v>21761.977821037999</v>
      </c>
    </row>
    <row r="9610" spans="1:6">
      <c r="A9610">
        <v>2037</v>
      </c>
      <c r="B9610" t="s">
        <v>1050</v>
      </c>
      <c r="C9610" t="s">
        <v>1013</v>
      </c>
      <c r="D9610" t="s">
        <v>972</v>
      </c>
      <c r="E9610" t="s">
        <v>1018</v>
      </c>
      <c r="F9610" s="86">
        <v>21465.588218739598</v>
      </c>
    </row>
    <row r="9611" spans="1:6">
      <c r="A9611">
        <v>2038</v>
      </c>
      <c r="B9611" t="s">
        <v>1050</v>
      </c>
      <c r="C9611" t="s">
        <v>1013</v>
      </c>
      <c r="D9611" t="s">
        <v>972</v>
      </c>
      <c r="E9611" t="s">
        <v>1018</v>
      </c>
      <c r="F9611" s="86">
        <v>21115.734973368199</v>
      </c>
    </row>
    <row r="9612" spans="1:6">
      <c r="A9612">
        <v>2039</v>
      </c>
      <c r="B9612" t="s">
        <v>1050</v>
      </c>
      <c r="C9612" t="s">
        <v>1013</v>
      </c>
      <c r="D9612" t="s">
        <v>972</v>
      </c>
      <c r="E9612" t="s">
        <v>1018</v>
      </c>
      <c r="F9612" s="86">
        <v>20716.246148401999</v>
      </c>
    </row>
    <row r="9613" spans="1:6">
      <c r="A9613">
        <v>2040</v>
      </c>
      <c r="B9613" t="s">
        <v>1050</v>
      </c>
      <c r="C9613" t="s">
        <v>1013</v>
      </c>
      <c r="D9613" t="s">
        <v>972</v>
      </c>
      <c r="E9613" t="s">
        <v>1018</v>
      </c>
      <c r="F9613" s="86">
        <v>20274.102846459598</v>
      </c>
    </row>
    <row r="9614" spans="1:6">
      <c r="A9614">
        <v>2041</v>
      </c>
      <c r="B9614" t="s">
        <v>1050</v>
      </c>
      <c r="C9614" t="s">
        <v>1013</v>
      </c>
      <c r="D9614" t="s">
        <v>972</v>
      </c>
      <c r="E9614" t="s">
        <v>1018</v>
      </c>
      <c r="F9614" s="86">
        <v>19790.824228705998</v>
      </c>
    </row>
    <row r="9615" spans="1:6">
      <c r="A9615">
        <v>2042</v>
      </c>
      <c r="B9615" t="s">
        <v>1050</v>
      </c>
      <c r="C9615" t="s">
        <v>1013</v>
      </c>
      <c r="D9615" t="s">
        <v>972</v>
      </c>
      <c r="E9615" t="s">
        <v>1018</v>
      </c>
      <c r="F9615" s="86">
        <v>19275.9906272628</v>
      </c>
    </row>
    <row r="9616" spans="1:6">
      <c r="A9616">
        <v>2043</v>
      </c>
      <c r="B9616" t="s">
        <v>1050</v>
      </c>
      <c r="C9616" t="s">
        <v>1013</v>
      </c>
      <c r="D9616" t="s">
        <v>972</v>
      </c>
      <c r="E9616" t="s">
        <v>1018</v>
      </c>
      <c r="F9616" s="86">
        <v>18735.487802232801</v>
      </c>
    </row>
    <row r="9617" spans="1:6">
      <c r="A9617">
        <v>2044</v>
      </c>
      <c r="B9617" t="s">
        <v>1050</v>
      </c>
      <c r="C9617" t="s">
        <v>1013</v>
      </c>
      <c r="D9617" t="s">
        <v>972</v>
      </c>
      <c r="E9617" t="s">
        <v>1018</v>
      </c>
      <c r="F9617" s="86">
        <v>18178.004139584998</v>
      </c>
    </row>
    <row r="9618" spans="1:6">
      <c r="A9618">
        <v>2045</v>
      </c>
      <c r="B9618" t="s">
        <v>1050</v>
      </c>
      <c r="C9618" t="s">
        <v>1013</v>
      </c>
      <c r="D9618" t="s">
        <v>972</v>
      </c>
      <c r="E9618" t="s">
        <v>1018</v>
      </c>
      <c r="F9618" s="86">
        <v>17613.532332659001</v>
      </c>
    </row>
    <row r="9619" spans="1:6">
      <c r="A9619">
        <v>2046</v>
      </c>
      <c r="B9619" t="s">
        <v>1050</v>
      </c>
      <c r="C9619" t="s">
        <v>1013</v>
      </c>
      <c r="D9619" t="s">
        <v>972</v>
      </c>
      <c r="E9619" t="s">
        <v>1018</v>
      </c>
      <c r="F9619" s="86">
        <v>17044.690064672301</v>
      </c>
    </row>
    <row r="9620" spans="1:6">
      <c r="A9620">
        <v>2047</v>
      </c>
      <c r="B9620" t="s">
        <v>1050</v>
      </c>
      <c r="C9620" t="s">
        <v>1013</v>
      </c>
      <c r="D9620" t="s">
        <v>972</v>
      </c>
      <c r="E9620" t="s">
        <v>1018</v>
      </c>
      <c r="F9620" s="86">
        <v>16478.790646515201</v>
      </c>
    </row>
    <row r="9621" spans="1:6">
      <c r="A9621">
        <v>2048</v>
      </c>
      <c r="B9621" t="s">
        <v>1050</v>
      </c>
      <c r="C9621" t="s">
        <v>1013</v>
      </c>
      <c r="D9621" t="s">
        <v>972</v>
      </c>
      <c r="E9621" t="s">
        <v>1018</v>
      </c>
      <c r="F9621" s="86">
        <v>15922.2990122014</v>
      </c>
    </row>
    <row r="9622" spans="1:6">
      <c r="A9622">
        <v>2049</v>
      </c>
      <c r="B9622" t="s">
        <v>1050</v>
      </c>
      <c r="C9622" t="s">
        <v>1013</v>
      </c>
      <c r="D9622" t="s">
        <v>972</v>
      </c>
      <c r="E9622" t="s">
        <v>1018</v>
      </c>
      <c r="F9622" s="86">
        <v>15377.146959707199</v>
      </c>
    </row>
    <row r="9623" spans="1:6">
      <c r="A9623">
        <v>2050</v>
      </c>
      <c r="B9623" t="s">
        <v>1050</v>
      </c>
      <c r="C9623" t="s">
        <v>1013</v>
      </c>
      <c r="D9623" t="s">
        <v>972</v>
      </c>
      <c r="E9623" t="s">
        <v>1018</v>
      </c>
      <c r="F9623" s="86">
        <v>14843.860203665199</v>
      </c>
    </row>
    <row r="9624" spans="1:6">
      <c r="A9624">
        <v>2017</v>
      </c>
      <c r="B9624" t="s">
        <v>1051</v>
      </c>
      <c r="C9624" t="s">
        <v>1013</v>
      </c>
      <c r="D9624" t="s">
        <v>972</v>
      </c>
      <c r="E9624" t="s">
        <v>1018</v>
      </c>
      <c r="F9624" s="86">
        <v>88857.789258704404</v>
      </c>
    </row>
    <row r="9625" spans="1:6">
      <c r="A9625">
        <v>2018</v>
      </c>
      <c r="B9625" t="s">
        <v>1051</v>
      </c>
      <c r="C9625" t="s">
        <v>1013</v>
      </c>
      <c r="D9625" t="s">
        <v>972</v>
      </c>
      <c r="E9625" t="s">
        <v>1018</v>
      </c>
      <c r="F9625" s="86">
        <v>89698.544327988595</v>
      </c>
    </row>
    <row r="9626" spans="1:6">
      <c r="A9626">
        <v>2019</v>
      </c>
      <c r="B9626" t="s">
        <v>1051</v>
      </c>
      <c r="C9626" t="s">
        <v>1013</v>
      </c>
      <c r="D9626" t="s">
        <v>972</v>
      </c>
      <c r="E9626" t="s">
        <v>1018</v>
      </c>
      <c r="F9626" s="86">
        <v>90529.865423586496</v>
      </c>
    </row>
    <row r="9627" spans="1:6">
      <c r="A9627">
        <v>2020</v>
      </c>
      <c r="B9627" t="s">
        <v>1051</v>
      </c>
      <c r="C9627" t="s">
        <v>1013</v>
      </c>
      <c r="D9627" t="s">
        <v>972</v>
      </c>
      <c r="E9627" t="s">
        <v>1018</v>
      </c>
      <c r="F9627" s="86">
        <v>91355.442568062499</v>
      </c>
    </row>
    <row r="9628" spans="1:6">
      <c r="A9628">
        <v>2021</v>
      </c>
      <c r="B9628" t="s">
        <v>1051</v>
      </c>
      <c r="C9628" t="s">
        <v>1013</v>
      </c>
      <c r="D9628" t="s">
        <v>972</v>
      </c>
      <c r="E9628" t="s">
        <v>1018</v>
      </c>
      <c r="F9628" s="86">
        <v>92140.119658196607</v>
      </c>
    </row>
    <row r="9629" spans="1:6">
      <c r="A9629">
        <v>2022</v>
      </c>
      <c r="B9629" t="s">
        <v>1051</v>
      </c>
      <c r="C9629" t="s">
        <v>1013</v>
      </c>
      <c r="D9629" t="s">
        <v>972</v>
      </c>
      <c r="E9629" t="s">
        <v>1018</v>
      </c>
      <c r="F9629" s="86">
        <v>92848.095223120894</v>
      </c>
    </row>
    <row r="9630" spans="1:6">
      <c r="A9630">
        <v>2023</v>
      </c>
      <c r="B9630" t="s">
        <v>1051</v>
      </c>
      <c r="C9630" t="s">
        <v>1013</v>
      </c>
      <c r="D9630" t="s">
        <v>972</v>
      </c>
      <c r="E9630" t="s">
        <v>1018</v>
      </c>
      <c r="F9630" s="86">
        <v>93482.023442197693</v>
      </c>
    </row>
    <row r="9631" spans="1:6">
      <c r="A9631">
        <v>2024</v>
      </c>
      <c r="B9631" t="s">
        <v>1051</v>
      </c>
      <c r="C9631" t="s">
        <v>1013</v>
      </c>
      <c r="D9631" t="s">
        <v>972</v>
      </c>
      <c r="E9631" t="s">
        <v>1018</v>
      </c>
      <c r="F9631" s="86">
        <v>94039.902871411599</v>
      </c>
    </row>
    <row r="9632" spans="1:6">
      <c r="A9632">
        <v>2025</v>
      </c>
      <c r="B9632" t="s">
        <v>1051</v>
      </c>
      <c r="C9632" t="s">
        <v>1013</v>
      </c>
      <c r="D9632" t="s">
        <v>972</v>
      </c>
      <c r="E9632" t="s">
        <v>1018</v>
      </c>
      <c r="F9632" s="86">
        <v>94521.2508257968</v>
      </c>
    </row>
    <row r="9633" spans="1:6">
      <c r="A9633">
        <v>2026</v>
      </c>
      <c r="B9633" t="s">
        <v>1051</v>
      </c>
      <c r="C9633" t="s">
        <v>1013</v>
      </c>
      <c r="D9633" t="s">
        <v>972</v>
      </c>
      <c r="E9633" t="s">
        <v>1018</v>
      </c>
      <c r="F9633" s="86">
        <v>94918.1060371926</v>
      </c>
    </row>
    <row r="9634" spans="1:6">
      <c r="A9634">
        <v>2027</v>
      </c>
      <c r="B9634" t="s">
        <v>1051</v>
      </c>
      <c r="C9634" t="s">
        <v>1013</v>
      </c>
      <c r="D9634" t="s">
        <v>972</v>
      </c>
      <c r="E9634" t="s">
        <v>1018</v>
      </c>
      <c r="F9634" s="86">
        <v>95231.426072427203</v>
      </c>
    </row>
    <row r="9635" spans="1:6">
      <c r="A9635">
        <v>2028</v>
      </c>
      <c r="B9635" t="s">
        <v>1051</v>
      </c>
      <c r="C9635" t="s">
        <v>1013</v>
      </c>
      <c r="D9635" t="s">
        <v>972</v>
      </c>
      <c r="E9635" t="s">
        <v>1018</v>
      </c>
      <c r="F9635" s="86">
        <v>95451.981379870398</v>
      </c>
    </row>
    <row r="9636" spans="1:6">
      <c r="A9636">
        <v>2029</v>
      </c>
      <c r="B9636" t="s">
        <v>1051</v>
      </c>
      <c r="C9636" t="s">
        <v>1013</v>
      </c>
      <c r="D9636" t="s">
        <v>972</v>
      </c>
      <c r="E9636" t="s">
        <v>1018</v>
      </c>
      <c r="F9636" s="86">
        <v>95590.635971624506</v>
      </c>
    </row>
    <row r="9637" spans="1:6">
      <c r="A9637">
        <v>2030</v>
      </c>
      <c r="B9637" t="s">
        <v>1051</v>
      </c>
      <c r="C9637" t="s">
        <v>1013</v>
      </c>
      <c r="D9637" t="s">
        <v>972</v>
      </c>
      <c r="E9637" t="s">
        <v>1018</v>
      </c>
      <c r="F9637" s="86">
        <v>95638.523196990296</v>
      </c>
    </row>
    <row r="9638" spans="1:6">
      <c r="A9638">
        <v>2031</v>
      </c>
      <c r="B9638" t="s">
        <v>1051</v>
      </c>
      <c r="C9638" t="s">
        <v>1013</v>
      </c>
      <c r="D9638" t="s">
        <v>972</v>
      </c>
      <c r="E9638" t="s">
        <v>1018</v>
      </c>
      <c r="F9638" s="86">
        <v>95597.926477029905</v>
      </c>
    </row>
    <row r="9639" spans="1:6">
      <c r="A9639">
        <v>2032</v>
      </c>
      <c r="B9639" t="s">
        <v>1051</v>
      </c>
      <c r="C9639" t="s">
        <v>1013</v>
      </c>
      <c r="D9639" t="s">
        <v>972</v>
      </c>
      <c r="E9639" t="s">
        <v>1018</v>
      </c>
      <c r="F9639" s="86">
        <v>95475.2702004116</v>
      </c>
    </row>
    <row r="9640" spans="1:6">
      <c r="A9640">
        <v>2033</v>
      </c>
      <c r="B9640" t="s">
        <v>1051</v>
      </c>
      <c r="C9640" t="s">
        <v>1013</v>
      </c>
      <c r="D9640" t="s">
        <v>972</v>
      </c>
      <c r="E9640" t="s">
        <v>1018</v>
      </c>
      <c r="F9640" s="86">
        <v>95249.413813385705</v>
      </c>
    </row>
    <row r="9641" spans="1:6">
      <c r="A9641">
        <v>2034</v>
      </c>
      <c r="B9641" t="s">
        <v>1051</v>
      </c>
      <c r="C9641" t="s">
        <v>1013</v>
      </c>
      <c r="D9641" t="s">
        <v>972</v>
      </c>
      <c r="E9641" t="s">
        <v>1018</v>
      </c>
      <c r="F9641" s="86">
        <v>94952.823515327094</v>
      </c>
    </row>
    <row r="9642" spans="1:6">
      <c r="A9642">
        <v>2035</v>
      </c>
      <c r="B9642" t="s">
        <v>1051</v>
      </c>
      <c r="C9642" t="s">
        <v>1013</v>
      </c>
      <c r="D9642" t="s">
        <v>972</v>
      </c>
      <c r="E9642" t="s">
        <v>1018</v>
      </c>
      <c r="F9642" s="86">
        <v>94568.995015180597</v>
      </c>
    </row>
    <row r="9643" spans="1:6">
      <c r="A9643">
        <v>2036</v>
      </c>
      <c r="B9643" t="s">
        <v>1051</v>
      </c>
      <c r="C9643" t="s">
        <v>1013</v>
      </c>
      <c r="D9643" t="s">
        <v>972</v>
      </c>
      <c r="E9643" t="s">
        <v>1018</v>
      </c>
      <c r="F9643" s="86">
        <v>94088.319877636895</v>
      </c>
    </row>
    <row r="9644" spans="1:6">
      <c r="A9644">
        <v>2037</v>
      </c>
      <c r="B9644" t="s">
        <v>1051</v>
      </c>
      <c r="C9644" t="s">
        <v>1013</v>
      </c>
      <c r="D9644" t="s">
        <v>972</v>
      </c>
      <c r="E9644" t="s">
        <v>1018</v>
      </c>
      <c r="F9644" s="86">
        <v>93515.222148385496</v>
      </c>
    </row>
    <row r="9645" spans="1:6">
      <c r="A9645">
        <v>2038</v>
      </c>
      <c r="B9645" t="s">
        <v>1051</v>
      </c>
      <c r="C9645" t="s">
        <v>1013</v>
      </c>
      <c r="D9645" t="s">
        <v>972</v>
      </c>
      <c r="E9645" t="s">
        <v>1018</v>
      </c>
      <c r="F9645" s="86">
        <v>92870.620888429301</v>
      </c>
    </row>
    <row r="9646" spans="1:6">
      <c r="A9646">
        <v>2039</v>
      </c>
      <c r="B9646" t="s">
        <v>1051</v>
      </c>
      <c r="C9646" t="s">
        <v>1013</v>
      </c>
      <c r="D9646" t="s">
        <v>972</v>
      </c>
      <c r="E9646" t="s">
        <v>1018</v>
      </c>
      <c r="F9646" s="86">
        <v>92148.518912460102</v>
      </c>
    </row>
    <row r="9647" spans="1:6">
      <c r="A9647">
        <v>2040</v>
      </c>
      <c r="B9647" t="s">
        <v>1051</v>
      </c>
      <c r="C9647" t="s">
        <v>1013</v>
      </c>
      <c r="D9647" t="s">
        <v>972</v>
      </c>
      <c r="E9647" t="s">
        <v>1018</v>
      </c>
      <c r="F9647" s="86">
        <v>91358.3958771123</v>
      </c>
    </row>
    <row r="9648" spans="1:6">
      <c r="A9648">
        <v>2041</v>
      </c>
      <c r="B9648" t="s">
        <v>1051</v>
      </c>
      <c r="C9648" t="s">
        <v>1013</v>
      </c>
      <c r="D9648" t="s">
        <v>972</v>
      </c>
      <c r="E9648" t="s">
        <v>1018</v>
      </c>
      <c r="F9648" s="86">
        <v>90514.640505465199</v>
      </c>
    </row>
    <row r="9649" spans="1:6">
      <c r="A9649">
        <v>2042</v>
      </c>
      <c r="B9649" t="s">
        <v>1051</v>
      </c>
      <c r="C9649" t="s">
        <v>1013</v>
      </c>
      <c r="D9649" t="s">
        <v>972</v>
      </c>
      <c r="E9649" t="s">
        <v>1018</v>
      </c>
      <c r="F9649" s="86">
        <v>89619.168098333204</v>
      </c>
    </row>
    <row r="9650" spans="1:6">
      <c r="A9650">
        <v>2043</v>
      </c>
      <c r="B9650" t="s">
        <v>1051</v>
      </c>
      <c r="C9650" t="s">
        <v>1013</v>
      </c>
      <c r="D9650" t="s">
        <v>972</v>
      </c>
      <c r="E9650" t="s">
        <v>1018</v>
      </c>
      <c r="F9650" s="86">
        <v>88704.438089432602</v>
      </c>
    </row>
    <row r="9651" spans="1:6">
      <c r="A9651">
        <v>2044</v>
      </c>
      <c r="B9651" t="s">
        <v>1051</v>
      </c>
      <c r="C9651" t="s">
        <v>1013</v>
      </c>
      <c r="D9651" t="s">
        <v>972</v>
      </c>
      <c r="E9651" t="s">
        <v>1018</v>
      </c>
      <c r="F9651" s="86">
        <v>87770.375716126699</v>
      </c>
    </row>
    <row r="9652" spans="1:6">
      <c r="A9652">
        <v>2045</v>
      </c>
      <c r="B9652" t="s">
        <v>1051</v>
      </c>
      <c r="C9652" t="s">
        <v>1013</v>
      </c>
      <c r="D9652" t="s">
        <v>972</v>
      </c>
      <c r="E9652" t="s">
        <v>1018</v>
      </c>
      <c r="F9652" s="86">
        <v>86837.7887224648</v>
      </c>
    </row>
    <row r="9653" spans="1:6">
      <c r="A9653">
        <v>2046</v>
      </c>
      <c r="B9653" t="s">
        <v>1051</v>
      </c>
      <c r="C9653" t="s">
        <v>1013</v>
      </c>
      <c r="D9653" t="s">
        <v>972</v>
      </c>
      <c r="E9653" t="s">
        <v>1018</v>
      </c>
      <c r="F9653" s="86">
        <v>85907.237385177694</v>
      </c>
    </row>
    <row r="9654" spans="1:6">
      <c r="A9654">
        <v>2047</v>
      </c>
      <c r="B9654" t="s">
        <v>1051</v>
      </c>
      <c r="C9654" t="s">
        <v>1013</v>
      </c>
      <c r="D9654" t="s">
        <v>972</v>
      </c>
      <c r="E9654" t="s">
        <v>1018</v>
      </c>
      <c r="F9654" s="86">
        <v>84987.314971085303</v>
      </c>
    </row>
    <row r="9655" spans="1:6">
      <c r="A9655">
        <v>2048</v>
      </c>
      <c r="B9655" t="s">
        <v>1051</v>
      </c>
      <c r="C9655" t="s">
        <v>1013</v>
      </c>
      <c r="D9655" t="s">
        <v>972</v>
      </c>
      <c r="E9655" t="s">
        <v>1018</v>
      </c>
      <c r="F9655" s="86">
        <v>84090.288451341301</v>
      </c>
    </row>
    <row r="9656" spans="1:6">
      <c r="A9656">
        <v>2049</v>
      </c>
      <c r="B9656" t="s">
        <v>1051</v>
      </c>
      <c r="C9656" t="s">
        <v>1013</v>
      </c>
      <c r="D9656" t="s">
        <v>972</v>
      </c>
      <c r="E9656" t="s">
        <v>1018</v>
      </c>
      <c r="F9656" s="86">
        <v>83218.185023010694</v>
      </c>
    </row>
    <row r="9657" spans="1:6">
      <c r="A9657">
        <v>2050</v>
      </c>
      <c r="B9657" t="s">
        <v>1051</v>
      </c>
      <c r="C9657" t="s">
        <v>1013</v>
      </c>
      <c r="D9657" t="s">
        <v>972</v>
      </c>
      <c r="E9657" t="s">
        <v>1018</v>
      </c>
      <c r="F9657" s="86">
        <v>82372.927761274099</v>
      </c>
    </row>
    <row r="9658" spans="1:6">
      <c r="A9658">
        <v>2017</v>
      </c>
      <c r="B9658" t="s">
        <v>1052</v>
      </c>
      <c r="C9658" t="s">
        <v>1013</v>
      </c>
      <c r="D9658" t="s">
        <v>972</v>
      </c>
      <c r="E9658" t="s">
        <v>1018</v>
      </c>
      <c r="F9658" s="86">
        <v>16405.8835531355</v>
      </c>
    </row>
    <row r="9659" spans="1:6">
      <c r="A9659">
        <v>2018</v>
      </c>
      <c r="B9659" t="s">
        <v>1052</v>
      </c>
      <c r="C9659" t="s">
        <v>1013</v>
      </c>
      <c r="D9659" t="s">
        <v>972</v>
      </c>
      <c r="E9659" t="s">
        <v>1018</v>
      </c>
      <c r="F9659" s="86">
        <v>16596.194504800798</v>
      </c>
    </row>
    <row r="9660" spans="1:6">
      <c r="A9660">
        <v>2019</v>
      </c>
      <c r="B9660" t="s">
        <v>1052</v>
      </c>
      <c r="C9660" t="s">
        <v>1013</v>
      </c>
      <c r="D9660" t="s">
        <v>972</v>
      </c>
      <c r="E9660" t="s">
        <v>1018</v>
      </c>
      <c r="F9660" s="86">
        <v>16782.710335563599</v>
      </c>
    </row>
    <row r="9661" spans="1:6">
      <c r="A9661">
        <v>2020</v>
      </c>
      <c r="B9661" t="s">
        <v>1052</v>
      </c>
      <c r="C9661" t="s">
        <v>1013</v>
      </c>
      <c r="D9661" t="s">
        <v>972</v>
      </c>
      <c r="E9661" t="s">
        <v>1018</v>
      </c>
      <c r="F9661" s="86">
        <v>16962.965011337401</v>
      </c>
    </row>
    <row r="9662" spans="1:6">
      <c r="A9662">
        <v>2021</v>
      </c>
      <c r="B9662" t="s">
        <v>1052</v>
      </c>
      <c r="C9662" t="s">
        <v>1013</v>
      </c>
      <c r="D9662" t="s">
        <v>972</v>
      </c>
      <c r="E9662" t="s">
        <v>1018</v>
      </c>
      <c r="F9662" s="86">
        <v>17136.654121822601</v>
      </c>
    </row>
    <row r="9663" spans="1:6">
      <c r="A9663">
        <v>2022</v>
      </c>
      <c r="B9663" t="s">
        <v>1052</v>
      </c>
      <c r="C9663" t="s">
        <v>1013</v>
      </c>
      <c r="D9663" t="s">
        <v>972</v>
      </c>
      <c r="E9663" t="s">
        <v>1018</v>
      </c>
      <c r="F9663" s="86">
        <v>17305.204439830901</v>
      </c>
    </row>
    <row r="9664" spans="1:6">
      <c r="A9664">
        <v>2023</v>
      </c>
      <c r="B9664" t="s">
        <v>1052</v>
      </c>
      <c r="C9664" t="s">
        <v>1013</v>
      </c>
      <c r="D9664" t="s">
        <v>972</v>
      </c>
      <c r="E9664" t="s">
        <v>1018</v>
      </c>
      <c r="F9664" s="86">
        <v>17465.166696575201</v>
      </c>
    </row>
    <row r="9665" spans="1:6">
      <c r="A9665">
        <v>2024</v>
      </c>
      <c r="B9665" t="s">
        <v>1052</v>
      </c>
      <c r="C9665" t="s">
        <v>1013</v>
      </c>
      <c r="D9665" t="s">
        <v>972</v>
      </c>
      <c r="E9665" t="s">
        <v>1018</v>
      </c>
      <c r="F9665" s="86">
        <v>17618.2742048662</v>
      </c>
    </row>
    <row r="9666" spans="1:6">
      <c r="A9666">
        <v>2025</v>
      </c>
      <c r="B9666" t="s">
        <v>1052</v>
      </c>
      <c r="C9666" t="s">
        <v>1013</v>
      </c>
      <c r="D9666" t="s">
        <v>972</v>
      </c>
      <c r="E9666" t="s">
        <v>1018</v>
      </c>
      <c r="F9666" s="86">
        <v>17762.4936176798</v>
      </c>
    </row>
    <row r="9667" spans="1:6">
      <c r="A9667">
        <v>2026</v>
      </c>
      <c r="B9667" t="s">
        <v>1052</v>
      </c>
      <c r="C9667" t="s">
        <v>1013</v>
      </c>
      <c r="D9667" t="s">
        <v>972</v>
      </c>
      <c r="E9667" t="s">
        <v>1018</v>
      </c>
      <c r="F9667" s="86">
        <v>17890.264708777901</v>
      </c>
    </row>
    <row r="9668" spans="1:6">
      <c r="A9668">
        <v>2027</v>
      </c>
      <c r="B9668" t="s">
        <v>1052</v>
      </c>
      <c r="C9668" t="s">
        <v>1013</v>
      </c>
      <c r="D9668" t="s">
        <v>972</v>
      </c>
      <c r="E9668" t="s">
        <v>1018</v>
      </c>
      <c r="F9668" s="86">
        <v>18010.7170604442</v>
      </c>
    </row>
    <row r="9669" spans="1:6">
      <c r="A9669">
        <v>2028</v>
      </c>
      <c r="B9669" t="s">
        <v>1052</v>
      </c>
      <c r="C9669" t="s">
        <v>1013</v>
      </c>
      <c r="D9669" t="s">
        <v>972</v>
      </c>
      <c r="E9669" t="s">
        <v>1018</v>
      </c>
      <c r="F9669" s="86">
        <v>18114.207046422998</v>
      </c>
    </row>
    <row r="9670" spans="1:6">
      <c r="A9670">
        <v>2029</v>
      </c>
      <c r="B9670" t="s">
        <v>1052</v>
      </c>
      <c r="C9670" t="s">
        <v>1013</v>
      </c>
      <c r="D9670" t="s">
        <v>972</v>
      </c>
      <c r="E9670" t="s">
        <v>1018</v>
      </c>
      <c r="F9670" s="86">
        <v>18207.4589358626</v>
      </c>
    </row>
    <row r="9671" spans="1:6">
      <c r="A9671">
        <v>2030</v>
      </c>
      <c r="B9671" t="s">
        <v>1052</v>
      </c>
      <c r="C9671" t="s">
        <v>1013</v>
      </c>
      <c r="D9671" t="s">
        <v>972</v>
      </c>
      <c r="E9671" t="s">
        <v>1018</v>
      </c>
      <c r="F9671" s="86">
        <v>18299.6147741368</v>
      </c>
    </row>
    <row r="9672" spans="1:6">
      <c r="A9672">
        <v>2031</v>
      </c>
      <c r="B9672" t="s">
        <v>1052</v>
      </c>
      <c r="C9672" t="s">
        <v>1013</v>
      </c>
      <c r="D9672" t="s">
        <v>972</v>
      </c>
      <c r="E9672" t="s">
        <v>1018</v>
      </c>
      <c r="F9672" s="86">
        <v>18374.445590444</v>
      </c>
    </row>
    <row r="9673" spans="1:6">
      <c r="A9673">
        <v>2032</v>
      </c>
      <c r="B9673" t="s">
        <v>1052</v>
      </c>
      <c r="C9673" t="s">
        <v>1013</v>
      </c>
      <c r="D9673" t="s">
        <v>972</v>
      </c>
      <c r="E9673" t="s">
        <v>1018</v>
      </c>
      <c r="F9673" s="86">
        <v>18454.779045173898</v>
      </c>
    </row>
    <row r="9674" spans="1:6">
      <c r="A9674">
        <v>2033</v>
      </c>
      <c r="B9674" t="s">
        <v>1052</v>
      </c>
      <c r="C9674" t="s">
        <v>1013</v>
      </c>
      <c r="D9674" t="s">
        <v>972</v>
      </c>
      <c r="E9674" t="s">
        <v>1018</v>
      </c>
      <c r="F9674" s="86">
        <v>18520.6132171639</v>
      </c>
    </row>
    <row r="9675" spans="1:6">
      <c r="A9675">
        <v>2034</v>
      </c>
      <c r="B9675" t="s">
        <v>1052</v>
      </c>
      <c r="C9675" t="s">
        <v>1013</v>
      </c>
      <c r="D9675" t="s">
        <v>972</v>
      </c>
      <c r="E9675" t="s">
        <v>1018</v>
      </c>
      <c r="F9675" s="86">
        <v>18589.703775380502</v>
      </c>
    </row>
    <row r="9676" spans="1:6">
      <c r="A9676">
        <v>2035</v>
      </c>
      <c r="B9676" t="s">
        <v>1052</v>
      </c>
      <c r="C9676" t="s">
        <v>1013</v>
      </c>
      <c r="D9676" t="s">
        <v>972</v>
      </c>
      <c r="E9676" t="s">
        <v>1018</v>
      </c>
      <c r="F9676" s="86">
        <v>18657.062140896101</v>
      </c>
    </row>
    <row r="9677" spans="1:6">
      <c r="A9677">
        <v>2036</v>
      </c>
      <c r="B9677" t="s">
        <v>1052</v>
      </c>
      <c r="C9677" t="s">
        <v>1013</v>
      </c>
      <c r="D9677" t="s">
        <v>972</v>
      </c>
      <c r="E9677" t="s">
        <v>1018</v>
      </c>
      <c r="F9677" s="86">
        <v>18719.134944232799</v>
      </c>
    </row>
    <row r="9678" spans="1:6">
      <c r="A9678">
        <v>2037</v>
      </c>
      <c r="B9678" t="s">
        <v>1052</v>
      </c>
      <c r="C9678" t="s">
        <v>1013</v>
      </c>
      <c r="D9678" t="s">
        <v>972</v>
      </c>
      <c r="E9678" t="s">
        <v>1018</v>
      </c>
      <c r="F9678" s="86">
        <v>18769.6782463339</v>
      </c>
    </row>
    <row r="9679" spans="1:6">
      <c r="A9679">
        <v>2038</v>
      </c>
      <c r="B9679" t="s">
        <v>1052</v>
      </c>
      <c r="C9679" t="s">
        <v>1013</v>
      </c>
      <c r="D9679" t="s">
        <v>972</v>
      </c>
      <c r="E9679" t="s">
        <v>1018</v>
      </c>
      <c r="F9679" s="86">
        <v>18825.934451135799</v>
      </c>
    </row>
    <row r="9680" spans="1:6">
      <c r="A9680">
        <v>2039</v>
      </c>
      <c r="B9680" t="s">
        <v>1052</v>
      </c>
      <c r="C9680" t="s">
        <v>1013</v>
      </c>
      <c r="D9680" t="s">
        <v>972</v>
      </c>
      <c r="E9680" t="s">
        <v>1018</v>
      </c>
      <c r="F9680" s="86">
        <v>18872.167386894402</v>
      </c>
    </row>
    <row r="9681" spans="1:6">
      <c r="A9681">
        <v>2040</v>
      </c>
      <c r="B9681" t="s">
        <v>1052</v>
      </c>
      <c r="C9681" t="s">
        <v>1013</v>
      </c>
      <c r="D9681" t="s">
        <v>972</v>
      </c>
      <c r="E9681" t="s">
        <v>1018</v>
      </c>
      <c r="F9681" s="86">
        <v>18905.2149091586</v>
      </c>
    </row>
    <row r="9682" spans="1:6">
      <c r="A9682">
        <v>2041</v>
      </c>
      <c r="B9682" t="s">
        <v>1052</v>
      </c>
      <c r="C9682" t="s">
        <v>1013</v>
      </c>
      <c r="D9682" t="s">
        <v>972</v>
      </c>
      <c r="E9682" t="s">
        <v>1018</v>
      </c>
      <c r="F9682" s="86">
        <v>18936.470227123998</v>
      </c>
    </row>
    <row r="9683" spans="1:6">
      <c r="A9683">
        <v>2042</v>
      </c>
      <c r="B9683" t="s">
        <v>1052</v>
      </c>
      <c r="C9683" t="s">
        <v>1013</v>
      </c>
      <c r="D9683" t="s">
        <v>972</v>
      </c>
      <c r="E9683" t="s">
        <v>1018</v>
      </c>
      <c r="F9683" s="86">
        <v>18955.960782178801</v>
      </c>
    </row>
    <row r="9684" spans="1:6">
      <c r="A9684">
        <v>2043</v>
      </c>
      <c r="B9684" t="s">
        <v>1052</v>
      </c>
      <c r="C9684" t="s">
        <v>1013</v>
      </c>
      <c r="D9684" t="s">
        <v>972</v>
      </c>
      <c r="E9684" t="s">
        <v>1018</v>
      </c>
      <c r="F9684" s="86">
        <v>18971.021489155501</v>
      </c>
    </row>
    <row r="9685" spans="1:6">
      <c r="A9685">
        <v>2044</v>
      </c>
      <c r="B9685" t="s">
        <v>1052</v>
      </c>
      <c r="C9685" t="s">
        <v>1013</v>
      </c>
      <c r="D9685" t="s">
        <v>972</v>
      </c>
      <c r="E9685" t="s">
        <v>1018</v>
      </c>
      <c r="F9685" s="86">
        <v>18976.122401117402</v>
      </c>
    </row>
    <row r="9686" spans="1:6">
      <c r="A9686">
        <v>2045</v>
      </c>
      <c r="B9686" t="s">
        <v>1052</v>
      </c>
      <c r="C9686" t="s">
        <v>1013</v>
      </c>
      <c r="D9686" t="s">
        <v>972</v>
      </c>
      <c r="E9686" t="s">
        <v>1018</v>
      </c>
      <c r="F9686" s="86">
        <v>18971.242546670699</v>
      </c>
    </row>
    <row r="9687" spans="1:6">
      <c r="A9687">
        <v>2046</v>
      </c>
      <c r="B9687" t="s">
        <v>1052</v>
      </c>
      <c r="C9687" t="s">
        <v>1013</v>
      </c>
      <c r="D9687" t="s">
        <v>972</v>
      </c>
      <c r="E9687" t="s">
        <v>1018</v>
      </c>
      <c r="F9687" s="86">
        <v>18956.6037194657</v>
      </c>
    </row>
    <row r="9688" spans="1:6">
      <c r="A9688">
        <v>2047</v>
      </c>
      <c r="B9688" t="s">
        <v>1052</v>
      </c>
      <c r="C9688" t="s">
        <v>1013</v>
      </c>
      <c r="D9688" t="s">
        <v>972</v>
      </c>
      <c r="E9688" t="s">
        <v>1018</v>
      </c>
      <c r="F9688" s="86">
        <v>18940.625037102502</v>
      </c>
    </row>
    <row r="9689" spans="1:6">
      <c r="A9689">
        <v>2048</v>
      </c>
      <c r="B9689" t="s">
        <v>1052</v>
      </c>
      <c r="C9689" t="s">
        <v>1013</v>
      </c>
      <c r="D9689" t="s">
        <v>972</v>
      </c>
      <c r="E9689" t="s">
        <v>1018</v>
      </c>
      <c r="F9689" s="86">
        <v>18912.688888193399</v>
      </c>
    </row>
    <row r="9690" spans="1:6">
      <c r="A9690">
        <v>2049</v>
      </c>
      <c r="B9690" t="s">
        <v>1052</v>
      </c>
      <c r="C9690" t="s">
        <v>1013</v>
      </c>
      <c r="D9690" t="s">
        <v>972</v>
      </c>
      <c r="E9690" t="s">
        <v>1018</v>
      </c>
      <c r="F9690" s="86">
        <v>18879.8013110594</v>
      </c>
    </row>
    <row r="9691" spans="1:6">
      <c r="A9691">
        <v>2050</v>
      </c>
      <c r="B9691" t="s">
        <v>1052</v>
      </c>
      <c r="C9691" t="s">
        <v>1013</v>
      </c>
      <c r="D9691" t="s">
        <v>972</v>
      </c>
      <c r="E9691" t="s">
        <v>1018</v>
      </c>
      <c r="F9691" s="86">
        <v>18845.2758867589</v>
      </c>
    </row>
    <row r="9692" spans="1:6">
      <c r="A9692">
        <v>2017</v>
      </c>
      <c r="B9692" t="s">
        <v>1053</v>
      </c>
      <c r="C9692" t="s">
        <v>1013</v>
      </c>
      <c r="D9692" t="s">
        <v>972</v>
      </c>
      <c r="E9692" t="s">
        <v>1018</v>
      </c>
      <c r="F9692" s="86">
        <v>601969.32422955905</v>
      </c>
    </row>
    <row r="9693" spans="1:6">
      <c r="A9693">
        <v>2018</v>
      </c>
      <c r="B9693" t="s">
        <v>1053</v>
      </c>
      <c r="C9693" t="s">
        <v>1013</v>
      </c>
      <c r="D9693" t="s">
        <v>972</v>
      </c>
      <c r="E9693" t="s">
        <v>1018</v>
      </c>
      <c r="F9693" s="86">
        <v>617922.56917109399</v>
      </c>
    </row>
    <row r="9694" spans="1:6">
      <c r="A9694">
        <v>2019</v>
      </c>
      <c r="B9694" t="s">
        <v>1053</v>
      </c>
      <c r="C9694" t="s">
        <v>1013</v>
      </c>
      <c r="D9694" t="s">
        <v>972</v>
      </c>
      <c r="E9694" t="s">
        <v>1018</v>
      </c>
      <c r="F9694" s="86">
        <v>634010.06215675105</v>
      </c>
    </row>
    <row r="9695" spans="1:6">
      <c r="A9695">
        <v>2020</v>
      </c>
      <c r="B9695" t="s">
        <v>1053</v>
      </c>
      <c r="C9695" t="s">
        <v>1013</v>
      </c>
      <c r="D9695" t="s">
        <v>972</v>
      </c>
      <c r="E9695" t="s">
        <v>1018</v>
      </c>
      <c r="F9695" s="86">
        <v>649517.68460752105</v>
      </c>
    </row>
    <row r="9696" spans="1:6">
      <c r="A9696">
        <v>2021</v>
      </c>
      <c r="B9696" t="s">
        <v>1053</v>
      </c>
      <c r="C9696" t="s">
        <v>1013</v>
      </c>
      <c r="D9696" t="s">
        <v>972</v>
      </c>
      <c r="E9696" t="s">
        <v>1018</v>
      </c>
      <c r="F9696" s="86">
        <v>664984.99984795903</v>
      </c>
    </row>
    <row r="9697" spans="1:6">
      <c r="A9697">
        <v>2022</v>
      </c>
      <c r="B9697" t="s">
        <v>1053</v>
      </c>
      <c r="C9697" t="s">
        <v>1013</v>
      </c>
      <c r="D9697" t="s">
        <v>972</v>
      </c>
      <c r="E9697" t="s">
        <v>1018</v>
      </c>
      <c r="F9697" s="86">
        <v>680196.44723189098</v>
      </c>
    </row>
    <row r="9698" spans="1:6">
      <c r="A9698">
        <v>2023</v>
      </c>
      <c r="B9698" t="s">
        <v>1053</v>
      </c>
      <c r="C9698" t="s">
        <v>1013</v>
      </c>
      <c r="D9698" t="s">
        <v>972</v>
      </c>
      <c r="E9698" t="s">
        <v>1018</v>
      </c>
      <c r="F9698" s="86">
        <v>695004.514512497</v>
      </c>
    </row>
    <row r="9699" spans="1:6">
      <c r="A9699">
        <v>2024</v>
      </c>
      <c r="B9699" t="s">
        <v>1053</v>
      </c>
      <c r="C9699" t="s">
        <v>1013</v>
      </c>
      <c r="D9699" t="s">
        <v>972</v>
      </c>
      <c r="E9699" t="s">
        <v>1018</v>
      </c>
      <c r="F9699" s="86">
        <v>709357.77448545105</v>
      </c>
    </row>
    <row r="9700" spans="1:6">
      <c r="A9700">
        <v>2025</v>
      </c>
      <c r="B9700" t="s">
        <v>1053</v>
      </c>
      <c r="C9700" t="s">
        <v>1013</v>
      </c>
      <c r="D9700" t="s">
        <v>972</v>
      </c>
      <c r="E9700" t="s">
        <v>1018</v>
      </c>
      <c r="F9700" s="86">
        <v>723141.34733917797</v>
      </c>
    </row>
    <row r="9701" spans="1:6">
      <c r="A9701">
        <v>2026</v>
      </c>
      <c r="B9701" t="s">
        <v>1053</v>
      </c>
      <c r="C9701" t="s">
        <v>1013</v>
      </c>
      <c r="D9701" t="s">
        <v>972</v>
      </c>
      <c r="E9701" t="s">
        <v>1018</v>
      </c>
      <c r="F9701" s="86">
        <v>736202.35205574601</v>
      </c>
    </row>
    <row r="9702" spans="1:6">
      <c r="A9702">
        <v>2027</v>
      </c>
      <c r="B9702" t="s">
        <v>1053</v>
      </c>
      <c r="C9702" t="s">
        <v>1013</v>
      </c>
      <c r="D9702" t="s">
        <v>972</v>
      </c>
      <c r="E9702" t="s">
        <v>1018</v>
      </c>
      <c r="F9702" s="86">
        <v>748667.81144400197</v>
      </c>
    </row>
    <row r="9703" spans="1:6">
      <c r="A9703">
        <v>2028</v>
      </c>
      <c r="B9703" t="s">
        <v>1053</v>
      </c>
      <c r="C9703" t="s">
        <v>1013</v>
      </c>
      <c r="D9703" t="s">
        <v>972</v>
      </c>
      <c r="E9703" t="s">
        <v>1018</v>
      </c>
      <c r="F9703" s="86">
        <v>760441.379295705</v>
      </c>
    </row>
    <row r="9704" spans="1:6">
      <c r="A9704">
        <v>2029</v>
      </c>
      <c r="B9704" t="s">
        <v>1053</v>
      </c>
      <c r="C9704" t="s">
        <v>1013</v>
      </c>
      <c r="D9704" t="s">
        <v>972</v>
      </c>
      <c r="E9704" t="s">
        <v>1018</v>
      </c>
      <c r="F9704" s="86">
        <v>771508.62352111097</v>
      </c>
    </row>
    <row r="9705" spans="1:6">
      <c r="A9705">
        <v>2030</v>
      </c>
      <c r="B9705" t="s">
        <v>1053</v>
      </c>
      <c r="C9705" t="s">
        <v>1013</v>
      </c>
      <c r="D9705" t="s">
        <v>972</v>
      </c>
      <c r="E9705" t="s">
        <v>1018</v>
      </c>
      <c r="F9705" s="86">
        <v>781932.36556330801</v>
      </c>
    </row>
    <row r="9706" spans="1:6">
      <c r="A9706">
        <v>2031</v>
      </c>
      <c r="B9706" t="s">
        <v>1053</v>
      </c>
      <c r="C9706" t="s">
        <v>1013</v>
      </c>
      <c r="D9706" t="s">
        <v>972</v>
      </c>
      <c r="E9706" t="s">
        <v>1018</v>
      </c>
      <c r="F9706" s="86">
        <v>791791.43476905604</v>
      </c>
    </row>
    <row r="9707" spans="1:6">
      <c r="A9707">
        <v>2032</v>
      </c>
      <c r="B9707" t="s">
        <v>1053</v>
      </c>
      <c r="C9707" t="s">
        <v>1013</v>
      </c>
      <c r="D9707" t="s">
        <v>972</v>
      </c>
      <c r="E9707" t="s">
        <v>1018</v>
      </c>
      <c r="F9707" s="86">
        <v>800928.42852112104</v>
      </c>
    </row>
    <row r="9708" spans="1:6">
      <c r="A9708">
        <v>2033</v>
      </c>
      <c r="B9708" t="s">
        <v>1053</v>
      </c>
      <c r="C9708" t="s">
        <v>1013</v>
      </c>
      <c r="D9708" t="s">
        <v>972</v>
      </c>
      <c r="E9708" t="s">
        <v>1018</v>
      </c>
      <c r="F9708" s="86">
        <v>809424.78996395995</v>
      </c>
    </row>
    <row r="9709" spans="1:6">
      <c r="A9709">
        <v>2034</v>
      </c>
      <c r="B9709" t="s">
        <v>1053</v>
      </c>
      <c r="C9709" t="s">
        <v>1013</v>
      </c>
      <c r="D9709" t="s">
        <v>972</v>
      </c>
      <c r="E9709" t="s">
        <v>1018</v>
      </c>
      <c r="F9709" s="86">
        <v>817305.08786221105</v>
      </c>
    </row>
    <row r="9710" spans="1:6">
      <c r="A9710">
        <v>2035</v>
      </c>
      <c r="B9710" t="s">
        <v>1053</v>
      </c>
      <c r="C9710" t="s">
        <v>1013</v>
      </c>
      <c r="D9710" t="s">
        <v>972</v>
      </c>
      <c r="E9710" t="s">
        <v>1018</v>
      </c>
      <c r="F9710" s="86">
        <v>824329.47488362796</v>
      </c>
    </row>
    <row r="9711" spans="1:6">
      <c r="A9711">
        <v>2036</v>
      </c>
      <c r="B9711" t="s">
        <v>1053</v>
      </c>
      <c r="C9711" t="s">
        <v>1013</v>
      </c>
      <c r="D9711" t="s">
        <v>972</v>
      </c>
      <c r="E9711" t="s">
        <v>1018</v>
      </c>
      <c r="F9711" s="86">
        <v>830584.48800721695</v>
      </c>
    </row>
    <row r="9712" spans="1:6">
      <c r="A9712">
        <v>2037</v>
      </c>
      <c r="B9712" t="s">
        <v>1053</v>
      </c>
      <c r="C9712" t="s">
        <v>1013</v>
      </c>
      <c r="D9712" t="s">
        <v>972</v>
      </c>
      <c r="E9712" t="s">
        <v>1018</v>
      </c>
      <c r="F9712" s="86">
        <v>835957.96397827705</v>
      </c>
    </row>
    <row r="9713" spans="1:6">
      <c r="A9713">
        <v>2038</v>
      </c>
      <c r="B9713" t="s">
        <v>1053</v>
      </c>
      <c r="C9713" t="s">
        <v>1013</v>
      </c>
      <c r="D9713" t="s">
        <v>972</v>
      </c>
      <c r="E9713" t="s">
        <v>1018</v>
      </c>
      <c r="F9713" s="86">
        <v>840504.40798790101</v>
      </c>
    </row>
    <row r="9714" spans="1:6">
      <c r="A9714">
        <v>2039</v>
      </c>
      <c r="B9714" t="s">
        <v>1053</v>
      </c>
      <c r="C9714" t="s">
        <v>1013</v>
      </c>
      <c r="D9714" t="s">
        <v>972</v>
      </c>
      <c r="E9714" t="s">
        <v>1018</v>
      </c>
      <c r="F9714" s="86">
        <v>844123.858674597</v>
      </c>
    </row>
    <row r="9715" spans="1:6">
      <c r="A9715">
        <v>2040</v>
      </c>
      <c r="B9715" t="s">
        <v>1053</v>
      </c>
      <c r="C9715" t="s">
        <v>1013</v>
      </c>
      <c r="D9715" t="s">
        <v>972</v>
      </c>
      <c r="E9715" t="s">
        <v>1018</v>
      </c>
      <c r="F9715" s="86">
        <v>846846.86680340394</v>
      </c>
    </row>
    <row r="9716" spans="1:6">
      <c r="A9716">
        <v>2041</v>
      </c>
      <c r="B9716" t="s">
        <v>1053</v>
      </c>
      <c r="C9716" t="s">
        <v>1013</v>
      </c>
      <c r="D9716" t="s">
        <v>972</v>
      </c>
      <c r="E9716" t="s">
        <v>1018</v>
      </c>
      <c r="F9716" s="86">
        <v>848687.42570128106</v>
      </c>
    </row>
    <row r="9717" spans="1:6">
      <c r="A9717">
        <v>2042</v>
      </c>
      <c r="B9717" t="s">
        <v>1053</v>
      </c>
      <c r="C9717" t="s">
        <v>1013</v>
      </c>
      <c r="D9717" t="s">
        <v>972</v>
      </c>
      <c r="E9717" t="s">
        <v>1018</v>
      </c>
      <c r="F9717" s="86">
        <v>849717.43858534598</v>
      </c>
    </row>
    <row r="9718" spans="1:6">
      <c r="A9718">
        <v>2043</v>
      </c>
      <c r="B9718" t="s">
        <v>1053</v>
      </c>
      <c r="C9718" t="s">
        <v>1013</v>
      </c>
      <c r="D9718" t="s">
        <v>972</v>
      </c>
      <c r="E9718" t="s">
        <v>1018</v>
      </c>
      <c r="F9718" s="86">
        <v>850147.53585138102</v>
      </c>
    </row>
    <row r="9719" spans="1:6">
      <c r="A9719">
        <v>2044</v>
      </c>
      <c r="B9719" t="s">
        <v>1053</v>
      </c>
      <c r="C9719" t="s">
        <v>1013</v>
      </c>
      <c r="D9719" t="s">
        <v>972</v>
      </c>
      <c r="E9719" t="s">
        <v>1018</v>
      </c>
      <c r="F9719" s="86">
        <v>850030.61138175905</v>
      </c>
    </row>
    <row r="9720" spans="1:6">
      <c r="A9720">
        <v>2045</v>
      </c>
      <c r="B9720" t="s">
        <v>1053</v>
      </c>
      <c r="C9720" t="s">
        <v>1013</v>
      </c>
      <c r="D9720" t="s">
        <v>972</v>
      </c>
      <c r="E9720" t="s">
        <v>1018</v>
      </c>
      <c r="F9720" s="86">
        <v>849545.36485140398</v>
      </c>
    </row>
    <row r="9721" spans="1:6">
      <c r="A9721">
        <v>2046</v>
      </c>
      <c r="B9721" t="s">
        <v>1053</v>
      </c>
      <c r="C9721" t="s">
        <v>1013</v>
      </c>
      <c r="D9721" t="s">
        <v>972</v>
      </c>
      <c r="E9721" t="s">
        <v>1018</v>
      </c>
      <c r="F9721" s="86">
        <v>848778.14466999006</v>
      </c>
    </row>
    <row r="9722" spans="1:6">
      <c r="A9722">
        <v>2047</v>
      </c>
      <c r="B9722" t="s">
        <v>1053</v>
      </c>
      <c r="C9722" t="s">
        <v>1013</v>
      </c>
      <c r="D9722" t="s">
        <v>972</v>
      </c>
      <c r="E9722" t="s">
        <v>1018</v>
      </c>
      <c r="F9722" s="86">
        <v>847997.22252269904</v>
      </c>
    </row>
    <row r="9723" spans="1:6">
      <c r="A9723">
        <v>2048</v>
      </c>
      <c r="B9723" t="s">
        <v>1053</v>
      </c>
      <c r="C9723" t="s">
        <v>1013</v>
      </c>
      <c r="D9723" t="s">
        <v>972</v>
      </c>
      <c r="E9723" t="s">
        <v>1018</v>
      </c>
      <c r="F9723" s="86">
        <v>847277.09943883098</v>
      </c>
    </row>
    <row r="9724" spans="1:6">
      <c r="A9724">
        <v>2049</v>
      </c>
      <c r="B9724" t="s">
        <v>1053</v>
      </c>
      <c r="C9724" t="s">
        <v>1013</v>
      </c>
      <c r="D9724" t="s">
        <v>972</v>
      </c>
      <c r="E9724" t="s">
        <v>1018</v>
      </c>
      <c r="F9724" s="86">
        <v>846723.92313450796</v>
      </c>
    </row>
    <row r="9725" spans="1:6">
      <c r="A9725">
        <v>2050</v>
      </c>
      <c r="B9725" t="s">
        <v>1053</v>
      </c>
      <c r="C9725" t="s">
        <v>1013</v>
      </c>
      <c r="D9725" t="s">
        <v>972</v>
      </c>
      <c r="E9725" t="s">
        <v>1018</v>
      </c>
      <c r="F9725" s="86">
        <v>846498.72617625596</v>
      </c>
    </row>
    <row r="9726" spans="1:6">
      <c r="A9726">
        <v>2017</v>
      </c>
      <c r="B9726" t="s">
        <v>1054</v>
      </c>
      <c r="C9726" t="s">
        <v>1013</v>
      </c>
      <c r="D9726" t="s">
        <v>972</v>
      </c>
      <c r="E9726" t="s">
        <v>1018</v>
      </c>
      <c r="F9726" s="86">
        <v>28239.436541765099</v>
      </c>
    </row>
    <row r="9727" spans="1:6">
      <c r="A9727">
        <v>2018</v>
      </c>
      <c r="B9727" t="s">
        <v>1054</v>
      </c>
      <c r="C9727" t="s">
        <v>1013</v>
      </c>
      <c r="D9727" t="s">
        <v>972</v>
      </c>
      <c r="E9727" t="s">
        <v>1018</v>
      </c>
      <c r="F9727" s="86">
        <v>28385.370519454202</v>
      </c>
    </row>
    <row r="9728" spans="1:6">
      <c r="A9728">
        <v>2019</v>
      </c>
      <c r="B9728" t="s">
        <v>1054</v>
      </c>
      <c r="C9728" t="s">
        <v>1013</v>
      </c>
      <c r="D9728" t="s">
        <v>972</v>
      </c>
      <c r="E9728" t="s">
        <v>1018</v>
      </c>
      <c r="F9728" s="86">
        <v>28528.715228602799</v>
      </c>
    </row>
    <row r="9729" spans="1:6">
      <c r="A9729">
        <v>2020</v>
      </c>
      <c r="B9729" t="s">
        <v>1054</v>
      </c>
      <c r="C9729" t="s">
        <v>1013</v>
      </c>
      <c r="D9729" t="s">
        <v>972</v>
      </c>
      <c r="E9729" t="s">
        <v>1018</v>
      </c>
      <c r="F9729" s="86">
        <v>28671.3618988464</v>
      </c>
    </row>
    <row r="9730" spans="1:6">
      <c r="A9730">
        <v>2021</v>
      </c>
      <c r="B9730" t="s">
        <v>1054</v>
      </c>
      <c r="C9730" t="s">
        <v>1013</v>
      </c>
      <c r="D9730" t="s">
        <v>972</v>
      </c>
      <c r="E9730" t="s">
        <v>1018</v>
      </c>
      <c r="F9730" s="86">
        <v>28802.2361297065</v>
      </c>
    </row>
    <row r="9731" spans="1:6">
      <c r="A9731">
        <v>2022</v>
      </c>
      <c r="B9731" t="s">
        <v>1054</v>
      </c>
      <c r="C9731" t="s">
        <v>1013</v>
      </c>
      <c r="D9731" t="s">
        <v>972</v>
      </c>
      <c r="E9731" t="s">
        <v>1018</v>
      </c>
      <c r="F9731" s="86">
        <v>28909.585100930599</v>
      </c>
    </row>
    <row r="9732" spans="1:6">
      <c r="A9732">
        <v>2023</v>
      </c>
      <c r="B9732" t="s">
        <v>1054</v>
      </c>
      <c r="C9732" t="s">
        <v>1013</v>
      </c>
      <c r="D9732" t="s">
        <v>972</v>
      </c>
      <c r="E9732" t="s">
        <v>1018</v>
      </c>
      <c r="F9732" s="86">
        <v>28994.256664886001</v>
      </c>
    </row>
    <row r="9733" spans="1:6">
      <c r="A9733">
        <v>2024</v>
      </c>
      <c r="B9733" t="s">
        <v>1054</v>
      </c>
      <c r="C9733" t="s">
        <v>1013</v>
      </c>
      <c r="D9733" t="s">
        <v>972</v>
      </c>
      <c r="E9733" t="s">
        <v>1018</v>
      </c>
      <c r="F9733" s="86">
        <v>29054.8545364645</v>
      </c>
    </row>
    <row r="9734" spans="1:6">
      <c r="A9734">
        <v>2025</v>
      </c>
      <c r="B9734" t="s">
        <v>1054</v>
      </c>
      <c r="C9734" t="s">
        <v>1013</v>
      </c>
      <c r="D9734" t="s">
        <v>972</v>
      </c>
      <c r="E9734" t="s">
        <v>1018</v>
      </c>
      <c r="F9734" s="86">
        <v>29090.896549652502</v>
      </c>
    </row>
    <row r="9735" spans="1:6">
      <c r="A9735">
        <v>2026</v>
      </c>
      <c r="B9735" t="s">
        <v>1054</v>
      </c>
      <c r="C9735" t="s">
        <v>1013</v>
      </c>
      <c r="D9735" t="s">
        <v>972</v>
      </c>
      <c r="E9735" t="s">
        <v>1018</v>
      </c>
      <c r="F9735" s="86">
        <v>29099.932040220399</v>
      </c>
    </row>
    <row r="9736" spans="1:6">
      <c r="A9736">
        <v>2027</v>
      </c>
      <c r="B9736" t="s">
        <v>1054</v>
      </c>
      <c r="C9736" t="s">
        <v>1013</v>
      </c>
      <c r="D9736" t="s">
        <v>972</v>
      </c>
      <c r="E9736" t="s">
        <v>1018</v>
      </c>
      <c r="F9736" s="86">
        <v>29083.186701820901</v>
      </c>
    </row>
    <row r="9737" spans="1:6">
      <c r="A9737">
        <v>2028</v>
      </c>
      <c r="B9737" t="s">
        <v>1054</v>
      </c>
      <c r="C9737" t="s">
        <v>1013</v>
      </c>
      <c r="D9737" t="s">
        <v>972</v>
      </c>
      <c r="E9737" t="s">
        <v>1018</v>
      </c>
      <c r="F9737" s="86">
        <v>29039.206476727901</v>
      </c>
    </row>
    <row r="9738" spans="1:6">
      <c r="A9738">
        <v>2029</v>
      </c>
      <c r="B9738" t="s">
        <v>1054</v>
      </c>
      <c r="C9738" t="s">
        <v>1013</v>
      </c>
      <c r="D9738" t="s">
        <v>972</v>
      </c>
      <c r="E9738" t="s">
        <v>1018</v>
      </c>
      <c r="F9738" s="86">
        <v>28972.090207969599</v>
      </c>
    </row>
    <row r="9739" spans="1:6">
      <c r="A9739">
        <v>2030</v>
      </c>
      <c r="B9739" t="s">
        <v>1054</v>
      </c>
      <c r="C9739" t="s">
        <v>1013</v>
      </c>
      <c r="D9739" t="s">
        <v>972</v>
      </c>
      <c r="E9739" t="s">
        <v>1018</v>
      </c>
      <c r="F9739" s="86">
        <v>28881.528790020398</v>
      </c>
    </row>
    <row r="9740" spans="1:6">
      <c r="A9740">
        <v>2031</v>
      </c>
      <c r="B9740" t="s">
        <v>1054</v>
      </c>
      <c r="C9740" t="s">
        <v>1013</v>
      </c>
      <c r="D9740" t="s">
        <v>972</v>
      </c>
      <c r="E9740" t="s">
        <v>1018</v>
      </c>
      <c r="F9740" s="86">
        <v>28769.1452118702</v>
      </c>
    </row>
    <row r="9741" spans="1:6">
      <c r="A9741">
        <v>2032</v>
      </c>
      <c r="B9741" t="s">
        <v>1054</v>
      </c>
      <c r="C9741" t="s">
        <v>1013</v>
      </c>
      <c r="D9741" t="s">
        <v>972</v>
      </c>
      <c r="E9741" t="s">
        <v>1018</v>
      </c>
      <c r="F9741" s="86">
        <v>28637.364338940501</v>
      </c>
    </row>
    <row r="9742" spans="1:6">
      <c r="A9742">
        <v>2033</v>
      </c>
      <c r="B9742" t="s">
        <v>1054</v>
      </c>
      <c r="C9742" t="s">
        <v>1013</v>
      </c>
      <c r="D9742" t="s">
        <v>972</v>
      </c>
      <c r="E9742" t="s">
        <v>1018</v>
      </c>
      <c r="F9742" s="86">
        <v>28479.3071704309</v>
      </c>
    </row>
    <row r="9743" spans="1:6">
      <c r="A9743">
        <v>2034</v>
      </c>
      <c r="B9743" t="s">
        <v>1054</v>
      </c>
      <c r="C9743" t="s">
        <v>1013</v>
      </c>
      <c r="D9743" t="s">
        <v>972</v>
      </c>
      <c r="E9743" t="s">
        <v>1018</v>
      </c>
      <c r="F9743" s="86">
        <v>28306.439529216401</v>
      </c>
    </row>
    <row r="9744" spans="1:6">
      <c r="A9744">
        <v>2035</v>
      </c>
      <c r="B9744" t="s">
        <v>1054</v>
      </c>
      <c r="C9744" t="s">
        <v>1013</v>
      </c>
      <c r="D9744" t="s">
        <v>972</v>
      </c>
      <c r="E9744" t="s">
        <v>1018</v>
      </c>
      <c r="F9744" s="86">
        <v>28113.016723729499</v>
      </c>
    </row>
    <row r="9745" spans="1:6">
      <c r="A9745">
        <v>2036</v>
      </c>
      <c r="B9745" t="s">
        <v>1054</v>
      </c>
      <c r="C9745" t="s">
        <v>1013</v>
      </c>
      <c r="D9745" t="s">
        <v>972</v>
      </c>
      <c r="E9745" t="s">
        <v>1018</v>
      </c>
      <c r="F9745" s="86">
        <v>27895.3573876671</v>
      </c>
    </row>
    <row r="9746" spans="1:6">
      <c r="A9746">
        <v>2037</v>
      </c>
      <c r="B9746" t="s">
        <v>1054</v>
      </c>
      <c r="C9746" t="s">
        <v>1013</v>
      </c>
      <c r="D9746" t="s">
        <v>972</v>
      </c>
      <c r="E9746" t="s">
        <v>1018</v>
      </c>
      <c r="F9746" s="86">
        <v>27655.6812895966</v>
      </c>
    </row>
    <row r="9747" spans="1:6">
      <c r="A9747">
        <v>2038</v>
      </c>
      <c r="B9747" t="s">
        <v>1054</v>
      </c>
      <c r="C9747" t="s">
        <v>1013</v>
      </c>
      <c r="D9747" t="s">
        <v>972</v>
      </c>
      <c r="E9747" t="s">
        <v>1018</v>
      </c>
      <c r="F9747" s="86">
        <v>27400.335026368299</v>
      </c>
    </row>
    <row r="9748" spans="1:6">
      <c r="A9748">
        <v>2039</v>
      </c>
      <c r="B9748" t="s">
        <v>1054</v>
      </c>
      <c r="C9748" t="s">
        <v>1013</v>
      </c>
      <c r="D9748" t="s">
        <v>972</v>
      </c>
      <c r="E9748" t="s">
        <v>1018</v>
      </c>
      <c r="F9748" s="86">
        <v>27127.8284587415</v>
      </c>
    </row>
    <row r="9749" spans="1:6">
      <c r="A9749">
        <v>2040</v>
      </c>
      <c r="B9749" t="s">
        <v>1054</v>
      </c>
      <c r="C9749" t="s">
        <v>1013</v>
      </c>
      <c r="D9749" t="s">
        <v>972</v>
      </c>
      <c r="E9749" t="s">
        <v>1018</v>
      </c>
      <c r="F9749" s="86">
        <v>26840.469968570502</v>
      </c>
    </row>
    <row r="9750" spans="1:6">
      <c r="A9750">
        <v>2041</v>
      </c>
      <c r="B9750" t="s">
        <v>1054</v>
      </c>
      <c r="C9750" t="s">
        <v>1013</v>
      </c>
      <c r="D9750" t="s">
        <v>972</v>
      </c>
      <c r="E9750" t="s">
        <v>1018</v>
      </c>
      <c r="F9750" s="86">
        <v>26544.267962675702</v>
      </c>
    </row>
    <row r="9751" spans="1:6">
      <c r="A9751">
        <v>2042</v>
      </c>
      <c r="B9751" t="s">
        <v>1054</v>
      </c>
      <c r="C9751" t="s">
        <v>1013</v>
      </c>
      <c r="D9751" t="s">
        <v>972</v>
      </c>
      <c r="E9751" t="s">
        <v>1018</v>
      </c>
      <c r="F9751" s="86">
        <v>26239.247261284701</v>
      </c>
    </row>
    <row r="9752" spans="1:6">
      <c r="A9752">
        <v>2043</v>
      </c>
      <c r="B9752" t="s">
        <v>1054</v>
      </c>
      <c r="C9752" t="s">
        <v>1013</v>
      </c>
      <c r="D9752" t="s">
        <v>972</v>
      </c>
      <c r="E9752" t="s">
        <v>1018</v>
      </c>
      <c r="F9752" s="86">
        <v>25936.5268727027</v>
      </c>
    </row>
    <row r="9753" spans="1:6">
      <c r="A9753">
        <v>2044</v>
      </c>
      <c r="B9753" t="s">
        <v>1054</v>
      </c>
      <c r="C9753" t="s">
        <v>1013</v>
      </c>
      <c r="D9753" t="s">
        <v>972</v>
      </c>
      <c r="E9753" t="s">
        <v>1018</v>
      </c>
      <c r="F9753" s="86">
        <v>25635.002333302498</v>
      </c>
    </row>
    <row r="9754" spans="1:6">
      <c r="A9754">
        <v>2045</v>
      </c>
      <c r="B9754" t="s">
        <v>1054</v>
      </c>
      <c r="C9754" t="s">
        <v>1013</v>
      </c>
      <c r="D9754" t="s">
        <v>972</v>
      </c>
      <c r="E9754" t="s">
        <v>1018</v>
      </c>
      <c r="F9754" s="86">
        <v>25341.5504445726</v>
      </c>
    </row>
    <row r="9755" spans="1:6">
      <c r="A9755">
        <v>2046</v>
      </c>
      <c r="B9755" t="s">
        <v>1054</v>
      </c>
      <c r="C9755" t="s">
        <v>1013</v>
      </c>
      <c r="D9755" t="s">
        <v>972</v>
      </c>
      <c r="E9755" t="s">
        <v>1018</v>
      </c>
      <c r="F9755" s="86">
        <v>25055.455537326499</v>
      </c>
    </row>
    <row r="9756" spans="1:6">
      <c r="A9756">
        <v>2047</v>
      </c>
      <c r="B9756" t="s">
        <v>1054</v>
      </c>
      <c r="C9756" t="s">
        <v>1013</v>
      </c>
      <c r="D9756" t="s">
        <v>972</v>
      </c>
      <c r="E9756" t="s">
        <v>1018</v>
      </c>
      <c r="F9756" s="86">
        <v>24779.175357337699</v>
      </c>
    </row>
    <row r="9757" spans="1:6">
      <c r="A9757">
        <v>2048</v>
      </c>
      <c r="B9757" t="s">
        <v>1054</v>
      </c>
      <c r="C9757" t="s">
        <v>1013</v>
      </c>
      <c r="D9757" t="s">
        <v>972</v>
      </c>
      <c r="E9757" t="s">
        <v>1018</v>
      </c>
      <c r="F9757" s="86">
        <v>24515.823022716599</v>
      </c>
    </row>
    <row r="9758" spans="1:6">
      <c r="A9758">
        <v>2049</v>
      </c>
      <c r="B9758" t="s">
        <v>1054</v>
      </c>
      <c r="C9758" t="s">
        <v>1013</v>
      </c>
      <c r="D9758" t="s">
        <v>972</v>
      </c>
      <c r="E9758" t="s">
        <v>1018</v>
      </c>
      <c r="F9758" s="86">
        <v>24264.349010136499</v>
      </c>
    </row>
    <row r="9759" spans="1:6">
      <c r="A9759">
        <v>2050</v>
      </c>
      <c r="B9759" t="s">
        <v>1054</v>
      </c>
      <c r="C9759" t="s">
        <v>1013</v>
      </c>
      <c r="D9759" t="s">
        <v>972</v>
      </c>
      <c r="E9759" t="s">
        <v>1018</v>
      </c>
      <c r="F9759" s="86">
        <v>24024.9790063004</v>
      </c>
    </row>
    <row r="9760" spans="1:6">
      <c r="A9760">
        <v>2017</v>
      </c>
      <c r="B9760" t="s">
        <v>1055</v>
      </c>
      <c r="C9760" t="s">
        <v>1013</v>
      </c>
      <c r="D9760" t="s">
        <v>972</v>
      </c>
      <c r="E9760" t="s">
        <v>1018</v>
      </c>
      <c r="F9760" s="86">
        <v>886126.96072505298</v>
      </c>
    </row>
    <row r="9761" spans="1:6">
      <c r="A9761">
        <v>2018</v>
      </c>
      <c r="B9761" t="s">
        <v>1055</v>
      </c>
      <c r="C9761" t="s">
        <v>1013</v>
      </c>
      <c r="D9761" t="s">
        <v>972</v>
      </c>
      <c r="E9761" t="s">
        <v>1018</v>
      </c>
      <c r="F9761" s="86">
        <v>907622.14867444604</v>
      </c>
    </row>
    <row r="9762" spans="1:6">
      <c r="A9762">
        <v>2019</v>
      </c>
      <c r="B9762" t="s">
        <v>1055</v>
      </c>
      <c r="C9762" t="s">
        <v>1013</v>
      </c>
      <c r="D9762" t="s">
        <v>972</v>
      </c>
      <c r="E9762" t="s">
        <v>1018</v>
      </c>
      <c r="F9762" s="86">
        <v>929308.69242779398</v>
      </c>
    </row>
    <row r="9763" spans="1:6">
      <c r="A9763">
        <v>2020</v>
      </c>
      <c r="B9763" t="s">
        <v>1055</v>
      </c>
      <c r="C9763" t="s">
        <v>1013</v>
      </c>
      <c r="D9763" t="s">
        <v>972</v>
      </c>
      <c r="E9763" t="s">
        <v>1018</v>
      </c>
      <c r="F9763" s="86">
        <v>950135.35953276302</v>
      </c>
    </row>
    <row r="9764" spans="1:6">
      <c r="A9764">
        <v>2021</v>
      </c>
      <c r="B9764" t="s">
        <v>1055</v>
      </c>
      <c r="C9764" t="s">
        <v>1013</v>
      </c>
      <c r="D9764" t="s">
        <v>972</v>
      </c>
      <c r="E9764" t="s">
        <v>1018</v>
      </c>
      <c r="F9764" s="86">
        <v>970907.24462237803</v>
      </c>
    </row>
    <row r="9765" spans="1:6">
      <c r="A9765">
        <v>2022</v>
      </c>
      <c r="B9765" t="s">
        <v>1055</v>
      </c>
      <c r="C9765" t="s">
        <v>1013</v>
      </c>
      <c r="D9765" t="s">
        <v>972</v>
      </c>
      <c r="E9765" t="s">
        <v>1018</v>
      </c>
      <c r="F9765" s="86">
        <v>991310.84941502404</v>
      </c>
    </row>
    <row r="9766" spans="1:6">
      <c r="A9766">
        <v>2023</v>
      </c>
      <c r="B9766" t="s">
        <v>1055</v>
      </c>
      <c r="C9766" t="s">
        <v>1013</v>
      </c>
      <c r="D9766" t="s">
        <v>972</v>
      </c>
      <c r="E9766" t="s">
        <v>1018</v>
      </c>
      <c r="F9766" s="86">
        <v>1011123.0822093301</v>
      </c>
    </row>
    <row r="9767" spans="1:6">
      <c r="A9767">
        <v>2024</v>
      </c>
      <c r="B9767" t="s">
        <v>1055</v>
      </c>
      <c r="C9767" t="s">
        <v>1013</v>
      </c>
      <c r="D9767" t="s">
        <v>972</v>
      </c>
      <c r="E9767" t="s">
        <v>1018</v>
      </c>
      <c r="F9767" s="86">
        <v>1030266.19769134</v>
      </c>
    </row>
    <row r="9768" spans="1:6">
      <c r="A9768">
        <v>2025</v>
      </c>
      <c r="B9768" t="s">
        <v>1055</v>
      </c>
      <c r="C9768" t="s">
        <v>1013</v>
      </c>
      <c r="D9768" t="s">
        <v>972</v>
      </c>
      <c r="E9768" t="s">
        <v>1018</v>
      </c>
      <c r="F9768" s="86">
        <v>1048565.59400477</v>
      </c>
    </row>
    <row r="9769" spans="1:6">
      <c r="A9769">
        <v>2026</v>
      </c>
      <c r="B9769" t="s">
        <v>1055</v>
      </c>
      <c r="C9769" t="s">
        <v>1013</v>
      </c>
      <c r="D9769" t="s">
        <v>972</v>
      </c>
      <c r="E9769" t="s">
        <v>1018</v>
      </c>
      <c r="F9769" s="86">
        <v>1065799.5238864999</v>
      </c>
    </row>
    <row r="9770" spans="1:6">
      <c r="A9770">
        <v>2027</v>
      </c>
      <c r="B9770" t="s">
        <v>1055</v>
      </c>
      <c r="C9770" t="s">
        <v>1013</v>
      </c>
      <c r="D9770" t="s">
        <v>972</v>
      </c>
      <c r="E9770" t="s">
        <v>1018</v>
      </c>
      <c r="F9770" s="86">
        <v>1082167.48969663</v>
      </c>
    </row>
    <row r="9771" spans="1:6">
      <c r="A9771">
        <v>2028</v>
      </c>
      <c r="B9771" t="s">
        <v>1055</v>
      </c>
      <c r="C9771" t="s">
        <v>1013</v>
      </c>
      <c r="D9771" t="s">
        <v>972</v>
      </c>
      <c r="E9771" t="s">
        <v>1018</v>
      </c>
      <c r="F9771" s="86">
        <v>1097557.3810819001</v>
      </c>
    </row>
    <row r="9772" spans="1:6">
      <c r="A9772">
        <v>2029</v>
      </c>
      <c r="B9772" t="s">
        <v>1055</v>
      </c>
      <c r="C9772" t="s">
        <v>1013</v>
      </c>
      <c r="D9772" t="s">
        <v>972</v>
      </c>
      <c r="E9772" t="s">
        <v>1018</v>
      </c>
      <c r="F9772" s="86">
        <v>1111970.0461877401</v>
      </c>
    </row>
    <row r="9773" spans="1:6">
      <c r="A9773">
        <v>2030</v>
      </c>
      <c r="B9773" t="s">
        <v>1055</v>
      </c>
      <c r="C9773" t="s">
        <v>1013</v>
      </c>
      <c r="D9773" t="s">
        <v>972</v>
      </c>
      <c r="E9773" t="s">
        <v>1018</v>
      </c>
      <c r="F9773" s="86">
        <v>1125526.18938649</v>
      </c>
    </row>
    <row r="9774" spans="1:6">
      <c r="A9774">
        <v>2031</v>
      </c>
      <c r="B9774" t="s">
        <v>1055</v>
      </c>
      <c r="C9774" t="s">
        <v>1013</v>
      </c>
      <c r="D9774" t="s">
        <v>972</v>
      </c>
      <c r="E9774" t="s">
        <v>1018</v>
      </c>
      <c r="F9774" s="86">
        <v>1138374.1396240599</v>
      </c>
    </row>
    <row r="9775" spans="1:6">
      <c r="A9775">
        <v>2032</v>
      </c>
      <c r="B9775" t="s">
        <v>1055</v>
      </c>
      <c r="C9775" t="s">
        <v>1013</v>
      </c>
      <c r="D9775" t="s">
        <v>972</v>
      </c>
      <c r="E9775" t="s">
        <v>1018</v>
      </c>
      <c r="F9775" s="86">
        <v>1150282.44272385</v>
      </c>
    </row>
    <row r="9776" spans="1:6">
      <c r="A9776">
        <v>2033</v>
      </c>
      <c r="B9776" t="s">
        <v>1055</v>
      </c>
      <c r="C9776" t="s">
        <v>1013</v>
      </c>
      <c r="D9776" t="s">
        <v>972</v>
      </c>
      <c r="E9776" t="s">
        <v>1018</v>
      </c>
      <c r="F9776" s="86">
        <v>1161389.58718099</v>
      </c>
    </row>
    <row r="9777" spans="1:6">
      <c r="A9777">
        <v>2034</v>
      </c>
      <c r="B9777" t="s">
        <v>1055</v>
      </c>
      <c r="C9777" t="s">
        <v>1013</v>
      </c>
      <c r="D9777" t="s">
        <v>972</v>
      </c>
      <c r="E9777" t="s">
        <v>1018</v>
      </c>
      <c r="F9777" s="86">
        <v>1171723.38958359</v>
      </c>
    </row>
    <row r="9778" spans="1:6">
      <c r="A9778">
        <v>2035</v>
      </c>
      <c r="B9778" t="s">
        <v>1055</v>
      </c>
      <c r="C9778" t="s">
        <v>1013</v>
      </c>
      <c r="D9778" t="s">
        <v>972</v>
      </c>
      <c r="E9778" t="s">
        <v>1018</v>
      </c>
      <c r="F9778" s="86">
        <v>1180928.26070084</v>
      </c>
    </row>
    <row r="9779" spans="1:6">
      <c r="A9779">
        <v>2036</v>
      </c>
      <c r="B9779" t="s">
        <v>1055</v>
      </c>
      <c r="C9779" t="s">
        <v>1013</v>
      </c>
      <c r="D9779" t="s">
        <v>972</v>
      </c>
      <c r="E9779" t="s">
        <v>1018</v>
      </c>
      <c r="F9779" s="86">
        <v>1189120.6493786699</v>
      </c>
    </row>
    <row r="9780" spans="1:6">
      <c r="A9780">
        <v>2037</v>
      </c>
      <c r="B9780" t="s">
        <v>1055</v>
      </c>
      <c r="C9780" t="s">
        <v>1013</v>
      </c>
      <c r="D9780" t="s">
        <v>972</v>
      </c>
      <c r="E9780" t="s">
        <v>1018</v>
      </c>
      <c r="F9780" s="86">
        <v>1196130.6441516301</v>
      </c>
    </row>
    <row r="9781" spans="1:6">
      <c r="A9781">
        <v>2038</v>
      </c>
      <c r="B9781" t="s">
        <v>1055</v>
      </c>
      <c r="C9781" t="s">
        <v>1013</v>
      </c>
      <c r="D9781" t="s">
        <v>972</v>
      </c>
      <c r="E9781" t="s">
        <v>1018</v>
      </c>
      <c r="F9781" s="86">
        <v>1202019.70304112</v>
      </c>
    </row>
    <row r="9782" spans="1:6">
      <c r="A9782">
        <v>2039</v>
      </c>
      <c r="B9782" t="s">
        <v>1055</v>
      </c>
      <c r="C9782" t="s">
        <v>1013</v>
      </c>
      <c r="D9782" t="s">
        <v>972</v>
      </c>
      <c r="E9782" t="s">
        <v>1018</v>
      </c>
      <c r="F9782" s="86">
        <v>1206639.78238718</v>
      </c>
    </row>
    <row r="9783" spans="1:6">
      <c r="A9783">
        <v>2040</v>
      </c>
      <c r="B9783" t="s">
        <v>1055</v>
      </c>
      <c r="C9783" t="s">
        <v>1013</v>
      </c>
      <c r="D9783" t="s">
        <v>972</v>
      </c>
      <c r="E9783" t="s">
        <v>1018</v>
      </c>
      <c r="F9783" s="86">
        <v>1210041.6106825201</v>
      </c>
    </row>
    <row r="9784" spans="1:6">
      <c r="A9784">
        <v>2041</v>
      </c>
      <c r="B9784" t="s">
        <v>1055</v>
      </c>
      <c r="C9784" t="s">
        <v>1013</v>
      </c>
      <c r="D9784" t="s">
        <v>972</v>
      </c>
      <c r="E9784" t="s">
        <v>1018</v>
      </c>
      <c r="F9784" s="86">
        <v>1212244.5786528201</v>
      </c>
    </row>
    <row r="9785" spans="1:6">
      <c r="A9785">
        <v>2042</v>
      </c>
      <c r="B9785" t="s">
        <v>1055</v>
      </c>
      <c r="C9785" t="s">
        <v>1013</v>
      </c>
      <c r="D9785" t="s">
        <v>972</v>
      </c>
      <c r="E9785" t="s">
        <v>1018</v>
      </c>
      <c r="F9785" s="86">
        <v>1213370.6227107199</v>
      </c>
    </row>
    <row r="9786" spans="1:6">
      <c r="A9786">
        <v>2043</v>
      </c>
      <c r="B9786" t="s">
        <v>1055</v>
      </c>
      <c r="C9786" t="s">
        <v>1013</v>
      </c>
      <c r="D9786" t="s">
        <v>972</v>
      </c>
      <c r="E9786" t="s">
        <v>1018</v>
      </c>
      <c r="F9786" s="86">
        <v>1213734.7560888401</v>
      </c>
    </row>
    <row r="9787" spans="1:6">
      <c r="A9787">
        <v>2044</v>
      </c>
      <c r="B9787" t="s">
        <v>1055</v>
      </c>
      <c r="C9787" t="s">
        <v>1013</v>
      </c>
      <c r="D9787" t="s">
        <v>972</v>
      </c>
      <c r="E9787" t="s">
        <v>1018</v>
      </c>
      <c r="F9787" s="86">
        <v>1213414.4710772799</v>
      </c>
    </row>
    <row r="9788" spans="1:6">
      <c r="A9788">
        <v>2045</v>
      </c>
      <c r="B9788" t="s">
        <v>1055</v>
      </c>
      <c r="C9788" t="s">
        <v>1013</v>
      </c>
      <c r="D9788" t="s">
        <v>972</v>
      </c>
      <c r="E9788" t="s">
        <v>1018</v>
      </c>
      <c r="F9788" s="86">
        <v>1212669.0217125199</v>
      </c>
    </row>
    <row r="9789" spans="1:6">
      <c r="A9789">
        <v>2046</v>
      </c>
      <c r="B9789" t="s">
        <v>1055</v>
      </c>
      <c r="C9789" t="s">
        <v>1013</v>
      </c>
      <c r="D9789" t="s">
        <v>972</v>
      </c>
      <c r="E9789" t="s">
        <v>1018</v>
      </c>
      <c r="F9789" s="86">
        <v>1211630.81430476</v>
      </c>
    </row>
    <row r="9790" spans="1:6">
      <c r="A9790">
        <v>2047</v>
      </c>
      <c r="B9790" t="s">
        <v>1055</v>
      </c>
      <c r="C9790" t="s">
        <v>1013</v>
      </c>
      <c r="D9790" t="s">
        <v>972</v>
      </c>
      <c r="E9790" t="s">
        <v>1018</v>
      </c>
      <c r="F9790" s="86">
        <v>1210679.4620632599</v>
      </c>
    </row>
    <row r="9791" spans="1:6">
      <c r="A9791">
        <v>2048</v>
      </c>
      <c r="B9791" t="s">
        <v>1055</v>
      </c>
      <c r="C9791" t="s">
        <v>1013</v>
      </c>
      <c r="D9791" t="s">
        <v>972</v>
      </c>
      <c r="E9791" t="s">
        <v>1018</v>
      </c>
      <c r="F9791" s="86">
        <v>1209919.03173782</v>
      </c>
    </row>
    <row r="9792" spans="1:6">
      <c r="A9792">
        <v>2049</v>
      </c>
      <c r="B9792" t="s">
        <v>1055</v>
      </c>
      <c r="C9792" t="s">
        <v>1013</v>
      </c>
      <c r="D9792" t="s">
        <v>972</v>
      </c>
      <c r="E9792" t="s">
        <v>1018</v>
      </c>
      <c r="F9792" s="86">
        <v>1209487.2336285899</v>
      </c>
    </row>
    <row r="9793" spans="1:6">
      <c r="A9793">
        <v>2050</v>
      </c>
      <c r="B9793" t="s">
        <v>1055</v>
      </c>
      <c r="C9793" t="s">
        <v>1013</v>
      </c>
      <c r="D9793" t="s">
        <v>972</v>
      </c>
      <c r="E9793" t="s">
        <v>1018</v>
      </c>
      <c r="F9793" s="86">
        <v>1209609.70183448</v>
      </c>
    </row>
    <row r="9794" spans="1:6">
      <c r="A9794">
        <v>2017</v>
      </c>
      <c r="B9794" t="s">
        <v>1056</v>
      </c>
      <c r="C9794" t="s">
        <v>1013</v>
      </c>
      <c r="D9794" t="s">
        <v>972</v>
      </c>
      <c r="E9794" t="s">
        <v>1018</v>
      </c>
      <c r="F9794" s="86">
        <v>810067.58331573603</v>
      </c>
    </row>
    <row r="9795" spans="1:6">
      <c r="A9795">
        <v>2018</v>
      </c>
      <c r="B9795" t="s">
        <v>1056</v>
      </c>
      <c r="C9795" t="s">
        <v>1013</v>
      </c>
      <c r="D9795" t="s">
        <v>972</v>
      </c>
      <c r="E9795" t="s">
        <v>1018</v>
      </c>
      <c r="F9795" s="86">
        <v>808782.21460328798</v>
      </c>
    </row>
    <row r="9796" spans="1:6">
      <c r="A9796">
        <v>2019</v>
      </c>
      <c r="B9796" t="s">
        <v>1056</v>
      </c>
      <c r="C9796" t="s">
        <v>1013</v>
      </c>
      <c r="D9796" t="s">
        <v>972</v>
      </c>
      <c r="E9796" t="s">
        <v>1018</v>
      </c>
      <c r="F9796" s="86">
        <v>807302.58189875004</v>
      </c>
    </row>
    <row r="9797" spans="1:6">
      <c r="A9797">
        <v>2020</v>
      </c>
      <c r="B9797" t="s">
        <v>1056</v>
      </c>
      <c r="C9797" t="s">
        <v>1013</v>
      </c>
      <c r="D9797" t="s">
        <v>972</v>
      </c>
      <c r="E9797" t="s">
        <v>1018</v>
      </c>
      <c r="F9797" s="86">
        <v>805382.73802336201</v>
      </c>
    </row>
    <row r="9798" spans="1:6">
      <c r="A9798">
        <v>2021</v>
      </c>
      <c r="B9798" t="s">
        <v>1056</v>
      </c>
      <c r="C9798" t="s">
        <v>1013</v>
      </c>
      <c r="D9798" t="s">
        <v>972</v>
      </c>
      <c r="E9798" t="s">
        <v>1018</v>
      </c>
      <c r="F9798" s="86">
        <v>803260.98641371401</v>
      </c>
    </row>
    <row r="9799" spans="1:6">
      <c r="A9799">
        <v>2022</v>
      </c>
      <c r="B9799" t="s">
        <v>1056</v>
      </c>
      <c r="C9799" t="s">
        <v>1013</v>
      </c>
      <c r="D9799" t="s">
        <v>972</v>
      </c>
      <c r="E9799" t="s">
        <v>1018</v>
      </c>
      <c r="F9799" s="86">
        <v>800801.14755782695</v>
      </c>
    </row>
    <row r="9800" spans="1:6">
      <c r="A9800">
        <v>2023</v>
      </c>
      <c r="B9800" t="s">
        <v>1056</v>
      </c>
      <c r="C9800" t="s">
        <v>1013</v>
      </c>
      <c r="D9800" t="s">
        <v>972</v>
      </c>
      <c r="E9800" t="s">
        <v>1018</v>
      </c>
      <c r="F9800" s="86">
        <v>797893.34792262199</v>
      </c>
    </row>
    <row r="9801" spans="1:6">
      <c r="A9801">
        <v>2024</v>
      </c>
      <c r="B9801" t="s">
        <v>1056</v>
      </c>
      <c r="C9801" t="s">
        <v>1013</v>
      </c>
      <c r="D9801" t="s">
        <v>972</v>
      </c>
      <c r="E9801" t="s">
        <v>1018</v>
      </c>
      <c r="F9801" s="86">
        <v>794419.15986039396</v>
      </c>
    </row>
    <row r="9802" spans="1:6">
      <c r="A9802">
        <v>2025</v>
      </c>
      <c r="B9802" t="s">
        <v>1056</v>
      </c>
      <c r="C9802" t="s">
        <v>1013</v>
      </c>
      <c r="D9802" t="s">
        <v>972</v>
      </c>
      <c r="E9802" t="s">
        <v>1018</v>
      </c>
      <c r="F9802" s="86">
        <v>790328.99694763904</v>
      </c>
    </row>
    <row r="9803" spans="1:6">
      <c r="A9803">
        <v>2026</v>
      </c>
      <c r="B9803" t="s">
        <v>1056</v>
      </c>
      <c r="C9803" t="s">
        <v>1013</v>
      </c>
      <c r="D9803" t="s">
        <v>972</v>
      </c>
      <c r="E9803" t="s">
        <v>1018</v>
      </c>
      <c r="F9803" s="86">
        <v>785586.62374942296</v>
      </c>
    </row>
    <row r="9804" spans="1:6">
      <c r="A9804">
        <v>2027</v>
      </c>
      <c r="B9804" t="s">
        <v>1056</v>
      </c>
      <c r="C9804" t="s">
        <v>1013</v>
      </c>
      <c r="D9804" t="s">
        <v>972</v>
      </c>
      <c r="E9804" t="s">
        <v>1018</v>
      </c>
      <c r="F9804" s="86">
        <v>780134.96005138697</v>
      </c>
    </row>
    <row r="9805" spans="1:6">
      <c r="A9805">
        <v>2028</v>
      </c>
      <c r="B9805" t="s">
        <v>1056</v>
      </c>
      <c r="C9805" t="s">
        <v>1013</v>
      </c>
      <c r="D9805" t="s">
        <v>972</v>
      </c>
      <c r="E9805" t="s">
        <v>1018</v>
      </c>
      <c r="F9805" s="86">
        <v>773965.48239675397</v>
      </c>
    </row>
    <row r="9806" spans="1:6">
      <c r="A9806">
        <v>2029</v>
      </c>
      <c r="B9806" t="s">
        <v>1056</v>
      </c>
      <c r="C9806" t="s">
        <v>1013</v>
      </c>
      <c r="D9806" t="s">
        <v>972</v>
      </c>
      <c r="E9806" t="s">
        <v>1018</v>
      </c>
      <c r="F9806" s="86">
        <v>766991.130223947</v>
      </c>
    </row>
    <row r="9807" spans="1:6">
      <c r="A9807">
        <v>2030</v>
      </c>
      <c r="B9807" t="s">
        <v>1056</v>
      </c>
      <c r="C9807" t="s">
        <v>1013</v>
      </c>
      <c r="D9807" t="s">
        <v>972</v>
      </c>
      <c r="E9807" t="s">
        <v>1018</v>
      </c>
      <c r="F9807" s="86">
        <v>759130.33043802599</v>
      </c>
    </row>
    <row r="9808" spans="1:6">
      <c r="A9808">
        <v>2031</v>
      </c>
      <c r="B9808" t="s">
        <v>1056</v>
      </c>
      <c r="C9808" t="s">
        <v>1013</v>
      </c>
      <c r="D9808" t="s">
        <v>972</v>
      </c>
      <c r="E9808" t="s">
        <v>1018</v>
      </c>
      <c r="F9808" s="86">
        <v>750316.54343957501</v>
      </c>
    </row>
    <row r="9809" spans="1:6">
      <c r="A9809">
        <v>2032</v>
      </c>
      <c r="B9809" t="s">
        <v>1056</v>
      </c>
      <c r="C9809" t="s">
        <v>1013</v>
      </c>
      <c r="D9809" t="s">
        <v>972</v>
      </c>
      <c r="E9809" t="s">
        <v>1018</v>
      </c>
      <c r="F9809" s="86">
        <v>740496.90050132503</v>
      </c>
    </row>
    <row r="9810" spans="1:6">
      <c r="A9810">
        <v>2033</v>
      </c>
      <c r="B9810" t="s">
        <v>1056</v>
      </c>
      <c r="C9810" t="s">
        <v>1013</v>
      </c>
      <c r="D9810" t="s">
        <v>972</v>
      </c>
      <c r="E9810" t="s">
        <v>1018</v>
      </c>
      <c r="F9810" s="86">
        <v>729681.69422319205</v>
      </c>
    </row>
    <row r="9811" spans="1:6">
      <c r="A9811">
        <v>2034</v>
      </c>
      <c r="B9811" t="s">
        <v>1056</v>
      </c>
      <c r="C9811" t="s">
        <v>1013</v>
      </c>
      <c r="D9811" t="s">
        <v>972</v>
      </c>
      <c r="E9811" t="s">
        <v>1018</v>
      </c>
      <c r="F9811" s="86">
        <v>717872.27900597197</v>
      </c>
    </row>
    <row r="9812" spans="1:6">
      <c r="A9812">
        <v>2035</v>
      </c>
      <c r="B9812" t="s">
        <v>1056</v>
      </c>
      <c r="C9812" t="s">
        <v>1013</v>
      </c>
      <c r="D9812" t="s">
        <v>972</v>
      </c>
      <c r="E9812" t="s">
        <v>1018</v>
      </c>
      <c r="F9812" s="86">
        <v>704987.27481539501</v>
      </c>
    </row>
    <row r="9813" spans="1:6">
      <c r="A9813">
        <v>2036</v>
      </c>
      <c r="B9813" t="s">
        <v>1056</v>
      </c>
      <c r="C9813" t="s">
        <v>1013</v>
      </c>
      <c r="D9813" t="s">
        <v>972</v>
      </c>
      <c r="E9813" t="s">
        <v>1018</v>
      </c>
      <c r="F9813" s="86">
        <v>691060.05237171799</v>
      </c>
    </row>
    <row r="9814" spans="1:6">
      <c r="A9814">
        <v>2037</v>
      </c>
      <c r="B9814" t="s">
        <v>1056</v>
      </c>
      <c r="C9814" t="s">
        <v>1013</v>
      </c>
      <c r="D9814" t="s">
        <v>972</v>
      </c>
      <c r="E9814" t="s">
        <v>1018</v>
      </c>
      <c r="F9814" s="86">
        <v>676145.65633912303</v>
      </c>
    </row>
    <row r="9815" spans="1:6">
      <c r="A9815">
        <v>2038</v>
      </c>
      <c r="B9815" t="s">
        <v>1056</v>
      </c>
      <c r="C9815" t="s">
        <v>1013</v>
      </c>
      <c r="D9815" t="s">
        <v>972</v>
      </c>
      <c r="E9815" t="s">
        <v>1018</v>
      </c>
      <c r="F9815" s="86">
        <v>660417.18747906003</v>
      </c>
    </row>
    <row r="9816" spans="1:6">
      <c r="A9816">
        <v>2039</v>
      </c>
      <c r="B9816" t="s">
        <v>1056</v>
      </c>
      <c r="C9816" t="s">
        <v>1013</v>
      </c>
      <c r="D9816" t="s">
        <v>972</v>
      </c>
      <c r="E9816" t="s">
        <v>1018</v>
      </c>
      <c r="F9816" s="86">
        <v>644026.55226723698</v>
      </c>
    </row>
    <row r="9817" spans="1:6">
      <c r="A9817">
        <v>2040</v>
      </c>
      <c r="B9817" t="s">
        <v>1056</v>
      </c>
      <c r="C9817" t="s">
        <v>1013</v>
      </c>
      <c r="D9817" t="s">
        <v>972</v>
      </c>
      <c r="E9817" t="s">
        <v>1018</v>
      </c>
      <c r="F9817" s="86">
        <v>627135.44860285299</v>
      </c>
    </row>
    <row r="9818" spans="1:6">
      <c r="A9818">
        <v>2041</v>
      </c>
      <c r="B9818" t="s">
        <v>1056</v>
      </c>
      <c r="C9818" t="s">
        <v>1013</v>
      </c>
      <c r="D9818" t="s">
        <v>972</v>
      </c>
      <c r="E9818" t="s">
        <v>1018</v>
      </c>
      <c r="F9818" s="86">
        <v>610009.16195457999</v>
      </c>
    </row>
    <row r="9819" spans="1:6">
      <c r="A9819">
        <v>2042</v>
      </c>
      <c r="B9819" t="s">
        <v>1056</v>
      </c>
      <c r="C9819" t="s">
        <v>1013</v>
      </c>
      <c r="D9819" t="s">
        <v>972</v>
      </c>
      <c r="E9819" t="s">
        <v>1018</v>
      </c>
      <c r="F9819" s="86">
        <v>592954.30264586804</v>
      </c>
    </row>
    <row r="9820" spans="1:6">
      <c r="A9820">
        <v>2043</v>
      </c>
      <c r="B9820" t="s">
        <v>1056</v>
      </c>
      <c r="C9820" t="s">
        <v>1013</v>
      </c>
      <c r="D9820" t="s">
        <v>972</v>
      </c>
      <c r="E9820" t="s">
        <v>1018</v>
      </c>
      <c r="F9820" s="86">
        <v>576345.39472565497</v>
      </c>
    </row>
    <row r="9821" spans="1:6">
      <c r="A9821">
        <v>2044</v>
      </c>
      <c r="B9821" t="s">
        <v>1056</v>
      </c>
      <c r="C9821" t="s">
        <v>1013</v>
      </c>
      <c r="D9821" t="s">
        <v>972</v>
      </c>
      <c r="E9821" t="s">
        <v>1018</v>
      </c>
      <c r="F9821" s="86">
        <v>560453.59692509403</v>
      </c>
    </row>
    <row r="9822" spans="1:6">
      <c r="A9822">
        <v>2045</v>
      </c>
      <c r="B9822" t="s">
        <v>1056</v>
      </c>
      <c r="C9822" t="s">
        <v>1013</v>
      </c>
      <c r="D9822" t="s">
        <v>972</v>
      </c>
      <c r="E9822" t="s">
        <v>1018</v>
      </c>
      <c r="F9822" s="86">
        <v>545578.03391479806</v>
      </c>
    </row>
    <row r="9823" spans="1:6">
      <c r="A9823">
        <v>2046</v>
      </c>
      <c r="B9823" t="s">
        <v>1056</v>
      </c>
      <c r="C9823" t="s">
        <v>1013</v>
      </c>
      <c r="D9823" t="s">
        <v>972</v>
      </c>
      <c r="E9823" t="s">
        <v>1018</v>
      </c>
      <c r="F9823" s="86">
        <v>531930.48389698705</v>
      </c>
    </row>
    <row r="9824" spans="1:6">
      <c r="A9824">
        <v>2047</v>
      </c>
      <c r="B9824" t="s">
        <v>1056</v>
      </c>
      <c r="C9824" t="s">
        <v>1013</v>
      </c>
      <c r="D9824" t="s">
        <v>972</v>
      </c>
      <c r="E9824" t="s">
        <v>1018</v>
      </c>
      <c r="F9824" s="86">
        <v>519618.51521532401</v>
      </c>
    </row>
    <row r="9825" spans="1:6">
      <c r="A9825">
        <v>2048</v>
      </c>
      <c r="B9825" t="s">
        <v>1056</v>
      </c>
      <c r="C9825" t="s">
        <v>1013</v>
      </c>
      <c r="D9825" t="s">
        <v>972</v>
      </c>
      <c r="E9825" t="s">
        <v>1018</v>
      </c>
      <c r="F9825" s="86">
        <v>508718.47761753801</v>
      </c>
    </row>
    <row r="9826" spans="1:6">
      <c r="A9826">
        <v>2049</v>
      </c>
      <c r="B9826" t="s">
        <v>1056</v>
      </c>
      <c r="C9826" t="s">
        <v>1013</v>
      </c>
      <c r="D9826" t="s">
        <v>972</v>
      </c>
      <c r="E9826" t="s">
        <v>1018</v>
      </c>
      <c r="F9826" s="86">
        <v>499230.25390622998</v>
      </c>
    </row>
    <row r="9827" spans="1:6">
      <c r="A9827">
        <v>2050</v>
      </c>
      <c r="B9827" t="s">
        <v>1056</v>
      </c>
      <c r="C9827" t="s">
        <v>1013</v>
      </c>
      <c r="D9827" t="s">
        <v>972</v>
      </c>
      <c r="E9827" t="s">
        <v>1018</v>
      </c>
      <c r="F9827" s="86">
        <v>491069.692777135</v>
      </c>
    </row>
    <row r="9828" spans="1:6">
      <c r="A9828">
        <v>2017</v>
      </c>
      <c r="B9828" t="s">
        <v>1057</v>
      </c>
      <c r="C9828" t="s">
        <v>1013</v>
      </c>
      <c r="D9828" t="s">
        <v>972</v>
      </c>
      <c r="E9828" t="s">
        <v>1018</v>
      </c>
      <c r="F9828" s="86">
        <v>2354.8518975301599</v>
      </c>
    </row>
    <row r="9829" spans="1:6">
      <c r="A9829">
        <v>2018</v>
      </c>
      <c r="B9829" t="s">
        <v>1057</v>
      </c>
      <c r="C9829" t="s">
        <v>1013</v>
      </c>
      <c r="D9829" t="s">
        <v>972</v>
      </c>
      <c r="E9829" t="s">
        <v>1018</v>
      </c>
      <c r="F9829" s="86">
        <v>2401.3913678213798</v>
      </c>
    </row>
    <row r="9830" spans="1:6">
      <c r="A9830">
        <v>2019</v>
      </c>
      <c r="B9830" t="s">
        <v>1057</v>
      </c>
      <c r="C9830" t="s">
        <v>1013</v>
      </c>
      <c r="D9830" t="s">
        <v>972</v>
      </c>
      <c r="E9830" t="s">
        <v>1018</v>
      </c>
      <c r="F9830" s="86">
        <v>2446.9778264752099</v>
      </c>
    </row>
    <row r="9831" spans="1:6">
      <c r="A9831">
        <v>2020</v>
      </c>
      <c r="B9831" t="s">
        <v>1057</v>
      </c>
      <c r="C9831" t="s">
        <v>1013</v>
      </c>
      <c r="D9831" t="s">
        <v>972</v>
      </c>
      <c r="E9831" t="s">
        <v>1018</v>
      </c>
      <c r="F9831" s="86">
        <v>2483.9300210521101</v>
      </c>
    </row>
    <row r="9832" spans="1:6">
      <c r="A9832">
        <v>2021</v>
      </c>
      <c r="B9832" t="s">
        <v>1057</v>
      </c>
      <c r="C9832" t="s">
        <v>1013</v>
      </c>
      <c r="D9832" t="s">
        <v>972</v>
      </c>
      <c r="E9832" t="s">
        <v>1018</v>
      </c>
      <c r="F9832" s="86">
        <v>2519.9447889891699</v>
      </c>
    </row>
    <row r="9833" spans="1:6">
      <c r="A9833">
        <v>2022</v>
      </c>
      <c r="B9833" t="s">
        <v>1057</v>
      </c>
      <c r="C9833" t="s">
        <v>1013</v>
      </c>
      <c r="D9833" t="s">
        <v>972</v>
      </c>
      <c r="E9833" t="s">
        <v>1018</v>
      </c>
      <c r="F9833" s="86">
        <v>2552.9452148360001</v>
      </c>
    </row>
    <row r="9834" spans="1:6">
      <c r="A9834">
        <v>2023</v>
      </c>
      <c r="B9834" t="s">
        <v>1057</v>
      </c>
      <c r="C9834" t="s">
        <v>1013</v>
      </c>
      <c r="D9834" t="s">
        <v>972</v>
      </c>
      <c r="E9834" t="s">
        <v>1018</v>
      </c>
      <c r="F9834" s="86">
        <v>2582.6134108061501</v>
      </c>
    </row>
    <row r="9835" spans="1:6">
      <c r="A9835">
        <v>2024</v>
      </c>
      <c r="B9835" t="s">
        <v>1057</v>
      </c>
      <c r="C9835" t="s">
        <v>1013</v>
      </c>
      <c r="D9835" t="s">
        <v>972</v>
      </c>
      <c r="E9835" t="s">
        <v>1018</v>
      </c>
      <c r="F9835" s="86">
        <v>2609.2474781488399</v>
      </c>
    </row>
    <row r="9836" spans="1:6">
      <c r="A9836">
        <v>2025</v>
      </c>
      <c r="B9836" t="s">
        <v>1057</v>
      </c>
      <c r="C9836" t="s">
        <v>1013</v>
      </c>
      <c r="D9836" t="s">
        <v>972</v>
      </c>
      <c r="E9836" t="s">
        <v>1018</v>
      </c>
      <c r="F9836" s="86">
        <v>2632.0515073169299</v>
      </c>
    </row>
    <row r="9837" spans="1:6">
      <c r="A9837">
        <v>2026</v>
      </c>
      <c r="B9837" t="s">
        <v>1057</v>
      </c>
      <c r="C9837" t="s">
        <v>1013</v>
      </c>
      <c r="D9837" t="s">
        <v>972</v>
      </c>
      <c r="E9837" t="s">
        <v>1018</v>
      </c>
      <c r="F9837" s="86">
        <v>2651.40391295991</v>
      </c>
    </row>
    <row r="9838" spans="1:6">
      <c r="A9838">
        <v>2027</v>
      </c>
      <c r="B9838" t="s">
        <v>1057</v>
      </c>
      <c r="C9838" t="s">
        <v>1013</v>
      </c>
      <c r="D9838" t="s">
        <v>972</v>
      </c>
      <c r="E9838" t="s">
        <v>1018</v>
      </c>
      <c r="F9838" s="86">
        <v>2666.3535732898199</v>
      </c>
    </row>
    <row r="9839" spans="1:6">
      <c r="A9839">
        <v>2028</v>
      </c>
      <c r="B9839" t="s">
        <v>1057</v>
      </c>
      <c r="C9839" t="s">
        <v>1013</v>
      </c>
      <c r="D9839" t="s">
        <v>972</v>
      </c>
      <c r="E9839" t="s">
        <v>1018</v>
      </c>
      <c r="F9839" s="86">
        <v>2676.65291366671</v>
      </c>
    </row>
    <row r="9840" spans="1:6">
      <c r="A9840">
        <v>2029</v>
      </c>
      <c r="B9840" t="s">
        <v>1057</v>
      </c>
      <c r="C9840" t="s">
        <v>1013</v>
      </c>
      <c r="D9840" t="s">
        <v>972</v>
      </c>
      <c r="E9840" t="s">
        <v>1018</v>
      </c>
      <c r="F9840" s="86">
        <v>2682.51486309355</v>
      </c>
    </row>
    <row r="9841" spans="1:6">
      <c r="A9841">
        <v>2030</v>
      </c>
      <c r="B9841" t="s">
        <v>1057</v>
      </c>
      <c r="C9841" t="s">
        <v>1013</v>
      </c>
      <c r="D9841" t="s">
        <v>972</v>
      </c>
      <c r="E9841" t="s">
        <v>1018</v>
      </c>
      <c r="F9841" s="86">
        <v>2683.2035573964999</v>
      </c>
    </row>
    <row r="9842" spans="1:6">
      <c r="A9842">
        <v>2031</v>
      </c>
      <c r="B9842" t="s">
        <v>1057</v>
      </c>
      <c r="C9842" t="s">
        <v>1013</v>
      </c>
      <c r="D9842" t="s">
        <v>972</v>
      </c>
      <c r="E9842" t="s">
        <v>1018</v>
      </c>
      <c r="F9842" s="86">
        <v>2678.4409463997699</v>
      </c>
    </row>
    <row r="9843" spans="1:6">
      <c r="A9843">
        <v>2032</v>
      </c>
      <c r="B9843" t="s">
        <v>1057</v>
      </c>
      <c r="C9843" t="s">
        <v>1013</v>
      </c>
      <c r="D9843" t="s">
        <v>972</v>
      </c>
      <c r="E9843" t="s">
        <v>1018</v>
      </c>
      <c r="F9843" s="86">
        <v>2667.8375118140002</v>
      </c>
    </row>
    <row r="9844" spans="1:6">
      <c r="A9844">
        <v>2033</v>
      </c>
      <c r="B9844" t="s">
        <v>1057</v>
      </c>
      <c r="C9844" t="s">
        <v>1013</v>
      </c>
      <c r="D9844" t="s">
        <v>972</v>
      </c>
      <c r="E9844" t="s">
        <v>1018</v>
      </c>
      <c r="F9844" s="86">
        <v>2650.86659777466</v>
      </c>
    </row>
    <row r="9845" spans="1:6">
      <c r="A9845">
        <v>2034</v>
      </c>
      <c r="B9845" t="s">
        <v>1057</v>
      </c>
      <c r="C9845" t="s">
        <v>1013</v>
      </c>
      <c r="D9845" t="s">
        <v>972</v>
      </c>
      <c r="E9845" t="s">
        <v>1018</v>
      </c>
      <c r="F9845" s="86">
        <v>2627.9814920079598</v>
      </c>
    </row>
    <row r="9846" spans="1:6">
      <c r="A9846">
        <v>2035</v>
      </c>
      <c r="B9846" t="s">
        <v>1057</v>
      </c>
      <c r="C9846" t="s">
        <v>1013</v>
      </c>
      <c r="D9846" t="s">
        <v>972</v>
      </c>
      <c r="E9846" t="s">
        <v>1018</v>
      </c>
      <c r="F9846" s="86">
        <v>2599.2370687622301</v>
      </c>
    </row>
    <row r="9847" spans="1:6">
      <c r="A9847">
        <v>2036</v>
      </c>
      <c r="B9847" t="s">
        <v>1057</v>
      </c>
      <c r="C9847" t="s">
        <v>1013</v>
      </c>
      <c r="D9847" t="s">
        <v>972</v>
      </c>
      <c r="E9847" t="s">
        <v>1018</v>
      </c>
      <c r="F9847" s="86">
        <v>2564.7808935591902</v>
      </c>
    </row>
    <row r="9848" spans="1:6">
      <c r="A9848">
        <v>2037</v>
      </c>
      <c r="B9848" t="s">
        <v>1057</v>
      </c>
      <c r="C9848" t="s">
        <v>1013</v>
      </c>
      <c r="D9848" t="s">
        <v>972</v>
      </c>
      <c r="E9848" t="s">
        <v>1018</v>
      </c>
      <c r="F9848" s="86">
        <v>2525.0649886031101</v>
      </c>
    </row>
    <row r="9849" spans="1:6">
      <c r="A9849">
        <v>2038</v>
      </c>
      <c r="B9849" t="s">
        <v>1057</v>
      </c>
      <c r="C9849" t="s">
        <v>1013</v>
      </c>
      <c r="D9849" t="s">
        <v>972</v>
      </c>
      <c r="E9849" t="s">
        <v>1018</v>
      </c>
      <c r="F9849" s="86">
        <v>2479.8217781098901</v>
      </c>
    </row>
    <row r="9850" spans="1:6">
      <c r="A9850">
        <v>2039</v>
      </c>
      <c r="B9850" t="s">
        <v>1057</v>
      </c>
      <c r="C9850" t="s">
        <v>1013</v>
      </c>
      <c r="D9850" t="s">
        <v>972</v>
      </c>
      <c r="E9850" t="s">
        <v>1018</v>
      </c>
      <c r="F9850" s="86">
        <v>2429.7504431664702</v>
      </c>
    </row>
    <row r="9851" spans="1:6">
      <c r="A9851">
        <v>2040</v>
      </c>
      <c r="B9851" t="s">
        <v>1057</v>
      </c>
      <c r="C9851" t="s">
        <v>1013</v>
      </c>
      <c r="D9851" t="s">
        <v>972</v>
      </c>
      <c r="E9851" t="s">
        <v>1018</v>
      </c>
      <c r="F9851" s="86">
        <v>2375.6146155985398</v>
      </c>
    </row>
    <row r="9852" spans="1:6">
      <c r="A9852">
        <v>2041</v>
      </c>
      <c r="B9852" t="s">
        <v>1057</v>
      </c>
      <c r="C9852" t="s">
        <v>1013</v>
      </c>
      <c r="D9852" t="s">
        <v>972</v>
      </c>
      <c r="E9852" t="s">
        <v>1018</v>
      </c>
      <c r="F9852" s="86">
        <v>2317.38029700482</v>
      </c>
    </row>
    <row r="9853" spans="1:6">
      <c r="A9853">
        <v>2042</v>
      </c>
      <c r="B9853" t="s">
        <v>1057</v>
      </c>
      <c r="C9853" t="s">
        <v>1013</v>
      </c>
      <c r="D9853" t="s">
        <v>972</v>
      </c>
      <c r="E9853" t="s">
        <v>1018</v>
      </c>
      <c r="F9853" s="86">
        <v>2256.3104030668301</v>
      </c>
    </row>
    <row r="9854" spans="1:6">
      <c r="A9854">
        <v>2043</v>
      </c>
      <c r="B9854" t="s">
        <v>1057</v>
      </c>
      <c r="C9854" t="s">
        <v>1013</v>
      </c>
      <c r="D9854" t="s">
        <v>972</v>
      </c>
      <c r="E9854" t="s">
        <v>1018</v>
      </c>
      <c r="F9854" s="86">
        <v>2192.85202449082</v>
      </c>
    </row>
    <row r="9855" spans="1:6">
      <c r="A9855">
        <v>2044</v>
      </c>
      <c r="B9855" t="s">
        <v>1057</v>
      </c>
      <c r="C9855" t="s">
        <v>1013</v>
      </c>
      <c r="D9855" t="s">
        <v>972</v>
      </c>
      <c r="E9855" t="s">
        <v>1018</v>
      </c>
      <c r="F9855" s="86">
        <v>2128.0321396004801</v>
      </c>
    </row>
    <row r="9856" spans="1:6">
      <c r="A9856">
        <v>2045</v>
      </c>
      <c r="B9856" t="s">
        <v>1057</v>
      </c>
      <c r="C9856" t="s">
        <v>1013</v>
      </c>
      <c r="D9856" t="s">
        <v>972</v>
      </c>
      <c r="E9856" t="s">
        <v>1018</v>
      </c>
      <c r="F9856" s="86">
        <v>2062.88519055301</v>
      </c>
    </row>
    <row r="9857" spans="1:6">
      <c r="A9857">
        <v>2046</v>
      </c>
      <c r="B9857" t="s">
        <v>1057</v>
      </c>
      <c r="C9857" t="s">
        <v>1013</v>
      </c>
      <c r="D9857" t="s">
        <v>972</v>
      </c>
      <c r="E9857" t="s">
        <v>1018</v>
      </c>
      <c r="F9857" s="86">
        <v>1997.5922226042201</v>
      </c>
    </row>
    <row r="9858" spans="1:6">
      <c r="A9858">
        <v>2047</v>
      </c>
      <c r="B9858" t="s">
        <v>1057</v>
      </c>
      <c r="C9858" t="s">
        <v>1013</v>
      </c>
      <c r="D9858" t="s">
        <v>972</v>
      </c>
      <c r="E9858" t="s">
        <v>1018</v>
      </c>
      <c r="F9858" s="86">
        <v>1932.8407317492199</v>
      </c>
    </row>
    <row r="9859" spans="1:6">
      <c r="A9859">
        <v>2048</v>
      </c>
      <c r="B9859" t="s">
        <v>1057</v>
      </c>
      <c r="C9859" t="s">
        <v>1013</v>
      </c>
      <c r="D9859" t="s">
        <v>972</v>
      </c>
      <c r="E9859" t="s">
        <v>1018</v>
      </c>
      <c r="F9859" s="86">
        <v>1869.361628204</v>
      </c>
    </row>
    <row r="9860" spans="1:6">
      <c r="A9860">
        <v>2049</v>
      </c>
      <c r="B9860" t="s">
        <v>1057</v>
      </c>
      <c r="C9860" t="s">
        <v>1013</v>
      </c>
      <c r="D9860" t="s">
        <v>972</v>
      </c>
      <c r="E9860" t="s">
        <v>1018</v>
      </c>
      <c r="F9860" s="86">
        <v>1807.17721141334</v>
      </c>
    </row>
    <row r="9861" spans="1:6">
      <c r="A9861">
        <v>2050</v>
      </c>
      <c r="B9861" t="s">
        <v>1057</v>
      </c>
      <c r="C9861" t="s">
        <v>1013</v>
      </c>
      <c r="D9861" t="s">
        <v>972</v>
      </c>
      <c r="E9861" t="s">
        <v>1018</v>
      </c>
      <c r="F9861" s="86">
        <v>1746.3702024470199</v>
      </c>
    </row>
    <row r="9862" spans="1:6">
      <c r="A9862">
        <v>2017</v>
      </c>
      <c r="B9862" t="s">
        <v>1058</v>
      </c>
      <c r="C9862" t="s">
        <v>1013</v>
      </c>
      <c r="D9862" t="s">
        <v>972</v>
      </c>
      <c r="E9862" t="s">
        <v>1018</v>
      </c>
      <c r="F9862" s="86">
        <v>266433.12029709597</v>
      </c>
    </row>
    <row r="9863" spans="1:6">
      <c r="A9863">
        <v>2018</v>
      </c>
      <c r="B9863" t="s">
        <v>1058</v>
      </c>
      <c r="C9863" t="s">
        <v>1013</v>
      </c>
      <c r="D9863" t="s">
        <v>972</v>
      </c>
      <c r="E9863" t="s">
        <v>1018</v>
      </c>
      <c r="F9863" s="86">
        <v>274199.45274405502</v>
      </c>
    </row>
    <row r="9864" spans="1:6">
      <c r="A9864">
        <v>2019</v>
      </c>
      <c r="B9864" t="s">
        <v>1058</v>
      </c>
      <c r="C9864" t="s">
        <v>1013</v>
      </c>
      <c r="D9864" t="s">
        <v>972</v>
      </c>
      <c r="E9864" t="s">
        <v>1018</v>
      </c>
      <c r="F9864" s="86">
        <v>281980.161038069</v>
      </c>
    </row>
    <row r="9865" spans="1:6">
      <c r="A9865">
        <v>2020</v>
      </c>
      <c r="B9865" t="s">
        <v>1058</v>
      </c>
      <c r="C9865" t="s">
        <v>1013</v>
      </c>
      <c r="D9865" t="s">
        <v>972</v>
      </c>
      <c r="E9865" t="s">
        <v>1018</v>
      </c>
      <c r="F9865" s="86">
        <v>290102.14223883301</v>
      </c>
    </row>
    <row r="9866" spans="1:6">
      <c r="A9866">
        <v>2021</v>
      </c>
      <c r="B9866" t="s">
        <v>1058</v>
      </c>
      <c r="C9866" t="s">
        <v>1013</v>
      </c>
      <c r="D9866" t="s">
        <v>972</v>
      </c>
      <c r="E9866" t="s">
        <v>1018</v>
      </c>
      <c r="F9866" s="86">
        <v>298032.989091228</v>
      </c>
    </row>
    <row r="9867" spans="1:6">
      <c r="A9867">
        <v>2022</v>
      </c>
      <c r="B9867" t="s">
        <v>1058</v>
      </c>
      <c r="C9867" t="s">
        <v>1013</v>
      </c>
      <c r="D9867" t="s">
        <v>972</v>
      </c>
      <c r="E9867" t="s">
        <v>1018</v>
      </c>
      <c r="F9867" s="86">
        <v>305926.88299002597</v>
      </c>
    </row>
    <row r="9868" spans="1:6">
      <c r="A9868">
        <v>2023</v>
      </c>
      <c r="B9868" t="s">
        <v>1058</v>
      </c>
      <c r="C9868" t="s">
        <v>1013</v>
      </c>
      <c r="D9868" t="s">
        <v>972</v>
      </c>
      <c r="E9868" t="s">
        <v>1018</v>
      </c>
      <c r="F9868" s="86">
        <v>313680.92604201398</v>
      </c>
    </row>
    <row r="9869" spans="1:6">
      <c r="A9869">
        <v>2024</v>
      </c>
      <c r="B9869" t="s">
        <v>1058</v>
      </c>
      <c r="C9869" t="s">
        <v>1013</v>
      </c>
      <c r="D9869" t="s">
        <v>972</v>
      </c>
      <c r="E9869" t="s">
        <v>1018</v>
      </c>
      <c r="F9869" s="86">
        <v>321238.30986205698</v>
      </c>
    </row>
    <row r="9870" spans="1:6">
      <c r="A9870">
        <v>2025</v>
      </c>
      <c r="B9870" t="s">
        <v>1058</v>
      </c>
      <c r="C9870" t="s">
        <v>1013</v>
      </c>
      <c r="D9870" t="s">
        <v>972</v>
      </c>
      <c r="E9870" t="s">
        <v>1018</v>
      </c>
      <c r="F9870" s="86">
        <v>328625.74743784301</v>
      </c>
    </row>
    <row r="9871" spans="1:6">
      <c r="A9871">
        <v>2026</v>
      </c>
      <c r="B9871" t="s">
        <v>1058</v>
      </c>
      <c r="C9871" t="s">
        <v>1013</v>
      </c>
      <c r="D9871" t="s">
        <v>972</v>
      </c>
      <c r="E9871" t="s">
        <v>1018</v>
      </c>
      <c r="F9871" s="86">
        <v>335835.07151329401</v>
      </c>
    </row>
    <row r="9872" spans="1:6">
      <c r="A9872">
        <v>2027</v>
      </c>
      <c r="B9872" t="s">
        <v>1058</v>
      </c>
      <c r="C9872" t="s">
        <v>1013</v>
      </c>
      <c r="D9872" t="s">
        <v>972</v>
      </c>
      <c r="E9872" t="s">
        <v>1018</v>
      </c>
      <c r="F9872" s="86">
        <v>342875.28782224201</v>
      </c>
    </row>
    <row r="9873" spans="1:6">
      <c r="A9873">
        <v>2028</v>
      </c>
      <c r="B9873" t="s">
        <v>1058</v>
      </c>
      <c r="C9873" t="s">
        <v>1013</v>
      </c>
      <c r="D9873" t="s">
        <v>972</v>
      </c>
      <c r="E9873" t="s">
        <v>1018</v>
      </c>
      <c r="F9873" s="86">
        <v>349760.68688507099</v>
      </c>
    </row>
    <row r="9874" spans="1:6">
      <c r="A9874">
        <v>2029</v>
      </c>
      <c r="B9874" t="s">
        <v>1058</v>
      </c>
      <c r="C9874" t="s">
        <v>1013</v>
      </c>
      <c r="D9874" t="s">
        <v>972</v>
      </c>
      <c r="E9874" t="s">
        <v>1018</v>
      </c>
      <c r="F9874" s="86">
        <v>356411.90396387602</v>
      </c>
    </row>
    <row r="9875" spans="1:6">
      <c r="A9875">
        <v>2030</v>
      </c>
      <c r="B9875" t="s">
        <v>1058</v>
      </c>
      <c r="C9875" t="s">
        <v>1013</v>
      </c>
      <c r="D9875" t="s">
        <v>972</v>
      </c>
      <c r="E9875" t="s">
        <v>1018</v>
      </c>
      <c r="F9875" s="86">
        <v>362807.50176823698</v>
      </c>
    </row>
    <row r="9876" spans="1:6">
      <c r="A9876">
        <v>2031</v>
      </c>
      <c r="B9876" t="s">
        <v>1058</v>
      </c>
      <c r="C9876" t="s">
        <v>1013</v>
      </c>
      <c r="D9876" t="s">
        <v>972</v>
      </c>
      <c r="E9876" t="s">
        <v>1018</v>
      </c>
      <c r="F9876" s="86">
        <v>369000.45351032598</v>
      </c>
    </row>
    <row r="9877" spans="1:6">
      <c r="A9877">
        <v>2032</v>
      </c>
      <c r="B9877" t="s">
        <v>1058</v>
      </c>
      <c r="C9877" t="s">
        <v>1013</v>
      </c>
      <c r="D9877" t="s">
        <v>972</v>
      </c>
      <c r="E9877" t="s">
        <v>1018</v>
      </c>
      <c r="F9877" s="86">
        <v>374913.81687984703</v>
      </c>
    </row>
    <row r="9878" spans="1:6">
      <c r="A9878">
        <v>2033</v>
      </c>
      <c r="B9878" t="s">
        <v>1058</v>
      </c>
      <c r="C9878" t="s">
        <v>1013</v>
      </c>
      <c r="D9878" t="s">
        <v>972</v>
      </c>
      <c r="E9878" t="s">
        <v>1018</v>
      </c>
      <c r="F9878" s="86">
        <v>380605.02910915198</v>
      </c>
    </row>
    <row r="9879" spans="1:6">
      <c r="A9879">
        <v>2034</v>
      </c>
      <c r="B9879" t="s">
        <v>1058</v>
      </c>
      <c r="C9879" t="s">
        <v>1013</v>
      </c>
      <c r="D9879" t="s">
        <v>972</v>
      </c>
      <c r="E9879" t="s">
        <v>1018</v>
      </c>
      <c r="F9879" s="86">
        <v>386059.93179420801</v>
      </c>
    </row>
    <row r="9880" spans="1:6">
      <c r="A9880">
        <v>2035</v>
      </c>
      <c r="B9880" t="s">
        <v>1058</v>
      </c>
      <c r="C9880" t="s">
        <v>1013</v>
      </c>
      <c r="D9880" t="s">
        <v>972</v>
      </c>
      <c r="E9880" t="s">
        <v>1018</v>
      </c>
      <c r="F9880" s="86">
        <v>391199.34097951301</v>
      </c>
    </row>
    <row r="9881" spans="1:6">
      <c r="A9881">
        <v>2036</v>
      </c>
      <c r="B9881" t="s">
        <v>1058</v>
      </c>
      <c r="C9881" t="s">
        <v>1013</v>
      </c>
      <c r="D9881" t="s">
        <v>972</v>
      </c>
      <c r="E9881" t="s">
        <v>1018</v>
      </c>
      <c r="F9881" s="86">
        <v>396010.85547245998</v>
      </c>
    </row>
    <row r="9882" spans="1:6">
      <c r="A9882">
        <v>2037</v>
      </c>
      <c r="B9882" t="s">
        <v>1058</v>
      </c>
      <c r="C9882" t="s">
        <v>1013</v>
      </c>
      <c r="D9882" t="s">
        <v>972</v>
      </c>
      <c r="E9882" t="s">
        <v>1018</v>
      </c>
      <c r="F9882" s="86">
        <v>400483.17287559999</v>
      </c>
    </row>
    <row r="9883" spans="1:6">
      <c r="A9883">
        <v>2038</v>
      </c>
      <c r="B9883" t="s">
        <v>1058</v>
      </c>
      <c r="C9883" t="s">
        <v>1013</v>
      </c>
      <c r="D9883" t="s">
        <v>972</v>
      </c>
      <c r="E9883" t="s">
        <v>1018</v>
      </c>
      <c r="F9883" s="86">
        <v>404608.93157681002</v>
      </c>
    </row>
    <row r="9884" spans="1:6">
      <c r="A9884">
        <v>2039</v>
      </c>
      <c r="B9884" t="s">
        <v>1058</v>
      </c>
      <c r="C9884" t="s">
        <v>1013</v>
      </c>
      <c r="D9884" t="s">
        <v>972</v>
      </c>
      <c r="E9884" t="s">
        <v>1018</v>
      </c>
      <c r="F9884" s="86">
        <v>408364.74979445903</v>
      </c>
    </row>
    <row r="9885" spans="1:6">
      <c r="A9885">
        <v>2040</v>
      </c>
      <c r="B9885" t="s">
        <v>1058</v>
      </c>
      <c r="C9885" t="s">
        <v>1013</v>
      </c>
      <c r="D9885" t="s">
        <v>972</v>
      </c>
      <c r="E9885" t="s">
        <v>1018</v>
      </c>
      <c r="F9885" s="86">
        <v>411682.79928639298</v>
      </c>
    </row>
    <row r="9886" spans="1:6">
      <c r="A9886">
        <v>2041</v>
      </c>
      <c r="B9886" t="s">
        <v>1058</v>
      </c>
      <c r="C9886" t="s">
        <v>1013</v>
      </c>
      <c r="D9886" t="s">
        <v>972</v>
      </c>
      <c r="E9886" t="s">
        <v>1018</v>
      </c>
      <c r="F9886" s="86">
        <v>414571.20267957402</v>
      </c>
    </row>
    <row r="9887" spans="1:6">
      <c r="A9887">
        <v>2042</v>
      </c>
      <c r="B9887" t="s">
        <v>1058</v>
      </c>
      <c r="C9887" t="s">
        <v>1013</v>
      </c>
      <c r="D9887" t="s">
        <v>972</v>
      </c>
      <c r="E9887" t="s">
        <v>1018</v>
      </c>
      <c r="F9887" s="86">
        <v>417104.36413003202</v>
      </c>
    </row>
    <row r="9888" spans="1:6">
      <c r="A9888">
        <v>2043</v>
      </c>
      <c r="B9888" t="s">
        <v>1058</v>
      </c>
      <c r="C9888" t="s">
        <v>1013</v>
      </c>
      <c r="D9888" t="s">
        <v>972</v>
      </c>
      <c r="E9888" t="s">
        <v>1018</v>
      </c>
      <c r="F9888" s="86">
        <v>419239.94639374799</v>
      </c>
    </row>
    <row r="9889" spans="1:6">
      <c r="A9889">
        <v>2044</v>
      </c>
      <c r="B9889" t="s">
        <v>1058</v>
      </c>
      <c r="C9889" t="s">
        <v>1013</v>
      </c>
      <c r="D9889" t="s">
        <v>972</v>
      </c>
      <c r="E9889" t="s">
        <v>1018</v>
      </c>
      <c r="F9889" s="86">
        <v>421016.736597371</v>
      </c>
    </row>
    <row r="9890" spans="1:6">
      <c r="A9890">
        <v>2045</v>
      </c>
      <c r="B9890" t="s">
        <v>1058</v>
      </c>
      <c r="C9890" t="s">
        <v>1013</v>
      </c>
      <c r="D9890" t="s">
        <v>972</v>
      </c>
      <c r="E9890" t="s">
        <v>1018</v>
      </c>
      <c r="F9890" s="86">
        <v>422481.49513949797</v>
      </c>
    </row>
    <row r="9891" spans="1:6">
      <c r="A9891">
        <v>2046</v>
      </c>
      <c r="B9891" t="s">
        <v>1058</v>
      </c>
      <c r="C9891" t="s">
        <v>1013</v>
      </c>
      <c r="D9891" t="s">
        <v>972</v>
      </c>
      <c r="E9891" t="s">
        <v>1018</v>
      </c>
      <c r="F9891" s="86">
        <v>423674.81466203101</v>
      </c>
    </row>
    <row r="9892" spans="1:6">
      <c r="A9892">
        <v>2047</v>
      </c>
      <c r="B9892" t="s">
        <v>1058</v>
      </c>
      <c r="C9892" t="s">
        <v>1013</v>
      </c>
      <c r="D9892" t="s">
        <v>972</v>
      </c>
      <c r="E9892" t="s">
        <v>1018</v>
      </c>
      <c r="F9892" s="86">
        <v>424599.77787307103</v>
      </c>
    </row>
    <row r="9893" spans="1:6">
      <c r="A9893">
        <v>2048</v>
      </c>
      <c r="B9893" t="s">
        <v>1058</v>
      </c>
      <c r="C9893" t="s">
        <v>1013</v>
      </c>
      <c r="D9893" t="s">
        <v>972</v>
      </c>
      <c r="E9893" t="s">
        <v>1018</v>
      </c>
      <c r="F9893" s="86">
        <v>425334.04206966498</v>
      </c>
    </row>
    <row r="9894" spans="1:6">
      <c r="A9894">
        <v>2049</v>
      </c>
      <c r="B9894" t="s">
        <v>1058</v>
      </c>
      <c r="C9894" t="s">
        <v>1013</v>
      </c>
      <c r="D9894" t="s">
        <v>972</v>
      </c>
      <c r="E9894" t="s">
        <v>1018</v>
      </c>
      <c r="F9894" s="86">
        <v>425919.22402167501</v>
      </c>
    </row>
    <row r="9895" spans="1:6">
      <c r="A9895">
        <v>2050</v>
      </c>
      <c r="B9895" t="s">
        <v>1058</v>
      </c>
      <c r="C9895" t="s">
        <v>1013</v>
      </c>
      <c r="D9895" t="s">
        <v>972</v>
      </c>
      <c r="E9895" t="s">
        <v>1018</v>
      </c>
      <c r="F9895" s="86">
        <v>426397.33599656</v>
      </c>
    </row>
    <row r="9896" spans="1:6">
      <c r="A9896">
        <v>2017</v>
      </c>
      <c r="B9896" t="s">
        <v>1059</v>
      </c>
      <c r="C9896" t="s">
        <v>1013</v>
      </c>
      <c r="D9896" t="s">
        <v>972</v>
      </c>
      <c r="E9896" t="s">
        <v>1018</v>
      </c>
      <c r="F9896" s="86">
        <v>473172.94230444299</v>
      </c>
    </row>
    <row r="9897" spans="1:6">
      <c r="A9897">
        <v>2018</v>
      </c>
      <c r="B9897" t="s">
        <v>1059</v>
      </c>
      <c r="C9897" t="s">
        <v>1013</v>
      </c>
      <c r="D9897" t="s">
        <v>972</v>
      </c>
      <c r="E9897" t="s">
        <v>1018</v>
      </c>
      <c r="F9897" s="86">
        <v>474559.687781093</v>
      </c>
    </row>
    <row r="9898" spans="1:6">
      <c r="A9898">
        <v>2019</v>
      </c>
      <c r="B9898" t="s">
        <v>1059</v>
      </c>
      <c r="C9898" t="s">
        <v>1013</v>
      </c>
      <c r="D9898" t="s">
        <v>972</v>
      </c>
      <c r="E9898" t="s">
        <v>1018</v>
      </c>
      <c r="F9898" s="86">
        <v>476103.80172625399</v>
      </c>
    </row>
    <row r="9899" spans="1:6">
      <c r="A9899">
        <v>2020</v>
      </c>
      <c r="B9899" t="s">
        <v>1059</v>
      </c>
      <c r="C9899" t="s">
        <v>1013</v>
      </c>
      <c r="D9899" t="s">
        <v>972</v>
      </c>
      <c r="E9899" t="s">
        <v>1018</v>
      </c>
      <c r="F9899" s="86">
        <v>475887.226656969</v>
      </c>
    </row>
    <row r="9900" spans="1:6">
      <c r="A9900">
        <v>2021</v>
      </c>
      <c r="B9900" t="s">
        <v>1059</v>
      </c>
      <c r="C9900" t="s">
        <v>1013</v>
      </c>
      <c r="D9900" t="s">
        <v>972</v>
      </c>
      <c r="E9900" t="s">
        <v>1018</v>
      </c>
      <c r="F9900" s="86">
        <v>475850.70951814699</v>
      </c>
    </row>
    <row r="9901" spans="1:6">
      <c r="A9901">
        <v>2022</v>
      </c>
      <c r="B9901" t="s">
        <v>1059</v>
      </c>
      <c r="C9901" t="s">
        <v>1013</v>
      </c>
      <c r="D9901" t="s">
        <v>972</v>
      </c>
      <c r="E9901" t="s">
        <v>1018</v>
      </c>
      <c r="F9901" s="86">
        <v>475664.751234314</v>
      </c>
    </row>
    <row r="9902" spans="1:6">
      <c r="A9902">
        <v>2023</v>
      </c>
      <c r="B9902" t="s">
        <v>1059</v>
      </c>
      <c r="C9902" t="s">
        <v>1013</v>
      </c>
      <c r="D9902" t="s">
        <v>972</v>
      </c>
      <c r="E9902" t="s">
        <v>1018</v>
      </c>
      <c r="F9902" s="86">
        <v>475328.53131205199</v>
      </c>
    </row>
    <row r="9903" spans="1:6">
      <c r="A9903">
        <v>2024</v>
      </c>
      <c r="B9903" t="s">
        <v>1059</v>
      </c>
      <c r="C9903" t="s">
        <v>1013</v>
      </c>
      <c r="D9903" t="s">
        <v>972</v>
      </c>
      <c r="E9903" t="s">
        <v>1018</v>
      </c>
      <c r="F9903" s="86">
        <v>474776.26126492099</v>
      </c>
    </row>
    <row r="9904" spans="1:6">
      <c r="A9904">
        <v>2025</v>
      </c>
      <c r="B9904" t="s">
        <v>1059</v>
      </c>
      <c r="C9904" t="s">
        <v>1013</v>
      </c>
      <c r="D9904" t="s">
        <v>972</v>
      </c>
      <c r="E9904" t="s">
        <v>1018</v>
      </c>
      <c r="F9904" s="86">
        <v>473998.58311676403</v>
      </c>
    </row>
    <row r="9905" spans="1:6">
      <c r="A9905">
        <v>2026</v>
      </c>
      <c r="B9905" t="s">
        <v>1059</v>
      </c>
      <c r="C9905" t="s">
        <v>1013</v>
      </c>
      <c r="D9905" t="s">
        <v>972</v>
      </c>
      <c r="E9905" t="s">
        <v>1018</v>
      </c>
      <c r="F9905" s="86">
        <v>472978.79114399001</v>
      </c>
    </row>
    <row r="9906" spans="1:6">
      <c r="A9906">
        <v>2027</v>
      </c>
      <c r="B9906" t="s">
        <v>1059</v>
      </c>
      <c r="C9906" t="s">
        <v>1013</v>
      </c>
      <c r="D9906" t="s">
        <v>972</v>
      </c>
      <c r="E9906" t="s">
        <v>1018</v>
      </c>
      <c r="F9906" s="86">
        <v>471673.817578391</v>
      </c>
    </row>
    <row r="9907" spans="1:6">
      <c r="A9907">
        <v>2028</v>
      </c>
      <c r="B9907" t="s">
        <v>1059</v>
      </c>
      <c r="C9907" t="s">
        <v>1013</v>
      </c>
      <c r="D9907" t="s">
        <v>972</v>
      </c>
      <c r="E9907" t="s">
        <v>1018</v>
      </c>
      <c r="F9907" s="86">
        <v>470024.25090206001</v>
      </c>
    </row>
    <row r="9908" spans="1:6">
      <c r="A9908">
        <v>2029</v>
      </c>
      <c r="B9908" t="s">
        <v>1059</v>
      </c>
      <c r="C9908" t="s">
        <v>1013</v>
      </c>
      <c r="D9908" t="s">
        <v>972</v>
      </c>
      <c r="E9908" t="s">
        <v>1018</v>
      </c>
      <c r="F9908" s="86">
        <v>468021.716355977</v>
      </c>
    </row>
    <row r="9909" spans="1:6">
      <c r="A9909">
        <v>2030</v>
      </c>
      <c r="B9909" t="s">
        <v>1059</v>
      </c>
      <c r="C9909" t="s">
        <v>1013</v>
      </c>
      <c r="D9909" t="s">
        <v>972</v>
      </c>
      <c r="E9909" t="s">
        <v>1018</v>
      </c>
      <c r="F9909" s="86">
        <v>465621.16875847802</v>
      </c>
    </row>
    <row r="9910" spans="1:6">
      <c r="A9910">
        <v>2031</v>
      </c>
      <c r="B9910" t="s">
        <v>1059</v>
      </c>
      <c r="C9910" t="s">
        <v>1013</v>
      </c>
      <c r="D9910" t="s">
        <v>972</v>
      </c>
      <c r="E9910" t="s">
        <v>1018</v>
      </c>
      <c r="F9910" s="86">
        <v>462805.90680867498</v>
      </c>
    </row>
    <row r="9911" spans="1:6">
      <c r="A9911">
        <v>2032</v>
      </c>
      <c r="B9911" t="s">
        <v>1059</v>
      </c>
      <c r="C9911" t="s">
        <v>1013</v>
      </c>
      <c r="D9911" t="s">
        <v>972</v>
      </c>
      <c r="E9911" t="s">
        <v>1018</v>
      </c>
      <c r="F9911" s="86">
        <v>459573.10850859497</v>
      </c>
    </row>
    <row r="9912" spans="1:6">
      <c r="A9912">
        <v>2033</v>
      </c>
      <c r="B9912" t="s">
        <v>1059</v>
      </c>
      <c r="C9912" t="s">
        <v>1013</v>
      </c>
      <c r="D9912" t="s">
        <v>972</v>
      </c>
      <c r="E9912" t="s">
        <v>1018</v>
      </c>
      <c r="F9912" s="86">
        <v>455924.51712408999</v>
      </c>
    </row>
    <row r="9913" spans="1:6">
      <c r="A9913">
        <v>2034</v>
      </c>
      <c r="B9913" t="s">
        <v>1059</v>
      </c>
      <c r="C9913" t="s">
        <v>1013</v>
      </c>
      <c r="D9913" t="s">
        <v>972</v>
      </c>
      <c r="E9913" t="s">
        <v>1018</v>
      </c>
      <c r="F9913" s="86">
        <v>451838.972291846</v>
      </c>
    </row>
    <row r="9914" spans="1:6">
      <c r="A9914">
        <v>2035</v>
      </c>
      <c r="B9914" t="s">
        <v>1059</v>
      </c>
      <c r="C9914" t="s">
        <v>1013</v>
      </c>
      <c r="D9914" t="s">
        <v>972</v>
      </c>
      <c r="E9914" t="s">
        <v>1018</v>
      </c>
      <c r="F9914" s="86">
        <v>447321.17772034998</v>
      </c>
    </row>
    <row r="9915" spans="1:6">
      <c r="A9915">
        <v>2036</v>
      </c>
      <c r="B9915" t="s">
        <v>1059</v>
      </c>
      <c r="C9915" t="s">
        <v>1013</v>
      </c>
      <c r="D9915" t="s">
        <v>972</v>
      </c>
      <c r="E9915" t="s">
        <v>1018</v>
      </c>
      <c r="F9915" s="86">
        <v>442362.608469976</v>
      </c>
    </row>
    <row r="9916" spans="1:6">
      <c r="A9916">
        <v>2037</v>
      </c>
      <c r="B9916" t="s">
        <v>1059</v>
      </c>
      <c r="C9916" t="s">
        <v>1013</v>
      </c>
      <c r="D9916" t="s">
        <v>972</v>
      </c>
      <c r="E9916" t="s">
        <v>1018</v>
      </c>
      <c r="F9916" s="86">
        <v>436996.94132533</v>
      </c>
    </row>
    <row r="9917" spans="1:6">
      <c r="A9917">
        <v>2038</v>
      </c>
      <c r="B9917" t="s">
        <v>1059</v>
      </c>
      <c r="C9917" t="s">
        <v>1013</v>
      </c>
      <c r="D9917" t="s">
        <v>972</v>
      </c>
      <c r="E9917" t="s">
        <v>1018</v>
      </c>
      <c r="F9917" s="86">
        <v>431276.31222230801</v>
      </c>
    </row>
    <row r="9918" spans="1:6">
      <c r="A9918">
        <v>2039</v>
      </c>
      <c r="B9918" t="s">
        <v>1059</v>
      </c>
      <c r="C9918" t="s">
        <v>1013</v>
      </c>
      <c r="D9918" t="s">
        <v>972</v>
      </c>
      <c r="E9918" t="s">
        <v>1018</v>
      </c>
      <c r="F9918" s="86">
        <v>425261.45923081803</v>
      </c>
    </row>
    <row r="9919" spans="1:6">
      <c r="A9919">
        <v>2040</v>
      </c>
      <c r="B9919" t="s">
        <v>1059</v>
      </c>
      <c r="C9919" t="s">
        <v>1013</v>
      </c>
      <c r="D9919" t="s">
        <v>972</v>
      </c>
      <c r="E9919" t="s">
        <v>1018</v>
      </c>
      <c r="F9919" s="86">
        <v>419027.54055580997</v>
      </c>
    </row>
    <row r="9920" spans="1:6">
      <c r="A9920">
        <v>2041</v>
      </c>
      <c r="B9920" t="s">
        <v>1059</v>
      </c>
      <c r="C9920" t="s">
        <v>1013</v>
      </c>
      <c r="D9920" t="s">
        <v>972</v>
      </c>
      <c r="E9920" t="s">
        <v>1018</v>
      </c>
      <c r="F9920" s="86">
        <v>412663.29793234501</v>
      </c>
    </row>
    <row r="9921" spans="1:6">
      <c r="A9921">
        <v>2042</v>
      </c>
      <c r="B9921" t="s">
        <v>1059</v>
      </c>
      <c r="C9921" t="s">
        <v>1013</v>
      </c>
      <c r="D9921" t="s">
        <v>972</v>
      </c>
      <c r="E9921" t="s">
        <v>1018</v>
      </c>
      <c r="F9921" s="86">
        <v>406298.477216926</v>
      </c>
    </row>
    <row r="9922" spans="1:6">
      <c r="A9922">
        <v>2043</v>
      </c>
      <c r="B9922" t="s">
        <v>1059</v>
      </c>
      <c r="C9922" t="s">
        <v>1013</v>
      </c>
      <c r="D9922" t="s">
        <v>972</v>
      </c>
      <c r="E9922" t="s">
        <v>1018</v>
      </c>
      <c r="F9922" s="86">
        <v>400036.61484790599</v>
      </c>
    </row>
    <row r="9923" spans="1:6">
      <c r="A9923">
        <v>2044</v>
      </c>
      <c r="B9923" t="s">
        <v>1059</v>
      </c>
      <c r="C9923" t="s">
        <v>1013</v>
      </c>
      <c r="D9923" t="s">
        <v>972</v>
      </c>
      <c r="E9923" t="s">
        <v>1018</v>
      </c>
      <c r="F9923" s="86">
        <v>394006.64995597198</v>
      </c>
    </row>
    <row r="9924" spans="1:6">
      <c r="A9924">
        <v>2045</v>
      </c>
      <c r="B9924" t="s">
        <v>1059</v>
      </c>
      <c r="C9924" t="s">
        <v>1013</v>
      </c>
      <c r="D9924" t="s">
        <v>972</v>
      </c>
      <c r="E9924" t="s">
        <v>1018</v>
      </c>
      <c r="F9924" s="86">
        <v>388296.46643486299</v>
      </c>
    </row>
    <row r="9925" spans="1:6">
      <c r="A9925">
        <v>2046</v>
      </c>
      <c r="B9925" t="s">
        <v>1059</v>
      </c>
      <c r="C9925" t="s">
        <v>1013</v>
      </c>
      <c r="D9925" t="s">
        <v>972</v>
      </c>
      <c r="E9925" t="s">
        <v>1018</v>
      </c>
      <c r="F9925" s="86">
        <v>383000.56059794402</v>
      </c>
    </row>
    <row r="9926" spans="1:6">
      <c r="A9926">
        <v>2047</v>
      </c>
      <c r="B9926" t="s">
        <v>1059</v>
      </c>
      <c r="C9926" t="s">
        <v>1013</v>
      </c>
      <c r="D9926" t="s">
        <v>972</v>
      </c>
      <c r="E9926" t="s">
        <v>1018</v>
      </c>
      <c r="F9926" s="86">
        <v>378129.72079708101</v>
      </c>
    </row>
    <row r="9927" spans="1:6">
      <c r="A9927">
        <v>2048</v>
      </c>
      <c r="B9927" t="s">
        <v>1059</v>
      </c>
      <c r="C9927" t="s">
        <v>1013</v>
      </c>
      <c r="D9927" t="s">
        <v>972</v>
      </c>
      <c r="E9927" t="s">
        <v>1018</v>
      </c>
      <c r="F9927" s="86">
        <v>373751.78226183797</v>
      </c>
    </row>
    <row r="9928" spans="1:6">
      <c r="A9928">
        <v>2049</v>
      </c>
      <c r="B9928" t="s">
        <v>1059</v>
      </c>
      <c r="C9928" t="s">
        <v>1013</v>
      </c>
      <c r="D9928" t="s">
        <v>972</v>
      </c>
      <c r="E9928" t="s">
        <v>1018</v>
      </c>
      <c r="F9928" s="86">
        <v>369854.02625545301</v>
      </c>
    </row>
    <row r="9929" spans="1:6">
      <c r="A9929">
        <v>2050</v>
      </c>
      <c r="B9929" t="s">
        <v>1059</v>
      </c>
      <c r="C9929" t="s">
        <v>1013</v>
      </c>
      <c r="D9929" t="s">
        <v>972</v>
      </c>
      <c r="E9929" t="s">
        <v>1018</v>
      </c>
      <c r="F9929" s="86">
        <v>366424.70873554703</v>
      </c>
    </row>
    <row r="9930" spans="1:6">
      <c r="A9930">
        <v>2017</v>
      </c>
      <c r="B9930" t="s">
        <v>1060</v>
      </c>
      <c r="C9930" t="s">
        <v>1013</v>
      </c>
      <c r="D9930" t="s">
        <v>972</v>
      </c>
      <c r="E9930" t="s">
        <v>1018</v>
      </c>
      <c r="F9930" s="86">
        <v>4.9656012801427402E-11</v>
      </c>
    </row>
    <row r="9931" spans="1:6">
      <c r="A9931">
        <v>2018</v>
      </c>
      <c r="B9931" t="s">
        <v>1060</v>
      </c>
      <c r="C9931" t="s">
        <v>1013</v>
      </c>
      <c r="D9931" t="s">
        <v>972</v>
      </c>
      <c r="E9931" t="s">
        <v>1018</v>
      </c>
      <c r="F9931" s="86">
        <v>4.9680492374749901E-11</v>
      </c>
    </row>
    <row r="9932" spans="1:6">
      <c r="A9932">
        <v>2019</v>
      </c>
      <c r="B9932" t="s">
        <v>1060</v>
      </c>
      <c r="C9932" t="s">
        <v>1013</v>
      </c>
      <c r="D9932" t="s">
        <v>972</v>
      </c>
      <c r="E9932" t="s">
        <v>1018</v>
      </c>
      <c r="F9932" s="86">
        <v>4.9692649236233098E-11</v>
      </c>
    </row>
    <row r="9933" spans="1:6">
      <c r="A9933">
        <v>2020</v>
      </c>
      <c r="B9933" t="s">
        <v>1060</v>
      </c>
      <c r="C9933" t="s">
        <v>1013</v>
      </c>
      <c r="D9933" t="s">
        <v>972</v>
      </c>
      <c r="E9933" t="s">
        <v>1018</v>
      </c>
      <c r="F9933" s="86">
        <v>5.3376102773219698E-11</v>
      </c>
    </row>
    <row r="9934" spans="1:6">
      <c r="A9934">
        <v>2021</v>
      </c>
      <c r="B9934" t="s">
        <v>1060</v>
      </c>
      <c r="C9934" t="s">
        <v>1013</v>
      </c>
      <c r="D9934" t="s">
        <v>972</v>
      </c>
      <c r="E9934" t="s">
        <v>1018</v>
      </c>
      <c r="F9934" s="86">
        <v>5.3362794999352597E-11</v>
      </c>
    </row>
    <row r="9935" spans="1:6">
      <c r="A9935">
        <v>2022</v>
      </c>
      <c r="B9935" t="s">
        <v>1060</v>
      </c>
      <c r="C9935" t="s">
        <v>1013</v>
      </c>
      <c r="D9935" t="s">
        <v>972</v>
      </c>
      <c r="E9935" t="s">
        <v>1018</v>
      </c>
      <c r="F9935" s="86">
        <v>5.5308892868623202E-11</v>
      </c>
    </row>
    <row r="9936" spans="1:6">
      <c r="A9936">
        <v>2023</v>
      </c>
      <c r="B9936" t="s">
        <v>1060</v>
      </c>
      <c r="C9936" t="s">
        <v>1013</v>
      </c>
      <c r="D9936" t="s">
        <v>972</v>
      </c>
      <c r="E9936" t="s">
        <v>1018</v>
      </c>
      <c r="F9936" s="86">
        <v>5.5221437460024698E-11</v>
      </c>
    </row>
    <row r="9937" spans="1:6">
      <c r="A9937">
        <v>2024</v>
      </c>
      <c r="B9937" t="s">
        <v>1060</v>
      </c>
      <c r="C9937" t="s">
        <v>1013</v>
      </c>
      <c r="D9937" t="s">
        <v>972</v>
      </c>
      <c r="E9937" t="s">
        <v>1018</v>
      </c>
      <c r="F9937" s="86">
        <v>5.6618569576642302E-11</v>
      </c>
    </row>
    <row r="9938" spans="1:6">
      <c r="A9938">
        <v>2025</v>
      </c>
      <c r="B9938" t="s">
        <v>1060</v>
      </c>
      <c r="C9938" t="s">
        <v>1013</v>
      </c>
      <c r="D9938" t="s">
        <v>972</v>
      </c>
      <c r="E9938" t="s">
        <v>1018</v>
      </c>
      <c r="F9938" s="86">
        <v>5.9651946563392206E-11</v>
      </c>
    </row>
    <row r="9939" spans="1:6">
      <c r="A9939">
        <v>2026</v>
      </c>
      <c r="B9939" t="s">
        <v>1060</v>
      </c>
      <c r="C9939" t="s">
        <v>1013</v>
      </c>
      <c r="D9939" t="s">
        <v>972</v>
      </c>
      <c r="E9939" t="s">
        <v>1018</v>
      </c>
      <c r="F9939" s="86">
        <v>5.9334341433493999E-11</v>
      </c>
    </row>
    <row r="9940" spans="1:6">
      <c r="A9940">
        <v>2027</v>
      </c>
      <c r="B9940" t="s">
        <v>1060</v>
      </c>
      <c r="C9940" t="s">
        <v>1013</v>
      </c>
      <c r="D9940" t="s">
        <v>972</v>
      </c>
      <c r="E9940" t="s">
        <v>1018</v>
      </c>
      <c r="F9940" s="86">
        <v>6.0011442284631699E-11</v>
      </c>
    </row>
    <row r="9941" spans="1:6">
      <c r="A9941">
        <v>2028</v>
      </c>
      <c r="B9941" t="s">
        <v>1060</v>
      </c>
      <c r="C9941" t="s">
        <v>1013</v>
      </c>
      <c r="D9941" t="s">
        <v>972</v>
      </c>
      <c r="E9941" t="s">
        <v>1018</v>
      </c>
      <c r="F9941" s="86">
        <v>5.9979165150370203E-11</v>
      </c>
    </row>
    <row r="9942" spans="1:6">
      <c r="A9942">
        <v>2029</v>
      </c>
      <c r="B9942" t="s">
        <v>1060</v>
      </c>
      <c r="C9942" t="s">
        <v>1013</v>
      </c>
      <c r="D9942" t="s">
        <v>972</v>
      </c>
      <c r="E9942" t="s">
        <v>1018</v>
      </c>
      <c r="F9942" s="86">
        <v>7.1371027078847295E-11</v>
      </c>
    </row>
    <row r="9943" spans="1:6">
      <c r="A9943">
        <v>2030</v>
      </c>
      <c r="B9943" t="s">
        <v>1060</v>
      </c>
      <c r="C9943" t="s">
        <v>1013</v>
      </c>
      <c r="D9943" t="s">
        <v>972</v>
      </c>
      <c r="E9943" t="s">
        <v>1018</v>
      </c>
      <c r="F9943" s="86">
        <v>7.0419225062986404E-11</v>
      </c>
    </row>
    <row r="9944" spans="1:6">
      <c r="A9944">
        <v>2031</v>
      </c>
      <c r="B9944" t="s">
        <v>1060</v>
      </c>
      <c r="C9944" t="s">
        <v>1013</v>
      </c>
      <c r="D9944" t="s">
        <v>972</v>
      </c>
      <c r="E9944" t="s">
        <v>1018</v>
      </c>
      <c r="F9944" s="86">
        <v>7.5932884538022595E-11</v>
      </c>
    </row>
    <row r="9945" spans="1:6">
      <c r="A9945">
        <v>2032</v>
      </c>
      <c r="B9945" t="s">
        <v>1060</v>
      </c>
      <c r="C9945" t="s">
        <v>1013</v>
      </c>
      <c r="D9945" t="s">
        <v>972</v>
      </c>
      <c r="E9945" t="s">
        <v>1018</v>
      </c>
      <c r="F9945" s="86">
        <v>7.4507336803687995E-11</v>
      </c>
    </row>
    <row r="9946" spans="1:6">
      <c r="A9946">
        <v>2033</v>
      </c>
      <c r="B9946" t="s">
        <v>1060</v>
      </c>
      <c r="C9946" t="s">
        <v>1013</v>
      </c>
      <c r="D9946" t="s">
        <v>972</v>
      </c>
      <c r="E9946" t="s">
        <v>1018</v>
      </c>
      <c r="F9946" s="86">
        <v>7.2805508809559504E-11</v>
      </c>
    </row>
    <row r="9947" spans="1:6">
      <c r="A9947">
        <v>2034</v>
      </c>
      <c r="B9947" t="s">
        <v>1060</v>
      </c>
      <c r="C9947" t="s">
        <v>1013</v>
      </c>
      <c r="D9947" t="s">
        <v>972</v>
      </c>
      <c r="E9947" t="s">
        <v>1018</v>
      </c>
      <c r="F9947" s="86">
        <v>7.3351747479026798E-11</v>
      </c>
    </row>
    <row r="9948" spans="1:6">
      <c r="A9948">
        <v>2035</v>
      </c>
      <c r="B9948" t="s">
        <v>1060</v>
      </c>
      <c r="C9948" t="s">
        <v>1013</v>
      </c>
      <c r="D9948" t="s">
        <v>972</v>
      </c>
      <c r="E9948" t="s">
        <v>1018</v>
      </c>
      <c r="F9948" s="86">
        <v>7.2229755123924399E-11</v>
      </c>
    </row>
    <row r="9949" spans="1:6">
      <c r="A9949">
        <v>2036</v>
      </c>
      <c r="B9949" t="s">
        <v>1060</v>
      </c>
      <c r="C9949" t="s">
        <v>1013</v>
      </c>
      <c r="D9949" t="s">
        <v>972</v>
      </c>
      <c r="E9949" t="s">
        <v>1018</v>
      </c>
      <c r="F9949" s="86">
        <v>7.2935322235705306E-11</v>
      </c>
    </row>
    <row r="9950" spans="1:6">
      <c r="A9950">
        <v>2037</v>
      </c>
      <c r="B9950" t="s">
        <v>1060</v>
      </c>
      <c r="C9950" t="s">
        <v>1013</v>
      </c>
      <c r="D9950" t="s">
        <v>972</v>
      </c>
      <c r="E9950" t="s">
        <v>1018</v>
      </c>
      <c r="F9950" s="86">
        <v>7.0412512463575805E-11</v>
      </c>
    </row>
    <row r="9951" spans="1:6">
      <c r="A9951">
        <v>2038</v>
      </c>
      <c r="B9951" t="s">
        <v>1060</v>
      </c>
      <c r="C9951" t="s">
        <v>1013</v>
      </c>
      <c r="D9951" t="s">
        <v>972</v>
      </c>
      <c r="E9951" t="s">
        <v>1018</v>
      </c>
      <c r="F9951" s="86">
        <v>7.2857559029906405E-11</v>
      </c>
    </row>
    <row r="9952" spans="1:6">
      <c r="A9952">
        <v>2039</v>
      </c>
      <c r="B9952" t="s">
        <v>1060</v>
      </c>
      <c r="C9952" t="s">
        <v>1013</v>
      </c>
      <c r="D9952" t="s">
        <v>972</v>
      </c>
      <c r="E9952" t="s">
        <v>1018</v>
      </c>
      <c r="F9952" s="86">
        <v>6.9558961530669106E-11</v>
      </c>
    </row>
    <row r="9953" spans="1:6">
      <c r="A9953">
        <v>2040</v>
      </c>
      <c r="B9953" t="s">
        <v>1060</v>
      </c>
      <c r="C9953" t="s">
        <v>1013</v>
      </c>
      <c r="D9953" t="s">
        <v>972</v>
      </c>
      <c r="E9953" t="s">
        <v>1018</v>
      </c>
      <c r="F9953" s="86">
        <v>6.8231612996246203E-11</v>
      </c>
    </row>
    <row r="9954" spans="1:6">
      <c r="A9954">
        <v>2041</v>
      </c>
      <c r="B9954" t="s">
        <v>1060</v>
      </c>
      <c r="C9954" t="s">
        <v>1013</v>
      </c>
      <c r="D9954" t="s">
        <v>972</v>
      </c>
      <c r="E9954" t="s">
        <v>1018</v>
      </c>
      <c r="F9954" s="86">
        <v>6.9630234904778195E-11</v>
      </c>
    </row>
    <row r="9955" spans="1:6">
      <c r="A9955">
        <v>2042</v>
      </c>
      <c r="B9955" t="s">
        <v>1060</v>
      </c>
      <c r="C9955" t="s">
        <v>1013</v>
      </c>
      <c r="D9955" t="s">
        <v>972</v>
      </c>
      <c r="E9955" t="s">
        <v>1018</v>
      </c>
      <c r="F9955" s="86">
        <v>6.8672693852184606E-11</v>
      </c>
    </row>
    <row r="9956" spans="1:6">
      <c r="A9956">
        <v>2043</v>
      </c>
      <c r="B9956" t="s">
        <v>1060</v>
      </c>
      <c r="C9956" t="s">
        <v>1013</v>
      </c>
      <c r="D9956" t="s">
        <v>972</v>
      </c>
      <c r="E9956" t="s">
        <v>1018</v>
      </c>
      <c r="F9956" s="86">
        <v>6.5226526408864095E-11</v>
      </c>
    </row>
    <row r="9957" spans="1:6">
      <c r="A9957">
        <v>2044</v>
      </c>
      <c r="B9957" t="s">
        <v>1060</v>
      </c>
      <c r="C9957" t="s">
        <v>1013</v>
      </c>
      <c r="D9957" t="s">
        <v>972</v>
      </c>
      <c r="E9957" t="s">
        <v>1018</v>
      </c>
      <c r="F9957" s="86">
        <v>6.4562780331321802E-11</v>
      </c>
    </row>
    <row r="9958" spans="1:6">
      <c r="A9958">
        <v>2045</v>
      </c>
      <c r="B9958" t="s">
        <v>1060</v>
      </c>
      <c r="C9958" t="s">
        <v>1013</v>
      </c>
      <c r="D9958" t="s">
        <v>972</v>
      </c>
      <c r="E9958" t="s">
        <v>1018</v>
      </c>
      <c r="F9958" s="86">
        <v>6.1173907293190802E-11</v>
      </c>
    </row>
    <row r="9959" spans="1:6">
      <c r="A9959">
        <v>2046</v>
      </c>
      <c r="B9959" t="s">
        <v>1060</v>
      </c>
      <c r="C9959" t="s">
        <v>1013</v>
      </c>
      <c r="D9959" t="s">
        <v>972</v>
      </c>
      <c r="E9959" t="s">
        <v>1018</v>
      </c>
      <c r="F9959" s="86">
        <v>6.0276654108648601E-11</v>
      </c>
    </row>
    <row r="9960" spans="1:6">
      <c r="A9960">
        <v>2047</v>
      </c>
      <c r="B9960" t="s">
        <v>1060</v>
      </c>
      <c r="C9960" t="s">
        <v>1013</v>
      </c>
      <c r="D9960" t="s">
        <v>972</v>
      </c>
      <c r="E9960" t="s">
        <v>1018</v>
      </c>
      <c r="F9960" s="86">
        <v>6.2756414440440404E-11</v>
      </c>
    </row>
    <row r="9961" spans="1:6">
      <c r="A9961">
        <v>2048</v>
      </c>
      <c r="B9961" t="s">
        <v>1060</v>
      </c>
      <c r="C9961" t="s">
        <v>1013</v>
      </c>
      <c r="D9961" t="s">
        <v>972</v>
      </c>
      <c r="E9961" t="s">
        <v>1018</v>
      </c>
      <c r="F9961" s="86">
        <v>6.1608341687142502E-11</v>
      </c>
    </row>
    <row r="9962" spans="1:6">
      <c r="A9962">
        <v>2049</v>
      </c>
      <c r="B9962" t="s">
        <v>1060</v>
      </c>
      <c r="C9962" t="s">
        <v>1013</v>
      </c>
      <c r="D9962" t="s">
        <v>972</v>
      </c>
      <c r="E9962" t="s">
        <v>1018</v>
      </c>
      <c r="F9962" s="86">
        <v>5.8902932931042002E-11</v>
      </c>
    </row>
    <row r="9963" spans="1:6">
      <c r="A9963">
        <v>2050</v>
      </c>
      <c r="B9963" t="s">
        <v>1060</v>
      </c>
      <c r="C9963" t="s">
        <v>1013</v>
      </c>
      <c r="D9963" t="s">
        <v>972</v>
      </c>
      <c r="E9963" t="s">
        <v>1018</v>
      </c>
      <c r="F9963" s="86">
        <v>6.1040262417664002E-11</v>
      </c>
    </row>
    <row r="9964" spans="1:6">
      <c r="A9964">
        <v>2017</v>
      </c>
      <c r="B9964" t="s">
        <v>1061</v>
      </c>
      <c r="C9964" t="s">
        <v>1013</v>
      </c>
      <c r="D9964" t="s">
        <v>972</v>
      </c>
      <c r="E9964" t="s">
        <v>1018</v>
      </c>
      <c r="F9964" s="86">
        <v>730373.42823254201</v>
      </c>
    </row>
    <row r="9965" spans="1:6">
      <c r="A9965">
        <v>2018</v>
      </c>
      <c r="B9965" t="s">
        <v>1061</v>
      </c>
      <c r="C9965" t="s">
        <v>1013</v>
      </c>
      <c r="D9965" t="s">
        <v>972</v>
      </c>
      <c r="E9965" t="s">
        <v>1018</v>
      </c>
      <c r="F9965" s="86">
        <v>750059.50467116898</v>
      </c>
    </row>
    <row r="9966" spans="1:6">
      <c r="A9966">
        <v>2019</v>
      </c>
      <c r="B9966" t="s">
        <v>1061</v>
      </c>
      <c r="C9966" t="s">
        <v>1013</v>
      </c>
      <c r="D9966" t="s">
        <v>972</v>
      </c>
      <c r="E9966" t="s">
        <v>1018</v>
      </c>
      <c r="F9966" s="86">
        <v>769909.91052380204</v>
      </c>
    </row>
    <row r="9967" spans="1:6">
      <c r="A9967">
        <v>2020</v>
      </c>
      <c r="B9967" t="s">
        <v>1061</v>
      </c>
      <c r="C9967" t="s">
        <v>1013</v>
      </c>
      <c r="D9967" t="s">
        <v>972</v>
      </c>
      <c r="E9967" t="s">
        <v>1018</v>
      </c>
      <c r="F9967" s="86">
        <v>789056.49363106699</v>
      </c>
    </row>
    <row r="9968" spans="1:6">
      <c r="A9968">
        <v>2021</v>
      </c>
      <c r="B9968" t="s">
        <v>1061</v>
      </c>
      <c r="C9968" t="s">
        <v>1013</v>
      </c>
      <c r="D9968" t="s">
        <v>972</v>
      </c>
      <c r="E9968" t="s">
        <v>1018</v>
      </c>
      <c r="F9968" s="86">
        <v>808154.00432364398</v>
      </c>
    </row>
    <row r="9969" spans="1:6">
      <c r="A9969">
        <v>2022</v>
      </c>
      <c r="B9969" t="s">
        <v>1061</v>
      </c>
      <c r="C9969" t="s">
        <v>1013</v>
      </c>
      <c r="D9969" t="s">
        <v>972</v>
      </c>
      <c r="E9969" t="s">
        <v>1018</v>
      </c>
      <c r="F9969" s="86">
        <v>826941.31077192398</v>
      </c>
    </row>
    <row r="9970" spans="1:6">
      <c r="A9970">
        <v>2023</v>
      </c>
      <c r="B9970" t="s">
        <v>1061</v>
      </c>
      <c r="C9970" t="s">
        <v>1013</v>
      </c>
      <c r="D9970" t="s">
        <v>972</v>
      </c>
      <c r="E9970" t="s">
        <v>1018</v>
      </c>
      <c r="F9970" s="86">
        <v>845239.662040542</v>
      </c>
    </row>
    <row r="9971" spans="1:6">
      <c r="A9971">
        <v>2024</v>
      </c>
      <c r="B9971" t="s">
        <v>1061</v>
      </c>
      <c r="C9971" t="s">
        <v>1013</v>
      </c>
      <c r="D9971" t="s">
        <v>972</v>
      </c>
      <c r="E9971" t="s">
        <v>1018</v>
      </c>
      <c r="F9971" s="86">
        <v>862987.52866516798</v>
      </c>
    </row>
    <row r="9972" spans="1:6">
      <c r="A9972">
        <v>2025</v>
      </c>
      <c r="B9972" t="s">
        <v>1061</v>
      </c>
      <c r="C9972" t="s">
        <v>1013</v>
      </c>
      <c r="D9972" t="s">
        <v>972</v>
      </c>
      <c r="E9972" t="s">
        <v>1018</v>
      </c>
      <c r="F9972" s="86">
        <v>880046.5826205</v>
      </c>
    </row>
    <row r="9973" spans="1:6">
      <c r="A9973">
        <v>2026</v>
      </c>
      <c r="B9973" t="s">
        <v>1061</v>
      </c>
      <c r="C9973" t="s">
        <v>1013</v>
      </c>
      <c r="D9973" t="s">
        <v>972</v>
      </c>
      <c r="E9973" t="s">
        <v>1018</v>
      </c>
      <c r="F9973" s="86">
        <v>896230.43229072995</v>
      </c>
    </row>
    <row r="9974" spans="1:6">
      <c r="A9974">
        <v>2027</v>
      </c>
      <c r="B9974" t="s">
        <v>1061</v>
      </c>
      <c r="C9974" t="s">
        <v>1013</v>
      </c>
      <c r="D9974" t="s">
        <v>972</v>
      </c>
      <c r="E9974" t="s">
        <v>1018</v>
      </c>
      <c r="F9974" s="86">
        <v>911692.64325770899</v>
      </c>
    </row>
    <row r="9975" spans="1:6">
      <c r="A9975">
        <v>2028</v>
      </c>
      <c r="B9975" t="s">
        <v>1061</v>
      </c>
      <c r="C9975" t="s">
        <v>1013</v>
      </c>
      <c r="D9975" t="s">
        <v>972</v>
      </c>
      <c r="E9975" t="s">
        <v>1018</v>
      </c>
      <c r="F9975" s="86">
        <v>926312.15681191999</v>
      </c>
    </row>
    <row r="9976" spans="1:6">
      <c r="A9976">
        <v>2029</v>
      </c>
      <c r="B9976" t="s">
        <v>1061</v>
      </c>
      <c r="C9976" t="s">
        <v>1013</v>
      </c>
      <c r="D9976" t="s">
        <v>972</v>
      </c>
      <c r="E9976" t="s">
        <v>1018</v>
      </c>
      <c r="F9976" s="86">
        <v>940066.52774748905</v>
      </c>
    </row>
    <row r="9977" spans="1:6">
      <c r="A9977">
        <v>2030</v>
      </c>
      <c r="B9977" t="s">
        <v>1061</v>
      </c>
      <c r="C9977" t="s">
        <v>1013</v>
      </c>
      <c r="D9977" t="s">
        <v>972</v>
      </c>
      <c r="E9977" t="s">
        <v>1018</v>
      </c>
      <c r="F9977" s="86">
        <v>953026.95099242905</v>
      </c>
    </row>
    <row r="9978" spans="1:6">
      <c r="A9978">
        <v>2031</v>
      </c>
      <c r="B9978" t="s">
        <v>1061</v>
      </c>
      <c r="C9978" t="s">
        <v>1013</v>
      </c>
      <c r="D9978" t="s">
        <v>972</v>
      </c>
      <c r="E9978" t="s">
        <v>1018</v>
      </c>
      <c r="F9978" s="86">
        <v>965284.69516305195</v>
      </c>
    </row>
    <row r="9979" spans="1:6">
      <c r="A9979">
        <v>2032</v>
      </c>
      <c r="B9979" t="s">
        <v>1061</v>
      </c>
      <c r="C9979" t="s">
        <v>1013</v>
      </c>
      <c r="D9979" t="s">
        <v>972</v>
      </c>
      <c r="E9979" t="s">
        <v>1018</v>
      </c>
      <c r="F9979" s="86">
        <v>976645.45018940303</v>
      </c>
    </row>
    <row r="9980" spans="1:6">
      <c r="A9980">
        <v>2033</v>
      </c>
      <c r="B9980" t="s">
        <v>1061</v>
      </c>
      <c r="C9980" t="s">
        <v>1013</v>
      </c>
      <c r="D9980" t="s">
        <v>972</v>
      </c>
      <c r="E9980" t="s">
        <v>1018</v>
      </c>
      <c r="F9980" s="86">
        <v>987206.46309650003</v>
      </c>
    </row>
    <row r="9981" spans="1:6">
      <c r="A9981">
        <v>2034</v>
      </c>
      <c r="B9981" t="s">
        <v>1061</v>
      </c>
      <c r="C9981" t="s">
        <v>1013</v>
      </c>
      <c r="D9981" t="s">
        <v>972</v>
      </c>
      <c r="E9981" t="s">
        <v>1018</v>
      </c>
      <c r="F9981" s="86">
        <v>996997.15281626501</v>
      </c>
    </row>
    <row r="9982" spans="1:6">
      <c r="A9982">
        <v>2035</v>
      </c>
      <c r="B9982" t="s">
        <v>1061</v>
      </c>
      <c r="C9982" t="s">
        <v>1013</v>
      </c>
      <c r="D9982" t="s">
        <v>972</v>
      </c>
      <c r="E9982" t="s">
        <v>1018</v>
      </c>
      <c r="F9982" s="86">
        <v>1005726.98051499</v>
      </c>
    </row>
    <row r="9983" spans="1:6">
      <c r="A9983">
        <v>2036</v>
      </c>
      <c r="B9983" t="s">
        <v>1061</v>
      </c>
      <c r="C9983" t="s">
        <v>1013</v>
      </c>
      <c r="D9983" t="s">
        <v>972</v>
      </c>
      <c r="E9983" t="s">
        <v>1018</v>
      </c>
      <c r="F9983" s="86">
        <v>1013505.14910107</v>
      </c>
    </row>
    <row r="9984" spans="1:6">
      <c r="A9984">
        <v>2037</v>
      </c>
      <c r="B9984" t="s">
        <v>1061</v>
      </c>
      <c r="C9984" t="s">
        <v>1013</v>
      </c>
      <c r="D9984" t="s">
        <v>972</v>
      </c>
      <c r="E9984" t="s">
        <v>1018</v>
      </c>
      <c r="F9984" s="86">
        <v>1020197.34561437</v>
      </c>
    </row>
    <row r="9985" spans="1:6">
      <c r="A9985">
        <v>2038</v>
      </c>
      <c r="B9985" t="s">
        <v>1061</v>
      </c>
      <c r="C9985" t="s">
        <v>1013</v>
      </c>
      <c r="D9985" t="s">
        <v>972</v>
      </c>
      <c r="E9985" t="s">
        <v>1018</v>
      </c>
      <c r="F9985" s="86">
        <v>1025872.54641621</v>
      </c>
    </row>
    <row r="9986" spans="1:6">
      <c r="A9986">
        <v>2039</v>
      </c>
      <c r="B9986" t="s">
        <v>1061</v>
      </c>
      <c r="C9986" t="s">
        <v>1013</v>
      </c>
      <c r="D9986" t="s">
        <v>972</v>
      </c>
      <c r="E9986" t="s">
        <v>1018</v>
      </c>
      <c r="F9986" s="86">
        <v>1030409.68217787</v>
      </c>
    </row>
    <row r="9987" spans="1:6">
      <c r="A9987">
        <v>2040</v>
      </c>
      <c r="B9987" t="s">
        <v>1061</v>
      </c>
      <c r="C9987" t="s">
        <v>1013</v>
      </c>
      <c r="D9987" t="s">
        <v>972</v>
      </c>
      <c r="E9987" t="s">
        <v>1018</v>
      </c>
      <c r="F9987" s="86">
        <v>1033845.3400048499</v>
      </c>
    </row>
    <row r="9988" spans="1:6">
      <c r="A9988">
        <v>2041</v>
      </c>
      <c r="B9988" t="s">
        <v>1061</v>
      </c>
      <c r="C9988" t="s">
        <v>1013</v>
      </c>
      <c r="D9988" t="s">
        <v>972</v>
      </c>
      <c r="E9988" t="s">
        <v>1018</v>
      </c>
      <c r="F9988" s="86">
        <v>1036195.7145726701</v>
      </c>
    </row>
    <row r="9989" spans="1:6">
      <c r="A9989">
        <v>2042</v>
      </c>
      <c r="B9989" t="s">
        <v>1061</v>
      </c>
      <c r="C9989" t="s">
        <v>1013</v>
      </c>
      <c r="D9989" t="s">
        <v>972</v>
      </c>
      <c r="E9989" t="s">
        <v>1018</v>
      </c>
      <c r="F9989" s="86">
        <v>1037546.16177443</v>
      </c>
    </row>
    <row r="9990" spans="1:6">
      <c r="A9990">
        <v>2043</v>
      </c>
      <c r="B9990" t="s">
        <v>1061</v>
      </c>
      <c r="C9990" t="s">
        <v>1013</v>
      </c>
      <c r="D9990" t="s">
        <v>972</v>
      </c>
      <c r="E9990" t="s">
        <v>1018</v>
      </c>
      <c r="F9990" s="86">
        <v>1038151.7767093499</v>
      </c>
    </row>
    <row r="9991" spans="1:6">
      <c r="A9991">
        <v>2044</v>
      </c>
      <c r="B9991" t="s">
        <v>1061</v>
      </c>
      <c r="C9991" t="s">
        <v>1013</v>
      </c>
      <c r="D9991" t="s">
        <v>972</v>
      </c>
      <c r="E9991" t="s">
        <v>1018</v>
      </c>
      <c r="F9991" s="86">
        <v>1038075.72192769</v>
      </c>
    </row>
    <row r="9992" spans="1:6">
      <c r="A9992">
        <v>2045</v>
      </c>
      <c r="B9992" t="s">
        <v>1061</v>
      </c>
      <c r="C9992" t="s">
        <v>1013</v>
      </c>
      <c r="D9992" t="s">
        <v>972</v>
      </c>
      <c r="E9992" t="s">
        <v>1018</v>
      </c>
      <c r="F9992" s="86">
        <v>1037535.04795993</v>
      </c>
    </row>
    <row r="9993" spans="1:6">
      <c r="A9993">
        <v>2046</v>
      </c>
      <c r="B9993" t="s">
        <v>1061</v>
      </c>
      <c r="C9993" t="s">
        <v>1013</v>
      </c>
      <c r="D9993" t="s">
        <v>972</v>
      </c>
      <c r="E9993" t="s">
        <v>1018</v>
      </c>
      <c r="F9993" s="86">
        <v>1036634.1188516699</v>
      </c>
    </row>
    <row r="9994" spans="1:6">
      <c r="A9994">
        <v>2047</v>
      </c>
      <c r="B9994" t="s">
        <v>1061</v>
      </c>
      <c r="C9994" t="s">
        <v>1013</v>
      </c>
      <c r="D9994" t="s">
        <v>972</v>
      </c>
      <c r="E9994" t="s">
        <v>1018</v>
      </c>
      <c r="F9994" s="86">
        <v>1035700.70768411</v>
      </c>
    </row>
    <row r="9995" spans="1:6">
      <c r="A9995">
        <v>2048</v>
      </c>
      <c r="B9995" t="s">
        <v>1061</v>
      </c>
      <c r="C9995" t="s">
        <v>1013</v>
      </c>
      <c r="D9995" t="s">
        <v>972</v>
      </c>
      <c r="E9995" t="s">
        <v>1018</v>
      </c>
      <c r="F9995" s="86">
        <v>1034826.23359563</v>
      </c>
    </row>
    <row r="9996" spans="1:6">
      <c r="A9996">
        <v>2049</v>
      </c>
      <c r="B9996" t="s">
        <v>1061</v>
      </c>
      <c r="C9996" t="s">
        <v>1013</v>
      </c>
      <c r="D9996" t="s">
        <v>972</v>
      </c>
      <c r="E9996" t="s">
        <v>1018</v>
      </c>
      <c r="F9996" s="86">
        <v>1034141.86525672</v>
      </c>
    </row>
    <row r="9997" spans="1:6">
      <c r="A9997">
        <v>2050</v>
      </c>
      <c r="B9997" t="s">
        <v>1061</v>
      </c>
      <c r="C9997" t="s">
        <v>1013</v>
      </c>
      <c r="D9997" t="s">
        <v>972</v>
      </c>
      <c r="E9997" t="s">
        <v>1018</v>
      </c>
      <c r="F9997" s="86">
        <v>1033845.63409866</v>
      </c>
    </row>
    <row r="9998" spans="1:6">
      <c r="A9998">
        <v>2017</v>
      </c>
      <c r="B9998" t="s">
        <v>1062</v>
      </c>
      <c r="C9998" t="s">
        <v>1013</v>
      </c>
      <c r="D9998" t="s">
        <v>972</v>
      </c>
      <c r="E9998" t="s">
        <v>1018</v>
      </c>
      <c r="F9998" s="86">
        <v>25758.911558506199</v>
      </c>
    </row>
    <row r="9999" spans="1:6">
      <c r="A9999">
        <v>2018</v>
      </c>
      <c r="B9999" t="s">
        <v>1062</v>
      </c>
      <c r="C9999" t="s">
        <v>1013</v>
      </c>
      <c r="D9999" t="s">
        <v>972</v>
      </c>
      <c r="E9999" t="s">
        <v>1018</v>
      </c>
      <c r="F9999" s="86">
        <v>26083.8552903079</v>
      </c>
    </row>
    <row r="10000" spans="1:6">
      <c r="A10000">
        <v>2019</v>
      </c>
      <c r="B10000" t="s">
        <v>1062</v>
      </c>
      <c r="C10000" t="s">
        <v>1013</v>
      </c>
      <c r="D10000" t="s">
        <v>972</v>
      </c>
      <c r="E10000" t="s">
        <v>1018</v>
      </c>
      <c r="F10000" s="86">
        <v>26404.328497539402</v>
      </c>
    </row>
    <row r="10001" spans="1:6">
      <c r="A10001">
        <v>2020</v>
      </c>
      <c r="B10001" t="s">
        <v>1062</v>
      </c>
      <c r="C10001" t="s">
        <v>1013</v>
      </c>
      <c r="D10001" t="s">
        <v>972</v>
      </c>
      <c r="E10001" t="s">
        <v>1018</v>
      </c>
      <c r="F10001" s="86">
        <v>26714.739055134902</v>
      </c>
    </row>
    <row r="10002" spans="1:6">
      <c r="A10002">
        <v>2021</v>
      </c>
      <c r="B10002" t="s">
        <v>1062</v>
      </c>
      <c r="C10002" t="s">
        <v>1013</v>
      </c>
      <c r="D10002" t="s">
        <v>972</v>
      </c>
      <c r="E10002" t="s">
        <v>1018</v>
      </c>
      <c r="F10002" s="86">
        <v>27014.3994158721</v>
      </c>
    </row>
    <row r="10003" spans="1:6">
      <c r="A10003">
        <v>2022</v>
      </c>
      <c r="B10003" t="s">
        <v>1062</v>
      </c>
      <c r="C10003" t="s">
        <v>1013</v>
      </c>
      <c r="D10003" t="s">
        <v>972</v>
      </c>
      <c r="E10003" t="s">
        <v>1018</v>
      </c>
      <c r="F10003" s="86">
        <v>27307.175778960998</v>
      </c>
    </row>
    <row r="10004" spans="1:6">
      <c r="A10004">
        <v>2023</v>
      </c>
      <c r="B10004" t="s">
        <v>1062</v>
      </c>
      <c r="C10004" t="s">
        <v>1013</v>
      </c>
      <c r="D10004" t="s">
        <v>972</v>
      </c>
      <c r="E10004" t="s">
        <v>1018</v>
      </c>
      <c r="F10004" s="86">
        <v>27585.889860339801</v>
      </c>
    </row>
    <row r="10005" spans="1:6">
      <c r="A10005">
        <v>2024</v>
      </c>
      <c r="B10005" t="s">
        <v>1062</v>
      </c>
      <c r="C10005" t="s">
        <v>1013</v>
      </c>
      <c r="D10005" t="s">
        <v>972</v>
      </c>
      <c r="E10005" t="s">
        <v>1018</v>
      </c>
      <c r="F10005" s="86">
        <v>27854.5843121096</v>
      </c>
    </row>
    <row r="10006" spans="1:6">
      <c r="A10006">
        <v>2025</v>
      </c>
      <c r="B10006" t="s">
        <v>1062</v>
      </c>
      <c r="C10006" t="s">
        <v>1013</v>
      </c>
      <c r="D10006" t="s">
        <v>972</v>
      </c>
      <c r="E10006" t="s">
        <v>1018</v>
      </c>
      <c r="F10006" s="86">
        <v>28110.243690063999</v>
      </c>
    </row>
    <row r="10007" spans="1:6">
      <c r="A10007">
        <v>2026</v>
      </c>
      <c r="B10007" t="s">
        <v>1062</v>
      </c>
      <c r="C10007" t="s">
        <v>1013</v>
      </c>
      <c r="D10007" t="s">
        <v>972</v>
      </c>
      <c r="E10007" t="s">
        <v>1018</v>
      </c>
      <c r="F10007" s="86">
        <v>28340.4945467621</v>
      </c>
    </row>
    <row r="10008" spans="1:6">
      <c r="A10008">
        <v>2027</v>
      </c>
      <c r="B10008" t="s">
        <v>1062</v>
      </c>
      <c r="C10008" t="s">
        <v>1013</v>
      </c>
      <c r="D10008" t="s">
        <v>972</v>
      </c>
      <c r="E10008" t="s">
        <v>1018</v>
      </c>
      <c r="F10008" s="86">
        <v>28559.275073548401</v>
      </c>
    </row>
    <row r="10009" spans="1:6">
      <c r="A10009">
        <v>2028</v>
      </c>
      <c r="B10009" t="s">
        <v>1062</v>
      </c>
      <c r="C10009" t="s">
        <v>1013</v>
      </c>
      <c r="D10009" t="s">
        <v>972</v>
      </c>
      <c r="E10009" t="s">
        <v>1018</v>
      </c>
      <c r="F10009" s="86">
        <v>28749.899103946002</v>
      </c>
    </row>
    <row r="10010" spans="1:6">
      <c r="A10010">
        <v>2029</v>
      </c>
      <c r="B10010" t="s">
        <v>1062</v>
      </c>
      <c r="C10010" t="s">
        <v>1013</v>
      </c>
      <c r="D10010" t="s">
        <v>972</v>
      </c>
      <c r="E10010" t="s">
        <v>1018</v>
      </c>
      <c r="F10010" s="86">
        <v>28923.3194989603</v>
      </c>
    </row>
    <row r="10011" spans="1:6">
      <c r="A10011">
        <v>2030</v>
      </c>
      <c r="B10011" t="s">
        <v>1062</v>
      </c>
      <c r="C10011" t="s">
        <v>1013</v>
      </c>
      <c r="D10011" t="s">
        <v>972</v>
      </c>
      <c r="E10011" t="s">
        <v>1018</v>
      </c>
      <c r="F10011" s="86">
        <v>29092.9428012754</v>
      </c>
    </row>
    <row r="10012" spans="1:6">
      <c r="A10012">
        <v>2031</v>
      </c>
      <c r="B10012" t="s">
        <v>1062</v>
      </c>
      <c r="C10012" t="s">
        <v>1013</v>
      </c>
      <c r="D10012" t="s">
        <v>972</v>
      </c>
      <c r="E10012" t="s">
        <v>1018</v>
      </c>
      <c r="F10012" s="86">
        <v>29233.2113789633</v>
      </c>
    </row>
    <row r="10013" spans="1:6">
      <c r="A10013">
        <v>2032</v>
      </c>
      <c r="B10013" t="s">
        <v>1062</v>
      </c>
      <c r="C10013" t="s">
        <v>1013</v>
      </c>
      <c r="D10013" t="s">
        <v>972</v>
      </c>
      <c r="E10013" t="s">
        <v>1018</v>
      </c>
      <c r="F10013" s="86">
        <v>29380.084281334399</v>
      </c>
    </row>
    <row r="10014" spans="1:6">
      <c r="A10014">
        <v>2033</v>
      </c>
      <c r="B10014" t="s">
        <v>1062</v>
      </c>
      <c r="C10014" t="s">
        <v>1013</v>
      </c>
      <c r="D10014" t="s">
        <v>972</v>
      </c>
      <c r="E10014" t="s">
        <v>1018</v>
      </c>
      <c r="F10014" s="86">
        <v>29501.5302613366</v>
      </c>
    </row>
    <row r="10015" spans="1:6">
      <c r="A10015">
        <v>2034</v>
      </c>
      <c r="B10015" t="s">
        <v>1062</v>
      </c>
      <c r="C10015" t="s">
        <v>1013</v>
      </c>
      <c r="D10015" t="s">
        <v>972</v>
      </c>
      <c r="E10015" t="s">
        <v>1018</v>
      </c>
      <c r="F10015" s="86">
        <v>29625.978973968799</v>
      </c>
    </row>
    <row r="10016" spans="1:6">
      <c r="A10016">
        <v>2035</v>
      </c>
      <c r="B10016" t="s">
        <v>1062</v>
      </c>
      <c r="C10016" t="s">
        <v>1013</v>
      </c>
      <c r="D10016" t="s">
        <v>972</v>
      </c>
      <c r="E10016" t="s">
        <v>1018</v>
      </c>
      <c r="F10016" s="86">
        <v>29744.417830423201</v>
      </c>
    </row>
    <row r="10017" spans="1:6">
      <c r="A10017">
        <v>2036</v>
      </c>
      <c r="B10017" t="s">
        <v>1062</v>
      </c>
      <c r="C10017" t="s">
        <v>1013</v>
      </c>
      <c r="D10017" t="s">
        <v>972</v>
      </c>
      <c r="E10017" t="s">
        <v>1018</v>
      </c>
      <c r="F10017" s="86">
        <v>29853.081131357801</v>
      </c>
    </row>
    <row r="10018" spans="1:6">
      <c r="A10018">
        <v>2037</v>
      </c>
      <c r="B10018" t="s">
        <v>1062</v>
      </c>
      <c r="C10018" t="s">
        <v>1013</v>
      </c>
      <c r="D10018" t="s">
        <v>972</v>
      </c>
      <c r="E10018" t="s">
        <v>1018</v>
      </c>
      <c r="F10018" s="86">
        <v>29941.2695115313</v>
      </c>
    </row>
    <row r="10019" spans="1:6">
      <c r="A10019">
        <v>2038</v>
      </c>
      <c r="B10019" t="s">
        <v>1062</v>
      </c>
      <c r="C10019" t="s">
        <v>1013</v>
      </c>
      <c r="D10019" t="s">
        <v>972</v>
      </c>
      <c r="E10019" t="s">
        <v>1018</v>
      </c>
      <c r="F10019" s="86">
        <v>30036.182038974799</v>
      </c>
    </row>
    <row r="10020" spans="1:6">
      <c r="A10020">
        <v>2039</v>
      </c>
      <c r="B10020" t="s">
        <v>1062</v>
      </c>
      <c r="C10020" t="s">
        <v>1013</v>
      </c>
      <c r="D10020" t="s">
        <v>972</v>
      </c>
      <c r="E10020" t="s">
        <v>1018</v>
      </c>
      <c r="F10020" s="86">
        <v>30113.106696873001</v>
      </c>
    </row>
    <row r="10021" spans="1:6">
      <c r="A10021">
        <v>2040</v>
      </c>
      <c r="B10021" t="s">
        <v>1062</v>
      </c>
      <c r="C10021" t="s">
        <v>1013</v>
      </c>
      <c r="D10021" t="s">
        <v>972</v>
      </c>
      <c r="E10021" t="s">
        <v>1018</v>
      </c>
      <c r="F10021" s="86">
        <v>30168.159755942201</v>
      </c>
    </row>
    <row r="10022" spans="1:6">
      <c r="A10022">
        <v>2041</v>
      </c>
      <c r="B10022" t="s">
        <v>1062</v>
      </c>
      <c r="C10022" t="s">
        <v>1013</v>
      </c>
      <c r="D10022" t="s">
        <v>972</v>
      </c>
      <c r="E10022" t="s">
        <v>1018</v>
      </c>
      <c r="F10022" s="86">
        <v>30219.066907036198</v>
      </c>
    </row>
    <row r="10023" spans="1:6">
      <c r="A10023">
        <v>2042</v>
      </c>
      <c r="B10023" t="s">
        <v>1062</v>
      </c>
      <c r="C10023" t="s">
        <v>1013</v>
      </c>
      <c r="D10023" t="s">
        <v>972</v>
      </c>
      <c r="E10023" t="s">
        <v>1018</v>
      </c>
      <c r="F10023" s="86">
        <v>30248.929861252898</v>
      </c>
    </row>
    <row r="10024" spans="1:6">
      <c r="A10024">
        <v>2043</v>
      </c>
      <c r="B10024" t="s">
        <v>1062</v>
      </c>
      <c r="C10024" t="s">
        <v>1013</v>
      </c>
      <c r="D10024" t="s">
        <v>972</v>
      </c>
      <c r="E10024" t="s">
        <v>1018</v>
      </c>
      <c r="F10024" s="86">
        <v>30270.078261365699</v>
      </c>
    </row>
    <row r="10025" spans="1:6">
      <c r="A10025">
        <v>2044</v>
      </c>
      <c r="B10025" t="s">
        <v>1062</v>
      </c>
      <c r="C10025" t="s">
        <v>1013</v>
      </c>
      <c r="D10025" t="s">
        <v>972</v>
      </c>
      <c r="E10025" t="s">
        <v>1018</v>
      </c>
      <c r="F10025" s="86">
        <v>30274.0047672203</v>
      </c>
    </row>
    <row r="10026" spans="1:6">
      <c r="A10026">
        <v>2045</v>
      </c>
      <c r="B10026" t="s">
        <v>1062</v>
      </c>
      <c r="C10026" t="s">
        <v>1013</v>
      </c>
      <c r="D10026" t="s">
        <v>972</v>
      </c>
      <c r="E10026" t="s">
        <v>1018</v>
      </c>
      <c r="F10026" s="86">
        <v>30261.739690296101</v>
      </c>
    </row>
    <row r="10027" spans="1:6">
      <c r="A10027">
        <v>2046</v>
      </c>
      <c r="B10027" t="s">
        <v>1062</v>
      </c>
      <c r="C10027" t="s">
        <v>1013</v>
      </c>
      <c r="D10027" t="s">
        <v>972</v>
      </c>
      <c r="E10027" t="s">
        <v>1018</v>
      </c>
      <c r="F10027" s="86">
        <v>30232.227061158301</v>
      </c>
    </row>
    <row r="10028" spans="1:6">
      <c r="A10028">
        <v>2047</v>
      </c>
      <c r="B10028" t="s">
        <v>1062</v>
      </c>
      <c r="C10028" t="s">
        <v>1013</v>
      </c>
      <c r="D10028" t="s">
        <v>972</v>
      </c>
      <c r="E10028" t="s">
        <v>1018</v>
      </c>
      <c r="F10028" s="86">
        <v>30199.425079250701</v>
      </c>
    </row>
    <row r="10029" spans="1:6">
      <c r="A10029">
        <v>2048</v>
      </c>
      <c r="B10029" t="s">
        <v>1062</v>
      </c>
      <c r="C10029" t="s">
        <v>1013</v>
      </c>
      <c r="D10029" t="s">
        <v>972</v>
      </c>
      <c r="E10029" t="s">
        <v>1018</v>
      </c>
      <c r="F10029" s="86">
        <v>30146.858010172698</v>
      </c>
    </row>
    <row r="10030" spans="1:6">
      <c r="A10030">
        <v>2049</v>
      </c>
      <c r="B10030" t="s">
        <v>1062</v>
      </c>
      <c r="C10030" t="s">
        <v>1013</v>
      </c>
      <c r="D10030" t="s">
        <v>972</v>
      </c>
      <c r="E10030" t="s">
        <v>1018</v>
      </c>
      <c r="F10030" s="86">
        <v>30086.0461313331</v>
      </c>
    </row>
    <row r="10031" spans="1:6">
      <c r="A10031">
        <v>2050</v>
      </c>
      <c r="B10031" t="s">
        <v>1062</v>
      </c>
      <c r="C10031" t="s">
        <v>1013</v>
      </c>
      <c r="D10031" t="s">
        <v>972</v>
      </c>
      <c r="E10031" t="s">
        <v>1018</v>
      </c>
      <c r="F10031" s="86">
        <v>30022.086910051301</v>
      </c>
    </row>
    <row r="10032" spans="1:6">
      <c r="A10032">
        <v>2017</v>
      </c>
      <c r="B10032" t="s">
        <v>1063</v>
      </c>
      <c r="C10032" t="s">
        <v>1013</v>
      </c>
      <c r="D10032" t="s">
        <v>972</v>
      </c>
      <c r="E10032" t="s">
        <v>1018</v>
      </c>
      <c r="F10032" s="86">
        <v>490653.53005674802</v>
      </c>
    </row>
    <row r="10033" spans="1:6">
      <c r="A10033">
        <v>2018</v>
      </c>
      <c r="B10033" t="s">
        <v>1063</v>
      </c>
      <c r="C10033" t="s">
        <v>1013</v>
      </c>
      <c r="D10033" t="s">
        <v>972</v>
      </c>
      <c r="E10033" t="s">
        <v>1018</v>
      </c>
      <c r="F10033" s="86">
        <v>490637.06453686301</v>
      </c>
    </row>
    <row r="10034" spans="1:6">
      <c r="A10034">
        <v>2019</v>
      </c>
      <c r="B10034" t="s">
        <v>1063</v>
      </c>
      <c r="C10034" t="s">
        <v>1013</v>
      </c>
      <c r="D10034" t="s">
        <v>972</v>
      </c>
      <c r="E10034" t="s">
        <v>1018</v>
      </c>
      <c r="F10034" s="86">
        <v>490491.36266952998</v>
      </c>
    </row>
    <row r="10035" spans="1:6">
      <c r="A10035">
        <v>2020</v>
      </c>
      <c r="B10035" t="s">
        <v>1063</v>
      </c>
      <c r="C10035" t="s">
        <v>1013</v>
      </c>
      <c r="D10035" t="s">
        <v>972</v>
      </c>
      <c r="E10035" t="s">
        <v>1018</v>
      </c>
      <c r="F10035" s="86">
        <v>490101.60242636298</v>
      </c>
    </row>
    <row r="10036" spans="1:6">
      <c r="A10036">
        <v>2021</v>
      </c>
      <c r="B10036" t="s">
        <v>1063</v>
      </c>
      <c r="C10036" t="s">
        <v>1013</v>
      </c>
      <c r="D10036" t="s">
        <v>972</v>
      </c>
      <c r="E10036" t="s">
        <v>1018</v>
      </c>
      <c r="F10036" s="86">
        <v>489582.08138570999</v>
      </c>
    </row>
    <row r="10037" spans="1:6">
      <c r="A10037">
        <v>2022</v>
      </c>
      <c r="B10037" t="s">
        <v>1063</v>
      </c>
      <c r="C10037" t="s">
        <v>1013</v>
      </c>
      <c r="D10037" t="s">
        <v>972</v>
      </c>
      <c r="E10037" t="s">
        <v>1018</v>
      </c>
      <c r="F10037" s="86">
        <v>488860.24011891597</v>
      </c>
    </row>
    <row r="10038" spans="1:6">
      <c r="A10038">
        <v>2023</v>
      </c>
      <c r="B10038" t="s">
        <v>1063</v>
      </c>
      <c r="C10038" t="s">
        <v>1013</v>
      </c>
      <c r="D10038" t="s">
        <v>972</v>
      </c>
      <c r="E10038" t="s">
        <v>1018</v>
      </c>
      <c r="F10038" s="86">
        <v>487865.54045948701</v>
      </c>
    </row>
    <row r="10039" spans="1:6">
      <c r="A10039">
        <v>2024</v>
      </c>
      <c r="B10039" t="s">
        <v>1063</v>
      </c>
      <c r="C10039" t="s">
        <v>1013</v>
      </c>
      <c r="D10039" t="s">
        <v>972</v>
      </c>
      <c r="E10039" t="s">
        <v>1018</v>
      </c>
      <c r="F10039" s="86">
        <v>486533.43628875399</v>
      </c>
    </row>
    <row r="10040" spans="1:6">
      <c r="A10040">
        <v>2025</v>
      </c>
      <c r="B10040" t="s">
        <v>1063</v>
      </c>
      <c r="C10040" t="s">
        <v>1013</v>
      </c>
      <c r="D10040" t="s">
        <v>972</v>
      </c>
      <c r="E10040" t="s">
        <v>1018</v>
      </c>
      <c r="F10040" s="86">
        <v>484835.98477383499</v>
      </c>
    </row>
    <row r="10041" spans="1:6">
      <c r="A10041">
        <v>2026</v>
      </c>
      <c r="B10041" t="s">
        <v>1063</v>
      </c>
      <c r="C10041" t="s">
        <v>1013</v>
      </c>
      <c r="D10041" t="s">
        <v>972</v>
      </c>
      <c r="E10041" t="s">
        <v>1018</v>
      </c>
      <c r="F10041" s="86">
        <v>482745.09485337703</v>
      </c>
    </row>
    <row r="10042" spans="1:6">
      <c r="A10042">
        <v>2027</v>
      </c>
      <c r="B10042" t="s">
        <v>1063</v>
      </c>
      <c r="C10042" t="s">
        <v>1013</v>
      </c>
      <c r="D10042" t="s">
        <v>972</v>
      </c>
      <c r="E10042" t="s">
        <v>1018</v>
      </c>
      <c r="F10042" s="86">
        <v>480226.74298941798</v>
      </c>
    </row>
    <row r="10043" spans="1:6">
      <c r="A10043">
        <v>2028</v>
      </c>
      <c r="B10043" t="s">
        <v>1063</v>
      </c>
      <c r="C10043" t="s">
        <v>1013</v>
      </c>
      <c r="D10043" t="s">
        <v>972</v>
      </c>
      <c r="E10043" t="s">
        <v>1018</v>
      </c>
      <c r="F10043" s="86">
        <v>477266.49482994701</v>
      </c>
    </row>
    <row r="10044" spans="1:6">
      <c r="A10044">
        <v>2029</v>
      </c>
      <c r="B10044" t="s">
        <v>1063</v>
      </c>
      <c r="C10044" t="s">
        <v>1013</v>
      </c>
      <c r="D10044" t="s">
        <v>972</v>
      </c>
      <c r="E10044" t="s">
        <v>1018</v>
      </c>
      <c r="F10044" s="86">
        <v>473797.82405135198</v>
      </c>
    </row>
    <row r="10045" spans="1:6">
      <c r="A10045">
        <v>2030</v>
      </c>
      <c r="B10045" t="s">
        <v>1063</v>
      </c>
      <c r="C10045" t="s">
        <v>1013</v>
      </c>
      <c r="D10045" t="s">
        <v>972</v>
      </c>
      <c r="E10045" t="s">
        <v>1018</v>
      </c>
      <c r="F10045" s="86">
        <v>469761.366230866</v>
      </c>
    </row>
    <row r="10046" spans="1:6">
      <c r="A10046">
        <v>2031</v>
      </c>
      <c r="B10046" t="s">
        <v>1063</v>
      </c>
      <c r="C10046" t="s">
        <v>1013</v>
      </c>
      <c r="D10046" t="s">
        <v>972</v>
      </c>
      <c r="E10046" t="s">
        <v>1018</v>
      </c>
      <c r="F10046" s="86">
        <v>465114.94059410499</v>
      </c>
    </row>
    <row r="10047" spans="1:6">
      <c r="A10047">
        <v>2032</v>
      </c>
      <c r="B10047" t="s">
        <v>1063</v>
      </c>
      <c r="C10047" t="s">
        <v>1013</v>
      </c>
      <c r="D10047" t="s">
        <v>972</v>
      </c>
      <c r="E10047" t="s">
        <v>1018</v>
      </c>
      <c r="F10047" s="86">
        <v>459818.44145818701</v>
      </c>
    </row>
    <row r="10048" spans="1:6">
      <c r="A10048">
        <v>2033</v>
      </c>
      <c r="B10048" t="s">
        <v>1063</v>
      </c>
      <c r="C10048" t="s">
        <v>1013</v>
      </c>
      <c r="D10048" t="s">
        <v>972</v>
      </c>
      <c r="E10048" t="s">
        <v>1018</v>
      </c>
      <c r="F10048" s="86">
        <v>453874.31575397198</v>
      </c>
    </row>
    <row r="10049" spans="1:6">
      <c r="A10049">
        <v>2034</v>
      </c>
      <c r="B10049" t="s">
        <v>1063</v>
      </c>
      <c r="C10049" t="s">
        <v>1013</v>
      </c>
      <c r="D10049" t="s">
        <v>972</v>
      </c>
      <c r="E10049" t="s">
        <v>1018</v>
      </c>
      <c r="F10049" s="86">
        <v>447275.28991827398</v>
      </c>
    </row>
    <row r="10050" spans="1:6">
      <c r="A10050">
        <v>2035</v>
      </c>
      <c r="B10050" t="s">
        <v>1063</v>
      </c>
      <c r="C10050" t="s">
        <v>1013</v>
      </c>
      <c r="D10050" t="s">
        <v>972</v>
      </c>
      <c r="E10050" t="s">
        <v>1018</v>
      </c>
      <c r="F10050" s="86">
        <v>439977.59776954702</v>
      </c>
    </row>
    <row r="10051" spans="1:6">
      <c r="A10051">
        <v>2036</v>
      </c>
      <c r="B10051" t="s">
        <v>1063</v>
      </c>
      <c r="C10051" t="s">
        <v>1013</v>
      </c>
      <c r="D10051" t="s">
        <v>972</v>
      </c>
      <c r="E10051" t="s">
        <v>1018</v>
      </c>
      <c r="F10051" s="86">
        <v>431993.51262798702</v>
      </c>
    </row>
    <row r="10052" spans="1:6">
      <c r="A10052">
        <v>2037</v>
      </c>
      <c r="B10052" t="s">
        <v>1063</v>
      </c>
      <c r="C10052" t="s">
        <v>1013</v>
      </c>
      <c r="D10052" t="s">
        <v>972</v>
      </c>
      <c r="E10052" t="s">
        <v>1018</v>
      </c>
      <c r="F10052" s="86">
        <v>423358.39416630298</v>
      </c>
    </row>
    <row r="10053" spans="1:6">
      <c r="A10053">
        <v>2038</v>
      </c>
      <c r="B10053" t="s">
        <v>1063</v>
      </c>
      <c r="C10053" t="s">
        <v>1013</v>
      </c>
      <c r="D10053" t="s">
        <v>972</v>
      </c>
      <c r="E10053" t="s">
        <v>1018</v>
      </c>
      <c r="F10053" s="86">
        <v>414182.15232077998</v>
      </c>
    </row>
    <row r="10054" spans="1:6">
      <c r="A10054">
        <v>2039</v>
      </c>
      <c r="B10054" t="s">
        <v>1063</v>
      </c>
      <c r="C10054" t="s">
        <v>1013</v>
      </c>
      <c r="D10054" t="s">
        <v>972</v>
      </c>
      <c r="E10054" t="s">
        <v>1018</v>
      </c>
      <c r="F10054" s="86">
        <v>404556.27600496</v>
      </c>
    </row>
    <row r="10055" spans="1:6">
      <c r="A10055">
        <v>2040</v>
      </c>
      <c r="B10055" t="s">
        <v>1063</v>
      </c>
      <c r="C10055" t="s">
        <v>1013</v>
      </c>
      <c r="D10055" t="s">
        <v>972</v>
      </c>
      <c r="E10055" t="s">
        <v>1018</v>
      </c>
      <c r="F10055" s="86">
        <v>394579.97753267398</v>
      </c>
    </row>
    <row r="10056" spans="1:6">
      <c r="A10056">
        <v>2041</v>
      </c>
      <c r="B10056" t="s">
        <v>1063</v>
      </c>
      <c r="C10056" t="s">
        <v>1013</v>
      </c>
      <c r="D10056" t="s">
        <v>972</v>
      </c>
      <c r="E10056" t="s">
        <v>1018</v>
      </c>
      <c r="F10056" s="86">
        <v>384410.47864536103</v>
      </c>
    </row>
    <row r="10057" spans="1:6">
      <c r="A10057">
        <v>2042</v>
      </c>
      <c r="B10057" t="s">
        <v>1063</v>
      </c>
      <c r="C10057" t="s">
        <v>1013</v>
      </c>
      <c r="D10057" t="s">
        <v>972</v>
      </c>
      <c r="E10057" t="s">
        <v>1018</v>
      </c>
      <c r="F10057" s="86">
        <v>374235.42677247</v>
      </c>
    </row>
    <row r="10058" spans="1:6">
      <c r="A10058">
        <v>2043</v>
      </c>
      <c r="B10058" t="s">
        <v>1063</v>
      </c>
      <c r="C10058" t="s">
        <v>1013</v>
      </c>
      <c r="D10058" t="s">
        <v>972</v>
      </c>
      <c r="E10058" t="s">
        <v>1018</v>
      </c>
      <c r="F10058" s="86">
        <v>364278.20845834498</v>
      </c>
    </row>
    <row r="10059" spans="1:6">
      <c r="A10059">
        <v>2044</v>
      </c>
      <c r="B10059" t="s">
        <v>1063</v>
      </c>
      <c r="C10059" t="s">
        <v>1013</v>
      </c>
      <c r="D10059" t="s">
        <v>972</v>
      </c>
      <c r="E10059" t="s">
        <v>1018</v>
      </c>
      <c r="F10059" s="86">
        <v>354709.80179251102</v>
      </c>
    </row>
    <row r="10060" spans="1:6">
      <c r="A10060">
        <v>2045</v>
      </c>
      <c r="B10060" t="s">
        <v>1063</v>
      </c>
      <c r="C10060" t="s">
        <v>1013</v>
      </c>
      <c r="D10060" t="s">
        <v>972</v>
      </c>
      <c r="E10060" t="s">
        <v>1018</v>
      </c>
      <c r="F10060" s="86">
        <v>345705.28420940798</v>
      </c>
    </row>
    <row r="10061" spans="1:6">
      <c r="A10061">
        <v>2046</v>
      </c>
      <c r="B10061" t="s">
        <v>1063</v>
      </c>
      <c r="C10061" t="s">
        <v>1013</v>
      </c>
      <c r="D10061" t="s">
        <v>972</v>
      </c>
      <c r="E10061" t="s">
        <v>1018</v>
      </c>
      <c r="F10061" s="86">
        <v>337402.94435737701</v>
      </c>
    </row>
    <row r="10062" spans="1:6">
      <c r="A10062">
        <v>2047</v>
      </c>
      <c r="B10062" t="s">
        <v>1063</v>
      </c>
      <c r="C10062" t="s">
        <v>1013</v>
      </c>
      <c r="D10062" t="s">
        <v>972</v>
      </c>
      <c r="E10062" t="s">
        <v>1018</v>
      </c>
      <c r="F10062" s="86">
        <v>329869.56776435999</v>
      </c>
    </row>
    <row r="10063" spans="1:6">
      <c r="A10063">
        <v>2048</v>
      </c>
      <c r="B10063" t="s">
        <v>1063</v>
      </c>
      <c r="C10063" t="s">
        <v>1013</v>
      </c>
      <c r="D10063" t="s">
        <v>972</v>
      </c>
      <c r="E10063" t="s">
        <v>1018</v>
      </c>
      <c r="F10063" s="86">
        <v>323157.68918233103</v>
      </c>
    </row>
    <row r="10064" spans="1:6">
      <c r="A10064">
        <v>2049</v>
      </c>
      <c r="B10064" t="s">
        <v>1063</v>
      </c>
      <c r="C10064" t="s">
        <v>1013</v>
      </c>
      <c r="D10064" t="s">
        <v>972</v>
      </c>
      <c r="E10064" t="s">
        <v>1018</v>
      </c>
      <c r="F10064" s="86">
        <v>317272.923497802</v>
      </c>
    </row>
    <row r="10065" spans="1:6">
      <c r="A10065">
        <v>2050</v>
      </c>
      <c r="B10065" t="s">
        <v>1063</v>
      </c>
      <c r="C10065" t="s">
        <v>1013</v>
      </c>
      <c r="D10065" t="s">
        <v>972</v>
      </c>
      <c r="E10065" t="s">
        <v>1018</v>
      </c>
      <c r="F10065" s="86">
        <v>312168.63239883701</v>
      </c>
    </row>
    <row r="10066" spans="1:6">
      <c r="A10066">
        <v>2017</v>
      </c>
      <c r="B10066" t="s">
        <v>1064</v>
      </c>
      <c r="C10066" t="s">
        <v>1013</v>
      </c>
      <c r="D10066" t="s">
        <v>972</v>
      </c>
      <c r="E10066" t="s">
        <v>1018</v>
      </c>
      <c r="F10066" s="86">
        <v>5980.3821257754698</v>
      </c>
    </row>
    <row r="10067" spans="1:6">
      <c r="A10067">
        <v>2018</v>
      </c>
      <c r="B10067" t="s">
        <v>1064</v>
      </c>
      <c r="C10067" t="s">
        <v>1013</v>
      </c>
      <c r="D10067" t="s">
        <v>972</v>
      </c>
      <c r="E10067" t="s">
        <v>1018</v>
      </c>
      <c r="F10067" s="86">
        <v>6105.03922544341</v>
      </c>
    </row>
    <row r="10068" spans="1:6">
      <c r="A10068">
        <v>2019</v>
      </c>
      <c r="B10068" t="s">
        <v>1064</v>
      </c>
      <c r="C10068" t="s">
        <v>1013</v>
      </c>
      <c r="D10068" t="s">
        <v>972</v>
      </c>
      <c r="E10068" t="s">
        <v>1018</v>
      </c>
      <c r="F10068" s="86">
        <v>6226.7943698299296</v>
      </c>
    </row>
    <row r="10069" spans="1:6">
      <c r="A10069">
        <v>2020</v>
      </c>
      <c r="B10069" t="s">
        <v>1064</v>
      </c>
      <c r="C10069" t="s">
        <v>1013</v>
      </c>
      <c r="D10069" t="s">
        <v>972</v>
      </c>
      <c r="E10069" t="s">
        <v>1018</v>
      </c>
      <c r="F10069" s="86">
        <v>6327.8827322051002</v>
      </c>
    </row>
    <row r="10070" spans="1:6">
      <c r="A10070">
        <v>2021</v>
      </c>
      <c r="B10070" t="s">
        <v>1064</v>
      </c>
      <c r="C10070" t="s">
        <v>1013</v>
      </c>
      <c r="D10070" t="s">
        <v>972</v>
      </c>
      <c r="E10070" t="s">
        <v>1018</v>
      </c>
      <c r="F10070" s="86">
        <v>6425.73568207464</v>
      </c>
    </row>
    <row r="10071" spans="1:6">
      <c r="A10071">
        <v>2022</v>
      </c>
      <c r="B10071" t="s">
        <v>1064</v>
      </c>
      <c r="C10071" t="s">
        <v>1013</v>
      </c>
      <c r="D10071" t="s">
        <v>972</v>
      </c>
      <c r="E10071" t="s">
        <v>1018</v>
      </c>
      <c r="F10071" s="86">
        <v>6515.7757520494797</v>
      </c>
    </row>
    <row r="10072" spans="1:6">
      <c r="A10072">
        <v>2023</v>
      </c>
      <c r="B10072" t="s">
        <v>1064</v>
      </c>
      <c r="C10072" t="s">
        <v>1013</v>
      </c>
      <c r="D10072" t="s">
        <v>972</v>
      </c>
      <c r="E10072" t="s">
        <v>1018</v>
      </c>
      <c r="F10072" s="86">
        <v>6597.2843042437598</v>
      </c>
    </row>
    <row r="10073" spans="1:6">
      <c r="A10073">
        <v>2024</v>
      </c>
      <c r="B10073" t="s">
        <v>1064</v>
      </c>
      <c r="C10073" t="s">
        <v>1013</v>
      </c>
      <c r="D10073" t="s">
        <v>972</v>
      </c>
      <c r="E10073" t="s">
        <v>1018</v>
      </c>
      <c r="F10073" s="86">
        <v>6671.0198507553096</v>
      </c>
    </row>
    <row r="10074" spans="1:6">
      <c r="A10074">
        <v>2025</v>
      </c>
      <c r="B10074" t="s">
        <v>1064</v>
      </c>
      <c r="C10074" t="s">
        <v>1013</v>
      </c>
      <c r="D10074" t="s">
        <v>972</v>
      </c>
      <c r="E10074" t="s">
        <v>1018</v>
      </c>
      <c r="F10074" s="86">
        <v>6734.9704096588503</v>
      </c>
    </row>
    <row r="10075" spans="1:6">
      <c r="A10075">
        <v>2026</v>
      </c>
      <c r="B10075" t="s">
        <v>1064</v>
      </c>
      <c r="C10075" t="s">
        <v>1013</v>
      </c>
      <c r="D10075" t="s">
        <v>972</v>
      </c>
      <c r="E10075" t="s">
        <v>1018</v>
      </c>
      <c r="F10075" s="86">
        <v>6790.2560213558299</v>
      </c>
    </row>
    <row r="10076" spans="1:6">
      <c r="A10076">
        <v>2027</v>
      </c>
      <c r="B10076" t="s">
        <v>1064</v>
      </c>
      <c r="C10076" t="s">
        <v>1013</v>
      </c>
      <c r="D10076" t="s">
        <v>972</v>
      </c>
      <c r="E10076" t="s">
        <v>1018</v>
      </c>
      <c r="F10076" s="86">
        <v>6834.4201426722302</v>
      </c>
    </row>
    <row r="10077" spans="1:6">
      <c r="A10077">
        <v>2028</v>
      </c>
      <c r="B10077" t="s">
        <v>1064</v>
      </c>
      <c r="C10077" t="s">
        <v>1013</v>
      </c>
      <c r="D10077" t="s">
        <v>972</v>
      </c>
      <c r="E10077" t="s">
        <v>1018</v>
      </c>
      <c r="F10077" s="86">
        <v>6866.8240064081601</v>
      </c>
    </row>
    <row r="10078" spans="1:6">
      <c r="A10078">
        <v>2029</v>
      </c>
      <c r="B10078" t="s">
        <v>1064</v>
      </c>
      <c r="C10078" t="s">
        <v>1013</v>
      </c>
      <c r="D10078" t="s">
        <v>972</v>
      </c>
      <c r="E10078" t="s">
        <v>1018</v>
      </c>
      <c r="F10078" s="86">
        <v>6887.6467937990301</v>
      </c>
    </row>
    <row r="10079" spans="1:6">
      <c r="A10079">
        <v>2030</v>
      </c>
      <c r="B10079" t="s">
        <v>1064</v>
      </c>
      <c r="C10079" t="s">
        <v>1013</v>
      </c>
      <c r="D10079" t="s">
        <v>972</v>
      </c>
      <c r="E10079" t="s">
        <v>1018</v>
      </c>
      <c r="F10079" s="86">
        <v>6895.4653707938796</v>
      </c>
    </row>
    <row r="10080" spans="1:6">
      <c r="A10080">
        <v>2031</v>
      </c>
      <c r="B10080" t="s">
        <v>1064</v>
      </c>
      <c r="C10080" t="s">
        <v>1013</v>
      </c>
      <c r="D10080" t="s">
        <v>972</v>
      </c>
      <c r="E10080" t="s">
        <v>1018</v>
      </c>
      <c r="F10080" s="86">
        <v>6889.8174605765898</v>
      </c>
    </row>
    <row r="10081" spans="1:6">
      <c r="A10081">
        <v>2032</v>
      </c>
      <c r="B10081" t="s">
        <v>1064</v>
      </c>
      <c r="C10081" t="s">
        <v>1013</v>
      </c>
      <c r="D10081" t="s">
        <v>972</v>
      </c>
      <c r="E10081" t="s">
        <v>1018</v>
      </c>
      <c r="F10081" s="86">
        <v>6869.83256091365</v>
      </c>
    </row>
    <row r="10082" spans="1:6">
      <c r="A10082">
        <v>2033</v>
      </c>
      <c r="B10082" t="s">
        <v>1064</v>
      </c>
      <c r="C10082" t="s">
        <v>1013</v>
      </c>
      <c r="D10082" t="s">
        <v>972</v>
      </c>
      <c r="E10082" t="s">
        <v>1018</v>
      </c>
      <c r="F10082" s="86">
        <v>6834.1015551501396</v>
      </c>
    </row>
    <row r="10083" spans="1:6">
      <c r="A10083">
        <v>2034</v>
      </c>
      <c r="B10083" t="s">
        <v>1064</v>
      </c>
      <c r="C10083" t="s">
        <v>1013</v>
      </c>
      <c r="D10083" t="s">
        <v>972</v>
      </c>
      <c r="E10083" t="s">
        <v>1018</v>
      </c>
      <c r="F10083" s="86">
        <v>6783.2121229797303</v>
      </c>
    </row>
    <row r="10084" spans="1:6">
      <c r="A10084">
        <v>2035</v>
      </c>
      <c r="B10084" t="s">
        <v>1064</v>
      </c>
      <c r="C10084" t="s">
        <v>1013</v>
      </c>
      <c r="D10084" t="s">
        <v>972</v>
      </c>
      <c r="E10084" t="s">
        <v>1018</v>
      </c>
      <c r="F10084" s="86">
        <v>6716.7814674892797</v>
      </c>
    </row>
    <row r="10085" spans="1:6">
      <c r="A10085">
        <v>2036</v>
      </c>
      <c r="B10085" t="s">
        <v>1064</v>
      </c>
      <c r="C10085" t="s">
        <v>1013</v>
      </c>
      <c r="D10085" t="s">
        <v>972</v>
      </c>
      <c r="E10085" t="s">
        <v>1018</v>
      </c>
      <c r="F10085" s="86">
        <v>6634.5563647057197</v>
      </c>
    </row>
    <row r="10086" spans="1:6">
      <c r="A10086">
        <v>2037</v>
      </c>
      <c r="B10086" t="s">
        <v>1064</v>
      </c>
      <c r="C10086" t="s">
        <v>1013</v>
      </c>
      <c r="D10086" t="s">
        <v>972</v>
      </c>
      <c r="E10086" t="s">
        <v>1018</v>
      </c>
      <c r="F10086" s="86">
        <v>6537.1987303158003</v>
      </c>
    </row>
    <row r="10087" spans="1:6">
      <c r="A10087">
        <v>2038</v>
      </c>
      <c r="B10087" t="s">
        <v>1064</v>
      </c>
      <c r="C10087" t="s">
        <v>1013</v>
      </c>
      <c r="D10087" t="s">
        <v>972</v>
      </c>
      <c r="E10087" t="s">
        <v>1018</v>
      </c>
      <c r="F10087" s="86">
        <v>6424.1372661197202</v>
      </c>
    </row>
    <row r="10088" spans="1:6">
      <c r="A10088">
        <v>2039</v>
      </c>
      <c r="B10088" t="s">
        <v>1064</v>
      </c>
      <c r="C10088" t="s">
        <v>1013</v>
      </c>
      <c r="D10088" t="s">
        <v>972</v>
      </c>
      <c r="E10088" t="s">
        <v>1018</v>
      </c>
      <c r="F10088" s="86">
        <v>6296.7359273332904</v>
      </c>
    </row>
    <row r="10089" spans="1:6">
      <c r="A10089">
        <v>2040</v>
      </c>
      <c r="B10089" t="s">
        <v>1064</v>
      </c>
      <c r="C10089" t="s">
        <v>1013</v>
      </c>
      <c r="D10089" t="s">
        <v>972</v>
      </c>
      <c r="E10089" t="s">
        <v>1018</v>
      </c>
      <c r="F10089" s="86">
        <v>6157.1228333737999</v>
      </c>
    </row>
    <row r="10090" spans="1:6">
      <c r="A10090">
        <v>2041</v>
      </c>
      <c r="B10090" t="s">
        <v>1064</v>
      </c>
      <c r="C10090" t="s">
        <v>1013</v>
      </c>
      <c r="D10090" t="s">
        <v>972</v>
      </c>
      <c r="E10090" t="s">
        <v>1018</v>
      </c>
      <c r="F10090" s="86">
        <v>6005.6812449767103</v>
      </c>
    </row>
    <row r="10091" spans="1:6">
      <c r="A10091">
        <v>2042</v>
      </c>
      <c r="B10091" t="s">
        <v>1064</v>
      </c>
      <c r="C10091" t="s">
        <v>1013</v>
      </c>
      <c r="D10091" t="s">
        <v>972</v>
      </c>
      <c r="E10091" t="s">
        <v>1018</v>
      </c>
      <c r="F10091" s="86">
        <v>5845.5154621060601</v>
      </c>
    </row>
    <row r="10092" spans="1:6">
      <c r="A10092">
        <v>2043</v>
      </c>
      <c r="B10092" t="s">
        <v>1064</v>
      </c>
      <c r="C10092" t="s">
        <v>1013</v>
      </c>
      <c r="D10092" t="s">
        <v>972</v>
      </c>
      <c r="E10092" t="s">
        <v>1018</v>
      </c>
      <c r="F10092" s="86">
        <v>5678.31603715047</v>
      </c>
    </row>
    <row r="10093" spans="1:6">
      <c r="A10093">
        <v>2044</v>
      </c>
      <c r="B10093" t="s">
        <v>1064</v>
      </c>
      <c r="C10093" t="s">
        <v>1013</v>
      </c>
      <c r="D10093" t="s">
        <v>972</v>
      </c>
      <c r="E10093" t="s">
        <v>1018</v>
      </c>
      <c r="F10093" s="86">
        <v>5506.8065969680301</v>
      </c>
    </row>
    <row r="10094" spans="1:6">
      <c r="A10094">
        <v>2045</v>
      </c>
      <c r="B10094" t="s">
        <v>1064</v>
      </c>
      <c r="C10094" t="s">
        <v>1013</v>
      </c>
      <c r="D10094" t="s">
        <v>972</v>
      </c>
      <c r="E10094" t="s">
        <v>1018</v>
      </c>
      <c r="F10094" s="86">
        <v>5333.9777066240404</v>
      </c>
    </row>
    <row r="10095" spans="1:6">
      <c r="A10095">
        <v>2046</v>
      </c>
      <c r="B10095" t="s">
        <v>1064</v>
      </c>
      <c r="C10095" t="s">
        <v>1013</v>
      </c>
      <c r="D10095" t="s">
        <v>972</v>
      </c>
      <c r="E10095" t="s">
        <v>1018</v>
      </c>
      <c r="F10095" s="86">
        <v>5160.5745868174999</v>
      </c>
    </row>
    <row r="10096" spans="1:6">
      <c r="A10096">
        <v>2047</v>
      </c>
      <c r="B10096" t="s">
        <v>1064</v>
      </c>
      <c r="C10096" t="s">
        <v>1013</v>
      </c>
      <c r="D10096" t="s">
        <v>972</v>
      </c>
      <c r="E10096" t="s">
        <v>1018</v>
      </c>
      <c r="F10096" s="86">
        <v>4988.7066388467401</v>
      </c>
    </row>
    <row r="10097" spans="1:6">
      <c r="A10097">
        <v>2048</v>
      </c>
      <c r="B10097" t="s">
        <v>1064</v>
      </c>
      <c r="C10097" t="s">
        <v>1013</v>
      </c>
      <c r="D10097" t="s">
        <v>972</v>
      </c>
      <c r="E10097" t="s">
        <v>1018</v>
      </c>
      <c r="F10097" s="86">
        <v>4820.3076251432403</v>
      </c>
    </row>
    <row r="10098" spans="1:6">
      <c r="A10098">
        <v>2049</v>
      </c>
      <c r="B10098" t="s">
        <v>1064</v>
      </c>
      <c r="C10098" t="s">
        <v>1013</v>
      </c>
      <c r="D10098" t="s">
        <v>972</v>
      </c>
      <c r="E10098" t="s">
        <v>1018</v>
      </c>
      <c r="F10098" s="86">
        <v>4655.7806262921904</v>
      </c>
    </row>
    <row r="10099" spans="1:6">
      <c r="A10099">
        <v>2050</v>
      </c>
      <c r="B10099" t="s">
        <v>1064</v>
      </c>
      <c r="C10099" t="s">
        <v>1013</v>
      </c>
      <c r="D10099" t="s">
        <v>972</v>
      </c>
      <c r="E10099" t="s">
        <v>1018</v>
      </c>
      <c r="F10099" s="86">
        <v>4495.2518416978801</v>
      </c>
    </row>
    <row r="10100" spans="1:6">
      <c r="A10100">
        <v>2017</v>
      </c>
      <c r="B10100" t="s">
        <v>1065</v>
      </c>
      <c r="C10100" t="s">
        <v>1013</v>
      </c>
      <c r="D10100" t="s">
        <v>972</v>
      </c>
      <c r="E10100" t="s">
        <v>1018</v>
      </c>
      <c r="F10100" s="86">
        <v>326513.828950083</v>
      </c>
    </row>
    <row r="10101" spans="1:6">
      <c r="A10101">
        <v>2018</v>
      </c>
      <c r="B10101" t="s">
        <v>1065</v>
      </c>
      <c r="C10101" t="s">
        <v>1013</v>
      </c>
      <c r="D10101" t="s">
        <v>972</v>
      </c>
      <c r="E10101" t="s">
        <v>1018</v>
      </c>
      <c r="F10101" s="86">
        <v>326087.13025286602</v>
      </c>
    </row>
    <row r="10102" spans="1:6">
      <c r="A10102">
        <v>2019</v>
      </c>
      <c r="B10102" t="s">
        <v>1065</v>
      </c>
      <c r="C10102" t="s">
        <v>1013</v>
      </c>
      <c r="D10102" t="s">
        <v>972</v>
      </c>
      <c r="E10102" t="s">
        <v>1018</v>
      </c>
      <c r="F10102" s="86">
        <v>325580.48567293398</v>
      </c>
    </row>
    <row r="10103" spans="1:6">
      <c r="A10103">
        <v>2020</v>
      </c>
      <c r="B10103" t="s">
        <v>1065</v>
      </c>
      <c r="C10103" t="s">
        <v>1013</v>
      </c>
      <c r="D10103" t="s">
        <v>972</v>
      </c>
      <c r="E10103" t="s">
        <v>1018</v>
      </c>
      <c r="F10103" s="86">
        <v>325032.096537698</v>
      </c>
    </row>
    <row r="10104" spans="1:6">
      <c r="A10104">
        <v>2021</v>
      </c>
      <c r="B10104" t="s">
        <v>1065</v>
      </c>
      <c r="C10104" t="s">
        <v>1013</v>
      </c>
      <c r="D10104" t="s">
        <v>972</v>
      </c>
      <c r="E10104" t="s">
        <v>1018</v>
      </c>
      <c r="F10104" s="86">
        <v>324306.47232381301</v>
      </c>
    </row>
    <row r="10105" spans="1:6">
      <c r="A10105">
        <v>2022</v>
      </c>
      <c r="B10105" t="s">
        <v>1065</v>
      </c>
      <c r="C10105" t="s">
        <v>1013</v>
      </c>
      <c r="D10105" t="s">
        <v>972</v>
      </c>
      <c r="E10105" t="s">
        <v>1018</v>
      </c>
      <c r="F10105" s="86">
        <v>323381.82053190499</v>
      </c>
    </row>
    <row r="10106" spans="1:6">
      <c r="A10106">
        <v>2023</v>
      </c>
      <c r="B10106" t="s">
        <v>1065</v>
      </c>
      <c r="C10106" t="s">
        <v>1013</v>
      </c>
      <c r="D10106" t="s">
        <v>972</v>
      </c>
      <c r="E10106" t="s">
        <v>1018</v>
      </c>
      <c r="F10106" s="86">
        <v>322216.65256378899</v>
      </c>
    </row>
    <row r="10107" spans="1:6">
      <c r="A10107">
        <v>2024</v>
      </c>
      <c r="B10107" t="s">
        <v>1065</v>
      </c>
      <c r="C10107" t="s">
        <v>1013</v>
      </c>
      <c r="D10107" t="s">
        <v>972</v>
      </c>
      <c r="E10107" t="s">
        <v>1018</v>
      </c>
      <c r="F10107" s="86">
        <v>320783.32448440098</v>
      </c>
    </row>
    <row r="10108" spans="1:6">
      <c r="A10108">
        <v>2025</v>
      </c>
      <c r="B10108" t="s">
        <v>1065</v>
      </c>
      <c r="C10108" t="s">
        <v>1013</v>
      </c>
      <c r="D10108" t="s">
        <v>972</v>
      </c>
      <c r="E10108" t="s">
        <v>1018</v>
      </c>
      <c r="F10108" s="86">
        <v>319029.50236803398</v>
      </c>
    </row>
    <row r="10109" spans="1:6">
      <c r="A10109">
        <v>2026</v>
      </c>
      <c r="B10109" t="s">
        <v>1065</v>
      </c>
      <c r="C10109" t="s">
        <v>1013</v>
      </c>
      <c r="D10109" t="s">
        <v>972</v>
      </c>
      <c r="E10109" t="s">
        <v>1018</v>
      </c>
      <c r="F10109" s="86">
        <v>316959.85714572098</v>
      </c>
    </row>
    <row r="10110" spans="1:6">
      <c r="A10110">
        <v>2027</v>
      </c>
      <c r="B10110" t="s">
        <v>1065</v>
      </c>
      <c r="C10110" t="s">
        <v>1013</v>
      </c>
      <c r="D10110" t="s">
        <v>972</v>
      </c>
      <c r="E10110" t="s">
        <v>1018</v>
      </c>
      <c r="F10110" s="86">
        <v>314539.90047029202</v>
      </c>
    </row>
    <row r="10111" spans="1:6">
      <c r="A10111">
        <v>2028</v>
      </c>
      <c r="B10111" t="s">
        <v>1065</v>
      </c>
      <c r="C10111" t="s">
        <v>1013</v>
      </c>
      <c r="D10111" t="s">
        <v>972</v>
      </c>
      <c r="E10111" t="s">
        <v>1018</v>
      </c>
      <c r="F10111" s="86">
        <v>311716.05135355901</v>
      </c>
    </row>
    <row r="10112" spans="1:6">
      <c r="A10112">
        <v>2029</v>
      </c>
      <c r="B10112" t="s">
        <v>1065</v>
      </c>
      <c r="C10112" t="s">
        <v>1013</v>
      </c>
      <c r="D10112" t="s">
        <v>972</v>
      </c>
      <c r="E10112" t="s">
        <v>1018</v>
      </c>
      <c r="F10112" s="86">
        <v>308452.34549935098</v>
      </c>
    </row>
    <row r="10113" spans="1:6">
      <c r="A10113">
        <v>2030</v>
      </c>
      <c r="B10113" t="s">
        <v>1065</v>
      </c>
      <c r="C10113" t="s">
        <v>1013</v>
      </c>
      <c r="D10113" t="s">
        <v>972</v>
      </c>
      <c r="E10113" t="s">
        <v>1018</v>
      </c>
      <c r="F10113" s="86">
        <v>304769.08846709598</v>
      </c>
    </row>
    <row r="10114" spans="1:6">
      <c r="A10114">
        <v>2031</v>
      </c>
      <c r="B10114" t="s">
        <v>1065</v>
      </c>
      <c r="C10114" t="s">
        <v>1013</v>
      </c>
      <c r="D10114" t="s">
        <v>972</v>
      </c>
      <c r="E10114" t="s">
        <v>1018</v>
      </c>
      <c r="F10114" s="86">
        <v>300568.882828211</v>
      </c>
    </row>
    <row r="10115" spans="1:6">
      <c r="A10115">
        <v>2032</v>
      </c>
      <c r="B10115" t="s">
        <v>1065</v>
      </c>
      <c r="C10115" t="s">
        <v>1013</v>
      </c>
      <c r="D10115" t="s">
        <v>972</v>
      </c>
      <c r="E10115" t="s">
        <v>1018</v>
      </c>
      <c r="F10115" s="86">
        <v>295900.64409719303</v>
      </c>
    </row>
    <row r="10116" spans="1:6">
      <c r="A10116">
        <v>2033</v>
      </c>
      <c r="B10116" t="s">
        <v>1065</v>
      </c>
      <c r="C10116" t="s">
        <v>1013</v>
      </c>
      <c r="D10116" t="s">
        <v>972</v>
      </c>
      <c r="E10116" t="s">
        <v>1018</v>
      </c>
      <c r="F10116" s="86">
        <v>290711.27344089601</v>
      </c>
    </row>
    <row r="10117" spans="1:6">
      <c r="A10117">
        <v>2034</v>
      </c>
      <c r="B10117" t="s">
        <v>1065</v>
      </c>
      <c r="C10117" t="s">
        <v>1013</v>
      </c>
      <c r="D10117" t="s">
        <v>972</v>
      </c>
      <c r="E10117" t="s">
        <v>1018</v>
      </c>
      <c r="F10117" s="86">
        <v>285011.89008235099</v>
      </c>
    </row>
    <row r="10118" spans="1:6">
      <c r="A10118">
        <v>2035</v>
      </c>
      <c r="B10118" t="s">
        <v>1065</v>
      </c>
      <c r="C10118" t="s">
        <v>1013</v>
      </c>
      <c r="D10118" t="s">
        <v>972</v>
      </c>
      <c r="E10118" t="s">
        <v>1018</v>
      </c>
      <c r="F10118" s="86">
        <v>278778.16963991802</v>
      </c>
    </row>
    <row r="10119" spans="1:6">
      <c r="A10119">
        <v>2036</v>
      </c>
      <c r="B10119" t="s">
        <v>1065</v>
      </c>
      <c r="C10119" t="s">
        <v>1013</v>
      </c>
      <c r="D10119" t="s">
        <v>972</v>
      </c>
      <c r="E10119" t="s">
        <v>1018</v>
      </c>
      <c r="F10119" s="86">
        <v>272017.53028673498</v>
      </c>
    </row>
    <row r="10120" spans="1:6">
      <c r="A10120">
        <v>2037</v>
      </c>
      <c r="B10120" t="s">
        <v>1065</v>
      </c>
      <c r="C10120" t="s">
        <v>1013</v>
      </c>
      <c r="D10120" t="s">
        <v>972</v>
      </c>
      <c r="E10120" t="s">
        <v>1018</v>
      </c>
      <c r="F10120" s="86">
        <v>264778.27872602799</v>
      </c>
    </row>
    <row r="10121" spans="1:6">
      <c r="A10121">
        <v>2038</v>
      </c>
      <c r="B10121" t="s">
        <v>1065</v>
      </c>
      <c r="C10121" t="s">
        <v>1013</v>
      </c>
      <c r="D10121" t="s">
        <v>972</v>
      </c>
      <c r="E10121" t="s">
        <v>1018</v>
      </c>
      <c r="F10121" s="86">
        <v>257113.423382009</v>
      </c>
    </row>
    <row r="10122" spans="1:6">
      <c r="A10122">
        <v>2039</v>
      </c>
      <c r="B10122" t="s">
        <v>1065</v>
      </c>
      <c r="C10122" t="s">
        <v>1013</v>
      </c>
      <c r="D10122" t="s">
        <v>972</v>
      </c>
      <c r="E10122" t="s">
        <v>1018</v>
      </c>
      <c r="F10122" s="86">
        <v>249088.73189813801</v>
      </c>
    </row>
    <row r="10123" spans="1:6">
      <c r="A10123">
        <v>2040</v>
      </c>
      <c r="B10123" t="s">
        <v>1065</v>
      </c>
      <c r="C10123" t="s">
        <v>1013</v>
      </c>
      <c r="D10123" t="s">
        <v>972</v>
      </c>
      <c r="E10123" t="s">
        <v>1018</v>
      </c>
      <c r="F10123" s="86">
        <v>240802.11187384601</v>
      </c>
    </row>
    <row r="10124" spans="1:6">
      <c r="A10124">
        <v>2041</v>
      </c>
      <c r="B10124" t="s">
        <v>1065</v>
      </c>
      <c r="C10124" t="s">
        <v>1013</v>
      </c>
      <c r="D10124" t="s">
        <v>972</v>
      </c>
      <c r="E10124" t="s">
        <v>1018</v>
      </c>
      <c r="F10124" s="86">
        <v>232360.21639035299</v>
      </c>
    </row>
    <row r="10125" spans="1:6">
      <c r="A10125">
        <v>2042</v>
      </c>
      <c r="B10125" t="s">
        <v>1065</v>
      </c>
      <c r="C10125" t="s">
        <v>1013</v>
      </c>
      <c r="D10125" t="s">
        <v>972</v>
      </c>
      <c r="E10125" t="s">
        <v>1018</v>
      </c>
      <c r="F10125" s="86">
        <v>223870.05440984399</v>
      </c>
    </row>
    <row r="10126" spans="1:6">
      <c r="A10126">
        <v>2043</v>
      </c>
      <c r="B10126" t="s">
        <v>1065</v>
      </c>
      <c r="C10126" t="s">
        <v>1013</v>
      </c>
      <c r="D10126" t="s">
        <v>972</v>
      </c>
      <c r="E10126" t="s">
        <v>1018</v>
      </c>
      <c r="F10126" s="86">
        <v>215522.90371976799</v>
      </c>
    </row>
    <row r="10127" spans="1:6">
      <c r="A10127">
        <v>2044</v>
      </c>
      <c r="B10127" t="s">
        <v>1065</v>
      </c>
      <c r="C10127" t="s">
        <v>1013</v>
      </c>
      <c r="D10127" t="s">
        <v>972</v>
      </c>
      <c r="E10127" t="s">
        <v>1018</v>
      </c>
      <c r="F10127" s="86">
        <v>207395.13233253901</v>
      </c>
    </row>
    <row r="10128" spans="1:6">
      <c r="A10128">
        <v>2045</v>
      </c>
      <c r="B10128" t="s">
        <v>1065</v>
      </c>
      <c r="C10128" t="s">
        <v>1013</v>
      </c>
      <c r="D10128" t="s">
        <v>972</v>
      </c>
      <c r="E10128" t="s">
        <v>1018</v>
      </c>
      <c r="F10128" s="86">
        <v>199648.490732748</v>
      </c>
    </row>
    <row r="10129" spans="1:6">
      <c r="A10129">
        <v>2046</v>
      </c>
      <c r="B10129" t="s">
        <v>1065</v>
      </c>
      <c r="C10129" t="s">
        <v>1013</v>
      </c>
      <c r="D10129" t="s">
        <v>972</v>
      </c>
      <c r="E10129" t="s">
        <v>1018</v>
      </c>
      <c r="F10129" s="86">
        <v>192365.30573489401</v>
      </c>
    </row>
    <row r="10130" spans="1:6">
      <c r="A10130">
        <v>2047</v>
      </c>
      <c r="B10130" t="s">
        <v>1065</v>
      </c>
      <c r="C10130" t="s">
        <v>1013</v>
      </c>
      <c r="D10130" t="s">
        <v>972</v>
      </c>
      <c r="E10130" t="s">
        <v>1018</v>
      </c>
      <c r="F10130" s="86">
        <v>185600.45291074601</v>
      </c>
    </row>
    <row r="10131" spans="1:6">
      <c r="A10131">
        <v>2048</v>
      </c>
      <c r="B10131" t="s">
        <v>1065</v>
      </c>
      <c r="C10131" t="s">
        <v>1013</v>
      </c>
      <c r="D10131" t="s">
        <v>972</v>
      </c>
      <c r="E10131" t="s">
        <v>1018</v>
      </c>
      <c r="F10131" s="86">
        <v>179395.31656871299</v>
      </c>
    </row>
    <row r="10132" spans="1:6">
      <c r="A10132">
        <v>2049</v>
      </c>
      <c r="B10132" t="s">
        <v>1065</v>
      </c>
      <c r="C10132" t="s">
        <v>1013</v>
      </c>
      <c r="D10132" t="s">
        <v>972</v>
      </c>
      <c r="E10132" t="s">
        <v>1018</v>
      </c>
      <c r="F10132" s="86">
        <v>173750.94310675299</v>
      </c>
    </row>
    <row r="10133" spans="1:6">
      <c r="A10133">
        <v>2050</v>
      </c>
      <c r="B10133" t="s">
        <v>1065</v>
      </c>
      <c r="C10133" t="s">
        <v>1013</v>
      </c>
      <c r="D10133" t="s">
        <v>972</v>
      </c>
      <c r="E10133" t="s">
        <v>1018</v>
      </c>
      <c r="F10133" s="86">
        <v>168646.20479762001</v>
      </c>
    </row>
    <row r="10134" spans="1:6">
      <c r="A10134">
        <v>2017</v>
      </c>
      <c r="B10134" t="s">
        <v>1066</v>
      </c>
      <c r="C10134" t="s">
        <v>1013</v>
      </c>
      <c r="D10134" t="s">
        <v>972</v>
      </c>
      <c r="E10134" t="s">
        <v>1018</v>
      </c>
      <c r="F10134" s="86">
        <v>4478099.0766207604</v>
      </c>
    </row>
    <row r="10135" spans="1:6">
      <c r="A10135">
        <v>2018</v>
      </c>
      <c r="B10135" t="s">
        <v>1066</v>
      </c>
      <c r="C10135" t="s">
        <v>1013</v>
      </c>
      <c r="D10135" t="s">
        <v>972</v>
      </c>
      <c r="E10135" t="s">
        <v>1018</v>
      </c>
      <c r="F10135" s="86">
        <v>4536748.1011129497</v>
      </c>
    </row>
    <row r="10136" spans="1:6">
      <c r="A10136">
        <v>2019</v>
      </c>
      <c r="B10136" t="s">
        <v>1066</v>
      </c>
      <c r="C10136" t="s">
        <v>1013</v>
      </c>
      <c r="D10136" t="s">
        <v>972</v>
      </c>
      <c r="E10136" t="s">
        <v>1018</v>
      </c>
      <c r="F10136" s="86">
        <v>4597022.5646806899</v>
      </c>
    </row>
    <row r="10137" spans="1:6">
      <c r="A10137">
        <v>2020</v>
      </c>
      <c r="B10137" t="s">
        <v>1066</v>
      </c>
      <c r="C10137" t="s">
        <v>1013</v>
      </c>
      <c r="D10137" t="s">
        <v>972</v>
      </c>
      <c r="E10137" t="s">
        <v>1018</v>
      </c>
      <c r="F10137" s="86">
        <v>4640847.3745921198</v>
      </c>
    </row>
    <row r="10138" spans="1:6">
      <c r="A10138">
        <v>2021</v>
      </c>
      <c r="B10138" t="s">
        <v>1066</v>
      </c>
      <c r="C10138" t="s">
        <v>1013</v>
      </c>
      <c r="D10138" t="s">
        <v>972</v>
      </c>
      <c r="E10138" t="s">
        <v>1018</v>
      </c>
      <c r="F10138" s="86">
        <v>4686472.1279557897</v>
      </c>
    </row>
    <row r="10139" spans="1:6">
      <c r="A10139">
        <v>2022</v>
      </c>
      <c r="B10139" t="s">
        <v>1066</v>
      </c>
      <c r="C10139" t="s">
        <v>1013</v>
      </c>
      <c r="D10139" t="s">
        <v>972</v>
      </c>
      <c r="E10139" t="s">
        <v>1018</v>
      </c>
      <c r="F10139" s="86">
        <v>4730930.2270478997</v>
      </c>
    </row>
    <row r="10140" spans="1:6">
      <c r="A10140">
        <v>2023</v>
      </c>
      <c r="B10140" t="s">
        <v>1066</v>
      </c>
      <c r="C10140" t="s">
        <v>1013</v>
      </c>
      <c r="D10140" t="s">
        <v>972</v>
      </c>
      <c r="E10140" t="s">
        <v>1018</v>
      </c>
      <c r="F10140" s="86">
        <v>4774205.1569433296</v>
      </c>
    </row>
    <row r="10141" spans="1:6">
      <c r="A10141">
        <v>2024</v>
      </c>
      <c r="B10141" t="s">
        <v>1066</v>
      </c>
      <c r="C10141" t="s">
        <v>1013</v>
      </c>
      <c r="D10141" t="s">
        <v>972</v>
      </c>
      <c r="E10141" t="s">
        <v>1018</v>
      </c>
      <c r="F10141" s="86">
        <v>4815489.7772582704</v>
      </c>
    </row>
    <row r="10142" spans="1:6">
      <c r="A10142">
        <v>2025</v>
      </c>
      <c r="B10142" t="s">
        <v>1066</v>
      </c>
      <c r="C10142" t="s">
        <v>1013</v>
      </c>
      <c r="D10142" t="s">
        <v>972</v>
      </c>
      <c r="E10142" t="s">
        <v>1018</v>
      </c>
      <c r="F10142" s="86">
        <v>4854123.5897262497</v>
      </c>
    </row>
    <row r="10143" spans="1:6">
      <c r="A10143">
        <v>2026</v>
      </c>
      <c r="B10143" t="s">
        <v>1066</v>
      </c>
      <c r="C10143" t="s">
        <v>1013</v>
      </c>
      <c r="D10143" t="s">
        <v>972</v>
      </c>
      <c r="E10143" t="s">
        <v>1018</v>
      </c>
      <c r="F10143" s="86">
        <v>4888915.6157095004</v>
      </c>
    </row>
    <row r="10144" spans="1:6">
      <c r="A10144">
        <v>2027</v>
      </c>
      <c r="B10144" t="s">
        <v>1066</v>
      </c>
      <c r="C10144" t="s">
        <v>1013</v>
      </c>
      <c r="D10144" t="s">
        <v>972</v>
      </c>
      <c r="E10144" t="s">
        <v>1018</v>
      </c>
      <c r="F10144" s="86">
        <v>4918001.1044877302</v>
      </c>
    </row>
    <row r="10145" spans="1:6">
      <c r="A10145">
        <v>2028</v>
      </c>
      <c r="B10145" t="s">
        <v>1066</v>
      </c>
      <c r="C10145" t="s">
        <v>1013</v>
      </c>
      <c r="D10145" t="s">
        <v>972</v>
      </c>
      <c r="E10145" t="s">
        <v>1018</v>
      </c>
      <c r="F10145" s="86">
        <v>4939001.8116403203</v>
      </c>
    </row>
    <row r="10146" spans="1:6">
      <c r="A10146">
        <v>2029</v>
      </c>
      <c r="B10146" t="s">
        <v>1066</v>
      </c>
      <c r="C10146" t="s">
        <v>1013</v>
      </c>
      <c r="D10146" t="s">
        <v>972</v>
      </c>
      <c r="E10146" t="s">
        <v>1018</v>
      </c>
      <c r="F10146" s="86">
        <v>4950048.7654950302</v>
      </c>
    </row>
    <row r="10147" spans="1:6">
      <c r="A10147">
        <v>2030</v>
      </c>
      <c r="B10147" t="s">
        <v>1066</v>
      </c>
      <c r="C10147" t="s">
        <v>1013</v>
      </c>
      <c r="D10147" t="s">
        <v>972</v>
      </c>
      <c r="E10147" t="s">
        <v>1018</v>
      </c>
      <c r="F10147" s="86">
        <v>4948832.4588698801</v>
      </c>
    </row>
    <row r="10148" spans="1:6">
      <c r="A10148">
        <v>2031</v>
      </c>
      <c r="B10148" t="s">
        <v>1066</v>
      </c>
      <c r="C10148" t="s">
        <v>1013</v>
      </c>
      <c r="D10148" t="s">
        <v>972</v>
      </c>
      <c r="E10148" t="s">
        <v>1018</v>
      </c>
      <c r="F10148" s="86">
        <v>4933672.2759128697</v>
      </c>
    </row>
    <row r="10149" spans="1:6">
      <c r="A10149">
        <v>2032</v>
      </c>
      <c r="B10149" t="s">
        <v>1066</v>
      </c>
      <c r="C10149" t="s">
        <v>1013</v>
      </c>
      <c r="D10149" t="s">
        <v>972</v>
      </c>
      <c r="E10149" t="s">
        <v>1018</v>
      </c>
      <c r="F10149" s="86">
        <v>4903346.6586946603</v>
      </c>
    </row>
    <row r="10150" spans="1:6">
      <c r="A10150">
        <v>2033</v>
      </c>
      <c r="B10150" t="s">
        <v>1066</v>
      </c>
      <c r="C10150" t="s">
        <v>1013</v>
      </c>
      <c r="D10150" t="s">
        <v>972</v>
      </c>
      <c r="E10150" t="s">
        <v>1018</v>
      </c>
      <c r="F10150" s="86">
        <v>4857481.6659814101</v>
      </c>
    </row>
    <row r="10151" spans="1:6">
      <c r="A10151">
        <v>2034</v>
      </c>
      <c r="B10151" t="s">
        <v>1066</v>
      </c>
      <c r="C10151" t="s">
        <v>1013</v>
      </c>
      <c r="D10151" t="s">
        <v>972</v>
      </c>
      <c r="E10151" t="s">
        <v>1018</v>
      </c>
      <c r="F10151" s="86">
        <v>4796177.8590722196</v>
      </c>
    </row>
    <row r="10152" spans="1:6">
      <c r="A10152">
        <v>2035</v>
      </c>
      <c r="B10152" t="s">
        <v>1066</v>
      </c>
      <c r="C10152" t="s">
        <v>1013</v>
      </c>
      <c r="D10152" t="s">
        <v>972</v>
      </c>
      <c r="E10152" t="s">
        <v>1018</v>
      </c>
      <c r="F10152" s="86">
        <v>4720470.4562117103</v>
      </c>
    </row>
    <row r="10153" spans="1:6">
      <c r="A10153">
        <v>2036</v>
      </c>
      <c r="B10153" t="s">
        <v>1066</v>
      </c>
      <c r="C10153" t="s">
        <v>1013</v>
      </c>
      <c r="D10153" t="s">
        <v>972</v>
      </c>
      <c r="E10153" t="s">
        <v>1018</v>
      </c>
      <c r="F10153" s="86">
        <v>4631904.1280933702</v>
      </c>
    </row>
    <row r="10154" spans="1:6">
      <c r="A10154">
        <v>2037</v>
      </c>
      <c r="B10154" t="s">
        <v>1066</v>
      </c>
      <c r="C10154" t="s">
        <v>1013</v>
      </c>
      <c r="D10154" t="s">
        <v>972</v>
      </c>
      <c r="E10154" t="s">
        <v>1018</v>
      </c>
      <c r="F10154" s="86">
        <v>4532829.0730160102</v>
      </c>
    </row>
    <row r="10155" spans="1:6">
      <c r="A10155">
        <v>2038</v>
      </c>
      <c r="B10155" t="s">
        <v>1066</v>
      </c>
      <c r="C10155" t="s">
        <v>1013</v>
      </c>
      <c r="D10155" t="s">
        <v>972</v>
      </c>
      <c r="E10155" t="s">
        <v>1018</v>
      </c>
      <c r="F10155" s="86">
        <v>4426104.0320540098</v>
      </c>
    </row>
    <row r="10156" spans="1:6">
      <c r="A10156">
        <v>2039</v>
      </c>
      <c r="B10156" t="s">
        <v>1066</v>
      </c>
      <c r="C10156" t="s">
        <v>1013</v>
      </c>
      <c r="D10156" t="s">
        <v>972</v>
      </c>
      <c r="E10156" t="s">
        <v>1018</v>
      </c>
      <c r="F10156" s="86">
        <v>4314869.3231147397</v>
      </c>
    </row>
    <row r="10157" spans="1:6">
      <c r="A10157">
        <v>2040</v>
      </c>
      <c r="B10157" t="s">
        <v>1066</v>
      </c>
      <c r="C10157" t="s">
        <v>1013</v>
      </c>
      <c r="D10157" t="s">
        <v>972</v>
      </c>
      <c r="E10157" t="s">
        <v>1018</v>
      </c>
      <c r="F10157" s="86">
        <v>4202382.3339761104</v>
      </c>
    </row>
    <row r="10158" spans="1:6">
      <c r="A10158">
        <v>2041</v>
      </c>
      <c r="B10158" t="s">
        <v>1066</v>
      </c>
      <c r="C10158" t="s">
        <v>1013</v>
      </c>
      <c r="D10158" t="s">
        <v>972</v>
      </c>
      <c r="E10158" t="s">
        <v>1018</v>
      </c>
      <c r="F10158" s="86">
        <v>4091837.75728973</v>
      </c>
    </row>
    <row r="10159" spans="1:6">
      <c r="A10159">
        <v>2042</v>
      </c>
      <c r="B10159" t="s">
        <v>1066</v>
      </c>
      <c r="C10159" t="s">
        <v>1013</v>
      </c>
      <c r="D10159" t="s">
        <v>972</v>
      </c>
      <c r="E10159" t="s">
        <v>1018</v>
      </c>
      <c r="F10159" s="86">
        <v>3986418.38738079</v>
      </c>
    </row>
    <row r="10160" spans="1:6">
      <c r="A10160">
        <v>2043</v>
      </c>
      <c r="B10160" t="s">
        <v>1066</v>
      </c>
      <c r="C10160" t="s">
        <v>1013</v>
      </c>
      <c r="D10160" t="s">
        <v>972</v>
      </c>
      <c r="E10160" t="s">
        <v>1018</v>
      </c>
      <c r="F10160" s="86">
        <v>3888485.0256705699</v>
      </c>
    </row>
    <row r="10161" spans="1:6">
      <c r="A10161">
        <v>2044</v>
      </c>
      <c r="B10161" t="s">
        <v>1066</v>
      </c>
      <c r="C10161" t="s">
        <v>1013</v>
      </c>
      <c r="D10161" t="s">
        <v>972</v>
      </c>
      <c r="E10161" t="s">
        <v>1018</v>
      </c>
      <c r="F10161" s="86">
        <v>3800011.5256808898</v>
      </c>
    </row>
    <row r="10162" spans="1:6">
      <c r="A10162">
        <v>2045</v>
      </c>
      <c r="B10162" t="s">
        <v>1066</v>
      </c>
      <c r="C10162" t="s">
        <v>1013</v>
      </c>
      <c r="D10162" t="s">
        <v>972</v>
      </c>
      <c r="E10162" t="s">
        <v>1018</v>
      </c>
      <c r="F10162" s="86">
        <v>3721933.0085665402</v>
      </c>
    </row>
    <row r="10163" spans="1:6">
      <c r="A10163">
        <v>2046</v>
      </c>
      <c r="B10163" t="s">
        <v>1066</v>
      </c>
      <c r="C10163" t="s">
        <v>1013</v>
      </c>
      <c r="D10163" t="s">
        <v>972</v>
      </c>
      <c r="E10163" t="s">
        <v>1018</v>
      </c>
      <c r="F10163" s="86">
        <v>3654654.5998487901</v>
      </c>
    </row>
    <row r="10164" spans="1:6">
      <c r="A10164">
        <v>2047</v>
      </c>
      <c r="B10164" t="s">
        <v>1066</v>
      </c>
      <c r="C10164" t="s">
        <v>1013</v>
      </c>
      <c r="D10164" t="s">
        <v>972</v>
      </c>
      <c r="E10164" t="s">
        <v>1018</v>
      </c>
      <c r="F10164" s="86">
        <v>3597384.6479845201</v>
      </c>
    </row>
    <row r="10165" spans="1:6">
      <c r="A10165">
        <v>2048</v>
      </c>
      <c r="B10165" t="s">
        <v>1066</v>
      </c>
      <c r="C10165" t="s">
        <v>1013</v>
      </c>
      <c r="D10165" t="s">
        <v>972</v>
      </c>
      <c r="E10165" t="s">
        <v>1018</v>
      </c>
      <c r="F10165" s="86">
        <v>3549560.1480145301</v>
      </c>
    </row>
    <row r="10166" spans="1:6">
      <c r="A10166">
        <v>2049</v>
      </c>
      <c r="B10166" t="s">
        <v>1066</v>
      </c>
      <c r="C10166" t="s">
        <v>1013</v>
      </c>
      <c r="D10166" t="s">
        <v>972</v>
      </c>
      <c r="E10166" t="s">
        <v>1018</v>
      </c>
      <c r="F10166" s="86">
        <v>3509780.4467270998</v>
      </c>
    </row>
    <row r="10167" spans="1:6">
      <c r="A10167">
        <v>2050</v>
      </c>
      <c r="B10167" t="s">
        <v>1066</v>
      </c>
      <c r="C10167" t="s">
        <v>1013</v>
      </c>
      <c r="D10167" t="s">
        <v>972</v>
      </c>
      <c r="E10167" t="s">
        <v>1018</v>
      </c>
      <c r="F10167" s="86">
        <v>3476725.0768832401</v>
      </c>
    </row>
    <row r="10168" spans="1:6">
      <c r="A10168">
        <v>2017</v>
      </c>
      <c r="B10168" t="s">
        <v>1067</v>
      </c>
      <c r="C10168" t="s">
        <v>1013</v>
      </c>
      <c r="D10168" t="s">
        <v>972</v>
      </c>
      <c r="E10168" t="s">
        <v>1018</v>
      </c>
      <c r="F10168" s="86">
        <v>36845.295784079797</v>
      </c>
    </row>
    <row r="10169" spans="1:6">
      <c r="A10169">
        <v>2018</v>
      </c>
      <c r="B10169" t="s">
        <v>1067</v>
      </c>
      <c r="C10169" t="s">
        <v>1013</v>
      </c>
      <c r="D10169" t="s">
        <v>972</v>
      </c>
      <c r="E10169" t="s">
        <v>1018</v>
      </c>
      <c r="F10169" s="86">
        <v>37090.065011681501</v>
      </c>
    </row>
    <row r="10170" spans="1:6">
      <c r="A10170">
        <v>2019</v>
      </c>
      <c r="B10170" t="s">
        <v>1067</v>
      </c>
      <c r="C10170" t="s">
        <v>1013</v>
      </c>
      <c r="D10170" t="s">
        <v>972</v>
      </c>
      <c r="E10170" t="s">
        <v>1018</v>
      </c>
      <c r="F10170" s="86">
        <v>37331.619944853599</v>
      </c>
    </row>
    <row r="10171" spans="1:6">
      <c r="A10171">
        <v>2020</v>
      </c>
      <c r="B10171" t="s">
        <v>1067</v>
      </c>
      <c r="C10171" t="s">
        <v>1013</v>
      </c>
      <c r="D10171" t="s">
        <v>972</v>
      </c>
      <c r="E10171" t="s">
        <v>1018</v>
      </c>
      <c r="F10171" s="86">
        <v>37572.1457372367</v>
      </c>
    </row>
    <row r="10172" spans="1:6">
      <c r="A10172">
        <v>2021</v>
      </c>
      <c r="B10172" t="s">
        <v>1067</v>
      </c>
      <c r="C10172" t="s">
        <v>1013</v>
      </c>
      <c r="D10172" t="s">
        <v>972</v>
      </c>
      <c r="E10172" t="s">
        <v>1018</v>
      </c>
      <c r="F10172" s="86">
        <v>37796.719825838001</v>
      </c>
    </row>
    <row r="10173" spans="1:6">
      <c r="A10173">
        <v>2022</v>
      </c>
      <c r="B10173" t="s">
        <v>1067</v>
      </c>
      <c r="C10173" t="s">
        <v>1013</v>
      </c>
      <c r="D10173" t="s">
        <v>972</v>
      </c>
      <c r="E10173" t="s">
        <v>1018</v>
      </c>
      <c r="F10173" s="86">
        <v>37989.305971805697</v>
      </c>
    </row>
    <row r="10174" spans="1:6">
      <c r="A10174">
        <v>2023</v>
      </c>
      <c r="B10174" t="s">
        <v>1067</v>
      </c>
      <c r="C10174" t="s">
        <v>1013</v>
      </c>
      <c r="D10174" t="s">
        <v>972</v>
      </c>
      <c r="E10174" t="s">
        <v>1018</v>
      </c>
      <c r="F10174" s="86">
        <v>38151.120098132102</v>
      </c>
    </row>
    <row r="10175" spans="1:6">
      <c r="A10175">
        <v>2024</v>
      </c>
      <c r="B10175" t="s">
        <v>1067</v>
      </c>
      <c r="C10175" t="s">
        <v>1013</v>
      </c>
      <c r="D10175" t="s">
        <v>972</v>
      </c>
      <c r="E10175" t="s">
        <v>1018</v>
      </c>
      <c r="F10175" s="86">
        <v>38280.290866139301</v>
      </c>
    </row>
    <row r="10176" spans="1:6">
      <c r="A10176">
        <v>2025</v>
      </c>
      <c r="B10176" t="s">
        <v>1067</v>
      </c>
      <c r="C10176" t="s">
        <v>1013</v>
      </c>
      <c r="D10176" t="s">
        <v>972</v>
      </c>
      <c r="E10176" t="s">
        <v>1018</v>
      </c>
      <c r="F10176" s="86">
        <v>38376.287560488599</v>
      </c>
    </row>
    <row r="10177" spans="1:6">
      <c r="A10177">
        <v>2026</v>
      </c>
      <c r="B10177" t="s">
        <v>1067</v>
      </c>
      <c r="C10177" t="s">
        <v>1013</v>
      </c>
      <c r="D10177" t="s">
        <v>972</v>
      </c>
      <c r="E10177" t="s">
        <v>1018</v>
      </c>
      <c r="F10177" s="86">
        <v>38436.037669634803</v>
      </c>
    </row>
    <row r="10178" spans="1:6">
      <c r="A10178">
        <v>2027</v>
      </c>
      <c r="B10178" t="s">
        <v>1067</v>
      </c>
      <c r="C10178" t="s">
        <v>1013</v>
      </c>
      <c r="D10178" t="s">
        <v>972</v>
      </c>
      <c r="E10178" t="s">
        <v>1018</v>
      </c>
      <c r="F10178" s="86">
        <v>38461.426973301102</v>
      </c>
    </row>
    <row r="10179" spans="1:6">
      <c r="A10179">
        <v>2028</v>
      </c>
      <c r="B10179" t="s">
        <v>1067</v>
      </c>
      <c r="C10179" t="s">
        <v>1013</v>
      </c>
      <c r="D10179" t="s">
        <v>972</v>
      </c>
      <c r="E10179" t="s">
        <v>1018</v>
      </c>
      <c r="F10179" s="86">
        <v>38450.521130162997</v>
      </c>
    </row>
    <row r="10180" spans="1:6">
      <c r="A10180">
        <v>2029</v>
      </c>
      <c r="B10180" t="s">
        <v>1067</v>
      </c>
      <c r="C10180" t="s">
        <v>1013</v>
      </c>
      <c r="D10180" t="s">
        <v>972</v>
      </c>
      <c r="E10180" t="s">
        <v>1018</v>
      </c>
      <c r="F10180" s="86">
        <v>38407.985063120403</v>
      </c>
    </row>
    <row r="10181" spans="1:6">
      <c r="A10181">
        <v>2030</v>
      </c>
      <c r="B10181" t="s">
        <v>1067</v>
      </c>
      <c r="C10181" t="s">
        <v>1013</v>
      </c>
      <c r="D10181" t="s">
        <v>972</v>
      </c>
      <c r="E10181" t="s">
        <v>1018</v>
      </c>
      <c r="F10181" s="86">
        <v>38332.700499362101</v>
      </c>
    </row>
    <row r="10182" spans="1:6">
      <c r="A10182">
        <v>2031</v>
      </c>
      <c r="B10182" t="s">
        <v>1067</v>
      </c>
      <c r="C10182" t="s">
        <v>1013</v>
      </c>
      <c r="D10182" t="s">
        <v>972</v>
      </c>
      <c r="E10182" t="s">
        <v>1018</v>
      </c>
      <c r="F10182" s="86">
        <v>38225.903794509803</v>
      </c>
    </row>
    <row r="10183" spans="1:6">
      <c r="A10183">
        <v>2032</v>
      </c>
      <c r="B10183" t="s">
        <v>1067</v>
      </c>
      <c r="C10183" t="s">
        <v>1013</v>
      </c>
      <c r="D10183" t="s">
        <v>972</v>
      </c>
      <c r="E10183" t="s">
        <v>1018</v>
      </c>
      <c r="F10183" s="86">
        <v>38090.164462195498</v>
      </c>
    </row>
    <row r="10184" spans="1:6">
      <c r="A10184">
        <v>2033</v>
      </c>
      <c r="B10184" t="s">
        <v>1067</v>
      </c>
      <c r="C10184" t="s">
        <v>1013</v>
      </c>
      <c r="D10184" t="s">
        <v>972</v>
      </c>
      <c r="E10184" t="s">
        <v>1018</v>
      </c>
      <c r="F10184" s="86">
        <v>37916.265081236001</v>
      </c>
    </row>
    <row r="10185" spans="1:6">
      <c r="A10185">
        <v>2034</v>
      </c>
      <c r="B10185" t="s">
        <v>1067</v>
      </c>
      <c r="C10185" t="s">
        <v>1013</v>
      </c>
      <c r="D10185" t="s">
        <v>972</v>
      </c>
      <c r="E10185" t="s">
        <v>1018</v>
      </c>
      <c r="F10185" s="86">
        <v>37720.238596003903</v>
      </c>
    </row>
    <row r="10186" spans="1:6">
      <c r="A10186">
        <v>2035</v>
      </c>
      <c r="B10186" t="s">
        <v>1067</v>
      </c>
      <c r="C10186" t="s">
        <v>1013</v>
      </c>
      <c r="D10186" t="s">
        <v>972</v>
      </c>
      <c r="E10186" t="s">
        <v>1018</v>
      </c>
      <c r="F10186" s="86">
        <v>37494.857399097898</v>
      </c>
    </row>
    <row r="10187" spans="1:6">
      <c r="A10187">
        <v>2036</v>
      </c>
      <c r="B10187" t="s">
        <v>1067</v>
      </c>
      <c r="C10187" t="s">
        <v>1013</v>
      </c>
      <c r="D10187" t="s">
        <v>972</v>
      </c>
      <c r="E10187" t="s">
        <v>1018</v>
      </c>
      <c r="F10187" s="86">
        <v>37235.839592923199</v>
      </c>
    </row>
    <row r="10188" spans="1:6">
      <c r="A10188">
        <v>2037</v>
      </c>
      <c r="B10188" t="s">
        <v>1067</v>
      </c>
      <c r="C10188" t="s">
        <v>1013</v>
      </c>
      <c r="D10188" t="s">
        <v>972</v>
      </c>
      <c r="E10188" t="s">
        <v>1018</v>
      </c>
      <c r="F10188" s="86">
        <v>36946.821000101801</v>
      </c>
    </row>
    <row r="10189" spans="1:6">
      <c r="A10189">
        <v>2038</v>
      </c>
      <c r="B10189" t="s">
        <v>1067</v>
      </c>
      <c r="C10189" t="s">
        <v>1013</v>
      </c>
      <c r="D10189" t="s">
        <v>972</v>
      </c>
      <c r="E10189" t="s">
        <v>1018</v>
      </c>
      <c r="F10189" s="86">
        <v>36636.528490765799</v>
      </c>
    </row>
    <row r="10190" spans="1:6">
      <c r="A10190">
        <v>2039</v>
      </c>
      <c r="B10190" t="s">
        <v>1067</v>
      </c>
      <c r="C10190" t="s">
        <v>1013</v>
      </c>
      <c r="D10190" t="s">
        <v>972</v>
      </c>
      <c r="E10190" t="s">
        <v>1018</v>
      </c>
      <c r="F10190" s="86">
        <v>36302.798885239397</v>
      </c>
    </row>
    <row r="10191" spans="1:6">
      <c r="A10191">
        <v>2040</v>
      </c>
      <c r="B10191" t="s">
        <v>1067</v>
      </c>
      <c r="C10191" t="s">
        <v>1013</v>
      </c>
      <c r="D10191" t="s">
        <v>972</v>
      </c>
      <c r="E10191" t="s">
        <v>1018</v>
      </c>
      <c r="F10191" s="86">
        <v>35948.199568727097</v>
      </c>
    </row>
    <row r="10192" spans="1:6">
      <c r="A10192">
        <v>2041</v>
      </c>
      <c r="B10192" t="s">
        <v>1067</v>
      </c>
      <c r="C10192" t="s">
        <v>1013</v>
      </c>
      <c r="D10192" t="s">
        <v>972</v>
      </c>
      <c r="E10192" t="s">
        <v>1018</v>
      </c>
      <c r="F10192" s="86">
        <v>35580.359560311597</v>
      </c>
    </row>
    <row r="10193" spans="1:6">
      <c r="A10193">
        <v>2042</v>
      </c>
      <c r="B10193" t="s">
        <v>1067</v>
      </c>
      <c r="C10193" t="s">
        <v>1013</v>
      </c>
      <c r="D10193" t="s">
        <v>972</v>
      </c>
      <c r="E10193" t="s">
        <v>1018</v>
      </c>
      <c r="F10193" s="86">
        <v>35198.565777227101</v>
      </c>
    </row>
    <row r="10194" spans="1:6">
      <c r="A10194">
        <v>2043</v>
      </c>
      <c r="B10194" t="s">
        <v>1067</v>
      </c>
      <c r="C10194" t="s">
        <v>1013</v>
      </c>
      <c r="D10194" t="s">
        <v>972</v>
      </c>
      <c r="E10194" t="s">
        <v>1018</v>
      </c>
      <c r="F10194" s="86">
        <v>34817.253353590102</v>
      </c>
    </row>
    <row r="10195" spans="1:6">
      <c r="A10195">
        <v>2044</v>
      </c>
      <c r="B10195" t="s">
        <v>1067</v>
      </c>
      <c r="C10195" t="s">
        <v>1013</v>
      </c>
      <c r="D10195" t="s">
        <v>972</v>
      </c>
      <c r="E10195" t="s">
        <v>1018</v>
      </c>
      <c r="F10195" s="86">
        <v>34434.362517614798</v>
      </c>
    </row>
    <row r="10196" spans="1:6">
      <c r="A10196">
        <v>2045</v>
      </c>
      <c r="B10196" t="s">
        <v>1067</v>
      </c>
      <c r="C10196" t="s">
        <v>1013</v>
      </c>
      <c r="D10196" t="s">
        <v>972</v>
      </c>
      <c r="E10196" t="s">
        <v>1018</v>
      </c>
      <c r="F10196" s="86">
        <v>34058.8287213203</v>
      </c>
    </row>
    <row r="10197" spans="1:6">
      <c r="A10197">
        <v>2046</v>
      </c>
      <c r="B10197" t="s">
        <v>1067</v>
      </c>
      <c r="C10197" t="s">
        <v>1013</v>
      </c>
      <c r="D10197" t="s">
        <v>972</v>
      </c>
      <c r="E10197" t="s">
        <v>1018</v>
      </c>
      <c r="F10197" s="86">
        <v>33689.462420300297</v>
      </c>
    </row>
    <row r="10198" spans="1:6">
      <c r="A10198">
        <v>2047</v>
      </c>
      <c r="B10198" t="s">
        <v>1067</v>
      </c>
      <c r="C10198" t="s">
        <v>1013</v>
      </c>
      <c r="D10198" t="s">
        <v>972</v>
      </c>
      <c r="E10198" t="s">
        <v>1018</v>
      </c>
      <c r="F10198" s="86">
        <v>33329.589291306896</v>
      </c>
    </row>
    <row r="10199" spans="1:6">
      <c r="A10199">
        <v>2048</v>
      </c>
      <c r="B10199" t="s">
        <v>1067</v>
      </c>
      <c r="C10199" t="s">
        <v>1013</v>
      </c>
      <c r="D10199" t="s">
        <v>972</v>
      </c>
      <c r="E10199" t="s">
        <v>1018</v>
      </c>
      <c r="F10199" s="86">
        <v>32983.5919019871</v>
      </c>
    </row>
    <row r="10200" spans="1:6">
      <c r="A10200">
        <v>2049</v>
      </c>
      <c r="B10200" t="s">
        <v>1067</v>
      </c>
      <c r="C10200" t="s">
        <v>1013</v>
      </c>
      <c r="D10200" t="s">
        <v>972</v>
      </c>
      <c r="E10200" t="s">
        <v>1018</v>
      </c>
      <c r="F10200" s="86">
        <v>32650.321798767</v>
      </c>
    </row>
    <row r="10201" spans="1:6">
      <c r="A10201">
        <v>2050</v>
      </c>
      <c r="B10201" t="s">
        <v>1067</v>
      </c>
      <c r="C10201" t="s">
        <v>1013</v>
      </c>
      <c r="D10201" t="s">
        <v>972</v>
      </c>
      <c r="E10201" t="s">
        <v>1018</v>
      </c>
      <c r="F10201" s="86">
        <v>32330.590043356999</v>
      </c>
    </row>
    <row r="10202" spans="1:6">
      <c r="A10202">
        <v>2017</v>
      </c>
      <c r="B10202" t="s">
        <v>1068</v>
      </c>
      <c r="C10202" t="s">
        <v>1013</v>
      </c>
      <c r="D10202" t="s">
        <v>972</v>
      </c>
      <c r="E10202" t="s">
        <v>1018</v>
      </c>
      <c r="F10202" s="86">
        <v>9977.8259770629993</v>
      </c>
    </row>
    <row r="10203" spans="1:6">
      <c r="A10203">
        <v>2018</v>
      </c>
      <c r="B10203" t="s">
        <v>1068</v>
      </c>
      <c r="C10203" t="s">
        <v>1013</v>
      </c>
      <c r="D10203" t="s">
        <v>972</v>
      </c>
      <c r="E10203" t="s">
        <v>1018</v>
      </c>
      <c r="F10203" s="86">
        <v>10096.2355114539</v>
      </c>
    </row>
    <row r="10204" spans="1:6">
      <c r="A10204">
        <v>2019</v>
      </c>
      <c r="B10204" t="s">
        <v>1068</v>
      </c>
      <c r="C10204" t="s">
        <v>1013</v>
      </c>
      <c r="D10204" t="s">
        <v>972</v>
      </c>
      <c r="E10204" t="s">
        <v>1018</v>
      </c>
      <c r="F10204" s="86">
        <v>10212.491387605</v>
      </c>
    </row>
    <row r="10205" spans="1:6">
      <c r="A10205">
        <v>2020</v>
      </c>
      <c r="B10205" t="s">
        <v>1068</v>
      </c>
      <c r="C10205" t="s">
        <v>1013</v>
      </c>
      <c r="D10205" t="s">
        <v>972</v>
      </c>
      <c r="E10205" t="s">
        <v>1018</v>
      </c>
      <c r="F10205" s="86">
        <v>10324.9200023257</v>
      </c>
    </row>
    <row r="10206" spans="1:6">
      <c r="A10206">
        <v>2021</v>
      </c>
      <c r="B10206" t="s">
        <v>1068</v>
      </c>
      <c r="C10206" t="s">
        <v>1013</v>
      </c>
      <c r="D10206" t="s">
        <v>972</v>
      </c>
      <c r="E10206" t="s">
        <v>1018</v>
      </c>
      <c r="F10206" s="86">
        <v>10433.31892605</v>
      </c>
    </row>
    <row r="10207" spans="1:6">
      <c r="A10207">
        <v>2022</v>
      </c>
      <c r="B10207" t="s">
        <v>1068</v>
      </c>
      <c r="C10207" t="s">
        <v>1013</v>
      </c>
      <c r="D10207" t="s">
        <v>972</v>
      </c>
      <c r="E10207" t="s">
        <v>1018</v>
      </c>
      <c r="F10207" s="86">
        <v>10538.7288453775</v>
      </c>
    </row>
    <row r="10208" spans="1:6">
      <c r="A10208">
        <v>2023</v>
      </c>
      <c r="B10208" t="s">
        <v>1068</v>
      </c>
      <c r="C10208" t="s">
        <v>1013</v>
      </c>
      <c r="D10208" t="s">
        <v>972</v>
      </c>
      <c r="E10208" t="s">
        <v>1018</v>
      </c>
      <c r="F10208" s="86">
        <v>10638.877627902801</v>
      </c>
    </row>
    <row r="10209" spans="1:6">
      <c r="A10209">
        <v>2024</v>
      </c>
      <c r="B10209" t="s">
        <v>1068</v>
      </c>
      <c r="C10209" t="s">
        <v>1013</v>
      </c>
      <c r="D10209" t="s">
        <v>972</v>
      </c>
      <c r="E10209" t="s">
        <v>1018</v>
      </c>
      <c r="F10209" s="86">
        <v>10734.9607548772</v>
      </c>
    </row>
    <row r="10210" spans="1:6">
      <c r="A10210">
        <v>2025</v>
      </c>
      <c r="B10210" t="s">
        <v>1068</v>
      </c>
      <c r="C10210" t="s">
        <v>1013</v>
      </c>
      <c r="D10210" t="s">
        <v>972</v>
      </c>
      <c r="E10210" t="s">
        <v>1018</v>
      </c>
      <c r="F10210" s="86">
        <v>10825.762246869899</v>
      </c>
    </row>
    <row r="10211" spans="1:6">
      <c r="A10211">
        <v>2026</v>
      </c>
      <c r="B10211" t="s">
        <v>1068</v>
      </c>
      <c r="C10211" t="s">
        <v>1013</v>
      </c>
      <c r="D10211" t="s">
        <v>972</v>
      </c>
      <c r="E10211" t="s">
        <v>1018</v>
      </c>
      <c r="F10211" s="86">
        <v>10906.628872556101</v>
      </c>
    </row>
    <row r="10212" spans="1:6">
      <c r="A10212">
        <v>2027</v>
      </c>
      <c r="B10212" t="s">
        <v>1068</v>
      </c>
      <c r="C10212" t="s">
        <v>1013</v>
      </c>
      <c r="D10212" t="s">
        <v>972</v>
      </c>
      <c r="E10212" t="s">
        <v>1018</v>
      </c>
      <c r="F10212" s="86">
        <v>10983.063371959999</v>
      </c>
    </row>
    <row r="10213" spans="1:6">
      <c r="A10213">
        <v>2028</v>
      </c>
      <c r="B10213" t="s">
        <v>1068</v>
      </c>
      <c r="C10213" t="s">
        <v>1013</v>
      </c>
      <c r="D10213" t="s">
        <v>972</v>
      </c>
      <c r="E10213" t="s">
        <v>1018</v>
      </c>
      <c r="F10213" s="86">
        <v>11049.0304590913</v>
      </c>
    </row>
    <row r="10214" spans="1:6">
      <c r="A10214">
        <v>2029</v>
      </c>
      <c r="B10214" t="s">
        <v>1068</v>
      </c>
      <c r="C10214" t="s">
        <v>1013</v>
      </c>
      <c r="D10214" t="s">
        <v>972</v>
      </c>
      <c r="E10214" t="s">
        <v>1018</v>
      </c>
      <c r="F10214" s="86">
        <v>11108.653175322201</v>
      </c>
    </row>
    <row r="10215" spans="1:6">
      <c r="A10215">
        <v>2030</v>
      </c>
      <c r="B10215" t="s">
        <v>1068</v>
      </c>
      <c r="C10215" t="s">
        <v>1013</v>
      </c>
      <c r="D10215" t="s">
        <v>972</v>
      </c>
      <c r="E10215" t="s">
        <v>1018</v>
      </c>
      <c r="F10215" s="86">
        <v>11167.393428802699</v>
      </c>
    </row>
    <row r="10216" spans="1:6">
      <c r="A10216">
        <v>2031</v>
      </c>
      <c r="B10216" t="s">
        <v>1068</v>
      </c>
      <c r="C10216" t="s">
        <v>1013</v>
      </c>
      <c r="D10216" t="s">
        <v>972</v>
      </c>
      <c r="E10216" t="s">
        <v>1018</v>
      </c>
      <c r="F10216" s="86">
        <v>11215.374918327499</v>
      </c>
    </row>
    <row r="10217" spans="1:6">
      <c r="A10217">
        <v>2032</v>
      </c>
      <c r="B10217" t="s">
        <v>1068</v>
      </c>
      <c r="C10217" t="s">
        <v>1013</v>
      </c>
      <c r="D10217" t="s">
        <v>972</v>
      </c>
      <c r="E10217" t="s">
        <v>1018</v>
      </c>
      <c r="F10217" s="86">
        <v>11266.494086513099</v>
      </c>
    </row>
    <row r="10218" spans="1:6">
      <c r="A10218">
        <v>2033</v>
      </c>
      <c r="B10218" t="s">
        <v>1068</v>
      </c>
      <c r="C10218" t="s">
        <v>1013</v>
      </c>
      <c r="D10218" t="s">
        <v>972</v>
      </c>
      <c r="E10218" t="s">
        <v>1018</v>
      </c>
      <c r="F10218" s="86">
        <v>11308.5154865982</v>
      </c>
    </row>
    <row r="10219" spans="1:6">
      <c r="A10219">
        <v>2034</v>
      </c>
      <c r="B10219" t="s">
        <v>1068</v>
      </c>
      <c r="C10219" t="s">
        <v>1013</v>
      </c>
      <c r="D10219" t="s">
        <v>972</v>
      </c>
      <c r="E10219" t="s">
        <v>1018</v>
      </c>
      <c r="F10219" s="86">
        <v>11352.2872362709</v>
      </c>
    </row>
    <row r="10220" spans="1:6">
      <c r="A10220">
        <v>2035</v>
      </c>
      <c r="B10220" t="s">
        <v>1068</v>
      </c>
      <c r="C10220" t="s">
        <v>1013</v>
      </c>
      <c r="D10220" t="s">
        <v>972</v>
      </c>
      <c r="E10220" t="s">
        <v>1018</v>
      </c>
      <c r="F10220" s="86">
        <v>11394.644985482701</v>
      </c>
    </row>
    <row r="10221" spans="1:6">
      <c r="A10221">
        <v>2036</v>
      </c>
      <c r="B10221" t="s">
        <v>1068</v>
      </c>
      <c r="C10221" t="s">
        <v>1013</v>
      </c>
      <c r="D10221" t="s">
        <v>972</v>
      </c>
      <c r="E10221" t="s">
        <v>1018</v>
      </c>
      <c r="F10221" s="86">
        <v>11433.609222688699</v>
      </c>
    </row>
    <row r="10222" spans="1:6">
      <c r="A10222">
        <v>2037</v>
      </c>
      <c r="B10222" t="s">
        <v>1068</v>
      </c>
      <c r="C10222" t="s">
        <v>1013</v>
      </c>
      <c r="D10222" t="s">
        <v>972</v>
      </c>
      <c r="E10222" t="s">
        <v>1018</v>
      </c>
      <c r="F10222" s="86">
        <v>11465.2878349692</v>
      </c>
    </row>
    <row r="10223" spans="1:6">
      <c r="A10223">
        <v>2038</v>
      </c>
      <c r="B10223" t="s">
        <v>1068</v>
      </c>
      <c r="C10223" t="s">
        <v>1013</v>
      </c>
      <c r="D10223" t="s">
        <v>972</v>
      </c>
      <c r="E10223" t="s">
        <v>1018</v>
      </c>
      <c r="F10223" s="86">
        <v>11500.1834729153</v>
      </c>
    </row>
    <row r="10224" spans="1:6">
      <c r="A10224">
        <v>2039</v>
      </c>
      <c r="B10224" t="s">
        <v>1068</v>
      </c>
      <c r="C10224" t="s">
        <v>1013</v>
      </c>
      <c r="D10224" t="s">
        <v>972</v>
      </c>
      <c r="E10224" t="s">
        <v>1018</v>
      </c>
      <c r="F10224" s="86">
        <v>11528.7285964149</v>
      </c>
    </row>
    <row r="10225" spans="1:6">
      <c r="A10225">
        <v>2040</v>
      </c>
      <c r="B10225" t="s">
        <v>1068</v>
      </c>
      <c r="C10225" t="s">
        <v>1013</v>
      </c>
      <c r="D10225" t="s">
        <v>972</v>
      </c>
      <c r="E10225" t="s">
        <v>1018</v>
      </c>
      <c r="F10225" s="86">
        <v>11549.117065378099</v>
      </c>
    </row>
    <row r="10226" spans="1:6">
      <c r="A10226">
        <v>2041</v>
      </c>
      <c r="B10226" t="s">
        <v>1068</v>
      </c>
      <c r="C10226" t="s">
        <v>1013</v>
      </c>
      <c r="D10226" t="s">
        <v>972</v>
      </c>
      <c r="E10226" t="s">
        <v>1018</v>
      </c>
      <c r="F10226" s="86">
        <v>11568.2672828545</v>
      </c>
    </row>
    <row r="10227" spans="1:6">
      <c r="A10227">
        <v>2042</v>
      </c>
      <c r="B10227" t="s">
        <v>1068</v>
      </c>
      <c r="C10227" t="s">
        <v>1013</v>
      </c>
      <c r="D10227" t="s">
        <v>972</v>
      </c>
      <c r="E10227" t="s">
        <v>1018</v>
      </c>
      <c r="F10227" s="86">
        <v>11579.9899566244</v>
      </c>
    </row>
    <row r="10228" spans="1:6">
      <c r="A10228">
        <v>2043</v>
      </c>
      <c r="B10228" t="s">
        <v>1068</v>
      </c>
      <c r="C10228" t="s">
        <v>1013</v>
      </c>
      <c r="D10228" t="s">
        <v>972</v>
      </c>
      <c r="E10228" t="s">
        <v>1018</v>
      </c>
      <c r="F10228" s="86">
        <v>11588.834602053899</v>
      </c>
    </row>
    <row r="10229" spans="1:6">
      <c r="A10229">
        <v>2044</v>
      </c>
      <c r="B10229" t="s">
        <v>1068</v>
      </c>
      <c r="C10229" t="s">
        <v>1013</v>
      </c>
      <c r="D10229" t="s">
        <v>972</v>
      </c>
      <c r="E10229" t="s">
        <v>1018</v>
      </c>
      <c r="F10229" s="86">
        <v>11591.459499008201</v>
      </c>
    </row>
    <row r="10230" spans="1:6">
      <c r="A10230">
        <v>2045</v>
      </c>
      <c r="B10230" t="s">
        <v>1068</v>
      </c>
      <c r="C10230" t="s">
        <v>1013</v>
      </c>
      <c r="D10230" t="s">
        <v>972</v>
      </c>
      <c r="E10230" t="s">
        <v>1018</v>
      </c>
      <c r="F10230" s="86">
        <v>11587.964942700501</v>
      </c>
    </row>
    <row r="10231" spans="1:6">
      <c r="A10231">
        <v>2046</v>
      </c>
      <c r="B10231" t="s">
        <v>1068</v>
      </c>
      <c r="C10231" t="s">
        <v>1013</v>
      </c>
      <c r="D10231" t="s">
        <v>972</v>
      </c>
      <c r="E10231" t="s">
        <v>1018</v>
      </c>
      <c r="F10231" s="86">
        <v>11578.343738489501</v>
      </c>
    </row>
    <row r="10232" spans="1:6">
      <c r="A10232">
        <v>2047</v>
      </c>
      <c r="B10232" t="s">
        <v>1068</v>
      </c>
      <c r="C10232" t="s">
        <v>1013</v>
      </c>
      <c r="D10232" t="s">
        <v>972</v>
      </c>
      <c r="E10232" t="s">
        <v>1018</v>
      </c>
      <c r="F10232" s="86">
        <v>11567.7951538868</v>
      </c>
    </row>
    <row r="10233" spans="1:6">
      <c r="A10233">
        <v>2048</v>
      </c>
      <c r="B10233" t="s">
        <v>1068</v>
      </c>
      <c r="C10233" t="s">
        <v>1013</v>
      </c>
      <c r="D10233" t="s">
        <v>972</v>
      </c>
      <c r="E10233" t="s">
        <v>1018</v>
      </c>
      <c r="F10233" s="86">
        <v>11549.882626364801</v>
      </c>
    </row>
    <row r="10234" spans="1:6">
      <c r="A10234">
        <v>2049</v>
      </c>
      <c r="B10234" t="s">
        <v>1068</v>
      </c>
      <c r="C10234" t="s">
        <v>1013</v>
      </c>
      <c r="D10234" t="s">
        <v>972</v>
      </c>
      <c r="E10234" t="s">
        <v>1018</v>
      </c>
      <c r="F10234" s="86">
        <v>11528.921329397401</v>
      </c>
    </row>
    <row r="10235" spans="1:6">
      <c r="A10235">
        <v>2050</v>
      </c>
      <c r="B10235" t="s">
        <v>1068</v>
      </c>
      <c r="C10235" t="s">
        <v>1013</v>
      </c>
      <c r="D10235" t="s">
        <v>972</v>
      </c>
      <c r="E10235" t="s">
        <v>1018</v>
      </c>
      <c r="F10235" s="86">
        <v>11506.914983700901</v>
      </c>
    </row>
    <row r="10236" spans="1:6">
      <c r="A10236">
        <v>2017</v>
      </c>
      <c r="B10236" t="s">
        <v>1069</v>
      </c>
      <c r="C10236" t="s">
        <v>1013</v>
      </c>
      <c r="D10236" t="s">
        <v>972</v>
      </c>
      <c r="E10236" t="s">
        <v>1018</v>
      </c>
      <c r="F10236" s="86">
        <v>599008.935392185</v>
      </c>
    </row>
    <row r="10237" spans="1:6">
      <c r="A10237">
        <v>2018</v>
      </c>
      <c r="B10237" t="s">
        <v>1069</v>
      </c>
      <c r="C10237" t="s">
        <v>1013</v>
      </c>
      <c r="D10237" t="s">
        <v>972</v>
      </c>
      <c r="E10237" t="s">
        <v>1018</v>
      </c>
      <c r="F10237" s="86">
        <v>595582.24244991201</v>
      </c>
    </row>
    <row r="10238" spans="1:6">
      <c r="A10238">
        <v>2019</v>
      </c>
      <c r="B10238" t="s">
        <v>1069</v>
      </c>
      <c r="C10238" t="s">
        <v>1013</v>
      </c>
      <c r="D10238" t="s">
        <v>972</v>
      </c>
      <c r="E10238" t="s">
        <v>1018</v>
      </c>
      <c r="F10238" s="86">
        <v>592049.15349691198</v>
      </c>
    </row>
    <row r="10239" spans="1:6">
      <c r="A10239">
        <v>2020</v>
      </c>
      <c r="B10239" t="s">
        <v>1069</v>
      </c>
      <c r="C10239" t="s">
        <v>1013</v>
      </c>
      <c r="D10239" t="s">
        <v>972</v>
      </c>
      <c r="E10239" t="s">
        <v>1018</v>
      </c>
      <c r="F10239" s="86">
        <v>588115.58824148902</v>
      </c>
    </row>
    <row r="10240" spans="1:6">
      <c r="A10240">
        <v>2021</v>
      </c>
      <c r="B10240" t="s">
        <v>1069</v>
      </c>
      <c r="C10240" t="s">
        <v>1013</v>
      </c>
      <c r="D10240" t="s">
        <v>972</v>
      </c>
      <c r="E10240" t="s">
        <v>1018</v>
      </c>
      <c r="F10240" s="86">
        <v>584048.88459319004</v>
      </c>
    </row>
    <row r="10241" spans="1:6">
      <c r="A10241">
        <v>2022</v>
      </c>
      <c r="B10241" t="s">
        <v>1069</v>
      </c>
      <c r="C10241" t="s">
        <v>1013</v>
      </c>
      <c r="D10241" t="s">
        <v>972</v>
      </c>
      <c r="E10241" t="s">
        <v>1018</v>
      </c>
      <c r="F10241" s="86">
        <v>579712.62674660003</v>
      </c>
    </row>
    <row r="10242" spans="1:6">
      <c r="A10242">
        <v>2023</v>
      </c>
      <c r="B10242" t="s">
        <v>1069</v>
      </c>
      <c r="C10242" t="s">
        <v>1013</v>
      </c>
      <c r="D10242" t="s">
        <v>972</v>
      </c>
      <c r="E10242" t="s">
        <v>1018</v>
      </c>
      <c r="F10242" s="86">
        <v>575032.68618913402</v>
      </c>
    </row>
    <row r="10243" spans="1:6">
      <c r="A10243">
        <v>2024</v>
      </c>
      <c r="B10243" t="s">
        <v>1069</v>
      </c>
      <c r="C10243" t="s">
        <v>1013</v>
      </c>
      <c r="D10243" t="s">
        <v>972</v>
      </c>
      <c r="E10243" t="s">
        <v>1018</v>
      </c>
      <c r="F10243" s="86">
        <v>569894.24314509402</v>
      </c>
    </row>
    <row r="10244" spans="1:6">
      <c r="A10244">
        <v>2025</v>
      </c>
      <c r="B10244" t="s">
        <v>1069</v>
      </c>
      <c r="C10244" t="s">
        <v>1013</v>
      </c>
      <c r="D10244" t="s">
        <v>972</v>
      </c>
      <c r="E10244" t="s">
        <v>1018</v>
      </c>
      <c r="F10244" s="86">
        <v>564250.72812945896</v>
      </c>
    </row>
    <row r="10245" spans="1:6">
      <c r="A10245">
        <v>2026</v>
      </c>
      <c r="B10245" t="s">
        <v>1069</v>
      </c>
      <c r="C10245" t="s">
        <v>1013</v>
      </c>
      <c r="D10245" t="s">
        <v>972</v>
      </c>
      <c r="E10245" t="s">
        <v>1018</v>
      </c>
      <c r="F10245" s="86">
        <v>558095.90544409899</v>
      </c>
    </row>
    <row r="10246" spans="1:6">
      <c r="A10246">
        <v>2027</v>
      </c>
      <c r="B10246" t="s">
        <v>1069</v>
      </c>
      <c r="C10246" t="s">
        <v>1013</v>
      </c>
      <c r="D10246" t="s">
        <v>972</v>
      </c>
      <c r="E10246" t="s">
        <v>1018</v>
      </c>
      <c r="F10246" s="86">
        <v>551391.08646078606</v>
      </c>
    </row>
    <row r="10247" spans="1:6">
      <c r="A10247">
        <v>2028</v>
      </c>
      <c r="B10247" t="s">
        <v>1069</v>
      </c>
      <c r="C10247" t="s">
        <v>1013</v>
      </c>
      <c r="D10247" t="s">
        <v>972</v>
      </c>
      <c r="E10247" t="s">
        <v>1018</v>
      </c>
      <c r="F10247" s="86">
        <v>544166.23843589099</v>
      </c>
    </row>
    <row r="10248" spans="1:6">
      <c r="A10248">
        <v>2029</v>
      </c>
      <c r="B10248" t="s">
        <v>1069</v>
      </c>
      <c r="C10248" t="s">
        <v>1013</v>
      </c>
      <c r="D10248" t="s">
        <v>972</v>
      </c>
      <c r="E10248" t="s">
        <v>1018</v>
      </c>
      <c r="F10248" s="86">
        <v>536406.03241393401</v>
      </c>
    </row>
    <row r="10249" spans="1:6">
      <c r="A10249">
        <v>2030</v>
      </c>
      <c r="B10249" t="s">
        <v>1069</v>
      </c>
      <c r="C10249" t="s">
        <v>1013</v>
      </c>
      <c r="D10249" t="s">
        <v>972</v>
      </c>
      <c r="E10249" t="s">
        <v>1018</v>
      </c>
      <c r="F10249" s="86">
        <v>528083.81953912496</v>
      </c>
    </row>
    <row r="10250" spans="1:6">
      <c r="A10250">
        <v>2031</v>
      </c>
      <c r="B10250" t="s">
        <v>1069</v>
      </c>
      <c r="C10250" t="s">
        <v>1013</v>
      </c>
      <c r="D10250" t="s">
        <v>972</v>
      </c>
      <c r="E10250" t="s">
        <v>1018</v>
      </c>
      <c r="F10250" s="86">
        <v>519157.03316800599</v>
      </c>
    </row>
    <row r="10251" spans="1:6">
      <c r="A10251">
        <v>2032</v>
      </c>
      <c r="B10251" t="s">
        <v>1069</v>
      </c>
      <c r="C10251" t="s">
        <v>1013</v>
      </c>
      <c r="D10251" t="s">
        <v>972</v>
      </c>
      <c r="E10251" t="s">
        <v>1018</v>
      </c>
      <c r="F10251" s="86">
        <v>509615.23696592002</v>
      </c>
    </row>
    <row r="10252" spans="1:6">
      <c r="A10252">
        <v>2033</v>
      </c>
      <c r="B10252" t="s">
        <v>1069</v>
      </c>
      <c r="C10252" t="s">
        <v>1013</v>
      </c>
      <c r="D10252" t="s">
        <v>972</v>
      </c>
      <c r="E10252" t="s">
        <v>1018</v>
      </c>
      <c r="F10252" s="86">
        <v>499484.84680941899</v>
      </c>
    </row>
    <row r="10253" spans="1:6">
      <c r="A10253">
        <v>2034</v>
      </c>
      <c r="B10253" t="s">
        <v>1069</v>
      </c>
      <c r="C10253" t="s">
        <v>1013</v>
      </c>
      <c r="D10253" t="s">
        <v>972</v>
      </c>
      <c r="E10253" t="s">
        <v>1018</v>
      </c>
      <c r="F10253" s="86">
        <v>488800.85829174198</v>
      </c>
    </row>
    <row r="10254" spans="1:6">
      <c r="A10254">
        <v>2035</v>
      </c>
      <c r="B10254" t="s">
        <v>1069</v>
      </c>
      <c r="C10254" t="s">
        <v>1013</v>
      </c>
      <c r="D10254" t="s">
        <v>972</v>
      </c>
      <c r="E10254" t="s">
        <v>1018</v>
      </c>
      <c r="F10254" s="86">
        <v>477494.60592148901</v>
      </c>
    </row>
    <row r="10255" spans="1:6">
      <c r="A10255">
        <v>2036</v>
      </c>
      <c r="B10255" t="s">
        <v>1069</v>
      </c>
      <c r="C10255" t="s">
        <v>1013</v>
      </c>
      <c r="D10255" t="s">
        <v>972</v>
      </c>
      <c r="E10255" t="s">
        <v>1018</v>
      </c>
      <c r="F10255" s="86">
        <v>465621.39273933799</v>
      </c>
    </row>
    <row r="10256" spans="1:6">
      <c r="A10256">
        <v>2037</v>
      </c>
      <c r="B10256" t="s">
        <v>1069</v>
      </c>
      <c r="C10256" t="s">
        <v>1013</v>
      </c>
      <c r="D10256" t="s">
        <v>972</v>
      </c>
      <c r="E10256" t="s">
        <v>1018</v>
      </c>
      <c r="F10256" s="86">
        <v>453217.46790738101</v>
      </c>
    </row>
    <row r="10257" spans="1:6">
      <c r="A10257">
        <v>2038</v>
      </c>
      <c r="B10257" t="s">
        <v>1069</v>
      </c>
      <c r="C10257" t="s">
        <v>1013</v>
      </c>
      <c r="D10257" t="s">
        <v>972</v>
      </c>
      <c r="E10257" t="s">
        <v>1018</v>
      </c>
      <c r="F10257" s="86">
        <v>440392.86120095401</v>
      </c>
    </row>
    <row r="10258" spans="1:6">
      <c r="A10258">
        <v>2039</v>
      </c>
      <c r="B10258" t="s">
        <v>1069</v>
      </c>
      <c r="C10258" t="s">
        <v>1013</v>
      </c>
      <c r="D10258" t="s">
        <v>972</v>
      </c>
      <c r="E10258" t="s">
        <v>1018</v>
      </c>
      <c r="F10258" s="86">
        <v>427258.095820772</v>
      </c>
    </row>
    <row r="10259" spans="1:6">
      <c r="A10259">
        <v>2040</v>
      </c>
      <c r="B10259" t="s">
        <v>1069</v>
      </c>
      <c r="C10259" t="s">
        <v>1013</v>
      </c>
      <c r="D10259" t="s">
        <v>972</v>
      </c>
      <c r="E10259" t="s">
        <v>1018</v>
      </c>
      <c r="F10259" s="86">
        <v>413924.50390013598</v>
      </c>
    </row>
    <row r="10260" spans="1:6">
      <c r="A10260">
        <v>2041</v>
      </c>
      <c r="B10260" t="s">
        <v>1069</v>
      </c>
      <c r="C10260" t="s">
        <v>1013</v>
      </c>
      <c r="D10260" t="s">
        <v>972</v>
      </c>
      <c r="E10260" t="s">
        <v>1018</v>
      </c>
      <c r="F10260" s="86">
        <v>400594.95673787198</v>
      </c>
    </row>
    <row r="10261" spans="1:6">
      <c r="A10261">
        <v>2042</v>
      </c>
      <c r="B10261" t="s">
        <v>1069</v>
      </c>
      <c r="C10261" t="s">
        <v>1013</v>
      </c>
      <c r="D10261" t="s">
        <v>972</v>
      </c>
      <c r="E10261" t="s">
        <v>1018</v>
      </c>
      <c r="F10261" s="86">
        <v>387486.13040658802</v>
      </c>
    </row>
    <row r="10262" spans="1:6">
      <c r="A10262">
        <v>2043</v>
      </c>
      <c r="B10262" t="s">
        <v>1069</v>
      </c>
      <c r="C10262" t="s">
        <v>1013</v>
      </c>
      <c r="D10262" t="s">
        <v>972</v>
      </c>
      <c r="E10262" t="s">
        <v>1018</v>
      </c>
      <c r="F10262" s="86">
        <v>374882.09929910302</v>
      </c>
    </row>
    <row r="10263" spans="1:6">
      <c r="A10263">
        <v>2044</v>
      </c>
      <c r="B10263" t="s">
        <v>1069</v>
      </c>
      <c r="C10263" t="s">
        <v>1013</v>
      </c>
      <c r="D10263" t="s">
        <v>972</v>
      </c>
      <c r="E10263" t="s">
        <v>1018</v>
      </c>
      <c r="F10263" s="86">
        <v>362959.035969452</v>
      </c>
    </row>
    <row r="10264" spans="1:6">
      <c r="A10264">
        <v>2045</v>
      </c>
      <c r="B10264" t="s">
        <v>1069</v>
      </c>
      <c r="C10264" t="s">
        <v>1013</v>
      </c>
      <c r="D10264" t="s">
        <v>972</v>
      </c>
      <c r="E10264" t="s">
        <v>1018</v>
      </c>
      <c r="F10264" s="86">
        <v>351954.202970071</v>
      </c>
    </row>
    <row r="10265" spans="1:6">
      <c r="A10265">
        <v>2046</v>
      </c>
      <c r="B10265" t="s">
        <v>1069</v>
      </c>
      <c r="C10265" t="s">
        <v>1013</v>
      </c>
      <c r="D10265" t="s">
        <v>972</v>
      </c>
      <c r="E10265" t="s">
        <v>1018</v>
      </c>
      <c r="F10265" s="86">
        <v>341989.77140745299</v>
      </c>
    </row>
    <row r="10266" spans="1:6">
      <c r="A10266">
        <v>2047</v>
      </c>
      <c r="B10266" t="s">
        <v>1069</v>
      </c>
      <c r="C10266" t="s">
        <v>1013</v>
      </c>
      <c r="D10266" t="s">
        <v>972</v>
      </c>
      <c r="E10266" t="s">
        <v>1018</v>
      </c>
      <c r="F10266" s="86">
        <v>333138.13110962801</v>
      </c>
    </row>
    <row r="10267" spans="1:6">
      <c r="A10267">
        <v>2048</v>
      </c>
      <c r="B10267" t="s">
        <v>1069</v>
      </c>
      <c r="C10267" t="s">
        <v>1013</v>
      </c>
      <c r="D10267" t="s">
        <v>972</v>
      </c>
      <c r="E10267" t="s">
        <v>1018</v>
      </c>
      <c r="F10267" s="86">
        <v>325434.19405046798</v>
      </c>
    </row>
    <row r="10268" spans="1:6">
      <c r="A10268">
        <v>2049</v>
      </c>
      <c r="B10268" t="s">
        <v>1069</v>
      </c>
      <c r="C10268" t="s">
        <v>1013</v>
      </c>
      <c r="D10268" t="s">
        <v>972</v>
      </c>
      <c r="E10268" t="s">
        <v>1018</v>
      </c>
      <c r="F10268" s="86">
        <v>318859.04174309102</v>
      </c>
    </row>
    <row r="10269" spans="1:6">
      <c r="A10269">
        <v>2050</v>
      </c>
      <c r="B10269" t="s">
        <v>1069</v>
      </c>
      <c r="C10269" t="s">
        <v>1013</v>
      </c>
      <c r="D10269" t="s">
        <v>972</v>
      </c>
      <c r="E10269" t="s">
        <v>1018</v>
      </c>
      <c r="F10269" s="86">
        <v>313336.84915785003</v>
      </c>
    </row>
    <row r="10270" spans="1:6">
      <c r="A10270">
        <v>2017</v>
      </c>
      <c r="B10270" t="s">
        <v>1070</v>
      </c>
      <c r="C10270" t="s">
        <v>1013</v>
      </c>
      <c r="D10270" t="s">
        <v>972</v>
      </c>
      <c r="E10270" t="s">
        <v>1018</v>
      </c>
      <c r="F10270" s="86">
        <v>1.32653208889111E-10</v>
      </c>
    </row>
    <row r="10271" spans="1:6">
      <c r="A10271">
        <v>2018</v>
      </c>
      <c r="B10271" t="s">
        <v>1070</v>
      </c>
      <c r="C10271" t="s">
        <v>1013</v>
      </c>
      <c r="D10271" t="s">
        <v>972</v>
      </c>
      <c r="E10271" t="s">
        <v>1018</v>
      </c>
      <c r="F10271" s="86">
        <v>1.3271690390962799E-10</v>
      </c>
    </row>
    <row r="10272" spans="1:6">
      <c r="A10272">
        <v>2019</v>
      </c>
      <c r="B10272" t="s">
        <v>1070</v>
      </c>
      <c r="C10272" t="s">
        <v>1013</v>
      </c>
      <c r="D10272" t="s">
        <v>972</v>
      </c>
      <c r="E10272" t="s">
        <v>1018</v>
      </c>
      <c r="F10272" s="86">
        <v>1.38953186334104E-10</v>
      </c>
    </row>
    <row r="10273" spans="1:6">
      <c r="A10273">
        <v>2020</v>
      </c>
      <c r="B10273" t="s">
        <v>1070</v>
      </c>
      <c r="C10273" t="s">
        <v>1013</v>
      </c>
      <c r="D10273" t="s">
        <v>972</v>
      </c>
      <c r="E10273" t="s">
        <v>1018</v>
      </c>
      <c r="F10273" s="86">
        <v>1.43859249021925E-10</v>
      </c>
    </row>
    <row r="10274" spans="1:6">
      <c r="A10274">
        <v>2021</v>
      </c>
      <c r="B10274" t="s">
        <v>1070</v>
      </c>
      <c r="C10274" t="s">
        <v>1013</v>
      </c>
      <c r="D10274" t="s">
        <v>972</v>
      </c>
      <c r="E10274" t="s">
        <v>1018</v>
      </c>
      <c r="F10274" s="86">
        <v>1.4381171483922399E-10</v>
      </c>
    </row>
    <row r="10275" spans="1:6">
      <c r="A10275">
        <v>2022</v>
      </c>
      <c r="B10275" t="s">
        <v>1070</v>
      </c>
      <c r="C10275" t="s">
        <v>1013</v>
      </c>
      <c r="D10275" t="s">
        <v>972</v>
      </c>
      <c r="E10275" t="s">
        <v>1018</v>
      </c>
      <c r="F10275" s="86">
        <v>1.4366769901204101E-10</v>
      </c>
    </row>
    <row r="10276" spans="1:6">
      <c r="A10276">
        <v>2023</v>
      </c>
      <c r="B10276" t="s">
        <v>1070</v>
      </c>
      <c r="C10276" t="s">
        <v>1013</v>
      </c>
      <c r="D10276" t="s">
        <v>972</v>
      </c>
      <c r="E10276" t="s">
        <v>1018</v>
      </c>
      <c r="F10276" s="86">
        <v>1.4340245431774E-10</v>
      </c>
    </row>
    <row r="10277" spans="1:6">
      <c r="A10277">
        <v>2024</v>
      </c>
      <c r="B10277" t="s">
        <v>1070</v>
      </c>
      <c r="C10277" t="s">
        <v>1013</v>
      </c>
      <c r="D10277" t="s">
        <v>972</v>
      </c>
      <c r="E10277" t="s">
        <v>1018</v>
      </c>
      <c r="F10277" s="86">
        <v>1.5071592065132299E-10</v>
      </c>
    </row>
    <row r="10278" spans="1:6">
      <c r="A10278">
        <v>2025</v>
      </c>
      <c r="B10278" t="s">
        <v>1070</v>
      </c>
      <c r="C10278" t="s">
        <v>1013</v>
      </c>
      <c r="D10278" t="s">
        <v>972</v>
      </c>
      <c r="E10278" t="s">
        <v>1018</v>
      </c>
      <c r="F10278" s="86">
        <v>1.5006029219042099E-10</v>
      </c>
    </row>
    <row r="10279" spans="1:6">
      <c r="A10279">
        <v>2026</v>
      </c>
      <c r="B10279" t="s">
        <v>1070</v>
      </c>
      <c r="C10279" t="s">
        <v>1013</v>
      </c>
      <c r="D10279" t="s">
        <v>972</v>
      </c>
      <c r="E10279" t="s">
        <v>1018</v>
      </c>
      <c r="F10279" s="86">
        <v>1.5102651359683099E-10</v>
      </c>
    </row>
    <row r="10280" spans="1:6">
      <c r="A10280">
        <v>2027</v>
      </c>
      <c r="B10280" t="s">
        <v>1070</v>
      </c>
      <c r="C10280" t="s">
        <v>1013</v>
      </c>
      <c r="D10280" t="s">
        <v>972</v>
      </c>
      <c r="E10280" t="s">
        <v>1018</v>
      </c>
      <c r="F10280" s="86">
        <v>1.4975225102433799E-10</v>
      </c>
    </row>
    <row r="10281" spans="1:6">
      <c r="A10281">
        <v>2028</v>
      </c>
      <c r="B10281" t="s">
        <v>1070</v>
      </c>
      <c r="C10281" t="s">
        <v>1013</v>
      </c>
      <c r="D10281" t="s">
        <v>972</v>
      </c>
      <c r="E10281" t="s">
        <v>1018</v>
      </c>
      <c r="F10281" s="86">
        <v>1.5083652905384501E-10</v>
      </c>
    </row>
    <row r="10282" spans="1:6">
      <c r="A10282">
        <v>2029</v>
      </c>
      <c r="B10282" t="s">
        <v>1070</v>
      </c>
      <c r="C10282" t="s">
        <v>1013</v>
      </c>
      <c r="D10282" t="s">
        <v>972</v>
      </c>
      <c r="E10282" t="s">
        <v>1018</v>
      </c>
      <c r="F10282" s="86">
        <v>1.48662429953574E-10</v>
      </c>
    </row>
    <row r="10283" spans="1:6">
      <c r="A10283">
        <v>2030</v>
      </c>
      <c r="B10283" t="s">
        <v>1070</v>
      </c>
      <c r="C10283" t="s">
        <v>1013</v>
      </c>
      <c r="D10283" t="s">
        <v>972</v>
      </c>
      <c r="E10283" t="s">
        <v>1018</v>
      </c>
      <c r="F10283" s="86">
        <v>1.58822857274735E-10</v>
      </c>
    </row>
    <row r="10284" spans="1:6">
      <c r="A10284">
        <v>2031</v>
      </c>
      <c r="B10284" t="s">
        <v>1070</v>
      </c>
      <c r="C10284" t="s">
        <v>1013</v>
      </c>
      <c r="D10284" t="s">
        <v>972</v>
      </c>
      <c r="E10284" t="s">
        <v>1018</v>
      </c>
      <c r="F10284" s="86">
        <v>1.5547562089829999E-10</v>
      </c>
    </row>
    <row r="10285" spans="1:6">
      <c r="A10285">
        <v>2032</v>
      </c>
      <c r="B10285" t="s">
        <v>1070</v>
      </c>
      <c r="C10285" t="s">
        <v>1013</v>
      </c>
      <c r="D10285" t="s">
        <v>972</v>
      </c>
      <c r="E10285" t="s">
        <v>1018</v>
      </c>
      <c r="F10285" s="86">
        <v>1.63616920699778E-10</v>
      </c>
    </row>
    <row r="10286" spans="1:6">
      <c r="A10286">
        <v>2033</v>
      </c>
      <c r="B10286" t="s">
        <v>1070</v>
      </c>
      <c r="C10286" t="s">
        <v>1013</v>
      </c>
      <c r="D10286" t="s">
        <v>972</v>
      </c>
      <c r="E10286" t="s">
        <v>1018</v>
      </c>
      <c r="F10286" s="86">
        <v>1.58861043550345E-10</v>
      </c>
    </row>
    <row r="10287" spans="1:6">
      <c r="A10287">
        <v>2034</v>
      </c>
      <c r="B10287" t="s">
        <v>1070</v>
      </c>
      <c r="C10287" t="s">
        <v>1013</v>
      </c>
      <c r="D10287" t="s">
        <v>972</v>
      </c>
      <c r="E10287" t="s">
        <v>1018</v>
      </c>
      <c r="F10287" s="86">
        <v>1.5942229380622699E-10</v>
      </c>
    </row>
    <row r="10288" spans="1:6">
      <c r="A10288">
        <v>2035</v>
      </c>
      <c r="B10288" t="s">
        <v>1070</v>
      </c>
      <c r="C10288" t="s">
        <v>1013</v>
      </c>
      <c r="D10288" t="s">
        <v>972</v>
      </c>
      <c r="E10288" t="s">
        <v>1018</v>
      </c>
      <c r="F10288" s="86">
        <v>1.54119664108814E-10</v>
      </c>
    </row>
    <row r="10289" spans="1:6">
      <c r="A10289">
        <v>2036</v>
      </c>
      <c r="B10289" t="s">
        <v>1070</v>
      </c>
      <c r="C10289" t="s">
        <v>1013</v>
      </c>
      <c r="D10289" t="s">
        <v>972</v>
      </c>
      <c r="E10289" t="s">
        <v>1018</v>
      </c>
      <c r="F10289" s="86">
        <v>1.4710549170502499E-10</v>
      </c>
    </row>
    <row r="10290" spans="1:6">
      <c r="A10290">
        <v>2037</v>
      </c>
      <c r="B10290" t="s">
        <v>1070</v>
      </c>
      <c r="C10290" t="s">
        <v>1013</v>
      </c>
      <c r="D10290" t="s">
        <v>972</v>
      </c>
      <c r="E10290" t="s">
        <v>1018</v>
      </c>
      <c r="F10290" s="86">
        <v>1.3938753121130799E-10</v>
      </c>
    </row>
    <row r="10291" spans="1:6">
      <c r="A10291">
        <v>2038</v>
      </c>
      <c r="B10291" t="s">
        <v>1070</v>
      </c>
      <c r="C10291" t="s">
        <v>1013</v>
      </c>
      <c r="D10291" t="s">
        <v>972</v>
      </c>
      <c r="E10291" t="s">
        <v>1018</v>
      </c>
      <c r="F10291" s="86">
        <v>1.39618801748491E-10</v>
      </c>
    </row>
    <row r="10292" spans="1:6">
      <c r="A10292">
        <v>2039</v>
      </c>
      <c r="B10292" t="s">
        <v>1070</v>
      </c>
      <c r="C10292" t="s">
        <v>1013</v>
      </c>
      <c r="D10292" t="s">
        <v>972</v>
      </c>
      <c r="E10292" t="s">
        <v>1018</v>
      </c>
      <c r="F10292" s="86">
        <v>1.33338412195679E-10</v>
      </c>
    </row>
    <row r="10293" spans="1:6">
      <c r="A10293">
        <v>2040</v>
      </c>
      <c r="B10293" t="s">
        <v>1070</v>
      </c>
      <c r="C10293" t="s">
        <v>1013</v>
      </c>
      <c r="D10293" t="s">
        <v>972</v>
      </c>
      <c r="E10293" t="s">
        <v>1018</v>
      </c>
      <c r="F10293" s="86">
        <v>1.2607549744506101E-10</v>
      </c>
    </row>
    <row r="10294" spans="1:6">
      <c r="A10294">
        <v>2041</v>
      </c>
      <c r="B10294" t="s">
        <v>1070</v>
      </c>
      <c r="C10294" t="s">
        <v>1013</v>
      </c>
      <c r="D10294" t="s">
        <v>972</v>
      </c>
      <c r="E10294" t="s">
        <v>1018</v>
      </c>
      <c r="F10294" s="86">
        <v>1.1686607743244799E-10</v>
      </c>
    </row>
    <row r="10295" spans="1:6">
      <c r="A10295">
        <v>2042</v>
      </c>
      <c r="B10295" t="s">
        <v>1070</v>
      </c>
      <c r="C10295" t="s">
        <v>1013</v>
      </c>
      <c r="D10295" t="s">
        <v>972</v>
      </c>
      <c r="E10295" t="s">
        <v>1018</v>
      </c>
      <c r="F10295" s="86">
        <v>1.0888911106816399E-10</v>
      </c>
    </row>
    <row r="10296" spans="1:6">
      <c r="A10296">
        <v>2043</v>
      </c>
      <c r="B10296" t="s">
        <v>1070</v>
      </c>
      <c r="C10296" t="s">
        <v>1013</v>
      </c>
      <c r="D10296" t="s">
        <v>972</v>
      </c>
      <c r="E10296" t="s">
        <v>1018</v>
      </c>
      <c r="F10296" s="86">
        <v>1.13641621692428E-10</v>
      </c>
    </row>
    <row r="10297" spans="1:6">
      <c r="A10297">
        <v>2044</v>
      </c>
      <c r="B10297" t="s">
        <v>1070</v>
      </c>
      <c r="C10297" t="s">
        <v>1013</v>
      </c>
      <c r="D10297" t="s">
        <v>972</v>
      </c>
      <c r="E10297" t="s">
        <v>1018</v>
      </c>
      <c r="F10297" s="86">
        <v>1.05176237041355E-10</v>
      </c>
    </row>
    <row r="10298" spans="1:6">
      <c r="A10298">
        <v>2045</v>
      </c>
      <c r="B10298" t="s">
        <v>1070</v>
      </c>
      <c r="C10298" t="s">
        <v>1013</v>
      </c>
      <c r="D10298" t="s">
        <v>972</v>
      </c>
      <c r="E10298" t="s">
        <v>1018</v>
      </c>
      <c r="F10298" s="86">
        <v>1.09589865147646E-10</v>
      </c>
    </row>
    <row r="10299" spans="1:6">
      <c r="A10299">
        <v>2046</v>
      </c>
      <c r="B10299" t="s">
        <v>1070</v>
      </c>
      <c r="C10299" t="s">
        <v>1013</v>
      </c>
      <c r="D10299" t="s">
        <v>972</v>
      </c>
      <c r="E10299" t="s">
        <v>1018</v>
      </c>
      <c r="F10299" s="86">
        <v>1.02351078602041E-10</v>
      </c>
    </row>
    <row r="10300" spans="1:6">
      <c r="A10300">
        <v>2047</v>
      </c>
      <c r="B10300" t="s">
        <v>1070</v>
      </c>
      <c r="C10300" t="s">
        <v>1013</v>
      </c>
      <c r="D10300" t="s">
        <v>972</v>
      </c>
      <c r="E10300" t="s">
        <v>1018</v>
      </c>
      <c r="F10300" s="86">
        <v>9.5838211126393401E-11</v>
      </c>
    </row>
    <row r="10301" spans="1:6">
      <c r="A10301">
        <v>2048</v>
      </c>
      <c r="B10301" t="s">
        <v>1070</v>
      </c>
      <c r="C10301" t="s">
        <v>1013</v>
      </c>
      <c r="D10301" t="s">
        <v>972</v>
      </c>
      <c r="E10301" t="s">
        <v>1018</v>
      </c>
      <c r="F10301" s="86">
        <v>9.3466209081619996E-11</v>
      </c>
    </row>
    <row r="10302" spans="1:6">
      <c r="A10302">
        <v>2049</v>
      </c>
      <c r="B10302" t="s">
        <v>1070</v>
      </c>
      <c r="C10302" t="s">
        <v>1013</v>
      </c>
      <c r="D10302" t="s">
        <v>972</v>
      </c>
      <c r="E10302" t="s">
        <v>1018</v>
      </c>
      <c r="F10302" s="86">
        <v>9.8170537557862006E-11</v>
      </c>
    </row>
    <row r="10303" spans="1:6">
      <c r="A10303">
        <v>2050</v>
      </c>
      <c r="B10303" t="s">
        <v>1070</v>
      </c>
      <c r="C10303" t="s">
        <v>1013</v>
      </c>
      <c r="D10303" t="s">
        <v>972</v>
      </c>
      <c r="E10303" t="s">
        <v>1018</v>
      </c>
      <c r="F10303" s="86">
        <v>9.3609605370273002E-11</v>
      </c>
    </row>
    <row r="10304" spans="1:6">
      <c r="A10304">
        <v>2017</v>
      </c>
      <c r="B10304" t="s">
        <v>1071</v>
      </c>
      <c r="C10304" t="s">
        <v>1013</v>
      </c>
      <c r="D10304" t="s">
        <v>972</v>
      </c>
      <c r="E10304" t="s">
        <v>1018</v>
      </c>
      <c r="F10304" s="86">
        <v>58546.322313660901</v>
      </c>
    </row>
    <row r="10305" spans="1:6">
      <c r="A10305">
        <v>2018</v>
      </c>
      <c r="B10305" t="s">
        <v>1071</v>
      </c>
      <c r="C10305" t="s">
        <v>1013</v>
      </c>
      <c r="D10305" t="s">
        <v>972</v>
      </c>
      <c r="E10305" t="s">
        <v>1018</v>
      </c>
      <c r="F10305" s="86">
        <v>58038.544089665898</v>
      </c>
    </row>
    <row r="10306" spans="1:6">
      <c r="A10306">
        <v>2019</v>
      </c>
      <c r="B10306" t="s">
        <v>1071</v>
      </c>
      <c r="C10306" t="s">
        <v>1013</v>
      </c>
      <c r="D10306" t="s">
        <v>972</v>
      </c>
      <c r="E10306" t="s">
        <v>1018</v>
      </c>
      <c r="F10306" s="86">
        <v>57526.537312905202</v>
      </c>
    </row>
    <row r="10307" spans="1:6">
      <c r="A10307">
        <v>2020</v>
      </c>
      <c r="B10307" t="s">
        <v>1071</v>
      </c>
      <c r="C10307" t="s">
        <v>1013</v>
      </c>
      <c r="D10307" t="s">
        <v>972</v>
      </c>
      <c r="E10307" t="s">
        <v>1018</v>
      </c>
      <c r="F10307" s="86">
        <v>56973.880372643398</v>
      </c>
    </row>
    <row r="10308" spans="1:6">
      <c r="A10308">
        <v>2021</v>
      </c>
      <c r="B10308" t="s">
        <v>1071</v>
      </c>
      <c r="C10308" t="s">
        <v>1013</v>
      </c>
      <c r="D10308" t="s">
        <v>972</v>
      </c>
      <c r="E10308" t="s">
        <v>1018</v>
      </c>
      <c r="F10308" s="86">
        <v>56417.297668700703</v>
      </c>
    </row>
    <row r="10309" spans="1:6">
      <c r="A10309">
        <v>2022</v>
      </c>
      <c r="B10309" t="s">
        <v>1071</v>
      </c>
      <c r="C10309" t="s">
        <v>1013</v>
      </c>
      <c r="D10309" t="s">
        <v>972</v>
      </c>
      <c r="E10309" t="s">
        <v>1018</v>
      </c>
      <c r="F10309" s="86">
        <v>55842.079383542899</v>
      </c>
    </row>
    <row r="10310" spans="1:6">
      <c r="A10310">
        <v>2023</v>
      </c>
      <c r="B10310" t="s">
        <v>1071</v>
      </c>
      <c r="C10310" t="s">
        <v>1013</v>
      </c>
      <c r="D10310" t="s">
        <v>972</v>
      </c>
      <c r="E10310" t="s">
        <v>1018</v>
      </c>
      <c r="F10310" s="86">
        <v>55243.044920214801</v>
      </c>
    </row>
    <row r="10311" spans="1:6">
      <c r="A10311">
        <v>2024</v>
      </c>
      <c r="B10311" t="s">
        <v>1071</v>
      </c>
      <c r="C10311" t="s">
        <v>1013</v>
      </c>
      <c r="D10311" t="s">
        <v>972</v>
      </c>
      <c r="E10311" t="s">
        <v>1018</v>
      </c>
      <c r="F10311" s="86">
        <v>54606.667113879601</v>
      </c>
    </row>
    <row r="10312" spans="1:6">
      <c r="A10312">
        <v>2025</v>
      </c>
      <c r="B10312" t="s">
        <v>1071</v>
      </c>
      <c r="C10312" t="s">
        <v>1013</v>
      </c>
      <c r="D10312" t="s">
        <v>972</v>
      </c>
      <c r="E10312" t="s">
        <v>1018</v>
      </c>
      <c r="F10312" s="86">
        <v>53926.969923747201</v>
      </c>
    </row>
    <row r="10313" spans="1:6">
      <c r="A10313">
        <v>2026</v>
      </c>
      <c r="B10313" t="s">
        <v>1071</v>
      </c>
      <c r="C10313" t="s">
        <v>1013</v>
      </c>
      <c r="D10313" t="s">
        <v>972</v>
      </c>
      <c r="E10313" t="s">
        <v>1018</v>
      </c>
      <c r="F10313" s="86">
        <v>53203.279142518397</v>
      </c>
    </row>
    <row r="10314" spans="1:6">
      <c r="A10314">
        <v>2027</v>
      </c>
      <c r="B10314" t="s">
        <v>1071</v>
      </c>
      <c r="C10314" t="s">
        <v>1013</v>
      </c>
      <c r="D10314" t="s">
        <v>972</v>
      </c>
      <c r="E10314" t="s">
        <v>1018</v>
      </c>
      <c r="F10314" s="86">
        <v>52429.2945184946</v>
      </c>
    </row>
    <row r="10315" spans="1:6">
      <c r="A10315">
        <v>2028</v>
      </c>
      <c r="B10315" t="s">
        <v>1071</v>
      </c>
      <c r="C10315" t="s">
        <v>1013</v>
      </c>
      <c r="D10315" t="s">
        <v>972</v>
      </c>
      <c r="E10315" t="s">
        <v>1018</v>
      </c>
      <c r="F10315" s="86">
        <v>51607.996766026998</v>
      </c>
    </row>
    <row r="10316" spans="1:6">
      <c r="A10316">
        <v>2029</v>
      </c>
      <c r="B10316" t="s">
        <v>1071</v>
      </c>
      <c r="C10316" t="s">
        <v>1013</v>
      </c>
      <c r="D10316" t="s">
        <v>972</v>
      </c>
      <c r="E10316" t="s">
        <v>1018</v>
      </c>
      <c r="F10316" s="86">
        <v>50739.057623694003</v>
      </c>
    </row>
    <row r="10317" spans="1:6">
      <c r="A10317">
        <v>2030</v>
      </c>
      <c r="B10317" t="s">
        <v>1071</v>
      </c>
      <c r="C10317" t="s">
        <v>1013</v>
      </c>
      <c r="D10317" t="s">
        <v>972</v>
      </c>
      <c r="E10317" t="s">
        <v>1018</v>
      </c>
      <c r="F10317" s="86">
        <v>49819.9600308265</v>
      </c>
    </row>
    <row r="10318" spans="1:6">
      <c r="A10318">
        <v>2031</v>
      </c>
      <c r="B10318" t="s">
        <v>1071</v>
      </c>
      <c r="C10318" t="s">
        <v>1013</v>
      </c>
      <c r="D10318" t="s">
        <v>972</v>
      </c>
      <c r="E10318" t="s">
        <v>1018</v>
      </c>
      <c r="F10318" s="86">
        <v>48844.429030825202</v>
      </c>
    </row>
    <row r="10319" spans="1:6">
      <c r="A10319">
        <v>2032</v>
      </c>
      <c r="B10319" t="s">
        <v>1071</v>
      </c>
      <c r="C10319" t="s">
        <v>1013</v>
      </c>
      <c r="D10319" t="s">
        <v>972</v>
      </c>
      <c r="E10319" t="s">
        <v>1018</v>
      </c>
      <c r="F10319" s="86">
        <v>47811.0963808163</v>
      </c>
    </row>
    <row r="10320" spans="1:6">
      <c r="A10320">
        <v>2033</v>
      </c>
      <c r="B10320" t="s">
        <v>1071</v>
      </c>
      <c r="C10320" t="s">
        <v>1013</v>
      </c>
      <c r="D10320" t="s">
        <v>972</v>
      </c>
      <c r="E10320" t="s">
        <v>1018</v>
      </c>
      <c r="F10320" s="86">
        <v>46721.407913798001</v>
      </c>
    </row>
    <row r="10321" spans="1:6">
      <c r="A10321">
        <v>2034</v>
      </c>
      <c r="B10321" t="s">
        <v>1071</v>
      </c>
      <c r="C10321" t="s">
        <v>1013</v>
      </c>
      <c r="D10321" t="s">
        <v>972</v>
      </c>
      <c r="E10321" t="s">
        <v>1018</v>
      </c>
      <c r="F10321" s="86">
        <v>45579.382214994403</v>
      </c>
    </row>
    <row r="10322" spans="1:6">
      <c r="A10322">
        <v>2035</v>
      </c>
      <c r="B10322" t="s">
        <v>1071</v>
      </c>
      <c r="C10322" t="s">
        <v>1013</v>
      </c>
      <c r="D10322" t="s">
        <v>972</v>
      </c>
      <c r="E10322" t="s">
        <v>1018</v>
      </c>
      <c r="F10322" s="86">
        <v>44376.251357020497</v>
      </c>
    </row>
    <row r="10323" spans="1:6">
      <c r="A10323">
        <v>2036</v>
      </c>
      <c r="B10323" t="s">
        <v>1071</v>
      </c>
      <c r="C10323" t="s">
        <v>1013</v>
      </c>
      <c r="D10323" t="s">
        <v>972</v>
      </c>
      <c r="E10323" t="s">
        <v>1018</v>
      </c>
      <c r="F10323" s="86">
        <v>43120.376417606902</v>
      </c>
    </row>
    <row r="10324" spans="1:6">
      <c r="A10324">
        <v>2037</v>
      </c>
      <c r="B10324" t="s">
        <v>1071</v>
      </c>
      <c r="C10324" t="s">
        <v>1013</v>
      </c>
      <c r="D10324" t="s">
        <v>972</v>
      </c>
      <c r="E10324" t="s">
        <v>1018</v>
      </c>
      <c r="F10324" s="86">
        <v>41816.204415522297</v>
      </c>
    </row>
    <row r="10325" spans="1:6">
      <c r="A10325">
        <v>2038</v>
      </c>
      <c r="B10325" t="s">
        <v>1071</v>
      </c>
      <c r="C10325" t="s">
        <v>1013</v>
      </c>
      <c r="D10325" t="s">
        <v>972</v>
      </c>
      <c r="E10325" t="s">
        <v>1018</v>
      </c>
      <c r="F10325" s="86">
        <v>40475.156963482703</v>
      </c>
    </row>
    <row r="10326" spans="1:6">
      <c r="A10326">
        <v>2039</v>
      </c>
      <c r="B10326" t="s">
        <v>1071</v>
      </c>
      <c r="C10326" t="s">
        <v>1013</v>
      </c>
      <c r="D10326" t="s">
        <v>972</v>
      </c>
      <c r="E10326" t="s">
        <v>1018</v>
      </c>
      <c r="F10326" s="86">
        <v>39110.021241815703</v>
      </c>
    </row>
    <row r="10327" spans="1:6">
      <c r="A10327">
        <v>2040</v>
      </c>
      <c r="B10327" t="s">
        <v>1071</v>
      </c>
      <c r="C10327" t="s">
        <v>1013</v>
      </c>
      <c r="D10327" t="s">
        <v>972</v>
      </c>
      <c r="E10327" t="s">
        <v>1018</v>
      </c>
      <c r="F10327" s="86">
        <v>37732.8879551676</v>
      </c>
    </row>
    <row r="10328" spans="1:6">
      <c r="A10328">
        <v>2041</v>
      </c>
      <c r="B10328" t="s">
        <v>1071</v>
      </c>
      <c r="C10328" t="s">
        <v>1013</v>
      </c>
      <c r="D10328" t="s">
        <v>972</v>
      </c>
      <c r="E10328" t="s">
        <v>1018</v>
      </c>
      <c r="F10328" s="86">
        <v>36365.950380660797</v>
      </c>
    </row>
    <row r="10329" spans="1:6">
      <c r="A10329">
        <v>2042</v>
      </c>
      <c r="B10329" t="s">
        <v>1071</v>
      </c>
      <c r="C10329" t="s">
        <v>1013</v>
      </c>
      <c r="D10329" t="s">
        <v>972</v>
      </c>
      <c r="E10329" t="s">
        <v>1018</v>
      </c>
      <c r="F10329" s="86">
        <v>35031.067058602799</v>
      </c>
    </row>
    <row r="10330" spans="1:6">
      <c r="A10330">
        <v>2043</v>
      </c>
      <c r="B10330" t="s">
        <v>1071</v>
      </c>
      <c r="C10330" t="s">
        <v>1013</v>
      </c>
      <c r="D10330" t="s">
        <v>972</v>
      </c>
      <c r="E10330" t="s">
        <v>1018</v>
      </c>
      <c r="F10330" s="86">
        <v>33758.2055993057</v>
      </c>
    </row>
    <row r="10331" spans="1:6">
      <c r="A10331">
        <v>2044</v>
      </c>
      <c r="B10331" t="s">
        <v>1071</v>
      </c>
      <c r="C10331" t="s">
        <v>1013</v>
      </c>
      <c r="D10331" t="s">
        <v>972</v>
      </c>
      <c r="E10331" t="s">
        <v>1018</v>
      </c>
      <c r="F10331" s="86">
        <v>32563.5392071487</v>
      </c>
    </row>
    <row r="10332" spans="1:6">
      <c r="A10332">
        <v>2045</v>
      </c>
      <c r="B10332" t="s">
        <v>1071</v>
      </c>
      <c r="C10332" t="s">
        <v>1013</v>
      </c>
      <c r="D10332" t="s">
        <v>972</v>
      </c>
      <c r="E10332" t="s">
        <v>1018</v>
      </c>
      <c r="F10332" s="86">
        <v>31472.917330600802</v>
      </c>
    </row>
    <row r="10333" spans="1:6">
      <c r="A10333">
        <v>2046</v>
      </c>
      <c r="B10333" t="s">
        <v>1071</v>
      </c>
      <c r="C10333" t="s">
        <v>1013</v>
      </c>
      <c r="D10333" t="s">
        <v>972</v>
      </c>
      <c r="E10333" t="s">
        <v>1018</v>
      </c>
      <c r="F10333" s="86">
        <v>30496.118784243801</v>
      </c>
    </row>
    <row r="10334" spans="1:6">
      <c r="A10334">
        <v>2047</v>
      </c>
      <c r="B10334" t="s">
        <v>1071</v>
      </c>
      <c r="C10334" t="s">
        <v>1013</v>
      </c>
      <c r="D10334" t="s">
        <v>972</v>
      </c>
      <c r="E10334" t="s">
        <v>1018</v>
      </c>
      <c r="F10334" s="86">
        <v>29640.119060872301</v>
      </c>
    </row>
    <row r="10335" spans="1:6">
      <c r="A10335">
        <v>2048</v>
      </c>
      <c r="B10335" t="s">
        <v>1071</v>
      </c>
      <c r="C10335" t="s">
        <v>1013</v>
      </c>
      <c r="D10335" t="s">
        <v>972</v>
      </c>
      <c r="E10335" t="s">
        <v>1018</v>
      </c>
      <c r="F10335" s="86">
        <v>28906.814991191699</v>
      </c>
    </row>
    <row r="10336" spans="1:6">
      <c r="A10336">
        <v>2049</v>
      </c>
      <c r="B10336" t="s">
        <v>1071</v>
      </c>
      <c r="C10336" t="s">
        <v>1013</v>
      </c>
      <c r="D10336" t="s">
        <v>972</v>
      </c>
      <c r="E10336" t="s">
        <v>1018</v>
      </c>
      <c r="F10336" s="86">
        <v>28292.782555280399</v>
      </c>
    </row>
    <row r="10337" spans="1:6">
      <c r="A10337">
        <v>2050</v>
      </c>
      <c r="B10337" t="s">
        <v>1071</v>
      </c>
      <c r="C10337" t="s">
        <v>1013</v>
      </c>
      <c r="D10337" t="s">
        <v>972</v>
      </c>
      <c r="E10337" t="s">
        <v>1018</v>
      </c>
      <c r="F10337" s="86">
        <v>27789.173727970901</v>
      </c>
    </row>
    <row r="10338" spans="1:6">
      <c r="A10338">
        <v>2017</v>
      </c>
      <c r="B10338" t="s">
        <v>1072</v>
      </c>
      <c r="C10338" t="s">
        <v>1013</v>
      </c>
      <c r="D10338" t="s">
        <v>972</v>
      </c>
      <c r="E10338" t="s">
        <v>1018</v>
      </c>
      <c r="F10338" s="86">
        <v>93549.399307577201</v>
      </c>
    </row>
    <row r="10339" spans="1:6">
      <c r="A10339">
        <v>2018</v>
      </c>
      <c r="B10339" t="s">
        <v>1072</v>
      </c>
      <c r="C10339" t="s">
        <v>1013</v>
      </c>
      <c r="D10339" t="s">
        <v>972</v>
      </c>
      <c r="E10339" t="s">
        <v>1018</v>
      </c>
      <c r="F10339" s="86">
        <v>95985.982838632393</v>
      </c>
    </row>
    <row r="10340" spans="1:6">
      <c r="A10340">
        <v>2019</v>
      </c>
      <c r="B10340" t="s">
        <v>1072</v>
      </c>
      <c r="C10340" t="s">
        <v>1013</v>
      </c>
      <c r="D10340" t="s">
        <v>972</v>
      </c>
      <c r="E10340" t="s">
        <v>1018</v>
      </c>
      <c r="F10340" s="86">
        <v>98427.821617172594</v>
      </c>
    </row>
    <row r="10341" spans="1:6">
      <c r="A10341">
        <v>2020</v>
      </c>
      <c r="B10341" t="s">
        <v>1072</v>
      </c>
      <c r="C10341" t="s">
        <v>1013</v>
      </c>
      <c r="D10341" t="s">
        <v>972</v>
      </c>
      <c r="E10341" t="s">
        <v>1018</v>
      </c>
      <c r="F10341" s="86">
        <v>100984.68693744201</v>
      </c>
    </row>
    <row r="10342" spans="1:6">
      <c r="A10342">
        <v>2021</v>
      </c>
      <c r="B10342" t="s">
        <v>1072</v>
      </c>
      <c r="C10342" t="s">
        <v>1013</v>
      </c>
      <c r="D10342" t="s">
        <v>972</v>
      </c>
      <c r="E10342" t="s">
        <v>1018</v>
      </c>
      <c r="F10342" s="86">
        <v>103474.763044769</v>
      </c>
    </row>
    <row r="10343" spans="1:6">
      <c r="A10343">
        <v>2022</v>
      </c>
      <c r="B10343" t="s">
        <v>1072</v>
      </c>
      <c r="C10343" t="s">
        <v>1013</v>
      </c>
      <c r="D10343" t="s">
        <v>972</v>
      </c>
      <c r="E10343" t="s">
        <v>1018</v>
      </c>
      <c r="F10343" s="86">
        <v>105953.576446379</v>
      </c>
    </row>
    <row r="10344" spans="1:6">
      <c r="A10344">
        <v>2023</v>
      </c>
      <c r="B10344" t="s">
        <v>1072</v>
      </c>
      <c r="C10344" t="s">
        <v>1013</v>
      </c>
      <c r="D10344" t="s">
        <v>972</v>
      </c>
      <c r="E10344" t="s">
        <v>1018</v>
      </c>
      <c r="F10344" s="86">
        <v>108385.721753573</v>
      </c>
    </row>
    <row r="10345" spans="1:6">
      <c r="A10345">
        <v>2024</v>
      </c>
      <c r="B10345" t="s">
        <v>1072</v>
      </c>
      <c r="C10345" t="s">
        <v>1013</v>
      </c>
      <c r="D10345" t="s">
        <v>972</v>
      </c>
      <c r="E10345" t="s">
        <v>1018</v>
      </c>
      <c r="F10345" s="86">
        <v>110750.12517583701</v>
      </c>
    </row>
    <row r="10346" spans="1:6">
      <c r="A10346">
        <v>2025</v>
      </c>
      <c r="B10346" t="s">
        <v>1072</v>
      </c>
      <c r="C10346" t="s">
        <v>1013</v>
      </c>
      <c r="D10346" t="s">
        <v>972</v>
      </c>
      <c r="E10346" t="s">
        <v>1018</v>
      </c>
      <c r="F10346" s="86">
        <v>113057.251287003</v>
      </c>
    </row>
    <row r="10347" spans="1:6">
      <c r="A10347">
        <v>2026</v>
      </c>
      <c r="B10347" t="s">
        <v>1072</v>
      </c>
      <c r="C10347" t="s">
        <v>1013</v>
      </c>
      <c r="D10347" t="s">
        <v>972</v>
      </c>
      <c r="E10347" t="s">
        <v>1018</v>
      </c>
      <c r="F10347" s="86">
        <v>115304.827576803</v>
      </c>
    </row>
    <row r="10348" spans="1:6">
      <c r="A10348">
        <v>2027</v>
      </c>
      <c r="B10348" t="s">
        <v>1072</v>
      </c>
      <c r="C10348" t="s">
        <v>1013</v>
      </c>
      <c r="D10348" t="s">
        <v>972</v>
      </c>
      <c r="E10348" t="s">
        <v>1018</v>
      </c>
      <c r="F10348" s="86">
        <v>117497.99402553101</v>
      </c>
    </row>
    <row r="10349" spans="1:6">
      <c r="A10349">
        <v>2028</v>
      </c>
      <c r="B10349" t="s">
        <v>1072</v>
      </c>
      <c r="C10349" t="s">
        <v>1013</v>
      </c>
      <c r="D10349" t="s">
        <v>972</v>
      </c>
      <c r="E10349" t="s">
        <v>1018</v>
      </c>
      <c r="F10349" s="86">
        <v>119643.90064178999</v>
      </c>
    </row>
    <row r="10350" spans="1:6">
      <c r="A10350">
        <v>2029</v>
      </c>
      <c r="B10350" t="s">
        <v>1072</v>
      </c>
      <c r="C10350" t="s">
        <v>1013</v>
      </c>
      <c r="D10350" t="s">
        <v>972</v>
      </c>
      <c r="E10350" t="s">
        <v>1018</v>
      </c>
      <c r="F10350" s="86">
        <v>121718.649540824</v>
      </c>
    </row>
    <row r="10351" spans="1:6">
      <c r="A10351">
        <v>2030</v>
      </c>
      <c r="B10351" t="s">
        <v>1072</v>
      </c>
      <c r="C10351" t="s">
        <v>1013</v>
      </c>
      <c r="D10351" t="s">
        <v>972</v>
      </c>
      <c r="E10351" t="s">
        <v>1018</v>
      </c>
      <c r="F10351" s="86">
        <v>123715.82169984499</v>
      </c>
    </row>
    <row r="10352" spans="1:6">
      <c r="A10352">
        <v>2031</v>
      </c>
      <c r="B10352" t="s">
        <v>1072</v>
      </c>
      <c r="C10352" t="s">
        <v>1013</v>
      </c>
      <c r="D10352" t="s">
        <v>972</v>
      </c>
      <c r="E10352" t="s">
        <v>1018</v>
      </c>
      <c r="F10352" s="86">
        <v>125657.38565439099</v>
      </c>
    </row>
    <row r="10353" spans="1:6">
      <c r="A10353">
        <v>2032</v>
      </c>
      <c r="B10353" t="s">
        <v>1072</v>
      </c>
      <c r="C10353" t="s">
        <v>1013</v>
      </c>
      <c r="D10353" t="s">
        <v>972</v>
      </c>
      <c r="E10353" t="s">
        <v>1018</v>
      </c>
      <c r="F10353" s="86">
        <v>127515.239232985</v>
      </c>
    </row>
    <row r="10354" spans="1:6">
      <c r="A10354">
        <v>2033</v>
      </c>
      <c r="B10354" t="s">
        <v>1072</v>
      </c>
      <c r="C10354" t="s">
        <v>1013</v>
      </c>
      <c r="D10354" t="s">
        <v>972</v>
      </c>
      <c r="E10354" t="s">
        <v>1018</v>
      </c>
      <c r="F10354" s="86">
        <v>129309.394940806</v>
      </c>
    </row>
    <row r="10355" spans="1:6">
      <c r="A10355">
        <v>2034</v>
      </c>
      <c r="B10355" t="s">
        <v>1072</v>
      </c>
      <c r="C10355" t="s">
        <v>1013</v>
      </c>
      <c r="D10355" t="s">
        <v>972</v>
      </c>
      <c r="E10355" t="s">
        <v>1018</v>
      </c>
      <c r="F10355" s="86">
        <v>131034.98702410801</v>
      </c>
    </row>
    <row r="10356" spans="1:6">
      <c r="A10356">
        <v>2035</v>
      </c>
      <c r="B10356" t="s">
        <v>1072</v>
      </c>
      <c r="C10356" t="s">
        <v>1013</v>
      </c>
      <c r="D10356" t="s">
        <v>972</v>
      </c>
      <c r="E10356" t="s">
        <v>1018</v>
      </c>
      <c r="F10356" s="86">
        <v>132663.484584958</v>
      </c>
    </row>
    <row r="10357" spans="1:6">
      <c r="A10357">
        <v>2036</v>
      </c>
      <c r="B10357" t="s">
        <v>1072</v>
      </c>
      <c r="C10357" t="s">
        <v>1013</v>
      </c>
      <c r="D10357" t="s">
        <v>972</v>
      </c>
      <c r="E10357" t="s">
        <v>1018</v>
      </c>
      <c r="F10357" s="86">
        <v>134190.67974017601</v>
      </c>
    </row>
    <row r="10358" spans="1:6">
      <c r="A10358">
        <v>2037</v>
      </c>
      <c r="B10358" t="s">
        <v>1072</v>
      </c>
      <c r="C10358" t="s">
        <v>1013</v>
      </c>
      <c r="D10358" t="s">
        <v>972</v>
      </c>
      <c r="E10358" t="s">
        <v>1018</v>
      </c>
      <c r="F10358" s="86">
        <v>135613.83225991699</v>
      </c>
    </row>
    <row r="10359" spans="1:6">
      <c r="A10359">
        <v>2038</v>
      </c>
      <c r="B10359" t="s">
        <v>1072</v>
      </c>
      <c r="C10359" t="s">
        <v>1013</v>
      </c>
      <c r="D10359" t="s">
        <v>972</v>
      </c>
      <c r="E10359" t="s">
        <v>1018</v>
      </c>
      <c r="F10359" s="86">
        <v>136928.907533958</v>
      </c>
    </row>
    <row r="10360" spans="1:6">
      <c r="A10360">
        <v>2039</v>
      </c>
      <c r="B10360" t="s">
        <v>1072</v>
      </c>
      <c r="C10360" t="s">
        <v>1013</v>
      </c>
      <c r="D10360" t="s">
        <v>972</v>
      </c>
      <c r="E10360" t="s">
        <v>1018</v>
      </c>
      <c r="F10360" s="86">
        <v>138129.71561002199</v>
      </c>
    </row>
    <row r="10361" spans="1:6">
      <c r="A10361">
        <v>2040</v>
      </c>
      <c r="B10361" t="s">
        <v>1072</v>
      </c>
      <c r="C10361" t="s">
        <v>1013</v>
      </c>
      <c r="D10361" t="s">
        <v>972</v>
      </c>
      <c r="E10361" t="s">
        <v>1018</v>
      </c>
      <c r="F10361" s="86">
        <v>139192.15703515301</v>
      </c>
    </row>
    <row r="10362" spans="1:6">
      <c r="A10362">
        <v>2041</v>
      </c>
      <c r="B10362" t="s">
        <v>1072</v>
      </c>
      <c r="C10362" t="s">
        <v>1013</v>
      </c>
      <c r="D10362" t="s">
        <v>972</v>
      </c>
      <c r="E10362" t="s">
        <v>1018</v>
      </c>
      <c r="F10362" s="86">
        <v>140120.66557732399</v>
      </c>
    </row>
    <row r="10363" spans="1:6">
      <c r="A10363">
        <v>2042</v>
      </c>
      <c r="B10363" t="s">
        <v>1072</v>
      </c>
      <c r="C10363" t="s">
        <v>1013</v>
      </c>
      <c r="D10363" t="s">
        <v>972</v>
      </c>
      <c r="E10363" t="s">
        <v>1018</v>
      </c>
      <c r="F10363" s="86">
        <v>140943.81966471599</v>
      </c>
    </row>
    <row r="10364" spans="1:6">
      <c r="A10364">
        <v>2043</v>
      </c>
      <c r="B10364" t="s">
        <v>1072</v>
      </c>
      <c r="C10364" t="s">
        <v>1013</v>
      </c>
      <c r="D10364" t="s">
        <v>972</v>
      </c>
      <c r="E10364" t="s">
        <v>1018</v>
      </c>
      <c r="F10364" s="86">
        <v>141645.719498808</v>
      </c>
    </row>
    <row r="10365" spans="1:6">
      <c r="A10365">
        <v>2044</v>
      </c>
      <c r="B10365" t="s">
        <v>1072</v>
      </c>
      <c r="C10365" t="s">
        <v>1013</v>
      </c>
      <c r="D10365" t="s">
        <v>972</v>
      </c>
      <c r="E10365" t="s">
        <v>1018</v>
      </c>
      <c r="F10365" s="86">
        <v>142238.83139681601</v>
      </c>
    </row>
    <row r="10366" spans="1:6">
      <c r="A10366">
        <v>2045</v>
      </c>
      <c r="B10366" t="s">
        <v>1072</v>
      </c>
      <c r="C10366" t="s">
        <v>1013</v>
      </c>
      <c r="D10366" t="s">
        <v>972</v>
      </c>
      <c r="E10366" t="s">
        <v>1018</v>
      </c>
      <c r="F10366" s="86">
        <v>142740.90426516</v>
      </c>
    </row>
    <row r="10367" spans="1:6">
      <c r="A10367">
        <v>2046</v>
      </c>
      <c r="B10367" t="s">
        <v>1072</v>
      </c>
      <c r="C10367" t="s">
        <v>1013</v>
      </c>
      <c r="D10367" t="s">
        <v>972</v>
      </c>
      <c r="E10367" t="s">
        <v>1018</v>
      </c>
      <c r="F10367" s="86">
        <v>143162.689289434</v>
      </c>
    </row>
    <row r="10368" spans="1:6">
      <c r="A10368">
        <v>2047</v>
      </c>
      <c r="B10368" t="s">
        <v>1072</v>
      </c>
      <c r="C10368" t="s">
        <v>1013</v>
      </c>
      <c r="D10368" t="s">
        <v>972</v>
      </c>
      <c r="E10368" t="s">
        <v>1018</v>
      </c>
      <c r="F10368" s="86">
        <v>143505.34974434401</v>
      </c>
    </row>
    <row r="10369" spans="1:6">
      <c r="A10369">
        <v>2048</v>
      </c>
      <c r="B10369" t="s">
        <v>1072</v>
      </c>
      <c r="C10369" t="s">
        <v>1013</v>
      </c>
      <c r="D10369" t="s">
        <v>972</v>
      </c>
      <c r="E10369" t="s">
        <v>1018</v>
      </c>
      <c r="F10369" s="86">
        <v>143793.16646317401</v>
      </c>
    </row>
    <row r="10370" spans="1:6">
      <c r="A10370">
        <v>2049</v>
      </c>
      <c r="B10370" t="s">
        <v>1072</v>
      </c>
      <c r="C10370" t="s">
        <v>1013</v>
      </c>
      <c r="D10370" t="s">
        <v>972</v>
      </c>
      <c r="E10370" t="s">
        <v>1018</v>
      </c>
      <c r="F10370" s="86">
        <v>144039.188797287</v>
      </c>
    </row>
    <row r="10371" spans="1:6">
      <c r="A10371">
        <v>2050</v>
      </c>
      <c r="B10371" t="s">
        <v>1072</v>
      </c>
      <c r="C10371" t="s">
        <v>1013</v>
      </c>
      <c r="D10371" t="s">
        <v>972</v>
      </c>
      <c r="E10371" t="s">
        <v>1018</v>
      </c>
      <c r="F10371" s="86">
        <v>144255.091178022</v>
      </c>
    </row>
    <row r="10372" spans="1:6">
      <c r="A10372">
        <v>2017</v>
      </c>
      <c r="B10372" t="s">
        <v>1073</v>
      </c>
      <c r="C10372" t="s">
        <v>1013</v>
      </c>
      <c r="D10372" t="s">
        <v>972</v>
      </c>
      <c r="E10372" t="s">
        <v>1018</v>
      </c>
      <c r="F10372" s="86">
        <v>1858.73369821149</v>
      </c>
    </row>
    <row r="10373" spans="1:6">
      <c r="A10373">
        <v>2018</v>
      </c>
      <c r="B10373" t="s">
        <v>1073</v>
      </c>
      <c r="C10373" t="s">
        <v>1013</v>
      </c>
      <c r="D10373" t="s">
        <v>972</v>
      </c>
      <c r="E10373" t="s">
        <v>1018</v>
      </c>
      <c r="F10373" s="86">
        <v>1815.2817648852899</v>
      </c>
    </row>
    <row r="10374" spans="1:6">
      <c r="A10374">
        <v>2019</v>
      </c>
      <c r="B10374" t="s">
        <v>1073</v>
      </c>
      <c r="C10374" t="s">
        <v>1013</v>
      </c>
      <c r="D10374" t="s">
        <v>972</v>
      </c>
      <c r="E10374" t="s">
        <v>1018</v>
      </c>
      <c r="F10374" s="86">
        <v>1772.6181158530901</v>
      </c>
    </row>
    <row r="10375" spans="1:6">
      <c r="A10375">
        <v>2020</v>
      </c>
      <c r="B10375" t="s">
        <v>1073</v>
      </c>
      <c r="C10375" t="s">
        <v>1013</v>
      </c>
      <c r="D10375" t="s">
        <v>972</v>
      </c>
      <c r="E10375" t="s">
        <v>1018</v>
      </c>
      <c r="F10375" s="86">
        <v>1731.5016577346501</v>
      </c>
    </row>
    <row r="10376" spans="1:6">
      <c r="A10376">
        <v>2021</v>
      </c>
      <c r="B10376" t="s">
        <v>1073</v>
      </c>
      <c r="C10376" t="s">
        <v>1013</v>
      </c>
      <c r="D10376" t="s">
        <v>972</v>
      </c>
      <c r="E10376" t="s">
        <v>1018</v>
      </c>
      <c r="F10376" s="86">
        <v>1691.5012413659599</v>
      </c>
    </row>
    <row r="10377" spans="1:6">
      <c r="A10377">
        <v>2022</v>
      </c>
      <c r="B10377" t="s">
        <v>1073</v>
      </c>
      <c r="C10377" t="s">
        <v>1013</v>
      </c>
      <c r="D10377" t="s">
        <v>972</v>
      </c>
      <c r="E10377" t="s">
        <v>1018</v>
      </c>
      <c r="F10377" s="86">
        <v>1651.7968189426899</v>
      </c>
    </row>
    <row r="10378" spans="1:6">
      <c r="A10378">
        <v>2023</v>
      </c>
      <c r="B10378" t="s">
        <v>1073</v>
      </c>
      <c r="C10378" t="s">
        <v>1013</v>
      </c>
      <c r="D10378" t="s">
        <v>972</v>
      </c>
      <c r="E10378" t="s">
        <v>1018</v>
      </c>
      <c r="F10378" s="86">
        <v>1612.64303037633</v>
      </c>
    </row>
    <row r="10379" spans="1:6">
      <c r="A10379">
        <v>2024</v>
      </c>
      <c r="B10379" t="s">
        <v>1073</v>
      </c>
      <c r="C10379" t="s">
        <v>1013</v>
      </c>
      <c r="D10379" t="s">
        <v>972</v>
      </c>
      <c r="E10379" t="s">
        <v>1018</v>
      </c>
      <c r="F10379" s="86">
        <v>1573.52413578339</v>
      </c>
    </row>
    <row r="10380" spans="1:6">
      <c r="A10380">
        <v>2025</v>
      </c>
      <c r="B10380" t="s">
        <v>1073</v>
      </c>
      <c r="C10380" t="s">
        <v>1013</v>
      </c>
      <c r="D10380" t="s">
        <v>972</v>
      </c>
      <c r="E10380" t="s">
        <v>1018</v>
      </c>
      <c r="F10380" s="86">
        <v>1534.0243672177401</v>
      </c>
    </row>
    <row r="10381" spans="1:6">
      <c r="A10381">
        <v>2026</v>
      </c>
      <c r="B10381" t="s">
        <v>1073</v>
      </c>
      <c r="C10381" t="s">
        <v>1013</v>
      </c>
      <c r="D10381" t="s">
        <v>972</v>
      </c>
      <c r="E10381" t="s">
        <v>1018</v>
      </c>
      <c r="F10381" s="86">
        <v>1493.66617478434</v>
      </c>
    </row>
    <row r="10382" spans="1:6">
      <c r="A10382">
        <v>2027</v>
      </c>
      <c r="B10382" t="s">
        <v>1073</v>
      </c>
      <c r="C10382" t="s">
        <v>1013</v>
      </c>
      <c r="D10382" t="s">
        <v>972</v>
      </c>
      <c r="E10382" t="s">
        <v>1018</v>
      </c>
      <c r="F10382" s="86">
        <v>1452.61815915118</v>
      </c>
    </row>
    <row r="10383" spans="1:6">
      <c r="A10383">
        <v>2028</v>
      </c>
      <c r="B10383" t="s">
        <v>1073</v>
      </c>
      <c r="C10383" t="s">
        <v>1013</v>
      </c>
      <c r="D10383" t="s">
        <v>972</v>
      </c>
      <c r="E10383" t="s">
        <v>1018</v>
      </c>
      <c r="F10383" s="86">
        <v>1411.0991449450701</v>
      </c>
    </row>
    <row r="10384" spans="1:6">
      <c r="A10384">
        <v>2029</v>
      </c>
      <c r="B10384" t="s">
        <v>1073</v>
      </c>
      <c r="C10384" t="s">
        <v>1013</v>
      </c>
      <c r="D10384" t="s">
        <v>972</v>
      </c>
      <c r="E10384" t="s">
        <v>1018</v>
      </c>
      <c r="F10384" s="86">
        <v>1369.20206029875</v>
      </c>
    </row>
    <row r="10385" spans="1:6">
      <c r="A10385">
        <v>2030</v>
      </c>
      <c r="B10385" t="s">
        <v>1073</v>
      </c>
      <c r="C10385" t="s">
        <v>1013</v>
      </c>
      <c r="D10385" t="s">
        <v>972</v>
      </c>
      <c r="E10385" t="s">
        <v>1018</v>
      </c>
      <c r="F10385" s="86">
        <v>1327.70285887875</v>
      </c>
    </row>
    <row r="10386" spans="1:6">
      <c r="A10386">
        <v>2031</v>
      </c>
      <c r="B10386" t="s">
        <v>1073</v>
      </c>
      <c r="C10386" t="s">
        <v>1013</v>
      </c>
      <c r="D10386" t="s">
        <v>972</v>
      </c>
      <c r="E10386" t="s">
        <v>1018</v>
      </c>
      <c r="F10386" s="86">
        <v>1286.67950622493</v>
      </c>
    </row>
    <row r="10387" spans="1:6">
      <c r="A10387">
        <v>2032</v>
      </c>
      <c r="B10387" t="s">
        <v>1073</v>
      </c>
      <c r="C10387" t="s">
        <v>1013</v>
      </c>
      <c r="D10387" t="s">
        <v>972</v>
      </c>
      <c r="E10387" t="s">
        <v>1018</v>
      </c>
      <c r="F10387" s="86">
        <v>1246.0340321814999</v>
      </c>
    </row>
    <row r="10388" spans="1:6">
      <c r="A10388">
        <v>2033</v>
      </c>
      <c r="B10388" t="s">
        <v>1073</v>
      </c>
      <c r="C10388" t="s">
        <v>1013</v>
      </c>
      <c r="D10388" t="s">
        <v>972</v>
      </c>
      <c r="E10388" t="s">
        <v>1018</v>
      </c>
      <c r="F10388" s="86">
        <v>1204.86405519799</v>
      </c>
    </row>
    <row r="10389" spans="1:6">
      <c r="A10389">
        <v>2034</v>
      </c>
      <c r="B10389" t="s">
        <v>1073</v>
      </c>
      <c r="C10389" t="s">
        <v>1013</v>
      </c>
      <c r="D10389" t="s">
        <v>972</v>
      </c>
      <c r="E10389" t="s">
        <v>1018</v>
      </c>
      <c r="F10389" s="86">
        <v>1164.5119968676099</v>
      </c>
    </row>
    <row r="10390" spans="1:6">
      <c r="A10390">
        <v>2035</v>
      </c>
      <c r="B10390" t="s">
        <v>1073</v>
      </c>
      <c r="C10390" t="s">
        <v>1013</v>
      </c>
      <c r="D10390" t="s">
        <v>972</v>
      </c>
      <c r="E10390" t="s">
        <v>1018</v>
      </c>
      <c r="F10390" s="86">
        <v>1124.3348334482801</v>
      </c>
    </row>
    <row r="10391" spans="1:6">
      <c r="A10391">
        <v>2036</v>
      </c>
      <c r="B10391" t="s">
        <v>1073</v>
      </c>
      <c r="C10391" t="s">
        <v>1013</v>
      </c>
      <c r="D10391" t="s">
        <v>972</v>
      </c>
      <c r="E10391" t="s">
        <v>1018</v>
      </c>
      <c r="F10391" s="86">
        <v>1083.9978766653101</v>
      </c>
    </row>
    <row r="10392" spans="1:6">
      <c r="A10392">
        <v>2037</v>
      </c>
      <c r="B10392" t="s">
        <v>1073</v>
      </c>
      <c r="C10392" t="s">
        <v>1013</v>
      </c>
      <c r="D10392" t="s">
        <v>972</v>
      </c>
      <c r="E10392" t="s">
        <v>1018</v>
      </c>
      <c r="F10392" s="86">
        <v>1044.4436315497001</v>
      </c>
    </row>
    <row r="10393" spans="1:6">
      <c r="A10393">
        <v>2038</v>
      </c>
      <c r="B10393" t="s">
        <v>1073</v>
      </c>
      <c r="C10393" t="s">
        <v>1013</v>
      </c>
      <c r="D10393" t="s">
        <v>972</v>
      </c>
      <c r="E10393" t="s">
        <v>1018</v>
      </c>
      <c r="F10393" s="86">
        <v>1006.35062574043</v>
      </c>
    </row>
    <row r="10394" spans="1:6">
      <c r="A10394">
        <v>2039</v>
      </c>
      <c r="B10394" t="s">
        <v>1073</v>
      </c>
      <c r="C10394" t="s">
        <v>1013</v>
      </c>
      <c r="D10394" t="s">
        <v>972</v>
      </c>
      <c r="E10394" t="s">
        <v>1018</v>
      </c>
      <c r="F10394" s="86">
        <v>970.07168364690403</v>
      </c>
    </row>
    <row r="10395" spans="1:6">
      <c r="A10395">
        <v>2040</v>
      </c>
      <c r="B10395" t="s">
        <v>1073</v>
      </c>
      <c r="C10395" t="s">
        <v>1013</v>
      </c>
      <c r="D10395" t="s">
        <v>972</v>
      </c>
      <c r="E10395" t="s">
        <v>1018</v>
      </c>
      <c r="F10395" s="86">
        <v>935.58002263494302</v>
      </c>
    </row>
    <row r="10396" spans="1:6">
      <c r="A10396">
        <v>2041</v>
      </c>
      <c r="B10396" t="s">
        <v>1073</v>
      </c>
      <c r="C10396" t="s">
        <v>1013</v>
      </c>
      <c r="D10396" t="s">
        <v>972</v>
      </c>
      <c r="E10396" t="s">
        <v>1018</v>
      </c>
      <c r="F10396" s="86">
        <v>904.13800068039802</v>
      </c>
    </row>
    <row r="10397" spans="1:6">
      <c r="A10397">
        <v>2042</v>
      </c>
      <c r="B10397" t="s">
        <v>1073</v>
      </c>
      <c r="C10397" t="s">
        <v>1013</v>
      </c>
      <c r="D10397" t="s">
        <v>972</v>
      </c>
      <c r="E10397" t="s">
        <v>1018</v>
      </c>
      <c r="F10397" s="86">
        <v>875.45008088285203</v>
      </c>
    </row>
    <row r="10398" spans="1:6">
      <c r="A10398">
        <v>2043</v>
      </c>
      <c r="B10398" t="s">
        <v>1073</v>
      </c>
      <c r="C10398" t="s">
        <v>1013</v>
      </c>
      <c r="D10398" t="s">
        <v>972</v>
      </c>
      <c r="E10398" t="s">
        <v>1018</v>
      </c>
      <c r="F10398" s="86">
        <v>850.74932765664096</v>
      </c>
    </row>
    <row r="10399" spans="1:6">
      <c r="A10399">
        <v>2044</v>
      </c>
      <c r="B10399" t="s">
        <v>1073</v>
      </c>
      <c r="C10399" t="s">
        <v>1013</v>
      </c>
      <c r="D10399" t="s">
        <v>972</v>
      </c>
      <c r="E10399" t="s">
        <v>1018</v>
      </c>
      <c r="F10399" s="86">
        <v>829.37859306432097</v>
      </c>
    </row>
    <row r="10400" spans="1:6">
      <c r="A10400">
        <v>2045</v>
      </c>
      <c r="B10400" t="s">
        <v>1073</v>
      </c>
      <c r="C10400" t="s">
        <v>1013</v>
      </c>
      <c r="D10400" t="s">
        <v>972</v>
      </c>
      <c r="E10400" t="s">
        <v>1018</v>
      </c>
      <c r="F10400" s="86">
        <v>811.96586649475398</v>
      </c>
    </row>
    <row r="10401" spans="1:6">
      <c r="A10401">
        <v>2046</v>
      </c>
      <c r="B10401" t="s">
        <v>1073</v>
      </c>
      <c r="C10401" t="s">
        <v>1013</v>
      </c>
      <c r="D10401" t="s">
        <v>972</v>
      </c>
      <c r="E10401" t="s">
        <v>1018</v>
      </c>
      <c r="F10401" s="86">
        <v>797.98647801754805</v>
      </c>
    </row>
    <row r="10402" spans="1:6">
      <c r="A10402">
        <v>2047</v>
      </c>
      <c r="B10402" t="s">
        <v>1073</v>
      </c>
      <c r="C10402" t="s">
        <v>1013</v>
      </c>
      <c r="D10402" t="s">
        <v>972</v>
      </c>
      <c r="E10402" t="s">
        <v>1018</v>
      </c>
      <c r="F10402" s="86">
        <v>787.478434983993</v>
      </c>
    </row>
    <row r="10403" spans="1:6">
      <c r="A10403">
        <v>2048</v>
      </c>
      <c r="B10403" t="s">
        <v>1073</v>
      </c>
      <c r="C10403" t="s">
        <v>1013</v>
      </c>
      <c r="D10403" t="s">
        <v>972</v>
      </c>
      <c r="E10403" t="s">
        <v>1018</v>
      </c>
      <c r="F10403" s="86">
        <v>780.28519314232904</v>
      </c>
    </row>
    <row r="10404" spans="1:6">
      <c r="A10404">
        <v>2049</v>
      </c>
      <c r="B10404" t="s">
        <v>1073</v>
      </c>
      <c r="C10404" t="s">
        <v>1013</v>
      </c>
      <c r="D10404" t="s">
        <v>972</v>
      </c>
      <c r="E10404" t="s">
        <v>1018</v>
      </c>
      <c r="F10404" s="86">
        <v>775.47324208614498</v>
      </c>
    </row>
    <row r="10405" spans="1:6">
      <c r="A10405">
        <v>2050</v>
      </c>
      <c r="B10405" t="s">
        <v>1073</v>
      </c>
      <c r="C10405" t="s">
        <v>1013</v>
      </c>
      <c r="D10405" t="s">
        <v>972</v>
      </c>
      <c r="E10405" t="s">
        <v>1018</v>
      </c>
      <c r="F10405" s="86">
        <v>772.88207227144596</v>
      </c>
    </row>
    <row r="10406" spans="1:6">
      <c r="A10406">
        <v>2017</v>
      </c>
      <c r="B10406" t="s">
        <v>1012</v>
      </c>
      <c r="C10406" t="s">
        <v>1013</v>
      </c>
      <c r="D10406" t="s">
        <v>964</v>
      </c>
      <c r="E10406" t="s">
        <v>1015</v>
      </c>
      <c r="F10406" s="86">
        <v>688027.60839699802</v>
      </c>
    </row>
    <row r="10407" spans="1:6">
      <c r="A10407">
        <v>2018</v>
      </c>
      <c r="B10407" t="s">
        <v>1012</v>
      </c>
      <c r="C10407" t="s">
        <v>1013</v>
      </c>
      <c r="D10407" t="s">
        <v>964</v>
      </c>
      <c r="E10407" t="s">
        <v>1015</v>
      </c>
      <c r="F10407" s="86">
        <v>676958.52067267406</v>
      </c>
    </row>
    <row r="10408" spans="1:6">
      <c r="A10408">
        <v>2019</v>
      </c>
      <c r="B10408" t="s">
        <v>1012</v>
      </c>
      <c r="C10408" t="s">
        <v>1013</v>
      </c>
      <c r="D10408" t="s">
        <v>964</v>
      </c>
      <c r="E10408" t="s">
        <v>1015</v>
      </c>
      <c r="F10408" s="86">
        <v>665465.68908259203</v>
      </c>
    </row>
    <row r="10409" spans="1:6">
      <c r="A10409">
        <v>2020</v>
      </c>
      <c r="B10409" t="s">
        <v>1012</v>
      </c>
      <c r="C10409" t="s">
        <v>1013</v>
      </c>
      <c r="D10409" t="s">
        <v>964</v>
      </c>
      <c r="E10409" t="s">
        <v>1015</v>
      </c>
      <c r="F10409" s="86">
        <v>654219.61664368003</v>
      </c>
    </row>
    <row r="10410" spans="1:6">
      <c r="A10410">
        <v>2021</v>
      </c>
      <c r="B10410" t="s">
        <v>1012</v>
      </c>
      <c r="C10410" t="s">
        <v>1013</v>
      </c>
      <c r="D10410" t="s">
        <v>964</v>
      </c>
      <c r="E10410" t="s">
        <v>1015</v>
      </c>
      <c r="F10410" s="86">
        <v>642448.28539436206</v>
      </c>
    </row>
    <row r="10411" spans="1:6">
      <c r="A10411">
        <v>2022</v>
      </c>
      <c r="B10411" t="s">
        <v>1012</v>
      </c>
      <c r="C10411" t="s">
        <v>1013</v>
      </c>
      <c r="D10411" t="s">
        <v>964</v>
      </c>
      <c r="E10411" t="s">
        <v>1015</v>
      </c>
      <c r="F10411" s="86">
        <v>630195.72546360397</v>
      </c>
    </row>
    <row r="10412" spans="1:6">
      <c r="A10412">
        <v>2023</v>
      </c>
      <c r="B10412" t="s">
        <v>1012</v>
      </c>
      <c r="C10412" t="s">
        <v>1013</v>
      </c>
      <c r="D10412" t="s">
        <v>964</v>
      </c>
      <c r="E10412" t="s">
        <v>1015</v>
      </c>
      <c r="F10412" s="86">
        <v>617150.89615724399</v>
      </c>
    </row>
    <row r="10413" spans="1:6">
      <c r="A10413">
        <v>2024</v>
      </c>
      <c r="B10413" t="s">
        <v>1012</v>
      </c>
      <c r="C10413" t="s">
        <v>1013</v>
      </c>
      <c r="D10413" t="s">
        <v>964</v>
      </c>
      <c r="E10413" t="s">
        <v>1015</v>
      </c>
      <c r="F10413" s="86">
        <v>602892.71277442295</v>
      </c>
    </row>
    <row r="10414" spans="1:6">
      <c r="A10414">
        <v>2025</v>
      </c>
      <c r="B10414" t="s">
        <v>1012</v>
      </c>
      <c r="C10414" t="s">
        <v>1013</v>
      </c>
      <c r="D10414" t="s">
        <v>964</v>
      </c>
      <c r="E10414" t="s">
        <v>1015</v>
      </c>
      <c r="F10414" s="86">
        <v>587353.23157477204</v>
      </c>
    </row>
    <row r="10415" spans="1:6">
      <c r="A10415">
        <v>2026</v>
      </c>
      <c r="B10415" t="s">
        <v>1012</v>
      </c>
      <c r="C10415" t="s">
        <v>1013</v>
      </c>
      <c r="D10415" t="s">
        <v>964</v>
      </c>
      <c r="E10415" t="s">
        <v>1015</v>
      </c>
      <c r="F10415" s="86">
        <v>569798.11955991201</v>
      </c>
    </row>
    <row r="10416" spans="1:6">
      <c r="A10416">
        <v>2027</v>
      </c>
      <c r="B10416" t="s">
        <v>1012</v>
      </c>
      <c r="C10416" t="s">
        <v>1013</v>
      </c>
      <c r="D10416" t="s">
        <v>964</v>
      </c>
      <c r="E10416" t="s">
        <v>1015</v>
      </c>
      <c r="F10416" s="86">
        <v>549701.43189793197</v>
      </c>
    </row>
    <row r="10417" spans="1:6">
      <c r="A10417">
        <v>2028</v>
      </c>
      <c r="B10417" t="s">
        <v>1012</v>
      </c>
      <c r="C10417" t="s">
        <v>1013</v>
      </c>
      <c r="D10417" t="s">
        <v>964</v>
      </c>
      <c r="E10417" t="s">
        <v>1015</v>
      </c>
      <c r="F10417" s="86">
        <v>526651.07665016595</v>
      </c>
    </row>
    <row r="10418" spans="1:6">
      <c r="A10418">
        <v>2029</v>
      </c>
      <c r="B10418" t="s">
        <v>1012</v>
      </c>
      <c r="C10418" t="s">
        <v>1013</v>
      </c>
      <c r="D10418" t="s">
        <v>964</v>
      </c>
      <c r="E10418" t="s">
        <v>1015</v>
      </c>
      <c r="F10418" s="86">
        <v>500185.11448318599</v>
      </c>
    </row>
    <row r="10419" spans="1:6">
      <c r="A10419">
        <v>2030</v>
      </c>
      <c r="B10419" t="s">
        <v>1012</v>
      </c>
      <c r="C10419" t="s">
        <v>1013</v>
      </c>
      <c r="D10419" t="s">
        <v>964</v>
      </c>
      <c r="E10419" t="s">
        <v>1015</v>
      </c>
      <c r="F10419" s="86">
        <v>470418.263914079</v>
      </c>
    </row>
    <row r="10420" spans="1:6">
      <c r="A10420">
        <v>2031</v>
      </c>
      <c r="B10420" t="s">
        <v>1012</v>
      </c>
      <c r="C10420" t="s">
        <v>1013</v>
      </c>
      <c r="D10420" t="s">
        <v>964</v>
      </c>
      <c r="E10420" t="s">
        <v>1015</v>
      </c>
      <c r="F10420" s="86">
        <v>437724.43064619601</v>
      </c>
    </row>
    <row r="10421" spans="1:6">
      <c r="A10421">
        <v>2032</v>
      </c>
      <c r="B10421" t="s">
        <v>1012</v>
      </c>
      <c r="C10421" t="s">
        <v>1013</v>
      </c>
      <c r="D10421" t="s">
        <v>964</v>
      </c>
      <c r="E10421" t="s">
        <v>1015</v>
      </c>
      <c r="F10421" s="86">
        <v>402824.96459791297</v>
      </c>
    </row>
    <row r="10422" spans="1:6">
      <c r="A10422">
        <v>2033</v>
      </c>
      <c r="B10422" t="s">
        <v>1012</v>
      </c>
      <c r="C10422" t="s">
        <v>1013</v>
      </c>
      <c r="D10422" t="s">
        <v>964</v>
      </c>
      <c r="E10422" t="s">
        <v>1015</v>
      </c>
      <c r="F10422" s="86">
        <v>366562.73546508898</v>
      </c>
    </row>
    <row r="10423" spans="1:6">
      <c r="A10423">
        <v>2034</v>
      </c>
      <c r="B10423" t="s">
        <v>1012</v>
      </c>
      <c r="C10423" t="s">
        <v>1013</v>
      </c>
      <c r="D10423" t="s">
        <v>964</v>
      </c>
      <c r="E10423" t="s">
        <v>1015</v>
      </c>
      <c r="F10423" s="86">
        <v>330915.66788278002</v>
      </c>
    </row>
    <row r="10424" spans="1:6">
      <c r="A10424">
        <v>2035</v>
      </c>
      <c r="B10424" t="s">
        <v>1012</v>
      </c>
      <c r="C10424" t="s">
        <v>1013</v>
      </c>
      <c r="D10424" t="s">
        <v>964</v>
      </c>
      <c r="E10424" t="s">
        <v>1015</v>
      </c>
      <c r="F10424" s="86">
        <v>296367.19182670797</v>
      </c>
    </row>
    <row r="10425" spans="1:6">
      <c r="A10425">
        <v>2036</v>
      </c>
      <c r="B10425" t="s">
        <v>1012</v>
      </c>
      <c r="C10425" t="s">
        <v>1013</v>
      </c>
      <c r="D10425" t="s">
        <v>964</v>
      </c>
      <c r="E10425" t="s">
        <v>1015</v>
      </c>
      <c r="F10425" s="86">
        <v>262895.14413358498</v>
      </c>
    </row>
    <row r="10426" spans="1:6">
      <c r="A10426">
        <v>2037</v>
      </c>
      <c r="B10426" t="s">
        <v>1012</v>
      </c>
      <c r="C10426" t="s">
        <v>1013</v>
      </c>
      <c r="D10426" t="s">
        <v>964</v>
      </c>
      <c r="E10426" t="s">
        <v>1015</v>
      </c>
      <c r="F10426" s="86">
        <v>230652.534560951</v>
      </c>
    </row>
    <row r="10427" spans="1:6">
      <c r="A10427">
        <v>2038</v>
      </c>
      <c r="B10427" t="s">
        <v>1012</v>
      </c>
      <c r="C10427" t="s">
        <v>1013</v>
      </c>
      <c r="D10427" t="s">
        <v>964</v>
      </c>
      <c r="E10427" t="s">
        <v>1015</v>
      </c>
      <c r="F10427" s="86">
        <v>199765.939354334</v>
      </c>
    </row>
    <row r="10428" spans="1:6">
      <c r="A10428">
        <v>2039</v>
      </c>
      <c r="B10428" t="s">
        <v>1012</v>
      </c>
      <c r="C10428" t="s">
        <v>1013</v>
      </c>
      <c r="D10428" t="s">
        <v>964</v>
      </c>
      <c r="E10428" t="s">
        <v>1015</v>
      </c>
      <c r="F10428" s="86">
        <v>170475.21167312199</v>
      </c>
    </row>
    <row r="10429" spans="1:6">
      <c r="A10429">
        <v>2040</v>
      </c>
      <c r="B10429" t="s">
        <v>1012</v>
      </c>
      <c r="C10429" t="s">
        <v>1013</v>
      </c>
      <c r="D10429" t="s">
        <v>964</v>
      </c>
      <c r="E10429" t="s">
        <v>1015</v>
      </c>
      <c r="F10429" s="86">
        <v>143061.25860253299</v>
      </c>
    </row>
    <row r="10430" spans="1:6">
      <c r="A10430">
        <v>2041</v>
      </c>
      <c r="B10430" t="s">
        <v>1012</v>
      </c>
      <c r="C10430" t="s">
        <v>1013</v>
      </c>
      <c r="D10430" t="s">
        <v>964</v>
      </c>
      <c r="E10430" t="s">
        <v>1015</v>
      </c>
      <c r="F10430" s="86">
        <v>117824.43683967899</v>
      </c>
    </row>
    <row r="10431" spans="1:6">
      <c r="A10431">
        <v>2042</v>
      </c>
      <c r="B10431" t="s">
        <v>1012</v>
      </c>
      <c r="C10431" t="s">
        <v>1013</v>
      </c>
      <c r="D10431" t="s">
        <v>964</v>
      </c>
      <c r="E10431" t="s">
        <v>1015</v>
      </c>
      <c r="F10431" s="86">
        <v>95051.415840865797</v>
      </c>
    </row>
    <row r="10432" spans="1:6">
      <c r="A10432">
        <v>2043</v>
      </c>
      <c r="B10432" t="s">
        <v>1012</v>
      </c>
      <c r="C10432" t="s">
        <v>1013</v>
      </c>
      <c r="D10432" t="s">
        <v>964</v>
      </c>
      <c r="E10432" t="s">
        <v>1015</v>
      </c>
      <c r="F10432" s="86">
        <v>74957.562111108506</v>
      </c>
    </row>
    <row r="10433" spans="1:6">
      <c r="A10433">
        <v>2044</v>
      </c>
      <c r="B10433" t="s">
        <v>1012</v>
      </c>
      <c r="C10433" t="s">
        <v>1013</v>
      </c>
      <c r="D10433" t="s">
        <v>964</v>
      </c>
      <c r="E10433" t="s">
        <v>1015</v>
      </c>
      <c r="F10433" s="86">
        <v>57703.593367023299</v>
      </c>
    </row>
    <row r="10434" spans="1:6">
      <c r="A10434">
        <v>2045</v>
      </c>
      <c r="B10434" t="s">
        <v>1012</v>
      </c>
      <c r="C10434" t="s">
        <v>1013</v>
      </c>
      <c r="D10434" t="s">
        <v>964</v>
      </c>
      <c r="E10434" t="s">
        <v>1015</v>
      </c>
      <c r="F10434" s="86">
        <v>43320.077038244199</v>
      </c>
    </row>
    <row r="10435" spans="1:6">
      <c r="A10435">
        <v>2046</v>
      </c>
      <c r="B10435" t="s">
        <v>1012</v>
      </c>
      <c r="C10435" t="s">
        <v>1013</v>
      </c>
      <c r="D10435" t="s">
        <v>964</v>
      </c>
      <c r="E10435" t="s">
        <v>1015</v>
      </c>
      <c r="F10435" s="86">
        <v>31729.337467892601</v>
      </c>
    </row>
    <row r="10436" spans="1:6">
      <c r="A10436">
        <v>2047</v>
      </c>
      <c r="B10436" t="s">
        <v>1012</v>
      </c>
      <c r="C10436" t="s">
        <v>1013</v>
      </c>
      <c r="D10436" t="s">
        <v>964</v>
      </c>
      <c r="E10436" t="s">
        <v>1015</v>
      </c>
      <c r="F10436" s="86">
        <v>22740.6334128331</v>
      </c>
    </row>
    <row r="10437" spans="1:6">
      <c r="A10437">
        <v>2048</v>
      </c>
      <c r="B10437" t="s">
        <v>1012</v>
      </c>
      <c r="C10437" t="s">
        <v>1013</v>
      </c>
      <c r="D10437" t="s">
        <v>964</v>
      </c>
      <c r="E10437" t="s">
        <v>1015</v>
      </c>
      <c r="F10437" s="86">
        <v>16065.903140697301</v>
      </c>
    </row>
    <row r="10438" spans="1:6">
      <c r="A10438">
        <v>2049</v>
      </c>
      <c r="B10438" t="s">
        <v>1012</v>
      </c>
      <c r="C10438" t="s">
        <v>1013</v>
      </c>
      <c r="D10438" t="s">
        <v>964</v>
      </c>
      <c r="E10438" t="s">
        <v>1015</v>
      </c>
      <c r="F10438" s="86">
        <v>11345.1217817006</v>
      </c>
    </row>
    <row r="10439" spans="1:6">
      <c r="A10439">
        <v>2050</v>
      </c>
      <c r="B10439" t="s">
        <v>1012</v>
      </c>
      <c r="C10439" t="s">
        <v>1013</v>
      </c>
      <c r="D10439" t="s">
        <v>964</v>
      </c>
      <c r="E10439" t="s">
        <v>1015</v>
      </c>
      <c r="F10439" s="86">
        <v>8181.0159766108</v>
      </c>
    </row>
    <row r="10440" spans="1:6">
      <c r="A10440">
        <v>2017</v>
      </c>
      <c r="B10440" t="s">
        <v>1024</v>
      </c>
      <c r="C10440" t="s">
        <v>1013</v>
      </c>
      <c r="D10440" t="s">
        <v>964</v>
      </c>
      <c r="E10440" t="s">
        <v>1015</v>
      </c>
      <c r="F10440" s="86">
        <v>0</v>
      </c>
    </row>
    <row r="10441" spans="1:6">
      <c r="A10441">
        <v>2018</v>
      </c>
      <c r="B10441" t="s">
        <v>1024</v>
      </c>
      <c r="C10441" t="s">
        <v>1013</v>
      </c>
      <c r="D10441" t="s">
        <v>964</v>
      </c>
      <c r="E10441" t="s">
        <v>1015</v>
      </c>
      <c r="F10441" s="86">
        <v>0</v>
      </c>
    </row>
    <row r="10442" spans="1:6">
      <c r="A10442">
        <v>2019</v>
      </c>
      <c r="B10442" t="s">
        <v>1024</v>
      </c>
      <c r="C10442" t="s">
        <v>1013</v>
      </c>
      <c r="D10442" t="s">
        <v>964</v>
      </c>
      <c r="E10442" t="s">
        <v>1015</v>
      </c>
      <c r="F10442" s="86">
        <v>0</v>
      </c>
    </row>
    <row r="10443" spans="1:6">
      <c r="A10443">
        <v>2020</v>
      </c>
      <c r="B10443" t="s">
        <v>1024</v>
      </c>
      <c r="C10443" t="s">
        <v>1013</v>
      </c>
      <c r="D10443" t="s">
        <v>964</v>
      </c>
      <c r="E10443" t="s">
        <v>1015</v>
      </c>
      <c r="F10443" s="86">
        <v>0</v>
      </c>
    </row>
    <row r="10444" spans="1:6">
      <c r="A10444">
        <v>2021</v>
      </c>
      <c r="B10444" t="s">
        <v>1024</v>
      </c>
      <c r="C10444" t="s">
        <v>1013</v>
      </c>
      <c r="D10444" t="s">
        <v>964</v>
      </c>
      <c r="E10444" t="s">
        <v>1015</v>
      </c>
      <c r="F10444" s="86">
        <v>0</v>
      </c>
    </row>
    <row r="10445" spans="1:6">
      <c r="A10445">
        <v>2022</v>
      </c>
      <c r="B10445" t="s">
        <v>1024</v>
      </c>
      <c r="C10445" t="s">
        <v>1013</v>
      </c>
      <c r="D10445" t="s">
        <v>964</v>
      </c>
      <c r="E10445" t="s">
        <v>1015</v>
      </c>
      <c r="F10445" s="86">
        <v>0</v>
      </c>
    </row>
    <row r="10446" spans="1:6">
      <c r="A10446">
        <v>2023</v>
      </c>
      <c r="B10446" t="s">
        <v>1024</v>
      </c>
      <c r="C10446" t="s">
        <v>1013</v>
      </c>
      <c r="D10446" t="s">
        <v>964</v>
      </c>
      <c r="E10446" t="s">
        <v>1015</v>
      </c>
      <c r="F10446" s="86">
        <v>0</v>
      </c>
    </row>
    <row r="10447" spans="1:6">
      <c r="A10447">
        <v>2024</v>
      </c>
      <c r="B10447" t="s">
        <v>1024</v>
      </c>
      <c r="C10447" t="s">
        <v>1013</v>
      </c>
      <c r="D10447" t="s">
        <v>964</v>
      </c>
      <c r="E10447" t="s">
        <v>1015</v>
      </c>
      <c r="F10447" s="86">
        <v>0</v>
      </c>
    </row>
    <row r="10448" spans="1:6">
      <c r="A10448">
        <v>2025</v>
      </c>
      <c r="B10448" t="s">
        <v>1024</v>
      </c>
      <c r="C10448" t="s">
        <v>1013</v>
      </c>
      <c r="D10448" t="s">
        <v>964</v>
      </c>
      <c r="E10448" t="s">
        <v>1015</v>
      </c>
      <c r="F10448" s="86">
        <v>0</v>
      </c>
    </row>
    <row r="10449" spans="1:6">
      <c r="A10449">
        <v>2026</v>
      </c>
      <c r="B10449" t="s">
        <v>1024</v>
      </c>
      <c r="C10449" t="s">
        <v>1013</v>
      </c>
      <c r="D10449" t="s">
        <v>964</v>
      </c>
      <c r="E10449" t="s">
        <v>1015</v>
      </c>
      <c r="F10449" s="86">
        <v>0</v>
      </c>
    </row>
    <row r="10450" spans="1:6">
      <c r="A10450">
        <v>2027</v>
      </c>
      <c r="B10450" t="s">
        <v>1024</v>
      </c>
      <c r="C10450" t="s">
        <v>1013</v>
      </c>
      <c r="D10450" t="s">
        <v>964</v>
      </c>
      <c r="E10450" t="s">
        <v>1015</v>
      </c>
      <c r="F10450" s="86">
        <v>0</v>
      </c>
    </row>
    <row r="10451" spans="1:6">
      <c r="A10451">
        <v>2028</v>
      </c>
      <c r="B10451" t="s">
        <v>1024</v>
      </c>
      <c r="C10451" t="s">
        <v>1013</v>
      </c>
      <c r="D10451" t="s">
        <v>964</v>
      </c>
      <c r="E10451" t="s">
        <v>1015</v>
      </c>
      <c r="F10451" s="86">
        <v>0</v>
      </c>
    </row>
    <row r="10452" spans="1:6">
      <c r="A10452">
        <v>2029</v>
      </c>
      <c r="B10452" t="s">
        <v>1024</v>
      </c>
      <c r="C10452" t="s">
        <v>1013</v>
      </c>
      <c r="D10452" t="s">
        <v>964</v>
      </c>
      <c r="E10452" t="s">
        <v>1015</v>
      </c>
      <c r="F10452" s="86">
        <v>0</v>
      </c>
    </row>
    <row r="10453" spans="1:6">
      <c r="A10453">
        <v>2030</v>
      </c>
      <c r="B10453" t="s">
        <v>1024</v>
      </c>
      <c r="C10453" t="s">
        <v>1013</v>
      </c>
      <c r="D10453" t="s">
        <v>964</v>
      </c>
      <c r="E10453" t="s">
        <v>1015</v>
      </c>
      <c r="F10453" s="86">
        <v>0</v>
      </c>
    </row>
    <row r="10454" spans="1:6">
      <c r="A10454">
        <v>2031</v>
      </c>
      <c r="B10454" t="s">
        <v>1024</v>
      </c>
      <c r="C10454" t="s">
        <v>1013</v>
      </c>
      <c r="D10454" t="s">
        <v>964</v>
      </c>
      <c r="E10454" t="s">
        <v>1015</v>
      </c>
      <c r="F10454" s="86">
        <v>0</v>
      </c>
    </row>
    <row r="10455" spans="1:6">
      <c r="A10455">
        <v>2032</v>
      </c>
      <c r="B10455" t="s">
        <v>1024</v>
      </c>
      <c r="C10455" t="s">
        <v>1013</v>
      </c>
      <c r="D10455" t="s">
        <v>964</v>
      </c>
      <c r="E10455" t="s">
        <v>1015</v>
      </c>
      <c r="F10455" s="86">
        <v>0</v>
      </c>
    </row>
    <row r="10456" spans="1:6">
      <c r="A10456">
        <v>2033</v>
      </c>
      <c r="B10456" t="s">
        <v>1024</v>
      </c>
      <c r="C10456" t="s">
        <v>1013</v>
      </c>
      <c r="D10456" t="s">
        <v>964</v>
      </c>
      <c r="E10456" t="s">
        <v>1015</v>
      </c>
      <c r="F10456" s="86">
        <v>0</v>
      </c>
    </row>
    <row r="10457" spans="1:6">
      <c r="A10457">
        <v>2034</v>
      </c>
      <c r="B10457" t="s">
        <v>1024</v>
      </c>
      <c r="C10457" t="s">
        <v>1013</v>
      </c>
      <c r="D10457" t="s">
        <v>964</v>
      </c>
      <c r="E10457" t="s">
        <v>1015</v>
      </c>
      <c r="F10457" s="86">
        <v>0</v>
      </c>
    </row>
    <row r="10458" spans="1:6">
      <c r="A10458">
        <v>2035</v>
      </c>
      <c r="B10458" t="s">
        <v>1024</v>
      </c>
      <c r="C10458" t="s">
        <v>1013</v>
      </c>
      <c r="D10458" t="s">
        <v>964</v>
      </c>
      <c r="E10458" t="s">
        <v>1015</v>
      </c>
      <c r="F10458" s="86">
        <v>0</v>
      </c>
    </row>
    <row r="10459" spans="1:6">
      <c r="A10459">
        <v>2036</v>
      </c>
      <c r="B10459" t="s">
        <v>1024</v>
      </c>
      <c r="C10459" t="s">
        <v>1013</v>
      </c>
      <c r="D10459" t="s">
        <v>964</v>
      </c>
      <c r="E10459" t="s">
        <v>1015</v>
      </c>
      <c r="F10459" s="86">
        <v>0</v>
      </c>
    </row>
    <row r="10460" spans="1:6">
      <c r="A10460">
        <v>2037</v>
      </c>
      <c r="B10460" t="s">
        <v>1024</v>
      </c>
      <c r="C10460" t="s">
        <v>1013</v>
      </c>
      <c r="D10460" t="s">
        <v>964</v>
      </c>
      <c r="E10460" t="s">
        <v>1015</v>
      </c>
      <c r="F10460" s="86">
        <v>0</v>
      </c>
    </row>
    <row r="10461" spans="1:6">
      <c r="A10461">
        <v>2038</v>
      </c>
      <c r="B10461" t="s">
        <v>1024</v>
      </c>
      <c r="C10461" t="s">
        <v>1013</v>
      </c>
      <c r="D10461" t="s">
        <v>964</v>
      </c>
      <c r="E10461" t="s">
        <v>1015</v>
      </c>
      <c r="F10461" s="86">
        <v>0</v>
      </c>
    </row>
    <row r="10462" spans="1:6">
      <c r="A10462">
        <v>2039</v>
      </c>
      <c r="B10462" t="s">
        <v>1024</v>
      </c>
      <c r="C10462" t="s">
        <v>1013</v>
      </c>
      <c r="D10462" t="s">
        <v>964</v>
      </c>
      <c r="E10462" t="s">
        <v>1015</v>
      </c>
      <c r="F10462" s="86">
        <v>0</v>
      </c>
    </row>
    <row r="10463" spans="1:6">
      <c r="A10463">
        <v>2040</v>
      </c>
      <c r="B10463" t="s">
        <v>1024</v>
      </c>
      <c r="C10463" t="s">
        <v>1013</v>
      </c>
      <c r="D10463" t="s">
        <v>964</v>
      </c>
      <c r="E10463" t="s">
        <v>1015</v>
      </c>
      <c r="F10463" s="86">
        <v>0</v>
      </c>
    </row>
    <row r="10464" spans="1:6">
      <c r="A10464">
        <v>2041</v>
      </c>
      <c r="B10464" t="s">
        <v>1024</v>
      </c>
      <c r="C10464" t="s">
        <v>1013</v>
      </c>
      <c r="D10464" t="s">
        <v>964</v>
      </c>
      <c r="E10464" t="s">
        <v>1015</v>
      </c>
      <c r="F10464" s="86">
        <v>0</v>
      </c>
    </row>
    <row r="10465" spans="1:6">
      <c r="A10465">
        <v>2042</v>
      </c>
      <c r="B10465" t="s">
        <v>1024</v>
      </c>
      <c r="C10465" t="s">
        <v>1013</v>
      </c>
      <c r="D10465" t="s">
        <v>964</v>
      </c>
      <c r="E10465" t="s">
        <v>1015</v>
      </c>
      <c r="F10465" s="86">
        <v>0</v>
      </c>
    </row>
    <row r="10466" spans="1:6">
      <c r="A10466">
        <v>2043</v>
      </c>
      <c r="B10466" t="s">
        <v>1024</v>
      </c>
      <c r="C10466" t="s">
        <v>1013</v>
      </c>
      <c r="D10466" t="s">
        <v>964</v>
      </c>
      <c r="E10466" t="s">
        <v>1015</v>
      </c>
      <c r="F10466" s="86">
        <v>0</v>
      </c>
    </row>
    <row r="10467" spans="1:6">
      <c r="A10467">
        <v>2044</v>
      </c>
      <c r="B10467" t="s">
        <v>1024</v>
      </c>
      <c r="C10467" t="s">
        <v>1013</v>
      </c>
      <c r="D10467" t="s">
        <v>964</v>
      </c>
      <c r="E10467" t="s">
        <v>1015</v>
      </c>
      <c r="F10467" s="86">
        <v>0</v>
      </c>
    </row>
    <row r="10468" spans="1:6">
      <c r="A10468">
        <v>2045</v>
      </c>
      <c r="B10468" t="s">
        <v>1024</v>
      </c>
      <c r="C10468" t="s">
        <v>1013</v>
      </c>
      <c r="D10468" t="s">
        <v>964</v>
      </c>
      <c r="E10468" t="s">
        <v>1015</v>
      </c>
      <c r="F10468" s="86">
        <v>0</v>
      </c>
    </row>
    <row r="10469" spans="1:6">
      <c r="A10469">
        <v>2046</v>
      </c>
      <c r="B10469" t="s">
        <v>1024</v>
      </c>
      <c r="C10469" t="s">
        <v>1013</v>
      </c>
      <c r="D10469" t="s">
        <v>964</v>
      </c>
      <c r="E10469" t="s">
        <v>1015</v>
      </c>
      <c r="F10469" s="86">
        <v>0</v>
      </c>
    </row>
    <row r="10470" spans="1:6">
      <c r="A10470">
        <v>2047</v>
      </c>
      <c r="B10470" t="s">
        <v>1024</v>
      </c>
      <c r="C10470" t="s">
        <v>1013</v>
      </c>
      <c r="D10470" t="s">
        <v>964</v>
      </c>
      <c r="E10470" t="s">
        <v>1015</v>
      </c>
      <c r="F10470" s="86">
        <v>0</v>
      </c>
    </row>
    <row r="10471" spans="1:6">
      <c r="A10471">
        <v>2048</v>
      </c>
      <c r="B10471" t="s">
        <v>1024</v>
      </c>
      <c r="C10471" t="s">
        <v>1013</v>
      </c>
      <c r="D10471" t="s">
        <v>964</v>
      </c>
      <c r="E10471" t="s">
        <v>1015</v>
      </c>
      <c r="F10471" s="86">
        <v>0</v>
      </c>
    </row>
    <row r="10472" spans="1:6">
      <c r="A10472">
        <v>2049</v>
      </c>
      <c r="B10472" t="s">
        <v>1024</v>
      </c>
      <c r="C10472" t="s">
        <v>1013</v>
      </c>
      <c r="D10472" t="s">
        <v>964</v>
      </c>
      <c r="E10472" t="s">
        <v>1015</v>
      </c>
      <c r="F10472" s="86">
        <v>0</v>
      </c>
    </row>
    <row r="10473" spans="1:6">
      <c r="A10473">
        <v>2050</v>
      </c>
      <c r="B10473" t="s">
        <v>1024</v>
      </c>
      <c r="C10473" t="s">
        <v>1013</v>
      </c>
      <c r="D10473" t="s">
        <v>964</v>
      </c>
      <c r="E10473" t="s">
        <v>1015</v>
      </c>
      <c r="F10473" s="86">
        <v>0</v>
      </c>
    </row>
    <row r="10474" spans="1:6">
      <c r="A10474">
        <v>2017</v>
      </c>
      <c r="B10474" t="s">
        <v>1025</v>
      </c>
      <c r="C10474" t="s">
        <v>1013</v>
      </c>
      <c r="D10474" t="s">
        <v>964</v>
      </c>
      <c r="E10474" t="s">
        <v>1015</v>
      </c>
      <c r="F10474" s="86">
        <v>40832.185454042199</v>
      </c>
    </row>
    <row r="10475" spans="1:6">
      <c r="A10475">
        <v>2018</v>
      </c>
      <c r="B10475" t="s">
        <v>1025</v>
      </c>
      <c r="C10475" t="s">
        <v>1013</v>
      </c>
      <c r="D10475" t="s">
        <v>964</v>
      </c>
      <c r="E10475" t="s">
        <v>1015</v>
      </c>
      <c r="F10475" s="86">
        <v>40967.629747134</v>
      </c>
    </row>
    <row r="10476" spans="1:6">
      <c r="A10476">
        <v>2019</v>
      </c>
      <c r="B10476" t="s">
        <v>1025</v>
      </c>
      <c r="C10476" t="s">
        <v>1013</v>
      </c>
      <c r="D10476" t="s">
        <v>964</v>
      </c>
      <c r="E10476" t="s">
        <v>1015</v>
      </c>
      <c r="F10476" s="86">
        <v>41112.569920138099</v>
      </c>
    </row>
    <row r="10477" spans="1:6">
      <c r="A10477">
        <v>2020</v>
      </c>
      <c r="B10477" t="s">
        <v>1025</v>
      </c>
      <c r="C10477" t="s">
        <v>1013</v>
      </c>
      <c r="D10477" t="s">
        <v>964</v>
      </c>
      <c r="E10477" t="s">
        <v>1015</v>
      </c>
      <c r="F10477" s="86">
        <v>41252.478386831397</v>
      </c>
    </row>
    <row r="10478" spans="1:6">
      <c r="A10478">
        <v>2021</v>
      </c>
      <c r="B10478" t="s">
        <v>1025</v>
      </c>
      <c r="C10478" t="s">
        <v>1013</v>
      </c>
      <c r="D10478" t="s">
        <v>964</v>
      </c>
      <c r="E10478" t="s">
        <v>1015</v>
      </c>
      <c r="F10478" s="86">
        <v>41363.706284895401</v>
      </c>
    </row>
    <row r="10479" spans="1:6">
      <c r="A10479">
        <v>2022</v>
      </c>
      <c r="B10479" t="s">
        <v>1025</v>
      </c>
      <c r="C10479" t="s">
        <v>1013</v>
      </c>
      <c r="D10479" t="s">
        <v>964</v>
      </c>
      <c r="E10479" t="s">
        <v>1015</v>
      </c>
      <c r="F10479" s="86">
        <v>41442.616878134002</v>
      </c>
    </row>
    <row r="10480" spans="1:6">
      <c r="A10480">
        <v>2023</v>
      </c>
      <c r="B10480" t="s">
        <v>1025</v>
      </c>
      <c r="C10480" t="s">
        <v>1013</v>
      </c>
      <c r="D10480" t="s">
        <v>964</v>
      </c>
      <c r="E10480" t="s">
        <v>1015</v>
      </c>
      <c r="F10480" s="86">
        <v>41474.182393891198</v>
      </c>
    </row>
    <row r="10481" spans="1:6">
      <c r="A10481">
        <v>2024</v>
      </c>
      <c r="B10481" t="s">
        <v>1025</v>
      </c>
      <c r="C10481" t="s">
        <v>1013</v>
      </c>
      <c r="D10481" t="s">
        <v>964</v>
      </c>
      <c r="E10481" t="s">
        <v>1015</v>
      </c>
      <c r="F10481" s="86">
        <v>41451.937732318802</v>
      </c>
    </row>
    <row r="10482" spans="1:6">
      <c r="A10482">
        <v>2025</v>
      </c>
      <c r="B10482" t="s">
        <v>1025</v>
      </c>
      <c r="C10482" t="s">
        <v>1013</v>
      </c>
      <c r="D10482" t="s">
        <v>964</v>
      </c>
      <c r="E10482" t="s">
        <v>1015</v>
      </c>
      <c r="F10482" s="86">
        <v>41354.969862917002</v>
      </c>
    </row>
    <row r="10483" spans="1:6">
      <c r="A10483">
        <v>2026</v>
      </c>
      <c r="B10483" t="s">
        <v>1025</v>
      </c>
      <c r="C10483" t="s">
        <v>1013</v>
      </c>
      <c r="D10483" t="s">
        <v>964</v>
      </c>
      <c r="E10483" t="s">
        <v>1015</v>
      </c>
      <c r="F10483" s="86">
        <v>41170.656247839499</v>
      </c>
    </row>
    <row r="10484" spans="1:6">
      <c r="A10484">
        <v>2027</v>
      </c>
      <c r="B10484" t="s">
        <v>1025</v>
      </c>
      <c r="C10484" t="s">
        <v>1013</v>
      </c>
      <c r="D10484" t="s">
        <v>964</v>
      </c>
      <c r="E10484" t="s">
        <v>1015</v>
      </c>
      <c r="F10484" s="86">
        <v>40874.098658233503</v>
      </c>
    </row>
    <row r="10485" spans="1:6">
      <c r="A10485">
        <v>2028</v>
      </c>
      <c r="B10485" t="s">
        <v>1025</v>
      </c>
      <c r="C10485" t="s">
        <v>1013</v>
      </c>
      <c r="D10485" t="s">
        <v>964</v>
      </c>
      <c r="E10485" t="s">
        <v>1015</v>
      </c>
      <c r="F10485" s="86">
        <v>40442.898103129402</v>
      </c>
    </row>
    <row r="10486" spans="1:6">
      <c r="A10486">
        <v>2029</v>
      </c>
      <c r="B10486" t="s">
        <v>1025</v>
      </c>
      <c r="C10486" t="s">
        <v>1013</v>
      </c>
      <c r="D10486" t="s">
        <v>964</v>
      </c>
      <c r="E10486" t="s">
        <v>1015</v>
      </c>
      <c r="F10486" s="86">
        <v>39866.383439692101</v>
      </c>
    </row>
    <row r="10487" spans="1:6">
      <c r="A10487">
        <v>2030</v>
      </c>
      <c r="B10487" t="s">
        <v>1025</v>
      </c>
      <c r="C10487" t="s">
        <v>1013</v>
      </c>
      <c r="D10487" t="s">
        <v>964</v>
      </c>
      <c r="E10487" t="s">
        <v>1015</v>
      </c>
      <c r="F10487" s="86">
        <v>39135.796434301803</v>
      </c>
    </row>
    <row r="10488" spans="1:6">
      <c r="A10488">
        <v>2031</v>
      </c>
      <c r="B10488" t="s">
        <v>1025</v>
      </c>
      <c r="C10488" t="s">
        <v>1013</v>
      </c>
      <c r="D10488" t="s">
        <v>964</v>
      </c>
      <c r="E10488" t="s">
        <v>1015</v>
      </c>
      <c r="F10488" s="86">
        <v>38268.997507659697</v>
      </c>
    </row>
    <row r="10489" spans="1:6">
      <c r="A10489">
        <v>2032</v>
      </c>
      <c r="B10489" t="s">
        <v>1025</v>
      </c>
      <c r="C10489" t="s">
        <v>1013</v>
      </c>
      <c r="D10489" t="s">
        <v>964</v>
      </c>
      <c r="E10489" t="s">
        <v>1015</v>
      </c>
      <c r="F10489" s="86">
        <v>37290.841385262502</v>
      </c>
    </row>
    <row r="10490" spans="1:6">
      <c r="A10490">
        <v>2033</v>
      </c>
      <c r="B10490" t="s">
        <v>1025</v>
      </c>
      <c r="C10490" t="s">
        <v>1013</v>
      </c>
      <c r="D10490" t="s">
        <v>964</v>
      </c>
      <c r="E10490" t="s">
        <v>1015</v>
      </c>
      <c r="F10490" s="86">
        <v>36235.046179405101</v>
      </c>
    </row>
    <row r="10491" spans="1:6">
      <c r="A10491">
        <v>2034</v>
      </c>
      <c r="B10491" t="s">
        <v>1025</v>
      </c>
      <c r="C10491" t="s">
        <v>1013</v>
      </c>
      <c r="D10491" t="s">
        <v>964</v>
      </c>
      <c r="E10491" t="s">
        <v>1015</v>
      </c>
      <c r="F10491" s="86">
        <v>35170.444203154002</v>
      </c>
    </row>
    <row r="10492" spans="1:6">
      <c r="A10492">
        <v>2035</v>
      </c>
      <c r="B10492" t="s">
        <v>1025</v>
      </c>
      <c r="C10492" t="s">
        <v>1013</v>
      </c>
      <c r="D10492" t="s">
        <v>964</v>
      </c>
      <c r="E10492" t="s">
        <v>1015</v>
      </c>
      <c r="F10492" s="86">
        <v>34125.676487272402</v>
      </c>
    </row>
    <row r="10493" spans="1:6">
      <c r="A10493">
        <v>2036</v>
      </c>
      <c r="B10493" t="s">
        <v>1025</v>
      </c>
      <c r="C10493" t="s">
        <v>1013</v>
      </c>
      <c r="D10493" t="s">
        <v>964</v>
      </c>
      <c r="E10493" t="s">
        <v>1015</v>
      </c>
      <c r="F10493" s="86">
        <v>33105.678929155001</v>
      </c>
    </row>
    <row r="10494" spans="1:6">
      <c r="A10494">
        <v>2037</v>
      </c>
      <c r="B10494" t="s">
        <v>1025</v>
      </c>
      <c r="C10494" t="s">
        <v>1013</v>
      </c>
      <c r="D10494" t="s">
        <v>964</v>
      </c>
      <c r="E10494" t="s">
        <v>1015</v>
      </c>
      <c r="F10494" s="86">
        <v>32105.259836176599</v>
      </c>
    </row>
    <row r="10495" spans="1:6">
      <c r="A10495">
        <v>2038</v>
      </c>
      <c r="B10495" t="s">
        <v>1025</v>
      </c>
      <c r="C10495" t="s">
        <v>1013</v>
      </c>
      <c r="D10495" t="s">
        <v>964</v>
      </c>
      <c r="E10495" t="s">
        <v>1015</v>
      </c>
      <c r="F10495" s="86">
        <v>31132.661807902899</v>
      </c>
    </row>
    <row r="10496" spans="1:6">
      <c r="A10496">
        <v>2039</v>
      </c>
      <c r="B10496" t="s">
        <v>1025</v>
      </c>
      <c r="C10496" t="s">
        <v>1013</v>
      </c>
      <c r="D10496" t="s">
        <v>964</v>
      </c>
      <c r="E10496" t="s">
        <v>1015</v>
      </c>
      <c r="F10496" s="86">
        <v>30190.568078062101</v>
      </c>
    </row>
    <row r="10497" spans="1:6">
      <c r="A10497">
        <v>2040</v>
      </c>
      <c r="B10497" t="s">
        <v>1025</v>
      </c>
      <c r="C10497" t="s">
        <v>1013</v>
      </c>
      <c r="D10497" t="s">
        <v>964</v>
      </c>
      <c r="E10497" t="s">
        <v>1015</v>
      </c>
      <c r="F10497" s="86">
        <v>29295.622446835201</v>
      </c>
    </row>
    <row r="10498" spans="1:6">
      <c r="A10498">
        <v>2041</v>
      </c>
      <c r="B10498" t="s">
        <v>1025</v>
      </c>
      <c r="C10498" t="s">
        <v>1013</v>
      </c>
      <c r="D10498" t="s">
        <v>964</v>
      </c>
      <c r="E10498" t="s">
        <v>1015</v>
      </c>
      <c r="F10498" s="86">
        <v>28458.182973271301</v>
      </c>
    </row>
    <row r="10499" spans="1:6">
      <c r="A10499">
        <v>2042</v>
      </c>
      <c r="B10499" t="s">
        <v>1025</v>
      </c>
      <c r="C10499" t="s">
        <v>1013</v>
      </c>
      <c r="D10499" t="s">
        <v>964</v>
      </c>
      <c r="E10499" t="s">
        <v>1015</v>
      </c>
      <c r="F10499" s="86">
        <v>27696.331686435999</v>
      </c>
    </row>
    <row r="10500" spans="1:6">
      <c r="A10500">
        <v>2043</v>
      </c>
      <c r="B10500" t="s">
        <v>1025</v>
      </c>
      <c r="C10500" t="s">
        <v>1013</v>
      </c>
      <c r="D10500" t="s">
        <v>964</v>
      </c>
      <c r="E10500" t="s">
        <v>1015</v>
      </c>
      <c r="F10500" s="86">
        <v>27019.703898845601</v>
      </c>
    </row>
    <row r="10501" spans="1:6">
      <c r="A10501">
        <v>2044</v>
      </c>
      <c r="B10501" t="s">
        <v>1025</v>
      </c>
      <c r="C10501" t="s">
        <v>1013</v>
      </c>
      <c r="D10501" t="s">
        <v>964</v>
      </c>
      <c r="E10501" t="s">
        <v>1015</v>
      </c>
      <c r="F10501" s="86">
        <v>26442.355278760198</v>
      </c>
    </row>
    <row r="10502" spans="1:6">
      <c r="A10502">
        <v>2045</v>
      </c>
      <c r="B10502" t="s">
        <v>1025</v>
      </c>
      <c r="C10502" t="s">
        <v>1013</v>
      </c>
      <c r="D10502" t="s">
        <v>964</v>
      </c>
      <c r="E10502" t="s">
        <v>1015</v>
      </c>
      <c r="F10502" s="86">
        <v>25968.842038551898</v>
      </c>
    </row>
    <row r="10503" spans="1:6">
      <c r="A10503">
        <v>2046</v>
      </c>
      <c r="B10503" t="s">
        <v>1025</v>
      </c>
      <c r="C10503" t="s">
        <v>1013</v>
      </c>
      <c r="D10503" t="s">
        <v>964</v>
      </c>
      <c r="E10503" t="s">
        <v>1015</v>
      </c>
      <c r="F10503" s="86">
        <v>25597.780656767001</v>
      </c>
    </row>
    <row r="10504" spans="1:6">
      <c r="A10504">
        <v>2047</v>
      </c>
      <c r="B10504" t="s">
        <v>1025</v>
      </c>
      <c r="C10504" t="s">
        <v>1013</v>
      </c>
      <c r="D10504" t="s">
        <v>964</v>
      </c>
      <c r="E10504" t="s">
        <v>1015</v>
      </c>
      <c r="F10504" s="86">
        <v>25326.507170165802</v>
      </c>
    </row>
    <row r="10505" spans="1:6">
      <c r="A10505">
        <v>2048</v>
      </c>
      <c r="B10505" t="s">
        <v>1025</v>
      </c>
      <c r="C10505" t="s">
        <v>1013</v>
      </c>
      <c r="D10505" t="s">
        <v>964</v>
      </c>
      <c r="E10505" t="s">
        <v>1015</v>
      </c>
      <c r="F10505" s="86">
        <v>25142.408123519999</v>
      </c>
    </row>
    <row r="10506" spans="1:6">
      <c r="A10506">
        <v>2049</v>
      </c>
      <c r="B10506" t="s">
        <v>1025</v>
      </c>
      <c r="C10506" t="s">
        <v>1013</v>
      </c>
      <c r="D10506" t="s">
        <v>964</v>
      </c>
      <c r="E10506" t="s">
        <v>1015</v>
      </c>
      <c r="F10506" s="86">
        <v>25036.780000251601</v>
      </c>
    </row>
    <row r="10507" spans="1:6">
      <c r="A10507">
        <v>2050</v>
      </c>
      <c r="B10507" t="s">
        <v>1025</v>
      </c>
      <c r="C10507" t="s">
        <v>1013</v>
      </c>
      <c r="D10507" t="s">
        <v>964</v>
      </c>
      <c r="E10507" t="s">
        <v>1015</v>
      </c>
      <c r="F10507" s="86">
        <v>24991.8132573232</v>
      </c>
    </row>
    <row r="10508" spans="1:6">
      <c r="A10508">
        <v>2017</v>
      </c>
      <c r="B10508" t="s">
        <v>1026</v>
      </c>
      <c r="C10508" t="s">
        <v>1013</v>
      </c>
      <c r="D10508" t="s">
        <v>964</v>
      </c>
      <c r="E10508" t="s">
        <v>1015</v>
      </c>
      <c r="F10508" s="86">
        <v>0</v>
      </c>
    </row>
    <row r="10509" spans="1:6">
      <c r="A10509">
        <v>2018</v>
      </c>
      <c r="B10509" t="s">
        <v>1026</v>
      </c>
      <c r="C10509" t="s">
        <v>1013</v>
      </c>
      <c r="D10509" t="s">
        <v>964</v>
      </c>
      <c r="E10509" t="s">
        <v>1015</v>
      </c>
      <c r="F10509" s="86">
        <v>0</v>
      </c>
    </row>
    <row r="10510" spans="1:6">
      <c r="A10510">
        <v>2019</v>
      </c>
      <c r="B10510" t="s">
        <v>1026</v>
      </c>
      <c r="C10510" t="s">
        <v>1013</v>
      </c>
      <c r="D10510" t="s">
        <v>964</v>
      </c>
      <c r="E10510" t="s">
        <v>1015</v>
      </c>
      <c r="F10510" s="86">
        <v>0</v>
      </c>
    </row>
    <row r="10511" spans="1:6">
      <c r="A10511">
        <v>2020</v>
      </c>
      <c r="B10511" t="s">
        <v>1026</v>
      </c>
      <c r="C10511" t="s">
        <v>1013</v>
      </c>
      <c r="D10511" t="s">
        <v>964</v>
      </c>
      <c r="E10511" t="s">
        <v>1015</v>
      </c>
      <c r="F10511" s="86">
        <v>0</v>
      </c>
    </row>
    <row r="10512" spans="1:6">
      <c r="A10512">
        <v>2021</v>
      </c>
      <c r="B10512" t="s">
        <v>1026</v>
      </c>
      <c r="C10512" t="s">
        <v>1013</v>
      </c>
      <c r="D10512" t="s">
        <v>964</v>
      </c>
      <c r="E10512" t="s">
        <v>1015</v>
      </c>
      <c r="F10512" s="86">
        <v>0</v>
      </c>
    </row>
    <row r="10513" spans="1:6">
      <c r="A10513">
        <v>2022</v>
      </c>
      <c r="B10513" t="s">
        <v>1026</v>
      </c>
      <c r="C10513" t="s">
        <v>1013</v>
      </c>
      <c r="D10513" t="s">
        <v>964</v>
      </c>
      <c r="E10513" t="s">
        <v>1015</v>
      </c>
      <c r="F10513" s="86">
        <v>0</v>
      </c>
    </row>
    <row r="10514" spans="1:6">
      <c r="A10514">
        <v>2023</v>
      </c>
      <c r="B10514" t="s">
        <v>1026</v>
      </c>
      <c r="C10514" t="s">
        <v>1013</v>
      </c>
      <c r="D10514" t="s">
        <v>964</v>
      </c>
      <c r="E10514" t="s">
        <v>1015</v>
      </c>
      <c r="F10514" s="86">
        <v>0</v>
      </c>
    </row>
    <row r="10515" spans="1:6">
      <c r="A10515">
        <v>2024</v>
      </c>
      <c r="B10515" t="s">
        <v>1026</v>
      </c>
      <c r="C10515" t="s">
        <v>1013</v>
      </c>
      <c r="D10515" t="s">
        <v>964</v>
      </c>
      <c r="E10515" t="s">
        <v>1015</v>
      </c>
      <c r="F10515" s="86">
        <v>0</v>
      </c>
    </row>
    <row r="10516" spans="1:6">
      <c r="A10516">
        <v>2025</v>
      </c>
      <c r="B10516" t="s">
        <v>1026</v>
      </c>
      <c r="C10516" t="s">
        <v>1013</v>
      </c>
      <c r="D10516" t="s">
        <v>964</v>
      </c>
      <c r="E10516" t="s">
        <v>1015</v>
      </c>
      <c r="F10516" s="86">
        <v>0</v>
      </c>
    </row>
    <row r="10517" spans="1:6">
      <c r="A10517">
        <v>2026</v>
      </c>
      <c r="B10517" t="s">
        <v>1026</v>
      </c>
      <c r="C10517" t="s">
        <v>1013</v>
      </c>
      <c r="D10517" t="s">
        <v>964</v>
      </c>
      <c r="E10517" t="s">
        <v>1015</v>
      </c>
      <c r="F10517" s="86">
        <v>0</v>
      </c>
    </row>
    <row r="10518" spans="1:6">
      <c r="A10518">
        <v>2027</v>
      </c>
      <c r="B10518" t="s">
        <v>1026</v>
      </c>
      <c r="C10518" t="s">
        <v>1013</v>
      </c>
      <c r="D10518" t="s">
        <v>964</v>
      </c>
      <c r="E10518" t="s">
        <v>1015</v>
      </c>
      <c r="F10518" s="86">
        <v>0</v>
      </c>
    </row>
    <row r="10519" spans="1:6">
      <c r="A10519">
        <v>2028</v>
      </c>
      <c r="B10519" t="s">
        <v>1026</v>
      </c>
      <c r="C10519" t="s">
        <v>1013</v>
      </c>
      <c r="D10519" t="s">
        <v>964</v>
      </c>
      <c r="E10519" t="s">
        <v>1015</v>
      </c>
      <c r="F10519" s="86">
        <v>0</v>
      </c>
    </row>
    <row r="10520" spans="1:6">
      <c r="A10520">
        <v>2029</v>
      </c>
      <c r="B10520" t="s">
        <v>1026</v>
      </c>
      <c r="C10520" t="s">
        <v>1013</v>
      </c>
      <c r="D10520" t="s">
        <v>964</v>
      </c>
      <c r="E10520" t="s">
        <v>1015</v>
      </c>
      <c r="F10520" s="86">
        <v>0</v>
      </c>
    </row>
    <row r="10521" spans="1:6">
      <c r="A10521">
        <v>2030</v>
      </c>
      <c r="B10521" t="s">
        <v>1026</v>
      </c>
      <c r="C10521" t="s">
        <v>1013</v>
      </c>
      <c r="D10521" t="s">
        <v>964</v>
      </c>
      <c r="E10521" t="s">
        <v>1015</v>
      </c>
      <c r="F10521" s="86">
        <v>0</v>
      </c>
    </row>
    <row r="10522" spans="1:6">
      <c r="A10522">
        <v>2031</v>
      </c>
      <c r="B10522" t="s">
        <v>1026</v>
      </c>
      <c r="C10522" t="s">
        <v>1013</v>
      </c>
      <c r="D10522" t="s">
        <v>964</v>
      </c>
      <c r="E10522" t="s">
        <v>1015</v>
      </c>
      <c r="F10522" s="86">
        <v>0</v>
      </c>
    </row>
    <row r="10523" spans="1:6">
      <c r="A10523">
        <v>2032</v>
      </c>
      <c r="B10523" t="s">
        <v>1026</v>
      </c>
      <c r="C10523" t="s">
        <v>1013</v>
      </c>
      <c r="D10523" t="s">
        <v>964</v>
      </c>
      <c r="E10523" t="s">
        <v>1015</v>
      </c>
      <c r="F10523" s="86">
        <v>0</v>
      </c>
    </row>
    <row r="10524" spans="1:6">
      <c r="A10524">
        <v>2033</v>
      </c>
      <c r="B10524" t="s">
        <v>1026</v>
      </c>
      <c r="C10524" t="s">
        <v>1013</v>
      </c>
      <c r="D10524" t="s">
        <v>964</v>
      </c>
      <c r="E10524" t="s">
        <v>1015</v>
      </c>
      <c r="F10524" s="86">
        <v>0</v>
      </c>
    </row>
    <row r="10525" spans="1:6">
      <c r="A10525">
        <v>2034</v>
      </c>
      <c r="B10525" t="s">
        <v>1026</v>
      </c>
      <c r="C10525" t="s">
        <v>1013</v>
      </c>
      <c r="D10525" t="s">
        <v>964</v>
      </c>
      <c r="E10525" t="s">
        <v>1015</v>
      </c>
      <c r="F10525" s="86">
        <v>0</v>
      </c>
    </row>
    <row r="10526" spans="1:6">
      <c r="A10526">
        <v>2035</v>
      </c>
      <c r="B10526" t="s">
        <v>1026</v>
      </c>
      <c r="C10526" t="s">
        <v>1013</v>
      </c>
      <c r="D10526" t="s">
        <v>964</v>
      </c>
      <c r="E10526" t="s">
        <v>1015</v>
      </c>
      <c r="F10526" s="86">
        <v>0</v>
      </c>
    </row>
    <row r="10527" spans="1:6">
      <c r="A10527">
        <v>2036</v>
      </c>
      <c r="B10527" t="s">
        <v>1026</v>
      </c>
      <c r="C10527" t="s">
        <v>1013</v>
      </c>
      <c r="D10527" t="s">
        <v>964</v>
      </c>
      <c r="E10527" t="s">
        <v>1015</v>
      </c>
      <c r="F10527" s="86">
        <v>0</v>
      </c>
    </row>
    <row r="10528" spans="1:6">
      <c r="A10528">
        <v>2037</v>
      </c>
      <c r="B10528" t="s">
        <v>1026</v>
      </c>
      <c r="C10528" t="s">
        <v>1013</v>
      </c>
      <c r="D10528" t="s">
        <v>964</v>
      </c>
      <c r="E10528" t="s">
        <v>1015</v>
      </c>
      <c r="F10528" s="86">
        <v>0</v>
      </c>
    </row>
    <row r="10529" spans="1:6">
      <c r="A10529">
        <v>2038</v>
      </c>
      <c r="B10529" t="s">
        <v>1026</v>
      </c>
      <c r="C10529" t="s">
        <v>1013</v>
      </c>
      <c r="D10529" t="s">
        <v>964</v>
      </c>
      <c r="E10529" t="s">
        <v>1015</v>
      </c>
      <c r="F10529" s="86">
        <v>0</v>
      </c>
    </row>
    <row r="10530" spans="1:6">
      <c r="A10530">
        <v>2039</v>
      </c>
      <c r="B10530" t="s">
        <v>1026</v>
      </c>
      <c r="C10530" t="s">
        <v>1013</v>
      </c>
      <c r="D10530" t="s">
        <v>964</v>
      </c>
      <c r="E10530" t="s">
        <v>1015</v>
      </c>
      <c r="F10530" s="86">
        <v>0</v>
      </c>
    </row>
    <row r="10531" spans="1:6">
      <c r="A10531">
        <v>2040</v>
      </c>
      <c r="B10531" t="s">
        <v>1026</v>
      </c>
      <c r="C10531" t="s">
        <v>1013</v>
      </c>
      <c r="D10531" t="s">
        <v>964</v>
      </c>
      <c r="E10531" t="s">
        <v>1015</v>
      </c>
      <c r="F10531" s="86">
        <v>0</v>
      </c>
    </row>
    <row r="10532" spans="1:6">
      <c r="A10532">
        <v>2041</v>
      </c>
      <c r="B10532" t="s">
        <v>1026</v>
      </c>
      <c r="C10532" t="s">
        <v>1013</v>
      </c>
      <c r="D10532" t="s">
        <v>964</v>
      </c>
      <c r="E10532" t="s">
        <v>1015</v>
      </c>
      <c r="F10532" s="86">
        <v>0</v>
      </c>
    </row>
    <row r="10533" spans="1:6">
      <c r="A10533">
        <v>2042</v>
      </c>
      <c r="B10533" t="s">
        <v>1026</v>
      </c>
      <c r="C10533" t="s">
        <v>1013</v>
      </c>
      <c r="D10533" t="s">
        <v>964</v>
      </c>
      <c r="E10533" t="s">
        <v>1015</v>
      </c>
      <c r="F10533" s="86">
        <v>0</v>
      </c>
    </row>
    <row r="10534" spans="1:6">
      <c r="A10534">
        <v>2043</v>
      </c>
      <c r="B10534" t="s">
        <v>1026</v>
      </c>
      <c r="C10534" t="s">
        <v>1013</v>
      </c>
      <c r="D10534" t="s">
        <v>964</v>
      </c>
      <c r="E10534" t="s">
        <v>1015</v>
      </c>
      <c r="F10534" s="86">
        <v>0</v>
      </c>
    </row>
    <row r="10535" spans="1:6">
      <c r="A10535">
        <v>2044</v>
      </c>
      <c r="B10535" t="s">
        <v>1026</v>
      </c>
      <c r="C10535" t="s">
        <v>1013</v>
      </c>
      <c r="D10535" t="s">
        <v>964</v>
      </c>
      <c r="E10535" t="s">
        <v>1015</v>
      </c>
      <c r="F10535" s="86">
        <v>0</v>
      </c>
    </row>
    <row r="10536" spans="1:6">
      <c r="A10536">
        <v>2045</v>
      </c>
      <c r="B10536" t="s">
        <v>1026</v>
      </c>
      <c r="C10536" t="s">
        <v>1013</v>
      </c>
      <c r="D10536" t="s">
        <v>964</v>
      </c>
      <c r="E10536" t="s">
        <v>1015</v>
      </c>
      <c r="F10536" s="86">
        <v>0</v>
      </c>
    </row>
    <row r="10537" spans="1:6">
      <c r="A10537">
        <v>2046</v>
      </c>
      <c r="B10537" t="s">
        <v>1026</v>
      </c>
      <c r="C10537" t="s">
        <v>1013</v>
      </c>
      <c r="D10537" t="s">
        <v>964</v>
      </c>
      <c r="E10537" t="s">
        <v>1015</v>
      </c>
      <c r="F10537" s="86">
        <v>0</v>
      </c>
    </row>
    <row r="10538" spans="1:6">
      <c r="A10538">
        <v>2047</v>
      </c>
      <c r="B10538" t="s">
        <v>1026</v>
      </c>
      <c r="C10538" t="s">
        <v>1013</v>
      </c>
      <c r="D10538" t="s">
        <v>964</v>
      </c>
      <c r="E10538" t="s">
        <v>1015</v>
      </c>
      <c r="F10538" s="86">
        <v>0</v>
      </c>
    </row>
    <row r="10539" spans="1:6">
      <c r="A10539">
        <v>2048</v>
      </c>
      <c r="B10539" t="s">
        <v>1026</v>
      </c>
      <c r="C10539" t="s">
        <v>1013</v>
      </c>
      <c r="D10539" t="s">
        <v>964</v>
      </c>
      <c r="E10539" t="s">
        <v>1015</v>
      </c>
      <c r="F10539" s="86">
        <v>0</v>
      </c>
    </row>
    <row r="10540" spans="1:6">
      <c r="A10540">
        <v>2049</v>
      </c>
      <c r="B10540" t="s">
        <v>1026</v>
      </c>
      <c r="C10540" t="s">
        <v>1013</v>
      </c>
      <c r="D10540" t="s">
        <v>964</v>
      </c>
      <c r="E10540" t="s">
        <v>1015</v>
      </c>
      <c r="F10540" s="86">
        <v>0</v>
      </c>
    </row>
    <row r="10541" spans="1:6">
      <c r="A10541">
        <v>2050</v>
      </c>
      <c r="B10541" t="s">
        <v>1026</v>
      </c>
      <c r="C10541" t="s">
        <v>1013</v>
      </c>
      <c r="D10541" t="s">
        <v>964</v>
      </c>
      <c r="E10541" t="s">
        <v>1015</v>
      </c>
      <c r="F10541" s="86">
        <v>0</v>
      </c>
    </row>
    <row r="10542" spans="1:6">
      <c r="A10542">
        <v>2017</v>
      </c>
      <c r="B10542" t="s">
        <v>1027</v>
      </c>
      <c r="C10542" t="s">
        <v>1013</v>
      </c>
      <c r="D10542" t="s">
        <v>964</v>
      </c>
      <c r="E10542" t="s">
        <v>1015</v>
      </c>
      <c r="F10542" s="86">
        <v>0</v>
      </c>
    </row>
    <row r="10543" spans="1:6">
      <c r="A10543">
        <v>2018</v>
      </c>
      <c r="B10543" t="s">
        <v>1027</v>
      </c>
      <c r="C10543" t="s">
        <v>1013</v>
      </c>
      <c r="D10543" t="s">
        <v>964</v>
      </c>
      <c r="E10543" t="s">
        <v>1015</v>
      </c>
      <c r="F10543" s="86">
        <v>0</v>
      </c>
    </row>
    <row r="10544" spans="1:6">
      <c r="A10544">
        <v>2019</v>
      </c>
      <c r="B10544" t="s">
        <v>1027</v>
      </c>
      <c r="C10544" t="s">
        <v>1013</v>
      </c>
      <c r="D10544" t="s">
        <v>964</v>
      </c>
      <c r="E10544" t="s">
        <v>1015</v>
      </c>
      <c r="F10544" s="86">
        <v>0</v>
      </c>
    </row>
    <row r="10545" spans="1:6">
      <c r="A10545">
        <v>2020</v>
      </c>
      <c r="B10545" t="s">
        <v>1027</v>
      </c>
      <c r="C10545" t="s">
        <v>1013</v>
      </c>
      <c r="D10545" t="s">
        <v>964</v>
      </c>
      <c r="E10545" t="s">
        <v>1015</v>
      </c>
      <c r="F10545" s="86">
        <v>0</v>
      </c>
    </row>
    <row r="10546" spans="1:6">
      <c r="A10546">
        <v>2021</v>
      </c>
      <c r="B10546" t="s">
        <v>1027</v>
      </c>
      <c r="C10546" t="s">
        <v>1013</v>
      </c>
      <c r="D10546" t="s">
        <v>964</v>
      </c>
      <c r="E10546" t="s">
        <v>1015</v>
      </c>
      <c r="F10546" s="86">
        <v>0</v>
      </c>
    </row>
    <row r="10547" spans="1:6">
      <c r="A10547">
        <v>2022</v>
      </c>
      <c r="B10547" t="s">
        <v>1027</v>
      </c>
      <c r="C10547" t="s">
        <v>1013</v>
      </c>
      <c r="D10547" t="s">
        <v>964</v>
      </c>
      <c r="E10547" t="s">
        <v>1015</v>
      </c>
      <c r="F10547" s="86">
        <v>0</v>
      </c>
    </row>
    <row r="10548" spans="1:6">
      <c r="A10548">
        <v>2023</v>
      </c>
      <c r="B10548" t="s">
        <v>1027</v>
      </c>
      <c r="C10548" t="s">
        <v>1013</v>
      </c>
      <c r="D10548" t="s">
        <v>964</v>
      </c>
      <c r="E10548" t="s">
        <v>1015</v>
      </c>
      <c r="F10548" s="86">
        <v>0</v>
      </c>
    </row>
    <row r="10549" spans="1:6">
      <c r="A10549">
        <v>2024</v>
      </c>
      <c r="B10549" t="s">
        <v>1027</v>
      </c>
      <c r="C10549" t="s">
        <v>1013</v>
      </c>
      <c r="D10549" t="s">
        <v>964</v>
      </c>
      <c r="E10549" t="s">
        <v>1015</v>
      </c>
      <c r="F10549" s="86">
        <v>0</v>
      </c>
    </row>
    <row r="10550" spans="1:6">
      <c r="A10550">
        <v>2025</v>
      </c>
      <c r="B10550" t="s">
        <v>1027</v>
      </c>
      <c r="C10550" t="s">
        <v>1013</v>
      </c>
      <c r="D10550" t="s">
        <v>964</v>
      </c>
      <c r="E10550" t="s">
        <v>1015</v>
      </c>
      <c r="F10550" s="86">
        <v>0</v>
      </c>
    </row>
    <row r="10551" spans="1:6">
      <c r="A10551">
        <v>2026</v>
      </c>
      <c r="B10551" t="s">
        <v>1027</v>
      </c>
      <c r="C10551" t="s">
        <v>1013</v>
      </c>
      <c r="D10551" t="s">
        <v>964</v>
      </c>
      <c r="E10551" t="s">
        <v>1015</v>
      </c>
      <c r="F10551" s="86">
        <v>0</v>
      </c>
    </row>
    <row r="10552" spans="1:6">
      <c r="A10552">
        <v>2027</v>
      </c>
      <c r="B10552" t="s">
        <v>1027</v>
      </c>
      <c r="C10552" t="s">
        <v>1013</v>
      </c>
      <c r="D10552" t="s">
        <v>964</v>
      </c>
      <c r="E10552" t="s">
        <v>1015</v>
      </c>
      <c r="F10552" s="86">
        <v>0</v>
      </c>
    </row>
    <row r="10553" spans="1:6">
      <c r="A10553">
        <v>2028</v>
      </c>
      <c r="B10553" t="s">
        <v>1027</v>
      </c>
      <c r="C10553" t="s">
        <v>1013</v>
      </c>
      <c r="D10553" t="s">
        <v>964</v>
      </c>
      <c r="E10553" t="s">
        <v>1015</v>
      </c>
      <c r="F10553" s="86">
        <v>0</v>
      </c>
    </row>
    <row r="10554" spans="1:6">
      <c r="A10554">
        <v>2029</v>
      </c>
      <c r="B10554" t="s">
        <v>1027</v>
      </c>
      <c r="C10554" t="s">
        <v>1013</v>
      </c>
      <c r="D10554" t="s">
        <v>964</v>
      </c>
      <c r="E10554" t="s">
        <v>1015</v>
      </c>
      <c r="F10554" s="86">
        <v>0</v>
      </c>
    </row>
    <row r="10555" spans="1:6">
      <c r="A10555">
        <v>2030</v>
      </c>
      <c r="B10555" t="s">
        <v>1027</v>
      </c>
      <c r="C10555" t="s">
        <v>1013</v>
      </c>
      <c r="D10555" t="s">
        <v>964</v>
      </c>
      <c r="E10555" t="s">
        <v>1015</v>
      </c>
      <c r="F10555" s="86">
        <v>0</v>
      </c>
    </row>
    <row r="10556" spans="1:6">
      <c r="A10556">
        <v>2031</v>
      </c>
      <c r="B10556" t="s">
        <v>1027</v>
      </c>
      <c r="C10556" t="s">
        <v>1013</v>
      </c>
      <c r="D10556" t="s">
        <v>964</v>
      </c>
      <c r="E10556" t="s">
        <v>1015</v>
      </c>
      <c r="F10556" s="86">
        <v>0</v>
      </c>
    </row>
    <row r="10557" spans="1:6">
      <c r="A10557">
        <v>2032</v>
      </c>
      <c r="B10557" t="s">
        <v>1027</v>
      </c>
      <c r="C10557" t="s">
        <v>1013</v>
      </c>
      <c r="D10557" t="s">
        <v>964</v>
      </c>
      <c r="E10557" t="s">
        <v>1015</v>
      </c>
      <c r="F10557" s="86">
        <v>0</v>
      </c>
    </row>
    <row r="10558" spans="1:6">
      <c r="A10558">
        <v>2033</v>
      </c>
      <c r="B10558" t="s">
        <v>1027</v>
      </c>
      <c r="C10558" t="s">
        <v>1013</v>
      </c>
      <c r="D10558" t="s">
        <v>964</v>
      </c>
      <c r="E10558" t="s">
        <v>1015</v>
      </c>
      <c r="F10558" s="86">
        <v>0</v>
      </c>
    </row>
    <row r="10559" spans="1:6">
      <c r="A10559">
        <v>2034</v>
      </c>
      <c r="B10559" t="s">
        <v>1027</v>
      </c>
      <c r="C10559" t="s">
        <v>1013</v>
      </c>
      <c r="D10559" t="s">
        <v>964</v>
      </c>
      <c r="E10559" t="s">
        <v>1015</v>
      </c>
      <c r="F10559" s="86">
        <v>0</v>
      </c>
    </row>
    <row r="10560" spans="1:6">
      <c r="A10560">
        <v>2035</v>
      </c>
      <c r="B10560" t="s">
        <v>1027</v>
      </c>
      <c r="C10560" t="s">
        <v>1013</v>
      </c>
      <c r="D10560" t="s">
        <v>964</v>
      </c>
      <c r="E10560" t="s">
        <v>1015</v>
      </c>
      <c r="F10560" s="86">
        <v>0</v>
      </c>
    </row>
    <row r="10561" spans="1:6">
      <c r="A10561">
        <v>2036</v>
      </c>
      <c r="B10561" t="s">
        <v>1027</v>
      </c>
      <c r="C10561" t="s">
        <v>1013</v>
      </c>
      <c r="D10561" t="s">
        <v>964</v>
      </c>
      <c r="E10561" t="s">
        <v>1015</v>
      </c>
      <c r="F10561" s="86">
        <v>0</v>
      </c>
    </row>
    <row r="10562" spans="1:6">
      <c r="A10562">
        <v>2037</v>
      </c>
      <c r="B10562" t="s">
        <v>1027</v>
      </c>
      <c r="C10562" t="s">
        <v>1013</v>
      </c>
      <c r="D10562" t="s">
        <v>964</v>
      </c>
      <c r="E10562" t="s">
        <v>1015</v>
      </c>
      <c r="F10562" s="86">
        <v>0</v>
      </c>
    </row>
    <row r="10563" spans="1:6">
      <c r="A10563">
        <v>2038</v>
      </c>
      <c r="B10563" t="s">
        <v>1027</v>
      </c>
      <c r="C10563" t="s">
        <v>1013</v>
      </c>
      <c r="D10563" t="s">
        <v>964</v>
      </c>
      <c r="E10563" t="s">
        <v>1015</v>
      </c>
      <c r="F10563" s="86">
        <v>0</v>
      </c>
    </row>
    <row r="10564" spans="1:6">
      <c r="A10564">
        <v>2039</v>
      </c>
      <c r="B10564" t="s">
        <v>1027</v>
      </c>
      <c r="C10564" t="s">
        <v>1013</v>
      </c>
      <c r="D10564" t="s">
        <v>964</v>
      </c>
      <c r="E10564" t="s">
        <v>1015</v>
      </c>
      <c r="F10564" s="86">
        <v>0</v>
      </c>
    </row>
    <row r="10565" spans="1:6">
      <c r="A10565">
        <v>2040</v>
      </c>
      <c r="B10565" t="s">
        <v>1027</v>
      </c>
      <c r="C10565" t="s">
        <v>1013</v>
      </c>
      <c r="D10565" t="s">
        <v>964</v>
      </c>
      <c r="E10565" t="s">
        <v>1015</v>
      </c>
      <c r="F10565" s="86">
        <v>0</v>
      </c>
    </row>
    <row r="10566" spans="1:6">
      <c r="A10566">
        <v>2041</v>
      </c>
      <c r="B10566" t="s">
        <v>1027</v>
      </c>
      <c r="C10566" t="s">
        <v>1013</v>
      </c>
      <c r="D10566" t="s">
        <v>964</v>
      </c>
      <c r="E10566" t="s">
        <v>1015</v>
      </c>
      <c r="F10566" s="86">
        <v>0</v>
      </c>
    </row>
    <row r="10567" spans="1:6">
      <c r="A10567">
        <v>2042</v>
      </c>
      <c r="B10567" t="s">
        <v>1027</v>
      </c>
      <c r="C10567" t="s">
        <v>1013</v>
      </c>
      <c r="D10567" t="s">
        <v>964</v>
      </c>
      <c r="E10567" t="s">
        <v>1015</v>
      </c>
      <c r="F10567" s="86">
        <v>0</v>
      </c>
    </row>
    <row r="10568" spans="1:6">
      <c r="A10568">
        <v>2043</v>
      </c>
      <c r="B10568" t="s">
        <v>1027</v>
      </c>
      <c r="C10568" t="s">
        <v>1013</v>
      </c>
      <c r="D10568" t="s">
        <v>964</v>
      </c>
      <c r="E10568" t="s">
        <v>1015</v>
      </c>
      <c r="F10568" s="86">
        <v>0</v>
      </c>
    </row>
    <row r="10569" spans="1:6">
      <c r="A10569">
        <v>2044</v>
      </c>
      <c r="B10569" t="s">
        <v>1027</v>
      </c>
      <c r="C10569" t="s">
        <v>1013</v>
      </c>
      <c r="D10569" t="s">
        <v>964</v>
      </c>
      <c r="E10569" t="s">
        <v>1015</v>
      </c>
      <c r="F10569" s="86">
        <v>0</v>
      </c>
    </row>
    <row r="10570" spans="1:6">
      <c r="A10570">
        <v>2045</v>
      </c>
      <c r="B10570" t="s">
        <v>1027</v>
      </c>
      <c r="C10570" t="s">
        <v>1013</v>
      </c>
      <c r="D10570" t="s">
        <v>964</v>
      </c>
      <c r="E10570" t="s">
        <v>1015</v>
      </c>
      <c r="F10570" s="86">
        <v>0</v>
      </c>
    </row>
    <row r="10571" spans="1:6">
      <c r="A10571">
        <v>2046</v>
      </c>
      <c r="B10571" t="s">
        <v>1027</v>
      </c>
      <c r="C10571" t="s">
        <v>1013</v>
      </c>
      <c r="D10571" t="s">
        <v>964</v>
      </c>
      <c r="E10571" t="s">
        <v>1015</v>
      </c>
      <c r="F10571" s="86">
        <v>0</v>
      </c>
    </row>
    <row r="10572" spans="1:6">
      <c r="A10572">
        <v>2047</v>
      </c>
      <c r="B10572" t="s">
        <v>1027</v>
      </c>
      <c r="C10572" t="s">
        <v>1013</v>
      </c>
      <c r="D10572" t="s">
        <v>964</v>
      </c>
      <c r="E10572" t="s">
        <v>1015</v>
      </c>
      <c r="F10572" s="86">
        <v>0</v>
      </c>
    </row>
    <row r="10573" spans="1:6">
      <c r="A10573">
        <v>2048</v>
      </c>
      <c r="B10573" t="s">
        <v>1027</v>
      </c>
      <c r="C10573" t="s">
        <v>1013</v>
      </c>
      <c r="D10573" t="s">
        <v>964</v>
      </c>
      <c r="E10573" t="s">
        <v>1015</v>
      </c>
      <c r="F10573" s="86">
        <v>0</v>
      </c>
    </row>
    <row r="10574" spans="1:6">
      <c r="A10574">
        <v>2049</v>
      </c>
      <c r="B10574" t="s">
        <v>1027</v>
      </c>
      <c r="C10574" t="s">
        <v>1013</v>
      </c>
      <c r="D10574" t="s">
        <v>964</v>
      </c>
      <c r="E10574" t="s">
        <v>1015</v>
      </c>
      <c r="F10574" s="86">
        <v>0</v>
      </c>
    </row>
    <row r="10575" spans="1:6">
      <c r="A10575">
        <v>2050</v>
      </c>
      <c r="B10575" t="s">
        <v>1027</v>
      </c>
      <c r="C10575" t="s">
        <v>1013</v>
      </c>
      <c r="D10575" t="s">
        <v>964</v>
      </c>
      <c r="E10575" t="s">
        <v>1015</v>
      </c>
      <c r="F10575" s="86">
        <v>0</v>
      </c>
    </row>
    <row r="10576" spans="1:6">
      <c r="A10576">
        <v>2017</v>
      </c>
      <c r="B10576" t="s">
        <v>1028</v>
      </c>
      <c r="C10576" t="s">
        <v>1013</v>
      </c>
      <c r="D10576" t="s">
        <v>964</v>
      </c>
      <c r="E10576" t="s">
        <v>1015</v>
      </c>
      <c r="F10576" s="86">
        <v>136767.87853791</v>
      </c>
    </row>
    <row r="10577" spans="1:6">
      <c r="A10577">
        <v>2018</v>
      </c>
      <c r="B10577" t="s">
        <v>1028</v>
      </c>
      <c r="C10577" t="s">
        <v>1013</v>
      </c>
      <c r="D10577" t="s">
        <v>964</v>
      </c>
      <c r="E10577" t="s">
        <v>1015</v>
      </c>
      <c r="F10577" s="86">
        <v>137621.57097106701</v>
      </c>
    </row>
    <row r="10578" spans="1:6">
      <c r="A10578">
        <v>2019</v>
      </c>
      <c r="B10578" t="s">
        <v>1028</v>
      </c>
      <c r="C10578" t="s">
        <v>1013</v>
      </c>
      <c r="D10578" t="s">
        <v>964</v>
      </c>
      <c r="E10578" t="s">
        <v>1015</v>
      </c>
      <c r="F10578" s="86">
        <v>138510.51247720901</v>
      </c>
    </row>
    <row r="10579" spans="1:6">
      <c r="A10579">
        <v>2020</v>
      </c>
      <c r="B10579" t="s">
        <v>1028</v>
      </c>
      <c r="C10579" t="s">
        <v>1013</v>
      </c>
      <c r="D10579" t="s">
        <v>964</v>
      </c>
      <c r="E10579" t="s">
        <v>1015</v>
      </c>
      <c r="F10579" s="86">
        <v>139383.59704177899</v>
      </c>
    </row>
    <row r="10580" spans="1:6">
      <c r="A10580">
        <v>2021</v>
      </c>
      <c r="B10580" t="s">
        <v>1028</v>
      </c>
      <c r="C10580" t="s">
        <v>1013</v>
      </c>
      <c r="D10580" t="s">
        <v>964</v>
      </c>
      <c r="E10580" t="s">
        <v>1015</v>
      </c>
      <c r="F10580" s="86">
        <v>140159.28155469999</v>
      </c>
    </row>
    <row r="10581" spans="1:6">
      <c r="A10581">
        <v>2022</v>
      </c>
      <c r="B10581" t="s">
        <v>1028</v>
      </c>
      <c r="C10581" t="s">
        <v>1013</v>
      </c>
      <c r="D10581" t="s">
        <v>964</v>
      </c>
      <c r="E10581" t="s">
        <v>1015</v>
      </c>
      <c r="F10581" s="86">
        <v>140823.50461956099</v>
      </c>
    </row>
    <row r="10582" spans="1:6">
      <c r="A10582">
        <v>2023</v>
      </c>
      <c r="B10582" t="s">
        <v>1028</v>
      </c>
      <c r="C10582" t="s">
        <v>1013</v>
      </c>
      <c r="D10582" t="s">
        <v>964</v>
      </c>
      <c r="E10582" t="s">
        <v>1015</v>
      </c>
      <c r="F10582" s="86">
        <v>141323.99868578601</v>
      </c>
    </row>
    <row r="10583" spans="1:6">
      <c r="A10583">
        <v>2024</v>
      </c>
      <c r="B10583" t="s">
        <v>1028</v>
      </c>
      <c r="C10583" t="s">
        <v>1013</v>
      </c>
      <c r="D10583" t="s">
        <v>964</v>
      </c>
      <c r="E10583" t="s">
        <v>1015</v>
      </c>
      <c r="F10583" s="86">
        <v>141637.778771588</v>
      </c>
    </row>
    <row r="10584" spans="1:6">
      <c r="A10584">
        <v>2025</v>
      </c>
      <c r="B10584" t="s">
        <v>1028</v>
      </c>
      <c r="C10584" t="s">
        <v>1013</v>
      </c>
      <c r="D10584" t="s">
        <v>964</v>
      </c>
      <c r="E10584" t="s">
        <v>1015</v>
      </c>
      <c r="F10584" s="86">
        <v>141691.75431685901</v>
      </c>
    </row>
    <row r="10585" spans="1:6">
      <c r="A10585">
        <v>2026</v>
      </c>
      <c r="B10585" t="s">
        <v>1028</v>
      </c>
      <c r="C10585" t="s">
        <v>1013</v>
      </c>
      <c r="D10585" t="s">
        <v>964</v>
      </c>
      <c r="E10585" t="s">
        <v>1015</v>
      </c>
      <c r="F10585" s="86">
        <v>141440.81490456499</v>
      </c>
    </row>
    <row r="10586" spans="1:6">
      <c r="A10586">
        <v>2027</v>
      </c>
      <c r="B10586" t="s">
        <v>1028</v>
      </c>
      <c r="C10586" t="s">
        <v>1013</v>
      </c>
      <c r="D10586" t="s">
        <v>964</v>
      </c>
      <c r="E10586" t="s">
        <v>1015</v>
      </c>
      <c r="F10586" s="86">
        <v>140797.51581239901</v>
      </c>
    </row>
    <row r="10587" spans="1:6">
      <c r="A10587">
        <v>2028</v>
      </c>
      <c r="B10587" t="s">
        <v>1028</v>
      </c>
      <c r="C10587" t="s">
        <v>1013</v>
      </c>
      <c r="D10587" t="s">
        <v>964</v>
      </c>
      <c r="E10587" t="s">
        <v>1015</v>
      </c>
      <c r="F10587" s="86">
        <v>139682.50686320601</v>
      </c>
    </row>
    <row r="10588" spans="1:6">
      <c r="A10588">
        <v>2029</v>
      </c>
      <c r="B10588" t="s">
        <v>1028</v>
      </c>
      <c r="C10588" t="s">
        <v>1013</v>
      </c>
      <c r="D10588" t="s">
        <v>964</v>
      </c>
      <c r="E10588" t="s">
        <v>1015</v>
      </c>
      <c r="F10588" s="86">
        <v>138055.69882575999</v>
      </c>
    </row>
    <row r="10589" spans="1:6">
      <c r="A10589">
        <v>2030</v>
      </c>
      <c r="B10589" t="s">
        <v>1028</v>
      </c>
      <c r="C10589" t="s">
        <v>1013</v>
      </c>
      <c r="D10589" t="s">
        <v>964</v>
      </c>
      <c r="E10589" t="s">
        <v>1015</v>
      </c>
      <c r="F10589" s="86">
        <v>135881.19775675601</v>
      </c>
    </row>
    <row r="10590" spans="1:6">
      <c r="A10590">
        <v>2031</v>
      </c>
      <c r="B10590" t="s">
        <v>1028</v>
      </c>
      <c r="C10590" t="s">
        <v>1013</v>
      </c>
      <c r="D10590" t="s">
        <v>964</v>
      </c>
      <c r="E10590" t="s">
        <v>1015</v>
      </c>
      <c r="F10590" s="86">
        <v>133214.96634206799</v>
      </c>
    </row>
    <row r="10591" spans="1:6">
      <c r="A10591">
        <v>2032</v>
      </c>
      <c r="B10591" t="s">
        <v>1028</v>
      </c>
      <c r="C10591" t="s">
        <v>1013</v>
      </c>
      <c r="D10591" t="s">
        <v>964</v>
      </c>
      <c r="E10591" t="s">
        <v>1015</v>
      </c>
      <c r="F10591" s="86">
        <v>130137.000504998</v>
      </c>
    </row>
    <row r="10592" spans="1:6">
      <c r="A10592">
        <v>2033</v>
      </c>
      <c r="B10592" t="s">
        <v>1028</v>
      </c>
      <c r="C10592" t="s">
        <v>1013</v>
      </c>
      <c r="D10592" t="s">
        <v>964</v>
      </c>
      <c r="E10592" t="s">
        <v>1015</v>
      </c>
      <c r="F10592" s="86">
        <v>126761.754013532</v>
      </c>
    </row>
    <row r="10593" spans="1:6">
      <c r="A10593">
        <v>2034</v>
      </c>
      <c r="B10593" t="s">
        <v>1028</v>
      </c>
      <c r="C10593" t="s">
        <v>1013</v>
      </c>
      <c r="D10593" t="s">
        <v>964</v>
      </c>
      <c r="E10593" t="s">
        <v>1015</v>
      </c>
      <c r="F10593" s="86">
        <v>123192.641370604</v>
      </c>
    </row>
    <row r="10594" spans="1:6">
      <c r="A10594">
        <v>2035</v>
      </c>
      <c r="B10594" t="s">
        <v>1028</v>
      </c>
      <c r="C10594" t="s">
        <v>1013</v>
      </c>
      <c r="D10594" t="s">
        <v>964</v>
      </c>
      <c r="E10594" t="s">
        <v>1015</v>
      </c>
      <c r="F10594" s="86">
        <v>119478.926876511</v>
      </c>
    </row>
    <row r="10595" spans="1:6">
      <c r="A10595">
        <v>2036</v>
      </c>
      <c r="B10595" t="s">
        <v>1028</v>
      </c>
      <c r="C10595" t="s">
        <v>1013</v>
      </c>
      <c r="D10595" t="s">
        <v>964</v>
      </c>
      <c r="E10595" t="s">
        <v>1015</v>
      </c>
      <c r="F10595" s="86">
        <v>115704.483875021</v>
      </c>
    </row>
    <row r="10596" spans="1:6">
      <c r="A10596">
        <v>2037</v>
      </c>
      <c r="B10596" t="s">
        <v>1028</v>
      </c>
      <c r="C10596" t="s">
        <v>1013</v>
      </c>
      <c r="D10596" t="s">
        <v>964</v>
      </c>
      <c r="E10596" t="s">
        <v>1015</v>
      </c>
      <c r="F10596" s="86">
        <v>111974.68161384801</v>
      </c>
    </row>
    <row r="10597" spans="1:6">
      <c r="A10597">
        <v>2038</v>
      </c>
      <c r="B10597" t="s">
        <v>1028</v>
      </c>
      <c r="C10597" t="s">
        <v>1013</v>
      </c>
      <c r="D10597" t="s">
        <v>964</v>
      </c>
      <c r="E10597" t="s">
        <v>1015</v>
      </c>
      <c r="F10597" s="86">
        <v>108328.888706967</v>
      </c>
    </row>
    <row r="10598" spans="1:6">
      <c r="A10598">
        <v>2039</v>
      </c>
      <c r="B10598" t="s">
        <v>1028</v>
      </c>
      <c r="C10598" t="s">
        <v>1013</v>
      </c>
      <c r="D10598" t="s">
        <v>964</v>
      </c>
      <c r="E10598" t="s">
        <v>1015</v>
      </c>
      <c r="F10598" s="86">
        <v>104780.45312563299</v>
      </c>
    </row>
    <row r="10599" spans="1:6">
      <c r="A10599">
        <v>2040</v>
      </c>
      <c r="B10599" t="s">
        <v>1028</v>
      </c>
      <c r="C10599" t="s">
        <v>1013</v>
      </c>
      <c r="D10599" t="s">
        <v>964</v>
      </c>
      <c r="E10599" t="s">
        <v>1015</v>
      </c>
      <c r="F10599" s="86">
        <v>101388.382270289</v>
      </c>
    </row>
    <row r="10600" spans="1:6">
      <c r="A10600">
        <v>2041</v>
      </c>
      <c r="B10600" t="s">
        <v>1028</v>
      </c>
      <c r="C10600" t="s">
        <v>1013</v>
      </c>
      <c r="D10600" t="s">
        <v>964</v>
      </c>
      <c r="E10600" t="s">
        <v>1015</v>
      </c>
      <c r="F10600" s="86">
        <v>98189.171840985597</v>
      </c>
    </row>
    <row r="10601" spans="1:6">
      <c r="A10601">
        <v>2042</v>
      </c>
      <c r="B10601" t="s">
        <v>1028</v>
      </c>
      <c r="C10601" t="s">
        <v>1013</v>
      </c>
      <c r="D10601" t="s">
        <v>964</v>
      </c>
      <c r="E10601" t="s">
        <v>1015</v>
      </c>
      <c r="F10601" s="86">
        <v>95245.050885525503</v>
      </c>
    </row>
    <row r="10602" spans="1:6">
      <c r="A10602">
        <v>2043</v>
      </c>
      <c r="B10602" t="s">
        <v>1028</v>
      </c>
      <c r="C10602" t="s">
        <v>1013</v>
      </c>
      <c r="D10602" t="s">
        <v>964</v>
      </c>
      <c r="E10602" t="s">
        <v>1015</v>
      </c>
      <c r="F10602" s="86">
        <v>92590.518789581794</v>
      </c>
    </row>
    <row r="10603" spans="1:6">
      <c r="A10603">
        <v>2044</v>
      </c>
      <c r="B10603" t="s">
        <v>1028</v>
      </c>
      <c r="C10603" t="s">
        <v>1013</v>
      </c>
      <c r="D10603" t="s">
        <v>964</v>
      </c>
      <c r="E10603" t="s">
        <v>1015</v>
      </c>
      <c r="F10603" s="86">
        <v>90275.3468776183</v>
      </c>
    </row>
    <row r="10604" spans="1:6">
      <c r="A10604">
        <v>2045</v>
      </c>
      <c r="B10604" t="s">
        <v>1028</v>
      </c>
      <c r="C10604" t="s">
        <v>1013</v>
      </c>
      <c r="D10604" t="s">
        <v>964</v>
      </c>
      <c r="E10604" t="s">
        <v>1015</v>
      </c>
      <c r="F10604" s="86">
        <v>88319.428606718095</v>
      </c>
    </row>
    <row r="10605" spans="1:6">
      <c r="A10605">
        <v>2046</v>
      </c>
      <c r="B10605" t="s">
        <v>1028</v>
      </c>
      <c r="C10605" t="s">
        <v>1013</v>
      </c>
      <c r="D10605" t="s">
        <v>964</v>
      </c>
      <c r="E10605" t="s">
        <v>1015</v>
      </c>
      <c r="F10605" s="86">
        <v>86723.260034465697</v>
      </c>
    </row>
    <row r="10606" spans="1:6">
      <c r="A10606">
        <v>2047</v>
      </c>
      <c r="B10606" t="s">
        <v>1028</v>
      </c>
      <c r="C10606" t="s">
        <v>1013</v>
      </c>
      <c r="D10606" t="s">
        <v>964</v>
      </c>
      <c r="E10606" t="s">
        <v>1015</v>
      </c>
      <c r="F10606" s="86">
        <v>85484.489149981702</v>
      </c>
    </row>
    <row r="10607" spans="1:6">
      <c r="A10607">
        <v>2048</v>
      </c>
      <c r="B10607" t="s">
        <v>1028</v>
      </c>
      <c r="C10607" t="s">
        <v>1013</v>
      </c>
      <c r="D10607" t="s">
        <v>964</v>
      </c>
      <c r="E10607" t="s">
        <v>1015</v>
      </c>
      <c r="F10607" s="86">
        <v>84567.337213370498</v>
      </c>
    </row>
    <row r="10608" spans="1:6">
      <c r="A10608">
        <v>2049</v>
      </c>
      <c r="B10608" t="s">
        <v>1028</v>
      </c>
      <c r="C10608" t="s">
        <v>1013</v>
      </c>
      <c r="D10608" t="s">
        <v>964</v>
      </c>
      <c r="E10608" t="s">
        <v>1015</v>
      </c>
      <c r="F10608" s="86">
        <v>83948.779467073604</v>
      </c>
    </row>
    <row r="10609" spans="1:6">
      <c r="A10609">
        <v>2050</v>
      </c>
      <c r="B10609" t="s">
        <v>1028</v>
      </c>
      <c r="C10609" t="s">
        <v>1013</v>
      </c>
      <c r="D10609" t="s">
        <v>964</v>
      </c>
      <c r="E10609" t="s">
        <v>1015</v>
      </c>
      <c r="F10609" s="86">
        <v>83573.804291788503</v>
      </c>
    </row>
    <row r="10610" spans="1:6">
      <c r="A10610">
        <v>2017</v>
      </c>
      <c r="B10610" t="s">
        <v>1029</v>
      </c>
      <c r="C10610" t="s">
        <v>1013</v>
      </c>
      <c r="D10610" t="s">
        <v>964</v>
      </c>
      <c r="E10610" t="s">
        <v>1015</v>
      </c>
      <c r="F10610" s="86">
        <v>15411200.2058763</v>
      </c>
    </row>
    <row r="10611" spans="1:6">
      <c r="A10611">
        <v>2018</v>
      </c>
      <c r="B10611" t="s">
        <v>1029</v>
      </c>
      <c r="C10611" t="s">
        <v>1013</v>
      </c>
      <c r="D10611" t="s">
        <v>964</v>
      </c>
      <c r="E10611" t="s">
        <v>1015</v>
      </c>
      <c r="F10611" s="86">
        <v>15510482.2298366</v>
      </c>
    </row>
    <row r="10612" spans="1:6">
      <c r="A10612">
        <v>2019</v>
      </c>
      <c r="B10612" t="s">
        <v>1029</v>
      </c>
      <c r="C10612" t="s">
        <v>1013</v>
      </c>
      <c r="D10612" t="s">
        <v>964</v>
      </c>
      <c r="E10612" t="s">
        <v>1015</v>
      </c>
      <c r="F10612" s="86">
        <v>15611279.486385901</v>
      </c>
    </row>
    <row r="10613" spans="1:6">
      <c r="A10613">
        <v>2020</v>
      </c>
      <c r="B10613" t="s">
        <v>1029</v>
      </c>
      <c r="C10613" t="s">
        <v>1013</v>
      </c>
      <c r="D10613" t="s">
        <v>964</v>
      </c>
      <c r="E10613" t="s">
        <v>1015</v>
      </c>
      <c r="F10613" s="86">
        <v>15702625.0993318</v>
      </c>
    </row>
    <row r="10614" spans="1:6">
      <c r="A10614">
        <v>2021</v>
      </c>
      <c r="B10614" t="s">
        <v>1029</v>
      </c>
      <c r="C10614" t="s">
        <v>1013</v>
      </c>
      <c r="D10614" t="s">
        <v>964</v>
      </c>
      <c r="E10614" t="s">
        <v>1015</v>
      </c>
      <c r="F10614" s="86">
        <v>15789783.7831157</v>
      </c>
    </row>
    <row r="10615" spans="1:6">
      <c r="A10615">
        <v>2022</v>
      </c>
      <c r="B10615" t="s">
        <v>1029</v>
      </c>
      <c r="C10615" t="s">
        <v>1013</v>
      </c>
      <c r="D10615" t="s">
        <v>964</v>
      </c>
      <c r="E10615" t="s">
        <v>1015</v>
      </c>
      <c r="F10615" s="86">
        <v>15874470.717819899</v>
      </c>
    </row>
    <row r="10616" spans="1:6">
      <c r="A10616">
        <v>2023</v>
      </c>
      <c r="B10616" t="s">
        <v>1029</v>
      </c>
      <c r="C10616" t="s">
        <v>1013</v>
      </c>
      <c r="D10616" t="s">
        <v>964</v>
      </c>
      <c r="E10616" t="s">
        <v>1015</v>
      </c>
      <c r="F10616" s="86">
        <v>15953505.324381899</v>
      </c>
    </row>
    <row r="10617" spans="1:6">
      <c r="A10617">
        <v>2024</v>
      </c>
      <c r="B10617" t="s">
        <v>1029</v>
      </c>
      <c r="C10617" t="s">
        <v>1013</v>
      </c>
      <c r="D10617" t="s">
        <v>964</v>
      </c>
      <c r="E10617" t="s">
        <v>1015</v>
      </c>
      <c r="F10617" s="86">
        <v>16026506.227779901</v>
      </c>
    </row>
    <row r="10618" spans="1:6">
      <c r="A10618">
        <v>2025</v>
      </c>
      <c r="B10618" t="s">
        <v>1029</v>
      </c>
      <c r="C10618" t="s">
        <v>1013</v>
      </c>
      <c r="D10618" t="s">
        <v>964</v>
      </c>
      <c r="E10618" t="s">
        <v>1015</v>
      </c>
      <c r="F10618" s="86">
        <v>16096362.6928625</v>
      </c>
    </row>
    <row r="10619" spans="1:6">
      <c r="A10619">
        <v>2026</v>
      </c>
      <c r="B10619" t="s">
        <v>1029</v>
      </c>
      <c r="C10619" t="s">
        <v>1013</v>
      </c>
      <c r="D10619" t="s">
        <v>964</v>
      </c>
      <c r="E10619" t="s">
        <v>1015</v>
      </c>
      <c r="F10619" s="86">
        <v>16162488.8569966</v>
      </c>
    </row>
    <row r="10620" spans="1:6">
      <c r="A10620">
        <v>2027</v>
      </c>
      <c r="B10620" t="s">
        <v>1029</v>
      </c>
      <c r="C10620" t="s">
        <v>1013</v>
      </c>
      <c r="D10620" t="s">
        <v>964</v>
      </c>
      <c r="E10620" t="s">
        <v>1015</v>
      </c>
      <c r="F10620" s="86">
        <v>16224291.8900235</v>
      </c>
    </row>
    <row r="10621" spans="1:6">
      <c r="A10621">
        <v>2028</v>
      </c>
      <c r="B10621" t="s">
        <v>1029</v>
      </c>
      <c r="C10621" t="s">
        <v>1013</v>
      </c>
      <c r="D10621" t="s">
        <v>964</v>
      </c>
      <c r="E10621" t="s">
        <v>1015</v>
      </c>
      <c r="F10621" s="86">
        <v>16277240.3264175</v>
      </c>
    </row>
    <row r="10622" spans="1:6">
      <c r="A10622">
        <v>2029</v>
      </c>
      <c r="B10622" t="s">
        <v>1029</v>
      </c>
      <c r="C10622" t="s">
        <v>1013</v>
      </c>
      <c r="D10622" t="s">
        <v>964</v>
      </c>
      <c r="E10622" t="s">
        <v>1015</v>
      </c>
      <c r="F10622" s="86">
        <v>16325980.5104005</v>
      </c>
    </row>
    <row r="10623" spans="1:6">
      <c r="A10623">
        <v>2030</v>
      </c>
      <c r="B10623" t="s">
        <v>1029</v>
      </c>
      <c r="C10623" t="s">
        <v>1013</v>
      </c>
      <c r="D10623" t="s">
        <v>964</v>
      </c>
      <c r="E10623" t="s">
        <v>1015</v>
      </c>
      <c r="F10623" s="86">
        <v>16365550.919951901</v>
      </c>
    </row>
    <row r="10624" spans="1:6">
      <c r="A10624">
        <v>2031</v>
      </c>
      <c r="B10624" t="s">
        <v>1029</v>
      </c>
      <c r="C10624" t="s">
        <v>1013</v>
      </c>
      <c r="D10624" t="s">
        <v>964</v>
      </c>
      <c r="E10624" t="s">
        <v>1015</v>
      </c>
      <c r="F10624" s="86">
        <v>16398524.6685104</v>
      </c>
    </row>
    <row r="10625" spans="1:6">
      <c r="A10625">
        <v>2032</v>
      </c>
      <c r="B10625" t="s">
        <v>1029</v>
      </c>
      <c r="C10625" t="s">
        <v>1013</v>
      </c>
      <c r="D10625" t="s">
        <v>964</v>
      </c>
      <c r="E10625" t="s">
        <v>1015</v>
      </c>
      <c r="F10625" s="86">
        <v>16419655.2094822</v>
      </c>
    </row>
    <row r="10626" spans="1:6">
      <c r="A10626">
        <v>2033</v>
      </c>
      <c r="B10626" t="s">
        <v>1029</v>
      </c>
      <c r="C10626" t="s">
        <v>1013</v>
      </c>
      <c r="D10626" t="s">
        <v>964</v>
      </c>
      <c r="E10626" t="s">
        <v>1015</v>
      </c>
      <c r="F10626" s="86">
        <v>16438717.929010799</v>
      </c>
    </row>
    <row r="10627" spans="1:6">
      <c r="A10627">
        <v>2034</v>
      </c>
      <c r="B10627" t="s">
        <v>1029</v>
      </c>
      <c r="C10627" t="s">
        <v>1013</v>
      </c>
      <c r="D10627" t="s">
        <v>964</v>
      </c>
      <c r="E10627" t="s">
        <v>1015</v>
      </c>
      <c r="F10627" s="86">
        <v>16448059.432907499</v>
      </c>
    </row>
    <row r="10628" spans="1:6">
      <c r="A10628">
        <v>2035</v>
      </c>
      <c r="B10628" t="s">
        <v>1029</v>
      </c>
      <c r="C10628" t="s">
        <v>1013</v>
      </c>
      <c r="D10628" t="s">
        <v>964</v>
      </c>
      <c r="E10628" t="s">
        <v>1015</v>
      </c>
      <c r="F10628" s="86">
        <v>16449916.4037754</v>
      </c>
    </row>
    <row r="10629" spans="1:6">
      <c r="A10629">
        <v>2036</v>
      </c>
      <c r="B10629" t="s">
        <v>1029</v>
      </c>
      <c r="C10629" t="s">
        <v>1013</v>
      </c>
      <c r="D10629" t="s">
        <v>964</v>
      </c>
      <c r="E10629" t="s">
        <v>1015</v>
      </c>
      <c r="F10629" s="86">
        <v>16445118.539582901</v>
      </c>
    </row>
    <row r="10630" spans="1:6">
      <c r="A10630">
        <v>2037</v>
      </c>
      <c r="B10630" t="s">
        <v>1029</v>
      </c>
      <c r="C10630" t="s">
        <v>1013</v>
      </c>
      <c r="D10630" t="s">
        <v>964</v>
      </c>
      <c r="E10630" t="s">
        <v>1015</v>
      </c>
      <c r="F10630" s="86">
        <v>16435368.179703999</v>
      </c>
    </row>
    <row r="10631" spans="1:6">
      <c r="A10631">
        <v>2038</v>
      </c>
      <c r="B10631" t="s">
        <v>1029</v>
      </c>
      <c r="C10631" t="s">
        <v>1013</v>
      </c>
      <c r="D10631" t="s">
        <v>964</v>
      </c>
      <c r="E10631" t="s">
        <v>1015</v>
      </c>
      <c r="F10631" s="86">
        <v>16421490.3639054</v>
      </c>
    </row>
    <row r="10632" spans="1:6">
      <c r="A10632">
        <v>2039</v>
      </c>
      <c r="B10632" t="s">
        <v>1029</v>
      </c>
      <c r="C10632" t="s">
        <v>1013</v>
      </c>
      <c r="D10632" t="s">
        <v>964</v>
      </c>
      <c r="E10632" t="s">
        <v>1015</v>
      </c>
      <c r="F10632" s="86">
        <v>16403205.7350346</v>
      </c>
    </row>
    <row r="10633" spans="1:6">
      <c r="A10633">
        <v>2040</v>
      </c>
      <c r="B10633" t="s">
        <v>1029</v>
      </c>
      <c r="C10633" t="s">
        <v>1013</v>
      </c>
      <c r="D10633" t="s">
        <v>964</v>
      </c>
      <c r="E10633" t="s">
        <v>1015</v>
      </c>
      <c r="F10633" s="86">
        <v>16382762.2548494</v>
      </c>
    </row>
    <row r="10634" spans="1:6">
      <c r="A10634">
        <v>2041</v>
      </c>
      <c r="B10634" t="s">
        <v>1029</v>
      </c>
      <c r="C10634" t="s">
        <v>1013</v>
      </c>
      <c r="D10634" t="s">
        <v>964</v>
      </c>
      <c r="E10634" t="s">
        <v>1015</v>
      </c>
      <c r="F10634" s="86">
        <v>16356118.3423847</v>
      </c>
    </row>
    <row r="10635" spans="1:6">
      <c r="A10635">
        <v>2042</v>
      </c>
      <c r="B10635" t="s">
        <v>1029</v>
      </c>
      <c r="C10635" t="s">
        <v>1013</v>
      </c>
      <c r="D10635" t="s">
        <v>964</v>
      </c>
      <c r="E10635" t="s">
        <v>1015</v>
      </c>
      <c r="F10635" s="86">
        <v>16327355.2198801</v>
      </c>
    </row>
    <row r="10636" spans="1:6">
      <c r="A10636">
        <v>2043</v>
      </c>
      <c r="B10636" t="s">
        <v>1029</v>
      </c>
      <c r="C10636" t="s">
        <v>1013</v>
      </c>
      <c r="D10636" t="s">
        <v>964</v>
      </c>
      <c r="E10636" t="s">
        <v>1015</v>
      </c>
      <c r="F10636" s="86">
        <v>16301950.9309556</v>
      </c>
    </row>
    <row r="10637" spans="1:6">
      <c r="A10637">
        <v>2044</v>
      </c>
      <c r="B10637" t="s">
        <v>1029</v>
      </c>
      <c r="C10637" t="s">
        <v>1013</v>
      </c>
      <c r="D10637" t="s">
        <v>964</v>
      </c>
      <c r="E10637" t="s">
        <v>1015</v>
      </c>
      <c r="F10637" s="86">
        <v>16275170.1312447</v>
      </c>
    </row>
    <row r="10638" spans="1:6">
      <c r="A10638">
        <v>2045</v>
      </c>
      <c r="B10638" t="s">
        <v>1029</v>
      </c>
      <c r="C10638" t="s">
        <v>1013</v>
      </c>
      <c r="D10638" t="s">
        <v>964</v>
      </c>
      <c r="E10638" t="s">
        <v>1015</v>
      </c>
      <c r="F10638" s="86">
        <v>16251316.470470199</v>
      </c>
    </row>
    <row r="10639" spans="1:6">
      <c r="A10639">
        <v>2046</v>
      </c>
      <c r="B10639" t="s">
        <v>1029</v>
      </c>
      <c r="C10639" t="s">
        <v>1013</v>
      </c>
      <c r="D10639" t="s">
        <v>964</v>
      </c>
      <c r="E10639" t="s">
        <v>1015</v>
      </c>
      <c r="F10639" s="86">
        <v>16230920.6427579</v>
      </c>
    </row>
    <row r="10640" spans="1:6">
      <c r="A10640">
        <v>2047</v>
      </c>
      <c r="B10640" t="s">
        <v>1029</v>
      </c>
      <c r="C10640" t="s">
        <v>1013</v>
      </c>
      <c r="D10640" t="s">
        <v>964</v>
      </c>
      <c r="E10640" t="s">
        <v>1015</v>
      </c>
      <c r="F10640" s="86">
        <v>16209393.2148776</v>
      </c>
    </row>
    <row r="10641" spans="1:6">
      <c r="A10641">
        <v>2048</v>
      </c>
      <c r="B10641" t="s">
        <v>1029</v>
      </c>
      <c r="C10641" t="s">
        <v>1013</v>
      </c>
      <c r="D10641" t="s">
        <v>964</v>
      </c>
      <c r="E10641" t="s">
        <v>1015</v>
      </c>
      <c r="F10641" s="86">
        <v>16191035.9684097</v>
      </c>
    </row>
    <row r="10642" spans="1:6">
      <c r="A10642">
        <v>2049</v>
      </c>
      <c r="B10642" t="s">
        <v>1029</v>
      </c>
      <c r="C10642" t="s">
        <v>1013</v>
      </c>
      <c r="D10642" t="s">
        <v>964</v>
      </c>
      <c r="E10642" t="s">
        <v>1015</v>
      </c>
      <c r="F10642" s="86">
        <v>16173543.387117499</v>
      </c>
    </row>
    <row r="10643" spans="1:6">
      <c r="A10643">
        <v>2050</v>
      </c>
      <c r="B10643" t="s">
        <v>1029</v>
      </c>
      <c r="C10643" t="s">
        <v>1013</v>
      </c>
      <c r="D10643" t="s">
        <v>964</v>
      </c>
      <c r="E10643" t="s">
        <v>1015</v>
      </c>
      <c r="F10643" s="86">
        <v>16157849.180223599</v>
      </c>
    </row>
    <row r="10644" spans="1:6">
      <c r="A10644">
        <v>2017</v>
      </c>
      <c r="B10644" t="s">
        <v>1030</v>
      </c>
      <c r="C10644" t="s">
        <v>1013</v>
      </c>
      <c r="D10644" t="s">
        <v>964</v>
      </c>
      <c r="E10644" t="s">
        <v>1015</v>
      </c>
      <c r="F10644" s="86">
        <v>338397.97174052999</v>
      </c>
    </row>
    <row r="10645" spans="1:6">
      <c r="A10645">
        <v>2018</v>
      </c>
      <c r="B10645" t="s">
        <v>1030</v>
      </c>
      <c r="C10645" t="s">
        <v>1013</v>
      </c>
      <c r="D10645" t="s">
        <v>964</v>
      </c>
      <c r="E10645" t="s">
        <v>1015</v>
      </c>
      <c r="F10645" s="86">
        <v>344616.42654582701</v>
      </c>
    </row>
    <row r="10646" spans="1:6">
      <c r="A10646">
        <v>2019</v>
      </c>
      <c r="B10646" t="s">
        <v>1030</v>
      </c>
      <c r="C10646" t="s">
        <v>1013</v>
      </c>
      <c r="D10646" t="s">
        <v>964</v>
      </c>
      <c r="E10646" t="s">
        <v>1015</v>
      </c>
      <c r="F10646" s="86">
        <v>350600.14138998499</v>
      </c>
    </row>
    <row r="10647" spans="1:6">
      <c r="A10647">
        <v>2020</v>
      </c>
      <c r="B10647" t="s">
        <v>1030</v>
      </c>
      <c r="C10647" t="s">
        <v>1013</v>
      </c>
      <c r="D10647" t="s">
        <v>964</v>
      </c>
      <c r="E10647" t="s">
        <v>1015</v>
      </c>
      <c r="F10647" s="86">
        <v>356884.19020385097</v>
      </c>
    </row>
    <row r="10648" spans="1:6">
      <c r="A10648">
        <v>2021</v>
      </c>
      <c r="B10648" t="s">
        <v>1030</v>
      </c>
      <c r="C10648" t="s">
        <v>1013</v>
      </c>
      <c r="D10648" t="s">
        <v>964</v>
      </c>
      <c r="E10648" t="s">
        <v>1015</v>
      </c>
      <c r="F10648" s="86">
        <v>363030.36584470398</v>
      </c>
    </row>
    <row r="10649" spans="1:6">
      <c r="A10649">
        <v>2022</v>
      </c>
      <c r="B10649" t="s">
        <v>1030</v>
      </c>
      <c r="C10649" t="s">
        <v>1013</v>
      </c>
      <c r="D10649" t="s">
        <v>964</v>
      </c>
      <c r="E10649" t="s">
        <v>1015</v>
      </c>
      <c r="F10649" s="86">
        <v>369099.73426062398</v>
      </c>
    </row>
    <row r="10650" spans="1:6">
      <c r="A10650">
        <v>2023</v>
      </c>
      <c r="B10650" t="s">
        <v>1030</v>
      </c>
      <c r="C10650" t="s">
        <v>1013</v>
      </c>
      <c r="D10650" t="s">
        <v>964</v>
      </c>
      <c r="E10650" t="s">
        <v>1015</v>
      </c>
      <c r="F10650" s="86">
        <v>374991.61222435802</v>
      </c>
    </row>
    <row r="10651" spans="1:6">
      <c r="A10651">
        <v>2024</v>
      </c>
      <c r="B10651" t="s">
        <v>1030</v>
      </c>
      <c r="C10651" t="s">
        <v>1013</v>
      </c>
      <c r="D10651" t="s">
        <v>964</v>
      </c>
      <c r="E10651" t="s">
        <v>1015</v>
      </c>
      <c r="F10651" s="86">
        <v>380621.05303163698</v>
      </c>
    </row>
    <row r="10652" spans="1:6">
      <c r="A10652">
        <v>2025</v>
      </c>
      <c r="B10652" t="s">
        <v>1030</v>
      </c>
      <c r="C10652" t="s">
        <v>1013</v>
      </c>
      <c r="D10652" t="s">
        <v>964</v>
      </c>
      <c r="E10652" t="s">
        <v>1015</v>
      </c>
      <c r="F10652" s="86">
        <v>386074.981221658</v>
      </c>
    </row>
    <row r="10653" spans="1:6">
      <c r="A10653">
        <v>2026</v>
      </c>
      <c r="B10653" t="s">
        <v>1030</v>
      </c>
      <c r="C10653" t="s">
        <v>1013</v>
      </c>
      <c r="D10653" t="s">
        <v>964</v>
      </c>
      <c r="E10653" t="s">
        <v>1015</v>
      </c>
      <c r="F10653" s="86">
        <v>391324.83379356097</v>
      </c>
    </row>
    <row r="10654" spans="1:6">
      <c r="A10654">
        <v>2027</v>
      </c>
      <c r="B10654" t="s">
        <v>1030</v>
      </c>
      <c r="C10654" t="s">
        <v>1013</v>
      </c>
      <c r="D10654" t="s">
        <v>964</v>
      </c>
      <c r="E10654" t="s">
        <v>1015</v>
      </c>
      <c r="F10654" s="86">
        <v>396395.61447860103</v>
      </c>
    </row>
    <row r="10655" spans="1:6">
      <c r="A10655">
        <v>2028</v>
      </c>
      <c r="B10655" t="s">
        <v>1030</v>
      </c>
      <c r="C10655" t="s">
        <v>1013</v>
      </c>
      <c r="D10655" t="s">
        <v>964</v>
      </c>
      <c r="E10655" t="s">
        <v>1015</v>
      </c>
      <c r="F10655" s="86">
        <v>401367.24266693601</v>
      </c>
    </row>
    <row r="10656" spans="1:6">
      <c r="A10656">
        <v>2029</v>
      </c>
      <c r="B10656" t="s">
        <v>1030</v>
      </c>
      <c r="C10656" t="s">
        <v>1013</v>
      </c>
      <c r="D10656" t="s">
        <v>964</v>
      </c>
      <c r="E10656" t="s">
        <v>1015</v>
      </c>
      <c r="F10656" s="86">
        <v>406134.84825009998</v>
      </c>
    </row>
    <row r="10657" spans="1:6">
      <c r="A10657">
        <v>2030</v>
      </c>
      <c r="B10657" t="s">
        <v>1030</v>
      </c>
      <c r="C10657" t="s">
        <v>1013</v>
      </c>
      <c r="D10657" t="s">
        <v>964</v>
      </c>
      <c r="E10657" t="s">
        <v>1015</v>
      </c>
      <c r="F10657" s="86">
        <v>410696.67638664797</v>
      </c>
    </row>
    <row r="10658" spans="1:6">
      <c r="A10658">
        <v>2031</v>
      </c>
      <c r="B10658" t="s">
        <v>1030</v>
      </c>
      <c r="C10658" t="s">
        <v>1013</v>
      </c>
      <c r="D10658" t="s">
        <v>964</v>
      </c>
      <c r="E10658" t="s">
        <v>1015</v>
      </c>
      <c r="F10658" s="86">
        <v>415109.09203392302</v>
      </c>
    </row>
    <row r="10659" spans="1:6">
      <c r="A10659">
        <v>2032</v>
      </c>
      <c r="B10659" t="s">
        <v>1030</v>
      </c>
      <c r="C10659" t="s">
        <v>1013</v>
      </c>
      <c r="D10659" t="s">
        <v>964</v>
      </c>
      <c r="E10659" t="s">
        <v>1015</v>
      </c>
      <c r="F10659" s="86">
        <v>419271.60834900301</v>
      </c>
    </row>
    <row r="10660" spans="1:6">
      <c r="A10660">
        <v>2033</v>
      </c>
      <c r="B10660" t="s">
        <v>1030</v>
      </c>
      <c r="C10660" t="s">
        <v>1013</v>
      </c>
      <c r="D10660" t="s">
        <v>964</v>
      </c>
      <c r="E10660" t="s">
        <v>1015</v>
      </c>
      <c r="F10660" s="86">
        <v>423276.28046916</v>
      </c>
    </row>
    <row r="10661" spans="1:6">
      <c r="A10661">
        <v>2034</v>
      </c>
      <c r="B10661" t="s">
        <v>1030</v>
      </c>
      <c r="C10661" t="s">
        <v>1013</v>
      </c>
      <c r="D10661" t="s">
        <v>964</v>
      </c>
      <c r="E10661" t="s">
        <v>1015</v>
      </c>
      <c r="F10661" s="86">
        <v>427130.27980779897</v>
      </c>
    </row>
    <row r="10662" spans="1:6">
      <c r="A10662">
        <v>2035</v>
      </c>
      <c r="B10662" t="s">
        <v>1030</v>
      </c>
      <c r="C10662" t="s">
        <v>1013</v>
      </c>
      <c r="D10662" t="s">
        <v>964</v>
      </c>
      <c r="E10662" t="s">
        <v>1015</v>
      </c>
      <c r="F10662" s="86">
        <v>430815.97509386</v>
      </c>
    </row>
    <row r="10663" spans="1:6">
      <c r="A10663">
        <v>2036</v>
      </c>
      <c r="B10663" t="s">
        <v>1030</v>
      </c>
      <c r="C10663" t="s">
        <v>1013</v>
      </c>
      <c r="D10663" t="s">
        <v>964</v>
      </c>
      <c r="E10663" t="s">
        <v>1015</v>
      </c>
      <c r="F10663" s="86">
        <v>434113.35163011</v>
      </c>
    </row>
    <row r="10664" spans="1:6">
      <c r="A10664">
        <v>2037</v>
      </c>
      <c r="B10664" t="s">
        <v>1030</v>
      </c>
      <c r="C10664" t="s">
        <v>1013</v>
      </c>
      <c r="D10664" t="s">
        <v>964</v>
      </c>
      <c r="E10664" t="s">
        <v>1015</v>
      </c>
      <c r="F10664" s="86">
        <v>437016.648253711</v>
      </c>
    </row>
    <row r="10665" spans="1:6">
      <c r="A10665">
        <v>2038</v>
      </c>
      <c r="B10665" t="s">
        <v>1030</v>
      </c>
      <c r="C10665" t="s">
        <v>1013</v>
      </c>
      <c r="D10665" t="s">
        <v>964</v>
      </c>
      <c r="E10665" t="s">
        <v>1015</v>
      </c>
      <c r="F10665" s="86">
        <v>439584.43707696901</v>
      </c>
    </row>
    <row r="10666" spans="1:6">
      <c r="A10666">
        <v>2039</v>
      </c>
      <c r="B10666" t="s">
        <v>1030</v>
      </c>
      <c r="C10666" t="s">
        <v>1013</v>
      </c>
      <c r="D10666" t="s">
        <v>964</v>
      </c>
      <c r="E10666" t="s">
        <v>1015</v>
      </c>
      <c r="F10666" s="86">
        <v>441713.97659528698</v>
      </c>
    </row>
    <row r="10667" spans="1:6">
      <c r="A10667">
        <v>2040</v>
      </c>
      <c r="B10667" t="s">
        <v>1030</v>
      </c>
      <c r="C10667" t="s">
        <v>1013</v>
      </c>
      <c r="D10667" t="s">
        <v>964</v>
      </c>
      <c r="E10667" t="s">
        <v>1015</v>
      </c>
      <c r="F10667" s="86">
        <v>443489.06943809002</v>
      </c>
    </row>
    <row r="10668" spans="1:6">
      <c r="A10668">
        <v>2041</v>
      </c>
      <c r="B10668" t="s">
        <v>1030</v>
      </c>
      <c r="C10668" t="s">
        <v>1013</v>
      </c>
      <c r="D10668" t="s">
        <v>964</v>
      </c>
      <c r="E10668" t="s">
        <v>1015</v>
      </c>
      <c r="F10668" s="86">
        <v>444870.09621640301</v>
      </c>
    </row>
    <row r="10669" spans="1:6">
      <c r="A10669">
        <v>2042</v>
      </c>
      <c r="B10669" t="s">
        <v>1030</v>
      </c>
      <c r="C10669" t="s">
        <v>1013</v>
      </c>
      <c r="D10669" t="s">
        <v>964</v>
      </c>
      <c r="E10669" t="s">
        <v>1015</v>
      </c>
      <c r="F10669" s="86">
        <v>445970.95064118301</v>
      </c>
    </row>
    <row r="10670" spans="1:6">
      <c r="A10670">
        <v>2043</v>
      </c>
      <c r="B10670" t="s">
        <v>1030</v>
      </c>
      <c r="C10670" t="s">
        <v>1013</v>
      </c>
      <c r="D10670" t="s">
        <v>964</v>
      </c>
      <c r="E10670" t="s">
        <v>1015</v>
      </c>
      <c r="F10670" s="86">
        <v>446859.46494683903</v>
      </c>
    </row>
    <row r="10671" spans="1:6">
      <c r="A10671">
        <v>2044</v>
      </c>
      <c r="B10671" t="s">
        <v>1030</v>
      </c>
      <c r="C10671" t="s">
        <v>1013</v>
      </c>
      <c r="D10671" t="s">
        <v>964</v>
      </c>
      <c r="E10671" t="s">
        <v>1015</v>
      </c>
      <c r="F10671" s="86">
        <v>447717.41952790099</v>
      </c>
    </row>
    <row r="10672" spans="1:6">
      <c r="A10672">
        <v>2045</v>
      </c>
      <c r="B10672" t="s">
        <v>1030</v>
      </c>
      <c r="C10672" t="s">
        <v>1013</v>
      </c>
      <c r="D10672" t="s">
        <v>964</v>
      </c>
      <c r="E10672" t="s">
        <v>1015</v>
      </c>
      <c r="F10672" s="86">
        <v>448480.66044292197</v>
      </c>
    </row>
    <row r="10673" spans="1:6">
      <c r="A10673">
        <v>2046</v>
      </c>
      <c r="B10673" t="s">
        <v>1030</v>
      </c>
      <c r="C10673" t="s">
        <v>1013</v>
      </c>
      <c r="D10673" t="s">
        <v>964</v>
      </c>
      <c r="E10673" t="s">
        <v>1015</v>
      </c>
      <c r="F10673" s="86">
        <v>449291.550692513</v>
      </c>
    </row>
    <row r="10674" spans="1:6">
      <c r="A10674">
        <v>2047</v>
      </c>
      <c r="B10674" t="s">
        <v>1030</v>
      </c>
      <c r="C10674" t="s">
        <v>1013</v>
      </c>
      <c r="D10674" t="s">
        <v>964</v>
      </c>
      <c r="E10674" t="s">
        <v>1015</v>
      </c>
      <c r="F10674" s="86">
        <v>450084.93600595498</v>
      </c>
    </row>
    <row r="10675" spans="1:6">
      <c r="A10675">
        <v>2048</v>
      </c>
      <c r="B10675" t="s">
        <v>1030</v>
      </c>
      <c r="C10675" t="s">
        <v>1013</v>
      </c>
      <c r="D10675" t="s">
        <v>964</v>
      </c>
      <c r="E10675" t="s">
        <v>1015</v>
      </c>
      <c r="F10675" s="86">
        <v>450891.52551765199</v>
      </c>
    </row>
    <row r="10676" spans="1:6">
      <c r="A10676">
        <v>2049</v>
      </c>
      <c r="B10676" t="s">
        <v>1030</v>
      </c>
      <c r="C10676" t="s">
        <v>1013</v>
      </c>
      <c r="D10676" t="s">
        <v>964</v>
      </c>
      <c r="E10676" t="s">
        <v>1015</v>
      </c>
      <c r="F10676" s="86">
        <v>451729.42272320698</v>
      </c>
    </row>
    <row r="10677" spans="1:6">
      <c r="A10677">
        <v>2050</v>
      </c>
      <c r="B10677" t="s">
        <v>1030</v>
      </c>
      <c r="C10677" t="s">
        <v>1013</v>
      </c>
      <c r="D10677" t="s">
        <v>964</v>
      </c>
      <c r="E10677" t="s">
        <v>1015</v>
      </c>
      <c r="F10677" s="86">
        <v>452565.57140583702</v>
      </c>
    </row>
    <row r="10678" spans="1:6">
      <c r="A10678">
        <v>2017</v>
      </c>
      <c r="B10678" t="s">
        <v>1031</v>
      </c>
      <c r="C10678" t="s">
        <v>1013</v>
      </c>
      <c r="D10678" t="s">
        <v>964</v>
      </c>
      <c r="E10678" t="s">
        <v>1015</v>
      </c>
      <c r="F10678" s="86">
        <v>518369.46648283402</v>
      </c>
    </row>
    <row r="10679" spans="1:6">
      <c r="A10679">
        <v>2018</v>
      </c>
      <c r="B10679" t="s">
        <v>1031</v>
      </c>
      <c r="C10679" t="s">
        <v>1013</v>
      </c>
      <c r="D10679" t="s">
        <v>964</v>
      </c>
      <c r="E10679" t="s">
        <v>1015</v>
      </c>
      <c r="F10679" s="86">
        <v>527896.11014826002</v>
      </c>
    </row>
    <row r="10680" spans="1:6">
      <c r="A10680">
        <v>2019</v>
      </c>
      <c r="B10680" t="s">
        <v>1031</v>
      </c>
      <c r="C10680" t="s">
        <v>1013</v>
      </c>
      <c r="D10680" t="s">
        <v>964</v>
      </c>
      <c r="E10680" t="s">
        <v>1015</v>
      </c>
      <c r="F10680" s="86">
        <v>537062.95687282505</v>
      </c>
    </row>
    <row r="10681" spans="1:6">
      <c r="A10681">
        <v>2020</v>
      </c>
      <c r="B10681" t="s">
        <v>1031</v>
      </c>
      <c r="C10681" t="s">
        <v>1013</v>
      </c>
      <c r="D10681" t="s">
        <v>964</v>
      </c>
      <c r="E10681" t="s">
        <v>1015</v>
      </c>
      <c r="F10681" s="86">
        <v>546689.81812840304</v>
      </c>
    </row>
    <row r="10682" spans="1:6">
      <c r="A10682">
        <v>2021</v>
      </c>
      <c r="B10682" t="s">
        <v>1031</v>
      </c>
      <c r="C10682" t="s">
        <v>1013</v>
      </c>
      <c r="D10682" t="s">
        <v>964</v>
      </c>
      <c r="E10682" t="s">
        <v>1015</v>
      </c>
      <c r="F10682" s="86">
        <v>556105.39159970998</v>
      </c>
    </row>
    <row r="10683" spans="1:6">
      <c r="A10683">
        <v>2022</v>
      </c>
      <c r="B10683" t="s">
        <v>1031</v>
      </c>
      <c r="C10683" t="s">
        <v>1013</v>
      </c>
      <c r="D10683" t="s">
        <v>964</v>
      </c>
      <c r="E10683" t="s">
        <v>1015</v>
      </c>
      <c r="F10683" s="86">
        <v>565403.30734485004</v>
      </c>
    </row>
    <row r="10684" spans="1:6">
      <c r="A10684">
        <v>2023</v>
      </c>
      <c r="B10684" t="s">
        <v>1031</v>
      </c>
      <c r="C10684" t="s">
        <v>1013</v>
      </c>
      <c r="D10684" t="s">
        <v>964</v>
      </c>
      <c r="E10684" t="s">
        <v>1015</v>
      </c>
      <c r="F10684" s="86">
        <v>574429.24632179202</v>
      </c>
    </row>
    <row r="10685" spans="1:6">
      <c r="A10685">
        <v>2024</v>
      </c>
      <c r="B10685" t="s">
        <v>1031</v>
      </c>
      <c r="C10685" t="s">
        <v>1013</v>
      </c>
      <c r="D10685" t="s">
        <v>964</v>
      </c>
      <c r="E10685" t="s">
        <v>1015</v>
      </c>
      <c r="F10685" s="86">
        <v>583053.05020848697</v>
      </c>
    </row>
    <row r="10686" spans="1:6">
      <c r="A10686">
        <v>2025</v>
      </c>
      <c r="B10686" t="s">
        <v>1031</v>
      </c>
      <c r="C10686" t="s">
        <v>1013</v>
      </c>
      <c r="D10686" t="s">
        <v>964</v>
      </c>
      <c r="E10686" t="s">
        <v>1015</v>
      </c>
      <c r="F10686" s="86">
        <v>591407.93421965104</v>
      </c>
    </row>
    <row r="10687" spans="1:6">
      <c r="A10687">
        <v>2026</v>
      </c>
      <c r="B10687" t="s">
        <v>1031</v>
      </c>
      <c r="C10687" t="s">
        <v>1013</v>
      </c>
      <c r="D10687" t="s">
        <v>964</v>
      </c>
      <c r="E10687" t="s">
        <v>1015</v>
      </c>
      <c r="F10687" s="86">
        <v>599450.13849516795</v>
      </c>
    </row>
    <row r="10688" spans="1:6">
      <c r="A10688">
        <v>2027</v>
      </c>
      <c r="B10688" t="s">
        <v>1031</v>
      </c>
      <c r="C10688" t="s">
        <v>1013</v>
      </c>
      <c r="D10688" t="s">
        <v>964</v>
      </c>
      <c r="E10688" t="s">
        <v>1015</v>
      </c>
      <c r="F10688" s="86">
        <v>607217.98448701203</v>
      </c>
    </row>
    <row r="10689" spans="1:6">
      <c r="A10689">
        <v>2028</v>
      </c>
      <c r="B10689" t="s">
        <v>1031</v>
      </c>
      <c r="C10689" t="s">
        <v>1013</v>
      </c>
      <c r="D10689" t="s">
        <v>964</v>
      </c>
      <c r="E10689" t="s">
        <v>1015</v>
      </c>
      <c r="F10689" s="86">
        <v>614833.90415693901</v>
      </c>
    </row>
    <row r="10690" spans="1:6">
      <c r="A10690">
        <v>2029</v>
      </c>
      <c r="B10690" t="s">
        <v>1031</v>
      </c>
      <c r="C10690" t="s">
        <v>1013</v>
      </c>
      <c r="D10690" t="s">
        <v>964</v>
      </c>
      <c r="E10690" t="s">
        <v>1015</v>
      </c>
      <c r="F10690" s="86">
        <v>622137.20781889698</v>
      </c>
    </row>
    <row r="10691" spans="1:6">
      <c r="A10691">
        <v>2030</v>
      </c>
      <c r="B10691" t="s">
        <v>1031</v>
      </c>
      <c r="C10691" t="s">
        <v>1013</v>
      </c>
      <c r="D10691" t="s">
        <v>964</v>
      </c>
      <c r="E10691" t="s">
        <v>1015</v>
      </c>
      <c r="F10691" s="86">
        <v>629125.20546274004</v>
      </c>
    </row>
    <row r="10692" spans="1:6">
      <c r="A10692">
        <v>2031</v>
      </c>
      <c r="B10692" t="s">
        <v>1031</v>
      </c>
      <c r="C10692" t="s">
        <v>1013</v>
      </c>
      <c r="D10692" t="s">
        <v>964</v>
      </c>
      <c r="E10692" t="s">
        <v>1015</v>
      </c>
      <c r="F10692" s="86">
        <v>635884.24956314894</v>
      </c>
    </row>
    <row r="10693" spans="1:6">
      <c r="A10693">
        <v>2032</v>
      </c>
      <c r="B10693" t="s">
        <v>1031</v>
      </c>
      <c r="C10693" t="s">
        <v>1013</v>
      </c>
      <c r="D10693" t="s">
        <v>964</v>
      </c>
      <c r="E10693" t="s">
        <v>1015</v>
      </c>
      <c r="F10693" s="86">
        <v>642260.39121124905</v>
      </c>
    </row>
    <row r="10694" spans="1:6">
      <c r="A10694">
        <v>2033</v>
      </c>
      <c r="B10694" t="s">
        <v>1031</v>
      </c>
      <c r="C10694" t="s">
        <v>1013</v>
      </c>
      <c r="D10694" t="s">
        <v>964</v>
      </c>
      <c r="E10694" t="s">
        <v>1015</v>
      </c>
      <c r="F10694" s="86">
        <v>648394.66878404305</v>
      </c>
    </row>
    <row r="10695" spans="1:6">
      <c r="A10695">
        <v>2034</v>
      </c>
      <c r="B10695" t="s">
        <v>1031</v>
      </c>
      <c r="C10695" t="s">
        <v>1013</v>
      </c>
      <c r="D10695" t="s">
        <v>964</v>
      </c>
      <c r="E10695" t="s">
        <v>1015</v>
      </c>
      <c r="F10695" s="86">
        <v>654298.06230481295</v>
      </c>
    </row>
    <row r="10696" spans="1:6">
      <c r="A10696">
        <v>2035</v>
      </c>
      <c r="B10696" t="s">
        <v>1031</v>
      </c>
      <c r="C10696" t="s">
        <v>1013</v>
      </c>
      <c r="D10696" t="s">
        <v>964</v>
      </c>
      <c r="E10696" t="s">
        <v>1015</v>
      </c>
      <c r="F10696" s="86">
        <v>659943.58070493303</v>
      </c>
    </row>
    <row r="10697" spans="1:6">
      <c r="A10697">
        <v>2036</v>
      </c>
      <c r="B10697" t="s">
        <v>1031</v>
      </c>
      <c r="C10697" t="s">
        <v>1013</v>
      </c>
      <c r="D10697" t="s">
        <v>964</v>
      </c>
      <c r="E10697" t="s">
        <v>1015</v>
      </c>
      <c r="F10697" s="86">
        <v>664994.09883705899</v>
      </c>
    </row>
    <row r="10698" spans="1:6">
      <c r="A10698">
        <v>2037</v>
      </c>
      <c r="B10698" t="s">
        <v>1031</v>
      </c>
      <c r="C10698" t="s">
        <v>1013</v>
      </c>
      <c r="D10698" t="s">
        <v>964</v>
      </c>
      <c r="E10698" t="s">
        <v>1015</v>
      </c>
      <c r="F10698" s="86">
        <v>669440.79373531905</v>
      </c>
    </row>
    <row r="10699" spans="1:6">
      <c r="A10699">
        <v>2038</v>
      </c>
      <c r="B10699" t="s">
        <v>1031</v>
      </c>
      <c r="C10699" t="s">
        <v>1013</v>
      </c>
      <c r="D10699" t="s">
        <v>964</v>
      </c>
      <c r="E10699" t="s">
        <v>1015</v>
      </c>
      <c r="F10699" s="86">
        <v>673373.39613598096</v>
      </c>
    </row>
    <row r="10700" spans="1:6">
      <c r="A10700">
        <v>2039</v>
      </c>
      <c r="B10700" t="s">
        <v>1031</v>
      </c>
      <c r="C10700" t="s">
        <v>1013</v>
      </c>
      <c r="D10700" t="s">
        <v>964</v>
      </c>
      <c r="E10700" t="s">
        <v>1015</v>
      </c>
      <c r="F10700" s="86">
        <v>676634.49008577503</v>
      </c>
    </row>
    <row r="10701" spans="1:6">
      <c r="A10701">
        <v>2040</v>
      </c>
      <c r="B10701" t="s">
        <v>1031</v>
      </c>
      <c r="C10701" t="s">
        <v>1013</v>
      </c>
      <c r="D10701" t="s">
        <v>964</v>
      </c>
      <c r="E10701" t="s">
        <v>1015</v>
      </c>
      <c r="F10701" s="86">
        <v>679352.46915548004</v>
      </c>
    </row>
    <row r="10702" spans="1:6">
      <c r="A10702">
        <v>2041</v>
      </c>
      <c r="B10702" t="s">
        <v>1031</v>
      </c>
      <c r="C10702" t="s">
        <v>1013</v>
      </c>
      <c r="D10702" t="s">
        <v>964</v>
      </c>
      <c r="E10702" t="s">
        <v>1015</v>
      </c>
      <c r="F10702" s="86">
        <v>681466.63623627101</v>
      </c>
    </row>
    <row r="10703" spans="1:6">
      <c r="A10703">
        <v>2042</v>
      </c>
      <c r="B10703" t="s">
        <v>1031</v>
      </c>
      <c r="C10703" t="s">
        <v>1013</v>
      </c>
      <c r="D10703" t="s">
        <v>964</v>
      </c>
      <c r="E10703" t="s">
        <v>1015</v>
      </c>
      <c r="F10703" s="86">
        <v>683151.49988707702</v>
      </c>
    </row>
    <row r="10704" spans="1:6">
      <c r="A10704">
        <v>2043</v>
      </c>
      <c r="B10704" t="s">
        <v>1031</v>
      </c>
      <c r="C10704" t="s">
        <v>1013</v>
      </c>
      <c r="D10704" t="s">
        <v>964</v>
      </c>
      <c r="E10704" t="s">
        <v>1015</v>
      </c>
      <c r="F10704" s="86">
        <v>684510.99802764901</v>
      </c>
    </row>
    <row r="10705" spans="1:6">
      <c r="A10705">
        <v>2044</v>
      </c>
      <c r="B10705" t="s">
        <v>1031</v>
      </c>
      <c r="C10705" t="s">
        <v>1013</v>
      </c>
      <c r="D10705" t="s">
        <v>964</v>
      </c>
      <c r="E10705" t="s">
        <v>1015</v>
      </c>
      <c r="F10705" s="86">
        <v>685823.65637949505</v>
      </c>
    </row>
    <row r="10706" spans="1:6">
      <c r="A10706">
        <v>2045</v>
      </c>
      <c r="B10706" t="s">
        <v>1031</v>
      </c>
      <c r="C10706" t="s">
        <v>1013</v>
      </c>
      <c r="D10706" t="s">
        <v>964</v>
      </c>
      <c r="E10706" t="s">
        <v>1015</v>
      </c>
      <c r="F10706" s="86">
        <v>686991.17596498097</v>
      </c>
    </row>
    <row r="10707" spans="1:6">
      <c r="A10707">
        <v>2046</v>
      </c>
      <c r="B10707" t="s">
        <v>1031</v>
      </c>
      <c r="C10707" t="s">
        <v>1013</v>
      </c>
      <c r="D10707" t="s">
        <v>964</v>
      </c>
      <c r="E10707" t="s">
        <v>1015</v>
      </c>
      <c r="F10707" s="86">
        <v>688231.69485564204</v>
      </c>
    </row>
    <row r="10708" spans="1:6">
      <c r="A10708">
        <v>2047</v>
      </c>
      <c r="B10708" t="s">
        <v>1031</v>
      </c>
      <c r="C10708" t="s">
        <v>1013</v>
      </c>
      <c r="D10708" t="s">
        <v>964</v>
      </c>
      <c r="E10708" t="s">
        <v>1015</v>
      </c>
      <c r="F10708" s="86">
        <v>689445.38539703796</v>
      </c>
    </row>
    <row r="10709" spans="1:6">
      <c r="A10709">
        <v>2048</v>
      </c>
      <c r="B10709" t="s">
        <v>1031</v>
      </c>
      <c r="C10709" t="s">
        <v>1013</v>
      </c>
      <c r="D10709" t="s">
        <v>964</v>
      </c>
      <c r="E10709" t="s">
        <v>1015</v>
      </c>
      <c r="F10709" s="86">
        <v>690679.29718040896</v>
      </c>
    </row>
    <row r="10710" spans="1:6">
      <c r="A10710">
        <v>2049</v>
      </c>
      <c r="B10710" t="s">
        <v>1031</v>
      </c>
      <c r="C10710" t="s">
        <v>1013</v>
      </c>
      <c r="D10710" t="s">
        <v>964</v>
      </c>
      <c r="E10710" t="s">
        <v>1015</v>
      </c>
      <c r="F10710" s="86">
        <v>691961.17478052794</v>
      </c>
    </row>
    <row r="10711" spans="1:6">
      <c r="A10711">
        <v>2050</v>
      </c>
      <c r="B10711" t="s">
        <v>1031</v>
      </c>
      <c r="C10711" t="s">
        <v>1013</v>
      </c>
      <c r="D10711" t="s">
        <v>964</v>
      </c>
      <c r="E10711" t="s">
        <v>1015</v>
      </c>
      <c r="F10711" s="86">
        <v>693240.35084123199</v>
      </c>
    </row>
    <row r="10712" spans="1:6">
      <c r="A10712">
        <v>2017</v>
      </c>
      <c r="B10712" t="s">
        <v>1032</v>
      </c>
      <c r="C10712" t="s">
        <v>1013</v>
      </c>
      <c r="D10712" t="s">
        <v>964</v>
      </c>
      <c r="E10712" t="s">
        <v>1015</v>
      </c>
      <c r="F10712" s="86">
        <v>970317.77391190606</v>
      </c>
    </row>
    <row r="10713" spans="1:6">
      <c r="A10713">
        <v>2018</v>
      </c>
      <c r="B10713" t="s">
        <v>1032</v>
      </c>
      <c r="C10713" t="s">
        <v>1013</v>
      </c>
      <c r="D10713" t="s">
        <v>964</v>
      </c>
      <c r="E10713" t="s">
        <v>1015</v>
      </c>
      <c r="F10713" s="86">
        <v>987964.56442602596</v>
      </c>
    </row>
    <row r="10714" spans="1:6">
      <c r="A10714">
        <v>2019</v>
      </c>
      <c r="B10714" t="s">
        <v>1032</v>
      </c>
      <c r="C10714" t="s">
        <v>1013</v>
      </c>
      <c r="D10714" t="s">
        <v>964</v>
      </c>
      <c r="E10714" t="s">
        <v>1015</v>
      </c>
      <c r="F10714" s="86">
        <v>1005012.7372184</v>
      </c>
    </row>
    <row r="10715" spans="1:6">
      <c r="A10715">
        <v>2020</v>
      </c>
      <c r="B10715" t="s">
        <v>1032</v>
      </c>
      <c r="C10715" t="s">
        <v>1013</v>
      </c>
      <c r="D10715" t="s">
        <v>964</v>
      </c>
      <c r="E10715" t="s">
        <v>1015</v>
      </c>
      <c r="F10715" s="86">
        <v>1022941.20093036</v>
      </c>
    </row>
    <row r="10716" spans="1:6">
      <c r="A10716">
        <v>2021</v>
      </c>
      <c r="B10716" t="s">
        <v>1032</v>
      </c>
      <c r="C10716" t="s">
        <v>1013</v>
      </c>
      <c r="D10716" t="s">
        <v>964</v>
      </c>
      <c r="E10716" t="s">
        <v>1015</v>
      </c>
      <c r="F10716" s="86">
        <v>1040503.96240891</v>
      </c>
    </row>
    <row r="10717" spans="1:6">
      <c r="A10717">
        <v>2022</v>
      </c>
      <c r="B10717" t="s">
        <v>1032</v>
      </c>
      <c r="C10717" t="s">
        <v>1013</v>
      </c>
      <c r="D10717" t="s">
        <v>964</v>
      </c>
      <c r="E10717" t="s">
        <v>1015</v>
      </c>
      <c r="F10717" s="86">
        <v>1057845.0873012501</v>
      </c>
    </row>
    <row r="10718" spans="1:6">
      <c r="A10718">
        <v>2023</v>
      </c>
      <c r="B10718" t="s">
        <v>1032</v>
      </c>
      <c r="C10718" t="s">
        <v>1013</v>
      </c>
      <c r="D10718" t="s">
        <v>964</v>
      </c>
      <c r="E10718" t="s">
        <v>1015</v>
      </c>
      <c r="F10718" s="86">
        <v>1074704.8726906001</v>
      </c>
    </row>
    <row r="10719" spans="1:6">
      <c r="A10719">
        <v>2024</v>
      </c>
      <c r="B10719" t="s">
        <v>1032</v>
      </c>
      <c r="C10719" t="s">
        <v>1013</v>
      </c>
      <c r="D10719" t="s">
        <v>964</v>
      </c>
      <c r="E10719" t="s">
        <v>1015</v>
      </c>
      <c r="F10719" s="86">
        <v>1090849.4696384801</v>
      </c>
    </row>
    <row r="10720" spans="1:6">
      <c r="A10720">
        <v>2025</v>
      </c>
      <c r="B10720" t="s">
        <v>1032</v>
      </c>
      <c r="C10720" t="s">
        <v>1013</v>
      </c>
      <c r="D10720" t="s">
        <v>964</v>
      </c>
      <c r="E10720" t="s">
        <v>1015</v>
      </c>
      <c r="F10720" s="86">
        <v>1106504.1792075599</v>
      </c>
    </row>
    <row r="10721" spans="1:6">
      <c r="A10721">
        <v>2026</v>
      </c>
      <c r="B10721" t="s">
        <v>1032</v>
      </c>
      <c r="C10721" t="s">
        <v>1013</v>
      </c>
      <c r="D10721" t="s">
        <v>964</v>
      </c>
      <c r="E10721" t="s">
        <v>1015</v>
      </c>
      <c r="F10721" s="86">
        <v>1121585.3646986401</v>
      </c>
    </row>
    <row r="10722" spans="1:6">
      <c r="A10722">
        <v>2027</v>
      </c>
      <c r="B10722" t="s">
        <v>1032</v>
      </c>
      <c r="C10722" t="s">
        <v>1013</v>
      </c>
      <c r="D10722" t="s">
        <v>964</v>
      </c>
      <c r="E10722" t="s">
        <v>1015</v>
      </c>
      <c r="F10722" s="86">
        <v>1136154.11909206</v>
      </c>
    </row>
    <row r="10723" spans="1:6">
      <c r="A10723">
        <v>2028</v>
      </c>
      <c r="B10723" t="s">
        <v>1032</v>
      </c>
      <c r="C10723" t="s">
        <v>1013</v>
      </c>
      <c r="D10723" t="s">
        <v>964</v>
      </c>
      <c r="E10723" t="s">
        <v>1015</v>
      </c>
      <c r="F10723" s="86">
        <v>1150432.4490793699</v>
      </c>
    </row>
    <row r="10724" spans="1:6">
      <c r="A10724">
        <v>2029</v>
      </c>
      <c r="B10724" t="s">
        <v>1032</v>
      </c>
      <c r="C10724" t="s">
        <v>1013</v>
      </c>
      <c r="D10724" t="s">
        <v>964</v>
      </c>
      <c r="E10724" t="s">
        <v>1015</v>
      </c>
      <c r="F10724" s="86">
        <v>1164131.02230969</v>
      </c>
    </row>
    <row r="10725" spans="1:6">
      <c r="A10725">
        <v>2030</v>
      </c>
      <c r="B10725" t="s">
        <v>1032</v>
      </c>
      <c r="C10725" t="s">
        <v>1013</v>
      </c>
      <c r="D10725" t="s">
        <v>964</v>
      </c>
      <c r="E10725" t="s">
        <v>1015</v>
      </c>
      <c r="F10725" s="86">
        <v>1177241.8588711801</v>
      </c>
    </row>
    <row r="10726" spans="1:6">
      <c r="A10726">
        <v>2031</v>
      </c>
      <c r="B10726" t="s">
        <v>1032</v>
      </c>
      <c r="C10726" t="s">
        <v>1013</v>
      </c>
      <c r="D10726" t="s">
        <v>964</v>
      </c>
      <c r="E10726" t="s">
        <v>1015</v>
      </c>
      <c r="F10726" s="86">
        <v>1189921.3209542099</v>
      </c>
    </row>
    <row r="10727" spans="1:6">
      <c r="A10727">
        <v>2032</v>
      </c>
      <c r="B10727" t="s">
        <v>1032</v>
      </c>
      <c r="C10727" t="s">
        <v>1013</v>
      </c>
      <c r="D10727" t="s">
        <v>964</v>
      </c>
      <c r="E10727" t="s">
        <v>1015</v>
      </c>
      <c r="F10727" s="86">
        <v>1201887.96651543</v>
      </c>
    </row>
    <row r="10728" spans="1:6">
      <c r="A10728">
        <v>2033</v>
      </c>
      <c r="B10728" t="s">
        <v>1032</v>
      </c>
      <c r="C10728" t="s">
        <v>1013</v>
      </c>
      <c r="D10728" t="s">
        <v>964</v>
      </c>
      <c r="E10728" t="s">
        <v>1015</v>
      </c>
      <c r="F10728" s="86">
        <v>1213353.07233392</v>
      </c>
    </row>
    <row r="10729" spans="1:6">
      <c r="A10729">
        <v>2034</v>
      </c>
      <c r="B10729" t="s">
        <v>1032</v>
      </c>
      <c r="C10729" t="s">
        <v>1013</v>
      </c>
      <c r="D10729" t="s">
        <v>964</v>
      </c>
      <c r="E10729" t="s">
        <v>1015</v>
      </c>
      <c r="F10729" s="86">
        <v>1224256.1735604799</v>
      </c>
    </row>
    <row r="10730" spans="1:6">
      <c r="A10730">
        <v>2035</v>
      </c>
      <c r="B10730" t="s">
        <v>1032</v>
      </c>
      <c r="C10730" t="s">
        <v>1013</v>
      </c>
      <c r="D10730" t="s">
        <v>964</v>
      </c>
      <c r="E10730" t="s">
        <v>1015</v>
      </c>
      <c r="F10730" s="86">
        <v>1234684.19219492</v>
      </c>
    </row>
    <row r="10731" spans="1:6">
      <c r="A10731">
        <v>2036</v>
      </c>
      <c r="B10731" t="s">
        <v>1032</v>
      </c>
      <c r="C10731" t="s">
        <v>1013</v>
      </c>
      <c r="D10731" t="s">
        <v>964</v>
      </c>
      <c r="E10731" t="s">
        <v>1015</v>
      </c>
      <c r="F10731" s="86">
        <v>1244049.96209517</v>
      </c>
    </row>
    <row r="10732" spans="1:6">
      <c r="A10732">
        <v>2037</v>
      </c>
      <c r="B10732" t="s">
        <v>1032</v>
      </c>
      <c r="C10732" t="s">
        <v>1013</v>
      </c>
      <c r="D10732" t="s">
        <v>964</v>
      </c>
      <c r="E10732" t="s">
        <v>1015</v>
      </c>
      <c r="F10732" s="86">
        <v>1252344.14005436</v>
      </c>
    </row>
    <row r="10733" spans="1:6">
      <c r="A10733">
        <v>2038</v>
      </c>
      <c r="B10733" t="s">
        <v>1032</v>
      </c>
      <c r="C10733" t="s">
        <v>1013</v>
      </c>
      <c r="D10733" t="s">
        <v>964</v>
      </c>
      <c r="E10733" t="s">
        <v>1015</v>
      </c>
      <c r="F10733" s="86">
        <v>1259737.5350112701</v>
      </c>
    </row>
    <row r="10734" spans="1:6">
      <c r="A10734">
        <v>2039</v>
      </c>
      <c r="B10734" t="s">
        <v>1032</v>
      </c>
      <c r="C10734" t="s">
        <v>1013</v>
      </c>
      <c r="D10734" t="s">
        <v>964</v>
      </c>
      <c r="E10734" t="s">
        <v>1015</v>
      </c>
      <c r="F10734" s="86">
        <v>1265950.51595527</v>
      </c>
    </row>
    <row r="10735" spans="1:6">
      <c r="A10735">
        <v>2040</v>
      </c>
      <c r="B10735" t="s">
        <v>1032</v>
      </c>
      <c r="C10735" t="s">
        <v>1013</v>
      </c>
      <c r="D10735" t="s">
        <v>964</v>
      </c>
      <c r="E10735" t="s">
        <v>1015</v>
      </c>
      <c r="F10735" s="86">
        <v>1271216.5842806301</v>
      </c>
    </row>
    <row r="10736" spans="1:6">
      <c r="A10736">
        <v>2041</v>
      </c>
      <c r="B10736" t="s">
        <v>1032</v>
      </c>
      <c r="C10736" t="s">
        <v>1013</v>
      </c>
      <c r="D10736" t="s">
        <v>964</v>
      </c>
      <c r="E10736" t="s">
        <v>1015</v>
      </c>
      <c r="F10736" s="86">
        <v>1275423.9527748399</v>
      </c>
    </row>
    <row r="10737" spans="1:6">
      <c r="A10737">
        <v>2042</v>
      </c>
      <c r="B10737" t="s">
        <v>1032</v>
      </c>
      <c r="C10737" t="s">
        <v>1013</v>
      </c>
      <c r="D10737" t="s">
        <v>964</v>
      </c>
      <c r="E10737" t="s">
        <v>1015</v>
      </c>
      <c r="F10737" s="86">
        <v>1278882.98298467</v>
      </c>
    </row>
    <row r="10738" spans="1:6">
      <c r="A10738">
        <v>2043</v>
      </c>
      <c r="B10738" t="s">
        <v>1032</v>
      </c>
      <c r="C10738" t="s">
        <v>1013</v>
      </c>
      <c r="D10738" t="s">
        <v>964</v>
      </c>
      <c r="E10738" t="s">
        <v>1015</v>
      </c>
      <c r="F10738" s="86">
        <v>1281776.47577766</v>
      </c>
    </row>
    <row r="10739" spans="1:6">
      <c r="A10739">
        <v>2044</v>
      </c>
      <c r="B10739" t="s">
        <v>1032</v>
      </c>
      <c r="C10739" t="s">
        <v>1013</v>
      </c>
      <c r="D10739" t="s">
        <v>964</v>
      </c>
      <c r="E10739" t="s">
        <v>1015</v>
      </c>
      <c r="F10739" s="86">
        <v>1284601.1779565101</v>
      </c>
    </row>
    <row r="10740" spans="1:6">
      <c r="A10740">
        <v>2045</v>
      </c>
      <c r="B10740" t="s">
        <v>1032</v>
      </c>
      <c r="C10740" t="s">
        <v>1013</v>
      </c>
      <c r="D10740" t="s">
        <v>964</v>
      </c>
      <c r="E10740" t="s">
        <v>1015</v>
      </c>
      <c r="F10740" s="86">
        <v>1287183.0124308199</v>
      </c>
    </row>
    <row r="10741" spans="1:6">
      <c r="A10741">
        <v>2046</v>
      </c>
      <c r="B10741" t="s">
        <v>1032</v>
      </c>
      <c r="C10741" t="s">
        <v>1013</v>
      </c>
      <c r="D10741" t="s">
        <v>964</v>
      </c>
      <c r="E10741" t="s">
        <v>1015</v>
      </c>
      <c r="F10741" s="86">
        <v>1289910.22734502</v>
      </c>
    </row>
    <row r="10742" spans="1:6">
      <c r="A10742">
        <v>2047</v>
      </c>
      <c r="B10742" t="s">
        <v>1032</v>
      </c>
      <c r="C10742" t="s">
        <v>1013</v>
      </c>
      <c r="D10742" t="s">
        <v>964</v>
      </c>
      <c r="E10742" t="s">
        <v>1015</v>
      </c>
      <c r="F10742" s="86">
        <v>1292606.4266731199</v>
      </c>
    </row>
    <row r="10743" spans="1:6">
      <c r="A10743">
        <v>2048</v>
      </c>
      <c r="B10743" t="s">
        <v>1032</v>
      </c>
      <c r="C10743" t="s">
        <v>1013</v>
      </c>
      <c r="D10743" t="s">
        <v>964</v>
      </c>
      <c r="E10743" t="s">
        <v>1015</v>
      </c>
      <c r="F10743" s="86">
        <v>1295359.60315328</v>
      </c>
    </row>
    <row r="10744" spans="1:6">
      <c r="A10744">
        <v>2049</v>
      </c>
      <c r="B10744" t="s">
        <v>1032</v>
      </c>
      <c r="C10744" t="s">
        <v>1013</v>
      </c>
      <c r="D10744" t="s">
        <v>964</v>
      </c>
      <c r="E10744" t="s">
        <v>1015</v>
      </c>
      <c r="F10744" s="86">
        <v>1298219.64075556</v>
      </c>
    </row>
    <row r="10745" spans="1:6">
      <c r="A10745">
        <v>2050</v>
      </c>
      <c r="B10745" t="s">
        <v>1032</v>
      </c>
      <c r="C10745" t="s">
        <v>1013</v>
      </c>
      <c r="D10745" t="s">
        <v>964</v>
      </c>
      <c r="E10745" t="s">
        <v>1015</v>
      </c>
      <c r="F10745" s="86">
        <v>1301104.31106238</v>
      </c>
    </row>
    <row r="10746" spans="1:6">
      <c r="A10746">
        <v>2017</v>
      </c>
      <c r="B10746" t="s">
        <v>1033</v>
      </c>
      <c r="C10746" t="s">
        <v>1013</v>
      </c>
      <c r="D10746" t="s">
        <v>964</v>
      </c>
      <c r="E10746" t="s">
        <v>1015</v>
      </c>
      <c r="F10746" s="86">
        <v>2188723.07069238</v>
      </c>
    </row>
    <row r="10747" spans="1:6">
      <c r="A10747">
        <v>2018</v>
      </c>
      <c r="B10747" t="s">
        <v>1033</v>
      </c>
      <c r="C10747" t="s">
        <v>1013</v>
      </c>
      <c r="D10747" t="s">
        <v>964</v>
      </c>
      <c r="E10747" t="s">
        <v>1015</v>
      </c>
      <c r="F10747" s="86">
        <v>2229069.68985443</v>
      </c>
    </row>
    <row r="10748" spans="1:6">
      <c r="A10748">
        <v>2019</v>
      </c>
      <c r="B10748" t="s">
        <v>1033</v>
      </c>
      <c r="C10748" t="s">
        <v>1013</v>
      </c>
      <c r="D10748" t="s">
        <v>964</v>
      </c>
      <c r="E10748" t="s">
        <v>1015</v>
      </c>
      <c r="F10748" s="86">
        <v>2267913.6506568501</v>
      </c>
    </row>
    <row r="10749" spans="1:6">
      <c r="A10749">
        <v>2020</v>
      </c>
      <c r="B10749" t="s">
        <v>1033</v>
      </c>
      <c r="C10749" t="s">
        <v>1013</v>
      </c>
      <c r="D10749" t="s">
        <v>964</v>
      </c>
      <c r="E10749" t="s">
        <v>1015</v>
      </c>
      <c r="F10749" s="86">
        <v>2308706.8606853201</v>
      </c>
    </row>
    <row r="10750" spans="1:6">
      <c r="A10750">
        <v>2021</v>
      </c>
      <c r="B10750" t="s">
        <v>1033</v>
      </c>
      <c r="C10750" t="s">
        <v>1013</v>
      </c>
      <c r="D10750" t="s">
        <v>964</v>
      </c>
      <c r="E10750" t="s">
        <v>1015</v>
      </c>
      <c r="F10750" s="86">
        <v>2348613.2477062899</v>
      </c>
    </row>
    <row r="10751" spans="1:6">
      <c r="A10751">
        <v>2022</v>
      </c>
      <c r="B10751" t="s">
        <v>1033</v>
      </c>
      <c r="C10751" t="s">
        <v>1013</v>
      </c>
      <c r="D10751" t="s">
        <v>964</v>
      </c>
      <c r="E10751" t="s">
        <v>1015</v>
      </c>
      <c r="F10751" s="86">
        <v>2388020.5305642202</v>
      </c>
    </row>
    <row r="10752" spans="1:6">
      <c r="A10752">
        <v>2023</v>
      </c>
      <c r="B10752" t="s">
        <v>1033</v>
      </c>
      <c r="C10752" t="s">
        <v>1013</v>
      </c>
      <c r="D10752" t="s">
        <v>964</v>
      </c>
      <c r="E10752" t="s">
        <v>1015</v>
      </c>
      <c r="F10752" s="86">
        <v>2426281.6293003298</v>
      </c>
    </row>
    <row r="10753" spans="1:6">
      <c r="A10753">
        <v>2024</v>
      </c>
      <c r="B10753" t="s">
        <v>1033</v>
      </c>
      <c r="C10753" t="s">
        <v>1013</v>
      </c>
      <c r="D10753" t="s">
        <v>964</v>
      </c>
      <c r="E10753" t="s">
        <v>1015</v>
      </c>
      <c r="F10753" s="86">
        <v>2462847.0427708998</v>
      </c>
    </row>
    <row r="10754" spans="1:6">
      <c r="A10754">
        <v>2025</v>
      </c>
      <c r="B10754" t="s">
        <v>1033</v>
      </c>
      <c r="C10754" t="s">
        <v>1013</v>
      </c>
      <c r="D10754" t="s">
        <v>964</v>
      </c>
      <c r="E10754" t="s">
        <v>1015</v>
      </c>
      <c r="F10754" s="86">
        <v>2498271.3164953999</v>
      </c>
    </row>
    <row r="10755" spans="1:6">
      <c r="A10755">
        <v>2026</v>
      </c>
      <c r="B10755" t="s">
        <v>1033</v>
      </c>
      <c r="C10755" t="s">
        <v>1013</v>
      </c>
      <c r="D10755" t="s">
        <v>964</v>
      </c>
      <c r="E10755" t="s">
        <v>1015</v>
      </c>
      <c r="F10755" s="86">
        <v>2532365.4993250198</v>
      </c>
    </row>
    <row r="10756" spans="1:6">
      <c r="A10756">
        <v>2027</v>
      </c>
      <c r="B10756" t="s">
        <v>1033</v>
      </c>
      <c r="C10756" t="s">
        <v>1013</v>
      </c>
      <c r="D10756" t="s">
        <v>964</v>
      </c>
      <c r="E10756" t="s">
        <v>1015</v>
      </c>
      <c r="F10756" s="86">
        <v>2565285.4055422298</v>
      </c>
    </row>
    <row r="10757" spans="1:6">
      <c r="A10757">
        <v>2028</v>
      </c>
      <c r="B10757" t="s">
        <v>1033</v>
      </c>
      <c r="C10757" t="s">
        <v>1013</v>
      </c>
      <c r="D10757" t="s">
        <v>964</v>
      </c>
      <c r="E10757" t="s">
        <v>1015</v>
      </c>
      <c r="F10757" s="86">
        <v>2597542.33506164</v>
      </c>
    </row>
    <row r="10758" spans="1:6">
      <c r="A10758">
        <v>2029</v>
      </c>
      <c r="B10758" t="s">
        <v>1033</v>
      </c>
      <c r="C10758" t="s">
        <v>1013</v>
      </c>
      <c r="D10758" t="s">
        <v>964</v>
      </c>
      <c r="E10758" t="s">
        <v>1015</v>
      </c>
      <c r="F10758" s="86">
        <v>2628455.7407915201</v>
      </c>
    </row>
    <row r="10759" spans="1:6">
      <c r="A10759">
        <v>2030</v>
      </c>
      <c r="B10759" t="s">
        <v>1033</v>
      </c>
      <c r="C10759" t="s">
        <v>1013</v>
      </c>
      <c r="D10759" t="s">
        <v>964</v>
      </c>
      <c r="E10759" t="s">
        <v>1015</v>
      </c>
      <c r="F10759" s="86">
        <v>2658010.0566137298</v>
      </c>
    </row>
    <row r="10760" spans="1:6">
      <c r="A10760">
        <v>2031</v>
      </c>
      <c r="B10760" t="s">
        <v>1033</v>
      </c>
      <c r="C10760" t="s">
        <v>1013</v>
      </c>
      <c r="D10760" t="s">
        <v>964</v>
      </c>
      <c r="E10760" t="s">
        <v>1015</v>
      </c>
      <c r="F10760" s="86">
        <v>2686567.2129961601</v>
      </c>
    </row>
    <row r="10761" spans="1:6">
      <c r="A10761">
        <v>2032</v>
      </c>
      <c r="B10761" t="s">
        <v>1033</v>
      </c>
      <c r="C10761" t="s">
        <v>1013</v>
      </c>
      <c r="D10761" t="s">
        <v>964</v>
      </c>
      <c r="E10761" t="s">
        <v>1015</v>
      </c>
      <c r="F10761" s="86">
        <v>2713478.4978785501</v>
      </c>
    </row>
    <row r="10762" spans="1:6">
      <c r="A10762">
        <v>2033</v>
      </c>
      <c r="B10762" t="s">
        <v>1033</v>
      </c>
      <c r="C10762" t="s">
        <v>1013</v>
      </c>
      <c r="D10762" t="s">
        <v>964</v>
      </c>
      <c r="E10762" t="s">
        <v>1015</v>
      </c>
      <c r="F10762" s="86">
        <v>2739229.4939981098</v>
      </c>
    </row>
    <row r="10763" spans="1:6">
      <c r="A10763">
        <v>2034</v>
      </c>
      <c r="B10763" t="s">
        <v>1033</v>
      </c>
      <c r="C10763" t="s">
        <v>1013</v>
      </c>
      <c r="D10763" t="s">
        <v>964</v>
      </c>
      <c r="E10763" t="s">
        <v>1015</v>
      </c>
      <c r="F10763" s="86">
        <v>2763876.2960335701</v>
      </c>
    </row>
    <row r="10764" spans="1:6">
      <c r="A10764">
        <v>2035</v>
      </c>
      <c r="B10764" t="s">
        <v>1033</v>
      </c>
      <c r="C10764" t="s">
        <v>1013</v>
      </c>
      <c r="D10764" t="s">
        <v>964</v>
      </c>
      <c r="E10764" t="s">
        <v>1015</v>
      </c>
      <c r="F10764" s="86">
        <v>2787422.3285773802</v>
      </c>
    </row>
    <row r="10765" spans="1:6">
      <c r="A10765">
        <v>2036</v>
      </c>
      <c r="B10765" t="s">
        <v>1033</v>
      </c>
      <c r="C10765" t="s">
        <v>1013</v>
      </c>
      <c r="D10765" t="s">
        <v>964</v>
      </c>
      <c r="E10765" t="s">
        <v>1015</v>
      </c>
      <c r="F10765" s="86">
        <v>2808462.9645036599</v>
      </c>
    </row>
    <row r="10766" spans="1:6">
      <c r="A10766">
        <v>2037</v>
      </c>
      <c r="B10766" t="s">
        <v>1033</v>
      </c>
      <c r="C10766" t="s">
        <v>1013</v>
      </c>
      <c r="D10766" t="s">
        <v>964</v>
      </c>
      <c r="E10766" t="s">
        <v>1015</v>
      </c>
      <c r="F10766" s="86">
        <v>2826970.3936652201</v>
      </c>
    </row>
    <row r="10767" spans="1:6">
      <c r="A10767">
        <v>2038</v>
      </c>
      <c r="B10767" t="s">
        <v>1033</v>
      </c>
      <c r="C10767" t="s">
        <v>1013</v>
      </c>
      <c r="D10767" t="s">
        <v>964</v>
      </c>
      <c r="E10767" t="s">
        <v>1015</v>
      </c>
      <c r="F10767" s="86">
        <v>2843329.7323291702</v>
      </c>
    </row>
    <row r="10768" spans="1:6">
      <c r="A10768">
        <v>2039</v>
      </c>
      <c r="B10768" t="s">
        <v>1033</v>
      </c>
      <c r="C10768" t="s">
        <v>1013</v>
      </c>
      <c r="D10768" t="s">
        <v>964</v>
      </c>
      <c r="E10768" t="s">
        <v>1015</v>
      </c>
      <c r="F10768" s="86">
        <v>2856883.1488513099</v>
      </c>
    </row>
    <row r="10769" spans="1:6">
      <c r="A10769">
        <v>2040</v>
      </c>
      <c r="B10769" t="s">
        <v>1033</v>
      </c>
      <c r="C10769" t="s">
        <v>1013</v>
      </c>
      <c r="D10769" t="s">
        <v>964</v>
      </c>
      <c r="E10769" t="s">
        <v>1015</v>
      </c>
      <c r="F10769" s="86">
        <v>2868172.1351990802</v>
      </c>
    </row>
    <row r="10770" spans="1:6">
      <c r="A10770">
        <v>2041</v>
      </c>
      <c r="B10770" t="s">
        <v>1033</v>
      </c>
      <c r="C10770" t="s">
        <v>1013</v>
      </c>
      <c r="D10770" t="s">
        <v>964</v>
      </c>
      <c r="E10770" t="s">
        <v>1015</v>
      </c>
      <c r="F10770" s="86">
        <v>2876940.3847384802</v>
      </c>
    </row>
    <row r="10771" spans="1:6">
      <c r="A10771">
        <v>2042</v>
      </c>
      <c r="B10771" t="s">
        <v>1033</v>
      </c>
      <c r="C10771" t="s">
        <v>1013</v>
      </c>
      <c r="D10771" t="s">
        <v>964</v>
      </c>
      <c r="E10771" t="s">
        <v>1015</v>
      </c>
      <c r="F10771" s="86">
        <v>2883919.76630195</v>
      </c>
    </row>
    <row r="10772" spans="1:6">
      <c r="A10772">
        <v>2043</v>
      </c>
      <c r="B10772" t="s">
        <v>1033</v>
      </c>
      <c r="C10772" t="s">
        <v>1013</v>
      </c>
      <c r="D10772" t="s">
        <v>964</v>
      </c>
      <c r="E10772" t="s">
        <v>1015</v>
      </c>
      <c r="F10772" s="86">
        <v>2889545.47672108</v>
      </c>
    </row>
    <row r="10773" spans="1:6">
      <c r="A10773">
        <v>2044</v>
      </c>
      <c r="B10773" t="s">
        <v>1033</v>
      </c>
      <c r="C10773" t="s">
        <v>1013</v>
      </c>
      <c r="D10773" t="s">
        <v>964</v>
      </c>
      <c r="E10773" t="s">
        <v>1015</v>
      </c>
      <c r="F10773" s="86">
        <v>2894987.4976675301</v>
      </c>
    </row>
    <row r="10774" spans="1:6">
      <c r="A10774">
        <v>2045</v>
      </c>
      <c r="B10774" t="s">
        <v>1033</v>
      </c>
      <c r="C10774" t="s">
        <v>1013</v>
      </c>
      <c r="D10774" t="s">
        <v>964</v>
      </c>
      <c r="E10774" t="s">
        <v>1015</v>
      </c>
      <c r="F10774" s="86">
        <v>2899833.9439689498</v>
      </c>
    </row>
    <row r="10775" spans="1:6">
      <c r="A10775">
        <v>2046</v>
      </c>
      <c r="B10775" t="s">
        <v>1033</v>
      </c>
      <c r="C10775" t="s">
        <v>1013</v>
      </c>
      <c r="D10775" t="s">
        <v>964</v>
      </c>
      <c r="E10775" t="s">
        <v>1015</v>
      </c>
      <c r="F10775" s="86">
        <v>2905002.8764637099</v>
      </c>
    </row>
    <row r="10776" spans="1:6">
      <c r="A10776">
        <v>2047</v>
      </c>
      <c r="B10776" t="s">
        <v>1033</v>
      </c>
      <c r="C10776" t="s">
        <v>1013</v>
      </c>
      <c r="D10776" t="s">
        <v>964</v>
      </c>
      <c r="E10776" t="s">
        <v>1015</v>
      </c>
      <c r="F10776" s="86">
        <v>2910077.71769534</v>
      </c>
    </row>
    <row r="10777" spans="1:6">
      <c r="A10777">
        <v>2048</v>
      </c>
      <c r="B10777" t="s">
        <v>1033</v>
      </c>
      <c r="C10777" t="s">
        <v>1013</v>
      </c>
      <c r="D10777" t="s">
        <v>964</v>
      </c>
      <c r="E10777" t="s">
        <v>1015</v>
      </c>
      <c r="F10777" s="86">
        <v>2915259.70460909</v>
      </c>
    </row>
    <row r="10778" spans="1:6">
      <c r="A10778">
        <v>2049</v>
      </c>
      <c r="B10778" t="s">
        <v>1033</v>
      </c>
      <c r="C10778" t="s">
        <v>1013</v>
      </c>
      <c r="D10778" t="s">
        <v>964</v>
      </c>
      <c r="E10778" t="s">
        <v>1015</v>
      </c>
      <c r="F10778" s="86">
        <v>2920667.7062571798</v>
      </c>
    </row>
    <row r="10779" spans="1:6">
      <c r="A10779">
        <v>2050</v>
      </c>
      <c r="B10779" t="s">
        <v>1033</v>
      </c>
      <c r="C10779" t="s">
        <v>1013</v>
      </c>
      <c r="D10779" t="s">
        <v>964</v>
      </c>
      <c r="E10779" t="s">
        <v>1015</v>
      </c>
      <c r="F10779" s="86">
        <v>2926092.0668343999</v>
      </c>
    </row>
    <row r="10780" spans="1:6">
      <c r="A10780">
        <v>2017</v>
      </c>
      <c r="B10780" t="s">
        <v>1034</v>
      </c>
      <c r="C10780" t="s">
        <v>1013</v>
      </c>
      <c r="D10780" t="s">
        <v>964</v>
      </c>
      <c r="E10780" t="s">
        <v>1015</v>
      </c>
      <c r="F10780" s="86">
        <v>0</v>
      </c>
    </row>
    <row r="10781" spans="1:6">
      <c r="A10781">
        <v>2018</v>
      </c>
      <c r="B10781" t="s">
        <v>1034</v>
      </c>
      <c r="C10781" t="s">
        <v>1013</v>
      </c>
      <c r="D10781" t="s">
        <v>964</v>
      </c>
      <c r="E10781" t="s">
        <v>1015</v>
      </c>
      <c r="F10781" s="86">
        <v>0</v>
      </c>
    </row>
    <row r="10782" spans="1:6">
      <c r="A10782">
        <v>2019</v>
      </c>
      <c r="B10782" t="s">
        <v>1034</v>
      </c>
      <c r="C10782" t="s">
        <v>1013</v>
      </c>
      <c r="D10782" t="s">
        <v>964</v>
      </c>
      <c r="E10782" t="s">
        <v>1015</v>
      </c>
      <c r="F10782" s="86">
        <v>0</v>
      </c>
    </row>
    <row r="10783" spans="1:6">
      <c r="A10783">
        <v>2020</v>
      </c>
      <c r="B10783" t="s">
        <v>1034</v>
      </c>
      <c r="C10783" t="s">
        <v>1013</v>
      </c>
      <c r="D10783" t="s">
        <v>964</v>
      </c>
      <c r="E10783" t="s">
        <v>1015</v>
      </c>
      <c r="F10783" s="86">
        <v>0</v>
      </c>
    </row>
    <row r="10784" spans="1:6">
      <c r="A10784">
        <v>2021</v>
      </c>
      <c r="B10784" t="s">
        <v>1034</v>
      </c>
      <c r="C10784" t="s">
        <v>1013</v>
      </c>
      <c r="D10784" t="s">
        <v>964</v>
      </c>
      <c r="E10784" t="s">
        <v>1015</v>
      </c>
      <c r="F10784" s="86">
        <v>0</v>
      </c>
    </row>
    <row r="10785" spans="1:6">
      <c r="A10785">
        <v>2022</v>
      </c>
      <c r="B10785" t="s">
        <v>1034</v>
      </c>
      <c r="C10785" t="s">
        <v>1013</v>
      </c>
      <c r="D10785" t="s">
        <v>964</v>
      </c>
      <c r="E10785" t="s">
        <v>1015</v>
      </c>
      <c r="F10785" s="86">
        <v>0</v>
      </c>
    </row>
    <row r="10786" spans="1:6">
      <c r="A10786">
        <v>2023</v>
      </c>
      <c r="B10786" t="s">
        <v>1034</v>
      </c>
      <c r="C10786" t="s">
        <v>1013</v>
      </c>
      <c r="D10786" t="s">
        <v>964</v>
      </c>
      <c r="E10786" t="s">
        <v>1015</v>
      </c>
      <c r="F10786" s="86">
        <v>0</v>
      </c>
    </row>
    <row r="10787" spans="1:6">
      <c r="A10787">
        <v>2024</v>
      </c>
      <c r="B10787" t="s">
        <v>1034</v>
      </c>
      <c r="C10787" t="s">
        <v>1013</v>
      </c>
      <c r="D10787" t="s">
        <v>964</v>
      </c>
      <c r="E10787" t="s">
        <v>1015</v>
      </c>
      <c r="F10787" s="86">
        <v>0</v>
      </c>
    </row>
    <row r="10788" spans="1:6">
      <c r="A10788">
        <v>2025</v>
      </c>
      <c r="B10788" t="s">
        <v>1034</v>
      </c>
      <c r="C10788" t="s">
        <v>1013</v>
      </c>
      <c r="D10788" t="s">
        <v>964</v>
      </c>
      <c r="E10788" t="s">
        <v>1015</v>
      </c>
      <c r="F10788" s="86">
        <v>0</v>
      </c>
    </row>
    <row r="10789" spans="1:6">
      <c r="A10789">
        <v>2026</v>
      </c>
      <c r="B10789" t="s">
        <v>1034</v>
      </c>
      <c r="C10789" t="s">
        <v>1013</v>
      </c>
      <c r="D10789" t="s">
        <v>964</v>
      </c>
      <c r="E10789" t="s">
        <v>1015</v>
      </c>
      <c r="F10789" s="86">
        <v>0</v>
      </c>
    </row>
    <row r="10790" spans="1:6">
      <c r="A10790">
        <v>2027</v>
      </c>
      <c r="B10790" t="s">
        <v>1034</v>
      </c>
      <c r="C10790" t="s">
        <v>1013</v>
      </c>
      <c r="D10790" t="s">
        <v>964</v>
      </c>
      <c r="E10790" t="s">
        <v>1015</v>
      </c>
      <c r="F10790" s="86">
        <v>0</v>
      </c>
    </row>
    <row r="10791" spans="1:6">
      <c r="A10791">
        <v>2028</v>
      </c>
      <c r="B10791" t="s">
        <v>1034</v>
      </c>
      <c r="C10791" t="s">
        <v>1013</v>
      </c>
      <c r="D10791" t="s">
        <v>964</v>
      </c>
      <c r="E10791" t="s">
        <v>1015</v>
      </c>
      <c r="F10791" s="86">
        <v>0</v>
      </c>
    </row>
    <row r="10792" spans="1:6">
      <c r="A10792">
        <v>2029</v>
      </c>
      <c r="B10792" t="s">
        <v>1034</v>
      </c>
      <c r="C10792" t="s">
        <v>1013</v>
      </c>
      <c r="D10792" t="s">
        <v>964</v>
      </c>
      <c r="E10792" t="s">
        <v>1015</v>
      </c>
      <c r="F10792" s="86">
        <v>0</v>
      </c>
    </row>
    <row r="10793" spans="1:6">
      <c r="A10793">
        <v>2030</v>
      </c>
      <c r="B10793" t="s">
        <v>1034</v>
      </c>
      <c r="C10793" t="s">
        <v>1013</v>
      </c>
      <c r="D10793" t="s">
        <v>964</v>
      </c>
      <c r="E10793" t="s">
        <v>1015</v>
      </c>
      <c r="F10793" s="86">
        <v>0</v>
      </c>
    </row>
    <row r="10794" spans="1:6">
      <c r="A10794">
        <v>2031</v>
      </c>
      <c r="B10794" t="s">
        <v>1034</v>
      </c>
      <c r="C10794" t="s">
        <v>1013</v>
      </c>
      <c r="D10794" t="s">
        <v>964</v>
      </c>
      <c r="E10794" t="s">
        <v>1015</v>
      </c>
      <c r="F10794" s="86">
        <v>0</v>
      </c>
    </row>
    <row r="10795" spans="1:6">
      <c r="A10795">
        <v>2032</v>
      </c>
      <c r="B10795" t="s">
        <v>1034</v>
      </c>
      <c r="C10795" t="s">
        <v>1013</v>
      </c>
      <c r="D10795" t="s">
        <v>964</v>
      </c>
      <c r="E10795" t="s">
        <v>1015</v>
      </c>
      <c r="F10795" s="86">
        <v>0</v>
      </c>
    </row>
    <row r="10796" spans="1:6">
      <c r="A10796">
        <v>2033</v>
      </c>
      <c r="B10796" t="s">
        <v>1034</v>
      </c>
      <c r="C10796" t="s">
        <v>1013</v>
      </c>
      <c r="D10796" t="s">
        <v>964</v>
      </c>
      <c r="E10796" t="s">
        <v>1015</v>
      </c>
      <c r="F10796" s="86">
        <v>0</v>
      </c>
    </row>
    <row r="10797" spans="1:6">
      <c r="A10797">
        <v>2034</v>
      </c>
      <c r="B10797" t="s">
        <v>1034</v>
      </c>
      <c r="C10797" t="s">
        <v>1013</v>
      </c>
      <c r="D10797" t="s">
        <v>964</v>
      </c>
      <c r="E10797" t="s">
        <v>1015</v>
      </c>
      <c r="F10797" s="86">
        <v>0</v>
      </c>
    </row>
    <row r="10798" spans="1:6">
      <c r="A10798">
        <v>2035</v>
      </c>
      <c r="B10798" t="s">
        <v>1034</v>
      </c>
      <c r="C10798" t="s">
        <v>1013</v>
      </c>
      <c r="D10798" t="s">
        <v>964</v>
      </c>
      <c r="E10798" t="s">
        <v>1015</v>
      </c>
      <c r="F10798" s="86">
        <v>0</v>
      </c>
    </row>
    <row r="10799" spans="1:6">
      <c r="A10799">
        <v>2036</v>
      </c>
      <c r="B10799" t="s">
        <v>1034</v>
      </c>
      <c r="C10799" t="s">
        <v>1013</v>
      </c>
      <c r="D10799" t="s">
        <v>964</v>
      </c>
      <c r="E10799" t="s">
        <v>1015</v>
      </c>
      <c r="F10799" s="86">
        <v>0</v>
      </c>
    </row>
    <row r="10800" spans="1:6">
      <c r="A10800">
        <v>2037</v>
      </c>
      <c r="B10800" t="s">
        <v>1034</v>
      </c>
      <c r="C10800" t="s">
        <v>1013</v>
      </c>
      <c r="D10800" t="s">
        <v>964</v>
      </c>
      <c r="E10800" t="s">
        <v>1015</v>
      </c>
      <c r="F10800" s="86">
        <v>0</v>
      </c>
    </row>
    <row r="10801" spans="1:6">
      <c r="A10801">
        <v>2038</v>
      </c>
      <c r="B10801" t="s">
        <v>1034</v>
      </c>
      <c r="C10801" t="s">
        <v>1013</v>
      </c>
      <c r="D10801" t="s">
        <v>964</v>
      </c>
      <c r="E10801" t="s">
        <v>1015</v>
      </c>
      <c r="F10801" s="86">
        <v>0</v>
      </c>
    </row>
    <row r="10802" spans="1:6">
      <c r="A10802">
        <v>2039</v>
      </c>
      <c r="B10802" t="s">
        <v>1034</v>
      </c>
      <c r="C10802" t="s">
        <v>1013</v>
      </c>
      <c r="D10802" t="s">
        <v>964</v>
      </c>
      <c r="E10802" t="s">
        <v>1015</v>
      </c>
      <c r="F10802" s="86">
        <v>0</v>
      </c>
    </row>
    <row r="10803" spans="1:6">
      <c r="A10803">
        <v>2040</v>
      </c>
      <c r="B10803" t="s">
        <v>1034</v>
      </c>
      <c r="C10803" t="s">
        <v>1013</v>
      </c>
      <c r="D10803" t="s">
        <v>964</v>
      </c>
      <c r="E10803" t="s">
        <v>1015</v>
      </c>
      <c r="F10803" s="86">
        <v>0</v>
      </c>
    </row>
    <row r="10804" spans="1:6">
      <c r="A10804">
        <v>2041</v>
      </c>
      <c r="B10804" t="s">
        <v>1034</v>
      </c>
      <c r="C10804" t="s">
        <v>1013</v>
      </c>
      <c r="D10804" t="s">
        <v>964</v>
      </c>
      <c r="E10804" t="s">
        <v>1015</v>
      </c>
      <c r="F10804" s="86">
        <v>0</v>
      </c>
    </row>
    <row r="10805" spans="1:6">
      <c r="A10805">
        <v>2042</v>
      </c>
      <c r="B10805" t="s">
        <v>1034</v>
      </c>
      <c r="C10805" t="s">
        <v>1013</v>
      </c>
      <c r="D10805" t="s">
        <v>964</v>
      </c>
      <c r="E10805" t="s">
        <v>1015</v>
      </c>
      <c r="F10805" s="86">
        <v>0</v>
      </c>
    </row>
    <row r="10806" spans="1:6">
      <c r="A10806">
        <v>2043</v>
      </c>
      <c r="B10806" t="s">
        <v>1034</v>
      </c>
      <c r="C10806" t="s">
        <v>1013</v>
      </c>
      <c r="D10806" t="s">
        <v>964</v>
      </c>
      <c r="E10806" t="s">
        <v>1015</v>
      </c>
      <c r="F10806" s="86">
        <v>0</v>
      </c>
    </row>
    <row r="10807" spans="1:6">
      <c r="A10807">
        <v>2044</v>
      </c>
      <c r="B10807" t="s">
        <v>1034</v>
      </c>
      <c r="C10807" t="s">
        <v>1013</v>
      </c>
      <c r="D10807" t="s">
        <v>964</v>
      </c>
      <c r="E10807" t="s">
        <v>1015</v>
      </c>
      <c r="F10807" s="86">
        <v>0</v>
      </c>
    </row>
    <row r="10808" spans="1:6">
      <c r="A10808">
        <v>2045</v>
      </c>
      <c r="B10808" t="s">
        <v>1034</v>
      </c>
      <c r="C10808" t="s">
        <v>1013</v>
      </c>
      <c r="D10808" t="s">
        <v>964</v>
      </c>
      <c r="E10808" t="s">
        <v>1015</v>
      </c>
      <c r="F10808" s="86">
        <v>0</v>
      </c>
    </row>
    <row r="10809" spans="1:6">
      <c r="A10809">
        <v>2046</v>
      </c>
      <c r="B10809" t="s">
        <v>1034</v>
      </c>
      <c r="C10809" t="s">
        <v>1013</v>
      </c>
      <c r="D10809" t="s">
        <v>964</v>
      </c>
      <c r="E10809" t="s">
        <v>1015</v>
      </c>
      <c r="F10809" s="86">
        <v>0</v>
      </c>
    </row>
    <row r="10810" spans="1:6">
      <c r="A10810">
        <v>2047</v>
      </c>
      <c r="B10810" t="s">
        <v>1034</v>
      </c>
      <c r="C10810" t="s">
        <v>1013</v>
      </c>
      <c r="D10810" t="s">
        <v>964</v>
      </c>
      <c r="E10810" t="s">
        <v>1015</v>
      </c>
      <c r="F10810" s="86">
        <v>0</v>
      </c>
    </row>
    <row r="10811" spans="1:6">
      <c r="A10811">
        <v>2048</v>
      </c>
      <c r="B10811" t="s">
        <v>1034</v>
      </c>
      <c r="C10811" t="s">
        <v>1013</v>
      </c>
      <c r="D10811" t="s">
        <v>964</v>
      </c>
      <c r="E10811" t="s">
        <v>1015</v>
      </c>
      <c r="F10811" s="86">
        <v>0</v>
      </c>
    </row>
    <row r="10812" spans="1:6">
      <c r="A10812">
        <v>2049</v>
      </c>
      <c r="B10812" t="s">
        <v>1034</v>
      </c>
      <c r="C10812" t="s">
        <v>1013</v>
      </c>
      <c r="D10812" t="s">
        <v>964</v>
      </c>
      <c r="E10812" t="s">
        <v>1015</v>
      </c>
      <c r="F10812" s="86">
        <v>0</v>
      </c>
    </row>
    <row r="10813" spans="1:6">
      <c r="A10813">
        <v>2050</v>
      </c>
      <c r="B10813" t="s">
        <v>1034</v>
      </c>
      <c r="C10813" t="s">
        <v>1013</v>
      </c>
      <c r="D10813" t="s">
        <v>964</v>
      </c>
      <c r="E10813" t="s">
        <v>1015</v>
      </c>
      <c r="F10813" s="86">
        <v>0</v>
      </c>
    </row>
    <row r="10814" spans="1:6">
      <c r="A10814">
        <v>2017</v>
      </c>
      <c r="B10814" t="s">
        <v>1035</v>
      </c>
      <c r="C10814" t="s">
        <v>1013</v>
      </c>
      <c r="D10814" t="s">
        <v>964</v>
      </c>
      <c r="E10814" t="s">
        <v>1015</v>
      </c>
      <c r="F10814" s="86">
        <v>39336.605391986202</v>
      </c>
    </row>
    <row r="10815" spans="1:6">
      <c r="A10815">
        <v>2018</v>
      </c>
      <c r="B10815" t="s">
        <v>1035</v>
      </c>
      <c r="C10815" t="s">
        <v>1013</v>
      </c>
      <c r="D10815" t="s">
        <v>964</v>
      </c>
      <c r="E10815" t="s">
        <v>1015</v>
      </c>
      <c r="F10815" s="86">
        <v>39580.639600281298</v>
      </c>
    </row>
    <row r="10816" spans="1:6">
      <c r="A10816">
        <v>2019</v>
      </c>
      <c r="B10816" t="s">
        <v>1035</v>
      </c>
      <c r="C10816" t="s">
        <v>1013</v>
      </c>
      <c r="D10816" t="s">
        <v>964</v>
      </c>
      <c r="E10816" t="s">
        <v>1015</v>
      </c>
      <c r="F10816" s="86">
        <v>39834.799083783997</v>
      </c>
    </row>
    <row r="10817" spans="1:6">
      <c r="A10817">
        <v>2020</v>
      </c>
      <c r="B10817" t="s">
        <v>1035</v>
      </c>
      <c r="C10817" t="s">
        <v>1013</v>
      </c>
      <c r="D10817" t="s">
        <v>964</v>
      </c>
      <c r="E10817" t="s">
        <v>1015</v>
      </c>
      <c r="F10817" s="86">
        <v>40084.3941307774</v>
      </c>
    </row>
    <row r="10818" spans="1:6">
      <c r="A10818">
        <v>2021</v>
      </c>
      <c r="B10818" t="s">
        <v>1035</v>
      </c>
      <c r="C10818" t="s">
        <v>1013</v>
      </c>
      <c r="D10818" t="s">
        <v>964</v>
      </c>
      <c r="E10818" t="s">
        <v>1015</v>
      </c>
      <c r="F10818" s="86">
        <v>40305.980417152903</v>
      </c>
    </row>
    <row r="10819" spans="1:6">
      <c r="A10819">
        <v>2022</v>
      </c>
      <c r="B10819" t="s">
        <v>1035</v>
      </c>
      <c r="C10819" t="s">
        <v>1013</v>
      </c>
      <c r="D10819" t="s">
        <v>964</v>
      </c>
      <c r="E10819" t="s">
        <v>1015</v>
      </c>
      <c r="F10819" s="86">
        <v>40495.520747117502</v>
      </c>
    </row>
    <row r="10820" spans="1:6">
      <c r="A10820">
        <v>2023</v>
      </c>
      <c r="B10820" t="s">
        <v>1035</v>
      </c>
      <c r="C10820" t="s">
        <v>1013</v>
      </c>
      <c r="D10820" t="s">
        <v>964</v>
      </c>
      <c r="E10820" t="s">
        <v>1015</v>
      </c>
      <c r="F10820" s="86">
        <v>40637.989440509802</v>
      </c>
    </row>
    <row r="10821" spans="1:6">
      <c r="A10821">
        <v>2024</v>
      </c>
      <c r="B10821" t="s">
        <v>1035</v>
      </c>
      <c r="C10821" t="s">
        <v>1013</v>
      </c>
      <c r="D10821" t="s">
        <v>964</v>
      </c>
      <c r="E10821" t="s">
        <v>1015</v>
      </c>
      <c r="F10821" s="86">
        <v>40726.780707634302</v>
      </c>
    </row>
    <row r="10822" spans="1:6">
      <c r="A10822">
        <v>2025</v>
      </c>
      <c r="B10822" t="s">
        <v>1035</v>
      </c>
      <c r="C10822" t="s">
        <v>1013</v>
      </c>
      <c r="D10822" t="s">
        <v>964</v>
      </c>
      <c r="E10822" t="s">
        <v>1015</v>
      </c>
      <c r="F10822" s="86">
        <v>40740.884047572203</v>
      </c>
    </row>
    <row r="10823" spans="1:6">
      <c r="A10823">
        <v>2026</v>
      </c>
      <c r="B10823" t="s">
        <v>1035</v>
      </c>
      <c r="C10823" t="s">
        <v>1013</v>
      </c>
      <c r="D10823" t="s">
        <v>964</v>
      </c>
      <c r="E10823" t="s">
        <v>1015</v>
      </c>
      <c r="F10823" s="86">
        <v>40667.335719011397</v>
      </c>
    </row>
    <row r="10824" spans="1:6">
      <c r="A10824">
        <v>2027</v>
      </c>
      <c r="B10824" t="s">
        <v>1035</v>
      </c>
      <c r="C10824" t="s">
        <v>1013</v>
      </c>
      <c r="D10824" t="s">
        <v>964</v>
      </c>
      <c r="E10824" t="s">
        <v>1015</v>
      </c>
      <c r="F10824" s="86">
        <v>40481.000545329603</v>
      </c>
    </row>
    <row r="10825" spans="1:6">
      <c r="A10825">
        <v>2028</v>
      </c>
      <c r="B10825" t="s">
        <v>1035</v>
      </c>
      <c r="C10825" t="s">
        <v>1013</v>
      </c>
      <c r="D10825" t="s">
        <v>964</v>
      </c>
      <c r="E10825" t="s">
        <v>1015</v>
      </c>
      <c r="F10825" s="86">
        <v>40159.072510757898</v>
      </c>
    </row>
    <row r="10826" spans="1:6">
      <c r="A10826">
        <v>2029</v>
      </c>
      <c r="B10826" t="s">
        <v>1035</v>
      </c>
      <c r="C10826" t="s">
        <v>1013</v>
      </c>
      <c r="D10826" t="s">
        <v>964</v>
      </c>
      <c r="E10826" t="s">
        <v>1015</v>
      </c>
      <c r="F10826" s="86">
        <v>39690.037736591097</v>
      </c>
    </row>
    <row r="10827" spans="1:6">
      <c r="A10827">
        <v>2030</v>
      </c>
      <c r="B10827" t="s">
        <v>1035</v>
      </c>
      <c r="C10827" t="s">
        <v>1013</v>
      </c>
      <c r="D10827" t="s">
        <v>964</v>
      </c>
      <c r="E10827" t="s">
        <v>1015</v>
      </c>
      <c r="F10827" s="86">
        <v>39063.597239907198</v>
      </c>
    </row>
    <row r="10828" spans="1:6">
      <c r="A10828">
        <v>2031</v>
      </c>
      <c r="B10828" t="s">
        <v>1035</v>
      </c>
      <c r="C10828" t="s">
        <v>1013</v>
      </c>
      <c r="D10828" t="s">
        <v>964</v>
      </c>
      <c r="E10828" t="s">
        <v>1015</v>
      </c>
      <c r="F10828" s="86">
        <v>38295.861274553899</v>
      </c>
    </row>
    <row r="10829" spans="1:6">
      <c r="A10829">
        <v>2032</v>
      </c>
      <c r="B10829" t="s">
        <v>1035</v>
      </c>
      <c r="C10829" t="s">
        <v>1013</v>
      </c>
      <c r="D10829" t="s">
        <v>964</v>
      </c>
      <c r="E10829" t="s">
        <v>1015</v>
      </c>
      <c r="F10829" s="86">
        <v>37409.8500785457</v>
      </c>
    </row>
    <row r="10830" spans="1:6">
      <c r="A10830">
        <v>2033</v>
      </c>
      <c r="B10830" t="s">
        <v>1035</v>
      </c>
      <c r="C10830" t="s">
        <v>1013</v>
      </c>
      <c r="D10830" t="s">
        <v>964</v>
      </c>
      <c r="E10830" t="s">
        <v>1015</v>
      </c>
      <c r="F10830" s="86">
        <v>36438.476516662602</v>
      </c>
    </row>
    <row r="10831" spans="1:6">
      <c r="A10831">
        <v>2034</v>
      </c>
      <c r="B10831" t="s">
        <v>1035</v>
      </c>
      <c r="C10831" t="s">
        <v>1013</v>
      </c>
      <c r="D10831" t="s">
        <v>964</v>
      </c>
      <c r="E10831" t="s">
        <v>1015</v>
      </c>
      <c r="F10831" s="86">
        <v>35411.472836597997</v>
      </c>
    </row>
    <row r="10832" spans="1:6">
      <c r="A10832">
        <v>2035</v>
      </c>
      <c r="B10832" t="s">
        <v>1035</v>
      </c>
      <c r="C10832" t="s">
        <v>1013</v>
      </c>
      <c r="D10832" t="s">
        <v>964</v>
      </c>
      <c r="E10832" t="s">
        <v>1015</v>
      </c>
      <c r="F10832" s="86">
        <v>34342.993683590197</v>
      </c>
    </row>
    <row r="10833" spans="1:6">
      <c r="A10833">
        <v>2036</v>
      </c>
      <c r="B10833" t="s">
        <v>1035</v>
      </c>
      <c r="C10833" t="s">
        <v>1013</v>
      </c>
      <c r="D10833" t="s">
        <v>964</v>
      </c>
      <c r="E10833" t="s">
        <v>1015</v>
      </c>
      <c r="F10833" s="86">
        <v>33257.361898099298</v>
      </c>
    </row>
    <row r="10834" spans="1:6">
      <c r="A10834">
        <v>2037</v>
      </c>
      <c r="B10834" t="s">
        <v>1035</v>
      </c>
      <c r="C10834" t="s">
        <v>1013</v>
      </c>
      <c r="D10834" t="s">
        <v>964</v>
      </c>
      <c r="E10834" t="s">
        <v>1015</v>
      </c>
      <c r="F10834" s="86">
        <v>32186.031677411502</v>
      </c>
    </row>
    <row r="10835" spans="1:6">
      <c r="A10835">
        <v>2038</v>
      </c>
      <c r="B10835" t="s">
        <v>1035</v>
      </c>
      <c r="C10835" t="s">
        <v>1013</v>
      </c>
      <c r="D10835" t="s">
        <v>964</v>
      </c>
      <c r="E10835" t="s">
        <v>1015</v>
      </c>
      <c r="F10835" s="86">
        <v>31138.898898313801</v>
      </c>
    </row>
    <row r="10836" spans="1:6">
      <c r="A10836">
        <v>2039</v>
      </c>
      <c r="B10836" t="s">
        <v>1035</v>
      </c>
      <c r="C10836" t="s">
        <v>1013</v>
      </c>
      <c r="D10836" t="s">
        <v>964</v>
      </c>
      <c r="E10836" t="s">
        <v>1015</v>
      </c>
      <c r="F10836" s="86">
        <v>30119.787855417901</v>
      </c>
    </row>
    <row r="10837" spans="1:6">
      <c r="A10837">
        <v>2040</v>
      </c>
      <c r="B10837" t="s">
        <v>1035</v>
      </c>
      <c r="C10837" t="s">
        <v>1013</v>
      </c>
      <c r="D10837" t="s">
        <v>964</v>
      </c>
      <c r="E10837" t="s">
        <v>1015</v>
      </c>
      <c r="F10837" s="86">
        <v>29145.659800497298</v>
      </c>
    </row>
    <row r="10838" spans="1:6">
      <c r="A10838">
        <v>2041</v>
      </c>
      <c r="B10838" t="s">
        <v>1035</v>
      </c>
      <c r="C10838" t="s">
        <v>1013</v>
      </c>
      <c r="D10838" t="s">
        <v>964</v>
      </c>
      <c r="E10838" t="s">
        <v>1015</v>
      </c>
      <c r="F10838" s="86">
        <v>28227.008224890498</v>
      </c>
    </row>
    <row r="10839" spans="1:6">
      <c r="A10839">
        <v>2042</v>
      </c>
      <c r="B10839" t="s">
        <v>1035</v>
      </c>
      <c r="C10839" t="s">
        <v>1013</v>
      </c>
      <c r="D10839" t="s">
        <v>964</v>
      </c>
      <c r="E10839" t="s">
        <v>1015</v>
      </c>
      <c r="F10839" s="86">
        <v>27381.729449343002</v>
      </c>
    </row>
    <row r="10840" spans="1:6">
      <c r="A10840">
        <v>2043</v>
      </c>
      <c r="B10840" t="s">
        <v>1035</v>
      </c>
      <c r="C10840" t="s">
        <v>1013</v>
      </c>
      <c r="D10840" t="s">
        <v>964</v>
      </c>
      <c r="E10840" t="s">
        <v>1015</v>
      </c>
      <c r="F10840" s="86">
        <v>26619.743318153101</v>
      </c>
    </row>
    <row r="10841" spans="1:6">
      <c r="A10841">
        <v>2044</v>
      </c>
      <c r="B10841" t="s">
        <v>1035</v>
      </c>
      <c r="C10841" t="s">
        <v>1013</v>
      </c>
      <c r="D10841" t="s">
        <v>964</v>
      </c>
      <c r="E10841" t="s">
        <v>1015</v>
      </c>
      <c r="F10841" s="86">
        <v>25955.3616382</v>
      </c>
    </row>
    <row r="10842" spans="1:6">
      <c r="A10842">
        <v>2045</v>
      </c>
      <c r="B10842" t="s">
        <v>1035</v>
      </c>
      <c r="C10842" t="s">
        <v>1013</v>
      </c>
      <c r="D10842" t="s">
        <v>964</v>
      </c>
      <c r="E10842" t="s">
        <v>1015</v>
      </c>
      <c r="F10842" s="86">
        <v>25394.295167172801</v>
      </c>
    </row>
    <row r="10843" spans="1:6">
      <c r="A10843">
        <v>2046</v>
      </c>
      <c r="B10843" t="s">
        <v>1035</v>
      </c>
      <c r="C10843" t="s">
        <v>1013</v>
      </c>
      <c r="D10843" t="s">
        <v>964</v>
      </c>
      <c r="E10843" t="s">
        <v>1015</v>
      </c>
      <c r="F10843" s="86">
        <v>24936.674127225499</v>
      </c>
    </row>
    <row r="10844" spans="1:6">
      <c r="A10844">
        <v>2047</v>
      </c>
      <c r="B10844" t="s">
        <v>1035</v>
      </c>
      <c r="C10844" t="s">
        <v>1013</v>
      </c>
      <c r="D10844" t="s">
        <v>964</v>
      </c>
      <c r="E10844" t="s">
        <v>1015</v>
      </c>
      <c r="F10844" s="86">
        <v>24581.801424263202</v>
      </c>
    </row>
    <row r="10845" spans="1:6">
      <c r="A10845">
        <v>2048</v>
      </c>
      <c r="B10845" t="s">
        <v>1035</v>
      </c>
      <c r="C10845" t="s">
        <v>1013</v>
      </c>
      <c r="D10845" t="s">
        <v>964</v>
      </c>
      <c r="E10845" t="s">
        <v>1015</v>
      </c>
      <c r="F10845" s="86">
        <v>24319.363849499299</v>
      </c>
    </row>
    <row r="10846" spans="1:6">
      <c r="A10846">
        <v>2049</v>
      </c>
      <c r="B10846" t="s">
        <v>1035</v>
      </c>
      <c r="C10846" t="s">
        <v>1013</v>
      </c>
      <c r="D10846" t="s">
        <v>964</v>
      </c>
      <c r="E10846" t="s">
        <v>1015</v>
      </c>
      <c r="F10846" s="86">
        <v>24142.712389523102</v>
      </c>
    </row>
    <row r="10847" spans="1:6">
      <c r="A10847">
        <v>2050</v>
      </c>
      <c r="B10847" t="s">
        <v>1035</v>
      </c>
      <c r="C10847" t="s">
        <v>1013</v>
      </c>
      <c r="D10847" t="s">
        <v>964</v>
      </c>
      <c r="E10847" t="s">
        <v>1015</v>
      </c>
      <c r="F10847" s="86">
        <v>24035.998459214199</v>
      </c>
    </row>
    <row r="10848" spans="1:6">
      <c r="A10848">
        <v>2017</v>
      </c>
      <c r="B10848" t="s">
        <v>1036</v>
      </c>
      <c r="C10848" t="s">
        <v>1013</v>
      </c>
      <c r="D10848" t="s">
        <v>964</v>
      </c>
      <c r="E10848" t="s">
        <v>1015</v>
      </c>
      <c r="F10848" s="86">
        <v>3021710.4184674299</v>
      </c>
    </row>
    <row r="10849" spans="1:6">
      <c r="A10849">
        <v>2018</v>
      </c>
      <c r="B10849" t="s">
        <v>1036</v>
      </c>
      <c r="C10849" t="s">
        <v>1013</v>
      </c>
      <c r="D10849" t="s">
        <v>964</v>
      </c>
      <c r="E10849" t="s">
        <v>1015</v>
      </c>
      <c r="F10849" s="86">
        <v>2996630.2601417499</v>
      </c>
    </row>
    <row r="10850" spans="1:6">
      <c r="A10850">
        <v>2019</v>
      </c>
      <c r="B10850" t="s">
        <v>1036</v>
      </c>
      <c r="C10850" t="s">
        <v>1013</v>
      </c>
      <c r="D10850" t="s">
        <v>964</v>
      </c>
      <c r="E10850" t="s">
        <v>1015</v>
      </c>
      <c r="F10850" s="86">
        <v>2971030.4970152299</v>
      </c>
    </row>
    <row r="10851" spans="1:6">
      <c r="A10851">
        <v>2020</v>
      </c>
      <c r="B10851" t="s">
        <v>1036</v>
      </c>
      <c r="C10851" t="s">
        <v>1013</v>
      </c>
      <c r="D10851" t="s">
        <v>964</v>
      </c>
      <c r="E10851" t="s">
        <v>1015</v>
      </c>
      <c r="F10851" s="86">
        <v>2947947.45063806</v>
      </c>
    </row>
    <row r="10852" spans="1:6">
      <c r="A10852">
        <v>2021</v>
      </c>
      <c r="B10852" t="s">
        <v>1036</v>
      </c>
      <c r="C10852" t="s">
        <v>1013</v>
      </c>
      <c r="D10852" t="s">
        <v>964</v>
      </c>
      <c r="E10852" t="s">
        <v>1015</v>
      </c>
      <c r="F10852" s="86">
        <v>2922829.4934186698</v>
      </c>
    </row>
    <row r="10853" spans="1:6">
      <c r="A10853">
        <v>2022</v>
      </c>
      <c r="B10853" t="s">
        <v>1036</v>
      </c>
      <c r="C10853" t="s">
        <v>1013</v>
      </c>
      <c r="D10853" t="s">
        <v>964</v>
      </c>
      <c r="E10853" t="s">
        <v>1015</v>
      </c>
      <c r="F10853" s="86">
        <v>2895265.519942</v>
      </c>
    </row>
    <row r="10854" spans="1:6">
      <c r="A10854">
        <v>2023</v>
      </c>
      <c r="B10854" t="s">
        <v>1036</v>
      </c>
      <c r="C10854" t="s">
        <v>1013</v>
      </c>
      <c r="D10854" t="s">
        <v>964</v>
      </c>
      <c r="E10854" t="s">
        <v>1015</v>
      </c>
      <c r="F10854" s="86">
        <v>2863990.3328912701</v>
      </c>
    </row>
    <row r="10855" spans="1:6">
      <c r="A10855">
        <v>2024</v>
      </c>
      <c r="B10855" t="s">
        <v>1036</v>
      </c>
      <c r="C10855" t="s">
        <v>1013</v>
      </c>
      <c r="D10855" t="s">
        <v>964</v>
      </c>
      <c r="E10855" t="s">
        <v>1015</v>
      </c>
      <c r="F10855" s="86">
        <v>2827595.1653541601</v>
      </c>
    </row>
    <row r="10856" spans="1:6">
      <c r="A10856">
        <v>2025</v>
      </c>
      <c r="B10856" t="s">
        <v>1036</v>
      </c>
      <c r="C10856" t="s">
        <v>1013</v>
      </c>
      <c r="D10856" t="s">
        <v>964</v>
      </c>
      <c r="E10856" t="s">
        <v>1015</v>
      </c>
      <c r="F10856" s="86">
        <v>2784428.7689628601</v>
      </c>
    </row>
    <row r="10857" spans="1:6">
      <c r="A10857">
        <v>2026</v>
      </c>
      <c r="B10857" t="s">
        <v>1036</v>
      </c>
      <c r="C10857" t="s">
        <v>1013</v>
      </c>
      <c r="D10857" t="s">
        <v>964</v>
      </c>
      <c r="E10857" t="s">
        <v>1015</v>
      </c>
      <c r="F10857" s="86">
        <v>2732411.1932833502</v>
      </c>
    </row>
    <row r="10858" spans="1:6">
      <c r="A10858">
        <v>2027</v>
      </c>
      <c r="B10858" t="s">
        <v>1036</v>
      </c>
      <c r="C10858" t="s">
        <v>1013</v>
      </c>
      <c r="D10858" t="s">
        <v>964</v>
      </c>
      <c r="E10858" t="s">
        <v>1015</v>
      </c>
      <c r="F10858" s="86">
        <v>2669043.0781342401</v>
      </c>
    </row>
    <row r="10859" spans="1:6">
      <c r="A10859">
        <v>2028</v>
      </c>
      <c r="B10859" t="s">
        <v>1036</v>
      </c>
      <c r="C10859" t="s">
        <v>1013</v>
      </c>
      <c r="D10859" t="s">
        <v>964</v>
      </c>
      <c r="E10859" t="s">
        <v>1015</v>
      </c>
      <c r="F10859" s="86">
        <v>2591986.3208519998</v>
      </c>
    </row>
    <row r="10860" spans="1:6">
      <c r="A10860">
        <v>2029</v>
      </c>
      <c r="B10860" t="s">
        <v>1036</v>
      </c>
      <c r="C10860" t="s">
        <v>1013</v>
      </c>
      <c r="D10860" t="s">
        <v>964</v>
      </c>
      <c r="E10860" t="s">
        <v>1015</v>
      </c>
      <c r="F10860" s="86">
        <v>2499354.6425594799</v>
      </c>
    </row>
    <row r="10861" spans="1:6">
      <c r="A10861">
        <v>2030</v>
      </c>
      <c r="B10861" t="s">
        <v>1036</v>
      </c>
      <c r="C10861" t="s">
        <v>1013</v>
      </c>
      <c r="D10861" t="s">
        <v>964</v>
      </c>
      <c r="E10861" t="s">
        <v>1015</v>
      </c>
      <c r="F10861" s="86">
        <v>2391230.545095</v>
      </c>
    </row>
    <row r="10862" spans="1:6">
      <c r="A10862">
        <v>2031</v>
      </c>
      <c r="B10862" t="s">
        <v>1036</v>
      </c>
      <c r="C10862" t="s">
        <v>1013</v>
      </c>
      <c r="D10862" t="s">
        <v>964</v>
      </c>
      <c r="E10862" t="s">
        <v>1015</v>
      </c>
      <c r="F10862" s="86">
        <v>2269382.9748751302</v>
      </c>
    </row>
    <row r="10863" spans="1:6">
      <c r="A10863">
        <v>2032</v>
      </c>
      <c r="B10863" t="s">
        <v>1036</v>
      </c>
      <c r="C10863" t="s">
        <v>1013</v>
      </c>
      <c r="D10863" t="s">
        <v>964</v>
      </c>
      <c r="E10863" t="s">
        <v>1015</v>
      </c>
      <c r="F10863" s="86">
        <v>2136605.0449193702</v>
      </c>
    </row>
    <row r="10864" spans="1:6">
      <c r="A10864">
        <v>2033</v>
      </c>
      <c r="B10864" t="s">
        <v>1036</v>
      </c>
      <c r="C10864" t="s">
        <v>1013</v>
      </c>
      <c r="D10864" t="s">
        <v>964</v>
      </c>
      <c r="E10864" t="s">
        <v>1015</v>
      </c>
      <c r="F10864" s="86">
        <v>1996211.2001799799</v>
      </c>
    </row>
    <row r="10865" spans="1:6">
      <c r="A10865">
        <v>2034</v>
      </c>
      <c r="B10865" t="s">
        <v>1036</v>
      </c>
      <c r="C10865" t="s">
        <v>1013</v>
      </c>
      <c r="D10865" t="s">
        <v>964</v>
      </c>
      <c r="E10865" t="s">
        <v>1015</v>
      </c>
      <c r="F10865" s="86">
        <v>1851009.38427475</v>
      </c>
    </row>
    <row r="10866" spans="1:6">
      <c r="A10866">
        <v>2035</v>
      </c>
      <c r="B10866" t="s">
        <v>1036</v>
      </c>
      <c r="C10866" t="s">
        <v>1013</v>
      </c>
      <c r="D10866" t="s">
        <v>964</v>
      </c>
      <c r="E10866" t="s">
        <v>1015</v>
      </c>
      <c r="F10866" s="86">
        <v>1703505.3150557701</v>
      </c>
    </row>
    <row r="10867" spans="1:6">
      <c r="A10867">
        <v>2036</v>
      </c>
      <c r="B10867" t="s">
        <v>1036</v>
      </c>
      <c r="C10867" t="s">
        <v>1013</v>
      </c>
      <c r="D10867" t="s">
        <v>964</v>
      </c>
      <c r="E10867" t="s">
        <v>1015</v>
      </c>
      <c r="F10867" s="86">
        <v>1557835.7179721501</v>
      </c>
    </row>
    <row r="10868" spans="1:6">
      <c r="A10868">
        <v>2037</v>
      </c>
      <c r="B10868" t="s">
        <v>1036</v>
      </c>
      <c r="C10868" t="s">
        <v>1013</v>
      </c>
      <c r="D10868" t="s">
        <v>964</v>
      </c>
      <c r="E10868" t="s">
        <v>1015</v>
      </c>
      <c r="F10868" s="86">
        <v>1416100.81579186</v>
      </c>
    </row>
    <row r="10869" spans="1:6">
      <c r="A10869">
        <v>2038</v>
      </c>
      <c r="B10869" t="s">
        <v>1036</v>
      </c>
      <c r="C10869" t="s">
        <v>1013</v>
      </c>
      <c r="D10869" t="s">
        <v>964</v>
      </c>
      <c r="E10869" t="s">
        <v>1015</v>
      </c>
      <c r="F10869" s="86">
        <v>1279227.84951229</v>
      </c>
    </row>
    <row r="10870" spans="1:6">
      <c r="A10870">
        <v>2039</v>
      </c>
      <c r="B10870" t="s">
        <v>1036</v>
      </c>
      <c r="C10870" t="s">
        <v>1013</v>
      </c>
      <c r="D10870" t="s">
        <v>964</v>
      </c>
      <c r="E10870" t="s">
        <v>1015</v>
      </c>
      <c r="F10870" s="86">
        <v>1148335.4492647101</v>
      </c>
    </row>
    <row r="10871" spans="1:6">
      <c r="A10871">
        <v>2040</v>
      </c>
      <c r="B10871" t="s">
        <v>1036</v>
      </c>
      <c r="C10871" t="s">
        <v>1013</v>
      </c>
      <c r="D10871" t="s">
        <v>964</v>
      </c>
      <c r="E10871" t="s">
        <v>1015</v>
      </c>
      <c r="F10871" s="86">
        <v>1024753.53834277</v>
      </c>
    </row>
    <row r="10872" spans="1:6">
      <c r="A10872">
        <v>2041</v>
      </c>
      <c r="B10872" t="s">
        <v>1036</v>
      </c>
      <c r="C10872" t="s">
        <v>1013</v>
      </c>
      <c r="D10872" t="s">
        <v>964</v>
      </c>
      <c r="E10872" t="s">
        <v>1015</v>
      </c>
      <c r="F10872" s="86">
        <v>909815.28194805805</v>
      </c>
    </row>
    <row r="10873" spans="1:6">
      <c r="A10873">
        <v>2042</v>
      </c>
      <c r="B10873" t="s">
        <v>1036</v>
      </c>
      <c r="C10873" t="s">
        <v>1013</v>
      </c>
      <c r="D10873" t="s">
        <v>964</v>
      </c>
      <c r="E10873" t="s">
        <v>1015</v>
      </c>
      <c r="F10873" s="86">
        <v>804850.40171706001</v>
      </c>
    </row>
    <row r="10874" spans="1:6">
      <c r="A10874">
        <v>2043</v>
      </c>
      <c r="B10874" t="s">
        <v>1036</v>
      </c>
      <c r="C10874" t="s">
        <v>1013</v>
      </c>
      <c r="D10874" t="s">
        <v>964</v>
      </c>
      <c r="E10874" t="s">
        <v>1015</v>
      </c>
      <c r="F10874" s="86">
        <v>710956.11079346505</v>
      </c>
    </row>
    <row r="10875" spans="1:6">
      <c r="A10875">
        <v>2044</v>
      </c>
      <c r="B10875" t="s">
        <v>1036</v>
      </c>
      <c r="C10875" t="s">
        <v>1013</v>
      </c>
      <c r="D10875" t="s">
        <v>964</v>
      </c>
      <c r="E10875" t="s">
        <v>1015</v>
      </c>
      <c r="F10875" s="86">
        <v>628900.17494949</v>
      </c>
    </row>
    <row r="10876" spans="1:6">
      <c r="A10876">
        <v>2045</v>
      </c>
      <c r="B10876" t="s">
        <v>1036</v>
      </c>
      <c r="C10876" t="s">
        <v>1013</v>
      </c>
      <c r="D10876" t="s">
        <v>964</v>
      </c>
      <c r="E10876" t="s">
        <v>1015</v>
      </c>
      <c r="F10876" s="86">
        <v>559018.47663229494</v>
      </c>
    </row>
    <row r="10877" spans="1:6">
      <c r="A10877">
        <v>2046</v>
      </c>
      <c r="B10877" t="s">
        <v>1036</v>
      </c>
      <c r="C10877" t="s">
        <v>1013</v>
      </c>
      <c r="D10877" t="s">
        <v>964</v>
      </c>
      <c r="E10877" t="s">
        <v>1015</v>
      </c>
      <c r="F10877" s="86">
        <v>501219.50032093399</v>
      </c>
    </row>
    <row r="10878" spans="1:6">
      <c r="A10878">
        <v>2047</v>
      </c>
      <c r="B10878" t="s">
        <v>1036</v>
      </c>
      <c r="C10878" t="s">
        <v>1013</v>
      </c>
      <c r="D10878" t="s">
        <v>964</v>
      </c>
      <c r="E10878" t="s">
        <v>1015</v>
      </c>
      <c r="F10878" s="86">
        <v>454860.65273646498</v>
      </c>
    </row>
    <row r="10879" spans="1:6">
      <c r="A10879">
        <v>2048</v>
      </c>
      <c r="B10879" t="s">
        <v>1036</v>
      </c>
      <c r="C10879" t="s">
        <v>1013</v>
      </c>
      <c r="D10879" t="s">
        <v>964</v>
      </c>
      <c r="E10879" t="s">
        <v>1015</v>
      </c>
      <c r="F10879" s="86">
        <v>418965.05343915801</v>
      </c>
    </row>
    <row r="10880" spans="1:6">
      <c r="A10880">
        <v>2049</v>
      </c>
      <c r="B10880" t="s">
        <v>1036</v>
      </c>
      <c r="C10880" t="s">
        <v>1013</v>
      </c>
      <c r="D10880" t="s">
        <v>964</v>
      </c>
      <c r="E10880" t="s">
        <v>1015</v>
      </c>
      <c r="F10880" s="86">
        <v>392202.04500277498</v>
      </c>
    </row>
    <row r="10881" spans="1:6">
      <c r="A10881">
        <v>2050</v>
      </c>
      <c r="B10881" t="s">
        <v>1036</v>
      </c>
      <c r="C10881" t="s">
        <v>1013</v>
      </c>
      <c r="D10881" t="s">
        <v>964</v>
      </c>
      <c r="E10881" t="s">
        <v>1015</v>
      </c>
      <c r="F10881" s="86">
        <v>373049.69279351103</v>
      </c>
    </row>
    <row r="10882" spans="1:6">
      <c r="A10882">
        <v>2017</v>
      </c>
      <c r="B10882" t="s">
        <v>1037</v>
      </c>
      <c r="C10882" t="s">
        <v>1013</v>
      </c>
      <c r="D10882" t="s">
        <v>964</v>
      </c>
      <c r="E10882" t="s">
        <v>1015</v>
      </c>
      <c r="F10882" s="86">
        <v>1359671.4621029601</v>
      </c>
    </row>
    <row r="10883" spans="1:6">
      <c r="A10883">
        <v>2018</v>
      </c>
      <c r="B10883" t="s">
        <v>1037</v>
      </c>
      <c r="C10883" t="s">
        <v>1013</v>
      </c>
      <c r="D10883" t="s">
        <v>964</v>
      </c>
      <c r="E10883" t="s">
        <v>1015</v>
      </c>
      <c r="F10883" s="86">
        <v>1347771.1434489901</v>
      </c>
    </row>
    <row r="10884" spans="1:6">
      <c r="A10884">
        <v>2019</v>
      </c>
      <c r="B10884" t="s">
        <v>1037</v>
      </c>
      <c r="C10884" t="s">
        <v>1013</v>
      </c>
      <c r="D10884" t="s">
        <v>964</v>
      </c>
      <c r="E10884" t="s">
        <v>1015</v>
      </c>
      <c r="F10884" s="86">
        <v>1335636.5413067499</v>
      </c>
    </row>
    <row r="10885" spans="1:6">
      <c r="A10885">
        <v>2020</v>
      </c>
      <c r="B10885" t="s">
        <v>1037</v>
      </c>
      <c r="C10885" t="s">
        <v>1013</v>
      </c>
      <c r="D10885" t="s">
        <v>964</v>
      </c>
      <c r="E10885" t="s">
        <v>1015</v>
      </c>
      <c r="F10885" s="86">
        <v>1324621.73219627</v>
      </c>
    </row>
    <row r="10886" spans="1:6">
      <c r="A10886">
        <v>2021</v>
      </c>
      <c r="B10886" t="s">
        <v>1037</v>
      </c>
      <c r="C10886" t="s">
        <v>1013</v>
      </c>
      <c r="D10886" t="s">
        <v>964</v>
      </c>
      <c r="E10886" t="s">
        <v>1015</v>
      </c>
      <c r="F10886" s="86">
        <v>1312694.7798584001</v>
      </c>
    </row>
    <row r="10887" spans="1:6">
      <c r="A10887">
        <v>2022</v>
      </c>
      <c r="B10887" t="s">
        <v>1037</v>
      </c>
      <c r="C10887" t="s">
        <v>1013</v>
      </c>
      <c r="D10887" t="s">
        <v>964</v>
      </c>
      <c r="E10887" t="s">
        <v>1015</v>
      </c>
      <c r="F10887" s="86">
        <v>1299671.23944878</v>
      </c>
    </row>
    <row r="10888" spans="1:6">
      <c r="A10888">
        <v>2023</v>
      </c>
      <c r="B10888" t="s">
        <v>1037</v>
      </c>
      <c r="C10888" t="s">
        <v>1013</v>
      </c>
      <c r="D10888" t="s">
        <v>964</v>
      </c>
      <c r="E10888" t="s">
        <v>1015</v>
      </c>
      <c r="F10888" s="86">
        <v>1284985.4531125801</v>
      </c>
    </row>
    <row r="10889" spans="1:6">
      <c r="A10889">
        <v>2024</v>
      </c>
      <c r="B10889" t="s">
        <v>1037</v>
      </c>
      <c r="C10889" t="s">
        <v>1013</v>
      </c>
      <c r="D10889" t="s">
        <v>964</v>
      </c>
      <c r="E10889" t="s">
        <v>1015</v>
      </c>
      <c r="F10889" s="86">
        <v>1268006.9993960301</v>
      </c>
    </row>
    <row r="10890" spans="1:6">
      <c r="A10890">
        <v>2025</v>
      </c>
      <c r="B10890" t="s">
        <v>1037</v>
      </c>
      <c r="C10890" t="s">
        <v>1013</v>
      </c>
      <c r="D10890" t="s">
        <v>964</v>
      </c>
      <c r="E10890" t="s">
        <v>1015</v>
      </c>
      <c r="F10890" s="86">
        <v>1247996.95438636</v>
      </c>
    </row>
    <row r="10891" spans="1:6">
      <c r="A10891">
        <v>2026</v>
      </c>
      <c r="B10891" t="s">
        <v>1037</v>
      </c>
      <c r="C10891" t="s">
        <v>1013</v>
      </c>
      <c r="D10891" t="s">
        <v>964</v>
      </c>
      <c r="E10891" t="s">
        <v>1015</v>
      </c>
      <c r="F10891" s="86">
        <v>1224023.6025767201</v>
      </c>
    </row>
    <row r="10892" spans="1:6">
      <c r="A10892">
        <v>2027</v>
      </c>
      <c r="B10892" t="s">
        <v>1037</v>
      </c>
      <c r="C10892" t="s">
        <v>1013</v>
      </c>
      <c r="D10892" t="s">
        <v>964</v>
      </c>
      <c r="E10892" t="s">
        <v>1015</v>
      </c>
      <c r="F10892" s="86">
        <v>1194968.02180343</v>
      </c>
    </row>
    <row r="10893" spans="1:6">
      <c r="A10893">
        <v>2028</v>
      </c>
      <c r="B10893" t="s">
        <v>1037</v>
      </c>
      <c r="C10893" t="s">
        <v>1013</v>
      </c>
      <c r="D10893" t="s">
        <v>964</v>
      </c>
      <c r="E10893" t="s">
        <v>1015</v>
      </c>
      <c r="F10893" s="86">
        <v>1159783.9517609901</v>
      </c>
    </row>
    <row r="10894" spans="1:6">
      <c r="A10894">
        <v>2029</v>
      </c>
      <c r="B10894" t="s">
        <v>1037</v>
      </c>
      <c r="C10894" t="s">
        <v>1013</v>
      </c>
      <c r="D10894" t="s">
        <v>964</v>
      </c>
      <c r="E10894" t="s">
        <v>1015</v>
      </c>
      <c r="F10894" s="86">
        <v>1117632.03997278</v>
      </c>
    </row>
    <row r="10895" spans="1:6">
      <c r="A10895">
        <v>2030</v>
      </c>
      <c r="B10895" t="s">
        <v>1037</v>
      </c>
      <c r="C10895" t="s">
        <v>1013</v>
      </c>
      <c r="D10895" t="s">
        <v>964</v>
      </c>
      <c r="E10895" t="s">
        <v>1015</v>
      </c>
      <c r="F10895" s="86">
        <v>1068556.3171284399</v>
      </c>
    </row>
    <row r="10896" spans="1:6">
      <c r="A10896">
        <v>2031</v>
      </c>
      <c r="B10896" t="s">
        <v>1037</v>
      </c>
      <c r="C10896" t="s">
        <v>1013</v>
      </c>
      <c r="D10896" t="s">
        <v>964</v>
      </c>
      <c r="E10896" t="s">
        <v>1015</v>
      </c>
      <c r="F10896" s="86">
        <v>1013359.49411403</v>
      </c>
    </row>
    <row r="10897" spans="1:6">
      <c r="A10897">
        <v>2032</v>
      </c>
      <c r="B10897" t="s">
        <v>1037</v>
      </c>
      <c r="C10897" t="s">
        <v>1013</v>
      </c>
      <c r="D10897" t="s">
        <v>964</v>
      </c>
      <c r="E10897" t="s">
        <v>1015</v>
      </c>
      <c r="F10897" s="86">
        <v>953302.39511015499</v>
      </c>
    </row>
    <row r="10898" spans="1:6">
      <c r="A10898">
        <v>2033</v>
      </c>
      <c r="B10898" t="s">
        <v>1037</v>
      </c>
      <c r="C10898" t="s">
        <v>1013</v>
      </c>
      <c r="D10898" t="s">
        <v>964</v>
      </c>
      <c r="E10898" t="s">
        <v>1015</v>
      </c>
      <c r="F10898" s="86">
        <v>889875.21999610798</v>
      </c>
    </row>
    <row r="10899" spans="1:6">
      <c r="A10899">
        <v>2034</v>
      </c>
      <c r="B10899" t="s">
        <v>1037</v>
      </c>
      <c r="C10899" t="s">
        <v>1013</v>
      </c>
      <c r="D10899" t="s">
        <v>964</v>
      </c>
      <c r="E10899" t="s">
        <v>1015</v>
      </c>
      <c r="F10899" s="86">
        <v>824338.98432189797</v>
      </c>
    </row>
    <row r="10900" spans="1:6">
      <c r="A10900">
        <v>2035</v>
      </c>
      <c r="B10900" t="s">
        <v>1037</v>
      </c>
      <c r="C10900" t="s">
        <v>1013</v>
      </c>
      <c r="D10900" t="s">
        <v>964</v>
      </c>
      <c r="E10900" t="s">
        <v>1015</v>
      </c>
      <c r="F10900" s="86">
        <v>757813.59363534604</v>
      </c>
    </row>
    <row r="10901" spans="1:6">
      <c r="A10901">
        <v>2036</v>
      </c>
      <c r="B10901" t="s">
        <v>1037</v>
      </c>
      <c r="C10901" t="s">
        <v>1013</v>
      </c>
      <c r="D10901" t="s">
        <v>964</v>
      </c>
      <c r="E10901" t="s">
        <v>1015</v>
      </c>
      <c r="F10901" s="86">
        <v>692769.13515667198</v>
      </c>
    </row>
    <row r="10902" spans="1:6">
      <c r="A10902">
        <v>2037</v>
      </c>
      <c r="B10902" t="s">
        <v>1037</v>
      </c>
      <c r="C10902" t="s">
        <v>1013</v>
      </c>
      <c r="D10902" t="s">
        <v>964</v>
      </c>
      <c r="E10902" t="s">
        <v>1015</v>
      </c>
      <c r="F10902" s="86">
        <v>629521.22724539205</v>
      </c>
    </row>
    <row r="10903" spans="1:6">
      <c r="A10903">
        <v>2038</v>
      </c>
      <c r="B10903" t="s">
        <v>1037</v>
      </c>
      <c r="C10903" t="s">
        <v>1013</v>
      </c>
      <c r="D10903" t="s">
        <v>964</v>
      </c>
      <c r="E10903" t="s">
        <v>1015</v>
      </c>
      <c r="F10903" s="86">
        <v>568477.84146012296</v>
      </c>
    </row>
    <row r="10904" spans="1:6">
      <c r="A10904">
        <v>2039</v>
      </c>
      <c r="B10904" t="s">
        <v>1037</v>
      </c>
      <c r="C10904" t="s">
        <v>1013</v>
      </c>
      <c r="D10904" t="s">
        <v>964</v>
      </c>
      <c r="E10904" t="s">
        <v>1015</v>
      </c>
      <c r="F10904" s="86">
        <v>510135.68685324601</v>
      </c>
    </row>
    <row r="10905" spans="1:6">
      <c r="A10905">
        <v>2040</v>
      </c>
      <c r="B10905" t="s">
        <v>1037</v>
      </c>
      <c r="C10905" t="s">
        <v>1013</v>
      </c>
      <c r="D10905" t="s">
        <v>964</v>
      </c>
      <c r="E10905" t="s">
        <v>1015</v>
      </c>
      <c r="F10905" s="86">
        <v>455088.840172606</v>
      </c>
    </row>
    <row r="10906" spans="1:6">
      <c r="A10906">
        <v>2041</v>
      </c>
      <c r="B10906" t="s">
        <v>1037</v>
      </c>
      <c r="C10906" t="s">
        <v>1013</v>
      </c>
      <c r="D10906" t="s">
        <v>964</v>
      </c>
      <c r="E10906" t="s">
        <v>1015</v>
      </c>
      <c r="F10906" s="86">
        <v>403934.56106075097</v>
      </c>
    </row>
    <row r="10907" spans="1:6">
      <c r="A10907">
        <v>2042</v>
      </c>
      <c r="B10907" t="s">
        <v>1037</v>
      </c>
      <c r="C10907" t="s">
        <v>1013</v>
      </c>
      <c r="D10907" t="s">
        <v>964</v>
      </c>
      <c r="E10907" t="s">
        <v>1015</v>
      </c>
      <c r="F10907" s="86">
        <v>357268.96136370901</v>
      </c>
    </row>
    <row r="10908" spans="1:6">
      <c r="A10908">
        <v>2043</v>
      </c>
      <c r="B10908" t="s">
        <v>1037</v>
      </c>
      <c r="C10908" t="s">
        <v>1013</v>
      </c>
      <c r="D10908" t="s">
        <v>964</v>
      </c>
      <c r="E10908" t="s">
        <v>1015</v>
      </c>
      <c r="F10908" s="86">
        <v>315583.294781629</v>
      </c>
    </row>
    <row r="10909" spans="1:6">
      <c r="A10909">
        <v>2044</v>
      </c>
      <c r="B10909" t="s">
        <v>1037</v>
      </c>
      <c r="C10909" t="s">
        <v>1013</v>
      </c>
      <c r="D10909" t="s">
        <v>964</v>
      </c>
      <c r="E10909" t="s">
        <v>1015</v>
      </c>
      <c r="F10909" s="86">
        <v>279219.43543675798</v>
      </c>
    </row>
    <row r="10910" spans="1:6">
      <c r="A10910">
        <v>2045</v>
      </c>
      <c r="B10910" t="s">
        <v>1037</v>
      </c>
      <c r="C10910" t="s">
        <v>1013</v>
      </c>
      <c r="D10910" t="s">
        <v>964</v>
      </c>
      <c r="E10910" t="s">
        <v>1015</v>
      </c>
      <c r="F10910" s="86">
        <v>248323.50619207299</v>
      </c>
    </row>
    <row r="10911" spans="1:6">
      <c r="A10911">
        <v>2046</v>
      </c>
      <c r="B10911" t="s">
        <v>1037</v>
      </c>
      <c r="C10911" t="s">
        <v>1013</v>
      </c>
      <c r="D10911" t="s">
        <v>964</v>
      </c>
      <c r="E10911" t="s">
        <v>1015</v>
      </c>
      <c r="F10911" s="86">
        <v>222847.55999728001</v>
      </c>
    </row>
    <row r="10912" spans="1:6">
      <c r="A10912">
        <v>2047</v>
      </c>
      <c r="B10912" t="s">
        <v>1037</v>
      </c>
      <c r="C10912" t="s">
        <v>1013</v>
      </c>
      <c r="D10912" t="s">
        <v>964</v>
      </c>
      <c r="E10912" t="s">
        <v>1015</v>
      </c>
      <c r="F10912" s="86">
        <v>202494.24535125599</v>
      </c>
    </row>
    <row r="10913" spans="1:6">
      <c r="A10913">
        <v>2048</v>
      </c>
      <c r="B10913" t="s">
        <v>1037</v>
      </c>
      <c r="C10913" t="s">
        <v>1013</v>
      </c>
      <c r="D10913" t="s">
        <v>964</v>
      </c>
      <c r="E10913" t="s">
        <v>1015</v>
      </c>
      <c r="F10913" s="86">
        <v>186814.55061530299</v>
      </c>
    </row>
    <row r="10914" spans="1:6">
      <c r="A10914">
        <v>2049</v>
      </c>
      <c r="B10914" t="s">
        <v>1037</v>
      </c>
      <c r="C10914" t="s">
        <v>1013</v>
      </c>
      <c r="D10914" t="s">
        <v>964</v>
      </c>
      <c r="E10914" t="s">
        <v>1015</v>
      </c>
      <c r="F10914" s="86">
        <v>175200.002440749</v>
      </c>
    </row>
    <row r="10915" spans="1:6">
      <c r="A10915">
        <v>2050</v>
      </c>
      <c r="B10915" t="s">
        <v>1037</v>
      </c>
      <c r="C10915" t="s">
        <v>1013</v>
      </c>
      <c r="D10915" t="s">
        <v>964</v>
      </c>
      <c r="E10915" t="s">
        <v>1015</v>
      </c>
      <c r="F10915" s="86">
        <v>166956.98442611899</v>
      </c>
    </row>
    <row r="10916" spans="1:6">
      <c r="A10916">
        <v>2017</v>
      </c>
      <c r="B10916" t="s">
        <v>1038</v>
      </c>
      <c r="C10916" t="s">
        <v>1013</v>
      </c>
      <c r="D10916" t="s">
        <v>964</v>
      </c>
      <c r="E10916" t="s">
        <v>1015</v>
      </c>
      <c r="F10916" s="86">
        <v>940114.73776165803</v>
      </c>
    </row>
    <row r="10917" spans="1:6">
      <c r="A10917">
        <v>2018</v>
      </c>
      <c r="B10917" t="s">
        <v>1038</v>
      </c>
      <c r="C10917" t="s">
        <v>1013</v>
      </c>
      <c r="D10917" t="s">
        <v>964</v>
      </c>
      <c r="E10917" t="s">
        <v>1015</v>
      </c>
      <c r="F10917" s="86">
        <v>957842.12791436596</v>
      </c>
    </row>
    <row r="10918" spans="1:6">
      <c r="A10918">
        <v>2019</v>
      </c>
      <c r="B10918" t="s">
        <v>1038</v>
      </c>
      <c r="C10918" t="s">
        <v>1013</v>
      </c>
      <c r="D10918" t="s">
        <v>964</v>
      </c>
      <c r="E10918" t="s">
        <v>1015</v>
      </c>
      <c r="F10918" s="86">
        <v>975728.10599385295</v>
      </c>
    </row>
    <row r="10919" spans="1:6">
      <c r="A10919">
        <v>2020</v>
      </c>
      <c r="B10919" t="s">
        <v>1038</v>
      </c>
      <c r="C10919" t="s">
        <v>1013</v>
      </c>
      <c r="D10919" t="s">
        <v>964</v>
      </c>
      <c r="E10919" t="s">
        <v>1015</v>
      </c>
      <c r="F10919" s="86">
        <v>991425.47605454701</v>
      </c>
    </row>
    <row r="10920" spans="1:6">
      <c r="A10920">
        <v>2021</v>
      </c>
      <c r="B10920" t="s">
        <v>1038</v>
      </c>
      <c r="C10920" t="s">
        <v>1013</v>
      </c>
      <c r="D10920" t="s">
        <v>964</v>
      </c>
      <c r="E10920" t="s">
        <v>1015</v>
      </c>
      <c r="F10920" s="86">
        <v>1007151.71640273</v>
      </c>
    </row>
    <row r="10921" spans="1:6">
      <c r="A10921">
        <v>2022</v>
      </c>
      <c r="B10921" t="s">
        <v>1038</v>
      </c>
      <c r="C10921" t="s">
        <v>1013</v>
      </c>
      <c r="D10921" t="s">
        <v>964</v>
      </c>
      <c r="E10921" t="s">
        <v>1015</v>
      </c>
      <c r="F10921" s="86">
        <v>1022442.07250627</v>
      </c>
    </row>
    <row r="10922" spans="1:6">
      <c r="A10922">
        <v>2023</v>
      </c>
      <c r="B10922" t="s">
        <v>1038</v>
      </c>
      <c r="C10922" t="s">
        <v>1013</v>
      </c>
      <c r="D10922" t="s">
        <v>964</v>
      </c>
      <c r="E10922" t="s">
        <v>1015</v>
      </c>
      <c r="F10922" s="86">
        <v>1037337.3636835699</v>
      </c>
    </row>
    <row r="10923" spans="1:6">
      <c r="A10923">
        <v>2024</v>
      </c>
      <c r="B10923" t="s">
        <v>1038</v>
      </c>
      <c r="C10923" t="s">
        <v>1013</v>
      </c>
      <c r="D10923" t="s">
        <v>964</v>
      </c>
      <c r="E10923" t="s">
        <v>1015</v>
      </c>
      <c r="F10923" s="86">
        <v>1051782.8632245499</v>
      </c>
    </row>
    <row r="10924" spans="1:6">
      <c r="A10924">
        <v>2025</v>
      </c>
      <c r="B10924" t="s">
        <v>1038</v>
      </c>
      <c r="C10924" t="s">
        <v>1013</v>
      </c>
      <c r="D10924" t="s">
        <v>964</v>
      </c>
      <c r="E10924" t="s">
        <v>1015</v>
      </c>
      <c r="F10924" s="86">
        <v>1065769.1575882901</v>
      </c>
    </row>
    <row r="10925" spans="1:6">
      <c r="A10925">
        <v>2026</v>
      </c>
      <c r="B10925" t="s">
        <v>1038</v>
      </c>
      <c r="C10925" t="s">
        <v>1013</v>
      </c>
      <c r="D10925" t="s">
        <v>964</v>
      </c>
      <c r="E10925" t="s">
        <v>1015</v>
      </c>
      <c r="F10925" s="86">
        <v>1079560.34471546</v>
      </c>
    </row>
    <row r="10926" spans="1:6">
      <c r="A10926">
        <v>2027</v>
      </c>
      <c r="B10926" t="s">
        <v>1038</v>
      </c>
      <c r="C10926" t="s">
        <v>1013</v>
      </c>
      <c r="D10926" t="s">
        <v>964</v>
      </c>
      <c r="E10926" t="s">
        <v>1015</v>
      </c>
      <c r="F10926" s="86">
        <v>1092930.4335041901</v>
      </c>
    </row>
    <row r="10927" spans="1:6">
      <c r="A10927">
        <v>2028</v>
      </c>
      <c r="B10927" t="s">
        <v>1038</v>
      </c>
      <c r="C10927" t="s">
        <v>1013</v>
      </c>
      <c r="D10927" t="s">
        <v>964</v>
      </c>
      <c r="E10927" t="s">
        <v>1015</v>
      </c>
      <c r="F10927" s="86">
        <v>1105973.1089977999</v>
      </c>
    </row>
    <row r="10928" spans="1:6">
      <c r="A10928">
        <v>2029</v>
      </c>
      <c r="B10928" t="s">
        <v>1038</v>
      </c>
      <c r="C10928" t="s">
        <v>1013</v>
      </c>
      <c r="D10928" t="s">
        <v>964</v>
      </c>
      <c r="E10928" t="s">
        <v>1015</v>
      </c>
      <c r="F10928" s="86">
        <v>1118539.34822931</v>
      </c>
    </row>
    <row r="10929" spans="1:6">
      <c r="A10929">
        <v>2030</v>
      </c>
      <c r="B10929" t="s">
        <v>1038</v>
      </c>
      <c r="C10929" t="s">
        <v>1013</v>
      </c>
      <c r="D10929" t="s">
        <v>964</v>
      </c>
      <c r="E10929" t="s">
        <v>1015</v>
      </c>
      <c r="F10929" s="86">
        <v>1130630.20998834</v>
      </c>
    </row>
    <row r="10930" spans="1:6">
      <c r="A10930">
        <v>2031</v>
      </c>
      <c r="B10930" t="s">
        <v>1038</v>
      </c>
      <c r="C10930" t="s">
        <v>1013</v>
      </c>
      <c r="D10930" t="s">
        <v>964</v>
      </c>
      <c r="E10930" t="s">
        <v>1015</v>
      </c>
      <c r="F10930" s="86">
        <v>1142223.05299023</v>
      </c>
    </row>
    <row r="10931" spans="1:6">
      <c r="A10931">
        <v>2032</v>
      </c>
      <c r="B10931" t="s">
        <v>1038</v>
      </c>
      <c r="C10931" t="s">
        <v>1013</v>
      </c>
      <c r="D10931" t="s">
        <v>964</v>
      </c>
      <c r="E10931" t="s">
        <v>1015</v>
      </c>
      <c r="F10931" s="86">
        <v>1153124.75384946</v>
      </c>
    </row>
    <row r="10932" spans="1:6">
      <c r="A10932">
        <v>2033</v>
      </c>
      <c r="B10932" t="s">
        <v>1038</v>
      </c>
      <c r="C10932" t="s">
        <v>1013</v>
      </c>
      <c r="D10932" t="s">
        <v>964</v>
      </c>
      <c r="E10932" t="s">
        <v>1015</v>
      </c>
      <c r="F10932" s="86">
        <v>1163266.5148339199</v>
      </c>
    </row>
    <row r="10933" spans="1:6">
      <c r="A10933">
        <v>2034</v>
      </c>
      <c r="B10933" t="s">
        <v>1038</v>
      </c>
      <c r="C10933" t="s">
        <v>1013</v>
      </c>
      <c r="D10933" t="s">
        <v>964</v>
      </c>
      <c r="E10933" t="s">
        <v>1015</v>
      </c>
      <c r="F10933" s="86">
        <v>1172609.2236974</v>
      </c>
    </row>
    <row r="10934" spans="1:6">
      <c r="A10934">
        <v>2035</v>
      </c>
      <c r="B10934" t="s">
        <v>1038</v>
      </c>
      <c r="C10934" t="s">
        <v>1013</v>
      </c>
      <c r="D10934" t="s">
        <v>964</v>
      </c>
      <c r="E10934" t="s">
        <v>1015</v>
      </c>
      <c r="F10934" s="86">
        <v>1181039.98076839</v>
      </c>
    </row>
    <row r="10935" spans="1:6">
      <c r="A10935">
        <v>2036</v>
      </c>
      <c r="B10935" t="s">
        <v>1038</v>
      </c>
      <c r="C10935" t="s">
        <v>1013</v>
      </c>
      <c r="D10935" t="s">
        <v>964</v>
      </c>
      <c r="E10935" t="s">
        <v>1015</v>
      </c>
      <c r="F10935" s="86">
        <v>1188404.5914296899</v>
      </c>
    </row>
    <row r="10936" spans="1:6">
      <c r="A10936">
        <v>2037</v>
      </c>
      <c r="B10936" t="s">
        <v>1038</v>
      </c>
      <c r="C10936" t="s">
        <v>1013</v>
      </c>
      <c r="D10936" t="s">
        <v>964</v>
      </c>
      <c r="E10936" t="s">
        <v>1015</v>
      </c>
      <c r="F10936" s="86">
        <v>1194428.7609820301</v>
      </c>
    </row>
    <row r="10937" spans="1:6">
      <c r="A10937">
        <v>2038</v>
      </c>
      <c r="B10937" t="s">
        <v>1038</v>
      </c>
      <c r="C10937" t="s">
        <v>1013</v>
      </c>
      <c r="D10937" t="s">
        <v>964</v>
      </c>
      <c r="E10937" t="s">
        <v>1015</v>
      </c>
      <c r="F10937" s="86">
        <v>1199386.1209096699</v>
      </c>
    </row>
    <row r="10938" spans="1:6">
      <c r="A10938">
        <v>2039</v>
      </c>
      <c r="B10938" t="s">
        <v>1038</v>
      </c>
      <c r="C10938" t="s">
        <v>1013</v>
      </c>
      <c r="D10938" t="s">
        <v>964</v>
      </c>
      <c r="E10938" t="s">
        <v>1015</v>
      </c>
      <c r="F10938" s="86">
        <v>1202919.7777209501</v>
      </c>
    </row>
    <row r="10939" spans="1:6">
      <c r="A10939">
        <v>2040</v>
      </c>
      <c r="B10939" t="s">
        <v>1038</v>
      </c>
      <c r="C10939" t="s">
        <v>1013</v>
      </c>
      <c r="D10939" t="s">
        <v>964</v>
      </c>
      <c r="E10939" t="s">
        <v>1015</v>
      </c>
      <c r="F10939" s="86">
        <v>1205381.4418150601</v>
      </c>
    </row>
    <row r="10940" spans="1:6">
      <c r="A10940">
        <v>2041</v>
      </c>
      <c r="B10940" t="s">
        <v>1038</v>
      </c>
      <c r="C10940" t="s">
        <v>1013</v>
      </c>
      <c r="D10940" t="s">
        <v>964</v>
      </c>
      <c r="E10940" t="s">
        <v>1015</v>
      </c>
      <c r="F10940" s="86">
        <v>1206925.6826849401</v>
      </c>
    </row>
    <row r="10941" spans="1:6">
      <c r="A10941">
        <v>2042</v>
      </c>
      <c r="B10941" t="s">
        <v>1038</v>
      </c>
      <c r="C10941" t="s">
        <v>1013</v>
      </c>
      <c r="D10941" t="s">
        <v>964</v>
      </c>
      <c r="E10941" t="s">
        <v>1015</v>
      </c>
      <c r="F10941" s="86">
        <v>1207545.9004252099</v>
      </c>
    </row>
    <row r="10942" spans="1:6">
      <c r="A10942">
        <v>2043</v>
      </c>
      <c r="B10942" t="s">
        <v>1038</v>
      </c>
      <c r="C10942" t="s">
        <v>1013</v>
      </c>
      <c r="D10942" t="s">
        <v>964</v>
      </c>
      <c r="E10942" t="s">
        <v>1015</v>
      </c>
      <c r="F10942" s="86">
        <v>1207640.6993720301</v>
      </c>
    </row>
    <row r="10943" spans="1:6">
      <c r="A10943">
        <v>2044</v>
      </c>
      <c r="B10943" t="s">
        <v>1038</v>
      </c>
      <c r="C10943" t="s">
        <v>1013</v>
      </c>
      <c r="D10943" t="s">
        <v>964</v>
      </c>
      <c r="E10943" t="s">
        <v>1015</v>
      </c>
      <c r="F10943" s="86">
        <v>1207358.80197746</v>
      </c>
    </row>
    <row r="10944" spans="1:6">
      <c r="A10944">
        <v>2045</v>
      </c>
      <c r="B10944" t="s">
        <v>1038</v>
      </c>
      <c r="C10944" t="s">
        <v>1013</v>
      </c>
      <c r="D10944" t="s">
        <v>964</v>
      </c>
      <c r="E10944" t="s">
        <v>1015</v>
      </c>
      <c r="F10944" s="86">
        <v>1206874.8043237799</v>
      </c>
    </row>
    <row r="10945" spans="1:6">
      <c r="A10945">
        <v>2046</v>
      </c>
      <c r="B10945" t="s">
        <v>1038</v>
      </c>
      <c r="C10945" t="s">
        <v>1013</v>
      </c>
      <c r="D10945" t="s">
        <v>964</v>
      </c>
      <c r="E10945" t="s">
        <v>1015</v>
      </c>
      <c r="F10945" s="86">
        <v>1206270.2586127101</v>
      </c>
    </row>
    <row r="10946" spans="1:6">
      <c r="A10946">
        <v>2047</v>
      </c>
      <c r="B10946" t="s">
        <v>1038</v>
      </c>
      <c r="C10946" t="s">
        <v>1013</v>
      </c>
      <c r="D10946" t="s">
        <v>964</v>
      </c>
      <c r="E10946" t="s">
        <v>1015</v>
      </c>
      <c r="F10946" s="86">
        <v>1205617.34228178</v>
      </c>
    </row>
    <row r="10947" spans="1:6">
      <c r="A10947">
        <v>2048</v>
      </c>
      <c r="B10947" t="s">
        <v>1038</v>
      </c>
      <c r="C10947" t="s">
        <v>1013</v>
      </c>
      <c r="D10947" t="s">
        <v>964</v>
      </c>
      <c r="E10947" t="s">
        <v>1015</v>
      </c>
      <c r="F10947" s="86">
        <v>1204943.89948841</v>
      </c>
    </row>
    <row r="10948" spans="1:6">
      <c r="A10948">
        <v>2049</v>
      </c>
      <c r="B10948" t="s">
        <v>1038</v>
      </c>
      <c r="C10948" t="s">
        <v>1013</v>
      </c>
      <c r="D10948" t="s">
        <v>964</v>
      </c>
      <c r="E10948" t="s">
        <v>1015</v>
      </c>
      <c r="F10948" s="86">
        <v>1204211.96996622</v>
      </c>
    </row>
    <row r="10949" spans="1:6">
      <c r="A10949">
        <v>2050</v>
      </c>
      <c r="B10949" t="s">
        <v>1038</v>
      </c>
      <c r="C10949" t="s">
        <v>1013</v>
      </c>
      <c r="D10949" t="s">
        <v>964</v>
      </c>
      <c r="E10949" t="s">
        <v>1015</v>
      </c>
      <c r="F10949" s="86">
        <v>1203365.67912061</v>
      </c>
    </row>
    <row r="10950" spans="1:6">
      <c r="A10950">
        <v>2017</v>
      </c>
      <c r="B10950" t="s">
        <v>1039</v>
      </c>
      <c r="C10950" t="s">
        <v>1013</v>
      </c>
      <c r="D10950" t="s">
        <v>964</v>
      </c>
      <c r="E10950" t="s">
        <v>1015</v>
      </c>
      <c r="F10950" s="86">
        <v>612701.92595956102</v>
      </c>
    </row>
    <row r="10951" spans="1:6">
      <c r="A10951">
        <v>2018</v>
      </c>
      <c r="B10951" t="s">
        <v>1039</v>
      </c>
      <c r="C10951" t="s">
        <v>1013</v>
      </c>
      <c r="D10951" t="s">
        <v>964</v>
      </c>
      <c r="E10951" t="s">
        <v>1015</v>
      </c>
      <c r="F10951" s="86">
        <v>624095.49987279798</v>
      </c>
    </row>
    <row r="10952" spans="1:6">
      <c r="A10952">
        <v>2019</v>
      </c>
      <c r="B10952" t="s">
        <v>1039</v>
      </c>
      <c r="C10952" t="s">
        <v>1013</v>
      </c>
      <c r="D10952" t="s">
        <v>964</v>
      </c>
      <c r="E10952" t="s">
        <v>1015</v>
      </c>
      <c r="F10952" s="86">
        <v>635591.88562992797</v>
      </c>
    </row>
    <row r="10953" spans="1:6">
      <c r="A10953">
        <v>2020</v>
      </c>
      <c r="B10953" t="s">
        <v>1039</v>
      </c>
      <c r="C10953" t="s">
        <v>1013</v>
      </c>
      <c r="D10953" t="s">
        <v>964</v>
      </c>
      <c r="E10953" t="s">
        <v>1015</v>
      </c>
      <c r="F10953" s="86">
        <v>645666.03500349994</v>
      </c>
    </row>
    <row r="10954" spans="1:6">
      <c r="A10954">
        <v>2021</v>
      </c>
      <c r="B10954" t="s">
        <v>1039</v>
      </c>
      <c r="C10954" t="s">
        <v>1013</v>
      </c>
      <c r="D10954" t="s">
        <v>964</v>
      </c>
      <c r="E10954" t="s">
        <v>1015</v>
      </c>
      <c r="F10954" s="86">
        <v>655760.14368116995</v>
      </c>
    </row>
    <row r="10955" spans="1:6">
      <c r="A10955">
        <v>2022</v>
      </c>
      <c r="B10955" t="s">
        <v>1039</v>
      </c>
      <c r="C10955" t="s">
        <v>1013</v>
      </c>
      <c r="D10955" t="s">
        <v>964</v>
      </c>
      <c r="E10955" t="s">
        <v>1015</v>
      </c>
      <c r="F10955" s="86">
        <v>665573.85536849999</v>
      </c>
    </row>
    <row r="10956" spans="1:6">
      <c r="A10956">
        <v>2023</v>
      </c>
      <c r="B10956" t="s">
        <v>1039</v>
      </c>
      <c r="C10956" t="s">
        <v>1013</v>
      </c>
      <c r="D10956" t="s">
        <v>964</v>
      </c>
      <c r="E10956" t="s">
        <v>1015</v>
      </c>
      <c r="F10956" s="86">
        <v>675136.10124068905</v>
      </c>
    </row>
    <row r="10957" spans="1:6">
      <c r="A10957">
        <v>2024</v>
      </c>
      <c r="B10957" t="s">
        <v>1039</v>
      </c>
      <c r="C10957" t="s">
        <v>1013</v>
      </c>
      <c r="D10957" t="s">
        <v>964</v>
      </c>
      <c r="E10957" t="s">
        <v>1015</v>
      </c>
      <c r="F10957" s="86">
        <v>684414.80404088995</v>
      </c>
    </row>
    <row r="10958" spans="1:6">
      <c r="A10958">
        <v>2025</v>
      </c>
      <c r="B10958" t="s">
        <v>1039</v>
      </c>
      <c r="C10958" t="s">
        <v>1013</v>
      </c>
      <c r="D10958" t="s">
        <v>964</v>
      </c>
      <c r="E10958" t="s">
        <v>1015</v>
      </c>
      <c r="F10958" s="86">
        <v>693408.48631258099</v>
      </c>
    </row>
    <row r="10959" spans="1:6">
      <c r="A10959">
        <v>2026</v>
      </c>
      <c r="B10959" t="s">
        <v>1039</v>
      </c>
      <c r="C10959" t="s">
        <v>1013</v>
      </c>
      <c r="D10959" t="s">
        <v>964</v>
      </c>
      <c r="E10959" t="s">
        <v>1015</v>
      </c>
      <c r="F10959" s="86">
        <v>702294.43696673505</v>
      </c>
    </row>
    <row r="10960" spans="1:6">
      <c r="A10960">
        <v>2027</v>
      </c>
      <c r="B10960" t="s">
        <v>1039</v>
      </c>
      <c r="C10960" t="s">
        <v>1013</v>
      </c>
      <c r="D10960" t="s">
        <v>964</v>
      </c>
      <c r="E10960" t="s">
        <v>1015</v>
      </c>
      <c r="F10960" s="86">
        <v>710932.42899422196</v>
      </c>
    </row>
    <row r="10961" spans="1:6">
      <c r="A10961">
        <v>2028</v>
      </c>
      <c r="B10961" t="s">
        <v>1039</v>
      </c>
      <c r="C10961" t="s">
        <v>1013</v>
      </c>
      <c r="D10961" t="s">
        <v>964</v>
      </c>
      <c r="E10961" t="s">
        <v>1015</v>
      </c>
      <c r="F10961" s="86">
        <v>719390.23947699403</v>
      </c>
    </row>
    <row r="10962" spans="1:6">
      <c r="A10962">
        <v>2029</v>
      </c>
      <c r="B10962" t="s">
        <v>1039</v>
      </c>
      <c r="C10962" t="s">
        <v>1013</v>
      </c>
      <c r="D10962" t="s">
        <v>964</v>
      </c>
      <c r="E10962" t="s">
        <v>1015</v>
      </c>
      <c r="F10962" s="86">
        <v>727577.59585053602</v>
      </c>
    </row>
    <row r="10963" spans="1:6">
      <c r="A10963">
        <v>2030</v>
      </c>
      <c r="B10963" t="s">
        <v>1039</v>
      </c>
      <c r="C10963" t="s">
        <v>1013</v>
      </c>
      <c r="D10963" t="s">
        <v>964</v>
      </c>
      <c r="E10963" t="s">
        <v>1015</v>
      </c>
      <c r="F10963" s="86">
        <v>735499.8716512</v>
      </c>
    </row>
    <row r="10964" spans="1:6">
      <c r="A10964">
        <v>2031</v>
      </c>
      <c r="B10964" t="s">
        <v>1039</v>
      </c>
      <c r="C10964" t="s">
        <v>1013</v>
      </c>
      <c r="D10964" t="s">
        <v>964</v>
      </c>
      <c r="E10964" t="s">
        <v>1015</v>
      </c>
      <c r="F10964" s="86">
        <v>743144.23789613496</v>
      </c>
    </row>
    <row r="10965" spans="1:6">
      <c r="A10965">
        <v>2032</v>
      </c>
      <c r="B10965" t="s">
        <v>1039</v>
      </c>
      <c r="C10965" t="s">
        <v>1013</v>
      </c>
      <c r="D10965" t="s">
        <v>964</v>
      </c>
      <c r="E10965" t="s">
        <v>1015</v>
      </c>
      <c r="F10965" s="86">
        <v>750383.03221407405</v>
      </c>
    </row>
    <row r="10966" spans="1:6">
      <c r="A10966">
        <v>2033</v>
      </c>
      <c r="B10966" t="s">
        <v>1039</v>
      </c>
      <c r="C10966" t="s">
        <v>1013</v>
      </c>
      <c r="D10966" t="s">
        <v>964</v>
      </c>
      <c r="E10966" t="s">
        <v>1015</v>
      </c>
      <c r="F10966" s="86">
        <v>757172.471801223</v>
      </c>
    </row>
    <row r="10967" spans="1:6">
      <c r="A10967">
        <v>2034</v>
      </c>
      <c r="B10967" t="s">
        <v>1039</v>
      </c>
      <c r="C10967" t="s">
        <v>1013</v>
      </c>
      <c r="D10967" t="s">
        <v>964</v>
      </c>
      <c r="E10967" t="s">
        <v>1015</v>
      </c>
      <c r="F10967" s="86">
        <v>763541.69674457202</v>
      </c>
    </row>
    <row r="10968" spans="1:6">
      <c r="A10968">
        <v>2035</v>
      </c>
      <c r="B10968" t="s">
        <v>1039</v>
      </c>
      <c r="C10968" t="s">
        <v>1013</v>
      </c>
      <c r="D10968" t="s">
        <v>964</v>
      </c>
      <c r="E10968" t="s">
        <v>1015</v>
      </c>
      <c r="F10968" s="86">
        <v>769379.75529607094</v>
      </c>
    </row>
    <row r="10969" spans="1:6">
      <c r="A10969">
        <v>2036</v>
      </c>
      <c r="B10969" t="s">
        <v>1039</v>
      </c>
      <c r="C10969" t="s">
        <v>1013</v>
      </c>
      <c r="D10969" t="s">
        <v>964</v>
      </c>
      <c r="E10969" t="s">
        <v>1015</v>
      </c>
      <c r="F10969" s="86">
        <v>774554.08229903295</v>
      </c>
    </row>
    <row r="10970" spans="1:6">
      <c r="A10970">
        <v>2037</v>
      </c>
      <c r="B10970" t="s">
        <v>1039</v>
      </c>
      <c r="C10970" t="s">
        <v>1013</v>
      </c>
      <c r="D10970" t="s">
        <v>964</v>
      </c>
      <c r="E10970" t="s">
        <v>1015</v>
      </c>
      <c r="F10970" s="86">
        <v>778839.543902301</v>
      </c>
    </row>
    <row r="10971" spans="1:6">
      <c r="A10971">
        <v>2038</v>
      </c>
      <c r="B10971" t="s">
        <v>1039</v>
      </c>
      <c r="C10971" t="s">
        <v>1013</v>
      </c>
      <c r="D10971" t="s">
        <v>964</v>
      </c>
      <c r="E10971" t="s">
        <v>1015</v>
      </c>
      <c r="F10971" s="86">
        <v>782406.05707362003</v>
      </c>
    </row>
    <row r="10972" spans="1:6">
      <c r="A10972">
        <v>2039</v>
      </c>
      <c r="B10972" t="s">
        <v>1039</v>
      </c>
      <c r="C10972" t="s">
        <v>1013</v>
      </c>
      <c r="D10972" t="s">
        <v>964</v>
      </c>
      <c r="E10972" t="s">
        <v>1015</v>
      </c>
      <c r="F10972" s="86">
        <v>785017.30579732102</v>
      </c>
    </row>
    <row r="10973" spans="1:6">
      <c r="A10973">
        <v>2040</v>
      </c>
      <c r="B10973" t="s">
        <v>1039</v>
      </c>
      <c r="C10973" t="s">
        <v>1013</v>
      </c>
      <c r="D10973" t="s">
        <v>964</v>
      </c>
      <c r="E10973" t="s">
        <v>1015</v>
      </c>
      <c r="F10973" s="86">
        <v>786903.49922815897</v>
      </c>
    </row>
    <row r="10974" spans="1:6">
      <c r="A10974">
        <v>2041</v>
      </c>
      <c r="B10974" t="s">
        <v>1039</v>
      </c>
      <c r="C10974" t="s">
        <v>1013</v>
      </c>
      <c r="D10974" t="s">
        <v>964</v>
      </c>
      <c r="E10974" t="s">
        <v>1015</v>
      </c>
      <c r="F10974" s="86">
        <v>788169.25046911405</v>
      </c>
    </row>
    <row r="10975" spans="1:6">
      <c r="A10975">
        <v>2042</v>
      </c>
      <c r="B10975" t="s">
        <v>1039</v>
      </c>
      <c r="C10975" t="s">
        <v>1013</v>
      </c>
      <c r="D10975" t="s">
        <v>964</v>
      </c>
      <c r="E10975" t="s">
        <v>1015</v>
      </c>
      <c r="F10975" s="86">
        <v>788815.24539006106</v>
      </c>
    </row>
    <row r="10976" spans="1:6">
      <c r="A10976">
        <v>2043</v>
      </c>
      <c r="B10976" t="s">
        <v>1039</v>
      </c>
      <c r="C10976" t="s">
        <v>1013</v>
      </c>
      <c r="D10976" t="s">
        <v>964</v>
      </c>
      <c r="E10976" t="s">
        <v>1015</v>
      </c>
      <c r="F10976" s="86">
        <v>789106.04076555802</v>
      </c>
    </row>
    <row r="10977" spans="1:6">
      <c r="A10977">
        <v>2044</v>
      </c>
      <c r="B10977" t="s">
        <v>1039</v>
      </c>
      <c r="C10977" t="s">
        <v>1013</v>
      </c>
      <c r="D10977" t="s">
        <v>964</v>
      </c>
      <c r="E10977" t="s">
        <v>1015</v>
      </c>
      <c r="F10977" s="86">
        <v>789141.898431974</v>
      </c>
    </row>
    <row r="10978" spans="1:6">
      <c r="A10978">
        <v>2045</v>
      </c>
      <c r="B10978" t="s">
        <v>1039</v>
      </c>
      <c r="C10978" t="s">
        <v>1013</v>
      </c>
      <c r="D10978" t="s">
        <v>964</v>
      </c>
      <c r="E10978" t="s">
        <v>1015</v>
      </c>
      <c r="F10978" s="86">
        <v>789037.77878455305</v>
      </c>
    </row>
    <row r="10979" spans="1:6">
      <c r="A10979">
        <v>2046</v>
      </c>
      <c r="B10979" t="s">
        <v>1039</v>
      </c>
      <c r="C10979" t="s">
        <v>1013</v>
      </c>
      <c r="D10979" t="s">
        <v>964</v>
      </c>
      <c r="E10979" t="s">
        <v>1015</v>
      </c>
      <c r="F10979" s="86">
        <v>788845.94677936402</v>
      </c>
    </row>
    <row r="10980" spans="1:6">
      <c r="A10980">
        <v>2047</v>
      </c>
      <c r="B10980" t="s">
        <v>1039</v>
      </c>
      <c r="C10980" t="s">
        <v>1013</v>
      </c>
      <c r="D10980" t="s">
        <v>964</v>
      </c>
      <c r="E10980" t="s">
        <v>1015</v>
      </c>
      <c r="F10980" s="86">
        <v>788610.70016249199</v>
      </c>
    </row>
    <row r="10981" spans="1:6">
      <c r="A10981">
        <v>2048</v>
      </c>
      <c r="B10981" t="s">
        <v>1039</v>
      </c>
      <c r="C10981" t="s">
        <v>1013</v>
      </c>
      <c r="D10981" t="s">
        <v>964</v>
      </c>
      <c r="E10981" t="s">
        <v>1015</v>
      </c>
      <c r="F10981" s="86">
        <v>788346.18854650401</v>
      </c>
    </row>
    <row r="10982" spans="1:6">
      <c r="A10982">
        <v>2049</v>
      </c>
      <c r="B10982" t="s">
        <v>1039</v>
      </c>
      <c r="C10982" t="s">
        <v>1013</v>
      </c>
      <c r="D10982" t="s">
        <v>964</v>
      </c>
      <c r="E10982" t="s">
        <v>1015</v>
      </c>
      <c r="F10982" s="86">
        <v>788023.33939248906</v>
      </c>
    </row>
    <row r="10983" spans="1:6">
      <c r="A10983">
        <v>2050</v>
      </c>
      <c r="B10983" t="s">
        <v>1039</v>
      </c>
      <c r="C10983" t="s">
        <v>1013</v>
      </c>
      <c r="D10983" t="s">
        <v>964</v>
      </c>
      <c r="E10983" t="s">
        <v>1015</v>
      </c>
      <c r="F10983" s="86">
        <v>787601.78142683895</v>
      </c>
    </row>
    <row r="10984" spans="1:6">
      <c r="A10984">
        <v>2017</v>
      </c>
      <c r="B10984" t="s">
        <v>1040</v>
      </c>
      <c r="C10984" t="s">
        <v>1013</v>
      </c>
      <c r="D10984" t="s">
        <v>964</v>
      </c>
      <c r="E10984" t="s">
        <v>1015</v>
      </c>
      <c r="F10984" s="86">
        <v>1024395.29607343</v>
      </c>
    </row>
    <row r="10985" spans="1:6">
      <c r="A10985">
        <v>2018</v>
      </c>
      <c r="B10985" t="s">
        <v>1040</v>
      </c>
      <c r="C10985" t="s">
        <v>1013</v>
      </c>
      <c r="D10985" t="s">
        <v>964</v>
      </c>
      <c r="E10985" t="s">
        <v>1015</v>
      </c>
      <c r="F10985" s="86">
        <v>1006527.22482756</v>
      </c>
    </row>
    <row r="10986" spans="1:6">
      <c r="A10986">
        <v>2019</v>
      </c>
      <c r="B10986" t="s">
        <v>1040</v>
      </c>
      <c r="C10986" t="s">
        <v>1013</v>
      </c>
      <c r="D10986" t="s">
        <v>964</v>
      </c>
      <c r="E10986" t="s">
        <v>1015</v>
      </c>
      <c r="F10986" s="86">
        <v>988035.45556112495</v>
      </c>
    </row>
    <row r="10987" spans="1:6">
      <c r="A10987">
        <v>2020</v>
      </c>
      <c r="B10987" t="s">
        <v>1040</v>
      </c>
      <c r="C10987" t="s">
        <v>1013</v>
      </c>
      <c r="D10987" t="s">
        <v>964</v>
      </c>
      <c r="E10987" t="s">
        <v>1015</v>
      </c>
      <c r="F10987" s="86">
        <v>969884.85462647805</v>
      </c>
    </row>
    <row r="10988" spans="1:6">
      <c r="A10988">
        <v>2021</v>
      </c>
      <c r="B10988" t="s">
        <v>1040</v>
      </c>
      <c r="C10988" t="s">
        <v>1013</v>
      </c>
      <c r="D10988" t="s">
        <v>964</v>
      </c>
      <c r="E10988" t="s">
        <v>1015</v>
      </c>
      <c r="F10988" s="86">
        <v>950962.01027264504</v>
      </c>
    </row>
    <row r="10989" spans="1:6">
      <c r="A10989">
        <v>2022</v>
      </c>
      <c r="B10989" t="s">
        <v>1040</v>
      </c>
      <c r="C10989" t="s">
        <v>1013</v>
      </c>
      <c r="D10989" t="s">
        <v>964</v>
      </c>
      <c r="E10989" t="s">
        <v>1015</v>
      </c>
      <c r="F10989" s="86">
        <v>931324.24764043198</v>
      </c>
    </row>
    <row r="10990" spans="1:6">
      <c r="A10990">
        <v>2023</v>
      </c>
      <c r="B10990" t="s">
        <v>1040</v>
      </c>
      <c r="C10990" t="s">
        <v>1013</v>
      </c>
      <c r="D10990" t="s">
        <v>964</v>
      </c>
      <c r="E10990" t="s">
        <v>1015</v>
      </c>
      <c r="F10990" s="86">
        <v>910522.89248195698</v>
      </c>
    </row>
    <row r="10991" spans="1:6">
      <c r="A10991">
        <v>2024</v>
      </c>
      <c r="B10991" t="s">
        <v>1040</v>
      </c>
      <c r="C10991" t="s">
        <v>1013</v>
      </c>
      <c r="D10991" t="s">
        <v>964</v>
      </c>
      <c r="E10991" t="s">
        <v>1015</v>
      </c>
      <c r="F10991" s="86">
        <v>887941.42193954496</v>
      </c>
    </row>
    <row r="10992" spans="1:6">
      <c r="A10992">
        <v>2025</v>
      </c>
      <c r="B10992" t="s">
        <v>1040</v>
      </c>
      <c r="C10992" t="s">
        <v>1013</v>
      </c>
      <c r="D10992" t="s">
        <v>964</v>
      </c>
      <c r="E10992" t="s">
        <v>1015</v>
      </c>
      <c r="F10992" s="86">
        <v>863475.635612246</v>
      </c>
    </row>
    <row r="10993" spans="1:6">
      <c r="A10993">
        <v>2026</v>
      </c>
      <c r="B10993" t="s">
        <v>1040</v>
      </c>
      <c r="C10993" t="s">
        <v>1013</v>
      </c>
      <c r="D10993" t="s">
        <v>964</v>
      </c>
      <c r="E10993" t="s">
        <v>1015</v>
      </c>
      <c r="F10993" s="86">
        <v>836052.84579377202</v>
      </c>
    </row>
    <row r="10994" spans="1:6">
      <c r="A10994">
        <v>2027</v>
      </c>
      <c r="B10994" t="s">
        <v>1040</v>
      </c>
      <c r="C10994" t="s">
        <v>1013</v>
      </c>
      <c r="D10994" t="s">
        <v>964</v>
      </c>
      <c r="E10994" t="s">
        <v>1015</v>
      </c>
      <c r="F10994" s="86">
        <v>804900.29930622503</v>
      </c>
    </row>
    <row r="10995" spans="1:6">
      <c r="A10995">
        <v>2028</v>
      </c>
      <c r="B10995" t="s">
        <v>1040</v>
      </c>
      <c r="C10995" t="s">
        <v>1013</v>
      </c>
      <c r="D10995" t="s">
        <v>964</v>
      </c>
      <c r="E10995" t="s">
        <v>1015</v>
      </c>
      <c r="F10995" s="86">
        <v>769416.85307875404</v>
      </c>
    </row>
    <row r="10996" spans="1:6">
      <c r="A10996">
        <v>2029</v>
      </c>
      <c r="B10996" t="s">
        <v>1040</v>
      </c>
      <c r="C10996" t="s">
        <v>1013</v>
      </c>
      <c r="D10996" t="s">
        <v>964</v>
      </c>
      <c r="E10996" t="s">
        <v>1015</v>
      </c>
      <c r="F10996" s="86">
        <v>728933.37428888702</v>
      </c>
    </row>
    <row r="10997" spans="1:6">
      <c r="A10997">
        <v>2030</v>
      </c>
      <c r="B10997" t="s">
        <v>1040</v>
      </c>
      <c r="C10997" t="s">
        <v>1013</v>
      </c>
      <c r="D10997" t="s">
        <v>964</v>
      </c>
      <c r="E10997" t="s">
        <v>1015</v>
      </c>
      <c r="F10997" s="86">
        <v>683638.00964472396</v>
      </c>
    </row>
    <row r="10998" spans="1:6">
      <c r="A10998">
        <v>2031</v>
      </c>
      <c r="B10998" t="s">
        <v>1040</v>
      </c>
      <c r="C10998" t="s">
        <v>1013</v>
      </c>
      <c r="D10998" t="s">
        <v>964</v>
      </c>
      <c r="E10998" t="s">
        <v>1015</v>
      </c>
      <c r="F10998" s="86">
        <v>634109.79241880297</v>
      </c>
    </row>
    <row r="10999" spans="1:6">
      <c r="A10999">
        <v>2032</v>
      </c>
      <c r="B10999" t="s">
        <v>1040</v>
      </c>
      <c r="C10999" t="s">
        <v>1013</v>
      </c>
      <c r="D10999" t="s">
        <v>964</v>
      </c>
      <c r="E10999" t="s">
        <v>1015</v>
      </c>
      <c r="F10999" s="86">
        <v>581428.98080443696</v>
      </c>
    </row>
    <row r="11000" spans="1:6">
      <c r="A11000">
        <v>2033</v>
      </c>
      <c r="B11000" t="s">
        <v>1040</v>
      </c>
      <c r="C11000" t="s">
        <v>1013</v>
      </c>
      <c r="D11000" t="s">
        <v>964</v>
      </c>
      <c r="E11000" t="s">
        <v>1015</v>
      </c>
      <c r="F11000" s="86">
        <v>527480.03733588394</v>
      </c>
    </row>
    <row r="11001" spans="1:6">
      <c r="A11001">
        <v>2034</v>
      </c>
      <c r="B11001" t="s">
        <v>1040</v>
      </c>
      <c r="C11001" t="s">
        <v>1013</v>
      </c>
      <c r="D11001" t="s">
        <v>964</v>
      </c>
      <c r="E11001" t="s">
        <v>1015</v>
      </c>
      <c r="F11001" s="86">
        <v>475309.95103151398</v>
      </c>
    </row>
    <row r="11002" spans="1:6">
      <c r="A11002">
        <v>2035</v>
      </c>
      <c r="B11002" t="s">
        <v>1040</v>
      </c>
      <c r="C11002" t="s">
        <v>1013</v>
      </c>
      <c r="D11002" t="s">
        <v>964</v>
      </c>
      <c r="E11002" t="s">
        <v>1015</v>
      </c>
      <c r="F11002" s="86">
        <v>424884.84652087197</v>
      </c>
    </row>
    <row r="11003" spans="1:6">
      <c r="A11003">
        <v>2036</v>
      </c>
      <c r="B11003" t="s">
        <v>1040</v>
      </c>
      <c r="C11003" t="s">
        <v>1013</v>
      </c>
      <c r="D11003" t="s">
        <v>964</v>
      </c>
      <c r="E11003" t="s">
        <v>1015</v>
      </c>
      <c r="F11003" s="86">
        <v>376148.93193241803</v>
      </c>
    </row>
    <row r="11004" spans="1:6">
      <c r="A11004">
        <v>2037</v>
      </c>
      <c r="B11004" t="s">
        <v>1040</v>
      </c>
      <c r="C11004" t="s">
        <v>1013</v>
      </c>
      <c r="D11004" t="s">
        <v>964</v>
      </c>
      <c r="E11004" t="s">
        <v>1015</v>
      </c>
      <c r="F11004" s="86">
        <v>329301.18519480701</v>
      </c>
    </row>
    <row r="11005" spans="1:6">
      <c r="A11005">
        <v>2038</v>
      </c>
      <c r="B11005" t="s">
        <v>1040</v>
      </c>
      <c r="C11005" t="s">
        <v>1013</v>
      </c>
      <c r="D11005" t="s">
        <v>964</v>
      </c>
      <c r="E11005" t="s">
        <v>1015</v>
      </c>
      <c r="F11005" s="86">
        <v>284510.348306245</v>
      </c>
    </row>
    <row r="11006" spans="1:6">
      <c r="A11006">
        <v>2039</v>
      </c>
      <c r="B11006" t="s">
        <v>1040</v>
      </c>
      <c r="C11006" t="s">
        <v>1013</v>
      </c>
      <c r="D11006" t="s">
        <v>964</v>
      </c>
      <c r="E11006" t="s">
        <v>1015</v>
      </c>
      <c r="F11006" s="86">
        <v>242115.901926797</v>
      </c>
    </row>
    <row r="11007" spans="1:6">
      <c r="A11007">
        <v>2040</v>
      </c>
      <c r="B11007" t="s">
        <v>1040</v>
      </c>
      <c r="C11007" t="s">
        <v>1013</v>
      </c>
      <c r="D11007" t="s">
        <v>964</v>
      </c>
      <c r="E11007" t="s">
        <v>1015</v>
      </c>
      <c r="F11007" s="86">
        <v>202522.88927807001</v>
      </c>
    </row>
    <row r="11008" spans="1:6">
      <c r="A11008">
        <v>2041</v>
      </c>
      <c r="B11008" t="s">
        <v>1040</v>
      </c>
      <c r="C11008" t="s">
        <v>1013</v>
      </c>
      <c r="D11008" t="s">
        <v>964</v>
      </c>
      <c r="E11008" t="s">
        <v>1015</v>
      </c>
      <c r="F11008" s="86">
        <v>166167.36405577499</v>
      </c>
    </row>
    <row r="11009" spans="1:6">
      <c r="A11009">
        <v>2042</v>
      </c>
      <c r="B11009" t="s">
        <v>1040</v>
      </c>
      <c r="C11009" t="s">
        <v>1013</v>
      </c>
      <c r="D11009" t="s">
        <v>964</v>
      </c>
      <c r="E11009" t="s">
        <v>1015</v>
      </c>
      <c r="F11009" s="86">
        <v>133464.30002849799</v>
      </c>
    </row>
    <row r="11010" spans="1:6">
      <c r="A11010">
        <v>2043</v>
      </c>
      <c r="B11010" t="s">
        <v>1040</v>
      </c>
      <c r="C11010" t="s">
        <v>1013</v>
      </c>
      <c r="D11010" t="s">
        <v>964</v>
      </c>
      <c r="E11010" t="s">
        <v>1015</v>
      </c>
      <c r="F11010" s="86">
        <v>104722.288653228</v>
      </c>
    </row>
    <row r="11011" spans="1:6">
      <c r="A11011">
        <v>2044</v>
      </c>
      <c r="B11011" t="s">
        <v>1040</v>
      </c>
      <c r="C11011" t="s">
        <v>1013</v>
      </c>
      <c r="D11011" t="s">
        <v>964</v>
      </c>
      <c r="E11011" t="s">
        <v>1015</v>
      </c>
      <c r="F11011" s="86">
        <v>80163.0961034512</v>
      </c>
    </row>
    <row r="11012" spans="1:6">
      <c r="A11012">
        <v>2045</v>
      </c>
      <c r="B11012" t="s">
        <v>1040</v>
      </c>
      <c r="C11012" t="s">
        <v>1013</v>
      </c>
      <c r="D11012" t="s">
        <v>964</v>
      </c>
      <c r="E11012" t="s">
        <v>1015</v>
      </c>
      <c r="F11012" s="86">
        <v>59814.364200859804</v>
      </c>
    </row>
    <row r="11013" spans="1:6">
      <c r="A11013">
        <v>2046</v>
      </c>
      <c r="B11013" t="s">
        <v>1040</v>
      </c>
      <c r="C11013" t="s">
        <v>1013</v>
      </c>
      <c r="D11013" t="s">
        <v>964</v>
      </c>
      <c r="E11013" t="s">
        <v>1015</v>
      </c>
      <c r="F11013" s="86">
        <v>43540.380540678598</v>
      </c>
    </row>
    <row r="11014" spans="1:6">
      <c r="A11014">
        <v>2047</v>
      </c>
      <c r="B11014" t="s">
        <v>1040</v>
      </c>
      <c r="C11014" t="s">
        <v>1013</v>
      </c>
      <c r="D11014" t="s">
        <v>964</v>
      </c>
      <c r="E11014" t="s">
        <v>1015</v>
      </c>
      <c r="F11014" s="86">
        <v>31037.017723898502</v>
      </c>
    </row>
    <row r="11015" spans="1:6">
      <c r="A11015">
        <v>2048</v>
      </c>
      <c r="B11015" t="s">
        <v>1040</v>
      </c>
      <c r="C11015" t="s">
        <v>1013</v>
      </c>
      <c r="D11015" t="s">
        <v>964</v>
      </c>
      <c r="E11015" t="s">
        <v>1015</v>
      </c>
      <c r="F11015" s="86">
        <v>21858.207700052899</v>
      </c>
    </row>
    <row r="11016" spans="1:6">
      <c r="A11016">
        <v>2049</v>
      </c>
      <c r="B11016" t="s">
        <v>1040</v>
      </c>
      <c r="C11016" t="s">
        <v>1013</v>
      </c>
      <c r="D11016" t="s">
        <v>964</v>
      </c>
      <c r="E11016" t="s">
        <v>1015</v>
      </c>
      <c r="F11016" s="86">
        <v>15456.639753784801</v>
      </c>
    </row>
    <row r="11017" spans="1:6">
      <c r="A11017">
        <v>2050</v>
      </c>
      <c r="B11017" t="s">
        <v>1040</v>
      </c>
      <c r="C11017" t="s">
        <v>1013</v>
      </c>
      <c r="D11017" t="s">
        <v>964</v>
      </c>
      <c r="E11017" t="s">
        <v>1015</v>
      </c>
      <c r="F11017" s="86">
        <v>11238.5150100104</v>
      </c>
    </row>
    <row r="11018" spans="1:6">
      <c r="A11018">
        <v>2017</v>
      </c>
      <c r="B11018" t="s">
        <v>1041</v>
      </c>
      <c r="C11018" t="s">
        <v>1013</v>
      </c>
      <c r="D11018" t="s">
        <v>964</v>
      </c>
      <c r="E11018" t="s">
        <v>1015</v>
      </c>
      <c r="F11018" s="86">
        <v>0</v>
      </c>
    </row>
    <row r="11019" spans="1:6">
      <c r="A11019">
        <v>2018</v>
      </c>
      <c r="B11019" t="s">
        <v>1041</v>
      </c>
      <c r="C11019" t="s">
        <v>1013</v>
      </c>
      <c r="D11019" t="s">
        <v>964</v>
      </c>
      <c r="E11019" t="s">
        <v>1015</v>
      </c>
      <c r="F11019" s="86">
        <v>0</v>
      </c>
    </row>
    <row r="11020" spans="1:6">
      <c r="A11020">
        <v>2019</v>
      </c>
      <c r="B11020" t="s">
        <v>1041</v>
      </c>
      <c r="C11020" t="s">
        <v>1013</v>
      </c>
      <c r="D11020" t="s">
        <v>964</v>
      </c>
      <c r="E11020" t="s">
        <v>1015</v>
      </c>
      <c r="F11020" s="86">
        <v>0</v>
      </c>
    </row>
    <row r="11021" spans="1:6">
      <c r="A11021">
        <v>2020</v>
      </c>
      <c r="B11021" t="s">
        <v>1041</v>
      </c>
      <c r="C11021" t="s">
        <v>1013</v>
      </c>
      <c r="D11021" t="s">
        <v>964</v>
      </c>
      <c r="E11021" t="s">
        <v>1015</v>
      </c>
      <c r="F11021" s="86">
        <v>0</v>
      </c>
    </row>
    <row r="11022" spans="1:6">
      <c r="A11022">
        <v>2021</v>
      </c>
      <c r="B11022" t="s">
        <v>1041</v>
      </c>
      <c r="C11022" t="s">
        <v>1013</v>
      </c>
      <c r="D11022" t="s">
        <v>964</v>
      </c>
      <c r="E11022" t="s">
        <v>1015</v>
      </c>
      <c r="F11022" s="86">
        <v>0</v>
      </c>
    </row>
    <row r="11023" spans="1:6">
      <c r="A11023">
        <v>2022</v>
      </c>
      <c r="B11023" t="s">
        <v>1041</v>
      </c>
      <c r="C11023" t="s">
        <v>1013</v>
      </c>
      <c r="D11023" t="s">
        <v>964</v>
      </c>
      <c r="E11023" t="s">
        <v>1015</v>
      </c>
      <c r="F11023" s="86">
        <v>0</v>
      </c>
    </row>
    <row r="11024" spans="1:6">
      <c r="A11024">
        <v>2023</v>
      </c>
      <c r="B11024" t="s">
        <v>1041</v>
      </c>
      <c r="C11024" t="s">
        <v>1013</v>
      </c>
      <c r="D11024" t="s">
        <v>964</v>
      </c>
      <c r="E11024" t="s">
        <v>1015</v>
      </c>
      <c r="F11024" s="86">
        <v>0</v>
      </c>
    </row>
    <row r="11025" spans="1:6">
      <c r="A11025">
        <v>2024</v>
      </c>
      <c r="B11025" t="s">
        <v>1041</v>
      </c>
      <c r="C11025" t="s">
        <v>1013</v>
      </c>
      <c r="D11025" t="s">
        <v>964</v>
      </c>
      <c r="E11025" t="s">
        <v>1015</v>
      </c>
      <c r="F11025" s="86">
        <v>0</v>
      </c>
    </row>
    <row r="11026" spans="1:6">
      <c r="A11026">
        <v>2025</v>
      </c>
      <c r="B11026" t="s">
        <v>1041</v>
      </c>
      <c r="C11026" t="s">
        <v>1013</v>
      </c>
      <c r="D11026" t="s">
        <v>964</v>
      </c>
      <c r="E11026" t="s">
        <v>1015</v>
      </c>
      <c r="F11026" s="86">
        <v>0</v>
      </c>
    </row>
    <row r="11027" spans="1:6">
      <c r="A11027">
        <v>2026</v>
      </c>
      <c r="B11027" t="s">
        <v>1041</v>
      </c>
      <c r="C11027" t="s">
        <v>1013</v>
      </c>
      <c r="D11027" t="s">
        <v>964</v>
      </c>
      <c r="E11027" t="s">
        <v>1015</v>
      </c>
      <c r="F11027" s="86">
        <v>0</v>
      </c>
    </row>
    <row r="11028" spans="1:6">
      <c r="A11028">
        <v>2027</v>
      </c>
      <c r="B11028" t="s">
        <v>1041</v>
      </c>
      <c r="C11028" t="s">
        <v>1013</v>
      </c>
      <c r="D11028" t="s">
        <v>964</v>
      </c>
      <c r="E11028" t="s">
        <v>1015</v>
      </c>
      <c r="F11028" s="86">
        <v>0</v>
      </c>
    </row>
    <row r="11029" spans="1:6">
      <c r="A11029">
        <v>2028</v>
      </c>
      <c r="B11029" t="s">
        <v>1041</v>
      </c>
      <c r="C11029" t="s">
        <v>1013</v>
      </c>
      <c r="D11029" t="s">
        <v>964</v>
      </c>
      <c r="E11029" t="s">
        <v>1015</v>
      </c>
      <c r="F11029" s="86">
        <v>0</v>
      </c>
    </row>
    <row r="11030" spans="1:6">
      <c r="A11030">
        <v>2029</v>
      </c>
      <c r="B11030" t="s">
        <v>1041</v>
      </c>
      <c r="C11030" t="s">
        <v>1013</v>
      </c>
      <c r="D11030" t="s">
        <v>964</v>
      </c>
      <c r="E11030" t="s">
        <v>1015</v>
      </c>
      <c r="F11030" s="86">
        <v>0</v>
      </c>
    </row>
    <row r="11031" spans="1:6">
      <c r="A11031">
        <v>2030</v>
      </c>
      <c r="B11031" t="s">
        <v>1041</v>
      </c>
      <c r="C11031" t="s">
        <v>1013</v>
      </c>
      <c r="D11031" t="s">
        <v>964</v>
      </c>
      <c r="E11031" t="s">
        <v>1015</v>
      </c>
      <c r="F11031" s="86">
        <v>0</v>
      </c>
    </row>
    <row r="11032" spans="1:6">
      <c r="A11032">
        <v>2031</v>
      </c>
      <c r="B11032" t="s">
        <v>1041</v>
      </c>
      <c r="C11032" t="s">
        <v>1013</v>
      </c>
      <c r="D11032" t="s">
        <v>964</v>
      </c>
      <c r="E11032" t="s">
        <v>1015</v>
      </c>
      <c r="F11032" s="86">
        <v>0</v>
      </c>
    </row>
    <row r="11033" spans="1:6">
      <c r="A11033">
        <v>2032</v>
      </c>
      <c r="B11033" t="s">
        <v>1041</v>
      </c>
      <c r="C11033" t="s">
        <v>1013</v>
      </c>
      <c r="D11033" t="s">
        <v>964</v>
      </c>
      <c r="E11033" t="s">
        <v>1015</v>
      </c>
      <c r="F11033" s="86">
        <v>0</v>
      </c>
    </row>
    <row r="11034" spans="1:6">
      <c r="A11034">
        <v>2033</v>
      </c>
      <c r="B11034" t="s">
        <v>1041</v>
      </c>
      <c r="C11034" t="s">
        <v>1013</v>
      </c>
      <c r="D11034" t="s">
        <v>964</v>
      </c>
      <c r="E11034" t="s">
        <v>1015</v>
      </c>
      <c r="F11034" s="86">
        <v>0</v>
      </c>
    </row>
    <row r="11035" spans="1:6">
      <c r="A11035">
        <v>2034</v>
      </c>
      <c r="B11035" t="s">
        <v>1041</v>
      </c>
      <c r="C11035" t="s">
        <v>1013</v>
      </c>
      <c r="D11035" t="s">
        <v>964</v>
      </c>
      <c r="E11035" t="s">
        <v>1015</v>
      </c>
      <c r="F11035" s="86">
        <v>0</v>
      </c>
    </row>
    <row r="11036" spans="1:6">
      <c r="A11036">
        <v>2035</v>
      </c>
      <c r="B11036" t="s">
        <v>1041</v>
      </c>
      <c r="C11036" t="s">
        <v>1013</v>
      </c>
      <c r="D11036" t="s">
        <v>964</v>
      </c>
      <c r="E11036" t="s">
        <v>1015</v>
      </c>
      <c r="F11036" s="86">
        <v>0</v>
      </c>
    </row>
    <row r="11037" spans="1:6">
      <c r="A11037">
        <v>2036</v>
      </c>
      <c r="B11037" t="s">
        <v>1041</v>
      </c>
      <c r="C11037" t="s">
        <v>1013</v>
      </c>
      <c r="D11037" t="s">
        <v>964</v>
      </c>
      <c r="E11037" t="s">
        <v>1015</v>
      </c>
      <c r="F11037" s="86">
        <v>0</v>
      </c>
    </row>
    <row r="11038" spans="1:6">
      <c r="A11038">
        <v>2037</v>
      </c>
      <c r="B11038" t="s">
        <v>1041</v>
      </c>
      <c r="C11038" t="s">
        <v>1013</v>
      </c>
      <c r="D11038" t="s">
        <v>964</v>
      </c>
      <c r="E11038" t="s">
        <v>1015</v>
      </c>
      <c r="F11038" s="86">
        <v>0</v>
      </c>
    </row>
    <row r="11039" spans="1:6">
      <c r="A11039">
        <v>2038</v>
      </c>
      <c r="B11039" t="s">
        <v>1041</v>
      </c>
      <c r="C11039" t="s">
        <v>1013</v>
      </c>
      <c r="D11039" t="s">
        <v>964</v>
      </c>
      <c r="E11039" t="s">
        <v>1015</v>
      </c>
      <c r="F11039" s="86">
        <v>0</v>
      </c>
    </row>
    <row r="11040" spans="1:6">
      <c r="A11040">
        <v>2039</v>
      </c>
      <c r="B11040" t="s">
        <v>1041</v>
      </c>
      <c r="C11040" t="s">
        <v>1013</v>
      </c>
      <c r="D11040" t="s">
        <v>964</v>
      </c>
      <c r="E11040" t="s">
        <v>1015</v>
      </c>
      <c r="F11040" s="86">
        <v>0</v>
      </c>
    </row>
    <row r="11041" spans="1:6">
      <c r="A11041">
        <v>2040</v>
      </c>
      <c r="B11041" t="s">
        <v>1041</v>
      </c>
      <c r="C11041" t="s">
        <v>1013</v>
      </c>
      <c r="D11041" t="s">
        <v>964</v>
      </c>
      <c r="E11041" t="s">
        <v>1015</v>
      </c>
      <c r="F11041" s="86">
        <v>0</v>
      </c>
    </row>
    <row r="11042" spans="1:6">
      <c r="A11042">
        <v>2041</v>
      </c>
      <c r="B11042" t="s">
        <v>1041</v>
      </c>
      <c r="C11042" t="s">
        <v>1013</v>
      </c>
      <c r="D11042" t="s">
        <v>964</v>
      </c>
      <c r="E11042" t="s">
        <v>1015</v>
      </c>
      <c r="F11042" s="86">
        <v>0</v>
      </c>
    </row>
    <row r="11043" spans="1:6">
      <c r="A11043">
        <v>2042</v>
      </c>
      <c r="B11043" t="s">
        <v>1041</v>
      </c>
      <c r="C11043" t="s">
        <v>1013</v>
      </c>
      <c r="D11043" t="s">
        <v>964</v>
      </c>
      <c r="E11043" t="s">
        <v>1015</v>
      </c>
      <c r="F11043" s="86">
        <v>0</v>
      </c>
    </row>
    <row r="11044" spans="1:6">
      <c r="A11044">
        <v>2043</v>
      </c>
      <c r="B11044" t="s">
        <v>1041</v>
      </c>
      <c r="C11044" t="s">
        <v>1013</v>
      </c>
      <c r="D11044" t="s">
        <v>964</v>
      </c>
      <c r="E11044" t="s">
        <v>1015</v>
      </c>
      <c r="F11044" s="86">
        <v>0</v>
      </c>
    </row>
    <row r="11045" spans="1:6">
      <c r="A11045">
        <v>2044</v>
      </c>
      <c r="B11045" t="s">
        <v>1041</v>
      </c>
      <c r="C11045" t="s">
        <v>1013</v>
      </c>
      <c r="D11045" t="s">
        <v>964</v>
      </c>
      <c r="E11045" t="s">
        <v>1015</v>
      </c>
      <c r="F11045" s="86">
        <v>0</v>
      </c>
    </row>
    <row r="11046" spans="1:6">
      <c r="A11046">
        <v>2045</v>
      </c>
      <c r="B11046" t="s">
        <v>1041</v>
      </c>
      <c r="C11046" t="s">
        <v>1013</v>
      </c>
      <c r="D11046" t="s">
        <v>964</v>
      </c>
      <c r="E11046" t="s">
        <v>1015</v>
      </c>
      <c r="F11046" s="86">
        <v>0</v>
      </c>
    </row>
    <row r="11047" spans="1:6">
      <c r="A11047">
        <v>2046</v>
      </c>
      <c r="B11047" t="s">
        <v>1041</v>
      </c>
      <c r="C11047" t="s">
        <v>1013</v>
      </c>
      <c r="D11047" t="s">
        <v>964</v>
      </c>
      <c r="E11047" t="s">
        <v>1015</v>
      </c>
      <c r="F11047" s="86">
        <v>0</v>
      </c>
    </row>
    <row r="11048" spans="1:6">
      <c r="A11048">
        <v>2047</v>
      </c>
      <c r="B11048" t="s">
        <v>1041</v>
      </c>
      <c r="C11048" t="s">
        <v>1013</v>
      </c>
      <c r="D11048" t="s">
        <v>964</v>
      </c>
      <c r="E11048" t="s">
        <v>1015</v>
      </c>
      <c r="F11048" s="86">
        <v>0</v>
      </c>
    </row>
    <row r="11049" spans="1:6">
      <c r="A11049">
        <v>2048</v>
      </c>
      <c r="B11049" t="s">
        <v>1041</v>
      </c>
      <c r="C11049" t="s">
        <v>1013</v>
      </c>
      <c r="D11049" t="s">
        <v>964</v>
      </c>
      <c r="E11049" t="s">
        <v>1015</v>
      </c>
      <c r="F11049" s="86">
        <v>0</v>
      </c>
    </row>
    <row r="11050" spans="1:6">
      <c r="A11050">
        <v>2049</v>
      </c>
      <c r="B11050" t="s">
        <v>1041</v>
      </c>
      <c r="C11050" t="s">
        <v>1013</v>
      </c>
      <c r="D11050" t="s">
        <v>964</v>
      </c>
      <c r="E11050" t="s">
        <v>1015</v>
      </c>
      <c r="F11050" s="86">
        <v>0</v>
      </c>
    </row>
    <row r="11051" spans="1:6">
      <c r="A11051">
        <v>2050</v>
      </c>
      <c r="B11051" t="s">
        <v>1041</v>
      </c>
      <c r="C11051" t="s">
        <v>1013</v>
      </c>
      <c r="D11051" t="s">
        <v>964</v>
      </c>
      <c r="E11051" t="s">
        <v>1015</v>
      </c>
      <c r="F11051" s="86">
        <v>0</v>
      </c>
    </row>
    <row r="11052" spans="1:6">
      <c r="A11052">
        <v>2017</v>
      </c>
      <c r="B11052" t="s">
        <v>1042</v>
      </c>
      <c r="C11052" t="s">
        <v>1013</v>
      </c>
      <c r="D11052" t="s">
        <v>964</v>
      </c>
      <c r="E11052" t="s">
        <v>1015</v>
      </c>
      <c r="F11052" s="86">
        <v>7552104.7472120598</v>
      </c>
    </row>
    <row r="11053" spans="1:6">
      <c r="A11053">
        <v>2018</v>
      </c>
      <c r="B11053" t="s">
        <v>1042</v>
      </c>
      <c r="C11053" t="s">
        <v>1013</v>
      </c>
      <c r="D11053" t="s">
        <v>964</v>
      </c>
      <c r="E11053" t="s">
        <v>1015</v>
      </c>
      <c r="F11053" s="86">
        <v>7600832.9021391002</v>
      </c>
    </row>
    <row r="11054" spans="1:6">
      <c r="A11054">
        <v>2019</v>
      </c>
      <c r="B11054" t="s">
        <v>1042</v>
      </c>
      <c r="C11054" t="s">
        <v>1013</v>
      </c>
      <c r="D11054" t="s">
        <v>964</v>
      </c>
      <c r="E11054" t="s">
        <v>1015</v>
      </c>
      <c r="F11054" s="86">
        <v>7650272.2093497403</v>
      </c>
    </row>
    <row r="11055" spans="1:6">
      <c r="A11055">
        <v>2020</v>
      </c>
      <c r="B11055" t="s">
        <v>1042</v>
      </c>
      <c r="C11055" t="s">
        <v>1013</v>
      </c>
      <c r="D11055" t="s">
        <v>964</v>
      </c>
      <c r="E11055" t="s">
        <v>1015</v>
      </c>
      <c r="F11055" s="86">
        <v>7694941.5101650897</v>
      </c>
    </row>
    <row r="11056" spans="1:6">
      <c r="A11056">
        <v>2021</v>
      </c>
      <c r="B11056" t="s">
        <v>1042</v>
      </c>
      <c r="C11056" t="s">
        <v>1013</v>
      </c>
      <c r="D11056" t="s">
        <v>964</v>
      </c>
      <c r="E11056" t="s">
        <v>1015</v>
      </c>
      <c r="F11056" s="86">
        <v>7737506.7236044798</v>
      </c>
    </row>
    <row r="11057" spans="1:6">
      <c r="A11057">
        <v>2022</v>
      </c>
      <c r="B11057" t="s">
        <v>1042</v>
      </c>
      <c r="C11057" t="s">
        <v>1013</v>
      </c>
      <c r="D11057" t="s">
        <v>964</v>
      </c>
      <c r="E11057" t="s">
        <v>1015</v>
      </c>
      <c r="F11057" s="86">
        <v>7778832.6769912802</v>
      </c>
    </row>
    <row r="11058" spans="1:6">
      <c r="A11058">
        <v>2023</v>
      </c>
      <c r="B11058" t="s">
        <v>1042</v>
      </c>
      <c r="C11058" t="s">
        <v>1013</v>
      </c>
      <c r="D11058" t="s">
        <v>964</v>
      </c>
      <c r="E11058" t="s">
        <v>1015</v>
      </c>
      <c r="F11058" s="86">
        <v>7817345.3763889698</v>
      </c>
    </row>
    <row r="11059" spans="1:6">
      <c r="A11059">
        <v>2024</v>
      </c>
      <c r="B11059" t="s">
        <v>1042</v>
      </c>
      <c r="C11059" t="s">
        <v>1013</v>
      </c>
      <c r="D11059" t="s">
        <v>964</v>
      </c>
      <c r="E11059" t="s">
        <v>1015</v>
      </c>
      <c r="F11059" s="86">
        <v>7852850.4993996602</v>
      </c>
    </row>
    <row r="11060" spans="1:6">
      <c r="A11060">
        <v>2025</v>
      </c>
      <c r="B11060" t="s">
        <v>1042</v>
      </c>
      <c r="C11060" t="s">
        <v>1013</v>
      </c>
      <c r="D11060" t="s">
        <v>964</v>
      </c>
      <c r="E11060" t="s">
        <v>1015</v>
      </c>
      <c r="F11060" s="86">
        <v>7886796.9798514498</v>
      </c>
    </row>
    <row r="11061" spans="1:6">
      <c r="A11061">
        <v>2026</v>
      </c>
      <c r="B11061" t="s">
        <v>1042</v>
      </c>
      <c r="C11061" t="s">
        <v>1013</v>
      </c>
      <c r="D11061" t="s">
        <v>964</v>
      </c>
      <c r="E11061" t="s">
        <v>1015</v>
      </c>
      <c r="F11061" s="86">
        <v>7918892.6634188499</v>
      </c>
    </row>
    <row r="11062" spans="1:6">
      <c r="A11062">
        <v>2027</v>
      </c>
      <c r="B11062" t="s">
        <v>1042</v>
      </c>
      <c r="C11062" t="s">
        <v>1013</v>
      </c>
      <c r="D11062" t="s">
        <v>964</v>
      </c>
      <c r="E11062" t="s">
        <v>1015</v>
      </c>
      <c r="F11062" s="86">
        <v>7948826.2557826396</v>
      </c>
    </row>
    <row r="11063" spans="1:6">
      <c r="A11063">
        <v>2028</v>
      </c>
      <c r="B11063" t="s">
        <v>1042</v>
      </c>
      <c r="C11063" t="s">
        <v>1013</v>
      </c>
      <c r="D11063" t="s">
        <v>964</v>
      </c>
      <c r="E11063" t="s">
        <v>1015</v>
      </c>
      <c r="F11063" s="86">
        <v>7974321.32799879</v>
      </c>
    </row>
    <row r="11064" spans="1:6">
      <c r="A11064">
        <v>2029</v>
      </c>
      <c r="B11064" t="s">
        <v>1042</v>
      </c>
      <c r="C11064" t="s">
        <v>1013</v>
      </c>
      <c r="D11064" t="s">
        <v>964</v>
      </c>
      <c r="E11064" t="s">
        <v>1015</v>
      </c>
      <c r="F11064" s="86">
        <v>7997698.2089986596</v>
      </c>
    </row>
    <row r="11065" spans="1:6">
      <c r="A11065">
        <v>2030</v>
      </c>
      <c r="B11065" t="s">
        <v>1042</v>
      </c>
      <c r="C11065" t="s">
        <v>1013</v>
      </c>
      <c r="D11065" t="s">
        <v>964</v>
      </c>
      <c r="E11065" t="s">
        <v>1015</v>
      </c>
      <c r="F11065" s="86">
        <v>8016483.63948033</v>
      </c>
    </row>
    <row r="11066" spans="1:6">
      <c r="A11066">
        <v>2031</v>
      </c>
      <c r="B11066" t="s">
        <v>1042</v>
      </c>
      <c r="C11066" t="s">
        <v>1013</v>
      </c>
      <c r="D11066" t="s">
        <v>964</v>
      </c>
      <c r="E11066" t="s">
        <v>1015</v>
      </c>
      <c r="F11066" s="86">
        <v>8031958.9488125397</v>
      </c>
    </row>
    <row r="11067" spans="1:6">
      <c r="A11067">
        <v>2032</v>
      </c>
      <c r="B11067" t="s">
        <v>1042</v>
      </c>
      <c r="C11067" t="s">
        <v>1013</v>
      </c>
      <c r="D11067" t="s">
        <v>964</v>
      </c>
      <c r="E11067" t="s">
        <v>1015</v>
      </c>
      <c r="F11067" s="86">
        <v>8041506.1341081401</v>
      </c>
    </row>
    <row r="11068" spans="1:6">
      <c r="A11068">
        <v>2033</v>
      </c>
      <c r="B11068" t="s">
        <v>1042</v>
      </c>
      <c r="C11068" t="s">
        <v>1013</v>
      </c>
      <c r="D11068" t="s">
        <v>964</v>
      </c>
      <c r="E11068" t="s">
        <v>1015</v>
      </c>
      <c r="F11068" s="86">
        <v>8050002.8705057902</v>
      </c>
    </row>
    <row r="11069" spans="1:6">
      <c r="A11069">
        <v>2034</v>
      </c>
      <c r="B11069" t="s">
        <v>1042</v>
      </c>
      <c r="C11069" t="s">
        <v>1013</v>
      </c>
      <c r="D11069" t="s">
        <v>964</v>
      </c>
      <c r="E11069" t="s">
        <v>1015</v>
      </c>
      <c r="F11069" s="86">
        <v>8053627.7479848498</v>
      </c>
    </row>
    <row r="11070" spans="1:6">
      <c r="A11070">
        <v>2035</v>
      </c>
      <c r="B11070" t="s">
        <v>1042</v>
      </c>
      <c r="C11070" t="s">
        <v>1013</v>
      </c>
      <c r="D11070" t="s">
        <v>964</v>
      </c>
      <c r="E11070" t="s">
        <v>1015</v>
      </c>
      <c r="F11070" s="86">
        <v>8053511.3044154895</v>
      </c>
    </row>
    <row r="11071" spans="1:6">
      <c r="A11071">
        <v>2036</v>
      </c>
      <c r="B11071" t="s">
        <v>1042</v>
      </c>
      <c r="C11071" t="s">
        <v>1013</v>
      </c>
      <c r="D11071" t="s">
        <v>964</v>
      </c>
      <c r="E11071" t="s">
        <v>1015</v>
      </c>
      <c r="F11071" s="86">
        <v>8050070.7491876204</v>
      </c>
    </row>
    <row r="11072" spans="1:6">
      <c r="A11072">
        <v>2037</v>
      </c>
      <c r="B11072" t="s">
        <v>1042</v>
      </c>
      <c r="C11072" t="s">
        <v>1013</v>
      </c>
      <c r="D11072" t="s">
        <v>964</v>
      </c>
      <c r="E11072" t="s">
        <v>1015</v>
      </c>
      <c r="F11072" s="86">
        <v>8044096.0668224804</v>
      </c>
    </row>
    <row r="11073" spans="1:6">
      <c r="A11073">
        <v>2038</v>
      </c>
      <c r="B11073" t="s">
        <v>1042</v>
      </c>
      <c r="C11073" t="s">
        <v>1013</v>
      </c>
      <c r="D11073" t="s">
        <v>964</v>
      </c>
      <c r="E11073" t="s">
        <v>1015</v>
      </c>
      <c r="F11073" s="86">
        <v>8036054.01840029</v>
      </c>
    </row>
    <row r="11074" spans="1:6">
      <c r="A11074">
        <v>2039</v>
      </c>
      <c r="B11074" t="s">
        <v>1042</v>
      </c>
      <c r="C11074" t="s">
        <v>1013</v>
      </c>
      <c r="D11074" t="s">
        <v>964</v>
      </c>
      <c r="E11074" t="s">
        <v>1015</v>
      </c>
      <c r="F11074" s="86">
        <v>8025809.5725875702</v>
      </c>
    </row>
    <row r="11075" spans="1:6">
      <c r="A11075">
        <v>2040</v>
      </c>
      <c r="B11075" t="s">
        <v>1042</v>
      </c>
      <c r="C11075" t="s">
        <v>1013</v>
      </c>
      <c r="D11075" t="s">
        <v>964</v>
      </c>
      <c r="E11075" t="s">
        <v>1015</v>
      </c>
      <c r="F11075" s="86">
        <v>8014490.47935245</v>
      </c>
    </row>
    <row r="11076" spans="1:6">
      <c r="A11076">
        <v>2041</v>
      </c>
      <c r="B11076" t="s">
        <v>1042</v>
      </c>
      <c r="C11076" t="s">
        <v>1013</v>
      </c>
      <c r="D11076" t="s">
        <v>964</v>
      </c>
      <c r="E11076" t="s">
        <v>1015</v>
      </c>
      <c r="F11076" s="86">
        <v>8000079.1380856996</v>
      </c>
    </row>
    <row r="11077" spans="1:6">
      <c r="A11077">
        <v>2042</v>
      </c>
      <c r="B11077" t="s">
        <v>1042</v>
      </c>
      <c r="C11077" t="s">
        <v>1013</v>
      </c>
      <c r="D11077" t="s">
        <v>964</v>
      </c>
      <c r="E11077" t="s">
        <v>1015</v>
      </c>
      <c r="F11077" s="86">
        <v>7984611.2492300998</v>
      </c>
    </row>
    <row r="11078" spans="1:6">
      <c r="A11078">
        <v>2043</v>
      </c>
      <c r="B11078" t="s">
        <v>1042</v>
      </c>
      <c r="C11078" t="s">
        <v>1013</v>
      </c>
      <c r="D11078" t="s">
        <v>964</v>
      </c>
      <c r="E11078" t="s">
        <v>1015</v>
      </c>
      <c r="F11078" s="86">
        <v>7970820.4195713103</v>
      </c>
    </row>
    <row r="11079" spans="1:6">
      <c r="A11079">
        <v>2044</v>
      </c>
      <c r="B11079" t="s">
        <v>1042</v>
      </c>
      <c r="C11079" t="s">
        <v>1013</v>
      </c>
      <c r="D11079" t="s">
        <v>964</v>
      </c>
      <c r="E11079" t="s">
        <v>1015</v>
      </c>
      <c r="F11079" s="86">
        <v>7956341.4146569697</v>
      </c>
    </row>
    <row r="11080" spans="1:6">
      <c r="A11080">
        <v>2045</v>
      </c>
      <c r="B11080" t="s">
        <v>1042</v>
      </c>
      <c r="C11080" t="s">
        <v>1013</v>
      </c>
      <c r="D11080" t="s">
        <v>964</v>
      </c>
      <c r="E11080" t="s">
        <v>1015</v>
      </c>
      <c r="F11080" s="86">
        <v>7943322.32735739</v>
      </c>
    </row>
    <row r="11081" spans="1:6">
      <c r="A11081">
        <v>2046</v>
      </c>
      <c r="B11081" t="s">
        <v>1042</v>
      </c>
      <c r="C11081" t="s">
        <v>1013</v>
      </c>
      <c r="D11081" t="s">
        <v>964</v>
      </c>
      <c r="E11081" t="s">
        <v>1015</v>
      </c>
      <c r="F11081" s="86">
        <v>7932029.1486217501</v>
      </c>
    </row>
    <row r="11082" spans="1:6">
      <c r="A11082">
        <v>2047</v>
      </c>
      <c r="B11082" t="s">
        <v>1042</v>
      </c>
      <c r="C11082" t="s">
        <v>1013</v>
      </c>
      <c r="D11082" t="s">
        <v>964</v>
      </c>
      <c r="E11082" t="s">
        <v>1015</v>
      </c>
      <c r="F11082" s="86">
        <v>7920180.2546310397</v>
      </c>
    </row>
    <row r="11083" spans="1:6">
      <c r="A11083">
        <v>2048</v>
      </c>
      <c r="B11083" t="s">
        <v>1042</v>
      </c>
      <c r="C11083" t="s">
        <v>1013</v>
      </c>
      <c r="D11083" t="s">
        <v>964</v>
      </c>
      <c r="E11083" t="s">
        <v>1015</v>
      </c>
      <c r="F11083" s="86">
        <v>7909925.3752850899</v>
      </c>
    </row>
    <row r="11084" spans="1:6">
      <c r="A11084">
        <v>2049</v>
      </c>
      <c r="B11084" t="s">
        <v>1042</v>
      </c>
      <c r="C11084" t="s">
        <v>1013</v>
      </c>
      <c r="D11084" t="s">
        <v>964</v>
      </c>
      <c r="E11084" t="s">
        <v>1015</v>
      </c>
      <c r="F11084" s="86">
        <v>7900111.4922775198</v>
      </c>
    </row>
    <row r="11085" spans="1:6">
      <c r="A11085">
        <v>2050</v>
      </c>
      <c r="B11085" t="s">
        <v>1042</v>
      </c>
      <c r="C11085" t="s">
        <v>1013</v>
      </c>
      <c r="D11085" t="s">
        <v>964</v>
      </c>
      <c r="E11085" t="s">
        <v>1015</v>
      </c>
      <c r="F11085" s="86">
        <v>7891208.7805270199</v>
      </c>
    </row>
    <row r="11086" spans="1:6">
      <c r="A11086">
        <v>2017</v>
      </c>
      <c r="B11086" t="s">
        <v>1043</v>
      </c>
      <c r="C11086" t="s">
        <v>1013</v>
      </c>
      <c r="D11086" t="s">
        <v>964</v>
      </c>
      <c r="E11086" t="s">
        <v>1015</v>
      </c>
      <c r="F11086" s="86">
        <v>2716524.38134372</v>
      </c>
    </row>
    <row r="11087" spans="1:6">
      <c r="A11087">
        <v>2018</v>
      </c>
      <c r="B11087" t="s">
        <v>1043</v>
      </c>
      <c r="C11087" t="s">
        <v>1013</v>
      </c>
      <c r="D11087" t="s">
        <v>964</v>
      </c>
      <c r="E11087" t="s">
        <v>1015</v>
      </c>
      <c r="F11087" s="86">
        <v>2766488.6580567402</v>
      </c>
    </row>
    <row r="11088" spans="1:6">
      <c r="A11088">
        <v>2019</v>
      </c>
      <c r="B11088" t="s">
        <v>1043</v>
      </c>
      <c r="C11088" t="s">
        <v>1013</v>
      </c>
      <c r="D11088" t="s">
        <v>964</v>
      </c>
      <c r="E11088" t="s">
        <v>1015</v>
      </c>
      <c r="F11088" s="86">
        <v>2814560.5331907999</v>
      </c>
    </row>
    <row r="11089" spans="1:6">
      <c r="A11089">
        <v>2020</v>
      </c>
      <c r="B11089" t="s">
        <v>1043</v>
      </c>
      <c r="C11089" t="s">
        <v>1013</v>
      </c>
      <c r="D11089" t="s">
        <v>964</v>
      </c>
      <c r="E11089" t="s">
        <v>1015</v>
      </c>
      <c r="F11089" s="86">
        <v>2865041.7307202402</v>
      </c>
    </row>
    <row r="11090" spans="1:6">
      <c r="A11090">
        <v>2021</v>
      </c>
      <c r="B11090" t="s">
        <v>1043</v>
      </c>
      <c r="C11090" t="s">
        <v>1013</v>
      </c>
      <c r="D11090" t="s">
        <v>964</v>
      </c>
      <c r="E11090" t="s">
        <v>1015</v>
      </c>
      <c r="F11090" s="86">
        <v>2914412.75589403</v>
      </c>
    </row>
    <row r="11091" spans="1:6">
      <c r="A11091">
        <v>2022</v>
      </c>
      <c r="B11091" t="s">
        <v>1043</v>
      </c>
      <c r="C11091" t="s">
        <v>1013</v>
      </c>
      <c r="D11091" t="s">
        <v>964</v>
      </c>
      <c r="E11091" t="s">
        <v>1015</v>
      </c>
      <c r="F11091" s="86">
        <v>2963167.0429920801</v>
      </c>
    </row>
    <row r="11092" spans="1:6">
      <c r="A11092">
        <v>2023</v>
      </c>
      <c r="B11092" t="s">
        <v>1043</v>
      </c>
      <c r="C11092" t="s">
        <v>1013</v>
      </c>
      <c r="D11092" t="s">
        <v>964</v>
      </c>
      <c r="E11092" t="s">
        <v>1015</v>
      </c>
      <c r="F11092" s="86">
        <v>3010492.9327576901</v>
      </c>
    </row>
    <row r="11093" spans="1:6">
      <c r="A11093">
        <v>2024</v>
      </c>
      <c r="B11093" t="s">
        <v>1043</v>
      </c>
      <c r="C11093" t="s">
        <v>1013</v>
      </c>
      <c r="D11093" t="s">
        <v>964</v>
      </c>
      <c r="E11093" t="s">
        <v>1015</v>
      </c>
      <c r="F11093" s="86">
        <v>3055707.1380034699</v>
      </c>
    </row>
    <row r="11094" spans="1:6">
      <c r="A11094">
        <v>2025</v>
      </c>
      <c r="B11094" t="s">
        <v>1043</v>
      </c>
      <c r="C11094" t="s">
        <v>1013</v>
      </c>
      <c r="D11094" t="s">
        <v>964</v>
      </c>
      <c r="E11094" t="s">
        <v>1015</v>
      </c>
      <c r="F11094" s="86">
        <v>3099509.62124936</v>
      </c>
    </row>
    <row r="11095" spans="1:6">
      <c r="A11095">
        <v>2026</v>
      </c>
      <c r="B11095" t="s">
        <v>1043</v>
      </c>
      <c r="C11095" t="s">
        <v>1013</v>
      </c>
      <c r="D11095" t="s">
        <v>964</v>
      </c>
      <c r="E11095" t="s">
        <v>1015</v>
      </c>
      <c r="F11095" s="86">
        <v>3141670.68791016</v>
      </c>
    </row>
    <row r="11096" spans="1:6">
      <c r="A11096">
        <v>2027</v>
      </c>
      <c r="B11096" t="s">
        <v>1043</v>
      </c>
      <c r="C11096" t="s">
        <v>1013</v>
      </c>
      <c r="D11096" t="s">
        <v>964</v>
      </c>
      <c r="E11096" t="s">
        <v>1015</v>
      </c>
      <c r="F11096" s="86">
        <v>3182391.6331573101</v>
      </c>
    </row>
    <row r="11097" spans="1:6">
      <c r="A11097">
        <v>2028</v>
      </c>
      <c r="B11097" t="s">
        <v>1043</v>
      </c>
      <c r="C11097" t="s">
        <v>1013</v>
      </c>
      <c r="D11097" t="s">
        <v>964</v>
      </c>
      <c r="E11097" t="s">
        <v>1015</v>
      </c>
      <c r="F11097" s="86">
        <v>3222314.1573242</v>
      </c>
    </row>
    <row r="11098" spans="1:6">
      <c r="A11098">
        <v>2029</v>
      </c>
      <c r="B11098" t="s">
        <v>1043</v>
      </c>
      <c r="C11098" t="s">
        <v>1013</v>
      </c>
      <c r="D11098" t="s">
        <v>964</v>
      </c>
      <c r="E11098" t="s">
        <v>1015</v>
      </c>
      <c r="F11098" s="86">
        <v>3260594.4722853699</v>
      </c>
    </row>
    <row r="11099" spans="1:6">
      <c r="A11099">
        <v>2030</v>
      </c>
      <c r="B11099" t="s">
        <v>1043</v>
      </c>
      <c r="C11099" t="s">
        <v>1013</v>
      </c>
      <c r="D11099" t="s">
        <v>964</v>
      </c>
      <c r="E11099" t="s">
        <v>1015</v>
      </c>
      <c r="F11099" s="86">
        <v>3297218.25687127</v>
      </c>
    </row>
    <row r="11100" spans="1:6">
      <c r="A11100">
        <v>2031</v>
      </c>
      <c r="B11100" t="s">
        <v>1043</v>
      </c>
      <c r="C11100" t="s">
        <v>1013</v>
      </c>
      <c r="D11100" t="s">
        <v>964</v>
      </c>
      <c r="E11100" t="s">
        <v>1015</v>
      </c>
      <c r="F11100" s="86">
        <v>3332638.3174172202</v>
      </c>
    </row>
    <row r="11101" spans="1:6">
      <c r="A11101">
        <v>2032</v>
      </c>
      <c r="B11101" t="s">
        <v>1043</v>
      </c>
      <c r="C11101" t="s">
        <v>1013</v>
      </c>
      <c r="D11101" t="s">
        <v>964</v>
      </c>
      <c r="E11101" t="s">
        <v>1015</v>
      </c>
      <c r="F11101" s="86">
        <v>3366047.23949213</v>
      </c>
    </row>
    <row r="11102" spans="1:6">
      <c r="A11102">
        <v>2033</v>
      </c>
      <c r="B11102" t="s">
        <v>1043</v>
      </c>
      <c r="C11102" t="s">
        <v>1013</v>
      </c>
      <c r="D11102" t="s">
        <v>964</v>
      </c>
      <c r="E11102" t="s">
        <v>1015</v>
      </c>
      <c r="F11102" s="86">
        <v>3398176.7633581301</v>
      </c>
    </row>
    <row r="11103" spans="1:6">
      <c r="A11103">
        <v>2034</v>
      </c>
      <c r="B11103" t="s">
        <v>1043</v>
      </c>
      <c r="C11103" t="s">
        <v>1013</v>
      </c>
      <c r="D11103" t="s">
        <v>964</v>
      </c>
      <c r="E11103" t="s">
        <v>1015</v>
      </c>
      <c r="F11103" s="86">
        <v>3429092.8417036501</v>
      </c>
    </row>
    <row r="11104" spans="1:6">
      <c r="A11104">
        <v>2035</v>
      </c>
      <c r="B11104" t="s">
        <v>1043</v>
      </c>
      <c r="C11104" t="s">
        <v>1013</v>
      </c>
      <c r="D11104" t="s">
        <v>964</v>
      </c>
      <c r="E11104" t="s">
        <v>1015</v>
      </c>
      <c r="F11104" s="86">
        <v>3458654.92765937</v>
      </c>
    </row>
    <row r="11105" spans="1:6">
      <c r="A11105">
        <v>2036</v>
      </c>
      <c r="B11105" t="s">
        <v>1043</v>
      </c>
      <c r="C11105" t="s">
        <v>1013</v>
      </c>
      <c r="D11105" t="s">
        <v>964</v>
      </c>
      <c r="E11105" t="s">
        <v>1015</v>
      </c>
      <c r="F11105" s="86">
        <v>3485093.5486845002</v>
      </c>
    </row>
    <row r="11106" spans="1:6">
      <c r="A11106">
        <v>2037</v>
      </c>
      <c r="B11106" t="s">
        <v>1043</v>
      </c>
      <c r="C11106" t="s">
        <v>1013</v>
      </c>
      <c r="D11106" t="s">
        <v>964</v>
      </c>
      <c r="E11106" t="s">
        <v>1015</v>
      </c>
      <c r="F11106" s="86">
        <v>3508362.9008834902</v>
      </c>
    </row>
    <row r="11107" spans="1:6">
      <c r="A11107">
        <v>2038</v>
      </c>
      <c r="B11107" t="s">
        <v>1043</v>
      </c>
      <c r="C11107" t="s">
        <v>1013</v>
      </c>
      <c r="D11107" t="s">
        <v>964</v>
      </c>
      <c r="E11107" t="s">
        <v>1015</v>
      </c>
      <c r="F11107" s="86">
        <v>3528933.73781233</v>
      </c>
    </row>
    <row r="11108" spans="1:6">
      <c r="A11108">
        <v>2039</v>
      </c>
      <c r="B11108" t="s">
        <v>1043</v>
      </c>
      <c r="C11108" t="s">
        <v>1013</v>
      </c>
      <c r="D11108" t="s">
        <v>964</v>
      </c>
      <c r="E11108" t="s">
        <v>1015</v>
      </c>
      <c r="F11108" s="86">
        <v>3545980.2239820599</v>
      </c>
    </row>
    <row r="11109" spans="1:6">
      <c r="A11109">
        <v>2040</v>
      </c>
      <c r="B11109" t="s">
        <v>1043</v>
      </c>
      <c r="C11109" t="s">
        <v>1013</v>
      </c>
      <c r="D11109" t="s">
        <v>964</v>
      </c>
      <c r="E11109" t="s">
        <v>1015</v>
      </c>
      <c r="F11109" s="86">
        <v>3560175.9563561101</v>
      </c>
    </row>
    <row r="11110" spans="1:6">
      <c r="A11110">
        <v>2041</v>
      </c>
      <c r="B11110" t="s">
        <v>1043</v>
      </c>
      <c r="C11110" t="s">
        <v>1013</v>
      </c>
      <c r="D11110" t="s">
        <v>964</v>
      </c>
      <c r="E11110" t="s">
        <v>1015</v>
      </c>
      <c r="F11110" s="86">
        <v>3571202.6203945298</v>
      </c>
    </row>
    <row r="11111" spans="1:6">
      <c r="A11111">
        <v>2042</v>
      </c>
      <c r="B11111" t="s">
        <v>1043</v>
      </c>
      <c r="C11111" t="s">
        <v>1013</v>
      </c>
      <c r="D11111" t="s">
        <v>964</v>
      </c>
      <c r="E11111" t="s">
        <v>1015</v>
      </c>
      <c r="F11111" s="86">
        <v>3579976.0351925502</v>
      </c>
    </row>
    <row r="11112" spans="1:6">
      <c r="A11112">
        <v>2043</v>
      </c>
      <c r="B11112" t="s">
        <v>1043</v>
      </c>
      <c r="C11112" t="s">
        <v>1013</v>
      </c>
      <c r="D11112" t="s">
        <v>964</v>
      </c>
      <c r="E11112" t="s">
        <v>1015</v>
      </c>
      <c r="F11112" s="86">
        <v>3587041.8178021801</v>
      </c>
    </row>
    <row r="11113" spans="1:6">
      <c r="A11113">
        <v>2044</v>
      </c>
      <c r="B11113" t="s">
        <v>1043</v>
      </c>
      <c r="C11113" t="s">
        <v>1013</v>
      </c>
      <c r="D11113" t="s">
        <v>964</v>
      </c>
      <c r="E11113" t="s">
        <v>1015</v>
      </c>
      <c r="F11113" s="86">
        <v>3593861.7607549699</v>
      </c>
    </row>
    <row r="11114" spans="1:6">
      <c r="A11114">
        <v>2045</v>
      </c>
      <c r="B11114" t="s">
        <v>1043</v>
      </c>
      <c r="C11114" t="s">
        <v>1013</v>
      </c>
      <c r="D11114" t="s">
        <v>964</v>
      </c>
      <c r="E11114" t="s">
        <v>1015</v>
      </c>
      <c r="F11114" s="86">
        <v>3599919.9480297901</v>
      </c>
    </row>
    <row r="11115" spans="1:6">
      <c r="A11115">
        <v>2046</v>
      </c>
      <c r="B11115" t="s">
        <v>1043</v>
      </c>
      <c r="C11115" t="s">
        <v>1013</v>
      </c>
      <c r="D11115" t="s">
        <v>964</v>
      </c>
      <c r="E11115" t="s">
        <v>1015</v>
      </c>
      <c r="F11115" s="86">
        <v>3606361.5805142</v>
      </c>
    </row>
    <row r="11116" spans="1:6">
      <c r="A11116">
        <v>2047</v>
      </c>
      <c r="B11116" t="s">
        <v>1043</v>
      </c>
      <c r="C11116" t="s">
        <v>1013</v>
      </c>
      <c r="D11116" t="s">
        <v>964</v>
      </c>
      <c r="E11116" t="s">
        <v>1015</v>
      </c>
      <c r="F11116" s="86">
        <v>3612662.9135647598</v>
      </c>
    </row>
    <row r="11117" spans="1:6">
      <c r="A11117">
        <v>2048</v>
      </c>
      <c r="B11117" t="s">
        <v>1043</v>
      </c>
      <c r="C11117" t="s">
        <v>1013</v>
      </c>
      <c r="D11117" t="s">
        <v>964</v>
      </c>
      <c r="E11117" t="s">
        <v>1015</v>
      </c>
      <c r="F11117" s="86">
        <v>3619070.8840367999</v>
      </c>
    </row>
    <row r="11118" spans="1:6">
      <c r="A11118">
        <v>2049</v>
      </c>
      <c r="B11118" t="s">
        <v>1043</v>
      </c>
      <c r="C11118" t="s">
        <v>1013</v>
      </c>
      <c r="D11118" t="s">
        <v>964</v>
      </c>
      <c r="E11118" t="s">
        <v>1015</v>
      </c>
      <c r="F11118" s="86">
        <v>3625731.3859718498</v>
      </c>
    </row>
    <row r="11119" spans="1:6">
      <c r="A11119">
        <v>2050</v>
      </c>
      <c r="B11119" t="s">
        <v>1043</v>
      </c>
      <c r="C11119" t="s">
        <v>1013</v>
      </c>
      <c r="D11119" t="s">
        <v>964</v>
      </c>
      <c r="E11119" t="s">
        <v>1015</v>
      </c>
      <c r="F11119" s="86">
        <v>3632377.95424865</v>
      </c>
    </row>
    <row r="11120" spans="1:6">
      <c r="A11120">
        <v>2017</v>
      </c>
      <c r="B11120" t="s">
        <v>1044</v>
      </c>
      <c r="C11120" t="s">
        <v>1013</v>
      </c>
      <c r="D11120" t="s">
        <v>964</v>
      </c>
      <c r="E11120" t="s">
        <v>1015</v>
      </c>
      <c r="F11120" s="86">
        <v>30052762.937248301</v>
      </c>
    </row>
    <row r="11121" spans="1:6">
      <c r="A11121">
        <v>2018</v>
      </c>
      <c r="B11121" t="s">
        <v>1044</v>
      </c>
      <c r="C11121" t="s">
        <v>1013</v>
      </c>
      <c r="D11121" t="s">
        <v>964</v>
      </c>
      <c r="E11121" t="s">
        <v>1015</v>
      </c>
      <c r="F11121" s="86">
        <v>30246372.500627499</v>
      </c>
    </row>
    <row r="11122" spans="1:6">
      <c r="A11122">
        <v>2019</v>
      </c>
      <c r="B11122" t="s">
        <v>1044</v>
      </c>
      <c r="C11122" t="s">
        <v>1013</v>
      </c>
      <c r="D11122" t="s">
        <v>964</v>
      </c>
      <c r="E11122" t="s">
        <v>1015</v>
      </c>
      <c r="F11122" s="86">
        <v>30442917.758116599</v>
      </c>
    </row>
    <row r="11123" spans="1:6">
      <c r="A11123">
        <v>2020</v>
      </c>
      <c r="B11123" t="s">
        <v>1044</v>
      </c>
      <c r="C11123" t="s">
        <v>1013</v>
      </c>
      <c r="D11123" t="s">
        <v>964</v>
      </c>
      <c r="E11123" t="s">
        <v>1015</v>
      </c>
      <c r="F11123" s="86">
        <v>30620948.283063501</v>
      </c>
    </row>
    <row r="11124" spans="1:6">
      <c r="A11124">
        <v>2021</v>
      </c>
      <c r="B11124" t="s">
        <v>1044</v>
      </c>
      <c r="C11124" t="s">
        <v>1013</v>
      </c>
      <c r="D11124" t="s">
        <v>964</v>
      </c>
      <c r="E11124" t="s">
        <v>1015</v>
      </c>
      <c r="F11124" s="86">
        <v>30790782.728629801</v>
      </c>
    </row>
    <row r="11125" spans="1:6">
      <c r="A11125">
        <v>2022</v>
      </c>
      <c r="B11125" t="s">
        <v>1044</v>
      </c>
      <c r="C11125" t="s">
        <v>1013</v>
      </c>
      <c r="D11125" t="s">
        <v>964</v>
      </c>
      <c r="E11125" t="s">
        <v>1015</v>
      </c>
      <c r="F11125" s="86">
        <v>30955780.512557901</v>
      </c>
    </row>
    <row r="11126" spans="1:6">
      <c r="A11126">
        <v>2023</v>
      </c>
      <c r="B11126" t="s">
        <v>1044</v>
      </c>
      <c r="C11126" t="s">
        <v>1013</v>
      </c>
      <c r="D11126" t="s">
        <v>964</v>
      </c>
      <c r="E11126" t="s">
        <v>1015</v>
      </c>
      <c r="F11126" s="86">
        <v>31109730.472136799</v>
      </c>
    </row>
    <row r="11127" spans="1:6">
      <c r="A11127">
        <v>2024</v>
      </c>
      <c r="B11127" t="s">
        <v>1044</v>
      </c>
      <c r="C11127" t="s">
        <v>1013</v>
      </c>
      <c r="D11127" t="s">
        <v>964</v>
      </c>
      <c r="E11127" t="s">
        <v>1015</v>
      </c>
      <c r="F11127" s="86">
        <v>31251884.8031075</v>
      </c>
    </row>
    <row r="11128" spans="1:6">
      <c r="A11128">
        <v>2025</v>
      </c>
      <c r="B11128" t="s">
        <v>1044</v>
      </c>
      <c r="C11128" t="s">
        <v>1013</v>
      </c>
      <c r="D11128" t="s">
        <v>964</v>
      </c>
      <c r="E11128" t="s">
        <v>1015</v>
      </c>
      <c r="F11128" s="86">
        <v>31387898.078929201</v>
      </c>
    </row>
    <row r="11129" spans="1:6">
      <c r="A11129">
        <v>2026</v>
      </c>
      <c r="B11129" t="s">
        <v>1044</v>
      </c>
      <c r="C11129" t="s">
        <v>1013</v>
      </c>
      <c r="D11129" t="s">
        <v>964</v>
      </c>
      <c r="E11129" t="s">
        <v>1015</v>
      </c>
      <c r="F11129" s="86">
        <v>31516625.485617101</v>
      </c>
    </row>
    <row r="11130" spans="1:6">
      <c r="A11130">
        <v>2027</v>
      </c>
      <c r="B11130" t="s">
        <v>1044</v>
      </c>
      <c r="C11130" t="s">
        <v>1013</v>
      </c>
      <c r="D11130" t="s">
        <v>964</v>
      </c>
      <c r="E11130" t="s">
        <v>1015</v>
      </c>
      <c r="F11130" s="86">
        <v>31636899.256028499</v>
      </c>
    </row>
    <row r="11131" spans="1:6">
      <c r="A11131">
        <v>2028</v>
      </c>
      <c r="B11131" t="s">
        <v>1044</v>
      </c>
      <c r="C11131" t="s">
        <v>1013</v>
      </c>
      <c r="D11131" t="s">
        <v>964</v>
      </c>
      <c r="E11131" t="s">
        <v>1015</v>
      </c>
      <c r="F11131" s="86">
        <v>31739850.126433499</v>
      </c>
    </row>
    <row r="11132" spans="1:6">
      <c r="A11132">
        <v>2029</v>
      </c>
      <c r="B11132" t="s">
        <v>1044</v>
      </c>
      <c r="C11132" t="s">
        <v>1013</v>
      </c>
      <c r="D11132" t="s">
        <v>964</v>
      </c>
      <c r="E11132" t="s">
        <v>1015</v>
      </c>
      <c r="F11132" s="86">
        <v>31834565.681651</v>
      </c>
    </row>
    <row r="11133" spans="1:6">
      <c r="A11133">
        <v>2030</v>
      </c>
      <c r="B11133" t="s">
        <v>1044</v>
      </c>
      <c r="C11133" t="s">
        <v>1013</v>
      </c>
      <c r="D11133" t="s">
        <v>964</v>
      </c>
      <c r="E11133" t="s">
        <v>1015</v>
      </c>
      <c r="F11133" s="86">
        <v>31911346.315375298</v>
      </c>
    </row>
    <row r="11134" spans="1:6">
      <c r="A11134">
        <v>2031</v>
      </c>
      <c r="B11134" t="s">
        <v>1044</v>
      </c>
      <c r="C11134" t="s">
        <v>1013</v>
      </c>
      <c r="D11134" t="s">
        <v>964</v>
      </c>
      <c r="E11134" t="s">
        <v>1015</v>
      </c>
      <c r="F11134" s="86">
        <v>31975222.595506199</v>
      </c>
    </row>
    <row r="11135" spans="1:6">
      <c r="A11135">
        <v>2032</v>
      </c>
      <c r="B11135" t="s">
        <v>1044</v>
      </c>
      <c r="C11135" t="s">
        <v>1013</v>
      </c>
      <c r="D11135" t="s">
        <v>964</v>
      </c>
      <c r="E11135" t="s">
        <v>1015</v>
      </c>
      <c r="F11135" s="86">
        <v>32015935.457530901</v>
      </c>
    </row>
    <row r="11136" spans="1:6">
      <c r="A11136">
        <v>2033</v>
      </c>
      <c r="B11136" t="s">
        <v>1044</v>
      </c>
      <c r="C11136" t="s">
        <v>1013</v>
      </c>
      <c r="D11136" t="s">
        <v>964</v>
      </c>
      <c r="E11136" t="s">
        <v>1015</v>
      </c>
      <c r="F11136" s="86">
        <v>32052599.3533886</v>
      </c>
    </row>
    <row r="11137" spans="1:6">
      <c r="A11137">
        <v>2034</v>
      </c>
      <c r="B11137" t="s">
        <v>1044</v>
      </c>
      <c r="C11137" t="s">
        <v>1013</v>
      </c>
      <c r="D11137" t="s">
        <v>964</v>
      </c>
      <c r="E11137" t="s">
        <v>1015</v>
      </c>
      <c r="F11137" s="86">
        <v>32070246.3849115</v>
      </c>
    </row>
    <row r="11138" spans="1:6">
      <c r="A11138">
        <v>2035</v>
      </c>
      <c r="B11138" t="s">
        <v>1044</v>
      </c>
      <c r="C11138" t="s">
        <v>1013</v>
      </c>
      <c r="D11138" t="s">
        <v>964</v>
      </c>
      <c r="E11138" t="s">
        <v>1015</v>
      </c>
      <c r="F11138" s="86">
        <v>32073257.517867502</v>
      </c>
    </row>
    <row r="11139" spans="1:6">
      <c r="A11139">
        <v>2036</v>
      </c>
      <c r="B11139" t="s">
        <v>1044</v>
      </c>
      <c r="C11139" t="s">
        <v>1013</v>
      </c>
      <c r="D11139" t="s">
        <v>964</v>
      </c>
      <c r="E11139" t="s">
        <v>1015</v>
      </c>
      <c r="F11139" s="86">
        <v>32063258.1236789</v>
      </c>
    </row>
    <row r="11140" spans="1:6">
      <c r="A11140">
        <v>2037</v>
      </c>
      <c r="B11140" t="s">
        <v>1044</v>
      </c>
      <c r="C11140" t="s">
        <v>1013</v>
      </c>
      <c r="D11140" t="s">
        <v>964</v>
      </c>
      <c r="E11140" t="s">
        <v>1015</v>
      </c>
      <c r="F11140" s="86">
        <v>32043574.786236901</v>
      </c>
    </row>
    <row r="11141" spans="1:6">
      <c r="A11141">
        <v>2038</v>
      </c>
      <c r="B11141" t="s">
        <v>1044</v>
      </c>
      <c r="C11141" t="s">
        <v>1013</v>
      </c>
      <c r="D11141" t="s">
        <v>964</v>
      </c>
      <c r="E11141" t="s">
        <v>1015</v>
      </c>
      <c r="F11141" s="86">
        <v>32015814.991571601</v>
      </c>
    </row>
    <row r="11142" spans="1:6">
      <c r="A11142">
        <v>2039</v>
      </c>
      <c r="B11142" t="s">
        <v>1044</v>
      </c>
      <c r="C11142" t="s">
        <v>1013</v>
      </c>
      <c r="D11142" t="s">
        <v>964</v>
      </c>
      <c r="E11142" t="s">
        <v>1015</v>
      </c>
      <c r="F11142" s="86">
        <v>31979434.525405198</v>
      </c>
    </row>
    <row r="11143" spans="1:6">
      <c r="A11143">
        <v>2040</v>
      </c>
      <c r="B11143" t="s">
        <v>1044</v>
      </c>
      <c r="C11143" t="s">
        <v>1013</v>
      </c>
      <c r="D11143" t="s">
        <v>964</v>
      </c>
      <c r="E11143" t="s">
        <v>1015</v>
      </c>
      <c r="F11143" s="86">
        <v>31938832.564647101</v>
      </c>
    </row>
    <row r="11144" spans="1:6">
      <c r="A11144">
        <v>2041</v>
      </c>
      <c r="B11144" t="s">
        <v>1044</v>
      </c>
      <c r="C11144" t="s">
        <v>1013</v>
      </c>
      <c r="D11144" t="s">
        <v>964</v>
      </c>
      <c r="E11144" t="s">
        <v>1015</v>
      </c>
      <c r="F11144" s="86">
        <v>31886105.393521</v>
      </c>
    </row>
    <row r="11145" spans="1:6">
      <c r="A11145">
        <v>2042</v>
      </c>
      <c r="B11145" t="s">
        <v>1044</v>
      </c>
      <c r="C11145" t="s">
        <v>1013</v>
      </c>
      <c r="D11145" t="s">
        <v>964</v>
      </c>
      <c r="E11145" t="s">
        <v>1015</v>
      </c>
      <c r="F11145" s="86">
        <v>31829233.429619901</v>
      </c>
    </row>
    <row r="11146" spans="1:6">
      <c r="A11146">
        <v>2043</v>
      </c>
      <c r="B11146" t="s">
        <v>1044</v>
      </c>
      <c r="C11146" t="s">
        <v>1013</v>
      </c>
      <c r="D11146" t="s">
        <v>964</v>
      </c>
      <c r="E11146" t="s">
        <v>1015</v>
      </c>
      <c r="F11146" s="86">
        <v>31778929.008111902</v>
      </c>
    </row>
    <row r="11147" spans="1:6">
      <c r="A11147">
        <v>2044</v>
      </c>
      <c r="B11147" t="s">
        <v>1044</v>
      </c>
      <c r="C11147" t="s">
        <v>1013</v>
      </c>
      <c r="D11147" t="s">
        <v>964</v>
      </c>
      <c r="E11147" t="s">
        <v>1015</v>
      </c>
      <c r="F11147" s="86">
        <v>31725930.9641148</v>
      </c>
    </row>
    <row r="11148" spans="1:6">
      <c r="A11148">
        <v>2045</v>
      </c>
      <c r="B11148" t="s">
        <v>1044</v>
      </c>
      <c r="C11148" t="s">
        <v>1013</v>
      </c>
      <c r="D11148" t="s">
        <v>964</v>
      </c>
      <c r="E11148" t="s">
        <v>1015</v>
      </c>
      <c r="F11148" s="86">
        <v>31678655.210792799</v>
      </c>
    </row>
    <row r="11149" spans="1:6">
      <c r="A11149">
        <v>2046</v>
      </c>
      <c r="B11149" t="s">
        <v>1044</v>
      </c>
      <c r="C11149" t="s">
        <v>1013</v>
      </c>
      <c r="D11149" t="s">
        <v>964</v>
      </c>
      <c r="E11149" t="s">
        <v>1015</v>
      </c>
      <c r="F11149" s="86">
        <v>31638139.942314301</v>
      </c>
    </row>
    <row r="11150" spans="1:6">
      <c r="A11150">
        <v>2047</v>
      </c>
      <c r="B11150" t="s">
        <v>1044</v>
      </c>
      <c r="C11150" t="s">
        <v>1013</v>
      </c>
      <c r="D11150" t="s">
        <v>964</v>
      </c>
      <c r="E11150" t="s">
        <v>1015</v>
      </c>
      <c r="F11150" s="86">
        <v>31595415.335514698</v>
      </c>
    </row>
    <row r="11151" spans="1:6">
      <c r="A11151">
        <v>2048</v>
      </c>
      <c r="B11151" t="s">
        <v>1044</v>
      </c>
      <c r="C11151" t="s">
        <v>1013</v>
      </c>
      <c r="D11151" t="s">
        <v>964</v>
      </c>
      <c r="E11151" t="s">
        <v>1015</v>
      </c>
      <c r="F11151" s="86">
        <v>31558894.734198801</v>
      </c>
    </row>
    <row r="11152" spans="1:6">
      <c r="A11152">
        <v>2049</v>
      </c>
      <c r="B11152" t="s">
        <v>1044</v>
      </c>
      <c r="C11152" t="s">
        <v>1013</v>
      </c>
      <c r="D11152" t="s">
        <v>964</v>
      </c>
      <c r="E11152" t="s">
        <v>1015</v>
      </c>
      <c r="F11152" s="86">
        <v>31524067.574758299</v>
      </c>
    </row>
    <row r="11153" spans="1:6">
      <c r="A11153">
        <v>2050</v>
      </c>
      <c r="B11153" t="s">
        <v>1044</v>
      </c>
      <c r="C11153" t="s">
        <v>1013</v>
      </c>
      <c r="D11153" t="s">
        <v>964</v>
      </c>
      <c r="E11153" t="s">
        <v>1015</v>
      </c>
      <c r="F11153" s="86">
        <v>31492761.6327044</v>
      </c>
    </row>
    <row r="11154" spans="1:6">
      <c r="A11154">
        <v>2017</v>
      </c>
      <c r="B11154" t="s">
        <v>1045</v>
      </c>
      <c r="C11154" t="s">
        <v>1013</v>
      </c>
      <c r="D11154" t="s">
        <v>964</v>
      </c>
      <c r="E11154" t="s">
        <v>1015</v>
      </c>
      <c r="F11154" s="86">
        <v>2376785.0986226099</v>
      </c>
    </row>
    <row r="11155" spans="1:6">
      <c r="A11155">
        <v>2018</v>
      </c>
      <c r="B11155" t="s">
        <v>1045</v>
      </c>
      <c r="C11155" t="s">
        <v>1013</v>
      </c>
      <c r="D11155" t="s">
        <v>964</v>
      </c>
      <c r="E11155" t="s">
        <v>1015</v>
      </c>
      <c r="F11155" s="86">
        <v>2358771.7681560698</v>
      </c>
    </row>
    <row r="11156" spans="1:6">
      <c r="A11156">
        <v>2019</v>
      </c>
      <c r="B11156" t="s">
        <v>1045</v>
      </c>
      <c r="C11156" t="s">
        <v>1013</v>
      </c>
      <c r="D11156" t="s">
        <v>964</v>
      </c>
      <c r="E11156" t="s">
        <v>1015</v>
      </c>
      <c r="F11156" s="86">
        <v>2340351.0636764499</v>
      </c>
    </row>
    <row r="11157" spans="1:6">
      <c r="A11157">
        <v>2020</v>
      </c>
      <c r="B11157" t="s">
        <v>1045</v>
      </c>
      <c r="C11157" t="s">
        <v>1013</v>
      </c>
      <c r="D11157" t="s">
        <v>964</v>
      </c>
      <c r="E11157" t="s">
        <v>1015</v>
      </c>
      <c r="F11157" s="86">
        <v>2323945.17183804</v>
      </c>
    </row>
    <row r="11158" spans="1:6">
      <c r="A11158">
        <v>2021</v>
      </c>
      <c r="B11158" t="s">
        <v>1045</v>
      </c>
      <c r="C11158" t="s">
        <v>1013</v>
      </c>
      <c r="D11158" t="s">
        <v>964</v>
      </c>
      <c r="E11158" t="s">
        <v>1015</v>
      </c>
      <c r="F11158" s="86">
        <v>2305928.9161106702</v>
      </c>
    </row>
    <row r="11159" spans="1:6">
      <c r="A11159">
        <v>2022</v>
      </c>
      <c r="B11159" t="s">
        <v>1045</v>
      </c>
      <c r="C11159" t="s">
        <v>1013</v>
      </c>
      <c r="D11159" t="s">
        <v>964</v>
      </c>
      <c r="E11159" t="s">
        <v>1015</v>
      </c>
      <c r="F11159" s="86">
        <v>2285977.4201863999</v>
      </c>
    </row>
    <row r="11160" spans="1:6">
      <c r="A11160">
        <v>2023</v>
      </c>
      <c r="B11160" t="s">
        <v>1045</v>
      </c>
      <c r="C11160" t="s">
        <v>1013</v>
      </c>
      <c r="D11160" t="s">
        <v>964</v>
      </c>
      <c r="E11160" t="s">
        <v>1015</v>
      </c>
      <c r="F11160" s="86">
        <v>2263085.3589881998</v>
      </c>
    </row>
    <row r="11161" spans="1:6">
      <c r="A11161">
        <v>2024</v>
      </c>
      <c r="B11161" t="s">
        <v>1045</v>
      </c>
      <c r="C11161" t="s">
        <v>1013</v>
      </c>
      <c r="D11161" t="s">
        <v>964</v>
      </c>
      <c r="E11161" t="s">
        <v>1015</v>
      </c>
      <c r="F11161" s="86">
        <v>2236134.9240727499</v>
      </c>
    </row>
    <row r="11162" spans="1:6">
      <c r="A11162">
        <v>2025</v>
      </c>
      <c r="B11162" t="s">
        <v>1045</v>
      </c>
      <c r="C11162" t="s">
        <v>1013</v>
      </c>
      <c r="D11162" t="s">
        <v>964</v>
      </c>
      <c r="E11162" t="s">
        <v>1015</v>
      </c>
      <c r="F11162" s="86">
        <v>2203815.8810145501</v>
      </c>
    </row>
    <row r="11163" spans="1:6">
      <c r="A11163">
        <v>2026</v>
      </c>
      <c r="B11163" t="s">
        <v>1045</v>
      </c>
      <c r="C11163" t="s">
        <v>1013</v>
      </c>
      <c r="D11163" t="s">
        <v>964</v>
      </c>
      <c r="E11163" t="s">
        <v>1015</v>
      </c>
      <c r="F11163" s="86">
        <v>2164480.4762648898</v>
      </c>
    </row>
    <row r="11164" spans="1:6">
      <c r="A11164">
        <v>2027</v>
      </c>
      <c r="B11164" t="s">
        <v>1045</v>
      </c>
      <c r="C11164" t="s">
        <v>1013</v>
      </c>
      <c r="D11164" t="s">
        <v>964</v>
      </c>
      <c r="E11164" t="s">
        <v>1015</v>
      </c>
      <c r="F11164" s="86">
        <v>2116146.8364557899</v>
      </c>
    </row>
    <row r="11165" spans="1:6">
      <c r="A11165">
        <v>2028</v>
      </c>
      <c r="B11165" t="s">
        <v>1045</v>
      </c>
      <c r="C11165" t="s">
        <v>1013</v>
      </c>
      <c r="D11165" t="s">
        <v>964</v>
      </c>
      <c r="E11165" t="s">
        <v>1015</v>
      </c>
      <c r="F11165" s="86">
        <v>2056959.6448470501</v>
      </c>
    </row>
    <row r="11166" spans="1:6">
      <c r="A11166">
        <v>2029</v>
      </c>
      <c r="B11166" t="s">
        <v>1045</v>
      </c>
      <c r="C11166" t="s">
        <v>1013</v>
      </c>
      <c r="D11166" t="s">
        <v>964</v>
      </c>
      <c r="E11166" t="s">
        <v>1015</v>
      </c>
      <c r="F11166" s="86">
        <v>1985408.94319234</v>
      </c>
    </row>
    <row r="11167" spans="1:6">
      <c r="A11167">
        <v>2030</v>
      </c>
      <c r="B11167" t="s">
        <v>1045</v>
      </c>
      <c r="C11167" t="s">
        <v>1013</v>
      </c>
      <c r="D11167" t="s">
        <v>964</v>
      </c>
      <c r="E11167" t="s">
        <v>1015</v>
      </c>
      <c r="F11167" s="86">
        <v>1901540.3476410201</v>
      </c>
    </row>
    <row r="11168" spans="1:6">
      <c r="A11168">
        <v>2031</v>
      </c>
      <c r="B11168" t="s">
        <v>1045</v>
      </c>
      <c r="C11168" t="s">
        <v>1013</v>
      </c>
      <c r="D11168" t="s">
        <v>964</v>
      </c>
      <c r="E11168" t="s">
        <v>1015</v>
      </c>
      <c r="F11168" s="86">
        <v>1806726.4622867999</v>
      </c>
    </row>
    <row r="11169" spans="1:6">
      <c r="A11169">
        <v>2032</v>
      </c>
      <c r="B11169" t="s">
        <v>1045</v>
      </c>
      <c r="C11169" t="s">
        <v>1013</v>
      </c>
      <c r="D11169" t="s">
        <v>964</v>
      </c>
      <c r="E11169" t="s">
        <v>1015</v>
      </c>
      <c r="F11169" s="86">
        <v>1703153.10348117</v>
      </c>
    </row>
    <row r="11170" spans="1:6">
      <c r="A11170">
        <v>2033</v>
      </c>
      <c r="B11170" t="s">
        <v>1045</v>
      </c>
      <c r="C11170" t="s">
        <v>1013</v>
      </c>
      <c r="D11170" t="s">
        <v>964</v>
      </c>
      <c r="E11170" t="s">
        <v>1015</v>
      </c>
      <c r="F11170" s="86">
        <v>1593430.6949348999</v>
      </c>
    </row>
    <row r="11171" spans="1:6">
      <c r="A11171">
        <v>2034</v>
      </c>
      <c r="B11171" t="s">
        <v>1045</v>
      </c>
      <c r="C11171" t="s">
        <v>1013</v>
      </c>
      <c r="D11171" t="s">
        <v>964</v>
      </c>
      <c r="E11171" t="s">
        <v>1015</v>
      </c>
      <c r="F11171" s="86">
        <v>1479774.8478619</v>
      </c>
    </row>
    <row r="11172" spans="1:6">
      <c r="A11172">
        <v>2035</v>
      </c>
      <c r="B11172" t="s">
        <v>1045</v>
      </c>
      <c r="C11172" t="s">
        <v>1013</v>
      </c>
      <c r="D11172" t="s">
        <v>964</v>
      </c>
      <c r="E11172" t="s">
        <v>1015</v>
      </c>
      <c r="F11172" s="86">
        <v>1364177.7358400801</v>
      </c>
    </row>
    <row r="11173" spans="1:6">
      <c r="A11173">
        <v>2036</v>
      </c>
      <c r="B11173" t="s">
        <v>1045</v>
      </c>
      <c r="C11173" t="s">
        <v>1013</v>
      </c>
      <c r="D11173" t="s">
        <v>964</v>
      </c>
      <c r="E11173" t="s">
        <v>1015</v>
      </c>
      <c r="F11173" s="86">
        <v>1248262.10247632</v>
      </c>
    </row>
    <row r="11174" spans="1:6">
      <c r="A11174">
        <v>2037</v>
      </c>
      <c r="B11174" t="s">
        <v>1045</v>
      </c>
      <c r="C11174" t="s">
        <v>1013</v>
      </c>
      <c r="D11174" t="s">
        <v>964</v>
      </c>
      <c r="E11174" t="s">
        <v>1015</v>
      </c>
      <c r="F11174" s="86">
        <v>1135306.0421956901</v>
      </c>
    </row>
    <row r="11175" spans="1:6">
      <c r="A11175">
        <v>2038</v>
      </c>
      <c r="B11175" t="s">
        <v>1045</v>
      </c>
      <c r="C11175" t="s">
        <v>1013</v>
      </c>
      <c r="D11175" t="s">
        <v>964</v>
      </c>
      <c r="E11175" t="s">
        <v>1015</v>
      </c>
      <c r="F11175" s="86">
        <v>1026127.45236733</v>
      </c>
    </row>
    <row r="11176" spans="1:6">
      <c r="A11176">
        <v>2039</v>
      </c>
      <c r="B11176" t="s">
        <v>1045</v>
      </c>
      <c r="C11176" t="s">
        <v>1013</v>
      </c>
      <c r="D11176" t="s">
        <v>964</v>
      </c>
      <c r="E11176" t="s">
        <v>1015</v>
      </c>
      <c r="F11176" s="86">
        <v>921624.71408189205</v>
      </c>
    </row>
    <row r="11177" spans="1:6">
      <c r="A11177">
        <v>2040</v>
      </c>
      <c r="B11177" t="s">
        <v>1045</v>
      </c>
      <c r="C11177" t="s">
        <v>1013</v>
      </c>
      <c r="D11177" t="s">
        <v>964</v>
      </c>
      <c r="E11177" t="s">
        <v>1015</v>
      </c>
      <c r="F11177" s="86">
        <v>822856.00068452302</v>
      </c>
    </row>
    <row r="11178" spans="1:6">
      <c r="A11178">
        <v>2041</v>
      </c>
      <c r="B11178" t="s">
        <v>1045</v>
      </c>
      <c r="C11178" t="s">
        <v>1013</v>
      </c>
      <c r="D11178" t="s">
        <v>964</v>
      </c>
      <c r="E11178" t="s">
        <v>1015</v>
      </c>
      <c r="F11178" s="86">
        <v>730877.207563826</v>
      </c>
    </row>
    <row r="11179" spans="1:6">
      <c r="A11179">
        <v>2042</v>
      </c>
      <c r="B11179" t="s">
        <v>1045</v>
      </c>
      <c r="C11179" t="s">
        <v>1013</v>
      </c>
      <c r="D11179" t="s">
        <v>964</v>
      </c>
      <c r="E11179" t="s">
        <v>1015</v>
      </c>
      <c r="F11179" s="86">
        <v>646740.37630232598</v>
      </c>
    </row>
    <row r="11180" spans="1:6">
      <c r="A11180">
        <v>2043</v>
      </c>
      <c r="B11180" t="s">
        <v>1045</v>
      </c>
      <c r="C11180" t="s">
        <v>1013</v>
      </c>
      <c r="D11180" t="s">
        <v>964</v>
      </c>
      <c r="E11180" t="s">
        <v>1015</v>
      </c>
      <c r="F11180" s="86">
        <v>571315.29250996001</v>
      </c>
    </row>
    <row r="11181" spans="1:6">
      <c r="A11181">
        <v>2044</v>
      </c>
      <c r="B11181" t="s">
        <v>1045</v>
      </c>
      <c r="C11181" t="s">
        <v>1013</v>
      </c>
      <c r="D11181" t="s">
        <v>964</v>
      </c>
      <c r="E11181" t="s">
        <v>1015</v>
      </c>
      <c r="F11181" s="86">
        <v>505215.751552139</v>
      </c>
    </row>
    <row r="11182" spans="1:6">
      <c r="A11182">
        <v>2045</v>
      </c>
      <c r="B11182" t="s">
        <v>1045</v>
      </c>
      <c r="C11182" t="s">
        <v>1013</v>
      </c>
      <c r="D11182" t="s">
        <v>964</v>
      </c>
      <c r="E11182" t="s">
        <v>1015</v>
      </c>
      <c r="F11182" s="86">
        <v>448719.76503784402</v>
      </c>
    </row>
    <row r="11183" spans="1:6">
      <c r="A11183">
        <v>2046</v>
      </c>
      <c r="B11183" t="s">
        <v>1045</v>
      </c>
      <c r="C11183" t="s">
        <v>1013</v>
      </c>
      <c r="D11183" t="s">
        <v>964</v>
      </c>
      <c r="E11183" t="s">
        <v>1015</v>
      </c>
      <c r="F11183" s="86">
        <v>401774.041343997</v>
      </c>
    </row>
    <row r="11184" spans="1:6">
      <c r="A11184">
        <v>2047</v>
      </c>
      <c r="B11184" t="s">
        <v>1045</v>
      </c>
      <c r="C11184" t="s">
        <v>1013</v>
      </c>
      <c r="D11184" t="s">
        <v>964</v>
      </c>
      <c r="E11184" t="s">
        <v>1015</v>
      </c>
      <c r="F11184" s="86">
        <v>363895.83532345202</v>
      </c>
    </row>
    <row r="11185" spans="1:6">
      <c r="A11185">
        <v>2048</v>
      </c>
      <c r="B11185" t="s">
        <v>1045</v>
      </c>
      <c r="C11185" t="s">
        <v>1013</v>
      </c>
      <c r="D11185" t="s">
        <v>964</v>
      </c>
      <c r="E11185" t="s">
        <v>1015</v>
      </c>
      <c r="F11185" s="86">
        <v>334342.95923188102</v>
      </c>
    </row>
    <row r="11186" spans="1:6">
      <c r="A11186">
        <v>2049</v>
      </c>
      <c r="B11186" t="s">
        <v>1045</v>
      </c>
      <c r="C11186" t="s">
        <v>1013</v>
      </c>
      <c r="D11186" t="s">
        <v>964</v>
      </c>
      <c r="E11186" t="s">
        <v>1015</v>
      </c>
      <c r="F11186" s="86">
        <v>312095.789135798</v>
      </c>
    </row>
    <row r="11187" spans="1:6">
      <c r="A11187">
        <v>2050</v>
      </c>
      <c r="B11187" t="s">
        <v>1045</v>
      </c>
      <c r="C11187" t="s">
        <v>1013</v>
      </c>
      <c r="D11187" t="s">
        <v>964</v>
      </c>
      <c r="E11187" t="s">
        <v>1015</v>
      </c>
      <c r="F11187" s="86">
        <v>295981.77676506003</v>
      </c>
    </row>
    <row r="11188" spans="1:6">
      <c r="A11188">
        <v>2017</v>
      </c>
      <c r="B11188" t="s">
        <v>1046</v>
      </c>
      <c r="C11188" t="s">
        <v>1013</v>
      </c>
      <c r="D11188" t="s">
        <v>964</v>
      </c>
      <c r="E11188" t="s">
        <v>1015</v>
      </c>
      <c r="F11188" s="86">
        <v>2044357.2707869899</v>
      </c>
    </row>
    <row r="11189" spans="1:6">
      <c r="A11189">
        <v>2018</v>
      </c>
      <c r="B11189" t="s">
        <v>1046</v>
      </c>
      <c r="C11189" t="s">
        <v>1013</v>
      </c>
      <c r="D11189" t="s">
        <v>964</v>
      </c>
      <c r="E11189" t="s">
        <v>1015</v>
      </c>
      <c r="F11189" s="86">
        <v>2082940.7871684199</v>
      </c>
    </row>
    <row r="11190" spans="1:6">
      <c r="A11190">
        <v>2019</v>
      </c>
      <c r="B11190" t="s">
        <v>1046</v>
      </c>
      <c r="C11190" t="s">
        <v>1013</v>
      </c>
      <c r="D11190" t="s">
        <v>964</v>
      </c>
      <c r="E11190" t="s">
        <v>1015</v>
      </c>
      <c r="F11190" s="86">
        <v>2121869.2812645398</v>
      </c>
    </row>
    <row r="11191" spans="1:6">
      <c r="A11191">
        <v>2020</v>
      </c>
      <c r="B11191" t="s">
        <v>1046</v>
      </c>
      <c r="C11191" t="s">
        <v>1013</v>
      </c>
      <c r="D11191" t="s">
        <v>964</v>
      </c>
      <c r="E11191" t="s">
        <v>1015</v>
      </c>
      <c r="F11191" s="86">
        <v>2156037.5880880398</v>
      </c>
    </row>
    <row r="11192" spans="1:6">
      <c r="A11192">
        <v>2021</v>
      </c>
      <c r="B11192" t="s">
        <v>1046</v>
      </c>
      <c r="C11192" t="s">
        <v>1013</v>
      </c>
      <c r="D11192" t="s">
        <v>964</v>
      </c>
      <c r="E11192" t="s">
        <v>1015</v>
      </c>
      <c r="F11192" s="86">
        <v>2190268.43263384</v>
      </c>
    </row>
    <row r="11193" spans="1:6">
      <c r="A11193">
        <v>2022</v>
      </c>
      <c r="B11193" t="s">
        <v>1046</v>
      </c>
      <c r="C11193" t="s">
        <v>1013</v>
      </c>
      <c r="D11193" t="s">
        <v>964</v>
      </c>
      <c r="E11193" t="s">
        <v>1015</v>
      </c>
      <c r="F11193" s="86">
        <v>2223550.6294044401</v>
      </c>
    </row>
    <row r="11194" spans="1:6">
      <c r="A11194">
        <v>2023</v>
      </c>
      <c r="B11194" t="s">
        <v>1046</v>
      </c>
      <c r="C11194" t="s">
        <v>1013</v>
      </c>
      <c r="D11194" t="s">
        <v>964</v>
      </c>
      <c r="E11194" t="s">
        <v>1015</v>
      </c>
      <c r="F11194" s="86">
        <v>2255972.4490311798</v>
      </c>
    </row>
    <row r="11195" spans="1:6">
      <c r="A11195">
        <v>2024</v>
      </c>
      <c r="B11195" t="s">
        <v>1046</v>
      </c>
      <c r="C11195" t="s">
        <v>1013</v>
      </c>
      <c r="D11195" t="s">
        <v>964</v>
      </c>
      <c r="E11195" t="s">
        <v>1015</v>
      </c>
      <c r="F11195" s="86">
        <v>2287414.1216364801</v>
      </c>
    </row>
    <row r="11196" spans="1:6">
      <c r="A11196">
        <v>2025</v>
      </c>
      <c r="B11196" t="s">
        <v>1046</v>
      </c>
      <c r="C11196" t="s">
        <v>1013</v>
      </c>
      <c r="D11196" t="s">
        <v>964</v>
      </c>
      <c r="E11196" t="s">
        <v>1015</v>
      </c>
      <c r="F11196" s="86">
        <v>2317854.1878190502</v>
      </c>
    </row>
    <row r="11197" spans="1:6">
      <c r="A11197">
        <v>2026</v>
      </c>
      <c r="B11197" t="s">
        <v>1046</v>
      </c>
      <c r="C11197" t="s">
        <v>1013</v>
      </c>
      <c r="D11197" t="s">
        <v>964</v>
      </c>
      <c r="E11197" t="s">
        <v>1015</v>
      </c>
      <c r="F11197" s="86">
        <v>2347865.8527514101</v>
      </c>
    </row>
    <row r="11198" spans="1:6">
      <c r="A11198">
        <v>2027</v>
      </c>
      <c r="B11198" t="s">
        <v>1046</v>
      </c>
      <c r="C11198" t="s">
        <v>1013</v>
      </c>
      <c r="D11198" t="s">
        <v>964</v>
      </c>
      <c r="E11198" t="s">
        <v>1015</v>
      </c>
      <c r="F11198" s="86">
        <v>2376956.1819106499</v>
      </c>
    </row>
    <row r="11199" spans="1:6">
      <c r="A11199">
        <v>2028</v>
      </c>
      <c r="B11199" t="s">
        <v>1046</v>
      </c>
      <c r="C11199" t="s">
        <v>1013</v>
      </c>
      <c r="D11199" t="s">
        <v>964</v>
      </c>
      <c r="E11199" t="s">
        <v>1015</v>
      </c>
      <c r="F11199" s="86">
        <v>2405327.4746113401</v>
      </c>
    </row>
    <row r="11200" spans="1:6">
      <c r="A11200">
        <v>2029</v>
      </c>
      <c r="B11200" t="s">
        <v>1046</v>
      </c>
      <c r="C11200" t="s">
        <v>1013</v>
      </c>
      <c r="D11200" t="s">
        <v>964</v>
      </c>
      <c r="E11200" t="s">
        <v>1015</v>
      </c>
      <c r="F11200" s="86">
        <v>2432654.2144856402</v>
      </c>
    </row>
    <row r="11201" spans="1:6">
      <c r="A11201">
        <v>2030</v>
      </c>
      <c r="B11201" t="s">
        <v>1046</v>
      </c>
      <c r="C11201" t="s">
        <v>1013</v>
      </c>
      <c r="D11201" t="s">
        <v>964</v>
      </c>
      <c r="E11201" t="s">
        <v>1015</v>
      </c>
      <c r="F11201" s="86">
        <v>2458937.71048947</v>
      </c>
    </row>
    <row r="11202" spans="1:6">
      <c r="A11202">
        <v>2031</v>
      </c>
      <c r="B11202" t="s">
        <v>1046</v>
      </c>
      <c r="C11202" t="s">
        <v>1013</v>
      </c>
      <c r="D11202" t="s">
        <v>964</v>
      </c>
      <c r="E11202" t="s">
        <v>1015</v>
      </c>
      <c r="F11202" s="86">
        <v>2484128.3196831802</v>
      </c>
    </row>
    <row r="11203" spans="1:6">
      <c r="A11203">
        <v>2032</v>
      </c>
      <c r="B11203" t="s">
        <v>1046</v>
      </c>
      <c r="C11203" t="s">
        <v>1013</v>
      </c>
      <c r="D11203" t="s">
        <v>964</v>
      </c>
      <c r="E11203" t="s">
        <v>1015</v>
      </c>
      <c r="F11203" s="86">
        <v>2507806.4634395898</v>
      </c>
    </row>
    <row r="11204" spans="1:6">
      <c r="A11204">
        <v>2033</v>
      </c>
      <c r="B11204" t="s">
        <v>1046</v>
      </c>
      <c r="C11204" t="s">
        <v>1013</v>
      </c>
      <c r="D11204" t="s">
        <v>964</v>
      </c>
      <c r="E11204" t="s">
        <v>1015</v>
      </c>
      <c r="F11204" s="86">
        <v>2529823.9648600202</v>
      </c>
    </row>
    <row r="11205" spans="1:6">
      <c r="A11205">
        <v>2034</v>
      </c>
      <c r="B11205" t="s">
        <v>1046</v>
      </c>
      <c r="C11205" t="s">
        <v>1013</v>
      </c>
      <c r="D11205" t="s">
        <v>964</v>
      </c>
      <c r="E11205" t="s">
        <v>1015</v>
      </c>
      <c r="F11205" s="86">
        <v>2550098.1867677998</v>
      </c>
    </row>
    <row r="11206" spans="1:6">
      <c r="A11206">
        <v>2035</v>
      </c>
      <c r="B11206" t="s">
        <v>1046</v>
      </c>
      <c r="C11206" t="s">
        <v>1013</v>
      </c>
      <c r="D11206" t="s">
        <v>964</v>
      </c>
      <c r="E11206" t="s">
        <v>1015</v>
      </c>
      <c r="F11206" s="86">
        <v>2568386.6223442098</v>
      </c>
    </row>
    <row r="11207" spans="1:6">
      <c r="A11207">
        <v>2036</v>
      </c>
      <c r="B11207" t="s">
        <v>1046</v>
      </c>
      <c r="C11207" t="s">
        <v>1013</v>
      </c>
      <c r="D11207" t="s">
        <v>964</v>
      </c>
      <c r="E11207" t="s">
        <v>1015</v>
      </c>
      <c r="F11207" s="86">
        <v>2584356.2532827202</v>
      </c>
    </row>
    <row r="11208" spans="1:6">
      <c r="A11208">
        <v>2037</v>
      </c>
      <c r="B11208" t="s">
        <v>1046</v>
      </c>
      <c r="C11208" t="s">
        <v>1013</v>
      </c>
      <c r="D11208" t="s">
        <v>964</v>
      </c>
      <c r="E11208" t="s">
        <v>1015</v>
      </c>
      <c r="F11208" s="86">
        <v>2597380.3517632601</v>
      </c>
    </row>
    <row r="11209" spans="1:6">
      <c r="A11209">
        <v>2038</v>
      </c>
      <c r="B11209" t="s">
        <v>1046</v>
      </c>
      <c r="C11209" t="s">
        <v>1013</v>
      </c>
      <c r="D11209" t="s">
        <v>964</v>
      </c>
      <c r="E11209" t="s">
        <v>1015</v>
      </c>
      <c r="F11209" s="86">
        <v>2608089.5900296899</v>
      </c>
    </row>
    <row r="11210" spans="1:6">
      <c r="A11210">
        <v>2039</v>
      </c>
      <c r="B11210" t="s">
        <v>1046</v>
      </c>
      <c r="C11210" t="s">
        <v>1013</v>
      </c>
      <c r="D11210" t="s">
        <v>964</v>
      </c>
      <c r="E11210" t="s">
        <v>1015</v>
      </c>
      <c r="F11210" s="86">
        <v>2615708.6198058701</v>
      </c>
    </row>
    <row r="11211" spans="1:6">
      <c r="A11211">
        <v>2040</v>
      </c>
      <c r="B11211" t="s">
        <v>1046</v>
      </c>
      <c r="C11211" t="s">
        <v>1013</v>
      </c>
      <c r="D11211" t="s">
        <v>964</v>
      </c>
      <c r="E11211" t="s">
        <v>1015</v>
      </c>
      <c r="F11211" s="86">
        <v>2621002.0011907299</v>
      </c>
    </row>
    <row r="11212" spans="1:6">
      <c r="A11212">
        <v>2041</v>
      </c>
      <c r="B11212" t="s">
        <v>1046</v>
      </c>
      <c r="C11212" t="s">
        <v>1013</v>
      </c>
      <c r="D11212" t="s">
        <v>964</v>
      </c>
      <c r="E11212" t="s">
        <v>1015</v>
      </c>
      <c r="F11212" s="86">
        <v>2624304.9474168601</v>
      </c>
    </row>
    <row r="11213" spans="1:6">
      <c r="A11213">
        <v>2042</v>
      </c>
      <c r="B11213" t="s">
        <v>1046</v>
      </c>
      <c r="C11213" t="s">
        <v>1013</v>
      </c>
      <c r="D11213" t="s">
        <v>964</v>
      </c>
      <c r="E11213" t="s">
        <v>1015</v>
      </c>
      <c r="F11213" s="86">
        <v>2625601.92713993</v>
      </c>
    </row>
    <row r="11214" spans="1:6">
      <c r="A11214">
        <v>2043</v>
      </c>
      <c r="B11214" t="s">
        <v>1046</v>
      </c>
      <c r="C11214" t="s">
        <v>1013</v>
      </c>
      <c r="D11214" t="s">
        <v>964</v>
      </c>
      <c r="E11214" t="s">
        <v>1015</v>
      </c>
      <c r="F11214" s="86">
        <v>2625758.5755672501</v>
      </c>
    </row>
    <row r="11215" spans="1:6">
      <c r="A11215">
        <v>2044</v>
      </c>
      <c r="B11215" t="s">
        <v>1046</v>
      </c>
      <c r="C11215" t="s">
        <v>1013</v>
      </c>
      <c r="D11215" t="s">
        <v>964</v>
      </c>
      <c r="E11215" t="s">
        <v>1015</v>
      </c>
      <c r="F11215" s="86">
        <v>2625097.4247546</v>
      </c>
    </row>
    <row r="11216" spans="1:6">
      <c r="A11216">
        <v>2045</v>
      </c>
      <c r="B11216" t="s">
        <v>1046</v>
      </c>
      <c r="C11216" t="s">
        <v>1013</v>
      </c>
      <c r="D11216" t="s">
        <v>964</v>
      </c>
      <c r="E11216" t="s">
        <v>1015</v>
      </c>
      <c r="F11216" s="86">
        <v>2623997.71314011</v>
      </c>
    </row>
    <row r="11217" spans="1:6">
      <c r="A11217">
        <v>2046</v>
      </c>
      <c r="B11217" t="s">
        <v>1046</v>
      </c>
      <c r="C11217" t="s">
        <v>1013</v>
      </c>
      <c r="D11217" t="s">
        <v>964</v>
      </c>
      <c r="E11217" t="s">
        <v>1015</v>
      </c>
      <c r="F11217" s="86">
        <v>2622636.8031617901</v>
      </c>
    </row>
    <row r="11218" spans="1:6">
      <c r="A11218">
        <v>2047</v>
      </c>
      <c r="B11218" t="s">
        <v>1046</v>
      </c>
      <c r="C11218" t="s">
        <v>1013</v>
      </c>
      <c r="D11218" t="s">
        <v>964</v>
      </c>
      <c r="E11218" t="s">
        <v>1015</v>
      </c>
      <c r="F11218" s="86">
        <v>2621172.1129010501</v>
      </c>
    </row>
    <row r="11219" spans="1:6">
      <c r="A11219">
        <v>2048</v>
      </c>
      <c r="B11219" t="s">
        <v>1046</v>
      </c>
      <c r="C11219" t="s">
        <v>1013</v>
      </c>
      <c r="D11219" t="s">
        <v>964</v>
      </c>
      <c r="E11219" t="s">
        <v>1015</v>
      </c>
      <c r="F11219" s="86">
        <v>2619665.0093306098</v>
      </c>
    </row>
    <row r="11220" spans="1:6">
      <c r="A11220">
        <v>2049</v>
      </c>
      <c r="B11220" t="s">
        <v>1046</v>
      </c>
      <c r="C11220" t="s">
        <v>1013</v>
      </c>
      <c r="D11220" t="s">
        <v>964</v>
      </c>
      <c r="E11220" t="s">
        <v>1015</v>
      </c>
      <c r="F11220" s="86">
        <v>2618033.9631412802</v>
      </c>
    </row>
    <row r="11221" spans="1:6">
      <c r="A11221">
        <v>2050</v>
      </c>
      <c r="B11221" t="s">
        <v>1046</v>
      </c>
      <c r="C11221" t="s">
        <v>1013</v>
      </c>
      <c r="D11221" t="s">
        <v>964</v>
      </c>
      <c r="E11221" t="s">
        <v>1015</v>
      </c>
      <c r="F11221" s="86">
        <v>2616158.5570976501</v>
      </c>
    </row>
    <row r="11222" spans="1:6">
      <c r="A11222">
        <v>2017</v>
      </c>
      <c r="B11222" t="s">
        <v>1047</v>
      </c>
      <c r="C11222" t="s">
        <v>1013</v>
      </c>
      <c r="D11222" t="s">
        <v>964</v>
      </c>
      <c r="E11222" t="s">
        <v>1015</v>
      </c>
      <c r="F11222" s="86">
        <v>368954.51641959901</v>
      </c>
    </row>
    <row r="11223" spans="1:6">
      <c r="A11223">
        <v>2018</v>
      </c>
      <c r="B11223" t="s">
        <v>1047</v>
      </c>
      <c r="C11223" t="s">
        <v>1013</v>
      </c>
      <c r="D11223" t="s">
        <v>964</v>
      </c>
      <c r="E11223" t="s">
        <v>1015</v>
      </c>
      <c r="F11223" s="86">
        <v>363030.99649254902</v>
      </c>
    </row>
    <row r="11224" spans="1:6">
      <c r="A11224">
        <v>2019</v>
      </c>
      <c r="B11224" t="s">
        <v>1047</v>
      </c>
      <c r="C11224" t="s">
        <v>1013</v>
      </c>
      <c r="D11224" t="s">
        <v>964</v>
      </c>
      <c r="E11224" t="s">
        <v>1015</v>
      </c>
      <c r="F11224" s="86">
        <v>356880.18031846499</v>
      </c>
    </row>
    <row r="11225" spans="1:6">
      <c r="A11225">
        <v>2020</v>
      </c>
      <c r="B11225" t="s">
        <v>1047</v>
      </c>
      <c r="C11225" t="s">
        <v>1013</v>
      </c>
      <c r="D11225" t="s">
        <v>964</v>
      </c>
      <c r="E11225" t="s">
        <v>1015</v>
      </c>
      <c r="F11225" s="86">
        <v>350861.92063315399</v>
      </c>
    </row>
    <row r="11226" spans="1:6">
      <c r="A11226">
        <v>2021</v>
      </c>
      <c r="B11226" t="s">
        <v>1047</v>
      </c>
      <c r="C11226" t="s">
        <v>1013</v>
      </c>
      <c r="D11226" t="s">
        <v>964</v>
      </c>
      <c r="E11226" t="s">
        <v>1015</v>
      </c>
      <c r="F11226" s="86">
        <v>344561.90431633597</v>
      </c>
    </row>
    <row r="11227" spans="1:6">
      <c r="A11227">
        <v>2022</v>
      </c>
      <c r="B11227" t="s">
        <v>1047</v>
      </c>
      <c r="C11227" t="s">
        <v>1013</v>
      </c>
      <c r="D11227" t="s">
        <v>964</v>
      </c>
      <c r="E11227" t="s">
        <v>1015</v>
      </c>
      <c r="F11227" s="86">
        <v>338003.81526170898</v>
      </c>
    </row>
    <row r="11228" spans="1:6">
      <c r="A11228">
        <v>2023</v>
      </c>
      <c r="B11228" t="s">
        <v>1047</v>
      </c>
      <c r="C11228" t="s">
        <v>1013</v>
      </c>
      <c r="D11228" t="s">
        <v>964</v>
      </c>
      <c r="E11228" t="s">
        <v>1015</v>
      </c>
      <c r="F11228" s="86">
        <v>331020.73028819897</v>
      </c>
    </row>
    <row r="11229" spans="1:6">
      <c r="A11229">
        <v>2024</v>
      </c>
      <c r="B11229" t="s">
        <v>1047</v>
      </c>
      <c r="C11229" t="s">
        <v>1013</v>
      </c>
      <c r="D11229" t="s">
        <v>964</v>
      </c>
      <c r="E11229" t="s">
        <v>1015</v>
      </c>
      <c r="F11229" s="86">
        <v>323386.75055900199</v>
      </c>
    </row>
    <row r="11230" spans="1:6">
      <c r="A11230">
        <v>2025</v>
      </c>
      <c r="B11230" t="s">
        <v>1047</v>
      </c>
      <c r="C11230" t="s">
        <v>1013</v>
      </c>
      <c r="D11230" t="s">
        <v>964</v>
      </c>
      <c r="E11230" t="s">
        <v>1015</v>
      </c>
      <c r="F11230" s="86">
        <v>315065.46799869998</v>
      </c>
    </row>
    <row r="11231" spans="1:6">
      <c r="A11231">
        <v>2026</v>
      </c>
      <c r="B11231" t="s">
        <v>1047</v>
      </c>
      <c r="C11231" t="s">
        <v>1013</v>
      </c>
      <c r="D11231" t="s">
        <v>964</v>
      </c>
      <c r="E11231" t="s">
        <v>1015</v>
      </c>
      <c r="F11231" s="86">
        <v>305662.913957485</v>
      </c>
    </row>
    <row r="11232" spans="1:6">
      <c r="A11232">
        <v>2027</v>
      </c>
      <c r="B11232" t="s">
        <v>1047</v>
      </c>
      <c r="C11232" t="s">
        <v>1013</v>
      </c>
      <c r="D11232" t="s">
        <v>964</v>
      </c>
      <c r="E11232" t="s">
        <v>1015</v>
      </c>
      <c r="F11232" s="86">
        <v>294896.95922273002</v>
      </c>
    </row>
    <row r="11233" spans="1:6">
      <c r="A11233">
        <v>2028</v>
      </c>
      <c r="B11233" t="s">
        <v>1047</v>
      </c>
      <c r="C11233" t="s">
        <v>1013</v>
      </c>
      <c r="D11233" t="s">
        <v>964</v>
      </c>
      <c r="E11233" t="s">
        <v>1015</v>
      </c>
      <c r="F11233" s="86">
        <v>282546.50959642598</v>
      </c>
    </row>
    <row r="11234" spans="1:6">
      <c r="A11234">
        <v>2029</v>
      </c>
      <c r="B11234" t="s">
        <v>1047</v>
      </c>
      <c r="C11234" t="s">
        <v>1013</v>
      </c>
      <c r="D11234" t="s">
        <v>964</v>
      </c>
      <c r="E11234" t="s">
        <v>1015</v>
      </c>
      <c r="F11234" s="86">
        <v>268363.68517868803</v>
      </c>
    </row>
    <row r="11235" spans="1:6">
      <c r="A11235">
        <v>2030</v>
      </c>
      <c r="B11235" t="s">
        <v>1047</v>
      </c>
      <c r="C11235" t="s">
        <v>1013</v>
      </c>
      <c r="D11235" t="s">
        <v>964</v>
      </c>
      <c r="E11235" t="s">
        <v>1015</v>
      </c>
      <c r="F11235" s="86">
        <v>252409.85015584101</v>
      </c>
    </row>
    <row r="11236" spans="1:6">
      <c r="A11236">
        <v>2031</v>
      </c>
      <c r="B11236" t="s">
        <v>1047</v>
      </c>
      <c r="C11236" t="s">
        <v>1013</v>
      </c>
      <c r="D11236" t="s">
        <v>964</v>
      </c>
      <c r="E11236" t="s">
        <v>1015</v>
      </c>
      <c r="F11236" s="86">
        <v>234885.31374909499</v>
      </c>
    </row>
    <row r="11237" spans="1:6">
      <c r="A11237">
        <v>2032</v>
      </c>
      <c r="B11237" t="s">
        <v>1047</v>
      </c>
      <c r="C11237" t="s">
        <v>1013</v>
      </c>
      <c r="D11237" t="s">
        <v>964</v>
      </c>
      <c r="E11237" t="s">
        <v>1015</v>
      </c>
      <c r="F11237" s="86">
        <v>216176.84440648899</v>
      </c>
    </row>
    <row r="11238" spans="1:6">
      <c r="A11238">
        <v>2033</v>
      </c>
      <c r="B11238" t="s">
        <v>1047</v>
      </c>
      <c r="C11238" t="s">
        <v>1013</v>
      </c>
      <c r="D11238" t="s">
        <v>964</v>
      </c>
      <c r="E11238" t="s">
        <v>1015</v>
      </c>
      <c r="F11238" s="86">
        <v>196736.415233001</v>
      </c>
    </row>
    <row r="11239" spans="1:6">
      <c r="A11239">
        <v>2034</v>
      </c>
      <c r="B11239" t="s">
        <v>1047</v>
      </c>
      <c r="C11239" t="s">
        <v>1013</v>
      </c>
      <c r="D11239" t="s">
        <v>964</v>
      </c>
      <c r="E11239" t="s">
        <v>1015</v>
      </c>
      <c r="F11239" s="86">
        <v>177612.69562230801</v>
      </c>
    </row>
    <row r="11240" spans="1:6">
      <c r="A11240">
        <v>2035</v>
      </c>
      <c r="B11240" t="s">
        <v>1047</v>
      </c>
      <c r="C11240" t="s">
        <v>1013</v>
      </c>
      <c r="D11240" t="s">
        <v>964</v>
      </c>
      <c r="E11240" t="s">
        <v>1015</v>
      </c>
      <c r="F11240" s="86">
        <v>159077.128102182</v>
      </c>
    </row>
    <row r="11241" spans="1:6">
      <c r="A11241">
        <v>2036</v>
      </c>
      <c r="B11241" t="s">
        <v>1047</v>
      </c>
      <c r="C11241" t="s">
        <v>1013</v>
      </c>
      <c r="D11241" t="s">
        <v>964</v>
      </c>
      <c r="E11241" t="s">
        <v>1015</v>
      </c>
      <c r="F11241" s="86">
        <v>141118.02730291401</v>
      </c>
    </row>
    <row r="11242" spans="1:6">
      <c r="A11242">
        <v>2037</v>
      </c>
      <c r="B11242" t="s">
        <v>1047</v>
      </c>
      <c r="C11242" t="s">
        <v>1013</v>
      </c>
      <c r="D11242" t="s">
        <v>964</v>
      </c>
      <c r="E11242" t="s">
        <v>1015</v>
      </c>
      <c r="F11242" s="86">
        <v>123817.698297499</v>
      </c>
    </row>
    <row r="11243" spans="1:6">
      <c r="A11243">
        <v>2038</v>
      </c>
      <c r="B11243" t="s">
        <v>1047</v>
      </c>
      <c r="C11243" t="s">
        <v>1013</v>
      </c>
      <c r="D11243" t="s">
        <v>964</v>
      </c>
      <c r="E11243" t="s">
        <v>1015</v>
      </c>
      <c r="F11243" s="86">
        <v>107244.18654630599</v>
      </c>
    </row>
    <row r="11244" spans="1:6">
      <c r="A11244">
        <v>2039</v>
      </c>
      <c r="B11244" t="s">
        <v>1047</v>
      </c>
      <c r="C11244" t="s">
        <v>1013</v>
      </c>
      <c r="D11244" t="s">
        <v>964</v>
      </c>
      <c r="E11244" t="s">
        <v>1015</v>
      </c>
      <c r="F11244" s="86">
        <v>91526.262486087799</v>
      </c>
    </row>
    <row r="11245" spans="1:6">
      <c r="A11245">
        <v>2040</v>
      </c>
      <c r="B11245" t="s">
        <v>1047</v>
      </c>
      <c r="C11245" t="s">
        <v>1013</v>
      </c>
      <c r="D11245" t="s">
        <v>964</v>
      </c>
      <c r="E11245" t="s">
        <v>1015</v>
      </c>
      <c r="F11245" s="86">
        <v>76814.670011637194</v>
      </c>
    </row>
    <row r="11246" spans="1:6">
      <c r="A11246">
        <v>2041</v>
      </c>
      <c r="B11246" t="s">
        <v>1047</v>
      </c>
      <c r="C11246" t="s">
        <v>1013</v>
      </c>
      <c r="D11246" t="s">
        <v>964</v>
      </c>
      <c r="E11246" t="s">
        <v>1015</v>
      </c>
      <c r="F11246" s="86">
        <v>63270.562640716897</v>
      </c>
    </row>
    <row r="11247" spans="1:6">
      <c r="A11247">
        <v>2042</v>
      </c>
      <c r="B11247" t="s">
        <v>1047</v>
      </c>
      <c r="C11247" t="s">
        <v>1013</v>
      </c>
      <c r="D11247" t="s">
        <v>964</v>
      </c>
      <c r="E11247" t="s">
        <v>1015</v>
      </c>
      <c r="F11247" s="86">
        <v>51047.759166701398</v>
      </c>
    </row>
    <row r="11248" spans="1:6">
      <c r="A11248">
        <v>2043</v>
      </c>
      <c r="B11248" t="s">
        <v>1047</v>
      </c>
      <c r="C11248" t="s">
        <v>1013</v>
      </c>
      <c r="D11248" t="s">
        <v>964</v>
      </c>
      <c r="E11248" t="s">
        <v>1015</v>
      </c>
      <c r="F11248" s="86">
        <v>40261.842742311703</v>
      </c>
    </row>
    <row r="11249" spans="1:6">
      <c r="A11249">
        <v>2044</v>
      </c>
      <c r="B11249" t="s">
        <v>1047</v>
      </c>
      <c r="C11249" t="s">
        <v>1013</v>
      </c>
      <c r="D11249" t="s">
        <v>964</v>
      </c>
      <c r="E11249" t="s">
        <v>1015</v>
      </c>
      <c r="F11249" s="86">
        <v>30999.1426781917</v>
      </c>
    </row>
    <row r="11250" spans="1:6">
      <c r="A11250">
        <v>2045</v>
      </c>
      <c r="B11250" t="s">
        <v>1047</v>
      </c>
      <c r="C11250" t="s">
        <v>1013</v>
      </c>
      <c r="D11250" t="s">
        <v>964</v>
      </c>
      <c r="E11250" t="s">
        <v>1015</v>
      </c>
      <c r="F11250" s="86">
        <v>23276.200690127</v>
      </c>
    </row>
    <row r="11251" spans="1:6">
      <c r="A11251">
        <v>2046</v>
      </c>
      <c r="B11251" t="s">
        <v>1047</v>
      </c>
      <c r="C11251" t="s">
        <v>1013</v>
      </c>
      <c r="D11251" t="s">
        <v>964</v>
      </c>
      <c r="E11251" t="s">
        <v>1015</v>
      </c>
      <c r="F11251" s="86">
        <v>17051.539740262098</v>
      </c>
    </row>
    <row r="11252" spans="1:6">
      <c r="A11252">
        <v>2047</v>
      </c>
      <c r="B11252" t="s">
        <v>1047</v>
      </c>
      <c r="C11252" t="s">
        <v>1013</v>
      </c>
      <c r="D11252" t="s">
        <v>964</v>
      </c>
      <c r="E11252" t="s">
        <v>1015</v>
      </c>
      <c r="F11252" s="86">
        <v>12223.0620597207</v>
      </c>
    </row>
    <row r="11253" spans="1:6">
      <c r="A11253">
        <v>2048</v>
      </c>
      <c r="B11253" t="s">
        <v>1047</v>
      </c>
      <c r="C11253" t="s">
        <v>1013</v>
      </c>
      <c r="D11253" t="s">
        <v>964</v>
      </c>
      <c r="E11253" t="s">
        <v>1015</v>
      </c>
      <c r="F11253" s="86">
        <v>8636.4670345135892</v>
      </c>
    </row>
    <row r="11254" spans="1:6">
      <c r="A11254">
        <v>2049</v>
      </c>
      <c r="B11254" t="s">
        <v>1047</v>
      </c>
      <c r="C11254" t="s">
        <v>1013</v>
      </c>
      <c r="D11254" t="s">
        <v>964</v>
      </c>
      <c r="E11254" t="s">
        <v>1015</v>
      </c>
      <c r="F11254" s="86">
        <v>6098.8223569706897</v>
      </c>
    </row>
    <row r="11255" spans="1:6">
      <c r="A11255">
        <v>2050</v>
      </c>
      <c r="B11255" t="s">
        <v>1047</v>
      </c>
      <c r="C11255" t="s">
        <v>1013</v>
      </c>
      <c r="D11255" t="s">
        <v>964</v>
      </c>
      <c r="E11255" t="s">
        <v>1015</v>
      </c>
      <c r="F11255" s="86">
        <v>4397.1477453754896</v>
      </c>
    </row>
    <row r="11256" spans="1:6">
      <c r="A11256">
        <v>2017</v>
      </c>
      <c r="B11256" t="s">
        <v>1048</v>
      </c>
      <c r="C11256" t="s">
        <v>1013</v>
      </c>
      <c r="D11256" t="s">
        <v>964</v>
      </c>
      <c r="E11256" t="s">
        <v>1015</v>
      </c>
      <c r="F11256" s="86">
        <v>1637262.8670411899</v>
      </c>
    </row>
    <row r="11257" spans="1:6">
      <c r="A11257">
        <v>2018</v>
      </c>
      <c r="B11257" t="s">
        <v>1048</v>
      </c>
      <c r="C11257" t="s">
        <v>1013</v>
      </c>
      <c r="D11257" t="s">
        <v>964</v>
      </c>
      <c r="E11257" t="s">
        <v>1015</v>
      </c>
      <c r="F11257" s="86">
        <v>1667716.3374351801</v>
      </c>
    </row>
    <row r="11258" spans="1:6">
      <c r="A11258">
        <v>2019</v>
      </c>
      <c r="B11258" t="s">
        <v>1048</v>
      </c>
      <c r="C11258" t="s">
        <v>1013</v>
      </c>
      <c r="D11258" t="s">
        <v>964</v>
      </c>
      <c r="E11258" t="s">
        <v>1015</v>
      </c>
      <c r="F11258" s="86">
        <v>1698444.5675132901</v>
      </c>
    </row>
    <row r="11259" spans="1:6">
      <c r="A11259">
        <v>2020</v>
      </c>
      <c r="B11259" t="s">
        <v>1048</v>
      </c>
      <c r="C11259" t="s">
        <v>1013</v>
      </c>
      <c r="D11259" t="s">
        <v>964</v>
      </c>
      <c r="E11259" t="s">
        <v>1015</v>
      </c>
      <c r="F11259" s="86">
        <v>1725372.1000653901</v>
      </c>
    </row>
    <row r="11260" spans="1:6">
      <c r="A11260">
        <v>2021</v>
      </c>
      <c r="B11260" t="s">
        <v>1048</v>
      </c>
      <c r="C11260" t="s">
        <v>1013</v>
      </c>
      <c r="D11260" t="s">
        <v>964</v>
      </c>
      <c r="E11260" t="s">
        <v>1015</v>
      </c>
      <c r="F11260" s="86">
        <v>1752352.9141443099</v>
      </c>
    </row>
    <row r="11261" spans="1:6">
      <c r="A11261">
        <v>2022</v>
      </c>
      <c r="B11261" t="s">
        <v>1048</v>
      </c>
      <c r="C11261" t="s">
        <v>1013</v>
      </c>
      <c r="D11261" t="s">
        <v>964</v>
      </c>
      <c r="E11261" t="s">
        <v>1015</v>
      </c>
      <c r="F11261" s="86">
        <v>1778584.2776886299</v>
      </c>
    </row>
    <row r="11262" spans="1:6">
      <c r="A11262">
        <v>2023</v>
      </c>
      <c r="B11262" t="s">
        <v>1048</v>
      </c>
      <c r="C11262" t="s">
        <v>1013</v>
      </c>
      <c r="D11262" t="s">
        <v>964</v>
      </c>
      <c r="E11262" t="s">
        <v>1015</v>
      </c>
      <c r="F11262" s="86">
        <v>1804143.3911037899</v>
      </c>
    </row>
    <row r="11263" spans="1:6">
      <c r="A11263">
        <v>2024</v>
      </c>
      <c r="B11263" t="s">
        <v>1048</v>
      </c>
      <c r="C11263" t="s">
        <v>1013</v>
      </c>
      <c r="D11263" t="s">
        <v>964</v>
      </c>
      <c r="E11263" t="s">
        <v>1015</v>
      </c>
      <c r="F11263" s="86">
        <v>1828944.36857979</v>
      </c>
    </row>
    <row r="11264" spans="1:6">
      <c r="A11264">
        <v>2025</v>
      </c>
      <c r="B11264" t="s">
        <v>1048</v>
      </c>
      <c r="C11264" t="s">
        <v>1013</v>
      </c>
      <c r="D11264" t="s">
        <v>964</v>
      </c>
      <c r="E11264" t="s">
        <v>1015</v>
      </c>
      <c r="F11264" s="86">
        <v>1852983.0428988901</v>
      </c>
    </row>
    <row r="11265" spans="1:6">
      <c r="A11265">
        <v>2026</v>
      </c>
      <c r="B11265" t="s">
        <v>1048</v>
      </c>
      <c r="C11265" t="s">
        <v>1013</v>
      </c>
      <c r="D11265" t="s">
        <v>964</v>
      </c>
      <c r="E11265" t="s">
        <v>1015</v>
      </c>
      <c r="F11265" s="86">
        <v>1876732.9226209801</v>
      </c>
    </row>
    <row r="11266" spans="1:6">
      <c r="A11266">
        <v>2027</v>
      </c>
      <c r="B11266" t="s">
        <v>1048</v>
      </c>
      <c r="C11266" t="s">
        <v>1013</v>
      </c>
      <c r="D11266" t="s">
        <v>964</v>
      </c>
      <c r="E11266" t="s">
        <v>1015</v>
      </c>
      <c r="F11266" s="86">
        <v>1899818.9607485801</v>
      </c>
    </row>
    <row r="11267" spans="1:6">
      <c r="A11267">
        <v>2028</v>
      </c>
      <c r="B11267" t="s">
        <v>1048</v>
      </c>
      <c r="C11267" t="s">
        <v>1013</v>
      </c>
      <c r="D11267" t="s">
        <v>964</v>
      </c>
      <c r="E11267" t="s">
        <v>1015</v>
      </c>
      <c r="F11267" s="86">
        <v>1922421.95508534</v>
      </c>
    </row>
    <row r="11268" spans="1:6">
      <c r="A11268">
        <v>2029</v>
      </c>
      <c r="B11268" t="s">
        <v>1048</v>
      </c>
      <c r="C11268" t="s">
        <v>1013</v>
      </c>
      <c r="D11268" t="s">
        <v>964</v>
      </c>
      <c r="E11268" t="s">
        <v>1015</v>
      </c>
      <c r="F11268" s="86">
        <v>1944300.3566723999</v>
      </c>
    </row>
    <row r="11269" spans="1:6">
      <c r="A11269">
        <v>2030</v>
      </c>
      <c r="B11269" t="s">
        <v>1048</v>
      </c>
      <c r="C11269" t="s">
        <v>1013</v>
      </c>
      <c r="D11269" t="s">
        <v>964</v>
      </c>
      <c r="E11269" t="s">
        <v>1015</v>
      </c>
      <c r="F11269" s="86">
        <v>1965468.3041232</v>
      </c>
    </row>
    <row r="11270" spans="1:6">
      <c r="A11270">
        <v>2031</v>
      </c>
      <c r="B11270" t="s">
        <v>1048</v>
      </c>
      <c r="C11270" t="s">
        <v>1013</v>
      </c>
      <c r="D11270" t="s">
        <v>964</v>
      </c>
      <c r="E11270" t="s">
        <v>1015</v>
      </c>
      <c r="F11270" s="86">
        <v>1985891.4248224699</v>
      </c>
    </row>
    <row r="11271" spans="1:6">
      <c r="A11271">
        <v>2032</v>
      </c>
      <c r="B11271" t="s">
        <v>1048</v>
      </c>
      <c r="C11271" t="s">
        <v>1013</v>
      </c>
      <c r="D11271" t="s">
        <v>964</v>
      </c>
      <c r="E11271" t="s">
        <v>1015</v>
      </c>
      <c r="F11271" s="86">
        <v>2005228.6633128701</v>
      </c>
    </row>
    <row r="11272" spans="1:6">
      <c r="A11272">
        <v>2033</v>
      </c>
      <c r="B11272" t="s">
        <v>1048</v>
      </c>
      <c r="C11272" t="s">
        <v>1013</v>
      </c>
      <c r="D11272" t="s">
        <v>964</v>
      </c>
      <c r="E11272" t="s">
        <v>1015</v>
      </c>
      <c r="F11272" s="86">
        <v>2023355.44173509</v>
      </c>
    </row>
    <row r="11273" spans="1:6">
      <c r="A11273">
        <v>2034</v>
      </c>
      <c r="B11273" t="s">
        <v>1048</v>
      </c>
      <c r="C11273" t="s">
        <v>1013</v>
      </c>
      <c r="D11273" t="s">
        <v>964</v>
      </c>
      <c r="E11273" t="s">
        <v>1015</v>
      </c>
      <c r="F11273" s="86">
        <v>2040358.061364</v>
      </c>
    </row>
    <row r="11274" spans="1:6">
      <c r="A11274">
        <v>2035</v>
      </c>
      <c r="B11274" t="s">
        <v>1048</v>
      </c>
      <c r="C11274" t="s">
        <v>1013</v>
      </c>
      <c r="D11274" t="s">
        <v>964</v>
      </c>
      <c r="E11274" t="s">
        <v>1015</v>
      </c>
      <c r="F11274" s="86">
        <v>2055940.7161147399</v>
      </c>
    </row>
    <row r="11275" spans="1:6">
      <c r="A11275">
        <v>2036</v>
      </c>
      <c r="B11275" t="s">
        <v>1048</v>
      </c>
      <c r="C11275" t="s">
        <v>1013</v>
      </c>
      <c r="D11275" t="s">
        <v>964</v>
      </c>
      <c r="E11275" t="s">
        <v>1015</v>
      </c>
      <c r="F11275" s="86">
        <v>2069749.86895213</v>
      </c>
    </row>
    <row r="11276" spans="1:6">
      <c r="A11276">
        <v>2037</v>
      </c>
      <c r="B11276" t="s">
        <v>1048</v>
      </c>
      <c r="C11276" t="s">
        <v>1013</v>
      </c>
      <c r="D11276" t="s">
        <v>964</v>
      </c>
      <c r="E11276" t="s">
        <v>1015</v>
      </c>
      <c r="F11276" s="86">
        <v>2081184.51938047</v>
      </c>
    </row>
    <row r="11277" spans="1:6">
      <c r="A11277">
        <v>2038</v>
      </c>
      <c r="B11277" t="s">
        <v>1048</v>
      </c>
      <c r="C11277" t="s">
        <v>1013</v>
      </c>
      <c r="D11277" t="s">
        <v>964</v>
      </c>
      <c r="E11277" t="s">
        <v>1015</v>
      </c>
      <c r="F11277" s="86">
        <v>2090699.12408835</v>
      </c>
    </row>
    <row r="11278" spans="1:6">
      <c r="A11278">
        <v>2039</v>
      </c>
      <c r="B11278" t="s">
        <v>1048</v>
      </c>
      <c r="C11278" t="s">
        <v>1013</v>
      </c>
      <c r="D11278" t="s">
        <v>964</v>
      </c>
      <c r="E11278" t="s">
        <v>1015</v>
      </c>
      <c r="F11278" s="86">
        <v>2097662.3881458398</v>
      </c>
    </row>
    <row r="11279" spans="1:6">
      <c r="A11279">
        <v>2040</v>
      </c>
      <c r="B11279" t="s">
        <v>1048</v>
      </c>
      <c r="C11279" t="s">
        <v>1013</v>
      </c>
      <c r="D11279" t="s">
        <v>964</v>
      </c>
      <c r="E11279" t="s">
        <v>1015</v>
      </c>
      <c r="F11279" s="86">
        <v>2102689.4467417998</v>
      </c>
    </row>
    <row r="11280" spans="1:6">
      <c r="A11280">
        <v>2041</v>
      </c>
      <c r="B11280" t="s">
        <v>1048</v>
      </c>
      <c r="C11280" t="s">
        <v>1013</v>
      </c>
      <c r="D11280" t="s">
        <v>964</v>
      </c>
      <c r="E11280" t="s">
        <v>1015</v>
      </c>
      <c r="F11280" s="86">
        <v>2106059.6870618002</v>
      </c>
    </row>
    <row r="11281" spans="1:6">
      <c r="A11281">
        <v>2042</v>
      </c>
      <c r="B11281" t="s">
        <v>1048</v>
      </c>
      <c r="C11281" t="s">
        <v>1013</v>
      </c>
      <c r="D11281" t="s">
        <v>964</v>
      </c>
      <c r="E11281" t="s">
        <v>1015</v>
      </c>
      <c r="F11281" s="86">
        <v>2107774.7338363398</v>
      </c>
    </row>
    <row r="11282" spans="1:6">
      <c r="A11282">
        <v>2043</v>
      </c>
      <c r="B11282" t="s">
        <v>1048</v>
      </c>
      <c r="C11282" t="s">
        <v>1013</v>
      </c>
      <c r="D11282" t="s">
        <v>964</v>
      </c>
      <c r="E11282" t="s">
        <v>1015</v>
      </c>
      <c r="F11282" s="86">
        <v>2108541.3402434899</v>
      </c>
    </row>
    <row r="11283" spans="1:6">
      <c r="A11283">
        <v>2044</v>
      </c>
      <c r="B11283" t="s">
        <v>1048</v>
      </c>
      <c r="C11283" t="s">
        <v>1013</v>
      </c>
      <c r="D11283" t="s">
        <v>964</v>
      </c>
      <c r="E11283" t="s">
        <v>1015</v>
      </c>
      <c r="F11283" s="86">
        <v>2108627.2967727398</v>
      </c>
    </row>
    <row r="11284" spans="1:6">
      <c r="A11284">
        <v>2045</v>
      </c>
      <c r="B11284" t="s">
        <v>1048</v>
      </c>
      <c r="C11284" t="s">
        <v>1013</v>
      </c>
      <c r="D11284" t="s">
        <v>964</v>
      </c>
      <c r="E11284" t="s">
        <v>1015</v>
      </c>
      <c r="F11284" s="86">
        <v>2108339.7690710998</v>
      </c>
    </row>
    <row r="11285" spans="1:6">
      <c r="A11285">
        <v>2046</v>
      </c>
      <c r="B11285" t="s">
        <v>1048</v>
      </c>
      <c r="C11285" t="s">
        <v>1013</v>
      </c>
      <c r="D11285" t="s">
        <v>964</v>
      </c>
      <c r="E11285" t="s">
        <v>1015</v>
      </c>
      <c r="F11285" s="86">
        <v>2107818.4723852901</v>
      </c>
    </row>
    <row r="11286" spans="1:6">
      <c r="A11286">
        <v>2047</v>
      </c>
      <c r="B11286" t="s">
        <v>1048</v>
      </c>
      <c r="C11286" t="s">
        <v>1013</v>
      </c>
      <c r="D11286" t="s">
        <v>964</v>
      </c>
      <c r="E11286" t="s">
        <v>1015</v>
      </c>
      <c r="F11286" s="86">
        <v>2107181.90132279</v>
      </c>
    </row>
    <row r="11287" spans="1:6">
      <c r="A11287">
        <v>2048</v>
      </c>
      <c r="B11287" t="s">
        <v>1048</v>
      </c>
      <c r="C11287" t="s">
        <v>1013</v>
      </c>
      <c r="D11287" t="s">
        <v>964</v>
      </c>
      <c r="E11287" t="s">
        <v>1015</v>
      </c>
      <c r="F11287" s="86">
        <v>2106468.0241752998</v>
      </c>
    </row>
    <row r="11288" spans="1:6">
      <c r="A11288">
        <v>2049</v>
      </c>
      <c r="B11288" t="s">
        <v>1048</v>
      </c>
      <c r="C11288" t="s">
        <v>1013</v>
      </c>
      <c r="D11288" t="s">
        <v>964</v>
      </c>
      <c r="E11288" t="s">
        <v>1015</v>
      </c>
      <c r="F11288" s="86">
        <v>2105599.30146978</v>
      </c>
    </row>
    <row r="11289" spans="1:6">
      <c r="A11289">
        <v>2050</v>
      </c>
      <c r="B11289" t="s">
        <v>1048</v>
      </c>
      <c r="C11289" t="s">
        <v>1013</v>
      </c>
      <c r="D11289" t="s">
        <v>964</v>
      </c>
      <c r="E11289" t="s">
        <v>1015</v>
      </c>
      <c r="F11289" s="86">
        <v>2104467.9635253302</v>
      </c>
    </row>
    <row r="11290" spans="1:6">
      <c r="A11290">
        <v>2017</v>
      </c>
      <c r="B11290" t="s">
        <v>1049</v>
      </c>
      <c r="C11290" t="s">
        <v>1013</v>
      </c>
      <c r="D11290" t="s">
        <v>964</v>
      </c>
      <c r="E11290" t="s">
        <v>1015</v>
      </c>
      <c r="F11290" s="86">
        <v>30952.589369245299</v>
      </c>
    </row>
    <row r="11291" spans="1:6">
      <c r="A11291">
        <v>2018</v>
      </c>
      <c r="B11291" t="s">
        <v>1049</v>
      </c>
      <c r="C11291" t="s">
        <v>1013</v>
      </c>
      <c r="D11291" t="s">
        <v>964</v>
      </c>
      <c r="E11291" t="s">
        <v>1015</v>
      </c>
      <c r="F11291" s="86">
        <v>31144.611293001399</v>
      </c>
    </row>
    <row r="11292" spans="1:6">
      <c r="A11292">
        <v>2019</v>
      </c>
      <c r="B11292" t="s">
        <v>1049</v>
      </c>
      <c r="C11292" t="s">
        <v>1013</v>
      </c>
      <c r="D11292" t="s">
        <v>964</v>
      </c>
      <c r="E11292" t="s">
        <v>1015</v>
      </c>
      <c r="F11292" s="86">
        <v>31344.600439211899</v>
      </c>
    </row>
    <row r="11293" spans="1:6">
      <c r="A11293">
        <v>2020</v>
      </c>
      <c r="B11293" t="s">
        <v>1049</v>
      </c>
      <c r="C11293" t="s">
        <v>1013</v>
      </c>
      <c r="D11293" t="s">
        <v>964</v>
      </c>
      <c r="E11293" t="s">
        <v>1015</v>
      </c>
      <c r="F11293" s="86">
        <v>31540.99799109</v>
      </c>
    </row>
    <row r="11294" spans="1:6">
      <c r="A11294">
        <v>2021</v>
      </c>
      <c r="B11294" t="s">
        <v>1049</v>
      </c>
      <c r="C11294" t="s">
        <v>1013</v>
      </c>
      <c r="D11294" t="s">
        <v>964</v>
      </c>
      <c r="E11294" t="s">
        <v>1015</v>
      </c>
      <c r="F11294" s="86">
        <v>31715.356435691199</v>
      </c>
    </row>
    <row r="11295" spans="1:6">
      <c r="A11295">
        <v>2022</v>
      </c>
      <c r="B11295" t="s">
        <v>1049</v>
      </c>
      <c r="C11295" t="s">
        <v>1013</v>
      </c>
      <c r="D11295" t="s">
        <v>964</v>
      </c>
      <c r="E11295" t="s">
        <v>1015</v>
      </c>
      <c r="F11295" s="86">
        <v>31864.4990458336</v>
      </c>
    </row>
    <row r="11296" spans="1:6">
      <c r="A11296">
        <v>2023</v>
      </c>
      <c r="B11296" t="s">
        <v>1049</v>
      </c>
      <c r="C11296" t="s">
        <v>1013</v>
      </c>
      <c r="D11296" t="s">
        <v>964</v>
      </c>
      <c r="E11296" t="s">
        <v>1015</v>
      </c>
      <c r="F11296" s="86">
        <v>31976.602642994701</v>
      </c>
    </row>
    <row r="11297" spans="1:6">
      <c r="A11297">
        <v>2024</v>
      </c>
      <c r="B11297" t="s">
        <v>1049</v>
      </c>
      <c r="C11297" t="s">
        <v>1013</v>
      </c>
      <c r="D11297" t="s">
        <v>964</v>
      </c>
      <c r="E11297" t="s">
        <v>1015</v>
      </c>
      <c r="F11297" s="86">
        <v>32046.469363915101</v>
      </c>
    </row>
    <row r="11298" spans="1:6">
      <c r="A11298">
        <v>2025</v>
      </c>
      <c r="B11298" t="s">
        <v>1049</v>
      </c>
      <c r="C11298" t="s">
        <v>1013</v>
      </c>
      <c r="D11298" t="s">
        <v>964</v>
      </c>
      <c r="E11298" t="s">
        <v>1015</v>
      </c>
      <c r="F11298" s="86">
        <v>32057.566785400399</v>
      </c>
    </row>
    <row r="11299" spans="1:6">
      <c r="A11299">
        <v>2026</v>
      </c>
      <c r="B11299" t="s">
        <v>1049</v>
      </c>
      <c r="C11299" t="s">
        <v>1013</v>
      </c>
      <c r="D11299" t="s">
        <v>964</v>
      </c>
      <c r="E11299" t="s">
        <v>1015</v>
      </c>
      <c r="F11299" s="86">
        <v>31999.6941959877</v>
      </c>
    </row>
    <row r="11300" spans="1:6">
      <c r="A11300">
        <v>2027</v>
      </c>
      <c r="B11300" t="s">
        <v>1049</v>
      </c>
      <c r="C11300" t="s">
        <v>1013</v>
      </c>
      <c r="D11300" t="s">
        <v>964</v>
      </c>
      <c r="E11300" t="s">
        <v>1015</v>
      </c>
      <c r="F11300" s="86">
        <v>31853.073610440399</v>
      </c>
    </row>
    <row r="11301" spans="1:6">
      <c r="A11301">
        <v>2028</v>
      </c>
      <c r="B11301" t="s">
        <v>1049</v>
      </c>
      <c r="C11301" t="s">
        <v>1013</v>
      </c>
      <c r="D11301" t="s">
        <v>964</v>
      </c>
      <c r="E11301" t="s">
        <v>1015</v>
      </c>
      <c r="F11301" s="86">
        <v>31599.759778165098</v>
      </c>
    </row>
    <row r="11302" spans="1:6">
      <c r="A11302">
        <v>2029</v>
      </c>
      <c r="B11302" t="s">
        <v>1049</v>
      </c>
      <c r="C11302" t="s">
        <v>1013</v>
      </c>
      <c r="D11302" t="s">
        <v>964</v>
      </c>
      <c r="E11302" t="s">
        <v>1015</v>
      </c>
      <c r="F11302" s="86">
        <v>31230.6928335212</v>
      </c>
    </row>
    <row r="11303" spans="1:6">
      <c r="A11303">
        <v>2030</v>
      </c>
      <c r="B11303" t="s">
        <v>1049</v>
      </c>
      <c r="C11303" t="s">
        <v>1013</v>
      </c>
      <c r="D11303" t="s">
        <v>964</v>
      </c>
      <c r="E11303" t="s">
        <v>1015</v>
      </c>
      <c r="F11303" s="86">
        <v>30737.768869572101</v>
      </c>
    </row>
    <row r="11304" spans="1:6">
      <c r="A11304">
        <v>2031</v>
      </c>
      <c r="B11304" t="s">
        <v>1049</v>
      </c>
      <c r="C11304" t="s">
        <v>1013</v>
      </c>
      <c r="D11304" t="s">
        <v>964</v>
      </c>
      <c r="E11304" t="s">
        <v>1015</v>
      </c>
      <c r="F11304" s="86">
        <v>30133.664477675899</v>
      </c>
    </row>
    <row r="11305" spans="1:6">
      <c r="A11305">
        <v>2032</v>
      </c>
      <c r="B11305" t="s">
        <v>1049</v>
      </c>
      <c r="C11305" t="s">
        <v>1013</v>
      </c>
      <c r="D11305" t="s">
        <v>964</v>
      </c>
      <c r="E11305" t="s">
        <v>1015</v>
      </c>
      <c r="F11305" s="86">
        <v>29436.493472366401</v>
      </c>
    </row>
    <row r="11306" spans="1:6">
      <c r="A11306">
        <v>2033</v>
      </c>
      <c r="B11306" t="s">
        <v>1049</v>
      </c>
      <c r="C11306" t="s">
        <v>1013</v>
      </c>
      <c r="D11306" t="s">
        <v>964</v>
      </c>
      <c r="E11306" t="s">
        <v>1015</v>
      </c>
      <c r="F11306" s="86">
        <v>28672.153827765698</v>
      </c>
    </row>
    <row r="11307" spans="1:6">
      <c r="A11307">
        <v>2034</v>
      </c>
      <c r="B11307" t="s">
        <v>1049</v>
      </c>
      <c r="C11307" t="s">
        <v>1013</v>
      </c>
      <c r="D11307" t="s">
        <v>964</v>
      </c>
      <c r="E11307" t="s">
        <v>1015</v>
      </c>
      <c r="F11307" s="86">
        <v>27864.040802430201</v>
      </c>
    </row>
    <row r="11308" spans="1:6">
      <c r="A11308">
        <v>2035</v>
      </c>
      <c r="B11308" t="s">
        <v>1049</v>
      </c>
      <c r="C11308" t="s">
        <v>1013</v>
      </c>
      <c r="D11308" t="s">
        <v>964</v>
      </c>
      <c r="E11308" t="s">
        <v>1015</v>
      </c>
      <c r="F11308" s="86">
        <v>27023.292188179301</v>
      </c>
    </row>
    <row r="11309" spans="1:6">
      <c r="A11309">
        <v>2036</v>
      </c>
      <c r="B11309" t="s">
        <v>1049</v>
      </c>
      <c r="C11309" t="s">
        <v>1013</v>
      </c>
      <c r="D11309" t="s">
        <v>964</v>
      </c>
      <c r="E11309" t="s">
        <v>1015</v>
      </c>
      <c r="F11309" s="86">
        <v>26169.0467715337</v>
      </c>
    </row>
    <row r="11310" spans="1:6">
      <c r="A11310">
        <v>2037</v>
      </c>
      <c r="B11310" t="s">
        <v>1049</v>
      </c>
      <c r="C11310" t="s">
        <v>1013</v>
      </c>
      <c r="D11310" t="s">
        <v>964</v>
      </c>
      <c r="E11310" t="s">
        <v>1015</v>
      </c>
      <c r="F11310" s="86">
        <v>25326.054752538399</v>
      </c>
    </row>
    <row r="11311" spans="1:6">
      <c r="A11311">
        <v>2038</v>
      </c>
      <c r="B11311" t="s">
        <v>1049</v>
      </c>
      <c r="C11311" t="s">
        <v>1013</v>
      </c>
      <c r="D11311" t="s">
        <v>964</v>
      </c>
      <c r="E11311" t="s">
        <v>1015</v>
      </c>
      <c r="F11311" s="86">
        <v>24502.102848109698</v>
      </c>
    </row>
    <row r="11312" spans="1:6">
      <c r="A11312">
        <v>2039</v>
      </c>
      <c r="B11312" t="s">
        <v>1049</v>
      </c>
      <c r="C11312" t="s">
        <v>1013</v>
      </c>
      <c r="D11312" t="s">
        <v>964</v>
      </c>
      <c r="E11312" t="s">
        <v>1015</v>
      </c>
      <c r="F11312" s="86">
        <v>23700.200260988</v>
      </c>
    </row>
    <row r="11313" spans="1:6">
      <c r="A11313">
        <v>2040</v>
      </c>
      <c r="B11313" t="s">
        <v>1049</v>
      </c>
      <c r="C11313" t="s">
        <v>1013</v>
      </c>
      <c r="D11313" t="s">
        <v>964</v>
      </c>
      <c r="E11313" t="s">
        <v>1015</v>
      </c>
      <c r="F11313" s="86">
        <v>22933.693202827901</v>
      </c>
    </row>
    <row r="11314" spans="1:6">
      <c r="A11314">
        <v>2041</v>
      </c>
      <c r="B11314" t="s">
        <v>1049</v>
      </c>
      <c r="C11314" t="s">
        <v>1013</v>
      </c>
      <c r="D11314" t="s">
        <v>964</v>
      </c>
      <c r="E11314" t="s">
        <v>1015</v>
      </c>
      <c r="F11314" s="86">
        <v>22210.838632388401</v>
      </c>
    </row>
    <row r="11315" spans="1:6">
      <c r="A11315">
        <v>2042</v>
      </c>
      <c r="B11315" t="s">
        <v>1049</v>
      </c>
      <c r="C11315" t="s">
        <v>1013</v>
      </c>
      <c r="D11315" t="s">
        <v>964</v>
      </c>
      <c r="E11315" t="s">
        <v>1015</v>
      </c>
      <c r="F11315" s="86">
        <v>21545.718534165801</v>
      </c>
    </row>
    <row r="11316" spans="1:6">
      <c r="A11316">
        <v>2043</v>
      </c>
      <c r="B11316" t="s">
        <v>1049</v>
      </c>
      <c r="C11316" t="s">
        <v>1013</v>
      </c>
      <c r="D11316" t="s">
        <v>964</v>
      </c>
      <c r="E11316" t="s">
        <v>1015</v>
      </c>
      <c r="F11316" s="86">
        <v>20946.138484267001</v>
      </c>
    </row>
    <row r="11317" spans="1:6">
      <c r="A11317">
        <v>2044</v>
      </c>
      <c r="B11317" t="s">
        <v>1049</v>
      </c>
      <c r="C11317" t="s">
        <v>1013</v>
      </c>
      <c r="D11317" t="s">
        <v>964</v>
      </c>
      <c r="E11317" t="s">
        <v>1015</v>
      </c>
      <c r="F11317" s="86">
        <v>20423.359939470902</v>
      </c>
    </row>
    <row r="11318" spans="1:6">
      <c r="A11318">
        <v>2045</v>
      </c>
      <c r="B11318" t="s">
        <v>1049</v>
      </c>
      <c r="C11318" t="s">
        <v>1013</v>
      </c>
      <c r="D11318" t="s">
        <v>964</v>
      </c>
      <c r="E11318" t="s">
        <v>1015</v>
      </c>
      <c r="F11318" s="86">
        <v>19981.876493873599</v>
      </c>
    </row>
    <row r="11319" spans="1:6">
      <c r="A11319">
        <v>2046</v>
      </c>
      <c r="B11319" t="s">
        <v>1049</v>
      </c>
      <c r="C11319" t="s">
        <v>1013</v>
      </c>
      <c r="D11319" t="s">
        <v>964</v>
      </c>
      <c r="E11319" t="s">
        <v>1015</v>
      </c>
      <c r="F11319" s="86">
        <v>19621.7906147016</v>
      </c>
    </row>
    <row r="11320" spans="1:6">
      <c r="A11320">
        <v>2047</v>
      </c>
      <c r="B11320" t="s">
        <v>1049</v>
      </c>
      <c r="C11320" t="s">
        <v>1013</v>
      </c>
      <c r="D11320" t="s">
        <v>964</v>
      </c>
      <c r="E11320" t="s">
        <v>1015</v>
      </c>
      <c r="F11320" s="86">
        <v>19342.553783162799</v>
      </c>
    </row>
    <row r="11321" spans="1:6">
      <c r="A11321">
        <v>2048</v>
      </c>
      <c r="B11321" t="s">
        <v>1049</v>
      </c>
      <c r="C11321" t="s">
        <v>1013</v>
      </c>
      <c r="D11321" t="s">
        <v>964</v>
      </c>
      <c r="E11321" t="s">
        <v>1015</v>
      </c>
      <c r="F11321" s="86">
        <v>19136.050898488898</v>
      </c>
    </row>
    <row r="11322" spans="1:6">
      <c r="A11322">
        <v>2049</v>
      </c>
      <c r="B11322" t="s">
        <v>1049</v>
      </c>
      <c r="C11322" t="s">
        <v>1013</v>
      </c>
      <c r="D11322" t="s">
        <v>964</v>
      </c>
      <c r="E11322" t="s">
        <v>1015</v>
      </c>
      <c r="F11322" s="86">
        <v>18997.0500862013</v>
      </c>
    </row>
    <row r="11323" spans="1:6">
      <c r="A11323">
        <v>2050</v>
      </c>
      <c r="B11323" t="s">
        <v>1049</v>
      </c>
      <c r="C11323" t="s">
        <v>1013</v>
      </c>
      <c r="D11323" t="s">
        <v>964</v>
      </c>
      <c r="E11323" t="s">
        <v>1015</v>
      </c>
      <c r="F11323" s="86">
        <v>18913.0806528475</v>
      </c>
    </row>
    <row r="11324" spans="1:6">
      <c r="A11324">
        <v>2017</v>
      </c>
      <c r="B11324" t="s">
        <v>1050</v>
      </c>
      <c r="C11324" t="s">
        <v>1013</v>
      </c>
      <c r="D11324" t="s">
        <v>964</v>
      </c>
      <c r="E11324" t="s">
        <v>1015</v>
      </c>
      <c r="F11324" s="86">
        <v>531628.46943628497</v>
      </c>
    </row>
    <row r="11325" spans="1:6">
      <c r="A11325">
        <v>2018</v>
      </c>
      <c r="B11325" t="s">
        <v>1050</v>
      </c>
      <c r="C11325" t="s">
        <v>1013</v>
      </c>
      <c r="D11325" t="s">
        <v>964</v>
      </c>
      <c r="E11325" t="s">
        <v>1015</v>
      </c>
      <c r="F11325" s="86">
        <v>541653.18760677404</v>
      </c>
    </row>
    <row r="11326" spans="1:6">
      <c r="A11326">
        <v>2019</v>
      </c>
      <c r="B11326" t="s">
        <v>1050</v>
      </c>
      <c r="C11326" t="s">
        <v>1013</v>
      </c>
      <c r="D11326" t="s">
        <v>964</v>
      </c>
      <c r="E11326" t="s">
        <v>1015</v>
      </c>
      <c r="F11326" s="86">
        <v>551767.58616774995</v>
      </c>
    </row>
    <row r="11327" spans="1:6">
      <c r="A11327">
        <v>2020</v>
      </c>
      <c r="B11327" t="s">
        <v>1050</v>
      </c>
      <c r="C11327" t="s">
        <v>1013</v>
      </c>
      <c r="D11327" t="s">
        <v>964</v>
      </c>
      <c r="E11327" t="s">
        <v>1015</v>
      </c>
      <c r="F11327" s="86">
        <v>560644.34182782099</v>
      </c>
    </row>
    <row r="11328" spans="1:6">
      <c r="A11328">
        <v>2021</v>
      </c>
      <c r="B11328" t="s">
        <v>1050</v>
      </c>
      <c r="C11328" t="s">
        <v>1013</v>
      </c>
      <c r="D11328" t="s">
        <v>964</v>
      </c>
      <c r="E11328" t="s">
        <v>1015</v>
      </c>
      <c r="F11328" s="86">
        <v>569537.42343847395</v>
      </c>
    </row>
    <row r="11329" spans="1:6">
      <c r="A11329">
        <v>2022</v>
      </c>
      <c r="B11329" t="s">
        <v>1050</v>
      </c>
      <c r="C11329" t="s">
        <v>1013</v>
      </c>
      <c r="D11329" t="s">
        <v>964</v>
      </c>
      <c r="E11329" t="s">
        <v>1015</v>
      </c>
      <c r="F11329" s="86">
        <v>578184.01548299298</v>
      </c>
    </row>
    <row r="11330" spans="1:6">
      <c r="A11330">
        <v>2023</v>
      </c>
      <c r="B11330" t="s">
        <v>1050</v>
      </c>
      <c r="C11330" t="s">
        <v>1013</v>
      </c>
      <c r="D11330" t="s">
        <v>964</v>
      </c>
      <c r="E11330" t="s">
        <v>1015</v>
      </c>
      <c r="F11330" s="86">
        <v>586607.20100739505</v>
      </c>
    </row>
    <row r="11331" spans="1:6">
      <c r="A11331">
        <v>2024</v>
      </c>
      <c r="B11331" t="s">
        <v>1050</v>
      </c>
      <c r="C11331" t="s">
        <v>1013</v>
      </c>
      <c r="D11331" t="s">
        <v>964</v>
      </c>
      <c r="E11331" t="s">
        <v>1015</v>
      </c>
      <c r="F11331" s="86">
        <v>594776.03243056603</v>
      </c>
    </row>
    <row r="11332" spans="1:6">
      <c r="A11332">
        <v>2025</v>
      </c>
      <c r="B11332" t="s">
        <v>1050</v>
      </c>
      <c r="C11332" t="s">
        <v>1013</v>
      </c>
      <c r="D11332" t="s">
        <v>964</v>
      </c>
      <c r="E11332" t="s">
        <v>1015</v>
      </c>
      <c r="F11332" s="86">
        <v>602685.18645934598</v>
      </c>
    </row>
    <row r="11333" spans="1:6">
      <c r="A11333">
        <v>2026</v>
      </c>
      <c r="B11333" t="s">
        <v>1050</v>
      </c>
      <c r="C11333" t="s">
        <v>1013</v>
      </c>
      <c r="D11333" t="s">
        <v>964</v>
      </c>
      <c r="E11333" t="s">
        <v>1015</v>
      </c>
      <c r="F11333" s="86">
        <v>610484.00867713697</v>
      </c>
    </row>
    <row r="11334" spans="1:6">
      <c r="A11334">
        <v>2027</v>
      </c>
      <c r="B11334" t="s">
        <v>1050</v>
      </c>
      <c r="C11334" t="s">
        <v>1013</v>
      </c>
      <c r="D11334" t="s">
        <v>964</v>
      </c>
      <c r="E11334" t="s">
        <v>1015</v>
      </c>
      <c r="F11334" s="86">
        <v>618044.70265785605</v>
      </c>
    </row>
    <row r="11335" spans="1:6">
      <c r="A11335">
        <v>2028</v>
      </c>
      <c r="B11335" t="s">
        <v>1050</v>
      </c>
      <c r="C11335" t="s">
        <v>1013</v>
      </c>
      <c r="D11335" t="s">
        <v>964</v>
      </c>
      <c r="E11335" t="s">
        <v>1015</v>
      </c>
      <c r="F11335" s="86">
        <v>625420.24665424996</v>
      </c>
    </row>
    <row r="11336" spans="1:6">
      <c r="A11336">
        <v>2029</v>
      </c>
      <c r="B11336" t="s">
        <v>1050</v>
      </c>
      <c r="C11336" t="s">
        <v>1013</v>
      </c>
      <c r="D11336" t="s">
        <v>964</v>
      </c>
      <c r="E11336" t="s">
        <v>1015</v>
      </c>
      <c r="F11336" s="86">
        <v>632526.369195343</v>
      </c>
    </row>
    <row r="11337" spans="1:6">
      <c r="A11337">
        <v>2030</v>
      </c>
      <c r="B11337" t="s">
        <v>1050</v>
      </c>
      <c r="C11337" t="s">
        <v>1013</v>
      </c>
      <c r="D11337" t="s">
        <v>964</v>
      </c>
      <c r="E11337" t="s">
        <v>1015</v>
      </c>
      <c r="F11337" s="86">
        <v>639363.66901942599</v>
      </c>
    </row>
    <row r="11338" spans="1:6">
      <c r="A11338">
        <v>2031</v>
      </c>
      <c r="B11338" t="s">
        <v>1050</v>
      </c>
      <c r="C11338" t="s">
        <v>1013</v>
      </c>
      <c r="D11338" t="s">
        <v>964</v>
      </c>
      <c r="E11338" t="s">
        <v>1015</v>
      </c>
      <c r="F11338" s="86">
        <v>645919.34263452305</v>
      </c>
    </row>
    <row r="11339" spans="1:6">
      <c r="A11339">
        <v>2032</v>
      </c>
      <c r="B11339" t="s">
        <v>1050</v>
      </c>
      <c r="C11339" t="s">
        <v>1013</v>
      </c>
      <c r="D11339" t="s">
        <v>964</v>
      </c>
      <c r="E11339" t="s">
        <v>1015</v>
      </c>
      <c r="F11339" s="86">
        <v>652084.18008388404</v>
      </c>
    </row>
    <row r="11340" spans="1:6">
      <c r="A11340">
        <v>2033</v>
      </c>
      <c r="B11340" t="s">
        <v>1050</v>
      </c>
      <c r="C11340" t="s">
        <v>1013</v>
      </c>
      <c r="D11340" t="s">
        <v>964</v>
      </c>
      <c r="E11340" t="s">
        <v>1015</v>
      </c>
      <c r="F11340" s="86">
        <v>657819.27671942196</v>
      </c>
    </row>
    <row r="11341" spans="1:6">
      <c r="A11341">
        <v>2034</v>
      </c>
      <c r="B11341" t="s">
        <v>1050</v>
      </c>
      <c r="C11341" t="s">
        <v>1013</v>
      </c>
      <c r="D11341" t="s">
        <v>964</v>
      </c>
      <c r="E11341" t="s">
        <v>1015</v>
      </c>
      <c r="F11341" s="86">
        <v>663102.514832785</v>
      </c>
    </row>
    <row r="11342" spans="1:6">
      <c r="A11342">
        <v>2035</v>
      </c>
      <c r="B11342" t="s">
        <v>1050</v>
      </c>
      <c r="C11342" t="s">
        <v>1013</v>
      </c>
      <c r="D11342" t="s">
        <v>964</v>
      </c>
      <c r="E11342" t="s">
        <v>1015</v>
      </c>
      <c r="F11342" s="86">
        <v>667870.05043010402</v>
      </c>
    </row>
    <row r="11343" spans="1:6">
      <c r="A11343">
        <v>2036</v>
      </c>
      <c r="B11343" t="s">
        <v>1050</v>
      </c>
      <c r="C11343" t="s">
        <v>1013</v>
      </c>
      <c r="D11343" t="s">
        <v>964</v>
      </c>
      <c r="E11343" t="s">
        <v>1015</v>
      </c>
      <c r="F11343" s="86">
        <v>672034.68750746804</v>
      </c>
    </row>
    <row r="11344" spans="1:6">
      <c r="A11344">
        <v>2037</v>
      </c>
      <c r="B11344" t="s">
        <v>1050</v>
      </c>
      <c r="C11344" t="s">
        <v>1013</v>
      </c>
      <c r="D11344" t="s">
        <v>964</v>
      </c>
      <c r="E11344" t="s">
        <v>1015</v>
      </c>
      <c r="F11344" s="86">
        <v>675441.31428406504</v>
      </c>
    </row>
    <row r="11345" spans="1:6">
      <c r="A11345">
        <v>2038</v>
      </c>
      <c r="B11345" t="s">
        <v>1050</v>
      </c>
      <c r="C11345" t="s">
        <v>1013</v>
      </c>
      <c r="D11345" t="s">
        <v>964</v>
      </c>
      <c r="E11345" t="s">
        <v>1015</v>
      </c>
      <c r="F11345" s="86">
        <v>678244.66749716003</v>
      </c>
    </row>
    <row r="11346" spans="1:6">
      <c r="A11346">
        <v>2039</v>
      </c>
      <c r="B11346" t="s">
        <v>1050</v>
      </c>
      <c r="C11346" t="s">
        <v>1013</v>
      </c>
      <c r="D11346" t="s">
        <v>964</v>
      </c>
      <c r="E11346" t="s">
        <v>1015</v>
      </c>
      <c r="F11346" s="86">
        <v>680242.92631242506</v>
      </c>
    </row>
    <row r="11347" spans="1:6">
      <c r="A11347">
        <v>2040</v>
      </c>
      <c r="B11347" t="s">
        <v>1050</v>
      </c>
      <c r="C11347" t="s">
        <v>1013</v>
      </c>
      <c r="D11347" t="s">
        <v>964</v>
      </c>
      <c r="E11347" t="s">
        <v>1015</v>
      </c>
      <c r="F11347" s="86">
        <v>681634.98056075</v>
      </c>
    </row>
    <row r="11348" spans="1:6">
      <c r="A11348">
        <v>2041</v>
      </c>
      <c r="B11348" t="s">
        <v>1050</v>
      </c>
      <c r="C11348" t="s">
        <v>1013</v>
      </c>
      <c r="D11348" t="s">
        <v>964</v>
      </c>
      <c r="E11348" t="s">
        <v>1015</v>
      </c>
      <c r="F11348" s="86">
        <v>682508.23823571799</v>
      </c>
    </row>
    <row r="11349" spans="1:6">
      <c r="A11349">
        <v>2042</v>
      </c>
      <c r="B11349" t="s">
        <v>1050</v>
      </c>
      <c r="C11349" t="s">
        <v>1013</v>
      </c>
      <c r="D11349" t="s">
        <v>964</v>
      </c>
      <c r="E11349" t="s">
        <v>1015</v>
      </c>
      <c r="F11349" s="86">
        <v>682858.96713584894</v>
      </c>
    </row>
    <row r="11350" spans="1:6">
      <c r="A11350">
        <v>2043</v>
      </c>
      <c r="B11350" t="s">
        <v>1050</v>
      </c>
      <c r="C11350" t="s">
        <v>1013</v>
      </c>
      <c r="D11350" t="s">
        <v>964</v>
      </c>
      <c r="E11350" t="s">
        <v>1015</v>
      </c>
      <c r="F11350" s="86">
        <v>682912.57529342803</v>
      </c>
    </row>
    <row r="11351" spans="1:6">
      <c r="A11351">
        <v>2044</v>
      </c>
      <c r="B11351" t="s">
        <v>1050</v>
      </c>
      <c r="C11351" t="s">
        <v>1013</v>
      </c>
      <c r="D11351" t="s">
        <v>964</v>
      </c>
      <c r="E11351" t="s">
        <v>1015</v>
      </c>
      <c r="F11351" s="86">
        <v>682753.16424029099</v>
      </c>
    </row>
    <row r="11352" spans="1:6">
      <c r="A11352">
        <v>2045</v>
      </c>
      <c r="B11352" t="s">
        <v>1050</v>
      </c>
      <c r="C11352" t="s">
        <v>1013</v>
      </c>
      <c r="D11352" t="s">
        <v>964</v>
      </c>
      <c r="E11352" t="s">
        <v>1015</v>
      </c>
      <c r="F11352" s="86">
        <v>682479.46686964203</v>
      </c>
    </row>
    <row r="11353" spans="1:6">
      <c r="A11353">
        <v>2046</v>
      </c>
      <c r="B11353" t="s">
        <v>1050</v>
      </c>
      <c r="C11353" t="s">
        <v>1013</v>
      </c>
      <c r="D11353" t="s">
        <v>964</v>
      </c>
      <c r="E11353" t="s">
        <v>1015</v>
      </c>
      <c r="F11353" s="86">
        <v>682137.60039508401</v>
      </c>
    </row>
    <row r="11354" spans="1:6">
      <c r="A11354">
        <v>2047</v>
      </c>
      <c r="B11354" t="s">
        <v>1050</v>
      </c>
      <c r="C11354" t="s">
        <v>1013</v>
      </c>
      <c r="D11354" t="s">
        <v>964</v>
      </c>
      <c r="E11354" t="s">
        <v>1015</v>
      </c>
      <c r="F11354" s="86">
        <v>681768.38066504197</v>
      </c>
    </row>
    <row r="11355" spans="1:6">
      <c r="A11355">
        <v>2048</v>
      </c>
      <c r="B11355" t="s">
        <v>1050</v>
      </c>
      <c r="C11355" t="s">
        <v>1013</v>
      </c>
      <c r="D11355" t="s">
        <v>964</v>
      </c>
      <c r="E11355" t="s">
        <v>1015</v>
      </c>
      <c r="F11355" s="86">
        <v>681387.55336055194</v>
      </c>
    </row>
    <row r="11356" spans="1:6">
      <c r="A11356">
        <v>2049</v>
      </c>
      <c r="B11356" t="s">
        <v>1050</v>
      </c>
      <c r="C11356" t="s">
        <v>1013</v>
      </c>
      <c r="D11356" t="s">
        <v>964</v>
      </c>
      <c r="E11356" t="s">
        <v>1015</v>
      </c>
      <c r="F11356" s="86">
        <v>680973.65220999694</v>
      </c>
    </row>
    <row r="11357" spans="1:6">
      <c r="A11357">
        <v>2050</v>
      </c>
      <c r="B11357" t="s">
        <v>1050</v>
      </c>
      <c r="C11357" t="s">
        <v>1013</v>
      </c>
      <c r="D11357" t="s">
        <v>964</v>
      </c>
      <c r="E11357" t="s">
        <v>1015</v>
      </c>
      <c r="F11357" s="86">
        <v>680495.08051137195</v>
      </c>
    </row>
    <row r="11358" spans="1:6">
      <c r="A11358">
        <v>2017</v>
      </c>
      <c r="B11358" t="s">
        <v>1051</v>
      </c>
      <c r="C11358" t="s">
        <v>1013</v>
      </c>
      <c r="D11358" t="s">
        <v>964</v>
      </c>
      <c r="E11358" t="s">
        <v>1015</v>
      </c>
      <c r="F11358" s="86">
        <v>38065.394656818004</v>
      </c>
    </row>
    <row r="11359" spans="1:6">
      <c r="A11359">
        <v>2018</v>
      </c>
      <c r="B11359" t="s">
        <v>1051</v>
      </c>
      <c r="C11359" t="s">
        <v>1013</v>
      </c>
      <c r="D11359" t="s">
        <v>964</v>
      </c>
      <c r="E11359" t="s">
        <v>1015</v>
      </c>
      <c r="F11359" s="86">
        <v>38219.939000311497</v>
      </c>
    </row>
    <row r="11360" spans="1:6">
      <c r="A11360">
        <v>2019</v>
      </c>
      <c r="B11360" t="s">
        <v>1051</v>
      </c>
      <c r="C11360" t="s">
        <v>1013</v>
      </c>
      <c r="D11360" t="s">
        <v>964</v>
      </c>
      <c r="E11360" t="s">
        <v>1015</v>
      </c>
      <c r="F11360" s="86">
        <v>38383.579188422897</v>
      </c>
    </row>
    <row r="11361" spans="1:6">
      <c r="A11361">
        <v>2020</v>
      </c>
      <c r="B11361" t="s">
        <v>1051</v>
      </c>
      <c r="C11361" t="s">
        <v>1013</v>
      </c>
      <c r="D11361" t="s">
        <v>964</v>
      </c>
      <c r="E11361" t="s">
        <v>1015</v>
      </c>
      <c r="F11361" s="86">
        <v>38542.599250454899</v>
      </c>
    </row>
    <row r="11362" spans="1:6">
      <c r="A11362">
        <v>2021</v>
      </c>
      <c r="B11362" t="s">
        <v>1051</v>
      </c>
      <c r="C11362" t="s">
        <v>1013</v>
      </c>
      <c r="D11362" t="s">
        <v>964</v>
      </c>
      <c r="E11362" t="s">
        <v>1015</v>
      </c>
      <c r="F11362" s="86">
        <v>38674.788225540302</v>
      </c>
    </row>
    <row r="11363" spans="1:6">
      <c r="A11363">
        <v>2022</v>
      </c>
      <c r="B11363" t="s">
        <v>1051</v>
      </c>
      <c r="C11363" t="s">
        <v>1013</v>
      </c>
      <c r="D11363" t="s">
        <v>964</v>
      </c>
      <c r="E11363" t="s">
        <v>1015</v>
      </c>
      <c r="F11363" s="86">
        <v>38776.623298946797</v>
      </c>
    </row>
    <row r="11364" spans="1:6">
      <c r="A11364">
        <v>2023</v>
      </c>
      <c r="B11364" t="s">
        <v>1051</v>
      </c>
      <c r="C11364" t="s">
        <v>1013</v>
      </c>
      <c r="D11364" t="s">
        <v>964</v>
      </c>
      <c r="E11364" t="s">
        <v>1015</v>
      </c>
      <c r="F11364" s="86">
        <v>38833.959042039103</v>
      </c>
    </row>
    <row r="11365" spans="1:6">
      <c r="A11365">
        <v>2024</v>
      </c>
      <c r="B11365" t="s">
        <v>1051</v>
      </c>
      <c r="C11365" t="s">
        <v>1013</v>
      </c>
      <c r="D11365" t="s">
        <v>964</v>
      </c>
      <c r="E11365" t="s">
        <v>1015</v>
      </c>
      <c r="F11365" s="86">
        <v>38840.675302100499</v>
      </c>
    </row>
    <row r="11366" spans="1:6">
      <c r="A11366">
        <v>2025</v>
      </c>
      <c r="B11366" t="s">
        <v>1051</v>
      </c>
      <c r="C11366" t="s">
        <v>1013</v>
      </c>
      <c r="D11366" t="s">
        <v>964</v>
      </c>
      <c r="E11366" t="s">
        <v>1015</v>
      </c>
      <c r="F11366" s="86">
        <v>38777.062251163603</v>
      </c>
    </row>
    <row r="11367" spans="1:6">
      <c r="A11367">
        <v>2026</v>
      </c>
      <c r="B11367" t="s">
        <v>1051</v>
      </c>
      <c r="C11367" t="s">
        <v>1013</v>
      </c>
      <c r="D11367" t="s">
        <v>964</v>
      </c>
      <c r="E11367" t="s">
        <v>1015</v>
      </c>
      <c r="F11367" s="86">
        <v>38631.153990066297</v>
      </c>
    </row>
    <row r="11368" spans="1:6">
      <c r="A11368">
        <v>2027</v>
      </c>
      <c r="B11368" t="s">
        <v>1051</v>
      </c>
      <c r="C11368" t="s">
        <v>1013</v>
      </c>
      <c r="D11368" t="s">
        <v>964</v>
      </c>
      <c r="E11368" t="s">
        <v>1015</v>
      </c>
      <c r="F11368" s="86">
        <v>38379.454920254597</v>
      </c>
    </row>
    <row r="11369" spans="1:6">
      <c r="A11369">
        <v>2028</v>
      </c>
      <c r="B11369" t="s">
        <v>1051</v>
      </c>
      <c r="C11369" t="s">
        <v>1013</v>
      </c>
      <c r="D11369" t="s">
        <v>964</v>
      </c>
      <c r="E11369" t="s">
        <v>1015</v>
      </c>
      <c r="F11369" s="86">
        <v>38000.779820023701</v>
      </c>
    </row>
    <row r="11370" spans="1:6">
      <c r="A11370">
        <v>2029</v>
      </c>
      <c r="B11370" t="s">
        <v>1051</v>
      </c>
      <c r="C11370" t="s">
        <v>1013</v>
      </c>
      <c r="D11370" t="s">
        <v>964</v>
      </c>
      <c r="E11370" t="s">
        <v>1015</v>
      </c>
      <c r="F11370" s="86">
        <v>37484.874921308699</v>
      </c>
    </row>
    <row r="11371" spans="1:6">
      <c r="A11371">
        <v>2030</v>
      </c>
      <c r="B11371" t="s">
        <v>1051</v>
      </c>
      <c r="C11371" t="s">
        <v>1013</v>
      </c>
      <c r="D11371" t="s">
        <v>964</v>
      </c>
      <c r="E11371" t="s">
        <v>1015</v>
      </c>
      <c r="F11371" s="86">
        <v>36823.1128534116</v>
      </c>
    </row>
    <row r="11372" spans="1:6">
      <c r="A11372">
        <v>2031</v>
      </c>
      <c r="B11372" t="s">
        <v>1051</v>
      </c>
      <c r="C11372" t="s">
        <v>1013</v>
      </c>
      <c r="D11372" t="s">
        <v>964</v>
      </c>
      <c r="E11372" t="s">
        <v>1015</v>
      </c>
      <c r="F11372" s="86">
        <v>36031.871020659601</v>
      </c>
    </row>
    <row r="11373" spans="1:6">
      <c r="A11373">
        <v>2032</v>
      </c>
      <c r="B11373" t="s">
        <v>1051</v>
      </c>
      <c r="C11373" t="s">
        <v>1013</v>
      </c>
      <c r="D11373" t="s">
        <v>964</v>
      </c>
      <c r="E11373" t="s">
        <v>1015</v>
      </c>
      <c r="F11373" s="86">
        <v>35134.088857490198</v>
      </c>
    </row>
    <row r="11374" spans="1:6">
      <c r="A11374">
        <v>2033</v>
      </c>
      <c r="B11374" t="s">
        <v>1051</v>
      </c>
      <c r="C11374" t="s">
        <v>1013</v>
      </c>
      <c r="D11374" t="s">
        <v>964</v>
      </c>
      <c r="E11374" t="s">
        <v>1015</v>
      </c>
      <c r="F11374" s="86">
        <v>34161.304456437101</v>
      </c>
    </row>
    <row r="11375" spans="1:6">
      <c r="A11375">
        <v>2034</v>
      </c>
      <c r="B11375" t="s">
        <v>1051</v>
      </c>
      <c r="C11375" t="s">
        <v>1013</v>
      </c>
      <c r="D11375" t="s">
        <v>964</v>
      </c>
      <c r="E11375" t="s">
        <v>1015</v>
      </c>
      <c r="F11375" s="86">
        <v>33147.110474697598</v>
      </c>
    </row>
    <row r="11376" spans="1:6">
      <c r="A11376">
        <v>2035</v>
      </c>
      <c r="B11376" t="s">
        <v>1051</v>
      </c>
      <c r="C11376" t="s">
        <v>1013</v>
      </c>
      <c r="D11376" t="s">
        <v>964</v>
      </c>
      <c r="E11376" t="s">
        <v>1015</v>
      </c>
      <c r="F11376" s="86">
        <v>32149.130943901</v>
      </c>
    </row>
    <row r="11377" spans="1:6">
      <c r="A11377">
        <v>2036</v>
      </c>
      <c r="B11377" t="s">
        <v>1051</v>
      </c>
      <c r="C11377" t="s">
        <v>1013</v>
      </c>
      <c r="D11377" t="s">
        <v>964</v>
      </c>
      <c r="E11377" t="s">
        <v>1015</v>
      </c>
      <c r="F11377" s="86">
        <v>31172.5772628294</v>
      </c>
    </row>
    <row r="11378" spans="1:6">
      <c r="A11378">
        <v>2037</v>
      </c>
      <c r="B11378" t="s">
        <v>1051</v>
      </c>
      <c r="C11378" t="s">
        <v>1013</v>
      </c>
      <c r="D11378" t="s">
        <v>964</v>
      </c>
      <c r="E11378" t="s">
        <v>1015</v>
      </c>
      <c r="F11378" s="86">
        <v>30213.146713910501</v>
      </c>
    </row>
    <row r="11379" spans="1:6">
      <c r="A11379">
        <v>2038</v>
      </c>
      <c r="B11379" t="s">
        <v>1051</v>
      </c>
      <c r="C11379" t="s">
        <v>1013</v>
      </c>
      <c r="D11379" t="s">
        <v>964</v>
      </c>
      <c r="E11379" t="s">
        <v>1015</v>
      </c>
      <c r="F11379" s="86">
        <v>29279.020379601101</v>
      </c>
    </row>
    <row r="11380" spans="1:6">
      <c r="A11380">
        <v>2039</v>
      </c>
      <c r="B11380" t="s">
        <v>1051</v>
      </c>
      <c r="C11380" t="s">
        <v>1013</v>
      </c>
      <c r="D11380" t="s">
        <v>964</v>
      </c>
      <c r="E11380" t="s">
        <v>1015</v>
      </c>
      <c r="F11380" s="86">
        <v>28373.0330736168</v>
      </c>
    </row>
    <row r="11381" spans="1:6">
      <c r="A11381">
        <v>2040</v>
      </c>
      <c r="B11381" t="s">
        <v>1051</v>
      </c>
      <c r="C11381" t="s">
        <v>1013</v>
      </c>
      <c r="D11381" t="s">
        <v>964</v>
      </c>
      <c r="E11381" t="s">
        <v>1015</v>
      </c>
      <c r="F11381" s="86">
        <v>27510.962556242899</v>
      </c>
    </row>
    <row r="11382" spans="1:6">
      <c r="A11382">
        <v>2041</v>
      </c>
      <c r="B11382" t="s">
        <v>1051</v>
      </c>
      <c r="C11382" t="s">
        <v>1013</v>
      </c>
      <c r="D11382" t="s">
        <v>964</v>
      </c>
      <c r="E11382" t="s">
        <v>1015</v>
      </c>
      <c r="F11382" s="86">
        <v>26702.639735649402</v>
      </c>
    </row>
    <row r="11383" spans="1:6">
      <c r="A11383">
        <v>2042</v>
      </c>
      <c r="B11383" t="s">
        <v>1051</v>
      </c>
      <c r="C11383" t="s">
        <v>1013</v>
      </c>
      <c r="D11383" t="s">
        <v>964</v>
      </c>
      <c r="E11383" t="s">
        <v>1015</v>
      </c>
      <c r="F11383" s="86">
        <v>25965.096156118499</v>
      </c>
    </row>
    <row r="11384" spans="1:6">
      <c r="A11384">
        <v>2043</v>
      </c>
      <c r="B11384" t="s">
        <v>1051</v>
      </c>
      <c r="C11384" t="s">
        <v>1013</v>
      </c>
      <c r="D11384" t="s">
        <v>964</v>
      </c>
      <c r="E11384" t="s">
        <v>1015</v>
      </c>
      <c r="F11384" s="86">
        <v>25307.538088585701</v>
      </c>
    </row>
    <row r="11385" spans="1:6">
      <c r="A11385">
        <v>2044</v>
      </c>
      <c r="B11385" t="s">
        <v>1051</v>
      </c>
      <c r="C11385" t="s">
        <v>1013</v>
      </c>
      <c r="D11385" t="s">
        <v>964</v>
      </c>
      <c r="E11385" t="s">
        <v>1015</v>
      </c>
      <c r="F11385" s="86">
        <v>24743.333475839001</v>
      </c>
    </row>
    <row r="11386" spans="1:6">
      <c r="A11386">
        <v>2045</v>
      </c>
      <c r="B11386" t="s">
        <v>1051</v>
      </c>
      <c r="C11386" t="s">
        <v>1013</v>
      </c>
      <c r="D11386" t="s">
        <v>964</v>
      </c>
      <c r="E11386" t="s">
        <v>1015</v>
      </c>
      <c r="F11386" s="86">
        <v>24277.119459679001</v>
      </c>
    </row>
    <row r="11387" spans="1:6">
      <c r="A11387">
        <v>2046</v>
      </c>
      <c r="B11387" t="s">
        <v>1051</v>
      </c>
      <c r="C11387" t="s">
        <v>1013</v>
      </c>
      <c r="D11387" t="s">
        <v>964</v>
      </c>
      <c r="E11387" t="s">
        <v>1015</v>
      </c>
      <c r="F11387" s="86">
        <v>23908.022269085901</v>
      </c>
    </row>
    <row r="11388" spans="1:6">
      <c r="A11388">
        <v>2047</v>
      </c>
      <c r="B11388" t="s">
        <v>1051</v>
      </c>
      <c r="C11388" t="s">
        <v>1013</v>
      </c>
      <c r="D11388" t="s">
        <v>964</v>
      </c>
      <c r="E11388" t="s">
        <v>1015</v>
      </c>
      <c r="F11388" s="86">
        <v>23634.0340519741</v>
      </c>
    </row>
    <row r="11389" spans="1:6">
      <c r="A11389">
        <v>2048</v>
      </c>
      <c r="B11389" t="s">
        <v>1051</v>
      </c>
      <c r="C11389" t="s">
        <v>1013</v>
      </c>
      <c r="D11389" t="s">
        <v>964</v>
      </c>
      <c r="E11389" t="s">
        <v>1015</v>
      </c>
      <c r="F11389" s="86">
        <v>23443.8240173136</v>
      </c>
    </row>
    <row r="11390" spans="1:6">
      <c r="A11390">
        <v>2049</v>
      </c>
      <c r="B11390" t="s">
        <v>1051</v>
      </c>
      <c r="C11390" t="s">
        <v>1013</v>
      </c>
      <c r="D11390" t="s">
        <v>964</v>
      </c>
      <c r="E11390" t="s">
        <v>1015</v>
      </c>
      <c r="F11390" s="86">
        <v>23329.617162823</v>
      </c>
    </row>
    <row r="11391" spans="1:6">
      <c r="A11391">
        <v>2050</v>
      </c>
      <c r="B11391" t="s">
        <v>1051</v>
      </c>
      <c r="C11391" t="s">
        <v>1013</v>
      </c>
      <c r="D11391" t="s">
        <v>964</v>
      </c>
      <c r="E11391" t="s">
        <v>1015</v>
      </c>
      <c r="F11391" s="86">
        <v>23274.988987784</v>
      </c>
    </row>
    <row r="11392" spans="1:6">
      <c r="A11392">
        <v>2017</v>
      </c>
      <c r="B11392" t="s">
        <v>1052</v>
      </c>
      <c r="C11392" t="s">
        <v>1013</v>
      </c>
      <c r="D11392" t="s">
        <v>964</v>
      </c>
      <c r="E11392" t="s">
        <v>1015</v>
      </c>
      <c r="F11392" s="86">
        <v>7289678.0578672597</v>
      </c>
    </row>
    <row r="11393" spans="1:6">
      <c r="A11393">
        <v>2018</v>
      </c>
      <c r="B11393" t="s">
        <v>1052</v>
      </c>
      <c r="C11393" t="s">
        <v>1013</v>
      </c>
      <c r="D11393" t="s">
        <v>964</v>
      </c>
      <c r="E11393" t="s">
        <v>1015</v>
      </c>
      <c r="F11393" s="86">
        <v>7336644.4204761302</v>
      </c>
    </row>
    <row r="11394" spans="1:6">
      <c r="A11394">
        <v>2019</v>
      </c>
      <c r="B11394" t="s">
        <v>1052</v>
      </c>
      <c r="C11394" t="s">
        <v>1013</v>
      </c>
      <c r="D11394" t="s">
        <v>964</v>
      </c>
      <c r="E11394" t="s">
        <v>1015</v>
      </c>
      <c r="F11394" s="86">
        <v>7384302.5310444301</v>
      </c>
    </row>
    <row r="11395" spans="1:6">
      <c r="A11395">
        <v>2020</v>
      </c>
      <c r="B11395" t="s">
        <v>1052</v>
      </c>
      <c r="C11395" t="s">
        <v>1013</v>
      </c>
      <c r="D11395" t="s">
        <v>964</v>
      </c>
      <c r="E11395" t="s">
        <v>1015</v>
      </c>
      <c r="F11395" s="86">
        <v>7427380.7714579897</v>
      </c>
    </row>
    <row r="11396" spans="1:6">
      <c r="A11396">
        <v>2021</v>
      </c>
      <c r="B11396" t="s">
        <v>1052</v>
      </c>
      <c r="C11396" t="s">
        <v>1013</v>
      </c>
      <c r="D11396" t="s">
        <v>964</v>
      </c>
      <c r="E11396" t="s">
        <v>1015</v>
      </c>
      <c r="F11396" s="86">
        <v>7468437.5963410297</v>
      </c>
    </row>
    <row r="11397" spans="1:6">
      <c r="A11397">
        <v>2022</v>
      </c>
      <c r="B11397" t="s">
        <v>1052</v>
      </c>
      <c r="C11397" t="s">
        <v>1013</v>
      </c>
      <c r="D11397" t="s">
        <v>964</v>
      </c>
      <c r="E11397" t="s">
        <v>1015</v>
      </c>
      <c r="F11397" s="86">
        <v>7508303.5454229303</v>
      </c>
    </row>
    <row r="11398" spans="1:6">
      <c r="A11398">
        <v>2023</v>
      </c>
      <c r="B11398" t="s">
        <v>1052</v>
      </c>
      <c r="C11398" t="s">
        <v>1013</v>
      </c>
      <c r="D11398" t="s">
        <v>964</v>
      </c>
      <c r="E11398" t="s">
        <v>1015</v>
      </c>
      <c r="F11398" s="86">
        <v>7545462.6045457497</v>
      </c>
    </row>
    <row r="11399" spans="1:6">
      <c r="A11399">
        <v>2024</v>
      </c>
      <c r="B11399" t="s">
        <v>1052</v>
      </c>
      <c r="C11399" t="s">
        <v>1013</v>
      </c>
      <c r="D11399" t="s">
        <v>964</v>
      </c>
      <c r="E11399" t="s">
        <v>1015</v>
      </c>
      <c r="F11399" s="86">
        <v>7579729.01764182</v>
      </c>
    </row>
    <row r="11400" spans="1:6">
      <c r="A11400">
        <v>2025</v>
      </c>
      <c r="B11400" t="s">
        <v>1052</v>
      </c>
      <c r="C11400" t="s">
        <v>1013</v>
      </c>
      <c r="D11400" t="s">
        <v>964</v>
      </c>
      <c r="E11400" t="s">
        <v>1015</v>
      </c>
      <c r="F11400" s="86">
        <v>7612496.0290063499</v>
      </c>
    </row>
    <row r="11401" spans="1:6">
      <c r="A11401">
        <v>2026</v>
      </c>
      <c r="B11401" t="s">
        <v>1052</v>
      </c>
      <c r="C11401" t="s">
        <v>1013</v>
      </c>
      <c r="D11401" t="s">
        <v>964</v>
      </c>
      <c r="E11401" t="s">
        <v>1015</v>
      </c>
      <c r="F11401" s="86">
        <v>7643483.45017704</v>
      </c>
    </row>
    <row r="11402" spans="1:6">
      <c r="A11402">
        <v>2027</v>
      </c>
      <c r="B11402" t="s">
        <v>1052</v>
      </c>
      <c r="C11402" t="s">
        <v>1013</v>
      </c>
      <c r="D11402" t="s">
        <v>964</v>
      </c>
      <c r="E11402" t="s">
        <v>1015</v>
      </c>
      <c r="F11402" s="86">
        <v>7672395.5501761697</v>
      </c>
    </row>
    <row r="11403" spans="1:6">
      <c r="A11403">
        <v>2028</v>
      </c>
      <c r="B11403" t="s">
        <v>1052</v>
      </c>
      <c r="C11403" t="s">
        <v>1013</v>
      </c>
      <c r="D11403" t="s">
        <v>964</v>
      </c>
      <c r="E11403" t="s">
        <v>1015</v>
      </c>
      <c r="F11403" s="86">
        <v>7697046.2206035601</v>
      </c>
    </row>
    <row r="11404" spans="1:6">
      <c r="A11404">
        <v>2029</v>
      </c>
      <c r="B11404" t="s">
        <v>1052</v>
      </c>
      <c r="C11404" t="s">
        <v>1013</v>
      </c>
      <c r="D11404" t="s">
        <v>964</v>
      </c>
      <c r="E11404" t="s">
        <v>1015</v>
      </c>
      <c r="F11404" s="86">
        <v>7719668.4566603899</v>
      </c>
    </row>
    <row r="11405" spans="1:6">
      <c r="A11405">
        <v>2030</v>
      </c>
      <c r="B11405" t="s">
        <v>1052</v>
      </c>
      <c r="C11405" t="s">
        <v>1013</v>
      </c>
      <c r="D11405" t="s">
        <v>964</v>
      </c>
      <c r="E11405" t="s">
        <v>1015</v>
      </c>
      <c r="F11405" s="86">
        <v>7737883.5723113203</v>
      </c>
    </row>
    <row r="11406" spans="1:6">
      <c r="A11406">
        <v>2031</v>
      </c>
      <c r="B11406" t="s">
        <v>1052</v>
      </c>
      <c r="C11406" t="s">
        <v>1013</v>
      </c>
      <c r="D11406" t="s">
        <v>964</v>
      </c>
      <c r="E11406" t="s">
        <v>1015</v>
      </c>
      <c r="F11406" s="86">
        <v>7752925.4730192898</v>
      </c>
    </row>
    <row r="11407" spans="1:6">
      <c r="A11407">
        <v>2032</v>
      </c>
      <c r="B11407" t="s">
        <v>1052</v>
      </c>
      <c r="C11407" t="s">
        <v>1013</v>
      </c>
      <c r="D11407" t="s">
        <v>964</v>
      </c>
      <c r="E11407" t="s">
        <v>1015</v>
      </c>
      <c r="F11407" s="86">
        <v>7762275.8890122296</v>
      </c>
    </row>
    <row r="11408" spans="1:6">
      <c r="A11408">
        <v>2033</v>
      </c>
      <c r="B11408" t="s">
        <v>1052</v>
      </c>
      <c r="C11408" t="s">
        <v>1013</v>
      </c>
      <c r="D11408" t="s">
        <v>964</v>
      </c>
      <c r="E11408" t="s">
        <v>1015</v>
      </c>
      <c r="F11408" s="86">
        <v>7770626.5079176696</v>
      </c>
    </row>
    <row r="11409" spans="1:6">
      <c r="A11409">
        <v>2034</v>
      </c>
      <c r="B11409" t="s">
        <v>1052</v>
      </c>
      <c r="C11409" t="s">
        <v>1013</v>
      </c>
      <c r="D11409" t="s">
        <v>964</v>
      </c>
      <c r="E11409" t="s">
        <v>1015</v>
      </c>
      <c r="F11409" s="86">
        <v>7774300.5389744602</v>
      </c>
    </row>
    <row r="11410" spans="1:6">
      <c r="A11410">
        <v>2035</v>
      </c>
      <c r="B11410" t="s">
        <v>1052</v>
      </c>
      <c r="C11410" t="s">
        <v>1013</v>
      </c>
      <c r="D11410" t="s">
        <v>964</v>
      </c>
      <c r="E11410" t="s">
        <v>1015</v>
      </c>
      <c r="F11410" s="86">
        <v>7774381.1963933297</v>
      </c>
    </row>
    <row r="11411" spans="1:6">
      <c r="A11411">
        <v>2036</v>
      </c>
      <c r="B11411" t="s">
        <v>1052</v>
      </c>
      <c r="C11411" t="s">
        <v>1013</v>
      </c>
      <c r="D11411" t="s">
        <v>964</v>
      </c>
      <c r="E11411" t="s">
        <v>1015</v>
      </c>
      <c r="F11411" s="86">
        <v>7771270.6270609796</v>
      </c>
    </row>
    <row r="11412" spans="1:6">
      <c r="A11412">
        <v>2037</v>
      </c>
      <c r="B11412" t="s">
        <v>1052</v>
      </c>
      <c r="C11412" t="s">
        <v>1013</v>
      </c>
      <c r="D11412" t="s">
        <v>964</v>
      </c>
      <c r="E11412" t="s">
        <v>1015</v>
      </c>
      <c r="F11412" s="86">
        <v>7765783.1060849503</v>
      </c>
    </row>
    <row r="11413" spans="1:6">
      <c r="A11413">
        <v>2038</v>
      </c>
      <c r="B11413" t="s">
        <v>1052</v>
      </c>
      <c r="C11413" t="s">
        <v>1013</v>
      </c>
      <c r="D11413" t="s">
        <v>964</v>
      </c>
      <c r="E11413" t="s">
        <v>1015</v>
      </c>
      <c r="F11413" s="86">
        <v>7758307.0682262899</v>
      </c>
    </row>
    <row r="11414" spans="1:6">
      <c r="A11414">
        <v>2039</v>
      </c>
      <c r="B11414" t="s">
        <v>1052</v>
      </c>
      <c r="C11414" t="s">
        <v>1013</v>
      </c>
      <c r="D11414" t="s">
        <v>964</v>
      </c>
      <c r="E11414" t="s">
        <v>1015</v>
      </c>
      <c r="F11414" s="86">
        <v>7748711.0919984002</v>
      </c>
    </row>
    <row r="11415" spans="1:6">
      <c r="A11415">
        <v>2040</v>
      </c>
      <c r="B11415" t="s">
        <v>1052</v>
      </c>
      <c r="C11415" t="s">
        <v>1013</v>
      </c>
      <c r="D11415" t="s">
        <v>964</v>
      </c>
      <c r="E11415" t="s">
        <v>1015</v>
      </c>
      <c r="F11415" s="86">
        <v>7738078.7790861204</v>
      </c>
    </row>
    <row r="11416" spans="1:6">
      <c r="A11416">
        <v>2041</v>
      </c>
      <c r="B11416" t="s">
        <v>1052</v>
      </c>
      <c r="C11416" t="s">
        <v>1013</v>
      </c>
      <c r="D11416" t="s">
        <v>964</v>
      </c>
      <c r="E11416" t="s">
        <v>1015</v>
      </c>
      <c r="F11416" s="86">
        <v>7724469.1366291596</v>
      </c>
    </row>
    <row r="11417" spans="1:6">
      <c r="A11417">
        <v>2042</v>
      </c>
      <c r="B11417" t="s">
        <v>1052</v>
      </c>
      <c r="C11417" t="s">
        <v>1013</v>
      </c>
      <c r="D11417" t="s">
        <v>964</v>
      </c>
      <c r="E11417" t="s">
        <v>1015</v>
      </c>
      <c r="F11417" s="86">
        <v>7709841.1223704098</v>
      </c>
    </row>
    <row r="11418" spans="1:6">
      <c r="A11418">
        <v>2043</v>
      </c>
      <c r="B11418" t="s">
        <v>1052</v>
      </c>
      <c r="C11418" t="s">
        <v>1013</v>
      </c>
      <c r="D11418" t="s">
        <v>964</v>
      </c>
      <c r="E11418" t="s">
        <v>1015</v>
      </c>
      <c r="F11418" s="86">
        <v>7696824.9096713997</v>
      </c>
    </row>
    <row r="11419" spans="1:6">
      <c r="A11419">
        <v>2044</v>
      </c>
      <c r="B11419" t="s">
        <v>1052</v>
      </c>
      <c r="C11419" t="s">
        <v>1013</v>
      </c>
      <c r="D11419" t="s">
        <v>964</v>
      </c>
      <c r="E11419" t="s">
        <v>1015</v>
      </c>
      <c r="F11419" s="86">
        <v>7683145.3732466698</v>
      </c>
    </row>
    <row r="11420" spans="1:6">
      <c r="A11420">
        <v>2045</v>
      </c>
      <c r="B11420" t="s">
        <v>1052</v>
      </c>
      <c r="C11420" t="s">
        <v>1013</v>
      </c>
      <c r="D11420" t="s">
        <v>964</v>
      </c>
      <c r="E11420" t="s">
        <v>1015</v>
      </c>
      <c r="F11420" s="86">
        <v>7670868.96814379</v>
      </c>
    </row>
    <row r="11421" spans="1:6">
      <c r="A11421">
        <v>2046</v>
      </c>
      <c r="B11421" t="s">
        <v>1052</v>
      </c>
      <c r="C11421" t="s">
        <v>1013</v>
      </c>
      <c r="D11421" t="s">
        <v>964</v>
      </c>
      <c r="E11421" t="s">
        <v>1015</v>
      </c>
      <c r="F11421" s="86">
        <v>7660251.0454576397</v>
      </c>
    </row>
    <row r="11422" spans="1:6">
      <c r="A11422">
        <v>2047</v>
      </c>
      <c r="B11422" t="s">
        <v>1052</v>
      </c>
      <c r="C11422" t="s">
        <v>1013</v>
      </c>
      <c r="D11422" t="s">
        <v>964</v>
      </c>
      <c r="E11422" t="s">
        <v>1015</v>
      </c>
      <c r="F11422" s="86">
        <v>7649094.3972532703</v>
      </c>
    </row>
    <row r="11423" spans="1:6">
      <c r="A11423">
        <v>2048</v>
      </c>
      <c r="B11423" t="s">
        <v>1052</v>
      </c>
      <c r="C11423" t="s">
        <v>1013</v>
      </c>
      <c r="D11423" t="s">
        <v>964</v>
      </c>
      <c r="E11423" t="s">
        <v>1015</v>
      </c>
      <c r="F11423" s="86">
        <v>7639465.99877303</v>
      </c>
    </row>
    <row r="11424" spans="1:6">
      <c r="A11424">
        <v>2049</v>
      </c>
      <c r="B11424" t="s">
        <v>1052</v>
      </c>
      <c r="C11424" t="s">
        <v>1013</v>
      </c>
      <c r="D11424" t="s">
        <v>964</v>
      </c>
      <c r="E11424" t="s">
        <v>1015</v>
      </c>
      <c r="F11424" s="86">
        <v>7630256.1331835799</v>
      </c>
    </row>
    <row r="11425" spans="1:6">
      <c r="A11425">
        <v>2050</v>
      </c>
      <c r="B11425" t="s">
        <v>1052</v>
      </c>
      <c r="C11425" t="s">
        <v>1013</v>
      </c>
      <c r="D11425" t="s">
        <v>964</v>
      </c>
      <c r="E11425" t="s">
        <v>1015</v>
      </c>
      <c r="F11425" s="86">
        <v>7621915.5913934298</v>
      </c>
    </row>
    <row r="11426" spans="1:6">
      <c r="A11426">
        <v>2017</v>
      </c>
      <c r="B11426" t="s">
        <v>1053</v>
      </c>
      <c r="C11426" t="s">
        <v>1013</v>
      </c>
      <c r="D11426" t="s">
        <v>964</v>
      </c>
      <c r="E11426" t="s">
        <v>1015</v>
      </c>
      <c r="F11426" s="86">
        <v>21006465.044136599</v>
      </c>
    </row>
    <row r="11427" spans="1:6">
      <c r="A11427">
        <v>2018</v>
      </c>
      <c r="B11427" t="s">
        <v>1053</v>
      </c>
      <c r="C11427" t="s">
        <v>1013</v>
      </c>
      <c r="D11427" t="s">
        <v>964</v>
      </c>
      <c r="E11427" t="s">
        <v>1015</v>
      </c>
      <c r="F11427" s="86">
        <v>21226587.375093602</v>
      </c>
    </row>
    <row r="11428" spans="1:6">
      <c r="A11428">
        <v>2019</v>
      </c>
      <c r="B11428" t="s">
        <v>1053</v>
      </c>
      <c r="C11428" t="s">
        <v>1013</v>
      </c>
      <c r="D11428" t="s">
        <v>964</v>
      </c>
      <c r="E11428" t="s">
        <v>1015</v>
      </c>
      <c r="F11428" s="86">
        <v>21449706.4725702</v>
      </c>
    </row>
    <row r="11429" spans="1:6">
      <c r="A11429">
        <v>2020</v>
      </c>
      <c r="B11429" t="s">
        <v>1053</v>
      </c>
      <c r="C11429" t="s">
        <v>1013</v>
      </c>
      <c r="D11429" t="s">
        <v>964</v>
      </c>
      <c r="E11429" t="s">
        <v>1015</v>
      </c>
      <c r="F11429" s="86">
        <v>21663715.747820798</v>
      </c>
    </row>
    <row r="11430" spans="1:6">
      <c r="A11430">
        <v>2021</v>
      </c>
      <c r="B11430" t="s">
        <v>1053</v>
      </c>
      <c r="C11430" t="s">
        <v>1013</v>
      </c>
      <c r="D11430" t="s">
        <v>964</v>
      </c>
      <c r="E11430" t="s">
        <v>1015</v>
      </c>
      <c r="F11430" s="86">
        <v>21872324.532758899</v>
      </c>
    </row>
    <row r="11431" spans="1:6">
      <c r="A11431">
        <v>2022</v>
      </c>
      <c r="B11431" t="s">
        <v>1053</v>
      </c>
      <c r="C11431" t="s">
        <v>1013</v>
      </c>
      <c r="D11431" t="s">
        <v>964</v>
      </c>
      <c r="E11431" t="s">
        <v>1015</v>
      </c>
      <c r="F11431" s="86">
        <v>22075195.934365399</v>
      </c>
    </row>
    <row r="11432" spans="1:6">
      <c r="A11432">
        <v>2023</v>
      </c>
      <c r="B11432" t="s">
        <v>1053</v>
      </c>
      <c r="C11432" t="s">
        <v>1013</v>
      </c>
      <c r="D11432" t="s">
        <v>964</v>
      </c>
      <c r="E11432" t="s">
        <v>1015</v>
      </c>
      <c r="F11432" s="86">
        <v>22269298.848267298</v>
      </c>
    </row>
    <row r="11433" spans="1:6">
      <c r="A11433">
        <v>2024</v>
      </c>
      <c r="B11433" t="s">
        <v>1053</v>
      </c>
      <c r="C11433" t="s">
        <v>1013</v>
      </c>
      <c r="D11433" t="s">
        <v>964</v>
      </c>
      <c r="E11433" t="s">
        <v>1015</v>
      </c>
      <c r="F11433" s="86">
        <v>22454274.1210742</v>
      </c>
    </row>
    <row r="11434" spans="1:6">
      <c r="A11434">
        <v>2025</v>
      </c>
      <c r="B11434" t="s">
        <v>1053</v>
      </c>
      <c r="C11434" t="s">
        <v>1013</v>
      </c>
      <c r="D11434" t="s">
        <v>964</v>
      </c>
      <c r="E11434" t="s">
        <v>1015</v>
      </c>
      <c r="F11434" s="86">
        <v>22632239.588853002</v>
      </c>
    </row>
    <row r="11435" spans="1:6">
      <c r="A11435">
        <v>2026</v>
      </c>
      <c r="B11435" t="s">
        <v>1053</v>
      </c>
      <c r="C11435" t="s">
        <v>1013</v>
      </c>
      <c r="D11435" t="s">
        <v>964</v>
      </c>
      <c r="E11435" t="s">
        <v>1015</v>
      </c>
      <c r="F11435" s="86">
        <v>22801740.418420501</v>
      </c>
    </row>
    <row r="11436" spans="1:6">
      <c r="A11436">
        <v>2027</v>
      </c>
      <c r="B11436" t="s">
        <v>1053</v>
      </c>
      <c r="C11436" t="s">
        <v>1013</v>
      </c>
      <c r="D11436" t="s">
        <v>964</v>
      </c>
      <c r="E11436" t="s">
        <v>1015</v>
      </c>
      <c r="F11436" s="86">
        <v>22963667.9909591</v>
      </c>
    </row>
    <row r="11437" spans="1:6">
      <c r="A11437">
        <v>2028</v>
      </c>
      <c r="B11437" t="s">
        <v>1053</v>
      </c>
      <c r="C11437" t="s">
        <v>1013</v>
      </c>
      <c r="D11437" t="s">
        <v>964</v>
      </c>
      <c r="E11437" t="s">
        <v>1015</v>
      </c>
      <c r="F11437" s="86">
        <v>23115649.513103999</v>
      </c>
    </row>
    <row r="11438" spans="1:6">
      <c r="A11438">
        <v>2029</v>
      </c>
      <c r="B11438" t="s">
        <v>1053</v>
      </c>
      <c r="C11438" t="s">
        <v>1013</v>
      </c>
      <c r="D11438" t="s">
        <v>964</v>
      </c>
      <c r="E11438" t="s">
        <v>1015</v>
      </c>
      <c r="F11438" s="86">
        <v>23256174.896946799</v>
      </c>
    </row>
    <row r="11439" spans="1:6">
      <c r="A11439">
        <v>2030</v>
      </c>
      <c r="B11439" t="s">
        <v>1053</v>
      </c>
      <c r="C11439" t="s">
        <v>1013</v>
      </c>
      <c r="D11439" t="s">
        <v>964</v>
      </c>
      <c r="E11439" t="s">
        <v>1015</v>
      </c>
      <c r="F11439" s="86">
        <v>23383105.820027899</v>
      </c>
    </row>
    <row r="11440" spans="1:6">
      <c r="A11440">
        <v>2031</v>
      </c>
      <c r="B11440" t="s">
        <v>1053</v>
      </c>
      <c r="C11440" t="s">
        <v>1013</v>
      </c>
      <c r="D11440" t="s">
        <v>964</v>
      </c>
      <c r="E11440" t="s">
        <v>1015</v>
      </c>
      <c r="F11440" s="86">
        <v>23496115.897069801</v>
      </c>
    </row>
    <row r="11441" spans="1:6">
      <c r="A11441">
        <v>2032</v>
      </c>
      <c r="B11441" t="s">
        <v>1053</v>
      </c>
      <c r="C11441" t="s">
        <v>1013</v>
      </c>
      <c r="D11441" t="s">
        <v>964</v>
      </c>
      <c r="E11441" t="s">
        <v>1015</v>
      </c>
      <c r="F11441" s="86">
        <v>23597300.576800399</v>
      </c>
    </row>
    <row r="11442" spans="1:6">
      <c r="A11442">
        <v>2033</v>
      </c>
      <c r="B11442" t="s">
        <v>1053</v>
      </c>
      <c r="C11442" t="s">
        <v>1013</v>
      </c>
      <c r="D11442" t="s">
        <v>964</v>
      </c>
      <c r="E11442" t="s">
        <v>1015</v>
      </c>
      <c r="F11442" s="86">
        <v>23683394.1322482</v>
      </c>
    </row>
    <row r="11443" spans="1:6">
      <c r="A11443">
        <v>2034</v>
      </c>
      <c r="B11443" t="s">
        <v>1053</v>
      </c>
      <c r="C11443" t="s">
        <v>1013</v>
      </c>
      <c r="D11443" t="s">
        <v>964</v>
      </c>
      <c r="E11443" t="s">
        <v>1015</v>
      </c>
      <c r="F11443" s="86">
        <v>23758238.4387035</v>
      </c>
    </row>
    <row r="11444" spans="1:6">
      <c r="A11444">
        <v>2035</v>
      </c>
      <c r="B11444" t="s">
        <v>1053</v>
      </c>
      <c r="C11444" t="s">
        <v>1013</v>
      </c>
      <c r="D11444" t="s">
        <v>964</v>
      </c>
      <c r="E11444" t="s">
        <v>1015</v>
      </c>
      <c r="F11444" s="86">
        <v>23819381.016750399</v>
      </c>
    </row>
    <row r="11445" spans="1:6">
      <c r="A11445">
        <v>2036</v>
      </c>
      <c r="B11445" t="s">
        <v>1053</v>
      </c>
      <c r="C11445" t="s">
        <v>1013</v>
      </c>
      <c r="D11445" t="s">
        <v>964</v>
      </c>
      <c r="E11445" t="s">
        <v>1015</v>
      </c>
      <c r="F11445" s="86">
        <v>23865758.826032799</v>
      </c>
    </row>
    <row r="11446" spans="1:6">
      <c r="A11446">
        <v>2037</v>
      </c>
      <c r="B11446" t="s">
        <v>1053</v>
      </c>
      <c r="C11446" t="s">
        <v>1013</v>
      </c>
      <c r="D11446" t="s">
        <v>964</v>
      </c>
      <c r="E11446" t="s">
        <v>1015</v>
      </c>
      <c r="F11446" s="86">
        <v>23894747.734820601</v>
      </c>
    </row>
    <row r="11447" spans="1:6">
      <c r="A11447">
        <v>2038</v>
      </c>
      <c r="B11447" t="s">
        <v>1053</v>
      </c>
      <c r="C11447" t="s">
        <v>1013</v>
      </c>
      <c r="D11447" t="s">
        <v>964</v>
      </c>
      <c r="E11447" t="s">
        <v>1015</v>
      </c>
      <c r="F11447" s="86">
        <v>23907887.4255891</v>
      </c>
    </row>
    <row r="11448" spans="1:6">
      <c r="A11448">
        <v>2039</v>
      </c>
      <c r="B11448" t="s">
        <v>1053</v>
      </c>
      <c r="C11448" t="s">
        <v>1013</v>
      </c>
      <c r="D11448" t="s">
        <v>964</v>
      </c>
      <c r="E11448" t="s">
        <v>1015</v>
      </c>
      <c r="F11448" s="86">
        <v>23904647.5036797</v>
      </c>
    </row>
    <row r="11449" spans="1:6">
      <c r="A11449">
        <v>2040</v>
      </c>
      <c r="B11449" t="s">
        <v>1053</v>
      </c>
      <c r="C11449" t="s">
        <v>1013</v>
      </c>
      <c r="D11449" t="s">
        <v>964</v>
      </c>
      <c r="E11449" t="s">
        <v>1015</v>
      </c>
      <c r="F11449" s="86">
        <v>23884533.3147518</v>
      </c>
    </row>
    <row r="11450" spans="1:6">
      <c r="A11450">
        <v>2041</v>
      </c>
      <c r="B11450" t="s">
        <v>1053</v>
      </c>
      <c r="C11450" t="s">
        <v>1013</v>
      </c>
      <c r="D11450" t="s">
        <v>964</v>
      </c>
      <c r="E11450" t="s">
        <v>1015</v>
      </c>
      <c r="F11450" s="86">
        <v>23850634.3229945</v>
      </c>
    </row>
    <row r="11451" spans="1:6">
      <c r="A11451">
        <v>2042</v>
      </c>
      <c r="B11451" t="s">
        <v>1053</v>
      </c>
      <c r="C11451" t="s">
        <v>1013</v>
      </c>
      <c r="D11451" t="s">
        <v>964</v>
      </c>
      <c r="E11451" t="s">
        <v>1015</v>
      </c>
      <c r="F11451" s="86">
        <v>23803590.702752698</v>
      </c>
    </row>
    <row r="11452" spans="1:6">
      <c r="A11452">
        <v>2043</v>
      </c>
      <c r="B11452" t="s">
        <v>1053</v>
      </c>
      <c r="C11452" t="s">
        <v>1013</v>
      </c>
      <c r="D11452" t="s">
        <v>964</v>
      </c>
      <c r="E11452" t="s">
        <v>1015</v>
      </c>
      <c r="F11452" s="86">
        <v>23749243.859239999</v>
      </c>
    </row>
    <row r="11453" spans="1:6">
      <c r="A11453">
        <v>2044</v>
      </c>
      <c r="B11453" t="s">
        <v>1053</v>
      </c>
      <c r="C11453" t="s">
        <v>1013</v>
      </c>
      <c r="D11453" t="s">
        <v>964</v>
      </c>
      <c r="E11453" t="s">
        <v>1015</v>
      </c>
      <c r="F11453" s="86">
        <v>23689563.303976402</v>
      </c>
    </row>
    <row r="11454" spans="1:6">
      <c r="A11454">
        <v>2045</v>
      </c>
      <c r="B11454" t="s">
        <v>1053</v>
      </c>
      <c r="C11454" t="s">
        <v>1013</v>
      </c>
      <c r="D11454" t="s">
        <v>964</v>
      </c>
      <c r="E11454" t="s">
        <v>1015</v>
      </c>
      <c r="F11454" s="86">
        <v>23627242.103634</v>
      </c>
    </row>
    <row r="11455" spans="1:6">
      <c r="A11455">
        <v>2046</v>
      </c>
      <c r="B11455" t="s">
        <v>1053</v>
      </c>
      <c r="C11455" t="s">
        <v>1013</v>
      </c>
      <c r="D11455" t="s">
        <v>964</v>
      </c>
      <c r="E11455" t="s">
        <v>1015</v>
      </c>
      <c r="F11455" s="86">
        <v>23562051.522780199</v>
      </c>
    </row>
    <row r="11456" spans="1:6">
      <c r="A11456">
        <v>2047</v>
      </c>
      <c r="B11456" t="s">
        <v>1053</v>
      </c>
      <c r="C11456" t="s">
        <v>1013</v>
      </c>
      <c r="D11456" t="s">
        <v>964</v>
      </c>
      <c r="E11456" t="s">
        <v>1015</v>
      </c>
      <c r="F11456" s="86">
        <v>23496707.293808199</v>
      </c>
    </row>
    <row r="11457" spans="1:6">
      <c r="A11457">
        <v>2048</v>
      </c>
      <c r="B11457" t="s">
        <v>1053</v>
      </c>
      <c r="C11457" t="s">
        <v>1013</v>
      </c>
      <c r="D11457" t="s">
        <v>964</v>
      </c>
      <c r="E11457" t="s">
        <v>1015</v>
      </c>
      <c r="F11457" s="86">
        <v>23430543.7818156</v>
      </c>
    </row>
    <row r="11458" spans="1:6">
      <c r="A11458">
        <v>2049</v>
      </c>
      <c r="B11458" t="s">
        <v>1053</v>
      </c>
      <c r="C11458" t="s">
        <v>1013</v>
      </c>
      <c r="D11458" t="s">
        <v>964</v>
      </c>
      <c r="E11458" t="s">
        <v>1015</v>
      </c>
      <c r="F11458" s="86">
        <v>23363728.031055599</v>
      </c>
    </row>
    <row r="11459" spans="1:6">
      <c r="A11459">
        <v>2050</v>
      </c>
      <c r="B11459" t="s">
        <v>1053</v>
      </c>
      <c r="C11459" t="s">
        <v>1013</v>
      </c>
      <c r="D11459" t="s">
        <v>964</v>
      </c>
      <c r="E11459" t="s">
        <v>1015</v>
      </c>
      <c r="F11459" s="86">
        <v>23296693.142248899</v>
      </c>
    </row>
    <row r="11460" spans="1:6">
      <c r="A11460">
        <v>2017</v>
      </c>
      <c r="B11460" t="s">
        <v>1054</v>
      </c>
      <c r="C11460" t="s">
        <v>1013</v>
      </c>
      <c r="D11460" t="s">
        <v>964</v>
      </c>
      <c r="E11460" t="s">
        <v>1015</v>
      </c>
      <c r="F11460" s="86">
        <v>30939.443568105798</v>
      </c>
    </row>
    <row r="11461" spans="1:6">
      <c r="A11461">
        <v>2018</v>
      </c>
      <c r="B11461" t="s">
        <v>1054</v>
      </c>
      <c r="C11461" t="s">
        <v>1013</v>
      </c>
      <c r="D11461" t="s">
        <v>964</v>
      </c>
      <c r="E11461" t="s">
        <v>1015</v>
      </c>
      <c r="F11461" s="86">
        <v>31066.702603901598</v>
      </c>
    </row>
    <row r="11462" spans="1:6">
      <c r="A11462">
        <v>2019</v>
      </c>
      <c r="B11462" t="s">
        <v>1054</v>
      </c>
      <c r="C11462" t="s">
        <v>1013</v>
      </c>
      <c r="D11462" t="s">
        <v>964</v>
      </c>
      <c r="E11462" t="s">
        <v>1015</v>
      </c>
      <c r="F11462" s="86">
        <v>31201.368881849899</v>
      </c>
    </row>
    <row r="11463" spans="1:6">
      <c r="A11463">
        <v>2020</v>
      </c>
      <c r="B11463" t="s">
        <v>1054</v>
      </c>
      <c r="C11463" t="s">
        <v>1013</v>
      </c>
      <c r="D11463" t="s">
        <v>964</v>
      </c>
      <c r="E11463" t="s">
        <v>1015</v>
      </c>
      <c r="F11463" s="86">
        <v>31332.2840420065</v>
      </c>
    </row>
    <row r="11464" spans="1:6">
      <c r="A11464">
        <v>2021</v>
      </c>
      <c r="B11464" t="s">
        <v>1054</v>
      </c>
      <c r="C11464" t="s">
        <v>1013</v>
      </c>
      <c r="D11464" t="s">
        <v>964</v>
      </c>
      <c r="E11464" t="s">
        <v>1015</v>
      </c>
      <c r="F11464" s="86">
        <v>31441.385497177798</v>
      </c>
    </row>
    <row r="11465" spans="1:6">
      <c r="A11465">
        <v>2022</v>
      </c>
      <c r="B11465" t="s">
        <v>1054</v>
      </c>
      <c r="C11465" t="s">
        <v>1013</v>
      </c>
      <c r="D11465" t="s">
        <v>964</v>
      </c>
      <c r="E11465" t="s">
        <v>1015</v>
      </c>
      <c r="F11465" s="86">
        <v>31525.802193086402</v>
      </c>
    </row>
    <row r="11466" spans="1:6">
      <c r="A11466">
        <v>2023</v>
      </c>
      <c r="B11466" t="s">
        <v>1054</v>
      </c>
      <c r="C11466" t="s">
        <v>1013</v>
      </c>
      <c r="D11466" t="s">
        <v>964</v>
      </c>
      <c r="E11466" t="s">
        <v>1015</v>
      </c>
      <c r="F11466" s="86">
        <v>31574.028840726402</v>
      </c>
    </row>
    <row r="11467" spans="1:6">
      <c r="A11467">
        <v>2024</v>
      </c>
      <c r="B11467" t="s">
        <v>1054</v>
      </c>
      <c r="C11467" t="s">
        <v>1013</v>
      </c>
      <c r="D11467" t="s">
        <v>964</v>
      </c>
      <c r="E11467" t="s">
        <v>1015</v>
      </c>
      <c r="F11467" s="86">
        <v>31581.085558314899</v>
      </c>
    </row>
    <row r="11468" spans="1:6">
      <c r="A11468">
        <v>2025</v>
      </c>
      <c r="B11468" t="s">
        <v>1054</v>
      </c>
      <c r="C11468" t="s">
        <v>1013</v>
      </c>
      <c r="D11468" t="s">
        <v>964</v>
      </c>
      <c r="E11468" t="s">
        <v>1015</v>
      </c>
      <c r="F11468" s="86">
        <v>31530.9397816741</v>
      </c>
    </row>
    <row r="11469" spans="1:6">
      <c r="A11469">
        <v>2026</v>
      </c>
      <c r="B11469" t="s">
        <v>1054</v>
      </c>
      <c r="C11469" t="s">
        <v>1013</v>
      </c>
      <c r="D11469" t="s">
        <v>964</v>
      </c>
      <c r="E11469" t="s">
        <v>1015</v>
      </c>
      <c r="F11469" s="86">
        <v>31413.854068484499</v>
      </c>
    </row>
    <row r="11470" spans="1:6">
      <c r="A11470">
        <v>2027</v>
      </c>
      <c r="B11470" t="s">
        <v>1054</v>
      </c>
      <c r="C11470" t="s">
        <v>1013</v>
      </c>
      <c r="D11470" t="s">
        <v>964</v>
      </c>
      <c r="E11470" t="s">
        <v>1015</v>
      </c>
      <c r="F11470" s="86">
        <v>31210.7146712166</v>
      </c>
    </row>
    <row r="11471" spans="1:6">
      <c r="A11471">
        <v>2028</v>
      </c>
      <c r="B11471" t="s">
        <v>1054</v>
      </c>
      <c r="C11471" t="s">
        <v>1013</v>
      </c>
      <c r="D11471" t="s">
        <v>964</v>
      </c>
      <c r="E11471" t="s">
        <v>1015</v>
      </c>
      <c r="F11471" s="86">
        <v>30904.2845733576</v>
      </c>
    </row>
    <row r="11472" spans="1:6">
      <c r="A11472">
        <v>2029</v>
      </c>
      <c r="B11472" t="s">
        <v>1054</v>
      </c>
      <c r="C11472" t="s">
        <v>1013</v>
      </c>
      <c r="D11472" t="s">
        <v>964</v>
      </c>
      <c r="E11472" t="s">
        <v>1015</v>
      </c>
      <c r="F11472" s="86">
        <v>30486.211716684498</v>
      </c>
    </row>
    <row r="11473" spans="1:6">
      <c r="A11473">
        <v>2030</v>
      </c>
      <c r="B11473" t="s">
        <v>1054</v>
      </c>
      <c r="C11473" t="s">
        <v>1013</v>
      </c>
      <c r="D11473" t="s">
        <v>964</v>
      </c>
      <c r="E11473" t="s">
        <v>1015</v>
      </c>
      <c r="F11473" s="86">
        <v>29949.456853580999</v>
      </c>
    </row>
    <row r="11474" spans="1:6">
      <c r="A11474">
        <v>2031</v>
      </c>
      <c r="B11474" t="s">
        <v>1054</v>
      </c>
      <c r="C11474" t="s">
        <v>1013</v>
      </c>
      <c r="D11474" t="s">
        <v>964</v>
      </c>
      <c r="E11474" t="s">
        <v>1015</v>
      </c>
      <c r="F11474" s="86">
        <v>29307.315610986301</v>
      </c>
    </row>
    <row r="11475" spans="1:6">
      <c r="A11475">
        <v>2032</v>
      </c>
      <c r="B11475" t="s">
        <v>1054</v>
      </c>
      <c r="C11475" t="s">
        <v>1013</v>
      </c>
      <c r="D11475" t="s">
        <v>964</v>
      </c>
      <c r="E11475" t="s">
        <v>1015</v>
      </c>
      <c r="F11475" s="86">
        <v>28578.419664310899</v>
      </c>
    </row>
    <row r="11476" spans="1:6">
      <c r="A11476">
        <v>2033</v>
      </c>
      <c r="B11476" t="s">
        <v>1054</v>
      </c>
      <c r="C11476" t="s">
        <v>1013</v>
      </c>
      <c r="D11476" t="s">
        <v>964</v>
      </c>
      <c r="E11476" t="s">
        <v>1015</v>
      </c>
      <c r="F11476" s="86">
        <v>27788.409229270401</v>
      </c>
    </row>
    <row r="11477" spans="1:6">
      <c r="A11477">
        <v>2034</v>
      </c>
      <c r="B11477" t="s">
        <v>1054</v>
      </c>
      <c r="C11477" t="s">
        <v>1013</v>
      </c>
      <c r="D11477" t="s">
        <v>964</v>
      </c>
      <c r="E11477" t="s">
        <v>1015</v>
      </c>
      <c r="F11477" s="86">
        <v>26962.810588320699</v>
      </c>
    </row>
    <row r="11478" spans="1:6">
      <c r="A11478">
        <v>2035</v>
      </c>
      <c r="B11478" t="s">
        <v>1054</v>
      </c>
      <c r="C11478" t="s">
        <v>1013</v>
      </c>
      <c r="D11478" t="s">
        <v>964</v>
      </c>
      <c r="E11478" t="s">
        <v>1015</v>
      </c>
      <c r="F11478" s="86">
        <v>26150.258567656601</v>
      </c>
    </row>
    <row r="11479" spans="1:6">
      <c r="A11479">
        <v>2036</v>
      </c>
      <c r="B11479" t="s">
        <v>1054</v>
      </c>
      <c r="C11479" t="s">
        <v>1013</v>
      </c>
      <c r="D11479" t="s">
        <v>964</v>
      </c>
      <c r="E11479" t="s">
        <v>1015</v>
      </c>
      <c r="F11479" s="86">
        <v>25355.0244860694</v>
      </c>
    </row>
    <row r="11480" spans="1:6">
      <c r="A11480">
        <v>2037</v>
      </c>
      <c r="B11480" t="s">
        <v>1054</v>
      </c>
      <c r="C11480" t="s">
        <v>1013</v>
      </c>
      <c r="D11480" t="s">
        <v>964</v>
      </c>
      <c r="E11480" t="s">
        <v>1015</v>
      </c>
      <c r="F11480" s="86">
        <v>24573.642383861701</v>
      </c>
    </row>
    <row r="11481" spans="1:6">
      <c r="A11481">
        <v>2038</v>
      </c>
      <c r="B11481" t="s">
        <v>1054</v>
      </c>
      <c r="C11481" t="s">
        <v>1013</v>
      </c>
      <c r="D11481" t="s">
        <v>964</v>
      </c>
      <c r="E11481" t="s">
        <v>1015</v>
      </c>
      <c r="F11481" s="86">
        <v>23812.7907594961</v>
      </c>
    </row>
    <row r="11482" spans="1:6">
      <c r="A11482">
        <v>2039</v>
      </c>
      <c r="B11482" t="s">
        <v>1054</v>
      </c>
      <c r="C11482" t="s">
        <v>1013</v>
      </c>
      <c r="D11482" t="s">
        <v>964</v>
      </c>
      <c r="E11482" t="s">
        <v>1015</v>
      </c>
      <c r="F11482" s="86">
        <v>23074.793159172601</v>
      </c>
    </row>
    <row r="11483" spans="1:6">
      <c r="A11483">
        <v>2040</v>
      </c>
      <c r="B11483" t="s">
        <v>1054</v>
      </c>
      <c r="C11483" t="s">
        <v>1013</v>
      </c>
      <c r="D11483" t="s">
        <v>964</v>
      </c>
      <c r="E11483" t="s">
        <v>1015</v>
      </c>
      <c r="F11483" s="86">
        <v>22372.4889466655</v>
      </c>
    </row>
    <row r="11484" spans="1:6">
      <c r="A11484">
        <v>2041</v>
      </c>
      <c r="B11484" t="s">
        <v>1054</v>
      </c>
      <c r="C11484" t="s">
        <v>1013</v>
      </c>
      <c r="D11484" t="s">
        <v>964</v>
      </c>
      <c r="E11484" t="s">
        <v>1015</v>
      </c>
      <c r="F11484" s="86">
        <v>21713.878834455001</v>
      </c>
    </row>
    <row r="11485" spans="1:6">
      <c r="A11485">
        <v>2042</v>
      </c>
      <c r="B11485" t="s">
        <v>1054</v>
      </c>
      <c r="C11485" t="s">
        <v>1013</v>
      </c>
      <c r="D11485" t="s">
        <v>964</v>
      </c>
      <c r="E11485" t="s">
        <v>1015</v>
      </c>
      <c r="F11485" s="86">
        <v>21112.816189164601</v>
      </c>
    </row>
    <row r="11486" spans="1:6">
      <c r="A11486">
        <v>2043</v>
      </c>
      <c r="B11486" t="s">
        <v>1054</v>
      </c>
      <c r="C11486" t="s">
        <v>1013</v>
      </c>
      <c r="D11486" t="s">
        <v>964</v>
      </c>
      <c r="E11486" t="s">
        <v>1015</v>
      </c>
      <c r="F11486" s="86">
        <v>20576.796868881</v>
      </c>
    </row>
    <row r="11487" spans="1:6">
      <c r="A11487">
        <v>2044</v>
      </c>
      <c r="B11487" t="s">
        <v>1054</v>
      </c>
      <c r="C11487" t="s">
        <v>1013</v>
      </c>
      <c r="D11487" t="s">
        <v>964</v>
      </c>
      <c r="E11487" t="s">
        <v>1015</v>
      </c>
      <c r="F11487" s="86">
        <v>20116.701696476899</v>
      </c>
    </row>
    <row r="11488" spans="1:6">
      <c r="A11488">
        <v>2045</v>
      </c>
      <c r="B11488" t="s">
        <v>1054</v>
      </c>
      <c r="C11488" t="s">
        <v>1013</v>
      </c>
      <c r="D11488" t="s">
        <v>964</v>
      </c>
      <c r="E11488" t="s">
        <v>1015</v>
      </c>
      <c r="F11488" s="86">
        <v>19736.322388296299</v>
      </c>
    </row>
    <row r="11489" spans="1:6">
      <c r="A11489">
        <v>2046</v>
      </c>
      <c r="B11489" t="s">
        <v>1054</v>
      </c>
      <c r="C11489" t="s">
        <v>1013</v>
      </c>
      <c r="D11489" t="s">
        <v>964</v>
      </c>
      <c r="E11489" t="s">
        <v>1015</v>
      </c>
      <c r="F11489" s="86">
        <v>19434.9729328143</v>
      </c>
    </row>
    <row r="11490" spans="1:6">
      <c r="A11490">
        <v>2047</v>
      </c>
      <c r="B11490" t="s">
        <v>1054</v>
      </c>
      <c r="C11490" t="s">
        <v>1013</v>
      </c>
      <c r="D11490" t="s">
        <v>964</v>
      </c>
      <c r="E11490" t="s">
        <v>1015</v>
      </c>
      <c r="F11490" s="86">
        <v>19211.049001182299</v>
      </c>
    </row>
    <row r="11491" spans="1:6">
      <c r="A11491">
        <v>2048</v>
      </c>
      <c r="B11491" t="s">
        <v>1054</v>
      </c>
      <c r="C11491" t="s">
        <v>1013</v>
      </c>
      <c r="D11491" t="s">
        <v>964</v>
      </c>
      <c r="E11491" t="s">
        <v>1015</v>
      </c>
      <c r="F11491" s="86">
        <v>19055.365832436299</v>
      </c>
    </row>
    <row r="11492" spans="1:6">
      <c r="A11492">
        <v>2049</v>
      </c>
      <c r="B11492" t="s">
        <v>1054</v>
      </c>
      <c r="C11492" t="s">
        <v>1013</v>
      </c>
      <c r="D11492" t="s">
        <v>964</v>
      </c>
      <c r="E11492" t="s">
        <v>1015</v>
      </c>
      <c r="F11492" s="86">
        <v>18961.6236088021</v>
      </c>
    </row>
    <row r="11493" spans="1:6">
      <c r="A11493">
        <v>2050</v>
      </c>
      <c r="B11493" t="s">
        <v>1054</v>
      </c>
      <c r="C11493" t="s">
        <v>1013</v>
      </c>
      <c r="D11493" t="s">
        <v>964</v>
      </c>
      <c r="E11493" t="s">
        <v>1015</v>
      </c>
      <c r="F11493" s="86">
        <v>18916.4828907347</v>
      </c>
    </row>
    <row r="11494" spans="1:6">
      <c r="A11494">
        <v>2017</v>
      </c>
      <c r="B11494" t="s">
        <v>1055</v>
      </c>
      <c r="C11494" t="s">
        <v>1013</v>
      </c>
      <c r="D11494" t="s">
        <v>964</v>
      </c>
      <c r="E11494" t="s">
        <v>1015</v>
      </c>
      <c r="F11494" s="86">
        <v>53561094.660480298</v>
      </c>
    </row>
    <row r="11495" spans="1:6">
      <c r="A11495">
        <v>2018</v>
      </c>
      <c r="B11495" t="s">
        <v>1055</v>
      </c>
      <c r="C11495" t="s">
        <v>1013</v>
      </c>
      <c r="D11495" t="s">
        <v>964</v>
      </c>
      <c r="E11495" t="s">
        <v>1015</v>
      </c>
      <c r="F11495" s="86">
        <v>54124306.727508202</v>
      </c>
    </row>
    <row r="11496" spans="1:6">
      <c r="A11496">
        <v>2019</v>
      </c>
      <c r="B11496" t="s">
        <v>1055</v>
      </c>
      <c r="C11496" t="s">
        <v>1013</v>
      </c>
      <c r="D11496" t="s">
        <v>964</v>
      </c>
      <c r="E11496" t="s">
        <v>1015</v>
      </c>
      <c r="F11496" s="86">
        <v>54694992.211844802</v>
      </c>
    </row>
    <row r="11497" spans="1:6">
      <c r="A11497">
        <v>2020</v>
      </c>
      <c r="B11497" t="s">
        <v>1055</v>
      </c>
      <c r="C11497" t="s">
        <v>1013</v>
      </c>
      <c r="D11497" t="s">
        <v>964</v>
      </c>
      <c r="E11497" t="s">
        <v>1015</v>
      </c>
      <c r="F11497" s="86">
        <v>55242628.049555399</v>
      </c>
    </row>
    <row r="11498" spans="1:6">
      <c r="A11498">
        <v>2021</v>
      </c>
      <c r="B11498" t="s">
        <v>1055</v>
      </c>
      <c r="C11498" t="s">
        <v>1013</v>
      </c>
      <c r="D11498" t="s">
        <v>964</v>
      </c>
      <c r="E11498" t="s">
        <v>1015</v>
      </c>
      <c r="F11498" s="86">
        <v>55776406.820881501</v>
      </c>
    </row>
    <row r="11499" spans="1:6">
      <c r="A11499">
        <v>2022</v>
      </c>
      <c r="B11499" t="s">
        <v>1055</v>
      </c>
      <c r="C11499" t="s">
        <v>1013</v>
      </c>
      <c r="D11499" t="s">
        <v>964</v>
      </c>
      <c r="E11499" t="s">
        <v>1015</v>
      </c>
      <c r="F11499" s="86">
        <v>56295465.099913798</v>
      </c>
    </row>
    <row r="11500" spans="1:6">
      <c r="A11500">
        <v>2023</v>
      </c>
      <c r="B11500" t="s">
        <v>1055</v>
      </c>
      <c r="C11500" t="s">
        <v>1013</v>
      </c>
      <c r="D11500" t="s">
        <v>964</v>
      </c>
      <c r="E11500" t="s">
        <v>1015</v>
      </c>
      <c r="F11500" s="86">
        <v>56792069.714709498</v>
      </c>
    </row>
    <row r="11501" spans="1:6">
      <c r="A11501">
        <v>2024</v>
      </c>
      <c r="B11501" t="s">
        <v>1055</v>
      </c>
      <c r="C11501" t="s">
        <v>1013</v>
      </c>
      <c r="D11501" t="s">
        <v>964</v>
      </c>
      <c r="E11501" t="s">
        <v>1015</v>
      </c>
      <c r="F11501" s="86">
        <v>57265269.775862001</v>
      </c>
    </row>
    <row r="11502" spans="1:6">
      <c r="A11502">
        <v>2025</v>
      </c>
      <c r="B11502" t="s">
        <v>1055</v>
      </c>
      <c r="C11502" t="s">
        <v>1013</v>
      </c>
      <c r="D11502" t="s">
        <v>964</v>
      </c>
      <c r="E11502" t="s">
        <v>1015</v>
      </c>
      <c r="F11502" s="86">
        <v>57720471.534207702</v>
      </c>
    </row>
    <row r="11503" spans="1:6">
      <c r="A11503">
        <v>2026</v>
      </c>
      <c r="B11503" t="s">
        <v>1055</v>
      </c>
      <c r="C11503" t="s">
        <v>1013</v>
      </c>
      <c r="D11503" t="s">
        <v>964</v>
      </c>
      <c r="E11503" t="s">
        <v>1015</v>
      </c>
      <c r="F11503" s="86">
        <v>58153917.502278298</v>
      </c>
    </row>
    <row r="11504" spans="1:6">
      <c r="A11504">
        <v>2027</v>
      </c>
      <c r="B11504" t="s">
        <v>1055</v>
      </c>
      <c r="C11504" t="s">
        <v>1013</v>
      </c>
      <c r="D11504" t="s">
        <v>964</v>
      </c>
      <c r="E11504" t="s">
        <v>1015</v>
      </c>
      <c r="F11504" s="86">
        <v>58567821.788055003</v>
      </c>
    </row>
    <row r="11505" spans="1:6">
      <c r="A11505">
        <v>2028</v>
      </c>
      <c r="B11505" t="s">
        <v>1055</v>
      </c>
      <c r="C11505" t="s">
        <v>1013</v>
      </c>
      <c r="D11505" t="s">
        <v>964</v>
      </c>
      <c r="E11505" t="s">
        <v>1015</v>
      </c>
      <c r="F11505" s="86">
        <v>58956047.031731002</v>
      </c>
    </row>
    <row r="11506" spans="1:6">
      <c r="A11506">
        <v>2029</v>
      </c>
      <c r="B11506" t="s">
        <v>1055</v>
      </c>
      <c r="C11506" t="s">
        <v>1013</v>
      </c>
      <c r="D11506" t="s">
        <v>964</v>
      </c>
      <c r="E11506" t="s">
        <v>1015</v>
      </c>
      <c r="F11506" s="86">
        <v>59314687.809284702</v>
      </c>
    </row>
    <row r="11507" spans="1:6">
      <c r="A11507">
        <v>2030</v>
      </c>
      <c r="B11507" t="s">
        <v>1055</v>
      </c>
      <c r="C11507" t="s">
        <v>1013</v>
      </c>
      <c r="D11507" t="s">
        <v>964</v>
      </c>
      <c r="E11507" t="s">
        <v>1015</v>
      </c>
      <c r="F11507" s="86">
        <v>59638256.112608001</v>
      </c>
    </row>
    <row r="11508" spans="1:6">
      <c r="A11508">
        <v>2031</v>
      </c>
      <c r="B11508" t="s">
        <v>1055</v>
      </c>
      <c r="C11508" t="s">
        <v>1013</v>
      </c>
      <c r="D11508" t="s">
        <v>964</v>
      </c>
      <c r="E11508" t="s">
        <v>1015</v>
      </c>
      <c r="F11508" s="86">
        <v>59925900.758340701</v>
      </c>
    </row>
    <row r="11509" spans="1:6">
      <c r="A11509">
        <v>2032</v>
      </c>
      <c r="B11509" t="s">
        <v>1055</v>
      </c>
      <c r="C11509" t="s">
        <v>1013</v>
      </c>
      <c r="D11509" t="s">
        <v>964</v>
      </c>
      <c r="E11509" t="s">
        <v>1015</v>
      </c>
      <c r="F11509" s="86">
        <v>60182995.180399597</v>
      </c>
    </row>
    <row r="11510" spans="1:6">
      <c r="A11510">
        <v>2033</v>
      </c>
      <c r="B11510" t="s">
        <v>1055</v>
      </c>
      <c r="C11510" t="s">
        <v>1013</v>
      </c>
      <c r="D11510" t="s">
        <v>964</v>
      </c>
      <c r="E11510" t="s">
        <v>1015</v>
      </c>
      <c r="F11510" s="86">
        <v>60401193.505628102</v>
      </c>
    </row>
    <row r="11511" spans="1:6">
      <c r="A11511">
        <v>2034</v>
      </c>
      <c r="B11511" t="s">
        <v>1055</v>
      </c>
      <c r="C11511" t="s">
        <v>1013</v>
      </c>
      <c r="D11511" t="s">
        <v>964</v>
      </c>
      <c r="E11511" t="s">
        <v>1015</v>
      </c>
      <c r="F11511" s="86">
        <v>60589235.076718301</v>
      </c>
    </row>
    <row r="11512" spans="1:6">
      <c r="A11512">
        <v>2035</v>
      </c>
      <c r="B11512" t="s">
        <v>1055</v>
      </c>
      <c r="C11512" t="s">
        <v>1013</v>
      </c>
      <c r="D11512" t="s">
        <v>964</v>
      </c>
      <c r="E11512" t="s">
        <v>1015</v>
      </c>
      <c r="F11512" s="86">
        <v>60742097.304998703</v>
      </c>
    </row>
    <row r="11513" spans="1:6">
      <c r="A11513">
        <v>2036</v>
      </c>
      <c r="B11513" t="s">
        <v>1055</v>
      </c>
      <c r="C11513" t="s">
        <v>1013</v>
      </c>
      <c r="D11513" t="s">
        <v>964</v>
      </c>
      <c r="E11513" t="s">
        <v>1015</v>
      </c>
      <c r="F11513" s="86">
        <v>60857148.035412602</v>
      </c>
    </row>
    <row r="11514" spans="1:6">
      <c r="A11514">
        <v>2037</v>
      </c>
      <c r="B11514" t="s">
        <v>1055</v>
      </c>
      <c r="C11514" t="s">
        <v>1013</v>
      </c>
      <c r="D11514" t="s">
        <v>964</v>
      </c>
      <c r="E11514" t="s">
        <v>1015</v>
      </c>
      <c r="F11514" s="86">
        <v>60927726.6571192</v>
      </c>
    </row>
    <row r="11515" spans="1:6">
      <c r="A11515">
        <v>2038</v>
      </c>
      <c r="B11515" t="s">
        <v>1055</v>
      </c>
      <c r="C11515" t="s">
        <v>1013</v>
      </c>
      <c r="D11515" t="s">
        <v>964</v>
      </c>
      <c r="E11515" t="s">
        <v>1015</v>
      </c>
      <c r="F11515" s="86">
        <v>60957806.109474398</v>
      </c>
    </row>
    <row r="11516" spans="1:6">
      <c r="A11516">
        <v>2039</v>
      </c>
      <c r="B11516" t="s">
        <v>1055</v>
      </c>
      <c r="C11516" t="s">
        <v>1013</v>
      </c>
      <c r="D11516" t="s">
        <v>964</v>
      </c>
      <c r="E11516" t="s">
        <v>1015</v>
      </c>
      <c r="F11516" s="86">
        <v>60946060.446671098</v>
      </c>
    </row>
    <row r="11517" spans="1:6">
      <c r="A11517">
        <v>2040</v>
      </c>
      <c r="B11517" t="s">
        <v>1055</v>
      </c>
      <c r="C11517" t="s">
        <v>1013</v>
      </c>
      <c r="D11517" t="s">
        <v>964</v>
      </c>
      <c r="E11517" t="s">
        <v>1015</v>
      </c>
      <c r="F11517" s="86">
        <v>60891246.276942998</v>
      </c>
    </row>
    <row r="11518" spans="1:6">
      <c r="A11518">
        <v>2041</v>
      </c>
      <c r="B11518" t="s">
        <v>1055</v>
      </c>
      <c r="C11518" t="s">
        <v>1013</v>
      </c>
      <c r="D11518" t="s">
        <v>964</v>
      </c>
      <c r="E11518" t="s">
        <v>1015</v>
      </c>
      <c r="F11518" s="86">
        <v>60801266.227443703</v>
      </c>
    </row>
    <row r="11519" spans="1:6">
      <c r="A11519">
        <v>2042</v>
      </c>
      <c r="B11519" t="s">
        <v>1055</v>
      </c>
      <c r="C11519" t="s">
        <v>1013</v>
      </c>
      <c r="D11519" t="s">
        <v>964</v>
      </c>
      <c r="E11519" t="s">
        <v>1015</v>
      </c>
      <c r="F11519" s="86">
        <v>60677744.166064203</v>
      </c>
    </row>
    <row r="11520" spans="1:6">
      <c r="A11520">
        <v>2043</v>
      </c>
      <c r="B11520" t="s">
        <v>1055</v>
      </c>
      <c r="C11520" t="s">
        <v>1013</v>
      </c>
      <c r="D11520" t="s">
        <v>964</v>
      </c>
      <c r="E11520" t="s">
        <v>1015</v>
      </c>
      <c r="F11520" s="86">
        <v>60535619.362374201</v>
      </c>
    </row>
    <row r="11521" spans="1:6">
      <c r="A11521">
        <v>2044</v>
      </c>
      <c r="B11521" t="s">
        <v>1055</v>
      </c>
      <c r="C11521" t="s">
        <v>1013</v>
      </c>
      <c r="D11521" t="s">
        <v>964</v>
      </c>
      <c r="E11521" t="s">
        <v>1015</v>
      </c>
      <c r="F11521" s="86">
        <v>60379926.584300101</v>
      </c>
    </row>
    <row r="11522" spans="1:6">
      <c r="A11522">
        <v>2045</v>
      </c>
      <c r="B11522" t="s">
        <v>1055</v>
      </c>
      <c r="C11522" t="s">
        <v>1013</v>
      </c>
      <c r="D11522" t="s">
        <v>964</v>
      </c>
      <c r="E11522" t="s">
        <v>1015</v>
      </c>
      <c r="F11522" s="86">
        <v>60217553.7357077</v>
      </c>
    </row>
    <row r="11523" spans="1:6">
      <c r="A11523">
        <v>2046</v>
      </c>
      <c r="B11523" t="s">
        <v>1055</v>
      </c>
      <c r="C11523" t="s">
        <v>1013</v>
      </c>
      <c r="D11523" t="s">
        <v>964</v>
      </c>
      <c r="E11523" t="s">
        <v>1015</v>
      </c>
      <c r="F11523" s="86">
        <v>60047922.458536297</v>
      </c>
    </row>
    <row r="11524" spans="1:6">
      <c r="A11524">
        <v>2047</v>
      </c>
      <c r="B11524" t="s">
        <v>1055</v>
      </c>
      <c r="C11524" t="s">
        <v>1013</v>
      </c>
      <c r="D11524" t="s">
        <v>964</v>
      </c>
      <c r="E11524" t="s">
        <v>1015</v>
      </c>
      <c r="F11524" s="86">
        <v>59878023.279555902</v>
      </c>
    </row>
    <row r="11525" spans="1:6">
      <c r="A11525">
        <v>2048</v>
      </c>
      <c r="B11525" t="s">
        <v>1055</v>
      </c>
      <c r="C11525" t="s">
        <v>1013</v>
      </c>
      <c r="D11525" t="s">
        <v>964</v>
      </c>
      <c r="E11525" t="s">
        <v>1015</v>
      </c>
      <c r="F11525" s="86">
        <v>59706165.760584801</v>
      </c>
    </row>
    <row r="11526" spans="1:6">
      <c r="A11526">
        <v>2049</v>
      </c>
      <c r="B11526" t="s">
        <v>1055</v>
      </c>
      <c r="C11526" t="s">
        <v>1013</v>
      </c>
      <c r="D11526" t="s">
        <v>964</v>
      </c>
      <c r="E11526" t="s">
        <v>1015</v>
      </c>
      <c r="F11526" s="86">
        <v>59532786.875201501</v>
      </c>
    </row>
    <row r="11527" spans="1:6">
      <c r="A11527">
        <v>2050</v>
      </c>
      <c r="B11527" t="s">
        <v>1055</v>
      </c>
      <c r="C11527" t="s">
        <v>1013</v>
      </c>
      <c r="D11527" t="s">
        <v>964</v>
      </c>
      <c r="E11527" t="s">
        <v>1015</v>
      </c>
      <c r="F11527" s="86">
        <v>59359016.549192697</v>
      </c>
    </row>
    <row r="11528" spans="1:6">
      <c r="A11528">
        <v>2017</v>
      </c>
      <c r="B11528" t="s">
        <v>1056</v>
      </c>
      <c r="C11528" t="s">
        <v>1013</v>
      </c>
      <c r="D11528" t="s">
        <v>964</v>
      </c>
      <c r="E11528" t="s">
        <v>1015</v>
      </c>
      <c r="F11528" s="86">
        <v>2549371.9732595398</v>
      </c>
    </row>
    <row r="11529" spans="1:6">
      <c r="A11529">
        <v>2018</v>
      </c>
      <c r="B11529" t="s">
        <v>1056</v>
      </c>
      <c r="C11529" t="s">
        <v>1013</v>
      </c>
      <c r="D11529" t="s">
        <v>964</v>
      </c>
      <c r="E11529" t="s">
        <v>1015</v>
      </c>
      <c r="F11529" s="86">
        <v>2596298.8215931202</v>
      </c>
    </row>
    <row r="11530" spans="1:6">
      <c r="A11530">
        <v>2019</v>
      </c>
      <c r="B11530" t="s">
        <v>1056</v>
      </c>
      <c r="C11530" t="s">
        <v>1013</v>
      </c>
      <c r="D11530" t="s">
        <v>964</v>
      </c>
      <c r="E11530" t="s">
        <v>1015</v>
      </c>
      <c r="F11530" s="86">
        <v>2641467.5625011902</v>
      </c>
    </row>
    <row r="11531" spans="1:6">
      <c r="A11531">
        <v>2020</v>
      </c>
      <c r="B11531" t="s">
        <v>1056</v>
      </c>
      <c r="C11531" t="s">
        <v>1013</v>
      </c>
      <c r="D11531" t="s">
        <v>964</v>
      </c>
      <c r="E11531" t="s">
        <v>1015</v>
      </c>
      <c r="F11531" s="86">
        <v>2688903.2917802599</v>
      </c>
    </row>
    <row r="11532" spans="1:6">
      <c r="A11532">
        <v>2021</v>
      </c>
      <c r="B11532" t="s">
        <v>1056</v>
      </c>
      <c r="C11532" t="s">
        <v>1013</v>
      </c>
      <c r="D11532" t="s">
        <v>964</v>
      </c>
      <c r="E11532" t="s">
        <v>1015</v>
      </c>
      <c r="F11532" s="86">
        <v>2735303.6303850999</v>
      </c>
    </row>
    <row r="11533" spans="1:6">
      <c r="A11533">
        <v>2022</v>
      </c>
      <c r="B11533" t="s">
        <v>1056</v>
      </c>
      <c r="C11533" t="s">
        <v>1013</v>
      </c>
      <c r="D11533" t="s">
        <v>964</v>
      </c>
      <c r="E11533" t="s">
        <v>1015</v>
      </c>
      <c r="F11533" s="86">
        <v>2781123.8472611802</v>
      </c>
    </row>
    <row r="11534" spans="1:6">
      <c r="A11534">
        <v>2023</v>
      </c>
      <c r="B11534" t="s">
        <v>1056</v>
      </c>
      <c r="C11534" t="s">
        <v>1013</v>
      </c>
      <c r="D11534" t="s">
        <v>964</v>
      </c>
      <c r="E11534" t="s">
        <v>1015</v>
      </c>
      <c r="F11534" s="86">
        <v>2825608.21763033</v>
      </c>
    </row>
    <row r="11535" spans="1:6">
      <c r="A11535">
        <v>2024</v>
      </c>
      <c r="B11535" t="s">
        <v>1056</v>
      </c>
      <c r="C11535" t="s">
        <v>1013</v>
      </c>
      <c r="D11535" t="s">
        <v>964</v>
      </c>
      <c r="E11535" t="s">
        <v>1015</v>
      </c>
      <c r="F11535" s="86">
        <v>2868116.7910894598</v>
      </c>
    </row>
    <row r="11536" spans="1:6">
      <c r="A11536">
        <v>2025</v>
      </c>
      <c r="B11536" t="s">
        <v>1056</v>
      </c>
      <c r="C11536" t="s">
        <v>1013</v>
      </c>
      <c r="D11536" t="s">
        <v>964</v>
      </c>
      <c r="E11536" t="s">
        <v>1015</v>
      </c>
      <c r="F11536" s="86">
        <v>2909299.4175732099</v>
      </c>
    </row>
    <row r="11537" spans="1:6">
      <c r="A11537">
        <v>2026</v>
      </c>
      <c r="B11537" t="s">
        <v>1056</v>
      </c>
      <c r="C11537" t="s">
        <v>1013</v>
      </c>
      <c r="D11537" t="s">
        <v>964</v>
      </c>
      <c r="E11537" t="s">
        <v>1015</v>
      </c>
      <c r="F11537" s="86">
        <v>2948938.23126252</v>
      </c>
    </row>
    <row r="11538" spans="1:6">
      <c r="A11538">
        <v>2027</v>
      </c>
      <c r="B11538" t="s">
        <v>1056</v>
      </c>
      <c r="C11538" t="s">
        <v>1013</v>
      </c>
      <c r="D11538" t="s">
        <v>964</v>
      </c>
      <c r="E11538" t="s">
        <v>1015</v>
      </c>
      <c r="F11538" s="86">
        <v>2987217.7902370999</v>
      </c>
    </row>
    <row r="11539" spans="1:6">
      <c r="A11539">
        <v>2028</v>
      </c>
      <c r="B11539" t="s">
        <v>1056</v>
      </c>
      <c r="C11539" t="s">
        <v>1013</v>
      </c>
      <c r="D11539" t="s">
        <v>964</v>
      </c>
      <c r="E11539" t="s">
        <v>1015</v>
      </c>
      <c r="F11539" s="86">
        <v>3024736.57608931</v>
      </c>
    </row>
    <row r="11540" spans="1:6">
      <c r="A11540">
        <v>2029</v>
      </c>
      <c r="B11540" t="s">
        <v>1056</v>
      </c>
      <c r="C11540" t="s">
        <v>1013</v>
      </c>
      <c r="D11540" t="s">
        <v>964</v>
      </c>
      <c r="E11540" t="s">
        <v>1015</v>
      </c>
      <c r="F11540" s="86">
        <v>3060703.1652565598</v>
      </c>
    </row>
    <row r="11541" spans="1:6">
      <c r="A11541">
        <v>2030</v>
      </c>
      <c r="B11541" t="s">
        <v>1056</v>
      </c>
      <c r="C11541" t="s">
        <v>1013</v>
      </c>
      <c r="D11541" t="s">
        <v>964</v>
      </c>
      <c r="E11541" t="s">
        <v>1015</v>
      </c>
      <c r="F11541" s="86">
        <v>3095101.6433049701</v>
      </c>
    </row>
    <row r="11542" spans="1:6">
      <c r="A11542">
        <v>2031</v>
      </c>
      <c r="B11542" t="s">
        <v>1056</v>
      </c>
      <c r="C11542" t="s">
        <v>1013</v>
      </c>
      <c r="D11542" t="s">
        <v>964</v>
      </c>
      <c r="E11542" t="s">
        <v>1015</v>
      </c>
      <c r="F11542" s="86">
        <v>3128354.94230892</v>
      </c>
    </row>
    <row r="11543" spans="1:6">
      <c r="A11543">
        <v>2032</v>
      </c>
      <c r="B11543" t="s">
        <v>1056</v>
      </c>
      <c r="C11543" t="s">
        <v>1013</v>
      </c>
      <c r="D11543" t="s">
        <v>964</v>
      </c>
      <c r="E11543" t="s">
        <v>1015</v>
      </c>
      <c r="F11543" s="86">
        <v>3159706.8456767499</v>
      </c>
    </row>
    <row r="11544" spans="1:6">
      <c r="A11544">
        <v>2033</v>
      </c>
      <c r="B11544" t="s">
        <v>1056</v>
      </c>
      <c r="C11544" t="s">
        <v>1013</v>
      </c>
      <c r="D11544" t="s">
        <v>964</v>
      </c>
      <c r="E11544" t="s">
        <v>1015</v>
      </c>
      <c r="F11544" s="86">
        <v>3189721.3403985598</v>
      </c>
    </row>
    <row r="11545" spans="1:6">
      <c r="A11545">
        <v>2034</v>
      </c>
      <c r="B11545" t="s">
        <v>1056</v>
      </c>
      <c r="C11545" t="s">
        <v>1013</v>
      </c>
      <c r="D11545" t="s">
        <v>964</v>
      </c>
      <c r="E11545" t="s">
        <v>1015</v>
      </c>
      <c r="F11545" s="86">
        <v>3218577.0173128601</v>
      </c>
    </row>
    <row r="11546" spans="1:6">
      <c r="A11546">
        <v>2035</v>
      </c>
      <c r="B11546" t="s">
        <v>1056</v>
      </c>
      <c r="C11546" t="s">
        <v>1013</v>
      </c>
      <c r="D11546" t="s">
        <v>964</v>
      </c>
      <c r="E11546" t="s">
        <v>1015</v>
      </c>
      <c r="F11546" s="86">
        <v>3246157.0493952599</v>
      </c>
    </row>
    <row r="11547" spans="1:6">
      <c r="A11547">
        <v>2036</v>
      </c>
      <c r="B11547" t="s">
        <v>1056</v>
      </c>
      <c r="C11547" t="s">
        <v>1013</v>
      </c>
      <c r="D11547" t="s">
        <v>964</v>
      </c>
      <c r="E11547" t="s">
        <v>1015</v>
      </c>
      <c r="F11547" s="86">
        <v>3270815.87792821</v>
      </c>
    </row>
    <row r="11548" spans="1:6">
      <c r="A11548">
        <v>2037</v>
      </c>
      <c r="B11548" t="s">
        <v>1056</v>
      </c>
      <c r="C11548" t="s">
        <v>1013</v>
      </c>
      <c r="D11548" t="s">
        <v>964</v>
      </c>
      <c r="E11548" t="s">
        <v>1015</v>
      </c>
      <c r="F11548" s="86">
        <v>3292516.1694574002</v>
      </c>
    </row>
    <row r="11549" spans="1:6">
      <c r="A11549">
        <v>2038</v>
      </c>
      <c r="B11549" t="s">
        <v>1056</v>
      </c>
      <c r="C11549" t="s">
        <v>1013</v>
      </c>
      <c r="D11549" t="s">
        <v>964</v>
      </c>
      <c r="E11549" t="s">
        <v>1015</v>
      </c>
      <c r="F11549" s="86">
        <v>3311703.24107859</v>
      </c>
    </row>
    <row r="11550" spans="1:6">
      <c r="A11550">
        <v>2039</v>
      </c>
      <c r="B11550" t="s">
        <v>1056</v>
      </c>
      <c r="C11550" t="s">
        <v>1013</v>
      </c>
      <c r="D11550" t="s">
        <v>964</v>
      </c>
      <c r="E11550" t="s">
        <v>1015</v>
      </c>
      <c r="F11550" s="86">
        <v>3327607.4818398501</v>
      </c>
    </row>
    <row r="11551" spans="1:6">
      <c r="A11551">
        <v>2040</v>
      </c>
      <c r="B11551" t="s">
        <v>1056</v>
      </c>
      <c r="C11551" t="s">
        <v>1013</v>
      </c>
      <c r="D11551" t="s">
        <v>964</v>
      </c>
      <c r="E11551" t="s">
        <v>1015</v>
      </c>
      <c r="F11551" s="86">
        <v>3340859.9476858499</v>
      </c>
    </row>
    <row r="11552" spans="1:6">
      <c r="A11552">
        <v>2041</v>
      </c>
      <c r="B11552" t="s">
        <v>1056</v>
      </c>
      <c r="C11552" t="s">
        <v>1013</v>
      </c>
      <c r="D11552" t="s">
        <v>964</v>
      </c>
      <c r="E11552" t="s">
        <v>1015</v>
      </c>
      <c r="F11552" s="86">
        <v>3351162.2556051901</v>
      </c>
    </row>
    <row r="11553" spans="1:6">
      <c r="A11553">
        <v>2042</v>
      </c>
      <c r="B11553" t="s">
        <v>1056</v>
      </c>
      <c r="C11553" t="s">
        <v>1013</v>
      </c>
      <c r="D11553" t="s">
        <v>964</v>
      </c>
      <c r="E11553" t="s">
        <v>1015</v>
      </c>
      <c r="F11553" s="86">
        <v>3359369.4484106302</v>
      </c>
    </row>
    <row r="11554" spans="1:6">
      <c r="A11554">
        <v>2043</v>
      </c>
      <c r="B11554" t="s">
        <v>1056</v>
      </c>
      <c r="C11554" t="s">
        <v>1013</v>
      </c>
      <c r="D11554" t="s">
        <v>964</v>
      </c>
      <c r="E11554" t="s">
        <v>1015</v>
      </c>
      <c r="F11554" s="86">
        <v>3365990.3703449299</v>
      </c>
    </row>
    <row r="11555" spans="1:6">
      <c r="A11555">
        <v>2044</v>
      </c>
      <c r="B11555" t="s">
        <v>1056</v>
      </c>
      <c r="C11555" t="s">
        <v>1013</v>
      </c>
      <c r="D11555" t="s">
        <v>964</v>
      </c>
      <c r="E11555" t="s">
        <v>1015</v>
      </c>
      <c r="F11555" s="86">
        <v>3372390.8182200701</v>
      </c>
    </row>
    <row r="11556" spans="1:6">
      <c r="A11556">
        <v>2045</v>
      </c>
      <c r="B11556" t="s">
        <v>1056</v>
      </c>
      <c r="C11556" t="s">
        <v>1013</v>
      </c>
      <c r="D11556" t="s">
        <v>964</v>
      </c>
      <c r="E11556" t="s">
        <v>1015</v>
      </c>
      <c r="F11556" s="86">
        <v>3378089.5524728098</v>
      </c>
    </row>
    <row r="11557" spans="1:6">
      <c r="A11557">
        <v>2046</v>
      </c>
      <c r="B11557" t="s">
        <v>1056</v>
      </c>
      <c r="C11557" t="s">
        <v>1013</v>
      </c>
      <c r="D11557" t="s">
        <v>964</v>
      </c>
      <c r="E11557" t="s">
        <v>1015</v>
      </c>
      <c r="F11557" s="86">
        <v>3384157.24929245</v>
      </c>
    </row>
    <row r="11558" spans="1:6">
      <c r="A11558">
        <v>2047</v>
      </c>
      <c r="B11558" t="s">
        <v>1056</v>
      </c>
      <c r="C11558" t="s">
        <v>1013</v>
      </c>
      <c r="D11558" t="s">
        <v>964</v>
      </c>
      <c r="E11558" t="s">
        <v>1015</v>
      </c>
      <c r="F11558" s="86">
        <v>3390106.0916185402</v>
      </c>
    </row>
    <row r="11559" spans="1:6">
      <c r="A11559">
        <v>2048</v>
      </c>
      <c r="B11559" t="s">
        <v>1056</v>
      </c>
      <c r="C11559" t="s">
        <v>1013</v>
      </c>
      <c r="D11559" t="s">
        <v>964</v>
      </c>
      <c r="E11559" t="s">
        <v>1015</v>
      </c>
      <c r="F11559" s="86">
        <v>3396168.8756517698</v>
      </c>
    </row>
    <row r="11560" spans="1:6">
      <c r="A11560">
        <v>2049</v>
      </c>
      <c r="B11560" t="s">
        <v>1056</v>
      </c>
      <c r="C11560" t="s">
        <v>1013</v>
      </c>
      <c r="D11560" t="s">
        <v>964</v>
      </c>
      <c r="E11560" t="s">
        <v>1015</v>
      </c>
      <c r="F11560" s="86">
        <v>3402482.7764087999</v>
      </c>
    </row>
    <row r="11561" spans="1:6">
      <c r="A11561">
        <v>2050</v>
      </c>
      <c r="B11561" t="s">
        <v>1056</v>
      </c>
      <c r="C11561" t="s">
        <v>1013</v>
      </c>
      <c r="D11561" t="s">
        <v>964</v>
      </c>
      <c r="E11561" t="s">
        <v>1015</v>
      </c>
      <c r="F11561" s="86">
        <v>3408801.0665099402</v>
      </c>
    </row>
    <row r="11562" spans="1:6">
      <c r="A11562">
        <v>2017</v>
      </c>
      <c r="B11562" t="s">
        <v>1057</v>
      </c>
      <c r="C11562" t="s">
        <v>1013</v>
      </c>
      <c r="D11562" t="s">
        <v>964</v>
      </c>
      <c r="E11562" t="s">
        <v>1015</v>
      </c>
      <c r="F11562" s="86">
        <v>299471.23903141601</v>
      </c>
    </row>
    <row r="11563" spans="1:6">
      <c r="A11563">
        <v>2018</v>
      </c>
      <c r="B11563" t="s">
        <v>1057</v>
      </c>
      <c r="C11563" t="s">
        <v>1013</v>
      </c>
      <c r="D11563" t="s">
        <v>964</v>
      </c>
      <c r="E11563" t="s">
        <v>1015</v>
      </c>
      <c r="F11563" s="86">
        <v>305138.66728800902</v>
      </c>
    </row>
    <row r="11564" spans="1:6">
      <c r="A11564">
        <v>2019</v>
      </c>
      <c r="B11564" t="s">
        <v>1057</v>
      </c>
      <c r="C11564" t="s">
        <v>1013</v>
      </c>
      <c r="D11564" t="s">
        <v>964</v>
      </c>
      <c r="E11564" t="s">
        <v>1015</v>
      </c>
      <c r="F11564" s="86">
        <v>310856.68277841498</v>
      </c>
    </row>
    <row r="11565" spans="1:6">
      <c r="A11565">
        <v>2020</v>
      </c>
      <c r="B11565" t="s">
        <v>1057</v>
      </c>
      <c r="C11565" t="s">
        <v>1013</v>
      </c>
      <c r="D11565" t="s">
        <v>964</v>
      </c>
      <c r="E11565" t="s">
        <v>1015</v>
      </c>
      <c r="F11565" s="86">
        <v>315876.99287074897</v>
      </c>
    </row>
    <row r="11566" spans="1:6">
      <c r="A11566">
        <v>2021</v>
      </c>
      <c r="B11566" t="s">
        <v>1057</v>
      </c>
      <c r="C11566" t="s">
        <v>1013</v>
      </c>
      <c r="D11566" t="s">
        <v>964</v>
      </c>
      <c r="E11566" t="s">
        <v>1015</v>
      </c>
      <c r="F11566" s="86">
        <v>320906.35276122502</v>
      </c>
    </row>
    <row r="11567" spans="1:6">
      <c r="A11567">
        <v>2022</v>
      </c>
      <c r="B11567" t="s">
        <v>1057</v>
      </c>
      <c r="C11567" t="s">
        <v>1013</v>
      </c>
      <c r="D11567" t="s">
        <v>964</v>
      </c>
      <c r="E11567" t="s">
        <v>1015</v>
      </c>
      <c r="F11567" s="86">
        <v>325796.391205583</v>
      </c>
    </row>
    <row r="11568" spans="1:6">
      <c r="A11568">
        <v>2023</v>
      </c>
      <c r="B11568" t="s">
        <v>1057</v>
      </c>
      <c r="C11568" t="s">
        <v>1013</v>
      </c>
      <c r="D11568" t="s">
        <v>964</v>
      </c>
      <c r="E11568" t="s">
        <v>1015</v>
      </c>
      <c r="F11568" s="86">
        <v>330559.812717275</v>
      </c>
    </row>
    <row r="11569" spans="1:6">
      <c r="A11569">
        <v>2024</v>
      </c>
      <c r="B11569" t="s">
        <v>1057</v>
      </c>
      <c r="C11569" t="s">
        <v>1013</v>
      </c>
      <c r="D11569" t="s">
        <v>964</v>
      </c>
      <c r="E11569" t="s">
        <v>1015</v>
      </c>
      <c r="F11569" s="86">
        <v>335178.724262417</v>
      </c>
    </row>
    <row r="11570" spans="1:6">
      <c r="A11570">
        <v>2025</v>
      </c>
      <c r="B11570" t="s">
        <v>1057</v>
      </c>
      <c r="C11570" t="s">
        <v>1013</v>
      </c>
      <c r="D11570" t="s">
        <v>964</v>
      </c>
      <c r="E11570" t="s">
        <v>1015</v>
      </c>
      <c r="F11570" s="86">
        <v>339649.53033895901</v>
      </c>
    </row>
    <row r="11571" spans="1:6">
      <c r="A11571">
        <v>2026</v>
      </c>
      <c r="B11571" t="s">
        <v>1057</v>
      </c>
      <c r="C11571" t="s">
        <v>1013</v>
      </c>
      <c r="D11571" t="s">
        <v>964</v>
      </c>
      <c r="E11571" t="s">
        <v>1015</v>
      </c>
      <c r="F11571" s="86">
        <v>344055.69616244797</v>
      </c>
    </row>
    <row r="11572" spans="1:6">
      <c r="A11572">
        <v>2027</v>
      </c>
      <c r="B11572" t="s">
        <v>1057</v>
      </c>
      <c r="C11572" t="s">
        <v>1013</v>
      </c>
      <c r="D11572" t="s">
        <v>964</v>
      </c>
      <c r="E11572" t="s">
        <v>1015</v>
      </c>
      <c r="F11572" s="86">
        <v>348324.32863810001</v>
      </c>
    </row>
    <row r="11573" spans="1:6">
      <c r="A11573">
        <v>2028</v>
      </c>
      <c r="B11573" t="s">
        <v>1057</v>
      </c>
      <c r="C11573" t="s">
        <v>1013</v>
      </c>
      <c r="D11573" t="s">
        <v>964</v>
      </c>
      <c r="E11573" t="s">
        <v>1015</v>
      </c>
      <c r="F11573" s="86">
        <v>352484.40990951599</v>
      </c>
    </row>
    <row r="11574" spans="1:6">
      <c r="A11574">
        <v>2029</v>
      </c>
      <c r="B11574" t="s">
        <v>1057</v>
      </c>
      <c r="C11574" t="s">
        <v>1013</v>
      </c>
      <c r="D11574" t="s">
        <v>964</v>
      </c>
      <c r="E11574" t="s">
        <v>1015</v>
      </c>
      <c r="F11574" s="86">
        <v>356487.591842486</v>
      </c>
    </row>
    <row r="11575" spans="1:6">
      <c r="A11575">
        <v>2030</v>
      </c>
      <c r="B11575" t="s">
        <v>1057</v>
      </c>
      <c r="C11575" t="s">
        <v>1013</v>
      </c>
      <c r="D11575" t="s">
        <v>964</v>
      </c>
      <c r="E11575" t="s">
        <v>1015</v>
      </c>
      <c r="F11575" s="86">
        <v>360333.61219909001</v>
      </c>
    </row>
    <row r="11576" spans="1:6">
      <c r="A11576">
        <v>2031</v>
      </c>
      <c r="B11576" t="s">
        <v>1057</v>
      </c>
      <c r="C11576" t="s">
        <v>1013</v>
      </c>
      <c r="D11576" t="s">
        <v>964</v>
      </c>
      <c r="E11576" t="s">
        <v>1015</v>
      </c>
      <c r="F11576" s="86">
        <v>364015.01282196399</v>
      </c>
    </row>
    <row r="11577" spans="1:6">
      <c r="A11577">
        <v>2032</v>
      </c>
      <c r="B11577" t="s">
        <v>1057</v>
      </c>
      <c r="C11577" t="s">
        <v>1013</v>
      </c>
      <c r="D11577" t="s">
        <v>964</v>
      </c>
      <c r="E11577" t="s">
        <v>1015</v>
      </c>
      <c r="F11577" s="86">
        <v>367470.50686082902</v>
      </c>
    </row>
    <row r="11578" spans="1:6">
      <c r="A11578">
        <v>2033</v>
      </c>
      <c r="B11578" t="s">
        <v>1057</v>
      </c>
      <c r="C11578" t="s">
        <v>1013</v>
      </c>
      <c r="D11578" t="s">
        <v>964</v>
      </c>
      <c r="E11578" t="s">
        <v>1015</v>
      </c>
      <c r="F11578" s="86">
        <v>370679.04204649798</v>
      </c>
    </row>
    <row r="11579" spans="1:6">
      <c r="A11579">
        <v>2034</v>
      </c>
      <c r="B11579" t="s">
        <v>1057</v>
      </c>
      <c r="C11579" t="s">
        <v>1013</v>
      </c>
      <c r="D11579" t="s">
        <v>964</v>
      </c>
      <c r="E11579" t="s">
        <v>1015</v>
      </c>
      <c r="F11579" s="86">
        <v>373629.61761067802</v>
      </c>
    </row>
    <row r="11580" spans="1:6">
      <c r="A11580">
        <v>2035</v>
      </c>
      <c r="B11580" t="s">
        <v>1057</v>
      </c>
      <c r="C11580" t="s">
        <v>1013</v>
      </c>
      <c r="D11580" t="s">
        <v>964</v>
      </c>
      <c r="E11580" t="s">
        <v>1015</v>
      </c>
      <c r="F11580" s="86">
        <v>376288.082461718</v>
      </c>
    </row>
    <row r="11581" spans="1:6">
      <c r="A11581">
        <v>2036</v>
      </c>
      <c r="B11581" t="s">
        <v>1057</v>
      </c>
      <c r="C11581" t="s">
        <v>1013</v>
      </c>
      <c r="D11581" t="s">
        <v>964</v>
      </c>
      <c r="E11581" t="s">
        <v>1015</v>
      </c>
      <c r="F11581" s="86">
        <v>378607.04592336703</v>
      </c>
    </row>
    <row r="11582" spans="1:6">
      <c r="A11582">
        <v>2037</v>
      </c>
      <c r="B11582" t="s">
        <v>1057</v>
      </c>
      <c r="C11582" t="s">
        <v>1013</v>
      </c>
      <c r="D11582" t="s">
        <v>964</v>
      </c>
      <c r="E11582" t="s">
        <v>1015</v>
      </c>
      <c r="F11582" s="86">
        <v>380490.066231201</v>
      </c>
    </row>
    <row r="11583" spans="1:6">
      <c r="A11583">
        <v>2038</v>
      </c>
      <c r="B11583" t="s">
        <v>1057</v>
      </c>
      <c r="C11583" t="s">
        <v>1013</v>
      </c>
      <c r="D11583" t="s">
        <v>964</v>
      </c>
      <c r="E11583" t="s">
        <v>1015</v>
      </c>
      <c r="F11583" s="86">
        <v>382029.28544629802</v>
      </c>
    </row>
    <row r="11584" spans="1:6">
      <c r="A11584">
        <v>2039</v>
      </c>
      <c r="B11584" t="s">
        <v>1057</v>
      </c>
      <c r="C11584" t="s">
        <v>1013</v>
      </c>
      <c r="D11584" t="s">
        <v>964</v>
      </c>
      <c r="E11584" t="s">
        <v>1015</v>
      </c>
      <c r="F11584" s="86">
        <v>383115.612397063</v>
      </c>
    </row>
    <row r="11585" spans="1:6">
      <c r="A11585">
        <v>2040</v>
      </c>
      <c r="B11585" t="s">
        <v>1057</v>
      </c>
      <c r="C11585" t="s">
        <v>1013</v>
      </c>
      <c r="D11585" t="s">
        <v>964</v>
      </c>
      <c r="E11585" t="s">
        <v>1015</v>
      </c>
      <c r="F11585" s="86">
        <v>383863.76960963698</v>
      </c>
    </row>
    <row r="11586" spans="1:6">
      <c r="A11586">
        <v>2041</v>
      </c>
      <c r="B11586" t="s">
        <v>1057</v>
      </c>
      <c r="C11586" t="s">
        <v>1013</v>
      </c>
      <c r="D11586" t="s">
        <v>964</v>
      </c>
      <c r="E11586" t="s">
        <v>1015</v>
      </c>
      <c r="F11586" s="86">
        <v>384322.43976711802</v>
      </c>
    </row>
    <row r="11587" spans="1:6">
      <c r="A11587">
        <v>2042</v>
      </c>
      <c r="B11587" t="s">
        <v>1057</v>
      </c>
      <c r="C11587" t="s">
        <v>1013</v>
      </c>
      <c r="D11587" t="s">
        <v>964</v>
      </c>
      <c r="E11587" t="s">
        <v>1015</v>
      </c>
      <c r="F11587" s="86">
        <v>384488.79901240801</v>
      </c>
    </row>
    <row r="11588" spans="1:6">
      <c r="A11588">
        <v>2043</v>
      </c>
      <c r="B11588" t="s">
        <v>1057</v>
      </c>
      <c r="C11588" t="s">
        <v>1013</v>
      </c>
      <c r="D11588" t="s">
        <v>964</v>
      </c>
      <c r="E11588" t="s">
        <v>1015</v>
      </c>
      <c r="F11588" s="86">
        <v>384489.10536688397</v>
      </c>
    </row>
    <row r="11589" spans="1:6">
      <c r="A11589">
        <v>2044</v>
      </c>
      <c r="B11589" t="s">
        <v>1057</v>
      </c>
      <c r="C11589" t="s">
        <v>1013</v>
      </c>
      <c r="D11589" t="s">
        <v>964</v>
      </c>
      <c r="E11589" t="s">
        <v>1015</v>
      </c>
      <c r="F11589" s="86">
        <v>384370.18515252997</v>
      </c>
    </row>
    <row r="11590" spans="1:6">
      <c r="A11590">
        <v>2045</v>
      </c>
      <c r="B11590" t="s">
        <v>1057</v>
      </c>
      <c r="C11590" t="s">
        <v>1013</v>
      </c>
      <c r="D11590" t="s">
        <v>964</v>
      </c>
      <c r="E11590" t="s">
        <v>1015</v>
      </c>
      <c r="F11590" s="86">
        <v>384187.36676556</v>
      </c>
    </row>
    <row r="11591" spans="1:6">
      <c r="A11591">
        <v>2046</v>
      </c>
      <c r="B11591" t="s">
        <v>1057</v>
      </c>
      <c r="C11591" t="s">
        <v>1013</v>
      </c>
      <c r="D11591" t="s">
        <v>964</v>
      </c>
      <c r="E11591" t="s">
        <v>1015</v>
      </c>
      <c r="F11591" s="86">
        <v>383966.61113874102</v>
      </c>
    </row>
    <row r="11592" spans="1:6">
      <c r="A11592">
        <v>2047</v>
      </c>
      <c r="B11592" t="s">
        <v>1057</v>
      </c>
      <c r="C11592" t="s">
        <v>1013</v>
      </c>
      <c r="D11592" t="s">
        <v>964</v>
      </c>
      <c r="E11592" t="s">
        <v>1015</v>
      </c>
      <c r="F11592" s="86">
        <v>383731.15757418802</v>
      </c>
    </row>
    <row r="11593" spans="1:6">
      <c r="A11593">
        <v>2048</v>
      </c>
      <c r="B11593" t="s">
        <v>1057</v>
      </c>
      <c r="C11593" t="s">
        <v>1013</v>
      </c>
      <c r="D11593" t="s">
        <v>964</v>
      </c>
      <c r="E11593" t="s">
        <v>1015</v>
      </c>
      <c r="F11593" s="86">
        <v>383490.33988050802</v>
      </c>
    </row>
    <row r="11594" spans="1:6">
      <c r="A11594">
        <v>2049</v>
      </c>
      <c r="B11594" t="s">
        <v>1057</v>
      </c>
      <c r="C11594" t="s">
        <v>1013</v>
      </c>
      <c r="D11594" t="s">
        <v>964</v>
      </c>
      <c r="E11594" t="s">
        <v>1015</v>
      </c>
      <c r="F11594" s="86">
        <v>383232.65990496898</v>
      </c>
    </row>
    <row r="11595" spans="1:6">
      <c r="A11595">
        <v>2050</v>
      </c>
      <c r="B11595" t="s">
        <v>1057</v>
      </c>
      <c r="C11595" t="s">
        <v>1013</v>
      </c>
      <c r="D11595" t="s">
        <v>964</v>
      </c>
      <c r="E11595" t="s">
        <v>1015</v>
      </c>
      <c r="F11595" s="86">
        <v>382940.96870738902</v>
      </c>
    </row>
    <row r="11596" spans="1:6">
      <c r="A11596">
        <v>2017</v>
      </c>
      <c r="B11596" t="s">
        <v>1058</v>
      </c>
      <c r="C11596" t="s">
        <v>1013</v>
      </c>
      <c r="D11596" t="s">
        <v>964</v>
      </c>
      <c r="E11596" t="s">
        <v>1015</v>
      </c>
      <c r="F11596" s="86">
        <v>2572519.2928591799</v>
      </c>
    </row>
    <row r="11597" spans="1:6">
      <c r="A11597">
        <v>2018</v>
      </c>
      <c r="B11597" t="s">
        <v>1058</v>
      </c>
      <c r="C11597" t="s">
        <v>1013</v>
      </c>
      <c r="D11597" t="s">
        <v>964</v>
      </c>
      <c r="E11597" t="s">
        <v>1015</v>
      </c>
      <c r="F11597" s="86">
        <v>2551091.75314184</v>
      </c>
    </row>
    <row r="11598" spans="1:6">
      <c r="A11598">
        <v>2019</v>
      </c>
      <c r="B11598" t="s">
        <v>1058</v>
      </c>
      <c r="C11598" t="s">
        <v>1013</v>
      </c>
      <c r="D11598" t="s">
        <v>964</v>
      </c>
      <c r="E11598" t="s">
        <v>1015</v>
      </c>
      <c r="F11598" s="86">
        <v>2529221.7914563301</v>
      </c>
    </row>
    <row r="11599" spans="1:6">
      <c r="A11599">
        <v>2020</v>
      </c>
      <c r="B11599" t="s">
        <v>1058</v>
      </c>
      <c r="C11599" t="s">
        <v>1013</v>
      </c>
      <c r="D11599" t="s">
        <v>964</v>
      </c>
      <c r="E11599" t="s">
        <v>1015</v>
      </c>
      <c r="F11599" s="86">
        <v>2509492.8692326699</v>
      </c>
    </row>
    <row r="11600" spans="1:6">
      <c r="A11600">
        <v>2021</v>
      </c>
      <c r="B11600" t="s">
        <v>1058</v>
      </c>
      <c r="C11600" t="s">
        <v>1013</v>
      </c>
      <c r="D11600" t="s">
        <v>964</v>
      </c>
      <c r="E11600" t="s">
        <v>1015</v>
      </c>
      <c r="F11600" s="86">
        <v>2488031.96578814</v>
      </c>
    </row>
    <row r="11601" spans="1:6">
      <c r="A11601">
        <v>2022</v>
      </c>
      <c r="B11601" t="s">
        <v>1058</v>
      </c>
      <c r="C11601" t="s">
        <v>1013</v>
      </c>
      <c r="D11601" t="s">
        <v>964</v>
      </c>
      <c r="E11601" t="s">
        <v>1015</v>
      </c>
      <c r="F11601" s="86">
        <v>2464489.15491847</v>
      </c>
    </row>
    <row r="11602" spans="1:6">
      <c r="A11602">
        <v>2023</v>
      </c>
      <c r="B11602" t="s">
        <v>1058</v>
      </c>
      <c r="C11602" t="s">
        <v>1013</v>
      </c>
      <c r="D11602" t="s">
        <v>964</v>
      </c>
      <c r="E11602" t="s">
        <v>1015</v>
      </c>
      <c r="F11602" s="86">
        <v>2437787.7647134499</v>
      </c>
    </row>
    <row r="11603" spans="1:6">
      <c r="A11603">
        <v>2024</v>
      </c>
      <c r="B11603" t="s">
        <v>1058</v>
      </c>
      <c r="C11603" t="s">
        <v>1013</v>
      </c>
      <c r="D11603" t="s">
        <v>964</v>
      </c>
      <c r="E11603" t="s">
        <v>1015</v>
      </c>
      <c r="F11603" s="86">
        <v>2406728.87613911</v>
      </c>
    </row>
    <row r="11604" spans="1:6">
      <c r="A11604">
        <v>2025</v>
      </c>
      <c r="B11604" t="s">
        <v>1058</v>
      </c>
      <c r="C11604" t="s">
        <v>1013</v>
      </c>
      <c r="D11604" t="s">
        <v>964</v>
      </c>
      <c r="E11604" t="s">
        <v>1015</v>
      </c>
      <c r="F11604" s="86">
        <v>2369907.2093988699</v>
      </c>
    </row>
    <row r="11605" spans="1:6">
      <c r="A11605">
        <v>2026</v>
      </c>
      <c r="B11605" t="s">
        <v>1058</v>
      </c>
      <c r="C11605" t="s">
        <v>1013</v>
      </c>
      <c r="D11605" t="s">
        <v>964</v>
      </c>
      <c r="E11605" t="s">
        <v>1015</v>
      </c>
      <c r="F11605" s="86">
        <v>2325552.5248606498</v>
      </c>
    </row>
    <row r="11606" spans="1:6">
      <c r="A11606">
        <v>2027</v>
      </c>
      <c r="B11606" t="s">
        <v>1058</v>
      </c>
      <c r="C11606" t="s">
        <v>1013</v>
      </c>
      <c r="D11606" t="s">
        <v>964</v>
      </c>
      <c r="E11606" t="s">
        <v>1015</v>
      </c>
      <c r="F11606" s="86">
        <v>2271537.7066766</v>
      </c>
    </row>
    <row r="11607" spans="1:6">
      <c r="A11607">
        <v>2028</v>
      </c>
      <c r="B11607" t="s">
        <v>1058</v>
      </c>
      <c r="C11607" t="s">
        <v>1013</v>
      </c>
      <c r="D11607" t="s">
        <v>964</v>
      </c>
      <c r="E11607" t="s">
        <v>1015</v>
      </c>
      <c r="F11607" s="86">
        <v>2205872.9373223302</v>
      </c>
    </row>
    <row r="11608" spans="1:6">
      <c r="A11608">
        <v>2029</v>
      </c>
      <c r="B11608" t="s">
        <v>1058</v>
      </c>
      <c r="C11608" t="s">
        <v>1013</v>
      </c>
      <c r="D11608" t="s">
        <v>964</v>
      </c>
      <c r="E11608" t="s">
        <v>1015</v>
      </c>
      <c r="F11608" s="86">
        <v>2126953.50038365</v>
      </c>
    </row>
    <row r="11609" spans="1:6">
      <c r="A11609">
        <v>2030</v>
      </c>
      <c r="B11609" t="s">
        <v>1058</v>
      </c>
      <c r="C11609" t="s">
        <v>1013</v>
      </c>
      <c r="D11609" t="s">
        <v>964</v>
      </c>
      <c r="E11609" t="s">
        <v>1015</v>
      </c>
      <c r="F11609" s="86">
        <v>2034850.4836071101</v>
      </c>
    </row>
    <row r="11610" spans="1:6">
      <c r="A11610">
        <v>2031</v>
      </c>
      <c r="B11610" t="s">
        <v>1058</v>
      </c>
      <c r="C11610" t="s">
        <v>1013</v>
      </c>
      <c r="D11610" t="s">
        <v>964</v>
      </c>
      <c r="E11610" t="s">
        <v>1015</v>
      </c>
      <c r="F11610" s="86">
        <v>1931070.7009326699</v>
      </c>
    </row>
    <row r="11611" spans="1:6">
      <c r="A11611">
        <v>2032</v>
      </c>
      <c r="B11611" t="s">
        <v>1058</v>
      </c>
      <c r="C11611" t="s">
        <v>1013</v>
      </c>
      <c r="D11611" t="s">
        <v>964</v>
      </c>
      <c r="E11611" t="s">
        <v>1015</v>
      </c>
      <c r="F11611" s="86">
        <v>1817992.54970946</v>
      </c>
    </row>
    <row r="11612" spans="1:6">
      <c r="A11612">
        <v>2033</v>
      </c>
      <c r="B11612" t="s">
        <v>1058</v>
      </c>
      <c r="C11612" t="s">
        <v>1013</v>
      </c>
      <c r="D11612" t="s">
        <v>964</v>
      </c>
      <c r="E11612" t="s">
        <v>1015</v>
      </c>
      <c r="F11612" s="86">
        <v>1698437.6197824101</v>
      </c>
    </row>
    <row r="11613" spans="1:6">
      <c r="A11613">
        <v>2034</v>
      </c>
      <c r="B11613" t="s">
        <v>1058</v>
      </c>
      <c r="C11613" t="s">
        <v>1013</v>
      </c>
      <c r="D11613" t="s">
        <v>964</v>
      </c>
      <c r="E11613" t="s">
        <v>1015</v>
      </c>
      <c r="F11613" s="86">
        <v>1574796.1360263799</v>
      </c>
    </row>
    <row r="11614" spans="1:6">
      <c r="A11614">
        <v>2035</v>
      </c>
      <c r="B11614" t="s">
        <v>1058</v>
      </c>
      <c r="C11614" t="s">
        <v>1013</v>
      </c>
      <c r="D11614" t="s">
        <v>964</v>
      </c>
      <c r="E11614" t="s">
        <v>1015</v>
      </c>
      <c r="F11614" s="86">
        <v>1449200.39483984</v>
      </c>
    </row>
    <row r="11615" spans="1:6">
      <c r="A11615">
        <v>2036</v>
      </c>
      <c r="B11615" t="s">
        <v>1058</v>
      </c>
      <c r="C11615" t="s">
        <v>1013</v>
      </c>
      <c r="D11615" t="s">
        <v>964</v>
      </c>
      <c r="E11615" t="s">
        <v>1015</v>
      </c>
      <c r="F11615" s="86">
        <v>1325247.01957037</v>
      </c>
    </row>
    <row r="11616" spans="1:6">
      <c r="A11616">
        <v>2037</v>
      </c>
      <c r="B11616" t="s">
        <v>1058</v>
      </c>
      <c r="C11616" t="s">
        <v>1013</v>
      </c>
      <c r="D11616" t="s">
        <v>964</v>
      </c>
      <c r="E11616" t="s">
        <v>1015</v>
      </c>
      <c r="F11616" s="86">
        <v>1204646.63446547</v>
      </c>
    </row>
    <row r="11617" spans="1:6">
      <c r="A11617">
        <v>2038</v>
      </c>
      <c r="B11617" t="s">
        <v>1058</v>
      </c>
      <c r="C11617" t="s">
        <v>1013</v>
      </c>
      <c r="D11617" t="s">
        <v>964</v>
      </c>
      <c r="E11617" t="s">
        <v>1015</v>
      </c>
      <c r="F11617" s="86">
        <v>1088187.5029141901</v>
      </c>
    </row>
    <row r="11618" spans="1:6">
      <c r="A11618">
        <v>2039</v>
      </c>
      <c r="B11618" t="s">
        <v>1058</v>
      </c>
      <c r="C11618" t="s">
        <v>1013</v>
      </c>
      <c r="D11618" t="s">
        <v>964</v>
      </c>
      <c r="E11618" t="s">
        <v>1015</v>
      </c>
      <c r="F11618" s="86">
        <v>976821.14865715301</v>
      </c>
    </row>
    <row r="11619" spans="1:6">
      <c r="A11619">
        <v>2040</v>
      </c>
      <c r="B11619" t="s">
        <v>1058</v>
      </c>
      <c r="C11619" t="s">
        <v>1013</v>
      </c>
      <c r="D11619" t="s">
        <v>964</v>
      </c>
      <c r="E11619" t="s">
        <v>1015</v>
      </c>
      <c r="F11619" s="86">
        <v>871679.26091872598</v>
      </c>
    </row>
    <row r="11620" spans="1:6">
      <c r="A11620">
        <v>2041</v>
      </c>
      <c r="B11620" t="s">
        <v>1058</v>
      </c>
      <c r="C11620" t="s">
        <v>1013</v>
      </c>
      <c r="D11620" t="s">
        <v>964</v>
      </c>
      <c r="E11620" t="s">
        <v>1015</v>
      </c>
      <c r="F11620" s="86">
        <v>773896.50101485697</v>
      </c>
    </row>
    <row r="11621" spans="1:6">
      <c r="A11621">
        <v>2042</v>
      </c>
      <c r="B11621" t="s">
        <v>1058</v>
      </c>
      <c r="C11621" t="s">
        <v>1013</v>
      </c>
      <c r="D11621" t="s">
        <v>964</v>
      </c>
      <c r="E11621" t="s">
        <v>1015</v>
      </c>
      <c r="F11621" s="86">
        <v>684604.64807472005</v>
      </c>
    </row>
    <row r="11622" spans="1:6">
      <c r="A11622">
        <v>2043</v>
      </c>
      <c r="B11622" t="s">
        <v>1058</v>
      </c>
      <c r="C11622" t="s">
        <v>1013</v>
      </c>
      <c r="D11622" t="s">
        <v>964</v>
      </c>
      <c r="E11622" t="s">
        <v>1015</v>
      </c>
      <c r="F11622" s="86">
        <v>604737.50714259106</v>
      </c>
    </row>
    <row r="11623" spans="1:6">
      <c r="A11623">
        <v>2044</v>
      </c>
      <c r="B11623" t="s">
        <v>1058</v>
      </c>
      <c r="C11623" t="s">
        <v>1013</v>
      </c>
      <c r="D11623" t="s">
        <v>964</v>
      </c>
      <c r="E11623" t="s">
        <v>1015</v>
      </c>
      <c r="F11623" s="86">
        <v>534948.26978838397</v>
      </c>
    </row>
    <row r="11624" spans="1:6">
      <c r="A11624">
        <v>2045</v>
      </c>
      <c r="B11624" t="s">
        <v>1058</v>
      </c>
      <c r="C11624" t="s">
        <v>1013</v>
      </c>
      <c r="D11624" t="s">
        <v>964</v>
      </c>
      <c r="E11624" t="s">
        <v>1015</v>
      </c>
      <c r="F11624" s="86">
        <v>475522.27145871101</v>
      </c>
    </row>
    <row r="11625" spans="1:6">
      <c r="A11625">
        <v>2046</v>
      </c>
      <c r="B11625" t="s">
        <v>1058</v>
      </c>
      <c r="C11625" t="s">
        <v>1013</v>
      </c>
      <c r="D11625" t="s">
        <v>964</v>
      </c>
      <c r="E11625" t="s">
        <v>1015</v>
      </c>
      <c r="F11625" s="86">
        <v>426380.76864927501</v>
      </c>
    </row>
    <row r="11626" spans="1:6">
      <c r="A11626">
        <v>2047</v>
      </c>
      <c r="B11626" t="s">
        <v>1058</v>
      </c>
      <c r="C11626" t="s">
        <v>1013</v>
      </c>
      <c r="D11626" t="s">
        <v>964</v>
      </c>
      <c r="E11626" t="s">
        <v>1015</v>
      </c>
      <c r="F11626" s="86">
        <v>386975.68371108198</v>
      </c>
    </row>
    <row r="11627" spans="1:6">
      <c r="A11627">
        <v>2048</v>
      </c>
      <c r="B11627" t="s">
        <v>1058</v>
      </c>
      <c r="C11627" t="s">
        <v>1013</v>
      </c>
      <c r="D11627" t="s">
        <v>964</v>
      </c>
      <c r="E11627" t="s">
        <v>1015</v>
      </c>
      <c r="F11627" s="86">
        <v>356474.19257556199</v>
      </c>
    </row>
    <row r="11628" spans="1:6">
      <c r="A11628">
        <v>2049</v>
      </c>
      <c r="B11628" t="s">
        <v>1058</v>
      </c>
      <c r="C11628" t="s">
        <v>1013</v>
      </c>
      <c r="D11628" t="s">
        <v>964</v>
      </c>
      <c r="E11628" t="s">
        <v>1015</v>
      </c>
      <c r="F11628" s="86">
        <v>333742.251213415</v>
      </c>
    </row>
    <row r="11629" spans="1:6">
      <c r="A11629">
        <v>2050</v>
      </c>
      <c r="B11629" t="s">
        <v>1058</v>
      </c>
      <c r="C11629" t="s">
        <v>1013</v>
      </c>
      <c r="D11629" t="s">
        <v>964</v>
      </c>
      <c r="E11629" t="s">
        <v>1015</v>
      </c>
      <c r="F11629" s="86">
        <v>317483.08647787903</v>
      </c>
    </row>
    <row r="11630" spans="1:6">
      <c r="A11630">
        <v>2017</v>
      </c>
      <c r="B11630" t="s">
        <v>1059</v>
      </c>
      <c r="C11630" t="s">
        <v>1013</v>
      </c>
      <c r="D11630" t="s">
        <v>964</v>
      </c>
      <c r="E11630" t="s">
        <v>1015</v>
      </c>
      <c r="F11630" s="86">
        <v>0</v>
      </c>
    </row>
    <row r="11631" spans="1:6">
      <c r="A11631">
        <v>2018</v>
      </c>
      <c r="B11631" t="s">
        <v>1059</v>
      </c>
      <c r="C11631" t="s">
        <v>1013</v>
      </c>
      <c r="D11631" t="s">
        <v>964</v>
      </c>
      <c r="E11631" t="s">
        <v>1015</v>
      </c>
      <c r="F11631" s="86">
        <v>0</v>
      </c>
    </row>
    <row r="11632" spans="1:6">
      <c r="A11632">
        <v>2019</v>
      </c>
      <c r="B11632" t="s">
        <v>1059</v>
      </c>
      <c r="C11632" t="s">
        <v>1013</v>
      </c>
      <c r="D11632" t="s">
        <v>964</v>
      </c>
      <c r="E11632" t="s">
        <v>1015</v>
      </c>
      <c r="F11632" s="86">
        <v>0</v>
      </c>
    </row>
    <row r="11633" spans="1:6">
      <c r="A11633">
        <v>2020</v>
      </c>
      <c r="B11633" t="s">
        <v>1059</v>
      </c>
      <c r="C11633" t="s">
        <v>1013</v>
      </c>
      <c r="D11633" t="s">
        <v>964</v>
      </c>
      <c r="E11633" t="s">
        <v>1015</v>
      </c>
      <c r="F11633" s="86">
        <v>0</v>
      </c>
    </row>
    <row r="11634" spans="1:6">
      <c r="A11634">
        <v>2021</v>
      </c>
      <c r="B11634" t="s">
        <v>1059</v>
      </c>
      <c r="C11634" t="s">
        <v>1013</v>
      </c>
      <c r="D11634" t="s">
        <v>964</v>
      </c>
      <c r="E11634" t="s">
        <v>1015</v>
      </c>
      <c r="F11634" s="86">
        <v>0</v>
      </c>
    </row>
    <row r="11635" spans="1:6">
      <c r="A11635">
        <v>2022</v>
      </c>
      <c r="B11635" t="s">
        <v>1059</v>
      </c>
      <c r="C11635" t="s">
        <v>1013</v>
      </c>
      <c r="D11635" t="s">
        <v>964</v>
      </c>
      <c r="E11635" t="s">
        <v>1015</v>
      </c>
      <c r="F11635" s="86">
        <v>0</v>
      </c>
    </row>
    <row r="11636" spans="1:6">
      <c r="A11636">
        <v>2023</v>
      </c>
      <c r="B11636" t="s">
        <v>1059</v>
      </c>
      <c r="C11636" t="s">
        <v>1013</v>
      </c>
      <c r="D11636" t="s">
        <v>964</v>
      </c>
      <c r="E11636" t="s">
        <v>1015</v>
      </c>
      <c r="F11636" s="86">
        <v>0</v>
      </c>
    </row>
    <row r="11637" spans="1:6">
      <c r="A11637">
        <v>2024</v>
      </c>
      <c r="B11637" t="s">
        <v>1059</v>
      </c>
      <c r="C11637" t="s">
        <v>1013</v>
      </c>
      <c r="D11637" t="s">
        <v>964</v>
      </c>
      <c r="E11637" t="s">
        <v>1015</v>
      </c>
      <c r="F11637" s="86">
        <v>0</v>
      </c>
    </row>
    <row r="11638" spans="1:6">
      <c r="A11638">
        <v>2025</v>
      </c>
      <c r="B11638" t="s">
        <v>1059</v>
      </c>
      <c r="C11638" t="s">
        <v>1013</v>
      </c>
      <c r="D11638" t="s">
        <v>964</v>
      </c>
      <c r="E11638" t="s">
        <v>1015</v>
      </c>
      <c r="F11638" s="86">
        <v>0</v>
      </c>
    </row>
    <row r="11639" spans="1:6">
      <c r="A11639">
        <v>2026</v>
      </c>
      <c r="B11639" t="s">
        <v>1059</v>
      </c>
      <c r="C11639" t="s">
        <v>1013</v>
      </c>
      <c r="D11639" t="s">
        <v>964</v>
      </c>
      <c r="E11639" t="s">
        <v>1015</v>
      </c>
      <c r="F11639" s="86">
        <v>0</v>
      </c>
    </row>
    <row r="11640" spans="1:6">
      <c r="A11640">
        <v>2027</v>
      </c>
      <c r="B11640" t="s">
        <v>1059</v>
      </c>
      <c r="C11640" t="s">
        <v>1013</v>
      </c>
      <c r="D11640" t="s">
        <v>964</v>
      </c>
      <c r="E11640" t="s">
        <v>1015</v>
      </c>
      <c r="F11640" s="86">
        <v>0</v>
      </c>
    </row>
    <row r="11641" spans="1:6">
      <c r="A11641">
        <v>2028</v>
      </c>
      <c r="B11641" t="s">
        <v>1059</v>
      </c>
      <c r="C11641" t="s">
        <v>1013</v>
      </c>
      <c r="D11641" t="s">
        <v>964</v>
      </c>
      <c r="E11641" t="s">
        <v>1015</v>
      </c>
      <c r="F11641" s="86">
        <v>0</v>
      </c>
    </row>
    <row r="11642" spans="1:6">
      <c r="A11642">
        <v>2029</v>
      </c>
      <c r="B11642" t="s">
        <v>1059</v>
      </c>
      <c r="C11642" t="s">
        <v>1013</v>
      </c>
      <c r="D11642" t="s">
        <v>964</v>
      </c>
      <c r="E11642" t="s">
        <v>1015</v>
      </c>
      <c r="F11642" s="86">
        <v>0</v>
      </c>
    </row>
    <row r="11643" spans="1:6">
      <c r="A11643">
        <v>2030</v>
      </c>
      <c r="B11643" t="s">
        <v>1059</v>
      </c>
      <c r="C11643" t="s">
        <v>1013</v>
      </c>
      <c r="D11643" t="s">
        <v>964</v>
      </c>
      <c r="E11643" t="s">
        <v>1015</v>
      </c>
      <c r="F11643" s="86">
        <v>0</v>
      </c>
    </row>
    <row r="11644" spans="1:6">
      <c r="A11644">
        <v>2031</v>
      </c>
      <c r="B11644" t="s">
        <v>1059</v>
      </c>
      <c r="C11644" t="s">
        <v>1013</v>
      </c>
      <c r="D11644" t="s">
        <v>964</v>
      </c>
      <c r="E11644" t="s">
        <v>1015</v>
      </c>
      <c r="F11644" s="86">
        <v>0</v>
      </c>
    </row>
    <row r="11645" spans="1:6">
      <c r="A11645">
        <v>2032</v>
      </c>
      <c r="B11645" t="s">
        <v>1059</v>
      </c>
      <c r="C11645" t="s">
        <v>1013</v>
      </c>
      <c r="D11645" t="s">
        <v>964</v>
      </c>
      <c r="E11645" t="s">
        <v>1015</v>
      </c>
      <c r="F11645" s="86">
        <v>0</v>
      </c>
    </row>
    <row r="11646" spans="1:6">
      <c r="A11646">
        <v>2033</v>
      </c>
      <c r="B11646" t="s">
        <v>1059</v>
      </c>
      <c r="C11646" t="s">
        <v>1013</v>
      </c>
      <c r="D11646" t="s">
        <v>964</v>
      </c>
      <c r="E11646" t="s">
        <v>1015</v>
      </c>
      <c r="F11646" s="86">
        <v>0</v>
      </c>
    </row>
    <row r="11647" spans="1:6">
      <c r="A11647">
        <v>2034</v>
      </c>
      <c r="B11647" t="s">
        <v>1059</v>
      </c>
      <c r="C11647" t="s">
        <v>1013</v>
      </c>
      <c r="D11647" t="s">
        <v>964</v>
      </c>
      <c r="E11647" t="s">
        <v>1015</v>
      </c>
      <c r="F11647" s="86">
        <v>0</v>
      </c>
    </row>
    <row r="11648" spans="1:6">
      <c r="A11648">
        <v>2035</v>
      </c>
      <c r="B11648" t="s">
        <v>1059</v>
      </c>
      <c r="C11648" t="s">
        <v>1013</v>
      </c>
      <c r="D11648" t="s">
        <v>964</v>
      </c>
      <c r="E11648" t="s">
        <v>1015</v>
      </c>
      <c r="F11648" s="86">
        <v>0</v>
      </c>
    </row>
    <row r="11649" spans="1:6">
      <c r="A11649">
        <v>2036</v>
      </c>
      <c r="B11649" t="s">
        <v>1059</v>
      </c>
      <c r="C11649" t="s">
        <v>1013</v>
      </c>
      <c r="D11649" t="s">
        <v>964</v>
      </c>
      <c r="E11649" t="s">
        <v>1015</v>
      </c>
      <c r="F11649" s="86">
        <v>0</v>
      </c>
    </row>
    <row r="11650" spans="1:6">
      <c r="A11650">
        <v>2037</v>
      </c>
      <c r="B11650" t="s">
        <v>1059</v>
      </c>
      <c r="C11650" t="s">
        <v>1013</v>
      </c>
      <c r="D11650" t="s">
        <v>964</v>
      </c>
      <c r="E11650" t="s">
        <v>1015</v>
      </c>
      <c r="F11650" s="86">
        <v>0</v>
      </c>
    </row>
    <row r="11651" spans="1:6">
      <c r="A11651">
        <v>2038</v>
      </c>
      <c r="B11651" t="s">
        <v>1059</v>
      </c>
      <c r="C11651" t="s">
        <v>1013</v>
      </c>
      <c r="D11651" t="s">
        <v>964</v>
      </c>
      <c r="E11651" t="s">
        <v>1015</v>
      </c>
      <c r="F11651" s="86">
        <v>0</v>
      </c>
    </row>
    <row r="11652" spans="1:6">
      <c r="A11652">
        <v>2039</v>
      </c>
      <c r="B11652" t="s">
        <v>1059</v>
      </c>
      <c r="C11652" t="s">
        <v>1013</v>
      </c>
      <c r="D11652" t="s">
        <v>964</v>
      </c>
      <c r="E11652" t="s">
        <v>1015</v>
      </c>
      <c r="F11652" s="86">
        <v>0</v>
      </c>
    </row>
    <row r="11653" spans="1:6">
      <c r="A11653">
        <v>2040</v>
      </c>
      <c r="B11653" t="s">
        <v>1059</v>
      </c>
      <c r="C11653" t="s">
        <v>1013</v>
      </c>
      <c r="D11653" t="s">
        <v>964</v>
      </c>
      <c r="E11653" t="s">
        <v>1015</v>
      </c>
      <c r="F11653" s="86">
        <v>0</v>
      </c>
    </row>
    <row r="11654" spans="1:6">
      <c r="A11654">
        <v>2041</v>
      </c>
      <c r="B11654" t="s">
        <v>1059</v>
      </c>
      <c r="C11654" t="s">
        <v>1013</v>
      </c>
      <c r="D11654" t="s">
        <v>964</v>
      </c>
      <c r="E11654" t="s">
        <v>1015</v>
      </c>
      <c r="F11654" s="86">
        <v>0</v>
      </c>
    </row>
    <row r="11655" spans="1:6">
      <c r="A11655">
        <v>2042</v>
      </c>
      <c r="B11655" t="s">
        <v>1059</v>
      </c>
      <c r="C11655" t="s">
        <v>1013</v>
      </c>
      <c r="D11655" t="s">
        <v>964</v>
      </c>
      <c r="E11655" t="s">
        <v>1015</v>
      </c>
      <c r="F11655" s="86">
        <v>0</v>
      </c>
    </row>
    <row r="11656" spans="1:6">
      <c r="A11656">
        <v>2043</v>
      </c>
      <c r="B11656" t="s">
        <v>1059</v>
      </c>
      <c r="C11656" t="s">
        <v>1013</v>
      </c>
      <c r="D11656" t="s">
        <v>964</v>
      </c>
      <c r="E11656" t="s">
        <v>1015</v>
      </c>
      <c r="F11656" s="86">
        <v>0</v>
      </c>
    </row>
    <row r="11657" spans="1:6">
      <c r="A11657">
        <v>2044</v>
      </c>
      <c r="B11657" t="s">
        <v>1059</v>
      </c>
      <c r="C11657" t="s">
        <v>1013</v>
      </c>
      <c r="D11657" t="s">
        <v>964</v>
      </c>
      <c r="E11657" t="s">
        <v>1015</v>
      </c>
      <c r="F11657" s="86">
        <v>0</v>
      </c>
    </row>
    <row r="11658" spans="1:6">
      <c r="A11658">
        <v>2045</v>
      </c>
      <c r="B11658" t="s">
        <v>1059</v>
      </c>
      <c r="C11658" t="s">
        <v>1013</v>
      </c>
      <c r="D11658" t="s">
        <v>964</v>
      </c>
      <c r="E11658" t="s">
        <v>1015</v>
      </c>
      <c r="F11658" s="86">
        <v>0</v>
      </c>
    </row>
    <row r="11659" spans="1:6">
      <c r="A11659">
        <v>2046</v>
      </c>
      <c r="B11659" t="s">
        <v>1059</v>
      </c>
      <c r="C11659" t="s">
        <v>1013</v>
      </c>
      <c r="D11659" t="s">
        <v>964</v>
      </c>
      <c r="E11659" t="s">
        <v>1015</v>
      </c>
      <c r="F11659" s="86">
        <v>0</v>
      </c>
    </row>
    <row r="11660" spans="1:6">
      <c r="A11660">
        <v>2047</v>
      </c>
      <c r="B11660" t="s">
        <v>1059</v>
      </c>
      <c r="C11660" t="s">
        <v>1013</v>
      </c>
      <c r="D11660" t="s">
        <v>964</v>
      </c>
      <c r="E11660" t="s">
        <v>1015</v>
      </c>
      <c r="F11660" s="86">
        <v>0</v>
      </c>
    </row>
    <row r="11661" spans="1:6">
      <c r="A11661">
        <v>2048</v>
      </c>
      <c r="B11661" t="s">
        <v>1059</v>
      </c>
      <c r="C11661" t="s">
        <v>1013</v>
      </c>
      <c r="D11661" t="s">
        <v>964</v>
      </c>
      <c r="E11661" t="s">
        <v>1015</v>
      </c>
      <c r="F11661" s="86">
        <v>0</v>
      </c>
    </row>
    <row r="11662" spans="1:6">
      <c r="A11662">
        <v>2049</v>
      </c>
      <c r="B11662" t="s">
        <v>1059</v>
      </c>
      <c r="C11662" t="s">
        <v>1013</v>
      </c>
      <c r="D11662" t="s">
        <v>964</v>
      </c>
      <c r="E11662" t="s">
        <v>1015</v>
      </c>
      <c r="F11662" s="86">
        <v>0</v>
      </c>
    </row>
    <row r="11663" spans="1:6">
      <c r="A11663">
        <v>2050</v>
      </c>
      <c r="B11663" t="s">
        <v>1059</v>
      </c>
      <c r="C11663" t="s">
        <v>1013</v>
      </c>
      <c r="D11663" t="s">
        <v>964</v>
      </c>
      <c r="E11663" t="s">
        <v>1015</v>
      </c>
      <c r="F11663" s="86">
        <v>0</v>
      </c>
    </row>
    <row r="11664" spans="1:6">
      <c r="A11664">
        <v>2017</v>
      </c>
      <c r="B11664" t="s">
        <v>1060</v>
      </c>
      <c r="C11664" t="s">
        <v>1013</v>
      </c>
      <c r="D11664" t="s">
        <v>964</v>
      </c>
      <c r="E11664" t="s">
        <v>1015</v>
      </c>
      <c r="F11664" s="86">
        <v>0</v>
      </c>
    </row>
    <row r="11665" spans="1:6">
      <c r="A11665">
        <v>2018</v>
      </c>
      <c r="B11665" t="s">
        <v>1060</v>
      </c>
      <c r="C11665" t="s">
        <v>1013</v>
      </c>
      <c r="D11665" t="s">
        <v>964</v>
      </c>
      <c r="E11665" t="s">
        <v>1015</v>
      </c>
      <c r="F11665" s="86">
        <v>0</v>
      </c>
    </row>
    <row r="11666" spans="1:6">
      <c r="A11666">
        <v>2019</v>
      </c>
      <c r="B11666" t="s">
        <v>1060</v>
      </c>
      <c r="C11666" t="s">
        <v>1013</v>
      </c>
      <c r="D11666" t="s">
        <v>964</v>
      </c>
      <c r="E11666" t="s">
        <v>1015</v>
      </c>
      <c r="F11666" s="86">
        <v>0</v>
      </c>
    </row>
    <row r="11667" spans="1:6">
      <c r="A11667">
        <v>2020</v>
      </c>
      <c r="B11667" t="s">
        <v>1060</v>
      </c>
      <c r="C11667" t="s">
        <v>1013</v>
      </c>
      <c r="D11667" t="s">
        <v>964</v>
      </c>
      <c r="E11667" t="s">
        <v>1015</v>
      </c>
      <c r="F11667" s="86">
        <v>0</v>
      </c>
    </row>
    <row r="11668" spans="1:6">
      <c r="A11668">
        <v>2021</v>
      </c>
      <c r="B11668" t="s">
        <v>1060</v>
      </c>
      <c r="C11668" t="s">
        <v>1013</v>
      </c>
      <c r="D11668" t="s">
        <v>964</v>
      </c>
      <c r="E11668" t="s">
        <v>1015</v>
      </c>
      <c r="F11668" s="86">
        <v>0</v>
      </c>
    </row>
    <row r="11669" spans="1:6">
      <c r="A11669">
        <v>2022</v>
      </c>
      <c r="B11669" t="s">
        <v>1060</v>
      </c>
      <c r="C11669" t="s">
        <v>1013</v>
      </c>
      <c r="D11669" t="s">
        <v>964</v>
      </c>
      <c r="E11669" t="s">
        <v>1015</v>
      </c>
      <c r="F11669" s="86">
        <v>0</v>
      </c>
    </row>
    <row r="11670" spans="1:6">
      <c r="A11670">
        <v>2023</v>
      </c>
      <c r="B11670" t="s">
        <v>1060</v>
      </c>
      <c r="C11670" t="s">
        <v>1013</v>
      </c>
      <c r="D11670" t="s">
        <v>964</v>
      </c>
      <c r="E11670" t="s">
        <v>1015</v>
      </c>
      <c r="F11670" s="86">
        <v>0</v>
      </c>
    </row>
    <row r="11671" spans="1:6">
      <c r="A11671">
        <v>2024</v>
      </c>
      <c r="B11671" t="s">
        <v>1060</v>
      </c>
      <c r="C11671" t="s">
        <v>1013</v>
      </c>
      <c r="D11671" t="s">
        <v>964</v>
      </c>
      <c r="E11671" t="s">
        <v>1015</v>
      </c>
      <c r="F11671" s="86">
        <v>0</v>
      </c>
    </row>
    <row r="11672" spans="1:6">
      <c r="A11672">
        <v>2025</v>
      </c>
      <c r="B11672" t="s">
        <v>1060</v>
      </c>
      <c r="C11672" t="s">
        <v>1013</v>
      </c>
      <c r="D11672" t="s">
        <v>964</v>
      </c>
      <c r="E11672" t="s">
        <v>1015</v>
      </c>
      <c r="F11672" s="86">
        <v>0</v>
      </c>
    </row>
    <row r="11673" spans="1:6">
      <c r="A11673">
        <v>2026</v>
      </c>
      <c r="B11673" t="s">
        <v>1060</v>
      </c>
      <c r="C11673" t="s">
        <v>1013</v>
      </c>
      <c r="D11673" t="s">
        <v>964</v>
      </c>
      <c r="E11673" t="s">
        <v>1015</v>
      </c>
      <c r="F11673" s="86">
        <v>0</v>
      </c>
    </row>
    <row r="11674" spans="1:6">
      <c r="A11674">
        <v>2027</v>
      </c>
      <c r="B11674" t="s">
        <v>1060</v>
      </c>
      <c r="C11674" t="s">
        <v>1013</v>
      </c>
      <c r="D11674" t="s">
        <v>964</v>
      </c>
      <c r="E11674" t="s">
        <v>1015</v>
      </c>
      <c r="F11674" s="86">
        <v>0</v>
      </c>
    </row>
    <row r="11675" spans="1:6">
      <c r="A11675">
        <v>2028</v>
      </c>
      <c r="B11675" t="s">
        <v>1060</v>
      </c>
      <c r="C11675" t="s">
        <v>1013</v>
      </c>
      <c r="D11675" t="s">
        <v>964</v>
      </c>
      <c r="E11675" t="s">
        <v>1015</v>
      </c>
      <c r="F11675" s="86">
        <v>0</v>
      </c>
    </row>
    <row r="11676" spans="1:6">
      <c r="A11676">
        <v>2029</v>
      </c>
      <c r="B11676" t="s">
        <v>1060</v>
      </c>
      <c r="C11676" t="s">
        <v>1013</v>
      </c>
      <c r="D11676" t="s">
        <v>964</v>
      </c>
      <c r="E11676" t="s">
        <v>1015</v>
      </c>
      <c r="F11676" s="86">
        <v>0</v>
      </c>
    </row>
    <row r="11677" spans="1:6">
      <c r="A11677">
        <v>2030</v>
      </c>
      <c r="B11677" t="s">
        <v>1060</v>
      </c>
      <c r="C11677" t="s">
        <v>1013</v>
      </c>
      <c r="D11677" t="s">
        <v>964</v>
      </c>
      <c r="E11677" t="s">
        <v>1015</v>
      </c>
      <c r="F11677" s="86">
        <v>0</v>
      </c>
    </row>
    <row r="11678" spans="1:6">
      <c r="A11678">
        <v>2031</v>
      </c>
      <c r="B11678" t="s">
        <v>1060</v>
      </c>
      <c r="C11678" t="s">
        <v>1013</v>
      </c>
      <c r="D11678" t="s">
        <v>964</v>
      </c>
      <c r="E11678" t="s">
        <v>1015</v>
      </c>
      <c r="F11678" s="86">
        <v>0</v>
      </c>
    </row>
    <row r="11679" spans="1:6">
      <c r="A11679">
        <v>2032</v>
      </c>
      <c r="B11679" t="s">
        <v>1060</v>
      </c>
      <c r="C11679" t="s">
        <v>1013</v>
      </c>
      <c r="D11679" t="s">
        <v>964</v>
      </c>
      <c r="E11679" t="s">
        <v>1015</v>
      </c>
      <c r="F11679" s="86">
        <v>0</v>
      </c>
    </row>
    <row r="11680" spans="1:6">
      <c r="A11680">
        <v>2033</v>
      </c>
      <c r="B11680" t="s">
        <v>1060</v>
      </c>
      <c r="C11680" t="s">
        <v>1013</v>
      </c>
      <c r="D11680" t="s">
        <v>964</v>
      </c>
      <c r="E11680" t="s">
        <v>1015</v>
      </c>
      <c r="F11680" s="86">
        <v>0</v>
      </c>
    </row>
    <row r="11681" spans="1:6">
      <c r="A11681">
        <v>2034</v>
      </c>
      <c r="B11681" t="s">
        <v>1060</v>
      </c>
      <c r="C11681" t="s">
        <v>1013</v>
      </c>
      <c r="D11681" t="s">
        <v>964</v>
      </c>
      <c r="E11681" t="s">
        <v>1015</v>
      </c>
      <c r="F11681" s="86">
        <v>0</v>
      </c>
    </row>
    <row r="11682" spans="1:6">
      <c r="A11682">
        <v>2035</v>
      </c>
      <c r="B11682" t="s">
        <v>1060</v>
      </c>
      <c r="C11682" t="s">
        <v>1013</v>
      </c>
      <c r="D11682" t="s">
        <v>964</v>
      </c>
      <c r="E11682" t="s">
        <v>1015</v>
      </c>
      <c r="F11682" s="86">
        <v>0</v>
      </c>
    </row>
    <row r="11683" spans="1:6">
      <c r="A11683">
        <v>2036</v>
      </c>
      <c r="B11683" t="s">
        <v>1060</v>
      </c>
      <c r="C11683" t="s">
        <v>1013</v>
      </c>
      <c r="D11683" t="s">
        <v>964</v>
      </c>
      <c r="E11683" t="s">
        <v>1015</v>
      </c>
      <c r="F11683" s="86">
        <v>0</v>
      </c>
    </row>
    <row r="11684" spans="1:6">
      <c r="A11684">
        <v>2037</v>
      </c>
      <c r="B11684" t="s">
        <v>1060</v>
      </c>
      <c r="C11684" t="s">
        <v>1013</v>
      </c>
      <c r="D11684" t="s">
        <v>964</v>
      </c>
      <c r="E11684" t="s">
        <v>1015</v>
      </c>
      <c r="F11684" s="86">
        <v>0</v>
      </c>
    </row>
    <row r="11685" spans="1:6">
      <c r="A11685">
        <v>2038</v>
      </c>
      <c r="B11685" t="s">
        <v>1060</v>
      </c>
      <c r="C11685" t="s">
        <v>1013</v>
      </c>
      <c r="D11685" t="s">
        <v>964</v>
      </c>
      <c r="E11685" t="s">
        <v>1015</v>
      </c>
      <c r="F11685" s="86">
        <v>0</v>
      </c>
    </row>
    <row r="11686" spans="1:6">
      <c r="A11686">
        <v>2039</v>
      </c>
      <c r="B11686" t="s">
        <v>1060</v>
      </c>
      <c r="C11686" t="s">
        <v>1013</v>
      </c>
      <c r="D11686" t="s">
        <v>964</v>
      </c>
      <c r="E11686" t="s">
        <v>1015</v>
      </c>
      <c r="F11686" s="86">
        <v>0</v>
      </c>
    </row>
    <row r="11687" spans="1:6">
      <c r="A11687">
        <v>2040</v>
      </c>
      <c r="B11687" t="s">
        <v>1060</v>
      </c>
      <c r="C11687" t="s">
        <v>1013</v>
      </c>
      <c r="D11687" t="s">
        <v>964</v>
      </c>
      <c r="E11687" t="s">
        <v>1015</v>
      </c>
      <c r="F11687" s="86">
        <v>0</v>
      </c>
    </row>
    <row r="11688" spans="1:6">
      <c r="A11688">
        <v>2041</v>
      </c>
      <c r="B11688" t="s">
        <v>1060</v>
      </c>
      <c r="C11688" t="s">
        <v>1013</v>
      </c>
      <c r="D11688" t="s">
        <v>964</v>
      </c>
      <c r="E11688" t="s">
        <v>1015</v>
      </c>
      <c r="F11688" s="86">
        <v>0</v>
      </c>
    </row>
    <row r="11689" spans="1:6">
      <c r="A11689">
        <v>2042</v>
      </c>
      <c r="B11689" t="s">
        <v>1060</v>
      </c>
      <c r="C11689" t="s">
        <v>1013</v>
      </c>
      <c r="D11689" t="s">
        <v>964</v>
      </c>
      <c r="E11689" t="s">
        <v>1015</v>
      </c>
      <c r="F11689" s="86">
        <v>0</v>
      </c>
    </row>
    <row r="11690" spans="1:6">
      <c r="A11690">
        <v>2043</v>
      </c>
      <c r="B11690" t="s">
        <v>1060</v>
      </c>
      <c r="C11690" t="s">
        <v>1013</v>
      </c>
      <c r="D11690" t="s">
        <v>964</v>
      </c>
      <c r="E11690" t="s">
        <v>1015</v>
      </c>
      <c r="F11690" s="86">
        <v>0</v>
      </c>
    </row>
    <row r="11691" spans="1:6">
      <c r="A11691">
        <v>2044</v>
      </c>
      <c r="B11691" t="s">
        <v>1060</v>
      </c>
      <c r="C11691" t="s">
        <v>1013</v>
      </c>
      <c r="D11691" t="s">
        <v>964</v>
      </c>
      <c r="E11691" t="s">
        <v>1015</v>
      </c>
      <c r="F11691" s="86">
        <v>0</v>
      </c>
    </row>
    <row r="11692" spans="1:6">
      <c r="A11692">
        <v>2045</v>
      </c>
      <c r="B11692" t="s">
        <v>1060</v>
      </c>
      <c r="C11692" t="s">
        <v>1013</v>
      </c>
      <c r="D11692" t="s">
        <v>964</v>
      </c>
      <c r="E11692" t="s">
        <v>1015</v>
      </c>
      <c r="F11692" s="86">
        <v>0</v>
      </c>
    </row>
    <row r="11693" spans="1:6">
      <c r="A11693">
        <v>2046</v>
      </c>
      <c r="B11693" t="s">
        <v>1060</v>
      </c>
      <c r="C11693" t="s">
        <v>1013</v>
      </c>
      <c r="D11693" t="s">
        <v>964</v>
      </c>
      <c r="E11693" t="s">
        <v>1015</v>
      </c>
      <c r="F11693" s="86">
        <v>0</v>
      </c>
    </row>
    <row r="11694" spans="1:6">
      <c r="A11694">
        <v>2047</v>
      </c>
      <c r="B11694" t="s">
        <v>1060</v>
      </c>
      <c r="C11694" t="s">
        <v>1013</v>
      </c>
      <c r="D11694" t="s">
        <v>964</v>
      </c>
      <c r="E11694" t="s">
        <v>1015</v>
      </c>
      <c r="F11694" s="86">
        <v>0</v>
      </c>
    </row>
    <row r="11695" spans="1:6">
      <c r="A11695">
        <v>2048</v>
      </c>
      <c r="B11695" t="s">
        <v>1060</v>
      </c>
      <c r="C11695" t="s">
        <v>1013</v>
      </c>
      <c r="D11695" t="s">
        <v>964</v>
      </c>
      <c r="E11695" t="s">
        <v>1015</v>
      </c>
      <c r="F11695" s="86">
        <v>0</v>
      </c>
    </row>
    <row r="11696" spans="1:6">
      <c r="A11696">
        <v>2049</v>
      </c>
      <c r="B11696" t="s">
        <v>1060</v>
      </c>
      <c r="C11696" t="s">
        <v>1013</v>
      </c>
      <c r="D11696" t="s">
        <v>964</v>
      </c>
      <c r="E11696" t="s">
        <v>1015</v>
      </c>
      <c r="F11696" s="86">
        <v>0</v>
      </c>
    </row>
    <row r="11697" spans="1:6">
      <c r="A11697">
        <v>2050</v>
      </c>
      <c r="B11697" t="s">
        <v>1060</v>
      </c>
      <c r="C11697" t="s">
        <v>1013</v>
      </c>
      <c r="D11697" t="s">
        <v>964</v>
      </c>
      <c r="E11697" t="s">
        <v>1015</v>
      </c>
      <c r="F11697" s="86">
        <v>0</v>
      </c>
    </row>
    <row r="11698" spans="1:6">
      <c r="A11698">
        <v>2017</v>
      </c>
      <c r="B11698" t="s">
        <v>1061</v>
      </c>
      <c r="C11698" t="s">
        <v>1013</v>
      </c>
      <c r="D11698" t="s">
        <v>964</v>
      </c>
      <c r="E11698" t="s">
        <v>1015</v>
      </c>
      <c r="F11698" s="86">
        <v>32264514.7528558</v>
      </c>
    </row>
    <row r="11699" spans="1:6">
      <c r="A11699">
        <v>2018</v>
      </c>
      <c r="B11699" t="s">
        <v>1061</v>
      </c>
      <c r="C11699" t="s">
        <v>1013</v>
      </c>
      <c r="D11699" t="s">
        <v>964</v>
      </c>
      <c r="E11699" t="s">
        <v>1015</v>
      </c>
      <c r="F11699" s="86">
        <v>32606447.777748201</v>
      </c>
    </row>
    <row r="11700" spans="1:6">
      <c r="A11700">
        <v>2019</v>
      </c>
      <c r="B11700" t="s">
        <v>1061</v>
      </c>
      <c r="C11700" t="s">
        <v>1013</v>
      </c>
      <c r="D11700" t="s">
        <v>964</v>
      </c>
      <c r="E11700" t="s">
        <v>1015</v>
      </c>
      <c r="F11700" s="86">
        <v>32952952.224044099</v>
      </c>
    </row>
    <row r="11701" spans="1:6">
      <c r="A11701">
        <v>2020</v>
      </c>
      <c r="B11701" t="s">
        <v>1061</v>
      </c>
      <c r="C11701" t="s">
        <v>1013</v>
      </c>
      <c r="D11701" t="s">
        <v>964</v>
      </c>
      <c r="E11701" t="s">
        <v>1015</v>
      </c>
      <c r="F11701" s="86">
        <v>33285514.908648599</v>
      </c>
    </row>
    <row r="11702" spans="1:6">
      <c r="A11702">
        <v>2021</v>
      </c>
      <c r="B11702" t="s">
        <v>1061</v>
      </c>
      <c r="C11702" t="s">
        <v>1013</v>
      </c>
      <c r="D11702" t="s">
        <v>964</v>
      </c>
      <c r="E11702" t="s">
        <v>1015</v>
      </c>
      <c r="F11702" s="86">
        <v>33609728.256865397</v>
      </c>
    </row>
    <row r="11703" spans="1:6">
      <c r="A11703">
        <v>2022</v>
      </c>
      <c r="B11703" t="s">
        <v>1061</v>
      </c>
      <c r="C11703" t="s">
        <v>1013</v>
      </c>
      <c r="D11703" t="s">
        <v>964</v>
      </c>
      <c r="E11703" t="s">
        <v>1015</v>
      </c>
      <c r="F11703" s="86">
        <v>33925047.458175503</v>
      </c>
    </row>
    <row r="11704" spans="1:6">
      <c r="A11704">
        <v>2023</v>
      </c>
      <c r="B11704" t="s">
        <v>1061</v>
      </c>
      <c r="C11704" t="s">
        <v>1013</v>
      </c>
      <c r="D11704" t="s">
        <v>964</v>
      </c>
      <c r="E11704" t="s">
        <v>1015</v>
      </c>
      <c r="F11704" s="86">
        <v>34226775.583003201</v>
      </c>
    </row>
    <row r="11705" spans="1:6">
      <c r="A11705">
        <v>2024</v>
      </c>
      <c r="B11705" t="s">
        <v>1061</v>
      </c>
      <c r="C11705" t="s">
        <v>1013</v>
      </c>
      <c r="D11705" t="s">
        <v>964</v>
      </c>
      <c r="E11705" t="s">
        <v>1015</v>
      </c>
      <c r="F11705" s="86">
        <v>34514296.598382801</v>
      </c>
    </row>
    <row r="11706" spans="1:6">
      <c r="A11706">
        <v>2025</v>
      </c>
      <c r="B11706" t="s">
        <v>1061</v>
      </c>
      <c r="C11706" t="s">
        <v>1013</v>
      </c>
      <c r="D11706" t="s">
        <v>964</v>
      </c>
      <c r="E11706" t="s">
        <v>1015</v>
      </c>
      <c r="F11706" s="86">
        <v>34790801.72456</v>
      </c>
    </row>
    <row r="11707" spans="1:6">
      <c r="A11707">
        <v>2026</v>
      </c>
      <c r="B11707" t="s">
        <v>1061</v>
      </c>
      <c r="C11707" t="s">
        <v>1013</v>
      </c>
      <c r="D11707" t="s">
        <v>964</v>
      </c>
      <c r="E11707" t="s">
        <v>1015</v>
      </c>
      <c r="F11707" s="86">
        <v>35053950.576988399</v>
      </c>
    </row>
    <row r="11708" spans="1:6">
      <c r="A11708">
        <v>2027</v>
      </c>
      <c r="B11708" t="s">
        <v>1061</v>
      </c>
      <c r="C11708" t="s">
        <v>1013</v>
      </c>
      <c r="D11708" t="s">
        <v>964</v>
      </c>
      <c r="E11708" t="s">
        <v>1015</v>
      </c>
      <c r="F11708" s="86">
        <v>35304997.2198148</v>
      </c>
    </row>
    <row r="11709" spans="1:6">
      <c r="A11709">
        <v>2028</v>
      </c>
      <c r="B11709" t="s">
        <v>1061</v>
      </c>
      <c r="C11709" t="s">
        <v>1013</v>
      </c>
      <c r="D11709" t="s">
        <v>964</v>
      </c>
      <c r="E11709" t="s">
        <v>1015</v>
      </c>
      <c r="F11709" s="86">
        <v>35540156.284735397</v>
      </c>
    </row>
    <row r="11710" spans="1:6">
      <c r="A11710">
        <v>2029</v>
      </c>
      <c r="B11710" t="s">
        <v>1061</v>
      </c>
      <c r="C11710" t="s">
        <v>1013</v>
      </c>
      <c r="D11710" t="s">
        <v>964</v>
      </c>
      <c r="E11710" t="s">
        <v>1015</v>
      </c>
      <c r="F11710" s="86">
        <v>35756984.227967598</v>
      </c>
    </row>
    <row r="11711" spans="1:6">
      <c r="A11711">
        <v>2030</v>
      </c>
      <c r="B11711" t="s">
        <v>1061</v>
      </c>
      <c r="C11711" t="s">
        <v>1013</v>
      </c>
      <c r="D11711" t="s">
        <v>964</v>
      </c>
      <c r="E11711" t="s">
        <v>1015</v>
      </c>
      <c r="F11711" s="86">
        <v>35952097.263042599</v>
      </c>
    </row>
    <row r="11712" spans="1:6">
      <c r="A11712">
        <v>2031</v>
      </c>
      <c r="B11712" t="s">
        <v>1061</v>
      </c>
      <c r="C11712" t="s">
        <v>1013</v>
      </c>
      <c r="D11712" t="s">
        <v>964</v>
      </c>
      <c r="E11712" t="s">
        <v>1015</v>
      </c>
      <c r="F11712" s="86">
        <v>36124942.812725201</v>
      </c>
    </row>
    <row r="11713" spans="1:6">
      <c r="A11713">
        <v>2032</v>
      </c>
      <c r="B11713" t="s">
        <v>1061</v>
      </c>
      <c r="C11713" t="s">
        <v>1013</v>
      </c>
      <c r="D11713" t="s">
        <v>964</v>
      </c>
      <c r="E11713" t="s">
        <v>1015</v>
      </c>
      <c r="F11713" s="86">
        <v>36278766.0185109</v>
      </c>
    </row>
    <row r="11714" spans="1:6">
      <c r="A11714">
        <v>2033</v>
      </c>
      <c r="B11714" t="s">
        <v>1061</v>
      </c>
      <c r="C11714" t="s">
        <v>1013</v>
      </c>
      <c r="D11714" t="s">
        <v>964</v>
      </c>
      <c r="E11714" t="s">
        <v>1015</v>
      </c>
      <c r="F11714" s="86">
        <v>36408620.828158103</v>
      </c>
    </row>
    <row r="11715" spans="1:6">
      <c r="A11715">
        <v>2034</v>
      </c>
      <c r="B11715" t="s">
        <v>1061</v>
      </c>
      <c r="C11715" t="s">
        <v>1013</v>
      </c>
      <c r="D11715" t="s">
        <v>964</v>
      </c>
      <c r="E11715" t="s">
        <v>1015</v>
      </c>
      <c r="F11715" s="86">
        <v>36518615.479007497</v>
      </c>
    </row>
    <row r="11716" spans="1:6">
      <c r="A11716">
        <v>2035</v>
      </c>
      <c r="B11716" t="s">
        <v>1061</v>
      </c>
      <c r="C11716" t="s">
        <v>1013</v>
      </c>
      <c r="D11716" t="s">
        <v>964</v>
      </c>
      <c r="E11716" t="s">
        <v>1015</v>
      </c>
      <c r="F11716" s="86">
        <v>36605602.510795802</v>
      </c>
    </row>
    <row r="11717" spans="1:6">
      <c r="A11717">
        <v>2036</v>
      </c>
      <c r="B11717" t="s">
        <v>1061</v>
      </c>
      <c r="C11717" t="s">
        <v>1013</v>
      </c>
      <c r="D11717" t="s">
        <v>964</v>
      </c>
      <c r="E11717" t="s">
        <v>1015</v>
      </c>
      <c r="F11717" s="86">
        <v>36669804.022151299</v>
      </c>
    </row>
    <row r="11718" spans="1:6">
      <c r="A11718">
        <v>2037</v>
      </c>
      <c r="B11718" t="s">
        <v>1061</v>
      </c>
      <c r="C11718" t="s">
        <v>1013</v>
      </c>
      <c r="D11718" t="s">
        <v>964</v>
      </c>
      <c r="E11718" t="s">
        <v>1015</v>
      </c>
      <c r="F11718" s="86">
        <v>36707396.936744198</v>
      </c>
    </row>
    <row r="11719" spans="1:6">
      <c r="A11719">
        <v>2038</v>
      </c>
      <c r="B11719" t="s">
        <v>1061</v>
      </c>
      <c r="C11719" t="s">
        <v>1013</v>
      </c>
      <c r="D11719" t="s">
        <v>964</v>
      </c>
      <c r="E11719" t="s">
        <v>1015</v>
      </c>
      <c r="F11719" s="86">
        <v>36720905.963246897</v>
      </c>
    </row>
    <row r="11720" spans="1:6">
      <c r="A11720">
        <v>2039</v>
      </c>
      <c r="B11720" t="s">
        <v>1061</v>
      </c>
      <c r="C11720" t="s">
        <v>1013</v>
      </c>
      <c r="D11720" t="s">
        <v>964</v>
      </c>
      <c r="E11720" t="s">
        <v>1015</v>
      </c>
      <c r="F11720" s="86">
        <v>36709606.263244897</v>
      </c>
    </row>
    <row r="11721" spans="1:6">
      <c r="A11721">
        <v>2040</v>
      </c>
      <c r="B11721" t="s">
        <v>1061</v>
      </c>
      <c r="C11721" t="s">
        <v>1013</v>
      </c>
      <c r="D11721" t="s">
        <v>964</v>
      </c>
      <c r="E11721" t="s">
        <v>1015</v>
      </c>
      <c r="F11721" s="86">
        <v>36672765.220171399</v>
      </c>
    </row>
    <row r="11722" spans="1:6">
      <c r="A11722">
        <v>2041</v>
      </c>
      <c r="B11722" t="s">
        <v>1061</v>
      </c>
      <c r="C11722" t="s">
        <v>1013</v>
      </c>
      <c r="D11722" t="s">
        <v>964</v>
      </c>
      <c r="E11722" t="s">
        <v>1015</v>
      </c>
      <c r="F11722" s="86">
        <v>36615112.3662837</v>
      </c>
    </row>
    <row r="11723" spans="1:6">
      <c r="A11723">
        <v>2042</v>
      </c>
      <c r="B11723" t="s">
        <v>1061</v>
      </c>
      <c r="C11723" t="s">
        <v>1013</v>
      </c>
      <c r="D11723" t="s">
        <v>964</v>
      </c>
      <c r="E11723" t="s">
        <v>1015</v>
      </c>
      <c r="F11723" s="86">
        <v>36537584.9880514</v>
      </c>
    </row>
    <row r="11724" spans="1:6">
      <c r="A11724">
        <v>2043</v>
      </c>
      <c r="B11724" t="s">
        <v>1061</v>
      </c>
      <c r="C11724" t="s">
        <v>1013</v>
      </c>
      <c r="D11724" t="s">
        <v>964</v>
      </c>
      <c r="E11724" t="s">
        <v>1015</v>
      </c>
      <c r="F11724" s="86">
        <v>36449121.568239503</v>
      </c>
    </row>
    <row r="11725" spans="1:6">
      <c r="A11725">
        <v>2044</v>
      </c>
      <c r="B11725" t="s">
        <v>1061</v>
      </c>
      <c r="C11725" t="s">
        <v>1013</v>
      </c>
      <c r="D11725" t="s">
        <v>964</v>
      </c>
      <c r="E11725" t="s">
        <v>1015</v>
      </c>
      <c r="F11725" s="86">
        <v>36352719.510223404</v>
      </c>
    </row>
    <row r="11726" spans="1:6">
      <c r="A11726">
        <v>2045</v>
      </c>
      <c r="B11726" t="s">
        <v>1061</v>
      </c>
      <c r="C11726" t="s">
        <v>1013</v>
      </c>
      <c r="D11726" t="s">
        <v>964</v>
      </c>
      <c r="E11726" t="s">
        <v>1015</v>
      </c>
      <c r="F11726" s="86">
        <v>36252511.795572698</v>
      </c>
    </row>
    <row r="11727" spans="1:6">
      <c r="A11727">
        <v>2046</v>
      </c>
      <c r="B11727" t="s">
        <v>1061</v>
      </c>
      <c r="C11727" t="s">
        <v>1013</v>
      </c>
      <c r="D11727" t="s">
        <v>964</v>
      </c>
      <c r="E11727" t="s">
        <v>1015</v>
      </c>
      <c r="F11727" s="86">
        <v>36148164.801740997</v>
      </c>
    </row>
    <row r="11728" spans="1:6">
      <c r="A11728">
        <v>2047</v>
      </c>
      <c r="B11728" t="s">
        <v>1061</v>
      </c>
      <c r="C11728" t="s">
        <v>1013</v>
      </c>
      <c r="D11728" t="s">
        <v>964</v>
      </c>
      <c r="E11728" t="s">
        <v>1015</v>
      </c>
      <c r="F11728" s="86">
        <v>36043904.178818703</v>
      </c>
    </row>
    <row r="11729" spans="1:6">
      <c r="A11729">
        <v>2048</v>
      </c>
      <c r="B11729" t="s">
        <v>1061</v>
      </c>
      <c r="C11729" t="s">
        <v>1013</v>
      </c>
      <c r="D11729" t="s">
        <v>964</v>
      </c>
      <c r="E11729" t="s">
        <v>1015</v>
      </c>
      <c r="F11729" s="86">
        <v>35938757.028315797</v>
      </c>
    </row>
    <row r="11730" spans="1:6">
      <c r="A11730">
        <v>2049</v>
      </c>
      <c r="B11730" t="s">
        <v>1061</v>
      </c>
      <c r="C11730" t="s">
        <v>1013</v>
      </c>
      <c r="D11730" t="s">
        <v>964</v>
      </c>
      <c r="E11730" t="s">
        <v>1015</v>
      </c>
      <c r="F11730" s="86">
        <v>35833031.612403996</v>
      </c>
    </row>
    <row r="11731" spans="1:6">
      <c r="A11731">
        <v>2050</v>
      </c>
      <c r="B11731" t="s">
        <v>1061</v>
      </c>
      <c r="C11731" t="s">
        <v>1013</v>
      </c>
      <c r="D11731" t="s">
        <v>964</v>
      </c>
      <c r="E11731" t="s">
        <v>1015</v>
      </c>
      <c r="F11731" s="86">
        <v>35727439.2740018</v>
      </c>
    </row>
    <row r="11732" spans="1:6">
      <c r="A11732">
        <v>2017</v>
      </c>
      <c r="B11732" t="s">
        <v>1062</v>
      </c>
      <c r="C11732" t="s">
        <v>1013</v>
      </c>
      <c r="D11732" t="s">
        <v>964</v>
      </c>
      <c r="E11732" t="s">
        <v>1015</v>
      </c>
      <c r="F11732" s="86">
        <v>4136342.1219181698</v>
      </c>
    </row>
    <row r="11733" spans="1:6">
      <c r="A11733">
        <v>2018</v>
      </c>
      <c r="B11733" t="s">
        <v>1062</v>
      </c>
      <c r="C11733" t="s">
        <v>1013</v>
      </c>
      <c r="D11733" t="s">
        <v>964</v>
      </c>
      <c r="E11733" t="s">
        <v>1015</v>
      </c>
      <c r="F11733" s="86">
        <v>4162988.9087688401</v>
      </c>
    </row>
    <row r="11734" spans="1:6">
      <c r="A11734">
        <v>2019</v>
      </c>
      <c r="B11734" t="s">
        <v>1062</v>
      </c>
      <c r="C11734" t="s">
        <v>1013</v>
      </c>
      <c r="D11734" t="s">
        <v>964</v>
      </c>
      <c r="E11734" t="s">
        <v>1015</v>
      </c>
      <c r="F11734" s="86">
        <v>4190044.2206329699</v>
      </c>
    </row>
    <row r="11735" spans="1:6">
      <c r="A11735">
        <v>2020</v>
      </c>
      <c r="B11735" t="s">
        <v>1062</v>
      </c>
      <c r="C11735" t="s">
        <v>1013</v>
      </c>
      <c r="D11735" t="s">
        <v>964</v>
      </c>
      <c r="E11735" t="s">
        <v>1015</v>
      </c>
      <c r="F11735" s="86">
        <v>4214570.7617145898</v>
      </c>
    </row>
    <row r="11736" spans="1:6">
      <c r="A11736">
        <v>2021</v>
      </c>
      <c r="B11736" t="s">
        <v>1062</v>
      </c>
      <c r="C11736" t="s">
        <v>1013</v>
      </c>
      <c r="D11736" t="s">
        <v>964</v>
      </c>
      <c r="E11736" t="s">
        <v>1015</v>
      </c>
      <c r="F11736" s="86">
        <v>4237976.5526990704</v>
      </c>
    </row>
    <row r="11737" spans="1:6">
      <c r="A11737">
        <v>2022</v>
      </c>
      <c r="B11737" t="s">
        <v>1062</v>
      </c>
      <c r="C11737" t="s">
        <v>1013</v>
      </c>
      <c r="D11737" t="s">
        <v>964</v>
      </c>
      <c r="E11737" t="s">
        <v>1015</v>
      </c>
      <c r="F11737" s="86">
        <v>4260720.5286036804</v>
      </c>
    </row>
    <row r="11738" spans="1:6">
      <c r="A11738">
        <v>2023</v>
      </c>
      <c r="B11738" t="s">
        <v>1062</v>
      </c>
      <c r="C11738" t="s">
        <v>1013</v>
      </c>
      <c r="D11738" t="s">
        <v>964</v>
      </c>
      <c r="E11738" t="s">
        <v>1015</v>
      </c>
      <c r="F11738" s="86">
        <v>4281949.8783754501</v>
      </c>
    </row>
    <row r="11739" spans="1:6">
      <c r="A11739">
        <v>2024</v>
      </c>
      <c r="B11739" t="s">
        <v>1062</v>
      </c>
      <c r="C11739" t="s">
        <v>1013</v>
      </c>
      <c r="D11739" t="s">
        <v>964</v>
      </c>
      <c r="E11739" t="s">
        <v>1015</v>
      </c>
      <c r="F11739" s="86">
        <v>4301562.6363108903</v>
      </c>
    </row>
    <row r="11740" spans="1:6">
      <c r="A11740">
        <v>2025</v>
      </c>
      <c r="B11740" t="s">
        <v>1062</v>
      </c>
      <c r="C11740" t="s">
        <v>1013</v>
      </c>
      <c r="D11740" t="s">
        <v>964</v>
      </c>
      <c r="E11740" t="s">
        <v>1015</v>
      </c>
      <c r="F11740" s="86">
        <v>4320332.3188461997</v>
      </c>
    </row>
    <row r="11741" spans="1:6">
      <c r="A11741">
        <v>2026</v>
      </c>
      <c r="B11741" t="s">
        <v>1062</v>
      </c>
      <c r="C11741" t="s">
        <v>1013</v>
      </c>
      <c r="D11741" t="s">
        <v>964</v>
      </c>
      <c r="E11741" t="s">
        <v>1015</v>
      </c>
      <c r="F11741" s="86">
        <v>4338101.9073097603</v>
      </c>
    </row>
    <row r="11742" spans="1:6">
      <c r="A11742">
        <v>2027</v>
      </c>
      <c r="B11742" t="s">
        <v>1062</v>
      </c>
      <c r="C11742" t="s">
        <v>1013</v>
      </c>
      <c r="D11742" t="s">
        <v>964</v>
      </c>
      <c r="E11742" t="s">
        <v>1015</v>
      </c>
      <c r="F11742" s="86">
        <v>4354713.4147147797</v>
      </c>
    </row>
    <row r="11743" spans="1:6">
      <c r="A11743">
        <v>2028</v>
      </c>
      <c r="B11743" t="s">
        <v>1062</v>
      </c>
      <c r="C11743" t="s">
        <v>1013</v>
      </c>
      <c r="D11743" t="s">
        <v>964</v>
      </c>
      <c r="E11743" t="s">
        <v>1015</v>
      </c>
      <c r="F11743" s="86">
        <v>4368953.7448193198</v>
      </c>
    </row>
    <row r="11744" spans="1:6">
      <c r="A11744">
        <v>2029</v>
      </c>
      <c r="B11744" t="s">
        <v>1062</v>
      </c>
      <c r="C11744" t="s">
        <v>1013</v>
      </c>
      <c r="D11744" t="s">
        <v>964</v>
      </c>
      <c r="E11744" t="s">
        <v>1015</v>
      </c>
      <c r="F11744" s="86">
        <v>4382067.3758475101</v>
      </c>
    </row>
    <row r="11745" spans="1:6">
      <c r="A11745">
        <v>2030</v>
      </c>
      <c r="B11745" t="s">
        <v>1062</v>
      </c>
      <c r="C11745" t="s">
        <v>1013</v>
      </c>
      <c r="D11745" t="s">
        <v>964</v>
      </c>
      <c r="E11745" t="s">
        <v>1015</v>
      </c>
      <c r="F11745" s="86">
        <v>4392724.9865883002</v>
      </c>
    </row>
    <row r="11746" spans="1:6">
      <c r="A11746">
        <v>2031</v>
      </c>
      <c r="B11746" t="s">
        <v>1062</v>
      </c>
      <c r="C11746" t="s">
        <v>1013</v>
      </c>
      <c r="D11746" t="s">
        <v>964</v>
      </c>
      <c r="E11746" t="s">
        <v>1015</v>
      </c>
      <c r="F11746" s="86">
        <v>4401615.9601970203</v>
      </c>
    </row>
    <row r="11747" spans="1:6">
      <c r="A11747">
        <v>2032</v>
      </c>
      <c r="B11747" t="s">
        <v>1062</v>
      </c>
      <c r="C11747" t="s">
        <v>1013</v>
      </c>
      <c r="D11747" t="s">
        <v>964</v>
      </c>
      <c r="E11747" t="s">
        <v>1015</v>
      </c>
      <c r="F11747" s="86">
        <v>4407334.8260785397</v>
      </c>
    </row>
    <row r="11748" spans="1:6">
      <c r="A11748">
        <v>2033</v>
      </c>
      <c r="B11748" t="s">
        <v>1062</v>
      </c>
      <c r="C11748" t="s">
        <v>1013</v>
      </c>
      <c r="D11748" t="s">
        <v>964</v>
      </c>
      <c r="E11748" t="s">
        <v>1015</v>
      </c>
      <c r="F11748" s="86">
        <v>4412500.2892345702</v>
      </c>
    </row>
    <row r="11749" spans="1:6">
      <c r="A11749">
        <v>2034</v>
      </c>
      <c r="B11749" t="s">
        <v>1062</v>
      </c>
      <c r="C11749" t="s">
        <v>1013</v>
      </c>
      <c r="D11749" t="s">
        <v>964</v>
      </c>
      <c r="E11749" t="s">
        <v>1015</v>
      </c>
      <c r="F11749" s="86">
        <v>4415062.3615383403</v>
      </c>
    </row>
    <row r="11750" spans="1:6">
      <c r="A11750">
        <v>2035</v>
      </c>
      <c r="B11750" t="s">
        <v>1062</v>
      </c>
      <c r="C11750" t="s">
        <v>1013</v>
      </c>
      <c r="D11750" t="s">
        <v>964</v>
      </c>
      <c r="E11750" t="s">
        <v>1015</v>
      </c>
      <c r="F11750" s="86">
        <v>4415619.5068486203</v>
      </c>
    </row>
    <row r="11751" spans="1:6">
      <c r="A11751">
        <v>2036</v>
      </c>
      <c r="B11751" t="s">
        <v>1062</v>
      </c>
      <c r="C11751" t="s">
        <v>1013</v>
      </c>
      <c r="D11751" t="s">
        <v>964</v>
      </c>
      <c r="E11751" t="s">
        <v>1015</v>
      </c>
      <c r="F11751" s="86">
        <v>4414393.7013088502</v>
      </c>
    </row>
    <row r="11752" spans="1:6">
      <c r="A11752">
        <v>2037</v>
      </c>
      <c r="B11752" t="s">
        <v>1062</v>
      </c>
      <c r="C11752" t="s">
        <v>1013</v>
      </c>
      <c r="D11752" t="s">
        <v>964</v>
      </c>
      <c r="E11752" t="s">
        <v>1015</v>
      </c>
      <c r="F11752" s="86">
        <v>4411841.1838821201</v>
      </c>
    </row>
    <row r="11753" spans="1:6">
      <c r="A11753">
        <v>2038</v>
      </c>
      <c r="B11753" t="s">
        <v>1062</v>
      </c>
      <c r="C11753" t="s">
        <v>1013</v>
      </c>
      <c r="D11753" t="s">
        <v>964</v>
      </c>
      <c r="E11753" t="s">
        <v>1015</v>
      </c>
      <c r="F11753" s="86">
        <v>4408183.5278713303</v>
      </c>
    </row>
    <row r="11754" spans="1:6">
      <c r="A11754">
        <v>2039</v>
      </c>
      <c r="B11754" t="s">
        <v>1062</v>
      </c>
      <c r="C11754" t="s">
        <v>1013</v>
      </c>
      <c r="D11754" t="s">
        <v>964</v>
      </c>
      <c r="E11754" t="s">
        <v>1015</v>
      </c>
      <c r="F11754" s="86">
        <v>4403345.7014050595</v>
      </c>
    </row>
    <row r="11755" spans="1:6">
      <c r="A11755">
        <v>2040</v>
      </c>
      <c r="B11755" t="s">
        <v>1062</v>
      </c>
      <c r="C11755" t="s">
        <v>1013</v>
      </c>
      <c r="D11755" t="s">
        <v>964</v>
      </c>
      <c r="E11755" t="s">
        <v>1015</v>
      </c>
      <c r="F11755" s="86">
        <v>4397929.5599592803</v>
      </c>
    </row>
    <row r="11756" spans="1:6">
      <c r="A11756">
        <v>2041</v>
      </c>
      <c r="B11756" t="s">
        <v>1062</v>
      </c>
      <c r="C11756" t="s">
        <v>1013</v>
      </c>
      <c r="D11756" t="s">
        <v>964</v>
      </c>
      <c r="E11756" t="s">
        <v>1015</v>
      </c>
      <c r="F11756" s="86">
        <v>4390852.5052854298</v>
      </c>
    </row>
    <row r="11757" spans="1:6">
      <c r="A11757">
        <v>2042</v>
      </c>
      <c r="B11757" t="s">
        <v>1062</v>
      </c>
      <c r="C11757" t="s">
        <v>1013</v>
      </c>
      <c r="D11757" t="s">
        <v>964</v>
      </c>
      <c r="E11757" t="s">
        <v>1015</v>
      </c>
      <c r="F11757" s="86">
        <v>4383207.8331562197</v>
      </c>
    </row>
    <row r="11758" spans="1:6">
      <c r="A11758">
        <v>2043</v>
      </c>
      <c r="B11758" t="s">
        <v>1062</v>
      </c>
      <c r="C11758" t="s">
        <v>1013</v>
      </c>
      <c r="D11758" t="s">
        <v>964</v>
      </c>
      <c r="E11758" t="s">
        <v>1015</v>
      </c>
      <c r="F11758" s="86">
        <v>4376462.97068551</v>
      </c>
    </row>
    <row r="11759" spans="1:6">
      <c r="A11759">
        <v>2044</v>
      </c>
      <c r="B11759" t="s">
        <v>1062</v>
      </c>
      <c r="C11759" t="s">
        <v>1013</v>
      </c>
      <c r="D11759" t="s">
        <v>964</v>
      </c>
      <c r="E11759" t="s">
        <v>1015</v>
      </c>
      <c r="F11759" s="86">
        <v>4369349.55450333</v>
      </c>
    </row>
    <row r="11760" spans="1:6">
      <c r="A11760">
        <v>2045</v>
      </c>
      <c r="B11760" t="s">
        <v>1062</v>
      </c>
      <c r="C11760" t="s">
        <v>1013</v>
      </c>
      <c r="D11760" t="s">
        <v>964</v>
      </c>
      <c r="E11760" t="s">
        <v>1015</v>
      </c>
      <c r="F11760" s="86">
        <v>4363020.4112122096</v>
      </c>
    </row>
    <row r="11761" spans="1:6">
      <c r="A11761">
        <v>2046</v>
      </c>
      <c r="B11761" t="s">
        <v>1062</v>
      </c>
      <c r="C11761" t="s">
        <v>1013</v>
      </c>
      <c r="D11761" t="s">
        <v>964</v>
      </c>
      <c r="E11761" t="s">
        <v>1015</v>
      </c>
      <c r="F11761" s="86">
        <v>4357617.6597143998</v>
      </c>
    </row>
    <row r="11762" spans="1:6">
      <c r="A11762">
        <v>2047</v>
      </c>
      <c r="B11762" t="s">
        <v>1062</v>
      </c>
      <c r="C11762" t="s">
        <v>1013</v>
      </c>
      <c r="D11762" t="s">
        <v>964</v>
      </c>
      <c r="E11762" t="s">
        <v>1015</v>
      </c>
      <c r="F11762" s="86">
        <v>4351911.4436593</v>
      </c>
    </row>
    <row r="11763" spans="1:6">
      <c r="A11763">
        <v>2048</v>
      </c>
      <c r="B11763" t="s">
        <v>1062</v>
      </c>
      <c r="C11763" t="s">
        <v>1013</v>
      </c>
      <c r="D11763" t="s">
        <v>964</v>
      </c>
      <c r="E11763" t="s">
        <v>1015</v>
      </c>
      <c r="F11763" s="86">
        <v>4347053.9848745</v>
      </c>
    </row>
    <row r="11764" spans="1:6">
      <c r="A11764">
        <v>2049</v>
      </c>
      <c r="B11764" t="s">
        <v>1062</v>
      </c>
      <c r="C11764" t="s">
        <v>1013</v>
      </c>
      <c r="D11764" t="s">
        <v>964</v>
      </c>
      <c r="E11764" t="s">
        <v>1015</v>
      </c>
      <c r="F11764" s="86">
        <v>4342427.8987087496</v>
      </c>
    </row>
    <row r="11765" spans="1:6">
      <c r="A11765">
        <v>2050</v>
      </c>
      <c r="B11765" t="s">
        <v>1062</v>
      </c>
      <c r="C11765" t="s">
        <v>1013</v>
      </c>
      <c r="D11765" t="s">
        <v>964</v>
      </c>
      <c r="E11765" t="s">
        <v>1015</v>
      </c>
      <c r="F11765" s="86">
        <v>4338283.1185944797</v>
      </c>
    </row>
    <row r="11766" spans="1:6">
      <c r="A11766">
        <v>2017</v>
      </c>
      <c r="B11766" t="s">
        <v>1063</v>
      </c>
      <c r="C11766" t="s">
        <v>1013</v>
      </c>
      <c r="D11766" t="s">
        <v>964</v>
      </c>
      <c r="E11766" t="s">
        <v>1015</v>
      </c>
      <c r="F11766" s="86">
        <v>922922.96498683596</v>
      </c>
    </row>
    <row r="11767" spans="1:6">
      <c r="A11767">
        <v>2018</v>
      </c>
      <c r="B11767" t="s">
        <v>1063</v>
      </c>
      <c r="C11767" t="s">
        <v>1013</v>
      </c>
      <c r="D11767" t="s">
        <v>964</v>
      </c>
      <c r="E11767" t="s">
        <v>1015</v>
      </c>
      <c r="F11767" s="86">
        <v>939927.71762719098</v>
      </c>
    </row>
    <row r="11768" spans="1:6">
      <c r="A11768">
        <v>2019</v>
      </c>
      <c r="B11768" t="s">
        <v>1063</v>
      </c>
      <c r="C11768" t="s">
        <v>1013</v>
      </c>
      <c r="D11768" t="s">
        <v>964</v>
      </c>
      <c r="E11768" t="s">
        <v>1015</v>
      </c>
      <c r="F11768" s="86">
        <v>956300.20385530195</v>
      </c>
    </row>
    <row r="11769" spans="1:6">
      <c r="A11769">
        <v>2020</v>
      </c>
      <c r="B11769" t="s">
        <v>1063</v>
      </c>
      <c r="C11769" t="s">
        <v>1013</v>
      </c>
      <c r="D11769" t="s">
        <v>964</v>
      </c>
      <c r="E11769" t="s">
        <v>1015</v>
      </c>
      <c r="F11769" s="86">
        <v>973494.90251445898</v>
      </c>
    </row>
    <row r="11770" spans="1:6">
      <c r="A11770">
        <v>2021</v>
      </c>
      <c r="B11770" t="s">
        <v>1063</v>
      </c>
      <c r="C11770" t="s">
        <v>1013</v>
      </c>
      <c r="D11770" t="s">
        <v>964</v>
      </c>
      <c r="E11770" t="s">
        <v>1015</v>
      </c>
      <c r="F11770" s="86">
        <v>990316.23336859199</v>
      </c>
    </row>
    <row r="11771" spans="1:6">
      <c r="A11771">
        <v>2022</v>
      </c>
      <c r="B11771" t="s">
        <v>1063</v>
      </c>
      <c r="C11771" t="s">
        <v>1013</v>
      </c>
      <c r="D11771" t="s">
        <v>964</v>
      </c>
      <c r="E11771" t="s">
        <v>1015</v>
      </c>
      <c r="F11771" s="86">
        <v>1006927.14099814</v>
      </c>
    </row>
    <row r="11772" spans="1:6">
      <c r="A11772">
        <v>2023</v>
      </c>
      <c r="B11772" t="s">
        <v>1063</v>
      </c>
      <c r="C11772" t="s">
        <v>1013</v>
      </c>
      <c r="D11772" t="s">
        <v>964</v>
      </c>
      <c r="E11772" t="s">
        <v>1015</v>
      </c>
      <c r="F11772" s="86">
        <v>1023055.35863153</v>
      </c>
    </row>
    <row r="11773" spans="1:6">
      <c r="A11773">
        <v>2024</v>
      </c>
      <c r="B11773" t="s">
        <v>1063</v>
      </c>
      <c r="C11773" t="s">
        <v>1013</v>
      </c>
      <c r="D11773" t="s">
        <v>964</v>
      </c>
      <c r="E11773" t="s">
        <v>1015</v>
      </c>
      <c r="F11773" s="86">
        <v>1038469.4181334</v>
      </c>
    </row>
    <row r="11774" spans="1:6">
      <c r="A11774">
        <v>2025</v>
      </c>
      <c r="B11774" t="s">
        <v>1063</v>
      </c>
      <c r="C11774" t="s">
        <v>1013</v>
      </c>
      <c r="D11774" t="s">
        <v>964</v>
      </c>
      <c r="E11774" t="s">
        <v>1015</v>
      </c>
      <c r="F11774" s="86">
        <v>1053402.7969191801</v>
      </c>
    </row>
    <row r="11775" spans="1:6">
      <c r="A11775">
        <v>2026</v>
      </c>
      <c r="B11775" t="s">
        <v>1063</v>
      </c>
      <c r="C11775" t="s">
        <v>1013</v>
      </c>
      <c r="D11775" t="s">
        <v>964</v>
      </c>
      <c r="E11775" t="s">
        <v>1015</v>
      </c>
      <c r="F11775" s="86">
        <v>1067775.9026373699</v>
      </c>
    </row>
    <row r="11776" spans="1:6">
      <c r="A11776">
        <v>2027</v>
      </c>
      <c r="B11776" t="s">
        <v>1063</v>
      </c>
      <c r="C11776" t="s">
        <v>1013</v>
      </c>
      <c r="D11776" t="s">
        <v>964</v>
      </c>
      <c r="E11776" t="s">
        <v>1015</v>
      </c>
      <c r="F11776" s="86">
        <v>1081654.3538430501</v>
      </c>
    </row>
    <row r="11777" spans="1:6">
      <c r="A11777">
        <v>2028</v>
      </c>
      <c r="B11777" t="s">
        <v>1063</v>
      </c>
      <c r="C11777" t="s">
        <v>1013</v>
      </c>
      <c r="D11777" t="s">
        <v>964</v>
      </c>
      <c r="E11777" t="s">
        <v>1015</v>
      </c>
      <c r="F11777" s="86">
        <v>1095253.7432072801</v>
      </c>
    </row>
    <row r="11778" spans="1:6">
      <c r="A11778">
        <v>2029</v>
      </c>
      <c r="B11778" t="s">
        <v>1063</v>
      </c>
      <c r="C11778" t="s">
        <v>1013</v>
      </c>
      <c r="D11778" t="s">
        <v>964</v>
      </c>
      <c r="E11778" t="s">
        <v>1015</v>
      </c>
      <c r="F11778" s="86">
        <v>1108287.44974649</v>
      </c>
    </row>
    <row r="11779" spans="1:6">
      <c r="A11779">
        <v>2030</v>
      </c>
      <c r="B11779" t="s">
        <v>1063</v>
      </c>
      <c r="C11779" t="s">
        <v>1013</v>
      </c>
      <c r="D11779" t="s">
        <v>964</v>
      </c>
      <c r="E11779" t="s">
        <v>1015</v>
      </c>
      <c r="F11779" s="86">
        <v>1120748.96312005</v>
      </c>
    </row>
    <row r="11780" spans="1:6">
      <c r="A11780">
        <v>2031</v>
      </c>
      <c r="B11780" t="s">
        <v>1063</v>
      </c>
      <c r="C11780" t="s">
        <v>1013</v>
      </c>
      <c r="D11780" t="s">
        <v>964</v>
      </c>
      <c r="E11780" t="s">
        <v>1015</v>
      </c>
      <c r="F11780" s="86">
        <v>1132790.84867675</v>
      </c>
    </row>
    <row r="11781" spans="1:6">
      <c r="A11781">
        <v>2032</v>
      </c>
      <c r="B11781" t="s">
        <v>1063</v>
      </c>
      <c r="C11781" t="s">
        <v>1013</v>
      </c>
      <c r="D11781" t="s">
        <v>964</v>
      </c>
      <c r="E11781" t="s">
        <v>1015</v>
      </c>
      <c r="F11781" s="86">
        <v>1144139.6904076301</v>
      </c>
    </row>
    <row r="11782" spans="1:6">
      <c r="A11782">
        <v>2033</v>
      </c>
      <c r="B11782" t="s">
        <v>1063</v>
      </c>
      <c r="C11782" t="s">
        <v>1013</v>
      </c>
      <c r="D11782" t="s">
        <v>964</v>
      </c>
      <c r="E11782" t="s">
        <v>1015</v>
      </c>
      <c r="F11782" s="86">
        <v>1155000.08973585</v>
      </c>
    </row>
    <row r="11783" spans="1:6">
      <c r="A11783">
        <v>2034</v>
      </c>
      <c r="B11783" t="s">
        <v>1063</v>
      </c>
      <c r="C11783" t="s">
        <v>1013</v>
      </c>
      <c r="D11783" t="s">
        <v>964</v>
      </c>
      <c r="E11783" t="s">
        <v>1015</v>
      </c>
      <c r="F11783" s="86">
        <v>1165397.6899029</v>
      </c>
    </row>
    <row r="11784" spans="1:6">
      <c r="A11784">
        <v>2035</v>
      </c>
      <c r="B11784" t="s">
        <v>1063</v>
      </c>
      <c r="C11784" t="s">
        <v>1013</v>
      </c>
      <c r="D11784" t="s">
        <v>964</v>
      </c>
      <c r="E11784" t="s">
        <v>1015</v>
      </c>
      <c r="F11784" s="86">
        <v>1175331.67473173</v>
      </c>
    </row>
    <row r="11785" spans="1:6">
      <c r="A11785">
        <v>2036</v>
      </c>
      <c r="B11785" t="s">
        <v>1063</v>
      </c>
      <c r="C11785" t="s">
        <v>1013</v>
      </c>
      <c r="D11785" t="s">
        <v>964</v>
      </c>
      <c r="E11785" t="s">
        <v>1015</v>
      </c>
      <c r="F11785" s="86">
        <v>1184210.2767840801</v>
      </c>
    </row>
    <row r="11786" spans="1:6">
      <c r="A11786">
        <v>2037</v>
      </c>
      <c r="B11786" t="s">
        <v>1063</v>
      </c>
      <c r="C11786" t="s">
        <v>1013</v>
      </c>
      <c r="D11786" t="s">
        <v>964</v>
      </c>
      <c r="E11786" t="s">
        <v>1015</v>
      </c>
      <c r="F11786" s="86">
        <v>1192021.66434408</v>
      </c>
    </row>
    <row r="11787" spans="1:6">
      <c r="A11787">
        <v>2038</v>
      </c>
      <c r="B11787" t="s">
        <v>1063</v>
      </c>
      <c r="C11787" t="s">
        <v>1013</v>
      </c>
      <c r="D11787" t="s">
        <v>964</v>
      </c>
      <c r="E11787" t="s">
        <v>1015</v>
      </c>
      <c r="F11787" s="86">
        <v>1198928.1148558999</v>
      </c>
    </row>
    <row r="11788" spans="1:6">
      <c r="A11788">
        <v>2039</v>
      </c>
      <c r="B11788" t="s">
        <v>1063</v>
      </c>
      <c r="C11788" t="s">
        <v>1013</v>
      </c>
      <c r="D11788" t="s">
        <v>964</v>
      </c>
      <c r="E11788" t="s">
        <v>1015</v>
      </c>
      <c r="F11788" s="86">
        <v>1204652.4097016901</v>
      </c>
    </row>
    <row r="11789" spans="1:6">
      <c r="A11789">
        <v>2040</v>
      </c>
      <c r="B11789" t="s">
        <v>1063</v>
      </c>
      <c r="C11789" t="s">
        <v>1013</v>
      </c>
      <c r="D11789" t="s">
        <v>964</v>
      </c>
      <c r="E11789" t="s">
        <v>1015</v>
      </c>
      <c r="F11789" s="86">
        <v>1209422.73335485</v>
      </c>
    </row>
    <row r="11790" spans="1:6">
      <c r="A11790">
        <v>2041</v>
      </c>
      <c r="B11790" t="s">
        <v>1063</v>
      </c>
      <c r="C11790" t="s">
        <v>1013</v>
      </c>
      <c r="D11790" t="s">
        <v>964</v>
      </c>
      <c r="E11790" t="s">
        <v>1015</v>
      </c>
      <c r="F11790" s="86">
        <v>1213131.0589048399</v>
      </c>
    </row>
    <row r="11791" spans="1:6">
      <c r="A11791">
        <v>2042</v>
      </c>
      <c r="B11791" t="s">
        <v>1063</v>
      </c>
      <c r="C11791" t="s">
        <v>1013</v>
      </c>
      <c r="D11791" t="s">
        <v>964</v>
      </c>
      <c r="E11791" t="s">
        <v>1015</v>
      </c>
      <c r="F11791" s="86">
        <v>1216085.7444261201</v>
      </c>
    </row>
    <row r="11792" spans="1:6">
      <c r="A11792">
        <v>2043</v>
      </c>
      <c r="B11792" t="s">
        <v>1063</v>
      </c>
      <c r="C11792" t="s">
        <v>1013</v>
      </c>
      <c r="D11792" t="s">
        <v>964</v>
      </c>
      <c r="E11792" t="s">
        <v>1015</v>
      </c>
      <c r="F11792" s="86">
        <v>1218470.12313937</v>
      </c>
    </row>
    <row r="11793" spans="1:6">
      <c r="A11793">
        <v>2044</v>
      </c>
      <c r="B11793" t="s">
        <v>1063</v>
      </c>
      <c r="C11793" t="s">
        <v>1013</v>
      </c>
      <c r="D11793" t="s">
        <v>964</v>
      </c>
      <c r="E11793" t="s">
        <v>1015</v>
      </c>
      <c r="F11793" s="86">
        <v>1220777.1183426101</v>
      </c>
    </row>
    <row r="11794" spans="1:6">
      <c r="A11794">
        <v>2045</v>
      </c>
      <c r="B11794" t="s">
        <v>1063</v>
      </c>
      <c r="C11794" t="s">
        <v>1013</v>
      </c>
      <c r="D11794" t="s">
        <v>964</v>
      </c>
      <c r="E11794" t="s">
        <v>1015</v>
      </c>
      <c r="F11794" s="86">
        <v>1222833.20376538</v>
      </c>
    </row>
    <row r="11795" spans="1:6">
      <c r="A11795">
        <v>2046</v>
      </c>
      <c r="B11795" t="s">
        <v>1063</v>
      </c>
      <c r="C11795" t="s">
        <v>1013</v>
      </c>
      <c r="D11795" t="s">
        <v>964</v>
      </c>
      <c r="E11795" t="s">
        <v>1015</v>
      </c>
      <c r="F11795" s="86">
        <v>1225025.0916434899</v>
      </c>
    </row>
    <row r="11796" spans="1:6">
      <c r="A11796">
        <v>2047</v>
      </c>
      <c r="B11796" t="s">
        <v>1063</v>
      </c>
      <c r="C11796" t="s">
        <v>1013</v>
      </c>
      <c r="D11796" t="s">
        <v>964</v>
      </c>
      <c r="E11796" t="s">
        <v>1015</v>
      </c>
      <c r="F11796" s="86">
        <v>1227177.23138577</v>
      </c>
    </row>
    <row r="11797" spans="1:6">
      <c r="A11797">
        <v>2048</v>
      </c>
      <c r="B11797" t="s">
        <v>1063</v>
      </c>
      <c r="C11797" t="s">
        <v>1013</v>
      </c>
      <c r="D11797" t="s">
        <v>964</v>
      </c>
      <c r="E11797" t="s">
        <v>1015</v>
      </c>
      <c r="F11797" s="86">
        <v>1229374.3918769001</v>
      </c>
    </row>
    <row r="11798" spans="1:6">
      <c r="A11798">
        <v>2049</v>
      </c>
      <c r="B11798" t="s">
        <v>1063</v>
      </c>
      <c r="C11798" t="s">
        <v>1013</v>
      </c>
      <c r="D11798" t="s">
        <v>964</v>
      </c>
      <c r="E11798" t="s">
        <v>1015</v>
      </c>
      <c r="F11798" s="86">
        <v>1231666.5824694401</v>
      </c>
    </row>
    <row r="11799" spans="1:6">
      <c r="A11799">
        <v>2050</v>
      </c>
      <c r="B11799" t="s">
        <v>1063</v>
      </c>
      <c r="C11799" t="s">
        <v>1013</v>
      </c>
      <c r="D11799" t="s">
        <v>964</v>
      </c>
      <c r="E11799" t="s">
        <v>1015</v>
      </c>
      <c r="F11799" s="86">
        <v>1233965.5674759599</v>
      </c>
    </row>
    <row r="11800" spans="1:6">
      <c r="A11800">
        <v>2017</v>
      </c>
      <c r="B11800" t="s">
        <v>1064</v>
      </c>
      <c r="C11800" t="s">
        <v>1013</v>
      </c>
      <c r="D11800" t="s">
        <v>964</v>
      </c>
      <c r="E11800" t="s">
        <v>1015</v>
      </c>
      <c r="F11800" s="86">
        <v>283826.99190569401</v>
      </c>
    </row>
    <row r="11801" spans="1:6">
      <c r="A11801">
        <v>2018</v>
      </c>
      <c r="B11801" t="s">
        <v>1064</v>
      </c>
      <c r="C11801" t="s">
        <v>1013</v>
      </c>
      <c r="D11801" t="s">
        <v>964</v>
      </c>
      <c r="E11801" t="s">
        <v>1015</v>
      </c>
      <c r="F11801" s="86">
        <v>289179.010780924</v>
      </c>
    </row>
    <row r="11802" spans="1:6">
      <c r="A11802">
        <v>2019</v>
      </c>
      <c r="B11802" t="s">
        <v>1064</v>
      </c>
      <c r="C11802" t="s">
        <v>1013</v>
      </c>
      <c r="D11802" t="s">
        <v>964</v>
      </c>
      <c r="E11802" t="s">
        <v>1015</v>
      </c>
      <c r="F11802" s="86">
        <v>294578.90842286398</v>
      </c>
    </row>
    <row r="11803" spans="1:6">
      <c r="A11803">
        <v>2020</v>
      </c>
      <c r="B11803" t="s">
        <v>1064</v>
      </c>
      <c r="C11803" t="s">
        <v>1013</v>
      </c>
      <c r="D11803" t="s">
        <v>964</v>
      </c>
      <c r="E11803" t="s">
        <v>1015</v>
      </c>
      <c r="F11803" s="86">
        <v>299318.05051499302</v>
      </c>
    </row>
    <row r="11804" spans="1:6">
      <c r="A11804">
        <v>2021</v>
      </c>
      <c r="B11804" t="s">
        <v>1064</v>
      </c>
      <c r="C11804" t="s">
        <v>1013</v>
      </c>
      <c r="D11804" t="s">
        <v>964</v>
      </c>
      <c r="E11804" t="s">
        <v>1015</v>
      </c>
      <c r="F11804" s="86">
        <v>304065.90874199802</v>
      </c>
    </row>
    <row r="11805" spans="1:6">
      <c r="A11805">
        <v>2022</v>
      </c>
      <c r="B11805" t="s">
        <v>1064</v>
      </c>
      <c r="C11805" t="s">
        <v>1013</v>
      </c>
      <c r="D11805" t="s">
        <v>964</v>
      </c>
      <c r="E11805" t="s">
        <v>1015</v>
      </c>
      <c r="F11805" s="86">
        <v>308682.17057017703</v>
      </c>
    </row>
    <row r="11806" spans="1:6">
      <c r="A11806">
        <v>2023</v>
      </c>
      <c r="B11806" t="s">
        <v>1064</v>
      </c>
      <c r="C11806" t="s">
        <v>1013</v>
      </c>
      <c r="D11806" t="s">
        <v>964</v>
      </c>
      <c r="E11806" t="s">
        <v>1015</v>
      </c>
      <c r="F11806" s="86">
        <v>313179.15962757199</v>
      </c>
    </row>
    <row r="11807" spans="1:6">
      <c r="A11807">
        <v>2024</v>
      </c>
      <c r="B11807" t="s">
        <v>1064</v>
      </c>
      <c r="C11807" t="s">
        <v>1013</v>
      </c>
      <c r="D11807" t="s">
        <v>964</v>
      </c>
      <c r="E11807" t="s">
        <v>1015</v>
      </c>
      <c r="F11807" s="86">
        <v>317540.353550617</v>
      </c>
    </row>
    <row r="11808" spans="1:6">
      <c r="A11808">
        <v>2025</v>
      </c>
      <c r="B11808" t="s">
        <v>1064</v>
      </c>
      <c r="C11808" t="s">
        <v>1013</v>
      </c>
      <c r="D11808" t="s">
        <v>964</v>
      </c>
      <c r="E11808" t="s">
        <v>1015</v>
      </c>
      <c r="F11808" s="86">
        <v>321762.91032769799</v>
      </c>
    </row>
    <row r="11809" spans="1:6">
      <c r="A11809">
        <v>2026</v>
      </c>
      <c r="B11809" t="s">
        <v>1064</v>
      </c>
      <c r="C11809" t="s">
        <v>1013</v>
      </c>
      <c r="D11809" t="s">
        <v>964</v>
      </c>
      <c r="E11809" t="s">
        <v>1015</v>
      </c>
      <c r="F11809" s="86">
        <v>325926.56291167199</v>
      </c>
    </row>
    <row r="11810" spans="1:6">
      <c r="A11810">
        <v>2027</v>
      </c>
      <c r="B11810" t="s">
        <v>1064</v>
      </c>
      <c r="C11810" t="s">
        <v>1013</v>
      </c>
      <c r="D11810" t="s">
        <v>964</v>
      </c>
      <c r="E11810" t="s">
        <v>1015</v>
      </c>
      <c r="F11810" s="86">
        <v>329963.08306181099</v>
      </c>
    </row>
    <row r="11811" spans="1:6">
      <c r="A11811">
        <v>2028</v>
      </c>
      <c r="B11811" t="s">
        <v>1064</v>
      </c>
      <c r="C11811" t="s">
        <v>1013</v>
      </c>
      <c r="D11811" t="s">
        <v>964</v>
      </c>
      <c r="E11811" t="s">
        <v>1015</v>
      </c>
      <c r="F11811" s="86">
        <v>333900.75492574403</v>
      </c>
    </row>
    <row r="11812" spans="1:6">
      <c r="A11812">
        <v>2029</v>
      </c>
      <c r="B11812" t="s">
        <v>1064</v>
      </c>
      <c r="C11812" t="s">
        <v>1013</v>
      </c>
      <c r="D11812" t="s">
        <v>964</v>
      </c>
      <c r="E11812" t="s">
        <v>1015</v>
      </c>
      <c r="F11812" s="86">
        <v>337694.58746275998</v>
      </c>
    </row>
    <row r="11813" spans="1:6">
      <c r="A11813">
        <v>2030</v>
      </c>
      <c r="B11813" t="s">
        <v>1064</v>
      </c>
      <c r="C11813" t="s">
        <v>1013</v>
      </c>
      <c r="D11813" t="s">
        <v>964</v>
      </c>
      <c r="E11813" t="s">
        <v>1015</v>
      </c>
      <c r="F11813" s="86">
        <v>341344.90032859298</v>
      </c>
    </row>
    <row r="11814" spans="1:6">
      <c r="A11814">
        <v>2031</v>
      </c>
      <c r="B11814" t="s">
        <v>1064</v>
      </c>
      <c r="C11814" t="s">
        <v>1013</v>
      </c>
      <c r="D11814" t="s">
        <v>964</v>
      </c>
      <c r="E11814" t="s">
        <v>1015</v>
      </c>
      <c r="F11814" s="86">
        <v>344844.85796641803</v>
      </c>
    </row>
    <row r="11815" spans="1:6">
      <c r="A11815">
        <v>2032</v>
      </c>
      <c r="B11815" t="s">
        <v>1064</v>
      </c>
      <c r="C11815" t="s">
        <v>1013</v>
      </c>
      <c r="D11815" t="s">
        <v>964</v>
      </c>
      <c r="E11815" t="s">
        <v>1015</v>
      </c>
      <c r="F11815" s="86">
        <v>348136.15512116899</v>
      </c>
    </row>
    <row r="11816" spans="1:6">
      <c r="A11816">
        <v>2033</v>
      </c>
      <c r="B11816" t="s">
        <v>1064</v>
      </c>
      <c r="C11816" t="s">
        <v>1013</v>
      </c>
      <c r="D11816" t="s">
        <v>964</v>
      </c>
      <c r="E11816" t="s">
        <v>1015</v>
      </c>
      <c r="F11816" s="86">
        <v>351198.02129263</v>
      </c>
    </row>
    <row r="11817" spans="1:6">
      <c r="A11817">
        <v>2034</v>
      </c>
      <c r="B11817" t="s">
        <v>1064</v>
      </c>
      <c r="C11817" t="s">
        <v>1013</v>
      </c>
      <c r="D11817" t="s">
        <v>964</v>
      </c>
      <c r="E11817" t="s">
        <v>1015</v>
      </c>
      <c r="F11817" s="86">
        <v>354018.64822938503</v>
      </c>
    </row>
    <row r="11818" spans="1:6">
      <c r="A11818">
        <v>2035</v>
      </c>
      <c r="B11818" t="s">
        <v>1064</v>
      </c>
      <c r="C11818" t="s">
        <v>1013</v>
      </c>
      <c r="D11818" t="s">
        <v>964</v>
      </c>
      <c r="E11818" t="s">
        <v>1015</v>
      </c>
      <c r="F11818" s="86">
        <v>356563.95075771899</v>
      </c>
    </row>
    <row r="11819" spans="1:6">
      <c r="A11819">
        <v>2036</v>
      </c>
      <c r="B11819" t="s">
        <v>1064</v>
      </c>
      <c r="C11819" t="s">
        <v>1013</v>
      </c>
      <c r="D11819" t="s">
        <v>964</v>
      </c>
      <c r="E11819" t="s">
        <v>1015</v>
      </c>
      <c r="F11819" s="86">
        <v>358787.37648076197</v>
      </c>
    </row>
    <row r="11820" spans="1:6">
      <c r="A11820">
        <v>2037</v>
      </c>
      <c r="B11820" t="s">
        <v>1064</v>
      </c>
      <c r="C11820" t="s">
        <v>1013</v>
      </c>
      <c r="D11820" t="s">
        <v>964</v>
      </c>
      <c r="E11820" t="s">
        <v>1015</v>
      </c>
      <c r="F11820" s="86">
        <v>360606.11397533602</v>
      </c>
    </row>
    <row r="11821" spans="1:6">
      <c r="A11821">
        <v>2038</v>
      </c>
      <c r="B11821" t="s">
        <v>1064</v>
      </c>
      <c r="C11821" t="s">
        <v>1013</v>
      </c>
      <c r="D11821" t="s">
        <v>964</v>
      </c>
      <c r="E11821" t="s">
        <v>1015</v>
      </c>
      <c r="F11821" s="86">
        <v>362102.774435536</v>
      </c>
    </row>
    <row r="11822" spans="1:6">
      <c r="A11822">
        <v>2039</v>
      </c>
      <c r="B11822" t="s">
        <v>1064</v>
      </c>
      <c r="C11822" t="s">
        <v>1013</v>
      </c>
      <c r="D11822" t="s">
        <v>964</v>
      </c>
      <c r="E11822" t="s">
        <v>1015</v>
      </c>
      <c r="F11822" s="86">
        <v>363169.60930460802</v>
      </c>
    </row>
    <row r="11823" spans="1:6">
      <c r="A11823">
        <v>2040</v>
      </c>
      <c r="B11823" t="s">
        <v>1064</v>
      </c>
      <c r="C11823" t="s">
        <v>1013</v>
      </c>
      <c r="D11823" t="s">
        <v>964</v>
      </c>
      <c r="E11823" t="s">
        <v>1015</v>
      </c>
      <c r="F11823" s="86">
        <v>363912.802328658</v>
      </c>
    </row>
    <row r="11824" spans="1:6">
      <c r="A11824">
        <v>2041</v>
      </c>
      <c r="B11824" t="s">
        <v>1064</v>
      </c>
      <c r="C11824" t="s">
        <v>1013</v>
      </c>
      <c r="D11824" t="s">
        <v>964</v>
      </c>
      <c r="E11824" t="s">
        <v>1015</v>
      </c>
      <c r="F11824" s="86">
        <v>364379.01908207498</v>
      </c>
    </row>
    <row r="11825" spans="1:6">
      <c r="A11825">
        <v>2042</v>
      </c>
      <c r="B11825" t="s">
        <v>1064</v>
      </c>
      <c r="C11825" t="s">
        <v>1013</v>
      </c>
      <c r="D11825" t="s">
        <v>964</v>
      </c>
      <c r="E11825" t="s">
        <v>1015</v>
      </c>
      <c r="F11825" s="86">
        <v>364566.267008817</v>
      </c>
    </row>
    <row r="11826" spans="1:6">
      <c r="A11826">
        <v>2043</v>
      </c>
      <c r="B11826" t="s">
        <v>1064</v>
      </c>
      <c r="C11826" t="s">
        <v>1013</v>
      </c>
      <c r="D11826" t="s">
        <v>964</v>
      </c>
      <c r="E11826" t="s">
        <v>1015</v>
      </c>
      <c r="F11826" s="86">
        <v>364594.88745144202</v>
      </c>
    </row>
    <row r="11827" spans="1:6">
      <c r="A11827">
        <v>2044</v>
      </c>
      <c r="B11827" t="s">
        <v>1064</v>
      </c>
      <c r="C11827" t="s">
        <v>1013</v>
      </c>
      <c r="D11827" t="s">
        <v>964</v>
      </c>
      <c r="E11827" t="s">
        <v>1015</v>
      </c>
      <c r="F11827" s="86">
        <v>364509.78072317399</v>
      </c>
    </row>
    <row r="11828" spans="1:6">
      <c r="A11828">
        <v>2045</v>
      </c>
      <c r="B11828" t="s">
        <v>1064</v>
      </c>
      <c r="C11828" t="s">
        <v>1013</v>
      </c>
      <c r="D11828" t="s">
        <v>964</v>
      </c>
      <c r="E11828" t="s">
        <v>1015</v>
      </c>
      <c r="F11828" s="86">
        <v>364363.65856104402</v>
      </c>
    </row>
    <row r="11829" spans="1:6">
      <c r="A11829">
        <v>2046</v>
      </c>
      <c r="B11829" t="s">
        <v>1064</v>
      </c>
      <c r="C11829" t="s">
        <v>1013</v>
      </c>
      <c r="D11829" t="s">
        <v>964</v>
      </c>
      <c r="E11829" t="s">
        <v>1015</v>
      </c>
      <c r="F11829" s="86">
        <v>364181.14212581498</v>
      </c>
    </row>
    <row r="11830" spans="1:6">
      <c r="A11830">
        <v>2047</v>
      </c>
      <c r="B11830" t="s">
        <v>1064</v>
      </c>
      <c r="C11830" t="s">
        <v>1013</v>
      </c>
      <c r="D11830" t="s">
        <v>964</v>
      </c>
      <c r="E11830" t="s">
        <v>1015</v>
      </c>
      <c r="F11830" s="86">
        <v>363984.02227359702</v>
      </c>
    </row>
    <row r="11831" spans="1:6">
      <c r="A11831">
        <v>2048</v>
      </c>
      <c r="B11831" t="s">
        <v>1064</v>
      </c>
      <c r="C11831" t="s">
        <v>1013</v>
      </c>
      <c r="D11831" t="s">
        <v>964</v>
      </c>
      <c r="E11831" t="s">
        <v>1015</v>
      </c>
      <c r="F11831" s="86">
        <v>363780.70534366701</v>
      </c>
    </row>
    <row r="11832" spans="1:6">
      <c r="A11832">
        <v>2049</v>
      </c>
      <c r="B11832" t="s">
        <v>1064</v>
      </c>
      <c r="C11832" t="s">
        <v>1013</v>
      </c>
      <c r="D11832" t="s">
        <v>964</v>
      </c>
      <c r="E11832" t="s">
        <v>1015</v>
      </c>
      <c r="F11832" s="86">
        <v>363559.73087510199</v>
      </c>
    </row>
    <row r="11833" spans="1:6">
      <c r="A11833">
        <v>2050</v>
      </c>
      <c r="B11833" t="s">
        <v>1064</v>
      </c>
      <c r="C11833" t="s">
        <v>1013</v>
      </c>
      <c r="D11833" t="s">
        <v>964</v>
      </c>
      <c r="E11833" t="s">
        <v>1015</v>
      </c>
      <c r="F11833" s="86">
        <v>363304.22995022498</v>
      </c>
    </row>
    <row r="11834" spans="1:6">
      <c r="A11834">
        <v>2017</v>
      </c>
      <c r="B11834" t="s">
        <v>1065</v>
      </c>
      <c r="C11834" t="s">
        <v>1013</v>
      </c>
      <c r="D11834" t="s">
        <v>964</v>
      </c>
      <c r="E11834" t="s">
        <v>1015</v>
      </c>
      <c r="F11834" s="86">
        <v>1371986.79602257</v>
      </c>
    </row>
    <row r="11835" spans="1:6">
      <c r="A11835">
        <v>2018</v>
      </c>
      <c r="B11835" t="s">
        <v>1065</v>
      </c>
      <c r="C11835" t="s">
        <v>1013</v>
      </c>
      <c r="D11835" t="s">
        <v>964</v>
      </c>
      <c r="E11835" t="s">
        <v>1015</v>
      </c>
      <c r="F11835" s="86">
        <v>1348397.1932788901</v>
      </c>
    </row>
    <row r="11836" spans="1:6">
      <c r="A11836">
        <v>2019</v>
      </c>
      <c r="B11836" t="s">
        <v>1065</v>
      </c>
      <c r="C11836" t="s">
        <v>1013</v>
      </c>
      <c r="D11836" t="s">
        <v>964</v>
      </c>
      <c r="E11836" t="s">
        <v>1015</v>
      </c>
      <c r="F11836" s="86">
        <v>1323970.4897658899</v>
      </c>
    </row>
    <row r="11837" spans="1:6">
      <c r="A11837">
        <v>2020</v>
      </c>
      <c r="B11837" t="s">
        <v>1065</v>
      </c>
      <c r="C11837" t="s">
        <v>1013</v>
      </c>
      <c r="D11837" t="s">
        <v>964</v>
      </c>
      <c r="E11837" t="s">
        <v>1015</v>
      </c>
      <c r="F11837" s="86">
        <v>1300007.1710894301</v>
      </c>
    </row>
    <row r="11838" spans="1:6">
      <c r="A11838">
        <v>2021</v>
      </c>
      <c r="B11838" t="s">
        <v>1065</v>
      </c>
      <c r="C11838" t="s">
        <v>1013</v>
      </c>
      <c r="D11838" t="s">
        <v>964</v>
      </c>
      <c r="E11838" t="s">
        <v>1015</v>
      </c>
      <c r="F11838" s="86">
        <v>1275007.1643948799</v>
      </c>
    </row>
    <row r="11839" spans="1:6">
      <c r="A11839">
        <v>2022</v>
      </c>
      <c r="B11839" t="s">
        <v>1065</v>
      </c>
      <c r="C11839" t="s">
        <v>1013</v>
      </c>
      <c r="D11839" t="s">
        <v>964</v>
      </c>
      <c r="E11839" t="s">
        <v>1015</v>
      </c>
      <c r="F11839" s="86">
        <v>1249049.2722606901</v>
      </c>
    </row>
    <row r="11840" spans="1:6">
      <c r="A11840">
        <v>2023</v>
      </c>
      <c r="B11840" t="s">
        <v>1065</v>
      </c>
      <c r="C11840" t="s">
        <v>1013</v>
      </c>
      <c r="D11840" t="s">
        <v>964</v>
      </c>
      <c r="E11840" t="s">
        <v>1015</v>
      </c>
      <c r="F11840" s="86">
        <v>1221529.03074308</v>
      </c>
    </row>
    <row r="11841" spans="1:6">
      <c r="A11841">
        <v>2024</v>
      </c>
      <c r="B11841" t="s">
        <v>1065</v>
      </c>
      <c r="C11841" t="s">
        <v>1013</v>
      </c>
      <c r="D11841" t="s">
        <v>964</v>
      </c>
      <c r="E11841" t="s">
        <v>1015</v>
      </c>
      <c r="F11841" s="86">
        <v>1191618.16022741</v>
      </c>
    </row>
    <row r="11842" spans="1:6">
      <c r="A11842">
        <v>2025</v>
      </c>
      <c r="B11842" t="s">
        <v>1065</v>
      </c>
      <c r="C11842" t="s">
        <v>1013</v>
      </c>
      <c r="D11842" t="s">
        <v>964</v>
      </c>
      <c r="E11842" t="s">
        <v>1015</v>
      </c>
      <c r="F11842" s="86">
        <v>1159177.85520067</v>
      </c>
    </row>
    <row r="11843" spans="1:6">
      <c r="A11843">
        <v>2026</v>
      </c>
      <c r="B11843" t="s">
        <v>1065</v>
      </c>
      <c r="C11843" t="s">
        <v>1013</v>
      </c>
      <c r="D11843" t="s">
        <v>964</v>
      </c>
      <c r="E11843" t="s">
        <v>1015</v>
      </c>
      <c r="F11843" s="86">
        <v>1122766.37391492</v>
      </c>
    </row>
    <row r="11844" spans="1:6">
      <c r="A11844">
        <v>2027</v>
      </c>
      <c r="B11844" t="s">
        <v>1065</v>
      </c>
      <c r="C11844" t="s">
        <v>1013</v>
      </c>
      <c r="D11844" t="s">
        <v>964</v>
      </c>
      <c r="E11844" t="s">
        <v>1015</v>
      </c>
      <c r="F11844" s="86">
        <v>1081346.22364065</v>
      </c>
    </row>
    <row r="11845" spans="1:6">
      <c r="A11845">
        <v>2028</v>
      </c>
      <c r="B11845" t="s">
        <v>1065</v>
      </c>
      <c r="C11845" t="s">
        <v>1013</v>
      </c>
      <c r="D11845" t="s">
        <v>964</v>
      </c>
      <c r="E11845" t="s">
        <v>1015</v>
      </c>
      <c r="F11845" s="86">
        <v>1034109.23597248</v>
      </c>
    </row>
    <row r="11846" spans="1:6">
      <c r="A11846">
        <v>2029</v>
      </c>
      <c r="B11846" t="s">
        <v>1065</v>
      </c>
      <c r="C11846" t="s">
        <v>1013</v>
      </c>
      <c r="D11846" t="s">
        <v>964</v>
      </c>
      <c r="E11846" t="s">
        <v>1015</v>
      </c>
      <c r="F11846" s="86">
        <v>980154.65008028306</v>
      </c>
    </row>
    <row r="11847" spans="1:6">
      <c r="A11847">
        <v>2030</v>
      </c>
      <c r="B11847" t="s">
        <v>1065</v>
      </c>
      <c r="C11847" t="s">
        <v>1013</v>
      </c>
      <c r="D11847" t="s">
        <v>964</v>
      </c>
      <c r="E11847" t="s">
        <v>1015</v>
      </c>
      <c r="F11847" s="86">
        <v>919730.18954565597</v>
      </c>
    </row>
    <row r="11848" spans="1:6">
      <c r="A11848">
        <v>2031</v>
      </c>
      <c r="B11848" t="s">
        <v>1065</v>
      </c>
      <c r="C11848" t="s">
        <v>1013</v>
      </c>
      <c r="D11848" t="s">
        <v>964</v>
      </c>
      <c r="E11848" t="s">
        <v>1015</v>
      </c>
      <c r="F11848" s="86">
        <v>853605.86826492799</v>
      </c>
    </row>
    <row r="11849" spans="1:6">
      <c r="A11849">
        <v>2032</v>
      </c>
      <c r="B11849" t="s">
        <v>1065</v>
      </c>
      <c r="C11849" t="s">
        <v>1013</v>
      </c>
      <c r="D11849" t="s">
        <v>964</v>
      </c>
      <c r="E11849" t="s">
        <v>1015</v>
      </c>
      <c r="F11849" s="86">
        <v>783226.95019643498</v>
      </c>
    </row>
    <row r="11850" spans="1:6">
      <c r="A11850">
        <v>2033</v>
      </c>
      <c r="B11850" t="s">
        <v>1065</v>
      </c>
      <c r="C11850" t="s">
        <v>1013</v>
      </c>
      <c r="D11850" t="s">
        <v>964</v>
      </c>
      <c r="E11850" t="s">
        <v>1015</v>
      </c>
      <c r="F11850" s="86">
        <v>710782.06017949805</v>
      </c>
    </row>
    <row r="11851" spans="1:6">
      <c r="A11851">
        <v>2034</v>
      </c>
      <c r="B11851" t="s">
        <v>1065</v>
      </c>
      <c r="C11851" t="s">
        <v>1013</v>
      </c>
      <c r="D11851" t="s">
        <v>964</v>
      </c>
      <c r="E11851" t="s">
        <v>1015</v>
      </c>
      <c r="F11851" s="86">
        <v>640687.25981837302</v>
      </c>
    </row>
    <row r="11852" spans="1:6">
      <c r="A11852">
        <v>2035</v>
      </c>
      <c r="B11852" t="s">
        <v>1065</v>
      </c>
      <c r="C11852" t="s">
        <v>1013</v>
      </c>
      <c r="D11852" t="s">
        <v>964</v>
      </c>
      <c r="E11852" t="s">
        <v>1015</v>
      </c>
      <c r="F11852" s="86">
        <v>572902.65485832398</v>
      </c>
    </row>
    <row r="11853" spans="1:6">
      <c r="A11853">
        <v>2036</v>
      </c>
      <c r="B11853" t="s">
        <v>1065</v>
      </c>
      <c r="C11853" t="s">
        <v>1013</v>
      </c>
      <c r="D11853" t="s">
        <v>964</v>
      </c>
      <c r="E11853" t="s">
        <v>1015</v>
      </c>
      <c r="F11853" s="86">
        <v>507359.19650056999</v>
      </c>
    </row>
    <row r="11854" spans="1:6">
      <c r="A11854">
        <v>2037</v>
      </c>
      <c r="B11854" t="s">
        <v>1065</v>
      </c>
      <c r="C11854" t="s">
        <v>1013</v>
      </c>
      <c r="D11854" t="s">
        <v>964</v>
      </c>
      <c r="E11854" t="s">
        <v>1015</v>
      </c>
      <c r="F11854" s="86">
        <v>444330.52043891099</v>
      </c>
    </row>
    <row r="11855" spans="1:6">
      <c r="A11855">
        <v>2038</v>
      </c>
      <c r="B11855" t="s">
        <v>1065</v>
      </c>
      <c r="C11855" t="s">
        <v>1013</v>
      </c>
      <c r="D11855" t="s">
        <v>964</v>
      </c>
      <c r="E11855" t="s">
        <v>1015</v>
      </c>
      <c r="F11855" s="86">
        <v>384047.65229624801</v>
      </c>
    </row>
    <row r="11856" spans="1:6">
      <c r="A11856">
        <v>2039</v>
      </c>
      <c r="B11856" t="s">
        <v>1065</v>
      </c>
      <c r="C11856" t="s">
        <v>1013</v>
      </c>
      <c r="D11856" t="s">
        <v>964</v>
      </c>
      <c r="E11856" t="s">
        <v>1015</v>
      </c>
      <c r="F11856" s="86">
        <v>326969.82032506302</v>
      </c>
    </row>
    <row r="11857" spans="1:6">
      <c r="A11857">
        <v>2040</v>
      </c>
      <c r="B11857" t="s">
        <v>1065</v>
      </c>
      <c r="C11857" t="s">
        <v>1013</v>
      </c>
      <c r="D11857" t="s">
        <v>964</v>
      </c>
      <c r="E11857" t="s">
        <v>1015</v>
      </c>
      <c r="F11857" s="86">
        <v>273643.04879279301</v>
      </c>
    </row>
    <row r="11858" spans="1:6">
      <c r="A11858">
        <v>2041</v>
      </c>
      <c r="B11858" t="s">
        <v>1065</v>
      </c>
      <c r="C11858" t="s">
        <v>1013</v>
      </c>
      <c r="D11858" t="s">
        <v>964</v>
      </c>
      <c r="E11858" t="s">
        <v>1015</v>
      </c>
      <c r="F11858" s="86">
        <v>224654.456872198</v>
      </c>
    </row>
    <row r="11859" spans="1:6">
      <c r="A11859">
        <v>2042</v>
      </c>
      <c r="B11859" t="s">
        <v>1065</v>
      </c>
      <c r="C11859" t="s">
        <v>1013</v>
      </c>
      <c r="D11859" t="s">
        <v>964</v>
      </c>
      <c r="E11859" t="s">
        <v>1015</v>
      </c>
      <c r="F11859" s="86">
        <v>180563.14065169799</v>
      </c>
    </row>
    <row r="11860" spans="1:6">
      <c r="A11860">
        <v>2043</v>
      </c>
      <c r="B11860" t="s">
        <v>1065</v>
      </c>
      <c r="C11860" t="s">
        <v>1013</v>
      </c>
      <c r="D11860" t="s">
        <v>964</v>
      </c>
      <c r="E11860" t="s">
        <v>1015</v>
      </c>
      <c r="F11860" s="86">
        <v>141785.81664463601</v>
      </c>
    </row>
    <row r="11861" spans="1:6">
      <c r="A11861">
        <v>2044</v>
      </c>
      <c r="B11861" t="s">
        <v>1065</v>
      </c>
      <c r="C11861" t="s">
        <v>1013</v>
      </c>
      <c r="D11861" t="s">
        <v>964</v>
      </c>
      <c r="E11861" t="s">
        <v>1015</v>
      </c>
      <c r="F11861" s="86">
        <v>108624.151932051</v>
      </c>
    </row>
    <row r="11862" spans="1:6">
      <c r="A11862">
        <v>2045</v>
      </c>
      <c r="B11862" t="s">
        <v>1065</v>
      </c>
      <c r="C11862" t="s">
        <v>1013</v>
      </c>
      <c r="D11862" t="s">
        <v>964</v>
      </c>
      <c r="E11862" t="s">
        <v>1015</v>
      </c>
      <c r="F11862" s="86">
        <v>81119.827127626093</v>
      </c>
    </row>
    <row r="11863" spans="1:6">
      <c r="A11863">
        <v>2046</v>
      </c>
      <c r="B11863" t="s">
        <v>1065</v>
      </c>
      <c r="C11863" t="s">
        <v>1013</v>
      </c>
      <c r="D11863" t="s">
        <v>964</v>
      </c>
      <c r="E11863" t="s">
        <v>1015</v>
      </c>
      <c r="F11863" s="86">
        <v>59096.046525799</v>
      </c>
    </row>
    <row r="11864" spans="1:6">
      <c r="A11864">
        <v>2047</v>
      </c>
      <c r="B11864" t="s">
        <v>1065</v>
      </c>
      <c r="C11864" t="s">
        <v>1013</v>
      </c>
      <c r="D11864" t="s">
        <v>964</v>
      </c>
      <c r="E11864" t="s">
        <v>1015</v>
      </c>
      <c r="F11864" s="86">
        <v>42150.146762486998</v>
      </c>
    </row>
    <row r="11865" spans="1:6">
      <c r="A11865">
        <v>2048</v>
      </c>
      <c r="B11865" t="s">
        <v>1065</v>
      </c>
      <c r="C11865" t="s">
        <v>1013</v>
      </c>
      <c r="D11865" t="s">
        <v>964</v>
      </c>
      <c r="E11865" t="s">
        <v>1015</v>
      </c>
      <c r="F11865" s="86">
        <v>29688.263063340299</v>
      </c>
    </row>
    <row r="11866" spans="1:6">
      <c r="A11866">
        <v>2049</v>
      </c>
      <c r="B11866" t="s">
        <v>1065</v>
      </c>
      <c r="C11866" t="s">
        <v>1013</v>
      </c>
      <c r="D11866" t="s">
        <v>964</v>
      </c>
      <c r="E11866" t="s">
        <v>1015</v>
      </c>
      <c r="F11866" s="86">
        <v>20979.1346702841</v>
      </c>
    </row>
    <row r="11867" spans="1:6">
      <c r="A11867">
        <v>2050</v>
      </c>
      <c r="B11867" t="s">
        <v>1065</v>
      </c>
      <c r="C11867" t="s">
        <v>1013</v>
      </c>
      <c r="D11867" t="s">
        <v>964</v>
      </c>
      <c r="E11867" t="s">
        <v>1015</v>
      </c>
      <c r="F11867" s="86">
        <v>15226.841434109099</v>
      </c>
    </row>
    <row r="11868" spans="1:6">
      <c r="A11868">
        <v>2017</v>
      </c>
      <c r="B11868" t="s">
        <v>1066</v>
      </c>
      <c r="C11868" t="s">
        <v>1013</v>
      </c>
      <c r="D11868" t="s">
        <v>964</v>
      </c>
      <c r="E11868" t="s">
        <v>1015</v>
      </c>
      <c r="F11868" s="86">
        <v>0</v>
      </c>
    </row>
    <row r="11869" spans="1:6">
      <c r="A11869">
        <v>2018</v>
      </c>
      <c r="B11869" t="s">
        <v>1066</v>
      </c>
      <c r="C11869" t="s">
        <v>1013</v>
      </c>
      <c r="D11869" t="s">
        <v>964</v>
      </c>
      <c r="E11869" t="s">
        <v>1015</v>
      </c>
      <c r="F11869" s="86">
        <v>0</v>
      </c>
    </row>
    <row r="11870" spans="1:6">
      <c r="A11870">
        <v>2019</v>
      </c>
      <c r="B11870" t="s">
        <v>1066</v>
      </c>
      <c r="C11870" t="s">
        <v>1013</v>
      </c>
      <c r="D11870" t="s">
        <v>964</v>
      </c>
      <c r="E11870" t="s">
        <v>1015</v>
      </c>
      <c r="F11870" s="86">
        <v>0</v>
      </c>
    </row>
    <row r="11871" spans="1:6">
      <c r="A11871">
        <v>2020</v>
      </c>
      <c r="B11871" t="s">
        <v>1066</v>
      </c>
      <c r="C11871" t="s">
        <v>1013</v>
      </c>
      <c r="D11871" t="s">
        <v>964</v>
      </c>
      <c r="E11871" t="s">
        <v>1015</v>
      </c>
      <c r="F11871" s="86">
        <v>0</v>
      </c>
    </row>
    <row r="11872" spans="1:6">
      <c r="A11872">
        <v>2021</v>
      </c>
      <c r="B11872" t="s">
        <v>1066</v>
      </c>
      <c r="C11872" t="s">
        <v>1013</v>
      </c>
      <c r="D11872" t="s">
        <v>964</v>
      </c>
      <c r="E11872" t="s">
        <v>1015</v>
      </c>
      <c r="F11872" s="86">
        <v>0</v>
      </c>
    </row>
    <row r="11873" spans="1:6">
      <c r="A11873">
        <v>2022</v>
      </c>
      <c r="B11873" t="s">
        <v>1066</v>
      </c>
      <c r="C11873" t="s">
        <v>1013</v>
      </c>
      <c r="D11873" t="s">
        <v>964</v>
      </c>
      <c r="E11873" t="s">
        <v>1015</v>
      </c>
      <c r="F11873" s="86">
        <v>0</v>
      </c>
    </row>
    <row r="11874" spans="1:6">
      <c r="A11874">
        <v>2023</v>
      </c>
      <c r="B11874" t="s">
        <v>1066</v>
      </c>
      <c r="C11874" t="s">
        <v>1013</v>
      </c>
      <c r="D11874" t="s">
        <v>964</v>
      </c>
      <c r="E11874" t="s">
        <v>1015</v>
      </c>
      <c r="F11874" s="86">
        <v>0</v>
      </c>
    </row>
    <row r="11875" spans="1:6">
      <c r="A11875">
        <v>2024</v>
      </c>
      <c r="B11875" t="s">
        <v>1066</v>
      </c>
      <c r="C11875" t="s">
        <v>1013</v>
      </c>
      <c r="D11875" t="s">
        <v>964</v>
      </c>
      <c r="E11875" t="s">
        <v>1015</v>
      </c>
      <c r="F11875" s="86">
        <v>0</v>
      </c>
    </row>
    <row r="11876" spans="1:6">
      <c r="A11876">
        <v>2025</v>
      </c>
      <c r="B11876" t="s">
        <v>1066</v>
      </c>
      <c r="C11876" t="s">
        <v>1013</v>
      </c>
      <c r="D11876" t="s">
        <v>964</v>
      </c>
      <c r="E11876" t="s">
        <v>1015</v>
      </c>
      <c r="F11876" s="86">
        <v>0</v>
      </c>
    </row>
    <row r="11877" spans="1:6">
      <c r="A11877">
        <v>2026</v>
      </c>
      <c r="B11877" t="s">
        <v>1066</v>
      </c>
      <c r="C11877" t="s">
        <v>1013</v>
      </c>
      <c r="D11877" t="s">
        <v>964</v>
      </c>
      <c r="E11877" t="s">
        <v>1015</v>
      </c>
      <c r="F11877" s="86">
        <v>0</v>
      </c>
    </row>
    <row r="11878" spans="1:6">
      <c r="A11878">
        <v>2027</v>
      </c>
      <c r="B11878" t="s">
        <v>1066</v>
      </c>
      <c r="C11878" t="s">
        <v>1013</v>
      </c>
      <c r="D11878" t="s">
        <v>964</v>
      </c>
      <c r="E11878" t="s">
        <v>1015</v>
      </c>
      <c r="F11878" s="86">
        <v>0</v>
      </c>
    </row>
    <row r="11879" spans="1:6">
      <c r="A11879">
        <v>2028</v>
      </c>
      <c r="B11879" t="s">
        <v>1066</v>
      </c>
      <c r="C11879" t="s">
        <v>1013</v>
      </c>
      <c r="D11879" t="s">
        <v>964</v>
      </c>
      <c r="E11879" t="s">
        <v>1015</v>
      </c>
      <c r="F11879" s="86">
        <v>0</v>
      </c>
    </row>
    <row r="11880" spans="1:6">
      <c r="A11880">
        <v>2029</v>
      </c>
      <c r="B11880" t="s">
        <v>1066</v>
      </c>
      <c r="C11880" t="s">
        <v>1013</v>
      </c>
      <c r="D11880" t="s">
        <v>964</v>
      </c>
      <c r="E11880" t="s">
        <v>1015</v>
      </c>
      <c r="F11880" s="86">
        <v>0</v>
      </c>
    </row>
    <row r="11881" spans="1:6">
      <c r="A11881">
        <v>2030</v>
      </c>
      <c r="B11881" t="s">
        <v>1066</v>
      </c>
      <c r="C11881" t="s">
        <v>1013</v>
      </c>
      <c r="D11881" t="s">
        <v>964</v>
      </c>
      <c r="E11881" t="s">
        <v>1015</v>
      </c>
      <c r="F11881" s="86">
        <v>0</v>
      </c>
    </row>
    <row r="11882" spans="1:6">
      <c r="A11882">
        <v>2031</v>
      </c>
      <c r="B11882" t="s">
        <v>1066</v>
      </c>
      <c r="C11882" t="s">
        <v>1013</v>
      </c>
      <c r="D11882" t="s">
        <v>964</v>
      </c>
      <c r="E11882" t="s">
        <v>1015</v>
      </c>
      <c r="F11882" s="86">
        <v>0</v>
      </c>
    </row>
    <row r="11883" spans="1:6">
      <c r="A11883">
        <v>2032</v>
      </c>
      <c r="B11883" t="s">
        <v>1066</v>
      </c>
      <c r="C11883" t="s">
        <v>1013</v>
      </c>
      <c r="D11883" t="s">
        <v>964</v>
      </c>
      <c r="E11883" t="s">
        <v>1015</v>
      </c>
      <c r="F11883" s="86">
        <v>0</v>
      </c>
    </row>
    <row r="11884" spans="1:6">
      <c r="A11884">
        <v>2033</v>
      </c>
      <c r="B11884" t="s">
        <v>1066</v>
      </c>
      <c r="C11884" t="s">
        <v>1013</v>
      </c>
      <c r="D11884" t="s">
        <v>964</v>
      </c>
      <c r="E11884" t="s">
        <v>1015</v>
      </c>
      <c r="F11884" s="86">
        <v>0</v>
      </c>
    </row>
    <row r="11885" spans="1:6">
      <c r="A11885">
        <v>2034</v>
      </c>
      <c r="B11885" t="s">
        <v>1066</v>
      </c>
      <c r="C11885" t="s">
        <v>1013</v>
      </c>
      <c r="D11885" t="s">
        <v>964</v>
      </c>
      <c r="E11885" t="s">
        <v>1015</v>
      </c>
      <c r="F11885" s="86">
        <v>0</v>
      </c>
    </row>
    <row r="11886" spans="1:6">
      <c r="A11886">
        <v>2035</v>
      </c>
      <c r="B11886" t="s">
        <v>1066</v>
      </c>
      <c r="C11886" t="s">
        <v>1013</v>
      </c>
      <c r="D11886" t="s">
        <v>964</v>
      </c>
      <c r="E11886" t="s">
        <v>1015</v>
      </c>
      <c r="F11886" s="86">
        <v>0</v>
      </c>
    </row>
    <row r="11887" spans="1:6">
      <c r="A11887">
        <v>2036</v>
      </c>
      <c r="B11887" t="s">
        <v>1066</v>
      </c>
      <c r="C11887" t="s">
        <v>1013</v>
      </c>
      <c r="D11887" t="s">
        <v>964</v>
      </c>
      <c r="E11887" t="s">
        <v>1015</v>
      </c>
      <c r="F11887" s="86">
        <v>0</v>
      </c>
    </row>
    <row r="11888" spans="1:6">
      <c r="A11888">
        <v>2037</v>
      </c>
      <c r="B11888" t="s">
        <v>1066</v>
      </c>
      <c r="C11888" t="s">
        <v>1013</v>
      </c>
      <c r="D11888" t="s">
        <v>964</v>
      </c>
      <c r="E11888" t="s">
        <v>1015</v>
      </c>
      <c r="F11888" s="86">
        <v>0</v>
      </c>
    </row>
    <row r="11889" spans="1:6">
      <c r="A11889">
        <v>2038</v>
      </c>
      <c r="B11889" t="s">
        <v>1066</v>
      </c>
      <c r="C11889" t="s">
        <v>1013</v>
      </c>
      <c r="D11889" t="s">
        <v>964</v>
      </c>
      <c r="E11889" t="s">
        <v>1015</v>
      </c>
      <c r="F11889" s="86">
        <v>0</v>
      </c>
    </row>
    <row r="11890" spans="1:6">
      <c r="A11890">
        <v>2039</v>
      </c>
      <c r="B11890" t="s">
        <v>1066</v>
      </c>
      <c r="C11890" t="s">
        <v>1013</v>
      </c>
      <c r="D11890" t="s">
        <v>964</v>
      </c>
      <c r="E11890" t="s">
        <v>1015</v>
      </c>
      <c r="F11890" s="86">
        <v>0</v>
      </c>
    </row>
    <row r="11891" spans="1:6">
      <c r="A11891">
        <v>2040</v>
      </c>
      <c r="B11891" t="s">
        <v>1066</v>
      </c>
      <c r="C11891" t="s">
        <v>1013</v>
      </c>
      <c r="D11891" t="s">
        <v>964</v>
      </c>
      <c r="E11891" t="s">
        <v>1015</v>
      </c>
      <c r="F11891" s="86">
        <v>0</v>
      </c>
    </row>
    <row r="11892" spans="1:6">
      <c r="A11892">
        <v>2041</v>
      </c>
      <c r="B11892" t="s">
        <v>1066</v>
      </c>
      <c r="C11892" t="s">
        <v>1013</v>
      </c>
      <c r="D11892" t="s">
        <v>964</v>
      </c>
      <c r="E11892" t="s">
        <v>1015</v>
      </c>
      <c r="F11892" s="86">
        <v>0</v>
      </c>
    </row>
    <row r="11893" spans="1:6">
      <c r="A11893">
        <v>2042</v>
      </c>
      <c r="B11893" t="s">
        <v>1066</v>
      </c>
      <c r="C11893" t="s">
        <v>1013</v>
      </c>
      <c r="D11893" t="s">
        <v>964</v>
      </c>
      <c r="E11893" t="s">
        <v>1015</v>
      </c>
      <c r="F11893" s="86">
        <v>0</v>
      </c>
    </row>
    <row r="11894" spans="1:6">
      <c r="A11894">
        <v>2043</v>
      </c>
      <c r="B11894" t="s">
        <v>1066</v>
      </c>
      <c r="C11894" t="s">
        <v>1013</v>
      </c>
      <c r="D11894" t="s">
        <v>964</v>
      </c>
      <c r="E11894" t="s">
        <v>1015</v>
      </c>
      <c r="F11894" s="86">
        <v>0</v>
      </c>
    </row>
    <row r="11895" spans="1:6">
      <c r="A11895">
        <v>2044</v>
      </c>
      <c r="B11895" t="s">
        <v>1066</v>
      </c>
      <c r="C11895" t="s">
        <v>1013</v>
      </c>
      <c r="D11895" t="s">
        <v>964</v>
      </c>
      <c r="E11895" t="s">
        <v>1015</v>
      </c>
      <c r="F11895" s="86">
        <v>0</v>
      </c>
    </row>
    <row r="11896" spans="1:6">
      <c r="A11896">
        <v>2045</v>
      </c>
      <c r="B11896" t="s">
        <v>1066</v>
      </c>
      <c r="C11896" t="s">
        <v>1013</v>
      </c>
      <c r="D11896" t="s">
        <v>964</v>
      </c>
      <c r="E11896" t="s">
        <v>1015</v>
      </c>
      <c r="F11896" s="86">
        <v>0</v>
      </c>
    </row>
    <row r="11897" spans="1:6">
      <c r="A11897">
        <v>2046</v>
      </c>
      <c r="B11897" t="s">
        <v>1066</v>
      </c>
      <c r="C11897" t="s">
        <v>1013</v>
      </c>
      <c r="D11897" t="s">
        <v>964</v>
      </c>
      <c r="E11897" t="s">
        <v>1015</v>
      </c>
      <c r="F11897" s="86">
        <v>0</v>
      </c>
    </row>
    <row r="11898" spans="1:6">
      <c r="A11898">
        <v>2047</v>
      </c>
      <c r="B11898" t="s">
        <v>1066</v>
      </c>
      <c r="C11898" t="s">
        <v>1013</v>
      </c>
      <c r="D11898" t="s">
        <v>964</v>
      </c>
      <c r="E11898" t="s">
        <v>1015</v>
      </c>
      <c r="F11898" s="86">
        <v>0</v>
      </c>
    </row>
    <row r="11899" spans="1:6">
      <c r="A11899">
        <v>2048</v>
      </c>
      <c r="B11899" t="s">
        <v>1066</v>
      </c>
      <c r="C11899" t="s">
        <v>1013</v>
      </c>
      <c r="D11899" t="s">
        <v>964</v>
      </c>
      <c r="E11899" t="s">
        <v>1015</v>
      </c>
      <c r="F11899" s="86">
        <v>0</v>
      </c>
    </row>
    <row r="11900" spans="1:6">
      <c r="A11900">
        <v>2049</v>
      </c>
      <c r="B11900" t="s">
        <v>1066</v>
      </c>
      <c r="C11900" t="s">
        <v>1013</v>
      </c>
      <c r="D11900" t="s">
        <v>964</v>
      </c>
      <c r="E11900" t="s">
        <v>1015</v>
      </c>
      <c r="F11900" s="86">
        <v>0</v>
      </c>
    </row>
    <row r="11901" spans="1:6">
      <c r="A11901">
        <v>2050</v>
      </c>
      <c r="B11901" t="s">
        <v>1066</v>
      </c>
      <c r="C11901" t="s">
        <v>1013</v>
      </c>
      <c r="D11901" t="s">
        <v>964</v>
      </c>
      <c r="E11901" t="s">
        <v>1015</v>
      </c>
      <c r="F11901" s="86">
        <v>0</v>
      </c>
    </row>
    <row r="11902" spans="1:6">
      <c r="A11902">
        <v>2017</v>
      </c>
      <c r="B11902" t="s">
        <v>1067</v>
      </c>
      <c r="C11902" t="s">
        <v>1013</v>
      </c>
      <c r="D11902" t="s">
        <v>964</v>
      </c>
      <c r="E11902" t="s">
        <v>1015</v>
      </c>
      <c r="F11902" s="86">
        <v>63677.284986220599</v>
      </c>
    </row>
    <row r="11903" spans="1:6">
      <c r="A11903">
        <v>2018</v>
      </c>
      <c r="B11903" t="s">
        <v>1067</v>
      </c>
      <c r="C11903" t="s">
        <v>1013</v>
      </c>
      <c r="D11903" t="s">
        <v>964</v>
      </c>
      <c r="E11903" t="s">
        <v>1015</v>
      </c>
      <c r="F11903" s="86">
        <v>64062.226363298803</v>
      </c>
    </row>
    <row r="11904" spans="1:6">
      <c r="A11904">
        <v>2019</v>
      </c>
      <c r="B11904" t="s">
        <v>1067</v>
      </c>
      <c r="C11904" t="s">
        <v>1013</v>
      </c>
      <c r="D11904" t="s">
        <v>964</v>
      </c>
      <c r="E11904" t="s">
        <v>1015</v>
      </c>
      <c r="F11904" s="86">
        <v>64463.471463784299</v>
      </c>
    </row>
    <row r="11905" spans="1:6">
      <c r="A11905">
        <v>2020</v>
      </c>
      <c r="B11905" t="s">
        <v>1067</v>
      </c>
      <c r="C11905" t="s">
        <v>1013</v>
      </c>
      <c r="D11905" t="s">
        <v>964</v>
      </c>
      <c r="E11905" t="s">
        <v>1015</v>
      </c>
      <c r="F11905" s="86">
        <v>64857.302663093302</v>
      </c>
    </row>
    <row r="11906" spans="1:6">
      <c r="A11906">
        <v>2021</v>
      </c>
      <c r="B11906" t="s">
        <v>1067</v>
      </c>
      <c r="C11906" t="s">
        <v>1013</v>
      </c>
      <c r="D11906" t="s">
        <v>964</v>
      </c>
      <c r="E11906" t="s">
        <v>1015</v>
      </c>
      <c r="F11906" s="86">
        <v>65205.827707313299</v>
      </c>
    </row>
    <row r="11907" spans="1:6">
      <c r="A11907">
        <v>2022</v>
      </c>
      <c r="B11907" t="s">
        <v>1067</v>
      </c>
      <c r="C11907" t="s">
        <v>1013</v>
      </c>
      <c r="D11907" t="s">
        <v>964</v>
      </c>
      <c r="E11907" t="s">
        <v>1015</v>
      </c>
      <c r="F11907" s="86">
        <v>65502.558897257899</v>
      </c>
    </row>
    <row r="11908" spans="1:6">
      <c r="A11908">
        <v>2023</v>
      </c>
      <c r="B11908" t="s">
        <v>1067</v>
      </c>
      <c r="C11908" t="s">
        <v>1013</v>
      </c>
      <c r="D11908" t="s">
        <v>964</v>
      </c>
      <c r="E11908" t="s">
        <v>1015</v>
      </c>
      <c r="F11908" s="86">
        <v>65723.222006719399</v>
      </c>
    </row>
    <row r="11909" spans="1:6">
      <c r="A11909">
        <v>2024</v>
      </c>
      <c r="B11909" t="s">
        <v>1067</v>
      </c>
      <c r="C11909" t="s">
        <v>1013</v>
      </c>
      <c r="D11909" t="s">
        <v>964</v>
      </c>
      <c r="E11909" t="s">
        <v>1015</v>
      </c>
      <c r="F11909" s="86">
        <v>65857.157684307895</v>
      </c>
    </row>
    <row r="11910" spans="1:6">
      <c r="A11910">
        <v>2025</v>
      </c>
      <c r="B11910" t="s">
        <v>1067</v>
      </c>
      <c r="C11910" t="s">
        <v>1013</v>
      </c>
      <c r="D11910" t="s">
        <v>964</v>
      </c>
      <c r="E11910" t="s">
        <v>1015</v>
      </c>
      <c r="F11910" s="86">
        <v>65870.431868799395</v>
      </c>
    </row>
    <row r="11911" spans="1:6">
      <c r="A11911">
        <v>2026</v>
      </c>
      <c r="B11911" t="s">
        <v>1067</v>
      </c>
      <c r="C11911" t="s">
        <v>1013</v>
      </c>
      <c r="D11911" t="s">
        <v>964</v>
      </c>
      <c r="E11911" t="s">
        <v>1015</v>
      </c>
      <c r="F11911" s="86">
        <v>65742.131225274599</v>
      </c>
    </row>
    <row r="11912" spans="1:6">
      <c r="A11912">
        <v>2027</v>
      </c>
      <c r="B11912" t="s">
        <v>1067</v>
      </c>
      <c r="C11912" t="s">
        <v>1013</v>
      </c>
      <c r="D11912" t="s">
        <v>964</v>
      </c>
      <c r="E11912" t="s">
        <v>1015</v>
      </c>
      <c r="F11912" s="86">
        <v>65431.6703492737</v>
      </c>
    </row>
    <row r="11913" spans="1:6">
      <c r="A11913">
        <v>2028</v>
      </c>
      <c r="B11913" t="s">
        <v>1067</v>
      </c>
      <c r="C11913" t="s">
        <v>1013</v>
      </c>
      <c r="D11913" t="s">
        <v>964</v>
      </c>
      <c r="E11913" t="s">
        <v>1015</v>
      </c>
      <c r="F11913" s="86">
        <v>64902.241237479997</v>
      </c>
    </row>
    <row r="11914" spans="1:6">
      <c r="A11914">
        <v>2029</v>
      </c>
      <c r="B11914" t="s">
        <v>1067</v>
      </c>
      <c r="C11914" t="s">
        <v>1013</v>
      </c>
      <c r="D11914" t="s">
        <v>964</v>
      </c>
      <c r="E11914" t="s">
        <v>1015</v>
      </c>
      <c r="F11914" s="86">
        <v>64135.315828046201</v>
      </c>
    </row>
    <row r="11915" spans="1:6">
      <c r="A11915">
        <v>2030</v>
      </c>
      <c r="B11915" t="s">
        <v>1067</v>
      </c>
      <c r="C11915" t="s">
        <v>1013</v>
      </c>
      <c r="D11915" t="s">
        <v>964</v>
      </c>
      <c r="E11915" t="s">
        <v>1015</v>
      </c>
      <c r="F11915" s="86">
        <v>63114.388305663197</v>
      </c>
    </row>
    <row r="11916" spans="1:6">
      <c r="A11916">
        <v>2031</v>
      </c>
      <c r="B11916" t="s">
        <v>1067</v>
      </c>
      <c r="C11916" t="s">
        <v>1013</v>
      </c>
      <c r="D11916" t="s">
        <v>964</v>
      </c>
      <c r="E11916" t="s">
        <v>1015</v>
      </c>
      <c r="F11916" s="86">
        <v>61865.635128552298</v>
      </c>
    </row>
    <row r="11917" spans="1:6">
      <c r="A11917">
        <v>2032</v>
      </c>
      <c r="B11917" t="s">
        <v>1067</v>
      </c>
      <c r="C11917" t="s">
        <v>1013</v>
      </c>
      <c r="D11917" t="s">
        <v>964</v>
      </c>
      <c r="E11917" t="s">
        <v>1015</v>
      </c>
      <c r="F11917" s="86">
        <v>60426.402693875803</v>
      </c>
    </row>
    <row r="11918" spans="1:6">
      <c r="A11918">
        <v>2033</v>
      </c>
      <c r="B11918" t="s">
        <v>1067</v>
      </c>
      <c r="C11918" t="s">
        <v>1013</v>
      </c>
      <c r="D11918" t="s">
        <v>964</v>
      </c>
      <c r="E11918" t="s">
        <v>1015</v>
      </c>
      <c r="F11918" s="86">
        <v>58849.930405463201</v>
      </c>
    </row>
    <row r="11919" spans="1:6">
      <c r="A11919">
        <v>2034</v>
      </c>
      <c r="B11919" t="s">
        <v>1067</v>
      </c>
      <c r="C11919" t="s">
        <v>1013</v>
      </c>
      <c r="D11919" t="s">
        <v>964</v>
      </c>
      <c r="E11919" t="s">
        <v>1015</v>
      </c>
      <c r="F11919" s="86">
        <v>57184.2716618247</v>
      </c>
    </row>
    <row r="11920" spans="1:6">
      <c r="A11920">
        <v>2035</v>
      </c>
      <c r="B11920" t="s">
        <v>1067</v>
      </c>
      <c r="C11920" t="s">
        <v>1013</v>
      </c>
      <c r="D11920" t="s">
        <v>964</v>
      </c>
      <c r="E11920" t="s">
        <v>1015</v>
      </c>
      <c r="F11920" s="86">
        <v>55452.242020300902</v>
      </c>
    </row>
    <row r="11921" spans="1:6">
      <c r="A11921">
        <v>2036</v>
      </c>
      <c r="B11921" t="s">
        <v>1067</v>
      </c>
      <c r="C11921" t="s">
        <v>1013</v>
      </c>
      <c r="D11921" t="s">
        <v>964</v>
      </c>
      <c r="E11921" t="s">
        <v>1015</v>
      </c>
      <c r="F11921" s="86">
        <v>53703.992247622999</v>
      </c>
    </row>
    <row r="11922" spans="1:6">
      <c r="A11922">
        <v>2037</v>
      </c>
      <c r="B11922" t="s">
        <v>1067</v>
      </c>
      <c r="C11922" t="s">
        <v>1013</v>
      </c>
      <c r="D11922" t="s">
        <v>964</v>
      </c>
      <c r="E11922" t="s">
        <v>1015</v>
      </c>
      <c r="F11922" s="86">
        <v>51979.300243741003</v>
      </c>
    </row>
    <row r="11923" spans="1:6">
      <c r="A11923">
        <v>2038</v>
      </c>
      <c r="B11923" t="s">
        <v>1067</v>
      </c>
      <c r="C11923" t="s">
        <v>1013</v>
      </c>
      <c r="D11923" t="s">
        <v>964</v>
      </c>
      <c r="E11923" t="s">
        <v>1015</v>
      </c>
      <c r="F11923" s="86">
        <v>50294.013852477103</v>
      </c>
    </row>
    <row r="11924" spans="1:6">
      <c r="A11924">
        <v>2039</v>
      </c>
      <c r="B11924" t="s">
        <v>1067</v>
      </c>
      <c r="C11924" t="s">
        <v>1013</v>
      </c>
      <c r="D11924" t="s">
        <v>964</v>
      </c>
      <c r="E11924" t="s">
        <v>1015</v>
      </c>
      <c r="F11924" s="86">
        <v>48654.221179386303</v>
      </c>
    </row>
    <row r="11925" spans="1:6">
      <c r="A11925">
        <v>2040</v>
      </c>
      <c r="B11925" t="s">
        <v>1067</v>
      </c>
      <c r="C11925" t="s">
        <v>1013</v>
      </c>
      <c r="D11925" t="s">
        <v>964</v>
      </c>
      <c r="E11925" t="s">
        <v>1015</v>
      </c>
      <c r="F11925" s="86">
        <v>47087.306011896799</v>
      </c>
    </row>
    <row r="11926" spans="1:6">
      <c r="A11926">
        <v>2041</v>
      </c>
      <c r="B11926" t="s">
        <v>1067</v>
      </c>
      <c r="C11926" t="s">
        <v>1013</v>
      </c>
      <c r="D11926" t="s">
        <v>964</v>
      </c>
      <c r="E11926" t="s">
        <v>1015</v>
      </c>
      <c r="F11926" s="86">
        <v>45610.224694307202</v>
      </c>
    </row>
    <row r="11927" spans="1:6">
      <c r="A11927">
        <v>2042</v>
      </c>
      <c r="B11927" t="s">
        <v>1067</v>
      </c>
      <c r="C11927" t="s">
        <v>1013</v>
      </c>
      <c r="D11927" t="s">
        <v>964</v>
      </c>
      <c r="E11927" t="s">
        <v>1015</v>
      </c>
      <c r="F11927" s="86">
        <v>44251.924263035296</v>
      </c>
    </row>
    <row r="11928" spans="1:6">
      <c r="A11928">
        <v>2043</v>
      </c>
      <c r="B11928" t="s">
        <v>1067</v>
      </c>
      <c r="C11928" t="s">
        <v>1013</v>
      </c>
      <c r="D11928" t="s">
        <v>964</v>
      </c>
      <c r="E11928" t="s">
        <v>1015</v>
      </c>
      <c r="F11928" s="86">
        <v>43028.429191467199</v>
      </c>
    </row>
    <row r="11929" spans="1:6">
      <c r="A11929">
        <v>2044</v>
      </c>
      <c r="B11929" t="s">
        <v>1067</v>
      </c>
      <c r="C11929" t="s">
        <v>1013</v>
      </c>
      <c r="D11929" t="s">
        <v>964</v>
      </c>
      <c r="E11929" t="s">
        <v>1015</v>
      </c>
      <c r="F11929" s="86">
        <v>41962.865555636097</v>
      </c>
    </row>
    <row r="11930" spans="1:6">
      <c r="A11930">
        <v>2045</v>
      </c>
      <c r="B11930" t="s">
        <v>1067</v>
      </c>
      <c r="C11930" t="s">
        <v>1013</v>
      </c>
      <c r="D11930" t="s">
        <v>964</v>
      </c>
      <c r="E11930" t="s">
        <v>1015</v>
      </c>
      <c r="F11930" s="86">
        <v>41064.384310778201</v>
      </c>
    </row>
    <row r="11931" spans="1:6">
      <c r="A11931">
        <v>2046</v>
      </c>
      <c r="B11931" t="s">
        <v>1067</v>
      </c>
      <c r="C11931" t="s">
        <v>1013</v>
      </c>
      <c r="D11931" t="s">
        <v>964</v>
      </c>
      <c r="E11931" t="s">
        <v>1015</v>
      </c>
      <c r="F11931" s="86">
        <v>40333.0890252893</v>
      </c>
    </row>
    <row r="11932" spans="1:6">
      <c r="A11932">
        <v>2047</v>
      </c>
      <c r="B11932" t="s">
        <v>1067</v>
      </c>
      <c r="C11932" t="s">
        <v>1013</v>
      </c>
      <c r="D11932" t="s">
        <v>964</v>
      </c>
      <c r="E11932" t="s">
        <v>1015</v>
      </c>
      <c r="F11932" s="86">
        <v>39767.6947748518</v>
      </c>
    </row>
    <row r="11933" spans="1:6">
      <c r="A11933">
        <v>2048</v>
      </c>
      <c r="B11933" t="s">
        <v>1067</v>
      </c>
      <c r="C11933" t="s">
        <v>1013</v>
      </c>
      <c r="D11933" t="s">
        <v>964</v>
      </c>
      <c r="E11933" t="s">
        <v>1015</v>
      </c>
      <c r="F11933" s="86">
        <v>39351.340509899201</v>
      </c>
    </row>
    <row r="11934" spans="1:6">
      <c r="A11934">
        <v>2049</v>
      </c>
      <c r="B11934" t="s">
        <v>1067</v>
      </c>
      <c r="C11934" t="s">
        <v>1013</v>
      </c>
      <c r="D11934" t="s">
        <v>964</v>
      </c>
      <c r="E11934" t="s">
        <v>1015</v>
      </c>
      <c r="F11934" s="86">
        <v>39073.083249616997</v>
      </c>
    </row>
    <row r="11935" spans="1:6">
      <c r="A11935">
        <v>2050</v>
      </c>
      <c r="B11935" t="s">
        <v>1067</v>
      </c>
      <c r="C11935" t="s">
        <v>1013</v>
      </c>
      <c r="D11935" t="s">
        <v>964</v>
      </c>
      <c r="E11935" t="s">
        <v>1015</v>
      </c>
      <c r="F11935" s="86">
        <v>38907.1051545792</v>
      </c>
    </row>
    <row r="11936" spans="1:6">
      <c r="A11936">
        <v>2017</v>
      </c>
      <c r="B11936" t="s">
        <v>1068</v>
      </c>
      <c r="C11936" t="s">
        <v>1013</v>
      </c>
      <c r="D11936" t="s">
        <v>964</v>
      </c>
      <c r="E11936" t="s">
        <v>1015</v>
      </c>
      <c r="F11936" s="86">
        <v>3672141.94072692</v>
      </c>
    </row>
    <row r="11937" spans="1:6">
      <c r="A11937">
        <v>2018</v>
      </c>
      <c r="B11937" t="s">
        <v>1068</v>
      </c>
      <c r="C11937" t="s">
        <v>1013</v>
      </c>
      <c r="D11937" t="s">
        <v>964</v>
      </c>
      <c r="E11937" t="s">
        <v>1015</v>
      </c>
      <c r="F11937" s="86">
        <v>3695801.0253641699</v>
      </c>
    </row>
    <row r="11938" spans="1:6">
      <c r="A11938">
        <v>2019</v>
      </c>
      <c r="B11938" t="s">
        <v>1068</v>
      </c>
      <c r="C11938" t="s">
        <v>1013</v>
      </c>
      <c r="D11938" t="s">
        <v>964</v>
      </c>
      <c r="E11938" t="s">
        <v>1015</v>
      </c>
      <c r="F11938" s="86">
        <v>3719808.6032490302</v>
      </c>
    </row>
    <row r="11939" spans="1:6">
      <c r="A11939">
        <v>2020</v>
      </c>
      <c r="B11939" t="s">
        <v>1068</v>
      </c>
      <c r="C11939" t="s">
        <v>1013</v>
      </c>
      <c r="D11939" t="s">
        <v>964</v>
      </c>
      <c r="E11939" t="s">
        <v>1015</v>
      </c>
      <c r="F11939" s="86">
        <v>3741509.2165305498</v>
      </c>
    </row>
    <row r="11940" spans="1:6">
      <c r="A11940">
        <v>2021</v>
      </c>
      <c r="B11940" t="s">
        <v>1068</v>
      </c>
      <c r="C11940" t="s">
        <v>1013</v>
      </c>
      <c r="D11940" t="s">
        <v>964</v>
      </c>
      <c r="E11940" t="s">
        <v>1015</v>
      </c>
      <c r="F11940" s="86">
        <v>3762191.5975284702</v>
      </c>
    </row>
    <row r="11941" spans="1:6">
      <c r="A11941">
        <v>2022</v>
      </c>
      <c r="B11941" t="s">
        <v>1068</v>
      </c>
      <c r="C11941" t="s">
        <v>1013</v>
      </c>
      <c r="D11941" t="s">
        <v>964</v>
      </c>
      <c r="E11941" t="s">
        <v>1015</v>
      </c>
      <c r="F11941" s="86">
        <v>3782274.1049650302</v>
      </c>
    </row>
    <row r="11942" spans="1:6">
      <c r="A11942">
        <v>2023</v>
      </c>
      <c r="B11942" t="s">
        <v>1068</v>
      </c>
      <c r="C11942" t="s">
        <v>1013</v>
      </c>
      <c r="D11942" t="s">
        <v>964</v>
      </c>
      <c r="E11942" t="s">
        <v>1015</v>
      </c>
      <c r="F11942" s="86">
        <v>3800993.0667902399</v>
      </c>
    </row>
    <row r="11943" spans="1:6">
      <c r="A11943">
        <v>2024</v>
      </c>
      <c r="B11943" t="s">
        <v>1068</v>
      </c>
      <c r="C11943" t="s">
        <v>1013</v>
      </c>
      <c r="D11943" t="s">
        <v>964</v>
      </c>
      <c r="E11943" t="s">
        <v>1015</v>
      </c>
      <c r="F11943" s="86">
        <v>3818254.9153279602</v>
      </c>
    </row>
    <row r="11944" spans="1:6">
      <c r="A11944">
        <v>2025</v>
      </c>
      <c r="B11944" t="s">
        <v>1068</v>
      </c>
      <c r="C11944" t="s">
        <v>1013</v>
      </c>
      <c r="D11944" t="s">
        <v>964</v>
      </c>
      <c r="E11944" t="s">
        <v>1015</v>
      </c>
      <c r="F11944" s="86">
        <v>3834761.46079781</v>
      </c>
    </row>
    <row r="11945" spans="1:6">
      <c r="A11945">
        <v>2026</v>
      </c>
      <c r="B11945" t="s">
        <v>1068</v>
      </c>
      <c r="C11945" t="s">
        <v>1013</v>
      </c>
      <c r="D11945" t="s">
        <v>964</v>
      </c>
      <c r="E11945" t="s">
        <v>1015</v>
      </c>
      <c r="F11945" s="86">
        <v>3850371.5630319901</v>
      </c>
    </row>
    <row r="11946" spans="1:6">
      <c r="A11946">
        <v>2027</v>
      </c>
      <c r="B11946" t="s">
        <v>1068</v>
      </c>
      <c r="C11946" t="s">
        <v>1013</v>
      </c>
      <c r="D11946" t="s">
        <v>964</v>
      </c>
      <c r="E11946" t="s">
        <v>1015</v>
      </c>
      <c r="F11946" s="86">
        <v>3864936.2663087002</v>
      </c>
    </row>
    <row r="11947" spans="1:6">
      <c r="A11947">
        <v>2028</v>
      </c>
      <c r="B11947" t="s">
        <v>1068</v>
      </c>
      <c r="C11947" t="s">
        <v>1013</v>
      </c>
      <c r="D11947" t="s">
        <v>964</v>
      </c>
      <c r="E11947" t="s">
        <v>1015</v>
      </c>
      <c r="F11947" s="86">
        <v>3877354.37702354</v>
      </c>
    </row>
    <row r="11948" spans="1:6">
      <c r="A11948">
        <v>2029</v>
      </c>
      <c r="B11948" t="s">
        <v>1068</v>
      </c>
      <c r="C11948" t="s">
        <v>1013</v>
      </c>
      <c r="D11948" t="s">
        <v>964</v>
      </c>
      <c r="E11948" t="s">
        <v>1015</v>
      </c>
      <c r="F11948" s="86">
        <v>3888750.7162606702</v>
      </c>
    </row>
    <row r="11949" spans="1:6">
      <c r="A11949">
        <v>2030</v>
      </c>
      <c r="B11949" t="s">
        <v>1068</v>
      </c>
      <c r="C11949" t="s">
        <v>1013</v>
      </c>
      <c r="D11949" t="s">
        <v>964</v>
      </c>
      <c r="E11949" t="s">
        <v>1015</v>
      </c>
      <c r="F11949" s="86">
        <v>3897927.0679908302</v>
      </c>
    </row>
    <row r="11950" spans="1:6">
      <c r="A11950">
        <v>2031</v>
      </c>
      <c r="B11950" t="s">
        <v>1068</v>
      </c>
      <c r="C11950" t="s">
        <v>1013</v>
      </c>
      <c r="D11950" t="s">
        <v>964</v>
      </c>
      <c r="E11950" t="s">
        <v>1015</v>
      </c>
      <c r="F11950" s="86">
        <v>3905504.9873579098</v>
      </c>
    </row>
    <row r="11951" spans="1:6">
      <c r="A11951">
        <v>2032</v>
      </c>
      <c r="B11951" t="s">
        <v>1068</v>
      </c>
      <c r="C11951" t="s">
        <v>1013</v>
      </c>
      <c r="D11951" t="s">
        <v>964</v>
      </c>
      <c r="E11951" t="s">
        <v>1015</v>
      </c>
      <c r="F11951" s="86">
        <v>3910215.9490779</v>
      </c>
    </row>
    <row r="11952" spans="1:6">
      <c r="A11952">
        <v>2033</v>
      </c>
      <c r="B11952" t="s">
        <v>1068</v>
      </c>
      <c r="C11952" t="s">
        <v>1013</v>
      </c>
      <c r="D11952" t="s">
        <v>964</v>
      </c>
      <c r="E11952" t="s">
        <v>1015</v>
      </c>
      <c r="F11952" s="86">
        <v>3914423.2922451198</v>
      </c>
    </row>
    <row r="11953" spans="1:6">
      <c r="A11953">
        <v>2034</v>
      </c>
      <c r="B11953" t="s">
        <v>1068</v>
      </c>
      <c r="C11953" t="s">
        <v>1013</v>
      </c>
      <c r="D11953" t="s">
        <v>964</v>
      </c>
      <c r="E11953" t="s">
        <v>1015</v>
      </c>
      <c r="F11953" s="86">
        <v>3916274.91472115</v>
      </c>
    </row>
    <row r="11954" spans="1:6">
      <c r="A11954">
        <v>2035</v>
      </c>
      <c r="B11954" t="s">
        <v>1068</v>
      </c>
      <c r="C11954" t="s">
        <v>1013</v>
      </c>
      <c r="D11954" t="s">
        <v>964</v>
      </c>
      <c r="E11954" t="s">
        <v>1015</v>
      </c>
      <c r="F11954" s="86">
        <v>3916316.45202555</v>
      </c>
    </row>
    <row r="11955" spans="1:6">
      <c r="A11955">
        <v>2036</v>
      </c>
      <c r="B11955" t="s">
        <v>1068</v>
      </c>
      <c r="C11955" t="s">
        <v>1013</v>
      </c>
      <c r="D11955" t="s">
        <v>964</v>
      </c>
      <c r="E11955" t="s">
        <v>1015</v>
      </c>
      <c r="F11955" s="86">
        <v>3914750.4727994399</v>
      </c>
    </row>
    <row r="11956" spans="1:6">
      <c r="A11956">
        <v>2037</v>
      </c>
      <c r="B11956" t="s">
        <v>1068</v>
      </c>
      <c r="C11956" t="s">
        <v>1013</v>
      </c>
      <c r="D11956" t="s">
        <v>964</v>
      </c>
      <c r="E11956" t="s">
        <v>1015</v>
      </c>
      <c r="F11956" s="86">
        <v>3911987.1541168801</v>
      </c>
    </row>
    <row r="11957" spans="1:6">
      <c r="A11957">
        <v>2038</v>
      </c>
      <c r="B11957" t="s">
        <v>1068</v>
      </c>
      <c r="C11957" t="s">
        <v>1013</v>
      </c>
      <c r="D11957" t="s">
        <v>964</v>
      </c>
      <c r="E11957" t="s">
        <v>1015</v>
      </c>
      <c r="F11957" s="86">
        <v>3908222.1702767299</v>
      </c>
    </row>
    <row r="11958" spans="1:6">
      <c r="A11958">
        <v>2039</v>
      </c>
      <c r="B11958" t="s">
        <v>1068</v>
      </c>
      <c r="C11958" t="s">
        <v>1013</v>
      </c>
      <c r="D11958" t="s">
        <v>964</v>
      </c>
      <c r="E11958" t="s">
        <v>1015</v>
      </c>
      <c r="F11958" s="86">
        <v>3903389.31749132</v>
      </c>
    </row>
    <row r="11959" spans="1:6">
      <c r="A11959">
        <v>2040</v>
      </c>
      <c r="B11959" t="s">
        <v>1068</v>
      </c>
      <c r="C11959" t="s">
        <v>1013</v>
      </c>
      <c r="D11959" t="s">
        <v>964</v>
      </c>
      <c r="E11959" t="s">
        <v>1015</v>
      </c>
      <c r="F11959" s="86">
        <v>3898034.43209096</v>
      </c>
    </row>
    <row r="11960" spans="1:6">
      <c r="A11960">
        <v>2041</v>
      </c>
      <c r="B11960" t="s">
        <v>1068</v>
      </c>
      <c r="C11960" t="s">
        <v>1013</v>
      </c>
      <c r="D11960" t="s">
        <v>964</v>
      </c>
      <c r="E11960" t="s">
        <v>1015</v>
      </c>
      <c r="F11960" s="86">
        <v>3891179.7810809501</v>
      </c>
    </row>
    <row r="11961" spans="1:6">
      <c r="A11961">
        <v>2042</v>
      </c>
      <c r="B11961" t="s">
        <v>1068</v>
      </c>
      <c r="C11961" t="s">
        <v>1013</v>
      </c>
      <c r="D11961" t="s">
        <v>964</v>
      </c>
      <c r="E11961" t="s">
        <v>1015</v>
      </c>
      <c r="F11961" s="86">
        <v>3883812.1480764202</v>
      </c>
    </row>
    <row r="11962" spans="1:6">
      <c r="A11962">
        <v>2043</v>
      </c>
      <c r="B11962" t="s">
        <v>1068</v>
      </c>
      <c r="C11962" t="s">
        <v>1013</v>
      </c>
      <c r="D11962" t="s">
        <v>964</v>
      </c>
      <c r="E11962" t="s">
        <v>1015</v>
      </c>
      <c r="F11962" s="86">
        <v>3877256.4265516</v>
      </c>
    </row>
    <row r="11963" spans="1:6">
      <c r="A11963">
        <v>2044</v>
      </c>
      <c r="B11963" t="s">
        <v>1068</v>
      </c>
      <c r="C11963" t="s">
        <v>1013</v>
      </c>
      <c r="D11963" t="s">
        <v>964</v>
      </c>
      <c r="E11963" t="s">
        <v>1015</v>
      </c>
      <c r="F11963" s="86">
        <v>3870366.5726216999</v>
      </c>
    </row>
    <row r="11964" spans="1:6">
      <c r="A11964">
        <v>2045</v>
      </c>
      <c r="B11964" t="s">
        <v>1068</v>
      </c>
      <c r="C11964" t="s">
        <v>1013</v>
      </c>
      <c r="D11964" t="s">
        <v>964</v>
      </c>
      <c r="E11964" t="s">
        <v>1015</v>
      </c>
      <c r="F11964" s="86">
        <v>3864183.5185784502</v>
      </c>
    </row>
    <row r="11965" spans="1:6">
      <c r="A11965">
        <v>2046</v>
      </c>
      <c r="B11965" t="s">
        <v>1068</v>
      </c>
      <c r="C11965" t="s">
        <v>1013</v>
      </c>
      <c r="D11965" t="s">
        <v>964</v>
      </c>
      <c r="E11965" t="s">
        <v>1015</v>
      </c>
      <c r="F11965" s="86">
        <v>3858835.8914499902</v>
      </c>
    </row>
    <row r="11966" spans="1:6">
      <c r="A11966">
        <v>2047</v>
      </c>
      <c r="B11966" t="s">
        <v>1068</v>
      </c>
      <c r="C11966" t="s">
        <v>1013</v>
      </c>
      <c r="D11966" t="s">
        <v>964</v>
      </c>
      <c r="E11966" t="s">
        <v>1015</v>
      </c>
      <c r="F11966" s="86">
        <v>3853216.88774666</v>
      </c>
    </row>
    <row r="11967" spans="1:6">
      <c r="A11967">
        <v>2048</v>
      </c>
      <c r="B11967" t="s">
        <v>1068</v>
      </c>
      <c r="C11967" t="s">
        <v>1013</v>
      </c>
      <c r="D11967" t="s">
        <v>964</v>
      </c>
      <c r="E11967" t="s">
        <v>1015</v>
      </c>
      <c r="F11967" s="86">
        <v>3848367.70021063</v>
      </c>
    </row>
    <row r="11968" spans="1:6">
      <c r="A11968">
        <v>2049</v>
      </c>
      <c r="B11968" t="s">
        <v>1068</v>
      </c>
      <c r="C11968" t="s">
        <v>1013</v>
      </c>
      <c r="D11968" t="s">
        <v>964</v>
      </c>
      <c r="E11968" t="s">
        <v>1015</v>
      </c>
      <c r="F11968" s="86">
        <v>3843729.33586516</v>
      </c>
    </row>
    <row r="11969" spans="1:6">
      <c r="A11969">
        <v>2050</v>
      </c>
      <c r="B11969" t="s">
        <v>1068</v>
      </c>
      <c r="C11969" t="s">
        <v>1013</v>
      </c>
      <c r="D11969" t="s">
        <v>964</v>
      </c>
      <c r="E11969" t="s">
        <v>1015</v>
      </c>
      <c r="F11969" s="86">
        <v>3839528.8681847798</v>
      </c>
    </row>
    <row r="11970" spans="1:6">
      <c r="A11970">
        <v>2017</v>
      </c>
      <c r="B11970" t="s">
        <v>1069</v>
      </c>
      <c r="C11970" t="s">
        <v>1013</v>
      </c>
      <c r="D11970" t="s">
        <v>964</v>
      </c>
      <c r="E11970" t="s">
        <v>1015</v>
      </c>
      <c r="F11970" s="86">
        <v>3774728.5855649598</v>
      </c>
    </row>
    <row r="11971" spans="1:6">
      <c r="A11971">
        <v>2018</v>
      </c>
      <c r="B11971" t="s">
        <v>1069</v>
      </c>
      <c r="C11971" t="s">
        <v>1013</v>
      </c>
      <c r="D11971" t="s">
        <v>964</v>
      </c>
      <c r="E11971" t="s">
        <v>1015</v>
      </c>
      <c r="F11971" s="86">
        <v>3844139.2527793301</v>
      </c>
    </row>
    <row r="11972" spans="1:6">
      <c r="A11972">
        <v>2019</v>
      </c>
      <c r="B11972" t="s">
        <v>1069</v>
      </c>
      <c r="C11972" t="s">
        <v>1013</v>
      </c>
      <c r="D11972" t="s">
        <v>964</v>
      </c>
      <c r="E11972" t="s">
        <v>1015</v>
      </c>
      <c r="F11972" s="86">
        <v>3910921.7207022398</v>
      </c>
    </row>
    <row r="11973" spans="1:6">
      <c r="A11973">
        <v>2020</v>
      </c>
      <c r="B11973" t="s">
        <v>1069</v>
      </c>
      <c r="C11973" t="s">
        <v>1013</v>
      </c>
      <c r="D11973" t="s">
        <v>964</v>
      </c>
      <c r="E11973" t="s">
        <v>1015</v>
      </c>
      <c r="F11973" s="86">
        <v>3981052.17809489</v>
      </c>
    </row>
    <row r="11974" spans="1:6">
      <c r="A11974">
        <v>2021</v>
      </c>
      <c r="B11974" t="s">
        <v>1069</v>
      </c>
      <c r="C11974" t="s">
        <v>1013</v>
      </c>
      <c r="D11974" t="s">
        <v>964</v>
      </c>
      <c r="E11974" t="s">
        <v>1015</v>
      </c>
      <c r="F11974" s="86">
        <v>4049640.6550106299</v>
      </c>
    </row>
    <row r="11975" spans="1:6">
      <c r="A11975">
        <v>2022</v>
      </c>
      <c r="B11975" t="s">
        <v>1069</v>
      </c>
      <c r="C11975" t="s">
        <v>1013</v>
      </c>
      <c r="D11975" t="s">
        <v>964</v>
      </c>
      <c r="E11975" t="s">
        <v>1015</v>
      </c>
      <c r="F11975" s="86">
        <v>4117372.2874831799</v>
      </c>
    </row>
    <row r="11976" spans="1:6">
      <c r="A11976">
        <v>2023</v>
      </c>
      <c r="B11976" t="s">
        <v>1069</v>
      </c>
      <c r="C11976" t="s">
        <v>1013</v>
      </c>
      <c r="D11976" t="s">
        <v>964</v>
      </c>
      <c r="E11976" t="s">
        <v>1015</v>
      </c>
      <c r="F11976" s="86">
        <v>4183119.9343755101</v>
      </c>
    </row>
    <row r="11977" spans="1:6">
      <c r="A11977">
        <v>2024</v>
      </c>
      <c r="B11977" t="s">
        <v>1069</v>
      </c>
      <c r="C11977" t="s">
        <v>1013</v>
      </c>
      <c r="D11977" t="s">
        <v>964</v>
      </c>
      <c r="E11977" t="s">
        <v>1015</v>
      </c>
      <c r="F11977" s="86">
        <v>4245934.4906960204</v>
      </c>
    </row>
    <row r="11978" spans="1:6">
      <c r="A11978">
        <v>2025</v>
      </c>
      <c r="B11978" t="s">
        <v>1069</v>
      </c>
      <c r="C11978" t="s">
        <v>1013</v>
      </c>
      <c r="D11978" t="s">
        <v>964</v>
      </c>
      <c r="E11978" t="s">
        <v>1015</v>
      </c>
      <c r="F11978" s="86">
        <v>4306788.3593440596</v>
      </c>
    </row>
    <row r="11979" spans="1:6">
      <c r="A11979">
        <v>2026</v>
      </c>
      <c r="B11979" t="s">
        <v>1069</v>
      </c>
      <c r="C11979" t="s">
        <v>1013</v>
      </c>
      <c r="D11979" t="s">
        <v>964</v>
      </c>
      <c r="E11979" t="s">
        <v>1015</v>
      </c>
      <c r="F11979" s="86">
        <v>4365362.6517108502</v>
      </c>
    </row>
    <row r="11980" spans="1:6">
      <c r="A11980">
        <v>2027</v>
      </c>
      <c r="B11980" t="s">
        <v>1069</v>
      </c>
      <c r="C11980" t="s">
        <v>1013</v>
      </c>
      <c r="D11980" t="s">
        <v>964</v>
      </c>
      <c r="E11980" t="s">
        <v>1015</v>
      </c>
      <c r="F11980" s="86">
        <v>4421937.1813449897</v>
      </c>
    </row>
    <row r="11981" spans="1:6">
      <c r="A11981">
        <v>2028</v>
      </c>
      <c r="B11981" t="s">
        <v>1069</v>
      </c>
      <c r="C11981" t="s">
        <v>1013</v>
      </c>
      <c r="D11981" t="s">
        <v>964</v>
      </c>
      <c r="E11981" t="s">
        <v>1015</v>
      </c>
      <c r="F11981" s="86">
        <v>4477403.8224056195</v>
      </c>
    </row>
    <row r="11982" spans="1:6">
      <c r="A11982">
        <v>2029</v>
      </c>
      <c r="B11982" t="s">
        <v>1069</v>
      </c>
      <c r="C11982" t="s">
        <v>1013</v>
      </c>
      <c r="D11982" t="s">
        <v>964</v>
      </c>
      <c r="E11982" t="s">
        <v>1015</v>
      </c>
      <c r="F11982" s="86">
        <v>4530590.6837706696</v>
      </c>
    </row>
    <row r="11983" spans="1:6">
      <c r="A11983">
        <v>2030</v>
      </c>
      <c r="B11983" t="s">
        <v>1069</v>
      </c>
      <c r="C11983" t="s">
        <v>1013</v>
      </c>
      <c r="D11983" t="s">
        <v>964</v>
      </c>
      <c r="E11983" t="s">
        <v>1015</v>
      </c>
      <c r="F11983" s="86">
        <v>4581478.1050157603</v>
      </c>
    </row>
    <row r="11984" spans="1:6">
      <c r="A11984">
        <v>2031</v>
      </c>
      <c r="B11984" t="s">
        <v>1069</v>
      </c>
      <c r="C11984" t="s">
        <v>1013</v>
      </c>
      <c r="D11984" t="s">
        <v>964</v>
      </c>
      <c r="E11984" t="s">
        <v>1015</v>
      </c>
      <c r="F11984" s="86">
        <v>4630695.3081141803</v>
      </c>
    </row>
    <row r="11985" spans="1:6">
      <c r="A11985">
        <v>2032</v>
      </c>
      <c r="B11985" t="s">
        <v>1069</v>
      </c>
      <c r="C11985" t="s">
        <v>1013</v>
      </c>
      <c r="D11985" t="s">
        <v>964</v>
      </c>
      <c r="E11985" t="s">
        <v>1015</v>
      </c>
      <c r="F11985" s="86">
        <v>4677120.4937242102</v>
      </c>
    </row>
    <row r="11986" spans="1:6">
      <c r="A11986">
        <v>2033</v>
      </c>
      <c r="B11986" t="s">
        <v>1069</v>
      </c>
      <c r="C11986" t="s">
        <v>1013</v>
      </c>
      <c r="D11986" t="s">
        <v>964</v>
      </c>
      <c r="E11986" t="s">
        <v>1015</v>
      </c>
      <c r="F11986" s="86">
        <v>4721781.6553805899</v>
      </c>
    </row>
    <row r="11987" spans="1:6">
      <c r="A11987">
        <v>2034</v>
      </c>
      <c r="B11987" t="s">
        <v>1069</v>
      </c>
      <c r="C11987" t="s">
        <v>1013</v>
      </c>
      <c r="D11987" t="s">
        <v>964</v>
      </c>
      <c r="E11987" t="s">
        <v>1015</v>
      </c>
      <c r="F11987" s="86">
        <v>4764758.5429667505</v>
      </c>
    </row>
    <row r="11988" spans="1:6">
      <c r="A11988">
        <v>2035</v>
      </c>
      <c r="B11988" t="s">
        <v>1069</v>
      </c>
      <c r="C11988" t="s">
        <v>1013</v>
      </c>
      <c r="D11988" t="s">
        <v>964</v>
      </c>
      <c r="E11988" t="s">
        <v>1015</v>
      </c>
      <c r="F11988" s="86">
        <v>4805855.2628300199</v>
      </c>
    </row>
    <row r="11989" spans="1:6">
      <c r="A11989">
        <v>2036</v>
      </c>
      <c r="B11989" t="s">
        <v>1069</v>
      </c>
      <c r="C11989" t="s">
        <v>1013</v>
      </c>
      <c r="D11989" t="s">
        <v>964</v>
      </c>
      <c r="E11989" t="s">
        <v>1015</v>
      </c>
      <c r="F11989" s="86">
        <v>4842613.1066547502</v>
      </c>
    </row>
    <row r="11990" spans="1:6">
      <c r="A11990">
        <v>2037</v>
      </c>
      <c r="B11990" t="s">
        <v>1069</v>
      </c>
      <c r="C11990" t="s">
        <v>1013</v>
      </c>
      <c r="D11990" t="s">
        <v>964</v>
      </c>
      <c r="E11990" t="s">
        <v>1015</v>
      </c>
      <c r="F11990" s="86">
        <v>4874967.9094317397</v>
      </c>
    </row>
    <row r="11991" spans="1:6">
      <c r="A11991">
        <v>2038</v>
      </c>
      <c r="B11991" t="s">
        <v>1069</v>
      </c>
      <c r="C11991" t="s">
        <v>1013</v>
      </c>
      <c r="D11991" t="s">
        <v>964</v>
      </c>
      <c r="E11991" t="s">
        <v>1015</v>
      </c>
      <c r="F11991" s="86">
        <v>4903573.3890216099</v>
      </c>
    </row>
    <row r="11992" spans="1:6">
      <c r="A11992">
        <v>2039</v>
      </c>
      <c r="B11992" t="s">
        <v>1069</v>
      </c>
      <c r="C11992" t="s">
        <v>1013</v>
      </c>
      <c r="D11992" t="s">
        <v>964</v>
      </c>
      <c r="E11992" t="s">
        <v>1015</v>
      </c>
      <c r="F11992" s="86">
        <v>4927281.9923042096</v>
      </c>
    </row>
    <row r="11993" spans="1:6">
      <c r="A11993">
        <v>2040</v>
      </c>
      <c r="B11993" t="s">
        <v>1069</v>
      </c>
      <c r="C11993" t="s">
        <v>1013</v>
      </c>
      <c r="D11993" t="s">
        <v>964</v>
      </c>
      <c r="E11993" t="s">
        <v>1015</v>
      </c>
      <c r="F11993" s="86">
        <v>4947029.50689229</v>
      </c>
    </row>
    <row r="11994" spans="1:6">
      <c r="A11994">
        <v>2041</v>
      </c>
      <c r="B11994" t="s">
        <v>1069</v>
      </c>
      <c r="C11994" t="s">
        <v>1013</v>
      </c>
      <c r="D11994" t="s">
        <v>964</v>
      </c>
      <c r="E11994" t="s">
        <v>1015</v>
      </c>
      <c r="F11994" s="86">
        <v>4962373.6816701097</v>
      </c>
    </row>
    <row r="11995" spans="1:6">
      <c r="A11995">
        <v>2042</v>
      </c>
      <c r="B11995" t="s">
        <v>1069</v>
      </c>
      <c r="C11995" t="s">
        <v>1013</v>
      </c>
      <c r="D11995" t="s">
        <v>964</v>
      </c>
      <c r="E11995" t="s">
        <v>1015</v>
      </c>
      <c r="F11995" s="86">
        <v>4974586.8911766596</v>
      </c>
    </row>
    <row r="11996" spans="1:6">
      <c r="A11996">
        <v>2043</v>
      </c>
      <c r="B11996" t="s">
        <v>1069</v>
      </c>
      <c r="C11996" t="s">
        <v>1013</v>
      </c>
      <c r="D11996" t="s">
        <v>964</v>
      </c>
      <c r="E11996" t="s">
        <v>1015</v>
      </c>
      <c r="F11996" s="86">
        <v>4984427.1572579397</v>
      </c>
    </row>
    <row r="11997" spans="1:6">
      <c r="A11997">
        <v>2044</v>
      </c>
      <c r="B11997" t="s">
        <v>1069</v>
      </c>
      <c r="C11997" t="s">
        <v>1013</v>
      </c>
      <c r="D11997" t="s">
        <v>964</v>
      </c>
      <c r="E11997" t="s">
        <v>1015</v>
      </c>
      <c r="F11997" s="86">
        <v>4993925.2943222504</v>
      </c>
    </row>
    <row r="11998" spans="1:6">
      <c r="A11998">
        <v>2045</v>
      </c>
      <c r="B11998" t="s">
        <v>1069</v>
      </c>
      <c r="C11998" t="s">
        <v>1013</v>
      </c>
      <c r="D11998" t="s">
        <v>964</v>
      </c>
      <c r="E11998" t="s">
        <v>1015</v>
      </c>
      <c r="F11998" s="86">
        <v>5002364.51123113</v>
      </c>
    </row>
    <row r="11999" spans="1:6">
      <c r="A11999">
        <v>2046</v>
      </c>
      <c r="B11999" t="s">
        <v>1069</v>
      </c>
      <c r="C11999" t="s">
        <v>1013</v>
      </c>
      <c r="D11999" t="s">
        <v>964</v>
      </c>
      <c r="E11999" t="s">
        <v>1015</v>
      </c>
      <c r="F11999" s="86">
        <v>5011335.6261078296</v>
      </c>
    </row>
    <row r="12000" spans="1:6">
      <c r="A12000">
        <v>2047</v>
      </c>
      <c r="B12000" t="s">
        <v>1069</v>
      </c>
      <c r="C12000" t="s">
        <v>1013</v>
      </c>
      <c r="D12000" t="s">
        <v>964</v>
      </c>
      <c r="E12000" t="s">
        <v>1015</v>
      </c>
      <c r="F12000" s="86">
        <v>5020110.8559186095</v>
      </c>
    </row>
    <row r="12001" spans="1:6">
      <c r="A12001">
        <v>2048</v>
      </c>
      <c r="B12001" t="s">
        <v>1069</v>
      </c>
      <c r="C12001" t="s">
        <v>1013</v>
      </c>
      <c r="D12001" t="s">
        <v>964</v>
      </c>
      <c r="E12001" t="s">
        <v>1015</v>
      </c>
      <c r="F12001" s="86">
        <v>5029033.1292889798</v>
      </c>
    </row>
    <row r="12002" spans="1:6">
      <c r="A12002">
        <v>2049</v>
      </c>
      <c r="B12002" t="s">
        <v>1069</v>
      </c>
      <c r="C12002" t="s">
        <v>1013</v>
      </c>
      <c r="D12002" t="s">
        <v>964</v>
      </c>
      <c r="E12002" t="s">
        <v>1015</v>
      </c>
      <c r="F12002" s="86">
        <v>5038304.9776587598</v>
      </c>
    </row>
    <row r="12003" spans="1:6">
      <c r="A12003">
        <v>2050</v>
      </c>
      <c r="B12003" t="s">
        <v>1069</v>
      </c>
      <c r="C12003" t="s">
        <v>1013</v>
      </c>
      <c r="D12003" t="s">
        <v>964</v>
      </c>
      <c r="E12003" t="s">
        <v>1015</v>
      </c>
      <c r="F12003" s="86">
        <v>5047556.27178289</v>
      </c>
    </row>
    <row r="12004" spans="1:6">
      <c r="A12004">
        <v>2017</v>
      </c>
      <c r="B12004" t="s">
        <v>1070</v>
      </c>
      <c r="C12004" t="s">
        <v>1013</v>
      </c>
      <c r="D12004" t="s">
        <v>964</v>
      </c>
      <c r="E12004" t="s">
        <v>1015</v>
      </c>
      <c r="F12004" s="86">
        <v>0</v>
      </c>
    </row>
    <row r="12005" spans="1:6">
      <c r="A12005">
        <v>2018</v>
      </c>
      <c r="B12005" t="s">
        <v>1070</v>
      </c>
      <c r="C12005" t="s">
        <v>1013</v>
      </c>
      <c r="D12005" t="s">
        <v>964</v>
      </c>
      <c r="E12005" t="s">
        <v>1015</v>
      </c>
      <c r="F12005" s="86">
        <v>0</v>
      </c>
    </row>
    <row r="12006" spans="1:6">
      <c r="A12006">
        <v>2019</v>
      </c>
      <c r="B12006" t="s">
        <v>1070</v>
      </c>
      <c r="C12006" t="s">
        <v>1013</v>
      </c>
      <c r="D12006" t="s">
        <v>964</v>
      </c>
      <c r="E12006" t="s">
        <v>1015</v>
      </c>
      <c r="F12006" s="86">
        <v>0</v>
      </c>
    </row>
    <row r="12007" spans="1:6">
      <c r="A12007">
        <v>2020</v>
      </c>
      <c r="B12007" t="s">
        <v>1070</v>
      </c>
      <c r="C12007" t="s">
        <v>1013</v>
      </c>
      <c r="D12007" t="s">
        <v>964</v>
      </c>
      <c r="E12007" t="s">
        <v>1015</v>
      </c>
      <c r="F12007" s="86">
        <v>0</v>
      </c>
    </row>
    <row r="12008" spans="1:6">
      <c r="A12008">
        <v>2021</v>
      </c>
      <c r="B12008" t="s">
        <v>1070</v>
      </c>
      <c r="C12008" t="s">
        <v>1013</v>
      </c>
      <c r="D12008" t="s">
        <v>964</v>
      </c>
      <c r="E12008" t="s">
        <v>1015</v>
      </c>
      <c r="F12008" s="86">
        <v>0</v>
      </c>
    </row>
    <row r="12009" spans="1:6">
      <c r="A12009">
        <v>2022</v>
      </c>
      <c r="B12009" t="s">
        <v>1070</v>
      </c>
      <c r="C12009" t="s">
        <v>1013</v>
      </c>
      <c r="D12009" t="s">
        <v>964</v>
      </c>
      <c r="E12009" t="s">
        <v>1015</v>
      </c>
      <c r="F12009" s="86">
        <v>0</v>
      </c>
    </row>
    <row r="12010" spans="1:6">
      <c r="A12010">
        <v>2023</v>
      </c>
      <c r="B12010" t="s">
        <v>1070</v>
      </c>
      <c r="C12010" t="s">
        <v>1013</v>
      </c>
      <c r="D12010" t="s">
        <v>964</v>
      </c>
      <c r="E12010" t="s">
        <v>1015</v>
      </c>
      <c r="F12010" s="86">
        <v>0</v>
      </c>
    </row>
    <row r="12011" spans="1:6">
      <c r="A12011">
        <v>2024</v>
      </c>
      <c r="B12011" t="s">
        <v>1070</v>
      </c>
      <c r="C12011" t="s">
        <v>1013</v>
      </c>
      <c r="D12011" t="s">
        <v>964</v>
      </c>
      <c r="E12011" t="s">
        <v>1015</v>
      </c>
      <c r="F12011" s="86">
        <v>0</v>
      </c>
    </row>
    <row r="12012" spans="1:6">
      <c r="A12012">
        <v>2025</v>
      </c>
      <c r="B12012" t="s">
        <v>1070</v>
      </c>
      <c r="C12012" t="s">
        <v>1013</v>
      </c>
      <c r="D12012" t="s">
        <v>964</v>
      </c>
      <c r="E12012" t="s">
        <v>1015</v>
      </c>
      <c r="F12012" s="86">
        <v>0</v>
      </c>
    </row>
    <row r="12013" spans="1:6">
      <c r="A12013">
        <v>2026</v>
      </c>
      <c r="B12013" t="s">
        <v>1070</v>
      </c>
      <c r="C12013" t="s">
        <v>1013</v>
      </c>
      <c r="D12013" t="s">
        <v>964</v>
      </c>
      <c r="E12013" t="s">
        <v>1015</v>
      </c>
      <c r="F12013" s="86">
        <v>0</v>
      </c>
    </row>
    <row r="12014" spans="1:6">
      <c r="A12014">
        <v>2027</v>
      </c>
      <c r="B12014" t="s">
        <v>1070</v>
      </c>
      <c r="C12014" t="s">
        <v>1013</v>
      </c>
      <c r="D12014" t="s">
        <v>964</v>
      </c>
      <c r="E12014" t="s">
        <v>1015</v>
      </c>
      <c r="F12014" s="86">
        <v>0</v>
      </c>
    </row>
    <row r="12015" spans="1:6">
      <c r="A12015">
        <v>2028</v>
      </c>
      <c r="B12015" t="s">
        <v>1070</v>
      </c>
      <c r="C12015" t="s">
        <v>1013</v>
      </c>
      <c r="D12015" t="s">
        <v>964</v>
      </c>
      <c r="E12015" t="s">
        <v>1015</v>
      </c>
      <c r="F12015" s="86">
        <v>0</v>
      </c>
    </row>
    <row r="12016" spans="1:6">
      <c r="A12016">
        <v>2029</v>
      </c>
      <c r="B12016" t="s">
        <v>1070</v>
      </c>
      <c r="C12016" t="s">
        <v>1013</v>
      </c>
      <c r="D12016" t="s">
        <v>964</v>
      </c>
      <c r="E12016" t="s">
        <v>1015</v>
      </c>
      <c r="F12016" s="86">
        <v>0</v>
      </c>
    </row>
    <row r="12017" spans="1:6">
      <c r="A12017">
        <v>2030</v>
      </c>
      <c r="B12017" t="s">
        <v>1070</v>
      </c>
      <c r="C12017" t="s">
        <v>1013</v>
      </c>
      <c r="D12017" t="s">
        <v>964</v>
      </c>
      <c r="E12017" t="s">
        <v>1015</v>
      </c>
      <c r="F12017" s="86">
        <v>0</v>
      </c>
    </row>
    <row r="12018" spans="1:6">
      <c r="A12018">
        <v>2031</v>
      </c>
      <c r="B12018" t="s">
        <v>1070</v>
      </c>
      <c r="C12018" t="s">
        <v>1013</v>
      </c>
      <c r="D12018" t="s">
        <v>964</v>
      </c>
      <c r="E12018" t="s">
        <v>1015</v>
      </c>
      <c r="F12018" s="86">
        <v>0</v>
      </c>
    </row>
    <row r="12019" spans="1:6">
      <c r="A12019">
        <v>2032</v>
      </c>
      <c r="B12019" t="s">
        <v>1070</v>
      </c>
      <c r="C12019" t="s">
        <v>1013</v>
      </c>
      <c r="D12019" t="s">
        <v>964</v>
      </c>
      <c r="E12019" t="s">
        <v>1015</v>
      </c>
      <c r="F12019" s="86">
        <v>0</v>
      </c>
    </row>
    <row r="12020" spans="1:6">
      <c r="A12020">
        <v>2033</v>
      </c>
      <c r="B12020" t="s">
        <v>1070</v>
      </c>
      <c r="C12020" t="s">
        <v>1013</v>
      </c>
      <c r="D12020" t="s">
        <v>964</v>
      </c>
      <c r="E12020" t="s">
        <v>1015</v>
      </c>
      <c r="F12020" s="86">
        <v>0</v>
      </c>
    </row>
    <row r="12021" spans="1:6">
      <c r="A12021">
        <v>2034</v>
      </c>
      <c r="B12021" t="s">
        <v>1070</v>
      </c>
      <c r="C12021" t="s">
        <v>1013</v>
      </c>
      <c r="D12021" t="s">
        <v>964</v>
      </c>
      <c r="E12021" t="s">
        <v>1015</v>
      </c>
      <c r="F12021" s="86">
        <v>0</v>
      </c>
    </row>
    <row r="12022" spans="1:6">
      <c r="A12022">
        <v>2035</v>
      </c>
      <c r="B12022" t="s">
        <v>1070</v>
      </c>
      <c r="C12022" t="s">
        <v>1013</v>
      </c>
      <c r="D12022" t="s">
        <v>964</v>
      </c>
      <c r="E12022" t="s">
        <v>1015</v>
      </c>
      <c r="F12022" s="86">
        <v>0</v>
      </c>
    </row>
    <row r="12023" spans="1:6">
      <c r="A12023">
        <v>2036</v>
      </c>
      <c r="B12023" t="s">
        <v>1070</v>
      </c>
      <c r="C12023" t="s">
        <v>1013</v>
      </c>
      <c r="D12023" t="s">
        <v>964</v>
      </c>
      <c r="E12023" t="s">
        <v>1015</v>
      </c>
      <c r="F12023" s="86">
        <v>0</v>
      </c>
    </row>
    <row r="12024" spans="1:6">
      <c r="A12024">
        <v>2037</v>
      </c>
      <c r="B12024" t="s">
        <v>1070</v>
      </c>
      <c r="C12024" t="s">
        <v>1013</v>
      </c>
      <c r="D12024" t="s">
        <v>964</v>
      </c>
      <c r="E12024" t="s">
        <v>1015</v>
      </c>
      <c r="F12024" s="86">
        <v>0</v>
      </c>
    </row>
    <row r="12025" spans="1:6">
      <c r="A12025">
        <v>2038</v>
      </c>
      <c r="B12025" t="s">
        <v>1070</v>
      </c>
      <c r="C12025" t="s">
        <v>1013</v>
      </c>
      <c r="D12025" t="s">
        <v>964</v>
      </c>
      <c r="E12025" t="s">
        <v>1015</v>
      </c>
      <c r="F12025" s="86">
        <v>0</v>
      </c>
    </row>
    <row r="12026" spans="1:6">
      <c r="A12026">
        <v>2039</v>
      </c>
      <c r="B12026" t="s">
        <v>1070</v>
      </c>
      <c r="C12026" t="s">
        <v>1013</v>
      </c>
      <c r="D12026" t="s">
        <v>964</v>
      </c>
      <c r="E12026" t="s">
        <v>1015</v>
      </c>
      <c r="F12026" s="86">
        <v>0</v>
      </c>
    </row>
    <row r="12027" spans="1:6">
      <c r="A12027">
        <v>2040</v>
      </c>
      <c r="B12027" t="s">
        <v>1070</v>
      </c>
      <c r="C12027" t="s">
        <v>1013</v>
      </c>
      <c r="D12027" t="s">
        <v>964</v>
      </c>
      <c r="E12027" t="s">
        <v>1015</v>
      </c>
      <c r="F12027" s="86">
        <v>0</v>
      </c>
    </row>
    <row r="12028" spans="1:6">
      <c r="A12028">
        <v>2041</v>
      </c>
      <c r="B12028" t="s">
        <v>1070</v>
      </c>
      <c r="C12028" t="s">
        <v>1013</v>
      </c>
      <c r="D12028" t="s">
        <v>964</v>
      </c>
      <c r="E12028" t="s">
        <v>1015</v>
      </c>
      <c r="F12028" s="86">
        <v>0</v>
      </c>
    </row>
    <row r="12029" spans="1:6">
      <c r="A12029">
        <v>2042</v>
      </c>
      <c r="B12029" t="s">
        <v>1070</v>
      </c>
      <c r="C12029" t="s">
        <v>1013</v>
      </c>
      <c r="D12029" t="s">
        <v>964</v>
      </c>
      <c r="E12029" t="s">
        <v>1015</v>
      </c>
      <c r="F12029" s="86">
        <v>0</v>
      </c>
    </row>
    <row r="12030" spans="1:6">
      <c r="A12030">
        <v>2043</v>
      </c>
      <c r="B12030" t="s">
        <v>1070</v>
      </c>
      <c r="C12030" t="s">
        <v>1013</v>
      </c>
      <c r="D12030" t="s">
        <v>964</v>
      </c>
      <c r="E12030" t="s">
        <v>1015</v>
      </c>
      <c r="F12030" s="86">
        <v>0</v>
      </c>
    </row>
    <row r="12031" spans="1:6">
      <c r="A12031">
        <v>2044</v>
      </c>
      <c r="B12031" t="s">
        <v>1070</v>
      </c>
      <c r="C12031" t="s">
        <v>1013</v>
      </c>
      <c r="D12031" t="s">
        <v>964</v>
      </c>
      <c r="E12031" t="s">
        <v>1015</v>
      </c>
      <c r="F12031" s="86">
        <v>0</v>
      </c>
    </row>
    <row r="12032" spans="1:6">
      <c r="A12032">
        <v>2045</v>
      </c>
      <c r="B12032" t="s">
        <v>1070</v>
      </c>
      <c r="C12032" t="s">
        <v>1013</v>
      </c>
      <c r="D12032" t="s">
        <v>964</v>
      </c>
      <c r="E12032" t="s">
        <v>1015</v>
      </c>
      <c r="F12032" s="86">
        <v>0</v>
      </c>
    </row>
    <row r="12033" spans="1:6">
      <c r="A12033">
        <v>2046</v>
      </c>
      <c r="B12033" t="s">
        <v>1070</v>
      </c>
      <c r="C12033" t="s">
        <v>1013</v>
      </c>
      <c r="D12033" t="s">
        <v>964</v>
      </c>
      <c r="E12033" t="s">
        <v>1015</v>
      </c>
      <c r="F12033" s="86">
        <v>0</v>
      </c>
    </row>
    <row r="12034" spans="1:6">
      <c r="A12034">
        <v>2047</v>
      </c>
      <c r="B12034" t="s">
        <v>1070</v>
      </c>
      <c r="C12034" t="s">
        <v>1013</v>
      </c>
      <c r="D12034" t="s">
        <v>964</v>
      </c>
      <c r="E12034" t="s">
        <v>1015</v>
      </c>
      <c r="F12034" s="86">
        <v>0</v>
      </c>
    </row>
    <row r="12035" spans="1:6">
      <c r="A12035">
        <v>2048</v>
      </c>
      <c r="B12035" t="s">
        <v>1070</v>
      </c>
      <c r="C12035" t="s">
        <v>1013</v>
      </c>
      <c r="D12035" t="s">
        <v>964</v>
      </c>
      <c r="E12035" t="s">
        <v>1015</v>
      </c>
      <c r="F12035" s="86">
        <v>0</v>
      </c>
    </row>
    <row r="12036" spans="1:6">
      <c r="A12036">
        <v>2049</v>
      </c>
      <c r="B12036" t="s">
        <v>1070</v>
      </c>
      <c r="C12036" t="s">
        <v>1013</v>
      </c>
      <c r="D12036" t="s">
        <v>964</v>
      </c>
      <c r="E12036" t="s">
        <v>1015</v>
      </c>
      <c r="F12036" s="86">
        <v>0</v>
      </c>
    </row>
    <row r="12037" spans="1:6">
      <c r="A12037">
        <v>2050</v>
      </c>
      <c r="B12037" t="s">
        <v>1070</v>
      </c>
      <c r="C12037" t="s">
        <v>1013</v>
      </c>
      <c r="D12037" t="s">
        <v>964</v>
      </c>
      <c r="E12037" t="s">
        <v>1015</v>
      </c>
      <c r="F12037" s="86">
        <v>0</v>
      </c>
    </row>
    <row r="12038" spans="1:6">
      <c r="A12038">
        <v>2017</v>
      </c>
      <c r="B12038" t="s">
        <v>1071</v>
      </c>
      <c r="C12038" t="s">
        <v>1013</v>
      </c>
      <c r="D12038" t="s">
        <v>964</v>
      </c>
      <c r="E12038" t="s">
        <v>1015</v>
      </c>
      <c r="F12038" s="86">
        <v>647227.74342511594</v>
      </c>
    </row>
    <row r="12039" spans="1:6">
      <c r="A12039">
        <v>2018</v>
      </c>
      <c r="B12039" t="s">
        <v>1071</v>
      </c>
      <c r="C12039" t="s">
        <v>1013</v>
      </c>
      <c r="D12039" t="s">
        <v>964</v>
      </c>
      <c r="E12039" t="s">
        <v>1015</v>
      </c>
      <c r="F12039" s="86">
        <v>659272.25593580503</v>
      </c>
    </row>
    <row r="12040" spans="1:6">
      <c r="A12040">
        <v>2019</v>
      </c>
      <c r="B12040" t="s">
        <v>1071</v>
      </c>
      <c r="C12040" t="s">
        <v>1013</v>
      </c>
      <c r="D12040" t="s">
        <v>964</v>
      </c>
      <c r="E12040" t="s">
        <v>1015</v>
      </c>
      <c r="F12040" s="86">
        <v>670866.00273803202</v>
      </c>
    </row>
    <row r="12041" spans="1:6">
      <c r="A12041">
        <v>2020</v>
      </c>
      <c r="B12041" t="s">
        <v>1071</v>
      </c>
      <c r="C12041" t="s">
        <v>1013</v>
      </c>
      <c r="D12041" t="s">
        <v>964</v>
      </c>
      <c r="E12041" t="s">
        <v>1015</v>
      </c>
      <c r="F12041" s="86">
        <v>683036.12343802501</v>
      </c>
    </row>
    <row r="12042" spans="1:6">
      <c r="A12042">
        <v>2021</v>
      </c>
      <c r="B12042" t="s">
        <v>1071</v>
      </c>
      <c r="C12042" t="s">
        <v>1013</v>
      </c>
      <c r="D12042" t="s">
        <v>964</v>
      </c>
      <c r="E12042" t="s">
        <v>1015</v>
      </c>
      <c r="F12042" s="86">
        <v>694940.68480738695</v>
      </c>
    </row>
    <row r="12043" spans="1:6">
      <c r="A12043">
        <v>2022</v>
      </c>
      <c r="B12043" t="s">
        <v>1071</v>
      </c>
      <c r="C12043" t="s">
        <v>1013</v>
      </c>
      <c r="D12043" t="s">
        <v>964</v>
      </c>
      <c r="E12043" t="s">
        <v>1015</v>
      </c>
      <c r="F12043" s="86">
        <v>706696.57086117496</v>
      </c>
    </row>
    <row r="12044" spans="1:6">
      <c r="A12044">
        <v>2023</v>
      </c>
      <c r="B12044" t="s">
        <v>1071</v>
      </c>
      <c r="C12044" t="s">
        <v>1013</v>
      </c>
      <c r="D12044" t="s">
        <v>964</v>
      </c>
      <c r="E12044" t="s">
        <v>1015</v>
      </c>
      <c r="F12044" s="86">
        <v>718108.77743899601</v>
      </c>
    </row>
    <row r="12045" spans="1:6">
      <c r="A12045">
        <v>2024</v>
      </c>
      <c r="B12045" t="s">
        <v>1071</v>
      </c>
      <c r="C12045" t="s">
        <v>1013</v>
      </c>
      <c r="D12045" t="s">
        <v>964</v>
      </c>
      <c r="E12045" t="s">
        <v>1015</v>
      </c>
      <c r="F12045" s="86">
        <v>729012.71748547</v>
      </c>
    </row>
    <row r="12046" spans="1:6">
      <c r="A12046">
        <v>2025</v>
      </c>
      <c r="B12046" t="s">
        <v>1071</v>
      </c>
      <c r="C12046" t="s">
        <v>1013</v>
      </c>
      <c r="D12046" t="s">
        <v>964</v>
      </c>
      <c r="E12046" t="s">
        <v>1015</v>
      </c>
      <c r="F12046" s="86">
        <v>739572.86160980805</v>
      </c>
    </row>
    <row r="12047" spans="1:6">
      <c r="A12047">
        <v>2026</v>
      </c>
      <c r="B12047" t="s">
        <v>1071</v>
      </c>
      <c r="C12047" t="s">
        <v>1013</v>
      </c>
      <c r="D12047" t="s">
        <v>964</v>
      </c>
      <c r="E12047" t="s">
        <v>1015</v>
      </c>
      <c r="F12047" s="86">
        <v>749731.20022412995</v>
      </c>
    </row>
    <row r="12048" spans="1:6">
      <c r="A12048">
        <v>2027</v>
      </c>
      <c r="B12048" t="s">
        <v>1071</v>
      </c>
      <c r="C12048" t="s">
        <v>1013</v>
      </c>
      <c r="D12048" t="s">
        <v>964</v>
      </c>
      <c r="E12048" t="s">
        <v>1015</v>
      </c>
      <c r="F12048" s="86">
        <v>759532.53272224695</v>
      </c>
    </row>
    <row r="12049" spans="1:6">
      <c r="A12049">
        <v>2028</v>
      </c>
      <c r="B12049" t="s">
        <v>1071</v>
      </c>
      <c r="C12049" t="s">
        <v>1013</v>
      </c>
      <c r="D12049" t="s">
        <v>964</v>
      </c>
      <c r="E12049" t="s">
        <v>1015</v>
      </c>
      <c r="F12049" s="86">
        <v>769126.22910626198</v>
      </c>
    </row>
    <row r="12050" spans="1:6">
      <c r="A12050">
        <v>2029</v>
      </c>
      <c r="B12050" t="s">
        <v>1071</v>
      </c>
      <c r="C12050" t="s">
        <v>1013</v>
      </c>
      <c r="D12050" t="s">
        <v>964</v>
      </c>
      <c r="E12050" t="s">
        <v>1015</v>
      </c>
      <c r="F12050" s="86">
        <v>778307.30795853504</v>
      </c>
    </row>
    <row r="12051" spans="1:6">
      <c r="A12051">
        <v>2030</v>
      </c>
      <c r="B12051" t="s">
        <v>1071</v>
      </c>
      <c r="C12051" t="s">
        <v>1013</v>
      </c>
      <c r="D12051" t="s">
        <v>964</v>
      </c>
      <c r="E12051" t="s">
        <v>1015</v>
      </c>
      <c r="F12051" s="86">
        <v>787069.28368157998</v>
      </c>
    </row>
    <row r="12052" spans="1:6">
      <c r="A12052">
        <v>2031</v>
      </c>
      <c r="B12052" t="s">
        <v>1071</v>
      </c>
      <c r="C12052" t="s">
        <v>1013</v>
      </c>
      <c r="D12052" t="s">
        <v>964</v>
      </c>
      <c r="E12052" t="s">
        <v>1015</v>
      </c>
      <c r="F12052" s="86">
        <v>795518.72826508095</v>
      </c>
    </row>
    <row r="12053" spans="1:6">
      <c r="A12053">
        <v>2032</v>
      </c>
      <c r="B12053" t="s">
        <v>1071</v>
      </c>
      <c r="C12053" t="s">
        <v>1013</v>
      </c>
      <c r="D12053" t="s">
        <v>964</v>
      </c>
      <c r="E12053" t="s">
        <v>1015</v>
      </c>
      <c r="F12053" s="86">
        <v>803463.133028285</v>
      </c>
    </row>
    <row r="12054" spans="1:6">
      <c r="A12054">
        <v>2033</v>
      </c>
      <c r="B12054" t="s">
        <v>1071</v>
      </c>
      <c r="C12054" t="s">
        <v>1013</v>
      </c>
      <c r="D12054" t="s">
        <v>964</v>
      </c>
      <c r="E12054" t="s">
        <v>1015</v>
      </c>
      <c r="F12054" s="86">
        <v>811048.43927481095</v>
      </c>
    </row>
    <row r="12055" spans="1:6">
      <c r="A12055">
        <v>2034</v>
      </c>
      <c r="B12055" t="s">
        <v>1071</v>
      </c>
      <c r="C12055" t="s">
        <v>1013</v>
      </c>
      <c r="D12055" t="s">
        <v>964</v>
      </c>
      <c r="E12055" t="s">
        <v>1015</v>
      </c>
      <c r="F12055" s="86">
        <v>818201.55454735796</v>
      </c>
    </row>
    <row r="12056" spans="1:6">
      <c r="A12056">
        <v>2035</v>
      </c>
      <c r="B12056" t="s">
        <v>1071</v>
      </c>
      <c r="C12056" t="s">
        <v>1013</v>
      </c>
      <c r="D12056" t="s">
        <v>964</v>
      </c>
      <c r="E12056" t="s">
        <v>1015</v>
      </c>
      <c r="F12056" s="86">
        <v>825020.34825343394</v>
      </c>
    </row>
    <row r="12057" spans="1:6">
      <c r="A12057">
        <v>2036</v>
      </c>
      <c r="B12057" t="s">
        <v>1071</v>
      </c>
      <c r="C12057" t="s">
        <v>1013</v>
      </c>
      <c r="D12057" t="s">
        <v>964</v>
      </c>
      <c r="E12057" t="s">
        <v>1015</v>
      </c>
      <c r="F12057" s="86">
        <v>831091.16106575995</v>
      </c>
    </row>
    <row r="12058" spans="1:6">
      <c r="A12058">
        <v>2037</v>
      </c>
      <c r="B12058" t="s">
        <v>1071</v>
      </c>
      <c r="C12058" t="s">
        <v>1013</v>
      </c>
      <c r="D12058" t="s">
        <v>964</v>
      </c>
      <c r="E12058" t="s">
        <v>1015</v>
      </c>
      <c r="F12058" s="86">
        <v>836409.84349262505</v>
      </c>
    </row>
    <row r="12059" spans="1:6">
      <c r="A12059">
        <v>2038</v>
      </c>
      <c r="B12059" t="s">
        <v>1071</v>
      </c>
      <c r="C12059" t="s">
        <v>1013</v>
      </c>
      <c r="D12059" t="s">
        <v>964</v>
      </c>
      <c r="E12059" t="s">
        <v>1015</v>
      </c>
      <c r="F12059" s="86">
        <v>841093.35315825802</v>
      </c>
    </row>
    <row r="12060" spans="1:6">
      <c r="A12060">
        <v>2039</v>
      </c>
      <c r="B12060" t="s">
        <v>1071</v>
      </c>
      <c r="C12060" t="s">
        <v>1013</v>
      </c>
      <c r="D12060" t="s">
        <v>964</v>
      </c>
      <c r="E12060" t="s">
        <v>1015</v>
      </c>
      <c r="F12060" s="86">
        <v>844947.91233858501</v>
      </c>
    </row>
    <row r="12061" spans="1:6">
      <c r="A12061">
        <v>2040</v>
      </c>
      <c r="B12061" t="s">
        <v>1071</v>
      </c>
      <c r="C12061" t="s">
        <v>1013</v>
      </c>
      <c r="D12061" t="s">
        <v>964</v>
      </c>
      <c r="E12061" t="s">
        <v>1015</v>
      </c>
      <c r="F12061" s="86">
        <v>848134.67136759695</v>
      </c>
    </row>
    <row r="12062" spans="1:6">
      <c r="A12062">
        <v>2041</v>
      </c>
      <c r="B12062" t="s">
        <v>1071</v>
      </c>
      <c r="C12062" t="s">
        <v>1013</v>
      </c>
      <c r="D12062" t="s">
        <v>964</v>
      </c>
      <c r="E12062" t="s">
        <v>1015</v>
      </c>
      <c r="F12062" s="86">
        <v>850577.31389575696</v>
      </c>
    </row>
    <row r="12063" spans="1:6">
      <c r="A12063">
        <v>2042</v>
      </c>
      <c r="B12063" t="s">
        <v>1071</v>
      </c>
      <c r="C12063" t="s">
        <v>1013</v>
      </c>
      <c r="D12063" t="s">
        <v>964</v>
      </c>
      <c r="E12063" t="s">
        <v>1015</v>
      </c>
      <c r="F12063" s="86">
        <v>852492.70752991003</v>
      </c>
    </row>
    <row r="12064" spans="1:6">
      <c r="A12064">
        <v>2043</v>
      </c>
      <c r="B12064" t="s">
        <v>1071</v>
      </c>
      <c r="C12064" t="s">
        <v>1013</v>
      </c>
      <c r="D12064" t="s">
        <v>964</v>
      </c>
      <c r="E12064" t="s">
        <v>1015</v>
      </c>
      <c r="F12064" s="86">
        <v>854009.786016481</v>
      </c>
    </row>
    <row r="12065" spans="1:6">
      <c r="A12065">
        <v>2044</v>
      </c>
      <c r="B12065" t="s">
        <v>1071</v>
      </c>
      <c r="C12065" t="s">
        <v>1013</v>
      </c>
      <c r="D12065" t="s">
        <v>964</v>
      </c>
      <c r="E12065" t="s">
        <v>1015</v>
      </c>
      <c r="F12065" s="86">
        <v>855476.14967358497</v>
      </c>
    </row>
    <row r="12066" spans="1:6">
      <c r="A12066">
        <v>2045</v>
      </c>
      <c r="B12066" t="s">
        <v>1071</v>
      </c>
      <c r="C12066" t="s">
        <v>1013</v>
      </c>
      <c r="D12066" t="s">
        <v>964</v>
      </c>
      <c r="E12066" t="s">
        <v>1015</v>
      </c>
      <c r="F12066" s="86">
        <v>856769.65757855703</v>
      </c>
    </row>
    <row r="12067" spans="1:6">
      <c r="A12067">
        <v>2046</v>
      </c>
      <c r="B12067" t="s">
        <v>1071</v>
      </c>
      <c r="C12067" t="s">
        <v>1013</v>
      </c>
      <c r="D12067" t="s">
        <v>964</v>
      </c>
      <c r="E12067" t="s">
        <v>1015</v>
      </c>
      <c r="F12067" s="86">
        <v>858164.35950441402</v>
      </c>
    </row>
    <row r="12068" spans="1:6">
      <c r="A12068">
        <v>2047</v>
      </c>
      <c r="B12068" t="s">
        <v>1071</v>
      </c>
      <c r="C12068" t="s">
        <v>1013</v>
      </c>
      <c r="D12068" t="s">
        <v>964</v>
      </c>
      <c r="E12068" t="s">
        <v>1015</v>
      </c>
      <c r="F12068" s="86">
        <v>859537.82688244595</v>
      </c>
    </row>
    <row r="12069" spans="1:6">
      <c r="A12069">
        <v>2048</v>
      </c>
      <c r="B12069" t="s">
        <v>1071</v>
      </c>
      <c r="C12069" t="s">
        <v>1013</v>
      </c>
      <c r="D12069" t="s">
        <v>964</v>
      </c>
      <c r="E12069" t="s">
        <v>1015</v>
      </c>
      <c r="F12069" s="86">
        <v>860951.32726981502</v>
      </c>
    </row>
    <row r="12070" spans="1:6">
      <c r="A12070">
        <v>2049</v>
      </c>
      <c r="B12070" t="s">
        <v>1071</v>
      </c>
      <c r="C12070" t="s">
        <v>1013</v>
      </c>
      <c r="D12070" t="s">
        <v>964</v>
      </c>
      <c r="E12070" t="s">
        <v>1015</v>
      </c>
      <c r="F12070" s="86">
        <v>862441.79522676696</v>
      </c>
    </row>
    <row r="12071" spans="1:6">
      <c r="A12071">
        <v>2050</v>
      </c>
      <c r="B12071" t="s">
        <v>1071</v>
      </c>
      <c r="C12071" t="s">
        <v>1013</v>
      </c>
      <c r="D12071" t="s">
        <v>964</v>
      </c>
      <c r="E12071" t="s">
        <v>1015</v>
      </c>
      <c r="F12071" s="86">
        <v>863947.42262017995</v>
      </c>
    </row>
    <row r="12072" spans="1:6">
      <c r="A12072">
        <v>2017</v>
      </c>
      <c r="B12072" t="s">
        <v>1072</v>
      </c>
      <c r="C12072" t="s">
        <v>1013</v>
      </c>
      <c r="D12072" t="s">
        <v>964</v>
      </c>
      <c r="E12072" t="s">
        <v>1015</v>
      </c>
      <c r="F12072" s="86">
        <v>1729986.74158227</v>
      </c>
    </row>
    <row r="12073" spans="1:6">
      <c r="A12073">
        <v>2018</v>
      </c>
      <c r="B12073" t="s">
        <v>1072</v>
      </c>
      <c r="C12073" t="s">
        <v>1013</v>
      </c>
      <c r="D12073" t="s">
        <v>964</v>
      </c>
      <c r="E12073" t="s">
        <v>1015</v>
      </c>
      <c r="F12073" s="86">
        <v>1717021.46886087</v>
      </c>
    </row>
    <row r="12074" spans="1:6">
      <c r="A12074">
        <v>2019</v>
      </c>
      <c r="B12074" t="s">
        <v>1072</v>
      </c>
      <c r="C12074" t="s">
        <v>1013</v>
      </c>
      <c r="D12074" t="s">
        <v>964</v>
      </c>
      <c r="E12074" t="s">
        <v>1015</v>
      </c>
      <c r="F12074" s="86">
        <v>1703759.79483953</v>
      </c>
    </row>
    <row r="12075" spans="1:6">
      <c r="A12075">
        <v>2020</v>
      </c>
      <c r="B12075" t="s">
        <v>1072</v>
      </c>
      <c r="C12075" t="s">
        <v>1013</v>
      </c>
      <c r="D12075" t="s">
        <v>964</v>
      </c>
      <c r="E12075" t="s">
        <v>1015</v>
      </c>
      <c r="F12075" s="86">
        <v>1691967.6421118099</v>
      </c>
    </row>
    <row r="12076" spans="1:6">
      <c r="A12076">
        <v>2021</v>
      </c>
      <c r="B12076" t="s">
        <v>1072</v>
      </c>
      <c r="C12076" t="s">
        <v>1013</v>
      </c>
      <c r="D12076" t="s">
        <v>964</v>
      </c>
      <c r="E12076" t="s">
        <v>1015</v>
      </c>
      <c r="F12076" s="86">
        <v>1679002.52361776</v>
      </c>
    </row>
    <row r="12077" spans="1:6">
      <c r="A12077">
        <v>2022</v>
      </c>
      <c r="B12077" t="s">
        <v>1072</v>
      </c>
      <c r="C12077" t="s">
        <v>1013</v>
      </c>
      <c r="D12077" t="s">
        <v>964</v>
      </c>
      <c r="E12077" t="s">
        <v>1015</v>
      </c>
      <c r="F12077" s="86">
        <v>1664627.8425685</v>
      </c>
    </row>
    <row r="12078" spans="1:6">
      <c r="A12078">
        <v>2023</v>
      </c>
      <c r="B12078" t="s">
        <v>1072</v>
      </c>
      <c r="C12078" t="s">
        <v>1013</v>
      </c>
      <c r="D12078" t="s">
        <v>964</v>
      </c>
      <c r="E12078" t="s">
        <v>1015</v>
      </c>
      <c r="F12078" s="86">
        <v>1648110.9878591199</v>
      </c>
    </row>
    <row r="12079" spans="1:6">
      <c r="A12079">
        <v>2024</v>
      </c>
      <c r="B12079" t="s">
        <v>1072</v>
      </c>
      <c r="C12079" t="s">
        <v>1013</v>
      </c>
      <c r="D12079" t="s">
        <v>964</v>
      </c>
      <c r="E12079" t="s">
        <v>1015</v>
      </c>
      <c r="F12079" s="86">
        <v>1628637.5127208</v>
      </c>
    </row>
    <row r="12080" spans="1:6">
      <c r="A12080">
        <v>2025</v>
      </c>
      <c r="B12080" t="s">
        <v>1072</v>
      </c>
      <c r="C12080" t="s">
        <v>1013</v>
      </c>
      <c r="D12080" t="s">
        <v>964</v>
      </c>
      <c r="E12080" t="s">
        <v>1015</v>
      </c>
      <c r="F12080" s="86">
        <v>1605252.7644748201</v>
      </c>
    </row>
    <row r="12081" spans="1:6">
      <c r="A12081">
        <v>2026</v>
      </c>
      <c r="B12081" t="s">
        <v>1072</v>
      </c>
      <c r="C12081" t="s">
        <v>1013</v>
      </c>
      <c r="D12081" t="s">
        <v>964</v>
      </c>
      <c r="E12081" t="s">
        <v>1015</v>
      </c>
      <c r="F12081" s="86">
        <v>1576756.3936413701</v>
      </c>
    </row>
    <row r="12082" spans="1:6">
      <c r="A12082">
        <v>2027</v>
      </c>
      <c r="B12082" t="s">
        <v>1072</v>
      </c>
      <c r="C12082" t="s">
        <v>1013</v>
      </c>
      <c r="D12082" t="s">
        <v>964</v>
      </c>
      <c r="E12082" t="s">
        <v>1015</v>
      </c>
      <c r="F12082" s="86">
        <v>1541704.4951094999</v>
      </c>
    </row>
    <row r="12083" spans="1:6">
      <c r="A12083">
        <v>2028</v>
      </c>
      <c r="B12083" t="s">
        <v>1072</v>
      </c>
      <c r="C12083" t="s">
        <v>1013</v>
      </c>
      <c r="D12083" t="s">
        <v>964</v>
      </c>
      <c r="E12083" t="s">
        <v>1015</v>
      </c>
      <c r="F12083" s="86">
        <v>1498745.25607721</v>
      </c>
    </row>
    <row r="12084" spans="1:6">
      <c r="A12084">
        <v>2029</v>
      </c>
      <c r="B12084" t="s">
        <v>1072</v>
      </c>
      <c r="C12084" t="s">
        <v>1013</v>
      </c>
      <c r="D12084" t="s">
        <v>964</v>
      </c>
      <c r="E12084" t="s">
        <v>1015</v>
      </c>
      <c r="F12084" s="86">
        <v>1446777.3846066</v>
      </c>
    </row>
    <row r="12085" spans="1:6">
      <c r="A12085">
        <v>2030</v>
      </c>
      <c r="B12085" t="s">
        <v>1072</v>
      </c>
      <c r="C12085" t="s">
        <v>1013</v>
      </c>
      <c r="D12085" t="s">
        <v>964</v>
      </c>
      <c r="E12085" t="s">
        <v>1015</v>
      </c>
      <c r="F12085" s="86">
        <v>1385832.43879708</v>
      </c>
    </row>
    <row r="12086" spans="1:6">
      <c r="A12086">
        <v>2031</v>
      </c>
      <c r="B12086" t="s">
        <v>1072</v>
      </c>
      <c r="C12086" t="s">
        <v>1013</v>
      </c>
      <c r="D12086" t="s">
        <v>964</v>
      </c>
      <c r="E12086" t="s">
        <v>1015</v>
      </c>
      <c r="F12086" s="86">
        <v>1316907.8917197599</v>
      </c>
    </row>
    <row r="12087" spans="1:6">
      <c r="A12087">
        <v>2032</v>
      </c>
      <c r="B12087" t="s">
        <v>1072</v>
      </c>
      <c r="C12087" t="s">
        <v>1013</v>
      </c>
      <c r="D12087" t="s">
        <v>964</v>
      </c>
      <c r="E12087" t="s">
        <v>1015</v>
      </c>
      <c r="F12087" s="86">
        <v>1241593.7803329099</v>
      </c>
    </row>
    <row r="12088" spans="1:6">
      <c r="A12088">
        <v>2033</v>
      </c>
      <c r="B12088" t="s">
        <v>1072</v>
      </c>
      <c r="C12088" t="s">
        <v>1013</v>
      </c>
      <c r="D12088" t="s">
        <v>964</v>
      </c>
      <c r="E12088" t="s">
        <v>1015</v>
      </c>
      <c r="F12088" s="86">
        <v>1161790.4412694899</v>
      </c>
    </row>
    <row r="12089" spans="1:6">
      <c r="A12089">
        <v>2034</v>
      </c>
      <c r="B12089" t="s">
        <v>1072</v>
      </c>
      <c r="C12089" t="s">
        <v>1013</v>
      </c>
      <c r="D12089" t="s">
        <v>964</v>
      </c>
      <c r="E12089" t="s">
        <v>1015</v>
      </c>
      <c r="F12089" s="86">
        <v>1079111.14712366</v>
      </c>
    </row>
    <row r="12090" spans="1:6">
      <c r="A12090">
        <v>2035</v>
      </c>
      <c r="B12090" t="s">
        <v>1072</v>
      </c>
      <c r="C12090" t="s">
        <v>1013</v>
      </c>
      <c r="D12090" t="s">
        <v>964</v>
      </c>
      <c r="E12090" t="s">
        <v>1015</v>
      </c>
      <c r="F12090" s="86">
        <v>995007.75580193102</v>
      </c>
    </row>
    <row r="12091" spans="1:6">
      <c r="A12091">
        <v>2036</v>
      </c>
      <c r="B12091" t="s">
        <v>1072</v>
      </c>
      <c r="C12091" t="s">
        <v>1013</v>
      </c>
      <c r="D12091" t="s">
        <v>964</v>
      </c>
      <c r="E12091" t="s">
        <v>1015</v>
      </c>
      <c r="F12091" s="86">
        <v>910663.67250528804</v>
      </c>
    </row>
    <row r="12092" spans="1:6">
      <c r="A12092">
        <v>2037</v>
      </c>
      <c r="B12092" t="s">
        <v>1072</v>
      </c>
      <c r="C12092" t="s">
        <v>1013</v>
      </c>
      <c r="D12092" t="s">
        <v>964</v>
      </c>
      <c r="E12092" t="s">
        <v>1015</v>
      </c>
      <c r="F12092" s="86">
        <v>828321.15030770004</v>
      </c>
    </row>
    <row r="12093" spans="1:6">
      <c r="A12093">
        <v>2038</v>
      </c>
      <c r="B12093" t="s">
        <v>1072</v>
      </c>
      <c r="C12093" t="s">
        <v>1013</v>
      </c>
      <c r="D12093" t="s">
        <v>964</v>
      </c>
      <c r="E12093" t="s">
        <v>1015</v>
      </c>
      <c r="F12093" s="86">
        <v>748724.13906692201</v>
      </c>
    </row>
    <row r="12094" spans="1:6">
      <c r="A12094">
        <v>2039</v>
      </c>
      <c r="B12094" t="s">
        <v>1072</v>
      </c>
      <c r="C12094" t="s">
        <v>1013</v>
      </c>
      <c r="D12094" t="s">
        <v>964</v>
      </c>
      <c r="E12094" t="s">
        <v>1015</v>
      </c>
      <c r="F12094" s="86">
        <v>672528.08421938797</v>
      </c>
    </row>
    <row r="12095" spans="1:6">
      <c r="A12095">
        <v>2040</v>
      </c>
      <c r="B12095" t="s">
        <v>1072</v>
      </c>
      <c r="C12095" t="s">
        <v>1013</v>
      </c>
      <c r="D12095" t="s">
        <v>964</v>
      </c>
      <c r="E12095" t="s">
        <v>1015</v>
      </c>
      <c r="F12095" s="86">
        <v>600504.15643090999</v>
      </c>
    </row>
    <row r="12096" spans="1:6">
      <c r="A12096">
        <v>2041</v>
      </c>
      <c r="B12096" t="s">
        <v>1072</v>
      </c>
      <c r="C12096" t="s">
        <v>1013</v>
      </c>
      <c r="D12096" t="s">
        <v>964</v>
      </c>
      <c r="E12096" t="s">
        <v>1015</v>
      </c>
      <c r="F12096" s="86">
        <v>533421.40601828799</v>
      </c>
    </row>
    <row r="12097" spans="1:6">
      <c r="A12097">
        <v>2042</v>
      </c>
      <c r="B12097" t="s">
        <v>1072</v>
      </c>
      <c r="C12097" t="s">
        <v>1013</v>
      </c>
      <c r="D12097" t="s">
        <v>964</v>
      </c>
      <c r="E12097" t="s">
        <v>1015</v>
      </c>
      <c r="F12097" s="86">
        <v>472045.93111083901</v>
      </c>
    </row>
    <row r="12098" spans="1:6">
      <c r="A12098">
        <v>2043</v>
      </c>
      <c r="B12098" t="s">
        <v>1072</v>
      </c>
      <c r="C12098" t="s">
        <v>1013</v>
      </c>
      <c r="D12098" t="s">
        <v>964</v>
      </c>
      <c r="E12098" t="s">
        <v>1015</v>
      </c>
      <c r="F12098" s="86">
        <v>417011.16589708801</v>
      </c>
    </row>
    <row r="12099" spans="1:6">
      <c r="A12099">
        <v>2044</v>
      </c>
      <c r="B12099" t="s">
        <v>1072</v>
      </c>
      <c r="C12099" t="s">
        <v>1013</v>
      </c>
      <c r="D12099" t="s">
        <v>964</v>
      </c>
      <c r="E12099" t="s">
        <v>1015</v>
      </c>
      <c r="F12099" s="86">
        <v>368764.43550655397</v>
      </c>
    </row>
    <row r="12100" spans="1:6">
      <c r="A12100">
        <v>2045</v>
      </c>
      <c r="B12100" t="s">
        <v>1072</v>
      </c>
      <c r="C12100" t="s">
        <v>1013</v>
      </c>
      <c r="D12100" t="s">
        <v>964</v>
      </c>
      <c r="E12100" t="s">
        <v>1015</v>
      </c>
      <c r="F12100" s="86">
        <v>327508.95302876103</v>
      </c>
    </row>
    <row r="12101" spans="1:6">
      <c r="A12101">
        <v>2046</v>
      </c>
      <c r="B12101" t="s">
        <v>1072</v>
      </c>
      <c r="C12101" t="s">
        <v>1013</v>
      </c>
      <c r="D12101" t="s">
        <v>964</v>
      </c>
      <c r="E12101" t="s">
        <v>1015</v>
      </c>
      <c r="F12101" s="86">
        <v>293207.196717265</v>
      </c>
    </row>
    <row r="12102" spans="1:6">
      <c r="A12102">
        <v>2047</v>
      </c>
      <c r="B12102" t="s">
        <v>1072</v>
      </c>
      <c r="C12102" t="s">
        <v>1013</v>
      </c>
      <c r="D12102" t="s">
        <v>964</v>
      </c>
      <c r="E12102" t="s">
        <v>1015</v>
      </c>
      <c r="F12102" s="86">
        <v>265509.431781905</v>
      </c>
    </row>
    <row r="12103" spans="1:6">
      <c r="A12103">
        <v>2048</v>
      </c>
      <c r="B12103" t="s">
        <v>1072</v>
      </c>
      <c r="C12103" t="s">
        <v>1013</v>
      </c>
      <c r="D12103" t="s">
        <v>964</v>
      </c>
      <c r="E12103" t="s">
        <v>1015</v>
      </c>
      <c r="F12103" s="86">
        <v>243877.48933949799</v>
      </c>
    </row>
    <row r="12104" spans="1:6">
      <c r="A12104">
        <v>2049</v>
      </c>
      <c r="B12104" t="s">
        <v>1072</v>
      </c>
      <c r="C12104" t="s">
        <v>1013</v>
      </c>
      <c r="D12104" t="s">
        <v>964</v>
      </c>
      <c r="E12104" t="s">
        <v>1015</v>
      </c>
      <c r="F12104" s="86">
        <v>227571.51017711201</v>
      </c>
    </row>
    <row r="12105" spans="1:6">
      <c r="A12105">
        <v>2050</v>
      </c>
      <c r="B12105" t="s">
        <v>1072</v>
      </c>
      <c r="C12105" t="s">
        <v>1013</v>
      </c>
      <c r="D12105" t="s">
        <v>964</v>
      </c>
      <c r="E12105" t="s">
        <v>1015</v>
      </c>
      <c r="F12105" s="86">
        <v>215740.35829584501</v>
      </c>
    </row>
    <row r="12106" spans="1:6">
      <c r="A12106">
        <v>2017</v>
      </c>
      <c r="B12106" t="s">
        <v>1073</v>
      </c>
      <c r="C12106" t="s">
        <v>1013</v>
      </c>
      <c r="D12106" t="s">
        <v>964</v>
      </c>
      <c r="E12106" t="s">
        <v>1015</v>
      </c>
      <c r="F12106" s="86">
        <v>18828.4591012317</v>
      </c>
    </row>
    <row r="12107" spans="1:6">
      <c r="A12107">
        <v>2018</v>
      </c>
      <c r="B12107" t="s">
        <v>1073</v>
      </c>
      <c r="C12107" t="s">
        <v>1013</v>
      </c>
      <c r="D12107" t="s">
        <v>964</v>
      </c>
      <c r="E12107" t="s">
        <v>1015</v>
      </c>
      <c r="F12107" s="86">
        <v>18947.724684791301</v>
      </c>
    </row>
    <row r="12108" spans="1:6">
      <c r="A12108">
        <v>2019</v>
      </c>
      <c r="B12108" t="s">
        <v>1073</v>
      </c>
      <c r="C12108" t="s">
        <v>1013</v>
      </c>
      <c r="D12108" t="s">
        <v>964</v>
      </c>
      <c r="E12108" t="s">
        <v>1015</v>
      </c>
      <c r="F12108" s="86">
        <v>19071.8578821265</v>
      </c>
    </row>
    <row r="12109" spans="1:6">
      <c r="A12109">
        <v>2020</v>
      </c>
      <c r="B12109" t="s">
        <v>1073</v>
      </c>
      <c r="C12109" t="s">
        <v>1013</v>
      </c>
      <c r="D12109" t="s">
        <v>964</v>
      </c>
      <c r="E12109" t="s">
        <v>1015</v>
      </c>
      <c r="F12109" s="86">
        <v>19193.8124197418</v>
      </c>
    </row>
    <row r="12110" spans="1:6">
      <c r="A12110">
        <v>2021</v>
      </c>
      <c r="B12110" t="s">
        <v>1073</v>
      </c>
      <c r="C12110" t="s">
        <v>1013</v>
      </c>
      <c r="D12110" t="s">
        <v>964</v>
      </c>
      <c r="E12110" t="s">
        <v>1015</v>
      </c>
      <c r="F12110" s="86">
        <v>19302.3523215731</v>
      </c>
    </row>
    <row r="12111" spans="1:6">
      <c r="A12111">
        <v>2022</v>
      </c>
      <c r="B12111" t="s">
        <v>1073</v>
      </c>
      <c r="C12111" t="s">
        <v>1013</v>
      </c>
      <c r="D12111" t="s">
        <v>964</v>
      </c>
      <c r="E12111" t="s">
        <v>1015</v>
      </c>
      <c r="F12111" s="86">
        <v>19395.533580859399</v>
      </c>
    </row>
    <row r="12112" spans="1:6">
      <c r="A12112">
        <v>2023</v>
      </c>
      <c r="B12112" t="s">
        <v>1073</v>
      </c>
      <c r="C12112" t="s">
        <v>1013</v>
      </c>
      <c r="D12112" t="s">
        <v>964</v>
      </c>
      <c r="E12112" t="s">
        <v>1015</v>
      </c>
      <c r="F12112" s="86">
        <v>19466.152210095599</v>
      </c>
    </row>
    <row r="12113" spans="1:6">
      <c r="A12113">
        <v>2024</v>
      </c>
      <c r="B12113" t="s">
        <v>1073</v>
      </c>
      <c r="C12113" t="s">
        <v>1013</v>
      </c>
      <c r="D12113" t="s">
        <v>964</v>
      </c>
      <c r="E12113" t="s">
        <v>1015</v>
      </c>
      <c r="F12113" s="86">
        <v>19511.038067632799</v>
      </c>
    </row>
    <row r="12114" spans="1:6">
      <c r="A12114">
        <v>2025</v>
      </c>
      <c r="B12114" t="s">
        <v>1073</v>
      </c>
      <c r="C12114" t="s">
        <v>1013</v>
      </c>
      <c r="D12114" t="s">
        <v>964</v>
      </c>
      <c r="E12114" t="s">
        <v>1015</v>
      </c>
      <c r="F12114" s="86">
        <v>19520.115641836099</v>
      </c>
    </row>
    <row r="12115" spans="1:6">
      <c r="A12115">
        <v>2026</v>
      </c>
      <c r="B12115" t="s">
        <v>1073</v>
      </c>
      <c r="C12115" t="s">
        <v>1013</v>
      </c>
      <c r="D12115" t="s">
        <v>964</v>
      </c>
      <c r="E12115" t="s">
        <v>1015</v>
      </c>
      <c r="F12115" s="86">
        <v>19487.162264662202</v>
      </c>
    </row>
    <row r="12116" spans="1:6">
      <c r="A12116">
        <v>2027</v>
      </c>
      <c r="B12116" t="s">
        <v>1073</v>
      </c>
      <c r="C12116" t="s">
        <v>1013</v>
      </c>
      <c r="D12116" t="s">
        <v>964</v>
      </c>
      <c r="E12116" t="s">
        <v>1015</v>
      </c>
      <c r="F12116" s="86">
        <v>19400.121910169099</v>
      </c>
    </row>
    <row r="12117" spans="1:6">
      <c r="A12117">
        <v>2028</v>
      </c>
      <c r="B12117" t="s">
        <v>1073</v>
      </c>
      <c r="C12117" t="s">
        <v>1013</v>
      </c>
      <c r="D12117" t="s">
        <v>964</v>
      </c>
      <c r="E12117" t="s">
        <v>1015</v>
      </c>
      <c r="F12117" s="86">
        <v>19248.051698754</v>
      </c>
    </row>
    <row r="12118" spans="1:6">
      <c r="A12118">
        <v>2029</v>
      </c>
      <c r="B12118" t="s">
        <v>1073</v>
      </c>
      <c r="C12118" t="s">
        <v>1013</v>
      </c>
      <c r="D12118" t="s">
        <v>964</v>
      </c>
      <c r="E12118" t="s">
        <v>1015</v>
      </c>
      <c r="F12118" s="86">
        <v>19025.4136196053</v>
      </c>
    </row>
    <row r="12119" spans="1:6">
      <c r="A12119">
        <v>2030</v>
      </c>
      <c r="B12119" t="s">
        <v>1073</v>
      </c>
      <c r="C12119" t="s">
        <v>1013</v>
      </c>
      <c r="D12119" t="s">
        <v>964</v>
      </c>
      <c r="E12119" t="s">
        <v>1015</v>
      </c>
      <c r="F12119" s="86">
        <v>18727.2376381504</v>
      </c>
    </row>
    <row r="12120" spans="1:6">
      <c r="A12120">
        <v>2031</v>
      </c>
      <c r="B12120" t="s">
        <v>1073</v>
      </c>
      <c r="C12120" t="s">
        <v>1013</v>
      </c>
      <c r="D12120" t="s">
        <v>964</v>
      </c>
      <c r="E12120" t="s">
        <v>1015</v>
      </c>
      <c r="F12120" s="86">
        <v>18361.211176416298</v>
      </c>
    </row>
    <row r="12121" spans="1:6">
      <c r="A12121">
        <v>2032</v>
      </c>
      <c r="B12121" t="s">
        <v>1073</v>
      </c>
      <c r="C12121" t="s">
        <v>1013</v>
      </c>
      <c r="D12121" t="s">
        <v>964</v>
      </c>
      <c r="E12121" t="s">
        <v>1015</v>
      </c>
      <c r="F12121" s="86">
        <v>17938.332980486</v>
      </c>
    </row>
    <row r="12122" spans="1:6">
      <c r="A12122">
        <v>2033</v>
      </c>
      <c r="B12122" t="s">
        <v>1073</v>
      </c>
      <c r="C12122" t="s">
        <v>1013</v>
      </c>
      <c r="D12122" t="s">
        <v>964</v>
      </c>
      <c r="E12122" t="s">
        <v>1015</v>
      </c>
      <c r="F12122" s="86">
        <v>17474.3663757992</v>
      </c>
    </row>
    <row r="12123" spans="1:6">
      <c r="A12123">
        <v>2034</v>
      </c>
      <c r="B12123" t="s">
        <v>1073</v>
      </c>
      <c r="C12123" t="s">
        <v>1013</v>
      </c>
      <c r="D12123" t="s">
        <v>964</v>
      </c>
      <c r="E12123" t="s">
        <v>1015</v>
      </c>
      <c r="F12123" s="86">
        <v>16983.561379316801</v>
      </c>
    </row>
    <row r="12124" spans="1:6">
      <c r="A12124">
        <v>2035</v>
      </c>
      <c r="B12124" t="s">
        <v>1073</v>
      </c>
      <c r="C12124" t="s">
        <v>1013</v>
      </c>
      <c r="D12124" t="s">
        <v>964</v>
      </c>
      <c r="E12124" t="s">
        <v>1015</v>
      </c>
      <c r="F12124" s="86">
        <v>16472.716949568399</v>
      </c>
    </row>
    <row r="12125" spans="1:6">
      <c r="A12125">
        <v>2036</v>
      </c>
      <c r="B12125" t="s">
        <v>1073</v>
      </c>
      <c r="C12125" t="s">
        <v>1013</v>
      </c>
      <c r="D12125" t="s">
        <v>964</v>
      </c>
      <c r="E12125" t="s">
        <v>1015</v>
      </c>
      <c r="F12125" s="86">
        <v>15953.4172929956</v>
      </c>
    </row>
    <row r="12126" spans="1:6">
      <c r="A12126">
        <v>2037</v>
      </c>
      <c r="B12126" t="s">
        <v>1073</v>
      </c>
      <c r="C12126" t="s">
        <v>1013</v>
      </c>
      <c r="D12126" t="s">
        <v>964</v>
      </c>
      <c r="E12126" t="s">
        <v>1015</v>
      </c>
      <c r="F12126" s="86">
        <v>15438.300005113901</v>
      </c>
    </row>
    <row r="12127" spans="1:6">
      <c r="A12127">
        <v>2038</v>
      </c>
      <c r="B12127" t="s">
        <v>1073</v>
      </c>
      <c r="C12127" t="s">
        <v>1013</v>
      </c>
      <c r="D12127" t="s">
        <v>964</v>
      </c>
      <c r="E12127" t="s">
        <v>1015</v>
      </c>
      <c r="F12127" s="86">
        <v>14934.707460662201</v>
      </c>
    </row>
    <row r="12128" spans="1:6">
      <c r="A12128">
        <v>2039</v>
      </c>
      <c r="B12128" t="s">
        <v>1073</v>
      </c>
      <c r="C12128" t="s">
        <v>1013</v>
      </c>
      <c r="D12128" t="s">
        <v>964</v>
      </c>
      <c r="E12128" t="s">
        <v>1015</v>
      </c>
      <c r="F12128" s="86">
        <v>14444.4942988407</v>
      </c>
    </row>
    <row r="12129" spans="1:6">
      <c r="A12129">
        <v>2040</v>
      </c>
      <c r="B12129" t="s">
        <v>1073</v>
      </c>
      <c r="C12129" t="s">
        <v>1013</v>
      </c>
      <c r="D12129" t="s">
        <v>964</v>
      </c>
      <c r="E12129" t="s">
        <v>1015</v>
      </c>
      <c r="F12129" s="86">
        <v>13975.7956272258</v>
      </c>
    </row>
    <row r="12130" spans="1:6">
      <c r="A12130">
        <v>2041</v>
      </c>
      <c r="B12130" t="s">
        <v>1073</v>
      </c>
      <c r="C12130" t="s">
        <v>1013</v>
      </c>
      <c r="D12130" t="s">
        <v>964</v>
      </c>
      <c r="E12130" t="s">
        <v>1015</v>
      </c>
      <c r="F12130" s="86">
        <v>13533.6392365339</v>
      </c>
    </row>
    <row r="12131" spans="1:6">
      <c r="A12131">
        <v>2042</v>
      </c>
      <c r="B12131" t="s">
        <v>1073</v>
      </c>
      <c r="C12131" t="s">
        <v>1013</v>
      </c>
      <c r="D12131" t="s">
        <v>964</v>
      </c>
      <c r="E12131" t="s">
        <v>1015</v>
      </c>
      <c r="F12131" s="86">
        <v>13126.593718484601</v>
      </c>
    </row>
    <row r="12132" spans="1:6">
      <c r="A12132">
        <v>2043</v>
      </c>
      <c r="B12132" t="s">
        <v>1073</v>
      </c>
      <c r="C12132" t="s">
        <v>1013</v>
      </c>
      <c r="D12132" t="s">
        <v>964</v>
      </c>
      <c r="E12132" t="s">
        <v>1015</v>
      </c>
      <c r="F12132" s="86">
        <v>12759.4112341739</v>
      </c>
    </row>
    <row r="12133" spans="1:6">
      <c r="A12133">
        <v>2044</v>
      </c>
      <c r="B12133" t="s">
        <v>1073</v>
      </c>
      <c r="C12133" t="s">
        <v>1013</v>
      </c>
      <c r="D12133" t="s">
        <v>964</v>
      </c>
      <c r="E12133" t="s">
        <v>1015</v>
      </c>
      <c r="F12133" s="86">
        <v>12438.946821535799</v>
      </c>
    </row>
    <row r="12134" spans="1:6">
      <c r="A12134">
        <v>2045</v>
      </c>
      <c r="B12134" t="s">
        <v>1073</v>
      </c>
      <c r="C12134" t="s">
        <v>1013</v>
      </c>
      <c r="D12134" t="s">
        <v>964</v>
      </c>
      <c r="E12134" t="s">
        <v>1015</v>
      </c>
      <c r="F12134" s="86">
        <v>12167.951236609601</v>
      </c>
    </row>
    <row r="12135" spans="1:6">
      <c r="A12135">
        <v>2046</v>
      </c>
      <c r="B12135" t="s">
        <v>1073</v>
      </c>
      <c r="C12135" t="s">
        <v>1013</v>
      </c>
      <c r="D12135" t="s">
        <v>964</v>
      </c>
      <c r="E12135" t="s">
        <v>1015</v>
      </c>
      <c r="F12135" s="86">
        <v>11946.506531905199</v>
      </c>
    </row>
    <row r="12136" spans="1:6">
      <c r="A12136">
        <v>2047</v>
      </c>
      <c r="B12136" t="s">
        <v>1073</v>
      </c>
      <c r="C12136" t="s">
        <v>1013</v>
      </c>
      <c r="D12136" t="s">
        <v>964</v>
      </c>
      <c r="E12136" t="s">
        <v>1015</v>
      </c>
      <c r="F12136" s="86">
        <v>11774.312299977901</v>
      </c>
    </row>
    <row r="12137" spans="1:6">
      <c r="A12137">
        <v>2048</v>
      </c>
      <c r="B12137" t="s">
        <v>1073</v>
      </c>
      <c r="C12137" t="s">
        <v>1013</v>
      </c>
      <c r="D12137" t="s">
        <v>964</v>
      </c>
      <c r="E12137" t="s">
        <v>1015</v>
      </c>
      <c r="F12137" s="86">
        <v>11646.4688688796</v>
      </c>
    </row>
    <row r="12138" spans="1:6">
      <c r="A12138">
        <v>2049</v>
      </c>
      <c r="B12138" t="s">
        <v>1073</v>
      </c>
      <c r="C12138" t="s">
        <v>1013</v>
      </c>
      <c r="D12138" t="s">
        <v>964</v>
      </c>
      <c r="E12138" t="s">
        <v>1015</v>
      </c>
      <c r="F12138" s="86">
        <v>11559.837460617</v>
      </c>
    </row>
    <row r="12139" spans="1:6">
      <c r="A12139">
        <v>2050</v>
      </c>
      <c r="B12139" t="s">
        <v>1073</v>
      </c>
      <c r="C12139" t="s">
        <v>1013</v>
      </c>
      <c r="D12139" t="s">
        <v>964</v>
      </c>
      <c r="E12139" t="s">
        <v>1015</v>
      </c>
      <c r="F12139" s="86">
        <v>11506.875763448401</v>
      </c>
    </row>
    <row r="12140" spans="1:6">
      <c r="A12140">
        <v>2017</v>
      </c>
      <c r="B12140" t="s">
        <v>1012</v>
      </c>
      <c r="C12140" t="s">
        <v>1013</v>
      </c>
      <c r="D12140" t="s">
        <v>1017</v>
      </c>
      <c r="E12140" t="s">
        <v>1015</v>
      </c>
      <c r="F12140" s="86">
        <v>1241259.9089478001</v>
      </c>
    </row>
    <row r="12141" spans="1:6">
      <c r="A12141">
        <v>2018</v>
      </c>
      <c r="B12141" t="s">
        <v>1012</v>
      </c>
      <c r="C12141" t="s">
        <v>1013</v>
      </c>
      <c r="D12141" t="s">
        <v>1017</v>
      </c>
      <c r="E12141" t="s">
        <v>1015</v>
      </c>
      <c r="F12141" s="86">
        <v>1247958.04645312</v>
      </c>
    </row>
    <row r="12142" spans="1:6">
      <c r="A12142">
        <v>2019</v>
      </c>
      <c r="B12142" t="s">
        <v>1012</v>
      </c>
      <c r="C12142" t="s">
        <v>1013</v>
      </c>
      <c r="D12142" t="s">
        <v>1017</v>
      </c>
      <c r="E12142" t="s">
        <v>1015</v>
      </c>
      <c r="F12142" s="86">
        <v>1253262.2935063101</v>
      </c>
    </row>
    <row r="12143" spans="1:6">
      <c r="A12143">
        <v>2020</v>
      </c>
      <c r="B12143" t="s">
        <v>1012</v>
      </c>
      <c r="C12143" t="s">
        <v>1013</v>
      </c>
      <c r="D12143" t="s">
        <v>1017</v>
      </c>
      <c r="E12143" t="s">
        <v>1015</v>
      </c>
      <c r="F12143" s="86">
        <v>1259020.2898486301</v>
      </c>
    </row>
    <row r="12144" spans="1:6">
      <c r="A12144">
        <v>2021</v>
      </c>
      <c r="B12144" t="s">
        <v>1012</v>
      </c>
      <c r="C12144" t="s">
        <v>1013</v>
      </c>
      <c r="D12144" t="s">
        <v>1017</v>
      </c>
      <c r="E12144" t="s">
        <v>1015</v>
      </c>
      <c r="F12144" s="86">
        <v>1264122.9732371899</v>
      </c>
    </row>
    <row r="12145" spans="1:6">
      <c r="A12145">
        <v>2022</v>
      </c>
      <c r="B12145" t="s">
        <v>1012</v>
      </c>
      <c r="C12145" t="s">
        <v>1013</v>
      </c>
      <c r="D12145" t="s">
        <v>1017</v>
      </c>
      <c r="E12145" t="s">
        <v>1015</v>
      </c>
      <c r="F12145" s="86">
        <v>1269095.6087104799</v>
      </c>
    </row>
    <row r="12146" spans="1:6">
      <c r="A12146">
        <v>2023</v>
      </c>
      <c r="B12146" t="s">
        <v>1012</v>
      </c>
      <c r="C12146" t="s">
        <v>1013</v>
      </c>
      <c r="D12146" t="s">
        <v>1017</v>
      </c>
      <c r="E12146" t="s">
        <v>1015</v>
      </c>
      <c r="F12146" s="86">
        <v>1273637.00546846</v>
      </c>
    </row>
    <row r="12147" spans="1:6">
      <c r="A12147">
        <v>2024</v>
      </c>
      <c r="B12147" t="s">
        <v>1012</v>
      </c>
      <c r="C12147" t="s">
        <v>1013</v>
      </c>
      <c r="D12147" t="s">
        <v>1017</v>
      </c>
      <c r="E12147" t="s">
        <v>1015</v>
      </c>
      <c r="F12147" s="86">
        <v>1277499.8595734099</v>
      </c>
    </row>
    <row r="12148" spans="1:6">
      <c r="A12148">
        <v>2025</v>
      </c>
      <c r="B12148" t="s">
        <v>1012</v>
      </c>
      <c r="C12148" t="s">
        <v>1013</v>
      </c>
      <c r="D12148" t="s">
        <v>1017</v>
      </c>
      <c r="E12148" t="s">
        <v>1015</v>
      </c>
      <c r="F12148" s="86">
        <v>1281596.87603149</v>
      </c>
    </row>
    <row r="12149" spans="1:6">
      <c r="A12149">
        <v>2026</v>
      </c>
      <c r="B12149" t="s">
        <v>1012</v>
      </c>
      <c r="C12149" t="s">
        <v>1013</v>
      </c>
      <c r="D12149" t="s">
        <v>1017</v>
      </c>
      <c r="E12149" t="s">
        <v>1015</v>
      </c>
      <c r="F12149" s="86">
        <v>1285439.8620349199</v>
      </c>
    </row>
    <row r="12150" spans="1:6">
      <c r="A12150">
        <v>2027</v>
      </c>
      <c r="B12150" t="s">
        <v>1012</v>
      </c>
      <c r="C12150" t="s">
        <v>1013</v>
      </c>
      <c r="D12150" t="s">
        <v>1017</v>
      </c>
      <c r="E12150" t="s">
        <v>1015</v>
      </c>
      <c r="F12150" s="86">
        <v>1289289.2835355599</v>
      </c>
    </row>
    <row r="12151" spans="1:6">
      <c r="A12151">
        <v>2028</v>
      </c>
      <c r="B12151" t="s">
        <v>1012</v>
      </c>
      <c r="C12151" t="s">
        <v>1013</v>
      </c>
      <c r="D12151" t="s">
        <v>1017</v>
      </c>
      <c r="E12151" t="s">
        <v>1015</v>
      </c>
      <c r="F12151" s="86">
        <v>1293462.92748811</v>
      </c>
    </row>
    <row r="12152" spans="1:6">
      <c r="A12152">
        <v>2029</v>
      </c>
      <c r="B12152" t="s">
        <v>1012</v>
      </c>
      <c r="C12152" t="s">
        <v>1013</v>
      </c>
      <c r="D12152" t="s">
        <v>1017</v>
      </c>
      <c r="E12152" t="s">
        <v>1015</v>
      </c>
      <c r="F12152" s="86">
        <v>1297643.60371502</v>
      </c>
    </row>
    <row r="12153" spans="1:6">
      <c r="A12153">
        <v>2030</v>
      </c>
      <c r="B12153" t="s">
        <v>1012</v>
      </c>
      <c r="C12153" t="s">
        <v>1013</v>
      </c>
      <c r="D12153" t="s">
        <v>1017</v>
      </c>
      <c r="E12153" t="s">
        <v>1015</v>
      </c>
      <c r="F12153" s="86">
        <v>1301733.77747068</v>
      </c>
    </row>
    <row r="12154" spans="1:6">
      <c r="A12154">
        <v>2031</v>
      </c>
      <c r="B12154" t="s">
        <v>1012</v>
      </c>
      <c r="C12154" t="s">
        <v>1013</v>
      </c>
      <c r="D12154" t="s">
        <v>1017</v>
      </c>
      <c r="E12154" t="s">
        <v>1015</v>
      </c>
      <c r="F12154" s="86">
        <v>1305132.39094766</v>
      </c>
    </row>
    <row r="12155" spans="1:6">
      <c r="A12155">
        <v>2032</v>
      </c>
      <c r="B12155" t="s">
        <v>1012</v>
      </c>
      <c r="C12155" t="s">
        <v>1013</v>
      </c>
      <c r="D12155" t="s">
        <v>1017</v>
      </c>
      <c r="E12155" t="s">
        <v>1015</v>
      </c>
      <c r="F12155" s="86">
        <v>1307797.5441143899</v>
      </c>
    </row>
    <row r="12156" spans="1:6">
      <c r="A12156">
        <v>2033</v>
      </c>
      <c r="B12156" t="s">
        <v>1012</v>
      </c>
      <c r="C12156" t="s">
        <v>1013</v>
      </c>
      <c r="D12156" t="s">
        <v>1017</v>
      </c>
      <c r="E12156" t="s">
        <v>1015</v>
      </c>
      <c r="F12156" s="86">
        <v>1309561.35558754</v>
      </c>
    </row>
    <row r="12157" spans="1:6">
      <c r="A12157">
        <v>2034</v>
      </c>
      <c r="B12157" t="s">
        <v>1012</v>
      </c>
      <c r="C12157" t="s">
        <v>1013</v>
      </c>
      <c r="D12157" t="s">
        <v>1017</v>
      </c>
      <c r="E12157" t="s">
        <v>1015</v>
      </c>
      <c r="F12157" s="86">
        <v>1310789.0230578701</v>
      </c>
    </row>
    <row r="12158" spans="1:6">
      <c r="A12158">
        <v>2035</v>
      </c>
      <c r="B12158" t="s">
        <v>1012</v>
      </c>
      <c r="C12158" t="s">
        <v>1013</v>
      </c>
      <c r="D12158" t="s">
        <v>1017</v>
      </c>
      <c r="E12158" t="s">
        <v>1015</v>
      </c>
      <c r="F12158" s="86">
        <v>1310835.2642973701</v>
      </c>
    </row>
    <row r="12159" spans="1:6">
      <c r="A12159">
        <v>2036</v>
      </c>
      <c r="B12159" t="s">
        <v>1012</v>
      </c>
      <c r="C12159" t="s">
        <v>1013</v>
      </c>
      <c r="D12159" t="s">
        <v>1017</v>
      </c>
      <c r="E12159" t="s">
        <v>1015</v>
      </c>
      <c r="F12159" s="86">
        <v>1310004.65074604</v>
      </c>
    </row>
    <row r="12160" spans="1:6">
      <c r="A12160">
        <v>2037</v>
      </c>
      <c r="B12160" t="s">
        <v>1012</v>
      </c>
      <c r="C12160" t="s">
        <v>1013</v>
      </c>
      <c r="D12160" t="s">
        <v>1017</v>
      </c>
      <c r="E12160" t="s">
        <v>1015</v>
      </c>
      <c r="F12160" s="86">
        <v>1308617.9787951</v>
      </c>
    </row>
    <row r="12161" spans="1:6">
      <c r="A12161">
        <v>2038</v>
      </c>
      <c r="B12161" t="s">
        <v>1012</v>
      </c>
      <c r="C12161" t="s">
        <v>1013</v>
      </c>
      <c r="D12161" t="s">
        <v>1017</v>
      </c>
      <c r="E12161" t="s">
        <v>1015</v>
      </c>
      <c r="F12161" s="86">
        <v>1306762.2496525</v>
      </c>
    </row>
    <row r="12162" spans="1:6">
      <c r="A12162">
        <v>2039</v>
      </c>
      <c r="B12162" t="s">
        <v>1012</v>
      </c>
      <c r="C12162" t="s">
        <v>1013</v>
      </c>
      <c r="D12162" t="s">
        <v>1017</v>
      </c>
      <c r="E12162" t="s">
        <v>1015</v>
      </c>
      <c r="F12162" s="86">
        <v>1304452.7492352701</v>
      </c>
    </row>
    <row r="12163" spans="1:6">
      <c r="A12163">
        <v>2040</v>
      </c>
      <c r="B12163" t="s">
        <v>1012</v>
      </c>
      <c r="C12163" t="s">
        <v>1013</v>
      </c>
      <c r="D12163" t="s">
        <v>1017</v>
      </c>
      <c r="E12163" t="s">
        <v>1015</v>
      </c>
      <c r="F12163" s="86">
        <v>1301662.2825450101</v>
      </c>
    </row>
    <row r="12164" spans="1:6">
      <c r="A12164">
        <v>2041</v>
      </c>
      <c r="B12164" t="s">
        <v>1012</v>
      </c>
      <c r="C12164" t="s">
        <v>1013</v>
      </c>
      <c r="D12164" t="s">
        <v>1017</v>
      </c>
      <c r="E12164" t="s">
        <v>1015</v>
      </c>
      <c r="F12164" s="86">
        <v>1298979.5840354499</v>
      </c>
    </row>
    <row r="12165" spans="1:6">
      <c r="A12165">
        <v>2042</v>
      </c>
      <c r="B12165" t="s">
        <v>1012</v>
      </c>
      <c r="C12165" t="s">
        <v>1013</v>
      </c>
      <c r="D12165" t="s">
        <v>1017</v>
      </c>
      <c r="E12165" t="s">
        <v>1015</v>
      </c>
      <c r="F12165" s="86">
        <v>1296197.0870772901</v>
      </c>
    </row>
    <row r="12166" spans="1:6">
      <c r="A12166">
        <v>2043</v>
      </c>
      <c r="B12166" t="s">
        <v>1012</v>
      </c>
      <c r="C12166" t="s">
        <v>1013</v>
      </c>
      <c r="D12166" t="s">
        <v>1017</v>
      </c>
      <c r="E12166" t="s">
        <v>1015</v>
      </c>
      <c r="F12166" s="86">
        <v>1293607.9488123199</v>
      </c>
    </row>
    <row r="12167" spans="1:6">
      <c r="A12167">
        <v>2044</v>
      </c>
      <c r="B12167" t="s">
        <v>1012</v>
      </c>
      <c r="C12167" t="s">
        <v>1013</v>
      </c>
      <c r="D12167" t="s">
        <v>1017</v>
      </c>
      <c r="E12167" t="s">
        <v>1015</v>
      </c>
      <c r="F12167" s="86">
        <v>1290948.6515353799</v>
      </c>
    </row>
    <row r="12168" spans="1:6">
      <c r="A12168">
        <v>2045</v>
      </c>
      <c r="B12168" t="s">
        <v>1012</v>
      </c>
      <c r="C12168" t="s">
        <v>1013</v>
      </c>
      <c r="D12168" t="s">
        <v>1017</v>
      </c>
      <c r="E12168" t="s">
        <v>1015</v>
      </c>
      <c r="F12168" s="86">
        <v>1288227.34661645</v>
      </c>
    </row>
    <row r="12169" spans="1:6">
      <c r="A12169">
        <v>2046</v>
      </c>
      <c r="B12169" t="s">
        <v>1012</v>
      </c>
      <c r="C12169" t="s">
        <v>1013</v>
      </c>
      <c r="D12169" t="s">
        <v>1017</v>
      </c>
      <c r="E12169" t="s">
        <v>1015</v>
      </c>
      <c r="F12169" s="86">
        <v>1285729.48827213</v>
      </c>
    </row>
    <row r="12170" spans="1:6">
      <c r="A12170">
        <v>2047</v>
      </c>
      <c r="B12170" t="s">
        <v>1012</v>
      </c>
      <c r="C12170" t="s">
        <v>1013</v>
      </c>
      <c r="D12170" t="s">
        <v>1017</v>
      </c>
      <c r="E12170" t="s">
        <v>1015</v>
      </c>
      <c r="F12170" s="86">
        <v>1282901.8699932201</v>
      </c>
    </row>
    <row r="12171" spans="1:6">
      <c r="A12171">
        <v>2048</v>
      </c>
      <c r="B12171" t="s">
        <v>1012</v>
      </c>
      <c r="C12171" t="s">
        <v>1013</v>
      </c>
      <c r="D12171" t="s">
        <v>1017</v>
      </c>
      <c r="E12171" t="s">
        <v>1015</v>
      </c>
      <c r="F12171" s="86">
        <v>1279999.16510328</v>
      </c>
    </row>
    <row r="12172" spans="1:6">
      <c r="A12172">
        <v>2049</v>
      </c>
      <c r="B12172" t="s">
        <v>1012</v>
      </c>
      <c r="C12172" t="s">
        <v>1013</v>
      </c>
      <c r="D12172" t="s">
        <v>1017</v>
      </c>
      <c r="E12172" t="s">
        <v>1015</v>
      </c>
      <c r="F12172" s="86">
        <v>1277015.05762292</v>
      </c>
    </row>
    <row r="12173" spans="1:6">
      <c r="A12173">
        <v>2050</v>
      </c>
      <c r="B12173" t="s">
        <v>1012</v>
      </c>
      <c r="C12173" t="s">
        <v>1013</v>
      </c>
      <c r="D12173" t="s">
        <v>1017</v>
      </c>
      <c r="E12173" t="s">
        <v>1015</v>
      </c>
      <c r="F12173" s="86">
        <v>1274082.5184732</v>
      </c>
    </row>
    <row r="12174" spans="1:6">
      <c r="A12174">
        <v>2017</v>
      </c>
      <c r="B12174" t="s">
        <v>1024</v>
      </c>
      <c r="C12174" t="s">
        <v>1013</v>
      </c>
      <c r="D12174" t="s">
        <v>1017</v>
      </c>
      <c r="E12174" t="s">
        <v>1015</v>
      </c>
      <c r="F12174" s="86">
        <v>1172489.83063813</v>
      </c>
    </row>
    <row r="12175" spans="1:6">
      <c r="A12175">
        <v>2018</v>
      </c>
      <c r="B12175" t="s">
        <v>1024</v>
      </c>
      <c r="C12175" t="s">
        <v>1013</v>
      </c>
      <c r="D12175" t="s">
        <v>1017</v>
      </c>
      <c r="E12175" t="s">
        <v>1015</v>
      </c>
      <c r="F12175" s="86">
        <v>1159003.48970931</v>
      </c>
    </row>
    <row r="12176" spans="1:6">
      <c r="A12176">
        <v>2019</v>
      </c>
      <c r="B12176" t="s">
        <v>1024</v>
      </c>
      <c r="C12176" t="s">
        <v>1013</v>
      </c>
      <c r="D12176" t="s">
        <v>1017</v>
      </c>
      <c r="E12176" t="s">
        <v>1015</v>
      </c>
      <c r="F12176" s="86">
        <v>1145031.71171979</v>
      </c>
    </row>
    <row r="12177" spans="1:6">
      <c r="A12177">
        <v>2020</v>
      </c>
      <c r="B12177" t="s">
        <v>1024</v>
      </c>
      <c r="C12177" t="s">
        <v>1013</v>
      </c>
      <c r="D12177" t="s">
        <v>1017</v>
      </c>
      <c r="E12177" t="s">
        <v>1015</v>
      </c>
      <c r="F12177" s="86">
        <v>1131605.33592064</v>
      </c>
    </row>
    <row r="12178" spans="1:6">
      <c r="A12178">
        <v>2021</v>
      </c>
      <c r="B12178" t="s">
        <v>1024</v>
      </c>
      <c r="C12178" t="s">
        <v>1013</v>
      </c>
      <c r="D12178" t="s">
        <v>1017</v>
      </c>
      <c r="E12178" t="s">
        <v>1015</v>
      </c>
      <c r="F12178" s="86">
        <v>1117832.48632801</v>
      </c>
    </row>
    <row r="12179" spans="1:6">
      <c r="A12179">
        <v>2022</v>
      </c>
      <c r="B12179" t="s">
        <v>1024</v>
      </c>
      <c r="C12179" t="s">
        <v>1013</v>
      </c>
      <c r="D12179" t="s">
        <v>1017</v>
      </c>
      <c r="E12179" t="s">
        <v>1015</v>
      </c>
      <c r="F12179" s="86">
        <v>1104100.28622245</v>
      </c>
    </row>
    <row r="12180" spans="1:6">
      <c r="A12180">
        <v>2023</v>
      </c>
      <c r="B12180" t="s">
        <v>1024</v>
      </c>
      <c r="C12180" t="s">
        <v>1013</v>
      </c>
      <c r="D12180" t="s">
        <v>1017</v>
      </c>
      <c r="E12180" t="s">
        <v>1015</v>
      </c>
      <c r="F12180" s="86">
        <v>1090454.54834676</v>
      </c>
    </row>
    <row r="12181" spans="1:6">
      <c r="A12181">
        <v>2024</v>
      </c>
      <c r="B12181" t="s">
        <v>1024</v>
      </c>
      <c r="C12181" t="s">
        <v>1013</v>
      </c>
      <c r="D12181" t="s">
        <v>1017</v>
      </c>
      <c r="E12181" t="s">
        <v>1015</v>
      </c>
      <c r="F12181" s="86">
        <v>1076949.49842057</v>
      </c>
    </row>
    <row r="12182" spans="1:6">
      <c r="A12182">
        <v>2025</v>
      </c>
      <c r="B12182" t="s">
        <v>1024</v>
      </c>
      <c r="C12182" t="s">
        <v>1013</v>
      </c>
      <c r="D12182" t="s">
        <v>1017</v>
      </c>
      <c r="E12182" t="s">
        <v>1015</v>
      </c>
      <c r="F12182" s="86">
        <v>1063658.4818051299</v>
      </c>
    </row>
    <row r="12183" spans="1:6">
      <c r="A12183">
        <v>2026</v>
      </c>
      <c r="B12183" t="s">
        <v>1024</v>
      </c>
      <c r="C12183" t="s">
        <v>1013</v>
      </c>
      <c r="D12183" t="s">
        <v>1017</v>
      </c>
      <c r="E12183" t="s">
        <v>1015</v>
      </c>
      <c r="F12183" s="86">
        <v>1050782.62927087</v>
      </c>
    </row>
    <row r="12184" spans="1:6">
      <c r="A12184">
        <v>2027</v>
      </c>
      <c r="B12184" t="s">
        <v>1024</v>
      </c>
      <c r="C12184" t="s">
        <v>1013</v>
      </c>
      <c r="D12184" t="s">
        <v>1017</v>
      </c>
      <c r="E12184" t="s">
        <v>1015</v>
      </c>
      <c r="F12184" s="86">
        <v>1038563.77449617</v>
      </c>
    </row>
    <row r="12185" spans="1:6">
      <c r="A12185">
        <v>2028</v>
      </c>
      <c r="B12185" t="s">
        <v>1024</v>
      </c>
      <c r="C12185" t="s">
        <v>1013</v>
      </c>
      <c r="D12185" t="s">
        <v>1017</v>
      </c>
      <c r="E12185" t="s">
        <v>1015</v>
      </c>
      <c r="F12185" s="86">
        <v>1027061.1489225799</v>
      </c>
    </row>
    <row r="12186" spans="1:6">
      <c r="A12186">
        <v>2029</v>
      </c>
      <c r="B12186" t="s">
        <v>1024</v>
      </c>
      <c r="C12186" t="s">
        <v>1013</v>
      </c>
      <c r="D12186" t="s">
        <v>1017</v>
      </c>
      <c r="E12186" t="s">
        <v>1015</v>
      </c>
      <c r="F12186" s="86">
        <v>1016467.54413313</v>
      </c>
    </row>
    <row r="12187" spans="1:6">
      <c r="A12187">
        <v>2030</v>
      </c>
      <c r="B12187" t="s">
        <v>1024</v>
      </c>
      <c r="C12187" t="s">
        <v>1013</v>
      </c>
      <c r="D12187" t="s">
        <v>1017</v>
      </c>
      <c r="E12187" t="s">
        <v>1015</v>
      </c>
      <c r="F12187" s="86">
        <v>1006744.39496521</v>
      </c>
    </row>
    <row r="12188" spans="1:6">
      <c r="A12188">
        <v>2031</v>
      </c>
      <c r="B12188" t="s">
        <v>1024</v>
      </c>
      <c r="C12188" t="s">
        <v>1013</v>
      </c>
      <c r="D12188" t="s">
        <v>1017</v>
      </c>
      <c r="E12188" t="s">
        <v>1015</v>
      </c>
      <c r="F12188" s="86">
        <v>998202.66023911501</v>
      </c>
    </row>
    <row r="12189" spans="1:6">
      <c r="A12189">
        <v>2032</v>
      </c>
      <c r="B12189" t="s">
        <v>1024</v>
      </c>
      <c r="C12189" t="s">
        <v>1013</v>
      </c>
      <c r="D12189" t="s">
        <v>1017</v>
      </c>
      <c r="E12189" t="s">
        <v>1015</v>
      </c>
      <c r="F12189" s="86">
        <v>990537.54827833106</v>
      </c>
    </row>
    <row r="12190" spans="1:6">
      <c r="A12190">
        <v>2033</v>
      </c>
      <c r="B12190" t="s">
        <v>1024</v>
      </c>
      <c r="C12190" t="s">
        <v>1013</v>
      </c>
      <c r="D12190" t="s">
        <v>1017</v>
      </c>
      <c r="E12190" t="s">
        <v>1015</v>
      </c>
      <c r="F12190" s="86">
        <v>983833.13250809605</v>
      </c>
    </row>
    <row r="12191" spans="1:6">
      <c r="A12191">
        <v>2034</v>
      </c>
      <c r="B12191" t="s">
        <v>1024</v>
      </c>
      <c r="C12191" t="s">
        <v>1013</v>
      </c>
      <c r="D12191" t="s">
        <v>1017</v>
      </c>
      <c r="E12191" t="s">
        <v>1015</v>
      </c>
      <c r="F12191" s="86">
        <v>977898.310750479</v>
      </c>
    </row>
    <row r="12192" spans="1:6">
      <c r="A12192">
        <v>2035</v>
      </c>
      <c r="B12192" t="s">
        <v>1024</v>
      </c>
      <c r="C12192" t="s">
        <v>1013</v>
      </c>
      <c r="D12192" t="s">
        <v>1017</v>
      </c>
      <c r="E12192" t="s">
        <v>1015</v>
      </c>
      <c r="F12192" s="86">
        <v>972435.76850463205</v>
      </c>
    </row>
    <row r="12193" spans="1:6">
      <c r="A12193">
        <v>2036</v>
      </c>
      <c r="B12193" t="s">
        <v>1024</v>
      </c>
      <c r="C12193" t="s">
        <v>1013</v>
      </c>
      <c r="D12193" t="s">
        <v>1017</v>
      </c>
      <c r="E12193" t="s">
        <v>1015</v>
      </c>
      <c r="F12193" s="86">
        <v>967325.93147627695</v>
      </c>
    </row>
    <row r="12194" spans="1:6">
      <c r="A12194">
        <v>2037</v>
      </c>
      <c r="B12194" t="s">
        <v>1024</v>
      </c>
      <c r="C12194" t="s">
        <v>1013</v>
      </c>
      <c r="D12194" t="s">
        <v>1017</v>
      </c>
      <c r="E12194" t="s">
        <v>1015</v>
      </c>
      <c r="F12194" s="86">
        <v>962165.27544628095</v>
      </c>
    </row>
    <row r="12195" spans="1:6">
      <c r="A12195">
        <v>2038</v>
      </c>
      <c r="B12195" t="s">
        <v>1024</v>
      </c>
      <c r="C12195" t="s">
        <v>1013</v>
      </c>
      <c r="D12195" t="s">
        <v>1017</v>
      </c>
      <c r="E12195" t="s">
        <v>1015</v>
      </c>
      <c r="F12195" s="86">
        <v>957014.84750879696</v>
      </c>
    </row>
    <row r="12196" spans="1:6">
      <c r="A12196">
        <v>2039</v>
      </c>
      <c r="B12196" t="s">
        <v>1024</v>
      </c>
      <c r="C12196" t="s">
        <v>1013</v>
      </c>
      <c r="D12196" t="s">
        <v>1017</v>
      </c>
      <c r="E12196" t="s">
        <v>1015</v>
      </c>
      <c r="F12196" s="86">
        <v>951721.32316194905</v>
      </c>
    </row>
    <row r="12197" spans="1:6">
      <c r="A12197">
        <v>2040</v>
      </c>
      <c r="B12197" t="s">
        <v>1024</v>
      </c>
      <c r="C12197" t="s">
        <v>1013</v>
      </c>
      <c r="D12197" t="s">
        <v>1017</v>
      </c>
      <c r="E12197" t="s">
        <v>1015</v>
      </c>
      <c r="F12197" s="86">
        <v>946291.093628795</v>
      </c>
    </row>
    <row r="12198" spans="1:6">
      <c r="A12198">
        <v>2041</v>
      </c>
      <c r="B12198" t="s">
        <v>1024</v>
      </c>
      <c r="C12198" t="s">
        <v>1013</v>
      </c>
      <c r="D12198" t="s">
        <v>1017</v>
      </c>
      <c r="E12198" t="s">
        <v>1015</v>
      </c>
      <c r="F12198" s="86">
        <v>940656.56341422605</v>
      </c>
    </row>
    <row r="12199" spans="1:6">
      <c r="A12199">
        <v>2042</v>
      </c>
      <c r="B12199" t="s">
        <v>1024</v>
      </c>
      <c r="C12199" t="s">
        <v>1013</v>
      </c>
      <c r="D12199" t="s">
        <v>1017</v>
      </c>
      <c r="E12199" t="s">
        <v>1015</v>
      </c>
      <c r="F12199" s="86">
        <v>934983.12527805602</v>
      </c>
    </row>
    <row r="12200" spans="1:6">
      <c r="A12200">
        <v>2043</v>
      </c>
      <c r="B12200" t="s">
        <v>1024</v>
      </c>
      <c r="C12200" t="s">
        <v>1013</v>
      </c>
      <c r="D12200" t="s">
        <v>1017</v>
      </c>
      <c r="E12200" t="s">
        <v>1015</v>
      </c>
      <c r="F12200" s="86">
        <v>929283.92599537503</v>
      </c>
    </row>
    <row r="12201" spans="1:6">
      <c r="A12201">
        <v>2044</v>
      </c>
      <c r="B12201" t="s">
        <v>1024</v>
      </c>
      <c r="C12201" t="s">
        <v>1013</v>
      </c>
      <c r="D12201" t="s">
        <v>1017</v>
      </c>
      <c r="E12201" t="s">
        <v>1015</v>
      </c>
      <c r="F12201" s="86">
        <v>923512.12280724698</v>
      </c>
    </row>
    <row r="12202" spans="1:6">
      <c r="A12202">
        <v>2045</v>
      </c>
      <c r="B12202" t="s">
        <v>1024</v>
      </c>
      <c r="C12202" t="s">
        <v>1013</v>
      </c>
      <c r="D12202" t="s">
        <v>1017</v>
      </c>
      <c r="E12202" t="s">
        <v>1015</v>
      </c>
      <c r="F12202" s="86">
        <v>917827.96227834094</v>
      </c>
    </row>
    <row r="12203" spans="1:6">
      <c r="A12203">
        <v>2046</v>
      </c>
      <c r="B12203" t="s">
        <v>1024</v>
      </c>
      <c r="C12203" t="s">
        <v>1013</v>
      </c>
      <c r="D12203" t="s">
        <v>1017</v>
      </c>
      <c r="E12203" t="s">
        <v>1015</v>
      </c>
      <c r="F12203" s="86">
        <v>912128.54370567203</v>
      </c>
    </row>
    <row r="12204" spans="1:6">
      <c r="A12204">
        <v>2047</v>
      </c>
      <c r="B12204" t="s">
        <v>1024</v>
      </c>
      <c r="C12204" t="s">
        <v>1013</v>
      </c>
      <c r="D12204" t="s">
        <v>1017</v>
      </c>
      <c r="E12204" t="s">
        <v>1015</v>
      </c>
      <c r="F12204" s="86">
        <v>906381.99394404201</v>
      </c>
    </row>
    <row r="12205" spans="1:6">
      <c r="A12205">
        <v>2048</v>
      </c>
      <c r="B12205" t="s">
        <v>1024</v>
      </c>
      <c r="C12205" t="s">
        <v>1013</v>
      </c>
      <c r="D12205" t="s">
        <v>1017</v>
      </c>
      <c r="E12205" t="s">
        <v>1015</v>
      </c>
      <c r="F12205" s="86">
        <v>900592.99219429097</v>
      </c>
    </row>
    <row r="12206" spans="1:6">
      <c r="A12206">
        <v>2049</v>
      </c>
      <c r="B12206" t="s">
        <v>1024</v>
      </c>
      <c r="C12206" t="s">
        <v>1013</v>
      </c>
      <c r="D12206" t="s">
        <v>1017</v>
      </c>
      <c r="E12206" t="s">
        <v>1015</v>
      </c>
      <c r="F12206" s="86">
        <v>894843.15298991802</v>
      </c>
    </row>
    <row r="12207" spans="1:6">
      <c r="A12207">
        <v>2050</v>
      </c>
      <c r="B12207" t="s">
        <v>1024</v>
      </c>
      <c r="C12207" t="s">
        <v>1013</v>
      </c>
      <c r="D12207" t="s">
        <v>1017</v>
      </c>
      <c r="E12207" t="s">
        <v>1015</v>
      </c>
      <c r="F12207" s="86">
        <v>889079.359628201</v>
      </c>
    </row>
    <row r="12208" spans="1:6">
      <c r="A12208">
        <v>2017</v>
      </c>
      <c r="B12208" t="s">
        <v>1025</v>
      </c>
      <c r="C12208" t="s">
        <v>1013</v>
      </c>
      <c r="D12208" t="s">
        <v>1017</v>
      </c>
      <c r="E12208" t="s">
        <v>1015</v>
      </c>
      <c r="F12208" s="86">
        <v>594109.96540676197</v>
      </c>
    </row>
    <row r="12209" spans="1:6">
      <c r="A12209">
        <v>2018</v>
      </c>
      <c r="B12209" t="s">
        <v>1025</v>
      </c>
      <c r="C12209" t="s">
        <v>1013</v>
      </c>
      <c r="D12209" t="s">
        <v>1017</v>
      </c>
      <c r="E12209" t="s">
        <v>1015</v>
      </c>
      <c r="F12209" s="86">
        <v>608853.22982063505</v>
      </c>
    </row>
    <row r="12210" spans="1:6">
      <c r="A12210">
        <v>2019</v>
      </c>
      <c r="B12210" t="s">
        <v>1025</v>
      </c>
      <c r="C12210" t="s">
        <v>1013</v>
      </c>
      <c r="D12210" t="s">
        <v>1017</v>
      </c>
      <c r="E12210" t="s">
        <v>1015</v>
      </c>
      <c r="F12210" s="86">
        <v>623419.65004748804</v>
      </c>
    </row>
    <row r="12211" spans="1:6">
      <c r="A12211">
        <v>2020</v>
      </c>
      <c r="B12211" t="s">
        <v>1025</v>
      </c>
      <c r="C12211" t="s">
        <v>1013</v>
      </c>
      <c r="D12211" t="s">
        <v>1017</v>
      </c>
      <c r="E12211" t="s">
        <v>1015</v>
      </c>
      <c r="F12211" s="86">
        <v>637558.37784482399</v>
      </c>
    </row>
    <row r="12212" spans="1:6">
      <c r="A12212">
        <v>2021</v>
      </c>
      <c r="B12212" t="s">
        <v>1025</v>
      </c>
      <c r="C12212" t="s">
        <v>1013</v>
      </c>
      <c r="D12212" t="s">
        <v>1017</v>
      </c>
      <c r="E12212" t="s">
        <v>1015</v>
      </c>
      <c r="F12212" s="86">
        <v>651321.16871368804</v>
      </c>
    </row>
    <row r="12213" spans="1:6">
      <c r="A12213">
        <v>2022</v>
      </c>
      <c r="B12213" t="s">
        <v>1025</v>
      </c>
      <c r="C12213" t="s">
        <v>1013</v>
      </c>
      <c r="D12213" t="s">
        <v>1017</v>
      </c>
      <c r="E12213" t="s">
        <v>1015</v>
      </c>
      <c r="F12213" s="86">
        <v>664707.11336054897</v>
      </c>
    </row>
    <row r="12214" spans="1:6">
      <c r="A12214">
        <v>2023</v>
      </c>
      <c r="B12214" t="s">
        <v>1025</v>
      </c>
      <c r="C12214" t="s">
        <v>1013</v>
      </c>
      <c r="D12214" t="s">
        <v>1017</v>
      </c>
      <c r="E12214" t="s">
        <v>1015</v>
      </c>
      <c r="F12214" s="86">
        <v>677593.52779635298</v>
      </c>
    </row>
    <row r="12215" spans="1:6">
      <c r="A12215">
        <v>2024</v>
      </c>
      <c r="B12215" t="s">
        <v>1025</v>
      </c>
      <c r="C12215" t="s">
        <v>1013</v>
      </c>
      <c r="D12215" t="s">
        <v>1017</v>
      </c>
      <c r="E12215" t="s">
        <v>1015</v>
      </c>
      <c r="F12215" s="86">
        <v>690062.526910746</v>
      </c>
    </row>
    <row r="12216" spans="1:6">
      <c r="A12216">
        <v>2025</v>
      </c>
      <c r="B12216" t="s">
        <v>1025</v>
      </c>
      <c r="C12216" t="s">
        <v>1013</v>
      </c>
      <c r="D12216" t="s">
        <v>1017</v>
      </c>
      <c r="E12216" t="s">
        <v>1015</v>
      </c>
      <c r="F12216" s="86">
        <v>702014.83251960902</v>
      </c>
    </row>
    <row r="12217" spans="1:6">
      <c r="A12217">
        <v>2026</v>
      </c>
      <c r="B12217" t="s">
        <v>1025</v>
      </c>
      <c r="C12217" t="s">
        <v>1013</v>
      </c>
      <c r="D12217" t="s">
        <v>1017</v>
      </c>
      <c r="E12217" t="s">
        <v>1015</v>
      </c>
      <c r="F12217" s="86">
        <v>713557.45729028096</v>
      </c>
    </row>
    <row r="12218" spans="1:6">
      <c r="A12218">
        <v>2027</v>
      </c>
      <c r="B12218" t="s">
        <v>1025</v>
      </c>
      <c r="C12218" t="s">
        <v>1013</v>
      </c>
      <c r="D12218" t="s">
        <v>1017</v>
      </c>
      <c r="E12218" t="s">
        <v>1015</v>
      </c>
      <c r="F12218" s="86">
        <v>724632.01503794803</v>
      </c>
    </row>
    <row r="12219" spans="1:6">
      <c r="A12219">
        <v>2028</v>
      </c>
      <c r="B12219" t="s">
        <v>1025</v>
      </c>
      <c r="C12219" t="s">
        <v>1013</v>
      </c>
      <c r="D12219" t="s">
        <v>1017</v>
      </c>
      <c r="E12219" t="s">
        <v>1015</v>
      </c>
      <c r="F12219" s="86">
        <v>735185.20539130503</v>
      </c>
    </row>
    <row r="12220" spans="1:6">
      <c r="A12220">
        <v>2029</v>
      </c>
      <c r="B12220" t="s">
        <v>1025</v>
      </c>
      <c r="C12220" t="s">
        <v>1013</v>
      </c>
      <c r="D12220" t="s">
        <v>1017</v>
      </c>
      <c r="E12220" t="s">
        <v>1015</v>
      </c>
      <c r="F12220" s="86">
        <v>745198.45432526397</v>
      </c>
    </row>
    <row r="12221" spans="1:6">
      <c r="A12221">
        <v>2030</v>
      </c>
      <c r="B12221" t="s">
        <v>1025</v>
      </c>
      <c r="C12221" t="s">
        <v>1013</v>
      </c>
      <c r="D12221" t="s">
        <v>1017</v>
      </c>
      <c r="E12221" t="s">
        <v>1015</v>
      </c>
      <c r="F12221" s="86">
        <v>754332.41137598001</v>
      </c>
    </row>
    <row r="12222" spans="1:6">
      <c r="A12222">
        <v>2031</v>
      </c>
      <c r="B12222" t="s">
        <v>1025</v>
      </c>
      <c r="C12222" t="s">
        <v>1013</v>
      </c>
      <c r="D12222" t="s">
        <v>1017</v>
      </c>
      <c r="E12222" t="s">
        <v>1015</v>
      </c>
      <c r="F12222" s="86">
        <v>762567.12835101504</v>
      </c>
    </row>
    <row r="12223" spans="1:6">
      <c r="A12223">
        <v>2032</v>
      </c>
      <c r="B12223" t="s">
        <v>1025</v>
      </c>
      <c r="C12223" t="s">
        <v>1013</v>
      </c>
      <c r="D12223" t="s">
        <v>1017</v>
      </c>
      <c r="E12223" t="s">
        <v>1015</v>
      </c>
      <c r="F12223" s="86">
        <v>769722.78326490102</v>
      </c>
    </row>
    <row r="12224" spans="1:6">
      <c r="A12224">
        <v>2033</v>
      </c>
      <c r="B12224" t="s">
        <v>1025</v>
      </c>
      <c r="C12224" t="s">
        <v>1013</v>
      </c>
      <c r="D12224" t="s">
        <v>1017</v>
      </c>
      <c r="E12224" t="s">
        <v>1015</v>
      </c>
      <c r="F12224" s="86">
        <v>775932.02402625605</v>
      </c>
    </row>
    <row r="12225" spans="1:6">
      <c r="A12225">
        <v>2034</v>
      </c>
      <c r="B12225" t="s">
        <v>1025</v>
      </c>
      <c r="C12225" t="s">
        <v>1013</v>
      </c>
      <c r="D12225" t="s">
        <v>1017</v>
      </c>
      <c r="E12225" t="s">
        <v>1015</v>
      </c>
      <c r="F12225" s="86">
        <v>781269.39109785296</v>
      </c>
    </row>
    <row r="12226" spans="1:6">
      <c r="A12226">
        <v>2035</v>
      </c>
      <c r="B12226" t="s">
        <v>1025</v>
      </c>
      <c r="C12226" t="s">
        <v>1013</v>
      </c>
      <c r="D12226" t="s">
        <v>1017</v>
      </c>
      <c r="E12226" t="s">
        <v>1015</v>
      </c>
      <c r="F12226" s="86">
        <v>785635.56509040797</v>
      </c>
    </row>
    <row r="12227" spans="1:6">
      <c r="A12227">
        <v>2036</v>
      </c>
      <c r="B12227" t="s">
        <v>1025</v>
      </c>
      <c r="C12227" t="s">
        <v>1013</v>
      </c>
      <c r="D12227" t="s">
        <v>1017</v>
      </c>
      <c r="E12227" t="s">
        <v>1015</v>
      </c>
      <c r="F12227" s="86">
        <v>789381.60191516404</v>
      </c>
    </row>
    <row r="12228" spans="1:6">
      <c r="A12228">
        <v>2037</v>
      </c>
      <c r="B12228" t="s">
        <v>1025</v>
      </c>
      <c r="C12228" t="s">
        <v>1013</v>
      </c>
      <c r="D12228" t="s">
        <v>1017</v>
      </c>
      <c r="E12228" t="s">
        <v>1015</v>
      </c>
      <c r="F12228" s="86">
        <v>792505.13004828698</v>
      </c>
    </row>
    <row r="12229" spans="1:6">
      <c r="A12229">
        <v>2038</v>
      </c>
      <c r="B12229" t="s">
        <v>1025</v>
      </c>
      <c r="C12229" t="s">
        <v>1013</v>
      </c>
      <c r="D12229" t="s">
        <v>1017</v>
      </c>
      <c r="E12229" t="s">
        <v>1015</v>
      </c>
      <c r="F12229" s="86">
        <v>795293.43031029298</v>
      </c>
    </row>
    <row r="12230" spans="1:6">
      <c r="A12230">
        <v>2039</v>
      </c>
      <c r="B12230" t="s">
        <v>1025</v>
      </c>
      <c r="C12230" t="s">
        <v>1013</v>
      </c>
      <c r="D12230" t="s">
        <v>1017</v>
      </c>
      <c r="E12230" t="s">
        <v>1015</v>
      </c>
      <c r="F12230" s="86">
        <v>797706.72481542605</v>
      </c>
    </row>
    <row r="12231" spans="1:6">
      <c r="A12231">
        <v>2040</v>
      </c>
      <c r="B12231" t="s">
        <v>1025</v>
      </c>
      <c r="C12231" t="s">
        <v>1013</v>
      </c>
      <c r="D12231" t="s">
        <v>1017</v>
      </c>
      <c r="E12231" t="s">
        <v>1015</v>
      </c>
      <c r="F12231" s="86">
        <v>799999.38693286094</v>
      </c>
    </row>
    <row r="12232" spans="1:6">
      <c r="A12232">
        <v>2041</v>
      </c>
      <c r="B12232" t="s">
        <v>1025</v>
      </c>
      <c r="C12232" t="s">
        <v>1013</v>
      </c>
      <c r="D12232" t="s">
        <v>1017</v>
      </c>
      <c r="E12232" t="s">
        <v>1015</v>
      </c>
      <c r="F12232" s="86">
        <v>802132.59513481404</v>
      </c>
    </row>
    <row r="12233" spans="1:6">
      <c r="A12233">
        <v>2042</v>
      </c>
      <c r="B12233" t="s">
        <v>1025</v>
      </c>
      <c r="C12233" t="s">
        <v>1013</v>
      </c>
      <c r="D12233" t="s">
        <v>1017</v>
      </c>
      <c r="E12233" t="s">
        <v>1015</v>
      </c>
      <c r="F12233" s="86">
        <v>804271.11274320795</v>
      </c>
    </row>
    <row r="12234" spans="1:6">
      <c r="A12234">
        <v>2043</v>
      </c>
      <c r="B12234" t="s">
        <v>1025</v>
      </c>
      <c r="C12234" t="s">
        <v>1013</v>
      </c>
      <c r="D12234" t="s">
        <v>1017</v>
      </c>
      <c r="E12234" t="s">
        <v>1015</v>
      </c>
      <c r="F12234" s="86">
        <v>806285.970196952</v>
      </c>
    </row>
    <row r="12235" spans="1:6">
      <c r="A12235">
        <v>2044</v>
      </c>
      <c r="B12235" t="s">
        <v>1025</v>
      </c>
      <c r="C12235" t="s">
        <v>1013</v>
      </c>
      <c r="D12235" t="s">
        <v>1017</v>
      </c>
      <c r="E12235" t="s">
        <v>1015</v>
      </c>
      <c r="F12235" s="86">
        <v>808359.05042800005</v>
      </c>
    </row>
    <row r="12236" spans="1:6">
      <c r="A12236">
        <v>2045</v>
      </c>
      <c r="B12236" t="s">
        <v>1025</v>
      </c>
      <c r="C12236" t="s">
        <v>1013</v>
      </c>
      <c r="D12236" t="s">
        <v>1017</v>
      </c>
      <c r="E12236" t="s">
        <v>1015</v>
      </c>
      <c r="F12236" s="86">
        <v>810403.82969436306</v>
      </c>
    </row>
    <row r="12237" spans="1:6">
      <c r="A12237">
        <v>2046</v>
      </c>
      <c r="B12237" t="s">
        <v>1025</v>
      </c>
      <c r="C12237" t="s">
        <v>1013</v>
      </c>
      <c r="D12237" t="s">
        <v>1017</v>
      </c>
      <c r="E12237" t="s">
        <v>1015</v>
      </c>
      <c r="F12237" s="86">
        <v>812374.54406098998</v>
      </c>
    </row>
    <row r="12238" spans="1:6">
      <c r="A12238">
        <v>2047</v>
      </c>
      <c r="B12238" t="s">
        <v>1025</v>
      </c>
      <c r="C12238" t="s">
        <v>1013</v>
      </c>
      <c r="D12238" t="s">
        <v>1017</v>
      </c>
      <c r="E12238" t="s">
        <v>1015</v>
      </c>
      <c r="F12238" s="86">
        <v>814313.76750803203</v>
      </c>
    </row>
    <row r="12239" spans="1:6">
      <c r="A12239">
        <v>2048</v>
      </c>
      <c r="B12239" t="s">
        <v>1025</v>
      </c>
      <c r="C12239" t="s">
        <v>1013</v>
      </c>
      <c r="D12239" t="s">
        <v>1017</v>
      </c>
      <c r="E12239" t="s">
        <v>1015</v>
      </c>
      <c r="F12239" s="86">
        <v>816130.73394102405</v>
      </c>
    </row>
    <row r="12240" spans="1:6">
      <c r="A12240">
        <v>2049</v>
      </c>
      <c r="B12240" t="s">
        <v>1025</v>
      </c>
      <c r="C12240" t="s">
        <v>1013</v>
      </c>
      <c r="D12240" t="s">
        <v>1017</v>
      </c>
      <c r="E12240" t="s">
        <v>1015</v>
      </c>
      <c r="F12240" s="86">
        <v>817985.87676065299</v>
      </c>
    </row>
    <row r="12241" spans="1:6">
      <c r="A12241">
        <v>2050</v>
      </c>
      <c r="B12241" t="s">
        <v>1025</v>
      </c>
      <c r="C12241" t="s">
        <v>1013</v>
      </c>
      <c r="D12241" t="s">
        <v>1017</v>
      </c>
      <c r="E12241" t="s">
        <v>1015</v>
      </c>
      <c r="F12241" s="86">
        <v>819801.46459866897</v>
      </c>
    </row>
    <row r="12242" spans="1:6">
      <c r="A12242">
        <v>2017</v>
      </c>
      <c r="B12242" t="s">
        <v>1026</v>
      </c>
      <c r="C12242" t="s">
        <v>1013</v>
      </c>
      <c r="D12242" t="s">
        <v>1017</v>
      </c>
      <c r="E12242" t="s">
        <v>1015</v>
      </c>
      <c r="F12242" s="86">
        <v>1146704.8028974801</v>
      </c>
    </row>
    <row r="12243" spans="1:6">
      <c r="A12243">
        <v>2018</v>
      </c>
      <c r="B12243" t="s">
        <v>1026</v>
      </c>
      <c r="C12243" t="s">
        <v>1013</v>
      </c>
      <c r="D12243" t="s">
        <v>1017</v>
      </c>
      <c r="E12243" t="s">
        <v>1015</v>
      </c>
      <c r="F12243" s="86">
        <v>1167766.9883061</v>
      </c>
    </row>
    <row r="12244" spans="1:6">
      <c r="A12244">
        <v>2019</v>
      </c>
      <c r="B12244" t="s">
        <v>1026</v>
      </c>
      <c r="C12244" t="s">
        <v>1013</v>
      </c>
      <c r="D12244" t="s">
        <v>1017</v>
      </c>
      <c r="E12244" t="s">
        <v>1015</v>
      </c>
      <c r="F12244" s="86">
        <v>1188420.60718992</v>
      </c>
    </row>
    <row r="12245" spans="1:6">
      <c r="A12245">
        <v>2020</v>
      </c>
      <c r="B12245" t="s">
        <v>1026</v>
      </c>
      <c r="C12245" t="s">
        <v>1013</v>
      </c>
      <c r="D12245" t="s">
        <v>1017</v>
      </c>
      <c r="E12245" t="s">
        <v>1015</v>
      </c>
      <c r="F12245" s="86">
        <v>1201850.7690713201</v>
      </c>
    </row>
    <row r="12246" spans="1:6">
      <c r="A12246">
        <v>2021</v>
      </c>
      <c r="B12246" t="s">
        <v>1026</v>
      </c>
      <c r="C12246" t="s">
        <v>1013</v>
      </c>
      <c r="D12246" t="s">
        <v>1017</v>
      </c>
      <c r="E12246" t="s">
        <v>1015</v>
      </c>
      <c r="F12246" s="86">
        <v>1215153.56371781</v>
      </c>
    </row>
    <row r="12247" spans="1:6">
      <c r="A12247">
        <v>2022</v>
      </c>
      <c r="B12247" t="s">
        <v>1026</v>
      </c>
      <c r="C12247" t="s">
        <v>1013</v>
      </c>
      <c r="D12247" t="s">
        <v>1017</v>
      </c>
      <c r="E12247" t="s">
        <v>1015</v>
      </c>
      <c r="F12247" s="86">
        <v>1228348.95517257</v>
      </c>
    </row>
    <row r="12248" spans="1:6">
      <c r="A12248">
        <v>2023</v>
      </c>
      <c r="B12248" t="s">
        <v>1026</v>
      </c>
      <c r="C12248" t="s">
        <v>1013</v>
      </c>
      <c r="D12248" t="s">
        <v>1017</v>
      </c>
      <c r="E12248" t="s">
        <v>1015</v>
      </c>
      <c r="F12248" s="86">
        <v>1240732.8189611901</v>
      </c>
    </row>
    <row r="12249" spans="1:6">
      <c r="A12249">
        <v>2024</v>
      </c>
      <c r="B12249" t="s">
        <v>1026</v>
      </c>
      <c r="C12249" t="s">
        <v>1013</v>
      </c>
      <c r="D12249" t="s">
        <v>1017</v>
      </c>
      <c r="E12249" t="s">
        <v>1015</v>
      </c>
      <c r="F12249" s="86">
        <v>1252433.2826545599</v>
      </c>
    </row>
    <row r="12250" spans="1:6">
      <c r="A12250">
        <v>2025</v>
      </c>
      <c r="B12250" t="s">
        <v>1026</v>
      </c>
      <c r="C12250" t="s">
        <v>1013</v>
      </c>
      <c r="D12250" t="s">
        <v>1017</v>
      </c>
      <c r="E12250" t="s">
        <v>1015</v>
      </c>
      <c r="F12250" s="86">
        <v>1263669.9894401601</v>
      </c>
    </row>
    <row r="12251" spans="1:6">
      <c r="A12251">
        <v>2026</v>
      </c>
      <c r="B12251" t="s">
        <v>1026</v>
      </c>
      <c r="C12251" t="s">
        <v>1013</v>
      </c>
      <c r="D12251" t="s">
        <v>1017</v>
      </c>
      <c r="E12251" t="s">
        <v>1015</v>
      </c>
      <c r="F12251" s="86">
        <v>1274347.6377163699</v>
      </c>
    </row>
    <row r="12252" spans="1:6">
      <c r="A12252">
        <v>2027</v>
      </c>
      <c r="B12252" t="s">
        <v>1026</v>
      </c>
      <c r="C12252" t="s">
        <v>1013</v>
      </c>
      <c r="D12252" t="s">
        <v>1017</v>
      </c>
      <c r="E12252" t="s">
        <v>1015</v>
      </c>
      <c r="F12252" s="86">
        <v>1284831.4592191901</v>
      </c>
    </row>
    <row r="12253" spans="1:6">
      <c r="A12253">
        <v>2028</v>
      </c>
      <c r="B12253" t="s">
        <v>1026</v>
      </c>
      <c r="C12253" t="s">
        <v>1013</v>
      </c>
      <c r="D12253" t="s">
        <v>1017</v>
      </c>
      <c r="E12253" t="s">
        <v>1015</v>
      </c>
      <c r="F12253" s="86">
        <v>1294692.1959019201</v>
      </c>
    </row>
    <row r="12254" spans="1:6">
      <c r="A12254">
        <v>2029</v>
      </c>
      <c r="B12254" t="s">
        <v>1026</v>
      </c>
      <c r="C12254" t="s">
        <v>1013</v>
      </c>
      <c r="D12254" t="s">
        <v>1017</v>
      </c>
      <c r="E12254" t="s">
        <v>1015</v>
      </c>
      <c r="F12254" s="86">
        <v>1304054.1428105501</v>
      </c>
    </row>
    <row r="12255" spans="1:6">
      <c r="A12255">
        <v>2030</v>
      </c>
      <c r="B12255" t="s">
        <v>1026</v>
      </c>
      <c r="C12255" t="s">
        <v>1013</v>
      </c>
      <c r="D12255" t="s">
        <v>1017</v>
      </c>
      <c r="E12255" t="s">
        <v>1015</v>
      </c>
      <c r="F12255" s="86">
        <v>1312289.7346348099</v>
      </c>
    </row>
    <row r="12256" spans="1:6">
      <c r="A12256">
        <v>2031</v>
      </c>
      <c r="B12256" t="s">
        <v>1026</v>
      </c>
      <c r="C12256" t="s">
        <v>1013</v>
      </c>
      <c r="D12256" t="s">
        <v>1017</v>
      </c>
      <c r="E12256" t="s">
        <v>1015</v>
      </c>
      <c r="F12256" s="86">
        <v>1319634.3651525001</v>
      </c>
    </row>
    <row r="12257" spans="1:6">
      <c r="A12257">
        <v>2032</v>
      </c>
      <c r="B12257" t="s">
        <v>1026</v>
      </c>
      <c r="C12257" t="s">
        <v>1013</v>
      </c>
      <c r="D12257" t="s">
        <v>1017</v>
      </c>
      <c r="E12257" t="s">
        <v>1015</v>
      </c>
      <c r="F12257" s="86">
        <v>1325798.3105903401</v>
      </c>
    </row>
    <row r="12258" spans="1:6">
      <c r="A12258">
        <v>2033</v>
      </c>
      <c r="B12258" t="s">
        <v>1026</v>
      </c>
      <c r="C12258" t="s">
        <v>1013</v>
      </c>
      <c r="D12258" t="s">
        <v>1017</v>
      </c>
      <c r="E12258" t="s">
        <v>1015</v>
      </c>
      <c r="F12258" s="86">
        <v>1330633.17410883</v>
      </c>
    </row>
    <row r="12259" spans="1:6">
      <c r="A12259">
        <v>2034</v>
      </c>
      <c r="B12259" t="s">
        <v>1026</v>
      </c>
      <c r="C12259" t="s">
        <v>1013</v>
      </c>
      <c r="D12259" t="s">
        <v>1017</v>
      </c>
      <c r="E12259" t="s">
        <v>1015</v>
      </c>
      <c r="F12259" s="86">
        <v>1334306.89762101</v>
      </c>
    </row>
    <row r="12260" spans="1:6">
      <c r="A12260">
        <v>2035</v>
      </c>
      <c r="B12260" t="s">
        <v>1026</v>
      </c>
      <c r="C12260" t="s">
        <v>1013</v>
      </c>
      <c r="D12260" t="s">
        <v>1017</v>
      </c>
      <c r="E12260" t="s">
        <v>1015</v>
      </c>
      <c r="F12260" s="86">
        <v>1336716.4318740901</v>
      </c>
    </row>
    <row r="12261" spans="1:6">
      <c r="A12261">
        <v>2036</v>
      </c>
      <c r="B12261" t="s">
        <v>1026</v>
      </c>
      <c r="C12261" t="s">
        <v>1013</v>
      </c>
      <c r="D12261" t="s">
        <v>1017</v>
      </c>
      <c r="E12261" t="s">
        <v>1015</v>
      </c>
      <c r="F12261" s="86">
        <v>1338281.2793433301</v>
      </c>
    </row>
    <row r="12262" spans="1:6">
      <c r="A12262">
        <v>2037</v>
      </c>
      <c r="B12262" t="s">
        <v>1026</v>
      </c>
      <c r="C12262" t="s">
        <v>1013</v>
      </c>
      <c r="D12262" t="s">
        <v>1017</v>
      </c>
      <c r="E12262" t="s">
        <v>1015</v>
      </c>
      <c r="F12262" s="86">
        <v>1338867.5719876201</v>
      </c>
    </row>
    <row r="12263" spans="1:6">
      <c r="A12263">
        <v>2038</v>
      </c>
      <c r="B12263" t="s">
        <v>1026</v>
      </c>
      <c r="C12263" t="s">
        <v>1013</v>
      </c>
      <c r="D12263" t="s">
        <v>1017</v>
      </c>
      <c r="E12263" t="s">
        <v>1015</v>
      </c>
      <c r="F12263" s="86">
        <v>1339151.23539512</v>
      </c>
    </row>
    <row r="12264" spans="1:6">
      <c r="A12264">
        <v>2039</v>
      </c>
      <c r="B12264" t="s">
        <v>1026</v>
      </c>
      <c r="C12264" t="s">
        <v>1013</v>
      </c>
      <c r="D12264" t="s">
        <v>1017</v>
      </c>
      <c r="E12264" t="s">
        <v>1015</v>
      </c>
      <c r="F12264" s="86">
        <v>1339022.13171187</v>
      </c>
    </row>
    <row r="12265" spans="1:6">
      <c r="A12265">
        <v>2040</v>
      </c>
      <c r="B12265" t="s">
        <v>1026</v>
      </c>
      <c r="C12265" t="s">
        <v>1013</v>
      </c>
      <c r="D12265" t="s">
        <v>1017</v>
      </c>
      <c r="E12265" t="s">
        <v>1015</v>
      </c>
      <c r="F12265" s="86">
        <v>1338661.16533737</v>
      </c>
    </row>
    <row r="12266" spans="1:6">
      <c r="A12266">
        <v>2041</v>
      </c>
      <c r="B12266" t="s">
        <v>1026</v>
      </c>
      <c r="C12266" t="s">
        <v>1013</v>
      </c>
      <c r="D12266" t="s">
        <v>1017</v>
      </c>
      <c r="E12266" t="s">
        <v>1015</v>
      </c>
      <c r="F12266" s="86">
        <v>1337998.95281109</v>
      </c>
    </row>
    <row r="12267" spans="1:6">
      <c r="A12267">
        <v>2042</v>
      </c>
      <c r="B12267" t="s">
        <v>1026</v>
      </c>
      <c r="C12267" t="s">
        <v>1013</v>
      </c>
      <c r="D12267" t="s">
        <v>1017</v>
      </c>
      <c r="E12267" t="s">
        <v>1015</v>
      </c>
      <c r="F12267" s="86">
        <v>1337468.0472594299</v>
      </c>
    </row>
    <row r="12268" spans="1:6">
      <c r="A12268">
        <v>2043</v>
      </c>
      <c r="B12268" t="s">
        <v>1026</v>
      </c>
      <c r="C12268" t="s">
        <v>1013</v>
      </c>
      <c r="D12268" t="s">
        <v>1017</v>
      </c>
      <c r="E12268" t="s">
        <v>1015</v>
      </c>
      <c r="F12268" s="86">
        <v>1336746.84124756</v>
      </c>
    </row>
    <row r="12269" spans="1:6">
      <c r="A12269">
        <v>2044</v>
      </c>
      <c r="B12269" t="s">
        <v>1026</v>
      </c>
      <c r="C12269" t="s">
        <v>1013</v>
      </c>
      <c r="D12269" t="s">
        <v>1017</v>
      </c>
      <c r="E12269" t="s">
        <v>1015</v>
      </c>
      <c r="F12269" s="86">
        <v>1336125.9816296</v>
      </c>
    </row>
    <row r="12270" spans="1:6">
      <c r="A12270">
        <v>2045</v>
      </c>
      <c r="B12270" t="s">
        <v>1026</v>
      </c>
      <c r="C12270" t="s">
        <v>1013</v>
      </c>
      <c r="D12270" t="s">
        <v>1017</v>
      </c>
      <c r="E12270" t="s">
        <v>1015</v>
      </c>
      <c r="F12270" s="86">
        <v>1335456.8982993599</v>
      </c>
    </row>
    <row r="12271" spans="1:6">
      <c r="A12271">
        <v>2046</v>
      </c>
      <c r="B12271" t="s">
        <v>1026</v>
      </c>
      <c r="C12271" t="s">
        <v>1013</v>
      </c>
      <c r="D12271" t="s">
        <v>1017</v>
      </c>
      <c r="E12271" t="s">
        <v>1015</v>
      </c>
      <c r="F12271" s="86">
        <v>1334614.8730784601</v>
      </c>
    </row>
    <row r="12272" spans="1:6">
      <c r="A12272">
        <v>2047</v>
      </c>
      <c r="B12272" t="s">
        <v>1026</v>
      </c>
      <c r="C12272" t="s">
        <v>1013</v>
      </c>
      <c r="D12272" t="s">
        <v>1017</v>
      </c>
      <c r="E12272" t="s">
        <v>1015</v>
      </c>
      <c r="F12272" s="86">
        <v>1333985.29214852</v>
      </c>
    </row>
    <row r="12273" spans="1:6">
      <c r="A12273">
        <v>2048</v>
      </c>
      <c r="B12273" t="s">
        <v>1026</v>
      </c>
      <c r="C12273" t="s">
        <v>1013</v>
      </c>
      <c r="D12273" t="s">
        <v>1017</v>
      </c>
      <c r="E12273" t="s">
        <v>1015</v>
      </c>
      <c r="F12273" s="86">
        <v>1333059.3456858201</v>
      </c>
    </row>
    <row r="12274" spans="1:6">
      <c r="A12274">
        <v>2049</v>
      </c>
      <c r="B12274" t="s">
        <v>1026</v>
      </c>
      <c r="C12274" t="s">
        <v>1013</v>
      </c>
      <c r="D12274" t="s">
        <v>1017</v>
      </c>
      <c r="E12274" t="s">
        <v>1015</v>
      </c>
      <c r="F12274" s="86">
        <v>1331867.7055643001</v>
      </c>
    </row>
    <row r="12275" spans="1:6">
      <c r="A12275">
        <v>2050</v>
      </c>
      <c r="B12275" t="s">
        <v>1026</v>
      </c>
      <c r="C12275" t="s">
        <v>1013</v>
      </c>
      <c r="D12275" t="s">
        <v>1017</v>
      </c>
      <c r="E12275" t="s">
        <v>1015</v>
      </c>
      <c r="F12275" s="86">
        <v>1330756.28278338</v>
      </c>
    </row>
    <row r="12276" spans="1:6">
      <c r="A12276">
        <v>2017</v>
      </c>
      <c r="B12276" t="s">
        <v>1027</v>
      </c>
      <c r="C12276" t="s">
        <v>1013</v>
      </c>
      <c r="D12276" t="s">
        <v>1017</v>
      </c>
      <c r="E12276" t="s">
        <v>1015</v>
      </c>
      <c r="F12276" s="86">
        <v>13081664.996891201</v>
      </c>
    </row>
    <row r="12277" spans="1:6">
      <c r="A12277">
        <v>2018</v>
      </c>
      <c r="B12277" t="s">
        <v>1027</v>
      </c>
      <c r="C12277" t="s">
        <v>1013</v>
      </c>
      <c r="D12277" t="s">
        <v>1017</v>
      </c>
      <c r="E12277" t="s">
        <v>1015</v>
      </c>
      <c r="F12277" s="86">
        <v>13019616.134351799</v>
      </c>
    </row>
    <row r="12278" spans="1:6">
      <c r="A12278">
        <v>2019</v>
      </c>
      <c r="B12278" t="s">
        <v>1027</v>
      </c>
      <c r="C12278" t="s">
        <v>1013</v>
      </c>
      <c r="D12278" t="s">
        <v>1017</v>
      </c>
      <c r="E12278" t="s">
        <v>1015</v>
      </c>
      <c r="F12278" s="86">
        <v>12952242.6746512</v>
      </c>
    </row>
    <row r="12279" spans="1:6">
      <c r="A12279">
        <v>2020</v>
      </c>
      <c r="B12279" t="s">
        <v>1027</v>
      </c>
      <c r="C12279" t="s">
        <v>1013</v>
      </c>
      <c r="D12279" t="s">
        <v>1017</v>
      </c>
      <c r="E12279" t="s">
        <v>1015</v>
      </c>
      <c r="F12279" s="86">
        <v>12890770.1129323</v>
      </c>
    </row>
    <row r="12280" spans="1:6">
      <c r="A12280">
        <v>2021</v>
      </c>
      <c r="B12280" t="s">
        <v>1027</v>
      </c>
      <c r="C12280" t="s">
        <v>1013</v>
      </c>
      <c r="D12280" t="s">
        <v>1017</v>
      </c>
      <c r="E12280" t="s">
        <v>1015</v>
      </c>
      <c r="F12280" s="86">
        <v>12824719.0500398</v>
      </c>
    </row>
    <row r="12281" spans="1:6">
      <c r="A12281">
        <v>2022</v>
      </c>
      <c r="B12281" t="s">
        <v>1027</v>
      </c>
      <c r="C12281" t="s">
        <v>1013</v>
      </c>
      <c r="D12281" t="s">
        <v>1017</v>
      </c>
      <c r="E12281" t="s">
        <v>1015</v>
      </c>
      <c r="F12281" s="86">
        <v>12757742.229031799</v>
      </c>
    </row>
    <row r="12282" spans="1:6">
      <c r="A12282">
        <v>2023</v>
      </c>
      <c r="B12282" t="s">
        <v>1027</v>
      </c>
      <c r="C12282" t="s">
        <v>1013</v>
      </c>
      <c r="D12282" t="s">
        <v>1017</v>
      </c>
      <c r="E12282" t="s">
        <v>1015</v>
      </c>
      <c r="F12282" s="86">
        <v>12690094.5760196</v>
      </c>
    </row>
    <row r="12283" spans="1:6">
      <c r="A12283">
        <v>2024</v>
      </c>
      <c r="B12283" t="s">
        <v>1027</v>
      </c>
      <c r="C12283" t="s">
        <v>1013</v>
      </c>
      <c r="D12283" t="s">
        <v>1017</v>
      </c>
      <c r="E12283" t="s">
        <v>1015</v>
      </c>
      <c r="F12283" s="86">
        <v>12621385.235538401</v>
      </c>
    </row>
    <row r="12284" spans="1:6">
      <c r="A12284">
        <v>2025</v>
      </c>
      <c r="B12284" t="s">
        <v>1027</v>
      </c>
      <c r="C12284" t="s">
        <v>1013</v>
      </c>
      <c r="D12284" t="s">
        <v>1017</v>
      </c>
      <c r="E12284" t="s">
        <v>1015</v>
      </c>
      <c r="F12284" s="86">
        <v>12551310.342296099</v>
      </c>
    </row>
    <row r="12285" spans="1:6">
      <c r="A12285">
        <v>2026</v>
      </c>
      <c r="B12285" t="s">
        <v>1027</v>
      </c>
      <c r="C12285" t="s">
        <v>1013</v>
      </c>
      <c r="D12285" t="s">
        <v>1017</v>
      </c>
      <c r="E12285" t="s">
        <v>1015</v>
      </c>
      <c r="F12285" s="86">
        <v>12481023.6672995</v>
      </c>
    </row>
    <row r="12286" spans="1:6">
      <c r="A12286">
        <v>2027</v>
      </c>
      <c r="B12286" t="s">
        <v>1027</v>
      </c>
      <c r="C12286" t="s">
        <v>1013</v>
      </c>
      <c r="D12286" t="s">
        <v>1017</v>
      </c>
      <c r="E12286" t="s">
        <v>1015</v>
      </c>
      <c r="F12286" s="86">
        <v>12411730.794768199</v>
      </c>
    </row>
    <row r="12287" spans="1:6">
      <c r="A12287">
        <v>2028</v>
      </c>
      <c r="B12287" t="s">
        <v>1027</v>
      </c>
      <c r="C12287" t="s">
        <v>1013</v>
      </c>
      <c r="D12287" t="s">
        <v>1017</v>
      </c>
      <c r="E12287" t="s">
        <v>1015</v>
      </c>
      <c r="F12287" s="86">
        <v>12342821.110058</v>
      </c>
    </row>
    <row r="12288" spans="1:6">
      <c r="A12288">
        <v>2029</v>
      </c>
      <c r="B12288" t="s">
        <v>1027</v>
      </c>
      <c r="C12288" t="s">
        <v>1013</v>
      </c>
      <c r="D12288" t="s">
        <v>1017</v>
      </c>
      <c r="E12288" t="s">
        <v>1015</v>
      </c>
      <c r="F12288" s="86">
        <v>12275258.1968468</v>
      </c>
    </row>
    <row r="12289" spans="1:6">
      <c r="A12289">
        <v>2030</v>
      </c>
      <c r="B12289" t="s">
        <v>1027</v>
      </c>
      <c r="C12289" t="s">
        <v>1013</v>
      </c>
      <c r="D12289" t="s">
        <v>1017</v>
      </c>
      <c r="E12289" t="s">
        <v>1015</v>
      </c>
      <c r="F12289" s="86">
        <v>12207759.875924399</v>
      </c>
    </row>
    <row r="12290" spans="1:6">
      <c r="A12290">
        <v>2031</v>
      </c>
      <c r="B12290" t="s">
        <v>1027</v>
      </c>
      <c r="C12290" t="s">
        <v>1013</v>
      </c>
      <c r="D12290" t="s">
        <v>1017</v>
      </c>
      <c r="E12290" t="s">
        <v>1015</v>
      </c>
      <c r="F12290" s="86">
        <v>12143828.8054509</v>
      </c>
    </row>
    <row r="12291" spans="1:6">
      <c r="A12291">
        <v>2032</v>
      </c>
      <c r="B12291" t="s">
        <v>1027</v>
      </c>
      <c r="C12291" t="s">
        <v>1013</v>
      </c>
      <c r="D12291" t="s">
        <v>1017</v>
      </c>
      <c r="E12291" t="s">
        <v>1015</v>
      </c>
      <c r="F12291" s="86">
        <v>12080177.259795301</v>
      </c>
    </row>
    <row r="12292" spans="1:6">
      <c r="A12292">
        <v>2033</v>
      </c>
      <c r="B12292" t="s">
        <v>1027</v>
      </c>
      <c r="C12292" t="s">
        <v>1013</v>
      </c>
      <c r="D12292" t="s">
        <v>1017</v>
      </c>
      <c r="E12292" t="s">
        <v>1015</v>
      </c>
      <c r="F12292" s="86">
        <v>12019020.7008643</v>
      </c>
    </row>
    <row r="12293" spans="1:6">
      <c r="A12293">
        <v>2034</v>
      </c>
      <c r="B12293" t="s">
        <v>1027</v>
      </c>
      <c r="C12293" t="s">
        <v>1013</v>
      </c>
      <c r="D12293" t="s">
        <v>1017</v>
      </c>
      <c r="E12293" t="s">
        <v>1015</v>
      </c>
      <c r="F12293" s="86">
        <v>11959880.699859399</v>
      </c>
    </row>
    <row r="12294" spans="1:6">
      <c r="A12294">
        <v>2035</v>
      </c>
      <c r="B12294" t="s">
        <v>1027</v>
      </c>
      <c r="C12294" t="s">
        <v>1013</v>
      </c>
      <c r="D12294" t="s">
        <v>1017</v>
      </c>
      <c r="E12294" t="s">
        <v>1015</v>
      </c>
      <c r="F12294" s="86">
        <v>11901261.5404415</v>
      </c>
    </row>
    <row r="12295" spans="1:6">
      <c r="A12295">
        <v>2036</v>
      </c>
      <c r="B12295" t="s">
        <v>1027</v>
      </c>
      <c r="C12295" t="s">
        <v>1013</v>
      </c>
      <c r="D12295" t="s">
        <v>1017</v>
      </c>
      <c r="E12295" t="s">
        <v>1015</v>
      </c>
      <c r="F12295" s="86">
        <v>11843742.406230001</v>
      </c>
    </row>
    <row r="12296" spans="1:6">
      <c r="A12296">
        <v>2037</v>
      </c>
      <c r="B12296" t="s">
        <v>1027</v>
      </c>
      <c r="C12296" t="s">
        <v>1013</v>
      </c>
      <c r="D12296" t="s">
        <v>1017</v>
      </c>
      <c r="E12296" t="s">
        <v>1015</v>
      </c>
      <c r="F12296" s="86">
        <v>11784180.472716801</v>
      </c>
    </row>
    <row r="12297" spans="1:6">
      <c r="A12297">
        <v>2038</v>
      </c>
      <c r="B12297" t="s">
        <v>1027</v>
      </c>
      <c r="C12297" t="s">
        <v>1013</v>
      </c>
      <c r="D12297" t="s">
        <v>1017</v>
      </c>
      <c r="E12297" t="s">
        <v>1015</v>
      </c>
      <c r="F12297" s="86">
        <v>11724570.4455649</v>
      </c>
    </row>
    <row r="12298" spans="1:6">
      <c r="A12298">
        <v>2039</v>
      </c>
      <c r="B12298" t="s">
        <v>1027</v>
      </c>
      <c r="C12298" t="s">
        <v>1013</v>
      </c>
      <c r="D12298" t="s">
        <v>1017</v>
      </c>
      <c r="E12298" t="s">
        <v>1015</v>
      </c>
      <c r="F12298" s="86">
        <v>11663722.206366001</v>
      </c>
    </row>
    <row r="12299" spans="1:6">
      <c r="A12299">
        <v>2040</v>
      </c>
      <c r="B12299" t="s">
        <v>1027</v>
      </c>
      <c r="C12299" t="s">
        <v>1013</v>
      </c>
      <c r="D12299" t="s">
        <v>1017</v>
      </c>
      <c r="E12299" t="s">
        <v>1015</v>
      </c>
      <c r="F12299" s="86">
        <v>11601982.7938025</v>
      </c>
    </row>
    <row r="12300" spans="1:6">
      <c r="A12300">
        <v>2041</v>
      </c>
      <c r="B12300" t="s">
        <v>1027</v>
      </c>
      <c r="C12300" t="s">
        <v>1013</v>
      </c>
      <c r="D12300" t="s">
        <v>1017</v>
      </c>
      <c r="E12300" t="s">
        <v>1015</v>
      </c>
      <c r="F12300" s="86">
        <v>11537899.5297233</v>
      </c>
    </row>
    <row r="12301" spans="1:6">
      <c r="A12301">
        <v>2042</v>
      </c>
      <c r="B12301" t="s">
        <v>1027</v>
      </c>
      <c r="C12301" t="s">
        <v>1013</v>
      </c>
      <c r="D12301" t="s">
        <v>1017</v>
      </c>
      <c r="E12301" t="s">
        <v>1015</v>
      </c>
      <c r="F12301" s="86">
        <v>11473287.9851056</v>
      </c>
    </row>
    <row r="12302" spans="1:6">
      <c r="A12302">
        <v>2043</v>
      </c>
      <c r="B12302" t="s">
        <v>1027</v>
      </c>
      <c r="C12302" t="s">
        <v>1013</v>
      </c>
      <c r="D12302" t="s">
        <v>1017</v>
      </c>
      <c r="E12302" t="s">
        <v>1015</v>
      </c>
      <c r="F12302" s="86">
        <v>11408133.2798327</v>
      </c>
    </row>
    <row r="12303" spans="1:6">
      <c r="A12303">
        <v>2044</v>
      </c>
      <c r="B12303" t="s">
        <v>1027</v>
      </c>
      <c r="C12303" t="s">
        <v>1013</v>
      </c>
      <c r="D12303" t="s">
        <v>1017</v>
      </c>
      <c r="E12303" t="s">
        <v>1015</v>
      </c>
      <c r="F12303" s="86">
        <v>11341691.779494001</v>
      </c>
    </row>
    <row r="12304" spans="1:6">
      <c r="A12304">
        <v>2045</v>
      </c>
      <c r="B12304" t="s">
        <v>1027</v>
      </c>
      <c r="C12304" t="s">
        <v>1013</v>
      </c>
      <c r="D12304" t="s">
        <v>1017</v>
      </c>
      <c r="E12304" t="s">
        <v>1015</v>
      </c>
      <c r="F12304" s="86">
        <v>11275857.5181437</v>
      </c>
    </row>
    <row r="12305" spans="1:6">
      <c r="A12305">
        <v>2046</v>
      </c>
      <c r="B12305" t="s">
        <v>1027</v>
      </c>
      <c r="C12305" t="s">
        <v>1013</v>
      </c>
      <c r="D12305" t="s">
        <v>1017</v>
      </c>
      <c r="E12305" t="s">
        <v>1015</v>
      </c>
      <c r="F12305" s="86">
        <v>11209286.616495701</v>
      </c>
    </row>
    <row r="12306" spans="1:6">
      <c r="A12306">
        <v>2047</v>
      </c>
      <c r="B12306" t="s">
        <v>1027</v>
      </c>
      <c r="C12306" t="s">
        <v>1013</v>
      </c>
      <c r="D12306" t="s">
        <v>1017</v>
      </c>
      <c r="E12306" t="s">
        <v>1015</v>
      </c>
      <c r="F12306" s="86">
        <v>11141604.0598079</v>
      </c>
    </row>
    <row r="12307" spans="1:6">
      <c r="A12307">
        <v>2048</v>
      </c>
      <c r="B12307" t="s">
        <v>1027</v>
      </c>
      <c r="C12307" t="s">
        <v>1013</v>
      </c>
      <c r="D12307" t="s">
        <v>1017</v>
      </c>
      <c r="E12307" t="s">
        <v>1015</v>
      </c>
      <c r="F12307" s="86">
        <v>11072872.426978899</v>
      </c>
    </row>
    <row r="12308" spans="1:6">
      <c r="A12308">
        <v>2049</v>
      </c>
      <c r="B12308" t="s">
        <v>1027</v>
      </c>
      <c r="C12308" t="s">
        <v>1013</v>
      </c>
      <c r="D12308" t="s">
        <v>1017</v>
      </c>
      <c r="E12308" t="s">
        <v>1015</v>
      </c>
      <c r="F12308" s="86">
        <v>11004055.3201472</v>
      </c>
    </row>
    <row r="12309" spans="1:6">
      <c r="A12309">
        <v>2050</v>
      </c>
      <c r="B12309" t="s">
        <v>1027</v>
      </c>
      <c r="C12309" t="s">
        <v>1013</v>
      </c>
      <c r="D12309" t="s">
        <v>1017</v>
      </c>
      <c r="E12309" t="s">
        <v>1015</v>
      </c>
      <c r="F12309" s="86">
        <v>10934547.854958201</v>
      </c>
    </row>
    <row r="12310" spans="1:6">
      <c r="A12310">
        <v>2017</v>
      </c>
      <c r="B12310" t="s">
        <v>1028</v>
      </c>
      <c r="C12310" t="s">
        <v>1013</v>
      </c>
      <c r="D12310" t="s">
        <v>1017</v>
      </c>
      <c r="E12310" t="s">
        <v>1015</v>
      </c>
      <c r="F12310" s="86">
        <v>1921839.4310131699</v>
      </c>
    </row>
    <row r="12311" spans="1:6">
      <c r="A12311">
        <v>2018</v>
      </c>
      <c r="B12311" t="s">
        <v>1028</v>
      </c>
      <c r="C12311" t="s">
        <v>1013</v>
      </c>
      <c r="D12311" t="s">
        <v>1017</v>
      </c>
      <c r="E12311" t="s">
        <v>1015</v>
      </c>
      <c r="F12311" s="86">
        <v>1941030.31395568</v>
      </c>
    </row>
    <row r="12312" spans="1:6">
      <c r="A12312">
        <v>2019</v>
      </c>
      <c r="B12312" t="s">
        <v>1028</v>
      </c>
      <c r="C12312" t="s">
        <v>1013</v>
      </c>
      <c r="D12312" t="s">
        <v>1017</v>
      </c>
      <c r="E12312" t="s">
        <v>1015</v>
      </c>
      <c r="F12312" s="86">
        <v>1960080.21157516</v>
      </c>
    </row>
    <row r="12313" spans="1:6">
      <c r="A12313">
        <v>2020</v>
      </c>
      <c r="B12313" t="s">
        <v>1028</v>
      </c>
      <c r="C12313" t="s">
        <v>1013</v>
      </c>
      <c r="D12313" t="s">
        <v>1017</v>
      </c>
      <c r="E12313" t="s">
        <v>1015</v>
      </c>
      <c r="F12313" s="86">
        <v>1978390.1431241599</v>
      </c>
    </row>
    <row r="12314" spans="1:6">
      <c r="A12314">
        <v>2021</v>
      </c>
      <c r="B12314" t="s">
        <v>1028</v>
      </c>
      <c r="C12314" t="s">
        <v>1013</v>
      </c>
      <c r="D12314" t="s">
        <v>1017</v>
      </c>
      <c r="E12314" t="s">
        <v>1015</v>
      </c>
      <c r="F12314" s="86">
        <v>1995732.66884146</v>
      </c>
    </row>
    <row r="12315" spans="1:6">
      <c r="A12315">
        <v>2022</v>
      </c>
      <c r="B12315" t="s">
        <v>1028</v>
      </c>
      <c r="C12315" t="s">
        <v>1013</v>
      </c>
      <c r="D12315" t="s">
        <v>1017</v>
      </c>
      <c r="E12315" t="s">
        <v>1015</v>
      </c>
      <c r="F12315" s="86">
        <v>2012246.5105310199</v>
      </c>
    </row>
    <row r="12316" spans="1:6">
      <c r="A12316">
        <v>2023</v>
      </c>
      <c r="B12316" t="s">
        <v>1028</v>
      </c>
      <c r="C12316" t="s">
        <v>1013</v>
      </c>
      <c r="D12316" t="s">
        <v>1017</v>
      </c>
      <c r="E12316" t="s">
        <v>1015</v>
      </c>
      <c r="F12316" s="86">
        <v>2027684.83271342</v>
      </c>
    </row>
    <row r="12317" spans="1:6">
      <c r="A12317">
        <v>2024</v>
      </c>
      <c r="B12317" t="s">
        <v>1028</v>
      </c>
      <c r="C12317" t="s">
        <v>1013</v>
      </c>
      <c r="D12317" t="s">
        <v>1017</v>
      </c>
      <c r="E12317" t="s">
        <v>1015</v>
      </c>
      <c r="F12317" s="86">
        <v>2042436.02941974</v>
      </c>
    </row>
    <row r="12318" spans="1:6">
      <c r="A12318">
        <v>2025</v>
      </c>
      <c r="B12318" t="s">
        <v>1028</v>
      </c>
      <c r="C12318" t="s">
        <v>1013</v>
      </c>
      <c r="D12318" t="s">
        <v>1017</v>
      </c>
      <c r="E12318" t="s">
        <v>1015</v>
      </c>
      <c r="F12318" s="86">
        <v>2056425.63817523</v>
      </c>
    </row>
    <row r="12319" spans="1:6">
      <c r="A12319">
        <v>2026</v>
      </c>
      <c r="B12319" t="s">
        <v>1028</v>
      </c>
      <c r="C12319" t="s">
        <v>1013</v>
      </c>
      <c r="D12319" t="s">
        <v>1017</v>
      </c>
      <c r="E12319" t="s">
        <v>1015</v>
      </c>
      <c r="F12319" s="86">
        <v>2070247.4406397</v>
      </c>
    </row>
    <row r="12320" spans="1:6">
      <c r="A12320">
        <v>2027</v>
      </c>
      <c r="B12320" t="s">
        <v>1028</v>
      </c>
      <c r="C12320" t="s">
        <v>1013</v>
      </c>
      <c r="D12320" t="s">
        <v>1017</v>
      </c>
      <c r="E12320" t="s">
        <v>1015</v>
      </c>
      <c r="F12320" s="86">
        <v>2084049.8369944</v>
      </c>
    </row>
    <row r="12321" spans="1:6">
      <c r="A12321">
        <v>2028</v>
      </c>
      <c r="B12321" t="s">
        <v>1028</v>
      </c>
      <c r="C12321" t="s">
        <v>1013</v>
      </c>
      <c r="D12321" t="s">
        <v>1017</v>
      </c>
      <c r="E12321" t="s">
        <v>1015</v>
      </c>
      <c r="F12321" s="86">
        <v>2098022.3755247402</v>
      </c>
    </row>
    <row r="12322" spans="1:6">
      <c r="A12322">
        <v>2029</v>
      </c>
      <c r="B12322" t="s">
        <v>1028</v>
      </c>
      <c r="C12322" t="s">
        <v>1013</v>
      </c>
      <c r="D12322" t="s">
        <v>1017</v>
      </c>
      <c r="E12322" t="s">
        <v>1015</v>
      </c>
      <c r="F12322" s="86">
        <v>2112457.1045710901</v>
      </c>
    </row>
    <row r="12323" spans="1:6">
      <c r="A12323">
        <v>2030</v>
      </c>
      <c r="B12323" t="s">
        <v>1028</v>
      </c>
      <c r="C12323" t="s">
        <v>1013</v>
      </c>
      <c r="D12323" t="s">
        <v>1017</v>
      </c>
      <c r="E12323" t="s">
        <v>1015</v>
      </c>
      <c r="F12323" s="86">
        <v>2126704.7990379999</v>
      </c>
    </row>
    <row r="12324" spans="1:6">
      <c r="A12324">
        <v>2031</v>
      </c>
      <c r="B12324" t="s">
        <v>1028</v>
      </c>
      <c r="C12324" t="s">
        <v>1013</v>
      </c>
      <c r="D12324" t="s">
        <v>1017</v>
      </c>
      <c r="E12324" t="s">
        <v>1015</v>
      </c>
      <c r="F12324" s="86">
        <v>2140855.9823962701</v>
      </c>
    </row>
    <row r="12325" spans="1:6">
      <c r="A12325">
        <v>2032</v>
      </c>
      <c r="B12325" t="s">
        <v>1028</v>
      </c>
      <c r="C12325" t="s">
        <v>1013</v>
      </c>
      <c r="D12325" t="s">
        <v>1017</v>
      </c>
      <c r="E12325" t="s">
        <v>1015</v>
      </c>
      <c r="F12325" s="86">
        <v>2154454.8928875602</v>
      </c>
    </row>
    <row r="12326" spans="1:6">
      <c r="A12326">
        <v>2033</v>
      </c>
      <c r="B12326" t="s">
        <v>1028</v>
      </c>
      <c r="C12326" t="s">
        <v>1013</v>
      </c>
      <c r="D12326" t="s">
        <v>1017</v>
      </c>
      <c r="E12326" t="s">
        <v>1015</v>
      </c>
      <c r="F12326" s="86">
        <v>2167723.6573754302</v>
      </c>
    </row>
    <row r="12327" spans="1:6">
      <c r="A12327">
        <v>2034</v>
      </c>
      <c r="B12327" t="s">
        <v>1028</v>
      </c>
      <c r="C12327" t="s">
        <v>1013</v>
      </c>
      <c r="D12327" t="s">
        <v>1017</v>
      </c>
      <c r="E12327" t="s">
        <v>1015</v>
      </c>
      <c r="F12327" s="86">
        <v>2180566.0981513802</v>
      </c>
    </row>
    <row r="12328" spans="1:6">
      <c r="A12328">
        <v>2035</v>
      </c>
      <c r="B12328" t="s">
        <v>1028</v>
      </c>
      <c r="C12328" t="s">
        <v>1013</v>
      </c>
      <c r="D12328" t="s">
        <v>1017</v>
      </c>
      <c r="E12328" t="s">
        <v>1015</v>
      </c>
      <c r="F12328" s="86">
        <v>2192264.03376558</v>
      </c>
    </row>
    <row r="12329" spans="1:6">
      <c r="A12329">
        <v>2036</v>
      </c>
      <c r="B12329" t="s">
        <v>1028</v>
      </c>
      <c r="C12329" t="s">
        <v>1013</v>
      </c>
      <c r="D12329" t="s">
        <v>1017</v>
      </c>
      <c r="E12329" t="s">
        <v>1015</v>
      </c>
      <c r="F12329" s="86">
        <v>2203291.0691179498</v>
      </c>
    </row>
    <row r="12330" spans="1:6">
      <c r="A12330">
        <v>2037</v>
      </c>
      <c r="B12330" t="s">
        <v>1028</v>
      </c>
      <c r="C12330" t="s">
        <v>1013</v>
      </c>
      <c r="D12330" t="s">
        <v>1017</v>
      </c>
      <c r="E12330" t="s">
        <v>1015</v>
      </c>
      <c r="F12330" s="86">
        <v>2213168.6031273198</v>
      </c>
    </row>
    <row r="12331" spans="1:6">
      <c r="A12331">
        <v>2038</v>
      </c>
      <c r="B12331" t="s">
        <v>1028</v>
      </c>
      <c r="C12331" t="s">
        <v>1013</v>
      </c>
      <c r="D12331" t="s">
        <v>1017</v>
      </c>
      <c r="E12331" t="s">
        <v>1015</v>
      </c>
      <c r="F12331" s="86">
        <v>2222321.2148277201</v>
      </c>
    </row>
    <row r="12332" spans="1:6">
      <c r="A12332">
        <v>2039</v>
      </c>
      <c r="B12332" t="s">
        <v>1028</v>
      </c>
      <c r="C12332" t="s">
        <v>1013</v>
      </c>
      <c r="D12332" t="s">
        <v>1017</v>
      </c>
      <c r="E12332" t="s">
        <v>1015</v>
      </c>
      <c r="F12332" s="86">
        <v>2230399.6713672499</v>
      </c>
    </row>
    <row r="12333" spans="1:6">
      <c r="A12333">
        <v>2040</v>
      </c>
      <c r="B12333" t="s">
        <v>1028</v>
      </c>
      <c r="C12333" t="s">
        <v>1013</v>
      </c>
      <c r="D12333" t="s">
        <v>1017</v>
      </c>
      <c r="E12333" t="s">
        <v>1015</v>
      </c>
      <c r="F12333" s="86">
        <v>2237998.1904150601</v>
      </c>
    </row>
    <row r="12334" spans="1:6">
      <c r="A12334">
        <v>2041</v>
      </c>
      <c r="B12334" t="s">
        <v>1028</v>
      </c>
      <c r="C12334" t="s">
        <v>1013</v>
      </c>
      <c r="D12334" t="s">
        <v>1017</v>
      </c>
      <c r="E12334" t="s">
        <v>1015</v>
      </c>
      <c r="F12334" s="86">
        <v>2245012.8666539998</v>
      </c>
    </row>
    <row r="12335" spans="1:6">
      <c r="A12335">
        <v>2042</v>
      </c>
      <c r="B12335" t="s">
        <v>1028</v>
      </c>
      <c r="C12335" t="s">
        <v>1013</v>
      </c>
      <c r="D12335" t="s">
        <v>1017</v>
      </c>
      <c r="E12335" t="s">
        <v>1015</v>
      </c>
      <c r="F12335" s="86">
        <v>2251929.88132062</v>
      </c>
    </row>
    <row r="12336" spans="1:6">
      <c r="A12336">
        <v>2043</v>
      </c>
      <c r="B12336" t="s">
        <v>1028</v>
      </c>
      <c r="C12336" t="s">
        <v>1013</v>
      </c>
      <c r="D12336" t="s">
        <v>1017</v>
      </c>
      <c r="E12336" t="s">
        <v>1015</v>
      </c>
      <c r="F12336" s="86">
        <v>2258440.1321368702</v>
      </c>
    </row>
    <row r="12337" spans="1:6">
      <c r="A12337">
        <v>2044</v>
      </c>
      <c r="B12337" t="s">
        <v>1028</v>
      </c>
      <c r="C12337" t="s">
        <v>1013</v>
      </c>
      <c r="D12337" t="s">
        <v>1017</v>
      </c>
      <c r="E12337" t="s">
        <v>1015</v>
      </c>
      <c r="F12337" s="86">
        <v>2265079.14328503</v>
      </c>
    </row>
    <row r="12338" spans="1:6">
      <c r="A12338">
        <v>2045</v>
      </c>
      <c r="B12338" t="s">
        <v>1028</v>
      </c>
      <c r="C12338" t="s">
        <v>1013</v>
      </c>
      <c r="D12338" t="s">
        <v>1017</v>
      </c>
      <c r="E12338" t="s">
        <v>1015</v>
      </c>
      <c r="F12338" s="86">
        <v>2271639.2938071098</v>
      </c>
    </row>
    <row r="12339" spans="1:6">
      <c r="A12339">
        <v>2046</v>
      </c>
      <c r="B12339" t="s">
        <v>1028</v>
      </c>
      <c r="C12339" t="s">
        <v>1013</v>
      </c>
      <c r="D12339" t="s">
        <v>1017</v>
      </c>
      <c r="E12339" t="s">
        <v>1015</v>
      </c>
      <c r="F12339" s="86">
        <v>2277996.9335607099</v>
      </c>
    </row>
    <row r="12340" spans="1:6">
      <c r="A12340">
        <v>2047</v>
      </c>
      <c r="B12340" t="s">
        <v>1028</v>
      </c>
      <c r="C12340" t="s">
        <v>1013</v>
      </c>
      <c r="D12340" t="s">
        <v>1017</v>
      </c>
      <c r="E12340" t="s">
        <v>1015</v>
      </c>
      <c r="F12340" s="86">
        <v>2284279.0462870901</v>
      </c>
    </row>
    <row r="12341" spans="1:6">
      <c r="A12341">
        <v>2048</v>
      </c>
      <c r="B12341" t="s">
        <v>1028</v>
      </c>
      <c r="C12341" t="s">
        <v>1013</v>
      </c>
      <c r="D12341" t="s">
        <v>1017</v>
      </c>
      <c r="E12341" t="s">
        <v>1015</v>
      </c>
      <c r="F12341" s="86">
        <v>2290223.3060931899</v>
      </c>
    </row>
    <row r="12342" spans="1:6">
      <c r="A12342">
        <v>2049</v>
      </c>
      <c r="B12342" t="s">
        <v>1028</v>
      </c>
      <c r="C12342" t="s">
        <v>1013</v>
      </c>
      <c r="D12342" t="s">
        <v>1017</v>
      </c>
      <c r="E12342" t="s">
        <v>1015</v>
      </c>
      <c r="F12342" s="86">
        <v>2296271.8056950299</v>
      </c>
    </row>
    <row r="12343" spans="1:6">
      <c r="A12343">
        <v>2050</v>
      </c>
      <c r="B12343" t="s">
        <v>1028</v>
      </c>
      <c r="C12343" t="s">
        <v>1013</v>
      </c>
      <c r="D12343" t="s">
        <v>1017</v>
      </c>
      <c r="E12343" t="s">
        <v>1015</v>
      </c>
      <c r="F12343" s="86">
        <v>2302200.2354142801</v>
      </c>
    </row>
    <row r="12344" spans="1:6">
      <c r="A12344">
        <v>2017</v>
      </c>
      <c r="B12344" t="s">
        <v>1029</v>
      </c>
      <c r="C12344" t="s">
        <v>1013</v>
      </c>
      <c r="D12344" t="s">
        <v>1017</v>
      </c>
      <c r="E12344" t="s">
        <v>1015</v>
      </c>
      <c r="F12344" s="86">
        <v>1022944.1852424101</v>
      </c>
    </row>
    <row r="12345" spans="1:6">
      <c r="A12345">
        <v>2018</v>
      </c>
      <c r="B12345" t="s">
        <v>1029</v>
      </c>
      <c r="C12345" t="s">
        <v>1013</v>
      </c>
      <c r="D12345" t="s">
        <v>1017</v>
      </c>
      <c r="E12345" t="s">
        <v>1015</v>
      </c>
      <c r="F12345" s="86">
        <v>1016159.16336984</v>
      </c>
    </row>
    <row r="12346" spans="1:6">
      <c r="A12346">
        <v>2019</v>
      </c>
      <c r="B12346" t="s">
        <v>1029</v>
      </c>
      <c r="C12346" t="s">
        <v>1013</v>
      </c>
      <c r="D12346" t="s">
        <v>1017</v>
      </c>
      <c r="E12346" t="s">
        <v>1015</v>
      </c>
      <c r="F12346" s="86">
        <v>1009379.66960111</v>
      </c>
    </row>
    <row r="12347" spans="1:6">
      <c r="A12347">
        <v>2020</v>
      </c>
      <c r="B12347" t="s">
        <v>1029</v>
      </c>
      <c r="C12347" t="s">
        <v>1013</v>
      </c>
      <c r="D12347" t="s">
        <v>1017</v>
      </c>
      <c r="E12347" t="s">
        <v>1015</v>
      </c>
      <c r="F12347" s="86">
        <v>1002018.50674093</v>
      </c>
    </row>
    <row r="12348" spans="1:6">
      <c r="A12348">
        <v>2021</v>
      </c>
      <c r="B12348" t="s">
        <v>1029</v>
      </c>
      <c r="C12348" t="s">
        <v>1013</v>
      </c>
      <c r="D12348" t="s">
        <v>1017</v>
      </c>
      <c r="E12348" t="s">
        <v>1015</v>
      </c>
      <c r="F12348" s="86">
        <v>994510.69144317904</v>
      </c>
    </row>
    <row r="12349" spans="1:6">
      <c r="A12349">
        <v>2022</v>
      </c>
      <c r="B12349" t="s">
        <v>1029</v>
      </c>
      <c r="C12349" t="s">
        <v>1013</v>
      </c>
      <c r="D12349" t="s">
        <v>1017</v>
      </c>
      <c r="E12349" t="s">
        <v>1015</v>
      </c>
      <c r="F12349" s="86">
        <v>987017.46471951401</v>
      </c>
    </row>
    <row r="12350" spans="1:6">
      <c r="A12350">
        <v>2023</v>
      </c>
      <c r="B12350" t="s">
        <v>1029</v>
      </c>
      <c r="C12350" t="s">
        <v>1013</v>
      </c>
      <c r="D12350" t="s">
        <v>1017</v>
      </c>
      <c r="E12350" t="s">
        <v>1015</v>
      </c>
      <c r="F12350" s="86">
        <v>979469.54258940299</v>
      </c>
    </row>
    <row r="12351" spans="1:6">
      <c r="A12351">
        <v>2024</v>
      </c>
      <c r="B12351" t="s">
        <v>1029</v>
      </c>
      <c r="C12351" t="s">
        <v>1013</v>
      </c>
      <c r="D12351" t="s">
        <v>1017</v>
      </c>
      <c r="E12351" t="s">
        <v>1015</v>
      </c>
      <c r="F12351" s="86">
        <v>971980.60541765904</v>
      </c>
    </row>
    <row r="12352" spans="1:6">
      <c r="A12352">
        <v>2025</v>
      </c>
      <c r="B12352" t="s">
        <v>1029</v>
      </c>
      <c r="C12352" t="s">
        <v>1013</v>
      </c>
      <c r="D12352" t="s">
        <v>1017</v>
      </c>
      <c r="E12352" t="s">
        <v>1015</v>
      </c>
      <c r="F12352" s="86">
        <v>964858.513866383</v>
      </c>
    </row>
    <row r="12353" spans="1:6">
      <c r="A12353">
        <v>2026</v>
      </c>
      <c r="B12353" t="s">
        <v>1029</v>
      </c>
      <c r="C12353" t="s">
        <v>1013</v>
      </c>
      <c r="D12353" t="s">
        <v>1017</v>
      </c>
      <c r="E12353" t="s">
        <v>1015</v>
      </c>
      <c r="F12353" s="86">
        <v>958249.29999553994</v>
      </c>
    </row>
    <row r="12354" spans="1:6">
      <c r="A12354">
        <v>2027</v>
      </c>
      <c r="B12354" t="s">
        <v>1029</v>
      </c>
      <c r="C12354" t="s">
        <v>1013</v>
      </c>
      <c r="D12354" t="s">
        <v>1017</v>
      </c>
      <c r="E12354" t="s">
        <v>1015</v>
      </c>
      <c r="F12354" s="86">
        <v>952309.15050419501</v>
      </c>
    </row>
    <row r="12355" spans="1:6">
      <c r="A12355">
        <v>2028</v>
      </c>
      <c r="B12355" t="s">
        <v>1029</v>
      </c>
      <c r="C12355" t="s">
        <v>1013</v>
      </c>
      <c r="D12355" t="s">
        <v>1017</v>
      </c>
      <c r="E12355" t="s">
        <v>1015</v>
      </c>
      <c r="F12355" s="86">
        <v>946958.93639858405</v>
      </c>
    </row>
    <row r="12356" spans="1:6">
      <c r="A12356">
        <v>2029</v>
      </c>
      <c r="B12356" t="s">
        <v>1029</v>
      </c>
      <c r="C12356" t="s">
        <v>1013</v>
      </c>
      <c r="D12356" t="s">
        <v>1017</v>
      </c>
      <c r="E12356" t="s">
        <v>1015</v>
      </c>
      <c r="F12356" s="86">
        <v>942541.76103594794</v>
      </c>
    </row>
    <row r="12357" spans="1:6">
      <c r="A12357">
        <v>2030</v>
      </c>
      <c r="B12357" t="s">
        <v>1029</v>
      </c>
      <c r="C12357" t="s">
        <v>1013</v>
      </c>
      <c r="D12357" t="s">
        <v>1017</v>
      </c>
      <c r="E12357" t="s">
        <v>1015</v>
      </c>
      <c r="F12357" s="86">
        <v>938815.14227023302</v>
      </c>
    </row>
    <row r="12358" spans="1:6">
      <c r="A12358">
        <v>2031</v>
      </c>
      <c r="B12358" t="s">
        <v>1029</v>
      </c>
      <c r="C12358" t="s">
        <v>1013</v>
      </c>
      <c r="D12358" t="s">
        <v>1017</v>
      </c>
      <c r="E12358" t="s">
        <v>1015</v>
      </c>
      <c r="F12358" s="86">
        <v>935869.65408103704</v>
      </c>
    </row>
    <row r="12359" spans="1:6">
      <c r="A12359">
        <v>2032</v>
      </c>
      <c r="B12359" t="s">
        <v>1029</v>
      </c>
      <c r="C12359" t="s">
        <v>1013</v>
      </c>
      <c r="D12359" t="s">
        <v>1017</v>
      </c>
      <c r="E12359" t="s">
        <v>1015</v>
      </c>
      <c r="F12359" s="86">
        <v>933286.93182198098</v>
      </c>
    </row>
    <row r="12360" spans="1:6">
      <c r="A12360">
        <v>2033</v>
      </c>
      <c r="B12360" t="s">
        <v>1029</v>
      </c>
      <c r="C12360" t="s">
        <v>1013</v>
      </c>
      <c r="D12360" t="s">
        <v>1017</v>
      </c>
      <c r="E12360" t="s">
        <v>1015</v>
      </c>
      <c r="F12360" s="86">
        <v>931451.19250446197</v>
      </c>
    </row>
    <row r="12361" spans="1:6">
      <c r="A12361">
        <v>2034</v>
      </c>
      <c r="B12361" t="s">
        <v>1029</v>
      </c>
      <c r="C12361" t="s">
        <v>1013</v>
      </c>
      <c r="D12361" t="s">
        <v>1017</v>
      </c>
      <c r="E12361" t="s">
        <v>1015</v>
      </c>
      <c r="F12361" s="86">
        <v>929769.00553570199</v>
      </c>
    </row>
    <row r="12362" spans="1:6">
      <c r="A12362">
        <v>2035</v>
      </c>
      <c r="B12362" t="s">
        <v>1029</v>
      </c>
      <c r="C12362" t="s">
        <v>1013</v>
      </c>
      <c r="D12362" t="s">
        <v>1017</v>
      </c>
      <c r="E12362" t="s">
        <v>1015</v>
      </c>
      <c r="F12362" s="86">
        <v>928243.45851166802</v>
      </c>
    </row>
    <row r="12363" spans="1:6">
      <c r="A12363">
        <v>2036</v>
      </c>
      <c r="B12363" t="s">
        <v>1029</v>
      </c>
      <c r="C12363" t="s">
        <v>1013</v>
      </c>
      <c r="D12363" t="s">
        <v>1017</v>
      </c>
      <c r="E12363" t="s">
        <v>1015</v>
      </c>
      <c r="F12363" s="86">
        <v>926843.55536644696</v>
      </c>
    </row>
    <row r="12364" spans="1:6">
      <c r="A12364">
        <v>2037</v>
      </c>
      <c r="B12364" t="s">
        <v>1029</v>
      </c>
      <c r="C12364" t="s">
        <v>1013</v>
      </c>
      <c r="D12364" t="s">
        <v>1017</v>
      </c>
      <c r="E12364" t="s">
        <v>1015</v>
      </c>
      <c r="F12364" s="86">
        <v>925562.11258697801</v>
      </c>
    </row>
    <row r="12365" spans="1:6">
      <c r="A12365">
        <v>2038</v>
      </c>
      <c r="B12365" t="s">
        <v>1029</v>
      </c>
      <c r="C12365" t="s">
        <v>1013</v>
      </c>
      <c r="D12365" t="s">
        <v>1017</v>
      </c>
      <c r="E12365" t="s">
        <v>1015</v>
      </c>
      <c r="F12365" s="86">
        <v>924454.88717926398</v>
      </c>
    </row>
    <row r="12366" spans="1:6">
      <c r="A12366">
        <v>2039</v>
      </c>
      <c r="B12366" t="s">
        <v>1029</v>
      </c>
      <c r="C12366" t="s">
        <v>1013</v>
      </c>
      <c r="D12366" t="s">
        <v>1017</v>
      </c>
      <c r="E12366" t="s">
        <v>1015</v>
      </c>
      <c r="F12366" s="86">
        <v>923514.73604515102</v>
      </c>
    </row>
    <row r="12367" spans="1:6">
      <c r="A12367">
        <v>2040</v>
      </c>
      <c r="B12367" t="s">
        <v>1029</v>
      </c>
      <c r="C12367" t="s">
        <v>1013</v>
      </c>
      <c r="D12367" t="s">
        <v>1017</v>
      </c>
      <c r="E12367" t="s">
        <v>1015</v>
      </c>
      <c r="F12367" s="86">
        <v>922836.18433733005</v>
      </c>
    </row>
    <row r="12368" spans="1:6">
      <c r="A12368">
        <v>2041</v>
      </c>
      <c r="B12368" t="s">
        <v>1029</v>
      </c>
      <c r="C12368" t="s">
        <v>1013</v>
      </c>
      <c r="D12368" t="s">
        <v>1017</v>
      </c>
      <c r="E12368" t="s">
        <v>1015</v>
      </c>
      <c r="F12368" s="86">
        <v>922148.40009055706</v>
      </c>
    </row>
    <row r="12369" spans="1:6">
      <c r="A12369">
        <v>2042</v>
      </c>
      <c r="B12369" t="s">
        <v>1029</v>
      </c>
      <c r="C12369" t="s">
        <v>1013</v>
      </c>
      <c r="D12369" t="s">
        <v>1017</v>
      </c>
      <c r="E12369" t="s">
        <v>1015</v>
      </c>
      <c r="F12369" s="86">
        <v>921637.51499177096</v>
      </c>
    </row>
    <row r="12370" spans="1:6">
      <c r="A12370">
        <v>2043</v>
      </c>
      <c r="B12370" t="s">
        <v>1029</v>
      </c>
      <c r="C12370" t="s">
        <v>1013</v>
      </c>
      <c r="D12370" t="s">
        <v>1017</v>
      </c>
      <c r="E12370" t="s">
        <v>1015</v>
      </c>
      <c r="F12370" s="86">
        <v>921525.98656119197</v>
      </c>
    </row>
    <row r="12371" spans="1:6">
      <c r="A12371">
        <v>2044</v>
      </c>
      <c r="B12371" t="s">
        <v>1029</v>
      </c>
      <c r="C12371" t="s">
        <v>1013</v>
      </c>
      <c r="D12371" t="s">
        <v>1017</v>
      </c>
      <c r="E12371" t="s">
        <v>1015</v>
      </c>
      <c r="F12371" s="86">
        <v>921470.97376198706</v>
      </c>
    </row>
    <row r="12372" spans="1:6">
      <c r="A12372">
        <v>2045</v>
      </c>
      <c r="B12372" t="s">
        <v>1029</v>
      </c>
      <c r="C12372" t="s">
        <v>1013</v>
      </c>
      <c r="D12372" t="s">
        <v>1017</v>
      </c>
      <c r="E12372" t="s">
        <v>1015</v>
      </c>
      <c r="F12372" s="86">
        <v>921631.64042299299</v>
      </c>
    </row>
    <row r="12373" spans="1:6">
      <c r="A12373">
        <v>2046</v>
      </c>
      <c r="B12373" t="s">
        <v>1029</v>
      </c>
      <c r="C12373" t="s">
        <v>1013</v>
      </c>
      <c r="D12373" t="s">
        <v>1017</v>
      </c>
      <c r="E12373" t="s">
        <v>1015</v>
      </c>
      <c r="F12373" s="86">
        <v>921972.38903154398</v>
      </c>
    </row>
    <row r="12374" spans="1:6">
      <c r="A12374">
        <v>2047</v>
      </c>
      <c r="B12374" t="s">
        <v>1029</v>
      </c>
      <c r="C12374" t="s">
        <v>1013</v>
      </c>
      <c r="D12374" t="s">
        <v>1017</v>
      </c>
      <c r="E12374" t="s">
        <v>1015</v>
      </c>
      <c r="F12374" s="86">
        <v>922193.20426323998</v>
      </c>
    </row>
    <row r="12375" spans="1:6">
      <c r="A12375">
        <v>2048</v>
      </c>
      <c r="B12375" t="s">
        <v>1029</v>
      </c>
      <c r="C12375" t="s">
        <v>1013</v>
      </c>
      <c r="D12375" t="s">
        <v>1017</v>
      </c>
      <c r="E12375" t="s">
        <v>1015</v>
      </c>
      <c r="F12375" s="86">
        <v>922496.93633236701</v>
      </c>
    </row>
    <row r="12376" spans="1:6">
      <c r="A12376">
        <v>2049</v>
      </c>
      <c r="B12376" t="s">
        <v>1029</v>
      </c>
      <c r="C12376" t="s">
        <v>1013</v>
      </c>
      <c r="D12376" t="s">
        <v>1017</v>
      </c>
      <c r="E12376" t="s">
        <v>1015</v>
      </c>
      <c r="F12376" s="86">
        <v>922773.44686469506</v>
      </c>
    </row>
    <row r="12377" spans="1:6">
      <c r="A12377">
        <v>2050</v>
      </c>
      <c r="B12377" t="s">
        <v>1029</v>
      </c>
      <c r="C12377" t="s">
        <v>1013</v>
      </c>
      <c r="D12377" t="s">
        <v>1017</v>
      </c>
      <c r="E12377" t="s">
        <v>1015</v>
      </c>
      <c r="F12377" s="86">
        <v>923076.47886070097</v>
      </c>
    </row>
    <row r="12378" spans="1:6">
      <c r="A12378">
        <v>2017</v>
      </c>
      <c r="B12378" t="s">
        <v>1030</v>
      </c>
      <c r="C12378" t="s">
        <v>1013</v>
      </c>
      <c r="D12378" t="s">
        <v>1017</v>
      </c>
      <c r="E12378" t="s">
        <v>1015</v>
      </c>
      <c r="F12378" s="86">
        <v>381144.61639096698</v>
      </c>
    </row>
    <row r="12379" spans="1:6">
      <c r="A12379">
        <v>2018</v>
      </c>
      <c r="B12379" t="s">
        <v>1030</v>
      </c>
      <c r="C12379" t="s">
        <v>1013</v>
      </c>
      <c r="D12379" t="s">
        <v>1017</v>
      </c>
      <c r="E12379" t="s">
        <v>1015</v>
      </c>
      <c r="F12379" s="86">
        <v>384978.105926883</v>
      </c>
    </row>
    <row r="12380" spans="1:6">
      <c r="A12380">
        <v>2019</v>
      </c>
      <c r="B12380" t="s">
        <v>1030</v>
      </c>
      <c r="C12380" t="s">
        <v>1013</v>
      </c>
      <c r="D12380" t="s">
        <v>1017</v>
      </c>
      <c r="E12380" t="s">
        <v>1015</v>
      </c>
      <c r="F12380" s="86">
        <v>388310.29323860299</v>
      </c>
    </row>
    <row r="12381" spans="1:6">
      <c r="A12381">
        <v>2020</v>
      </c>
      <c r="B12381" t="s">
        <v>1030</v>
      </c>
      <c r="C12381" t="s">
        <v>1013</v>
      </c>
      <c r="D12381" t="s">
        <v>1017</v>
      </c>
      <c r="E12381" t="s">
        <v>1015</v>
      </c>
      <c r="F12381" s="86">
        <v>391768.69969299802</v>
      </c>
    </row>
    <row r="12382" spans="1:6">
      <c r="A12382">
        <v>2021</v>
      </c>
      <c r="B12382" t="s">
        <v>1030</v>
      </c>
      <c r="C12382" t="s">
        <v>1013</v>
      </c>
      <c r="D12382" t="s">
        <v>1017</v>
      </c>
      <c r="E12382" t="s">
        <v>1015</v>
      </c>
      <c r="F12382" s="86">
        <v>395036.38223698997</v>
      </c>
    </row>
    <row r="12383" spans="1:6">
      <c r="A12383">
        <v>2022</v>
      </c>
      <c r="B12383" t="s">
        <v>1030</v>
      </c>
      <c r="C12383" t="s">
        <v>1013</v>
      </c>
      <c r="D12383" t="s">
        <v>1017</v>
      </c>
      <c r="E12383" t="s">
        <v>1015</v>
      </c>
      <c r="F12383" s="86">
        <v>398200.983862689</v>
      </c>
    </row>
    <row r="12384" spans="1:6">
      <c r="A12384">
        <v>2023</v>
      </c>
      <c r="B12384" t="s">
        <v>1030</v>
      </c>
      <c r="C12384" t="s">
        <v>1013</v>
      </c>
      <c r="D12384" t="s">
        <v>1017</v>
      </c>
      <c r="E12384" t="s">
        <v>1015</v>
      </c>
      <c r="F12384" s="86">
        <v>401163.41162574798</v>
      </c>
    </row>
    <row r="12385" spans="1:6">
      <c r="A12385">
        <v>2024</v>
      </c>
      <c r="B12385" t="s">
        <v>1030</v>
      </c>
      <c r="C12385" t="s">
        <v>1013</v>
      </c>
      <c r="D12385" t="s">
        <v>1017</v>
      </c>
      <c r="E12385" t="s">
        <v>1015</v>
      </c>
      <c r="F12385" s="86">
        <v>403855.105018851</v>
      </c>
    </row>
    <row r="12386" spans="1:6">
      <c r="A12386">
        <v>2025</v>
      </c>
      <c r="B12386" t="s">
        <v>1030</v>
      </c>
      <c r="C12386" t="s">
        <v>1013</v>
      </c>
      <c r="D12386" t="s">
        <v>1017</v>
      </c>
      <c r="E12386" t="s">
        <v>1015</v>
      </c>
      <c r="F12386" s="86">
        <v>406396.67982317501</v>
      </c>
    </row>
    <row r="12387" spans="1:6">
      <c r="A12387">
        <v>2026</v>
      </c>
      <c r="B12387" t="s">
        <v>1030</v>
      </c>
      <c r="C12387" t="s">
        <v>1013</v>
      </c>
      <c r="D12387" t="s">
        <v>1017</v>
      </c>
      <c r="E12387" t="s">
        <v>1015</v>
      </c>
      <c r="F12387" s="86">
        <v>408773.30933120201</v>
      </c>
    </row>
    <row r="12388" spans="1:6">
      <c r="A12388">
        <v>2027</v>
      </c>
      <c r="B12388" t="s">
        <v>1030</v>
      </c>
      <c r="C12388" t="s">
        <v>1013</v>
      </c>
      <c r="D12388" t="s">
        <v>1017</v>
      </c>
      <c r="E12388" t="s">
        <v>1015</v>
      </c>
      <c r="F12388" s="86">
        <v>411038.66994466702</v>
      </c>
    </row>
    <row r="12389" spans="1:6">
      <c r="A12389">
        <v>2028</v>
      </c>
      <c r="B12389" t="s">
        <v>1030</v>
      </c>
      <c r="C12389" t="s">
        <v>1013</v>
      </c>
      <c r="D12389" t="s">
        <v>1017</v>
      </c>
      <c r="E12389" t="s">
        <v>1015</v>
      </c>
      <c r="F12389" s="86">
        <v>413280.58797977702</v>
      </c>
    </row>
    <row r="12390" spans="1:6">
      <c r="A12390">
        <v>2029</v>
      </c>
      <c r="B12390" t="s">
        <v>1030</v>
      </c>
      <c r="C12390" t="s">
        <v>1013</v>
      </c>
      <c r="D12390" t="s">
        <v>1017</v>
      </c>
      <c r="E12390" t="s">
        <v>1015</v>
      </c>
      <c r="F12390" s="86">
        <v>415367.36539839703</v>
      </c>
    </row>
    <row r="12391" spans="1:6">
      <c r="A12391">
        <v>2030</v>
      </c>
      <c r="B12391" t="s">
        <v>1030</v>
      </c>
      <c r="C12391" t="s">
        <v>1013</v>
      </c>
      <c r="D12391" t="s">
        <v>1017</v>
      </c>
      <c r="E12391" t="s">
        <v>1015</v>
      </c>
      <c r="F12391" s="86">
        <v>417252.90969422302</v>
      </c>
    </row>
    <row r="12392" spans="1:6">
      <c r="A12392">
        <v>2031</v>
      </c>
      <c r="B12392" t="s">
        <v>1030</v>
      </c>
      <c r="C12392" t="s">
        <v>1013</v>
      </c>
      <c r="D12392" t="s">
        <v>1017</v>
      </c>
      <c r="E12392" t="s">
        <v>1015</v>
      </c>
      <c r="F12392" s="86">
        <v>418988.23673249001</v>
      </c>
    </row>
    <row r="12393" spans="1:6">
      <c r="A12393">
        <v>2032</v>
      </c>
      <c r="B12393" t="s">
        <v>1030</v>
      </c>
      <c r="C12393" t="s">
        <v>1013</v>
      </c>
      <c r="D12393" t="s">
        <v>1017</v>
      </c>
      <c r="E12393" t="s">
        <v>1015</v>
      </c>
      <c r="F12393" s="86">
        <v>420419.35312918702</v>
      </c>
    </row>
    <row r="12394" spans="1:6">
      <c r="A12394">
        <v>2033</v>
      </c>
      <c r="B12394" t="s">
        <v>1030</v>
      </c>
      <c r="C12394" t="s">
        <v>1013</v>
      </c>
      <c r="D12394" t="s">
        <v>1017</v>
      </c>
      <c r="E12394" t="s">
        <v>1015</v>
      </c>
      <c r="F12394" s="86">
        <v>421617.60247618199</v>
      </c>
    </row>
    <row r="12395" spans="1:6">
      <c r="A12395">
        <v>2034</v>
      </c>
      <c r="B12395" t="s">
        <v>1030</v>
      </c>
      <c r="C12395" t="s">
        <v>1013</v>
      </c>
      <c r="D12395" t="s">
        <v>1017</v>
      </c>
      <c r="E12395" t="s">
        <v>1015</v>
      </c>
      <c r="F12395" s="86">
        <v>422546.79300844902</v>
      </c>
    </row>
    <row r="12396" spans="1:6">
      <c r="A12396">
        <v>2035</v>
      </c>
      <c r="B12396" t="s">
        <v>1030</v>
      </c>
      <c r="C12396" t="s">
        <v>1013</v>
      </c>
      <c r="D12396" t="s">
        <v>1017</v>
      </c>
      <c r="E12396" t="s">
        <v>1015</v>
      </c>
      <c r="F12396" s="86">
        <v>423310.46881821402</v>
      </c>
    </row>
    <row r="12397" spans="1:6">
      <c r="A12397">
        <v>2036</v>
      </c>
      <c r="B12397" t="s">
        <v>1030</v>
      </c>
      <c r="C12397" t="s">
        <v>1013</v>
      </c>
      <c r="D12397" t="s">
        <v>1017</v>
      </c>
      <c r="E12397" t="s">
        <v>1015</v>
      </c>
      <c r="F12397" s="86">
        <v>423790.44807932898</v>
      </c>
    </row>
    <row r="12398" spans="1:6">
      <c r="A12398">
        <v>2037</v>
      </c>
      <c r="B12398" t="s">
        <v>1030</v>
      </c>
      <c r="C12398" t="s">
        <v>1013</v>
      </c>
      <c r="D12398" t="s">
        <v>1017</v>
      </c>
      <c r="E12398" t="s">
        <v>1015</v>
      </c>
      <c r="F12398" s="86">
        <v>424107.708736723</v>
      </c>
    </row>
    <row r="12399" spans="1:6">
      <c r="A12399">
        <v>2038</v>
      </c>
      <c r="B12399" t="s">
        <v>1030</v>
      </c>
      <c r="C12399" t="s">
        <v>1013</v>
      </c>
      <c r="D12399" t="s">
        <v>1017</v>
      </c>
      <c r="E12399" t="s">
        <v>1015</v>
      </c>
      <c r="F12399" s="86">
        <v>424438.40589881397</v>
      </c>
    </row>
    <row r="12400" spans="1:6">
      <c r="A12400">
        <v>2039</v>
      </c>
      <c r="B12400" t="s">
        <v>1030</v>
      </c>
      <c r="C12400" t="s">
        <v>1013</v>
      </c>
      <c r="D12400" t="s">
        <v>1017</v>
      </c>
      <c r="E12400" t="s">
        <v>1015</v>
      </c>
      <c r="F12400" s="86">
        <v>424719.27757524198</v>
      </c>
    </row>
    <row r="12401" spans="1:6">
      <c r="A12401">
        <v>2040</v>
      </c>
      <c r="B12401" t="s">
        <v>1030</v>
      </c>
      <c r="C12401" t="s">
        <v>1013</v>
      </c>
      <c r="D12401" t="s">
        <v>1017</v>
      </c>
      <c r="E12401" t="s">
        <v>1015</v>
      </c>
      <c r="F12401" s="86">
        <v>425047.12004283798</v>
      </c>
    </row>
    <row r="12402" spans="1:6">
      <c r="A12402">
        <v>2041</v>
      </c>
      <c r="B12402" t="s">
        <v>1030</v>
      </c>
      <c r="C12402" t="s">
        <v>1013</v>
      </c>
      <c r="D12402" t="s">
        <v>1017</v>
      </c>
      <c r="E12402" t="s">
        <v>1015</v>
      </c>
      <c r="F12402" s="86">
        <v>425343.09582654497</v>
      </c>
    </row>
    <row r="12403" spans="1:6">
      <c r="A12403">
        <v>2042</v>
      </c>
      <c r="B12403" t="s">
        <v>1030</v>
      </c>
      <c r="C12403" t="s">
        <v>1013</v>
      </c>
      <c r="D12403" t="s">
        <v>1017</v>
      </c>
      <c r="E12403" t="s">
        <v>1015</v>
      </c>
      <c r="F12403" s="86">
        <v>425668.07439706998</v>
      </c>
    </row>
    <row r="12404" spans="1:6">
      <c r="A12404">
        <v>2043</v>
      </c>
      <c r="B12404" t="s">
        <v>1030</v>
      </c>
      <c r="C12404" t="s">
        <v>1013</v>
      </c>
      <c r="D12404" t="s">
        <v>1017</v>
      </c>
      <c r="E12404" t="s">
        <v>1015</v>
      </c>
      <c r="F12404" s="86">
        <v>425995.93190332502</v>
      </c>
    </row>
    <row r="12405" spans="1:6">
      <c r="A12405">
        <v>2044</v>
      </c>
      <c r="B12405" t="s">
        <v>1030</v>
      </c>
      <c r="C12405" t="s">
        <v>1013</v>
      </c>
      <c r="D12405" t="s">
        <v>1017</v>
      </c>
      <c r="E12405" t="s">
        <v>1015</v>
      </c>
      <c r="F12405" s="86">
        <v>426441.70721275202</v>
      </c>
    </row>
    <row r="12406" spans="1:6">
      <c r="A12406">
        <v>2045</v>
      </c>
      <c r="B12406" t="s">
        <v>1030</v>
      </c>
      <c r="C12406" t="s">
        <v>1013</v>
      </c>
      <c r="D12406" t="s">
        <v>1017</v>
      </c>
      <c r="E12406" t="s">
        <v>1015</v>
      </c>
      <c r="F12406" s="86">
        <v>426840.70762456598</v>
      </c>
    </row>
    <row r="12407" spans="1:6">
      <c r="A12407">
        <v>2046</v>
      </c>
      <c r="B12407" t="s">
        <v>1030</v>
      </c>
      <c r="C12407" t="s">
        <v>1013</v>
      </c>
      <c r="D12407" t="s">
        <v>1017</v>
      </c>
      <c r="E12407" t="s">
        <v>1015</v>
      </c>
      <c r="F12407" s="86">
        <v>427302.06031283003</v>
      </c>
    </row>
    <row r="12408" spans="1:6">
      <c r="A12408">
        <v>2047</v>
      </c>
      <c r="B12408" t="s">
        <v>1030</v>
      </c>
      <c r="C12408" t="s">
        <v>1013</v>
      </c>
      <c r="D12408" t="s">
        <v>1017</v>
      </c>
      <c r="E12408" t="s">
        <v>1015</v>
      </c>
      <c r="F12408" s="86">
        <v>427710.56416242098</v>
      </c>
    </row>
    <row r="12409" spans="1:6">
      <c r="A12409">
        <v>2048</v>
      </c>
      <c r="B12409" t="s">
        <v>1030</v>
      </c>
      <c r="C12409" t="s">
        <v>1013</v>
      </c>
      <c r="D12409" t="s">
        <v>1017</v>
      </c>
      <c r="E12409" t="s">
        <v>1015</v>
      </c>
      <c r="F12409" s="86">
        <v>428088.08489957202</v>
      </c>
    </row>
    <row r="12410" spans="1:6">
      <c r="A12410">
        <v>2049</v>
      </c>
      <c r="B12410" t="s">
        <v>1030</v>
      </c>
      <c r="C12410" t="s">
        <v>1013</v>
      </c>
      <c r="D12410" t="s">
        <v>1017</v>
      </c>
      <c r="E12410" t="s">
        <v>1015</v>
      </c>
      <c r="F12410" s="86">
        <v>428457.975708735</v>
      </c>
    </row>
    <row r="12411" spans="1:6">
      <c r="A12411">
        <v>2050</v>
      </c>
      <c r="B12411" t="s">
        <v>1030</v>
      </c>
      <c r="C12411" t="s">
        <v>1013</v>
      </c>
      <c r="D12411" t="s">
        <v>1017</v>
      </c>
      <c r="E12411" t="s">
        <v>1015</v>
      </c>
      <c r="F12411" s="86">
        <v>428796.04916260502</v>
      </c>
    </row>
    <row r="12412" spans="1:6">
      <c r="A12412">
        <v>2017</v>
      </c>
      <c r="B12412" t="s">
        <v>1031</v>
      </c>
      <c r="C12412" t="s">
        <v>1013</v>
      </c>
      <c r="D12412" t="s">
        <v>1017</v>
      </c>
      <c r="E12412" t="s">
        <v>1015</v>
      </c>
      <c r="F12412" s="86">
        <v>583922.46415443602</v>
      </c>
    </row>
    <row r="12413" spans="1:6">
      <c r="A12413">
        <v>2018</v>
      </c>
      <c r="B12413" t="s">
        <v>1031</v>
      </c>
      <c r="C12413" t="s">
        <v>1013</v>
      </c>
      <c r="D12413" t="s">
        <v>1017</v>
      </c>
      <c r="E12413" t="s">
        <v>1015</v>
      </c>
      <c r="F12413" s="86">
        <v>589795.35702441505</v>
      </c>
    </row>
    <row r="12414" spans="1:6">
      <c r="A12414">
        <v>2019</v>
      </c>
      <c r="B12414" t="s">
        <v>1031</v>
      </c>
      <c r="C12414" t="s">
        <v>1013</v>
      </c>
      <c r="D12414" t="s">
        <v>1017</v>
      </c>
      <c r="E12414" t="s">
        <v>1015</v>
      </c>
      <c r="F12414" s="86">
        <v>594900.05799391796</v>
      </c>
    </row>
    <row r="12415" spans="1:6">
      <c r="A12415">
        <v>2020</v>
      </c>
      <c r="B12415" t="s">
        <v>1031</v>
      </c>
      <c r="C12415" t="s">
        <v>1013</v>
      </c>
      <c r="D12415" t="s">
        <v>1017</v>
      </c>
      <c r="E12415" t="s">
        <v>1015</v>
      </c>
      <c r="F12415" s="86">
        <v>600198.05261442997</v>
      </c>
    </row>
    <row r="12416" spans="1:6">
      <c r="A12416">
        <v>2021</v>
      </c>
      <c r="B12416" t="s">
        <v>1031</v>
      </c>
      <c r="C12416" t="s">
        <v>1013</v>
      </c>
      <c r="D12416" t="s">
        <v>1017</v>
      </c>
      <c r="E12416" t="s">
        <v>1015</v>
      </c>
      <c r="F12416" s="86">
        <v>605203.79112377402</v>
      </c>
    </row>
    <row r="12417" spans="1:6">
      <c r="A12417">
        <v>2022</v>
      </c>
      <c r="B12417" t="s">
        <v>1031</v>
      </c>
      <c r="C12417" t="s">
        <v>1013</v>
      </c>
      <c r="D12417" t="s">
        <v>1017</v>
      </c>
      <c r="E12417" t="s">
        <v>1015</v>
      </c>
      <c r="F12417" s="86">
        <v>610051.60238360299</v>
      </c>
    </row>
    <row r="12418" spans="1:6">
      <c r="A12418">
        <v>2023</v>
      </c>
      <c r="B12418" t="s">
        <v>1031</v>
      </c>
      <c r="C12418" t="s">
        <v>1013</v>
      </c>
      <c r="D12418" t="s">
        <v>1017</v>
      </c>
      <c r="E12418" t="s">
        <v>1015</v>
      </c>
      <c r="F12418" s="86">
        <v>614589.622294751</v>
      </c>
    </row>
    <row r="12419" spans="1:6">
      <c r="A12419">
        <v>2024</v>
      </c>
      <c r="B12419" t="s">
        <v>1031</v>
      </c>
      <c r="C12419" t="s">
        <v>1013</v>
      </c>
      <c r="D12419" t="s">
        <v>1017</v>
      </c>
      <c r="E12419" t="s">
        <v>1015</v>
      </c>
      <c r="F12419" s="86">
        <v>618712.79979520699</v>
      </c>
    </row>
    <row r="12420" spans="1:6">
      <c r="A12420">
        <v>2025</v>
      </c>
      <c r="B12420" t="s">
        <v>1031</v>
      </c>
      <c r="C12420" t="s">
        <v>1013</v>
      </c>
      <c r="D12420" t="s">
        <v>1017</v>
      </c>
      <c r="E12420" t="s">
        <v>1015</v>
      </c>
      <c r="F12420" s="86">
        <v>622605.96381002595</v>
      </c>
    </row>
    <row r="12421" spans="1:6">
      <c r="A12421">
        <v>2026</v>
      </c>
      <c r="B12421" t="s">
        <v>1031</v>
      </c>
      <c r="C12421" t="s">
        <v>1013</v>
      </c>
      <c r="D12421" t="s">
        <v>1017</v>
      </c>
      <c r="E12421" t="s">
        <v>1015</v>
      </c>
      <c r="F12421" s="86">
        <v>626246.39967332699</v>
      </c>
    </row>
    <row r="12422" spans="1:6">
      <c r="A12422">
        <v>2027</v>
      </c>
      <c r="B12422" t="s">
        <v>1031</v>
      </c>
      <c r="C12422" t="s">
        <v>1013</v>
      </c>
      <c r="D12422" t="s">
        <v>1017</v>
      </c>
      <c r="E12422" t="s">
        <v>1015</v>
      </c>
      <c r="F12422" s="86">
        <v>629716.35887204297</v>
      </c>
    </row>
    <row r="12423" spans="1:6">
      <c r="A12423">
        <v>2028</v>
      </c>
      <c r="B12423" t="s">
        <v>1031</v>
      </c>
      <c r="C12423" t="s">
        <v>1013</v>
      </c>
      <c r="D12423" t="s">
        <v>1017</v>
      </c>
      <c r="E12423" t="s">
        <v>1015</v>
      </c>
      <c r="F12423" s="86">
        <v>633150.39823823096</v>
      </c>
    </row>
    <row r="12424" spans="1:6">
      <c r="A12424">
        <v>2029</v>
      </c>
      <c r="B12424" t="s">
        <v>1031</v>
      </c>
      <c r="C12424" t="s">
        <v>1013</v>
      </c>
      <c r="D12424" t="s">
        <v>1017</v>
      </c>
      <c r="E12424" t="s">
        <v>1015</v>
      </c>
      <c r="F12424" s="86">
        <v>636346.72193846595</v>
      </c>
    </row>
    <row r="12425" spans="1:6">
      <c r="A12425">
        <v>2030</v>
      </c>
      <c r="B12425" t="s">
        <v>1031</v>
      </c>
      <c r="C12425" t="s">
        <v>1013</v>
      </c>
      <c r="D12425" t="s">
        <v>1017</v>
      </c>
      <c r="E12425" t="s">
        <v>1015</v>
      </c>
      <c r="F12425" s="86">
        <v>639234.70401917899</v>
      </c>
    </row>
    <row r="12426" spans="1:6">
      <c r="A12426">
        <v>2031</v>
      </c>
      <c r="B12426" t="s">
        <v>1031</v>
      </c>
      <c r="C12426" t="s">
        <v>1013</v>
      </c>
      <c r="D12426" t="s">
        <v>1017</v>
      </c>
      <c r="E12426" t="s">
        <v>1015</v>
      </c>
      <c r="F12426" s="86">
        <v>641892.50573134597</v>
      </c>
    </row>
    <row r="12427" spans="1:6">
      <c r="A12427">
        <v>2032</v>
      </c>
      <c r="B12427" t="s">
        <v>1031</v>
      </c>
      <c r="C12427" t="s">
        <v>1013</v>
      </c>
      <c r="D12427" t="s">
        <v>1017</v>
      </c>
      <c r="E12427" t="s">
        <v>1015</v>
      </c>
      <c r="F12427" s="86">
        <v>644084.18423637201</v>
      </c>
    </row>
    <row r="12428" spans="1:6">
      <c r="A12428">
        <v>2033</v>
      </c>
      <c r="B12428" t="s">
        <v>1031</v>
      </c>
      <c r="C12428" t="s">
        <v>1013</v>
      </c>
      <c r="D12428" t="s">
        <v>1017</v>
      </c>
      <c r="E12428" t="s">
        <v>1015</v>
      </c>
      <c r="F12428" s="86">
        <v>645919.04771370499</v>
      </c>
    </row>
    <row r="12429" spans="1:6">
      <c r="A12429">
        <v>2034</v>
      </c>
      <c r="B12429" t="s">
        <v>1031</v>
      </c>
      <c r="C12429" t="s">
        <v>1013</v>
      </c>
      <c r="D12429" t="s">
        <v>1017</v>
      </c>
      <c r="E12429" t="s">
        <v>1015</v>
      </c>
      <c r="F12429" s="86">
        <v>647341.63619165402</v>
      </c>
    </row>
    <row r="12430" spans="1:6">
      <c r="A12430">
        <v>2035</v>
      </c>
      <c r="B12430" t="s">
        <v>1031</v>
      </c>
      <c r="C12430" t="s">
        <v>1013</v>
      </c>
      <c r="D12430" t="s">
        <v>1017</v>
      </c>
      <c r="E12430" t="s">
        <v>1015</v>
      </c>
      <c r="F12430" s="86">
        <v>648510.62010822794</v>
      </c>
    </row>
    <row r="12431" spans="1:6">
      <c r="A12431">
        <v>2036</v>
      </c>
      <c r="B12431" t="s">
        <v>1031</v>
      </c>
      <c r="C12431" t="s">
        <v>1013</v>
      </c>
      <c r="D12431" t="s">
        <v>1017</v>
      </c>
      <c r="E12431" t="s">
        <v>1015</v>
      </c>
      <c r="F12431" s="86">
        <v>649244.91068250302</v>
      </c>
    </row>
    <row r="12432" spans="1:6">
      <c r="A12432">
        <v>2037</v>
      </c>
      <c r="B12432" t="s">
        <v>1031</v>
      </c>
      <c r="C12432" t="s">
        <v>1013</v>
      </c>
      <c r="D12432" t="s">
        <v>1017</v>
      </c>
      <c r="E12432" t="s">
        <v>1015</v>
      </c>
      <c r="F12432" s="86">
        <v>649729.87918497599</v>
      </c>
    </row>
    <row r="12433" spans="1:6">
      <c r="A12433">
        <v>2038</v>
      </c>
      <c r="B12433" t="s">
        <v>1031</v>
      </c>
      <c r="C12433" t="s">
        <v>1013</v>
      </c>
      <c r="D12433" t="s">
        <v>1017</v>
      </c>
      <c r="E12433" t="s">
        <v>1015</v>
      </c>
      <c r="F12433" s="86">
        <v>650235.42923946702</v>
      </c>
    </row>
    <row r="12434" spans="1:6">
      <c r="A12434">
        <v>2039</v>
      </c>
      <c r="B12434" t="s">
        <v>1031</v>
      </c>
      <c r="C12434" t="s">
        <v>1013</v>
      </c>
      <c r="D12434" t="s">
        <v>1017</v>
      </c>
      <c r="E12434" t="s">
        <v>1015</v>
      </c>
      <c r="F12434" s="86">
        <v>650664.63362187904</v>
      </c>
    </row>
    <row r="12435" spans="1:6">
      <c r="A12435">
        <v>2040</v>
      </c>
      <c r="B12435" t="s">
        <v>1031</v>
      </c>
      <c r="C12435" t="s">
        <v>1013</v>
      </c>
      <c r="D12435" t="s">
        <v>1017</v>
      </c>
      <c r="E12435" t="s">
        <v>1015</v>
      </c>
      <c r="F12435" s="86">
        <v>651165.80045071698</v>
      </c>
    </row>
    <row r="12436" spans="1:6">
      <c r="A12436">
        <v>2041</v>
      </c>
      <c r="B12436" t="s">
        <v>1031</v>
      </c>
      <c r="C12436" t="s">
        <v>1013</v>
      </c>
      <c r="D12436" t="s">
        <v>1017</v>
      </c>
      <c r="E12436" t="s">
        <v>1015</v>
      </c>
      <c r="F12436" s="86">
        <v>651618.13695164304</v>
      </c>
    </row>
    <row r="12437" spans="1:6">
      <c r="A12437">
        <v>2042</v>
      </c>
      <c r="B12437" t="s">
        <v>1031</v>
      </c>
      <c r="C12437" t="s">
        <v>1013</v>
      </c>
      <c r="D12437" t="s">
        <v>1017</v>
      </c>
      <c r="E12437" t="s">
        <v>1015</v>
      </c>
      <c r="F12437" s="86">
        <v>652114.90725464397</v>
      </c>
    </row>
    <row r="12438" spans="1:6">
      <c r="A12438">
        <v>2043</v>
      </c>
      <c r="B12438" t="s">
        <v>1031</v>
      </c>
      <c r="C12438" t="s">
        <v>1013</v>
      </c>
      <c r="D12438" t="s">
        <v>1017</v>
      </c>
      <c r="E12438" t="s">
        <v>1015</v>
      </c>
      <c r="F12438" s="86">
        <v>652616.08429851301</v>
      </c>
    </row>
    <row r="12439" spans="1:6">
      <c r="A12439">
        <v>2044</v>
      </c>
      <c r="B12439" t="s">
        <v>1031</v>
      </c>
      <c r="C12439" t="s">
        <v>1013</v>
      </c>
      <c r="D12439" t="s">
        <v>1017</v>
      </c>
      <c r="E12439" t="s">
        <v>1015</v>
      </c>
      <c r="F12439" s="86">
        <v>653297.93191752594</v>
      </c>
    </row>
    <row r="12440" spans="1:6">
      <c r="A12440">
        <v>2045</v>
      </c>
      <c r="B12440" t="s">
        <v>1031</v>
      </c>
      <c r="C12440" t="s">
        <v>1013</v>
      </c>
      <c r="D12440" t="s">
        <v>1017</v>
      </c>
      <c r="E12440" t="s">
        <v>1015</v>
      </c>
      <c r="F12440" s="86">
        <v>653908.100264929</v>
      </c>
    </row>
    <row r="12441" spans="1:6">
      <c r="A12441">
        <v>2046</v>
      </c>
      <c r="B12441" t="s">
        <v>1031</v>
      </c>
      <c r="C12441" t="s">
        <v>1013</v>
      </c>
      <c r="D12441" t="s">
        <v>1017</v>
      </c>
      <c r="E12441" t="s">
        <v>1015</v>
      </c>
      <c r="F12441" s="86">
        <v>654613.80090451299</v>
      </c>
    </row>
    <row r="12442" spans="1:6">
      <c r="A12442">
        <v>2047</v>
      </c>
      <c r="B12442" t="s">
        <v>1031</v>
      </c>
      <c r="C12442" t="s">
        <v>1013</v>
      </c>
      <c r="D12442" t="s">
        <v>1017</v>
      </c>
      <c r="E12442" t="s">
        <v>1015</v>
      </c>
      <c r="F12442" s="86">
        <v>655238.51997600903</v>
      </c>
    </row>
    <row r="12443" spans="1:6">
      <c r="A12443">
        <v>2048</v>
      </c>
      <c r="B12443" t="s">
        <v>1031</v>
      </c>
      <c r="C12443" t="s">
        <v>1013</v>
      </c>
      <c r="D12443" t="s">
        <v>1017</v>
      </c>
      <c r="E12443" t="s">
        <v>1015</v>
      </c>
      <c r="F12443" s="86">
        <v>655815.75849055697</v>
      </c>
    </row>
    <row r="12444" spans="1:6">
      <c r="A12444">
        <v>2049</v>
      </c>
      <c r="B12444" t="s">
        <v>1031</v>
      </c>
      <c r="C12444" t="s">
        <v>1013</v>
      </c>
      <c r="D12444" t="s">
        <v>1017</v>
      </c>
      <c r="E12444" t="s">
        <v>1015</v>
      </c>
      <c r="F12444" s="86">
        <v>656381.30273564404</v>
      </c>
    </row>
    <row r="12445" spans="1:6">
      <c r="A12445">
        <v>2050</v>
      </c>
      <c r="B12445" t="s">
        <v>1031</v>
      </c>
      <c r="C12445" t="s">
        <v>1013</v>
      </c>
      <c r="D12445" t="s">
        <v>1017</v>
      </c>
      <c r="E12445" t="s">
        <v>1015</v>
      </c>
      <c r="F12445" s="86">
        <v>656898.08111713303</v>
      </c>
    </row>
    <row r="12446" spans="1:6">
      <c r="A12446">
        <v>2017</v>
      </c>
      <c r="B12446" t="s">
        <v>1032</v>
      </c>
      <c r="C12446" t="s">
        <v>1013</v>
      </c>
      <c r="D12446" t="s">
        <v>1017</v>
      </c>
      <c r="E12446" t="s">
        <v>1015</v>
      </c>
      <c r="F12446" s="86">
        <v>1060178.87814798</v>
      </c>
    </row>
    <row r="12447" spans="1:6">
      <c r="A12447">
        <v>2018</v>
      </c>
      <c r="B12447" t="s">
        <v>1032</v>
      </c>
      <c r="C12447" t="s">
        <v>1013</v>
      </c>
      <c r="D12447" t="s">
        <v>1017</v>
      </c>
      <c r="E12447" t="s">
        <v>1015</v>
      </c>
      <c r="F12447" s="86">
        <v>1067593.3412574299</v>
      </c>
    </row>
    <row r="12448" spans="1:6">
      <c r="A12448">
        <v>2019</v>
      </c>
      <c r="B12448" t="s">
        <v>1032</v>
      </c>
      <c r="C12448" t="s">
        <v>1013</v>
      </c>
      <c r="D12448" t="s">
        <v>1017</v>
      </c>
      <c r="E12448" t="s">
        <v>1015</v>
      </c>
      <c r="F12448" s="86">
        <v>1073797.52739027</v>
      </c>
    </row>
    <row r="12449" spans="1:6">
      <c r="A12449">
        <v>2020</v>
      </c>
      <c r="B12449" t="s">
        <v>1032</v>
      </c>
      <c r="C12449" t="s">
        <v>1013</v>
      </c>
      <c r="D12449" t="s">
        <v>1017</v>
      </c>
      <c r="E12449" t="s">
        <v>1015</v>
      </c>
      <c r="F12449" s="86">
        <v>1080436.42109494</v>
      </c>
    </row>
    <row r="12450" spans="1:6">
      <c r="A12450">
        <v>2021</v>
      </c>
      <c r="B12450" t="s">
        <v>1032</v>
      </c>
      <c r="C12450" t="s">
        <v>1013</v>
      </c>
      <c r="D12450" t="s">
        <v>1017</v>
      </c>
      <c r="E12450" t="s">
        <v>1015</v>
      </c>
      <c r="F12450" s="86">
        <v>1086612.32285391</v>
      </c>
    </row>
    <row r="12451" spans="1:6">
      <c r="A12451">
        <v>2022</v>
      </c>
      <c r="B12451" t="s">
        <v>1032</v>
      </c>
      <c r="C12451" t="s">
        <v>1013</v>
      </c>
      <c r="D12451" t="s">
        <v>1017</v>
      </c>
      <c r="E12451" t="s">
        <v>1015</v>
      </c>
      <c r="F12451" s="86">
        <v>1092547.7710063099</v>
      </c>
    </row>
    <row r="12452" spans="1:6">
      <c r="A12452">
        <v>2023</v>
      </c>
      <c r="B12452" t="s">
        <v>1032</v>
      </c>
      <c r="C12452" t="s">
        <v>1013</v>
      </c>
      <c r="D12452" t="s">
        <v>1017</v>
      </c>
      <c r="E12452" t="s">
        <v>1015</v>
      </c>
      <c r="F12452" s="86">
        <v>1098012.9783199599</v>
      </c>
    </row>
    <row r="12453" spans="1:6">
      <c r="A12453">
        <v>2024</v>
      </c>
      <c r="B12453" t="s">
        <v>1032</v>
      </c>
      <c r="C12453" t="s">
        <v>1013</v>
      </c>
      <c r="D12453" t="s">
        <v>1017</v>
      </c>
      <c r="E12453" t="s">
        <v>1015</v>
      </c>
      <c r="F12453" s="86">
        <v>1102844.4233502501</v>
      </c>
    </row>
    <row r="12454" spans="1:6">
      <c r="A12454">
        <v>2025</v>
      </c>
      <c r="B12454" t="s">
        <v>1032</v>
      </c>
      <c r="C12454" t="s">
        <v>1013</v>
      </c>
      <c r="D12454" t="s">
        <v>1017</v>
      </c>
      <c r="E12454" t="s">
        <v>1015</v>
      </c>
      <c r="F12454" s="86">
        <v>1107381.43935861</v>
      </c>
    </row>
    <row r="12455" spans="1:6">
      <c r="A12455">
        <v>2026</v>
      </c>
      <c r="B12455" t="s">
        <v>1032</v>
      </c>
      <c r="C12455" t="s">
        <v>1013</v>
      </c>
      <c r="D12455" t="s">
        <v>1017</v>
      </c>
      <c r="E12455" t="s">
        <v>1015</v>
      </c>
      <c r="F12455" s="86">
        <v>1111621.3101709899</v>
      </c>
    </row>
    <row r="12456" spans="1:6">
      <c r="A12456">
        <v>2027</v>
      </c>
      <c r="B12456" t="s">
        <v>1032</v>
      </c>
      <c r="C12456" t="s">
        <v>1013</v>
      </c>
      <c r="D12456" t="s">
        <v>1017</v>
      </c>
      <c r="E12456" t="s">
        <v>1015</v>
      </c>
      <c r="F12456" s="86">
        <v>1115739.17062479</v>
      </c>
    </row>
    <row r="12457" spans="1:6">
      <c r="A12457">
        <v>2028</v>
      </c>
      <c r="B12457" t="s">
        <v>1032</v>
      </c>
      <c r="C12457" t="s">
        <v>1013</v>
      </c>
      <c r="D12457" t="s">
        <v>1017</v>
      </c>
      <c r="E12457" t="s">
        <v>1015</v>
      </c>
      <c r="F12457" s="86">
        <v>1120016.2893324699</v>
      </c>
    </row>
    <row r="12458" spans="1:6">
      <c r="A12458">
        <v>2029</v>
      </c>
      <c r="B12458" t="s">
        <v>1032</v>
      </c>
      <c r="C12458" t="s">
        <v>1013</v>
      </c>
      <c r="D12458" t="s">
        <v>1017</v>
      </c>
      <c r="E12458" t="s">
        <v>1015</v>
      </c>
      <c r="F12458" s="86">
        <v>1124153.0117727099</v>
      </c>
    </row>
    <row r="12459" spans="1:6">
      <c r="A12459">
        <v>2030</v>
      </c>
      <c r="B12459" t="s">
        <v>1032</v>
      </c>
      <c r="C12459" t="s">
        <v>1013</v>
      </c>
      <c r="D12459" t="s">
        <v>1017</v>
      </c>
      <c r="E12459" t="s">
        <v>1015</v>
      </c>
      <c r="F12459" s="86">
        <v>1128067.67856184</v>
      </c>
    </row>
    <row r="12460" spans="1:6">
      <c r="A12460">
        <v>2031</v>
      </c>
      <c r="B12460" t="s">
        <v>1032</v>
      </c>
      <c r="C12460" t="s">
        <v>1013</v>
      </c>
      <c r="D12460" t="s">
        <v>1017</v>
      </c>
      <c r="E12460" t="s">
        <v>1015</v>
      </c>
      <c r="F12460" s="86">
        <v>1131911.3928467</v>
      </c>
    </row>
    <row r="12461" spans="1:6">
      <c r="A12461">
        <v>2032</v>
      </c>
      <c r="B12461" t="s">
        <v>1032</v>
      </c>
      <c r="C12461" t="s">
        <v>1013</v>
      </c>
      <c r="D12461" t="s">
        <v>1017</v>
      </c>
      <c r="E12461" t="s">
        <v>1015</v>
      </c>
      <c r="F12461" s="86">
        <v>1135282.3105282499</v>
      </c>
    </row>
    <row r="12462" spans="1:6">
      <c r="A12462">
        <v>2033</v>
      </c>
      <c r="B12462" t="s">
        <v>1032</v>
      </c>
      <c r="C12462" t="s">
        <v>1013</v>
      </c>
      <c r="D12462" t="s">
        <v>1017</v>
      </c>
      <c r="E12462" t="s">
        <v>1015</v>
      </c>
      <c r="F12462" s="86">
        <v>1138352.05117903</v>
      </c>
    </row>
    <row r="12463" spans="1:6">
      <c r="A12463">
        <v>2034</v>
      </c>
      <c r="B12463" t="s">
        <v>1032</v>
      </c>
      <c r="C12463" t="s">
        <v>1013</v>
      </c>
      <c r="D12463" t="s">
        <v>1017</v>
      </c>
      <c r="E12463" t="s">
        <v>1015</v>
      </c>
      <c r="F12463" s="86">
        <v>1140989.8833653</v>
      </c>
    </row>
    <row r="12464" spans="1:6">
      <c r="A12464">
        <v>2035</v>
      </c>
      <c r="B12464" t="s">
        <v>1032</v>
      </c>
      <c r="C12464" t="s">
        <v>1013</v>
      </c>
      <c r="D12464" t="s">
        <v>1017</v>
      </c>
      <c r="E12464" t="s">
        <v>1015</v>
      </c>
      <c r="F12464" s="86">
        <v>1143398.62011577</v>
      </c>
    </row>
    <row r="12465" spans="1:6">
      <c r="A12465">
        <v>2036</v>
      </c>
      <c r="B12465" t="s">
        <v>1032</v>
      </c>
      <c r="C12465" t="s">
        <v>1013</v>
      </c>
      <c r="D12465" t="s">
        <v>1017</v>
      </c>
      <c r="E12465" t="s">
        <v>1015</v>
      </c>
      <c r="F12465" s="86">
        <v>1145206.8105466899</v>
      </c>
    </row>
    <row r="12466" spans="1:6">
      <c r="A12466">
        <v>2037</v>
      </c>
      <c r="B12466" t="s">
        <v>1032</v>
      </c>
      <c r="C12466" t="s">
        <v>1013</v>
      </c>
      <c r="D12466" t="s">
        <v>1017</v>
      </c>
      <c r="E12466" t="s">
        <v>1015</v>
      </c>
      <c r="F12466" s="86">
        <v>1146668.1042655101</v>
      </c>
    </row>
    <row r="12467" spans="1:6">
      <c r="A12467">
        <v>2038</v>
      </c>
      <c r="B12467" t="s">
        <v>1032</v>
      </c>
      <c r="C12467" t="s">
        <v>1013</v>
      </c>
      <c r="D12467" t="s">
        <v>1017</v>
      </c>
      <c r="E12467" t="s">
        <v>1015</v>
      </c>
      <c r="F12467" s="86">
        <v>1148197.47361455</v>
      </c>
    </row>
    <row r="12468" spans="1:6">
      <c r="A12468">
        <v>2039</v>
      </c>
      <c r="B12468" t="s">
        <v>1032</v>
      </c>
      <c r="C12468" t="s">
        <v>1013</v>
      </c>
      <c r="D12468" t="s">
        <v>1017</v>
      </c>
      <c r="E12468" t="s">
        <v>1015</v>
      </c>
      <c r="F12468" s="86">
        <v>1149597.3546927001</v>
      </c>
    </row>
    <row r="12469" spans="1:6">
      <c r="A12469">
        <v>2040</v>
      </c>
      <c r="B12469" t="s">
        <v>1032</v>
      </c>
      <c r="C12469" t="s">
        <v>1013</v>
      </c>
      <c r="D12469" t="s">
        <v>1017</v>
      </c>
      <c r="E12469" t="s">
        <v>1015</v>
      </c>
      <c r="F12469" s="86">
        <v>1151108.59824079</v>
      </c>
    </row>
    <row r="12470" spans="1:6">
      <c r="A12470">
        <v>2041</v>
      </c>
      <c r="B12470" t="s">
        <v>1032</v>
      </c>
      <c r="C12470" t="s">
        <v>1013</v>
      </c>
      <c r="D12470" t="s">
        <v>1017</v>
      </c>
      <c r="E12470" t="s">
        <v>1015</v>
      </c>
      <c r="F12470" s="86">
        <v>1152516.78667653</v>
      </c>
    </row>
    <row r="12471" spans="1:6">
      <c r="A12471">
        <v>2042</v>
      </c>
      <c r="B12471" t="s">
        <v>1032</v>
      </c>
      <c r="C12471" t="s">
        <v>1013</v>
      </c>
      <c r="D12471" t="s">
        <v>1017</v>
      </c>
      <c r="E12471" t="s">
        <v>1015</v>
      </c>
      <c r="F12471" s="86">
        <v>1153984.3621584401</v>
      </c>
    </row>
    <row r="12472" spans="1:6">
      <c r="A12472">
        <v>2043</v>
      </c>
      <c r="B12472" t="s">
        <v>1032</v>
      </c>
      <c r="C12472" t="s">
        <v>1013</v>
      </c>
      <c r="D12472" t="s">
        <v>1017</v>
      </c>
      <c r="E12472" t="s">
        <v>1015</v>
      </c>
      <c r="F12472" s="86">
        <v>1155447.6137548599</v>
      </c>
    </row>
    <row r="12473" spans="1:6">
      <c r="A12473">
        <v>2044</v>
      </c>
      <c r="B12473" t="s">
        <v>1032</v>
      </c>
      <c r="C12473" t="s">
        <v>1013</v>
      </c>
      <c r="D12473" t="s">
        <v>1017</v>
      </c>
      <c r="E12473" t="s">
        <v>1015</v>
      </c>
      <c r="F12473" s="86">
        <v>1157212.09472504</v>
      </c>
    </row>
    <row r="12474" spans="1:6">
      <c r="A12474">
        <v>2045</v>
      </c>
      <c r="B12474" t="s">
        <v>1032</v>
      </c>
      <c r="C12474" t="s">
        <v>1013</v>
      </c>
      <c r="D12474" t="s">
        <v>1017</v>
      </c>
      <c r="E12474" t="s">
        <v>1015</v>
      </c>
      <c r="F12474" s="86">
        <v>1158850.4874165</v>
      </c>
    </row>
    <row r="12475" spans="1:6">
      <c r="A12475">
        <v>2046</v>
      </c>
      <c r="B12475" t="s">
        <v>1032</v>
      </c>
      <c r="C12475" t="s">
        <v>1013</v>
      </c>
      <c r="D12475" t="s">
        <v>1017</v>
      </c>
      <c r="E12475" t="s">
        <v>1015</v>
      </c>
      <c r="F12475" s="86">
        <v>1160647.76746217</v>
      </c>
    </row>
    <row r="12476" spans="1:6">
      <c r="A12476">
        <v>2047</v>
      </c>
      <c r="B12476" t="s">
        <v>1032</v>
      </c>
      <c r="C12476" t="s">
        <v>1013</v>
      </c>
      <c r="D12476" t="s">
        <v>1017</v>
      </c>
      <c r="E12476" t="s">
        <v>1015</v>
      </c>
      <c r="F12476" s="86">
        <v>1162302.3862243399</v>
      </c>
    </row>
    <row r="12477" spans="1:6">
      <c r="A12477">
        <v>2048</v>
      </c>
      <c r="B12477" t="s">
        <v>1032</v>
      </c>
      <c r="C12477" t="s">
        <v>1013</v>
      </c>
      <c r="D12477" t="s">
        <v>1017</v>
      </c>
      <c r="E12477" t="s">
        <v>1015</v>
      </c>
      <c r="F12477" s="86">
        <v>1163872.0361512699</v>
      </c>
    </row>
    <row r="12478" spans="1:6">
      <c r="A12478">
        <v>2049</v>
      </c>
      <c r="B12478" t="s">
        <v>1032</v>
      </c>
      <c r="C12478" t="s">
        <v>1013</v>
      </c>
      <c r="D12478" t="s">
        <v>1017</v>
      </c>
      <c r="E12478" t="s">
        <v>1015</v>
      </c>
      <c r="F12478" s="86">
        <v>1165416.2051484</v>
      </c>
    </row>
    <row r="12479" spans="1:6">
      <c r="A12479">
        <v>2050</v>
      </c>
      <c r="B12479" t="s">
        <v>1032</v>
      </c>
      <c r="C12479" t="s">
        <v>1013</v>
      </c>
      <c r="D12479" t="s">
        <v>1017</v>
      </c>
      <c r="E12479" t="s">
        <v>1015</v>
      </c>
      <c r="F12479" s="86">
        <v>1166875.3434733199</v>
      </c>
    </row>
    <row r="12480" spans="1:6">
      <c r="A12480">
        <v>2017</v>
      </c>
      <c r="B12480" t="s">
        <v>1033</v>
      </c>
      <c r="C12480" t="s">
        <v>1013</v>
      </c>
      <c r="D12480" t="s">
        <v>1017</v>
      </c>
      <c r="E12480" t="s">
        <v>1015</v>
      </c>
      <c r="F12480" s="86">
        <v>2450743.0724017699</v>
      </c>
    </row>
    <row r="12481" spans="1:6">
      <c r="A12481">
        <v>2018</v>
      </c>
      <c r="B12481" t="s">
        <v>1033</v>
      </c>
      <c r="C12481" t="s">
        <v>1013</v>
      </c>
      <c r="D12481" t="s">
        <v>1017</v>
      </c>
      <c r="E12481" t="s">
        <v>1015</v>
      </c>
      <c r="F12481" s="86">
        <v>2471429.2461108998</v>
      </c>
    </row>
    <row r="12482" spans="1:6">
      <c r="A12482">
        <v>2019</v>
      </c>
      <c r="B12482" t="s">
        <v>1033</v>
      </c>
      <c r="C12482" t="s">
        <v>1013</v>
      </c>
      <c r="D12482" t="s">
        <v>1017</v>
      </c>
      <c r="E12482" t="s">
        <v>1015</v>
      </c>
      <c r="F12482" s="86">
        <v>2489050.3677195902</v>
      </c>
    </row>
    <row r="12483" spans="1:6">
      <c r="A12483">
        <v>2020</v>
      </c>
      <c r="B12483" t="s">
        <v>1033</v>
      </c>
      <c r="C12483" t="s">
        <v>1013</v>
      </c>
      <c r="D12483" t="s">
        <v>1017</v>
      </c>
      <c r="E12483" t="s">
        <v>1015</v>
      </c>
      <c r="F12483" s="86">
        <v>2507557.41145017</v>
      </c>
    </row>
    <row r="12484" spans="1:6">
      <c r="A12484">
        <v>2021</v>
      </c>
      <c r="B12484" t="s">
        <v>1033</v>
      </c>
      <c r="C12484" t="s">
        <v>1013</v>
      </c>
      <c r="D12484" t="s">
        <v>1017</v>
      </c>
      <c r="E12484" t="s">
        <v>1015</v>
      </c>
      <c r="F12484" s="86">
        <v>2524897.9741050499</v>
      </c>
    </row>
    <row r="12485" spans="1:6">
      <c r="A12485">
        <v>2022</v>
      </c>
      <c r="B12485" t="s">
        <v>1033</v>
      </c>
      <c r="C12485" t="s">
        <v>1013</v>
      </c>
      <c r="D12485" t="s">
        <v>1017</v>
      </c>
      <c r="E12485" t="s">
        <v>1015</v>
      </c>
      <c r="F12485" s="86">
        <v>2541629.9452777798</v>
      </c>
    </row>
    <row r="12486" spans="1:6">
      <c r="A12486">
        <v>2023</v>
      </c>
      <c r="B12486" t="s">
        <v>1033</v>
      </c>
      <c r="C12486" t="s">
        <v>1013</v>
      </c>
      <c r="D12486" t="s">
        <v>1017</v>
      </c>
      <c r="E12486" t="s">
        <v>1015</v>
      </c>
      <c r="F12486" s="86">
        <v>2557153.7163827899</v>
      </c>
    </row>
    <row r="12487" spans="1:6">
      <c r="A12487">
        <v>2024</v>
      </c>
      <c r="B12487" t="s">
        <v>1033</v>
      </c>
      <c r="C12487" t="s">
        <v>1013</v>
      </c>
      <c r="D12487" t="s">
        <v>1017</v>
      </c>
      <c r="E12487" t="s">
        <v>1015</v>
      </c>
      <c r="F12487" s="86">
        <v>2571056.1477739699</v>
      </c>
    </row>
    <row r="12488" spans="1:6">
      <c r="A12488">
        <v>2025</v>
      </c>
      <c r="B12488" t="s">
        <v>1033</v>
      </c>
      <c r="C12488" t="s">
        <v>1013</v>
      </c>
      <c r="D12488" t="s">
        <v>1017</v>
      </c>
      <c r="E12488" t="s">
        <v>1015</v>
      </c>
      <c r="F12488" s="86">
        <v>2584132.21473268</v>
      </c>
    </row>
    <row r="12489" spans="1:6">
      <c r="A12489">
        <v>2026</v>
      </c>
      <c r="B12489" t="s">
        <v>1033</v>
      </c>
      <c r="C12489" t="s">
        <v>1013</v>
      </c>
      <c r="D12489" t="s">
        <v>1017</v>
      </c>
      <c r="E12489" t="s">
        <v>1015</v>
      </c>
      <c r="F12489" s="86">
        <v>2596333.1661133901</v>
      </c>
    </row>
    <row r="12490" spans="1:6">
      <c r="A12490">
        <v>2027</v>
      </c>
      <c r="B12490" t="s">
        <v>1033</v>
      </c>
      <c r="C12490" t="s">
        <v>1013</v>
      </c>
      <c r="D12490" t="s">
        <v>1017</v>
      </c>
      <c r="E12490" t="s">
        <v>1015</v>
      </c>
      <c r="F12490" s="86">
        <v>2608041.5453776801</v>
      </c>
    </row>
    <row r="12491" spans="1:6">
      <c r="A12491">
        <v>2028</v>
      </c>
      <c r="B12491" t="s">
        <v>1033</v>
      </c>
      <c r="C12491" t="s">
        <v>1013</v>
      </c>
      <c r="D12491" t="s">
        <v>1017</v>
      </c>
      <c r="E12491" t="s">
        <v>1015</v>
      </c>
      <c r="F12491" s="86">
        <v>2619868.3929403699</v>
      </c>
    </row>
    <row r="12492" spans="1:6">
      <c r="A12492">
        <v>2029</v>
      </c>
      <c r="B12492" t="s">
        <v>1033</v>
      </c>
      <c r="C12492" t="s">
        <v>1013</v>
      </c>
      <c r="D12492" t="s">
        <v>1017</v>
      </c>
      <c r="E12492" t="s">
        <v>1015</v>
      </c>
      <c r="F12492" s="86">
        <v>2631036.5536563201</v>
      </c>
    </row>
    <row r="12493" spans="1:6">
      <c r="A12493">
        <v>2030</v>
      </c>
      <c r="B12493" t="s">
        <v>1033</v>
      </c>
      <c r="C12493" t="s">
        <v>1013</v>
      </c>
      <c r="D12493" t="s">
        <v>1017</v>
      </c>
      <c r="E12493" t="s">
        <v>1015</v>
      </c>
      <c r="F12493" s="86">
        <v>2641302.0223910701</v>
      </c>
    </row>
    <row r="12494" spans="1:6">
      <c r="A12494">
        <v>2031</v>
      </c>
      <c r="B12494" t="s">
        <v>1033</v>
      </c>
      <c r="C12494" t="s">
        <v>1013</v>
      </c>
      <c r="D12494" t="s">
        <v>1017</v>
      </c>
      <c r="E12494" t="s">
        <v>1015</v>
      </c>
      <c r="F12494" s="86">
        <v>2651005.2455362598</v>
      </c>
    </row>
    <row r="12495" spans="1:6">
      <c r="A12495">
        <v>2032</v>
      </c>
      <c r="B12495" t="s">
        <v>1033</v>
      </c>
      <c r="C12495" t="s">
        <v>1013</v>
      </c>
      <c r="D12495" t="s">
        <v>1017</v>
      </c>
      <c r="E12495" t="s">
        <v>1015</v>
      </c>
      <c r="F12495" s="86">
        <v>2659180.7118332698</v>
      </c>
    </row>
    <row r="12496" spans="1:6">
      <c r="A12496">
        <v>2033</v>
      </c>
      <c r="B12496" t="s">
        <v>1033</v>
      </c>
      <c r="C12496" t="s">
        <v>1013</v>
      </c>
      <c r="D12496" t="s">
        <v>1017</v>
      </c>
      <c r="E12496" t="s">
        <v>1015</v>
      </c>
      <c r="F12496" s="86">
        <v>2666259.2551233498</v>
      </c>
    </row>
    <row r="12497" spans="1:6">
      <c r="A12497">
        <v>2034</v>
      </c>
      <c r="B12497" t="s">
        <v>1033</v>
      </c>
      <c r="C12497" t="s">
        <v>1013</v>
      </c>
      <c r="D12497" t="s">
        <v>1017</v>
      </c>
      <c r="E12497" t="s">
        <v>1015</v>
      </c>
      <c r="F12497" s="86">
        <v>2671964.8062545299</v>
      </c>
    </row>
    <row r="12498" spans="1:6">
      <c r="A12498">
        <v>2035</v>
      </c>
      <c r="B12498" t="s">
        <v>1033</v>
      </c>
      <c r="C12498" t="s">
        <v>1013</v>
      </c>
      <c r="D12498" t="s">
        <v>1017</v>
      </c>
      <c r="E12498" t="s">
        <v>1015</v>
      </c>
      <c r="F12498" s="86">
        <v>2676874.5478840498</v>
      </c>
    </row>
    <row r="12499" spans="1:6">
      <c r="A12499">
        <v>2036</v>
      </c>
      <c r="B12499" t="s">
        <v>1033</v>
      </c>
      <c r="C12499" t="s">
        <v>1013</v>
      </c>
      <c r="D12499" t="s">
        <v>1017</v>
      </c>
      <c r="E12499" t="s">
        <v>1015</v>
      </c>
      <c r="F12499" s="86">
        <v>2680166.1895424202</v>
      </c>
    </row>
    <row r="12500" spans="1:6">
      <c r="A12500">
        <v>2037</v>
      </c>
      <c r="B12500" t="s">
        <v>1033</v>
      </c>
      <c r="C12500" t="s">
        <v>1013</v>
      </c>
      <c r="D12500" t="s">
        <v>1017</v>
      </c>
      <c r="E12500" t="s">
        <v>1015</v>
      </c>
      <c r="F12500" s="86">
        <v>2682528.0942159202</v>
      </c>
    </row>
    <row r="12501" spans="1:6">
      <c r="A12501">
        <v>2038</v>
      </c>
      <c r="B12501" t="s">
        <v>1033</v>
      </c>
      <c r="C12501" t="s">
        <v>1013</v>
      </c>
      <c r="D12501" t="s">
        <v>1017</v>
      </c>
      <c r="E12501" t="s">
        <v>1015</v>
      </c>
      <c r="F12501" s="86">
        <v>2685012.7262630002</v>
      </c>
    </row>
    <row r="12502" spans="1:6">
      <c r="A12502">
        <v>2039</v>
      </c>
      <c r="B12502" t="s">
        <v>1033</v>
      </c>
      <c r="C12502" t="s">
        <v>1013</v>
      </c>
      <c r="D12502" t="s">
        <v>1017</v>
      </c>
      <c r="E12502" t="s">
        <v>1015</v>
      </c>
      <c r="F12502" s="86">
        <v>2687184.33995619</v>
      </c>
    </row>
    <row r="12503" spans="1:6">
      <c r="A12503">
        <v>2040</v>
      </c>
      <c r="B12503" t="s">
        <v>1033</v>
      </c>
      <c r="C12503" t="s">
        <v>1013</v>
      </c>
      <c r="D12503" t="s">
        <v>1017</v>
      </c>
      <c r="E12503" t="s">
        <v>1015</v>
      </c>
      <c r="F12503" s="86">
        <v>2689635.8424979001</v>
      </c>
    </row>
    <row r="12504" spans="1:6">
      <c r="A12504">
        <v>2041</v>
      </c>
      <c r="B12504" t="s">
        <v>1033</v>
      </c>
      <c r="C12504" t="s">
        <v>1013</v>
      </c>
      <c r="D12504" t="s">
        <v>1017</v>
      </c>
      <c r="E12504" t="s">
        <v>1015</v>
      </c>
      <c r="F12504" s="86">
        <v>2691862.0082796598</v>
      </c>
    </row>
    <row r="12505" spans="1:6">
      <c r="A12505">
        <v>2042</v>
      </c>
      <c r="B12505" t="s">
        <v>1033</v>
      </c>
      <c r="C12505" t="s">
        <v>1013</v>
      </c>
      <c r="D12505" t="s">
        <v>1017</v>
      </c>
      <c r="E12505" t="s">
        <v>1015</v>
      </c>
      <c r="F12505" s="86">
        <v>2694249.5642942102</v>
      </c>
    </row>
    <row r="12506" spans="1:6">
      <c r="A12506">
        <v>2043</v>
      </c>
      <c r="B12506" t="s">
        <v>1033</v>
      </c>
      <c r="C12506" t="s">
        <v>1013</v>
      </c>
      <c r="D12506" t="s">
        <v>1017</v>
      </c>
      <c r="E12506" t="s">
        <v>1015</v>
      </c>
      <c r="F12506" s="86">
        <v>2696639.6387216402</v>
      </c>
    </row>
    <row r="12507" spans="1:6">
      <c r="A12507">
        <v>2044</v>
      </c>
      <c r="B12507" t="s">
        <v>1033</v>
      </c>
      <c r="C12507" t="s">
        <v>1013</v>
      </c>
      <c r="D12507" t="s">
        <v>1017</v>
      </c>
      <c r="E12507" t="s">
        <v>1015</v>
      </c>
      <c r="F12507" s="86">
        <v>2699761.8979547601</v>
      </c>
    </row>
    <row r="12508" spans="1:6">
      <c r="A12508">
        <v>2045</v>
      </c>
      <c r="B12508" t="s">
        <v>1033</v>
      </c>
      <c r="C12508" t="s">
        <v>1013</v>
      </c>
      <c r="D12508" t="s">
        <v>1017</v>
      </c>
      <c r="E12508" t="s">
        <v>1015</v>
      </c>
      <c r="F12508" s="86">
        <v>2702581.74547301</v>
      </c>
    </row>
    <row r="12509" spans="1:6">
      <c r="A12509">
        <v>2046</v>
      </c>
      <c r="B12509" t="s">
        <v>1033</v>
      </c>
      <c r="C12509" t="s">
        <v>1013</v>
      </c>
      <c r="D12509" t="s">
        <v>1017</v>
      </c>
      <c r="E12509" t="s">
        <v>1015</v>
      </c>
      <c r="F12509" s="86">
        <v>2705787.4507205002</v>
      </c>
    </row>
    <row r="12510" spans="1:6">
      <c r="A12510">
        <v>2047</v>
      </c>
      <c r="B12510" t="s">
        <v>1033</v>
      </c>
      <c r="C12510" t="s">
        <v>1013</v>
      </c>
      <c r="D12510" t="s">
        <v>1017</v>
      </c>
      <c r="E12510" t="s">
        <v>1015</v>
      </c>
      <c r="F12510" s="86">
        <v>2708653.0550616402</v>
      </c>
    </row>
    <row r="12511" spans="1:6">
      <c r="A12511">
        <v>2048</v>
      </c>
      <c r="B12511" t="s">
        <v>1033</v>
      </c>
      <c r="C12511" t="s">
        <v>1013</v>
      </c>
      <c r="D12511" t="s">
        <v>1017</v>
      </c>
      <c r="E12511" t="s">
        <v>1015</v>
      </c>
      <c r="F12511" s="86">
        <v>2711316.10182992</v>
      </c>
    </row>
    <row r="12512" spans="1:6">
      <c r="A12512">
        <v>2049</v>
      </c>
      <c r="B12512" t="s">
        <v>1033</v>
      </c>
      <c r="C12512" t="s">
        <v>1013</v>
      </c>
      <c r="D12512" t="s">
        <v>1017</v>
      </c>
      <c r="E12512" t="s">
        <v>1015</v>
      </c>
      <c r="F12512" s="86">
        <v>2713923.1188364699</v>
      </c>
    </row>
    <row r="12513" spans="1:6">
      <c r="A12513">
        <v>2050</v>
      </c>
      <c r="B12513" t="s">
        <v>1033</v>
      </c>
      <c r="C12513" t="s">
        <v>1013</v>
      </c>
      <c r="D12513" t="s">
        <v>1017</v>
      </c>
      <c r="E12513" t="s">
        <v>1015</v>
      </c>
      <c r="F12513" s="86">
        <v>2716322.3912752699</v>
      </c>
    </row>
    <row r="12514" spans="1:6">
      <c r="A12514">
        <v>2017</v>
      </c>
      <c r="B12514" t="s">
        <v>1034</v>
      </c>
      <c r="C12514" t="s">
        <v>1013</v>
      </c>
      <c r="D12514" t="s">
        <v>1017</v>
      </c>
      <c r="E12514" t="s">
        <v>1015</v>
      </c>
      <c r="F12514" s="86">
        <v>5520.9256177255102</v>
      </c>
    </row>
    <row r="12515" spans="1:6">
      <c r="A12515">
        <v>2018</v>
      </c>
      <c r="B12515" t="s">
        <v>1034</v>
      </c>
      <c r="C12515" t="s">
        <v>1013</v>
      </c>
      <c r="D12515" t="s">
        <v>1017</v>
      </c>
      <c r="E12515" t="s">
        <v>1015</v>
      </c>
      <c r="F12515" s="86">
        <v>5575.1607388168704</v>
      </c>
    </row>
    <row r="12516" spans="1:6">
      <c r="A12516">
        <v>2019</v>
      </c>
      <c r="B12516" t="s">
        <v>1034</v>
      </c>
      <c r="C12516" t="s">
        <v>1013</v>
      </c>
      <c r="D12516" t="s">
        <v>1017</v>
      </c>
      <c r="E12516" t="s">
        <v>1015</v>
      </c>
      <c r="F12516" s="86">
        <v>5635.4700755870599</v>
      </c>
    </row>
    <row r="12517" spans="1:6">
      <c r="A12517">
        <v>2020</v>
      </c>
      <c r="B12517" t="s">
        <v>1034</v>
      </c>
      <c r="C12517" t="s">
        <v>1013</v>
      </c>
      <c r="D12517" t="s">
        <v>1017</v>
      </c>
      <c r="E12517" t="s">
        <v>1015</v>
      </c>
      <c r="F12517" s="86">
        <v>5707.9251771474501</v>
      </c>
    </row>
    <row r="12518" spans="1:6">
      <c r="A12518">
        <v>2021</v>
      </c>
      <c r="B12518" t="s">
        <v>1034</v>
      </c>
      <c r="C12518" t="s">
        <v>1013</v>
      </c>
      <c r="D12518" t="s">
        <v>1017</v>
      </c>
      <c r="E12518" t="s">
        <v>1015</v>
      </c>
      <c r="F12518" s="86">
        <v>5780.7203650068204</v>
      </c>
    </row>
    <row r="12519" spans="1:6">
      <c r="A12519">
        <v>2022</v>
      </c>
      <c r="B12519" t="s">
        <v>1034</v>
      </c>
      <c r="C12519" t="s">
        <v>1013</v>
      </c>
      <c r="D12519" t="s">
        <v>1017</v>
      </c>
      <c r="E12519" t="s">
        <v>1015</v>
      </c>
      <c r="F12519" s="86">
        <v>5853.0719074221897</v>
      </c>
    </row>
    <row r="12520" spans="1:6">
      <c r="A12520">
        <v>2023</v>
      </c>
      <c r="B12520" t="s">
        <v>1034</v>
      </c>
      <c r="C12520" t="s">
        <v>1013</v>
      </c>
      <c r="D12520" t="s">
        <v>1017</v>
      </c>
      <c r="E12520" t="s">
        <v>1015</v>
      </c>
      <c r="F12520" s="86">
        <v>5925.3381538274298</v>
      </c>
    </row>
    <row r="12521" spans="1:6">
      <c r="A12521">
        <v>2024</v>
      </c>
      <c r="B12521" t="s">
        <v>1034</v>
      </c>
      <c r="C12521" t="s">
        <v>1013</v>
      </c>
      <c r="D12521" t="s">
        <v>1017</v>
      </c>
      <c r="E12521" t="s">
        <v>1015</v>
      </c>
      <c r="F12521" s="86">
        <v>5997.5500025040601</v>
      </c>
    </row>
    <row r="12522" spans="1:6">
      <c r="A12522">
        <v>2025</v>
      </c>
      <c r="B12522" t="s">
        <v>1034</v>
      </c>
      <c r="C12522" t="s">
        <v>1013</v>
      </c>
      <c r="D12522" t="s">
        <v>1017</v>
      </c>
      <c r="E12522" t="s">
        <v>1015</v>
      </c>
      <c r="F12522" s="86">
        <v>6069.54294794219</v>
      </c>
    </row>
    <row r="12523" spans="1:6">
      <c r="A12523">
        <v>2026</v>
      </c>
      <c r="B12523" t="s">
        <v>1034</v>
      </c>
      <c r="C12523" t="s">
        <v>1013</v>
      </c>
      <c r="D12523" t="s">
        <v>1017</v>
      </c>
      <c r="E12523" t="s">
        <v>1015</v>
      </c>
      <c r="F12523" s="86">
        <v>6141.2313508836596</v>
      </c>
    </row>
    <row r="12524" spans="1:6">
      <c r="A12524">
        <v>2027</v>
      </c>
      <c r="B12524" t="s">
        <v>1034</v>
      </c>
      <c r="C12524" t="s">
        <v>1013</v>
      </c>
      <c r="D12524" t="s">
        <v>1017</v>
      </c>
      <c r="E12524" t="s">
        <v>1015</v>
      </c>
      <c r="F12524" s="86">
        <v>6212.7327986274204</v>
      </c>
    </row>
    <row r="12525" spans="1:6">
      <c r="A12525">
        <v>2028</v>
      </c>
      <c r="B12525" t="s">
        <v>1034</v>
      </c>
      <c r="C12525" t="s">
        <v>1013</v>
      </c>
      <c r="D12525" t="s">
        <v>1017</v>
      </c>
      <c r="E12525" t="s">
        <v>1015</v>
      </c>
      <c r="F12525" s="86">
        <v>6284.3088618731599</v>
      </c>
    </row>
    <row r="12526" spans="1:6">
      <c r="A12526">
        <v>2029</v>
      </c>
      <c r="B12526" t="s">
        <v>1034</v>
      </c>
      <c r="C12526" t="s">
        <v>1013</v>
      </c>
      <c r="D12526" t="s">
        <v>1017</v>
      </c>
      <c r="E12526" t="s">
        <v>1015</v>
      </c>
      <c r="F12526" s="86">
        <v>6355.9676340740798</v>
      </c>
    </row>
    <row r="12527" spans="1:6">
      <c r="A12527">
        <v>2030</v>
      </c>
      <c r="B12527" t="s">
        <v>1034</v>
      </c>
      <c r="C12527" t="s">
        <v>1013</v>
      </c>
      <c r="D12527" t="s">
        <v>1017</v>
      </c>
      <c r="E12527" t="s">
        <v>1015</v>
      </c>
      <c r="F12527" s="86">
        <v>6427.7004560496398</v>
      </c>
    </row>
    <row r="12528" spans="1:6">
      <c r="A12528">
        <v>2031</v>
      </c>
      <c r="B12528" t="s">
        <v>1034</v>
      </c>
      <c r="C12528" t="s">
        <v>1013</v>
      </c>
      <c r="D12528" t="s">
        <v>1017</v>
      </c>
      <c r="E12528" t="s">
        <v>1015</v>
      </c>
      <c r="F12528" s="86">
        <v>6499.6257348666004</v>
      </c>
    </row>
    <row r="12529" spans="1:6">
      <c r="A12529">
        <v>2032</v>
      </c>
      <c r="B12529" t="s">
        <v>1034</v>
      </c>
      <c r="C12529" t="s">
        <v>1013</v>
      </c>
      <c r="D12529" t="s">
        <v>1017</v>
      </c>
      <c r="E12529" t="s">
        <v>1015</v>
      </c>
      <c r="F12529" s="86">
        <v>6571.5349537189604</v>
      </c>
    </row>
    <row r="12530" spans="1:6">
      <c r="A12530">
        <v>2033</v>
      </c>
      <c r="B12530" t="s">
        <v>1034</v>
      </c>
      <c r="C12530" t="s">
        <v>1013</v>
      </c>
      <c r="D12530" t="s">
        <v>1017</v>
      </c>
      <c r="E12530" t="s">
        <v>1015</v>
      </c>
      <c r="F12530" s="86">
        <v>6643.5404860065</v>
      </c>
    </row>
    <row r="12531" spans="1:6">
      <c r="A12531">
        <v>2034</v>
      </c>
      <c r="B12531" t="s">
        <v>1034</v>
      </c>
      <c r="C12531" t="s">
        <v>1013</v>
      </c>
      <c r="D12531" t="s">
        <v>1017</v>
      </c>
      <c r="E12531" t="s">
        <v>1015</v>
      </c>
      <c r="F12531" s="86">
        <v>6715.7892893153703</v>
      </c>
    </row>
    <row r="12532" spans="1:6">
      <c r="A12532">
        <v>2035</v>
      </c>
      <c r="B12532" t="s">
        <v>1034</v>
      </c>
      <c r="C12532" t="s">
        <v>1013</v>
      </c>
      <c r="D12532" t="s">
        <v>1017</v>
      </c>
      <c r="E12532" t="s">
        <v>1015</v>
      </c>
      <c r="F12532" s="86">
        <v>6787.9900152126502</v>
      </c>
    </row>
    <row r="12533" spans="1:6">
      <c r="A12533">
        <v>2036</v>
      </c>
      <c r="B12533" t="s">
        <v>1034</v>
      </c>
      <c r="C12533" t="s">
        <v>1013</v>
      </c>
      <c r="D12533" t="s">
        <v>1017</v>
      </c>
      <c r="E12533" t="s">
        <v>1015</v>
      </c>
      <c r="F12533" s="86">
        <v>6860.1932792589796</v>
      </c>
    </row>
    <row r="12534" spans="1:6">
      <c r="A12534">
        <v>2037</v>
      </c>
      <c r="B12534" t="s">
        <v>1034</v>
      </c>
      <c r="C12534" t="s">
        <v>1013</v>
      </c>
      <c r="D12534" t="s">
        <v>1017</v>
      </c>
      <c r="E12534" t="s">
        <v>1015</v>
      </c>
      <c r="F12534" s="86">
        <v>6932.3293754303604</v>
      </c>
    </row>
    <row r="12535" spans="1:6">
      <c r="A12535">
        <v>2038</v>
      </c>
      <c r="B12535" t="s">
        <v>1034</v>
      </c>
      <c r="C12535" t="s">
        <v>1013</v>
      </c>
      <c r="D12535" t="s">
        <v>1017</v>
      </c>
      <c r="E12535" t="s">
        <v>1015</v>
      </c>
      <c r="F12535" s="86">
        <v>7004.6360804270798</v>
      </c>
    </row>
    <row r="12536" spans="1:6">
      <c r="A12536">
        <v>2039</v>
      </c>
      <c r="B12536" t="s">
        <v>1034</v>
      </c>
      <c r="C12536" t="s">
        <v>1013</v>
      </c>
      <c r="D12536" t="s">
        <v>1017</v>
      </c>
      <c r="E12536" t="s">
        <v>1015</v>
      </c>
      <c r="F12536" s="86">
        <v>7077.0105087295897</v>
      </c>
    </row>
    <row r="12537" spans="1:6">
      <c r="A12537">
        <v>2040</v>
      </c>
      <c r="B12537" t="s">
        <v>1034</v>
      </c>
      <c r="C12537" t="s">
        <v>1013</v>
      </c>
      <c r="D12537" t="s">
        <v>1017</v>
      </c>
      <c r="E12537" t="s">
        <v>1015</v>
      </c>
      <c r="F12537" s="86">
        <v>7149.5106315918301</v>
      </c>
    </row>
    <row r="12538" spans="1:6">
      <c r="A12538">
        <v>2041</v>
      </c>
      <c r="B12538" t="s">
        <v>1034</v>
      </c>
      <c r="C12538" t="s">
        <v>1013</v>
      </c>
      <c r="D12538" t="s">
        <v>1017</v>
      </c>
      <c r="E12538" t="s">
        <v>1015</v>
      </c>
      <c r="F12538" s="86">
        <v>7222.13197448137</v>
      </c>
    </row>
    <row r="12539" spans="1:6">
      <c r="A12539">
        <v>2042</v>
      </c>
      <c r="B12539" t="s">
        <v>1034</v>
      </c>
      <c r="C12539" t="s">
        <v>1013</v>
      </c>
      <c r="D12539" t="s">
        <v>1017</v>
      </c>
      <c r="E12539" t="s">
        <v>1015</v>
      </c>
      <c r="F12539" s="86">
        <v>7294.8503451154102</v>
      </c>
    </row>
    <row r="12540" spans="1:6">
      <c r="A12540">
        <v>2043</v>
      </c>
      <c r="B12540" t="s">
        <v>1034</v>
      </c>
      <c r="C12540" t="s">
        <v>1013</v>
      </c>
      <c r="D12540" t="s">
        <v>1017</v>
      </c>
      <c r="E12540" t="s">
        <v>1015</v>
      </c>
      <c r="F12540" s="86">
        <v>7367.6281529716598</v>
      </c>
    </row>
    <row r="12541" spans="1:6">
      <c r="A12541">
        <v>2044</v>
      </c>
      <c r="B12541" t="s">
        <v>1034</v>
      </c>
      <c r="C12541" t="s">
        <v>1013</v>
      </c>
      <c r="D12541" t="s">
        <v>1017</v>
      </c>
      <c r="E12541" t="s">
        <v>1015</v>
      </c>
      <c r="F12541" s="86">
        <v>7440.5271716986099</v>
      </c>
    </row>
    <row r="12542" spans="1:6">
      <c r="A12542">
        <v>2045</v>
      </c>
      <c r="B12542" t="s">
        <v>1034</v>
      </c>
      <c r="C12542" t="s">
        <v>1013</v>
      </c>
      <c r="D12542" t="s">
        <v>1017</v>
      </c>
      <c r="E12542" t="s">
        <v>1015</v>
      </c>
      <c r="F12542" s="86">
        <v>7513.5792786643497</v>
      </c>
    </row>
    <row r="12543" spans="1:6">
      <c r="A12543">
        <v>2046</v>
      </c>
      <c r="B12543" t="s">
        <v>1034</v>
      </c>
      <c r="C12543" t="s">
        <v>1013</v>
      </c>
      <c r="D12543" t="s">
        <v>1017</v>
      </c>
      <c r="E12543" t="s">
        <v>1015</v>
      </c>
      <c r="F12543" s="86">
        <v>7586.7802902389403</v>
      </c>
    </row>
    <row r="12544" spans="1:6">
      <c r="A12544">
        <v>2047</v>
      </c>
      <c r="B12544" t="s">
        <v>1034</v>
      </c>
      <c r="C12544" t="s">
        <v>1013</v>
      </c>
      <c r="D12544" t="s">
        <v>1017</v>
      </c>
      <c r="E12544" t="s">
        <v>1015</v>
      </c>
      <c r="F12544" s="86">
        <v>7659.9524329454098</v>
      </c>
    </row>
    <row r="12545" spans="1:6">
      <c r="A12545">
        <v>2048</v>
      </c>
      <c r="B12545" t="s">
        <v>1034</v>
      </c>
      <c r="C12545" t="s">
        <v>1013</v>
      </c>
      <c r="D12545" t="s">
        <v>1017</v>
      </c>
      <c r="E12545" t="s">
        <v>1015</v>
      </c>
      <c r="F12545" s="86">
        <v>7733.1646951308803</v>
      </c>
    </row>
    <row r="12546" spans="1:6">
      <c r="A12546">
        <v>2049</v>
      </c>
      <c r="B12546" t="s">
        <v>1034</v>
      </c>
      <c r="C12546" t="s">
        <v>1013</v>
      </c>
      <c r="D12546" t="s">
        <v>1017</v>
      </c>
      <c r="E12546" t="s">
        <v>1015</v>
      </c>
      <c r="F12546" s="86">
        <v>7806.3733440374699</v>
      </c>
    </row>
    <row r="12547" spans="1:6">
      <c r="A12547">
        <v>2050</v>
      </c>
      <c r="B12547" t="s">
        <v>1034</v>
      </c>
      <c r="C12547" t="s">
        <v>1013</v>
      </c>
      <c r="D12547" t="s">
        <v>1017</v>
      </c>
      <c r="E12547" t="s">
        <v>1015</v>
      </c>
      <c r="F12547" s="86">
        <v>7879.7265054541704</v>
      </c>
    </row>
    <row r="12548" spans="1:6">
      <c r="A12548">
        <v>2017</v>
      </c>
      <c r="B12548" t="s">
        <v>1035</v>
      </c>
      <c r="C12548" t="s">
        <v>1013</v>
      </c>
      <c r="D12548" t="s">
        <v>1017</v>
      </c>
      <c r="E12548" t="s">
        <v>1015</v>
      </c>
      <c r="F12548" s="86">
        <v>569162.64952140604</v>
      </c>
    </row>
    <row r="12549" spans="1:6">
      <c r="A12549">
        <v>2018</v>
      </c>
      <c r="B12549" t="s">
        <v>1035</v>
      </c>
      <c r="C12549" t="s">
        <v>1013</v>
      </c>
      <c r="D12549" t="s">
        <v>1017</v>
      </c>
      <c r="E12549" t="s">
        <v>1015</v>
      </c>
      <c r="F12549" s="86">
        <v>575775.26644823304</v>
      </c>
    </row>
    <row r="12550" spans="1:6">
      <c r="A12550">
        <v>2019</v>
      </c>
      <c r="B12550" t="s">
        <v>1035</v>
      </c>
      <c r="C12550" t="s">
        <v>1013</v>
      </c>
      <c r="D12550" t="s">
        <v>1017</v>
      </c>
      <c r="E12550" t="s">
        <v>1015</v>
      </c>
      <c r="F12550" s="86">
        <v>582182.09433129395</v>
      </c>
    </row>
    <row r="12551" spans="1:6">
      <c r="A12551">
        <v>2020</v>
      </c>
      <c r="B12551" t="s">
        <v>1035</v>
      </c>
      <c r="C12551" t="s">
        <v>1013</v>
      </c>
      <c r="D12551" t="s">
        <v>1017</v>
      </c>
      <c r="E12551" t="s">
        <v>1015</v>
      </c>
      <c r="F12551" s="86">
        <v>588199.52335452801</v>
      </c>
    </row>
    <row r="12552" spans="1:6">
      <c r="A12552">
        <v>2021</v>
      </c>
      <c r="B12552" t="s">
        <v>1035</v>
      </c>
      <c r="C12552" t="s">
        <v>1013</v>
      </c>
      <c r="D12552" t="s">
        <v>1017</v>
      </c>
      <c r="E12552" t="s">
        <v>1015</v>
      </c>
      <c r="F12552" s="86">
        <v>593876.62026219198</v>
      </c>
    </row>
    <row r="12553" spans="1:6">
      <c r="A12553">
        <v>2022</v>
      </c>
      <c r="B12553" t="s">
        <v>1035</v>
      </c>
      <c r="C12553" t="s">
        <v>1013</v>
      </c>
      <c r="D12553" t="s">
        <v>1017</v>
      </c>
      <c r="E12553" t="s">
        <v>1015</v>
      </c>
      <c r="F12553" s="86">
        <v>599253.70119806705</v>
      </c>
    </row>
    <row r="12554" spans="1:6">
      <c r="A12554">
        <v>2023</v>
      </c>
      <c r="B12554" t="s">
        <v>1035</v>
      </c>
      <c r="C12554" t="s">
        <v>1013</v>
      </c>
      <c r="D12554" t="s">
        <v>1017</v>
      </c>
      <c r="E12554" t="s">
        <v>1015</v>
      </c>
      <c r="F12554" s="86">
        <v>604257.00027272699</v>
      </c>
    </row>
    <row r="12555" spans="1:6">
      <c r="A12555">
        <v>2024</v>
      </c>
      <c r="B12555" t="s">
        <v>1035</v>
      </c>
      <c r="C12555" t="s">
        <v>1013</v>
      </c>
      <c r="D12555" t="s">
        <v>1017</v>
      </c>
      <c r="E12555" t="s">
        <v>1015</v>
      </c>
      <c r="F12555" s="86">
        <v>609001.12972344796</v>
      </c>
    </row>
    <row r="12556" spans="1:6">
      <c r="A12556">
        <v>2025</v>
      </c>
      <c r="B12556" t="s">
        <v>1035</v>
      </c>
      <c r="C12556" t="s">
        <v>1013</v>
      </c>
      <c r="D12556" t="s">
        <v>1017</v>
      </c>
      <c r="E12556" t="s">
        <v>1015</v>
      </c>
      <c r="F12556" s="86">
        <v>613459.82324269798</v>
      </c>
    </row>
    <row r="12557" spans="1:6">
      <c r="A12557">
        <v>2026</v>
      </c>
      <c r="B12557" t="s">
        <v>1035</v>
      </c>
      <c r="C12557" t="s">
        <v>1013</v>
      </c>
      <c r="D12557" t="s">
        <v>1017</v>
      </c>
      <c r="E12557" t="s">
        <v>1015</v>
      </c>
      <c r="F12557" s="86">
        <v>617803.09822432895</v>
      </c>
    </row>
    <row r="12558" spans="1:6">
      <c r="A12558">
        <v>2027</v>
      </c>
      <c r="B12558" t="s">
        <v>1035</v>
      </c>
      <c r="C12558" t="s">
        <v>1013</v>
      </c>
      <c r="D12558" t="s">
        <v>1017</v>
      </c>
      <c r="E12558" t="s">
        <v>1015</v>
      </c>
      <c r="F12558" s="86">
        <v>622064.72811636305</v>
      </c>
    </row>
    <row r="12559" spans="1:6">
      <c r="A12559">
        <v>2028</v>
      </c>
      <c r="B12559" t="s">
        <v>1035</v>
      </c>
      <c r="C12559" t="s">
        <v>1013</v>
      </c>
      <c r="D12559" t="s">
        <v>1017</v>
      </c>
      <c r="E12559" t="s">
        <v>1015</v>
      </c>
      <c r="F12559" s="86">
        <v>626287.25146071299</v>
      </c>
    </row>
    <row r="12560" spans="1:6">
      <c r="A12560">
        <v>2029</v>
      </c>
      <c r="B12560" t="s">
        <v>1035</v>
      </c>
      <c r="C12560" t="s">
        <v>1013</v>
      </c>
      <c r="D12560" t="s">
        <v>1017</v>
      </c>
      <c r="E12560" t="s">
        <v>1015</v>
      </c>
      <c r="F12560" s="86">
        <v>630541.19299009396</v>
      </c>
    </row>
    <row r="12561" spans="1:6">
      <c r="A12561">
        <v>2030</v>
      </c>
      <c r="B12561" t="s">
        <v>1035</v>
      </c>
      <c r="C12561" t="s">
        <v>1013</v>
      </c>
      <c r="D12561" t="s">
        <v>1017</v>
      </c>
      <c r="E12561" t="s">
        <v>1015</v>
      </c>
      <c r="F12561" s="86">
        <v>634616.44438162202</v>
      </c>
    </row>
    <row r="12562" spans="1:6">
      <c r="A12562">
        <v>2031</v>
      </c>
      <c r="B12562" t="s">
        <v>1035</v>
      </c>
      <c r="C12562" t="s">
        <v>1013</v>
      </c>
      <c r="D12562" t="s">
        <v>1017</v>
      </c>
      <c r="E12562" t="s">
        <v>1015</v>
      </c>
      <c r="F12562" s="86">
        <v>638543.61248379096</v>
      </c>
    </row>
    <row r="12563" spans="1:6">
      <c r="A12563">
        <v>2032</v>
      </c>
      <c r="B12563" t="s">
        <v>1035</v>
      </c>
      <c r="C12563" t="s">
        <v>1013</v>
      </c>
      <c r="D12563" t="s">
        <v>1017</v>
      </c>
      <c r="E12563" t="s">
        <v>1015</v>
      </c>
      <c r="F12563" s="86">
        <v>642180.17462505202</v>
      </c>
    </row>
    <row r="12564" spans="1:6">
      <c r="A12564">
        <v>2033</v>
      </c>
      <c r="B12564" t="s">
        <v>1035</v>
      </c>
      <c r="C12564" t="s">
        <v>1013</v>
      </c>
      <c r="D12564" t="s">
        <v>1017</v>
      </c>
      <c r="E12564" t="s">
        <v>1015</v>
      </c>
      <c r="F12564" s="86">
        <v>645593.95125291601</v>
      </c>
    </row>
    <row r="12565" spans="1:6">
      <c r="A12565">
        <v>2034</v>
      </c>
      <c r="B12565" t="s">
        <v>1035</v>
      </c>
      <c r="C12565" t="s">
        <v>1013</v>
      </c>
      <c r="D12565" t="s">
        <v>1017</v>
      </c>
      <c r="E12565" t="s">
        <v>1015</v>
      </c>
      <c r="F12565" s="86">
        <v>648770.53146732901</v>
      </c>
    </row>
    <row r="12566" spans="1:6">
      <c r="A12566">
        <v>2035</v>
      </c>
      <c r="B12566" t="s">
        <v>1035</v>
      </c>
      <c r="C12566" t="s">
        <v>1013</v>
      </c>
      <c r="D12566" t="s">
        <v>1017</v>
      </c>
      <c r="E12566" t="s">
        <v>1015</v>
      </c>
      <c r="F12566" s="86">
        <v>651520.78381247097</v>
      </c>
    </row>
    <row r="12567" spans="1:6">
      <c r="A12567">
        <v>2036</v>
      </c>
      <c r="B12567" t="s">
        <v>1035</v>
      </c>
      <c r="C12567" t="s">
        <v>1013</v>
      </c>
      <c r="D12567" t="s">
        <v>1017</v>
      </c>
      <c r="E12567" t="s">
        <v>1015</v>
      </c>
      <c r="F12567" s="86">
        <v>654015.17975722405</v>
      </c>
    </row>
    <row r="12568" spans="1:6">
      <c r="A12568">
        <v>2037</v>
      </c>
      <c r="B12568" t="s">
        <v>1035</v>
      </c>
      <c r="C12568" t="s">
        <v>1013</v>
      </c>
      <c r="D12568" t="s">
        <v>1017</v>
      </c>
      <c r="E12568" t="s">
        <v>1015</v>
      </c>
      <c r="F12568" s="86">
        <v>656142.29770161805</v>
      </c>
    </row>
    <row r="12569" spans="1:6">
      <c r="A12569">
        <v>2038</v>
      </c>
      <c r="B12569" t="s">
        <v>1035</v>
      </c>
      <c r="C12569" t="s">
        <v>1013</v>
      </c>
      <c r="D12569" t="s">
        <v>1017</v>
      </c>
      <c r="E12569" t="s">
        <v>1015</v>
      </c>
      <c r="F12569" s="86">
        <v>658052.37816215295</v>
      </c>
    </row>
    <row r="12570" spans="1:6">
      <c r="A12570">
        <v>2039</v>
      </c>
      <c r="B12570" t="s">
        <v>1035</v>
      </c>
      <c r="C12570" t="s">
        <v>1013</v>
      </c>
      <c r="D12570" t="s">
        <v>1017</v>
      </c>
      <c r="E12570" t="s">
        <v>1015</v>
      </c>
      <c r="F12570" s="86">
        <v>659658.21123612497</v>
      </c>
    </row>
    <row r="12571" spans="1:6">
      <c r="A12571">
        <v>2040</v>
      </c>
      <c r="B12571" t="s">
        <v>1035</v>
      </c>
      <c r="C12571" t="s">
        <v>1013</v>
      </c>
      <c r="D12571" t="s">
        <v>1017</v>
      </c>
      <c r="E12571" t="s">
        <v>1015</v>
      </c>
      <c r="F12571" s="86">
        <v>661142.01963855105</v>
      </c>
    </row>
    <row r="12572" spans="1:6">
      <c r="A12572">
        <v>2041</v>
      </c>
      <c r="B12572" t="s">
        <v>1035</v>
      </c>
      <c r="C12572" t="s">
        <v>1013</v>
      </c>
      <c r="D12572" t="s">
        <v>1017</v>
      </c>
      <c r="E12572" t="s">
        <v>1015</v>
      </c>
      <c r="F12572" s="86">
        <v>662520.21248799295</v>
      </c>
    </row>
    <row r="12573" spans="1:6">
      <c r="A12573">
        <v>2042</v>
      </c>
      <c r="B12573" t="s">
        <v>1035</v>
      </c>
      <c r="C12573" t="s">
        <v>1013</v>
      </c>
      <c r="D12573" t="s">
        <v>1017</v>
      </c>
      <c r="E12573" t="s">
        <v>1015</v>
      </c>
      <c r="F12573" s="86">
        <v>663933.10472048295</v>
      </c>
    </row>
    <row r="12574" spans="1:6">
      <c r="A12574">
        <v>2043</v>
      </c>
      <c r="B12574" t="s">
        <v>1035</v>
      </c>
      <c r="C12574" t="s">
        <v>1013</v>
      </c>
      <c r="D12574" t="s">
        <v>1017</v>
      </c>
      <c r="E12574" t="s">
        <v>1015</v>
      </c>
      <c r="F12574" s="86">
        <v>665286.29869136901</v>
      </c>
    </row>
    <row r="12575" spans="1:6">
      <c r="A12575">
        <v>2044</v>
      </c>
      <c r="B12575" t="s">
        <v>1035</v>
      </c>
      <c r="C12575" t="s">
        <v>1013</v>
      </c>
      <c r="D12575" t="s">
        <v>1017</v>
      </c>
      <c r="E12575" t="s">
        <v>1015</v>
      </c>
      <c r="F12575" s="86">
        <v>666733.74491999496</v>
      </c>
    </row>
    <row r="12576" spans="1:6">
      <c r="A12576">
        <v>2045</v>
      </c>
      <c r="B12576" t="s">
        <v>1035</v>
      </c>
      <c r="C12576" t="s">
        <v>1013</v>
      </c>
      <c r="D12576" t="s">
        <v>1017</v>
      </c>
      <c r="E12576" t="s">
        <v>1015</v>
      </c>
      <c r="F12576" s="86">
        <v>668212.06180682697</v>
      </c>
    </row>
    <row r="12577" spans="1:6">
      <c r="A12577">
        <v>2046</v>
      </c>
      <c r="B12577" t="s">
        <v>1035</v>
      </c>
      <c r="C12577" t="s">
        <v>1013</v>
      </c>
      <c r="D12577" t="s">
        <v>1017</v>
      </c>
      <c r="E12577" t="s">
        <v>1015</v>
      </c>
      <c r="F12577" s="86">
        <v>669682.85996090795</v>
      </c>
    </row>
    <row r="12578" spans="1:6">
      <c r="A12578">
        <v>2047</v>
      </c>
      <c r="B12578" t="s">
        <v>1035</v>
      </c>
      <c r="C12578" t="s">
        <v>1013</v>
      </c>
      <c r="D12578" t="s">
        <v>1017</v>
      </c>
      <c r="E12578" t="s">
        <v>1015</v>
      </c>
      <c r="F12578" s="86">
        <v>671181.95340500202</v>
      </c>
    </row>
    <row r="12579" spans="1:6">
      <c r="A12579">
        <v>2048</v>
      </c>
      <c r="B12579" t="s">
        <v>1035</v>
      </c>
      <c r="C12579" t="s">
        <v>1013</v>
      </c>
      <c r="D12579" t="s">
        <v>1017</v>
      </c>
      <c r="E12579" t="s">
        <v>1015</v>
      </c>
      <c r="F12579" s="86">
        <v>672630.81059359096</v>
      </c>
    </row>
    <row r="12580" spans="1:6">
      <c r="A12580">
        <v>2049</v>
      </c>
      <c r="B12580" t="s">
        <v>1035</v>
      </c>
      <c r="C12580" t="s">
        <v>1013</v>
      </c>
      <c r="D12580" t="s">
        <v>1017</v>
      </c>
      <c r="E12580" t="s">
        <v>1015</v>
      </c>
      <c r="F12580" s="86">
        <v>674157.88692264899</v>
      </c>
    </row>
    <row r="12581" spans="1:6">
      <c r="A12581">
        <v>2050</v>
      </c>
      <c r="B12581" t="s">
        <v>1035</v>
      </c>
      <c r="C12581" t="s">
        <v>1013</v>
      </c>
      <c r="D12581" t="s">
        <v>1017</v>
      </c>
      <c r="E12581" t="s">
        <v>1015</v>
      </c>
      <c r="F12581" s="86">
        <v>675695.61510450102</v>
      </c>
    </row>
    <row r="12582" spans="1:6">
      <c r="A12582">
        <v>2017</v>
      </c>
      <c r="B12582" t="s">
        <v>1036</v>
      </c>
      <c r="C12582" t="s">
        <v>1013</v>
      </c>
      <c r="D12582" t="s">
        <v>1017</v>
      </c>
      <c r="E12582" t="s">
        <v>1015</v>
      </c>
      <c r="F12582" s="86">
        <v>4505381.6920702104</v>
      </c>
    </row>
    <row r="12583" spans="1:6">
      <c r="A12583">
        <v>2018</v>
      </c>
      <c r="B12583" t="s">
        <v>1036</v>
      </c>
      <c r="C12583" t="s">
        <v>1013</v>
      </c>
      <c r="D12583" t="s">
        <v>1017</v>
      </c>
      <c r="E12583" t="s">
        <v>1015</v>
      </c>
      <c r="F12583" s="86">
        <v>4528056.7708297903</v>
      </c>
    </row>
    <row r="12584" spans="1:6">
      <c r="A12584">
        <v>2019</v>
      </c>
      <c r="B12584" t="s">
        <v>1036</v>
      </c>
      <c r="C12584" t="s">
        <v>1013</v>
      </c>
      <c r="D12584" t="s">
        <v>1017</v>
      </c>
      <c r="E12584" t="s">
        <v>1015</v>
      </c>
      <c r="F12584" s="86">
        <v>4549315.5358788799</v>
      </c>
    </row>
    <row r="12585" spans="1:6">
      <c r="A12585">
        <v>2020</v>
      </c>
      <c r="B12585" t="s">
        <v>1036</v>
      </c>
      <c r="C12585" t="s">
        <v>1013</v>
      </c>
      <c r="D12585" t="s">
        <v>1017</v>
      </c>
      <c r="E12585" t="s">
        <v>1015</v>
      </c>
      <c r="F12585" s="86">
        <v>4574972.0374518996</v>
      </c>
    </row>
    <row r="12586" spans="1:6">
      <c r="A12586">
        <v>2021</v>
      </c>
      <c r="B12586" t="s">
        <v>1036</v>
      </c>
      <c r="C12586" t="s">
        <v>1013</v>
      </c>
      <c r="D12586" t="s">
        <v>1017</v>
      </c>
      <c r="E12586" t="s">
        <v>1015</v>
      </c>
      <c r="F12586" s="86">
        <v>4599342.5789124304</v>
      </c>
    </row>
    <row r="12587" spans="1:6">
      <c r="A12587">
        <v>2022</v>
      </c>
      <c r="B12587" t="s">
        <v>1036</v>
      </c>
      <c r="C12587" t="s">
        <v>1013</v>
      </c>
      <c r="D12587" t="s">
        <v>1017</v>
      </c>
      <c r="E12587" t="s">
        <v>1015</v>
      </c>
      <c r="F12587" s="86">
        <v>4622994.1604333501</v>
      </c>
    </row>
    <row r="12588" spans="1:6">
      <c r="A12588">
        <v>2023</v>
      </c>
      <c r="B12588" t="s">
        <v>1036</v>
      </c>
      <c r="C12588" t="s">
        <v>1013</v>
      </c>
      <c r="D12588" t="s">
        <v>1017</v>
      </c>
      <c r="E12588" t="s">
        <v>1015</v>
      </c>
      <c r="F12588" s="86">
        <v>4645540.0430503404</v>
      </c>
    </row>
    <row r="12589" spans="1:6">
      <c r="A12589">
        <v>2024</v>
      </c>
      <c r="B12589" t="s">
        <v>1036</v>
      </c>
      <c r="C12589" t="s">
        <v>1013</v>
      </c>
      <c r="D12589" t="s">
        <v>1017</v>
      </c>
      <c r="E12589" t="s">
        <v>1015</v>
      </c>
      <c r="F12589" s="86">
        <v>4667145.1614460498</v>
      </c>
    </row>
    <row r="12590" spans="1:6">
      <c r="A12590">
        <v>2025</v>
      </c>
      <c r="B12590" t="s">
        <v>1036</v>
      </c>
      <c r="C12590" t="s">
        <v>1013</v>
      </c>
      <c r="D12590" t="s">
        <v>1017</v>
      </c>
      <c r="E12590" t="s">
        <v>1015</v>
      </c>
      <c r="F12590" s="86">
        <v>4688420.3873843197</v>
      </c>
    </row>
    <row r="12591" spans="1:6">
      <c r="A12591">
        <v>2026</v>
      </c>
      <c r="B12591" t="s">
        <v>1036</v>
      </c>
      <c r="C12591" t="s">
        <v>1013</v>
      </c>
      <c r="D12591" t="s">
        <v>1017</v>
      </c>
      <c r="E12591" t="s">
        <v>1015</v>
      </c>
      <c r="F12591" s="86">
        <v>4710235.0318053402</v>
      </c>
    </row>
    <row r="12592" spans="1:6">
      <c r="A12592">
        <v>2027</v>
      </c>
      <c r="B12592" t="s">
        <v>1036</v>
      </c>
      <c r="C12592" t="s">
        <v>1013</v>
      </c>
      <c r="D12592" t="s">
        <v>1017</v>
      </c>
      <c r="E12592" t="s">
        <v>1015</v>
      </c>
      <c r="F12592" s="86">
        <v>4733204.1931267204</v>
      </c>
    </row>
    <row r="12593" spans="1:6">
      <c r="A12593">
        <v>2028</v>
      </c>
      <c r="B12593" t="s">
        <v>1036</v>
      </c>
      <c r="C12593" t="s">
        <v>1013</v>
      </c>
      <c r="D12593" t="s">
        <v>1017</v>
      </c>
      <c r="E12593" t="s">
        <v>1015</v>
      </c>
      <c r="F12593" s="86">
        <v>4757865.5636210097</v>
      </c>
    </row>
    <row r="12594" spans="1:6">
      <c r="A12594">
        <v>2029</v>
      </c>
      <c r="B12594" t="s">
        <v>1036</v>
      </c>
      <c r="C12594" t="s">
        <v>1013</v>
      </c>
      <c r="D12594" t="s">
        <v>1017</v>
      </c>
      <c r="E12594" t="s">
        <v>1015</v>
      </c>
      <c r="F12594" s="86">
        <v>4782958.95265292</v>
      </c>
    </row>
    <row r="12595" spans="1:6">
      <c r="A12595">
        <v>2030</v>
      </c>
      <c r="B12595" t="s">
        <v>1036</v>
      </c>
      <c r="C12595" t="s">
        <v>1013</v>
      </c>
      <c r="D12595" t="s">
        <v>1017</v>
      </c>
      <c r="E12595" t="s">
        <v>1015</v>
      </c>
      <c r="F12595" s="86">
        <v>4807951.8639875501</v>
      </c>
    </row>
    <row r="12596" spans="1:6">
      <c r="A12596">
        <v>2031</v>
      </c>
      <c r="B12596" t="s">
        <v>1036</v>
      </c>
      <c r="C12596" t="s">
        <v>1013</v>
      </c>
      <c r="D12596" t="s">
        <v>1017</v>
      </c>
      <c r="E12596" t="s">
        <v>1015</v>
      </c>
      <c r="F12596" s="86">
        <v>4831944.9716751296</v>
      </c>
    </row>
    <row r="12597" spans="1:6">
      <c r="A12597">
        <v>2032</v>
      </c>
      <c r="B12597" t="s">
        <v>1036</v>
      </c>
      <c r="C12597" t="s">
        <v>1013</v>
      </c>
      <c r="D12597" t="s">
        <v>1017</v>
      </c>
      <c r="E12597" t="s">
        <v>1015</v>
      </c>
      <c r="F12597" s="86">
        <v>4853783.8522519199</v>
      </c>
    </row>
    <row r="12598" spans="1:6">
      <c r="A12598">
        <v>2033</v>
      </c>
      <c r="B12598" t="s">
        <v>1036</v>
      </c>
      <c r="C12598" t="s">
        <v>1013</v>
      </c>
      <c r="D12598" t="s">
        <v>1017</v>
      </c>
      <c r="E12598" t="s">
        <v>1015</v>
      </c>
      <c r="F12598" s="86">
        <v>4873267.6543665798</v>
      </c>
    </row>
    <row r="12599" spans="1:6">
      <c r="A12599">
        <v>2034</v>
      </c>
      <c r="B12599" t="s">
        <v>1036</v>
      </c>
      <c r="C12599" t="s">
        <v>1013</v>
      </c>
      <c r="D12599" t="s">
        <v>1017</v>
      </c>
      <c r="E12599" t="s">
        <v>1015</v>
      </c>
      <c r="F12599" s="86">
        <v>4889082.4558347501</v>
      </c>
    </row>
    <row r="12600" spans="1:6">
      <c r="A12600">
        <v>2035</v>
      </c>
      <c r="B12600" t="s">
        <v>1036</v>
      </c>
      <c r="C12600" t="s">
        <v>1013</v>
      </c>
      <c r="D12600" t="s">
        <v>1017</v>
      </c>
      <c r="E12600" t="s">
        <v>1015</v>
      </c>
      <c r="F12600" s="86">
        <v>4901024.6097450098</v>
      </c>
    </row>
    <row r="12601" spans="1:6">
      <c r="A12601">
        <v>2036</v>
      </c>
      <c r="B12601" t="s">
        <v>1036</v>
      </c>
      <c r="C12601" t="s">
        <v>1013</v>
      </c>
      <c r="D12601" t="s">
        <v>1017</v>
      </c>
      <c r="E12601" t="s">
        <v>1015</v>
      </c>
      <c r="F12601" s="86">
        <v>4909043.7289848002</v>
      </c>
    </row>
    <row r="12602" spans="1:6">
      <c r="A12602">
        <v>2037</v>
      </c>
      <c r="B12602" t="s">
        <v>1036</v>
      </c>
      <c r="C12602" t="s">
        <v>1013</v>
      </c>
      <c r="D12602" t="s">
        <v>1017</v>
      </c>
      <c r="E12602" t="s">
        <v>1015</v>
      </c>
      <c r="F12602" s="86">
        <v>4913496.2607981795</v>
      </c>
    </row>
    <row r="12603" spans="1:6">
      <c r="A12603">
        <v>2038</v>
      </c>
      <c r="B12603" t="s">
        <v>1036</v>
      </c>
      <c r="C12603" t="s">
        <v>1013</v>
      </c>
      <c r="D12603" t="s">
        <v>1017</v>
      </c>
      <c r="E12603" t="s">
        <v>1015</v>
      </c>
      <c r="F12603" s="86">
        <v>4915732.1621579099</v>
      </c>
    </row>
    <row r="12604" spans="1:6">
      <c r="A12604">
        <v>2039</v>
      </c>
      <c r="B12604" t="s">
        <v>1036</v>
      </c>
      <c r="C12604" t="s">
        <v>1013</v>
      </c>
      <c r="D12604" t="s">
        <v>1017</v>
      </c>
      <c r="E12604" t="s">
        <v>1015</v>
      </c>
      <c r="F12604" s="86">
        <v>4916106.9501682399</v>
      </c>
    </row>
    <row r="12605" spans="1:6">
      <c r="A12605">
        <v>2040</v>
      </c>
      <c r="B12605" t="s">
        <v>1036</v>
      </c>
      <c r="C12605" t="s">
        <v>1013</v>
      </c>
      <c r="D12605" t="s">
        <v>1017</v>
      </c>
      <c r="E12605" t="s">
        <v>1015</v>
      </c>
      <c r="F12605" s="86">
        <v>4915253.9769063303</v>
      </c>
    </row>
    <row r="12606" spans="1:6">
      <c r="A12606">
        <v>2041</v>
      </c>
      <c r="B12606" t="s">
        <v>1036</v>
      </c>
      <c r="C12606" t="s">
        <v>1013</v>
      </c>
      <c r="D12606" t="s">
        <v>1017</v>
      </c>
      <c r="E12606" t="s">
        <v>1015</v>
      </c>
      <c r="F12606" s="86">
        <v>4913180.0699859802</v>
      </c>
    </row>
    <row r="12607" spans="1:6">
      <c r="A12607">
        <v>2042</v>
      </c>
      <c r="B12607" t="s">
        <v>1036</v>
      </c>
      <c r="C12607" t="s">
        <v>1013</v>
      </c>
      <c r="D12607" t="s">
        <v>1017</v>
      </c>
      <c r="E12607" t="s">
        <v>1015</v>
      </c>
      <c r="F12607" s="86">
        <v>4910580.8572197603</v>
      </c>
    </row>
    <row r="12608" spans="1:6">
      <c r="A12608">
        <v>2043</v>
      </c>
      <c r="B12608" t="s">
        <v>1036</v>
      </c>
      <c r="C12608" t="s">
        <v>1013</v>
      </c>
      <c r="D12608" t="s">
        <v>1017</v>
      </c>
      <c r="E12608" t="s">
        <v>1015</v>
      </c>
      <c r="F12608" s="86">
        <v>4907904.8637844296</v>
      </c>
    </row>
    <row r="12609" spans="1:6">
      <c r="A12609">
        <v>2044</v>
      </c>
      <c r="B12609" t="s">
        <v>1036</v>
      </c>
      <c r="C12609" t="s">
        <v>1013</v>
      </c>
      <c r="D12609" t="s">
        <v>1017</v>
      </c>
      <c r="E12609" t="s">
        <v>1015</v>
      </c>
      <c r="F12609" s="86">
        <v>4905297.9520642897</v>
      </c>
    </row>
    <row r="12610" spans="1:6">
      <c r="A12610">
        <v>2045</v>
      </c>
      <c r="B12610" t="s">
        <v>1036</v>
      </c>
      <c r="C12610" t="s">
        <v>1013</v>
      </c>
      <c r="D12610" t="s">
        <v>1017</v>
      </c>
      <c r="E12610" t="s">
        <v>1015</v>
      </c>
      <c r="F12610" s="86">
        <v>4902670.5036541596</v>
      </c>
    </row>
    <row r="12611" spans="1:6">
      <c r="A12611">
        <v>2046</v>
      </c>
      <c r="B12611" t="s">
        <v>1036</v>
      </c>
      <c r="C12611" t="s">
        <v>1013</v>
      </c>
      <c r="D12611" t="s">
        <v>1017</v>
      </c>
      <c r="E12611" t="s">
        <v>1015</v>
      </c>
      <c r="F12611" s="86">
        <v>4900366.5997323096</v>
      </c>
    </row>
    <row r="12612" spans="1:6">
      <c r="A12612">
        <v>2047</v>
      </c>
      <c r="B12612" t="s">
        <v>1036</v>
      </c>
      <c r="C12612" t="s">
        <v>1013</v>
      </c>
      <c r="D12612" t="s">
        <v>1017</v>
      </c>
      <c r="E12612" t="s">
        <v>1015</v>
      </c>
      <c r="F12612" s="86">
        <v>4897474.9825477498</v>
      </c>
    </row>
    <row r="12613" spans="1:6">
      <c r="A12613">
        <v>2048</v>
      </c>
      <c r="B12613" t="s">
        <v>1036</v>
      </c>
      <c r="C12613" t="s">
        <v>1013</v>
      </c>
      <c r="D12613" t="s">
        <v>1017</v>
      </c>
      <c r="E12613" t="s">
        <v>1015</v>
      </c>
      <c r="F12613" s="86">
        <v>4894318.4935256196</v>
      </c>
    </row>
    <row r="12614" spans="1:6">
      <c r="A12614">
        <v>2049</v>
      </c>
      <c r="B12614" t="s">
        <v>1036</v>
      </c>
      <c r="C12614" t="s">
        <v>1013</v>
      </c>
      <c r="D12614" t="s">
        <v>1017</v>
      </c>
      <c r="E12614" t="s">
        <v>1015</v>
      </c>
      <c r="F12614" s="86">
        <v>4890755.7072108602</v>
      </c>
    </row>
    <row r="12615" spans="1:6">
      <c r="A12615">
        <v>2050</v>
      </c>
      <c r="B12615" t="s">
        <v>1036</v>
      </c>
      <c r="C12615" t="s">
        <v>1013</v>
      </c>
      <c r="D12615" t="s">
        <v>1017</v>
      </c>
      <c r="E12615" t="s">
        <v>1015</v>
      </c>
      <c r="F12615" s="86">
        <v>4886755.3703180598</v>
      </c>
    </row>
    <row r="12616" spans="1:6">
      <c r="A12616">
        <v>2017</v>
      </c>
      <c r="B12616" t="s">
        <v>1037</v>
      </c>
      <c r="C12616" t="s">
        <v>1013</v>
      </c>
      <c r="D12616" t="s">
        <v>1017</v>
      </c>
      <c r="E12616" t="s">
        <v>1015</v>
      </c>
      <c r="F12616" s="86">
        <v>2041236.22824727</v>
      </c>
    </row>
    <row r="12617" spans="1:6">
      <c r="A12617">
        <v>2018</v>
      </c>
      <c r="B12617" t="s">
        <v>1037</v>
      </c>
      <c r="C12617" t="s">
        <v>1013</v>
      </c>
      <c r="D12617" t="s">
        <v>1017</v>
      </c>
      <c r="E12617" t="s">
        <v>1015</v>
      </c>
      <c r="F12617" s="86">
        <v>2055334.0721823601</v>
      </c>
    </row>
    <row r="12618" spans="1:6">
      <c r="A12618">
        <v>2019</v>
      </c>
      <c r="B12618" t="s">
        <v>1037</v>
      </c>
      <c r="C12618" t="s">
        <v>1013</v>
      </c>
      <c r="D12618" t="s">
        <v>1017</v>
      </c>
      <c r="E12618" t="s">
        <v>1015</v>
      </c>
      <c r="F12618" s="86">
        <v>2068689.52355532</v>
      </c>
    </row>
    <row r="12619" spans="1:6">
      <c r="A12619">
        <v>2020</v>
      </c>
      <c r="B12619" t="s">
        <v>1037</v>
      </c>
      <c r="C12619" t="s">
        <v>1013</v>
      </c>
      <c r="D12619" t="s">
        <v>1017</v>
      </c>
      <c r="E12619" t="s">
        <v>1015</v>
      </c>
      <c r="F12619" s="86">
        <v>2084001.3457060701</v>
      </c>
    </row>
    <row r="12620" spans="1:6">
      <c r="A12620">
        <v>2021</v>
      </c>
      <c r="B12620" t="s">
        <v>1037</v>
      </c>
      <c r="C12620" t="s">
        <v>1013</v>
      </c>
      <c r="D12620" t="s">
        <v>1017</v>
      </c>
      <c r="E12620" t="s">
        <v>1015</v>
      </c>
      <c r="F12620" s="86">
        <v>2098682.79914915</v>
      </c>
    </row>
    <row r="12621" spans="1:6">
      <c r="A12621">
        <v>2022</v>
      </c>
      <c r="B12621" t="s">
        <v>1037</v>
      </c>
      <c r="C12621" t="s">
        <v>1013</v>
      </c>
      <c r="D12621" t="s">
        <v>1017</v>
      </c>
      <c r="E12621" t="s">
        <v>1015</v>
      </c>
      <c r="F12621" s="86">
        <v>2112984.65443849</v>
      </c>
    </row>
    <row r="12622" spans="1:6">
      <c r="A12622">
        <v>2023</v>
      </c>
      <c r="B12622" t="s">
        <v>1037</v>
      </c>
      <c r="C12622" t="s">
        <v>1013</v>
      </c>
      <c r="D12622" t="s">
        <v>1017</v>
      </c>
      <c r="E12622" t="s">
        <v>1015</v>
      </c>
      <c r="F12622" s="86">
        <v>2126706.7072135299</v>
      </c>
    </row>
    <row r="12623" spans="1:6">
      <c r="A12623">
        <v>2024</v>
      </c>
      <c r="B12623" t="s">
        <v>1037</v>
      </c>
      <c r="C12623" t="s">
        <v>1013</v>
      </c>
      <c r="D12623" t="s">
        <v>1017</v>
      </c>
      <c r="E12623" t="s">
        <v>1015</v>
      </c>
      <c r="F12623" s="86">
        <v>2139899.02338784</v>
      </c>
    </row>
    <row r="12624" spans="1:6">
      <c r="A12624">
        <v>2025</v>
      </c>
      <c r="B12624" t="s">
        <v>1037</v>
      </c>
      <c r="C12624" t="s">
        <v>1013</v>
      </c>
      <c r="D12624" t="s">
        <v>1017</v>
      </c>
      <c r="E12624" t="s">
        <v>1015</v>
      </c>
      <c r="F12624" s="86">
        <v>2152807.3801718801</v>
      </c>
    </row>
    <row r="12625" spans="1:6">
      <c r="A12625">
        <v>2026</v>
      </c>
      <c r="B12625" t="s">
        <v>1037</v>
      </c>
      <c r="C12625" t="s">
        <v>1013</v>
      </c>
      <c r="D12625" t="s">
        <v>1017</v>
      </c>
      <c r="E12625" t="s">
        <v>1015</v>
      </c>
      <c r="F12625" s="86">
        <v>2165791.1577463499</v>
      </c>
    </row>
    <row r="12626" spans="1:6">
      <c r="A12626">
        <v>2027</v>
      </c>
      <c r="B12626" t="s">
        <v>1037</v>
      </c>
      <c r="C12626" t="s">
        <v>1013</v>
      </c>
      <c r="D12626" t="s">
        <v>1017</v>
      </c>
      <c r="E12626" t="s">
        <v>1015</v>
      </c>
      <c r="F12626" s="86">
        <v>2179085.1337133502</v>
      </c>
    </row>
    <row r="12627" spans="1:6">
      <c r="A12627">
        <v>2028</v>
      </c>
      <c r="B12627" t="s">
        <v>1037</v>
      </c>
      <c r="C12627" t="s">
        <v>1013</v>
      </c>
      <c r="D12627" t="s">
        <v>1017</v>
      </c>
      <c r="E12627" t="s">
        <v>1015</v>
      </c>
      <c r="F12627" s="86">
        <v>2192886.53991197</v>
      </c>
    </row>
    <row r="12628" spans="1:6">
      <c r="A12628">
        <v>2029</v>
      </c>
      <c r="B12628" t="s">
        <v>1037</v>
      </c>
      <c r="C12628" t="s">
        <v>1013</v>
      </c>
      <c r="D12628" t="s">
        <v>1017</v>
      </c>
      <c r="E12628" t="s">
        <v>1015</v>
      </c>
      <c r="F12628" s="86">
        <v>2206562.23640157</v>
      </c>
    </row>
    <row r="12629" spans="1:6">
      <c r="A12629">
        <v>2030</v>
      </c>
      <c r="B12629" t="s">
        <v>1037</v>
      </c>
      <c r="C12629" t="s">
        <v>1013</v>
      </c>
      <c r="D12629" t="s">
        <v>1017</v>
      </c>
      <c r="E12629" t="s">
        <v>1015</v>
      </c>
      <c r="F12629" s="86">
        <v>2219825.8938029902</v>
      </c>
    </row>
    <row r="12630" spans="1:6">
      <c r="A12630">
        <v>2031</v>
      </c>
      <c r="B12630" t="s">
        <v>1037</v>
      </c>
      <c r="C12630" t="s">
        <v>1013</v>
      </c>
      <c r="D12630" t="s">
        <v>1017</v>
      </c>
      <c r="E12630" t="s">
        <v>1015</v>
      </c>
      <c r="F12630" s="86">
        <v>2232247.2875510198</v>
      </c>
    </row>
    <row r="12631" spans="1:6">
      <c r="A12631">
        <v>2032</v>
      </c>
      <c r="B12631" t="s">
        <v>1037</v>
      </c>
      <c r="C12631" t="s">
        <v>1013</v>
      </c>
      <c r="D12631" t="s">
        <v>1017</v>
      </c>
      <c r="E12631" t="s">
        <v>1015</v>
      </c>
      <c r="F12631" s="86">
        <v>2243292.6233752002</v>
      </c>
    </row>
    <row r="12632" spans="1:6">
      <c r="A12632">
        <v>2033</v>
      </c>
      <c r="B12632" t="s">
        <v>1037</v>
      </c>
      <c r="C12632" t="s">
        <v>1013</v>
      </c>
      <c r="D12632" t="s">
        <v>1017</v>
      </c>
      <c r="E12632" t="s">
        <v>1015</v>
      </c>
      <c r="F12632" s="86">
        <v>2252894.93889151</v>
      </c>
    </row>
    <row r="12633" spans="1:6">
      <c r="A12633">
        <v>2034</v>
      </c>
      <c r="B12633" t="s">
        <v>1037</v>
      </c>
      <c r="C12633" t="s">
        <v>1013</v>
      </c>
      <c r="D12633" t="s">
        <v>1017</v>
      </c>
      <c r="E12633" t="s">
        <v>1015</v>
      </c>
      <c r="F12633" s="86">
        <v>2260496.96330838</v>
      </c>
    </row>
    <row r="12634" spans="1:6">
      <c r="A12634">
        <v>2035</v>
      </c>
      <c r="B12634" t="s">
        <v>1037</v>
      </c>
      <c r="C12634" t="s">
        <v>1013</v>
      </c>
      <c r="D12634" t="s">
        <v>1017</v>
      </c>
      <c r="E12634" t="s">
        <v>1015</v>
      </c>
      <c r="F12634" s="86">
        <v>2266071.56369403</v>
      </c>
    </row>
    <row r="12635" spans="1:6">
      <c r="A12635">
        <v>2036</v>
      </c>
      <c r="B12635" t="s">
        <v>1037</v>
      </c>
      <c r="C12635" t="s">
        <v>1013</v>
      </c>
      <c r="D12635" t="s">
        <v>1017</v>
      </c>
      <c r="E12635" t="s">
        <v>1015</v>
      </c>
      <c r="F12635" s="86">
        <v>2269660.8423409802</v>
      </c>
    </row>
    <row r="12636" spans="1:6">
      <c r="A12636">
        <v>2037</v>
      </c>
      <c r="B12636" t="s">
        <v>1037</v>
      </c>
      <c r="C12636" t="s">
        <v>1013</v>
      </c>
      <c r="D12636" t="s">
        <v>1017</v>
      </c>
      <c r="E12636" t="s">
        <v>1015</v>
      </c>
      <c r="F12636" s="86">
        <v>2271505.5984204798</v>
      </c>
    </row>
    <row r="12637" spans="1:6">
      <c r="A12637">
        <v>2038</v>
      </c>
      <c r="B12637" t="s">
        <v>1037</v>
      </c>
      <c r="C12637" t="s">
        <v>1013</v>
      </c>
      <c r="D12637" t="s">
        <v>1017</v>
      </c>
      <c r="E12637" t="s">
        <v>1015</v>
      </c>
      <c r="F12637" s="86">
        <v>2272284.74373559</v>
      </c>
    </row>
    <row r="12638" spans="1:6">
      <c r="A12638">
        <v>2039</v>
      </c>
      <c r="B12638" t="s">
        <v>1037</v>
      </c>
      <c r="C12638" t="s">
        <v>1013</v>
      </c>
      <c r="D12638" t="s">
        <v>1017</v>
      </c>
      <c r="E12638" t="s">
        <v>1015</v>
      </c>
      <c r="F12638" s="86">
        <v>2272198.4000421702</v>
      </c>
    </row>
    <row r="12639" spans="1:6">
      <c r="A12639">
        <v>2040</v>
      </c>
      <c r="B12639" t="s">
        <v>1037</v>
      </c>
      <c r="C12639" t="s">
        <v>1013</v>
      </c>
      <c r="D12639" t="s">
        <v>1017</v>
      </c>
      <c r="E12639" t="s">
        <v>1015</v>
      </c>
      <c r="F12639" s="86">
        <v>2271557.4474879499</v>
      </c>
    </row>
    <row r="12640" spans="1:6">
      <c r="A12640">
        <v>2041</v>
      </c>
      <c r="B12640" t="s">
        <v>1037</v>
      </c>
      <c r="C12640" t="s">
        <v>1013</v>
      </c>
      <c r="D12640" t="s">
        <v>1017</v>
      </c>
      <c r="E12640" t="s">
        <v>1015</v>
      </c>
      <c r="F12640" s="86">
        <v>2270374.9191875099</v>
      </c>
    </row>
    <row r="12641" spans="1:6">
      <c r="A12641">
        <v>2042</v>
      </c>
      <c r="B12641" t="s">
        <v>1037</v>
      </c>
      <c r="C12641" t="s">
        <v>1013</v>
      </c>
      <c r="D12641" t="s">
        <v>1017</v>
      </c>
      <c r="E12641" t="s">
        <v>1015</v>
      </c>
      <c r="F12641" s="86">
        <v>2268971.4611033499</v>
      </c>
    </row>
    <row r="12642" spans="1:6">
      <c r="A12642">
        <v>2043</v>
      </c>
      <c r="B12642" t="s">
        <v>1037</v>
      </c>
      <c r="C12642" t="s">
        <v>1013</v>
      </c>
      <c r="D12642" t="s">
        <v>1017</v>
      </c>
      <c r="E12642" t="s">
        <v>1015</v>
      </c>
      <c r="F12642" s="86">
        <v>2267550.5723544601</v>
      </c>
    </row>
    <row r="12643" spans="1:6">
      <c r="A12643">
        <v>2044</v>
      </c>
      <c r="B12643" t="s">
        <v>1037</v>
      </c>
      <c r="C12643" t="s">
        <v>1013</v>
      </c>
      <c r="D12643" t="s">
        <v>1017</v>
      </c>
      <c r="E12643" t="s">
        <v>1015</v>
      </c>
      <c r="F12643" s="86">
        <v>2266175.7439065902</v>
      </c>
    </row>
    <row r="12644" spans="1:6">
      <c r="A12644">
        <v>2045</v>
      </c>
      <c r="B12644" t="s">
        <v>1037</v>
      </c>
      <c r="C12644" t="s">
        <v>1013</v>
      </c>
      <c r="D12644" t="s">
        <v>1017</v>
      </c>
      <c r="E12644" t="s">
        <v>1015</v>
      </c>
      <c r="F12644" s="86">
        <v>2264802.98319615</v>
      </c>
    </row>
    <row r="12645" spans="1:6">
      <c r="A12645">
        <v>2046</v>
      </c>
      <c r="B12645" t="s">
        <v>1037</v>
      </c>
      <c r="C12645" t="s">
        <v>1013</v>
      </c>
      <c r="D12645" t="s">
        <v>1017</v>
      </c>
      <c r="E12645" t="s">
        <v>1015</v>
      </c>
      <c r="F12645" s="86">
        <v>2263589.50672141</v>
      </c>
    </row>
    <row r="12646" spans="1:6">
      <c r="A12646">
        <v>2047</v>
      </c>
      <c r="B12646" t="s">
        <v>1037</v>
      </c>
      <c r="C12646" t="s">
        <v>1013</v>
      </c>
      <c r="D12646" t="s">
        <v>1017</v>
      </c>
      <c r="E12646" t="s">
        <v>1015</v>
      </c>
      <c r="F12646" s="86">
        <v>2262113.3591303402</v>
      </c>
    </row>
    <row r="12647" spans="1:6">
      <c r="A12647">
        <v>2048</v>
      </c>
      <c r="B12647" t="s">
        <v>1037</v>
      </c>
      <c r="C12647" t="s">
        <v>1013</v>
      </c>
      <c r="D12647" t="s">
        <v>1017</v>
      </c>
      <c r="E12647" t="s">
        <v>1015</v>
      </c>
      <c r="F12647" s="86">
        <v>2260523.3413563301</v>
      </c>
    </row>
    <row r="12648" spans="1:6">
      <c r="A12648">
        <v>2049</v>
      </c>
      <c r="B12648" t="s">
        <v>1037</v>
      </c>
      <c r="C12648" t="s">
        <v>1013</v>
      </c>
      <c r="D12648" t="s">
        <v>1017</v>
      </c>
      <c r="E12648" t="s">
        <v>1015</v>
      </c>
      <c r="F12648" s="86">
        <v>2258754.1547453599</v>
      </c>
    </row>
    <row r="12649" spans="1:6">
      <c r="A12649">
        <v>2050</v>
      </c>
      <c r="B12649" t="s">
        <v>1037</v>
      </c>
      <c r="C12649" t="s">
        <v>1013</v>
      </c>
      <c r="D12649" t="s">
        <v>1017</v>
      </c>
      <c r="E12649" t="s">
        <v>1015</v>
      </c>
      <c r="F12649" s="86">
        <v>2256790.9691266702</v>
      </c>
    </row>
    <row r="12650" spans="1:6">
      <c r="A12650">
        <v>2017</v>
      </c>
      <c r="B12650" t="s">
        <v>1038</v>
      </c>
      <c r="C12650" t="s">
        <v>1013</v>
      </c>
      <c r="D12650" t="s">
        <v>1017</v>
      </c>
      <c r="E12650" t="s">
        <v>1015</v>
      </c>
      <c r="F12650" s="86">
        <v>1502885.37667626</v>
      </c>
    </row>
    <row r="12651" spans="1:6">
      <c r="A12651">
        <v>2018</v>
      </c>
      <c r="B12651" t="s">
        <v>1038</v>
      </c>
      <c r="C12651" t="s">
        <v>1013</v>
      </c>
      <c r="D12651" t="s">
        <v>1017</v>
      </c>
      <c r="E12651" t="s">
        <v>1015</v>
      </c>
      <c r="F12651" s="86">
        <v>1507471.25173761</v>
      </c>
    </row>
    <row r="12652" spans="1:6">
      <c r="A12652">
        <v>2019</v>
      </c>
      <c r="B12652" t="s">
        <v>1038</v>
      </c>
      <c r="C12652" t="s">
        <v>1013</v>
      </c>
      <c r="D12652" t="s">
        <v>1017</v>
      </c>
      <c r="E12652" t="s">
        <v>1015</v>
      </c>
      <c r="F12652" s="86">
        <v>1511878.1150283201</v>
      </c>
    </row>
    <row r="12653" spans="1:6">
      <c r="A12653">
        <v>2020</v>
      </c>
      <c r="B12653" t="s">
        <v>1038</v>
      </c>
      <c r="C12653" t="s">
        <v>1013</v>
      </c>
      <c r="D12653" t="s">
        <v>1017</v>
      </c>
      <c r="E12653" t="s">
        <v>1015</v>
      </c>
      <c r="F12653" s="86">
        <v>1512523.9108407199</v>
      </c>
    </row>
    <row r="12654" spans="1:6">
      <c r="A12654">
        <v>2021</v>
      </c>
      <c r="B12654" t="s">
        <v>1038</v>
      </c>
      <c r="C12654" t="s">
        <v>1013</v>
      </c>
      <c r="D12654" t="s">
        <v>1017</v>
      </c>
      <c r="E12654" t="s">
        <v>1015</v>
      </c>
      <c r="F12654" s="86">
        <v>1513197.2066512399</v>
      </c>
    </row>
    <row r="12655" spans="1:6">
      <c r="A12655">
        <v>2022</v>
      </c>
      <c r="B12655" t="s">
        <v>1038</v>
      </c>
      <c r="C12655" t="s">
        <v>1013</v>
      </c>
      <c r="D12655" t="s">
        <v>1017</v>
      </c>
      <c r="E12655" t="s">
        <v>1015</v>
      </c>
      <c r="F12655" s="86">
        <v>1513361.1814669</v>
      </c>
    </row>
    <row r="12656" spans="1:6">
      <c r="A12656">
        <v>2023</v>
      </c>
      <c r="B12656" t="s">
        <v>1038</v>
      </c>
      <c r="C12656" t="s">
        <v>1013</v>
      </c>
      <c r="D12656" t="s">
        <v>1017</v>
      </c>
      <c r="E12656" t="s">
        <v>1015</v>
      </c>
      <c r="F12656" s="86">
        <v>1513202.1009807801</v>
      </c>
    </row>
    <row r="12657" spans="1:6">
      <c r="A12657">
        <v>2024</v>
      </c>
      <c r="B12657" t="s">
        <v>1038</v>
      </c>
      <c r="C12657" t="s">
        <v>1013</v>
      </c>
      <c r="D12657" t="s">
        <v>1017</v>
      </c>
      <c r="E12657" t="s">
        <v>1015</v>
      </c>
      <c r="F12657" s="86">
        <v>1512809.23293565</v>
      </c>
    </row>
    <row r="12658" spans="1:6">
      <c r="A12658">
        <v>2025</v>
      </c>
      <c r="B12658" t="s">
        <v>1038</v>
      </c>
      <c r="C12658" t="s">
        <v>1013</v>
      </c>
      <c r="D12658" t="s">
        <v>1017</v>
      </c>
      <c r="E12658" t="s">
        <v>1015</v>
      </c>
      <c r="F12658" s="86">
        <v>1512347.31541496</v>
      </c>
    </row>
    <row r="12659" spans="1:6">
      <c r="A12659">
        <v>2026</v>
      </c>
      <c r="B12659" t="s">
        <v>1038</v>
      </c>
      <c r="C12659" t="s">
        <v>1013</v>
      </c>
      <c r="D12659" t="s">
        <v>1017</v>
      </c>
      <c r="E12659" t="s">
        <v>1015</v>
      </c>
      <c r="F12659" s="86">
        <v>1512360.8821264601</v>
      </c>
    </row>
    <row r="12660" spans="1:6">
      <c r="A12660">
        <v>2027</v>
      </c>
      <c r="B12660" t="s">
        <v>1038</v>
      </c>
      <c r="C12660" t="s">
        <v>1013</v>
      </c>
      <c r="D12660" t="s">
        <v>1017</v>
      </c>
      <c r="E12660" t="s">
        <v>1015</v>
      </c>
      <c r="F12660" s="86">
        <v>1512733.3646205999</v>
      </c>
    </row>
    <row r="12661" spans="1:6">
      <c r="A12661">
        <v>2028</v>
      </c>
      <c r="B12661" t="s">
        <v>1038</v>
      </c>
      <c r="C12661" t="s">
        <v>1013</v>
      </c>
      <c r="D12661" t="s">
        <v>1017</v>
      </c>
      <c r="E12661" t="s">
        <v>1015</v>
      </c>
      <c r="F12661" s="86">
        <v>1513741.0792326599</v>
      </c>
    </row>
    <row r="12662" spans="1:6">
      <c r="A12662">
        <v>2029</v>
      </c>
      <c r="B12662" t="s">
        <v>1038</v>
      </c>
      <c r="C12662" t="s">
        <v>1013</v>
      </c>
      <c r="D12662" t="s">
        <v>1017</v>
      </c>
      <c r="E12662" t="s">
        <v>1015</v>
      </c>
      <c r="F12662" s="86">
        <v>1515257.40839712</v>
      </c>
    </row>
    <row r="12663" spans="1:6">
      <c r="A12663">
        <v>2030</v>
      </c>
      <c r="B12663" t="s">
        <v>1038</v>
      </c>
      <c r="C12663" t="s">
        <v>1013</v>
      </c>
      <c r="D12663" t="s">
        <v>1017</v>
      </c>
      <c r="E12663" t="s">
        <v>1015</v>
      </c>
      <c r="F12663" s="86">
        <v>1517285.0202138301</v>
      </c>
    </row>
    <row r="12664" spans="1:6">
      <c r="A12664">
        <v>2031</v>
      </c>
      <c r="B12664" t="s">
        <v>1038</v>
      </c>
      <c r="C12664" t="s">
        <v>1013</v>
      </c>
      <c r="D12664" t="s">
        <v>1017</v>
      </c>
      <c r="E12664" t="s">
        <v>1015</v>
      </c>
      <c r="F12664" s="86">
        <v>1519805.86772401</v>
      </c>
    </row>
    <row r="12665" spans="1:6">
      <c r="A12665">
        <v>2032</v>
      </c>
      <c r="B12665" t="s">
        <v>1038</v>
      </c>
      <c r="C12665" t="s">
        <v>1013</v>
      </c>
      <c r="D12665" t="s">
        <v>1017</v>
      </c>
      <c r="E12665" t="s">
        <v>1015</v>
      </c>
      <c r="F12665" s="86">
        <v>1522444.3578379799</v>
      </c>
    </row>
    <row r="12666" spans="1:6">
      <c r="A12666">
        <v>2033</v>
      </c>
      <c r="B12666" t="s">
        <v>1038</v>
      </c>
      <c r="C12666" t="s">
        <v>1013</v>
      </c>
      <c r="D12666" t="s">
        <v>1017</v>
      </c>
      <c r="E12666" t="s">
        <v>1015</v>
      </c>
      <c r="F12666" s="86">
        <v>1525000.49606654</v>
      </c>
    </row>
    <row r="12667" spans="1:6">
      <c r="A12667">
        <v>2034</v>
      </c>
      <c r="B12667" t="s">
        <v>1038</v>
      </c>
      <c r="C12667" t="s">
        <v>1013</v>
      </c>
      <c r="D12667" t="s">
        <v>1017</v>
      </c>
      <c r="E12667" t="s">
        <v>1015</v>
      </c>
      <c r="F12667" s="86">
        <v>1527378.5969195799</v>
      </c>
    </row>
    <row r="12668" spans="1:6">
      <c r="A12668">
        <v>2035</v>
      </c>
      <c r="B12668" t="s">
        <v>1038</v>
      </c>
      <c r="C12668" t="s">
        <v>1013</v>
      </c>
      <c r="D12668" t="s">
        <v>1017</v>
      </c>
      <c r="E12668" t="s">
        <v>1015</v>
      </c>
      <c r="F12668" s="86">
        <v>1529444.6968903299</v>
      </c>
    </row>
    <row r="12669" spans="1:6">
      <c r="A12669">
        <v>2036</v>
      </c>
      <c r="B12669" t="s">
        <v>1038</v>
      </c>
      <c r="C12669" t="s">
        <v>1013</v>
      </c>
      <c r="D12669" t="s">
        <v>1017</v>
      </c>
      <c r="E12669" t="s">
        <v>1015</v>
      </c>
      <c r="F12669" s="86">
        <v>1531049.5354459099</v>
      </c>
    </row>
    <row r="12670" spans="1:6">
      <c r="A12670">
        <v>2037</v>
      </c>
      <c r="B12670" t="s">
        <v>1038</v>
      </c>
      <c r="C12670" t="s">
        <v>1013</v>
      </c>
      <c r="D12670" t="s">
        <v>1017</v>
      </c>
      <c r="E12670" t="s">
        <v>1015</v>
      </c>
      <c r="F12670" s="86">
        <v>1531904.0520029599</v>
      </c>
    </row>
    <row r="12671" spans="1:6">
      <c r="A12671">
        <v>2038</v>
      </c>
      <c r="B12671" t="s">
        <v>1038</v>
      </c>
      <c r="C12671" t="s">
        <v>1013</v>
      </c>
      <c r="D12671" t="s">
        <v>1017</v>
      </c>
      <c r="E12671" t="s">
        <v>1015</v>
      </c>
      <c r="F12671" s="86">
        <v>1532483.2813099399</v>
      </c>
    </row>
    <row r="12672" spans="1:6">
      <c r="A12672">
        <v>2039</v>
      </c>
      <c r="B12672" t="s">
        <v>1038</v>
      </c>
      <c r="C12672" t="s">
        <v>1013</v>
      </c>
      <c r="D12672" t="s">
        <v>1017</v>
      </c>
      <c r="E12672" t="s">
        <v>1015</v>
      </c>
      <c r="F12672" s="86">
        <v>1532354.494251</v>
      </c>
    </row>
    <row r="12673" spans="1:6">
      <c r="A12673">
        <v>2040</v>
      </c>
      <c r="B12673" t="s">
        <v>1038</v>
      </c>
      <c r="C12673" t="s">
        <v>1013</v>
      </c>
      <c r="D12673" t="s">
        <v>1017</v>
      </c>
      <c r="E12673" t="s">
        <v>1015</v>
      </c>
      <c r="F12673" s="86">
        <v>1531943.72170389</v>
      </c>
    </row>
    <row r="12674" spans="1:6">
      <c r="A12674">
        <v>2041</v>
      </c>
      <c r="B12674" t="s">
        <v>1038</v>
      </c>
      <c r="C12674" t="s">
        <v>1013</v>
      </c>
      <c r="D12674" t="s">
        <v>1017</v>
      </c>
      <c r="E12674" t="s">
        <v>1015</v>
      </c>
      <c r="F12674" s="86">
        <v>1531436.6090484001</v>
      </c>
    </row>
    <row r="12675" spans="1:6">
      <c r="A12675">
        <v>2042</v>
      </c>
      <c r="B12675" t="s">
        <v>1038</v>
      </c>
      <c r="C12675" t="s">
        <v>1013</v>
      </c>
      <c r="D12675" t="s">
        <v>1017</v>
      </c>
      <c r="E12675" t="s">
        <v>1015</v>
      </c>
      <c r="F12675" s="86">
        <v>1530654.36794257</v>
      </c>
    </row>
    <row r="12676" spans="1:6">
      <c r="A12676">
        <v>2043</v>
      </c>
      <c r="B12676" t="s">
        <v>1038</v>
      </c>
      <c r="C12676" t="s">
        <v>1013</v>
      </c>
      <c r="D12676" t="s">
        <v>1017</v>
      </c>
      <c r="E12676" t="s">
        <v>1015</v>
      </c>
      <c r="F12676" s="86">
        <v>1529930.7585815401</v>
      </c>
    </row>
    <row r="12677" spans="1:6">
      <c r="A12677">
        <v>2044</v>
      </c>
      <c r="B12677" t="s">
        <v>1038</v>
      </c>
      <c r="C12677" t="s">
        <v>1013</v>
      </c>
      <c r="D12677" t="s">
        <v>1017</v>
      </c>
      <c r="E12677" t="s">
        <v>1015</v>
      </c>
      <c r="F12677" s="86">
        <v>1529233.2072383</v>
      </c>
    </row>
    <row r="12678" spans="1:6">
      <c r="A12678">
        <v>2045</v>
      </c>
      <c r="B12678" t="s">
        <v>1038</v>
      </c>
      <c r="C12678" t="s">
        <v>1013</v>
      </c>
      <c r="D12678" t="s">
        <v>1017</v>
      </c>
      <c r="E12678" t="s">
        <v>1015</v>
      </c>
      <c r="F12678" s="86">
        <v>1528604.7301091701</v>
      </c>
    </row>
    <row r="12679" spans="1:6">
      <c r="A12679">
        <v>2046</v>
      </c>
      <c r="B12679" t="s">
        <v>1038</v>
      </c>
      <c r="C12679" t="s">
        <v>1013</v>
      </c>
      <c r="D12679" t="s">
        <v>1017</v>
      </c>
      <c r="E12679" t="s">
        <v>1015</v>
      </c>
      <c r="F12679" s="86">
        <v>1527988.3947957801</v>
      </c>
    </row>
    <row r="12680" spans="1:6">
      <c r="A12680">
        <v>2047</v>
      </c>
      <c r="B12680" t="s">
        <v>1038</v>
      </c>
      <c r="C12680" t="s">
        <v>1013</v>
      </c>
      <c r="D12680" t="s">
        <v>1017</v>
      </c>
      <c r="E12680" t="s">
        <v>1015</v>
      </c>
      <c r="F12680" s="86">
        <v>1527369.31457582</v>
      </c>
    </row>
    <row r="12681" spans="1:6">
      <c r="A12681">
        <v>2048</v>
      </c>
      <c r="B12681" t="s">
        <v>1038</v>
      </c>
      <c r="C12681" t="s">
        <v>1013</v>
      </c>
      <c r="D12681" t="s">
        <v>1017</v>
      </c>
      <c r="E12681" t="s">
        <v>1015</v>
      </c>
      <c r="F12681" s="86">
        <v>1526736.2109334499</v>
      </c>
    </row>
    <row r="12682" spans="1:6">
      <c r="A12682">
        <v>2049</v>
      </c>
      <c r="B12682" t="s">
        <v>1038</v>
      </c>
      <c r="C12682" t="s">
        <v>1013</v>
      </c>
      <c r="D12682" t="s">
        <v>1017</v>
      </c>
      <c r="E12682" t="s">
        <v>1015</v>
      </c>
      <c r="F12682" s="86">
        <v>1526025.46796773</v>
      </c>
    </row>
    <row r="12683" spans="1:6">
      <c r="A12683">
        <v>2050</v>
      </c>
      <c r="B12683" t="s">
        <v>1038</v>
      </c>
      <c r="C12683" t="s">
        <v>1013</v>
      </c>
      <c r="D12683" t="s">
        <v>1017</v>
      </c>
      <c r="E12683" t="s">
        <v>1015</v>
      </c>
      <c r="F12683" s="86">
        <v>1525178.0393961801</v>
      </c>
    </row>
    <row r="12684" spans="1:6">
      <c r="A12684">
        <v>2017</v>
      </c>
      <c r="B12684" t="s">
        <v>1039</v>
      </c>
      <c r="C12684" t="s">
        <v>1013</v>
      </c>
      <c r="D12684" t="s">
        <v>1017</v>
      </c>
      <c r="E12684" t="s">
        <v>1015</v>
      </c>
      <c r="F12684" s="86">
        <v>1005494.50245392</v>
      </c>
    </row>
    <row r="12685" spans="1:6">
      <c r="A12685">
        <v>2018</v>
      </c>
      <c r="B12685" t="s">
        <v>1039</v>
      </c>
      <c r="C12685" t="s">
        <v>1013</v>
      </c>
      <c r="D12685" t="s">
        <v>1017</v>
      </c>
      <c r="E12685" t="s">
        <v>1015</v>
      </c>
      <c r="F12685" s="86">
        <v>1018591.61985434</v>
      </c>
    </row>
    <row r="12686" spans="1:6">
      <c r="A12686">
        <v>2019</v>
      </c>
      <c r="B12686" t="s">
        <v>1039</v>
      </c>
      <c r="C12686" t="s">
        <v>1013</v>
      </c>
      <c r="D12686" t="s">
        <v>1017</v>
      </c>
      <c r="E12686" t="s">
        <v>1015</v>
      </c>
      <c r="F12686" s="86">
        <v>1031452.72894165</v>
      </c>
    </row>
    <row r="12687" spans="1:6">
      <c r="A12687">
        <v>2020</v>
      </c>
      <c r="B12687" t="s">
        <v>1039</v>
      </c>
      <c r="C12687" t="s">
        <v>1013</v>
      </c>
      <c r="D12687" t="s">
        <v>1017</v>
      </c>
      <c r="E12687" t="s">
        <v>1015</v>
      </c>
      <c r="F12687" s="86">
        <v>1041378.57123717</v>
      </c>
    </row>
    <row r="12688" spans="1:6">
      <c r="A12688">
        <v>2021</v>
      </c>
      <c r="B12688" t="s">
        <v>1039</v>
      </c>
      <c r="C12688" t="s">
        <v>1013</v>
      </c>
      <c r="D12688" t="s">
        <v>1017</v>
      </c>
      <c r="E12688" t="s">
        <v>1015</v>
      </c>
      <c r="F12688" s="86">
        <v>1051289.0044839401</v>
      </c>
    </row>
    <row r="12689" spans="1:6">
      <c r="A12689">
        <v>2022</v>
      </c>
      <c r="B12689" t="s">
        <v>1039</v>
      </c>
      <c r="C12689" t="s">
        <v>1013</v>
      </c>
      <c r="D12689" t="s">
        <v>1017</v>
      </c>
      <c r="E12689" t="s">
        <v>1015</v>
      </c>
      <c r="F12689" s="86">
        <v>1060743.54282407</v>
      </c>
    </row>
    <row r="12690" spans="1:6">
      <c r="A12690">
        <v>2023</v>
      </c>
      <c r="B12690" t="s">
        <v>1039</v>
      </c>
      <c r="C12690" t="s">
        <v>1013</v>
      </c>
      <c r="D12690" t="s">
        <v>1017</v>
      </c>
      <c r="E12690" t="s">
        <v>1015</v>
      </c>
      <c r="F12690" s="86">
        <v>1069822.0676994601</v>
      </c>
    </row>
    <row r="12691" spans="1:6">
      <c r="A12691">
        <v>2024</v>
      </c>
      <c r="B12691" t="s">
        <v>1039</v>
      </c>
      <c r="C12691" t="s">
        <v>1013</v>
      </c>
      <c r="D12691" t="s">
        <v>1017</v>
      </c>
      <c r="E12691" t="s">
        <v>1015</v>
      </c>
      <c r="F12691" s="86">
        <v>1078511.5027486</v>
      </c>
    </row>
    <row r="12692" spans="1:6">
      <c r="A12692">
        <v>2025</v>
      </c>
      <c r="B12692" t="s">
        <v>1039</v>
      </c>
      <c r="C12692" t="s">
        <v>1013</v>
      </c>
      <c r="D12692" t="s">
        <v>1017</v>
      </c>
      <c r="E12692" t="s">
        <v>1015</v>
      </c>
      <c r="F12692" s="86">
        <v>1086829.7597852601</v>
      </c>
    </row>
    <row r="12693" spans="1:6">
      <c r="A12693">
        <v>2026</v>
      </c>
      <c r="B12693" t="s">
        <v>1039</v>
      </c>
      <c r="C12693" t="s">
        <v>1013</v>
      </c>
      <c r="D12693" t="s">
        <v>1017</v>
      </c>
      <c r="E12693" t="s">
        <v>1015</v>
      </c>
      <c r="F12693" s="86">
        <v>1095056.20183403</v>
      </c>
    </row>
    <row r="12694" spans="1:6">
      <c r="A12694">
        <v>2027</v>
      </c>
      <c r="B12694" t="s">
        <v>1039</v>
      </c>
      <c r="C12694" t="s">
        <v>1013</v>
      </c>
      <c r="D12694" t="s">
        <v>1017</v>
      </c>
      <c r="E12694" t="s">
        <v>1015</v>
      </c>
      <c r="F12694" s="86">
        <v>1102961.10390024</v>
      </c>
    </row>
    <row r="12695" spans="1:6">
      <c r="A12695">
        <v>2028</v>
      </c>
      <c r="B12695" t="s">
        <v>1039</v>
      </c>
      <c r="C12695" t="s">
        <v>1013</v>
      </c>
      <c r="D12695" t="s">
        <v>1017</v>
      </c>
      <c r="E12695" t="s">
        <v>1015</v>
      </c>
      <c r="F12695" s="86">
        <v>1110596.3428551899</v>
      </c>
    </row>
    <row r="12696" spans="1:6">
      <c r="A12696">
        <v>2029</v>
      </c>
      <c r="B12696" t="s">
        <v>1039</v>
      </c>
      <c r="C12696" t="s">
        <v>1013</v>
      </c>
      <c r="D12696" t="s">
        <v>1017</v>
      </c>
      <c r="E12696" t="s">
        <v>1015</v>
      </c>
      <c r="F12696" s="86">
        <v>1117714.7102884599</v>
      </c>
    </row>
    <row r="12697" spans="1:6">
      <c r="A12697">
        <v>2030</v>
      </c>
      <c r="B12697" t="s">
        <v>1039</v>
      </c>
      <c r="C12697" t="s">
        <v>1013</v>
      </c>
      <c r="D12697" t="s">
        <v>1017</v>
      </c>
      <c r="E12697" t="s">
        <v>1015</v>
      </c>
      <c r="F12697" s="86">
        <v>1124199.5839030601</v>
      </c>
    </row>
    <row r="12698" spans="1:6">
      <c r="A12698">
        <v>2031</v>
      </c>
      <c r="B12698" t="s">
        <v>1039</v>
      </c>
      <c r="C12698" t="s">
        <v>1013</v>
      </c>
      <c r="D12698" t="s">
        <v>1017</v>
      </c>
      <c r="E12698" t="s">
        <v>1015</v>
      </c>
      <c r="F12698" s="86">
        <v>1129978.8222525399</v>
      </c>
    </row>
    <row r="12699" spans="1:6">
      <c r="A12699">
        <v>2032</v>
      </c>
      <c r="B12699" t="s">
        <v>1039</v>
      </c>
      <c r="C12699" t="s">
        <v>1013</v>
      </c>
      <c r="D12699" t="s">
        <v>1017</v>
      </c>
      <c r="E12699" t="s">
        <v>1015</v>
      </c>
      <c r="F12699" s="86">
        <v>1134770.8729882101</v>
      </c>
    </row>
    <row r="12700" spans="1:6">
      <c r="A12700">
        <v>2033</v>
      </c>
      <c r="B12700" t="s">
        <v>1039</v>
      </c>
      <c r="C12700" t="s">
        <v>1013</v>
      </c>
      <c r="D12700" t="s">
        <v>1017</v>
      </c>
      <c r="E12700" t="s">
        <v>1015</v>
      </c>
      <c r="F12700" s="86">
        <v>1138506.2612179699</v>
      </c>
    </row>
    <row r="12701" spans="1:6">
      <c r="A12701">
        <v>2034</v>
      </c>
      <c r="B12701" t="s">
        <v>1039</v>
      </c>
      <c r="C12701" t="s">
        <v>1013</v>
      </c>
      <c r="D12701" t="s">
        <v>1017</v>
      </c>
      <c r="E12701" t="s">
        <v>1015</v>
      </c>
      <c r="F12701" s="86">
        <v>1141270.19955698</v>
      </c>
    </row>
    <row r="12702" spans="1:6">
      <c r="A12702">
        <v>2035</v>
      </c>
      <c r="B12702" t="s">
        <v>1039</v>
      </c>
      <c r="C12702" t="s">
        <v>1013</v>
      </c>
      <c r="D12702" t="s">
        <v>1017</v>
      </c>
      <c r="E12702" t="s">
        <v>1015</v>
      </c>
      <c r="F12702" s="86">
        <v>1143173.22145765</v>
      </c>
    </row>
    <row r="12703" spans="1:6">
      <c r="A12703">
        <v>2036</v>
      </c>
      <c r="B12703" t="s">
        <v>1039</v>
      </c>
      <c r="C12703" t="s">
        <v>1013</v>
      </c>
      <c r="D12703" t="s">
        <v>1017</v>
      </c>
      <c r="E12703" t="s">
        <v>1015</v>
      </c>
      <c r="F12703" s="86">
        <v>1144329.9064104001</v>
      </c>
    </row>
    <row r="12704" spans="1:6">
      <c r="A12704">
        <v>2037</v>
      </c>
      <c r="B12704" t="s">
        <v>1039</v>
      </c>
      <c r="C12704" t="s">
        <v>1013</v>
      </c>
      <c r="D12704" t="s">
        <v>1017</v>
      </c>
      <c r="E12704" t="s">
        <v>1015</v>
      </c>
      <c r="F12704" s="86">
        <v>1144734.83239545</v>
      </c>
    </row>
    <row r="12705" spans="1:6">
      <c r="A12705">
        <v>2038</v>
      </c>
      <c r="B12705" t="s">
        <v>1039</v>
      </c>
      <c r="C12705" t="s">
        <v>1013</v>
      </c>
      <c r="D12705" t="s">
        <v>1017</v>
      </c>
      <c r="E12705" t="s">
        <v>1015</v>
      </c>
      <c r="F12705" s="86">
        <v>1144903.6563466699</v>
      </c>
    </row>
    <row r="12706" spans="1:6">
      <c r="A12706">
        <v>2039</v>
      </c>
      <c r="B12706" t="s">
        <v>1039</v>
      </c>
      <c r="C12706" t="s">
        <v>1013</v>
      </c>
      <c r="D12706" t="s">
        <v>1017</v>
      </c>
      <c r="E12706" t="s">
        <v>1015</v>
      </c>
      <c r="F12706" s="86">
        <v>1144606.2406226001</v>
      </c>
    </row>
    <row r="12707" spans="1:6">
      <c r="A12707">
        <v>2040</v>
      </c>
      <c r="B12707" t="s">
        <v>1039</v>
      </c>
      <c r="C12707" t="s">
        <v>1013</v>
      </c>
      <c r="D12707" t="s">
        <v>1017</v>
      </c>
      <c r="E12707" t="s">
        <v>1015</v>
      </c>
      <c r="F12707" s="86">
        <v>1144197.68386064</v>
      </c>
    </row>
    <row r="12708" spans="1:6">
      <c r="A12708">
        <v>2041</v>
      </c>
      <c r="B12708" t="s">
        <v>1039</v>
      </c>
      <c r="C12708" t="s">
        <v>1013</v>
      </c>
      <c r="D12708" t="s">
        <v>1017</v>
      </c>
      <c r="E12708" t="s">
        <v>1015</v>
      </c>
      <c r="F12708" s="86">
        <v>1143776.3539086699</v>
      </c>
    </row>
    <row r="12709" spans="1:6">
      <c r="A12709">
        <v>2042</v>
      </c>
      <c r="B12709" t="s">
        <v>1039</v>
      </c>
      <c r="C12709" t="s">
        <v>1013</v>
      </c>
      <c r="D12709" t="s">
        <v>1017</v>
      </c>
      <c r="E12709" t="s">
        <v>1015</v>
      </c>
      <c r="F12709" s="86">
        <v>1143184.27932658</v>
      </c>
    </row>
    <row r="12710" spans="1:6">
      <c r="A12710">
        <v>2043</v>
      </c>
      <c r="B12710" t="s">
        <v>1039</v>
      </c>
      <c r="C12710" t="s">
        <v>1013</v>
      </c>
      <c r="D12710" t="s">
        <v>1017</v>
      </c>
      <c r="E12710" t="s">
        <v>1015</v>
      </c>
      <c r="F12710" s="86">
        <v>1142646.46439747</v>
      </c>
    </row>
    <row r="12711" spans="1:6">
      <c r="A12711">
        <v>2044</v>
      </c>
      <c r="B12711" t="s">
        <v>1039</v>
      </c>
      <c r="C12711" t="s">
        <v>1013</v>
      </c>
      <c r="D12711" t="s">
        <v>1017</v>
      </c>
      <c r="E12711" t="s">
        <v>1015</v>
      </c>
      <c r="F12711" s="86">
        <v>1142116.7878032499</v>
      </c>
    </row>
    <row r="12712" spans="1:6">
      <c r="A12712">
        <v>2045</v>
      </c>
      <c r="B12712" t="s">
        <v>1039</v>
      </c>
      <c r="C12712" t="s">
        <v>1013</v>
      </c>
      <c r="D12712" t="s">
        <v>1017</v>
      </c>
      <c r="E12712" t="s">
        <v>1015</v>
      </c>
      <c r="F12712" s="86">
        <v>1141618.03056328</v>
      </c>
    </row>
    <row r="12713" spans="1:6">
      <c r="A12713">
        <v>2046</v>
      </c>
      <c r="B12713" t="s">
        <v>1039</v>
      </c>
      <c r="C12713" t="s">
        <v>1013</v>
      </c>
      <c r="D12713" t="s">
        <v>1017</v>
      </c>
      <c r="E12713" t="s">
        <v>1015</v>
      </c>
      <c r="F12713" s="86">
        <v>1141103.8575199901</v>
      </c>
    </row>
    <row r="12714" spans="1:6">
      <c r="A12714">
        <v>2047</v>
      </c>
      <c r="B12714" t="s">
        <v>1039</v>
      </c>
      <c r="C12714" t="s">
        <v>1013</v>
      </c>
      <c r="D12714" t="s">
        <v>1017</v>
      </c>
      <c r="E12714" t="s">
        <v>1015</v>
      </c>
      <c r="F12714" s="86">
        <v>1140563.9522978701</v>
      </c>
    </row>
    <row r="12715" spans="1:6">
      <c r="A12715">
        <v>2048</v>
      </c>
      <c r="B12715" t="s">
        <v>1039</v>
      </c>
      <c r="C12715" t="s">
        <v>1013</v>
      </c>
      <c r="D12715" t="s">
        <v>1017</v>
      </c>
      <c r="E12715" t="s">
        <v>1015</v>
      </c>
      <c r="F12715" s="86">
        <v>1139993.51459277</v>
      </c>
    </row>
    <row r="12716" spans="1:6">
      <c r="A12716">
        <v>2049</v>
      </c>
      <c r="B12716" t="s">
        <v>1039</v>
      </c>
      <c r="C12716" t="s">
        <v>1013</v>
      </c>
      <c r="D12716" t="s">
        <v>1017</v>
      </c>
      <c r="E12716" t="s">
        <v>1015</v>
      </c>
      <c r="F12716" s="86">
        <v>1139347.1845010901</v>
      </c>
    </row>
    <row r="12717" spans="1:6">
      <c r="A12717">
        <v>2050</v>
      </c>
      <c r="B12717" t="s">
        <v>1039</v>
      </c>
      <c r="C12717" t="s">
        <v>1013</v>
      </c>
      <c r="D12717" t="s">
        <v>1017</v>
      </c>
      <c r="E12717" t="s">
        <v>1015</v>
      </c>
      <c r="F12717" s="86">
        <v>1138581.3925942399</v>
      </c>
    </row>
    <row r="12718" spans="1:6">
      <c r="A12718">
        <v>2017</v>
      </c>
      <c r="B12718" t="s">
        <v>1040</v>
      </c>
      <c r="C12718" t="s">
        <v>1013</v>
      </c>
      <c r="D12718" t="s">
        <v>1017</v>
      </c>
      <c r="E12718" t="s">
        <v>1015</v>
      </c>
      <c r="F12718" s="86">
        <v>1857611.4236788601</v>
      </c>
    </row>
    <row r="12719" spans="1:6">
      <c r="A12719">
        <v>2018</v>
      </c>
      <c r="B12719" t="s">
        <v>1040</v>
      </c>
      <c r="C12719" t="s">
        <v>1013</v>
      </c>
      <c r="D12719" t="s">
        <v>1017</v>
      </c>
      <c r="E12719" t="s">
        <v>1015</v>
      </c>
      <c r="F12719" s="86">
        <v>1871509.98504243</v>
      </c>
    </row>
    <row r="12720" spans="1:6">
      <c r="A12720">
        <v>2019</v>
      </c>
      <c r="B12720" t="s">
        <v>1040</v>
      </c>
      <c r="C12720" t="s">
        <v>1013</v>
      </c>
      <c r="D12720" t="s">
        <v>1017</v>
      </c>
      <c r="E12720" t="s">
        <v>1015</v>
      </c>
      <c r="F12720" s="86">
        <v>1883178.8811580299</v>
      </c>
    </row>
    <row r="12721" spans="1:6">
      <c r="A12721">
        <v>2020</v>
      </c>
      <c r="B12721" t="s">
        <v>1040</v>
      </c>
      <c r="C12721" t="s">
        <v>1013</v>
      </c>
      <c r="D12721" t="s">
        <v>1017</v>
      </c>
      <c r="E12721" t="s">
        <v>1015</v>
      </c>
      <c r="F12721" s="86">
        <v>1895474.90284702</v>
      </c>
    </row>
    <row r="12722" spans="1:6">
      <c r="A12722">
        <v>2021</v>
      </c>
      <c r="B12722" t="s">
        <v>1040</v>
      </c>
      <c r="C12722" t="s">
        <v>1013</v>
      </c>
      <c r="D12722" t="s">
        <v>1017</v>
      </c>
      <c r="E12722" t="s">
        <v>1015</v>
      </c>
      <c r="F12722" s="86">
        <v>1906731.4497360899</v>
      </c>
    </row>
    <row r="12723" spans="1:6">
      <c r="A12723">
        <v>2022</v>
      </c>
      <c r="B12723" t="s">
        <v>1040</v>
      </c>
      <c r="C12723" t="s">
        <v>1013</v>
      </c>
      <c r="D12723" t="s">
        <v>1017</v>
      </c>
      <c r="E12723" t="s">
        <v>1015</v>
      </c>
      <c r="F12723" s="86">
        <v>1917754.1443710399</v>
      </c>
    </row>
    <row r="12724" spans="1:6">
      <c r="A12724">
        <v>2023</v>
      </c>
      <c r="B12724" t="s">
        <v>1040</v>
      </c>
      <c r="C12724" t="s">
        <v>1013</v>
      </c>
      <c r="D12724" t="s">
        <v>1017</v>
      </c>
      <c r="E12724" t="s">
        <v>1015</v>
      </c>
      <c r="F12724" s="86">
        <v>1928049.9596436501</v>
      </c>
    </row>
    <row r="12725" spans="1:6">
      <c r="A12725">
        <v>2024</v>
      </c>
      <c r="B12725" t="s">
        <v>1040</v>
      </c>
      <c r="C12725" t="s">
        <v>1013</v>
      </c>
      <c r="D12725" t="s">
        <v>1017</v>
      </c>
      <c r="E12725" t="s">
        <v>1015</v>
      </c>
      <c r="F12725" s="86">
        <v>1937214.5259321099</v>
      </c>
    </row>
    <row r="12726" spans="1:6">
      <c r="A12726">
        <v>2025</v>
      </c>
      <c r="B12726" t="s">
        <v>1040</v>
      </c>
      <c r="C12726" t="s">
        <v>1013</v>
      </c>
      <c r="D12726" t="s">
        <v>1017</v>
      </c>
      <c r="E12726" t="s">
        <v>1015</v>
      </c>
      <c r="F12726" s="86">
        <v>1946613.8378087501</v>
      </c>
    </row>
    <row r="12727" spans="1:6">
      <c r="A12727">
        <v>2026</v>
      </c>
      <c r="B12727" t="s">
        <v>1040</v>
      </c>
      <c r="C12727" t="s">
        <v>1013</v>
      </c>
      <c r="D12727" t="s">
        <v>1017</v>
      </c>
      <c r="E12727" t="s">
        <v>1015</v>
      </c>
      <c r="F12727" s="86">
        <v>1955451.4559587301</v>
      </c>
    </row>
    <row r="12728" spans="1:6">
      <c r="A12728">
        <v>2027</v>
      </c>
      <c r="B12728" t="s">
        <v>1040</v>
      </c>
      <c r="C12728" t="s">
        <v>1013</v>
      </c>
      <c r="D12728" t="s">
        <v>1017</v>
      </c>
      <c r="E12728" t="s">
        <v>1015</v>
      </c>
      <c r="F12728" s="86">
        <v>1964076.20537246</v>
      </c>
    </row>
    <row r="12729" spans="1:6">
      <c r="A12729">
        <v>2028</v>
      </c>
      <c r="B12729" t="s">
        <v>1040</v>
      </c>
      <c r="C12729" t="s">
        <v>1013</v>
      </c>
      <c r="D12729" t="s">
        <v>1017</v>
      </c>
      <c r="E12729" t="s">
        <v>1015</v>
      </c>
      <c r="F12729" s="86">
        <v>1972917.8882327201</v>
      </c>
    </row>
    <row r="12730" spans="1:6">
      <c r="A12730">
        <v>2029</v>
      </c>
      <c r="B12730" t="s">
        <v>1040</v>
      </c>
      <c r="C12730" t="s">
        <v>1013</v>
      </c>
      <c r="D12730" t="s">
        <v>1017</v>
      </c>
      <c r="E12730" t="s">
        <v>1015</v>
      </c>
      <c r="F12730" s="86">
        <v>1981440.3478350099</v>
      </c>
    </row>
    <row r="12731" spans="1:6">
      <c r="A12731">
        <v>2030</v>
      </c>
      <c r="B12731" t="s">
        <v>1040</v>
      </c>
      <c r="C12731" t="s">
        <v>1013</v>
      </c>
      <c r="D12731" t="s">
        <v>1017</v>
      </c>
      <c r="E12731" t="s">
        <v>1015</v>
      </c>
      <c r="F12731" s="86">
        <v>1989448.4760909099</v>
      </c>
    </row>
    <row r="12732" spans="1:6">
      <c r="A12732">
        <v>2031</v>
      </c>
      <c r="B12732" t="s">
        <v>1040</v>
      </c>
      <c r="C12732" t="s">
        <v>1013</v>
      </c>
      <c r="D12732" t="s">
        <v>1017</v>
      </c>
      <c r="E12732" t="s">
        <v>1015</v>
      </c>
      <c r="F12732" s="86">
        <v>1996002.6826737099</v>
      </c>
    </row>
    <row r="12733" spans="1:6">
      <c r="A12733">
        <v>2032</v>
      </c>
      <c r="B12733" t="s">
        <v>1040</v>
      </c>
      <c r="C12733" t="s">
        <v>1013</v>
      </c>
      <c r="D12733" t="s">
        <v>1017</v>
      </c>
      <c r="E12733" t="s">
        <v>1015</v>
      </c>
      <c r="F12733" s="86">
        <v>2001037.13809511</v>
      </c>
    </row>
    <row r="12734" spans="1:6">
      <c r="A12734">
        <v>2033</v>
      </c>
      <c r="B12734" t="s">
        <v>1040</v>
      </c>
      <c r="C12734" t="s">
        <v>1013</v>
      </c>
      <c r="D12734" t="s">
        <v>1017</v>
      </c>
      <c r="E12734" t="s">
        <v>1015</v>
      </c>
      <c r="F12734" s="86">
        <v>2004300.61256774</v>
      </c>
    </row>
    <row r="12735" spans="1:6">
      <c r="A12735">
        <v>2034</v>
      </c>
      <c r="B12735" t="s">
        <v>1040</v>
      </c>
      <c r="C12735" t="s">
        <v>1013</v>
      </c>
      <c r="D12735" t="s">
        <v>1017</v>
      </c>
      <c r="E12735" t="s">
        <v>1015</v>
      </c>
      <c r="F12735" s="86">
        <v>2006398.87615823</v>
      </c>
    </row>
    <row r="12736" spans="1:6">
      <c r="A12736">
        <v>2035</v>
      </c>
      <c r="B12736" t="s">
        <v>1040</v>
      </c>
      <c r="C12736" t="s">
        <v>1013</v>
      </c>
      <c r="D12736" t="s">
        <v>1017</v>
      </c>
      <c r="E12736" t="s">
        <v>1015</v>
      </c>
      <c r="F12736" s="86">
        <v>2006432.9640776799</v>
      </c>
    </row>
    <row r="12737" spans="1:6">
      <c r="A12737">
        <v>2036</v>
      </c>
      <c r="B12737" t="s">
        <v>1040</v>
      </c>
      <c r="C12737" t="s">
        <v>1013</v>
      </c>
      <c r="D12737" t="s">
        <v>1017</v>
      </c>
      <c r="E12737" t="s">
        <v>1015</v>
      </c>
      <c r="F12737" s="86">
        <v>2004949.31489789</v>
      </c>
    </row>
    <row r="12738" spans="1:6">
      <c r="A12738">
        <v>2037</v>
      </c>
      <c r="B12738" t="s">
        <v>1040</v>
      </c>
      <c r="C12738" t="s">
        <v>1013</v>
      </c>
      <c r="D12738" t="s">
        <v>1017</v>
      </c>
      <c r="E12738" t="s">
        <v>1015</v>
      </c>
      <c r="F12738" s="86">
        <v>2002512.2538306301</v>
      </c>
    </row>
    <row r="12739" spans="1:6">
      <c r="A12739">
        <v>2038</v>
      </c>
      <c r="B12739" t="s">
        <v>1040</v>
      </c>
      <c r="C12739" t="s">
        <v>1013</v>
      </c>
      <c r="D12739" t="s">
        <v>1017</v>
      </c>
      <c r="E12739" t="s">
        <v>1015</v>
      </c>
      <c r="F12739" s="86">
        <v>1999311.80410372</v>
      </c>
    </row>
    <row r="12740" spans="1:6">
      <c r="A12740">
        <v>2039</v>
      </c>
      <c r="B12740" t="s">
        <v>1040</v>
      </c>
      <c r="C12740" t="s">
        <v>1013</v>
      </c>
      <c r="D12740" t="s">
        <v>1017</v>
      </c>
      <c r="E12740" t="s">
        <v>1015</v>
      </c>
      <c r="F12740" s="86">
        <v>1995408.23623003</v>
      </c>
    </row>
    <row r="12741" spans="1:6">
      <c r="A12741">
        <v>2040</v>
      </c>
      <c r="B12741" t="s">
        <v>1040</v>
      </c>
      <c r="C12741" t="s">
        <v>1013</v>
      </c>
      <c r="D12741" t="s">
        <v>1017</v>
      </c>
      <c r="E12741" t="s">
        <v>1015</v>
      </c>
      <c r="F12741" s="86">
        <v>1990778.59715833</v>
      </c>
    </row>
    <row r="12742" spans="1:6">
      <c r="A12742">
        <v>2041</v>
      </c>
      <c r="B12742" t="s">
        <v>1040</v>
      </c>
      <c r="C12742" t="s">
        <v>1013</v>
      </c>
      <c r="D12742" t="s">
        <v>1017</v>
      </c>
      <c r="E12742" t="s">
        <v>1015</v>
      </c>
      <c r="F12742" s="86">
        <v>1986335.3742147801</v>
      </c>
    </row>
    <row r="12743" spans="1:6">
      <c r="A12743">
        <v>2042</v>
      </c>
      <c r="B12743" t="s">
        <v>1040</v>
      </c>
      <c r="C12743" t="s">
        <v>1013</v>
      </c>
      <c r="D12743" t="s">
        <v>1017</v>
      </c>
      <c r="E12743" t="s">
        <v>1015</v>
      </c>
      <c r="F12743" s="86">
        <v>1981759.57577553</v>
      </c>
    </row>
    <row r="12744" spans="1:6">
      <c r="A12744">
        <v>2043</v>
      </c>
      <c r="B12744" t="s">
        <v>1040</v>
      </c>
      <c r="C12744" t="s">
        <v>1013</v>
      </c>
      <c r="D12744" t="s">
        <v>1017</v>
      </c>
      <c r="E12744" t="s">
        <v>1015</v>
      </c>
      <c r="F12744" s="86">
        <v>1977497.8414457701</v>
      </c>
    </row>
    <row r="12745" spans="1:6">
      <c r="A12745">
        <v>2044</v>
      </c>
      <c r="B12745" t="s">
        <v>1040</v>
      </c>
      <c r="C12745" t="s">
        <v>1013</v>
      </c>
      <c r="D12745" t="s">
        <v>1017</v>
      </c>
      <c r="E12745" t="s">
        <v>1015</v>
      </c>
      <c r="F12745" s="86">
        <v>1973142.59475603</v>
      </c>
    </row>
    <row r="12746" spans="1:6">
      <c r="A12746">
        <v>2045</v>
      </c>
      <c r="B12746" t="s">
        <v>1040</v>
      </c>
      <c r="C12746" t="s">
        <v>1013</v>
      </c>
      <c r="D12746" t="s">
        <v>1017</v>
      </c>
      <c r="E12746" t="s">
        <v>1015</v>
      </c>
      <c r="F12746" s="86">
        <v>1968704.8224567701</v>
      </c>
    </row>
    <row r="12747" spans="1:6">
      <c r="A12747">
        <v>2046</v>
      </c>
      <c r="B12747" t="s">
        <v>1040</v>
      </c>
      <c r="C12747" t="s">
        <v>1013</v>
      </c>
      <c r="D12747" t="s">
        <v>1017</v>
      </c>
      <c r="E12747" t="s">
        <v>1015</v>
      </c>
      <c r="F12747" s="86">
        <v>1964622.0575565801</v>
      </c>
    </row>
    <row r="12748" spans="1:6">
      <c r="A12748">
        <v>2047</v>
      </c>
      <c r="B12748" t="s">
        <v>1040</v>
      </c>
      <c r="C12748" t="s">
        <v>1013</v>
      </c>
      <c r="D12748" t="s">
        <v>1017</v>
      </c>
      <c r="E12748" t="s">
        <v>1015</v>
      </c>
      <c r="F12748" s="86">
        <v>1960046.2219802199</v>
      </c>
    </row>
    <row r="12749" spans="1:6">
      <c r="A12749">
        <v>2048</v>
      </c>
      <c r="B12749" t="s">
        <v>1040</v>
      </c>
      <c r="C12749" t="s">
        <v>1013</v>
      </c>
      <c r="D12749" t="s">
        <v>1017</v>
      </c>
      <c r="E12749" t="s">
        <v>1015</v>
      </c>
      <c r="F12749" s="86">
        <v>1955368.13286835</v>
      </c>
    </row>
    <row r="12750" spans="1:6">
      <c r="A12750">
        <v>2049</v>
      </c>
      <c r="B12750" t="s">
        <v>1040</v>
      </c>
      <c r="C12750" t="s">
        <v>1013</v>
      </c>
      <c r="D12750" t="s">
        <v>1017</v>
      </c>
      <c r="E12750" t="s">
        <v>1015</v>
      </c>
      <c r="F12750" s="86">
        <v>1950577.98345444</v>
      </c>
    </row>
    <row r="12751" spans="1:6">
      <c r="A12751">
        <v>2050</v>
      </c>
      <c r="B12751" t="s">
        <v>1040</v>
      </c>
      <c r="C12751" t="s">
        <v>1013</v>
      </c>
      <c r="D12751" t="s">
        <v>1017</v>
      </c>
      <c r="E12751" t="s">
        <v>1015</v>
      </c>
      <c r="F12751" s="86">
        <v>1945880.5192028901</v>
      </c>
    </row>
    <row r="12752" spans="1:6">
      <c r="A12752">
        <v>2017</v>
      </c>
      <c r="B12752" t="s">
        <v>1041</v>
      </c>
      <c r="C12752" t="s">
        <v>1013</v>
      </c>
      <c r="D12752" t="s">
        <v>1017</v>
      </c>
      <c r="E12752" t="s">
        <v>1015</v>
      </c>
      <c r="F12752" s="86">
        <v>929026.62892076105</v>
      </c>
    </row>
    <row r="12753" spans="1:6">
      <c r="A12753">
        <v>2018</v>
      </c>
      <c r="B12753" t="s">
        <v>1041</v>
      </c>
      <c r="C12753" t="s">
        <v>1013</v>
      </c>
      <c r="D12753" t="s">
        <v>1017</v>
      </c>
      <c r="E12753" t="s">
        <v>1015</v>
      </c>
      <c r="F12753" s="86">
        <v>943717.48475546006</v>
      </c>
    </row>
    <row r="12754" spans="1:6">
      <c r="A12754">
        <v>2019</v>
      </c>
      <c r="B12754" t="s">
        <v>1041</v>
      </c>
      <c r="C12754" t="s">
        <v>1013</v>
      </c>
      <c r="D12754" t="s">
        <v>1017</v>
      </c>
      <c r="E12754" t="s">
        <v>1015</v>
      </c>
      <c r="F12754" s="86">
        <v>958139.98846492195</v>
      </c>
    </row>
    <row r="12755" spans="1:6">
      <c r="A12755">
        <v>2020</v>
      </c>
      <c r="B12755" t="s">
        <v>1041</v>
      </c>
      <c r="C12755" t="s">
        <v>1013</v>
      </c>
      <c r="D12755" t="s">
        <v>1017</v>
      </c>
      <c r="E12755" t="s">
        <v>1015</v>
      </c>
      <c r="F12755" s="86">
        <v>966904.72217847698</v>
      </c>
    </row>
    <row r="12756" spans="1:6">
      <c r="A12756">
        <v>2021</v>
      </c>
      <c r="B12756" t="s">
        <v>1041</v>
      </c>
      <c r="C12756" t="s">
        <v>1013</v>
      </c>
      <c r="D12756" t="s">
        <v>1017</v>
      </c>
      <c r="E12756" t="s">
        <v>1015</v>
      </c>
      <c r="F12756" s="86">
        <v>975583.443156856</v>
      </c>
    </row>
    <row r="12757" spans="1:6">
      <c r="A12757">
        <v>2022</v>
      </c>
      <c r="B12757" t="s">
        <v>1041</v>
      </c>
      <c r="C12757" t="s">
        <v>1013</v>
      </c>
      <c r="D12757" t="s">
        <v>1017</v>
      </c>
      <c r="E12757" t="s">
        <v>1015</v>
      </c>
      <c r="F12757" s="86">
        <v>984197.46571599599</v>
      </c>
    </row>
    <row r="12758" spans="1:6">
      <c r="A12758">
        <v>2023</v>
      </c>
      <c r="B12758" t="s">
        <v>1041</v>
      </c>
      <c r="C12758" t="s">
        <v>1013</v>
      </c>
      <c r="D12758" t="s">
        <v>1017</v>
      </c>
      <c r="E12758" t="s">
        <v>1015</v>
      </c>
      <c r="F12758" s="86">
        <v>992205.60373141104</v>
      </c>
    </row>
    <row r="12759" spans="1:6">
      <c r="A12759">
        <v>2024</v>
      </c>
      <c r="B12759" t="s">
        <v>1041</v>
      </c>
      <c r="C12759" t="s">
        <v>1013</v>
      </c>
      <c r="D12759" t="s">
        <v>1017</v>
      </c>
      <c r="E12759" t="s">
        <v>1015</v>
      </c>
      <c r="F12759" s="86">
        <v>999723.15841335896</v>
      </c>
    </row>
    <row r="12760" spans="1:6">
      <c r="A12760">
        <v>2025</v>
      </c>
      <c r="B12760" t="s">
        <v>1041</v>
      </c>
      <c r="C12760" t="s">
        <v>1013</v>
      </c>
      <c r="D12760" t="s">
        <v>1017</v>
      </c>
      <c r="E12760" t="s">
        <v>1015</v>
      </c>
      <c r="F12760" s="86">
        <v>1006940.2947614701</v>
      </c>
    </row>
    <row r="12761" spans="1:6">
      <c r="A12761">
        <v>2026</v>
      </c>
      <c r="B12761" t="s">
        <v>1041</v>
      </c>
      <c r="C12761" t="s">
        <v>1013</v>
      </c>
      <c r="D12761" t="s">
        <v>1017</v>
      </c>
      <c r="E12761" t="s">
        <v>1015</v>
      </c>
      <c r="F12761" s="86">
        <v>1013808.0648645801</v>
      </c>
    </row>
    <row r="12762" spans="1:6">
      <c r="A12762">
        <v>2027</v>
      </c>
      <c r="B12762" t="s">
        <v>1041</v>
      </c>
      <c r="C12762" t="s">
        <v>1013</v>
      </c>
      <c r="D12762" t="s">
        <v>1017</v>
      </c>
      <c r="E12762" t="s">
        <v>1015</v>
      </c>
      <c r="F12762" s="86">
        <v>1020640.46297767</v>
      </c>
    </row>
    <row r="12763" spans="1:6">
      <c r="A12763">
        <v>2028</v>
      </c>
      <c r="B12763" t="s">
        <v>1041</v>
      </c>
      <c r="C12763" t="s">
        <v>1013</v>
      </c>
      <c r="D12763" t="s">
        <v>1017</v>
      </c>
      <c r="E12763" t="s">
        <v>1015</v>
      </c>
      <c r="F12763" s="86">
        <v>1027132.37593014</v>
      </c>
    </row>
    <row r="12764" spans="1:6">
      <c r="A12764">
        <v>2029</v>
      </c>
      <c r="B12764" t="s">
        <v>1041</v>
      </c>
      <c r="C12764" t="s">
        <v>1013</v>
      </c>
      <c r="D12764" t="s">
        <v>1017</v>
      </c>
      <c r="E12764" t="s">
        <v>1015</v>
      </c>
      <c r="F12764" s="86">
        <v>1033411.70563673</v>
      </c>
    </row>
    <row r="12765" spans="1:6">
      <c r="A12765">
        <v>2030</v>
      </c>
      <c r="B12765" t="s">
        <v>1041</v>
      </c>
      <c r="C12765" t="s">
        <v>1013</v>
      </c>
      <c r="D12765" t="s">
        <v>1017</v>
      </c>
      <c r="E12765" t="s">
        <v>1015</v>
      </c>
      <c r="F12765" s="86">
        <v>1039009.32195116</v>
      </c>
    </row>
    <row r="12766" spans="1:6">
      <c r="A12766">
        <v>2031</v>
      </c>
      <c r="B12766" t="s">
        <v>1041</v>
      </c>
      <c r="C12766" t="s">
        <v>1013</v>
      </c>
      <c r="D12766" t="s">
        <v>1017</v>
      </c>
      <c r="E12766" t="s">
        <v>1015</v>
      </c>
      <c r="F12766" s="86">
        <v>1044121.88194538</v>
      </c>
    </row>
    <row r="12767" spans="1:6">
      <c r="A12767">
        <v>2032</v>
      </c>
      <c r="B12767" t="s">
        <v>1041</v>
      </c>
      <c r="C12767" t="s">
        <v>1013</v>
      </c>
      <c r="D12767" t="s">
        <v>1017</v>
      </c>
      <c r="E12767" t="s">
        <v>1015</v>
      </c>
      <c r="F12767" s="86">
        <v>1048523.71187755</v>
      </c>
    </row>
    <row r="12768" spans="1:6">
      <c r="A12768">
        <v>2033</v>
      </c>
      <c r="B12768" t="s">
        <v>1041</v>
      </c>
      <c r="C12768" t="s">
        <v>1013</v>
      </c>
      <c r="D12768" t="s">
        <v>1017</v>
      </c>
      <c r="E12768" t="s">
        <v>1015</v>
      </c>
      <c r="F12768" s="86">
        <v>1052085.39000091</v>
      </c>
    </row>
    <row r="12769" spans="1:6">
      <c r="A12769">
        <v>2034</v>
      </c>
      <c r="B12769" t="s">
        <v>1041</v>
      </c>
      <c r="C12769" t="s">
        <v>1013</v>
      </c>
      <c r="D12769" t="s">
        <v>1017</v>
      </c>
      <c r="E12769" t="s">
        <v>1015</v>
      </c>
      <c r="F12769" s="86">
        <v>1054909.6432948699</v>
      </c>
    </row>
    <row r="12770" spans="1:6">
      <c r="A12770">
        <v>2035</v>
      </c>
      <c r="B12770" t="s">
        <v>1041</v>
      </c>
      <c r="C12770" t="s">
        <v>1013</v>
      </c>
      <c r="D12770" t="s">
        <v>1017</v>
      </c>
      <c r="E12770" t="s">
        <v>1015</v>
      </c>
      <c r="F12770" s="86">
        <v>1056874.99558128</v>
      </c>
    </row>
    <row r="12771" spans="1:6">
      <c r="A12771">
        <v>2036</v>
      </c>
      <c r="B12771" t="s">
        <v>1041</v>
      </c>
      <c r="C12771" t="s">
        <v>1013</v>
      </c>
      <c r="D12771" t="s">
        <v>1017</v>
      </c>
      <c r="E12771" t="s">
        <v>1015</v>
      </c>
      <c r="F12771" s="86">
        <v>1058265.7576494301</v>
      </c>
    </row>
    <row r="12772" spans="1:6">
      <c r="A12772">
        <v>2037</v>
      </c>
      <c r="B12772" t="s">
        <v>1041</v>
      </c>
      <c r="C12772" t="s">
        <v>1013</v>
      </c>
      <c r="D12772" t="s">
        <v>1017</v>
      </c>
      <c r="E12772" t="s">
        <v>1015</v>
      </c>
      <c r="F12772" s="86">
        <v>1058934.8642678801</v>
      </c>
    </row>
    <row r="12773" spans="1:6">
      <c r="A12773">
        <v>2038</v>
      </c>
      <c r="B12773" t="s">
        <v>1041</v>
      </c>
      <c r="C12773" t="s">
        <v>1013</v>
      </c>
      <c r="D12773" t="s">
        <v>1017</v>
      </c>
      <c r="E12773" t="s">
        <v>1015</v>
      </c>
      <c r="F12773" s="86">
        <v>1059381.3283299301</v>
      </c>
    </row>
    <row r="12774" spans="1:6">
      <c r="A12774">
        <v>2039</v>
      </c>
      <c r="B12774" t="s">
        <v>1041</v>
      </c>
      <c r="C12774" t="s">
        <v>1013</v>
      </c>
      <c r="D12774" t="s">
        <v>1017</v>
      </c>
      <c r="E12774" t="s">
        <v>1015</v>
      </c>
      <c r="F12774" s="86">
        <v>1059498.51587001</v>
      </c>
    </row>
    <row r="12775" spans="1:6">
      <c r="A12775">
        <v>2040</v>
      </c>
      <c r="B12775" t="s">
        <v>1041</v>
      </c>
      <c r="C12775" t="s">
        <v>1013</v>
      </c>
      <c r="D12775" t="s">
        <v>1017</v>
      </c>
      <c r="E12775" t="s">
        <v>1015</v>
      </c>
      <c r="F12775" s="86">
        <v>1059419.99603613</v>
      </c>
    </row>
    <row r="12776" spans="1:6">
      <c r="A12776">
        <v>2041</v>
      </c>
      <c r="B12776" t="s">
        <v>1041</v>
      </c>
      <c r="C12776" t="s">
        <v>1013</v>
      </c>
      <c r="D12776" t="s">
        <v>1017</v>
      </c>
      <c r="E12776" t="s">
        <v>1015</v>
      </c>
      <c r="F12776" s="86">
        <v>1059087.9090217</v>
      </c>
    </row>
    <row r="12777" spans="1:6">
      <c r="A12777">
        <v>2042</v>
      </c>
      <c r="B12777" t="s">
        <v>1041</v>
      </c>
      <c r="C12777" t="s">
        <v>1013</v>
      </c>
      <c r="D12777" t="s">
        <v>1017</v>
      </c>
      <c r="E12777" t="s">
        <v>1015</v>
      </c>
      <c r="F12777" s="86">
        <v>1058846.09428626</v>
      </c>
    </row>
    <row r="12778" spans="1:6">
      <c r="A12778">
        <v>2043</v>
      </c>
      <c r="B12778" t="s">
        <v>1041</v>
      </c>
      <c r="C12778" t="s">
        <v>1013</v>
      </c>
      <c r="D12778" t="s">
        <v>1017</v>
      </c>
      <c r="E12778" t="s">
        <v>1015</v>
      </c>
      <c r="F12778" s="86">
        <v>1058445.53567013</v>
      </c>
    </row>
    <row r="12779" spans="1:6">
      <c r="A12779">
        <v>2044</v>
      </c>
      <c r="B12779" t="s">
        <v>1041</v>
      </c>
      <c r="C12779" t="s">
        <v>1013</v>
      </c>
      <c r="D12779" t="s">
        <v>1017</v>
      </c>
      <c r="E12779" t="s">
        <v>1015</v>
      </c>
      <c r="F12779" s="86">
        <v>1058118.49148434</v>
      </c>
    </row>
    <row r="12780" spans="1:6">
      <c r="A12780">
        <v>2045</v>
      </c>
      <c r="B12780" t="s">
        <v>1041</v>
      </c>
      <c r="C12780" t="s">
        <v>1013</v>
      </c>
      <c r="D12780" t="s">
        <v>1017</v>
      </c>
      <c r="E12780" t="s">
        <v>1015</v>
      </c>
      <c r="F12780" s="86">
        <v>1057749.23383113</v>
      </c>
    </row>
    <row r="12781" spans="1:6">
      <c r="A12781">
        <v>2046</v>
      </c>
      <c r="B12781" t="s">
        <v>1041</v>
      </c>
      <c r="C12781" t="s">
        <v>1013</v>
      </c>
      <c r="D12781" t="s">
        <v>1017</v>
      </c>
      <c r="E12781" t="s">
        <v>1015</v>
      </c>
      <c r="F12781" s="86">
        <v>1057240.2857836899</v>
      </c>
    </row>
    <row r="12782" spans="1:6">
      <c r="A12782">
        <v>2047</v>
      </c>
      <c r="B12782" t="s">
        <v>1041</v>
      </c>
      <c r="C12782" t="s">
        <v>1013</v>
      </c>
      <c r="D12782" t="s">
        <v>1017</v>
      </c>
      <c r="E12782" t="s">
        <v>1015</v>
      </c>
      <c r="F12782" s="86">
        <v>1056894.34564425</v>
      </c>
    </row>
    <row r="12783" spans="1:6">
      <c r="A12783">
        <v>2048</v>
      </c>
      <c r="B12783" t="s">
        <v>1041</v>
      </c>
      <c r="C12783" t="s">
        <v>1013</v>
      </c>
      <c r="D12783" t="s">
        <v>1017</v>
      </c>
      <c r="E12783" t="s">
        <v>1015</v>
      </c>
      <c r="F12783" s="86">
        <v>1056310.2176349801</v>
      </c>
    </row>
    <row r="12784" spans="1:6">
      <c r="A12784">
        <v>2049</v>
      </c>
      <c r="B12784" t="s">
        <v>1041</v>
      </c>
      <c r="C12784" t="s">
        <v>1013</v>
      </c>
      <c r="D12784" t="s">
        <v>1017</v>
      </c>
      <c r="E12784" t="s">
        <v>1015</v>
      </c>
      <c r="F12784" s="86">
        <v>1055511.5014297699</v>
      </c>
    </row>
    <row r="12785" spans="1:6">
      <c r="A12785">
        <v>2050</v>
      </c>
      <c r="B12785" t="s">
        <v>1041</v>
      </c>
      <c r="C12785" t="s">
        <v>1013</v>
      </c>
      <c r="D12785" t="s">
        <v>1017</v>
      </c>
      <c r="E12785" t="s">
        <v>1015</v>
      </c>
      <c r="F12785" s="86">
        <v>1054770.1422417499</v>
      </c>
    </row>
    <row r="12786" spans="1:6">
      <c r="A12786">
        <v>2017</v>
      </c>
      <c r="B12786" t="s">
        <v>1042</v>
      </c>
      <c r="C12786" t="s">
        <v>1013</v>
      </c>
      <c r="D12786" t="s">
        <v>1017</v>
      </c>
      <c r="E12786" t="s">
        <v>1015</v>
      </c>
      <c r="F12786" s="86">
        <v>522590.19158528902</v>
      </c>
    </row>
    <row r="12787" spans="1:6">
      <c r="A12787">
        <v>2018</v>
      </c>
      <c r="B12787" t="s">
        <v>1042</v>
      </c>
      <c r="C12787" t="s">
        <v>1013</v>
      </c>
      <c r="D12787" t="s">
        <v>1017</v>
      </c>
      <c r="E12787" t="s">
        <v>1015</v>
      </c>
      <c r="F12787" s="86">
        <v>520092.54984339001</v>
      </c>
    </row>
    <row r="12788" spans="1:6">
      <c r="A12788">
        <v>2019</v>
      </c>
      <c r="B12788" t="s">
        <v>1042</v>
      </c>
      <c r="C12788" t="s">
        <v>1013</v>
      </c>
      <c r="D12788" t="s">
        <v>1017</v>
      </c>
      <c r="E12788" t="s">
        <v>1015</v>
      </c>
      <c r="F12788" s="86">
        <v>517314.63479911099</v>
      </c>
    </row>
    <row r="12789" spans="1:6">
      <c r="A12789">
        <v>2020</v>
      </c>
      <c r="B12789" t="s">
        <v>1042</v>
      </c>
      <c r="C12789" t="s">
        <v>1013</v>
      </c>
      <c r="D12789" t="s">
        <v>1017</v>
      </c>
      <c r="E12789" t="s">
        <v>1015</v>
      </c>
      <c r="F12789" s="86">
        <v>513937.30453055201</v>
      </c>
    </row>
    <row r="12790" spans="1:6">
      <c r="A12790">
        <v>2021</v>
      </c>
      <c r="B12790" t="s">
        <v>1042</v>
      </c>
      <c r="C12790" t="s">
        <v>1013</v>
      </c>
      <c r="D12790" t="s">
        <v>1017</v>
      </c>
      <c r="E12790" t="s">
        <v>1015</v>
      </c>
      <c r="F12790" s="86">
        <v>510393.46039455902</v>
      </c>
    </row>
    <row r="12791" spans="1:6">
      <c r="A12791">
        <v>2022</v>
      </c>
      <c r="B12791" t="s">
        <v>1042</v>
      </c>
      <c r="C12791" t="s">
        <v>1013</v>
      </c>
      <c r="D12791" t="s">
        <v>1017</v>
      </c>
      <c r="E12791" t="s">
        <v>1015</v>
      </c>
      <c r="F12791" s="86">
        <v>506777.44192453299</v>
      </c>
    </row>
    <row r="12792" spans="1:6">
      <c r="A12792">
        <v>2023</v>
      </c>
      <c r="B12792" t="s">
        <v>1042</v>
      </c>
      <c r="C12792" t="s">
        <v>1013</v>
      </c>
      <c r="D12792" t="s">
        <v>1017</v>
      </c>
      <c r="E12792" t="s">
        <v>1015</v>
      </c>
      <c r="F12792" s="86">
        <v>503053.43648016499</v>
      </c>
    </row>
    <row r="12793" spans="1:6">
      <c r="A12793">
        <v>2024</v>
      </c>
      <c r="B12793" t="s">
        <v>1042</v>
      </c>
      <c r="C12793" t="s">
        <v>1013</v>
      </c>
      <c r="D12793" t="s">
        <v>1017</v>
      </c>
      <c r="E12793" t="s">
        <v>1015</v>
      </c>
      <c r="F12793" s="86">
        <v>499282.96213945898</v>
      </c>
    </row>
    <row r="12794" spans="1:6">
      <c r="A12794">
        <v>2025</v>
      </c>
      <c r="B12794" t="s">
        <v>1042</v>
      </c>
      <c r="C12794" t="s">
        <v>1013</v>
      </c>
      <c r="D12794" t="s">
        <v>1017</v>
      </c>
      <c r="E12794" t="s">
        <v>1015</v>
      </c>
      <c r="F12794" s="86">
        <v>495632.82875478599</v>
      </c>
    </row>
    <row r="12795" spans="1:6">
      <c r="A12795">
        <v>2026</v>
      </c>
      <c r="B12795" t="s">
        <v>1042</v>
      </c>
      <c r="C12795" t="s">
        <v>1013</v>
      </c>
      <c r="D12795" t="s">
        <v>1017</v>
      </c>
      <c r="E12795" t="s">
        <v>1015</v>
      </c>
      <c r="F12795" s="86">
        <v>492174.45773128897</v>
      </c>
    </row>
    <row r="12796" spans="1:6">
      <c r="A12796">
        <v>2027</v>
      </c>
      <c r="B12796" t="s">
        <v>1042</v>
      </c>
      <c r="C12796" t="s">
        <v>1013</v>
      </c>
      <c r="D12796" t="s">
        <v>1017</v>
      </c>
      <c r="E12796" t="s">
        <v>1015</v>
      </c>
      <c r="F12796" s="86">
        <v>488976.79324952798</v>
      </c>
    </row>
    <row r="12797" spans="1:6">
      <c r="A12797">
        <v>2028</v>
      </c>
      <c r="B12797" t="s">
        <v>1042</v>
      </c>
      <c r="C12797" t="s">
        <v>1013</v>
      </c>
      <c r="D12797" t="s">
        <v>1017</v>
      </c>
      <c r="E12797" t="s">
        <v>1015</v>
      </c>
      <c r="F12797" s="86">
        <v>485975.70806431002</v>
      </c>
    </row>
    <row r="12798" spans="1:6">
      <c r="A12798">
        <v>2029</v>
      </c>
      <c r="B12798" t="s">
        <v>1042</v>
      </c>
      <c r="C12798" t="s">
        <v>1013</v>
      </c>
      <c r="D12798" t="s">
        <v>1017</v>
      </c>
      <c r="E12798" t="s">
        <v>1015</v>
      </c>
      <c r="F12798" s="86">
        <v>483334.20361690602</v>
      </c>
    </row>
    <row r="12799" spans="1:6">
      <c r="A12799">
        <v>2030</v>
      </c>
      <c r="B12799" t="s">
        <v>1042</v>
      </c>
      <c r="C12799" t="s">
        <v>1013</v>
      </c>
      <c r="D12799" t="s">
        <v>1017</v>
      </c>
      <c r="E12799" t="s">
        <v>1015</v>
      </c>
      <c r="F12799" s="86">
        <v>480895.36966624402</v>
      </c>
    </row>
    <row r="12800" spans="1:6">
      <c r="A12800">
        <v>2031</v>
      </c>
      <c r="B12800" t="s">
        <v>1042</v>
      </c>
      <c r="C12800" t="s">
        <v>1013</v>
      </c>
      <c r="D12800" t="s">
        <v>1017</v>
      </c>
      <c r="E12800" t="s">
        <v>1015</v>
      </c>
      <c r="F12800" s="86">
        <v>478712.757530951</v>
      </c>
    </row>
    <row r="12801" spans="1:6">
      <c r="A12801">
        <v>2032</v>
      </c>
      <c r="B12801" t="s">
        <v>1042</v>
      </c>
      <c r="C12801" t="s">
        <v>1013</v>
      </c>
      <c r="D12801" t="s">
        <v>1017</v>
      </c>
      <c r="E12801" t="s">
        <v>1015</v>
      </c>
      <c r="F12801" s="86">
        <v>476545.57212875702</v>
      </c>
    </row>
    <row r="12802" spans="1:6">
      <c r="A12802">
        <v>2033</v>
      </c>
      <c r="B12802" t="s">
        <v>1042</v>
      </c>
      <c r="C12802" t="s">
        <v>1013</v>
      </c>
      <c r="D12802" t="s">
        <v>1017</v>
      </c>
      <c r="E12802" t="s">
        <v>1015</v>
      </c>
      <c r="F12802" s="86">
        <v>474595.97502736002</v>
      </c>
    </row>
    <row r="12803" spans="1:6">
      <c r="A12803">
        <v>2034</v>
      </c>
      <c r="B12803" t="s">
        <v>1042</v>
      </c>
      <c r="C12803" t="s">
        <v>1013</v>
      </c>
      <c r="D12803" t="s">
        <v>1017</v>
      </c>
      <c r="E12803" t="s">
        <v>1015</v>
      </c>
      <c r="F12803" s="86">
        <v>472562.34158577799</v>
      </c>
    </row>
    <row r="12804" spans="1:6">
      <c r="A12804">
        <v>2035</v>
      </c>
      <c r="B12804" t="s">
        <v>1042</v>
      </c>
      <c r="C12804" t="s">
        <v>1013</v>
      </c>
      <c r="D12804" t="s">
        <v>1017</v>
      </c>
      <c r="E12804" t="s">
        <v>1015</v>
      </c>
      <c r="F12804" s="86">
        <v>470479.79661365401</v>
      </c>
    </row>
    <row r="12805" spans="1:6">
      <c r="A12805">
        <v>2036</v>
      </c>
      <c r="B12805" t="s">
        <v>1042</v>
      </c>
      <c r="C12805" t="s">
        <v>1013</v>
      </c>
      <c r="D12805" t="s">
        <v>1017</v>
      </c>
      <c r="E12805" t="s">
        <v>1015</v>
      </c>
      <c r="F12805" s="86">
        <v>468375.57272933697</v>
      </c>
    </row>
    <row r="12806" spans="1:6">
      <c r="A12806">
        <v>2037</v>
      </c>
      <c r="B12806" t="s">
        <v>1042</v>
      </c>
      <c r="C12806" t="s">
        <v>1013</v>
      </c>
      <c r="D12806" t="s">
        <v>1017</v>
      </c>
      <c r="E12806" t="s">
        <v>1015</v>
      </c>
      <c r="F12806" s="86">
        <v>466290.57687262801</v>
      </c>
    </row>
    <row r="12807" spans="1:6">
      <c r="A12807">
        <v>2038</v>
      </c>
      <c r="B12807" t="s">
        <v>1042</v>
      </c>
      <c r="C12807" t="s">
        <v>1013</v>
      </c>
      <c r="D12807" t="s">
        <v>1017</v>
      </c>
      <c r="E12807" t="s">
        <v>1015</v>
      </c>
      <c r="F12807" s="86">
        <v>464290.33000271802</v>
      </c>
    </row>
    <row r="12808" spans="1:6">
      <c r="A12808">
        <v>2039</v>
      </c>
      <c r="B12808" t="s">
        <v>1042</v>
      </c>
      <c r="C12808" t="s">
        <v>1013</v>
      </c>
      <c r="D12808" t="s">
        <v>1017</v>
      </c>
      <c r="E12808" t="s">
        <v>1015</v>
      </c>
      <c r="F12808" s="86">
        <v>462396.78307973302</v>
      </c>
    </row>
    <row r="12809" spans="1:6">
      <c r="A12809">
        <v>2040</v>
      </c>
      <c r="B12809" t="s">
        <v>1042</v>
      </c>
      <c r="C12809" t="s">
        <v>1013</v>
      </c>
      <c r="D12809" t="s">
        <v>1017</v>
      </c>
      <c r="E12809" t="s">
        <v>1015</v>
      </c>
      <c r="F12809" s="86">
        <v>460673.507723519</v>
      </c>
    </row>
    <row r="12810" spans="1:6">
      <c r="A12810">
        <v>2041</v>
      </c>
      <c r="B12810" t="s">
        <v>1042</v>
      </c>
      <c r="C12810" t="s">
        <v>1013</v>
      </c>
      <c r="D12810" t="s">
        <v>1017</v>
      </c>
      <c r="E12810" t="s">
        <v>1015</v>
      </c>
      <c r="F12810" s="86">
        <v>459050.14733925601</v>
      </c>
    </row>
    <row r="12811" spans="1:6">
      <c r="A12811">
        <v>2042</v>
      </c>
      <c r="B12811" t="s">
        <v>1042</v>
      </c>
      <c r="C12811" t="s">
        <v>1013</v>
      </c>
      <c r="D12811" t="s">
        <v>1017</v>
      </c>
      <c r="E12811" t="s">
        <v>1015</v>
      </c>
      <c r="F12811" s="86">
        <v>457621.67937850603</v>
      </c>
    </row>
    <row r="12812" spans="1:6">
      <c r="A12812">
        <v>2043</v>
      </c>
      <c r="B12812" t="s">
        <v>1042</v>
      </c>
      <c r="C12812" t="s">
        <v>1013</v>
      </c>
      <c r="D12812" t="s">
        <v>1017</v>
      </c>
      <c r="E12812" t="s">
        <v>1015</v>
      </c>
      <c r="F12812" s="86">
        <v>456500.99429217301</v>
      </c>
    </row>
    <row r="12813" spans="1:6">
      <c r="A12813">
        <v>2044</v>
      </c>
      <c r="B12813" t="s">
        <v>1042</v>
      </c>
      <c r="C12813" t="s">
        <v>1013</v>
      </c>
      <c r="D12813" t="s">
        <v>1017</v>
      </c>
      <c r="E12813" t="s">
        <v>1015</v>
      </c>
      <c r="F12813" s="86">
        <v>455504.66825453</v>
      </c>
    </row>
    <row r="12814" spans="1:6">
      <c r="A12814">
        <v>2045</v>
      </c>
      <c r="B12814" t="s">
        <v>1042</v>
      </c>
      <c r="C12814" t="s">
        <v>1013</v>
      </c>
      <c r="D12814" t="s">
        <v>1017</v>
      </c>
      <c r="E12814" t="s">
        <v>1015</v>
      </c>
      <c r="F12814" s="86">
        <v>454712.70383198402</v>
      </c>
    </row>
    <row r="12815" spans="1:6">
      <c r="A12815">
        <v>2046</v>
      </c>
      <c r="B12815" t="s">
        <v>1042</v>
      </c>
      <c r="C12815" t="s">
        <v>1013</v>
      </c>
      <c r="D12815" t="s">
        <v>1017</v>
      </c>
      <c r="E12815" t="s">
        <v>1015</v>
      </c>
      <c r="F12815" s="86">
        <v>454103.65087140998</v>
      </c>
    </row>
    <row r="12816" spans="1:6">
      <c r="A12816">
        <v>2047</v>
      </c>
      <c r="B12816" t="s">
        <v>1042</v>
      </c>
      <c r="C12816" t="s">
        <v>1013</v>
      </c>
      <c r="D12816" t="s">
        <v>1017</v>
      </c>
      <c r="E12816" t="s">
        <v>1015</v>
      </c>
      <c r="F12816" s="86">
        <v>453518.997221898</v>
      </c>
    </row>
    <row r="12817" spans="1:6">
      <c r="A12817">
        <v>2048</v>
      </c>
      <c r="B12817" t="s">
        <v>1042</v>
      </c>
      <c r="C12817" t="s">
        <v>1013</v>
      </c>
      <c r="D12817" t="s">
        <v>1017</v>
      </c>
      <c r="E12817" t="s">
        <v>1015</v>
      </c>
      <c r="F12817" s="86">
        <v>453061.73086344998</v>
      </c>
    </row>
    <row r="12818" spans="1:6">
      <c r="A12818">
        <v>2049</v>
      </c>
      <c r="B12818" t="s">
        <v>1042</v>
      </c>
      <c r="C12818" t="s">
        <v>1013</v>
      </c>
      <c r="D12818" t="s">
        <v>1017</v>
      </c>
      <c r="E12818" t="s">
        <v>1015</v>
      </c>
      <c r="F12818" s="86">
        <v>452669.91128025099</v>
      </c>
    </row>
    <row r="12819" spans="1:6">
      <c r="A12819">
        <v>2050</v>
      </c>
      <c r="B12819" t="s">
        <v>1042</v>
      </c>
      <c r="C12819" t="s">
        <v>1013</v>
      </c>
      <c r="D12819" t="s">
        <v>1017</v>
      </c>
      <c r="E12819" t="s">
        <v>1015</v>
      </c>
      <c r="F12819" s="86">
        <v>452367.60445832502</v>
      </c>
    </row>
    <row r="12820" spans="1:6">
      <c r="A12820">
        <v>2017</v>
      </c>
      <c r="B12820" t="s">
        <v>1043</v>
      </c>
      <c r="C12820" t="s">
        <v>1013</v>
      </c>
      <c r="D12820" t="s">
        <v>1017</v>
      </c>
      <c r="E12820" t="s">
        <v>1015</v>
      </c>
      <c r="F12820" s="86">
        <v>3062028.8952838201</v>
      </c>
    </row>
    <row r="12821" spans="1:6">
      <c r="A12821">
        <v>2018</v>
      </c>
      <c r="B12821" t="s">
        <v>1043</v>
      </c>
      <c r="C12821" t="s">
        <v>1013</v>
      </c>
      <c r="D12821" t="s">
        <v>1017</v>
      </c>
      <c r="E12821" t="s">
        <v>1015</v>
      </c>
      <c r="F12821" s="86">
        <v>3092673.1151360101</v>
      </c>
    </row>
    <row r="12822" spans="1:6">
      <c r="A12822">
        <v>2019</v>
      </c>
      <c r="B12822" t="s">
        <v>1043</v>
      </c>
      <c r="C12822" t="s">
        <v>1013</v>
      </c>
      <c r="D12822" t="s">
        <v>1017</v>
      </c>
      <c r="E12822" t="s">
        <v>1015</v>
      </c>
      <c r="F12822" s="86">
        <v>3119288.51920556</v>
      </c>
    </row>
    <row r="12823" spans="1:6">
      <c r="A12823">
        <v>2020</v>
      </c>
      <c r="B12823" t="s">
        <v>1043</v>
      </c>
      <c r="C12823" t="s">
        <v>1013</v>
      </c>
      <c r="D12823" t="s">
        <v>1017</v>
      </c>
      <c r="E12823" t="s">
        <v>1015</v>
      </c>
      <c r="F12823" s="86">
        <v>3146917.6474594399</v>
      </c>
    </row>
    <row r="12824" spans="1:6">
      <c r="A12824">
        <v>2021</v>
      </c>
      <c r="B12824" t="s">
        <v>1043</v>
      </c>
      <c r="C12824" t="s">
        <v>1013</v>
      </c>
      <c r="D12824" t="s">
        <v>1017</v>
      </c>
      <c r="E12824" t="s">
        <v>1015</v>
      </c>
      <c r="F12824" s="86">
        <v>3173014.2843804001</v>
      </c>
    </row>
    <row r="12825" spans="1:6">
      <c r="A12825">
        <v>2022</v>
      </c>
      <c r="B12825" t="s">
        <v>1043</v>
      </c>
      <c r="C12825" t="s">
        <v>1013</v>
      </c>
      <c r="D12825" t="s">
        <v>1017</v>
      </c>
      <c r="E12825" t="s">
        <v>1015</v>
      </c>
      <c r="F12825" s="86">
        <v>3198284.6350825201</v>
      </c>
    </row>
    <row r="12826" spans="1:6">
      <c r="A12826">
        <v>2023</v>
      </c>
      <c r="B12826" t="s">
        <v>1043</v>
      </c>
      <c r="C12826" t="s">
        <v>1013</v>
      </c>
      <c r="D12826" t="s">
        <v>1017</v>
      </c>
      <c r="E12826" t="s">
        <v>1015</v>
      </c>
      <c r="F12826" s="86">
        <v>3221931.9611578202</v>
      </c>
    </row>
    <row r="12827" spans="1:6">
      <c r="A12827">
        <v>2024</v>
      </c>
      <c r="B12827" t="s">
        <v>1043</v>
      </c>
      <c r="C12827" t="s">
        <v>1013</v>
      </c>
      <c r="D12827" t="s">
        <v>1017</v>
      </c>
      <c r="E12827" t="s">
        <v>1015</v>
      </c>
      <c r="F12827" s="86">
        <v>3243405.9119274998</v>
      </c>
    </row>
    <row r="12828" spans="1:6">
      <c r="A12828">
        <v>2025</v>
      </c>
      <c r="B12828" t="s">
        <v>1043</v>
      </c>
      <c r="C12828" t="s">
        <v>1013</v>
      </c>
      <c r="D12828" t="s">
        <v>1017</v>
      </c>
      <c r="E12828" t="s">
        <v>1015</v>
      </c>
      <c r="F12828" s="86">
        <v>3263677.92812555</v>
      </c>
    </row>
    <row r="12829" spans="1:6">
      <c r="A12829">
        <v>2026</v>
      </c>
      <c r="B12829" t="s">
        <v>1043</v>
      </c>
      <c r="C12829" t="s">
        <v>1013</v>
      </c>
      <c r="D12829" t="s">
        <v>1017</v>
      </c>
      <c r="E12829" t="s">
        <v>1015</v>
      </c>
      <c r="F12829" s="86">
        <v>3282630.65299644</v>
      </c>
    </row>
    <row r="12830" spans="1:6">
      <c r="A12830">
        <v>2027</v>
      </c>
      <c r="B12830" t="s">
        <v>1043</v>
      </c>
      <c r="C12830" t="s">
        <v>1013</v>
      </c>
      <c r="D12830" t="s">
        <v>1017</v>
      </c>
      <c r="E12830" t="s">
        <v>1015</v>
      </c>
      <c r="F12830" s="86">
        <v>3300697.43564894</v>
      </c>
    </row>
    <row r="12831" spans="1:6">
      <c r="A12831">
        <v>2028</v>
      </c>
      <c r="B12831" t="s">
        <v>1043</v>
      </c>
      <c r="C12831" t="s">
        <v>1013</v>
      </c>
      <c r="D12831" t="s">
        <v>1017</v>
      </c>
      <c r="E12831" t="s">
        <v>1015</v>
      </c>
      <c r="F12831" s="86">
        <v>3318585.7871205402</v>
      </c>
    </row>
    <row r="12832" spans="1:6">
      <c r="A12832">
        <v>2029</v>
      </c>
      <c r="B12832" t="s">
        <v>1043</v>
      </c>
      <c r="C12832" t="s">
        <v>1013</v>
      </c>
      <c r="D12832" t="s">
        <v>1017</v>
      </c>
      <c r="E12832" t="s">
        <v>1015</v>
      </c>
      <c r="F12832" s="86">
        <v>3335239.03619191</v>
      </c>
    </row>
    <row r="12833" spans="1:6">
      <c r="A12833">
        <v>2030</v>
      </c>
      <c r="B12833" t="s">
        <v>1043</v>
      </c>
      <c r="C12833" t="s">
        <v>1013</v>
      </c>
      <c r="D12833" t="s">
        <v>1017</v>
      </c>
      <c r="E12833" t="s">
        <v>1015</v>
      </c>
      <c r="F12833" s="86">
        <v>3350288.40725481</v>
      </c>
    </row>
    <row r="12834" spans="1:6">
      <c r="A12834">
        <v>2031</v>
      </c>
      <c r="B12834" t="s">
        <v>1043</v>
      </c>
      <c r="C12834" t="s">
        <v>1013</v>
      </c>
      <c r="D12834" t="s">
        <v>1017</v>
      </c>
      <c r="E12834" t="s">
        <v>1015</v>
      </c>
      <c r="F12834" s="86">
        <v>3364144.3672255902</v>
      </c>
    </row>
    <row r="12835" spans="1:6">
      <c r="A12835">
        <v>2032</v>
      </c>
      <c r="B12835" t="s">
        <v>1043</v>
      </c>
      <c r="C12835" t="s">
        <v>1013</v>
      </c>
      <c r="D12835" t="s">
        <v>1017</v>
      </c>
      <c r="E12835" t="s">
        <v>1015</v>
      </c>
      <c r="F12835" s="86">
        <v>3375569.8409253601</v>
      </c>
    </row>
    <row r="12836" spans="1:6">
      <c r="A12836">
        <v>2033</v>
      </c>
      <c r="B12836" t="s">
        <v>1043</v>
      </c>
      <c r="C12836" t="s">
        <v>1013</v>
      </c>
      <c r="D12836" t="s">
        <v>1017</v>
      </c>
      <c r="E12836" t="s">
        <v>1015</v>
      </c>
      <c r="F12836" s="86">
        <v>3385137.4011352099</v>
      </c>
    </row>
    <row r="12837" spans="1:6">
      <c r="A12837">
        <v>2034</v>
      </c>
      <c r="B12837" t="s">
        <v>1043</v>
      </c>
      <c r="C12837" t="s">
        <v>1013</v>
      </c>
      <c r="D12837" t="s">
        <v>1017</v>
      </c>
      <c r="E12837" t="s">
        <v>1015</v>
      </c>
      <c r="F12837" s="86">
        <v>3392553.8880608198</v>
      </c>
    </row>
    <row r="12838" spans="1:6">
      <c r="A12838">
        <v>2035</v>
      </c>
      <c r="B12838" t="s">
        <v>1043</v>
      </c>
      <c r="C12838" t="s">
        <v>1013</v>
      </c>
      <c r="D12838" t="s">
        <v>1017</v>
      </c>
      <c r="E12838" t="s">
        <v>1015</v>
      </c>
      <c r="F12838" s="86">
        <v>3398649.4748011902</v>
      </c>
    </row>
    <row r="12839" spans="1:6">
      <c r="A12839">
        <v>2036</v>
      </c>
      <c r="B12839" t="s">
        <v>1043</v>
      </c>
      <c r="C12839" t="s">
        <v>1013</v>
      </c>
      <c r="D12839" t="s">
        <v>1017</v>
      </c>
      <c r="E12839" t="s">
        <v>1015</v>
      </c>
      <c r="F12839" s="86">
        <v>3402471.1152644102</v>
      </c>
    </row>
    <row r="12840" spans="1:6">
      <c r="A12840">
        <v>2037</v>
      </c>
      <c r="B12840" t="s">
        <v>1043</v>
      </c>
      <c r="C12840" t="s">
        <v>1013</v>
      </c>
      <c r="D12840" t="s">
        <v>1017</v>
      </c>
      <c r="E12840" t="s">
        <v>1015</v>
      </c>
      <c r="F12840" s="86">
        <v>3404988.5692829001</v>
      </c>
    </row>
    <row r="12841" spans="1:6">
      <c r="A12841">
        <v>2038</v>
      </c>
      <c r="B12841" t="s">
        <v>1043</v>
      </c>
      <c r="C12841" t="s">
        <v>1013</v>
      </c>
      <c r="D12841" t="s">
        <v>1017</v>
      </c>
      <c r="E12841" t="s">
        <v>1015</v>
      </c>
      <c r="F12841" s="86">
        <v>3407615.2118873298</v>
      </c>
    </row>
    <row r="12842" spans="1:6">
      <c r="A12842">
        <v>2039</v>
      </c>
      <c r="B12842" t="s">
        <v>1043</v>
      </c>
      <c r="C12842" t="s">
        <v>1013</v>
      </c>
      <c r="D12842" t="s">
        <v>1017</v>
      </c>
      <c r="E12842" t="s">
        <v>1015</v>
      </c>
      <c r="F12842" s="86">
        <v>3409841.3868460101</v>
      </c>
    </row>
    <row r="12843" spans="1:6">
      <c r="A12843">
        <v>2040</v>
      </c>
      <c r="B12843" t="s">
        <v>1043</v>
      </c>
      <c r="C12843" t="s">
        <v>1013</v>
      </c>
      <c r="D12843" t="s">
        <v>1017</v>
      </c>
      <c r="E12843" t="s">
        <v>1015</v>
      </c>
      <c r="F12843" s="86">
        <v>3412444.1833361499</v>
      </c>
    </row>
    <row r="12844" spans="1:6">
      <c r="A12844">
        <v>2041</v>
      </c>
      <c r="B12844" t="s">
        <v>1043</v>
      </c>
      <c r="C12844" t="s">
        <v>1013</v>
      </c>
      <c r="D12844" t="s">
        <v>1017</v>
      </c>
      <c r="E12844" t="s">
        <v>1015</v>
      </c>
      <c r="F12844" s="86">
        <v>3414789.8227972798</v>
      </c>
    </row>
    <row r="12845" spans="1:6">
      <c r="A12845">
        <v>2042</v>
      </c>
      <c r="B12845" t="s">
        <v>1043</v>
      </c>
      <c r="C12845" t="s">
        <v>1013</v>
      </c>
      <c r="D12845" t="s">
        <v>1017</v>
      </c>
      <c r="E12845" t="s">
        <v>1015</v>
      </c>
      <c r="F12845" s="86">
        <v>3417367.5667435601</v>
      </c>
    </row>
    <row r="12846" spans="1:6">
      <c r="A12846">
        <v>2043</v>
      </c>
      <c r="B12846" t="s">
        <v>1043</v>
      </c>
      <c r="C12846" t="s">
        <v>1013</v>
      </c>
      <c r="D12846" t="s">
        <v>1017</v>
      </c>
      <c r="E12846" t="s">
        <v>1015</v>
      </c>
      <c r="F12846" s="86">
        <v>3419967.69225825</v>
      </c>
    </row>
    <row r="12847" spans="1:6">
      <c r="A12847">
        <v>2044</v>
      </c>
      <c r="B12847" t="s">
        <v>1043</v>
      </c>
      <c r="C12847" t="s">
        <v>1013</v>
      </c>
      <c r="D12847" t="s">
        <v>1017</v>
      </c>
      <c r="E12847" t="s">
        <v>1015</v>
      </c>
      <c r="F12847" s="86">
        <v>3423514.8807845502</v>
      </c>
    </row>
    <row r="12848" spans="1:6">
      <c r="A12848">
        <v>2045</v>
      </c>
      <c r="B12848" t="s">
        <v>1043</v>
      </c>
      <c r="C12848" t="s">
        <v>1013</v>
      </c>
      <c r="D12848" t="s">
        <v>1017</v>
      </c>
      <c r="E12848" t="s">
        <v>1015</v>
      </c>
      <c r="F12848" s="86">
        <v>3426685.4682220998</v>
      </c>
    </row>
    <row r="12849" spans="1:6">
      <c r="A12849">
        <v>2046</v>
      </c>
      <c r="B12849" t="s">
        <v>1043</v>
      </c>
      <c r="C12849" t="s">
        <v>1013</v>
      </c>
      <c r="D12849" t="s">
        <v>1017</v>
      </c>
      <c r="E12849" t="s">
        <v>1015</v>
      </c>
      <c r="F12849" s="86">
        <v>3430356.70011767</v>
      </c>
    </row>
    <row r="12850" spans="1:6">
      <c r="A12850">
        <v>2047</v>
      </c>
      <c r="B12850" t="s">
        <v>1043</v>
      </c>
      <c r="C12850" t="s">
        <v>1013</v>
      </c>
      <c r="D12850" t="s">
        <v>1017</v>
      </c>
      <c r="E12850" t="s">
        <v>1015</v>
      </c>
      <c r="F12850" s="86">
        <v>3433602.7068526698</v>
      </c>
    </row>
    <row r="12851" spans="1:6">
      <c r="A12851">
        <v>2048</v>
      </c>
      <c r="B12851" t="s">
        <v>1043</v>
      </c>
      <c r="C12851" t="s">
        <v>1013</v>
      </c>
      <c r="D12851" t="s">
        <v>1017</v>
      </c>
      <c r="E12851" t="s">
        <v>1015</v>
      </c>
      <c r="F12851" s="86">
        <v>3436599.1252428498</v>
      </c>
    </row>
    <row r="12852" spans="1:6">
      <c r="A12852">
        <v>2049</v>
      </c>
      <c r="B12852" t="s">
        <v>1043</v>
      </c>
      <c r="C12852" t="s">
        <v>1013</v>
      </c>
      <c r="D12852" t="s">
        <v>1017</v>
      </c>
      <c r="E12852" t="s">
        <v>1015</v>
      </c>
      <c r="F12852" s="86">
        <v>3439533.77944624</v>
      </c>
    </row>
    <row r="12853" spans="1:6">
      <c r="A12853">
        <v>2050</v>
      </c>
      <c r="B12853" t="s">
        <v>1043</v>
      </c>
      <c r="C12853" t="s">
        <v>1013</v>
      </c>
      <c r="D12853" t="s">
        <v>1017</v>
      </c>
      <c r="E12853" t="s">
        <v>1015</v>
      </c>
      <c r="F12853" s="86">
        <v>3442211.8594446802</v>
      </c>
    </row>
    <row r="12854" spans="1:6">
      <c r="A12854">
        <v>2017</v>
      </c>
      <c r="B12854" t="s">
        <v>1044</v>
      </c>
      <c r="C12854" t="s">
        <v>1013</v>
      </c>
      <c r="D12854" t="s">
        <v>1017</v>
      </c>
      <c r="E12854" t="s">
        <v>1015</v>
      </c>
      <c r="F12854" s="86">
        <v>1988322.80246105</v>
      </c>
    </row>
    <row r="12855" spans="1:6">
      <c r="A12855">
        <v>2018</v>
      </c>
      <c r="B12855" t="s">
        <v>1044</v>
      </c>
      <c r="C12855" t="s">
        <v>1013</v>
      </c>
      <c r="D12855" t="s">
        <v>1017</v>
      </c>
      <c r="E12855" t="s">
        <v>1015</v>
      </c>
      <c r="F12855" s="86">
        <v>1974974.3568742101</v>
      </c>
    </row>
    <row r="12856" spans="1:6">
      <c r="A12856">
        <v>2019</v>
      </c>
      <c r="B12856" t="s">
        <v>1044</v>
      </c>
      <c r="C12856" t="s">
        <v>1013</v>
      </c>
      <c r="D12856" t="s">
        <v>1017</v>
      </c>
      <c r="E12856" t="s">
        <v>1015</v>
      </c>
      <c r="F12856" s="86">
        <v>1961632.83340171</v>
      </c>
    </row>
    <row r="12857" spans="1:6">
      <c r="A12857">
        <v>2020</v>
      </c>
      <c r="B12857" t="s">
        <v>1044</v>
      </c>
      <c r="C12857" t="s">
        <v>1013</v>
      </c>
      <c r="D12857" t="s">
        <v>1017</v>
      </c>
      <c r="E12857" t="s">
        <v>1015</v>
      </c>
      <c r="F12857" s="86">
        <v>1947149.5400999901</v>
      </c>
    </row>
    <row r="12858" spans="1:6">
      <c r="A12858">
        <v>2021</v>
      </c>
      <c r="B12858" t="s">
        <v>1044</v>
      </c>
      <c r="C12858" t="s">
        <v>1013</v>
      </c>
      <c r="D12858" t="s">
        <v>1017</v>
      </c>
      <c r="E12858" t="s">
        <v>1015</v>
      </c>
      <c r="F12858" s="86">
        <v>1932378.3768463801</v>
      </c>
    </row>
    <row r="12859" spans="1:6">
      <c r="A12859">
        <v>2022</v>
      </c>
      <c r="B12859" t="s">
        <v>1044</v>
      </c>
      <c r="C12859" t="s">
        <v>1013</v>
      </c>
      <c r="D12859" t="s">
        <v>1017</v>
      </c>
      <c r="E12859" t="s">
        <v>1015</v>
      </c>
      <c r="F12859" s="86">
        <v>1917635.3866020599</v>
      </c>
    </row>
    <row r="12860" spans="1:6">
      <c r="A12860">
        <v>2023</v>
      </c>
      <c r="B12860" t="s">
        <v>1044</v>
      </c>
      <c r="C12860" t="s">
        <v>1013</v>
      </c>
      <c r="D12860" t="s">
        <v>1017</v>
      </c>
      <c r="E12860" t="s">
        <v>1015</v>
      </c>
      <c r="F12860" s="86">
        <v>1902786.36370943</v>
      </c>
    </row>
    <row r="12861" spans="1:6">
      <c r="A12861">
        <v>2024</v>
      </c>
      <c r="B12861" t="s">
        <v>1044</v>
      </c>
      <c r="C12861" t="s">
        <v>1013</v>
      </c>
      <c r="D12861" t="s">
        <v>1017</v>
      </c>
      <c r="E12861" t="s">
        <v>1015</v>
      </c>
      <c r="F12861" s="86">
        <v>1888053.3665777601</v>
      </c>
    </row>
    <row r="12862" spans="1:6">
      <c r="A12862">
        <v>2025</v>
      </c>
      <c r="B12862" t="s">
        <v>1044</v>
      </c>
      <c r="C12862" t="s">
        <v>1013</v>
      </c>
      <c r="D12862" t="s">
        <v>1017</v>
      </c>
      <c r="E12862" t="s">
        <v>1015</v>
      </c>
      <c r="F12862" s="86">
        <v>1874039.0408153301</v>
      </c>
    </row>
    <row r="12863" spans="1:6">
      <c r="A12863">
        <v>2026</v>
      </c>
      <c r="B12863" t="s">
        <v>1044</v>
      </c>
      <c r="C12863" t="s">
        <v>1013</v>
      </c>
      <c r="D12863" t="s">
        <v>1017</v>
      </c>
      <c r="E12863" t="s">
        <v>1015</v>
      </c>
      <c r="F12863" s="86">
        <v>1861029.1256582199</v>
      </c>
    </row>
    <row r="12864" spans="1:6">
      <c r="A12864">
        <v>2027</v>
      </c>
      <c r="B12864" t="s">
        <v>1044</v>
      </c>
      <c r="C12864" t="s">
        <v>1013</v>
      </c>
      <c r="D12864" t="s">
        <v>1017</v>
      </c>
      <c r="E12864" t="s">
        <v>1015</v>
      </c>
      <c r="F12864" s="86">
        <v>1849327.9112338801</v>
      </c>
    </row>
    <row r="12865" spans="1:6">
      <c r="A12865">
        <v>2028</v>
      </c>
      <c r="B12865" t="s">
        <v>1044</v>
      </c>
      <c r="C12865" t="s">
        <v>1013</v>
      </c>
      <c r="D12865" t="s">
        <v>1017</v>
      </c>
      <c r="E12865" t="s">
        <v>1015</v>
      </c>
      <c r="F12865" s="86">
        <v>1838779.67601392</v>
      </c>
    </row>
    <row r="12866" spans="1:6">
      <c r="A12866">
        <v>2029</v>
      </c>
      <c r="B12866" t="s">
        <v>1044</v>
      </c>
      <c r="C12866" t="s">
        <v>1013</v>
      </c>
      <c r="D12866" t="s">
        <v>1017</v>
      </c>
      <c r="E12866" t="s">
        <v>1015</v>
      </c>
      <c r="F12866" s="86">
        <v>1830055.51615153</v>
      </c>
    </row>
    <row r="12867" spans="1:6">
      <c r="A12867">
        <v>2030</v>
      </c>
      <c r="B12867" t="s">
        <v>1044</v>
      </c>
      <c r="C12867" t="s">
        <v>1013</v>
      </c>
      <c r="D12867" t="s">
        <v>1017</v>
      </c>
      <c r="E12867" t="s">
        <v>1015</v>
      </c>
      <c r="F12867" s="86">
        <v>1822681.74028235</v>
      </c>
    </row>
    <row r="12868" spans="1:6">
      <c r="A12868">
        <v>2031</v>
      </c>
      <c r="B12868" t="s">
        <v>1044</v>
      </c>
      <c r="C12868" t="s">
        <v>1013</v>
      </c>
      <c r="D12868" t="s">
        <v>1017</v>
      </c>
      <c r="E12868" t="s">
        <v>1015</v>
      </c>
      <c r="F12868" s="86">
        <v>1816835.2377613599</v>
      </c>
    </row>
    <row r="12869" spans="1:6">
      <c r="A12869">
        <v>2032</v>
      </c>
      <c r="B12869" t="s">
        <v>1044</v>
      </c>
      <c r="C12869" t="s">
        <v>1013</v>
      </c>
      <c r="D12869" t="s">
        <v>1017</v>
      </c>
      <c r="E12869" t="s">
        <v>1015</v>
      </c>
      <c r="F12869" s="86">
        <v>1811698.0521949299</v>
      </c>
    </row>
    <row r="12870" spans="1:6">
      <c r="A12870">
        <v>2033</v>
      </c>
      <c r="B12870" t="s">
        <v>1044</v>
      </c>
      <c r="C12870" t="s">
        <v>1013</v>
      </c>
      <c r="D12870" t="s">
        <v>1017</v>
      </c>
      <c r="E12870" t="s">
        <v>1015</v>
      </c>
      <c r="F12870" s="86">
        <v>1808021.0947217499</v>
      </c>
    </row>
    <row r="12871" spans="1:6">
      <c r="A12871">
        <v>2034</v>
      </c>
      <c r="B12871" t="s">
        <v>1044</v>
      </c>
      <c r="C12871" t="s">
        <v>1013</v>
      </c>
      <c r="D12871" t="s">
        <v>1017</v>
      </c>
      <c r="E12871" t="s">
        <v>1015</v>
      </c>
      <c r="F12871" s="86">
        <v>1804643.7922922601</v>
      </c>
    </row>
    <row r="12872" spans="1:6">
      <c r="A12872">
        <v>2035</v>
      </c>
      <c r="B12872" t="s">
        <v>1044</v>
      </c>
      <c r="C12872" t="s">
        <v>1013</v>
      </c>
      <c r="D12872" t="s">
        <v>1017</v>
      </c>
      <c r="E12872" t="s">
        <v>1015</v>
      </c>
      <c r="F12872" s="86">
        <v>1801573.1081111899</v>
      </c>
    </row>
    <row r="12873" spans="1:6">
      <c r="A12873">
        <v>2036</v>
      </c>
      <c r="B12873" t="s">
        <v>1044</v>
      </c>
      <c r="C12873" t="s">
        <v>1013</v>
      </c>
      <c r="D12873" t="s">
        <v>1017</v>
      </c>
      <c r="E12873" t="s">
        <v>1015</v>
      </c>
      <c r="F12873" s="86">
        <v>1798748.80006438</v>
      </c>
    </row>
    <row r="12874" spans="1:6">
      <c r="A12874">
        <v>2037</v>
      </c>
      <c r="B12874" t="s">
        <v>1044</v>
      </c>
      <c r="C12874" t="s">
        <v>1013</v>
      </c>
      <c r="D12874" t="s">
        <v>1017</v>
      </c>
      <c r="E12874" t="s">
        <v>1015</v>
      </c>
      <c r="F12874" s="86">
        <v>1796156.43232461</v>
      </c>
    </row>
    <row r="12875" spans="1:6">
      <c r="A12875">
        <v>2038</v>
      </c>
      <c r="B12875" t="s">
        <v>1044</v>
      </c>
      <c r="C12875" t="s">
        <v>1013</v>
      </c>
      <c r="D12875" t="s">
        <v>1017</v>
      </c>
      <c r="E12875" t="s">
        <v>1015</v>
      </c>
      <c r="F12875" s="86">
        <v>1793904.1979385801</v>
      </c>
    </row>
    <row r="12876" spans="1:6">
      <c r="A12876">
        <v>2039</v>
      </c>
      <c r="B12876" t="s">
        <v>1044</v>
      </c>
      <c r="C12876" t="s">
        <v>1013</v>
      </c>
      <c r="D12876" t="s">
        <v>1017</v>
      </c>
      <c r="E12876" t="s">
        <v>1015</v>
      </c>
      <c r="F12876" s="86">
        <v>1791978.42672209</v>
      </c>
    </row>
    <row r="12877" spans="1:6">
      <c r="A12877">
        <v>2040</v>
      </c>
      <c r="B12877" t="s">
        <v>1044</v>
      </c>
      <c r="C12877" t="s">
        <v>1013</v>
      </c>
      <c r="D12877" t="s">
        <v>1017</v>
      </c>
      <c r="E12877" t="s">
        <v>1015</v>
      </c>
      <c r="F12877" s="86">
        <v>1790564.3702225101</v>
      </c>
    </row>
    <row r="12878" spans="1:6">
      <c r="A12878">
        <v>2041</v>
      </c>
      <c r="B12878" t="s">
        <v>1044</v>
      </c>
      <c r="C12878" t="s">
        <v>1013</v>
      </c>
      <c r="D12878" t="s">
        <v>1017</v>
      </c>
      <c r="E12878" t="s">
        <v>1015</v>
      </c>
      <c r="F12878" s="86">
        <v>1789132.4319925201</v>
      </c>
    </row>
    <row r="12879" spans="1:6">
      <c r="A12879">
        <v>2042</v>
      </c>
      <c r="B12879" t="s">
        <v>1044</v>
      </c>
      <c r="C12879" t="s">
        <v>1013</v>
      </c>
      <c r="D12879" t="s">
        <v>1017</v>
      </c>
      <c r="E12879" t="s">
        <v>1015</v>
      </c>
      <c r="F12879" s="86">
        <v>1788046.4404771801</v>
      </c>
    </row>
    <row r="12880" spans="1:6">
      <c r="A12880">
        <v>2043</v>
      </c>
      <c r="B12880" t="s">
        <v>1044</v>
      </c>
      <c r="C12880" t="s">
        <v>1013</v>
      </c>
      <c r="D12880" t="s">
        <v>1017</v>
      </c>
      <c r="E12880" t="s">
        <v>1015</v>
      </c>
      <c r="F12880" s="86">
        <v>1787741.2812117599</v>
      </c>
    </row>
    <row r="12881" spans="1:6">
      <c r="A12881">
        <v>2044</v>
      </c>
      <c r="B12881" t="s">
        <v>1044</v>
      </c>
      <c r="C12881" t="s">
        <v>1013</v>
      </c>
      <c r="D12881" t="s">
        <v>1017</v>
      </c>
      <c r="E12881" t="s">
        <v>1015</v>
      </c>
      <c r="F12881" s="86">
        <v>1787546.43863911</v>
      </c>
    </row>
    <row r="12882" spans="1:6">
      <c r="A12882">
        <v>2045</v>
      </c>
      <c r="B12882" t="s">
        <v>1044</v>
      </c>
      <c r="C12882" t="s">
        <v>1013</v>
      </c>
      <c r="D12882" t="s">
        <v>1017</v>
      </c>
      <c r="E12882" t="s">
        <v>1015</v>
      </c>
      <c r="F12882" s="86">
        <v>1787773.0669833701</v>
      </c>
    </row>
    <row r="12883" spans="1:6">
      <c r="A12883">
        <v>2046</v>
      </c>
      <c r="B12883" t="s">
        <v>1044</v>
      </c>
      <c r="C12883" t="s">
        <v>1013</v>
      </c>
      <c r="D12883" t="s">
        <v>1017</v>
      </c>
      <c r="E12883" t="s">
        <v>1015</v>
      </c>
      <c r="F12883" s="86">
        <v>1788351.58769898</v>
      </c>
    </row>
    <row r="12884" spans="1:6">
      <c r="A12884">
        <v>2047</v>
      </c>
      <c r="B12884" t="s">
        <v>1044</v>
      </c>
      <c r="C12884" t="s">
        <v>1013</v>
      </c>
      <c r="D12884" t="s">
        <v>1017</v>
      </c>
      <c r="E12884" t="s">
        <v>1015</v>
      </c>
      <c r="F12884" s="86">
        <v>1788696.0802108599</v>
      </c>
    </row>
    <row r="12885" spans="1:6">
      <c r="A12885">
        <v>2048</v>
      </c>
      <c r="B12885" t="s">
        <v>1044</v>
      </c>
      <c r="C12885" t="s">
        <v>1013</v>
      </c>
      <c r="D12885" t="s">
        <v>1017</v>
      </c>
      <c r="E12885" t="s">
        <v>1015</v>
      </c>
      <c r="F12885" s="86">
        <v>1789203.2902851501</v>
      </c>
    </row>
    <row r="12886" spans="1:6">
      <c r="A12886">
        <v>2049</v>
      </c>
      <c r="B12886" t="s">
        <v>1044</v>
      </c>
      <c r="C12886" t="s">
        <v>1013</v>
      </c>
      <c r="D12886" t="s">
        <v>1017</v>
      </c>
      <c r="E12886" t="s">
        <v>1015</v>
      </c>
      <c r="F12886" s="86">
        <v>1789657.5958438499</v>
      </c>
    </row>
    <row r="12887" spans="1:6">
      <c r="A12887">
        <v>2050</v>
      </c>
      <c r="B12887" t="s">
        <v>1044</v>
      </c>
      <c r="C12887" t="s">
        <v>1013</v>
      </c>
      <c r="D12887" t="s">
        <v>1017</v>
      </c>
      <c r="E12887" t="s">
        <v>1015</v>
      </c>
      <c r="F12887" s="86">
        <v>1790164.3401641001</v>
      </c>
    </row>
    <row r="12888" spans="1:6">
      <c r="A12888">
        <v>2017</v>
      </c>
      <c r="B12888" t="s">
        <v>1045</v>
      </c>
      <c r="C12888" t="s">
        <v>1013</v>
      </c>
      <c r="D12888" t="s">
        <v>1017</v>
      </c>
      <c r="E12888" t="s">
        <v>1015</v>
      </c>
      <c r="F12888" s="86">
        <v>3532094.5077947602</v>
      </c>
    </row>
    <row r="12889" spans="1:6">
      <c r="A12889">
        <v>2018</v>
      </c>
      <c r="B12889" t="s">
        <v>1045</v>
      </c>
      <c r="C12889" t="s">
        <v>1013</v>
      </c>
      <c r="D12889" t="s">
        <v>1017</v>
      </c>
      <c r="E12889" t="s">
        <v>1015</v>
      </c>
      <c r="F12889" s="86">
        <v>3543588.5420420798</v>
      </c>
    </row>
    <row r="12890" spans="1:6">
      <c r="A12890">
        <v>2019</v>
      </c>
      <c r="B12890" t="s">
        <v>1045</v>
      </c>
      <c r="C12890" t="s">
        <v>1013</v>
      </c>
      <c r="D12890" t="s">
        <v>1017</v>
      </c>
      <c r="E12890" t="s">
        <v>1015</v>
      </c>
      <c r="F12890" s="86">
        <v>3553777.8617121801</v>
      </c>
    </row>
    <row r="12891" spans="1:6">
      <c r="A12891">
        <v>2020</v>
      </c>
      <c r="B12891" t="s">
        <v>1045</v>
      </c>
      <c r="C12891" t="s">
        <v>1013</v>
      </c>
      <c r="D12891" t="s">
        <v>1017</v>
      </c>
      <c r="E12891" t="s">
        <v>1015</v>
      </c>
      <c r="F12891" s="86">
        <v>3567100.8158883499</v>
      </c>
    </row>
    <row r="12892" spans="1:6">
      <c r="A12892">
        <v>2021</v>
      </c>
      <c r="B12892" t="s">
        <v>1045</v>
      </c>
      <c r="C12892" t="s">
        <v>1013</v>
      </c>
      <c r="D12892" t="s">
        <v>1017</v>
      </c>
      <c r="E12892" t="s">
        <v>1015</v>
      </c>
      <c r="F12892" s="86">
        <v>3579370.66890208</v>
      </c>
    </row>
    <row r="12893" spans="1:6">
      <c r="A12893">
        <v>2022</v>
      </c>
      <c r="B12893" t="s">
        <v>1045</v>
      </c>
      <c r="C12893" t="s">
        <v>1013</v>
      </c>
      <c r="D12893" t="s">
        <v>1017</v>
      </c>
      <c r="E12893" t="s">
        <v>1015</v>
      </c>
      <c r="F12893" s="86">
        <v>3591043.16264875</v>
      </c>
    </row>
    <row r="12894" spans="1:6">
      <c r="A12894">
        <v>2023</v>
      </c>
      <c r="B12894" t="s">
        <v>1045</v>
      </c>
      <c r="C12894" t="s">
        <v>1013</v>
      </c>
      <c r="D12894" t="s">
        <v>1017</v>
      </c>
      <c r="E12894" t="s">
        <v>1015</v>
      </c>
      <c r="F12894" s="86">
        <v>3601861.2665908001</v>
      </c>
    </row>
    <row r="12895" spans="1:6">
      <c r="A12895">
        <v>2024</v>
      </c>
      <c r="B12895" t="s">
        <v>1045</v>
      </c>
      <c r="C12895" t="s">
        <v>1013</v>
      </c>
      <c r="D12895" t="s">
        <v>1017</v>
      </c>
      <c r="E12895" t="s">
        <v>1015</v>
      </c>
      <c r="F12895" s="86">
        <v>3611998.2757130801</v>
      </c>
    </row>
    <row r="12896" spans="1:6">
      <c r="A12896">
        <v>2025</v>
      </c>
      <c r="B12896" t="s">
        <v>1045</v>
      </c>
      <c r="C12896" t="s">
        <v>1013</v>
      </c>
      <c r="D12896" t="s">
        <v>1017</v>
      </c>
      <c r="E12896" t="s">
        <v>1015</v>
      </c>
      <c r="F12896" s="86">
        <v>3621987.1103317002</v>
      </c>
    </row>
    <row r="12897" spans="1:6">
      <c r="A12897">
        <v>2026</v>
      </c>
      <c r="B12897" t="s">
        <v>1045</v>
      </c>
      <c r="C12897" t="s">
        <v>1013</v>
      </c>
      <c r="D12897" t="s">
        <v>1017</v>
      </c>
      <c r="E12897" t="s">
        <v>1015</v>
      </c>
      <c r="F12897" s="86">
        <v>3632566.2508768202</v>
      </c>
    </row>
    <row r="12898" spans="1:6">
      <c r="A12898">
        <v>2027</v>
      </c>
      <c r="B12898" t="s">
        <v>1045</v>
      </c>
      <c r="C12898" t="s">
        <v>1013</v>
      </c>
      <c r="D12898" t="s">
        <v>1017</v>
      </c>
      <c r="E12898" t="s">
        <v>1015</v>
      </c>
      <c r="F12898" s="86">
        <v>3644291.6012282898</v>
      </c>
    </row>
    <row r="12899" spans="1:6">
      <c r="A12899">
        <v>2028</v>
      </c>
      <c r="B12899" t="s">
        <v>1045</v>
      </c>
      <c r="C12899" t="s">
        <v>1013</v>
      </c>
      <c r="D12899" t="s">
        <v>1017</v>
      </c>
      <c r="E12899" t="s">
        <v>1015</v>
      </c>
      <c r="F12899" s="86">
        <v>3657660.2957527498</v>
      </c>
    </row>
    <row r="12900" spans="1:6">
      <c r="A12900">
        <v>2029</v>
      </c>
      <c r="B12900" t="s">
        <v>1045</v>
      </c>
      <c r="C12900" t="s">
        <v>1013</v>
      </c>
      <c r="D12900" t="s">
        <v>1017</v>
      </c>
      <c r="E12900" t="s">
        <v>1015</v>
      </c>
      <c r="F12900" s="86">
        <v>3671796.70325968</v>
      </c>
    </row>
    <row r="12901" spans="1:6">
      <c r="A12901">
        <v>2030</v>
      </c>
      <c r="B12901" t="s">
        <v>1045</v>
      </c>
      <c r="C12901" t="s">
        <v>1013</v>
      </c>
      <c r="D12901" t="s">
        <v>1017</v>
      </c>
      <c r="E12901" t="s">
        <v>1015</v>
      </c>
      <c r="F12901" s="86">
        <v>3686362.17986152</v>
      </c>
    </row>
    <row r="12902" spans="1:6">
      <c r="A12902">
        <v>2031</v>
      </c>
      <c r="B12902" t="s">
        <v>1045</v>
      </c>
      <c r="C12902" t="s">
        <v>1013</v>
      </c>
      <c r="D12902" t="s">
        <v>1017</v>
      </c>
      <c r="E12902" t="s">
        <v>1015</v>
      </c>
      <c r="F12902" s="86">
        <v>3700736.0742059299</v>
      </c>
    </row>
    <row r="12903" spans="1:6">
      <c r="A12903">
        <v>2032</v>
      </c>
      <c r="B12903" t="s">
        <v>1045</v>
      </c>
      <c r="C12903" t="s">
        <v>1013</v>
      </c>
      <c r="D12903" t="s">
        <v>1017</v>
      </c>
      <c r="E12903" t="s">
        <v>1015</v>
      </c>
      <c r="F12903" s="86">
        <v>3714043.7762908102</v>
      </c>
    </row>
    <row r="12904" spans="1:6">
      <c r="A12904">
        <v>2033</v>
      </c>
      <c r="B12904" t="s">
        <v>1045</v>
      </c>
      <c r="C12904" t="s">
        <v>1013</v>
      </c>
      <c r="D12904" t="s">
        <v>1017</v>
      </c>
      <c r="E12904" t="s">
        <v>1015</v>
      </c>
      <c r="F12904" s="86">
        <v>3726099.0604539299</v>
      </c>
    </row>
    <row r="12905" spans="1:6">
      <c r="A12905">
        <v>2034</v>
      </c>
      <c r="B12905" t="s">
        <v>1045</v>
      </c>
      <c r="C12905" t="s">
        <v>1013</v>
      </c>
      <c r="D12905" t="s">
        <v>1017</v>
      </c>
      <c r="E12905" t="s">
        <v>1015</v>
      </c>
      <c r="F12905" s="86">
        <v>3735832.0993771702</v>
      </c>
    </row>
    <row r="12906" spans="1:6">
      <c r="A12906">
        <v>2035</v>
      </c>
      <c r="B12906" t="s">
        <v>1045</v>
      </c>
      <c r="C12906" t="s">
        <v>1013</v>
      </c>
      <c r="D12906" t="s">
        <v>1017</v>
      </c>
      <c r="E12906" t="s">
        <v>1015</v>
      </c>
      <c r="F12906" s="86">
        <v>3742995.18232386</v>
      </c>
    </row>
    <row r="12907" spans="1:6">
      <c r="A12907">
        <v>2036</v>
      </c>
      <c r="B12907" t="s">
        <v>1045</v>
      </c>
      <c r="C12907" t="s">
        <v>1013</v>
      </c>
      <c r="D12907" t="s">
        <v>1017</v>
      </c>
      <c r="E12907" t="s">
        <v>1015</v>
      </c>
      <c r="F12907" s="86">
        <v>3747463.39098925</v>
      </c>
    </row>
    <row r="12908" spans="1:6">
      <c r="A12908">
        <v>2037</v>
      </c>
      <c r="B12908" t="s">
        <v>1045</v>
      </c>
      <c r="C12908" t="s">
        <v>1013</v>
      </c>
      <c r="D12908" t="s">
        <v>1017</v>
      </c>
      <c r="E12908" t="s">
        <v>1015</v>
      </c>
      <c r="F12908" s="86">
        <v>3749398.9903680999</v>
      </c>
    </row>
    <row r="12909" spans="1:6">
      <c r="A12909">
        <v>2038</v>
      </c>
      <c r="B12909" t="s">
        <v>1045</v>
      </c>
      <c r="C12909" t="s">
        <v>1013</v>
      </c>
      <c r="D12909" t="s">
        <v>1017</v>
      </c>
      <c r="E12909" t="s">
        <v>1015</v>
      </c>
      <c r="F12909" s="86">
        <v>3749749.3200524701</v>
      </c>
    </row>
    <row r="12910" spans="1:6">
      <c r="A12910">
        <v>2039</v>
      </c>
      <c r="B12910" t="s">
        <v>1045</v>
      </c>
      <c r="C12910" t="s">
        <v>1013</v>
      </c>
      <c r="D12910" t="s">
        <v>1017</v>
      </c>
      <c r="E12910" t="s">
        <v>1015</v>
      </c>
      <c r="F12910" s="86">
        <v>3748731.6413878999</v>
      </c>
    </row>
    <row r="12911" spans="1:6">
      <c r="A12911">
        <v>2040</v>
      </c>
      <c r="B12911" t="s">
        <v>1045</v>
      </c>
      <c r="C12911" t="s">
        <v>1013</v>
      </c>
      <c r="D12911" t="s">
        <v>1017</v>
      </c>
      <c r="E12911" t="s">
        <v>1015</v>
      </c>
      <c r="F12911" s="86">
        <v>3746798.3149321</v>
      </c>
    </row>
    <row r="12912" spans="1:6">
      <c r="A12912">
        <v>2041</v>
      </c>
      <c r="B12912" t="s">
        <v>1045</v>
      </c>
      <c r="C12912" t="s">
        <v>1013</v>
      </c>
      <c r="D12912" t="s">
        <v>1017</v>
      </c>
      <c r="E12912" t="s">
        <v>1015</v>
      </c>
      <c r="F12912" s="86">
        <v>3744051.7005546298</v>
      </c>
    </row>
    <row r="12913" spans="1:6">
      <c r="A12913">
        <v>2042</v>
      </c>
      <c r="B12913" t="s">
        <v>1045</v>
      </c>
      <c r="C12913" t="s">
        <v>1013</v>
      </c>
      <c r="D12913" t="s">
        <v>1017</v>
      </c>
      <c r="E12913" t="s">
        <v>1015</v>
      </c>
      <c r="F12913" s="86">
        <v>3741018.09859552</v>
      </c>
    </row>
    <row r="12914" spans="1:6">
      <c r="A12914">
        <v>2043</v>
      </c>
      <c r="B12914" t="s">
        <v>1045</v>
      </c>
      <c r="C12914" t="s">
        <v>1013</v>
      </c>
      <c r="D12914" t="s">
        <v>1017</v>
      </c>
      <c r="E12914" t="s">
        <v>1015</v>
      </c>
      <c r="F12914" s="86">
        <v>3738041.0831149602</v>
      </c>
    </row>
    <row r="12915" spans="1:6">
      <c r="A12915">
        <v>2044</v>
      </c>
      <c r="B12915" t="s">
        <v>1045</v>
      </c>
      <c r="C12915" t="s">
        <v>1013</v>
      </c>
      <c r="D12915" t="s">
        <v>1017</v>
      </c>
      <c r="E12915" t="s">
        <v>1015</v>
      </c>
      <c r="F12915" s="86">
        <v>3735234.7884411798</v>
      </c>
    </row>
    <row r="12916" spans="1:6">
      <c r="A12916">
        <v>2045</v>
      </c>
      <c r="B12916" t="s">
        <v>1045</v>
      </c>
      <c r="C12916" t="s">
        <v>1013</v>
      </c>
      <c r="D12916" t="s">
        <v>1017</v>
      </c>
      <c r="E12916" t="s">
        <v>1015</v>
      </c>
      <c r="F12916" s="86">
        <v>3732531.83616421</v>
      </c>
    </row>
    <row r="12917" spans="1:6">
      <c r="A12917">
        <v>2046</v>
      </c>
      <c r="B12917" t="s">
        <v>1045</v>
      </c>
      <c r="C12917" t="s">
        <v>1013</v>
      </c>
      <c r="D12917" t="s">
        <v>1017</v>
      </c>
      <c r="E12917" t="s">
        <v>1015</v>
      </c>
      <c r="F12917" s="86">
        <v>3730192.5729426402</v>
      </c>
    </row>
    <row r="12918" spans="1:6">
      <c r="A12918">
        <v>2047</v>
      </c>
      <c r="B12918" t="s">
        <v>1045</v>
      </c>
      <c r="C12918" t="s">
        <v>1013</v>
      </c>
      <c r="D12918" t="s">
        <v>1017</v>
      </c>
      <c r="E12918" t="s">
        <v>1015</v>
      </c>
      <c r="F12918" s="86">
        <v>3727521.3492139401</v>
      </c>
    </row>
    <row r="12919" spans="1:6">
      <c r="A12919">
        <v>2048</v>
      </c>
      <c r="B12919" t="s">
        <v>1045</v>
      </c>
      <c r="C12919" t="s">
        <v>1013</v>
      </c>
      <c r="D12919" t="s">
        <v>1017</v>
      </c>
      <c r="E12919" t="s">
        <v>1015</v>
      </c>
      <c r="F12919" s="86">
        <v>3724759.02505595</v>
      </c>
    </row>
    <row r="12920" spans="1:6">
      <c r="A12920">
        <v>2049</v>
      </c>
      <c r="B12920" t="s">
        <v>1045</v>
      </c>
      <c r="C12920" t="s">
        <v>1013</v>
      </c>
      <c r="D12920" t="s">
        <v>1017</v>
      </c>
      <c r="E12920" t="s">
        <v>1015</v>
      </c>
      <c r="F12920" s="86">
        <v>3721792.6903676498</v>
      </c>
    </row>
    <row r="12921" spans="1:6">
      <c r="A12921">
        <v>2050</v>
      </c>
      <c r="B12921" t="s">
        <v>1045</v>
      </c>
      <c r="C12921" t="s">
        <v>1013</v>
      </c>
      <c r="D12921" t="s">
        <v>1017</v>
      </c>
      <c r="E12921" t="s">
        <v>1015</v>
      </c>
      <c r="F12921" s="86">
        <v>3718593.3535783999</v>
      </c>
    </row>
    <row r="12922" spans="1:6">
      <c r="A12922">
        <v>2017</v>
      </c>
      <c r="B12922" t="s">
        <v>1046</v>
      </c>
      <c r="C12922" t="s">
        <v>1013</v>
      </c>
      <c r="D12922" t="s">
        <v>1017</v>
      </c>
      <c r="E12922" t="s">
        <v>1015</v>
      </c>
      <c r="F12922" s="86">
        <v>3384015.29045321</v>
      </c>
    </row>
    <row r="12923" spans="1:6">
      <c r="A12923">
        <v>2018</v>
      </c>
      <c r="B12923" t="s">
        <v>1046</v>
      </c>
      <c r="C12923" t="s">
        <v>1013</v>
      </c>
      <c r="D12923" t="s">
        <v>1017</v>
      </c>
      <c r="E12923" t="s">
        <v>1015</v>
      </c>
      <c r="F12923" s="86">
        <v>3399873.5145630902</v>
      </c>
    </row>
    <row r="12924" spans="1:6">
      <c r="A12924">
        <v>2019</v>
      </c>
      <c r="B12924" t="s">
        <v>1046</v>
      </c>
      <c r="C12924" t="s">
        <v>1013</v>
      </c>
      <c r="D12924" t="s">
        <v>1017</v>
      </c>
      <c r="E12924" t="s">
        <v>1015</v>
      </c>
      <c r="F12924" s="86">
        <v>3413817.9281577198</v>
      </c>
    </row>
    <row r="12925" spans="1:6">
      <c r="A12925">
        <v>2020</v>
      </c>
      <c r="B12925" t="s">
        <v>1046</v>
      </c>
      <c r="C12925" t="s">
        <v>1013</v>
      </c>
      <c r="D12925" t="s">
        <v>1017</v>
      </c>
      <c r="E12925" t="s">
        <v>1015</v>
      </c>
      <c r="F12925" s="86">
        <v>3417769.1653414099</v>
      </c>
    </row>
    <row r="12926" spans="1:6">
      <c r="A12926">
        <v>2021</v>
      </c>
      <c r="B12926" t="s">
        <v>1046</v>
      </c>
      <c r="C12926" t="s">
        <v>1013</v>
      </c>
      <c r="D12926" t="s">
        <v>1017</v>
      </c>
      <c r="E12926" t="s">
        <v>1015</v>
      </c>
      <c r="F12926" s="86">
        <v>3421348.0187854599</v>
      </c>
    </row>
    <row r="12927" spans="1:6">
      <c r="A12927">
        <v>2022</v>
      </c>
      <c r="B12927" t="s">
        <v>1046</v>
      </c>
      <c r="C12927" t="s">
        <v>1013</v>
      </c>
      <c r="D12927" t="s">
        <v>1017</v>
      </c>
      <c r="E12927" t="s">
        <v>1015</v>
      </c>
      <c r="F12927" s="86">
        <v>3423323.5366112301</v>
      </c>
    </row>
    <row r="12928" spans="1:6">
      <c r="A12928">
        <v>2023</v>
      </c>
      <c r="B12928" t="s">
        <v>1046</v>
      </c>
      <c r="C12928" t="s">
        <v>1013</v>
      </c>
      <c r="D12928" t="s">
        <v>1017</v>
      </c>
      <c r="E12928" t="s">
        <v>1015</v>
      </c>
      <c r="F12928" s="86">
        <v>3424134.3492451198</v>
      </c>
    </row>
    <row r="12929" spans="1:6">
      <c r="A12929">
        <v>2024</v>
      </c>
      <c r="B12929" t="s">
        <v>1046</v>
      </c>
      <c r="C12929" t="s">
        <v>1013</v>
      </c>
      <c r="D12929" t="s">
        <v>1017</v>
      </c>
      <c r="E12929" t="s">
        <v>1015</v>
      </c>
      <c r="F12929" s="86">
        <v>3423981.5619154898</v>
      </c>
    </row>
    <row r="12930" spans="1:6">
      <c r="A12930">
        <v>2025</v>
      </c>
      <c r="B12930" t="s">
        <v>1046</v>
      </c>
      <c r="C12930" t="s">
        <v>1013</v>
      </c>
      <c r="D12930" t="s">
        <v>1017</v>
      </c>
      <c r="E12930" t="s">
        <v>1015</v>
      </c>
      <c r="F12930" s="86">
        <v>3423230.09904115</v>
      </c>
    </row>
    <row r="12931" spans="1:6">
      <c r="A12931">
        <v>2026</v>
      </c>
      <c r="B12931" t="s">
        <v>1046</v>
      </c>
      <c r="C12931" t="s">
        <v>1013</v>
      </c>
      <c r="D12931" t="s">
        <v>1017</v>
      </c>
      <c r="E12931" t="s">
        <v>1015</v>
      </c>
      <c r="F12931" s="86">
        <v>3423094.7427697298</v>
      </c>
    </row>
    <row r="12932" spans="1:6">
      <c r="A12932">
        <v>2027</v>
      </c>
      <c r="B12932" t="s">
        <v>1046</v>
      </c>
      <c r="C12932" t="s">
        <v>1013</v>
      </c>
      <c r="D12932" t="s">
        <v>1017</v>
      </c>
      <c r="E12932" t="s">
        <v>1015</v>
      </c>
      <c r="F12932" s="86">
        <v>3423244.7780809398</v>
      </c>
    </row>
    <row r="12933" spans="1:6">
      <c r="A12933">
        <v>2028</v>
      </c>
      <c r="B12933" t="s">
        <v>1046</v>
      </c>
      <c r="C12933" t="s">
        <v>1013</v>
      </c>
      <c r="D12933" t="s">
        <v>1017</v>
      </c>
      <c r="E12933" t="s">
        <v>1015</v>
      </c>
      <c r="F12933" s="86">
        <v>3424226.2950015301</v>
      </c>
    </row>
    <row r="12934" spans="1:6">
      <c r="A12934">
        <v>2029</v>
      </c>
      <c r="B12934" t="s">
        <v>1046</v>
      </c>
      <c r="C12934" t="s">
        <v>1013</v>
      </c>
      <c r="D12934" t="s">
        <v>1017</v>
      </c>
      <c r="E12934" t="s">
        <v>1015</v>
      </c>
      <c r="F12934" s="86">
        <v>3425649.2273293198</v>
      </c>
    </row>
    <row r="12935" spans="1:6">
      <c r="A12935">
        <v>2030</v>
      </c>
      <c r="B12935" t="s">
        <v>1046</v>
      </c>
      <c r="C12935" t="s">
        <v>1013</v>
      </c>
      <c r="D12935" t="s">
        <v>1017</v>
      </c>
      <c r="E12935" t="s">
        <v>1015</v>
      </c>
      <c r="F12935" s="86">
        <v>3427408.1742586801</v>
      </c>
    </row>
    <row r="12936" spans="1:6">
      <c r="A12936">
        <v>2031</v>
      </c>
      <c r="B12936" t="s">
        <v>1046</v>
      </c>
      <c r="C12936" t="s">
        <v>1013</v>
      </c>
      <c r="D12936" t="s">
        <v>1017</v>
      </c>
      <c r="E12936" t="s">
        <v>1015</v>
      </c>
      <c r="F12936" s="86">
        <v>3429509.1759182299</v>
      </c>
    </row>
    <row r="12937" spans="1:6">
      <c r="A12937">
        <v>2032</v>
      </c>
      <c r="B12937" t="s">
        <v>1046</v>
      </c>
      <c r="C12937" t="s">
        <v>1013</v>
      </c>
      <c r="D12937" t="s">
        <v>1017</v>
      </c>
      <c r="E12937" t="s">
        <v>1015</v>
      </c>
      <c r="F12937" s="86">
        <v>3431043.1275402401</v>
      </c>
    </row>
    <row r="12938" spans="1:6">
      <c r="A12938">
        <v>2033</v>
      </c>
      <c r="B12938" t="s">
        <v>1046</v>
      </c>
      <c r="C12938" t="s">
        <v>1013</v>
      </c>
      <c r="D12938" t="s">
        <v>1017</v>
      </c>
      <c r="E12938" t="s">
        <v>1015</v>
      </c>
      <c r="F12938" s="86">
        <v>3431564.2793849101</v>
      </c>
    </row>
    <row r="12939" spans="1:6">
      <c r="A12939">
        <v>2034</v>
      </c>
      <c r="B12939" t="s">
        <v>1046</v>
      </c>
      <c r="C12939" t="s">
        <v>1013</v>
      </c>
      <c r="D12939" t="s">
        <v>1017</v>
      </c>
      <c r="E12939" t="s">
        <v>1015</v>
      </c>
      <c r="F12939" s="86">
        <v>3430940.2207807498</v>
      </c>
    </row>
    <row r="12940" spans="1:6">
      <c r="A12940">
        <v>2035</v>
      </c>
      <c r="B12940" t="s">
        <v>1046</v>
      </c>
      <c r="C12940" t="s">
        <v>1013</v>
      </c>
      <c r="D12940" t="s">
        <v>1017</v>
      </c>
      <c r="E12940" t="s">
        <v>1015</v>
      </c>
      <c r="F12940" s="86">
        <v>3429032.2836336</v>
      </c>
    </row>
    <row r="12941" spans="1:6">
      <c r="A12941">
        <v>2036</v>
      </c>
      <c r="B12941" t="s">
        <v>1046</v>
      </c>
      <c r="C12941" t="s">
        <v>1013</v>
      </c>
      <c r="D12941" t="s">
        <v>1017</v>
      </c>
      <c r="E12941" t="s">
        <v>1015</v>
      </c>
      <c r="F12941" s="86">
        <v>3425719.0951525001</v>
      </c>
    </row>
    <row r="12942" spans="1:6">
      <c r="A12942">
        <v>2037</v>
      </c>
      <c r="B12942" t="s">
        <v>1046</v>
      </c>
      <c r="C12942" t="s">
        <v>1013</v>
      </c>
      <c r="D12942" t="s">
        <v>1017</v>
      </c>
      <c r="E12942" t="s">
        <v>1015</v>
      </c>
      <c r="F12942" s="86">
        <v>3420561.9534970499</v>
      </c>
    </row>
    <row r="12943" spans="1:6">
      <c r="A12943">
        <v>2038</v>
      </c>
      <c r="B12943" t="s">
        <v>1046</v>
      </c>
      <c r="C12943" t="s">
        <v>1013</v>
      </c>
      <c r="D12943" t="s">
        <v>1017</v>
      </c>
      <c r="E12943" t="s">
        <v>1015</v>
      </c>
      <c r="F12943" s="86">
        <v>3414799.8839052198</v>
      </c>
    </row>
    <row r="12944" spans="1:6">
      <c r="A12944">
        <v>2039</v>
      </c>
      <c r="B12944" t="s">
        <v>1046</v>
      </c>
      <c r="C12944" t="s">
        <v>1013</v>
      </c>
      <c r="D12944" t="s">
        <v>1017</v>
      </c>
      <c r="E12944" t="s">
        <v>1015</v>
      </c>
      <c r="F12944" s="86">
        <v>3407580.5412049098</v>
      </c>
    </row>
    <row r="12945" spans="1:6">
      <c r="A12945">
        <v>2040</v>
      </c>
      <c r="B12945" t="s">
        <v>1046</v>
      </c>
      <c r="C12945" t="s">
        <v>1013</v>
      </c>
      <c r="D12945" t="s">
        <v>1017</v>
      </c>
      <c r="E12945" t="s">
        <v>1015</v>
      </c>
      <c r="F12945" s="86">
        <v>3399910.2087586801</v>
      </c>
    </row>
    <row r="12946" spans="1:6">
      <c r="A12946">
        <v>2041</v>
      </c>
      <c r="B12946" t="s">
        <v>1046</v>
      </c>
      <c r="C12946" t="s">
        <v>1013</v>
      </c>
      <c r="D12946" t="s">
        <v>1017</v>
      </c>
      <c r="E12946" t="s">
        <v>1015</v>
      </c>
      <c r="F12946" s="86">
        <v>3392588.1440964499</v>
      </c>
    </row>
    <row r="12947" spans="1:6">
      <c r="A12947">
        <v>2042</v>
      </c>
      <c r="B12947" t="s">
        <v>1046</v>
      </c>
      <c r="C12947" t="s">
        <v>1013</v>
      </c>
      <c r="D12947" t="s">
        <v>1017</v>
      </c>
      <c r="E12947" t="s">
        <v>1015</v>
      </c>
      <c r="F12947" s="86">
        <v>3385198.4135662699</v>
      </c>
    </row>
    <row r="12948" spans="1:6">
      <c r="A12948">
        <v>2043</v>
      </c>
      <c r="B12948" t="s">
        <v>1046</v>
      </c>
      <c r="C12948" t="s">
        <v>1013</v>
      </c>
      <c r="D12948" t="s">
        <v>1017</v>
      </c>
      <c r="E12948" t="s">
        <v>1015</v>
      </c>
      <c r="F12948" s="86">
        <v>3378458.28905734</v>
      </c>
    </row>
    <row r="12949" spans="1:6">
      <c r="A12949">
        <v>2044</v>
      </c>
      <c r="B12949" t="s">
        <v>1046</v>
      </c>
      <c r="C12949" t="s">
        <v>1013</v>
      </c>
      <c r="D12949" t="s">
        <v>1017</v>
      </c>
      <c r="E12949" t="s">
        <v>1015</v>
      </c>
      <c r="F12949" s="86">
        <v>3372273.8685481902</v>
      </c>
    </row>
    <row r="12950" spans="1:6">
      <c r="A12950">
        <v>2045</v>
      </c>
      <c r="B12950" t="s">
        <v>1046</v>
      </c>
      <c r="C12950" t="s">
        <v>1013</v>
      </c>
      <c r="D12950" t="s">
        <v>1017</v>
      </c>
      <c r="E12950" t="s">
        <v>1015</v>
      </c>
      <c r="F12950" s="86">
        <v>3366720.1248712102</v>
      </c>
    </row>
    <row r="12951" spans="1:6">
      <c r="A12951">
        <v>2046</v>
      </c>
      <c r="B12951" t="s">
        <v>1046</v>
      </c>
      <c r="C12951" t="s">
        <v>1013</v>
      </c>
      <c r="D12951" t="s">
        <v>1017</v>
      </c>
      <c r="E12951" t="s">
        <v>1015</v>
      </c>
      <c r="F12951" s="86">
        <v>3361654.71559881</v>
      </c>
    </row>
    <row r="12952" spans="1:6">
      <c r="A12952">
        <v>2047</v>
      </c>
      <c r="B12952" t="s">
        <v>1046</v>
      </c>
      <c r="C12952" t="s">
        <v>1013</v>
      </c>
      <c r="D12952" t="s">
        <v>1017</v>
      </c>
      <c r="E12952" t="s">
        <v>1015</v>
      </c>
      <c r="F12952" s="86">
        <v>3357032.0428148699</v>
      </c>
    </row>
    <row r="12953" spans="1:6">
      <c r="A12953">
        <v>2048</v>
      </c>
      <c r="B12953" t="s">
        <v>1046</v>
      </c>
      <c r="C12953" t="s">
        <v>1013</v>
      </c>
      <c r="D12953" t="s">
        <v>1017</v>
      </c>
      <c r="E12953" t="s">
        <v>1015</v>
      </c>
      <c r="F12953" s="86">
        <v>3352811.2865070198</v>
      </c>
    </row>
    <row r="12954" spans="1:6">
      <c r="A12954">
        <v>2049</v>
      </c>
      <c r="B12954" t="s">
        <v>1046</v>
      </c>
      <c r="C12954" t="s">
        <v>1013</v>
      </c>
      <c r="D12954" t="s">
        <v>1017</v>
      </c>
      <c r="E12954" t="s">
        <v>1015</v>
      </c>
      <c r="F12954" s="86">
        <v>3348833.0305773402</v>
      </c>
    </row>
    <row r="12955" spans="1:6">
      <c r="A12955">
        <v>2050</v>
      </c>
      <c r="B12955" t="s">
        <v>1046</v>
      </c>
      <c r="C12955" t="s">
        <v>1013</v>
      </c>
      <c r="D12955" t="s">
        <v>1017</v>
      </c>
      <c r="E12955" t="s">
        <v>1015</v>
      </c>
      <c r="F12955" s="86">
        <v>3344947.3333267402</v>
      </c>
    </row>
    <row r="12956" spans="1:6">
      <c r="A12956">
        <v>2017</v>
      </c>
      <c r="B12956" t="s">
        <v>1047</v>
      </c>
      <c r="C12956" t="s">
        <v>1013</v>
      </c>
      <c r="D12956" t="s">
        <v>1017</v>
      </c>
      <c r="E12956" t="s">
        <v>1015</v>
      </c>
      <c r="F12956" s="86">
        <v>665899.50029836898</v>
      </c>
    </row>
    <row r="12957" spans="1:6">
      <c r="A12957">
        <v>2018</v>
      </c>
      <c r="B12957" t="s">
        <v>1047</v>
      </c>
      <c r="C12957" t="s">
        <v>1013</v>
      </c>
      <c r="D12957" t="s">
        <v>1017</v>
      </c>
      <c r="E12957" t="s">
        <v>1015</v>
      </c>
      <c r="F12957" s="86">
        <v>669459.97665936395</v>
      </c>
    </row>
    <row r="12958" spans="1:6">
      <c r="A12958">
        <v>2019</v>
      </c>
      <c r="B12958" t="s">
        <v>1047</v>
      </c>
      <c r="C12958" t="s">
        <v>1013</v>
      </c>
      <c r="D12958" t="s">
        <v>1017</v>
      </c>
      <c r="E12958" t="s">
        <v>1015</v>
      </c>
      <c r="F12958" s="86">
        <v>672274.79284148198</v>
      </c>
    </row>
    <row r="12959" spans="1:6">
      <c r="A12959">
        <v>2020</v>
      </c>
      <c r="B12959" t="s">
        <v>1047</v>
      </c>
      <c r="C12959" t="s">
        <v>1013</v>
      </c>
      <c r="D12959" t="s">
        <v>1017</v>
      </c>
      <c r="E12959" t="s">
        <v>1015</v>
      </c>
      <c r="F12959" s="86">
        <v>675333.92500329704</v>
      </c>
    </row>
    <row r="12960" spans="1:6">
      <c r="A12960">
        <v>2021</v>
      </c>
      <c r="B12960" t="s">
        <v>1047</v>
      </c>
      <c r="C12960" t="s">
        <v>1013</v>
      </c>
      <c r="D12960" t="s">
        <v>1017</v>
      </c>
      <c r="E12960" t="s">
        <v>1015</v>
      </c>
      <c r="F12960" s="86">
        <v>678042.22217560804</v>
      </c>
    </row>
    <row r="12961" spans="1:6">
      <c r="A12961">
        <v>2022</v>
      </c>
      <c r="B12961" t="s">
        <v>1047</v>
      </c>
      <c r="C12961" t="s">
        <v>1013</v>
      </c>
      <c r="D12961" t="s">
        <v>1017</v>
      </c>
      <c r="E12961" t="s">
        <v>1015</v>
      </c>
      <c r="F12961" s="86">
        <v>680681.13899789203</v>
      </c>
    </row>
    <row r="12962" spans="1:6">
      <c r="A12962">
        <v>2023</v>
      </c>
      <c r="B12962" t="s">
        <v>1047</v>
      </c>
      <c r="C12962" t="s">
        <v>1013</v>
      </c>
      <c r="D12962" t="s">
        <v>1017</v>
      </c>
      <c r="E12962" t="s">
        <v>1015</v>
      </c>
      <c r="F12962" s="86">
        <v>683089.52739299997</v>
      </c>
    </row>
    <row r="12963" spans="1:6">
      <c r="A12963">
        <v>2024</v>
      </c>
      <c r="B12963" t="s">
        <v>1047</v>
      </c>
      <c r="C12963" t="s">
        <v>1013</v>
      </c>
      <c r="D12963" t="s">
        <v>1017</v>
      </c>
      <c r="E12963" t="s">
        <v>1015</v>
      </c>
      <c r="F12963" s="86">
        <v>685135.10288359795</v>
      </c>
    </row>
    <row r="12964" spans="1:6">
      <c r="A12964">
        <v>2025</v>
      </c>
      <c r="B12964" t="s">
        <v>1047</v>
      </c>
      <c r="C12964" t="s">
        <v>1013</v>
      </c>
      <c r="D12964" t="s">
        <v>1017</v>
      </c>
      <c r="E12964" t="s">
        <v>1015</v>
      </c>
      <c r="F12964" s="86">
        <v>687307.23622954101</v>
      </c>
    </row>
    <row r="12965" spans="1:6">
      <c r="A12965">
        <v>2026</v>
      </c>
      <c r="B12965" t="s">
        <v>1047</v>
      </c>
      <c r="C12965" t="s">
        <v>1013</v>
      </c>
      <c r="D12965" t="s">
        <v>1017</v>
      </c>
      <c r="E12965" t="s">
        <v>1015</v>
      </c>
      <c r="F12965" s="86">
        <v>689344.74972118996</v>
      </c>
    </row>
    <row r="12966" spans="1:6">
      <c r="A12966">
        <v>2027</v>
      </c>
      <c r="B12966" t="s">
        <v>1047</v>
      </c>
      <c r="C12966" t="s">
        <v>1013</v>
      </c>
      <c r="D12966" t="s">
        <v>1017</v>
      </c>
      <c r="E12966" t="s">
        <v>1015</v>
      </c>
      <c r="F12966" s="86">
        <v>691387.69216570095</v>
      </c>
    </row>
    <row r="12967" spans="1:6">
      <c r="A12967">
        <v>2028</v>
      </c>
      <c r="B12967" t="s">
        <v>1047</v>
      </c>
      <c r="C12967" t="s">
        <v>1013</v>
      </c>
      <c r="D12967" t="s">
        <v>1017</v>
      </c>
      <c r="E12967" t="s">
        <v>1015</v>
      </c>
      <c r="F12967" s="86">
        <v>693606.87048153498</v>
      </c>
    </row>
    <row r="12968" spans="1:6">
      <c r="A12968">
        <v>2029</v>
      </c>
      <c r="B12968" t="s">
        <v>1047</v>
      </c>
      <c r="C12968" t="s">
        <v>1013</v>
      </c>
      <c r="D12968" t="s">
        <v>1017</v>
      </c>
      <c r="E12968" t="s">
        <v>1015</v>
      </c>
      <c r="F12968" s="86">
        <v>695832.75649845996</v>
      </c>
    </row>
    <row r="12969" spans="1:6">
      <c r="A12969">
        <v>2030</v>
      </c>
      <c r="B12969" t="s">
        <v>1047</v>
      </c>
      <c r="C12969" t="s">
        <v>1013</v>
      </c>
      <c r="D12969" t="s">
        <v>1017</v>
      </c>
      <c r="E12969" t="s">
        <v>1015</v>
      </c>
      <c r="F12969" s="86">
        <v>698013.47364543204</v>
      </c>
    </row>
    <row r="12970" spans="1:6">
      <c r="A12970">
        <v>2031</v>
      </c>
      <c r="B12970" t="s">
        <v>1047</v>
      </c>
      <c r="C12970" t="s">
        <v>1013</v>
      </c>
      <c r="D12970" t="s">
        <v>1017</v>
      </c>
      <c r="E12970" t="s">
        <v>1015</v>
      </c>
      <c r="F12970" s="86">
        <v>699827.10195422801</v>
      </c>
    </row>
    <row r="12971" spans="1:6">
      <c r="A12971">
        <v>2032</v>
      </c>
      <c r="B12971" t="s">
        <v>1047</v>
      </c>
      <c r="C12971" t="s">
        <v>1013</v>
      </c>
      <c r="D12971" t="s">
        <v>1017</v>
      </c>
      <c r="E12971" t="s">
        <v>1015</v>
      </c>
      <c r="F12971" s="86">
        <v>701251.19980268797</v>
      </c>
    </row>
    <row r="12972" spans="1:6">
      <c r="A12972">
        <v>2033</v>
      </c>
      <c r="B12972" t="s">
        <v>1047</v>
      </c>
      <c r="C12972" t="s">
        <v>1013</v>
      </c>
      <c r="D12972" t="s">
        <v>1017</v>
      </c>
      <c r="E12972" t="s">
        <v>1015</v>
      </c>
      <c r="F12972" s="86">
        <v>702195.59914769896</v>
      </c>
    </row>
    <row r="12973" spans="1:6">
      <c r="A12973">
        <v>2034</v>
      </c>
      <c r="B12973" t="s">
        <v>1047</v>
      </c>
      <c r="C12973" t="s">
        <v>1013</v>
      </c>
      <c r="D12973" t="s">
        <v>1017</v>
      </c>
      <c r="E12973" t="s">
        <v>1015</v>
      </c>
      <c r="F12973" s="86">
        <v>702855.86659631506</v>
      </c>
    </row>
    <row r="12974" spans="1:6">
      <c r="A12974">
        <v>2035</v>
      </c>
      <c r="B12974" t="s">
        <v>1047</v>
      </c>
      <c r="C12974" t="s">
        <v>1013</v>
      </c>
      <c r="D12974" t="s">
        <v>1017</v>
      </c>
      <c r="E12974" t="s">
        <v>1015</v>
      </c>
      <c r="F12974" s="86">
        <v>702885.28915822704</v>
      </c>
    </row>
    <row r="12975" spans="1:6">
      <c r="A12975">
        <v>2036</v>
      </c>
      <c r="B12975" t="s">
        <v>1047</v>
      </c>
      <c r="C12975" t="s">
        <v>1013</v>
      </c>
      <c r="D12975" t="s">
        <v>1017</v>
      </c>
      <c r="E12975" t="s">
        <v>1015</v>
      </c>
      <c r="F12975" s="86">
        <v>702446.36101811402</v>
      </c>
    </row>
    <row r="12976" spans="1:6">
      <c r="A12976">
        <v>2037</v>
      </c>
      <c r="B12976" t="s">
        <v>1047</v>
      </c>
      <c r="C12976" t="s">
        <v>1013</v>
      </c>
      <c r="D12976" t="s">
        <v>1017</v>
      </c>
      <c r="E12976" t="s">
        <v>1015</v>
      </c>
      <c r="F12976" s="86">
        <v>701710.35090014595</v>
      </c>
    </row>
    <row r="12977" spans="1:6">
      <c r="A12977">
        <v>2038</v>
      </c>
      <c r="B12977" t="s">
        <v>1047</v>
      </c>
      <c r="C12977" t="s">
        <v>1013</v>
      </c>
      <c r="D12977" t="s">
        <v>1017</v>
      </c>
      <c r="E12977" t="s">
        <v>1015</v>
      </c>
      <c r="F12977" s="86">
        <v>700723.39370882895</v>
      </c>
    </row>
    <row r="12978" spans="1:6">
      <c r="A12978">
        <v>2039</v>
      </c>
      <c r="B12978" t="s">
        <v>1047</v>
      </c>
      <c r="C12978" t="s">
        <v>1013</v>
      </c>
      <c r="D12978" t="s">
        <v>1017</v>
      </c>
      <c r="E12978" t="s">
        <v>1015</v>
      </c>
      <c r="F12978" s="86">
        <v>699493.34720388905</v>
      </c>
    </row>
    <row r="12979" spans="1:6">
      <c r="A12979">
        <v>2040</v>
      </c>
      <c r="B12979" t="s">
        <v>1047</v>
      </c>
      <c r="C12979" t="s">
        <v>1013</v>
      </c>
      <c r="D12979" t="s">
        <v>1017</v>
      </c>
      <c r="E12979" t="s">
        <v>1015</v>
      </c>
      <c r="F12979" s="86">
        <v>698005.46330575598</v>
      </c>
    </row>
    <row r="12980" spans="1:6">
      <c r="A12980">
        <v>2041</v>
      </c>
      <c r="B12980" t="s">
        <v>1047</v>
      </c>
      <c r="C12980" t="s">
        <v>1013</v>
      </c>
      <c r="D12980" t="s">
        <v>1017</v>
      </c>
      <c r="E12980" t="s">
        <v>1015</v>
      </c>
      <c r="F12980" s="86">
        <v>696575.13741616905</v>
      </c>
    </row>
    <row r="12981" spans="1:6">
      <c r="A12981">
        <v>2042</v>
      </c>
      <c r="B12981" t="s">
        <v>1047</v>
      </c>
      <c r="C12981" t="s">
        <v>1013</v>
      </c>
      <c r="D12981" t="s">
        <v>1017</v>
      </c>
      <c r="E12981" t="s">
        <v>1015</v>
      </c>
      <c r="F12981" s="86">
        <v>695091.15055966901</v>
      </c>
    </row>
    <row r="12982" spans="1:6">
      <c r="A12982">
        <v>2043</v>
      </c>
      <c r="B12982" t="s">
        <v>1047</v>
      </c>
      <c r="C12982" t="s">
        <v>1013</v>
      </c>
      <c r="D12982" t="s">
        <v>1017</v>
      </c>
      <c r="E12982" t="s">
        <v>1015</v>
      </c>
      <c r="F12982" s="86">
        <v>693710.62306029699</v>
      </c>
    </row>
    <row r="12983" spans="1:6">
      <c r="A12983">
        <v>2044</v>
      </c>
      <c r="B12983" t="s">
        <v>1047</v>
      </c>
      <c r="C12983" t="s">
        <v>1013</v>
      </c>
      <c r="D12983" t="s">
        <v>1017</v>
      </c>
      <c r="E12983" t="s">
        <v>1015</v>
      </c>
      <c r="F12983" s="86">
        <v>692292.37817843899</v>
      </c>
    </row>
    <row r="12984" spans="1:6">
      <c r="A12984">
        <v>2045</v>
      </c>
      <c r="B12984" t="s">
        <v>1047</v>
      </c>
      <c r="C12984" t="s">
        <v>1013</v>
      </c>
      <c r="D12984" t="s">
        <v>1017</v>
      </c>
      <c r="E12984" t="s">
        <v>1015</v>
      </c>
      <c r="F12984" s="86">
        <v>690840.80521745805</v>
      </c>
    </row>
    <row r="12985" spans="1:6">
      <c r="A12985">
        <v>2046</v>
      </c>
      <c r="B12985" t="s">
        <v>1047</v>
      </c>
      <c r="C12985" t="s">
        <v>1013</v>
      </c>
      <c r="D12985" t="s">
        <v>1017</v>
      </c>
      <c r="E12985" t="s">
        <v>1015</v>
      </c>
      <c r="F12985" s="86">
        <v>689508.86692616297</v>
      </c>
    </row>
    <row r="12986" spans="1:6">
      <c r="A12986">
        <v>2047</v>
      </c>
      <c r="B12986" t="s">
        <v>1047</v>
      </c>
      <c r="C12986" t="s">
        <v>1013</v>
      </c>
      <c r="D12986" t="s">
        <v>1017</v>
      </c>
      <c r="E12986" t="s">
        <v>1015</v>
      </c>
      <c r="F12986" s="86">
        <v>688000.10198189795</v>
      </c>
    </row>
    <row r="12987" spans="1:6">
      <c r="A12987">
        <v>2048</v>
      </c>
      <c r="B12987" t="s">
        <v>1047</v>
      </c>
      <c r="C12987" t="s">
        <v>1013</v>
      </c>
      <c r="D12987" t="s">
        <v>1017</v>
      </c>
      <c r="E12987" t="s">
        <v>1015</v>
      </c>
      <c r="F12987" s="86">
        <v>686450.98634436401</v>
      </c>
    </row>
    <row r="12988" spans="1:6">
      <c r="A12988">
        <v>2049</v>
      </c>
      <c r="B12988" t="s">
        <v>1047</v>
      </c>
      <c r="C12988" t="s">
        <v>1013</v>
      </c>
      <c r="D12988" t="s">
        <v>1017</v>
      </c>
      <c r="E12988" t="s">
        <v>1015</v>
      </c>
      <c r="F12988" s="86">
        <v>684858.13793377799</v>
      </c>
    </row>
    <row r="12989" spans="1:6">
      <c r="A12989">
        <v>2050</v>
      </c>
      <c r="B12989" t="s">
        <v>1047</v>
      </c>
      <c r="C12989" t="s">
        <v>1013</v>
      </c>
      <c r="D12989" t="s">
        <v>1017</v>
      </c>
      <c r="E12989" t="s">
        <v>1015</v>
      </c>
      <c r="F12989" s="86">
        <v>683292.78978164098</v>
      </c>
    </row>
    <row r="12990" spans="1:6">
      <c r="A12990">
        <v>2017</v>
      </c>
      <c r="B12990" t="s">
        <v>1048</v>
      </c>
      <c r="C12990" t="s">
        <v>1013</v>
      </c>
      <c r="D12990" t="s">
        <v>1017</v>
      </c>
      <c r="E12990" t="s">
        <v>1015</v>
      </c>
      <c r="F12990" s="86">
        <v>2640519.1584089198</v>
      </c>
    </row>
    <row r="12991" spans="1:6">
      <c r="A12991">
        <v>2018</v>
      </c>
      <c r="B12991" t="s">
        <v>1048</v>
      </c>
      <c r="C12991" t="s">
        <v>1013</v>
      </c>
      <c r="D12991" t="s">
        <v>1017</v>
      </c>
      <c r="E12991" t="s">
        <v>1015</v>
      </c>
      <c r="F12991" s="86">
        <v>2674311.5614730199</v>
      </c>
    </row>
    <row r="12992" spans="1:6">
      <c r="A12992">
        <v>2019</v>
      </c>
      <c r="B12992" t="s">
        <v>1048</v>
      </c>
      <c r="C12992" t="s">
        <v>1013</v>
      </c>
      <c r="D12992" t="s">
        <v>1017</v>
      </c>
      <c r="E12992" t="s">
        <v>1015</v>
      </c>
      <c r="F12992" s="86">
        <v>2707432.4020078499</v>
      </c>
    </row>
    <row r="12993" spans="1:6">
      <c r="A12993">
        <v>2020</v>
      </c>
      <c r="B12993" t="s">
        <v>1048</v>
      </c>
      <c r="C12993" t="s">
        <v>1013</v>
      </c>
      <c r="D12993" t="s">
        <v>1017</v>
      </c>
      <c r="E12993" t="s">
        <v>1015</v>
      </c>
      <c r="F12993" s="86">
        <v>2732921.1825233502</v>
      </c>
    </row>
    <row r="12994" spans="1:6">
      <c r="A12994">
        <v>2021</v>
      </c>
      <c r="B12994" t="s">
        <v>1048</v>
      </c>
      <c r="C12994" t="s">
        <v>1013</v>
      </c>
      <c r="D12994" t="s">
        <v>1017</v>
      </c>
      <c r="E12994" t="s">
        <v>1015</v>
      </c>
      <c r="F12994" s="86">
        <v>2758369.8947757701</v>
      </c>
    </row>
    <row r="12995" spans="1:6">
      <c r="A12995">
        <v>2022</v>
      </c>
      <c r="B12995" t="s">
        <v>1048</v>
      </c>
      <c r="C12995" t="s">
        <v>1013</v>
      </c>
      <c r="D12995" t="s">
        <v>1017</v>
      </c>
      <c r="E12995" t="s">
        <v>1015</v>
      </c>
      <c r="F12995" s="86">
        <v>2782610.6396013498</v>
      </c>
    </row>
    <row r="12996" spans="1:6">
      <c r="A12996">
        <v>2023</v>
      </c>
      <c r="B12996" t="s">
        <v>1048</v>
      </c>
      <c r="C12996" t="s">
        <v>1013</v>
      </c>
      <c r="D12996" t="s">
        <v>1017</v>
      </c>
      <c r="E12996" t="s">
        <v>1015</v>
      </c>
      <c r="F12996" s="86">
        <v>2805861.3918119902</v>
      </c>
    </row>
    <row r="12997" spans="1:6">
      <c r="A12997">
        <v>2024</v>
      </c>
      <c r="B12997" t="s">
        <v>1048</v>
      </c>
      <c r="C12997" t="s">
        <v>1013</v>
      </c>
      <c r="D12997" t="s">
        <v>1017</v>
      </c>
      <c r="E12997" t="s">
        <v>1015</v>
      </c>
      <c r="F12997" s="86">
        <v>2828088.41371063</v>
      </c>
    </row>
    <row r="12998" spans="1:6">
      <c r="A12998">
        <v>2025</v>
      </c>
      <c r="B12998" t="s">
        <v>1048</v>
      </c>
      <c r="C12998" t="s">
        <v>1013</v>
      </c>
      <c r="D12998" t="s">
        <v>1017</v>
      </c>
      <c r="E12998" t="s">
        <v>1015</v>
      </c>
      <c r="F12998" s="86">
        <v>2849345.8468002598</v>
      </c>
    </row>
    <row r="12999" spans="1:6">
      <c r="A12999">
        <v>2026</v>
      </c>
      <c r="B12999" t="s">
        <v>1048</v>
      </c>
      <c r="C12999" t="s">
        <v>1013</v>
      </c>
      <c r="D12999" t="s">
        <v>1017</v>
      </c>
      <c r="E12999" t="s">
        <v>1015</v>
      </c>
      <c r="F12999" s="86">
        <v>2870384.78004449</v>
      </c>
    </row>
    <row r="13000" spans="1:6">
      <c r="A13000">
        <v>2027</v>
      </c>
      <c r="B13000" t="s">
        <v>1048</v>
      </c>
      <c r="C13000" t="s">
        <v>1013</v>
      </c>
      <c r="D13000" t="s">
        <v>1017</v>
      </c>
      <c r="E13000" t="s">
        <v>1015</v>
      </c>
      <c r="F13000" s="86">
        <v>2890594.5687951501</v>
      </c>
    </row>
    <row r="13001" spans="1:6">
      <c r="A13001">
        <v>2028</v>
      </c>
      <c r="B13001" t="s">
        <v>1048</v>
      </c>
      <c r="C13001" t="s">
        <v>1013</v>
      </c>
      <c r="D13001" t="s">
        <v>1017</v>
      </c>
      <c r="E13001" t="s">
        <v>1015</v>
      </c>
      <c r="F13001" s="86">
        <v>2910118.7824696801</v>
      </c>
    </row>
    <row r="13002" spans="1:6">
      <c r="A13002">
        <v>2029</v>
      </c>
      <c r="B13002" t="s">
        <v>1048</v>
      </c>
      <c r="C13002" t="s">
        <v>1013</v>
      </c>
      <c r="D13002" t="s">
        <v>1017</v>
      </c>
      <c r="E13002" t="s">
        <v>1015</v>
      </c>
      <c r="F13002" s="86">
        <v>2928306.1980916499</v>
      </c>
    </row>
    <row r="13003" spans="1:6">
      <c r="A13003">
        <v>2030</v>
      </c>
      <c r="B13003" t="s">
        <v>1048</v>
      </c>
      <c r="C13003" t="s">
        <v>1013</v>
      </c>
      <c r="D13003" t="s">
        <v>1017</v>
      </c>
      <c r="E13003" t="s">
        <v>1015</v>
      </c>
      <c r="F13003" s="86">
        <v>2944853.45901882</v>
      </c>
    </row>
    <row r="13004" spans="1:6">
      <c r="A13004">
        <v>2031</v>
      </c>
      <c r="B13004" t="s">
        <v>1048</v>
      </c>
      <c r="C13004" t="s">
        <v>1013</v>
      </c>
      <c r="D13004" t="s">
        <v>1017</v>
      </c>
      <c r="E13004" t="s">
        <v>1015</v>
      </c>
      <c r="F13004" s="86">
        <v>2959568.7423670199</v>
      </c>
    </row>
    <row r="13005" spans="1:6">
      <c r="A13005">
        <v>2032</v>
      </c>
      <c r="B13005" t="s">
        <v>1048</v>
      </c>
      <c r="C13005" t="s">
        <v>1013</v>
      </c>
      <c r="D13005" t="s">
        <v>1017</v>
      </c>
      <c r="E13005" t="s">
        <v>1015</v>
      </c>
      <c r="F13005" s="86">
        <v>2971702.70671611</v>
      </c>
    </row>
    <row r="13006" spans="1:6">
      <c r="A13006">
        <v>2033</v>
      </c>
      <c r="B13006" t="s">
        <v>1048</v>
      </c>
      <c r="C13006" t="s">
        <v>1013</v>
      </c>
      <c r="D13006" t="s">
        <v>1017</v>
      </c>
      <c r="E13006" t="s">
        <v>1015</v>
      </c>
      <c r="F13006" s="86">
        <v>2981065.09222815</v>
      </c>
    </row>
    <row r="13007" spans="1:6">
      <c r="A13007">
        <v>2034</v>
      </c>
      <c r="B13007" t="s">
        <v>1048</v>
      </c>
      <c r="C13007" t="s">
        <v>1013</v>
      </c>
      <c r="D13007" t="s">
        <v>1017</v>
      </c>
      <c r="E13007" t="s">
        <v>1015</v>
      </c>
      <c r="F13007" s="86">
        <v>2987875.4959926899</v>
      </c>
    </row>
    <row r="13008" spans="1:6">
      <c r="A13008">
        <v>2035</v>
      </c>
      <c r="B13008" t="s">
        <v>1048</v>
      </c>
      <c r="C13008" t="s">
        <v>1013</v>
      </c>
      <c r="D13008" t="s">
        <v>1017</v>
      </c>
      <c r="E13008" t="s">
        <v>1015</v>
      </c>
      <c r="F13008" s="86">
        <v>2992422.2247679699</v>
      </c>
    </row>
    <row r="13009" spans="1:6">
      <c r="A13009">
        <v>2036</v>
      </c>
      <c r="B13009" t="s">
        <v>1048</v>
      </c>
      <c r="C13009" t="s">
        <v>1013</v>
      </c>
      <c r="D13009" t="s">
        <v>1017</v>
      </c>
      <c r="E13009" t="s">
        <v>1015</v>
      </c>
      <c r="F13009" s="86">
        <v>2995000.8086258499</v>
      </c>
    </row>
    <row r="13010" spans="1:6">
      <c r="A13010">
        <v>2037</v>
      </c>
      <c r="B13010" t="s">
        <v>1048</v>
      </c>
      <c r="C13010" t="s">
        <v>1013</v>
      </c>
      <c r="D13010" t="s">
        <v>1017</v>
      </c>
      <c r="E13010" t="s">
        <v>1015</v>
      </c>
      <c r="F13010" s="86">
        <v>2995585.6522706999</v>
      </c>
    </row>
    <row r="13011" spans="1:6">
      <c r="A13011">
        <v>2038</v>
      </c>
      <c r="B13011" t="s">
        <v>1048</v>
      </c>
      <c r="C13011" t="s">
        <v>1013</v>
      </c>
      <c r="D13011" t="s">
        <v>1017</v>
      </c>
      <c r="E13011" t="s">
        <v>1015</v>
      </c>
      <c r="F13011" s="86">
        <v>2995540.1349542402</v>
      </c>
    </row>
    <row r="13012" spans="1:6">
      <c r="A13012">
        <v>2039</v>
      </c>
      <c r="B13012" t="s">
        <v>1048</v>
      </c>
      <c r="C13012" t="s">
        <v>1013</v>
      </c>
      <c r="D13012" t="s">
        <v>1017</v>
      </c>
      <c r="E13012" t="s">
        <v>1015</v>
      </c>
      <c r="F13012" s="86">
        <v>2994248.02588491</v>
      </c>
    </row>
    <row r="13013" spans="1:6">
      <c r="A13013">
        <v>2040</v>
      </c>
      <c r="B13013" t="s">
        <v>1048</v>
      </c>
      <c r="C13013" t="s">
        <v>1013</v>
      </c>
      <c r="D13013" t="s">
        <v>1017</v>
      </c>
      <c r="E13013" t="s">
        <v>1015</v>
      </c>
      <c r="F13013" s="86">
        <v>2992655.64895275</v>
      </c>
    </row>
    <row r="13014" spans="1:6">
      <c r="A13014">
        <v>2041</v>
      </c>
      <c r="B13014" t="s">
        <v>1048</v>
      </c>
      <c r="C13014" t="s">
        <v>1013</v>
      </c>
      <c r="D13014" t="s">
        <v>1017</v>
      </c>
      <c r="E13014" t="s">
        <v>1015</v>
      </c>
      <c r="F13014" s="86">
        <v>2991023.5293351701</v>
      </c>
    </row>
    <row r="13015" spans="1:6">
      <c r="A13015">
        <v>2042</v>
      </c>
      <c r="B13015" t="s">
        <v>1048</v>
      </c>
      <c r="C13015" t="s">
        <v>1013</v>
      </c>
      <c r="D13015" t="s">
        <v>1017</v>
      </c>
      <c r="E13015" t="s">
        <v>1015</v>
      </c>
      <c r="F13015" s="86">
        <v>2988931.8434138098</v>
      </c>
    </row>
    <row r="13016" spans="1:6">
      <c r="A13016">
        <v>2043</v>
      </c>
      <c r="B13016" t="s">
        <v>1048</v>
      </c>
      <c r="C13016" t="s">
        <v>1013</v>
      </c>
      <c r="D13016" t="s">
        <v>1017</v>
      </c>
      <c r="E13016" t="s">
        <v>1015</v>
      </c>
      <c r="F13016" s="86">
        <v>2986980.53570185</v>
      </c>
    </row>
    <row r="13017" spans="1:6">
      <c r="A13017">
        <v>2044</v>
      </c>
      <c r="B13017" t="s">
        <v>1048</v>
      </c>
      <c r="C13017" t="s">
        <v>1013</v>
      </c>
      <c r="D13017" t="s">
        <v>1017</v>
      </c>
      <c r="E13017" t="s">
        <v>1015</v>
      </c>
      <c r="F13017" s="86">
        <v>2985048.1656793398</v>
      </c>
    </row>
    <row r="13018" spans="1:6">
      <c r="A13018">
        <v>2045</v>
      </c>
      <c r="B13018" t="s">
        <v>1048</v>
      </c>
      <c r="C13018" t="s">
        <v>1013</v>
      </c>
      <c r="D13018" t="s">
        <v>1017</v>
      </c>
      <c r="E13018" t="s">
        <v>1015</v>
      </c>
      <c r="F13018" s="86">
        <v>2983194.7938720901</v>
      </c>
    </row>
    <row r="13019" spans="1:6">
      <c r="A13019">
        <v>2046</v>
      </c>
      <c r="B13019" t="s">
        <v>1048</v>
      </c>
      <c r="C13019" t="s">
        <v>1013</v>
      </c>
      <c r="D13019" t="s">
        <v>1017</v>
      </c>
      <c r="E13019" t="s">
        <v>1015</v>
      </c>
      <c r="F13019" s="86">
        <v>2981297.5876215599</v>
      </c>
    </row>
    <row r="13020" spans="1:6">
      <c r="A13020">
        <v>2047</v>
      </c>
      <c r="B13020" t="s">
        <v>1048</v>
      </c>
      <c r="C13020" t="s">
        <v>1013</v>
      </c>
      <c r="D13020" t="s">
        <v>1017</v>
      </c>
      <c r="E13020" t="s">
        <v>1015</v>
      </c>
      <c r="F13020" s="86">
        <v>2979332.4642952499</v>
      </c>
    </row>
    <row r="13021" spans="1:6">
      <c r="A13021">
        <v>2048</v>
      </c>
      <c r="B13021" t="s">
        <v>1048</v>
      </c>
      <c r="C13021" t="s">
        <v>1013</v>
      </c>
      <c r="D13021" t="s">
        <v>1017</v>
      </c>
      <c r="E13021" t="s">
        <v>1015</v>
      </c>
      <c r="F13021" s="86">
        <v>2977285.9560978701</v>
      </c>
    </row>
    <row r="13022" spans="1:6">
      <c r="A13022">
        <v>2049</v>
      </c>
      <c r="B13022" t="s">
        <v>1048</v>
      </c>
      <c r="C13022" t="s">
        <v>1013</v>
      </c>
      <c r="D13022" t="s">
        <v>1017</v>
      </c>
      <c r="E13022" t="s">
        <v>1015</v>
      </c>
      <c r="F13022" s="86">
        <v>2975035.9812000198</v>
      </c>
    </row>
    <row r="13023" spans="1:6">
      <c r="A13023">
        <v>2050</v>
      </c>
      <c r="B13023" t="s">
        <v>1048</v>
      </c>
      <c r="C13023" t="s">
        <v>1013</v>
      </c>
      <c r="D13023" t="s">
        <v>1017</v>
      </c>
      <c r="E13023" t="s">
        <v>1015</v>
      </c>
      <c r="F13023" s="86">
        <v>2972467.9060624</v>
      </c>
    </row>
    <row r="13024" spans="1:6">
      <c r="A13024">
        <v>2017</v>
      </c>
      <c r="B13024" t="s">
        <v>1049</v>
      </c>
      <c r="C13024" t="s">
        <v>1013</v>
      </c>
      <c r="D13024" t="s">
        <v>1017</v>
      </c>
      <c r="E13024" t="s">
        <v>1015</v>
      </c>
      <c r="F13024" s="86">
        <v>489690.03779988497</v>
      </c>
    </row>
    <row r="13025" spans="1:6">
      <c r="A13025">
        <v>2018</v>
      </c>
      <c r="B13025" t="s">
        <v>1049</v>
      </c>
      <c r="C13025" t="s">
        <v>1013</v>
      </c>
      <c r="D13025" t="s">
        <v>1017</v>
      </c>
      <c r="E13025" t="s">
        <v>1015</v>
      </c>
      <c r="F13025" s="86">
        <v>497412.33814874099</v>
      </c>
    </row>
    <row r="13026" spans="1:6">
      <c r="A13026">
        <v>2019</v>
      </c>
      <c r="B13026" t="s">
        <v>1049</v>
      </c>
      <c r="C13026" t="s">
        <v>1013</v>
      </c>
      <c r="D13026" t="s">
        <v>1017</v>
      </c>
      <c r="E13026" t="s">
        <v>1015</v>
      </c>
      <c r="F13026" s="86">
        <v>504549.64438384498</v>
      </c>
    </row>
    <row r="13027" spans="1:6">
      <c r="A13027">
        <v>2020</v>
      </c>
      <c r="B13027" t="s">
        <v>1049</v>
      </c>
      <c r="C13027" t="s">
        <v>1013</v>
      </c>
      <c r="D13027" t="s">
        <v>1017</v>
      </c>
      <c r="E13027" t="s">
        <v>1015</v>
      </c>
      <c r="F13027" s="86">
        <v>510930.865401391</v>
      </c>
    </row>
    <row r="13028" spans="1:6">
      <c r="A13028">
        <v>2021</v>
      </c>
      <c r="B13028" t="s">
        <v>1049</v>
      </c>
      <c r="C13028" t="s">
        <v>1013</v>
      </c>
      <c r="D13028" t="s">
        <v>1017</v>
      </c>
      <c r="E13028" t="s">
        <v>1015</v>
      </c>
      <c r="F13028" s="86">
        <v>516886.63403646898</v>
      </c>
    </row>
    <row r="13029" spans="1:6">
      <c r="A13029">
        <v>2022</v>
      </c>
      <c r="B13029" t="s">
        <v>1049</v>
      </c>
      <c r="C13029" t="s">
        <v>1013</v>
      </c>
      <c r="D13029" t="s">
        <v>1017</v>
      </c>
      <c r="E13029" t="s">
        <v>1015</v>
      </c>
      <c r="F13029" s="86">
        <v>522451.26123853901</v>
      </c>
    </row>
    <row r="13030" spans="1:6">
      <c r="A13030">
        <v>2023</v>
      </c>
      <c r="B13030" t="s">
        <v>1049</v>
      </c>
      <c r="C13030" t="s">
        <v>1013</v>
      </c>
      <c r="D13030" t="s">
        <v>1017</v>
      </c>
      <c r="E13030" t="s">
        <v>1015</v>
      </c>
      <c r="F13030" s="86">
        <v>527561.24172375002</v>
      </c>
    </row>
    <row r="13031" spans="1:6">
      <c r="A13031">
        <v>2024</v>
      </c>
      <c r="B13031" t="s">
        <v>1049</v>
      </c>
      <c r="C13031" t="s">
        <v>1013</v>
      </c>
      <c r="D13031" t="s">
        <v>1017</v>
      </c>
      <c r="E13031" t="s">
        <v>1015</v>
      </c>
      <c r="F13031" s="86">
        <v>532315.52223983698</v>
      </c>
    </row>
    <row r="13032" spans="1:6">
      <c r="A13032">
        <v>2025</v>
      </c>
      <c r="B13032" t="s">
        <v>1049</v>
      </c>
      <c r="C13032" t="s">
        <v>1013</v>
      </c>
      <c r="D13032" t="s">
        <v>1017</v>
      </c>
      <c r="E13032" t="s">
        <v>1015</v>
      </c>
      <c r="F13032" s="86">
        <v>536683.58482018101</v>
      </c>
    </row>
    <row r="13033" spans="1:6">
      <c r="A13033">
        <v>2026</v>
      </c>
      <c r="B13033" t="s">
        <v>1049</v>
      </c>
      <c r="C13033" t="s">
        <v>1013</v>
      </c>
      <c r="D13033" t="s">
        <v>1017</v>
      </c>
      <c r="E13033" t="s">
        <v>1015</v>
      </c>
      <c r="F13033" s="86">
        <v>540799.74173196696</v>
      </c>
    </row>
    <row r="13034" spans="1:6">
      <c r="A13034">
        <v>2027</v>
      </c>
      <c r="B13034" t="s">
        <v>1049</v>
      </c>
      <c r="C13034" t="s">
        <v>1013</v>
      </c>
      <c r="D13034" t="s">
        <v>1017</v>
      </c>
      <c r="E13034" t="s">
        <v>1015</v>
      </c>
      <c r="F13034" s="86">
        <v>544671.06932373496</v>
      </c>
    </row>
    <row r="13035" spans="1:6">
      <c r="A13035">
        <v>2028</v>
      </c>
      <c r="B13035" t="s">
        <v>1049</v>
      </c>
      <c r="C13035" t="s">
        <v>1013</v>
      </c>
      <c r="D13035" t="s">
        <v>1017</v>
      </c>
      <c r="E13035" t="s">
        <v>1015</v>
      </c>
      <c r="F13035" s="86">
        <v>548303.82257512305</v>
      </c>
    </row>
    <row r="13036" spans="1:6">
      <c r="A13036">
        <v>2029</v>
      </c>
      <c r="B13036" t="s">
        <v>1049</v>
      </c>
      <c r="C13036" t="s">
        <v>1013</v>
      </c>
      <c r="D13036" t="s">
        <v>1017</v>
      </c>
      <c r="E13036" t="s">
        <v>1015</v>
      </c>
      <c r="F13036" s="86">
        <v>551722.24103306595</v>
      </c>
    </row>
    <row r="13037" spans="1:6">
      <c r="A13037">
        <v>2030</v>
      </c>
      <c r="B13037" t="s">
        <v>1049</v>
      </c>
      <c r="C13037" t="s">
        <v>1013</v>
      </c>
      <c r="D13037" t="s">
        <v>1017</v>
      </c>
      <c r="E13037" t="s">
        <v>1015</v>
      </c>
      <c r="F13037" s="86">
        <v>554705.337545897</v>
      </c>
    </row>
    <row r="13038" spans="1:6">
      <c r="A13038">
        <v>2031</v>
      </c>
      <c r="B13038" t="s">
        <v>1049</v>
      </c>
      <c r="C13038" t="s">
        <v>1013</v>
      </c>
      <c r="D13038" t="s">
        <v>1017</v>
      </c>
      <c r="E13038" t="s">
        <v>1015</v>
      </c>
      <c r="F13038" s="86">
        <v>557290.50901639694</v>
      </c>
    </row>
    <row r="13039" spans="1:6">
      <c r="A13039">
        <v>2032</v>
      </c>
      <c r="B13039" t="s">
        <v>1049</v>
      </c>
      <c r="C13039" t="s">
        <v>1013</v>
      </c>
      <c r="D13039" t="s">
        <v>1017</v>
      </c>
      <c r="E13039" t="s">
        <v>1015</v>
      </c>
      <c r="F13039" s="86">
        <v>559337.31929279701</v>
      </c>
    </row>
    <row r="13040" spans="1:6">
      <c r="A13040">
        <v>2033</v>
      </c>
      <c r="B13040" t="s">
        <v>1049</v>
      </c>
      <c r="C13040" t="s">
        <v>1013</v>
      </c>
      <c r="D13040" t="s">
        <v>1017</v>
      </c>
      <c r="E13040" t="s">
        <v>1015</v>
      </c>
      <c r="F13040" s="86">
        <v>560906.915690411</v>
      </c>
    </row>
    <row r="13041" spans="1:6">
      <c r="A13041">
        <v>2034</v>
      </c>
      <c r="B13041" t="s">
        <v>1049</v>
      </c>
      <c r="C13041" t="s">
        <v>1013</v>
      </c>
      <c r="D13041" t="s">
        <v>1017</v>
      </c>
      <c r="E13041" t="s">
        <v>1015</v>
      </c>
      <c r="F13041" s="86">
        <v>562018.56134159199</v>
      </c>
    </row>
    <row r="13042" spans="1:6">
      <c r="A13042">
        <v>2035</v>
      </c>
      <c r="B13042" t="s">
        <v>1049</v>
      </c>
      <c r="C13042" t="s">
        <v>1013</v>
      </c>
      <c r="D13042" t="s">
        <v>1017</v>
      </c>
      <c r="E13042" t="s">
        <v>1015</v>
      </c>
      <c r="F13042" s="86">
        <v>562564.47572163201</v>
      </c>
    </row>
    <row r="13043" spans="1:6">
      <c r="A13043">
        <v>2036</v>
      </c>
      <c r="B13043" t="s">
        <v>1049</v>
      </c>
      <c r="C13043" t="s">
        <v>1013</v>
      </c>
      <c r="D13043" t="s">
        <v>1017</v>
      </c>
      <c r="E13043" t="s">
        <v>1015</v>
      </c>
      <c r="F13043" s="86">
        <v>562760.33075647894</v>
      </c>
    </row>
    <row r="13044" spans="1:6">
      <c r="A13044">
        <v>2037</v>
      </c>
      <c r="B13044" t="s">
        <v>1049</v>
      </c>
      <c r="C13044" t="s">
        <v>1013</v>
      </c>
      <c r="D13044" t="s">
        <v>1017</v>
      </c>
      <c r="E13044" t="s">
        <v>1015</v>
      </c>
      <c r="F13044" s="86">
        <v>562581.57306053501</v>
      </c>
    </row>
    <row r="13045" spans="1:6">
      <c r="A13045">
        <v>2038</v>
      </c>
      <c r="B13045" t="s">
        <v>1049</v>
      </c>
      <c r="C13045" t="s">
        <v>1013</v>
      </c>
      <c r="D13045" t="s">
        <v>1017</v>
      </c>
      <c r="E13045" t="s">
        <v>1015</v>
      </c>
      <c r="F13045" s="86">
        <v>562213.77350829495</v>
      </c>
    </row>
    <row r="13046" spans="1:6">
      <c r="A13046">
        <v>2039</v>
      </c>
      <c r="B13046" t="s">
        <v>1049</v>
      </c>
      <c r="C13046" t="s">
        <v>1013</v>
      </c>
      <c r="D13046" t="s">
        <v>1017</v>
      </c>
      <c r="E13046" t="s">
        <v>1015</v>
      </c>
      <c r="F13046" s="86">
        <v>561620.37919633195</v>
      </c>
    </row>
    <row r="13047" spans="1:6">
      <c r="A13047">
        <v>2040</v>
      </c>
      <c r="B13047" t="s">
        <v>1049</v>
      </c>
      <c r="C13047" t="s">
        <v>1013</v>
      </c>
      <c r="D13047" t="s">
        <v>1017</v>
      </c>
      <c r="E13047" t="s">
        <v>1015</v>
      </c>
      <c r="F13047" s="86">
        <v>560971.51930593199</v>
      </c>
    </row>
    <row r="13048" spans="1:6">
      <c r="A13048">
        <v>2041</v>
      </c>
      <c r="B13048" t="s">
        <v>1049</v>
      </c>
      <c r="C13048" t="s">
        <v>1013</v>
      </c>
      <c r="D13048" t="s">
        <v>1017</v>
      </c>
      <c r="E13048" t="s">
        <v>1015</v>
      </c>
      <c r="F13048" s="86">
        <v>560400.07916131301</v>
      </c>
    </row>
    <row r="13049" spans="1:6">
      <c r="A13049">
        <v>2042</v>
      </c>
      <c r="B13049" t="s">
        <v>1049</v>
      </c>
      <c r="C13049" t="s">
        <v>1013</v>
      </c>
      <c r="D13049" t="s">
        <v>1017</v>
      </c>
      <c r="E13049" t="s">
        <v>1015</v>
      </c>
      <c r="F13049" s="86">
        <v>560017.09287513397</v>
      </c>
    </row>
    <row r="13050" spans="1:6">
      <c r="A13050">
        <v>2043</v>
      </c>
      <c r="B13050" t="s">
        <v>1049</v>
      </c>
      <c r="C13050" t="s">
        <v>1013</v>
      </c>
      <c r="D13050" t="s">
        <v>1017</v>
      </c>
      <c r="E13050" t="s">
        <v>1015</v>
      </c>
      <c r="F13050" s="86">
        <v>559735.28420032095</v>
      </c>
    </row>
    <row r="13051" spans="1:6">
      <c r="A13051">
        <v>2044</v>
      </c>
      <c r="B13051" t="s">
        <v>1049</v>
      </c>
      <c r="C13051" t="s">
        <v>1013</v>
      </c>
      <c r="D13051" t="s">
        <v>1017</v>
      </c>
      <c r="E13051" t="s">
        <v>1015</v>
      </c>
      <c r="F13051" s="86">
        <v>559674.90381301194</v>
      </c>
    </row>
    <row r="13052" spans="1:6">
      <c r="A13052">
        <v>2045</v>
      </c>
      <c r="B13052" t="s">
        <v>1049</v>
      </c>
      <c r="C13052" t="s">
        <v>1013</v>
      </c>
      <c r="D13052" t="s">
        <v>1017</v>
      </c>
      <c r="E13052" t="s">
        <v>1015</v>
      </c>
      <c r="F13052" s="86">
        <v>559777.412601121</v>
      </c>
    </row>
    <row r="13053" spans="1:6">
      <c r="A13053">
        <v>2046</v>
      </c>
      <c r="B13053" t="s">
        <v>1049</v>
      </c>
      <c r="C13053" t="s">
        <v>1013</v>
      </c>
      <c r="D13053" t="s">
        <v>1017</v>
      </c>
      <c r="E13053" t="s">
        <v>1015</v>
      </c>
      <c r="F13053" s="86">
        <v>560005.59918614395</v>
      </c>
    </row>
    <row r="13054" spans="1:6">
      <c r="A13054">
        <v>2047</v>
      </c>
      <c r="B13054" t="s">
        <v>1049</v>
      </c>
      <c r="C13054" t="s">
        <v>1013</v>
      </c>
      <c r="D13054" t="s">
        <v>1017</v>
      </c>
      <c r="E13054" t="s">
        <v>1015</v>
      </c>
      <c r="F13054" s="86">
        <v>560385.68231775099</v>
      </c>
    </row>
    <row r="13055" spans="1:6">
      <c r="A13055">
        <v>2048</v>
      </c>
      <c r="B13055" t="s">
        <v>1049</v>
      </c>
      <c r="C13055" t="s">
        <v>1013</v>
      </c>
      <c r="D13055" t="s">
        <v>1017</v>
      </c>
      <c r="E13055" t="s">
        <v>1015</v>
      </c>
      <c r="F13055" s="86">
        <v>560848.30812678603</v>
      </c>
    </row>
    <row r="13056" spans="1:6">
      <c r="A13056">
        <v>2049</v>
      </c>
      <c r="B13056" t="s">
        <v>1049</v>
      </c>
      <c r="C13056" t="s">
        <v>1013</v>
      </c>
      <c r="D13056" t="s">
        <v>1017</v>
      </c>
      <c r="E13056" t="s">
        <v>1015</v>
      </c>
      <c r="F13056" s="86">
        <v>561497.00388022198</v>
      </c>
    </row>
    <row r="13057" spans="1:6">
      <c r="A13057">
        <v>2050</v>
      </c>
      <c r="B13057" t="s">
        <v>1049</v>
      </c>
      <c r="C13057" t="s">
        <v>1013</v>
      </c>
      <c r="D13057" t="s">
        <v>1017</v>
      </c>
      <c r="E13057" t="s">
        <v>1015</v>
      </c>
      <c r="F13057" s="86">
        <v>562271.06647486496</v>
      </c>
    </row>
    <row r="13058" spans="1:6">
      <c r="A13058">
        <v>2017</v>
      </c>
      <c r="B13058" t="s">
        <v>1050</v>
      </c>
      <c r="C13058" t="s">
        <v>1013</v>
      </c>
      <c r="D13058" t="s">
        <v>1017</v>
      </c>
      <c r="E13058" t="s">
        <v>1015</v>
      </c>
      <c r="F13058" s="86">
        <v>839425.53565045795</v>
      </c>
    </row>
    <row r="13059" spans="1:6">
      <c r="A13059">
        <v>2018</v>
      </c>
      <c r="B13059" t="s">
        <v>1050</v>
      </c>
      <c r="C13059" t="s">
        <v>1013</v>
      </c>
      <c r="D13059" t="s">
        <v>1017</v>
      </c>
      <c r="E13059" t="s">
        <v>1015</v>
      </c>
      <c r="F13059" s="86">
        <v>841042.91767963697</v>
      </c>
    </row>
    <row r="13060" spans="1:6">
      <c r="A13060">
        <v>2019</v>
      </c>
      <c r="B13060" t="s">
        <v>1050</v>
      </c>
      <c r="C13060" t="s">
        <v>1013</v>
      </c>
      <c r="D13060" t="s">
        <v>1017</v>
      </c>
      <c r="E13060" t="s">
        <v>1015</v>
      </c>
      <c r="F13060" s="86">
        <v>842722.20934096305</v>
      </c>
    </row>
    <row r="13061" spans="1:6">
      <c r="A13061">
        <v>2020</v>
      </c>
      <c r="B13061" t="s">
        <v>1050</v>
      </c>
      <c r="C13061" t="s">
        <v>1013</v>
      </c>
      <c r="D13061" t="s">
        <v>1017</v>
      </c>
      <c r="E13061" t="s">
        <v>1015</v>
      </c>
      <c r="F13061" s="86">
        <v>842472.81495699403</v>
      </c>
    </row>
    <row r="13062" spans="1:6">
      <c r="A13062">
        <v>2021</v>
      </c>
      <c r="B13062" t="s">
        <v>1050</v>
      </c>
      <c r="C13062" t="s">
        <v>1013</v>
      </c>
      <c r="D13062" t="s">
        <v>1017</v>
      </c>
      <c r="E13062" t="s">
        <v>1015</v>
      </c>
      <c r="F13062" s="86">
        <v>842286.21801458998</v>
      </c>
    </row>
    <row r="13063" spans="1:6">
      <c r="A13063">
        <v>2022</v>
      </c>
      <c r="B13063" t="s">
        <v>1050</v>
      </c>
      <c r="C13063" t="s">
        <v>1013</v>
      </c>
      <c r="D13063" t="s">
        <v>1017</v>
      </c>
      <c r="E13063" t="s">
        <v>1015</v>
      </c>
      <c r="F13063" s="86">
        <v>841868.35604264599</v>
      </c>
    </row>
    <row r="13064" spans="1:6">
      <c r="A13064">
        <v>2023</v>
      </c>
      <c r="B13064" t="s">
        <v>1050</v>
      </c>
      <c r="C13064" t="s">
        <v>1013</v>
      </c>
      <c r="D13064" t="s">
        <v>1017</v>
      </c>
      <c r="E13064" t="s">
        <v>1015</v>
      </c>
      <c r="F13064" s="86">
        <v>841323.23565715202</v>
      </c>
    </row>
    <row r="13065" spans="1:6">
      <c r="A13065">
        <v>2024</v>
      </c>
      <c r="B13065" t="s">
        <v>1050</v>
      </c>
      <c r="C13065" t="s">
        <v>1013</v>
      </c>
      <c r="D13065" t="s">
        <v>1017</v>
      </c>
      <c r="E13065" t="s">
        <v>1015</v>
      </c>
      <c r="F13065" s="86">
        <v>840703.84892093996</v>
      </c>
    </row>
    <row r="13066" spans="1:6">
      <c r="A13066">
        <v>2025</v>
      </c>
      <c r="B13066" t="s">
        <v>1050</v>
      </c>
      <c r="C13066" t="s">
        <v>1013</v>
      </c>
      <c r="D13066" t="s">
        <v>1017</v>
      </c>
      <c r="E13066" t="s">
        <v>1015</v>
      </c>
      <c r="F13066" s="86">
        <v>840106.56499479106</v>
      </c>
    </row>
    <row r="13067" spans="1:6">
      <c r="A13067">
        <v>2026</v>
      </c>
      <c r="B13067" t="s">
        <v>1050</v>
      </c>
      <c r="C13067" t="s">
        <v>1013</v>
      </c>
      <c r="D13067" t="s">
        <v>1017</v>
      </c>
      <c r="E13067" t="s">
        <v>1015</v>
      </c>
      <c r="F13067" s="86">
        <v>839839.942620783</v>
      </c>
    </row>
    <row r="13068" spans="1:6">
      <c r="A13068">
        <v>2027</v>
      </c>
      <c r="B13068" t="s">
        <v>1050</v>
      </c>
      <c r="C13068" t="s">
        <v>1013</v>
      </c>
      <c r="D13068" t="s">
        <v>1017</v>
      </c>
      <c r="E13068" t="s">
        <v>1015</v>
      </c>
      <c r="F13068" s="86">
        <v>839851.76998321898</v>
      </c>
    </row>
    <row r="13069" spans="1:6">
      <c r="A13069">
        <v>2028</v>
      </c>
      <c r="B13069" t="s">
        <v>1050</v>
      </c>
      <c r="C13069" t="s">
        <v>1013</v>
      </c>
      <c r="D13069" t="s">
        <v>1017</v>
      </c>
      <c r="E13069" t="s">
        <v>1015</v>
      </c>
      <c r="F13069" s="86">
        <v>840308.88326905796</v>
      </c>
    </row>
    <row r="13070" spans="1:6">
      <c r="A13070">
        <v>2029</v>
      </c>
      <c r="B13070" t="s">
        <v>1050</v>
      </c>
      <c r="C13070" t="s">
        <v>1013</v>
      </c>
      <c r="D13070" t="s">
        <v>1017</v>
      </c>
      <c r="E13070" t="s">
        <v>1015</v>
      </c>
      <c r="F13070" s="86">
        <v>841156.80490024504</v>
      </c>
    </row>
    <row r="13071" spans="1:6">
      <c r="A13071">
        <v>2030</v>
      </c>
      <c r="B13071" t="s">
        <v>1050</v>
      </c>
      <c r="C13071" t="s">
        <v>1013</v>
      </c>
      <c r="D13071" t="s">
        <v>1017</v>
      </c>
      <c r="E13071" t="s">
        <v>1015</v>
      </c>
      <c r="F13071" s="86">
        <v>842411.91183219105</v>
      </c>
    </row>
    <row r="13072" spans="1:6">
      <c r="A13072">
        <v>2031</v>
      </c>
      <c r="B13072" t="s">
        <v>1050</v>
      </c>
      <c r="C13072" t="s">
        <v>1013</v>
      </c>
      <c r="D13072" t="s">
        <v>1017</v>
      </c>
      <c r="E13072" t="s">
        <v>1015</v>
      </c>
      <c r="F13072" s="86">
        <v>844060.25898281694</v>
      </c>
    </row>
    <row r="13073" spans="1:6">
      <c r="A13073">
        <v>2032</v>
      </c>
      <c r="B13073" t="s">
        <v>1050</v>
      </c>
      <c r="C13073" t="s">
        <v>1013</v>
      </c>
      <c r="D13073" t="s">
        <v>1017</v>
      </c>
      <c r="E13073" t="s">
        <v>1015</v>
      </c>
      <c r="F13073" s="86">
        <v>845898.51797424396</v>
      </c>
    </row>
    <row r="13074" spans="1:6">
      <c r="A13074">
        <v>2033</v>
      </c>
      <c r="B13074" t="s">
        <v>1050</v>
      </c>
      <c r="C13074" t="s">
        <v>1013</v>
      </c>
      <c r="D13074" t="s">
        <v>1017</v>
      </c>
      <c r="E13074" t="s">
        <v>1015</v>
      </c>
      <c r="F13074" s="86">
        <v>847811.15060828801</v>
      </c>
    </row>
    <row r="13075" spans="1:6">
      <c r="A13075">
        <v>2034</v>
      </c>
      <c r="B13075" t="s">
        <v>1050</v>
      </c>
      <c r="C13075" t="s">
        <v>1013</v>
      </c>
      <c r="D13075" t="s">
        <v>1017</v>
      </c>
      <c r="E13075" t="s">
        <v>1015</v>
      </c>
      <c r="F13075" s="86">
        <v>849730.09908325505</v>
      </c>
    </row>
    <row r="13076" spans="1:6">
      <c r="A13076">
        <v>2035</v>
      </c>
      <c r="B13076" t="s">
        <v>1050</v>
      </c>
      <c r="C13076" t="s">
        <v>1013</v>
      </c>
      <c r="D13076" t="s">
        <v>1017</v>
      </c>
      <c r="E13076" t="s">
        <v>1015</v>
      </c>
      <c r="F13076" s="86">
        <v>851556.49190580705</v>
      </c>
    </row>
    <row r="13077" spans="1:6">
      <c r="A13077">
        <v>2036</v>
      </c>
      <c r="B13077" t="s">
        <v>1050</v>
      </c>
      <c r="C13077" t="s">
        <v>1013</v>
      </c>
      <c r="D13077" t="s">
        <v>1017</v>
      </c>
      <c r="E13077" t="s">
        <v>1015</v>
      </c>
      <c r="F13077" s="86">
        <v>853177.62543854199</v>
      </c>
    </row>
    <row r="13078" spans="1:6">
      <c r="A13078">
        <v>2037</v>
      </c>
      <c r="B13078" t="s">
        <v>1050</v>
      </c>
      <c r="C13078" t="s">
        <v>1013</v>
      </c>
      <c r="D13078" t="s">
        <v>1017</v>
      </c>
      <c r="E13078" t="s">
        <v>1015</v>
      </c>
      <c r="F13078" s="86">
        <v>854404.45499829506</v>
      </c>
    </row>
    <row r="13079" spans="1:6">
      <c r="A13079">
        <v>2038</v>
      </c>
      <c r="B13079" t="s">
        <v>1050</v>
      </c>
      <c r="C13079" t="s">
        <v>1013</v>
      </c>
      <c r="D13079" t="s">
        <v>1017</v>
      </c>
      <c r="E13079" t="s">
        <v>1015</v>
      </c>
      <c r="F13079" s="86">
        <v>855478.40337804297</v>
      </c>
    </row>
    <row r="13080" spans="1:6">
      <c r="A13080">
        <v>2039</v>
      </c>
      <c r="B13080" t="s">
        <v>1050</v>
      </c>
      <c r="C13080" t="s">
        <v>1013</v>
      </c>
      <c r="D13080" t="s">
        <v>1017</v>
      </c>
      <c r="E13080" t="s">
        <v>1015</v>
      </c>
      <c r="F13080" s="86">
        <v>856143.73282421904</v>
      </c>
    </row>
    <row r="13081" spans="1:6">
      <c r="A13081">
        <v>2040</v>
      </c>
      <c r="B13081" t="s">
        <v>1050</v>
      </c>
      <c r="C13081" t="s">
        <v>1013</v>
      </c>
      <c r="D13081" t="s">
        <v>1017</v>
      </c>
      <c r="E13081" t="s">
        <v>1015</v>
      </c>
      <c r="F13081" s="86">
        <v>856631.01363857102</v>
      </c>
    </row>
    <row r="13082" spans="1:6">
      <c r="A13082">
        <v>2041</v>
      </c>
      <c r="B13082" t="s">
        <v>1050</v>
      </c>
      <c r="C13082" t="s">
        <v>1013</v>
      </c>
      <c r="D13082" t="s">
        <v>1017</v>
      </c>
      <c r="E13082" t="s">
        <v>1015</v>
      </c>
      <c r="F13082" s="86">
        <v>857004.25091755204</v>
      </c>
    </row>
    <row r="13083" spans="1:6">
      <c r="A13083">
        <v>2042</v>
      </c>
      <c r="B13083" t="s">
        <v>1050</v>
      </c>
      <c r="C13083" t="s">
        <v>1013</v>
      </c>
      <c r="D13083" t="s">
        <v>1017</v>
      </c>
      <c r="E13083" t="s">
        <v>1015</v>
      </c>
      <c r="F13083" s="86">
        <v>857166.08830045897</v>
      </c>
    </row>
    <row r="13084" spans="1:6">
      <c r="A13084">
        <v>2043</v>
      </c>
      <c r="B13084" t="s">
        <v>1050</v>
      </c>
      <c r="C13084" t="s">
        <v>1013</v>
      </c>
      <c r="D13084" t="s">
        <v>1017</v>
      </c>
      <c r="E13084" t="s">
        <v>1015</v>
      </c>
      <c r="F13084" s="86">
        <v>857306.017511026</v>
      </c>
    </row>
    <row r="13085" spans="1:6">
      <c r="A13085">
        <v>2044</v>
      </c>
      <c r="B13085" t="s">
        <v>1050</v>
      </c>
      <c r="C13085" t="s">
        <v>1013</v>
      </c>
      <c r="D13085" t="s">
        <v>1017</v>
      </c>
      <c r="E13085" t="s">
        <v>1015</v>
      </c>
      <c r="F13085" s="86">
        <v>857408.59701234498</v>
      </c>
    </row>
    <row r="13086" spans="1:6">
      <c r="A13086">
        <v>2045</v>
      </c>
      <c r="B13086" t="s">
        <v>1050</v>
      </c>
      <c r="C13086" t="s">
        <v>1013</v>
      </c>
      <c r="D13086" t="s">
        <v>1017</v>
      </c>
      <c r="E13086" t="s">
        <v>1015</v>
      </c>
      <c r="F13086" s="86">
        <v>857500.24305714399</v>
      </c>
    </row>
    <row r="13087" spans="1:6">
      <c r="A13087">
        <v>2046</v>
      </c>
      <c r="B13087" t="s">
        <v>1050</v>
      </c>
      <c r="C13087" t="s">
        <v>1013</v>
      </c>
      <c r="D13087" t="s">
        <v>1017</v>
      </c>
      <c r="E13087" t="s">
        <v>1015</v>
      </c>
      <c r="F13087" s="86">
        <v>857550.913761548</v>
      </c>
    </row>
    <row r="13088" spans="1:6">
      <c r="A13088">
        <v>2047</v>
      </c>
      <c r="B13088" t="s">
        <v>1050</v>
      </c>
      <c r="C13088" t="s">
        <v>1013</v>
      </c>
      <c r="D13088" t="s">
        <v>1017</v>
      </c>
      <c r="E13088" t="s">
        <v>1015</v>
      </c>
      <c r="F13088" s="86">
        <v>857553.55698954</v>
      </c>
    </row>
    <row r="13089" spans="1:6">
      <c r="A13089">
        <v>2048</v>
      </c>
      <c r="B13089" t="s">
        <v>1050</v>
      </c>
      <c r="C13089" t="s">
        <v>1013</v>
      </c>
      <c r="D13089" t="s">
        <v>1017</v>
      </c>
      <c r="E13089" t="s">
        <v>1015</v>
      </c>
      <c r="F13089" s="86">
        <v>857503.46069200896</v>
      </c>
    </row>
    <row r="13090" spans="1:6">
      <c r="A13090">
        <v>2049</v>
      </c>
      <c r="B13090" t="s">
        <v>1050</v>
      </c>
      <c r="C13090" t="s">
        <v>1013</v>
      </c>
      <c r="D13090" t="s">
        <v>1017</v>
      </c>
      <c r="E13090" t="s">
        <v>1015</v>
      </c>
      <c r="F13090" s="86">
        <v>857366.966422703</v>
      </c>
    </row>
    <row r="13091" spans="1:6">
      <c r="A13091">
        <v>2050</v>
      </c>
      <c r="B13091" t="s">
        <v>1050</v>
      </c>
      <c r="C13091" t="s">
        <v>1013</v>
      </c>
      <c r="D13091" t="s">
        <v>1017</v>
      </c>
      <c r="E13091" t="s">
        <v>1015</v>
      </c>
      <c r="F13091" s="86">
        <v>857113.040564619</v>
      </c>
    </row>
    <row r="13092" spans="1:6">
      <c r="A13092">
        <v>2017</v>
      </c>
      <c r="B13092" t="s">
        <v>1051</v>
      </c>
      <c r="C13092" t="s">
        <v>1013</v>
      </c>
      <c r="D13092" t="s">
        <v>1017</v>
      </c>
      <c r="E13092" t="s">
        <v>1015</v>
      </c>
      <c r="F13092" s="86">
        <v>546420.25841185998</v>
      </c>
    </row>
    <row r="13093" spans="1:6">
      <c r="A13093">
        <v>2018</v>
      </c>
      <c r="B13093" t="s">
        <v>1051</v>
      </c>
      <c r="C13093" t="s">
        <v>1013</v>
      </c>
      <c r="D13093" t="s">
        <v>1017</v>
      </c>
      <c r="E13093" t="s">
        <v>1015</v>
      </c>
      <c r="F13093" s="86">
        <v>557930.75248385698</v>
      </c>
    </row>
    <row r="13094" spans="1:6">
      <c r="A13094">
        <v>2019</v>
      </c>
      <c r="B13094" t="s">
        <v>1051</v>
      </c>
      <c r="C13094" t="s">
        <v>1013</v>
      </c>
      <c r="D13094" t="s">
        <v>1017</v>
      </c>
      <c r="E13094" t="s">
        <v>1015</v>
      </c>
      <c r="F13094" s="86">
        <v>569319.60376732505</v>
      </c>
    </row>
    <row r="13095" spans="1:6">
      <c r="A13095">
        <v>2020</v>
      </c>
      <c r="B13095" t="s">
        <v>1051</v>
      </c>
      <c r="C13095" t="s">
        <v>1013</v>
      </c>
      <c r="D13095" t="s">
        <v>1017</v>
      </c>
      <c r="E13095" t="s">
        <v>1015</v>
      </c>
      <c r="F13095" s="86">
        <v>580374.99107041501</v>
      </c>
    </row>
    <row r="13096" spans="1:6">
      <c r="A13096">
        <v>2021</v>
      </c>
      <c r="B13096" t="s">
        <v>1051</v>
      </c>
      <c r="C13096" t="s">
        <v>1013</v>
      </c>
      <c r="D13096" t="s">
        <v>1017</v>
      </c>
      <c r="E13096" t="s">
        <v>1015</v>
      </c>
      <c r="F13096" s="86">
        <v>591105.34514514601</v>
      </c>
    </row>
    <row r="13097" spans="1:6">
      <c r="A13097">
        <v>2022</v>
      </c>
      <c r="B13097" t="s">
        <v>1051</v>
      </c>
      <c r="C13097" t="s">
        <v>1013</v>
      </c>
      <c r="D13097" t="s">
        <v>1017</v>
      </c>
      <c r="E13097" t="s">
        <v>1015</v>
      </c>
      <c r="F13097" s="86">
        <v>601519.89450384397</v>
      </c>
    </row>
    <row r="13098" spans="1:6">
      <c r="A13098">
        <v>2023</v>
      </c>
      <c r="B13098" t="s">
        <v>1051</v>
      </c>
      <c r="C13098" t="s">
        <v>1013</v>
      </c>
      <c r="D13098" t="s">
        <v>1017</v>
      </c>
      <c r="E13098" t="s">
        <v>1015</v>
      </c>
      <c r="F13098" s="86">
        <v>611516.04817796603</v>
      </c>
    </row>
    <row r="13099" spans="1:6">
      <c r="A13099">
        <v>2024</v>
      </c>
      <c r="B13099" t="s">
        <v>1051</v>
      </c>
      <c r="C13099" t="s">
        <v>1013</v>
      </c>
      <c r="D13099" t="s">
        <v>1017</v>
      </c>
      <c r="E13099" t="s">
        <v>1015</v>
      </c>
      <c r="F13099" s="86">
        <v>621177.95905869396</v>
      </c>
    </row>
    <row r="13100" spans="1:6">
      <c r="A13100">
        <v>2025</v>
      </c>
      <c r="B13100" t="s">
        <v>1051</v>
      </c>
      <c r="C13100" t="s">
        <v>1013</v>
      </c>
      <c r="D13100" t="s">
        <v>1017</v>
      </c>
      <c r="E13100" t="s">
        <v>1015</v>
      </c>
      <c r="F13100" s="86">
        <v>630431.61907257303</v>
      </c>
    </row>
    <row r="13101" spans="1:6">
      <c r="A13101">
        <v>2026</v>
      </c>
      <c r="B13101" t="s">
        <v>1051</v>
      </c>
      <c r="C13101" t="s">
        <v>1013</v>
      </c>
      <c r="D13101" t="s">
        <v>1017</v>
      </c>
      <c r="E13101" t="s">
        <v>1015</v>
      </c>
      <c r="F13101" s="86">
        <v>639393.30170710303</v>
      </c>
    </row>
    <row r="13102" spans="1:6">
      <c r="A13102">
        <v>2027</v>
      </c>
      <c r="B13102" t="s">
        <v>1051</v>
      </c>
      <c r="C13102" t="s">
        <v>1013</v>
      </c>
      <c r="D13102" t="s">
        <v>1017</v>
      </c>
      <c r="E13102" t="s">
        <v>1015</v>
      </c>
      <c r="F13102" s="86">
        <v>648033.22972580895</v>
      </c>
    </row>
    <row r="13103" spans="1:6">
      <c r="A13103">
        <v>2028</v>
      </c>
      <c r="B13103" t="s">
        <v>1051</v>
      </c>
      <c r="C13103" t="s">
        <v>1013</v>
      </c>
      <c r="D13103" t="s">
        <v>1017</v>
      </c>
      <c r="E13103" t="s">
        <v>1015</v>
      </c>
      <c r="F13103" s="86">
        <v>656328.38131389802</v>
      </c>
    </row>
    <row r="13104" spans="1:6">
      <c r="A13104">
        <v>2029</v>
      </c>
      <c r="B13104" t="s">
        <v>1051</v>
      </c>
      <c r="C13104" t="s">
        <v>1013</v>
      </c>
      <c r="D13104" t="s">
        <v>1017</v>
      </c>
      <c r="E13104" t="s">
        <v>1015</v>
      </c>
      <c r="F13104" s="86">
        <v>664287.37955250603</v>
      </c>
    </row>
    <row r="13105" spans="1:6">
      <c r="A13105">
        <v>2030</v>
      </c>
      <c r="B13105" t="s">
        <v>1051</v>
      </c>
      <c r="C13105" t="s">
        <v>1013</v>
      </c>
      <c r="D13105" t="s">
        <v>1017</v>
      </c>
      <c r="E13105" t="s">
        <v>1015</v>
      </c>
      <c r="F13105" s="86">
        <v>671630.09615185903</v>
      </c>
    </row>
    <row r="13106" spans="1:6">
      <c r="A13106">
        <v>2031</v>
      </c>
      <c r="B13106" t="s">
        <v>1051</v>
      </c>
      <c r="C13106" t="s">
        <v>1013</v>
      </c>
      <c r="D13106" t="s">
        <v>1017</v>
      </c>
      <c r="E13106" t="s">
        <v>1015</v>
      </c>
      <c r="F13106" s="86">
        <v>678348.58022703801</v>
      </c>
    </row>
    <row r="13107" spans="1:6">
      <c r="A13107">
        <v>2032</v>
      </c>
      <c r="B13107" t="s">
        <v>1051</v>
      </c>
      <c r="C13107" t="s">
        <v>1013</v>
      </c>
      <c r="D13107" t="s">
        <v>1017</v>
      </c>
      <c r="E13107" t="s">
        <v>1015</v>
      </c>
      <c r="F13107" s="86">
        <v>684286.58483369695</v>
      </c>
    </row>
    <row r="13108" spans="1:6">
      <c r="A13108">
        <v>2033</v>
      </c>
      <c r="B13108" t="s">
        <v>1051</v>
      </c>
      <c r="C13108" t="s">
        <v>1013</v>
      </c>
      <c r="D13108" t="s">
        <v>1017</v>
      </c>
      <c r="E13108" t="s">
        <v>1015</v>
      </c>
      <c r="F13108" s="86">
        <v>689551.91062063701</v>
      </c>
    </row>
    <row r="13109" spans="1:6">
      <c r="A13109">
        <v>2034</v>
      </c>
      <c r="B13109" t="s">
        <v>1051</v>
      </c>
      <c r="C13109" t="s">
        <v>1013</v>
      </c>
      <c r="D13109" t="s">
        <v>1017</v>
      </c>
      <c r="E13109" t="s">
        <v>1015</v>
      </c>
      <c r="F13109" s="86">
        <v>694189.38078608597</v>
      </c>
    </row>
    <row r="13110" spans="1:6">
      <c r="A13110">
        <v>2035</v>
      </c>
      <c r="B13110" t="s">
        <v>1051</v>
      </c>
      <c r="C13110" t="s">
        <v>1013</v>
      </c>
      <c r="D13110" t="s">
        <v>1017</v>
      </c>
      <c r="E13110" t="s">
        <v>1015</v>
      </c>
      <c r="F13110" s="86">
        <v>698077.67437727598</v>
      </c>
    </row>
    <row r="13111" spans="1:6">
      <c r="A13111">
        <v>2036</v>
      </c>
      <c r="B13111" t="s">
        <v>1051</v>
      </c>
      <c r="C13111" t="s">
        <v>1013</v>
      </c>
      <c r="D13111" t="s">
        <v>1017</v>
      </c>
      <c r="E13111" t="s">
        <v>1015</v>
      </c>
      <c r="F13111" s="86">
        <v>701492.21659986</v>
      </c>
    </row>
    <row r="13112" spans="1:6">
      <c r="A13112">
        <v>2037</v>
      </c>
      <c r="B13112" t="s">
        <v>1051</v>
      </c>
      <c r="C13112" t="s">
        <v>1013</v>
      </c>
      <c r="D13112" t="s">
        <v>1017</v>
      </c>
      <c r="E13112" t="s">
        <v>1015</v>
      </c>
      <c r="F13112" s="86">
        <v>704395.84006795904</v>
      </c>
    </row>
    <row r="13113" spans="1:6">
      <c r="A13113">
        <v>2038</v>
      </c>
      <c r="B13113" t="s">
        <v>1051</v>
      </c>
      <c r="C13113" t="s">
        <v>1013</v>
      </c>
      <c r="D13113" t="s">
        <v>1017</v>
      </c>
      <c r="E13113" t="s">
        <v>1015</v>
      </c>
      <c r="F13113" s="86">
        <v>707016.28493609105</v>
      </c>
    </row>
    <row r="13114" spans="1:6">
      <c r="A13114">
        <v>2039</v>
      </c>
      <c r="B13114" t="s">
        <v>1051</v>
      </c>
      <c r="C13114" t="s">
        <v>1013</v>
      </c>
      <c r="D13114" t="s">
        <v>1017</v>
      </c>
      <c r="E13114" t="s">
        <v>1015</v>
      </c>
      <c r="F13114" s="86">
        <v>709300.33074647095</v>
      </c>
    </row>
    <row r="13115" spans="1:6">
      <c r="A13115">
        <v>2040</v>
      </c>
      <c r="B13115" t="s">
        <v>1051</v>
      </c>
      <c r="C13115" t="s">
        <v>1013</v>
      </c>
      <c r="D13115" t="s">
        <v>1017</v>
      </c>
      <c r="E13115" t="s">
        <v>1015</v>
      </c>
      <c r="F13115" s="86">
        <v>711466.06598189694</v>
      </c>
    </row>
    <row r="13116" spans="1:6">
      <c r="A13116">
        <v>2041</v>
      </c>
      <c r="B13116" t="s">
        <v>1051</v>
      </c>
      <c r="C13116" t="s">
        <v>1013</v>
      </c>
      <c r="D13116" t="s">
        <v>1017</v>
      </c>
      <c r="E13116" t="s">
        <v>1015</v>
      </c>
      <c r="F13116" s="86">
        <v>713475.27833710203</v>
      </c>
    </row>
    <row r="13117" spans="1:6">
      <c r="A13117">
        <v>2042</v>
      </c>
      <c r="B13117" t="s">
        <v>1051</v>
      </c>
      <c r="C13117" t="s">
        <v>1013</v>
      </c>
      <c r="D13117" t="s">
        <v>1017</v>
      </c>
      <c r="E13117" t="s">
        <v>1015</v>
      </c>
      <c r="F13117" s="86">
        <v>715476.79379333695</v>
      </c>
    </row>
    <row r="13118" spans="1:6">
      <c r="A13118">
        <v>2043</v>
      </c>
      <c r="B13118" t="s">
        <v>1051</v>
      </c>
      <c r="C13118" t="s">
        <v>1013</v>
      </c>
      <c r="D13118" t="s">
        <v>1017</v>
      </c>
      <c r="E13118" t="s">
        <v>1015</v>
      </c>
      <c r="F13118" s="86">
        <v>717359.30451127596</v>
      </c>
    </row>
    <row r="13119" spans="1:6">
      <c r="A13119">
        <v>2044</v>
      </c>
      <c r="B13119" t="s">
        <v>1051</v>
      </c>
      <c r="C13119" t="s">
        <v>1013</v>
      </c>
      <c r="D13119" t="s">
        <v>1017</v>
      </c>
      <c r="E13119" t="s">
        <v>1015</v>
      </c>
      <c r="F13119" s="86">
        <v>719287.08577611903</v>
      </c>
    </row>
    <row r="13120" spans="1:6">
      <c r="A13120">
        <v>2045</v>
      </c>
      <c r="B13120" t="s">
        <v>1051</v>
      </c>
      <c r="C13120" t="s">
        <v>1013</v>
      </c>
      <c r="D13120" t="s">
        <v>1017</v>
      </c>
      <c r="E13120" t="s">
        <v>1015</v>
      </c>
      <c r="F13120" s="86">
        <v>721185.40897804103</v>
      </c>
    </row>
    <row r="13121" spans="1:6">
      <c r="A13121">
        <v>2046</v>
      </c>
      <c r="B13121" t="s">
        <v>1051</v>
      </c>
      <c r="C13121" t="s">
        <v>1013</v>
      </c>
      <c r="D13121" t="s">
        <v>1017</v>
      </c>
      <c r="E13121" t="s">
        <v>1015</v>
      </c>
      <c r="F13121" s="86">
        <v>723013.87762073602</v>
      </c>
    </row>
    <row r="13122" spans="1:6">
      <c r="A13122">
        <v>2047</v>
      </c>
      <c r="B13122" t="s">
        <v>1051</v>
      </c>
      <c r="C13122" t="s">
        <v>1013</v>
      </c>
      <c r="D13122" t="s">
        <v>1017</v>
      </c>
      <c r="E13122" t="s">
        <v>1015</v>
      </c>
      <c r="F13122" s="86">
        <v>724811.17331318196</v>
      </c>
    </row>
    <row r="13123" spans="1:6">
      <c r="A13123">
        <v>2048</v>
      </c>
      <c r="B13123" t="s">
        <v>1051</v>
      </c>
      <c r="C13123" t="s">
        <v>1013</v>
      </c>
      <c r="D13123" t="s">
        <v>1017</v>
      </c>
      <c r="E13123" t="s">
        <v>1015</v>
      </c>
      <c r="F13123" s="86">
        <v>726495.80275358504</v>
      </c>
    </row>
    <row r="13124" spans="1:6">
      <c r="A13124">
        <v>2049</v>
      </c>
      <c r="B13124" t="s">
        <v>1051</v>
      </c>
      <c r="C13124" t="s">
        <v>1013</v>
      </c>
      <c r="D13124" t="s">
        <v>1017</v>
      </c>
      <c r="E13124" t="s">
        <v>1015</v>
      </c>
      <c r="F13124" s="86">
        <v>728210.45211035199</v>
      </c>
    </row>
    <row r="13125" spans="1:6">
      <c r="A13125">
        <v>2050</v>
      </c>
      <c r="B13125" t="s">
        <v>1051</v>
      </c>
      <c r="C13125" t="s">
        <v>1013</v>
      </c>
      <c r="D13125" t="s">
        <v>1017</v>
      </c>
      <c r="E13125" t="s">
        <v>1015</v>
      </c>
      <c r="F13125" s="86">
        <v>729885.44415409304</v>
      </c>
    </row>
    <row r="13126" spans="1:6">
      <c r="A13126">
        <v>2017</v>
      </c>
      <c r="B13126" t="s">
        <v>1052</v>
      </c>
      <c r="C13126" t="s">
        <v>1013</v>
      </c>
      <c r="D13126" t="s">
        <v>1017</v>
      </c>
      <c r="E13126" t="s">
        <v>1015</v>
      </c>
      <c r="F13126" s="86">
        <v>485693.84793698398</v>
      </c>
    </row>
    <row r="13127" spans="1:6">
      <c r="A13127">
        <v>2018</v>
      </c>
      <c r="B13127" t="s">
        <v>1052</v>
      </c>
      <c r="C13127" t="s">
        <v>1013</v>
      </c>
      <c r="D13127" t="s">
        <v>1017</v>
      </c>
      <c r="E13127" t="s">
        <v>1015</v>
      </c>
      <c r="F13127" s="86">
        <v>482716.31634501403</v>
      </c>
    </row>
    <row r="13128" spans="1:6">
      <c r="A13128">
        <v>2019</v>
      </c>
      <c r="B13128" t="s">
        <v>1052</v>
      </c>
      <c r="C13128" t="s">
        <v>1013</v>
      </c>
      <c r="D13128" t="s">
        <v>1017</v>
      </c>
      <c r="E13128" t="s">
        <v>1015</v>
      </c>
      <c r="F13128" s="86">
        <v>479644.74871842499</v>
      </c>
    </row>
    <row r="13129" spans="1:6">
      <c r="A13129">
        <v>2020</v>
      </c>
      <c r="B13129" t="s">
        <v>1052</v>
      </c>
      <c r="C13129" t="s">
        <v>1013</v>
      </c>
      <c r="D13129" t="s">
        <v>1017</v>
      </c>
      <c r="E13129" t="s">
        <v>1015</v>
      </c>
      <c r="F13129" s="86">
        <v>476188.22749972099</v>
      </c>
    </row>
    <row r="13130" spans="1:6">
      <c r="A13130">
        <v>2021</v>
      </c>
      <c r="B13130" t="s">
        <v>1052</v>
      </c>
      <c r="C13130" t="s">
        <v>1013</v>
      </c>
      <c r="D13130" t="s">
        <v>1017</v>
      </c>
      <c r="E13130" t="s">
        <v>1015</v>
      </c>
      <c r="F13130" s="86">
        <v>472629.27844399598</v>
      </c>
    </row>
    <row r="13131" spans="1:6">
      <c r="A13131">
        <v>2022</v>
      </c>
      <c r="B13131" t="s">
        <v>1052</v>
      </c>
      <c r="C13131" t="s">
        <v>1013</v>
      </c>
      <c r="D13131" t="s">
        <v>1017</v>
      </c>
      <c r="E13131" t="s">
        <v>1015</v>
      </c>
      <c r="F13131" s="86">
        <v>469050.30445602798</v>
      </c>
    </row>
    <row r="13132" spans="1:6">
      <c r="A13132">
        <v>2023</v>
      </c>
      <c r="B13132" t="s">
        <v>1052</v>
      </c>
      <c r="C13132" t="s">
        <v>1013</v>
      </c>
      <c r="D13132" t="s">
        <v>1017</v>
      </c>
      <c r="E13132" t="s">
        <v>1015</v>
      </c>
      <c r="F13132" s="86">
        <v>465418.16436396597</v>
      </c>
    </row>
    <row r="13133" spans="1:6">
      <c r="A13133">
        <v>2024</v>
      </c>
      <c r="B13133" t="s">
        <v>1052</v>
      </c>
      <c r="C13133" t="s">
        <v>1013</v>
      </c>
      <c r="D13133" t="s">
        <v>1017</v>
      </c>
      <c r="E13133" t="s">
        <v>1015</v>
      </c>
      <c r="F13133" s="86">
        <v>461788.39317096601</v>
      </c>
    </row>
    <row r="13134" spans="1:6">
      <c r="A13134">
        <v>2025</v>
      </c>
      <c r="B13134" t="s">
        <v>1052</v>
      </c>
      <c r="C13134" t="s">
        <v>1013</v>
      </c>
      <c r="D13134" t="s">
        <v>1017</v>
      </c>
      <c r="E13134" t="s">
        <v>1015</v>
      </c>
      <c r="F13134" s="86">
        <v>458313.15672545298</v>
      </c>
    </row>
    <row r="13135" spans="1:6">
      <c r="A13135">
        <v>2026</v>
      </c>
      <c r="B13135" t="s">
        <v>1052</v>
      </c>
      <c r="C13135" t="s">
        <v>1013</v>
      </c>
      <c r="D13135" t="s">
        <v>1017</v>
      </c>
      <c r="E13135" t="s">
        <v>1015</v>
      </c>
      <c r="F13135" s="86">
        <v>455061.54622734798</v>
      </c>
    </row>
    <row r="13136" spans="1:6">
      <c r="A13136">
        <v>2027</v>
      </c>
      <c r="B13136" t="s">
        <v>1052</v>
      </c>
      <c r="C13136" t="s">
        <v>1013</v>
      </c>
      <c r="D13136" t="s">
        <v>1017</v>
      </c>
      <c r="E13136" t="s">
        <v>1015</v>
      </c>
      <c r="F13136" s="86">
        <v>452103.99010148703</v>
      </c>
    </row>
    <row r="13137" spans="1:6">
      <c r="A13137">
        <v>2028</v>
      </c>
      <c r="B13137" t="s">
        <v>1052</v>
      </c>
      <c r="C13137" t="s">
        <v>1013</v>
      </c>
      <c r="D13137" t="s">
        <v>1017</v>
      </c>
      <c r="E13137" t="s">
        <v>1015</v>
      </c>
      <c r="F13137" s="86">
        <v>449392.81720967701</v>
      </c>
    </row>
    <row r="13138" spans="1:6">
      <c r="A13138">
        <v>2029</v>
      </c>
      <c r="B13138" t="s">
        <v>1052</v>
      </c>
      <c r="C13138" t="s">
        <v>1013</v>
      </c>
      <c r="D13138" t="s">
        <v>1017</v>
      </c>
      <c r="E13138" t="s">
        <v>1015</v>
      </c>
      <c r="F13138" s="86">
        <v>447089.63171690999</v>
      </c>
    </row>
    <row r="13139" spans="1:6">
      <c r="A13139">
        <v>2030</v>
      </c>
      <c r="B13139" t="s">
        <v>1052</v>
      </c>
      <c r="C13139" t="s">
        <v>1013</v>
      </c>
      <c r="D13139" t="s">
        <v>1017</v>
      </c>
      <c r="E13139" t="s">
        <v>1015</v>
      </c>
      <c r="F13139" s="86">
        <v>445066.00079321797</v>
      </c>
    </row>
    <row r="13140" spans="1:6">
      <c r="A13140">
        <v>2031</v>
      </c>
      <c r="B13140" t="s">
        <v>1052</v>
      </c>
      <c r="C13140" t="s">
        <v>1013</v>
      </c>
      <c r="D13140" t="s">
        <v>1017</v>
      </c>
      <c r="E13140" t="s">
        <v>1015</v>
      </c>
      <c r="F13140" s="86">
        <v>443367.876237766</v>
      </c>
    </row>
    <row r="13141" spans="1:6">
      <c r="A13141">
        <v>2032</v>
      </c>
      <c r="B13141" t="s">
        <v>1052</v>
      </c>
      <c r="C13141" t="s">
        <v>1013</v>
      </c>
      <c r="D13141" t="s">
        <v>1017</v>
      </c>
      <c r="E13141" t="s">
        <v>1015</v>
      </c>
      <c r="F13141" s="86">
        <v>441783.99024855299</v>
      </c>
    </row>
    <row r="13142" spans="1:6">
      <c r="A13142">
        <v>2033</v>
      </c>
      <c r="B13142" t="s">
        <v>1052</v>
      </c>
      <c r="C13142" t="s">
        <v>1013</v>
      </c>
      <c r="D13142" t="s">
        <v>1017</v>
      </c>
      <c r="E13142" t="s">
        <v>1015</v>
      </c>
      <c r="F13142" s="86">
        <v>440502.70165579597</v>
      </c>
    </row>
    <row r="13143" spans="1:6">
      <c r="A13143">
        <v>2034</v>
      </c>
      <c r="B13143" t="s">
        <v>1052</v>
      </c>
      <c r="C13143" t="s">
        <v>1013</v>
      </c>
      <c r="D13143" t="s">
        <v>1017</v>
      </c>
      <c r="E13143" t="s">
        <v>1015</v>
      </c>
      <c r="F13143" s="86">
        <v>439237.784476473</v>
      </c>
    </row>
    <row r="13144" spans="1:6">
      <c r="A13144">
        <v>2035</v>
      </c>
      <c r="B13144" t="s">
        <v>1052</v>
      </c>
      <c r="C13144" t="s">
        <v>1013</v>
      </c>
      <c r="D13144" t="s">
        <v>1017</v>
      </c>
      <c r="E13144" t="s">
        <v>1015</v>
      </c>
      <c r="F13144" s="86">
        <v>438003.56061730301</v>
      </c>
    </row>
    <row r="13145" spans="1:6">
      <c r="A13145">
        <v>2036</v>
      </c>
      <c r="B13145" t="s">
        <v>1052</v>
      </c>
      <c r="C13145" t="s">
        <v>1013</v>
      </c>
      <c r="D13145" t="s">
        <v>1017</v>
      </c>
      <c r="E13145" t="s">
        <v>1015</v>
      </c>
      <c r="F13145" s="86">
        <v>436800.52659883798</v>
      </c>
    </row>
    <row r="13146" spans="1:6">
      <c r="A13146">
        <v>2037</v>
      </c>
      <c r="B13146" t="s">
        <v>1052</v>
      </c>
      <c r="C13146" t="s">
        <v>1013</v>
      </c>
      <c r="D13146" t="s">
        <v>1017</v>
      </c>
      <c r="E13146" t="s">
        <v>1015</v>
      </c>
      <c r="F13146" s="86">
        <v>435640.224744423</v>
      </c>
    </row>
    <row r="13147" spans="1:6">
      <c r="A13147">
        <v>2038</v>
      </c>
      <c r="B13147" t="s">
        <v>1052</v>
      </c>
      <c r="C13147" t="s">
        <v>1013</v>
      </c>
      <c r="D13147" t="s">
        <v>1017</v>
      </c>
      <c r="E13147" t="s">
        <v>1015</v>
      </c>
      <c r="F13147" s="86">
        <v>434562.13974299998</v>
      </c>
    </row>
    <row r="13148" spans="1:6">
      <c r="A13148">
        <v>2039</v>
      </c>
      <c r="B13148" t="s">
        <v>1052</v>
      </c>
      <c r="C13148" t="s">
        <v>1013</v>
      </c>
      <c r="D13148" t="s">
        <v>1017</v>
      </c>
      <c r="E13148" t="s">
        <v>1015</v>
      </c>
      <c r="F13148" s="86">
        <v>433571.89801668999</v>
      </c>
    </row>
    <row r="13149" spans="1:6">
      <c r="A13149">
        <v>2040</v>
      </c>
      <c r="B13149" t="s">
        <v>1052</v>
      </c>
      <c r="C13149" t="s">
        <v>1013</v>
      </c>
      <c r="D13149" t="s">
        <v>1017</v>
      </c>
      <c r="E13149" t="s">
        <v>1015</v>
      </c>
      <c r="F13149" s="86">
        <v>432720.83138144203</v>
      </c>
    </row>
    <row r="13150" spans="1:6">
      <c r="A13150">
        <v>2041</v>
      </c>
      <c r="B13150" t="s">
        <v>1052</v>
      </c>
      <c r="C13150" t="s">
        <v>1013</v>
      </c>
      <c r="D13150" t="s">
        <v>1017</v>
      </c>
      <c r="E13150" t="s">
        <v>1015</v>
      </c>
      <c r="F13150" s="86">
        <v>431900.09863875201</v>
      </c>
    </row>
    <row r="13151" spans="1:6">
      <c r="A13151">
        <v>2042</v>
      </c>
      <c r="B13151" t="s">
        <v>1052</v>
      </c>
      <c r="C13151" t="s">
        <v>1013</v>
      </c>
      <c r="D13151" t="s">
        <v>1017</v>
      </c>
      <c r="E13151" t="s">
        <v>1015</v>
      </c>
      <c r="F13151" s="86">
        <v>431199.72192583699</v>
      </c>
    </row>
    <row r="13152" spans="1:6">
      <c r="A13152">
        <v>2043</v>
      </c>
      <c r="B13152" t="s">
        <v>1052</v>
      </c>
      <c r="C13152" t="s">
        <v>1013</v>
      </c>
      <c r="D13152" t="s">
        <v>1017</v>
      </c>
      <c r="E13152" t="s">
        <v>1015</v>
      </c>
      <c r="F13152" s="86">
        <v>430727.06823461998</v>
      </c>
    </row>
    <row r="13153" spans="1:6">
      <c r="A13153">
        <v>2044</v>
      </c>
      <c r="B13153" t="s">
        <v>1052</v>
      </c>
      <c r="C13153" t="s">
        <v>1013</v>
      </c>
      <c r="D13153" t="s">
        <v>1017</v>
      </c>
      <c r="E13153" t="s">
        <v>1015</v>
      </c>
      <c r="F13153" s="86">
        <v>430313.191423585</v>
      </c>
    </row>
    <row r="13154" spans="1:6">
      <c r="A13154">
        <v>2045</v>
      </c>
      <c r="B13154" t="s">
        <v>1052</v>
      </c>
      <c r="C13154" t="s">
        <v>1013</v>
      </c>
      <c r="D13154" t="s">
        <v>1017</v>
      </c>
      <c r="E13154" t="s">
        <v>1015</v>
      </c>
      <c r="F13154" s="86">
        <v>430034.67658944899</v>
      </c>
    </row>
    <row r="13155" spans="1:6">
      <c r="A13155">
        <v>2046</v>
      </c>
      <c r="B13155" t="s">
        <v>1052</v>
      </c>
      <c r="C13155" t="s">
        <v>1013</v>
      </c>
      <c r="D13155" t="s">
        <v>1017</v>
      </c>
      <c r="E13155" t="s">
        <v>1015</v>
      </c>
      <c r="F13155" s="86">
        <v>429873.21793686599</v>
      </c>
    </row>
    <row r="13156" spans="1:6">
      <c r="A13156">
        <v>2047</v>
      </c>
      <c r="B13156" t="s">
        <v>1052</v>
      </c>
      <c r="C13156" t="s">
        <v>1013</v>
      </c>
      <c r="D13156" t="s">
        <v>1017</v>
      </c>
      <c r="E13156" t="s">
        <v>1015</v>
      </c>
      <c r="F13156" s="86">
        <v>429682.32217901101</v>
      </c>
    </row>
    <row r="13157" spans="1:6">
      <c r="A13157">
        <v>2048</v>
      </c>
      <c r="B13157" t="s">
        <v>1052</v>
      </c>
      <c r="C13157" t="s">
        <v>1013</v>
      </c>
      <c r="D13157" t="s">
        <v>1017</v>
      </c>
      <c r="E13157" t="s">
        <v>1015</v>
      </c>
      <c r="F13157" s="86">
        <v>429560.10633132898</v>
      </c>
    </row>
    <row r="13158" spans="1:6">
      <c r="A13158">
        <v>2049</v>
      </c>
      <c r="B13158" t="s">
        <v>1052</v>
      </c>
      <c r="C13158" t="s">
        <v>1013</v>
      </c>
      <c r="D13158" t="s">
        <v>1017</v>
      </c>
      <c r="E13158" t="s">
        <v>1015</v>
      </c>
      <c r="F13158" s="86">
        <v>429451.16222817998</v>
      </c>
    </row>
    <row r="13159" spans="1:6">
      <c r="A13159">
        <v>2050</v>
      </c>
      <c r="B13159" t="s">
        <v>1052</v>
      </c>
      <c r="C13159" t="s">
        <v>1013</v>
      </c>
      <c r="D13159" t="s">
        <v>1017</v>
      </c>
      <c r="E13159" t="s">
        <v>1015</v>
      </c>
      <c r="F13159" s="86">
        <v>429380.59176916798</v>
      </c>
    </row>
    <row r="13160" spans="1:6">
      <c r="A13160">
        <v>2017</v>
      </c>
      <c r="B13160" t="s">
        <v>1053</v>
      </c>
      <c r="C13160" t="s">
        <v>1013</v>
      </c>
      <c r="D13160" t="s">
        <v>1017</v>
      </c>
      <c r="E13160" t="s">
        <v>1015</v>
      </c>
      <c r="F13160" s="86">
        <v>2894410.0958619998</v>
      </c>
    </row>
    <row r="13161" spans="1:6">
      <c r="A13161">
        <v>2018</v>
      </c>
      <c r="B13161" t="s">
        <v>1053</v>
      </c>
      <c r="C13161" t="s">
        <v>1013</v>
      </c>
      <c r="D13161" t="s">
        <v>1017</v>
      </c>
      <c r="E13161" t="s">
        <v>1015</v>
      </c>
      <c r="F13161" s="86">
        <v>2918680.9148010002</v>
      </c>
    </row>
    <row r="13162" spans="1:6">
      <c r="A13162">
        <v>2019</v>
      </c>
      <c r="B13162" t="s">
        <v>1053</v>
      </c>
      <c r="C13162" t="s">
        <v>1013</v>
      </c>
      <c r="D13162" t="s">
        <v>1017</v>
      </c>
      <c r="E13162" t="s">
        <v>1015</v>
      </c>
      <c r="F13162" s="86">
        <v>2942146.25650171</v>
      </c>
    </row>
    <row r="13163" spans="1:6">
      <c r="A13163">
        <v>2020</v>
      </c>
      <c r="B13163" t="s">
        <v>1053</v>
      </c>
      <c r="C13163" t="s">
        <v>1013</v>
      </c>
      <c r="D13163" t="s">
        <v>1017</v>
      </c>
      <c r="E13163" t="s">
        <v>1015</v>
      </c>
      <c r="F13163" s="86">
        <v>2962984.5379384998</v>
      </c>
    </row>
    <row r="13164" spans="1:6">
      <c r="A13164">
        <v>2021</v>
      </c>
      <c r="B13164" t="s">
        <v>1053</v>
      </c>
      <c r="C13164" t="s">
        <v>1013</v>
      </c>
      <c r="D13164" t="s">
        <v>1017</v>
      </c>
      <c r="E13164" t="s">
        <v>1015</v>
      </c>
      <c r="F13164" s="86">
        <v>2982964.3766806498</v>
      </c>
    </row>
    <row r="13165" spans="1:6">
      <c r="A13165">
        <v>2022</v>
      </c>
      <c r="B13165" t="s">
        <v>1053</v>
      </c>
      <c r="C13165" t="s">
        <v>1013</v>
      </c>
      <c r="D13165" t="s">
        <v>1017</v>
      </c>
      <c r="E13165" t="s">
        <v>1015</v>
      </c>
      <c r="F13165" s="86">
        <v>3002134.34679665</v>
      </c>
    </row>
    <row r="13166" spans="1:6">
      <c r="A13166">
        <v>2023</v>
      </c>
      <c r="B13166" t="s">
        <v>1053</v>
      </c>
      <c r="C13166" t="s">
        <v>1013</v>
      </c>
      <c r="D13166" t="s">
        <v>1017</v>
      </c>
      <c r="E13166" t="s">
        <v>1015</v>
      </c>
      <c r="F13166" s="86">
        <v>3020186.0284448802</v>
      </c>
    </row>
    <row r="13167" spans="1:6">
      <c r="A13167">
        <v>2024</v>
      </c>
      <c r="B13167" t="s">
        <v>1053</v>
      </c>
      <c r="C13167" t="s">
        <v>1013</v>
      </c>
      <c r="D13167" t="s">
        <v>1017</v>
      </c>
      <c r="E13167" t="s">
        <v>1015</v>
      </c>
      <c r="F13167" s="86">
        <v>3037182.6864475599</v>
      </c>
    </row>
    <row r="13168" spans="1:6">
      <c r="A13168">
        <v>2025</v>
      </c>
      <c r="B13168" t="s">
        <v>1053</v>
      </c>
      <c r="C13168" t="s">
        <v>1013</v>
      </c>
      <c r="D13168" t="s">
        <v>1017</v>
      </c>
      <c r="E13168" t="s">
        <v>1015</v>
      </c>
      <c r="F13168" s="86">
        <v>3053530.2342801001</v>
      </c>
    </row>
    <row r="13169" spans="1:6">
      <c r="A13169">
        <v>2026</v>
      </c>
      <c r="B13169" t="s">
        <v>1053</v>
      </c>
      <c r="C13169" t="s">
        <v>1013</v>
      </c>
      <c r="D13169" t="s">
        <v>1017</v>
      </c>
      <c r="E13169" t="s">
        <v>1015</v>
      </c>
      <c r="F13169" s="86">
        <v>3069050.8324124599</v>
      </c>
    </row>
    <row r="13170" spans="1:6">
      <c r="A13170">
        <v>2027</v>
      </c>
      <c r="B13170" t="s">
        <v>1053</v>
      </c>
      <c r="C13170" t="s">
        <v>1013</v>
      </c>
      <c r="D13170" t="s">
        <v>1017</v>
      </c>
      <c r="E13170" t="s">
        <v>1015</v>
      </c>
      <c r="F13170" s="86">
        <v>3083861.48507638</v>
      </c>
    </row>
    <row r="13171" spans="1:6">
      <c r="A13171">
        <v>2028</v>
      </c>
      <c r="B13171" t="s">
        <v>1053</v>
      </c>
      <c r="C13171" t="s">
        <v>1013</v>
      </c>
      <c r="D13171" t="s">
        <v>1017</v>
      </c>
      <c r="E13171" t="s">
        <v>1015</v>
      </c>
      <c r="F13171" s="86">
        <v>3097440.9195420598</v>
      </c>
    </row>
    <row r="13172" spans="1:6">
      <c r="A13172">
        <v>2029</v>
      </c>
      <c r="B13172" t="s">
        <v>1053</v>
      </c>
      <c r="C13172" t="s">
        <v>1013</v>
      </c>
      <c r="D13172" t="s">
        <v>1017</v>
      </c>
      <c r="E13172" t="s">
        <v>1015</v>
      </c>
      <c r="F13172" s="86">
        <v>3109224.2919382299</v>
      </c>
    </row>
    <row r="13173" spans="1:6">
      <c r="A13173">
        <v>2030</v>
      </c>
      <c r="B13173" t="s">
        <v>1053</v>
      </c>
      <c r="C13173" t="s">
        <v>1013</v>
      </c>
      <c r="D13173" t="s">
        <v>1017</v>
      </c>
      <c r="E13173" t="s">
        <v>1015</v>
      </c>
      <c r="F13173" s="86">
        <v>3118397.0313470201</v>
      </c>
    </row>
    <row r="13174" spans="1:6">
      <c r="A13174">
        <v>2031</v>
      </c>
      <c r="B13174" t="s">
        <v>1053</v>
      </c>
      <c r="C13174" t="s">
        <v>1013</v>
      </c>
      <c r="D13174" t="s">
        <v>1017</v>
      </c>
      <c r="E13174" t="s">
        <v>1015</v>
      </c>
      <c r="F13174" s="86">
        <v>3124547.5034408099</v>
      </c>
    </row>
    <row r="13175" spans="1:6">
      <c r="A13175">
        <v>2032</v>
      </c>
      <c r="B13175" t="s">
        <v>1053</v>
      </c>
      <c r="C13175" t="s">
        <v>1013</v>
      </c>
      <c r="D13175" t="s">
        <v>1017</v>
      </c>
      <c r="E13175" t="s">
        <v>1015</v>
      </c>
      <c r="F13175" s="86">
        <v>3127506.6509082802</v>
      </c>
    </row>
    <row r="13176" spans="1:6">
      <c r="A13176">
        <v>2033</v>
      </c>
      <c r="B13176" t="s">
        <v>1053</v>
      </c>
      <c r="C13176" t="s">
        <v>1013</v>
      </c>
      <c r="D13176" t="s">
        <v>1017</v>
      </c>
      <c r="E13176" t="s">
        <v>1015</v>
      </c>
      <c r="F13176" s="86">
        <v>3126613.2383701699</v>
      </c>
    </row>
    <row r="13177" spans="1:6">
      <c r="A13177">
        <v>2034</v>
      </c>
      <c r="B13177" t="s">
        <v>1053</v>
      </c>
      <c r="C13177" t="s">
        <v>1013</v>
      </c>
      <c r="D13177" t="s">
        <v>1017</v>
      </c>
      <c r="E13177" t="s">
        <v>1015</v>
      </c>
      <c r="F13177" s="86">
        <v>3122435.99557892</v>
      </c>
    </row>
    <row r="13178" spans="1:6">
      <c r="A13178">
        <v>2035</v>
      </c>
      <c r="B13178" t="s">
        <v>1053</v>
      </c>
      <c r="C13178" t="s">
        <v>1013</v>
      </c>
      <c r="D13178" t="s">
        <v>1017</v>
      </c>
      <c r="E13178" t="s">
        <v>1015</v>
      </c>
      <c r="F13178" s="86">
        <v>3115056.4488589899</v>
      </c>
    </row>
    <row r="13179" spans="1:6">
      <c r="A13179">
        <v>2036</v>
      </c>
      <c r="B13179" t="s">
        <v>1053</v>
      </c>
      <c r="C13179" t="s">
        <v>1013</v>
      </c>
      <c r="D13179" t="s">
        <v>1017</v>
      </c>
      <c r="E13179" t="s">
        <v>1015</v>
      </c>
      <c r="F13179" s="86">
        <v>3105316.4764489401</v>
      </c>
    </row>
    <row r="13180" spans="1:6">
      <c r="A13180">
        <v>2037</v>
      </c>
      <c r="B13180" t="s">
        <v>1053</v>
      </c>
      <c r="C13180" t="s">
        <v>1013</v>
      </c>
      <c r="D13180" t="s">
        <v>1017</v>
      </c>
      <c r="E13180" t="s">
        <v>1015</v>
      </c>
      <c r="F13180" s="86">
        <v>3093861.9439018802</v>
      </c>
    </row>
    <row r="13181" spans="1:6">
      <c r="A13181">
        <v>2038</v>
      </c>
      <c r="B13181" t="s">
        <v>1053</v>
      </c>
      <c r="C13181" t="s">
        <v>1013</v>
      </c>
      <c r="D13181" t="s">
        <v>1017</v>
      </c>
      <c r="E13181" t="s">
        <v>1015</v>
      </c>
      <c r="F13181" s="86">
        <v>3081786.82297327</v>
      </c>
    </row>
    <row r="13182" spans="1:6">
      <c r="A13182">
        <v>2039</v>
      </c>
      <c r="B13182" t="s">
        <v>1053</v>
      </c>
      <c r="C13182" t="s">
        <v>1013</v>
      </c>
      <c r="D13182" t="s">
        <v>1017</v>
      </c>
      <c r="E13182" t="s">
        <v>1015</v>
      </c>
      <c r="F13182" s="86">
        <v>3069591.3736543502</v>
      </c>
    </row>
    <row r="13183" spans="1:6">
      <c r="A13183">
        <v>2040</v>
      </c>
      <c r="B13183" t="s">
        <v>1053</v>
      </c>
      <c r="C13183" t="s">
        <v>1013</v>
      </c>
      <c r="D13183" t="s">
        <v>1017</v>
      </c>
      <c r="E13183" t="s">
        <v>1015</v>
      </c>
      <c r="F13183" s="86">
        <v>3057404.6194883799</v>
      </c>
    </row>
    <row r="13184" spans="1:6">
      <c r="A13184">
        <v>2041</v>
      </c>
      <c r="B13184" t="s">
        <v>1053</v>
      </c>
      <c r="C13184" t="s">
        <v>1013</v>
      </c>
      <c r="D13184" t="s">
        <v>1017</v>
      </c>
      <c r="E13184" t="s">
        <v>1015</v>
      </c>
      <c r="F13184" s="86">
        <v>3045705.2615331998</v>
      </c>
    </row>
    <row r="13185" spans="1:6">
      <c r="A13185">
        <v>2042</v>
      </c>
      <c r="B13185" t="s">
        <v>1053</v>
      </c>
      <c r="C13185" t="s">
        <v>1013</v>
      </c>
      <c r="D13185" t="s">
        <v>1017</v>
      </c>
      <c r="E13185" t="s">
        <v>1015</v>
      </c>
      <c r="F13185" s="86">
        <v>3034295.0640214598</v>
      </c>
    </row>
    <row r="13186" spans="1:6">
      <c r="A13186">
        <v>2043</v>
      </c>
      <c r="B13186" t="s">
        <v>1053</v>
      </c>
      <c r="C13186" t="s">
        <v>1013</v>
      </c>
      <c r="D13186" t="s">
        <v>1017</v>
      </c>
      <c r="E13186" t="s">
        <v>1015</v>
      </c>
      <c r="F13186" s="86">
        <v>3023632.85710344</v>
      </c>
    </row>
    <row r="13187" spans="1:6">
      <c r="A13187">
        <v>2044</v>
      </c>
      <c r="B13187" t="s">
        <v>1053</v>
      </c>
      <c r="C13187" t="s">
        <v>1013</v>
      </c>
      <c r="D13187" t="s">
        <v>1017</v>
      </c>
      <c r="E13187" t="s">
        <v>1015</v>
      </c>
      <c r="F13187" s="86">
        <v>3013562.7916529798</v>
      </c>
    </row>
    <row r="13188" spans="1:6">
      <c r="A13188">
        <v>2045</v>
      </c>
      <c r="B13188" t="s">
        <v>1053</v>
      </c>
      <c r="C13188" t="s">
        <v>1013</v>
      </c>
      <c r="D13188" t="s">
        <v>1017</v>
      </c>
      <c r="E13188" t="s">
        <v>1015</v>
      </c>
      <c r="F13188" s="86">
        <v>3004068.4998923</v>
      </c>
    </row>
    <row r="13189" spans="1:6">
      <c r="A13189">
        <v>2046</v>
      </c>
      <c r="B13189" t="s">
        <v>1053</v>
      </c>
      <c r="C13189" t="s">
        <v>1013</v>
      </c>
      <c r="D13189" t="s">
        <v>1017</v>
      </c>
      <c r="E13189" t="s">
        <v>1015</v>
      </c>
      <c r="F13189" s="86">
        <v>2994797.9080674499</v>
      </c>
    </row>
    <row r="13190" spans="1:6">
      <c r="A13190">
        <v>2047</v>
      </c>
      <c r="B13190" t="s">
        <v>1053</v>
      </c>
      <c r="C13190" t="s">
        <v>1013</v>
      </c>
      <c r="D13190" t="s">
        <v>1017</v>
      </c>
      <c r="E13190" t="s">
        <v>1015</v>
      </c>
      <c r="F13190" s="86">
        <v>2985909.59079033</v>
      </c>
    </row>
    <row r="13191" spans="1:6">
      <c r="A13191">
        <v>2048</v>
      </c>
      <c r="B13191" t="s">
        <v>1053</v>
      </c>
      <c r="C13191" t="s">
        <v>1013</v>
      </c>
      <c r="D13191" t="s">
        <v>1017</v>
      </c>
      <c r="E13191" t="s">
        <v>1015</v>
      </c>
      <c r="F13191" s="86">
        <v>2977154.6802151701</v>
      </c>
    </row>
    <row r="13192" spans="1:6">
      <c r="A13192">
        <v>2049</v>
      </c>
      <c r="B13192" t="s">
        <v>1053</v>
      </c>
      <c r="C13192" t="s">
        <v>1013</v>
      </c>
      <c r="D13192" t="s">
        <v>1017</v>
      </c>
      <c r="E13192" t="s">
        <v>1015</v>
      </c>
      <c r="F13192" s="86">
        <v>2968495.1056450498</v>
      </c>
    </row>
    <row r="13193" spans="1:6">
      <c r="A13193">
        <v>2050</v>
      </c>
      <c r="B13193" t="s">
        <v>1053</v>
      </c>
      <c r="C13193" t="s">
        <v>1013</v>
      </c>
      <c r="D13193" t="s">
        <v>1017</v>
      </c>
      <c r="E13193" t="s">
        <v>1015</v>
      </c>
      <c r="F13193" s="86">
        <v>2959987.1441383301</v>
      </c>
    </row>
    <row r="13194" spans="1:6">
      <c r="A13194">
        <v>2017</v>
      </c>
      <c r="B13194" t="s">
        <v>1054</v>
      </c>
      <c r="C13194" t="s">
        <v>1013</v>
      </c>
      <c r="D13194" t="s">
        <v>1017</v>
      </c>
      <c r="E13194" t="s">
        <v>1015</v>
      </c>
      <c r="F13194" s="86">
        <v>443512.09511055698</v>
      </c>
    </row>
    <row r="13195" spans="1:6">
      <c r="A13195">
        <v>2018</v>
      </c>
      <c r="B13195" t="s">
        <v>1054</v>
      </c>
      <c r="C13195" t="s">
        <v>1013</v>
      </c>
      <c r="D13195" t="s">
        <v>1017</v>
      </c>
      <c r="E13195" t="s">
        <v>1015</v>
      </c>
      <c r="F13195" s="86">
        <v>452734.69563911698</v>
      </c>
    </row>
    <row r="13196" spans="1:6">
      <c r="A13196">
        <v>2019</v>
      </c>
      <c r="B13196" t="s">
        <v>1054</v>
      </c>
      <c r="C13196" t="s">
        <v>1013</v>
      </c>
      <c r="D13196" t="s">
        <v>1017</v>
      </c>
      <c r="E13196" t="s">
        <v>1015</v>
      </c>
      <c r="F13196" s="86">
        <v>461860.65773247601</v>
      </c>
    </row>
    <row r="13197" spans="1:6">
      <c r="A13197">
        <v>2020</v>
      </c>
      <c r="B13197" t="s">
        <v>1054</v>
      </c>
      <c r="C13197" t="s">
        <v>1013</v>
      </c>
      <c r="D13197" t="s">
        <v>1017</v>
      </c>
      <c r="E13197" t="s">
        <v>1015</v>
      </c>
      <c r="F13197" s="86">
        <v>470719.69023021002</v>
      </c>
    </row>
    <row r="13198" spans="1:6">
      <c r="A13198">
        <v>2021</v>
      </c>
      <c r="B13198" t="s">
        <v>1054</v>
      </c>
      <c r="C13198" t="s">
        <v>1013</v>
      </c>
      <c r="D13198" t="s">
        <v>1017</v>
      </c>
      <c r="E13198" t="s">
        <v>1015</v>
      </c>
      <c r="F13198" s="86">
        <v>479316.00084695499</v>
      </c>
    </row>
    <row r="13199" spans="1:6">
      <c r="A13199">
        <v>2022</v>
      </c>
      <c r="B13199" t="s">
        <v>1054</v>
      </c>
      <c r="C13199" t="s">
        <v>1013</v>
      </c>
      <c r="D13199" t="s">
        <v>1017</v>
      </c>
      <c r="E13199" t="s">
        <v>1015</v>
      </c>
      <c r="F13199" s="86">
        <v>487657.70257456199</v>
      </c>
    </row>
    <row r="13200" spans="1:6">
      <c r="A13200">
        <v>2023</v>
      </c>
      <c r="B13200" t="s">
        <v>1054</v>
      </c>
      <c r="C13200" t="s">
        <v>1013</v>
      </c>
      <c r="D13200" t="s">
        <v>1017</v>
      </c>
      <c r="E13200" t="s">
        <v>1015</v>
      </c>
      <c r="F13200" s="86">
        <v>495662.10507196101</v>
      </c>
    </row>
    <row r="13201" spans="1:6">
      <c r="A13201">
        <v>2024</v>
      </c>
      <c r="B13201" t="s">
        <v>1054</v>
      </c>
      <c r="C13201" t="s">
        <v>1013</v>
      </c>
      <c r="D13201" t="s">
        <v>1017</v>
      </c>
      <c r="E13201" t="s">
        <v>1015</v>
      </c>
      <c r="F13201" s="86">
        <v>503398.04269380798</v>
      </c>
    </row>
    <row r="13202" spans="1:6">
      <c r="A13202">
        <v>2025</v>
      </c>
      <c r="B13202" t="s">
        <v>1054</v>
      </c>
      <c r="C13202" t="s">
        <v>1013</v>
      </c>
      <c r="D13202" t="s">
        <v>1017</v>
      </c>
      <c r="E13202" t="s">
        <v>1015</v>
      </c>
      <c r="F13202" s="86">
        <v>510806.45511910401</v>
      </c>
    </row>
    <row r="13203" spans="1:6">
      <c r="A13203">
        <v>2026</v>
      </c>
      <c r="B13203" t="s">
        <v>1054</v>
      </c>
      <c r="C13203" t="s">
        <v>1013</v>
      </c>
      <c r="D13203" t="s">
        <v>1017</v>
      </c>
      <c r="E13203" t="s">
        <v>1015</v>
      </c>
      <c r="F13203" s="86">
        <v>517982.81349320099</v>
      </c>
    </row>
    <row r="13204" spans="1:6">
      <c r="A13204">
        <v>2027</v>
      </c>
      <c r="B13204" t="s">
        <v>1054</v>
      </c>
      <c r="C13204" t="s">
        <v>1013</v>
      </c>
      <c r="D13204" t="s">
        <v>1017</v>
      </c>
      <c r="E13204" t="s">
        <v>1015</v>
      </c>
      <c r="F13204" s="86">
        <v>524904.33092782495</v>
      </c>
    </row>
    <row r="13205" spans="1:6">
      <c r="A13205">
        <v>2028</v>
      </c>
      <c r="B13205" t="s">
        <v>1054</v>
      </c>
      <c r="C13205" t="s">
        <v>1013</v>
      </c>
      <c r="D13205" t="s">
        <v>1017</v>
      </c>
      <c r="E13205" t="s">
        <v>1015</v>
      </c>
      <c r="F13205" s="86">
        <v>531553.83797687001</v>
      </c>
    </row>
    <row r="13206" spans="1:6">
      <c r="A13206">
        <v>2029</v>
      </c>
      <c r="B13206" t="s">
        <v>1054</v>
      </c>
      <c r="C13206" t="s">
        <v>1013</v>
      </c>
      <c r="D13206" t="s">
        <v>1017</v>
      </c>
      <c r="E13206" t="s">
        <v>1015</v>
      </c>
      <c r="F13206" s="86">
        <v>537939.85795591795</v>
      </c>
    </row>
    <row r="13207" spans="1:6">
      <c r="A13207">
        <v>2030</v>
      </c>
      <c r="B13207" t="s">
        <v>1054</v>
      </c>
      <c r="C13207" t="s">
        <v>1013</v>
      </c>
      <c r="D13207" t="s">
        <v>1017</v>
      </c>
      <c r="E13207" t="s">
        <v>1015</v>
      </c>
      <c r="F13207" s="86">
        <v>543836.82508315402</v>
      </c>
    </row>
    <row r="13208" spans="1:6">
      <c r="A13208">
        <v>2031</v>
      </c>
      <c r="B13208" t="s">
        <v>1054</v>
      </c>
      <c r="C13208" t="s">
        <v>1013</v>
      </c>
      <c r="D13208" t="s">
        <v>1017</v>
      </c>
      <c r="E13208" t="s">
        <v>1015</v>
      </c>
      <c r="F13208" s="86">
        <v>549238.88971037103</v>
      </c>
    </row>
    <row r="13209" spans="1:6">
      <c r="A13209">
        <v>2032</v>
      </c>
      <c r="B13209" t="s">
        <v>1054</v>
      </c>
      <c r="C13209" t="s">
        <v>1013</v>
      </c>
      <c r="D13209" t="s">
        <v>1017</v>
      </c>
      <c r="E13209" t="s">
        <v>1015</v>
      </c>
      <c r="F13209" s="86">
        <v>554019.72409301996</v>
      </c>
    </row>
    <row r="13210" spans="1:6">
      <c r="A13210">
        <v>2033</v>
      </c>
      <c r="B13210" t="s">
        <v>1054</v>
      </c>
      <c r="C13210" t="s">
        <v>1013</v>
      </c>
      <c r="D13210" t="s">
        <v>1017</v>
      </c>
      <c r="E13210" t="s">
        <v>1015</v>
      </c>
      <c r="F13210" s="86">
        <v>558266.009224131</v>
      </c>
    </row>
    <row r="13211" spans="1:6">
      <c r="A13211">
        <v>2034</v>
      </c>
      <c r="B13211" t="s">
        <v>1054</v>
      </c>
      <c r="C13211" t="s">
        <v>1013</v>
      </c>
      <c r="D13211" t="s">
        <v>1017</v>
      </c>
      <c r="E13211" t="s">
        <v>1015</v>
      </c>
      <c r="F13211" s="86">
        <v>562012.72831220599</v>
      </c>
    </row>
    <row r="13212" spans="1:6">
      <c r="A13212">
        <v>2035</v>
      </c>
      <c r="B13212" t="s">
        <v>1054</v>
      </c>
      <c r="C13212" t="s">
        <v>1013</v>
      </c>
      <c r="D13212" t="s">
        <v>1017</v>
      </c>
      <c r="E13212" t="s">
        <v>1015</v>
      </c>
      <c r="F13212" s="86">
        <v>565159.61931144795</v>
      </c>
    </row>
    <row r="13213" spans="1:6">
      <c r="A13213">
        <v>2036</v>
      </c>
      <c r="B13213" t="s">
        <v>1054</v>
      </c>
      <c r="C13213" t="s">
        <v>1013</v>
      </c>
      <c r="D13213" t="s">
        <v>1017</v>
      </c>
      <c r="E13213" t="s">
        <v>1015</v>
      </c>
      <c r="F13213" s="86">
        <v>567927.525753628</v>
      </c>
    </row>
    <row r="13214" spans="1:6">
      <c r="A13214">
        <v>2037</v>
      </c>
      <c r="B13214" t="s">
        <v>1054</v>
      </c>
      <c r="C13214" t="s">
        <v>1013</v>
      </c>
      <c r="D13214" t="s">
        <v>1017</v>
      </c>
      <c r="E13214" t="s">
        <v>1015</v>
      </c>
      <c r="F13214" s="86">
        <v>570284.19415085798</v>
      </c>
    </row>
    <row r="13215" spans="1:6">
      <c r="A13215">
        <v>2038</v>
      </c>
      <c r="B13215" t="s">
        <v>1054</v>
      </c>
      <c r="C13215" t="s">
        <v>1013</v>
      </c>
      <c r="D13215" t="s">
        <v>1017</v>
      </c>
      <c r="E13215" t="s">
        <v>1015</v>
      </c>
      <c r="F13215" s="86">
        <v>572412.37736785098</v>
      </c>
    </row>
    <row r="13216" spans="1:6">
      <c r="A13216">
        <v>2039</v>
      </c>
      <c r="B13216" t="s">
        <v>1054</v>
      </c>
      <c r="C13216" t="s">
        <v>1013</v>
      </c>
      <c r="D13216" t="s">
        <v>1017</v>
      </c>
      <c r="E13216" t="s">
        <v>1015</v>
      </c>
      <c r="F13216" s="86">
        <v>574267.88556737895</v>
      </c>
    </row>
    <row r="13217" spans="1:6">
      <c r="A13217">
        <v>2040</v>
      </c>
      <c r="B13217" t="s">
        <v>1054</v>
      </c>
      <c r="C13217" t="s">
        <v>1013</v>
      </c>
      <c r="D13217" t="s">
        <v>1017</v>
      </c>
      <c r="E13217" t="s">
        <v>1015</v>
      </c>
      <c r="F13217" s="86">
        <v>576026.87700017402</v>
      </c>
    </row>
    <row r="13218" spans="1:6">
      <c r="A13218">
        <v>2041</v>
      </c>
      <c r="B13218" t="s">
        <v>1054</v>
      </c>
      <c r="C13218" t="s">
        <v>1013</v>
      </c>
      <c r="D13218" t="s">
        <v>1017</v>
      </c>
      <c r="E13218" t="s">
        <v>1015</v>
      </c>
      <c r="F13218" s="86">
        <v>577658.17493313295</v>
      </c>
    </row>
    <row r="13219" spans="1:6">
      <c r="A13219">
        <v>2042</v>
      </c>
      <c r="B13219" t="s">
        <v>1054</v>
      </c>
      <c r="C13219" t="s">
        <v>1013</v>
      </c>
      <c r="D13219" t="s">
        <v>1017</v>
      </c>
      <c r="E13219" t="s">
        <v>1015</v>
      </c>
      <c r="F13219" s="86">
        <v>579282.46985954896</v>
      </c>
    </row>
    <row r="13220" spans="1:6">
      <c r="A13220">
        <v>2043</v>
      </c>
      <c r="B13220" t="s">
        <v>1054</v>
      </c>
      <c r="C13220" t="s">
        <v>1013</v>
      </c>
      <c r="D13220" t="s">
        <v>1017</v>
      </c>
      <c r="E13220" t="s">
        <v>1015</v>
      </c>
      <c r="F13220" s="86">
        <v>580809.80706758797</v>
      </c>
    </row>
    <row r="13221" spans="1:6">
      <c r="A13221">
        <v>2044</v>
      </c>
      <c r="B13221" t="s">
        <v>1054</v>
      </c>
      <c r="C13221" t="s">
        <v>1013</v>
      </c>
      <c r="D13221" t="s">
        <v>1017</v>
      </c>
      <c r="E13221" t="s">
        <v>1015</v>
      </c>
      <c r="F13221" s="86">
        <v>582373.40571032104</v>
      </c>
    </row>
    <row r="13222" spans="1:6">
      <c r="A13222">
        <v>2045</v>
      </c>
      <c r="B13222" t="s">
        <v>1054</v>
      </c>
      <c r="C13222" t="s">
        <v>1013</v>
      </c>
      <c r="D13222" t="s">
        <v>1017</v>
      </c>
      <c r="E13222" t="s">
        <v>1015</v>
      </c>
      <c r="F13222" s="86">
        <v>583912.86917098495</v>
      </c>
    </row>
    <row r="13223" spans="1:6">
      <c r="A13223">
        <v>2046</v>
      </c>
      <c r="B13223" t="s">
        <v>1054</v>
      </c>
      <c r="C13223" t="s">
        <v>1013</v>
      </c>
      <c r="D13223" t="s">
        <v>1017</v>
      </c>
      <c r="E13223" t="s">
        <v>1015</v>
      </c>
      <c r="F13223" s="86">
        <v>585395.50073319604</v>
      </c>
    </row>
    <row r="13224" spans="1:6">
      <c r="A13224">
        <v>2047</v>
      </c>
      <c r="B13224" t="s">
        <v>1054</v>
      </c>
      <c r="C13224" t="s">
        <v>1013</v>
      </c>
      <c r="D13224" t="s">
        <v>1017</v>
      </c>
      <c r="E13224" t="s">
        <v>1015</v>
      </c>
      <c r="F13224" s="86">
        <v>586852.69971718802</v>
      </c>
    </row>
    <row r="13225" spans="1:6">
      <c r="A13225">
        <v>2048</v>
      </c>
      <c r="B13225" t="s">
        <v>1054</v>
      </c>
      <c r="C13225" t="s">
        <v>1013</v>
      </c>
      <c r="D13225" t="s">
        <v>1017</v>
      </c>
      <c r="E13225" t="s">
        <v>1015</v>
      </c>
      <c r="F13225" s="86">
        <v>588218.40853252599</v>
      </c>
    </row>
    <row r="13226" spans="1:6">
      <c r="A13226">
        <v>2049</v>
      </c>
      <c r="B13226" t="s">
        <v>1054</v>
      </c>
      <c r="C13226" t="s">
        <v>1013</v>
      </c>
      <c r="D13226" t="s">
        <v>1017</v>
      </c>
      <c r="E13226" t="s">
        <v>1015</v>
      </c>
      <c r="F13226" s="86">
        <v>589608.20002956595</v>
      </c>
    </row>
    <row r="13227" spans="1:6">
      <c r="A13227">
        <v>2050</v>
      </c>
      <c r="B13227" t="s">
        <v>1054</v>
      </c>
      <c r="C13227" t="s">
        <v>1013</v>
      </c>
      <c r="D13227" t="s">
        <v>1017</v>
      </c>
      <c r="E13227" t="s">
        <v>1015</v>
      </c>
      <c r="F13227" s="86">
        <v>590965.60723622097</v>
      </c>
    </row>
    <row r="13228" spans="1:6">
      <c r="A13228">
        <v>2017</v>
      </c>
      <c r="B13228" t="s">
        <v>1055</v>
      </c>
      <c r="C13228" t="s">
        <v>1013</v>
      </c>
      <c r="D13228" t="s">
        <v>1017</v>
      </c>
      <c r="E13228" t="s">
        <v>1015</v>
      </c>
      <c r="F13228" s="86">
        <v>7389007.0639973897</v>
      </c>
    </row>
    <row r="13229" spans="1:6">
      <c r="A13229">
        <v>2018</v>
      </c>
      <c r="B13229" t="s">
        <v>1055</v>
      </c>
      <c r="C13229" t="s">
        <v>1013</v>
      </c>
      <c r="D13229" t="s">
        <v>1017</v>
      </c>
      <c r="E13229" t="s">
        <v>1015</v>
      </c>
      <c r="F13229" s="86">
        <v>7457411.6158247404</v>
      </c>
    </row>
    <row r="13230" spans="1:6">
      <c r="A13230">
        <v>2019</v>
      </c>
      <c r="B13230" t="s">
        <v>1055</v>
      </c>
      <c r="C13230" t="s">
        <v>1013</v>
      </c>
      <c r="D13230" t="s">
        <v>1017</v>
      </c>
      <c r="E13230" t="s">
        <v>1015</v>
      </c>
      <c r="F13230" s="86">
        <v>7522320.3577858303</v>
      </c>
    </row>
    <row r="13231" spans="1:6">
      <c r="A13231">
        <v>2020</v>
      </c>
      <c r="B13231" t="s">
        <v>1055</v>
      </c>
      <c r="C13231" t="s">
        <v>1013</v>
      </c>
      <c r="D13231" t="s">
        <v>1017</v>
      </c>
      <c r="E13231" t="s">
        <v>1015</v>
      </c>
      <c r="F13231" s="86">
        <v>7579188.5546588805</v>
      </c>
    </row>
    <row r="13232" spans="1:6">
      <c r="A13232">
        <v>2021</v>
      </c>
      <c r="B13232" t="s">
        <v>1055</v>
      </c>
      <c r="C13232" t="s">
        <v>1013</v>
      </c>
      <c r="D13232" t="s">
        <v>1017</v>
      </c>
      <c r="E13232" t="s">
        <v>1015</v>
      </c>
      <c r="F13232" s="86">
        <v>7633359.1983236903</v>
      </c>
    </row>
    <row r="13233" spans="1:6">
      <c r="A13233">
        <v>2022</v>
      </c>
      <c r="B13233" t="s">
        <v>1055</v>
      </c>
      <c r="C13233" t="s">
        <v>1013</v>
      </c>
      <c r="D13233" t="s">
        <v>1017</v>
      </c>
      <c r="E13233" t="s">
        <v>1015</v>
      </c>
      <c r="F13233" s="86">
        <v>7684953.1412879098</v>
      </c>
    </row>
    <row r="13234" spans="1:6">
      <c r="A13234">
        <v>2023</v>
      </c>
      <c r="B13234" t="s">
        <v>1055</v>
      </c>
      <c r="C13234" t="s">
        <v>1013</v>
      </c>
      <c r="D13234" t="s">
        <v>1017</v>
      </c>
      <c r="E13234" t="s">
        <v>1015</v>
      </c>
      <c r="F13234" s="86">
        <v>7733174.22530491</v>
      </c>
    </row>
    <row r="13235" spans="1:6">
      <c r="A13235">
        <v>2024</v>
      </c>
      <c r="B13235" t="s">
        <v>1055</v>
      </c>
      <c r="C13235" t="s">
        <v>1013</v>
      </c>
      <c r="D13235" t="s">
        <v>1017</v>
      </c>
      <c r="E13235" t="s">
        <v>1015</v>
      </c>
      <c r="F13235" s="86">
        <v>7778158.4832392801</v>
      </c>
    </row>
    <row r="13236" spans="1:6">
      <c r="A13236">
        <v>2025</v>
      </c>
      <c r="B13236" t="s">
        <v>1055</v>
      </c>
      <c r="C13236" t="s">
        <v>1013</v>
      </c>
      <c r="D13236" t="s">
        <v>1017</v>
      </c>
      <c r="E13236" t="s">
        <v>1015</v>
      </c>
      <c r="F13236" s="86">
        <v>7820924.6452460904</v>
      </c>
    </row>
    <row r="13237" spans="1:6">
      <c r="A13237">
        <v>2026</v>
      </c>
      <c r="B13237" t="s">
        <v>1055</v>
      </c>
      <c r="C13237" t="s">
        <v>1013</v>
      </c>
      <c r="D13237" t="s">
        <v>1017</v>
      </c>
      <c r="E13237" t="s">
        <v>1015</v>
      </c>
      <c r="F13237" s="86">
        <v>7860963.1859453097</v>
      </c>
    </row>
    <row r="13238" spans="1:6">
      <c r="A13238">
        <v>2027</v>
      </c>
      <c r="B13238" t="s">
        <v>1055</v>
      </c>
      <c r="C13238" t="s">
        <v>1013</v>
      </c>
      <c r="D13238" t="s">
        <v>1017</v>
      </c>
      <c r="E13238" t="s">
        <v>1015</v>
      </c>
      <c r="F13238" s="86">
        <v>7898500.2454643603</v>
      </c>
    </row>
    <row r="13239" spans="1:6">
      <c r="A13239">
        <v>2028</v>
      </c>
      <c r="B13239" t="s">
        <v>1055</v>
      </c>
      <c r="C13239" t="s">
        <v>1013</v>
      </c>
      <c r="D13239" t="s">
        <v>1017</v>
      </c>
      <c r="E13239" t="s">
        <v>1015</v>
      </c>
      <c r="F13239" s="86">
        <v>7932110.1217506304</v>
      </c>
    </row>
    <row r="13240" spans="1:6">
      <c r="A13240">
        <v>2029</v>
      </c>
      <c r="B13240" t="s">
        <v>1055</v>
      </c>
      <c r="C13240" t="s">
        <v>1013</v>
      </c>
      <c r="D13240" t="s">
        <v>1017</v>
      </c>
      <c r="E13240" t="s">
        <v>1015</v>
      </c>
      <c r="F13240" s="86">
        <v>7960262.8239601497</v>
      </c>
    </row>
    <row r="13241" spans="1:6">
      <c r="A13241">
        <v>2030</v>
      </c>
      <c r="B13241" t="s">
        <v>1055</v>
      </c>
      <c r="C13241" t="s">
        <v>1013</v>
      </c>
      <c r="D13241" t="s">
        <v>1017</v>
      </c>
      <c r="E13241" t="s">
        <v>1015</v>
      </c>
      <c r="F13241" s="86">
        <v>7980804.5224893698</v>
      </c>
    </row>
    <row r="13242" spans="1:6">
      <c r="A13242">
        <v>2031</v>
      </c>
      <c r="B13242" t="s">
        <v>1055</v>
      </c>
      <c r="C13242" t="s">
        <v>1013</v>
      </c>
      <c r="D13242" t="s">
        <v>1017</v>
      </c>
      <c r="E13242" t="s">
        <v>1015</v>
      </c>
      <c r="F13242" s="86">
        <v>7992777.6158277402</v>
      </c>
    </row>
    <row r="13243" spans="1:6">
      <c r="A13243">
        <v>2032</v>
      </c>
      <c r="B13243" t="s">
        <v>1055</v>
      </c>
      <c r="C13243" t="s">
        <v>1013</v>
      </c>
      <c r="D13243" t="s">
        <v>1017</v>
      </c>
      <c r="E13243" t="s">
        <v>1015</v>
      </c>
      <c r="F13243" s="86">
        <v>7995757.5609202301</v>
      </c>
    </row>
    <row r="13244" spans="1:6">
      <c r="A13244">
        <v>2033</v>
      </c>
      <c r="B13244" t="s">
        <v>1055</v>
      </c>
      <c r="C13244" t="s">
        <v>1013</v>
      </c>
      <c r="D13244" t="s">
        <v>1017</v>
      </c>
      <c r="E13244" t="s">
        <v>1015</v>
      </c>
      <c r="F13244" s="86">
        <v>7988103.6890957402</v>
      </c>
    </row>
    <row r="13245" spans="1:6">
      <c r="A13245">
        <v>2034</v>
      </c>
      <c r="B13245" t="s">
        <v>1055</v>
      </c>
      <c r="C13245" t="s">
        <v>1013</v>
      </c>
      <c r="D13245" t="s">
        <v>1017</v>
      </c>
      <c r="E13245" t="s">
        <v>1015</v>
      </c>
      <c r="F13245" s="86">
        <v>7971421.9168736599</v>
      </c>
    </row>
    <row r="13246" spans="1:6">
      <c r="A13246">
        <v>2035</v>
      </c>
      <c r="B13246" t="s">
        <v>1055</v>
      </c>
      <c r="C13246" t="s">
        <v>1013</v>
      </c>
      <c r="D13246" t="s">
        <v>1017</v>
      </c>
      <c r="E13246" t="s">
        <v>1015</v>
      </c>
      <c r="F13246" s="86">
        <v>7946070.0190327503</v>
      </c>
    </row>
    <row r="13247" spans="1:6">
      <c r="A13247">
        <v>2036</v>
      </c>
      <c r="B13247" t="s">
        <v>1055</v>
      </c>
      <c r="C13247" t="s">
        <v>1013</v>
      </c>
      <c r="D13247" t="s">
        <v>1017</v>
      </c>
      <c r="E13247" t="s">
        <v>1015</v>
      </c>
      <c r="F13247" s="86">
        <v>7914396.9764697803</v>
      </c>
    </row>
    <row r="13248" spans="1:6">
      <c r="A13248">
        <v>2037</v>
      </c>
      <c r="B13248" t="s">
        <v>1055</v>
      </c>
      <c r="C13248" t="s">
        <v>1013</v>
      </c>
      <c r="D13248" t="s">
        <v>1017</v>
      </c>
      <c r="E13248" t="s">
        <v>1015</v>
      </c>
      <c r="F13248" s="86">
        <v>7878228.4991163099</v>
      </c>
    </row>
    <row r="13249" spans="1:6">
      <c r="A13249">
        <v>2038</v>
      </c>
      <c r="B13249" t="s">
        <v>1055</v>
      </c>
      <c r="C13249" t="s">
        <v>1013</v>
      </c>
      <c r="D13249" t="s">
        <v>1017</v>
      </c>
      <c r="E13249" t="s">
        <v>1015</v>
      </c>
      <c r="F13249" s="86">
        <v>7840495.7679692199</v>
      </c>
    </row>
    <row r="13250" spans="1:6">
      <c r="A13250">
        <v>2039</v>
      </c>
      <c r="B13250" t="s">
        <v>1055</v>
      </c>
      <c r="C13250" t="s">
        <v>1013</v>
      </c>
      <c r="D13250" t="s">
        <v>1017</v>
      </c>
      <c r="E13250" t="s">
        <v>1015</v>
      </c>
      <c r="F13250" s="86">
        <v>7802564.6810049899</v>
      </c>
    </row>
    <row r="13251" spans="1:6">
      <c r="A13251">
        <v>2040</v>
      </c>
      <c r="B13251" t="s">
        <v>1055</v>
      </c>
      <c r="C13251" t="s">
        <v>1013</v>
      </c>
      <c r="D13251" t="s">
        <v>1017</v>
      </c>
      <c r="E13251" t="s">
        <v>1015</v>
      </c>
      <c r="F13251" s="86">
        <v>7764812.1924895104</v>
      </c>
    </row>
    <row r="13252" spans="1:6">
      <c r="A13252">
        <v>2041</v>
      </c>
      <c r="B13252" t="s">
        <v>1055</v>
      </c>
      <c r="C13252" t="s">
        <v>1013</v>
      </c>
      <c r="D13252" t="s">
        <v>1017</v>
      </c>
      <c r="E13252" t="s">
        <v>1015</v>
      </c>
      <c r="F13252" s="86">
        <v>7728834.3995104702</v>
      </c>
    </row>
    <row r="13253" spans="1:6">
      <c r="A13253">
        <v>2042</v>
      </c>
      <c r="B13253" t="s">
        <v>1055</v>
      </c>
      <c r="C13253" t="s">
        <v>1013</v>
      </c>
      <c r="D13253" t="s">
        <v>1017</v>
      </c>
      <c r="E13253" t="s">
        <v>1015</v>
      </c>
      <c r="F13253" s="86">
        <v>7694118.0093886303</v>
      </c>
    </row>
    <row r="13254" spans="1:6">
      <c r="A13254">
        <v>2043</v>
      </c>
      <c r="B13254" t="s">
        <v>1055</v>
      </c>
      <c r="C13254" t="s">
        <v>1013</v>
      </c>
      <c r="D13254" t="s">
        <v>1017</v>
      </c>
      <c r="E13254" t="s">
        <v>1015</v>
      </c>
      <c r="F13254" s="86">
        <v>7661820.9698308399</v>
      </c>
    </row>
    <row r="13255" spans="1:6">
      <c r="A13255">
        <v>2044</v>
      </c>
      <c r="B13255" t="s">
        <v>1055</v>
      </c>
      <c r="C13255" t="s">
        <v>1013</v>
      </c>
      <c r="D13255" t="s">
        <v>1017</v>
      </c>
      <c r="E13255" t="s">
        <v>1015</v>
      </c>
      <c r="F13255" s="86">
        <v>7631530.5793014904</v>
      </c>
    </row>
    <row r="13256" spans="1:6">
      <c r="A13256">
        <v>2045</v>
      </c>
      <c r="B13256" t="s">
        <v>1055</v>
      </c>
      <c r="C13256" t="s">
        <v>1013</v>
      </c>
      <c r="D13256" t="s">
        <v>1017</v>
      </c>
      <c r="E13256" t="s">
        <v>1015</v>
      </c>
      <c r="F13256" s="86">
        <v>7603187.2853170903</v>
      </c>
    </row>
    <row r="13257" spans="1:6">
      <c r="A13257">
        <v>2046</v>
      </c>
      <c r="B13257" t="s">
        <v>1055</v>
      </c>
      <c r="C13257" t="s">
        <v>1013</v>
      </c>
      <c r="D13257" t="s">
        <v>1017</v>
      </c>
      <c r="E13257" t="s">
        <v>1015</v>
      </c>
      <c r="F13257" s="86">
        <v>7575873.6485455604</v>
      </c>
    </row>
    <row r="13258" spans="1:6">
      <c r="A13258">
        <v>2047</v>
      </c>
      <c r="B13258" t="s">
        <v>1055</v>
      </c>
      <c r="C13258" t="s">
        <v>1013</v>
      </c>
      <c r="D13258" t="s">
        <v>1017</v>
      </c>
      <c r="E13258" t="s">
        <v>1015</v>
      </c>
      <c r="F13258" s="86">
        <v>7549985.8319275696</v>
      </c>
    </row>
    <row r="13259" spans="1:6">
      <c r="A13259">
        <v>2048</v>
      </c>
      <c r="B13259" t="s">
        <v>1055</v>
      </c>
      <c r="C13259" t="s">
        <v>1013</v>
      </c>
      <c r="D13259" t="s">
        <v>1017</v>
      </c>
      <c r="E13259" t="s">
        <v>1015</v>
      </c>
      <c r="F13259" s="86">
        <v>7524867.29758872</v>
      </c>
    </row>
    <row r="13260" spans="1:6">
      <c r="A13260">
        <v>2049</v>
      </c>
      <c r="B13260" t="s">
        <v>1055</v>
      </c>
      <c r="C13260" t="s">
        <v>1013</v>
      </c>
      <c r="D13260" t="s">
        <v>1017</v>
      </c>
      <c r="E13260" t="s">
        <v>1015</v>
      </c>
      <c r="F13260" s="86">
        <v>7500397.3477918096</v>
      </c>
    </row>
    <row r="13261" spans="1:6">
      <c r="A13261">
        <v>2050</v>
      </c>
      <c r="B13261" t="s">
        <v>1055</v>
      </c>
      <c r="C13261" t="s">
        <v>1013</v>
      </c>
      <c r="D13261" t="s">
        <v>1017</v>
      </c>
      <c r="E13261" t="s">
        <v>1015</v>
      </c>
      <c r="F13261" s="86">
        <v>7476701.0065508103</v>
      </c>
    </row>
    <row r="13262" spans="1:6">
      <c r="A13262">
        <v>2017</v>
      </c>
      <c r="B13262" t="s">
        <v>1056</v>
      </c>
      <c r="C13262" t="s">
        <v>1013</v>
      </c>
      <c r="D13262" t="s">
        <v>1017</v>
      </c>
      <c r="E13262" t="s">
        <v>1015</v>
      </c>
      <c r="F13262" s="86">
        <v>2862038.98917939</v>
      </c>
    </row>
    <row r="13263" spans="1:6">
      <c r="A13263">
        <v>2018</v>
      </c>
      <c r="B13263" t="s">
        <v>1056</v>
      </c>
      <c r="C13263" t="s">
        <v>1013</v>
      </c>
      <c r="D13263" t="s">
        <v>1017</v>
      </c>
      <c r="E13263" t="s">
        <v>1015</v>
      </c>
      <c r="F13263" s="86">
        <v>2888289.1046561501</v>
      </c>
    </row>
    <row r="13264" spans="1:6">
      <c r="A13264">
        <v>2019</v>
      </c>
      <c r="B13264" t="s">
        <v>1056</v>
      </c>
      <c r="C13264" t="s">
        <v>1013</v>
      </c>
      <c r="D13264" t="s">
        <v>1017</v>
      </c>
      <c r="E13264" t="s">
        <v>1015</v>
      </c>
      <c r="F13264" s="86">
        <v>2910876.5081952699</v>
      </c>
    </row>
    <row r="13265" spans="1:6">
      <c r="A13265">
        <v>2020</v>
      </c>
      <c r="B13265" t="s">
        <v>1056</v>
      </c>
      <c r="C13265" t="s">
        <v>1013</v>
      </c>
      <c r="D13265" t="s">
        <v>1017</v>
      </c>
      <c r="E13265" t="s">
        <v>1015</v>
      </c>
      <c r="F13265" s="86">
        <v>2934459.3926262199</v>
      </c>
    </row>
    <row r="13266" spans="1:6">
      <c r="A13266">
        <v>2021</v>
      </c>
      <c r="B13266" t="s">
        <v>1056</v>
      </c>
      <c r="C13266" t="s">
        <v>1013</v>
      </c>
      <c r="D13266" t="s">
        <v>1017</v>
      </c>
      <c r="E13266" t="s">
        <v>1015</v>
      </c>
      <c r="F13266" s="86">
        <v>2956648.5244610398</v>
      </c>
    </row>
    <row r="13267" spans="1:6">
      <c r="A13267">
        <v>2022</v>
      </c>
      <c r="B13267" t="s">
        <v>1056</v>
      </c>
      <c r="C13267" t="s">
        <v>1013</v>
      </c>
      <c r="D13267" t="s">
        <v>1017</v>
      </c>
      <c r="E13267" t="s">
        <v>1015</v>
      </c>
      <c r="F13267" s="86">
        <v>2978098.3052631398</v>
      </c>
    </row>
    <row r="13268" spans="1:6">
      <c r="A13268">
        <v>2023</v>
      </c>
      <c r="B13268" t="s">
        <v>1056</v>
      </c>
      <c r="C13268" t="s">
        <v>1013</v>
      </c>
      <c r="D13268" t="s">
        <v>1017</v>
      </c>
      <c r="E13268" t="s">
        <v>1015</v>
      </c>
      <c r="F13268" s="86">
        <v>2998088.74735452</v>
      </c>
    </row>
    <row r="13269" spans="1:6">
      <c r="A13269">
        <v>2024</v>
      </c>
      <c r="B13269" t="s">
        <v>1056</v>
      </c>
      <c r="C13269" t="s">
        <v>1013</v>
      </c>
      <c r="D13269" t="s">
        <v>1017</v>
      </c>
      <c r="E13269" t="s">
        <v>1015</v>
      </c>
      <c r="F13269" s="86">
        <v>3016122.7650182201</v>
      </c>
    </row>
    <row r="13270" spans="1:6">
      <c r="A13270">
        <v>2025</v>
      </c>
      <c r="B13270" t="s">
        <v>1056</v>
      </c>
      <c r="C13270" t="s">
        <v>1013</v>
      </c>
      <c r="D13270" t="s">
        <v>1017</v>
      </c>
      <c r="E13270" t="s">
        <v>1015</v>
      </c>
      <c r="F13270" s="86">
        <v>3033118.4136166</v>
      </c>
    </row>
    <row r="13271" spans="1:6">
      <c r="A13271">
        <v>2026</v>
      </c>
      <c r="B13271" t="s">
        <v>1056</v>
      </c>
      <c r="C13271" t="s">
        <v>1013</v>
      </c>
      <c r="D13271" t="s">
        <v>1017</v>
      </c>
      <c r="E13271" t="s">
        <v>1015</v>
      </c>
      <c r="F13271" s="86">
        <v>3048994.1501855901</v>
      </c>
    </row>
    <row r="13272" spans="1:6">
      <c r="A13272">
        <v>2027</v>
      </c>
      <c r="B13272" t="s">
        <v>1056</v>
      </c>
      <c r="C13272" t="s">
        <v>1013</v>
      </c>
      <c r="D13272" t="s">
        <v>1017</v>
      </c>
      <c r="E13272" t="s">
        <v>1015</v>
      </c>
      <c r="F13272" s="86">
        <v>3064176.9223414902</v>
      </c>
    </row>
    <row r="13273" spans="1:6">
      <c r="A13273">
        <v>2028</v>
      </c>
      <c r="B13273" t="s">
        <v>1056</v>
      </c>
      <c r="C13273" t="s">
        <v>1013</v>
      </c>
      <c r="D13273" t="s">
        <v>1017</v>
      </c>
      <c r="E13273" t="s">
        <v>1015</v>
      </c>
      <c r="F13273" s="86">
        <v>3079355.8371663899</v>
      </c>
    </row>
    <row r="13274" spans="1:6">
      <c r="A13274">
        <v>2029</v>
      </c>
      <c r="B13274" t="s">
        <v>1056</v>
      </c>
      <c r="C13274" t="s">
        <v>1013</v>
      </c>
      <c r="D13274" t="s">
        <v>1017</v>
      </c>
      <c r="E13274" t="s">
        <v>1015</v>
      </c>
      <c r="F13274" s="86">
        <v>3093586.5747600798</v>
      </c>
    </row>
    <row r="13275" spans="1:6">
      <c r="A13275">
        <v>2030</v>
      </c>
      <c r="B13275" t="s">
        <v>1056</v>
      </c>
      <c r="C13275" t="s">
        <v>1013</v>
      </c>
      <c r="D13275" t="s">
        <v>1017</v>
      </c>
      <c r="E13275" t="s">
        <v>1015</v>
      </c>
      <c r="F13275" s="86">
        <v>3106556.5422324198</v>
      </c>
    </row>
    <row r="13276" spans="1:6">
      <c r="A13276">
        <v>2031</v>
      </c>
      <c r="B13276" t="s">
        <v>1056</v>
      </c>
      <c r="C13276" t="s">
        <v>1013</v>
      </c>
      <c r="D13276" t="s">
        <v>1017</v>
      </c>
      <c r="E13276" t="s">
        <v>1015</v>
      </c>
      <c r="F13276" s="86">
        <v>3118656.7581683998</v>
      </c>
    </row>
    <row r="13277" spans="1:6">
      <c r="A13277">
        <v>2032</v>
      </c>
      <c r="B13277" t="s">
        <v>1056</v>
      </c>
      <c r="C13277" t="s">
        <v>1013</v>
      </c>
      <c r="D13277" t="s">
        <v>1017</v>
      </c>
      <c r="E13277" t="s">
        <v>1015</v>
      </c>
      <c r="F13277" s="86">
        <v>3128746.7050557099</v>
      </c>
    </row>
    <row r="13278" spans="1:6">
      <c r="A13278">
        <v>2033</v>
      </c>
      <c r="B13278" t="s">
        <v>1056</v>
      </c>
      <c r="C13278" t="s">
        <v>1013</v>
      </c>
      <c r="D13278" t="s">
        <v>1017</v>
      </c>
      <c r="E13278" t="s">
        <v>1015</v>
      </c>
      <c r="F13278" s="86">
        <v>3137346.0059651998</v>
      </c>
    </row>
    <row r="13279" spans="1:6">
      <c r="A13279">
        <v>2034</v>
      </c>
      <c r="B13279" t="s">
        <v>1056</v>
      </c>
      <c r="C13279" t="s">
        <v>1013</v>
      </c>
      <c r="D13279" t="s">
        <v>1017</v>
      </c>
      <c r="E13279" t="s">
        <v>1015</v>
      </c>
      <c r="F13279" s="86">
        <v>3144151.9419700201</v>
      </c>
    </row>
    <row r="13280" spans="1:6">
      <c r="A13280">
        <v>2035</v>
      </c>
      <c r="B13280" t="s">
        <v>1056</v>
      </c>
      <c r="C13280" t="s">
        <v>1013</v>
      </c>
      <c r="D13280" t="s">
        <v>1017</v>
      </c>
      <c r="E13280" t="s">
        <v>1015</v>
      </c>
      <c r="F13280" s="86">
        <v>3149886.8455471601</v>
      </c>
    </row>
    <row r="13281" spans="1:6">
      <c r="A13281">
        <v>2036</v>
      </c>
      <c r="B13281" t="s">
        <v>1056</v>
      </c>
      <c r="C13281" t="s">
        <v>1013</v>
      </c>
      <c r="D13281" t="s">
        <v>1017</v>
      </c>
      <c r="E13281" t="s">
        <v>1015</v>
      </c>
      <c r="F13281" s="86">
        <v>3153623.4656837001</v>
      </c>
    </row>
    <row r="13282" spans="1:6">
      <c r="A13282">
        <v>2037</v>
      </c>
      <c r="B13282" t="s">
        <v>1056</v>
      </c>
      <c r="C13282" t="s">
        <v>1013</v>
      </c>
      <c r="D13282" t="s">
        <v>1017</v>
      </c>
      <c r="E13282" t="s">
        <v>1015</v>
      </c>
      <c r="F13282" s="86">
        <v>3156212.9448778899</v>
      </c>
    </row>
    <row r="13283" spans="1:6">
      <c r="A13283">
        <v>2038</v>
      </c>
      <c r="B13283" t="s">
        <v>1056</v>
      </c>
      <c r="C13283" t="s">
        <v>1013</v>
      </c>
      <c r="D13283" t="s">
        <v>1017</v>
      </c>
      <c r="E13283" t="s">
        <v>1015</v>
      </c>
      <c r="F13283" s="86">
        <v>3158926.7011408601</v>
      </c>
    </row>
    <row r="13284" spans="1:6">
      <c r="A13284">
        <v>2039</v>
      </c>
      <c r="B13284" t="s">
        <v>1056</v>
      </c>
      <c r="C13284" t="s">
        <v>1013</v>
      </c>
      <c r="D13284" t="s">
        <v>1017</v>
      </c>
      <c r="E13284" t="s">
        <v>1015</v>
      </c>
      <c r="F13284" s="86">
        <v>3161271.1803289601</v>
      </c>
    </row>
    <row r="13285" spans="1:6">
      <c r="A13285">
        <v>2040</v>
      </c>
      <c r="B13285" t="s">
        <v>1056</v>
      </c>
      <c r="C13285" t="s">
        <v>1013</v>
      </c>
      <c r="D13285" t="s">
        <v>1017</v>
      </c>
      <c r="E13285" t="s">
        <v>1015</v>
      </c>
      <c r="F13285" s="86">
        <v>3163954.3342574602</v>
      </c>
    </row>
    <row r="13286" spans="1:6">
      <c r="A13286">
        <v>2041</v>
      </c>
      <c r="B13286" t="s">
        <v>1056</v>
      </c>
      <c r="C13286" t="s">
        <v>1013</v>
      </c>
      <c r="D13286" t="s">
        <v>1017</v>
      </c>
      <c r="E13286" t="s">
        <v>1015</v>
      </c>
      <c r="F13286" s="86">
        <v>3166385.25198563</v>
      </c>
    </row>
    <row r="13287" spans="1:6">
      <c r="A13287">
        <v>2042</v>
      </c>
      <c r="B13287" t="s">
        <v>1056</v>
      </c>
      <c r="C13287" t="s">
        <v>1013</v>
      </c>
      <c r="D13287" t="s">
        <v>1017</v>
      </c>
      <c r="E13287" t="s">
        <v>1015</v>
      </c>
      <c r="F13287" s="86">
        <v>3169017.9842267102</v>
      </c>
    </row>
    <row r="13288" spans="1:6">
      <c r="A13288">
        <v>2043</v>
      </c>
      <c r="B13288" t="s">
        <v>1056</v>
      </c>
      <c r="C13288" t="s">
        <v>1013</v>
      </c>
      <c r="D13288" t="s">
        <v>1017</v>
      </c>
      <c r="E13288" t="s">
        <v>1015</v>
      </c>
      <c r="F13288" s="86">
        <v>3171662.16964674</v>
      </c>
    </row>
    <row r="13289" spans="1:6">
      <c r="A13289">
        <v>2044</v>
      </c>
      <c r="B13289" t="s">
        <v>1056</v>
      </c>
      <c r="C13289" t="s">
        <v>1013</v>
      </c>
      <c r="D13289" t="s">
        <v>1017</v>
      </c>
      <c r="E13289" t="s">
        <v>1015</v>
      </c>
      <c r="F13289" s="86">
        <v>3175175.1639696099</v>
      </c>
    </row>
    <row r="13290" spans="1:6">
      <c r="A13290">
        <v>2045</v>
      </c>
      <c r="B13290" t="s">
        <v>1056</v>
      </c>
      <c r="C13290" t="s">
        <v>1013</v>
      </c>
      <c r="D13290" t="s">
        <v>1017</v>
      </c>
      <c r="E13290" t="s">
        <v>1015</v>
      </c>
      <c r="F13290" s="86">
        <v>3178335.9091117699</v>
      </c>
    </row>
    <row r="13291" spans="1:6">
      <c r="A13291">
        <v>2046</v>
      </c>
      <c r="B13291" t="s">
        <v>1056</v>
      </c>
      <c r="C13291" t="s">
        <v>1013</v>
      </c>
      <c r="D13291" t="s">
        <v>1017</v>
      </c>
      <c r="E13291" t="s">
        <v>1015</v>
      </c>
      <c r="F13291" s="86">
        <v>3181955.2048737202</v>
      </c>
    </row>
    <row r="13292" spans="1:6">
      <c r="A13292">
        <v>2047</v>
      </c>
      <c r="B13292" t="s">
        <v>1056</v>
      </c>
      <c r="C13292" t="s">
        <v>1013</v>
      </c>
      <c r="D13292" t="s">
        <v>1017</v>
      </c>
      <c r="E13292" t="s">
        <v>1015</v>
      </c>
      <c r="F13292" s="86">
        <v>3185177.48041804</v>
      </c>
    </row>
    <row r="13293" spans="1:6">
      <c r="A13293">
        <v>2048</v>
      </c>
      <c r="B13293" t="s">
        <v>1056</v>
      </c>
      <c r="C13293" t="s">
        <v>1013</v>
      </c>
      <c r="D13293" t="s">
        <v>1017</v>
      </c>
      <c r="E13293" t="s">
        <v>1015</v>
      </c>
      <c r="F13293" s="86">
        <v>3188164.9636722398</v>
      </c>
    </row>
    <row r="13294" spans="1:6">
      <c r="A13294">
        <v>2049</v>
      </c>
      <c r="B13294" t="s">
        <v>1056</v>
      </c>
      <c r="C13294" t="s">
        <v>1013</v>
      </c>
      <c r="D13294" t="s">
        <v>1017</v>
      </c>
      <c r="E13294" t="s">
        <v>1015</v>
      </c>
      <c r="F13294" s="86">
        <v>3191090.6758300201</v>
      </c>
    </row>
    <row r="13295" spans="1:6">
      <c r="A13295">
        <v>2050</v>
      </c>
      <c r="B13295" t="s">
        <v>1056</v>
      </c>
      <c r="C13295" t="s">
        <v>1013</v>
      </c>
      <c r="D13295" t="s">
        <v>1017</v>
      </c>
      <c r="E13295" t="s">
        <v>1015</v>
      </c>
      <c r="F13295" s="86">
        <v>3193775.45868778</v>
      </c>
    </row>
    <row r="13296" spans="1:6">
      <c r="A13296">
        <v>2017</v>
      </c>
      <c r="B13296" t="s">
        <v>1057</v>
      </c>
      <c r="C13296" t="s">
        <v>1013</v>
      </c>
      <c r="D13296" t="s">
        <v>1017</v>
      </c>
      <c r="E13296" t="s">
        <v>1015</v>
      </c>
      <c r="F13296" s="86">
        <v>489053.78351898497</v>
      </c>
    </row>
    <row r="13297" spans="1:6">
      <c r="A13297">
        <v>2018</v>
      </c>
      <c r="B13297" t="s">
        <v>1057</v>
      </c>
      <c r="C13297" t="s">
        <v>1013</v>
      </c>
      <c r="D13297" t="s">
        <v>1017</v>
      </c>
      <c r="E13297" t="s">
        <v>1015</v>
      </c>
      <c r="F13297" s="86">
        <v>488873.76871642499</v>
      </c>
    </row>
    <row r="13298" spans="1:6">
      <c r="A13298">
        <v>2019</v>
      </c>
      <c r="B13298" t="s">
        <v>1057</v>
      </c>
      <c r="C13298" t="s">
        <v>1013</v>
      </c>
      <c r="D13298" t="s">
        <v>1017</v>
      </c>
      <c r="E13298" t="s">
        <v>1015</v>
      </c>
      <c r="F13298" s="86">
        <v>488566.86151743901</v>
      </c>
    </row>
    <row r="13299" spans="1:6">
      <c r="A13299">
        <v>2020</v>
      </c>
      <c r="B13299" t="s">
        <v>1057</v>
      </c>
      <c r="C13299" t="s">
        <v>1013</v>
      </c>
      <c r="D13299" t="s">
        <v>1017</v>
      </c>
      <c r="E13299" t="s">
        <v>1015</v>
      </c>
      <c r="F13299" s="86">
        <v>487025.96381803299</v>
      </c>
    </row>
    <row r="13300" spans="1:6">
      <c r="A13300">
        <v>2021</v>
      </c>
      <c r="B13300" t="s">
        <v>1057</v>
      </c>
      <c r="C13300" t="s">
        <v>1013</v>
      </c>
      <c r="D13300" t="s">
        <v>1017</v>
      </c>
      <c r="E13300" t="s">
        <v>1015</v>
      </c>
      <c r="F13300" s="86">
        <v>485480.63458607002</v>
      </c>
    </row>
    <row r="13301" spans="1:6">
      <c r="A13301">
        <v>2022</v>
      </c>
      <c r="B13301" t="s">
        <v>1057</v>
      </c>
      <c r="C13301" t="s">
        <v>1013</v>
      </c>
      <c r="D13301" t="s">
        <v>1017</v>
      </c>
      <c r="E13301" t="s">
        <v>1015</v>
      </c>
      <c r="F13301" s="86">
        <v>483771.85972928401</v>
      </c>
    </row>
    <row r="13302" spans="1:6">
      <c r="A13302">
        <v>2023</v>
      </c>
      <c r="B13302" t="s">
        <v>1057</v>
      </c>
      <c r="C13302" t="s">
        <v>1013</v>
      </c>
      <c r="D13302" t="s">
        <v>1017</v>
      </c>
      <c r="E13302" t="s">
        <v>1015</v>
      </c>
      <c r="F13302" s="86">
        <v>481972.58466685301</v>
      </c>
    </row>
    <row r="13303" spans="1:6">
      <c r="A13303">
        <v>2024</v>
      </c>
      <c r="B13303" t="s">
        <v>1057</v>
      </c>
      <c r="C13303" t="s">
        <v>1013</v>
      </c>
      <c r="D13303" t="s">
        <v>1017</v>
      </c>
      <c r="E13303" t="s">
        <v>1015</v>
      </c>
      <c r="F13303" s="86">
        <v>480128.42044219602</v>
      </c>
    </row>
    <row r="13304" spans="1:6">
      <c r="A13304">
        <v>2025</v>
      </c>
      <c r="B13304" t="s">
        <v>1057</v>
      </c>
      <c r="C13304" t="s">
        <v>1013</v>
      </c>
      <c r="D13304" t="s">
        <v>1017</v>
      </c>
      <c r="E13304" t="s">
        <v>1015</v>
      </c>
      <c r="F13304" s="86">
        <v>478312.96421495499</v>
      </c>
    </row>
    <row r="13305" spans="1:6">
      <c r="A13305">
        <v>2026</v>
      </c>
      <c r="B13305" t="s">
        <v>1057</v>
      </c>
      <c r="C13305" t="s">
        <v>1013</v>
      </c>
      <c r="D13305" t="s">
        <v>1017</v>
      </c>
      <c r="E13305" t="s">
        <v>1015</v>
      </c>
      <c r="F13305" s="86">
        <v>476721.61520726699</v>
      </c>
    </row>
    <row r="13306" spans="1:6">
      <c r="A13306">
        <v>2027</v>
      </c>
      <c r="B13306" t="s">
        <v>1057</v>
      </c>
      <c r="C13306" t="s">
        <v>1013</v>
      </c>
      <c r="D13306" t="s">
        <v>1017</v>
      </c>
      <c r="E13306" t="s">
        <v>1015</v>
      </c>
      <c r="F13306" s="86">
        <v>475342.09072983998</v>
      </c>
    </row>
    <row r="13307" spans="1:6">
      <c r="A13307">
        <v>2028</v>
      </c>
      <c r="B13307" t="s">
        <v>1057</v>
      </c>
      <c r="C13307" t="s">
        <v>1013</v>
      </c>
      <c r="D13307" t="s">
        <v>1017</v>
      </c>
      <c r="E13307" t="s">
        <v>1015</v>
      </c>
      <c r="F13307" s="86">
        <v>474284.733669493</v>
      </c>
    </row>
    <row r="13308" spans="1:6">
      <c r="A13308">
        <v>2029</v>
      </c>
      <c r="B13308" t="s">
        <v>1057</v>
      </c>
      <c r="C13308" t="s">
        <v>1013</v>
      </c>
      <c r="D13308" t="s">
        <v>1017</v>
      </c>
      <c r="E13308" t="s">
        <v>1015</v>
      </c>
      <c r="F13308" s="86">
        <v>473529.93163712003</v>
      </c>
    </row>
    <row r="13309" spans="1:6">
      <c r="A13309">
        <v>2030</v>
      </c>
      <c r="B13309" t="s">
        <v>1057</v>
      </c>
      <c r="C13309" t="s">
        <v>1013</v>
      </c>
      <c r="D13309" t="s">
        <v>1017</v>
      </c>
      <c r="E13309" t="s">
        <v>1015</v>
      </c>
      <c r="F13309" s="86">
        <v>473089.65782544098</v>
      </c>
    </row>
    <row r="13310" spans="1:6">
      <c r="A13310">
        <v>2031</v>
      </c>
      <c r="B13310" t="s">
        <v>1057</v>
      </c>
      <c r="C13310" t="s">
        <v>1013</v>
      </c>
      <c r="D13310" t="s">
        <v>1017</v>
      </c>
      <c r="E13310" t="s">
        <v>1015</v>
      </c>
      <c r="F13310" s="86">
        <v>472965.68315287901</v>
      </c>
    </row>
    <row r="13311" spans="1:6">
      <c r="A13311">
        <v>2032</v>
      </c>
      <c r="B13311" t="s">
        <v>1057</v>
      </c>
      <c r="C13311" t="s">
        <v>1013</v>
      </c>
      <c r="D13311" t="s">
        <v>1017</v>
      </c>
      <c r="E13311" t="s">
        <v>1015</v>
      </c>
      <c r="F13311" s="86">
        <v>473030.24913697399</v>
      </c>
    </row>
    <row r="13312" spans="1:6">
      <c r="A13312">
        <v>2033</v>
      </c>
      <c r="B13312" t="s">
        <v>1057</v>
      </c>
      <c r="C13312" t="s">
        <v>1013</v>
      </c>
      <c r="D13312" t="s">
        <v>1017</v>
      </c>
      <c r="E13312" t="s">
        <v>1015</v>
      </c>
      <c r="F13312" s="86">
        <v>473200.00433792197</v>
      </c>
    </row>
    <row r="13313" spans="1:6">
      <c r="A13313">
        <v>2034</v>
      </c>
      <c r="B13313" t="s">
        <v>1057</v>
      </c>
      <c r="C13313" t="s">
        <v>1013</v>
      </c>
      <c r="D13313" t="s">
        <v>1017</v>
      </c>
      <c r="E13313" t="s">
        <v>1015</v>
      </c>
      <c r="F13313" s="86">
        <v>473416.80768398102</v>
      </c>
    </row>
    <row r="13314" spans="1:6">
      <c r="A13314">
        <v>2035</v>
      </c>
      <c r="B13314" t="s">
        <v>1057</v>
      </c>
      <c r="C13314" t="s">
        <v>1013</v>
      </c>
      <c r="D13314" t="s">
        <v>1017</v>
      </c>
      <c r="E13314" t="s">
        <v>1015</v>
      </c>
      <c r="F13314" s="86">
        <v>473609.04824083298</v>
      </c>
    </row>
    <row r="13315" spans="1:6">
      <c r="A13315">
        <v>2036</v>
      </c>
      <c r="B13315" t="s">
        <v>1057</v>
      </c>
      <c r="C13315" t="s">
        <v>1013</v>
      </c>
      <c r="D13315" t="s">
        <v>1017</v>
      </c>
      <c r="E13315" t="s">
        <v>1015</v>
      </c>
      <c r="F13315" s="86">
        <v>473703.28204704297</v>
      </c>
    </row>
    <row r="13316" spans="1:6">
      <c r="A13316">
        <v>2037</v>
      </c>
      <c r="B13316" t="s">
        <v>1057</v>
      </c>
      <c r="C13316" t="s">
        <v>1013</v>
      </c>
      <c r="D13316" t="s">
        <v>1017</v>
      </c>
      <c r="E13316" t="s">
        <v>1015</v>
      </c>
      <c r="F13316" s="86">
        <v>473587.406806921</v>
      </c>
    </row>
    <row r="13317" spans="1:6">
      <c r="A13317">
        <v>2038</v>
      </c>
      <c r="B13317" t="s">
        <v>1057</v>
      </c>
      <c r="C13317" t="s">
        <v>1013</v>
      </c>
      <c r="D13317" t="s">
        <v>1017</v>
      </c>
      <c r="E13317" t="s">
        <v>1015</v>
      </c>
      <c r="F13317" s="86">
        <v>473394.06965055701</v>
      </c>
    </row>
    <row r="13318" spans="1:6">
      <c r="A13318">
        <v>2039</v>
      </c>
      <c r="B13318" t="s">
        <v>1057</v>
      </c>
      <c r="C13318" t="s">
        <v>1013</v>
      </c>
      <c r="D13318" t="s">
        <v>1017</v>
      </c>
      <c r="E13318" t="s">
        <v>1015</v>
      </c>
      <c r="F13318" s="86">
        <v>472981.192025089</v>
      </c>
    </row>
    <row r="13319" spans="1:6">
      <c r="A13319">
        <v>2040</v>
      </c>
      <c r="B13319" t="s">
        <v>1057</v>
      </c>
      <c r="C13319" t="s">
        <v>1013</v>
      </c>
      <c r="D13319" t="s">
        <v>1017</v>
      </c>
      <c r="E13319" t="s">
        <v>1015</v>
      </c>
      <c r="F13319" s="86">
        <v>472478.56001651101</v>
      </c>
    </row>
    <row r="13320" spans="1:6">
      <c r="A13320">
        <v>2041</v>
      </c>
      <c r="B13320" t="s">
        <v>1057</v>
      </c>
      <c r="C13320" t="s">
        <v>1013</v>
      </c>
      <c r="D13320" t="s">
        <v>1017</v>
      </c>
      <c r="E13320" t="s">
        <v>1015</v>
      </c>
      <c r="F13320" s="86">
        <v>471968.92885007098</v>
      </c>
    </row>
    <row r="13321" spans="1:6">
      <c r="A13321">
        <v>2042</v>
      </c>
      <c r="B13321" t="s">
        <v>1057</v>
      </c>
      <c r="C13321" t="s">
        <v>1013</v>
      </c>
      <c r="D13321" t="s">
        <v>1017</v>
      </c>
      <c r="E13321" t="s">
        <v>1015</v>
      </c>
      <c r="F13321" s="86">
        <v>471398.69241328799</v>
      </c>
    </row>
    <row r="13322" spans="1:6">
      <c r="A13322">
        <v>2043</v>
      </c>
      <c r="B13322" t="s">
        <v>1057</v>
      </c>
      <c r="C13322" t="s">
        <v>1013</v>
      </c>
      <c r="D13322" t="s">
        <v>1017</v>
      </c>
      <c r="E13322" t="s">
        <v>1015</v>
      </c>
      <c r="F13322" s="86">
        <v>470872.927661216</v>
      </c>
    </row>
    <row r="13323" spans="1:6">
      <c r="A13323">
        <v>2044</v>
      </c>
      <c r="B13323" t="s">
        <v>1057</v>
      </c>
      <c r="C13323" t="s">
        <v>1013</v>
      </c>
      <c r="D13323" t="s">
        <v>1017</v>
      </c>
      <c r="E13323" t="s">
        <v>1015</v>
      </c>
      <c r="F13323" s="86">
        <v>470383.07381900999</v>
      </c>
    </row>
    <row r="13324" spans="1:6">
      <c r="A13324">
        <v>2045</v>
      </c>
      <c r="B13324" t="s">
        <v>1057</v>
      </c>
      <c r="C13324" t="s">
        <v>1013</v>
      </c>
      <c r="D13324" t="s">
        <v>1017</v>
      </c>
      <c r="E13324" t="s">
        <v>1015</v>
      </c>
      <c r="F13324" s="86">
        <v>469942.52124802902</v>
      </c>
    </row>
    <row r="13325" spans="1:6">
      <c r="A13325">
        <v>2046</v>
      </c>
      <c r="B13325" t="s">
        <v>1057</v>
      </c>
      <c r="C13325" t="s">
        <v>1013</v>
      </c>
      <c r="D13325" t="s">
        <v>1017</v>
      </c>
      <c r="E13325" t="s">
        <v>1015</v>
      </c>
      <c r="F13325" s="86">
        <v>469533.33512928302</v>
      </c>
    </row>
    <row r="13326" spans="1:6">
      <c r="A13326">
        <v>2047</v>
      </c>
      <c r="B13326" t="s">
        <v>1057</v>
      </c>
      <c r="C13326" t="s">
        <v>1013</v>
      </c>
      <c r="D13326" t="s">
        <v>1017</v>
      </c>
      <c r="E13326" t="s">
        <v>1015</v>
      </c>
      <c r="F13326" s="86">
        <v>469150.363356343</v>
      </c>
    </row>
    <row r="13327" spans="1:6">
      <c r="A13327">
        <v>2048</v>
      </c>
      <c r="B13327" t="s">
        <v>1057</v>
      </c>
      <c r="C13327" t="s">
        <v>1013</v>
      </c>
      <c r="D13327" t="s">
        <v>1017</v>
      </c>
      <c r="E13327" t="s">
        <v>1015</v>
      </c>
      <c r="F13327" s="86">
        <v>468788.89141184097</v>
      </c>
    </row>
    <row r="13328" spans="1:6">
      <c r="A13328">
        <v>2049</v>
      </c>
      <c r="B13328" t="s">
        <v>1057</v>
      </c>
      <c r="C13328" t="s">
        <v>1013</v>
      </c>
      <c r="D13328" t="s">
        <v>1017</v>
      </c>
      <c r="E13328" t="s">
        <v>1015</v>
      </c>
      <c r="F13328" s="86">
        <v>468427.993469893</v>
      </c>
    </row>
    <row r="13329" spans="1:6">
      <c r="A13329">
        <v>2050</v>
      </c>
      <c r="B13329" t="s">
        <v>1057</v>
      </c>
      <c r="C13329" t="s">
        <v>1013</v>
      </c>
      <c r="D13329" t="s">
        <v>1017</v>
      </c>
      <c r="E13329" t="s">
        <v>1015</v>
      </c>
      <c r="F13329" s="86">
        <v>468048.41010748199</v>
      </c>
    </row>
    <row r="13330" spans="1:6">
      <c r="A13330">
        <v>2017</v>
      </c>
      <c r="B13330" t="s">
        <v>1058</v>
      </c>
      <c r="C13330" t="s">
        <v>1013</v>
      </c>
      <c r="D13330" t="s">
        <v>1017</v>
      </c>
      <c r="E13330" t="s">
        <v>1015</v>
      </c>
      <c r="F13330" s="86">
        <v>3841787.4628880899</v>
      </c>
    </row>
    <row r="13331" spans="1:6">
      <c r="A13331">
        <v>2018</v>
      </c>
      <c r="B13331" t="s">
        <v>1058</v>
      </c>
      <c r="C13331" t="s">
        <v>1013</v>
      </c>
      <c r="D13331" t="s">
        <v>1017</v>
      </c>
      <c r="E13331" t="s">
        <v>1015</v>
      </c>
      <c r="F13331" s="86">
        <v>3861610.37907001</v>
      </c>
    </row>
    <row r="13332" spans="1:6">
      <c r="A13332">
        <v>2019</v>
      </c>
      <c r="B13332" t="s">
        <v>1058</v>
      </c>
      <c r="C13332" t="s">
        <v>1013</v>
      </c>
      <c r="D13332" t="s">
        <v>1017</v>
      </c>
      <c r="E13332" t="s">
        <v>1015</v>
      </c>
      <c r="F13332" s="86">
        <v>3880217.9075396601</v>
      </c>
    </row>
    <row r="13333" spans="1:6">
      <c r="A13333">
        <v>2020</v>
      </c>
      <c r="B13333" t="s">
        <v>1058</v>
      </c>
      <c r="C13333" t="s">
        <v>1013</v>
      </c>
      <c r="D13333" t="s">
        <v>1017</v>
      </c>
      <c r="E13333" t="s">
        <v>1015</v>
      </c>
      <c r="F13333" s="86">
        <v>3902570.62099182</v>
      </c>
    </row>
    <row r="13334" spans="1:6">
      <c r="A13334">
        <v>2021</v>
      </c>
      <c r="B13334" t="s">
        <v>1058</v>
      </c>
      <c r="C13334" t="s">
        <v>1013</v>
      </c>
      <c r="D13334" t="s">
        <v>1017</v>
      </c>
      <c r="E13334" t="s">
        <v>1015</v>
      </c>
      <c r="F13334" s="86">
        <v>3923822.6433319198</v>
      </c>
    </row>
    <row r="13335" spans="1:6">
      <c r="A13335">
        <v>2022</v>
      </c>
      <c r="B13335" t="s">
        <v>1058</v>
      </c>
      <c r="C13335" t="s">
        <v>1013</v>
      </c>
      <c r="D13335" t="s">
        <v>1017</v>
      </c>
      <c r="E13335" t="s">
        <v>1015</v>
      </c>
      <c r="F13335" s="86">
        <v>3944455.92075491</v>
      </c>
    </row>
    <row r="13336" spans="1:6">
      <c r="A13336">
        <v>2023</v>
      </c>
      <c r="B13336" t="s">
        <v>1058</v>
      </c>
      <c r="C13336" t="s">
        <v>1013</v>
      </c>
      <c r="D13336" t="s">
        <v>1017</v>
      </c>
      <c r="E13336" t="s">
        <v>1015</v>
      </c>
      <c r="F13336" s="86">
        <v>3964136.7455876102</v>
      </c>
    </row>
    <row r="13337" spans="1:6">
      <c r="A13337">
        <v>2024</v>
      </c>
      <c r="B13337" t="s">
        <v>1058</v>
      </c>
      <c r="C13337" t="s">
        <v>1013</v>
      </c>
      <c r="D13337" t="s">
        <v>1017</v>
      </c>
      <c r="E13337" t="s">
        <v>1015</v>
      </c>
      <c r="F13337" s="86">
        <v>3983002.8990329299</v>
      </c>
    </row>
    <row r="13338" spans="1:6">
      <c r="A13338">
        <v>2025</v>
      </c>
      <c r="B13338" t="s">
        <v>1058</v>
      </c>
      <c r="C13338" t="s">
        <v>1013</v>
      </c>
      <c r="D13338" t="s">
        <v>1017</v>
      </c>
      <c r="E13338" t="s">
        <v>1015</v>
      </c>
      <c r="F13338" s="86">
        <v>4001570.6595151299</v>
      </c>
    </row>
    <row r="13339" spans="1:6">
      <c r="A13339">
        <v>2026</v>
      </c>
      <c r="B13339" t="s">
        <v>1058</v>
      </c>
      <c r="C13339" t="s">
        <v>1013</v>
      </c>
      <c r="D13339" t="s">
        <v>1017</v>
      </c>
      <c r="E13339" t="s">
        <v>1015</v>
      </c>
      <c r="F13339" s="86">
        <v>4020576.1384853702</v>
      </c>
    </row>
    <row r="13340" spans="1:6">
      <c r="A13340">
        <v>2027</v>
      </c>
      <c r="B13340" t="s">
        <v>1058</v>
      </c>
      <c r="C13340" t="s">
        <v>1013</v>
      </c>
      <c r="D13340" t="s">
        <v>1017</v>
      </c>
      <c r="E13340" t="s">
        <v>1015</v>
      </c>
      <c r="F13340" s="86">
        <v>4040538.8706874601</v>
      </c>
    </row>
    <row r="13341" spans="1:6">
      <c r="A13341">
        <v>2028</v>
      </c>
      <c r="B13341" t="s">
        <v>1058</v>
      </c>
      <c r="C13341" t="s">
        <v>1013</v>
      </c>
      <c r="D13341" t="s">
        <v>1017</v>
      </c>
      <c r="E13341" t="s">
        <v>1015</v>
      </c>
      <c r="F13341" s="86">
        <v>4061911.6138129001</v>
      </c>
    </row>
    <row r="13342" spans="1:6">
      <c r="A13342">
        <v>2029</v>
      </c>
      <c r="B13342" t="s">
        <v>1058</v>
      </c>
      <c r="C13342" t="s">
        <v>1013</v>
      </c>
      <c r="D13342" t="s">
        <v>1017</v>
      </c>
      <c r="E13342" t="s">
        <v>1015</v>
      </c>
      <c r="F13342" s="86">
        <v>4083613.2801679601</v>
      </c>
    </row>
    <row r="13343" spans="1:6">
      <c r="A13343">
        <v>2030</v>
      </c>
      <c r="B13343" t="s">
        <v>1058</v>
      </c>
      <c r="C13343" t="s">
        <v>1013</v>
      </c>
      <c r="D13343" t="s">
        <v>1017</v>
      </c>
      <c r="E13343" t="s">
        <v>1015</v>
      </c>
      <c r="F13343" s="86">
        <v>4105184.2611774099</v>
      </c>
    </row>
    <row r="13344" spans="1:6">
      <c r="A13344">
        <v>2031</v>
      </c>
      <c r="B13344" t="s">
        <v>1058</v>
      </c>
      <c r="C13344" t="s">
        <v>1013</v>
      </c>
      <c r="D13344" t="s">
        <v>1017</v>
      </c>
      <c r="E13344" t="s">
        <v>1015</v>
      </c>
      <c r="F13344" s="86">
        <v>4125855.9236753401</v>
      </c>
    </row>
    <row r="13345" spans="1:6">
      <c r="A13345">
        <v>2032</v>
      </c>
      <c r="B13345" t="s">
        <v>1058</v>
      </c>
      <c r="C13345" t="s">
        <v>1013</v>
      </c>
      <c r="D13345" t="s">
        <v>1017</v>
      </c>
      <c r="E13345" t="s">
        <v>1015</v>
      </c>
      <c r="F13345" s="86">
        <v>4144643.6537375101</v>
      </c>
    </row>
    <row r="13346" spans="1:6">
      <c r="A13346">
        <v>2033</v>
      </c>
      <c r="B13346" t="s">
        <v>1058</v>
      </c>
      <c r="C13346" t="s">
        <v>1013</v>
      </c>
      <c r="D13346" t="s">
        <v>1017</v>
      </c>
      <c r="E13346" t="s">
        <v>1015</v>
      </c>
      <c r="F13346" s="86">
        <v>4161379.71997259</v>
      </c>
    </row>
    <row r="13347" spans="1:6">
      <c r="A13347">
        <v>2034</v>
      </c>
      <c r="B13347" t="s">
        <v>1058</v>
      </c>
      <c r="C13347" t="s">
        <v>1013</v>
      </c>
      <c r="D13347" t="s">
        <v>1017</v>
      </c>
      <c r="E13347" t="s">
        <v>1015</v>
      </c>
      <c r="F13347" s="86">
        <v>4174949.6353199598</v>
      </c>
    </row>
    <row r="13348" spans="1:6">
      <c r="A13348">
        <v>2035</v>
      </c>
      <c r="B13348" t="s">
        <v>1058</v>
      </c>
      <c r="C13348" t="s">
        <v>1013</v>
      </c>
      <c r="D13348" t="s">
        <v>1017</v>
      </c>
      <c r="E13348" t="s">
        <v>1015</v>
      </c>
      <c r="F13348" s="86">
        <v>4185187.3823416498</v>
      </c>
    </row>
    <row r="13349" spans="1:6">
      <c r="A13349">
        <v>2036</v>
      </c>
      <c r="B13349" t="s">
        <v>1058</v>
      </c>
      <c r="C13349" t="s">
        <v>1013</v>
      </c>
      <c r="D13349" t="s">
        <v>1017</v>
      </c>
      <c r="E13349" t="s">
        <v>1015</v>
      </c>
      <c r="F13349" s="86">
        <v>4192057.7438824298</v>
      </c>
    </row>
    <row r="13350" spans="1:6">
      <c r="A13350">
        <v>2037</v>
      </c>
      <c r="B13350" t="s">
        <v>1058</v>
      </c>
      <c r="C13350" t="s">
        <v>1013</v>
      </c>
      <c r="D13350" t="s">
        <v>1017</v>
      </c>
      <c r="E13350" t="s">
        <v>1015</v>
      </c>
      <c r="F13350" s="86">
        <v>4195874.3305242499</v>
      </c>
    </row>
    <row r="13351" spans="1:6">
      <c r="A13351">
        <v>2038</v>
      </c>
      <c r="B13351" t="s">
        <v>1058</v>
      </c>
      <c r="C13351" t="s">
        <v>1013</v>
      </c>
      <c r="D13351" t="s">
        <v>1017</v>
      </c>
      <c r="E13351" t="s">
        <v>1015</v>
      </c>
      <c r="F13351" s="86">
        <v>4197795.9234210895</v>
      </c>
    </row>
    <row r="13352" spans="1:6">
      <c r="A13352">
        <v>2039</v>
      </c>
      <c r="B13352" t="s">
        <v>1058</v>
      </c>
      <c r="C13352" t="s">
        <v>1013</v>
      </c>
      <c r="D13352" t="s">
        <v>1017</v>
      </c>
      <c r="E13352" t="s">
        <v>1015</v>
      </c>
      <c r="F13352" s="86">
        <v>4198129.9353567399</v>
      </c>
    </row>
    <row r="13353" spans="1:6">
      <c r="A13353">
        <v>2040</v>
      </c>
      <c r="B13353" t="s">
        <v>1058</v>
      </c>
      <c r="C13353" t="s">
        <v>1013</v>
      </c>
      <c r="D13353" t="s">
        <v>1017</v>
      </c>
      <c r="E13353" t="s">
        <v>1015</v>
      </c>
      <c r="F13353" s="86">
        <v>4197418.3058576798</v>
      </c>
    </row>
    <row r="13354" spans="1:6">
      <c r="A13354">
        <v>2041</v>
      </c>
      <c r="B13354" t="s">
        <v>1058</v>
      </c>
      <c r="C13354" t="s">
        <v>1013</v>
      </c>
      <c r="D13354" t="s">
        <v>1017</v>
      </c>
      <c r="E13354" t="s">
        <v>1015</v>
      </c>
      <c r="F13354" s="86">
        <v>4195668.1421659496</v>
      </c>
    </row>
    <row r="13355" spans="1:6">
      <c r="A13355">
        <v>2042</v>
      </c>
      <c r="B13355" t="s">
        <v>1058</v>
      </c>
      <c r="C13355" t="s">
        <v>1013</v>
      </c>
      <c r="D13355" t="s">
        <v>1017</v>
      </c>
      <c r="E13355" t="s">
        <v>1015</v>
      </c>
      <c r="F13355" s="86">
        <v>4193472.6717709401</v>
      </c>
    </row>
    <row r="13356" spans="1:6">
      <c r="A13356">
        <v>2043</v>
      </c>
      <c r="B13356" t="s">
        <v>1058</v>
      </c>
      <c r="C13356" t="s">
        <v>1013</v>
      </c>
      <c r="D13356" t="s">
        <v>1017</v>
      </c>
      <c r="E13356" t="s">
        <v>1015</v>
      </c>
      <c r="F13356" s="86">
        <v>4191214.1360968398</v>
      </c>
    </row>
    <row r="13357" spans="1:6">
      <c r="A13357">
        <v>2044</v>
      </c>
      <c r="B13357" t="s">
        <v>1058</v>
      </c>
      <c r="C13357" t="s">
        <v>1013</v>
      </c>
      <c r="D13357" t="s">
        <v>1017</v>
      </c>
      <c r="E13357" t="s">
        <v>1015</v>
      </c>
      <c r="F13357" s="86">
        <v>4189016.39599746</v>
      </c>
    </row>
    <row r="13358" spans="1:6">
      <c r="A13358">
        <v>2045</v>
      </c>
      <c r="B13358" t="s">
        <v>1058</v>
      </c>
      <c r="C13358" t="s">
        <v>1013</v>
      </c>
      <c r="D13358" t="s">
        <v>1017</v>
      </c>
      <c r="E13358" t="s">
        <v>1015</v>
      </c>
      <c r="F13358" s="86">
        <v>4186802.8852910898</v>
      </c>
    </row>
    <row r="13359" spans="1:6">
      <c r="A13359">
        <v>2046</v>
      </c>
      <c r="B13359" t="s">
        <v>1058</v>
      </c>
      <c r="C13359" t="s">
        <v>1013</v>
      </c>
      <c r="D13359" t="s">
        <v>1017</v>
      </c>
      <c r="E13359" t="s">
        <v>1015</v>
      </c>
      <c r="F13359" s="86">
        <v>4184866.7691723802</v>
      </c>
    </row>
    <row r="13360" spans="1:6">
      <c r="A13360">
        <v>2047</v>
      </c>
      <c r="B13360" t="s">
        <v>1058</v>
      </c>
      <c r="C13360" t="s">
        <v>1013</v>
      </c>
      <c r="D13360" t="s">
        <v>1017</v>
      </c>
      <c r="E13360" t="s">
        <v>1015</v>
      </c>
      <c r="F13360" s="86">
        <v>4182430.0292962999</v>
      </c>
    </row>
    <row r="13361" spans="1:6">
      <c r="A13361">
        <v>2048</v>
      </c>
      <c r="B13361" t="s">
        <v>1058</v>
      </c>
      <c r="C13361" t="s">
        <v>1013</v>
      </c>
      <c r="D13361" t="s">
        <v>1017</v>
      </c>
      <c r="E13361" t="s">
        <v>1015</v>
      </c>
      <c r="F13361" s="86">
        <v>4179767.9449811601</v>
      </c>
    </row>
    <row r="13362" spans="1:6">
      <c r="A13362">
        <v>2049</v>
      </c>
      <c r="B13362" t="s">
        <v>1058</v>
      </c>
      <c r="C13362" t="s">
        <v>1013</v>
      </c>
      <c r="D13362" t="s">
        <v>1017</v>
      </c>
      <c r="E13362" t="s">
        <v>1015</v>
      </c>
      <c r="F13362" s="86">
        <v>4176760.1567427502</v>
      </c>
    </row>
    <row r="13363" spans="1:6">
      <c r="A13363">
        <v>2050</v>
      </c>
      <c r="B13363" t="s">
        <v>1058</v>
      </c>
      <c r="C13363" t="s">
        <v>1013</v>
      </c>
      <c r="D13363" t="s">
        <v>1017</v>
      </c>
      <c r="E13363" t="s">
        <v>1015</v>
      </c>
      <c r="F13363" s="86">
        <v>4173379.6771245198</v>
      </c>
    </row>
    <row r="13364" spans="1:6">
      <c r="A13364">
        <v>2017</v>
      </c>
      <c r="B13364" t="s">
        <v>1059</v>
      </c>
      <c r="C13364" t="s">
        <v>1013</v>
      </c>
      <c r="D13364" t="s">
        <v>1017</v>
      </c>
      <c r="E13364" t="s">
        <v>1015</v>
      </c>
      <c r="F13364" s="86">
        <v>1644922.5716332099</v>
      </c>
    </row>
    <row r="13365" spans="1:6">
      <c r="A13365">
        <v>2018</v>
      </c>
      <c r="B13365" t="s">
        <v>1059</v>
      </c>
      <c r="C13365" t="s">
        <v>1013</v>
      </c>
      <c r="D13365" t="s">
        <v>1017</v>
      </c>
      <c r="E13365" t="s">
        <v>1015</v>
      </c>
      <c r="F13365" s="86">
        <v>1674218.6325050499</v>
      </c>
    </row>
    <row r="13366" spans="1:6">
      <c r="A13366">
        <v>2019</v>
      </c>
      <c r="B13366" t="s">
        <v>1059</v>
      </c>
      <c r="C13366" t="s">
        <v>1013</v>
      </c>
      <c r="D13366" t="s">
        <v>1017</v>
      </c>
      <c r="E13366" t="s">
        <v>1015</v>
      </c>
      <c r="F13366" s="86">
        <v>1702949.0637872401</v>
      </c>
    </row>
    <row r="13367" spans="1:6">
      <c r="A13367">
        <v>2020</v>
      </c>
      <c r="B13367" t="s">
        <v>1059</v>
      </c>
      <c r="C13367" t="s">
        <v>1013</v>
      </c>
      <c r="D13367" t="s">
        <v>1017</v>
      </c>
      <c r="E13367" t="s">
        <v>1015</v>
      </c>
      <c r="F13367" s="86">
        <v>1721393.2055256299</v>
      </c>
    </row>
    <row r="13368" spans="1:6">
      <c r="A13368">
        <v>2021</v>
      </c>
      <c r="B13368" t="s">
        <v>1059</v>
      </c>
      <c r="C13368" t="s">
        <v>1013</v>
      </c>
      <c r="D13368" t="s">
        <v>1017</v>
      </c>
      <c r="E13368" t="s">
        <v>1015</v>
      </c>
      <c r="F13368" s="86">
        <v>1739660.99817411</v>
      </c>
    </row>
    <row r="13369" spans="1:6">
      <c r="A13369">
        <v>2022</v>
      </c>
      <c r="B13369" t="s">
        <v>1059</v>
      </c>
      <c r="C13369" t="s">
        <v>1013</v>
      </c>
      <c r="D13369" t="s">
        <v>1017</v>
      </c>
      <c r="E13369" t="s">
        <v>1015</v>
      </c>
      <c r="F13369" s="86">
        <v>1757783.11968377</v>
      </c>
    </row>
    <row r="13370" spans="1:6">
      <c r="A13370">
        <v>2023</v>
      </c>
      <c r="B13370" t="s">
        <v>1059</v>
      </c>
      <c r="C13370" t="s">
        <v>1013</v>
      </c>
      <c r="D13370" t="s">
        <v>1017</v>
      </c>
      <c r="E13370" t="s">
        <v>1015</v>
      </c>
      <c r="F13370" s="86">
        <v>1774760.0584944901</v>
      </c>
    </row>
    <row r="13371" spans="1:6">
      <c r="A13371">
        <v>2024</v>
      </c>
      <c r="B13371" t="s">
        <v>1059</v>
      </c>
      <c r="C13371" t="s">
        <v>1013</v>
      </c>
      <c r="D13371" t="s">
        <v>1017</v>
      </c>
      <c r="E13371" t="s">
        <v>1015</v>
      </c>
      <c r="F13371" s="86">
        <v>1790780.20596957</v>
      </c>
    </row>
    <row r="13372" spans="1:6">
      <c r="A13372">
        <v>2025</v>
      </c>
      <c r="B13372" t="s">
        <v>1059</v>
      </c>
      <c r="C13372" t="s">
        <v>1013</v>
      </c>
      <c r="D13372" t="s">
        <v>1017</v>
      </c>
      <c r="E13372" t="s">
        <v>1015</v>
      </c>
      <c r="F13372" s="86">
        <v>1806163.67283293</v>
      </c>
    </row>
    <row r="13373" spans="1:6">
      <c r="A13373">
        <v>2026</v>
      </c>
      <c r="B13373" t="s">
        <v>1059</v>
      </c>
      <c r="C13373" t="s">
        <v>1013</v>
      </c>
      <c r="D13373" t="s">
        <v>1017</v>
      </c>
      <c r="E13373" t="s">
        <v>1015</v>
      </c>
      <c r="F13373" s="86">
        <v>1820784.5134425799</v>
      </c>
    </row>
    <row r="13374" spans="1:6">
      <c r="A13374">
        <v>2027</v>
      </c>
      <c r="B13374" t="s">
        <v>1059</v>
      </c>
      <c r="C13374" t="s">
        <v>1013</v>
      </c>
      <c r="D13374" t="s">
        <v>1017</v>
      </c>
      <c r="E13374" t="s">
        <v>1015</v>
      </c>
      <c r="F13374" s="86">
        <v>1835173.9305914501</v>
      </c>
    </row>
    <row r="13375" spans="1:6">
      <c r="A13375">
        <v>2028</v>
      </c>
      <c r="B13375" t="s">
        <v>1059</v>
      </c>
      <c r="C13375" t="s">
        <v>1013</v>
      </c>
      <c r="D13375" t="s">
        <v>1017</v>
      </c>
      <c r="E13375" t="s">
        <v>1015</v>
      </c>
      <c r="F13375" s="86">
        <v>1848731.9037822799</v>
      </c>
    </row>
    <row r="13376" spans="1:6">
      <c r="A13376">
        <v>2029</v>
      </c>
      <c r="B13376" t="s">
        <v>1059</v>
      </c>
      <c r="C13376" t="s">
        <v>1013</v>
      </c>
      <c r="D13376" t="s">
        <v>1017</v>
      </c>
      <c r="E13376" t="s">
        <v>1015</v>
      </c>
      <c r="F13376" s="86">
        <v>1861647.37982706</v>
      </c>
    </row>
    <row r="13377" spans="1:6">
      <c r="A13377">
        <v>2030</v>
      </c>
      <c r="B13377" t="s">
        <v>1059</v>
      </c>
      <c r="C13377" t="s">
        <v>1013</v>
      </c>
      <c r="D13377" t="s">
        <v>1017</v>
      </c>
      <c r="E13377" t="s">
        <v>1015</v>
      </c>
      <c r="F13377" s="86">
        <v>1873034.5533170099</v>
      </c>
    </row>
    <row r="13378" spans="1:6">
      <c r="A13378">
        <v>2031</v>
      </c>
      <c r="B13378" t="s">
        <v>1059</v>
      </c>
      <c r="C13378" t="s">
        <v>1013</v>
      </c>
      <c r="D13378" t="s">
        <v>1017</v>
      </c>
      <c r="E13378" t="s">
        <v>1015</v>
      </c>
      <c r="F13378" s="86">
        <v>1883233.7179973801</v>
      </c>
    </row>
    <row r="13379" spans="1:6">
      <c r="A13379">
        <v>2032</v>
      </c>
      <c r="B13379" t="s">
        <v>1059</v>
      </c>
      <c r="C13379" t="s">
        <v>1013</v>
      </c>
      <c r="D13379" t="s">
        <v>1017</v>
      </c>
      <c r="E13379" t="s">
        <v>1015</v>
      </c>
      <c r="F13379" s="86">
        <v>1891832.4170430901</v>
      </c>
    </row>
    <row r="13380" spans="1:6">
      <c r="A13380">
        <v>2033</v>
      </c>
      <c r="B13380" t="s">
        <v>1059</v>
      </c>
      <c r="C13380" t="s">
        <v>1013</v>
      </c>
      <c r="D13380" t="s">
        <v>1017</v>
      </c>
      <c r="E13380" t="s">
        <v>1015</v>
      </c>
      <c r="F13380" s="86">
        <v>1898613.9813308199</v>
      </c>
    </row>
    <row r="13381" spans="1:6">
      <c r="A13381">
        <v>2034</v>
      </c>
      <c r="B13381" t="s">
        <v>1059</v>
      </c>
      <c r="C13381" t="s">
        <v>1013</v>
      </c>
      <c r="D13381" t="s">
        <v>1017</v>
      </c>
      <c r="E13381" t="s">
        <v>1015</v>
      </c>
      <c r="F13381" s="86">
        <v>1903806.70694028</v>
      </c>
    </row>
    <row r="13382" spans="1:6">
      <c r="A13382">
        <v>2035</v>
      </c>
      <c r="B13382" t="s">
        <v>1059</v>
      </c>
      <c r="C13382" t="s">
        <v>1013</v>
      </c>
      <c r="D13382" t="s">
        <v>1017</v>
      </c>
      <c r="E13382" t="s">
        <v>1015</v>
      </c>
      <c r="F13382" s="86">
        <v>1907248.0991736499</v>
      </c>
    </row>
    <row r="13383" spans="1:6">
      <c r="A13383">
        <v>2036</v>
      </c>
      <c r="B13383" t="s">
        <v>1059</v>
      </c>
      <c r="C13383" t="s">
        <v>1013</v>
      </c>
      <c r="D13383" t="s">
        <v>1017</v>
      </c>
      <c r="E13383" t="s">
        <v>1015</v>
      </c>
      <c r="F13383" s="86">
        <v>1909519.1610816701</v>
      </c>
    </row>
    <row r="13384" spans="1:6">
      <c r="A13384">
        <v>2037</v>
      </c>
      <c r="B13384" t="s">
        <v>1059</v>
      </c>
      <c r="C13384" t="s">
        <v>1013</v>
      </c>
      <c r="D13384" t="s">
        <v>1017</v>
      </c>
      <c r="E13384" t="s">
        <v>1015</v>
      </c>
      <c r="F13384" s="86">
        <v>1910412.7647680801</v>
      </c>
    </row>
    <row r="13385" spans="1:6">
      <c r="A13385">
        <v>2038</v>
      </c>
      <c r="B13385" t="s">
        <v>1059</v>
      </c>
      <c r="C13385" t="s">
        <v>1013</v>
      </c>
      <c r="D13385" t="s">
        <v>1017</v>
      </c>
      <c r="E13385" t="s">
        <v>1015</v>
      </c>
      <c r="F13385" s="86">
        <v>1910880.5463326001</v>
      </c>
    </row>
    <row r="13386" spans="1:6">
      <c r="A13386">
        <v>2039</v>
      </c>
      <c r="B13386" t="s">
        <v>1059</v>
      </c>
      <c r="C13386" t="s">
        <v>1013</v>
      </c>
      <c r="D13386" t="s">
        <v>1017</v>
      </c>
      <c r="E13386" t="s">
        <v>1015</v>
      </c>
      <c r="F13386" s="86">
        <v>1910757.65807709</v>
      </c>
    </row>
    <row r="13387" spans="1:6">
      <c r="A13387">
        <v>2040</v>
      </c>
      <c r="B13387" t="s">
        <v>1059</v>
      </c>
      <c r="C13387" t="s">
        <v>1013</v>
      </c>
      <c r="D13387" t="s">
        <v>1017</v>
      </c>
      <c r="E13387" t="s">
        <v>1015</v>
      </c>
      <c r="F13387" s="86">
        <v>1910298.89790818</v>
      </c>
    </row>
    <row r="13388" spans="1:6">
      <c r="A13388">
        <v>2041</v>
      </c>
      <c r="B13388" t="s">
        <v>1059</v>
      </c>
      <c r="C13388" t="s">
        <v>1013</v>
      </c>
      <c r="D13388" t="s">
        <v>1017</v>
      </c>
      <c r="E13388" t="s">
        <v>1015</v>
      </c>
      <c r="F13388" s="86">
        <v>1909404.0174970001</v>
      </c>
    </row>
    <row r="13389" spans="1:6">
      <c r="A13389">
        <v>2042</v>
      </c>
      <c r="B13389" t="s">
        <v>1059</v>
      </c>
      <c r="C13389" t="s">
        <v>1013</v>
      </c>
      <c r="D13389" t="s">
        <v>1017</v>
      </c>
      <c r="E13389" t="s">
        <v>1015</v>
      </c>
      <c r="F13389" s="86">
        <v>1908691.51663535</v>
      </c>
    </row>
    <row r="13390" spans="1:6">
      <c r="A13390">
        <v>2043</v>
      </c>
      <c r="B13390" t="s">
        <v>1059</v>
      </c>
      <c r="C13390" t="s">
        <v>1013</v>
      </c>
      <c r="D13390" t="s">
        <v>1017</v>
      </c>
      <c r="E13390" t="s">
        <v>1015</v>
      </c>
      <c r="F13390" s="86">
        <v>1907704.0402223</v>
      </c>
    </row>
    <row r="13391" spans="1:6">
      <c r="A13391">
        <v>2044</v>
      </c>
      <c r="B13391" t="s">
        <v>1059</v>
      </c>
      <c r="C13391" t="s">
        <v>1013</v>
      </c>
      <c r="D13391" t="s">
        <v>1017</v>
      </c>
      <c r="E13391" t="s">
        <v>1015</v>
      </c>
      <c r="F13391" s="86">
        <v>1906857.6445106999</v>
      </c>
    </row>
    <row r="13392" spans="1:6">
      <c r="A13392">
        <v>2045</v>
      </c>
      <c r="B13392" t="s">
        <v>1059</v>
      </c>
      <c r="C13392" t="s">
        <v>1013</v>
      </c>
      <c r="D13392" t="s">
        <v>1017</v>
      </c>
      <c r="E13392" t="s">
        <v>1015</v>
      </c>
      <c r="F13392" s="86">
        <v>1905940.7620588599</v>
      </c>
    </row>
    <row r="13393" spans="1:6">
      <c r="A13393">
        <v>2046</v>
      </c>
      <c r="B13393" t="s">
        <v>1059</v>
      </c>
      <c r="C13393" t="s">
        <v>1013</v>
      </c>
      <c r="D13393" t="s">
        <v>1017</v>
      </c>
      <c r="E13393" t="s">
        <v>1015</v>
      </c>
      <c r="F13393" s="86">
        <v>1904775.6941420999</v>
      </c>
    </row>
    <row r="13394" spans="1:6">
      <c r="A13394">
        <v>2047</v>
      </c>
      <c r="B13394" t="s">
        <v>1059</v>
      </c>
      <c r="C13394" t="s">
        <v>1013</v>
      </c>
      <c r="D13394" t="s">
        <v>1017</v>
      </c>
      <c r="E13394" t="s">
        <v>1015</v>
      </c>
      <c r="F13394" s="86">
        <v>1903912.23150694</v>
      </c>
    </row>
    <row r="13395" spans="1:6">
      <c r="A13395">
        <v>2048</v>
      </c>
      <c r="B13395" t="s">
        <v>1059</v>
      </c>
      <c r="C13395" t="s">
        <v>1013</v>
      </c>
      <c r="D13395" t="s">
        <v>1017</v>
      </c>
      <c r="E13395" t="s">
        <v>1015</v>
      </c>
      <c r="F13395" s="86">
        <v>1902624.09067011</v>
      </c>
    </row>
    <row r="13396" spans="1:6">
      <c r="A13396">
        <v>2049</v>
      </c>
      <c r="B13396" t="s">
        <v>1059</v>
      </c>
      <c r="C13396" t="s">
        <v>1013</v>
      </c>
      <c r="D13396" t="s">
        <v>1017</v>
      </c>
      <c r="E13396" t="s">
        <v>1015</v>
      </c>
      <c r="F13396" s="86">
        <v>1900954.78332939</v>
      </c>
    </row>
    <row r="13397" spans="1:6">
      <c r="A13397">
        <v>2050</v>
      </c>
      <c r="B13397" t="s">
        <v>1059</v>
      </c>
      <c r="C13397" t="s">
        <v>1013</v>
      </c>
      <c r="D13397" t="s">
        <v>1017</v>
      </c>
      <c r="E13397" t="s">
        <v>1015</v>
      </c>
      <c r="F13397" s="86">
        <v>1899397.7997733101</v>
      </c>
    </row>
    <row r="13398" spans="1:6">
      <c r="A13398">
        <v>2017</v>
      </c>
      <c r="B13398" t="s">
        <v>1060</v>
      </c>
      <c r="C13398" t="s">
        <v>1013</v>
      </c>
      <c r="D13398" t="s">
        <v>1017</v>
      </c>
      <c r="E13398" t="s">
        <v>1015</v>
      </c>
      <c r="F13398" s="86">
        <v>2829702.0386809702</v>
      </c>
    </row>
    <row r="13399" spans="1:6">
      <c r="A13399">
        <v>2018</v>
      </c>
      <c r="B13399" t="s">
        <v>1060</v>
      </c>
      <c r="C13399" t="s">
        <v>1013</v>
      </c>
      <c r="D13399" t="s">
        <v>1017</v>
      </c>
      <c r="E13399" t="s">
        <v>1015</v>
      </c>
      <c r="F13399" s="86">
        <v>2816429.9073508098</v>
      </c>
    </row>
    <row r="13400" spans="1:6">
      <c r="A13400">
        <v>2019</v>
      </c>
      <c r="B13400" t="s">
        <v>1060</v>
      </c>
      <c r="C13400" t="s">
        <v>1013</v>
      </c>
      <c r="D13400" t="s">
        <v>1017</v>
      </c>
      <c r="E13400" t="s">
        <v>1015</v>
      </c>
      <c r="F13400" s="86">
        <v>2801972.2536638202</v>
      </c>
    </row>
    <row r="13401" spans="1:6">
      <c r="A13401">
        <v>2020</v>
      </c>
      <c r="B13401" t="s">
        <v>1060</v>
      </c>
      <c r="C13401" t="s">
        <v>1013</v>
      </c>
      <c r="D13401" t="s">
        <v>1017</v>
      </c>
      <c r="E13401" t="s">
        <v>1015</v>
      </c>
      <c r="F13401" s="86">
        <v>2788752.6488415101</v>
      </c>
    </row>
    <row r="13402" spans="1:6">
      <c r="A13402">
        <v>2021</v>
      </c>
      <c r="B13402" t="s">
        <v>1060</v>
      </c>
      <c r="C13402" t="s">
        <v>1013</v>
      </c>
      <c r="D13402" t="s">
        <v>1017</v>
      </c>
      <c r="E13402" t="s">
        <v>1015</v>
      </c>
      <c r="F13402" s="86">
        <v>2774530.97709679</v>
      </c>
    </row>
    <row r="13403" spans="1:6">
      <c r="A13403">
        <v>2022</v>
      </c>
      <c r="B13403" t="s">
        <v>1060</v>
      </c>
      <c r="C13403" t="s">
        <v>1013</v>
      </c>
      <c r="D13403" t="s">
        <v>1017</v>
      </c>
      <c r="E13403" t="s">
        <v>1015</v>
      </c>
      <c r="F13403" s="86">
        <v>2760101.4471193301</v>
      </c>
    </row>
    <row r="13404" spans="1:6">
      <c r="A13404">
        <v>2023</v>
      </c>
      <c r="B13404" t="s">
        <v>1060</v>
      </c>
      <c r="C13404" t="s">
        <v>1013</v>
      </c>
      <c r="D13404" t="s">
        <v>1017</v>
      </c>
      <c r="E13404" t="s">
        <v>1015</v>
      </c>
      <c r="F13404" s="86">
        <v>2745518.1718441499</v>
      </c>
    </row>
    <row r="13405" spans="1:6">
      <c r="A13405">
        <v>2024</v>
      </c>
      <c r="B13405" t="s">
        <v>1060</v>
      </c>
      <c r="C13405" t="s">
        <v>1013</v>
      </c>
      <c r="D13405" t="s">
        <v>1017</v>
      </c>
      <c r="E13405" t="s">
        <v>1015</v>
      </c>
      <c r="F13405" s="86">
        <v>2730692.6656968598</v>
      </c>
    </row>
    <row r="13406" spans="1:6">
      <c r="A13406">
        <v>2025</v>
      </c>
      <c r="B13406" t="s">
        <v>1060</v>
      </c>
      <c r="C13406" t="s">
        <v>1013</v>
      </c>
      <c r="D13406" t="s">
        <v>1017</v>
      </c>
      <c r="E13406" t="s">
        <v>1015</v>
      </c>
      <c r="F13406" s="86">
        <v>2715555.36145026</v>
      </c>
    </row>
    <row r="13407" spans="1:6">
      <c r="A13407">
        <v>2026</v>
      </c>
      <c r="B13407" t="s">
        <v>1060</v>
      </c>
      <c r="C13407" t="s">
        <v>1013</v>
      </c>
      <c r="D13407" t="s">
        <v>1017</v>
      </c>
      <c r="E13407" t="s">
        <v>1015</v>
      </c>
      <c r="F13407" s="86">
        <v>2700353.4205454001</v>
      </c>
    </row>
    <row r="13408" spans="1:6">
      <c r="A13408">
        <v>2027</v>
      </c>
      <c r="B13408" t="s">
        <v>1060</v>
      </c>
      <c r="C13408" t="s">
        <v>1013</v>
      </c>
      <c r="D13408" t="s">
        <v>1017</v>
      </c>
      <c r="E13408" t="s">
        <v>1015</v>
      </c>
      <c r="F13408" s="86">
        <v>2685342.8004137399</v>
      </c>
    </row>
    <row r="13409" spans="1:6">
      <c r="A13409">
        <v>2028</v>
      </c>
      <c r="B13409" t="s">
        <v>1060</v>
      </c>
      <c r="C13409" t="s">
        <v>1013</v>
      </c>
      <c r="D13409" t="s">
        <v>1017</v>
      </c>
      <c r="E13409" t="s">
        <v>1015</v>
      </c>
      <c r="F13409" s="86">
        <v>2670384.6146590798</v>
      </c>
    </row>
    <row r="13410" spans="1:6">
      <c r="A13410">
        <v>2029</v>
      </c>
      <c r="B13410" t="s">
        <v>1060</v>
      </c>
      <c r="C13410" t="s">
        <v>1013</v>
      </c>
      <c r="D13410" t="s">
        <v>1017</v>
      </c>
      <c r="E13410" t="s">
        <v>1015</v>
      </c>
      <c r="F13410" s="86">
        <v>2655682.8335850202</v>
      </c>
    </row>
    <row r="13411" spans="1:6">
      <c r="A13411">
        <v>2030</v>
      </c>
      <c r="B13411" t="s">
        <v>1060</v>
      </c>
      <c r="C13411" t="s">
        <v>1013</v>
      </c>
      <c r="D13411" t="s">
        <v>1017</v>
      </c>
      <c r="E13411" t="s">
        <v>1015</v>
      </c>
      <c r="F13411" s="86">
        <v>2640954.0042952099</v>
      </c>
    </row>
    <row r="13412" spans="1:6">
      <c r="A13412">
        <v>2031</v>
      </c>
      <c r="B13412" t="s">
        <v>1060</v>
      </c>
      <c r="C13412" t="s">
        <v>1013</v>
      </c>
      <c r="D13412" t="s">
        <v>1017</v>
      </c>
      <c r="E13412" t="s">
        <v>1015</v>
      </c>
      <c r="F13412" s="86">
        <v>2626959.16272008</v>
      </c>
    </row>
    <row r="13413" spans="1:6">
      <c r="A13413">
        <v>2032</v>
      </c>
      <c r="B13413" t="s">
        <v>1060</v>
      </c>
      <c r="C13413" t="s">
        <v>1013</v>
      </c>
      <c r="D13413" t="s">
        <v>1017</v>
      </c>
      <c r="E13413" t="s">
        <v>1015</v>
      </c>
      <c r="F13413" s="86">
        <v>2612983.0004667202</v>
      </c>
    </row>
    <row r="13414" spans="1:6">
      <c r="A13414">
        <v>2033</v>
      </c>
      <c r="B13414" t="s">
        <v>1060</v>
      </c>
      <c r="C13414" t="s">
        <v>1013</v>
      </c>
      <c r="D13414" t="s">
        <v>1017</v>
      </c>
      <c r="E13414" t="s">
        <v>1015</v>
      </c>
      <c r="F13414" s="86">
        <v>2599511.0041387202</v>
      </c>
    </row>
    <row r="13415" spans="1:6">
      <c r="A13415">
        <v>2034</v>
      </c>
      <c r="B13415" t="s">
        <v>1060</v>
      </c>
      <c r="C13415" t="s">
        <v>1013</v>
      </c>
      <c r="D13415" t="s">
        <v>1017</v>
      </c>
      <c r="E13415" t="s">
        <v>1015</v>
      </c>
      <c r="F13415" s="86">
        <v>2586445.0783517798</v>
      </c>
    </row>
    <row r="13416" spans="1:6">
      <c r="A13416">
        <v>2035</v>
      </c>
      <c r="B13416" t="s">
        <v>1060</v>
      </c>
      <c r="C13416" t="s">
        <v>1013</v>
      </c>
      <c r="D13416" t="s">
        <v>1017</v>
      </c>
      <c r="E13416" t="s">
        <v>1015</v>
      </c>
      <c r="F13416" s="86">
        <v>2573468.7969369399</v>
      </c>
    </row>
    <row r="13417" spans="1:6">
      <c r="A13417">
        <v>2036</v>
      </c>
      <c r="B13417" t="s">
        <v>1060</v>
      </c>
      <c r="C13417" t="s">
        <v>1013</v>
      </c>
      <c r="D13417" t="s">
        <v>1017</v>
      </c>
      <c r="E13417" t="s">
        <v>1015</v>
      </c>
      <c r="F13417" s="86">
        <v>2560717.1858612699</v>
      </c>
    </row>
    <row r="13418" spans="1:6">
      <c r="A13418">
        <v>2037</v>
      </c>
      <c r="B13418" t="s">
        <v>1060</v>
      </c>
      <c r="C13418" t="s">
        <v>1013</v>
      </c>
      <c r="D13418" t="s">
        <v>1017</v>
      </c>
      <c r="E13418" t="s">
        <v>1015</v>
      </c>
      <c r="F13418" s="86">
        <v>2547514.4321860098</v>
      </c>
    </row>
    <row r="13419" spans="1:6">
      <c r="A13419">
        <v>2038</v>
      </c>
      <c r="B13419" t="s">
        <v>1060</v>
      </c>
      <c r="C13419" t="s">
        <v>1013</v>
      </c>
      <c r="D13419" t="s">
        <v>1017</v>
      </c>
      <c r="E13419" t="s">
        <v>1015</v>
      </c>
      <c r="F13419" s="86">
        <v>2534300.5512009901</v>
      </c>
    </row>
    <row r="13420" spans="1:6">
      <c r="A13420">
        <v>2039</v>
      </c>
      <c r="B13420" t="s">
        <v>1060</v>
      </c>
      <c r="C13420" t="s">
        <v>1013</v>
      </c>
      <c r="D13420" t="s">
        <v>1017</v>
      </c>
      <c r="E13420" t="s">
        <v>1015</v>
      </c>
      <c r="F13420" s="86">
        <v>2520820.3667377601</v>
      </c>
    </row>
    <row r="13421" spans="1:6">
      <c r="A13421">
        <v>2040</v>
      </c>
      <c r="B13421" t="s">
        <v>1060</v>
      </c>
      <c r="C13421" t="s">
        <v>1013</v>
      </c>
      <c r="D13421" t="s">
        <v>1017</v>
      </c>
      <c r="E13421" t="s">
        <v>1015</v>
      </c>
      <c r="F13421" s="86">
        <v>2507150.8047273001</v>
      </c>
    </row>
    <row r="13422" spans="1:6">
      <c r="A13422">
        <v>2041</v>
      </c>
      <c r="B13422" t="s">
        <v>1060</v>
      </c>
      <c r="C13422" t="s">
        <v>1013</v>
      </c>
      <c r="D13422" t="s">
        <v>1017</v>
      </c>
      <c r="E13422" t="s">
        <v>1015</v>
      </c>
      <c r="F13422" s="86">
        <v>2492975.6537777302</v>
      </c>
    </row>
    <row r="13423" spans="1:6">
      <c r="A13423">
        <v>2042</v>
      </c>
      <c r="B13423" t="s">
        <v>1060</v>
      </c>
      <c r="C13423" t="s">
        <v>1013</v>
      </c>
      <c r="D13423" t="s">
        <v>1017</v>
      </c>
      <c r="E13423" t="s">
        <v>1015</v>
      </c>
      <c r="F13423" s="86">
        <v>2478689.3306258</v>
      </c>
    </row>
    <row r="13424" spans="1:6">
      <c r="A13424">
        <v>2043</v>
      </c>
      <c r="B13424" t="s">
        <v>1060</v>
      </c>
      <c r="C13424" t="s">
        <v>1013</v>
      </c>
      <c r="D13424" t="s">
        <v>1017</v>
      </c>
      <c r="E13424" t="s">
        <v>1015</v>
      </c>
      <c r="F13424" s="86">
        <v>2464287.71330261</v>
      </c>
    </row>
    <row r="13425" spans="1:6">
      <c r="A13425">
        <v>2044</v>
      </c>
      <c r="B13425" t="s">
        <v>1060</v>
      </c>
      <c r="C13425" t="s">
        <v>1013</v>
      </c>
      <c r="D13425" t="s">
        <v>1017</v>
      </c>
      <c r="E13425" t="s">
        <v>1015</v>
      </c>
      <c r="F13425" s="86">
        <v>2449607.7956395401</v>
      </c>
    </row>
    <row r="13426" spans="1:6">
      <c r="A13426">
        <v>2045</v>
      </c>
      <c r="B13426" t="s">
        <v>1060</v>
      </c>
      <c r="C13426" t="s">
        <v>1013</v>
      </c>
      <c r="D13426" t="s">
        <v>1017</v>
      </c>
      <c r="E13426" t="s">
        <v>1015</v>
      </c>
      <c r="F13426" s="86">
        <v>2435061.42586035</v>
      </c>
    </row>
    <row r="13427" spans="1:6">
      <c r="A13427">
        <v>2046</v>
      </c>
      <c r="B13427" t="s">
        <v>1060</v>
      </c>
      <c r="C13427" t="s">
        <v>1013</v>
      </c>
      <c r="D13427" t="s">
        <v>1017</v>
      </c>
      <c r="E13427" t="s">
        <v>1015</v>
      </c>
      <c r="F13427" s="86">
        <v>2420355.4835465802</v>
      </c>
    </row>
    <row r="13428" spans="1:6">
      <c r="A13428">
        <v>2047</v>
      </c>
      <c r="B13428" t="s">
        <v>1060</v>
      </c>
      <c r="C13428" t="s">
        <v>1013</v>
      </c>
      <c r="D13428" t="s">
        <v>1017</v>
      </c>
      <c r="E13428" t="s">
        <v>1015</v>
      </c>
      <c r="F13428" s="86">
        <v>2405408.6870021699</v>
      </c>
    </row>
    <row r="13429" spans="1:6">
      <c r="A13429">
        <v>2048</v>
      </c>
      <c r="B13429" t="s">
        <v>1060</v>
      </c>
      <c r="C13429" t="s">
        <v>1013</v>
      </c>
      <c r="D13429" t="s">
        <v>1017</v>
      </c>
      <c r="E13429" t="s">
        <v>1015</v>
      </c>
      <c r="F13429" s="86">
        <v>2390234.3427065001</v>
      </c>
    </row>
    <row r="13430" spans="1:6">
      <c r="A13430">
        <v>2049</v>
      </c>
      <c r="B13430" t="s">
        <v>1060</v>
      </c>
      <c r="C13430" t="s">
        <v>1013</v>
      </c>
      <c r="D13430" t="s">
        <v>1017</v>
      </c>
      <c r="E13430" t="s">
        <v>1015</v>
      </c>
      <c r="F13430" s="86">
        <v>2375042.06343908</v>
      </c>
    </row>
    <row r="13431" spans="1:6">
      <c r="A13431">
        <v>2050</v>
      </c>
      <c r="B13431" t="s">
        <v>1060</v>
      </c>
      <c r="C13431" t="s">
        <v>1013</v>
      </c>
      <c r="D13431" t="s">
        <v>1017</v>
      </c>
      <c r="E13431" t="s">
        <v>1015</v>
      </c>
      <c r="F13431" s="86">
        <v>2359699.7550425502</v>
      </c>
    </row>
    <row r="13432" spans="1:6">
      <c r="A13432">
        <v>2017</v>
      </c>
      <c r="B13432" t="s">
        <v>1061</v>
      </c>
      <c r="C13432" t="s">
        <v>1013</v>
      </c>
      <c r="D13432" t="s">
        <v>1017</v>
      </c>
      <c r="E13432" t="s">
        <v>1015</v>
      </c>
      <c r="F13432" s="86">
        <v>4389295.3874508897</v>
      </c>
    </row>
    <row r="13433" spans="1:6">
      <c r="A13433">
        <v>2018</v>
      </c>
      <c r="B13433" t="s">
        <v>1061</v>
      </c>
      <c r="C13433" t="s">
        <v>1013</v>
      </c>
      <c r="D13433" t="s">
        <v>1017</v>
      </c>
      <c r="E13433" t="s">
        <v>1015</v>
      </c>
      <c r="F13433" s="86">
        <v>4403445.3065515999</v>
      </c>
    </row>
    <row r="13434" spans="1:6">
      <c r="A13434">
        <v>2019</v>
      </c>
      <c r="B13434" t="s">
        <v>1061</v>
      </c>
      <c r="C13434" t="s">
        <v>1013</v>
      </c>
      <c r="D13434" t="s">
        <v>1017</v>
      </c>
      <c r="E13434" t="s">
        <v>1015</v>
      </c>
      <c r="F13434" s="86">
        <v>4416787.3149352698</v>
      </c>
    </row>
    <row r="13435" spans="1:6">
      <c r="A13435">
        <v>2020</v>
      </c>
      <c r="B13435" t="s">
        <v>1061</v>
      </c>
      <c r="C13435" t="s">
        <v>1013</v>
      </c>
      <c r="D13435" t="s">
        <v>1017</v>
      </c>
      <c r="E13435" t="s">
        <v>1015</v>
      </c>
      <c r="F13435" s="86">
        <v>4426672.2353523299</v>
      </c>
    </row>
    <row r="13436" spans="1:6">
      <c r="A13436">
        <v>2021</v>
      </c>
      <c r="B13436" t="s">
        <v>1061</v>
      </c>
      <c r="C13436" t="s">
        <v>1013</v>
      </c>
      <c r="D13436" t="s">
        <v>1017</v>
      </c>
      <c r="E13436" t="s">
        <v>1015</v>
      </c>
      <c r="F13436" s="86">
        <v>4435469.3187838402</v>
      </c>
    </row>
    <row r="13437" spans="1:6">
      <c r="A13437">
        <v>2022</v>
      </c>
      <c r="B13437" t="s">
        <v>1061</v>
      </c>
      <c r="C13437" t="s">
        <v>1013</v>
      </c>
      <c r="D13437" t="s">
        <v>1017</v>
      </c>
      <c r="E13437" t="s">
        <v>1015</v>
      </c>
      <c r="F13437" s="86">
        <v>4443333.2158511402</v>
      </c>
    </row>
    <row r="13438" spans="1:6">
      <c r="A13438">
        <v>2023</v>
      </c>
      <c r="B13438" t="s">
        <v>1061</v>
      </c>
      <c r="C13438" t="s">
        <v>1013</v>
      </c>
      <c r="D13438" t="s">
        <v>1017</v>
      </c>
      <c r="E13438" t="s">
        <v>1015</v>
      </c>
      <c r="F13438" s="86">
        <v>4449917.6489706598</v>
      </c>
    </row>
    <row r="13439" spans="1:6">
      <c r="A13439">
        <v>2024</v>
      </c>
      <c r="B13439" t="s">
        <v>1061</v>
      </c>
      <c r="C13439" t="s">
        <v>1013</v>
      </c>
      <c r="D13439" t="s">
        <v>1017</v>
      </c>
      <c r="E13439" t="s">
        <v>1015</v>
      </c>
      <c r="F13439" s="86">
        <v>4455469.6635362701</v>
      </c>
    </row>
    <row r="13440" spans="1:6">
      <c r="A13440">
        <v>2025</v>
      </c>
      <c r="B13440" t="s">
        <v>1061</v>
      </c>
      <c r="C13440" t="s">
        <v>1013</v>
      </c>
      <c r="D13440" t="s">
        <v>1017</v>
      </c>
      <c r="E13440" t="s">
        <v>1015</v>
      </c>
      <c r="F13440" s="86">
        <v>4460754.5743660498</v>
      </c>
    </row>
    <row r="13441" spans="1:6">
      <c r="A13441">
        <v>2026</v>
      </c>
      <c r="B13441" t="s">
        <v>1061</v>
      </c>
      <c r="C13441" t="s">
        <v>1013</v>
      </c>
      <c r="D13441" t="s">
        <v>1017</v>
      </c>
      <c r="E13441" t="s">
        <v>1015</v>
      </c>
      <c r="F13441" s="86">
        <v>4465768.5565011101</v>
      </c>
    </row>
    <row r="13442" spans="1:6">
      <c r="A13442">
        <v>2027</v>
      </c>
      <c r="B13442" t="s">
        <v>1061</v>
      </c>
      <c r="C13442" t="s">
        <v>1013</v>
      </c>
      <c r="D13442" t="s">
        <v>1017</v>
      </c>
      <c r="E13442" t="s">
        <v>1015</v>
      </c>
      <c r="F13442" s="86">
        <v>4470953.5934542902</v>
      </c>
    </row>
    <row r="13443" spans="1:6">
      <c r="A13443">
        <v>2028</v>
      </c>
      <c r="B13443" t="s">
        <v>1061</v>
      </c>
      <c r="C13443" t="s">
        <v>1013</v>
      </c>
      <c r="D13443" t="s">
        <v>1017</v>
      </c>
      <c r="E13443" t="s">
        <v>1015</v>
      </c>
      <c r="F13443" s="86">
        <v>4475879.0689458298</v>
      </c>
    </row>
    <row r="13444" spans="1:6">
      <c r="A13444">
        <v>2029</v>
      </c>
      <c r="B13444" t="s">
        <v>1061</v>
      </c>
      <c r="C13444" t="s">
        <v>1013</v>
      </c>
      <c r="D13444" t="s">
        <v>1017</v>
      </c>
      <c r="E13444" t="s">
        <v>1015</v>
      </c>
      <c r="F13444" s="86">
        <v>4480041.0286514396</v>
      </c>
    </row>
    <row r="13445" spans="1:6">
      <c r="A13445">
        <v>2030</v>
      </c>
      <c r="B13445" t="s">
        <v>1061</v>
      </c>
      <c r="C13445" t="s">
        <v>1013</v>
      </c>
      <c r="D13445" t="s">
        <v>1017</v>
      </c>
      <c r="E13445" t="s">
        <v>1015</v>
      </c>
      <c r="F13445" s="86">
        <v>4482535.2033152198</v>
      </c>
    </row>
    <row r="13446" spans="1:6">
      <c r="A13446">
        <v>2031</v>
      </c>
      <c r="B13446" t="s">
        <v>1061</v>
      </c>
      <c r="C13446" t="s">
        <v>1013</v>
      </c>
      <c r="D13446" t="s">
        <v>1017</v>
      </c>
      <c r="E13446" t="s">
        <v>1015</v>
      </c>
      <c r="F13446" s="86">
        <v>4482904.0612195497</v>
      </c>
    </row>
    <row r="13447" spans="1:6">
      <c r="A13447">
        <v>2032</v>
      </c>
      <c r="B13447" t="s">
        <v>1061</v>
      </c>
      <c r="C13447" t="s">
        <v>1013</v>
      </c>
      <c r="D13447" t="s">
        <v>1017</v>
      </c>
      <c r="E13447" t="s">
        <v>1015</v>
      </c>
      <c r="F13447" s="86">
        <v>4480943.6399516696</v>
      </c>
    </row>
    <row r="13448" spans="1:6">
      <c r="A13448">
        <v>2033</v>
      </c>
      <c r="B13448" t="s">
        <v>1061</v>
      </c>
      <c r="C13448" t="s">
        <v>1013</v>
      </c>
      <c r="D13448" t="s">
        <v>1017</v>
      </c>
      <c r="E13448" t="s">
        <v>1015</v>
      </c>
      <c r="F13448" s="86">
        <v>4475596.9772166703</v>
      </c>
    </row>
    <row r="13449" spans="1:6">
      <c r="A13449">
        <v>2034</v>
      </c>
      <c r="B13449" t="s">
        <v>1061</v>
      </c>
      <c r="C13449" t="s">
        <v>1013</v>
      </c>
      <c r="D13449" t="s">
        <v>1017</v>
      </c>
      <c r="E13449" t="s">
        <v>1015</v>
      </c>
      <c r="F13449" s="86">
        <v>4467442.0019977996</v>
      </c>
    </row>
    <row r="13450" spans="1:6">
      <c r="A13450">
        <v>2035</v>
      </c>
      <c r="B13450" t="s">
        <v>1061</v>
      </c>
      <c r="C13450" t="s">
        <v>1013</v>
      </c>
      <c r="D13450" t="s">
        <v>1017</v>
      </c>
      <c r="E13450" t="s">
        <v>1015</v>
      </c>
      <c r="F13450" s="86">
        <v>4456209.9462403804</v>
      </c>
    </row>
    <row r="13451" spans="1:6">
      <c r="A13451">
        <v>2036</v>
      </c>
      <c r="B13451" t="s">
        <v>1061</v>
      </c>
      <c r="C13451" t="s">
        <v>1013</v>
      </c>
      <c r="D13451" t="s">
        <v>1017</v>
      </c>
      <c r="E13451" t="s">
        <v>1015</v>
      </c>
      <c r="F13451" s="86">
        <v>4442631.7884732597</v>
      </c>
    </row>
    <row r="13452" spans="1:6">
      <c r="A13452">
        <v>2037</v>
      </c>
      <c r="B13452" t="s">
        <v>1061</v>
      </c>
      <c r="C13452" t="s">
        <v>1013</v>
      </c>
      <c r="D13452" t="s">
        <v>1017</v>
      </c>
      <c r="E13452" t="s">
        <v>1015</v>
      </c>
      <c r="F13452" s="86">
        <v>4427208.4651700296</v>
      </c>
    </row>
    <row r="13453" spans="1:6">
      <c r="A13453">
        <v>2038</v>
      </c>
      <c r="B13453" t="s">
        <v>1061</v>
      </c>
      <c r="C13453" t="s">
        <v>1013</v>
      </c>
      <c r="D13453" t="s">
        <v>1017</v>
      </c>
      <c r="E13453" t="s">
        <v>1015</v>
      </c>
      <c r="F13453" s="86">
        <v>4411158.8938420303</v>
      </c>
    </row>
    <row r="13454" spans="1:6">
      <c r="A13454">
        <v>2039</v>
      </c>
      <c r="B13454" t="s">
        <v>1061</v>
      </c>
      <c r="C13454" t="s">
        <v>1013</v>
      </c>
      <c r="D13454" t="s">
        <v>1017</v>
      </c>
      <c r="E13454" t="s">
        <v>1015</v>
      </c>
      <c r="F13454" s="86">
        <v>4394968.1820880296</v>
      </c>
    </row>
    <row r="13455" spans="1:6">
      <c r="A13455">
        <v>2040</v>
      </c>
      <c r="B13455" t="s">
        <v>1061</v>
      </c>
      <c r="C13455" t="s">
        <v>1013</v>
      </c>
      <c r="D13455" t="s">
        <v>1017</v>
      </c>
      <c r="E13455" t="s">
        <v>1015</v>
      </c>
      <c r="F13455" s="86">
        <v>4378703.0173068</v>
      </c>
    </row>
    <row r="13456" spans="1:6">
      <c r="A13456">
        <v>2041</v>
      </c>
      <c r="B13456" t="s">
        <v>1061</v>
      </c>
      <c r="C13456" t="s">
        <v>1013</v>
      </c>
      <c r="D13456" t="s">
        <v>1017</v>
      </c>
      <c r="E13456" t="s">
        <v>1015</v>
      </c>
      <c r="F13456" s="86">
        <v>4363022.8067819504</v>
      </c>
    </row>
    <row r="13457" spans="1:6">
      <c r="A13457">
        <v>2042</v>
      </c>
      <c r="B13457" t="s">
        <v>1061</v>
      </c>
      <c r="C13457" t="s">
        <v>1013</v>
      </c>
      <c r="D13457" t="s">
        <v>1017</v>
      </c>
      <c r="E13457" t="s">
        <v>1015</v>
      </c>
      <c r="F13457" s="86">
        <v>4347652.7717930796</v>
      </c>
    </row>
    <row r="13458" spans="1:6">
      <c r="A13458">
        <v>2043</v>
      </c>
      <c r="B13458" t="s">
        <v>1061</v>
      </c>
      <c r="C13458" t="s">
        <v>1013</v>
      </c>
      <c r="D13458" t="s">
        <v>1017</v>
      </c>
      <c r="E13458" t="s">
        <v>1015</v>
      </c>
      <c r="F13458" s="86">
        <v>4333268.9702321701</v>
      </c>
    </row>
    <row r="13459" spans="1:6">
      <c r="A13459">
        <v>2044</v>
      </c>
      <c r="B13459" t="s">
        <v>1061</v>
      </c>
      <c r="C13459" t="s">
        <v>1013</v>
      </c>
      <c r="D13459" t="s">
        <v>1017</v>
      </c>
      <c r="E13459" t="s">
        <v>1015</v>
      </c>
      <c r="F13459" s="86">
        <v>4319672.4573424105</v>
      </c>
    </row>
    <row r="13460" spans="1:6">
      <c r="A13460">
        <v>2045</v>
      </c>
      <c r="B13460" t="s">
        <v>1061</v>
      </c>
      <c r="C13460" t="s">
        <v>1013</v>
      </c>
      <c r="D13460" t="s">
        <v>1017</v>
      </c>
      <c r="E13460" t="s">
        <v>1015</v>
      </c>
      <c r="F13460" s="86">
        <v>4306853.9871706301</v>
      </c>
    </row>
    <row r="13461" spans="1:6">
      <c r="A13461">
        <v>2046</v>
      </c>
      <c r="B13461" t="s">
        <v>1061</v>
      </c>
      <c r="C13461" t="s">
        <v>1013</v>
      </c>
      <c r="D13461" t="s">
        <v>1017</v>
      </c>
      <c r="E13461" t="s">
        <v>1015</v>
      </c>
      <c r="F13461" s="86">
        <v>4294317.3696473697</v>
      </c>
    </row>
    <row r="13462" spans="1:6">
      <c r="A13462">
        <v>2047</v>
      </c>
      <c r="B13462" t="s">
        <v>1061</v>
      </c>
      <c r="C13462" t="s">
        <v>1013</v>
      </c>
      <c r="D13462" t="s">
        <v>1017</v>
      </c>
      <c r="E13462" t="s">
        <v>1015</v>
      </c>
      <c r="F13462" s="86">
        <v>4282288.0237589804</v>
      </c>
    </row>
    <row r="13463" spans="1:6">
      <c r="A13463">
        <v>2048</v>
      </c>
      <c r="B13463" t="s">
        <v>1061</v>
      </c>
      <c r="C13463" t="s">
        <v>1013</v>
      </c>
      <c r="D13463" t="s">
        <v>1017</v>
      </c>
      <c r="E13463" t="s">
        <v>1015</v>
      </c>
      <c r="F13463" s="86">
        <v>4270411.9868077701</v>
      </c>
    </row>
    <row r="13464" spans="1:6">
      <c r="A13464">
        <v>2049</v>
      </c>
      <c r="B13464" t="s">
        <v>1061</v>
      </c>
      <c r="C13464" t="s">
        <v>1013</v>
      </c>
      <c r="D13464" t="s">
        <v>1017</v>
      </c>
      <c r="E13464" t="s">
        <v>1015</v>
      </c>
      <c r="F13464" s="86">
        <v>4258636.1203067396</v>
      </c>
    </row>
    <row r="13465" spans="1:6">
      <c r="A13465">
        <v>2050</v>
      </c>
      <c r="B13465" t="s">
        <v>1061</v>
      </c>
      <c r="C13465" t="s">
        <v>1013</v>
      </c>
      <c r="D13465" t="s">
        <v>1017</v>
      </c>
      <c r="E13465" t="s">
        <v>1015</v>
      </c>
      <c r="F13465" s="86">
        <v>4247043.3642086703</v>
      </c>
    </row>
    <row r="13466" spans="1:6">
      <c r="A13466">
        <v>2017</v>
      </c>
      <c r="B13466" t="s">
        <v>1062</v>
      </c>
      <c r="C13466" t="s">
        <v>1013</v>
      </c>
      <c r="D13466" t="s">
        <v>1017</v>
      </c>
      <c r="E13466" t="s">
        <v>1015</v>
      </c>
      <c r="F13466" s="86">
        <v>275180.47587330599</v>
      </c>
    </row>
    <row r="13467" spans="1:6">
      <c r="A13467">
        <v>2018</v>
      </c>
      <c r="B13467" t="s">
        <v>1062</v>
      </c>
      <c r="C13467" t="s">
        <v>1013</v>
      </c>
      <c r="D13467" t="s">
        <v>1017</v>
      </c>
      <c r="E13467" t="s">
        <v>1015</v>
      </c>
      <c r="F13467" s="86">
        <v>273370.67500766797</v>
      </c>
    </row>
    <row r="13468" spans="1:6">
      <c r="A13468">
        <v>2019</v>
      </c>
      <c r="B13468" t="s">
        <v>1062</v>
      </c>
      <c r="C13468" t="s">
        <v>1013</v>
      </c>
      <c r="D13468" t="s">
        <v>1017</v>
      </c>
      <c r="E13468" t="s">
        <v>1015</v>
      </c>
      <c r="F13468" s="86">
        <v>271562.72932370799</v>
      </c>
    </row>
    <row r="13469" spans="1:6">
      <c r="A13469">
        <v>2020</v>
      </c>
      <c r="B13469" t="s">
        <v>1062</v>
      </c>
      <c r="C13469" t="s">
        <v>1013</v>
      </c>
      <c r="D13469" t="s">
        <v>1017</v>
      </c>
      <c r="E13469" t="s">
        <v>1015</v>
      </c>
      <c r="F13469" s="86">
        <v>269599.38475789898</v>
      </c>
    </row>
    <row r="13470" spans="1:6">
      <c r="A13470">
        <v>2021</v>
      </c>
      <c r="B13470" t="s">
        <v>1062</v>
      </c>
      <c r="C13470" t="s">
        <v>1013</v>
      </c>
      <c r="D13470" t="s">
        <v>1017</v>
      </c>
      <c r="E13470" t="s">
        <v>1015</v>
      </c>
      <c r="F13470" s="86">
        <v>267596.86077015602</v>
      </c>
    </row>
    <row r="13471" spans="1:6">
      <c r="A13471">
        <v>2022</v>
      </c>
      <c r="B13471" t="s">
        <v>1062</v>
      </c>
      <c r="C13471" t="s">
        <v>1013</v>
      </c>
      <c r="D13471" t="s">
        <v>1017</v>
      </c>
      <c r="E13471" t="s">
        <v>1015</v>
      </c>
      <c r="F13471" s="86">
        <v>265598.27886594197</v>
      </c>
    </row>
    <row r="13472" spans="1:6">
      <c r="A13472">
        <v>2023</v>
      </c>
      <c r="B13472" t="s">
        <v>1062</v>
      </c>
      <c r="C13472" t="s">
        <v>1013</v>
      </c>
      <c r="D13472" t="s">
        <v>1017</v>
      </c>
      <c r="E13472" t="s">
        <v>1015</v>
      </c>
      <c r="F13472" s="86">
        <v>263584.95646469301</v>
      </c>
    </row>
    <row r="13473" spans="1:6">
      <c r="A13473">
        <v>2024</v>
      </c>
      <c r="B13473" t="s">
        <v>1062</v>
      </c>
      <c r="C13473" t="s">
        <v>1013</v>
      </c>
      <c r="D13473" t="s">
        <v>1017</v>
      </c>
      <c r="E13473" t="s">
        <v>1015</v>
      </c>
      <c r="F13473" s="86">
        <v>261587.36910478701</v>
      </c>
    </row>
    <row r="13474" spans="1:6">
      <c r="A13474">
        <v>2025</v>
      </c>
      <c r="B13474" t="s">
        <v>1062</v>
      </c>
      <c r="C13474" t="s">
        <v>1013</v>
      </c>
      <c r="D13474" t="s">
        <v>1017</v>
      </c>
      <c r="E13474" t="s">
        <v>1015</v>
      </c>
      <c r="F13474" s="86">
        <v>259687.92477297399</v>
      </c>
    </row>
    <row r="13475" spans="1:6">
      <c r="A13475">
        <v>2026</v>
      </c>
      <c r="B13475" t="s">
        <v>1062</v>
      </c>
      <c r="C13475" t="s">
        <v>1013</v>
      </c>
      <c r="D13475" t="s">
        <v>1017</v>
      </c>
      <c r="E13475" t="s">
        <v>1015</v>
      </c>
      <c r="F13475" s="86">
        <v>257925.72505045199</v>
      </c>
    </row>
    <row r="13476" spans="1:6">
      <c r="A13476">
        <v>2027</v>
      </c>
      <c r="B13476" t="s">
        <v>1062</v>
      </c>
      <c r="C13476" t="s">
        <v>1013</v>
      </c>
      <c r="D13476" t="s">
        <v>1017</v>
      </c>
      <c r="E13476" t="s">
        <v>1015</v>
      </c>
      <c r="F13476" s="86">
        <v>256342.71747837999</v>
      </c>
    </row>
    <row r="13477" spans="1:6">
      <c r="A13477">
        <v>2028</v>
      </c>
      <c r="B13477" t="s">
        <v>1062</v>
      </c>
      <c r="C13477" t="s">
        <v>1013</v>
      </c>
      <c r="D13477" t="s">
        <v>1017</v>
      </c>
      <c r="E13477" t="s">
        <v>1015</v>
      </c>
      <c r="F13477" s="86">
        <v>254917.80021771701</v>
      </c>
    </row>
    <row r="13478" spans="1:6">
      <c r="A13478">
        <v>2029</v>
      </c>
      <c r="B13478" t="s">
        <v>1062</v>
      </c>
      <c r="C13478" t="s">
        <v>1013</v>
      </c>
      <c r="D13478" t="s">
        <v>1017</v>
      </c>
      <c r="E13478" t="s">
        <v>1015</v>
      </c>
      <c r="F13478" s="86">
        <v>253742.86679916599</v>
      </c>
    </row>
    <row r="13479" spans="1:6">
      <c r="A13479">
        <v>2030</v>
      </c>
      <c r="B13479" t="s">
        <v>1062</v>
      </c>
      <c r="C13479" t="s">
        <v>1013</v>
      </c>
      <c r="D13479" t="s">
        <v>1017</v>
      </c>
      <c r="E13479" t="s">
        <v>1015</v>
      </c>
      <c r="F13479" s="86">
        <v>252752.915945972</v>
      </c>
    </row>
    <row r="13480" spans="1:6">
      <c r="A13480">
        <v>2031</v>
      </c>
      <c r="B13480" t="s">
        <v>1062</v>
      </c>
      <c r="C13480" t="s">
        <v>1013</v>
      </c>
      <c r="D13480" t="s">
        <v>1017</v>
      </c>
      <c r="E13480" t="s">
        <v>1015</v>
      </c>
      <c r="F13480" s="86">
        <v>251972.23209061901</v>
      </c>
    </row>
    <row r="13481" spans="1:6">
      <c r="A13481">
        <v>2032</v>
      </c>
      <c r="B13481" t="s">
        <v>1062</v>
      </c>
      <c r="C13481" t="s">
        <v>1013</v>
      </c>
      <c r="D13481" t="s">
        <v>1017</v>
      </c>
      <c r="E13481" t="s">
        <v>1015</v>
      </c>
      <c r="F13481" s="86">
        <v>251288.73095378999</v>
      </c>
    </row>
    <row r="13482" spans="1:6">
      <c r="A13482">
        <v>2033</v>
      </c>
      <c r="B13482" t="s">
        <v>1062</v>
      </c>
      <c r="C13482" t="s">
        <v>1013</v>
      </c>
      <c r="D13482" t="s">
        <v>1017</v>
      </c>
      <c r="E13482" t="s">
        <v>1015</v>
      </c>
      <c r="F13482" s="86">
        <v>250805.375480905</v>
      </c>
    </row>
    <row r="13483" spans="1:6">
      <c r="A13483">
        <v>2034</v>
      </c>
      <c r="B13483" t="s">
        <v>1062</v>
      </c>
      <c r="C13483" t="s">
        <v>1013</v>
      </c>
      <c r="D13483" t="s">
        <v>1017</v>
      </c>
      <c r="E13483" t="s">
        <v>1015</v>
      </c>
      <c r="F13483" s="86">
        <v>250363.21215598201</v>
      </c>
    </row>
    <row r="13484" spans="1:6">
      <c r="A13484">
        <v>2035</v>
      </c>
      <c r="B13484" t="s">
        <v>1062</v>
      </c>
      <c r="C13484" t="s">
        <v>1013</v>
      </c>
      <c r="D13484" t="s">
        <v>1017</v>
      </c>
      <c r="E13484" t="s">
        <v>1015</v>
      </c>
      <c r="F13484" s="86">
        <v>249962.978969902</v>
      </c>
    </row>
    <row r="13485" spans="1:6">
      <c r="A13485">
        <v>2036</v>
      </c>
      <c r="B13485" t="s">
        <v>1062</v>
      </c>
      <c r="C13485" t="s">
        <v>1013</v>
      </c>
      <c r="D13485" t="s">
        <v>1017</v>
      </c>
      <c r="E13485" t="s">
        <v>1015</v>
      </c>
      <c r="F13485" s="86">
        <v>249596.33717173501</v>
      </c>
    </row>
    <row r="13486" spans="1:6">
      <c r="A13486">
        <v>2037</v>
      </c>
      <c r="B13486" t="s">
        <v>1062</v>
      </c>
      <c r="C13486" t="s">
        <v>1013</v>
      </c>
      <c r="D13486" t="s">
        <v>1017</v>
      </c>
      <c r="E13486" t="s">
        <v>1015</v>
      </c>
      <c r="F13486" s="86">
        <v>249261.39988165599</v>
      </c>
    </row>
    <row r="13487" spans="1:6">
      <c r="A13487">
        <v>2038</v>
      </c>
      <c r="B13487" t="s">
        <v>1062</v>
      </c>
      <c r="C13487" t="s">
        <v>1013</v>
      </c>
      <c r="D13487" t="s">
        <v>1017</v>
      </c>
      <c r="E13487" t="s">
        <v>1015</v>
      </c>
      <c r="F13487" s="86">
        <v>248973.18384246199</v>
      </c>
    </row>
    <row r="13488" spans="1:6">
      <c r="A13488">
        <v>2039</v>
      </c>
      <c r="B13488" t="s">
        <v>1062</v>
      </c>
      <c r="C13488" t="s">
        <v>1013</v>
      </c>
      <c r="D13488" t="s">
        <v>1017</v>
      </c>
      <c r="E13488" t="s">
        <v>1015</v>
      </c>
      <c r="F13488" s="86">
        <v>248729.74689399201</v>
      </c>
    </row>
    <row r="13489" spans="1:6">
      <c r="A13489">
        <v>2040</v>
      </c>
      <c r="B13489" t="s">
        <v>1062</v>
      </c>
      <c r="C13489" t="s">
        <v>1013</v>
      </c>
      <c r="D13489" t="s">
        <v>1017</v>
      </c>
      <c r="E13489" t="s">
        <v>1015</v>
      </c>
      <c r="F13489" s="86">
        <v>248556.37068575199</v>
      </c>
    </row>
    <row r="13490" spans="1:6">
      <c r="A13490">
        <v>2041</v>
      </c>
      <c r="B13490" t="s">
        <v>1062</v>
      </c>
      <c r="C13490" t="s">
        <v>1013</v>
      </c>
      <c r="D13490" t="s">
        <v>1017</v>
      </c>
      <c r="E13490" t="s">
        <v>1015</v>
      </c>
      <c r="F13490" s="86">
        <v>248380.50470606601</v>
      </c>
    </row>
    <row r="13491" spans="1:6">
      <c r="A13491">
        <v>2042</v>
      </c>
      <c r="B13491" t="s">
        <v>1062</v>
      </c>
      <c r="C13491" t="s">
        <v>1013</v>
      </c>
      <c r="D13491" t="s">
        <v>1017</v>
      </c>
      <c r="E13491" t="s">
        <v>1015</v>
      </c>
      <c r="F13491" s="86">
        <v>248252.023560092</v>
      </c>
    </row>
    <row r="13492" spans="1:6">
      <c r="A13492">
        <v>2043</v>
      </c>
      <c r="B13492" t="s">
        <v>1062</v>
      </c>
      <c r="C13492" t="s">
        <v>1013</v>
      </c>
      <c r="D13492" t="s">
        <v>1017</v>
      </c>
      <c r="E13492" t="s">
        <v>1015</v>
      </c>
      <c r="F13492" s="86">
        <v>248230.53051280099</v>
      </c>
    </row>
    <row r="13493" spans="1:6">
      <c r="A13493">
        <v>2044</v>
      </c>
      <c r="B13493" t="s">
        <v>1062</v>
      </c>
      <c r="C13493" t="s">
        <v>1013</v>
      </c>
      <c r="D13493" t="s">
        <v>1017</v>
      </c>
      <c r="E13493" t="s">
        <v>1015</v>
      </c>
      <c r="F13493" s="86">
        <v>248224.19579126401</v>
      </c>
    </row>
    <row r="13494" spans="1:6">
      <c r="A13494">
        <v>2045</v>
      </c>
      <c r="B13494" t="s">
        <v>1062</v>
      </c>
      <c r="C13494" t="s">
        <v>1013</v>
      </c>
      <c r="D13494" t="s">
        <v>1017</v>
      </c>
      <c r="E13494" t="s">
        <v>1015</v>
      </c>
      <c r="F13494" s="86">
        <v>248275.66408054999</v>
      </c>
    </row>
    <row r="13495" spans="1:6">
      <c r="A13495">
        <v>2046</v>
      </c>
      <c r="B13495" t="s">
        <v>1062</v>
      </c>
      <c r="C13495" t="s">
        <v>1013</v>
      </c>
      <c r="D13495" t="s">
        <v>1017</v>
      </c>
      <c r="E13495" t="s">
        <v>1015</v>
      </c>
      <c r="F13495" s="86">
        <v>248375.396590196</v>
      </c>
    </row>
    <row r="13496" spans="1:6">
      <c r="A13496">
        <v>2047</v>
      </c>
      <c r="B13496" t="s">
        <v>1062</v>
      </c>
      <c r="C13496" t="s">
        <v>1013</v>
      </c>
      <c r="D13496" t="s">
        <v>1017</v>
      </c>
      <c r="E13496" t="s">
        <v>1015</v>
      </c>
      <c r="F13496" s="86">
        <v>248442.95370071399</v>
      </c>
    </row>
    <row r="13497" spans="1:6">
      <c r="A13497">
        <v>2048</v>
      </c>
      <c r="B13497" t="s">
        <v>1062</v>
      </c>
      <c r="C13497" t="s">
        <v>1013</v>
      </c>
      <c r="D13497" t="s">
        <v>1017</v>
      </c>
      <c r="E13497" t="s">
        <v>1015</v>
      </c>
      <c r="F13497" s="86">
        <v>248532.66689749499</v>
      </c>
    </row>
    <row r="13498" spans="1:6">
      <c r="A13498">
        <v>2049</v>
      </c>
      <c r="B13498" t="s">
        <v>1062</v>
      </c>
      <c r="C13498" t="s">
        <v>1013</v>
      </c>
      <c r="D13498" t="s">
        <v>1017</v>
      </c>
      <c r="E13498" t="s">
        <v>1015</v>
      </c>
      <c r="F13498" s="86">
        <v>248615.05663157301</v>
      </c>
    </row>
    <row r="13499" spans="1:6">
      <c r="A13499">
        <v>2050</v>
      </c>
      <c r="B13499" t="s">
        <v>1062</v>
      </c>
      <c r="C13499" t="s">
        <v>1013</v>
      </c>
      <c r="D13499" t="s">
        <v>1017</v>
      </c>
      <c r="E13499" t="s">
        <v>1015</v>
      </c>
      <c r="F13499" s="86">
        <v>248704.49533332101</v>
      </c>
    </row>
    <row r="13500" spans="1:6">
      <c r="A13500">
        <v>2017</v>
      </c>
      <c r="B13500" t="s">
        <v>1063</v>
      </c>
      <c r="C13500" t="s">
        <v>1013</v>
      </c>
      <c r="D13500" t="s">
        <v>1017</v>
      </c>
      <c r="E13500" t="s">
        <v>1015</v>
      </c>
      <c r="F13500" s="86">
        <v>1033037.8076517</v>
      </c>
    </row>
    <row r="13501" spans="1:6">
      <c r="A13501">
        <v>2018</v>
      </c>
      <c r="B13501" t="s">
        <v>1063</v>
      </c>
      <c r="C13501" t="s">
        <v>1013</v>
      </c>
      <c r="D13501" t="s">
        <v>1017</v>
      </c>
      <c r="E13501" t="s">
        <v>1015</v>
      </c>
      <c r="F13501" s="86">
        <v>1041795.30723043</v>
      </c>
    </row>
    <row r="13502" spans="1:6">
      <c r="A13502">
        <v>2019</v>
      </c>
      <c r="B13502" t="s">
        <v>1063</v>
      </c>
      <c r="C13502" t="s">
        <v>1013</v>
      </c>
      <c r="D13502" t="s">
        <v>1017</v>
      </c>
      <c r="E13502" t="s">
        <v>1015</v>
      </c>
      <c r="F13502" s="86">
        <v>1049260.6475015499</v>
      </c>
    </row>
    <row r="13503" spans="1:6">
      <c r="A13503">
        <v>2020</v>
      </c>
      <c r="B13503" t="s">
        <v>1063</v>
      </c>
      <c r="C13503" t="s">
        <v>1013</v>
      </c>
      <c r="D13503" t="s">
        <v>1017</v>
      </c>
      <c r="E13503" t="s">
        <v>1015</v>
      </c>
      <c r="F13503" s="86">
        <v>1057099.2683015701</v>
      </c>
    </row>
    <row r="13504" spans="1:6">
      <c r="A13504">
        <v>2021</v>
      </c>
      <c r="B13504" t="s">
        <v>1063</v>
      </c>
      <c r="C13504" t="s">
        <v>1013</v>
      </c>
      <c r="D13504" t="s">
        <v>1017</v>
      </c>
      <c r="E13504" t="s">
        <v>1015</v>
      </c>
      <c r="F13504" s="86">
        <v>1064446.0741041701</v>
      </c>
    </row>
    <row r="13505" spans="1:6">
      <c r="A13505">
        <v>2022</v>
      </c>
      <c r="B13505" t="s">
        <v>1063</v>
      </c>
      <c r="C13505" t="s">
        <v>1013</v>
      </c>
      <c r="D13505" t="s">
        <v>1017</v>
      </c>
      <c r="E13505" t="s">
        <v>1015</v>
      </c>
      <c r="F13505" s="86">
        <v>1071535.8723144601</v>
      </c>
    </row>
    <row r="13506" spans="1:6">
      <c r="A13506">
        <v>2023</v>
      </c>
      <c r="B13506" t="s">
        <v>1063</v>
      </c>
      <c r="C13506" t="s">
        <v>1013</v>
      </c>
      <c r="D13506" t="s">
        <v>1017</v>
      </c>
      <c r="E13506" t="s">
        <v>1015</v>
      </c>
      <c r="F13506" s="86">
        <v>1078115.92596423</v>
      </c>
    </row>
    <row r="13507" spans="1:6">
      <c r="A13507">
        <v>2024</v>
      </c>
      <c r="B13507" t="s">
        <v>1063</v>
      </c>
      <c r="C13507" t="s">
        <v>1013</v>
      </c>
      <c r="D13507" t="s">
        <v>1017</v>
      </c>
      <c r="E13507" t="s">
        <v>1015</v>
      </c>
      <c r="F13507" s="86">
        <v>1084011.93249617</v>
      </c>
    </row>
    <row r="13508" spans="1:6">
      <c r="A13508">
        <v>2025</v>
      </c>
      <c r="B13508" t="s">
        <v>1063</v>
      </c>
      <c r="C13508" t="s">
        <v>1013</v>
      </c>
      <c r="D13508" t="s">
        <v>1017</v>
      </c>
      <c r="E13508" t="s">
        <v>1015</v>
      </c>
      <c r="F13508" s="86">
        <v>1089558.50640927</v>
      </c>
    </row>
    <row r="13509" spans="1:6">
      <c r="A13509">
        <v>2026</v>
      </c>
      <c r="B13509" t="s">
        <v>1063</v>
      </c>
      <c r="C13509" t="s">
        <v>1013</v>
      </c>
      <c r="D13509" t="s">
        <v>1017</v>
      </c>
      <c r="E13509" t="s">
        <v>1015</v>
      </c>
      <c r="F13509" s="86">
        <v>1094734.6596759099</v>
      </c>
    </row>
    <row r="13510" spans="1:6">
      <c r="A13510">
        <v>2027</v>
      </c>
      <c r="B13510" t="s">
        <v>1063</v>
      </c>
      <c r="C13510" t="s">
        <v>1013</v>
      </c>
      <c r="D13510" t="s">
        <v>1017</v>
      </c>
      <c r="E13510" t="s">
        <v>1015</v>
      </c>
      <c r="F13510" s="86">
        <v>1099701.1642004999</v>
      </c>
    </row>
    <row r="13511" spans="1:6">
      <c r="A13511">
        <v>2028</v>
      </c>
      <c r="B13511" t="s">
        <v>1063</v>
      </c>
      <c r="C13511" t="s">
        <v>1013</v>
      </c>
      <c r="D13511" t="s">
        <v>1017</v>
      </c>
      <c r="E13511" t="s">
        <v>1015</v>
      </c>
      <c r="F13511" s="86">
        <v>1104715.11695521</v>
      </c>
    </row>
    <row r="13512" spans="1:6">
      <c r="A13512">
        <v>2029</v>
      </c>
      <c r="B13512" t="s">
        <v>1063</v>
      </c>
      <c r="C13512" t="s">
        <v>1013</v>
      </c>
      <c r="D13512" t="s">
        <v>1017</v>
      </c>
      <c r="E13512" t="s">
        <v>1015</v>
      </c>
      <c r="F13512" s="86">
        <v>1109448.4991886299</v>
      </c>
    </row>
    <row r="13513" spans="1:6">
      <c r="A13513">
        <v>2030</v>
      </c>
      <c r="B13513" t="s">
        <v>1063</v>
      </c>
      <c r="C13513" t="s">
        <v>1013</v>
      </c>
      <c r="D13513" t="s">
        <v>1017</v>
      </c>
      <c r="E13513" t="s">
        <v>1015</v>
      </c>
      <c r="F13513" s="86">
        <v>1113798.0454390601</v>
      </c>
    </row>
    <row r="13514" spans="1:6">
      <c r="A13514">
        <v>2031</v>
      </c>
      <c r="B13514" t="s">
        <v>1063</v>
      </c>
      <c r="C13514" t="s">
        <v>1013</v>
      </c>
      <c r="D13514" t="s">
        <v>1017</v>
      </c>
      <c r="E13514" t="s">
        <v>1015</v>
      </c>
      <c r="F13514" s="86">
        <v>1117907.1178788899</v>
      </c>
    </row>
    <row r="13515" spans="1:6">
      <c r="A13515">
        <v>2032</v>
      </c>
      <c r="B13515" t="s">
        <v>1063</v>
      </c>
      <c r="C13515" t="s">
        <v>1013</v>
      </c>
      <c r="D13515" t="s">
        <v>1017</v>
      </c>
      <c r="E13515" t="s">
        <v>1015</v>
      </c>
      <c r="F13515" s="86">
        <v>1121368.6540248401</v>
      </c>
    </row>
    <row r="13516" spans="1:6">
      <c r="A13516">
        <v>2033</v>
      </c>
      <c r="B13516" t="s">
        <v>1063</v>
      </c>
      <c r="C13516" t="s">
        <v>1013</v>
      </c>
      <c r="D13516" t="s">
        <v>1017</v>
      </c>
      <c r="E13516" t="s">
        <v>1015</v>
      </c>
      <c r="F13516" s="86">
        <v>1124364.4941443801</v>
      </c>
    </row>
    <row r="13517" spans="1:6">
      <c r="A13517">
        <v>2034</v>
      </c>
      <c r="B13517" t="s">
        <v>1063</v>
      </c>
      <c r="C13517" t="s">
        <v>1013</v>
      </c>
      <c r="D13517" t="s">
        <v>1017</v>
      </c>
      <c r="E13517" t="s">
        <v>1015</v>
      </c>
      <c r="F13517" s="86">
        <v>1126778.7174521801</v>
      </c>
    </row>
    <row r="13518" spans="1:6">
      <c r="A13518">
        <v>2035</v>
      </c>
      <c r="B13518" t="s">
        <v>1063</v>
      </c>
      <c r="C13518" t="s">
        <v>1013</v>
      </c>
      <c r="D13518" t="s">
        <v>1017</v>
      </c>
      <c r="E13518" t="s">
        <v>1015</v>
      </c>
      <c r="F13518" s="86">
        <v>1128855.2020109501</v>
      </c>
    </row>
    <row r="13519" spans="1:6">
      <c r="A13519">
        <v>2036</v>
      </c>
      <c r="B13519" t="s">
        <v>1063</v>
      </c>
      <c r="C13519" t="s">
        <v>1013</v>
      </c>
      <c r="D13519" t="s">
        <v>1017</v>
      </c>
      <c r="E13519" t="s">
        <v>1015</v>
      </c>
      <c r="F13519" s="86">
        <v>1130248.14381436</v>
      </c>
    </row>
    <row r="13520" spans="1:6">
      <c r="A13520">
        <v>2037</v>
      </c>
      <c r="B13520" t="s">
        <v>1063</v>
      </c>
      <c r="C13520" t="s">
        <v>1013</v>
      </c>
      <c r="D13520" t="s">
        <v>1017</v>
      </c>
      <c r="E13520" t="s">
        <v>1015</v>
      </c>
      <c r="F13520" s="86">
        <v>1131248.3289014001</v>
      </c>
    </row>
    <row r="13521" spans="1:6">
      <c r="A13521">
        <v>2038</v>
      </c>
      <c r="B13521" t="s">
        <v>1063</v>
      </c>
      <c r="C13521" t="s">
        <v>1013</v>
      </c>
      <c r="D13521" t="s">
        <v>1017</v>
      </c>
      <c r="E13521" t="s">
        <v>1015</v>
      </c>
      <c r="F13521" s="86">
        <v>1132299.9341706301</v>
      </c>
    </row>
    <row r="13522" spans="1:6">
      <c r="A13522">
        <v>2039</v>
      </c>
      <c r="B13522" t="s">
        <v>1063</v>
      </c>
      <c r="C13522" t="s">
        <v>1013</v>
      </c>
      <c r="D13522" t="s">
        <v>1017</v>
      </c>
      <c r="E13522" t="s">
        <v>1015</v>
      </c>
      <c r="F13522" s="86">
        <v>1133219.61490028</v>
      </c>
    </row>
    <row r="13523" spans="1:6">
      <c r="A13523">
        <v>2040</v>
      </c>
      <c r="B13523" t="s">
        <v>1063</v>
      </c>
      <c r="C13523" t="s">
        <v>1013</v>
      </c>
      <c r="D13523" t="s">
        <v>1017</v>
      </c>
      <c r="E13523" t="s">
        <v>1015</v>
      </c>
      <c r="F13523" s="86">
        <v>1134257.4712690001</v>
      </c>
    </row>
    <row r="13524" spans="1:6">
      <c r="A13524">
        <v>2041</v>
      </c>
      <c r="B13524" t="s">
        <v>1063</v>
      </c>
      <c r="C13524" t="s">
        <v>1013</v>
      </c>
      <c r="D13524" t="s">
        <v>1017</v>
      </c>
      <c r="E13524" t="s">
        <v>1015</v>
      </c>
      <c r="F13524" s="86">
        <v>1135200.60803101</v>
      </c>
    </row>
    <row r="13525" spans="1:6">
      <c r="A13525">
        <v>2042</v>
      </c>
      <c r="B13525" t="s">
        <v>1063</v>
      </c>
      <c r="C13525" t="s">
        <v>1013</v>
      </c>
      <c r="D13525" t="s">
        <v>1017</v>
      </c>
      <c r="E13525" t="s">
        <v>1015</v>
      </c>
      <c r="F13525" s="86">
        <v>1136212.00621357</v>
      </c>
    </row>
    <row r="13526" spans="1:6">
      <c r="A13526">
        <v>2043</v>
      </c>
      <c r="B13526" t="s">
        <v>1063</v>
      </c>
      <c r="C13526" t="s">
        <v>1013</v>
      </c>
      <c r="D13526" t="s">
        <v>1017</v>
      </c>
      <c r="E13526" t="s">
        <v>1015</v>
      </c>
      <c r="F13526" s="86">
        <v>1137224.6452043401</v>
      </c>
    </row>
    <row r="13527" spans="1:6">
      <c r="A13527">
        <v>2044</v>
      </c>
      <c r="B13527" t="s">
        <v>1063</v>
      </c>
      <c r="C13527" t="s">
        <v>1013</v>
      </c>
      <c r="D13527" t="s">
        <v>1017</v>
      </c>
      <c r="E13527" t="s">
        <v>1015</v>
      </c>
      <c r="F13527" s="86">
        <v>1138546.0350903801</v>
      </c>
    </row>
    <row r="13528" spans="1:6">
      <c r="A13528">
        <v>2045</v>
      </c>
      <c r="B13528" t="s">
        <v>1063</v>
      </c>
      <c r="C13528" t="s">
        <v>1013</v>
      </c>
      <c r="D13528" t="s">
        <v>1017</v>
      </c>
      <c r="E13528" t="s">
        <v>1015</v>
      </c>
      <c r="F13528" s="86">
        <v>1139740.10270206</v>
      </c>
    </row>
    <row r="13529" spans="1:6">
      <c r="A13529">
        <v>2046</v>
      </c>
      <c r="B13529" t="s">
        <v>1063</v>
      </c>
      <c r="C13529" t="s">
        <v>1013</v>
      </c>
      <c r="D13529" t="s">
        <v>1017</v>
      </c>
      <c r="E13529" t="s">
        <v>1015</v>
      </c>
      <c r="F13529" s="86">
        <v>1141096.90811898</v>
      </c>
    </row>
    <row r="13530" spans="1:6">
      <c r="A13530">
        <v>2047</v>
      </c>
      <c r="B13530" t="s">
        <v>1063</v>
      </c>
      <c r="C13530" t="s">
        <v>1013</v>
      </c>
      <c r="D13530" t="s">
        <v>1017</v>
      </c>
      <c r="E13530" t="s">
        <v>1015</v>
      </c>
      <c r="F13530" s="86">
        <v>1142310.4687075799</v>
      </c>
    </row>
    <row r="13531" spans="1:6">
      <c r="A13531">
        <v>2048</v>
      </c>
      <c r="B13531" t="s">
        <v>1063</v>
      </c>
      <c r="C13531" t="s">
        <v>1013</v>
      </c>
      <c r="D13531" t="s">
        <v>1017</v>
      </c>
      <c r="E13531" t="s">
        <v>1015</v>
      </c>
      <c r="F13531" s="86">
        <v>1143438.77452165</v>
      </c>
    </row>
    <row r="13532" spans="1:6">
      <c r="A13532">
        <v>2049</v>
      </c>
      <c r="B13532" t="s">
        <v>1063</v>
      </c>
      <c r="C13532" t="s">
        <v>1013</v>
      </c>
      <c r="D13532" t="s">
        <v>1017</v>
      </c>
      <c r="E13532" t="s">
        <v>1015</v>
      </c>
      <c r="F13532" s="86">
        <v>1144543.56279487</v>
      </c>
    </row>
    <row r="13533" spans="1:6">
      <c r="A13533">
        <v>2050</v>
      </c>
      <c r="B13533" t="s">
        <v>1063</v>
      </c>
      <c r="C13533" t="s">
        <v>1013</v>
      </c>
      <c r="D13533" t="s">
        <v>1017</v>
      </c>
      <c r="E13533" t="s">
        <v>1015</v>
      </c>
      <c r="F13533" s="86">
        <v>1145560.9589410101</v>
      </c>
    </row>
    <row r="13534" spans="1:6">
      <c r="A13534">
        <v>2017</v>
      </c>
      <c r="B13534" t="s">
        <v>1064</v>
      </c>
      <c r="C13534" t="s">
        <v>1013</v>
      </c>
      <c r="D13534" t="s">
        <v>1017</v>
      </c>
      <c r="E13534" t="s">
        <v>1015</v>
      </c>
      <c r="F13534" s="86">
        <v>470339.99293663498</v>
      </c>
    </row>
    <row r="13535" spans="1:6">
      <c r="A13535">
        <v>2018</v>
      </c>
      <c r="B13535" t="s">
        <v>1064</v>
      </c>
      <c r="C13535" t="s">
        <v>1013</v>
      </c>
      <c r="D13535" t="s">
        <v>1017</v>
      </c>
      <c r="E13535" t="s">
        <v>1015</v>
      </c>
      <c r="F13535" s="86">
        <v>473067.10254897899</v>
      </c>
    </row>
    <row r="13536" spans="1:6">
      <c r="A13536">
        <v>2019</v>
      </c>
      <c r="B13536" t="s">
        <v>1064</v>
      </c>
      <c r="C13536" t="s">
        <v>1013</v>
      </c>
      <c r="D13536" t="s">
        <v>1017</v>
      </c>
      <c r="E13536" t="s">
        <v>1015</v>
      </c>
      <c r="F13536" s="86">
        <v>475525.81518395903</v>
      </c>
    </row>
    <row r="13537" spans="1:6">
      <c r="A13537">
        <v>2020</v>
      </c>
      <c r="B13537" t="s">
        <v>1064</v>
      </c>
      <c r="C13537" t="s">
        <v>1013</v>
      </c>
      <c r="D13537" t="s">
        <v>1017</v>
      </c>
      <c r="E13537" t="s">
        <v>1015</v>
      </c>
      <c r="F13537" s="86">
        <v>476573.95618444501</v>
      </c>
    </row>
    <row r="13538" spans="1:6">
      <c r="A13538">
        <v>2021</v>
      </c>
      <c r="B13538" t="s">
        <v>1064</v>
      </c>
      <c r="C13538" t="s">
        <v>1013</v>
      </c>
      <c r="D13538" t="s">
        <v>1017</v>
      </c>
      <c r="E13538" t="s">
        <v>1015</v>
      </c>
      <c r="F13538" s="86">
        <v>477567.54114791198</v>
      </c>
    </row>
    <row r="13539" spans="1:6">
      <c r="A13539">
        <v>2022</v>
      </c>
      <c r="B13539" t="s">
        <v>1064</v>
      </c>
      <c r="C13539" t="s">
        <v>1013</v>
      </c>
      <c r="D13539" t="s">
        <v>1017</v>
      </c>
      <c r="E13539" t="s">
        <v>1015</v>
      </c>
      <c r="F13539" s="86">
        <v>478331.553479027</v>
      </c>
    </row>
    <row r="13540" spans="1:6">
      <c r="A13540">
        <v>2023</v>
      </c>
      <c r="B13540" t="s">
        <v>1064</v>
      </c>
      <c r="C13540" t="s">
        <v>1013</v>
      </c>
      <c r="D13540" t="s">
        <v>1017</v>
      </c>
      <c r="E13540" t="s">
        <v>1015</v>
      </c>
      <c r="F13540" s="86">
        <v>478923.83766795398</v>
      </c>
    </row>
    <row r="13541" spans="1:6">
      <c r="A13541">
        <v>2024</v>
      </c>
      <c r="B13541" t="s">
        <v>1064</v>
      </c>
      <c r="C13541" t="s">
        <v>1013</v>
      </c>
      <c r="D13541" t="s">
        <v>1017</v>
      </c>
      <c r="E13541" t="s">
        <v>1015</v>
      </c>
      <c r="F13541" s="86">
        <v>479368.12862805801</v>
      </c>
    </row>
    <row r="13542" spans="1:6">
      <c r="A13542">
        <v>2025</v>
      </c>
      <c r="B13542" t="s">
        <v>1064</v>
      </c>
      <c r="C13542" t="s">
        <v>1013</v>
      </c>
      <c r="D13542" t="s">
        <v>1017</v>
      </c>
      <c r="E13542" t="s">
        <v>1015</v>
      </c>
      <c r="F13542" s="86">
        <v>479709.762647775</v>
      </c>
    </row>
    <row r="13543" spans="1:6">
      <c r="A13543">
        <v>2026</v>
      </c>
      <c r="B13543" t="s">
        <v>1064</v>
      </c>
      <c r="C13543" t="s">
        <v>1013</v>
      </c>
      <c r="D13543" t="s">
        <v>1017</v>
      </c>
      <c r="E13543" t="s">
        <v>1015</v>
      </c>
      <c r="F13543" s="86">
        <v>480112.23806190997</v>
      </c>
    </row>
    <row r="13544" spans="1:6">
      <c r="A13544">
        <v>2027</v>
      </c>
      <c r="B13544" t="s">
        <v>1064</v>
      </c>
      <c r="C13544" t="s">
        <v>1013</v>
      </c>
      <c r="D13544" t="s">
        <v>1017</v>
      </c>
      <c r="E13544" t="s">
        <v>1015</v>
      </c>
      <c r="F13544" s="86">
        <v>480522.35649886698</v>
      </c>
    </row>
    <row r="13545" spans="1:6">
      <c r="A13545">
        <v>2028</v>
      </c>
      <c r="B13545" t="s">
        <v>1064</v>
      </c>
      <c r="C13545" t="s">
        <v>1013</v>
      </c>
      <c r="D13545" t="s">
        <v>1017</v>
      </c>
      <c r="E13545" t="s">
        <v>1015</v>
      </c>
      <c r="F13545" s="86">
        <v>481009.519287729</v>
      </c>
    </row>
    <row r="13546" spans="1:6">
      <c r="A13546">
        <v>2029</v>
      </c>
      <c r="B13546" t="s">
        <v>1064</v>
      </c>
      <c r="C13546" t="s">
        <v>1013</v>
      </c>
      <c r="D13546" t="s">
        <v>1017</v>
      </c>
      <c r="E13546" t="s">
        <v>1015</v>
      </c>
      <c r="F13546" s="86">
        <v>481512.60955335002</v>
      </c>
    </row>
    <row r="13547" spans="1:6">
      <c r="A13547">
        <v>2030</v>
      </c>
      <c r="B13547" t="s">
        <v>1064</v>
      </c>
      <c r="C13547" t="s">
        <v>1013</v>
      </c>
      <c r="D13547" t="s">
        <v>1017</v>
      </c>
      <c r="E13547" t="s">
        <v>1015</v>
      </c>
      <c r="F13547" s="86">
        <v>482012.48008580902</v>
      </c>
    </row>
    <row r="13548" spans="1:6">
      <c r="A13548">
        <v>2031</v>
      </c>
      <c r="B13548" t="s">
        <v>1064</v>
      </c>
      <c r="C13548" t="s">
        <v>1013</v>
      </c>
      <c r="D13548" t="s">
        <v>1017</v>
      </c>
      <c r="E13548" t="s">
        <v>1015</v>
      </c>
      <c r="F13548" s="86">
        <v>482508.77332244301</v>
      </c>
    </row>
    <row r="13549" spans="1:6">
      <c r="A13549">
        <v>2032</v>
      </c>
      <c r="B13549" t="s">
        <v>1064</v>
      </c>
      <c r="C13549" t="s">
        <v>1013</v>
      </c>
      <c r="D13549" t="s">
        <v>1017</v>
      </c>
      <c r="E13549" t="s">
        <v>1015</v>
      </c>
      <c r="F13549" s="86">
        <v>482875.95212828502</v>
      </c>
    </row>
    <row r="13550" spans="1:6">
      <c r="A13550">
        <v>2033</v>
      </c>
      <c r="B13550" t="s">
        <v>1064</v>
      </c>
      <c r="C13550" t="s">
        <v>1013</v>
      </c>
      <c r="D13550" t="s">
        <v>1017</v>
      </c>
      <c r="E13550" t="s">
        <v>1015</v>
      </c>
      <c r="F13550" s="86">
        <v>483057.00999215001</v>
      </c>
    </row>
    <row r="13551" spans="1:6">
      <c r="A13551">
        <v>2034</v>
      </c>
      <c r="B13551" t="s">
        <v>1064</v>
      </c>
      <c r="C13551" t="s">
        <v>1013</v>
      </c>
      <c r="D13551" t="s">
        <v>1017</v>
      </c>
      <c r="E13551" t="s">
        <v>1015</v>
      </c>
      <c r="F13551" s="86">
        <v>483041.68390593299</v>
      </c>
    </row>
    <row r="13552" spans="1:6">
      <c r="A13552">
        <v>2035</v>
      </c>
      <c r="B13552" t="s">
        <v>1064</v>
      </c>
      <c r="C13552" t="s">
        <v>1013</v>
      </c>
      <c r="D13552" t="s">
        <v>1017</v>
      </c>
      <c r="E13552" t="s">
        <v>1015</v>
      </c>
      <c r="F13552" s="86">
        <v>482820.16999405902</v>
      </c>
    </row>
    <row r="13553" spans="1:6">
      <c r="A13553">
        <v>2036</v>
      </c>
      <c r="B13553" t="s">
        <v>1064</v>
      </c>
      <c r="C13553" t="s">
        <v>1013</v>
      </c>
      <c r="D13553" t="s">
        <v>1017</v>
      </c>
      <c r="E13553" t="s">
        <v>1015</v>
      </c>
      <c r="F13553" s="86">
        <v>482385.11802038801</v>
      </c>
    </row>
    <row r="13554" spans="1:6">
      <c r="A13554">
        <v>2037</v>
      </c>
      <c r="B13554" t="s">
        <v>1064</v>
      </c>
      <c r="C13554" t="s">
        <v>1013</v>
      </c>
      <c r="D13554" t="s">
        <v>1017</v>
      </c>
      <c r="E13554" t="s">
        <v>1015</v>
      </c>
      <c r="F13554" s="86">
        <v>481683.46582060802</v>
      </c>
    </row>
    <row r="13555" spans="1:6">
      <c r="A13555">
        <v>2038</v>
      </c>
      <c r="B13555" t="s">
        <v>1064</v>
      </c>
      <c r="C13555" t="s">
        <v>1013</v>
      </c>
      <c r="D13555" t="s">
        <v>1017</v>
      </c>
      <c r="E13555" t="s">
        <v>1015</v>
      </c>
      <c r="F13555" s="86">
        <v>480895.135613413</v>
      </c>
    </row>
    <row r="13556" spans="1:6">
      <c r="A13556">
        <v>2039</v>
      </c>
      <c r="B13556" t="s">
        <v>1064</v>
      </c>
      <c r="C13556" t="s">
        <v>1013</v>
      </c>
      <c r="D13556" t="s">
        <v>1017</v>
      </c>
      <c r="E13556" t="s">
        <v>1015</v>
      </c>
      <c r="F13556" s="86">
        <v>479904.09828789101</v>
      </c>
    </row>
    <row r="13557" spans="1:6">
      <c r="A13557">
        <v>2040</v>
      </c>
      <c r="B13557" t="s">
        <v>1064</v>
      </c>
      <c r="C13557" t="s">
        <v>1013</v>
      </c>
      <c r="D13557" t="s">
        <v>1017</v>
      </c>
      <c r="E13557" t="s">
        <v>1015</v>
      </c>
      <c r="F13557" s="86">
        <v>478852.68206737202</v>
      </c>
    </row>
    <row r="13558" spans="1:6">
      <c r="A13558">
        <v>2041</v>
      </c>
      <c r="B13558" t="s">
        <v>1064</v>
      </c>
      <c r="C13558" t="s">
        <v>1013</v>
      </c>
      <c r="D13558" t="s">
        <v>1017</v>
      </c>
      <c r="E13558" t="s">
        <v>1015</v>
      </c>
      <c r="F13558" s="86">
        <v>477851.67547536001</v>
      </c>
    </row>
    <row r="13559" spans="1:6">
      <c r="A13559">
        <v>2042</v>
      </c>
      <c r="B13559" t="s">
        <v>1064</v>
      </c>
      <c r="C13559" t="s">
        <v>1013</v>
      </c>
      <c r="D13559" t="s">
        <v>1017</v>
      </c>
      <c r="E13559" t="s">
        <v>1015</v>
      </c>
      <c r="F13559" s="86">
        <v>476842.089134835</v>
      </c>
    </row>
    <row r="13560" spans="1:6">
      <c r="A13560">
        <v>2043</v>
      </c>
      <c r="B13560" t="s">
        <v>1064</v>
      </c>
      <c r="C13560" t="s">
        <v>1013</v>
      </c>
      <c r="D13560" t="s">
        <v>1017</v>
      </c>
      <c r="E13560" t="s">
        <v>1015</v>
      </c>
      <c r="F13560" s="86">
        <v>475923.739645536</v>
      </c>
    </row>
    <row r="13561" spans="1:6">
      <c r="A13561">
        <v>2044</v>
      </c>
      <c r="B13561" t="s">
        <v>1064</v>
      </c>
      <c r="C13561" t="s">
        <v>1013</v>
      </c>
      <c r="D13561" t="s">
        <v>1017</v>
      </c>
      <c r="E13561" t="s">
        <v>1015</v>
      </c>
      <c r="F13561" s="86">
        <v>475082.78684671799</v>
      </c>
    </row>
    <row r="13562" spans="1:6">
      <c r="A13562">
        <v>2045</v>
      </c>
      <c r="B13562" t="s">
        <v>1064</v>
      </c>
      <c r="C13562" t="s">
        <v>1013</v>
      </c>
      <c r="D13562" t="s">
        <v>1017</v>
      </c>
      <c r="E13562" t="s">
        <v>1015</v>
      </c>
      <c r="F13562" s="86">
        <v>474329.495420655</v>
      </c>
    </row>
    <row r="13563" spans="1:6">
      <c r="A13563">
        <v>2046</v>
      </c>
      <c r="B13563" t="s">
        <v>1064</v>
      </c>
      <c r="C13563" t="s">
        <v>1013</v>
      </c>
      <c r="D13563" t="s">
        <v>1017</v>
      </c>
      <c r="E13563" t="s">
        <v>1015</v>
      </c>
      <c r="F13563" s="86">
        <v>473643.77601844398</v>
      </c>
    </row>
    <row r="13564" spans="1:6">
      <c r="A13564">
        <v>2047</v>
      </c>
      <c r="B13564" t="s">
        <v>1064</v>
      </c>
      <c r="C13564" t="s">
        <v>1013</v>
      </c>
      <c r="D13564" t="s">
        <v>1017</v>
      </c>
      <c r="E13564" t="s">
        <v>1015</v>
      </c>
      <c r="F13564" s="86">
        <v>473019.10660050099</v>
      </c>
    </row>
    <row r="13565" spans="1:6">
      <c r="A13565">
        <v>2048</v>
      </c>
      <c r="B13565" t="s">
        <v>1064</v>
      </c>
      <c r="C13565" t="s">
        <v>1013</v>
      </c>
      <c r="D13565" t="s">
        <v>1017</v>
      </c>
      <c r="E13565" t="s">
        <v>1015</v>
      </c>
      <c r="F13565" s="86">
        <v>472449.89419943601</v>
      </c>
    </row>
    <row r="13566" spans="1:6">
      <c r="A13566">
        <v>2049</v>
      </c>
      <c r="B13566" t="s">
        <v>1064</v>
      </c>
      <c r="C13566" t="s">
        <v>1013</v>
      </c>
      <c r="D13566" t="s">
        <v>1017</v>
      </c>
      <c r="E13566" t="s">
        <v>1015</v>
      </c>
      <c r="F13566" s="86">
        <v>471913.911856458</v>
      </c>
    </row>
    <row r="13567" spans="1:6">
      <c r="A13567">
        <v>2050</v>
      </c>
      <c r="B13567" t="s">
        <v>1064</v>
      </c>
      <c r="C13567" t="s">
        <v>1013</v>
      </c>
      <c r="D13567" t="s">
        <v>1017</v>
      </c>
      <c r="E13567" t="s">
        <v>1015</v>
      </c>
      <c r="F13567" s="86">
        <v>471390.101938557</v>
      </c>
    </row>
    <row r="13568" spans="1:6">
      <c r="A13568">
        <v>2017</v>
      </c>
      <c r="B13568" t="s">
        <v>1065</v>
      </c>
      <c r="C13568" t="s">
        <v>1013</v>
      </c>
      <c r="D13568" t="s">
        <v>1017</v>
      </c>
      <c r="E13568" t="s">
        <v>1015</v>
      </c>
      <c r="F13568" s="86">
        <v>2485871.10270226</v>
      </c>
    </row>
    <row r="13569" spans="1:6">
      <c r="A13569">
        <v>2018</v>
      </c>
      <c r="B13569" t="s">
        <v>1065</v>
      </c>
      <c r="C13569" t="s">
        <v>1013</v>
      </c>
      <c r="D13569" t="s">
        <v>1017</v>
      </c>
      <c r="E13569" t="s">
        <v>1015</v>
      </c>
      <c r="F13569" s="86">
        <v>2503522.4540311499</v>
      </c>
    </row>
    <row r="13570" spans="1:6">
      <c r="A13570">
        <v>2019</v>
      </c>
      <c r="B13570" t="s">
        <v>1065</v>
      </c>
      <c r="C13570" t="s">
        <v>1013</v>
      </c>
      <c r="D13570" t="s">
        <v>1017</v>
      </c>
      <c r="E13570" t="s">
        <v>1015</v>
      </c>
      <c r="F13570" s="86">
        <v>2518225.9096277901</v>
      </c>
    </row>
    <row r="13571" spans="1:6">
      <c r="A13571">
        <v>2020</v>
      </c>
      <c r="B13571" t="s">
        <v>1065</v>
      </c>
      <c r="C13571" t="s">
        <v>1013</v>
      </c>
      <c r="D13571" t="s">
        <v>1017</v>
      </c>
      <c r="E13571" t="s">
        <v>1015</v>
      </c>
      <c r="F13571" s="86">
        <v>2533781.6559544601</v>
      </c>
    </row>
    <row r="13572" spans="1:6">
      <c r="A13572">
        <v>2021</v>
      </c>
      <c r="B13572" t="s">
        <v>1065</v>
      </c>
      <c r="C13572" t="s">
        <v>1013</v>
      </c>
      <c r="D13572" t="s">
        <v>1017</v>
      </c>
      <c r="E13572" t="s">
        <v>1015</v>
      </c>
      <c r="F13572" s="86">
        <v>2547960.9191612802</v>
      </c>
    </row>
    <row r="13573" spans="1:6">
      <c r="A13573">
        <v>2022</v>
      </c>
      <c r="B13573" t="s">
        <v>1065</v>
      </c>
      <c r="C13573" t="s">
        <v>1013</v>
      </c>
      <c r="D13573" t="s">
        <v>1017</v>
      </c>
      <c r="E13573" t="s">
        <v>1015</v>
      </c>
      <c r="F13573" s="86">
        <v>2561836.8722009901</v>
      </c>
    </row>
    <row r="13574" spans="1:6">
      <c r="A13574">
        <v>2023</v>
      </c>
      <c r="B13574" t="s">
        <v>1065</v>
      </c>
      <c r="C13574" t="s">
        <v>1013</v>
      </c>
      <c r="D13574" t="s">
        <v>1017</v>
      </c>
      <c r="E13574" t="s">
        <v>1015</v>
      </c>
      <c r="F13574" s="86">
        <v>2574760.1384300999</v>
      </c>
    </row>
    <row r="13575" spans="1:6">
      <c r="A13575">
        <v>2024</v>
      </c>
      <c r="B13575" t="s">
        <v>1065</v>
      </c>
      <c r="C13575" t="s">
        <v>1013</v>
      </c>
      <c r="D13575" t="s">
        <v>1017</v>
      </c>
      <c r="E13575" t="s">
        <v>1015</v>
      </c>
      <c r="F13575" s="86">
        <v>2586198.03935953</v>
      </c>
    </row>
    <row r="13576" spans="1:6">
      <c r="A13576">
        <v>2025</v>
      </c>
      <c r="B13576" t="s">
        <v>1065</v>
      </c>
      <c r="C13576" t="s">
        <v>1013</v>
      </c>
      <c r="D13576" t="s">
        <v>1017</v>
      </c>
      <c r="E13576" t="s">
        <v>1015</v>
      </c>
      <c r="F13576" s="86">
        <v>2597978.3154359902</v>
      </c>
    </row>
    <row r="13577" spans="1:6">
      <c r="A13577">
        <v>2026</v>
      </c>
      <c r="B13577" t="s">
        <v>1065</v>
      </c>
      <c r="C13577" t="s">
        <v>1013</v>
      </c>
      <c r="D13577" t="s">
        <v>1017</v>
      </c>
      <c r="E13577" t="s">
        <v>1015</v>
      </c>
      <c r="F13577" s="86">
        <v>2609051.3902332699</v>
      </c>
    </row>
    <row r="13578" spans="1:6">
      <c r="A13578">
        <v>2027</v>
      </c>
      <c r="B13578" t="s">
        <v>1065</v>
      </c>
      <c r="C13578" t="s">
        <v>1013</v>
      </c>
      <c r="D13578" t="s">
        <v>1017</v>
      </c>
      <c r="E13578" t="s">
        <v>1015</v>
      </c>
      <c r="F13578" s="86">
        <v>2619894.0502188602</v>
      </c>
    </row>
    <row r="13579" spans="1:6">
      <c r="A13579">
        <v>2028</v>
      </c>
      <c r="B13579" t="s">
        <v>1065</v>
      </c>
      <c r="C13579" t="s">
        <v>1013</v>
      </c>
      <c r="D13579" t="s">
        <v>1017</v>
      </c>
      <c r="E13579" t="s">
        <v>1015</v>
      </c>
      <c r="F13579" s="86">
        <v>2631092.5948197199</v>
      </c>
    </row>
    <row r="13580" spans="1:6">
      <c r="A13580">
        <v>2029</v>
      </c>
      <c r="B13580" t="s">
        <v>1065</v>
      </c>
      <c r="C13580" t="s">
        <v>1013</v>
      </c>
      <c r="D13580" t="s">
        <v>1017</v>
      </c>
      <c r="E13580" t="s">
        <v>1015</v>
      </c>
      <c r="F13580" s="86">
        <v>2641944.6508355699</v>
      </c>
    </row>
    <row r="13581" spans="1:6">
      <c r="A13581">
        <v>2030</v>
      </c>
      <c r="B13581" t="s">
        <v>1065</v>
      </c>
      <c r="C13581" t="s">
        <v>1013</v>
      </c>
      <c r="D13581" t="s">
        <v>1017</v>
      </c>
      <c r="E13581" t="s">
        <v>1015</v>
      </c>
      <c r="F13581" s="86">
        <v>2652201.1626335899</v>
      </c>
    </row>
    <row r="13582" spans="1:6">
      <c r="A13582">
        <v>2031</v>
      </c>
      <c r="B13582" t="s">
        <v>1065</v>
      </c>
      <c r="C13582" t="s">
        <v>1013</v>
      </c>
      <c r="D13582" t="s">
        <v>1017</v>
      </c>
      <c r="E13582" t="s">
        <v>1015</v>
      </c>
      <c r="F13582" s="86">
        <v>2660614.7171977698</v>
      </c>
    </row>
    <row r="13583" spans="1:6">
      <c r="A13583">
        <v>2032</v>
      </c>
      <c r="B13583" t="s">
        <v>1065</v>
      </c>
      <c r="C13583" t="s">
        <v>1013</v>
      </c>
      <c r="D13583" t="s">
        <v>1017</v>
      </c>
      <c r="E13583" t="s">
        <v>1015</v>
      </c>
      <c r="F13583" s="86">
        <v>2667098.0023473199</v>
      </c>
    </row>
    <row r="13584" spans="1:6">
      <c r="A13584">
        <v>2033</v>
      </c>
      <c r="B13584" t="s">
        <v>1065</v>
      </c>
      <c r="C13584" t="s">
        <v>1013</v>
      </c>
      <c r="D13584" t="s">
        <v>1017</v>
      </c>
      <c r="E13584" t="s">
        <v>1015</v>
      </c>
      <c r="F13584" s="86">
        <v>2671320.52920298</v>
      </c>
    </row>
    <row r="13585" spans="1:6">
      <c r="A13585">
        <v>2034</v>
      </c>
      <c r="B13585" t="s">
        <v>1065</v>
      </c>
      <c r="C13585" t="s">
        <v>1013</v>
      </c>
      <c r="D13585" t="s">
        <v>1017</v>
      </c>
      <c r="E13585" t="s">
        <v>1015</v>
      </c>
      <c r="F13585" s="86">
        <v>2674068.05616504</v>
      </c>
    </row>
    <row r="13586" spans="1:6">
      <c r="A13586">
        <v>2035</v>
      </c>
      <c r="B13586" t="s">
        <v>1065</v>
      </c>
      <c r="C13586" t="s">
        <v>1013</v>
      </c>
      <c r="D13586" t="s">
        <v>1017</v>
      </c>
      <c r="E13586" t="s">
        <v>1015</v>
      </c>
      <c r="F13586" s="86">
        <v>2674126.0216712202</v>
      </c>
    </row>
    <row r="13587" spans="1:6">
      <c r="A13587">
        <v>2036</v>
      </c>
      <c r="B13587" t="s">
        <v>1065</v>
      </c>
      <c r="C13587" t="s">
        <v>1013</v>
      </c>
      <c r="D13587" t="s">
        <v>1017</v>
      </c>
      <c r="E13587" t="s">
        <v>1015</v>
      </c>
      <c r="F13587" s="86">
        <v>2672203.4546717498</v>
      </c>
    </row>
    <row r="13588" spans="1:6">
      <c r="A13588">
        <v>2037</v>
      </c>
      <c r="B13588" t="s">
        <v>1065</v>
      </c>
      <c r="C13588" t="s">
        <v>1013</v>
      </c>
      <c r="D13588" t="s">
        <v>1017</v>
      </c>
      <c r="E13588" t="s">
        <v>1015</v>
      </c>
      <c r="F13588" s="86">
        <v>2669034.87832464</v>
      </c>
    </row>
    <row r="13589" spans="1:6">
      <c r="A13589">
        <v>2038</v>
      </c>
      <c r="B13589" t="s">
        <v>1065</v>
      </c>
      <c r="C13589" t="s">
        <v>1013</v>
      </c>
      <c r="D13589" t="s">
        <v>1017</v>
      </c>
      <c r="E13589" t="s">
        <v>1015</v>
      </c>
      <c r="F13589" s="86">
        <v>2664859.9466210399</v>
      </c>
    </row>
    <row r="13590" spans="1:6">
      <c r="A13590">
        <v>2039</v>
      </c>
      <c r="B13590" t="s">
        <v>1065</v>
      </c>
      <c r="C13590" t="s">
        <v>1013</v>
      </c>
      <c r="D13590" t="s">
        <v>1017</v>
      </c>
      <c r="E13590" t="s">
        <v>1015</v>
      </c>
      <c r="F13590" s="86">
        <v>2659750.1493217899</v>
      </c>
    </row>
    <row r="13591" spans="1:6">
      <c r="A13591">
        <v>2040</v>
      </c>
      <c r="B13591" t="s">
        <v>1065</v>
      </c>
      <c r="C13591" t="s">
        <v>1013</v>
      </c>
      <c r="D13591" t="s">
        <v>1017</v>
      </c>
      <c r="E13591" t="s">
        <v>1015</v>
      </c>
      <c r="F13591" s="86">
        <v>2653670.4111116002</v>
      </c>
    </row>
    <row r="13592" spans="1:6">
      <c r="A13592">
        <v>2041</v>
      </c>
      <c r="B13592" t="s">
        <v>1065</v>
      </c>
      <c r="C13592" t="s">
        <v>1013</v>
      </c>
      <c r="D13592" t="s">
        <v>1017</v>
      </c>
      <c r="E13592" t="s">
        <v>1015</v>
      </c>
      <c r="F13592" s="86">
        <v>2647833.9808835201</v>
      </c>
    </row>
    <row r="13593" spans="1:6">
      <c r="A13593">
        <v>2042</v>
      </c>
      <c r="B13593" t="s">
        <v>1065</v>
      </c>
      <c r="C13593" t="s">
        <v>1013</v>
      </c>
      <c r="D13593" t="s">
        <v>1017</v>
      </c>
      <c r="E13593" t="s">
        <v>1015</v>
      </c>
      <c r="F13593" s="86">
        <v>2641816.05037745</v>
      </c>
    </row>
    <row r="13594" spans="1:6">
      <c r="A13594">
        <v>2043</v>
      </c>
      <c r="B13594" t="s">
        <v>1065</v>
      </c>
      <c r="C13594" t="s">
        <v>1013</v>
      </c>
      <c r="D13594" t="s">
        <v>1017</v>
      </c>
      <c r="E13594" t="s">
        <v>1015</v>
      </c>
      <c r="F13594" s="86">
        <v>2636212.28201719</v>
      </c>
    </row>
    <row r="13595" spans="1:6">
      <c r="A13595">
        <v>2044</v>
      </c>
      <c r="B13595" t="s">
        <v>1065</v>
      </c>
      <c r="C13595" t="s">
        <v>1013</v>
      </c>
      <c r="D13595" t="s">
        <v>1017</v>
      </c>
      <c r="E13595" t="s">
        <v>1015</v>
      </c>
      <c r="F13595" s="86">
        <v>2630480.5094604301</v>
      </c>
    </row>
    <row r="13596" spans="1:6">
      <c r="A13596">
        <v>2045</v>
      </c>
      <c r="B13596" t="s">
        <v>1065</v>
      </c>
      <c r="C13596" t="s">
        <v>1013</v>
      </c>
      <c r="D13596" t="s">
        <v>1017</v>
      </c>
      <c r="E13596" t="s">
        <v>1015</v>
      </c>
      <c r="F13596" s="86">
        <v>2624635.70584381</v>
      </c>
    </row>
    <row r="13597" spans="1:6">
      <c r="A13597">
        <v>2046</v>
      </c>
      <c r="B13597" t="s">
        <v>1065</v>
      </c>
      <c r="C13597" t="s">
        <v>1013</v>
      </c>
      <c r="D13597" t="s">
        <v>1017</v>
      </c>
      <c r="E13597" t="s">
        <v>1015</v>
      </c>
      <c r="F13597" s="86">
        <v>2619260.7630192898</v>
      </c>
    </row>
    <row r="13598" spans="1:6">
      <c r="A13598">
        <v>2047</v>
      </c>
      <c r="B13598" t="s">
        <v>1065</v>
      </c>
      <c r="C13598" t="s">
        <v>1013</v>
      </c>
      <c r="D13598" t="s">
        <v>1017</v>
      </c>
      <c r="E13598" t="s">
        <v>1015</v>
      </c>
      <c r="F13598" s="86">
        <v>2613225.81197007</v>
      </c>
    </row>
    <row r="13599" spans="1:6">
      <c r="A13599">
        <v>2048</v>
      </c>
      <c r="B13599" t="s">
        <v>1065</v>
      </c>
      <c r="C13599" t="s">
        <v>1013</v>
      </c>
      <c r="D13599" t="s">
        <v>1017</v>
      </c>
      <c r="E13599" t="s">
        <v>1015</v>
      </c>
      <c r="F13599" s="86">
        <v>2607051.4312629499</v>
      </c>
    </row>
    <row r="13600" spans="1:6">
      <c r="A13600">
        <v>2049</v>
      </c>
      <c r="B13600" t="s">
        <v>1065</v>
      </c>
      <c r="C13600" t="s">
        <v>1013</v>
      </c>
      <c r="D13600" t="s">
        <v>1017</v>
      </c>
      <c r="E13600" t="s">
        <v>1015</v>
      </c>
      <c r="F13600" s="86">
        <v>2600724.6060299901</v>
      </c>
    </row>
    <row r="13601" spans="1:6">
      <c r="A13601">
        <v>2050</v>
      </c>
      <c r="B13601" t="s">
        <v>1065</v>
      </c>
      <c r="C13601" t="s">
        <v>1013</v>
      </c>
      <c r="D13601" t="s">
        <v>1017</v>
      </c>
      <c r="E13601" t="s">
        <v>1015</v>
      </c>
      <c r="F13601" s="86">
        <v>2594517.9164613802</v>
      </c>
    </row>
    <row r="13602" spans="1:6">
      <c r="A13602">
        <v>2017</v>
      </c>
      <c r="B13602" t="s">
        <v>1066</v>
      </c>
      <c r="C13602" t="s">
        <v>1013</v>
      </c>
      <c r="D13602" t="s">
        <v>1017</v>
      </c>
      <c r="E13602" t="s">
        <v>1015</v>
      </c>
      <c r="F13602" s="86">
        <v>5794500.3182904301</v>
      </c>
    </row>
    <row r="13603" spans="1:6">
      <c r="A13603">
        <v>2018</v>
      </c>
      <c r="B13603" t="s">
        <v>1066</v>
      </c>
      <c r="C13603" t="s">
        <v>1013</v>
      </c>
      <c r="D13603" t="s">
        <v>1017</v>
      </c>
      <c r="E13603" t="s">
        <v>1015</v>
      </c>
      <c r="F13603" s="86">
        <v>5888867.98429316</v>
      </c>
    </row>
    <row r="13604" spans="1:6">
      <c r="A13604">
        <v>2019</v>
      </c>
      <c r="B13604" t="s">
        <v>1066</v>
      </c>
      <c r="C13604" t="s">
        <v>1013</v>
      </c>
      <c r="D13604" t="s">
        <v>1017</v>
      </c>
      <c r="E13604" t="s">
        <v>1015</v>
      </c>
      <c r="F13604" s="86">
        <v>5981488.7397581702</v>
      </c>
    </row>
    <row r="13605" spans="1:6">
      <c r="A13605">
        <v>2020</v>
      </c>
      <c r="B13605" t="s">
        <v>1066</v>
      </c>
      <c r="C13605" t="s">
        <v>1013</v>
      </c>
      <c r="D13605" t="s">
        <v>1017</v>
      </c>
      <c r="E13605" t="s">
        <v>1015</v>
      </c>
      <c r="F13605" s="86">
        <v>6038596.7143305801</v>
      </c>
    </row>
    <row r="13606" spans="1:6">
      <c r="A13606">
        <v>2021</v>
      </c>
      <c r="B13606" t="s">
        <v>1066</v>
      </c>
      <c r="C13606" t="s">
        <v>1013</v>
      </c>
      <c r="D13606" t="s">
        <v>1017</v>
      </c>
      <c r="E13606" t="s">
        <v>1015</v>
      </c>
      <c r="F13606" s="86">
        <v>6095148.3214259502</v>
      </c>
    </row>
    <row r="13607" spans="1:6">
      <c r="A13607">
        <v>2022</v>
      </c>
      <c r="B13607" t="s">
        <v>1066</v>
      </c>
      <c r="C13607" t="s">
        <v>1013</v>
      </c>
      <c r="D13607" t="s">
        <v>1017</v>
      </c>
      <c r="E13607" t="s">
        <v>1015</v>
      </c>
      <c r="F13607" s="86">
        <v>6151270.5755277099</v>
      </c>
    </row>
    <row r="13608" spans="1:6">
      <c r="A13608">
        <v>2023</v>
      </c>
      <c r="B13608" t="s">
        <v>1066</v>
      </c>
      <c r="C13608" t="s">
        <v>1013</v>
      </c>
      <c r="D13608" t="s">
        <v>1017</v>
      </c>
      <c r="E13608" t="s">
        <v>1015</v>
      </c>
      <c r="F13608" s="86">
        <v>6203554.0379507001</v>
      </c>
    </row>
    <row r="13609" spans="1:6">
      <c r="A13609">
        <v>2024</v>
      </c>
      <c r="B13609" t="s">
        <v>1066</v>
      </c>
      <c r="C13609" t="s">
        <v>1013</v>
      </c>
      <c r="D13609" t="s">
        <v>1017</v>
      </c>
      <c r="E13609" t="s">
        <v>1015</v>
      </c>
      <c r="F13609" s="86">
        <v>6252704.6151590897</v>
      </c>
    </row>
    <row r="13610" spans="1:6">
      <c r="A13610">
        <v>2025</v>
      </c>
      <c r="B13610" t="s">
        <v>1066</v>
      </c>
      <c r="C13610" t="s">
        <v>1013</v>
      </c>
      <c r="D13610" t="s">
        <v>1017</v>
      </c>
      <c r="E13610" t="s">
        <v>1015</v>
      </c>
      <c r="F13610" s="86">
        <v>6299894.3527171304</v>
      </c>
    </row>
    <row r="13611" spans="1:6">
      <c r="A13611">
        <v>2026</v>
      </c>
      <c r="B13611" t="s">
        <v>1066</v>
      </c>
      <c r="C13611" t="s">
        <v>1013</v>
      </c>
      <c r="D13611" t="s">
        <v>1017</v>
      </c>
      <c r="E13611" t="s">
        <v>1015</v>
      </c>
      <c r="F13611" s="86">
        <v>6344785.2796998499</v>
      </c>
    </row>
    <row r="13612" spans="1:6">
      <c r="A13612">
        <v>2027</v>
      </c>
      <c r="B13612" t="s">
        <v>1066</v>
      </c>
      <c r="C13612" t="s">
        <v>1013</v>
      </c>
      <c r="D13612" t="s">
        <v>1017</v>
      </c>
      <c r="E13612" t="s">
        <v>1015</v>
      </c>
      <c r="F13612" s="86">
        <v>6389314.9914590204</v>
      </c>
    </row>
    <row r="13613" spans="1:6">
      <c r="A13613">
        <v>2028</v>
      </c>
      <c r="B13613" t="s">
        <v>1066</v>
      </c>
      <c r="C13613" t="s">
        <v>1013</v>
      </c>
      <c r="D13613" t="s">
        <v>1017</v>
      </c>
      <c r="E13613" t="s">
        <v>1015</v>
      </c>
      <c r="F13613" s="86">
        <v>6431531.0227239998</v>
      </c>
    </row>
    <row r="13614" spans="1:6">
      <c r="A13614">
        <v>2029</v>
      </c>
      <c r="B13614" t="s">
        <v>1066</v>
      </c>
      <c r="C13614" t="s">
        <v>1013</v>
      </c>
      <c r="D13614" t="s">
        <v>1017</v>
      </c>
      <c r="E13614" t="s">
        <v>1015</v>
      </c>
      <c r="F13614" s="86">
        <v>6472199.7387290299</v>
      </c>
    </row>
    <row r="13615" spans="1:6">
      <c r="A13615">
        <v>2030</v>
      </c>
      <c r="B13615" t="s">
        <v>1066</v>
      </c>
      <c r="C13615" t="s">
        <v>1013</v>
      </c>
      <c r="D13615" t="s">
        <v>1017</v>
      </c>
      <c r="E13615" t="s">
        <v>1015</v>
      </c>
      <c r="F13615" s="86">
        <v>6508349.5533560403</v>
      </c>
    </row>
    <row r="13616" spans="1:6">
      <c r="A13616">
        <v>2031</v>
      </c>
      <c r="B13616" t="s">
        <v>1066</v>
      </c>
      <c r="C13616" t="s">
        <v>1013</v>
      </c>
      <c r="D13616" t="s">
        <v>1017</v>
      </c>
      <c r="E13616" t="s">
        <v>1015</v>
      </c>
      <c r="F13616" s="86">
        <v>6541200.2603308298</v>
      </c>
    </row>
    <row r="13617" spans="1:6">
      <c r="A13617">
        <v>2032</v>
      </c>
      <c r="B13617" t="s">
        <v>1066</v>
      </c>
      <c r="C13617" t="s">
        <v>1013</v>
      </c>
      <c r="D13617" t="s">
        <v>1017</v>
      </c>
      <c r="E13617" t="s">
        <v>1015</v>
      </c>
      <c r="F13617" s="86">
        <v>6569333.7922119703</v>
      </c>
    </row>
    <row r="13618" spans="1:6">
      <c r="A13618">
        <v>2033</v>
      </c>
      <c r="B13618" t="s">
        <v>1066</v>
      </c>
      <c r="C13618" t="s">
        <v>1013</v>
      </c>
      <c r="D13618" t="s">
        <v>1017</v>
      </c>
      <c r="E13618" t="s">
        <v>1015</v>
      </c>
      <c r="F13618" s="86">
        <v>6591953.5234563705</v>
      </c>
    </row>
    <row r="13619" spans="1:6">
      <c r="A13619">
        <v>2034</v>
      </c>
      <c r="B13619" t="s">
        <v>1066</v>
      </c>
      <c r="C13619" t="s">
        <v>1013</v>
      </c>
      <c r="D13619" t="s">
        <v>1017</v>
      </c>
      <c r="E13619" t="s">
        <v>1015</v>
      </c>
      <c r="F13619" s="86">
        <v>6609738.7727122996</v>
      </c>
    </row>
    <row r="13620" spans="1:6">
      <c r="A13620">
        <v>2035</v>
      </c>
      <c r="B13620" t="s">
        <v>1066</v>
      </c>
      <c r="C13620" t="s">
        <v>1013</v>
      </c>
      <c r="D13620" t="s">
        <v>1017</v>
      </c>
      <c r="E13620" t="s">
        <v>1015</v>
      </c>
      <c r="F13620" s="86">
        <v>6621975.78574357</v>
      </c>
    </row>
    <row r="13621" spans="1:6">
      <c r="A13621">
        <v>2036</v>
      </c>
      <c r="B13621" t="s">
        <v>1066</v>
      </c>
      <c r="C13621" t="s">
        <v>1013</v>
      </c>
      <c r="D13621" t="s">
        <v>1017</v>
      </c>
      <c r="E13621" t="s">
        <v>1015</v>
      </c>
      <c r="F13621" s="86">
        <v>6630502.2033130303</v>
      </c>
    </row>
    <row r="13622" spans="1:6">
      <c r="A13622">
        <v>2037</v>
      </c>
      <c r="B13622" t="s">
        <v>1066</v>
      </c>
      <c r="C13622" t="s">
        <v>1013</v>
      </c>
      <c r="D13622" t="s">
        <v>1017</v>
      </c>
      <c r="E13622" t="s">
        <v>1015</v>
      </c>
      <c r="F13622" s="86">
        <v>6634445.32715353</v>
      </c>
    </row>
    <row r="13623" spans="1:6">
      <c r="A13623">
        <v>2038</v>
      </c>
      <c r="B13623" t="s">
        <v>1066</v>
      </c>
      <c r="C13623" t="s">
        <v>1013</v>
      </c>
      <c r="D13623" t="s">
        <v>1017</v>
      </c>
      <c r="E13623" t="s">
        <v>1015</v>
      </c>
      <c r="F13623" s="86">
        <v>6636973.89484041</v>
      </c>
    </row>
    <row r="13624" spans="1:6">
      <c r="A13624">
        <v>2039</v>
      </c>
      <c r="B13624" t="s">
        <v>1066</v>
      </c>
      <c r="C13624" t="s">
        <v>1013</v>
      </c>
      <c r="D13624" t="s">
        <v>1017</v>
      </c>
      <c r="E13624" t="s">
        <v>1015</v>
      </c>
      <c r="F13624" s="86">
        <v>6637442.8757300097</v>
      </c>
    </row>
    <row r="13625" spans="1:6">
      <c r="A13625">
        <v>2040</v>
      </c>
      <c r="B13625" t="s">
        <v>1066</v>
      </c>
      <c r="C13625" t="s">
        <v>1013</v>
      </c>
      <c r="D13625" t="s">
        <v>1017</v>
      </c>
      <c r="E13625" t="s">
        <v>1015</v>
      </c>
      <c r="F13625" s="86">
        <v>6636700.4179799296</v>
      </c>
    </row>
    <row r="13626" spans="1:6">
      <c r="A13626">
        <v>2041</v>
      </c>
      <c r="B13626" t="s">
        <v>1066</v>
      </c>
      <c r="C13626" t="s">
        <v>1013</v>
      </c>
      <c r="D13626" t="s">
        <v>1017</v>
      </c>
      <c r="E13626" t="s">
        <v>1015</v>
      </c>
      <c r="F13626" s="86">
        <v>6634387.4953842796</v>
      </c>
    </row>
    <row r="13627" spans="1:6">
      <c r="A13627">
        <v>2042</v>
      </c>
      <c r="B13627" t="s">
        <v>1066</v>
      </c>
      <c r="C13627" t="s">
        <v>1013</v>
      </c>
      <c r="D13627" t="s">
        <v>1017</v>
      </c>
      <c r="E13627" t="s">
        <v>1015</v>
      </c>
      <c r="F13627" s="86">
        <v>6632656.40477861</v>
      </c>
    </row>
    <row r="13628" spans="1:6">
      <c r="A13628">
        <v>2043</v>
      </c>
      <c r="B13628" t="s">
        <v>1066</v>
      </c>
      <c r="C13628" t="s">
        <v>1013</v>
      </c>
      <c r="D13628" t="s">
        <v>1017</v>
      </c>
      <c r="E13628" t="s">
        <v>1015</v>
      </c>
      <c r="F13628" s="86">
        <v>6629940.5308591798</v>
      </c>
    </row>
    <row r="13629" spans="1:6">
      <c r="A13629">
        <v>2044</v>
      </c>
      <c r="B13629" t="s">
        <v>1066</v>
      </c>
      <c r="C13629" t="s">
        <v>1013</v>
      </c>
      <c r="D13629" t="s">
        <v>1017</v>
      </c>
      <c r="E13629" t="s">
        <v>1015</v>
      </c>
      <c r="F13629" s="86">
        <v>6627692.2694977503</v>
      </c>
    </row>
    <row r="13630" spans="1:6">
      <c r="A13630">
        <v>2045</v>
      </c>
      <c r="B13630" t="s">
        <v>1066</v>
      </c>
      <c r="C13630" t="s">
        <v>1013</v>
      </c>
      <c r="D13630" t="s">
        <v>1017</v>
      </c>
      <c r="E13630" t="s">
        <v>1015</v>
      </c>
      <c r="F13630" s="86">
        <v>6625184.3766173702</v>
      </c>
    </row>
    <row r="13631" spans="1:6">
      <c r="A13631">
        <v>2046</v>
      </c>
      <c r="B13631" t="s">
        <v>1066</v>
      </c>
      <c r="C13631" t="s">
        <v>1013</v>
      </c>
      <c r="D13631" t="s">
        <v>1017</v>
      </c>
      <c r="E13631" t="s">
        <v>1015</v>
      </c>
      <c r="F13631" s="86">
        <v>6621804.6973895598</v>
      </c>
    </row>
    <row r="13632" spans="1:6">
      <c r="A13632">
        <v>2047</v>
      </c>
      <c r="B13632" t="s">
        <v>1066</v>
      </c>
      <c r="C13632" t="s">
        <v>1013</v>
      </c>
      <c r="D13632" t="s">
        <v>1017</v>
      </c>
      <c r="E13632" t="s">
        <v>1015</v>
      </c>
      <c r="F13632" s="86">
        <v>6619452.3427287098</v>
      </c>
    </row>
    <row r="13633" spans="1:6">
      <c r="A13633">
        <v>2048</v>
      </c>
      <c r="B13633" t="s">
        <v>1066</v>
      </c>
      <c r="C13633" t="s">
        <v>1013</v>
      </c>
      <c r="D13633" t="s">
        <v>1017</v>
      </c>
      <c r="E13633" t="s">
        <v>1015</v>
      </c>
      <c r="F13633" s="86">
        <v>6615612.1002088096</v>
      </c>
    </row>
    <row r="13634" spans="1:6">
      <c r="A13634">
        <v>2049</v>
      </c>
      <c r="B13634" t="s">
        <v>1066</v>
      </c>
      <c r="C13634" t="s">
        <v>1013</v>
      </c>
      <c r="D13634" t="s">
        <v>1017</v>
      </c>
      <c r="E13634" t="s">
        <v>1015</v>
      </c>
      <c r="F13634" s="86">
        <v>6610432.5986956498</v>
      </c>
    </row>
    <row r="13635" spans="1:6">
      <c r="A13635">
        <v>2050</v>
      </c>
      <c r="B13635" t="s">
        <v>1066</v>
      </c>
      <c r="C13635" t="s">
        <v>1013</v>
      </c>
      <c r="D13635" t="s">
        <v>1017</v>
      </c>
      <c r="E13635" t="s">
        <v>1015</v>
      </c>
      <c r="F13635" s="86">
        <v>6605619.69241207</v>
      </c>
    </row>
    <row r="13636" spans="1:6">
      <c r="A13636">
        <v>2017</v>
      </c>
      <c r="B13636" t="s">
        <v>1067</v>
      </c>
      <c r="C13636" t="s">
        <v>1013</v>
      </c>
      <c r="D13636" t="s">
        <v>1017</v>
      </c>
      <c r="E13636" t="s">
        <v>1015</v>
      </c>
      <c r="F13636" s="86">
        <v>902608.93897348805</v>
      </c>
    </row>
    <row r="13637" spans="1:6">
      <c r="A13637">
        <v>2018</v>
      </c>
      <c r="B13637" t="s">
        <v>1067</v>
      </c>
      <c r="C13637" t="s">
        <v>1013</v>
      </c>
      <c r="D13637" t="s">
        <v>1017</v>
      </c>
      <c r="E13637" t="s">
        <v>1015</v>
      </c>
      <c r="F13637" s="86">
        <v>912939.78399990301</v>
      </c>
    </row>
    <row r="13638" spans="1:6">
      <c r="A13638">
        <v>2019</v>
      </c>
      <c r="B13638" t="s">
        <v>1067</v>
      </c>
      <c r="C13638" t="s">
        <v>1013</v>
      </c>
      <c r="D13638" t="s">
        <v>1017</v>
      </c>
      <c r="E13638" t="s">
        <v>1015</v>
      </c>
      <c r="F13638" s="86">
        <v>923124.952361139</v>
      </c>
    </row>
    <row r="13639" spans="1:6">
      <c r="A13639">
        <v>2020</v>
      </c>
      <c r="B13639" t="s">
        <v>1067</v>
      </c>
      <c r="C13639" t="s">
        <v>1013</v>
      </c>
      <c r="D13639" t="s">
        <v>1017</v>
      </c>
      <c r="E13639" t="s">
        <v>1015</v>
      </c>
      <c r="F13639" s="86">
        <v>932873.95002750901</v>
      </c>
    </row>
    <row r="13640" spans="1:6">
      <c r="A13640">
        <v>2021</v>
      </c>
      <c r="B13640" t="s">
        <v>1067</v>
      </c>
      <c r="C13640" t="s">
        <v>1013</v>
      </c>
      <c r="D13640" t="s">
        <v>1017</v>
      </c>
      <c r="E13640" t="s">
        <v>1015</v>
      </c>
      <c r="F13640" s="86">
        <v>942138.49935892201</v>
      </c>
    </row>
    <row r="13641" spans="1:6">
      <c r="A13641">
        <v>2022</v>
      </c>
      <c r="B13641" t="s">
        <v>1067</v>
      </c>
      <c r="C13641" t="s">
        <v>1013</v>
      </c>
      <c r="D13641" t="s">
        <v>1017</v>
      </c>
      <c r="E13641" t="s">
        <v>1015</v>
      </c>
      <c r="F13641" s="86">
        <v>950978.61087184295</v>
      </c>
    </row>
    <row r="13642" spans="1:6">
      <c r="A13642">
        <v>2023</v>
      </c>
      <c r="B13642" t="s">
        <v>1067</v>
      </c>
      <c r="C13642" t="s">
        <v>1013</v>
      </c>
      <c r="D13642" t="s">
        <v>1017</v>
      </c>
      <c r="E13642" t="s">
        <v>1015</v>
      </c>
      <c r="F13642" s="86">
        <v>959272.874007034</v>
      </c>
    </row>
    <row r="13643" spans="1:6">
      <c r="A13643">
        <v>2024</v>
      </c>
      <c r="B13643" t="s">
        <v>1067</v>
      </c>
      <c r="C13643" t="s">
        <v>1013</v>
      </c>
      <c r="D13643" t="s">
        <v>1017</v>
      </c>
      <c r="E13643" t="s">
        <v>1015</v>
      </c>
      <c r="F13643" s="86">
        <v>967199.20712816296</v>
      </c>
    </row>
    <row r="13644" spans="1:6">
      <c r="A13644">
        <v>2025</v>
      </c>
      <c r="B13644" t="s">
        <v>1067</v>
      </c>
      <c r="C13644" t="s">
        <v>1013</v>
      </c>
      <c r="D13644" t="s">
        <v>1017</v>
      </c>
      <c r="E13644" t="s">
        <v>1015</v>
      </c>
      <c r="F13644" s="86">
        <v>974712.51119023003</v>
      </c>
    </row>
    <row r="13645" spans="1:6">
      <c r="A13645">
        <v>2026</v>
      </c>
      <c r="B13645" t="s">
        <v>1067</v>
      </c>
      <c r="C13645" t="s">
        <v>1013</v>
      </c>
      <c r="D13645" t="s">
        <v>1017</v>
      </c>
      <c r="E13645" t="s">
        <v>1015</v>
      </c>
      <c r="F13645" s="86">
        <v>982080.94413704704</v>
      </c>
    </row>
    <row r="13646" spans="1:6">
      <c r="A13646">
        <v>2027</v>
      </c>
      <c r="B13646" t="s">
        <v>1067</v>
      </c>
      <c r="C13646" t="s">
        <v>1013</v>
      </c>
      <c r="D13646" t="s">
        <v>1017</v>
      </c>
      <c r="E13646" t="s">
        <v>1015</v>
      </c>
      <c r="F13646" s="86">
        <v>989358.82435700705</v>
      </c>
    </row>
    <row r="13647" spans="1:6">
      <c r="A13647">
        <v>2028</v>
      </c>
      <c r="B13647" t="s">
        <v>1067</v>
      </c>
      <c r="C13647" t="s">
        <v>1013</v>
      </c>
      <c r="D13647" t="s">
        <v>1017</v>
      </c>
      <c r="E13647" t="s">
        <v>1015</v>
      </c>
      <c r="F13647" s="86">
        <v>996617.76712528605</v>
      </c>
    </row>
    <row r="13648" spans="1:6">
      <c r="A13648">
        <v>2029</v>
      </c>
      <c r="B13648" t="s">
        <v>1067</v>
      </c>
      <c r="C13648" t="s">
        <v>1013</v>
      </c>
      <c r="D13648" t="s">
        <v>1017</v>
      </c>
      <c r="E13648" t="s">
        <v>1015</v>
      </c>
      <c r="F13648" s="86">
        <v>1003977.13253212</v>
      </c>
    </row>
    <row r="13649" spans="1:6">
      <c r="A13649">
        <v>2030</v>
      </c>
      <c r="B13649" t="s">
        <v>1067</v>
      </c>
      <c r="C13649" t="s">
        <v>1013</v>
      </c>
      <c r="D13649" t="s">
        <v>1017</v>
      </c>
      <c r="E13649" t="s">
        <v>1015</v>
      </c>
      <c r="F13649" s="86">
        <v>1011110.45155367</v>
      </c>
    </row>
    <row r="13650" spans="1:6">
      <c r="A13650">
        <v>2031</v>
      </c>
      <c r="B13650" t="s">
        <v>1067</v>
      </c>
      <c r="C13650" t="s">
        <v>1013</v>
      </c>
      <c r="D13650" t="s">
        <v>1017</v>
      </c>
      <c r="E13650" t="s">
        <v>1015</v>
      </c>
      <c r="F13650" s="86">
        <v>1018057.15420569</v>
      </c>
    </row>
    <row r="13651" spans="1:6">
      <c r="A13651">
        <v>2032</v>
      </c>
      <c r="B13651" t="s">
        <v>1067</v>
      </c>
      <c r="C13651" t="s">
        <v>1013</v>
      </c>
      <c r="D13651" t="s">
        <v>1017</v>
      </c>
      <c r="E13651" t="s">
        <v>1015</v>
      </c>
      <c r="F13651" s="86">
        <v>1024596.68432326</v>
      </c>
    </row>
    <row r="13652" spans="1:6">
      <c r="A13652">
        <v>2033</v>
      </c>
      <c r="B13652" t="s">
        <v>1067</v>
      </c>
      <c r="C13652" t="s">
        <v>1013</v>
      </c>
      <c r="D13652" t="s">
        <v>1017</v>
      </c>
      <c r="E13652" t="s">
        <v>1015</v>
      </c>
      <c r="F13652" s="86">
        <v>1030841.63906249</v>
      </c>
    </row>
    <row r="13653" spans="1:6">
      <c r="A13653">
        <v>2034</v>
      </c>
      <c r="B13653" t="s">
        <v>1067</v>
      </c>
      <c r="C13653" t="s">
        <v>1013</v>
      </c>
      <c r="D13653" t="s">
        <v>1017</v>
      </c>
      <c r="E13653" t="s">
        <v>1015</v>
      </c>
      <c r="F13653" s="86">
        <v>1036764.1587164199</v>
      </c>
    </row>
    <row r="13654" spans="1:6">
      <c r="A13654">
        <v>2035</v>
      </c>
      <c r="B13654" t="s">
        <v>1067</v>
      </c>
      <c r="C13654" t="s">
        <v>1013</v>
      </c>
      <c r="D13654" t="s">
        <v>1017</v>
      </c>
      <c r="E13654" t="s">
        <v>1015</v>
      </c>
      <c r="F13654" s="86">
        <v>1042049.63064387</v>
      </c>
    </row>
    <row r="13655" spans="1:6">
      <c r="A13655">
        <v>2036</v>
      </c>
      <c r="B13655" t="s">
        <v>1067</v>
      </c>
      <c r="C13655" t="s">
        <v>1013</v>
      </c>
      <c r="D13655" t="s">
        <v>1017</v>
      </c>
      <c r="E13655" t="s">
        <v>1015</v>
      </c>
      <c r="F13655" s="86">
        <v>1046954.18024867</v>
      </c>
    </row>
    <row r="13656" spans="1:6">
      <c r="A13656">
        <v>2037</v>
      </c>
      <c r="B13656" t="s">
        <v>1067</v>
      </c>
      <c r="C13656" t="s">
        <v>1013</v>
      </c>
      <c r="D13656" t="s">
        <v>1017</v>
      </c>
      <c r="E13656" t="s">
        <v>1015</v>
      </c>
      <c r="F13656" s="86">
        <v>1051280.36028144</v>
      </c>
    </row>
    <row r="13657" spans="1:6">
      <c r="A13657">
        <v>2038</v>
      </c>
      <c r="B13657" t="s">
        <v>1067</v>
      </c>
      <c r="C13657" t="s">
        <v>1013</v>
      </c>
      <c r="D13657" t="s">
        <v>1017</v>
      </c>
      <c r="E13657" t="s">
        <v>1015</v>
      </c>
      <c r="F13657" s="86">
        <v>1055253.68852252</v>
      </c>
    </row>
    <row r="13658" spans="1:6">
      <c r="A13658">
        <v>2039</v>
      </c>
      <c r="B13658" t="s">
        <v>1067</v>
      </c>
      <c r="C13658" t="s">
        <v>1013</v>
      </c>
      <c r="D13658" t="s">
        <v>1017</v>
      </c>
      <c r="E13658" t="s">
        <v>1015</v>
      </c>
      <c r="F13658" s="86">
        <v>1058723.5964001899</v>
      </c>
    </row>
    <row r="13659" spans="1:6">
      <c r="A13659">
        <v>2040</v>
      </c>
      <c r="B13659" t="s">
        <v>1067</v>
      </c>
      <c r="C13659" t="s">
        <v>1013</v>
      </c>
      <c r="D13659" t="s">
        <v>1017</v>
      </c>
      <c r="E13659" t="s">
        <v>1015</v>
      </c>
      <c r="F13659" s="86">
        <v>1061979.0733036001</v>
      </c>
    </row>
    <row r="13660" spans="1:6">
      <c r="A13660">
        <v>2041</v>
      </c>
      <c r="B13660" t="s">
        <v>1067</v>
      </c>
      <c r="C13660" t="s">
        <v>1013</v>
      </c>
      <c r="D13660" t="s">
        <v>1017</v>
      </c>
      <c r="E13660" t="s">
        <v>1015</v>
      </c>
      <c r="F13660" s="86">
        <v>1064989.5647698201</v>
      </c>
    </row>
    <row r="13661" spans="1:6">
      <c r="A13661">
        <v>2042</v>
      </c>
      <c r="B13661" t="s">
        <v>1067</v>
      </c>
      <c r="C13661" t="s">
        <v>1013</v>
      </c>
      <c r="D13661" t="s">
        <v>1017</v>
      </c>
      <c r="E13661" t="s">
        <v>1015</v>
      </c>
      <c r="F13661" s="86">
        <v>1067983.53769386</v>
      </c>
    </row>
    <row r="13662" spans="1:6">
      <c r="A13662">
        <v>2043</v>
      </c>
      <c r="B13662" t="s">
        <v>1067</v>
      </c>
      <c r="C13662" t="s">
        <v>1013</v>
      </c>
      <c r="D13662" t="s">
        <v>1017</v>
      </c>
      <c r="E13662" t="s">
        <v>1015</v>
      </c>
      <c r="F13662" s="86">
        <v>1070811.1420096599</v>
      </c>
    </row>
    <row r="13663" spans="1:6">
      <c r="A13663">
        <v>2044</v>
      </c>
      <c r="B13663" t="s">
        <v>1067</v>
      </c>
      <c r="C13663" t="s">
        <v>1013</v>
      </c>
      <c r="D13663" t="s">
        <v>1017</v>
      </c>
      <c r="E13663" t="s">
        <v>1015</v>
      </c>
      <c r="F13663" s="86">
        <v>1073723.82216216</v>
      </c>
    </row>
    <row r="13664" spans="1:6">
      <c r="A13664">
        <v>2045</v>
      </c>
      <c r="B13664" t="s">
        <v>1067</v>
      </c>
      <c r="C13664" t="s">
        <v>1013</v>
      </c>
      <c r="D13664" t="s">
        <v>1017</v>
      </c>
      <c r="E13664" t="s">
        <v>1015</v>
      </c>
      <c r="F13664" s="86">
        <v>1076620.92984112</v>
      </c>
    </row>
    <row r="13665" spans="1:6">
      <c r="A13665">
        <v>2046</v>
      </c>
      <c r="B13665" t="s">
        <v>1067</v>
      </c>
      <c r="C13665" t="s">
        <v>1013</v>
      </c>
      <c r="D13665" t="s">
        <v>1017</v>
      </c>
      <c r="E13665" t="s">
        <v>1015</v>
      </c>
      <c r="F13665" s="86">
        <v>1079442.8414633099</v>
      </c>
    </row>
    <row r="13666" spans="1:6">
      <c r="A13666">
        <v>2047</v>
      </c>
      <c r="B13666" t="s">
        <v>1067</v>
      </c>
      <c r="C13666" t="s">
        <v>1013</v>
      </c>
      <c r="D13666" t="s">
        <v>1017</v>
      </c>
      <c r="E13666" t="s">
        <v>1015</v>
      </c>
      <c r="F13666" s="86">
        <v>1082248.8315272201</v>
      </c>
    </row>
    <row r="13667" spans="1:6">
      <c r="A13667">
        <v>2048</v>
      </c>
      <c r="B13667" t="s">
        <v>1067</v>
      </c>
      <c r="C13667" t="s">
        <v>1013</v>
      </c>
      <c r="D13667" t="s">
        <v>1017</v>
      </c>
      <c r="E13667" t="s">
        <v>1015</v>
      </c>
      <c r="F13667" s="86">
        <v>1084914.26015176</v>
      </c>
    </row>
    <row r="13668" spans="1:6">
      <c r="A13668">
        <v>2049</v>
      </c>
      <c r="B13668" t="s">
        <v>1067</v>
      </c>
      <c r="C13668" t="s">
        <v>1013</v>
      </c>
      <c r="D13668" t="s">
        <v>1017</v>
      </c>
      <c r="E13668" t="s">
        <v>1015</v>
      </c>
      <c r="F13668" s="86">
        <v>1087648.2992690001</v>
      </c>
    </row>
    <row r="13669" spans="1:6">
      <c r="A13669">
        <v>2050</v>
      </c>
      <c r="B13669" t="s">
        <v>1067</v>
      </c>
      <c r="C13669" t="s">
        <v>1013</v>
      </c>
      <c r="D13669" t="s">
        <v>1017</v>
      </c>
      <c r="E13669" t="s">
        <v>1015</v>
      </c>
      <c r="F13669" s="86">
        <v>1090344.2019483</v>
      </c>
    </row>
    <row r="13670" spans="1:6">
      <c r="A13670">
        <v>2017</v>
      </c>
      <c r="B13670" t="s">
        <v>1068</v>
      </c>
      <c r="C13670" t="s">
        <v>1013</v>
      </c>
      <c r="D13670" t="s">
        <v>1017</v>
      </c>
      <c r="E13670" t="s">
        <v>1015</v>
      </c>
      <c r="F13670" s="86">
        <v>255219.729572968</v>
      </c>
    </row>
    <row r="13671" spans="1:6">
      <c r="A13671">
        <v>2018</v>
      </c>
      <c r="B13671" t="s">
        <v>1068</v>
      </c>
      <c r="C13671" t="s">
        <v>1013</v>
      </c>
      <c r="D13671" t="s">
        <v>1017</v>
      </c>
      <c r="E13671" t="s">
        <v>1015</v>
      </c>
      <c r="F13671" s="86">
        <v>254114.214774255</v>
      </c>
    </row>
    <row r="13672" spans="1:6">
      <c r="A13672">
        <v>2019</v>
      </c>
      <c r="B13672" t="s">
        <v>1068</v>
      </c>
      <c r="C13672" t="s">
        <v>1013</v>
      </c>
      <c r="D13672" t="s">
        <v>1017</v>
      </c>
      <c r="E13672" t="s">
        <v>1015</v>
      </c>
      <c r="F13672" s="86">
        <v>252867.57511457201</v>
      </c>
    </row>
    <row r="13673" spans="1:6">
      <c r="A13673">
        <v>2020</v>
      </c>
      <c r="B13673" t="s">
        <v>1068</v>
      </c>
      <c r="C13673" t="s">
        <v>1013</v>
      </c>
      <c r="D13673" t="s">
        <v>1017</v>
      </c>
      <c r="E13673" t="s">
        <v>1015</v>
      </c>
      <c r="F13673" s="86">
        <v>251324.63930933599</v>
      </c>
    </row>
    <row r="13674" spans="1:6">
      <c r="A13674">
        <v>2021</v>
      </c>
      <c r="B13674" t="s">
        <v>1068</v>
      </c>
      <c r="C13674" t="s">
        <v>1013</v>
      </c>
      <c r="D13674" t="s">
        <v>1017</v>
      </c>
      <c r="E13674" t="s">
        <v>1015</v>
      </c>
      <c r="F13674" s="86">
        <v>249698.79982356899</v>
      </c>
    </row>
    <row r="13675" spans="1:6">
      <c r="A13675">
        <v>2022</v>
      </c>
      <c r="B13675" t="s">
        <v>1068</v>
      </c>
      <c r="C13675" t="s">
        <v>1013</v>
      </c>
      <c r="D13675" t="s">
        <v>1017</v>
      </c>
      <c r="E13675" t="s">
        <v>1015</v>
      </c>
      <c r="F13675" s="86">
        <v>248035.68344874901</v>
      </c>
    </row>
    <row r="13676" spans="1:6">
      <c r="A13676">
        <v>2023</v>
      </c>
      <c r="B13676" t="s">
        <v>1068</v>
      </c>
      <c r="C13676" t="s">
        <v>1013</v>
      </c>
      <c r="D13676" t="s">
        <v>1017</v>
      </c>
      <c r="E13676" t="s">
        <v>1015</v>
      </c>
      <c r="F13676" s="86">
        <v>246317.008914454</v>
      </c>
    </row>
    <row r="13677" spans="1:6">
      <c r="A13677">
        <v>2024</v>
      </c>
      <c r="B13677" t="s">
        <v>1068</v>
      </c>
      <c r="C13677" t="s">
        <v>1013</v>
      </c>
      <c r="D13677" t="s">
        <v>1017</v>
      </c>
      <c r="E13677" t="s">
        <v>1015</v>
      </c>
      <c r="F13677" s="86">
        <v>244572.05375494901</v>
      </c>
    </row>
    <row r="13678" spans="1:6">
      <c r="A13678">
        <v>2025</v>
      </c>
      <c r="B13678" t="s">
        <v>1068</v>
      </c>
      <c r="C13678" t="s">
        <v>1013</v>
      </c>
      <c r="D13678" t="s">
        <v>1017</v>
      </c>
      <c r="E13678" t="s">
        <v>1015</v>
      </c>
      <c r="F13678" s="86">
        <v>242881.08879718001</v>
      </c>
    </row>
    <row r="13679" spans="1:6">
      <c r="A13679">
        <v>2026</v>
      </c>
      <c r="B13679" t="s">
        <v>1068</v>
      </c>
      <c r="C13679" t="s">
        <v>1013</v>
      </c>
      <c r="D13679" t="s">
        <v>1017</v>
      </c>
      <c r="E13679" t="s">
        <v>1015</v>
      </c>
      <c r="F13679" s="86">
        <v>241277.63822701</v>
      </c>
    </row>
    <row r="13680" spans="1:6">
      <c r="A13680">
        <v>2027</v>
      </c>
      <c r="B13680" t="s">
        <v>1068</v>
      </c>
      <c r="C13680" t="s">
        <v>1013</v>
      </c>
      <c r="D13680" t="s">
        <v>1017</v>
      </c>
      <c r="E13680" t="s">
        <v>1015</v>
      </c>
      <c r="F13680" s="86">
        <v>239794.02875636099</v>
      </c>
    </row>
    <row r="13681" spans="1:6">
      <c r="A13681">
        <v>2028</v>
      </c>
      <c r="B13681" t="s">
        <v>1068</v>
      </c>
      <c r="C13681" t="s">
        <v>1013</v>
      </c>
      <c r="D13681" t="s">
        <v>1017</v>
      </c>
      <c r="E13681" t="s">
        <v>1015</v>
      </c>
      <c r="F13681" s="86">
        <v>238397.65938807401</v>
      </c>
    </row>
    <row r="13682" spans="1:6">
      <c r="A13682">
        <v>2029</v>
      </c>
      <c r="B13682" t="s">
        <v>1068</v>
      </c>
      <c r="C13682" t="s">
        <v>1013</v>
      </c>
      <c r="D13682" t="s">
        <v>1017</v>
      </c>
      <c r="E13682" t="s">
        <v>1015</v>
      </c>
      <c r="F13682" s="86">
        <v>237166.52171529899</v>
      </c>
    </row>
    <row r="13683" spans="1:6">
      <c r="A13683">
        <v>2030</v>
      </c>
      <c r="B13683" t="s">
        <v>1068</v>
      </c>
      <c r="C13683" t="s">
        <v>1013</v>
      </c>
      <c r="D13683" t="s">
        <v>1017</v>
      </c>
      <c r="E13683" t="s">
        <v>1015</v>
      </c>
      <c r="F13683" s="86">
        <v>236022.98031790499</v>
      </c>
    </row>
    <row r="13684" spans="1:6">
      <c r="A13684">
        <v>2031</v>
      </c>
      <c r="B13684" t="s">
        <v>1068</v>
      </c>
      <c r="C13684" t="s">
        <v>1013</v>
      </c>
      <c r="D13684" t="s">
        <v>1017</v>
      </c>
      <c r="E13684" t="s">
        <v>1015</v>
      </c>
      <c r="F13684" s="86">
        <v>234993.01095495501</v>
      </c>
    </row>
    <row r="13685" spans="1:6">
      <c r="A13685">
        <v>2032</v>
      </c>
      <c r="B13685" t="s">
        <v>1068</v>
      </c>
      <c r="C13685" t="s">
        <v>1013</v>
      </c>
      <c r="D13685" t="s">
        <v>1017</v>
      </c>
      <c r="E13685" t="s">
        <v>1015</v>
      </c>
      <c r="F13685" s="86">
        <v>233959.33823741</v>
      </c>
    </row>
    <row r="13686" spans="1:6">
      <c r="A13686">
        <v>2033</v>
      </c>
      <c r="B13686" t="s">
        <v>1068</v>
      </c>
      <c r="C13686" t="s">
        <v>1013</v>
      </c>
      <c r="D13686" t="s">
        <v>1017</v>
      </c>
      <c r="E13686" t="s">
        <v>1015</v>
      </c>
      <c r="F13686" s="86">
        <v>233021.39168284999</v>
      </c>
    </row>
    <row r="13687" spans="1:6">
      <c r="A13687">
        <v>2034</v>
      </c>
      <c r="B13687" t="s">
        <v>1068</v>
      </c>
      <c r="C13687" t="s">
        <v>1013</v>
      </c>
      <c r="D13687" t="s">
        <v>1017</v>
      </c>
      <c r="E13687" t="s">
        <v>1015</v>
      </c>
      <c r="F13687" s="86">
        <v>232033.81543335301</v>
      </c>
    </row>
    <row r="13688" spans="1:6">
      <c r="A13688">
        <v>2035</v>
      </c>
      <c r="B13688" t="s">
        <v>1068</v>
      </c>
      <c r="C13688" t="s">
        <v>1013</v>
      </c>
      <c r="D13688" t="s">
        <v>1017</v>
      </c>
      <c r="E13688" t="s">
        <v>1015</v>
      </c>
      <c r="F13688" s="86">
        <v>231015.72558320401</v>
      </c>
    </row>
    <row r="13689" spans="1:6">
      <c r="A13689">
        <v>2036</v>
      </c>
      <c r="B13689" t="s">
        <v>1068</v>
      </c>
      <c r="C13689" t="s">
        <v>1013</v>
      </c>
      <c r="D13689" t="s">
        <v>1017</v>
      </c>
      <c r="E13689" t="s">
        <v>1015</v>
      </c>
      <c r="F13689" s="86">
        <v>229982.61598026799</v>
      </c>
    </row>
    <row r="13690" spans="1:6">
      <c r="A13690">
        <v>2037</v>
      </c>
      <c r="B13690" t="s">
        <v>1068</v>
      </c>
      <c r="C13690" t="s">
        <v>1013</v>
      </c>
      <c r="D13690" t="s">
        <v>1017</v>
      </c>
      <c r="E13690" t="s">
        <v>1015</v>
      </c>
      <c r="F13690" s="86">
        <v>228956.16537261399</v>
      </c>
    </row>
    <row r="13691" spans="1:6">
      <c r="A13691">
        <v>2038</v>
      </c>
      <c r="B13691" t="s">
        <v>1068</v>
      </c>
      <c r="C13691" t="s">
        <v>1013</v>
      </c>
      <c r="D13691" t="s">
        <v>1017</v>
      </c>
      <c r="E13691" t="s">
        <v>1015</v>
      </c>
      <c r="F13691" s="86">
        <v>227970.402008812</v>
      </c>
    </row>
    <row r="13692" spans="1:6">
      <c r="A13692">
        <v>2039</v>
      </c>
      <c r="B13692" t="s">
        <v>1068</v>
      </c>
      <c r="C13692" t="s">
        <v>1013</v>
      </c>
      <c r="D13692" t="s">
        <v>1017</v>
      </c>
      <c r="E13692" t="s">
        <v>1015</v>
      </c>
      <c r="F13692" s="86">
        <v>227037.029729748</v>
      </c>
    </row>
    <row r="13693" spans="1:6">
      <c r="A13693">
        <v>2040</v>
      </c>
      <c r="B13693" t="s">
        <v>1068</v>
      </c>
      <c r="C13693" t="s">
        <v>1013</v>
      </c>
      <c r="D13693" t="s">
        <v>1017</v>
      </c>
      <c r="E13693" t="s">
        <v>1015</v>
      </c>
      <c r="F13693" s="86">
        <v>226187.44760452901</v>
      </c>
    </row>
    <row r="13694" spans="1:6">
      <c r="A13694">
        <v>2041</v>
      </c>
      <c r="B13694" t="s">
        <v>1068</v>
      </c>
      <c r="C13694" t="s">
        <v>1013</v>
      </c>
      <c r="D13694" t="s">
        <v>1017</v>
      </c>
      <c r="E13694" t="s">
        <v>1015</v>
      </c>
      <c r="F13694" s="86">
        <v>225388.49919859599</v>
      </c>
    </row>
    <row r="13695" spans="1:6">
      <c r="A13695">
        <v>2042</v>
      </c>
      <c r="B13695" t="s">
        <v>1068</v>
      </c>
      <c r="C13695" t="s">
        <v>1013</v>
      </c>
      <c r="D13695" t="s">
        <v>1017</v>
      </c>
      <c r="E13695" t="s">
        <v>1015</v>
      </c>
      <c r="F13695" s="86">
        <v>224686.40605470599</v>
      </c>
    </row>
    <row r="13696" spans="1:6">
      <c r="A13696">
        <v>2043</v>
      </c>
      <c r="B13696" t="s">
        <v>1068</v>
      </c>
      <c r="C13696" t="s">
        <v>1013</v>
      </c>
      <c r="D13696" t="s">
        <v>1017</v>
      </c>
      <c r="E13696" t="s">
        <v>1015</v>
      </c>
      <c r="F13696" s="86">
        <v>224135.99909219</v>
      </c>
    </row>
    <row r="13697" spans="1:6">
      <c r="A13697">
        <v>2044</v>
      </c>
      <c r="B13697" t="s">
        <v>1068</v>
      </c>
      <c r="C13697" t="s">
        <v>1013</v>
      </c>
      <c r="D13697" t="s">
        <v>1017</v>
      </c>
      <c r="E13697" t="s">
        <v>1015</v>
      </c>
      <c r="F13697" s="86">
        <v>223647.85408919299</v>
      </c>
    </row>
    <row r="13698" spans="1:6">
      <c r="A13698">
        <v>2045</v>
      </c>
      <c r="B13698" t="s">
        <v>1068</v>
      </c>
      <c r="C13698" t="s">
        <v>1013</v>
      </c>
      <c r="D13698" t="s">
        <v>1017</v>
      </c>
      <c r="E13698" t="s">
        <v>1015</v>
      </c>
      <c r="F13698" s="86">
        <v>223260.841063767</v>
      </c>
    </row>
    <row r="13699" spans="1:6">
      <c r="A13699">
        <v>2046</v>
      </c>
      <c r="B13699" t="s">
        <v>1068</v>
      </c>
      <c r="C13699" t="s">
        <v>1013</v>
      </c>
      <c r="D13699" t="s">
        <v>1017</v>
      </c>
      <c r="E13699" t="s">
        <v>1015</v>
      </c>
      <c r="F13699" s="86">
        <v>222964.452349378</v>
      </c>
    </row>
    <row r="13700" spans="1:6">
      <c r="A13700">
        <v>2047</v>
      </c>
      <c r="B13700" t="s">
        <v>1068</v>
      </c>
      <c r="C13700" t="s">
        <v>1013</v>
      </c>
      <c r="D13700" t="s">
        <v>1017</v>
      </c>
      <c r="E13700" t="s">
        <v>1015</v>
      </c>
      <c r="F13700" s="86">
        <v>222681.37163014201</v>
      </c>
    </row>
    <row r="13701" spans="1:6">
      <c r="A13701">
        <v>2048</v>
      </c>
      <c r="B13701" t="s">
        <v>1068</v>
      </c>
      <c r="C13701" t="s">
        <v>1013</v>
      </c>
      <c r="D13701" t="s">
        <v>1017</v>
      </c>
      <c r="E13701" t="s">
        <v>1015</v>
      </c>
      <c r="F13701" s="86">
        <v>222461.667123305</v>
      </c>
    </row>
    <row r="13702" spans="1:6">
      <c r="A13702">
        <v>2049</v>
      </c>
      <c r="B13702" t="s">
        <v>1068</v>
      </c>
      <c r="C13702" t="s">
        <v>1013</v>
      </c>
      <c r="D13702" t="s">
        <v>1017</v>
      </c>
      <c r="E13702" t="s">
        <v>1015</v>
      </c>
      <c r="F13702" s="86">
        <v>222275.170937963</v>
      </c>
    </row>
    <row r="13703" spans="1:6">
      <c r="A13703">
        <v>2050</v>
      </c>
      <c r="B13703" t="s">
        <v>1068</v>
      </c>
      <c r="C13703" t="s">
        <v>1013</v>
      </c>
      <c r="D13703" t="s">
        <v>1017</v>
      </c>
      <c r="E13703" t="s">
        <v>1015</v>
      </c>
      <c r="F13703" s="86">
        <v>222133.47625314101</v>
      </c>
    </row>
    <row r="13704" spans="1:6">
      <c r="A13704">
        <v>2017</v>
      </c>
      <c r="B13704" t="s">
        <v>1069</v>
      </c>
      <c r="C13704" t="s">
        <v>1013</v>
      </c>
      <c r="D13704" t="s">
        <v>1017</v>
      </c>
      <c r="E13704" t="s">
        <v>1015</v>
      </c>
      <c r="F13704" s="86">
        <v>4254839.3386223996</v>
      </c>
    </row>
    <row r="13705" spans="1:6">
      <c r="A13705">
        <v>2018</v>
      </c>
      <c r="B13705" t="s">
        <v>1069</v>
      </c>
      <c r="C13705" t="s">
        <v>1013</v>
      </c>
      <c r="D13705" t="s">
        <v>1017</v>
      </c>
      <c r="E13705" t="s">
        <v>1015</v>
      </c>
      <c r="F13705" s="86">
        <v>4297629.1381260501</v>
      </c>
    </row>
    <row r="13706" spans="1:6">
      <c r="A13706">
        <v>2019</v>
      </c>
      <c r="B13706" t="s">
        <v>1069</v>
      </c>
      <c r="C13706" t="s">
        <v>1013</v>
      </c>
      <c r="D13706" t="s">
        <v>1017</v>
      </c>
      <c r="E13706" t="s">
        <v>1015</v>
      </c>
      <c r="F13706" s="86">
        <v>4334814.3210011702</v>
      </c>
    </row>
    <row r="13707" spans="1:6">
      <c r="A13707">
        <v>2020</v>
      </c>
      <c r="B13707" t="s">
        <v>1069</v>
      </c>
      <c r="C13707" t="s">
        <v>1013</v>
      </c>
      <c r="D13707" t="s">
        <v>1017</v>
      </c>
      <c r="E13707" t="s">
        <v>1015</v>
      </c>
      <c r="F13707" s="86">
        <v>4373405.0262780404</v>
      </c>
    </row>
    <row r="13708" spans="1:6">
      <c r="A13708">
        <v>2021</v>
      </c>
      <c r="B13708" t="s">
        <v>1069</v>
      </c>
      <c r="C13708" t="s">
        <v>1013</v>
      </c>
      <c r="D13708" t="s">
        <v>1017</v>
      </c>
      <c r="E13708" t="s">
        <v>1015</v>
      </c>
      <c r="F13708" s="86">
        <v>4409863.7722271699</v>
      </c>
    </row>
    <row r="13709" spans="1:6">
      <c r="A13709">
        <v>2022</v>
      </c>
      <c r="B13709" t="s">
        <v>1069</v>
      </c>
      <c r="C13709" t="s">
        <v>1013</v>
      </c>
      <c r="D13709" t="s">
        <v>1017</v>
      </c>
      <c r="E13709" t="s">
        <v>1015</v>
      </c>
      <c r="F13709" s="86">
        <v>4445171.57135073</v>
      </c>
    </row>
    <row r="13710" spans="1:6">
      <c r="A13710">
        <v>2023</v>
      </c>
      <c r="B13710" t="s">
        <v>1069</v>
      </c>
      <c r="C13710" t="s">
        <v>1013</v>
      </c>
      <c r="D13710" t="s">
        <v>1017</v>
      </c>
      <c r="E13710" t="s">
        <v>1015</v>
      </c>
      <c r="F13710" s="86">
        <v>4478219.8807092598</v>
      </c>
    </row>
    <row r="13711" spans="1:6">
      <c r="A13711">
        <v>2024</v>
      </c>
      <c r="B13711" t="s">
        <v>1069</v>
      </c>
      <c r="C13711" t="s">
        <v>1013</v>
      </c>
      <c r="D13711" t="s">
        <v>1017</v>
      </c>
      <c r="E13711" t="s">
        <v>1015</v>
      </c>
      <c r="F13711" s="86">
        <v>4508242.6662245197</v>
      </c>
    </row>
    <row r="13712" spans="1:6">
      <c r="A13712">
        <v>2025</v>
      </c>
      <c r="B13712" t="s">
        <v>1069</v>
      </c>
      <c r="C13712" t="s">
        <v>1013</v>
      </c>
      <c r="D13712" t="s">
        <v>1017</v>
      </c>
      <c r="E13712" t="s">
        <v>1015</v>
      </c>
      <c r="F13712" s="86">
        <v>4536588.3432418099</v>
      </c>
    </row>
    <row r="13713" spans="1:6">
      <c r="A13713">
        <v>2026</v>
      </c>
      <c r="B13713" t="s">
        <v>1069</v>
      </c>
      <c r="C13713" t="s">
        <v>1013</v>
      </c>
      <c r="D13713" t="s">
        <v>1017</v>
      </c>
      <c r="E13713" t="s">
        <v>1015</v>
      </c>
      <c r="F13713" s="86">
        <v>4563091.4054240296</v>
      </c>
    </row>
    <row r="13714" spans="1:6">
      <c r="A13714">
        <v>2027</v>
      </c>
      <c r="B13714" t="s">
        <v>1069</v>
      </c>
      <c r="C13714" t="s">
        <v>1013</v>
      </c>
      <c r="D13714" t="s">
        <v>1017</v>
      </c>
      <c r="E13714" t="s">
        <v>1015</v>
      </c>
      <c r="F13714" s="86">
        <v>4588351.87734586</v>
      </c>
    </row>
    <row r="13715" spans="1:6">
      <c r="A13715">
        <v>2028</v>
      </c>
      <c r="B13715" t="s">
        <v>1069</v>
      </c>
      <c r="C13715" t="s">
        <v>1013</v>
      </c>
      <c r="D13715" t="s">
        <v>1017</v>
      </c>
      <c r="E13715" t="s">
        <v>1015</v>
      </c>
      <c r="F13715" s="86">
        <v>4613350.4133554399</v>
      </c>
    </row>
    <row r="13716" spans="1:6">
      <c r="A13716">
        <v>2029</v>
      </c>
      <c r="B13716" t="s">
        <v>1069</v>
      </c>
      <c r="C13716" t="s">
        <v>1013</v>
      </c>
      <c r="D13716" t="s">
        <v>1017</v>
      </c>
      <c r="E13716" t="s">
        <v>1015</v>
      </c>
      <c r="F13716" s="86">
        <v>4636615.4002293404</v>
      </c>
    </row>
    <row r="13717" spans="1:6">
      <c r="A13717">
        <v>2030</v>
      </c>
      <c r="B13717" t="s">
        <v>1069</v>
      </c>
      <c r="C13717" t="s">
        <v>1013</v>
      </c>
      <c r="D13717" t="s">
        <v>1017</v>
      </c>
      <c r="E13717" t="s">
        <v>1015</v>
      </c>
      <c r="F13717" s="86">
        <v>4657631.7853140496</v>
      </c>
    </row>
    <row r="13718" spans="1:6">
      <c r="A13718">
        <v>2031</v>
      </c>
      <c r="B13718" t="s">
        <v>1069</v>
      </c>
      <c r="C13718" t="s">
        <v>1013</v>
      </c>
      <c r="D13718" t="s">
        <v>1017</v>
      </c>
      <c r="E13718" t="s">
        <v>1015</v>
      </c>
      <c r="F13718" s="86">
        <v>4676969.2456652103</v>
      </c>
    </row>
    <row r="13719" spans="1:6">
      <c r="A13719">
        <v>2032</v>
      </c>
      <c r="B13719" t="s">
        <v>1069</v>
      </c>
      <c r="C13719" t="s">
        <v>1013</v>
      </c>
      <c r="D13719" t="s">
        <v>1017</v>
      </c>
      <c r="E13719" t="s">
        <v>1015</v>
      </c>
      <c r="F13719" s="86">
        <v>4692907.7320258897</v>
      </c>
    </row>
    <row r="13720" spans="1:6">
      <c r="A13720">
        <v>2033</v>
      </c>
      <c r="B13720" t="s">
        <v>1069</v>
      </c>
      <c r="C13720" t="s">
        <v>1013</v>
      </c>
      <c r="D13720" t="s">
        <v>1017</v>
      </c>
      <c r="E13720" t="s">
        <v>1015</v>
      </c>
      <c r="F13720" s="86">
        <v>4706244.0453383699</v>
      </c>
    </row>
    <row r="13721" spans="1:6">
      <c r="A13721">
        <v>2034</v>
      </c>
      <c r="B13721" t="s">
        <v>1069</v>
      </c>
      <c r="C13721" t="s">
        <v>1013</v>
      </c>
      <c r="D13721" t="s">
        <v>1017</v>
      </c>
      <c r="E13721" t="s">
        <v>1015</v>
      </c>
      <c r="F13721" s="86">
        <v>4716573.5587327704</v>
      </c>
    </row>
    <row r="13722" spans="1:6">
      <c r="A13722">
        <v>2035</v>
      </c>
      <c r="B13722" t="s">
        <v>1069</v>
      </c>
      <c r="C13722" t="s">
        <v>1013</v>
      </c>
      <c r="D13722" t="s">
        <v>1017</v>
      </c>
      <c r="E13722" t="s">
        <v>1015</v>
      </c>
      <c r="F13722" s="86">
        <v>4725053.9171130899</v>
      </c>
    </row>
    <row r="13723" spans="1:6">
      <c r="A13723">
        <v>2036</v>
      </c>
      <c r="B13723" t="s">
        <v>1069</v>
      </c>
      <c r="C13723" t="s">
        <v>1013</v>
      </c>
      <c r="D13723" t="s">
        <v>1017</v>
      </c>
      <c r="E13723" t="s">
        <v>1015</v>
      </c>
      <c r="F13723" s="86">
        <v>4730364.3884958401</v>
      </c>
    </row>
    <row r="13724" spans="1:6">
      <c r="A13724">
        <v>2037</v>
      </c>
      <c r="B13724" t="s">
        <v>1069</v>
      </c>
      <c r="C13724" t="s">
        <v>1013</v>
      </c>
      <c r="D13724" t="s">
        <v>1017</v>
      </c>
      <c r="E13724" t="s">
        <v>1015</v>
      </c>
      <c r="F13724" s="86">
        <v>4733856.8629173199</v>
      </c>
    </row>
    <row r="13725" spans="1:6">
      <c r="A13725">
        <v>2038</v>
      </c>
      <c r="B13725" t="s">
        <v>1069</v>
      </c>
      <c r="C13725" t="s">
        <v>1013</v>
      </c>
      <c r="D13725" t="s">
        <v>1017</v>
      </c>
      <c r="E13725" t="s">
        <v>1015</v>
      </c>
      <c r="F13725" s="86">
        <v>4737499.1747770198</v>
      </c>
    </row>
    <row r="13726" spans="1:6">
      <c r="A13726">
        <v>2039</v>
      </c>
      <c r="B13726" t="s">
        <v>1069</v>
      </c>
      <c r="C13726" t="s">
        <v>1013</v>
      </c>
      <c r="D13726" t="s">
        <v>1017</v>
      </c>
      <c r="E13726" t="s">
        <v>1015</v>
      </c>
      <c r="F13726" s="86">
        <v>4740584.7294004699</v>
      </c>
    </row>
    <row r="13727" spans="1:6">
      <c r="A13727">
        <v>2040</v>
      </c>
      <c r="B13727" t="s">
        <v>1069</v>
      </c>
      <c r="C13727" t="s">
        <v>1013</v>
      </c>
      <c r="D13727" t="s">
        <v>1017</v>
      </c>
      <c r="E13727" t="s">
        <v>1015</v>
      </c>
      <c r="F13727" s="86">
        <v>4744194.7293049004</v>
      </c>
    </row>
    <row r="13728" spans="1:6">
      <c r="A13728">
        <v>2041</v>
      </c>
      <c r="B13728" t="s">
        <v>1069</v>
      </c>
      <c r="C13728" t="s">
        <v>1013</v>
      </c>
      <c r="D13728" t="s">
        <v>1017</v>
      </c>
      <c r="E13728" t="s">
        <v>1015</v>
      </c>
      <c r="F13728" s="86">
        <v>4747448.54457785</v>
      </c>
    </row>
    <row r="13729" spans="1:6">
      <c r="A13729">
        <v>2042</v>
      </c>
      <c r="B13729" t="s">
        <v>1069</v>
      </c>
      <c r="C13729" t="s">
        <v>1013</v>
      </c>
      <c r="D13729" t="s">
        <v>1017</v>
      </c>
      <c r="E13729" t="s">
        <v>1015</v>
      </c>
      <c r="F13729" s="86">
        <v>4751026.1660966901</v>
      </c>
    </row>
    <row r="13730" spans="1:6">
      <c r="A13730">
        <v>2043</v>
      </c>
      <c r="B13730" t="s">
        <v>1069</v>
      </c>
      <c r="C13730" t="s">
        <v>1013</v>
      </c>
      <c r="D13730" t="s">
        <v>1017</v>
      </c>
      <c r="E13730" t="s">
        <v>1015</v>
      </c>
      <c r="F13730" s="86">
        <v>4754635.7507709498</v>
      </c>
    </row>
    <row r="13731" spans="1:6">
      <c r="A13731">
        <v>2044</v>
      </c>
      <c r="B13731" t="s">
        <v>1069</v>
      </c>
      <c r="C13731" t="s">
        <v>1013</v>
      </c>
      <c r="D13731" t="s">
        <v>1017</v>
      </c>
      <c r="E13731" t="s">
        <v>1015</v>
      </c>
      <c r="F13731" s="86">
        <v>4759562.49639278</v>
      </c>
    </row>
    <row r="13732" spans="1:6">
      <c r="A13732">
        <v>2045</v>
      </c>
      <c r="B13732" t="s">
        <v>1069</v>
      </c>
      <c r="C13732" t="s">
        <v>1013</v>
      </c>
      <c r="D13732" t="s">
        <v>1017</v>
      </c>
      <c r="E13732" t="s">
        <v>1015</v>
      </c>
      <c r="F13732" s="86">
        <v>4763966.2133810502</v>
      </c>
    </row>
    <row r="13733" spans="1:6">
      <c r="A13733">
        <v>2046</v>
      </c>
      <c r="B13733" t="s">
        <v>1069</v>
      </c>
      <c r="C13733" t="s">
        <v>1013</v>
      </c>
      <c r="D13733" t="s">
        <v>1017</v>
      </c>
      <c r="E13733" t="s">
        <v>1015</v>
      </c>
      <c r="F13733" s="86">
        <v>4769066.3137384504</v>
      </c>
    </row>
    <row r="13734" spans="1:6">
      <c r="A13734">
        <v>2047</v>
      </c>
      <c r="B13734" t="s">
        <v>1069</v>
      </c>
      <c r="C13734" t="s">
        <v>1013</v>
      </c>
      <c r="D13734" t="s">
        <v>1017</v>
      </c>
      <c r="E13734" t="s">
        <v>1015</v>
      </c>
      <c r="F13734" s="86">
        <v>4773575.7221234497</v>
      </c>
    </row>
    <row r="13735" spans="1:6">
      <c r="A13735">
        <v>2048</v>
      </c>
      <c r="B13735" t="s">
        <v>1069</v>
      </c>
      <c r="C13735" t="s">
        <v>1013</v>
      </c>
      <c r="D13735" t="s">
        <v>1017</v>
      </c>
      <c r="E13735" t="s">
        <v>1015</v>
      </c>
      <c r="F13735" s="86">
        <v>4777738.6329979198</v>
      </c>
    </row>
    <row r="13736" spans="1:6">
      <c r="A13736">
        <v>2049</v>
      </c>
      <c r="B13736" t="s">
        <v>1069</v>
      </c>
      <c r="C13736" t="s">
        <v>1013</v>
      </c>
      <c r="D13736" t="s">
        <v>1017</v>
      </c>
      <c r="E13736" t="s">
        <v>1015</v>
      </c>
      <c r="F13736" s="86">
        <v>4781816.1393206902</v>
      </c>
    </row>
    <row r="13737" spans="1:6">
      <c r="A13737">
        <v>2050</v>
      </c>
      <c r="B13737" t="s">
        <v>1069</v>
      </c>
      <c r="C13737" t="s">
        <v>1013</v>
      </c>
      <c r="D13737" t="s">
        <v>1017</v>
      </c>
      <c r="E13737" t="s">
        <v>1015</v>
      </c>
      <c r="F13737" s="86">
        <v>4785537.5066087097</v>
      </c>
    </row>
    <row r="13738" spans="1:6">
      <c r="A13738">
        <v>2017</v>
      </c>
      <c r="B13738" t="s">
        <v>1070</v>
      </c>
      <c r="C13738" t="s">
        <v>1013</v>
      </c>
      <c r="D13738" t="s">
        <v>1017</v>
      </c>
      <c r="E13738" t="s">
        <v>1015</v>
      </c>
      <c r="F13738" s="86">
        <v>5633806.1528483303</v>
      </c>
    </row>
    <row r="13739" spans="1:6">
      <c r="A13739">
        <v>2018</v>
      </c>
      <c r="B13739" t="s">
        <v>1070</v>
      </c>
      <c r="C13739" t="s">
        <v>1013</v>
      </c>
      <c r="D13739" t="s">
        <v>1017</v>
      </c>
      <c r="E13739" t="s">
        <v>1015</v>
      </c>
      <c r="F13739" s="86">
        <v>5605805.0357436398</v>
      </c>
    </row>
    <row r="13740" spans="1:6">
      <c r="A13740">
        <v>2019</v>
      </c>
      <c r="B13740" t="s">
        <v>1070</v>
      </c>
      <c r="C13740" t="s">
        <v>1013</v>
      </c>
      <c r="D13740" t="s">
        <v>1017</v>
      </c>
      <c r="E13740" t="s">
        <v>1015</v>
      </c>
      <c r="F13740" s="86">
        <v>5575427.3666394204</v>
      </c>
    </row>
    <row r="13741" spans="1:6">
      <c r="A13741">
        <v>2020</v>
      </c>
      <c r="B13741" t="s">
        <v>1070</v>
      </c>
      <c r="C13741" t="s">
        <v>1013</v>
      </c>
      <c r="D13741" t="s">
        <v>1017</v>
      </c>
      <c r="E13741" t="s">
        <v>1015</v>
      </c>
      <c r="F13741" s="86">
        <v>5547502.1168817403</v>
      </c>
    </row>
    <row r="13742" spans="1:6">
      <c r="A13742">
        <v>2021</v>
      </c>
      <c r="B13742" t="s">
        <v>1070</v>
      </c>
      <c r="C13742" t="s">
        <v>1013</v>
      </c>
      <c r="D13742" t="s">
        <v>1017</v>
      </c>
      <c r="E13742" t="s">
        <v>1015</v>
      </c>
      <c r="F13742" s="86">
        <v>5517584.6882238202</v>
      </c>
    </row>
    <row r="13743" spans="1:6">
      <c r="A13743">
        <v>2022</v>
      </c>
      <c r="B13743" t="s">
        <v>1070</v>
      </c>
      <c r="C13743" t="s">
        <v>1013</v>
      </c>
      <c r="D13743" t="s">
        <v>1017</v>
      </c>
      <c r="E13743" t="s">
        <v>1015</v>
      </c>
      <c r="F13743" s="86">
        <v>5487268.4783422602</v>
      </c>
    </row>
    <row r="13744" spans="1:6">
      <c r="A13744">
        <v>2023</v>
      </c>
      <c r="B13744" t="s">
        <v>1070</v>
      </c>
      <c r="C13744" t="s">
        <v>1013</v>
      </c>
      <c r="D13744" t="s">
        <v>1017</v>
      </c>
      <c r="E13744" t="s">
        <v>1015</v>
      </c>
      <c r="F13744" s="86">
        <v>5456663.5941575402</v>
      </c>
    </row>
    <row r="13745" spans="1:6">
      <c r="A13745">
        <v>2024</v>
      </c>
      <c r="B13745" t="s">
        <v>1070</v>
      </c>
      <c r="C13745" t="s">
        <v>1013</v>
      </c>
      <c r="D13745" t="s">
        <v>1017</v>
      </c>
      <c r="E13745" t="s">
        <v>1015</v>
      </c>
      <c r="F13745" s="86">
        <v>5425610.4490387999</v>
      </c>
    </row>
    <row r="13746" spans="1:6">
      <c r="A13746">
        <v>2025</v>
      </c>
      <c r="B13746" t="s">
        <v>1070</v>
      </c>
      <c r="C13746" t="s">
        <v>1013</v>
      </c>
      <c r="D13746" t="s">
        <v>1017</v>
      </c>
      <c r="E13746" t="s">
        <v>1015</v>
      </c>
      <c r="F13746" s="86">
        <v>5393989.6089496398</v>
      </c>
    </row>
    <row r="13747" spans="1:6">
      <c r="A13747">
        <v>2026</v>
      </c>
      <c r="B13747" t="s">
        <v>1070</v>
      </c>
      <c r="C13747" t="s">
        <v>1013</v>
      </c>
      <c r="D13747" t="s">
        <v>1017</v>
      </c>
      <c r="E13747" t="s">
        <v>1015</v>
      </c>
      <c r="F13747" s="86">
        <v>5362311.9406451397</v>
      </c>
    </row>
    <row r="13748" spans="1:6">
      <c r="A13748">
        <v>2027</v>
      </c>
      <c r="B13748" t="s">
        <v>1070</v>
      </c>
      <c r="C13748" t="s">
        <v>1013</v>
      </c>
      <c r="D13748" t="s">
        <v>1017</v>
      </c>
      <c r="E13748" t="s">
        <v>1015</v>
      </c>
      <c r="F13748" s="86">
        <v>5331115.1444909796</v>
      </c>
    </row>
    <row r="13749" spans="1:6">
      <c r="A13749">
        <v>2028</v>
      </c>
      <c r="B13749" t="s">
        <v>1070</v>
      </c>
      <c r="C13749" t="s">
        <v>1013</v>
      </c>
      <c r="D13749" t="s">
        <v>1017</v>
      </c>
      <c r="E13749" t="s">
        <v>1015</v>
      </c>
      <c r="F13749" s="86">
        <v>5300146.6107550804</v>
      </c>
    </row>
    <row r="13750" spans="1:6">
      <c r="A13750">
        <v>2029</v>
      </c>
      <c r="B13750" t="s">
        <v>1070</v>
      </c>
      <c r="C13750" t="s">
        <v>1013</v>
      </c>
      <c r="D13750" t="s">
        <v>1017</v>
      </c>
      <c r="E13750" t="s">
        <v>1015</v>
      </c>
      <c r="F13750" s="86">
        <v>5269837.6248510499</v>
      </c>
    </row>
    <row r="13751" spans="1:6">
      <c r="A13751">
        <v>2030</v>
      </c>
      <c r="B13751" t="s">
        <v>1070</v>
      </c>
      <c r="C13751" t="s">
        <v>1013</v>
      </c>
      <c r="D13751" t="s">
        <v>1017</v>
      </c>
      <c r="E13751" t="s">
        <v>1015</v>
      </c>
      <c r="F13751" s="86">
        <v>5239643.4565238003</v>
      </c>
    </row>
    <row r="13752" spans="1:6">
      <c r="A13752">
        <v>2031</v>
      </c>
      <c r="B13752" t="s">
        <v>1070</v>
      </c>
      <c r="C13752" t="s">
        <v>1013</v>
      </c>
      <c r="D13752" t="s">
        <v>1017</v>
      </c>
      <c r="E13752" t="s">
        <v>1015</v>
      </c>
      <c r="F13752" s="86">
        <v>5211085.1639292501</v>
      </c>
    </row>
    <row r="13753" spans="1:6">
      <c r="A13753">
        <v>2032</v>
      </c>
      <c r="B13753" t="s">
        <v>1070</v>
      </c>
      <c r="C13753" t="s">
        <v>1013</v>
      </c>
      <c r="D13753" t="s">
        <v>1017</v>
      </c>
      <c r="E13753" t="s">
        <v>1015</v>
      </c>
      <c r="F13753" s="86">
        <v>5182742.0912859105</v>
      </c>
    </row>
    <row r="13754" spans="1:6">
      <c r="A13754">
        <v>2033</v>
      </c>
      <c r="B13754" t="s">
        <v>1070</v>
      </c>
      <c r="C13754" t="s">
        <v>1013</v>
      </c>
      <c r="D13754" t="s">
        <v>1017</v>
      </c>
      <c r="E13754" t="s">
        <v>1015</v>
      </c>
      <c r="F13754" s="86">
        <v>5155561.9245509403</v>
      </c>
    </row>
    <row r="13755" spans="1:6">
      <c r="A13755">
        <v>2034</v>
      </c>
      <c r="B13755" t="s">
        <v>1070</v>
      </c>
      <c r="C13755" t="s">
        <v>1013</v>
      </c>
      <c r="D13755" t="s">
        <v>1017</v>
      </c>
      <c r="E13755" t="s">
        <v>1015</v>
      </c>
      <c r="F13755" s="86">
        <v>5129320.2201900901</v>
      </c>
    </row>
    <row r="13756" spans="1:6">
      <c r="A13756">
        <v>2035</v>
      </c>
      <c r="B13756" t="s">
        <v>1070</v>
      </c>
      <c r="C13756" t="s">
        <v>1013</v>
      </c>
      <c r="D13756" t="s">
        <v>1017</v>
      </c>
      <c r="E13756" t="s">
        <v>1015</v>
      </c>
      <c r="F13756" s="86">
        <v>5103352.2048625099</v>
      </c>
    </row>
    <row r="13757" spans="1:6">
      <c r="A13757">
        <v>2036</v>
      </c>
      <c r="B13757" t="s">
        <v>1070</v>
      </c>
      <c r="C13757" t="s">
        <v>1013</v>
      </c>
      <c r="D13757" t="s">
        <v>1017</v>
      </c>
      <c r="E13757" t="s">
        <v>1015</v>
      </c>
      <c r="F13757" s="86">
        <v>5077888.7227694103</v>
      </c>
    </row>
    <row r="13758" spans="1:6">
      <c r="A13758">
        <v>2037</v>
      </c>
      <c r="B13758" t="s">
        <v>1070</v>
      </c>
      <c r="C13758" t="s">
        <v>1013</v>
      </c>
      <c r="D13758" t="s">
        <v>1017</v>
      </c>
      <c r="E13758" t="s">
        <v>1015</v>
      </c>
      <c r="F13758" s="86">
        <v>5051554.3526261803</v>
      </c>
    </row>
    <row r="13759" spans="1:6">
      <c r="A13759">
        <v>2038</v>
      </c>
      <c r="B13759" t="s">
        <v>1070</v>
      </c>
      <c r="C13759" t="s">
        <v>1013</v>
      </c>
      <c r="D13759" t="s">
        <v>1017</v>
      </c>
      <c r="E13759" t="s">
        <v>1015</v>
      </c>
      <c r="F13759" s="86">
        <v>5025197.0841801697</v>
      </c>
    </row>
    <row r="13760" spans="1:6">
      <c r="A13760">
        <v>2039</v>
      </c>
      <c r="B13760" t="s">
        <v>1070</v>
      </c>
      <c r="C13760" t="s">
        <v>1013</v>
      </c>
      <c r="D13760" t="s">
        <v>1017</v>
      </c>
      <c r="E13760" t="s">
        <v>1015</v>
      </c>
      <c r="F13760" s="86">
        <v>4998297.0699564703</v>
      </c>
    </row>
    <row r="13761" spans="1:6">
      <c r="A13761">
        <v>2040</v>
      </c>
      <c r="B13761" t="s">
        <v>1070</v>
      </c>
      <c r="C13761" t="s">
        <v>1013</v>
      </c>
      <c r="D13761" t="s">
        <v>1017</v>
      </c>
      <c r="E13761" t="s">
        <v>1015</v>
      </c>
      <c r="F13761" s="86">
        <v>4971001.7479280997</v>
      </c>
    </row>
    <row r="13762" spans="1:6">
      <c r="A13762">
        <v>2041</v>
      </c>
      <c r="B13762" t="s">
        <v>1070</v>
      </c>
      <c r="C13762" t="s">
        <v>1013</v>
      </c>
      <c r="D13762" t="s">
        <v>1017</v>
      </c>
      <c r="E13762" t="s">
        <v>1015</v>
      </c>
      <c r="F13762" s="86">
        <v>4942703.0889689196</v>
      </c>
    </row>
    <row r="13763" spans="1:6">
      <c r="A13763">
        <v>2042</v>
      </c>
      <c r="B13763" t="s">
        <v>1070</v>
      </c>
      <c r="C13763" t="s">
        <v>1013</v>
      </c>
      <c r="D13763" t="s">
        <v>1017</v>
      </c>
      <c r="E13763" t="s">
        <v>1015</v>
      </c>
      <c r="F13763" s="86">
        <v>4914189.0484351004</v>
      </c>
    </row>
    <row r="13764" spans="1:6">
      <c r="A13764">
        <v>2043</v>
      </c>
      <c r="B13764" t="s">
        <v>1070</v>
      </c>
      <c r="C13764" t="s">
        <v>1013</v>
      </c>
      <c r="D13764" t="s">
        <v>1017</v>
      </c>
      <c r="E13764" t="s">
        <v>1015</v>
      </c>
      <c r="F13764" s="86">
        <v>4885455.8968754504</v>
      </c>
    </row>
    <row r="13765" spans="1:6">
      <c r="A13765">
        <v>2044</v>
      </c>
      <c r="B13765" t="s">
        <v>1070</v>
      </c>
      <c r="C13765" t="s">
        <v>1013</v>
      </c>
      <c r="D13765" t="s">
        <v>1017</v>
      </c>
      <c r="E13765" t="s">
        <v>1015</v>
      </c>
      <c r="F13765" s="86">
        <v>4856184.5391814196</v>
      </c>
    </row>
    <row r="13766" spans="1:6">
      <c r="A13766">
        <v>2045</v>
      </c>
      <c r="B13766" t="s">
        <v>1070</v>
      </c>
      <c r="C13766" t="s">
        <v>1013</v>
      </c>
      <c r="D13766" t="s">
        <v>1017</v>
      </c>
      <c r="E13766" t="s">
        <v>1015</v>
      </c>
      <c r="F13766" s="86">
        <v>4827193.4567208299</v>
      </c>
    </row>
    <row r="13767" spans="1:6">
      <c r="A13767">
        <v>2046</v>
      </c>
      <c r="B13767" t="s">
        <v>1070</v>
      </c>
      <c r="C13767" t="s">
        <v>1013</v>
      </c>
      <c r="D13767" t="s">
        <v>1017</v>
      </c>
      <c r="E13767" t="s">
        <v>1015</v>
      </c>
      <c r="F13767" s="86">
        <v>4797903.2023508502</v>
      </c>
    </row>
    <row r="13768" spans="1:6">
      <c r="A13768">
        <v>2047</v>
      </c>
      <c r="B13768" t="s">
        <v>1070</v>
      </c>
      <c r="C13768" t="s">
        <v>1013</v>
      </c>
      <c r="D13768" t="s">
        <v>1017</v>
      </c>
      <c r="E13768" t="s">
        <v>1015</v>
      </c>
      <c r="F13768" s="86">
        <v>4768151.9499879899</v>
      </c>
    </row>
    <row r="13769" spans="1:6">
      <c r="A13769">
        <v>2048</v>
      </c>
      <c r="B13769" t="s">
        <v>1070</v>
      </c>
      <c r="C13769" t="s">
        <v>1013</v>
      </c>
      <c r="D13769" t="s">
        <v>1017</v>
      </c>
      <c r="E13769" t="s">
        <v>1015</v>
      </c>
      <c r="F13769" s="86">
        <v>4737965.7093003998</v>
      </c>
    </row>
    <row r="13770" spans="1:6">
      <c r="A13770">
        <v>2049</v>
      </c>
      <c r="B13770" t="s">
        <v>1070</v>
      </c>
      <c r="C13770" t="s">
        <v>1013</v>
      </c>
      <c r="D13770" t="s">
        <v>1017</v>
      </c>
      <c r="E13770" t="s">
        <v>1015</v>
      </c>
      <c r="F13770" s="86">
        <v>4707760.9885882298</v>
      </c>
    </row>
    <row r="13771" spans="1:6">
      <c r="A13771">
        <v>2050</v>
      </c>
      <c r="B13771" t="s">
        <v>1070</v>
      </c>
      <c r="C13771" t="s">
        <v>1013</v>
      </c>
      <c r="D13771" t="s">
        <v>1017</v>
      </c>
      <c r="E13771" t="s">
        <v>1015</v>
      </c>
      <c r="F13771" s="86">
        <v>4677274.3058274398</v>
      </c>
    </row>
    <row r="13772" spans="1:6">
      <c r="A13772">
        <v>2017</v>
      </c>
      <c r="B13772" t="s">
        <v>1071</v>
      </c>
      <c r="C13772" t="s">
        <v>1013</v>
      </c>
      <c r="D13772" t="s">
        <v>1017</v>
      </c>
      <c r="E13772" t="s">
        <v>1015</v>
      </c>
      <c r="F13772" s="86">
        <v>723018.78521716595</v>
      </c>
    </row>
    <row r="13773" spans="1:6">
      <c r="A13773">
        <v>2018</v>
      </c>
      <c r="B13773" t="s">
        <v>1071</v>
      </c>
      <c r="C13773" t="s">
        <v>1013</v>
      </c>
      <c r="D13773" t="s">
        <v>1017</v>
      </c>
      <c r="E13773" t="s">
        <v>1015</v>
      </c>
      <c r="F13773" s="86">
        <v>727452.53815030004</v>
      </c>
    </row>
    <row r="13774" spans="1:6">
      <c r="A13774">
        <v>2019</v>
      </c>
      <c r="B13774" t="s">
        <v>1071</v>
      </c>
      <c r="C13774" t="s">
        <v>1013</v>
      </c>
      <c r="D13774" t="s">
        <v>1017</v>
      </c>
      <c r="E13774" t="s">
        <v>1015</v>
      </c>
      <c r="F13774" s="86">
        <v>731037.27012078301</v>
      </c>
    </row>
    <row r="13775" spans="1:6">
      <c r="A13775">
        <v>2020</v>
      </c>
      <c r="B13775" t="s">
        <v>1071</v>
      </c>
      <c r="C13775" t="s">
        <v>1013</v>
      </c>
      <c r="D13775" t="s">
        <v>1017</v>
      </c>
      <c r="E13775" t="s">
        <v>1015</v>
      </c>
      <c r="F13775" s="86">
        <v>734909.91075268504</v>
      </c>
    </row>
    <row r="13776" spans="1:6">
      <c r="A13776">
        <v>2021</v>
      </c>
      <c r="B13776" t="s">
        <v>1071</v>
      </c>
      <c r="C13776" t="s">
        <v>1013</v>
      </c>
      <c r="D13776" t="s">
        <v>1017</v>
      </c>
      <c r="E13776" t="s">
        <v>1015</v>
      </c>
      <c r="F13776" s="86">
        <v>738459.76770987699</v>
      </c>
    </row>
    <row r="13777" spans="1:6">
      <c r="A13777">
        <v>2022</v>
      </c>
      <c r="B13777" t="s">
        <v>1071</v>
      </c>
      <c r="C13777" t="s">
        <v>1013</v>
      </c>
      <c r="D13777" t="s">
        <v>1017</v>
      </c>
      <c r="E13777" t="s">
        <v>1015</v>
      </c>
      <c r="F13777" s="86">
        <v>741852.56701005902</v>
      </c>
    </row>
    <row r="13778" spans="1:6">
      <c r="A13778">
        <v>2023</v>
      </c>
      <c r="B13778" t="s">
        <v>1071</v>
      </c>
      <c r="C13778" t="s">
        <v>1013</v>
      </c>
      <c r="D13778" t="s">
        <v>1017</v>
      </c>
      <c r="E13778" t="s">
        <v>1015</v>
      </c>
      <c r="F13778" s="86">
        <v>744924.09051178698</v>
      </c>
    </row>
    <row r="13779" spans="1:6">
      <c r="A13779">
        <v>2024</v>
      </c>
      <c r="B13779" t="s">
        <v>1071</v>
      </c>
      <c r="C13779" t="s">
        <v>1013</v>
      </c>
      <c r="D13779" t="s">
        <v>1017</v>
      </c>
      <c r="E13779" t="s">
        <v>1015</v>
      </c>
      <c r="F13779" s="86">
        <v>747563.22302102402</v>
      </c>
    </row>
    <row r="13780" spans="1:6">
      <c r="A13780">
        <v>2025</v>
      </c>
      <c r="B13780" t="s">
        <v>1071</v>
      </c>
      <c r="C13780" t="s">
        <v>1013</v>
      </c>
      <c r="D13780" t="s">
        <v>1017</v>
      </c>
      <c r="E13780" t="s">
        <v>1015</v>
      </c>
      <c r="F13780" s="86">
        <v>750015.28030927503</v>
      </c>
    </row>
    <row r="13781" spans="1:6">
      <c r="A13781">
        <v>2026</v>
      </c>
      <c r="B13781" t="s">
        <v>1071</v>
      </c>
      <c r="C13781" t="s">
        <v>1013</v>
      </c>
      <c r="D13781" t="s">
        <v>1017</v>
      </c>
      <c r="E13781" t="s">
        <v>1015</v>
      </c>
      <c r="F13781" s="86">
        <v>752285.49923489499</v>
      </c>
    </row>
    <row r="13782" spans="1:6">
      <c r="A13782">
        <v>2027</v>
      </c>
      <c r="B13782" t="s">
        <v>1071</v>
      </c>
      <c r="C13782" t="s">
        <v>1013</v>
      </c>
      <c r="D13782" t="s">
        <v>1017</v>
      </c>
      <c r="E13782" t="s">
        <v>1015</v>
      </c>
      <c r="F13782" s="86">
        <v>754503.58843336604</v>
      </c>
    </row>
    <row r="13783" spans="1:6">
      <c r="A13783">
        <v>2028</v>
      </c>
      <c r="B13783" t="s">
        <v>1071</v>
      </c>
      <c r="C13783" t="s">
        <v>1013</v>
      </c>
      <c r="D13783" t="s">
        <v>1017</v>
      </c>
      <c r="E13783" t="s">
        <v>1015</v>
      </c>
      <c r="F13783" s="86">
        <v>756869.615947549</v>
      </c>
    </row>
    <row r="13784" spans="1:6">
      <c r="A13784">
        <v>2029</v>
      </c>
      <c r="B13784" t="s">
        <v>1071</v>
      </c>
      <c r="C13784" t="s">
        <v>1013</v>
      </c>
      <c r="D13784" t="s">
        <v>1017</v>
      </c>
      <c r="E13784" t="s">
        <v>1015</v>
      </c>
      <c r="F13784" s="86">
        <v>759181.695700838</v>
      </c>
    </row>
    <row r="13785" spans="1:6">
      <c r="A13785">
        <v>2030</v>
      </c>
      <c r="B13785" t="s">
        <v>1071</v>
      </c>
      <c r="C13785" t="s">
        <v>1013</v>
      </c>
      <c r="D13785" t="s">
        <v>1017</v>
      </c>
      <c r="E13785" t="s">
        <v>1015</v>
      </c>
      <c r="F13785" s="86">
        <v>761389.17565213901</v>
      </c>
    </row>
    <row r="13786" spans="1:6">
      <c r="A13786">
        <v>2031</v>
      </c>
      <c r="B13786" t="s">
        <v>1071</v>
      </c>
      <c r="C13786" t="s">
        <v>1013</v>
      </c>
      <c r="D13786" t="s">
        <v>1017</v>
      </c>
      <c r="E13786" t="s">
        <v>1015</v>
      </c>
      <c r="F13786" s="86">
        <v>763597.93888395198</v>
      </c>
    </row>
    <row r="13787" spans="1:6">
      <c r="A13787">
        <v>2032</v>
      </c>
      <c r="B13787" t="s">
        <v>1071</v>
      </c>
      <c r="C13787" t="s">
        <v>1013</v>
      </c>
      <c r="D13787" t="s">
        <v>1017</v>
      </c>
      <c r="E13787" t="s">
        <v>1015</v>
      </c>
      <c r="F13787" s="86">
        <v>765532.14693618903</v>
      </c>
    </row>
    <row r="13788" spans="1:6">
      <c r="A13788">
        <v>2033</v>
      </c>
      <c r="B13788" t="s">
        <v>1071</v>
      </c>
      <c r="C13788" t="s">
        <v>1013</v>
      </c>
      <c r="D13788" t="s">
        <v>1017</v>
      </c>
      <c r="E13788" t="s">
        <v>1015</v>
      </c>
      <c r="F13788" s="86">
        <v>767306.21272962401</v>
      </c>
    </row>
    <row r="13789" spans="1:6">
      <c r="A13789">
        <v>2034</v>
      </c>
      <c r="B13789" t="s">
        <v>1071</v>
      </c>
      <c r="C13789" t="s">
        <v>1013</v>
      </c>
      <c r="D13789" t="s">
        <v>1017</v>
      </c>
      <c r="E13789" t="s">
        <v>1015</v>
      </c>
      <c r="F13789" s="86">
        <v>768821.55496943404</v>
      </c>
    </row>
    <row r="13790" spans="1:6">
      <c r="A13790">
        <v>2035</v>
      </c>
      <c r="B13790" t="s">
        <v>1071</v>
      </c>
      <c r="C13790" t="s">
        <v>1013</v>
      </c>
      <c r="D13790" t="s">
        <v>1017</v>
      </c>
      <c r="E13790" t="s">
        <v>1015</v>
      </c>
      <c r="F13790" s="86">
        <v>770212.82895957294</v>
      </c>
    </row>
    <row r="13791" spans="1:6">
      <c r="A13791">
        <v>2036</v>
      </c>
      <c r="B13791" t="s">
        <v>1071</v>
      </c>
      <c r="C13791" t="s">
        <v>1013</v>
      </c>
      <c r="D13791" t="s">
        <v>1017</v>
      </c>
      <c r="E13791" t="s">
        <v>1015</v>
      </c>
      <c r="F13791" s="86">
        <v>771209.17233847303</v>
      </c>
    </row>
    <row r="13792" spans="1:6">
      <c r="A13792">
        <v>2037</v>
      </c>
      <c r="B13792" t="s">
        <v>1071</v>
      </c>
      <c r="C13792" t="s">
        <v>1013</v>
      </c>
      <c r="D13792" t="s">
        <v>1017</v>
      </c>
      <c r="E13792" t="s">
        <v>1015</v>
      </c>
      <c r="F13792" s="86">
        <v>771977.77065779699</v>
      </c>
    </row>
    <row r="13793" spans="1:6">
      <c r="A13793">
        <v>2038</v>
      </c>
      <c r="B13793" t="s">
        <v>1071</v>
      </c>
      <c r="C13793" t="s">
        <v>1013</v>
      </c>
      <c r="D13793" t="s">
        <v>1017</v>
      </c>
      <c r="E13793" t="s">
        <v>1015</v>
      </c>
      <c r="F13793" s="86">
        <v>772797.16189607698</v>
      </c>
    </row>
    <row r="13794" spans="1:6">
      <c r="A13794">
        <v>2039</v>
      </c>
      <c r="B13794" t="s">
        <v>1071</v>
      </c>
      <c r="C13794" t="s">
        <v>1013</v>
      </c>
      <c r="D13794" t="s">
        <v>1017</v>
      </c>
      <c r="E13794" t="s">
        <v>1015</v>
      </c>
      <c r="F13794" s="86">
        <v>773526.08349143702</v>
      </c>
    </row>
    <row r="13795" spans="1:6">
      <c r="A13795">
        <v>2040</v>
      </c>
      <c r="B13795" t="s">
        <v>1071</v>
      </c>
      <c r="C13795" t="s">
        <v>1013</v>
      </c>
      <c r="D13795" t="s">
        <v>1017</v>
      </c>
      <c r="E13795" t="s">
        <v>1015</v>
      </c>
      <c r="F13795" s="86">
        <v>774327.93420009397</v>
      </c>
    </row>
    <row r="13796" spans="1:6">
      <c r="A13796">
        <v>2041</v>
      </c>
      <c r="B13796" t="s">
        <v>1071</v>
      </c>
      <c r="C13796" t="s">
        <v>1013</v>
      </c>
      <c r="D13796" t="s">
        <v>1017</v>
      </c>
      <c r="E13796" t="s">
        <v>1015</v>
      </c>
      <c r="F13796" s="86">
        <v>775053.713485674</v>
      </c>
    </row>
    <row r="13797" spans="1:6">
      <c r="A13797">
        <v>2042</v>
      </c>
      <c r="B13797" t="s">
        <v>1071</v>
      </c>
      <c r="C13797" t="s">
        <v>1013</v>
      </c>
      <c r="D13797" t="s">
        <v>1017</v>
      </c>
      <c r="E13797" t="s">
        <v>1015</v>
      </c>
      <c r="F13797" s="86">
        <v>775816.26834454504</v>
      </c>
    </row>
    <row r="13798" spans="1:6">
      <c r="A13798">
        <v>2043</v>
      </c>
      <c r="B13798" t="s">
        <v>1071</v>
      </c>
      <c r="C13798" t="s">
        <v>1013</v>
      </c>
      <c r="D13798" t="s">
        <v>1017</v>
      </c>
      <c r="E13798" t="s">
        <v>1015</v>
      </c>
      <c r="F13798" s="86">
        <v>776572.35290390404</v>
      </c>
    </row>
    <row r="13799" spans="1:6">
      <c r="A13799">
        <v>2044</v>
      </c>
      <c r="B13799" t="s">
        <v>1071</v>
      </c>
      <c r="C13799" t="s">
        <v>1013</v>
      </c>
      <c r="D13799" t="s">
        <v>1017</v>
      </c>
      <c r="E13799" t="s">
        <v>1015</v>
      </c>
      <c r="F13799" s="86">
        <v>777534.41180827096</v>
      </c>
    </row>
    <row r="13800" spans="1:6">
      <c r="A13800">
        <v>2045</v>
      </c>
      <c r="B13800" t="s">
        <v>1071</v>
      </c>
      <c r="C13800" t="s">
        <v>1013</v>
      </c>
      <c r="D13800" t="s">
        <v>1017</v>
      </c>
      <c r="E13800" t="s">
        <v>1015</v>
      </c>
      <c r="F13800" s="86">
        <v>778405.30156755203</v>
      </c>
    </row>
    <row r="13801" spans="1:6">
      <c r="A13801">
        <v>2046</v>
      </c>
      <c r="B13801" t="s">
        <v>1071</v>
      </c>
      <c r="C13801" t="s">
        <v>1013</v>
      </c>
      <c r="D13801" t="s">
        <v>1017</v>
      </c>
      <c r="E13801" t="s">
        <v>1015</v>
      </c>
      <c r="F13801" s="86">
        <v>779384.08857187303</v>
      </c>
    </row>
    <row r="13802" spans="1:6">
      <c r="A13802">
        <v>2047</v>
      </c>
      <c r="B13802" t="s">
        <v>1071</v>
      </c>
      <c r="C13802" t="s">
        <v>1013</v>
      </c>
      <c r="D13802" t="s">
        <v>1017</v>
      </c>
      <c r="E13802" t="s">
        <v>1015</v>
      </c>
      <c r="F13802" s="86">
        <v>780261.46296017896</v>
      </c>
    </row>
    <row r="13803" spans="1:6">
      <c r="A13803">
        <v>2048</v>
      </c>
      <c r="B13803" t="s">
        <v>1071</v>
      </c>
      <c r="C13803" t="s">
        <v>1013</v>
      </c>
      <c r="D13803" t="s">
        <v>1017</v>
      </c>
      <c r="E13803" t="s">
        <v>1015</v>
      </c>
      <c r="F13803" s="86">
        <v>781076.89509063901</v>
      </c>
    </row>
    <row r="13804" spans="1:6">
      <c r="A13804">
        <v>2049</v>
      </c>
      <c r="B13804" t="s">
        <v>1071</v>
      </c>
      <c r="C13804" t="s">
        <v>1013</v>
      </c>
      <c r="D13804" t="s">
        <v>1017</v>
      </c>
      <c r="E13804" t="s">
        <v>1015</v>
      </c>
      <c r="F13804" s="86">
        <v>781872.64294499997</v>
      </c>
    </row>
    <row r="13805" spans="1:6">
      <c r="A13805">
        <v>2050</v>
      </c>
      <c r="B13805" t="s">
        <v>1071</v>
      </c>
      <c r="C13805" t="s">
        <v>1013</v>
      </c>
      <c r="D13805" t="s">
        <v>1017</v>
      </c>
      <c r="E13805" t="s">
        <v>1015</v>
      </c>
      <c r="F13805" s="86">
        <v>782604.605906985</v>
      </c>
    </row>
    <row r="13806" spans="1:6">
      <c r="A13806">
        <v>2017</v>
      </c>
      <c r="B13806" t="s">
        <v>1072</v>
      </c>
      <c r="C13806" t="s">
        <v>1013</v>
      </c>
      <c r="D13806" t="s">
        <v>1017</v>
      </c>
      <c r="E13806" t="s">
        <v>1015</v>
      </c>
      <c r="F13806" s="86">
        <v>2672177.95676674</v>
      </c>
    </row>
    <row r="13807" spans="1:6">
      <c r="A13807">
        <v>2018</v>
      </c>
      <c r="B13807" t="s">
        <v>1072</v>
      </c>
      <c r="C13807" t="s">
        <v>1013</v>
      </c>
      <c r="D13807" t="s">
        <v>1017</v>
      </c>
      <c r="E13807" t="s">
        <v>1015</v>
      </c>
      <c r="F13807" s="86">
        <v>2700426.9931637598</v>
      </c>
    </row>
    <row r="13808" spans="1:6">
      <c r="A13808">
        <v>2019</v>
      </c>
      <c r="B13808" t="s">
        <v>1072</v>
      </c>
      <c r="C13808" t="s">
        <v>1013</v>
      </c>
      <c r="D13808" t="s">
        <v>1017</v>
      </c>
      <c r="E13808" t="s">
        <v>1015</v>
      </c>
      <c r="F13808" s="86">
        <v>2725460.0223252201</v>
      </c>
    </row>
    <row r="13809" spans="1:6">
      <c r="A13809">
        <v>2020</v>
      </c>
      <c r="B13809" t="s">
        <v>1072</v>
      </c>
      <c r="C13809" t="s">
        <v>1013</v>
      </c>
      <c r="D13809" t="s">
        <v>1017</v>
      </c>
      <c r="E13809" t="s">
        <v>1015</v>
      </c>
      <c r="F13809" s="86">
        <v>2750932.9013301302</v>
      </c>
    </row>
    <row r="13810" spans="1:6">
      <c r="A13810">
        <v>2021</v>
      </c>
      <c r="B13810" t="s">
        <v>1072</v>
      </c>
      <c r="C13810" t="s">
        <v>1013</v>
      </c>
      <c r="D13810" t="s">
        <v>1017</v>
      </c>
      <c r="E13810" t="s">
        <v>1015</v>
      </c>
      <c r="F13810" s="86">
        <v>2774777.1453562099</v>
      </c>
    </row>
    <row r="13811" spans="1:6">
      <c r="A13811">
        <v>2022</v>
      </c>
      <c r="B13811" t="s">
        <v>1072</v>
      </c>
      <c r="C13811" t="s">
        <v>1013</v>
      </c>
      <c r="D13811" t="s">
        <v>1017</v>
      </c>
      <c r="E13811" t="s">
        <v>1015</v>
      </c>
      <c r="F13811" s="86">
        <v>2797316.3031793502</v>
      </c>
    </row>
    <row r="13812" spans="1:6">
      <c r="A13812">
        <v>2023</v>
      </c>
      <c r="B13812" t="s">
        <v>1072</v>
      </c>
      <c r="C13812" t="s">
        <v>1013</v>
      </c>
      <c r="D13812" t="s">
        <v>1017</v>
      </c>
      <c r="E13812" t="s">
        <v>1015</v>
      </c>
      <c r="F13812" s="86">
        <v>2818256.3735714001</v>
      </c>
    </row>
    <row r="13813" spans="1:6">
      <c r="A13813">
        <v>2024</v>
      </c>
      <c r="B13813" t="s">
        <v>1072</v>
      </c>
      <c r="C13813" t="s">
        <v>1013</v>
      </c>
      <c r="D13813" t="s">
        <v>1017</v>
      </c>
      <c r="E13813" t="s">
        <v>1015</v>
      </c>
      <c r="F13813" s="86">
        <v>2837617.0026684301</v>
      </c>
    </row>
    <row r="13814" spans="1:6">
      <c r="A13814">
        <v>2025</v>
      </c>
      <c r="B13814" t="s">
        <v>1072</v>
      </c>
      <c r="C13814" t="s">
        <v>1013</v>
      </c>
      <c r="D13814" t="s">
        <v>1017</v>
      </c>
      <c r="E13814" t="s">
        <v>1015</v>
      </c>
      <c r="F13814" s="86">
        <v>2855660.9882953502</v>
      </c>
    </row>
    <row r="13815" spans="1:6">
      <c r="A13815">
        <v>2026</v>
      </c>
      <c r="B13815" t="s">
        <v>1072</v>
      </c>
      <c r="C13815" t="s">
        <v>1013</v>
      </c>
      <c r="D13815" t="s">
        <v>1017</v>
      </c>
      <c r="E13815" t="s">
        <v>1015</v>
      </c>
      <c r="F13815" s="86">
        <v>2872776.1039858898</v>
      </c>
    </row>
    <row r="13816" spans="1:6">
      <c r="A13816">
        <v>2027</v>
      </c>
      <c r="B13816" t="s">
        <v>1072</v>
      </c>
      <c r="C13816" t="s">
        <v>1013</v>
      </c>
      <c r="D13816" t="s">
        <v>1017</v>
      </c>
      <c r="E13816" t="s">
        <v>1015</v>
      </c>
      <c r="F13816" s="86">
        <v>2889161.2233090401</v>
      </c>
    </row>
    <row r="13817" spans="1:6">
      <c r="A13817">
        <v>2028</v>
      </c>
      <c r="B13817" t="s">
        <v>1072</v>
      </c>
      <c r="C13817" t="s">
        <v>1013</v>
      </c>
      <c r="D13817" t="s">
        <v>1017</v>
      </c>
      <c r="E13817" t="s">
        <v>1015</v>
      </c>
      <c r="F13817" s="86">
        <v>2904950.2463075798</v>
      </c>
    </row>
    <row r="13818" spans="1:6">
      <c r="A13818">
        <v>2029</v>
      </c>
      <c r="B13818" t="s">
        <v>1072</v>
      </c>
      <c r="C13818" t="s">
        <v>1013</v>
      </c>
      <c r="D13818" t="s">
        <v>1017</v>
      </c>
      <c r="E13818" t="s">
        <v>1015</v>
      </c>
      <c r="F13818" s="86">
        <v>2919200.4208313101</v>
      </c>
    </row>
    <row r="13819" spans="1:6">
      <c r="A13819">
        <v>2030</v>
      </c>
      <c r="B13819" t="s">
        <v>1072</v>
      </c>
      <c r="C13819" t="s">
        <v>1013</v>
      </c>
      <c r="D13819" t="s">
        <v>1017</v>
      </c>
      <c r="E13819" t="s">
        <v>1015</v>
      </c>
      <c r="F13819" s="86">
        <v>2931444.4248014698</v>
      </c>
    </row>
    <row r="13820" spans="1:6">
      <c r="A13820">
        <v>2031</v>
      </c>
      <c r="B13820" t="s">
        <v>1072</v>
      </c>
      <c r="C13820" t="s">
        <v>1013</v>
      </c>
      <c r="D13820" t="s">
        <v>1017</v>
      </c>
      <c r="E13820" t="s">
        <v>1015</v>
      </c>
      <c r="F13820" s="86">
        <v>2941308.0107752499</v>
      </c>
    </row>
    <row r="13821" spans="1:6">
      <c r="A13821">
        <v>2032</v>
      </c>
      <c r="B13821" t="s">
        <v>1072</v>
      </c>
      <c r="C13821" t="s">
        <v>1013</v>
      </c>
      <c r="D13821" t="s">
        <v>1017</v>
      </c>
      <c r="E13821" t="s">
        <v>1015</v>
      </c>
      <c r="F13821" s="86">
        <v>2948126.51726628</v>
      </c>
    </row>
    <row r="13822" spans="1:6">
      <c r="A13822">
        <v>2033</v>
      </c>
      <c r="B13822" t="s">
        <v>1072</v>
      </c>
      <c r="C13822" t="s">
        <v>1013</v>
      </c>
      <c r="D13822" t="s">
        <v>1017</v>
      </c>
      <c r="E13822" t="s">
        <v>1015</v>
      </c>
      <c r="F13822" s="86">
        <v>2951929.5572836301</v>
      </c>
    </row>
    <row r="13823" spans="1:6">
      <c r="A13823">
        <v>2034</v>
      </c>
      <c r="B13823" t="s">
        <v>1072</v>
      </c>
      <c r="C13823" t="s">
        <v>1013</v>
      </c>
      <c r="D13823" t="s">
        <v>1017</v>
      </c>
      <c r="E13823" t="s">
        <v>1015</v>
      </c>
      <c r="F13823" s="86">
        <v>2952203.8824584298</v>
      </c>
    </row>
    <row r="13824" spans="1:6">
      <c r="A13824">
        <v>2035</v>
      </c>
      <c r="B13824" t="s">
        <v>1072</v>
      </c>
      <c r="C13824" t="s">
        <v>1013</v>
      </c>
      <c r="D13824" t="s">
        <v>1017</v>
      </c>
      <c r="E13824" t="s">
        <v>1015</v>
      </c>
      <c r="F13824" s="86">
        <v>2949190.3725841702</v>
      </c>
    </row>
    <row r="13825" spans="1:6">
      <c r="A13825">
        <v>2036</v>
      </c>
      <c r="B13825" t="s">
        <v>1072</v>
      </c>
      <c r="C13825" t="s">
        <v>1013</v>
      </c>
      <c r="D13825" t="s">
        <v>1017</v>
      </c>
      <c r="E13825" t="s">
        <v>1015</v>
      </c>
      <c r="F13825" s="86">
        <v>2943264.31832548</v>
      </c>
    </row>
    <row r="13826" spans="1:6">
      <c r="A13826">
        <v>2037</v>
      </c>
      <c r="B13826" t="s">
        <v>1072</v>
      </c>
      <c r="C13826" t="s">
        <v>1013</v>
      </c>
      <c r="D13826" t="s">
        <v>1017</v>
      </c>
      <c r="E13826" t="s">
        <v>1015</v>
      </c>
      <c r="F13826" s="86">
        <v>2934988.17286772</v>
      </c>
    </row>
    <row r="13827" spans="1:6">
      <c r="A13827">
        <v>2038</v>
      </c>
      <c r="B13827" t="s">
        <v>1072</v>
      </c>
      <c r="C13827" t="s">
        <v>1013</v>
      </c>
      <c r="D13827" t="s">
        <v>1017</v>
      </c>
      <c r="E13827" t="s">
        <v>1015</v>
      </c>
      <c r="F13827" s="86">
        <v>2925430.1759583899</v>
      </c>
    </row>
    <row r="13828" spans="1:6">
      <c r="A13828">
        <v>2039</v>
      </c>
      <c r="B13828" t="s">
        <v>1072</v>
      </c>
      <c r="C13828" t="s">
        <v>1013</v>
      </c>
      <c r="D13828" t="s">
        <v>1017</v>
      </c>
      <c r="E13828" t="s">
        <v>1015</v>
      </c>
      <c r="F13828" s="86">
        <v>2914973.1805100902</v>
      </c>
    </row>
    <row r="13829" spans="1:6">
      <c r="A13829">
        <v>2040</v>
      </c>
      <c r="B13829" t="s">
        <v>1072</v>
      </c>
      <c r="C13829" t="s">
        <v>1013</v>
      </c>
      <c r="D13829" t="s">
        <v>1017</v>
      </c>
      <c r="E13829" t="s">
        <v>1015</v>
      </c>
      <c r="F13829" s="86">
        <v>2904066.4871117398</v>
      </c>
    </row>
    <row r="13830" spans="1:6">
      <c r="A13830">
        <v>2041</v>
      </c>
      <c r="B13830" t="s">
        <v>1072</v>
      </c>
      <c r="C13830" t="s">
        <v>1013</v>
      </c>
      <c r="D13830" t="s">
        <v>1017</v>
      </c>
      <c r="E13830" t="s">
        <v>1015</v>
      </c>
      <c r="F13830" s="86">
        <v>2893367.1574883698</v>
      </c>
    </row>
    <row r="13831" spans="1:6">
      <c r="A13831">
        <v>2042</v>
      </c>
      <c r="B13831" t="s">
        <v>1072</v>
      </c>
      <c r="C13831" t="s">
        <v>1013</v>
      </c>
      <c r="D13831" t="s">
        <v>1017</v>
      </c>
      <c r="E13831" t="s">
        <v>1015</v>
      </c>
      <c r="F13831" s="86">
        <v>2883257.2095801402</v>
      </c>
    </row>
    <row r="13832" spans="1:6">
      <c r="A13832">
        <v>2043</v>
      </c>
      <c r="B13832" t="s">
        <v>1072</v>
      </c>
      <c r="C13832" t="s">
        <v>1013</v>
      </c>
      <c r="D13832" t="s">
        <v>1017</v>
      </c>
      <c r="E13832" t="s">
        <v>1015</v>
      </c>
      <c r="F13832" s="86">
        <v>2873962.51023112</v>
      </c>
    </row>
    <row r="13833" spans="1:6">
      <c r="A13833">
        <v>2044</v>
      </c>
      <c r="B13833" t="s">
        <v>1072</v>
      </c>
      <c r="C13833" t="s">
        <v>1013</v>
      </c>
      <c r="D13833" t="s">
        <v>1017</v>
      </c>
      <c r="E13833" t="s">
        <v>1015</v>
      </c>
      <c r="F13833" s="86">
        <v>2865534.6202281802</v>
      </c>
    </row>
    <row r="13834" spans="1:6">
      <c r="A13834">
        <v>2045</v>
      </c>
      <c r="B13834" t="s">
        <v>1072</v>
      </c>
      <c r="C13834" t="s">
        <v>1013</v>
      </c>
      <c r="D13834" t="s">
        <v>1017</v>
      </c>
      <c r="E13834" t="s">
        <v>1015</v>
      </c>
      <c r="F13834" s="86">
        <v>2857889.5104879299</v>
      </c>
    </row>
    <row r="13835" spans="1:6">
      <c r="A13835">
        <v>2046</v>
      </c>
      <c r="B13835" t="s">
        <v>1072</v>
      </c>
      <c r="C13835" t="s">
        <v>1013</v>
      </c>
      <c r="D13835" t="s">
        <v>1017</v>
      </c>
      <c r="E13835" t="s">
        <v>1015</v>
      </c>
      <c r="F13835" s="86">
        <v>2851198.0863810801</v>
      </c>
    </row>
    <row r="13836" spans="1:6">
      <c r="A13836">
        <v>2047</v>
      </c>
      <c r="B13836" t="s">
        <v>1072</v>
      </c>
      <c r="C13836" t="s">
        <v>1013</v>
      </c>
      <c r="D13836" t="s">
        <v>1017</v>
      </c>
      <c r="E13836" t="s">
        <v>1015</v>
      </c>
      <c r="F13836" s="86">
        <v>2844903.0477430099</v>
      </c>
    </row>
    <row r="13837" spans="1:6">
      <c r="A13837">
        <v>2048</v>
      </c>
      <c r="B13837" t="s">
        <v>1072</v>
      </c>
      <c r="C13837" t="s">
        <v>1013</v>
      </c>
      <c r="D13837" t="s">
        <v>1017</v>
      </c>
      <c r="E13837" t="s">
        <v>1015</v>
      </c>
      <c r="F13837" s="86">
        <v>2839162.6490094899</v>
      </c>
    </row>
    <row r="13838" spans="1:6">
      <c r="A13838">
        <v>2049</v>
      </c>
      <c r="B13838" t="s">
        <v>1072</v>
      </c>
      <c r="C13838" t="s">
        <v>1013</v>
      </c>
      <c r="D13838" t="s">
        <v>1017</v>
      </c>
      <c r="E13838" t="s">
        <v>1015</v>
      </c>
      <c r="F13838" s="86">
        <v>2833863.0975731402</v>
      </c>
    </row>
    <row r="13839" spans="1:6">
      <c r="A13839">
        <v>2050</v>
      </c>
      <c r="B13839" t="s">
        <v>1072</v>
      </c>
      <c r="C13839" t="s">
        <v>1013</v>
      </c>
      <c r="D13839" t="s">
        <v>1017</v>
      </c>
      <c r="E13839" t="s">
        <v>1015</v>
      </c>
      <c r="F13839" s="86">
        <v>2828953.50943493</v>
      </c>
    </row>
    <row r="13840" spans="1:6">
      <c r="A13840">
        <v>2017</v>
      </c>
      <c r="B13840" t="s">
        <v>1073</v>
      </c>
      <c r="C13840" t="s">
        <v>1013</v>
      </c>
      <c r="D13840" t="s">
        <v>1017</v>
      </c>
      <c r="E13840" t="s">
        <v>1015</v>
      </c>
      <c r="F13840" s="86">
        <v>295461.85188683198</v>
      </c>
    </row>
    <row r="13841" spans="1:6">
      <c r="A13841">
        <v>2018</v>
      </c>
      <c r="B13841" t="s">
        <v>1073</v>
      </c>
      <c r="C13841" t="s">
        <v>1013</v>
      </c>
      <c r="D13841" t="s">
        <v>1017</v>
      </c>
      <c r="E13841" t="s">
        <v>1015</v>
      </c>
      <c r="F13841" s="86">
        <v>299665.35847012303</v>
      </c>
    </row>
    <row r="13842" spans="1:6">
      <c r="A13842">
        <v>2019</v>
      </c>
      <c r="B13842" t="s">
        <v>1073</v>
      </c>
      <c r="C13842" t="s">
        <v>1013</v>
      </c>
      <c r="D13842" t="s">
        <v>1017</v>
      </c>
      <c r="E13842" t="s">
        <v>1015</v>
      </c>
      <c r="F13842" s="86">
        <v>303549.53362792701</v>
      </c>
    </row>
    <row r="13843" spans="1:6">
      <c r="A13843">
        <v>2020</v>
      </c>
      <c r="B13843" t="s">
        <v>1073</v>
      </c>
      <c r="C13843" t="s">
        <v>1013</v>
      </c>
      <c r="D13843" t="s">
        <v>1017</v>
      </c>
      <c r="E13843" t="s">
        <v>1015</v>
      </c>
      <c r="F13843" s="86">
        <v>307014.16154398298</v>
      </c>
    </row>
    <row r="13844" spans="1:6">
      <c r="A13844">
        <v>2021</v>
      </c>
      <c r="B13844" t="s">
        <v>1073</v>
      </c>
      <c r="C13844" t="s">
        <v>1013</v>
      </c>
      <c r="D13844" t="s">
        <v>1017</v>
      </c>
      <c r="E13844" t="s">
        <v>1015</v>
      </c>
      <c r="F13844" s="86">
        <v>310235.00541426998</v>
      </c>
    </row>
    <row r="13845" spans="1:6">
      <c r="A13845">
        <v>2022</v>
      </c>
      <c r="B13845" t="s">
        <v>1073</v>
      </c>
      <c r="C13845" t="s">
        <v>1013</v>
      </c>
      <c r="D13845" t="s">
        <v>1017</v>
      </c>
      <c r="E13845" t="s">
        <v>1015</v>
      </c>
      <c r="F13845" s="86">
        <v>313234.56375483301</v>
      </c>
    </row>
    <row r="13846" spans="1:6">
      <c r="A13846">
        <v>2023</v>
      </c>
      <c r="B13846" t="s">
        <v>1073</v>
      </c>
      <c r="C13846" t="s">
        <v>1013</v>
      </c>
      <c r="D13846" t="s">
        <v>1017</v>
      </c>
      <c r="E13846" t="s">
        <v>1015</v>
      </c>
      <c r="F13846" s="86">
        <v>315976.516447692</v>
      </c>
    </row>
    <row r="13847" spans="1:6">
      <c r="A13847">
        <v>2024</v>
      </c>
      <c r="B13847" t="s">
        <v>1073</v>
      </c>
      <c r="C13847" t="s">
        <v>1013</v>
      </c>
      <c r="D13847" t="s">
        <v>1017</v>
      </c>
      <c r="E13847" t="s">
        <v>1015</v>
      </c>
      <c r="F13847" s="86">
        <v>318522.29656544601</v>
      </c>
    </row>
    <row r="13848" spans="1:6">
      <c r="A13848">
        <v>2025</v>
      </c>
      <c r="B13848" t="s">
        <v>1073</v>
      </c>
      <c r="C13848" t="s">
        <v>1013</v>
      </c>
      <c r="D13848" t="s">
        <v>1017</v>
      </c>
      <c r="E13848" t="s">
        <v>1015</v>
      </c>
      <c r="F13848" s="86">
        <v>320857.119568825</v>
      </c>
    </row>
    <row r="13849" spans="1:6">
      <c r="A13849">
        <v>2026</v>
      </c>
      <c r="B13849" t="s">
        <v>1073</v>
      </c>
      <c r="C13849" t="s">
        <v>1013</v>
      </c>
      <c r="D13849" t="s">
        <v>1017</v>
      </c>
      <c r="E13849" t="s">
        <v>1015</v>
      </c>
      <c r="F13849" s="86">
        <v>323065.82676151098</v>
      </c>
    </row>
    <row r="13850" spans="1:6">
      <c r="A13850">
        <v>2027</v>
      </c>
      <c r="B13850" t="s">
        <v>1073</v>
      </c>
      <c r="C13850" t="s">
        <v>1013</v>
      </c>
      <c r="D13850" t="s">
        <v>1017</v>
      </c>
      <c r="E13850" t="s">
        <v>1015</v>
      </c>
      <c r="F13850" s="86">
        <v>325158.028991692</v>
      </c>
    </row>
    <row r="13851" spans="1:6">
      <c r="A13851">
        <v>2028</v>
      </c>
      <c r="B13851" t="s">
        <v>1073</v>
      </c>
      <c r="C13851" t="s">
        <v>1013</v>
      </c>
      <c r="D13851" t="s">
        <v>1017</v>
      </c>
      <c r="E13851" t="s">
        <v>1015</v>
      </c>
      <c r="F13851" s="86">
        <v>327143.43757633597</v>
      </c>
    </row>
    <row r="13852" spans="1:6">
      <c r="A13852">
        <v>2029</v>
      </c>
      <c r="B13852" t="s">
        <v>1073</v>
      </c>
      <c r="C13852" t="s">
        <v>1013</v>
      </c>
      <c r="D13852" t="s">
        <v>1017</v>
      </c>
      <c r="E13852" t="s">
        <v>1015</v>
      </c>
      <c r="F13852" s="86">
        <v>329042.57328337902</v>
      </c>
    </row>
    <row r="13853" spans="1:6">
      <c r="A13853">
        <v>2030</v>
      </c>
      <c r="B13853" t="s">
        <v>1073</v>
      </c>
      <c r="C13853" t="s">
        <v>1013</v>
      </c>
      <c r="D13853" t="s">
        <v>1017</v>
      </c>
      <c r="E13853" t="s">
        <v>1015</v>
      </c>
      <c r="F13853" s="86">
        <v>330728.90467197797</v>
      </c>
    </row>
    <row r="13854" spans="1:6">
      <c r="A13854">
        <v>2031</v>
      </c>
      <c r="B13854" t="s">
        <v>1073</v>
      </c>
      <c r="C13854" t="s">
        <v>1013</v>
      </c>
      <c r="D13854" t="s">
        <v>1017</v>
      </c>
      <c r="E13854" t="s">
        <v>1015</v>
      </c>
      <c r="F13854" s="86">
        <v>332224.81807800202</v>
      </c>
    </row>
    <row r="13855" spans="1:6">
      <c r="A13855">
        <v>2032</v>
      </c>
      <c r="B13855" t="s">
        <v>1073</v>
      </c>
      <c r="C13855" t="s">
        <v>1013</v>
      </c>
      <c r="D13855" t="s">
        <v>1017</v>
      </c>
      <c r="E13855" t="s">
        <v>1015</v>
      </c>
      <c r="F13855" s="86">
        <v>333446.981936923</v>
      </c>
    </row>
    <row r="13856" spans="1:6">
      <c r="A13856">
        <v>2033</v>
      </c>
      <c r="B13856" t="s">
        <v>1073</v>
      </c>
      <c r="C13856" t="s">
        <v>1013</v>
      </c>
      <c r="D13856" t="s">
        <v>1017</v>
      </c>
      <c r="E13856" t="s">
        <v>1015</v>
      </c>
      <c r="F13856" s="86">
        <v>334428.92141579901</v>
      </c>
    </row>
    <row r="13857" spans="1:6">
      <c r="A13857">
        <v>2034</v>
      </c>
      <c r="B13857" t="s">
        <v>1073</v>
      </c>
      <c r="C13857" t="s">
        <v>1013</v>
      </c>
      <c r="D13857" t="s">
        <v>1017</v>
      </c>
      <c r="E13857" t="s">
        <v>1015</v>
      </c>
      <c r="F13857" s="86">
        <v>335175.74361130199</v>
      </c>
    </row>
    <row r="13858" spans="1:6">
      <c r="A13858">
        <v>2035</v>
      </c>
      <c r="B13858" t="s">
        <v>1073</v>
      </c>
      <c r="C13858" t="s">
        <v>1013</v>
      </c>
      <c r="D13858" t="s">
        <v>1017</v>
      </c>
      <c r="E13858" t="s">
        <v>1015</v>
      </c>
      <c r="F13858" s="86">
        <v>335614.19723141298</v>
      </c>
    </row>
    <row r="13859" spans="1:6">
      <c r="A13859">
        <v>2036</v>
      </c>
      <c r="B13859" t="s">
        <v>1073</v>
      </c>
      <c r="C13859" t="s">
        <v>1013</v>
      </c>
      <c r="D13859" t="s">
        <v>1017</v>
      </c>
      <c r="E13859" t="s">
        <v>1015</v>
      </c>
      <c r="F13859" s="86">
        <v>335862.940145539</v>
      </c>
    </row>
    <row r="13860" spans="1:6">
      <c r="A13860">
        <v>2037</v>
      </c>
      <c r="B13860" t="s">
        <v>1073</v>
      </c>
      <c r="C13860" t="s">
        <v>1013</v>
      </c>
      <c r="D13860" t="s">
        <v>1017</v>
      </c>
      <c r="E13860" t="s">
        <v>1015</v>
      </c>
      <c r="F13860" s="86">
        <v>335897.88292536797</v>
      </c>
    </row>
    <row r="13861" spans="1:6">
      <c r="A13861">
        <v>2038</v>
      </c>
      <c r="B13861" t="s">
        <v>1073</v>
      </c>
      <c r="C13861" t="s">
        <v>1013</v>
      </c>
      <c r="D13861" t="s">
        <v>1017</v>
      </c>
      <c r="E13861" t="s">
        <v>1015</v>
      </c>
      <c r="F13861" s="86">
        <v>335822.41661885002</v>
      </c>
    </row>
    <row r="13862" spans="1:6">
      <c r="A13862">
        <v>2039</v>
      </c>
      <c r="B13862" t="s">
        <v>1073</v>
      </c>
      <c r="C13862" t="s">
        <v>1013</v>
      </c>
      <c r="D13862" t="s">
        <v>1017</v>
      </c>
      <c r="E13862" t="s">
        <v>1015</v>
      </c>
      <c r="F13862" s="86">
        <v>335609.99194464699</v>
      </c>
    </row>
    <row r="13863" spans="1:6">
      <c r="A13863">
        <v>2040</v>
      </c>
      <c r="B13863" t="s">
        <v>1073</v>
      </c>
      <c r="C13863" t="s">
        <v>1013</v>
      </c>
      <c r="D13863" t="s">
        <v>1017</v>
      </c>
      <c r="E13863" t="s">
        <v>1015</v>
      </c>
      <c r="F13863" s="86">
        <v>335360.19283390301</v>
      </c>
    </row>
    <row r="13864" spans="1:6">
      <c r="A13864">
        <v>2041</v>
      </c>
      <c r="B13864" t="s">
        <v>1073</v>
      </c>
      <c r="C13864" t="s">
        <v>1013</v>
      </c>
      <c r="D13864" t="s">
        <v>1017</v>
      </c>
      <c r="E13864" t="s">
        <v>1015</v>
      </c>
      <c r="F13864" s="86">
        <v>335144.401129228</v>
      </c>
    </row>
    <row r="13865" spans="1:6">
      <c r="A13865">
        <v>2042</v>
      </c>
      <c r="B13865" t="s">
        <v>1073</v>
      </c>
      <c r="C13865" t="s">
        <v>1013</v>
      </c>
      <c r="D13865" t="s">
        <v>1017</v>
      </c>
      <c r="E13865" t="s">
        <v>1015</v>
      </c>
      <c r="F13865" s="86">
        <v>335029.69147120701</v>
      </c>
    </row>
    <row r="13866" spans="1:6">
      <c r="A13866">
        <v>2043</v>
      </c>
      <c r="B13866" t="s">
        <v>1073</v>
      </c>
      <c r="C13866" t="s">
        <v>1013</v>
      </c>
      <c r="D13866" t="s">
        <v>1017</v>
      </c>
      <c r="E13866" t="s">
        <v>1015</v>
      </c>
      <c r="F13866" s="86">
        <v>334964.76850229502</v>
      </c>
    </row>
    <row r="13867" spans="1:6">
      <c r="A13867">
        <v>2044</v>
      </c>
      <c r="B13867" t="s">
        <v>1073</v>
      </c>
      <c r="C13867" t="s">
        <v>1013</v>
      </c>
      <c r="D13867" t="s">
        <v>1017</v>
      </c>
      <c r="E13867" t="s">
        <v>1015</v>
      </c>
      <c r="F13867" s="86">
        <v>335022.40492573899</v>
      </c>
    </row>
    <row r="13868" spans="1:6">
      <c r="A13868">
        <v>2045</v>
      </c>
      <c r="B13868" t="s">
        <v>1073</v>
      </c>
      <c r="C13868" t="s">
        <v>1013</v>
      </c>
      <c r="D13868" t="s">
        <v>1017</v>
      </c>
      <c r="E13868" t="s">
        <v>1015</v>
      </c>
      <c r="F13868" s="86">
        <v>335168.19452344801</v>
      </c>
    </row>
    <row r="13869" spans="1:6">
      <c r="A13869">
        <v>2046</v>
      </c>
      <c r="B13869" t="s">
        <v>1073</v>
      </c>
      <c r="C13869" t="s">
        <v>1013</v>
      </c>
      <c r="D13869" t="s">
        <v>1017</v>
      </c>
      <c r="E13869" t="s">
        <v>1015</v>
      </c>
      <c r="F13869" s="86">
        <v>335380.244029533</v>
      </c>
    </row>
    <row r="13870" spans="1:6">
      <c r="A13870">
        <v>2047</v>
      </c>
      <c r="B13870" t="s">
        <v>1073</v>
      </c>
      <c r="C13870" t="s">
        <v>1013</v>
      </c>
      <c r="D13870" t="s">
        <v>1017</v>
      </c>
      <c r="E13870" t="s">
        <v>1015</v>
      </c>
      <c r="F13870" s="86">
        <v>335674.56193548703</v>
      </c>
    </row>
    <row r="13871" spans="1:6">
      <c r="A13871">
        <v>2048</v>
      </c>
      <c r="B13871" t="s">
        <v>1073</v>
      </c>
      <c r="C13871" t="s">
        <v>1013</v>
      </c>
      <c r="D13871" t="s">
        <v>1017</v>
      </c>
      <c r="E13871" t="s">
        <v>1015</v>
      </c>
      <c r="F13871" s="86">
        <v>336009.82011160202</v>
      </c>
    </row>
    <row r="13872" spans="1:6">
      <c r="A13872">
        <v>2049</v>
      </c>
      <c r="B13872" t="s">
        <v>1073</v>
      </c>
      <c r="C13872" t="s">
        <v>1013</v>
      </c>
      <c r="D13872" t="s">
        <v>1017</v>
      </c>
      <c r="E13872" t="s">
        <v>1015</v>
      </c>
      <c r="F13872" s="86">
        <v>336448.216223747</v>
      </c>
    </row>
    <row r="13873" spans="1:6">
      <c r="A13873">
        <v>2050</v>
      </c>
      <c r="B13873" t="s">
        <v>1073</v>
      </c>
      <c r="C13873" t="s">
        <v>1013</v>
      </c>
      <c r="D13873" t="s">
        <v>1017</v>
      </c>
      <c r="E13873" t="s">
        <v>1015</v>
      </c>
      <c r="F13873" s="86">
        <v>336953.64485187299</v>
      </c>
    </row>
    <row r="13874" spans="1:6">
      <c r="A13874">
        <v>2017</v>
      </c>
      <c r="B13874" t="s">
        <v>1012</v>
      </c>
      <c r="C13874" t="s">
        <v>1013</v>
      </c>
      <c r="D13874" t="s">
        <v>972</v>
      </c>
      <c r="E13874" t="s">
        <v>1015</v>
      </c>
      <c r="F13874" s="86">
        <v>10458539.1756726</v>
      </c>
    </row>
    <row r="13875" spans="1:6">
      <c r="A13875">
        <v>2018</v>
      </c>
      <c r="B13875" t="s">
        <v>1012</v>
      </c>
      <c r="C13875" t="s">
        <v>1013</v>
      </c>
      <c r="D13875" t="s">
        <v>972</v>
      </c>
      <c r="E13875" t="s">
        <v>1015</v>
      </c>
      <c r="F13875" s="86">
        <v>10396886.5415638</v>
      </c>
    </row>
    <row r="13876" spans="1:6">
      <c r="A13876">
        <v>2019</v>
      </c>
      <c r="B13876" t="s">
        <v>1012</v>
      </c>
      <c r="C13876" t="s">
        <v>1013</v>
      </c>
      <c r="D13876" t="s">
        <v>972</v>
      </c>
      <c r="E13876" t="s">
        <v>1015</v>
      </c>
      <c r="F13876" s="86">
        <v>10330602.501727</v>
      </c>
    </row>
    <row r="13877" spans="1:6">
      <c r="A13877">
        <v>2020</v>
      </c>
      <c r="B13877" t="s">
        <v>1012</v>
      </c>
      <c r="C13877" t="s">
        <v>1013</v>
      </c>
      <c r="D13877" t="s">
        <v>972</v>
      </c>
      <c r="E13877" t="s">
        <v>1015</v>
      </c>
      <c r="F13877" s="86">
        <v>10271737.590976899</v>
      </c>
    </row>
    <row r="13878" spans="1:6">
      <c r="A13878">
        <v>2021</v>
      </c>
      <c r="B13878" t="s">
        <v>1012</v>
      </c>
      <c r="C13878" t="s">
        <v>1013</v>
      </c>
      <c r="D13878" t="s">
        <v>972</v>
      </c>
      <c r="E13878" t="s">
        <v>1015</v>
      </c>
      <c r="F13878" s="86">
        <v>10209246.5484116</v>
      </c>
    </row>
    <row r="13879" spans="1:6">
      <c r="A13879">
        <v>2022</v>
      </c>
      <c r="B13879" t="s">
        <v>1012</v>
      </c>
      <c r="C13879" t="s">
        <v>1013</v>
      </c>
      <c r="D13879" t="s">
        <v>972</v>
      </c>
      <c r="E13879" t="s">
        <v>1015</v>
      </c>
      <c r="F13879" s="86">
        <v>10146422.859192999</v>
      </c>
    </row>
    <row r="13880" spans="1:6">
      <c r="A13880">
        <v>2023</v>
      </c>
      <c r="B13880" t="s">
        <v>1012</v>
      </c>
      <c r="C13880" t="s">
        <v>1013</v>
      </c>
      <c r="D13880" t="s">
        <v>972</v>
      </c>
      <c r="E13880" t="s">
        <v>1015</v>
      </c>
      <c r="F13880" s="86">
        <v>10081739.105882799</v>
      </c>
    </row>
    <row r="13881" spans="1:6">
      <c r="A13881">
        <v>2024</v>
      </c>
      <c r="B13881" t="s">
        <v>1012</v>
      </c>
      <c r="C13881" t="s">
        <v>1013</v>
      </c>
      <c r="D13881" t="s">
        <v>972</v>
      </c>
      <c r="E13881" t="s">
        <v>1015</v>
      </c>
      <c r="F13881" s="86">
        <v>10013749.7387331</v>
      </c>
    </row>
    <row r="13882" spans="1:6">
      <c r="A13882">
        <v>2025</v>
      </c>
      <c r="B13882" t="s">
        <v>1012</v>
      </c>
      <c r="C13882" t="s">
        <v>1013</v>
      </c>
      <c r="D13882" t="s">
        <v>972</v>
      </c>
      <c r="E13882" t="s">
        <v>1015</v>
      </c>
      <c r="F13882" s="86">
        <v>9949773.2745462898</v>
      </c>
    </row>
    <row r="13883" spans="1:6">
      <c r="A13883">
        <v>2026</v>
      </c>
      <c r="B13883" t="s">
        <v>1012</v>
      </c>
      <c r="C13883" t="s">
        <v>1013</v>
      </c>
      <c r="D13883" t="s">
        <v>972</v>
      </c>
      <c r="E13883" t="s">
        <v>1015</v>
      </c>
      <c r="F13883" s="86">
        <v>9887666.4668617994</v>
      </c>
    </row>
    <row r="13884" spans="1:6">
      <c r="A13884">
        <v>2027</v>
      </c>
      <c r="B13884" t="s">
        <v>1012</v>
      </c>
      <c r="C13884" t="s">
        <v>1013</v>
      </c>
      <c r="D13884" t="s">
        <v>972</v>
      </c>
      <c r="E13884" t="s">
        <v>1015</v>
      </c>
      <c r="F13884" s="86">
        <v>9831045.9873275105</v>
      </c>
    </row>
    <row r="13885" spans="1:6">
      <c r="A13885">
        <v>2028</v>
      </c>
      <c r="B13885" t="s">
        <v>1012</v>
      </c>
      <c r="C13885" t="s">
        <v>1013</v>
      </c>
      <c r="D13885" t="s">
        <v>972</v>
      </c>
      <c r="E13885" t="s">
        <v>1015</v>
      </c>
      <c r="F13885" s="86">
        <v>9784510.0156161301</v>
      </c>
    </row>
    <row r="13886" spans="1:6">
      <c r="A13886">
        <v>2029</v>
      </c>
      <c r="B13886" t="s">
        <v>1012</v>
      </c>
      <c r="C13886" t="s">
        <v>1013</v>
      </c>
      <c r="D13886" t="s">
        <v>972</v>
      </c>
      <c r="E13886" t="s">
        <v>1015</v>
      </c>
      <c r="F13886" s="86">
        <v>9748001.1222441997</v>
      </c>
    </row>
    <row r="13887" spans="1:6">
      <c r="A13887">
        <v>2030</v>
      </c>
      <c r="B13887" t="s">
        <v>1012</v>
      </c>
      <c r="C13887" t="s">
        <v>1013</v>
      </c>
      <c r="D13887" t="s">
        <v>972</v>
      </c>
      <c r="E13887" t="s">
        <v>1015</v>
      </c>
      <c r="F13887" s="86">
        <v>9723124.9692379795</v>
      </c>
    </row>
    <row r="13888" spans="1:6">
      <c r="A13888">
        <v>2031</v>
      </c>
      <c r="B13888" t="s">
        <v>1012</v>
      </c>
      <c r="C13888" t="s">
        <v>1013</v>
      </c>
      <c r="D13888" t="s">
        <v>972</v>
      </c>
      <c r="E13888" t="s">
        <v>1015</v>
      </c>
      <c r="F13888" s="86">
        <v>9706757.7861491404</v>
      </c>
    </row>
    <row r="13889" spans="1:6">
      <c r="A13889">
        <v>2032</v>
      </c>
      <c r="B13889" t="s">
        <v>1012</v>
      </c>
      <c r="C13889" t="s">
        <v>1013</v>
      </c>
      <c r="D13889" t="s">
        <v>972</v>
      </c>
      <c r="E13889" t="s">
        <v>1015</v>
      </c>
      <c r="F13889" s="86">
        <v>9699858.4572168197</v>
      </c>
    </row>
    <row r="13890" spans="1:6">
      <c r="A13890">
        <v>2033</v>
      </c>
      <c r="B13890" t="s">
        <v>1012</v>
      </c>
      <c r="C13890" t="s">
        <v>1013</v>
      </c>
      <c r="D13890" t="s">
        <v>972</v>
      </c>
      <c r="E13890" t="s">
        <v>1015</v>
      </c>
      <c r="F13890" s="86">
        <v>9701555.5380274504</v>
      </c>
    </row>
    <row r="13891" spans="1:6">
      <c r="A13891">
        <v>2034</v>
      </c>
      <c r="B13891" t="s">
        <v>1012</v>
      </c>
      <c r="C13891" t="s">
        <v>1013</v>
      </c>
      <c r="D13891" t="s">
        <v>972</v>
      </c>
      <c r="E13891" t="s">
        <v>1015</v>
      </c>
      <c r="F13891" s="86">
        <v>9713127.8067962397</v>
      </c>
    </row>
    <row r="13892" spans="1:6">
      <c r="A13892">
        <v>2035</v>
      </c>
      <c r="B13892" t="s">
        <v>1012</v>
      </c>
      <c r="C13892" t="s">
        <v>1013</v>
      </c>
      <c r="D13892" t="s">
        <v>972</v>
      </c>
      <c r="E13892" t="s">
        <v>1015</v>
      </c>
      <c r="F13892" s="86">
        <v>9728053.36303626</v>
      </c>
    </row>
    <row r="13893" spans="1:6">
      <c r="A13893">
        <v>2036</v>
      </c>
      <c r="B13893" t="s">
        <v>1012</v>
      </c>
      <c r="C13893" t="s">
        <v>1013</v>
      </c>
      <c r="D13893" t="s">
        <v>972</v>
      </c>
      <c r="E13893" t="s">
        <v>1015</v>
      </c>
      <c r="F13893" s="86">
        <v>9746488.4239142407</v>
      </c>
    </row>
    <row r="13894" spans="1:6">
      <c r="A13894">
        <v>2037</v>
      </c>
      <c r="B13894" t="s">
        <v>1012</v>
      </c>
      <c r="C13894" t="s">
        <v>1013</v>
      </c>
      <c r="D13894" t="s">
        <v>972</v>
      </c>
      <c r="E13894" t="s">
        <v>1015</v>
      </c>
      <c r="F13894" s="86">
        <v>9768070.4313445203</v>
      </c>
    </row>
    <row r="13895" spans="1:6">
      <c r="A13895">
        <v>2038</v>
      </c>
      <c r="B13895" t="s">
        <v>1012</v>
      </c>
      <c r="C13895" t="s">
        <v>1013</v>
      </c>
      <c r="D13895" t="s">
        <v>972</v>
      </c>
      <c r="E13895" t="s">
        <v>1015</v>
      </c>
      <c r="F13895" s="86">
        <v>9790754.4243359696</v>
      </c>
    </row>
    <row r="13896" spans="1:6">
      <c r="A13896">
        <v>2039</v>
      </c>
      <c r="B13896" t="s">
        <v>1012</v>
      </c>
      <c r="C13896" t="s">
        <v>1013</v>
      </c>
      <c r="D13896" t="s">
        <v>972</v>
      </c>
      <c r="E13896" t="s">
        <v>1015</v>
      </c>
      <c r="F13896" s="86">
        <v>9812265.6604228597</v>
      </c>
    </row>
    <row r="13897" spans="1:6">
      <c r="A13897">
        <v>2040</v>
      </c>
      <c r="B13897" t="s">
        <v>1012</v>
      </c>
      <c r="C13897" t="s">
        <v>1013</v>
      </c>
      <c r="D13897" t="s">
        <v>972</v>
      </c>
      <c r="E13897" t="s">
        <v>1015</v>
      </c>
      <c r="F13897" s="86">
        <v>9830549.3297509998</v>
      </c>
    </row>
    <row r="13898" spans="1:6">
      <c r="A13898">
        <v>2041</v>
      </c>
      <c r="B13898" t="s">
        <v>1012</v>
      </c>
      <c r="C13898" t="s">
        <v>1013</v>
      </c>
      <c r="D13898" t="s">
        <v>972</v>
      </c>
      <c r="E13898" t="s">
        <v>1015</v>
      </c>
      <c r="F13898" s="86">
        <v>9848551.6429723091</v>
      </c>
    </row>
    <row r="13899" spans="1:6">
      <c r="A13899">
        <v>2042</v>
      </c>
      <c r="B13899" t="s">
        <v>1012</v>
      </c>
      <c r="C13899" t="s">
        <v>1013</v>
      </c>
      <c r="D13899" t="s">
        <v>972</v>
      </c>
      <c r="E13899" t="s">
        <v>1015</v>
      </c>
      <c r="F13899" s="86">
        <v>9863656.9413990192</v>
      </c>
    </row>
    <row r="13900" spans="1:6">
      <c r="A13900">
        <v>2043</v>
      </c>
      <c r="B13900" t="s">
        <v>1012</v>
      </c>
      <c r="C13900" t="s">
        <v>1013</v>
      </c>
      <c r="D13900" t="s">
        <v>972</v>
      </c>
      <c r="E13900" t="s">
        <v>1015</v>
      </c>
      <c r="F13900" s="86">
        <v>9877487.4148974102</v>
      </c>
    </row>
    <row r="13901" spans="1:6">
      <c r="A13901">
        <v>2044</v>
      </c>
      <c r="B13901" t="s">
        <v>1012</v>
      </c>
      <c r="C13901" t="s">
        <v>1013</v>
      </c>
      <c r="D13901" t="s">
        <v>972</v>
      </c>
      <c r="E13901" t="s">
        <v>1015</v>
      </c>
      <c r="F13901" s="86">
        <v>9887572.7357383594</v>
      </c>
    </row>
    <row r="13902" spans="1:6">
      <c r="A13902">
        <v>2045</v>
      </c>
      <c r="B13902" t="s">
        <v>1012</v>
      </c>
      <c r="C13902" t="s">
        <v>1013</v>
      </c>
      <c r="D13902" t="s">
        <v>972</v>
      </c>
      <c r="E13902" t="s">
        <v>1015</v>
      </c>
      <c r="F13902" s="86">
        <v>9893812.3686544709</v>
      </c>
    </row>
    <row r="13903" spans="1:6">
      <c r="A13903">
        <v>2046</v>
      </c>
      <c r="B13903" t="s">
        <v>1012</v>
      </c>
      <c r="C13903" t="s">
        <v>1013</v>
      </c>
      <c r="D13903" t="s">
        <v>972</v>
      </c>
      <c r="E13903" t="s">
        <v>1015</v>
      </c>
      <c r="F13903" s="86">
        <v>9898446.4232796505</v>
      </c>
    </row>
    <row r="13904" spans="1:6">
      <c r="A13904">
        <v>2047</v>
      </c>
      <c r="B13904" t="s">
        <v>1012</v>
      </c>
      <c r="C13904" t="s">
        <v>1013</v>
      </c>
      <c r="D13904" t="s">
        <v>972</v>
      </c>
      <c r="E13904" t="s">
        <v>1015</v>
      </c>
      <c r="F13904" s="86">
        <v>9897410.8897894397</v>
      </c>
    </row>
    <row r="13905" spans="1:6">
      <c r="A13905">
        <v>2048</v>
      </c>
      <c r="B13905" t="s">
        <v>1012</v>
      </c>
      <c r="C13905" t="s">
        <v>1013</v>
      </c>
      <c r="D13905" t="s">
        <v>972</v>
      </c>
      <c r="E13905" t="s">
        <v>1015</v>
      </c>
      <c r="F13905" s="86">
        <v>9893002.5024368893</v>
      </c>
    </row>
    <row r="13906" spans="1:6">
      <c r="A13906">
        <v>2049</v>
      </c>
      <c r="B13906" t="s">
        <v>1012</v>
      </c>
      <c r="C13906" t="s">
        <v>1013</v>
      </c>
      <c r="D13906" t="s">
        <v>972</v>
      </c>
      <c r="E13906" t="s">
        <v>1015</v>
      </c>
      <c r="F13906" s="86">
        <v>9885571.3919426408</v>
      </c>
    </row>
    <row r="13907" spans="1:6">
      <c r="A13907">
        <v>2050</v>
      </c>
      <c r="B13907" t="s">
        <v>1012</v>
      </c>
      <c r="C13907" t="s">
        <v>1013</v>
      </c>
      <c r="D13907" t="s">
        <v>972</v>
      </c>
      <c r="E13907" t="s">
        <v>1015</v>
      </c>
      <c r="F13907" s="86">
        <v>9876587.1403861493</v>
      </c>
    </row>
    <row r="13908" spans="1:6">
      <c r="A13908">
        <v>2017</v>
      </c>
      <c r="B13908" t="s">
        <v>1024</v>
      </c>
      <c r="C13908" t="s">
        <v>1013</v>
      </c>
      <c r="D13908" t="s">
        <v>972</v>
      </c>
      <c r="E13908" t="s">
        <v>1015</v>
      </c>
      <c r="F13908" s="86">
        <v>6387843.4669283004</v>
      </c>
    </row>
    <row r="13909" spans="1:6">
      <c r="A13909">
        <v>2018</v>
      </c>
      <c r="B13909" t="s">
        <v>1024</v>
      </c>
      <c r="C13909" t="s">
        <v>1013</v>
      </c>
      <c r="D13909" t="s">
        <v>972</v>
      </c>
      <c r="E13909" t="s">
        <v>1015</v>
      </c>
      <c r="F13909" s="86">
        <v>6362024.8408319997</v>
      </c>
    </row>
    <row r="13910" spans="1:6">
      <c r="A13910">
        <v>2019</v>
      </c>
      <c r="B13910" t="s">
        <v>1024</v>
      </c>
      <c r="C13910" t="s">
        <v>1013</v>
      </c>
      <c r="D13910" t="s">
        <v>972</v>
      </c>
      <c r="E13910" t="s">
        <v>1015</v>
      </c>
      <c r="F13910" s="86">
        <v>6335393.1218834501</v>
      </c>
    </row>
    <row r="13911" spans="1:6">
      <c r="A13911">
        <v>2020</v>
      </c>
      <c r="B13911" t="s">
        <v>1024</v>
      </c>
      <c r="C13911" t="s">
        <v>1013</v>
      </c>
      <c r="D13911" t="s">
        <v>972</v>
      </c>
      <c r="E13911" t="s">
        <v>1015</v>
      </c>
      <c r="F13911" s="86">
        <v>6313374.5047436701</v>
      </c>
    </row>
    <row r="13912" spans="1:6">
      <c r="A13912">
        <v>2021</v>
      </c>
      <c r="B13912" t="s">
        <v>1024</v>
      </c>
      <c r="C13912" t="s">
        <v>1013</v>
      </c>
      <c r="D13912" t="s">
        <v>972</v>
      </c>
      <c r="E13912" t="s">
        <v>1015</v>
      </c>
      <c r="F13912" s="86">
        <v>6289401.7886528298</v>
      </c>
    </row>
    <row r="13913" spans="1:6">
      <c r="A13913">
        <v>2022</v>
      </c>
      <c r="B13913" t="s">
        <v>1024</v>
      </c>
      <c r="C13913" t="s">
        <v>1013</v>
      </c>
      <c r="D13913" t="s">
        <v>972</v>
      </c>
      <c r="E13913" t="s">
        <v>1015</v>
      </c>
      <c r="F13913" s="86">
        <v>6265145.1259439001</v>
      </c>
    </row>
    <row r="13914" spans="1:6">
      <c r="A13914">
        <v>2023</v>
      </c>
      <c r="B13914" t="s">
        <v>1024</v>
      </c>
      <c r="C13914" t="s">
        <v>1013</v>
      </c>
      <c r="D13914" t="s">
        <v>972</v>
      </c>
      <c r="E13914" t="s">
        <v>1015</v>
      </c>
      <c r="F13914" s="86">
        <v>6240767.4524498601</v>
      </c>
    </row>
    <row r="13915" spans="1:6">
      <c r="A13915">
        <v>2024</v>
      </c>
      <c r="B13915" t="s">
        <v>1024</v>
      </c>
      <c r="C13915" t="s">
        <v>1013</v>
      </c>
      <c r="D13915" t="s">
        <v>972</v>
      </c>
      <c r="E13915" t="s">
        <v>1015</v>
      </c>
      <c r="F13915" s="86">
        <v>6215938.8690676</v>
      </c>
    </row>
    <row r="13916" spans="1:6">
      <c r="A13916">
        <v>2025</v>
      </c>
      <c r="B13916" t="s">
        <v>1024</v>
      </c>
      <c r="C13916" t="s">
        <v>1013</v>
      </c>
      <c r="D13916" t="s">
        <v>972</v>
      </c>
      <c r="E13916" t="s">
        <v>1015</v>
      </c>
      <c r="F13916" s="86">
        <v>6190367.88470254</v>
      </c>
    </row>
    <row r="13917" spans="1:6">
      <c r="A13917">
        <v>2026</v>
      </c>
      <c r="B13917" t="s">
        <v>1024</v>
      </c>
      <c r="C13917" t="s">
        <v>1013</v>
      </c>
      <c r="D13917" t="s">
        <v>972</v>
      </c>
      <c r="E13917" t="s">
        <v>1015</v>
      </c>
      <c r="F13917" s="86">
        <v>6164521.1900986005</v>
      </c>
    </row>
    <row r="13918" spans="1:6">
      <c r="A13918">
        <v>2027</v>
      </c>
      <c r="B13918" t="s">
        <v>1024</v>
      </c>
      <c r="C13918" t="s">
        <v>1013</v>
      </c>
      <c r="D13918" t="s">
        <v>972</v>
      </c>
      <c r="E13918" t="s">
        <v>1015</v>
      </c>
      <c r="F13918" s="86">
        <v>6138701.1381678898</v>
      </c>
    </row>
    <row r="13919" spans="1:6">
      <c r="A13919">
        <v>2028</v>
      </c>
      <c r="B13919" t="s">
        <v>1024</v>
      </c>
      <c r="C13919" t="s">
        <v>1013</v>
      </c>
      <c r="D13919" t="s">
        <v>972</v>
      </c>
      <c r="E13919" t="s">
        <v>1015</v>
      </c>
      <c r="F13919" s="86">
        <v>6112425.8397078598</v>
      </c>
    </row>
    <row r="13920" spans="1:6">
      <c r="A13920">
        <v>2029</v>
      </c>
      <c r="B13920" t="s">
        <v>1024</v>
      </c>
      <c r="C13920" t="s">
        <v>1013</v>
      </c>
      <c r="D13920" t="s">
        <v>972</v>
      </c>
      <c r="E13920" t="s">
        <v>1015</v>
      </c>
      <c r="F13920" s="86">
        <v>6085871.20372226</v>
      </c>
    </row>
    <row r="13921" spans="1:6">
      <c r="A13921">
        <v>2030</v>
      </c>
      <c r="B13921" t="s">
        <v>1024</v>
      </c>
      <c r="C13921" t="s">
        <v>1013</v>
      </c>
      <c r="D13921" t="s">
        <v>972</v>
      </c>
      <c r="E13921" t="s">
        <v>1015</v>
      </c>
      <c r="F13921" s="86">
        <v>6058175.5438310001</v>
      </c>
    </row>
    <row r="13922" spans="1:6">
      <c r="A13922">
        <v>2031</v>
      </c>
      <c r="B13922" t="s">
        <v>1024</v>
      </c>
      <c r="C13922" t="s">
        <v>1013</v>
      </c>
      <c r="D13922" t="s">
        <v>972</v>
      </c>
      <c r="E13922" t="s">
        <v>1015</v>
      </c>
      <c r="F13922" s="86">
        <v>6030758.8248729203</v>
      </c>
    </row>
    <row r="13923" spans="1:6">
      <c r="A13923">
        <v>2032</v>
      </c>
      <c r="B13923" t="s">
        <v>1024</v>
      </c>
      <c r="C13923" t="s">
        <v>1013</v>
      </c>
      <c r="D13923" t="s">
        <v>972</v>
      </c>
      <c r="E13923" t="s">
        <v>1015</v>
      </c>
      <c r="F13923" s="86">
        <v>6001803.9072783403</v>
      </c>
    </row>
    <row r="13924" spans="1:6">
      <c r="A13924">
        <v>2033</v>
      </c>
      <c r="B13924" t="s">
        <v>1024</v>
      </c>
      <c r="C13924" t="s">
        <v>1013</v>
      </c>
      <c r="D13924" t="s">
        <v>972</v>
      </c>
      <c r="E13924" t="s">
        <v>1015</v>
      </c>
      <c r="F13924" s="86">
        <v>5972453.05378245</v>
      </c>
    </row>
    <row r="13925" spans="1:6">
      <c r="A13925">
        <v>2034</v>
      </c>
      <c r="B13925" t="s">
        <v>1024</v>
      </c>
      <c r="C13925" t="s">
        <v>1013</v>
      </c>
      <c r="D13925" t="s">
        <v>972</v>
      </c>
      <c r="E13925" t="s">
        <v>1015</v>
      </c>
      <c r="F13925" s="86">
        <v>5942726.2259546304</v>
      </c>
    </row>
    <row r="13926" spans="1:6">
      <c r="A13926">
        <v>2035</v>
      </c>
      <c r="B13926" t="s">
        <v>1024</v>
      </c>
      <c r="C13926" t="s">
        <v>1013</v>
      </c>
      <c r="D13926" t="s">
        <v>972</v>
      </c>
      <c r="E13926" t="s">
        <v>1015</v>
      </c>
      <c r="F13926" s="86">
        <v>5912263.7876996202</v>
      </c>
    </row>
    <row r="13927" spans="1:6">
      <c r="A13927">
        <v>2036</v>
      </c>
      <c r="B13927" t="s">
        <v>1024</v>
      </c>
      <c r="C13927" t="s">
        <v>1013</v>
      </c>
      <c r="D13927" t="s">
        <v>972</v>
      </c>
      <c r="E13927" t="s">
        <v>1015</v>
      </c>
      <c r="F13927" s="86">
        <v>5881767.7508565504</v>
      </c>
    </row>
    <row r="13928" spans="1:6">
      <c r="A13928">
        <v>2037</v>
      </c>
      <c r="B13928" t="s">
        <v>1024</v>
      </c>
      <c r="C13928" t="s">
        <v>1013</v>
      </c>
      <c r="D13928" t="s">
        <v>972</v>
      </c>
      <c r="E13928" t="s">
        <v>1015</v>
      </c>
      <c r="F13928" s="86">
        <v>5850174.2506410303</v>
      </c>
    </row>
    <row r="13929" spans="1:6">
      <c r="A13929">
        <v>2038</v>
      </c>
      <c r="B13929" t="s">
        <v>1024</v>
      </c>
      <c r="C13929" t="s">
        <v>1013</v>
      </c>
      <c r="D13929" t="s">
        <v>972</v>
      </c>
      <c r="E13929" t="s">
        <v>1015</v>
      </c>
      <c r="F13929" s="86">
        <v>5818942.7663307805</v>
      </c>
    </row>
    <row r="13930" spans="1:6">
      <c r="A13930">
        <v>2039</v>
      </c>
      <c r="B13930" t="s">
        <v>1024</v>
      </c>
      <c r="C13930" t="s">
        <v>1013</v>
      </c>
      <c r="D13930" t="s">
        <v>972</v>
      </c>
      <c r="E13930" t="s">
        <v>1015</v>
      </c>
      <c r="F13930" s="86">
        <v>5787760.4010381596</v>
      </c>
    </row>
    <row r="13931" spans="1:6">
      <c r="A13931">
        <v>2040</v>
      </c>
      <c r="B13931" t="s">
        <v>1024</v>
      </c>
      <c r="C13931" t="s">
        <v>1013</v>
      </c>
      <c r="D13931" t="s">
        <v>972</v>
      </c>
      <c r="E13931" t="s">
        <v>1015</v>
      </c>
      <c r="F13931" s="86">
        <v>5756974.36152077</v>
      </c>
    </row>
    <row r="13932" spans="1:6">
      <c r="A13932">
        <v>2041</v>
      </c>
      <c r="B13932" t="s">
        <v>1024</v>
      </c>
      <c r="C13932" t="s">
        <v>1013</v>
      </c>
      <c r="D13932" t="s">
        <v>972</v>
      </c>
      <c r="E13932" t="s">
        <v>1015</v>
      </c>
      <c r="F13932" s="86">
        <v>5725734.3784665801</v>
      </c>
    </row>
    <row r="13933" spans="1:6">
      <c r="A13933">
        <v>2042</v>
      </c>
      <c r="B13933" t="s">
        <v>1024</v>
      </c>
      <c r="C13933" t="s">
        <v>1013</v>
      </c>
      <c r="D13933" t="s">
        <v>972</v>
      </c>
      <c r="E13933" t="s">
        <v>1015</v>
      </c>
      <c r="F13933" s="86">
        <v>5694785.6319690198</v>
      </c>
    </row>
    <row r="13934" spans="1:6">
      <c r="A13934">
        <v>2043</v>
      </c>
      <c r="B13934" t="s">
        <v>1024</v>
      </c>
      <c r="C13934" t="s">
        <v>1013</v>
      </c>
      <c r="D13934" t="s">
        <v>972</v>
      </c>
      <c r="E13934" t="s">
        <v>1015</v>
      </c>
      <c r="F13934" s="86">
        <v>5663963.2157755904</v>
      </c>
    </row>
    <row r="13935" spans="1:6">
      <c r="A13935">
        <v>2044</v>
      </c>
      <c r="B13935" t="s">
        <v>1024</v>
      </c>
      <c r="C13935" t="s">
        <v>1013</v>
      </c>
      <c r="D13935" t="s">
        <v>972</v>
      </c>
      <c r="E13935" t="s">
        <v>1015</v>
      </c>
      <c r="F13935" s="86">
        <v>5632682.4101236695</v>
      </c>
    </row>
    <row r="13936" spans="1:6">
      <c r="A13936">
        <v>2045</v>
      </c>
      <c r="B13936" t="s">
        <v>1024</v>
      </c>
      <c r="C13936" t="s">
        <v>1013</v>
      </c>
      <c r="D13936" t="s">
        <v>972</v>
      </c>
      <c r="E13936" t="s">
        <v>1015</v>
      </c>
      <c r="F13936" s="86">
        <v>5601836.5532712303</v>
      </c>
    </row>
    <row r="13937" spans="1:6">
      <c r="A13937">
        <v>2046</v>
      </c>
      <c r="B13937" t="s">
        <v>1024</v>
      </c>
      <c r="C13937" t="s">
        <v>1013</v>
      </c>
      <c r="D13937" t="s">
        <v>972</v>
      </c>
      <c r="E13937" t="s">
        <v>1015</v>
      </c>
      <c r="F13937" s="86">
        <v>5570601.8294748804</v>
      </c>
    </row>
    <row r="13938" spans="1:6">
      <c r="A13938">
        <v>2047</v>
      </c>
      <c r="B13938" t="s">
        <v>1024</v>
      </c>
      <c r="C13938" t="s">
        <v>1013</v>
      </c>
      <c r="D13938" t="s">
        <v>972</v>
      </c>
      <c r="E13938" t="s">
        <v>1015</v>
      </c>
      <c r="F13938" s="86">
        <v>5538821.2379166</v>
      </c>
    </row>
    <row r="13939" spans="1:6">
      <c r="A13939">
        <v>2048</v>
      </c>
      <c r="B13939" t="s">
        <v>1024</v>
      </c>
      <c r="C13939" t="s">
        <v>1013</v>
      </c>
      <c r="D13939" t="s">
        <v>972</v>
      </c>
      <c r="E13939" t="s">
        <v>1015</v>
      </c>
      <c r="F13939" s="86">
        <v>5506533.4489672603</v>
      </c>
    </row>
    <row r="13940" spans="1:6">
      <c r="A13940">
        <v>2049</v>
      </c>
      <c r="B13940" t="s">
        <v>1024</v>
      </c>
      <c r="C13940" t="s">
        <v>1013</v>
      </c>
      <c r="D13940" t="s">
        <v>972</v>
      </c>
      <c r="E13940" t="s">
        <v>1015</v>
      </c>
      <c r="F13940" s="86">
        <v>5474156.8473921102</v>
      </c>
    </row>
    <row r="13941" spans="1:6">
      <c r="A13941">
        <v>2050</v>
      </c>
      <c r="B13941" t="s">
        <v>1024</v>
      </c>
      <c r="C13941" t="s">
        <v>1013</v>
      </c>
      <c r="D13941" t="s">
        <v>972</v>
      </c>
      <c r="E13941" t="s">
        <v>1015</v>
      </c>
      <c r="F13941" s="86">
        <v>5441439.7252276996</v>
      </c>
    </row>
    <row r="13942" spans="1:6">
      <c r="A13942">
        <v>2017</v>
      </c>
      <c r="B13942" t="s">
        <v>1025</v>
      </c>
      <c r="C13942" t="s">
        <v>1013</v>
      </c>
      <c r="D13942" t="s">
        <v>972</v>
      </c>
      <c r="E13942" t="s">
        <v>1015</v>
      </c>
      <c r="F13942" s="86">
        <v>10460499.502324799</v>
      </c>
    </row>
    <row r="13943" spans="1:6">
      <c r="A13943">
        <v>2018</v>
      </c>
      <c r="B13943" t="s">
        <v>1025</v>
      </c>
      <c r="C13943" t="s">
        <v>1013</v>
      </c>
      <c r="D13943" t="s">
        <v>972</v>
      </c>
      <c r="E13943" t="s">
        <v>1015</v>
      </c>
      <c r="F13943" s="86">
        <v>10453405.7476347</v>
      </c>
    </row>
    <row r="13944" spans="1:6">
      <c r="A13944">
        <v>2019</v>
      </c>
      <c r="B13944" t="s">
        <v>1025</v>
      </c>
      <c r="C13944" t="s">
        <v>1013</v>
      </c>
      <c r="D13944" t="s">
        <v>972</v>
      </c>
      <c r="E13944" t="s">
        <v>1015</v>
      </c>
      <c r="F13944" s="86">
        <v>10450017.3459986</v>
      </c>
    </row>
    <row r="13945" spans="1:6">
      <c r="A13945">
        <v>2020</v>
      </c>
      <c r="B13945" t="s">
        <v>1025</v>
      </c>
      <c r="C13945" t="s">
        <v>1013</v>
      </c>
      <c r="D13945" t="s">
        <v>972</v>
      </c>
      <c r="E13945" t="s">
        <v>1015</v>
      </c>
      <c r="F13945" s="86">
        <v>10447362.2677141</v>
      </c>
    </row>
    <row r="13946" spans="1:6">
      <c r="A13946">
        <v>2021</v>
      </c>
      <c r="B13946" t="s">
        <v>1025</v>
      </c>
      <c r="C13946" t="s">
        <v>1013</v>
      </c>
      <c r="D13946" t="s">
        <v>972</v>
      </c>
      <c r="E13946" t="s">
        <v>1015</v>
      </c>
      <c r="F13946" s="86">
        <v>10440601.429437101</v>
      </c>
    </row>
    <row r="13947" spans="1:6">
      <c r="A13947">
        <v>2022</v>
      </c>
      <c r="B13947" t="s">
        <v>1025</v>
      </c>
      <c r="C13947" t="s">
        <v>1013</v>
      </c>
      <c r="D13947" t="s">
        <v>972</v>
      </c>
      <c r="E13947" t="s">
        <v>1015</v>
      </c>
      <c r="F13947" s="86">
        <v>10430545.051580301</v>
      </c>
    </row>
    <row r="13948" spans="1:6">
      <c r="A13948">
        <v>2023</v>
      </c>
      <c r="B13948" t="s">
        <v>1025</v>
      </c>
      <c r="C13948" t="s">
        <v>1013</v>
      </c>
      <c r="D13948" t="s">
        <v>972</v>
      </c>
      <c r="E13948" t="s">
        <v>1015</v>
      </c>
      <c r="F13948" s="86">
        <v>10415911.8715466</v>
      </c>
    </row>
    <row r="13949" spans="1:6">
      <c r="A13949">
        <v>2024</v>
      </c>
      <c r="B13949" t="s">
        <v>1025</v>
      </c>
      <c r="C13949" t="s">
        <v>1013</v>
      </c>
      <c r="D13949" t="s">
        <v>972</v>
      </c>
      <c r="E13949" t="s">
        <v>1015</v>
      </c>
      <c r="F13949" s="86">
        <v>10398730.3275645</v>
      </c>
    </row>
    <row r="13950" spans="1:6">
      <c r="A13950">
        <v>2025</v>
      </c>
      <c r="B13950" t="s">
        <v>1025</v>
      </c>
      <c r="C13950" t="s">
        <v>1013</v>
      </c>
      <c r="D13950" t="s">
        <v>972</v>
      </c>
      <c r="E13950" t="s">
        <v>1015</v>
      </c>
      <c r="F13950" s="86">
        <v>10378887.0633916</v>
      </c>
    </row>
    <row r="13951" spans="1:6">
      <c r="A13951">
        <v>2026</v>
      </c>
      <c r="B13951" t="s">
        <v>1025</v>
      </c>
      <c r="C13951" t="s">
        <v>1013</v>
      </c>
      <c r="D13951" t="s">
        <v>972</v>
      </c>
      <c r="E13951" t="s">
        <v>1015</v>
      </c>
      <c r="F13951" s="86">
        <v>10359859.6212823</v>
      </c>
    </row>
    <row r="13952" spans="1:6">
      <c r="A13952">
        <v>2027</v>
      </c>
      <c r="B13952" t="s">
        <v>1025</v>
      </c>
      <c r="C13952" t="s">
        <v>1013</v>
      </c>
      <c r="D13952" t="s">
        <v>972</v>
      </c>
      <c r="E13952" t="s">
        <v>1015</v>
      </c>
      <c r="F13952" s="86">
        <v>10343116.7050626</v>
      </c>
    </row>
    <row r="13953" spans="1:6">
      <c r="A13953">
        <v>2028</v>
      </c>
      <c r="B13953" t="s">
        <v>1025</v>
      </c>
      <c r="C13953" t="s">
        <v>1013</v>
      </c>
      <c r="D13953" t="s">
        <v>972</v>
      </c>
      <c r="E13953" t="s">
        <v>1015</v>
      </c>
      <c r="F13953" s="86">
        <v>10330605.472680099</v>
      </c>
    </row>
    <row r="13954" spans="1:6">
      <c r="A13954">
        <v>2029</v>
      </c>
      <c r="B13954" t="s">
        <v>1025</v>
      </c>
      <c r="C13954" t="s">
        <v>1013</v>
      </c>
      <c r="D13954" t="s">
        <v>972</v>
      </c>
      <c r="E13954" t="s">
        <v>1015</v>
      </c>
      <c r="F13954" s="86">
        <v>10325011.0910546</v>
      </c>
    </row>
    <row r="13955" spans="1:6">
      <c r="A13955">
        <v>2030</v>
      </c>
      <c r="B13955" t="s">
        <v>1025</v>
      </c>
      <c r="C13955" t="s">
        <v>1013</v>
      </c>
      <c r="D13955" t="s">
        <v>972</v>
      </c>
      <c r="E13955" t="s">
        <v>1015</v>
      </c>
      <c r="F13955" s="86">
        <v>10324509.040976699</v>
      </c>
    </row>
    <row r="13956" spans="1:6">
      <c r="A13956">
        <v>2031</v>
      </c>
      <c r="B13956" t="s">
        <v>1025</v>
      </c>
      <c r="C13956" t="s">
        <v>1013</v>
      </c>
      <c r="D13956" t="s">
        <v>972</v>
      </c>
      <c r="E13956" t="s">
        <v>1015</v>
      </c>
      <c r="F13956" s="86">
        <v>10330365.230302099</v>
      </c>
    </row>
    <row r="13957" spans="1:6">
      <c r="A13957">
        <v>2032</v>
      </c>
      <c r="B13957" t="s">
        <v>1025</v>
      </c>
      <c r="C13957" t="s">
        <v>1013</v>
      </c>
      <c r="D13957" t="s">
        <v>972</v>
      </c>
      <c r="E13957" t="s">
        <v>1015</v>
      </c>
      <c r="F13957" s="86">
        <v>10341529.9580345</v>
      </c>
    </row>
    <row r="13958" spans="1:6">
      <c r="A13958">
        <v>2033</v>
      </c>
      <c r="B13958" t="s">
        <v>1025</v>
      </c>
      <c r="C13958" t="s">
        <v>1013</v>
      </c>
      <c r="D13958" t="s">
        <v>972</v>
      </c>
      <c r="E13958" t="s">
        <v>1015</v>
      </c>
      <c r="F13958" s="86">
        <v>10360027.989482</v>
      </c>
    </row>
    <row r="13959" spans="1:6">
      <c r="A13959">
        <v>2034</v>
      </c>
      <c r="B13959" t="s">
        <v>1025</v>
      </c>
      <c r="C13959" t="s">
        <v>1013</v>
      </c>
      <c r="D13959" t="s">
        <v>972</v>
      </c>
      <c r="E13959" t="s">
        <v>1015</v>
      </c>
      <c r="F13959" s="86">
        <v>10385650.7940038</v>
      </c>
    </row>
    <row r="13960" spans="1:6">
      <c r="A13960">
        <v>2035</v>
      </c>
      <c r="B13960" t="s">
        <v>1025</v>
      </c>
      <c r="C13960" t="s">
        <v>1013</v>
      </c>
      <c r="D13960" t="s">
        <v>972</v>
      </c>
      <c r="E13960" t="s">
        <v>1015</v>
      </c>
      <c r="F13960" s="86">
        <v>10414692.915777599</v>
      </c>
    </row>
    <row r="13961" spans="1:6">
      <c r="A13961">
        <v>2036</v>
      </c>
      <c r="B13961" t="s">
        <v>1025</v>
      </c>
      <c r="C13961" t="s">
        <v>1013</v>
      </c>
      <c r="D13961" t="s">
        <v>972</v>
      </c>
      <c r="E13961" t="s">
        <v>1015</v>
      </c>
      <c r="F13961" s="86">
        <v>10448796.987890299</v>
      </c>
    </row>
    <row r="13962" spans="1:6">
      <c r="A13962">
        <v>2037</v>
      </c>
      <c r="B13962" t="s">
        <v>1025</v>
      </c>
      <c r="C13962" t="s">
        <v>1013</v>
      </c>
      <c r="D13962" t="s">
        <v>972</v>
      </c>
      <c r="E13962" t="s">
        <v>1015</v>
      </c>
      <c r="F13962" s="86">
        <v>10484615.8276478</v>
      </c>
    </row>
    <row r="13963" spans="1:6">
      <c r="A13963">
        <v>2038</v>
      </c>
      <c r="B13963" t="s">
        <v>1025</v>
      </c>
      <c r="C13963" t="s">
        <v>1013</v>
      </c>
      <c r="D13963" t="s">
        <v>972</v>
      </c>
      <c r="E13963" t="s">
        <v>1015</v>
      </c>
      <c r="F13963" s="86">
        <v>10523049.5486254</v>
      </c>
    </row>
    <row r="13964" spans="1:6">
      <c r="A13964">
        <v>2039</v>
      </c>
      <c r="B13964" t="s">
        <v>1025</v>
      </c>
      <c r="C13964" t="s">
        <v>1013</v>
      </c>
      <c r="D13964" t="s">
        <v>972</v>
      </c>
      <c r="E13964" t="s">
        <v>1015</v>
      </c>
      <c r="F13964" s="86">
        <v>10561188.9883819</v>
      </c>
    </row>
    <row r="13965" spans="1:6">
      <c r="A13965">
        <v>2040</v>
      </c>
      <c r="B13965" t="s">
        <v>1025</v>
      </c>
      <c r="C13965" t="s">
        <v>1013</v>
      </c>
      <c r="D13965" t="s">
        <v>972</v>
      </c>
      <c r="E13965" t="s">
        <v>1015</v>
      </c>
      <c r="F13965" s="86">
        <v>10600786.2840965</v>
      </c>
    </row>
    <row r="13966" spans="1:6">
      <c r="A13966">
        <v>2041</v>
      </c>
      <c r="B13966" t="s">
        <v>1025</v>
      </c>
      <c r="C13966" t="s">
        <v>1013</v>
      </c>
      <c r="D13966" t="s">
        <v>972</v>
      </c>
      <c r="E13966" t="s">
        <v>1015</v>
      </c>
      <c r="F13966" s="86">
        <v>10639775.8201662</v>
      </c>
    </row>
    <row r="13967" spans="1:6">
      <c r="A13967">
        <v>2042</v>
      </c>
      <c r="B13967" t="s">
        <v>1025</v>
      </c>
      <c r="C13967" t="s">
        <v>1013</v>
      </c>
      <c r="D13967" t="s">
        <v>972</v>
      </c>
      <c r="E13967" t="s">
        <v>1015</v>
      </c>
      <c r="F13967" s="86">
        <v>10679604.3422</v>
      </c>
    </row>
    <row r="13968" spans="1:6">
      <c r="A13968">
        <v>2043</v>
      </c>
      <c r="B13968" t="s">
        <v>1025</v>
      </c>
      <c r="C13968" t="s">
        <v>1013</v>
      </c>
      <c r="D13968" t="s">
        <v>972</v>
      </c>
      <c r="E13968" t="s">
        <v>1015</v>
      </c>
      <c r="F13968" s="86">
        <v>10717900.116871901</v>
      </c>
    </row>
    <row r="13969" spans="1:6">
      <c r="A13969">
        <v>2044</v>
      </c>
      <c r="B13969" t="s">
        <v>1025</v>
      </c>
      <c r="C13969" t="s">
        <v>1013</v>
      </c>
      <c r="D13969" t="s">
        <v>972</v>
      </c>
      <c r="E13969" t="s">
        <v>1015</v>
      </c>
      <c r="F13969" s="86">
        <v>10756897.646175001</v>
      </c>
    </row>
    <row r="13970" spans="1:6">
      <c r="A13970">
        <v>2045</v>
      </c>
      <c r="B13970" t="s">
        <v>1025</v>
      </c>
      <c r="C13970" t="s">
        <v>1013</v>
      </c>
      <c r="D13970" t="s">
        <v>972</v>
      </c>
      <c r="E13970" t="s">
        <v>1015</v>
      </c>
      <c r="F13970" s="86">
        <v>10795161.0971644</v>
      </c>
    </row>
    <row r="13971" spans="1:6">
      <c r="A13971">
        <v>2046</v>
      </c>
      <c r="B13971" t="s">
        <v>1025</v>
      </c>
      <c r="C13971" t="s">
        <v>1013</v>
      </c>
      <c r="D13971" t="s">
        <v>972</v>
      </c>
      <c r="E13971" t="s">
        <v>1015</v>
      </c>
      <c r="F13971" s="86">
        <v>10832139.400442099</v>
      </c>
    </row>
    <row r="13972" spans="1:6">
      <c r="A13972">
        <v>2047</v>
      </c>
      <c r="B13972" t="s">
        <v>1025</v>
      </c>
      <c r="C13972" t="s">
        <v>1013</v>
      </c>
      <c r="D13972" t="s">
        <v>972</v>
      </c>
      <c r="E13972" t="s">
        <v>1015</v>
      </c>
      <c r="F13972" s="86">
        <v>10868435.7905499</v>
      </c>
    </row>
    <row r="13973" spans="1:6">
      <c r="A13973">
        <v>2048</v>
      </c>
      <c r="B13973" t="s">
        <v>1025</v>
      </c>
      <c r="C13973" t="s">
        <v>1013</v>
      </c>
      <c r="D13973" t="s">
        <v>972</v>
      </c>
      <c r="E13973" t="s">
        <v>1015</v>
      </c>
      <c r="F13973" s="86">
        <v>10902992.92564</v>
      </c>
    </row>
    <row r="13974" spans="1:6">
      <c r="A13974">
        <v>2049</v>
      </c>
      <c r="B13974" t="s">
        <v>1025</v>
      </c>
      <c r="C13974" t="s">
        <v>1013</v>
      </c>
      <c r="D13974" t="s">
        <v>972</v>
      </c>
      <c r="E13974" t="s">
        <v>1015</v>
      </c>
      <c r="F13974" s="86">
        <v>10938121.511853</v>
      </c>
    </row>
    <row r="13975" spans="1:6">
      <c r="A13975">
        <v>2050</v>
      </c>
      <c r="B13975" t="s">
        <v>1025</v>
      </c>
      <c r="C13975" t="s">
        <v>1013</v>
      </c>
      <c r="D13975" t="s">
        <v>972</v>
      </c>
      <c r="E13975" t="s">
        <v>1015</v>
      </c>
      <c r="F13975" s="86">
        <v>10972862.856877999</v>
      </c>
    </row>
    <row r="13976" spans="1:6">
      <c r="A13976">
        <v>2017</v>
      </c>
      <c r="B13976" t="s">
        <v>1026</v>
      </c>
      <c r="C13976" t="s">
        <v>1013</v>
      </c>
      <c r="D13976" t="s">
        <v>972</v>
      </c>
      <c r="E13976" t="s">
        <v>1015</v>
      </c>
      <c r="F13976" s="86">
        <v>13538195.5604578</v>
      </c>
    </row>
    <row r="13977" spans="1:6">
      <c r="A13977">
        <v>2018</v>
      </c>
      <c r="B13977" t="s">
        <v>1026</v>
      </c>
      <c r="C13977" t="s">
        <v>1013</v>
      </c>
      <c r="D13977" t="s">
        <v>972</v>
      </c>
      <c r="E13977" t="s">
        <v>1015</v>
      </c>
      <c r="F13977" s="86">
        <v>13523374.7683277</v>
      </c>
    </row>
    <row r="13978" spans="1:6">
      <c r="A13978">
        <v>2019</v>
      </c>
      <c r="B13978" t="s">
        <v>1026</v>
      </c>
      <c r="C13978" t="s">
        <v>1013</v>
      </c>
      <c r="D13978" t="s">
        <v>972</v>
      </c>
      <c r="E13978" t="s">
        <v>1015</v>
      </c>
      <c r="F13978" s="86">
        <v>13512213.0376611</v>
      </c>
    </row>
    <row r="13979" spans="1:6">
      <c r="A13979">
        <v>2020</v>
      </c>
      <c r="B13979" t="s">
        <v>1026</v>
      </c>
      <c r="C13979" t="s">
        <v>1013</v>
      </c>
      <c r="D13979" t="s">
        <v>972</v>
      </c>
      <c r="E13979" t="s">
        <v>1015</v>
      </c>
      <c r="F13979" s="86">
        <v>13438902.336975301</v>
      </c>
    </row>
    <row r="13980" spans="1:6">
      <c r="A13980">
        <v>2021</v>
      </c>
      <c r="B13980" t="s">
        <v>1026</v>
      </c>
      <c r="C13980" t="s">
        <v>1013</v>
      </c>
      <c r="D13980" t="s">
        <v>972</v>
      </c>
      <c r="E13980" t="s">
        <v>1015</v>
      </c>
      <c r="F13980" s="86">
        <v>13365726.4727732</v>
      </c>
    </row>
    <row r="13981" spans="1:6">
      <c r="A13981">
        <v>2022</v>
      </c>
      <c r="B13981" t="s">
        <v>1026</v>
      </c>
      <c r="C13981" t="s">
        <v>1013</v>
      </c>
      <c r="D13981" t="s">
        <v>972</v>
      </c>
      <c r="E13981" t="s">
        <v>1015</v>
      </c>
      <c r="F13981" s="86">
        <v>13293085.595568299</v>
      </c>
    </row>
    <row r="13982" spans="1:6">
      <c r="A13982">
        <v>2023</v>
      </c>
      <c r="B13982" t="s">
        <v>1026</v>
      </c>
      <c r="C13982" t="s">
        <v>1013</v>
      </c>
      <c r="D13982" t="s">
        <v>972</v>
      </c>
      <c r="E13982" t="s">
        <v>1015</v>
      </c>
      <c r="F13982" s="86">
        <v>13215078.6077365</v>
      </c>
    </row>
    <row r="13983" spans="1:6">
      <c r="A13983">
        <v>2024</v>
      </c>
      <c r="B13983" t="s">
        <v>1026</v>
      </c>
      <c r="C13983" t="s">
        <v>1013</v>
      </c>
      <c r="D13983" t="s">
        <v>972</v>
      </c>
      <c r="E13983" t="s">
        <v>1015</v>
      </c>
      <c r="F13983" s="86">
        <v>13133878.3629042</v>
      </c>
    </row>
    <row r="13984" spans="1:6">
      <c r="A13984">
        <v>2025</v>
      </c>
      <c r="B13984" t="s">
        <v>1026</v>
      </c>
      <c r="C13984" t="s">
        <v>1013</v>
      </c>
      <c r="D13984" t="s">
        <v>972</v>
      </c>
      <c r="E13984" t="s">
        <v>1015</v>
      </c>
      <c r="F13984" s="86">
        <v>13052817.281805599</v>
      </c>
    </row>
    <row r="13985" spans="1:6">
      <c r="A13985">
        <v>2026</v>
      </c>
      <c r="B13985" t="s">
        <v>1026</v>
      </c>
      <c r="C13985" t="s">
        <v>1013</v>
      </c>
      <c r="D13985" t="s">
        <v>972</v>
      </c>
      <c r="E13985" t="s">
        <v>1015</v>
      </c>
      <c r="F13985" s="86">
        <v>12973059.549451901</v>
      </c>
    </row>
    <row r="13986" spans="1:6">
      <c r="A13986">
        <v>2027</v>
      </c>
      <c r="B13986" t="s">
        <v>1026</v>
      </c>
      <c r="C13986" t="s">
        <v>1013</v>
      </c>
      <c r="D13986" t="s">
        <v>972</v>
      </c>
      <c r="E13986" t="s">
        <v>1015</v>
      </c>
      <c r="F13986" s="86">
        <v>12900372.586304</v>
      </c>
    </row>
    <row r="13987" spans="1:6">
      <c r="A13987">
        <v>2028</v>
      </c>
      <c r="B13987" t="s">
        <v>1026</v>
      </c>
      <c r="C13987" t="s">
        <v>1013</v>
      </c>
      <c r="D13987" t="s">
        <v>972</v>
      </c>
      <c r="E13987" t="s">
        <v>1015</v>
      </c>
      <c r="F13987" s="86">
        <v>12833616.732674399</v>
      </c>
    </row>
    <row r="13988" spans="1:6">
      <c r="A13988">
        <v>2029</v>
      </c>
      <c r="B13988" t="s">
        <v>1026</v>
      </c>
      <c r="C13988" t="s">
        <v>1013</v>
      </c>
      <c r="D13988" t="s">
        <v>972</v>
      </c>
      <c r="E13988" t="s">
        <v>1015</v>
      </c>
      <c r="F13988" s="86">
        <v>12777078.556386501</v>
      </c>
    </row>
    <row r="13989" spans="1:6">
      <c r="A13989">
        <v>2030</v>
      </c>
      <c r="B13989" t="s">
        <v>1026</v>
      </c>
      <c r="C13989" t="s">
        <v>1013</v>
      </c>
      <c r="D13989" t="s">
        <v>972</v>
      </c>
      <c r="E13989" t="s">
        <v>1015</v>
      </c>
      <c r="F13989" s="86">
        <v>12727697.0376221</v>
      </c>
    </row>
    <row r="13990" spans="1:6">
      <c r="A13990">
        <v>2031</v>
      </c>
      <c r="B13990" t="s">
        <v>1026</v>
      </c>
      <c r="C13990" t="s">
        <v>1013</v>
      </c>
      <c r="D13990" t="s">
        <v>972</v>
      </c>
      <c r="E13990" t="s">
        <v>1015</v>
      </c>
      <c r="F13990" s="86">
        <v>12689514.454036901</v>
      </c>
    </row>
    <row r="13991" spans="1:6">
      <c r="A13991">
        <v>2032</v>
      </c>
      <c r="B13991" t="s">
        <v>1026</v>
      </c>
      <c r="C13991" t="s">
        <v>1013</v>
      </c>
      <c r="D13991" t="s">
        <v>972</v>
      </c>
      <c r="E13991" t="s">
        <v>1015</v>
      </c>
      <c r="F13991" s="86">
        <v>12661334.638449</v>
      </c>
    </row>
    <row r="13992" spans="1:6">
      <c r="A13992">
        <v>2033</v>
      </c>
      <c r="B13992" t="s">
        <v>1026</v>
      </c>
      <c r="C13992" t="s">
        <v>1013</v>
      </c>
      <c r="D13992" t="s">
        <v>972</v>
      </c>
      <c r="E13992" t="s">
        <v>1015</v>
      </c>
      <c r="F13992" s="86">
        <v>12641999.784481799</v>
      </c>
    </row>
    <row r="13993" spans="1:6">
      <c r="A13993">
        <v>2034</v>
      </c>
      <c r="B13993" t="s">
        <v>1026</v>
      </c>
      <c r="C13993" t="s">
        <v>1013</v>
      </c>
      <c r="D13993" t="s">
        <v>972</v>
      </c>
      <c r="E13993" t="s">
        <v>1015</v>
      </c>
      <c r="F13993" s="86">
        <v>12631946.876927201</v>
      </c>
    </row>
    <row r="13994" spans="1:6">
      <c r="A13994">
        <v>2035</v>
      </c>
      <c r="B13994" t="s">
        <v>1026</v>
      </c>
      <c r="C13994" t="s">
        <v>1013</v>
      </c>
      <c r="D13994" t="s">
        <v>972</v>
      </c>
      <c r="E13994" t="s">
        <v>1015</v>
      </c>
      <c r="F13994" s="86">
        <v>12627619.4341991</v>
      </c>
    </row>
    <row r="13995" spans="1:6">
      <c r="A13995">
        <v>2036</v>
      </c>
      <c r="B13995" t="s">
        <v>1026</v>
      </c>
      <c r="C13995" t="s">
        <v>1013</v>
      </c>
      <c r="D13995" t="s">
        <v>972</v>
      </c>
      <c r="E13995" t="s">
        <v>1015</v>
      </c>
      <c r="F13995" s="86">
        <v>12629666.7637625</v>
      </c>
    </row>
    <row r="13996" spans="1:6">
      <c r="A13996">
        <v>2037</v>
      </c>
      <c r="B13996" t="s">
        <v>1026</v>
      </c>
      <c r="C13996" t="s">
        <v>1013</v>
      </c>
      <c r="D13996" t="s">
        <v>972</v>
      </c>
      <c r="E13996" t="s">
        <v>1015</v>
      </c>
      <c r="F13996" s="86">
        <v>12633092.5606953</v>
      </c>
    </row>
    <row r="13997" spans="1:6">
      <c r="A13997">
        <v>2038</v>
      </c>
      <c r="B13997" t="s">
        <v>1026</v>
      </c>
      <c r="C13997" t="s">
        <v>1013</v>
      </c>
      <c r="D13997" t="s">
        <v>972</v>
      </c>
      <c r="E13997" t="s">
        <v>1015</v>
      </c>
      <c r="F13997" s="86">
        <v>12641148.523453601</v>
      </c>
    </row>
    <row r="13998" spans="1:6">
      <c r="A13998">
        <v>2039</v>
      </c>
      <c r="B13998" t="s">
        <v>1026</v>
      </c>
      <c r="C13998" t="s">
        <v>1013</v>
      </c>
      <c r="D13998" t="s">
        <v>972</v>
      </c>
      <c r="E13998" t="s">
        <v>1015</v>
      </c>
      <c r="F13998" s="86">
        <v>12650089.903660201</v>
      </c>
    </row>
    <row r="13999" spans="1:6">
      <c r="A13999">
        <v>2040</v>
      </c>
      <c r="B13999" t="s">
        <v>1026</v>
      </c>
      <c r="C13999" t="s">
        <v>1013</v>
      </c>
      <c r="D13999" t="s">
        <v>972</v>
      </c>
      <c r="E13999" t="s">
        <v>1015</v>
      </c>
      <c r="F13999" s="86">
        <v>12659750.9467385</v>
      </c>
    </row>
    <row r="14000" spans="1:6">
      <c r="A14000">
        <v>2041</v>
      </c>
      <c r="B14000" t="s">
        <v>1026</v>
      </c>
      <c r="C14000" t="s">
        <v>1013</v>
      </c>
      <c r="D14000" t="s">
        <v>972</v>
      </c>
      <c r="E14000" t="s">
        <v>1015</v>
      </c>
      <c r="F14000" s="86">
        <v>12667785.2197263</v>
      </c>
    </row>
    <row r="14001" spans="1:6">
      <c r="A14001">
        <v>2042</v>
      </c>
      <c r="B14001" t="s">
        <v>1026</v>
      </c>
      <c r="C14001" t="s">
        <v>1013</v>
      </c>
      <c r="D14001" t="s">
        <v>972</v>
      </c>
      <c r="E14001" t="s">
        <v>1015</v>
      </c>
      <c r="F14001" s="86">
        <v>12677500.6115676</v>
      </c>
    </row>
    <row r="14002" spans="1:6">
      <c r="A14002">
        <v>2043</v>
      </c>
      <c r="B14002" t="s">
        <v>1026</v>
      </c>
      <c r="C14002" t="s">
        <v>1013</v>
      </c>
      <c r="D14002" t="s">
        <v>972</v>
      </c>
      <c r="E14002" t="s">
        <v>1015</v>
      </c>
      <c r="F14002" s="86">
        <v>12685223.882355999</v>
      </c>
    </row>
    <row r="14003" spans="1:6">
      <c r="A14003">
        <v>2044</v>
      </c>
      <c r="B14003" t="s">
        <v>1026</v>
      </c>
      <c r="C14003" t="s">
        <v>1013</v>
      </c>
      <c r="D14003" t="s">
        <v>972</v>
      </c>
      <c r="E14003" t="s">
        <v>1015</v>
      </c>
      <c r="F14003" s="86">
        <v>12693406.7222466</v>
      </c>
    </row>
    <row r="14004" spans="1:6">
      <c r="A14004">
        <v>2045</v>
      </c>
      <c r="B14004" t="s">
        <v>1026</v>
      </c>
      <c r="C14004" t="s">
        <v>1013</v>
      </c>
      <c r="D14004" t="s">
        <v>972</v>
      </c>
      <c r="E14004" t="s">
        <v>1015</v>
      </c>
      <c r="F14004" s="86">
        <v>12700586.777662201</v>
      </c>
    </row>
    <row r="14005" spans="1:6">
      <c r="A14005">
        <v>2046</v>
      </c>
      <c r="B14005" t="s">
        <v>1026</v>
      </c>
      <c r="C14005" t="s">
        <v>1013</v>
      </c>
      <c r="D14005" t="s">
        <v>972</v>
      </c>
      <c r="E14005" t="s">
        <v>1015</v>
      </c>
      <c r="F14005" s="86">
        <v>12705566.308305901</v>
      </c>
    </row>
    <row r="14006" spans="1:6">
      <c r="A14006">
        <v>2047</v>
      </c>
      <c r="B14006" t="s">
        <v>1026</v>
      </c>
      <c r="C14006" t="s">
        <v>1013</v>
      </c>
      <c r="D14006" t="s">
        <v>972</v>
      </c>
      <c r="E14006" t="s">
        <v>1015</v>
      </c>
      <c r="F14006" s="86">
        <v>12712272.550587401</v>
      </c>
    </row>
    <row r="14007" spans="1:6">
      <c r="A14007">
        <v>2048</v>
      </c>
      <c r="B14007" t="s">
        <v>1026</v>
      </c>
      <c r="C14007" t="s">
        <v>1013</v>
      </c>
      <c r="D14007" t="s">
        <v>972</v>
      </c>
      <c r="E14007" t="s">
        <v>1015</v>
      </c>
      <c r="F14007" s="86">
        <v>12715914.8340865</v>
      </c>
    </row>
    <row r="14008" spans="1:6">
      <c r="A14008">
        <v>2049</v>
      </c>
      <c r="B14008" t="s">
        <v>1026</v>
      </c>
      <c r="C14008" t="s">
        <v>1013</v>
      </c>
      <c r="D14008" t="s">
        <v>972</v>
      </c>
      <c r="E14008" t="s">
        <v>1015</v>
      </c>
      <c r="F14008" s="86">
        <v>12716935.484210201</v>
      </c>
    </row>
    <row r="14009" spans="1:6">
      <c r="A14009">
        <v>2050</v>
      </c>
      <c r="B14009" t="s">
        <v>1026</v>
      </c>
      <c r="C14009" t="s">
        <v>1013</v>
      </c>
      <c r="D14009" t="s">
        <v>972</v>
      </c>
      <c r="E14009" t="s">
        <v>1015</v>
      </c>
      <c r="F14009" s="86">
        <v>12718795.2475498</v>
      </c>
    </row>
    <row r="14010" spans="1:6">
      <c r="A14010">
        <v>2017</v>
      </c>
      <c r="B14010" t="s">
        <v>1027</v>
      </c>
      <c r="C14010" t="s">
        <v>1013</v>
      </c>
      <c r="D14010" t="s">
        <v>972</v>
      </c>
      <c r="E14010" t="s">
        <v>1015</v>
      </c>
      <c r="F14010" s="86">
        <v>73904656.056135803</v>
      </c>
    </row>
    <row r="14011" spans="1:6">
      <c r="A14011">
        <v>2018</v>
      </c>
      <c r="B14011" t="s">
        <v>1027</v>
      </c>
      <c r="C14011" t="s">
        <v>1013</v>
      </c>
      <c r="D14011" t="s">
        <v>972</v>
      </c>
      <c r="E14011" t="s">
        <v>1015</v>
      </c>
      <c r="F14011" s="86">
        <v>73144367.860566407</v>
      </c>
    </row>
    <row r="14012" spans="1:6">
      <c r="A14012">
        <v>2019</v>
      </c>
      <c r="B14012" t="s">
        <v>1027</v>
      </c>
      <c r="C14012" t="s">
        <v>1013</v>
      </c>
      <c r="D14012" t="s">
        <v>972</v>
      </c>
      <c r="E14012" t="s">
        <v>1015</v>
      </c>
      <c r="F14012" s="86">
        <v>72375360.172165394</v>
      </c>
    </row>
    <row r="14013" spans="1:6">
      <c r="A14013">
        <v>2020</v>
      </c>
      <c r="B14013" t="s">
        <v>1027</v>
      </c>
      <c r="C14013" t="s">
        <v>1013</v>
      </c>
      <c r="D14013" t="s">
        <v>972</v>
      </c>
      <c r="E14013" t="s">
        <v>1015</v>
      </c>
      <c r="F14013" s="86">
        <v>71662160.594620198</v>
      </c>
    </row>
    <row r="14014" spans="1:6">
      <c r="A14014">
        <v>2021</v>
      </c>
      <c r="B14014" t="s">
        <v>1027</v>
      </c>
      <c r="C14014" t="s">
        <v>1013</v>
      </c>
      <c r="D14014" t="s">
        <v>972</v>
      </c>
      <c r="E14014" t="s">
        <v>1015</v>
      </c>
      <c r="F14014" s="86">
        <v>70930714.086383998</v>
      </c>
    </row>
    <row r="14015" spans="1:6">
      <c r="A14015">
        <v>2022</v>
      </c>
      <c r="B14015" t="s">
        <v>1027</v>
      </c>
      <c r="C14015" t="s">
        <v>1013</v>
      </c>
      <c r="D14015" t="s">
        <v>972</v>
      </c>
      <c r="E14015" t="s">
        <v>1015</v>
      </c>
      <c r="F14015" s="86">
        <v>70202327.820637897</v>
      </c>
    </row>
    <row r="14016" spans="1:6">
      <c r="A14016">
        <v>2023</v>
      </c>
      <c r="B14016" t="s">
        <v>1027</v>
      </c>
      <c r="C14016" t="s">
        <v>1013</v>
      </c>
      <c r="D14016" t="s">
        <v>972</v>
      </c>
      <c r="E14016" t="s">
        <v>1015</v>
      </c>
      <c r="F14016" s="86">
        <v>69478768.173361897</v>
      </c>
    </row>
    <row r="14017" spans="1:6">
      <c r="A14017">
        <v>2024</v>
      </c>
      <c r="B14017" t="s">
        <v>1027</v>
      </c>
      <c r="C14017" t="s">
        <v>1013</v>
      </c>
      <c r="D14017" t="s">
        <v>972</v>
      </c>
      <c r="E14017" t="s">
        <v>1015</v>
      </c>
      <c r="F14017" s="86">
        <v>68760501.692174003</v>
      </c>
    </row>
    <row r="14018" spans="1:6">
      <c r="A14018">
        <v>2025</v>
      </c>
      <c r="B14018" t="s">
        <v>1027</v>
      </c>
      <c r="C14018" t="s">
        <v>1013</v>
      </c>
      <c r="D14018" t="s">
        <v>972</v>
      </c>
      <c r="E14018" t="s">
        <v>1015</v>
      </c>
      <c r="F14018" s="86">
        <v>68048865.592464402</v>
      </c>
    </row>
    <row r="14019" spans="1:6">
      <c r="A14019">
        <v>2026</v>
      </c>
      <c r="B14019" t="s">
        <v>1027</v>
      </c>
      <c r="C14019" t="s">
        <v>1013</v>
      </c>
      <c r="D14019" t="s">
        <v>972</v>
      </c>
      <c r="E14019" t="s">
        <v>1015</v>
      </c>
      <c r="F14019" s="86">
        <v>67353453.295976698</v>
      </c>
    </row>
    <row r="14020" spans="1:6">
      <c r="A14020">
        <v>2027</v>
      </c>
      <c r="B14020" t="s">
        <v>1027</v>
      </c>
      <c r="C14020" t="s">
        <v>1013</v>
      </c>
      <c r="D14020" t="s">
        <v>972</v>
      </c>
      <c r="E14020" t="s">
        <v>1015</v>
      </c>
      <c r="F14020" s="86">
        <v>66685105.250868</v>
      </c>
    </row>
    <row r="14021" spans="1:6">
      <c r="A14021">
        <v>2028</v>
      </c>
      <c r="B14021" t="s">
        <v>1027</v>
      </c>
      <c r="C14021" t="s">
        <v>1013</v>
      </c>
      <c r="D14021" t="s">
        <v>972</v>
      </c>
      <c r="E14021" t="s">
        <v>1015</v>
      </c>
      <c r="F14021" s="86">
        <v>66045045.089121804</v>
      </c>
    </row>
    <row r="14022" spans="1:6">
      <c r="A14022">
        <v>2029</v>
      </c>
      <c r="B14022" t="s">
        <v>1027</v>
      </c>
      <c r="C14022" t="s">
        <v>1013</v>
      </c>
      <c r="D14022" t="s">
        <v>972</v>
      </c>
      <c r="E14022" t="s">
        <v>1015</v>
      </c>
      <c r="F14022" s="86">
        <v>65442560.226009198</v>
      </c>
    </row>
    <row r="14023" spans="1:6">
      <c r="A14023">
        <v>2030</v>
      </c>
      <c r="B14023" t="s">
        <v>1027</v>
      </c>
      <c r="C14023" t="s">
        <v>1013</v>
      </c>
      <c r="D14023" t="s">
        <v>972</v>
      </c>
      <c r="E14023" t="s">
        <v>1015</v>
      </c>
      <c r="F14023" s="86">
        <v>64874579.011583596</v>
      </c>
    </row>
    <row r="14024" spans="1:6">
      <c r="A14024">
        <v>2031</v>
      </c>
      <c r="B14024" t="s">
        <v>1027</v>
      </c>
      <c r="C14024" t="s">
        <v>1013</v>
      </c>
      <c r="D14024" t="s">
        <v>972</v>
      </c>
      <c r="E14024" t="s">
        <v>1015</v>
      </c>
      <c r="F14024" s="86">
        <v>64360095.813576803</v>
      </c>
    </row>
    <row r="14025" spans="1:6">
      <c r="A14025">
        <v>2032</v>
      </c>
      <c r="B14025" t="s">
        <v>1027</v>
      </c>
      <c r="C14025" t="s">
        <v>1013</v>
      </c>
      <c r="D14025" t="s">
        <v>972</v>
      </c>
      <c r="E14025" t="s">
        <v>1015</v>
      </c>
      <c r="F14025" s="86">
        <v>63882261.617027901</v>
      </c>
    </row>
    <row r="14026" spans="1:6">
      <c r="A14026">
        <v>2033</v>
      </c>
      <c r="B14026" t="s">
        <v>1027</v>
      </c>
      <c r="C14026" t="s">
        <v>1013</v>
      </c>
      <c r="D14026" t="s">
        <v>972</v>
      </c>
      <c r="E14026" t="s">
        <v>1015</v>
      </c>
      <c r="F14026" s="86">
        <v>63451106.248356298</v>
      </c>
    </row>
    <row r="14027" spans="1:6">
      <c r="A14027">
        <v>2034</v>
      </c>
      <c r="B14027" t="s">
        <v>1027</v>
      </c>
      <c r="C14027" t="s">
        <v>1013</v>
      </c>
      <c r="D14027" t="s">
        <v>972</v>
      </c>
      <c r="E14027" t="s">
        <v>1015</v>
      </c>
      <c r="F14027" s="86">
        <v>63061592.904669598</v>
      </c>
    </row>
    <row r="14028" spans="1:6">
      <c r="A14028">
        <v>2035</v>
      </c>
      <c r="B14028" t="s">
        <v>1027</v>
      </c>
      <c r="C14028" t="s">
        <v>1013</v>
      </c>
      <c r="D14028" t="s">
        <v>972</v>
      </c>
      <c r="E14028" t="s">
        <v>1015</v>
      </c>
      <c r="F14028" s="86">
        <v>62702205.465460204</v>
      </c>
    </row>
    <row r="14029" spans="1:6">
      <c r="A14029">
        <v>2036</v>
      </c>
      <c r="B14029" t="s">
        <v>1027</v>
      </c>
      <c r="C14029" t="s">
        <v>1013</v>
      </c>
      <c r="D14029" t="s">
        <v>972</v>
      </c>
      <c r="E14029" t="s">
        <v>1015</v>
      </c>
      <c r="F14029" s="86">
        <v>62371209.837317802</v>
      </c>
    </row>
    <row r="14030" spans="1:6">
      <c r="A14030">
        <v>2037</v>
      </c>
      <c r="B14030" t="s">
        <v>1027</v>
      </c>
      <c r="C14030" t="s">
        <v>1013</v>
      </c>
      <c r="D14030" t="s">
        <v>972</v>
      </c>
      <c r="E14030" t="s">
        <v>1015</v>
      </c>
      <c r="F14030" s="86">
        <v>62048680.858529396</v>
      </c>
    </row>
    <row r="14031" spans="1:6">
      <c r="A14031">
        <v>2038</v>
      </c>
      <c r="B14031" t="s">
        <v>1027</v>
      </c>
      <c r="C14031" t="s">
        <v>1013</v>
      </c>
      <c r="D14031" t="s">
        <v>972</v>
      </c>
      <c r="E14031" t="s">
        <v>1015</v>
      </c>
      <c r="F14031" s="86">
        <v>61741957.519719698</v>
      </c>
    </row>
    <row r="14032" spans="1:6">
      <c r="A14032">
        <v>2039</v>
      </c>
      <c r="B14032" t="s">
        <v>1027</v>
      </c>
      <c r="C14032" t="s">
        <v>1013</v>
      </c>
      <c r="D14032" t="s">
        <v>972</v>
      </c>
      <c r="E14032" t="s">
        <v>1015</v>
      </c>
      <c r="F14032" s="86">
        <v>61442288.925919503</v>
      </c>
    </row>
    <row r="14033" spans="1:6">
      <c r="A14033">
        <v>2040</v>
      </c>
      <c r="B14033" t="s">
        <v>1027</v>
      </c>
      <c r="C14033" t="s">
        <v>1013</v>
      </c>
      <c r="D14033" t="s">
        <v>972</v>
      </c>
      <c r="E14033" t="s">
        <v>1015</v>
      </c>
      <c r="F14033" s="86">
        <v>61149678.664399303</v>
      </c>
    </row>
    <row r="14034" spans="1:6">
      <c r="A14034">
        <v>2041</v>
      </c>
      <c r="B14034" t="s">
        <v>1027</v>
      </c>
      <c r="C14034" t="s">
        <v>1013</v>
      </c>
      <c r="D14034" t="s">
        <v>972</v>
      </c>
      <c r="E14034" t="s">
        <v>1015</v>
      </c>
      <c r="F14034" s="86">
        <v>60853589.936617799</v>
      </c>
    </row>
    <row r="14035" spans="1:6">
      <c r="A14035">
        <v>2042</v>
      </c>
      <c r="B14035" t="s">
        <v>1027</v>
      </c>
      <c r="C14035" t="s">
        <v>1013</v>
      </c>
      <c r="D14035" t="s">
        <v>972</v>
      </c>
      <c r="E14035" t="s">
        <v>1015</v>
      </c>
      <c r="F14035" s="86">
        <v>60560828.435424499</v>
      </c>
    </row>
    <row r="14036" spans="1:6">
      <c r="A14036">
        <v>2043</v>
      </c>
      <c r="B14036" t="s">
        <v>1027</v>
      </c>
      <c r="C14036" t="s">
        <v>1013</v>
      </c>
      <c r="D14036" t="s">
        <v>972</v>
      </c>
      <c r="E14036" t="s">
        <v>1015</v>
      </c>
      <c r="F14036" s="86">
        <v>60269325.419318199</v>
      </c>
    </row>
    <row r="14037" spans="1:6">
      <c r="A14037">
        <v>2044</v>
      </c>
      <c r="B14037" t="s">
        <v>1027</v>
      </c>
      <c r="C14037" t="s">
        <v>1013</v>
      </c>
      <c r="D14037" t="s">
        <v>972</v>
      </c>
      <c r="E14037" t="s">
        <v>1015</v>
      </c>
      <c r="F14037" s="86">
        <v>59973096.957702503</v>
      </c>
    </row>
    <row r="14038" spans="1:6">
      <c r="A14038">
        <v>2045</v>
      </c>
      <c r="B14038" t="s">
        <v>1027</v>
      </c>
      <c r="C14038" t="s">
        <v>1013</v>
      </c>
      <c r="D14038" t="s">
        <v>972</v>
      </c>
      <c r="E14038" t="s">
        <v>1015</v>
      </c>
      <c r="F14038" s="86">
        <v>59681142.484803699</v>
      </c>
    </row>
    <row r="14039" spans="1:6">
      <c r="A14039">
        <v>2046</v>
      </c>
      <c r="B14039" t="s">
        <v>1027</v>
      </c>
      <c r="C14039" t="s">
        <v>1013</v>
      </c>
      <c r="D14039" t="s">
        <v>972</v>
      </c>
      <c r="E14039" t="s">
        <v>1015</v>
      </c>
      <c r="F14039" s="86">
        <v>59385194.539146401</v>
      </c>
    </row>
    <row r="14040" spans="1:6">
      <c r="A14040">
        <v>2047</v>
      </c>
      <c r="B14040" t="s">
        <v>1027</v>
      </c>
      <c r="C14040" t="s">
        <v>1013</v>
      </c>
      <c r="D14040" t="s">
        <v>972</v>
      </c>
      <c r="E14040" t="s">
        <v>1015</v>
      </c>
      <c r="F14040" s="86">
        <v>59083506.795143798</v>
      </c>
    </row>
    <row r="14041" spans="1:6">
      <c r="A14041">
        <v>2048</v>
      </c>
      <c r="B14041" t="s">
        <v>1027</v>
      </c>
      <c r="C14041" t="s">
        <v>1013</v>
      </c>
      <c r="D14041" t="s">
        <v>972</v>
      </c>
      <c r="E14041" t="s">
        <v>1015</v>
      </c>
      <c r="F14041" s="86">
        <v>58776497.817104399</v>
      </c>
    </row>
    <row r="14042" spans="1:6">
      <c r="A14042">
        <v>2049</v>
      </c>
      <c r="B14042" t="s">
        <v>1027</v>
      </c>
      <c r="C14042" t="s">
        <v>1013</v>
      </c>
      <c r="D14042" t="s">
        <v>972</v>
      </c>
      <c r="E14042" t="s">
        <v>1015</v>
      </c>
      <c r="F14042" s="86">
        <v>58468578.052517503</v>
      </c>
    </row>
    <row r="14043" spans="1:6">
      <c r="A14043">
        <v>2050</v>
      </c>
      <c r="B14043" t="s">
        <v>1027</v>
      </c>
      <c r="C14043" t="s">
        <v>1013</v>
      </c>
      <c r="D14043" t="s">
        <v>972</v>
      </c>
      <c r="E14043" t="s">
        <v>1015</v>
      </c>
      <c r="F14043" s="86">
        <v>58157148.215114601</v>
      </c>
    </row>
    <row r="14044" spans="1:6">
      <c r="A14044">
        <v>2017</v>
      </c>
      <c r="B14044" t="s">
        <v>1028</v>
      </c>
      <c r="C14044" t="s">
        <v>1013</v>
      </c>
      <c r="D14044" t="s">
        <v>972</v>
      </c>
      <c r="E14044" t="s">
        <v>1015</v>
      </c>
      <c r="F14044" s="86">
        <v>34984545.226000398</v>
      </c>
    </row>
    <row r="14045" spans="1:6">
      <c r="A14045">
        <v>2018</v>
      </c>
      <c r="B14045" t="s">
        <v>1028</v>
      </c>
      <c r="C14045" t="s">
        <v>1013</v>
      </c>
      <c r="D14045" t="s">
        <v>972</v>
      </c>
      <c r="E14045" t="s">
        <v>1015</v>
      </c>
      <c r="F14045" s="86">
        <v>35113893.513416603</v>
      </c>
    </row>
    <row r="14046" spans="1:6">
      <c r="A14046">
        <v>2019</v>
      </c>
      <c r="B14046" t="s">
        <v>1028</v>
      </c>
      <c r="C14046" t="s">
        <v>1013</v>
      </c>
      <c r="D14046" t="s">
        <v>972</v>
      </c>
      <c r="E14046" t="s">
        <v>1015</v>
      </c>
      <c r="F14046" s="86">
        <v>35256687.443993203</v>
      </c>
    </row>
    <row r="14047" spans="1:6">
      <c r="A14047">
        <v>2020</v>
      </c>
      <c r="B14047" t="s">
        <v>1028</v>
      </c>
      <c r="C14047" t="s">
        <v>1013</v>
      </c>
      <c r="D14047" t="s">
        <v>972</v>
      </c>
      <c r="E14047" t="s">
        <v>1015</v>
      </c>
      <c r="F14047" s="86">
        <v>35402501.199050702</v>
      </c>
    </row>
    <row r="14048" spans="1:6">
      <c r="A14048">
        <v>2021</v>
      </c>
      <c r="B14048" t="s">
        <v>1028</v>
      </c>
      <c r="C14048" t="s">
        <v>1013</v>
      </c>
      <c r="D14048" t="s">
        <v>972</v>
      </c>
      <c r="E14048" t="s">
        <v>1015</v>
      </c>
      <c r="F14048" s="86">
        <v>35533931.488641597</v>
      </c>
    </row>
    <row r="14049" spans="1:6">
      <c r="A14049">
        <v>2022</v>
      </c>
      <c r="B14049" t="s">
        <v>1028</v>
      </c>
      <c r="C14049" t="s">
        <v>1013</v>
      </c>
      <c r="D14049" t="s">
        <v>972</v>
      </c>
      <c r="E14049" t="s">
        <v>1015</v>
      </c>
      <c r="F14049" s="86">
        <v>35652999.378587998</v>
      </c>
    </row>
    <row r="14050" spans="1:6">
      <c r="A14050">
        <v>2023</v>
      </c>
      <c r="B14050" t="s">
        <v>1028</v>
      </c>
      <c r="C14050" t="s">
        <v>1013</v>
      </c>
      <c r="D14050" t="s">
        <v>972</v>
      </c>
      <c r="E14050" t="s">
        <v>1015</v>
      </c>
      <c r="F14050" s="86">
        <v>35754668.2998216</v>
      </c>
    </row>
    <row r="14051" spans="1:6">
      <c r="A14051">
        <v>2024</v>
      </c>
      <c r="B14051" t="s">
        <v>1028</v>
      </c>
      <c r="C14051" t="s">
        <v>1013</v>
      </c>
      <c r="D14051" t="s">
        <v>972</v>
      </c>
      <c r="E14051" t="s">
        <v>1015</v>
      </c>
      <c r="F14051" s="86">
        <v>35845232.878098004</v>
      </c>
    </row>
    <row r="14052" spans="1:6">
      <c r="A14052">
        <v>2025</v>
      </c>
      <c r="B14052" t="s">
        <v>1028</v>
      </c>
      <c r="C14052" t="s">
        <v>1013</v>
      </c>
      <c r="D14052" t="s">
        <v>972</v>
      </c>
      <c r="E14052" t="s">
        <v>1015</v>
      </c>
      <c r="F14052" s="86">
        <v>35923122.883769602</v>
      </c>
    </row>
    <row r="14053" spans="1:6">
      <c r="A14053">
        <v>2026</v>
      </c>
      <c r="B14053" t="s">
        <v>1028</v>
      </c>
      <c r="C14053" t="s">
        <v>1013</v>
      </c>
      <c r="D14053" t="s">
        <v>972</v>
      </c>
      <c r="E14053" t="s">
        <v>1015</v>
      </c>
      <c r="F14053" s="86">
        <v>35998861.658722498</v>
      </c>
    </row>
    <row r="14054" spans="1:6">
      <c r="A14054">
        <v>2027</v>
      </c>
      <c r="B14054" t="s">
        <v>1028</v>
      </c>
      <c r="C14054" t="s">
        <v>1013</v>
      </c>
      <c r="D14054" t="s">
        <v>972</v>
      </c>
      <c r="E14054" t="s">
        <v>1015</v>
      </c>
      <c r="F14054" s="86">
        <v>36075670.074866503</v>
      </c>
    </row>
    <row r="14055" spans="1:6">
      <c r="A14055">
        <v>2028</v>
      </c>
      <c r="B14055" t="s">
        <v>1028</v>
      </c>
      <c r="C14055" t="s">
        <v>1013</v>
      </c>
      <c r="D14055" t="s">
        <v>972</v>
      </c>
      <c r="E14055" t="s">
        <v>1015</v>
      </c>
      <c r="F14055" s="86">
        <v>36158217.458617702</v>
      </c>
    </row>
    <row r="14056" spans="1:6">
      <c r="A14056">
        <v>2029</v>
      </c>
      <c r="B14056" t="s">
        <v>1028</v>
      </c>
      <c r="C14056" t="s">
        <v>1013</v>
      </c>
      <c r="D14056" t="s">
        <v>972</v>
      </c>
      <c r="E14056" t="s">
        <v>1015</v>
      </c>
      <c r="F14056" s="86">
        <v>36253642.513303898</v>
      </c>
    </row>
    <row r="14057" spans="1:6">
      <c r="A14057">
        <v>2030</v>
      </c>
      <c r="B14057" t="s">
        <v>1028</v>
      </c>
      <c r="C14057" t="s">
        <v>1013</v>
      </c>
      <c r="D14057" t="s">
        <v>972</v>
      </c>
      <c r="E14057" t="s">
        <v>1015</v>
      </c>
      <c r="F14057" s="86">
        <v>36353165.738297001</v>
      </c>
    </row>
    <row r="14058" spans="1:6">
      <c r="A14058">
        <v>2031</v>
      </c>
      <c r="B14058" t="s">
        <v>1028</v>
      </c>
      <c r="C14058" t="s">
        <v>1013</v>
      </c>
      <c r="D14058" t="s">
        <v>972</v>
      </c>
      <c r="E14058" t="s">
        <v>1015</v>
      </c>
      <c r="F14058" s="86">
        <v>36459511.056244299</v>
      </c>
    </row>
    <row r="14059" spans="1:6">
      <c r="A14059">
        <v>2032</v>
      </c>
      <c r="B14059" t="s">
        <v>1028</v>
      </c>
      <c r="C14059" t="s">
        <v>1013</v>
      </c>
      <c r="D14059" t="s">
        <v>972</v>
      </c>
      <c r="E14059" t="s">
        <v>1015</v>
      </c>
      <c r="F14059" s="86">
        <v>36567970.789977401</v>
      </c>
    </row>
    <row r="14060" spans="1:6">
      <c r="A14060">
        <v>2033</v>
      </c>
      <c r="B14060" t="s">
        <v>1028</v>
      </c>
      <c r="C14060" t="s">
        <v>1013</v>
      </c>
      <c r="D14060" t="s">
        <v>972</v>
      </c>
      <c r="E14060" t="s">
        <v>1015</v>
      </c>
      <c r="F14060" s="86">
        <v>36685970.145160802</v>
      </c>
    </row>
    <row r="14061" spans="1:6">
      <c r="A14061">
        <v>2034</v>
      </c>
      <c r="B14061" t="s">
        <v>1028</v>
      </c>
      <c r="C14061" t="s">
        <v>1013</v>
      </c>
      <c r="D14061" t="s">
        <v>972</v>
      </c>
      <c r="E14061" t="s">
        <v>1015</v>
      </c>
      <c r="F14061" s="86">
        <v>36814167.501799397</v>
      </c>
    </row>
    <row r="14062" spans="1:6">
      <c r="A14062">
        <v>2035</v>
      </c>
      <c r="B14062" t="s">
        <v>1028</v>
      </c>
      <c r="C14062" t="s">
        <v>1013</v>
      </c>
      <c r="D14062" t="s">
        <v>972</v>
      </c>
      <c r="E14062" t="s">
        <v>1015</v>
      </c>
      <c r="F14062" s="86">
        <v>36941700.407284901</v>
      </c>
    </row>
    <row r="14063" spans="1:6">
      <c r="A14063">
        <v>2036</v>
      </c>
      <c r="B14063" t="s">
        <v>1028</v>
      </c>
      <c r="C14063" t="s">
        <v>1013</v>
      </c>
      <c r="D14063" t="s">
        <v>972</v>
      </c>
      <c r="E14063" t="s">
        <v>1015</v>
      </c>
      <c r="F14063" s="86">
        <v>37077315.345816001</v>
      </c>
    </row>
    <row r="14064" spans="1:6">
      <c r="A14064">
        <v>2037</v>
      </c>
      <c r="B14064" t="s">
        <v>1028</v>
      </c>
      <c r="C14064" t="s">
        <v>1013</v>
      </c>
      <c r="D14064" t="s">
        <v>972</v>
      </c>
      <c r="E14064" t="s">
        <v>1015</v>
      </c>
      <c r="F14064" s="86">
        <v>37211926.434890702</v>
      </c>
    </row>
    <row r="14065" spans="1:6">
      <c r="A14065">
        <v>2038</v>
      </c>
      <c r="B14065" t="s">
        <v>1028</v>
      </c>
      <c r="C14065" t="s">
        <v>1013</v>
      </c>
      <c r="D14065" t="s">
        <v>972</v>
      </c>
      <c r="E14065" t="s">
        <v>1015</v>
      </c>
      <c r="F14065" s="86">
        <v>37351373.568986699</v>
      </c>
    </row>
    <row r="14066" spans="1:6">
      <c r="A14066">
        <v>2039</v>
      </c>
      <c r="B14066" t="s">
        <v>1028</v>
      </c>
      <c r="C14066" t="s">
        <v>1013</v>
      </c>
      <c r="D14066" t="s">
        <v>972</v>
      </c>
      <c r="E14066" t="s">
        <v>1015</v>
      </c>
      <c r="F14066" s="86">
        <v>37487225.5530224</v>
      </c>
    </row>
    <row r="14067" spans="1:6">
      <c r="A14067">
        <v>2040</v>
      </c>
      <c r="B14067" t="s">
        <v>1028</v>
      </c>
      <c r="C14067" t="s">
        <v>1013</v>
      </c>
      <c r="D14067" t="s">
        <v>972</v>
      </c>
      <c r="E14067" t="s">
        <v>1015</v>
      </c>
      <c r="F14067" s="86">
        <v>37627035.602924898</v>
      </c>
    </row>
    <row r="14068" spans="1:6">
      <c r="A14068">
        <v>2041</v>
      </c>
      <c r="B14068" t="s">
        <v>1028</v>
      </c>
      <c r="C14068" t="s">
        <v>1013</v>
      </c>
      <c r="D14068" t="s">
        <v>972</v>
      </c>
      <c r="E14068" t="s">
        <v>1015</v>
      </c>
      <c r="F14068" s="86">
        <v>37764093.650351398</v>
      </c>
    </row>
    <row r="14069" spans="1:6">
      <c r="A14069">
        <v>2042</v>
      </c>
      <c r="B14069" t="s">
        <v>1028</v>
      </c>
      <c r="C14069" t="s">
        <v>1013</v>
      </c>
      <c r="D14069" t="s">
        <v>972</v>
      </c>
      <c r="E14069" t="s">
        <v>1015</v>
      </c>
      <c r="F14069" s="86">
        <v>37903912.978758097</v>
      </c>
    </row>
    <row r="14070" spans="1:6">
      <c r="A14070">
        <v>2043</v>
      </c>
      <c r="B14070" t="s">
        <v>1028</v>
      </c>
      <c r="C14070" t="s">
        <v>1013</v>
      </c>
      <c r="D14070" t="s">
        <v>972</v>
      </c>
      <c r="E14070" t="s">
        <v>1015</v>
      </c>
      <c r="F14070" s="86">
        <v>38038095.942804702</v>
      </c>
    </row>
    <row r="14071" spans="1:6">
      <c r="A14071">
        <v>2044</v>
      </c>
      <c r="B14071" t="s">
        <v>1028</v>
      </c>
      <c r="C14071" t="s">
        <v>1013</v>
      </c>
      <c r="D14071" t="s">
        <v>972</v>
      </c>
      <c r="E14071" t="s">
        <v>1015</v>
      </c>
      <c r="F14071" s="86">
        <v>38174720.123412997</v>
      </c>
    </row>
    <row r="14072" spans="1:6">
      <c r="A14072">
        <v>2045</v>
      </c>
      <c r="B14072" t="s">
        <v>1028</v>
      </c>
      <c r="C14072" t="s">
        <v>1013</v>
      </c>
      <c r="D14072" t="s">
        <v>972</v>
      </c>
      <c r="E14072" t="s">
        <v>1015</v>
      </c>
      <c r="F14072" s="86">
        <v>38308613.880299099</v>
      </c>
    </row>
    <row r="14073" spans="1:6">
      <c r="A14073">
        <v>2046</v>
      </c>
      <c r="B14073" t="s">
        <v>1028</v>
      </c>
      <c r="C14073" t="s">
        <v>1013</v>
      </c>
      <c r="D14073" t="s">
        <v>972</v>
      </c>
      <c r="E14073" t="s">
        <v>1015</v>
      </c>
      <c r="F14073" s="86">
        <v>38437841.4528943</v>
      </c>
    </row>
    <row r="14074" spans="1:6">
      <c r="A14074">
        <v>2047</v>
      </c>
      <c r="B14074" t="s">
        <v>1028</v>
      </c>
      <c r="C14074" t="s">
        <v>1013</v>
      </c>
      <c r="D14074" t="s">
        <v>972</v>
      </c>
      <c r="E14074" t="s">
        <v>1015</v>
      </c>
      <c r="F14074" s="86">
        <v>38564565.262465201</v>
      </c>
    </row>
    <row r="14075" spans="1:6">
      <c r="A14075">
        <v>2048</v>
      </c>
      <c r="B14075" t="s">
        <v>1028</v>
      </c>
      <c r="C14075" t="s">
        <v>1013</v>
      </c>
      <c r="D14075" t="s">
        <v>972</v>
      </c>
      <c r="E14075" t="s">
        <v>1015</v>
      </c>
      <c r="F14075" s="86">
        <v>38685033.169453204</v>
      </c>
    </row>
    <row r="14076" spans="1:6">
      <c r="A14076">
        <v>2049</v>
      </c>
      <c r="B14076" t="s">
        <v>1028</v>
      </c>
      <c r="C14076" t="s">
        <v>1013</v>
      </c>
      <c r="D14076" t="s">
        <v>972</v>
      </c>
      <c r="E14076" t="s">
        <v>1015</v>
      </c>
      <c r="F14076" s="86">
        <v>38807539.606158502</v>
      </c>
    </row>
    <row r="14077" spans="1:6">
      <c r="A14077">
        <v>2050</v>
      </c>
      <c r="B14077" t="s">
        <v>1028</v>
      </c>
      <c r="C14077" t="s">
        <v>1013</v>
      </c>
      <c r="D14077" t="s">
        <v>972</v>
      </c>
      <c r="E14077" t="s">
        <v>1015</v>
      </c>
      <c r="F14077" s="86">
        <v>38928689.419767998</v>
      </c>
    </row>
    <row r="14078" spans="1:6">
      <c r="A14078">
        <v>2017</v>
      </c>
      <c r="B14078" t="s">
        <v>1029</v>
      </c>
      <c r="C14078" t="s">
        <v>1013</v>
      </c>
      <c r="D14078" t="s">
        <v>972</v>
      </c>
      <c r="E14078" t="s">
        <v>1015</v>
      </c>
      <c r="F14078" s="86">
        <v>10819556.378944499</v>
      </c>
    </row>
    <row r="14079" spans="1:6">
      <c r="A14079">
        <v>2018</v>
      </c>
      <c r="B14079" t="s">
        <v>1029</v>
      </c>
      <c r="C14079" t="s">
        <v>1013</v>
      </c>
      <c r="D14079" t="s">
        <v>972</v>
      </c>
      <c r="E14079" t="s">
        <v>1015</v>
      </c>
      <c r="F14079" s="86">
        <v>10745095.589497499</v>
      </c>
    </row>
    <row r="14080" spans="1:6">
      <c r="A14080">
        <v>2019</v>
      </c>
      <c r="B14080" t="s">
        <v>1029</v>
      </c>
      <c r="C14080" t="s">
        <v>1013</v>
      </c>
      <c r="D14080" t="s">
        <v>972</v>
      </c>
      <c r="E14080" t="s">
        <v>1015</v>
      </c>
      <c r="F14080" s="86">
        <v>10671961.7939517</v>
      </c>
    </row>
    <row r="14081" spans="1:6">
      <c r="A14081">
        <v>2020</v>
      </c>
      <c r="B14081" t="s">
        <v>1029</v>
      </c>
      <c r="C14081" t="s">
        <v>1013</v>
      </c>
      <c r="D14081" t="s">
        <v>972</v>
      </c>
      <c r="E14081" t="s">
        <v>1015</v>
      </c>
      <c r="F14081" s="86">
        <v>10593712.518761801</v>
      </c>
    </row>
    <row r="14082" spans="1:6">
      <c r="A14082">
        <v>2021</v>
      </c>
      <c r="B14082" t="s">
        <v>1029</v>
      </c>
      <c r="C14082" t="s">
        <v>1013</v>
      </c>
      <c r="D14082" t="s">
        <v>972</v>
      </c>
      <c r="E14082" t="s">
        <v>1015</v>
      </c>
      <c r="F14082" s="86">
        <v>10513232.763859199</v>
      </c>
    </row>
    <row r="14083" spans="1:6">
      <c r="A14083">
        <v>2022</v>
      </c>
      <c r="B14083" t="s">
        <v>1029</v>
      </c>
      <c r="C14083" t="s">
        <v>1013</v>
      </c>
      <c r="D14083" t="s">
        <v>972</v>
      </c>
      <c r="E14083" t="s">
        <v>1015</v>
      </c>
      <c r="F14083" s="86">
        <v>10431559.544430099</v>
      </c>
    </row>
    <row r="14084" spans="1:6">
      <c r="A14084">
        <v>2023</v>
      </c>
      <c r="B14084" t="s">
        <v>1029</v>
      </c>
      <c r="C14084" t="s">
        <v>1013</v>
      </c>
      <c r="D14084" t="s">
        <v>972</v>
      </c>
      <c r="E14084" t="s">
        <v>1015</v>
      </c>
      <c r="F14084" s="86">
        <v>10347429.572722601</v>
      </c>
    </row>
    <row r="14085" spans="1:6">
      <c r="A14085">
        <v>2024</v>
      </c>
      <c r="B14085" t="s">
        <v>1029</v>
      </c>
      <c r="C14085" t="s">
        <v>1013</v>
      </c>
      <c r="D14085" t="s">
        <v>972</v>
      </c>
      <c r="E14085" t="s">
        <v>1015</v>
      </c>
      <c r="F14085" s="86">
        <v>10261523.650961</v>
      </c>
    </row>
    <row r="14086" spans="1:6">
      <c r="A14086">
        <v>2025</v>
      </c>
      <c r="B14086" t="s">
        <v>1029</v>
      </c>
      <c r="C14086" t="s">
        <v>1013</v>
      </c>
      <c r="D14086" t="s">
        <v>972</v>
      </c>
      <c r="E14086" t="s">
        <v>1015</v>
      </c>
      <c r="F14086" s="86">
        <v>10176760.683413301</v>
      </c>
    </row>
    <row r="14087" spans="1:6">
      <c r="A14087">
        <v>2026</v>
      </c>
      <c r="B14087" t="s">
        <v>1029</v>
      </c>
      <c r="C14087" t="s">
        <v>1013</v>
      </c>
      <c r="D14087" t="s">
        <v>972</v>
      </c>
      <c r="E14087" t="s">
        <v>1015</v>
      </c>
      <c r="F14087" s="86">
        <v>10094848.192504499</v>
      </c>
    </row>
    <row r="14088" spans="1:6">
      <c r="A14088">
        <v>2027</v>
      </c>
      <c r="B14088" t="s">
        <v>1029</v>
      </c>
      <c r="C14088" t="s">
        <v>1013</v>
      </c>
      <c r="D14088" t="s">
        <v>972</v>
      </c>
      <c r="E14088" t="s">
        <v>1015</v>
      </c>
      <c r="F14088" s="86">
        <v>10018109.521851299</v>
      </c>
    </row>
    <row r="14089" spans="1:6">
      <c r="A14089">
        <v>2028</v>
      </c>
      <c r="B14089" t="s">
        <v>1029</v>
      </c>
      <c r="C14089" t="s">
        <v>1013</v>
      </c>
      <c r="D14089" t="s">
        <v>972</v>
      </c>
      <c r="E14089" t="s">
        <v>1015</v>
      </c>
      <c r="F14089" s="86">
        <v>9946852.2124149203</v>
      </c>
    </row>
    <row r="14090" spans="1:6">
      <c r="A14090">
        <v>2029</v>
      </c>
      <c r="B14090" t="s">
        <v>1029</v>
      </c>
      <c r="C14090" t="s">
        <v>1013</v>
      </c>
      <c r="D14090" t="s">
        <v>972</v>
      </c>
      <c r="E14090" t="s">
        <v>1015</v>
      </c>
      <c r="F14090" s="86">
        <v>9886114.2279168908</v>
      </c>
    </row>
    <row r="14091" spans="1:6">
      <c r="A14091">
        <v>2030</v>
      </c>
      <c r="B14091" t="s">
        <v>1029</v>
      </c>
      <c r="C14091" t="s">
        <v>1013</v>
      </c>
      <c r="D14091" t="s">
        <v>972</v>
      </c>
      <c r="E14091" t="s">
        <v>1015</v>
      </c>
      <c r="F14091" s="86">
        <v>9834917.8028849903</v>
      </c>
    </row>
    <row r="14092" spans="1:6">
      <c r="A14092">
        <v>2031</v>
      </c>
      <c r="B14092" t="s">
        <v>1029</v>
      </c>
      <c r="C14092" t="s">
        <v>1013</v>
      </c>
      <c r="D14092" t="s">
        <v>972</v>
      </c>
      <c r="E14092" t="s">
        <v>1015</v>
      </c>
      <c r="F14092" s="86">
        <v>9795395.9644616693</v>
      </c>
    </row>
    <row r="14093" spans="1:6">
      <c r="A14093">
        <v>2032</v>
      </c>
      <c r="B14093" t="s">
        <v>1029</v>
      </c>
      <c r="C14093" t="s">
        <v>1013</v>
      </c>
      <c r="D14093" t="s">
        <v>972</v>
      </c>
      <c r="E14093" t="s">
        <v>1015</v>
      </c>
      <c r="F14093" s="86">
        <v>9764444.6212996393</v>
      </c>
    </row>
    <row r="14094" spans="1:6">
      <c r="A14094">
        <v>2033</v>
      </c>
      <c r="B14094" t="s">
        <v>1029</v>
      </c>
      <c r="C14094" t="s">
        <v>1013</v>
      </c>
      <c r="D14094" t="s">
        <v>972</v>
      </c>
      <c r="E14094" t="s">
        <v>1015</v>
      </c>
      <c r="F14094" s="86">
        <v>9747852.7741074599</v>
      </c>
    </row>
    <row r="14095" spans="1:6">
      <c r="A14095">
        <v>2034</v>
      </c>
      <c r="B14095" t="s">
        <v>1029</v>
      </c>
      <c r="C14095" t="s">
        <v>1013</v>
      </c>
      <c r="D14095" t="s">
        <v>972</v>
      </c>
      <c r="E14095" t="s">
        <v>1015</v>
      </c>
      <c r="F14095" s="86">
        <v>9739844.7783518098</v>
      </c>
    </row>
    <row r="14096" spans="1:6">
      <c r="A14096">
        <v>2035</v>
      </c>
      <c r="B14096" t="s">
        <v>1029</v>
      </c>
      <c r="C14096" t="s">
        <v>1013</v>
      </c>
      <c r="D14096" t="s">
        <v>972</v>
      </c>
      <c r="E14096" t="s">
        <v>1015</v>
      </c>
      <c r="F14096" s="86">
        <v>9741036.9100980293</v>
      </c>
    </row>
    <row r="14097" spans="1:6">
      <c r="A14097">
        <v>2036</v>
      </c>
      <c r="B14097" t="s">
        <v>1029</v>
      </c>
      <c r="C14097" t="s">
        <v>1013</v>
      </c>
      <c r="D14097" t="s">
        <v>972</v>
      </c>
      <c r="E14097" t="s">
        <v>1015</v>
      </c>
      <c r="F14097" s="86">
        <v>9750896.3236462902</v>
      </c>
    </row>
    <row r="14098" spans="1:6">
      <c r="A14098">
        <v>2037</v>
      </c>
      <c r="B14098" t="s">
        <v>1029</v>
      </c>
      <c r="C14098" t="s">
        <v>1013</v>
      </c>
      <c r="D14098" t="s">
        <v>972</v>
      </c>
      <c r="E14098" t="s">
        <v>1015</v>
      </c>
      <c r="F14098" s="86">
        <v>9767620.5825380106</v>
      </c>
    </row>
    <row r="14099" spans="1:6">
      <c r="A14099">
        <v>2038</v>
      </c>
      <c r="B14099" t="s">
        <v>1029</v>
      </c>
      <c r="C14099" t="s">
        <v>1013</v>
      </c>
      <c r="D14099" t="s">
        <v>972</v>
      </c>
      <c r="E14099" t="s">
        <v>1015</v>
      </c>
      <c r="F14099" s="86">
        <v>9790855.3403419908</v>
      </c>
    </row>
    <row r="14100" spans="1:6">
      <c r="A14100">
        <v>2039</v>
      </c>
      <c r="B14100" t="s">
        <v>1029</v>
      </c>
      <c r="C14100" t="s">
        <v>1013</v>
      </c>
      <c r="D14100" t="s">
        <v>972</v>
      </c>
      <c r="E14100" t="s">
        <v>1015</v>
      </c>
      <c r="F14100" s="86">
        <v>9819302.9618607797</v>
      </c>
    </row>
    <row r="14101" spans="1:6">
      <c r="A14101">
        <v>2040</v>
      </c>
      <c r="B14101" t="s">
        <v>1029</v>
      </c>
      <c r="C14101" t="s">
        <v>1013</v>
      </c>
      <c r="D14101" t="s">
        <v>972</v>
      </c>
      <c r="E14101" t="s">
        <v>1015</v>
      </c>
      <c r="F14101" s="86">
        <v>9852514.8516840804</v>
      </c>
    </row>
    <row r="14102" spans="1:6">
      <c r="A14102">
        <v>2041</v>
      </c>
      <c r="B14102" t="s">
        <v>1029</v>
      </c>
      <c r="C14102" t="s">
        <v>1013</v>
      </c>
      <c r="D14102" t="s">
        <v>972</v>
      </c>
      <c r="E14102" t="s">
        <v>1015</v>
      </c>
      <c r="F14102" s="86">
        <v>9885720.3874351792</v>
      </c>
    </row>
    <row r="14103" spans="1:6">
      <c r="A14103">
        <v>2042</v>
      </c>
      <c r="B14103" t="s">
        <v>1029</v>
      </c>
      <c r="C14103" t="s">
        <v>1013</v>
      </c>
      <c r="D14103" t="s">
        <v>972</v>
      </c>
      <c r="E14103" t="s">
        <v>1015</v>
      </c>
      <c r="F14103" s="86">
        <v>9919740.6640071608</v>
      </c>
    </row>
    <row r="14104" spans="1:6">
      <c r="A14104">
        <v>2043</v>
      </c>
      <c r="B14104" t="s">
        <v>1029</v>
      </c>
      <c r="C14104" t="s">
        <v>1013</v>
      </c>
      <c r="D14104" t="s">
        <v>972</v>
      </c>
      <c r="E14104" t="s">
        <v>1015</v>
      </c>
      <c r="F14104" s="86">
        <v>9955892.3929788303</v>
      </c>
    </row>
    <row r="14105" spans="1:6">
      <c r="A14105">
        <v>2044</v>
      </c>
      <c r="B14105" t="s">
        <v>1029</v>
      </c>
      <c r="C14105" t="s">
        <v>1013</v>
      </c>
      <c r="D14105" t="s">
        <v>972</v>
      </c>
      <c r="E14105" t="s">
        <v>1015</v>
      </c>
      <c r="F14105" s="86">
        <v>9989323.3998910896</v>
      </c>
    </row>
    <row r="14106" spans="1:6">
      <c r="A14106">
        <v>2045</v>
      </c>
      <c r="B14106" t="s">
        <v>1029</v>
      </c>
      <c r="C14106" t="s">
        <v>1013</v>
      </c>
      <c r="D14106" t="s">
        <v>972</v>
      </c>
      <c r="E14106" t="s">
        <v>1015</v>
      </c>
      <c r="F14106" s="86">
        <v>10021355.77809</v>
      </c>
    </row>
    <row r="14107" spans="1:6">
      <c r="A14107">
        <v>2046</v>
      </c>
      <c r="B14107" t="s">
        <v>1029</v>
      </c>
      <c r="C14107" t="s">
        <v>1013</v>
      </c>
      <c r="D14107" t="s">
        <v>972</v>
      </c>
      <c r="E14107" t="s">
        <v>1015</v>
      </c>
      <c r="F14107" s="86">
        <v>10051435.368031301</v>
      </c>
    </row>
    <row r="14108" spans="1:6">
      <c r="A14108">
        <v>2047</v>
      </c>
      <c r="B14108" t="s">
        <v>1029</v>
      </c>
      <c r="C14108" t="s">
        <v>1013</v>
      </c>
      <c r="D14108" t="s">
        <v>972</v>
      </c>
      <c r="E14108" t="s">
        <v>1015</v>
      </c>
      <c r="F14108" s="86">
        <v>10076259.8031257</v>
      </c>
    </row>
    <row r="14109" spans="1:6">
      <c r="A14109">
        <v>2048</v>
      </c>
      <c r="B14109" t="s">
        <v>1029</v>
      </c>
      <c r="C14109" t="s">
        <v>1013</v>
      </c>
      <c r="D14109" t="s">
        <v>972</v>
      </c>
      <c r="E14109" t="s">
        <v>1015</v>
      </c>
      <c r="F14109" s="86">
        <v>10098443.9326842</v>
      </c>
    </row>
    <row r="14110" spans="1:6">
      <c r="A14110">
        <v>2049</v>
      </c>
      <c r="B14110" t="s">
        <v>1029</v>
      </c>
      <c r="C14110" t="s">
        <v>1013</v>
      </c>
      <c r="D14110" t="s">
        <v>972</v>
      </c>
      <c r="E14110" t="s">
        <v>1015</v>
      </c>
      <c r="F14110" s="86">
        <v>10117260.1187448</v>
      </c>
    </row>
    <row r="14111" spans="1:6">
      <c r="A14111">
        <v>2050</v>
      </c>
      <c r="B14111" t="s">
        <v>1029</v>
      </c>
      <c r="C14111" t="s">
        <v>1013</v>
      </c>
      <c r="D14111" t="s">
        <v>972</v>
      </c>
      <c r="E14111" t="s">
        <v>1015</v>
      </c>
      <c r="F14111" s="86">
        <v>10133757.025983799</v>
      </c>
    </row>
    <row r="14112" spans="1:6">
      <c r="A14112">
        <v>2017</v>
      </c>
      <c r="B14112" t="s">
        <v>1030</v>
      </c>
      <c r="C14112" t="s">
        <v>1013</v>
      </c>
      <c r="D14112" t="s">
        <v>972</v>
      </c>
      <c r="E14112" t="s">
        <v>1015</v>
      </c>
      <c r="F14112" s="86">
        <v>3025759.9679382299</v>
      </c>
    </row>
    <row r="14113" spans="1:6">
      <c r="A14113">
        <v>2018</v>
      </c>
      <c r="B14113" t="s">
        <v>1030</v>
      </c>
      <c r="C14113" t="s">
        <v>1013</v>
      </c>
      <c r="D14113" t="s">
        <v>972</v>
      </c>
      <c r="E14113" t="s">
        <v>1015</v>
      </c>
      <c r="F14113" s="86">
        <v>3009536.8362680199</v>
      </c>
    </row>
    <row r="14114" spans="1:6">
      <c r="A14114">
        <v>2019</v>
      </c>
      <c r="B14114" t="s">
        <v>1030</v>
      </c>
      <c r="C14114" t="s">
        <v>1013</v>
      </c>
      <c r="D14114" t="s">
        <v>972</v>
      </c>
      <c r="E14114" t="s">
        <v>1015</v>
      </c>
      <c r="F14114" s="86">
        <v>2991660.5837156498</v>
      </c>
    </row>
    <row r="14115" spans="1:6">
      <c r="A14115">
        <v>2020</v>
      </c>
      <c r="B14115" t="s">
        <v>1030</v>
      </c>
      <c r="C14115" t="s">
        <v>1013</v>
      </c>
      <c r="D14115" t="s">
        <v>972</v>
      </c>
      <c r="E14115" t="s">
        <v>1015</v>
      </c>
      <c r="F14115" s="86">
        <v>2976070.9007699401</v>
      </c>
    </row>
    <row r="14116" spans="1:6">
      <c r="A14116">
        <v>2021</v>
      </c>
      <c r="B14116" t="s">
        <v>1030</v>
      </c>
      <c r="C14116" t="s">
        <v>1013</v>
      </c>
      <c r="D14116" t="s">
        <v>972</v>
      </c>
      <c r="E14116" t="s">
        <v>1015</v>
      </c>
      <c r="F14116" s="86">
        <v>2959601.1253982098</v>
      </c>
    </row>
    <row r="14117" spans="1:6">
      <c r="A14117">
        <v>2022</v>
      </c>
      <c r="B14117" t="s">
        <v>1030</v>
      </c>
      <c r="C14117" t="s">
        <v>1013</v>
      </c>
      <c r="D14117" t="s">
        <v>972</v>
      </c>
      <c r="E14117" t="s">
        <v>1015</v>
      </c>
      <c r="F14117" s="86">
        <v>2942801.27753055</v>
      </c>
    </row>
    <row r="14118" spans="1:6">
      <c r="A14118">
        <v>2023</v>
      </c>
      <c r="B14118" t="s">
        <v>1030</v>
      </c>
      <c r="C14118" t="s">
        <v>1013</v>
      </c>
      <c r="D14118" t="s">
        <v>972</v>
      </c>
      <c r="E14118" t="s">
        <v>1015</v>
      </c>
      <c r="F14118" s="86">
        <v>2925156.37054299</v>
      </c>
    </row>
    <row r="14119" spans="1:6">
      <c r="A14119">
        <v>2024</v>
      </c>
      <c r="B14119" t="s">
        <v>1030</v>
      </c>
      <c r="C14119" t="s">
        <v>1013</v>
      </c>
      <c r="D14119" t="s">
        <v>972</v>
      </c>
      <c r="E14119" t="s">
        <v>1015</v>
      </c>
      <c r="F14119" s="86">
        <v>2906259.08438107</v>
      </c>
    </row>
    <row r="14120" spans="1:6">
      <c r="A14120">
        <v>2025</v>
      </c>
      <c r="B14120" t="s">
        <v>1030</v>
      </c>
      <c r="C14120" t="s">
        <v>1013</v>
      </c>
      <c r="D14120" t="s">
        <v>972</v>
      </c>
      <c r="E14120" t="s">
        <v>1015</v>
      </c>
      <c r="F14120" s="86">
        <v>2887138.0008634301</v>
      </c>
    </row>
    <row r="14121" spans="1:6">
      <c r="A14121">
        <v>2026</v>
      </c>
      <c r="B14121" t="s">
        <v>1030</v>
      </c>
      <c r="C14121" t="s">
        <v>1013</v>
      </c>
      <c r="D14121" t="s">
        <v>972</v>
      </c>
      <c r="E14121" t="s">
        <v>1015</v>
      </c>
      <c r="F14121" s="86">
        <v>2868048.4945105198</v>
      </c>
    </row>
    <row r="14122" spans="1:6">
      <c r="A14122">
        <v>2027</v>
      </c>
      <c r="B14122" t="s">
        <v>1030</v>
      </c>
      <c r="C14122" t="s">
        <v>1013</v>
      </c>
      <c r="D14122" t="s">
        <v>972</v>
      </c>
      <c r="E14122" t="s">
        <v>1015</v>
      </c>
      <c r="F14122" s="86">
        <v>2849708.5410724501</v>
      </c>
    </row>
    <row r="14123" spans="1:6">
      <c r="A14123">
        <v>2028</v>
      </c>
      <c r="B14123" t="s">
        <v>1030</v>
      </c>
      <c r="C14123" t="s">
        <v>1013</v>
      </c>
      <c r="D14123" t="s">
        <v>972</v>
      </c>
      <c r="E14123" t="s">
        <v>1015</v>
      </c>
      <c r="F14123" s="86">
        <v>2833279.0117621701</v>
      </c>
    </row>
    <row r="14124" spans="1:6">
      <c r="A14124">
        <v>2029</v>
      </c>
      <c r="B14124" t="s">
        <v>1030</v>
      </c>
      <c r="C14124" t="s">
        <v>1013</v>
      </c>
      <c r="D14124" t="s">
        <v>972</v>
      </c>
      <c r="E14124" t="s">
        <v>1015</v>
      </c>
      <c r="F14124" s="86">
        <v>2818521.8131953101</v>
      </c>
    </row>
    <row r="14125" spans="1:6">
      <c r="A14125">
        <v>2030</v>
      </c>
      <c r="B14125" t="s">
        <v>1030</v>
      </c>
      <c r="C14125" t="s">
        <v>1013</v>
      </c>
      <c r="D14125" t="s">
        <v>972</v>
      </c>
      <c r="E14125" t="s">
        <v>1015</v>
      </c>
      <c r="F14125" s="86">
        <v>2805810.3066414502</v>
      </c>
    </row>
    <row r="14126" spans="1:6">
      <c r="A14126">
        <v>2031</v>
      </c>
      <c r="B14126" t="s">
        <v>1030</v>
      </c>
      <c r="C14126" t="s">
        <v>1013</v>
      </c>
      <c r="D14126" t="s">
        <v>972</v>
      </c>
      <c r="E14126" t="s">
        <v>1015</v>
      </c>
      <c r="F14126" s="86">
        <v>2795899.09332303</v>
      </c>
    </row>
    <row r="14127" spans="1:6">
      <c r="A14127">
        <v>2032</v>
      </c>
      <c r="B14127" t="s">
        <v>1030</v>
      </c>
      <c r="C14127" t="s">
        <v>1013</v>
      </c>
      <c r="D14127" t="s">
        <v>972</v>
      </c>
      <c r="E14127" t="s">
        <v>1015</v>
      </c>
      <c r="F14127" s="86">
        <v>2788223.6915011802</v>
      </c>
    </row>
    <row r="14128" spans="1:6">
      <c r="A14128">
        <v>2033</v>
      </c>
      <c r="B14128" t="s">
        <v>1030</v>
      </c>
      <c r="C14128" t="s">
        <v>1013</v>
      </c>
      <c r="D14128" t="s">
        <v>972</v>
      </c>
      <c r="E14128" t="s">
        <v>1015</v>
      </c>
      <c r="F14128" s="86">
        <v>2783431.68460395</v>
      </c>
    </row>
    <row r="14129" spans="1:6">
      <c r="A14129">
        <v>2034</v>
      </c>
      <c r="B14129" t="s">
        <v>1030</v>
      </c>
      <c r="C14129" t="s">
        <v>1013</v>
      </c>
      <c r="D14129" t="s">
        <v>972</v>
      </c>
      <c r="E14129" t="s">
        <v>1015</v>
      </c>
      <c r="F14129" s="86">
        <v>2781113.92952475</v>
      </c>
    </row>
    <row r="14130" spans="1:6">
      <c r="A14130">
        <v>2035</v>
      </c>
      <c r="B14130" t="s">
        <v>1030</v>
      </c>
      <c r="C14130" t="s">
        <v>1013</v>
      </c>
      <c r="D14130" t="s">
        <v>972</v>
      </c>
      <c r="E14130" t="s">
        <v>1015</v>
      </c>
      <c r="F14130" s="86">
        <v>2781512.5261712801</v>
      </c>
    </row>
    <row r="14131" spans="1:6">
      <c r="A14131">
        <v>2036</v>
      </c>
      <c r="B14131" t="s">
        <v>1030</v>
      </c>
      <c r="C14131" t="s">
        <v>1013</v>
      </c>
      <c r="D14131" t="s">
        <v>972</v>
      </c>
      <c r="E14131" t="s">
        <v>1015</v>
      </c>
      <c r="F14131" s="86">
        <v>2783181.0125344298</v>
      </c>
    </row>
    <row r="14132" spans="1:6">
      <c r="A14132">
        <v>2037</v>
      </c>
      <c r="B14132" t="s">
        <v>1030</v>
      </c>
      <c r="C14132" t="s">
        <v>1013</v>
      </c>
      <c r="D14132" t="s">
        <v>972</v>
      </c>
      <c r="E14132" t="s">
        <v>1015</v>
      </c>
      <c r="F14132" s="86">
        <v>2786132.05204278</v>
      </c>
    </row>
    <row r="14133" spans="1:6">
      <c r="A14133">
        <v>2038</v>
      </c>
      <c r="B14133" t="s">
        <v>1030</v>
      </c>
      <c r="C14133" t="s">
        <v>1013</v>
      </c>
      <c r="D14133" t="s">
        <v>972</v>
      </c>
      <c r="E14133" t="s">
        <v>1015</v>
      </c>
      <c r="F14133" s="86">
        <v>2790785.2575910701</v>
      </c>
    </row>
    <row r="14134" spans="1:6">
      <c r="A14134">
        <v>2039</v>
      </c>
      <c r="B14134" t="s">
        <v>1030</v>
      </c>
      <c r="C14134" t="s">
        <v>1013</v>
      </c>
      <c r="D14134" t="s">
        <v>972</v>
      </c>
      <c r="E14134" t="s">
        <v>1015</v>
      </c>
      <c r="F14134" s="86">
        <v>2796122.6341803698</v>
      </c>
    </row>
    <row r="14135" spans="1:6">
      <c r="A14135">
        <v>2040</v>
      </c>
      <c r="B14135" t="s">
        <v>1030</v>
      </c>
      <c r="C14135" t="s">
        <v>1013</v>
      </c>
      <c r="D14135" t="s">
        <v>972</v>
      </c>
      <c r="E14135" t="s">
        <v>1015</v>
      </c>
      <c r="F14135" s="86">
        <v>2802351.1075706398</v>
      </c>
    </row>
    <row r="14136" spans="1:6">
      <c r="A14136">
        <v>2041</v>
      </c>
      <c r="B14136" t="s">
        <v>1030</v>
      </c>
      <c r="C14136" t="s">
        <v>1013</v>
      </c>
      <c r="D14136" t="s">
        <v>972</v>
      </c>
      <c r="E14136" t="s">
        <v>1015</v>
      </c>
      <c r="F14136" s="86">
        <v>2808577.3755996502</v>
      </c>
    </row>
    <row r="14137" spans="1:6">
      <c r="A14137">
        <v>2042</v>
      </c>
      <c r="B14137" t="s">
        <v>1030</v>
      </c>
      <c r="C14137" t="s">
        <v>1013</v>
      </c>
      <c r="D14137" t="s">
        <v>972</v>
      </c>
      <c r="E14137" t="s">
        <v>1015</v>
      </c>
      <c r="F14137" s="86">
        <v>2815019.2869106801</v>
      </c>
    </row>
    <row r="14138" spans="1:6">
      <c r="A14138">
        <v>2043</v>
      </c>
      <c r="B14138" t="s">
        <v>1030</v>
      </c>
      <c r="C14138" t="s">
        <v>1013</v>
      </c>
      <c r="D14138" t="s">
        <v>972</v>
      </c>
      <c r="E14138" t="s">
        <v>1015</v>
      </c>
      <c r="F14138" s="86">
        <v>2821386.73243627</v>
      </c>
    </row>
    <row r="14139" spans="1:6">
      <c r="A14139">
        <v>2044</v>
      </c>
      <c r="B14139" t="s">
        <v>1030</v>
      </c>
      <c r="C14139" t="s">
        <v>1013</v>
      </c>
      <c r="D14139" t="s">
        <v>972</v>
      </c>
      <c r="E14139" t="s">
        <v>1015</v>
      </c>
      <c r="F14139" s="86">
        <v>2828375.1876020702</v>
      </c>
    </row>
    <row r="14140" spans="1:6">
      <c r="A14140">
        <v>2045</v>
      </c>
      <c r="B14140" t="s">
        <v>1030</v>
      </c>
      <c r="C14140" t="s">
        <v>1013</v>
      </c>
      <c r="D14140" t="s">
        <v>972</v>
      </c>
      <c r="E14140" t="s">
        <v>1015</v>
      </c>
      <c r="F14140" s="86">
        <v>2834864.7317126598</v>
      </c>
    </row>
    <row r="14141" spans="1:6">
      <c r="A14141">
        <v>2046</v>
      </c>
      <c r="B14141" t="s">
        <v>1030</v>
      </c>
      <c r="C14141" t="s">
        <v>1013</v>
      </c>
      <c r="D14141" t="s">
        <v>972</v>
      </c>
      <c r="E14141" t="s">
        <v>1015</v>
      </c>
      <c r="F14141" s="86">
        <v>2841581.1349694398</v>
      </c>
    </row>
    <row r="14142" spans="1:6">
      <c r="A14142">
        <v>2047</v>
      </c>
      <c r="B14142" t="s">
        <v>1030</v>
      </c>
      <c r="C14142" t="s">
        <v>1013</v>
      </c>
      <c r="D14142" t="s">
        <v>972</v>
      </c>
      <c r="E14142" t="s">
        <v>1015</v>
      </c>
      <c r="F14142" s="86">
        <v>2847779.6504882099</v>
      </c>
    </row>
    <row r="14143" spans="1:6">
      <c r="A14143">
        <v>2048</v>
      </c>
      <c r="B14143" t="s">
        <v>1030</v>
      </c>
      <c r="C14143" t="s">
        <v>1013</v>
      </c>
      <c r="D14143" t="s">
        <v>972</v>
      </c>
      <c r="E14143" t="s">
        <v>1015</v>
      </c>
      <c r="F14143" s="86">
        <v>2853633.34334024</v>
      </c>
    </row>
    <row r="14144" spans="1:6">
      <c r="A14144">
        <v>2049</v>
      </c>
      <c r="B14144" t="s">
        <v>1030</v>
      </c>
      <c r="C14144" t="s">
        <v>1013</v>
      </c>
      <c r="D14144" t="s">
        <v>972</v>
      </c>
      <c r="E14144" t="s">
        <v>1015</v>
      </c>
      <c r="F14144" s="86">
        <v>2859323.14601593</v>
      </c>
    </row>
    <row r="14145" spans="1:6">
      <c r="A14145">
        <v>2050</v>
      </c>
      <c r="B14145" t="s">
        <v>1030</v>
      </c>
      <c r="C14145" t="s">
        <v>1013</v>
      </c>
      <c r="D14145" t="s">
        <v>972</v>
      </c>
      <c r="E14145" t="s">
        <v>1015</v>
      </c>
      <c r="F14145" s="86">
        <v>2864708.86888442</v>
      </c>
    </row>
    <row r="14146" spans="1:6">
      <c r="A14146">
        <v>2017</v>
      </c>
      <c r="B14146" t="s">
        <v>1031</v>
      </c>
      <c r="C14146" t="s">
        <v>1013</v>
      </c>
      <c r="D14146" t="s">
        <v>972</v>
      </c>
      <c r="E14146" t="s">
        <v>1015</v>
      </c>
      <c r="F14146" s="86">
        <v>4635149.4137258697</v>
      </c>
    </row>
    <row r="14147" spans="1:6">
      <c r="A14147">
        <v>2018</v>
      </c>
      <c r="B14147" t="s">
        <v>1031</v>
      </c>
      <c r="C14147" t="s">
        <v>1013</v>
      </c>
      <c r="D14147" t="s">
        <v>972</v>
      </c>
      <c r="E14147" t="s">
        <v>1015</v>
      </c>
      <c r="F14147" s="86">
        <v>4610279.4684202597</v>
      </c>
    </row>
    <row r="14148" spans="1:6">
      <c r="A14148">
        <v>2019</v>
      </c>
      <c r="B14148" t="s">
        <v>1031</v>
      </c>
      <c r="C14148" t="s">
        <v>1013</v>
      </c>
      <c r="D14148" t="s">
        <v>972</v>
      </c>
      <c r="E14148" t="s">
        <v>1015</v>
      </c>
      <c r="F14148" s="86">
        <v>4582875.6413531899</v>
      </c>
    </row>
    <row r="14149" spans="1:6">
      <c r="A14149">
        <v>2020</v>
      </c>
      <c r="B14149" t="s">
        <v>1031</v>
      </c>
      <c r="C14149" t="s">
        <v>1013</v>
      </c>
      <c r="D14149" t="s">
        <v>972</v>
      </c>
      <c r="E14149" t="s">
        <v>1015</v>
      </c>
      <c r="F14149" s="86">
        <v>4558974.10060916</v>
      </c>
    </row>
    <row r="14150" spans="1:6">
      <c r="A14150">
        <v>2021</v>
      </c>
      <c r="B14150" t="s">
        <v>1031</v>
      </c>
      <c r="C14150" t="s">
        <v>1013</v>
      </c>
      <c r="D14150" t="s">
        <v>972</v>
      </c>
      <c r="E14150" t="s">
        <v>1015</v>
      </c>
      <c r="F14150" s="86">
        <v>4533723.7977466201</v>
      </c>
    </row>
    <row r="14151" spans="1:6">
      <c r="A14151">
        <v>2022</v>
      </c>
      <c r="B14151" t="s">
        <v>1031</v>
      </c>
      <c r="C14151" t="s">
        <v>1013</v>
      </c>
      <c r="D14151" t="s">
        <v>972</v>
      </c>
      <c r="E14151" t="s">
        <v>1015</v>
      </c>
      <c r="F14151" s="86">
        <v>4507967.97063821</v>
      </c>
    </row>
    <row r="14152" spans="1:6">
      <c r="A14152">
        <v>2023</v>
      </c>
      <c r="B14152" t="s">
        <v>1031</v>
      </c>
      <c r="C14152" t="s">
        <v>1013</v>
      </c>
      <c r="D14152" t="s">
        <v>972</v>
      </c>
      <c r="E14152" t="s">
        <v>1015</v>
      </c>
      <c r="F14152" s="86">
        <v>4480917.1722232997</v>
      </c>
    </row>
    <row r="14153" spans="1:6">
      <c r="A14153">
        <v>2024</v>
      </c>
      <c r="B14153" t="s">
        <v>1031</v>
      </c>
      <c r="C14153" t="s">
        <v>1013</v>
      </c>
      <c r="D14153" t="s">
        <v>972</v>
      </c>
      <c r="E14153" t="s">
        <v>1015</v>
      </c>
      <c r="F14153" s="86">
        <v>4451947.2959905304</v>
      </c>
    </row>
    <row r="14154" spans="1:6">
      <c r="A14154">
        <v>2025</v>
      </c>
      <c r="B14154" t="s">
        <v>1031</v>
      </c>
      <c r="C14154" t="s">
        <v>1013</v>
      </c>
      <c r="D14154" t="s">
        <v>972</v>
      </c>
      <c r="E14154" t="s">
        <v>1015</v>
      </c>
      <c r="F14154" s="86">
        <v>4422634.57732083</v>
      </c>
    </row>
    <row r="14155" spans="1:6">
      <c r="A14155">
        <v>2026</v>
      </c>
      <c r="B14155" t="s">
        <v>1031</v>
      </c>
      <c r="C14155" t="s">
        <v>1013</v>
      </c>
      <c r="D14155" t="s">
        <v>972</v>
      </c>
      <c r="E14155" t="s">
        <v>1015</v>
      </c>
      <c r="F14155" s="86">
        <v>4393370.3579591997</v>
      </c>
    </row>
    <row r="14156" spans="1:6">
      <c r="A14156">
        <v>2027</v>
      </c>
      <c r="B14156" t="s">
        <v>1031</v>
      </c>
      <c r="C14156" t="s">
        <v>1013</v>
      </c>
      <c r="D14156" t="s">
        <v>972</v>
      </c>
      <c r="E14156" t="s">
        <v>1015</v>
      </c>
      <c r="F14156" s="86">
        <v>4365254.8284351798</v>
      </c>
    </row>
    <row r="14157" spans="1:6">
      <c r="A14157">
        <v>2028</v>
      </c>
      <c r="B14157" t="s">
        <v>1031</v>
      </c>
      <c r="C14157" t="s">
        <v>1013</v>
      </c>
      <c r="D14157" t="s">
        <v>972</v>
      </c>
      <c r="E14157" t="s">
        <v>1015</v>
      </c>
      <c r="F14157" s="86">
        <v>4340066.5471344199</v>
      </c>
    </row>
    <row r="14158" spans="1:6">
      <c r="A14158">
        <v>2029</v>
      </c>
      <c r="B14158" t="s">
        <v>1031</v>
      </c>
      <c r="C14158" t="s">
        <v>1013</v>
      </c>
      <c r="D14158" t="s">
        <v>972</v>
      </c>
      <c r="E14158" t="s">
        <v>1015</v>
      </c>
      <c r="F14158" s="86">
        <v>4317440.6767700603</v>
      </c>
    </row>
    <row r="14159" spans="1:6">
      <c r="A14159">
        <v>2030</v>
      </c>
      <c r="B14159" t="s">
        <v>1031</v>
      </c>
      <c r="C14159" t="s">
        <v>1013</v>
      </c>
      <c r="D14159" t="s">
        <v>972</v>
      </c>
      <c r="E14159" t="s">
        <v>1015</v>
      </c>
      <c r="F14159" s="86">
        <v>4297949.2913890202</v>
      </c>
    </row>
    <row r="14160" spans="1:6">
      <c r="A14160">
        <v>2031</v>
      </c>
      <c r="B14160" t="s">
        <v>1031</v>
      </c>
      <c r="C14160" t="s">
        <v>1013</v>
      </c>
      <c r="D14160" t="s">
        <v>972</v>
      </c>
      <c r="E14160" t="s">
        <v>1015</v>
      </c>
      <c r="F14160" s="86">
        <v>4282748.5318819303</v>
      </c>
    </row>
    <row r="14161" spans="1:6">
      <c r="A14161">
        <v>2032</v>
      </c>
      <c r="B14161" t="s">
        <v>1031</v>
      </c>
      <c r="C14161" t="s">
        <v>1013</v>
      </c>
      <c r="D14161" t="s">
        <v>972</v>
      </c>
      <c r="E14161" t="s">
        <v>1015</v>
      </c>
      <c r="F14161" s="86">
        <v>4270973.6389077501</v>
      </c>
    </row>
    <row r="14162" spans="1:6">
      <c r="A14162">
        <v>2033</v>
      </c>
      <c r="B14162" t="s">
        <v>1031</v>
      </c>
      <c r="C14162" t="s">
        <v>1013</v>
      </c>
      <c r="D14162" t="s">
        <v>972</v>
      </c>
      <c r="E14162" t="s">
        <v>1015</v>
      </c>
      <c r="F14162" s="86">
        <v>4263616.7724595396</v>
      </c>
    </row>
    <row r="14163" spans="1:6">
      <c r="A14163">
        <v>2034</v>
      </c>
      <c r="B14163" t="s">
        <v>1031</v>
      </c>
      <c r="C14163" t="s">
        <v>1013</v>
      </c>
      <c r="D14163" t="s">
        <v>972</v>
      </c>
      <c r="E14163" t="s">
        <v>1015</v>
      </c>
      <c r="F14163" s="86">
        <v>4260050.9592726603</v>
      </c>
    </row>
    <row r="14164" spans="1:6">
      <c r="A14164">
        <v>2035</v>
      </c>
      <c r="B14164" t="s">
        <v>1031</v>
      </c>
      <c r="C14164" t="s">
        <v>1013</v>
      </c>
      <c r="D14164" t="s">
        <v>972</v>
      </c>
      <c r="E14164" t="s">
        <v>1015</v>
      </c>
      <c r="F14164" s="86">
        <v>4260647.3429284198</v>
      </c>
    </row>
    <row r="14165" spans="1:6">
      <c r="A14165">
        <v>2036</v>
      </c>
      <c r="B14165" t="s">
        <v>1031</v>
      </c>
      <c r="C14165" t="s">
        <v>1013</v>
      </c>
      <c r="D14165" t="s">
        <v>972</v>
      </c>
      <c r="E14165" t="s">
        <v>1015</v>
      </c>
      <c r="F14165" s="86">
        <v>4263189.5240011299</v>
      </c>
    </row>
    <row r="14166" spans="1:6">
      <c r="A14166">
        <v>2037</v>
      </c>
      <c r="B14166" t="s">
        <v>1031</v>
      </c>
      <c r="C14166" t="s">
        <v>1013</v>
      </c>
      <c r="D14166" t="s">
        <v>972</v>
      </c>
      <c r="E14166" t="s">
        <v>1015</v>
      </c>
      <c r="F14166" s="86">
        <v>4267696.9408434397</v>
      </c>
    </row>
    <row r="14167" spans="1:6">
      <c r="A14167">
        <v>2038</v>
      </c>
      <c r="B14167" t="s">
        <v>1031</v>
      </c>
      <c r="C14167" t="s">
        <v>1013</v>
      </c>
      <c r="D14167" t="s">
        <v>972</v>
      </c>
      <c r="E14167" t="s">
        <v>1015</v>
      </c>
      <c r="F14167" s="86">
        <v>4274812.4206803404</v>
      </c>
    </row>
    <row r="14168" spans="1:6">
      <c r="A14168">
        <v>2039</v>
      </c>
      <c r="B14168" t="s">
        <v>1031</v>
      </c>
      <c r="C14168" t="s">
        <v>1013</v>
      </c>
      <c r="D14168" t="s">
        <v>972</v>
      </c>
      <c r="E14168" t="s">
        <v>1015</v>
      </c>
      <c r="F14168" s="86">
        <v>4282976.21458326</v>
      </c>
    </row>
    <row r="14169" spans="1:6">
      <c r="A14169">
        <v>2040</v>
      </c>
      <c r="B14169" t="s">
        <v>1031</v>
      </c>
      <c r="C14169" t="s">
        <v>1013</v>
      </c>
      <c r="D14169" t="s">
        <v>972</v>
      </c>
      <c r="E14169" t="s">
        <v>1015</v>
      </c>
      <c r="F14169" s="86">
        <v>4292505.2855631597</v>
      </c>
    </row>
    <row r="14170" spans="1:6">
      <c r="A14170">
        <v>2041</v>
      </c>
      <c r="B14170" t="s">
        <v>1031</v>
      </c>
      <c r="C14170" t="s">
        <v>1013</v>
      </c>
      <c r="D14170" t="s">
        <v>972</v>
      </c>
      <c r="E14170" t="s">
        <v>1015</v>
      </c>
      <c r="F14170" s="86">
        <v>4302030.9451381704</v>
      </c>
    </row>
    <row r="14171" spans="1:6">
      <c r="A14171">
        <v>2042</v>
      </c>
      <c r="B14171" t="s">
        <v>1031</v>
      </c>
      <c r="C14171" t="s">
        <v>1013</v>
      </c>
      <c r="D14171" t="s">
        <v>972</v>
      </c>
      <c r="E14171" t="s">
        <v>1015</v>
      </c>
      <c r="F14171" s="86">
        <v>4311886.9532095902</v>
      </c>
    </row>
    <row r="14172" spans="1:6">
      <c r="A14172">
        <v>2043</v>
      </c>
      <c r="B14172" t="s">
        <v>1031</v>
      </c>
      <c r="C14172" t="s">
        <v>1013</v>
      </c>
      <c r="D14172" t="s">
        <v>972</v>
      </c>
      <c r="E14172" t="s">
        <v>1015</v>
      </c>
      <c r="F14172" s="86">
        <v>4321628.8051623404</v>
      </c>
    </row>
    <row r="14173" spans="1:6">
      <c r="A14173">
        <v>2044</v>
      </c>
      <c r="B14173" t="s">
        <v>1031</v>
      </c>
      <c r="C14173" t="s">
        <v>1013</v>
      </c>
      <c r="D14173" t="s">
        <v>972</v>
      </c>
      <c r="E14173" t="s">
        <v>1015</v>
      </c>
      <c r="F14173" s="86">
        <v>4332322.0877329698</v>
      </c>
    </row>
    <row r="14174" spans="1:6">
      <c r="A14174">
        <v>2045</v>
      </c>
      <c r="B14174" t="s">
        <v>1031</v>
      </c>
      <c r="C14174" t="s">
        <v>1013</v>
      </c>
      <c r="D14174" t="s">
        <v>972</v>
      </c>
      <c r="E14174" t="s">
        <v>1015</v>
      </c>
      <c r="F14174" s="86">
        <v>4342250.8092381898</v>
      </c>
    </row>
    <row r="14175" spans="1:6">
      <c r="A14175">
        <v>2046</v>
      </c>
      <c r="B14175" t="s">
        <v>1031</v>
      </c>
      <c r="C14175" t="s">
        <v>1013</v>
      </c>
      <c r="D14175" t="s">
        <v>972</v>
      </c>
      <c r="E14175" t="s">
        <v>1015</v>
      </c>
      <c r="F14175" s="86">
        <v>4352527.0490305498</v>
      </c>
    </row>
    <row r="14176" spans="1:6">
      <c r="A14176">
        <v>2047</v>
      </c>
      <c r="B14176" t="s">
        <v>1031</v>
      </c>
      <c r="C14176" t="s">
        <v>1013</v>
      </c>
      <c r="D14176" t="s">
        <v>972</v>
      </c>
      <c r="E14176" t="s">
        <v>1015</v>
      </c>
      <c r="F14176" s="86">
        <v>4362009.7065430097</v>
      </c>
    </row>
    <row r="14177" spans="1:6">
      <c r="A14177">
        <v>2048</v>
      </c>
      <c r="B14177" t="s">
        <v>1031</v>
      </c>
      <c r="C14177" t="s">
        <v>1013</v>
      </c>
      <c r="D14177" t="s">
        <v>972</v>
      </c>
      <c r="E14177" t="s">
        <v>1015</v>
      </c>
      <c r="F14177" s="86">
        <v>4370963.92664643</v>
      </c>
    </row>
    <row r="14178" spans="1:6">
      <c r="A14178">
        <v>2049</v>
      </c>
      <c r="B14178" t="s">
        <v>1031</v>
      </c>
      <c r="C14178" t="s">
        <v>1013</v>
      </c>
      <c r="D14178" t="s">
        <v>972</v>
      </c>
      <c r="E14178" t="s">
        <v>1015</v>
      </c>
      <c r="F14178" s="86">
        <v>4379666.9849443398</v>
      </c>
    </row>
    <row r="14179" spans="1:6">
      <c r="A14179">
        <v>2050</v>
      </c>
      <c r="B14179" t="s">
        <v>1031</v>
      </c>
      <c r="C14179" t="s">
        <v>1013</v>
      </c>
      <c r="D14179" t="s">
        <v>972</v>
      </c>
      <c r="E14179" t="s">
        <v>1015</v>
      </c>
      <c r="F14179" s="86">
        <v>4387903.9467983497</v>
      </c>
    </row>
    <row r="14180" spans="1:6">
      <c r="A14180">
        <v>2017</v>
      </c>
      <c r="B14180" t="s">
        <v>1032</v>
      </c>
      <c r="C14180" t="s">
        <v>1013</v>
      </c>
      <c r="D14180" t="s">
        <v>972</v>
      </c>
      <c r="E14180" t="s">
        <v>1015</v>
      </c>
      <c r="F14180" s="86">
        <v>8641993.8091908991</v>
      </c>
    </row>
    <row r="14181" spans="1:6">
      <c r="A14181">
        <v>2018</v>
      </c>
      <c r="B14181" t="s">
        <v>1032</v>
      </c>
      <c r="C14181" t="s">
        <v>1013</v>
      </c>
      <c r="D14181" t="s">
        <v>972</v>
      </c>
      <c r="E14181" t="s">
        <v>1015</v>
      </c>
      <c r="F14181" s="86">
        <v>8619921.54997807</v>
      </c>
    </row>
    <row r="14182" spans="1:6">
      <c r="A14182">
        <v>2019</v>
      </c>
      <c r="B14182" t="s">
        <v>1032</v>
      </c>
      <c r="C14182" t="s">
        <v>1013</v>
      </c>
      <c r="D14182" t="s">
        <v>972</v>
      </c>
      <c r="E14182" t="s">
        <v>1015</v>
      </c>
      <c r="F14182" s="86">
        <v>8593550.9819700792</v>
      </c>
    </row>
    <row r="14183" spans="1:6">
      <c r="A14183">
        <v>2020</v>
      </c>
      <c r="B14183" t="s">
        <v>1032</v>
      </c>
      <c r="C14183" t="s">
        <v>1013</v>
      </c>
      <c r="D14183" t="s">
        <v>972</v>
      </c>
      <c r="E14183" t="s">
        <v>1015</v>
      </c>
      <c r="F14183" s="86">
        <v>8574163.1664147098</v>
      </c>
    </row>
    <row r="14184" spans="1:6">
      <c r="A14184">
        <v>2021</v>
      </c>
      <c r="B14184" t="s">
        <v>1032</v>
      </c>
      <c r="C14184" t="s">
        <v>1013</v>
      </c>
      <c r="D14184" t="s">
        <v>972</v>
      </c>
      <c r="E14184" t="s">
        <v>1015</v>
      </c>
      <c r="F14184" s="86">
        <v>8552338.4218725506</v>
      </c>
    </row>
    <row r="14185" spans="1:6">
      <c r="A14185">
        <v>2022</v>
      </c>
      <c r="B14185" t="s">
        <v>1032</v>
      </c>
      <c r="C14185" t="s">
        <v>1013</v>
      </c>
      <c r="D14185" t="s">
        <v>972</v>
      </c>
      <c r="E14185" t="s">
        <v>1015</v>
      </c>
      <c r="F14185" s="86">
        <v>8529432.3564632591</v>
      </c>
    </row>
    <row r="14186" spans="1:6">
      <c r="A14186">
        <v>2023</v>
      </c>
      <c r="B14186" t="s">
        <v>1032</v>
      </c>
      <c r="C14186" t="s">
        <v>1013</v>
      </c>
      <c r="D14186" t="s">
        <v>972</v>
      </c>
      <c r="E14186" t="s">
        <v>1015</v>
      </c>
      <c r="F14186" s="86">
        <v>8504014.5753844008</v>
      </c>
    </row>
    <row r="14187" spans="1:6">
      <c r="A14187">
        <v>2024</v>
      </c>
      <c r="B14187" t="s">
        <v>1032</v>
      </c>
      <c r="C14187" t="s">
        <v>1013</v>
      </c>
      <c r="D14187" t="s">
        <v>972</v>
      </c>
      <c r="E14187" t="s">
        <v>1015</v>
      </c>
      <c r="F14187" s="86">
        <v>8474863.2518473808</v>
      </c>
    </row>
    <row r="14188" spans="1:6">
      <c r="A14188">
        <v>2025</v>
      </c>
      <c r="B14188" t="s">
        <v>1032</v>
      </c>
      <c r="C14188" t="s">
        <v>1013</v>
      </c>
      <c r="D14188" t="s">
        <v>972</v>
      </c>
      <c r="E14188" t="s">
        <v>1015</v>
      </c>
      <c r="F14188" s="86">
        <v>8444641.2694323398</v>
      </c>
    </row>
    <row r="14189" spans="1:6">
      <c r="A14189">
        <v>2026</v>
      </c>
      <c r="B14189" t="s">
        <v>1032</v>
      </c>
      <c r="C14189" t="s">
        <v>1013</v>
      </c>
      <c r="D14189" t="s">
        <v>972</v>
      </c>
      <c r="E14189" t="s">
        <v>1015</v>
      </c>
      <c r="F14189" s="86">
        <v>8413835.7099645901</v>
      </c>
    </row>
    <row r="14190" spans="1:6">
      <c r="A14190">
        <v>2027</v>
      </c>
      <c r="B14190" t="s">
        <v>1032</v>
      </c>
      <c r="C14190" t="s">
        <v>1013</v>
      </c>
      <c r="D14190" t="s">
        <v>972</v>
      </c>
      <c r="E14190" t="s">
        <v>1015</v>
      </c>
      <c r="F14190" s="86">
        <v>8384236.3822636502</v>
      </c>
    </row>
    <row r="14191" spans="1:6">
      <c r="A14191">
        <v>2028</v>
      </c>
      <c r="B14191" t="s">
        <v>1032</v>
      </c>
      <c r="C14191" t="s">
        <v>1013</v>
      </c>
      <c r="D14191" t="s">
        <v>972</v>
      </c>
      <c r="E14191" t="s">
        <v>1015</v>
      </c>
      <c r="F14191" s="86">
        <v>8358888.4248288199</v>
      </c>
    </row>
    <row r="14192" spans="1:6">
      <c r="A14192">
        <v>2029</v>
      </c>
      <c r="B14192" t="s">
        <v>1032</v>
      </c>
      <c r="C14192" t="s">
        <v>1013</v>
      </c>
      <c r="D14192" t="s">
        <v>972</v>
      </c>
      <c r="E14192" t="s">
        <v>1015</v>
      </c>
      <c r="F14192" s="86">
        <v>8336841.6993519301</v>
      </c>
    </row>
    <row r="14193" spans="1:6">
      <c r="A14193">
        <v>2030</v>
      </c>
      <c r="B14193" t="s">
        <v>1032</v>
      </c>
      <c r="C14193" t="s">
        <v>1013</v>
      </c>
      <c r="D14193" t="s">
        <v>972</v>
      </c>
      <c r="E14193" t="s">
        <v>1015</v>
      </c>
      <c r="F14193" s="86">
        <v>8318870.93739687</v>
      </c>
    </row>
    <row r="14194" spans="1:6">
      <c r="A14194">
        <v>2031</v>
      </c>
      <c r="B14194" t="s">
        <v>1032</v>
      </c>
      <c r="C14194" t="s">
        <v>1013</v>
      </c>
      <c r="D14194" t="s">
        <v>972</v>
      </c>
      <c r="E14194" t="s">
        <v>1015</v>
      </c>
      <c r="F14194" s="86">
        <v>8306927.9456164204</v>
      </c>
    </row>
    <row r="14195" spans="1:6">
      <c r="A14195">
        <v>2032</v>
      </c>
      <c r="B14195" t="s">
        <v>1032</v>
      </c>
      <c r="C14195" t="s">
        <v>1013</v>
      </c>
      <c r="D14195" t="s">
        <v>972</v>
      </c>
      <c r="E14195" t="s">
        <v>1015</v>
      </c>
      <c r="F14195" s="86">
        <v>8299239.4260831</v>
      </c>
    </row>
    <row r="14196" spans="1:6">
      <c r="A14196">
        <v>2033</v>
      </c>
      <c r="B14196" t="s">
        <v>1032</v>
      </c>
      <c r="C14196" t="s">
        <v>1013</v>
      </c>
      <c r="D14196" t="s">
        <v>972</v>
      </c>
      <c r="E14196" t="s">
        <v>1015</v>
      </c>
      <c r="F14196" s="86">
        <v>8297720.51522741</v>
      </c>
    </row>
    <row r="14197" spans="1:6">
      <c r="A14197">
        <v>2034</v>
      </c>
      <c r="B14197" t="s">
        <v>1032</v>
      </c>
      <c r="C14197" t="s">
        <v>1013</v>
      </c>
      <c r="D14197" t="s">
        <v>972</v>
      </c>
      <c r="E14197" t="s">
        <v>1015</v>
      </c>
      <c r="F14197" s="86">
        <v>8301463.45876827</v>
      </c>
    </row>
    <row r="14198" spans="1:6">
      <c r="A14198">
        <v>2035</v>
      </c>
      <c r="B14198" t="s">
        <v>1032</v>
      </c>
      <c r="C14198" t="s">
        <v>1013</v>
      </c>
      <c r="D14198" t="s">
        <v>972</v>
      </c>
      <c r="E14198" t="s">
        <v>1015</v>
      </c>
      <c r="F14198" s="86">
        <v>8311240.3573902799</v>
      </c>
    </row>
    <row r="14199" spans="1:6">
      <c r="A14199">
        <v>2036</v>
      </c>
      <c r="B14199" t="s">
        <v>1032</v>
      </c>
      <c r="C14199" t="s">
        <v>1013</v>
      </c>
      <c r="D14199" t="s">
        <v>972</v>
      </c>
      <c r="E14199" t="s">
        <v>1015</v>
      </c>
      <c r="F14199" s="86">
        <v>8323322.8845528997</v>
      </c>
    </row>
    <row r="14200" spans="1:6">
      <c r="A14200">
        <v>2037</v>
      </c>
      <c r="B14200" t="s">
        <v>1032</v>
      </c>
      <c r="C14200" t="s">
        <v>1013</v>
      </c>
      <c r="D14200" t="s">
        <v>972</v>
      </c>
      <c r="E14200" t="s">
        <v>1015</v>
      </c>
      <c r="F14200" s="86">
        <v>8338093.3849120596</v>
      </c>
    </row>
    <row r="14201" spans="1:6">
      <c r="A14201">
        <v>2038</v>
      </c>
      <c r="B14201" t="s">
        <v>1032</v>
      </c>
      <c r="C14201" t="s">
        <v>1013</v>
      </c>
      <c r="D14201" t="s">
        <v>972</v>
      </c>
      <c r="E14201" t="s">
        <v>1015</v>
      </c>
      <c r="F14201" s="86">
        <v>8357104.1986474404</v>
      </c>
    </row>
    <row r="14202" spans="1:6">
      <c r="A14202">
        <v>2039</v>
      </c>
      <c r="B14202" t="s">
        <v>1032</v>
      </c>
      <c r="C14202" t="s">
        <v>1013</v>
      </c>
      <c r="D14202" t="s">
        <v>972</v>
      </c>
      <c r="E14202" t="s">
        <v>1015</v>
      </c>
      <c r="F14202" s="86">
        <v>8377692.5564196603</v>
      </c>
    </row>
    <row r="14203" spans="1:6">
      <c r="A14203">
        <v>2040</v>
      </c>
      <c r="B14203" t="s">
        <v>1032</v>
      </c>
      <c r="C14203" t="s">
        <v>1013</v>
      </c>
      <c r="D14203" t="s">
        <v>972</v>
      </c>
      <c r="E14203" t="s">
        <v>1015</v>
      </c>
      <c r="F14203" s="86">
        <v>8400640.7808099296</v>
      </c>
    </row>
    <row r="14204" spans="1:6">
      <c r="A14204">
        <v>2041</v>
      </c>
      <c r="B14204" t="s">
        <v>1032</v>
      </c>
      <c r="C14204" t="s">
        <v>1013</v>
      </c>
      <c r="D14204" t="s">
        <v>972</v>
      </c>
      <c r="E14204" t="s">
        <v>1015</v>
      </c>
      <c r="F14204" s="86">
        <v>8423488.7348961402</v>
      </c>
    </row>
    <row r="14205" spans="1:6">
      <c r="A14205">
        <v>2042</v>
      </c>
      <c r="B14205" t="s">
        <v>1032</v>
      </c>
      <c r="C14205" t="s">
        <v>1013</v>
      </c>
      <c r="D14205" t="s">
        <v>972</v>
      </c>
      <c r="E14205" t="s">
        <v>1015</v>
      </c>
      <c r="F14205" s="86">
        <v>8446919.0311272107</v>
      </c>
    </row>
    <row r="14206" spans="1:6">
      <c r="A14206">
        <v>2043</v>
      </c>
      <c r="B14206" t="s">
        <v>1032</v>
      </c>
      <c r="C14206" t="s">
        <v>1013</v>
      </c>
      <c r="D14206" t="s">
        <v>972</v>
      </c>
      <c r="E14206" t="s">
        <v>1015</v>
      </c>
      <c r="F14206" s="86">
        <v>8470127.91319138</v>
      </c>
    </row>
    <row r="14207" spans="1:6">
      <c r="A14207">
        <v>2044</v>
      </c>
      <c r="B14207" t="s">
        <v>1032</v>
      </c>
      <c r="C14207" t="s">
        <v>1013</v>
      </c>
      <c r="D14207" t="s">
        <v>972</v>
      </c>
      <c r="E14207" t="s">
        <v>1015</v>
      </c>
      <c r="F14207" s="86">
        <v>8495115.9968824591</v>
      </c>
    </row>
    <row r="14208" spans="1:6">
      <c r="A14208">
        <v>2045</v>
      </c>
      <c r="B14208" t="s">
        <v>1032</v>
      </c>
      <c r="C14208" t="s">
        <v>1013</v>
      </c>
      <c r="D14208" t="s">
        <v>972</v>
      </c>
      <c r="E14208" t="s">
        <v>1015</v>
      </c>
      <c r="F14208" s="86">
        <v>8518715.6516867597</v>
      </c>
    </row>
    <row r="14209" spans="1:6">
      <c r="A14209">
        <v>2046</v>
      </c>
      <c r="B14209" t="s">
        <v>1032</v>
      </c>
      <c r="C14209" t="s">
        <v>1013</v>
      </c>
      <c r="D14209" t="s">
        <v>972</v>
      </c>
      <c r="E14209" t="s">
        <v>1015</v>
      </c>
      <c r="F14209" s="86">
        <v>8542979.8668409996</v>
      </c>
    </row>
    <row r="14210" spans="1:6">
      <c r="A14210">
        <v>2047</v>
      </c>
      <c r="B14210" t="s">
        <v>1032</v>
      </c>
      <c r="C14210" t="s">
        <v>1013</v>
      </c>
      <c r="D14210" t="s">
        <v>972</v>
      </c>
      <c r="E14210" t="s">
        <v>1015</v>
      </c>
      <c r="F14210" s="86">
        <v>8565788.2302873507</v>
      </c>
    </row>
    <row r="14211" spans="1:6">
      <c r="A14211">
        <v>2048</v>
      </c>
      <c r="B14211" t="s">
        <v>1032</v>
      </c>
      <c r="C14211" t="s">
        <v>1013</v>
      </c>
      <c r="D14211" t="s">
        <v>972</v>
      </c>
      <c r="E14211" t="s">
        <v>1015</v>
      </c>
      <c r="F14211" s="86">
        <v>8587643.1649348903</v>
      </c>
    </row>
    <row r="14212" spans="1:6">
      <c r="A14212">
        <v>2049</v>
      </c>
      <c r="B14212" t="s">
        <v>1032</v>
      </c>
      <c r="C14212" t="s">
        <v>1013</v>
      </c>
      <c r="D14212" t="s">
        <v>972</v>
      </c>
      <c r="E14212" t="s">
        <v>1015</v>
      </c>
      <c r="F14212" s="86">
        <v>8609041.9484118</v>
      </c>
    </row>
    <row r="14213" spans="1:6">
      <c r="A14213">
        <v>2050</v>
      </c>
      <c r="B14213" t="s">
        <v>1032</v>
      </c>
      <c r="C14213" t="s">
        <v>1013</v>
      </c>
      <c r="D14213" t="s">
        <v>972</v>
      </c>
      <c r="E14213" t="s">
        <v>1015</v>
      </c>
      <c r="F14213" s="86">
        <v>8629632.6461873204</v>
      </c>
    </row>
    <row r="14214" spans="1:6">
      <c r="A14214">
        <v>2017</v>
      </c>
      <c r="B14214" t="s">
        <v>1033</v>
      </c>
      <c r="C14214" t="s">
        <v>1013</v>
      </c>
      <c r="D14214" t="s">
        <v>972</v>
      </c>
      <c r="E14214" t="s">
        <v>1015</v>
      </c>
      <c r="F14214" s="86">
        <v>19594399.6476028</v>
      </c>
    </row>
    <row r="14215" spans="1:6">
      <c r="A14215">
        <v>2018</v>
      </c>
      <c r="B14215" t="s">
        <v>1033</v>
      </c>
      <c r="C14215" t="s">
        <v>1013</v>
      </c>
      <c r="D14215" t="s">
        <v>972</v>
      </c>
      <c r="E14215" t="s">
        <v>1015</v>
      </c>
      <c r="F14215" s="86">
        <v>19512494.223014999</v>
      </c>
    </row>
    <row r="14216" spans="1:6">
      <c r="A14216">
        <v>2019</v>
      </c>
      <c r="B14216" t="s">
        <v>1033</v>
      </c>
      <c r="C14216" t="s">
        <v>1013</v>
      </c>
      <c r="D14216" t="s">
        <v>972</v>
      </c>
      <c r="E14216" t="s">
        <v>1015</v>
      </c>
      <c r="F14216" s="86">
        <v>19419883.785781499</v>
      </c>
    </row>
    <row r="14217" spans="1:6">
      <c r="A14217">
        <v>2020</v>
      </c>
      <c r="B14217" t="s">
        <v>1033</v>
      </c>
      <c r="C14217" t="s">
        <v>1013</v>
      </c>
      <c r="D14217" t="s">
        <v>972</v>
      </c>
      <c r="E14217" t="s">
        <v>1015</v>
      </c>
      <c r="F14217" s="86">
        <v>19342453.574891601</v>
      </c>
    </row>
    <row r="14218" spans="1:6">
      <c r="A14218">
        <v>2021</v>
      </c>
      <c r="B14218" t="s">
        <v>1033</v>
      </c>
      <c r="C14218" t="s">
        <v>1013</v>
      </c>
      <c r="D14218" t="s">
        <v>972</v>
      </c>
      <c r="E14218" t="s">
        <v>1015</v>
      </c>
      <c r="F14218" s="86">
        <v>19259225.178548701</v>
      </c>
    </row>
    <row r="14219" spans="1:6">
      <c r="A14219">
        <v>2022</v>
      </c>
      <c r="B14219" t="s">
        <v>1033</v>
      </c>
      <c r="C14219" t="s">
        <v>1013</v>
      </c>
      <c r="D14219" t="s">
        <v>972</v>
      </c>
      <c r="E14219" t="s">
        <v>1015</v>
      </c>
      <c r="F14219" s="86">
        <v>19173730.984969702</v>
      </c>
    </row>
    <row r="14220" spans="1:6">
      <c r="A14220">
        <v>2023</v>
      </c>
      <c r="B14220" t="s">
        <v>1033</v>
      </c>
      <c r="C14220" t="s">
        <v>1013</v>
      </c>
      <c r="D14220" t="s">
        <v>972</v>
      </c>
      <c r="E14220" t="s">
        <v>1015</v>
      </c>
      <c r="F14220" s="86">
        <v>19082497.211349498</v>
      </c>
    </row>
    <row r="14221" spans="1:6">
      <c r="A14221">
        <v>2024</v>
      </c>
      <c r="B14221" t="s">
        <v>1033</v>
      </c>
      <c r="C14221" t="s">
        <v>1013</v>
      </c>
      <c r="D14221" t="s">
        <v>972</v>
      </c>
      <c r="E14221" t="s">
        <v>1015</v>
      </c>
      <c r="F14221" s="86">
        <v>18982768.925930299</v>
      </c>
    </row>
    <row r="14222" spans="1:6">
      <c r="A14222">
        <v>2025</v>
      </c>
      <c r="B14222" t="s">
        <v>1033</v>
      </c>
      <c r="C14222" t="s">
        <v>1013</v>
      </c>
      <c r="D14222" t="s">
        <v>972</v>
      </c>
      <c r="E14222" t="s">
        <v>1015</v>
      </c>
      <c r="F14222" s="86">
        <v>18881067.779686701</v>
      </c>
    </row>
    <row r="14223" spans="1:6">
      <c r="A14223">
        <v>2026</v>
      </c>
      <c r="B14223" t="s">
        <v>1033</v>
      </c>
      <c r="C14223" t="s">
        <v>1013</v>
      </c>
      <c r="D14223" t="s">
        <v>972</v>
      </c>
      <c r="E14223" t="s">
        <v>1015</v>
      </c>
      <c r="F14223" s="86">
        <v>18778801.697057199</v>
      </c>
    </row>
    <row r="14224" spans="1:6">
      <c r="A14224">
        <v>2027</v>
      </c>
      <c r="B14224" t="s">
        <v>1033</v>
      </c>
      <c r="C14224" t="s">
        <v>1013</v>
      </c>
      <c r="D14224" t="s">
        <v>972</v>
      </c>
      <c r="E14224" t="s">
        <v>1015</v>
      </c>
      <c r="F14224" s="86">
        <v>18680418.6022509</v>
      </c>
    </row>
    <row r="14225" spans="1:6">
      <c r="A14225">
        <v>2028</v>
      </c>
      <c r="B14225" t="s">
        <v>1033</v>
      </c>
      <c r="C14225" t="s">
        <v>1013</v>
      </c>
      <c r="D14225" t="s">
        <v>972</v>
      </c>
      <c r="E14225" t="s">
        <v>1015</v>
      </c>
      <c r="F14225" s="86">
        <v>18593187.5253466</v>
      </c>
    </row>
    <row r="14226" spans="1:6">
      <c r="A14226">
        <v>2029</v>
      </c>
      <c r="B14226" t="s">
        <v>1033</v>
      </c>
      <c r="C14226" t="s">
        <v>1013</v>
      </c>
      <c r="D14226" t="s">
        <v>972</v>
      </c>
      <c r="E14226" t="s">
        <v>1015</v>
      </c>
      <c r="F14226" s="86">
        <v>18515204.676644199</v>
      </c>
    </row>
    <row r="14227" spans="1:6">
      <c r="A14227">
        <v>2030</v>
      </c>
      <c r="B14227" t="s">
        <v>1033</v>
      </c>
      <c r="C14227" t="s">
        <v>1013</v>
      </c>
      <c r="D14227" t="s">
        <v>972</v>
      </c>
      <c r="E14227" t="s">
        <v>1015</v>
      </c>
      <c r="F14227" s="86">
        <v>18448578.430855699</v>
      </c>
    </row>
    <row r="14228" spans="1:6">
      <c r="A14228">
        <v>2031</v>
      </c>
      <c r="B14228" t="s">
        <v>1033</v>
      </c>
      <c r="C14228" t="s">
        <v>1013</v>
      </c>
      <c r="D14228" t="s">
        <v>972</v>
      </c>
      <c r="E14228" t="s">
        <v>1015</v>
      </c>
      <c r="F14228" s="86">
        <v>18398008.719619699</v>
      </c>
    </row>
    <row r="14229" spans="1:6">
      <c r="A14229">
        <v>2032</v>
      </c>
      <c r="B14229" t="s">
        <v>1033</v>
      </c>
      <c r="C14229" t="s">
        <v>1013</v>
      </c>
      <c r="D14229" t="s">
        <v>972</v>
      </c>
      <c r="E14229" t="s">
        <v>1015</v>
      </c>
      <c r="F14229" s="86">
        <v>18359633.9445334</v>
      </c>
    </row>
    <row r="14230" spans="1:6">
      <c r="A14230">
        <v>2033</v>
      </c>
      <c r="B14230" t="s">
        <v>1033</v>
      </c>
      <c r="C14230" t="s">
        <v>1013</v>
      </c>
      <c r="D14230" t="s">
        <v>972</v>
      </c>
      <c r="E14230" t="s">
        <v>1015</v>
      </c>
      <c r="F14230" s="86">
        <v>18337819.3560411</v>
      </c>
    </row>
    <row r="14231" spans="1:6">
      <c r="A14231">
        <v>2034</v>
      </c>
      <c r="B14231" t="s">
        <v>1033</v>
      </c>
      <c r="C14231" t="s">
        <v>1013</v>
      </c>
      <c r="D14231" t="s">
        <v>972</v>
      </c>
      <c r="E14231" t="s">
        <v>1015</v>
      </c>
      <c r="F14231" s="86">
        <v>18330058.137147401</v>
      </c>
    </row>
    <row r="14232" spans="1:6">
      <c r="A14232">
        <v>2035</v>
      </c>
      <c r="B14232" t="s">
        <v>1033</v>
      </c>
      <c r="C14232" t="s">
        <v>1013</v>
      </c>
      <c r="D14232" t="s">
        <v>972</v>
      </c>
      <c r="E14232" t="s">
        <v>1015</v>
      </c>
      <c r="F14232" s="86">
        <v>18338160.3970901</v>
      </c>
    </row>
    <row r="14233" spans="1:6">
      <c r="A14233">
        <v>2036</v>
      </c>
      <c r="B14233" t="s">
        <v>1033</v>
      </c>
      <c r="C14233" t="s">
        <v>1013</v>
      </c>
      <c r="D14233" t="s">
        <v>972</v>
      </c>
      <c r="E14233" t="s">
        <v>1015</v>
      </c>
      <c r="F14233" s="86">
        <v>18353047.0941949</v>
      </c>
    </row>
    <row r="14234" spans="1:6">
      <c r="A14234">
        <v>2037</v>
      </c>
      <c r="B14234" t="s">
        <v>1033</v>
      </c>
      <c r="C14234" t="s">
        <v>1013</v>
      </c>
      <c r="D14234" t="s">
        <v>972</v>
      </c>
      <c r="E14234" t="s">
        <v>1015</v>
      </c>
      <c r="F14234" s="86">
        <v>18375231.391164999</v>
      </c>
    </row>
    <row r="14235" spans="1:6">
      <c r="A14235">
        <v>2038</v>
      </c>
      <c r="B14235" t="s">
        <v>1033</v>
      </c>
      <c r="C14235" t="s">
        <v>1013</v>
      </c>
      <c r="D14235" t="s">
        <v>972</v>
      </c>
      <c r="E14235" t="s">
        <v>1015</v>
      </c>
      <c r="F14235" s="86">
        <v>18407866.020731501</v>
      </c>
    </row>
    <row r="14236" spans="1:6">
      <c r="A14236">
        <v>2039</v>
      </c>
      <c r="B14236" t="s">
        <v>1033</v>
      </c>
      <c r="C14236" t="s">
        <v>1013</v>
      </c>
      <c r="D14236" t="s">
        <v>972</v>
      </c>
      <c r="E14236" t="s">
        <v>1015</v>
      </c>
      <c r="F14236" s="86">
        <v>18444554.659595001</v>
      </c>
    </row>
    <row r="14237" spans="1:6">
      <c r="A14237">
        <v>2040</v>
      </c>
      <c r="B14237" t="s">
        <v>1033</v>
      </c>
      <c r="C14237" t="s">
        <v>1013</v>
      </c>
      <c r="D14237" t="s">
        <v>972</v>
      </c>
      <c r="E14237" t="s">
        <v>1015</v>
      </c>
      <c r="F14237" s="86">
        <v>18486859.646533798</v>
      </c>
    </row>
    <row r="14238" spans="1:6">
      <c r="A14238">
        <v>2041</v>
      </c>
      <c r="B14238" t="s">
        <v>1033</v>
      </c>
      <c r="C14238" t="s">
        <v>1013</v>
      </c>
      <c r="D14238" t="s">
        <v>972</v>
      </c>
      <c r="E14238" t="s">
        <v>1015</v>
      </c>
      <c r="F14238" s="86">
        <v>18529022.434481598</v>
      </c>
    </row>
    <row r="14239" spans="1:6">
      <c r="A14239">
        <v>2042</v>
      </c>
      <c r="B14239" t="s">
        <v>1033</v>
      </c>
      <c r="C14239" t="s">
        <v>1013</v>
      </c>
      <c r="D14239" t="s">
        <v>972</v>
      </c>
      <c r="E14239" t="s">
        <v>1015</v>
      </c>
      <c r="F14239" s="86">
        <v>18572540.438864399</v>
      </c>
    </row>
    <row r="14240" spans="1:6">
      <c r="A14240">
        <v>2043</v>
      </c>
      <c r="B14240" t="s">
        <v>1033</v>
      </c>
      <c r="C14240" t="s">
        <v>1013</v>
      </c>
      <c r="D14240" t="s">
        <v>972</v>
      </c>
      <c r="E14240" t="s">
        <v>1015</v>
      </c>
      <c r="F14240" s="86">
        <v>18615534.945767201</v>
      </c>
    </row>
    <row r="14241" spans="1:6">
      <c r="A14241">
        <v>2044</v>
      </c>
      <c r="B14241" t="s">
        <v>1033</v>
      </c>
      <c r="C14241" t="s">
        <v>1013</v>
      </c>
      <c r="D14241" t="s">
        <v>972</v>
      </c>
      <c r="E14241" t="s">
        <v>1015</v>
      </c>
      <c r="F14241" s="86">
        <v>18662593.577155899</v>
      </c>
    </row>
    <row r="14242" spans="1:6">
      <c r="A14242">
        <v>2045</v>
      </c>
      <c r="B14242" t="s">
        <v>1033</v>
      </c>
      <c r="C14242" t="s">
        <v>1013</v>
      </c>
      <c r="D14242" t="s">
        <v>972</v>
      </c>
      <c r="E14242" t="s">
        <v>1015</v>
      </c>
      <c r="F14242" s="86">
        <v>18706366.465317901</v>
      </c>
    </row>
    <row r="14243" spans="1:6">
      <c r="A14243">
        <v>2046</v>
      </c>
      <c r="B14243" t="s">
        <v>1033</v>
      </c>
      <c r="C14243" t="s">
        <v>1013</v>
      </c>
      <c r="D14243" t="s">
        <v>972</v>
      </c>
      <c r="E14243" t="s">
        <v>1015</v>
      </c>
      <c r="F14243" s="86">
        <v>18751625.298202999</v>
      </c>
    </row>
    <row r="14244" spans="1:6">
      <c r="A14244">
        <v>2047</v>
      </c>
      <c r="B14244" t="s">
        <v>1033</v>
      </c>
      <c r="C14244" t="s">
        <v>1013</v>
      </c>
      <c r="D14244" t="s">
        <v>972</v>
      </c>
      <c r="E14244" t="s">
        <v>1015</v>
      </c>
      <c r="F14244" s="86">
        <v>18793477.246602099</v>
      </c>
    </row>
    <row r="14245" spans="1:6">
      <c r="A14245">
        <v>2048</v>
      </c>
      <c r="B14245" t="s">
        <v>1033</v>
      </c>
      <c r="C14245" t="s">
        <v>1013</v>
      </c>
      <c r="D14245" t="s">
        <v>972</v>
      </c>
      <c r="E14245" t="s">
        <v>1015</v>
      </c>
      <c r="F14245" s="86">
        <v>18833062.704411201</v>
      </c>
    </row>
    <row r="14246" spans="1:6">
      <c r="A14246">
        <v>2049</v>
      </c>
      <c r="B14246" t="s">
        <v>1033</v>
      </c>
      <c r="C14246" t="s">
        <v>1013</v>
      </c>
      <c r="D14246" t="s">
        <v>972</v>
      </c>
      <c r="E14246" t="s">
        <v>1015</v>
      </c>
      <c r="F14246" s="86">
        <v>18871566.984808601</v>
      </c>
    </row>
    <row r="14247" spans="1:6">
      <c r="A14247">
        <v>2050</v>
      </c>
      <c r="B14247" t="s">
        <v>1033</v>
      </c>
      <c r="C14247" t="s">
        <v>1013</v>
      </c>
      <c r="D14247" t="s">
        <v>972</v>
      </c>
      <c r="E14247" t="s">
        <v>1015</v>
      </c>
      <c r="F14247" s="86">
        <v>18908079.223663501</v>
      </c>
    </row>
    <row r="14248" spans="1:6">
      <c r="A14248">
        <v>2017</v>
      </c>
      <c r="B14248" t="s">
        <v>1034</v>
      </c>
      <c r="C14248" t="s">
        <v>1013</v>
      </c>
      <c r="D14248" t="s">
        <v>972</v>
      </c>
      <c r="E14248" t="s">
        <v>1015</v>
      </c>
      <c r="F14248" s="86">
        <v>91320.234224265398</v>
      </c>
    </row>
    <row r="14249" spans="1:6">
      <c r="A14249">
        <v>2018</v>
      </c>
      <c r="B14249" t="s">
        <v>1034</v>
      </c>
      <c r="C14249" t="s">
        <v>1013</v>
      </c>
      <c r="D14249" t="s">
        <v>972</v>
      </c>
      <c r="E14249" t="s">
        <v>1015</v>
      </c>
      <c r="F14249" s="86">
        <v>92217.323608248407</v>
      </c>
    </row>
    <row r="14250" spans="1:6">
      <c r="A14250">
        <v>2019</v>
      </c>
      <c r="B14250" t="s">
        <v>1034</v>
      </c>
      <c r="C14250" t="s">
        <v>1013</v>
      </c>
      <c r="D14250" t="s">
        <v>972</v>
      </c>
      <c r="E14250" t="s">
        <v>1015</v>
      </c>
      <c r="F14250" s="86">
        <v>93214.885036631997</v>
      </c>
    </row>
    <row r="14251" spans="1:6">
      <c r="A14251">
        <v>2020</v>
      </c>
      <c r="B14251" t="s">
        <v>1034</v>
      </c>
      <c r="C14251" t="s">
        <v>1013</v>
      </c>
      <c r="D14251" t="s">
        <v>972</v>
      </c>
      <c r="E14251" t="s">
        <v>1015</v>
      </c>
      <c r="F14251" s="86">
        <v>94413.3464946147</v>
      </c>
    </row>
    <row r="14252" spans="1:6">
      <c r="A14252">
        <v>2021</v>
      </c>
      <c r="B14252" t="s">
        <v>1034</v>
      </c>
      <c r="C14252" t="s">
        <v>1013</v>
      </c>
      <c r="D14252" t="s">
        <v>972</v>
      </c>
      <c r="E14252" t="s">
        <v>1015</v>
      </c>
      <c r="F14252" s="86">
        <v>95617.433239197402</v>
      </c>
    </row>
    <row r="14253" spans="1:6">
      <c r="A14253">
        <v>2022</v>
      </c>
      <c r="B14253" t="s">
        <v>1034</v>
      </c>
      <c r="C14253" t="s">
        <v>1013</v>
      </c>
      <c r="D14253" t="s">
        <v>972</v>
      </c>
      <c r="E14253" t="s">
        <v>1015</v>
      </c>
      <c r="F14253" s="86">
        <v>96814.181743536494</v>
      </c>
    </row>
    <row r="14254" spans="1:6">
      <c r="A14254">
        <v>2023</v>
      </c>
      <c r="B14254" t="s">
        <v>1034</v>
      </c>
      <c r="C14254" t="s">
        <v>1013</v>
      </c>
      <c r="D14254" t="s">
        <v>972</v>
      </c>
      <c r="E14254" t="s">
        <v>1015</v>
      </c>
      <c r="F14254" s="86">
        <v>98009.5193892307</v>
      </c>
    </row>
    <row r="14255" spans="1:6">
      <c r="A14255">
        <v>2024</v>
      </c>
      <c r="B14255" t="s">
        <v>1034</v>
      </c>
      <c r="C14255" t="s">
        <v>1013</v>
      </c>
      <c r="D14255" t="s">
        <v>972</v>
      </c>
      <c r="E14255" t="s">
        <v>1015</v>
      </c>
      <c r="F14255" s="86">
        <v>99203.957257245696</v>
      </c>
    </row>
    <row r="14256" spans="1:6">
      <c r="A14256">
        <v>2025</v>
      </c>
      <c r="B14256" t="s">
        <v>1034</v>
      </c>
      <c r="C14256" t="s">
        <v>1013</v>
      </c>
      <c r="D14256" t="s">
        <v>972</v>
      </c>
      <c r="E14256" t="s">
        <v>1015</v>
      </c>
      <c r="F14256" s="86">
        <v>100394.77430148701</v>
      </c>
    </row>
    <row r="14257" spans="1:6">
      <c r="A14257">
        <v>2026</v>
      </c>
      <c r="B14257" t="s">
        <v>1034</v>
      </c>
      <c r="C14257" t="s">
        <v>1013</v>
      </c>
      <c r="D14257" t="s">
        <v>972</v>
      </c>
      <c r="E14257" t="s">
        <v>1015</v>
      </c>
      <c r="F14257" s="86">
        <v>101580.553983705</v>
      </c>
    </row>
    <row r="14258" spans="1:6">
      <c r="A14258">
        <v>2027</v>
      </c>
      <c r="B14258" t="s">
        <v>1034</v>
      </c>
      <c r="C14258" t="s">
        <v>1013</v>
      </c>
      <c r="D14258" t="s">
        <v>972</v>
      </c>
      <c r="E14258" t="s">
        <v>1015</v>
      </c>
      <c r="F14258" s="86">
        <v>102763.24128366901</v>
      </c>
    </row>
    <row r="14259" spans="1:6">
      <c r="A14259">
        <v>2028</v>
      </c>
      <c r="B14259" t="s">
        <v>1034</v>
      </c>
      <c r="C14259" t="s">
        <v>1013</v>
      </c>
      <c r="D14259" t="s">
        <v>972</v>
      </c>
      <c r="E14259" t="s">
        <v>1015</v>
      </c>
      <c r="F14259" s="86">
        <v>103947.162780454</v>
      </c>
    </row>
    <row r="14260" spans="1:6">
      <c r="A14260">
        <v>2029</v>
      </c>
      <c r="B14260" t="s">
        <v>1034</v>
      </c>
      <c r="C14260" t="s">
        <v>1013</v>
      </c>
      <c r="D14260" t="s">
        <v>972</v>
      </c>
      <c r="E14260" t="s">
        <v>1015</v>
      </c>
      <c r="F14260" s="86">
        <v>105132.452346194</v>
      </c>
    </row>
    <row r="14261" spans="1:6">
      <c r="A14261">
        <v>2030</v>
      </c>
      <c r="B14261" t="s">
        <v>1034</v>
      </c>
      <c r="C14261" t="s">
        <v>1013</v>
      </c>
      <c r="D14261" t="s">
        <v>972</v>
      </c>
      <c r="E14261" t="s">
        <v>1015</v>
      </c>
      <c r="F14261" s="86">
        <v>106318.966752572</v>
      </c>
    </row>
    <row r="14262" spans="1:6">
      <c r="A14262">
        <v>2031</v>
      </c>
      <c r="B14262" t="s">
        <v>1034</v>
      </c>
      <c r="C14262" t="s">
        <v>1013</v>
      </c>
      <c r="D14262" t="s">
        <v>972</v>
      </c>
      <c r="E14262" t="s">
        <v>1015</v>
      </c>
      <c r="F14262" s="86">
        <v>107508.664542983</v>
      </c>
    </row>
    <row r="14263" spans="1:6">
      <c r="A14263">
        <v>2032</v>
      </c>
      <c r="B14263" t="s">
        <v>1034</v>
      </c>
      <c r="C14263" t="s">
        <v>1013</v>
      </c>
      <c r="D14263" t="s">
        <v>972</v>
      </c>
      <c r="E14263" t="s">
        <v>1015</v>
      </c>
      <c r="F14263" s="86">
        <v>108698.096688654</v>
      </c>
    </row>
    <row r="14264" spans="1:6">
      <c r="A14264">
        <v>2033</v>
      </c>
      <c r="B14264" t="s">
        <v>1034</v>
      </c>
      <c r="C14264" t="s">
        <v>1013</v>
      </c>
      <c r="D14264" t="s">
        <v>972</v>
      </c>
      <c r="E14264" t="s">
        <v>1015</v>
      </c>
      <c r="F14264" s="86">
        <v>109889.12193028499</v>
      </c>
    </row>
    <row r="14265" spans="1:6">
      <c r="A14265">
        <v>2034</v>
      </c>
      <c r="B14265" t="s">
        <v>1034</v>
      </c>
      <c r="C14265" t="s">
        <v>1013</v>
      </c>
      <c r="D14265" t="s">
        <v>972</v>
      </c>
      <c r="E14265" t="s">
        <v>1015</v>
      </c>
      <c r="F14265" s="86">
        <v>111084.171060144</v>
      </c>
    </row>
    <row r="14266" spans="1:6">
      <c r="A14266">
        <v>2035</v>
      </c>
      <c r="B14266" t="s">
        <v>1034</v>
      </c>
      <c r="C14266" t="s">
        <v>1013</v>
      </c>
      <c r="D14266" t="s">
        <v>972</v>
      </c>
      <c r="E14266" t="s">
        <v>1015</v>
      </c>
      <c r="F14266" s="86">
        <v>112278.424953361</v>
      </c>
    </row>
    <row r="14267" spans="1:6">
      <c r="A14267">
        <v>2036</v>
      </c>
      <c r="B14267" t="s">
        <v>1034</v>
      </c>
      <c r="C14267" t="s">
        <v>1013</v>
      </c>
      <c r="D14267" t="s">
        <v>972</v>
      </c>
      <c r="E14267" t="s">
        <v>1015</v>
      </c>
      <c r="F14267" s="86">
        <v>113472.720831903</v>
      </c>
    </row>
    <row r="14268" spans="1:6">
      <c r="A14268">
        <v>2037</v>
      </c>
      <c r="B14268" t="s">
        <v>1034</v>
      </c>
      <c r="C14268" t="s">
        <v>1013</v>
      </c>
      <c r="D14268" t="s">
        <v>972</v>
      </c>
      <c r="E14268" t="s">
        <v>1015</v>
      </c>
      <c r="F14268" s="86">
        <v>114665.905702508</v>
      </c>
    </row>
    <row r="14269" spans="1:6">
      <c r="A14269">
        <v>2038</v>
      </c>
      <c r="B14269" t="s">
        <v>1034</v>
      </c>
      <c r="C14269" t="s">
        <v>1013</v>
      </c>
      <c r="D14269" t="s">
        <v>972</v>
      </c>
      <c r="E14269" t="s">
        <v>1015</v>
      </c>
      <c r="F14269" s="86">
        <v>115861.912572275</v>
      </c>
    </row>
    <row r="14270" spans="1:6">
      <c r="A14270">
        <v>2039</v>
      </c>
      <c r="B14270" t="s">
        <v>1034</v>
      </c>
      <c r="C14270" t="s">
        <v>1013</v>
      </c>
      <c r="D14270" t="s">
        <v>972</v>
      </c>
      <c r="E14270" t="s">
        <v>1015</v>
      </c>
      <c r="F14270" s="86">
        <v>117059.039637061</v>
      </c>
    </row>
    <row r="14271" spans="1:6">
      <c r="A14271">
        <v>2040</v>
      </c>
      <c r="B14271" t="s">
        <v>1034</v>
      </c>
      <c r="C14271" t="s">
        <v>1013</v>
      </c>
      <c r="D14271" t="s">
        <v>972</v>
      </c>
      <c r="E14271" t="s">
        <v>1015</v>
      </c>
      <c r="F14271" s="86">
        <v>118258.245787219</v>
      </c>
    </row>
    <row r="14272" spans="1:6">
      <c r="A14272">
        <v>2041</v>
      </c>
      <c r="B14272" t="s">
        <v>1034</v>
      </c>
      <c r="C14272" t="s">
        <v>1013</v>
      </c>
      <c r="D14272" t="s">
        <v>972</v>
      </c>
      <c r="E14272" t="s">
        <v>1015</v>
      </c>
      <c r="F14272" s="86">
        <v>119459.457011213</v>
      </c>
    </row>
    <row r="14273" spans="1:6">
      <c r="A14273">
        <v>2042</v>
      </c>
      <c r="B14273" t="s">
        <v>1034</v>
      </c>
      <c r="C14273" t="s">
        <v>1013</v>
      </c>
      <c r="D14273" t="s">
        <v>972</v>
      </c>
      <c r="E14273" t="s">
        <v>1015</v>
      </c>
      <c r="F14273" s="86">
        <v>120662.27314873799</v>
      </c>
    </row>
    <row r="14274" spans="1:6">
      <c r="A14274">
        <v>2043</v>
      </c>
      <c r="B14274" t="s">
        <v>1034</v>
      </c>
      <c r="C14274" t="s">
        <v>1013</v>
      </c>
      <c r="D14274" t="s">
        <v>972</v>
      </c>
      <c r="E14274" t="s">
        <v>1015</v>
      </c>
      <c r="F14274" s="86">
        <v>121866.072423455</v>
      </c>
    </row>
    <row r="14275" spans="1:6">
      <c r="A14275">
        <v>2044</v>
      </c>
      <c r="B14275" t="s">
        <v>1034</v>
      </c>
      <c r="C14275" t="s">
        <v>1013</v>
      </c>
      <c r="D14275" t="s">
        <v>972</v>
      </c>
      <c r="E14275" t="s">
        <v>1015</v>
      </c>
      <c r="F14275" s="86">
        <v>123071.87661936101</v>
      </c>
    </row>
    <row r="14276" spans="1:6">
      <c r="A14276">
        <v>2045</v>
      </c>
      <c r="B14276" t="s">
        <v>1034</v>
      </c>
      <c r="C14276" t="s">
        <v>1013</v>
      </c>
      <c r="D14276" t="s">
        <v>972</v>
      </c>
      <c r="E14276" t="s">
        <v>1015</v>
      </c>
      <c r="F14276" s="86">
        <v>124280.21301141899</v>
      </c>
    </row>
    <row r="14277" spans="1:6">
      <c r="A14277">
        <v>2046</v>
      </c>
      <c r="B14277" t="s">
        <v>1034</v>
      </c>
      <c r="C14277" t="s">
        <v>1013</v>
      </c>
      <c r="D14277" t="s">
        <v>972</v>
      </c>
      <c r="E14277" t="s">
        <v>1015</v>
      </c>
      <c r="F14277" s="86">
        <v>125491.012398903</v>
      </c>
    </row>
    <row r="14278" spans="1:6">
      <c r="A14278">
        <v>2047</v>
      </c>
      <c r="B14278" t="s">
        <v>1034</v>
      </c>
      <c r="C14278" t="s">
        <v>1013</v>
      </c>
      <c r="D14278" t="s">
        <v>972</v>
      </c>
      <c r="E14278" t="s">
        <v>1015</v>
      </c>
      <c r="F14278" s="86">
        <v>126701.33427595699</v>
      </c>
    </row>
    <row r="14279" spans="1:6">
      <c r="A14279">
        <v>2048</v>
      </c>
      <c r="B14279" t="s">
        <v>1034</v>
      </c>
      <c r="C14279" t="s">
        <v>1013</v>
      </c>
      <c r="D14279" t="s">
        <v>972</v>
      </c>
      <c r="E14279" t="s">
        <v>1015</v>
      </c>
      <c r="F14279" s="86">
        <v>127912.31976173</v>
      </c>
    </row>
    <row r="14280" spans="1:6">
      <c r="A14280">
        <v>2049</v>
      </c>
      <c r="B14280" t="s">
        <v>1034</v>
      </c>
      <c r="C14280" t="s">
        <v>1013</v>
      </c>
      <c r="D14280" t="s">
        <v>972</v>
      </c>
      <c r="E14280" t="s">
        <v>1015</v>
      </c>
      <c r="F14280" s="86">
        <v>129123.245483265</v>
      </c>
    </row>
    <row r="14281" spans="1:6">
      <c r="A14281">
        <v>2050</v>
      </c>
      <c r="B14281" t="s">
        <v>1034</v>
      </c>
      <c r="C14281" t="s">
        <v>1013</v>
      </c>
      <c r="D14281" t="s">
        <v>972</v>
      </c>
      <c r="E14281" t="s">
        <v>1015</v>
      </c>
      <c r="F14281" s="86">
        <v>130336.56155634399</v>
      </c>
    </row>
    <row r="14282" spans="1:6">
      <c r="A14282">
        <v>2017</v>
      </c>
      <c r="B14282" t="s">
        <v>1035</v>
      </c>
      <c r="C14282" t="s">
        <v>1013</v>
      </c>
      <c r="D14282" t="s">
        <v>972</v>
      </c>
      <c r="E14282" t="s">
        <v>1015</v>
      </c>
      <c r="F14282" s="86">
        <v>10062128.214820899</v>
      </c>
    </row>
    <row r="14283" spans="1:6">
      <c r="A14283">
        <v>2018</v>
      </c>
      <c r="B14283" t="s">
        <v>1035</v>
      </c>
      <c r="C14283" t="s">
        <v>1013</v>
      </c>
      <c r="D14283" t="s">
        <v>972</v>
      </c>
      <c r="E14283" t="s">
        <v>1015</v>
      </c>
      <c r="F14283" s="86">
        <v>10098753.2184575</v>
      </c>
    </row>
    <row r="14284" spans="1:6">
      <c r="A14284">
        <v>2019</v>
      </c>
      <c r="B14284" t="s">
        <v>1035</v>
      </c>
      <c r="C14284" t="s">
        <v>1013</v>
      </c>
      <c r="D14284" t="s">
        <v>972</v>
      </c>
      <c r="E14284" t="s">
        <v>1015</v>
      </c>
      <c r="F14284" s="86">
        <v>10139241.244956801</v>
      </c>
    </row>
    <row r="14285" spans="1:6">
      <c r="A14285">
        <v>2020</v>
      </c>
      <c r="B14285" t="s">
        <v>1035</v>
      </c>
      <c r="C14285" t="s">
        <v>1013</v>
      </c>
      <c r="D14285" t="s">
        <v>972</v>
      </c>
      <c r="E14285" t="s">
        <v>1015</v>
      </c>
      <c r="F14285" s="86">
        <v>10180596.013443301</v>
      </c>
    </row>
    <row r="14286" spans="1:6">
      <c r="A14286">
        <v>2021</v>
      </c>
      <c r="B14286" t="s">
        <v>1035</v>
      </c>
      <c r="C14286" t="s">
        <v>1013</v>
      </c>
      <c r="D14286" t="s">
        <v>972</v>
      </c>
      <c r="E14286" t="s">
        <v>1015</v>
      </c>
      <c r="F14286" s="86">
        <v>10217816.233217699</v>
      </c>
    </row>
    <row r="14287" spans="1:6">
      <c r="A14287">
        <v>2022</v>
      </c>
      <c r="B14287" t="s">
        <v>1035</v>
      </c>
      <c r="C14287" t="s">
        <v>1013</v>
      </c>
      <c r="D14287" t="s">
        <v>972</v>
      </c>
      <c r="E14287" t="s">
        <v>1015</v>
      </c>
      <c r="F14287" s="86">
        <v>10251485.830051599</v>
      </c>
    </row>
    <row r="14288" spans="1:6">
      <c r="A14288">
        <v>2023</v>
      </c>
      <c r="B14288" t="s">
        <v>1035</v>
      </c>
      <c r="C14288" t="s">
        <v>1013</v>
      </c>
      <c r="D14288" t="s">
        <v>972</v>
      </c>
      <c r="E14288" t="s">
        <v>1015</v>
      </c>
      <c r="F14288" s="86">
        <v>10280159.028369</v>
      </c>
    </row>
    <row r="14289" spans="1:6">
      <c r="A14289">
        <v>2024</v>
      </c>
      <c r="B14289" t="s">
        <v>1035</v>
      </c>
      <c r="C14289" t="s">
        <v>1013</v>
      </c>
      <c r="D14289" t="s">
        <v>972</v>
      </c>
      <c r="E14289" t="s">
        <v>1015</v>
      </c>
      <c r="F14289" s="86">
        <v>10305648.153196299</v>
      </c>
    </row>
    <row r="14290" spans="1:6">
      <c r="A14290">
        <v>2025</v>
      </c>
      <c r="B14290" t="s">
        <v>1035</v>
      </c>
      <c r="C14290" t="s">
        <v>1013</v>
      </c>
      <c r="D14290" t="s">
        <v>972</v>
      </c>
      <c r="E14290" t="s">
        <v>1015</v>
      </c>
      <c r="F14290" s="86">
        <v>10327506.093859799</v>
      </c>
    </row>
    <row r="14291" spans="1:6">
      <c r="A14291">
        <v>2026</v>
      </c>
      <c r="B14291" t="s">
        <v>1035</v>
      </c>
      <c r="C14291" t="s">
        <v>1013</v>
      </c>
      <c r="D14291" t="s">
        <v>972</v>
      </c>
      <c r="E14291" t="s">
        <v>1015</v>
      </c>
      <c r="F14291" s="86">
        <v>10348763.7921053</v>
      </c>
    </row>
    <row r="14292" spans="1:6">
      <c r="A14292">
        <v>2027</v>
      </c>
      <c r="B14292" t="s">
        <v>1035</v>
      </c>
      <c r="C14292" t="s">
        <v>1013</v>
      </c>
      <c r="D14292" t="s">
        <v>972</v>
      </c>
      <c r="E14292" t="s">
        <v>1015</v>
      </c>
      <c r="F14292" s="86">
        <v>10370354.020973001</v>
      </c>
    </row>
    <row r="14293" spans="1:6">
      <c r="A14293">
        <v>2028</v>
      </c>
      <c r="B14293" t="s">
        <v>1035</v>
      </c>
      <c r="C14293" t="s">
        <v>1013</v>
      </c>
      <c r="D14293" t="s">
        <v>972</v>
      </c>
      <c r="E14293" t="s">
        <v>1015</v>
      </c>
      <c r="F14293" s="86">
        <v>10393626.7408008</v>
      </c>
    </row>
    <row r="14294" spans="1:6">
      <c r="A14294">
        <v>2029</v>
      </c>
      <c r="B14294" t="s">
        <v>1035</v>
      </c>
      <c r="C14294" t="s">
        <v>1013</v>
      </c>
      <c r="D14294" t="s">
        <v>972</v>
      </c>
      <c r="E14294" t="s">
        <v>1015</v>
      </c>
      <c r="F14294" s="86">
        <v>10420642.162654299</v>
      </c>
    </row>
    <row r="14295" spans="1:6">
      <c r="A14295">
        <v>2030</v>
      </c>
      <c r="B14295" t="s">
        <v>1035</v>
      </c>
      <c r="C14295" t="s">
        <v>1013</v>
      </c>
      <c r="D14295" t="s">
        <v>972</v>
      </c>
      <c r="E14295" t="s">
        <v>1015</v>
      </c>
      <c r="F14295" s="86">
        <v>10448885.215939799</v>
      </c>
    </row>
    <row r="14296" spans="1:6">
      <c r="A14296">
        <v>2031</v>
      </c>
      <c r="B14296" t="s">
        <v>1035</v>
      </c>
      <c r="C14296" t="s">
        <v>1013</v>
      </c>
      <c r="D14296" t="s">
        <v>972</v>
      </c>
      <c r="E14296" t="s">
        <v>1015</v>
      </c>
      <c r="F14296" s="86">
        <v>10479145.0314955</v>
      </c>
    </row>
    <row r="14297" spans="1:6">
      <c r="A14297">
        <v>2032</v>
      </c>
      <c r="B14297" t="s">
        <v>1035</v>
      </c>
      <c r="C14297" t="s">
        <v>1013</v>
      </c>
      <c r="D14297" t="s">
        <v>972</v>
      </c>
      <c r="E14297" t="s">
        <v>1015</v>
      </c>
      <c r="F14297" s="86">
        <v>10510072.059401199</v>
      </c>
    </row>
    <row r="14298" spans="1:6">
      <c r="A14298">
        <v>2033</v>
      </c>
      <c r="B14298" t="s">
        <v>1035</v>
      </c>
      <c r="C14298" t="s">
        <v>1013</v>
      </c>
      <c r="D14298" t="s">
        <v>972</v>
      </c>
      <c r="E14298" t="s">
        <v>1015</v>
      </c>
      <c r="F14298" s="86">
        <v>10543799.416330799</v>
      </c>
    </row>
    <row r="14299" spans="1:6">
      <c r="A14299">
        <v>2034</v>
      </c>
      <c r="B14299" t="s">
        <v>1035</v>
      </c>
      <c r="C14299" t="s">
        <v>1013</v>
      </c>
      <c r="D14299" t="s">
        <v>972</v>
      </c>
      <c r="E14299" t="s">
        <v>1015</v>
      </c>
      <c r="F14299" s="86">
        <v>10580511.7191268</v>
      </c>
    </row>
    <row r="14300" spans="1:6">
      <c r="A14300">
        <v>2035</v>
      </c>
      <c r="B14300" t="s">
        <v>1035</v>
      </c>
      <c r="C14300" t="s">
        <v>1013</v>
      </c>
      <c r="D14300" t="s">
        <v>972</v>
      </c>
      <c r="E14300" t="s">
        <v>1015</v>
      </c>
      <c r="F14300" s="86">
        <v>10617079.0185444</v>
      </c>
    </row>
    <row r="14301" spans="1:6">
      <c r="A14301">
        <v>2036</v>
      </c>
      <c r="B14301" t="s">
        <v>1035</v>
      </c>
      <c r="C14301" t="s">
        <v>1013</v>
      </c>
      <c r="D14301" t="s">
        <v>972</v>
      </c>
      <c r="E14301" t="s">
        <v>1015</v>
      </c>
      <c r="F14301" s="86">
        <v>10656004.2233648</v>
      </c>
    </row>
    <row r="14302" spans="1:6">
      <c r="A14302">
        <v>2037</v>
      </c>
      <c r="B14302" t="s">
        <v>1035</v>
      </c>
      <c r="C14302" t="s">
        <v>1013</v>
      </c>
      <c r="D14302" t="s">
        <v>972</v>
      </c>
      <c r="E14302" t="s">
        <v>1015</v>
      </c>
      <c r="F14302" s="86">
        <v>10694664.4527718</v>
      </c>
    </row>
    <row r="14303" spans="1:6">
      <c r="A14303">
        <v>2038</v>
      </c>
      <c r="B14303" t="s">
        <v>1035</v>
      </c>
      <c r="C14303" t="s">
        <v>1013</v>
      </c>
      <c r="D14303" t="s">
        <v>972</v>
      </c>
      <c r="E14303" t="s">
        <v>1015</v>
      </c>
      <c r="F14303" s="86">
        <v>10734730.0274847</v>
      </c>
    </row>
    <row r="14304" spans="1:6">
      <c r="A14304">
        <v>2039</v>
      </c>
      <c r="B14304" t="s">
        <v>1035</v>
      </c>
      <c r="C14304" t="s">
        <v>1013</v>
      </c>
      <c r="D14304" t="s">
        <v>972</v>
      </c>
      <c r="E14304" t="s">
        <v>1015</v>
      </c>
      <c r="F14304" s="86">
        <v>10773771.048661999</v>
      </c>
    </row>
    <row r="14305" spans="1:6">
      <c r="A14305">
        <v>2040</v>
      </c>
      <c r="B14305" t="s">
        <v>1035</v>
      </c>
      <c r="C14305" t="s">
        <v>1013</v>
      </c>
      <c r="D14305" t="s">
        <v>972</v>
      </c>
      <c r="E14305" t="s">
        <v>1015</v>
      </c>
      <c r="F14305" s="86">
        <v>10813953.629234901</v>
      </c>
    </row>
    <row r="14306" spans="1:6">
      <c r="A14306">
        <v>2041</v>
      </c>
      <c r="B14306" t="s">
        <v>1035</v>
      </c>
      <c r="C14306" t="s">
        <v>1013</v>
      </c>
      <c r="D14306" t="s">
        <v>972</v>
      </c>
      <c r="E14306" t="s">
        <v>1015</v>
      </c>
      <c r="F14306" s="86">
        <v>10853347.092180099</v>
      </c>
    </row>
    <row r="14307" spans="1:6">
      <c r="A14307">
        <v>2042</v>
      </c>
      <c r="B14307" t="s">
        <v>1035</v>
      </c>
      <c r="C14307" t="s">
        <v>1013</v>
      </c>
      <c r="D14307" t="s">
        <v>972</v>
      </c>
      <c r="E14307" t="s">
        <v>1015</v>
      </c>
      <c r="F14307" s="86">
        <v>10893534.684671599</v>
      </c>
    </row>
    <row r="14308" spans="1:6">
      <c r="A14308">
        <v>2043</v>
      </c>
      <c r="B14308" t="s">
        <v>1035</v>
      </c>
      <c r="C14308" t="s">
        <v>1013</v>
      </c>
      <c r="D14308" t="s">
        <v>972</v>
      </c>
      <c r="E14308" t="s">
        <v>1015</v>
      </c>
      <c r="F14308" s="86">
        <v>10932102.8564454</v>
      </c>
    </row>
    <row r="14309" spans="1:6">
      <c r="A14309">
        <v>2044</v>
      </c>
      <c r="B14309" t="s">
        <v>1035</v>
      </c>
      <c r="C14309" t="s">
        <v>1013</v>
      </c>
      <c r="D14309" t="s">
        <v>972</v>
      </c>
      <c r="E14309" t="s">
        <v>1015</v>
      </c>
      <c r="F14309" s="86">
        <v>10971372.6644006</v>
      </c>
    </row>
    <row r="14310" spans="1:6">
      <c r="A14310">
        <v>2045</v>
      </c>
      <c r="B14310" t="s">
        <v>1035</v>
      </c>
      <c r="C14310" t="s">
        <v>1013</v>
      </c>
      <c r="D14310" t="s">
        <v>972</v>
      </c>
      <c r="E14310" t="s">
        <v>1015</v>
      </c>
      <c r="F14310" s="86">
        <v>11009858.0585657</v>
      </c>
    </row>
    <row r="14311" spans="1:6">
      <c r="A14311">
        <v>2046</v>
      </c>
      <c r="B14311" t="s">
        <v>1035</v>
      </c>
      <c r="C14311" t="s">
        <v>1013</v>
      </c>
      <c r="D14311" t="s">
        <v>972</v>
      </c>
      <c r="E14311" t="s">
        <v>1015</v>
      </c>
      <c r="F14311" s="86">
        <v>11047002.6483087</v>
      </c>
    </row>
    <row r="14312" spans="1:6">
      <c r="A14312">
        <v>2047</v>
      </c>
      <c r="B14312" t="s">
        <v>1035</v>
      </c>
      <c r="C14312" t="s">
        <v>1013</v>
      </c>
      <c r="D14312" t="s">
        <v>972</v>
      </c>
      <c r="E14312" t="s">
        <v>1015</v>
      </c>
      <c r="F14312" s="86">
        <v>11083427.889199199</v>
      </c>
    </row>
    <row r="14313" spans="1:6">
      <c r="A14313">
        <v>2048</v>
      </c>
      <c r="B14313" t="s">
        <v>1035</v>
      </c>
      <c r="C14313" t="s">
        <v>1013</v>
      </c>
      <c r="D14313" t="s">
        <v>972</v>
      </c>
      <c r="E14313" t="s">
        <v>1015</v>
      </c>
      <c r="F14313" s="86">
        <v>11118055.4074033</v>
      </c>
    </row>
    <row r="14314" spans="1:6">
      <c r="A14314">
        <v>2049</v>
      </c>
      <c r="B14314" t="s">
        <v>1035</v>
      </c>
      <c r="C14314" t="s">
        <v>1013</v>
      </c>
      <c r="D14314" t="s">
        <v>972</v>
      </c>
      <c r="E14314" t="s">
        <v>1015</v>
      </c>
      <c r="F14314" s="86">
        <v>11153268.747282799</v>
      </c>
    </row>
    <row r="14315" spans="1:6">
      <c r="A14315">
        <v>2050</v>
      </c>
      <c r="B14315" t="s">
        <v>1035</v>
      </c>
      <c r="C14315" t="s">
        <v>1013</v>
      </c>
      <c r="D14315" t="s">
        <v>972</v>
      </c>
      <c r="E14315" t="s">
        <v>1015</v>
      </c>
      <c r="F14315" s="86">
        <v>11188092.119116399</v>
      </c>
    </row>
    <row r="14316" spans="1:6">
      <c r="A14316">
        <v>2017</v>
      </c>
      <c r="B14316" t="s">
        <v>1036</v>
      </c>
      <c r="C14316" t="s">
        <v>1013</v>
      </c>
      <c r="D14316" t="s">
        <v>972</v>
      </c>
      <c r="E14316" t="s">
        <v>1015</v>
      </c>
      <c r="F14316" s="86">
        <v>99458796.791148305</v>
      </c>
    </row>
    <row r="14317" spans="1:6">
      <c r="A14317">
        <v>2018</v>
      </c>
      <c r="B14317" t="s">
        <v>1036</v>
      </c>
      <c r="C14317" t="s">
        <v>1013</v>
      </c>
      <c r="D14317" t="s">
        <v>972</v>
      </c>
      <c r="E14317" t="s">
        <v>1015</v>
      </c>
      <c r="F14317" s="86">
        <v>99212809.850843504</v>
      </c>
    </row>
    <row r="14318" spans="1:6">
      <c r="A14318">
        <v>2019</v>
      </c>
      <c r="B14318" t="s">
        <v>1036</v>
      </c>
      <c r="C14318" t="s">
        <v>1013</v>
      </c>
      <c r="D14318" t="s">
        <v>972</v>
      </c>
      <c r="E14318" t="s">
        <v>1015</v>
      </c>
      <c r="F14318" s="86">
        <v>98965349.376388296</v>
      </c>
    </row>
    <row r="14319" spans="1:6">
      <c r="A14319">
        <v>2020</v>
      </c>
      <c r="B14319" t="s">
        <v>1036</v>
      </c>
      <c r="C14319" t="s">
        <v>1013</v>
      </c>
      <c r="D14319" t="s">
        <v>972</v>
      </c>
      <c r="E14319" t="s">
        <v>1015</v>
      </c>
      <c r="F14319" s="86">
        <v>98822218.195338994</v>
      </c>
    </row>
    <row r="14320" spans="1:6">
      <c r="A14320">
        <v>2021</v>
      </c>
      <c r="B14320" t="s">
        <v>1036</v>
      </c>
      <c r="C14320" t="s">
        <v>1013</v>
      </c>
      <c r="D14320" t="s">
        <v>972</v>
      </c>
      <c r="E14320" t="s">
        <v>1015</v>
      </c>
      <c r="F14320" s="86">
        <v>98652917.535194799</v>
      </c>
    </row>
    <row r="14321" spans="1:6">
      <c r="A14321">
        <v>2022</v>
      </c>
      <c r="B14321" t="s">
        <v>1036</v>
      </c>
      <c r="C14321" t="s">
        <v>1013</v>
      </c>
      <c r="D14321" t="s">
        <v>972</v>
      </c>
      <c r="E14321" t="s">
        <v>1015</v>
      </c>
      <c r="F14321" s="86">
        <v>98464578.920604497</v>
      </c>
    </row>
    <row r="14322" spans="1:6">
      <c r="A14322">
        <v>2023</v>
      </c>
      <c r="B14322" t="s">
        <v>1036</v>
      </c>
      <c r="C14322" t="s">
        <v>1013</v>
      </c>
      <c r="D14322" t="s">
        <v>972</v>
      </c>
      <c r="E14322" t="s">
        <v>1015</v>
      </c>
      <c r="F14322" s="86">
        <v>98246979.923844501</v>
      </c>
    </row>
    <row r="14323" spans="1:6">
      <c r="A14323">
        <v>2024</v>
      </c>
      <c r="B14323" t="s">
        <v>1036</v>
      </c>
      <c r="C14323" t="s">
        <v>1013</v>
      </c>
      <c r="D14323" t="s">
        <v>972</v>
      </c>
      <c r="E14323" t="s">
        <v>1015</v>
      </c>
      <c r="F14323" s="86">
        <v>98000720.725322798</v>
      </c>
    </row>
    <row r="14324" spans="1:6">
      <c r="A14324">
        <v>2025</v>
      </c>
      <c r="B14324" t="s">
        <v>1036</v>
      </c>
      <c r="C14324" t="s">
        <v>1013</v>
      </c>
      <c r="D14324" t="s">
        <v>972</v>
      </c>
      <c r="E14324" t="s">
        <v>1015</v>
      </c>
      <c r="F14324" s="86">
        <v>97737639.268603697</v>
      </c>
    </row>
    <row r="14325" spans="1:6">
      <c r="A14325">
        <v>2026</v>
      </c>
      <c r="B14325" t="s">
        <v>1036</v>
      </c>
      <c r="C14325" t="s">
        <v>1013</v>
      </c>
      <c r="D14325" t="s">
        <v>972</v>
      </c>
      <c r="E14325" t="s">
        <v>1015</v>
      </c>
      <c r="F14325" s="86">
        <v>97476925.731381893</v>
      </c>
    </row>
    <row r="14326" spans="1:6">
      <c r="A14326">
        <v>2027</v>
      </c>
      <c r="B14326" t="s">
        <v>1036</v>
      </c>
      <c r="C14326" t="s">
        <v>1013</v>
      </c>
      <c r="D14326" t="s">
        <v>972</v>
      </c>
      <c r="E14326" t="s">
        <v>1015</v>
      </c>
      <c r="F14326" s="86">
        <v>97237381.897770599</v>
      </c>
    </row>
    <row r="14327" spans="1:6">
      <c r="A14327">
        <v>2028</v>
      </c>
      <c r="B14327" t="s">
        <v>1036</v>
      </c>
      <c r="C14327" t="s">
        <v>1013</v>
      </c>
      <c r="D14327" t="s">
        <v>972</v>
      </c>
      <c r="E14327" t="s">
        <v>1015</v>
      </c>
      <c r="F14327" s="86">
        <v>97040539.445518896</v>
      </c>
    </row>
    <row r="14328" spans="1:6">
      <c r="A14328">
        <v>2029</v>
      </c>
      <c r="B14328" t="s">
        <v>1036</v>
      </c>
      <c r="C14328" t="s">
        <v>1013</v>
      </c>
      <c r="D14328" t="s">
        <v>972</v>
      </c>
      <c r="E14328" t="s">
        <v>1015</v>
      </c>
      <c r="F14328" s="86">
        <v>96877727.626550093</v>
      </c>
    </row>
    <row r="14329" spans="1:6">
      <c r="A14329">
        <v>2030</v>
      </c>
      <c r="B14329" t="s">
        <v>1036</v>
      </c>
      <c r="C14329" t="s">
        <v>1013</v>
      </c>
      <c r="D14329" t="s">
        <v>972</v>
      </c>
      <c r="E14329" t="s">
        <v>1015</v>
      </c>
      <c r="F14329" s="86">
        <v>96757601.643759295</v>
      </c>
    </row>
    <row r="14330" spans="1:6">
      <c r="A14330">
        <v>2031</v>
      </c>
      <c r="B14330" t="s">
        <v>1036</v>
      </c>
      <c r="C14330" t="s">
        <v>1013</v>
      </c>
      <c r="D14330" t="s">
        <v>972</v>
      </c>
      <c r="E14330" t="s">
        <v>1015</v>
      </c>
      <c r="F14330" s="86">
        <v>96681199.510067195</v>
      </c>
    </row>
    <row r="14331" spans="1:6">
      <c r="A14331">
        <v>2032</v>
      </c>
      <c r="B14331" t="s">
        <v>1036</v>
      </c>
      <c r="C14331" t="s">
        <v>1013</v>
      </c>
      <c r="D14331" t="s">
        <v>972</v>
      </c>
      <c r="E14331" t="s">
        <v>1015</v>
      </c>
      <c r="F14331" s="86">
        <v>96645700.524212405</v>
      </c>
    </row>
    <row r="14332" spans="1:6">
      <c r="A14332">
        <v>2033</v>
      </c>
      <c r="B14332" t="s">
        <v>1036</v>
      </c>
      <c r="C14332" t="s">
        <v>1013</v>
      </c>
      <c r="D14332" t="s">
        <v>972</v>
      </c>
      <c r="E14332" t="s">
        <v>1015</v>
      </c>
      <c r="F14332" s="86">
        <v>96663093.874427304</v>
      </c>
    </row>
    <row r="14333" spans="1:6">
      <c r="A14333">
        <v>2034</v>
      </c>
      <c r="B14333" t="s">
        <v>1036</v>
      </c>
      <c r="C14333" t="s">
        <v>1013</v>
      </c>
      <c r="D14333" t="s">
        <v>972</v>
      </c>
      <c r="E14333" t="s">
        <v>1015</v>
      </c>
      <c r="F14333" s="86">
        <v>96715715.283244401</v>
      </c>
    </row>
    <row r="14334" spans="1:6">
      <c r="A14334">
        <v>2035</v>
      </c>
      <c r="B14334" t="s">
        <v>1036</v>
      </c>
      <c r="C14334" t="s">
        <v>1013</v>
      </c>
      <c r="D14334" t="s">
        <v>972</v>
      </c>
      <c r="E14334" t="s">
        <v>1015</v>
      </c>
      <c r="F14334" s="86">
        <v>96798569.051993296</v>
      </c>
    </row>
    <row r="14335" spans="1:6">
      <c r="A14335">
        <v>2036</v>
      </c>
      <c r="B14335" t="s">
        <v>1036</v>
      </c>
      <c r="C14335" t="s">
        <v>1013</v>
      </c>
      <c r="D14335" t="s">
        <v>972</v>
      </c>
      <c r="E14335" t="s">
        <v>1015</v>
      </c>
      <c r="F14335" s="86">
        <v>96898902.551289797</v>
      </c>
    </row>
    <row r="14336" spans="1:6">
      <c r="A14336">
        <v>2037</v>
      </c>
      <c r="B14336" t="s">
        <v>1036</v>
      </c>
      <c r="C14336" t="s">
        <v>1013</v>
      </c>
      <c r="D14336" t="s">
        <v>972</v>
      </c>
      <c r="E14336" t="s">
        <v>1015</v>
      </c>
      <c r="F14336" s="86">
        <v>97006837.022967294</v>
      </c>
    </row>
    <row r="14337" spans="1:6">
      <c r="A14337">
        <v>2038</v>
      </c>
      <c r="B14337" t="s">
        <v>1036</v>
      </c>
      <c r="C14337" t="s">
        <v>1013</v>
      </c>
      <c r="D14337" t="s">
        <v>972</v>
      </c>
      <c r="E14337" t="s">
        <v>1015</v>
      </c>
      <c r="F14337" s="86">
        <v>97130480.456272498</v>
      </c>
    </row>
    <row r="14338" spans="1:6">
      <c r="A14338">
        <v>2039</v>
      </c>
      <c r="B14338" t="s">
        <v>1036</v>
      </c>
      <c r="C14338" t="s">
        <v>1013</v>
      </c>
      <c r="D14338" t="s">
        <v>972</v>
      </c>
      <c r="E14338" t="s">
        <v>1015</v>
      </c>
      <c r="F14338" s="86">
        <v>97258506.337258995</v>
      </c>
    </row>
    <row r="14339" spans="1:6">
      <c r="A14339">
        <v>2040</v>
      </c>
      <c r="B14339" t="s">
        <v>1036</v>
      </c>
      <c r="C14339" t="s">
        <v>1013</v>
      </c>
      <c r="D14339" t="s">
        <v>972</v>
      </c>
      <c r="E14339" t="s">
        <v>1015</v>
      </c>
      <c r="F14339" s="86">
        <v>97387548.178791001</v>
      </c>
    </row>
    <row r="14340" spans="1:6">
      <c r="A14340">
        <v>2041</v>
      </c>
      <c r="B14340" t="s">
        <v>1036</v>
      </c>
      <c r="C14340" t="s">
        <v>1013</v>
      </c>
      <c r="D14340" t="s">
        <v>972</v>
      </c>
      <c r="E14340" t="s">
        <v>1015</v>
      </c>
      <c r="F14340" s="86">
        <v>97503102.028635606</v>
      </c>
    </row>
    <row r="14341" spans="1:6">
      <c r="A14341">
        <v>2042</v>
      </c>
      <c r="B14341" t="s">
        <v>1036</v>
      </c>
      <c r="C14341" t="s">
        <v>1013</v>
      </c>
      <c r="D14341" t="s">
        <v>972</v>
      </c>
      <c r="E14341" t="s">
        <v>1015</v>
      </c>
      <c r="F14341" s="86">
        <v>97608602.587117001</v>
      </c>
    </row>
    <row r="14342" spans="1:6">
      <c r="A14342">
        <v>2043</v>
      </c>
      <c r="B14342" t="s">
        <v>1036</v>
      </c>
      <c r="C14342" t="s">
        <v>1013</v>
      </c>
      <c r="D14342" t="s">
        <v>972</v>
      </c>
      <c r="E14342" t="s">
        <v>1015</v>
      </c>
      <c r="F14342" s="86">
        <v>97705505.702326804</v>
      </c>
    </row>
    <row r="14343" spans="1:6">
      <c r="A14343">
        <v>2044</v>
      </c>
      <c r="B14343" t="s">
        <v>1036</v>
      </c>
      <c r="C14343" t="s">
        <v>1013</v>
      </c>
      <c r="D14343" t="s">
        <v>972</v>
      </c>
      <c r="E14343" t="s">
        <v>1015</v>
      </c>
      <c r="F14343" s="86">
        <v>97791853.926774502</v>
      </c>
    </row>
    <row r="14344" spans="1:6">
      <c r="A14344">
        <v>2045</v>
      </c>
      <c r="B14344" t="s">
        <v>1036</v>
      </c>
      <c r="C14344" t="s">
        <v>1013</v>
      </c>
      <c r="D14344" t="s">
        <v>972</v>
      </c>
      <c r="E14344" t="s">
        <v>1015</v>
      </c>
      <c r="F14344" s="86">
        <v>97863403.974828094</v>
      </c>
    </row>
    <row r="14345" spans="1:6">
      <c r="A14345">
        <v>2046</v>
      </c>
      <c r="B14345" t="s">
        <v>1036</v>
      </c>
      <c r="C14345" t="s">
        <v>1013</v>
      </c>
      <c r="D14345" t="s">
        <v>972</v>
      </c>
      <c r="E14345" t="s">
        <v>1015</v>
      </c>
      <c r="F14345" s="86">
        <v>97926714.982363403</v>
      </c>
    </row>
    <row r="14346" spans="1:6">
      <c r="A14346">
        <v>2047</v>
      </c>
      <c r="B14346" t="s">
        <v>1036</v>
      </c>
      <c r="C14346" t="s">
        <v>1013</v>
      </c>
      <c r="D14346" t="s">
        <v>972</v>
      </c>
      <c r="E14346" t="s">
        <v>1015</v>
      </c>
      <c r="F14346" s="86">
        <v>97964543.542157605</v>
      </c>
    </row>
    <row r="14347" spans="1:6">
      <c r="A14347">
        <v>2048</v>
      </c>
      <c r="B14347" t="s">
        <v>1036</v>
      </c>
      <c r="C14347" t="s">
        <v>1013</v>
      </c>
      <c r="D14347" t="s">
        <v>972</v>
      </c>
      <c r="E14347" t="s">
        <v>1015</v>
      </c>
      <c r="F14347" s="86">
        <v>97985167.728996098</v>
      </c>
    </row>
    <row r="14348" spans="1:6">
      <c r="A14348">
        <v>2049</v>
      </c>
      <c r="B14348" t="s">
        <v>1036</v>
      </c>
      <c r="C14348" t="s">
        <v>1013</v>
      </c>
      <c r="D14348" t="s">
        <v>972</v>
      </c>
      <c r="E14348" t="s">
        <v>1015</v>
      </c>
      <c r="F14348" s="86">
        <v>97987692.944818094</v>
      </c>
    </row>
    <row r="14349" spans="1:6">
      <c r="A14349">
        <v>2050</v>
      </c>
      <c r="B14349" t="s">
        <v>1036</v>
      </c>
      <c r="C14349" t="s">
        <v>1013</v>
      </c>
      <c r="D14349" t="s">
        <v>972</v>
      </c>
      <c r="E14349" t="s">
        <v>1015</v>
      </c>
      <c r="F14349" s="86">
        <v>97973382.926837996</v>
      </c>
    </row>
    <row r="14350" spans="1:6">
      <c r="A14350">
        <v>2017</v>
      </c>
      <c r="B14350" t="s">
        <v>1037</v>
      </c>
      <c r="C14350" t="s">
        <v>1013</v>
      </c>
      <c r="D14350" t="s">
        <v>972</v>
      </c>
      <c r="E14350" t="s">
        <v>1015</v>
      </c>
      <c r="F14350" s="86">
        <v>44821733.954040498</v>
      </c>
    </row>
    <row r="14351" spans="1:6">
      <c r="A14351">
        <v>2018</v>
      </c>
      <c r="B14351" t="s">
        <v>1037</v>
      </c>
      <c r="C14351" t="s">
        <v>1013</v>
      </c>
      <c r="D14351" t="s">
        <v>972</v>
      </c>
      <c r="E14351" t="s">
        <v>1015</v>
      </c>
      <c r="F14351" s="86">
        <v>44693445.838899098</v>
      </c>
    </row>
    <row r="14352" spans="1:6">
      <c r="A14352">
        <v>2019</v>
      </c>
      <c r="B14352" t="s">
        <v>1037</v>
      </c>
      <c r="C14352" t="s">
        <v>1013</v>
      </c>
      <c r="D14352" t="s">
        <v>972</v>
      </c>
      <c r="E14352" t="s">
        <v>1015</v>
      </c>
      <c r="F14352" s="86">
        <v>44564543.740282297</v>
      </c>
    </row>
    <row r="14353" spans="1:6">
      <c r="A14353">
        <v>2020</v>
      </c>
      <c r="B14353" t="s">
        <v>1037</v>
      </c>
      <c r="C14353" t="s">
        <v>1013</v>
      </c>
      <c r="D14353" t="s">
        <v>972</v>
      </c>
      <c r="E14353" t="s">
        <v>1015</v>
      </c>
      <c r="F14353" s="86">
        <v>44482286.189213097</v>
      </c>
    </row>
    <row r="14354" spans="1:6">
      <c r="A14354">
        <v>2021</v>
      </c>
      <c r="B14354" t="s">
        <v>1037</v>
      </c>
      <c r="C14354" t="s">
        <v>1013</v>
      </c>
      <c r="D14354" t="s">
        <v>972</v>
      </c>
      <c r="E14354" t="s">
        <v>1015</v>
      </c>
      <c r="F14354" s="86">
        <v>44388376.4347817</v>
      </c>
    </row>
    <row r="14355" spans="1:6">
      <c r="A14355">
        <v>2022</v>
      </c>
      <c r="B14355" t="s">
        <v>1037</v>
      </c>
      <c r="C14355" t="s">
        <v>1013</v>
      </c>
      <c r="D14355" t="s">
        <v>972</v>
      </c>
      <c r="E14355" t="s">
        <v>1015</v>
      </c>
      <c r="F14355" s="86">
        <v>44286038.710860699</v>
      </c>
    </row>
    <row r="14356" spans="1:6">
      <c r="A14356">
        <v>2023</v>
      </c>
      <c r="B14356" t="s">
        <v>1037</v>
      </c>
      <c r="C14356" t="s">
        <v>1013</v>
      </c>
      <c r="D14356" t="s">
        <v>972</v>
      </c>
      <c r="E14356" t="s">
        <v>1015</v>
      </c>
      <c r="F14356" s="86">
        <v>44170767.124022</v>
      </c>
    </row>
    <row r="14357" spans="1:6">
      <c r="A14357">
        <v>2024</v>
      </c>
      <c r="B14357" t="s">
        <v>1037</v>
      </c>
      <c r="C14357" t="s">
        <v>1013</v>
      </c>
      <c r="D14357" t="s">
        <v>972</v>
      </c>
      <c r="E14357" t="s">
        <v>1015</v>
      </c>
      <c r="F14357" s="86">
        <v>44042947.6506043</v>
      </c>
    </row>
    <row r="14358" spans="1:6">
      <c r="A14358">
        <v>2025</v>
      </c>
      <c r="B14358" t="s">
        <v>1037</v>
      </c>
      <c r="C14358" t="s">
        <v>1013</v>
      </c>
      <c r="D14358" t="s">
        <v>972</v>
      </c>
      <c r="E14358" t="s">
        <v>1015</v>
      </c>
      <c r="F14358" s="86">
        <v>43908039.526760504</v>
      </c>
    </row>
    <row r="14359" spans="1:6">
      <c r="A14359">
        <v>2026</v>
      </c>
      <c r="B14359" t="s">
        <v>1037</v>
      </c>
      <c r="C14359" t="s">
        <v>1013</v>
      </c>
      <c r="D14359" t="s">
        <v>972</v>
      </c>
      <c r="E14359" t="s">
        <v>1015</v>
      </c>
      <c r="F14359" s="86">
        <v>43774825.602942497</v>
      </c>
    </row>
    <row r="14360" spans="1:6">
      <c r="A14360">
        <v>2027</v>
      </c>
      <c r="B14360" t="s">
        <v>1037</v>
      </c>
      <c r="C14360" t="s">
        <v>1013</v>
      </c>
      <c r="D14360" t="s">
        <v>972</v>
      </c>
      <c r="E14360" t="s">
        <v>1015</v>
      </c>
      <c r="F14360" s="86">
        <v>43651986.088379502</v>
      </c>
    </row>
    <row r="14361" spans="1:6">
      <c r="A14361">
        <v>2028</v>
      </c>
      <c r="B14361" t="s">
        <v>1037</v>
      </c>
      <c r="C14361" t="s">
        <v>1013</v>
      </c>
      <c r="D14361" t="s">
        <v>972</v>
      </c>
      <c r="E14361" t="s">
        <v>1015</v>
      </c>
      <c r="F14361" s="86">
        <v>43549433.847893901</v>
      </c>
    </row>
    <row r="14362" spans="1:6">
      <c r="A14362">
        <v>2029</v>
      </c>
      <c r="B14362" t="s">
        <v>1037</v>
      </c>
      <c r="C14362" t="s">
        <v>1013</v>
      </c>
      <c r="D14362" t="s">
        <v>972</v>
      </c>
      <c r="E14362" t="s">
        <v>1015</v>
      </c>
      <c r="F14362" s="86">
        <v>43463583.845619597</v>
      </c>
    </row>
    <row r="14363" spans="1:6">
      <c r="A14363">
        <v>2030</v>
      </c>
      <c r="B14363" t="s">
        <v>1037</v>
      </c>
      <c r="C14363" t="s">
        <v>1013</v>
      </c>
      <c r="D14363" t="s">
        <v>972</v>
      </c>
      <c r="E14363" t="s">
        <v>1015</v>
      </c>
      <c r="F14363" s="86">
        <v>43398556.8759657</v>
      </c>
    </row>
    <row r="14364" spans="1:6">
      <c r="A14364">
        <v>2031</v>
      </c>
      <c r="B14364" t="s">
        <v>1037</v>
      </c>
      <c r="C14364" t="s">
        <v>1013</v>
      </c>
      <c r="D14364" t="s">
        <v>972</v>
      </c>
      <c r="E14364" t="s">
        <v>1015</v>
      </c>
      <c r="F14364" s="86">
        <v>43355023.909540199</v>
      </c>
    </row>
    <row r="14365" spans="1:6">
      <c r="A14365">
        <v>2032</v>
      </c>
      <c r="B14365" t="s">
        <v>1037</v>
      </c>
      <c r="C14365" t="s">
        <v>1013</v>
      </c>
      <c r="D14365" t="s">
        <v>972</v>
      </c>
      <c r="E14365" t="s">
        <v>1015</v>
      </c>
      <c r="F14365" s="86">
        <v>43331817.399136201</v>
      </c>
    </row>
    <row r="14366" spans="1:6">
      <c r="A14366">
        <v>2033</v>
      </c>
      <c r="B14366" t="s">
        <v>1037</v>
      </c>
      <c r="C14366" t="s">
        <v>1013</v>
      </c>
      <c r="D14366" t="s">
        <v>972</v>
      </c>
      <c r="E14366" t="s">
        <v>1015</v>
      </c>
      <c r="F14366" s="86">
        <v>43334273.717981599</v>
      </c>
    </row>
    <row r="14367" spans="1:6">
      <c r="A14367">
        <v>2034</v>
      </c>
      <c r="B14367" t="s">
        <v>1037</v>
      </c>
      <c r="C14367" t="s">
        <v>1013</v>
      </c>
      <c r="D14367" t="s">
        <v>972</v>
      </c>
      <c r="E14367" t="s">
        <v>1015</v>
      </c>
      <c r="F14367" s="86">
        <v>43354327.204908699</v>
      </c>
    </row>
    <row r="14368" spans="1:6">
      <c r="A14368">
        <v>2035</v>
      </c>
      <c r="B14368" t="s">
        <v>1037</v>
      </c>
      <c r="C14368" t="s">
        <v>1013</v>
      </c>
      <c r="D14368" t="s">
        <v>972</v>
      </c>
      <c r="E14368" t="s">
        <v>1015</v>
      </c>
      <c r="F14368" s="86">
        <v>43389456.347126402</v>
      </c>
    </row>
    <row r="14369" spans="1:6">
      <c r="A14369">
        <v>2036</v>
      </c>
      <c r="B14369" t="s">
        <v>1037</v>
      </c>
      <c r="C14369" t="s">
        <v>1013</v>
      </c>
      <c r="D14369" t="s">
        <v>972</v>
      </c>
      <c r="E14369" t="s">
        <v>1015</v>
      </c>
      <c r="F14369" s="86">
        <v>43433010.002013601</v>
      </c>
    </row>
    <row r="14370" spans="1:6">
      <c r="A14370">
        <v>2037</v>
      </c>
      <c r="B14370" t="s">
        <v>1037</v>
      </c>
      <c r="C14370" t="s">
        <v>1013</v>
      </c>
      <c r="D14370" t="s">
        <v>972</v>
      </c>
      <c r="E14370" t="s">
        <v>1015</v>
      </c>
      <c r="F14370" s="86">
        <v>43480816.457267299</v>
      </c>
    </row>
    <row r="14371" spans="1:6">
      <c r="A14371">
        <v>2038</v>
      </c>
      <c r="B14371" t="s">
        <v>1037</v>
      </c>
      <c r="C14371" t="s">
        <v>1013</v>
      </c>
      <c r="D14371" t="s">
        <v>972</v>
      </c>
      <c r="E14371" t="s">
        <v>1015</v>
      </c>
      <c r="F14371" s="86">
        <v>43536195.165228099</v>
      </c>
    </row>
    <row r="14372" spans="1:6">
      <c r="A14372">
        <v>2039</v>
      </c>
      <c r="B14372" t="s">
        <v>1037</v>
      </c>
      <c r="C14372" t="s">
        <v>1013</v>
      </c>
      <c r="D14372" t="s">
        <v>972</v>
      </c>
      <c r="E14372" t="s">
        <v>1015</v>
      </c>
      <c r="F14372" s="86">
        <v>43593836.930096202</v>
      </c>
    </row>
    <row r="14373" spans="1:6">
      <c r="A14373">
        <v>2040</v>
      </c>
      <c r="B14373" t="s">
        <v>1037</v>
      </c>
      <c r="C14373" t="s">
        <v>1013</v>
      </c>
      <c r="D14373" t="s">
        <v>972</v>
      </c>
      <c r="E14373" t="s">
        <v>1015</v>
      </c>
      <c r="F14373" s="86">
        <v>43652067.703958496</v>
      </c>
    </row>
    <row r="14374" spans="1:6">
      <c r="A14374">
        <v>2041</v>
      </c>
      <c r="B14374" t="s">
        <v>1037</v>
      </c>
      <c r="C14374" t="s">
        <v>1013</v>
      </c>
      <c r="D14374" t="s">
        <v>972</v>
      </c>
      <c r="E14374" t="s">
        <v>1015</v>
      </c>
      <c r="F14374" s="86">
        <v>43704311.334056102</v>
      </c>
    </row>
    <row r="14375" spans="1:6">
      <c r="A14375">
        <v>2042</v>
      </c>
      <c r="B14375" t="s">
        <v>1037</v>
      </c>
      <c r="C14375" t="s">
        <v>1013</v>
      </c>
      <c r="D14375" t="s">
        <v>972</v>
      </c>
      <c r="E14375" t="s">
        <v>1015</v>
      </c>
      <c r="F14375" s="86">
        <v>43752052.548863597</v>
      </c>
    </row>
    <row r="14376" spans="1:6">
      <c r="A14376">
        <v>2043</v>
      </c>
      <c r="B14376" t="s">
        <v>1037</v>
      </c>
      <c r="C14376" t="s">
        <v>1013</v>
      </c>
      <c r="D14376" t="s">
        <v>972</v>
      </c>
      <c r="E14376" t="s">
        <v>1015</v>
      </c>
      <c r="F14376" s="86">
        <v>43795923.5809559</v>
      </c>
    </row>
    <row r="14377" spans="1:6">
      <c r="A14377">
        <v>2044</v>
      </c>
      <c r="B14377" t="s">
        <v>1037</v>
      </c>
      <c r="C14377" t="s">
        <v>1013</v>
      </c>
      <c r="D14377" t="s">
        <v>972</v>
      </c>
      <c r="E14377" t="s">
        <v>1015</v>
      </c>
      <c r="F14377" s="86">
        <v>43835042.498780698</v>
      </c>
    </row>
    <row r="14378" spans="1:6">
      <c r="A14378">
        <v>2045</v>
      </c>
      <c r="B14378" t="s">
        <v>1037</v>
      </c>
      <c r="C14378" t="s">
        <v>1013</v>
      </c>
      <c r="D14378" t="s">
        <v>972</v>
      </c>
      <c r="E14378" t="s">
        <v>1015</v>
      </c>
      <c r="F14378" s="86">
        <v>43867517.1045397</v>
      </c>
    </row>
    <row r="14379" spans="1:6">
      <c r="A14379">
        <v>2046</v>
      </c>
      <c r="B14379" t="s">
        <v>1037</v>
      </c>
      <c r="C14379" t="s">
        <v>1013</v>
      </c>
      <c r="D14379" t="s">
        <v>972</v>
      </c>
      <c r="E14379" t="s">
        <v>1015</v>
      </c>
      <c r="F14379" s="86">
        <v>43896286.129807197</v>
      </c>
    </row>
    <row r="14380" spans="1:6">
      <c r="A14380">
        <v>2047</v>
      </c>
      <c r="B14380" t="s">
        <v>1037</v>
      </c>
      <c r="C14380" t="s">
        <v>1013</v>
      </c>
      <c r="D14380" t="s">
        <v>972</v>
      </c>
      <c r="E14380" t="s">
        <v>1015</v>
      </c>
      <c r="F14380" s="86">
        <v>43913638.063493997</v>
      </c>
    </row>
    <row r="14381" spans="1:6">
      <c r="A14381">
        <v>2048</v>
      </c>
      <c r="B14381" t="s">
        <v>1037</v>
      </c>
      <c r="C14381" t="s">
        <v>1013</v>
      </c>
      <c r="D14381" t="s">
        <v>972</v>
      </c>
      <c r="E14381" t="s">
        <v>1015</v>
      </c>
      <c r="F14381" s="86">
        <v>43923285.502176799</v>
      </c>
    </row>
    <row r="14382" spans="1:6">
      <c r="A14382">
        <v>2049</v>
      </c>
      <c r="B14382" t="s">
        <v>1037</v>
      </c>
      <c r="C14382" t="s">
        <v>1013</v>
      </c>
      <c r="D14382" t="s">
        <v>972</v>
      </c>
      <c r="E14382" t="s">
        <v>1015</v>
      </c>
      <c r="F14382" s="86">
        <v>43924845.1894885</v>
      </c>
    </row>
    <row r="14383" spans="1:6">
      <c r="A14383">
        <v>2050</v>
      </c>
      <c r="B14383" t="s">
        <v>1037</v>
      </c>
      <c r="C14383" t="s">
        <v>1013</v>
      </c>
      <c r="D14383" t="s">
        <v>972</v>
      </c>
      <c r="E14383" t="s">
        <v>1015</v>
      </c>
      <c r="F14383" s="86">
        <v>43918889.527799197</v>
      </c>
    </row>
    <row r="14384" spans="1:6">
      <c r="A14384">
        <v>2017</v>
      </c>
      <c r="B14384" t="s">
        <v>1038</v>
      </c>
      <c r="C14384" t="s">
        <v>1013</v>
      </c>
      <c r="D14384" t="s">
        <v>972</v>
      </c>
      <c r="E14384" t="s">
        <v>1015</v>
      </c>
      <c r="F14384" s="86">
        <v>17881535.501520298</v>
      </c>
    </row>
    <row r="14385" spans="1:6">
      <c r="A14385">
        <v>2018</v>
      </c>
      <c r="B14385" t="s">
        <v>1038</v>
      </c>
      <c r="C14385" t="s">
        <v>1013</v>
      </c>
      <c r="D14385" t="s">
        <v>972</v>
      </c>
      <c r="E14385" t="s">
        <v>1015</v>
      </c>
      <c r="F14385" s="86">
        <v>17882898.401318099</v>
      </c>
    </row>
    <row r="14386" spans="1:6">
      <c r="A14386">
        <v>2019</v>
      </c>
      <c r="B14386" t="s">
        <v>1038</v>
      </c>
      <c r="C14386" t="s">
        <v>1013</v>
      </c>
      <c r="D14386" t="s">
        <v>972</v>
      </c>
      <c r="E14386" t="s">
        <v>1015</v>
      </c>
      <c r="F14386" s="86">
        <v>17888640.459600899</v>
      </c>
    </row>
    <row r="14387" spans="1:6">
      <c r="A14387">
        <v>2020</v>
      </c>
      <c r="B14387" t="s">
        <v>1038</v>
      </c>
      <c r="C14387" t="s">
        <v>1013</v>
      </c>
      <c r="D14387" t="s">
        <v>972</v>
      </c>
      <c r="E14387" t="s">
        <v>1015</v>
      </c>
      <c r="F14387" s="86">
        <v>17856119.9483395</v>
      </c>
    </row>
    <row r="14388" spans="1:6">
      <c r="A14388">
        <v>2021</v>
      </c>
      <c r="B14388" t="s">
        <v>1038</v>
      </c>
      <c r="C14388" t="s">
        <v>1013</v>
      </c>
      <c r="D14388" t="s">
        <v>972</v>
      </c>
      <c r="E14388" t="s">
        <v>1015</v>
      </c>
      <c r="F14388" s="86">
        <v>17824364.0368804</v>
      </c>
    </row>
    <row r="14389" spans="1:6">
      <c r="A14389">
        <v>2022</v>
      </c>
      <c r="B14389" t="s">
        <v>1038</v>
      </c>
      <c r="C14389" t="s">
        <v>1013</v>
      </c>
      <c r="D14389" t="s">
        <v>972</v>
      </c>
      <c r="E14389" t="s">
        <v>1015</v>
      </c>
      <c r="F14389" s="86">
        <v>17786411.471511099</v>
      </c>
    </row>
    <row r="14390" spans="1:6">
      <c r="A14390">
        <v>2023</v>
      </c>
      <c r="B14390" t="s">
        <v>1038</v>
      </c>
      <c r="C14390" t="s">
        <v>1013</v>
      </c>
      <c r="D14390" t="s">
        <v>972</v>
      </c>
      <c r="E14390" t="s">
        <v>1015</v>
      </c>
      <c r="F14390" s="86">
        <v>17743634.031803299</v>
      </c>
    </row>
    <row r="14391" spans="1:6">
      <c r="A14391">
        <v>2024</v>
      </c>
      <c r="B14391" t="s">
        <v>1038</v>
      </c>
      <c r="C14391" t="s">
        <v>1013</v>
      </c>
      <c r="D14391" t="s">
        <v>972</v>
      </c>
      <c r="E14391" t="s">
        <v>1015</v>
      </c>
      <c r="F14391" s="86">
        <v>17696230.395638801</v>
      </c>
    </row>
    <row r="14392" spans="1:6">
      <c r="A14392">
        <v>2025</v>
      </c>
      <c r="B14392" t="s">
        <v>1038</v>
      </c>
      <c r="C14392" t="s">
        <v>1013</v>
      </c>
      <c r="D14392" t="s">
        <v>972</v>
      </c>
      <c r="E14392" t="s">
        <v>1015</v>
      </c>
      <c r="F14392" s="86">
        <v>17645311.640896901</v>
      </c>
    </row>
    <row r="14393" spans="1:6">
      <c r="A14393">
        <v>2026</v>
      </c>
      <c r="B14393" t="s">
        <v>1038</v>
      </c>
      <c r="C14393" t="s">
        <v>1013</v>
      </c>
      <c r="D14393" t="s">
        <v>972</v>
      </c>
      <c r="E14393" t="s">
        <v>1015</v>
      </c>
      <c r="F14393" s="86">
        <v>17596615.692354001</v>
      </c>
    </row>
    <row r="14394" spans="1:6">
      <c r="A14394">
        <v>2027</v>
      </c>
      <c r="B14394" t="s">
        <v>1038</v>
      </c>
      <c r="C14394" t="s">
        <v>1013</v>
      </c>
      <c r="D14394" t="s">
        <v>972</v>
      </c>
      <c r="E14394" t="s">
        <v>1015</v>
      </c>
      <c r="F14394" s="86">
        <v>17548447.866096798</v>
      </c>
    </row>
    <row r="14395" spans="1:6">
      <c r="A14395">
        <v>2028</v>
      </c>
      <c r="B14395" t="s">
        <v>1038</v>
      </c>
      <c r="C14395" t="s">
        <v>1013</v>
      </c>
      <c r="D14395" t="s">
        <v>972</v>
      </c>
      <c r="E14395" t="s">
        <v>1015</v>
      </c>
      <c r="F14395" s="86">
        <v>17504191.0938996</v>
      </c>
    </row>
    <row r="14396" spans="1:6">
      <c r="A14396">
        <v>2029</v>
      </c>
      <c r="B14396" t="s">
        <v>1038</v>
      </c>
      <c r="C14396" t="s">
        <v>1013</v>
      </c>
      <c r="D14396" t="s">
        <v>972</v>
      </c>
      <c r="E14396" t="s">
        <v>1015</v>
      </c>
      <c r="F14396" s="86">
        <v>17463013.154597599</v>
      </c>
    </row>
    <row r="14397" spans="1:6">
      <c r="A14397">
        <v>2030</v>
      </c>
      <c r="B14397" t="s">
        <v>1038</v>
      </c>
      <c r="C14397" t="s">
        <v>1013</v>
      </c>
      <c r="D14397" t="s">
        <v>972</v>
      </c>
      <c r="E14397" t="s">
        <v>1015</v>
      </c>
      <c r="F14397" s="86">
        <v>17426334.0313625</v>
      </c>
    </row>
    <row r="14398" spans="1:6">
      <c r="A14398">
        <v>2031</v>
      </c>
      <c r="B14398" t="s">
        <v>1038</v>
      </c>
      <c r="C14398" t="s">
        <v>1013</v>
      </c>
      <c r="D14398" t="s">
        <v>972</v>
      </c>
      <c r="E14398" t="s">
        <v>1015</v>
      </c>
      <c r="F14398" s="86">
        <v>17395147.003114201</v>
      </c>
    </row>
    <row r="14399" spans="1:6">
      <c r="A14399">
        <v>2032</v>
      </c>
      <c r="B14399" t="s">
        <v>1038</v>
      </c>
      <c r="C14399" t="s">
        <v>1013</v>
      </c>
      <c r="D14399" t="s">
        <v>972</v>
      </c>
      <c r="E14399" t="s">
        <v>1015</v>
      </c>
      <c r="F14399" s="86">
        <v>17367393.8178619</v>
      </c>
    </row>
    <row r="14400" spans="1:6">
      <c r="A14400">
        <v>2033</v>
      </c>
      <c r="B14400" t="s">
        <v>1038</v>
      </c>
      <c r="C14400" t="s">
        <v>1013</v>
      </c>
      <c r="D14400" t="s">
        <v>972</v>
      </c>
      <c r="E14400" t="s">
        <v>1015</v>
      </c>
      <c r="F14400" s="86">
        <v>17343191.577351399</v>
      </c>
    </row>
    <row r="14401" spans="1:6">
      <c r="A14401">
        <v>2034</v>
      </c>
      <c r="B14401" t="s">
        <v>1038</v>
      </c>
      <c r="C14401" t="s">
        <v>1013</v>
      </c>
      <c r="D14401" t="s">
        <v>972</v>
      </c>
      <c r="E14401" t="s">
        <v>1015</v>
      </c>
      <c r="F14401" s="86">
        <v>17323750.0435968</v>
      </c>
    </row>
    <row r="14402" spans="1:6">
      <c r="A14402">
        <v>2035</v>
      </c>
      <c r="B14402" t="s">
        <v>1038</v>
      </c>
      <c r="C14402" t="s">
        <v>1013</v>
      </c>
      <c r="D14402" t="s">
        <v>972</v>
      </c>
      <c r="E14402" t="s">
        <v>1015</v>
      </c>
      <c r="F14402" s="86">
        <v>17309229.792916499</v>
      </c>
    </row>
    <row r="14403" spans="1:6">
      <c r="A14403">
        <v>2036</v>
      </c>
      <c r="B14403" t="s">
        <v>1038</v>
      </c>
      <c r="C14403" t="s">
        <v>1013</v>
      </c>
      <c r="D14403" t="s">
        <v>972</v>
      </c>
      <c r="E14403" t="s">
        <v>1015</v>
      </c>
      <c r="F14403" s="86">
        <v>17298705.280182201</v>
      </c>
    </row>
    <row r="14404" spans="1:6">
      <c r="A14404">
        <v>2037</v>
      </c>
      <c r="B14404" t="s">
        <v>1038</v>
      </c>
      <c r="C14404" t="s">
        <v>1013</v>
      </c>
      <c r="D14404" t="s">
        <v>972</v>
      </c>
      <c r="E14404" t="s">
        <v>1015</v>
      </c>
      <c r="F14404" s="86">
        <v>17289014.087632399</v>
      </c>
    </row>
    <row r="14405" spans="1:6">
      <c r="A14405">
        <v>2038</v>
      </c>
      <c r="B14405" t="s">
        <v>1038</v>
      </c>
      <c r="C14405" t="s">
        <v>1013</v>
      </c>
      <c r="D14405" t="s">
        <v>972</v>
      </c>
      <c r="E14405" t="s">
        <v>1015</v>
      </c>
      <c r="F14405" s="86">
        <v>17285312.085586499</v>
      </c>
    </row>
    <row r="14406" spans="1:6">
      <c r="A14406">
        <v>2039</v>
      </c>
      <c r="B14406" t="s">
        <v>1038</v>
      </c>
      <c r="C14406" t="s">
        <v>1013</v>
      </c>
      <c r="D14406" t="s">
        <v>972</v>
      </c>
      <c r="E14406" t="s">
        <v>1015</v>
      </c>
      <c r="F14406" s="86">
        <v>17281434.162468798</v>
      </c>
    </row>
    <row r="14407" spans="1:6">
      <c r="A14407">
        <v>2040</v>
      </c>
      <c r="B14407" t="s">
        <v>1038</v>
      </c>
      <c r="C14407" t="s">
        <v>1013</v>
      </c>
      <c r="D14407" t="s">
        <v>972</v>
      </c>
      <c r="E14407" t="s">
        <v>1015</v>
      </c>
      <c r="F14407" s="86">
        <v>17280947.510539498</v>
      </c>
    </row>
    <row r="14408" spans="1:6">
      <c r="A14408">
        <v>2041</v>
      </c>
      <c r="B14408" t="s">
        <v>1038</v>
      </c>
      <c r="C14408" t="s">
        <v>1013</v>
      </c>
      <c r="D14408" t="s">
        <v>972</v>
      </c>
      <c r="E14408" t="s">
        <v>1015</v>
      </c>
      <c r="F14408" s="86">
        <v>17283384.287783898</v>
      </c>
    </row>
    <row r="14409" spans="1:6">
      <c r="A14409">
        <v>2042</v>
      </c>
      <c r="B14409" t="s">
        <v>1038</v>
      </c>
      <c r="C14409" t="s">
        <v>1013</v>
      </c>
      <c r="D14409" t="s">
        <v>972</v>
      </c>
      <c r="E14409" t="s">
        <v>1015</v>
      </c>
      <c r="F14409" s="86">
        <v>17284928.739133101</v>
      </c>
    </row>
    <row r="14410" spans="1:6">
      <c r="A14410">
        <v>2043</v>
      </c>
      <c r="B14410" t="s">
        <v>1038</v>
      </c>
      <c r="C14410" t="s">
        <v>1013</v>
      </c>
      <c r="D14410" t="s">
        <v>972</v>
      </c>
      <c r="E14410" t="s">
        <v>1015</v>
      </c>
      <c r="F14410" s="86">
        <v>17288187.899599899</v>
      </c>
    </row>
    <row r="14411" spans="1:6">
      <c r="A14411">
        <v>2044</v>
      </c>
      <c r="B14411" t="s">
        <v>1038</v>
      </c>
      <c r="C14411" t="s">
        <v>1013</v>
      </c>
      <c r="D14411" t="s">
        <v>972</v>
      </c>
      <c r="E14411" t="s">
        <v>1015</v>
      </c>
      <c r="F14411" s="86">
        <v>17291714.553079002</v>
      </c>
    </row>
    <row r="14412" spans="1:6">
      <c r="A14412">
        <v>2045</v>
      </c>
      <c r="B14412" t="s">
        <v>1038</v>
      </c>
      <c r="C14412" t="s">
        <v>1013</v>
      </c>
      <c r="D14412" t="s">
        <v>972</v>
      </c>
      <c r="E14412" t="s">
        <v>1015</v>
      </c>
      <c r="F14412" s="86">
        <v>17295596.426359601</v>
      </c>
    </row>
    <row r="14413" spans="1:6">
      <c r="A14413">
        <v>2046</v>
      </c>
      <c r="B14413" t="s">
        <v>1038</v>
      </c>
      <c r="C14413" t="s">
        <v>1013</v>
      </c>
      <c r="D14413" t="s">
        <v>972</v>
      </c>
      <c r="E14413" t="s">
        <v>1015</v>
      </c>
      <c r="F14413" s="86">
        <v>17299055.284090899</v>
      </c>
    </row>
    <row r="14414" spans="1:6">
      <c r="A14414">
        <v>2047</v>
      </c>
      <c r="B14414" t="s">
        <v>1038</v>
      </c>
      <c r="C14414" t="s">
        <v>1013</v>
      </c>
      <c r="D14414" t="s">
        <v>972</v>
      </c>
      <c r="E14414" t="s">
        <v>1015</v>
      </c>
      <c r="F14414" s="86">
        <v>17302091.068674501</v>
      </c>
    </row>
    <row r="14415" spans="1:6">
      <c r="A14415">
        <v>2048</v>
      </c>
      <c r="B14415" t="s">
        <v>1038</v>
      </c>
      <c r="C14415" t="s">
        <v>1013</v>
      </c>
      <c r="D14415" t="s">
        <v>972</v>
      </c>
      <c r="E14415" t="s">
        <v>1015</v>
      </c>
      <c r="F14415" s="86">
        <v>17304833.480263099</v>
      </c>
    </row>
    <row r="14416" spans="1:6">
      <c r="A14416">
        <v>2049</v>
      </c>
      <c r="B14416" t="s">
        <v>1038</v>
      </c>
      <c r="C14416" t="s">
        <v>1013</v>
      </c>
      <c r="D14416" t="s">
        <v>972</v>
      </c>
      <c r="E14416" t="s">
        <v>1015</v>
      </c>
      <c r="F14416" s="86">
        <v>17306666.864647601</v>
      </c>
    </row>
    <row r="14417" spans="1:6">
      <c r="A14417">
        <v>2050</v>
      </c>
      <c r="B14417" t="s">
        <v>1038</v>
      </c>
      <c r="C14417" t="s">
        <v>1013</v>
      </c>
      <c r="D14417" t="s">
        <v>972</v>
      </c>
      <c r="E14417" t="s">
        <v>1015</v>
      </c>
      <c r="F14417" s="86">
        <v>17306926.745349001</v>
      </c>
    </row>
    <row r="14418" spans="1:6">
      <c r="A14418">
        <v>2017</v>
      </c>
      <c r="B14418" t="s">
        <v>1039</v>
      </c>
      <c r="C14418" t="s">
        <v>1013</v>
      </c>
      <c r="D14418" t="s">
        <v>972</v>
      </c>
      <c r="E14418" t="s">
        <v>1015</v>
      </c>
      <c r="F14418" s="86">
        <v>11777817.394962</v>
      </c>
    </row>
    <row r="14419" spans="1:6">
      <c r="A14419">
        <v>2018</v>
      </c>
      <c r="B14419" t="s">
        <v>1039</v>
      </c>
      <c r="C14419" t="s">
        <v>1013</v>
      </c>
      <c r="D14419" t="s">
        <v>972</v>
      </c>
      <c r="E14419" t="s">
        <v>1015</v>
      </c>
      <c r="F14419" s="86">
        <v>11721188.0489498</v>
      </c>
    </row>
    <row r="14420" spans="1:6">
      <c r="A14420">
        <v>2019</v>
      </c>
      <c r="B14420" t="s">
        <v>1039</v>
      </c>
      <c r="C14420" t="s">
        <v>1013</v>
      </c>
      <c r="D14420" t="s">
        <v>972</v>
      </c>
      <c r="E14420" t="s">
        <v>1015</v>
      </c>
      <c r="F14420" s="86">
        <v>11667460.906795699</v>
      </c>
    </row>
    <row r="14421" spans="1:6">
      <c r="A14421">
        <v>2020</v>
      </c>
      <c r="B14421" t="s">
        <v>1039</v>
      </c>
      <c r="C14421" t="s">
        <v>1013</v>
      </c>
      <c r="D14421" t="s">
        <v>972</v>
      </c>
      <c r="E14421" t="s">
        <v>1015</v>
      </c>
      <c r="F14421" s="86">
        <v>11589484.9067632</v>
      </c>
    </row>
    <row r="14422" spans="1:6">
      <c r="A14422">
        <v>2021</v>
      </c>
      <c r="B14422" t="s">
        <v>1039</v>
      </c>
      <c r="C14422" t="s">
        <v>1013</v>
      </c>
      <c r="D14422" t="s">
        <v>972</v>
      </c>
      <c r="E14422" t="s">
        <v>1015</v>
      </c>
      <c r="F14422" s="86">
        <v>11512018.654015301</v>
      </c>
    </row>
    <row r="14423" spans="1:6">
      <c r="A14423">
        <v>2022</v>
      </c>
      <c r="B14423" t="s">
        <v>1039</v>
      </c>
      <c r="C14423" t="s">
        <v>1013</v>
      </c>
      <c r="D14423" t="s">
        <v>972</v>
      </c>
      <c r="E14423" t="s">
        <v>1015</v>
      </c>
      <c r="F14423" s="86">
        <v>11431056.2867071</v>
      </c>
    </row>
    <row r="14424" spans="1:6">
      <c r="A14424">
        <v>2023</v>
      </c>
      <c r="B14424" t="s">
        <v>1039</v>
      </c>
      <c r="C14424" t="s">
        <v>1013</v>
      </c>
      <c r="D14424" t="s">
        <v>972</v>
      </c>
      <c r="E14424" t="s">
        <v>1015</v>
      </c>
      <c r="F14424" s="86">
        <v>11347652.123005399</v>
      </c>
    </row>
    <row r="14425" spans="1:6">
      <c r="A14425">
        <v>2024</v>
      </c>
      <c r="B14425" t="s">
        <v>1039</v>
      </c>
      <c r="C14425" t="s">
        <v>1013</v>
      </c>
      <c r="D14425" t="s">
        <v>972</v>
      </c>
      <c r="E14425" t="s">
        <v>1015</v>
      </c>
      <c r="F14425" s="86">
        <v>11262311.943327099</v>
      </c>
    </row>
    <row r="14426" spans="1:6">
      <c r="A14426">
        <v>2025</v>
      </c>
      <c r="B14426" t="s">
        <v>1039</v>
      </c>
      <c r="C14426" t="s">
        <v>1013</v>
      </c>
      <c r="D14426" t="s">
        <v>972</v>
      </c>
      <c r="E14426" t="s">
        <v>1015</v>
      </c>
      <c r="F14426" s="86">
        <v>11176194.4030816</v>
      </c>
    </row>
    <row r="14427" spans="1:6">
      <c r="A14427">
        <v>2026</v>
      </c>
      <c r="B14427" t="s">
        <v>1039</v>
      </c>
      <c r="C14427" t="s">
        <v>1013</v>
      </c>
      <c r="D14427" t="s">
        <v>972</v>
      </c>
      <c r="E14427" t="s">
        <v>1015</v>
      </c>
      <c r="F14427" s="86">
        <v>11093350.055359101</v>
      </c>
    </row>
    <row r="14428" spans="1:6">
      <c r="A14428">
        <v>2027</v>
      </c>
      <c r="B14428" t="s">
        <v>1039</v>
      </c>
      <c r="C14428" t="s">
        <v>1013</v>
      </c>
      <c r="D14428" t="s">
        <v>972</v>
      </c>
      <c r="E14428" t="s">
        <v>1015</v>
      </c>
      <c r="F14428" s="86">
        <v>11013584.1264985</v>
      </c>
    </row>
    <row r="14429" spans="1:6">
      <c r="A14429">
        <v>2028</v>
      </c>
      <c r="B14429" t="s">
        <v>1039</v>
      </c>
      <c r="C14429" t="s">
        <v>1013</v>
      </c>
      <c r="D14429" t="s">
        <v>972</v>
      </c>
      <c r="E14429" t="s">
        <v>1015</v>
      </c>
      <c r="F14429" s="86">
        <v>10939815.441233899</v>
      </c>
    </row>
    <row r="14430" spans="1:6">
      <c r="A14430">
        <v>2029</v>
      </c>
      <c r="B14430" t="s">
        <v>1039</v>
      </c>
      <c r="C14430" t="s">
        <v>1013</v>
      </c>
      <c r="D14430" t="s">
        <v>972</v>
      </c>
      <c r="E14430" t="s">
        <v>1015</v>
      </c>
      <c r="F14430" s="86">
        <v>10872515.4001559</v>
      </c>
    </row>
    <row r="14431" spans="1:6">
      <c r="A14431">
        <v>2030</v>
      </c>
      <c r="B14431" t="s">
        <v>1039</v>
      </c>
      <c r="C14431" t="s">
        <v>1013</v>
      </c>
      <c r="D14431" t="s">
        <v>972</v>
      </c>
      <c r="E14431" t="s">
        <v>1015</v>
      </c>
      <c r="F14431" s="86">
        <v>10813375.2398814</v>
      </c>
    </row>
    <row r="14432" spans="1:6">
      <c r="A14432">
        <v>2031</v>
      </c>
      <c r="B14432" t="s">
        <v>1039</v>
      </c>
      <c r="C14432" t="s">
        <v>1013</v>
      </c>
      <c r="D14432" t="s">
        <v>972</v>
      </c>
      <c r="E14432" t="s">
        <v>1015</v>
      </c>
      <c r="F14432" s="86">
        <v>10763699.2220055</v>
      </c>
    </row>
    <row r="14433" spans="1:6">
      <c r="A14433">
        <v>2032</v>
      </c>
      <c r="B14433" t="s">
        <v>1039</v>
      </c>
      <c r="C14433" t="s">
        <v>1013</v>
      </c>
      <c r="D14433" t="s">
        <v>972</v>
      </c>
      <c r="E14433" t="s">
        <v>1015</v>
      </c>
      <c r="F14433" s="86">
        <v>10722635.269658601</v>
      </c>
    </row>
    <row r="14434" spans="1:6">
      <c r="A14434">
        <v>2033</v>
      </c>
      <c r="B14434" t="s">
        <v>1039</v>
      </c>
      <c r="C14434" t="s">
        <v>1013</v>
      </c>
      <c r="D14434" t="s">
        <v>972</v>
      </c>
      <c r="E14434" t="s">
        <v>1015</v>
      </c>
      <c r="F14434" s="86">
        <v>10690208.9465995</v>
      </c>
    </row>
    <row r="14435" spans="1:6">
      <c r="A14435">
        <v>2034</v>
      </c>
      <c r="B14435" t="s">
        <v>1039</v>
      </c>
      <c r="C14435" t="s">
        <v>1013</v>
      </c>
      <c r="D14435" t="s">
        <v>972</v>
      </c>
      <c r="E14435" t="s">
        <v>1015</v>
      </c>
      <c r="F14435" s="86">
        <v>10666562.552724101</v>
      </c>
    </row>
    <row r="14436" spans="1:6">
      <c r="A14436">
        <v>2035</v>
      </c>
      <c r="B14436" t="s">
        <v>1039</v>
      </c>
      <c r="C14436" t="s">
        <v>1013</v>
      </c>
      <c r="D14436" t="s">
        <v>972</v>
      </c>
      <c r="E14436" t="s">
        <v>1015</v>
      </c>
      <c r="F14436" s="86">
        <v>10650891.3481059</v>
      </c>
    </row>
    <row r="14437" spans="1:6">
      <c r="A14437">
        <v>2036</v>
      </c>
      <c r="B14437" t="s">
        <v>1039</v>
      </c>
      <c r="C14437" t="s">
        <v>1013</v>
      </c>
      <c r="D14437" t="s">
        <v>972</v>
      </c>
      <c r="E14437" t="s">
        <v>1015</v>
      </c>
      <c r="F14437" s="86">
        <v>10641537.1970954</v>
      </c>
    </row>
    <row r="14438" spans="1:6">
      <c r="A14438">
        <v>2037</v>
      </c>
      <c r="B14438" t="s">
        <v>1039</v>
      </c>
      <c r="C14438" t="s">
        <v>1013</v>
      </c>
      <c r="D14438" t="s">
        <v>972</v>
      </c>
      <c r="E14438" t="s">
        <v>1015</v>
      </c>
      <c r="F14438" s="86">
        <v>10635495.355470801</v>
      </c>
    </row>
    <row r="14439" spans="1:6">
      <c r="A14439">
        <v>2038</v>
      </c>
      <c r="B14439" t="s">
        <v>1039</v>
      </c>
      <c r="C14439" t="s">
        <v>1013</v>
      </c>
      <c r="D14439" t="s">
        <v>972</v>
      </c>
      <c r="E14439" t="s">
        <v>1015</v>
      </c>
      <c r="F14439" s="86">
        <v>10634809.5958315</v>
      </c>
    </row>
    <row r="14440" spans="1:6">
      <c r="A14440">
        <v>2039</v>
      </c>
      <c r="B14440" t="s">
        <v>1039</v>
      </c>
      <c r="C14440" t="s">
        <v>1013</v>
      </c>
      <c r="D14440" t="s">
        <v>972</v>
      </c>
      <c r="E14440" t="s">
        <v>1015</v>
      </c>
      <c r="F14440" s="86">
        <v>10635059.168107601</v>
      </c>
    </row>
    <row r="14441" spans="1:6">
      <c r="A14441">
        <v>2040</v>
      </c>
      <c r="B14441" t="s">
        <v>1039</v>
      </c>
      <c r="C14441" t="s">
        <v>1013</v>
      </c>
      <c r="D14441" t="s">
        <v>972</v>
      </c>
      <c r="E14441" t="s">
        <v>1015</v>
      </c>
      <c r="F14441" s="86">
        <v>10637843.3093272</v>
      </c>
    </row>
    <row r="14442" spans="1:6">
      <c r="A14442">
        <v>2041</v>
      </c>
      <c r="B14442" t="s">
        <v>1039</v>
      </c>
      <c r="C14442" t="s">
        <v>1013</v>
      </c>
      <c r="D14442" t="s">
        <v>972</v>
      </c>
      <c r="E14442" t="s">
        <v>1015</v>
      </c>
      <c r="F14442" s="86">
        <v>10642615.1993932</v>
      </c>
    </row>
    <row r="14443" spans="1:6">
      <c r="A14443">
        <v>2042</v>
      </c>
      <c r="B14443" t="s">
        <v>1039</v>
      </c>
      <c r="C14443" t="s">
        <v>1013</v>
      </c>
      <c r="D14443" t="s">
        <v>972</v>
      </c>
      <c r="E14443" t="s">
        <v>1015</v>
      </c>
      <c r="F14443" s="86">
        <v>10646985.576478001</v>
      </c>
    </row>
    <row r="14444" spans="1:6">
      <c r="A14444">
        <v>2043</v>
      </c>
      <c r="B14444" t="s">
        <v>1039</v>
      </c>
      <c r="C14444" t="s">
        <v>1013</v>
      </c>
      <c r="D14444" t="s">
        <v>972</v>
      </c>
      <c r="E14444" t="s">
        <v>1015</v>
      </c>
      <c r="F14444" s="86">
        <v>10652436.068170199</v>
      </c>
    </row>
    <row r="14445" spans="1:6">
      <c r="A14445">
        <v>2044</v>
      </c>
      <c r="B14445" t="s">
        <v>1039</v>
      </c>
      <c r="C14445" t="s">
        <v>1013</v>
      </c>
      <c r="D14445" t="s">
        <v>972</v>
      </c>
      <c r="E14445" t="s">
        <v>1015</v>
      </c>
      <c r="F14445" s="86">
        <v>10658085.1784242</v>
      </c>
    </row>
    <row r="14446" spans="1:6">
      <c r="A14446">
        <v>2045</v>
      </c>
      <c r="B14446" t="s">
        <v>1039</v>
      </c>
      <c r="C14446" t="s">
        <v>1013</v>
      </c>
      <c r="D14446" t="s">
        <v>972</v>
      </c>
      <c r="E14446" t="s">
        <v>1015</v>
      </c>
      <c r="F14446" s="86">
        <v>10663972.4536865</v>
      </c>
    </row>
    <row r="14447" spans="1:6">
      <c r="A14447">
        <v>2046</v>
      </c>
      <c r="B14447" t="s">
        <v>1039</v>
      </c>
      <c r="C14447" t="s">
        <v>1013</v>
      </c>
      <c r="D14447" t="s">
        <v>972</v>
      </c>
      <c r="E14447" t="s">
        <v>1015</v>
      </c>
      <c r="F14447" s="86">
        <v>10669624.331981899</v>
      </c>
    </row>
    <row r="14448" spans="1:6">
      <c r="A14448">
        <v>2047</v>
      </c>
      <c r="B14448" t="s">
        <v>1039</v>
      </c>
      <c r="C14448" t="s">
        <v>1013</v>
      </c>
      <c r="D14448" t="s">
        <v>972</v>
      </c>
      <c r="E14448" t="s">
        <v>1015</v>
      </c>
      <c r="F14448" s="86">
        <v>10675007.1903078</v>
      </c>
    </row>
    <row r="14449" spans="1:6">
      <c r="A14449">
        <v>2048</v>
      </c>
      <c r="B14449" t="s">
        <v>1039</v>
      </c>
      <c r="C14449" t="s">
        <v>1013</v>
      </c>
      <c r="D14449" t="s">
        <v>972</v>
      </c>
      <c r="E14449" t="s">
        <v>1015</v>
      </c>
      <c r="F14449" s="86">
        <v>10680192.2556527</v>
      </c>
    </row>
    <row r="14450" spans="1:6">
      <c r="A14450">
        <v>2049</v>
      </c>
      <c r="B14450" t="s">
        <v>1039</v>
      </c>
      <c r="C14450" t="s">
        <v>1013</v>
      </c>
      <c r="D14450" t="s">
        <v>972</v>
      </c>
      <c r="E14450" t="s">
        <v>1015</v>
      </c>
      <c r="F14450" s="86">
        <v>10684821.105389999</v>
      </c>
    </row>
    <row r="14451" spans="1:6">
      <c r="A14451">
        <v>2050</v>
      </c>
      <c r="B14451" t="s">
        <v>1039</v>
      </c>
      <c r="C14451" t="s">
        <v>1013</v>
      </c>
      <c r="D14451" t="s">
        <v>972</v>
      </c>
      <c r="E14451" t="s">
        <v>1015</v>
      </c>
      <c r="F14451" s="86">
        <v>10688491.252132701</v>
      </c>
    </row>
    <row r="14452" spans="1:6">
      <c r="A14452">
        <v>2017</v>
      </c>
      <c r="B14452" t="s">
        <v>1040</v>
      </c>
      <c r="C14452" t="s">
        <v>1013</v>
      </c>
      <c r="D14452" t="s">
        <v>972</v>
      </c>
      <c r="E14452" t="s">
        <v>1015</v>
      </c>
      <c r="F14452" s="86">
        <v>15524601.036862699</v>
      </c>
    </row>
    <row r="14453" spans="1:6">
      <c r="A14453">
        <v>2018</v>
      </c>
      <c r="B14453" t="s">
        <v>1040</v>
      </c>
      <c r="C14453" t="s">
        <v>1013</v>
      </c>
      <c r="D14453" t="s">
        <v>972</v>
      </c>
      <c r="E14453" t="s">
        <v>1015</v>
      </c>
      <c r="F14453" s="86">
        <v>15413317.431900101</v>
      </c>
    </row>
    <row r="14454" spans="1:6">
      <c r="A14454">
        <v>2019</v>
      </c>
      <c r="B14454" t="s">
        <v>1040</v>
      </c>
      <c r="C14454" t="s">
        <v>1013</v>
      </c>
      <c r="D14454" t="s">
        <v>972</v>
      </c>
      <c r="E14454" t="s">
        <v>1015</v>
      </c>
      <c r="F14454" s="86">
        <v>15295187.316384001</v>
      </c>
    </row>
    <row r="14455" spans="1:6">
      <c r="A14455">
        <v>2020</v>
      </c>
      <c r="B14455" t="s">
        <v>1040</v>
      </c>
      <c r="C14455" t="s">
        <v>1013</v>
      </c>
      <c r="D14455" t="s">
        <v>972</v>
      </c>
      <c r="E14455" t="s">
        <v>1015</v>
      </c>
      <c r="F14455" s="86">
        <v>15187678.846110299</v>
      </c>
    </row>
    <row r="14456" spans="1:6">
      <c r="A14456">
        <v>2021</v>
      </c>
      <c r="B14456" t="s">
        <v>1040</v>
      </c>
      <c r="C14456" t="s">
        <v>1013</v>
      </c>
      <c r="D14456" t="s">
        <v>972</v>
      </c>
      <c r="E14456" t="s">
        <v>1015</v>
      </c>
      <c r="F14456" s="86">
        <v>15074920.079168299</v>
      </c>
    </row>
    <row r="14457" spans="1:6">
      <c r="A14457">
        <v>2022</v>
      </c>
      <c r="B14457" t="s">
        <v>1040</v>
      </c>
      <c r="C14457" t="s">
        <v>1013</v>
      </c>
      <c r="D14457" t="s">
        <v>972</v>
      </c>
      <c r="E14457" t="s">
        <v>1015</v>
      </c>
      <c r="F14457" s="86">
        <v>14961708.409863601</v>
      </c>
    </row>
    <row r="14458" spans="1:6">
      <c r="A14458">
        <v>2023</v>
      </c>
      <c r="B14458" t="s">
        <v>1040</v>
      </c>
      <c r="C14458" t="s">
        <v>1013</v>
      </c>
      <c r="D14458" t="s">
        <v>972</v>
      </c>
      <c r="E14458" t="s">
        <v>1015</v>
      </c>
      <c r="F14458" s="86">
        <v>14845981.473235199</v>
      </c>
    </row>
    <row r="14459" spans="1:6">
      <c r="A14459">
        <v>2024</v>
      </c>
      <c r="B14459" t="s">
        <v>1040</v>
      </c>
      <c r="C14459" t="s">
        <v>1013</v>
      </c>
      <c r="D14459" t="s">
        <v>972</v>
      </c>
      <c r="E14459" t="s">
        <v>1015</v>
      </c>
      <c r="F14459" s="86">
        <v>14725742.208628699</v>
      </c>
    </row>
    <row r="14460" spans="1:6">
      <c r="A14460">
        <v>2025</v>
      </c>
      <c r="B14460" t="s">
        <v>1040</v>
      </c>
      <c r="C14460" t="s">
        <v>1013</v>
      </c>
      <c r="D14460" t="s">
        <v>972</v>
      </c>
      <c r="E14460" t="s">
        <v>1015</v>
      </c>
      <c r="F14460" s="86">
        <v>14611871.3914917</v>
      </c>
    </row>
    <row r="14461" spans="1:6">
      <c r="A14461">
        <v>2026</v>
      </c>
      <c r="B14461" t="s">
        <v>1040</v>
      </c>
      <c r="C14461" t="s">
        <v>1013</v>
      </c>
      <c r="D14461" t="s">
        <v>972</v>
      </c>
      <c r="E14461" t="s">
        <v>1015</v>
      </c>
      <c r="F14461" s="86">
        <v>14501493.457890401</v>
      </c>
    </row>
    <row r="14462" spans="1:6">
      <c r="A14462">
        <v>2027</v>
      </c>
      <c r="B14462" t="s">
        <v>1040</v>
      </c>
      <c r="C14462" t="s">
        <v>1013</v>
      </c>
      <c r="D14462" t="s">
        <v>972</v>
      </c>
      <c r="E14462" t="s">
        <v>1015</v>
      </c>
      <c r="F14462" s="86">
        <v>14400176.2471119</v>
      </c>
    </row>
    <row r="14463" spans="1:6">
      <c r="A14463">
        <v>2028</v>
      </c>
      <c r="B14463" t="s">
        <v>1040</v>
      </c>
      <c r="C14463" t="s">
        <v>1013</v>
      </c>
      <c r="D14463" t="s">
        <v>972</v>
      </c>
      <c r="E14463" t="s">
        <v>1015</v>
      </c>
      <c r="F14463" s="86">
        <v>14314985.605114199</v>
      </c>
    </row>
    <row r="14464" spans="1:6">
      <c r="A14464">
        <v>2029</v>
      </c>
      <c r="B14464" t="s">
        <v>1040</v>
      </c>
      <c r="C14464" t="s">
        <v>1013</v>
      </c>
      <c r="D14464" t="s">
        <v>972</v>
      </c>
      <c r="E14464" t="s">
        <v>1015</v>
      </c>
      <c r="F14464" s="86">
        <v>14246136.6029898</v>
      </c>
    </row>
    <row r="14465" spans="1:6">
      <c r="A14465">
        <v>2030</v>
      </c>
      <c r="B14465" t="s">
        <v>1040</v>
      </c>
      <c r="C14465" t="s">
        <v>1013</v>
      </c>
      <c r="D14465" t="s">
        <v>972</v>
      </c>
      <c r="E14465" t="s">
        <v>1015</v>
      </c>
      <c r="F14465" s="86">
        <v>14196283.337679399</v>
      </c>
    </row>
    <row r="14466" spans="1:6">
      <c r="A14466">
        <v>2031</v>
      </c>
      <c r="B14466" t="s">
        <v>1040</v>
      </c>
      <c r="C14466" t="s">
        <v>1013</v>
      </c>
      <c r="D14466" t="s">
        <v>972</v>
      </c>
      <c r="E14466" t="s">
        <v>1015</v>
      </c>
      <c r="F14466" s="86">
        <v>14161068.9630787</v>
      </c>
    </row>
    <row r="14467" spans="1:6">
      <c r="A14467">
        <v>2032</v>
      </c>
      <c r="B14467" t="s">
        <v>1040</v>
      </c>
      <c r="C14467" t="s">
        <v>1013</v>
      </c>
      <c r="D14467" t="s">
        <v>972</v>
      </c>
      <c r="E14467" t="s">
        <v>1015</v>
      </c>
      <c r="F14467" s="86">
        <v>14141983.2651651</v>
      </c>
    </row>
    <row r="14468" spans="1:6">
      <c r="A14468">
        <v>2033</v>
      </c>
      <c r="B14468" t="s">
        <v>1040</v>
      </c>
      <c r="C14468" t="s">
        <v>1013</v>
      </c>
      <c r="D14468" t="s">
        <v>972</v>
      </c>
      <c r="E14468" t="s">
        <v>1015</v>
      </c>
      <c r="F14468" s="86">
        <v>14137154.7881248</v>
      </c>
    </row>
    <row r="14469" spans="1:6">
      <c r="A14469">
        <v>2034</v>
      </c>
      <c r="B14469" t="s">
        <v>1040</v>
      </c>
      <c r="C14469" t="s">
        <v>1013</v>
      </c>
      <c r="D14469" t="s">
        <v>972</v>
      </c>
      <c r="E14469" t="s">
        <v>1015</v>
      </c>
      <c r="F14469" s="86">
        <v>14148137.567029599</v>
      </c>
    </row>
    <row r="14470" spans="1:6">
      <c r="A14470">
        <v>2035</v>
      </c>
      <c r="B14470" t="s">
        <v>1040</v>
      </c>
      <c r="C14470" t="s">
        <v>1013</v>
      </c>
      <c r="D14470" t="s">
        <v>972</v>
      </c>
      <c r="E14470" t="s">
        <v>1015</v>
      </c>
      <c r="F14470" s="86">
        <v>14165739.612974601</v>
      </c>
    </row>
    <row r="14471" spans="1:6">
      <c r="A14471">
        <v>2036</v>
      </c>
      <c r="B14471" t="s">
        <v>1040</v>
      </c>
      <c r="C14471" t="s">
        <v>1013</v>
      </c>
      <c r="D14471" t="s">
        <v>972</v>
      </c>
      <c r="E14471" t="s">
        <v>1015</v>
      </c>
      <c r="F14471" s="86">
        <v>14189795.049845999</v>
      </c>
    </row>
    <row r="14472" spans="1:6">
      <c r="A14472">
        <v>2037</v>
      </c>
      <c r="B14472" t="s">
        <v>1040</v>
      </c>
      <c r="C14472" t="s">
        <v>1013</v>
      </c>
      <c r="D14472" t="s">
        <v>972</v>
      </c>
      <c r="E14472" t="s">
        <v>1015</v>
      </c>
      <c r="F14472" s="86">
        <v>14219380.883374801</v>
      </c>
    </row>
    <row r="14473" spans="1:6">
      <c r="A14473">
        <v>2038</v>
      </c>
      <c r="B14473" t="s">
        <v>1040</v>
      </c>
      <c r="C14473" t="s">
        <v>1013</v>
      </c>
      <c r="D14473" t="s">
        <v>972</v>
      </c>
      <c r="E14473" t="s">
        <v>1015</v>
      </c>
      <c r="F14473" s="86">
        <v>14251158.0019871</v>
      </c>
    </row>
    <row r="14474" spans="1:6">
      <c r="A14474">
        <v>2039</v>
      </c>
      <c r="B14474" t="s">
        <v>1040</v>
      </c>
      <c r="C14474" t="s">
        <v>1013</v>
      </c>
      <c r="D14474" t="s">
        <v>972</v>
      </c>
      <c r="E14474" t="s">
        <v>1015</v>
      </c>
      <c r="F14474" s="86">
        <v>14281542.8936758</v>
      </c>
    </row>
    <row r="14475" spans="1:6">
      <c r="A14475">
        <v>2040</v>
      </c>
      <c r="B14475" t="s">
        <v>1040</v>
      </c>
      <c r="C14475" t="s">
        <v>1013</v>
      </c>
      <c r="D14475" t="s">
        <v>972</v>
      </c>
      <c r="E14475" t="s">
        <v>1015</v>
      </c>
      <c r="F14475" s="86">
        <v>14307362.0576753</v>
      </c>
    </row>
    <row r="14476" spans="1:6">
      <c r="A14476">
        <v>2041</v>
      </c>
      <c r="B14476" t="s">
        <v>1040</v>
      </c>
      <c r="C14476" t="s">
        <v>1013</v>
      </c>
      <c r="D14476" t="s">
        <v>972</v>
      </c>
      <c r="E14476" t="s">
        <v>1015</v>
      </c>
      <c r="F14476" s="86">
        <v>14332816.2614202</v>
      </c>
    </row>
    <row r="14477" spans="1:6">
      <c r="A14477">
        <v>2042</v>
      </c>
      <c r="B14477" t="s">
        <v>1040</v>
      </c>
      <c r="C14477" t="s">
        <v>1013</v>
      </c>
      <c r="D14477" t="s">
        <v>972</v>
      </c>
      <c r="E14477" t="s">
        <v>1015</v>
      </c>
      <c r="F14477" s="86">
        <v>14354032.4413004</v>
      </c>
    </row>
    <row r="14478" spans="1:6">
      <c r="A14478">
        <v>2043</v>
      </c>
      <c r="B14478" t="s">
        <v>1040</v>
      </c>
      <c r="C14478" t="s">
        <v>1013</v>
      </c>
      <c r="D14478" t="s">
        <v>972</v>
      </c>
      <c r="E14478" t="s">
        <v>1015</v>
      </c>
      <c r="F14478" s="86">
        <v>14373353.531609399</v>
      </c>
    </row>
    <row r="14479" spans="1:6">
      <c r="A14479">
        <v>2044</v>
      </c>
      <c r="B14479" t="s">
        <v>1040</v>
      </c>
      <c r="C14479" t="s">
        <v>1013</v>
      </c>
      <c r="D14479" t="s">
        <v>972</v>
      </c>
      <c r="E14479" t="s">
        <v>1015</v>
      </c>
      <c r="F14479" s="86">
        <v>14387175.2376075</v>
      </c>
    </row>
    <row r="14480" spans="1:6">
      <c r="A14480">
        <v>2045</v>
      </c>
      <c r="B14480" t="s">
        <v>1040</v>
      </c>
      <c r="C14480" t="s">
        <v>1013</v>
      </c>
      <c r="D14480" t="s">
        <v>972</v>
      </c>
      <c r="E14480" t="s">
        <v>1015</v>
      </c>
      <c r="F14480" s="86">
        <v>14395354.928689601</v>
      </c>
    </row>
    <row r="14481" spans="1:6">
      <c r="A14481">
        <v>2046</v>
      </c>
      <c r="B14481" t="s">
        <v>1040</v>
      </c>
      <c r="C14481" t="s">
        <v>1013</v>
      </c>
      <c r="D14481" t="s">
        <v>972</v>
      </c>
      <c r="E14481" t="s">
        <v>1015</v>
      </c>
      <c r="F14481" s="86">
        <v>14401174.9329724</v>
      </c>
    </row>
    <row r="14482" spans="1:6">
      <c r="A14482">
        <v>2047</v>
      </c>
      <c r="B14482" t="s">
        <v>1040</v>
      </c>
      <c r="C14482" t="s">
        <v>1013</v>
      </c>
      <c r="D14482" t="s">
        <v>972</v>
      </c>
      <c r="E14482" t="s">
        <v>1015</v>
      </c>
      <c r="F14482" s="86">
        <v>14398725.734989099</v>
      </c>
    </row>
    <row r="14483" spans="1:6">
      <c r="A14483">
        <v>2048</v>
      </c>
      <c r="B14483" t="s">
        <v>1040</v>
      </c>
      <c r="C14483" t="s">
        <v>1013</v>
      </c>
      <c r="D14483" t="s">
        <v>972</v>
      </c>
      <c r="E14483" t="s">
        <v>1015</v>
      </c>
      <c r="F14483" s="86">
        <v>14391378.0092686</v>
      </c>
    </row>
    <row r="14484" spans="1:6">
      <c r="A14484">
        <v>2049</v>
      </c>
      <c r="B14484" t="s">
        <v>1040</v>
      </c>
      <c r="C14484" t="s">
        <v>1013</v>
      </c>
      <c r="D14484" t="s">
        <v>972</v>
      </c>
      <c r="E14484" t="s">
        <v>1015</v>
      </c>
      <c r="F14484" s="86">
        <v>14379661.8435758</v>
      </c>
    </row>
    <row r="14485" spans="1:6">
      <c r="A14485">
        <v>2050</v>
      </c>
      <c r="B14485" t="s">
        <v>1040</v>
      </c>
      <c r="C14485" t="s">
        <v>1013</v>
      </c>
      <c r="D14485" t="s">
        <v>972</v>
      </c>
      <c r="E14485" t="s">
        <v>1015</v>
      </c>
      <c r="F14485" s="86">
        <v>14365728.780703099</v>
      </c>
    </row>
    <row r="14486" spans="1:6">
      <c r="A14486">
        <v>2017</v>
      </c>
      <c r="B14486" t="s">
        <v>1041</v>
      </c>
      <c r="C14486" t="s">
        <v>1013</v>
      </c>
      <c r="D14486" t="s">
        <v>972</v>
      </c>
      <c r="E14486" t="s">
        <v>1015</v>
      </c>
      <c r="F14486" s="86">
        <v>11049695.638359901</v>
      </c>
    </row>
    <row r="14487" spans="1:6">
      <c r="A14487">
        <v>2018</v>
      </c>
      <c r="B14487" t="s">
        <v>1041</v>
      </c>
      <c r="C14487" t="s">
        <v>1013</v>
      </c>
      <c r="D14487" t="s">
        <v>972</v>
      </c>
      <c r="E14487" t="s">
        <v>1015</v>
      </c>
      <c r="F14487" s="86">
        <v>11051145.4714042</v>
      </c>
    </row>
    <row r="14488" spans="1:6">
      <c r="A14488">
        <v>2019</v>
      </c>
      <c r="B14488" t="s">
        <v>1041</v>
      </c>
      <c r="C14488" t="s">
        <v>1013</v>
      </c>
      <c r="D14488" t="s">
        <v>972</v>
      </c>
      <c r="E14488" t="s">
        <v>1015</v>
      </c>
      <c r="F14488" s="86">
        <v>11055732.0924899</v>
      </c>
    </row>
    <row r="14489" spans="1:6">
      <c r="A14489">
        <v>2020</v>
      </c>
      <c r="B14489" t="s">
        <v>1041</v>
      </c>
      <c r="C14489" t="s">
        <v>1013</v>
      </c>
      <c r="D14489" t="s">
        <v>972</v>
      </c>
      <c r="E14489" t="s">
        <v>1015</v>
      </c>
      <c r="F14489" s="86">
        <v>11008809.7420274</v>
      </c>
    </row>
    <row r="14490" spans="1:6">
      <c r="A14490">
        <v>2021</v>
      </c>
      <c r="B14490" t="s">
        <v>1041</v>
      </c>
      <c r="C14490" t="s">
        <v>1013</v>
      </c>
      <c r="D14490" t="s">
        <v>972</v>
      </c>
      <c r="E14490" t="s">
        <v>1015</v>
      </c>
      <c r="F14490" s="86">
        <v>10962001.292051001</v>
      </c>
    </row>
    <row r="14491" spans="1:6">
      <c r="A14491">
        <v>2022</v>
      </c>
      <c r="B14491" t="s">
        <v>1041</v>
      </c>
      <c r="C14491" t="s">
        <v>1013</v>
      </c>
      <c r="D14491" t="s">
        <v>972</v>
      </c>
      <c r="E14491" t="s">
        <v>1015</v>
      </c>
      <c r="F14491" s="86">
        <v>10915609.8400275</v>
      </c>
    </row>
    <row r="14492" spans="1:6">
      <c r="A14492">
        <v>2023</v>
      </c>
      <c r="B14492" t="s">
        <v>1041</v>
      </c>
      <c r="C14492" t="s">
        <v>1013</v>
      </c>
      <c r="D14492" t="s">
        <v>972</v>
      </c>
      <c r="E14492" t="s">
        <v>1015</v>
      </c>
      <c r="F14492" s="86">
        <v>10864675.636123801</v>
      </c>
    </row>
    <row r="14493" spans="1:6">
      <c r="A14493">
        <v>2024</v>
      </c>
      <c r="B14493" t="s">
        <v>1041</v>
      </c>
      <c r="C14493" t="s">
        <v>1013</v>
      </c>
      <c r="D14493" t="s">
        <v>972</v>
      </c>
      <c r="E14493" t="s">
        <v>1015</v>
      </c>
      <c r="F14493" s="86">
        <v>10810913.5568549</v>
      </c>
    </row>
    <row r="14494" spans="1:6">
      <c r="A14494">
        <v>2025</v>
      </c>
      <c r="B14494" t="s">
        <v>1041</v>
      </c>
      <c r="C14494" t="s">
        <v>1013</v>
      </c>
      <c r="D14494" t="s">
        <v>972</v>
      </c>
      <c r="E14494" t="s">
        <v>1015</v>
      </c>
      <c r="F14494" s="86">
        <v>10756981.7032924</v>
      </c>
    </row>
    <row r="14495" spans="1:6">
      <c r="A14495">
        <v>2026</v>
      </c>
      <c r="B14495" t="s">
        <v>1041</v>
      </c>
      <c r="C14495" t="s">
        <v>1013</v>
      </c>
      <c r="D14495" t="s">
        <v>972</v>
      </c>
      <c r="E14495" t="s">
        <v>1015</v>
      </c>
      <c r="F14495" s="86">
        <v>10703685.9885554</v>
      </c>
    </row>
    <row r="14496" spans="1:6">
      <c r="A14496">
        <v>2027</v>
      </c>
      <c r="B14496" t="s">
        <v>1041</v>
      </c>
      <c r="C14496" t="s">
        <v>1013</v>
      </c>
      <c r="D14496" t="s">
        <v>972</v>
      </c>
      <c r="E14496" t="s">
        <v>1015</v>
      </c>
      <c r="F14496" s="86">
        <v>10655644.536700999</v>
      </c>
    </row>
    <row r="14497" spans="1:6">
      <c r="A14497">
        <v>2028</v>
      </c>
      <c r="B14497" t="s">
        <v>1041</v>
      </c>
      <c r="C14497" t="s">
        <v>1013</v>
      </c>
      <c r="D14497" t="s">
        <v>972</v>
      </c>
      <c r="E14497" t="s">
        <v>1015</v>
      </c>
      <c r="F14497" s="86">
        <v>10611711.083328299</v>
      </c>
    </row>
    <row r="14498" spans="1:6">
      <c r="A14498">
        <v>2029</v>
      </c>
      <c r="B14498" t="s">
        <v>1041</v>
      </c>
      <c r="C14498" t="s">
        <v>1013</v>
      </c>
      <c r="D14498" t="s">
        <v>972</v>
      </c>
      <c r="E14498" t="s">
        <v>1015</v>
      </c>
      <c r="F14498" s="86">
        <v>10575232.300266501</v>
      </c>
    </row>
    <row r="14499" spans="1:6">
      <c r="A14499">
        <v>2030</v>
      </c>
      <c r="B14499" t="s">
        <v>1041</v>
      </c>
      <c r="C14499" t="s">
        <v>1013</v>
      </c>
      <c r="D14499" t="s">
        <v>972</v>
      </c>
      <c r="E14499" t="s">
        <v>1015</v>
      </c>
      <c r="F14499" s="86">
        <v>10543495.6323891</v>
      </c>
    </row>
    <row r="14500" spans="1:6">
      <c r="A14500">
        <v>2031</v>
      </c>
      <c r="B14500" t="s">
        <v>1041</v>
      </c>
      <c r="C14500" t="s">
        <v>1013</v>
      </c>
      <c r="D14500" t="s">
        <v>972</v>
      </c>
      <c r="E14500" t="s">
        <v>1015</v>
      </c>
      <c r="F14500" s="86">
        <v>10519696.0701971</v>
      </c>
    </row>
    <row r="14501" spans="1:6">
      <c r="A14501">
        <v>2032</v>
      </c>
      <c r="B14501" t="s">
        <v>1041</v>
      </c>
      <c r="C14501" t="s">
        <v>1013</v>
      </c>
      <c r="D14501" t="s">
        <v>972</v>
      </c>
      <c r="E14501" t="s">
        <v>1015</v>
      </c>
      <c r="F14501" s="86">
        <v>10502774.859658901</v>
      </c>
    </row>
    <row r="14502" spans="1:6">
      <c r="A14502">
        <v>2033</v>
      </c>
      <c r="B14502" t="s">
        <v>1041</v>
      </c>
      <c r="C14502" t="s">
        <v>1013</v>
      </c>
      <c r="D14502" t="s">
        <v>972</v>
      </c>
      <c r="E14502" t="s">
        <v>1015</v>
      </c>
      <c r="F14502" s="86">
        <v>10491789.055548999</v>
      </c>
    </row>
    <row r="14503" spans="1:6">
      <c r="A14503">
        <v>2034</v>
      </c>
      <c r="B14503" t="s">
        <v>1041</v>
      </c>
      <c r="C14503" t="s">
        <v>1013</v>
      </c>
      <c r="D14503" t="s">
        <v>972</v>
      </c>
      <c r="E14503" t="s">
        <v>1015</v>
      </c>
      <c r="F14503" s="86">
        <v>10487218.907500001</v>
      </c>
    </row>
    <row r="14504" spans="1:6">
      <c r="A14504">
        <v>2035</v>
      </c>
      <c r="B14504" t="s">
        <v>1041</v>
      </c>
      <c r="C14504" t="s">
        <v>1013</v>
      </c>
      <c r="D14504" t="s">
        <v>972</v>
      </c>
      <c r="E14504" t="s">
        <v>1015</v>
      </c>
      <c r="F14504" s="86">
        <v>10486310.841521701</v>
      </c>
    </row>
    <row r="14505" spans="1:6">
      <c r="A14505">
        <v>2036</v>
      </c>
      <c r="B14505" t="s">
        <v>1041</v>
      </c>
      <c r="C14505" t="s">
        <v>1013</v>
      </c>
      <c r="D14505" t="s">
        <v>972</v>
      </c>
      <c r="E14505" t="s">
        <v>1015</v>
      </c>
      <c r="F14505" s="86">
        <v>10489846.116240799</v>
      </c>
    </row>
    <row r="14506" spans="1:6">
      <c r="A14506">
        <v>2037</v>
      </c>
      <c r="B14506" t="s">
        <v>1041</v>
      </c>
      <c r="C14506" t="s">
        <v>1013</v>
      </c>
      <c r="D14506" t="s">
        <v>972</v>
      </c>
      <c r="E14506" t="s">
        <v>1015</v>
      </c>
      <c r="F14506" s="86">
        <v>10493934.8560204</v>
      </c>
    </row>
    <row r="14507" spans="1:6">
      <c r="A14507">
        <v>2038</v>
      </c>
      <c r="B14507" t="s">
        <v>1041</v>
      </c>
      <c r="C14507" t="s">
        <v>1013</v>
      </c>
      <c r="D14507" t="s">
        <v>972</v>
      </c>
      <c r="E14507" t="s">
        <v>1015</v>
      </c>
      <c r="F14507" s="86">
        <v>10501490.277224399</v>
      </c>
    </row>
    <row r="14508" spans="1:6">
      <c r="A14508">
        <v>2039</v>
      </c>
      <c r="B14508" t="s">
        <v>1041</v>
      </c>
      <c r="C14508" t="s">
        <v>1013</v>
      </c>
      <c r="D14508" t="s">
        <v>972</v>
      </c>
      <c r="E14508" t="s">
        <v>1015</v>
      </c>
      <c r="F14508" s="86">
        <v>10509569.5065846</v>
      </c>
    </row>
    <row r="14509" spans="1:6">
      <c r="A14509">
        <v>2040</v>
      </c>
      <c r="B14509" t="s">
        <v>1041</v>
      </c>
      <c r="C14509" t="s">
        <v>1013</v>
      </c>
      <c r="D14509" t="s">
        <v>972</v>
      </c>
      <c r="E14509" t="s">
        <v>1015</v>
      </c>
      <c r="F14509" s="86">
        <v>10518135.0161497</v>
      </c>
    </row>
    <row r="14510" spans="1:6">
      <c r="A14510">
        <v>2041</v>
      </c>
      <c r="B14510" t="s">
        <v>1041</v>
      </c>
      <c r="C14510" t="s">
        <v>1013</v>
      </c>
      <c r="D14510" t="s">
        <v>972</v>
      </c>
      <c r="E14510" t="s">
        <v>1015</v>
      </c>
      <c r="F14510" s="86">
        <v>10525298.749740601</v>
      </c>
    </row>
    <row r="14511" spans="1:6">
      <c r="A14511">
        <v>2042</v>
      </c>
      <c r="B14511" t="s">
        <v>1041</v>
      </c>
      <c r="C14511" t="s">
        <v>1013</v>
      </c>
      <c r="D14511" t="s">
        <v>972</v>
      </c>
      <c r="E14511" t="s">
        <v>1015</v>
      </c>
      <c r="F14511" s="86">
        <v>10533825.491392599</v>
      </c>
    </row>
    <row r="14512" spans="1:6">
      <c r="A14512">
        <v>2043</v>
      </c>
      <c r="B14512" t="s">
        <v>1041</v>
      </c>
      <c r="C14512" t="s">
        <v>1013</v>
      </c>
      <c r="D14512" t="s">
        <v>972</v>
      </c>
      <c r="E14512" t="s">
        <v>1015</v>
      </c>
      <c r="F14512" s="86">
        <v>10540684.1560694</v>
      </c>
    </row>
    <row r="14513" spans="1:6">
      <c r="A14513">
        <v>2044</v>
      </c>
      <c r="B14513" t="s">
        <v>1041</v>
      </c>
      <c r="C14513" t="s">
        <v>1013</v>
      </c>
      <c r="D14513" t="s">
        <v>972</v>
      </c>
      <c r="E14513" t="s">
        <v>1015</v>
      </c>
      <c r="F14513" s="86">
        <v>10547908.3389802</v>
      </c>
    </row>
    <row r="14514" spans="1:6">
      <c r="A14514">
        <v>2045</v>
      </c>
      <c r="B14514" t="s">
        <v>1041</v>
      </c>
      <c r="C14514" t="s">
        <v>1013</v>
      </c>
      <c r="D14514" t="s">
        <v>972</v>
      </c>
      <c r="E14514" t="s">
        <v>1015</v>
      </c>
      <c r="F14514" s="86">
        <v>10554292.699593199</v>
      </c>
    </row>
    <row r="14515" spans="1:6">
      <c r="A14515">
        <v>2046</v>
      </c>
      <c r="B14515" t="s">
        <v>1041</v>
      </c>
      <c r="C14515" t="s">
        <v>1013</v>
      </c>
      <c r="D14515" t="s">
        <v>972</v>
      </c>
      <c r="E14515" t="s">
        <v>1015</v>
      </c>
      <c r="F14515" s="86">
        <v>10558846.829596199</v>
      </c>
    </row>
    <row r="14516" spans="1:6">
      <c r="A14516">
        <v>2047</v>
      </c>
      <c r="B14516" t="s">
        <v>1041</v>
      </c>
      <c r="C14516" t="s">
        <v>1013</v>
      </c>
      <c r="D14516" t="s">
        <v>972</v>
      </c>
      <c r="E14516" t="s">
        <v>1015</v>
      </c>
      <c r="F14516" s="86">
        <v>10564824.6912861</v>
      </c>
    </row>
    <row r="14517" spans="1:6">
      <c r="A14517">
        <v>2048</v>
      </c>
      <c r="B14517" t="s">
        <v>1041</v>
      </c>
      <c r="C14517" t="s">
        <v>1013</v>
      </c>
      <c r="D14517" t="s">
        <v>972</v>
      </c>
      <c r="E14517" t="s">
        <v>1015</v>
      </c>
      <c r="F14517" s="86">
        <v>10568261.4218514</v>
      </c>
    </row>
    <row r="14518" spans="1:6">
      <c r="A14518">
        <v>2049</v>
      </c>
      <c r="B14518" t="s">
        <v>1041</v>
      </c>
      <c r="C14518" t="s">
        <v>1013</v>
      </c>
      <c r="D14518" t="s">
        <v>972</v>
      </c>
      <c r="E14518" t="s">
        <v>1015</v>
      </c>
      <c r="F14518" s="86">
        <v>10569527.828172101</v>
      </c>
    </row>
    <row r="14519" spans="1:6">
      <c r="A14519">
        <v>2050</v>
      </c>
      <c r="B14519" t="s">
        <v>1041</v>
      </c>
      <c r="C14519" t="s">
        <v>1013</v>
      </c>
      <c r="D14519" t="s">
        <v>972</v>
      </c>
      <c r="E14519" t="s">
        <v>1015</v>
      </c>
      <c r="F14519" s="86">
        <v>10571492.612778701</v>
      </c>
    </row>
    <row r="14520" spans="1:6">
      <c r="A14520">
        <v>2017</v>
      </c>
      <c r="B14520" t="s">
        <v>1042</v>
      </c>
      <c r="C14520" t="s">
        <v>1013</v>
      </c>
      <c r="D14520" t="s">
        <v>972</v>
      </c>
      <c r="E14520" t="s">
        <v>1015</v>
      </c>
      <c r="F14520" s="86">
        <v>5174862.5525483703</v>
      </c>
    </row>
    <row r="14521" spans="1:6">
      <c r="A14521">
        <v>2018</v>
      </c>
      <c r="B14521" t="s">
        <v>1042</v>
      </c>
      <c r="C14521" t="s">
        <v>1013</v>
      </c>
      <c r="D14521" t="s">
        <v>972</v>
      </c>
      <c r="E14521" t="s">
        <v>1015</v>
      </c>
      <c r="F14521" s="86">
        <v>5136590.44142948</v>
      </c>
    </row>
    <row r="14522" spans="1:6">
      <c r="A14522">
        <v>2019</v>
      </c>
      <c r="B14522" t="s">
        <v>1042</v>
      </c>
      <c r="C14522" t="s">
        <v>1013</v>
      </c>
      <c r="D14522" t="s">
        <v>972</v>
      </c>
      <c r="E14522" t="s">
        <v>1015</v>
      </c>
      <c r="F14522" s="86">
        <v>5098909.7958413996</v>
      </c>
    </row>
    <row r="14523" spans="1:6">
      <c r="A14523">
        <v>2020</v>
      </c>
      <c r="B14523" t="s">
        <v>1042</v>
      </c>
      <c r="C14523" t="s">
        <v>1013</v>
      </c>
      <c r="D14523" t="s">
        <v>972</v>
      </c>
      <c r="E14523" t="s">
        <v>1015</v>
      </c>
      <c r="F14523" s="86">
        <v>5058595.4403839698</v>
      </c>
    </row>
    <row r="14524" spans="1:6">
      <c r="A14524">
        <v>2021</v>
      </c>
      <c r="B14524" t="s">
        <v>1042</v>
      </c>
      <c r="C14524" t="s">
        <v>1013</v>
      </c>
      <c r="D14524" t="s">
        <v>972</v>
      </c>
      <c r="E14524" t="s">
        <v>1015</v>
      </c>
      <c r="F14524" s="86">
        <v>5017145.3609477496</v>
      </c>
    </row>
    <row r="14525" spans="1:6">
      <c r="A14525">
        <v>2022</v>
      </c>
      <c r="B14525" t="s">
        <v>1042</v>
      </c>
      <c r="C14525" t="s">
        <v>1013</v>
      </c>
      <c r="D14525" t="s">
        <v>972</v>
      </c>
      <c r="E14525" t="s">
        <v>1015</v>
      </c>
      <c r="F14525" s="86">
        <v>4975091.0671948101</v>
      </c>
    </row>
    <row r="14526" spans="1:6">
      <c r="A14526">
        <v>2023</v>
      </c>
      <c r="B14526" t="s">
        <v>1042</v>
      </c>
      <c r="C14526" t="s">
        <v>1013</v>
      </c>
      <c r="D14526" t="s">
        <v>972</v>
      </c>
      <c r="E14526" t="s">
        <v>1015</v>
      </c>
      <c r="F14526" s="86">
        <v>4931822.8340054899</v>
      </c>
    </row>
    <row r="14527" spans="1:6">
      <c r="A14527">
        <v>2024</v>
      </c>
      <c r="B14527" t="s">
        <v>1042</v>
      </c>
      <c r="C14527" t="s">
        <v>1013</v>
      </c>
      <c r="D14527" t="s">
        <v>972</v>
      </c>
      <c r="E14527" t="s">
        <v>1015</v>
      </c>
      <c r="F14527" s="86">
        <v>4887673.7592519298</v>
      </c>
    </row>
    <row r="14528" spans="1:6">
      <c r="A14528">
        <v>2025</v>
      </c>
      <c r="B14528" t="s">
        <v>1042</v>
      </c>
      <c r="C14528" t="s">
        <v>1013</v>
      </c>
      <c r="D14528" t="s">
        <v>972</v>
      </c>
      <c r="E14528" t="s">
        <v>1015</v>
      </c>
      <c r="F14528" s="86">
        <v>4844110.9644695604</v>
      </c>
    </row>
    <row r="14529" spans="1:6">
      <c r="A14529">
        <v>2026</v>
      </c>
      <c r="B14529" t="s">
        <v>1042</v>
      </c>
      <c r="C14529" t="s">
        <v>1013</v>
      </c>
      <c r="D14529" t="s">
        <v>972</v>
      </c>
      <c r="E14529" t="s">
        <v>1015</v>
      </c>
      <c r="F14529" s="86">
        <v>4801986.0664690798</v>
      </c>
    </row>
    <row r="14530" spans="1:6">
      <c r="A14530">
        <v>2027</v>
      </c>
      <c r="B14530" t="s">
        <v>1042</v>
      </c>
      <c r="C14530" t="s">
        <v>1013</v>
      </c>
      <c r="D14530" t="s">
        <v>972</v>
      </c>
      <c r="E14530" t="s">
        <v>1015</v>
      </c>
      <c r="F14530" s="86">
        <v>4762432.93290745</v>
      </c>
    </row>
    <row r="14531" spans="1:6">
      <c r="A14531">
        <v>2028</v>
      </c>
      <c r="B14531" t="s">
        <v>1042</v>
      </c>
      <c r="C14531" t="s">
        <v>1013</v>
      </c>
      <c r="D14531" t="s">
        <v>972</v>
      </c>
      <c r="E14531" t="s">
        <v>1015</v>
      </c>
      <c r="F14531" s="86">
        <v>4725580.1287823701</v>
      </c>
    </row>
    <row r="14532" spans="1:6">
      <c r="A14532">
        <v>2029</v>
      </c>
      <c r="B14532" t="s">
        <v>1042</v>
      </c>
      <c r="C14532" t="s">
        <v>1013</v>
      </c>
      <c r="D14532" t="s">
        <v>972</v>
      </c>
      <c r="E14532" t="s">
        <v>1015</v>
      </c>
      <c r="F14532" s="86">
        <v>4693941.4842423704</v>
      </c>
    </row>
    <row r="14533" spans="1:6">
      <c r="A14533">
        <v>2030</v>
      </c>
      <c r="B14533" t="s">
        <v>1042</v>
      </c>
      <c r="C14533" t="s">
        <v>1013</v>
      </c>
      <c r="D14533" t="s">
        <v>972</v>
      </c>
      <c r="E14533" t="s">
        <v>1015</v>
      </c>
      <c r="F14533" s="86">
        <v>4667031.2667412404</v>
      </c>
    </row>
    <row r="14534" spans="1:6">
      <c r="A14534">
        <v>2031</v>
      </c>
      <c r="B14534" t="s">
        <v>1042</v>
      </c>
      <c r="C14534" t="s">
        <v>1013</v>
      </c>
      <c r="D14534" t="s">
        <v>972</v>
      </c>
      <c r="E14534" t="s">
        <v>1015</v>
      </c>
      <c r="F14534" s="86">
        <v>4645905.69495661</v>
      </c>
    </row>
    <row r="14535" spans="1:6">
      <c r="A14535">
        <v>2032</v>
      </c>
      <c r="B14535" t="s">
        <v>1042</v>
      </c>
      <c r="C14535" t="s">
        <v>1013</v>
      </c>
      <c r="D14535" t="s">
        <v>972</v>
      </c>
      <c r="E14535" t="s">
        <v>1015</v>
      </c>
      <c r="F14535" s="86">
        <v>4629013.6359948805</v>
      </c>
    </row>
    <row r="14536" spans="1:6">
      <c r="A14536">
        <v>2033</v>
      </c>
      <c r="B14536" t="s">
        <v>1042</v>
      </c>
      <c r="C14536" t="s">
        <v>1013</v>
      </c>
      <c r="D14536" t="s">
        <v>972</v>
      </c>
      <c r="E14536" t="s">
        <v>1015</v>
      </c>
      <c r="F14536" s="86">
        <v>4619241.01458186</v>
      </c>
    </row>
    <row r="14537" spans="1:6">
      <c r="A14537">
        <v>2034</v>
      </c>
      <c r="B14537" t="s">
        <v>1042</v>
      </c>
      <c r="C14537" t="s">
        <v>1013</v>
      </c>
      <c r="D14537" t="s">
        <v>972</v>
      </c>
      <c r="E14537" t="s">
        <v>1015</v>
      </c>
      <c r="F14537" s="86">
        <v>4613701.9397622496</v>
      </c>
    </row>
    <row r="14538" spans="1:6">
      <c r="A14538">
        <v>2035</v>
      </c>
      <c r="B14538" t="s">
        <v>1042</v>
      </c>
      <c r="C14538" t="s">
        <v>1013</v>
      </c>
      <c r="D14538" t="s">
        <v>972</v>
      </c>
      <c r="E14538" t="s">
        <v>1015</v>
      </c>
      <c r="F14538" s="86">
        <v>4612728.1016069101</v>
      </c>
    </row>
    <row r="14539" spans="1:6">
      <c r="A14539">
        <v>2036</v>
      </c>
      <c r="B14539" t="s">
        <v>1042</v>
      </c>
      <c r="C14539" t="s">
        <v>1013</v>
      </c>
      <c r="D14539" t="s">
        <v>972</v>
      </c>
      <c r="E14539" t="s">
        <v>1015</v>
      </c>
      <c r="F14539" s="86">
        <v>4616072.4119183999</v>
      </c>
    </row>
    <row r="14540" spans="1:6">
      <c r="A14540">
        <v>2037</v>
      </c>
      <c r="B14540" t="s">
        <v>1042</v>
      </c>
      <c r="C14540" t="s">
        <v>1013</v>
      </c>
      <c r="D14540" t="s">
        <v>972</v>
      </c>
      <c r="E14540" t="s">
        <v>1015</v>
      </c>
      <c r="F14540" s="86">
        <v>4622891.9353429601</v>
      </c>
    </row>
    <row r="14541" spans="1:6">
      <c r="A14541">
        <v>2038</v>
      </c>
      <c r="B14541" t="s">
        <v>1042</v>
      </c>
      <c r="C14541" t="s">
        <v>1013</v>
      </c>
      <c r="D14541" t="s">
        <v>972</v>
      </c>
      <c r="E14541" t="s">
        <v>1015</v>
      </c>
      <c r="F14541" s="86">
        <v>4632939.7756742798</v>
      </c>
    </row>
    <row r="14542" spans="1:6">
      <c r="A14542">
        <v>2039</v>
      </c>
      <c r="B14542" t="s">
        <v>1042</v>
      </c>
      <c r="C14542" t="s">
        <v>1013</v>
      </c>
      <c r="D14542" t="s">
        <v>972</v>
      </c>
      <c r="E14542" t="s">
        <v>1015</v>
      </c>
      <c r="F14542" s="86">
        <v>4645579.4931790503</v>
      </c>
    </row>
    <row r="14543" spans="1:6">
      <c r="A14543">
        <v>2040</v>
      </c>
      <c r="B14543" t="s">
        <v>1042</v>
      </c>
      <c r="C14543" t="s">
        <v>1013</v>
      </c>
      <c r="D14543" t="s">
        <v>972</v>
      </c>
      <c r="E14543" t="s">
        <v>1015</v>
      </c>
      <c r="F14543" s="86">
        <v>4660598.9844590696</v>
      </c>
    </row>
    <row r="14544" spans="1:6">
      <c r="A14544">
        <v>2041</v>
      </c>
      <c r="B14544" t="s">
        <v>1042</v>
      </c>
      <c r="C14544" t="s">
        <v>1013</v>
      </c>
      <c r="D14544" t="s">
        <v>972</v>
      </c>
      <c r="E14544" t="s">
        <v>1015</v>
      </c>
      <c r="F14544" s="86">
        <v>4675615.8715525102</v>
      </c>
    </row>
    <row r="14545" spans="1:6">
      <c r="A14545">
        <v>2042</v>
      </c>
      <c r="B14545" t="s">
        <v>1042</v>
      </c>
      <c r="C14545" t="s">
        <v>1013</v>
      </c>
      <c r="D14545" t="s">
        <v>972</v>
      </c>
      <c r="E14545" t="s">
        <v>1015</v>
      </c>
      <c r="F14545" s="86">
        <v>4691040.1195785003</v>
      </c>
    </row>
    <row r="14546" spans="1:6">
      <c r="A14546">
        <v>2043</v>
      </c>
      <c r="B14546" t="s">
        <v>1042</v>
      </c>
      <c r="C14546" t="s">
        <v>1013</v>
      </c>
      <c r="D14546" t="s">
        <v>972</v>
      </c>
      <c r="E14546" t="s">
        <v>1015</v>
      </c>
      <c r="F14546" s="86">
        <v>4707528.5025457703</v>
      </c>
    </row>
    <row r="14547" spans="1:6">
      <c r="A14547">
        <v>2044</v>
      </c>
      <c r="B14547" t="s">
        <v>1042</v>
      </c>
      <c r="C14547" t="s">
        <v>1013</v>
      </c>
      <c r="D14547" t="s">
        <v>972</v>
      </c>
      <c r="E14547" t="s">
        <v>1015</v>
      </c>
      <c r="F14547" s="86">
        <v>4722653.8556309398</v>
      </c>
    </row>
    <row r="14548" spans="1:6">
      <c r="A14548">
        <v>2045</v>
      </c>
      <c r="B14548" t="s">
        <v>1042</v>
      </c>
      <c r="C14548" t="s">
        <v>1013</v>
      </c>
      <c r="D14548" t="s">
        <v>972</v>
      </c>
      <c r="E14548" t="s">
        <v>1015</v>
      </c>
      <c r="F14548" s="86">
        <v>4737075.56687833</v>
      </c>
    </row>
    <row r="14549" spans="1:6">
      <c r="A14549">
        <v>2046</v>
      </c>
      <c r="B14549" t="s">
        <v>1042</v>
      </c>
      <c r="C14549" t="s">
        <v>1013</v>
      </c>
      <c r="D14549" t="s">
        <v>972</v>
      </c>
      <c r="E14549" t="s">
        <v>1015</v>
      </c>
      <c r="F14549" s="86">
        <v>4750516.8851703098</v>
      </c>
    </row>
    <row r="14550" spans="1:6">
      <c r="A14550">
        <v>2047</v>
      </c>
      <c r="B14550" t="s">
        <v>1042</v>
      </c>
      <c r="C14550" t="s">
        <v>1013</v>
      </c>
      <c r="D14550" t="s">
        <v>972</v>
      </c>
      <c r="E14550" t="s">
        <v>1015</v>
      </c>
      <c r="F14550" s="86">
        <v>4761340.3357194401</v>
      </c>
    </row>
    <row r="14551" spans="1:6">
      <c r="A14551">
        <v>2048</v>
      </c>
      <c r="B14551" t="s">
        <v>1042</v>
      </c>
      <c r="C14551" t="s">
        <v>1013</v>
      </c>
      <c r="D14551" t="s">
        <v>972</v>
      </c>
      <c r="E14551" t="s">
        <v>1015</v>
      </c>
      <c r="F14551" s="86">
        <v>4770853.4809034197</v>
      </c>
    </row>
    <row r="14552" spans="1:6">
      <c r="A14552">
        <v>2049</v>
      </c>
      <c r="B14552" t="s">
        <v>1042</v>
      </c>
      <c r="C14552" t="s">
        <v>1013</v>
      </c>
      <c r="D14552" t="s">
        <v>972</v>
      </c>
      <c r="E14552" t="s">
        <v>1015</v>
      </c>
      <c r="F14552" s="86">
        <v>4778686.7223590799</v>
      </c>
    </row>
    <row r="14553" spans="1:6">
      <c r="A14553">
        <v>2050</v>
      </c>
      <c r="B14553" t="s">
        <v>1042</v>
      </c>
      <c r="C14553" t="s">
        <v>1013</v>
      </c>
      <c r="D14553" t="s">
        <v>972</v>
      </c>
      <c r="E14553" t="s">
        <v>1015</v>
      </c>
      <c r="F14553" s="86">
        <v>4785367.5648274804</v>
      </c>
    </row>
    <row r="14554" spans="1:6">
      <c r="A14554">
        <v>2017</v>
      </c>
      <c r="B14554" t="s">
        <v>1043</v>
      </c>
      <c r="C14554" t="s">
        <v>1013</v>
      </c>
      <c r="D14554" t="s">
        <v>972</v>
      </c>
      <c r="E14554" t="s">
        <v>1015</v>
      </c>
      <c r="F14554" s="86">
        <v>24298034.5243674</v>
      </c>
    </row>
    <row r="14555" spans="1:6">
      <c r="A14555">
        <v>2018</v>
      </c>
      <c r="B14555" t="s">
        <v>1043</v>
      </c>
      <c r="C14555" t="s">
        <v>1013</v>
      </c>
      <c r="D14555" t="s">
        <v>972</v>
      </c>
      <c r="E14555" t="s">
        <v>1015</v>
      </c>
      <c r="F14555" s="86">
        <v>24167913.977805901</v>
      </c>
    </row>
    <row r="14556" spans="1:6">
      <c r="A14556">
        <v>2019</v>
      </c>
      <c r="B14556" t="s">
        <v>1043</v>
      </c>
      <c r="C14556" t="s">
        <v>1013</v>
      </c>
      <c r="D14556" t="s">
        <v>972</v>
      </c>
      <c r="E14556" t="s">
        <v>1015</v>
      </c>
      <c r="F14556" s="86">
        <v>24024459.219713099</v>
      </c>
    </row>
    <row r="14557" spans="1:6">
      <c r="A14557">
        <v>2020</v>
      </c>
      <c r="B14557" t="s">
        <v>1043</v>
      </c>
      <c r="C14557" t="s">
        <v>1013</v>
      </c>
      <c r="D14557" t="s">
        <v>972</v>
      </c>
      <c r="E14557" t="s">
        <v>1015</v>
      </c>
      <c r="F14557" s="86">
        <v>23899360.4734804</v>
      </c>
    </row>
    <row r="14558" spans="1:6">
      <c r="A14558">
        <v>2021</v>
      </c>
      <c r="B14558" t="s">
        <v>1043</v>
      </c>
      <c r="C14558" t="s">
        <v>1013</v>
      </c>
      <c r="D14558" t="s">
        <v>972</v>
      </c>
      <c r="E14558" t="s">
        <v>1015</v>
      </c>
      <c r="F14558" s="86">
        <v>23767168.400600601</v>
      </c>
    </row>
    <row r="14559" spans="1:6">
      <c r="A14559">
        <v>2022</v>
      </c>
      <c r="B14559" t="s">
        <v>1043</v>
      </c>
      <c r="C14559" t="s">
        <v>1013</v>
      </c>
      <c r="D14559" t="s">
        <v>972</v>
      </c>
      <c r="E14559" t="s">
        <v>1015</v>
      </c>
      <c r="F14559" s="86">
        <v>23632325.406803701</v>
      </c>
    </row>
    <row r="14560" spans="1:6">
      <c r="A14560">
        <v>2023</v>
      </c>
      <c r="B14560" t="s">
        <v>1043</v>
      </c>
      <c r="C14560" t="s">
        <v>1013</v>
      </c>
      <c r="D14560" t="s">
        <v>972</v>
      </c>
      <c r="E14560" t="s">
        <v>1015</v>
      </c>
      <c r="F14560" s="86">
        <v>23490669.045856498</v>
      </c>
    </row>
    <row r="14561" spans="1:6">
      <c r="A14561">
        <v>2024</v>
      </c>
      <c r="B14561" t="s">
        <v>1043</v>
      </c>
      <c r="C14561" t="s">
        <v>1013</v>
      </c>
      <c r="D14561" t="s">
        <v>972</v>
      </c>
      <c r="E14561" t="s">
        <v>1015</v>
      </c>
      <c r="F14561" s="86">
        <v>23338918.586319201</v>
      </c>
    </row>
    <row r="14562" spans="1:6">
      <c r="A14562">
        <v>2025</v>
      </c>
      <c r="B14562" t="s">
        <v>1043</v>
      </c>
      <c r="C14562" t="s">
        <v>1013</v>
      </c>
      <c r="D14562" t="s">
        <v>972</v>
      </c>
      <c r="E14562" t="s">
        <v>1015</v>
      </c>
      <c r="F14562" s="86">
        <v>23185350.960474901</v>
      </c>
    </row>
    <row r="14563" spans="1:6">
      <c r="A14563">
        <v>2026</v>
      </c>
      <c r="B14563" t="s">
        <v>1043</v>
      </c>
      <c r="C14563" t="s">
        <v>1013</v>
      </c>
      <c r="D14563" t="s">
        <v>972</v>
      </c>
      <c r="E14563" t="s">
        <v>1015</v>
      </c>
      <c r="F14563" s="86">
        <v>23032013.0860021</v>
      </c>
    </row>
    <row r="14564" spans="1:6">
      <c r="A14564">
        <v>2027</v>
      </c>
      <c r="B14564" t="s">
        <v>1043</v>
      </c>
      <c r="C14564" t="s">
        <v>1013</v>
      </c>
      <c r="D14564" t="s">
        <v>972</v>
      </c>
      <c r="E14564" t="s">
        <v>1015</v>
      </c>
      <c r="F14564" s="86">
        <v>22884676.1041063</v>
      </c>
    </row>
    <row r="14565" spans="1:6">
      <c r="A14565">
        <v>2028</v>
      </c>
      <c r="B14565" t="s">
        <v>1043</v>
      </c>
      <c r="C14565" t="s">
        <v>1013</v>
      </c>
      <c r="D14565" t="s">
        <v>972</v>
      </c>
      <c r="E14565" t="s">
        <v>1015</v>
      </c>
      <c r="F14565" s="86">
        <v>22752661.9274331</v>
      </c>
    </row>
    <row r="14566" spans="1:6">
      <c r="A14566">
        <v>2029</v>
      </c>
      <c r="B14566" t="s">
        <v>1043</v>
      </c>
      <c r="C14566" t="s">
        <v>1013</v>
      </c>
      <c r="D14566" t="s">
        <v>972</v>
      </c>
      <c r="E14566" t="s">
        <v>1015</v>
      </c>
      <c r="F14566" s="86">
        <v>22634040.847541802</v>
      </c>
    </row>
    <row r="14567" spans="1:6">
      <c r="A14567">
        <v>2030</v>
      </c>
      <c r="B14567" t="s">
        <v>1043</v>
      </c>
      <c r="C14567" t="s">
        <v>1013</v>
      </c>
      <c r="D14567" t="s">
        <v>972</v>
      </c>
      <c r="E14567" t="s">
        <v>1015</v>
      </c>
      <c r="F14567" s="86">
        <v>22531804.419415802</v>
      </c>
    </row>
    <row r="14568" spans="1:6">
      <c r="A14568">
        <v>2031</v>
      </c>
      <c r="B14568" t="s">
        <v>1043</v>
      </c>
      <c r="C14568" t="s">
        <v>1013</v>
      </c>
      <c r="D14568" t="s">
        <v>972</v>
      </c>
      <c r="E14568" t="s">
        <v>1015</v>
      </c>
      <c r="F14568" s="86">
        <v>22452012.190228101</v>
      </c>
    </row>
    <row r="14569" spans="1:6">
      <c r="A14569">
        <v>2032</v>
      </c>
      <c r="B14569" t="s">
        <v>1043</v>
      </c>
      <c r="C14569" t="s">
        <v>1013</v>
      </c>
      <c r="D14569" t="s">
        <v>972</v>
      </c>
      <c r="E14569" t="s">
        <v>1015</v>
      </c>
      <c r="F14569" s="86">
        <v>22390122.105647098</v>
      </c>
    </row>
    <row r="14570" spans="1:6">
      <c r="A14570">
        <v>2033</v>
      </c>
      <c r="B14570" t="s">
        <v>1043</v>
      </c>
      <c r="C14570" t="s">
        <v>1013</v>
      </c>
      <c r="D14570" t="s">
        <v>972</v>
      </c>
      <c r="E14570" t="s">
        <v>1015</v>
      </c>
      <c r="F14570" s="86">
        <v>22351349.667466599</v>
      </c>
    </row>
    <row r="14571" spans="1:6">
      <c r="A14571">
        <v>2034</v>
      </c>
      <c r="B14571" t="s">
        <v>1043</v>
      </c>
      <c r="C14571" t="s">
        <v>1013</v>
      </c>
      <c r="D14571" t="s">
        <v>972</v>
      </c>
      <c r="E14571" t="s">
        <v>1015</v>
      </c>
      <c r="F14571" s="86">
        <v>22332399.087705102</v>
      </c>
    </row>
    <row r="14572" spans="1:6">
      <c r="A14572">
        <v>2035</v>
      </c>
      <c r="B14572" t="s">
        <v>1043</v>
      </c>
      <c r="C14572" t="s">
        <v>1013</v>
      </c>
      <c r="D14572" t="s">
        <v>972</v>
      </c>
      <c r="E14572" t="s">
        <v>1015</v>
      </c>
      <c r="F14572" s="86">
        <v>22335238.147130702</v>
      </c>
    </row>
    <row r="14573" spans="1:6">
      <c r="A14573">
        <v>2036</v>
      </c>
      <c r="B14573" t="s">
        <v>1043</v>
      </c>
      <c r="C14573" t="s">
        <v>1013</v>
      </c>
      <c r="D14573" t="s">
        <v>972</v>
      </c>
      <c r="E14573" t="s">
        <v>1015</v>
      </c>
      <c r="F14573" s="86">
        <v>22348239.1289034</v>
      </c>
    </row>
    <row r="14574" spans="1:6">
      <c r="A14574">
        <v>2037</v>
      </c>
      <c r="B14574" t="s">
        <v>1043</v>
      </c>
      <c r="C14574" t="s">
        <v>1013</v>
      </c>
      <c r="D14574" t="s">
        <v>972</v>
      </c>
      <c r="E14574" t="s">
        <v>1015</v>
      </c>
      <c r="F14574" s="86">
        <v>22371521.477372099</v>
      </c>
    </row>
    <row r="14575" spans="1:6">
      <c r="A14575">
        <v>2038</v>
      </c>
      <c r="B14575" t="s">
        <v>1043</v>
      </c>
      <c r="C14575" t="s">
        <v>1013</v>
      </c>
      <c r="D14575" t="s">
        <v>972</v>
      </c>
      <c r="E14575" t="s">
        <v>1015</v>
      </c>
      <c r="F14575" s="86">
        <v>22408472.1521785</v>
      </c>
    </row>
    <row r="14576" spans="1:6">
      <c r="A14576">
        <v>2039</v>
      </c>
      <c r="B14576" t="s">
        <v>1043</v>
      </c>
      <c r="C14576" t="s">
        <v>1013</v>
      </c>
      <c r="D14576" t="s">
        <v>972</v>
      </c>
      <c r="E14576" t="s">
        <v>1015</v>
      </c>
      <c r="F14576" s="86">
        <v>22450912.131031401</v>
      </c>
    </row>
    <row r="14577" spans="1:6">
      <c r="A14577">
        <v>2040</v>
      </c>
      <c r="B14577" t="s">
        <v>1043</v>
      </c>
      <c r="C14577" t="s">
        <v>1013</v>
      </c>
      <c r="D14577" t="s">
        <v>972</v>
      </c>
      <c r="E14577" t="s">
        <v>1015</v>
      </c>
      <c r="F14577" s="86">
        <v>22500510.434786201</v>
      </c>
    </row>
    <row r="14578" spans="1:6">
      <c r="A14578">
        <v>2041</v>
      </c>
      <c r="B14578" t="s">
        <v>1043</v>
      </c>
      <c r="C14578" t="s">
        <v>1013</v>
      </c>
      <c r="D14578" t="s">
        <v>972</v>
      </c>
      <c r="E14578" t="s">
        <v>1015</v>
      </c>
      <c r="F14578" s="86">
        <v>22550084.774705101</v>
      </c>
    </row>
    <row r="14579" spans="1:6">
      <c r="A14579">
        <v>2042</v>
      </c>
      <c r="B14579" t="s">
        <v>1043</v>
      </c>
      <c r="C14579" t="s">
        <v>1013</v>
      </c>
      <c r="D14579" t="s">
        <v>972</v>
      </c>
      <c r="E14579" t="s">
        <v>1015</v>
      </c>
      <c r="F14579" s="86">
        <v>22601389.3674137</v>
      </c>
    </row>
    <row r="14580" spans="1:6">
      <c r="A14580">
        <v>2043</v>
      </c>
      <c r="B14580" t="s">
        <v>1043</v>
      </c>
      <c r="C14580" t="s">
        <v>1013</v>
      </c>
      <c r="D14580" t="s">
        <v>972</v>
      </c>
      <c r="E14580" t="s">
        <v>1015</v>
      </c>
      <c r="F14580" s="86">
        <v>22652091.020372499</v>
      </c>
    </row>
    <row r="14581" spans="1:6">
      <c r="A14581">
        <v>2044</v>
      </c>
      <c r="B14581" t="s">
        <v>1043</v>
      </c>
      <c r="C14581" t="s">
        <v>1013</v>
      </c>
      <c r="D14581" t="s">
        <v>972</v>
      </c>
      <c r="E14581" t="s">
        <v>1015</v>
      </c>
      <c r="F14581" s="86">
        <v>22707785.4811639</v>
      </c>
    </row>
    <row r="14582" spans="1:6">
      <c r="A14582">
        <v>2045</v>
      </c>
      <c r="B14582" t="s">
        <v>1043</v>
      </c>
      <c r="C14582" t="s">
        <v>1013</v>
      </c>
      <c r="D14582" t="s">
        <v>972</v>
      </c>
      <c r="E14582" t="s">
        <v>1015</v>
      </c>
      <c r="F14582" s="86">
        <v>22759460.078958999</v>
      </c>
    </row>
    <row r="14583" spans="1:6">
      <c r="A14583">
        <v>2046</v>
      </c>
      <c r="B14583" t="s">
        <v>1043</v>
      </c>
      <c r="C14583" t="s">
        <v>1013</v>
      </c>
      <c r="D14583" t="s">
        <v>972</v>
      </c>
      <c r="E14583" t="s">
        <v>1015</v>
      </c>
      <c r="F14583" s="86">
        <v>22812956.758994799</v>
      </c>
    </row>
    <row r="14584" spans="1:6">
      <c r="A14584">
        <v>2047</v>
      </c>
      <c r="B14584" t="s">
        <v>1043</v>
      </c>
      <c r="C14584" t="s">
        <v>1013</v>
      </c>
      <c r="D14584" t="s">
        <v>972</v>
      </c>
      <c r="E14584" t="s">
        <v>1015</v>
      </c>
      <c r="F14584" s="86">
        <v>22862283.247785602</v>
      </c>
    </row>
    <row r="14585" spans="1:6">
      <c r="A14585">
        <v>2048</v>
      </c>
      <c r="B14585" t="s">
        <v>1043</v>
      </c>
      <c r="C14585" t="s">
        <v>1013</v>
      </c>
      <c r="D14585" t="s">
        <v>972</v>
      </c>
      <c r="E14585" t="s">
        <v>1015</v>
      </c>
      <c r="F14585" s="86">
        <v>22908831.175015502</v>
      </c>
    </row>
    <row r="14586" spans="1:6">
      <c r="A14586">
        <v>2049</v>
      </c>
      <c r="B14586" t="s">
        <v>1043</v>
      </c>
      <c r="C14586" t="s">
        <v>1013</v>
      </c>
      <c r="D14586" t="s">
        <v>972</v>
      </c>
      <c r="E14586" t="s">
        <v>1015</v>
      </c>
      <c r="F14586" s="86">
        <v>22954058.279724501</v>
      </c>
    </row>
    <row r="14587" spans="1:6">
      <c r="A14587">
        <v>2050</v>
      </c>
      <c r="B14587" t="s">
        <v>1043</v>
      </c>
      <c r="C14587" t="s">
        <v>1013</v>
      </c>
      <c r="D14587" t="s">
        <v>972</v>
      </c>
      <c r="E14587" t="s">
        <v>1015</v>
      </c>
      <c r="F14587" s="86">
        <v>22996831.536815699</v>
      </c>
    </row>
    <row r="14588" spans="1:6">
      <c r="A14588">
        <v>2017</v>
      </c>
      <c r="B14588" t="s">
        <v>1044</v>
      </c>
      <c r="C14588" t="s">
        <v>1013</v>
      </c>
      <c r="D14588" t="s">
        <v>972</v>
      </c>
      <c r="E14588" t="s">
        <v>1015</v>
      </c>
      <c r="F14588" s="86">
        <v>21021614.8399169</v>
      </c>
    </row>
    <row r="14589" spans="1:6">
      <c r="A14589">
        <v>2018</v>
      </c>
      <c r="B14589" t="s">
        <v>1044</v>
      </c>
      <c r="C14589" t="s">
        <v>1013</v>
      </c>
      <c r="D14589" t="s">
        <v>972</v>
      </c>
      <c r="E14589" t="s">
        <v>1015</v>
      </c>
      <c r="F14589" s="86">
        <v>20875101.152432799</v>
      </c>
    </row>
    <row r="14590" spans="1:6">
      <c r="A14590">
        <v>2019</v>
      </c>
      <c r="B14590" t="s">
        <v>1044</v>
      </c>
      <c r="C14590" t="s">
        <v>1013</v>
      </c>
      <c r="D14590" t="s">
        <v>972</v>
      </c>
      <c r="E14590" t="s">
        <v>1015</v>
      </c>
      <c r="F14590" s="86">
        <v>20731138.854899</v>
      </c>
    </row>
    <row r="14591" spans="1:6">
      <c r="A14591">
        <v>2020</v>
      </c>
      <c r="B14591" t="s">
        <v>1044</v>
      </c>
      <c r="C14591" t="s">
        <v>1013</v>
      </c>
      <c r="D14591" t="s">
        <v>972</v>
      </c>
      <c r="E14591" t="s">
        <v>1015</v>
      </c>
      <c r="F14591" s="86">
        <v>20577124.909143299</v>
      </c>
    </row>
    <row r="14592" spans="1:6">
      <c r="A14592">
        <v>2021</v>
      </c>
      <c r="B14592" t="s">
        <v>1044</v>
      </c>
      <c r="C14592" t="s">
        <v>1013</v>
      </c>
      <c r="D14592" t="s">
        <v>972</v>
      </c>
      <c r="E14592" t="s">
        <v>1015</v>
      </c>
      <c r="F14592" s="86">
        <v>20418736.813094001</v>
      </c>
    </row>
    <row r="14593" spans="1:6">
      <c r="A14593">
        <v>2022</v>
      </c>
      <c r="B14593" t="s">
        <v>1044</v>
      </c>
      <c r="C14593" t="s">
        <v>1013</v>
      </c>
      <c r="D14593" t="s">
        <v>972</v>
      </c>
      <c r="E14593" t="s">
        <v>1015</v>
      </c>
      <c r="F14593" s="86">
        <v>20258010.562899701</v>
      </c>
    </row>
    <row r="14594" spans="1:6">
      <c r="A14594">
        <v>2023</v>
      </c>
      <c r="B14594" t="s">
        <v>1044</v>
      </c>
      <c r="C14594" t="s">
        <v>1013</v>
      </c>
      <c r="D14594" t="s">
        <v>972</v>
      </c>
      <c r="E14594" t="s">
        <v>1015</v>
      </c>
      <c r="F14594" s="86">
        <v>20092490.109954</v>
      </c>
    </row>
    <row r="14595" spans="1:6">
      <c r="A14595">
        <v>2024</v>
      </c>
      <c r="B14595" t="s">
        <v>1044</v>
      </c>
      <c r="C14595" t="s">
        <v>1013</v>
      </c>
      <c r="D14595" t="s">
        <v>972</v>
      </c>
      <c r="E14595" t="s">
        <v>1015</v>
      </c>
      <c r="F14595" s="86">
        <v>19923503.8695524</v>
      </c>
    </row>
    <row r="14596" spans="1:6">
      <c r="A14596">
        <v>2025</v>
      </c>
      <c r="B14596" t="s">
        <v>1044</v>
      </c>
      <c r="C14596" t="s">
        <v>1013</v>
      </c>
      <c r="D14596" t="s">
        <v>972</v>
      </c>
      <c r="E14596" t="s">
        <v>1015</v>
      </c>
      <c r="F14596" s="86">
        <v>19756766.663344901</v>
      </c>
    </row>
    <row r="14597" spans="1:6">
      <c r="A14597">
        <v>2026</v>
      </c>
      <c r="B14597" t="s">
        <v>1044</v>
      </c>
      <c r="C14597" t="s">
        <v>1013</v>
      </c>
      <c r="D14597" t="s">
        <v>972</v>
      </c>
      <c r="E14597" t="s">
        <v>1015</v>
      </c>
      <c r="F14597" s="86">
        <v>19595619.523566399</v>
      </c>
    </row>
    <row r="14598" spans="1:6">
      <c r="A14598">
        <v>2027</v>
      </c>
      <c r="B14598" t="s">
        <v>1044</v>
      </c>
      <c r="C14598" t="s">
        <v>1013</v>
      </c>
      <c r="D14598" t="s">
        <v>972</v>
      </c>
      <c r="E14598" t="s">
        <v>1015</v>
      </c>
      <c r="F14598" s="86">
        <v>19444593.106573399</v>
      </c>
    </row>
    <row r="14599" spans="1:6">
      <c r="A14599">
        <v>2028</v>
      </c>
      <c r="B14599" t="s">
        <v>1044</v>
      </c>
      <c r="C14599" t="s">
        <v>1013</v>
      </c>
      <c r="D14599" t="s">
        <v>972</v>
      </c>
      <c r="E14599" t="s">
        <v>1015</v>
      </c>
      <c r="F14599" s="86">
        <v>19304277.993462998</v>
      </c>
    </row>
    <row r="14600" spans="1:6">
      <c r="A14600">
        <v>2029</v>
      </c>
      <c r="B14600" t="s">
        <v>1044</v>
      </c>
      <c r="C14600" t="s">
        <v>1013</v>
      </c>
      <c r="D14600" t="s">
        <v>972</v>
      </c>
      <c r="E14600" t="s">
        <v>1015</v>
      </c>
      <c r="F14600" s="86">
        <v>19184527.983669002</v>
      </c>
    </row>
    <row r="14601" spans="1:6">
      <c r="A14601">
        <v>2030</v>
      </c>
      <c r="B14601" t="s">
        <v>1044</v>
      </c>
      <c r="C14601" t="s">
        <v>1013</v>
      </c>
      <c r="D14601" t="s">
        <v>972</v>
      </c>
      <c r="E14601" t="s">
        <v>1015</v>
      </c>
      <c r="F14601" s="86">
        <v>19083436.926676098</v>
      </c>
    </row>
    <row r="14602" spans="1:6">
      <c r="A14602">
        <v>2031</v>
      </c>
      <c r="B14602" t="s">
        <v>1044</v>
      </c>
      <c r="C14602" t="s">
        <v>1013</v>
      </c>
      <c r="D14602" t="s">
        <v>972</v>
      </c>
      <c r="E14602" t="s">
        <v>1015</v>
      </c>
      <c r="F14602" s="86">
        <v>19005173.655393898</v>
      </c>
    </row>
    <row r="14603" spans="1:6">
      <c r="A14603">
        <v>2032</v>
      </c>
      <c r="B14603" t="s">
        <v>1044</v>
      </c>
      <c r="C14603" t="s">
        <v>1013</v>
      </c>
      <c r="D14603" t="s">
        <v>972</v>
      </c>
      <c r="E14603" t="s">
        <v>1015</v>
      </c>
      <c r="F14603" s="86">
        <v>18943670.268323898</v>
      </c>
    </row>
    <row r="14604" spans="1:6">
      <c r="A14604">
        <v>2033</v>
      </c>
      <c r="B14604" t="s">
        <v>1044</v>
      </c>
      <c r="C14604" t="s">
        <v>1013</v>
      </c>
      <c r="D14604" t="s">
        <v>972</v>
      </c>
      <c r="E14604" t="s">
        <v>1015</v>
      </c>
      <c r="F14604" s="86">
        <v>18910242.714585699</v>
      </c>
    </row>
    <row r="14605" spans="1:6">
      <c r="A14605">
        <v>2034</v>
      </c>
      <c r="B14605" t="s">
        <v>1044</v>
      </c>
      <c r="C14605" t="s">
        <v>1013</v>
      </c>
      <c r="D14605" t="s">
        <v>972</v>
      </c>
      <c r="E14605" t="s">
        <v>1015</v>
      </c>
      <c r="F14605" s="86">
        <v>18893595.5966709</v>
      </c>
    </row>
    <row r="14606" spans="1:6">
      <c r="A14606">
        <v>2035</v>
      </c>
      <c r="B14606" t="s">
        <v>1044</v>
      </c>
      <c r="C14606" t="s">
        <v>1013</v>
      </c>
      <c r="D14606" t="s">
        <v>972</v>
      </c>
      <c r="E14606" t="s">
        <v>1015</v>
      </c>
      <c r="F14606" s="86">
        <v>18894944.621915199</v>
      </c>
    </row>
    <row r="14607" spans="1:6">
      <c r="A14607">
        <v>2036</v>
      </c>
      <c r="B14607" t="s">
        <v>1044</v>
      </c>
      <c r="C14607" t="s">
        <v>1013</v>
      </c>
      <c r="D14607" t="s">
        <v>972</v>
      </c>
      <c r="E14607" t="s">
        <v>1015</v>
      </c>
      <c r="F14607" s="86">
        <v>18913251.947032802</v>
      </c>
    </row>
    <row r="14608" spans="1:6">
      <c r="A14608">
        <v>2037</v>
      </c>
      <c r="B14608" t="s">
        <v>1044</v>
      </c>
      <c r="C14608" t="s">
        <v>1013</v>
      </c>
      <c r="D14608" t="s">
        <v>972</v>
      </c>
      <c r="E14608" t="s">
        <v>1015</v>
      </c>
      <c r="F14608" s="86">
        <v>18944988.106683102</v>
      </c>
    </row>
    <row r="14609" spans="1:6">
      <c r="A14609">
        <v>2038</v>
      </c>
      <c r="B14609" t="s">
        <v>1044</v>
      </c>
      <c r="C14609" t="s">
        <v>1013</v>
      </c>
      <c r="D14609" t="s">
        <v>972</v>
      </c>
      <c r="E14609" t="s">
        <v>1015</v>
      </c>
      <c r="F14609" s="86">
        <v>18989450.4649354</v>
      </c>
    </row>
    <row r="14610" spans="1:6">
      <c r="A14610">
        <v>2039</v>
      </c>
      <c r="B14610" t="s">
        <v>1044</v>
      </c>
      <c r="C14610" t="s">
        <v>1013</v>
      </c>
      <c r="D14610" t="s">
        <v>972</v>
      </c>
      <c r="E14610" t="s">
        <v>1015</v>
      </c>
      <c r="F14610" s="86">
        <v>19044104.562570199</v>
      </c>
    </row>
    <row r="14611" spans="1:6">
      <c r="A14611">
        <v>2040</v>
      </c>
      <c r="B14611" t="s">
        <v>1044</v>
      </c>
      <c r="C14611" t="s">
        <v>1013</v>
      </c>
      <c r="D14611" t="s">
        <v>972</v>
      </c>
      <c r="E14611" t="s">
        <v>1015</v>
      </c>
      <c r="F14611" s="86">
        <v>19108077.399854701</v>
      </c>
    </row>
    <row r="14612" spans="1:6">
      <c r="A14612">
        <v>2041</v>
      </c>
      <c r="B14612" t="s">
        <v>1044</v>
      </c>
      <c r="C14612" t="s">
        <v>1013</v>
      </c>
      <c r="D14612" t="s">
        <v>972</v>
      </c>
      <c r="E14612" t="s">
        <v>1015</v>
      </c>
      <c r="F14612" s="86">
        <v>19172039.7812194</v>
      </c>
    </row>
    <row r="14613" spans="1:6">
      <c r="A14613">
        <v>2042</v>
      </c>
      <c r="B14613" t="s">
        <v>1044</v>
      </c>
      <c r="C14613" t="s">
        <v>1013</v>
      </c>
      <c r="D14613" t="s">
        <v>972</v>
      </c>
      <c r="E14613" t="s">
        <v>1015</v>
      </c>
      <c r="F14613" s="86">
        <v>19237595.3311783</v>
      </c>
    </row>
    <row r="14614" spans="1:6">
      <c r="A14614">
        <v>2043</v>
      </c>
      <c r="B14614" t="s">
        <v>1044</v>
      </c>
      <c r="C14614" t="s">
        <v>1013</v>
      </c>
      <c r="D14614" t="s">
        <v>972</v>
      </c>
      <c r="E14614" t="s">
        <v>1015</v>
      </c>
      <c r="F14614" s="86">
        <v>19307317.120873101</v>
      </c>
    </row>
    <row r="14615" spans="1:6">
      <c r="A14615">
        <v>2044</v>
      </c>
      <c r="B14615" t="s">
        <v>1044</v>
      </c>
      <c r="C14615" t="s">
        <v>1013</v>
      </c>
      <c r="D14615" t="s">
        <v>972</v>
      </c>
      <c r="E14615" t="s">
        <v>1015</v>
      </c>
      <c r="F14615" s="86">
        <v>19371715.469092101</v>
      </c>
    </row>
    <row r="14616" spans="1:6">
      <c r="A14616">
        <v>2045</v>
      </c>
      <c r="B14616" t="s">
        <v>1044</v>
      </c>
      <c r="C14616" t="s">
        <v>1013</v>
      </c>
      <c r="D14616" t="s">
        <v>972</v>
      </c>
      <c r="E14616" t="s">
        <v>1015</v>
      </c>
      <c r="F14616" s="86">
        <v>19433374.591758098</v>
      </c>
    </row>
    <row r="14617" spans="1:6">
      <c r="A14617">
        <v>2046</v>
      </c>
      <c r="B14617" t="s">
        <v>1044</v>
      </c>
      <c r="C14617" t="s">
        <v>1013</v>
      </c>
      <c r="D14617" t="s">
        <v>972</v>
      </c>
      <c r="E14617" t="s">
        <v>1015</v>
      </c>
      <c r="F14617" s="86">
        <v>19491211.158043198</v>
      </c>
    </row>
    <row r="14618" spans="1:6">
      <c r="A14618">
        <v>2047</v>
      </c>
      <c r="B14618" t="s">
        <v>1044</v>
      </c>
      <c r="C14618" t="s">
        <v>1013</v>
      </c>
      <c r="D14618" t="s">
        <v>972</v>
      </c>
      <c r="E14618" t="s">
        <v>1015</v>
      </c>
      <c r="F14618" s="86">
        <v>19538775.975262702</v>
      </c>
    </row>
    <row r="14619" spans="1:6">
      <c r="A14619">
        <v>2048</v>
      </c>
      <c r="B14619" t="s">
        <v>1044</v>
      </c>
      <c r="C14619" t="s">
        <v>1013</v>
      </c>
      <c r="D14619" t="s">
        <v>972</v>
      </c>
      <c r="E14619" t="s">
        <v>1015</v>
      </c>
      <c r="F14619" s="86">
        <v>19581183.274891801</v>
      </c>
    </row>
    <row r="14620" spans="1:6">
      <c r="A14620">
        <v>2049</v>
      </c>
      <c r="B14620" t="s">
        <v>1044</v>
      </c>
      <c r="C14620" t="s">
        <v>1013</v>
      </c>
      <c r="D14620" t="s">
        <v>972</v>
      </c>
      <c r="E14620" t="s">
        <v>1015</v>
      </c>
      <c r="F14620" s="86">
        <v>19617007.506066401</v>
      </c>
    </row>
    <row r="14621" spans="1:6">
      <c r="A14621">
        <v>2050</v>
      </c>
      <c r="B14621" t="s">
        <v>1044</v>
      </c>
      <c r="C14621" t="s">
        <v>1013</v>
      </c>
      <c r="D14621" t="s">
        <v>972</v>
      </c>
      <c r="E14621" t="s">
        <v>1015</v>
      </c>
      <c r="F14621" s="86">
        <v>19648302.247033399</v>
      </c>
    </row>
    <row r="14622" spans="1:6">
      <c r="A14622">
        <v>2017</v>
      </c>
      <c r="B14622" t="s">
        <v>1045</v>
      </c>
      <c r="C14622" t="s">
        <v>1013</v>
      </c>
      <c r="D14622" t="s">
        <v>972</v>
      </c>
      <c r="E14622" t="s">
        <v>1015</v>
      </c>
      <c r="F14622" s="86">
        <v>78108710.517773196</v>
      </c>
    </row>
    <row r="14623" spans="1:6">
      <c r="A14623">
        <v>2018</v>
      </c>
      <c r="B14623" t="s">
        <v>1045</v>
      </c>
      <c r="C14623" t="s">
        <v>1013</v>
      </c>
      <c r="D14623" t="s">
        <v>972</v>
      </c>
      <c r="E14623" t="s">
        <v>1015</v>
      </c>
      <c r="F14623" s="86">
        <v>77964883.667039305</v>
      </c>
    </row>
    <row r="14624" spans="1:6">
      <c r="A14624">
        <v>2019</v>
      </c>
      <c r="B14624" t="s">
        <v>1045</v>
      </c>
      <c r="C14624" t="s">
        <v>1013</v>
      </c>
      <c r="D14624" t="s">
        <v>972</v>
      </c>
      <c r="E14624" t="s">
        <v>1015</v>
      </c>
      <c r="F14624" s="86">
        <v>77819812.114222407</v>
      </c>
    </row>
    <row r="14625" spans="1:6">
      <c r="A14625">
        <v>2020</v>
      </c>
      <c r="B14625" t="s">
        <v>1045</v>
      </c>
      <c r="C14625" t="s">
        <v>1013</v>
      </c>
      <c r="D14625" t="s">
        <v>972</v>
      </c>
      <c r="E14625" t="s">
        <v>1015</v>
      </c>
      <c r="F14625" s="86">
        <v>77757700.337668002</v>
      </c>
    </row>
    <row r="14626" spans="1:6">
      <c r="A14626">
        <v>2021</v>
      </c>
      <c r="B14626" t="s">
        <v>1045</v>
      </c>
      <c r="C14626" t="s">
        <v>1013</v>
      </c>
      <c r="D14626" t="s">
        <v>972</v>
      </c>
      <c r="E14626" t="s">
        <v>1015</v>
      </c>
      <c r="F14626" s="86">
        <v>77674668.026775897</v>
      </c>
    </row>
    <row r="14627" spans="1:6">
      <c r="A14627">
        <v>2022</v>
      </c>
      <c r="B14627" t="s">
        <v>1045</v>
      </c>
      <c r="C14627" t="s">
        <v>1013</v>
      </c>
      <c r="D14627" t="s">
        <v>972</v>
      </c>
      <c r="E14627" t="s">
        <v>1015</v>
      </c>
      <c r="F14627" s="86">
        <v>77576278.186756298</v>
      </c>
    </row>
    <row r="14628" spans="1:6">
      <c r="A14628">
        <v>2023</v>
      </c>
      <c r="B14628" t="s">
        <v>1045</v>
      </c>
      <c r="C14628" t="s">
        <v>1013</v>
      </c>
      <c r="D14628" t="s">
        <v>972</v>
      </c>
      <c r="E14628" t="s">
        <v>1015</v>
      </c>
      <c r="F14628" s="86">
        <v>77454209.030699998</v>
      </c>
    </row>
    <row r="14629" spans="1:6">
      <c r="A14629">
        <v>2024</v>
      </c>
      <c r="B14629" t="s">
        <v>1045</v>
      </c>
      <c r="C14629" t="s">
        <v>1013</v>
      </c>
      <c r="D14629" t="s">
        <v>972</v>
      </c>
      <c r="E14629" t="s">
        <v>1015</v>
      </c>
      <c r="F14629" s="86">
        <v>77308614.125139207</v>
      </c>
    </row>
    <row r="14630" spans="1:6">
      <c r="A14630">
        <v>2025</v>
      </c>
      <c r="B14630" t="s">
        <v>1045</v>
      </c>
      <c r="C14630" t="s">
        <v>1013</v>
      </c>
      <c r="D14630" t="s">
        <v>972</v>
      </c>
      <c r="E14630" t="s">
        <v>1015</v>
      </c>
      <c r="F14630" s="86">
        <v>77148431.407270193</v>
      </c>
    </row>
    <row r="14631" spans="1:6">
      <c r="A14631">
        <v>2026</v>
      </c>
      <c r="B14631" t="s">
        <v>1045</v>
      </c>
      <c r="C14631" t="s">
        <v>1013</v>
      </c>
      <c r="D14631" t="s">
        <v>972</v>
      </c>
      <c r="E14631" t="s">
        <v>1015</v>
      </c>
      <c r="F14631" s="86">
        <v>76988341.070210293</v>
      </c>
    </row>
    <row r="14632" spans="1:6">
      <c r="A14632">
        <v>2027</v>
      </c>
      <c r="B14632" t="s">
        <v>1045</v>
      </c>
      <c r="C14632" t="s">
        <v>1013</v>
      </c>
      <c r="D14632" t="s">
        <v>972</v>
      </c>
      <c r="E14632" t="s">
        <v>1015</v>
      </c>
      <c r="F14632" s="86">
        <v>76842533.665452093</v>
      </c>
    </row>
    <row r="14633" spans="1:6">
      <c r="A14633">
        <v>2028</v>
      </c>
      <c r="B14633" t="s">
        <v>1045</v>
      </c>
      <c r="C14633" t="s">
        <v>1013</v>
      </c>
      <c r="D14633" t="s">
        <v>972</v>
      </c>
      <c r="E14633" t="s">
        <v>1015</v>
      </c>
      <c r="F14633" s="86">
        <v>76727326.607475698</v>
      </c>
    </row>
    <row r="14634" spans="1:6">
      <c r="A14634">
        <v>2029</v>
      </c>
      <c r="B14634" t="s">
        <v>1045</v>
      </c>
      <c r="C14634" t="s">
        <v>1013</v>
      </c>
      <c r="D14634" t="s">
        <v>972</v>
      </c>
      <c r="E14634" t="s">
        <v>1015</v>
      </c>
      <c r="F14634" s="86">
        <v>76635014.999871805</v>
      </c>
    </row>
    <row r="14635" spans="1:6">
      <c r="A14635">
        <v>2030</v>
      </c>
      <c r="B14635" t="s">
        <v>1045</v>
      </c>
      <c r="C14635" t="s">
        <v>1013</v>
      </c>
      <c r="D14635" t="s">
        <v>972</v>
      </c>
      <c r="E14635" t="s">
        <v>1015</v>
      </c>
      <c r="F14635" s="86">
        <v>76571767.456852198</v>
      </c>
    </row>
    <row r="14636" spans="1:6">
      <c r="A14636">
        <v>2031</v>
      </c>
      <c r="B14636" t="s">
        <v>1045</v>
      </c>
      <c r="C14636" t="s">
        <v>1013</v>
      </c>
      <c r="D14636" t="s">
        <v>972</v>
      </c>
      <c r="E14636" t="s">
        <v>1015</v>
      </c>
      <c r="F14636" s="86">
        <v>76537834.353878394</v>
      </c>
    </row>
    <row r="14637" spans="1:6">
      <c r="A14637">
        <v>2032</v>
      </c>
      <c r="B14637" t="s">
        <v>1045</v>
      </c>
      <c r="C14637" t="s">
        <v>1013</v>
      </c>
      <c r="D14637" t="s">
        <v>972</v>
      </c>
      <c r="E14637" t="s">
        <v>1015</v>
      </c>
      <c r="F14637" s="86">
        <v>76530713.816843405</v>
      </c>
    </row>
    <row r="14638" spans="1:6">
      <c r="A14638">
        <v>2033</v>
      </c>
      <c r="B14638" t="s">
        <v>1045</v>
      </c>
      <c r="C14638" t="s">
        <v>1013</v>
      </c>
      <c r="D14638" t="s">
        <v>972</v>
      </c>
      <c r="E14638" t="s">
        <v>1015</v>
      </c>
      <c r="F14638" s="86">
        <v>76560006.409754902</v>
      </c>
    </row>
    <row r="14639" spans="1:6">
      <c r="A14639">
        <v>2034</v>
      </c>
      <c r="B14639" t="s">
        <v>1045</v>
      </c>
      <c r="C14639" t="s">
        <v>1013</v>
      </c>
      <c r="D14639" t="s">
        <v>972</v>
      </c>
      <c r="E14639" t="s">
        <v>1015</v>
      </c>
      <c r="F14639" s="86">
        <v>76612146.503733799</v>
      </c>
    </row>
    <row r="14640" spans="1:6">
      <c r="A14640">
        <v>2035</v>
      </c>
      <c r="B14640" t="s">
        <v>1045</v>
      </c>
      <c r="C14640" t="s">
        <v>1013</v>
      </c>
      <c r="D14640" t="s">
        <v>972</v>
      </c>
      <c r="E14640" t="s">
        <v>1015</v>
      </c>
      <c r="F14640" s="86">
        <v>76683961.385400102</v>
      </c>
    </row>
    <row r="14641" spans="1:6">
      <c r="A14641">
        <v>2036</v>
      </c>
      <c r="B14641" t="s">
        <v>1045</v>
      </c>
      <c r="C14641" t="s">
        <v>1013</v>
      </c>
      <c r="D14641" t="s">
        <v>972</v>
      </c>
      <c r="E14641" t="s">
        <v>1015</v>
      </c>
      <c r="F14641" s="86">
        <v>76767932.065017596</v>
      </c>
    </row>
    <row r="14642" spans="1:6">
      <c r="A14642">
        <v>2037</v>
      </c>
      <c r="B14642" t="s">
        <v>1045</v>
      </c>
      <c r="C14642" t="s">
        <v>1013</v>
      </c>
      <c r="D14642" t="s">
        <v>972</v>
      </c>
      <c r="E14642" t="s">
        <v>1015</v>
      </c>
      <c r="F14642" s="86">
        <v>76855625.197817296</v>
      </c>
    </row>
    <row r="14643" spans="1:6">
      <c r="A14643">
        <v>2038</v>
      </c>
      <c r="B14643" t="s">
        <v>1045</v>
      </c>
      <c r="C14643" t="s">
        <v>1013</v>
      </c>
      <c r="D14643" t="s">
        <v>972</v>
      </c>
      <c r="E14643" t="s">
        <v>1015</v>
      </c>
      <c r="F14643" s="86">
        <v>76954286.468357205</v>
      </c>
    </row>
    <row r="14644" spans="1:6">
      <c r="A14644">
        <v>2039</v>
      </c>
      <c r="B14644" t="s">
        <v>1045</v>
      </c>
      <c r="C14644" t="s">
        <v>1013</v>
      </c>
      <c r="D14644" t="s">
        <v>972</v>
      </c>
      <c r="E14644" t="s">
        <v>1015</v>
      </c>
      <c r="F14644" s="86">
        <v>77055597.648017004</v>
      </c>
    </row>
    <row r="14645" spans="1:6">
      <c r="A14645">
        <v>2040</v>
      </c>
      <c r="B14645" t="s">
        <v>1045</v>
      </c>
      <c r="C14645" t="s">
        <v>1013</v>
      </c>
      <c r="D14645" t="s">
        <v>972</v>
      </c>
      <c r="E14645" t="s">
        <v>1015</v>
      </c>
      <c r="F14645" s="86">
        <v>77157347.836287394</v>
      </c>
    </row>
    <row r="14646" spans="1:6">
      <c r="A14646">
        <v>2041</v>
      </c>
      <c r="B14646" t="s">
        <v>1045</v>
      </c>
      <c r="C14646" t="s">
        <v>1013</v>
      </c>
      <c r="D14646" t="s">
        <v>972</v>
      </c>
      <c r="E14646" t="s">
        <v>1015</v>
      </c>
      <c r="F14646" s="86">
        <v>77248267.706925601</v>
      </c>
    </row>
    <row r="14647" spans="1:6">
      <c r="A14647">
        <v>2042</v>
      </c>
      <c r="B14647" t="s">
        <v>1045</v>
      </c>
      <c r="C14647" t="s">
        <v>1013</v>
      </c>
      <c r="D14647" t="s">
        <v>972</v>
      </c>
      <c r="E14647" t="s">
        <v>1015</v>
      </c>
      <c r="F14647" s="86">
        <v>77331228.434214801</v>
      </c>
    </row>
    <row r="14648" spans="1:6">
      <c r="A14648">
        <v>2043</v>
      </c>
      <c r="B14648" t="s">
        <v>1045</v>
      </c>
      <c r="C14648" t="s">
        <v>1013</v>
      </c>
      <c r="D14648" t="s">
        <v>972</v>
      </c>
      <c r="E14648" t="s">
        <v>1015</v>
      </c>
      <c r="F14648" s="86">
        <v>77407440.192087099</v>
      </c>
    </row>
    <row r="14649" spans="1:6">
      <c r="A14649">
        <v>2044</v>
      </c>
      <c r="B14649" t="s">
        <v>1045</v>
      </c>
      <c r="C14649" t="s">
        <v>1013</v>
      </c>
      <c r="D14649" t="s">
        <v>972</v>
      </c>
      <c r="E14649" t="s">
        <v>1015</v>
      </c>
      <c r="F14649" s="86">
        <v>77475364.0957513</v>
      </c>
    </row>
    <row r="14650" spans="1:6">
      <c r="A14650">
        <v>2045</v>
      </c>
      <c r="B14650" t="s">
        <v>1045</v>
      </c>
      <c r="C14650" t="s">
        <v>1013</v>
      </c>
      <c r="D14650" t="s">
        <v>972</v>
      </c>
      <c r="E14650" t="s">
        <v>1015</v>
      </c>
      <c r="F14650" s="86">
        <v>77531616.074122205</v>
      </c>
    </row>
    <row r="14651" spans="1:6">
      <c r="A14651">
        <v>2046</v>
      </c>
      <c r="B14651" t="s">
        <v>1045</v>
      </c>
      <c r="C14651" t="s">
        <v>1013</v>
      </c>
      <c r="D14651" t="s">
        <v>972</v>
      </c>
      <c r="E14651" t="s">
        <v>1015</v>
      </c>
      <c r="F14651" s="86">
        <v>77581388.433487996</v>
      </c>
    </row>
    <row r="14652" spans="1:6">
      <c r="A14652">
        <v>2047</v>
      </c>
      <c r="B14652" t="s">
        <v>1045</v>
      </c>
      <c r="C14652" t="s">
        <v>1013</v>
      </c>
      <c r="D14652" t="s">
        <v>972</v>
      </c>
      <c r="E14652" t="s">
        <v>1015</v>
      </c>
      <c r="F14652" s="86">
        <v>77610972.914455101</v>
      </c>
    </row>
    <row r="14653" spans="1:6">
      <c r="A14653">
        <v>2048</v>
      </c>
      <c r="B14653" t="s">
        <v>1045</v>
      </c>
      <c r="C14653" t="s">
        <v>1013</v>
      </c>
      <c r="D14653" t="s">
        <v>972</v>
      </c>
      <c r="E14653" t="s">
        <v>1015</v>
      </c>
      <c r="F14653" s="86">
        <v>77626913.925334305</v>
      </c>
    </row>
    <row r="14654" spans="1:6">
      <c r="A14654">
        <v>2049</v>
      </c>
      <c r="B14654" t="s">
        <v>1045</v>
      </c>
      <c r="C14654" t="s">
        <v>1013</v>
      </c>
      <c r="D14654" t="s">
        <v>972</v>
      </c>
      <c r="E14654" t="s">
        <v>1015</v>
      </c>
      <c r="F14654" s="86">
        <v>77628456.9119903</v>
      </c>
    </row>
    <row r="14655" spans="1:6">
      <c r="A14655">
        <v>2050</v>
      </c>
      <c r="B14655" t="s">
        <v>1045</v>
      </c>
      <c r="C14655" t="s">
        <v>1013</v>
      </c>
      <c r="D14655" t="s">
        <v>972</v>
      </c>
      <c r="E14655" t="s">
        <v>1015</v>
      </c>
      <c r="F14655" s="86">
        <v>77616580.120369598</v>
      </c>
    </row>
    <row r="14656" spans="1:6">
      <c r="A14656">
        <v>2017</v>
      </c>
      <c r="B14656" t="s">
        <v>1046</v>
      </c>
      <c r="C14656" t="s">
        <v>1013</v>
      </c>
      <c r="D14656" t="s">
        <v>972</v>
      </c>
      <c r="E14656" t="s">
        <v>1015</v>
      </c>
      <c r="F14656" s="86">
        <v>38519915.690655202</v>
      </c>
    </row>
    <row r="14657" spans="1:6">
      <c r="A14657">
        <v>2018</v>
      </c>
      <c r="B14657" t="s">
        <v>1046</v>
      </c>
      <c r="C14657" t="s">
        <v>1013</v>
      </c>
      <c r="D14657" t="s">
        <v>972</v>
      </c>
      <c r="E14657" t="s">
        <v>1015</v>
      </c>
      <c r="F14657" s="86">
        <v>38529916.080114603</v>
      </c>
    </row>
    <row r="14658" spans="1:6">
      <c r="A14658">
        <v>2019</v>
      </c>
      <c r="B14658" t="s">
        <v>1046</v>
      </c>
      <c r="C14658" t="s">
        <v>1013</v>
      </c>
      <c r="D14658" t="s">
        <v>972</v>
      </c>
      <c r="E14658" t="s">
        <v>1015</v>
      </c>
      <c r="F14658" s="86">
        <v>38549007.944056198</v>
      </c>
    </row>
    <row r="14659" spans="1:6">
      <c r="A14659">
        <v>2020</v>
      </c>
      <c r="B14659" t="s">
        <v>1046</v>
      </c>
      <c r="C14659" t="s">
        <v>1013</v>
      </c>
      <c r="D14659" t="s">
        <v>972</v>
      </c>
      <c r="E14659" t="s">
        <v>1015</v>
      </c>
      <c r="F14659" s="86">
        <v>38486101.413147897</v>
      </c>
    </row>
    <row r="14660" spans="1:6">
      <c r="A14660">
        <v>2021</v>
      </c>
      <c r="B14660" t="s">
        <v>1046</v>
      </c>
      <c r="C14660" t="s">
        <v>1013</v>
      </c>
      <c r="D14660" t="s">
        <v>972</v>
      </c>
      <c r="E14660" t="s">
        <v>1015</v>
      </c>
      <c r="F14660" s="86">
        <v>38424831.7783821</v>
      </c>
    </row>
    <row r="14661" spans="1:6">
      <c r="A14661">
        <v>2022</v>
      </c>
      <c r="B14661" t="s">
        <v>1046</v>
      </c>
      <c r="C14661" t="s">
        <v>1013</v>
      </c>
      <c r="D14661" t="s">
        <v>972</v>
      </c>
      <c r="E14661" t="s">
        <v>1015</v>
      </c>
      <c r="F14661" s="86">
        <v>38349981.7873559</v>
      </c>
    </row>
    <row r="14662" spans="1:6">
      <c r="A14662">
        <v>2023</v>
      </c>
      <c r="B14662" t="s">
        <v>1046</v>
      </c>
      <c r="C14662" t="s">
        <v>1013</v>
      </c>
      <c r="D14662" t="s">
        <v>972</v>
      </c>
      <c r="E14662" t="s">
        <v>1015</v>
      </c>
      <c r="F14662" s="86">
        <v>38264520.069764003</v>
      </c>
    </row>
    <row r="14663" spans="1:6">
      <c r="A14663">
        <v>2024</v>
      </c>
      <c r="B14663" t="s">
        <v>1046</v>
      </c>
      <c r="C14663" t="s">
        <v>1013</v>
      </c>
      <c r="D14663" t="s">
        <v>972</v>
      </c>
      <c r="E14663" t="s">
        <v>1015</v>
      </c>
      <c r="F14663" s="86">
        <v>38168780.913644597</v>
      </c>
    </row>
    <row r="14664" spans="1:6">
      <c r="A14664">
        <v>2025</v>
      </c>
      <c r="B14664" t="s">
        <v>1046</v>
      </c>
      <c r="C14664" t="s">
        <v>1013</v>
      </c>
      <c r="D14664" t="s">
        <v>972</v>
      </c>
      <c r="E14664" t="s">
        <v>1015</v>
      </c>
      <c r="F14664" s="86">
        <v>38065101.883964799</v>
      </c>
    </row>
    <row r="14665" spans="1:6">
      <c r="A14665">
        <v>2026</v>
      </c>
      <c r="B14665" t="s">
        <v>1046</v>
      </c>
      <c r="C14665" t="s">
        <v>1013</v>
      </c>
      <c r="D14665" t="s">
        <v>972</v>
      </c>
      <c r="E14665" t="s">
        <v>1015</v>
      </c>
      <c r="F14665" s="86">
        <v>37965901.057613403</v>
      </c>
    </row>
    <row r="14666" spans="1:6">
      <c r="A14666">
        <v>2027</v>
      </c>
      <c r="B14666" t="s">
        <v>1046</v>
      </c>
      <c r="C14666" t="s">
        <v>1013</v>
      </c>
      <c r="D14666" t="s">
        <v>972</v>
      </c>
      <c r="E14666" t="s">
        <v>1015</v>
      </c>
      <c r="F14666" s="86">
        <v>37867263.1162965</v>
      </c>
    </row>
    <row r="14667" spans="1:6">
      <c r="A14667">
        <v>2028</v>
      </c>
      <c r="B14667" t="s">
        <v>1046</v>
      </c>
      <c r="C14667" t="s">
        <v>1013</v>
      </c>
      <c r="D14667" t="s">
        <v>972</v>
      </c>
      <c r="E14667" t="s">
        <v>1015</v>
      </c>
      <c r="F14667" s="86">
        <v>37776379.304459602</v>
      </c>
    </row>
    <row r="14668" spans="1:6">
      <c r="A14668">
        <v>2029</v>
      </c>
      <c r="B14668" t="s">
        <v>1046</v>
      </c>
      <c r="C14668" t="s">
        <v>1013</v>
      </c>
      <c r="D14668" t="s">
        <v>972</v>
      </c>
      <c r="E14668" t="s">
        <v>1015</v>
      </c>
      <c r="F14668" s="86">
        <v>37691229.217834897</v>
      </c>
    </row>
    <row r="14669" spans="1:6">
      <c r="A14669">
        <v>2030</v>
      </c>
      <c r="B14669" t="s">
        <v>1046</v>
      </c>
      <c r="C14669" t="s">
        <v>1013</v>
      </c>
      <c r="D14669" t="s">
        <v>972</v>
      </c>
      <c r="E14669" t="s">
        <v>1015</v>
      </c>
      <c r="F14669" s="86">
        <v>37614752.239763699</v>
      </c>
    </row>
    <row r="14670" spans="1:6">
      <c r="A14670">
        <v>2031</v>
      </c>
      <c r="B14670" t="s">
        <v>1046</v>
      </c>
      <c r="C14670" t="s">
        <v>1013</v>
      </c>
      <c r="D14670" t="s">
        <v>972</v>
      </c>
      <c r="E14670" t="s">
        <v>1015</v>
      </c>
      <c r="F14670" s="86">
        <v>37548956.4077667</v>
      </c>
    </row>
    <row r="14671" spans="1:6">
      <c r="A14671">
        <v>2032</v>
      </c>
      <c r="B14671" t="s">
        <v>1046</v>
      </c>
      <c r="C14671" t="s">
        <v>1013</v>
      </c>
      <c r="D14671" t="s">
        <v>972</v>
      </c>
      <c r="E14671" t="s">
        <v>1015</v>
      </c>
      <c r="F14671" s="86">
        <v>37489269.199289702</v>
      </c>
    </row>
    <row r="14672" spans="1:6">
      <c r="A14672">
        <v>2033</v>
      </c>
      <c r="B14672" t="s">
        <v>1046</v>
      </c>
      <c r="C14672" t="s">
        <v>1013</v>
      </c>
      <c r="D14672" t="s">
        <v>972</v>
      </c>
      <c r="E14672" t="s">
        <v>1015</v>
      </c>
      <c r="F14672" s="86">
        <v>37435942.543725401</v>
      </c>
    </row>
    <row r="14673" spans="1:6">
      <c r="A14673">
        <v>2034</v>
      </c>
      <c r="B14673" t="s">
        <v>1046</v>
      </c>
      <c r="C14673" t="s">
        <v>1013</v>
      </c>
      <c r="D14673" t="s">
        <v>972</v>
      </c>
      <c r="E14673" t="s">
        <v>1015</v>
      </c>
      <c r="F14673" s="86">
        <v>37391733.3748025</v>
      </c>
    </row>
    <row r="14674" spans="1:6">
      <c r="A14674">
        <v>2035</v>
      </c>
      <c r="B14674" t="s">
        <v>1046</v>
      </c>
      <c r="C14674" t="s">
        <v>1013</v>
      </c>
      <c r="D14674" t="s">
        <v>972</v>
      </c>
      <c r="E14674" t="s">
        <v>1015</v>
      </c>
      <c r="F14674" s="86">
        <v>37357217.634803899</v>
      </c>
    </row>
    <row r="14675" spans="1:6">
      <c r="A14675">
        <v>2036</v>
      </c>
      <c r="B14675" t="s">
        <v>1046</v>
      </c>
      <c r="C14675" t="s">
        <v>1013</v>
      </c>
      <c r="D14675" t="s">
        <v>972</v>
      </c>
      <c r="E14675" t="s">
        <v>1015</v>
      </c>
      <c r="F14675" s="86">
        <v>37330619.960388303</v>
      </c>
    </row>
    <row r="14676" spans="1:6">
      <c r="A14676">
        <v>2037</v>
      </c>
      <c r="B14676" t="s">
        <v>1046</v>
      </c>
      <c r="C14676" t="s">
        <v>1013</v>
      </c>
      <c r="D14676" t="s">
        <v>972</v>
      </c>
      <c r="E14676" t="s">
        <v>1015</v>
      </c>
      <c r="F14676" s="86">
        <v>37305296.708035201</v>
      </c>
    </row>
    <row r="14677" spans="1:6">
      <c r="A14677">
        <v>2038</v>
      </c>
      <c r="B14677" t="s">
        <v>1046</v>
      </c>
      <c r="C14677" t="s">
        <v>1013</v>
      </c>
      <c r="D14677" t="s">
        <v>972</v>
      </c>
      <c r="E14677" t="s">
        <v>1015</v>
      </c>
      <c r="F14677" s="86">
        <v>37292681.205905698</v>
      </c>
    </row>
    <row r="14678" spans="1:6">
      <c r="A14678">
        <v>2039</v>
      </c>
      <c r="B14678" t="s">
        <v>1046</v>
      </c>
      <c r="C14678" t="s">
        <v>1013</v>
      </c>
      <c r="D14678" t="s">
        <v>972</v>
      </c>
      <c r="E14678" t="s">
        <v>1015</v>
      </c>
      <c r="F14678" s="86">
        <v>37279466.634901598</v>
      </c>
    </row>
    <row r="14679" spans="1:6">
      <c r="A14679">
        <v>2040</v>
      </c>
      <c r="B14679" t="s">
        <v>1046</v>
      </c>
      <c r="C14679" t="s">
        <v>1013</v>
      </c>
      <c r="D14679" t="s">
        <v>972</v>
      </c>
      <c r="E14679" t="s">
        <v>1015</v>
      </c>
      <c r="F14679" s="86">
        <v>37273575.974594504</v>
      </c>
    </row>
    <row r="14680" spans="1:6">
      <c r="A14680">
        <v>2041</v>
      </c>
      <c r="B14680" t="s">
        <v>1046</v>
      </c>
      <c r="C14680" t="s">
        <v>1013</v>
      </c>
      <c r="D14680" t="s">
        <v>972</v>
      </c>
      <c r="E14680" t="s">
        <v>1015</v>
      </c>
      <c r="F14680" s="86">
        <v>37274033.2149674</v>
      </c>
    </row>
    <row r="14681" spans="1:6">
      <c r="A14681">
        <v>2042</v>
      </c>
      <c r="B14681" t="s">
        <v>1046</v>
      </c>
      <c r="C14681" t="s">
        <v>1013</v>
      </c>
      <c r="D14681" t="s">
        <v>972</v>
      </c>
      <c r="E14681" t="s">
        <v>1015</v>
      </c>
      <c r="F14681" s="86">
        <v>37272519.879367501</v>
      </c>
    </row>
    <row r="14682" spans="1:6">
      <c r="A14682">
        <v>2043</v>
      </c>
      <c r="B14682" t="s">
        <v>1046</v>
      </c>
      <c r="C14682" t="s">
        <v>1013</v>
      </c>
      <c r="D14682" t="s">
        <v>972</v>
      </c>
      <c r="E14682" t="s">
        <v>1015</v>
      </c>
      <c r="F14682" s="86">
        <v>37274742.242661998</v>
      </c>
    </row>
    <row r="14683" spans="1:6">
      <c r="A14683">
        <v>2044</v>
      </c>
      <c r="B14683" t="s">
        <v>1046</v>
      </c>
      <c r="C14683" t="s">
        <v>1013</v>
      </c>
      <c r="D14683" t="s">
        <v>972</v>
      </c>
      <c r="E14683" t="s">
        <v>1015</v>
      </c>
      <c r="F14683" s="86">
        <v>37277542.459776297</v>
      </c>
    </row>
    <row r="14684" spans="1:6">
      <c r="A14684">
        <v>2045</v>
      </c>
      <c r="B14684" t="s">
        <v>1046</v>
      </c>
      <c r="C14684" t="s">
        <v>1013</v>
      </c>
      <c r="D14684" t="s">
        <v>972</v>
      </c>
      <c r="E14684" t="s">
        <v>1015</v>
      </c>
      <c r="F14684" s="86">
        <v>37281105.150694303</v>
      </c>
    </row>
    <row r="14685" spans="1:6">
      <c r="A14685">
        <v>2046</v>
      </c>
      <c r="B14685" t="s">
        <v>1046</v>
      </c>
      <c r="C14685" t="s">
        <v>1013</v>
      </c>
      <c r="D14685" t="s">
        <v>972</v>
      </c>
      <c r="E14685" t="s">
        <v>1015</v>
      </c>
      <c r="F14685" s="86">
        <v>37283733.394079603</v>
      </c>
    </row>
    <row r="14686" spans="1:6">
      <c r="A14686">
        <v>2047</v>
      </c>
      <c r="B14686" t="s">
        <v>1046</v>
      </c>
      <c r="C14686" t="s">
        <v>1013</v>
      </c>
      <c r="D14686" t="s">
        <v>972</v>
      </c>
      <c r="E14686" t="s">
        <v>1015</v>
      </c>
      <c r="F14686" s="86">
        <v>37285459.311409898</v>
      </c>
    </row>
    <row r="14687" spans="1:6">
      <c r="A14687">
        <v>2048</v>
      </c>
      <c r="B14687" t="s">
        <v>1046</v>
      </c>
      <c r="C14687" t="s">
        <v>1013</v>
      </c>
      <c r="D14687" t="s">
        <v>972</v>
      </c>
      <c r="E14687" t="s">
        <v>1015</v>
      </c>
      <c r="F14687" s="86">
        <v>37286562.630298801</v>
      </c>
    </row>
    <row r="14688" spans="1:6">
      <c r="A14688">
        <v>2049</v>
      </c>
      <c r="B14688" t="s">
        <v>1046</v>
      </c>
      <c r="C14688" t="s">
        <v>1013</v>
      </c>
      <c r="D14688" t="s">
        <v>972</v>
      </c>
      <c r="E14688" t="s">
        <v>1015</v>
      </c>
      <c r="F14688" s="86">
        <v>37285685.973236099</v>
      </c>
    </row>
    <row r="14689" spans="1:6">
      <c r="A14689">
        <v>2050</v>
      </c>
      <c r="B14689" t="s">
        <v>1046</v>
      </c>
      <c r="C14689" t="s">
        <v>1013</v>
      </c>
      <c r="D14689" t="s">
        <v>972</v>
      </c>
      <c r="E14689" t="s">
        <v>1015</v>
      </c>
      <c r="F14689" s="86">
        <v>37281388.119845502</v>
      </c>
    </row>
    <row r="14690" spans="1:6">
      <c r="A14690">
        <v>2017</v>
      </c>
      <c r="B14690" t="s">
        <v>1047</v>
      </c>
      <c r="C14690" t="s">
        <v>1013</v>
      </c>
      <c r="D14690" t="s">
        <v>972</v>
      </c>
      <c r="E14690" t="s">
        <v>1015</v>
      </c>
      <c r="F14690" s="86">
        <v>5613971.90020217</v>
      </c>
    </row>
    <row r="14691" spans="1:6">
      <c r="A14691">
        <v>2018</v>
      </c>
      <c r="B14691" t="s">
        <v>1047</v>
      </c>
      <c r="C14691" t="s">
        <v>1013</v>
      </c>
      <c r="D14691" t="s">
        <v>972</v>
      </c>
      <c r="E14691" t="s">
        <v>1015</v>
      </c>
      <c r="F14691" s="86">
        <v>5581131.1366925696</v>
      </c>
    </row>
    <row r="14692" spans="1:6">
      <c r="A14692">
        <v>2019</v>
      </c>
      <c r="B14692" t="s">
        <v>1047</v>
      </c>
      <c r="C14692" t="s">
        <v>1013</v>
      </c>
      <c r="D14692" t="s">
        <v>972</v>
      </c>
      <c r="E14692" t="s">
        <v>1015</v>
      </c>
      <c r="F14692" s="86">
        <v>5545812.8046850897</v>
      </c>
    </row>
    <row r="14693" spans="1:6">
      <c r="A14693">
        <v>2020</v>
      </c>
      <c r="B14693" t="s">
        <v>1047</v>
      </c>
      <c r="C14693" t="s">
        <v>1013</v>
      </c>
      <c r="D14693" t="s">
        <v>972</v>
      </c>
      <c r="E14693" t="s">
        <v>1015</v>
      </c>
      <c r="F14693" s="86">
        <v>5514484.86947791</v>
      </c>
    </row>
    <row r="14694" spans="1:6">
      <c r="A14694">
        <v>2021</v>
      </c>
      <c r="B14694" t="s">
        <v>1047</v>
      </c>
      <c r="C14694" t="s">
        <v>1013</v>
      </c>
      <c r="D14694" t="s">
        <v>972</v>
      </c>
      <c r="E14694" t="s">
        <v>1015</v>
      </c>
      <c r="F14694" s="86">
        <v>5481211.2784444597</v>
      </c>
    </row>
    <row r="14695" spans="1:6">
      <c r="A14695">
        <v>2022</v>
      </c>
      <c r="B14695" t="s">
        <v>1047</v>
      </c>
      <c r="C14695" t="s">
        <v>1013</v>
      </c>
      <c r="D14695" t="s">
        <v>972</v>
      </c>
      <c r="E14695" t="s">
        <v>1015</v>
      </c>
      <c r="F14695" s="86">
        <v>5447758.9531696998</v>
      </c>
    </row>
    <row r="14696" spans="1:6">
      <c r="A14696">
        <v>2023</v>
      </c>
      <c r="B14696" t="s">
        <v>1047</v>
      </c>
      <c r="C14696" t="s">
        <v>1013</v>
      </c>
      <c r="D14696" t="s">
        <v>972</v>
      </c>
      <c r="E14696" t="s">
        <v>1015</v>
      </c>
      <c r="F14696" s="86">
        <v>5413306.5195688503</v>
      </c>
    </row>
    <row r="14697" spans="1:6">
      <c r="A14697">
        <v>2024</v>
      </c>
      <c r="B14697" t="s">
        <v>1047</v>
      </c>
      <c r="C14697" t="s">
        <v>1013</v>
      </c>
      <c r="D14697" t="s">
        <v>972</v>
      </c>
      <c r="E14697" t="s">
        <v>1015</v>
      </c>
      <c r="F14697" s="86">
        <v>5377077.5996026304</v>
      </c>
    </row>
    <row r="14698" spans="1:6">
      <c r="A14698">
        <v>2025</v>
      </c>
      <c r="B14698" t="s">
        <v>1047</v>
      </c>
      <c r="C14698" t="s">
        <v>1013</v>
      </c>
      <c r="D14698" t="s">
        <v>972</v>
      </c>
      <c r="E14698" t="s">
        <v>1015</v>
      </c>
      <c r="F14698" s="86">
        <v>5342996.8132987199</v>
      </c>
    </row>
    <row r="14699" spans="1:6">
      <c r="A14699">
        <v>2026</v>
      </c>
      <c r="B14699" t="s">
        <v>1047</v>
      </c>
      <c r="C14699" t="s">
        <v>1013</v>
      </c>
      <c r="D14699" t="s">
        <v>972</v>
      </c>
      <c r="E14699" t="s">
        <v>1015</v>
      </c>
      <c r="F14699" s="86">
        <v>5309912.0445069103</v>
      </c>
    </row>
    <row r="14700" spans="1:6">
      <c r="A14700">
        <v>2027</v>
      </c>
      <c r="B14700" t="s">
        <v>1047</v>
      </c>
      <c r="C14700" t="s">
        <v>1013</v>
      </c>
      <c r="D14700" t="s">
        <v>972</v>
      </c>
      <c r="E14700" t="s">
        <v>1015</v>
      </c>
      <c r="F14700" s="86">
        <v>5279761.5226755496</v>
      </c>
    </row>
    <row r="14701" spans="1:6">
      <c r="A14701">
        <v>2028</v>
      </c>
      <c r="B14701" t="s">
        <v>1047</v>
      </c>
      <c r="C14701" t="s">
        <v>1013</v>
      </c>
      <c r="D14701" t="s">
        <v>972</v>
      </c>
      <c r="E14701" t="s">
        <v>1015</v>
      </c>
      <c r="F14701" s="86">
        <v>5255009.2137347404</v>
      </c>
    </row>
    <row r="14702" spans="1:6">
      <c r="A14702">
        <v>2029</v>
      </c>
      <c r="B14702" t="s">
        <v>1047</v>
      </c>
      <c r="C14702" t="s">
        <v>1013</v>
      </c>
      <c r="D14702" t="s">
        <v>972</v>
      </c>
      <c r="E14702" t="s">
        <v>1015</v>
      </c>
      <c r="F14702" s="86">
        <v>5235621.6477098502</v>
      </c>
    </row>
    <row r="14703" spans="1:6">
      <c r="A14703">
        <v>2030</v>
      </c>
      <c r="B14703" t="s">
        <v>1047</v>
      </c>
      <c r="C14703" t="s">
        <v>1013</v>
      </c>
      <c r="D14703" t="s">
        <v>972</v>
      </c>
      <c r="E14703" t="s">
        <v>1015</v>
      </c>
      <c r="F14703" s="86">
        <v>5222457.3078679098</v>
      </c>
    </row>
    <row r="14704" spans="1:6">
      <c r="A14704">
        <v>2031</v>
      </c>
      <c r="B14704" t="s">
        <v>1047</v>
      </c>
      <c r="C14704" t="s">
        <v>1013</v>
      </c>
      <c r="D14704" t="s">
        <v>972</v>
      </c>
      <c r="E14704" t="s">
        <v>1015</v>
      </c>
      <c r="F14704" s="86">
        <v>5213838.4960429901</v>
      </c>
    </row>
    <row r="14705" spans="1:6">
      <c r="A14705">
        <v>2032</v>
      </c>
      <c r="B14705" t="s">
        <v>1047</v>
      </c>
      <c r="C14705" t="s">
        <v>1013</v>
      </c>
      <c r="D14705" t="s">
        <v>972</v>
      </c>
      <c r="E14705" t="s">
        <v>1015</v>
      </c>
      <c r="F14705" s="86">
        <v>5210278.8253121404</v>
      </c>
    </row>
    <row r="14706" spans="1:6">
      <c r="A14706">
        <v>2033</v>
      </c>
      <c r="B14706" t="s">
        <v>1047</v>
      </c>
      <c r="C14706" t="s">
        <v>1013</v>
      </c>
      <c r="D14706" t="s">
        <v>972</v>
      </c>
      <c r="E14706" t="s">
        <v>1015</v>
      </c>
      <c r="F14706" s="86">
        <v>5211311.3735015299</v>
      </c>
    </row>
    <row r="14707" spans="1:6">
      <c r="A14707">
        <v>2034</v>
      </c>
      <c r="B14707" t="s">
        <v>1047</v>
      </c>
      <c r="C14707" t="s">
        <v>1013</v>
      </c>
      <c r="D14707" t="s">
        <v>972</v>
      </c>
      <c r="E14707" t="s">
        <v>1015</v>
      </c>
      <c r="F14707" s="86">
        <v>5217634.8707868299</v>
      </c>
    </row>
    <row r="14708" spans="1:6">
      <c r="A14708">
        <v>2035</v>
      </c>
      <c r="B14708" t="s">
        <v>1047</v>
      </c>
      <c r="C14708" t="s">
        <v>1013</v>
      </c>
      <c r="D14708" t="s">
        <v>972</v>
      </c>
      <c r="E14708" t="s">
        <v>1015</v>
      </c>
      <c r="F14708" s="86">
        <v>5225742.0533918003</v>
      </c>
    </row>
    <row r="14709" spans="1:6">
      <c r="A14709">
        <v>2036</v>
      </c>
      <c r="B14709" t="s">
        <v>1047</v>
      </c>
      <c r="C14709" t="s">
        <v>1013</v>
      </c>
      <c r="D14709" t="s">
        <v>972</v>
      </c>
      <c r="E14709" t="s">
        <v>1015</v>
      </c>
      <c r="F14709" s="86">
        <v>5235720.1301350398</v>
      </c>
    </row>
    <row r="14710" spans="1:6">
      <c r="A14710">
        <v>2037</v>
      </c>
      <c r="B14710" t="s">
        <v>1047</v>
      </c>
      <c r="C14710" t="s">
        <v>1013</v>
      </c>
      <c r="D14710" t="s">
        <v>972</v>
      </c>
      <c r="E14710" t="s">
        <v>1015</v>
      </c>
      <c r="F14710" s="86">
        <v>5247378.2300036103</v>
      </c>
    </row>
    <row r="14711" spans="1:6">
      <c r="A14711">
        <v>2038</v>
      </c>
      <c r="B14711" t="s">
        <v>1047</v>
      </c>
      <c r="C14711" t="s">
        <v>1013</v>
      </c>
      <c r="D14711" t="s">
        <v>972</v>
      </c>
      <c r="E14711" t="s">
        <v>1015</v>
      </c>
      <c r="F14711" s="86">
        <v>5259622.6008021301</v>
      </c>
    </row>
    <row r="14712" spans="1:6">
      <c r="A14712">
        <v>2039</v>
      </c>
      <c r="B14712" t="s">
        <v>1047</v>
      </c>
      <c r="C14712" t="s">
        <v>1013</v>
      </c>
      <c r="D14712" t="s">
        <v>972</v>
      </c>
      <c r="E14712" t="s">
        <v>1015</v>
      </c>
      <c r="F14712" s="86">
        <v>5271235.05747288</v>
      </c>
    </row>
    <row r="14713" spans="1:6">
      <c r="A14713">
        <v>2040</v>
      </c>
      <c r="B14713" t="s">
        <v>1047</v>
      </c>
      <c r="C14713" t="s">
        <v>1013</v>
      </c>
      <c r="D14713" t="s">
        <v>972</v>
      </c>
      <c r="E14713" t="s">
        <v>1015</v>
      </c>
      <c r="F14713" s="86">
        <v>5281114.5820893003</v>
      </c>
    </row>
    <row r="14714" spans="1:6">
      <c r="A14714">
        <v>2041</v>
      </c>
      <c r="B14714" t="s">
        <v>1047</v>
      </c>
      <c r="C14714" t="s">
        <v>1013</v>
      </c>
      <c r="D14714" t="s">
        <v>972</v>
      </c>
      <c r="E14714" t="s">
        <v>1015</v>
      </c>
      <c r="F14714" s="86">
        <v>5290842.7846750496</v>
      </c>
    </row>
    <row r="14715" spans="1:6">
      <c r="A14715">
        <v>2042</v>
      </c>
      <c r="B14715" t="s">
        <v>1047</v>
      </c>
      <c r="C14715" t="s">
        <v>1013</v>
      </c>
      <c r="D14715" t="s">
        <v>972</v>
      </c>
      <c r="E14715" t="s">
        <v>1015</v>
      </c>
      <c r="F14715" s="86">
        <v>5299016.8316617999</v>
      </c>
    </row>
    <row r="14716" spans="1:6">
      <c r="A14716">
        <v>2043</v>
      </c>
      <c r="B14716" t="s">
        <v>1047</v>
      </c>
      <c r="C14716" t="s">
        <v>1013</v>
      </c>
      <c r="D14716" t="s">
        <v>972</v>
      </c>
      <c r="E14716" t="s">
        <v>1015</v>
      </c>
      <c r="F14716" s="86">
        <v>5306507.3214738602</v>
      </c>
    </row>
    <row r="14717" spans="1:6">
      <c r="A14717">
        <v>2044</v>
      </c>
      <c r="B14717" t="s">
        <v>1047</v>
      </c>
      <c r="C14717" t="s">
        <v>1013</v>
      </c>
      <c r="D14717" t="s">
        <v>972</v>
      </c>
      <c r="E14717" t="s">
        <v>1015</v>
      </c>
      <c r="F14717" s="86">
        <v>5311988.8657238698</v>
      </c>
    </row>
    <row r="14718" spans="1:6">
      <c r="A14718">
        <v>2045</v>
      </c>
      <c r="B14718" t="s">
        <v>1047</v>
      </c>
      <c r="C14718" t="s">
        <v>1013</v>
      </c>
      <c r="D14718" t="s">
        <v>972</v>
      </c>
      <c r="E14718" t="s">
        <v>1015</v>
      </c>
      <c r="F14718" s="86">
        <v>5315407.5887250695</v>
      </c>
    </row>
    <row r="14719" spans="1:6">
      <c r="A14719">
        <v>2046</v>
      </c>
      <c r="B14719" t="s">
        <v>1047</v>
      </c>
      <c r="C14719" t="s">
        <v>1013</v>
      </c>
      <c r="D14719" t="s">
        <v>972</v>
      </c>
      <c r="E14719" t="s">
        <v>1015</v>
      </c>
      <c r="F14719" s="86">
        <v>5317965.1836402202</v>
      </c>
    </row>
    <row r="14720" spans="1:6">
      <c r="A14720">
        <v>2047</v>
      </c>
      <c r="B14720" t="s">
        <v>1047</v>
      </c>
      <c r="C14720" t="s">
        <v>1013</v>
      </c>
      <c r="D14720" t="s">
        <v>972</v>
      </c>
      <c r="E14720" t="s">
        <v>1015</v>
      </c>
      <c r="F14720" s="86">
        <v>5317480.7532366002</v>
      </c>
    </row>
    <row r="14721" spans="1:6">
      <c r="A14721">
        <v>2048</v>
      </c>
      <c r="B14721" t="s">
        <v>1047</v>
      </c>
      <c r="C14721" t="s">
        <v>1013</v>
      </c>
      <c r="D14721" t="s">
        <v>972</v>
      </c>
      <c r="E14721" t="s">
        <v>1015</v>
      </c>
      <c r="F14721" s="86">
        <v>5315186.4814612502</v>
      </c>
    </row>
    <row r="14722" spans="1:6">
      <c r="A14722">
        <v>2049</v>
      </c>
      <c r="B14722" t="s">
        <v>1047</v>
      </c>
      <c r="C14722" t="s">
        <v>1013</v>
      </c>
      <c r="D14722" t="s">
        <v>972</v>
      </c>
      <c r="E14722" t="s">
        <v>1015</v>
      </c>
      <c r="F14722" s="86">
        <v>5311270.0413885498</v>
      </c>
    </row>
    <row r="14723" spans="1:6">
      <c r="A14723">
        <v>2050</v>
      </c>
      <c r="B14723" t="s">
        <v>1047</v>
      </c>
      <c r="C14723" t="s">
        <v>1013</v>
      </c>
      <c r="D14723" t="s">
        <v>972</v>
      </c>
      <c r="E14723" t="s">
        <v>1015</v>
      </c>
      <c r="F14723" s="86">
        <v>5306519.6175565999</v>
      </c>
    </row>
    <row r="14724" spans="1:6">
      <c r="A14724">
        <v>2017</v>
      </c>
      <c r="B14724" t="s">
        <v>1048</v>
      </c>
      <c r="C14724" t="s">
        <v>1013</v>
      </c>
      <c r="D14724" t="s">
        <v>972</v>
      </c>
      <c r="E14724" t="s">
        <v>1015</v>
      </c>
      <c r="F14724" s="86">
        <v>30893642.727576301</v>
      </c>
    </row>
    <row r="14725" spans="1:6">
      <c r="A14725">
        <v>2018</v>
      </c>
      <c r="B14725" t="s">
        <v>1048</v>
      </c>
      <c r="C14725" t="s">
        <v>1013</v>
      </c>
      <c r="D14725" t="s">
        <v>972</v>
      </c>
      <c r="E14725" t="s">
        <v>1015</v>
      </c>
      <c r="F14725" s="86">
        <v>30736343.863894701</v>
      </c>
    </row>
    <row r="14726" spans="1:6">
      <c r="A14726">
        <v>2019</v>
      </c>
      <c r="B14726" t="s">
        <v>1048</v>
      </c>
      <c r="C14726" t="s">
        <v>1013</v>
      </c>
      <c r="D14726" t="s">
        <v>972</v>
      </c>
      <c r="E14726" t="s">
        <v>1015</v>
      </c>
      <c r="F14726" s="86">
        <v>30586085.4186236</v>
      </c>
    </row>
    <row r="14727" spans="1:6">
      <c r="A14727">
        <v>2020</v>
      </c>
      <c r="B14727" t="s">
        <v>1048</v>
      </c>
      <c r="C14727" t="s">
        <v>1013</v>
      </c>
      <c r="D14727" t="s">
        <v>972</v>
      </c>
      <c r="E14727" t="s">
        <v>1015</v>
      </c>
      <c r="F14727" s="86">
        <v>30373285.295817502</v>
      </c>
    </row>
    <row r="14728" spans="1:6">
      <c r="A14728">
        <v>2021</v>
      </c>
      <c r="B14728" t="s">
        <v>1048</v>
      </c>
      <c r="C14728" t="s">
        <v>1013</v>
      </c>
      <c r="D14728" t="s">
        <v>972</v>
      </c>
      <c r="E14728" t="s">
        <v>1015</v>
      </c>
      <c r="F14728" s="86">
        <v>30161808.002616901</v>
      </c>
    </row>
    <row r="14729" spans="1:6">
      <c r="A14729">
        <v>2022</v>
      </c>
      <c r="B14729" t="s">
        <v>1048</v>
      </c>
      <c r="C14729" t="s">
        <v>1013</v>
      </c>
      <c r="D14729" t="s">
        <v>972</v>
      </c>
      <c r="E14729" t="s">
        <v>1015</v>
      </c>
      <c r="F14729" s="86">
        <v>29940980.516361099</v>
      </c>
    </row>
    <row r="14730" spans="1:6">
      <c r="A14730">
        <v>2023</v>
      </c>
      <c r="B14730" t="s">
        <v>1048</v>
      </c>
      <c r="C14730" t="s">
        <v>1013</v>
      </c>
      <c r="D14730" t="s">
        <v>972</v>
      </c>
      <c r="E14730" t="s">
        <v>1015</v>
      </c>
      <c r="F14730" s="86">
        <v>29713646.826561499</v>
      </c>
    </row>
    <row r="14731" spans="1:6">
      <c r="A14731">
        <v>2024</v>
      </c>
      <c r="B14731" t="s">
        <v>1048</v>
      </c>
      <c r="C14731" t="s">
        <v>1013</v>
      </c>
      <c r="D14731" t="s">
        <v>972</v>
      </c>
      <c r="E14731" t="s">
        <v>1015</v>
      </c>
      <c r="F14731" s="86">
        <v>29481111.7738791</v>
      </c>
    </row>
    <row r="14732" spans="1:6">
      <c r="A14732">
        <v>2025</v>
      </c>
      <c r="B14732" t="s">
        <v>1048</v>
      </c>
      <c r="C14732" t="s">
        <v>1013</v>
      </c>
      <c r="D14732" t="s">
        <v>972</v>
      </c>
      <c r="E14732" t="s">
        <v>1015</v>
      </c>
      <c r="F14732" s="86">
        <v>29246475.944581199</v>
      </c>
    </row>
    <row r="14733" spans="1:6">
      <c r="A14733">
        <v>2026</v>
      </c>
      <c r="B14733" t="s">
        <v>1048</v>
      </c>
      <c r="C14733" t="s">
        <v>1013</v>
      </c>
      <c r="D14733" t="s">
        <v>972</v>
      </c>
      <c r="E14733" t="s">
        <v>1015</v>
      </c>
      <c r="F14733" s="86">
        <v>29020562.01204</v>
      </c>
    </row>
    <row r="14734" spans="1:6">
      <c r="A14734">
        <v>2027</v>
      </c>
      <c r="B14734" t="s">
        <v>1048</v>
      </c>
      <c r="C14734" t="s">
        <v>1013</v>
      </c>
      <c r="D14734" t="s">
        <v>972</v>
      </c>
      <c r="E14734" t="s">
        <v>1015</v>
      </c>
      <c r="F14734" s="86">
        <v>28802746.158075798</v>
      </c>
    </row>
    <row r="14735" spans="1:6">
      <c r="A14735">
        <v>2028</v>
      </c>
      <c r="B14735" t="s">
        <v>1048</v>
      </c>
      <c r="C14735" t="s">
        <v>1013</v>
      </c>
      <c r="D14735" t="s">
        <v>972</v>
      </c>
      <c r="E14735" t="s">
        <v>1015</v>
      </c>
      <c r="F14735" s="86">
        <v>28600773.7455399</v>
      </c>
    </row>
    <row r="14736" spans="1:6">
      <c r="A14736">
        <v>2029</v>
      </c>
      <c r="B14736" t="s">
        <v>1048</v>
      </c>
      <c r="C14736" t="s">
        <v>1013</v>
      </c>
      <c r="D14736" t="s">
        <v>972</v>
      </c>
      <c r="E14736" t="s">
        <v>1015</v>
      </c>
      <c r="F14736" s="86">
        <v>28415866.007519901</v>
      </c>
    </row>
    <row r="14737" spans="1:6">
      <c r="A14737">
        <v>2030</v>
      </c>
      <c r="B14737" t="s">
        <v>1048</v>
      </c>
      <c r="C14737" t="s">
        <v>1013</v>
      </c>
      <c r="D14737" t="s">
        <v>972</v>
      </c>
      <c r="E14737" t="s">
        <v>1015</v>
      </c>
      <c r="F14737" s="86">
        <v>28252530.904323298</v>
      </c>
    </row>
    <row r="14738" spans="1:6">
      <c r="A14738">
        <v>2031</v>
      </c>
      <c r="B14738" t="s">
        <v>1048</v>
      </c>
      <c r="C14738" t="s">
        <v>1013</v>
      </c>
      <c r="D14738" t="s">
        <v>972</v>
      </c>
      <c r="E14738" t="s">
        <v>1015</v>
      </c>
      <c r="F14738" s="86">
        <v>28114200.975656401</v>
      </c>
    </row>
    <row r="14739" spans="1:6">
      <c r="A14739">
        <v>2032</v>
      </c>
      <c r="B14739" t="s">
        <v>1048</v>
      </c>
      <c r="C14739" t="s">
        <v>1013</v>
      </c>
      <c r="D14739" t="s">
        <v>972</v>
      </c>
      <c r="E14739" t="s">
        <v>1015</v>
      </c>
      <c r="F14739" s="86">
        <v>27998585.6841348</v>
      </c>
    </row>
    <row r="14740" spans="1:6">
      <c r="A14740">
        <v>2033</v>
      </c>
      <c r="B14740" t="s">
        <v>1048</v>
      </c>
      <c r="C14740" t="s">
        <v>1013</v>
      </c>
      <c r="D14740" t="s">
        <v>972</v>
      </c>
      <c r="E14740" t="s">
        <v>1015</v>
      </c>
      <c r="F14740" s="86">
        <v>27905737.367017601</v>
      </c>
    </row>
    <row r="14741" spans="1:6">
      <c r="A14741">
        <v>2034</v>
      </c>
      <c r="B14741" t="s">
        <v>1048</v>
      </c>
      <c r="C14741" t="s">
        <v>1013</v>
      </c>
      <c r="D14741" t="s">
        <v>972</v>
      </c>
      <c r="E14741" t="s">
        <v>1015</v>
      </c>
      <c r="F14741" s="86">
        <v>27836053.036174402</v>
      </c>
    </row>
    <row r="14742" spans="1:6">
      <c r="A14742">
        <v>2035</v>
      </c>
      <c r="B14742" t="s">
        <v>1048</v>
      </c>
      <c r="C14742" t="s">
        <v>1013</v>
      </c>
      <c r="D14742" t="s">
        <v>972</v>
      </c>
      <c r="E14742" t="s">
        <v>1015</v>
      </c>
      <c r="F14742" s="86">
        <v>27787468.7618917</v>
      </c>
    </row>
    <row r="14743" spans="1:6">
      <c r="A14743">
        <v>2036</v>
      </c>
      <c r="B14743" t="s">
        <v>1048</v>
      </c>
      <c r="C14743" t="s">
        <v>1013</v>
      </c>
      <c r="D14743" t="s">
        <v>972</v>
      </c>
      <c r="E14743" t="s">
        <v>1015</v>
      </c>
      <c r="F14743" s="86">
        <v>27755612.886074699</v>
      </c>
    </row>
    <row r="14744" spans="1:6">
      <c r="A14744">
        <v>2037</v>
      </c>
      <c r="B14744" t="s">
        <v>1048</v>
      </c>
      <c r="C14744" t="s">
        <v>1013</v>
      </c>
      <c r="D14744" t="s">
        <v>972</v>
      </c>
      <c r="E14744" t="s">
        <v>1015</v>
      </c>
      <c r="F14744" s="86">
        <v>27732485.848939698</v>
      </c>
    </row>
    <row r="14745" spans="1:6">
      <c r="A14745">
        <v>2038</v>
      </c>
      <c r="B14745" t="s">
        <v>1048</v>
      </c>
      <c r="C14745" t="s">
        <v>1013</v>
      </c>
      <c r="D14745" t="s">
        <v>972</v>
      </c>
      <c r="E14745" t="s">
        <v>1015</v>
      </c>
      <c r="F14745" s="86">
        <v>27723566.504377302</v>
      </c>
    </row>
    <row r="14746" spans="1:6">
      <c r="A14746">
        <v>2039</v>
      </c>
      <c r="B14746" t="s">
        <v>1048</v>
      </c>
      <c r="C14746" t="s">
        <v>1013</v>
      </c>
      <c r="D14746" t="s">
        <v>972</v>
      </c>
      <c r="E14746" t="s">
        <v>1015</v>
      </c>
      <c r="F14746" s="86">
        <v>27717083.1320654</v>
      </c>
    </row>
    <row r="14747" spans="1:6">
      <c r="A14747">
        <v>2040</v>
      </c>
      <c r="B14747" t="s">
        <v>1048</v>
      </c>
      <c r="C14747" t="s">
        <v>1013</v>
      </c>
      <c r="D14747" t="s">
        <v>972</v>
      </c>
      <c r="E14747" t="s">
        <v>1015</v>
      </c>
      <c r="F14747" s="86">
        <v>27717364.868031599</v>
      </c>
    </row>
    <row r="14748" spans="1:6">
      <c r="A14748">
        <v>2041</v>
      </c>
      <c r="B14748" t="s">
        <v>1048</v>
      </c>
      <c r="C14748" t="s">
        <v>1013</v>
      </c>
      <c r="D14748" t="s">
        <v>972</v>
      </c>
      <c r="E14748" t="s">
        <v>1015</v>
      </c>
      <c r="F14748" s="86">
        <v>27722947.661347698</v>
      </c>
    </row>
    <row r="14749" spans="1:6">
      <c r="A14749">
        <v>2042</v>
      </c>
      <c r="B14749" t="s">
        <v>1048</v>
      </c>
      <c r="C14749" t="s">
        <v>1013</v>
      </c>
      <c r="D14749" t="s">
        <v>972</v>
      </c>
      <c r="E14749" t="s">
        <v>1015</v>
      </c>
      <c r="F14749" s="86">
        <v>27727445.275161698</v>
      </c>
    </row>
    <row r="14750" spans="1:6">
      <c r="A14750">
        <v>2043</v>
      </c>
      <c r="B14750" t="s">
        <v>1048</v>
      </c>
      <c r="C14750" t="s">
        <v>1013</v>
      </c>
      <c r="D14750" t="s">
        <v>972</v>
      </c>
      <c r="E14750" t="s">
        <v>1015</v>
      </c>
      <c r="F14750" s="86">
        <v>27734815.469769601</v>
      </c>
    </row>
    <row r="14751" spans="1:6">
      <c r="A14751">
        <v>2044</v>
      </c>
      <c r="B14751" t="s">
        <v>1048</v>
      </c>
      <c r="C14751" t="s">
        <v>1013</v>
      </c>
      <c r="D14751" t="s">
        <v>972</v>
      </c>
      <c r="E14751" t="s">
        <v>1015</v>
      </c>
      <c r="F14751" s="86">
        <v>27742706.929040302</v>
      </c>
    </row>
    <row r="14752" spans="1:6">
      <c r="A14752">
        <v>2045</v>
      </c>
      <c r="B14752" t="s">
        <v>1048</v>
      </c>
      <c r="C14752" t="s">
        <v>1013</v>
      </c>
      <c r="D14752" t="s">
        <v>972</v>
      </c>
      <c r="E14752" t="s">
        <v>1015</v>
      </c>
      <c r="F14752" s="86">
        <v>27751211.9344563</v>
      </c>
    </row>
    <row r="14753" spans="1:6">
      <c r="A14753">
        <v>2046</v>
      </c>
      <c r="B14753" t="s">
        <v>1048</v>
      </c>
      <c r="C14753" t="s">
        <v>1013</v>
      </c>
      <c r="D14753" t="s">
        <v>972</v>
      </c>
      <c r="E14753" t="s">
        <v>1015</v>
      </c>
      <c r="F14753" s="86">
        <v>27759069.7772521</v>
      </c>
    </row>
    <row r="14754" spans="1:6">
      <c r="A14754">
        <v>2047</v>
      </c>
      <c r="B14754" t="s">
        <v>1048</v>
      </c>
      <c r="C14754" t="s">
        <v>1013</v>
      </c>
      <c r="D14754" t="s">
        <v>972</v>
      </c>
      <c r="E14754" t="s">
        <v>1015</v>
      </c>
      <c r="F14754" s="86">
        <v>27766236.3304502</v>
      </c>
    </row>
    <row r="14755" spans="1:6">
      <c r="A14755">
        <v>2048</v>
      </c>
      <c r="B14755" t="s">
        <v>1048</v>
      </c>
      <c r="C14755" t="s">
        <v>1013</v>
      </c>
      <c r="D14755" t="s">
        <v>972</v>
      </c>
      <c r="E14755" t="s">
        <v>1015</v>
      </c>
      <c r="F14755" s="86">
        <v>27772895.256709401</v>
      </c>
    </row>
    <row r="14756" spans="1:6">
      <c r="A14756">
        <v>2049</v>
      </c>
      <c r="B14756" t="s">
        <v>1048</v>
      </c>
      <c r="C14756" t="s">
        <v>1013</v>
      </c>
      <c r="D14756" t="s">
        <v>972</v>
      </c>
      <c r="E14756" t="s">
        <v>1015</v>
      </c>
      <c r="F14756" s="86">
        <v>27778072.092691001</v>
      </c>
    </row>
    <row r="14757" spans="1:6">
      <c r="A14757">
        <v>2050</v>
      </c>
      <c r="B14757" t="s">
        <v>1048</v>
      </c>
      <c r="C14757" t="s">
        <v>1013</v>
      </c>
      <c r="D14757" t="s">
        <v>972</v>
      </c>
      <c r="E14757" t="s">
        <v>1015</v>
      </c>
      <c r="F14757" s="86">
        <v>27780708.657769401</v>
      </c>
    </row>
    <row r="14758" spans="1:6">
      <c r="A14758">
        <v>2017</v>
      </c>
      <c r="B14758" t="s">
        <v>1049</v>
      </c>
      <c r="C14758" t="s">
        <v>1013</v>
      </c>
      <c r="D14758" t="s">
        <v>972</v>
      </c>
      <c r="E14758" t="s">
        <v>1015</v>
      </c>
      <c r="F14758" s="86">
        <v>7915710.1932073999</v>
      </c>
    </row>
    <row r="14759" spans="1:6">
      <c r="A14759">
        <v>2018</v>
      </c>
      <c r="B14759" t="s">
        <v>1049</v>
      </c>
      <c r="C14759" t="s">
        <v>1013</v>
      </c>
      <c r="D14759" t="s">
        <v>972</v>
      </c>
      <c r="E14759" t="s">
        <v>1015</v>
      </c>
      <c r="F14759" s="86">
        <v>7944498.5519707901</v>
      </c>
    </row>
    <row r="14760" spans="1:6">
      <c r="A14760">
        <v>2019</v>
      </c>
      <c r="B14760" t="s">
        <v>1049</v>
      </c>
      <c r="C14760" t="s">
        <v>1013</v>
      </c>
      <c r="D14760" t="s">
        <v>972</v>
      </c>
      <c r="E14760" t="s">
        <v>1015</v>
      </c>
      <c r="F14760" s="86">
        <v>7976323.7832977297</v>
      </c>
    </row>
    <row r="14761" spans="1:6">
      <c r="A14761">
        <v>2020</v>
      </c>
      <c r="B14761" t="s">
        <v>1049</v>
      </c>
      <c r="C14761" t="s">
        <v>1013</v>
      </c>
      <c r="D14761" t="s">
        <v>972</v>
      </c>
      <c r="E14761" t="s">
        <v>1015</v>
      </c>
      <c r="F14761" s="86">
        <v>8008834.1058031498</v>
      </c>
    </row>
    <row r="14762" spans="1:6">
      <c r="A14762">
        <v>2021</v>
      </c>
      <c r="B14762" t="s">
        <v>1049</v>
      </c>
      <c r="C14762" t="s">
        <v>1013</v>
      </c>
      <c r="D14762" t="s">
        <v>972</v>
      </c>
      <c r="E14762" t="s">
        <v>1015</v>
      </c>
      <c r="F14762" s="86">
        <v>8038090.9340245798</v>
      </c>
    </row>
    <row r="14763" spans="1:6">
      <c r="A14763">
        <v>2022</v>
      </c>
      <c r="B14763" t="s">
        <v>1049</v>
      </c>
      <c r="C14763" t="s">
        <v>1013</v>
      </c>
      <c r="D14763" t="s">
        <v>972</v>
      </c>
      <c r="E14763" t="s">
        <v>1015</v>
      </c>
      <c r="F14763" s="86">
        <v>8064553.9865656197</v>
      </c>
    </row>
    <row r="14764" spans="1:6">
      <c r="A14764">
        <v>2023</v>
      </c>
      <c r="B14764" t="s">
        <v>1049</v>
      </c>
      <c r="C14764" t="s">
        <v>1013</v>
      </c>
      <c r="D14764" t="s">
        <v>972</v>
      </c>
      <c r="E14764" t="s">
        <v>1015</v>
      </c>
      <c r="F14764" s="86">
        <v>8087085.7204138404</v>
      </c>
    </row>
    <row r="14765" spans="1:6">
      <c r="A14765">
        <v>2024</v>
      </c>
      <c r="B14765" t="s">
        <v>1049</v>
      </c>
      <c r="C14765" t="s">
        <v>1013</v>
      </c>
      <c r="D14765" t="s">
        <v>972</v>
      </c>
      <c r="E14765" t="s">
        <v>1015</v>
      </c>
      <c r="F14765" s="86">
        <v>8107112.1048545102</v>
      </c>
    </row>
    <row r="14766" spans="1:6">
      <c r="A14766">
        <v>2025</v>
      </c>
      <c r="B14766" t="s">
        <v>1049</v>
      </c>
      <c r="C14766" t="s">
        <v>1013</v>
      </c>
      <c r="D14766" t="s">
        <v>972</v>
      </c>
      <c r="E14766" t="s">
        <v>1015</v>
      </c>
      <c r="F14766" s="86">
        <v>8124281.4460459501</v>
      </c>
    </row>
    <row r="14767" spans="1:6">
      <c r="A14767">
        <v>2026</v>
      </c>
      <c r="B14767" t="s">
        <v>1049</v>
      </c>
      <c r="C14767" t="s">
        <v>1013</v>
      </c>
      <c r="D14767" t="s">
        <v>972</v>
      </c>
      <c r="E14767" t="s">
        <v>1015</v>
      </c>
      <c r="F14767" s="86">
        <v>8140978.6981133604</v>
      </c>
    </row>
    <row r="14768" spans="1:6">
      <c r="A14768">
        <v>2027</v>
      </c>
      <c r="B14768" t="s">
        <v>1049</v>
      </c>
      <c r="C14768" t="s">
        <v>1013</v>
      </c>
      <c r="D14768" t="s">
        <v>972</v>
      </c>
      <c r="E14768" t="s">
        <v>1015</v>
      </c>
      <c r="F14768" s="86">
        <v>8157937.6174448496</v>
      </c>
    </row>
    <row r="14769" spans="1:6">
      <c r="A14769">
        <v>2028</v>
      </c>
      <c r="B14769" t="s">
        <v>1049</v>
      </c>
      <c r="C14769" t="s">
        <v>1013</v>
      </c>
      <c r="D14769" t="s">
        <v>972</v>
      </c>
      <c r="E14769" t="s">
        <v>1015</v>
      </c>
      <c r="F14769" s="86">
        <v>8176220.3236656897</v>
      </c>
    </row>
    <row r="14770" spans="1:6">
      <c r="A14770">
        <v>2029</v>
      </c>
      <c r="B14770" t="s">
        <v>1049</v>
      </c>
      <c r="C14770" t="s">
        <v>1013</v>
      </c>
      <c r="D14770" t="s">
        <v>972</v>
      </c>
      <c r="E14770" t="s">
        <v>1015</v>
      </c>
      <c r="F14770" s="86">
        <v>8197447.9523200896</v>
      </c>
    </row>
    <row r="14771" spans="1:6">
      <c r="A14771">
        <v>2030</v>
      </c>
      <c r="B14771" t="s">
        <v>1049</v>
      </c>
      <c r="C14771" t="s">
        <v>1013</v>
      </c>
      <c r="D14771" t="s">
        <v>972</v>
      </c>
      <c r="E14771" t="s">
        <v>1015</v>
      </c>
      <c r="F14771" s="86">
        <v>8219641.60130437</v>
      </c>
    </row>
    <row r="14772" spans="1:6">
      <c r="A14772">
        <v>2031</v>
      </c>
      <c r="B14772" t="s">
        <v>1049</v>
      </c>
      <c r="C14772" t="s">
        <v>1013</v>
      </c>
      <c r="D14772" t="s">
        <v>972</v>
      </c>
      <c r="E14772" t="s">
        <v>1015</v>
      </c>
      <c r="F14772" s="86">
        <v>8243422.1399849998</v>
      </c>
    </row>
    <row r="14773" spans="1:6">
      <c r="A14773">
        <v>2032</v>
      </c>
      <c r="B14773" t="s">
        <v>1049</v>
      </c>
      <c r="C14773" t="s">
        <v>1013</v>
      </c>
      <c r="D14773" t="s">
        <v>972</v>
      </c>
      <c r="E14773" t="s">
        <v>1015</v>
      </c>
      <c r="F14773" s="86">
        <v>8267727.7337448597</v>
      </c>
    </row>
    <row r="14774" spans="1:6">
      <c r="A14774">
        <v>2033</v>
      </c>
      <c r="B14774" t="s">
        <v>1049</v>
      </c>
      <c r="C14774" t="s">
        <v>1013</v>
      </c>
      <c r="D14774" t="s">
        <v>972</v>
      </c>
      <c r="E14774" t="s">
        <v>1015</v>
      </c>
      <c r="F14774" s="86">
        <v>8294236.73182273</v>
      </c>
    </row>
    <row r="14775" spans="1:6">
      <c r="A14775">
        <v>2034</v>
      </c>
      <c r="B14775" t="s">
        <v>1049</v>
      </c>
      <c r="C14775" t="s">
        <v>1013</v>
      </c>
      <c r="D14775" t="s">
        <v>972</v>
      </c>
      <c r="E14775" t="s">
        <v>1015</v>
      </c>
      <c r="F14775" s="86">
        <v>8323094.3842732999</v>
      </c>
    </row>
    <row r="14776" spans="1:6">
      <c r="A14776">
        <v>2035</v>
      </c>
      <c r="B14776" t="s">
        <v>1049</v>
      </c>
      <c r="C14776" t="s">
        <v>1013</v>
      </c>
      <c r="D14776" t="s">
        <v>972</v>
      </c>
      <c r="E14776" t="s">
        <v>1015</v>
      </c>
      <c r="F14776" s="86">
        <v>8351838.0285393503</v>
      </c>
    </row>
    <row r="14777" spans="1:6">
      <c r="A14777">
        <v>2036</v>
      </c>
      <c r="B14777" t="s">
        <v>1049</v>
      </c>
      <c r="C14777" t="s">
        <v>1013</v>
      </c>
      <c r="D14777" t="s">
        <v>972</v>
      </c>
      <c r="E14777" t="s">
        <v>1015</v>
      </c>
      <c r="F14777" s="86">
        <v>8382437.1372122401</v>
      </c>
    </row>
    <row r="14778" spans="1:6">
      <c r="A14778">
        <v>2037</v>
      </c>
      <c r="B14778" t="s">
        <v>1049</v>
      </c>
      <c r="C14778" t="s">
        <v>1013</v>
      </c>
      <c r="D14778" t="s">
        <v>972</v>
      </c>
      <c r="E14778" t="s">
        <v>1015</v>
      </c>
      <c r="F14778" s="86">
        <v>8412827.8168104291</v>
      </c>
    </row>
    <row r="14779" spans="1:6">
      <c r="A14779">
        <v>2038</v>
      </c>
      <c r="B14779" t="s">
        <v>1049</v>
      </c>
      <c r="C14779" t="s">
        <v>1013</v>
      </c>
      <c r="D14779" t="s">
        <v>972</v>
      </c>
      <c r="E14779" t="s">
        <v>1015</v>
      </c>
      <c r="F14779" s="86">
        <v>8444324.2075044606</v>
      </c>
    </row>
    <row r="14780" spans="1:6">
      <c r="A14780">
        <v>2039</v>
      </c>
      <c r="B14780" t="s">
        <v>1049</v>
      </c>
      <c r="C14780" t="s">
        <v>1013</v>
      </c>
      <c r="D14780" t="s">
        <v>972</v>
      </c>
      <c r="E14780" t="s">
        <v>1015</v>
      </c>
      <c r="F14780" s="86">
        <v>8475014.3911724892</v>
      </c>
    </row>
    <row r="14781" spans="1:6">
      <c r="A14781">
        <v>2040</v>
      </c>
      <c r="B14781" t="s">
        <v>1049</v>
      </c>
      <c r="C14781" t="s">
        <v>1013</v>
      </c>
      <c r="D14781" t="s">
        <v>972</v>
      </c>
      <c r="E14781" t="s">
        <v>1015</v>
      </c>
      <c r="F14781" s="86">
        <v>8506602.8535582703</v>
      </c>
    </row>
    <row r="14782" spans="1:6">
      <c r="A14782">
        <v>2041</v>
      </c>
      <c r="B14782" t="s">
        <v>1049</v>
      </c>
      <c r="C14782" t="s">
        <v>1013</v>
      </c>
      <c r="D14782" t="s">
        <v>972</v>
      </c>
      <c r="E14782" t="s">
        <v>1015</v>
      </c>
      <c r="F14782" s="86">
        <v>8537570.3928259294</v>
      </c>
    </row>
    <row r="14783" spans="1:6">
      <c r="A14783">
        <v>2042</v>
      </c>
      <c r="B14783" t="s">
        <v>1049</v>
      </c>
      <c r="C14783" t="s">
        <v>1013</v>
      </c>
      <c r="D14783" t="s">
        <v>972</v>
      </c>
      <c r="E14783" t="s">
        <v>1015</v>
      </c>
      <c r="F14783" s="86">
        <v>8569162.81601521</v>
      </c>
    </row>
    <row r="14784" spans="1:6">
      <c r="A14784">
        <v>2043</v>
      </c>
      <c r="B14784" t="s">
        <v>1049</v>
      </c>
      <c r="C14784" t="s">
        <v>1013</v>
      </c>
      <c r="D14784" t="s">
        <v>972</v>
      </c>
      <c r="E14784" t="s">
        <v>1015</v>
      </c>
      <c r="F14784" s="86">
        <v>8599480.9251929205</v>
      </c>
    </row>
    <row r="14785" spans="1:6">
      <c r="A14785">
        <v>2044</v>
      </c>
      <c r="B14785" t="s">
        <v>1049</v>
      </c>
      <c r="C14785" t="s">
        <v>1013</v>
      </c>
      <c r="D14785" t="s">
        <v>972</v>
      </c>
      <c r="E14785" t="s">
        <v>1015</v>
      </c>
      <c r="F14785" s="86">
        <v>8630351.09587547</v>
      </c>
    </row>
    <row r="14786" spans="1:6">
      <c r="A14786">
        <v>2045</v>
      </c>
      <c r="B14786" t="s">
        <v>1049</v>
      </c>
      <c r="C14786" t="s">
        <v>1013</v>
      </c>
      <c r="D14786" t="s">
        <v>972</v>
      </c>
      <c r="E14786" t="s">
        <v>1015</v>
      </c>
      <c r="F14786" s="86">
        <v>8660603.9571881406</v>
      </c>
    </row>
    <row r="14787" spans="1:6">
      <c r="A14787">
        <v>2046</v>
      </c>
      <c r="B14787" t="s">
        <v>1049</v>
      </c>
      <c r="C14787" t="s">
        <v>1013</v>
      </c>
      <c r="D14787" t="s">
        <v>972</v>
      </c>
      <c r="E14787" t="s">
        <v>1015</v>
      </c>
      <c r="F14787" s="86">
        <v>8689801.7439132798</v>
      </c>
    </row>
    <row r="14788" spans="1:6">
      <c r="A14788">
        <v>2047</v>
      </c>
      <c r="B14788" t="s">
        <v>1049</v>
      </c>
      <c r="C14788" t="s">
        <v>1013</v>
      </c>
      <c r="D14788" t="s">
        <v>972</v>
      </c>
      <c r="E14788" t="s">
        <v>1015</v>
      </c>
      <c r="F14788" s="86">
        <v>8718433.6164795104</v>
      </c>
    </row>
    <row r="14789" spans="1:6">
      <c r="A14789">
        <v>2048</v>
      </c>
      <c r="B14789" t="s">
        <v>1049</v>
      </c>
      <c r="C14789" t="s">
        <v>1013</v>
      </c>
      <c r="D14789" t="s">
        <v>972</v>
      </c>
      <c r="E14789" t="s">
        <v>1015</v>
      </c>
      <c r="F14789" s="86">
        <v>8745651.0135654397</v>
      </c>
    </row>
    <row r="14790" spans="1:6">
      <c r="A14790">
        <v>2049</v>
      </c>
      <c r="B14790" t="s">
        <v>1049</v>
      </c>
      <c r="C14790" t="s">
        <v>1013</v>
      </c>
      <c r="D14790" t="s">
        <v>972</v>
      </c>
      <c r="E14790" t="s">
        <v>1015</v>
      </c>
      <c r="F14790" s="86">
        <v>8773329.4347006697</v>
      </c>
    </row>
    <row r="14791" spans="1:6">
      <c r="A14791">
        <v>2050</v>
      </c>
      <c r="B14791" t="s">
        <v>1049</v>
      </c>
      <c r="C14791" t="s">
        <v>1013</v>
      </c>
      <c r="D14791" t="s">
        <v>972</v>
      </c>
      <c r="E14791" t="s">
        <v>1015</v>
      </c>
      <c r="F14791" s="86">
        <v>8800701.1023311093</v>
      </c>
    </row>
    <row r="14792" spans="1:6">
      <c r="A14792">
        <v>2017</v>
      </c>
      <c r="B14792" t="s">
        <v>1050</v>
      </c>
      <c r="C14792" t="s">
        <v>1013</v>
      </c>
      <c r="D14792" t="s">
        <v>972</v>
      </c>
      <c r="E14792" t="s">
        <v>1015</v>
      </c>
      <c r="F14792" s="86">
        <v>10154603.189936999</v>
      </c>
    </row>
    <row r="14793" spans="1:6">
      <c r="A14793">
        <v>2018</v>
      </c>
      <c r="B14793" t="s">
        <v>1050</v>
      </c>
      <c r="C14793" t="s">
        <v>1013</v>
      </c>
      <c r="D14793" t="s">
        <v>972</v>
      </c>
      <c r="E14793" t="s">
        <v>1015</v>
      </c>
      <c r="F14793" s="86">
        <v>10156021.390951499</v>
      </c>
    </row>
    <row r="14794" spans="1:6">
      <c r="A14794">
        <v>2019</v>
      </c>
      <c r="B14794" t="s">
        <v>1050</v>
      </c>
      <c r="C14794" t="s">
        <v>1013</v>
      </c>
      <c r="D14794" t="s">
        <v>972</v>
      </c>
      <c r="E14794" t="s">
        <v>1015</v>
      </c>
      <c r="F14794" s="86">
        <v>10159969.0801447</v>
      </c>
    </row>
    <row r="14795" spans="1:6">
      <c r="A14795">
        <v>2020</v>
      </c>
      <c r="B14795" t="s">
        <v>1050</v>
      </c>
      <c r="C14795" t="s">
        <v>1013</v>
      </c>
      <c r="D14795" t="s">
        <v>972</v>
      </c>
      <c r="E14795" t="s">
        <v>1015</v>
      </c>
      <c r="F14795" s="86">
        <v>10142108.9964019</v>
      </c>
    </row>
    <row r="14796" spans="1:6">
      <c r="A14796">
        <v>2021</v>
      </c>
      <c r="B14796" t="s">
        <v>1050</v>
      </c>
      <c r="C14796" t="s">
        <v>1013</v>
      </c>
      <c r="D14796" t="s">
        <v>972</v>
      </c>
      <c r="E14796" t="s">
        <v>1015</v>
      </c>
      <c r="F14796" s="86">
        <v>10124684.1846586</v>
      </c>
    </row>
    <row r="14797" spans="1:6">
      <c r="A14797">
        <v>2022</v>
      </c>
      <c r="B14797" t="s">
        <v>1050</v>
      </c>
      <c r="C14797" t="s">
        <v>1013</v>
      </c>
      <c r="D14797" t="s">
        <v>972</v>
      </c>
      <c r="E14797" t="s">
        <v>1015</v>
      </c>
      <c r="F14797" s="86">
        <v>10103753.8985755</v>
      </c>
    </row>
    <row r="14798" spans="1:6">
      <c r="A14798">
        <v>2023</v>
      </c>
      <c r="B14798" t="s">
        <v>1050</v>
      </c>
      <c r="C14798" t="s">
        <v>1013</v>
      </c>
      <c r="D14798" t="s">
        <v>972</v>
      </c>
      <c r="E14798" t="s">
        <v>1015</v>
      </c>
      <c r="F14798" s="86">
        <v>10080091.3309219</v>
      </c>
    </row>
    <row r="14799" spans="1:6">
      <c r="A14799">
        <v>2024</v>
      </c>
      <c r="B14799" t="s">
        <v>1050</v>
      </c>
      <c r="C14799" t="s">
        <v>1013</v>
      </c>
      <c r="D14799" t="s">
        <v>972</v>
      </c>
      <c r="E14799" t="s">
        <v>1015</v>
      </c>
      <c r="F14799" s="86">
        <v>10053811.0037509</v>
      </c>
    </row>
    <row r="14800" spans="1:6">
      <c r="A14800">
        <v>2025</v>
      </c>
      <c r="B14800" t="s">
        <v>1050</v>
      </c>
      <c r="C14800" t="s">
        <v>1013</v>
      </c>
      <c r="D14800" t="s">
        <v>972</v>
      </c>
      <c r="E14800" t="s">
        <v>1015</v>
      </c>
      <c r="F14800" s="86">
        <v>10025539.3843001</v>
      </c>
    </row>
    <row r="14801" spans="1:6">
      <c r="A14801">
        <v>2026</v>
      </c>
      <c r="B14801" t="s">
        <v>1050</v>
      </c>
      <c r="C14801" t="s">
        <v>1013</v>
      </c>
      <c r="D14801" t="s">
        <v>972</v>
      </c>
      <c r="E14801" t="s">
        <v>1015</v>
      </c>
      <c r="F14801" s="86">
        <v>9998520.2497693095</v>
      </c>
    </row>
    <row r="14802" spans="1:6">
      <c r="A14802">
        <v>2027</v>
      </c>
      <c r="B14802" t="s">
        <v>1050</v>
      </c>
      <c r="C14802" t="s">
        <v>1013</v>
      </c>
      <c r="D14802" t="s">
        <v>972</v>
      </c>
      <c r="E14802" t="s">
        <v>1015</v>
      </c>
      <c r="F14802" s="86">
        <v>9971799.7954846993</v>
      </c>
    </row>
    <row r="14803" spans="1:6">
      <c r="A14803">
        <v>2028</v>
      </c>
      <c r="B14803" t="s">
        <v>1050</v>
      </c>
      <c r="C14803" t="s">
        <v>1013</v>
      </c>
      <c r="D14803" t="s">
        <v>972</v>
      </c>
      <c r="E14803" t="s">
        <v>1015</v>
      </c>
      <c r="F14803" s="86">
        <v>9947292.6094958</v>
      </c>
    </row>
    <row r="14804" spans="1:6">
      <c r="A14804">
        <v>2029</v>
      </c>
      <c r="B14804" t="s">
        <v>1050</v>
      </c>
      <c r="C14804" t="s">
        <v>1013</v>
      </c>
      <c r="D14804" t="s">
        <v>972</v>
      </c>
      <c r="E14804" t="s">
        <v>1015</v>
      </c>
      <c r="F14804" s="86">
        <v>9924527.3988555502</v>
      </c>
    </row>
    <row r="14805" spans="1:6">
      <c r="A14805">
        <v>2030</v>
      </c>
      <c r="B14805" t="s">
        <v>1050</v>
      </c>
      <c r="C14805" t="s">
        <v>1013</v>
      </c>
      <c r="D14805" t="s">
        <v>972</v>
      </c>
      <c r="E14805" t="s">
        <v>1015</v>
      </c>
      <c r="F14805" s="86">
        <v>9904305.3225649893</v>
      </c>
    </row>
    <row r="14806" spans="1:6">
      <c r="A14806">
        <v>2031</v>
      </c>
      <c r="B14806" t="s">
        <v>1050</v>
      </c>
      <c r="C14806" t="s">
        <v>1013</v>
      </c>
      <c r="D14806" t="s">
        <v>972</v>
      </c>
      <c r="E14806" t="s">
        <v>1015</v>
      </c>
      <c r="F14806" s="86">
        <v>9887189.6918702591</v>
      </c>
    </row>
    <row r="14807" spans="1:6">
      <c r="A14807">
        <v>2032</v>
      </c>
      <c r="B14807" t="s">
        <v>1050</v>
      </c>
      <c r="C14807" t="s">
        <v>1013</v>
      </c>
      <c r="D14807" t="s">
        <v>972</v>
      </c>
      <c r="E14807" t="s">
        <v>1015</v>
      </c>
      <c r="F14807" s="86">
        <v>9872015.8555579502</v>
      </c>
    </row>
    <row r="14808" spans="1:6">
      <c r="A14808">
        <v>2033</v>
      </c>
      <c r="B14808" t="s">
        <v>1050</v>
      </c>
      <c r="C14808" t="s">
        <v>1013</v>
      </c>
      <c r="D14808" t="s">
        <v>972</v>
      </c>
      <c r="E14808" t="s">
        <v>1015</v>
      </c>
      <c r="F14808" s="86">
        <v>9858851.8566166703</v>
      </c>
    </row>
    <row r="14809" spans="1:6">
      <c r="A14809">
        <v>2034</v>
      </c>
      <c r="B14809" t="s">
        <v>1050</v>
      </c>
      <c r="C14809" t="s">
        <v>1013</v>
      </c>
      <c r="D14809" t="s">
        <v>972</v>
      </c>
      <c r="E14809" t="s">
        <v>1015</v>
      </c>
      <c r="F14809" s="86">
        <v>9848382.0348983202</v>
      </c>
    </row>
    <row r="14810" spans="1:6">
      <c r="A14810">
        <v>2035</v>
      </c>
      <c r="B14810" t="s">
        <v>1050</v>
      </c>
      <c r="C14810" t="s">
        <v>1013</v>
      </c>
      <c r="D14810" t="s">
        <v>972</v>
      </c>
      <c r="E14810" t="s">
        <v>1015</v>
      </c>
      <c r="F14810" s="86">
        <v>9840693.9568064492</v>
      </c>
    </row>
    <row r="14811" spans="1:6">
      <c r="A14811">
        <v>2036</v>
      </c>
      <c r="B14811" t="s">
        <v>1050</v>
      </c>
      <c r="C14811" t="s">
        <v>1013</v>
      </c>
      <c r="D14811" t="s">
        <v>972</v>
      </c>
      <c r="E14811" t="s">
        <v>1015</v>
      </c>
      <c r="F14811" s="86">
        <v>9835263.5213774405</v>
      </c>
    </row>
    <row r="14812" spans="1:6">
      <c r="A14812">
        <v>2037</v>
      </c>
      <c r="B14812" t="s">
        <v>1050</v>
      </c>
      <c r="C14812" t="s">
        <v>1013</v>
      </c>
      <c r="D14812" t="s">
        <v>972</v>
      </c>
      <c r="E14812" t="s">
        <v>1015</v>
      </c>
      <c r="F14812" s="86">
        <v>9830303.5642684698</v>
      </c>
    </row>
    <row r="14813" spans="1:6">
      <c r="A14813">
        <v>2038</v>
      </c>
      <c r="B14813" t="s">
        <v>1050</v>
      </c>
      <c r="C14813" t="s">
        <v>1013</v>
      </c>
      <c r="D14813" t="s">
        <v>972</v>
      </c>
      <c r="E14813" t="s">
        <v>1015</v>
      </c>
      <c r="F14813" s="86">
        <v>9828732.9836006295</v>
      </c>
    </row>
    <row r="14814" spans="1:6">
      <c r="A14814">
        <v>2039</v>
      </c>
      <c r="B14814" t="s">
        <v>1050</v>
      </c>
      <c r="C14814" t="s">
        <v>1013</v>
      </c>
      <c r="D14814" t="s">
        <v>972</v>
      </c>
      <c r="E14814" t="s">
        <v>1015</v>
      </c>
      <c r="F14814" s="86">
        <v>9827063.7638662197</v>
      </c>
    </row>
    <row r="14815" spans="1:6">
      <c r="A14815">
        <v>2040</v>
      </c>
      <c r="B14815" t="s">
        <v>1050</v>
      </c>
      <c r="C14815" t="s">
        <v>1013</v>
      </c>
      <c r="D14815" t="s">
        <v>972</v>
      </c>
      <c r="E14815" t="s">
        <v>1015</v>
      </c>
      <c r="F14815" s="86">
        <v>9827311.5377403907</v>
      </c>
    </row>
    <row r="14816" spans="1:6">
      <c r="A14816">
        <v>2041</v>
      </c>
      <c r="B14816" t="s">
        <v>1050</v>
      </c>
      <c r="C14816" t="s">
        <v>1013</v>
      </c>
      <c r="D14816" t="s">
        <v>972</v>
      </c>
      <c r="E14816" t="s">
        <v>1015</v>
      </c>
      <c r="F14816" s="86">
        <v>9829212.8253890406</v>
      </c>
    </row>
    <row r="14817" spans="1:6">
      <c r="A14817">
        <v>2042</v>
      </c>
      <c r="B14817" t="s">
        <v>1050</v>
      </c>
      <c r="C14817" t="s">
        <v>1013</v>
      </c>
      <c r="D14817" t="s">
        <v>972</v>
      </c>
      <c r="E14817" t="s">
        <v>1015</v>
      </c>
      <c r="F14817" s="86">
        <v>9830609.6491183396</v>
      </c>
    </row>
    <row r="14818" spans="1:6">
      <c r="A14818">
        <v>2043</v>
      </c>
      <c r="B14818" t="s">
        <v>1050</v>
      </c>
      <c r="C14818" t="s">
        <v>1013</v>
      </c>
      <c r="D14818" t="s">
        <v>972</v>
      </c>
      <c r="E14818" t="s">
        <v>1015</v>
      </c>
      <c r="F14818" s="86">
        <v>9832977.1702838298</v>
      </c>
    </row>
    <row r="14819" spans="1:6">
      <c r="A14819">
        <v>2044</v>
      </c>
      <c r="B14819" t="s">
        <v>1050</v>
      </c>
      <c r="C14819" t="s">
        <v>1013</v>
      </c>
      <c r="D14819" t="s">
        <v>972</v>
      </c>
      <c r="E14819" t="s">
        <v>1015</v>
      </c>
      <c r="F14819" s="86">
        <v>9835496.4933951609</v>
      </c>
    </row>
    <row r="14820" spans="1:6">
      <c r="A14820">
        <v>2045</v>
      </c>
      <c r="B14820" t="s">
        <v>1050</v>
      </c>
      <c r="C14820" t="s">
        <v>1013</v>
      </c>
      <c r="D14820" t="s">
        <v>972</v>
      </c>
      <c r="E14820" t="s">
        <v>1015</v>
      </c>
      <c r="F14820" s="86">
        <v>9838218.3086929098</v>
      </c>
    </row>
    <row r="14821" spans="1:6">
      <c r="A14821">
        <v>2046</v>
      </c>
      <c r="B14821" t="s">
        <v>1050</v>
      </c>
      <c r="C14821" t="s">
        <v>1013</v>
      </c>
      <c r="D14821" t="s">
        <v>972</v>
      </c>
      <c r="E14821" t="s">
        <v>1015</v>
      </c>
      <c r="F14821" s="86">
        <v>9840702.0754492208</v>
      </c>
    </row>
    <row r="14822" spans="1:6">
      <c r="A14822">
        <v>2047</v>
      </c>
      <c r="B14822" t="s">
        <v>1050</v>
      </c>
      <c r="C14822" t="s">
        <v>1013</v>
      </c>
      <c r="D14822" t="s">
        <v>972</v>
      </c>
      <c r="E14822" t="s">
        <v>1015</v>
      </c>
      <c r="F14822" s="86">
        <v>9842944.4866689704</v>
      </c>
    </row>
    <row r="14823" spans="1:6">
      <c r="A14823">
        <v>2048</v>
      </c>
      <c r="B14823" t="s">
        <v>1050</v>
      </c>
      <c r="C14823" t="s">
        <v>1013</v>
      </c>
      <c r="D14823" t="s">
        <v>972</v>
      </c>
      <c r="E14823" t="s">
        <v>1015</v>
      </c>
      <c r="F14823" s="86">
        <v>9845019.4438215792</v>
      </c>
    </row>
    <row r="14824" spans="1:6">
      <c r="A14824">
        <v>2049</v>
      </c>
      <c r="B14824" t="s">
        <v>1050</v>
      </c>
      <c r="C14824" t="s">
        <v>1013</v>
      </c>
      <c r="D14824" t="s">
        <v>972</v>
      </c>
      <c r="E14824" t="s">
        <v>1015</v>
      </c>
      <c r="F14824" s="86">
        <v>9846579.9048383106</v>
      </c>
    </row>
    <row r="14825" spans="1:6">
      <c r="A14825">
        <v>2050</v>
      </c>
      <c r="B14825" t="s">
        <v>1050</v>
      </c>
      <c r="C14825" t="s">
        <v>1013</v>
      </c>
      <c r="D14825" t="s">
        <v>972</v>
      </c>
      <c r="E14825" t="s">
        <v>1015</v>
      </c>
      <c r="F14825" s="86">
        <v>9847248.7255667709</v>
      </c>
    </row>
    <row r="14826" spans="1:6">
      <c r="A14826">
        <v>2017</v>
      </c>
      <c r="B14826" t="s">
        <v>1051</v>
      </c>
      <c r="C14826" t="s">
        <v>1013</v>
      </c>
      <c r="D14826" t="s">
        <v>972</v>
      </c>
      <c r="E14826" t="s">
        <v>1015</v>
      </c>
      <c r="F14826" s="86">
        <v>9729183.2494426891</v>
      </c>
    </row>
    <row r="14827" spans="1:6">
      <c r="A14827">
        <v>2018</v>
      </c>
      <c r="B14827" t="s">
        <v>1051</v>
      </c>
      <c r="C14827" t="s">
        <v>1013</v>
      </c>
      <c r="D14827" t="s">
        <v>972</v>
      </c>
      <c r="E14827" t="s">
        <v>1015</v>
      </c>
      <c r="F14827" s="86">
        <v>9733079.1300233006</v>
      </c>
    </row>
    <row r="14828" spans="1:6">
      <c r="A14828">
        <v>2019</v>
      </c>
      <c r="B14828" t="s">
        <v>1051</v>
      </c>
      <c r="C14828" t="s">
        <v>1013</v>
      </c>
      <c r="D14828" t="s">
        <v>972</v>
      </c>
      <c r="E14828" t="s">
        <v>1015</v>
      </c>
      <c r="F14828" s="86">
        <v>9740473.5948958807</v>
      </c>
    </row>
    <row r="14829" spans="1:6">
      <c r="A14829">
        <v>2020</v>
      </c>
      <c r="B14829" t="s">
        <v>1051</v>
      </c>
      <c r="C14829" t="s">
        <v>1013</v>
      </c>
      <c r="D14829" t="s">
        <v>972</v>
      </c>
      <c r="E14829" t="s">
        <v>1015</v>
      </c>
      <c r="F14829" s="86">
        <v>9748623.3033091109</v>
      </c>
    </row>
    <row r="14830" spans="1:6">
      <c r="A14830">
        <v>2021</v>
      </c>
      <c r="B14830" t="s">
        <v>1051</v>
      </c>
      <c r="C14830" t="s">
        <v>1013</v>
      </c>
      <c r="D14830" t="s">
        <v>972</v>
      </c>
      <c r="E14830" t="s">
        <v>1015</v>
      </c>
      <c r="F14830" s="86">
        <v>9752899.3113273792</v>
      </c>
    </row>
    <row r="14831" spans="1:6">
      <c r="A14831">
        <v>2022</v>
      </c>
      <c r="B14831" t="s">
        <v>1051</v>
      </c>
      <c r="C14831" t="s">
        <v>1013</v>
      </c>
      <c r="D14831" t="s">
        <v>972</v>
      </c>
      <c r="E14831" t="s">
        <v>1015</v>
      </c>
      <c r="F14831" s="86">
        <v>9754010.6720194593</v>
      </c>
    </row>
    <row r="14832" spans="1:6">
      <c r="A14832">
        <v>2023</v>
      </c>
      <c r="B14832" t="s">
        <v>1051</v>
      </c>
      <c r="C14832" t="s">
        <v>1013</v>
      </c>
      <c r="D14832" t="s">
        <v>972</v>
      </c>
      <c r="E14832" t="s">
        <v>1015</v>
      </c>
      <c r="F14832" s="86">
        <v>9750711.4140331093</v>
      </c>
    </row>
    <row r="14833" spans="1:6">
      <c r="A14833">
        <v>2024</v>
      </c>
      <c r="B14833" t="s">
        <v>1051</v>
      </c>
      <c r="C14833" t="s">
        <v>1013</v>
      </c>
      <c r="D14833" t="s">
        <v>972</v>
      </c>
      <c r="E14833" t="s">
        <v>1015</v>
      </c>
      <c r="F14833" s="86">
        <v>9744856.6737954002</v>
      </c>
    </row>
    <row r="14834" spans="1:6">
      <c r="A14834">
        <v>2025</v>
      </c>
      <c r="B14834" t="s">
        <v>1051</v>
      </c>
      <c r="C14834" t="s">
        <v>1013</v>
      </c>
      <c r="D14834" t="s">
        <v>972</v>
      </c>
      <c r="E14834" t="s">
        <v>1015</v>
      </c>
      <c r="F14834" s="86">
        <v>9736258.3256654795</v>
      </c>
    </row>
    <row r="14835" spans="1:6">
      <c r="A14835">
        <v>2026</v>
      </c>
      <c r="B14835" t="s">
        <v>1051</v>
      </c>
      <c r="C14835" t="s">
        <v>1013</v>
      </c>
      <c r="D14835" t="s">
        <v>972</v>
      </c>
      <c r="E14835" t="s">
        <v>1015</v>
      </c>
      <c r="F14835" s="86">
        <v>9728079.4630042501</v>
      </c>
    </row>
    <row r="14836" spans="1:6">
      <c r="A14836">
        <v>2027</v>
      </c>
      <c r="B14836" t="s">
        <v>1051</v>
      </c>
      <c r="C14836" t="s">
        <v>1013</v>
      </c>
      <c r="D14836" t="s">
        <v>972</v>
      </c>
      <c r="E14836" t="s">
        <v>1015</v>
      </c>
      <c r="F14836" s="86">
        <v>9721567.6816021204</v>
      </c>
    </row>
    <row r="14837" spans="1:6">
      <c r="A14837">
        <v>2028</v>
      </c>
      <c r="B14837" t="s">
        <v>1051</v>
      </c>
      <c r="C14837" t="s">
        <v>1013</v>
      </c>
      <c r="D14837" t="s">
        <v>972</v>
      </c>
      <c r="E14837" t="s">
        <v>1015</v>
      </c>
      <c r="F14837" s="86">
        <v>9718406.6924431399</v>
      </c>
    </row>
    <row r="14838" spans="1:6">
      <c r="A14838">
        <v>2029</v>
      </c>
      <c r="B14838" t="s">
        <v>1051</v>
      </c>
      <c r="C14838" t="s">
        <v>1013</v>
      </c>
      <c r="D14838" t="s">
        <v>972</v>
      </c>
      <c r="E14838" t="s">
        <v>1015</v>
      </c>
      <c r="F14838" s="86">
        <v>9720969.4404003005</v>
      </c>
    </row>
    <row r="14839" spans="1:6">
      <c r="A14839">
        <v>2030</v>
      </c>
      <c r="B14839" t="s">
        <v>1051</v>
      </c>
      <c r="C14839" t="s">
        <v>1013</v>
      </c>
      <c r="D14839" t="s">
        <v>972</v>
      </c>
      <c r="E14839" t="s">
        <v>1015</v>
      </c>
      <c r="F14839" s="86">
        <v>9727368.0197194703</v>
      </c>
    </row>
    <row r="14840" spans="1:6">
      <c r="A14840">
        <v>2031</v>
      </c>
      <c r="B14840" t="s">
        <v>1051</v>
      </c>
      <c r="C14840" t="s">
        <v>1013</v>
      </c>
      <c r="D14840" t="s">
        <v>972</v>
      </c>
      <c r="E14840" t="s">
        <v>1015</v>
      </c>
      <c r="F14840" s="86">
        <v>9738674.7147326004</v>
      </c>
    </row>
    <row r="14841" spans="1:6">
      <c r="A14841">
        <v>2032</v>
      </c>
      <c r="B14841" t="s">
        <v>1051</v>
      </c>
      <c r="C14841" t="s">
        <v>1013</v>
      </c>
      <c r="D14841" t="s">
        <v>972</v>
      </c>
      <c r="E14841" t="s">
        <v>1015</v>
      </c>
      <c r="F14841" s="86">
        <v>9753827.1296590492</v>
      </c>
    </row>
    <row r="14842" spans="1:6">
      <c r="A14842">
        <v>2033</v>
      </c>
      <c r="B14842" t="s">
        <v>1051</v>
      </c>
      <c r="C14842" t="s">
        <v>1013</v>
      </c>
      <c r="D14842" t="s">
        <v>972</v>
      </c>
      <c r="E14842" t="s">
        <v>1015</v>
      </c>
      <c r="F14842" s="86">
        <v>9774756.1128873993</v>
      </c>
    </row>
    <row r="14843" spans="1:6">
      <c r="A14843">
        <v>2034</v>
      </c>
      <c r="B14843" t="s">
        <v>1051</v>
      </c>
      <c r="C14843" t="s">
        <v>1013</v>
      </c>
      <c r="D14843" t="s">
        <v>972</v>
      </c>
      <c r="E14843" t="s">
        <v>1015</v>
      </c>
      <c r="F14843" s="86">
        <v>9801381.1876903996</v>
      </c>
    </row>
    <row r="14844" spans="1:6">
      <c r="A14844">
        <v>2035</v>
      </c>
      <c r="B14844" t="s">
        <v>1051</v>
      </c>
      <c r="C14844" t="s">
        <v>1013</v>
      </c>
      <c r="D14844" t="s">
        <v>972</v>
      </c>
      <c r="E14844" t="s">
        <v>1015</v>
      </c>
      <c r="F14844" s="86">
        <v>9830325.8737845402</v>
      </c>
    </row>
    <row r="14845" spans="1:6">
      <c r="A14845">
        <v>2036</v>
      </c>
      <c r="B14845" t="s">
        <v>1051</v>
      </c>
      <c r="C14845" t="s">
        <v>1013</v>
      </c>
      <c r="D14845" t="s">
        <v>972</v>
      </c>
      <c r="E14845" t="s">
        <v>1015</v>
      </c>
      <c r="F14845" s="86">
        <v>9863353.4396293201</v>
      </c>
    </row>
    <row r="14846" spans="1:6">
      <c r="A14846">
        <v>2037</v>
      </c>
      <c r="B14846" t="s">
        <v>1051</v>
      </c>
      <c r="C14846" t="s">
        <v>1013</v>
      </c>
      <c r="D14846" t="s">
        <v>972</v>
      </c>
      <c r="E14846" t="s">
        <v>1015</v>
      </c>
      <c r="F14846" s="86">
        <v>9897499.8812362403</v>
      </c>
    </row>
    <row r="14847" spans="1:6">
      <c r="A14847">
        <v>2038</v>
      </c>
      <c r="B14847" t="s">
        <v>1051</v>
      </c>
      <c r="C14847" t="s">
        <v>1013</v>
      </c>
      <c r="D14847" t="s">
        <v>972</v>
      </c>
      <c r="E14847" t="s">
        <v>1015</v>
      </c>
      <c r="F14847" s="86">
        <v>9933801.5544032399</v>
      </c>
    </row>
    <row r="14848" spans="1:6">
      <c r="A14848">
        <v>2039</v>
      </c>
      <c r="B14848" t="s">
        <v>1051</v>
      </c>
      <c r="C14848" t="s">
        <v>1013</v>
      </c>
      <c r="D14848" t="s">
        <v>972</v>
      </c>
      <c r="E14848" t="s">
        <v>1015</v>
      </c>
      <c r="F14848" s="86">
        <v>9969639.6216847301</v>
      </c>
    </row>
    <row r="14849" spans="1:6">
      <c r="A14849">
        <v>2040</v>
      </c>
      <c r="B14849" t="s">
        <v>1051</v>
      </c>
      <c r="C14849" t="s">
        <v>1013</v>
      </c>
      <c r="D14849" t="s">
        <v>972</v>
      </c>
      <c r="E14849" t="s">
        <v>1015</v>
      </c>
      <c r="F14849" s="86">
        <v>10006767.135066999</v>
      </c>
    </row>
    <row r="14850" spans="1:6">
      <c r="A14850">
        <v>2041</v>
      </c>
      <c r="B14850" t="s">
        <v>1051</v>
      </c>
      <c r="C14850" t="s">
        <v>1013</v>
      </c>
      <c r="D14850" t="s">
        <v>972</v>
      </c>
      <c r="E14850" t="s">
        <v>1015</v>
      </c>
      <c r="F14850" s="86">
        <v>10043273.4261395</v>
      </c>
    </row>
    <row r="14851" spans="1:6">
      <c r="A14851">
        <v>2042</v>
      </c>
      <c r="B14851" t="s">
        <v>1051</v>
      </c>
      <c r="C14851" t="s">
        <v>1013</v>
      </c>
      <c r="D14851" t="s">
        <v>972</v>
      </c>
      <c r="E14851" t="s">
        <v>1015</v>
      </c>
      <c r="F14851" s="86">
        <v>10080555.076978199</v>
      </c>
    </row>
    <row r="14852" spans="1:6">
      <c r="A14852">
        <v>2043</v>
      </c>
      <c r="B14852" t="s">
        <v>1051</v>
      </c>
      <c r="C14852" t="s">
        <v>1013</v>
      </c>
      <c r="D14852" t="s">
        <v>972</v>
      </c>
      <c r="E14852" t="s">
        <v>1015</v>
      </c>
      <c r="F14852" s="86">
        <v>10116369.1014111</v>
      </c>
    </row>
    <row r="14853" spans="1:6">
      <c r="A14853">
        <v>2044</v>
      </c>
      <c r="B14853" t="s">
        <v>1051</v>
      </c>
      <c r="C14853" t="s">
        <v>1013</v>
      </c>
      <c r="D14853" t="s">
        <v>972</v>
      </c>
      <c r="E14853" t="s">
        <v>1015</v>
      </c>
      <c r="F14853" s="86">
        <v>10152841.3050781</v>
      </c>
    </row>
    <row r="14854" spans="1:6">
      <c r="A14854">
        <v>2045</v>
      </c>
      <c r="B14854" t="s">
        <v>1051</v>
      </c>
      <c r="C14854" t="s">
        <v>1013</v>
      </c>
      <c r="D14854" t="s">
        <v>972</v>
      </c>
      <c r="E14854" t="s">
        <v>1015</v>
      </c>
      <c r="F14854" s="86">
        <v>10188607.626091599</v>
      </c>
    </row>
    <row r="14855" spans="1:6">
      <c r="A14855">
        <v>2046</v>
      </c>
      <c r="B14855" t="s">
        <v>1051</v>
      </c>
      <c r="C14855" t="s">
        <v>1013</v>
      </c>
      <c r="D14855" t="s">
        <v>972</v>
      </c>
      <c r="E14855" t="s">
        <v>1015</v>
      </c>
      <c r="F14855" s="86">
        <v>10223148.751258099</v>
      </c>
    </row>
    <row r="14856" spans="1:6">
      <c r="A14856">
        <v>2047</v>
      </c>
      <c r="B14856" t="s">
        <v>1051</v>
      </c>
      <c r="C14856" t="s">
        <v>1013</v>
      </c>
      <c r="D14856" t="s">
        <v>972</v>
      </c>
      <c r="E14856" t="s">
        <v>1015</v>
      </c>
      <c r="F14856" s="86">
        <v>10257039.113152999</v>
      </c>
    </row>
    <row r="14857" spans="1:6">
      <c r="A14857">
        <v>2048</v>
      </c>
      <c r="B14857" t="s">
        <v>1051</v>
      </c>
      <c r="C14857" t="s">
        <v>1013</v>
      </c>
      <c r="D14857" t="s">
        <v>972</v>
      </c>
      <c r="E14857" t="s">
        <v>1015</v>
      </c>
      <c r="F14857" s="86">
        <v>10289278.0873241</v>
      </c>
    </row>
    <row r="14858" spans="1:6">
      <c r="A14858">
        <v>2049</v>
      </c>
      <c r="B14858" t="s">
        <v>1051</v>
      </c>
      <c r="C14858" t="s">
        <v>1013</v>
      </c>
      <c r="D14858" t="s">
        <v>972</v>
      </c>
      <c r="E14858" t="s">
        <v>1015</v>
      </c>
      <c r="F14858" s="86">
        <v>10322059.0331017</v>
      </c>
    </row>
    <row r="14859" spans="1:6">
      <c r="A14859">
        <v>2050</v>
      </c>
      <c r="B14859" t="s">
        <v>1051</v>
      </c>
      <c r="C14859" t="s">
        <v>1013</v>
      </c>
      <c r="D14859" t="s">
        <v>972</v>
      </c>
      <c r="E14859" t="s">
        <v>1015</v>
      </c>
      <c r="F14859" s="86">
        <v>10354475.825734699</v>
      </c>
    </row>
    <row r="14860" spans="1:6">
      <c r="A14860">
        <v>2017</v>
      </c>
      <c r="B14860" t="s">
        <v>1052</v>
      </c>
      <c r="C14860" t="s">
        <v>1013</v>
      </c>
      <c r="D14860" t="s">
        <v>972</v>
      </c>
      <c r="E14860" t="s">
        <v>1015</v>
      </c>
      <c r="F14860" s="86">
        <v>5016874.4659220995</v>
      </c>
    </row>
    <row r="14861" spans="1:6">
      <c r="A14861">
        <v>2018</v>
      </c>
      <c r="B14861" t="s">
        <v>1052</v>
      </c>
      <c r="C14861" t="s">
        <v>1013</v>
      </c>
      <c r="D14861" t="s">
        <v>972</v>
      </c>
      <c r="E14861" t="s">
        <v>1015</v>
      </c>
      <c r="F14861" s="86">
        <v>4979939.8201722102</v>
      </c>
    </row>
    <row r="14862" spans="1:6">
      <c r="A14862">
        <v>2019</v>
      </c>
      <c r="B14862" t="s">
        <v>1052</v>
      </c>
      <c r="C14862" t="s">
        <v>1013</v>
      </c>
      <c r="D14862" t="s">
        <v>972</v>
      </c>
      <c r="E14862" t="s">
        <v>1015</v>
      </c>
      <c r="F14862" s="86">
        <v>4943585.3571688002</v>
      </c>
    </row>
    <row r="14863" spans="1:6">
      <c r="A14863">
        <v>2020</v>
      </c>
      <c r="B14863" t="s">
        <v>1052</v>
      </c>
      <c r="C14863" t="s">
        <v>1013</v>
      </c>
      <c r="D14863" t="s">
        <v>972</v>
      </c>
      <c r="E14863" t="s">
        <v>1015</v>
      </c>
      <c r="F14863" s="86">
        <v>4904711.6321554901</v>
      </c>
    </row>
    <row r="14864" spans="1:6">
      <c r="A14864">
        <v>2021</v>
      </c>
      <c r="B14864" t="s">
        <v>1052</v>
      </c>
      <c r="C14864" t="s">
        <v>1013</v>
      </c>
      <c r="D14864" t="s">
        <v>972</v>
      </c>
      <c r="E14864" t="s">
        <v>1015</v>
      </c>
      <c r="F14864" s="86">
        <v>4864750.7222998096</v>
      </c>
    </row>
    <row r="14865" spans="1:6">
      <c r="A14865">
        <v>2022</v>
      </c>
      <c r="B14865" t="s">
        <v>1052</v>
      </c>
      <c r="C14865" t="s">
        <v>1013</v>
      </c>
      <c r="D14865" t="s">
        <v>972</v>
      </c>
      <c r="E14865" t="s">
        <v>1015</v>
      </c>
      <c r="F14865" s="86">
        <v>4824211.13284906</v>
      </c>
    </row>
    <row r="14866" spans="1:6">
      <c r="A14866">
        <v>2023</v>
      </c>
      <c r="B14866" t="s">
        <v>1052</v>
      </c>
      <c r="C14866" t="s">
        <v>1013</v>
      </c>
      <c r="D14866" t="s">
        <v>972</v>
      </c>
      <c r="E14866" t="s">
        <v>1015</v>
      </c>
      <c r="F14866" s="86">
        <v>4782505.0397963095</v>
      </c>
    </row>
    <row r="14867" spans="1:6">
      <c r="A14867">
        <v>2024</v>
      </c>
      <c r="B14867" t="s">
        <v>1052</v>
      </c>
      <c r="C14867" t="s">
        <v>1013</v>
      </c>
      <c r="D14867" t="s">
        <v>972</v>
      </c>
      <c r="E14867" t="s">
        <v>1015</v>
      </c>
      <c r="F14867" s="86">
        <v>4739955.5299605699</v>
      </c>
    </row>
    <row r="14868" spans="1:6">
      <c r="A14868">
        <v>2025</v>
      </c>
      <c r="B14868" t="s">
        <v>1052</v>
      </c>
      <c r="C14868" t="s">
        <v>1013</v>
      </c>
      <c r="D14868" t="s">
        <v>972</v>
      </c>
      <c r="E14868" t="s">
        <v>1015</v>
      </c>
      <c r="F14868" s="86">
        <v>4697973.0703880796</v>
      </c>
    </row>
    <row r="14869" spans="1:6">
      <c r="A14869">
        <v>2026</v>
      </c>
      <c r="B14869" t="s">
        <v>1052</v>
      </c>
      <c r="C14869" t="s">
        <v>1013</v>
      </c>
      <c r="D14869" t="s">
        <v>972</v>
      </c>
      <c r="E14869" t="s">
        <v>1015</v>
      </c>
      <c r="F14869" s="86">
        <v>4657380.0641048001</v>
      </c>
    </row>
    <row r="14870" spans="1:6">
      <c r="A14870">
        <v>2027</v>
      </c>
      <c r="B14870" t="s">
        <v>1052</v>
      </c>
      <c r="C14870" t="s">
        <v>1013</v>
      </c>
      <c r="D14870" t="s">
        <v>972</v>
      </c>
      <c r="E14870" t="s">
        <v>1015</v>
      </c>
      <c r="F14870" s="86">
        <v>4619275.4762042901</v>
      </c>
    </row>
    <row r="14871" spans="1:6">
      <c r="A14871">
        <v>2028</v>
      </c>
      <c r="B14871" t="s">
        <v>1052</v>
      </c>
      <c r="C14871" t="s">
        <v>1013</v>
      </c>
      <c r="D14871" t="s">
        <v>972</v>
      </c>
      <c r="E14871" t="s">
        <v>1015</v>
      </c>
      <c r="F14871" s="86">
        <v>4583792.8231035601</v>
      </c>
    </row>
    <row r="14872" spans="1:6">
      <c r="A14872">
        <v>2029</v>
      </c>
      <c r="B14872" t="s">
        <v>1052</v>
      </c>
      <c r="C14872" t="s">
        <v>1013</v>
      </c>
      <c r="D14872" t="s">
        <v>972</v>
      </c>
      <c r="E14872" t="s">
        <v>1015</v>
      </c>
      <c r="F14872" s="86">
        <v>4553353.6528799199</v>
      </c>
    </row>
    <row r="14873" spans="1:6">
      <c r="A14873">
        <v>2030</v>
      </c>
      <c r="B14873" t="s">
        <v>1052</v>
      </c>
      <c r="C14873" t="s">
        <v>1013</v>
      </c>
      <c r="D14873" t="s">
        <v>972</v>
      </c>
      <c r="E14873" t="s">
        <v>1015</v>
      </c>
      <c r="F14873" s="86">
        <v>4527496.1910829702</v>
      </c>
    </row>
    <row r="14874" spans="1:6">
      <c r="A14874">
        <v>2031</v>
      </c>
      <c r="B14874" t="s">
        <v>1052</v>
      </c>
      <c r="C14874" t="s">
        <v>1013</v>
      </c>
      <c r="D14874" t="s">
        <v>972</v>
      </c>
      <c r="E14874" t="s">
        <v>1015</v>
      </c>
      <c r="F14874" s="86">
        <v>4507241.5479246704</v>
      </c>
    </row>
    <row r="14875" spans="1:6">
      <c r="A14875">
        <v>2032</v>
      </c>
      <c r="B14875" t="s">
        <v>1052</v>
      </c>
      <c r="C14875" t="s">
        <v>1013</v>
      </c>
      <c r="D14875" t="s">
        <v>972</v>
      </c>
      <c r="E14875" t="s">
        <v>1015</v>
      </c>
      <c r="F14875" s="86">
        <v>4491102.1814720901</v>
      </c>
    </row>
    <row r="14876" spans="1:6">
      <c r="A14876">
        <v>2033</v>
      </c>
      <c r="B14876" t="s">
        <v>1052</v>
      </c>
      <c r="C14876" t="s">
        <v>1013</v>
      </c>
      <c r="D14876" t="s">
        <v>972</v>
      </c>
      <c r="E14876" t="s">
        <v>1015</v>
      </c>
      <c r="F14876" s="86">
        <v>4481851.7281694198</v>
      </c>
    </row>
    <row r="14877" spans="1:6">
      <c r="A14877">
        <v>2034</v>
      </c>
      <c r="B14877" t="s">
        <v>1052</v>
      </c>
      <c r="C14877" t="s">
        <v>1013</v>
      </c>
      <c r="D14877" t="s">
        <v>972</v>
      </c>
      <c r="E14877" t="s">
        <v>1015</v>
      </c>
      <c r="F14877" s="86">
        <v>4476715.6857590303</v>
      </c>
    </row>
    <row r="14878" spans="1:6">
      <c r="A14878">
        <v>2035</v>
      </c>
      <c r="B14878" t="s">
        <v>1052</v>
      </c>
      <c r="C14878" t="s">
        <v>1013</v>
      </c>
      <c r="D14878" t="s">
        <v>972</v>
      </c>
      <c r="E14878" t="s">
        <v>1015</v>
      </c>
      <c r="F14878" s="86">
        <v>4476003.7772612702</v>
      </c>
    </row>
    <row r="14879" spans="1:6">
      <c r="A14879">
        <v>2036</v>
      </c>
      <c r="B14879" t="s">
        <v>1052</v>
      </c>
      <c r="C14879" t="s">
        <v>1013</v>
      </c>
      <c r="D14879" t="s">
        <v>972</v>
      </c>
      <c r="E14879" t="s">
        <v>1015</v>
      </c>
      <c r="F14879" s="86">
        <v>4479465.5788381798</v>
      </c>
    </row>
    <row r="14880" spans="1:6">
      <c r="A14880">
        <v>2037</v>
      </c>
      <c r="B14880" t="s">
        <v>1052</v>
      </c>
      <c r="C14880" t="s">
        <v>1013</v>
      </c>
      <c r="D14880" t="s">
        <v>972</v>
      </c>
      <c r="E14880" t="s">
        <v>1015</v>
      </c>
      <c r="F14880" s="86">
        <v>4486229.4181142095</v>
      </c>
    </row>
    <row r="14881" spans="1:6">
      <c r="A14881">
        <v>2038</v>
      </c>
      <c r="B14881" t="s">
        <v>1052</v>
      </c>
      <c r="C14881" t="s">
        <v>1013</v>
      </c>
      <c r="D14881" t="s">
        <v>972</v>
      </c>
      <c r="E14881" t="s">
        <v>1015</v>
      </c>
      <c r="F14881" s="86">
        <v>4496112.4660308901</v>
      </c>
    </row>
    <row r="14882" spans="1:6">
      <c r="A14882">
        <v>2039</v>
      </c>
      <c r="B14882" t="s">
        <v>1052</v>
      </c>
      <c r="C14882" t="s">
        <v>1013</v>
      </c>
      <c r="D14882" t="s">
        <v>972</v>
      </c>
      <c r="E14882" t="s">
        <v>1015</v>
      </c>
      <c r="F14882" s="86">
        <v>4508495.70494592</v>
      </c>
    </row>
    <row r="14883" spans="1:6">
      <c r="A14883">
        <v>2040</v>
      </c>
      <c r="B14883" t="s">
        <v>1052</v>
      </c>
      <c r="C14883" t="s">
        <v>1013</v>
      </c>
      <c r="D14883" t="s">
        <v>972</v>
      </c>
      <c r="E14883" t="s">
        <v>1015</v>
      </c>
      <c r="F14883" s="86">
        <v>4523169.2821400603</v>
      </c>
    </row>
    <row r="14884" spans="1:6">
      <c r="A14884">
        <v>2041</v>
      </c>
      <c r="B14884" t="s">
        <v>1052</v>
      </c>
      <c r="C14884" t="s">
        <v>1013</v>
      </c>
      <c r="D14884" t="s">
        <v>972</v>
      </c>
      <c r="E14884" t="s">
        <v>1015</v>
      </c>
      <c r="F14884" s="86">
        <v>4537842.3838043204</v>
      </c>
    </row>
    <row r="14885" spans="1:6">
      <c r="A14885">
        <v>2042</v>
      </c>
      <c r="B14885" t="s">
        <v>1052</v>
      </c>
      <c r="C14885" t="s">
        <v>1013</v>
      </c>
      <c r="D14885" t="s">
        <v>972</v>
      </c>
      <c r="E14885" t="s">
        <v>1015</v>
      </c>
      <c r="F14885" s="86">
        <v>4552906.5883242097</v>
      </c>
    </row>
    <row r="14886" spans="1:6">
      <c r="A14886">
        <v>2043</v>
      </c>
      <c r="B14886" t="s">
        <v>1052</v>
      </c>
      <c r="C14886" t="s">
        <v>1013</v>
      </c>
      <c r="D14886" t="s">
        <v>972</v>
      </c>
      <c r="E14886" t="s">
        <v>1015</v>
      </c>
      <c r="F14886" s="86">
        <v>4568991.7827701904</v>
      </c>
    </row>
    <row r="14887" spans="1:6">
      <c r="A14887">
        <v>2044</v>
      </c>
      <c r="B14887" t="s">
        <v>1052</v>
      </c>
      <c r="C14887" t="s">
        <v>1013</v>
      </c>
      <c r="D14887" t="s">
        <v>972</v>
      </c>
      <c r="E14887" t="s">
        <v>1015</v>
      </c>
      <c r="F14887" s="86">
        <v>4583766.6767747803</v>
      </c>
    </row>
    <row r="14888" spans="1:6">
      <c r="A14888">
        <v>2045</v>
      </c>
      <c r="B14888" t="s">
        <v>1052</v>
      </c>
      <c r="C14888" t="s">
        <v>1013</v>
      </c>
      <c r="D14888" t="s">
        <v>972</v>
      </c>
      <c r="E14888" t="s">
        <v>1015</v>
      </c>
      <c r="F14888" s="86">
        <v>4597864.5529846102</v>
      </c>
    </row>
    <row r="14889" spans="1:6">
      <c r="A14889">
        <v>2046</v>
      </c>
      <c r="B14889" t="s">
        <v>1052</v>
      </c>
      <c r="C14889" t="s">
        <v>1013</v>
      </c>
      <c r="D14889" t="s">
        <v>972</v>
      </c>
      <c r="E14889" t="s">
        <v>1015</v>
      </c>
      <c r="F14889" s="86">
        <v>4611019.7746040002</v>
      </c>
    </row>
    <row r="14890" spans="1:6">
      <c r="A14890">
        <v>2047</v>
      </c>
      <c r="B14890" t="s">
        <v>1052</v>
      </c>
      <c r="C14890" t="s">
        <v>1013</v>
      </c>
      <c r="D14890" t="s">
        <v>972</v>
      </c>
      <c r="E14890" t="s">
        <v>1015</v>
      </c>
      <c r="F14890" s="86">
        <v>4621658.0183757097</v>
      </c>
    </row>
    <row r="14891" spans="1:6">
      <c r="A14891">
        <v>2048</v>
      </c>
      <c r="B14891" t="s">
        <v>1052</v>
      </c>
      <c r="C14891" t="s">
        <v>1013</v>
      </c>
      <c r="D14891" t="s">
        <v>972</v>
      </c>
      <c r="E14891" t="s">
        <v>1015</v>
      </c>
      <c r="F14891" s="86">
        <v>4631035.9075146401</v>
      </c>
    </row>
    <row r="14892" spans="1:6">
      <c r="A14892">
        <v>2049</v>
      </c>
      <c r="B14892" t="s">
        <v>1052</v>
      </c>
      <c r="C14892" t="s">
        <v>1013</v>
      </c>
      <c r="D14892" t="s">
        <v>972</v>
      </c>
      <c r="E14892" t="s">
        <v>1015</v>
      </c>
      <c r="F14892" s="86">
        <v>4638800.6134162201</v>
      </c>
    </row>
    <row r="14893" spans="1:6">
      <c r="A14893">
        <v>2050</v>
      </c>
      <c r="B14893" t="s">
        <v>1052</v>
      </c>
      <c r="C14893" t="s">
        <v>1013</v>
      </c>
      <c r="D14893" t="s">
        <v>972</v>
      </c>
      <c r="E14893" t="s">
        <v>1015</v>
      </c>
      <c r="F14893" s="86">
        <v>4645459.4371602396</v>
      </c>
    </row>
    <row r="14894" spans="1:6">
      <c r="A14894">
        <v>2017</v>
      </c>
      <c r="B14894" t="s">
        <v>1053</v>
      </c>
      <c r="C14894" t="s">
        <v>1013</v>
      </c>
      <c r="D14894" t="s">
        <v>972</v>
      </c>
      <c r="E14894" t="s">
        <v>1015</v>
      </c>
      <c r="F14894" s="86">
        <v>56175259.313069597</v>
      </c>
    </row>
    <row r="14895" spans="1:6">
      <c r="A14895">
        <v>2018</v>
      </c>
      <c r="B14895" t="s">
        <v>1053</v>
      </c>
      <c r="C14895" t="s">
        <v>1013</v>
      </c>
      <c r="D14895" t="s">
        <v>972</v>
      </c>
      <c r="E14895" t="s">
        <v>1015</v>
      </c>
      <c r="F14895" s="86">
        <v>55576846.909819402</v>
      </c>
    </row>
    <row r="14896" spans="1:6">
      <c r="A14896">
        <v>2019</v>
      </c>
      <c r="B14896" t="s">
        <v>1053</v>
      </c>
      <c r="C14896" t="s">
        <v>1013</v>
      </c>
      <c r="D14896" t="s">
        <v>972</v>
      </c>
      <c r="E14896" t="s">
        <v>1015</v>
      </c>
      <c r="F14896" s="86">
        <v>54987155.236113399</v>
      </c>
    </row>
    <row r="14897" spans="1:6">
      <c r="A14897">
        <v>2020</v>
      </c>
      <c r="B14897" t="s">
        <v>1053</v>
      </c>
      <c r="C14897" t="s">
        <v>1013</v>
      </c>
      <c r="D14897" t="s">
        <v>972</v>
      </c>
      <c r="E14897" t="s">
        <v>1015</v>
      </c>
      <c r="F14897" s="86">
        <v>54374331.301312298</v>
      </c>
    </row>
    <row r="14898" spans="1:6">
      <c r="A14898">
        <v>2021</v>
      </c>
      <c r="B14898" t="s">
        <v>1053</v>
      </c>
      <c r="C14898" t="s">
        <v>1013</v>
      </c>
      <c r="D14898" t="s">
        <v>972</v>
      </c>
      <c r="E14898" t="s">
        <v>1015</v>
      </c>
      <c r="F14898" s="86">
        <v>53752667.079571202</v>
      </c>
    </row>
    <row r="14899" spans="1:6">
      <c r="A14899">
        <v>2022</v>
      </c>
      <c r="B14899" t="s">
        <v>1053</v>
      </c>
      <c r="C14899" t="s">
        <v>1013</v>
      </c>
      <c r="D14899" t="s">
        <v>972</v>
      </c>
      <c r="E14899" t="s">
        <v>1015</v>
      </c>
      <c r="F14899" s="86">
        <v>53124447.043348096</v>
      </c>
    </row>
    <row r="14900" spans="1:6">
      <c r="A14900">
        <v>2023</v>
      </c>
      <c r="B14900" t="s">
        <v>1053</v>
      </c>
      <c r="C14900" t="s">
        <v>1013</v>
      </c>
      <c r="D14900" t="s">
        <v>972</v>
      </c>
      <c r="E14900" t="s">
        <v>1015</v>
      </c>
      <c r="F14900" s="86">
        <v>52486352.967820197</v>
      </c>
    </row>
    <row r="14901" spans="1:6">
      <c r="A14901">
        <v>2024</v>
      </c>
      <c r="B14901" t="s">
        <v>1053</v>
      </c>
      <c r="C14901" t="s">
        <v>1013</v>
      </c>
      <c r="D14901" t="s">
        <v>972</v>
      </c>
      <c r="E14901" t="s">
        <v>1015</v>
      </c>
      <c r="F14901" s="86">
        <v>51843361.231660597</v>
      </c>
    </row>
    <row r="14902" spans="1:6">
      <c r="A14902">
        <v>2025</v>
      </c>
      <c r="B14902" t="s">
        <v>1053</v>
      </c>
      <c r="C14902" t="s">
        <v>1013</v>
      </c>
      <c r="D14902" t="s">
        <v>972</v>
      </c>
      <c r="E14902" t="s">
        <v>1015</v>
      </c>
      <c r="F14902" s="86">
        <v>51206674.622168802</v>
      </c>
    </row>
    <row r="14903" spans="1:6">
      <c r="A14903">
        <v>2026</v>
      </c>
      <c r="B14903" t="s">
        <v>1053</v>
      </c>
      <c r="C14903" t="s">
        <v>1013</v>
      </c>
      <c r="D14903" t="s">
        <v>972</v>
      </c>
      <c r="E14903" t="s">
        <v>1015</v>
      </c>
      <c r="F14903" s="86">
        <v>50582368.999390401</v>
      </c>
    </row>
    <row r="14904" spans="1:6">
      <c r="A14904">
        <v>2027</v>
      </c>
      <c r="B14904" t="s">
        <v>1053</v>
      </c>
      <c r="C14904" t="s">
        <v>1013</v>
      </c>
      <c r="D14904" t="s">
        <v>972</v>
      </c>
      <c r="E14904" t="s">
        <v>1015</v>
      </c>
      <c r="F14904" s="86">
        <v>49982901.505012497</v>
      </c>
    </row>
    <row r="14905" spans="1:6">
      <c r="A14905">
        <v>2028</v>
      </c>
      <c r="B14905" t="s">
        <v>1053</v>
      </c>
      <c r="C14905" t="s">
        <v>1013</v>
      </c>
      <c r="D14905" t="s">
        <v>972</v>
      </c>
      <c r="E14905" t="s">
        <v>1015</v>
      </c>
      <c r="F14905" s="86">
        <v>49414470.393107399</v>
      </c>
    </row>
    <row r="14906" spans="1:6">
      <c r="A14906">
        <v>2029</v>
      </c>
      <c r="B14906" t="s">
        <v>1053</v>
      </c>
      <c r="C14906" t="s">
        <v>1013</v>
      </c>
      <c r="D14906" t="s">
        <v>972</v>
      </c>
      <c r="E14906" t="s">
        <v>1015</v>
      </c>
      <c r="F14906" s="86">
        <v>48883742.669144399</v>
      </c>
    </row>
    <row r="14907" spans="1:6">
      <c r="A14907">
        <v>2030</v>
      </c>
      <c r="B14907" t="s">
        <v>1053</v>
      </c>
      <c r="C14907" t="s">
        <v>1013</v>
      </c>
      <c r="D14907" t="s">
        <v>972</v>
      </c>
      <c r="E14907" t="s">
        <v>1015</v>
      </c>
      <c r="F14907" s="86">
        <v>48393584.222838499</v>
      </c>
    </row>
    <row r="14908" spans="1:6">
      <c r="A14908">
        <v>2031</v>
      </c>
      <c r="B14908" t="s">
        <v>1053</v>
      </c>
      <c r="C14908" t="s">
        <v>1013</v>
      </c>
      <c r="D14908" t="s">
        <v>972</v>
      </c>
      <c r="E14908" t="s">
        <v>1015</v>
      </c>
      <c r="F14908" s="86">
        <v>47948938.235044897</v>
      </c>
    </row>
    <row r="14909" spans="1:6">
      <c r="A14909">
        <v>2032</v>
      </c>
      <c r="B14909" t="s">
        <v>1053</v>
      </c>
      <c r="C14909" t="s">
        <v>1013</v>
      </c>
      <c r="D14909" t="s">
        <v>972</v>
      </c>
      <c r="E14909" t="s">
        <v>1015</v>
      </c>
      <c r="F14909" s="86">
        <v>47556260.210853703</v>
      </c>
    </row>
    <row r="14910" spans="1:6">
      <c r="A14910">
        <v>2033</v>
      </c>
      <c r="B14910" t="s">
        <v>1053</v>
      </c>
      <c r="C14910" t="s">
        <v>1013</v>
      </c>
      <c r="D14910" t="s">
        <v>972</v>
      </c>
      <c r="E14910" t="s">
        <v>1015</v>
      </c>
      <c r="F14910" s="86">
        <v>47208973.251228496</v>
      </c>
    </row>
    <row r="14911" spans="1:6">
      <c r="A14911">
        <v>2034</v>
      </c>
      <c r="B14911" t="s">
        <v>1053</v>
      </c>
      <c r="C14911" t="s">
        <v>1013</v>
      </c>
      <c r="D14911" t="s">
        <v>972</v>
      </c>
      <c r="E14911" t="s">
        <v>1015</v>
      </c>
      <c r="F14911" s="86">
        <v>46911059.729480803</v>
      </c>
    </row>
    <row r="14912" spans="1:6">
      <c r="A14912">
        <v>2035</v>
      </c>
      <c r="B14912" t="s">
        <v>1053</v>
      </c>
      <c r="C14912" t="s">
        <v>1013</v>
      </c>
      <c r="D14912" t="s">
        <v>972</v>
      </c>
      <c r="E14912" t="s">
        <v>1015</v>
      </c>
      <c r="F14912" s="86">
        <v>46653137.715173297</v>
      </c>
    </row>
    <row r="14913" spans="1:6">
      <c r="A14913">
        <v>2036</v>
      </c>
      <c r="B14913" t="s">
        <v>1053</v>
      </c>
      <c r="C14913" t="s">
        <v>1013</v>
      </c>
      <c r="D14913" t="s">
        <v>972</v>
      </c>
      <c r="E14913" t="s">
        <v>1015</v>
      </c>
      <c r="F14913" s="86">
        <v>46433293.693824798</v>
      </c>
    </row>
    <row r="14914" spans="1:6">
      <c r="A14914">
        <v>2037</v>
      </c>
      <c r="B14914" t="s">
        <v>1053</v>
      </c>
      <c r="C14914" t="s">
        <v>1013</v>
      </c>
      <c r="D14914" t="s">
        <v>972</v>
      </c>
      <c r="E14914" t="s">
        <v>1015</v>
      </c>
      <c r="F14914" s="86">
        <v>46244764.398623697</v>
      </c>
    </row>
    <row r="14915" spans="1:6">
      <c r="A14915">
        <v>2038</v>
      </c>
      <c r="B14915" t="s">
        <v>1053</v>
      </c>
      <c r="C14915" t="s">
        <v>1013</v>
      </c>
      <c r="D14915" t="s">
        <v>972</v>
      </c>
      <c r="E14915" t="s">
        <v>1015</v>
      </c>
      <c r="F14915" s="86">
        <v>46088208.413939603</v>
      </c>
    </row>
    <row r="14916" spans="1:6">
      <c r="A14916">
        <v>2039</v>
      </c>
      <c r="B14916" t="s">
        <v>1053</v>
      </c>
      <c r="C14916" t="s">
        <v>1013</v>
      </c>
      <c r="D14916" t="s">
        <v>972</v>
      </c>
      <c r="E14916" t="s">
        <v>1015</v>
      </c>
      <c r="F14916" s="86">
        <v>45957974.391052097</v>
      </c>
    </row>
    <row r="14917" spans="1:6">
      <c r="A14917">
        <v>2040</v>
      </c>
      <c r="B14917" t="s">
        <v>1053</v>
      </c>
      <c r="C14917" t="s">
        <v>1013</v>
      </c>
      <c r="D14917" t="s">
        <v>972</v>
      </c>
      <c r="E14917" t="s">
        <v>1015</v>
      </c>
      <c r="F14917" s="86">
        <v>45845850.8079748</v>
      </c>
    </row>
    <row r="14918" spans="1:6">
      <c r="A14918">
        <v>2041</v>
      </c>
      <c r="B14918" t="s">
        <v>1053</v>
      </c>
      <c r="C14918" t="s">
        <v>1013</v>
      </c>
      <c r="D14918" t="s">
        <v>972</v>
      </c>
      <c r="E14918" t="s">
        <v>1015</v>
      </c>
      <c r="F14918" s="86">
        <v>45750396.232663803</v>
      </c>
    </row>
    <row r="14919" spans="1:6">
      <c r="A14919">
        <v>2042</v>
      </c>
      <c r="B14919" t="s">
        <v>1053</v>
      </c>
      <c r="C14919" t="s">
        <v>1013</v>
      </c>
      <c r="D14919" t="s">
        <v>972</v>
      </c>
      <c r="E14919" t="s">
        <v>1015</v>
      </c>
      <c r="F14919" s="86">
        <v>45662816.688413098</v>
      </c>
    </row>
    <row r="14920" spans="1:6">
      <c r="A14920">
        <v>2043</v>
      </c>
      <c r="B14920" t="s">
        <v>1053</v>
      </c>
      <c r="C14920" t="s">
        <v>1013</v>
      </c>
      <c r="D14920" t="s">
        <v>972</v>
      </c>
      <c r="E14920" t="s">
        <v>1015</v>
      </c>
      <c r="F14920" s="86">
        <v>45585712.914135702</v>
      </c>
    </row>
    <row r="14921" spans="1:6">
      <c r="A14921">
        <v>2044</v>
      </c>
      <c r="B14921" t="s">
        <v>1053</v>
      </c>
      <c r="C14921" t="s">
        <v>1013</v>
      </c>
      <c r="D14921" t="s">
        <v>972</v>
      </c>
      <c r="E14921" t="s">
        <v>1015</v>
      </c>
      <c r="F14921" s="86">
        <v>45513781.0148101</v>
      </c>
    </row>
    <row r="14922" spans="1:6">
      <c r="A14922">
        <v>2045</v>
      </c>
      <c r="B14922" t="s">
        <v>1053</v>
      </c>
      <c r="C14922" t="s">
        <v>1013</v>
      </c>
      <c r="D14922" t="s">
        <v>972</v>
      </c>
      <c r="E14922" t="s">
        <v>1015</v>
      </c>
      <c r="F14922" s="86">
        <v>45445040.087410197</v>
      </c>
    </row>
    <row r="14923" spans="1:6">
      <c r="A14923">
        <v>2046</v>
      </c>
      <c r="B14923" t="s">
        <v>1053</v>
      </c>
      <c r="C14923" t="s">
        <v>1013</v>
      </c>
      <c r="D14923" t="s">
        <v>972</v>
      </c>
      <c r="E14923" t="s">
        <v>1015</v>
      </c>
      <c r="F14923" s="86">
        <v>45373531.9351684</v>
      </c>
    </row>
    <row r="14924" spans="1:6">
      <c r="A14924">
        <v>2047</v>
      </c>
      <c r="B14924" t="s">
        <v>1053</v>
      </c>
      <c r="C14924" t="s">
        <v>1013</v>
      </c>
      <c r="D14924" t="s">
        <v>972</v>
      </c>
      <c r="E14924" t="s">
        <v>1015</v>
      </c>
      <c r="F14924" s="86">
        <v>45301665.656892799</v>
      </c>
    </row>
    <row r="14925" spans="1:6">
      <c r="A14925">
        <v>2048</v>
      </c>
      <c r="B14925" t="s">
        <v>1053</v>
      </c>
      <c r="C14925" t="s">
        <v>1013</v>
      </c>
      <c r="D14925" t="s">
        <v>972</v>
      </c>
      <c r="E14925" t="s">
        <v>1015</v>
      </c>
      <c r="F14925" s="86">
        <v>45226230.239817902</v>
      </c>
    </row>
    <row r="14926" spans="1:6">
      <c r="A14926">
        <v>2049</v>
      </c>
      <c r="B14926" t="s">
        <v>1053</v>
      </c>
      <c r="C14926" t="s">
        <v>1013</v>
      </c>
      <c r="D14926" t="s">
        <v>972</v>
      </c>
      <c r="E14926" t="s">
        <v>1015</v>
      </c>
      <c r="F14926" s="86">
        <v>45147337.942790903</v>
      </c>
    </row>
    <row r="14927" spans="1:6">
      <c r="A14927">
        <v>2050</v>
      </c>
      <c r="B14927" t="s">
        <v>1053</v>
      </c>
      <c r="C14927" t="s">
        <v>1013</v>
      </c>
      <c r="D14927" t="s">
        <v>972</v>
      </c>
      <c r="E14927" t="s">
        <v>1015</v>
      </c>
      <c r="F14927" s="86">
        <v>45066466.3460043</v>
      </c>
    </row>
    <row r="14928" spans="1:6">
      <c r="A14928">
        <v>2017</v>
      </c>
      <c r="B14928" t="s">
        <v>1054</v>
      </c>
      <c r="C14928" t="s">
        <v>1013</v>
      </c>
      <c r="D14928" t="s">
        <v>972</v>
      </c>
      <c r="E14928" t="s">
        <v>1015</v>
      </c>
      <c r="F14928" s="86">
        <v>7903849.0362412902</v>
      </c>
    </row>
    <row r="14929" spans="1:6">
      <c r="A14929">
        <v>2018</v>
      </c>
      <c r="B14929" t="s">
        <v>1054</v>
      </c>
      <c r="C14929" t="s">
        <v>1013</v>
      </c>
      <c r="D14929" t="s">
        <v>972</v>
      </c>
      <c r="E14929" t="s">
        <v>1015</v>
      </c>
      <c r="F14929" s="86">
        <v>7907582.11953888</v>
      </c>
    </row>
    <row r="14930" spans="1:6">
      <c r="A14930">
        <v>2019</v>
      </c>
      <c r="B14930" t="s">
        <v>1054</v>
      </c>
      <c r="C14930" t="s">
        <v>1013</v>
      </c>
      <c r="D14930" t="s">
        <v>972</v>
      </c>
      <c r="E14930" t="s">
        <v>1015</v>
      </c>
      <c r="F14930" s="86">
        <v>7914157.2807940198</v>
      </c>
    </row>
    <row r="14931" spans="1:6">
      <c r="A14931">
        <v>2020</v>
      </c>
      <c r="B14931" t="s">
        <v>1054</v>
      </c>
      <c r="C14931" t="s">
        <v>1013</v>
      </c>
      <c r="D14931" t="s">
        <v>972</v>
      </c>
      <c r="E14931" t="s">
        <v>1015</v>
      </c>
      <c r="F14931" s="86">
        <v>7921355.0189377498</v>
      </c>
    </row>
    <row r="14932" spans="1:6">
      <c r="A14932">
        <v>2021</v>
      </c>
      <c r="B14932" t="s">
        <v>1054</v>
      </c>
      <c r="C14932" t="s">
        <v>1013</v>
      </c>
      <c r="D14932" t="s">
        <v>972</v>
      </c>
      <c r="E14932" t="s">
        <v>1015</v>
      </c>
      <c r="F14932" s="86">
        <v>7925401.2940029204</v>
      </c>
    </row>
    <row r="14933" spans="1:6">
      <c r="A14933">
        <v>2022</v>
      </c>
      <c r="B14933" t="s">
        <v>1054</v>
      </c>
      <c r="C14933" t="s">
        <v>1013</v>
      </c>
      <c r="D14933" t="s">
        <v>972</v>
      </c>
      <c r="E14933" t="s">
        <v>1015</v>
      </c>
      <c r="F14933" s="86">
        <v>7926870.0922531402</v>
      </c>
    </row>
    <row r="14934" spans="1:6">
      <c r="A14934">
        <v>2023</v>
      </c>
      <c r="B14934" t="s">
        <v>1054</v>
      </c>
      <c r="C14934" t="s">
        <v>1013</v>
      </c>
      <c r="D14934" t="s">
        <v>972</v>
      </c>
      <c r="E14934" t="s">
        <v>1015</v>
      </c>
      <c r="F14934" s="86">
        <v>7924745.8158763396</v>
      </c>
    </row>
    <row r="14935" spans="1:6">
      <c r="A14935">
        <v>2024</v>
      </c>
      <c r="B14935" t="s">
        <v>1054</v>
      </c>
      <c r="C14935" t="s">
        <v>1013</v>
      </c>
      <c r="D14935" t="s">
        <v>972</v>
      </c>
      <c r="E14935" t="s">
        <v>1015</v>
      </c>
      <c r="F14935" s="86">
        <v>7920534.0941594401</v>
      </c>
    </row>
    <row r="14936" spans="1:6">
      <c r="A14936">
        <v>2025</v>
      </c>
      <c r="B14936" t="s">
        <v>1054</v>
      </c>
      <c r="C14936" t="s">
        <v>1013</v>
      </c>
      <c r="D14936" t="s">
        <v>972</v>
      </c>
      <c r="E14936" t="s">
        <v>1015</v>
      </c>
      <c r="F14936" s="86">
        <v>7914077.3904491803</v>
      </c>
    </row>
    <row r="14937" spans="1:6">
      <c r="A14937">
        <v>2026</v>
      </c>
      <c r="B14937" t="s">
        <v>1054</v>
      </c>
      <c r="C14937" t="s">
        <v>1013</v>
      </c>
      <c r="D14937" t="s">
        <v>972</v>
      </c>
      <c r="E14937" t="s">
        <v>1015</v>
      </c>
      <c r="F14937" s="86">
        <v>7907942.0779457698</v>
      </c>
    </row>
    <row r="14938" spans="1:6">
      <c r="A14938">
        <v>2027</v>
      </c>
      <c r="B14938" t="s">
        <v>1054</v>
      </c>
      <c r="C14938" t="s">
        <v>1013</v>
      </c>
      <c r="D14938" t="s">
        <v>972</v>
      </c>
      <c r="E14938" t="s">
        <v>1015</v>
      </c>
      <c r="F14938" s="86">
        <v>7903134.7987385103</v>
      </c>
    </row>
    <row r="14939" spans="1:6">
      <c r="A14939">
        <v>2028</v>
      </c>
      <c r="B14939" t="s">
        <v>1054</v>
      </c>
      <c r="C14939" t="s">
        <v>1013</v>
      </c>
      <c r="D14939" t="s">
        <v>972</v>
      </c>
      <c r="E14939" t="s">
        <v>1015</v>
      </c>
      <c r="F14939" s="86">
        <v>7901016.2280754298</v>
      </c>
    </row>
    <row r="14940" spans="1:6">
      <c r="A14940">
        <v>2029</v>
      </c>
      <c r="B14940" t="s">
        <v>1054</v>
      </c>
      <c r="C14940" t="s">
        <v>1013</v>
      </c>
      <c r="D14940" t="s">
        <v>972</v>
      </c>
      <c r="E14940" t="s">
        <v>1015</v>
      </c>
      <c r="F14940" s="86">
        <v>7903507.5353118703</v>
      </c>
    </row>
    <row r="14941" spans="1:6">
      <c r="A14941">
        <v>2030</v>
      </c>
      <c r="B14941" t="s">
        <v>1054</v>
      </c>
      <c r="C14941" t="s">
        <v>1013</v>
      </c>
      <c r="D14941" t="s">
        <v>972</v>
      </c>
      <c r="E14941" t="s">
        <v>1015</v>
      </c>
      <c r="F14941" s="86">
        <v>7909063.5178163303</v>
      </c>
    </row>
    <row r="14942" spans="1:6">
      <c r="A14942">
        <v>2031</v>
      </c>
      <c r="B14942" t="s">
        <v>1054</v>
      </c>
      <c r="C14942" t="s">
        <v>1013</v>
      </c>
      <c r="D14942" t="s">
        <v>972</v>
      </c>
      <c r="E14942" t="s">
        <v>1015</v>
      </c>
      <c r="F14942" s="86">
        <v>7918549.3439082</v>
      </c>
    </row>
    <row r="14943" spans="1:6">
      <c r="A14943">
        <v>2032</v>
      </c>
      <c r="B14943" t="s">
        <v>1054</v>
      </c>
      <c r="C14943" t="s">
        <v>1013</v>
      </c>
      <c r="D14943" t="s">
        <v>972</v>
      </c>
      <c r="E14943" t="s">
        <v>1015</v>
      </c>
      <c r="F14943" s="86">
        <v>7931096.7470712001</v>
      </c>
    </row>
    <row r="14944" spans="1:6">
      <c r="A14944">
        <v>2033</v>
      </c>
      <c r="B14944" t="s">
        <v>1054</v>
      </c>
      <c r="C14944" t="s">
        <v>1013</v>
      </c>
      <c r="D14944" t="s">
        <v>972</v>
      </c>
      <c r="E14944" t="s">
        <v>1015</v>
      </c>
      <c r="F14944" s="86">
        <v>7948277.4687291598</v>
      </c>
    </row>
    <row r="14945" spans="1:6">
      <c r="A14945">
        <v>2034</v>
      </c>
      <c r="B14945" t="s">
        <v>1054</v>
      </c>
      <c r="C14945" t="s">
        <v>1013</v>
      </c>
      <c r="D14945" t="s">
        <v>972</v>
      </c>
      <c r="E14945" t="s">
        <v>1015</v>
      </c>
      <c r="F14945" s="86">
        <v>7970032.7614301601</v>
      </c>
    </row>
    <row r="14946" spans="1:6">
      <c r="A14946">
        <v>2035</v>
      </c>
      <c r="B14946" t="s">
        <v>1054</v>
      </c>
      <c r="C14946" t="s">
        <v>1013</v>
      </c>
      <c r="D14946" t="s">
        <v>972</v>
      </c>
      <c r="E14946" t="s">
        <v>1015</v>
      </c>
      <c r="F14946" s="86">
        <v>7993623.0381386802</v>
      </c>
    </row>
    <row r="14947" spans="1:6">
      <c r="A14947">
        <v>2036</v>
      </c>
      <c r="B14947" t="s">
        <v>1054</v>
      </c>
      <c r="C14947" t="s">
        <v>1013</v>
      </c>
      <c r="D14947" t="s">
        <v>972</v>
      </c>
      <c r="E14947" t="s">
        <v>1015</v>
      </c>
      <c r="F14947" s="86">
        <v>8020495.0458818097</v>
      </c>
    </row>
    <row r="14948" spans="1:6">
      <c r="A14948">
        <v>2037</v>
      </c>
      <c r="B14948" t="s">
        <v>1054</v>
      </c>
      <c r="C14948" t="s">
        <v>1013</v>
      </c>
      <c r="D14948" t="s">
        <v>972</v>
      </c>
      <c r="E14948" t="s">
        <v>1015</v>
      </c>
      <c r="F14948" s="86">
        <v>8048248.7227851599</v>
      </c>
    </row>
    <row r="14949" spans="1:6">
      <c r="A14949">
        <v>2038</v>
      </c>
      <c r="B14949" t="s">
        <v>1054</v>
      </c>
      <c r="C14949" t="s">
        <v>1013</v>
      </c>
      <c r="D14949" t="s">
        <v>972</v>
      </c>
      <c r="E14949" t="s">
        <v>1015</v>
      </c>
      <c r="F14949" s="86">
        <v>8077737.6556501901</v>
      </c>
    </row>
    <row r="14950" spans="1:6">
      <c r="A14950">
        <v>2039</v>
      </c>
      <c r="B14950" t="s">
        <v>1054</v>
      </c>
      <c r="C14950" t="s">
        <v>1013</v>
      </c>
      <c r="D14950" t="s">
        <v>972</v>
      </c>
      <c r="E14950" t="s">
        <v>1015</v>
      </c>
      <c r="F14950" s="86">
        <v>8106838.8186061503</v>
      </c>
    </row>
    <row r="14951" spans="1:6">
      <c r="A14951">
        <v>2040</v>
      </c>
      <c r="B14951" t="s">
        <v>1054</v>
      </c>
      <c r="C14951" t="s">
        <v>1013</v>
      </c>
      <c r="D14951" t="s">
        <v>972</v>
      </c>
      <c r="E14951" t="s">
        <v>1015</v>
      </c>
      <c r="F14951" s="86">
        <v>8136984.1188296396</v>
      </c>
    </row>
    <row r="14952" spans="1:6">
      <c r="A14952">
        <v>2041</v>
      </c>
      <c r="B14952" t="s">
        <v>1054</v>
      </c>
      <c r="C14952" t="s">
        <v>1013</v>
      </c>
      <c r="D14952" t="s">
        <v>972</v>
      </c>
      <c r="E14952" t="s">
        <v>1015</v>
      </c>
      <c r="F14952" s="86">
        <v>8166621.4026754899</v>
      </c>
    </row>
    <row r="14953" spans="1:6">
      <c r="A14953">
        <v>2042</v>
      </c>
      <c r="B14953" t="s">
        <v>1054</v>
      </c>
      <c r="C14953" t="s">
        <v>1013</v>
      </c>
      <c r="D14953" t="s">
        <v>972</v>
      </c>
      <c r="E14953" t="s">
        <v>1015</v>
      </c>
      <c r="F14953" s="86">
        <v>8196888.5877643097</v>
      </c>
    </row>
    <row r="14954" spans="1:6">
      <c r="A14954">
        <v>2043</v>
      </c>
      <c r="B14954" t="s">
        <v>1054</v>
      </c>
      <c r="C14954" t="s">
        <v>1013</v>
      </c>
      <c r="D14954" t="s">
        <v>972</v>
      </c>
      <c r="E14954" t="s">
        <v>1015</v>
      </c>
      <c r="F14954" s="86">
        <v>8225960.6156932004</v>
      </c>
    </row>
    <row r="14955" spans="1:6">
      <c r="A14955">
        <v>2044</v>
      </c>
      <c r="B14955" t="s">
        <v>1054</v>
      </c>
      <c r="C14955" t="s">
        <v>1013</v>
      </c>
      <c r="D14955" t="s">
        <v>972</v>
      </c>
      <c r="E14955" t="s">
        <v>1015</v>
      </c>
      <c r="F14955" s="86">
        <v>8255567.8328467999</v>
      </c>
    </row>
    <row r="14956" spans="1:6">
      <c r="A14956">
        <v>2045</v>
      </c>
      <c r="B14956" t="s">
        <v>1054</v>
      </c>
      <c r="C14956" t="s">
        <v>1013</v>
      </c>
      <c r="D14956" t="s">
        <v>972</v>
      </c>
      <c r="E14956" t="s">
        <v>1015</v>
      </c>
      <c r="F14956" s="86">
        <v>8284599.9595891796</v>
      </c>
    </row>
    <row r="14957" spans="1:6">
      <c r="A14957">
        <v>2046</v>
      </c>
      <c r="B14957" t="s">
        <v>1054</v>
      </c>
      <c r="C14957" t="s">
        <v>1013</v>
      </c>
      <c r="D14957" t="s">
        <v>972</v>
      </c>
      <c r="E14957" t="s">
        <v>1015</v>
      </c>
      <c r="F14957" s="86">
        <v>8312634.6232511997</v>
      </c>
    </row>
    <row r="14958" spans="1:6">
      <c r="A14958">
        <v>2047</v>
      </c>
      <c r="B14958" t="s">
        <v>1054</v>
      </c>
      <c r="C14958" t="s">
        <v>1013</v>
      </c>
      <c r="D14958" t="s">
        <v>972</v>
      </c>
      <c r="E14958" t="s">
        <v>1015</v>
      </c>
      <c r="F14958" s="86">
        <v>8340139.64953274</v>
      </c>
    </row>
    <row r="14959" spans="1:6">
      <c r="A14959">
        <v>2048</v>
      </c>
      <c r="B14959" t="s">
        <v>1054</v>
      </c>
      <c r="C14959" t="s">
        <v>1013</v>
      </c>
      <c r="D14959" t="s">
        <v>972</v>
      </c>
      <c r="E14959" t="s">
        <v>1015</v>
      </c>
      <c r="F14959" s="86">
        <v>8366300.8209311701</v>
      </c>
    </row>
    <row r="14960" spans="1:6">
      <c r="A14960">
        <v>2049</v>
      </c>
      <c r="B14960" t="s">
        <v>1054</v>
      </c>
      <c r="C14960" t="s">
        <v>1013</v>
      </c>
      <c r="D14960" t="s">
        <v>972</v>
      </c>
      <c r="E14960" t="s">
        <v>1015</v>
      </c>
      <c r="F14960" s="86">
        <v>8392903.1317593493</v>
      </c>
    </row>
    <row r="14961" spans="1:6">
      <c r="A14961">
        <v>2050</v>
      </c>
      <c r="B14961" t="s">
        <v>1054</v>
      </c>
      <c r="C14961" t="s">
        <v>1013</v>
      </c>
      <c r="D14961" t="s">
        <v>972</v>
      </c>
      <c r="E14961" t="s">
        <v>1015</v>
      </c>
      <c r="F14961" s="86">
        <v>8419209.4180232808</v>
      </c>
    </row>
    <row r="14962" spans="1:6">
      <c r="A14962">
        <v>2017</v>
      </c>
      <c r="B14962" t="s">
        <v>1055</v>
      </c>
      <c r="C14962" t="s">
        <v>1013</v>
      </c>
      <c r="D14962" t="s">
        <v>972</v>
      </c>
      <c r="E14962" t="s">
        <v>1015</v>
      </c>
      <c r="F14962" s="86">
        <v>142460325.44989899</v>
      </c>
    </row>
    <row r="14963" spans="1:6">
      <c r="A14963">
        <v>2018</v>
      </c>
      <c r="B14963" t="s">
        <v>1055</v>
      </c>
      <c r="C14963" t="s">
        <v>1013</v>
      </c>
      <c r="D14963" t="s">
        <v>972</v>
      </c>
      <c r="E14963" t="s">
        <v>1015</v>
      </c>
      <c r="F14963" s="86">
        <v>140956660.80836901</v>
      </c>
    </row>
    <row r="14964" spans="1:6">
      <c r="A14964">
        <v>2019</v>
      </c>
      <c r="B14964" t="s">
        <v>1055</v>
      </c>
      <c r="C14964" t="s">
        <v>1013</v>
      </c>
      <c r="D14964" t="s">
        <v>972</v>
      </c>
      <c r="E14964" t="s">
        <v>1015</v>
      </c>
      <c r="F14964" s="86">
        <v>139474217.50431699</v>
      </c>
    </row>
    <row r="14965" spans="1:6">
      <c r="A14965">
        <v>2020</v>
      </c>
      <c r="B14965" t="s">
        <v>1055</v>
      </c>
      <c r="C14965" t="s">
        <v>1013</v>
      </c>
      <c r="D14965" t="s">
        <v>972</v>
      </c>
      <c r="E14965" t="s">
        <v>1015</v>
      </c>
      <c r="F14965" s="86">
        <v>137934314.88611501</v>
      </c>
    </row>
    <row r="14966" spans="1:6">
      <c r="A14966">
        <v>2021</v>
      </c>
      <c r="B14966" t="s">
        <v>1055</v>
      </c>
      <c r="C14966" t="s">
        <v>1013</v>
      </c>
      <c r="D14966" t="s">
        <v>972</v>
      </c>
      <c r="E14966" t="s">
        <v>1015</v>
      </c>
      <c r="F14966" s="86">
        <v>136371475.27089599</v>
      </c>
    </row>
    <row r="14967" spans="1:6">
      <c r="A14967">
        <v>2022</v>
      </c>
      <c r="B14967" t="s">
        <v>1055</v>
      </c>
      <c r="C14967" t="s">
        <v>1013</v>
      </c>
      <c r="D14967" t="s">
        <v>972</v>
      </c>
      <c r="E14967" t="s">
        <v>1015</v>
      </c>
      <c r="F14967" s="86">
        <v>134791484.74288499</v>
      </c>
    </row>
    <row r="14968" spans="1:6">
      <c r="A14968">
        <v>2023</v>
      </c>
      <c r="B14968" t="s">
        <v>1055</v>
      </c>
      <c r="C14968" t="s">
        <v>1013</v>
      </c>
      <c r="D14968" t="s">
        <v>972</v>
      </c>
      <c r="E14968" t="s">
        <v>1015</v>
      </c>
      <c r="F14968" s="86">
        <v>133185932.04852501</v>
      </c>
    </row>
    <row r="14969" spans="1:6">
      <c r="A14969">
        <v>2024</v>
      </c>
      <c r="B14969" t="s">
        <v>1055</v>
      </c>
      <c r="C14969" t="s">
        <v>1013</v>
      </c>
      <c r="D14969" t="s">
        <v>972</v>
      </c>
      <c r="E14969" t="s">
        <v>1015</v>
      </c>
      <c r="F14969" s="86">
        <v>131567265.047489</v>
      </c>
    </row>
    <row r="14970" spans="1:6">
      <c r="A14970">
        <v>2025</v>
      </c>
      <c r="B14970" t="s">
        <v>1055</v>
      </c>
      <c r="C14970" t="s">
        <v>1013</v>
      </c>
      <c r="D14970" t="s">
        <v>972</v>
      </c>
      <c r="E14970" t="s">
        <v>1015</v>
      </c>
      <c r="F14970" s="86">
        <v>129964021.698654</v>
      </c>
    </row>
    <row r="14971" spans="1:6">
      <c r="A14971">
        <v>2026</v>
      </c>
      <c r="B14971" t="s">
        <v>1055</v>
      </c>
      <c r="C14971" t="s">
        <v>1013</v>
      </c>
      <c r="D14971" t="s">
        <v>972</v>
      </c>
      <c r="E14971" t="s">
        <v>1015</v>
      </c>
      <c r="F14971" s="86">
        <v>128391355.798233</v>
      </c>
    </row>
    <row r="14972" spans="1:6">
      <c r="A14972">
        <v>2027</v>
      </c>
      <c r="B14972" t="s">
        <v>1055</v>
      </c>
      <c r="C14972" t="s">
        <v>1013</v>
      </c>
      <c r="D14972" t="s">
        <v>972</v>
      </c>
      <c r="E14972" t="s">
        <v>1015</v>
      </c>
      <c r="F14972" s="86">
        <v>126880562.860855</v>
      </c>
    </row>
    <row r="14973" spans="1:6">
      <c r="A14973">
        <v>2028</v>
      </c>
      <c r="B14973" t="s">
        <v>1055</v>
      </c>
      <c r="C14973" t="s">
        <v>1013</v>
      </c>
      <c r="D14973" t="s">
        <v>972</v>
      </c>
      <c r="E14973" t="s">
        <v>1015</v>
      </c>
      <c r="F14973" s="86">
        <v>125446789.47368</v>
      </c>
    </row>
    <row r="14974" spans="1:6">
      <c r="A14974">
        <v>2029</v>
      </c>
      <c r="B14974" t="s">
        <v>1055</v>
      </c>
      <c r="C14974" t="s">
        <v>1013</v>
      </c>
      <c r="D14974" t="s">
        <v>972</v>
      </c>
      <c r="E14974" t="s">
        <v>1015</v>
      </c>
      <c r="F14974" s="86">
        <v>124106502.51261701</v>
      </c>
    </row>
    <row r="14975" spans="1:6">
      <c r="A14975">
        <v>2030</v>
      </c>
      <c r="B14975" t="s">
        <v>1055</v>
      </c>
      <c r="C14975" t="s">
        <v>1013</v>
      </c>
      <c r="D14975" t="s">
        <v>972</v>
      </c>
      <c r="E14975" t="s">
        <v>1015</v>
      </c>
      <c r="F14975" s="86">
        <v>122866547.81805301</v>
      </c>
    </row>
    <row r="14976" spans="1:6">
      <c r="A14976">
        <v>2031</v>
      </c>
      <c r="B14976" t="s">
        <v>1055</v>
      </c>
      <c r="C14976" t="s">
        <v>1013</v>
      </c>
      <c r="D14976" t="s">
        <v>972</v>
      </c>
      <c r="E14976" t="s">
        <v>1015</v>
      </c>
      <c r="F14976" s="86">
        <v>121739124.477438</v>
      </c>
    </row>
    <row r="14977" spans="1:6">
      <c r="A14977">
        <v>2032</v>
      </c>
      <c r="B14977" t="s">
        <v>1055</v>
      </c>
      <c r="C14977" t="s">
        <v>1013</v>
      </c>
      <c r="D14977" t="s">
        <v>972</v>
      </c>
      <c r="E14977" t="s">
        <v>1015</v>
      </c>
      <c r="F14977" s="86">
        <v>120740562.456027</v>
      </c>
    </row>
    <row r="14978" spans="1:6">
      <c r="A14978">
        <v>2033</v>
      </c>
      <c r="B14978" t="s">
        <v>1055</v>
      </c>
      <c r="C14978" t="s">
        <v>1013</v>
      </c>
      <c r="D14978" t="s">
        <v>972</v>
      </c>
      <c r="E14978" t="s">
        <v>1015</v>
      </c>
      <c r="F14978" s="86">
        <v>119853849.981875</v>
      </c>
    </row>
    <row r="14979" spans="1:6">
      <c r="A14979">
        <v>2034</v>
      </c>
      <c r="B14979" t="s">
        <v>1055</v>
      </c>
      <c r="C14979" t="s">
        <v>1013</v>
      </c>
      <c r="D14979" t="s">
        <v>972</v>
      </c>
      <c r="E14979" t="s">
        <v>1015</v>
      </c>
      <c r="F14979" s="86">
        <v>119090627.850118</v>
      </c>
    </row>
    <row r="14980" spans="1:6">
      <c r="A14980">
        <v>2035</v>
      </c>
      <c r="B14980" t="s">
        <v>1055</v>
      </c>
      <c r="C14980" t="s">
        <v>1013</v>
      </c>
      <c r="D14980" t="s">
        <v>972</v>
      </c>
      <c r="E14980" t="s">
        <v>1015</v>
      </c>
      <c r="F14980" s="86">
        <v>118426391.46712799</v>
      </c>
    </row>
    <row r="14981" spans="1:6">
      <c r="A14981">
        <v>2036</v>
      </c>
      <c r="B14981" t="s">
        <v>1055</v>
      </c>
      <c r="C14981" t="s">
        <v>1013</v>
      </c>
      <c r="D14981" t="s">
        <v>972</v>
      </c>
      <c r="E14981" t="s">
        <v>1015</v>
      </c>
      <c r="F14981" s="86">
        <v>117857088.583042</v>
      </c>
    </row>
    <row r="14982" spans="1:6">
      <c r="A14982">
        <v>2037</v>
      </c>
      <c r="B14982" t="s">
        <v>1055</v>
      </c>
      <c r="C14982" t="s">
        <v>1013</v>
      </c>
      <c r="D14982" t="s">
        <v>972</v>
      </c>
      <c r="E14982" t="s">
        <v>1015</v>
      </c>
      <c r="F14982" s="86">
        <v>117366064.393719</v>
      </c>
    </row>
    <row r="14983" spans="1:6">
      <c r="A14983">
        <v>2038</v>
      </c>
      <c r="B14983" t="s">
        <v>1055</v>
      </c>
      <c r="C14983" t="s">
        <v>1013</v>
      </c>
      <c r="D14983" t="s">
        <v>972</v>
      </c>
      <c r="E14983" t="s">
        <v>1015</v>
      </c>
      <c r="F14983" s="86">
        <v>116955641.1762</v>
      </c>
    </row>
    <row r="14984" spans="1:6">
      <c r="A14984">
        <v>2039</v>
      </c>
      <c r="B14984" t="s">
        <v>1055</v>
      </c>
      <c r="C14984" t="s">
        <v>1013</v>
      </c>
      <c r="D14984" t="s">
        <v>972</v>
      </c>
      <c r="E14984" t="s">
        <v>1015</v>
      </c>
      <c r="F14984" s="86">
        <v>116611888.629118</v>
      </c>
    </row>
    <row r="14985" spans="1:6">
      <c r="A14985">
        <v>2040</v>
      </c>
      <c r="B14985" t="s">
        <v>1055</v>
      </c>
      <c r="C14985" t="s">
        <v>1013</v>
      </c>
      <c r="D14985" t="s">
        <v>972</v>
      </c>
      <c r="E14985" t="s">
        <v>1015</v>
      </c>
      <c r="F14985" s="86">
        <v>116314176.62350599</v>
      </c>
    </row>
    <row r="14986" spans="1:6">
      <c r="A14986">
        <v>2041</v>
      </c>
      <c r="B14986" t="s">
        <v>1055</v>
      </c>
      <c r="C14986" t="s">
        <v>1013</v>
      </c>
      <c r="D14986" t="s">
        <v>972</v>
      </c>
      <c r="E14986" t="s">
        <v>1015</v>
      </c>
      <c r="F14986" s="86">
        <v>116059059.472321</v>
      </c>
    </row>
    <row r="14987" spans="1:6">
      <c r="A14987">
        <v>2042</v>
      </c>
      <c r="B14987" t="s">
        <v>1055</v>
      </c>
      <c r="C14987" t="s">
        <v>1013</v>
      </c>
      <c r="D14987" t="s">
        <v>972</v>
      </c>
      <c r="E14987" t="s">
        <v>1015</v>
      </c>
      <c r="F14987" s="86">
        <v>115824046.05643301</v>
      </c>
    </row>
    <row r="14988" spans="1:6">
      <c r="A14988">
        <v>2043</v>
      </c>
      <c r="B14988" t="s">
        <v>1055</v>
      </c>
      <c r="C14988" t="s">
        <v>1013</v>
      </c>
      <c r="D14988" t="s">
        <v>972</v>
      </c>
      <c r="E14988" t="s">
        <v>1015</v>
      </c>
      <c r="F14988" s="86">
        <v>115615914.543322</v>
      </c>
    </row>
    <row r="14989" spans="1:6">
      <c r="A14989">
        <v>2044</v>
      </c>
      <c r="B14989" t="s">
        <v>1055</v>
      </c>
      <c r="C14989" t="s">
        <v>1013</v>
      </c>
      <c r="D14989" t="s">
        <v>972</v>
      </c>
      <c r="E14989" t="s">
        <v>1015</v>
      </c>
      <c r="F14989" s="86">
        <v>115421067.285199</v>
      </c>
    </row>
    <row r="14990" spans="1:6">
      <c r="A14990">
        <v>2045</v>
      </c>
      <c r="B14990" t="s">
        <v>1055</v>
      </c>
      <c r="C14990" t="s">
        <v>1013</v>
      </c>
      <c r="D14990" t="s">
        <v>972</v>
      </c>
      <c r="E14990" t="s">
        <v>1015</v>
      </c>
      <c r="F14990" s="86">
        <v>115234392.504584</v>
      </c>
    </row>
    <row r="14991" spans="1:6">
      <c r="A14991">
        <v>2046</v>
      </c>
      <c r="B14991" t="s">
        <v>1055</v>
      </c>
      <c r="C14991" t="s">
        <v>1013</v>
      </c>
      <c r="D14991" t="s">
        <v>972</v>
      </c>
      <c r="E14991" t="s">
        <v>1015</v>
      </c>
      <c r="F14991" s="86">
        <v>115040557.521947</v>
      </c>
    </row>
    <row r="14992" spans="1:6">
      <c r="A14992">
        <v>2047</v>
      </c>
      <c r="B14992" t="s">
        <v>1055</v>
      </c>
      <c r="C14992" t="s">
        <v>1013</v>
      </c>
      <c r="D14992" t="s">
        <v>972</v>
      </c>
      <c r="E14992" t="s">
        <v>1015</v>
      </c>
      <c r="F14992" s="86">
        <v>114845919.693757</v>
      </c>
    </row>
    <row r="14993" spans="1:6">
      <c r="A14993">
        <v>2048</v>
      </c>
      <c r="B14993" t="s">
        <v>1055</v>
      </c>
      <c r="C14993" t="s">
        <v>1013</v>
      </c>
      <c r="D14993" t="s">
        <v>972</v>
      </c>
      <c r="E14993" t="s">
        <v>1015</v>
      </c>
      <c r="F14993" s="86">
        <v>114642177.063089</v>
      </c>
    </row>
    <row r="14994" spans="1:6">
      <c r="A14994">
        <v>2049</v>
      </c>
      <c r="B14994" t="s">
        <v>1055</v>
      </c>
      <c r="C14994" t="s">
        <v>1013</v>
      </c>
      <c r="D14994" t="s">
        <v>972</v>
      </c>
      <c r="E14994" t="s">
        <v>1015</v>
      </c>
      <c r="F14994" s="86">
        <v>114429558.647001</v>
      </c>
    </row>
    <row r="14995" spans="1:6">
      <c r="A14995">
        <v>2050</v>
      </c>
      <c r="B14995" t="s">
        <v>1055</v>
      </c>
      <c r="C14995" t="s">
        <v>1013</v>
      </c>
      <c r="D14995" t="s">
        <v>972</v>
      </c>
      <c r="E14995" t="s">
        <v>1015</v>
      </c>
      <c r="F14995" s="86">
        <v>114211917.65418001</v>
      </c>
    </row>
    <row r="14996" spans="1:6">
      <c r="A14996">
        <v>2017</v>
      </c>
      <c r="B14996" t="s">
        <v>1056</v>
      </c>
      <c r="C14996" t="s">
        <v>1013</v>
      </c>
      <c r="D14996" t="s">
        <v>972</v>
      </c>
      <c r="E14996" t="s">
        <v>1015</v>
      </c>
      <c r="F14996" s="86">
        <v>22810131.7183639</v>
      </c>
    </row>
    <row r="14997" spans="1:6">
      <c r="A14997">
        <v>2018</v>
      </c>
      <c r="B14997" t="s">
        <v>1056</v>
      </c>
      <c r="C14997" t="s">
        <v>1013</v>
      </c>
      <c r="D14997" t="s">
        <v>972</v>
      </c>
      <c r="E14997" t="s">
        <v>1015</v>
      </c>
      <c r="F14997" s="86">
        <v>22702676.3189895</v>
      </c>
    </row>
    <row r="14998" spans="1:6">
      <c r="A14998">
        <v>2019</v>
      </c>
      <c r="B14998" t="s">
        <v>1056</v>
      </c>
      <c r="C14998" t="s">
        <v>1013</v>
      </c>
      <c r="D14998" t="s">
        <v>972</v>
      </c>
      <c r="E14998" t="s">
        <v>1015</v>
      </c>
      <c r="F14998" s="86">
        <v>22582761.2631233</v>
      </c>
    </row>
    <row r="14999" spans="1:6">
      <c r="A14999">
        <v>2020</v>
      </c>
      <c r="B14999" t="s">
        <v>1056</v>
      </c>
      <c r="C14999" t="s">
        <v>1013</v>
      </c>
      <c r="D14999" t="s">
        <v>972</v>
      </c>
      <c r="E14999" t="s">
        <v>1015</v>
      </c>
      <c r="F14999" s="86">
        <v>22480323.179585099</v>
      </c>
    </row>
    <row r="15000" spans="1:6">
      <c r="A15000">
        <v>2021</v>
      </c>
      <c r="B15000" t="s">
        <v>1056</v>
      </c>
      <c r="C15000" t="s">
        <v>1013</v>
      </c>
      <c r="D15000" t="s">
        <v>972</v>
      </c>
      <c r="E15000" t="s">
        <v>1015</v>
      </c>
      <c r="F15000" s="86">
        <v>22371188.0769176</v>
      </c>
    </row>
    <row r="15001" spans="1:6">
      <c r="A15001">
        <v>2022</v>
      </c>
      <c r="B15001" t="s">
        <v>1056</v>
      </c>
      <c r="C15001" t="s">
        <v>1013</v>
      </c>
      <c r="D15001" t="s">
        <v>972</v>
      </c>
      <c r="E15001" t="s">
        <v>1015</v>
      </c>
      <c r="F15001" s="86">
        <v>22259482.454071399</v>
      </c>
    </row>
    <row r="15002" spans="1:6">
      <c r="A15002">
        <v>2023</v>
      </c>
      <c r="B15002" t="s">
        <v>1056</v>
      </c>
      <c r="C15002" t="s">
        <v>1013</v>
      </c>
      <c r="D15002" t="s">
        <v>972</v>
      </c>
      <c r="E15002" t="s">
        <v>1015</v>
      </c>
      <c r="F15002" s="86">
        <v>22141236.116038099</v>
      </c>
    </row>
    <row r="15003" spans="1:6">
      <c r="A15003">
        <v>2024</v>
      </c>
      <c r="B15003" t="s">
        <v>1056</v>
      </c>
      <c r="C15003" t="s">
        <v>1013</v>
      </c>
      <c r="D15003" t="s">
        <v>972</v>
      </c>
      <c r="E15003" t="s">
        <v>1015</v>
      </c>
      <c r="F15003" s="86">
        <v>22013303.719205</v>
      </c>
    </row>
    <row r="15004" spans="1:6">
      <c r="A15004">
        <v>2025</v>
      </c>
      <c r="B15004" t="s">
        <v>1056</v>
      </c>
      <c r="C15004" t="s">
        <v>1013</v>
      </c>
      <c r="D15004" t="s">
        <v>972</v>
      </c>
      <c r="E15004" t="s">
        <v>1015</v>
      </c>
      <c r="F15004" s="86">
        <v>21883349.421183798</v>
      </c>
    </row>
    <row r="15005" spans="1:6">
      <c r="A15005">
        <v>2026</v>
      </c>
      <c r="B15005" t="s">
        <v>1056</v>
      </c>
      <c r="C15005" t="s">
        <v>1013</v>
      </c>
      <c r="D15005" t="s">
        <v>972</v>
      </c>
      <c r="E15005" t="s">
        <v>1015</v>
      </c>
      <c r="F15005" s="86">
        <v>21753140.9704872</v>
      </c>
    </row>
    <row r="15006" spans="1:6">
      <c r="A15006">
        <v>2027</v>
      </c>
      <c r="B15006" t="s">
        <v>1056</v>
      </c>
      <c r="C15006" t="s">
        <v>1013</v>
      </c>
      <c r="D15006" t="s">
        <v>972</v>
      </c>
      <c r="E15006" t="s">
        <v>1015</v>
      </c>
      <c r="F15006" s="86">
        <v>21627961.526125502</v>
      </c>
    </row>
    <row r="15007" spans="1:6">
      <c r="A15007">
        <v>2028</v>
      </c>
      <c r="B15007" t="s">
        <v>1056</v>
      </c>
      <c r="C15007" t="s">
        <v>1013</v>
      </c>
      <c r="D15007" t="s">
        <v>972</v>
      </c>
      <c r="E15007" t="s">
        <v>1015</v>
      </c>
      <c r="F15007" s="86">
        <v>21516403.158697098</v>
      </c>
    </row>
    <row r="15008" spans="1:6">
      <c r="A15008">
        <v>2029</v>
      </c>
      <c r="B15008" t="s">
        <v>1056</v>
      </c>
      <c r="C15008" t="s">
        <v>1013</v>
      </c>
      <c r="D15008" t="s">
        <v>972</v>
      </c>
      <c r="E15008" t="s">
        <v>1015</v>
      </c>
      <c r="F15008" s="86">
        <v>21416439.6432469</v>
      </c>
    </row>
    <row r="15009" spans="1:6">
      <c r="A15009">
        <v>2030</v>
      </c>
      <c r="B15009" t="s">
        <v>1056</v>
      </c>
      <c r="C15009" t="s">
        <v>1013</v>
      </c>
      <c r="D15009" t="s">
        <v>972</v>
      </c>
      <c r="E15009" t="s">
        <v>1015</v>
      </c>
      <c r="F15009" s="86">
        <v>21330687.4650314</v>
      </c>
    </row>
    <row r="15010" spans="1:6">
      <c r="A15010">
        <v>2031</v>
      </c>
      <c r="B15010" t="s">
        <v>1056</v>
      </c>
      <c r="C15010" t="s">
        <v>1013</v>
      </c>
      <c r="D15010" t="s">
        <v>972</v>
      </c>
      <c r="E15010" t="s">
        <v>1015</v>
      </c>
      <c r="F15010" s="86">
        <v>21264715.518623602</v>
      </c>
    </row>
    <row r="15011" spans="1:6">
      <c r="A15011">
        <v>2032</v>
      </c>
      <c r="B15011" t="s">
        <v>1056</v>
      </c>
      <c r="C15011" t="s">
        <v>1013</v>
      </c>
      <c r="D15011" t="s">
        <v>972</v>
      </c>
      <c r="E15011" t="s">
        <v>1015</v>
      </c>
      <c r="F15011" s="86">
        <v>21214136.469412401</v>
      </c>
    </row>
    <row r="15012" spans="1:6">
      <c r="A15012">
        <v>2033</v>
      </c>
      <c r="B15012" t="s">
        <v>1056</v>
      </c>
      <c r="C15012" t="s">
        <v>1013</v>
      </c>
      <c r="D15012" t="s">
        <v>972</v>
      </c>
      <c r="E15012" t="s">
        <v>1015</v>
      </c>
      <c r="F15012" s="86">
        <v>21183993.348542999</v>
      </c>
    </row>
    <row r="15013" spans="1:6">
      <c r="A15013">
        <v>2034</v>
      </c>
      <c r="B15013" t="s">
        <v>1056</v>
      </c>
      <c r="C15013" t="s">
        <v>1013</v>
      </c>
      <c r="D15013" t="s">
        <v>972</v>
      </c>
      <c r="E15013" t="s">
        <v>1015</v>
      </c>
      <c r="F15013" s="86">
        <v>21171188.771301799</v>
      </c>
    </row>
    <row r="15014" spans="1:6">
      <c r="A15014">
        <v>2035</v>
      </c>
      <c r="B15014" t="s">
        <v>1056</v>
      </c>
      <c r="C15014" t="s">
        <v>1013</v>
      </c>
      <c r="D15014" t="s">
        <v>972</v>
      </c>
      <c r="E15014" t="s">
        <v>1015</v>
      </c>
      <c r="F15014" s="86">
        <v>21177754.897416499</v>
      </c>
    </row>
    <row r="15015" spans="1:6">
      <c r="A15015">
        <v>2036</v>
      </c>
      <c r="B15015" t="s">
        <v>1056</v>
      </c>
      <c r="C15015" t="s">
        <v>1013</v>
      </c>
      <c r="D15015" t="s">
        <v>972</v>
      </c>
      <c r="E15015" t="s">
        <v>1015</v>
      </c>
      <c r="F15015" s="86">
        <v>21192972.255927399</v>
      </c>
    </row>
    <row r="15016" spans="1:6">
      <c r="A15016">
        <v>2037</v>
      </c>
      <c r="B15016" t="s">
        <v>1056</v>
      </c>
      <c r="C15016" t="s">
        <v>1013</v>
      </c>
      <c r="D15016" t="s">
        <v>972</v>
      </c>
      <c r="E15016" t="s">
        <v>1015</v>
      </c>
      <c r="F15016" s="86">
        <v>21217211.837224301</v>
      </c>
    </row>
    <row r="15017" spans="1:6">
      <c r="A15017">
        <v>2038</v>
      </c>
      <c r="B15017" t="s">
        <v>1056</v>
      </c>
      <c r="C15017" t="s">
        <v>1013</v>
      </c>
      <c r="D15017" t="s">
        <v>972</v>
      </c>
      <c r="E15017" t="s">
        <v>1015</v>
      </c>
      <c r="F15017" s="86">
        <v>21253915.267115802</v>
      </c>
    </row>
    <row r="15018" spans="1:6">
      <c r="A15018">
        <v>2039</v>
      </c>
      <c r="B15018" t="s">
        <v>1056</v>
      </c>
      <c r="C15018" t="s">
        <v>1013</v>
      </c>
      <c r="D15018" t="s">
        <v>972</v>
      </c>
      <c r="E15018" t="s">
        <v>1015</v>
      </c>
      <c r="F15018" s="86">
        <v>21295534.0248513</v>
      </c>
    </row>
    <row r="15019" spans="1:6">
      <c r="A15019">
        <v>2040</v>
      </c>
      <c r="B15019" t="s">
        <v>1056</v>
      </c>
      <c r="C15019" t="s">
        <v>1013</v>
      </c>
      <c r="D15019" t="s">
        <v>972</v>
      </c>
      <c r="E15019" t="s">
        <v>1015</v>
      </c>
      <c r="F15019" s="86">
        <v>21343770.285214499</v>
      </c>
    </row>
    <row r="15020" spans="1:6">
      <c r="A15020">
        <v>2041</v>
      </c>
      <c r="B15020" t="s">
        <v>1056</v>
      </c>
      <c r="C15020" t="s">
        <v>1013</v>
      </c>
      <c r="D15020" t="s">
        <v>972</v>
      </c>
      <c r="E15020" t="s">
        <v>1015</v>
      </c>
      <c r="F15020" s="86">
        <v>21391907.014713001</v>
      </c>
    </row>
    <row r="15021" spans="1:6">
      <c r="A15021">
        <v>2042</v>
      </c>
      <c r="B15021" t="s">
        <v>1056</v>
      </c>
      <c r="C15021" t="s">
        <v>1013</v>
      </c>
      <c r="D15021" t="s">
        <v>972</v>
      </c>
      <c r="E15021" t="s">
        <v>1015</v>
      </c>
      <c r="F15021" s="86">
        <v>21441641.886740599</v>
      </c>
    </row>
    <row r="15022" spans="1:6">
      <c r="A15022">
        <v>2043</v>
      </c>
      <c r="B15022" t="s">
        <v>1056</v>
      </c>
      <c r="C15022" t="s">
        <v>1013</v>
      </c>
      <c r="D15022" t="s">
        <v>972</v>
      </c>
      <c r="E15022" t="s">
        <v>1015</v>
      </c>
      <c r="F15022" s="86">
        <v>21490788.0543207</v>
      </c>
    </row>
    <row r="15023" spans="1:6">
      <c r="A15023">
        <v>2044</v>
      </c>
      <c r="B15023" t="s">
        <v>1056</v>
      </c>
      <c r="C15023" t="s">
        <v>1013</v>
      </c>
      <c r="D15023" t="s">
        <v>972</v>
      </c>
      <c r="E15023" t="s">
        <v>1015</v>
      </c>
      <c r="F15023" s="86">
        <v>21544641.823586099</v>
      </c>
    </row>
    <row r="15024" spans="1:6">
      <c r="A15024">
        <v>2045</v>
      </c>
      <c r="B15024" t="s">
        <v>1056</v>
      </c>
      <c r="C15024" t="s">
        <v>1013</v>
      </c>
      <c r="D15024" t="s">
        <v>972</v>
      </c>
      <c r="E15024" t="s">
        <v>1015</v>
      </c>
      <c r="F15024" s="86">
        <v>21594698.876872402</v>
      </c>
    </row>
    <row r="15025" spans="1:6">
      <c r="A15025">
        <v>2046</v>
      </c>
      <c r="B15025" t="s">
        <v>1056</v>
      </c>
      <c r="C15025" t="s">
        <v>1013</v>
      </c>
      <c r="D15025" t="s">
        <v>972</v>
      </c>
      <c r="E15025" t="s">
        <v>1015</v>
      </c>
      <c r="F15025" s="86">
        <v>21646476.063570801</v>
      </c>
    </row>
    <row r="15026" spans="1:6">
      <c r="A15026">
        <v>2047</v>
      </c>
      <c r="B15026" t="s">
        <v>1056</v>
      </c>
      <c r="C15026" t="s">
        <v>1013</v>
      </c>
      <c r="D15026" t="s">
        <v>972</v>
      </c>
      <c r="E15026" t="s">
        <v>1015</v>
      </c>
      <c r="F15026" s="86">
        <v>21694314.779818401</v>
      </c>
    </row>
    <row r="15027" spans="1:6">
      <c r="A15027">
        <v>2048</v>
      </c>
      <c r="B15027" t="s">
        <v>1056</v>
      </c>
      <c r="C15027" t="s">
        <v>1013</v>
      </c>
      <c r="D15027" t="s">
        <v>972</v>
      </c>
      <c r="E15027" t="s">
        <v>1015</v>
      </c>
      <c r="F15027" s="86">
        <v>21739532.483302601</v>
      </c>
    </row>
    <row r="15028" spans="1:6">
      <c r="A15028">
        <v>2049</v>
      </c>
      <c r="B15028" t="s">
        <v>1056</v>
      </c>
      <c r="C15028" t="s">
        <v>1013</v>
      </c>
      <c r="D15028" t="s">
        <v>972</v>
      </c>
      <c r="E15028" t="s">
        <v>1015</v>
      </c>
      <c r="F15028" s="86">
        <v>21783502.038779199</v>
      </c>
    </row>
    <row r="15029" spans="1:6">
      <c r="A15029">
        <v>2050</v>
      </c>
      <c r="B15029" t="s">
        <v>1056</v>
      </c>
      <c r="C15029" t="s">
        <v>1013</v>
      </c>
      <c r="D15029" t="s">
        <v>972</v>
      </c>
      <c r="E15029" t="s">
        <v>1015</v>
      </c>
      <c r="F15029" s="86">
        <v>21825165.3526242</v>
      </c>
    </row>
    <row r="15030" spans="1:6">
      <c r="A15030">
        <v>2017</v>
      </c>
      <c r="B15030" t="s">
        <v>1057</v>
      </c>
      <c r="C15030" t="s">
        <v>1013</v>
      </c>
      <c r="D15030" t="s">
        <v>972</v>
      </c>
      <c r="E15030" t="s">
        <v>1015</v>
      </c>
      <c r="F15030" s="86">
        <v>5638201.6944640204</v>
      </c>
    </row>
    <row r="15031" spans="1:6">
      <c r="A15031">
        <v>2018</v>
      </c>
      <c r="B15031" t="s">
        <v>1057</v>
      </c>
      <c r="C15031" t="s">
        <v>1013</v>
      </c>
      <c r="D15031" t="s">
        <v>972</v>
      </c>
      <c r="E15031" t="s">
        <v>1015</v>
      </c>
      <c r="F15031" s="86">
        <v>5645339.1477393899</v>
      </c>
    </row>
    <row r="15032" spans="1:6">
      <c r="A15032">
        <v>2019</v>
      </c>
      <c r="B15032" t="s">
        <v>1057</v>
      </c>
      <c r="C15032" t="s">
        <v>1013</v>
      </c>
      <c r="D15032" t="s">
        <v>972</v>
      </c>
      <c r="E15032" t="s">
        <v>1015</v>
      </c>
      <c r="F15032" s="86">
        <v>5653813.0391517999</v>
      </c>
    </row>
    <row r="15033" spans="1:6">
      <c r="A15033">
        <v>2020</v>
      </c>
      <c r="B15033" t="s">
        <v>1057</v>
      </c>
      <c r="C15033" t="s">
        <v>1013</v>
      </c>
      <c r="D15033" t="s">
        <v>972</v>
      </c>
      <c r="E15033" t="s">
        <v>1015</v>
      </c>
      <c r="F15033" s="86">
        <v>5650178.6572283302</v>
      </c>
    </row>
    <row r="15034" spans="1:6">
      <c r="A15034">
        <v>2021</v>
      </c>
      <c r="B15034" t="s">
        <v>1057</v>
      </c>
      <c r="C15034" t="s">
        <v>1013</v>
      </c>
      <c r="D15034" t="s">
        <v>972</v>
      </c>
      <c r="E15034" t="s">
        <v>1015</v>
      </c>
      <c r="F15034" s="86">
        <v>5646783.2336098999</v>
      </c>
    </row>
    <row r="15035" spans="1:6">
      <c r="A15035">
        <v>2022</v>
      </c>
      <c r="B15035" t="s">
        <v>1057</v>
      </c>
      <c r="C15035" t="s">
        <v>1013</v>
      </c>
      <c r="D15035" t="s">
        <v>972</v>
      </c>
      <c r="E15035" t="s">
        <v>1015</v>
      </c>
      <c r="F15035" s="86">
        <v>5641345.3526136205</v>
      </c>
    </row>
    <row r="15036" spans="1:6">
      <c r="A15036">
        <v>2023</v>
      </c>
      <c r="B15036" t="s">
        <v>1057</v>
      </c>
      <c r="C15036" t="s">
        <v>1013</v>
      </c>
      <c r="D15036" t="s">
        <v>972</v>
      </c>
      <c r="E15036" t="s">
        <v>1015</v>
      </c>
      <c r="F15036" s="86">
        <v>5634283.5798973497</v>
      </c>
    </row>
    <row r="15037" spans="1:6">
      <c r="A15037">
        <v>2024</v>
      </c>
      <c r="B15037" t="s">
        <v>1057</v>
      </c>
      <c r="C15037" t="s">
        <v>1013</v>
      </c>
      <c r="D15037" t="s">
        <v>972</v>
      </c>
      <c r="E15037" t="s">
        <v>1015</v>
      </c>
      <c r="F15037" s="86">
        <v>5625610.38347481</v>
      </c>
    </row>
    <row r="15038" spans="1:6">
      <c r="A15038">
        <v>2025</v>
      </c>
      <c r="B15038" t="s">
        <v>1057</v>
      </c>
      <c r="C15038" t="s">
        <v>1013</v>
      </c>
      <c r="D15038" t="s">
        <v>972</v>
      </c>
      <c r="E15038" t="s">
        <v>1015</v>
      </c>
      <c r="F15038" s="86">
        <v>5615625.1832861397</v>
      </c>
    </row>
    <row r="15039" spans="1:6">
      <c r="A15039">
        <v>2026</v>
      </c>
      <c r="B15039" t="s">
        <v>1057</v>
      </c>
      <c r="C15039" t="s">
        <v>1013</v>
      </c>
      <c r="D15039" t="s">
        <v>972</v>
      </c>
      <c r="E15039" t="s">
        <v>1015</v>
      </c>
      <c r="F15039" s="86">
        <v>5606115.9940625504</v>
      </c>
    </row>
    <row r="15040" spans="1:6">
      <c r="A15040">
        <v>2027</v>
      </c>
      <c r="B15040" t="s">
        <v>1057</v>
      </c>
      <c r="C15040" t="s">
        <v>1013</v>
      </c>
      <c r="D15040" t="s">
        <v>972</v>
      </c>
      <c r="E15040" t="s">
        <v>1015</v>
      </c>
      <c r="F15040" s="86">
        <v>5596421.1982953297</v>
      </c>
    </row>
    <row r="15041" spans="1:6">
      <c r="A15041">
        <v>2028</v>
      </c>
      <c r="B15041" t="s">
        <v>1057</v>
      </c>
      <c r="C15041" t="s">
        <v>1013</v>
      </c>
      <c r="D15041" t="s">
        <v>972</v>
      </c>
      <c r="E15041" t="s">
        <v>1015</v>
      </c>
      <c r="F15041" s="86">
        <v>5587524.5056846598</v>
      </c>
    </row>
    <row r="15042" spans="1:6">
      <c r="A15042">
        <v>2029</v>
      </c>
      <c r="B15042" t="s">
        <v>1057</v>
      </c>
      <c r="C15042" t="s">
        <v>1013</v>
      </c>
      <c r="D15042" t="s">
        <v>972</v>
      </c>
      <c r="E15042" t="s">
        <v>1015</v>
      </c>
      <c r="F15042" s="86">
        <v>5579030.9981066203</v>
      </c>
    </row>
    <row r="15043" spans="1:6">
      <c r="A15043">
        <v>2030</v>
      </c>
      <c r="B15043" t="s">
        <v>1057</v>
      </c>
      <c r="C15043" t="s">
        <v>1013</v>
      </c>
      <c r="D15043" t="s">
        <v>972</v>
      </c>
      <c r="E15043" t="s">
        <v>1015</v>
      </c>
      <c r="F15043" s="86">
        <v>5571296.3778683003</v>
      </c>
    </row>
    <row r="15044" spans="1:6">
      <c r="A15044">
        <v>2031</v>
      </c>
      <c r="B15044" t="s">
        <v>1057</v>
      </c>
      <c r="C15044" t="s">
        <v>1013</v>
      </c>
      <c r="D15044" t="s">
        <v>972</v>
      </c>
      <c r="E15044" t="s">
        <v>1015</v>
      </c>
      <c r="F15044" s="86">
        <v>5564551.5484057898</v>
      </c>
    </row>
    <row r="15045" spans="1:6">
      <c r="A15045">
        <v>2032</v>
      </c>
      <c r="B15045" t="s">
        <v>1057</v>
      </c>
      <c r="C15045" t="s">
        <v>1013</v>
      </c>
      <c r="D15045" t="s">
        <v>972</v>
      </c>
      <c r="E15045" t="s">
        <v>1015</v>
      </c>
      <c r="F15045" s="86">
        <v>5558079.9191206899</v>
      </c>
    </row>
    <row r="15046" spans="1:6">
      <c r="A15046">
        <v>2033</v>
      </c>
      <c r="B15046" t="s">
        <v>1057</v>
      </c>
      <c r="C15046" t="s">
        <v>1013</v>
      </c>
      <c r="D15046" t="s">
        <v>972</v>
      </c>
      <c r="E15046" t="s">
        <v>1015</v>
      </c>
      <c r="F15046" s="86">
        <v>5551924.3492463399</v>
      </c>
    </row>
    <row r="15047" spans="1:6">
      <c r="A15047">
        <v>2034</v>
      </c>
      <c r="B15047" t="s">
        <v>1057</v>
      </c>
      <c r="C15047" t="s">
        <v>1013</v>
      </c>
      <c r="D15047" t="s">
        <v>972</v>
      </c>
      <c r="E15047" t="s">
        <v>1015</v>
      </c>
      <c r="F15047" s="86">
        <v>5546547.6063047303</v>
      </c>
    </row>
    <row r="15048" spans="1:6">
      <c r="A15048">
        <v>2035</v>
      </c>
      <c r="B15048" t="s">
        <v>1057</v>
      </c>
      <c r="C15048" t="s">
        <v>1013</v>
      </c>
      <c r="D15048" t="s">
        <v>972</v>
      </c>
      <c r="E15048" t="s">
        <v>1015</v>
      </c>
      <c r="F15048" s="86">
        <v>5542125.8118815301</v>
      </c>
    </row>
    <row r="15049" spans="1:6">
      <c r="A15049">
        <v>2036</v>
      </c>
      <c r="B15049" t="s">
        <v>1057</v>
      </c>
      <c r="C15049" t="s">
        <v>1013</v>
      </c>
      <c r="D15049" t="s">
        <v>972</v>
      </c>
      <c r="E15049" t="s">
        <v>1015</v>
      </c>
      <c r="F15049" s="86">
        <v>5538504.7278243601</v>
      </c>
    </row>
    <row r="15050" spans="1:6">
      <c r="A15050">
        <v>2037</v>
      </c>
      <c r="B15050" t="s">
        <v>1057</v>
      </c>
      <c r="C15050" t="s">
        <v>1013</v>
      </c>
      <c r="D15050" t="s">
        <v>972</v>
      </c>
      <c r="E15050" t="s">
        <v>1015</v>
      </c>
      <c r="F15050" s="86">
        <v>5534813.64462006</v>
      </c>
    </row>
    <row r="15051" spans="1:6">
      <c r="A15051">
        <v>2038</v>
      </c>
      <c r="B15051" t="s">
        <v>1057</v>
      </c>
      <c r="C15051" t="s">
        <v>1013</v>
      </c>
      <c r="D15051" t="s">
        <v>972</v>
      </c>
      <c r="E15051" t="s">
        <v>1015</v>
      </c>
      <c r="F15051" s="86">
        <v>5532857.6018528799</v>
      </c>
    </row>
    <row r="15052" spans="1:6">
      <c r="A15052">
        <v>2039</v>
      </c>
      <c r="B15052" t="s">
        <v>1057</v>
      </c>
      <c r="C15052" t="s">
        <v>1013</v>
      </c>
      <c r="D15052" t="s">
        <v>972</v>
      </c>
      <c r="E15052" t="s">
        <v>1015</v>
      </c>
      <c r="F15052" s="86">
        <v>5530722.3907158999</v>
      </c>
    </row>
    <row r="15053" spans="1:6">
      <c r="A15053">
        <v>2040</v>
      </c>
      <c r="B15053" t="s">
        <v>1057</v>
      </c>
      <c r="C15053" t="s">
        <v>1013</v>
      </c>
      <c r="D15053" t="s">
        <v>972</v>
      </c>
      <c r="E15053" t="s">
        <v>1015</v>
      </c>
      <c r="F15053" s="86">
        <v>5529635.39336624</v>
      </c>
    </row>
    <row r="15054" spans="1:6">
      <c r="A15054">
        <v>2041</v>
      </c>
      <c r="B15054" t="s">
        <v>1057</v>
      </c>
      <c r="C15054" t="s">
        <v>1013</v>
      </c>
      <c r="D15054" t="s">
        <v>972</v>
      </c>
      <c r="E15054" t="s">
        <v>1015</v>
      </c>
      <c r="F15054" s="86">
        <v>5529476.48513168</v>
      </c>
    </row>
    <row r="15055" spans="1:6">
      <c r="A15055">
        <v>2042</v>
      </c>
      <c r="B15055" t="s">
        <v>1057</v>
      </c>
      <c r="C15055" t="s">
        <v>1013</v>
      </c>
      <c r="D15055" t="s">
        <v>972</v>
      </c>
      <c r="E15055" t="s">
        <v>1015</v>
      </c>
      <c r="F15055" s="86">
        <v>5529016.6909782402</v>
      </c>
    </row>
    <row r="15056" spans="1:6">
      <c r="A15056">
        <v>2043</v>
      </c>
      <c r="B15056" t="s">
        <v>1057</v>
      </c>
      <c r="C15056" t="s">
        <v>1013</v>
      </c>
      <c r="D15056" t="s">
        <v>972</v>
      </c>
      <c r="E15056" t="s">
        <v>1015</v>
      </c>
      <c r="F15056" s="86">
        <v>5529112.0483144997</v>
      </c>
    </row>
    <row r="15057" spans="1:6">
      <c r="A15057">
        <v>2044</v>
      </c>
      <c r="B15057" t="s">
        <v>1057</v>
      </c>
      <c r="C15057" t="s">
        <v>1013</v>
      </c>
      <c r="D15057" t="s">
        <v>972</v>
      </c>
      <c r="E15057" t="s">
        <v>1015</v>
      </c>
      <c r="F15057" s="86">
        <v>5529292.9583998201</v>
      </c>
    </row>
    <row r="15058" spans="1:6">
      <c r="A15058">
        <v>2045</v>
      </c>
      <c r="B15058" t="s">
        <v>1057</v>
      </c>
      <c r="C15058" t="s">
        <v>1013</v>
      </c>
      <c r="D15058" t="s">
        <v>972</v>
      </c>
      <c r="E15058" t="s">
        <v>1015</v>
      </c>
      <c r="F15058" s="86">
        <v>5529587.6240752703</v>
      </c>
    </row>
    <row r="15059" spans="1:6">
      <c r="A15059">
        <v>2046</v>
      </c>
      <c r="B15059" t="s">
        <v>1057</v>
      </c>
      <c r="C15059" t="s">
        <v>1013</v>
      </c>
      <c r="D15059" t="s">
        <v>972</v>
      </c>
      <c r="E15059" t="s">
        <v>1015</v>
      </c>
      <c r="F15059" s="86">
        <v>5529743.5430210698</v>
      </c>
    </row>
    <row r="15060" spans="1:6">
      <c r="A15060">
        <v>2047</v>
      </c>
      <c r="B15060" t="s">
        <v>1057</v>
      </c>
      <c r="C15060" t="s">
        <v>1013</v>
      </c>
      <c r="D15060" t="s">
        <v>972</v>
      </c>
      <c r="E15060" t="s">
        <v>1015</v>
      </c>
      <c r="F15060" s="86">
        <v>5529767.6370810298</v>
      </c>
    </row>
    <row r="15061" spans="1:6">
      <c r="A15061">
        <v>2048</v>
      </c>
      <c r="B15061" t="s">
        <v>1057</v>
      </c>
      <c r="C15061" t="s">
        <v>1013</v>
      </c>
      <c r="D15061" t="s">
        <v>972</v>
      </c>
      <c r="E15061" t="s">
        <v>1015</v>
      </c>
      <c r="F15061" s="86">
        <v>5529701.8827468101</v>
      </c>
    </row>
    <row r="15062" spans="1:6">
      <c r="A15062">
        <v>2049</v>
      </c>
      <c r="B15062" t="s">
        <v>1057</v>
      </c>
      <c r="C15062" t="s">
        <v>1013</v>
      </c>
      <c r="D15062" t="s">
        <v>972</v>
      </c>
      <c r="E15062" t="s">
        <v>1015</v>
      </c>
      <c r="F15062" s="86">
        <v>5529343.0969622098</v>
      </c>
    </row>
    <row r="15063" spans="1:6">
      <c r="A15063">
        <v>2050</v>
      </c>
      <c r="B15063" t="s">
        <v>1057</v>
      </c>
      <c r="C15063" t="s">
        <v>1013</v>
      </c>
      <c r="D15063" t="s">
        <v>972</v>
      </c>
      <c r="E15063" t="s">
        <v>1015</v>
      </c>
      <c r="F15063" s="86">
        <v>5528476.5371680297</v>
      </c>
    </row>
    <row r="15064" spans="1:6">
      <c r="A15064">
        <v>2017</v>
      </c>
      <c r="B15064" t="s">
        <v>1058</v>
      </c>
      <c r="C15064" t="s">
        <v>1013</v>
      </c>
      <c r="D15064" t="s">
        <v>972</v>
      </c>
      <c r="E15064" t="s">
        <v>1015</v>
      </c>
      <c r="F15064" s="86">
        <v>84750029.985477298</v>
      </c>
    </row>
    <row r="15065" spans="1:6">
      <c r="A15065">
        <v>2018</v>
      </c>
      <c r="B15065" t="s">
        <v>1058</v>
      </c>
      <c r="C15065" t="s">
        <v>1013</v>
      </c>
      <c r="D15065" t="s">
        <v>972</v>
      </c>
      <c r="E15065" t="s">
        <v>1015</v>
      </c>
      <c r="F15065" s="86">
        <v>84539048.502844393</v>
      </c>
    </row>
    <row r="15066" spans="1:6">
      <c r="A15066">
        <v>2019</v>
      </c>
      <c r="B15066" t="s">
        <v>1058</v>
      </c>
      <c r="C15066" t="s">
        <v>1013</v>
      </c>
      <c r="D15066" t="s">
        <v>972</v>
      </c>
      <c r="E15066" t="s">
        <v>1015</v>
      </c>
      <c r="F15066" s="86">
        <v>84326869.239721298</v>
      </c>
    </row>
    <row r="15067" spans="1:6">
      <c r="A15067">
        <v>2020</v>
      </c>
      <c r="B15067" t="s">
        <v>1058</v>
      </c>
      <c r="C15067" t="s">
        <v>1013</v>
      </c>
      <c r="D15067" t="s">
        <v>972</v>
      </c>
      <c r="E15067" t="s">
        <v>1015</v>
      </c>
      <c r="F15067" s="86">
        <v>84203533.817849204</v>
      </c>
    </row>
    <row r="15068" spans="1:6">
      <c r="A15068">
        <v>2021</v>
      </c>
      <c r="B15068" t="s">
        <v>1058</v>
      </c>
      <c r="C15068" t="s">
        <v>1013</v>
      </c>
      <c r="D15068" t="s">
        <v>972</v>
      </c>
      <c r="E15068" t="s">
        <v>1015</v>
      </c>
      <c r="F15068" s="86">
        <v>84057941.472461</v>
      </c>
    </row>
    <row r="15069" spans="1:6">
      <c r="A15069">
        <v>2022</v>
      </c>
      <c r="B15069" t="s">
        <v>1058</v>
      </c>
      <c r="C15069" t="s">
        <v>1013</v>
      </c>
      <c r="D15069" t="s">
        <v>972</v>
      </c>
      <c r="E15069" t="s">
        <v>1015</v>
      </c>
      <c r="F15069" s="86">
        <v>83896161.971813202</v>
      </c>
    </row>
    <row r="15070" spans="1:6">
      <c r="A15070">
        <v>2023</v>
      </c>
      <c r="B15070" t="s">
        <v>1058</v>
      </c>
      <c r="C15070" t="s">
        <v>1013</v>
      </c>
      <c r="D15070" t="s">
        <v>972</v>
      </c>
      <c r="E15070" t="s">
        <v>1015</v>
      </c>
      <c r="F15070" s="86">
        <v>83709485.141542107</v>
      </c>
    </row>
    <row r="15071" spans="1:6">
      <c r="A15071">
        <v>2024</v>
      </c>
      <c r="B15071" t="s">
        <v>1058</v>
      </c>
      <c r="C15071" t="s">
        <v>1013</v>
      </c>
      <c r="D15071" t="s">
        <v>972</v>
      </c>
      <c r="E15071" t="s">
        <v>1015</v>
      </c>
      <c r="F15071" s="86">
        <v>83498441.377959102</v>
      </c>
    </row>
    <row r="15072" spans="1:6">
      <c r="A15072">
        <v>2025</v>
      </c>
      <c r="B15072" t="s">
        <v>1058</v>
      </c>
      <c r="C15072" t="s">
        <v>1013</v>
      </c>
      <c r="D15072" t="s">
        <v>972</v>
      </c>
      <c r="E15072" t="s">
        <v>1015</v>
      </c>
      <c r="F15072" s="86">
        <v>83273122.084067896</v>
      </c>
    </row>
    <row r="15073" spans="1:6">
      <c r="A15073">
        <v>2026</v>
      </c>
      <c r="B15073" t="s">
        <v>1058</v>
      </c>
      <c r="C15073" t="s">
        <v>1013</v>
      </c>
      <c r="D15073" t="s">
        <v>972</v>
      </c>
      <c r="E15073" t="s">
        <v>1015</v>
      </c>
      <c r="F15073" s="86">
        <v>83049882.033685893</v>
      </c>
    </row>
    <row r="15074" spans="1:6">
      <c r="A15074">
        <v>2027</v>
      </c>
      <c r="B15074" t="s">
        <v>1058</v>
      </c>
      <c r="C15074" t="s">
        <v>1013</v>
      </c>
      <c r="D15074" t="s">
        <v>972</v>
      </c>
      <c r="E15074" t="s">
        <v>1015</v>
      </c>
      <c r="F15074" s="86">
        <v>82844771.087625206</v>
      </c>
    </row>
    <row r="15075" spans="1:6">
      <c r="A15075">
        <v>2028</v>
      </c>
      <c r="B15075" t="s">
        <v>1058</v>
      </c>
      <c r="C15075" t="s">
        <v>1013</v>
      </c>
      <c r="D15075" t="s">
        <v>972</v>
      </c>
      <c r="E15075" t="s">
        <v>1015</v>
      </c>
      <c r="F15075" s="86">
        <v>82676155.404458106</v>
      </c>
    </row>
    <row r="15076" spans="1:6">
      <c r="A15076">
        <v>2029</v>
      </c>
      <c r="B15076" t="s">
        <v>1058</v>
      </c>
      <c r="C15076" t="s">
        <v>1013</v>
      </c>
      <c r="D15076" t="s">
        <v>972</v>
      </c>
      <c r="E15076" t="s">
        <v>1015</v>
      </c>
      <c r="F15076" s="86">
        <v>82536690.670429304</v>
      </c>
    </row>
    <row r="15077" spans="1:6">
      <c r="A15077">
        <v>2030</v>
      </c>
      <c r="B15077" t="s">
        <v>1058</v>
      </c>
      <c r="C15077" t="s">
        <v>1013</v>
      </c>
      <c r="D15077" t="s">
        <v>972</v>
      </c>
      <c r="E15077" t="s">
        <v>1015</v>
      </c>
      <c r="F15077" s="86">
        <v>82433765.336236104</v>
      </c>
    </row>
    <row r="15078" spans="1:6">
      <c r="A15078">
        <v>2031</v>
      </c>
      <c r="B15078" t="s">
        <v>1058</v>
      </c>
      <c r="C15078" t="s">
        <v>1013</v>
      </c>
      <c r="D15078" t="s">
        <v>972</v>
      </c>
      <c r="E15078" t="s">
        <v>1015</v>
      </c>
      <c r="F15078" s="86">
        <v>82368290.464761898</v>
      </c>
    </row>
    <row r="15079" spans="1:6">
      <c r="A15079">
        <v>2032</v>
      </c>
      <c r="B15079" t="s">
        <v>1058</v>
      </c>
      <c r="C15079" t="s">
        <v>1013</v>
      </c>
      <c r="D15079" t="s">
        <v>972</v>
      </c>
      <c r="E15079" t="s">
        <v>1015</v>
      </c>
      <c r="F15079" s="86">
        <v>82337876.563912198</v>
      </c>
    </row>
    <row r="15080" spans="1:6">
      <c r="A15080">
        <v>2033</v>
      </c>
      <c r="B15080" t="s">
        <v>1058</v>
      </c>
      <c r="C15080" t="s">
        <v>1013</v>
      </c>
      <c r="D15080" t="s">
        <v>972</v>
      </c>
      <c r="E15080" t="s">
        <v>1015</v>
      </c>
      <c r="F15080" s="86">
        <v>82352729.127590999</v>
      </c>
    </row>
    <row r="15081" spans="1:6">
      <c r="A15081">
        <v>2034</v>
      </c>
      <c r="B15081" t="s">
        <v>1058</v>
      </c>
      <c r="C15081" t="s">
        <v>1013</v>
      </c>
      <c r="D15081" t="s">
        <v>972</v>
      </c>
      <c r="E15081" t="s">
        <v>1015</v>
      </c>
      <c r="F15081" s="86">
        <v>82397794.206534699</v>
      </c>
    </row>
    <row r="15082" spans="1:6">
      <c r="A15082">
        <v>2035</v>
      </c>
      <c r="B15082" t="s">
        <v>1058</v>
      </c>
      <c r="C15082" t="s">
        <v>1013</v>
      </c>
      <c r="D15082" t="s">
        <v>972</v>
      </c>
      <c r="E15082" t="s">
        <v>1015</v>
      </c>
      <c r="F15082" s="86">
        <v>82468776.028089806</v>
      </c>
    </row>
    <row r="15083" spans="1:6">
      <c r="A15083">
        <v>2036</v>
      </c>
      <c r="B15083" t="s">
        <v>1058</v>
      </c>
      <c r="C15083" t="s">
        <v>1013</v>
      </c>
      <c r="D15083" t="s">
        <v>972</v>
      </c>
      <c r="E15083" t="s">
        <v>1015</v>
      </c>
      <c r="F15083" s="86">
        <v>82554698.670757502</v>
      </c>
    </row>
    <row r="15084" spans="1:6">
      <c r="A15084">
        <v>2037</v>
      </c>
      <c r="B15084" t="s">
        <v>1058</v>
      </c>
      <c r="C15084" t="s">
        <v>1013</v>
      </c>
      <c r="D15084" t="s">
        <v>972</v>
      </c>
      <c r="E15084" t="s">
        <v>1015</v>
      </c>
      <c r="F15084" s="86">
        <v>82647191.4826594</v>
      </c>
    </row>
    <row r="15085" spans="1:6">
      <c r="A15085">
        <v>2038</v>
      </c>
      <c r="B15085" t="s">
        <v>1058</v>
      </c>
      <c r="C15085" t="s">
        <v>1013</v>
      </c>
      <c r="D15085" t="s">
        <v>972</v>
      </c>
      <c r="E15085" t="s">
        <v>1015</v>
      </c>
      <c r="F15085" s="86">
        <v>82753127.387875006</v>
      </c>
    </row>
    <row r="15086" spans="1:6">
      <c r="A15086">
        <v>2039</v>
      </c>
      <c r="B15086" t="s">
        <v>1058</v>
      </c>
      <c r="C15086" t="s">
        <v>1013</v>
      </c>
      <c r="D15086" t="s">
        <v>972</v>
      </c>
      <c r="E15086" t="s">
        <v>1015</v>
      </c>
      <c r="F15086" s="86">
        <v>82862834.403620094</v>
      </c>
    </row>
    <row r="15087" spans="1:6">
      <c r="A15087">
        <v>2040</v>
      </c>
      <c r="B15087" t="s">
        <v>1058</v>
      </c>
      <c r="C15087" t="s">
        <v>1013</v>
      </c>
      <c r="D15087" t="s">
        <v>972</v>
      </c>
      <c r="E15087" t="s">
        <v>1015</v>
      </c>
      <c r="F15087" s="86">
        <v>82973420.049790606</v>
      </c>
    </row>
    <row r="15088" spans="1:6">
      <c r="A15088">
        <v>2041</v>
      </c>
      <c r="B15088" t="s">
        <v>1058</v>
      </c>
      <c r="C15088" t="s">
        <v>1013</v>
      </c>
      <c r="D15088" t="s">
        <v>972</v>
      </c>
      <c r="E15088" t="s">
        <v>1015</v>
      </c>
      <c r="F15088" s="86">
        <v>83072531.441721693</v>
      </c>
    </row>
    <row r="15089" spans="1:6">
      <c r="A15089">
        <v>2042</v>
      </c>
      <c r="B15089" t="s">
        <v>1058</v>
      </c>
      <c r="C15089" t="s">
        <v>1013</v>
      </c>
      <c r="D15089" t="s">
        <v>972</v>
      </c>
      <c r="E15089" t="s">
        <v>1015</v>
      </c>
      <c r="F15089" s="86">
        <v>83163086.324992493</v>
      </c>
    </row>
    <row r="15090" spans="1:6">
      <c r="A15090">
        <v>2043</v>
      </c>
      <c r="B15090" t="s">
        <v>1058</v>
      </c>
      <c r="C15090" t="s">
        <v>1013</v>
      </c>
      <c r="D15090" t="s">
        <v>972</v>
      </c>
      <c r="E15090" t="s">
        <v>1015</v>
      </c>
      <c r="F15090" s="86">
        <v>83246324.247660801</v>
      </c>
    </row>
    <row r="15091" spans="1:6">
      <c r="A15091">
        <v>2044</v>
      </c>
      <c r="B15091" t="s">
        <v>1058</v>
      </c>
      <c r="C15091" t="s">
        <v>1013</v>
      </c>
      <c r="D15091" t="s">
        <v>972</v>
      </c>
      <c r="E15091" t="s">
        <v>1015</v>
      </c>
      <c r="F15091" s="86">
        <v>83320577.869019493</v>
      </c>
    </row>
    <row r="15092" spans="1:6">
      <c r="A15092">
        <v>2045</v>
      </c>
      <c r="B15092" t="s">
        <v>1058</v>
      </c>
      <c r="C15092" t="s">
        <v>1013</v>
      </c>
      <c r="D15092" t="s">
        <v>972</v>
      </c>
      <c r="E15092" t="s">
        <v>1015</v>
      </c>
      <c r="F15092" s="86">
        <v>83382239.665800199</v>
      </c>
    </row>
    <row r="15093" spans="1:6">
      <c r="A15093">
        <v>2046</v>
      </c>
      <c r="B15093" t="s">
        <v>1058</v>
      </c>
      <c r="C15093" t="s">
        <v>1013</v>
      </c>
      <c r="D15093" t="s">
        <v>972</v>
      </c>
      <c r="E15093" t="s">
        <v>1015</v>
      </c>
      <c r="F15093" s="86">
        <v>83436891.328118294</v>
      </c>
    </row>
    <row r="15094" spans="1:6">
      <c r="A15094">
        <v>2047</v>
      </c>
      <c r="B15094" t="s">
        <v>1058</v>
      </c>
      <c r="C15094" t="s">
        <v>1013</v>
      </c>
      <c r="D15094" t="s">
        <v>972</v>
      </c>
      <c r="E15094" t="s">
        <v>1015</v>
      </c>
      <c r="F15094" s="86">
        <v>83469847.106791496</v>
      </c>
    </row>
    <row r="15095" spans="1:6">
      <c r="A15095">
        <v>2048</v>
      </c>
      <c r="B15095" t="s">
        <v>1058</v>
      </c>
      <c r="C15095" t="s">
        <v>1013</v>
      </c>
      <c r="D15095" t="s">
        <v>972</v>
      </c>
      <c r="E15095" t="s">
        <v>1015</v>
      </c>
      <c r="F15095" s="86">
        <v>83488152.990875199</v>
      </c>
    </row>
    <row r="15096" spans="1:6">
      <c r="A15096">
        <v>2049</v>
      </c>
      <c r="B15096" t="s">
        <v>1058</v>
      </c>
      <c r="C15096" t="s">
        <v>1013</v>
      </c>
      <c r="D15096" t="s">
        <v>972</v>
      </c>
      <c r="E15096" t="s">
        <v>1015</v>
      </c>
      <c r="F15096" s="86">
        <v>83491053.5818059</v>
      </c>
    </row>
    <row r="15097" spans="1:6">
      <c r="A15097">
        <v>2050</v>
      </c>
      <c r="B15097" t="s">
        <v>1058</v>
      </c>
      <c r="C15097" t="s">
        <v>1013</v>
      </c>
      <c r="D15097" t="s">
        <v>972</v>
      </c>
      <c r="E15097" t="s">
        <v>1015</v>
      </c>
      <c r="F15097" s="86">
        <v>83479620.903978005</v>
      </c>
    </row>
    <row r="15098" spans="1:6">
      <c r="A15098">
        <v>2017</v>
      </c>
      <c r="B15098" t="s">
        <v>1059</v>
      </c>
      <c r="C15098" t="s">
        <v>1013</v>
      </c>
      <c r="D15098" t="s">
        <v>972</v>
      </c>
      <c r="E15098" t="s">
        <v>1015</v>
      </c>
      <c r="F15098" s="86">
        <v>19453805.618228398</v>
      </c>
    </row>
    <row r="15099" spans="1:6">
      <c r="A15099">
        <v>2018</v>
      </c>
      <c r="B15099" t="s">
        <v>1059</v>
      </c>
      <c r="C15099" t="s">
        <v>1013</v>
      </c>
      <c r="D15099" t="s">
        <v>972</v>
      </c>
      <c r="E15099" t="s">
        <v>1015</v>
      </c>
      <c r="F15099" s="86">
        <v>19437404.949478999</v>
      </c>
    </row>
    <row r="15100" spans="1:6">
      <c r="A15100">
        <v>2019</v>
      </c>
      <c r="B15100" t="s">
        <v>1059</v>
      </c>
      <c r="C15100" t="s">
        <v>1013</v>
      </c>
      <c r="D15100" t="s">
        <v>972</v>
      </c>
      <c r="E15100" t="s">
        <v>1015</v>
      </c>
      <c r="F15100" s="86">
        <v>19426291.483619999</v>
      </c>
    </row>
    <row r="15101" spans="1:6">
      <c r="A15101">
        <v>2020</v>
      </c>
      <c r="B15101" t="s">
        <v>1059</v>
      </c>
      <c r="C15101" t="s">
        <v>1013</v>
      </c>
      <c r="D15101" t="s">
        <v>972</v>
      </c>
      <c r="E15101" t="s">
        <v>1015</v>
      </c>
      <c r="F15101" s="86">
        <v>19325603.670275901</v>
      </c>
    </row>
    <row r="15102" spans="1:6">
      <c r="A15102">
        <v>2021</v>
      </c>
      <c r="B15102" t="s">
        <v>1059</v>
      </c>
      <c r="C15102" t="s">
        <v>1013</v>
      </c>
      <c r="D15102" t="s">
        <v>972</v>
      </c>
      <c r="E15102" t="s">
        <v>1015</v>
      </c>
      <c r="F15102" s="86">
        <v>19225110.269637302</v>
      </c>
    </row>
    <row r="15103" spans="1:6">
      <c r="A15103">
        <v>2022</v>
      </c>
      <c r="B15103" t="s">
        <v>1059</v>
      </c>
      <c r="C15103" t="s">
        <v>1013</v>
      </c>
      <c r="D15103" t="s">
        <v>972</v>
      </c>
      <c r="E15103" t="s">
        <v>1015</v>
      </c>
      <c r="F15103" s="86">
        <v>19125378.049874499</v>
      </c>
    </row>
    <row r="15104" spans="1:6">
      <c r="A15104">
        <v>2023</v>
      </c>
      <c r="B15104" t="s">
        <v>1059</v>
      </c>
      <c r="C15104" t="s">
        <v>1013</v>
      </c>
      <c r="D15104" t="s">
        <v>972</v>
      </c>
      <c r="E15104" t="s">
        <v>1015</v>
      </c>
      <c r="F15104" s="86">
        <v>19017867.168134101</v>
      </c>
    </row>
    <row r="15105" spans="1:6">
      <c r="A15105">
        <v>2024</v>
      </c>
      <c r="B15105" t="s">
        <v>1059</v>
      </c>
      <c r="C15105" t="s">
        <v>1013</v>
      </c>
      <c r="D15105" t="s">
        <v>972</v>
      </c>
      <c r="E15105" t="s">
        <v>1015</v>
      </c>
      <c r="F15105" s="86">
        <v>18905679.8728889</v>
      </c>
    </row>
    <row r="15106" spans="1:6">
      <c r="A15106">
        <v>2025</v>
      </c>
      <c r="B15106" t="s">
        <v>1059</v>
      </c>
      <c r="C15106" t="s">
        <v>1013</v>
      </c>
      <c r="D15106" t="s">
        <v>972</v>
      </c>
      <c r="E15106" t="s">
        <v>1015</v>
      </c>
      <c r="F15106" s="86">
        <v>18793585.258880701</v>
      </c>
    </row>
    <row r="15107" spans="1:6">
      <c r="A15107">
        <v>2026</v>
      </c>
      <c r="B15107" t="s">
        <v>1059</v>
      </c>
      <c r="C15107" t="s">
        <v>1013</v>
      </c>
      <c r="D15107" t="s">
        <v>972</v>
      </c>
      <c r="E15107" t="s">
        <v>1015</v>
      </c>
      <c r="F15107" s="86">
        <v>18683201.9558005</v>
      </c>
    </row>
    <row r="15108" spans="1:6">
      <c r="A15108">
        <v>2027</v>
      </c>
      <c r="B15108" t="s">
        <v>1059</v>
      </c>
      <c r="C15108" t="s">
        <v>1013</v>
      </c>
      <c r="D15108" t="s">
        <v>972</v>
      </c>
      <c r="E15108" t="s">
        <v>1015</v>
      </c>
      <c r="F15108" s="86">
        <v>18582788.176522501</v>
      </c>
    </row>
    <row r="15109" spans="1:6">
      <c r="A15109">
        <v>2028</v>
      </c>
      <c r="B15109" t="s">
        <v>1059</v>
      </c>
      <c r="C15109" t="s">
        <v>1013</v>
      </c>
      <c r="D15109" t="s">
        <v>972</v>
      </c>
      <c r="E15109" t="s">
        <v>1015</v>
      </c>
      <c r="F15109" s="86">
        <v>18490620.2936568</v>
      </c>
    </row>
    <row r="15110" spans="1:6">
      <c r="A15110">
        <v>2029</v>
      </c>
      <c r="B15110" t="s">
        <v>1059</v>
      </c>
      <c r="C15110" t="s">
        <v>1013</v>
      </c>
      <c r="D15110" t="s">
        <v>972</v>
      </c>
      <c r="E15110" t="s">
        <v>1015</v>
      </c>
      <c r="F15110" s="86">
        <v>18412804.389862601</v>
      </c>
    </row>
    <row r="15111" spans="1:6">
      <c r="A15111">
        <v>2030</v>
      </c>
      <c r="B15111" t="s">
        <v>1059</v>
      </c>
      <c r="C15111" t="s">
        <v>1013</v>
      </c>
      <c r="D15111" t="s">
        <v>972</v>
      </c>
      <c r="E15111" t="s">
        <v>1015</v>
      </c>
      <c r="F15111" s="86">
        <v>18344856.817887198</v>
      </c>
    </row>
    <row r="15112" spans="1:6">
      <c r="A15112">
        <v>2031</v>
      </c>
      <c r="B15112" t="s">
        <v>1059</v>
      </c>
      <c r="C15112" t="s">
        <v>1013</v>
      </c>
      <c r="D15112" t="s">
        <v>972</v>
      </c>
      <c r="E15112" t="s">
        <v>1015</v>
      </c>
      <c r="F15112" s="86">
        <v>18292550.893407401</v>
      </c>
    </row>
    <row r="15113" spans="1:6">
      <c r="A15113">
        <v>2032</v>
      </c>
      <c r="B15113" t="s">
        <v>1059</v>
      </c>
      <c r="C15113" t="s">
        <v>1013</v>
      </c>
      <c r="D15113" t="s">
        <v>972</v>
      </c>
      <c r="E15113" t="s">
        <v>1015</v>
      </c>
      <c r="F15113" s="86">
        <v>18254134.857230298</v>
      </c>
    </row>
    <row r="15114" spans="1:6">
      <c r="A15114">
        <v>2033</v>
      </c>
      <c r="B15114" t="s">
        <v>1059</v>
      </c>
      <c r="C15114" t="s">
        <v>1013</v>
      </c>
      <c r="D15114" t="s">
        <v>972</v>
      </c>
      <c r="E15114" t="s">
        <v>1015</v>
      </c>
      <c r="F15114" s="86">
        <v>18227943.615659699</v>
      </c>
    </row>
    <row r="15115" spans="1:6">
      <c r="A15115">
        <v>2034</v>
      </c>
      <c r="B15115" t="s">
        <v>1059</v>
      </c>
      <c r="C15115" t="s">
        <v>1013</v>
      </c>
      <c r="D15115" t="s">
        <v>972</v>
      </c>
      <c r="E15115" t="s">
        <v>1015</v>
      </c>
      <c r="F15115" s="86">
        <v>18214653.115698401</v>
      </c>
    </row>
    <row r="15116" spans="1:6">
      <c r="A15116">
        <v>2035</v>
      </c>
      <c r="B15116" t="s">
        <v>1059</v>
      </c>
      <c r="C15116" t="s">
        <v>1013</v>
      </c>
      <c r="D15116" t="s">
        <v>972</v>
      </c>
      <c r="E15116" t="s">
        <v>1015</v>
      </c>
      <c r="F15116" s="86">
        <v>18209206.9861053</v>
      </c>
    </row>
    <row r="15117" spans="1:6">
      <c r="A15117">
        <v>2036</v>
      </c>
      <c r="B15117" t="s">
        <v>1059</v>
      </c>
      <c r="C15117" t="s">
        <v>1013</v>
      </c>
      <c r="D15117" t="s">
        <v>972</v>
      </c>
      <c r="E15117" t="s">
        <v>1015</v>
      </c>
      <c r="F15117" s="86">
        <v>18212636.6043084</v>
      </c>
    </row>
    <row r="15118" spans="1:6">
      <c r="A15118">
        <v>2037</v>
      </c>
      <c r="B15118" t="s">
        <v>1059</v>
      </c>
      <c r="C15118" t="s">
        <v>1013</v>
      </c>
      <c r="D15118" t="s">
        <v>972</v>
      </c>
      <c r="E15118" t="s">
        <v>1015</v>
      </c>
      <c r="F15118" s="86">
        <v>18217828.516294599</v>
      </c>
    </row>
    <row r="15119" spans="1:6">
      <c r="A15119">
        <v>2038</v>
      </c>
      <c r="B15119" t="s">
        <v>1059</v>
      </c>
      <c r="C15119" t="s">
        <v>1013</v>
      </c>
      <c r="D15119" t="s">
        <v>972</v>
      </c>
      <c r="E15119" t="s">
        <v>1015</v>
      </c>
      <c r="F15119" s="86">
        <v>18229557.603197601</v>
      </c>
    </row>
    <row r="15120" spans="1:6">
      <c r="A15120">
        <v>2039</v>
      </c>
      <c r="B15120" t="s">
        <v>1059</v>
      </c>
      <c r="C15120" t="s">
        <v>1013</v>
      </c>
      <c r="D15120" t="s">
        <v>972</v>
      </c>
      <c r="E15120" t="s">
        <v>1015</v>
      </c>
      <c r="F15120" s="86">
        <v>18242482.165776599</v>
      </c>
    </row>
    <row r="15121" spans="1:6">
      <c r="A15121">
        <v>2040</v>
      </c>
      <c r="B15121" t="s">
        <v>1059</v>
      </c>
      <c r="C15121" t="s">
        <v>1013</v>
      </c>
      <c r="D15121" t="s">
        <v>972</v>
      </c>
      <c r="E15121" t="s">
        <v>1015</v>
      </c>
      <c r="F15121" s="86">
        <v>18256402.276292801</v>
      </c>
    </row>
    <row r="15122" spans="1:6">
      <c r="A15122">
        <v>2041</v>
      </c>
      <c r="B15122" t="s">
        <v>1059</v>
      </c>
      <c r="C15122" t="s">
        <v>1013</v>
      </c>
      <c r="D15122" t="s">
        <v>972</v>
      </c>
      <c r="E15122" t="s">
        <v>1015</v>
      </c>
      <c r="F15122" s="86">
        <v>18267954.133859102</v>
      </c>
    </row>
    <row r="15123" spans="1:6">
      <c r="A15123">
        <v>2042</v>
      </c>
      <c r="B15123" t="s">
        <v>1059</v>
      </c>
      <c r="C15123" t="s">
        <v>1013</v>
      </c>
      <c r="D15123" t="s">
        <v>972</v>
      </c>
      <c r="E15123" t="s">
        <v>1015</v>
      </c>
      <c r="F15123" s="86">
        <v>18281919.9779092</v>
      </c>
    </row>
    <row r="15124" spans="1:6">
      <c r="A15124">
        <v>2043</v>
      </c>
      <c r="B15124" t="s">
        <v>1059</v>
      </c>
      <c r="C15124" t="s">
        <v>1013</v>
      </c>
      <c r="D15124" t="s">
        <v>972</v>
      </c>
      <c r="E15124" t="s">
        <v>1015</v>
      </c>
      <c r="F15124" s="86">
        <v>18293004.250319</v>
      </c>
    </row>
    <row r="15125" spans="1:6">
      <c r="A15125">
        <v>2044</v>
      </c>
      <c r="B15125" t="s">
        <v>1059</v>
      </c>
      <c r="C15125" t="s">
        <v>1013</v>
      </c>
      <c r="D15125" t="s">
        <v>972</v>
      </c>
      <c r="E15125" t="s">
        <v>1015</v>
      </c>
      <c r="F15125" s="86">
        <v>18304745.374027502</v>
      </c>
    </row>
    <row r="15126" spans="1:6">
      <c r="A15126">
        <v>2045</v>
      </c>
      <c r="B15126" t="s">
        <v>1059</v>
      </c>
      <c r="C15126" t="s">
        <v>1013</v>
      </c>
      <c r="D15126" t="s">
        <v>972</v>
      </c>
      <c r="E15126" t="s">
        <v>1015</v>
      </c>
      <c r="F15126" s="86">
        <v>18315035.470032401</v>
      </c>
    </row>
    <row r="15127" spans="1:6">
      <c r="A15127">
        <v>2046</v>
      </c>
      <c r="B15127" t="s">
        <v>1059</v>
      </c>
      <c r="C15127" t="s">
        <v>1013</v>
      </c>
      <c r="D15127" t="s">
        <v>972</v>
      </c>
      <c r="E15127" t="s">
        <v>1015</v>
      </c>
      <c r="F15127" s="86">
        <v>18322147.171232101</v>
      </c>
    </row>
    <row r="15128" spans="1:6">
      <c r="A15128">
        <v>2047</v>
      </c>
      <c r="B15128" t="s">
        <v>1059</v>
      </c>
      <c r="C15128" t="s">
        <v>1013</v>
      </c>
      <c r="D15128" t="s">
        <v>972</v>
      </c>
      <c r="E15128" t="s">
        <v>1015</v>
      </c>
      <c r="F15128" s="86">
        <v>18331748.484751102</v>
      </c>
    </row>
    <row r="15129" spans="1:6">
      <c r="A15129">
        <v>2048</v>
      </c>
      <c r="B15129" t="s">
        <v>1059</v>
      </c>
      <c r="C15129" t="s">
        <v>1013</v>
      </c>
      <c r="D15129" t="s">
        <v>972</v>
      </c>
      <c r="E15129" t="s">
        <v>1015</v>
      </c>
      <c r="F15129" s="86">
        <v>18336928.899833702</v>
      </c>
    </row>
    <row r="15130" spans="1:6">
      <c r="A15130">
        <v>2049</v>
      </c>
      <c r="B15130" t="s">
        <v>1059</v>
      </c>
      <c r="C15130" t="s">
        <v>1013</v>
      </c>
      <c r="D15130" t="s">
        <v>972</v>
      </c>
      <c r="E15130" t="s">
        <v>1015</v>
      </c>
      <c r="F15130" s="86">
        <v>18338327.879349601</v>
      </c>
    </row>
    <row r="15131" spans="1:6">
      <c r="A15131">
        <v>2050</v>
      </c>
      <c r="B15131" t="s">
        <v>1059</v>
      </c>
      <c r="C15131" t="s">
        <v>1013</v>
      </c>
      <c r="D15131" t="s">
        <v>972</v>
      </c>
      <c r="E15131" t="s">
        <v>1015</v>
      </c>
      <c r="F15131" s="86">
        <v>18340939.7782262</v>
      </c>
    </row>
    <row r="15132" spans="1:6">
      <c r="A15132">
        <v>2017</v>
      </c>
      <c r="B15132" t="s">
        <v>1060</v>
      </c>
      <c r="C15132" t="s">
        <v>1013</v>
      </c>
      <c r="D15132" t="s">
        <v>972</v>
      </c>
      <c r="E15132" t="s">
        <v>1015</v>
      </c>
      <c r="F15132" s="86">
        <v>15819625.6262933</v>
      </c>
    </row>
    <row r="15133" spans="1:6">
      <c r="A15133">
        <v>2018</v>
      </c>
      <c r="B15133" t="s">
        <v>1060</v>
      </c>
      <c r="C15133" t="s">
        <v>1013</v>
      </c>
      <c r="D15133" t="s">
        <v>972</v>
      </c>
      <c r="E15133" t="s">
        <v>1015</v>
      </c>
      <c r="F15133" s="86">
        <v>15649693.309245801</v>
      </c>
    </row>
    <row r="15134" spans="1:6">
      <c r="A15134">
        <v>2019</v>
      </c>
      <c r="B15134" t="s">
        <v>1060</v>
      </c>
      <c r="C15134" t="s">
        <v>1013</v>
      </c>
      <c r="D15134" t="s">
        <v>972</v>
      </c>
      <c r="E15134" t="s">
        <v>1015</v>
      </c>
      <c r="F15134" s="86">
        <v>15477595.141266501</v>
      </c>
    </row>
    <row r="15135" spans="1:6">
      <c r="A15135">
        <v>2020</v>
      </c>
      <c r="B15135" t="s">
        <v>1060</v>
      </c>
      <c r="C15135" t="s">
        <v>1013</v>
      </c>
      <c r="D15135" t="s">
        <v>972</v>
      </c>
      <c r="E15135" t="s">
        <v>1015</v>
      </c>
      <c r="F15135" s="86">
        <v>15317095.530453701</v>
      </c>
    </row>
    <row r="15136" spans="1:6">
      <c r="A15136">
        <v>2021</v>
      </c>
      <c r="B15136" t="s">
        <v>1060</v>
      </c>
      <c r="C15136" t="s">
        <v>1013</v>
      </c>
      <c r="D15136" t="s">
        <v>972</v>
      </c>
      <c r="E15136" t="s">
        <v>1015</v>
      </c>
      <c r="F15136" s="86">
        <v>15152634.0746058</v>
      </c>
    </row>
    <row r="15137" spans="1:6">
      <c r="A15137">
        <v>2022</v>
      </c>
      <c r="B15137" t="s">
        <v>1060</v>
      </c>
      <c r="C15137" t="s">
        <v>1013</v>
      </c>
      <c r="D15137" t="s">
        <v>972</v>
      </c>
      <c r="E15137" t="s">
        <v>1015</v>
      </c>
      <c r="F15137" s="86">
        <v>14988887.9156799</v>
      </c>
    </row>
    <row r="15138" spans="1:6">
      <c r="A15138">
        <v>2023</v>
      </c>
      <c r="B15138" t="s">
        <v>1060</v>
      </c>
      <c r="C15138" t="s">
        <v>1013</v>
      </c>
      <c r="D15138" t="s">
        <v>972</v>
      </c>
      <c r="E15138" t="s">
        <v>1015</v>
      </c>
      <c r="F15138" s="86">
        <v>14826224.2803367</v>
      </c>
    </row>
    <row r="15139" spans="1:6">
      <c r="A15139">
        <v>2024</v>
      </c>
      <c r="B15139" t="s">
        <v>1060</v>
      </c>
      <c r="C15139" t="s">
        <v>1013</v>
      </c>
      <c r="D15139" t="s">
        <v>972</v>
      </c>
      <c r="E15139" t="s">
        <v>1015</v>
      </c>
      <c r="F15139" s="86">
        <v>14664763.3865739</v>
      </c>
    </row>
    <row r="15140" spans="1:6">
      <c r="A15140">
        <v>2025</v>
      </c>
      <c r="B15140" t="s">
        <v>1060</v>
      </c>
      <c r="C15140" t="s">
        <v>1013</v>
      </c>
      <c r="D15140" t="s">
        <v>972</v>
      </c>
      <c r="E15140" t="s">
        <v>1015</v>
      </c>
      <c r="F15140" s="86">
        <v>14504825.512476901</v>
      </c>
    </row>
    <row r="15141" spans="1:6">
      <c r="A15141">
        <v>2026</v>
      </c>
      <c r="B15141" t="s">
        <v>1060</v>
      </c>
      <c r="C15141" t="s">
        <v>1013</v>
      </c>
      <c r="D15141" t="s">
        <v>972</v>
      </c>
      <c r="E15141" t="s">
        <v>1015</v>
      </c>
      <c r="F15141" s="86">
        <v>14348519.9204803</v>
      </c>
    </row>
    <row r="15142" spans="1:6">
      <c r="A15142">
        <v>2027</v>
      </c>
      <c r="B15142" t="s">
        <v>1060</v>
      </c>
      <c r="C15142" t="s">
        <v>1013</v>
      </c>
      <c r="D15142" t="s">
        <v>972</v>
      </c>
      <c r="E15142" t="s">
        <v>1015</v>
      </c>
      <c r="F15142" s="86">
        <v>14198232.7673473</v>
      </c>
    </row>
    <row r="15143" spans="1:6">
      <c r="A15143">
        <v>2028</v>
      </c>
      <c r="B15143" t="s">
        <v>1060</v>
      </c>
      <c r="C15143" t="s">
        <v>1013</v>
      </c>
      <c r="D15143" t="s">
        <v>972</v>
      </c>
      <c r="E15143" t="s">
        <v>1015</v>
      </c>
      <c r="F15143" s="86">
        <v>14054250.29623</v>
      </c>
    </row>
    <row r="15144" spans="1:6">
      <c r="A15144">
        <v>2029</v>
      </c>
      <c r="B15144" t="s">
        <v>1060</v>
      </c>
      <c r="C15144" t="s">
        <v>1013</v>
      </c>
      <c r="D15144" t="s">
        <v>972</v>
      </c>
      <c r="E15144" t="s">
        <v>1015</v>
      </c>
      <c r="F15144" s="86">
        <v>13918625.5464841</v>
      </c>
    </row>
    <row r="15145" spans="1:6">
      <c r="A15145">
        <v>2030</v>
      </c>
      <c r="B15145" t="s">
        <v>1060</v>
      </c>
      <c r="C15145" t="s">
        <v>1013</v>
      </c>
      <c r="D15145" t="s">
        <v>972</v>
      </c>
      <c r="E15145" t="s">
        <v>1015</v>
      </c>
      <c r="F15145" s="86">
        <v>13790723.680709099</v>
      </c>
    </row>
    <row r="15146" spans="1:6">
      <c r="A15146">
        <v>2031</v>
      </c>
      <c r="B15146" t="s">
        <v>1060</v>
      </c>
      <c r="C15146" t="s">
        <v>1013</v>
      </c>
      <c r="D15146" t="s">
        <v>972</v>
      </c>
      <c r="E15146" t="s">
        <v>1015</v>
      </c>
      <c r="F15146" s="86">
        <v>13674681.246958099</v>
      </c>
    </row>
    <row r="15147" spans="1:6">
      <c r="A15147">
        <v>2032</v>
      </c>
      <c r="B15147" t="s">
        <v>1060</v>
      </c>
      <c r="C15147" t="s">
        <v>1013</v>
      </c>
      <c r="D15147" t="s">
        <v>972</v>
      </c>
      <c r="E15147" t="s">
        <v>1015</v>
      </c>
      <c r="F15147" s="86">
        <v>13566864.441458501</v>
      </c>
    </row>
    <row r="15148" spans="1:6">
      <c r="A15148">
        <v>2033</v>
      </c>
      <c r="B15148" t="s">
        <v>1060</v>
      </c>
      <c r="C15148" t="s">
        <v>1013</v>
      </c>
      <c r="D15148" t="s">
        <v>972</v>
      </c>
      <c r="E15148" t="s">
        <v>1015</v>
      </c>
      <c r="F15148" s="86">
        <v>13469434.193155199</v>
      </c>
    </row>
    <row r="15149" spans="1:6">
      <c r="A15149">
        <v>2034</v>
      </c>
      <c r="B15149" t="s">
        <v>1060</v>
      </c>
      <c r="C15149" t="s">
        <v>1013</v>
      </c>
      <c r="D15149" t="s">
        <v>972</v>
      </c>
      <c r="E15149" t="s">
        <v>1015</v>
      </c>
      <c r="F15149" s="86">
        <v>13381264.502697799</v>
      </c>
    </row>
    <row r="15150" spans="1:6">
      <c r="A15150">
        <v>2035</v>
      </c>
      <c r="B15150" t="s">
        <v>1060</v>
      </c>
      <c r="C15150" t="s">
        <v>1013</v>
      </c>
      <c r="D15150" t="s">
        <v>972</v>
      </c>
      <c r="E15150" t="s">
        <v>1015</v>
      </c>
      <c r="F15150" s="86">
        <v>13299830.6101567</v>
      </c>
    </row>
    <row r="15151" spans="1:6">
      <c r="A15151">
        <v>2036</v>
      </c>
      <c r="B15151" t="s">
        <v>1060</v>
      </c>
      <c r="C15151" t="s">
        <v>1013</v>
      </c>
      <c r="D15151" t="s">
        <v>972</v>
      </c>
      <c r="E15151" t="s">
        <v>1015</v>
      </c>
      <c r="F15151" s="86">
        <v>13224707.2055427</v>
      </c>
    </row>
    <row r="15152" spans="1:6">
      <c r="A15152">
        <v>2037</v>
      </c>
      <c r="B15152" t="s">
        <v>1060</v>
      </c>
      <c r="C15152" t="s">
        <v>1013</v>
      </c>
      <c r="D15152" t="s">
        <v>972</v>
      </c>
      <c r="E15152" t="s">
        <v>1015</v>
      </c>
      <c r="F15152" s="86">
        <v>13151529.9091889</v>
      </c>
    </row>
    <row r="15153" spans="1:6">
      <c r="A15153">
        <v>2038</v>
      </c>
      <c r="B15153" t="s">
        <v>1060</v>
      </c>
      <c r="C15153" t="s">
        <v>1013</v>
      </c>
      <c r="D15153" t="s">
        <v>972</v>
      </c>
      <c r="E15153" t="s">
        <v>1015</v>
      </c>
      <c r="F15153" s="86">
        <v>13081838.721069699</v>
      </c>
    </row>
    <row r="15154" spans="1:6">
      <c r="A15154">
        <v>2039</v>
      </c>
      <c r="B15154" t="s">
        <v>1060</v>
      </c>
      <c r="C15154" t="s">
        <v>1013</v>
      </c>
      <c r="D15154" t="s">
        <v>972</v>
      </c>
      <c r="E15154" t="s">
        <v>1015</v>
      </c>
      <c r="F15154" s="86">
        <v>13013711.464296401</v>
      </c>
    </row>
    <row r="15155" spans="1:6">
      <c r="A15155">
        <v>2040</v>
      </c>
      <c r="B15155" t="s">
        <v>1060</v>
      </c>
      <c r="C15155" t="s">
        <v>1013</v>
      </c>
      <c r="D15155" t="s">
        <v>972</v>
      </c>
      <c r="E15155" t="s">
        <v>1015</v>
      </c>
      <c r="F15155" s="86">
        <v>12947127.165495099</v>
      </c>
    </row>
    <row r="15156" spans="1:6">
      <c r="A15156">
        <v>2041</v>
      </c>
      <c r="B15156" t="s">
        <v>1060</v>
      </c>
      <c r="C15156" t="s">
        <v>1013</v>
      </c>
      <c r="D15156" t="s">
        <v>972</v>
      </c>
      <c r="E15156" t="s">
        <v>1015</v>
      </c>
      <c r="F15156" s="86">
        <v>12879791.5724336</v>
      </c>
    </row>
    <row r="15157" spans="1:6">
      <c r="A15157">
        <v>2042</v>
      </c>
      <c r="B15157" t="s">
        <v>1060</v>
      </c>
      <c r="C15157" t="s">
        <v>1013</v>
      </c>
      <c r="D15157" t="s">
        <v>972</v>
      </c>
      <c r="E15157" t="s">
        <v>1015</v>
      </c>
      <c r="F15157" s="86">
        <v>12813176.4246796</v>
      </c>
    </row>
    <row r="15158" spans="1:6">
      <c r="A15158">
        <v>2043</v>
      </c>
      <c r="B15158" t="s">
        <v>1060</v>
      </c>
      <c r="C15158" t="s">
        <v>1013</v>
      </c>
      <c r="D15158" t="s">
        <v>972</v>
      </c>
      <c r="E15158" t="s">
        <v>1015</v>
      </c>
      <c r="F15158" s="86">
        <v>12746832.5231576</v>
      </c>
    </row>
    <row r="15159" spans="1:6">
      <c r="A15159">
        <v>2044</v>
      </c>
      <c r="B15159" t="s">
        <v>1060</v>
      </c>
      <c r="C15159" t="s">
        <v>1013</v>
      </c>
      <c r="D15159" t="s">
        <v>972</v>
      </c>
      <c r="E15159" t="s">
        <v>1015</v>
      </c>
      <c r="F15159" s="86">
        <v>12679459.448111201</v>
      </c>
    </row>
    <row r="15160" spans="1:6">
      <c r="A15160">
        <v>2045</v>
      </c>
      <c r="B15160" t="s">
        <v>1060</v>
      </c>
      <c r="C15160" t="s">
        <v>1013</v>
      </c>
      <c r="D15160" t="s">
        <v>972</v>
      </c>
      <c r="E15160" t="s">
        <v>1015</v>
      </c>
      <c r="F15160" s="86">
        <v>12613005.783694301</v>
      </c>
    </row>
    <row r="15161" spans="1:6">
      <c r="A15161">
        <v>2046</v>
      </c>
      <c r="B15161" t="s">
        <v>1060</v>
      </c>
      <c r="C15161" t="s">
        <v>1013</v>
      </c>
      <c r="D15161" t="s">
        <v>972</v>
      </c>
      <c r="E15161" t="s">
        <v>1015</v>
      </c>
      <c r="F15161" s="86">
        <v>12545679.9852667</v>
      </c>
    </row>
    <row r="15162" spans="1:6">
      <c r="A15162">
        <v>2047</v>
      </c>
      <c r="B15162" t="s">
        <v>1060</v>
      </c>
      <c r="C15162" t="s">
        <v>1013</v>
      </c>
      <c r="D15162" t="s">
        <v>972</v>
      </c>
      <c r="E15162" t="s">
        <v>1015</v>
      </c>
      <c r="F15162" s="86">
        <v>12477110.5727189</v>
      </c>
    </row>
    <row r="15163" spans="1:6">
      <c r="A15163">
        <v>2048</v>
      </c>
      <c r="B15163" t="s">
        <v>1060</v>
      </c>
      <c r="C15163" t="s">
        <v>1013</v>
      </c>
      <c r="D15163" t="s">
        <v>972</v>
      </c>
      <c r="E15163" t="s">
        <v>1015</v>
      </c>
      <c r="F15163" s="86">
        <v>12407385.1755636</v>
      </c>
    </row>
    <row r="15164" spans="1:6">
      <c r="A15164">
        <v>2049</v>
      </c>
      <c r="B15164" t="s">
        <v>1060</v>
      </c>
      <c r="C15164" t="s">
        <v>1013</v>
      </c>
      <c r="D15164" t="s">
        <v>972</v>
      </c>
      <c r="E15164" t="s">
        <v>1015</v>
      </c>
      <c r="F15164" s="86">
        <v>12337462.4566679</v>
      </c>
    </row>
    <row r="15165" spans="1:6">
      <c r="A15165">
        <v>2050</v>
      </c>
      <c r="B15165" t="s">
        <v>1060</v>
      </c>
      <c r="C15165" t="s">
        <v>1013</v>
      </c>
      <c r="D15165" t="s">
        <v>972</v>
      </c>
      <c r="E15165" t="s">
        <v>1015</v>
      </c>
      <c r="F15165" s="86">
        <v>12266772.0608954</v>
      </c>
    </row>
    <row r="15166" spans="1:6">
      <c r="A15166">
        <v>2017</v>
      </c>
      <c r="B15166" t="s">
        <v>1061</v>
      </c>
      <c r="C15166" t="s">
        <v>1013</v>
      </c>
      <c r="D15166" t="s">
        <v>972</v>
      </c>
      <c r="E15166" t="s">
        <v>1015</v>
      </c>
      <c r="F15166" s="86">
        <v>86264110.051727399</v>
      </c>
    </row>
    <row r="15167" spans="1:6">
      <c r="A15167">
        <v>2018</v>
      </c>
      <c r="B15167" t="s">
        <v>1061</v>
      </c>
      <c r="C15167" t="s">
        <v>1013</v>
      </c>
      <c r="D15167" t="s">
        <v>972</v>
      </c>
      <c r="E15167" t="s">
        <v>1015</v>
      </c>
      <c r="F15167" s="86">
        <v>85462088.474349603</v>
      </c>
    </row>
    <row r="15168" spans="1:6">
      <c r="A15168">
        <v>2019</v>
      </c>
      <c r="B15168" t="s">
        <v>1061</v>
      </c>
      <c r="C15168" t="s">
        <v>1013</v>
      </c>
      <c r="D15168" t="s">
        <v>972</v>
      </c>
      <c r="E15168" t="s">
        <v>1015</v>
      </c>
      <c r="F15168" s="86">
        <v>84673707.050870001</v>
      </c>
    </row>
    <row r="15169" spans="1:6">
      <c r="A15169">
        <v>2020</v>
      </c>
      <c r="B15169" t="s">
        <v>1061</v>
      </c>
      <c r="C15169" t="s">
        <v>1013</v>
      </c>
      <c r="D15169" t="s">
        <v>972</v>
      </c>
      <c r="E15169" t="s">
        <v>1015</v>
      </c>
      <c r="F15169" s="86">
        <v>83850289.149645805</v>
      </c>
    </row>
    <row r="15170" spans="1:6">
      <c r="A15170">
        <v>2021</v>
      </c>
      <c r="B15170" t="s">
        <v>1061</v>
      </c>
      <c r="C15170" t="s">
        <v>1013</v>
      </c>
      <c r="D15170" t="s">
        <v>972</v>
      </c>
      <c r="E15170" t="s">
        <v>1015</v>
      </c>
      <c r="F15170" s="86">
        <v>83012633.188057899</v>
      </c>
    </row>
    <row r="15171" spans="1:6">
      <c r="A15171">
        <v>2022</v>
      </c>
      <c r="B15171" t="s">
        <v>1061</v>
      </c>
      <c r="C15171" t="s">
        <v>1013</v>
      </c>
      <c r="D15171" t="s">
        <v>972</v>
      </c>
      <c r="E15171" t="s">
        <v>1015</v>
      </c>
      <c r="F15171" s="86">
        <v>82163902.885362297</v>
      </c>
    </row>
    <row r="15172" spans="1:6">
      <c r="A15172">
        <v>2023</v>
      </c>
      <c r="B15172" t="s">
        <v>1061</v>
      </c>
      <c r="C15172" t="s">
        <v>1013</v>
      </c>
      <c r="D15172" t="s">
        <v>972</v>
      </c>
      <c r="E15172" t="s">
        <v>1015</v>
      </c>
      <c r="F15172" s="86">
        <v>81298489.840776503</v>
      </c>
    </row>
    <row r="15173" spans="1:6">
      <c r="A15173">
        <v>2024</v>
      </c>
      <c r="B15173" t="s">
        <v>1061</v>
      </c>
      <c r="C15173" t="s">
        <v>1013</v>
      </c>
      <c r="D15173" t="s">
        <v>972</v>
      </c>
      <c r="E15173" t="s">
        <v>1015</v>
      </c>
      <c r="F15173" s="86">
        <v>80423342.359786198</v>
      </c>
    </row>
    <row r="15174" spans="1:6">
      <c r="A15174">
        <v>2025</v>
      </c>
      <c r="B15174" t="s">
        <v>1061</v>
      </c>
      <c r="C15174" t="s">
        <v>1013</v>
      </c>
      <c r="D15174" t="s">
        <v>972</v>
      </c>
      <c r="E15174" t="s">
        <v>1015</v>
      </c>
      <c r="F15174" s="86">
        <v>79555138.284750998</v>
      </c>
    </row>
    <row r="15175" spans="1:6">
      <c r="A15175">
        <v>2026</v>
      </c>
      <c r="B15175" t="s">
        <v>1061</v>
      </c>
      <c r="C15175" t="s">
        <v>1013</v>
      </c>
      <c r="D15175" t="s">
        <v>972</v>
      </c>
      <c r="E15175" t="s">
        <v>1015</v>
      </c>
      <c r="F15175" s="86">
        <v>78701950.649461001</v>
      </c>
    </row>
    <row r="15176" spans="1:6">
      <c r="A15176">
        <v>2027</v>
      </c>
      <c r="B15176" t="s">
        <v>1061</v>
      </c>
      <c r="C15176" t="s">
        <v>1013</v>
      </c>
      <c r="D15176" t="s">
        <v>972</v>
      </c>
      <c r="E15176" t="s">
        <v>1015</v>
      </c>
      <c r="F15176" s="86">
        <v>77881666.102312505</v>
      </c>
    </row>
    <row r="15177" spans="1:6">
      <c r="A15177">
        <v>2028</v>
      </c>
      <c r="B15177" t="s">
        <v>1061</v>
      </c>
      <c r="C15177" t="s">
        <v>1013</v>
      </c>
      <c r="D15177" t="s">
        <v>972</v>
      </c>
      <c r="E15177" t="s">
        <v>1015</v>
      </c>
      <c r="F15177" s="86">
        <v>77101915.062282607</v>
      </c>
    </row>
    <row r="15178" spans="1:6">
      <c r="A15178">
        <v>2029</v>
      </c>
      <c r="B15178" t="s">
        <v>1061</v>
      </c>
      <c r="C15178" t="s">
        <v>1013</v>
      </c>
      <c r="D15178" t="s">
        <v>972</v>
      </c>
      <c r="E15178" t="s">
        <v>1015</v>
      </c>
      <c r="F15178" s="86">
        <v>76371066.963439107</v>
      </c>
    </row>
    <row r="15179" spans="1:6">
      <c r="A15179">
        <v>2030</v>
      </c>
      <c r="B15179" t="s">
        <v>1061</v>
      </c>
      <c r="C15179" t="s">
        <v>1013</v>
      </c>
      <c r="D15179" t="s">
        <v>972</v>
      </c>
      <c r="E15179" t="s">
        <v>1015</v>
      </c>
      <c r="F15179" s="86">
        <v>75691647.696335301</v>
      </c>
    </row>
    <row r="15180" spans="1:6">
      <c r="A15180">
        <v>2031</v>
      </c>
      <c r="B15180" t="s">
        <v>1061</v>
      </c>
      <c r="C15180" t="s">
        <v>1013</v>
      </c>
      <c r="D15180" t="s">
        <v>972</v>
      </c>
      <c r="E15180" t="s">
        <v>1015</v>
      </c>
      <c r="F15180" s="86">
        <v>75069817.818938494</v>
      </c>
    </row>
    <row r="15181" spans="1:6">
      <c r="A15181">
        <v>2032</v>
      </c>
      <c r="B15181" t="s">
        <v>1061</v>
      </c>
      <c r="C15181" t="s">
        <v>1013</v>
      </c>
      <c r="D15181" t="s">
        <v>972</v>
      </c>
      <c r="E15181" t="s">
        <v>1015</v>
      </c>
      <c r="F15181" s="86">
        <v>74514869.337245002</v>
      </c>
    </row>
    <row r="15182" spans="1:6">
      <c r="A15182">
        <v>2033</v>
      </c>
      <c r="B15182" t="s">
        <v>1061</v>
      </c>
      <c r="C15182" t="s">
        <v>1013</v>
      </c>
      <c r="D15182" t="s">
        <v>972</v>
      </c>
      <c r="E15182" t="s">
        <v>1015</v>
      </c>
      <c r="F15182" s="86">
        <v>74016324.738057196</v>
      </c>
    </row>
    <row r="15183" spans="1:6">
      <c r="A15183">
        <v>2034</v>
      </c>
      <c r="B15183" t="s">
        <v>1061</v>
      </c>
      <c r="C15183" t="s">
        <v>1013</v>
      </c>
      <c r="D15183" t="s">
        <v>972</v>
      </c>
      <c r="E15183" t="s">
        <v>1015</v>
      </c>
      <c r="F15183" s="86">
        <v>73583377.692318603</v>
      </c>
    </row>
    <row r="15184" spans="1:6">
      <c r="A15184">
        <v>2035</v>
      </c>
      <c r="B15184" t="s">
        <v>1061</v>
      </c>
      <c r="C15184" t="s">
        <v>1013</v>
      </c>
      <c r="D15184" t="s">
        <v>972</v>
      </c>
      <c r="E15184" t="s">
        <v>1015</v>
      </c>
      <c r="F15184" s="86">
        <v>73202691.573113993</v>
      </c>
    </row>
    <row r="15185" spans="1:6">
      <c r="A15185">
        <v>2036</v>
      </c>
      <c r="B15185" t="s">
        <v>1061</v>
      </c>
      <c r="C15185" t="s">
        <v>1013</v>
      </c>
      <c r="D15185" t="s">
        <v>972</v>
      </c>
      <c r="E15185" t="s">
        <v>1015</v>
      </c>
      <c r="F15185" s="86">
        <v>72872222.140161097</v>
      </c>
    </row>
    <row r="15186" spans="1:6">
      <c r="A15186">
        <v>2037</v>
      </c>
      <c r="B15186" t="s">
        <v>1061</v>
      </c>
      <c r="C15186" t="s">
        <v>1013</v>
      </c>
      <c r="D15186" t="s">
        <v>972</v>
      </c>
      <c r="E15186" t="s">
        <v>1015</v>
      </c>
      <c r="F15186" s="86">
        <v>72583837.4697707</v>
      </c>
    </row>
    <row r="15187" spans="1:6">
      <c r="A15187">
        <v>2038</v>
      </c>
      <c r="B15187" t="s">
        <v>1061</v>
      </c>
      <c r="C15187" t="s">
        <v>1013</v>
      </c>
      <c r="D15187" t="s">
        <v>972</v>
      </c>
      <c r="E15187" t="s">
        <v>1015</v>
      </c>
      <c r="F15187" s="86">
        <v>72340931.0642699</v>
      </c>
    </row>
    <row r="15188" spans="1:6">
      <c r="A15188">
        <v>2039</v>
      </c>
      <c r="B15188" t="s">
        <v>1061</v>
      </c>
      <c r="C15188" t="s">
        <v>1013</v>
      </c>
      <c r="D15188" t="s">
        <v>972</v>
      </c>
      <c r="E15188" t="s">
        <v>1015</v>
      </c>
      <c r="F15188" s="86">
        <v>72136449.262188494</v>
      </c>
    </row>
    <row r="15189" spans="1:6">
      <c r="A15189">
        <v>2040</v>
      </c>
      <c r="B15189" t="s">
        <v>1061</v>
      </c>
      <c r="C15189" t="s">
        <v>1013</v>
      </c>
      <c r="D15189" t="s">
        <v>972</v>
      </c>
      <c r="E15189" t="s">
        <v>1015</v>
      </c>
      <c r="F15189" s="86">
        <v>71958731.497795701</v>
      </c>
    </row>
    <row r="15190" spans="1:6">
      <c r="A15190">
        <v>2041</v>
      </c>
      <c r="B15190" t="s">
        <v>1061</v>
      </c>
      <c r="C15190" t="s">
        <v>1013</v>
      </c>
      <c r="D15190" t="s">
        <v>972</v>
      </c>
      <c r="E15190" t="s">
        <v>1015</v>
      </c>
      <c r="F15190" s="86">
        <v>71806357.505349502</v>
      </c>
    </row>
    <row r="15191" spans="1:6">
      <c r="A15191">
        <v>2042</v>
      </c>
      <c r="B15191" t="s">
        <v>1061</v>
      </c>
      <c r="C15191" t="s">
        <v>1013</v>
      </c>
      <c r="D15191" t="s">
        <v>972</v>
      </c>
      <c r="E15191" t="s">
        <v>1015</v>
      </c>
      <c r="F15191" s="86">
        <v>71665903.763058096</v>
      </c>
    </row>
    <row r="15192" spans="1:6">
      <c r="A15192">
        <v>2043</v>
      </c>
      <c r="B15192" t="s">
        <v>1061</v>
      </c>
      <c r="C15192" t="s">
        <v>1013</v>
      </c>
      <c r="D15192" t="s">
        <v>972</v>
      </c>
      <c r="E15192" t="s">
        <v>1015</v>
      </c>
      <c r="F15192" s="86">
        <v>71541820.880665407</v>
      </c>
    </row>
    <row r="15193" spans="1:6">
      <c r="A15193">
        <v>2044</v>
      </c>
      <c r="B15193" t="s">
        <v>1061</v>
      </c>
      <c r="C15193" t="s">
        <v>1013</v>
      </c>
      <c r="D15193" t="s">
        <v>972</v>
      </c>
      <c r="E15193" t="s">
        <v>1015</v>
      </c>
      <c r="F15193" s="86">
        <v>71425880.450235799</v>
      </c>
    </row>
    <row r="15194" spans="1:6">
      <c r="A15194">
        <v>2045</v>
      </c>
      <c r="B15194" t="s">
        <v>1061</v>
      </c>
      <c r="C15194" t="s">
        <v>1013</v>
      </c>
      <c r="D15194" t="s">
        <v>972</v>
      </c>
      <c r="E15194" t="s">
        <v>1015</v>
      </c>
      <c r="F15194" s="86">
        <v>71315025.684742302</v>
      </c>
    </row>
    <row r="15195" spans="1:6">
      <c r="A15195">
        <v>2046</v>
      </c>
      <c r="B15195" t="s">
        <v>1061</v>
      </c>
      <c r="C15195" t="s">
        <v>1013</v>
      </c>
      <c r="D15195" t="s">
        <v>972</v>
      </c>
      <c r="E15195" t="s">
        <v>1015</v>
      </c>
      <c r="F15195" s="86">
        <v>71199836.586516902</v>
      </c>
    </row>
    <row r="15196" spans="1:6">
      <c r="A15196">
        <v>2047</v>
      </c>
      <c r="B15196" t="s">
        <v>1061</v>
      </c>
      <c r="C15196" t="s">
        <v>1013</v>
      </c>
      <c r="D15196" t="s">
        <v>972</v>
      </c>
      <c r="E15196" t="s">
        <v>1015</v>
      </c>
      <c r="F15196" s="86">
        <v>71084189.092065305</v>
      </c>
    </row>
    <row r="15197" spans="1:6">
      <c r="A15197">
        <v>2048</v>
      </c>
      <c r="B15197" t="s">
        <v>1061</v>
      </c>
      <c r="C15197" t="s">
        <v>1013</v>
      </c>
      <c r="D15197" t="s">
        <v>972</v>
      </c>
      <c r="E15197" t="s">
        <v>1015</v>
      </c>
      <c r="F15197" s="86">
        <v>70962920.318654105</v>
      </c>
    </row>
    <row r="15198" spans="1:6">
      <c r="A15198">
        <v>2049</v>
      </c>
      <c r="B15198" t="s">
        <v>1061</v>
      </c>
      <c r="C15198" t="s">
        <v>1013</v>
      </c>
      <c r="D15198" t="s">
        <v>972</v>
      </c>
      <c r="E15198" t="s">
        <v>1015</v>
      </c>
      <c r="F15198" s="86">
        <v>70836118.573503807</v>
      </c>
    </row>
    <row r="15199" spans="1:6">
      <c r="A15199">
        <v>2050</v>
      </c>
      <c r="B15199" t="s">
        <v>1061</v>
      </c>
      <c r="C15199" t="s">
        <v>1013</v>
      </c>
      <c r="D15199" t="s">
        <v>972</v>
      </c>
      <c r="E15199" t="s">
        <v>1015</v>
      </c>
      <c r="F15199" s="86">
        <v>70706082.654550403</v>
      </c>
    </row>
    <row r="15200" spans="1:6">
      <c r="A15200">
        <v>2017</v>
      </c>
      <c r="B15200" t="s">
        <v>1062</v>
      </c>
      <c r="C15200" t="s">
        <v>1013</v>
      </c>
      <c r="D15200" t="s">
        <v>972</v>
      </c>
      <c r="E15200" t="s">
        <v>1015</v>
      </c>
      <c r="F15200" s="86">
        <v>2911381.7294132798</v>
      </c>
    </row>
    <row r="15201" spans="1:6">
      <c r="A15201">
        <v>2018</v>
      </c>
      <c r="B15201" t="s">
        <v>1062</v>
      </c>
      <c r="C15201" t="s">
        <v>1013</v>
      </c>
      <c r="D15201" t="s">
        <v>972</v>
      </c>
      <c r="E15201" t="s">
        <v>1015</v>
      </c>
      <c r="F15201" s="86">
        <v>2891522.76188306</v>
      </c>
    </row>
    <row r="15202" spans="1:6">
      <c r="A15202">
        <v>2019</v>
      </c>
      <c r="B15202" t="s">
        <v>1062</v>
      </c>
      <c r="C15202" t="s">
        <v>1013</v>
      </c>
      <c r="D15202" t="s">
        <v>972</v>
      </c>
      <c r="E15202" t="s">
        <v>1015</v>
      </c>
      <c r="F15202" s="86">
        <v>2872023.4550419701</v>
      </c>
    </row>
    <row r="15203" spans="1:6">
      <c r="A15203">
        <v>2020</v>
      </c>
      <c r="B15203" t="s">
        <v>1062</v>
      </c>
      <c r="C15203" t="s">
        <v>1013</v>
      </c>
      <c r="D15203" t="s">
        <v>972</v>
      </c>
      <c r="E15203" t="s">
        <v>1015</v>
      </c>
      <c r="F15203" s="86">
        <v>2851158.4937455701</v>
      </c>
    </row>
    <row r="15204" spans="1:6">
      <c r="A15204">
        <v>2021</v>
      </c>
      <c r="B15204" t="s">
        <v>1062</v>
      </c>
      <c r="C15204" t="s">
        <v>1013</v>
      </c>
      <c r="D15204" t="s">
        <v>972</v>
      </c>
      <c r="E15204" t="s">
        <v>1015</v>
      </c>
      <c r="F15204" s="86">
        <v>2829697.2418424399</v>
      </c>
    </row>
    <row r="15205" spans="1:6">
      <c r="A15205">
        <v>2022</v>
      </c>
      <c r="B15205" t="s">
        <v>1062</v>
      </c>
      <c r="C15205" t="s">
        <v>1013</v>
      </c>
      <c r="D15205" t="s">
        <v>972</v>
      </c>
      <c r="E15205" t="s">
        <v>1015</v>
      </c>
      <c r="F15205" s="86">
        <v>2807916.7083236501</v>
      </c>
    </row>
    <row r="15206" spans="1:6">
      <c r="A15206">
        <v>2023</v>
      </c>
      <c r="B15206" t="s">
        <v>1062</v>
      </c>
      <c r="C15206" t="s">
        <v>1013</v>
      </c>
      <c r="D15206" t="s">
        <v>972</v>
      </c>
      <c r="E15206" t="s">
        <v>1015</v>
      </c>
      <c r="F15206" s="86">
        <v>2785477.1125871101</v>
      </c>
    </row>
    <row r="15207" spans="1:6">
      <c r="A15207">
        <v>2024</v>
      </c>
      <c r="B15207" t="s">
        <v>1062</v>
      </c>
      <c r="C15207" t="s">
        <v>1013</v>
      </c>
      <c r="D15207" t="s">
        <v>972</v>
      </c>
      <c r="E15207" t="s">
        <v>1015</v>
      </c>
      <c r="F15207" s="86">
        <v>2762561.1028832002</v>
      </c>
    </row>
    <row r="15208" spans="1:6">
      <c r="A15208">
        <v>2025</v>
      </c>
      <c r="B15208" t="s">
        <v>1062</v>
      </c>
      <c r="C15208" t="s">
        <v>1013</v>
      </c>
      <c r="D15208" t="s">
        <v>972</v>
      </c>
      <c r="E15208" t="s">
        <v>1015</v>
      </c>
      <c r="F15208" s="86">
        <v>2739949.9149813098</v>
      </c>
    </row>
    <row r="15209" spans="1:6">
      <c r="A15209">
        <v>2026</v>
      </c>
      <c r="B15209" t="s">
        <v>1062</v>
      </c>
      <c r="C15209" t="s">
        <v>1013</v>
      </c>
      <c r="D15209" t="s">
        <v>972</v>
      </c>
      <c r="E15209" t="s">
        <v>1015</v>
      </c>
      <c r="F15209" s="86">
        <v>2718100.7610109099</v>
      </c>
    </row>
    <row r="15210" spans="1:6">
      <c r="A15210">
        <v>2027</v>
      </c>
      <c r="B15210" t="s">
        <v>1062</v>
      </c>
      <c r="C15210" t="s">
        <v>1013</v>
      </c>
      <c r="D15210" t="s">
        <v>972</v>
      </c>
      <c r="E15210" t="s">
        <v>1015</v>
      </c>
      <c r="F15210" s="86">
        <v>2697637.2230456299</v>
      </c>
    </row>
    <row r="15211" spans="1:6">
      <c r="A15211">
        <v>2028</v>
      </c>
      <c r="B15211" t="s">
        <v>1062</v>
      </c>
      <c r="C15211" t="s">
        <v>1013</v>
      </c>
      <c r="D15211" t="s">
        <v>972</v>
      </c>
      <c r="E15211" t="s">
        <v>1015</v>
      </c>
      <c r="F15211" s="86">
        <v>2678642.7248033299</v>
      </c>
    </row>
    <row r="15212" spans="1:6">
      <c r="A15212">
        <v>2029</v>
      </c>
      <c r="B15212" t="s">
        <v>1062</v>
      </c>
      <c r="C15212" t="s">
        <v>1013</v>
      </c>
      <c r="D15212" t="s">
        <v>972</v>
      </c>
      <c r="E15212" t="s">
        <v>1015</v>
      </c>
      <c r="F15212" s="86">
        <v>2662466.61068208</v>
      </c>
    </row>
    <row r="15213" spans="1:6">
      <c r="A15213">
        <v>2030</v>
      </c>
      <c r="B15213" t="s">
        <v>1062</v>
      </c>
      <c r="C15213" t="s">
        <v>1013</v>
      </c>
      <c r="D15213" t="s">
        <v>972</v>
      </c>
      <c r="E15213" t="s">
        <v>1015</v>
      </c>
      <c r="F15213" s="86">
        <v>2648846.3969330299</v>
      </c>
    </row>
    <row r="15214" spans="1:6">
      <c r="A15214">
        <v>2031</v>
      </c>
      <c r="B15214" t="s">
        <v>1062</v>
      </c>
      <c r="C15214" t="s">
        <v>1013</v>
      </c>
      <c r="D15214" t="s">
        <v>972</v>
      </c>
      <c r="E15214" t="s">
        <v>1015</v>
      </c>
      <c r="F15214" s="86">
        <v>2638353.6890994101</v>
      </c>
    </row>
    <row r="15215" spans="1:6">
      <c r="A15215">
        <v>2032</v>
      </c>
      <c r="B15215" t="s">
        <v>1062</v>
      </c>
      <c r="C15215" t="s">
        <v>1013</v>
      </c>
      <c r="D15215" t="s">
        <v>972</v>
      </c>
      <c r="E15215" t="s">
        <v>1015</v>
      </c>
      <c r="F15215" s="86">
        <v>2630156.77282133</v>
      </c>
    </row>
    <row r="15216" spans="1:6">
      <c r="A15216">
        <v>2033</v>
      </c>
      <c r="B15216" t="s">
        <v>1062</v>
      </c>
      <c r="C15216" t="s">
        <v>1013</v>
      </c>
      <c r="D15216" t="s">
        <v>972</v>
      </c>
      <c r="E15216" t="s">
        <v>1015</v>
      </c>
      <c r="F15216" s="86">
        <v>2625806.8023991501</v>
      </c>
    </row>
    <row r="15217" spans="1:6">
      <c r="A15217">
        <v>2034</v>
      </c>
      <c r="B15217" t="s">
        <v>1062</v>
      </c>
      <c r="C15217" t="s">
        <v>1013</v>
      </c>
      <c r="D15217" t="s">
        <v>972</v>
      </c>
      <c r="E15217" t="s">
        <v>1015</v>
      </c>
      <c r="F15217" s="86">
        <v>2623756.7372413701</v>
      </c>
    </row>
    <row r="15218" spans="1:6">
      <c r="A15218">
        <v>2035</v>
      </c>
      <c r="B15218" t="s">
        <v>1062</v>
      </c>
      <c r="C15218" t="s">
        <v>1013</v>
      </c>
      <c r="D15218" t="s">
        <v>972</v>
      </c>
      <c r="E15218" t="s">
        <v>1015</v>
      </c>
      <c r="F15218" s="86">
        <v>2624170.6435097698</v>
      </c>
    </row>
    <row r="15219" spans="1:6">
      <c r="A15219">
        <v>2036</v>
      </c>
      <c r="B15219" t="s">
        <v>1062</v>
      </c>
      <c r="C15219" t="s">
        <v>1013</v>
      </c>
      <c r="D15219" t="s">
        <v>972</v>
      </c>
      <c r="E15219" t="s">
        <v>1015</v>
      </c>
      <c r="F15219" s="86">
        <v>2626905.3870814499</v>
      </c>
    </row>
    <row r="15220" spans="1:6">
      <c r="A15220">
        <v>2037</v>
      </c>
      <c r="B15220" t="s">
        <v>1062</v>
      </c>
      <c r="C15220" t="s">
        <v>1013</v>
      </c>
      <c r="D15220" t="s">
        <v>972</v>
      </c>
      <c r="E15220" t="s">
        <v>1015</v>
      </c>
      <c r="F15220" s="86">
        <v>2631478.603108</v>
      </c>
    </row>
    <row r="15221" spans="1:6">
      <c r="A15221">
        <v>2038</v>
      </c>
      <c r="B15221" t="s">
        <v>1062</v>
      </c>
      <c r="C15221" t="s">
        <v>1013</v>
      </c>
      <c r="D15221" t="s">
        <v>972</v>
      </c>
      <c r="E15221" t="s">
        <v>1015</v>
      </c>
      <c r="F15221" s="86">
        <v>2637796.3061708901</v>
      </c>
    </row>
    <row r="15222" spans="1:6">
      <c r="A15222">
        <v>2039</v>
      </c>
      <c r="B15222" t="s">
        <v>1062</v>
      </c>
      <c r="C15222" t="s">
        <v>1013</v>
      </c>
      <c r="D15222" t="s">
        <v>972</v>
      </c>
      <c r="E15222" t="s">
        <v>1015</v>
      </c>
      <c r="F15222" s="86">
        <v>2645510.5974391298</v>
      </c>
    </row>
    <row r="15223" spans="1:6">
      <c r="A15223">
        <v>2040</v>
      </c>
      <c r="B15223" t="s">
        <v>1062</v>
      </c>
      <c r="C15223" t="s">
        <v>1013</v>
      </c>
      <c r="D15223" t="s">
        <v>972</v>
      </c>
      <c r="E15223" t="s">
        <v>1015</v>
      </c>
      <c r="F15223" s="86">
        <v>2654500.9024398299</v>
      </c>
    </row>
    <row r="15224" spans="1:6">
      <c r="A15224">
        <v>2041</v>
      </c>
      <c r="B15224" t="s">
        <v>1062</v>
      </c>
      <c r="C15224" t="s">
        <v>1013</v>
      </c>
      <c r="D15224" t="s">
        <v>972</v>
      </c>
      <c r="E15224" t="s">
        <v>1015</v>
      </c>
      <c r="F15224" s="86">
        <v>2663489.3157265498</v>
      </c>
    </row>
    <row r="15225" spans="1:6">
      <c r="A15225">
        <v>2042</v>
      </c>
      <c r="B15225" t="s">
        <v>1062</v>
      </c>
      <c r="C15225" t="s">
        <v>1013</v>
      </c>
      <c r="D15225" t="s">
        <v>972</v>
      </c>
      <c r="E15225" t="s">
        <v>1015</v>
      </c>
      <c r="F15225" s="86">
        <v>2672695.98293699</v>
      </c>
    </row>
    <row r="15226" spans="1:6">
      <c r="A15226">
        <v>2043</v>
      </c>
      <c r="B15226" t="s">
        <v>1062</v>
      </c>
      <c r="C15226" t="s">
        <v>1013</v>
      </c>
      <c r="D15226" t="s">
        <v>972</v>
      </c>
      <c r="E15226" t="s">
        <v>1015</v>
      </c>
      <c r="F15226" s="86">
        <v>2682473.78704254</v>
      </c>
    </row>
    <row r="15227" spans="1:6">
      <c r="A15227">
        <v>2044</v>
      </c>
      <c r="B15227" t="s">
        <v>1062</v>
      </c>
      <c r="C15227" t="s">
        <v>1013</v>
      </c>
      <c r="D15227" t="s">
        <v>972</v>
      </c>
      <c r="E15227" t="s">
        <v>1015</v>
      </c>
      <c r="F15227" s="86">
        <v>2691523.0741542298</v>
      </c>
    </row>
    <row r="15228" spans="1:6">
      <c r="A15228">
        <v>2045</v>
      </c>
      <c r="B15228" t="s">
        <v>1062</v>
      </c>
      <c r="C15228" t="s">
        <v>1013</v>
      </c>
      <c r="D15228" t="s">
        <v>972</v>
      </c>
      <c r="E15228" t="s">
        <v>1015</v>
      </c>
      <c r="F15228" s="86">
        <v>2700198.1091187601</v>
      </c>
    </row>
    <row r="15229" spans="1:6">
      <c r="A15229">
        <v>2046</v>
      </c>
      <c r="B15229" t="s">
        <v>1062</v>
      </c>
      <c r="C15229" t="s">
        <v>1013</v>
      </c>
      <c r="D15229" t="s">
        <v>972</v>
      </c>
      <c r="E15229" t="s">
        <v>1015</v>
      </c>
      <c r="F15229" s="86">
        <v>2708350.41503631</v>
      </c>
    </row>
    <row r="15230" spans="1:6">
      <c r="A15230">
        <v>2047</v>
      </c>
      <c r="B15230" t="s">
        <v>1062</v>
      </c>
      <c r="C15230" t="s">
        <v>1013</v>
      </c>
      <c r="D15230" t="s">
        <v>972</v>
      </c>
      <c r="E15230" t="s">
        <v>1015</v>
      </c>
      <c r="F15230" s="86">
        <v>2715094.54497407</v>
      </c>
    </row>
    <row r="15231" spans="1:6">
      <c r="A15231">
        <v>2048</v>
      </c>
      <c r="B15231" t="s">
        <v>1062</v>
      </c>
      <c r="C15231" t="s">
        <v>1013</v>
      </c>
      <c r="D15231" t="s">
        <v>972</v>
      </c>
      <c r="E15231" t="s">
        <v>1015</v>
      </c>
      <c r="F15231" s="86">
        <v>2721130.8647867101</v>
      </c>
    </row>
    <row r="15232" spans="1:6">
      <c r="A15232">
        <v>2049</v>
      </c>
      <c r="B15232" t="s">
        <v>1062</v>
      </c>
      <c r="C15232" t="s">
        <v>1013</v>
      </c>
      <c r="D15232" t="s">
        <v>972</v>
      </c>
      <c r="E15232" t="s">
        <v>1015</v>
      </c>
      <c r="F15232" s="86">
        <v>2726264.7143008499</v>
      </c>
    </row>
    <row r="15233" spans="1:6">
      <c r="A15233">
        <v>2050</v>
      </c>
      <c r="B15233" t="s">
        <v>1062</v>
      </c>
      <c r="C15233" t="s">
        <v>1013</v>
      </c>
      <c r="D15233" t="s">
        <v>972</v>
      </c>
      <c r="E15233" t="s">
        <v>1015</v>
      </c>
      <c r="F15233" s="86">
        <v>2730776.7236165698</v>
      </c>
    </row>
    <row r="15234" spans="1:6">
      <c r="A15234">
        <v>2017</v>
      </c>
      <c r="B15234" t="s">
        <v>1063</v>
      </c>
      <c r="C15234" t="s">
        <v>1013</v>
      </c>
      <c r="D15234" t="s">
        <v>972</v>
      </c>
      <c r="E15234" t="s">
        <v>1015</v>
      </c>
      <c r="F15234" s="86">
        <v>8260853.1722924402</v>
      </c>
    </row>
    <row r="15235" spans="1:6">
      <c r="A15235">
        <v>2018</v>
      </c>
      <c r="B15235" t="s">
        <v>1063</v>
      </c>
      <c r="C15235" t="s">
        <v>1013</v>
      </c>
      <c r="D15235" t="s">
        <v>972</v>
      </c>
      <c r="E15235" t="s">
        <v>1015</v>
      </c>
      <c r="F15235" s="86">
        <v>8226229.2923089396</v>
      </c>
    </row>
    <row r="15236" spans="1:6">
      <c r="A15236">
        <v>2019</v>
      </c>
      <c r="B15236" t="s">
        <v>1063</v>
      </c>
      <c r="C15236" t="s">
        <v>1013</v>
      </c>
      <c r="D15236" t="s">
        <v>972</v>
      </c>
      <c r="E15236" t="s">
        <v>1015</v>
      </c>
      <c r="F15236" s="86">
        <v>8187102.6374765802</v>
      </c>
    </row>
    <row r="15237" spans="1:6">
      <c r="A15237">
        <v>2020</v>
      </c>
      <c r="B15237" t="s">
        <v>1063</v>
      </c>
      <c r="C15237" t="s">
        <v>1013</v>
      </c>
      <c r="D15237" t="s">
        <v>972</v>
      </c>
      <c r="E15237" t="s">
        <v>1015</v>
      </c>
      <c r="F15237" s="86">
        <v>8154375.8619112503</v>
      </c>
    </row>
    <row r="15238" spans="1:6">
      <c r="A15238">
        <v>2021</v>
      </c>
      <c r="B15238" t="s">
        <v>1063</v>
      </c>
      <c r="C15238" t="s">
        <v>1013</v>
      </c>
      <c r="D15238" t="s">
        <v>972</v>
      </c>
      <c r="E15238" t="s">
        <v>1015</v>
      </c>
      <c r="F15238" s="86">
        <v>8119209.4410903901</v>
      </c>
    </row>
    <row r="15239" spans="1:6">
      <c r="A15239">
        <v>2022</v>
      </c>
      <c r="B15239" t="s">
        <v>1063</v>
      </c>
      <c r="C15239" t="s">
        <v>1013</v>
      </c>
      <c r="D15239" t="s">
        <v>972</v>
      </c>
      <c r="E15239" t="s">
        <v>1015</v>
      </c>
      <c r="F15239" s="86">
        <v>8083088.1973002404</v>
      </c>
    </row>
    <row r="15240" spans="1:6">
      <c r="A15240">
        <v>2023</v>
      </c>
      <c r="B15240" t="s">
        <v>1063</v>
      </c>
      <c r="C15240" t="s">
        <v>1013</v>
      </c>
      <c r="D15240" t="s">
        <v>972</v>
      </c>
      <c r="E15240" t="s">
        <v>1015</v>
      </c>
      <c r="F15240" s="86">
        <v>8044552.7368348697</v>
      </c>
    </row>
    <row r="15241" spans="1:6">
      <c r="A15241">
        <v>2024</v>
      </c>
      <c r="B15241" t="s">
        <v>1063</v>
      </c>
      <c r="C15241" t="s">
        <v>1013</v>
      </c>
      <c r="D15241" t="s">
        <v>972</v>
      </c>
      <c r="E15241" t="s">
        <v>1015</v>
      </c>
      <c r="F15241" s="86">
        <v>8002443.65829801</v>
      </c>
    </row>
    <row r="15242" spans="1:6">
      <c r="A15242">
        <v>2025</v>
      </c>
      <c r="B15242" t="s">
        <v>1063</v>
      </c>
      <c r="C15242" t="s">
        <v>1013</v>
      </c>
      <c r="D15242" t="s">
        <v>972</v>
      </c>
      <c r="E15242" t="s">
        <v>1015</v>
      </c>
      <c r="F15242" s="86">
        <v>7959507.8459225297</v>
      </c>
    </row>
    <row r="15243" spans="1:6">
      <c r="A15243">
        <v>2026</v>
      </c>
      <c r="B15243" t="s">
        <v>1063</v>
      </c>
      <c r="C15243" t="s">
        <v>1013</v>
      </c>
      <c r="D15243" t="s">
        <v>972</v>
      </c>
      <c r="E15243" t="s">
        <v>1015</v>
      </c>
      <c r="F15243" s="86">
        <v>7916340.2463140497</v>
      </c>
    </row>
    <row r="15244" spans="1:6">
      <c r="A15244">
        <v>2027</v>
      </c>
      <c r="B15244" t="s">
        <v>1063</v>
      </c>
      <c r="C15244" t="s">
        <v>1013</v>
      </c>
      <c r="D15244" t="s">
        <v>972</v>
      </c>
      <c r="E15244" t="s">
        <v>1015</v>
      </c>
      <c r="F15244" s="86">
        <v>7874815.6773791797</v>
      </c>
    </row>
    <row r="15245" spans="1:6">
      <c r="A15245">
        <v>2028</v>
      </c>
      <c r="B15245" t="s">
        <v>1063</v>
      </c>
      <c r="C15245" t="s">
        <v>1013</v>
      </c>
      <c r="D15245" t="s">
        <v>972</v>
      </c>
      <c r="E15245" t="s">
        <v>1015</v>
      </c>
      <c r="F15245" s="86">
        <v>7837999.47691382</v>
      </c>
    </row>
    <row r="15246" spans="1:6">
      <c r="A15246">
        <v>2029</v>
      </c>
      <c r="B15246" t="s">
        <v>1063</v>
      </c>
      <c r="C15246" t="s">
        <v>1013</v>
      </c>
      <c r="D15246" t="s">
        <v>972</v>
      </c>
      <c r="E15246" t="s">
        <v>1015</v>
      </c>
      <c r="F15246" s="86">
        <v>7805093.1685327701</v>
      </c>
    </row>
    <row r="15247" spans="1:6">
      <c r="A15247">
        <v>2030</v>
      </c>
      <c r="B15247" t="s">
        <v>1063</v>
      </c>
      <c r="C15247" t="s">
        <v>1013</v>
      </c>
      <c r="D15247" t="s">
        <v>972</v>
      </c>
      <c r="E15247" t="s">
        <v>1015</v>
      </c>
      <c r="F15247" s="86">
        <v>7776987.6815350298</v>
      </c>
    </row>
    <row r="15248" spans="1:6">
      <c r="A15248">
        <v>2031</v>
      </c>
      <c r="B15248" t="s">
        <v>1063</v>
      </c>
      <c r="C15248" t="s">
        <v>1013</v>
      </c>
      <c r="D15248" t="s">
        <v>972</v>
      </c>
      <c r="E15248" t="s">
        <v>1015</v>
      </c>
      <c r="F15248" s="86">
        <v>7755665.0350395301</v>
      </c>
    </row>
    <row r="15249" spans="1:6">
      <c r="A15249">
        <v>2032</v>
      </c>
      <c r="B15249" t="s">
        <v>1063</v>
      </c>
      <c r="C15249" t="s">
        <v>1013</v>
      </c>
      <c r="D15249" t="s">
        <v>972</v>
      </c>
      <c r="E15249" t="s">
        <v>1015</v>
      </c>
      <c r="F15249" s="86">
        <v>7739499.3775520502</v>
      </c>
    </row>
    <row r="15250" spans="1:6">
      <c r="A15250">
        <v>2033</v>
      </c>
      <c r="B15250" t="s">
        <v>1063</v>
      </c>
      <c r="C15250" t="s">
        <v>1013</v>
      </c>
      <c r="D15250" t="s">
        <v>972</v>
      </c>
      <c r="E15250" t="s">
        <v>1015</v>
      </c>
      <c r="F15250" s="86">
        <v>7730329.4207192203</v>
      </c>
    </row>
    <row r="15251" spans="1:6">
      <c r="A15251">
        <v>2034</v>
      </c>
      <c r="B15251" t="s">
        <v>1063</v>
      </c>
      <c r="C15251" t="s">
        <v>1013</v>
      </c>
      <c r="D15251" t="s">
        <v>972</v>
      </c>
      <c r="E15251" t="s">
        <v>1015</v>
      </c>
      <c r="F15251" s="86">
        <v>7727096.60566644</v>
      </c>
    </row>
    <row r="15252" spans="1:6">
      <c r="A15252">
        <v>2035</v>
      </c>
      <c r="B15252" t="s">
        <v>1063</v>
      </c>
      <c r="C15252" t="s">
        <v>1013</v>
      </c>
      <c r="D15252" t="s">
        <v>972</v>
      </c>
      <c r="E15252" t="s">
        <v>1015</v>
      </c>
      <c r="F15252" s="86">
        <v>7730560.7739830697</v>
      </c>
    </row>
    <row r="15253" spans="1:6">
      <c r="A15253">
        <v>2036</v>
      </c>
      <c r="B15253" t="s">
        <v>1063</v>
      </c>
      <c r="C15253" t="s">
        <v>1013</v>
      </c>
      <c r="D15253" t="s">
        <v>972</v>
      </c>
      <c r="E15253" t="s">
        <v>1015</v>
      </c>
      <c r="F15253" s="86">
        <v>7736895.5581789501</v>
      </c>
    </row>
    <row r="15254" spans="1:6">
      <c r="A15254">
        <v>2037</v>
      </c>
      <c r="B15254" t="s">
        <v>1063</v>
      </c>
      <c r="C15254" t="s">
        <v>1013</v>
      </c>
      <c r="D15254" t="s">
        <v>972</v>
      </c>
      <c r="E15254" t="s">
        <v>1015</v>
      </c>
      <c r="F15254" s="86">
        <v>7746312.9461789299</v>
      </c>
    </row>
    <row r="15255" spans="1:6">
      <c r="A15255">
        <v>2038</v>
      </c>
      <c r="B15255" t="s">
        <v>1063</v>
      </c>
      <c r="C15255" t="s">
        <v>1013</v>
      </c>
      <c r="D15255" t="s">
        <v>972</v>
      </c>
      <c r="E15255" t="s">
        <v>1015</v>
      </c>
      <c r="F15255" s="86">
        <v>7760137.8196521699</v>
      </c>
    </row>
    <row r="15256" spans="1:6">
      <c r="A15256">
        <v>2039</v>
      </c>
      <c r="B15256" t="s">
        <v>1063</v>
      </c>
      <c r="C15256" t="s">
        <v>1013</v>
      </c>
      <c r="D15256" t="s">
        <v>972</v>
      </c>
      <c r="E15256" t="s">
        <v>1015</v>
      </c>
      <c r="F15256" s="86">
        <v>7775673.70111774</v>
      </c>
    </row>
    <row r="15257" spans="1:6">
      <c r="A15257">
        <v>2040</v>
      </c>
      <c r="B15257" t="s">
        <v>1063</v>
      </c>
      <c r="C15257" t="s">
        <v>1013</v>
      </c>
      <c r="D15257" t="s">
        <v>972</v>
      </c>
      <c r="E15257" t="s">
        <v>1015</v>
      </c>
      <c r="F15257" s="86">
        <v>7793577.3420457803</v>
      </c>
    </row>
    <row r="15258" spans="1:6">
      <c r="A15258">
        <v>2041</v>
      </c>
      <c r="B15258" t="s">
        <v>1063</v>
      </c>
      <c r="C15258" t="s">
        <v>1013</v>
      </c>
      <c r="D15258" t="s">
        <v>972</v>
      </c>
      <c r="E15258" t="s">
        <v>1015</v>
      </c>
      <c r="F15258" s="86">
        <v>7811422.4441537</v>
      </c>
    </row>
    <row r="15259" spans="1:6">
      <c r="A15259">
        <v>2042</v>
      </c>
      <c r="B15259" t="s">
        <v>1063</v>
      </c>
      <c r="C15259" t="s">
        <v>1013</v>
      </c>
      <c r="D15259" t="s">
        <v>972</v>
      </c>
      <c r="E15259" t="s">
        <v>1015</v>
      </c>
      <c r="F15259" s="86">
        <v>7829839.2188914903</v>
      </c>
    </row>
    <row r="15260" spans="1:6">
      <c r="A15260">
        <v>2043</v>
      </c>
      <c r="B15260" t="s">
        <v>1063</v>
      </c>
      <c r="C15260" t="s">
        <v>1013</v>
      </c>
      <c r="D15260" t="s">
        <v>972</v>
      </c>
      <c r="E15260" t="s">
        <v>1015</v>
      </c>
      <c r="F15260" s="86">
        <v>7848036.2358582597</v>
      </c>
    </row>
    <row r="15261" spans="1:6">
      <c r="A15261">
        <v>2044</v>
      </c>
      <c r="B15261" t="s">
        <v>1063</v>
      </c>
      <c r="C15261" t="s">
        <v>1013</v>
      </c>
      <c r="D15261" t="s">
        <v>972</v>
      </c>
      <c r="E15261" t="s">
        <v>1015</v>
      </c>
      <c r="F15261" s="86">
        <v>7867945.4685517102</v>
      </c>
    </row>
    <row r="15262" spans="1:6">
      <c r="A15262">
        <v>2045</v>
      </c>
      <c r="B15262" t="s">
        <v>1063</v>
      </c>
      <c r="C15262" t="s">
        <v>1013</v>
      </c>
      <c r="D15262" t="s">
        <v>972</v>
      </c>
      <c r="E15262" t="s">
        <v>1015</v>
      </c>
      <c r="F15262" s="86">
        <v>7886471.9380031899</v>
      </c>
    </row>
    <row r="15263" spans="1:6">
      <c r="A15263">
        <v>2046</v>
      </c>
      <c r="B15263" t="s">
        <v>1063</v>
      </c>
      <c r="C15263" t="s">
        <v>1013</v>
      </c>
      <c r="D15263" t="s">
        <v>972</v>
      </c>
      <c r="E15263" t="s">
        <v>1015</v>
      </c>
      <c r="F15263" s="86">
        <v>7905624.7398744896</v>
      </c>
    </row>
    <row r="15264" spans="1:6">
      <c r="A15264">
        <v>2047</v>
      </c>
      <c r="B15264" t="s">
        <v>1063</v>
      </c>
      <c r="C15264" t="s">
        <v>1013</v>
      </c>
      <c r="D15264" t="s">
        <v>972</v>
      </c>
      <c r="E15264" t="s">
        <v>1015</v>
      </c>
      <c r="F15264" s="86">
        <v>7923343.35073689</v>
      </c>
    </row>
    <row r="15265" spans="1:6">
      <c r="A15265">
        <v>2048</v>
      </c>
      <c r="B15265" t="s">
        <v>1063</v>
      </c>
      <c r="C15265" t="s">
        <v>1013</v>
      </c>
      <c r="D15265" t="s">
        <v>972</v>
      </c>
      <c r="E15265" t="s">
        <v>1015</v>
      </c>
      <c r="F15265" s="86">
        <v>7940108.1801583199</v>
      </c>
    </row>
    <row r="15266" spans="1:6">
      <c r="A15266">
        <v>2049</v>
      </c>
      <c r="B15266" t="s">
        <v>1063</v>
      </c>
      <c r="C15266" t="s">
        <v>1013</v>
      </c>
      <c r="D15266" t="s">
        <v>972</v>
      </c>
      <c r="E15266" t="s">
        <v>1015</v>
      </c>
      <c r="F15266" s="86">
        <v>7956418.0789021496</v>
      </c>
    </row>
    <row r="15267" spans="1:6">
      <c r="A15267">
        <v>2050</v>
      </c>
      <c r="B15267" t="s">
        <v>1063</v>
      </c>
      <c r="C15267" t="s">
        <v>1013</v>
      </c>
      <c r="D15267" t="s">
        <v>972</v>
      </c>
      <c r="E15267" t="s">
        <v>1015</v>
      </c>
      <c r="F15267" s="86">
        <v>7971890.3290162003</v>
      </c>
    </row>
    <row r="15268" spans="1:6">
      <c r="A15268">
        <v>2017</v>
      </c>
      <c r="B15268" t="s">
        <v>1064</v>
      </c>
      <c r="C15268" t="s">
        <v>1013</v>
      </c>
      <c r="D15268" t="s">
        <v>972</v>
      </c>
      <c r="E15268" t="s">
        <v>1015</v>
      </c>
      <c r="F15268" s="86">
        <v>5376053.3516308498</v>
      </c>
    </row>
    <row r="15269" spans="1:6">
      <c r="A15269">
        <v>2018</v>
      </c>
      <c r="B15269" t="s">
        <v>1064</v>
      </c>
      <c r="C15269" t="s">
        <v>1013</v>
      </c>
      <c r="D15269" t="s">
        <v>972</v>
      </c>
      <c r="E15269" t="s">
        <v>1015</v>
      </c>
      <c r="F15269" s="86">
        <v>5376123.7254054202</v>
      </c>
    </row>
    <row r="15270" spans="1:6">
      <c r="A15270">
        <v>2019</v>
      </c>
      <c r="B15270" t="s">
        <v>1064</v>
      </c>
      <c r="C15270" t="s">
        <v>1013</v>
      </c>
      <c r="D15270" t="s">
        <v>972</v>
      </c>
      <c r="E15270" t="s">
        <v>1015</v>
      </c>
      <c r="F15270" s="86">
        <v>5377488.2218183996</v>
      </c>
    </row>
    <row r="15271" spans="1:6">
      <c r="A15271">
        <v>2020</v>
      </c>
      <c r="B15271" t="s">
        <v>1064</v>
      </c>
      <c r="C15271" t="s">
        <v>1013</v>
      </c>
      <c r="D15271" t="s">
        <v>972</v>
      </c>
      <c r="E15271" t="s">
        <v>1015</v>
      </c>
      <c r="F15271" s="86">
        <v>5367390.8353548497</v>
      </c>
    </row>
    <row r="15272" spans="1:6">
      <c r="A15272">
        <v>2021</v>
      </c>
      <c r="B15272" t="s">
        <v>1064</v>
      </c>
      <c r="C15272" t="s">
        <v>1013</v>
      </c>
      <c r="D15272" t="s">
        <v>972</v>
      </c>
      <c r="E15272" t="s">
        <v>1015</v>
      </c>
      <c r="F15272" s="86">
        <v>5357522.7611243697</v>
      </c>
    </row>
    <row r="15273" spans="1:6">
      <c r="A15273">
        <v>2022</v>
      </c>
      <c r="B15273" t="s">
        <v>1064</v>
      </c>
      <c r="C15273" t="s">
        <v>1013</v>
      </c>
      <c r="D15273" t="s">
        <v>972</v>
      </c>
      <c r="E15273" t="s">
        <v>1015</v>
      </c>
      <c r="F15273" s="86">
        <v>5345784.5646945098</v>
      </c>
    </row>
    <row r="15274" spans="1:6">
      <c r="A15274">
        <v>2023</v>
      </c>
      <c r="B15274" t="s">
        <v>1064</v>
      </c>
      <c r="C15274" t="s">
        <v>1013</v>
      </c>
      <c r="D15274" t="s">
        <v>972</v>
      </c>
      <c r="E15274" t="s">
        <v>1015</v>
      </c>
      <c r="F15274" s="86">
        <v>5332591.7332355501</v>
      </c>
    </row>
    <row r="15275" spans="1:6">
      <c r="A15275">
        <v>2024</v>
      </c>
      <c r="B15275" t="s">
        <v>1064</v>
      </c>
      <c r="C15275" t="s">
        <v>1013</v>
      </c>
      <c r="D15275" t="s">
        <v>972</v>
      </c>
      <c r="E15275" t="s">
        <v>1015</v>
      </c>
      <c r="F15275" s="86">
        <v>5318003.1052348902</v>
      </c>
    </row>
    <row r="15276" spans="1:6">
      <c r="A15276">
        <v>2025</v>
      </c>
      <c r="B15276" t="s">
        <v>1064</v>
      </c>
      <c r="C15276" t="s">
        <v>1013</v>
      </c>
      <c r="D15276" t="s">
        <v>972</v>
      </c>
      <c r="E15276" t="s">
        <v>1015</v>
      </c>
      <c r="F15276" s="86">
        <v>5302355.0917689204</v>
      </c>
    </row>
    <row r="15277" spans="1:6">
      <c r="A15277">
        <v>2026</v>
      </c>
      <c r="B15277" t="s">
        <v>1064</v>
      </c>
      <c r="C15277" t="s">
        <v>1013</v>
      </c>
      <c r="D15277" t="s">
        <v>972</v>
      </c>
      <c r="E15277" t="s">
        <v>1015</v>
      </c>
      <c r="F15277" s="86">
        <v>5287380.5274169696</v>
      </c>
    </row>
    <row r="15278" spans="1:6">
      <c r="A15278">
        <v>2027</v>
      </c>
      <c r="B15278" t="s">
        <v>1064</v>
      </c>
      <c r="C15278" t="s">
        <v>1013</v>
      </c>
      <c r="D15278" t="s">
        <v>972</v>
      </c>
      <c r="E15278" t="s">
        <v>1015</v>
      </c>
      <c r="F15278" s="86">
        <v>5272565.3905804697</v>
      </c>
    </row>
    <row r="15279" spans="1:6">
      <c r="A15279">
        <v>2028</v>
      </c>
      <c r="B15279" t="s">
        <v>1064</v>
      </c>
      <c r="C15279" t="s">
        <v>1013</v>
      </c>
      <c r="D15279" t="s">
        <v>972</v>
      </c>
      <c r="E15279" t="s">
        <v>1015</v>
      </c>
      <c r="F15279" s="86">
        <v>5258930.1877277195</v>
      </c>
    </row>
    <row r="15280" spans="1:6">
      <c r="A15280">
        <v>2029</v>
      </c>
      <c r="B15280" t="s">
        <v>1064</v>
      </c>
      <c r="C15280" t="s">
        <v>1013</v>
      </c>
      <c r="D15280" t="s">
        <v>972</v>
      </c>
      <c r="E15280" t="s">
        <v>1015</v>
      </c>
      <c r="F15280" s="86">
        <v>5246224.0225993199</v>
      </c>
    </row>
    <row r="15281" spans="1:6">
      <c r="A15281">
        <v>2030</v>
      </c>
      <c r="B15281" t="s">
        <v>1064</v>
      </c>
      <c r="C15281" t="s">
        <v>1013</v>
      </c>
      <c r="D15281" t="s">
        <v>972</v>
      </c>
      <c r="E15281" t="s">
        <v>1015</v>
      </c>
      <c r="F15281" s="86">
        <v>5234876.5626898501</v>
      </c>
    </row>
    <row r="15282" spans="1:6">
      <c r="A15282">
        <v>2031</v>
      </c>
      <c r="B15282" t="s">
        <v>1064</v>
      </c>
      <c r="C15282" t="s">
        <v>1013</v>
      </c>
      <c r="D15282" t="s">
        <v>972</v>
      </c>
      <c r="E15282" t="s">
        <v>1015</v>
      </c>
      <c r="F15282" s="86">
        <v>5225186.8328440497</v>
      </c>
    </row>
    <row r="15283" spans="1:6">
      <c r="A15283">
        <v>2032</v>
      </c>
      <c r="B15283" t="s">
        <v>1064</v>
      </c>
      <c r="C15283" t="s">
        <v>1013</v>
      </c>
      <c r="D15283" t="s">
        <v>972</v>
      </c>
      <c r="E15283" t="s">
        <v>1015</v>
      </c>
      <c r="F15283" s="86">
        <v>5216533.8141492698</v>
      </c>
    </row>
    <row r="15284" spans="1:6">
      <c r="A15284">
        <v>2033</v>
      </c>
      <c r="B15284" t="s">
        <v>1064</v>
      </c>
      <c r="C15284" t="s">
        <v>1013</v>
      </c>
      <c r="D15284" t="s">
        <v>972</v>
      </c>
      <c r="E15284" t="s">
        <v>1015</v>
      </c>
      <c r="F15284" s="86">
        <v>5208951.9001978301</v>
      </c>
    </row>
    <row r="15285" spans="1:6">
      <c r="A15285">
        <v>2034</v>
      </c>
      <c r="B15285" t="s">
        <v>1064</v>
      </c>
      <c r="C15285" t="s">
        <v>1013</v>
      </c>
      <c r="D15285" t="s">
        <v>972</v>
      </c>
      <c r="E15285" t="s">
        <v>1015</v>
      </c>
      <c r="F15285" s="86">
        <v>5202806.2063716203</v>
      </c>
    </row>
    <row r="15286" spans="1:6">
      <c r="A15286">
        <v>2035</v>
      </c>
      <c r="B15286" t="s">
        <v>1064</v>
      </c>
      <c r="C15286" t="s">
        <v>1013</v>
      </c>
      <c r="D15286" t="s">
        <v>972</v>
      </c>
      <c r="E15286" t="s">
        <v>1015</v>
      </c>
      <c r="F15286" s="86">
        <v>5198146.91772452</v>
      </c>
    </row>
    <row r="15287" spans="1:6">
      <c r="A15287">
        <v>2036</v>
      </c>
      <c r="B15287" t="s">
        <v>1064</v>
      </c>
      <c r="C15287" t="s">
        <v>1013</v>
      </c>
      <c r="D15287" t="s">
        <v>972</v>
      </c>
      <c r="E15287" t="s">
        <v>1015</v>
      </c>
      <c r="F15287" s="86">
        <v>5194694.9807475898</v>
      </c>
    </row>
    <row r="15288" spans="1:6">
      <c r="A15288">
        <v>2037</v>
      </c>
      <c r="B15288" t="s">
        <v>1064</v>
      </c>
      <c r="C15288" t="s">
        <v>1013</v>
      </c>
      <c r="D15288" t="s">
        <v>972</v>
      </c>
      <c r="E15288" t="s">
        <v>1015</v>
      </c>
      <c r="F15288" s="86">
        <v>5191495.0283701904</v>
      </c>
    </row>
    <row r="15289" spans="1:6">
      <c r="A15289">
        <v>2038</v>
      </c>
      <c r="B15289" t="s">
        <v>1064</v>
      </c>
      <c r="C15289" t="s">
        <v>1013</v>
      </c>
      <c r="D15289" t="s">
        <v>972</v>
      </c>
      <c r="E15289" t="s">
        <v>1015</v>
      </c>
      <c r="F15289" s="86">
        <v>5190101.92024347</v>
      </c>
    </row>
    <row r="15290" spans="1:6">
      <c r="A15290">
        <v>2039</v>
      </c>
      <c r="B15290" t="s">
        <v>1064</v>
      </c>
      <c r="C15290" t="s">
        <v>1013</v>
      </c>
      <c r="D15290" t="s">
        <v>972</v>
      </c>
      <c r="E15290" t="s">
        <v>1015</v>
      </c>
      <c r="F15290" s="86">
        <v>5188655.2562157903</v>
      </c>
    </row>
    <row r="15291" spans="1:6">
      <c r="A15291">
        <v>2040</v>
      </c>
      <c r="B15291" t="s">
        <v>1064</v>
      </c>
      <c r="C15291" t="s">
        <v>1013</v>
      </c>
      <c r="D15291" t="s">
        <v>972</v>
      </c>
      <c r="E15291" t="s">
        <v>1015</v>
      </c>
      <c r="F15291" s="86">
        <v>5188232.8334486196</v>
      </c>
    </row>
    <row r="15292" spans="1:6">
      <c r="A15292">
        <v>2041</v>
      </c>
      <c r="B15292" t="s">
        <v>1064</v>
      </c>
      <c r="C15292" t="s">
        <v>1013</v>
      </c>
      <c r="D15292" t="s">
        <v>972</v>
      </c>
      <c r="E15292" t="s">
        <v>1015</v>
      </c>
      <c r="F15292" s="86">
        <v>5188692.8374774903</v>
      </c>
    </row>
    <row r="15293" spans="1:6">
      <c r="A15293">
        <v>2042</v>
      </c>
      <c r="B15293" t="s">
        <v>1064</v>
      </c>
      <c r="C15293" t="s">
        <v>1013</v>
      </c>
      <c r="D15293" t="s">
        <v>972</v>
      </c>
      <c r="E15293" t="s">
        <v>1015</v>
      </c>
      <c r="F15293" s="86">
        <v>5188883.3683871496</v>
      </c>
    </row>
    <row r="15294" spans="1:6">
      <c r="A15294">
        <v>2043</v>
      </c>
      <c r="B15294" t="s">
        <v>1064</v>
      </c>
      <c r="C15294" t="s">
        <v>1013</v>
      </c>
      <c r="D15294" t="s">
        <v>972</v>
      </c>
      <c r="E15294" t="s">
        <v>1015</v>
      </c>
      <c r="F15294" s="86">
        <v>5189591.0331035703</v>
      </c>
    </row>
    <row r="15295" spans="1:6">
      <c r="A15295">
        <v>2044</v>
      </c>
      <c r="B15295" t="s">
        <v>1064</v>
      </c>
      <c r="C15295" t="s">
        <v>1013</v>
      </c>
      <c r="D15295" t="s">
        <v>972</v>
      </c>
      <c r="E15295" t="s">
        <v>1015</v>
      </c>
      <c r="F15295" s="86">
        <v>5190379.1731567001</v>
      </c>
    </row>
    <row r="15296" spans="1:6">
      <c r="A15296">
        <v>2045</v>
      </c>
      <c r="B15296" t="s">
        <v>1064</v>
      </c>
      <c r="C15296" t="s">
        <v>1013</v>
      </c>
      <c r="D15296" t="s">
        <v>972</v>
      </c>
      <c r="E15296" t="s">
        <v>1015</v>
      </c>
      <c r="F15296" s="86">
        <v>5191273.7042124197</v>
      </c>
    </row>
    <row r="15297" spans="1:6">
      <c r="A15297">
        <v>2046</v>
      </c>
      <c r="B15297" t="s">
        <v>1064</v>
      </c>
      <c r="C15297" t="s">
        <v>1013</v>
      </c>
      <c r="D15297" t="s">
        <v>972</v>
      </c>
      <c r="E15297" t="s">
        <v>1015</v>
      </c>
      <c r="F15297" s="86">
        <v>5192039.9108966896</v>
      </c>
    </row>
    <row r="15298" spans="1:6">
      <c r="A15298">
        <v>2047</v>
      </c>
      <c r="B15298" t="s">
        <v>1064</v>
      </c>
      <c r="C15298" t="s">
        <v>1013</v>
      </c>
      <c r="D15298" t="s">
        <v>972</v>
      </c>
      <c r="E15298" t="s">
        <v>1015</v>
      </c>
      <c r="F15298" s="86">
        <v>5192679.5007708697</v>
      </c>
    </row>
    <row r="15299" spans="1:6">
      <c r="A15299">
        <v>2048</v>
      </c>
      <c r="B15299" t="s">
        <v>1064</v>
      </c>
      <c r="C15299" t="s">
        <v>1013</v>
      </c>
      <c r="D15299" t="s">
        <v>972</v>
      </c>
      <c r="E15299" t="s">
        <v>1015</v>
      </c>
      <c r="F15299" s="86">
        <v>5193231.3378057396</v>
      </c>
    </row>
    <row r="15300" spans="1:6">
      <c r="A15300">
        <v>2049</v>
      </c>
      <c r="B15300" t="s">
        <v>1064</v>
      </c>
      <c r="C15300" t="s">
        <v>1013</v>
      </c>
      <c r="D15300" t="s">
        <v>972</v>
      </c>
      <c r="E15300" t="s">
        <v>1015</v>
      </c>
      <c r="F15300" s="86">
        <v>5193508.96910212</v>
      </c>
    </row>
    <row r="15301" spans="1:6">
      <c r="A15301">
        <v>2050</v>
      </c>
      <c r="B15301" t="s">
        <v>1064</v>
      </c>
      <c r="C15301" t="s">
        <v>1013</v>
      </c>
      <c r="D15301" t="s">
        <v>972</v>
      </c>
      <c r="E15301" t="s">
        <v>1015</v>
      </c>
      <c r="F15301" s="86">
        <v>5193312.5155110704</v>
      </c>
    </row>
    <row r="15302" spans="1:6">
      <c r="A15302">
        <v>2017</v>
      </c>
      <c r="B15302" t="s">
        <v>1065</v>
      </c>
      <c r="C15302" t="s">
        <v>1013</v>
      </c>
      <c r="D15302" t="s">
        <v>972</v>
      </c>
      <c r="E15302" t="s">
        <v>1015</v>
      </c>
      <c r="F15302" s="86">
        <v>20808017.180928499</v>
      </c>
    </row>
    <row r="15303" spans="1:6">
      <c r="A15303">
        <v>2018</v>
      </c>
      <c r="B15303" t="s">
        <v>1065</v>
      </c>
      <c r="C15303" t="s">
        <v>1013</v>
      </c>
      <c r="D15303" t="s">
        <v>972</v>
      </c>
      <c r="E15303" t="s">
        <v>1015</v>
      </c>
      <c r="F15303" s="86">
        <v>20663807.067637701</v>
      </c>
    </row>
    <row r="15304" spans="1:6">
      <c r="A15304">
        <v>2019</v>
      </c>
      <c r="B15304" t="s">
        <v>1065</v>
      </c>
      <c r="C15304" t="s">
        <v>1013</v>
      </c>
      <c r="D15304" t="s">
        <v>972</v>
      </c>
      <c r="E15304" t="s">
        <v>1015</v>
      </c>
      <c r="F15304" s="86">
        <v>20510420.420467399</v>
      </c>
    </row>
    <row r="15305" spans="1:6">
      <c r="A15305">
        <v>2020</v>
      </c>
      <c r="B15305" t="s">
        <v>1065</v>
      </c>
      <c r="C15305" t="s">
        <v>1013</v>
      </c>
      <c r="D15305" t="s">
        <v>972</v>
      </c>
      <c r="E15305" t="s">
        <v>1015</v>
      </c>
      <c r="F15305" s="86">
        <v>20371370.485261202</v>
      </c>
    </row>
    <row r="15306" spans="1:6">
      <c r="A15306">
        <v>2021</v>
      </c>
      <c r="B15306" t="s">
        <v>1065</v>
      </c>
      <c r="C15306" t="s">
        <v>1013</v>
      </c>
      <c r="D15306" t="s">
        <v>972</v>
      </c>
      <c r="E15306" t="s">
        <v>1015</v>
      </c>
      <c r="F15306" s="86">
        <v>20225252.348632202</v>
      </c>
    </row>
    <row r="15307" spans="1:6">
      <c r="A15307">
        <v>2022</v>
      </c>
      <c r="B15307" t="s">
        <v>1065</v>
      </c>
      <c r="C15307" t="s">
        <v>1013</v>
      </c>
      <c r="D15307" t="s">
        <v>972</v>
      </c>
      <c r="E15307" t="s">
        <v>1015</v>
      </c>
      <c r="F15307" s="86">
        <v>20078517.262298401</v>
      </c>
    </row>
    <row r="15308" spans="1:6">
      <c r="A15308">
        <v>2023</v>
      </c>
      <c r="B15308" t="s">
        <v>1065</v>
      </c>
      <c r="C15308" t="s">
        <v>1013</v>
      </c>
      <c r="D15308" t="s">
        <v>972</v>
      </c>
      <c r="E15308" t="s">
        <v>1015</v>
      </c>
      <c r="F15308" s="86">
        <v>19928350.654727001</v>
      </c>
    </row>
    <row r="15309" spans="1:6">
      <c r="A15309">
        <v>2024</v>
      </c>
      <c r="B15309" t="s">
        <v>1065</v>
      </c>
      <c r="C15309" t="s">
        <v>1013</v>
      </c>
      <c r="D15309" t="s">
        <v>972</v>
      </c>
      <c r="E15309" t="s">
        <v>1015</v>
      </c>
      <c r="F15309" s="86">
        <v>19772039.827662099</v>
      </c>
    </row>
    <row r="15310" spans="1:6">
      <c r="A15310">
        <v>2025</v>
      </c>
      <c r="B15310" t="s">
        <v>1065</v>
      </c>
      <c r="C15310" t="s">
        <v>1013</v>
      </c>
      <c r="D15310" t="s">
        <v>972</v>
      </c>
      <c r="E15310" t="s">
        <v>1015</v>
      </c>
      <c r="F15310" s="86">
        <v>19624161.405385502</v>
      </c>
    </row>
    <row r="15311" spans="1:6">
      <c r="A15311">
        <v>2026</v>
      </c>
      <c r="B15311" t="s">
        <v>1065</v>
      </c>
      <c r="C15311" t="s">
        <v>1013</v>
      </c>
      <c r="D15311" t="s">
        <v>972</v>
      </c>
      <c r="E15311" t="s">
        <v>1015</v>
      </c>
      <c r="F15311" s="86">
        <v>19480786.543107402</v>
      </c>
    </row>
    <row r="15312" spans="1:6">
      <c r="A15312">
        <v>2027</v>
      </c>
      <c r="B15312" t="s">
        <v>1065</v>
      </c>
      <c r="C15312" t="s">
        <v>1013</v>
      </c>
      <c r="D15312" t="s">
        <v>972</v>
      </c>
      <c r="E15312" t="s">
        <v>1015</v>
      </c>
      <c r="F15312" s="86">
        <v>19349327.698418401</v>
      </c>
    </row>
    <row r="15313" spans="1:6">
      <c r="A15313">
        <v>2028</v>
      </c>
      <c r="B15313" t="s">
        <v>1065</v>
      </c>
      <c r="C15313" t="s">
        <v>1013</v>
      </c>
      <c r="D15313" t="s">
        <v>972</v>
      </c>
      <c r="E15313" t="s">
        <v>1015</v>
      </c>
      <c r="F15313" s="86">
        <v>19239194.396981198</v>
      </c>
    </row>
    <row r="15314" spans="1:6">
      <c r="A15314">
        <v>2029</v>
      </c>
      <c r="B15314" t="s">
        <v>1065</v>
      </c>
      <c r="C15314" t="s">
        <v>1013</v>
      </c>
      <c r="D15314" t="s">
        <v>972</v>
      </c>
      <c r="E15314" t="s">
        <v>1015</v>
      </c>
      <c r="F15314" s="86">
        <v>19150600.791193798</v>
      </c>
    </row>
    <row r="15315" spans="1:6">
      <c r="A15315">
        <v>2030</v>
      </c>
      <c r="B15315" t="s">
        <v>1065</v>
      </c>
      <c r="C15315" t="s">
        <v>1013</v>
      </c>
      <c r="D15315" t="s">
        <v>972</v>
      </c>
      <c r="E15315" t="s">
        <v>1015</v>
      </c>
      <c r="F15315" s="86">
        <v>19087036.601881199</v>
      </c>
    </row>
    <row r="15316" spans="1:6">
      <c r="A15316">
        <v>2031</v>
      </c>
      <c r="B15316" t="s">
        <v>1065</v>
      </c>
      <c r="C15316" t="s">
        <v>1013</v>
      </c>
      <c r="D15316" t="s">
        <v>972</v>
      </c>
      <c r="E15316" t="s">
        <v>1015</v>
      </c>
      <c r="F15316" s="86">
        <v>19042594.3147415</v>
      </c>
    </row>
    <row r="15317" spans="1:6">
      <c r="A15317">
        <v>2032</v>
      </c>
      <c r="B15317" t="s">
        <v>1065</v>
      </c>
      <c r="C15317" t="s">
        <v>1013</v>
      </c>
      <c r="D15317" t="s">
        <v>972</v>
      </c>
      <c r="E15317" t="s">
        <v>1015</v>
      </c>
      <c r="F15317" s="86">
        <v>19019253.861542299</v>
      </c>
    </row>
    <row r="15318" spans="1:6">
      <c r="A15318">
        <v>2033</v>
      </c>
      <c r="B15318" t="s">
        <v>1065</v>
      </c>
      <c r="C15318" t="s">
        <v>1013</v>
      </c>
      <c r="D15318" t="s">
        <v>972</v>
      </c>
      <c r="E15318" t="s">
        <v>1015</v>
      </c>
      <c r="F15318" s="86">
        <v>19014805.744849101</v>
      </c>
    </row>
    <row r="15319" spans="1:6">
      <c r="A15319">
        <v>2034</v>
      </c>
      <c r="B15319" t="s">
        <v>1065</v>
      </c>
      <c r="C15319" t="s">
        <v>1013</v>
      </c>
      <c r="D15319" t="s">
        <v>972</v>
      </c>
      <c r="E15319" t="s">
        <v>1015</v>
      </c>
      <c r="F15319" s="86">
        <v>19031101.1644869</v>
      </c>
    </row>
    <row r="15320" spans="1:6">
      <c r="A15320">
        <v>2035</v>
      </c>
      <c r="B15320" t="s">
        <v>1065</v>
      </c>
      <c r="C15320" t="s">
        <v>1013</v>
      </c>
      <c r="D15320" t="s">
        <v>972</v>
      </c>
      <c r="E15320" t="s">
        <v>1015</v>
      </c>
      <c r="F15320" s="86">
        <v>19055861.862059601</v>
      </c>
    </row>
    <row r="15321" spans="1:6">
      <c r="A15321">
        <v>2036</v>
      </c>
      <c r="B15321" t="s">
        <v>1065</v>
      </c>
      <c r="C15321" t="s">
        <v>1013</v>
      </c>
      <c r="D15321" t="s">
        <v>972</v>
      </c>
      <c r="E15321" t="s">
        <v>1015</v>
      </c>
      <c r="F15321" s="86">
        <v>19088963.252158102</v>
      </c>
    </row>
    <row r="15322" spans="1:6">
      <c r="A15322">
        <v>2037</v>
      </c>
      <c r="B15322" t="s">
        <v>1065</v>
      </c>
      <c r="C15322" t="s">
        <v>1013</v>
      </c>
      <c r="D15322" t="s">
        <v>972</v>
      </c>
      <c r="E15322" t="s">
        <v>1015</v>
      </c>
      <c r="F15322" s="86">
        <v>19129263.292973399</v>
      </c>
    </row>
    <row r="15323" spans="1:6">
      <c r="A15323">
        <v>2038</v>
      </c>
      <c r="B15323" t="s">
        <v>1065</v>
      </c>
      <c r="C15323" t="s">
        <v>1013</v>
      </c>
      <c r="D15323" t="s">
        <v>972</v>
      </c>
      <c r="E15323" t="s">
        <v>1015</v>
      </c>
      <c r="F15323" s="86">
        <v>19172362.177549899</v>
      </c>
    </row>
    <row r="15324" spans="1:6">
      <c r="A15324">
        <v>2039</v>
      </c>
      <c r="B15324" t="s">
        <v>1065</v>
      </c>
      <c r="C15324" t="s">
        <v>1013</v>
      </c>
      <c r="D15324" t="s">
        <v>972</v>
      </c>
      <c r="E15324" t="s">
        <v>1015</v>
      </c>
      <c r="F15324" s="86">
        <v>19213508.5137114</v>
      </c>
    </row>
    <row r="15325" spans="1:6">
      <c r="A15325">
        <v>2040</v>
      </c>
      <c r="B15325" t="s">
        <v>1065</v>
      </c>
      <c r="C15325" t="s">
        <v>1013</v>
      </c>
      <c r="D15325" t="s">
        <v>972</v>
      </c>
      <c r="E15325" t="s">
        <v>1015</v>
      </c>
      <c r="F15325" s="86">
        <v>19248479.703404199</v>
      </c>
    </row>
    <row r="15326" spans="1:6">
      <c r="A15326">
        <v>2041</v>
      </c>
      <c r="B15326" t="s">
        <v>1065</v>
      </c>
      <c r="C15326" t="s">
        <v>1013</v>
      </c>
      <c r="D15326" t="s">
        <v>972</v>
      </c>
      <c r="E15326" t="s">
        <v>1015</v>
      </c>
      <c r="F15326" s="86">
        <v>19282947.399815202</v>
      </c>
    </row>
    <row r="15327" spans="1:6">
      <c r="A15327">
        <v>2042</v>
      </c>
      <c r="B15327" t="s">
        <v>1065</v>
      </c>
      <c r="C15327" t="s">
        <v>1013</v>
      </c>
      <c r="D15327" t="s">
        <v>972</v>
      </c>
      <c r="E15327" t="s">
        <v>1015</v>
      </c>
      <c r="F15327" s="86">
        <v>19311718.829416301</v>
      </c>
    </row>
    <row r="15328" spans="1:6">
      <c r="A15328">
        <v>2043</v>
      </c>
      <c r="B15328" t="s">
        <v>1065</v>
      </c>
      <c r="C15328" t="s">
        <v>1013</v>
      </c>
      <c r="D15328" t="s">
        <v>972</v>
      </c>
      <c r="E15328" t="s">
        <v>1015</v>
      </c>
      <c r="F15328" s="86">
        <v>19337949.466608599</v>
      </c>
    </row>
    <row r="15329" spans="1:6">
      <c r="A15329">
        <v>2044</v>
      </c>
      <c r="B15329" t="s">
        <v>1065</v>
      </c>
      <c r="C15329" t="s">
        <v>1013</v>
      </c>
      <c r="D15329" t="s">
        <v>972</v>
      </c>
      <c r="E15329" t="s">
        <v>1015</v>
      </c>
      <c r="F15329" s="86">
        <v>19356793.731475599</v>
      </c>
    </row>
    <row r="15330" spans="1:6">
      <c r="A15330">
        <v>2045</v>
      </c>
      <c r="B15330" t="s">
        <v>1065</v>
      </c>
      <c r="C15330" t="s">
        <v>1013</v>
      </c>
      <c r="D15330" t="s">
        <v>972</v>
      </c>
      <c r="E15330" t="s">
        <v>1015</v>
      </c>
      <c r="F15330" s="86">
        <v>19368058.833071999</v>
      </c>
    </row>
    <row r="15331" spans="1:6">
      <c r="A15331">
        <v>2046</v>
      </c>
      <c r="B15331" t="s">
        <v>1065</v>
      </c>
      <c r="C15331" t="s">
        <v>1013</v>
      </c>
      <c r="D15331" t="s">
        <v>972</v>
      </c>
      <c r="E15331" t="s">
        <v>1015</v>
      </c>
      <c r="F15331" s="86">
        <v>19376153.915183999</v>
      </c>
    </row>
    <row r="15332" spans="1:6">
      <c r="A15332">
        <v>2047</v>
      </c>
      <c r="B15332" t="s">
        <v>1065</v>
      </c>
      <c r="C15332" t="s">
        <v>1013</v>
      </c>
      <c r="D15332" t="s">
        <v>972</v>
      </c>
      <c r="E15332" t="s">
        <v>1015</v>
      </c>
      <c r="F15332" s="86">
        <v>19373129.652211402</v>
      </c>
    </row>
    <row r="15333" spans="1:6">
      <c r="A15333">
        <v>2048</v>
      </c>
      <c r="B15333" t="s">
        <v>1065</v>
      </c>
      <c r="C15333" t="s">
        <v>1013</v>
      </c>
      <c r="D15333" t="s">
        <v>972</v>
      </c>
      <c r="E15333" t="s">
        <v>1015</v>
      </c>
      <c r="F15333" s="86">
        <v>19363513.235556498</v>
      </c>
    </row>
    <row r="15334" spans="1:6">
      <c r="A15334">
        <v>2049</v>
      </c>
      <c r="B15334" t="s">
        <v>1065</v>
      </c>
      <c r="C15334" t="s">
        <v>1013</v>
      </c>
      <c r="D15334" t="s">
        <v>972</v>
      </c>
      <c r="E15334" t="s">
        <v>1015</v>
      </c>
      <c r="F15334" s="86">
        <v>19348013.417530101</v>
      </c>
    </row>
    <row r="15335" spans="1:6">
      <c r="A15335">
        <v>2050</v>
      </c>
      <c r="B15335" t="s">
        <v>1065</v>
      </c>
      <c r="C15335" t="s">
        <v>1013</v>
      </c>
      <c r="D15335" t="s">
        <v>972</v>
      </c>
      <c r="E15335" t="s">
        <v>1015</v>
      </c>
      <c r="F15335" s="86">
        <v>19329521.675800402</v>
      </c>
    </row>
    <row r="15336" spans="1:6">
      <c r="A15336">
        <v>2017</v>
      </c>
      <c r="B15336" t="s">
        <v>1066</v>
      </c>
      <c r="C15336" t="s">
        <v>1013</v>
      </c>
      <c r="D15336" t="s">
        <v>972</v>
      </c>
      <c r="E15336" t="s">
        <v>1015</v>
      </c>
      <c r="F15336" s="86">
        <v>68825364.2873725</v>
      </c>
    </row>
    <row r="15337" spans="1:6">
      <c r="A15337">
        <v>2018</v>
      </c>
      <c r="B15337" t="s">
        <v>1066</v>
      </c>
      <c r="C15337" t="s">
        <v>1013</v>
      </c>
      <c r="D15337" t="s">
        <v>972</v>
      </c>
      <c r="E15337" t="s">
        <v>1015</v>
      </c>
      <c r="F15337" s="86">
        <v>68818801.923040301</v>
      </c>
    </row>
    <row r="15338" spans="1:6">
      <c r="A15338">
        <v>2019</v>
      </c>
      <c r="B15338" t="s">
        <v>1066</v>
      </c>
      <c r="C15338" t="s">
        <v>1013</v>
      </c>
      <c r="D15338" t="s">
        <v>972</v>
      </c>
      <c r="E15338" t="s">
        <v>1015</v>
      </c>
      <c r="F15338" s="86">
        <v>68831599.0169442</v>
      </c>
    </row>
    <row r="15339" spans="1:6">
      <c r="A15339">
        <v>2020</v>
      </c>
      <c r="B15339" t="s">
        <v>1066</v>
      </c>
      <c r="C15339" t="s">
        <v>1013</v>
      </c>
      <c r="D15339" t="s">
        <v>972</v>
      </c>
      <c r="E15339" t="s">
        <v>1015</v>
      </c>
      <c r="F15339" s="86">
        <v>68524467.092133194</v>
      </c>
    </row>
    <row r="15340" spans="1:6">
      <c r="A15340">
        <v>2021</v>
      </c>
      <c r="B15340" t="s">
        <v>1066</v>
      </c>
      <c r="C15340" t="s">
        <v>1013</v>
      </c>
      <c r="D15340" t="s">
        <v>972</v>
      </c>
      <c r="E15340" t="s">
        <v>1015</v>
      </c>
      <c r="F15340" s="86">
        <v>68218040.068452105</v>
      </c>
    </row>
    <row r="15341" spans="1:6">
      <c r="A15341">
        <v>2022</v>
      </c>
      <c r="B15341" t="s">
        <v>1066</v>
      </c>
      <c r="C15341" t="s">
        <v>1013</v>
      </c>
      <c r="D15341" t="s">
        <v>972</v>
      </c>
      <c r="E15341" t="s">
        <v>1015</v>
      </c>
      <c r="F15341" s="86">
        <v>67914233.007257596</v>
      </c>
    </row>
    <row r="15342" spans="1:6">
      <c r="A15342">
        <v>2023</v>
      </c>
      <c r="B15342" t="s">
        <v>1066</v>
      </c>
      <c r="C15342" t="s">
        <v>1013</v>
      </c>
      <c r="D15342" t="s">
        <v>972</v>
      </c>
      <c r="E15342" t="s">
        <v>1015</v>
      </c>
      <c r="F15342" s="86">
        <v>67582316.232707903</v>
      </c>
    </row>
    <row r="15343" spans="1:6">
      <c r="A15343">
        <v>2024</v>
      </c>
      <c r="B15343" t="s">
        <v>1066</v>
      </c>
      <c r="C15343" t="s">
        <v>1013</v>
      </c>
      <c r="D15343" t="s">
        <v>972</v>
      </c>
      <c r="E15343" t="s">
        <v>1015</v>
      </c>
      <c r="F15343" s="86">
        <v>67233038.996754304</v>
      </c>
    </row>
    <row r="15344" spans="1:6">
      <c r="A15344">
        <v>2025</v>
      </c>
      <c r="B15344" t="s">
        <v>1066</v>
      </c>
      <c r="C15344" t="s">
        <v>1013</v>
      </c>
      <c r="D15344" t="s">
        <v>972</v>
      </c>
      <c r="E15344" t="s">
        <v>1015</v>
      </c>
      <c r="F15344" s="86">
        <v>66883029.736081302</v>
      </c>
    </row>
    <row r="15345" spans="1:6">
      <c r="A15345">
        <v>2026</v>
      </c>
      <c r="B15345" t="s">
        <v>1066</v>
      </c>
      <c r="C15345" t="s">
        <v>1013</v>
      </c>
      <c r="D15345" t="s">
        <v>972</v>
      </c>
      <c r="E15345" t="s">
        <v>1015</v>
      </c>
      <c r="F15345" s="86">
        <v>66537474.011168599</v>
      </c>
    </row>
    <row r="15346" spans="1:6">
      <c r="A15346">
        <v>2027</v>
      </c>
      <c r="B15346" t="s">
        <v>1066</v>
      </c>
      <c r="C15346" t="s">
        <v>1013</v>
      </c>
      <c r="D15346" t="s">
        <v>972</v>
      </c>
      <c r="E15346" t="s">
        <v>1015</v>
      </c>
      <c r="F15346" s="86">
        <v>66225240.262895599</v>
      </c>
    </row>
    <row r="15347" spans="1:6">
      <c r="A15347">
        <v>2028</v>
      </c>
      <c r="B15347" t="s">
        <v>1066</v>
      </c>
      <c r="C15347" t="s">
        <v>1013</v>
      </c>
      <c r="D15347" t="s">
        <v>972</v>
      </c>
      <c r="E15347" t="s">
        <v>1015</v>
      </c>
      <c r="F15347" s="86">
        <v>65939435.876230903</v>
      </c>
    </row>
    <row r="15348" spans="1:6">
      <c r="A15348">
        <v>2029</v>
      </c>
      <c r="B15348" t="s">
        <v>1066</v>
      </c>
      <c r="C15348" t="s">
        <v>1013</v>
      </c>
      <c r="D15348" t="s">
        <v>972</v>
      </c>
      <c r="E15348" t="s">
        <v>1015</v>
      </c>
      <c r="F15348" s="86">
        <v>65701081.709966503</v>
      </c>
    </row>
    <row r="15349" spans="1:6">
      <c r="A15349">
        <v>2030</v>
      </c>
      <c r="B15349" t="s">
        <v>1066</v>
      </c>
      <c r="C15349" t="s">
        <v>1013</v>
      </c>
      <c r="D15349" t="s">
        <v>972</v>
      </c>
      <c r="E15349" t="s">
        <v>1015</v>
      </c>
      <c r="F15349" s="86">
        <v>65493526.951716602</v>
      </c>
    </row>
    <row r="15350" spans="1:6">
      <c r="A15350">
        <v>2031</v>
      </c>
      <c r="B15350" t="s">
        <v>1066</v>
      </c>
      <c r="C15350" t="s">
        <v>1013</v>
      </c>
      <c r="D15350" t="s">
        <v>972</v>
      </c>
      <c r="E15350" t="s">
        <v>1015</v>
      </c>
      <c r="F15350" s="86">
        <v>65336792.844966903</v>
      </c>
    </row>
    <row r="15351" spans="1:6">
      <c r="A15351">
        <v>2032</v>
      </c>
      <c r="B15351" t="s">
        <v>1066</v>
      </c>
      <c r="C15351" t="s">
        <v>1013</v>
      </c>
      <c r="D15351" t="s">
        <v>972</v>
      </c>
      <c r="E15351" t="s">
        <v>1015</v>
      </c>
      <c r="F15351" s="86">
        <v>65224378.795706503</v>
      </c>
    </row>
    <row r="15352" spans="1:6">
      <c r="A15352">
        <v>2033</v>
      </c>
      <c r="B15352" t="s">
        <v>1066</v>
      </c>
      <c r="C15352" t="s">
        <v>1013</v>
      </c>
      <c r="D15352" t="s">
        <v>972</v>
      </c>
      <c r="E15352" t="s">
        <v>1015</v>
      </c>
      <c r="F15352" s="86">
        <v>65150408.375121899</v>
      </c>
    </row>
    <row r="15353" spans="1:6">
      <c r="A15353">
        <v>2034</v>
      </c>
      <c r="B15353" t="s">
        <v>1066</v>
      </c>
      <c r="C15353" t="s">
        <v>1013</v>
      </c>
      <c r="D15353" t="s">
        <v>972</v>
      </c>
      <c r="E15353" t="s">
        <v>1015</v>
      </c>
      <c r="F15353" s="86">
        <v>65117731.015096903</v>
      </c>
    </row>
    <row r="15354" spans="1:6">
      <c r="A15354">
        <v>2035</v>
      </c>
      <c r="B15354" t="s">
        <v>1066</v>
      </c>
      <c r="C15354" t="s">
        <v>1013</v>
      </c>
      <c r="D15354" t="s">
        <v>972</v>
      </c>
      <c r="E15354" t="s">
        <v>1015</v>
      </c>
      <c r="F15354" s="86">
        <v>65109023.360839397</v>
      </c>
    </row>
    <row r="15355" spans="1:6">
      <c r="A15355">
        <v>2036</v>
      </c>
      <c r="B15355" t="s">
        <v>1066</v>
      </c>
      <c r="C15355" t="s">
        <v>1013</v>
      </c>
      <c r="D15355" t="s">
        <v>972</v>
      </c>
      <c r="E15355" t="s">
        <v>1015</v>
      </c>
      <c r="F15355" s="86">
        <v>65128863.604198404</v>
      </c>
    </row>
    <row r="15356" spans="1:6">
      <c r="A15356">
        <v>2037</v>
      </c>
      <c r="B15356" t="s">
        <v>1066</v>
      </c>
      <c r="C15356" t="s">
        <v>1013</v>
      </c>
      <c r="D15356" t="s">
        <v>972</v>
      </c>
      <c r="E15356" t="s">
        <v>1015</v>
      </c>
      <c r="F15356" s="86">
        <v>65152805.552322596</v>
      </c>
    </row>
    <row r="15357" spans="1:6">
      <c r="A15357">
        <v>2038</v>
      </c>
      <c r="B15357" t="s">
        <v>1066</v>
      </c>
      <c r="C15357" t="s">
        <v>1013</v>
      </c>
      <c r="D15357" t="s">
        <v>972</v>
      </c>
      <c r="E15357" t="s">
        <v>1015</v>
      </c>
      <c r="F15357" s="86">
        <v>65198698.102330796</v>
      </c>
    </row>
    <row r="15358" spans="1:6">
      <c r="A15358">
        <v>2039</v>
      </c>
      <c r="B15358" t="s">
        <v>1066</v>
      </c>
      <c r="C15358" t="s">
        <v>1013</v>
      </c>
      <c r="D15358" t="s">
        <v>972</v>
      </c>
      <c r="E15358" t="s">
        <v>1015</v>
      </c>
      <c r="F15358" s="86">
        <v>65248079.788679697</v>
      </c>
    </row>
    <row r="15359" spans="1:6">
      <c r="A15359">
        <v>2040</v>
      </c>
      <c r="B15359" t="s">
        <v>1066</v>
      </c>
      <c r="C15359" t="s">
        <v>1013</v>
      </c>
      <c r="D15359" t="s">
        <v>972</v>
      </c>
      <c r="E15359" t="s">
        <v>1015</v>
      </c>
      <c r="F15359" s="86">
        <v>65300605.063037798</v>
      </c>
    </row>
    <row r="15360" spans="1:6">
      <c r="A15360">
        <v>2041</v>
      </c>
      <c r="B15360" t="s">
        <v>1066</v>
      </c>
      <c r="C15360" t="s">
        <v>1013</v>
      </c>
      <c r="D15360" t="s">
        <v>972</v>
      </c>
      <c r="E15360" t="s">
        <v>1015</v>
      </c>
      <c r="F15360" s="86">
        <v>65344482.344263099</v>
      </c>
    </row>
    <row r="15361" spans="1:6">
      <c r="A15361">
        <v>2042</v>
      </c>
      <c r="B15361" t="s">
        <v>1066</v>
      </c>
      <c r="C15361" t="s">
        <v>1013</v>
      </c>
      <c r="D15361" t="s">
        <v>972</v>
      </c>
      <c r="E15361" t="s">
        <v>1015</v>
      </c>
      <c r="F15361" s="86">
        <v>65396859.4017464</v>
      </c>
    </row>
    <row r="15362" spans="1:6">
      <c r="A15362">
        <v>2043</v>
      </c>
      <c r="B15362" t="s">
        <v>1066</v>
      </c>
      <c r="C15362" t="s">
        <v>1013</v>
      </c>
      <c r="D15362" t="s">
        <v>972</v>
      </c>
      <c r="E15362" t="s">
        <v>1015</v>
      </c>
      <c r="F15362" s="86">
        <v>65438893.512581103</v>
      </c>
    </row>
    <row r="15363" spans="1:6">
      <c r="A15363">
        <v>2044</v>
      </c>
      <c r="B15363" t="s">
        <v>1066</v>
      </c>
      <c r="C15363" t="s">
        <v>1013</v>
      </c>
      <c r="D15363" t="s">
        <v>972</v>
      </c>
      <c r="E15363" t="s">
        <v>1015</v>
      </c>
      <c r="F15363" s="86">
        <v>65483214.921946697</v>
      </c>
    </row>
    <row r="15364" spans="1:6">
      <c r="A15364">
        <v>2045</v>
      </c>
      <c r="B15364" t="s">
        <v>1066</v>
      </c>
      <c r="C15364" t="s">
        <v>1013</v>
      </c>
      <c r="D15364" t="s">
        <v>972</v>
      </c>
      <c r="E15364" t="s">
        <v>1015</v>
      </c>
      <c r="F15364" s="86">
        <v>65522329.092350997</v>
      </c>
    </row>
    <row r="15365" spans="1:6">
      <c r="A15365">
        <v>2046</v>
      </c>
      <c r="B15365" t="s">
        <v>1066</v>
      </c>
      <c r="C15365" t="s">
        <v>1013</v>
      </c>
      <c r="D15365" t="s">
        <v>972</v>
      </c>
      <c r="E15365" t="s">
        <v>1015</v>
      </c>
      <c r="F15365" s="86">
        <v>65550081.571978197</v>
      </c>
    </row>
    <row r="15366" spans="1:6">
      <c r="A15366">
        <v>2047</v>
      </c>
      <c r="B15366" t="s">
        <v>1066</v>
      </c>
      <c r="C15366" t="s">
        <v>1013</v>
      </c>
      <c r="D15366" t="s">
        <v>972</v>
      </c>
      <c r="E15366" t="s">
        <v>1015</v>
      </c>
      <c r="F15366" s="86">
        <v>65586686.102018699</v>
      </c>
    </row>
    <row r="15367" spans="1:6">
      <c r="A15367">
        <v>2048</v>
      </c>
      <c r="B15367" t="s">
        <v>1066</v>
      </c>
      <c r="C15367" t="s">
        <v>1013</v>
      </c>
      <c r="D15367" t="s">
        <v>972</v>
      </c>
      <c r="E15367" t="s">
        <v>1015</v>
      </c>
      <c r="F15367" s="86">
        <v>65607508.268296398</v>
      </c>
    </row>
    <row r="15368" spans="1:6">
      <c r="A15368">
        <v>2049</v>
      </c>
      <c r="B15368" t="s">
        <v>1066</v>
      </c>
      <c r="C15368" t="s">
        <v>1013</v>
      </c>
      <c r="D15368" t="s">
        <v>972</v>
      </c>
      <c r="E15368" t="s">
        <v>1015</v>
      </c>
      <c r="F15368" s="86">
        <v>65614846.552164704</v>
      </c>
    </row>
    <row r="15369" spans="1:6">
      <c r="A15369">
        <v>2050</v>
      </c>
      <c r="B15369" t="s">
        <v>1066</v>
      </c>
      <c r="C15369" t="s">
        <v>1013</v>
      </c>
      <c r="D15369" t="s">
        <v>972</v>
      </c>
      <c r="E15369" t="s">
        <v>1015</v>
      </c>
      <c r="F15369" s="86">
        <v>65626519.787211902</v>
      </c>
    </row>
    <row r="15370" spans="1:6">
      <c r="A15370">
        <v>2017</v>
      </c>
      <c r="B15370" t="s">
        <v>1067</v>
      </c>
      <c r="C15370" t="s">
        <v>1013</v>
      </c>
      <c r="D15370" t="s">
        <v>972</v>
      </c>
      <c r="E15370" t="s">
        <v>1015</v>
      </c>
      <c r="F15370" s="86">
        <v>16288284.6421935</v>
      </c>
    </row>
    <row r="15371" spans="1:6">
      <c r="A15371">
        <v>2018</v>
      </c>
      <c r="B15371" t="s">
        <v>1067</v>
      </c>
      <c r="C15371" t="s">
        <v>1013</v>
      </c>
      <c r="D15371" t="s">
        <v>972</v>
      </c>
      <c r="E15371" t="s">
        <v>1015</v>
      </c>
      <c r="F15371" s="86">
        <v>16343684.3280706</v>
      </c>
    </row>
    <row r="15372" spans="1:6">
      <c r="A15372">
        <v>2019</v>
      </c>
      <c r="B15372" t="s">
        <v>1067</v>
      </c>
      <c r="C15372" t="s">
        <v>1013</v>
      </c>
      <c r="D15372" t="s">
        <v>972</v>
      </c>
      <c r="E15372" t="s">
        <v>1015</v>
      </c>
      <c r="F15372" s="86">
        <v>16405309.112762</v>
      </c>
    </row>
    <row r="15373" spans="1:6">
      <c r="A15373">
        <v>2020</v>
      </c>
      <c r="B15373" t="s">
        <v>1067</v>
      </c>
      <c r="C15373" t="s">
        <v>1013</v>
      </c>
      <c r="D15373" t="s">
        <v>972</v>
      </c>
      <c r="E15373" t="s">
        <v>1015</v>
      </c>
      <c r="F15373" s="86">
        <v>16468325.164147301</v>
      </c>
    </row>
    <row r="15374" spans="1:6">
      <c r="A15374">
        <v>2021</v>
      </c>
      <c r="B15374" t="s">
        <v>1067</v>
      </c>
      <c r="C15374" t="s">
        <v>1013</v>
      </c>
      <c r="D15374" t="s">
        <v>972</v>
      </c>
      <c r="E15374" t="s">
        <v>1015</v>
      </c>
      <c r="F15374" s="86">
        <v>16524664.164322499</v>
      </c>
    </row>
    <row r="15375" spans="1:6">
      <c r="A15375">
        <v>2022</v>
      </c>
      <c r="B15375" t="s">
        <v>1067</v>
      </c>
      <c r="C15375" t="s">
        <v>1013</v>
      </c>
      <c r="D15375" t="s">
        <v>972</v>
      </c>
      <c r="E15375" t="s">
        <v>1015</v>
      </c>
      <c r="F15375" s="86">
        <v>16575289.106888499</v>
      </c>
    </row>
    <row r="15376" spans="1:6">
      <c r="A15376">
        <v>2023</v>
      </c>
      <c r="B15376" t="s">
        <v>1067</v>
      </c>
      <c r="C15376" t="s">
        <v>1013</v>
      </c>
      <c r="D15376" t="s">
        <v>972</v>
      </c>
      <c r="E15376" t="s">
        <v>1015</v>
      </c>
      <c r="F15376" s="86">
        <v>16617878.5767188</v>
      </c>
    </row>
    <row r="15377" spans="1:6">
      <c r="A15377">
        <v>2024</v>
      </c>
      <c r="B15377" t="s">
        <v>1067</v>
      </c>
      <c r="C15377" t="s">
        <v>1013</v>
      </c>
      <c r="D15377" t="s">
        <v>972</v>
      </c>
      <c r="E15377" t="s">
        <v>1015</v>
      </c>
      <c r="F15377" s="86">
        <v>16655379.0249421</v>
      </c>
    </row>
    <row r="15378" spans="1:6">
      <c r="A15378">
        <v>2025</v>
      </c>
      <c r="B15378" t="s">
        <v>1067</v>
      </c>
      <c r="C15378" t="s">
        <v>1013</v>
      </c>
      <c r="D15378" t="s">
        <v>972</v>
      </c>
      <c r="E15378" t="s">
        <v>1015</v>
      </c>
      <c r="F15378" s="86">
        <v>16687097.022966901</v>
      </c>
    </row>
    <row r="15379" spans="1:6">
      <c r="A15379">
        <v>2026</v>
      </c>
      <c r="B15379" t="s">
        <v>1067</v>
      </c>
      <c r="C15379" t="s">
        <v>1013</v>
      </c>
      <c r="D15379" t="s">
        <v>972</v>
      </c>
      <c r="E15379" t="s">
        <v>1015</v>
      </c>
      <c r="F15379" s="86">
        <v>16717967.643734301</v>
      </c>
    </row>
    <row r="15380" spans="1:6">
      <c r="A15380">
        <v>2027</v>
      </c>
      <c r="B15380" t="s">
        <v>1067</v>
      </c>
      <c r="C15380" t="s">
        <v>1013</v>
      </c>
      <c r="D15380" t="s">
        <v>972</v>
      </c>
      <c r="E15380" t="s">
        <v>1015</v>
      </c>
      <c r="F15380" s="86">
        <v>16749543.832478801</v>
      </c>
    </row>
    <row r="15381" spans="1:6">
      <c r="A15381">
        <v>2028</v>
      </c>
      <c r="B15381" t="s">
        <v>1067</v>
      </c>
      <c r="C15381" t="s">
        <v>1013</v>
      </c>
      <c r="D15381" t="s">
        <v>972</v>
      </c>
      <c r="E15381" t="s">
        <v>1015</v>
      </c>
      <c r="F15381" s="86">
        <v>16784057.839180399</v>
      </c>
    </row>
    <row r="15382" spans="1:6">
      <c r="A15382">
        <v>2029</v>
      </c>
      <c r="B15382" t="s">
        <v>1067</v>
      </c>
      <c r="C15382" t="s">
        <v>1013</v>
      </c>
      <c r="D15382" t="s">
        <v>972</v>
      </c>
      <c r="E15382" t="s">
        <v>1015</v>
      </c>
      <c r="F15382" s="86">
        <v>16824891.799114</v>
      </c>
    </row>
    <row r="15383" spans="1:6">
      <c r="A15383">
        <v>2030</v>
      </c>
      <c r="B15383" t="s">
        <v>1067</v>
      </c>
      <c r="C15383" t="s">
        <v>1013</v>
      </c>
      <c r="D15383" t="s">
        <v>972</v>
      </c>
      <c r="E15383" t="s">
        <v>1015</v>
      </c>
      <c r="F15383" s="86">
        <v>16868041.975489099</v>
      </c>
    </row>
    <row r="15384" spans="1:6">
      <c r="A15384">
        <v>2031</v>
      </c>
      <c r="B15384" t="s">
        <v>1067</v>
      </c>
      <c r="C15384" t="s">
        <v>1013</v>
      </c>
      <c r="D15384" t="s">
        <v>972</v>
      </c>
      <c r="E15384" t="s">
        <v>1015</v>
      </c>
      <c r="F15384" s="86">
        <v>16914824.0372881</v>
      </c>
    </row>
    <row r="15385" spans="1:6">
      <c r="A15385">
        <v>2032</v>
      </c>
      <c r="B15385" t="s">
        <v>1067</v>
      </c>
      <c r="C15385" t="s">
        <v>1013</v>
      </c>
      <c r="D15385" t="s">
        <v>972</v>
      </c>
      <c r="E15385" t="s">
        <v>1015</v>
      </c>
      <c r="F15385" s="86">
        <v>16963083.326871701</v>
      </c>
    </row>
    <row r="15386" spans="1:6">
      <c r="A15386">
        <v>2033</v>
      </c>
      <c r="B15386" t="s">
        <v>1067</v>
      </c>
      <c r="C15386" t="s">
        <v>1013</v>
      </c>
      <c r="D15386" t="s">
        <v>972</v>
      </c>
      <c r="E15386" t="s">
        <v>1015</v>
      </c>
      <c r="F15386" s="86">
        <v>17016256.1588981</v>
      </c>
    </row>
    <row r="15387" spans="1:6">
      <c r="A15387">
        <v>2034</v>
      </c>
      <c r="B15387" t="s">
        <v>1067</v>
      </c>
      <c r="C15387" t="s">
        <v>1013</v>
      </c>
      <c r="D15387" t="s">
        <v>972</v>
      </c>
      <c r="E15387" t="s">
        <v>1015</v>
      </c>
      <c r="F15387" s="86">
        <v>17074609.5261073</v>
      </c>
    </row>
    <row r="15388" spans="1:6">
      <c r="A15388">
        <v>2035</v>
      </c>
      <c r="B15388" t="s">
        <v>1067</v>
      </c>
      <c r="C15388" t="s">
        <v>1013</v>
      </c>
      <c r="D15388" t="s">
        <v>972</v>
      </c>
      <c r="E15388" t="s">
        <v>1015</v>
      </c>
      <c r="F15388" s="86">
        <v>17133038.230599798</v>
      </c>
    </row>
    <row r="15389" spans="1:6">
      <c r="A15389">
        <v>2036</v>
      </c>
      <c r="B15389" t="s">
        <v>1067</v>
      </c>
      <c r="C15389" t="s">
        <v>1013</v>
      </c>
      <c r="D15389" t="s">
        <v>972</v>
      </c>
      <c r="E15389" t="s">
        <v>1015</v>
      </c>
      <c r="F15389" s="86">
        <v>17195499.2083879</v>
      </c>
    </row>
    <row r="15390" spans="1:6">
      <c r="A15390">
        <v>2037</v>
      </c>
      <c r="B15390" t="s">
        <v>1067</v>
      </c>
      <c r="C15390" t="s">
        <v>1013</v>
      </c>
      <c r="D15390" t="s">
        <v>972</v>
      </c>
      <c r="E15390" t="s">
        <v>1015</v>
      </c>
      <c r="F15390" s="86">
        <v>17257700.3571303</v>
      </c>
    </row>
    <row r="15391" spans="1:6">
      <c r="A15391">
        <v>2038</v>
      </c>
      <c r="B15391" t="s">
        <v>1067</v>
      </c>
      <c r="C15391" t="s">
        <v>1013</v>
      </c>
      <c r="D15391" t="s">
        <v>972</v>
      </c>
      <c r="E15391" t="s">
        <v>1015</v>
      </c>
      <c r="F15391" s="86">
        <v>17322273.563259602</v>
      </c>
    </row>
    <row r="15392" spans="1:6">
      <c r="A15392">
        <v>2039</v>
      </c>
      <c r="B15392" t="s">
        <v>1067</v>
      </c>
      <c r="C15392" t="s">
        <v>1013</v>
      </c>
      <c r="D15392" t="s">
        <v>972</v>
      </c>
      <c r="E15392" t="s">
        <v>1015</v>
      </c>
      <c r="F15392" s="86">
        <v>17385252.069486</v>
      </c>
    </row>
    <row r="15393" spans="1:6">
      <c r="A15393">
        <v>2040</v>
      </c>
      <c r="B15393" t="s">
        <v>1067</v>
      </c>
      <c r="C15393" t="s">
        <v>1013</v>
      </c>
      <c r="D15393" t="s">
        <v>972</v>
      </c>
      <c r="E15393" t="s">
        <v>1015</v>
      </c>
      <c r="F15393" s="86">
        <v>17450099.8951771</v>
      </c>
    </row>
    <row r="15394" spans="1:6">
      <c r="A15394">
        <v>2041</v>
      </c>
      <c r="B15394" t="s">
        <v>1067</v>
      </c>
      <c r="C15394" t="s">
        <v>1013</v>
      </c>
      <c r="D15394" t="s">
        <v>972</v>
      </c>
      <c r="E15394" t="s">
        <v>1015</v>
      </c>
      <c r="F15394" s="86">
        <v>17513686.6117769</v>
      </c>
    </row>
    <row r="15395" spans="1:6">
      <c r="A15395">
        <v>2042</v>
      </c>
      <c r="B15395" t="s">
        <v>1067</v>
      </c>
      <c r="C15395" t="s">
        <v>1013</v>
      </c>
      <c r="D15395" t="s">
        <v>972</v>
      </c>
      <c r="E15395" t="s">
        <v>1015</v>
      </c>
      <c r="F15395" s="86">
        <v>17578558.590606399</v>
      </c>
    </row>
    <row r="15396" spans="1:6">
      <c r="A15396">
        <v>2043</v>
      </c>
      <c r="B15396" t="s">
        <v>1067</v>
      </c>
      <c r="C15396" t="s">
        <v>1013</v>
      </c>
      <c r="D15396" t="s">
        <v>972</v>
      </c>
      <c r="E15396" t="s">
        <v>1015</v>
      </c>
      <c r="F15396" s="86">
        <v>17640820.547146302</v>
      </c>
    </row>
    <row r="15397" spans="1:6">
      <c r="A15397">
        <v>2044</v>
      </c>
      <c r="B15397" t="s">
        <v>1067</v>
      </c>
      <c r="C15397" t="s">
        <v>1013</v>
      </c>
      <c r="D15397" t="s">
        <v>972</v>
      </c>
      <c r="E15397" t="s">
        <v>1015</v>
      </c>
      <c r="F15397" s="86">
        <v>17704215.078083299</v>
      </c>
    </row>
    <row r="15398" spans="1:6">
      <c r="A15398">
        <v>2045</v>
      </c>
      <c r="B15398" t="s">
        <v>1067</v>
      </c>
      <c r="C15398" t="s">
        <v>1013</v>
      </c>
      <c r="D15398" t="s">
        <v>972</v>
      </c>
      <c r="E15398" t="s">
        <v>1015</v>
      </c>
      <c r="F15398" s="86">
        <v>17766345.9741848</v>
      </c>
    </row>
    <row r="15399" spans="1:6">
      <c r="A15399">
        <v>2046</v>
      </c>
      <c r="B15399" t="s">
        <v>1067</v>
      </c>
      <c r="C15399" t="s">
        <v>1013</v>
      </c>
      <c r="D15399" t="s">
        <v>972</v>
      </c>
      <c r="E15399" t="s">
        <v>1015</v>
      </c>
      <c r="F15399" s="86">
        <v>17826315.028513499</v>
      </c>
    </row>
    <row r="15400" spans="1:6">
      <c r="A15400">
        <v>2047</v>
      </c>
      <c r="B15400" t="s">
        <v>1067</v>
      </c>
      <c r="C15400" t="s">
        <v>1013</v>
      </c>
      <c r="D15400" t="s">
        <v>972</v>
      </c>
      <c r="E15400" t="s">
        <v>1015</v>
      </c>
      <c r="F15400" s="86">
        <v>17885124.960719299</v>
      </c>
    </row>
    <row r="15401" spans="1:6">
      <c r="A15401">
        <v>2048</v>
      </c>
      <c r="B15401" t="s">
        <v>1067</v>
      </c>
      <c r="C15401" t="s">
        <v>1013</v>
      </c>
      <c r="D15401" t="s">
        <v>972</v>
      </c>
      <c r="E15401" t="s">
        <v>1015</v>
      </c>
      <c r="F15401" s="86">
        <v>17941035.5107775</v>
      </c>
    </row>
    <row r="15402" spans="1:6">
      <c r="A15402">
        <v>2049</v>
      </c>
      <c r="B15402" t="s">
        <v>1067</v>
      </c>
      <c r="C15402" t="s">
        <v>1013</v>
      </c>
      <c r="D15402" t="s">
        <v>972</v>
      </c>
      <c r="E15402" t="s">
        <v>1015</v>
      </c>
      <c r="F15402" s="86">
        <v>17997891.2090712</v>
      </c>
    </row>
    <row r="15403" spans="1:6">
      <c r="A15403">
        <v>2050</v>
      </c>
      <c r="B15403" t="s">
        <v>1067</v>
      </c>
      <c r="C15403" t="s">
        <v>1013</v>
      </c>
      <c r="D15403" t="s">
        <v>972</v>
      </c>
      <c r="E15403" t="s">
        <v>1015</v>
      </c>
      <c r="F15403" s="86">
        <v>18054117.2278216</v>
      </c>
    </row>
    <row r="15404" spans="1:6">
      <c r="A15404">
        <v>2017</v>
      </c>
      <c r="B15404" t="s">
        <v>1068</v>
      </c>
      <c r="C15404" t="s">
        <v>1013</v>
      </c>
      <c r="D15404" t="s">
        <v>972</v>
      </c>
      <c r="E15404" t="s">
        <v>1015</v>
      </c>
      <c r="F15404" s="86">
        <v>2527342.20173705</v>
      </c>
    </row>
    <row r="15405" spans="1:6">
      <c r="A15405">
        <v>2018</v>
      </c>
      <c r="B15405" t="s">
        <v>1068</v>
      </c>
      <c r="C15405" t="s">
        <v>1013</v>
      </c>
      <c r="D15405" t="s">
        <v>972</v>
      </c>
      <c r="E15405" t="s">
        <v>1015</v>
      </c>
      <c r="F15405" s="86">
        <v>2508738.4906140799</v>
      </c>
    </row>
    <row r="15406" spans="1:6">
      <c r="A15406">
        <v>2019</v>
      </c>
      <c r="B15406" t="s">
        <v>1068</v>
      </c>
      <c r="C15406" t="s">
        <v>1013</v>
      </c>
      <c r="D15406" t="s">
        <v>972</v>
      </c>
      <c r="E15406" t="s">
        <v>1015</v>
      </c>
      <c r="F15406" s="86">
        <v>2490427.09787167</v>
      </c>
    </row>
    <row r="15407" spans="1:6">
      <c r="A15407">
        <v>2020</v>
      </c>
      <c r="B15407" t="s">
        <v>1068</v>
      </c>
      <c r="C15407" t="s">
        <v>1013</v>
      </c>
      <c r="D15407" t="s">
        <v>972</v>
      </c>
      <c r="E15407" t="s">
        <v>1015</v>
      </c>
      <c r="F15407" s="86">
        <v>2470846.7515884601</v>
      </c>
    </row>
    <row r="15408" spans="1:6">
      <c r="A15408">
        <v>2021</v>
      </c>
      <c r="B15408" t="s">
        <v>1068</v>
      </c>
      <c r="C15408" t="s">
        <v>1013</v>
      </c>
      <c r="D15408" t="s">
        <v>972</v>
      </c>
      <c r="E15408" t="s">
        <v>1015</v>
      </c>
      <c r="F15408" s="86">
        <v>2450718.7774445</v>
      </c>
    </row>
    <row r="15409" spans="1:6">
      <c r="A15409">
        <v>2022</v>
      </c>
      <c r="B15409" t="s">
        <v>1068</v>
      </c>
      <c r="C15409" t="s">
        <v>1013</v>
      </c>
      <c r="D15409" t="s">
        <v>972</v>
      </c>
      <c r="E15409" t="s">
        <v>1015</v>
      </c>
      <c r="F15409" s="86">
        <v>2430299.3121919702</v>
      </c>
    </row>
    <row r="15410" spans="1:6">
      <c r="A15410">
        <v>2023</v>
      </c>
      <c r="B15410" t="s">
        <v>1068</v>
      </c>
      <c r="C15410" t="s">
        <v>1013</v>
      </c>
      <c r="D15410" t="s">
        <v>972</v>
      </c>
      <c r="E15410" t="s">
        <v>1015</v>
      </c>
      <c r="F15410" s="86">
        <v>2409292.2311268901</v>
      </c>
    </row>
    <row r="15411" spans="1:6">
      <c r="A15411">
        <v>2024</v>
      </c>
      <c r="B15411" t="s">
        <v>1068</v>
      </c>
      <c r="C15411" t="s">
        <v>1013</v>
      </c>
      <c r="D15411" t="s">
        <v>972</v>
      </c>
      <c r="E15411" t="s">
        <v>1015</v>
      </c>
      <c r="F15411" s="86">
        <v>2387860.2865509898</v>
      </c>
    </row>
    <row r="15412" spans="1:6">
      <c r="A15412">
        <v>2025</v>
      </c>
      <c r="B15412" t="s">
        <v>1068</v>
      </c>
      <c r="C15412" t="s">
        <v>1013</v>
      </c>
      <c r="D15412" t="s">
        <v>972</v>
      </c>
      <c r="E15412" t="s">
        <v>1015</v>
      </c>
      <c r="F15412" s="86">
        <v>2366713.9609260601</v>
      </c>
    </row>
    <row r="15413" spans="1:6">
      <c r="A15413">
        <v>2026</v>
      </c>
      <c r="B15413" t="s">
        <v>1068</v>
      </c>
      <c r="C15413" t="s">
        <v>1013</v>
      </c>
      <c r="D15413" t="s">
        <v>972</v>
      </c>
      <c r="E15413" t="s">
        <v>1015</v>
      </c>
      <c r="F15413" s="86">
        <v>2346267.5192774502</v>
      </c>
    </row>
    <row r="15414" spans="1:6">
      <c r="A15414">
        <v>2027</v>
      </c>
      <c r="B15414" t="s">
        <v>1068</v>
      </c>
      <c r="C15414" t="s">
        <v>1013</v>
      </c>
      <c r="D15414" t="s">
        <v>972</v>
      </c>
      <c r="E15414" t="s">
        <v>1015</v>
      </c>
      <c r="F15414" s="86">
        <v>2327074.5602427698</v>
      </c>
    </row>
    <row r="15415" spans="1:6">
      <c r="A15415">
        <v>2028</v>
      </c>
      <c r="B15415" t="s">
        <v>1068</v>
      </c>
      <c r="C15415" t="s">
        <v>1013</v>
      </c>
      <c r="D15415" t="s">
        <v>972</v>
      </c>
      <c r="E15415" t="s">
        <v>1015</v>
      </c>
      <c r="F15415" s="86">
        <v>2309202.3556899801</v>
      </c>
    </row>
    <row r="15416" spans="1:6">
      <c r="A15416">
        <v>2029</v>
      </c>
      <c r="B15416" t="s">
        <v>1068</v>
      </c>
      <c r="C15416" t="s">
        <v>1013</v>
      </c>
      <c r="D15416" t="s">
        <v>972</v>
      </c>
      <c r="E15416" t="s">
        <v>1015</v>
      </c>
      <c r="F15416" s="86">
        <v>2293870.7055871598</v>
      </c>
    </row>
    <row r="15417" spans="1:6">
      <c r="A15417">
        <v>2030</v>
      </c>
      <c r="B15417" t="s">
        <v>1068</v>
      </c>
      <c r="C15417" t="s">
        <v>1013</v>
      </c>
      <c r="D15417" t="s">
        <v>972</v>
      </c>
      <c r="E15417" t="s">
        <v>1015</v>
      </c>
      <c r="F15417" s="86">
        <v>2280846.9923512298</v>
      </c>
    </row>
    <row r="15418" spans="1:6">
      <c r="A15418">
        <v>2031</v>
      </c>
      <c r="B15418" t="s">
        <v>1068</v>
      </c>
      <c r="C15418" t="s">
        <v>1013</v>
      </c>
      <c r="D15418" t="s">
        <v>972</v>
      </c>
      <c r="E15418" t="s">
        <v>1015</v>
      </c>
      <c r="F15418" s="86">
        <v>2270645.5817534099</v>
      </c>
    </row>
    <row r="15419" spans="1:6">
      <c r="A15419">
        <v>2032</v>
      </c>
      <c r="B15419" t="s">
        <v>1068</v>
      </c>
      <c r="C15419" t="s">
        <v>1013</v>
      </c>
      <c r="D15419" t="s">
        <v>972</v>
      </c>
      <c r="E15419" t="s">
        <v>1015</v>
      </c>
      <c r="F15419" s="86">
        <v>2262517.1532551101</v>
      </c>
    </row>
    <row r="15420" spans="1:6">
      <c r="A15420">
        <v>2033</v>
      </c>
      <c r="B15420" t="s">
        <v>1068</v>
      </c>
      <c r="C15420" t="s">
        <v>1013</v>
      </c>
      <c r="D15420" t="s">
        <v>972</v>
      </c>
      <c r="E15420" t="s">
        <v>1015</v>
      </c>
      <c r="F15420" s="86">
        <v>2257858.87331896</v>
      </c>
    </row>
    <row r="15421" spans="1:6">
      <c r="A15421">
        <v>2034</v>
      </c>
      <c r="B15421" t="s">
        <v>1068</v>
      </c>
      <c r="C15421" t="s">
        <v>1013</v>
      </c>
      <c r="D15421" t="s">
        <v>972</v>
      </c>
      <c r="E15421" t="s">
        <v>1015</v>
      </c>
      <c r="F15421" s="86">
        <v>2255273.14749587</v>
      </c>
    </row>
    <row r="15422" spans="1:6">
      <c r="A15422">
        <v>2035</v>
      </c>
      <c r="B15422" t="s">
        <v>1068</v>
      </c>
      <c r="C15422" t="s">
        <v>1013</v>
      </c>
      <c r="D15422" t="s">
        <v>972</v>
      </c>
      <c r="E15422" t="s">
        <v>1015</v>
      </c>
      <c r="F15422" s="86">
        <v>2254915.97663745</v>
      </c>
    </row>
    <row r="15423" spans="1:6">
      <c r="A15423">
        <v>2036</v>
      </c>
      <c r="B15423" t="s">
        <v>1068</v>
      </c>
      <c r="C15423" t="s">
        <v>1013</v>
      </c>
      <c r="D15423" t="s">
        <v>972</v>
      </c>
      <c r="E15423" t="s">
        <v>1015</v>
      </c>
      <c r="F15423" s="86">
        <v>2256661.2090429501</v>
      </c>
    </row>
    <row r="15424" spans="1:6">
      <c r="A15424">
        <v>2037</v>
      </c>
      <c r="B15424" t="s">
        <v>1068</v>
      </c>
      <c r="C15424" t="s">
        <v>1013</v>
      </c>
      <c r="D15424" t="s">
        <v>972</v>
      </c>
      <c r="E15424" t="s">
        <v>1015</v>
      </c>
      <c r="F15424" s="86">
        <v>2260069.7654482001</v>
      </c>
    </row>
    <row r="15425" spans="1:6">
      <c r="A15425">
        <v>2038</v>
      </c>
      <c r="B15425" t="s">
        <v>1068</v>
      </c>
      <c r="C15425" t="s">
        <v>1013</v>
      </c>
      <c r="D15425" t="s">
        <v>972</v>
      </c>
      <c r="E15425" t="s">
        <v>1015</v>
      </c>
      <c r="F15425" s="86">
        <v>2265049.5638467302</v>
      </c>
    </row>
    <row r="15426" spans="1:6">
      <c r="A15426">
        <v>2039</v>
      </c>
      <c r="B15426" t="s">
        <v>1068</v>
      </c>
      <c r="C15426" t="s">
        <v>1013</v>
      </c>
      <c r="D15426" t="s">
        <v>972</v>
      </c>
      <c r="E15426" t="s">
        <v>1015</v>
      </c>
      <c r="F15426" s="86">
        <v>2271288.7828688598</v>
      </c>
    </row>
    <row r="15427" spans="1:6">
      <c r="A15427">
        <v>2040</v>
      </c>
      <c r="B15427" t="s">
        <v>1068</v>
      </c>
      <c r="C15427" t="s">
        <v>1013</v>
      </c>
      <c r="D15427" t="s">
        <v>972</v>
      </c>
      <c r="E15427" t="s">
        <v>1015</v>
      </c>
      <c r="F15427" s="86">
        <v>2278681.7075112099</v>
      </c>
    </row>
    <row r="15428" spans="1:6">
      <c r="A15428">
        <v>2041</v>
      </c>
      <c r="B15428" t="s">
        <v>1068</v>
      </c>
      <c r="C15428" t="s">
        <v>1013</v>
      </c>
      <c r="D15428" t="s">
        <v>972</v>
      </c>
      <c r="E15428" t="s">
        <v>1015</v>
      </c>
      <c r="F15428" s="86">
        <v>2286074.3897325001</v>
      </c>
    </row>
    <row r="15429" spans="1:6">
      <c r="A15429">
        <v>2042</v>
      </c>
      <c r="B15429" t="s">
        <v>1068</v>
      </c>
      <c r="C15429" t="s">
        <v>1013</v>
      </c>
      <c r="D15429" t="s">
        <v>972</v>
      </c>
      <c r="E15429" t="s">
        <v>1015</v>
      </c>
      <c r="F15429" s="86">
        <v>2293664.0817252798</v>
      </c>
    </row>
    <row r="15430" spans="1:6">
      <c r="A15430">
        <v>2043</v>
      </c>
      <c r="B15430" t="s">
        <v>1068</v>
      </c>
      <c r="C15430" t="s">
        <v>1013</v>
      </c>
      <c r="D15430" t="s">
        <v>972</v>
      </c>
      <c r="E15430" t="s">
        <v>1015</v>
      </c>
      <c r="F15430" s="86">
        <v>2301768.0781860598</v>
      </c>
    </row>
    <row r="15431" spans="1:6">
      <c r="A15431">
        <v>2044</v>
      </c>
      <c r="B15431" t="s">
        <v>1068</v>
      </c>
      <c r="C15431" t="s">
        <v>1013</v>
      </c>
      <c r="D15431" t="s">
        <v>972</v>
      </c>
      <c r="E15431" t="s">
        <v>1015</v>
      </c>
      <c r="F15431" s="86">
        <v>2309212.0433533499</v>
      </c>
    </row>
    <row r="15432" spans="1:6">
      <c r="A15432">
        <v>2045</v>
      </c>
      <c r="B15432" t="s">
        <v>1068</v>
      </c>
      <c r="C15432" t="s">
        <v>1013</v>
      </c>
      <c r="D15432" t="s">
        <v>972</v>
      </c>
      <c r="E15432" t="s">
        <v>1015</v>
      </c>
      <c r="F15432" s="86">
        <v>2316314.9814637802</v>
      </c>
    </row>
    <row r="15433" spans="1:6">
      <c r="A15433">
        <v>2046</v>
      </c>
      <c r="B15433" t="s">
        <v>1068</v>
      </c>
      <c r="C15433" t="s">
        <v>1013</v>
      </c>
      <c r="D15433" t="s">
        <v>972</v>
      </c>
      <c r="E15433" t="s">
        <v>1015</v>
      </c>
      <c r="F15433" s="86">
        <v>2322943.0831898199</v>
      </c>
    </row>
    <row r="15434" spans="1:6">
      <c r="A15434">
        <v>2047</v>
      </c>
      <c r="B15434" t="s">
        <v>1068</v>
      </c>
      <c r="C15434" t="s">
        <v>1013</v>
      </c>
      <c r="D15434" t="s">
        <v>972</v>
      </c>
      <c r="E15434" t="s">
        <v>1015</v>
      </c>
      <c r="F15434" s="86">
        <v>2328303.3043376599</v>
      </c>
    </row>
    <row r="15435" spans="1:6">
      <c r="A15435">
        <v>2048</v>
      </c>
      <c r="B15435" t="s">
        <v>1068</v>
      </c>
      <c r="C15435" t="s">
        <v>1013</v>
      </c>
      <c r="D15435" t="s">
        <v>972</v>
      </c>
      <c r="E15435" t="s">
        <v>1015</v>
      </c>
      <c r="F15435" s="86">
        <v>2333028.6406326201</v>
      </c>
    </row>
    <row r="15436" spans="1:6">
      <c r="A15436">
        <v>2049</v>
      </c>
      <c r="B15436" t="s">
        <v>1068</v>
      </c>
      <c r="C15436" t="s">
        <v>1013</v>
      </c>
      <c r="D15436" t="s">
        <v>972</v>
      </c>
      <c r="E15436" t="s">
        <v>1015</v>
      </c>
      <c r="F15436" s="86">
        <v>2336941.3661074298</v>
      </c>
    </row>
    <row r="15437" spans="1:6">
      <c r="A15437">
        <v>2050</v>
      </c>
      <c r="B15437" t="s">
        <v>1068</v>
      </c>
      <c r="C15437" t="s">
        <v>1013</v>
      </c>
      <c r="D15437" t="s">
        <v>972</v>
      </c>
      <c r="E15437" t="s">
        <v>1015</v>
      </c>
      <c r="F15437" s="86">
        <v>2340297.0185505799</v>
      </c>
    </row>
    <row r="15438" spans="1:6">
      <c r="A15438">
        <v>2017</v>
      </c>
      <c r="B15438" t="s">
        <v>1069</v>
      </c>
      <c r="C15438" t="s">
        <v>1013</v>
      </c>
      <c r="D15438" t="s">
        <v>972</v>
      </c>
      <c r="E15438" t="s">
        <v>1015</v>
      </c>
      <c r="F15438" s="86">
        <v>33759994.089370601</v>
      </c>
    </row>
    <row r="15439" spans="1:6">
      <c r="A15439">
        <v>2018</v>
      </c>
      <c r="B15439" t="s">
        <v>1069</v>
      </c>
      <c r="C15439" t="s">
        <v>1013</v>
      </c>
      <c r="D15439" t="s">
        <v>972</v>
      </c>
      <c r="E15439" t="s">
        <v>1015</v>
      </c>
      <c r="F15439" s="86">
        <v>33578174.939594999</v>
      </c>
    </row>
    <row r="15440" spans="1:6">
      <c r="A15440">
        <v>2019</v>
      </c>
      <c r="B15440" t="s">
        <v>1069</v>
      </c>
      <c r="C15440" t="s">
        <v>1013</v>
      </c>
      <c r="D15440" t="s">
        <v>972</v>
      </c>
      <c r="E15440" t="s">
        <v>1015</v>
      </c>
      <c r="F15440" s="86">
        <v>33377844.094991099</v>
      </c>
    </row>
    <row r="15441" spans="1:6">
      <c r="A15441">
        <v>2020</v>
      </c>
      <c r="B15441" t="s">
        <v>1069</v>
      </c>
      <c r="C15441" t="s">
        <v>1013</v>
      </c>
      <c r="D15441" t="s">
        <v>972</v>
      </c>
      <c r="E15441" t="s">
        <v>1015</v>
      </c>
      <c r="F15441" s="86">
        <v>33203002.957835</v>
      </c>
    </row>
    <row r="15442" spans="1:6">
      <c r="A15442">
        <v>2021</v>
      </c>
      <c r="B15442" t="s">
        <v>1069</v>
      </c>
      <c r="C15442" t="s">
        <v>1013</v>
      </c>
      <c r="D15442" t="s">
        <v>972</v>
      </c>
      <c r="E15442" t="s">
        <v>1015</v>
      </c>
      <c r="F15442" s="86">
        <v>33018317.063719701</v>
      </c>
    </row>
    <row r="15443" spans="1:6">
      <c r="A15443">
        <v>2022</v>
      </c>
      <c r="B15443" t="s">
        <v>1069</v>
      </c>
      <c r="C15443" t="s">
        <v>1013</v>
      </c>
      <c r="D15443" t="s">
        <v>972</v>
      </c>
      <c r="E15443" t="s">
        <v>1015</v>
      </c>
      <c r="F15443" s="86">
        <v>32829953.491176199</v>
      </c>
    </row>
    <row r="15444" spans="1:6">
      <c r="A15444">
        <v>2023</v>
      </c>
      <c r="B15444" t="s">
        <v>1069</v>
      </c>
      <c r="C15444" t="s">
        <v>1013</v>
      </c>
      <c r="D15444" t="s">
        <v>972</v>
      </c>
      <c r="E15444" t="s">
        <v>1015</v>
      </c>
      <c r="F15444" s="86">
        <v>32632141.658961501</v>
      </c>
    </row>
    <row r="15445" spans="1:6">
      <c r="A15445">
        <v>2024</v>
      </c>
      <c r="B15445" t="s">
        <v>1069</v>
      </c>
      <c r="C15445" t="s">
        <v>1013</v>
      </c>
      <c r="D15445" t="s">
        <v>972</v>
      </c>
      <c r="E15445" t="s">
        <v>1015</v>
      </c>
      <c r="F15445" s="86">
        <v>32420330.7643422</v>
      </c>
    </row>
    <row r="15446" spans="1:6">
      <c r="A15446">
        <v>2025</v>
      </c>
      <c r="B15446" t="s">
        <v>1069</v>
      </c>
      <c r="C15446" t="s">
        <v>1013</v>
      </c>
      <c r="D15446" t="s">
        <v>972</v>
      </c>
      <c r="E15446" t="s">
        <v>1015</v>
      </c>
      <c r="F15446" s="86">
        <v>32206022.473261099</v>
      </c>
    </row>
    <row r="15447" spans="1:6">
      <c r="A15447">
        <v>2026</v>
      </c>
      <c r="B15447" t="s">
        <v>1069</v>
      </c>
      <c r="C15447" t="s">
        <v>1013</v>
      </c>
      <c r="D15447" t="s">
        <v>972</v>
      </c>
      <c r="E15447" t="s">
        <v>1015</v>
      </c>
      <c r="F15447" s="86">
        <v>31992072.251386199</v>
      </c>
    </row>
    <row r="15448" spans="1:6">
      <c r="A15448">
        <v>2027</v>
      </c>
      <c r="B15448" t="s">
        <v>1069</v>
      </c>
      <c r="C15448" t="s">
        <v>1013</v>
      </c>
      <c r="D15448" t="s">
        <v>972</v>
      </c>
      <c r="E15448" t="s">
        <v>1015</v>
      </c>
      <c r="F15448" s="86">
        <v>31786505.772004399</v>
      </c>
    </row>
    <row r="15449" spans="1:6">
      <c r="A15449">
        <v>2028</v>
      </c>
      <c r="B15449" t="s">
        <v>1069</v>
      </c>
      <c r="C15449" t="s">
        <v>1013</v>
      </c>
      <c r="D15449" t="s">
        <v>972</v>
      </c>
      <c r="E15449" t="s">
        <v>1015</v>
      </c>
      <c r="F15449" s="86">
        <v>31602285.692343701</v>
      </c>
    </row>
    <row r="15450" spans="1:6">
      <c r="A15450">
        <v>2029</v>
      </c>
      <c r="B15450" t="s">
        <v>1069</v>
      </c>
      <c r="C15450" t="s">
        <v>1013</v>
      </c>
      <c r="D15450" t="s">
        <v>972</v>
      </c>
      <c r="E15450" t="s">
        <v>1015</v>
      </c>
      <c r="F15450" s="86">
        <v>31436750.796248201</v>
      </c>
    </row>
    <row r="15451" spans="1:6">
      <c r="A15451">
        <v>2030</v>
      </c>
      <c r="B15451" t="s">
        <v>1069</v>
      </c>
      <c r="C15451" t="s">
        <v>1013</v>
      </c>
      <c r="D15451" t="s">
        <v>972</v>
      </c>
      <c r="E15451" t="s">
        <v>1015</v>
      </c>
      <c r="F15451" s="86">
        <v>31294072.483937498</v>
      </c>
    </row>
    <row r="15452" spans="1:6">
      <c r="A15452">
        <v>2031</v>
      </c>
      <c r="B15452" t="s">
        <v>1069</v>
      </c>
      <c r="C15452" t="s">
        <v>1013</v>
      </c>
      <c r="D15452" t="s">
        <v>972</v>
      </c>
      <c r="E15452" t="s">
        <v>1015</v>
      </c>
      <c r="F15452" s="86">
        <v>31182677.982936401</v>
      </c>
    </row>
    <row r="15453" spans="1:6">
      <c r="A15453">
        <v>2032</v>
      </c>
      <c r="B15453" t="s">
        <v>1069</v>
      </c>
      <c r="C15453" t="s">
        <v>1013</v>
      </c>
      <c r="D15453" t="s">
        <v>972</v>
      </c>
      <c r="E15453" t="s">
        <v>1015</v>
      </c>
      <c r="F15453" s="86">
        <v>31096267.616279598</v>
      </c>
    </row>
    <row r="15454" spans="1:6">
      <c r="A15454">
        <v>2033</v>
      </c>
      <c r="B15454" t="s">
        <v>1069</v>
      </c>
      <c r="C15454" t="s">
        <v>1013</v>
      </c>
      <c r="D15454" t="s">
        <v>972</v>
      </c>
      <c r="E15454" t="s">
        <v>1015</v>
      </c>
      <c r="F15454" s="86">
        <v>31042072.703848802</v>
      </c>
    </row>
    <row r="15455" spans="1:6">
      <c r="A15455">
        <v>2034</v>
      </c>
      <c r="B15455" t="s">
        <v>1069</v>
      </c>
      <c r="C15455" t="s">
        <v>1013</v>
      </c>
      <c r="D15455" t="s">
        <v>972</v>
      </c>
      <c r="E15455" t="s">
        <v>1015</v>
      </c>
      <c r="F15455" s="86">
        <v>31015518.7362682</v>
      </c>
    </row>
    <row r="15456" spans="1:6">
      <c r="A15456">
        <v>2035</v>
      </c>
      <c r="B15456" t="s">
        <v>1069</v>
      </c>
      <c r="C15456" t="s">
        <v>1013</v>
      </c>
      <c r="D15456" t="s">
        <v>972</v>
      </c>
      <c r="E15456" t="s">
        <v>1015</v>
      </c>
      <c r="F15456" s="86">
        <v>31019319.3038988</v>
      </c>
    </row>
    <row r="15457" spans="1:6">
      <c r="A15457">
        <v>2036</v>
      </c>
      <c r="B15457" t="s">
        <v>1069</v>
      </c>
      <c r="C15457" t="s">
        <v>1013</v>
      </c>
      <c r="D15457" t="s">
        <v>972</v>
      </c>
      <c r="E15457" t="s">
        <v>1015</v>
      </c>
      <c r="F15457" s="86">
        <v>31037309.546372101</v>
      </c>
    </row>
    <row r="15458" spans="1:6">
      <c r="A15458">
        <v>2037</v>
      </c>
      <c r="B15458" t="s">
        <v>1069</v>
      </c>
      <c r="C15458" t="s">
        <v>1013</v>
      </c>
      <c r="D15458" t="s">
        <v>972</v>
      </c>
      <c r="E15458" t="s">
        <v>1015</v>
      </c>
      <c r="F15458" s="86">
        <v>31069632.5430246</v>
      </c>
    </row>
    <row r="15459" spans="1:6">
      <c r="A15459">
        <v>2038</v>
      </c>
      <c r="B15459" t="s">
        <v>1069</v>
      </c>
      <c r="C15459" t="s">
        <v>1013</v>
      </c>
      <c r="D15459" t="s">
        <v>972</v>
      </c>
      <c r="E15459" t="s">
        <v>1015</v>
      </c>
      <c r="F15459" s="86">
        <v>31120971.223714799</v>
      </c>
    </row>
    <row r="15460" spans="1:6">
      <c r="A15460">
        <v>2039</v>
      </c>
      <c r="B15460" t="s">
        <v>1069</v>
      </c>
      <c r="C15460" t="s">
        <v>1013</v>
      </c>
      <c r="D15460" t="s">
        <v>972</v>
      </c>
      <c r="E15460" t="s">
        <v>1015</v>
      </c>
      <c r="F15460" s="86">
        <v>31179954.2555754</v>
      </c>
    </row>
    <row r="15461" spans="1:6">
      <c r="A15461">
        <v>2040</v>
      </c>
      <c r="B15461" t="s">
        <v>1069</v>
      </c>
      <c r="C15461" t="s">
        <v>1013</v>
      </c>
      <c r="D15461" t="s">
        <v>972</v>
      </c>
      <c r="E15461" t="s">
        <v>1015</v>
      </c>
      <c r="F15461" s="86">
        <v>31248889.248570301</v>
      </c>
    </row>
    <row r="15462" spans="1:6">
      <c r="A15462">
        <v>2041</v>
      </c>
      <c r="B15462" t="s">
        <v>1069</v>
      </c>
      <c r="C15462" t="s">
        <v>1013</v>
      </c>
      <c r="D15462" t="s">
        <v>972</v>
      </c>
      <c r="E15462" t="s">
        <v>1015</v>
      </c>
      <c r="F15462" s="86">
        <v>31317798.133782499</v>
      </c>
    </row>
    <row r="15463" spans="1:6">
      <c r="A15463">
        <v>2042</v>
      </c>
      <c r="B15463" t="s">
        <v>1069</v>
      </c>
      <c r="C15463" t="s">
        <v>1013</v>
      </c>
      <c r="D15463" t="s">
        <v>972</v>
      </c>
      <c r="E15463" t="s">
        <v>1015</v>
      </c>
      <c r="F15463" s="86">
        <v>31389113.3112198</v>
      </c>
    </row>
    <row r="15464" spans="1:6">
      <c r="A15464">
        <v>2043</v>
      </c>
      <c r="B15464" t="s">
        <v>1069</v>
      </c>
      <c r="C15464" t="s">
        <v>1013</v>
      </c>
      <c r="D15464" t="s">
        <v>972</v>
      </c>
      <c r="E15464" t="s">
        <v>1015</v>
      </c>
      <c r="F15464" s="86">
        <v>31459593.893424101</v>
      </c>
    </row>
    <row r="15465" spans="1:6">
      <c r="A15465">
        <v>2044</v>
      </c>
      <c r="B15465" t="s">
        <v>1069</v>
      </c>
      <c r="C15465" t="s">
        <v>1013</v>
      </c>
      <c r="D15465" t="s">
        <v>972</v>
      </c>
      <c r="E15465" t="s">
        <v>1015</v>
      </c>
      <c r="F15465" s="86">
        <v>31537008.338529501</v>
      </c>
    </row>
    <row r="15466" spans="1:6">
      <c r="A15466">
        <v>2045</v>
      </c>
      <c r="B15466" t="s">
        <v>1069</v>
      </c>
      <c r="C15466" t="s">
        <v>1013</v>
      </c>
      <c r="D15466" t="s">
        <v>972</v>
      </c>
      <c r="E15466" t="s">
        <v>1015</v>
      </c>
      <c r="F15466" s="86">
        <v>31608843.3830438</v>
      </c>
    </row>
    <row r="15467" spans="1:6">
      <c r="A15467">
        <v>2046</v>
      </c>
      <c r="B15467" t="s">
        <v>1069</v>
      </c>
      <c r="C15467" t="s">
        <v>1013</v>
      </c>
      <c r="D15467" t="s">
        <v>972</v>
      </c>
      <c r="E15467" t="s">
        <v>1015</v>
      </c>
      <c r="F15467" s="86">
        <v>31683209.326997899</v>
      </c>
    </row>
    <row r="15468" spans="1:6">
      <c r="A15468">
        <v>2047</v>
      </c>
      <c r="B15468" t="s">
        <v>1069</v>
      </c>
      <c r="C15468" t="s">
        <v>1013</v>
      </c>
      <c r="D15468" t="s">
        <v>972</v>
      </c>
      <c r="E15468" t="s">
        <v>1015</v>
      </c>
      <c r="F15468" s="86">
        <v>31751786.369531799</v>
      </c>
    </row>
    <row r="15469" spans="1:6">
      <c r="A15469">
        <v>2048</v>
      </c>
      <c r="B15469" t="s">
        <v>1069</v>
      </c>
      <c r="C15469" t="s">
        <v>1013</v>
      </c>
      <c r="D15469" t="s">
        <v>972</v>
      </c>
      <c r="E15469" t="s">
        <v>1015</v>
      </c>
      <c r="F15469" s="86">
        <v>31816506.7249089</v>
      </c>
    </row>
    <row r="15470" spans="1:6">
      <c r="A15470">
        <v>2049</v>
      </c>
      <c r="B15470" t="s">
        <v>1069</v>
      </c>
      <c r="C15470" t="s">
        <v>1013</v>
      </c>
      <c r="D15470" t="s">
        <v>972</v>
      </c>
      <c r="E15470" t="s">
        <v>1015</v>
      </c>
      <c r="F15470" s="86">
        <v>31879393.965105399</v>
      </c>
    </row>
    <row r="15471" spans="1:6">
      <c r="A15471">
        <v>2050</v>
      </c>
      <c r="B15471" t="s">
        <v>1069</v>
      </c>
      <c r="C15471" t="s">
        <v>1013</v>
      </c>
      <c r="D15471" t="s">
        <v>972</v>
      </c>
      <c r="E15471" t="s">
        <v>1015</v>
      </c>
      <c r="F15471" s="86">
        <v>31938875.794996299</v>
      </c>
    </row>
    <row r="15472" spans="1:6">
      <c r="A15472">
        <v>2017</v>
      </c>
      <c r="B15472" t="s">
        <v>1070</v>
      </c>
      <c r="C15472" t="s">
        <v>1013</v>
      </c>
      <c r="D15472" t="s">
        <v>972</v>
      </c>
      <c r="E15472" t="s">
        <v>1015</v>
      </c>
      <c r="F15472" s="86">
        <v>31469157.713572402</v>
      </c>
    </row>
    <row r="15473" spans="1:6">
      <c r="A15473">
        <v>2018</v>
      </c>
      <c r="B15473" t="s">
        <v>1070</v>
      </c>
      <c r="C15473" t="s">
        <v>1013</v>
      </c>
      <c r="D15473" t="s">
        <v>972</v>
      </c>
      <c r="E15473" t="s">
        <v>1015</v>
      </c>
      <c r="F15473" s="86">
        <v>31143826.248615999</v>
      </c>
    </row>
    <row r="15474" spans="1:6">
      <c r="A15474">
        <v>2019</v>
      </c>
      <c r="B15474" t="s">
        <v>1070</v>
      </c>
      <c r="C15474" t="s">
        <v>1013</v>
      </c>
      <c r="D15474" t="s">
        <v>972</v>
      </c>
      <c r="E15474" t="s">
        <v>1015</v>
      </c>
      <c r="F15474" s="86">
        <v>30814139.5585908</v>
      </c>
    </row>
    <row r="15475" spans="1:6">
      <c r="A15475">
        <v>2020</v>
      </c>
      <c r="B15475" t="s">
        <v>1070</v>
      </c>
      <c r="C15475" t="s">
        <v>1013</v>
      </c>
      <c r="D15475" t="s">
        <v>972</v>
      </c>
      <c r="E15475" t="s">
        <v>1015</v>
      </c>
      <c r="F15475" s="86">
        <v>30507423.673545301</v>
      </c>
    </row>
    <row r="15476" spans="1:6">
      <c r="A15476">
        <v>2021</v>
      </c>
      <c r="B15476" t="s">
        <v>1070</v>
      </c>
      <c r="C15476" t="s">
        <v>1013</v>
      </c>
      <c r="D15476" t="s">
        <v>972</v>
      </c>
      <c r="E15476" t="s">
        <v>1015</v>
      </c>
      <c r="F15476" s="86">
        <v>30192695.933402099</v>
      </c>
    </row>
    <row r="15477" spans="1:6">
      <c r="A15477">
        <v>2022</v>
      </c>
      <c r="B15477" t="s">
        <v>1070</v>
      </c>
      <c r="C15477" t="s">
        <v>1013</v>
      </c>
      <c r="D15477" t="s">
        <v>972</v>
      </c>
      <c r="E15477" t="s">
        <v>1015</v>
      </c>
      <c r="F15477" s="86">
        <v>29879213.861301102</v>
      </c>
    </row>
    <row r="15478" spans="1:6">
      <c r="A15478">
        <v>2023</v>
      </c>
      <c r="B15478" t="s">
        <v>1070</v>
      </c>
      <c r="C15478" t="s">
        <v>1013</v>
      </c>
      <c r="D15478" t="s">
        <v>972</v>
      </c>
      <c r="E15478" t="s">
        <v>1015</v>
      </c>
      <c r="F15478" s="86">
        <v>29567711.1283223</v>
      </c>
    </row>
    <row r="15479" spans="1:6">
      <c r="A15479">
        <v>2024</v>
      </c>
      <c r="B15479" t="s">
        <v>1070</v>
      </c>
      <c r="C15479" t="s">
        <v>1013</v>
      </c>
      <c r="D15479" t="s">
        <v>972</v>
      </c>
      <c r="E15479" t="s">
        <v>1015</v>
      </c>
      <c r="F15479" s="86">
        <v>29258305.8045558</v>
      </c>
    </row>
    <row r="15480" spans="1:6">
      <c r="A15480">
        <v>2025</v>
      </c>
      <c r="B15480" t="s">
        <v>1070</v>
      </c>
      <c r="C15480" t="s">
        <v>1013</v>
      </c>
      <c r="D15480" t="s">
        <v>972</v>
      </c>
      <c r="E15480" t="s">
        <v>1015</v>
      </c>
      <c r="F15480" s="86">
        <v>28951503.154423099</v>
      </c>
    </row>
    <row r="15481" spans="1:6">
      <c r="A15481">
        <v>2026</v>
      </c>
      <c r="B15481" t="s">
        <v>1070</v>
      </c>
      <c r="C15481" t="s">
        <v>1013</v>
      </c>
      <c r="D15481" t="s">
        <v>972</v>
      </c>
      <c r="E15481" t="s">
        <v>1015</v>
      </c>
      <c r="F15481" s="86">
        <v>28651384.3447785</v>
      </c>
    </row>
    <row r="15482" spans="1:6">
      <c r="A15482">
        <v>2027</v>
      </c>
      <c r="B15482" t="s">
        <v>1070</v>
      </c>
      <c r="C15482" t="s">
        <v>1013</v>
      </c>
      <c r="D15482" t="s">
        <v>972</v>
      </c>
      <c r="E15482" t="s">
        <v>1015</v>
      </c>
      <c r="F15482" s="86">
        <v>28362491.3989923</v>
      </c>
    </row>
    <row r="15483" spans="1:6">
      <c r="A15483">
        <v>2028</v>
      </c>
      <c r="B15483" t="s">
        <v>1070</v>
      </c>
      <c r="C15483" t="s">
        <v>1013</v>
      </c>
      <c r="D15483" t="s">
        <v>972</v>
      </c>
      <c r="E15483" t="s">
        <v>1015</v>
      </c>
      <c r="F15483" s="86">
        <v>28085201.086524799</v>
      </c>
    </row>
    <row r="15484" spans="1:6">
      <c r="A15484">
        <v>2029</v>
      </c>
      <c r="B15484" t="s">
        <v>1070</v>
      </c>
      <c r="C15484" t="s">
        <v>1013</v>
      </c>
      <c r="D15484" t="s">
        <v>972</v>
      </c>
      <c r="E15484" t="s">
        <v>1015</v>
      </c>
      <c r="F15484" s="86">
        <v>27823395.102074601</v>
      </c>
    </row>
    <row r="15485" spans="1:6">
      <c r="A15485">
        <v>2030</v>
      </c>
      <c r="B15485" t="s">
        <v>1070</v>
      </c>
      <c r="C15485" t="s">
        <v>1013</v>
      </c>
      <c r="D15485" t="s">
        <v>972</v>
      </c>
      <c r="E15485" t="s">
        <v>1015</v>
      </c>
      <c r="F15485" s="86">
        <v>27575614.054683302</v>
      </c>
    </row>
    <row r="15486" spans="1:6">
      <c r="A15486">
        <v>2031</v>
      </c>
      <c r="B15486" t="s">
        <v>1070</v>
      </c>
      <c r="C15486" t="s">
        <v>1013</v>
      </c>
      <c r="D15486" t="s">
        <v>972</v>
      </c>
      <c r="E15486" t="s">
        <v>1015</v>
      </c>
      <c r="F15486" s="86">
        <v>27350018.6839233</v>
      </c>
    </row>
    <row r="15487" spans="1:6">
      <c r="A15487">
        <v>2032</v>
      </c>
      <c r="B15487" t="s">
        <v>1070</v>
      </c>
      <c r="C15487" t="s">
        <v>1013</v>
      </c>
      <c r="D15487" t="s">
        <v>972</v>
      </c>
      <c r="E15487" t="s">
        <v>1015</v>
      </c>
      <c r="F15487" s="86">
        <v>27139255.876434699</v>
      </c>
    </row>
    <row r="15488" spans="1:6">
      <c r="A15488">
        <v>2033</v>
      </c>
      <c r="B15488" t="s">
        <v>1070</v>
      </c>
      <c r="C15488" t="s">
        <v>1013</v>
      </c>
      <c r="D15488" t="s">
        <v>972</v>
      </c>
      <c r="E15488" t="s">
        <v>1015</v>
      </c>
      <c r="F15488" s="86">
        <v>26947714.932695501</v>
      </c>
    </row>
    <row r="15489" spans="1:6">
      <c r="A15489">
        <v>2034</v>
      </c>
      <c r="B15489" t="s">
        <v>1070</v>
      </c>
      <c r="C15489" t="s">
        <v>1013</v>
      </c>
      <c r="D15489" t="s">
        <v>972</v>
      </c>
      <c r="E15489" t="s">
        <v>1015</v>
      </c>
      <c r="F15489" s="86">
        <v>26773299.850422099</v>
      </c>
    </row>
    <row r="15490" spans="1:6">
      <c r="A15490">
        <v>2035</v>
      </c>
      <c r="B15490" t="s">
        <v>1070</v>
      </c>
      <c r="C15490" t="s">
        <v>1013</v>
      </c>
      <c r="D15490" t="s">
        <v>972</v>
      </c>
      <c r="E15490" t="s">
        <v>1015</v>
      </c>
      <c r="F15490" s="86">
        <v>26611190.654022802</v>
      </c>
    </row>
    <row r="15491" spans="1:6">
      <c r="A15491">
        <v>2036</v>
      </c>
      <c r="B15491" t="s">
        <v>1070</v>
      </c>
      <c r="C15491" t="s">
        <v>1013</v>
      </c>
      <c r="D15491" t="s">
        <v>972</v>
      </c>
      <c r="E15491" t="s">
        <v>1015</v>
      </c>
      <c r="F15491" s="86">
        <v>26460816.8570293</v>
      </c>
    </row>
    <row r="15492" spans="1:6">
      <c r="A15492">
        <v>2037</v>
      </c>
      <c r="B15492" t="s">
        <v>1070</v>
      </c>
      <c r="C15492" t="s">
        <v>1013</v>
      </c>
      <c r="D15492" t="s">
        <v>972</v>
      </c>
      <c r="E15492" t="s">
        <v>1015</v>
      </c>
      <c r="F15492" s="86">
        <v>26313703.840675201</v>
      </c>
    </row>
    <row r="15493" spans="1:6">
      <c r="A15493">
        <v>2038</v>
      </c>
      <c r="B15493" t="s">
        <v>1070</v>
      </c>
      <c r="C15493" t="s">
        <v>1013</v>
      </c>
      <c r="D15493" t="s">
        <v>972</v>
      </c>
      <c r="E15493" t="s">
        <v>1015</v>
      </c>
      <c r="F15493" s="86">
        <v>26173185.920416199</v>
      </c>
    </row>
    <row r="15494" spans="1:6">
      <c r="A15494">
        <v>2039</v>
      </c>
      <c r="B15494" t="s">
        <v>1070</v>
      </c>
      <c r="C15494" t="s">
        <v>1013</v>
      </c>
      <c r="D15494" t="s">
        <v>972</v>
      </c>
      <c r="E15494" t="s">
        <v>1015</v>
      </c>
      <c r="F15494" s="86">
        <v>26035582.539887901</v>
      </c>
    </row>
    <row r="15495" spans="1:6">
      <c r="A15495">
        <v>2040</v>
      </c>
      <c r="B15495" t="s">
        <v>1070</v>
      </c>
      <c r="C15495" t="s">
        <v>1013</v>
      </c>
      <c r="D15495" t="s">
        <v>972</v>
      </c>
      <c r="E15495" t="s">
        <v>1015</v>
      </c>
      <c r="F15495" s="86">
        <v>25900966.5932553</v>
      </c>
    </row>
    <row r="15496" spans="1:6">
      <c r="A15496">
        <v>2041</v>
      </c>
      <c r="B15496" t="s">
        <v>1070</v>
      </c>
      <c r="C15496" t="s">
        <v>1013</v>
      </c>
      <c r="D15496" t="s">
        <v>972</v>
      </c>
      <c r="E15496" t="s">
        <v>1015</v>
      </c>
      <c r="F15496" s="86">
        <v>25764792.496367</v>
      </c>
    </row>
    <row r="15497" spans="1:6">
      <c r="A15497">
        <v>2042</v>
      </c>
      <c r="B15497" t="s">
        <v>1070</v>
      </c>
      <c r="C15497" t="s">
        <v>1013</v>
      </c>
      <c r="D15497" t="s">
        <v>972</v>
      </c>
      <c r="E15497" t="s">
        <v>1015</v>
      </c>
      <c r="F15497" s="86">
        <v>25630044.067399599</v>
      </c>
    </row>
    <row r="15498" spans="1:6">
      <c r="A15498">
        <v>2043</v>
      </c>
      <c r="B15498" t="s">
        <v>1070</v>
      </c>
      <c r="C15498" t="s">
        <v>1013</v>
      </c>
      <c r="D15498" t="s">
        <v>972</v>
      </c>
      <c r="E15498" t="s">
        <v>1015</v>
      </c>
      <c r="F15498" s="86">
        <v>25495833.848855201</v>
      </c>
    </row>
    <row r="15499" spans="1:6">
      <c r="A15499">
        <v>2044</v>
      </c>
      <c r="B15499" t="s">
        <v>1070</v>
      </c>
      <c r="C15499" t="s">
        <v>1013</v>
      </c>
      <c r="D15499" t="s">
        <v>972</v>
      </c>
      <c r="E15499" t="s">
        <v>1015</v>
      </c>
      <c r="F15499" s="86">
        <v>25359552.645634301</v>
      </c>
    </row>
    <row r="15500" spans="1:6">
      <c r="A15500">
        <v>2045</v>
      </c>
      <c r="B15500" t="s">
        <v>1070</v>
      </c>
      <c r="C15500" t="s">
        <v>1013</v>
      </c>
      <c r="D15500" t="s">
        <v>972</v>
      </c>
      <c r="E15500" t="s">
        <v>1015</v>
      </c>
      <c r="F15500" s="86">
        <v>25225118.8339484</v>
      </c>
    </row>
    <row r="15501" spans="1:6">
      <c r="A15501">
        <v>2046</v>
      </c>
      <c r="B15501" t="s">
        <v>1070</v>
      </c>
      <c r="C15501" t="s">
        <v>1013</v>
      </c>
      <c r="D15501" t="s">
        <v>972</v>
      </c>
      <c r="E15501" t="s">
        <v>1015</v>
      </c>
      <c r="F15501" s="86">
        <v>25088931.546728499</v>
      </c>
    </row>
    <row r="15502" spans="1:6">
      <c r="A15502">
        <v>2047</v>
      </c>
      <c r="B15502" t="s">
        <v>1070</v>
      </c>
      <c r="C15502" t="s">
        <v>1013</v>
      </c>
      <c r="D15502" t="s">
        <v>972</v>
      </c>
      <c r="E15502" t="s">
        <v>1015</v>
      </c>
      <c r="F15502" s="86">
        <v>24950250.779020902</v>
      </c>
    </row>
    <row r="15503" spans="1:6">
      <c r="A15503">
        <v>2048</v>
      </c>
      <c r="B15503" t="s">
        <v>1070</v>
      </c>
      <c r="C15503" t="s">
        <v>1013</v>
      </c>
      <c r="D15503" t="s">
        <v>972</v>
      </c>
      <c r="E15503" t="s">
        <v>1015</v>
      </c>
      <c r="F15503" s="86">
        <v>24809252.2730176</v>
      </c>
    </row>
    <row r="15504" spans="1:6">
      <c r="A15504">
        <v>2049</v>
      </c>
      <c r="B15504" t="s">
        <v>1070</v>
      </c>
      <c r="C15504" t="s">
        <v>1013</v>
      </c>
      <c r="D15504" t="s">
        <v>972</v>
      </c>
      <c r="E15504" t="s">
        <v>1015</v>
      </c>
      <c r="F15504" s="86">
        <v>24667857.767522</v>
      </c>
    </row>
    <row r="15505" spans="1:6">
      <c r="A15505">
        <v>2050</v>
      </c>
      <c r="B15505" t="s">
        <v>1070</v>
      </c>
      <c r="C15505" t="s">
        <v>1013</v>
      </c>
      <c r="D15505" t="s">
        <v>972</v>
      </c>
      <c r="E15505" t="s">
        <v>1015</v>
      </c>
      <c r="F15505" s="86">
        <v>24524922.657930098</v>
      </c>
    </row>
    <row r="15506" spans="1:6">
      <c r="A15506">
        <v>2017</v>
      </c>
      <c r="B15506" t="s">
        <v>1071</v>
      </c>
      <c r="C15506" t="s">
        <v>1013</v>
      </c>
      <c r="D15506" t="s">
        <v>972</v>
      </c>
      <c r="E15506" t="s">
        <v>1015</v>
      </c>
      <c r="F15506" s="86">
        <v>5815715.9820961002</v>
      </c>
    </row>
    <row r="15507" spans="1:6">
      <c r="A15507">
        <v>2018</v>
      </c>
      <c r="B15507" t="s">
        <v>1071</v>
      </c>
      <c r="C15507" t="s">
        <v>1013</v>
      </c>
      <c r="D15507" t="s">
        <v>972</v>
      </c>
      <c r="E15507" t="s">
        <v>1015</v>
      </c>
      <c r="F15507" s="86">
        <v>5800004.1365366299</v>
      </c>
    </row>
    <row r="15508" spans="1:6">
      <c r="A15508">
        <v>2019</v>
      </c>
      <c r="B15508" t="s">
        <v>1071</v>
      </c>
      <c r="C15508" t="s">
        <v>1013</v>
      </c>
      <c r="D15508" t="s">
        <v>972</v>
      </c>
      <c r="E15508" t="s">
        <v>1015</v>
      </c>
      <c r="F15508" s="86">
        <v>5781026.1132713901</v>
      </c>
    </row>
    <row r="15509" spans="1:6">
      <c r="A15509">
        <v>2020</v>
      </c>
      <c r="B15509" t="s">
        <v>1071</v>
      </c>
      <c r="C15509" t="s">
        <v>1013</v>
      </c>
      <c r="D15509" t="s">
        <v>972</v>
      </c>
      <c r="E15509" t="s">
        <v>1015</v>
      </c>
      <c r="F15509" s="86">
        <v>5766679.0963973599</v>
      </c>
    </row>
    <row r="15510" spans="1:6">
      <c r="A15510">
        <v>2021</v>
      </c>
      <c r="B15510" t="s">
        <v>1071</v>
      </c>
      <c r="C15510" t="s">
        <v>1013</v>
      </c>
      <c r="D15510" t="s">
        <v>972</v>
      </c>
      <c r="E15510" t="s">
        <v>1015</v>
      </c>
      <c r="F15510" s="86">
        <v>5750536.3806508202</v>
      </c>
    </row>
    <row r="15511" spans="1:6">
      <c r="A15511">
        <v>2022</v>
      </c>
      <c r="B15511" t="s">
        <v>1071</v>
      </c>
      <c r="C15511" t="s">
        <v>1013</v>
      </c>
      <c r="D15511" t="s">
        <v>972</v>
      </c>
      <c r="E15511" t="s">
        <v>1015</v>
      </c>
      <c r="F15511" s="86">
        <v>5733674.1556379804</v>
      </c>
    </row>
    <row r="15512" spans="1:6">
      <c r="A15512">
        <v>2023</v>
      </c>
      <c r="B15512" t="s">
        <v>1071</v>
      </c>
      <c r="C15512" t="s">
        <v>1013</v>
      </c>
      <c r="D15512" t="s">
        <v>972</v>
      </c>
      <c r="E15512" t="s">
        <v>1015</v>
      </c>
      <c r="F15512" s="86">
        <v>5714970.5195306502</v>
      </c>
    </row>
    <row r="15513" spans="1:6">
      <c r="A15513">
        <v>2024</v>
      </c>
      <c r="B15513" t="s">
        <v>1071</v>
      </c>
      <c r="C15513" t="s">
        <v>1013</v>
      </c>
      <c r="D15513" t="s">
        <v>972</v>
      </c>
      <c r="E15513" t="s">
        <v>1015</v>
      </c>
      <c r="F15513" s="86">
        <v>5693550.4691916397</v>
      </c>
    </row>
    <row r="15514" spans="1:6">
      <c r="A15514">
        <v>2025</v>
      </c>
      <c r="B15514" t="s">
        <v>1071</v>
      </c>
      <c r="C15514" t="s">
        <v>1013</v>
      </c>
      <c r="D15514" t="s">
        <v>972</v>
      </c>
      <c r="E15514" t="s">
        <v>1015</v>
      </c>
      <c r="F15514" s="86">
        <v>5671324.7093188101</v>
      </c>
    </row>
    <row r="15515" spans="1:6">
      <c r="A15515">
        <v>2026</v>
      </c>
      <c r="B15515" t="s">
        <v>1071</v>
      </c>
      <c r="C15515" t="s">
        <v>1013</v>
      </c>
      <c r="D15515" t="s">
        <v>972</v>
      </c>
      <c r="E15515" t="s">
        <v>1015</v>
      </c>
      <c r="F15515" s="86">
        <v>5648616.1571172401</v>
      </c>
    </row>
    <row r="15516" spans="1:6">
      <c r="A15516">
        <v>2027</v>
      </c>
      <c r="B15516" t="s">
        <v>1071</v>
      </c>
      <c r="C15516" t="s">
        <v>1013</v>
      </c>
      <c r="D15516" t="s">
        <v>972</v>
      </c>
      <c r="E15516" t="s">
        <v>1015</v>
      </c>
      <c r="F15516" s="86">
        <v>5626680.0555534698</v>
      </c>
    </row>
    <row r="15517" spans="1:6">
      <c r="A15517">
        <v>2028</v>
      </c>
      <c r="B15517" t="s">
        <v>1071</v>
      </c>
      <c r="C15517" t="s">
        <v>1013</v>
      </c>
      <c r="D15517" t="s">
        <v>972</v>
      </c>
      <c r="E15517" t="s">
        <v>1015</v>
      </c>
      <c r="F15517" s="86">
        <v>5607583.1425255397</v>
      </c>
    </row>
    <row r="15518" spans="1:6">
      <c r="A15518">
        <v>2029</v>
      </c>
      <c r="B15518" t="s">
        <v>1071</v>
      </c>
      <c r="C15518" t="s">
        <v>1013</v>
      </c>
      <c r="D15518" t="s">
        <v>972</v>
      </c>
      <c r="E15518" t="s">
        <v>1015</v>
      </c>
      <c r="F15518" s="86">
        <v>5590602.5278556403</v>
      </c>
    </row>
    <row r="15519" spans="1:6">
      <c r="A15519">
        <v>2030</v>
      </c>
      <c r="B15519" t="s">
        <v>1071</v>
      </c>
      <c r="C15519" t="s">
        <v>1013</v>
      </c>
      <c r="D15519" t="s">
        <v>972</v>
      </c>
      <c r="E15519" t="s">
        <v>1015</v>
      </c>
      <c r="F15519" s="86">
        <v>5576241.8897696696</v>
      </c>
    </row>
    <row r="15520" spans="1:6">
      <c r="A15520">
        <v>2031</v>
      </c>
      <c r="B15520" t="s">
        <v>1071</v>
      </c>
      <c r="C15520" t="s">
        <v>1013</v>
      </c>
      <c r="D15520" t="s">
        <v>972</v>
      </c>
      <c r="E15520" t="s">
        <v>1015</v>
      </c>
      <c r="F15520" s="86">
        <v>5565828.4186199699</v>
      </c>
    </row>
    <row r="15521" spans="1:6">
      <c r="A15521">
        <v>2032</v>
      </c>
      <c r="B15521" t="s">
        <v>1071</v>
      </c>
      <c r="C15521" t="s">
        <v>1013</v>
      </c>
      <c r="D15521" t="s">
        <v>972</v>
      </c>
      <c r="E15521" t="s">
        <v>1015</v>
      </c>
      <c r="F15521" s="86">
        <v>5558128.1945220102</v>
      </c>
    </row>
    <row r="15522" spans="1:6">
      <c r="A15522">
        <v>2033</v>
      </c>
      <c r="B15522" t="s">
        <v>1071</v>
      </c>
      <c r="C15522" t="s">
        <v>1013</v>
      </c>
      <c r="D15522" t="s">
        <v>972</v>
      </c>
      <c r="E15522" t="s">
        <v>1015</v>
      </c>
      <c r="F15522" s="86">
        <v>5554476.0702244798</v>
      </c>
    </row>
    <row r="15523" spans="1:6">
      <c r="A15523">
        <v>2034</v>
      </c>
      <c r="B15523" t="s">
        <v>1071</v>
      </c>
      <c r="C15523" t="s">
        <v>1013</v>
      </c>
      <c r="D15523" t="s">
        <v>972</v>
      </c>
      <c r="E15523" t="s">
        <v>1015</v>
      </c>
      <c r="F15523" s="86">
        <v>5554261.3470710497</v>
      </c>
    </row>
    <row r="15524" spans="1:6">
      <c r="A15524">
        <v>2035</v>
      </c>
      <c r="B15524" t="s">
        <v>1071</v>
      </c>
      <c r="C15524" t="s">
        <v>1013</v>
      </c>
      <c r="D15524" t="s">
        <v>972</v>
      </c>
      <c r="E15524" t="s">
        <v>1015</v>
      </c>
      <c r="F15524" s="86">
        <v>5558095.32505929</v>
      </c>
    </row>
    <row r="15525" spans="1:6">
      <c r="A15525">
        <v>2036</v>
      </c>
      <c r="B15525" t="s">
        <v>1071</v>
      </c>
      <c r="C15525" t="s">
        <v>1013</v>
      </c>
      <c r="D15525" t="s">
        <v>972</v>
      </c>
      <c r="E15525" t="s">
        <v>1015</v>
      </c>
      <c r="F15525" s="86">
        <v>5563370.3896513497</v>
      </c>
    </row>
    <row r="15526" spans="1:6">
      <c r="A15526">
        <v>2037</v>
      </c>
      <c r="B15526" t="s">
        <v>1071</v>
      </c>
      <c r="C15526" t="s">
        <v>1013</v>
      </c>
      <c r="D15526" t="s">
        <v>972</v>
      </c>
      <c r="E15526" t="s">
        <v>1015</v>
      </c>
      <c r="F15526" s="86">
        <v>5570422.39905708</v>
      </c>
    </row>
    <row r="15527" spans="1:6">
      <c r="A15527">
        <v>2038</v>
      </c>
      <c r="B15527" t="s">
        <v>1071</v>
      </c>
      <c r="C15527" t="s">
        <v>1013</v>
      </c>
      <c r="D15527" t="s">
        <v>972</v>
      </c>
      <c r="E15527" t="s">
        <v>1015</v>
      </c>
      <c r="F15527" s="86">
        <v>5580371.2090400299</v>
      </c>
    </row>
    <row r="15528" spans="1:6">
      <c r="A15528">
        <v>2039</v>
      </c>
      <c r="B15528" t="s">
        <v>1071</v>
      </c>
      <c r="C15528" t="s">
        <v>1013</v>
      </c>
      <c r="D15528" t="s">
        <v>972</v>
      </c>
      <c r="E15528" t="s">
        <v>1015</v>
      </c>
      <c r="F15528" s="86">
        <v>5591383.3134139804</v>
      </c>
    </row>
    <row r="15529" spans="1:6">
      <c r="A15529">
        <v>2040</v>
      </c>
      <c r="B15529" t="s">
        <v>1071</v>
      </c>
      <c r="C15529" t="s">
        <v>1013</v>
      </c>
      <c r="D15529" t="s">
        <v>972</v>
      </c>
      <c r="E15529" t="s">
        <v>1015</v>
      </c>
      <c r="F15529" s="86">
        <v>5604013.7763788896</v>
      </c>
    </row>
    <row r="15530" spans="1:6">
      <c r="A15530">
        <v>2041</v>
      </c>
      <c r="B15530" t="s">
        <v>1071</v>
      </c>
      <c r="C15530" t="s">
        <v>1013</v>
      </c>
      <c r="D15530" t="s">
        <v>972</v>
      </c>
      <c r="E15530" t="s">
        <v>1015</v>
      </c>
      <c r="F15530" s="86">
        <v>5616549.5159495603</v>
      </c>
    </row>
    <row r="15531" spans="1:6">
      <c r="A15531">
        <v>2042</v>
      </c>
      <c r="B15531" t="s">
        <v>1071</v>
      </c>
      <c r="C15531" t="s">
        <v>1013</v>
      </c>
      <c r="D15531" t="s">
        <v>972</v>
      </c>
      <c r="E15531" t="s">
        <v>1015</v>
      </c>
      <c r="F15531" s="86">
        <v>5629473.18682939</v>
      </c>
    </row>
    <row r="15532" spans="1:6">
      <c r="A15532">
        <v>2043</v>
      </c>
      <c r="B15532" t="s">
        <v>1071</v>
      </c>
      <c r="C15532" t="s">
        <v>1013</v>
      </c>
      <c r="D15532" t="s">
        <v>972</v>
      </c>
      <c r="E15532" t="s">
        <v>1015</v>
      </c>
      <c r="F15532" s="86">
        <v>5642221.4084310001</v>
      </c>
    </row>
    <row r="15533" spans="1:6">
      <c r="A15533">
        <v>2044</v>
      </c>
      <c r="B15533" t="s">
        <v>1071</v>
      </c>
      <c r="C15533" t="s">
        <v>1013</v>
      </c>
      <c r="D15533" t="s">
        <v>972</v>
      </c>
      <c r="E15533" t="s">
        <v>1015</v>
      </c>
      <c r="F15533" s="86">
        <v>5656201.9531622902</v>
      </c>
    </row>
    <row r="15534" spans="1:6">
      <c r="A15534">
        <v>2045</v>
      </c>
      <c r="B15534" t="s">
        <v>1071</v>
      </c>
      <c r="C15534" t="s">
        <v>1013</v>
      </c>
      <c r="D15534" t="s">
        <v>972</v>
      </c>
      <c r="E15534" t="s">
        <v>1015</v>
      </c>
      <c r="F15534" s="86">
        <v>5669168.6554932203</v>
      </c>
    </row>
    <row r="15535" spans="1:6">
      <c r="A15535">
        <v>2046</v>
      </c>
      <c r="B15535" t="s">
        <v>1071</v>
      </c>
      <c r="C15535" t="s">
        <v>1013</v>
      </c>
      <c r="D15535" t="s">
        <v>972</v>
      </c>
      <c r="E15535" t="s">
        <v>1015</v>
      </c>
      <c r="F15535" s="86">
        <v>5682584.0210294202</v>
      </c>
    </row>
    <row r="15536" spans="1:6">
      <c r="A15536">
        <v>2047</v>
      </c>
      <c r="B15536" t="s">
        <v>1071</v>
      </c>
      <c r="C15536" t="s">
        <v>1013</v>
      </c>
      <c r="D15536" t="s">
        <v>972</v>
      </c>
      <c r="E15536" t="s">
        <v>1015</v>
      </c>
      <c r="F15536" s="86">
        <v>5694952.5771122398</v>
      </c>
    </row>
    <row r="15537" spans="1:6">
      <c r="A15537">
        <v>2048</v>
      </c>
      <c r="B15537" t="s">
        <v>1071</v>
      </c>
      <c r="C15537" t="s">
        <v>1013</v>
      </c>
      <c r="D15537" t="s">
        <v>972</v>
      </c>
      <c r="E15537" t="s">
        <v>1015</v>
      </c>
      <c r="F15537" s="86">
        <v>5706622.2811298799</v>
      </c>
    </row>
    <row r="15538" spans="1:6">
      <c r="A15538">
        <v>2049</v>
      </c>
      <c r="B15538" t="s">
        <v>1071</v>
      </c>
      <c r="C15538" t="s">
        <v>1013</v>
      </c>
      <c r="D15538" t="s">
        <v>972</v>
      </c>
      <c r="E15538" t="s">
        <v>1015</v>
      </c>
      <c r="F15538" s="86">
        <v>5717956.63212875</v>
      </c>
    </row>
    <row r="15539" spans="1:6">
      <c r="A15539">
        <v>2050</v>
      </c>
      <c r="B15539" t="s">
        <v>1071</v>
      </c>
      <c r="C15539" t="s">
        <v>1013</v>
      </c>
      <c r="D15539" t="s">
        <v>972</v>
      </c>
      <c r="E15539" t="s">
        <v>1015</v>
      </c>
      <c r="F15539" s="86">
        <v>5728672.81646901</v>
      </c>
    </row>
    <row r="15540" spans="1:6">
      <c r="A15540">
        <v>2017</v>
      </c>
      <c r="B15540" t="s">
        <v>1072</v>
      </c>
      <c r="C15540" t="s">
        <v>1013</v>
      </c>
      <c r="D15540" t="s">
        <v>972</v>
      </c>
      <c r="E15540" t="s">
        <v>1015</v>
      </c>
      <c r="F15540" s="86">
        <v>56771276.281089798</v>
      </c>
    </row>
    <row r="15541" spans="1:6">
      <c r="A15541">
        <v>2018</v>
      </c>
      <c r="B15541" t="s">
        <v>1072</v>
      </c>
      <c r="C15541" t="s">
        <v>1013</v>
      </c>
      <c r="D15541" t="s">
        <v>972</v>
      </c>
      <c r="E15541" t="s">
        <v>1015</v>
      </c>
      <c r="F15541" s="86">
        <v>56670187.809655704</v>
      </c>
    </row>
    <row r="15542" spans="1:6">
      <c r="A15542">
        <v>2019</v>
      </c>
      <c r="B15542" t="s">
        <v>1072</v>
      </c>
      <c r="C15542" t="s">
        <v>1013</v>
      </c>
      <c r="D15542" t="s">
        <v>972</v>
      </c>
      <c r="E15542" t="s">
        <v>1015</v>
      </c>
      <c r="F15542" s="86">
        <v>56568132.897661097</v>
      </c>
    </row>
    <row r="15543" spans="1:6">
      <c r="A15543">
        <v>2020</v>
      </c>
      <c r="B15543" t="s">
        <v>1072</v>
      </c>
      <c r="C15543" t="s">
        <v>1013</v>
      </c>
      <c r="D15543" t="s">
        <v>972</v>
      </c>
      <c r="E15543" t="s">
        <v>1015</v>
      </c>
      <c r="F15543" s="86">
        <v>56526474.784097001</v>
      </c>
    </row>
    <row r="15544" spans="1:6">
      <c r="A15544">
        <v>2021</v>
      </c>
      <c r="B15544" t="s">
        <v>1072</v>
      </c>
      <c r="C15544" t="s">
        <v>1013</v>
      </c>
      <c r="D15544" t="s">
        <v>972</v>
      </c>
      <c r="E15544" t="s">
        <v>1015</v>
      </c>
      <c r="F15544" s="86">
        <v>56469553.053930096</v>
      </c>
    </row>
    <row r="15545" spans="1:6">
      <c r="A15545">
        <v>2022</v>
      </c>
      <c r="B15545" t="s">
        <v>1072</v>
      </c>
      <c r="C15545" t="s">
        <v>1013</v>
      </c>
      <c r="D15545" t="s">
        <v>972</v>
      </c>
      <c r="E15545" t="s">
        <v>1015</v>
      </c>
      <c r="F15545" s="86">
        <v>56401416.546438001</v>
      </c>
    </row>
    <row r="15546" spans="1:6">
      <c r="A15546">
        <v>2023</v>
      </c>
      <c r="B15546" t="s">
        <v>1072</v>
      </c>
      <c r="C15546" t="s">
        <v>1013</v>
      </c>
      <c r="D15546" t="s">
        <v>972</v>
      </c>
      <c r="E15546" t="s">
        <v>1015</v>
      </c>
      <c r="F15546" s="86">
        <v>56316003.949710101</v>
      </c>
    </row>
    <row r="15547" spans="1:6">
      <c r="A15547">
        <v>2024</v>
      </c>
      <c r="B15547" t="s">
        <v>1072</v>
      </c>
      <c r="C15547" t="s">
        <v>1013</v>
      </c>
      <c r="D15547" t="s">
        <v>972</v>
      </c>
      <c r="E15547" t="s">
        <v>1015</v>
      </c>
      <c r="F15547" s="86">
        <v>56213394.436071798</v>
      </c>
    </row>
    <row r="15548" spans="1:6">
      <c r="A15548">
        <v>2025</v>
      </c>
      <c r="B15548" t="s">
        <v>1072</v>
      </c>
      <c r="C15548" t="s">
        <v>1013</v>
      </c>
      <c r="D15548" t="s">
        <v>972</v>
      </c>
      <c r="E15548" t="s">
        <v>1015</v>
      </c>
      <c r="F15548" s="86">
        <v>56100065.017108597</v>
      </c>
    </row>
    <row r="15549" spans="1:6">
      <c r="A15549">
        <v>2026</v>
      </c>
      <c r="B15549" t="s">
        <v>1072</v>
      </c>
      <c r="C15549" t="s">
        <v>1013</v>
      </c>
      <c r="D15549" t="s">
        <v>972</v>
      </c>
      <c r="E15549" t="s">
        <v>1015</v>
      </c>
      <c r="F15549" s="86">
        <v>55986666.526119702</v>
      </c>
    </row>
    <row r="15550" spans="1:6">
      <c r="A15550">
        <v>2027</v>
      </c>
      <c r="B15550" t="s">
        <v>1072</v>
      </c>
      <c r="C15550" t="s">
        <v>1013</v>
      </c>
      <c r="D15550" t="s">
        <v>972</v>
      </c>
      <c r="E15550" t="s">
        <v>1015</v>
      </c>
      <c r="F15550" s="86">
        <v>55883460.001878403</v>
      </c>
    </row>
    <row r="15551" spans="1:6">
      <c r="A15551">
        <v>2028</v>
      </c>
      <c r="B15551" t="s">
        <v>1072</v>
      </c>
      <c r="C15551" t="s">
        <v>1013</v>
      </c>
      <c r="D15551" t="s">
        <v>972</v>
      </c>
      <c r="E15551" t="s">
        <v>1015</v>
      </c>
      <c r="F15551" s="86">
        <v>55802261.541001797</v>
      </c>
    </row>
    <row r="15552" spans="1:6">
      <c r="A15552">
        <v>2029</v>
      </c>
      <c r="B15552" t="s">
        <v>1072</v>
      </c>
      <c r="C15552" t="s">
        <v>1013</v>
      </c>
      <c r="D15552" t="s">
        <v>972</v>
      </c>
      <c r="E15552" t="s">
        <v>1015</v>
      </c>
      <c r="F15552" s="86">
        <v>55737389.063240498</v>
      </c>
    </row>
    <row r="15553" spans="1:6">
      <c r="A15553">
        <v>2030</v>
      </c>
      <c r="B15553" t="s">
        <v>1072</v>
      </c>
      <c r="C15553" t="s">
        <v>1013</v>
      </c>
      <c r="D15553" t="s">
        <v>972</v>
      </c>
      <c r="E15553" t="s">
        <v>1015</v>
      </c>
      <c r="F15553" s="86">
        <v>55693286.328807898</v>
      </c>
    </row>
    <row r="15554" spans="1:6">
      <c r="A15554">
        <v>2031</v>
      </c>
      <c r="B15554" t="s">
        <v>1072</v>
      </c>
      <c r="C15554" t="s">
        <v>1013</v>
      </c>
      <c r="D15554" t="s">
        <v>972</v>
      </c>
      <c r="E15554" t="s">
        <v>1015</v>
      </c>
      <c r="F15554" s="86">
        <v>55670084.943961099</v>
      </c>
    </row>
    <row r="15555" spans="1:6">
      <c r="A15555">
        <v>2032</v>
      </c>
      <c r="B15555" t="s">
        <v>1072</v>
      </c>
      <c r="C15555" t="s">
        <v>1013</v>
      </c>
      <c r="D15555" t="s">
        <v>972</v>
      </c>
      <c r="E15555" t="s">
        <v>1015</v>
      </c>
      <c r="F15555" s="86">
        <v>55665940.409784503</v>
      </c>
    </row>
    <row r="15556" spans="1:6">
      <c r="A15556">
        <v>2033</v>
      </c>
      <c r="B15556" t="s">
        <v>1072</v>
      </c>
      <c r="C15556" t="s">
        <v>1013</v>
      </c>
      <c r="D15556" t="s">
        <v>972</v>
      </c>
      <c r="E15556" t="s">
        <v>1015</v>
      </c>
      <c r="F15556" s="86">
        <v>55687849.238889202</v>
      </c>
    </row>
    <row r="15557" spans="1:6">
      <c r="A15557">
        <v>2034</v>
      </c>
      <c r="B15557" t="s">
        <v>1072</v>
      </c>
      <c r="C15557" t="s">
        <v>1013</v>
      </c>
      <c r="D15557" t="s">
        <v>972</v>
      </c>
      <c r="E15557" t="s">
        <v>1015</v>
      </c>
      <c r="F15557" s="86">
        <v>55725966.7239407</v>
      </c>
    </row>
    <row r="15558" spans="1:6">
      <c r="A15558">
        <v>2035</v>
      </c>
      <c r="B15558" t="s">
        <v>1072</v>
      </c>
      <c r="C15558" t="s">
        <v>1013</v>
      </c>
      <c r="D15558" t="s">
        <v>972</v>
      </c>
      <c r="E15558" t="s">
        <v>1015</v>
      </c>
      <c r="F15558" s="86">
        <v>55778057.671413802</v>
      </c>
    </row>
    <row r="15559" spans="1:6">
      <c r="A15559">
        <v>2036</v>
      </c>
      <c r="B15559" t="s">
        <v>1072</v>
      </c>
      <c r="C15559" t="s">
        <v>1013</v>
      </c>
      <c r="D15559" t="s">
        <v>972</v>
      </c>
      <c r="E15559" t="s">
        <v>1015</v>
      </c>
      <c r="F15559" s="86">
        <v>55838732.601260602</v>
      </c>
    </row>
    <row r="15560" spans="1:6">
      <c r="A15560">
        <v>2037</v>
      </c>
      <c r="B15560" t="s">
        <v>1072</v>
      </c>
      <c r="C15560" t="s">
        <v>1013</v>
      </c>
      <c r="D15560" t="s">
        <v>972</v>
      </c>
      <c r="E15560" t="s">
        <v>1015</v>
      </c>
      <c r="F15560" s="86">
        <v>55902067.700814903</v>
      </c>
    </row>
    <row r="15561" spans="1:6">
      <c r="A15561">
        <v>2038</v>
      </c>
      <c r="B15561" t="s">
        <v>1072</v>
      </c>
      <c r="C15561" t="s">
        <v>1013</v>
      </c>
      <c r="D15561" t="s">
        <v>972</v>
      </c>
      <c r="E15561" t="s">
        <v>1015</v>
      </c>
      <c r="F15561" s="86">
        <v>55973260.4831561</v>
      </c>
    </row>
    <row r="15562" spans="1:6">
      <c r="A15562">
        <v>2039</v>
      </c>
      <c r="B15562" t="s">
        <v>1072</v>
      </c>
      <c r="C15562" t="s">
        <v>1013</v>
      </c>
      <c r="D15562" t="s">
        <v>972</v>
      </c>
      <c r="E15562" t="s">
        <v>1015</v>
      </c>
      <c r="F15562" s="86">
        <v>56046310.017944403</v>
      </c>
    </row>
    <row r="15563" spans="1:6">
      <c r="A15563">
        <v>2040</v>
      </c>
      <c r="B15563" t="s">
        <v>1072</v>
      </c>
      <c r="C15563" t="s">
        <v>1013</v>
      </c>
      <c r="D15563" t="s">
        <v>972</v>
      </c>
      <c r="E15563" t="s">
        <v>1015</v>
      </c>
      <c r="F15563" s="86">
        <v>56119651.572201297</v>
      </c>
    </row>
    <row r="15564" spans="1:6">
      <c r="A15564">
        <v>2041</v>
      </c>
      <c r="B15564" t="s">
        <v>1072</v>
      </c>
      <c r="C15564" t="s">
        <v>1013</v>
      </c>
      <c r="D15564" t="s">
        <v>972</v>
      </c>
      <c r="E15564" t="s">
        <v>1015</v>
      </c>
      <c r="F15564" s="86">
        <v>56185093.310840502</v>
      </c>
    </row>
    <row r="15565" spans="1:6">
      <c r="A15565">
        <v>2042</v>
      </c>
      <c r="B15565" t="s">
        <v>1072</v>
      </c>
      <c r="C15565" t="s">
        <v>1013</v>
      </c>
      <c r="D15565" t="s">
        <v>972</v>
      </c>
      <c r="E15565" t="s">
        <v>1015</v>
      </c>
      <c r="F15565" s="86">
        <v>56244738.488881104</v>
      </c>
    </row>
    <row r="15566" spans="1:6">
      <c r="A15566">
        <v>2043</v>
      </c>
      <c r="B15566" t="s">
        <v>1072</v>
      </c>
      <c r="C15566" t="s">
        <v>1013</v>
      </c>
      <c r="D15566" t="s">
        <v>972</v>
      </c>
      <c r="E15566" t="s">
        <v>1015</v>
      </c>
      <c r="F15566" s="86">
        <v>56299470.581835598</v>
      </c>
    </row>
    <row r="15567" spans="1:6">
      <c r="A15567">
        <v>2044</v>
      </c>
      <c r="B15567" t="s">
        <v>1072</v>
      </c>
      <c r="C15567" t="s">
        <v>1013</v>
      </c>
      <c r="D15567" t="s">
        <v>972</v>
      </c>
      <c r="E15567" t="s">
        <v>1015</v>
      </c>
      <c r="F15567" s="86">
        <v>56348170.5256541</v>
      </c>
    </row>
    <row r="15568" spans="1:6">
      <c r="A15568">
        <v>2045</v>
      </c>
      <c r="B15568" t="s">
        <v>1072</v>
      </c>
      <c r="C15568" t="s">
        <v>1013</v>
      </c>
      <c r="D15568" t="s">
        <v>972</v>
      </c>
      <c r="E15568" t="s">
        <v>1015</v>
      </c>
      <c r="F15568" s="86">
        <v>56388368.439387001</v>
      </c>
    </row>
    <row r="15569" spans="1:6">
      <c r="A15569">
        <v>2046</v>
      </c>
      <c r="B15569" t="s">
        <v>1072</v>
      </c>
      <c r="C15569" t="s">
        <v>1013</v>
      </c>
      <c r="D15569" t="s">
        <v>972</v>
      </c>
      <c r="E15569" t="s">
        <v>1015</v>
      </c>
      <c r="F15569" s="86">
        <v>56423847.599056803</v>
      </c>
    </row>
    <row r="15570" spans="1:6">
      <c r="A15570">
        <v>2047</v>
      </c>
      <c r="B15570" t="s">
        <v>1072</v>
      </c>
      <c r="C15570" t="s">
        <v>1013</v>
      </c>
      <c r="D15570" t="s">
        <v>972</v>
      </c>
      <c r="E15570" t="s">
        <v>1015</v>
      </c>
      <c r="F15570" s="86">
        <v>56444630.114626899</v>
      </c>
    </row>
    <row r="15571" spans="1:6">
      <c r="A15571">
        <v>2048</v>
      </c>
      <c r="B15571" t="s">
        <v>1072</v>
      </c>
      <c r="C15571" t="s">
        <v>1013</v>
      </c>
      <c r="D15571" t="s">
        <v>972</v>
      </c>
      <c r="E15571" t="s">
        <v>1015</v>
      </c>
      <c r="F15571" s="86">
        <v>56455482.413382202</v>
      </c>
    </row>
    <row r="15572" spans="1:6">
      <c r="A15572">
        <v>2049</v>
      </c>
      <c r="B15572" t="s">
        <v>1072</v>
      </c>
      <c r="C15572" t="s">
        <v>1013</v>
      </c>
      <c r="D15572" t="s">
        <v>972</v>
      </c>
      <c r="E15572" t="s">
        <v>1015</v>
      </c>
      <c r="F15572" s="86">
        <v>56455846.876443498</v>
      </c>
    </row>
    <row r="15573" spans="1:6">
      <c r="A15573">
        <v>2050</v>
      </c>
      <c r="B15573" t="s">
        <v>1072</v>
      </c>
      <c r="C15573" t="s">
        <v>1013</v>
      </c>
      <c r="D15573" t="s">
        <v>972</v>
      </c>
      <c r="E15573" t="s">
        <v>1015</v>
      </c>
      <c r="F15573" s="86">
        <v>56446438.453730598</v>
      </c>
    </row>
    <row r="15574" spans="1:6">
      <c r="A15574">
        <v>2017</v>
      </c>
      <c r="B15574" t="s">
        <v>1073</v>
      </c>
      <c r="C15574" t="s">
        <v>1013</v>
      </c>
      <c r="D15574" t="s">
        <v>972</v>
      </c>
      <c r="E15574" t="s">
        <v>1015</v>
      </c>
      <c r="F15574" s="86">
        <v>4815705.0677579204</v>
      </c>
    </row>
    <row r="15575" spans="1:6">
      <c r="A15575">
        <v>2018</v>
      </c>
      <c r="B15575" t="s">
        <v>1073</v>
      </c>
      <c r="C15575" t="s">
        <v>1013</v>
      </c>
      <c r="D15575" t="s">
        <v>972</v>
      </c>
      <c r="E15575" t="s">
        <v>1015</v>
      </c>
      <c r="F15575" s="86">
        <v>4834173.2421559999</v>
      </c>
    </row>
    <row r="15576" spans="1:6">
      <c r="A15576">
        <v>2019</v>
      </c>
      <c r="B15576" t="s">
        <v>1073</v>
      </c>
      <c r="C15576" t="s">
        <v>1013</v>
      </c>
      <c r="D15576" t="s">
        <v>972</v>
      </c>
      <c r="E15576" t="s">
        <v>1015</v>
      </c>
      <c r="F15576" s="86">
        <v>4854496.4928502999</v>
      </c>
    </row>
    <row r="15577" spans="1:6">
      <c r="A15577">
        <v>2020</v>
      </c>
      <c r="B15577" t="s">
        <v>1073</v>
      </c>
      <c r="C15577" t="s">
        <v>1013</v>
      </c>
      <c r="D15577" t="s">
        <v>972</v>
      </c>
      <c r="E15577" t="s">
        <v>1015</v>
      </c>
      <c r="F15577" s="86">
        <v>4875238.41184776</v>
      </c>
    </row>
    <row r="15578" spans="1:6">
      <c r="A15578">
        <v>2021</v>
      </c>
      <c r="B15578" t="s">
        <v>1073</v>
      </c>
      <c r="C15578" t="s">
        <v>1013</v>
      </c>
      <c r="D15578" t="s">
        <v>972</v>
      </c>
      <c r="E15578" t="s">
        <v>1015</v>
      </c>
      <c r="F15578" s="86">
        <v>4893997.4137720102</v>
      </c>
    </row>
    <row r="15579" spans="1:6">
      <c r="A15579">
        <v>2022</v>
      </c>
      <c r="B15579" t="s">
        <v>1073</v>
      </c>
      <c r="C15579" t="s">
        <v>1013</v>
      </c>
      <c r="D15579" t="s">
        <v>972</v>
      </c>
      <c r="E15579" t="s">
        <v>1015</v>
      </c>
      <c r="F15579" s="86">
        <v>4911048.7458985997</v>
      </c>
    </row>
    <row r="15580" spans="1:6">
      <c r="A15580">
        <v>2023</v>
      </c>
      <c r="B15580" t="s">
        <v>1073</v>
      </c>
      <c r="C15580" t="s">
        <v>1013</v>
      </c>
      <c r="D15580" t="s">
        <v>972</v>
      </c>
      <c r="E15580" t="s">
        <v>1015</v>
      </c>
      <c r="F15580" s="86">
        <v>4925695.79017918</v>
      </c>
    </row>
    <row r="15581" spans="1:6">
      <c r="A15581">
        <v>2024</v>
      </c>
      <c r="B15581" t="s">
        <v>1073</v>
      </c>
      <c r="C15581" t="s">
        <v>1013</v>
      </c>
      <c r="D15581" t="s">
        <v>972</v>
      </c>
      <c r="E15581" t="s">
        <v>1015</v>
      </c>
      <c r="F15581" s="86">
        <v>4938802.8938947804</v>
      </c>
    </row>
    <row r="15582" spans="1:6">
      <c r="A15582">
        <v>2025</v>
      </c>
      <c r="B15582" t="s">
        <v>1073</v>
      </c>
      <c r="C15582" t="s">
        <v>1013</v>
      </c>
      <c r="D15582" t="s">
        <v>972</v>
      </c>
      <c r="E15582" t="s">
        <v>1015</v>
      </c>
      <c r="F15582" s="86">
        <v>4950148.6893322496</v>
      </c>
    </row>
    <row r="15583" spans="1:6">
      <c r="A15583">
        <v>2026</v>
      </c>
      <c r="B15583" t="s">
        <v>1073</v>
      </c>
      <c r="C15583" t="s">
        <v>1013</v>
      </c>
      <c r="D15583" t="s">
        <v>972</v>
      </c>
      <c r="E15583" t="s">
        <v>1015</v>
      </c>
      <c r="F15583" s="86">
        <v>4961176.9572803099</v>
      </c>
    </row>
    <row r="15584" spans="1:6">
      <c r="A15584">
        <v>2027</v>
      </c>
      <c r="B15584" t="s">
        <v>1073</v>
      </c>
      <c r="C15584" t="s">
        <v>1013</v>
      </c>
      <c r="D15584" t="s">
        <v>972</v>
      </c>
      <c r="E15584" t="s">
        <v>1015</v>
      </c>
      <c r="F15584" s="86">
        <v>4972323.6291250596</v>
      </c>
    </row>
    <row r="15585" spans="1:6">
      <c r="A15585">
        <v>2028</v>
      </c>
      <c r="B15585" t="s">
        <v>1073</v>
      </c>
      <c r="C15585" t="s">
        <v>1013</v>
      </c>
      <c r="D15585" t="s">
        <v>972</v>
      </c>
      <c r="E15585" t="s">
        <v>1015</v>
      </c>
      <c r="F15585" s="86">
        <v>4984223.3838865403</v>
      </c>
    </row>
    <row r="15586" spans="1:6">
      <c r="A15586">
        <v>2029</v>
      </c>
      <c r="B15586" t="s">
        <v>1073</v>
      </c>
      <c r="C15586" t="s">
        <v>1013</v>
      </c>
      <c r="D15586" t="s">
        <v>972</v>
      </c>
      <c r="E15586" t="s">
        <v>1015</v>
      </c>
      <c r="F15586" s="86">
        <v>4997850.8708836501</v>
      </c>
    </row>
    <row r="15587" spans="1:6">
      <c r="A15587">
        <v>2030</v>
      </c>
      <c r="B15587" t="s">
        <v>1073</v>
      </c>
      <c r="C15587" t="s">
        <v>1013</v>
      </c>
      <c r="D15587" t="s">
        <v>972</v>
      </c>
      <c r="E15587" t="s">
        <v>1015</v>
      </c>
      <c r="F15587" s="86">
        <v>5011985.8192047104</v>
      </c>
    </row>
    <row r="15588" spans="1:6">
      <c r="A15588">
        <v>2031</v>
      </c>
      <c r="B15588" t="s">
        <v>1073</v>
      </c>
      <c r="C15588" t="s">
        <v>1013</v>
      </c>
      <c r="D15588" t="s">
        <v>972</v>
      </c>
      <c r="E15588" t="s">
        <v>1015</v>
      </c>
      <c r="F15588" s="86">
        <v>5026996.6120061697</v>
      </c>
    </row>
    <row r="15589" spans="1:6">
      <c r="A15589">
        <v>2032</v>
      </c>
      <c r="B15589" t="s">
        <v>1073</v>
      </c>
      <c r="C15589" t="s">
        <v>1013</v>
      </c>
      <c r="D15589" t="s">
        <v>972</v>
      </c>
      <c r="E15589" t="s">
        <v>1015</v>
      </c>
      <c r="F15589" s="86">
        <v>5042230.0183460899</v>
      </c>
    </row>
    <row r="15590" spans="1:6">
      <c r="A15590">
        <v>2033</v>
      </c>
      <c r="B15590" t="s">
        <v>1073</v>
      </c>
      <c r="C15590" t="s">
        <v>1013</v>
      </c>
      <c r="D15590" t="s">
        <v>972</v>
      </c>
      <c r="E15590" t="s">
        <v>1015</v>
      </c>
      <c r="F15590" s="86">
        <v>5058711.1011671498</v>
      </c>
    </row>
    <row r="15591" spans="1:6">
      <c r="A15591">
        <v>2034</v>
      </c>
      <c r="B15591" t="s">
        <v>1073</v>
      </c>
      <c r="C15591" t="s">
        <v>1013</v>
      </c>
      <c r="D15591" t="s">
        <v>972</v>
      </c>
      <c r="E15591" t="s">
        <v>1015</v>
      </c>
      <c r="F15591" s="86">
        <v>5076535.9961066796</v>
      </c>
    </row>
    <row r="15592" spans="1:6">
      <c r="A15592">
        <v>2035</v>
      </c>
      <c r="B15592" t="s">
        <v>1073</v>
      </c>
      <c r="C15592" t="s">
        <v>1013</v>
      </c>
      <c r="D15592" t="s">
        <v>972</v>
      </c>
      <c r="E15592" t="s">
        <v>1015</v>
      </c>
      <c r="F15592" s="86">
        <v>5094216.0042757802</v>
      </c>
    </row>
    <row r="15593" spans="1:6">
      <c r="A15593">
        <v>2036</v>
      </c>
      <c r="B15593" t="s">
        <v>1073</v>
      </c>
      <c r="C15593" t="s">
        <v>1013</v>
      </c>
      <c r="D15593" t="s">
        <v>972</v>
      </c>
      <c r="E15593" t="s">
        <v>1015</v>
      </c>
      <c r="F15593" s="86">
        <v>5112969.7195047596</v>
      </c>
    </row>
    <row r="15594" spans="1:6">
      <c r="A15594">
        <v>2037</v>
      </c>
      <c r="B15594" t="s">
        <v>1073</v>
      </c>
      <c r="C15594" t="s">
        <v>1013</v>
      </c>
      <c r="D15594" t="s">
        <v>972</v>
      </c>
      <c r="E15594" t="s">
        <v>1015</v>
      </c>
      <c r="F15594" s="86">
        <v>5131558.0133876996</v>
      </c>
    </row>
    <row r="15595" spans="1:6">
      <c r="A15595">
        <v>2038</v>
      </c>
      <c r="B15595" t="s">
        <v>1073</v>
      </c>
      <c r="C15595" t="s">
        <v>1013</v>
      </c>
      <c r="D15595" t="s">
        <v>972</v>
      </c>
      <c r="E15595" t="s">
        <v>1015</v>
      </c>
      <c r="F15595" s="86">
        <v>5150795.3418314802</v>
      </c>
    </row>
    <row r="15596" spans="1:6">
      <c r="A15596">
        <v>2039</v>
      </c>
      <c r="B15596" t="s">
        <v>1073</v>
      </c>
      <c r="C15596" t="s">
        <v>1013</v>
      </c>
      <c r="D15596" t="s">
        <v>972</v>
      </c>
      <c r="E15596" t="s">
        <v>1015</v>
      </c>
      <c r="F15596" s="86">
        <v>5169526.7719128998</v>
      </c>
    </row>
    <row r="15597" spans="1:6">
      <c r="A15597">
        <v>2040</v>
      </c>
      <c r="B15597" t="s">
        <v>1073</v>
      </c>
      <c r="C15597" t="s">
        <v>1013</v>
      </c>
      <c r="D15597" t="s">
        <v>972</v>
      </c>
      <c r="E15597" t="s">
        <v>1015</v>
      </c>
      <c r="F15597" s="86">
        <v>5188799.4625761202</v>
      </c>
    </row>
    <row r="15598" spans="1:6">
      <c r="A15598">
        <v>2041</v>
      </c>
      <c r="B15598" t="s">
        <v>1073</v>
      </c>
      <c r="C15598" t="s">
        <v>1013</v>
      </c>
      <c r="D15598" t="s">
        <v>972</v>
      </c>
      <c r="E15598" t="s">
        <v>1015</v>
      </c>
      <c r="F15598" s="86">
        <v>5207690.5254617501</v>
      </c>
    </row>
    <row r="15599" spans="1:6">
      <c r="A15599">
        <v>2042</v>
      </c>
      <c r="B15599" t="s">
        <v>1073</v>
      </c>
      <c r="C15599" t="s">
        <v>1013</v>
      </c>
      <c r="D15599" t="s">
        <v>972</v>
      </c>
      <c r="E15599" t="s">
        <v>1015</v>
      </c>
      <c r="F15599" s="86">
        <v>5226961.8103390699</v>
      </c>
    </row>
    <row r="15600" spans="1:6">
      <c r="A15600">
        <v>2043</v>
      </c>
      <c r="B15600" t="s">
        <v>1073</v>
      </c>
      <c r="C15600" t="s">
        <v>1013</v>
      </c>
      <c r="D15600" t="s">
        <v>972</v>
      </c>
      <c r="E15600" t="s">
        <v>1015</v>
      </c>
      <c r="F15600" s="86">
        <v>5245455.1944009596</v>
      </c>
    </row>
    <row r="15601" spans="1:6">
      <c r="A15601">
        <v>2044</v>
      </c>
      <c r="B15601" t="s">
        <v>1073</v>
      </c>
      <c r="C15601" t="s">
        <v>1013</v>
      </c>
      <c r="D15601" t="s">
        <v>972</v>
      </c>
      <c r="E15601" t="s">
        <v>1015</v>
      </c>
      <c r="F15601" s="86">
        <v>5264285.2294482496</v>
      </c>
    </row>
    <row r="15602" spans="1:6">
      <c r="A15602">
        <v>2045</v>
      </c>
      <c r="B15602" t="s">
        <v>1073</v>
      </c>
      <c r="C15602" t="s">
        <v>1013</v>
      </c>
      <c r="D15602" t="s">
        <v>972</v>
      </c>
      <c r="E15602" t="s">
        <v>1015</v>
      </c>
      <c r="F15602" s="86">
        <v>5282738.3165987497</v>
      </c>
    </row>
    <row r="15603" spans="1:6">
      <c r="A15603">
        <v>2046</v>
      </c>
      <c r="B15603" t="s">
        <v>1073</v>
      </c>
      <c r="C15603" t="s">
        <v>1013</v>
      </c>
      <c r="D15603" t="s">
        <v>972</v>
      </c>
      <c r="E15603" t="s">
        <v>1015</v>
      </c>
      <c r="F15603" s="86">
        <v>5300547.5519888904</v>
      </c>
    </row>
    <row r="15604" spans="1:6">
      <c r="A15604">
        <v>2047</v>
      </c>
      <c r="B15604" t="s">
        <v>1073</v>
      </c>
      <c r="C15604" t="s">
        <v>1013</v>
      </c>
      <c r="D15604" t="s">
        <v>972</v>
      </c>
      <c r="E15604" t="s">
        <v>1015</v>
      </c>
      <c r="F15604" s="86">
        <v>5318011.2417197004</v>
      </c>
    </row>
    <row r="15605" spans="1:6">
      <c r="A15605">
        <v>2048</v>
      </c>
      <c r="B15605" t="s">
        <v>1073</v>
      </c>
      <c r="C15605" t="s">
        <v>1013</v>
      </c>
      <c r="D15605" t="s">
        <v>972</v>
      </c>
      <c r="E15605" t="s">
        <v>1015</v>
      </c>
      <c r="F15605" s="86">
        <v>5334611.9029713003</v>
      </c>
    </row>
    <row r="15606" spans="1:6">
      <c r="A15606">
        <v>2049</v>
      </c>
      <c r="B15606" t="s">
        <v>1073</v>
      </c>
      <c r="C15606" t="s">
        <v>1013</v>
      </c>
      <c r="D15606" t="s">
        <v>972</v>
      </c>
      <c r="E15606" t="s">
        <v>1015</v>
      </c>
      <c r="F15606" s="86">
        <v>5351493.7933442704</v>
      </c>
    </row>
    <row r="15607" spans="1:6">
      <c r="A15607">
        <v>2050</v>
      </c>
      <c r="B15607" t="s">
        <v>1073</v>
      </c>
      <c r="C15607" t="s">
        <v>1013</v>
      </c>
      <c r="D15607" t="s">
        <v>972</v>
      </c>
      <c r="E15607" t="s">
        <v>1015</v>
      </c>
      <c r="F15607" s="86">
        <v>5368188.6978469696</v>
      </c>
    </row>
    <row r="15608" spans="1:6">
      <c r="A15608">
        <v>2017</v>
      </c>
      <c r="B15608" t="s">
        <v>1012</v>
      </c>
      <c r="C15608" t="s">
        <v>1013</v>
      </c>
      <c r="D15608" t="s">
        <v>1021</v>
      </c>
      <c r="E15608" t="s">
        <v>1015</v>
      </c>
      <c r="F15608" s="86">
        <v>3846609.9723583399</v>
      </c>
    </row>
    <row r="15609" spans="1:6">
      <c r="A15609">
        <v>2018</v>
      </c>
      <c r="B15609" t="s">
        <v>1012</v>
      </c>
      <c r="C15609" t="s">
        <v>1013</v>
      </c>
      <c r="D15609" t="s">
        <v>1021</v>
      </c>
      <c r="E15609" t="s">
        <v>1015</v>
      </c>
      <c r="F15609" s="86">
        <v>3882347.8283692799</v>
      </c>
    </row>
    <row r="15610" spans="1:6">
      <c r="A15610">
        <v>2019</v>
      </c>
      <c r="B15610" t="s">
        <v>1012</v>
      </c>
      <c r="C15610" t="s">
        <v>1013</v>
      </c>
      <c r="D15610" t="s">
        <v>1021</v>
      </c>
      <c r="E15610" t="s">
        <v>1015</v>
      </c>
      <c r="F15610" s="86">
        <v>3922889.6908672601</v>
      </c>
    </row>
    <row r="15611" spans="1:6">
      <c r="A15611">
        <v>2020</v>
      </c>
      <c r="B15611" t="s">
        <v>1012</v>
      </c>
      <c r="C15611" t="s">
        <v>1013</v>
      </c>
      <c r="D15611" t="s">
        <v>1021</v>
      </c>
      <c r="E15611" t="s">
        <v>1015</v>
      </c>
      <c r="F15611" s="86">
        <v>3969486.1661634101</v>
      </c>
    </row>
    <row r="15612" spans="1:6">
      <c r="A15612">
        <v>2021</v>
      </c>
      <c r="B15612" t="s">
        <v>1012</v>
      </c>
      <c r="C15612" t="s">
        <v>1013</v>
      </c>
      <c r="D15612" t="s">
        <v>1021</v>
      </c>
      <c r="E15612" t="s">
        <v>1015</v>
      </c>
      <c r="F15612" s="86">
        <v>4016210.0318811899</v>
      </c>
    </row>
    <row r="15613" spans="1:6">
      <c r="A15613">
        <v>2022</v>
      </c>
      <c r="B15613" t="s">
        <v>1012</v>
      </c>
      <c r="C15613" t="s">
        <v>1013</v>
      </c>
      <c r="D15613" t="s">
        <v>1021</v>
      </c>
      <c r="E15613" t="s">
        <v>1015</v>
      </c>
      <c r="F15613" s="86">
        <v>4062951.5725090299</v>
      </c>
    </row>
    <row r="15614" spans="1:6">
      <c r="A15614">
        <v>2023</v>
      </c>
      <c r="B15614" t="s">
        <v>1012</v>
      </c>
      <c r="C15614" t="s">
        <v>1013</v>
      </c>
      <c r="D15614" t="s">
        <v>1021</v>
      </c>
      <c r="E15614" t="s">
        <v>1015</v>
      </c>
      <c r="F15614" s="86">
        <v>4109396.4547325498</v>
      </c>
    </row>
    <row r="15615" spans="1:6">
      <c r="A15615">
        <v>2024</v>
      </c>
      <c r="B15615" t="s">
        <v>1012</v>
      </c>
      <c r="C15615" t="s">
        <v>1013</v>
      </c>
      <c r="D15615" t="s">
        <v>1021</v>
      </c>
      <c r="E15615" t="s">
        <v>1015</v>
      </c>
      <c r="F15615" s="86">
        <v>4155672.7219885602</v>
      </c>
    </row>
    <row r="15616" spans="1:6">
      <c r="A15616">
        <v>2025</v>
      </c>
      <c r="B15616" t="s">
        <v>1012</v>
      </c>
      <c r="C15616" t="s">
        <v>1013</v>
      </c>
      <c r="D15616" t="s">
        <v>1021</v>
      </c>
      <c r="E15616" t="s">
        <v>1015</v>
      </c>
      <c r="F15616" s="86">
        <v>4201729.8822735501</v>
      </c>
    </row>
    <row r="15617" spans="1:6">
      <c r="A15617">
        <v>2026</v>
      </c>
      <c r="B15617" t="s">
        <v>1012</v>
      </c>
      <c r="C15617" t="s">
        <v>1013</v>
      </c>
      <c r="D15617" t="s">
        <v>1021</v>
      </c>
      <c r="E15617" t="s">
        <v>1015</v>
      </c>
      <c r="F15617" s="86">
        <v>4247562.41081155</v>
      </c>
    </row>
    <row r="15618" spans="1:6">
      <c r="A15618">
        <v>2027</v>
      </c>
      <c r="B15618" t="s">
        <v>1012</v>
      </c>
      <c r="C15618" t="s">
        <v>1013</v>
      </c>
      <c r="D15618" t="s">
        <v>1021</v>
      </c>
      <c r="E15618" t="s">
        <v>1015</v>
      </c>
      <c r="F15618" s="86">
        <v>4293477.7144923601</v>
      </c>
    </row>
    <row r="15619" spans="1:6">
      <c r="A15619">
        <v>2028</v>
      </c>
      <c r="B15619" t="s">
        <v>1012</v>
      </c>
      <c r="C15619" t="s">
        <v>1013</v>
      </c>
      <c r="D15619" t="s">
        <v>1021</v>
      </c>
      <c r="E15619" t="s">
        <v>1015</v>
      </c>
      <c r="F15619" s="86">
        <v>4339580.4780411497</v>
      </c>
    </row>
    <row r="15620" spans="1:6">
      <c r="A15620">
        <v>2029</v>
      </c>
      <c r="B15620" t="s">
        <v>1012</v>
      </c>
      <c r="C15620" t="s">
        <v>1013</v>
      </c>
      <c r="D15620" t="s">
        <v>1021</v>
      </c>
      <c r="E15620" t="s">
        <v>1015</v>
      </c>
      <c r="F15620" s="86">
        <v>4385862.1078749197</v>
      </c>
    </row>
    <row r="15621" spans="1:6">
      <c r="A15621">
        <v>2030</v>
      </c>
      <c r="B15621" t="s">
        <v>1012</v>
      </c>
      <c r="C15621" t="s">
        <v>1013</v>
      </c>
      <c r="D15621" t="s">
        <v>1021</v>
      </c>
      <c r="E15621" t="s">
        <v>1015</v>
      </c>
      <c r="F15621" s="86">
        <v>4432159.0283543998</v>
      </c>
    </row>
    <row r="15622" spans="1:6">
      <c r="A15622">
        <v>2031</v>
      </c>
      <c r="B15622" t="s">
        <v>1012</v>
      </c>
      <c r="C15622" t="s">
        <v>1013</v>
      </c>
      <c r="D15622" t="s">
        <v>1021</v>
      </c>
      <c r="E15622" t="s">
        <v>1015</v>
      </c>
      <c r="F15622" s="86">
        <v>4478489.34864813</v>
      </c>
    </row>
    <row r="15623" spans="1:6">
      <c r="A15623">
        <v>2032</v>
      </c>
      <c r="B15623" t="s">
        <v>1012</v>
      </c>
      <c r="C15623" t="s">
        <v>1013</v>
      </c>
      <c r="D15623" t="s">
        <v>1021</v>
      </c>
      <c r="E15623" t="s">
        <v>1015</v>
      </c>
      <c r="F15623" s="86">
        <v>4524822.7755786804</v>
      </c>
    </row>
    <row r="15624" spans="1:6">
      <c r="A15624">
        <v>2033</v>
      </c>
      <c r="B15624" t="s">
        <v>1012</v>
      </c>
      <c r="C15624" t="s">
        <v>1013</v>
      </c>
      <c r="D15624" t="s">
        <v>1021</v>
      </c>
      <c r="E15624" t="s">
        <v>1015</v>
      </c>
      <c r="F15624" s="86">
        <v>4571276.6300018597</v>
      </c>
    </row>
    <row r="15625" spans="1:6">
      <c r="A15625">
        <v>2034</v>
      </c>
      <c r="B15625" t="s">
        <v>1012</v>
      </c>
      <c r="C15625" t="s">
        <v>1013</v>
      </c>
      <c r="D15625" t="s">
        <v>1021</v>
      </c>
      <c r="E15625" t="s">
        <v>1015</v>
      </c>
      <c r="F15625" s="86">
        <v>4617828.00515565</v>
      </c>
    </row>
    <row r="15626" spans="1:6">
      <c r="A15626">
        <v>2035</v>
      </c>
      <c r="B15626" t="s">
        <v>1012</v>
      </c>
      <c r="C15626" t="s">
        <v>1013</v>
      </c>
      <c r="D15626" t="s">
        <v>1021</v>
      </c>
      <c r="E15626" t="s">
        <v>1015</v>
      </c>
      <c r="F15626" s="86">
        <v>4664296.64630586</v>
      </c>
    </row>
    <row r="15627" spans="1:6">
      <c r="A15627">
        <v>2036</v>
      </c>
      <c r="B15627" t="s">
        <v>1012</v>
      </c>
      <c r="C15627" t="s">
        <v>1013</v>
      </c>
      <c r="D15627" t="s">
        <v>1021</v>
      </c>
      <c r="E15627" t="s">
        <v>1015</v>
      </c>
      <c r="F15627" s="86">
        <v>4710605.2912550503</v>
      </c>
    </row>
    <row r="15628" spans="1:6">
      <c r="A15628">
        <v>2037</v>
      </c>
      <c r="B15628" t="s">
        <v>1012</v>
      </c>
      <c r="C15628" t="s">
        <v>1013</v>
      </c>
      <c r="D15628" t="s">
        <v>1021</v>
      </c>
      <c r="E15628" t="s">
        <v>1015</v>
      </c>
      <c r="F15628" s="86">
        <v>4756865.3517127</v>
      </c>
    </row>
    <row r="15629" spans="1:6">
      <c r="A15629">
        <v>2038</v>
      </c>
      <c r="B15629" t="s">
        <v>1012</v>
      </c>
      <c r="C15629" t="s">
        <v>1013</v>
      </c>
      <c r="D15629" t="s">
        <v>1021</v>
      </c>
      <c r="E15629" t="s">
        <v>1015</v>
      </c>
      <c r="F15629" s="86">
        <v>4803256.1730087399</v>
      </c>
    </row>
    <row r="15630" spans="1:6">
      <c r="A15630">
        <v>2039</v>
      </c>
      <c r="B15630" t="s">
        <v>1012</v>
      </c>
      <c r="C15630" t="s">
        <v>1013</v>
      </c>
      <c r="D15630" t="s">
        <v>1021</v>
      </c>
      <c r="E15630" t="s">
        <v>1015</v>
      </c>
      <c r="F15630" s="86">
        <v>4849700.4611801999</v>
      </c>
    </row>
    <row r="15631" spans="1:6">
      <c r="A15631">
        <v>2040</v>
      </c>
      <c r="B15631" t="s">
        <v>1012</v>
      </c>
      <c r="C15631" t="s">
        <v>1013</v>
      </c>
      <c r="D15631" t="s">
        <v>1021</v>
      </c>
      <c r="E15631" t="s">
        <v>1015</v>
      </c>
      <c r="F15631" s="86">
        <v>4896091.0251475396</v>
      </c>
    </row>
    <row r="15632" spans="1:6">
      <c r="A15632">
        <v>2041</v>
      </c>
      <c r="B15632" t="s">
        <v>1012</v>
      </c>
      <c r="C15632" t="s">
        <v>1013</v>
      </c>
      <c r="D15632" t="s">
        <v>1021</v>
      </c>
      <c r="E15632" t="s">
        <v>1015</v>
      </c>
      <c r="F15632" s="86">
        <v>4942468.9644598402</v>
      </c>
    </row>
    <row r="15633" spans="1:6">
      <c r="A15633">
        <v>2042</v>
      </c>
      <c r="B15633" t="s">
        <v>1012</v>
      </c>
      <c r="C15633" t="s">
        <v>1013</v>
      </c>
      <c r="D15633" t="s">
        <v>1021</v>
      </c>
      <c r="E15633" t="s">
        <v>1015</v>
      </c>
      <c r="F15633" s="86">
        <v>4988829.8452585097</v>
      </c>
    </row>
    <row r="15634" spans="1:6">
      <c r="A15634">
        <v>2043</v>
      </c>
      <c r="B15634" t="s">
        <v>1012</v>
      </c>
      <c r="C15634" t="s">
        <v>1013</v>
      </c>
      <c r="D15634" t="s">
        <v>1021</v>
      </c>
      <c r="E15634" t="s">
        <v>1015</v>
      </c>
      <c r="F15634" s="86">
        <v>5035212.77149978</v>
      </c>
    </row>
    <row r="15635" spans="1:6">
      <c r="A15635">
        <v>2044</v>
      </c>
      <c r="B15635" t="s">
        <v>1012</v>
      </c>
      <c r="C15635" t="s">
        <v>1013</v>
      </c>
      <c r="D15635" t="s">
        <v>1021</v>
      </c>
      <c r="E15635" t="s">
        <v>1015</v>
      </c>
      <c r="F15635" s="86">
        <v>5081598.60875622</v>
      </c>
    </row>
    <row r="15636" spans="1:6">
      <c r="A15636">
        <v>2045</v>
      </c>
      <c r="B15636" t="s">
        <v>1012</v>
      </c>
      <c r="C15636" t="s">
        <v>1013</v>
      </c>
      <c r="D15636" t="s">
        <v>1021</v>
      </c>
      <c r="E15636" t="s">
        <v>1015</v>
      </c>
      <c r="F15636" s="86">
        <v>5128059.6477380302</v>
      </c>
    </row>
    <row r="15637" spans="1:6">
      <c r="A15637">
        <v>2046</v>
      </c>
      <c r="B15637" t="s">
        <v>1012</v>
      </c>
      <c r="C15637" t="s">
        <v>1013</v>
      </c>
      <c r="D15637" t="s">
        <v>1021</v>
      </c>
      <c r="E15637" t="s">
        <v>1015</v>
      </c>
      <c r="F15637" s="86">
        <v>5174574.0939108701</v>
      </c>
    </row>
    <row r="15638" spans="1:6">
      <c r="A15638">
        <v>2047</v>
      </c>
      <c r="B15638" t="s">
        <v>1012</v>
      </c>
      <c r="C15638" t="s">
        <v>1013</v>
      </c>
      <c r="D15638" t="s">
        <v>1021</v>
      </c>
      <c r="E15638" t="s">
        <v>1015</v>
      </c>
      <c r="F15638" s="86">
        <v>5220911.7973956503</v>
      </c>
    </row>
    <row r="15639" spans="1:6">
      <c r="A15639">
        <v>2048</v>
      </c>
      <c r="B15639" t="s">
        <v>1012</v>
      </c>
      <c r="C15639" t="s">
        <v>1013</v>
      </c>
      <c r="D15639" t="s">
        <v>1021</v>
      </c>
      <c r="E15639" t="s">
        <v>1015</v>
      </c>
      <c r="F15639" s="86">
        <v>5267184.2193857599</v>
      </c>
    </row>
    <row r="15640" spans="1:6">
      <c r="A15640">
        <v>2049</v>
      </c>
      <c r="B15640" t="s">
        <v>1012</v>
      </c>
      <c r="C15640" t="s">
        <v>1013</v>
      </c>
      <c r="D15640" t="s">
        <v>1021</v>
      </c>
      <c r="E15640" t="s">
        <v>1015</v>
      </c>
      <c r="F15640" s="86">
        <v>5313408.8444149196</v>
      </c>
    </row>
    <row r="15641" spans="1:6">
      <c r="A15641">
        <v>2050</v>
      </c>
      <c r="B15641" t="s">
        <v>1012</v>
      </c>
      <c r="C15641" t="s">
        <v>1013</v>
      </c>
      <c r="D15641" t="s">
        <v>1021</v>
      </c>
      <c r="E15641" t="s">
        <v>1015</v>
      </c>
      <c r="F15641" s="86">
        <v>5359460.1638249904</v>
      </c>
    </row>
    <row r="15642" spans="1:6">
      <c r="A15642">
        <v>2017</v>
      </c>
      <c r="B15642" t="s">
        <v>1024</v>
      </c>
      <c r="C15642" t="s">
        <v>1013</v>
      </c>
      <c r="D15642" t="s">
        <v>1021</v>
      </c>
      <c r="E15642" t="s">
        <v>1015</v>
      </c>
      <c r="F15642" s="86">
        <v>136840.803374348</v>
      </c>
    </row>
    <row r="15643" spans="1:6">
      <c r="A15643">
        <v>2018</v>
      </c>
      <c r="B15643" t="s">
        <v>1024</v>
      </c>
      <c r="C15643" t="s">
        <v>1013</v>
      </c>
      <c r="D15643" t="s">
        <v>1021</v>
      </c>
      <c r="E15643" t="s">
        <v>1015</v>
      </c>
      <c r="F15643" s="86">
        <v>138185.06629243001</v>
      </c>
    </row>
    <row r="15644" spans="1:6">
      <c r="A15644">
        <v>2019</v>
      </c>
      <c r="B15644" t="s">
        <v>1024</v>
      </c>
      <c r="C15644" t="s">
        <v>1013</v>
      </c>
      <c r="D15644" t="s">
        <v>1021</v>
      </c>
      <c r="E15644" t="s">
        <v>1015</v>
      </c>
      <c r="F15644" s="86">
        <v>139679.883749773</v>
      </c>
    </row>
    <row r="15645" spans="1:6">
      <c r="A15645">
        <v>2020</v>
      </c>
      <c r="B15645" t="s">
        <v>1024</v>
      </c>
      <c r="C15645" t="s">
        <v>1013</v>
      </c>
      <c r="D15645" t="s">
        <v>1021</v>
      </c>
      <c r="E15645" t="s">
        <v>1015</v>
      </c>
      <c r="F15645" s="86">
        <v>141475.744969753</v>
      </c>
    </row>
    <row r="15646" spans="1:6">
      <c r="A15646">
        <v>2021</v>
      </c>
      <c r="B15646" t="s">
        <v>1024</v>
      </c>
      <c r="C15646" t="s">
        <v>1013</v>
      </c>
      <c r="D15646" t="s">
        <v>1021</v>
      </c>
      <c r="E15646" t="s">
        <v>1015</v>
      </c>
      <c r="F15646" s="86">
        <v>143280.035510213</v>
      </c>
    </row>
    <row r="15647" spans="1:6">
      <c r="A15647">
        <v>2022</v>
      </c>
      <c r="B15647" t="s">
        <v>1024</v>
      </c>
      <c r="C15647" t="s">
        <v>1013</v>
      </c>
      <c r="D15647" t="s">
        <v>1021</v>
      </c>
      <c r="E15647" t="s">
        <v>1015</v>
      </c>
      <c r="F15647" s="86">
        <v>145073.32990804201</v>
      </c>
    </row>
    <row r="15648" spans="1:6">
      <c r="A15648">
        <v>2023</v>
      </c>
      <c r="B15648" t="s">
        <v>1024</v>
      </c>
      <c r="C15648" t="s">
        <v>1013</v>
      </c>
      <c r="D15648" t="s">
        <v>1021</v>
      </c>
      <c r="E15648" t="s">
        <v>1015</v>
      </c>
      <c r="F15648" s="86">
        <v>146864.51019204099</v>
      </c>
    </row>
    <row r="15649" spans="1:6">
      <c r="A15649">
        <v>2024</v>
      </c>
      <c r="B15649" t="s">
        <v>1024</v>
      </c>
      <c r="C15649" t="s">
        <v>1013</v>
      </c>
      <c r="D15649" t="s">
        <v>1021</v>
      </c>
      <c r="E15649" t="s">
        <v>1015</v>
      </c>
      <c r="F15649" s="86">
        <v>148654.34219489599</v>
      </c>
    </row>
    <row r="15650" spans="1:6">
      <c r="A15650">
        <v>2025</v>
      </c>
      <c r="B15650" t="s">
        <v>1024</v>
      </c>
      <c r="C15650" t="s">
        <v>1013</v>
      </c>
      <c r="D15650" t="s">
        <v>1021</v>
      </c>
      <c r="E15650" t="s">
        <v>1015</v>
      </c>
      <c r="F15650" s="86">
        <v>150438.748513586</v>
      </c>
    </row>
    <row r="15651" spans="1:6">
      <c r="A15651">
        <v>2026</v>
      </c>
      <c r="B15651" t="s">
        <v>1024</v>
      </c>
      <c r="C15651" t="s">
        <v>1013</v>
      </c>
      <c r="D15651" t="s">
        <v>1021</v>
      </c>
      <c r="E15651" t="s">
        <v>1015</v>
      </c>
      <c r="F15651" s="86">
        <v>152215.60650786199</v>
      </c>
    </row>
    <row r="15652" spans="1:6">
      <c r="A15652">
        <v>2027</v>
      </c>
      <c r="B15652" t="s">
        <v>1024</v>
      </c>
      <c r="C15652" t="s">
        <v>1013</v>
      </c>
      <c r="D15652" t="s">
        <v>1021</v>
      </c>
      <c r="E15652" t="s">
        <v>1015</v>
      </c>
      <c r="F15652" s="86">
        <v>153987.83065788099</v>
      </c>
    </row>
    <row r="15653" spans="1:6">
      <c r="A15653">
        <v>2028</v>
      </c>
      <c r="B15653" t="s">
        <v>1024</v>
      </c>
      <c r="C15653" t="s">
        <v>1013</v>
      </c>
      <c r="D15653" t="s">
        <v>1021</v>
      </c>
      <c r="E15653" t="s">
        <v>1015</v>
      </c>
      <c r="F15653" s="86">
        <v>155761.90420889299</v>
      </c>
    </row>
    <row r="15654" spans="1:6">
      <c r="A15654">
        <v>2029</v>
      </c>
      <c r="B15654" t="s">
        <v>1024</v>
      </c>
      <c r="C15654" t="s">
        <v>1013</v>
      </c>
      <c r="D15654" t="s">
        <v>1021</v>
      </c>
      <c r="E15654" t="s">
        <v>1015</v>
      </c>
      <c r="F15654" s="86">
        <v>157538.02776543301</v>
      </c>
    </row>
    <row r="15655" spans="1:6">
      <c r="A15655">
        <v>2030</v>
      </c>
      <c r="B15655" t="s">
        <v>1024</v>
      </c>
      <c r="C15655" t="s">
        <v>1013</v>
      </c>
      <c r="D15655" t="s">
        <v>1021</v>
      </c>
      <c r="E15655" t="s">
        <v>1015</v>
      </c>
      <c r="F15655" s="86">
        <v>159315.98671194899</v>
      </c>
    </row>
    <row r="15656" spans="1:6">
      <c r="A15656">
        <v>2031</v>
      </c>
      <c r="B15656" t="s">
        <v>1024</v>
      </c>
      <c r="C15656" t="s">
        <v>1013</v>
      </c>
      <c r="D15656" t="s">
        <v>1021</v>
      </c>
      <c r="E15656" t="s">
        <v>1015</v>
      </c>
      <c r="F15656" s="86">
        <v>161098.71586400599</v>
      </c>
    </row>
    <row r="15657" spans="1:6">
      <c r="A15657">
        <v>2032</v>
      </c>
      <c r="B15657" t="s">
        <v>1024</v>
      </c>
      <c r="C15657" t="s">
        <v>1013</v>
      </c>
      <c r="D15657" t="s">
        <v>1021</v>
      </c>
      <c r="E15657" t="s">
        <v>1015</v>
      </c>
      <c r="F15657" s="86">
        <v>162881.04695289</v>
      </c>
    </row>
    <row r="15658" spans="1:6">
      <c r="A15658">
        <v>2033</v>
      </c>
      <c r="B15658" t="s">
        <v>1024</v>
      </c>
      <c r="C15658" t="s">
        <v>1013</v>
      </c>
      <c r="D15658" t="s">
        <v>1021</v>
      </c>
      <c r="E15658" t="s">
        <v>1015</v>
      </c>
      <c r="F15658" s="86">
        <v>164665.76524033901</v>
      </c>
    </row>
    <row r="15659" spans="1:6">
      <c r="A15659">
        <v>2034</v>
      </c>
      <c r="B15659" t="s">
        <v>1024</v>
      </c>
      <c r="C15659" t="s">
        <v>1013</v>
      </c>
      <c r="D15659" t="s">
        <v>1021</v>
      </c>
      <c r="E15659" t="s">
        <v>1015</v>
      </c>
      <c r="F15659" s="86">
        <v>166456.51320052601</v>
      </c>
    </row>
    <row r="15660" spans="1:6">
      <c r="A15660">
        <v>2035</v>
      </c>
      <c r="B15660" t="s">
        <v>1024</v>
      </c>
      <c r="C15660" t="s">
        <v>1013</v>
      </c>
      <c r="D15660" t="s">
        <v>1021</v>
      </c>
      <c r="E15660" t="s">
        <v>1015</v>
      </c>
      <c r="F15660" s="86">
        <v>168246.069523087</v>
      </c>
    </row>
    <row r="15661" spans="1:6">
      <c r="A15661">
        <v>2036</v>
      </c>
      <c r="B15661" t="s">
        <v>1024</v>
      </c>
      <c r="C15661" t="s">
        <v>1013</v>
      </c>
      <c r="D15661" t="s">
        <v>1021</v>
      </c>
      <c r="E15661" t="s">
        <v>1015</v>
      </c>
      <c r="F15661" s="86">
        <v>170035.68876744201</v>
      </c>
    </row>
    <row r="15662" spans="1:6">
      <c r="A15662">
        <v>2037</v>
      </c>
      <c r="B15662" t="s">
        <v>1024</v>
      </c>
      <c r="C15662" t="s">
        <v>1013</v>
      </c>
      <c r="D15662" t="s">
        <v>1021</v>
      </c>
      <c r="E15662" t="s">
        <v>1015</v>
      </c>
      <c r="F15662" s="86">
        <v>171823.64320052601</v>
      </c>
    </row>
    <row r="15663" spans="1:6">
      <c r="A15663">
        <v>2038</v>
      </c>
      <c r="B15663" t="s">
        <v>1024</v>
      </c>
      <c r="C15663" t="s">
        <v>1013</v>
      </c>
      <c r="D15663" t="s">
        <v>1021</v>
      </c>
      <c r="E15663" t="s">
        <v>1015</v>
      </c>
      <c r="F15663" s="86">
        <v>173615.826309197</v>
      </c>
    </row>
    <row r="15664" spans="1:6">
      <c r="A15664">
        <v>2039</v>
      </c>
      <c r="B15664" t="s">
        <v>1024</v>
      </c>
      <c r="C15664" t="s">
        <v>1013</v>
      </c>
      <c r="D15664" t="s">
        <v>1021</v>
      </c>
      <c r="E15664" t="s">
        <v>1015</v>
      </c>
      <c r="F15664" s="86">
        <v>175409.68799327401</v>
      </c>
    </row>
    <row r="15665" spans="1:6">
      <c r="A15665">
        <v>2040</v>
      </c>
      <c r="B15665" t="s">
        <v>1024</v>
      </c>
      <c r="C15665" t="s">
        <v>1013</v>
      </c>
      <c r="D15665" t="s">
        <v>1021</v>
      </c>
      <c r="E15665" t="s">
        <v>1015</v>
      </c>
      <c r="F15665" s="86">
        <v>177206.665129072</v>
      </c>
    </row>
    <row r="15666" spans="1:6">
      <c r="A15666">
        <v>2041</v>
      </c>
      <c r="B15666" t="s">
        <v>1024</v>
      </c>
      <c r="C15666" t="s">
        <v>1013</v>
      </c>
      <c r="D15666" t="s">
        <v>1021</v>
      </c>
      <c r="E15666" t="s">
        <v>1015</v>
      </c>
      <c r="F15666" s="86">
        <v>179006.64680993801</v>
      </c>
    </row>
    <row r="15667" spans="1:6">
      <c r="A15667">
        <v>2042</v>
      </c>
      <c r="B15667" t="s">
        <v>1024</v>
      </c>
      <c r="C15667" t="s">
        <v>1013</v>
      </c>
      <c r="D15667" t="s">
        <v>1021</v>
      </c>
      <c r="E15667" t="s">
        <v>1015</v>
      </c>
      <c r="F15667" s="86">
        <v>180809.03340669899</v>
      </c>
    </row>
    <row r="15668" spans="1:6">
      <c r="A15668">
        <v>2043</v>
      </c>
      <c r="B15668" t="s">
        <v>1024</v>
      </c>
      <c r="C15668" t="s">
        <v>1013</v>
      </c>
      <c r="D15668" t="s">
        <v>1021</v>
      </c>
      <c r="E15668" t="s">
        <v>1015</v>
      </c>
      <c r="F15668" s="86">
        <v>182612.89320202899</v>
      </c>
    </row>
    <row r="15669" spans="1:6">
      <c r="A15669">
        <v>2044</v>
      </c>
      <c r="B15669" t="s">
        <v>1024</v>
      </c>
      <c r="C15669" t="s">
        <v>1013</v>
      </c>
      <c r="D15669" t="s">
        <v>1021</v>
      </c>
      <c r="E15669" t="s">
        <v>1015</v>
      </c>
      <c r="F15669" s="86">
        <v>184419.75731042199</v>
      </c>
    </row>
    <row r="15670" spans="1:6">
      <c r="A15670">
        <v>2045</v>
      </c>
      <c r="B15670" t="s">
        <v>1024</v>
      </c>
      <c r="C15670" t="s">
        <v>1013</v>
      </c>
      <c r="D15670" t="s">
        <v>1021</v>
      </c>
      <c r="E15670" t="s">
        <v>1015</v>
      </c>
      <c r="F15670" s="86">
        <v>186230.41583535899</v>
      </c>
    </row>
    <row r="15671" spans="1:6">
      <c r="A15671">
        <v>2046</v>
      </c>
      <c r="B15671" t="s">
        <v>1024</v>
      </c>
      <c r="C15671" t="s">
        <v>1013</v>
      </c>
      <c r="D15671" t="s">
        <v>1021</v>
      </c>
      <c r="E15671" t="s">
        <v>1015</v>
      </c>
      <c r="F15671" s="86">
        <v>188044.76508323499</v>
      </c>
    </row>
    <row r="15672" spans="1:6">
      <c r="A15672">
        <v>2047</v>
      </c>
      <c r="B15672" t="s">
        <v>1024</v>
      </c>
      <c r="C15672" t="s">
        <v>1013</v>
      </c>
      <c r="D15672" t="s">
        <v>1021</v>
      </c>
      <c r="E15672" t="s">
        <v>1015</v>
      </c>
      <c r="F15672" s="86">
        <v>189858.39880204501</v>
      </c>
    </row>
    <row r="15673" spans="1:6">
      <c r="A15673">
        <v>2048</v>
      </c>
      <c r="B15673" t="s">
        <v>1024</v>
      </c>
      <c r="C15673" t="s">
        <v>1013</v>
      </c>
      <c r="D15673" t="s">
        <v>1021</v>
      </c>
      <c r="E15673" t="s">
        <v>1015</v>
      </c>
      <c r="F15673" s="86">
        <v>191673.02692746301</v>
      </c>
    </row>
    <row r="15674" spans="1:6">
      <c r="A15674">
        <v>2049</v>
      </c>
      <c r="B15674" t="s">
        <v>1024</v>
      </c>
      <c r="C15674" t="s">
        <v>1013</v>
      </c>
      <c r="D15674" t="s">
        <v>1021</v>
      </c>
      <c r="E15674" t="s">
        <v>1015</v>
      </c>
      <c r="F15674" s="86">
        <v>193487.56550041199</v>
      </c>
    </row>
    <row r="15675" spans="1:6">
      <c r="A15675">
        <v>2050</v>
      </c>
      <c r="B15675" t="s">
        <v>1024</v>
      </c>
      <c r="C15675" t="s">
        <v>1013</v>
      </c>
      <c r="D15675" t="s">
        <v>1021</v>
      </c>
      <c r="E15675" t="s">
        <v>1015</v>
      </c>
      <c r="F15675" s="86">
        <v>195305.68595576999</v>
      </c>
    </row>
    <row r="15676" spans="1:6">
      <c r="A15676">
        <v>2017</v>
      </c>
      <c r="B15676" t="s">
        <v>1025</v>
      </c>
      <c r="C15676" t="s">
        <v>1013</v>
      </c>
      <c r="D15676" t="s">
        <v>1021</v>
      </c>
      <c r="E15676" t="s">
        <v>1015</v>
      </c>
      <c r="F15676" s="86">
        <v>1546406.20244447</v>
      </c>
    </row>
    <row r="15677" spans="1:6">
      <c r="A15677">
        <v>2018</v>
      </c>
      <c r="B15677" t="s">
        <v>1025</v>
      </c>
      <c r="C15677" t="s">
        <v>1013</v>
      </c>
      <c r="D15677" t="s">
        <v>1021</v>
      </c>
      <c r="E15677" t="s">
        <v>1015</v>
      </c>
      <c r="F15677" s="86">
        <v>1572319.3120963799</v>
      </c>
    </row>
    <row r="15678" spans="1:6">
      <c r="A15678">
        <v>2019</v>
      </c>
      <c r="B15678" t="s">
        <v>1025</v>
      </c>
      <c r="C15678" t="s">
        <v>1013</v>
      </c>
      <c r="D15678" t="s">
        <v>1021</v>
      </c>
      <c r="E15678" t="s">
        <v>1015</v>
      </c>
      <c r="F15678" s="86">
        <v>1600609.5954439801</v>
      </c>
    </row>
    <row r="15679" spans="1:6">
      <c r="A15679">
        <v>2020</v>
      </c>
      <c r="B15679" t="s">
        <v>1025</v>
      </c>
      <c r="C15679" t="s">
        <v>1013</v>
      </c>
      <c r="D15679" t="s">
        <v>1021</v>
      </c>
      <c r="E15679" t="s">
        <v>1015</v>
      </c>
      <c r="F15679" s="86">
        <v>1626286.71880164</v>
      </c>
    </row>
    <row r="15680" spans="1:6">
      <c r="A15680">
        <v>2021</v>
      </c>
      <c r="B15680" t="s">
        <v>1025</v>
      </c>
      <c r="C15680" t="s">
        <v>1013</v>
      </c>
      <c r="D15680" t="s">
        <v>1021</v>
      </c>
      <c r="E15680" t="s">
        <v>1015</v>
      </c>
      <c r="F15680" s="86">
        <v>1652102.46619494</v>
      </c>
    </row>
    <row r="15681" spans="1:6">
      <c r="A15681">
        <v>2022</v>
      </c>
      <c r="B15681" t="s">
        <v>1025</v>
      </c>
      <c r="C15681" t="s">
        <v>1013</v>
      </c>
      <c r="D15681" t="s">
        <v>1021</v>
      </c>
      <c r="E15681" t="s">
        <v>1015</v>
      </c>
      <c r="F15681" s="86">
        <v>1677846.6120809901</v>
      </c>
    </row>
    <row r="15682" spans="1:6">
      <c r="A15682">
        <v>2023</v>
      </c>
      <c r="B15682" t="s">
        <v>1025</v>
      </c>
      <c r="C15682" t="s">
        <v>1013</v>
      </c>
      <c r="D15682" t="s">
        <v>1021</v>
      </c>
      <c r="E15682" t="s">
        <v>1015</v>
      </c>
      <c r="F15682" s="86">
        <v>1703445.5119154199</v>
      </c>
    </row>
    <row r="15683" spans="1:6">
      <c r="A15683">
        <v>2024</v>
      </c>
      <c r="B15683" t="s">
        <v>1025</v>
      </c>
      <c r="C15683" t="s">
        <v>1013</v>
      </c>
      <c r="D15683" t="s">
        <v>1021</v>
      </c>
      <c r="E15683" t="s">
        <v>1015</v>
      </c>
      <c r="F15683" s="86">
        <v>1728971.6059485299</v>
      </c>
    </row>
    <row r="15684" spans="1:6">
      <c r="A15684">
        <v>2025</v>
      </c>
      <c r="B15684" t="s">
        <v>1025</v>
      </c>
      <c r="C15684" t="s">
        <v>1013</v>
      </c>
      <c r="D15684" t="s">
        <v>1021</v>
      </c>
      <c r="E15684" t="s">
        <v>1015</v>
      </c>
      <c r="F15684" s="86">
        <v>1754321.6369173799</v>
      </c>
    </row>
    <row r="15685" spans="1:6">
      <c r="A15685">
        <v>2026</v>
      </c>
      <c r="B15685" t="s">
        <v>1025</v>
      </c>
      <c r="C15685" t="s">
        <v>1013</v>
      </c>
      <c r="D15685" t="s">
        <v>1021</v>
      </c>
      <c r="E15685" t="s">
        <v>1015</v>
      </c>
      <c r="F15685" s="86">
        <v>1779484.7420141899</v>
      </c>
    </row>
    <row r="15686" spans="1:6">
      <c r="A15686">
        <v>2027</v>
      </c>
      <c r="B15686" t="s">
        <v>1025</v>
      </c>
      <c r="C15686" t="s">
        <v>1013</v>
      </c>
      <c r="D15686" t="s">
        <v>1021</v>
      </c>
      <c r="E15686" t="s">
        <v>1015</v>
      </c>
      <c r="F15686" s="86">
        <v>1804638.8363472701</v>
      </c>
    </row>
    <row r="15687" spans="1:6">
      <c r="A15687">
        <v>2028</v>
      </c>
      <c r="B15687" t="s">
        <v>1025</v>
      </c>
      <c r="C15687" t="s">
        <v>1013</v>
      </c>
      <c r="D15687" t="s">
        <v>1021</v>
      </c>
      <c r="E15687" t="s">
        <v>1015</v>
      </c>
      <c r="F15687" s="86">
        <v>1829882.78477037</v>
      </c>
    </row>
    <row r="15688" spans="1:6">
      <c r="A15688">
        <v>2029</v>
      </c>
      <c r="B15688" t="s">
        <v>1025</v>
      </c>
      <c r="C15688" t="s">
        <v>1013</v>
      </c>
      <c r="D15688" t="s">
        <v>1021</v>
      </c>
      <c r="E15688" t="s">
        <v>1015</v>
      </c>
      <c r="F15688" s="86">
        <v>1855192.8364748401</v>
      </c>
    </row>
    <row r="15689" spans="1:6">
      <c r="A15689">
        <v>2030</v>
      </c>
      <c r="B15689" t="s">
        <v>1025</v>
      </c>
      <c r="C15689" t="s">
        <v>1013</v>
      </c>
      <c r="D15689" t="s">
        <v>1021</v>
      </c>
      <c r="E15689" t="s">
        <v>1015</v>
      </c>
      <c r="F15689" s="86">
        <v>1880468.6450165701</v>
      </c>
    </row>
    <row r="15690" spans="1:6">
      <c r="A15690">
        <v>2031</v>
      </c>
      <c r="B15690" t="s">
        <v>1025</v>
      </c>
      <c r="C15690" t="s">
        <v>1013</v>
      </c>
      <c r="D15690" t="s">
        <v>1021</v>
      </c>
      <c r="E15690" t="s">
        <v>1015</v>
      </c>
      <c r="F15690" s="86">
        <v>1905769.4664386101</v>
      </c>
    </row>
    <row r="15691" spans="1:6">
      <c r="A15691">
        <v>2032</v>
      </c>
      <c r="B15691" t="s">
        <v>1025</v>
      </c>
      <c r="C15691" t="s">
        <v>1013</v>
      </c>
      <c r="D15691" t="s">
        <v>1021</v>
      </c>
      <c r="E15691" t="s">
        <v>1015</v>
      </c>
      <c r="F15691" s="86">
        <v>1931028.5952852899</v>
      </c>
    </row>
    <row r="15692" spans="1:6">
      <c r="A15692">
        <v>2033</v>
      </c>
      <c r="B15692" t="s">
        <v>1025</v>
      </c>
      <c r="C15692" t="s">
        <v>1013</v>
      </c>
      <c r="D15692" t="s">
        <v>1021</v>
      </c>
      <c r="E15692" t="s">
        <v>1015</v>
      </c>
      <c r="F15692" s="86">
        <v>1956352.1239060799</v>
      </c>
    </row>
    <row r="15693" spans="1:6">
      <c r="A15693">
        <v>2034</v>
      </c>
      <c r="B15693" t="s">
        <v>1025</v>
      </c>
      <c r="C15693" t="s">
        <v>1013</v>
      </c>
      <c r="D15693" t="s">
        <v>1021</v>
      </c>
      <c r="E15693" t="s">
        <v>1015</v>
      </c>
      <c r="F15693" s="86">
        <v>1981755.68192745</v>
      </c>
    </row>
    <row r="15694" spans="1:6">
      <c r="A15694">
        <v>2035</v>
      </c>
      <c r="B15694" t="s">
        <v>1025</v>
      </c>
      <c r="C15694" t="s">
        <v>1013</v>
      </c>
      <c r="D15694" t="s">
        <v>1021</v>
      </c>
      <c r="E15694" t="s">
        <v>1015</v>
      </c>
      <c r="F15694" s="86">
        <v>2007083.0544948699</v>
      </c>
    </row>
    <row r="15695" spans="1:6">
      <c r="A15695">
        <v>2036</v>
      </c>
      <c r="B15695" t="s">
        <v>1025</v>
      </c>
      <c r="C15695" t="s">
        <v>1013</v>
      </c>
      <c r="D15695" t="s">
        <v>1021</v>
      </c>
      <c r="E15695" t="s">
        <v>1015</v>
      </c>
      <c r="F15695" s="86">
        <v>2032315.74151015</v>
      </c>
    </row>
    <row r="15696" spans="1:6">
      <c r="A15696">
        <v>2037</v>
      </c>
      <c r="B15696" t="s">
        <v>1025</v>
      </c>
      <c r="C15696" t="s">
        <v>1013</v>
      </c>
      <c r="D15696" t="s">
        <v>1021</v>
      </c>
      <c r="E15696" t="s">
        <v>1015</v>
      </c>
      <c r="F15696" s="86">
        <v>2057488.4533128401</v>
      </c>
    </row>
    <row r="15697" spans="1:6">
      <c r="A15697">
        <v>2038</v>
      </c>
      <c r="B15697" t="s">
        <v>1025</v>
      </c>
      <c r="C15697" t="s">
        <v>1013</v>
      </c>
      <c r="D15697" t="s">
        <v>1021</v>
      </c>
      <c r="E15697" t="s">
        <v>1015</v>
      </c>
      <c r="F15697" s="86">
        <v>2082750.71351284</v>
      </c>
    </row>
    <row r="15698" spans="1:6">
      <c r="A15698">
        <v>2039</v>
      </c>
      <c r="B15698" t="s">
        <v>1025</v>
      </c>
      <c r="C15698" t="s">
        <v>1013</v>
      </c>
      <c r="D15698" t="s">
        <v>1021</v>
      </c>
      <c r="E15698" t="s">
        <v>1015</v>
      </c>
      <c r="F15698" s="86">
        <v>2108031.5676000202</v>
      </c>
    </row>
    <row r="15699" spans="1:6">
      <c r="A15699">
        <v>2040</v>
      </c>
      <c r="B15699" t="s">
        <v>1025</v>
      </c>
      <c r="C15699" t="s">
        <v>1013</v>
      </c>
      <c r="D15699" t="s">
        <v>1021</v>
      </c>
      <c r="E15699" t="s">
        <v>1015</v>
      </c>
      <c r="F15699" s="86">
        <v>2133290.5202145502</v>
      </c>
    </row>
    <row r="15700" spans="1:6">
      <c r="A15700">
        <v>2041</v>
      </c>
      <c r="B15700" t="s">
        <v>1025</v>
      </c>
      <c r="C15700" t="s">
        <v>1013</v>
      </c>
      <c r="D15700" t="s">
        <v>1021</v>
      </c>
      <c r="E15700" t="s">
        <v>1015</v>
      </c>
      <c r="F15700" s="86">
        <v>2158544.5974664199</v>
      </c>
    </row>
    <row r="15701" spans="1:6">
      <c r="A15701">
        <v>2042</v>
      </c>
      <c r="B15701" t="s">
        <v>1025</v>
      </c>
      <c r="C15701" t="s">
        <v>1013</v>
      </c>
      <c r="D15701" t="s">
        <v>1021</v>
      </c>
      <c r="E15701" t="s">
        <v>1015</v>
      </c>
      <c r="F15701" s="86">
        <v>2183789.0522608501</v>
      </c>
    </row>
    <row r="15702" spans="1:6">
      <c r="A15702">
        <v>2043</v>
      </c>
      <c r="B15702" t="s">
        <v>1025</v>
      </c>
      <c r="C15702" t="s">
        <v>1013</v>
      </c>
      <c r="D15702" t="s">
        <v>1021</v>
      </c>
      <c r="E15702" t="s">
        <v>1015</v>
      </c>
      <c r="F15702" s="86">
        <v>2209074.94876752</v>
      </c>
    </row>
    <row r="15703" spans="1:6">
      <c r="A15703">
        <v>2044</v>
      </c>
      <c r="B15703" t="s">
        <v>1025</v>
      </c>
      <c r="C15703" t="s">
        <v>1013</v>
      </c>
      <c r="D15703" t="s">
        <v>1021</v>
      </c>
      <c r="E15703" t="s">
        <v>1015</v>
      </c>
      <c r="F15703" s="86">
        <v>2234387.37570498</v>
      </c>
    </row>
    <row r="15704" spans="1:6">
      <c r="A15704">
        <v>2045</v>
      </c>
      <c r="B15704" t="s">
        <v>1025</v>
      </c>
      <c r="C15704" t="s">
        <v>1013</v>
      </c>
      <c r="D15704" t="s">
        <v>1021</v>
      </c>
      <c r="E15704" t="s">
        <v>1015</v>
      </c>
      <c r="F15704" s="86">
        <v>2259769.1365725999</v>
      </c>
    </row>
    <row r="15705" spans="1:6">
      <c r="A15705">
        <v>2046</v>
      </c>
      <c r="B15705" t="s">
        <v>1025</v>
      </c>
      <c r="C15705" t="s">
        <v>1013</v>
      </c>
      <c r="D15705" t="s">
        <v>1021</v>
      </c>
      <c r="E15705" t="s">
        <v>1015</v>
      </c>
      <c r="F15705" s="86">
        <v>2285187.1899945498</v>
      </c>
    </row>
    <row r="15706" spans="1:6">
      <c r="A15706">
        <v>2047</v>
      </c>
      <c r="B15706" t="s">
        <v>1025</v>
      </c>
      <c r="C15706" t="s">
        <v>1013</v>
      </c>
      <c r="D15706" t="s">
        <v>1021</v>
      </c>
      <c r="E15706" t="s">
        <v>1015</v>
      </c>
      <c r="F15706" s="86">
        <v>2310506.80343353</v>
      </c>
    </row>
    <row r="15707" spans="1:6">
      <c r="A15707">
        <v>2048</v>
      </c>
      <c r="B15707" t="s">
        <v>1025</v>
      </c>
      <c r="C15707" t="s">
        <v>1013</v>
      </c>
      <c r="D15707" t="s">
        <v>1021</v>
      </c>
      <c r="E15707" t="s">
        <v>1015</v>
      </c>
      <c r="F15707" s="86">
        <v>2335750.8082048399</v>
      </c>
    </row>
    <row r="15708" spans="1:6">
      <c r="A15708">
        <v>2049</v>
      </c>
      <c r="B15708" t="s">
        <v>1025</v>
      </c>
      <c r="C15708" t="s">
        <v>1013</v>
      </c>
      <c r="D15708" t="s">
        <v>1021</v>
      </c>
      <c r="E15708" t="s">
        <v>1015</v>
      </c>
      <c r="F15708" s="86">
        <v>2360942.58661965</v>
      </c>
    </row>
    <row r="15709" spans="1:6">
      <c r="A15709">
        <v>2050</v>
      </c>
      <c r="B15709" t="s">
        <v>1025</v>
      </c>
      <c r="C15709" t="s">
        <v>1013</v>
      </c>
      <c r="D15709" t="s">
        <v>1021</v>
      </c>
      <c r="E15709" t="s">
        <v>1015</v>
      </c>
      <c r="F15709" s="86">
        <v>2386050.7623330499</v>
      </c>
    </row>
    <row r="15710" spans="1:6">
      <c r="A15710">
        <v>2017</v>
      </c>
      <c r="B15710" t="s">
        <v>1026</v>
      </c>
      <c r="C15710" t="s">
        <v>1013</v>
      </c>
      <c r="D15710" t="s">
        <v>1021</v>
      </c>
      <c r="E15710" t="s">
        <v>1015</v>
      </c>
      <c r="F15710" s="86">
        <v>512474.97187491198</v>
      </c>
    </row>
    <row r="15711" spans="1:6">
      <c r="A15711">
        <v>2018</v>
      </c>
      <c r="B15711" t="s">
        <v>1026</v>
      </c>
      <c r="C15711" t="s">
        <v>1013</v>
      </c>
      <c r="D15711" t="s">
        <v>1021</v>
      </c>
      <c r="E15711" t="s">
        <v>1015</v>
      </c>
      <c r="F15711" s="86">
        <v>522491.66250567598</v>
      </c>
    </row>
    <row r="15712" spans="1:6">
      <c r="A15712">
        <v>2019</v>
      </c>
      <c r="B15712" t="s">
        <v>1026</v>
      </c>
      <c r="C15712" t="s">
        <v>1013</v>
      </c>
      <c r="D15712" t="s">
        <v>1021</v>
      </c>
      <c r="E15712" t="s">
        <v>1015</v>
      </c>
      <c r="F15712" s="86">
        <v>533569.29139808798</v>
      </c>
    </row>
    <row r="15713" spans="1:6">
      <c r="A15713">
        <v>2020</v>
      </c>
      <c r="B15713" t="s">
        <v>1026</v>
      </c>
      <c r="C15713" t="s">
        <v>1013</v>
      </c>
      <c r="D15713" t="s">
        <v>1021</v>
      </c>
      <c r="E15713" t="s">
        <v>1015</v>
      </c>
      <c r="F15713" s="86">
        <v>541221.12754053401</v>
      </c>
    </row>
    <row r="15714" spans="1:6">
      <c r="A15714">
        <v>2021</v>
      </c>
      <c r="B15714" t="s">
        <v>1026</v>
      </c>
      <c r="C15714" t="s">
        <v>1013</v>
      </c>
      <c r="D15714" t="s">
        <v>1021</v>
      </c>
      <c r="E15714" t="s">
        <v>1015</v>
      </c>
      <c r="F15714" s="86">
        <v>548905.11747711198</v>
      </c>
    </row>
    <row r="15715" spans="1:6">
      <c r="A15715">
        <v>2022</v>
      </c>
      <c r="B15715" t="s">
        <v>1026</v>
      </c>
      <c r="C15715" t="s">
        <v>1013</v>
      </c>
      <c r="D15715" t="s">
        <v>1021</v>
      </c>
      <c r="E15715" t="s">
        <v>1015</v>
      </c>
      <c r="F15715" s="86">
        <v>556610.10432849894</v>
      </c>
    </row>
    <row r="15716" spans="1:6">
      <c r="A15716">
        <v>2023</v>
      </c>
      <c r="B15716" t="s">
        <v>1026</v>
      </c>
      <c r="C15716" t="s">
        <v>1013</v>
      </c>
      <c r="D15716" t="s">
        <v>1021</v>
      </c>
      <c r="E15716" t="s">
        <v>1015</v>
      </c>
      <c r="F15716" s="86">
        <v>564271.79123278696</v>
      </c>
    </row>
    <row r="15717" spans="1:6">
      <c r="A15717">
        <v>2024</v>
      </c>
      <c r="B15717" t="s">
        <v>1026</v>
      </c>
      <c r="C15717" t="s">
        <v>1013</v>
      </c>
      <c r="D15717" t="s">
        <v>1021</v>
      </c>
      <c r="E15717" t="s">
        <v>1015</v>
      </c>
      <c r="F15717" s="86">
        <v>571891.67407579103</v>
      </c>
    </row>
    <row r="15718" spans="1:6">
      <c r="A15718">
        <v>2025</v>
      </c>
      <c r="B15718" t="s">
        <v>1026</v>
      </c>
      <c r="C15718" t="s">
        <v>1013</v>
      </c>
      <c r="D15718" t="s">
        <v>1021</v>
      </c>
      <c r="E15718" t="s">
        <v>1015</v>
      </c>
      <c r="F15718" s="86">
        <v>579456.59911278705</v>
      </c>
    </row>
    <row r="15719" spans="1:6">
      <c r="A15719">
        <v>2026</v>
      </c>
      <c r="B15719" t="s">
        <v>1026</v>
      </c>
      <c r="C15719" t="s">
        <v>1013</v>
      </c>
      <c r="D15719" t="s">
        <v>1021</v>
      </c>
      <c r="E15719" t="s">
        <v>1015</v>
      </c>
      <c r="F15719" s="86">
        <v>586967.47551262297</v>
      </c>
    </row>
    <row r="15720" spans="1:6">
      <c r="A15720">
        <v>2027</v>
      </c>
      <c r="B15720" t="s">
        <v>1026</v>
      </c>
      <c r="C15720" t="s">
        <v>1013</v>
      </c>
      <c r="D15720" t="s">
        <v>1021</v>
      </c>
      <c r="E15720" t="s">
        <v>1015</v>
      </c>
      <c r="F15720" s="86">
        <v>594481.58488015796</v>
      </c>
    </row>
    <row r="15721" spans="1:6">
      <c r="A15721">
        <v>2028</v>
      </c>
      <c r="B15721" t="s">
        <v>1026</v>
      </c>
      <c r="C15721" t="s">
        <v>1013</v>
      </c>
      <c r="D15721" t="s">
        <v>1021</v>
      </c>
      <c r="E15721" t="s">
        <v>1015</v>
      </c>
      <c r="F15721" s="86">
        <v>602042.53330443695</v>
      </c>
    </row>
    <row r="15722" spans="1:6">
      <c r="A15722">
        <v>2029</v>
      </c>
      <c r="B15722" t="s">
        <v>1026</v>
      </c>
      <c r="C15722" t="s">
        <v>1013</v>
      </c>
      <c r="D15722" t="s">
        <v>1021</v>
      </c>
      <c r="E15722" t="s">
        <v>1015</v>
      </c>
      <c r="F15722" s="86">
        <v>609650.85489920096</v>
      </c>
    </row>
    <row r="15723" spans="1:6">
      <c r="A15723">
        <v>2030</v>
      </c>
      <c r="B15723" t="s">
        <v>1026</v>
      </c>
      <c r="C15723" t="s">
        <v>1013</v>
      </c>
      <c r="D15723" t="s">
        <v>1021</v>
      </c>
      <c r="E15723" t="s">
        <v>1015</v>
      </c>
      <c r="F15723" s="86">
        <v>617271.31417362299</v>
      </c>
    </row>
    <row r="15724" spans="1:6">
      <c r="A15724">
        <v>2031</v>
      </c>
      <c r="B15724" t="s">
        <v>1026</v>
      </c>
      <c r="C15724" t="s">
        <v>1013</v>
      </c>
      <c r="D15724" t="s">
        <v>1021</v>
      </c>
      <c r="E15724" t="s">
        <v>1015</v>
      </c>
      <c r="F15724" s="86">
        <v>624897.75515460095</v>
      </c>
    </row>
    <row r="15725" spans="1:6">
      <c r="A15725">
        <v>2032</v>
      </c>
      <c r="B15725" t="s">
        <v>1026</v>
      </c>
      <c r="C15725" t="s">
        <v>1013</v>
      </c>
      <c r="D15725" t="s">
        <v>1021</v>
      </c>
      <c r="E15725" t="s">
        <v>1015</v>
      </c>
      <c r="F15725" s="86">
        <v>632519.19023352198</v>
      </c>
    </row>
    <row r="15726" spans="1:6">
      <c r="A15726">
        <v>2033</v>
      </c>
      <c r="B15726" t="s">
        <v>1026</v>
      </c>
      <c r="C15726" t="s">
        <v>1013</v>
      </c>
      <c r="D15726" t="s">
        <v>1021</v>
      </c>
      <c r="E15726" t="s">
        <v>1015</v>
      </c>
      <c r="F15726" s="86">
        <v>640158.355537656</v>
      </c>
    </row>
    <row r="15727" spans="1:6">
      <c r="A15727">
        <v>2034</v>
      </c>
      <c r="B15727" t="s">
        <v>1026</v>
      </c>
      <c r="C15727" t="s">
        <v>1013</v>
      </c>
      <c r="D15727" t="s">
        <v>1021</v>
      </c>
      <c r="E15727" t="s">
        <v>1015</v>
      </c>
      <c r="F15727" s="86">
        <v>647816.13635868998</v>
      </c>
    </row>
    <row r="15728" spans="1:6">
      <c r="A15728">
        <v>2035</v>
      </c>
      <c r="B15728" t="s">
        <v>1026</v>
      </c>
      <c r="C15728" t="s">
        <v>1013</v>
      </c>
      <c r="D15728" t="s">
        <v>1021</v>
      </c>
      <c r="E15728" t="s">
        <v>1015</v>
      </c>
      <c r="F15728" s="86">
        <v>655462.04839363997</v>
      </c>
    </row>
    <row r="15729" spans="1:6">
      <c r="A15729">
        <v>2036</v>
      </c>
      <c r="B15729" t="s">
        <v>1026</v>
      </c>
      <c r="C15729" t="s">
        <v>1013</v>
      </c>
      <c r="D15729" t="s">
        <v>1021</v>
      </c>
      <c r="E15729" t="s">
        <v>1015</v>
      </c>
      <c r="F15729" s="86">
        <v>663069.81229137501</v>
      </c>
    </row>
    <row r="15730" spans="1:6">
      <c r="A15730">
        <v>2037</v>
      </c>
      <c r="B15730" t="s">
        <v>1026</v>
      </c>
      <c r="C15730" t="s">
        <v>1013</v>
      </c>
      <c r="D15730" t="s">
        <v>1021</v>
      </c>
      <c r="E15730" t="s">
        <v>1015</v>
      </c>
      <c r="F15730" s="86">
        <v>670655.30643790902</v>
      </c>
    </row>
    <row r="15731" spans="1:6">
      <c r="A15731">
        <v>2038</v>
      </c>
      <c r="B15731" t="s">
        <v>1026</v>
      </c>
      <c r="C15731" t="s">
        <v>1013</v>
      </c>
      <c r="D15731" t="s">
        <v>1021</v>
      </c>
      <c r="E15731" t="s">
        <v>1015</v>
      </c>
      <c r="F15731" s="86">
        <v>678263.49770010402</v>
      </c>
    </row>
    <row r="15732" spans="1:6">
      <c r="A15732">
        <v>2039</v>
      </c>
      <c r="B15732" t="s">
        <v>1026</v>
      </c>
      <c r="C15732" t="s">
        <v>1013</v>
      </c>
      <c r="D15732" t="s">
        <v>1021</v>
      </c>
      <c r="E15732" t="s">
        <v>1015</v>
      </c>
      <c r="F15732" s="86">
        <v>685894.89087789296</v>
      </c>
    </row>
    <row r="15733" spans="1:6">
      <c r="A15733">
        <v>2040</v>
      </c>
      <c r="B15733" t="s">
        <v>1026</v>
      </c>
      <c r="C15733" t="s">
        <v>1013</v>
      </c>
      <c r="D15733" t="s">
        <v>1021</v>
      </c>
      <c r="E15733" t="s">
        <v>1015</v>
      </c>
      <c r="F15733" s="86">
        <v>693526.41196379997</v>
      </c>
    </row>
    <row r="15734" spans="1:6">
      <c r="A15734">
        <v>2041</v>
      </c>
      <c r="B15734" t="s">
        <v>1026</v>
      </c>
      <c r="C15734" t="s">
        <v>1013</v>
      </c>
      <c r="D15734" t="s">
        <v>1021</v>
      </c>
      <c r="E15734" t="s">
        <v>1015</v>
      </c>
      <c r="F15734" s="86">
        <v>701152.013644177</v>
      </c>
    </row>
    <row r="15735" spans="1:6">
      <c r="A15735">
        <v>2042</v>
      </c>
      <c r="B15735" t="s">
        <v>1026</v>
      </c>
      <c r="C15735" t="s">
        <v>1013</v>
      </c>
      <c r="D15735" t="s">
        <v>1021</v>
      </c>
      <c r="E15735" t="s">
        <v>1015</v>
      </c>
      <c r="F15735" s="86">
        <v>708774.02640347497</v>
      </c>
    </row>
    <row r="15736" spans="1:6">
      <c r="A15736">
        <v>2043</v>
      </c>
      <c r="B15736" t="s">
        <v>1026</v>
      </c>
      <c r="C15736" t="s">
        <v>1013</v>
      </c>
      <c r="D15736" t="s">
        <v>1021</v>
      </c>
      <c r="E15736" t="s">
        <v>1015</v>
      </c>
      <c r="F15736" s="86">
        <v>716401.32578678499</v>
      </c>
    </row>
    <row r="15737" spans="1:6">
      <c r="A15737">
        <v>2044</v>
      </c>
      <c r="B15737" t="s">
        <v>1026</v>
      </c>
      <c r="C15737" t="s">
        <v>1013</v>
      </c>
      <c r="D15737" t="s">
        <v>1021</v>
      </c>
      <c r="E15737" t="s">
        <v>1015</v>
      </c>
      <c r="F15737" s="86">
        <v>724036.12039483106</v>
      </c>
    </row>
    <row r="15738" spans="1:6">
      <c r="A15738">
        <v>2045</v>
      </c>
      <c r="B15738" t="s">
        <v>1026</v>
      </c>
      <c r="C15738" t="s">
        <v>1013</v>
      </c>
      <c r="D15738" t="s">
        <v>1021</v>
      </c>
      <c r="E15738" t="s">
        <v>1015</v>
      </c>
      <c r="F15738" s="86">
        <v>731688.57668226794</v>
      </c>
    </row>
    <row r="15739" spans="1:6">
      <c r="A15739">
        <v>2046</v>
      </c>
      <c r="B15739" t="s">
        <v>1026</v>
      </c>
      <c r="C15739" t="s">
        <v>1013</v>
      </c>
      <c r="D15739" t="s">
        <v>1021</v>
      </c>
      <c r="E15739" t="s">
        <v>1015</v>
      </c>
      <c r="F15739" s="86">
        <v>739357.023982457</v>
      </c>
    </row>
    <row r="15740" spans="1:6">
      <c r="A15740">
        <v>2047</v>
      </c>
      <c r="B15740" t="s">
        <v>1026</v>
      </c>
      <c r="C15740" t="s">
        <v>1013</v>
      </c>
      <c r="D15740" t="s">
        <v>1021</v>
      </c>
      <c r="E15740" t="s">
        <v>1015</v>
      </c>
      <c r="F15740" s="86">
        <v>746998.37107142597</v>
      </c>
    </row>
    <row r="15741" spans="1:6">
      <c r="A15741">
        <v>2048</v>
      </c>
      <c r="B15741" t="s">
        <v>1026</v>
      </c>
      <c r="C15741" t="s">
        <v>1013</v>
      </c>
      <c r="D15741" t="s">
        <v>1021</v>
      </c>
      <c r="E15741" t="s">
        <v>1015</v>
      </c>
      <c r="F15741" s="86">
        <v>754605.05932139198</v>
      </c>
    </row>
    <row r="15742" spans="1:6">
      <c r="A15742">
        <v>2049</v>
      </c>
      <c r="B15742" t="s">
        <v>1026</v>
      </c>
      <c r="C15742" t="s">
        <v>1013</v>
      </c>
      <c r="D15742" t="s">
        <v>1021</v>
      </c>
      <c r="E15742" t="s">
        <v>1015</v>
      </c>
      <c r="F15742" s="86">
        <v>762191.36249963404</v>
      </c>
    </row>
    <row r="15743" spans="1:6">
      <c r="A15743">
        <v>2050</v>
      </c>
      <c r="B15743" t="s">
        <v>1026</v>
      </c>
      <c r="C15743" t="s">
        <v>1013</v>
      </c>
      <c r="D15743" t="s">
        <v>1021</v>
      </c>
      <c r="E15743" t="s">
        <v>1015</v>
      </c>
      <c r="F15743" s="86">
        <v>769746.88566542801</v>
      </c>
    </row>
    <row r="15744" spans="1:6">
      <c r="A15744">
        <v>2017</v>
      </c>
      <c r="B15744" t="s">
        <v>1027</v>
      </c>
      <c r="C15744" t="s">
        <v>1013</v>
      </c>
      <c r="D15744" t="s">
        <v>1021</v>
      </c>
      <c r="E15744" t="s">
        <v>1015</v>
      </c>
      <c r="F15744" s="86">
        <v>6532696.6428350899</v>
      </c>
    </row>
    <row r="15745" spans="1:6">
      <c r="A15745">
        <v>2018</v>
      </c>
      <c r="B15745" t="s">
        <v>1027</v>
      </c>
      <c r="C15745" t="s">
        <v>1013</v>
      </c>
      <c r="D15745" t="s">
        <v>1021</v>
      </c>
      <c r="E15745" t="s">
        <v>1015</v>
      </c>
      <c r="F15745" s="86">
        <v>6596870.9361416297</v>
      </c>
    </row>
    <row r="15746" spans="1:6">
      <c r="A15746">
        <v>2019</v>
      </c>
      <c r="B15746" t="s">
        <v>1027</v>
      </c>
      <c r="C15746" t="s">
        <v>1013</v>
      </c>
      <c r="D15746" t="s">
        <v>1021</v>
      </c>
      <c r="E15746" t="s">
        <v>1015</v>
      </c>
      <c r="F15746" s="86">
        <v>6668232.6114930604</v>
      </c>
    </row>
    <row r="15747" spans="1:6">
      <c r="A15747">
        <v>2020</v>
      </c>
      <c r="B15747" t="s">
        <v>1027</v>
      </c>
      <c r="C15747" t="s">
        <v>1013</v>
      </c>
      <c r="D15747" t="s">
        <v>1021</v>
      </c>
      <c r="E15747" t="s">
        <v>1015</v>
      </c>
      <c r="F15747" s="86">
        <v>6753965.93279396</v>
      </c>
    </row>
    <row r="15748" spans="1:6">
      <c r="A15748">
        <v>2021</v>
      </c>
      <c r="B15748" t="s">
        <v>1027</v>
      </c>
      <c r="C15748" t="s">
        <v>1013</v>
      </c>
      <c r="D15748" t="s">
        <v>1021</v>
      </c>
      <c r="E15748" t="s">
        <v>1015</v>
      </c>
      <c r="F15748" s="86">
        <v>6840101.6647226401</v>
      </c>
    </row>
    <row r="15749" spans="1:6">
      <c r="A15749">
        <v>2022</v>
      </c>
      <c r="B15749" t="s">
        <v>1027</v>
      </c>
      <c r="C15749" t="s">
        <v>1013</v>
      </c>
      <c r="D15749" t="s">
        <v>1021</v>
      </c>
      <c r="E15749" t="s">
        <v>1015</v>
      </c>
      <c r="F15749" s="86">
        <v>6925712.4474967597</v>
      </c>
    </row>
    <row r="15750" spans="1:6">
      <c r="A15750">
        <v>2023</v>
      </c>
      <c r="B15750" t="s">
        <v>1027</v>
      </c>
      <c r="C15750" t="s">
        <v>1013</v>
      </c>
      <c r="D15750" t="s">
        <v>1021</v>
      </c>
      <c r="E15750" t="s">
        <v>1015</v>
      </c>
      <c r="F15750" s="86">
        <v>7011222.3037636997</v>
      </c>
    </row>
    <row r="15751" spans="1:6">
      <c r="A15751">
        <v>2024</v>
      </c>
      <c r="B15751" t="s">
        <v>1027</v>
      </c>
      <c r="C15751" t="s">
        <v>1013</v>
      </c>
      <c r="D15751" t="s">
        <v>1021</v>
      </c>
      <c r="E15751" t="s">
        <v>1015</v>
      </c>
      <c r="F15751" s="86">
        <v>7096667.7939096596</v>
      </c>
    </row>
    <row r="15752" spans="1:6">
      <c r="A15752">
        <v>2025</v>
      </c>
      <c r="B15752" t="s">
        <v>1027</v>
      </c>
      <c r="C15752" t="s">
        <v>1013</v>
      </c>
      <c r="D15752" t="s">
        <v>1021</v>
      </c>
      <c r="E15752" t="s">
        <v>1015</v>
      </c>
      <c r="F15752" s="86">
        <v>7181854.2651968002</v>
      </c>
    </row>
    <row r="15753" spans="1:6">
      <c r="A15753">
        <v>2026</v>
      </c>
      <c r="B15753" t="s">
        <v>1027</v>
      </c>
      <c r="C15753" t="s">
        <v>1013</v>
      </c>
      <c r="D15753" t="s">
        <v>1021</v>
      </c>
      <c r="E15753" t="s">
        <v>1015</v>
      </c>
      <c r="F15753" s="86">
        <v>7266680.3840719396</v>
      </c>
    </row>
    <row r="15754" spans="1:6">
      <c r="A15754">
        <v>2027</v>
      </c>
      <c r="B15754" t="s">
        <v>1027</v>
      </c>
      <c r="C15754" t="s">
        <v>1013</v>
      </c>
      <c r="D15754" t="s">
        <v>1021</v>
      </c>
      <c r="E15754" t="s">
        <v>1015</v>
      </c>
      <c r="F15754" s="86">
        <v>7351285.2860433599</v>
      </c>
    </row>
    <row r="15755" spans="1:6">
      <c r="A15755">
        <v>2028</v>
      </c>
      <c r="B15755" t="s">
        <v>1027</v>
      </c>
      <c r="C15755" t="s">
        <v>1013</v>
      </c>
      <c r="D15755" t="s">
        <v>1021</v>
      </c>
      <c r="E15755" t="s">
        <v>1015</v>
      </c>
      <c r="F15755" s="86">
        <v>7435978.47729229</v>
      </c>
    </row>
    <row r="15756" spans="1:6">
      <c r="A15756">
        <v>2029</v>
      </c>
      <c r="B15756" t="s">
        <v>1027</v>
      </c>
      <c r="C15756" t="s">
        <v>1013</v>
      </c>
      <c r="D15756" t="s">
        <v>1021</v>
      </c>
      <c r="E15756" t="s">
        <v>1015</v>
      </c>
      <c r="F15756" s="86">
        <v>7520769.5345570697</v>
      </c>
    </row>
    <row r="15757" spans="1:6">
      <c r="A15757">
        <v>2030</v>
      </c>
      <c r="B15757" t="s">
        <v>1027</v>
      </c>
      <c r="C15757" t="s">
        <v>1013</v>
      </c>
      <c r="D15757" t="s">
        <v>1021</v>
      </c>
      <c r="E15757" t="s">
        <v>1015</v>
      </c>
      <c r="F15757" s="86">
        <v>7605648.2122218804</v>
      </c>
    </row>
    <row r="15758" spans="1:6">
      <c r="A15758">
        <v>2031</v>
      </c>
      <c r="B15758" t="s">
        <v>1027</v>
      </c>
      <c r="C15758" t="s">
        <v>1013</v>
      </c>
      <c r="D15758" t="s">
        <v>1021</v>
      </c>
      <c r="E15758" t="s">
        <v>1015</v>
      </c>
      <c r="F15758" s="86">
        <v>7690754.6165950298</v>
      </c>
    </row>
    <row r="15759" spans="1:6">
      <c r="A15759">
        <v>2032</v>
      </c>
      <c r="B15759" t="s">
        <v>1027</v>
      </c>
      <c r="C15759" t="s">
        <v>1013</v>
      </c>
      <c r="D15759" t="s">
        <v>1021</v>
      </c>
      <c r="E15759" t="s">
        <v>1015</v>
      </c>
      <c r="F15759" s="86">
        <v>7775842.0176746603</v>
      </c>
    </row>
    <row r="15760" spans="1:6">
      <c r="A15760">
        <v>2033</v>
      </c>
      <c r="B15760" t="s">
        <v>1027</v>
      </c>
      <c r="C15760" t="s">
        <v>1013</v>
      </c>
      <c r="D15760" t="s">
        <v>1021</v>
      </c>
      <c r="E15760" t="s">
        <v>1015</v>
      </c>
      <c r="F15760" s="86">
        <v>7861043.3821604401</v>
      </c>
    </row>
    <row r="15761" spans="1:6">
      <c r="A15761">
        <v>2034</v>
      </c>
      <c r="B15761" t="s">
        <v>1027</v>
      </c>
      <c r="C15761" t="s">
        <v>1013</v>
      </c>
      <c r="D15761" t="s">
        <v>1021</v>
      </c>
      <c r="E15761" t="s">
        <v>1015</v>
      </c>
      <c r="F15761" s="86">
        <v>7946532.5995517997</v>
      </c>
    </row>
    <row r="15762" spans="1:6">
      <c r="A15762">
        <v>2035</v>
      </c>
      <c r="B15762" t="s">
        <v>1027</v>
      </c>
      <c r="C15762" t="s">
        <v>1013</v>
      </c>
      <c r="D15762" t="s">
        <v>1021</v>
      </c>
      <c r="E15762" t="s">
        <v>1015</v>
      </c>
      <c r="F15762" s="86">
        <v>8031964.9288883703</v>
      </c>
    </row>
    <row r="15763" spans="1:6">
      <c r="A15763">
        <v>2036</v>
      </c>
      <c r="B15763" t="s">
        <v>1027</v>
      </c>
      <c r="C15763" t="s">
        <v>1013</v>
      </c>
      <c r="D15763" t="s">
        <v>1021</v>
      </c>
      <c r="E15763" t="s">
        <v>1015</v>
      </c>
      <c r="F15763" s="86">
        <v>8117400.2620731099</v>
      </c>
    </row>
    <row r="15764" spans="1:6">
      <c r="A15764">
        <v>2037</v>
      </c>
      <c r="B15764" t="s">
        <v>1027</v>
      </c>
      <c r="C15764" t="s">
        <v>1013</v>
      </c>
      <c r="D15764" t="s">
        <v>1021</v>
      </c>
      <c r="E15764" t="s">
        <v>1015</v>
      </c>
      <c r="F15764" s="86">
        <v>8202756.1181812901</v>
      </c>
    </row>
    <row r="15765" spans="1:6">
      <c r="A15765">
        <v>2038</v>
      </c>
      <c r="B15765" t="s">
        <v>1027</v>
      </c>
      <c r="C15765" t="s">
        <v>1013</v>
      </c>
      <c r="D15765" t="s">
        <v>1021</v>
      </c>
      <c r="E15765" t="s">
        <v>1015</v>
      </c>
      <c r="F15765" s="86">
        <v>8288313.8486875296</v>
      </c>
    </row>
    <row r="15766" spans="1:6">
      <c r="A15766">
        <v>2039</v>
      </c>
      <c r="B15766" t="s">
        <v>1027</v>
      </c>
      <c r="C15766" t="s">
        <v>1013</v>
      </c>
      <c r="D15766" t="s">
        <v>1021</v>
      </c>
      <c r="E15766" t="s">
        <v>1015</v>
      </c>
      <c r="F15766" s="86">
        <v>8373951.7133617196</v>
      </c>
    </row>
    <row r="15767" spans="1:6">
      <c r="A15767">
        <v>2040</v>
      </c>
      <c r="B15767" t="s">
        <v>1027</v>
      </c>
      <c r="C15767" t="s">
        <v>1013</v>
      </c>
      <c r="D15767" t="s">
        <v>1021</v>
      </c>
      <c r="E15767" t="s">
        <v>1015</v>
      </c>
      <c r="F15767" s="86">
        <v>8459738.3078043293</v>
      </c>
    </row>
    <row r="15768" spans="1:6">
      <c r="A15768">
        <v>2041</v>
      </c>
      <c r="B15768" t="s">
        <v>1027</v>
      </c>
      <c r="C15768" t="s">
        <v>1013</v>
      </c>
      <c r="D15768" t="s">
        <v>1021</v>
      </c>
      <c r="E15768" t="s">
        <v>1015</v>
      </c>
      <c r="F15768" s="86">
        <v>8545668.3373993095</v>
      </c>
    </row>
    <row r="15769" spans="1:6">
      <c r="A15769">
        <v>2042</v>
      </c>
      <c r="B15769" t="s">
        <v>1027</v>
      </c>
      <c r="C15769" t="s">
        <v>1013</v>
      </c>
      <c r="D15769" t="s">
        <v>1021</v>
      </c>
      <c r="E15769" t="s">
        <v>1015</v>
      </c>
      <c r="F15769" s="86">
        <v>8631713.1762149893</v>
      </c>
    </row>
    <row r="15770" spans="1:6">
      <c r="A15770">
        <v>2043</v>
      </c>
      <c r="B15770" t="s">
        <v>1027</v>
      </c>
      <c r="C15770" t="s">
        <v>1013</v>
      </c>
      <c r="D15770" t="s">
        <v>1021</v>
      </c>
      <c r="E15770" t="s">
        <v>1015</v>
      </c>
      <c r="F15770" s="86">
        <v>8717828.3446334209</v>
      </c>
    </row>
    <row r="15771" spans="1:6">
      <c r="A15771">
        <v>2044</v>
      </c>
      <c r="B15771" t="s">
        <v>1027</v>
      </c>
      <c r="C15771" t="s">
        <v>1013</v>
      </c>
      <c r="D15771" t="s">
        <v>1021</v>
      </c>
      <c r="E15771" t="s">
        <v>1015</v>
      </c>
      <c r="F15771" s="86">
        <v>8804086.93712846</v>
      </c>
    </row>
    <row r="15772" spans="1:6">
      <c r="A15772">
        <v>2045</v>
      </c>
      <c r="B15772" t="s">
        <v>1027</v>
      </c>
      <c r="C15772" t="s">
        <v>1013</v>
      </c>
      <c r="D15772" t="s">
        <v>1021</v>
      </c>
      <c r="E15772" t="s">
        <v>1015</v>
      </c>
      <c r="F15772" s="86">
        <v>8890526.6727591809</v>
      </c>
    </row>
    <row r="15773" spans="1:6">
      <c r="A15773">
        <v>2046</v>
      </c>
      <c r="B15773" t="s">
        <v>1027</v>
      </c>
      <c r="C15773" t="s">
        <v>1013</v>
      </c>
      <c r="D15773" t="s">
        <v>1021</v>
      </c>
      <c r="E15773" t="s">
        <v>1015</v>
      </c>
      <c r="F15773" s="86">
        <v>8977142.6012560707</v>
      </c>
    </row>
    <row r="15774" spans="1:6">
      <c r="A15774">
        <v>2047</v>
      </c>
      <c r="B15774" t="s">
        <v>1027</v>
      </c>
      <c r="C15774" t="s">
        <v>1013</v>
      </c>
      <c r="D15774" t="s">
        <v>1021</v>
      </c>
      <c r="E15774" t="s">
        <v>1015</v>
      </c>
      <c r="F15774" s="86">
        <v>9063724.3708309606</v>
      </c>
    </row>
    <row r="15775" spans="1:6">
      <c r="A15775">
        <v>2048</v>
      </c>
      <c r="B15775" t="s">
        <v>1027</v>
      </c>
      <c r="C15775" t="s">
        <v>1013</v>
      </c>
      <c r="D15775" t="s">
        <v>1021</v>
      </c>
      <c r="E15775" t="s">
        <v>1015</v>
      </c>
      <c r="F15775" s="86">
        <v>9150353.6127719209</v>
      </c>
    </row>
    <row r="15776" spans="1:6">
      <c r="A15776">
        <v>2049</v>
      </c>
      <c r="B15776" t="s">
        <v>1027</v>
      </c>
      <c r="C15776" t="s">
        <v>1013</v>
      </c>
      <c r="D15776" t="s">
        <v>1021</v>
      </c>
      <c r="E15776" t="s">
        <v>1015</v>
      </c>
      <c r="F15776" s="86">
        <v>9236978.5795325805</v>
      </c>
    </row>
    <row r="15777" spans="1:6">
      <c r="A15777">
        <v>2050</v>
      </c>
      <c r="B15777" t="s">
        <v>1027</v>
      </c>
      <c r="C15777" t="s">
        <v>1013</v>
      </c>
      <c r="D15777" t="s">
        <v>1021</v>
      </c>
      <c r="E15777" t="s">
        <v>1015</v>
      </c>
      <c r="F15777" s="86">
        <v>9323774.5431786794</v>
      </c>
    </row>
    <row r="15778" spans="1:6">
      <c r="A15778">
        <v>2017</v>
      </c>
      <c r="B15778" t="s">
        <v>1028</v>
      </c>
      <c r="C15778" t="s">
        <v>1013</v>
      </c>
      <c r="D15778" t="s">
        <v>1021</v>
      </c>
      <c r="E15778" t="s">
        <v>1015</v>
      </c>
      <c r="F15778" s="86">
        <v>1412546.6768449601</v>
      </c>
    </row>
    <row r="15779" spans="1:6">
      <c r="A15779">
        <v>2018</v>
      </c>
      <c r="B15779" t="s">
        <v>1028</v>
      </c>
      <c r="C15779" t="s">
        <v>1013</v>
      </c>
      <c r="D15779" t="s">
        <v>1021</v>
      </c>
      <c r="E15779" t="s">
        <v>1015</v>
      </c>
      <c r="F15779" s="86">
        <v>1436216.7040782201</v>
      </c>
    </row>
    <row r="15780" spans="1:6">
      <c r="A15780">
        <v>2019</v>
      </c>
      <c r="B15780" t="s">
        <v>1028</v>
      </c>
      <c r="C15780" t="s">
        <v>1013</v>
      </c>
      <c r="D15780" t="s">
        <v>1021</v>
      </c>
      <c r="E15780" t="s">
        <v>1015</v>
      </c>
      <c r="F15780" s="86">
        <v>1462058.1328480199</v>
      </c>
    </row>
    <row r="15781" spans="1:6">
      <c r="A15781">
        <v>2020</v>
      </c>
      <c r="B15781" t="s">
        <v>1028</v>
      </c>
      <c r="C15781" t="s">
        <v>1013</v>
      </c>
      <c r="D15781" t="s">
        <v>1021</v>
      </c>
      <c r="E15781" t="s">
        <v>1015</v>
      </c>
      <c r="F15781" s="86">
        <v>1485512.60115813</v>
      </c>
    </row>
    <row r="15782" spans="1:6">
      <c r="A15782">
        <v>2021</v>
      </c>
      <c r="B15782" t="s">
        <v>1028</v>
      </c>
      <c r="C15782" t="s">
        <v>1013</v>
      </c>
      <c r="D15782" t="s">
        <v>1021</v>
      </c>
      <c r="E15782" t="s">
        <v>1015</v>
      </c>
      <c r="F15782" s="86">
        <v>1509093.69397387</v>
      </c>
    </row>
    <row r="15783" spans="1:6">
      <c r="A15783">
        <v>2022</v>
      </c>
      <c r="B15783" t="s">
        <v>1028</v>
      </c>
      <c r="C15783" t="s">
        <v>1013</v>
      </c>
      <c r="D15783" t="s">
        <v>1021</v>
      </c>
      <c r="E15783" t="s">
        <v>1015</v>
      </c>
      <c r="F15783" s="86">
        <v>1532609.3832294301</v>
      </c>
    </row>
    <row r="15784" spans="1:6">
      <c r="A15784">
        <v>2023</v>
      </c>
      <c r="B15784" t="s">
        <v>1028</v>
      </c>
      <c r="C15784" t="s">
        <v>1013</v>
      </c>
      <c r="D15784" t="s">
        <v>1021</v>
      </c>
      <c r="E15784" t="s">
        <v>1015</v>
      </c>
      <c r="F15784" s="86">
        <v>1555992.39917625</v>
      </c>
    </row>
    <row r="15785" spans="1:6">
      <c r="A15785">
        <v>2024</v>
      </c>
      <c r="B15785" t="s">
        <v>1028</v>
      </c>
      <c r="C15785" t="s">
        <v>1013</v>
      </c>
      <c r="D15785" t="s">
        <v>1021</v>
      </c>
      <c r="E15785" t="s">
        <v>1015</v>
      </c>
      <c r="F15785" s="86">
        <v>1579308.91151453</v>
      </c>
    </row>
    <row r="15786" spans="1:6">
      <c r="A15786">
        <v>2025</v>
      </c>
      <c r="B15786" t="s">
        <v>1028</v>
      </c>
      <c r="C15786" t="s">
        <v>1013</v>
      </c>
      <c r="D15786" t="s">
        <v>1021</v>
      </c>
      <c r="E15786" t="s">
        <v>1015</v>
      </c>
      <c r="F15786" s="86">
        <v>1602464.6011039601</v>
      </c>
    </row>
    <row r="15787" spans="1:6">
      <c r="A15787">
        <v>2026</v>
      </c>
      <c r="B15787" t="s">
        <v>1028</v>
      </c>
      <c r="C15787" t="s">
        <v>1013</v>
      </c>
      <c r="D15787" t="s">
        <v>1021</v>
      </c>
      <c r="E15787" t="s">
        <v>1015</v>
      </c>
      <c r="F15787" s="86">
        <v>1625449.5454396701</v>
      </c>
    </row>
    <row r="15788" spans="1:6">
      <c r="A15788">
        <v>2027</v>
      </c>
      <c r="B15788" t="s">
        <v>1028</v>
      </c>
      <c r="C15788" t="s">
        <v>1013</v>
      </c>
      <c r="D15788" t="s">
        <v>1021</v>
      </c>
      <c r="E15788" t="s">
        <v>1015</v>
      </c>
      <c r="F15788" s="86">
        <v>1648426.25899856</v>
      </c>
    </row>
    <row r="15789" spans="1:6">
      <c r="A15789">
        <v>2028</v>
      </c>
      <c r="B15789" t="s">
        <v>1028</v>
      </c>
      <c r="C15789" t="s">
        <v>1013</v>
      </c>
      <c r="D15789" t="s">
        <v>1021</v>
      </c>
      <c r="E15789" t="s">
        <v>1015</v>
      </c>
      <c r="F15789" s="86">
        <v>1671485.04872608</v>
      </c>
    </row>
    <row r="15790" spans="1:6">
      <c r="A15790">
        <v>2029</v>
      </c>
      <c r="B15790" t="s">
        <v>1028</v>
      </c>
      <c r="C15790" t="s">
        <v>1013</v>
      </c>
      <c r="D15790" t="s">
        <v>1021</v>
      </c>
      <c r="E15790" t="s">
        <v>1015</v>
      </c>
      <c r="F15790" s="86">
        <v>1694604.2197235799</v>
      </c>
    </row>
    <row r="15791" spans="1:6">
      <c r="A15791">
        <v>2030</v>
      </c>
      <c r="B15791" t="s">
        <v>1028</v>
      </c>
      <c r="C15791" t="s">
        <v>1013</v>
      </c>
      <c r="D15791" t="s">
        <v>1021</v>
      </c>
      <c r="E15791" t="s">
        <v>1015</v>
      </c>
      <c r="F15791" s="86">
        <v>1717692.1117042</v>
      </c>
    </row>
    <row r="15792" spans="1:6">
      <c r="A15792">
        <v>2031</v>
      </c>
      <c r="B15792" t="s">
        <v>1028</v>
      </c>
      <c r="C15792" t="s">
        <v>1013</v>
      </c>
      <c r="D15792" t="s">
        <v>1021</v>
      </c>
      <c r="E15792" t="s">
        <v>1015</v>
      </c>
      <c r="F15792" s="86">
        <v>1740802.85140807</v>
      </c>
    </row>
    <row r="15793" spans="1:6">
      <c r="A15793">
        <v>2032</v>
      </c>
      <c r="B15793" t="s">
        <v>1028</v>
      </c>
      <c r="C15793" t="s">
        <v>1013</v>
      </c>
      <c r="D15793" t="s">
        <v>1021</v>
      </c>
      <c r="E15793" t="s">
        <v>1015</v>
      </c>
      <c r="F15793" s="86">
        <v>1763875.5075161301</v>
      </c>
    </row>
    <row r="15794" spans="1:6">
      <c r="A15794">
        <v>2033</v>
      </c>
      <c r="B15794" t="s">
        <v>1028</v>
      </c>
      <c r="C15794" t="s">
        <v>1013</v>
      </c>
      <c r="D15794" t="s">
        <v>1021</v>
      </c>
      <c r="E15794" t="s">
        <v>1015</v>
      </c>
      <c r="F15794" s="86">
        <v>1787006.98884538</v>
      </c>
    </row>
    <row r="15795" spans="1:6">
      <c r="A15795">
        <v>2034</v>
      </c>
      <c r="B15795" t="s">
        <v>1028</v>
      </c>
      <c r="C15795" t="s">
        <v>1013</v>
      </c>
      <c r="D15795" t="s">
        <v>1021</v>
      </c>
      <c r="E15795" t="s">
        <v>1015</v>
      </c>
      <c r="F15795" s="86">
        <v>1810211.5720955101</v>
      </c>
    </row>
    <row r="15796" spans="1:6">
      <c r="A15796">
        <v>2035</v>
      </c>
      <c r="B15796" t="s">
        <v>1028</v>
      </c>
      <c r="C15796" t="s">
        <v>1013</v>
      </c>
      <c r="D15796" t="s">
        <v>1021</v>
      </c>
      <c r="E15796" t="s">
        <v>1015</v>
      </c>
      <c r="F15796" s="86">
        <v>1833346.56463289</v>
      </c>
    </row>
    <row r="15797" spans="1:6">
      <c r="A15797">
        <v>2036</v>
      </c>
      <c r="B15797" t="s">
        <v>1028</v>
      </c>
      <c r="C15797" t="s">
        <v>1013</v>
      </c>
      <c r="D15797" t="s">
        <v>1021</v>
      </c>
      <c r="E15797" t="s">
        <v>1015</v>
      </c>
      <c r="F15797" s="86">
        <v>1856395.06775902</v>
      </c>
    </row>
    <row r="15798" spans="1:6">
      <c r="A15798">
        <v>2037</v>
      </c>
      <c r="B15798" t="s">
        <v>1028</v>
      </c>
      <c r="C15798" t="s">
        <v>1013</v>
      </c>
      <c r="D15798" t="s">
        <v>1021</v>
      </c>
      <c r="E15798" t="s">
        <v>1015</v>
      </c>
      <c r="F15798" s="86">
        <v>1879388.7872279801</v>
      </c>
    </row>
    <row r="15799" spans="1:6">
      <c r="A15799">
        <v>2038</v>
      </c>
      <c r="B15799" t="s">
        <v>1028</v>
      </c>
      <c r="C15799" t="s">
        <v>1013</v>
      </c>
      <c r="D15799" t="s">
        <v>1021</v>
      </c>
      <c r="E15799" t="s">
        <v>1015</v>
      </c>
      <c r="F15799" s="86">
        <v>1902464.30363415</v>
      </c>
    </row>
    <row r="15800" spans="1:6">
      <c r="A15800">
        <v>2039</v>
      </c>
      <c r="B15800" t="s">
        <v>1028</v>
      </c>
      <c r="C15800" t="s">
        <v>1013</v>
      </c>
      <c r="D15800" t="s">
        <v>1021</v>
      </c>
      <c r="E15800" t="s">
        <v>1015</v>
      </c>
      <c r="F15800" s="86">
        <v>1925556.80440929</v>
      </c>
    </row>
    <row r="15801" spans="1:6">
      <c r="A15801">
        <v>2040</v>
      </c>
      <c r="B15801" t="s">
        <v>1028</v>
      </c>
      <c r="C15801" t="s">
        <v>1013</v>
      </c>
      <c r="D15801" t="s">
        <v>1021</v>
      </c>
      <c r="E15801" t="s">
        <v>1015</v>
      </c>
      <c r="F15801" s="86">
        <v>1948629.29954016</v>
      </c>
    </row>
    <row r="15802" spans="1:6">
      <c r="A15802">
        <v>2041</v>
      </c>
      <c r="B15802" t="s">
        <v>1028</v>
      </c>
      <c r="C15802" t="s">
        <v>1013</v>
      </c>
      <c r="D15802" t="s">
        <v>1021</v>
      </c>
      <c r="E15802" t="s">
        <v>1015</v>
      </c>
      <c r="F15802" s="86">
        <v>1971697.3413279699</v>
      </c>
    </row>
    <row r="15803" spans="1:6">
      <c r="A15803">
        <v>2042</v>
      </c>
      <c r="B15803" t="s">
        <v>1028</v>
      </c>
      <c r="C15803" t="s">
        <v>1013</v>
      </c>
      <c r="D15803" t="s">
        <v>1021</v>
      </c>
      <c r="E15803" t="s">
        <v>1015</v>
      </c>
      <c r="F15803" s="86">
        <v>1994756.59359446</v>
      </c>
    </row>
    <row r="15804" spans="1:6">
      <c r="A15804">
        <v>2043</v>
      </c>
      <c r="B15804" t="s">
        <v>1028</v>
      </c>
      <c r="C15804" t="s">
        <v>1013</v>
      </c>
      <c r="D15804" t="s">
        <v>1021</v>
      </c>
      <c r="E15804" t="s">
        <v>1015</v>
      </c>
      <c r="F15804" s="86">
        <v>2017853.70030878</v>
      </c>
    </row>
    <row r="15805" spans="1:6">
      <c r="A15805">
        <v>2044</v>
      </c>
      <c r="B15805" t="s">
        <v>1028</v>
      </c>
      <c r="C15805" t="s">
        <v>1013</v>
      </c>
      <c r="D15805" t="s">
        <v>1021</v>
      </c>
      <c r="E15805" t="s">
        <v>1015</v>
      </c>
      <c r="F15805" s="86">
        <v>2040975.0409351101</v>
      </c>
    </row>
    <row r="15806" spans="1:6">
      <c r="A15806">
        <v>2045</v>
      </c>
      <c r="B15806" t="s">
        <v>1028</v>
      </c>
      <c r="C15806" t="s">
        <v>1013</v>
      </c>
      <c r="D15806" t="s">
        <v>1021</v>
      </c>
      <c r="E15806" t="s">
        <v>1015</v>
      </c>
      <c r="F15806" s="86">
        <v>2064159.71382982</v>
      </c>
    </row>
    <row r="15807" spans="1:6">
      <c r="A15807">
        <v>2046</v>
      </c>
      <c r="B15807" t="s">
        <v>1028</v>
      </c>
      <c r="C15807" t="s">
        <v>1013</v>
      </c>
      <c r="D15807" t="s">
        <v>1021</v>
      </c>
      <c r="E15807" t="s">
        <v>1015</v>
      </c>
      <c r="F15807" s="86">
        <v>2087377.53773423</v>
      </c>
    </row>
    <row r="15808" spans="1:6">
      <c r="A15808">
        <v>2047</v>
      </c>
      <c r="B15808" t="s">
        <v>1028</v>
      </c>
      <c r="C15808" t="s">
        <v>1013</v>
      </c>
      <c r="D15808" t="s">
        <v>1021</v>
      </c>
      <c r="E15808" t="s">
        <v>1015</v>
      </c>
      <c r="F15808" s="86">
        <v>2110505.44278641</v>
      </c>
    </row>
    <row r="15809" spans="1:6">
      <c r="A15809">
        <v>2048</v>
      </c>
      <c r="B15809" t="s">
        <v>1028</v>
      </c>
      <c r="C15809" t="s">
        <v>1013</v>
      </c>
      <c r="D15809" t="s">
        <v>1021</v>
      </c>
      <c r="E15809" t="s">
        <v>1015</v>
      </c>
      <c r="F15809" s="86">
        <v>2133564.28398454</v>
      </c>
    </row>
    <row r="15810" spans="1:6">
      <c r="A15810">
        <v>2049</v>
      </c>
      <c r="B15810" t="s">
        <v>1028</v>
      </c>
      <c r="C15810" t="s">
        <v>1013</v>
      </c>
      <c r="D15810" t="s">
        <v>1021</v>
      </c>
      <c r="E15810" t="s">
        <v>1015</v>
      </c>
      <c r="F15810" s="86">
        <v>2156575.4196275598</v>
      </c>
    </row>
    <row r="15811" spans="1:6">
      <c r="A15811">
        <v>2050</v>
      </c>
      <c r="B15811" t="s">
        <v>1028</v>
      </c>
      <c r="C15811" t="s">
        <v>1013</v>
      </c>
      <c r="D15811" t="s">
        <v>1021</v>
      </c>
      <c r="E15811" t="s">
        <v>1015</v>
      </c>
      <c r="F15811" s="86">
        <v>2179510.18935982</v>
      </c>
    </row>
    <row r="15812" spans="1:6">
      <c r="A15812">
        <v>2017</v>
      </c>
      <c r="B15812" t="s">
        <v>1029</v>
      </c>
      <c r="C15812" t="s">
        <v>1013</v>
      </c>
      <c r="D15812" t="s">
        <v>1021</v>
      </c>
      <c r="E15812" t="s">
        <v>1015</v>
      </c>
      <c r="F15812" s="86">
        <v>2789631.4538890398</v>
      </c>
    </row>
    <row r="15813" spans="1:6">
      <c r="A15813">
        <v>2018</v>
      </c>
      <c r="B15813" t="s">
        <v>1029</v>
      </c>
      <c r="C15813" t="s">
        <v>1013</v>
      </c>
      <c r="D15813" t="s">
        <v>1021</v>
      </c>
      <c r="E15813" t="s">
        <v>1015</v>
      </c>
      <c r="F15813" s="86">
        <v>2807485.8243124601</v>
      </c>
    </row>
    <row r="15814" spans="1:6">
      <c r="A15814">
        <v>2019</v>
      </c>
      <c r="B15814" t="s">
        <v>1029</v>
      </c>
      <c r="C15814" t="s">
        <v>1013</v>
      </c>
      <c r="D15814" t="s">
        <v>1021</v>
      </c>
      <c r="E15814" t="s">
        <v>1015</v>
      </c>
      <c r="F15814" s="86">
        <v>2826222.7699267901</v>
      </c>
    </row>
    <row r="15815" spans="1:6">
      <c r="A15815">
        <v>2020</v>
      </c>
      <c r="B15815" t="s">
        <v>1029</v>
      </c>
      <c r="C15815" t="s">
        <v>1013</v>
      </c>
      <c r="D15815" t="s">
        <v>1021</v>
      </c>
      <c r="E15815" t="s">
        <v>1015</v>
      </c>
      <c r="F15815" s="86">
        <v>2845906.9189706398</v>
      </c>
    </row>
    <row r="15816" spans="1:6">
      <c r="A15816">
        <v>2021</v>
      </c>
      <c r="B15816" t="s">
        <v>1029</v>
      </c>
      <c r="C15816" t="s">
        <v>1013</v>
      </c>
      <c r="D15816" t="s">
        <v>1021</v>
      </c>
      <c r="E15816" t="s">
        <v>1015</v>
      </c>
      <c r="F15816" s="86">
        <v>2865830.55343366</v>
      </c>
    </row>
    <row r="15817" spans="1:6">
      <c r="A15817">
        <v>2022</v>
      </c>
      <c r="B15817" t="s">
        <v>1029</v>
      </c>
      <c r="C15817" t="s">
        <v>1013</v>
      </c>
      <c r="D15817" t="s">
        <v>1021</v>
      </c>
      <c r="E15817" t="s">
        <v>1015</v>
      </c>
      <c r="F15817" s="86">
        <v>2885835.53731868</v>
      </c>
    </row>
    <row r="15818" spans="1:6">
      <c r="A15818">
        <v>2023</v>
      </c>
      <c r="B15818" t="s">
        <v>1029</v>
      </c>
      <c r="C15818" t="s">
        <v>1013</v>
      </c>
      <c r="D15818" t="s">
        <v>1021</v>
      </c>
      <c r="E15818" t="s">
        <v>1015</v>
      </c>
      <c r="F15818" s="86">
        <v>2905627.7787665799</v>
      </c>
    </row>
    <row r="15819" spans="1:6">
      <c r="A15819">
        <v>2024</v>
      </c>
      <c r="B15819" t="s">
        <v>1029</v>
      </c>
      <c r="C15819" t="s">
        <v>1013</v>
      </c>
      <c r="D15819" t="s">
        <v>1021</v>
      </c>
      <c r="E15819" t="s">
        <v>1015</v>
      </c>
      <c r="F15819" s="86">
        <v>2925268.8243215098</v>
      </c>
    </row>
    <row r="15820" spans="1:6">
      <c r="A15820">
        <v>2025</v>
      </c>
      <c r="B15820" t="s">
        <v>1029</v>
      </c>
      <c r="C15820" t="s">
        <v>1013</v>
      </c>
      <c r="D15820" t="s">
        <v>1021</v>
      </c>
      <c r="E15820" t="s">
        <v>1015</v>
      </c>
      <c r="F15820" s="86">
        <v>2944634.07359462</v>
      </c>
    </row>
    <row r="15821" spans="1:6">
      <c r="A15821">
        <v>2026</v>
      </c>
      <c r="B15821" t="s">
        <v>1029</v>
      </c>
      <c r="C15821" t="s">
        <v>1013</v>
      </c>
      <c r="D15821" t="s">
        <v>1021</v>
      </c>
      <c r="E15821" t="s">
        <v>1015</v>
      </c>
      <c r="F15821" s="86">
        <v>2963692.2175393198</v>
      </c>
    </row>
    <row r="15822" spans="1:6">
      <c r="A15822">
        <v>2027</v>
      </c>
      <c r="B15822" t="s">
        <v>1029</v>
      </c>
      <c r="C15822" t="s">
        <v>1013</v>
      </c>
      <c r="D15822" t="s">
        <v>1021</v>
      </c>
      <c r="E15822" t="s">
        <v>1015</v>
      </c>
      <c r="F15822" s="86">
        <v>2982708.9748556502</v>
      </c>
    </row>
    <row r="15823" spans="1:6">
      <c r="A15823">
        <v>2028</v>
      </c>
      <c r="B15823" t="s">
        <v>1029</v>
      </c>
      <c r="C15823" t="s">
        <v>1013</v>
      </c>
      <c r="D15823" t="s">
        <v>1021</v>
      </c>
      <c r="E15823" t="s">
        <v>1015</v>
      </c>
      <c r="F15823" s="86">
        <v>3001903.4348375802</v>
      </c>
    </row>
    <row r="15824" spans="1:6">
      <c r="A15824">
        <v>2029</v>
      </c>
      <c r="B15824" t="s">
        <v>1029</v>
      </c>
      <c r="C15824" t="s">
        <v>1013</v>
      </c>
      <c r="D15824" t="s">
        <v>1021</v>
      </c>
      <c r="E15824" t="s">
        <v>1015</v>
      </c>
      <c r="F15824" s="86">
        <v>3021258.81150174</v>
      </c>
    </row>
    <row r="15825" spans="1:6">
      <c r="A15825">
        <v>2030</v>
      </c>
      <c r="B15825" t="s">
        <v>1029</v>
      </c>
      <c r="C15825" t="s">
        <v>1013</v>
      </c>
      <c r="D15825" t="s">
        <v>1021</v>
      </c>
      <c r="E15825" t="s">
        <v>1015</v>
      </c>
      <c r="F15825" s="86">
        <v>3040652.22340196</v>
      </c>
    </row>
    <row r="15826" spans="1:6">
      <c r="A15826">
        <v>2031</v>
      </c>
      <c r="B15826" t="s">
        <v>1029</v>
      </c>
      <c r="C15826" t="s">
        <v>1013</v>
      </c>
      <c r="D15826" t="s">
        <v>1021</v>
      </c>
      <c r="E15826" t="s">
        <v>1015</v>
      </c>
      <c r="F15826" s="86">
        <v>3060140.4270730298</v>
      </c>
    </row>
    <row r="15827" spans="1:6">
      <c r="A15827">
        <v>2032</v>
      </c>
      <c r="B15827" t="s">
        <v>1029</v>
      </c>
      <c r="C15827" t="s">
        <v>1013</v>
      </c>
      <c r="D15827" t="s">
        <v>1021</v>
      </c>
      <c r="E15827" t="s">
        <v>1015</v>
      </c>
      <c r="F15827" s="86">
        <v>3079664.9767312501</v>
      </c>
    </row>
    <row r="15828" spans="1:6">
      <c r="A15828">
        <v>2033</v>
      </c>
      <c r="B15828" t="s">
        <v>1029</v>
      </c>
      <c r="C15828" t="s">
        <v>1013</v>
      </c>
      <c r="D15828" t="s">
        <v>1021</v>
      </c>
      <c r="E15828" t="s">
        <v>1015</v>
      </c>
      <c r="F15828" s="86">
        <v>3099343.5971419299</v>
      </c>
    </row>
    <row r="15829" spans="1:6">
      <c r="A15829">
        <v>2034</v>
      </c>
      <c r="B15829" t="s">
        <v>1029</v>
      </c>
      <c r="C15829" t="s">
        <v>1013</v>
      </c>
      <c r="D15829" t="s">
        <v>1021</v>
      </c>
      <c r="E15829" t="s">
        <v>1015</v>
      </c>
      <c r="F15829" s="86">
        <v>3119170.61415915</v>
      </c>
    </row>
    <row r="15830" spans="1:6">
      <c r="A15830">
        <v>2035</v>
      </c>
      <c r="B15830" t="s">
        <v>1029</v>
      </c>
      <c r="C15830" t="s">
        <v>1013</v>
      </c>
      <c r="D15830" t="s">
        <v>1021</v>
      </c>
      <c r="E15830" t="s">
        <v>1015</v>
      </c>
      <c r="F15830" s="86">
        <v>3138936.2081266502</v>
      </c>
    </row>
    <row r="15831" spans="1:6">
      <c r="A15831">
        <v>2036</v>
      </c>
      <c r="B15831" t="s">
        <v>1029</v>
      </c>
      <c r="C15831" t="s">
        <v>1013</v>
      </c>
      <c r="D15831" t="s">
        <v>1021</v>
      </c>
      <c r="E15831" t="s">
        <v>1015</v>
      </c>
      <c r="F15831" s="86">
        <v>3158554.5500407098</v>
      </c>
    </row>
    <row r="15832" spans="1:6">
      <c r="A15832">
        <v>2037</v>
      </c>
      <c r="B15832" t="s">
        <v>1029</v>
      </c>
      <c r="C15832" t="s">
        <v>1013</v>
      </c>
      <c r="D15832" t="s">
        <v>1021</v>
      </c>
      <c r="E15832" t="s">
        <v>1015</v>
      </c>
      <c r="F15832" s="86">
        <v>3178113.3922484899</v>
      </c>
    </row>
    <row r="15833" spans="1:6">
      <c r="A15833">
        <v>2038</v>
      </c>
      <c r="B15833" t="s">
        <v>1029</v>
      </c>
      <c r="C15833" t="s">
        <v>1013</v>
      </c>
      <c r="D15833" t="s">
        <v>1021</v>
      </c>
      <c r="E15833" t="s">
        <v>1015</v>
      </c>
      <c r="F15833" s="86">
        <v>3197806.37516218</v>
      </c>
    </row>
    <row r="15834" spans="1:6">
      <c r="A15834">
        <v>2039</v>
      </c>
      <c r="B15834" t="s">
        <v>1029</v>
      </c>
      <c r="C15834" t="s">
        <v>1013</v>
      </c>
      <c r="D15834" t="s">
        <v>1021</v>
      </c>
      <c r="E15834" t="s">
        <v>1015</v>
      </c>
      <c r="F15834" s="86">
        <v>3217565.4503682302</v>
      </c>
    </row>
    <row r="15835" spans="1:6">
      <c r="A15835">
        <v>2040</v>
      </c>
      <c r="B15835" t="s">
        <v>1029</v>
      </c>
      <c r="C15835" t="s">
        <v>1013</v>
      </c>
      <c r="D15835" t="s">
        <v>1021</v>
      </c>
      <c r="E15835" t="s">
        <v>1015</v>
      </c>
      <c r="F15835" s="86">
        <v>3237303.3485307</v>
      </c>
    </row>
    <row r="15836" spans="1:6">
      <c r="A15836">
        <v>2041</v>
      </c>
      <c r="B15836" t="s">
        <v>1029</v>
      </c>
      <c r="C15836" t="s">
        <v>1013</v>
      </c>
      <c r="D15836" t="s">
        <v>1021</v>
      </c>
      <c r="E15836" t="s">
        <v>1015</v>
      </c>
      <c r="F15836" s="86">
        <v>3257001.5935879</v>
      </c>
    </row>
    <row r="15837" spans="1:6">
      <c r="A15837">
        <v>2042</v>
      </c>
      <c r="B15837" t="s">
        <v>1029</v>
      </c>
      <c r="C15837" t="s">
        <v>1013</v>
      </c>
      <c r="D15837" t="s">
        <v>1021</v>
      </c>
      <c r="E15837" t="s">
        <v>1015</v>
      </c>
      <c r="F15837" s="86">
        <v>3276704.97905479</v>
      </c>
    </row>
    <row r="15838" spans="1:6">
      <c r="A15838">
        <v>2043</v>
      </c>
      <c r="B15838" t="s">
        <v>1029</v>
      </c>
      <c r="C15838" t="s">
        <v>1013</v>
      </c>
      <c r="D15838" t="s">
        <v>1021</v>
      </c>
      <c r="E15838" t="s">
        <v>1015</v>
      </c>
      <c r="F15838" s="86">
        <v>3296455.3312414102</v>
      </c>
    </row>
    <row r="15839" spans="1:6">
      <c r="A15839">
        <v>2044</v>
      </c>
      <c r="B15839" t="s">
        <v>1029</v>
      </c>
      <c r="C15839" t="s">
        <v>1013</v>
      </c>
      <c r="D15839" t="s">
        <v>1021</v>
      </c>
      <c r="E15839" t="s">
        <v>1015</v>
      </c>
      <c r="F15839" s="86">
        <v>3316254.10473298</v>
      </c>
    </row>
    <row r="15840" spans="1:6">
      <c r="A15840">
        <v>2045</v>
      </c>
      <c r="B15840" t="s">
        <v>1029</v>
      </c>
      <c r="C15840" t="s">
        <v>1013</v>
      </c>
      <c r="D15840" t="s">
        <v>1021</v>
      </c>
      <c r="E15840" t="s">
        <v>1015</v>
      </c>
      <c r="F15840" s="86">
        <v>3336130.6641807002</v>
      </c>
    </row>
    <row r="15841" spans="1:6">
      <c r="A15841">
        <v>2046</v>
      </c>
      <c r="B15841" t="s">
        <v>1029</v>
      </c>
      <c r="C15841" t="s">
        <v>1013</v>
      </c>
      <c r="D15841" t="s">
        <v>1021</v>
      </c>
      <c r="E15841" t="s">
        <v>1015</v>
      </c>
      <c r="F15841" s="86">
        <v>3356075.6923536402</v>
      </c>
    </row>
    <row r="15842" spans="1:6">
      <c r="A15842">
        <v>2047</v>
      </c>
      <c r="B15842" t="s">
        <v>1029</v>
      </c>
      <c r="C15842" t="s">
        <v>1013</v>
      </c>
      <c r="D15842" t="s">
        <v>1021</v>
      </c>
      <c r="E15842" t="s">
        <v>1015</v>
      </c>
      <c r="F15842" s="86">
        <v>3375900.29077136</v>
      </c>
    </row>
    <row r="15843" spans="1:6">
      <c r="A15843">
        <v>2048</v>
      </c>
      <c r="B15843" t="s">
        <v>1029</v>
      </c>
      <c r="C15843" t="s">
        <v>1013</v>
      </c>
      <c r="D15843" t="s">
        <v>1021</v>
      </c>
      <c r="E15843" t="s">
        <v>1015</v>
      </c>
      <c r="F15843" s="86">
        <v>3395599.29312748</v>
      </c>
    </row>
    <row r="15844" spans="1:6">
      <c r="A15844">
        <v>2049</v>
      </c>
      <c r="B15844" t="s">
        <v>1029</v>
      </c>
      <c r="C15844" t="s">
        <v>1013</v>
      </c>
      <c r="D15844" t="s">
        <v>1021</v>
      </c>
      <c r="E15844" t="s">
        <v>1015</v>
      </c>
      <c r="F15844" s="86">
        <v>3415222.5443077702</v>
      </c>
    </row>
    <row r="15845" spans="1:6">
      <c r="A15845">
        <v>2050</v>
      </c>
      <c r="B15845" t="s">
        <v>1029</v>
      </c>
      <c r="C15845" t="s">
        <v>1013</v>
      </c>
      <c r="D15845" t="s">
        <v>1021</v>
      </c>
      <c r="E15845" t="s">
        <v>1015</v>
      </c>
      <c r="F15845" s="86">
        <v>3434716.54887177</v>
      </c>
    </row>
    <row r="15846" spans="1:6">
      <c r="A15846">
        <v>2017</v>
      </c>
      <c r="B15846" t="s">
        <v>1030</v>
      </c>
      <c r="C15846" t="s">
        <v>1013</v>
      </c>
      <c r="D15846" t="s">
        <v>1021</v>
      </c>
      <c r="E15846" t="s">
        <v>1015</v>
      </c>
      <c r="F15846" s="86">
        <v>264995.44418292202</v>
      </c>
    </row>
    <row r="15847" spans="1:6">
      <c r="A15847">
        <v>2018</v>
      </c>
      <c r="B15847" t="s">
        <v>1030</v>
      </c>
      <c r="C15847" t="s">
        <v>1013</v>
      </c>
      <c r="D15847" t="s">
        <v>1021</v>
      </c>
      <c r="E15847" t="s">
        <v>1015</v>
      </c>
      <c r="F15847" s="86">
        <v>267975.82609101402</v>
      </c>
    </row>
    <row r="15848" spans="1:6">
      <c r="A15848">
        <v>2019</v>
      </c>
      <c r="B15848" t="s">
        <v>1030</v>
      </c>
      <c r="C15848" t="s">
        <v>1013</v>
      </c>
      <c r="D15848" t="s">
        <v>1021</v>
      </c>
      <c r="E15848" t="s">
        <v>1015</v>
      </c>
      <c r="F15848" s="86">
        <v>271175.62590972602</v>
      </c>
    </row>
    <row r="15849" spans="1:6">
      <c r="A15849">
        <v>2020</v>
      </c>
      <c r="B15849" t="s">
        <v>1030</v>
      </c>
      <c r="C15849" t="s">
        <v>1013</v>
      </c>
      <c r="D15849" t="s">
        <v>1021</v>
      </c>
      <c r="E15849" t="s">
        <v>1015</v>
      </c>
      <c r="F15849" s="86">
        <v>274699.43434062699</v>
      </c>
    </row>
    <row r="15850" spans="1:6">
      <c r="A15850">
        <v>2021</v>
      </c>
      <c r="B15850" t="s">
        <v>1030</v>
      </c>
      <c r="C15850" t="s">
        <v>1013</v>
      </c>
      <c r="D15850" t="s">
        <v>1021</v>
      </c>
      <c r="E15850" t="s">
        <v>1015</v>
      </c>
      <c r="F15850" s="86">
        <v>278282.70929744898</v>
      </c>
    </row>
    <row r="15851" spans="1:6">
      <c r="A15851">
        <v>2022</v>
      </c>
      <c r="B15851" t="s">
        <v>1030</v>
      </c>
      <c r="C15851" t="s">
        <v>1013</v>
      </c>
      <c r="D15851" t="s">
        <v>1021</v>
      </c>
      <c r="E15851" t="s">
        <v>1015</v>
      </c>
      <c r="F15851" s="86">
        <v>281809.26052808802</v>
      </c>
    </row>
    <row r="15852" spans="1:6">
      <c r="A15852">
        <v>2023</v>
      </c>
      <c r="B15852" t="s">
        <v>1030</v>
      </c>
      <c r="C15852" t="s">
        <v>1013</v>
      </c>
      <c r="D15852" t="s">
        <v>1021</v>
      </c>
      <c r="E15852" t="s">
        <v>1015</v>
      </c>
      <c r="F15852" s="86">
        <v>285367.8194485</v>
      </c>
    </row>
    <row r="15853" spans="1:6">
      <c r="A15853">
        <v>2024</v>
      </c>
      <c r="B15853" t="s">
        <v>1030</v>
      </c>
      <c r="C15853" t="s">
        <v>1013</v>
      </c>
      <c r="D15853" t="s">
        <v>1021</v>
      </c>
      <c r="E15853" t="s">
        <v>1015</v>
      </c>
      <c r="F15853" s="86">
        <v>288955.99535959697</v>
      </c>
    </row>
    <row r="15854" spans="1:6">
      <c r="A15854">
        <v>2025</v>
      </c>
      <c r="B15854" t="s">
        <v>1030</v>
      </c>
      <c r="C15854" t="s">
        <v>1013</v>
      </c>
      <c r="D15854" t="s">
        <v>1021</v>
      </c>
      <c r="E15854" t="s">
        <v>1015</v>
      </c>
      <c r="F15854" s="86">
        <v>292526.593226303</v>
      </c>
    </row>
    <row r="15855" spans="1:6">
      <c r="A15855">
        <v>2026</v>
      </c>
      <c r="B15855" t="s">
        <v>1030</v>
      </c>
      <c r="C15855" t="s">
        <v>1013</v>
      </c>
      <c r="D15855" t="s">
        <v>1021</v>
      </c>
      <c r="E15855" t="s">
        <v>1015</v>
      </c>
      <c r="F15855" s="86">
        <v>296068.70123146701</v>
      </c>
    </row>
    <row r="15856" spans="1:6">
      <c r="A15856">
        <v>2027</v>
      </c>
      <c r="B15856" t="s">
        <v>1030</v>
      </c>
      <c r="C15856" t="s">
        <v>1013</v>
      </c>
      <c r="D15856" t="s">
        <v>1021</v>
      </c>
      <c r="E15856" t="s">
        <v>1015</v>
      </c>
      <c r="F15856" s="86">
        <v>299564.47703709902</v>
      </c>
    </row>
    <row r="15857" spans="1:6">
      <c r="A15857">
        <v>2028</v>
      </c>
      <c r="B15857" t="s">
        <v>1030</v>
      </c>
      <c r="C15857" t="s">
        <v>1013</v>
      </c>
      <c r="D15857" t="s">
        <v>1021</v>
      </c>
      <c r="E15857" t="s">
        <v>1015</v>
      </c>
      <c r="F15857" s="86">
        <v>303060.07012371201</v>
      </c>
    </row>
    <row r="15858" spans="1:6">
      <c r="A15858">
        <v>2029</v>
      </c>
      <c r="B15858" t="s">
        <v>1030</v>
      </c>
      <c r="C15858" t="s">
        <v>1013</v>
      </c>
      <c r="D15858" t="s">
        <v>1021</v>
      </c>
      <c r="E15858" t="s">
        <v>1015</v>
      </c>
      <c r="F15858" s="86">
        <v>306560.10146335902</v>
      </c>
    </row>
    <row r="15859" spans="1:6">
      <c r="A15859">
        <v>2030</v>
      </c>
      <c r="B15859" t="s">
        <v>1030</v>
      </c>
      <c r="C15859" t="s">
        <v>1013</v>
      </c>
      <c r="D15859" t="s">
        <v>1021</v>
      </c>
      <c r="E15859" t="s">
        <v>1015</v>
      </c>
      <c r="F15859" s="86">
        <v>310066.74269725202</v>
      </c>
    </row>
    <row r="15860" spans="1:6">
      <c r="A15860">
        <v>2031</v>
      </c>
      <c r="B15860" t="s">
        <v>1030</v>
      </c>
      <c r="C15860" t="s">
        <v>1013</v>
      </c>
      <c r="D15860" t="s">
        <v>1021</v>
      </c>
      <c r="E15860" t="s">
        <v>1015</v>
      </c>
      <c r="F15860" s="86">
        <v>313603.95340874698</v>
      </c>
    </row>
    <row r="15861" spans="1:6">
      <c r="A15861">
        <v>2032</v>
      </c>
      <c r="B15861" t="s">
        <v>1030</v>
      </c>
      <c r="C15861" t="s">
        <v>1013</v>
      </c>
      <c r="D15861" t="s">
        <v>1021</v>
      </c>
      <c r="E15861" t="s">
        <v>1015</v>
      </c>
      <c r="F15861" s="86">
        <v>317130.224488854</v>
      </c>
    </row>
    <row r="15862" spans="1:6">
      <c r="A15862">
        <v>2033</v>
      </c>
      <c r="B15862" t="s">
        <v>1030</v>
      </c>
      <c r="C15862" t="s">
        <v>1013</v>
      </c>
      <c r="D15862" t="s">
        <v>1021</v>
      </c>
      <c r="E15862" t="s">
        <v>1015</v>
      </c>
      <c r="F15862" s="86">
        <v>320670.22673191002</v>
      </c>
    </row>
    <row r="15863" spans="1:6">
      <c r="A15863">
        <v>2034</v>
      </c>
      <c r="B15863" t="s">
        <v>1030</v>
      </c>
      <c r="C15863" t="s">
        <v>1013</v>
      </c>
      <c r="D15863" t="s">
        <v>1021</v>
      </c>
      <c r="E15863" t="s">
        <v>1015</v>
      </c>
      <c r="F15863" s="86">
        <v>324239.71796784399</v>
      </c>
    </row>
    <row r="15864" spans="1:6">
      <c r="A15864">
        <v>2035</v>
      </c>
      <c r="B15864" t="s">
        <v>1030</v>
      </c>
      <c r="C15864" t="s">
        <v>1013</v>
      </c>
      <c r="D15864" t="s">
        <v>1021</v>
      </c>
      <c r="E15864" t="s">
        <v>1015</v>
      </c>
      <c r="F15864" s="86">
        <v>327792.70127494301</v>
      </c>
    </row>
    <row r="15865" spans="1:6">
      <c r="A15865">
        <v>2036</v>
      </c>
      <c r="B15865" t="s">
        <v>1030</v>
      </c>
      <c r="C15865" t="s">
        <v>1013</v>
      </c>
      <c r="D15865" t="s">
        <v>1021</v>
      </c>
      <c r="E15865" t="s">
        <v>1015</v>
      </c>
      <c r="F15865" s="86">
        <v>331343.50264510902</v>
      </c>
    </row>
    <row r="15866" spans="1:6">
      <c r="A15866">
        <v>2037</v>
      </c>
      <c r="B15866" t="s">
        <v>1030</v>
      </c>
      <c r="C15866" t="s">
        <v>1013</v>
      </c>
      <c r="D15866" t="s">
        <v>1021</v>
      </c>
      <c r="E15866" t="s">
        <v>1015</v>
      </c>
      <c r="F15866" s="86">
        <v>334883.51210030302</v>
      </c>
    </row>
    <row r="15867" spans="1:6">
      <c r="A15867">
        <v>2038</v>
      </c>
      <c r="B15867" t="s">
        <v>1030</v>
      </c>
      <c r="C15867" t="s">
        <v>1013</v>
      </c>
      <c r="D15867" t="s">
        <v>1021</v>
      </c>
      <c r="E15867" t="s">
        <v>1015</v>
      </c>
      <c r="F15867" s="86">
        <v>338443.55978611502</v>
      </c>
    </row>
    <row r="15868" spans="1:6">
      <c r="A15868">
        <v>2039</v>
      </c>
      <c r="B15868" t="s">
        <v>1030</v>
      </c>
      <c r="C15868" t="s">
        <v>1013</v>
      </c>
      <c r="D15868" t="s">
        <v>1021</v>
      </c>
      <c r="E15868" t="s">
        <v>1015</v>
      </c>
      <c r="F15868" s="86">
        <v>342005.35170836002</v>
      </c>
    </row>
    <row r="15869" spans="1:6">
      <c r="A15869">
        <v>2040</v>
      </c>
      <c r="B15869" t="s">
        <v>1030</v>
      </c>
      <c r="C15869" t="s">
        <v>1013</v>
      </c>
      <c r="D15869" t="s">
        <v>1021</v>
      </c>
      <c r="E15869" t="s">
        <v>1015</v>
      </c>
      <c r="F15869" s="86">
        <v>345593.37161665602</v>
      </c>
    </row>
    <row r="15870" spans="1:6">
      <c r="A15870">
        <v>2041</v>
      </c>
      <c r="B15870" t="s">
        <v>1030</v>
      </c>
      <c r="C15870" t="s">
        <v>1013</v>
      </c>
      <c r="D15870" t="s">
        <v>1021</v>
      </c>
      <c r="E15870" t="s">
        <v>1015</v>
      </c>
      <c r="F15870" s="86">
        <v>349189.36502924399</v>
      </c>
    </row>
    <row r="15871" spans="1:6">
      <c r="A15871">
        <v>2042</v>
      </c>
      <c r="B15871" t="s">
        <v>1030</v>
      </c>
      <c r="C15871" t="s">
        <v>1013</v>
      </c>
      <c r="D15871" t="s">
        <v>1021</v>
      </c>
      <c r="E15871" t="s">
        <v>1015</v>
      </c>
      <c r="F15871" s="86">
        <v>352802.90201568097</v>
      </c>
    </row>
    <row r="15872" spans="1:6">
      <c r="A15872">
        <v>2043</v>
      </c>
      <c r="B15872" t="s">
        <v>1030</v>
      </c>
      <c r="C15872" t="s">
        <v>1013</v>
      </c>
      <c r="D15872" t="s">
        <v>1021</v>
      </c>
      <c r="E15872" t="s">
        <v>1015</v>
      </c>
      <c r="F15872" s="86">
        <v>356430.26763500198</v>
      </c>
    </row>
    <row r="15873" spans="1:6">
      <c r="A15873">
        <v>2044</v>
      </c>
      <c r="B15873" t="s">
        <v>1030</v>
      </c>
      <c r="C15873" t="s">
        <v>1013</v>
      </c>
      <c r="D15873" t="s">
        <v>1021</v>
      </c>
      <c r="E15873" t="s">
        <v>1015</v>
      </c>
      <c r="F15873" s="86">
        <v>360085.194470421</v>
      </c>
    </row>
    <row r="15874" spans="1:6">
      <c r="A15874">
        <v>2045</v>
      </c>
      <c r="B15874" t="s">
        <v>1030</v>
      </c>
      <c r="C15874" t="s">
        <v>1013</v>
      </c>
      <c r="D15874" t="s">
        <v>1021</v>
      </c>
      <c r="E15874" t="s">
        <v>1015</v>
      </c>
      <c r="F15874" s="86">
        <v>363765.98358307499</v>
      </c>
    </row>
    <row r="15875" spans="1:6">
      <c r="A15875">
        <v>2046</v>
      </c>
      <c r="B15875" t="s">
        <v>1030</v>
      </c>
      <c r="C15875" t="s">
        <v>1013</v>
      </c>
      <c r="D15875" t="s">
        <v>1021</v>
      </c>
      <c r="E15875" t="s">
        <v>1015</v>
      </c>
      <c r="F15875" s="86">
        <v>367468.20356429298</v>
      </c>
    </row>
    <row r="15876" spans="1:6">
      <c r="A15876">
        <v>2047</v>
      </c>
      <c r="B15876" t="s">
        <v>1030</v>
      </c>
      <c r="C15876" t="s">
        <v>1013</v>
      </c>
      <c r="D15876" t="s">
        <v>1021</v>
      </c>
      <c r="E15876" t="s">
        <v>1015</v>
      </c>
      <c r="F15876" s="86">
        <v>371182.48329805402</v>
      </c>
    </row>
    <row r="15877" spans="1:6">
      <c r="A15877">
        <v>2048</v>
      </c>
      <c r="B15877" t="s">
        <v>1030</v>
      </c>
      <c r="C15877" t="s">
        <v>1013</v>
      </c>
      <c r="D15877" t="s">
        <v>1021</v>
      </c>
      <c r="E15877" t="s">
        <v>1015</v>
      </c>
      <c r="F15877" s="86">
        <v>374917.25509187003</v>
      </c>
    </row>
    <row r="15878" spans="1:6">
      <c r="A15878">
        <v>2049</v>
      </c>
      <c r="B15878" t="s">
        <v>1030</v>
      </c>
      <c r="C15878" t="s">
        <v>1013</v>
      </c>
      <c r="D15878" t="s">
        <v>1021</v>
      </c>
      <c r="E15878" t="s">
        <v>1015</v>
      </c>
      <c r="F15878" s="86">
        <v>378662.18496165698</v>
      </c>
    </row>
    <row r="15879" spans="1:6">
      <c r="A15879">
        <v>2050</v>
      </c>
      <c r="B15879" t="s">
        <v>1030</v>
      </c>
      <c r="C15879" t="s">
        <v>1013</v>
      </c>
      <c r="D15879" t="s">
        <v>1021</v>
      </c>
      <c r="E15879" t="s">
        <v>1015</v>
      </c>
      <c r="F15879" s="86">
        <v>382449.19370994403</v>
      </c>
    </row>
    <row r="15880" spans="1:6">
      <c r="A15880">
        <v>2017</v>
      </c>
      <c r="B15880" t="s">
        <v>1031</v>
      </c>
      <c r="C15880" t="s">
        <v>1013</v>
      </c>
      <c r="D15880" t="s">
        <v>1021</v>
      </c>
      <c r="E15880" t="s">
        <v>1015</v>
      </c>
      <c r="F15880" s="86">
        <v>393402.66501855198</v>
      </c>
    </row>
    <row r="15881" spans="1:6">
      <c r="A15881">
        <v>2018</v>
      </c>
      <c r="B15881" t="s">
        <v>1031</v>
      </c>
      <c r="C15881" t="s">
        <v>1013</v>
      </c>
      <c r="D15881" t="s">
        <v>1021</v>
      </c>
      <c r="E15881" t="s">
        <v>1015</v>
      </c>
      <c r="F15881" s="86">
        <v>397827.23235038598</v>
      </c>
    </row>
    <row r="15882" spans="1:6">
      <c r="A15882">
        <v>2019</v>
      </c>
      <c r="B15882" t="s">
        <v>1031</v>
      </c>
      <c r="C15882" t="s">
        <v>1013</v>
      </c>
      <c r="D15882" t="s">
        <v>1021</v>
      </c>
      <c r="E15882" t="s">
        <v>1015</v>
      </c>
      <c r="F15882" s="86">
        <v>402577.53958713397</v>
      </c>
    </row>
    <row r="15883" spans="1:6">
      <c r="A15883">
        <v>2020</v>
      </c>
      <c r="B15883" t="s">
        <v>1031</v>
      </c>
      <c r="C15883" t="s">
        <v>1013</v>
      </c>
      <c r="D15883" t="s">
        <v>1021</v>
      </c>
      <c r="E15883" t="s">
        <v>1015</v>
      </c>
      <c r="F15883" s="86">
        <v>407808.85830661497</v>
      </c>
    </row>
    <row r="15884" spans="1:6">
      <c r="A15884">
        <v>2021</v>
      </c>
      <c r="B15884" t="s">
        <v>1031</v>
      </c>
      <c r="C15884" t="s">
        <v>1013</v>
      </c>
      <c r="D15884" t="s">
        <v>1021</v>
      </c>
      <c r="E15884" t="s">
        <v>1015</v>
      </c>
      <c r="F15884" s="86">
        <v>413128.45888259599</v>
      </c>
    </row>
    <row r="15885" spans="1:6">
      <c r="A15885">
        <v>2022</v>
      </c>
      <c r="B15885" t="s">
        <v>1031</v>
      </c>
      <c r="C15885" t="s">
        <v>1013</v>
      </c>
      <c r="D15885" t="s">
        <v>1021</v>
      </c>
      <c r="E15885" t="s">
        <v>1015</v>
      </c>
      <c r="F15885" s="86">
        <v>418363.84946350101</v>
      </c>
    </row>
    <row r="15886" spans="1:6">
      <c r="A15886">
        <v>2023</v>
      </c>
      <c r="B15886" t="s">
        <v>1031</v>
      </c>
      <c r="C15886" t="s">
        <v>1013</v>
      </c>
      <c r="D15886" t="s">
        <v>1021</v>
      </c>
      <c r="E15886" t="s">
        <v>1015</v>
      </c>
      <c r="F15886" s="86">
        <v>423646.75750455097</v>
      </c>
    </row>
    <row r="15887" spans="1:6">
      <c r="A15887">
        <v>2024</v>
      </c>
      <c r="B15887" t="s">
        <v>1031</v>
      </c>
      <c r="C15887" t="s">
        <v>1013</v>
      </c>
      <c r="D15887" t="s">
        <v>1021</v>
      </c>
      <c r="E15887" t="s">
        <v>1015</v>
      </c>
      <c r="F15887" s="86">
        <v>428973.63386023103</v>
      </c>
    </row>
    <row r="15888" spans="1:6">
      <c r="A15888">
        <v>2025</v>
      </c>
      <c r="B15888" t="s">
        <v>1031</v>
      </c>
      <c r="C15888" t="s">
        <v>1013</v>
      </c>
      <c r="D15888" t="s">
        <v>1021</v>
      </c>
      <c r="E15888" t="s">
        <v>1015</v>
      </c>
      <c r="F15888" s="86">
        <v>434274.41448611201</v>
      </c>
    </row>
    <row r="15889" spans="1:6">
      <c r="A15889">
        <v>2026</v>
      </c>
      <c r="B15889" t="s">
        <v>1031</v>
      </c>
      <c r="C15889" t="s">
        <v>1013</v>
      </c>
      <c r="D15889" t="s">
        <v>1021</v>
      </c>
      <c r="E15889" t="s">
        <v>1015</v>
      </c>
      <c r="F15889" s="86">
        <v>439532.90009257803</v>
      </c>
    </row>
    <row r="15890" spans="1:6">
      <c r="A15890">
        <v>2027</v>
      </c>
      <c r="B15890" t="s">
        <v>1031</v>
      </c>
      <c r="C15890" t="s">
        <v>1013</v>
      </c>
      <c r="D15890" t="s">
        <v>1021</v>
      </c>
      <c r="E15890" t="s">
        <v>1015</v>
      </c>
      <c r="F15890" s="86">
        <v>444722.60258910002</v>
      </c>
    </row>
    <row r="15891" spans="1:6">
      <c r="A15891">
        <v>2028</v>
      </c>
      <c r="B15891" t="s">
        <v>1031</v>
      </c>
      <c r="C15891" t="s">
        <v>1013</v>
      </c>
      <c r="D15891" t="s">
        <v>1021</v>
      </c>
      <c r="E15891" t="s">
        <v>1015</v>
      </c>
      <c r="F15891" s="86">
        <v>449912.03382756701</v>
      </c>
    </row>
    <row r="15892" spans="1:6">
      <c r="A15892">
        <v>2029</v>
      </c>
      <c r="B15892" t="s">
        <v>1031</v>
      </c>
      <c r="C15892" t="s">
        <v>1013</v>
      </c>
      <c r="D15892" t="s">
        <v>1021</v>
      </c>
      <c r="E15892" t="s">
        <v>1015</v>
      </c>
      <c r="F15892" s="86">
        <v>455108.05393618101</v>
      </c>
    </row>
    <row r="15893" spans="1:6">
      <c r="A15893">
        <v>2030</v>
      </c>
      <c r="B15893" t="s">
        <v>1031</v>
      </c>
      <c r="C15893" t="s">
        <v>1013</v>
      </c>
      <c r="D15893" t="s">
        <v>1021</v>
      </c>
      <c r="E15893" t="s">
        <v>1015</v>
      </c>
      <c r="F15893" s="86">
        <v>460313.886855049</v>
      </c>
    </row>
    <row r="15894" spans="1:6">
      <c r="A15894">
        <v>2031</v>
      </c>
      <c r="B15894" t="s">
        <v>1031</v>
      </c>
      <c r="C15894" t="s">
        <v>1013</v>
      </c>
      <c r="D15894" t="s">
        <v>1021</v>
      </c>
      <c r="E15894" t="s">
        <v>1015</v>
      </c>
      <c r="F15894" s="86">
        <v>465565.10211621999</v>
      </c>
    </row>
    <row r="15895" spans="1:6">
      <c r="A15895">
        <v>2032</v>
      </c>
      <c r="B15895" t="s">
        <v>1031</v>
      </c>
      <c r="C15895" t="s">
        <v>1013</v>
      </c>
      <c r="D15895" t="s">
        <v>1021</v>
      </c>
      <c r="E15895" t="s">
        <v>1015</v>
      </c>
      <c r="F15895" s="86">
        <v>470800.07679576398</v>
      </c>
    </row>
    <row r="15896" spans="1:6">
      <c r="A15896">
        <v>2033</v>
      </c>
      <c r="B15896" t="s">
        <v>1031</v>
      </c>
      <c r="C15896" t="s">
        <v>1013</v>
      </c>
      <c r="D15896" t="s">
        <v>1021</v>
      </c>
      <c r="E15896" t="s">
        <v>1015</v>
      </c>
      <c r="F15896" s="86">
        <v>476055.43626386201</v>
      </c>
    </row>
    <row r="15897" spans="1:6">
      <c r="A15897">
        <v>2034</v>
      </c>
      <c r="B15897" t="s">
        <v>1031</v>
      </c>
      <c r="C15897" t="s">
        <v>1013</v>
      </c>
      <c r="D15897" t="s">
        <v>1021</v>
      </c>
      <c r="E15897" t="s">
        <v>1015</v>
      </c>
      <c r="F15897" s="86">
        <v>481354.574025671</v>
      </c>
    </row>
    <row r="15898" spans="1:6">
      <c r="A15898">
        <v>2035</v>
      </c>
      <c r="B15898" t="s">
        <v>1031</v>
      </c>
      <c r="C15898" t="s">
        <v>1013</v>
      </c>
      <c r="D15898" t="s">
        <v>1021</v>
      </c>
      <c r="E15898" t="s">
        <v>1015</v>
      </c>
      <c r="F15898" s="86">
        <v>486629.204712582</v>
      </c>
    </row>
    <row r="15899" spans="1:6">
      <c r="A15899">
        <v>2036</v>
      </c>
      <c r="B15899" t="s">
        <v>1031</v>
      </c>
      <c r="C15899" t="s">
        <v>1013</v>
      </c>
      <c r="D15899" t="s">
        <v>1021</v>
      </c>
      <c r="E15899" t="s">
        <v>1015</v>
      </c>
      <c r="F15899" s="86">
        <v>491900.596174734</v>
      </c>
    </row>
    <row r="15900" spans="1:6">
      <c r="A15900">
        <v>2037</v>
      </c>
      <c r="B15900" t="s">
        <v>1031</v>
      </c>
      <c r="C15900" t="s">
        <v>1013</v>
      </c>
      <c r="D15900" t="s">
        <v>1021</v>
      </c>
      <c r="E15900" t="s">
        <v>1015</v>
      </c>
      <c r="F15900" s="86">
        <v>497155.96634971298</v>
      </c>
    </row>
    <row r="15901" spans="1:6">
      <c r="A15901">
        <v>2038</v>
      </c>
      <c r="B15901" t="s">
        <v>1031</v>
      </c>
      <c r="C15901" t="s">
        <v>1013</v>
      </c>
      <c r="D15901" t="s">
        <v>1021</v>
      </c>
      <c r="E15901" t="s">
        <v>1015</v>
      </c>
      <c r="F15901" s="86">
        <v>502441.084558103</v>
      </c>
    </row>
    <row r="15902" spans="1:6">
      <c r="A15902">
        <v>2039</v>
      </c>
      <c r="B15902" t="s">
        <v>1031</v>
      </c>
      <c r="C15902" t="s">
        <v>1013</v>
      </c>
      <c r="D15902" t="s">
        <v>1021</v>
      </c>
      <c r="E15902" t="s">
        <v>1015</v>
      </c>
      <c r="F15902" s="86">
        <v>507728.79219690099</v>
      </c>
    </row>
    <row r="15903" spans="1:6">
      <c r="A15903">
        <v>2040</v>
      </c>
      <c r="B15903" t="s">
        <v>1031</v>
      </c>
      <c r="C15903" t="s">
        <v>1013</v>
      </c>
      <c r="D15903" t="s">
        <v>1021</v>
      </c>
      <c r="E15903" t="s">
        <v>1015</v>
      </c>
      <c r="F15903" s="86">
        <v>513055.43695645698</v>
      </c>
    </row>
    <row r="15904" spans="1:6">
      <c r="A15904">
        <v>2041</v>
      </c>
      <c r="B15904" t="s">
        <v>1031</v>
      </c>
      <c r="C15904" t="s">
        <v>1013</v>
      </c>
      <c r="D15904" t="s">
        <v>1021</v>
      </c>
      <c r="E15904" t="s">
        <v>1015</v>
      </c>
      <c r="F15904" s="86">
        <v>518393.91889248998</v>
      </c>
    </row>
    <row r="15905" spans="1:6">
      <c r="A15905">
        <v>2042</v>
      </c>
      <c r="B15905" t="s">
        <v>1031</v>
      </c>
      <c r="C15905" t="s">
        <v>1013</v>
      </c>
      <c r="D15905" t="s">
        <v>1021</v>
      </c>
      <c r="E15905" t="s">
        <v>1015</v>
      </c>
      <c r="F15905" s="86">
        <v>523758.44538459898</v>
      </c>
    </row>
    <row r="15906" spans="1:6">
      <c r="A15906">
        <v>2043</v>
      </c>
      <c r="B15906" t="s">
        <v>1031</v>
      </c>
      <c r="C15906" t="s">
        <v>1013</v>
      </c>
      <c r="D15906" t="s">
        <v>1021</v>
      </c>
      <c r="E15906" t="s">
        <v>1015</v>
      </c>
      <c r="F15906" s="86">
        <v>529143.50136560702</v>
      </c>
    </row>
    <row r="15907" spans="1:6">
      <c r="A15907">
        <v>2044</v>
      </c>
      <c r="B15907" t="s">
        <v>1031</v>
      </c>
      <c r="C15907" t="s">
        <v>1013</v>
      </c>
      <c r="D15907" t="s">
        <v>1021</v>
      </c>
      <c r="E15907" t="s">
        <v>1015</v>
      </c>
      <c r="F15907" s="86">
        <v>534569.47373254795</v>
      </c>
    </row>
    <row r="15908" spans="1:6">
      <c r="A15908">
        <v>2045</v>
      </c>
      <c r="B15908" t="s">
        <v>1031</v>
      </c>
      <c r="C15908" t="s">
        <v>1013</v>
      </c>
      <c r="D15908" t="s">
        <v>1021</v>
      </c>
      <c r="E15908" t="s">
        <v>1015</v>
      </c>
      <c r="F15908" s="86">
        <v>540033.84030214802</v>
      </c>
    </row>
    <row r="15909" spans="1:6">
      <c r="A15909">
        <v>2046</v>
      </c>
      <c r="B15909" t="s">
        <v>1031</v>
      </c>
      <c r="C15909" t="s">
        <v>1013</v>
      </c>
      <c r="D15909" t="s">
        <v>1021</v>
      </c>
      <c r="E15909" t="s">
        <v>1015</v>
      </c>
      <c r="F15909" s="86">
        <v>545530.02236515202</v>
      </c>
    </row>
    <row r="15910" spans="1:6">
      <c r="A15910">
        <v>2047</v>
      </c>
      <c r="B15910" t="s">
        <v>1031</v>
      </c>
      <c r="C15910" t="s">
        <v>1013</v>
      </c>
      <c r="D15910" t="s">
        <v>1021</v>
      </c>
      <c r="E15910" t="s">
        <v>1015</v>
      </c>
      <c r="F15910" s="86">
        <v>551044.10790119402</v>
      </c>
    </row>
    <row r="15911" spans="1:6">
      <c r="A15911">
        <v>2048</v>
      </c>
      <c r="B15911" t="s">
        <v>1031</v>
      </c>
      <c r="C15911" t="s">
        <v>1013</v>
      </c>
      <c r="D15911" t="s">
        <v>1021</v>
      </c>
      <c r="E15911" t="s">
        <v>1015</v>
      </c>
      <c r="F15911" s="86">
        <v>556588.61520943698</v>
      </c>
    </row>
    <row r="15912" spans="1:6">
      <c r="A15912">
        <v>2049</v>
      </c>
      <c r="B15912" t="s">
        <v>1031</v>
      </c>
      <c r="C15912" t="s">
        <v>1013</v>
      </c>
      <c r="D15912" t="s">
        <v>1021</v>
      </c>
      <c r="E15912" t="s">
        <v>1015</v>
      </c>
      <c r="F15912" s="86">
        <v>562148.20283036598</v>
      </c>
    </row>
    <row r="15913" spans="1:6">
      <c r="A15913">
        <v>2050</v>
      </c>
      <c r="B15913" t="s">
        <v>1031</v>
      </c>
      <c r="C15913" t="s">
        <v>1013</v>
      </c>
      <c r="D15913" t="s">
        <v>1021</v>
      </c>
      <c r="E15913" t="s">
        <v>1015</v>
      </c>
      <c r="F15913" s="86">
        <v>567770.259234461</v>
      </c>
    </row>
    <row r="15914" spans="1:6">
      <c r="A15914">
        <v>2017</v>
      </c>
      <c r="B15914" t="s">
        <v>1032</v>
      </c>
      <c r="C15914" t="s">
        <v>1013</v>
      </c>
      <c r="D15914" t="s">
        <v>1021</v>
      </c>
      <c r="E15914" t="s">
        <v>1015</v>
      </c>
      <c r="F15914" s="86">
        <v>5163228.3206659099</v>
      </c>
    </row>
    <row r="15915" spans="1:6">
      <c r="A15915">
        <v>2018</v>
      </c>
      <c r="B15915" t="s">
        <v>1032</v>
      </c>
      <c r="C15915" t="s">
        <v>1013</v>
      </c>
      <c r="D15915" t="s">
        <v>1021</v>
      </c>
      <c r="E15915" t="s">
        <v>1015</v>
      </c>
      <c r="F15915" s="86">
        <v>5221298.7238070304</v>
      </c>
    </row>
    <row r="15916" spans="1:6">
      <c r="A15916">
        <v>2019</v>
      </c>
      <c r="B15916" t="s">
        <v>1032</v>
      </c>
      <c r="C15916" t="s">
        <v>1013</v>
      </c>
      <c r="D15916" t="s">
        <v>1021</v>
      </c>
      <c r="E15916" t="s">
        <v>1015</v>
      </c>
      <c r="F15916" s="86">
        <v>5283644.3127864096</v>
      </c>
    </row>
    <row r="15917" spans="1:6">
      <c r="A15917">
        <v>2020</v>
      </c>
      <c r="B15917" t="s">
        <v>1032</v>
      </c>
      <c r="C15917" t="s">
        <v>1013</v>
      </c>
      <c r="D15917" t="s">
        <v>1021</v>
      </c>
      <c r="E15917" t="s">
        <v>1015</v>
      </c>
      <c r="F15917" s="86">
        <v>5352302.9553647004</v>
      </c>
    </row>
    <row r="15918" spans="1:6">
      <c r="A15918">
        <v>2021</v>
      </c>
      <c r="B15918" t="s">
        <v>1032</v>
      </c>
      <c r="C15918" t="s">
        <v>1013</v>
      </c>
      <c r="D15918" t="s">
        <v>1021</v>
      </c>
      <c r="E15918" t="s">
        <v>1015</v>
      </c>
      <c r="F15918" s="86">
        <v>5422120.2565445099</v>
      </c>
    </row>
    <row r="15919" spans="1:6">
      <c r="A15919">
        <v>2022</v>
      </c>
      <c r="B15919" t="s">
        <v>1032</v>
      </c>
      <c r="C15919" t="s">
        <v>1013</v>
      </c>
      <c r="D15919" t="s">
        <v>1021</v>
      </c>
      <c r="E15919" t="s">
        <v>1015</v>
      </c>
      <c r="F15919" s="86">
        <v>5490832.3404237498</v>
      </c>
    </row>
    <row r="15920" spans="1:6">
      <c r="A15920">
        <v>2023</v>
      </c>
      <c r="B15920" t="s">
        <v>1032</v>
      </c>
      <c r="C15920" t="s">
        <v>1013</v>
      </c>
      <c r="D15920" t="s">
        <v>1021</v>
      </c>
      <c r="E15920" t="s">
        <v>1015</v>
      </c>
      <c r="F15920" s="86">
        <v>5560168.06902574</v>
      </c>
    </row>
    <row r="15921" spans="1:6">
      <c r="A15921">
        <v>2024</v>
      </c>
      <c r="B15921" t="s">
        <v>1032</v>
      </c>
      <c r="C15921" t="s">
        <v>1013</v>
      </c>
      <c r="D15921" t="s">
        <v>1021</v>
      </c>
      <c r="E15921" t="s">
        <v>1015</v>
      </c>
      <c r="F15921" s="86">
        <v>5630080.8614544095</v>
      </c>
    </row>
    <row r="15922" spans="1:6">
      <c r="A15922">
        <v>2025</v>
      </c>
      <c r="B15922" t="s">
        <v>1032</v>
      </c>
      <c r="C15922" t="s">
        <v>1013</v>
      </c>
      <c r="D15922" t="s">
        <v>1021</v>
      </c>
      <c r="E15922" t="s">
        <v>1015</v>
      </c>
      <c r="F15922" s="86">
        <v>5699651.1594794597</v>
      </c>
    </row>
    <row r="15923" spans="1:6">
      <c r="A15923">
        <v>2026</v>
      </c>
      <c r="B15923" t="s">
        <v>1032</v>
      </c>
      <c r="C15923" t="s">
        <v>1013</v>
      </c>
      <c r="D15923" t="s">
        <v>1021</v>
      </c>
      <c r="E15923" t="s">
        <v>1015</v>
      </c>
      <c r="F15923" s="86">
        <v>5768666.3549048398</v>
      </c>
    </row>
    <row r="15924" spans="1:6">
      <c r="A15924">
        <v>2027</v>
      </c>
      <c r="B15924" t="s">
        <v>1032</v>
      </c>
      <c r="C15924" t="s">
        <v>1013</v>
      </c>
      <c r="D15924" t="s">
        <v>1021</v>
      </c>
      <c r="E15924" t="s">
        <v>1015</v>
      </c>
      <c r="F15924" s="86">
        <v>5836778.8037735</v>
      </c>
    </row>
    <row r="15925" spans="1:6">
      <c r="A15925">
        <v>2028</v>
      </c>
      <c r="B15925" t="s">
        <v>1032</v>
      </c>
      <c r="C15925" t="s">
        <v>1013</v>
      </c>
      <c r="D15925" t="s">
        <v>1021</v>
      </c>
      <c r="E15925" t="s">
        <v>1015</v>
      </c>
      <c r="F15925" s="86">
        <v>5904887.6925054397</v>
      </c>
    </row>
    <row r="15926" spans="1:6">
      <c r="A15926">
        <v>2029</v>
      </c>
      <c r="B15926" t="s">
        <v>1032</v>
      </c>
      <c r="C15926" t="s">
        <v>1013</v>
      </c>
      <c r="D15926" t="s">
        <v>1021</v>
      </c>
      <c r="E15926" t="s">
        <v>1015</v>
      </c>
      <c r="F15926" s="86">
        <v>5973083.0571156004</v>
      </c>
    </row>
    <row r="15927" spans="1:6">
      <c r="A15927">
        <v>2030</v>
      </c>
      <c r="B15927" t="s">
        <v>1032</v>
      </c>
      <c r="C15927" t="s">
        <v>1013</v>
      </c>
      <c r="D15927" t="s">
        <v>1021</v>
      </c>
      <c r="E15927" t="s">
        <v>1015</v>
      </c>
      <c r="F15927" s="86">
        <v>6041407.2103291703</v>
      </c>
    </row>
    <row r="15928" spans="1:6">
      <c r="A15928">
        <v>2031</v>
      </c>
      <c r="B15928" t="s">
        <v>1032</v>
      </c>
      <c r="C15928" t="s">
        <v>1013</v>
      </c>
      <c r="D15928" t="s">
        <v>1021</v>
      </c>
      <c r="E15928" t="s">
        <v>1015</v>
      </c>
      <c r="F15928" s="86">
        <v>6110326.9858296998</v>
      </c>
    </row>
    <row r="15929" spans="1:6">
      <c r="A15929">
        <v>2032</v>
      </c>
      <c r="B15929" t="s">
        <v>1032</v>
      </c>
      <c r="C15929" t="s">
        <v>1013</v>
      </c>
      <c r="D15929" t="s">
        <v>1021</v>
      </c>
      <c r="E15929" t="s">
        <v>1015</v>
      </c>
      <c r="F15929" s="86">
        <v>6179033.6111956397</v>
      </c>
    </row>
    <row r="15930" spans="1:6">
      <c r="A15930">
        <v>2033</v>
      </c>
      <c r="B15930" t="s">
        <v>1032</v>
      </c>
      <c r="C15930" t="s">
        <v>1013</v>
      </c>
      <c r="D15930" t="s">
        <v>1021</v>
      </c>
      <c r="E15930" t="s">
        <v>1015</v>
      </c>
      <c r="F15930" s="86">
        <v>6248007.7774984697</v>
      </c>
    </row>
    <row r="15931" spans="1:6">
      <c r="A15931">
        <v>2034</v>
      </c>
      <c r="B15931" t="s">
        <v>1032</v>
      </c>
      <c r="C15931" t="s">
        <v>1013</v>
      </c>
      <c r="D15931" t="s">
        <v>1021</v>
      </c>
      <c r="E15931" t="s">
        <v>1015</v>
      </c>
      <c r="F15931" s="86">
        <v>6317556.5136911701</v>
      </c>
    </row>
    <row r="15932" spans="1:6">
      <c r="A15932">
        <v>2035</v>
      </c>
      <c r="B15932" t="s">
        <v>1032</v>
      </c>
      <c r="C15932" t="s">
        <v>1013</v>
      </c>
      <c r="D15932" t="s">
        <v>1021</v>
      </c>
      <c r="E15932" t="s">
        <v>1015</v>
      </c>
      <c r="F15932" s="86">
        <v>6386783.6058422402</v>
      </c>
    </row>
    <row r="15933" spans="1:6">
      <c r="A15933">
        <v>2036</v>
      </c>
      <c r="B15933" t="s">
        <v>1032</v>
      </c>
      <c r="C15933" t="s">
        <v>1013</v>
      </c>
      <c r="D15933" t="s">
        <v>1021</v>
      </c>
      <c r="E15933" t="s">
        <v>1015</v>
      </c>
      <c r="F15933" s="86">
        <v>6455968.1846640799</v>
      </c>
    </row>
    <row r="15934" spans="1:6">
      <c r="A15934">
        <v>2037</v>
      </c>
      <c r="B15934" t="s">
        <v>1032</v>
      </c>
      <c r="C15934" t="s">
        <v>1013</v>
      </c>
      <c r="D15934" t="s">
        <v>1021</v>
      </c>
      <c r="E15934" t="s">
        <v>1015</v>
      </c>
      <c r="F15934" s="86">
        <v>6524942.4914897699</v>
      </c>
    </row>
    <row r="15935" spans="1:6">
      <c r="A15935">
        <v>2038</v>
      </c>
      <c r="B15935" t="s">
        <v>1032</v>
      </c>
      <c r="C15935" t="s">
        <v>1013</v>
      </c>
      <c r="D15935" t="s">
        <v>1021</v>
      </c>
      <c r="E15935" t="s">
        <v>1015</v>
      </c>
      <c r="F15935" s="86">
        <v>6594307.2275175303</v>
      </c>
    </row>
    <row r="15936" spans="1:6">
      <c r="A15936">
        <v>2039</v>
      </c>
      <c r="B15936" t="s">
        <v>1032</v>
      </c>
      <c r="C15936" t="s">
        <v>1013</v>
      </c>
      <c r="D15936" t="s">
        <v>1021</v>
      </c>
      <c r="E15936" t="s">
        <v>1015</v>
      </c>
      <c r="F15936" s="86">
        <v>6663705.9486236796</v>
      </c>
    </row>
    <row r="15937" spans="1:6">
      <c r="A15937">
        <v>2040</v>
      </c>
      <c r="B15937" t="s">
        <v>1032</v>
      </c>
      <c r="C15937" t="s">
        <v>1013</v>
      </c>
      <c r="D15937" t="s">
        <v>1021</v>
      </c>
      <c r="E15937" t="s">
        <v>1015</v>
      </c>
      <c r="F15937" s="86">
        <v>6733615.7014601799</v>
      </c>
    </row>
    <row r="15938" spans="1:6">
      <c r="A15938">
        <v>2041</v>
      </c>
      <c r="B15938" t="s">
        <v>1032</v>
      </c>
      <c r="C15938" t="s">
        <v>1013</v>
      </c>
      <c r="D15938" t="s">
        <v>1021</v>
      </c>
      <c r="E15938" t="s">
        <v>1015</v>
      </c>
      <c r="F15938" s="86">
        <v>6803680.811772</v>
      </c>
    </row>
    <row r="15939" spans="1:6">
      <c r="A15939">
        <v>2042</v>
      </c>
      <c r="B15939" t="s">
        <v>1032</v>
      </c>
      <c r="C15939" t="s">
        <v>1013</v>
      </c>
      <c r="D15939" t="s">
        <v>1021</v>
      </c>
      <c r="E15939" t="s">
        <v>1015</v>
      </c>
      <c r="F15939" s="86">
        <v>6874087.7448559701</v>
      </c>
    </row>
    <row r="15940" spans="1:6">
      <c r="A15940">
        <v>2043</v>
      </c>
      <c r="B15940" t="s">
        <v>1032</v>
      </c>
      <c r="C15940" t="s">
        <v>1013</v>
      </c>
      <c r="D15940" t="s">
        <v>1021</v>
      </c>
      <c r="E15940" t="s">
        <v>1015</v>
      </c>
      <c r="F15940" s="86">
        <v>6944764.1180020599</v>
      </c>
    </row>
    <row r="15941" spans="1:6">
      <c r="A15941">
        <v>2044</v>
      </c>
      <c r="B15941" t="s">
        <v>1032</v>
      </c>
      <c r="C15941" t="s">
        <v>1013</v>
      </c>
      <c r="D15941" t="s">
        <v>1021</v>
      </c>
      <c r="E15941" t="s">
        <v>1015</v>
      </c>
      <c r="F15941" s="86">
        <v>7015977.49981994</v>
      </c>
    </row>
    <row r="15942" spans="1:6">
      <c r="A15942">
        <v>2045</v>
      </c>
      <c r="B15942" t="s">
        <v>1032</v>
      </c>
      <c r="C15942" t="s">
        <v>1013</v>
      </c>
      <c r="D15942" t="s">
        <v>1021</v>
      </c>
      <c r="E15942" t="s">
        <v>1015</v>
      </c>
      <c r="F15942" s="86">
        <v>7087694.78781881</v>
      </c>
    </row>
    <row r="15943" spans="1:6">
      <c r="A15943">
        <v>2046</v>
      </c>
      <c r="B15943" t="s">
        <v>1032</v>
      </c>
      <c r="C15943" t="s">
        <v>1013</v>
      </c>
      <c r="D15943" t="s">
        <v>1021</v>
      </c>
      <c r="E15943" t="s">
        <v>1015</v>
      </c>
      <c r="F15943" s="86">
        <v>7159829.6394774802</v>
      </c>
    </row>
    <row r="15944" spans="1:6">
      <c r="A15944">
        <v>2047</v>
      </c>
      <c r="B15944" t="s">
        <v>1032</v>
      </c>
      <c r="C15944" t="s">
        <v>1013</v>
      </c>
      <c r="D15944" t="s">
        <v>1021</v>
      </c>
      <c r="E15944" t="s">
        <v>1015</v>
      </c>
      <c r="F15944" s="86">
        <v>7232199.4659526702</v>
      </c>
    </row>
    <row r="15945" spans="1:6">
      <c r="A15945">
        <v>2048</v>
      </c>
      <c r="B15945" t="s">
        <v>1032</v>
      </c>
      <c r="C15945" t="s">
        <v>1013</v>
      </c>
      <c r="D15945" t="s">
        <v>1021</v>
      </c>
      <c r="E15945" t="s">
        <v>1015</v>
      </c>
      <c r="F15945" s="86">
        <v>7304968.5641404204</v>
      </c>
    </row>
    <row r="15946" spans="1:6">
      <c r="A15946">
        <v>2049</v>
      </c>
      <c r="B15946" t="s">
        <v>1032</v>
      </c>
      <c r="C15946" t="s">
        <v>1013</v>
      </c>
      <c r="D15946" t="s">
        <v>1021</v>
      </c>
      <c r="E15946" t="s">
        <v>1015</v>
      </c>
      <c r="F15946" s="86">
        <v>7377935.5844686804</v>
      </c>
    </row>
    <row r="15947" spans="1:6">
      <c r="A15947">
        <v>2050</v>
      </c>
      <c r="B15947" t="s">
        <v>1032</v>
      </c>
      <c r="C15947" t="s">
        <v>1013</v>
      </c>
      <c r="D15947" t="s">
        <v>1021</v>
      </c>
      <c r="E15947" t="s">
        <v>1015</v>
      </c>
      <c r="F15947" s="86">
        <v>7451722.4787304197</v>
      </c>
    </row>
    <row r="15948" spans="1:6">
      <c r="A15948">
        <v>2017</v>
      </c>
      <c r="B15948" t="s">
        <v>1033</v>
      </c>
      <c r="C15948" t="s">
        <v>1013</v>
      </c>
      <c r="D15948" t="s">
        <v>1021</v>
      </c>
      <c r="E15948" t="s">
        <v>1015</v>
      </c>
      <c r="F15948" s="86">
        <v>2687993.54120191</v>
      </c>
    </row>
    <row r="15949" spans="1:6">
      <c r="A15949">
        <v>2018</v>
      </c>
      <c r="B15949" t="s">
        <v>1033</v>
      </c>
      <c r="C15949" t="s">
        <v>1013</v>
      </c>
      <c r="D15949" t="s">
        <v>1021</v>
      </c>
      <c r="E15949" t="s">
        <v>1015</v>
      </c>
      <c r="F15949" s="86">
        <v>2718225.1828966099</v>
      </c>
    </row>
    <row r="15950" spans="1:6">
      <c r="A15950">
        <v>2019</v>
      </c>
      <c r="B15950" t="s">
        <v>1033</v>
      </c>
      <c r="C15950" t="s">
        <v>1013</v>
      </c>
      <c r="D15950" t="s">
        <v>1021</v>
      </c>
      <c r="E15950" t="s">
        <v>1015</v>
      </c>
      <c r="F15950" s="86">
        <v>2750682.5003133598</v>
      </c>
    </row>
    <row r="15951" spans="1:6">
      <c r="A15951">
        <v>2020</v>
      </c>
      <c r="B15951" t="s">
        <v>1033</v>
      </c>
      <c r="C15951" t="s">
        <v>1013</v>
      </c>
      <c r="D15951" t="s">
        <v>1021</v>
      </c>
      <c r="E15951" t="s">
        <v>1015</v>
      </c>
      <c r="F15951" s="86">
        <v>2786426.4140696898</v>
      </c>
    </row>
    <row r="15952" spans="1:6">
      <c r="A15952">
        <v>2021</v>
      </c>
      <c r="B15952" t="s">
        <v>1033</v>
      </c>
      <c r="C15952" t="s">
        <v>1013</v>
      </c>
      <c r="D15952" t="s">
        <v>1021</v>
      </c>
      <c r="E15952" t="s">
        <v>1015</v>
      </c>
      <c r="F15952" s="86">
        <v>2822773.5292813801</v>
      </c>
    </row>
    <row r="15953" spans="1:6">
      <c r="A15953">
        <v>2022</v>
      </c>
      <c r="B15953" t="s">
        <v>1033</v>
      </c>
      <c r="C15953" t="s">
        <v>1013</v>
      </c>
      <c r="D15953" t="s">
        <v>1021</v>
      </c>
      <c r="E15953" t="s">
        <v>1015</v>
      </c>
      <c r="F15953" s="86">
        <v>2858545.26475367</v>
      </c>
    </row>
    <row r="15954" spans="1:6">
      <c r="A15954">
        <v>2023</v>
      </c>
      <c r="B15954" t="s">
        <v>1033</v>
      </c>
      <c r="C15954" t="s">
        <v>1013</v>
      </c>
      <c r="D15954" t="s">
        <v>1021</v>
      </c>
      <c r="E15954" t="s">
        <v>1015</v>
      </c>
      <c r="F15954" s="86">
        <v>2894641.6717071901</v>
      </c>
    </row>
    <row r="15955" spans="1:6">
      <c r="A15955">
        <v>2024</v>
      </c>
      <c r="B15955" t="s">
        <v>1033</v>
      </c>
      <c r="C15955" t="s">
        <v>1013</v>
      </c>
      <c r="D15955" t="s">
        <v>1021</v>
      </c>
      <c r="E15955" t="s">
        <v>1015</v>
      </c>
      <c r="F15955" s="86">
        <v>2931038.49997517</v>
      </c>
    </row>
    <row r="15956" spans="1:6">
      <c r="A15956">
        <v>2025</v>
      </c>
      <c r="B15956" t="s">
        <v>1033</v>
      </c>
      <c r="C15956" t="s">
        <v>1013</v>
      </c>
      <c r="D15956" t="s">
        <v>1021</v>
      </c>
      <c r="E15956" t="s">
        <v>1015</v>
      </c>
      <c r="F15956" s="86">
        <v>2967257.0245370902</v>
      </c>
    </row>
    <row r="15957" spans="1:6">
      <c r="A15957">
        <v>2026</v>
      </c>
      <c r="B15957" t="s">
        <v>1033</v>
      </c>
      <c r="C15957" t="s">
        <v>1013</v>
      </c>
      <c r="D15957" t="s">
        <v>1021</v>
      </c>
      <c r="E15957" t="s">
        <v>1015</v>
      </c>
      <c r="F15957" s="86">
        <v>3003186.5608711098</v>
      </c>
    </row>
    <row r="15958" spans="1:6">
      <c r="A15958">
        <v>2027</v>
      </c>
      <c r="B15958" t="s">
        <v>1033</v>
      </c>
      <c r="C15958" t="s">
        <v>1013</v>
      </c>
      <c r="D15958" t="s">
        <v>1021</v>
      </c>
      <c r="E15958" t="s">
        <v>1015</v>
      </c>
      <c r="F15958" s="86">
        <v>3038646.1243968201</v>
      </c>
    </row>
    <row r="15959" spans="1:6">
      <c r="A15959">
        <v>2028</v>
      </c>
      <c r="B15959" t="s">
        <v>1033</v>
      </c>
      <c r="C15959" t="s">
        <v>1013</v>
      </c>
      <c r="D15959" t="s">
        <v>1021</v>
      </c>
      <c r="E15959" t="s">
        <v>1015</v>
      </c>
      <c r="F15959" s="86">
        <v>3074103.83450372</v>
      </c>
    </row>
    <row r="15960" spans="1:6">
      <c r="A15960">
        <v>2029</v>
      </c>
      <c r="B15960" t="s">
        <v>1033</v>
      </c>
      <c r="C15960" t="s">
        <v>1013</v>
      </c>
      <c r="D15960" t="s">
        <v>1021</v>
      </c>
      <c r="E15960" t="s">
        <v>1015</v>
      </c>
      <c r="F15960" s="86">
        <v>3109606.56423548</v>
      </c>
    </row>
    <row r="15961" spans="1:6">
      <c r="A15961">
        <v>2030</v>
      </c>
      <c r="B15961" t="s">
        <v>1033</v>
      </c>
      <c r="C15961" t="s">
        <v>1013</v>
      </c>
      <c r="D15961" t="s">
        <v>1021</v>
      </c>
      <c r="E15961" t="s">
        <v>1015</v>
      </c>
      <c r="F15961" s="86">
        <v>3145176.3417351702</v>
      </c>
    </row>
    <row r="15962" spans="1:6">
      <c r="A15962">
        <v>2031</v>
      </c>
      <c r="B15962" t="s">
        <v>1033</v>
      </c>
      <c r="C15962" t="s">
        <v>1013</v>
      </c>
      <c r="D15962" t="s">
        <v>1021</v>
      </c>
      <c r="E15962" t="s">
        <v>1015</v>
      </c>
      <c r="F15962" s="86">
        <v>3181056.20214441</v>
      </c>
    </row>
    <row r="15963" spans="1:6">
      <c r="A15963">
        <v>2032</v>
      </c>
      <c r="B15963" t="s">
        <v>1033</v>
      </c>
      <c r="C15963" t="s">
        <v>1013</v>
      </c>
      <c r="D15963" t="s">
        <v>1021</v>
      </c>
      <c r="E15963" t="s">
        <v>1015</v>
      </c>
      <c r="F15963" s="86">
        <v>3216825.0958968401</v>
      </c>
    </row>
    <row r="15964" spans="1:6">
      <c r="A15964">
        <v>2033</v>
      </c>
      <c r="B15964" t="s">
        <v>1033</v>
      </c>
      <c r="C15964" t="s">
        <v>1013</v>
      </c>
      <c r="D15964" t="s">
        <v>1021</v>
      </c>
      <c r="E15964" t="s">
        <v>1015</v>
      </c>
      <c r="F15964" s="86">
        <v>3252733.27233554</v>
      </c>
    </row>
    <row r="15965" spans="1:6">
      <c r="A15965">
        <v>2034</v>
      </c>
      <c r="B15965" t="s">
        <v>1033</v>
      </c>
      <c r="C15965" t="s">
        <v>1013</v>
      </c>
      <c r="D15965" t="s">
        <v>1021</v>
      </c>
      <c r="E15965" t="s">
        <v>1015</v>
      </c>
      <c r="F15965" s="86">
        <v>3288940.5717370599</v>
      </c>
    </row>
    <row r="15966" spans="1:6">
      <c r="A15966">
        <v>2035</v>
      </c>
      <c r="B15966" t="s">
        <v>1033</v>
      </c>
      <c r="C15966" t="s">
        <v>1013</v>
      </c>
      <c r="D15966" t="s">
        <v>1021</v>
      </c>
      <c r="E15966" t="s">
        <v>1015</v>
      </c>
      <c r="F15966" s="86">
        <v>3324980.42219911</v>
      </c>
    </row>
    <row r="15967" spans="1:6">
      <c r="A15967">
        <v>2036</v>
      </c>
      <c r="B15967" t="s">
        <v>1033</v>
      </c>
      <c r="C15967" t="s">
        <v>1013</v>
      </c>
      <c r="D15967" t="s">
        <v>1021</v>
      </c>
      <c r="E15967" t="s">
        <v>1015</v>
      </c>
      <c r="F15967" s="86">
        <v>3360998.1400830098</v>
      </c>
    </row>
    <row r="15968" spans="1:6">
      <c r="A15968">
        <v>2037</v>
      </c>
      <c r="B15968" t="s">
        <v>1033</v>
      </c>
      <c r="C15968" t="s">
        <v>1013</v>
      </c>
      <c r="D15968" t="s">
        <v>1021</v>
      </c>
      <c r="E15968" t="s">
        <v>1015</v>
      </c>
      <c r="F15968" s="86">
        <v>3396906.38967838</v>
      </c>
    </row>
    <row r="15969" spans="1:6">
      <c r="A15969">
        <v>2038</v>
      </c>
      <c r="B15969" t="s">
        <v>1033</v>
      </c>
      <c r="C15969" t="s">
        <v>1013</v>
      </c>
      <c r="D15969" t="s">
        <v>1021</v>
      </c>
      <c r="E15969" t="s">
        <v>1015</v>
      </c>
      <c r="F15969" s="86">
        <v>3433017.89799257</v>
      </c>
    </row>
    <row r="15970" spans="1:6">
      <c r="A15970">
        <v>2039</v>
      </c>
      <c r="B15970" t="s">
        <v>1033</v>
      </c>
      <c r="C15970" t="s">
        <v>1013</v>
      </c>
      <c r="D15970" t="s">
        <v>1021</v>
      </c>
      <c r="E15970" t="s">
        <v>1015</v>
      </c>
      <c r="F15970" s="86">
        <v>3469147.0990496599</v>
      </c>
    </row>
    <row r="15971" spans="1:6">
      <c r="A15971">
        <v>2040</v>
      </c>
      <c r="B15971" t="s">
        <v>1033</v>
      </c>
      <c r="C15971" t="s">
        <v>1013</v>
      </c>
      <c r="D15971" t="s">
        <v>1021</v>
      </c>
      <c r="E15971" t="s">
        <v>1015</v>
      </c>
      <c r="F15971" s="86">
        <v>3505542.3448960199</v>
      </c>
    </row>
    <row r="15972" spans="1:6">
      <c r="A15972">
        <v>2041</v>
      </c>
      <c r="B15972" t="s">
        <v>1033</v>
      </c>
      <c r="C15972" t="s">
        <v>1013</v>
      </c>
      <c r="D15972" t="s">
        <v>1021</v>
      </c>
      <c r="E15972" t="s">
        <v>1015</v>
      </c>
      <c r="F15972" s="86">
        <v>3542018.4703518599</v>
      </c>
    </row>
    <row r="15973" spans="1:6">
      <c r="A15973">
        <v>2042</v>
      </c>
      <c r="B15973" t="s">
        <v>1033</v>
      </c>
      <c r="C15973" t="s">
        <v>1013</v>
      </c>
      <c r="D15973" t="s">
        <v>1021</v>
      </c>
      <c r="E15973" t="s">
        <v>1015</v>
      </c>
      <c r="F15973" s="86">
        <v>3578672.5498602302</v>
      </c>
    </row>
    <row r="15974" spans="1:6">
      <c r="A15974">
        <v>2043</v>
      </c>
      <c r="B15974" t="s">
        <v>1033</v>
      </c>
      <c r="C15974" t="s">
        <v>1013</v>
      </c>
      <c r="D15974" t="s">
        <v>1021</v>
      </c>
      <c r="E15974" t="s">
        <v>1015</v>
      </c>
      <c r="F15974" s="86">
        <v>3615466.9007456801</v>
      </c>
    </row>
    <row r="15975" spans="1:6">
      <c r="A15975">
        <v>2044</v>
      </c>
      <c r="B15975" t="s">
        <v>1033</v>
      </c>
      <c r="C15975" t="s">
        <v>1013</v>
      </c>
      <c r="D15975" t="s">
        <v>1021</v>
      </c>
      <c r="E15975" t="s">
        <v>1015</v>
      </c>
      <c r="F15975" s="86">
        <v>3652540.8201010302</v>
      </c>
    </row>
    <row r="15976" spans="1:6">
      <c r="A15976">
        <v>2045</v>
      </c>
      <c r="B15976" t="s">
        <v>1033</v>
      </c>
      <c r="C15976" t="s">
        <v>1013</v>
      </c>
      <c r="D15976" t="s">
        <v>1021</v>
      </c>
      <c r="E15976" t="s">
        <v>1015</v>
      </c>
      <c r="F15976" s="86">
        <v>3689877.0746613601</v>
      </c>
    </row>
    <row r="15977" spans="1:6">
      <c r="A15977">
        <v>2046</v>
      </c>
      <c r="B15977" t="s">
        <v>1033</v>
      </c>
      <c r="C15977" t="s">
        <v>1013</v>
      </c>
      <c r="D15977" t="s">
        <v>1021</v>
      </c>
      <c r="E15977" t="s">
        <v>1015</v>
      </c>
      <c r="F15977" s="86">
        <v>3727430.7142278999</v>
      </c>
    </row>
    <row r="15978" spans="1:6">
      <c r="A15978">
        <v>2047</v>
      </c>
      <c r="B15978" t="s">
        <v>1033</v>
      </c>
      <c r="C15978" t="s">
        <v>1013</v>
      </c>
      <c r="D15978" t="s">
        <v>1021</v>
      </c>
      <c r="E15978" t="s">
        <v>1015</v>
      </c>
      <c r="F15978" s="86">
        <v>3765106.6824520002</v>
      </c>
    </row>
    <row r="15979" spans="1:6">
      <c r="A15979">
        <v>2048</v>
      </c>
      <c r="B15979" t="s">
        <v>1033</v>
      </c>
      <c r="C15979" t="s">
        <v>1013</v>
      </c>
      <c r="D15979" t="s">
        <v>1021</v>
      </c>
      <c r="E15979" t="s">
        <v>1015</v>
      </c>
      <c r="F15979" s="86">
        <v>3802990.5128347999</v>
      </c>
    </row>
    <row r="15980" spans="1:6">
      <c r="A15980">
        <v>2049</v>
      </c>
      <c r="B15980" t="s">
        <v>1033</v>
      </c>
      <c r="C15980" t="s">
        <v>1013</v>
      </c>
      <c r="D15980" t="s">
        <v>1021</v>
      </c>
      <c r="E15980" t="s">
        <v>1015</v>
      </c>
      <c r="F15980" s="86">
        <v>3840977.3821309102</v>
      </c>
    </row>
    <row r="15981" spans="1:6">
      <c r="A15981">
        <v>2050</v>
      </c>
      <c r="B15981" t="s">
        <v>1033</v>
      </c>
      <c r="C15981" t="s">
        <v>1013</v>
      </c>
      <c r="D15981" t="s">
        <v>1021</v>
      </c>
      <c r="E15981" t="s">
        <v>1015</v>
      </c>
      <c r="F15981" s="86">
        <v>3879391.08047678</v>
      </c>
    </row>
    <row r="15982" spans="1:6">
      <c r="A15982">
        <v>2017</v>
      </c>
      <c r="B15982" t="s">
        <v>1034</v>
      </c>
      <c r="C15982" t="s">
        <v>1013</v>
      </c>
      <c r="D15982" t="s">
        <v>1021</v>
      </c>
      <c r="E15982" t="s">
        <v>1015</v>
      </c>
      <c r="F15982" s="86">
        <v>268483.55586899701</v>
      </c>
    </row>
    <row r="15983" spans="1:6">
      <c r="A15983">
        <v>2018</v>
      </c>
      <c r="B15983" t="s">
        <v>1034</v>
      </c>
      <c r="C15983" t="s">
        <v>1013</v>
      </c>
      <c r="D15983" t="s">
        <v>1021</v>
      </c>
      <c r="E15983" t="s">
        <v>1015</v>
      </c>
      <c r="F15983" s="86">
        <v>271121.01837557403</v>
      </c>
    </row>
    <row r="15984" spans="1:6">
      <c r="A15984">
        <v>2019</v>
      </c>
      <c r="B15984" t="s">
        <v>1034</v>
      </c>
      <c r="C15984" t="s">
        <v>1013</v>
      </c>
      <c r="D15984" t="s">
        <v>1021</v>
      </c>
      <c r="E15984" t="s">
        <v>1015</v>
      </c>
      <c r="F15984" s="86">
        <v>274053.87097820302</v>
      </c>
    </row>
    <row r="15985" spans="1:6">
      <c r="A15985">
        <v>2020</v>
      </c>
      <c r="B15985" t="s">
        <v>1034</v>
      </c>
      <c r="C15985" t="s">
        <v>1013</v>
      </c>
      <c r="D15985" t="s">
        <v>1021</v>
      </c>
      <c r="E15985" t="s">
        <v>1015</v>
      </c>
      <c r="F15985" s="86">
        <v>277577.37562227203</v>
      </c>
    </row>
    <row r="15986" spans="1:6">
      <c r="A15986">
        <v>2021</v>
      </c>
      <c r="B15986" t="s">
        <v>1034</v>
      </c>
      <c r="C15986" t="s">
        <v>1013</v>
      </c>
      <c r="D15986" t="s">
        <v>1021</v>
      </c>
      <c r="E15986" t="s">
        <v>1015</v>
      </c>
      <c r="F15986" s="86">
        <v>281117.41871013702</v>
      </c>
    </row>
    <row r="15987" spans="1:6">
      <c r="A15987">
        <v>2022</v>
      </c>
      <c r="B15987" t="s">
        <v>1034</v>
      </c>
      <c r="C15987" t="s">
        <v>1013</v>
      </c>
      <c r="D15987" t="s">
        <v>1021</v>
      </c>
      <c r="E15987" t="s">
        <v>1015</v>
      </c>
      <c r="F15987" s="86">
        <v>284635.88721351302</v>
      </c>
    </row>
    <row r="15988" spans="1:6">
      <c r="A15988">
        <v>2023</v>
      </c>
      <c r="B15988" t="s">
        <v>1034</v>
      </c>
      <c r="C15988" t="s">
        <v>1013</v>
      </c>
      <c r="D15988" t="s">
        <v>1021</v>
      </c>
      <c r="E15988" t="s">
        <v>1015</v>
      </c>
      <c r="F15988" s="86">
        <v>288150.20779620501</v>
      </c>
    </row>
    <row r="15989" spans="1:6">
      <c r="A15989">
        <v>2024</v>
      </c>
      <c r="B15989" t="s">
        <v>1034</v>
      </c>
      <c r="C15989" t="s">
        <v>1013</v>
      </c>
      <c r="D15989" t="s">
        <v>1021</v>
      </c>
      <c r="E15989" t="s">
        <v>1015</v>
      </c>
      <c r="F15989" s="86">
        <v>291661.88303257403</v>
      </c>
    </row>
    <row r="15990" spans="1:6">
      <c r="A15990">
        <v>2025</v>
      </c>
      <c r="B15990" t="s">
        <v>1034</v>
      </c>
      <c r="C15990" t="s">
        <v>1013</v>
      </c>
      <c r="D15990" t="s">
        <v>1021</v>
      </c>
      <c r="E15990" t="s">
        <v>1015</v>
      </c>
      <c r="F15990" s="86">
        <v>295162.91300129099</v>
      </c>
    </row>
    <row r="15991" spans="1:6">
      <c r="A15991">
        <v>2026</v>
      </c>
      <c r="B15991" t="s">
        <v>1034</v>
      </c>
      <c r="C15991" t="s">
        <v>1013</v>
      </c>
      <c r="D15991" t="s">
        <v>1021</v>
      </c>
      <c r="E15991" t="s">
        <v>1015</v>
      </c>
      <c r="F15991" s="86">
        <v>298649.13305272098</v>
      </c>
    </row>
    <row r="15992" spans="1:6">
      <c r="A15992">
        <v>2027</v>
      </c>
      <c r="B15992" t="s">
        <v>1034</v>
      </c>
      <c r="C15992" t="s">
        <v>1013</v>
      </c>
      <c r="D15992" t="s">
        <v>1021</v>
      </c>
      <c r="E15992" t="s">
        <v>1015</v>
      </c>
      <c r="F15992" s="86">
        <v>302126.26143739099</v>
      </c>
    </row>
    <row r="15993" spans="1:6">
      <c r="A15993">
        <v>2028</v>
      </c>
      <c r="B15993" t="s">
        <v>1034</v>
      </c>
      <c r="C15993" t="s">
        <v>1013</v>
      </c>
      <c r="D15993" t="s">
        <v>1021</v>
      </c>
      <c r="E15993" t="s">
        <v>1015</v>
      </c>
      <c r="F15993" s="86">
        <v>305607.01837248402</v>
      </c>
    </row>
    <row r="15994" spans="1:6">
      <c r="A15994">
        <v>2029</v>
      </c>
      <c r="B15994" t="s">
        <v>1034</v>
      </c>
      <c r="C15994" t="s">
        <v>1013</v>
      </c>
      <c r="D15994" t="s">
        <v>1021</v>
      </c>
      <c r="E15994" t="s">
        <v>1015</v>
      </c>
      <c r="F15994" s="86">
        <v>309091.79744688101</v>
      </c>
    </row>
    <row r="15995" spans="1:6">
      <c r="A15995">
        <v>2030</v>
      </c>
      <c r="B15995" t="s">
        <v>1034</v>
      </c>
      <c r="C15995" t="s">
        <v>1013</v>
      </c>
      <c r="D15995" t="s">
        <v>1021</v>
      </c>
      <c r="E15995" t="s">
        <v>1015</v>
      </c>
      <c r="F15995" s="86">
        <v>312580.17758189002</v>
      </c>
    </row>
    <row r="15996" spans="1:6">
      <c r="A15996">
        <v>2031</v>
      </c>
      <c r="B15996" t="s">
        <v>1034</v>
      </c>
      <c r="C15996" t="s">
        <v>1013</v>
      </c>
      <c r="D15996" t="s">
        <v>1021</v>
      </c>
      <c r="E15996" t="s">
        <v>1015</v>
      </c>
      <c r="F15996" s="86">
        <v>316077.91692639102</v>
      </c>
    </row>
    <row r="15997" spans="1:6">
      <c r="A15997">
        <v>2032</v>
      </c>
      <c r="B15997" t="s">
        <v>1034</v>
      </c>
      <c r="C15997" t="s">
        <v>1013</v>
      </c>
      <c r="D15997" t="s">
        <v>1021</v>
      </c>
      <c r="E15997" t="s">
        <v>1015</v>
      </c>
      <c r="F15997" s="86">
        <v>319574.87526542001</v>
      </c>
    </row>
    <row r="15998" spans="1:6">
      <c r="A15998">
        <v>2033</v>
      </c>
      <c r="B15998" t="s">
        <v>1034</v>
      </c>
      <c r="C15998" t="s">
        <v>1013</v>
      </c>
      <c r="D15998" t="s">
        <v>1021</v>
      </c>
      <c r="E15998" t="s">
        <v>1015</v>
      </c>
      <c r="F15998" s="86">
        <v>323076.51732117397</v>
      </c>
    </row>
    <row r="15999" spans="1:6">
      <c r="A15999">
        <v>2034</v>
      </c>
      <c r="B15999" t="s">
        <v>1034</v>
      </c>
      <c r="C15999" t="s">
        <v>1013</v>
      </c>
      <c r="D15999" t="s">
        <v>1021</v>
      </c>
      <c r="E15999" t="s">
        <v>1015</v>
      </c>
      <c r="F15999" s="86">
        <v>326589.98967854399</v>
      </c>
    </row>
    <row r="16000" spans="1:6">
      <c r="A16000">
        <v>2035</v>
      </c>
      <c r="B16000" t="s">
        <v>1034</v>
      </c>
      <c r="C16000" t="s">
        <v>1013</v>
      </c>
      <c r="D16000" t="s">
        <v>1021</v>
      </c>
      <c r="E16000" t="s">
        <v>1015</v>
      </c>
      <c r="F16000" s="86">
        <v>330101.12402634998</v>
      </c>
    </row>
    <row r="16001" spans="1:6">
      <c r="A16001">
        <v>2036</v>
      </c>
      <c r="B16001" t="s">
        <v>1034</v>
      </c>
      <c r="C16001" t="s">
        <v>1013</v>
      </c>
      <c r="D16001" t="s">
        <v>1021</v>
      </c>
      <c r="E16001" t="s">
        <v>1015</v>
      </c>
      <c r="F16001" s="86">
        <v>333612.38182759</v>
      </c>
    </row>
    <row r="16002" spans="1:6">
      <c r="A16002">
        <v>2037</v>
      </c>
      <c r="B16002" t="s">
        <v>1034</v>
      </c>
      <c r="C16002" t="s">
        <v>1013</v>
      </c>
      <c r="D16002" t="s">
        <v>1021</v>
      </c>
      <c r="E16002" t="s">
        <v>1015</v>
      </c>
      <c r="F16002" s="86">
        <v>337120.37324600399</v>
      </c>
    </row>
    <row r="16003" spans="1:6">
      <c r="A16003">
        <v>2038</v>
      </c>
      <c r="B16003" t="s">
        <v>1034</v>
      </c>
      <c r="C16003" t="s">
        <v>1013</v>
      </c>
      <c r="D16003" t="s">
        <v>1021</v>
      </c>
      <c r="E16003" t="s">
        <v>1015</v>
      </c>
      <c r="F16003" s="86">
        <v>340636.66138462297</v>
      </c>
    </row>
    <row r="16004" spans="1:6">
      <c r="A16004">
        <v>2039</v>
      </c>
      <c r="B16004" t="s">
        <v>1034</v>
      </c>
      <c r="C16004" t="s">
        <v>1013</v>
      </c>
      <c r="D16004" t="s">
        <v>1021</v>
      </c>
      <c r="E16004" t="s">
        <v>1015</v>
      </c>
      <c r="F16004" s="86">
        <v>344156.24291149102</v>
      </c>
    </row>
    <row r="16005" spans="1:6">
      <c r="A16005">
        <v>2040</v>
      </c>
      <c r="B16005" t="s">
        <v>1034</v>
      </c>
      <c r="C16005" t="s">
        <v>1013</v>
      </c>
      <c r="D16005" t="s">
        <v>1021</v>
      </c>
      <c r="E16005" t="s">
        <v>1015</v>
      </c>
      <c r="F16005" s="86">
        <v>347681.93699788401</v>
      </c>
    </row>
    <row r="16006" spans="1:6">
      <c r="A16006">
        <v>2041</v>
      </c>
      <c r="B16006" t="s">
        <v>1034</v>
      </c>
      <c r="C16006" t="s">
        <v>1013</v>
      </c>
      <c r="D16006" t="s">
        <v>1021</v>
      </c>
      <c r="E16006" t="s">
        <v>1015</v>
      </c>
      <c r="F16006" s="86">
        <v>351213.526043411</v>
      </c>
    </row>
    <row r="16007" spans="1:6">
      <c r="A16007">
        <v>2042</v>
      </c>
      <c r="B16007" t="s">
        <v>1034</v>
      </c>
      <c r="C16007" t="s">
        <v>1013</v>
      </c>
      <c r="D16007" t="s">
        <v>1021</v>
      </c>
      <c r="E16007" t="s">
        <v>1015</v>
      </c>
      <c r="F16007" s="86">
        <v>354749.833567311</v>
      </c>
    </row>
    <row r="16008" spans="1:6">
      <c r="A16008">
        <v>2043</v>
      </c>
      <c r="B16008" t="s">
        <v>1034</v>
      </c>
      <c r="C16008" t="s">
        <v>1013</v>
      </c>
      <c r="D16008" t="s">
        <v>1021</v>
      </c>
      <c r="E16008" t="s">
        <v>1015</v>
      </c>
      <c r="F16008" s="86">
        <v>358289.03152725199</v>
      </c>
    </row>
    <row r="16009" spans="1:6">
      <c r="A16009">
        <v>2044</v>
      </c>
      <c r="B16009" t="s">
        <v>1034</v>
      </c>
      <c r="C16009" t="s">
        <v>1013</v>
      </c>
      <c r="D16009" t="s">
        <v>1021</v>
      </c>
      <c r="E16009" t="s">
        <v>1015</v>
      </c>
      <c r="F16009" s="86">
        <v>361834.12399113103</v>
      </c>
    </row>
    <row r="16010" spans="1:6">
      <c r="A16010">
        <v>2045</v>
      </c>
      <c r="B16010" t="s">
        <v>1034</v>
      </c>
      <c r="C16010" t="s">
        <v>1013</v>
      </c>
      <c r="D16010" t="s">
        <v>1021</v>
      </c>
      <c r="E16010" t="s">
        <v>1015</v>
      </c>
      <c r="F16010" s="86">
        <v>365386.66115294199</v>
      </c>
    </row>
    <row r="16011" spans="1:6">
      <c r="A16011">
        <v>2046</v>
      </c>
      <c r="B16011" t="s">
        <v>1034</v>
      </c>
      <c r="C16011" t="s">
        <v>1013</v>
      </c>
      <c r="D16011" t="s">
        <v>1021</v>
      </c>
      <c r="E16011" t="s">
        <v>1015</v>
      </c>
      <c r="F16011" s="86">
        <v>368946.43956439599</v>
      </c>
    </row>
    <row r="16012" spans="1:6">
      <c r="A16012">
        <v>2047</v>
      </c>
      <c r="B16012" t="s">
        <v>1034</v>
      </c>
      <c r="C16012" t="s">
        <v>1013</v>
      </c>
      <c r="D16012" t="s">
        <v>1021</v>
      </c>
      <c r="E16012" t="s">
        <v>1015</v>
      </c>
      <c r="F16012" s="86">
        <v>372504.814097889</v>
      </c>
    </row>
    <row r="16013" spans="1:6">
      <c r="A16013">
        <v>2048</v>
      </c>
      <c r="B16013" t="s">
        <v>1034</v>
      </c>
      <c r="C16013" t="s">
        <v>1013</v>
      </c>
      <c r="D16013" t="s">
        <v>1021</v>
      </c>
      <c r="E16013" t="s">
        <v>1015</v>
      </c>
      <c r="F16013" s="86">
        <v>376065.139670951</v>
      </c>
    </row>
    <row r="16014" spans="1:6">
      <c r="A16014">
        <v>2049</v>
      </c>
      <c r="B16014" t="s">
        <v>1034</v>
      </c>
      <c r="C16014" t="s">
        <v>1013</v>
      </c>
      <c r="D16014" t="s">
        <v>1021</v>
      </c>
      <c r="E16014" t="s">
        <v>1015</v>
      </c>
      <c r="F16014" s="86">
        <v>379625.28954082797</v>
      </c>
    </row>
    <row r="16015" spans="1:6">
      <c r="A16015">
        <v>2050</v>
      </c>
      <c r="B16015" t="s">
        <v>1034</v>
      </c>
      <c r="C16015" t="s">
        <v>1013</v>
      </c>
      <c r="D16015" t="s">
        <v>1021</v>
      </c>
      <c r="E16015" t="s">
        <v>1015</v>
      </c>
      <c r="F16015" s="86">
        <v>383192.46711371298</v>
      </c>
    </row>
    <row r="16016" spans="1:6">
      <c r="A16016">
        <v>2017</v>
      </c>
      <c r="B16016" t="s">
        <v>1035</v>
      </c>
      <c r="C16016" t="s">
        <v>1013</v>
      </c>
      <c r="D16016" t="s">
        <v>1021</v>
      </c>
      <c r="E16016" t="s">
        <v>1015</v>
      </c>
      <c r="F16016" s="86">
        <v>416170.50110561098</v>
      </c>
    </row>
    <row r="16017" spans="1:6">
      <c r="A16017">
        <v>2018</v>
      </c>
      <c r="B16017" t="s">
        <v>1035</v>
      </c>
      <c r="C16017" t="s">
        <v>1013</v>
      </c>
      <c r="D16017" t="s">
        <v>1021</v>
      </c>
      <c r="E16017" t="s">
        <v>1015</v>
      </c>
      <c r="F16017" s="86">
        <v>423144.26505714899</v>
      </c>
    </row>
    <row r="16018" spans="1:6">
      <c r="A16018">
        <v>2019</v>
      </c>
      <c r="B16018" t="s">
        <v>1035</v>
      </c>
      <c r="C16018" t="s">
        <v>1013</v>
      </c>
      <c r="D16018" t="s">
        <v>1021</v>
      </c>
      <c r="E16018" t="s">
        <v>1015</v>
      </c>
      <c r="F16018" s="86">
        <v>430757.776551463</v>
      </c>
    </row>
    <row r="16019" spans="1:6">
      <c r="A16019">
        <v>2020</v>
      </c>
      <c r="B16019" t="s">
        <v>1035</v>
      </c>
      <c r="C16019" t="s">
        <v>1013</v>
      </c>
      <c r="D16019" t="s">
        <v>1021</v>
      </c>
      <c r="E16019" t="s">
        <v>1015</v>
      </c>
      <c r="F16019" s="86">
        <v>437668.03161757201</v>
      </c>
    </row>
    <row r="16020" spans="1:6">
      <c r="A16020">
        <v>2021</v>
      </c>
      <c r="B16020" t="s">
        <v>1035</v>
      </c>
      <c r="C16020" t="s">
        <v>1013</v>
      </c>
      <c r="D16020" t="s">
        <v>1021</v>
      </c>
      <c r="E16020" t="s">
        <v>1015</v>
      </c>
      <c r="F16020" s="86">
        <v>444615.593333314</v>
      </c>
    </row>
    <row r="16021" spans="1:6">
      <c r="A16021">
        <v>2022</v>
      </c>
      <c r="B16021" t="s">
        <v>1035</v>
      </c>
      <c r="C16021" t="s">
        <v>1013</v>
      </c>
      <c r="D16021" t="s">
        <v>1021</v>
      </c>
      <c r="E16021" t="s">
        <v>1015</v>
      </c>
      <c r="F16021" s="86">
        <v>451543.88557437999</v>
      </c>
    </row>
    <row r="16022" spans="1:6">
      <c r="A16022">
        <v>2023</v>
      </c>
      <c r="B16022" t="s">
        <v>1035</v>
      </c>
      <c r="C16022" t="s">
        <v>1013</v>
      </c>
      <c r="D16022" t="s">
        <v>1021</v>
      </c>
      <c r="E16022" t="s">
        <v>1015</v>
      </c>
      <c r="F16022" s="86">
        <v>458433.08904175402</v>
      </c>
    </row>
    <row r="16023" spans="1:6">
      <c r="A16023">
        <v>2024</v>
      </c>
      <c r="B16023" t="s">
        <v>1035</v>
      </c>
      <c r="C16023" t="s">
        <v>1013</v>
      </c>
      <c r="D16023" t="s">
        <v>1021</v>
      </c>
      <c r="E16023" t="s">
        <v>1015</v>
      </c>
      <c r="F16023" s="86">
        <v>465302.69893353601</v>
      </c>
    </row>
    <row r="16024" spans="1:6">
      <c r="A16024">
        <v>2025</v>
      </c>
      <c r="B16024" t="s">
        <v>1035</v>
      </c>
      <c r="C16024" t="s">
        <v>1013</v>
      </c>
      <c r="D16024" t="s">
        <v>1021</v>
      </c>
      <c r="E16024" t="s">
        <v>1015</v>
      </c>
      <c r="F16024" s="86">
        <v>472124.92654402601</v>
      </c>
    </row>
    <row r="16025" spans="1:6">
      <c r="A16025">
        <v>2026</v>
      </c>
      <c r="B16025" t="s">
        <v>1035</v>
      </c>
      <c r="C16025" t="s">
        <v>1013</v>
      </c>
      <c r="D16025" t="s">
        <v>1021</v>
      </c>
      <c r="E16025" t="s">
        <v>1015</v>
      </c>
      <c r="F16025" s="86">
        <v>478896.84846270201</v>
      </c>
    </row>
    <row r="16026" spans="1:6">
      <c r="A16026">
        <v>2027</v>
      </c>
      <c r="B16026" t="s">
        <v>1035</v>
      </c>
      <c r="C16026" t="s">
        <v>1013</v>
      </c>
      <c r="D16026" t="s">
        <v>1021</v>
      </c>
      <c r="E16026" t="s">
        <v>1015</v>
      </c>
      <c r="F16026" s="86">
        <v>485666.34539495199</v>
      </c>
    </row>
    <row r="16027" spans="1:6">
      <c r="A16027">
        <v>2028</v>
      </c>
      <c r="B16027" t="s">
        <v>1035</v>
      </c>
      <c r="C16027" t="s">
        <v>1013</v>
      </c>
      <c r="D16027" t="s">
        <v>1021</v>
      </c>
      <c r="E16027" t="s">
        <v>1015</v>
      </c>
      <c r="F16027" s="86">
        <v>492460.02395658602</v>
      </c>
    </row>
    <row r="16028" spans="1:6">
      <c r="A16028">
        <v>2029</v>
      </c>
      <c r="B16028" t="s">
        <v>1035</v>
      </c>
      <c r="C16028" t="s">
        <v>1013</v>
      </c>
      <c r="D16028" t="s">
        <v>1021</v>
      </c>
      <c r="E16028" t="s">
        <v>1015</v>
      </c>
      <c r="F16028" s="86">
        <v>499271.492304429</v>
      </c>
    </row>
    <row r="16029" spans="1:6">
      <c r="A16029">
        <v>2030</v>
      </c>
      <c r="B16029" t="s">
        <v>1035</v>
      </c>
      <c r="C16029" t="s">
        <v>1013</v>
      </c>
      <c r="D16029" t="s">
        <v>1021</v>
      </c>
      <c r="E16029" t="s">
        <v>1015</v>
      </c>
      <c r="F16029" s="86">
        <v>506073.74509546999</v>
      </c>
    </row>
    <row r="16030" spans="1:6">
      <c r="A16030">
        <v>2031</v>
      </c>
      <c r="B16030" t="s">
        <v>1035</v>
      </c>
      <c r="C16030" t="s">
        <v>1013</v>
      </c>
      <c r="D16030" t="s">
        <v>1021</v>
      </c>
      <c r="E16030" t="s">
        <v>1015</v>
      </c>
      <c r="F16030" s="86">
        <v>512882.72937977198</v>
      </c>
    </row>
    <row r="16031" spans="1:6">
      <c r="A16031">
        <v>2032</v>
      </c>
      <c r="B16031" t="s">
        <v>1035</v>
      </c>
      <c r="C16031" t="s">
        <v>1013</v>
      </c>
      <c r="D16031" t="s">
        <v>1021</v>
      </c>
      <c r="E16031" t="s">
        <v>1015</v>
      </c>
      <c r="F16031" s="86">
        <v>519680.49331333401</v>
      </c>
    </row>
    <row r="16032" spans="1:6">
      <c r="A16032">
        <v>2033</v>
      </c>
      <c r="B16032" t="s">
        <v>1035</v>
      </c>
      <c r="C16032" t="s">
        <v>1013</v>
      </c>
      <c r="D16032" t="s">
        <v>1021</v>
      </c>
      <c r="E16032" t="s">
        <v>1015</v>
      </c>
      <c r="F16032" s="86">
        <v>526495.58858339698</v>
      </c>
    </row>
    <row r="16033" spans="1:6">
      <c r="A16033">
        <v>2034</v>
      </c>
      <c r="B16033" t="s">
        <v>1035</v>
      </c>
      <c r="C16033" t="s">
        <v>1013</v>
      </c>
      <c r="D16033" t="s">
        <v>1021</v>
      </c>
      <c r="E16033" t="s">
        <v>1015</v>
      </c>
      <c r="F16033" s="86">
        <v>533332.22145185701</v>
      </c>
    </row>
    <row r="16034" spans="1:6">
      <c r="A16034">
        <v>2035</v>
      </c>
      <c r="B16034" t="s">
        <v>1035</v>
      </c>
      <c r="C16034" t="s">
        <v>1013</v>
      </c>
      <c r="D16034" t="s">
        <v>1021</v>
      </c>
      <c r="E16034" t="s">
        <v>1015</v>
      </c>
      <c r="F16034" s="86">
        <v>540148.35120897298</v>
      </c>
    </row>
    <row r="16035" spans="1:6">
      <c r="A16035">
        <v>2036</v>
      </c>
      <c r="B16035" t="s">
        <v>1035</v>
      </c>
      <c r="C16035" t="s">
        <v>1013</v>
      </c>
      <c r="D16035" t="s">
        <v>1021</v>
      </c>
      <c r="E16035" t="s">
        <v>1015</v>
      </c>
      <c r="F16035" s="86">
        <v>546938.99908841797</v>
      </c>
    </row>
    <row r="16036" spans="1:6">
      <c r="A16036">
        <v>2037</v>
      </c>
      <c r="B16036" t="s">
        <v>1035</v>
      </c>
      <c r="C16036" t="s">
        <v>1013</v>
      </c>
      <c r="D16036" t="s">
        <v>1021</v>
      </c>
      <c r="E16036" t="s">
        <v>1015</v>
      </c>
      <c r="F16036" s="86">
        <v>553713.50637411897</v>
      </c>
    </row>
    <row r="16037" spans="1:6">
      <c r="A16037">
        <v>2038</v>
      </c>
      <c r="B16037" t="s">
        <v>1035</v>
      </c>
      <c r="C16037" t="s">
        <v>1013</v>
      </c>
      <c r="D16037" t="s">
        <v>1021</v>
      </c>
      <c r="E16037" t="s">
        <v>1015</v>
      </c>
      <c r="F16037" s="86">
        <v>560512.11302085698</v>
      </c>
    </row>
    <row r="16038" spans="1:6">
      <c r="A16038">
        <v>2039</v>
      </c>
      <c r="B16038" t="s">
        <v>1035</v>
      </c>
      <c r="C16038" t="s">
        <v>1013</v>
      </c>
      <c r="D16038" t="s">
        <v>1021</v>
      </c>
      <c r="E16038" t="s">
        <v>1015</v>
      </c>
      <c r="F16038" s="86">
        <v>567315.72367451596</v>
      </c>
    </row>
    <row r="16039" spans="1:6">
      <c r="A16039">
        <v>2040</v>
      </c>
      <c r="B16039" t="s">
        <v>1035</v>
      </c>
      <c r="C16039" t="s">
        <v>1013</v>
      </c>
      <c r="D16039" t="s">
        <v>1021</v>
      </c>
      <c r="E16039" t="s">
        <v>1015</v>
      </c>
      <c r="F16039" s="86">
        <v>574113.44018029305</v>
      </c>
    </row>
    <row r="16040" spans="1:6">
      <c r="A16040">
        <v>2041</v>
      </c>
      <c r="B16040" t="s">
        <v>1035</v>
      </c>
      <c r="C16040" t="s">
        <v>1013</v>
      </c>
      <c r="D16040" t="s">
        <v>1021</v>
      </c>
      <c r="E16040" t="s">
        <v>1015</v>
      </c>
      <c r="F16040" s="86">
        <v>580909.84462322504</v>
      </c>
    </row>
    <row r="16041" spans="1:6">
      <c r="A16041">
        <v>2042</v>
      </c>
      <c r="B16041" t="s">
        <v>1035</v>
      </c>
      <c r="C16041" t="s">
        <v>1013</v>
      </c>
      <c r="D16041" t="s">
        <v>1021</v>
      </c>
      <c r="E16041" t="s">
        <v>1015</v>
      </c>
      <c r="F16041" s="86">
        <v>587703.65946005704</v>
      </c>
    </row>
    <row r="16042" spans="1:6">
      <c r="A16042">
        <v>2043</v>
      </c>
      <c r="B16042" t="s">
        <v>1035</v>
      </c>
      <c r="C16042" t="s">
        <v>1013</v>
      </c>
      <c r="D16042" t="s">
        <v>1021</v>
      </c>
      <c r="E16042" t="s">
        <v>1015</v>
      </c>
      <c r="F16042" s="86">
        <v>594508.62713507703</v>
      </c>
    </row>
    <row r="16043" spans="1:6">
      <c r="A16043">
        <v>2044</v>
      </c>
      <c r="B16043" t="s">
        <v>1035</v>
      </c>
      <c r="C16043" t="s">
        <v>1013</v>
      </c>
      <c r="D16043" t="s">
        <v>1021</v>
      </c>
      <c r="E16043" t="s">
        <v>1015</v>
      </c>
      <c r="F16043" s="86">
        <v>601320.73470817797</v>
      </c>
    </row>
    <row r="16044" spans="1:6">
      <c r="A16044">
        <v>2045</v>
      </c>
      <c r="B16044" t="s">
        <v>1035</v>
      </c>
      <c r="C16044" t="s">
        <v>1013</v>
      </c>
      <c r="D16044" t="s">
        <v>1021</v>
      </c>
      <c r="E16044" t="s">
        <v>1015</v>
      </c>
      <c r="F16044" s="86">
        <v>608151.50150316604</v>
      </c>
    </row>
    <row r="16045" spans="1:6">
      <c r="A16045">
        <v>2046</v>
      </c>
      <c r="B16045" t="s">
        <v>1035</v>
      </c>
      <c r="C16045" t="s">
        <v>1013</v>
      </c>
      <c r="D16045" t="s">
        <v>1021</v>
      </c>
      <c r="E16045" t="s">
        <v>1015</v>
      </c>
      <c r="F16045" s="86">
        <v>614992.03538942302</v>
      </c>
    </row>
    <row r="16046" spans="1:6">
      <c r="A16046">
        <v>2047</v>
      </c>
      <c r="B16046" t="s">
        <v>1035</v>
      </c>
      <c r="C16046" t="s">
        <v>1013</v>
      </c>
      <c r="D16046" t="s">
        <v>1021</v>
      </c>
      <c r="E16046" t="s">
        <v>1015</v>
      </c>
      <c r="F16046" s="86">
        <v>621806.07700154698</v>
      </c>
    </row>
    <row r="16047" spans="1:6">
      <c r="A16047">
        <v>2048</v>
      </c>
      <c r="B16047" t="s">
        <v>1035</v>
      </c>
      <c r="C16047" t="s">
        <v>1013</v>
      </c>
      <c r="D16047" t="s">
        <v>1021</v>
      </c>
      <c r="E16047" t="s">
        <v>1015</v>
      </c>
      <c r="F16047" s="86">
        <v>628599.77072767098</v>
      </c>
    </row>
    <row r="16048" spans="1:6">
      <c r="A16048">
        <v>2049</v>
      </c>
      <c r="B16048" t="s">
        <v>1035</v>
      </c>
      <c r="C16048" t="s">
        <v>1013</v>
      </c>
      <c r="D16048" t="s">
        <v>1021</v>
      </c>
      <c r="E16048" t="s">
        <v>1015</v>
      </c>
      <c r="F16048" s="86">
        <v>635379.40924054198</v>
      </c>
    </row>
    <row r="16049" spans="1:6">
      <c r="A16049">
        <v>2050</v>
      </c>
      <c r="B16049" t="s">
        <v>1035</v>
      </c>
      <c r="C16049" t="s">
        <v>1013</v>
      </c>
      <c r="D16049" t="s">
        <v>1021</v>
      </c>
      <c r="E16049" t="s">
        <v>1015</v>
      </c>
      <c r="F16049" s="86">
        <v>642136.54850445397</v>
      </c>
    </row>
    <row r="16050" spans="1:6">
      <c r="A16050">
        <v>2017</v>
      </c>
      <c r="B16050" t="s">
        <v>1036</v>
      </c>
      <c r="C16050" t="s">
        <v>1013</v>
      </c>
      <c r="D16050" t="s">
        <v>1021</v>
      </c>
      <c r="E16050" t="s">
        <v>1015</v>
      </c>
      <c r="F16050" s="86">
        <v>2651222.11021828</v>
      </c>
    </row>
    <row r="16051" spans="1:6">
      <c r="A16051">
        <v>2018</v>
      </c>
      <c r="B16051" t="s">
        <v>1036</v>
      </c>
      <c r="C16051" t="s">
        <v>1013</v>
      </c>
      <c r="D16051" t="s">
        <v>1021</v>
      </c>
      <c r="E16051" t="s">
        <v>1015</v>
      </c>
      <c r="F16051" s="86">
        <v>2674823.9200925198</v>
      </c>
    </row>
    <row r="16052" spans="1:6">
      <c r="A16052">
        <v>2019</v>
      </c>
      <c r="B16052" t="s">
        <v>1036</v>
      </c>
      <c r="C16052" t="s">
        <v>1013</v>
      </c>
      <c r="D16052" t="s">
        <v>1021</v>
      </c>
      <c r="E16052" t="s">
        <v>1015</v>
      </c>
      <c r="F16052" s="86">
        <v>2700406.7613800401</v>
      </c>
    </row>
    <row r="16053" spans="1:6">
      <c r="A16053">
        <v>2020</v>
      </c>
      <c r="B16053" t="s">
        <v>1036</v>
      </c>
      <c r="C16053" t="s">
        <v>1013</v>
      </c>
      <c r="D16053" t="s">
        <v>1021</v>
      </c>
      <c r="E16053" t="s">
        <v>1015</v>
      </c>
      <c r="F16053" s="86">
        <v>2728355.2815352101</v>
      </c>
    </row>
    <row r="16054" spans="1:6">
      <c r="A16054">
        <v>2021</v>
      </c>
      <c r="B16054" t="s">
        <v>1036</v>
      </c>
      <c r="C16054" t="s">
        <v>1013</v>
      </c>
      <c r="D16054" t="s">
        <v>1021</v>
      </c>
      <c r="E16054" t="s">
        <v>1015</v>
      </c>
      <c r="F16054" s="86">
        <v>2756584.5325390999</v>
      </c>
    </row>
    <row r="16055" spans="1:6">
      <c r="A16055">
        <v>2022</v>
      </c>
      <c r="B16055" t="s">
        <v>1036</v>
      </c>
      <c r="C16055" t="s">
        <v>1013</v>
      </c>
      <c r="D16055" t="s">
        <v>1021</v>
      </c>
      <c r="E16055" t="s">
        <v>1015</v>
      </c>
      <c r="F16055" s="86">
        <v>2784957.3948224299</v>
      </c>
    </row>
    <row r="16056" spans="1:6">
      <c r="A16056">
        <v>2023</v>
      </c>
      <c r="B16056" t="s">
        <v>1036</v>
      </c>
      <c r="C16056" t="s">
        <v>1013</v>
      </c>
      <c r="D16056" t="s">
        <v>1021</v>
      </c>
      <c r="E16056" t="s">
        <v>1015</v>
      </c>
      <c r="F16056" s="86">
        <v>2812734.4611836001</v>
      </c>
    </row>
    <row r="16057" spans="1:6">
      <c r="A16057">
        <v>2024</v>
      </c>
      <c r="B16057" t="s">
        <v>1036</v>
      </c>
      <c r="C16057" t="s">
        <v>1013</v>
      </c>
      <c r="D16057" t="s">
        <v>1021</v>
      </c>
      <c r="E16057" t="s">
        <v>1015</v>
      </c>
      <c r="F16057" s="86">
        <v>2840117.66054495</v>
      </c>
    </row>
    <row r="16058" spans="1:6">
      <c r="A16058">
        <v>2025</v>
      </c>
      <c r="B16058" t="s">
        <v>1036</v>
      </c>
      <c r="C16058" t="s">
        <v>1013</v>
      </c>
      <c r="D16058" t="s">
        <v>1021</v>
      </c>
      <c r="E16058" t="s">
        <v>1015</v>
      </c>
      <c r="F16058" s="86">
        <v>2866985.94335865</v>
      </c>
    </row>
    <row r="16059" spans="1:6">
      <c r="A16059">
        <v>2026</v>
      </c>
      <c r="B16059" t="s">
        <v>1036</v>
      </c>
      <c r="C16059" t="s">
        <v>1013</v>
      </c>
      <c r="D16059" t="s">
        <v>1021</v>
      </c>
      <c r="E16059" t="s">
        <v>1015</v>
      </c>
      <c r="F16059" s="86">
        <v>2893303.8206324698</v>
      </c>
    </row>
    <row r="16060" spans="1:6">
      <c r="A16060">
        <v>2027</v>
      </c>
      <c r="B16060" t="s">
        <v>1036</v>
      </c>
      <c r="C16060" t="s">
        <v>1013</v>
      </c>
      <c r="D16060" t="s">
        <v>1021</v>
      </c>
      <c r="E16060" t="s">
        <v>1015</v>
      </c>
      <c r="F16060" s="86">
        <v>2919695.3266932</v>
      </c>
    </row>
    <row r="16061" spans="1:6">
      <c r="A16061">
        <v>2028</v>
      </c>
      <c r="B16061" t="s">
        <v>1036</v>
      </c>
      <c r="C16061" t="s">
        <v>1013</v>
      </c>
      <c r="D16061" t="s">
        <v>1021</v>
      </c>
      <c r="E16061" t="s">
        <v>1015</v>
      </c>
      <c r="F16061" s="86">
        <v>2946459.4721728</v>
      </c>
    </row>
    <row r="16062" spans="1:6">
      <c r="A16062">
        <v>2029</v>
      </c>
      <c r="B16062" t="s">
        <v>1036</v>
      </c>
      <c r="C16062" t="s">
        <v>1013</v>
      </c>
      <c r="D16062" t="s">
        <v>1021</v>
      </c>
      <c r="E16062" t="s">
        <v>1015</v>
      </c>
      <c r="F16062" s="86">
        <v>2973538.83858839</v>
      </c>
    </row>
    <row r="16063" spans="1:6">
      <c r="A16063">
        <v>2030</v>
      </c>
      <c r="B16063" t="s">
        <v>1036</v>
      </c>
      <c r="C16063" t="s">
        <v>1013</v>
      </c>
      <c r="D16063" t="s">
        <v>1021</v>
      </c>
      <c r="E16063" t="s">
        <v>1015</v>
      </c>
      <c r="F16063" s="86">
        <v>3000622.2081155302</v>
      </c>
    </row>
    <row r="16064" spans="1:6">
      <c r="A16064">
        <v>2031</v>
      </c>
      <c r="B16064" t="s">
        <v>1036</v>
      </c>
      <c r="C16064" t="s">
        <v>1013</v>
      </c>
      <c r="D16064" t="s">
        <v>1021</v>
      </c>
      <c r="E16064" t="s">
        <v>1015</v>
      </c>
      <c r="F16064" s="86">
        <v>3027798.3176368298</v>
      </c>
    </row>
    <row r="16065" spans="1:6">
      <c r="A16065">
        <v>2032</v>
      </c>
      <c r="B16065" t="s">
        <v>1036</v>
      </c>
      <c r="C16065" t="s">
        <v>1013</v>
      </c>
      <c r="D16065" t="s">
        <v>1021</v>
      </c>
      <c r="E16065" t="s">
        <v>1015</v>
      </c>
      <c r="F16065" s="86">
        <v>3055043.8254632601</v>
      </c>
    </row>
    <row r="16066" spans="1:6">
      <c r="A16066">
        <v>2033</v>
      </c>
      <c r="B16066" t="s">
        <v>1036</v>
      </c>
      <c r="C16066" t="s">
        <v>1013</v>
      </c>
      <c r="D16066" t="s">
        <v>1021</v>
      </c>
      <c r="E16066" t="s">
        <v>1015</v>
      </c>
      <c r="F16066" s="86">
        <v>3082584.01252488</v>
      </c>
    </row>
    <row r="16067" spans="1:6">
      <c r="A16067">
        <v>2034</v>
      </c>
      <c r="B16067" t="s">
        <v>1036</v>
      </c>
      <c r="C16067" t="s">
        <v>1013</v>
      </c>
      <c r="D16067" t="s">
        <v>1021</v>
      </c>
      <c r="E16067" t="s">
        <v>1015</v>
      </c>
      <c r="F16067" s="86">
        <v>3110376.9147940101</v>
      </c>
    </row>
    <row r="16068" spans="1:6">
      <c r="A16068">
        <v>2035</v>
      </c>
      <c r="B16068" t="s">
        <v>1036</v>
      </c>
      <c r="C16068" t="s">
        <v>1013</v>
      </c>
      <c r="D16068" t="s">
        <v>1021</v>
      </c>
      <c r="E16068" t="s">
        <v>1015</v>
      </c>
      <c r="F16068" s="86">
        <v>3138070.8301891</v>
      </c>
    </row>
    <row r="16069" spans="1:6">
      <c r="A16069">
        <v>2036</v>
      </c>
      <c r="B16069" t="s">
        <v>1036</v>
      </c>
      <c r="C16069" t="s">
        <v>1013</v>
      </c>
      <c r="D16069" t="s">
        <v>1021</v>
      </c>
      <c r="E16069" t="s">
        <v>1015</v>
      </c>
      <c r="F16069" s="86">
        <v>3165424.6944422298</v>
      </c>
    </row>
    <row r="16070" spans="1:6">
      <c r="A16070">
        <v>2037</v>
      </c>
      <c r="B16070" t="s">
        <v>1036</v>
      </c>
      <c r="C16070" t="s">
        <v>1013</v>
      </c>
      <c r="D16070" t="s">
        <v>1021</v>
      </c>
      <c r="E16070" t="s">
        <v>1015</v>
      </c>
      <c r="F16070" s="86">
        <v>3192652.5947582601</v>
      </c>
    </row>
    <row r="16071" spans="1:6">
      <c r="A16071">
        <v>2038</v>
      </c>
      <c r="B16071" t="s">
        <v>1036</v>
      </c>
      <c r="C16071" t="s">
        <v>1013</v>
      </c>
      <c r="D16071" t="s">
        <v>1021</v>
      </c>
      <c r="E16071" t="s">
        <v>1015</v>
      </c>
      <c r="F16071" s="86">
        <v>3220173.8403324201</v>
      </c>
    </row>
    <row r="16072" spans="1:6">
      <c r="A16072">
        <v>2039</v>
      </c>
      <c r="B16072" t="s">
        <v>1036</v>
      </c>
      <c r="C16072" t="s">
        <v>1013</v>
      </c>
      <c r="D16072" t="s">
        <v>1021</v>
      </c>
      <c r="E16072" t="s">
        <v>1015</v>
      </c>
      <c r="F16072" s="86">
        <v>3247870.0313133202</v>
      </c>
    </row>
    <row r="16073" spans="1:6">
      <c r="A16073">
        <v>2040</v>
      </c>
      <c r="B16073" t="s">
        <v>1036</v>
      </c>
      <c r="C16073" t="s">
        <v>1013</v>
      </c>
      <c r="D16073" t="s">
        <v>1021</v>
      </c>
      <c r="E16073" t="s">
        <v>1015</v>
      </c>
      <c r="F16073" s="86">
        <v>3275473.5603891499</v>
      </c>
    </row>
    <row r="16074" spans="1:6">
      <c r="A16074">
        <v>2041</v>
      </c>
      <c r="B16074" t="s">
        <v>1036</v>
      </c>
      <c r="C16074" t="s">
        <v>1013</v>
      </c>
      <c r="D16074" t="s">
        <v>1021</v>
      </c>
      <c r="E16074" t="s">
        <v>1015</v>
      </c>
      <c r="F16074" s="86">
        <v>3303027.5892749098</v>
      </c>
    </row>
    <row r="16075" spans="1:6">
      <c r="A16075">
        <v>2042</v>
      </c>
      <c r="B16075" t="s">
        <v>1036</v>
      </c>
      <c r="C16075" t="s">
        <v>1013</v>
      </c>
      <c r="D16075" t="s">
        <v>1021</v>
      </c>
      <c r="E16075" t="s">
        <v>1015</v>
      </c>
      <c r="F16075" s="86">
        <v>3330574.7202715902</v>
      </c>
    </row>
    <row r="16076" spans="1:6">
      <c r="A16076">
        <v>2043</v>
      </c>
      <c r="B16076" t="s">
        <v>1036</v>
      </c>
      <c r="C16076" t="s">
        <v>1013</v>
      </c>
      <c r="D16076" t="s">
        <v>1021</v>
      </c>
      <c r="E16076" t="s">
        <v>1015</v>
      </c>
      <c r="F16076" s="86">
        <v>3358228.4599718601</v>
      </c>
    </row>
    <row r="16077" spans="1:6">
      <c r="A16077">
        <v>2044</v>
      </c>
      <c r="B16077" t="s">
        <v>1036</v>
      </c>
      <c r="C16077" t="s">
        <v>1013</v>
      </c>
      <c r="D16077" t="s">
        <v>1021</v>
      </c>
      <c r="E16077" t="s">
        <v>1015</v>
      </c>
      <c r="F16077" s="86">
        <v>3385958.9420742802</v>
      </c>
    </row>
    <row r="16078" spans="1:6">
      <c r="A16078">
        <v>2045</v>
      </c>
      <c r="B16078" t="s">
        <v>1036</v>
      </c>
      <c r="C16078" t="s">
        <v>1013</v>
      </c>
      <c r="D16078" t="s">
        <v>1021</v>
      </c>
      <c r="E16078" t="s">
        <v>1015</v>
      </c>
      <c r="F16078" s="86">
        <v>3413877.3266642601</v>
      </c>
    </row>
    <row r="16079" spans="1:6">
      <c r="A16079">
        <v>2046</v>
      </c>
      <c r="B16079" t="s">
        <v>1036</v>
      </c>
      <c r="C16079" t="s">
        <v>1013</v>
      </c>
      <c r="D16079" t="s">
        <v>1021</v>
      </c>
      <c r="E16079" t="s">
        <v>1015</v>
      </c>
      <c r="F16079" s="86">
        <v>3441949.78355692</v>
      </c>
    </row>
    <row r="16080" spans="1:6">
      <c r="A16080">
        <v>2047</v>
      </c>
      <c r="B16080" t="s">
        <v>1036</v>
      </c>
      <c r="C16080" t="s">
        <v>1013</v>
      </c>
      <c r="D16080" t="s">
        <v>1021</v>
      </c>
      <c r="E16080" t="s">
        <v>1015</v>
      </c>
      <c r="F16080" s="86">
        <v>3469726.1583606699</v>
      </c>
    </row>
    <row r="16081" spans="1:6">
      <c r="A16081">
        <v>2048</v>
      </c>
      <c r="B16081" t="s">
        <v>1036</v>
      </c>
      <c r="C16081" t="s">
        <v>1013</v>
      </c>
      <c r="D16081" t="s">
        <v>1021</v>
      </c>
      <c r="E16081" t="s">
        <v>1015</v>
      </c>
      <c r="F16081" s="86">
        <v>3497205.6529236301</v>
      </c>
    </row>
    <row r="16082" spans="1:6">
      <c r="A16082">
        <v>2049</v>
      </c>
      <c r="B16082" t="s">
        <v>1036</v>
      </c>
      <c r="C16082" t="s">
        <v>1013</v>
      </c>
      <c r="D16082" t="s">
        <v>1021</v>
      </c>
      <c r="E16082" t="s">
        <v>1015</v>
      </c>
      <c r="F16082" s="86">
        <v>3524537.81989042</v>
      </c>
    </row>
    <row r="16083" spans="1:6">
      <c r="A16083">
        <v>2050</v>
      </c>
      <c r="B16083" t="s">
        <v>1036</v>
      </c>
      <c r="C16083" t="s">
        <v>1013</v>
      </c>
      <c r="D16083" t="s">
        <v>1021</v>
      </c>
      <c r="E16083" t="s">
        <v>1015</v>
      </c>
      <c r="F16083" s="86">
        <v>3551553.4432097799</v>
      </c>
    </row>
    <row r="16084" spans="1:6">
      <c r="A16084">
        <v>2017</v>
      </c>
      <c r="B16084" t="s">
        <v>1037</v>
      </c>
      <c r="C16084" t="s">
        <v>1013</v>
      </c>
      <c r="D16084" t="s">
        <v>1021</v>
      </c>
      <c r="E16084" t="s">
        <v>1015</v>
      </c>
      <c r="F16084" s="86">
        <v>1298915.0275779199</v>
      </c>
    </row>
    <row r="16085" spans="1:6">
      <c r="A16085">
        <v>2018</v>
      </c>
      <c r="B16085" t="s">
        <v>1037</v>
      </c>
      <c r="C16085" t="s">
        <v>1013</v>
      </c>
      <c r="D16085" t="s">
        <v>1021</v>
      </c>
      <c r="E16085" t="s">
        <v>1015</v>
      </c>
      <c r="F16085" s="86">
        <v>1310478.2781277399</v>
      </c>
    </row>
    <row r="16086" spans="1:6">
      <c r="A16086">
        <v>2019</v>
      </c>
      <c r="B16086" t="s">
        <v>1037</v>
      </c>
      <c r="C16086" t="s">
        <v>1013</v>
      </c>
      <c r="D16086" t="s">
        <v>1021</v>
      </c>
      <c r="E16086" t="s">
        <v>1015</v>
      </c>
      <c r="F16086" s="86">
        <v>1323012.0967272499</v>
      </c>
    </row>
    <row r="16087" spans="1:6">
      <c r="A16087">
        <v>2020</v>
      </c>
      <c r="B16087" t="s">
        <v>1037</v>
      </c>
      <c r="C16087" t="s">
        <v>1013</v>
      </c>
      <c r="D16087" t="s">
        <v>1021</v>
      </c>
      <c r="E16087" t="s">
        <v>1015</v>
      </c>
      <c r="F16087" s="86">
        <v>1336704.9339619</v>
      </c>
    </row>
    <row r="16088" spans="1:6">
      <c r="A16088">
        <v>2021</v>
      </c>
      <c r="B16088" t="s">
        <v>1037</v>
      </c>
      <c r="C16088" t="s">
        <v>1013</v>
      </c>
      <c r="D16088" t="s">
        <v>1021</v>
      </c>
      <c r="E16088" t="s">
        <v>1015</v>
      </c>
      <c r="F16088" s="86">
        <v>1350535.3098496399</v>
      </c>
    </row>
    <row r="16089" spans="1:6">
      <c r="A16089">
        <v>2022</v>
      </c>
      <c r="B16089" t="s">
        <v>1037</v>
      </c>
      <c r="C16089" t="s">
        <v>1013</v>
      </c>
      <c r="D16089" t="s">
        <v>1021</v>
      </c>
      <c r="E16089" t="s">
        <v>1015</v>
      </c>
      <c r="F16089" s="86">
        <v>1364436.0453079001</v>
      </c>
    </row>
    <row r="16090" spans="1:6">
      <c r="A16090">
        <v>2023</v>
      </c>
      <c r="B16090" t="s">
        <v>1037</v>
      </c>
      <c r="C16090" t="s">
        <v>1013</v>
      </c>
      <c r="D16090" t="s">
        <v>1021</v>
      </c>
      <c r="E16090" t="s">
        <v>1015</v>
      </c>
      <c r="F16090" s="86">
        <v>1378044.8820702001</v>
      </c>
    </row>
    <row r="16091" spans="1:6">
      <c r="A16091">
        <v>2024</v>
      </c>
      <c r="B16091" t="s">
        <v>1037</v>
      </c>
      <c r="C16091" t="s">
        <v>1013</v>
      </c>
      <c r="D16091" t="s">
        <v>1021</v>
      </c>
      <c r="E16091" t="s">
        <v>1015</v>
      </c>
      <c r="F16091" s="86">
        <v>1391460.7513089599</v>
      </c>
    </row>
    <row r="16092" spans="1:6">
      <c r="A16092">
        <v>2025</v>
      </c>
      <c r="B16092" t="s">
        <v>1037</v>
      </c>
      <c r="C16092" t="s">
        <v>1013</v>
      </c>
      <c r="D16092" t="s">
        <v>1021</v>
      </c>
      <c r="E16092" t="s">
        <v>1015</v>
      </c>
      <c r="F16092" s="86">
        <v>1404624.34713801</v>
      </c>
    </row>
    <row r="16093" spans="1:6">
      <c r="A16093">
        <v>2026</v>
      </c>
      <c r="B16093" t="s">
        <v>1037</v>
      </c>
      <c r="C16093" t="s">
        <v>1013</v>
      </c>
      <c r="D16093" t="s">
        <v>1021</v>
      </c>
      <c r="E16093" t="s">
        <v>1015</v>
      </c>
      <c r="F16093" s="86">
        <v>1417518.2824115399</v>
      </c>
    </row>
    <row r="16094" spans="1:6">
      <c r="A16094">
        <v>2027</v>
      </c>
      <c r="B16094" t="s">
        <v>1037</v>
      </c>
      <c r="C16094" t="s">
        <v>1013</v>
      </c>
      <c r="D16094" t="s">
        <v>1021</v>
      </c>
      <c r="E16094" t="s">
        <v>1015</v>
      </c>
      <c r="F16094" s="86">
        <v>1430448.29068605</v>
      </c>
    </row>
    <row r="16095" spans="1:6">
      <c r="A16095">
        <v>2028</v>
      </c>
      <c r="B16095" t="s">
        <v>1037</v>
      </c>
      <c r="C16095" t="s">
        <v>1013</v>
      </c>
      <c r="D16095" t="s">
        <v>1021</v>
      </c>
      <c r="E16095" t="s">
        <v>1015</v>
      </c>
      <c r="F16095" s="86">
        <v>1443560.8664411199</v>
      </c>
    </row>
    <row r="16096" spans="1:6">
      <c r="A16096">
        <v>2029</v>
      </c>
      <c r="B16096" t="s">
        <v>1037</v>
      </c>
      <c r="C16096" t="s">
        <v>1013</v>
      </c>
      <c r="D16096" t="s">
        <v>1021</v>
      </c>
      <c r="E16096" t="s">
        <v>1015</v>
      </c>
      <c r="F16096" s="86">
        <v>1456827.87860088</v>
      </c>
    </row>
    <row r="16097" spans="1:6">
      <c r="A16097">
        <v>2030</v>
      </c>
      <c r="B16097" t="s">
        <v>1037</v>
      </c>
      <c r="C16097" t="s">
        <v>1013</v>
      </c>
      <c r="D16097" t="s">
        <v>1021</v>
      </c>
      <c r="E16097" t="s">
        <v>1015</v>
      </c>
      <c r="F16097" s="86">
        <v>1470096.85200777</v>
      </c>
    </row>
    <row r="16098" spans="1:6">
      <c r="A16098">
        <v>2031</v>
      </c>
      <c r="B16098" t="s">
        <v>1037</v>
      </c>
      <c r="C16098" t="s">
        <v>1013</v>
      </c>
      <c r="D16098" t="s">
        <v>1021</v>
      </c>
      <c r="E16098" t="s">
        <v>1015</v>
      </c>
      <c r="F16098" s="86">
        <v>1483411.26158223</v>
      </c>
    </row>
    <row r="16099" spans="1:6">
      <c r="A16099">
        <v>2032</v>
      </c>
      <c r="B16099" t="s">
        <v>1037</v>
      </c>
      <c r="C16099" t="s">
        <v>1013</v>
      </c>
      <c r="D16099" t="s">
        <v>1021</v>
      </c>
      <c r="E16099" t="s">
        <v>1015</v>
      </c>
      <c r="F16099" s="86">
        <v>1496759.6715148999</v>
      </c>
    </row>
    <row r="16100" spans="1:6">
      <c r="A16100">
        <v>2033</v>
      </c>
      <c r="B16100" t="s">
        <v>1037</v>
      </c>
      <c r="C16100" t="s">
        <v>1013</v>
      </c>
      <c r="D16100" t="s">
        <v>1021</v>
      </c>
      <c r="E16100" t="s">
        <v>1015</v>
      </c>
      <c r="F16100" s="86">
        <v>1510252.4538430099</v>
      </c>
    </row>
    <row r="16101" spans="1:6">
      <c r="A16101">
        <v>2034</v>
      </c>
      <c r="B16101" t="s">
        <v>1037</v>
      </c>
      <c r="C16101" t="s">
        <v>1013</v>
      </c>
      <c r="D16101" t="s">
        <v>1021</v>
      </c>
      <c r="E16101" t="s">
        <v>1015</v>
      </c>
      <c r="F16101" s="86">
        <v>1523869.0491023201</v>
      </c>
    </row>
    <row r="16102" spans="1:6">
      <c r="A16102">
        <v>2035</v>
      </c>
      <c r="B16102" t="s">
        <v>1037</v>
      </c>
      <c r="C16102" t="s">
        <v>1013</v>
      </c>
      <c r="D16102" t="s">
        <v>1021</v>
      </c>
      <c r="E16102" t="s">
        <v>1015</v>
      </c>
      <c r="F16102" s="86">
        <v>1537437.14765601</v>
      </c>
    </row>
    <row r="16103" spans="1:6">
      <c r="A16103">
        <v>2036</v>
      </c>
      <c r="B16103" t="s">
        <v>1037</v>
      </c>
      <c r="C16103" t="s">
        <v>1013</v>
      </c>
      <c r="D16103" t="s">
        <v>1021</v>
      </c>
      <c r="E16103" t="s">
        <v>1015</v>
      </c>
      <c r="F16103" s="86">
        <v>1550838.6447255199</v>
      </c>
    </row>
    <row r="16104" spans="1:6">
      <c r="A16104">
        <v>2037</v>
      </c>
      <c r="B16104" t="s">
        <v>1037</v>
      </c>
      <c r="C16104" t="s">
        <v>1013</v>
      </c>
      <c r="D16104" t="s">
        <v>1021</v>
      </c>
      <c r="E16104" t="s">
        <v>1015</v>
      </c>
      <c r="F16104" s="86">
        <v>1564178.4281988</v>
      </c>
    </row>
    <row r="16105" spans="1:6">
      <c r="A16105">
        <v>2038</v>
      </c>
      <c r="B16105" t="s">
        <v>1037</v>
      </c>
      <c r="C16105" t="s">
        <v>1013</v>
      </c>
      <c r="D16105" t="s">
        <v>1021</v>
      </c>
      <c r="E16105" t="s">
        <v>1015</v>
      </c>
      <c r="F16105" s="86">
        <v>1577661.9305112399</v>
      </c>
    </row>
    <row r="16106" spans="1:6">
      <c r="A16106">
        <v>2039</v>
      </c>
      <c r="B16106" t="s">
        <v>1037</v>
      </c>
      <c r="C16106" t="s">
        <v>1013</v>
      </c>
      <c r="D16106" t="s">
        <v>1021</v>
      </c>
      <c r="E16106" t="s">
        <v>1015</v>
      </c>
      <c r="F16106" s="86">
        <v>1591231.1439442099</v>
      </c>
    </row>
    <row r="16107" spans="1:6">
      <c r="A16107">
        <v>2040</v>
      </c>
      <c r="B16107" t="s">
        <v>1037</v>
      </c>
      <c r="C16107" t="s">
        <v>1013</v>
      </c>
      <c r="D16107" t="s">
        <v>1021</v>
      </c>
      <c r="E16107" t="s">
        <v>1015</v>
      </c>
      <c r="F16107" s="86">
        <v>1604754.9594678499</v>
      </c>
    </row>
    <row r="16108" spans="1:6">
      <c r="A16108">
        <v>2041</v>
      </c>
      <c r="B16108" t="s">
        <v>1037</v>
      </c>
      <c r="C16108" t="s">
        <v>1013</v>
      </c>
      <c r="D16108" t="s">
        <v>1021</v>
      </c>
      <c r="E16108" t="s">
        <v>1015</v>
      </c>
      <c r="F16108" s="86">
        <v>1618254.5233301499</v>
      </c>
    </row>
    <row r="16109" spans="1:6">
      <c r="A16109">
        <v>2042</v>
      </c>
      <c r="B16109" t="s">
        <v>1037</v>
      </c>
      <c r="C16109" t="s">
        <v>1013</v>
      </c>
      <c r="D16109" t="s">
        <v>1021</v>
      </c>
      <c r="E16109" t="s">
        <v>1015</v>
      </c>
      <c r="F16109" s="86">
        <v>1631750.70770502</v>
      </c>
    </row>
    <row r="16110" spans="1:6">
      <c r="A16110">
        <v>2043</v>
      </c>
      <c r="B16110" t="s">
        <v>1037</v>
      </c>
      <c r="C16110" t="s">
        <v>1013</v>
      </c>
      <c r="D16110" t="s">
        <v>1021</v>
      </c>
      <c r="E16110" t="s">
        <v>1015</v>
      </c>
      <c r="F16110" s="86">
        <v>1645299.12295358</v>
      </c>
    </row>
    <row r="16111" spans="1:6">
      <c r="A16111">
        <v>2044</v>
      </c>
      <c r="B16111" t="s">
        <v>1037</v>
      </c>
      <c r="C16111" t="s">
        <v>1013</v>
      </c>
      <c r="D16111" t="s">
        <v>1021</v>
      </c>
      <c r="E16111" t="s">
        <v>1015</v>
      </c>
      <c r="F16111" s="86">
        <v>1658885.13665873</v>
      </c>
    </row>
    <row r="16112" spans="1:6">
      <c r="A16112">
        <v>2045</v>
      </c>
      <c r="B16112" t="s">
        <v>1037</v>
      </c>
      <c r="C16112" t="s">
        <v>1013</v>
      </c>
      <c r="D16112" t="s">
        <v>1021</v>
      </c>
      <c r="E16112" t="s">
        <v>1015</v>
      </c>
      <c r="F16112" s="86">
        <v>1672563.2095557</v>
      </c>
    </row>
    <row r="16113" spans="1:6">
      <c r="A16113">
        <v>2046</v>
      </c>
      <c r="B16113" t="s">
        <v>1037</v>
      </c>
      <c r="C16113" t="s">
        <v>1013</v>
      </c>
      <c r="D16113" t="s">
        <v>1021</v>
      </c>
      <c r="E16113" t="s">
        <v>1015</v>
      </c>
      <c r="F16113" s="86">
        <v>1686316.76719931</v>
      </c>
    </row>
    <row r="16114" spans="1:6">
      <c r="A16114">
        <v>2047</v>
      </c>
      <c r="B16114" t="s">
        <v>1037</v>
      </c>
      <c r="C16114" t="s">
        <v>1013</v>
      </c>
      <c r="D16114" t="s">
        <v>1021</v>
      </c>
      <c r="E16114" t="s">
        <v>1015</v>
      </c>
      <c r="F16114" s="86">
        <v>1699925.2651464201</v>
      </c>
    </row>
    <row r="16115" spans="1:6">
      <c r="A16115">
        <v>2048</v>
      </c>
      <c r="B16115" t="s">
        <v>1037</v>
      </c>
      <c r="C16115" t="s">
        <v>1013</v>
      </c>
      <c r="D16115" t="s">
        <v>1021</v>
      </c>
      <c r="E16115" t="s">
        <v>1015</v>
      </c>
      <c r="F16115" s="86">
        <v>1713388.31235793</v>
      </c>
    </row>
    <row r="16116" spans="1:6">
      <c r="A16116">
        <v>2049</v>
      </c>
      <c r="B16116" t="s">
        <v>1037</v>
      </c>
      <c r="C16116" t="s">
        <v>1013</v>
      </c>
      <c r="D16116" t="s">
        <v>1021</v>
      </c>
      <c r="E16116" t="s">
        <v>1015</v>
      </c>
      <c r="F16116" s="86">
        <v>1726779.1792613899</v>
      </c>
    </row>
    <row r="16117" spans="1:6">
      <c r="A16117">
        <v>2050</v>
      </c>
      <c r="B16117" t="s">
        <v>1037</v>
      </c>
      <c r="C16117" t="s">
        <v>1013</v>
      </c>
      <c r="D16117" t="s">
        <v>1021</v>
      </c>
      <c r="E16117" t="s">
        <v>1015</v>
      </c>
      <c r="F16117" s="86">
        <v>1740014.9617232401</v>
      </c>
    </row>
    <row r="16118" spans="1:6">
      <c r="A16118">
        <v>2017</v>
      </c>
      <c r="B16118" t="s">
        <v>1038</v>
      </c>
      <c r="C16118" t="s">
        <v>1013</v>
      </c>
      <c r="D16118" t="s">
        <v>1021</v>
      </c>
      <c r="E16118" t="s">
        <v>1015</v>
      </c>
      <c r="F16118" s="86">
        <v>997516.10158471798</v>
      </c>
    </row>
    <row r="16119" spans="1:6">
      <c r="A16119">
        <v>2018</v>
      </c>
      <c r="B16119" t="s">
        <v>1038</v>
      </c>
      <c r="C16119" t="s">
        <v>1013</v>
      </c>
      <c r="D16119" t="s">
        <v>1021</v>
      </c>
      <c r="E16119" t="s">
        <v>1015</v>
      </c>
      <c r="F16119" s="86">
        <v>1012636.17073027</v>
      </c>
    </row>
    <row r="16120" spans="1:6">
      <c r="A16120">
        <v>2019</v>
      </c>
      <c r="B16120" t="s">
        <v>1038</v>
      </c>
      <c r="C16120" t="s">
        <v>1013</v>
      </c>
      <c r="D16120" t="s">
        <v>1021</v>
      </c>
      <c r="E16120" t="s">
        <v>1015</v>
      </c>
      <c r="F16120" s="86">
        <v>1028996.3127134</v>
      </c>
    </row>
    <row r="16121" spans="1:6">
      <c r="A16121">
        <v>2020</v>
      </c>
      <c r="B16121" t="s">
        <v>1038</v>
      </c>
      <c r="C16121" t="s">
        <v>1013</v>
      </c>
      <c r="D16121" t="s">
        <v>1021</v>
      </c>
      <c r="E16121" t="s">
        <v>1015</v>
      </c>
      <c r="F16121" s="86">
        <v>1041373.78315774</v>
      </c>
    </row>
    <row r="16122" spans="1:6">
      <c r="A16122">
        <v>2021</v>
      </c>
      <c r="B16122" t="s">
        <v>1038</v>
      </c>
      <c r="C16122" t="s">
        <v>1013</v>
      </c>
      <c r="D16122" t="s">
        <v>1021</v>
      </c>
      <c r="E16122" t="s">
        <v>1015</v>
      </c>
      <c r="F16122" s="86">
        <v>1053818.8810984001</v>
      </c>
    </row>
    <row r="16123" spans="1:6">
      <c r="A16123">
        <v>2022</v>
      </c>
      <c r="B16123" t="s">
        <v>1038</v>
      </c>
      <c r="C16123" t="s">
        <v>1013</v>
      </c>
      <c r="D16123" t="s">
        <v>1021</v>
      </c>
      <c r="E16123" t="s">
        <v>1015</v>
      </c>
      <c r="F16123" s="86">
        <v>1066233.41533939</v>
      </c>
    </row>
    <row r="16124" spans="1:6">
      <c r="A16124">
        <v>2023</v>
      </c>
      <c r="B16124" t="s">
        <v>1038</v>
      </c>
      <c r="C16124" t="s">
        <v>1013</v>
      </c>
      <c r="D16124" t="s">
        <v>1021</v>
      </c>
      <c r="E16124" t="s">
        <v>1015</v>
      </c>
      <c r="F16124" s="86">
        <v>1078558.0905999499</v>
      </c>
    </row>
    <row r="16125" spans="1:6">
      <c r="A16125">
        <v>2024</v>
      </c>
      <c r="B16125" t="s">
        <v>1038</v>
      </c>
      <c r="C16125" t="s">
        <v>1013</v>
      </c>
      <c r="D16125" t="s">
        <v>1021</v>
      </c>
      <c r="E16125" t="s">
        <v>1015</v>
      </c>
      <c r="F16125" s="86">
        <v>1090843.6051846</v>
      </c>
    </row>
    <row r="16126" spans="1:6">
      <c r="A16126">
        <v>2025</v>
      </c>
      <c r="B16126" t="s">
        <v>1038</v>
      </c>
      <c r="C16126" t="s">
        <v>1013</v>
      </c>
      <c r="D16126" t="s">
        <v>1021</v>
      </c>
      <c r="E16126" t="s">
        <v>1015</v>
      </c>
      <c r="F16126" s="86">
        <v>1103046.9982609199</v>
      </c>
    </row>
    <row r="16127" spans="1:6">
      <c r="A16127">
        <v>2026</v>
      </c>
      <c r="B16127" t="s">
        <v>1038</v>
      </c>
      <c r="C16127" t="s">
        <v>1013</v>
      </c>
      <c r="D16127" t="s">
        <v>1021</v>
      </c>
      <c r="E16127" t="s">
        <v>1015</v>
      </c>
      <c r="F16127" s="86">
        <v>1115145.3825135001</v>
      </c>
    </row>
    <row r="16128" spans="1:6">
      <c r="A16128">
        <v>2027</v>
      </c>
      <c r="B16128" t="s">
        <v>1038</v>
      </c>
      <c r="C16128" t="s">
        <v>1013</v>
      </c>
      <c r="D16128" t="s">
        <v>1021</v>
      </c>
      <c r="E16128" t="s">
        <v>1015</v>
      </c>
      <c r="F16128" s="86">
        <v>1127244.4835926699</v>
      </c>
    </row>
    <row r="16129" spans="1:6">
      <c r="A16129">
        <v>2028</v>
      </c>
      <c r="B16129" t="s">
        <v>1038</v>
      </c>
      <c r="C16129" t="s">
        <v>1013</v>
      </c>
      <c r="D16129" t="s">
        <v>1021</v>
      </c>
      <c r="E16129" t="s">
        <v>1015</v>
      </c>
      <c r="F16129" s="86">
        <v>1139380.80537578</v>
      </c>
    </row>
    <row r="16130" spans="1:6">
      <c r="A16130">
        <v>2029</v>
      </c>
      <c r="B16130" t="s">
        <v>1038</v>
      </c>
      <c r="C16130" t="s">
        <v>1013</v>
      </c>
      <c r="D16130" t="s">
        <v>1021</v>
      </c>
      <c r="E16130" t="s">
        <v>1015</v>
      </c>
      <c r="F16130" s="86">
        <v>1151538.52568835</v>
      </c>
    </row>
    <row r="16131" spans="1:6">
      <c r="A16131">
        <v>2030</v>
      </c>
      <c r="B16131" t="s">
        <v>1038</v>
      </c>
      <c r="C16131" t="s">
        <v>1013</v>
      </c>
      <c r="D16131" t="s">
        <v>1021</v>
      </c>
      <c r="E16131" t="s">
        <v>1015</v>
      </c>
      <c r="F16131" s="86">
        <v>1163674.86885839</v>
      </c>
    </row>
    <row r="16132" spans="1:6">
      <c r="A16132">
        <v>2031</v>
      </c>
      <c r="B16132" t="s">
        <v>1038</v>
      </c>
      <c r="C16132" t="s">
        <v>1013</v>
      </c>
      <c r="D16132" t="s">
        <v>1021</v>
      </c>
      <c r="E16132" t="s">
        <v>1015</v>
      </c>
      <c r="F16132" s="86">
        <v>1175827.63665062</v>
      </c>
    </row>
    <row r="16133" spans="1:6">
      <c r="A16133">
        <v>2032</v>
      </c>
      <c r="B16133" t="s">
        <v>1038</v>
      </c>
      <c r="C16133" t="s">
        <v>1013</v>
      </c>
      <c r="D16133" t="s">
        <v>1021</v>
      </c>
      <c r="E16133" t="s">
        <v>1015</v>
      </c>
      <c r="F16133" s="86">
        <v>1187979.9280292899</v>
      </c>
    </row>
    <row r="16134" spans="1:6">
      <c r="A16134">
        <v>2033</v>
      </c>
      <c r="B16134" t="s">
        <v>1038</v>
      </c>
      <c r="C16134" t="s">
        <v>1013</v>
      </c>
      <c r="D16134" t="s">
        <v>1021</v>
      </c>
      <c r="E16134" t="s">
        <v>1015</v>
      </c>
      <c r="F16134" s="86">
        <v>1200174.3075047401</v>
      </c>
    </row>
    <row r="16135" spans="1:6">
      <c r="A16135">
        <v>2034</v>
      </c>
      <c r="B16135" t="s">
        <v>1038</v>
      </c>
      <c r="C16135" t="s">
        <v>1013</v>
      </c>
      <c r="D16135" t="s">
        <v>1021</v>
      </c>
      <c r="E16135" t="s">
        <v>1015</v>
      </c>
      <c r="F16135" s="86">
        <v>1212416.09199981</v>
      </c>
    </row>
    <row r="16136" spans="1:6">
      <c r="A16136">
        <v>2035</v>
      </c>
      <c r="B16136" t="s">
        <v>1038</v>
      </c>
      <c r="C16136" t="s">
        <v>1013</v>
      </c>
      <c r="D16136" t="s">
        <v>1021</v>
      </c>
      <c r="E16136" t="s">
        <v>1015</v>
      </c>
      <c r="F16136" s="86">
        <v>1224629.65882395</v>
      </c>
    </row>
    <row r="16137" spans="1:6">
      <c r="A16137">
        <v>2036</v>
      </c>
      <c r="B16137" t="s">
        <v>1038</v>
      </c>
      <c r="C16137" t="s">
        <v>1013</v>
      </c>
      <c r="D16137" t="s">
        <v>1021</v>
      </c>
      <c r="E16137" t="s">
        <v>1015</v>
      </c>
      <c r="F16137" s="86">
        <v>1236798.3929691799</v>
      </c>
    </row>
    <row r="16138" spans="1:6">
      <c r="A16138">
        <v>2037</v>
      </c>
      <c r="B16138" t="s">
        <v>1038</v>
      </c>
      <c r="C16138" t="s">
        <v>1013</v>
      </c>
      <c r="D16138" t="s">
        <v>1021</v>
      </c>
      <c r="E16138" t="s">
        <v>1015</v>
      </c>
      <c r="F16138" s="86">
        <v>1248949.4134071399</v>
      </c>
    </row>
    <row r="16139" spans="1:6">
      <c r="A16139">
        <v>2038</v>
      </c>
      <c r="B16139" t="s">
        <v>1038</v>
      </c>
      <c r="C16139" t="s">
        <v>1013</v>
      </c>
      <c r="D16139" t="s">
        <v>1021</v>
      </c>
      <c r="E16139" t="s">
        <v>1015</v>
      </c>
      <c r="F16139" s="86">
        <v>1261159.51572016</v>
      </c>
    </row>
    <row r="16140" spans="1:6">
      <c r="A16140">
        <v>2039</v>
      </c>
      <c r="B16140" t="s">
        <v>1038</v>
      </c>
      <c r="C16140" t="s">
        <v>1013</v>
      </c>
      <c r="D16140" t="s">
        <v>1021</v>
      </c>
      <c r="E16140" t="s">
        <v>1015</v>
      </c>
      <c r="F16140" s="86">
        <v>1273389.3059179301</v>
      </c>
    </row>
    <row r="16141" spans="1:6">
      <c r="A16141">
        <v>2040</v>
      </c>
      <c r="B16141" t="s">
        <v>1038</v>
      </c>
      <c r="C16141" t="s">
        <v>1013</v>
      </c>
      <c r="D16141" t="s">
        <v>1021</v>
      </c>
      <c r="E16141" t="s">
        <v>1015</v>
      </c>
      <c r="F16141" s="86">
        <v>1285601.64979482</v>
      </c>
    </row>
    <row r="16142" spans="1:6">
      <c r="A16142">
        <v>2041</v>
      </c>
      <c r="B16142" t="s">
        <v>1038</v>
      </c>
      <c r="C16142" t="s">
        <v>1013</v>
      </c>
      <c r="D16142" t="s">
        <v>1021</v>
      </c>
      <c r="E16142" t="s">
        <v>1015</v>
      </c>
      <c r="F16142" s="86">
        <v>1297821.80542128</v>
      </c>
    </row>
    <row r="16143" spans="1:6">
      <c r="A16143">
        <v>2042</v>
      </c>
      <c r="B16143" t="s">
        <v>1038</v>
      </c>
      <c r="C16143" t="s">
        <v>1013</v>
      </c>
      <c r="D16143" t="s">
        <v>1021</v>
      </c>
      <c r="E16143" t="s">
        <v>1015</v>
      </c>
      <c r="F16143" s="86">
        <v>1310045.2369695699</v>
      </c>
    </row>
    <row r="16144" spans="1:6">
      <c r="A16144">
        <v>2043</v>
      </c>
      <c r="B16144" t="s">
        <v>1038</v>
      </c>
      <c r="C16144" t="s">
        <v>1013</v>
      </c>
      <c r="D16144" t="s">
        <v>1021</v>
      </c>
      <c r="E16144" t="s">
        <v>1015</v>
      </c>
      <c r="F16144" s="86">
        <v>1322292.9807849</v>
      </c>
    </row>
    <row r="16145" spans="1:6">
      <c r="A16145">
        <v>2044</v>
      </c>
      <c r="B16145" t="s">
        <v>1038</v>
      </c>
      <c r="C16145" t="s">
        <v>1013</v>
      </c>
      <c r="D16145" t="s">
        <v>1021</v>
      </c>
      <c r="E16145" t="s">
        <v>1015</v>
      </c>
      <c r="F16145" s="86">
        <v>1334553.2522066601</v>
      </c>
    </row>
    <row r="16146" spans="1:6">
      <c r="A16146">
        <v>2045</v>
      </c>
      <c r="B16146" t="s">
        <v>1038</v>
      </c>
      <c r="C16146" t="s">
        <v>1013</v>
      </c>
      <c r="D16146" t="s">
        <v>1021</v>
      </c>
      <c r="E16146" t="s">
        <v>1015</v>
      </c>
      <c r="F16146" s="86">
        <v>1346851.30246488</v>
      </c>
    </row>
    <row r="16147" spans="1:6">
      <c r="A16147">
        <v>2046</v>
      </c>
      <c r="B16147" t="s">
        <v>1038</v>
      </c>
      <c r="C16147" t="s">
        <v>1013</v>
      </c>
      <c r="D16147" t="s">
        <v>1021</v>
      </c>
      <c r="E16147" t="s">
        <v>1015</v>
      </c>
      <c r="F16147" s="86">
        <v>1359176.53107769</v>
      </c>
    </row>
    <row r="16148" spans="1:6">
      <c r="A16148">
        <v>2047</v>
      </c>
      <c r="B16148" t="s">
        <v>1038</v>
      </c>
      <c r="C16148" t="s">
        <v>1013</v>
      </c>
      <c r="D16148" t="s">
        <v>1021</v>
      </c>
      <c r="E16148" t="s">
        <v>1015</v>
      </c>
      <c r="F16148" s="86">
        <v>1371452.47435434</v>
      </c>
    </row>
    <row r="16149" spans="1:6">
      <c r="A16149">
        <v>2048</v>
      </c>
      <c r="B16149" t="s">
        <v>1038</v>
      </c>
      <c r="C16149" t="s">
        <v>1013</v>
      </c>
      <c r="D16149" t="s">
        <v>1021</v>
      </c>
      <c r="E16149" t="s">
        <v>1015</v>
      </c>
      <c r="F16149" s="86">
        <v>1383692.1373345801</v>
      </c>
    </row>
    <row r="16150" spans="1:6">
      <c r="A16150">
        <v>2049</v>
      </c>
      <c r="B16150" t="s">
        <v>1038</v>
      </c>
      <c r="C16150" t="s">
        <v>1013</v>
      </c>
      <c r="D16150" t="s">
        <v>1021</v>
      </c>
      <c r="E16150" t="s">
        <v>1015</v>
      </c>
      <c r="F16150" s="86">
        <v>1395921.35144146</v>
      </c>
    </row>
    <row r="16151" spans="1:6">
      <c r="A16151">
        <v>2050</v>
      </c>
      <c r="B16151" t="s">
        <v>1038</v>
      </c>
      <c r="C16151" t="s">
        <v>1013</v>
      </c>
      <c r="D16151" t="s">
        <v>1021</v>
      </c>
      <c r="E16151" t="s">
        <v>1015</v>
      </c>
      <c r="F16151" s="86">
        <v>1408107.7221877701</v>
      </c>
    </row>
    <row r="16152" spans="1:6">
      <c r="A16152">
        <v>2017</v>
      </c>
      <c r="B16152" t="s">
        <v>1039</v>
      </c>
      <c r="C16152" t="s">
        <v>1013</v>
      </c>
      <c r="D16152" t="s">
        <v>1021</v>
      </c>
      <c r="E16152" t="s">
        <v>1015</v>
      </c>
      <c r="F16152" s="86">
        <v>909606.86943581898</v>
      </c>
    </row>
    <row r="16153" spans="1:6">
      <c r="A16153">
        <v>2018</v>
      </c>
      <c r="B16153" t="s">
        <v>1039</v>
      </c>
      <c r="C16153" t="s">
        <v>1013</v>
      </c>
      <c r="D16153" t="s">
        <v>1021</v>
      </c>
      <c r="E16153" t="s">
        <v>1015</v>
      </c>
      <c r="F16153" s="86">
        <v>923394.43510948599</v>
      </c>
    </row>
    <row r="16154" spans="1:6">
      <c r="A16154">
        <v>2019</v>
      </c>
      <c r="B16154" t="s">
        <v>1039</v>
      </c>
      <c r="C16154" t="s">
        <v>1013</v>
      </c>
      <c r="D16154" t="s">
        <v>1021</v>
      </c>
      <c r="E16154" t="s">
        <v>1015</v>
      </c>
      <c r="F16154" s="86">
        <v>938312.78831618</v>
      </c>
    </row>
    <row r="16155" spans="1:6">
      <c r="A16155">
        <v>2020</v>
      </c>
      <c r="B16155" t="s">
        <v>1039</v>
      </c>
      <c r="C16155" t="s">
        <v>1013</v>
      </c>
      <c r="D16155" t="s">
        <v>1021</v>
      </c>
      <c r="E16155" t="s">
        <v>1015</v>
      </c>
      <c r="F16155" s="86">
        <v>949599.45539305301</v>
      </c>
    </row>
    <row r="16156" spans="1:6">
      <c r="A16156">
        <v>2021</v>
      </c>
      <c r="B16156" t="s">
        <v>1039</v>
      </c>
      <c r="C16156" t="s">
        <v>1013</v>
      </c>
      <c r="D16156" t="s">
        <v>1021</v>
      </c>
      <c r="E16156" t="s">
        <v>1015</v>
      </c>
      <c r="F16156" s="86">
        <v>960947.79008122999</v>
      </c>
    </row>
    <row r="16157" spans="1:6">
      <c r="A16157">
        <v>2022</v>
      </c>
      <c r="B16157" t="s">
        <v>1039</v>
      </c>
      <c r="C16157" t="s">
        <v>1013</v>
      </c>
      <c r="D16157" t="s">
        <v>1021</v>
      </c>
      <c r="E16157" t="s">
        <v>1015</v>
      </c>
      <c r="F16157" s="86">
        <v>972268.25459153904</v>
      </c>
    </row>
    <row r="16158" spans="1:6">
      <c r="A16158">
        <v>2023</v>
      </c>
      <c r="B16158" t="s">
        <v>1039</v>
      </c>
      <c r="C16158" t="s">
        <v>1013</v>
      </c>
      <c r="D16158" t="s">
        <v>1021</v>
      </c>
      <c r="E16158" t="s">
        <v>1015</v>
      </c>
      <c r="F16158" s="86">
        <v>983506.77922563802</v>
      </c>
    </row>
    <row r="16159" spans="1:6">
      <c r="A16159">
        <v>2024</v>
      </c>
      <c r="B16159" t="s">
        <v>1039</v>
      </c>
      <c r="C16159" t="s">
        <v>1013</v>
      </c>
      <c r="D16159" t="s">
        <v>1021</v>
      </c>
      <c r="E16159" t="s">
        <v>1015</v>
      </c>
      <c r="F16159" s="86">
        <v>994709.59434109996</v>
      </c>
    </row>
    <row r="16160" spans="1:6">
      <c r="A16160">
        <v>2025</v>
      </c>
      <c r="B16160" t="s">
        <v>1039</v>
      </c>
      <c r="C16160" t="s">
        <v>1013</v>
      </c>
      <c r="D16160" t="s">
        <v>1021</v>
      </c>
      <c r="E16160" t="s">
        <v>1015</v>
      </c>
      <c r="F16160" s="86">
        <v>1005837.52516347</v>
      </c>
    </row>
    <row r="16161" spans="1:6">
      <c r="A16161">
        <v>2026</v>
      </c>
      <c r="B16161" t="s">
        <v>1039</v>
      </c>
      <c r="C16161" t="s">
        <v>1013</v>
      </c>
      <c r="D16161" t="s">
        <v>1021</v>
      </c>
      <c r="E16161" t="s">
        <v>1015</v>
      </c>
      <c r="F16161" s="86">
        <v>1016869.70139375</v>
      </c>
    </row>
    <row r="16162" spans="1:6">
      <c r="A16162">
        <v>2027</v>
      </c>
      <c r="B16162" t="s">
        <v>1039</v>
      </c>
      <c r="C16162" t="s">
        <v>1013</v>
      </c>
      <c r="D16162" t="s">
        <v>1021</v>
      </c>
      <c r="E16162" t="s">
        <v>1015</v>
      </c>
      <c r="F16162" s="86">
        <v>1027902.53127803</v>
      </c>
    </row>
    <row r="16163" spans="1:6">
      <c r="A16163">
        <v>2028</v>
      </c>
      <c r="B16163" t="s">
        <v>1039</v>
      </c>
      <c r="C16163" t="s">
        <v>1013</v>
      </c>
      <c r="D16163" t="s">
        <v>1021</v>
      </c>
      <c r="E16163" t="s">
        <v>1015</v>
      </c>
      <c r="F16163" s="86">
        <v>1038969.30167508</v>
      </c>
    </row>
    <row r="16164" spans="1:6">
      <c r="A16164">
        <v>2029</v>
      </c>
      <c r="B16164" t="s">
        <v>1039</v>
      </c>
      <c r="C16164" t="s">
        <v>1013</v>
      </c>
      <c r="D16164" t="s">
        <v>1021</v>
      </c>
      <c r="E16164" t="s">
        <v>1015</v>
      </c>
      <c r="F16164" s="86">
        <v>1050055.5847891299</v>
      </c>
    </row>
    <row r="16165" spans="1:6">
      <c r="A16165">
        <v>2030</v>
      </c>
      <c r="B16165" t="s">
        <v>1039</v>
      </c>
      <c r="C16165" t="s">
        <v>1013</v>
      </c>
      <c r="D16165" t="s">
        <v>1021</v>
      </c>
      <c r="E16165" t="s">
        <v>1015</v>
      </c>
      <c r="F16165" s="86">
        <v>1061122.3746883201</v>
      </c>
    </row>
    <row r="16166" spans="1:6">
      <c r="A16166">
        <v>2031</v>
      </c>
      <c r="B16166" t="s">
        <v>1039</v>
      </c>
      <c r="C16166" t="s">
        <v>1013</v>
      </c>
      <c r="D16166" t="s">
        <v>1021</v>
      </c>
      <c r="E16166" t="s">
        <v>1015</v>
      </c>
      <c r="F16166" s="86">
        <v>1072204.1417384101</v>
      </c>
    </row>
    <row r="16167" spans="1:6">
      <c r="A16167">
        <v>2032</v>
      </c>
      <c r="B16167" t="s">
        <v>1039</v>
      </c>
      <c r="C16167" t="s">
        <v>1013</v>
      </c>
      <c r="D16167" t="s">
        <v>1021</v>
      </c>
      <c r="E16167" t="s">
        <v>1015</v>
      </c>
      <c r="F16167" s="86">
        <v>1083285.4743603801</v>
      </c>
    </row>
    <row r="16168" spans="1:6">
      <c r="A16168">
        <v>2033</v>
      </c>
      <c r="B16168" t="s">
        <v>1039</v>
      </c>
      <c r="C16168" t="s">
        <v>1013</v>
      </c>
      <c r="D16168" t="s">
        <v>1021</v>
      </c>
      <c r="E16168" t="s">
        <v>1015</v>
      </c>
      <c r="F16168" s="86">
        <v>1094405.1859337101</v>
      </c>
    </row>
    <row r="16169" spans="1:6">
      <c r="A16169">
        <v>2034</v>
      </c>
      <c r="B16169" t="s">
        <v>1039</v>
      </c>
      <c r="C16169" t="s">
        <v>1013</v>
      </c>
      <c r="D16169" t="s">
        <v>1021</v>
      </c>
      <c r="E16169" t="s">
        <v>1015</v>
      </c>
      <c r="F16169" s="86">
        <v>1105568.1248107599</v>
      </c>
    </row>
    <row r="16170" spans="1:6">
      <c r="A16170">
        <v>2035</v>
      </c>
      <c r="B16170" t="s">
        <v>1039</v>
      </c>
      <c r="C16170" t="s">
        <v>1013</v>
      </c>
      <c r="D16170" t="s">
        <v>1021</v>
      </c>
      <c r="E16170" t="s">
        <v>1015</v>
      </c>
      <c r="F16170" s="86">
        <v>1116705.3327875601</v>
      </c>
    </row>
    <row r="16171" spans="1:6">
      <c r="A16171">
        <v>2036</v>
      </c>
      <c r="B16171" t="s">
        <v>1039</v>
      </c>
      <c r="C16171" t="s">
        <v>1013</v>
      </c>
      <c r="D16171" t="s">
        <v>1021</v>
      </c>
      <c r="E16171" t="s">
        <v>1015</v>
      </c>
      <c r="F16171" s="86">
        <v>1127801.65910576</v>
      </c>
    </row>
    <row r="16172" spans="1:6">
      <c r="A16172">
        <v>2037</v>
      </c>
      <c r="B16172" t="s">
        <v>1039</v>
      </c>
      <c r="C16172" t="s">
        <v>1013</v>
      </c>
      <c r="D16172" t="s">
        <v>1021</v>
      </c>
      <c r="E16172" t="s">
        <v>1015</v>
      </c>
      <c r="F16172" s="86">
        <v>1138881.83279264</v>
      </c>
    </row>
    <row r="16173" spans="1:6">
      <c r="A16173">
        <v>2038</v>
      </c>
      <c r="B16173" t="s">
        <v>1039</v>
      </c>
      <c r="C16173" t="s">
        <v>1013</v>
      </c>
      <c r="D16173" t="s">
        <v>1021</v>
      </c>
      <c r="E16173" t="s">
        <v>1015</v>
      </c>
      <c r="F16173" s="86">
        <v>1150015.8815792101</v>
      </c>
    </row>
    <row r="16174" spans="1:6">
      <c r="A16174">
        <v>2039</v>
      </c>
      <c r="B16174" t="s">
        <v>1039</v>
      </c>
      <c r="C16174" t="s">
        <v>1013</v>
      </c>
      <c r="D16174" t="s">
        <v>1021</v>
      </c>
      <c r="E16174" t="s">
        <v>1015</v>
      </c>
      <c r="F16174" s="86">
        <v>1161167.883194</v>
      </c>
    </row>
    <row r="16175" spans="1:6">
      <c r="A16175">
        <v>2040</v>
      </c>
      <c r="B16175" t="s">
        <v>1039</v>
      </c>
      <c r="C16175" t="s">
        <v>1013</v>
      </c>
      <c r="D16175" t="s">
        <v>1021</v>
      </c>
      <c r="E16175" t="s">
        <v>1015</v>
      </c>
      <c r="F16175" s="86">
        <v>1172303.9759996</v>
      </c>
    </row>
    <row r="16176" spans="1:6">
      <c r="A16176">
        <v>2041</v>
      </c>
      <c r="B16176" t="s">
        <v>1039</v>
      </c>
      <c r="C16176" t="s">
        <v>1013</v>
      </c>
      <c r="D16176" t="s">
        <v>1021</v>
      </c>
      <c r="E16176" t="s">
        <v>1015</v>
      </c>
      <c r="F16176" s="86">
        <v>1183447.1921198701</v>
      </c>
    </row>
    <row r="16177" spans="1:6">
      <c r="A16177">
        <v>2042</v>
      </c>
      <c r="B16177" t="s">
        <v>1039</v>
      </c>
      <c r="C16177" t="s">
        <v>1013</v>
      </c>
      <c r="D16177" t="s">
        <v>1021</v>
      </c>
      <c r="E16177" t="s">
        <v>1015</v>
      </c>
      <c r="F16177" s="86">
        <v>1194593.3954610899</v>
      </c>
    </row>
    <row r="16178" spans="1:6">
      <c r="A16178">
        <v>2043</v>
      </c>
      <c r="B16178" t="s">
        <v>1039</v>
      </c>
      <c r="C16178" t="s">
        <v>1013</v>
      </c>
      <c r="D16178" t="s">
        <v>1021</v>
      </c>
      <c r="E16178" t="s">
        <v>1015</v>
      </c>
      <c r="F16178" s="86">
        <v>1205761.7684746301</v>
      </c>
    </row>
    <row r="16179" spans="1:6">
      <c r="A16179">
        <v>2044</v>
      </c>
      <c r="B16179" t="s">
        <v>1039</v>
      </c>
      <c r="C16179" t="s">
        <v>1013</v>
      </c>
      <c r="D16179" t="s">
        <v>1021</v>
      </c>
      <c r="E16179" t="s">
        <v>1015</v>
      </c>
      <c r="F16179" s="86">
        <v>1216941.56506003</v>
      </c>
    </row>
    <row r="16180" spans="1:6">
      <c r="A16180">
        <v>2045</v>
      </c>
      <c r="B16180" t="s">
        <v>1039</v>
      </c>
      <c r="C16180" t="s">
        <v>1013</v>
      </c>
      <c r="D16180" t="s">
        <v>1021</v>
      </c>
      <c r="E16180" t="s">
        <v>1015</v>
      </c>
      <c r="F16180" s="86">
        <v>1228155.81110355</v>
      </c>
    </row>
    <row r="16181" spans="1:6">
      <c r="A16181">
        <v>2046</v>
      </c>
      <c r="B16181" t="s">
        <v>1039</v>
      </c>
      <c r="C16181" t="s">
        <v>1013</v>
      </c>
      <c r="D16181" t="s">
        <v>1021</v>
      </c>
      <c r="E16181" t="s">
        <v>1015</v>
      </c>
      <c r="F16181" s="86">
        <v>1239394.840324</v>
      </c>
    </row>
    <row r="16182" spans="1:6">
      <c r="A16182">
        <v>2047</v>
      </c>
      <c r="B16182" t="s">
        <v>1039</v>
      </c>
      <c r="C16182" t="s">
        <v>1013</v>
      </c>
      <c r="D16182" t="s">
        <v>1021</v>
      </c>
      <c r="E16182" t="s">
        <v>1015</v>
      </c>
      <c r="F16182" s="86">
        <v>1250588.92763297</v>
      </c>
    </row>
    <row r="16183" spans="1:6">
      <c r="A16183">
        <v>2048</v>
      </c>
      <c r="B16183" t="s">
        <v>1039</v>
      </c>
      <c r="C16183" t="s">
        <v>1013</v>
      </c>
      <c r="D16183" t="s">
        <v>1021</v>
      </c>
      <c r="E16183" t="s">
        <v>1015</v>
      </c>
      <c r="F16183" s="86">
        <v>1261749.9319603399</v>
      </c>
    </row>
    <row r="16184" spans="1:6">
      <c r="A16184">
        <v>2049</v>
      </c>
      <c r="B16184" t="s">
        <v>1039</v>
      </c>
      <c r="C16184" t="s">
        <v>1013</v>
      </c>
      <c r="D16184" t="s">
        <v>1021</v>
      </c>
      <c r="E16184" t="s">
        <v>1015</v>
      </c>
      <c r="F16184" s="86">
        <v>1272901.40825405</v>
      </c>
    </row>
    <row r="16185" spans="1:6">
      <c r="A16185">
        <v>2050</v>
      </c>
      <c r="B16185" t="s">
        <v>1039</v>
      </c>
      <c r="C16185" t="s">
        <v>1013</v>
      </c>
      <c r="D16185" t="s">
        <v>1021</v>
      </c>
      <c r="E16185" t="s">
        <v>1015</v>
      </c>
      <c r="F16185" s="86">
        <v>1284013.8168925999</v>
      </c>
    </row>
    <row r="16186" spans="1:6">
      <c r="A16186">
        <v>2017</v>
      </c>
      <c r="B16186" t="s">
        <v>1040</v>
      </c>
      <c r="C16186" t="s">
        <v>1013</v>
      </c>
      <c r="D16186" t="s">
        <v>1021</v>
      </c>
      <c r="E16186" t="s">
        <v>1015</v>
      </c>
      <c r="F16186" s="86">
        <v>3582426.6413704902</v>
      </c>
    </row>
    <row r="16187" spans="1:6">
      <c r="A16187">
        <v>2018</v>
      </c>
      <c r="B16187" t="s">
        <v>1040</v>
      </c>
      <c r="C16187" t="s">
        <v>1013</v>
      </c>
      <c r="D16187" t="s">
        <v>1021</v>
      </c>
      <c r="E16187" t="s">
        <v>1015</v>
      </c>
      <c r="F16187" s="86">
        <v>3615710.0385433398</v>
      </c>
    </row>
    <row r="16188" spans="1:6">
      <c r="A16188">
        <v>2019</v>
      </c>
      <c r="B16188" t="s">
        <v>1040</v>
      </c>
      <c r="C16188" t="s">
        <v>1013</v>
      </c>
      <c r="D16188" t="s">
        <v>1021</v>
      </c>
      <c r="E16188" t="s">
        <v>1015</v>
      </c>
      <c r="F16188" s="86">
        <v>3653467.5053380602</v>
      </c>
    </row>
    <row r="16189" spans="1:6">
      <c r="A16189">
        <v>2020</v>
      </c>
      <c r="B16189" t="s">
        <v>1040</v>
      </c>
      <c r="C16189" t="s">
        <v>1013</v>
      </c>
      <c r="D16189" t="s">
        <v>1021</v>
      </c>
      <c r="E16189" t="s">
        <v>1015</v>
      </c>
      <c r="F16189" s="86">
        <v>3696863.7570231599</v>
      </c>
    </row>
    <row r="16190" spans="1:6">
      <c r="A16190">
        <v>2021</v>
      </c>
      <c r="B16190" t="s">
        <v>1040</v>
      </c>
      <c r="C16190" t="s">
        <v>1013</v>
      </c>
      <c r="D16190" t="s">
        <v>1021</v>
      </c>
      <c r="E16190" t="s">
        <v>1015</v>
      </c>
      <c r="F16190" s="86">
        <v>3740378.6500167302</v>
      </c>
    </row>
    <row r="16191" spans="1:6">
      <c r="A16191">
        <v>2022</v>
      </c>
      <c r="B16191" t="s">
        <v>1040</v>
      </c>
      <c r="C16191" t="s">
        <v>1013</v>
      </c>
      <c r="D16191" t="s">
        <v>1021</v>
      </c>
      <c r="E16191" t="s">
        <v>1015</v>
      </c>
      <c r="F16191" s="86">
        <v>3783910.0040160101</v>
      </c>
    </row>
    <row r="16192" spans="1:6">
      <c r="A16192">
        <v>2023</v>
      </c>
      <c r="B16192" t="s">
        <v>1040</v>
      </c>
      <c r="C16192" t="s">
        <v>1013</v>
      </c>
      <c r="D16192" t="s">
        <v>1021</v>
      </c>
      <c r="E16192" t="s">
        <v>1015</v>
      </c>
      <c r="F16192" s="86">
        <v>3827165.0739681199</v>
      </c>
    </row>
    <row r="16193" spans="1:6">
      <c r="A16193">
        <v>2024</v>
      </c>
      <c r="B16193" t="s">
        <v>1040</v>
      </c>
      <c r="C16193" t="s">
        <v>1013</v>
      </c>
      <c r="D16193" t="s">
        <v>1021</v>
      </c>
      <c r="E16193" t="s">
        <v>1015</v>
      </c>
      <c r="F16193" s="86">
        <v>3870263.10934796</v>
      </c>
    </row>
    <row r="16194" spans="1:6">
      <c r="A16194">
        <v>2025</v>
      </c>
      <c r="B16194" t="s">
        <v>1040</v>
      </c>
      <c r="C16194" t="s">
        <v>1013</v>
      </c>
      <c r="D16194" t="s">
        <v>1021</v>
      </c>
      <c r="E16194" t="s">
        <v>1015</v>
      </c>
      <c r="F16194" s="86">
        <v>3913157.0859186202</v>
      </c>
    </row>
    <row r="16195" spans="1:6">
      <c r="A16195">
        <v>2026</v>
      </c>
      <c r="B16195" t="s">
        <v>1040</v>
      </c>
      <c r="C16195" t="s">
        <v>1013</v>
      </c>
      <c r="D16195" t="s">
        <v>1021</v>
      </c>
      <c r="E16195" t="s">
        <v>1015</v>
      </c>
      <c r="F16195" s="86">
        <v>3955841.8583431202</v>
      </c>
    </row>
    <row r="16196" spans="1:6">
      <c r="A16196">
        <v>2027</v>
      </c>
      <c r="B16196" t="s">
        <v>1040</v>
      </c>
      <c r="C16196" t="s">
        <v>1013</v>
      </c>
      <c r="D16196" t="s">
        <v>1021</v>
      </c>
      <c r="E16196" t="s">
        <v>1015</v>
      </c>
      <c r="F16196" s="86">
        <v>3998603.7209532498</v>
      </c>
    </row>
    <row r="16197" spans="1:6">
      <c r="A16197">
        <v>2028</v>
      </c>
      <c r="B16197" t="s">
        <v>1040</v>
      </c>
      <c r="C16197" t="s">
        <v>1013</v>
      </c>
      <c r="D16197" t="s">
        <v>1021</v>
      </c>
      <c r="E16197" t="s">
        <v>1015</v>
      </c>
      <c r="F16197" s="86">
        <v>4041540.1687773899</v>
      </c>
    </row>
    <row r="16198" spans="1:6">
      <c r="A16198">
        <v>2029</v>
      </c>
      <c r="B16198" t="s">
        <v>1040</v>
      </c>
      <c r="C16198" t="s">
        <v>1013</v>
      </c>
      <c r="D16198" t="s">
        <v>1021</v>
      </c>
      <c r="E16198" t="s">
        <v>1015</v>
      </c>
      <c r="F16198" s="86">
        <v>4084643.1984357098</v>
      </c>
    </row>
    <row r="16199" spans="1:6">
      <c r="A16199">
        <v>2030</v>
      </c>
      <c r="B16199" t="s">
        <v>1040</v>
      </c>
      <c r="C16199" t="s">
        <v>1013</v>
      </c>
      <c r="D16199" t="s">
        <v>1021</v>
      </c>
      <c r="E16199" t="s">
        <v>1015</v>
      </c>
      <c r="F16199" s="86">
        <v>4127760.4685855</v>
      </c>
    </row>
    <row r="16200" spans="1:6">
      <c r="A16200">
        <v>2031</v>
      </c>
      <c r="B16200" t="s">
        <v>1040</v>
      </c>
      <c r="C16200" t="s">
        <v>1013</v>
      </c>
      <c r="D16200" t="s">
        <v>1021</v>
      </c>
      <c r="E16200" t="s">
        <v>1015</v>
      </c>
      <c r="F16200" s="86">
        <v>4170908.8446663199</v>
      </c>
    </row>
    <row r="16201" spans="1:6">
      <c r="A16201">
        <v>2032</v>
      </c>
      <c r="B16201" t="s">
        <v>1040</v>
      </c>
      <c r="C16201" t="s">
        <v>1013</v>
      </c>
      <c r="D16201" t="s">
        <v>1021</v>
      </c>
      <c r="E16201" t="s">
        <v>1015</v>
      </c>
      <c r="F16201" s="86">
        <v>4214060.1140216002</v>
      </c>
    </row>
    <row r="16202" spans="1:6">
      <c r="A16202">
        <v>2033</v>
      </c>
      <c r="B16202" t="s">
        <v>1040</v>
      </c>
      <c r="C16202" t="s">
        <v>1013</v>
      </c>
      <c r="D16202" t="s">
        <v>1021</v>
      </c>
      <c r="E16202" t="s">
        <v>1015</v>
      </c>
      <c r="F16202" s="86">
        <v>4257323.5399669996</v>
      </c>
    </row>
    <row r="16203" spans="1:6">
      <c r="A16203">
        <v>2034</v>
      </c>
      <c r="B16203" t="s">
        <v>1040</v>
      </c>
      <c r="C16203" t="s">
        <v>1013</v>
      </c>
      <c r="D16203" t="s">
        <v>1021</v>
      </c>
      <c r="E16203" t="s">
        <v>1015</v>
      </c>
      <c r="F16203" s="86">
        <v>4300677.7889659302</v>
      </c>
    </row>
    <row r="16204" spans="1:6">
      <c r="A16204">
        <v>2035</v>
      </c>
      <c r="B16204" t="s">
        <v>1040</v>
      </c>
      <c r="C16204" t="s">
        <v>1013</v>
      </c>
      <c r="D16204" t="s">
        <v>1021</v>
      </c>
      <c r="E16204" t="s">
        <v>1015</v>
      </c>
      <c r="F16204" s="86">
        <v>4343954.9860930201</v>
      </c>
    </row>
    <row r="16205" spans="1:6">
      <c r="A16205">
        <v>2036</v>
      </c>
      <c r="B16205" t="s">
        <v>1040</v>
      </c>
      <c r="C16205" t="s">
        <v>1013</v>
      </c>
      <c r="D16205" t="s">
        <v>1021</v>
      </c>
      <c r="E16205" t="s">
        <v>1015</v>
      </c>
      <c r="F16205" s="86">
        <v>4387083.1754815597</v>
      </c>
    </row>
    <row r="16206" spans="1:6">
      <c r="A16206">
        <v>2037</v>
      </c>
      <c r="B16206" t="s">
        <v>1040</v>
      </c>
      <c r="C16206" t="s">
        <v>1013</v>
      </c>
      <c r="D16206" t="s">
        <v>1021</v>
      </c>
      <c r="E16206" t="s">
        <v>1015</v>
      </c>
      <c r="F16206" s="86">
        <v>4430166.1171381902</v>
      </c>
    </row>
    <row r="16207" spans="1:6">
      <c r="A16207">
        <v>2038</v>
      </c>
      <c r="B16207" t="s">
        <v>1040</v>
      </c>
      <c r="C16207" t="s">
        <v>1013</v>
      </c>
      <c r="D16207" t="s">
        <v>1021</v>
      </c>
      <c r="E16207" t="s">
        <v>1015</v>
      </c>
      <c r="F16207" s="86">
        <v>4473370.8390414296</v>
      </c>
    </row>
    <row r="16208" spans="1:6">
      <c r="A16208">
        <v>2039</v>
      </c>
      <c r="B16208" t="s">
        <v>1040</v>
      </c>
      <c r="C16208" t="s">
        <v>1013</v>
      </c>
      <c r="D16208" t="s">
        <v>1021</v>
      </c>
      <c r="E16208" t="s">
        <v>1015</v>
      </c>
      <c r="F16208" s="86">
        <v>4516625.3557406999</v>
      </c>
    </row>
    <row r="16209" spans="1:6">
      <c r="A16209">
        <v>2040</v>
      </c>
      <c r="B16209" t="s">
        <v>1040</v>
      </c>
      <c r="C16209" t="s">
        <v>1013</v>
      </c>
      <c r="D16209" t="s">
        <v>1021</v>
      </c>
      <c r="E16209" t="s">
        <v>1015</v>
      </c>
      <c r="F16209" s="86">
        <v>4559829.8379884502</v>
      </c>
    </row>
    <row r="16210" spans="1:6">
      <c r="A16210">
        <v>2041</v>
      </c>
      <c r="B16210" t="s">
        <v>1040</v>
      </c>
      <c r="C16210" t="s">
        <v>1013</v>
      </c>
      <c r="D16210" t="s">
        <v>1021</v>
      </c>
      <c r="E16210" t="s">
        <v>1015</v>
      </c>
      <c r="F16210" s="86">
        <v>4603022.5626364397</v>
      </c>
    </row>
    <row r="16211" spans="1:6">
      <c r="A16211">
        <v>2042</v>
      </c>
      <c r="B16211" t="s">
        <v>1040</v>
      </c>
      <c r="C16211" t="s">
        <v>1013</v>
      </c>
      <c r="D16211" t="s">
        <v>1021</v>
      </c>
      <c r="E16211" t="s">
        <v>1015</v>
      </c>
      <c r="F16211" s="86">
        <v>4646199.4003413403</v>
      </c>
    </row>
    <row r="16212" spans="1:6">
      <c r="A16212">
        <v>2043</v>
      </c>
      <c r="B16212" t="s">
        <v>1040</v>
      </c>
      <c r="C16212" t="s">
        <v>1013</v>
      </c>
      <c r="D16212" t="s">
        <v>1021</v>
      </c>
      <c r="E16212" t="s">
        <v>1015</v>
      </c>
      <c r="F16212" s="86">
        <v>4689396.7694183895</v>
      </c>
    </row>
    <row r="16213" spans="1:6">
      <c r="A16213">
        <v>2044</v>
      </c>
      <c r="B16213" t="s">
        <v>1040</v>
      </c>
      <c r="C16213" t="s">
        <v>1013</v>
      </c>
      <c r="D16213" t="s">
        <v>1021</v>
      </c>
      <c r="E16213" t="s">
        <v>1015</v>
      </c>
      <c r="F16213" s="86">
        <v>4732596.8495834898</v>
      </c>
    </row>
    <row r="16214" spans="1:6">
      <c r="A16214">
        <v>2045</v>
      </c>
      <c r="B16214" t="s">
        <v>1040</v>
      </c>
      <c r="C16214" t="s">
        <v>1013</v>
      </c>
      <c r="D16214" t="s">
        <v>1021</v>
      </c>
      <c r="E16214" t="s">
        <v>1015</v>
      </c>
      <c r="F16214" s="86">
        <v>4775866.9666554704</v>
      </c>
    </row>
    <row r="16215" spans="1:6">
      <c r="A16215">
        <v>2046</v>
      </c>
      <c r="B16215" t="s">
        <v>1040</v>
      </c>
      <c r="C16215" t="s">
        <v>1013</v>
      </c>
      <c r="D16215" t="s">
        <v>1021</v>
      </c>
      <c r="E16215" t="s">
        <v>1015</v>
      </c>
      <c r="F16215" s="86">
        <v>4819186.8229381703</v>
      </c>
    </row>
    <row r="16216" spans="1:6">
      <c r="A16216">
        <v>2047</v>
      </c>
      <c r="B16216" t="s">
        <v>1040</v>
      </c>
      <c r="C16216" t="s">
        <v>1013</v>
      </c>
      <c r="D16216" t="s">
        <v>1021</v>
      </c>
      <c r="E16216" t="s">
        <v>1015</v>
      </c>
      <c r="F16216" s="86">
        <v>4862342.0751360003</v>
      </c>
    </row>
    <row r="16217" spans="1:6">
      <c r="A16217">
        <v>2048</v>
      </c>
      <c r="B16217" t="s">
        <v>1040</v>
      </c>
      <c r="C16217" t="s">
        <v>1013</v>
      </c>
      <c r="D16217" t="s">
        <v>1021</v>
      </c>
      <c r="E16217" t="s">
        <v>1015</v>
      </c>
      <c r="F16217" s="86">
        <v>4905436.5293409498</v>
      </c>
    </row>
    <row r="16218" spans="1:6">
      <c r="A16218">
        <v>2049</v>
      </c>
      <c r="B16218" t="s">
        <v>1040</v>
      </c>
      <c r="C16218" t="s">
        <v>1013</v>
      </c>
      <c r="D16218" t="s">
        <v>1021</v>
      </c>
      <c r="E16218" t="s">
        <v>1015</v>
      </c>
      <c r="F16218" s="86">
        <v>4948486.4692573501</v>
      </c>
    </row>
    <row r="16219" spans="1:6">
      <c r="A16219">
        <v>2050</v>
      </c>
      <c r="B16219" t="s">
        <v>1040</v>
      </c>
      <c r="C16219" t="s">
        <v>1013</v>
      </c>
      <c r="D16219" t="s">
        <v>1021</v>
      </c>
      <c r="E16219" t="s">
        <v>1015</v>
      </c>
      <c r="F16219" s="86">
        <v>4991375.0061015701</v>
      </c>
    </row>
    <row r="16220" spans="1:6">
      <c r="A16220">
        <v>2017</v>
      </c>
      <c r="B16220" t="s">
        <v>1041</v>
      </c>
      <c r="C16220" t="s">
        <v>1013</v>
      </c>
      <c r="D16220" t="s">
        <v>1021</v>
      </c>
      <c r="E16220" t="s">
        <v>1015</v>
      </c>
      <c r="F16220" s="86">
        <v>803158.89773202699</v>
      </c>
    </row>
    <row r="16221" spans="1:6">
      <c r="A16221">
        <v>2018</v>
      </c>
      <c r="B16221" t="s">
        <v>1041</v>
      </c>
      <c r="C16221" t="s">
        <v>1013</v>
      </c>
      <c r="D16221" t="s">
        <v>1021</v>
      </c>
      <c r="E16221" t="s">
        <v>1015</v>
      </c>
      <c r="F16221" s="86">
        <v>818857.21403515094</v>
      </c>
    </row>
    <row r="16222" spans="1:6">
      <c r="A16222">
        <v>2019</v>
      </c>
      <c r="B16222" t="s">
        <v>1041</v>
      </c>
      <c r="C16222" t="s">
        <v>1013</v>
      </c>
      <c r="D16222" t="s">
        <v>1021</v>
      </c>
      <c r="E16222" t="s">
        <v>1015</v>
      </c>
      <c r="F16222" s="86">
        <v>836218.249595901</v>
      </c>
    </row>
    <row r="16223" spans="1:6">
      <c r="A16223">
        <v>2020</v>
      </c>
      <c r="B16223" t="s">
        <v>1041</v>
      </c>
      <c r="C16223" t="s">
        <v>1013</v>
      </c>
      <c r="D16223" t="s">
        <v>1021</v>
      </c>
      <c r="E16223" t="s">
        <v>1015</v>
      </c>
      <c r="F16223" s="86">
        <v>848210.32846622902</v>
      </c>
    </row>
    <row r="16224" spans="1:6">
      <c r="A16224">
        <v>2021</v>
      </c>
      <c r="B16224" t="s">
        <v>1041</v>
      </c>
      <c r="C16224" t="s">
        <v>1013</v>
      </c>
      <c r="D16224" t="s">
        <v>1021</v>
      </c>
      <c r="E16224" t="s">
        <v>1015</v>
      </c>
      <c r="F16224" s="86">
        <v>860252.79927229998</v>
      </c>
    </row>
    <row r="16225" spans="1:6">
      <c r="A16225">
        <v>2022</v>
      </c>
      <c r="B16225" t="s">
        <v>1041</v>
      </c>
      <c r="C16225" t="s">
        <v>1013</v>
      </c>
      <c r="D16225" t="s">
        <v>1021</v>
      </c>
      <c r="E16225" t="s">
        <v>1015</v>
      </c>
      <c r="F16225" s="86">
        <v>872328.17677602405</v>
      </c>
    </row>
    <row r="16226" spans="1:6">
      <c r="A16226">
        <v>2023</v>
      </c>
      <c r="B16226" t="s">
        <v>1041</v>
      </c>
      <c r="C16226" t="s">
        <v>1013</v>
      </c>
      <c r="D16226" t="s">
        <v>1021</v>
      </c>
      <c r="E16226" t="s">
        <v>1015</v>
      </c>
      <c r="F16226" s="86">
        <v>884335.69391642802</v>
      </c>
    </row>
    <row r="16227" spans="1:6">
      <c r="A16227">
        <v>2024</v>
      </c>
      <c r="B16227" t="s">
        <v>1041</v>
      </c>
      <c r="C16227" t="s">
        <v>1013</v>
      </c>
      <c r="D16227" t="s">
        <v>1021</v>
      </c>
      <c r="E16227" t="s">
        <v>1015</v>
      </c>
      <c r="F16227" s="86">
        <v>896277.695069468</v>
      </c>
    </row>
    <row r="16228" spans="1:6">
      <c r="A16228">
        <v>2025</v>
      </c>
      <c r="B16228" t="s">
        <v>1041</v>
      </c>
      <c r="C16228" t="s">
        <v>1013</v>
      </c>
      <c r="D16228" t="s">
        <v>1021</v>
      </c>
      <c r="E16228" t="s">
        <v>1015</v>
      </c>
      <c r="F16228" s="86">
        <v>908133.56547794805</v>
      </c>
    </row>
    <row r="16229" spans="1:6">
      <c r="A16229">
        <v>2026</v>
      </c>
      <c r="B16229" t="s">
        <v>1041</v>
      </c>
      <c r="C16229" t="s">
        <v>1013</v>
      </c>
      <c r="D16229" t="s">
        <v>1021</v>
      </c>
      <c r="E16229" t="s">
        <v>1015</v>
      </c>
      <c r="F16229" s="86">
        <v>919904.73000569898</v>
      </c>
    </row>
    <row r="16230" spans="1:6">
      <c r="A16230">
        <v>2027</v>
      </c>
      <c r="B16230" t="s">
        <v>1041</v>
      </c>
      <c r="C16230" t="s">
        <v>1013</v>
      </c>
      <c r="D16230" t="s">
        <v>1021</v>
      </c>
      <c r="E16230" t="s">
        <v>1015</v>
      </c>
      <c r="F16230" s="86">
        <v>931680.96129166405</v>
      </c>
    </row>
    <row r="16231" spans="1:6">
      <c r="A16231">
        <v>2028</v>
      </c>
      <c r="B16231" t="s">
        <v>1041</v>
      </c>
      <c r="C16231" t="s">
        <v>1013</v>
      </c>
      <c r="D16231" t="s">
        <v>1021</v>
      </c>
      <c r="E16231" t="s">
        <v>1015</v>
      </c>
      <c r="F16231" s="86">
        <v>943530.59948967199</v>
      </c>
    </row>
    <row r="16232" spans="1:6">
      <c r="A16232">
        <v>2029</v>
      </c>
      <c r="B16232" t="s">
        <v>1041</v>
      </c>
      <c r="C16232" t="s">
        <v>1013</v>
      </c>
      <c r="D16232" t="s">
        <v>1021</v>
      </c>
      <c r="E16232" t="s">
        <v>1015</v>
      </c>
      <c r="F16232" s="86">
        <v>955454.481671246</v>
      </c>
    </row>
    <row r="16233" spans="1:6">
      <c r="A16233">
        <v>2030</v>
      </c>
      <c r="B16233" t="s">
        <v>1041</v>
      </c>
      <c r="C16233" t="s">
        <v>1013</v>
      </c>
      <c r="D16233" t="s">
        <v>1021</v>
      </c>
      <c r="E16233" t="s">
        <v>1015</v>
      </c>
      <c r="F16233" s="86">
        <v>967397.38621674001</v>
      </c>
    </row>
    <row r="16234" spans="1:6">
      <c r="A16234">
        <v>2031</v>
      </c>
      <c r="B16234" t="s">
        <v>1041</v>
      </c>
      <c r="C16234" t="s">
        <v>1013</v>
      </c>
      <c r="D16234" t="s">
        <v>1021</v>
      </c>
      <c r="E16234" t="s">
        <v>1015</v>
      </c>
      <c r="F16234" s="86">
        <v>979349.66538754804</v>
      </c>
    </row>
    <row r="16235" spans="1:6">
      <c r="A16235">
        <v>2032</v>
      </c>
      <c r="B16235" t="s">
        <v>1041</v>
      </c>
      <c r="C16235" t="s">
        <v>1013</v>
      </c>
      <c r="D16235" t="s">
        <v>1021</v>
      </c>
      <c r="E16235" t="s">
        <v>1015</v>
      </c>
      <c r="F16235" s="86">
        <v>991294.09922931704</v>
      </c>
    </row>
    <row r="16236" spans="1:6">
      <c r="A16236">
        <v>2033</v>
      </c>
      <c r="B16236" t="s">
        <v>1041</v>
      </c>
      <c r="C16236" t="s">
        <v>1013</v>
      </c>
      <c r="D16236" t="s">
        <v>1021</v>
      </c>
      <c r="E16236" t="s">
        <v>1015</v>
      </c>
      <c r="F16236" s="86">
        <v>1003266.32016103</v>
      </c>
    </row>
    <row r="16237" spans="1:6">
      <c r="A16237">
        <v>2034</v>
      </c>
      <c r="B16237" t="s">
        <v>1041</v>
      </c>
      <c r="C16237" t="s">
        <v>1013</v>
      </c>
      <c r="D16237" t="s">
        <v>1021</v>
      </c>
      <c r="E16237" t="s">
        <v>1015</v>
      </c>
      <c r="F16237" s="86">
        <v>1015267.71562585</v>
      </c>
    </row>
    <row r="16238" spans="1:6">
      <c r="A16238">
        <v>2035</v>
      </c>
      <c r="B16238" t="s">
        <v>1041</v>
      </c>
      <c r="C16238" t="s">
        <v>1013</v>
      </c>
      <c r="D16238" t="s">
        <v>1021</v>
      </c>
      <c r="E16238" t="s">
        <v>1015</v>
      </c>
      <c r="F16238" s="86">
        <v>1027250.5101410199</v>
      </c>
    </row>
    <row r="16239" spans="1:6">
      <c r="A16239">
        <v>2036</v>
      </c>
      <c r="B16239" t="s">
        <v>1041</v>
      </c>
      <c r="C16239" t="s">
        <v>1013</v>
      </c>
      <c r="D16239" t="s">
        <v>1021</v>
      </c>
      <c r="E16239" t="s">
        <v>1015</v>
      </c>
      <c r="F16239" s="86">
        <v>1039173.51829097</v>
      </c>
    </row>
    <row r="16240" spans="1:6">
      <c r="A16240">
        <v>2037</v>
      </c>
      <c r="B16240" t="s">
        <v>1041</v>
      </c>
      <c r="C16240" t="s">
        <v>1013</v>
      </c>
      <c r="D16240" t="s">
        <v>1021</v>
      </c>
      <c r="E16240" t="s">
        <v>1015</v>
      </c>
      <c r="F16240" s="86">
        <v>1051061.6249339101</v>
      </c>
    </row>
    <row r="16241" spans="1:6">
      <c r="A16241">
        <v>2038</v>
      </c>
      <c r="B16241" t="s">
        <v>1041</v>
      </c>
      <c r="C16241" t="s">
        <v>1013</v>
      </c>
      <c r="D16241" t="s">
        <v>1021</v>
      </c>
      <c r="E16241" t="s">
        <v>1015</v>
      </c>
      <c r="F16241" s="86">
        <v>1062985.3028562099</v>
      </c>
    </row>
    <row r="16242" spans="1:6">
      <c r="A16242">
        <v>2039</v>
      </c>
      <c r="B16242" t="s">
        <v>1041</v>
      </c>
      <c r="C16242" t="s">
        <v>1013</v>
      </c>
      <c r="D16242" t="s">
        <v>1021</v>
      </c>
      <c r="E16242" t="s">
        <v>1015</v>
      </c>
      <c r="F16242" s="86">
        <v>1074945.3431883501</v>
      </c>
    </row>
    <row r="16243" spans="1:6">
      <c r="A16243">
        <v>2040</v>
      </c>
      <c r="B16243" t="s">
        <v>1041</v>
      </c>
      <c r="C16243" t="s">
        <v>1013</v>
      </c>
      <c r="D16243" t="s">
        <v>1021</v>
      </c>
      <c r="E16243" t="s">
        <v>1015</v>
      </c>
      <c r="F16243" s="86">
        <v>1086905.58398011</v>
      </c>
    </row>
    <row r="16244" spans="1:6">
      <c r="A16244">
        <v>2041</v>
      </c>
      <c r="B16244" t="s">
        <v>1041</v>
      </c>
      <c r="C16244" t="s">
        <v>1013</v>
      </c>
      <c r="D16244" t="s">
        <v>1021</v>
      </c>
      <c r="E16244" t="s">
        <v>1015</v>
      </c>
      <c r="F16244" s="86">
        <v>1098856.5477857101</v>
      </c>
    </row>
    <row r="16245" spans="1:6">
      <c r="A16245">
        <v>2042</v>
      </c>
      <c r="B16245" t="s">
        <v>1041</v>
      </c>
      <c r="C16245" t="s">
        <v>1013</v>
      </c>
      <c r="D16245" t="s">
        <v>1021</v>
      </c>
      <c r="E16245" t="s">
        <v>1015</v>
      </c>
      <c r="F16245" s="86">
        <v>1110801.8869773201</v>
      </c>
    </row>
    <row r="16246" spans="1:6">
      <c r="A16246">
        <v>2043</v>
      </c>
      <c r="B16246" t="s">
        <v>1041</v>
      </c>
      <c r="C16246" t="s">
        <v>1013</v>
      </c>
      <c r="D16246" t="s">
        <v>1021</v>
      </c>
      <c r="E16246" t="s">
        <v>1015</v>
      </c>
      <c r="F16246" s="86">
        <v>1122755.51144987</v>
      </c>
    </row>
    <row r="16247" spans="1:6">
      <c r="A16247">
        <v>2044</v>
      </c>
      <c r="B16247" t="s">
        <v>1041</v>
      </c>
      <c r="C16247" t="s">
        <v>1013</v>
      </c>
      <c r="D16247" t="s">
        <v>1021</v>
      </c>
      <c r="E16247" t="s">
        <v>1015</v>
      </c>
      <c r="F16247" s="86">
        <v>1134720.88255741</v>
      </c>
    </row>
    <row r="16248" spans="1:6">
      <c r="A16248">
        <v>2045</v>
      </c>
      <c r="B16248" t="s">
        <v>1041</v>
      </c>
      <c r="C16248" t="s">
        <v>1013</v>
      </c>
      <c r="D16248" t="s">
        <v>1021</v>
      </c>
      <c r="E16248" t="s">
        <v>1015</v>
      </c>
      <c r="F16248" s="86">
        <v>1146713.9333287899</v>
      </c>
    </row>
    <row r="16249" spans="1:6">
      <c r="A16249">
        <v>2046</v>
      </c>
      <c r="B16249" t="s">
        <v>1041</v>
      </c>
      <c r="C16249" t="s">
        <v>1013</v>
      </c>
      <c r="D16249" t="s">
        <v>1021</v>
      </c>
      <c r="E16249" t="s">
        <v>1015</v>
      </c>
      <c r="F16249" s="86">
        <v>1158732.04546879</v>
      </c>
    </row>
    <row r="16250" spans="1:6">
      <c r="A16250">
        <v>2047</v>
      </c>
      <c r="B16250" t="s">
        <v>1041</v>
      </c>
      <c r="C16250" t="s">
        <v>1013</v>
      </c>
      <c r="D16250" t="s">
        <v>1021</v>
      </c>
      <c r="E16250" t="s">
        <v>1015</v>
      </c>
      <c r="F16250" s="86">
        <v>1170707.6857282801</v>
      </c>
    </row>
    <row r="16251" spans="1:6">
      <c r="A16251">
        <v>2048</v>
      </c>
      <c r="B16251" t="s">
        <v>1041</v>
      </c>
      <c r="C16251" t="s">
        <v>1013</v>
      </c>
      <c r="D16251" t="s">
        <v>1021</v>
      </c>
      <c r="E16251" t="s">
        <v>1015</v>
      </c>
      <c r="F16251" s="86">
        <v>1182629.008106</v>
      </c>
    </row>
    <row r="16252" spans="1:6">
      <c r="A16252">
        <v>2049</v>
      </c>
      <c r="B16252" t="s">
        <v>1041</v>
      </c>
      <c r="C16252" t="s">
        <v>1013</v>
      </c>
      <c r="D16252" t="s">
        <v>1021</v>
      </c>
      <c r="E16252" t="s">
        <v>1015</v>
      </c>
      <c r="F16252" s="86">
        <v>1194518.3826762501</v>
      </c>
    </row>
    <row r="16253" spans="1:6">
      <c r="A16253">
        <v>2050</v>
      </c>
      <c r="B16253" t="s">
        <v>1041</v>
      </c>
      <c r="C16253" t="s">
        <v>1013</v>
      </c>
      <c r="D16253" t="s">
        <v>1021</v>
      </c>
      <c r="E16253" t="s">
        <v>1015</v>
      </c>
      <c r="F16253" s="86">
        <v>1206359.51832318</v>
      </c>
    </row>
    <row r="16254" spans="1:6">
      <c r="A16254">
        <v>2017</v>
      </c>
      <c r="B16254" t="s">
        <v>1042</v>
      </c>
      <c r="C16254" t="s">
        <v>1013</v>
      </c>
      <c r="D16254" t="s">
        <v>1021</v>
      </c>
      <c r="E16254" t="s">
        <v>1015</v>
      </c>
      <c r="F16254" s="86">
        <v>1036131.38912533</v>
      </c>
    </row>
    <row r="16255" spans="1:6">
      <c r="A16255">
        <v>2018</v>
      </c>
      <c r="B16255" t="s">
        <v>1042</v>
      </c>
      <c r="C16255" t="s">
        <v>1013</v>
      </c>
      <c r="D16255" t="s">
        <v>1021</v>
      </c>
      <c r="E16255" t="s">
        <v>1015</v>
      </c>
      <c r="F16255" s="86">
        <v>1042762.9008266299</v>
      </c>
    </row>
    <row r="16256" spans="1:6">
      <c r="A16256">
        <v>2019</v>
      </c>
      <c r="B16256" t="s">
        <v>1042</v>
      </c>
      <c r="C16256" t="s">
        <v>1013</v>
      </c>
      <c r="D16256" t="s">
        <v>1021</v>
      </c>
      <c r="E16256" t="s">
        <v>1015</v>
      </c>
      <c r="F16256" s="86">
        <v>1049722.22065372</v>
      </c>
    </row>
    <row r="16257" spans="1:6">
      <c r="A16257">
        <v>2020</v>
      </c>
      <c r="B16257" t="s">
        <v>1042</v>
      </c>
      <c r="C16257" t="s">
        <v>1013</v>
      </c>
      <c r="D16257" t="s">
        <v>1021</v>
      </c>
      <c r="E16257" t="s">
        <v>1015</v>
      </c>
      <c r="F16257" s="86">
        <v>1057033.3529769999</v>
      </c>
    </row>
    <row r="16258" spans="1:6">
      <c r="A16258">
        <v>2021</v>
      </c>
      <c r="B16258" t="s">
        <v>1042</v>
      </c>
      <c r="C16258" t="s">
        <v>1013</v>
      </c>
      <c r="D16258" t="s">
        <v>1021</v>
      </c>
      <c r="E16258" t="s">
        <v>1015</v>
      </c>
      <c r="F16258" s="86">
        <v>1064433.43553049</v>
      </c>
    </row>
    <row r="16259" spans="1:6">
      <c r="A16259">
        <v>2022</v>
      </c>
      <c r="B16259" t="s">
        <v>1042</v>
      </c>
      <c r="C16259" t="s">
        <v>1013</v>
      </c>
      <c r="D16259" t="s">
        <v>1021</v>
      </c>
      <c r="E16259" t="s">
        <v>1015</v>
      </c>
      <c r="F16259" s="86">
        <v>1071863.7330751</v>
      </c>
    </row>
    <row r="16260" spans="1:6">
      <c r="A16260">
        <v>2023</v>
      </c>
      <c r="B16260" t="s">
        <v>1042</v>
      </c>
      <c r="C16260" t="s">
        <v>1013</v>
      </c>
      <c r="D16260" t="s">
        <v>1021</v>
      </c>
      <c r="E16260" t="s">
        <v>1015</v>
      </c>
      <c r="F16260" s="86">
        <v>1079215.01332997</v>
      </c>
    </row>
    <row r="16261" spans="1:6">
      <c r="A16261">
        <v>2024</v>
      </c>
      <c r="B16261" t="s">
        <v>1042</v>
      </c>
      <c r="C16261" t="s">
        <v>1013</v>
      </c>
      <c r="D16261" t="s">
        <v>1021</v>
      </c>
      <c r="E16261" t="s">
        <v>1015</v>
      </c>
      <c r="F16261" s="86">
        <v>1086510.1360553501</v>
      </c>
    </row>
    <row r="16262" spans="1:6">
      <c r="A16262">
        <v>2025</v>
      </c>
      <c r="B16262" t="s">
        <v>1042</v>
      </c>
      <c r="C16262" t="s">
        <v>1013</v>
      </c>
      <c r="D16262" t="s">
        <v>1021</v>
      </c>
      <c r="E16262" t="s">
        <v>1015</v>
      </c>
      <c r="F16262" s="86">
        <v>1093702.82188563</v>
      </c>
    </row>
    <row r="16263" spans="1:6">
      <c r="A16263">
        <v>2026</v>
      </c>
      <c r="B16263" t="s">
        <v>1042</v>
      </c>
      <c r="C16263" t="s">
        <v>1013</v>
      </c>
      <c r="D16263" t="s">
        <v>1021</v>
      </c>
      <c r="E16263" t="s">
        <v>1015</v>
      </c>
      <c r="F16263" s="86">
        <v>1100781.4419420699</v>
      </c>
    </row>
    <row r="16264" spans="1:6">
      <c r="A16264">
        <v>2027</v>
      </c>
      <c r="B16264" t="s">
        <v>1042</v>
      </c>
      <c r="C16264" t="s">
        <v>1013</v>
      </c>
      <c r="D16264" t="s">
        <v>1021</v>
      </c>
      <c r="E16264" t="s">
        <v>1015</v>
      </c>
      <c r="F16264" s="86">
        <v>1107844.69008095</v>
      </c>
    </row>
    <row r="16265" spans="1:6">
      <c r="A16265">
        <v>2028</v>
      </c>
      <c r="B16265" t="s">
        <v>1042</v>
      </c>
      <c r="C16265" t="s">
        <v>1013</v>
      </c>
      <c r="D16265" t="s">
        <v>1021</v>
      </c>
      <c r="E16265" t="s">
        <v>1015</v>
      </c>
      <c r="F16265" s="86">
        <v>1114973.9409563199</v>
      </c>
    </row>
    <row r="16266" spans="1:6">
      <c r="A16266">
        <v>2029</v>
      </c>
      <c r="B16266" t="s">
        <v>1042</v>
      </c>
      <c r="C16266" t="s">
        <v>1013</v>
      </c>
      <c r="D16266" t="s">
        <v>1021</v>
      </c>
      <c r="E16266" t="s">
        <v>1015</v>
      </c>
      <c r="F16266" s="86">
        <v>1122162.9598792701</v>
      </c>
    </row>
    <row r="16267" spans="1:6">
      <c r="A16267">
        <v>2030</v>
      </c>
      <c r="B16267" t="s">
        <v>1042</v>
      </c>
      <c r="C16267" t="s">
        <v>1013</v>
      </c>
      <c r="D16267" t="s">
        <v>1021</v>
      </c>
      <c r="E16267" t="s">
        <v>1015</v>
      </c>
      <c r="F16267" s="86">
        <v>1129366.10593788</v>
      </c>
    </row>
    <row r="16268" spans="1:6">
      <c r="A16268">
        <v>2031</v>
      </c>
      <c r="B16268" t="s">
        <v>1042</v>
      </c>
      <c r="C16268" t="s">
        <v>1013</v>
      </c>
      <c r="D16268" t="s">
        <v>1021</v>
      </c>
      <c r="E16268" t="s">
        <v>1015</v>
      </c>
      <c r="F16268" s="86">
        <v>1136604.4597760199</v>
      </c>
    </row>
    <row r="16269" spans="1:6">
      <c r="A16269">
        <v>2032</v>
      </c>
      <c r="B16269" t="s">
        <v>1042</v>
      </c>
      <c r="C16269" t="s">
        <v>1013</v>
      </c>
      <c r="D16269" t="s">
        <v>1021</v>
      </c>
      <c r="E16269" t="s">
        <v>1015</v>
      </c>
      <c r="F16269" s="86">
        <v>1143856.3133250701</v>
      </c>
    </row>
    <row r="16270" spans="1:6">
      <c r="A16270">
        <v>2033</v>
      </c>
      <c r="B16270" t="s">
        <v>1042</v>
      </c>
      <c r="C16270" t="s">
        <v>1013</v>
      </c>
      <c r="D16270" t="s">
        <v>1021</v>
      </c>
      <c r="E16270" t="s">
        <v>1015</v>
      </c>
      <c r="F16270" s="86">
        <v>1151165.39219058</v>
      </c>
    </row>
    <row r="16271" spans="1:6">
      <c r="A16271">
        <v>2034</v>
      </c>
      <c r="B16271" t="s">
        <v>1042</v>
      </c>
      <c r="C16271" t="s">
        <v>1013</v>
      </c>
      <c r="D16271" t="s">
        <v>1021</v>
      </c>
      <c r="E16271" t="s">
        <v>1015</v>
      </c>
      <c r="F16271" s="86">
        <v>1158529.58886811</v>
      </c>
    </row>
    <row r="16272" spans="1:6">
      <c r="A16272">
        <v>2035</v>
      </c>
      <c r="B16272" t="s">
        <v>1042</v>
      </c>
      <c r="C16272" t="s">
        <v>1013</v>
      </c>
      <c r="D16272" t="s">
        <v>1021</v>
      </c>
      <c r="E16272" t="s">
        <v>1015</v>
      </c>
      <c r="F16272" s="86">
        <v>1165870.9716539599</v>
      </c>
    </row>
    <row r="16273" spans="1:6">
      <c r="A16273">
        <v>2036</v>
      </c>
      <c r="B16273" t="s">
        <v>1042</v>
      </c>
      <c r="C16273" t="s">
        <v>1013</v>
      </c>
      <c r="D16273" t="s">
        <v>1021</v>
      </c>
      <c r="E16273" t="s">
        <v>1015</v>
      </c>
      <c r="F16273" s="86">
        <v>1173157.6617403501</v>
      </c>
    </row>
    <row r="16274" spans="1:6">
      <c r="A16274">
        <v>2037</v>
      </c>
      <c r="B16274" t="s">
        <v>1042</v>
      </c>
      <c r="C16274" t="s">
        <v>1013</v>
      </c>
      <c r="D16274" t="s">
        <v>1021</v>
      </c>
      <c r="E16274" t="s">
        <v>1015</v>
      </c>
      <c r="F16274" s="86">
        <v>1180422.2523077501</v>
      </c>
    </row>
    <row r="16275" spans="1:6">
      <c r="A16275">
        <v>2038</v>
      </c>
      <c r="B16275" t="s">
        <v>1042</v>
      </c>
      <c r="C16275" t="s">
        <v>1013</v>
      </c>
      <c r="D16275" t="s">
        <v>1021</v>
      </c>
      <c r="E16275" t="s">
        <v>1015</v>
      </c>
      <c r="F16275" s="86">
        <v>1187736.6657274601</v>
      </c>
    </row>
    <row r="16276" spans="1:6">
      <c r="A16276">
        <v>2039</v>
      </c>
      <c r="B16276" t="s">
        <v>1042</v>
      </c>
      <c r="C16276" t="s">
        <v>1013</v>
      </c>
      <c r="D16276" t="s">
        <v>1021</v>
      </c>
      <c r="E16276" t="s">
        <v>1015</v>
      </c>
      <c r="F16276" s="86">
        <v>1195075.6272998</v>
      </c>
    </row>
    <row r="16277" spans="1:6">
      <c r="A16277">
        <v>2040</v>
      </c>
      <c r="B16277" t="s">
        <v>1042</v>
      </c>
      <c r="C16277" t="s">
        <v>1013</v>
      </c>
      <c r="D16277" t="s">
        <v>1021</v>
      </c>
      <c r="E16277" t="s">
        <v>1015</v>
      </c>
      <c r="F16277" s="86">
        <v>1202406.7232454601</v>
      </c>
    </row>
    <row r="16278" spans="1:6">
      <c r="A16278">
        <v>2041</v>
      </c>
      <c r="B16278" t="s">
        <v>1042</v>
      </c>
      <c r="C16278" t="s">
        <v>1013</v>
      </c>
      <c r="D16278" t="s">
        <v>1021</v>
      </c>
      <c r="E16278" t="s">
        <v>1015</v>
      </c>
      <c r="F16278" s="86">
        <v>1209723.0911427301</v>
      </c>
    </row>
    <row r="16279" spans="1:6">
      <c r="A16279">
        <v>2042</v>
      </c>
      <c r="B16279" t="s">
        <v>1042</v>
      </c>
      <c r="C16279" t="s">
        <v>1013</v>
      </c>
      <c r="D16279" t="s">
        <v>1021</v>
      </c>
      <c r="E16279" t="s">
        <v>1015</v>
      </c>
      <c r="F16279" s="86">
        <v>1217041.3683029001</v>
      </c>
    </row>
    <row r="16280" spans="1:6">
      <c r="A16280">
        <v>2043</v>
      </c>
      <c r="B16280" t="s">
        <v>1042</v>
      </c>
      <c r="C16280" t="s">
        <v>1013</v>
      </c>
      <c r="D16280" t="s">
        <v>1021</v>
      </c>
      <c r="E16280" t="s">
        <v>1015</v>
      </c>
      <c r="F16280" s="86">
        <v>1224377.0899511101</v>
      </c>
    </row>
    <row r="16281" spans="1:6">
      <c r="A16281">
        <v>2044</v>
      </c>
      <c r="B16281" t="s">
        <v>1042</v>
      </c>
      <c r="C16281" t="s">
        <v>1013</v>
      </c>
      <c r="D16281" t="s">
        <v>1021</v>
      </c>
      <c r="E16281" t="s">
        <v>1015</v>
      </c>
      <c r="F16281" s="86">
        <v>1231730.7963528</v>
      </c>
    </row>
    <row r="16282" spans="1:6">
      <c r="A16282">
        <v>2045</v>
      </c>
      <c r="B16282" t="s">
        <v>1042</v>
      </c>
      <c r="C16282" t="s">
        <v>1013</v>
      </c>
      <c r="D16282" t="s">
        <v>1021</v>
      </c>
      <c r="E16282" t="s">
        <v>1015</v>
      </c>
      <c r="F16282" s="86">
        <v>1239113.39419485</v>
      </c>
    </row>
    <row r="16283" spans="1:6">
      <c r="A16283">
        <v>2046</v>
      </c>
      <c r="B16283" t="s">
        <v>1042</v>
      </c>
      <c r="C16283" t="s">
        <v>1013</v>
      </c>
      <c r="D16283" t="s">
        <v>1021</v>
      </c>
      <c r="E16283" t="s">
        <v>1015</v>
      </c>
      <c r="F16283" s="86">
        <v>1246521.4228497299</v>
      </c>
    </row>
    <row r="16284" spans="1:6">
      <c r="A16284">
        <v>2047</v>
      </c>
      <c r="B16284" t="s">
        <v>1042</v>
      </c>
      <c r="C16284" t="s">
        <v>1013</v>
      </c>
      <c r="D16284" t="s">
        <v>1021</v>
      </c>
      <c r="E16284" t="s">
        <v>1015</v>
      </c>
      <c r="F16284" s="86">
        <v>1253884.7212054201</v>
      </c>
    </row>
    <row r="16285" spans="1:6">
      <c r="A16285">
        <v>2048</v>
      </c>
      <c r="B16285" t="s">
        <v>1042</v>
      </c>
      <c r="C16285" t="s">
        <v>1013</v>
      </c>
      <c r="D16285" t="s">
        <v>1021</v>
      </c>
      <c r="E16285" t="s">
        <v>1015</v>
      </c>
      <c r="F16285" s="86">
        <v>1261201.37038041</v>
      </c>
    </row>
    <row r="16286" spans="1:6">
      <c r="A16286">
        <v>2049</v>
      </c>
      <c r="B16286" t="s">
        <v>1042</v>
      </c>
      <c r="C16286" t="s">
        <v>1013</v>
      </c>
      <c r="D16286" t="s">
        <v>1021</v>
      </c>
      <c r="E16286" t="s">
        <v>1015</v>
      </c>
      <c r="F16286" s="86">
        <v>1268489.8838778599</v>
      </c>
    </row>
    <row r="16287" spans="1:6">
      <c r="A16287">
        <v>2050</v>
      </c>
      <c r="B16287" t="s">
        <v>1042</v>
      </c>
      <c r="C16287" t="s">
        <v>1013</v>
      </c>
      <c r="D16287" t="s">
        <v>1021</v>
      </c>
      <c r="E16287" t="s">
        <v>1015</v>
      </c>
      <c r="F16287" s="86">
        <v>1275730.3922971201</v>
      </c>
    </row>
    <row r="16288" spans="1:6">
      <c r="A16288">
        <v>2017</v>
      </c>
      <c r="B16288" t="s">
        <v>1043</v>
      </c>
      <c r="C16288" t="s">
        <v>1013</v>
      </c>
      <c r="D16288" t="s">
        <v>1021</v>
      </c>
      <c r="E16288" t="s">
        <v>1015</v>
      </c>
      <c r="F16288" s="86">
        <v>1661872.8574786601</v>
      </c>
    </row>
    <row r="16289" spans="1:6">
      <c r="A16289">
        <v>2018</v>
      </c>
      <c r="B16289" t="s">
        <v>1043</v>
      </c>
      <c r="C16289" t="s">
        <v>1013</v>
      </c>
      <c r="D16289" t="s">
        <v>1021</v>
      </c>
      <c r="E16289" t="s">
        <v>1015</v>
      </c>
      <c r="F16289" s="86">
        <v>1680563.8044617299</v>
      </c>
    </row>
    <row r="16290" spans="1:6">
      <c r="A16290">
        <v>2019</v>
      </c>
      <c r="B16290" t="s">
        <v>1043</v>
      </c>
      <c r="C16290" t="s">
        <v>1013</v>
      </c>
      <c r="D16290" t="s">
        <v>1021</v>
      </c>
      <c r="E16290" t="s">
        <v>1015</v>
      </c>
      <c r="F16290" s="86">
        <v>1700630.7927244101</v>
      </c>
    </row>
    <row r="16291" spans="1:6">
      <c r="A16291">
        <v>2020</v>
      </c>
      <c r="B16291" t="s">
        <v>1043</v>
      </c>
      <c r="C16291" t="s">
        <v>1013</v>
      </c>
      <c r="D16291" t="s">
        <v>1021</v>
      </c>
      <c r="E16291" t="s">
        <v>1015</v>
      </c>
      <c r="F16291" s="86">
        <v>1722729.7446679999</v>
      </c>
    </row>
    <row r="16292" spans="1:6">
      <c r="A16292">
        <v>2021</v>
      </c>
      <c r="B16292" t="s">
        <v>1043</v>
      </c>
      <c r="C16292" t="s">
        <v>1013</v>
      </c>
      <c r="D16292" t="s">
        <v>1021</v>
      </c>
      <c r="E16292" t="s">
        <v>1015</v>
      </c>
      <c r="F16292" s="86">
        <v>1745201.6305903699</v>
      </c>
    </row>
    <row r="16293" spans="1:6">
      <c r="A16293">
        <v>2022</v>
      </c>
      <c r="B16293" t="s">
        <v>1043</v>
      </c>
      <c r="C16293" t="s">
        <v>1013</v>
      </c>
      <c r="D16293" t="s">
        <v>1021</v>
      </c>
      <c r="E16293" t="s">
        <v>1015</v>
      </c>
      <c r="F16293" s="86">
        <v>1767317.7835256699</v>
      </c>
    </row>
    <row r="16294" spans="1:6">
      <c r="A16294">
        <v>2023</v>
      </c>
      <c r="B16294" t="s">
        <v>1043</v>
      </c>
      <c r="C16294" t="s">
        <v>1013</v>
      </c>
      <c r="D16294" t="s">
        <v>1021</v>
      </c>
      <c r="E16294" t="s">
        <v>1015</v>
      </c>
      <c r="F16294" s="86">
        <v>1789634.66712269</v>
      </c>
    </row>
    <row r="16295" spans="1:6">
      <c r="A16295">
        <v>2024</v>
      </c>
      <c r="B16295" t="s">
        <v>1043</v>
      </c>
      <c r="C16295" t="s">
        <v>1013</v>
      </c>
      <c r="D16295" t="s">
        <v>1021</v>
      </c>
      <c r="E16295" t="s">
        <v>1015</v>
      </c>
      <c r="F16295" s="86">
        <v>1812137.2885277399</v>
      </c>
    </row>
    <row r="16296" spans="1:6">
      <c r="A16296">
        <v>2025</v>
      </c>
      <c r="B16296" t="s">
        <v>1043</v>
      </c>
      <c r="C16296" t="s">
        <v>1013</v>
      </c>
      <c r="D16296" t="s">
        <v>1021</v>
      </c>
      <c r="E16296" t="s">
        <v>1015</v>
      </c>
      <c r="F16296" s="86">
        <v>1834529.6722834101</v>
      </c>
    </row>
    <row r="16297" spans="1:6">
      <c r="A16297">
        <v>2026</v>
      </c>
      <c r="B16297" t="s">
        <v>1043</v>
      </c>
      <c r="C16297" t="s">
        <v>1013</v>
      </c>
      <c r="D16297" t="s">
        <v>1021</v>
      </c>
      <c r="E16297" t="s">
        <v>1015</v>
      </c>
      <c r="F16297" s="86">
        <v>1856743.3868255301</v>
      </c>
    </row>
    <row r="16298" spans="1:6">
      <c r="A16298">
        <v>2027</v>
      </c>
      <c r="B16298" t="s">
        <v>1043</v>
      </c>
      <c r="C16298" t="s">
        <v>1013</v>
      </c>
      <c r="D16298" t="s">
        <v>1021</v>
      </c>
      <c r="E16298" t="s">
        <v>1015</v>
      </c>
      <c r="F16298" s="86">
        <v>1878666.53703335</v>
      </c>
    </row>
    <row r="16299" spans="1:6">
      <c r="A16299">
        <v>2028</v>
      </c>
      <c r="B16299" t="s">
        <v>1043</v>
      </c>
      <c r="C16299" t="s">
        <v>1013</v>
      </c>
      <c r="D16299" t="s">
        <v>1021</v>
      </c>
      <c r="E16299" t="s">
        <v>1015</v>
      </c>
      <c r="F16299" s="86">
        <v>1900588.5413506101</v>
      </c>
    </row>
    <row r="16300" spans="1:6">
      <c r="A16300">
        <v>2029</v>
      </c>
      <c r="B16300" t="s">
        <v>1043</v>
      </c>
      <c r="C16300" t="s">
        <v>1013</v>
      </c>
      <c r="D16300" t="s">
        <v>1021</v>
      </c>
      <c r="E16300" t="s">
        <v>1015</v>
      </c>
      <c r="F16300" s="86">
        <v>1922538.3794001599</v>
      </c>
    </row>
    <row r="16301" spans="1:6">
      <c r="A16301">
        <v>2030</v>
      </c>
      <c r="B16301" t="s">
        <v>1043</v>
      </c>
      <c r="C16301" t="s">
        <v>1013</v>
      </c>
      <c r="D16301" t="s">
        <v>1021</v>
      </c>
      <c r="E16301" t="s">
        <v>1015</v>
      </c>
      <c r="F16301" s="86">
        <v>1944529.6702523199</v>
      </c>
    </row>
    <row r="16302" spans="1:6">
      <c r="A16302">
        <v>2031</v>
      </c>
      <c r="B16302" t="s">
        <v>1043</v>
      </c>
      <c r="C16302" t="s">
        <v>1013</v>
      </c>
      <c r="D16302" t="s">
        <v>1021</v>
      </c>
      <c r="E16302" t="s">
        <v>1015</v>
      </c>
      <c r="F16302" s="86">
        <v>1966712.6722686</v>
      </c>
    </row>
    <row r="16303" spans="1:6">
      <c r="A16303">
        <v>2032</v>
      </c>
      <c r="B16303" t="s">
        <v>1043</v>
      </c>
      <c r="C16303" t="s">
        <v>1013</v>
      </c>
      <c r="D16303" t="s">
        <v>1021</v>
      </c>
      <c r="E16303" t="s">
        <v>1015</v>
      </c>
      <c r="F16303" s="86">
        <v>1988827.06828854</v>
      </c>
    </row>
    <row r="16304" spans="1:6">
      <c r="A16304">
        <v>2033</v>
      </c>
      <c r="B16304" t="s">
        <v>1043</v>
      </c>
      <c r="C16304" t="s">
        <v>1013</v>
      </c>
      <c r="D16304" t="s">
        <v>1021</v>
      </c>
      <c r="E16304" t="s">
        <v>1015</v>
      </c>
      <c r="F16304" s="86">
        <v>2011027.5769096899</v>
      </c>
    </row>
    <row r="16305" spans="1:6">
      <c r="A16305">
        <v>2034</v>
      </c>
      <c r="B16305" t="s">
        <v>1043</v>
      </c>
      <c r="C16305" t="s">
        <v>1013</v>
      </c>
      <c r="D16305" t="s">
        <v>1021</v>
      </c>
      <c r="E16305" t="s">
        <v>1015</v>
      </c>
      <c r="F16305" s="86">
        <v>2033413.02062288</v>
      </c>
    </row>
    <row r="16306" spans="1:6">
      <c r="A16306">
        <v>2035</v>
      </c>
      <c r="B16306" t="s">
        <v>1043</v>
      </c>
      <c r="C16306" t="s">
        <v>1013</v>
      </c>
      <c r="D16306" t="s">
        <v>1021</v>
      </c>
      <c r="E16306" t="s">
        <v>1015</v>
      </c>
      <c r="F16306" s="86">
        <v>2055694.9377303501</v>
      </c>
    </row>
    <row r="16307" spans="1:6">
      <c r="A16307">
        <v>2036</v>
      </c>
      <c r="B16307" t="s">
        <v>1043</v>
      </c>
      <c r="C16307" t="s">
        <v>1013</v>
      </c>
      <c r="D16307" t="s">
        <v>1021</v>
      </c>
      <c r="E16307" t="s">
        <v>1015</v>
      </c>
      <c r="F16307" s="86">
        <v>2077963.1711996901</v>
      </c>
    </row>
    <row r="16308" spans="1:6">
      <c r="A16308">
        <v>2037</v>
      </c>
      <c r="B16308" t="s">
        <v>1043</v>
      </c>
      <c r="C16308" t="s">
        <v>1013</v>
      </c>
      <c r="D16308" t="s">
        <v>1021</v>
      </c>
      <c r="E16308" t="s">
        <v>1015</v>
      </c>
      <c r="F16308" s="86">
        <v>2100163.7250505099</v>
      </c>
    </row>
    <row r="16309" spans="1:6">
      <c r="A16309">
        <v>2038</v>
      </c>
      <c r="B16309" t="s">
        <v>1043</v>
      </c>
      <c r="C16309" t="s">
        <v>1013</v>
      </c>
      <c r="D16309" t="s">
        <v>1021</v>
      </c>
      <c r="E16309" t="s">
        <v>1015</v>
      </c>
      <c r="F16309" s="86">
        <v>2122489.9451809102</v>
      </c>
    </row>
    <row r="16310" spans="1:6">
      <c r="A16310">
        <v>2039</v>
      </c>
      <c r="B16310" t="s">
        <v>1043</v>
      </c>
      <c r="C16310" t="s">
        <v>1013</v>
      </c>
      <c r="D16310" t="s">
        <v>1021</v>
      </c>
      <c r="E16310" t="s">
        <v>1015</v>
      </c>
      <c r="F16310" s="86">
        <v>2144827.10398685</v>
      </c>
    </row>
    <row r="16311" spans="1:6">
      <c r="A16311">
        <v>2040</v>
      </c>
      <c r="B16311" t="s">
        <v>1043</v>
      </c>
      <c r="C16311" t="s">
        <v>1013</v>
      </c>
      <c r="D16311" t="s">
        <v>1021</v>
      </c>
      <c r="E16311" t="s">
        <v>1015</v>
      </c>
      <c r="F16311" s="86">
        <v>2167328.7470474602</v>
      </c>
    </row>
    <row r="16312" spans="1:6">
      <c r="A16312">
        <v>2041</v>
      </c>
      <c r="B16312" t="s">
        <v>1043</v>
      </c>
      <c r="C16312" t="s">
        <v>1013</v>
      </c>
      <c r="D16312" t="s">
        <v>1021</v>
      </c>
      <c r="E16312" t="s">
        <v>1015</v>
      </c>
      <c r="F16312" s="86">
        <v>2189880.3945539999</v>
      </c>
    </row>
    <row r="16313" spans="1:6">
      <c r="A16313">
        <v>2042</v>
      </c>
      <c r="B16313" t="s">
        <v>1043</v>
      </c>
      <c r="C16313" t="s">
        <v>1013</v>
      </c>
      <c r="D16313" t="s">
        <v>1021</v>
      </c>
      <c r="E16313" t="s">
        <v>1015</v>
      </c>
      <c r="F16313" s="86">
        <v>2212542.0635338998</v>
      </c>
    </row>
    <row r="16314" spans="1:6">
      <c r="A16314">
        <v>2043</v>
      </c>
      <c r="B16314" t="s">
        <v>1043</v>
      </c>
      <c r="C16314" t="s">
        <v>1013</v>
      </c>
      <c r="D16314" t="s">
        <v>1021</v>
      </c>
      <c r="E16314" t="s">
        <v>1015</v>
      </c>
      <c r="F16314" s="86">
        <v>2235290.4563807501</v>
      </c>
    </row>
    <row r="16315" spans="1:6">
      <c r="A16315">
        <v>2044</v>
      </c>
      <c r="B16315" t="s">
        <v>1043</v>
      </c>
      <c r="C16315" t="s">
        <v>1013</v>
      </c>
      <c r="D16315" t="s">
        <v>1021</v>
      </c>
      <c r="E16315" t="s">
        <v>1015</v>
      </c>
      <c r="F16315" s="86">
        <v>2258211.69460272</v>
      </c>
    </row>
    <row r="16316" spans="1:6">
      <c r="A16316">
        <v>2045</v>
      </c>
      <c r="B16316" t="s">
        <v>1043</v>
      </c>
      <c r="C16316" t="s">
        <v>1013</v>
      </c>
      <c r="D16316" t="s">
        <v>1021</v>
      </c>
      <c r="E16316" t="s">
        <v>1015</v>
      </c>
      <c r="F16316" s="86">
        <v>2281295.1236001002</v>
      </c>
    </row>
    <row r="16317" spans="1:6">
      <c r="A16317">
        <v>2046</v>
      </c>
      <c r="B16317" t="s">
        <v>1043</v>
      </c>
      <c r="C16317" t="s">
        <v>1013</v>
      </c>
      <c r="D16317" t="s">
        <v>1021</v>
      </c>
      <c r="E16317" t="s">
        <v>1015</v>
      </c>
      <c r="F16317" s="86">
        <v>2304512.9525637999</v>
      </c>
    </row>
    <row r="16318" spans="1:6">
      <c r="A16318">
        <v>2047</v>
      </c>
      <c r="B16318" t="s">
        <v>1043</v>
      </c>
      <c r="C16318" t="s">
        <v>1013</v>
      </c>
      <c r="D16318" t="s">
        <v>1021</v>
      </c>
      <c r="E16318" t="s">
        <v>1015</v>
      </c>
      <c r="F16318" s="86">
        <v>2327806.4121689401</v>
      </c>
    </row>
    <row r="16319" spans="1:6">
      <c r="A16319">
        <v>2048</v>
      </c>
      <c r="B16319" t="s">
        <v>1043</v>
      </c>
      <c r="C16319" t="s">
        <v>1013</v>
      </c>
      <c r="D16319" t="s">
        <v>1021</v>
      </c>
      <c r="E16319" t="s">
        <v>1015</v>
      </c>
      <c r="F16319" s="86">
        <v>2351228.3841660698</v>
      </c>
    </row>
    <row r="16320" spans="1:6">
      <c r="A16320">
        <v>2049</v>
      </c>
      <c r="B16320" t="s">
        <v>1043</v>
      </c>
      <c r="C16320" t="s">
        <v>1013</v>
      </c>
      <c r="D16320" t="s">
        <v>1021</v>
      </c>
      <c r="E16320" t="s">
        <v>1015</v>
      </c>
      <c r="F16320" s="86">
        <v>2374714.0607706299</v>
      </c>
    </row>
    <row r="16321" spans="1:6">
      <c r="A16321">
        <v>2050</v>
      </c>
      <c r="B16321" t="s">
        <v>1043</v>
      </c>
      <c r="C16321" t="s">
        <v>1013</v>
      </c>
      <c r="D16321" t="s">
        <v>1021</v>
      </c>
      <c r="E16321" t="s">
        <v>1015</v>
      </c>
      <c r="F16321" s="86">
        <v>2398463.62774608</v>
      </c>
    </row>
    <row r="16322" spans="1:6">
      <c r="A16322">
        <v>2017</v>
      </c>
      <c r="B16322" t="s">
        <v>1044</v>
      </c>
      <c r="C16322" t="s">
        <v>1013</v>
      </c>
      <c r="D16322" t="s">
        <v>1021</v>
      </c>
      <c r="E16322" t="s">
        <v>1015</v>
      </c>
      <c r="F16322" s="86">
        <v>5240197.4249838199</v>
      </c>
    </row>
    <row r="16323" spans="1:6">
      <c r="A16323">
        <v>2018</v>
      </c>
      <c r="B16323" t="s">
        <v>1044</v>
      </c>
      <c r="C16323" t="s">
        <v>1013</v>
      </c>
      <c r="D16323" t="s">
        <v>1021</v>
      </c>
      <c r="E16323" t="s">
        <v>1015</v>
      </c>
      <c r="F16323" s="86">
        <v>5273736.0581201399</v>
      </c>
    </row>
    <row r="16324" spans="1:6">
      <c r="A16324">
        <v>2019</v>
      </c>
      <c r="B16324" t="s">
        <v>1044</v>
      </c>
      <c r="C16324" t="s">
        <v>1013</v>
      </c>
      <c r="D16324" t="s">
        <v>1021</v>
      </c>
      <c r="E16324" t="s">
        <v>1015</v>
      </c>
      <c r="F16324" s="86">
        <v>5308932.56912285</v>
      </c>
    </row>
    <row r="16325" spans="1:6">
      <c r="A16325">
        <v>2020</v>
      </c>
      <c r="B16325" t="s">
        <v>1044</v>
      </c>
      <c r="C16325" t="s">
        <v>1013</v>
      </c>
      <c r="D16325" t="s">
        <v>1021</v>
      </c>
      <c r="E16325" t="s">
        <v>1015</v>
      </c>
      <c r="F16325" s="86">
        <v>5345908.3592361901</v>
      </c>
    </row>
    <row r="16326" spans="1:6">
      <c r="A16326">
        <v>2021</v>
      </c>
      <c r="B16326" t="s">
        <v>1044</v>
      </c>
      <c r="C16326" t="s">
        <v>1013</v>
      </c>
      <c r="D16326" t="s">
        <v>1021</v>
      </c>
      <c r="E16326" t="s">
        <v>1015</v>
      </c>
      <c r="F16326" s="86">
        <v>5383334.01195597</v>
      </c>
    </row>
    <row r="16327" spans="1:6">
      <c r="A16327">
        <v>2022</v>
      </c>
      <c r="B16327" t="s">
        <v>1044</v>
      </c>
      <c r="C16327" t="s">
        <v>1013</v>
      </c>
      <c r="D16327" t="s">
        <v>1021</v>
      </c>
      <c r="E16327" t="s">
        <v>1015</v>
      </c>
      <c r="F16327" s="86">
        <v>5420912.47591219</v>
      </c>
    </row>
    <row r="16328" spans="1:6">
      <c r="A16328">
        <v>2023</v>
      </c>
      <c r="B16328" t="s">
        <v>1044</v>
      </c>
      <c r="C16328" t="s">
        <v>1013</v>
      </c>
      <c r="D16328" t="s">
        <v>1021</v>
      </c>
      <c r="E16328" t="s">
        <v>1015</v>
      </c>
      <c r="F16328" s="86">
        <v>5458091.3127529398</v>
      </c>
    </row>
    <row r="16329" spans="1:6">
      <c r="A16329">
        <v>2024</v>
      </c>
      <c r="B16329" t="s">
        <v>1044</v>
      </c>
      <c r="C16329" t="s">
        <v>1013</v>
      </c>
      <c r="D16329" t="s">
        <v>1021</v>
      </c>
      <c r="E16329" t="s">
        <v>1015</v>
      </c>
      <c r="F16329" s="86">
        <v>5494986.1348977899</v>
      </c>
    </row>
    <row r="16330" spans="1:6">
      <c r="A16330">
        <v>2025</v>
      </c>
      <c r="B16330" t="s">
        <v>1044</v>
      </c>
      <c r="C16330" t="s">
        <v>1013</v>
      </c>
      <c r="D16330" t="s">
        <v>1021</v>
      </c>
      <c r="E16330" t="s">
        <v>1015</v>
      </c>
      <c r="F16330" s="86">
        <v>5531362.8861111701</v>
      </c>
    </row>
    <row r="16331" spans="1:6">
      <c r="A16331">
        <v>2026</v>
      </c>
      <c r="B16331" t="s">
        <v>1044</v>
      </c>
      <c r="C16331" t="s">
        <v>1013</v>
      </c>
      <c r="D16331" t="s">
        <v>1021</v>
      </c>
      <c r="E16331" t="s">
        <v>1015</v>
      </c>
      <c r="F16331" s="86">
        <v>5567162.7537548896</v>
      </c>
    </row>
    <row r="16332" spans="1:6">
      <c r="A16332">
        <v>2027</v>
      </c>
      <c r="B16332" t="s">
        <v>1044</v>
      </c>
      <c r="C16332" t="s">
        <v>1013</v>
      </c>
      <c r="D16332" t="s">
        <v>1021</v>
      </c>
      <c r="E16332" t="s">
        <v>1015</v>
      </c>
      <c r="F16332" s="86">
        <v>5602884.8784755701</v>
      </c>
    </row>
    <row r="16333" spans="1:6">
      <c r="A16333">
        <v>2028</v>
      </c>
      <c r="B16333" t="s">
        <v>1044</v>
      </c>
      <c r="C16333" t="s">
        <v>1013</v>
      </c>
      <c r="D16333" t="s">
        <v>1021</v>
      </c>
      <c r="E16333" t="s">
        <v>1015</v>
      </c>
      <c r="F16333" s="86">
        <v>5638940.8096743198</v>
      </c>
    </row>
    <row r="16334" spans="1:6">
      <c r="A16334">
        <v>2029</v>
      </c>
      <c r="B16334" t="s">
        <v>1044</v>
      </c>
      <c r="C16334" t="s">
        <v>1013</v>
      </c>
      <c r="D16334" t="s">
        <v>1021</v>
      </c>
      <c r="E16334" t="s">
        <v>1015</v>
      </c>
      <c r="F16334" s="86">
        <v>5675299.0156350704</v>
      </c>
    </row>
    <row r="16335" spans="1:6">
      <c r="A16335">
        <v>2030</v>
      </c>
      <c r="B16335" t="s">
        <v>1044</v>
      </c>
      <c r="C16335" t="s">
        <v>1013</v>
      </c>
      <c r="D16335" t="s">
        <v>1021</v>
      </c>
      <c r="E16335" t="s">
        <v>1015</v>
      </c>
      <c r="F16335" s="86">
        <v>5711728.6690789098</v>
      </c>
    </row>
    <row r="16336" spans="1:6">
      <c r="A16336">
        <v>2031</v>
      </c>
      <c r="B16336" t="s">
        <v>1044</v>
      </c>
      <c r="C16336" t="s">
        <v>1013</v>
      </c>
      <c r="D16336" t="s">
        <v>1021</v>
      </c>
      <c r="E16336" t="s">
        <v>1015</v>
      </c>
      <c r="F16336" s="86">
        <v>5748336.3846078897</v>
      </c>
    </row>
    <row r="16337" spans="1:6">
      <c r="A16337">
        <v>2032</v>
      </c>
      <c r="B16337" t="s">
        <v>1044</v>
      </c>
      <c r="C16337" t="s">
        <v>1013</v>
      </c>
      <c r="D16337" t="s">
        <v>1021</v>
      </c>
      <c r="E16337" t="s">
        <v>1015</v>
      </c>
      <c r="F16337" s="86">
        <v>5785012.3744417401</v>
      </c>
    </row>
    <row r="16338" spans="1:6">
      <c r="A16338">
        <v>2033</v>
      </c>
      <c r="B16338" t="s">
        <v>1044</v>
      </c>
      <c r="C16338" t="s">
        <v>1013</v>
      </c>
      <c r="D16338" t="s">
        <v>1021</v>
      </c>
      <c r="E16338" t="s">
        <v>1015</v>
      </c>
      <c r="F16338" s="86">
        <v>5821977.7792659197</v>
      </c>
    </row>
    <row r="16339" spans="1:6">
      <c r="A16339">
        <v>2034</v>
      </c>
      <c r="B16339" t="s">
        <v>1044</v>
      </c>
      <c r="C16339" t="s">
        <v>1013</v>
      </c>
      <c r="D16339" t="s">
        <v>1021</v>
      </c>
      <c r="E16339" t="s">
        <v>1015</v>
      </c>
      <c r="F16339" s="86">
        <v>5859221.9404521296</v>
      </c>
    </row>
    <row r="16340" spans="1:6">
      <c r="A16340">
        <v>2035</v>
      </c>
      <c r="B16340" t="s">
        <v>1044</v>
      </c>
      <c r="C16340" t="s">
        <v>1013</v>
      </c>
      <c r="D16340" t="s">
        <v>1021</v>
      </c>
      <c r="E16340" t="s">
        <v>1015</v>
      </c>
      <c r="F16340" s="86">
        <v>5896350.7211974701</v>
      </c>
    </row>
    <row r="16341" spans="1:6">
      <c r="A16341">
        <v>2036</v>
      </c>
      <c r="B16341" t="s">
        <v>1044</v>
      </c>
      <c r="C16341" t="s">
        <v>1013</v>
      </c>
      <c r="D16341" t="s">
        <v>1021</v>
      </c>
      <c r="E16341" t="s">
        <v>1015</v>
      </c>
      <c r="F16341" s="86">
        <v>5933202.8955723904</v>
      </c>
    </row>
    <row r="16342" spans="1:6">
      <c r="A16342">
        <v>2037</v>
      </c>
      <c r="B16342" t="s">
        <v>1044</v>
      </c>
      <c r="C16342" t="s">
        <v>1013</v>
      </c>
      <c r="D16342" t="s">
        <v>1021</v>
      </c>
      <c r="E16342" t="s">
        <v>1015</v>
      </c>
      <c r="F16342" s="86">
        <v>5969943.3024207698</v>
      </c>
    </row>
    <row r="16343" spans="1:6">
      <c r="A16343">
        <v>2038</v>
      </c>
      <c r="B16343" t="s">
        <v>1044</v>
      </c>
      <c r="C16343" t="s">
        <v>1013</v>
      </c>
      <c r="D16343" t="s">
        <v>1021</v>
      </c>
      <c r="E16343" t="s">
        <v>1015</v>
      </c>
      <c r="F16343" s="86">
        <v>6006935.68656193</v>
      </c>
    </row>
    <row r="16344" spans="1:6">
      <c r="A16344">
        <v>2039</v>
      </c>
      <c r="B16344" t="s">
        <v>1044</v>
      </c>
      <c r="C16344" t="s">
        <v>1013</v>
      </c>
      <c r="D16344" t="s">
        <v>1021</v>
      </c>
      <c r="E16344" t="s">
        <v>1015</v>
      </c>
      <c r="F16344" s="86">
        <v>6044052.2221066104</v>
      </c>
    </row>
    <row r="16345" spans="1:6">
      <c r="A16345">
        <v>2040</v>
      </c>
      <c r="B16345" t="s">
        <v>1044</v>
      </c>
      <c r="C16345" t="s">
        <v>1013</v>
      </c>
      <c r="D16345" t="s">
        <v>1021</v>
      </c>
      <c r="E16345" t="s">
        <v>1015</v>
      </c>
      <c r="F16345" s="86">
        <v>6081128.97752582</v>
      </c>
    </row>
    <row r="16346" spans="1:6">
      <c r="A16346">
        <v>2041</v>
      </c>
      <c r="B16346" t="s">
        <v>1044</v>
      </c>
      <c r="C16346" t="s">
        <v>1013</v>
      </c>
      <c r="D16346" t="s">
        <v>1021</v>
      </c>
      <c r="E16346" t="s">
        <v>1015</v>
      </c>
      <c r="F16346" s="86">
        <v>6118131.2463672897</v>
      </c>
    </row>
    <row r="16347" spans="1:6">
      <c r="A16347">
        <v>2042</v>
      </c>
      <c r="B16347" t="s">
        <v>1044</v>
      </c>
      <c r="C16347" t="s">
        <v>1013</v>
      </c>
      <c r="D16347" t="s">
        <v>1021</v>
      </c>
      <c r="E16347" t="s">
        <v>1015</v>
      </c>
      <c r="F16347" s="86">
        <v>6155143.1712375497</v>
      </c>
    </row>
    <row r="16348" spans="1:6">
      <c r="A16348">
        <v>2043</v>
      </c>
      <c r="B16348" t="s">
        <v>1044</v>
      </c>
      <c r="C16348" t="s">
        <v>1013</v>
      </c>
      <c r="D16348" t="s">
        <v>1021</v>
      </c>
      <c r="E16348" t="s">
        <v>1015</v>
      </c>
      <c r="F16348" s="86">
        <v>6192243.3209819002</v>
      </c>
    </row>
    <row r="16349" spans="1:6">
      <c r="A16349">
        <v>2044</v>
      </c>
      <c r="B16349" t="s">
        <v>1044</v>
      </c>
      <c r="C16349" t="s">
        <v>1013</v>
      </c>
      <c r="D16349" t="s">
        <v>1021</v>
      </c>
      <c r="E16349" t="s">
        <v>1015</v>
      </c>
      <c r="F16349" s="86">
        <v>6229434.4279733803</v>
      </c>
    </row>
    <row r="16350" spans="1:6">
      <c r="A16350">
        <v>2045</v>
      </c>
      <c r="B16350" t="s">
        <v>1044</v>
      </c>
      <c r="C16350" t="s">
        <v>1013</v>
      </c>
      <c r="D16350" t="s">
        <v>1021</v>
      </c>
      <c r="E16350" t="s">
        <v>1015</v>
      </c>
      <c r="F16350" s="86">
        <v>6266771.6523906998</v>
      </c>
    </row>
    <row r="16351" spans="1:6">
      <c r="A16351">
        <v>2046</v>
      </c>
      <c r="B16351" t="s">
        <v>1044</v>
      </c>
      <c r="C16351" t="s">
        <v>1013</v>
      </c>
      <c r="D16351" t="s">
        <v>1021</v>
      </c>
      <c r="E16351" t="s">
        <v>1015</v>
      </c>
      <c r="F16351" s="86">
        <v>6304237.4922339404</v>
      </c>
    </row>
    <row r="16352" spans="1:6">
      <c r="A16352">
        <v>2047</v>
      </c>
      <c r="B16352" t="s">
        <v>1044</v>
      </c>
      <c r="C16352" t="s">
        <v>1013</v>
      </c>
      <c r="D16352" t="s">
        <v>1021</v>
      </c>
      <c r="E16352" t="s">
        <v>1015</v>
      </c>
      <c r="F16352" s="86">
        <v>6341477.1101895897</v>
      </c>
    </row>
    <row r="16353" spans="1:6">
      <c r="A16353">
        <v>2048</v>
      </c>
      <c r="B16353" t="s">
        <v>1044</v>
      </c>
      <c r="C16353" t="s">
        <v>1013</v>
      </c>
      <c r="D16353" t="s">
        <v>1021</v>
      </c>
      <c r="E16353" t="s">
        <v>1015</v>
      </c>
      <c r="F16353" s="86">
        <v>6378480.8015830796</v>
      </c>
    </row>
    <row r="16354" spans="1:6">
      <c r="A16354">
        <v>2049</v>
      </c>
      <c r="B16354" t="s">
        <v>1044</v>
      </c>
      <c r="C16354" t="s">
        <v>1013</v>
      </c>
      <c r="D16354" t="s">
        <v>1021</v>
      </c>
      <c r="E16354" t="s">
        <v>1015</v>
      </c>
      <c r="F16354" s="86">
        <v>6415342.1977941897</v>
      </c>
    </row>
    <row r="16355" spans="1:6">
      <c r="A16355">
        <v>2050</v>
      </c>
      <c r="B16355" t="s">
        <v>1044</v>
      </c>
      <c r="C16355" t="s">
        <v>1013</v>
      </c>
      <c r="D16355" t="s">
        <v>1021</v>
      </c>
      <c r="E16355" t="s">
        <v>1015</v>
      </c>
      <c r="F16355" s="86">
        <v>6451960.8100400697</v>
      </c>
    </row>
    <row r="16356" spans="1:6">
      <c r="A16356">
        <v>2017</v>
      </c>
      <c r="B16356" t="s">
        <v>1045</v>
      </c>
      <c r="C16356" t="s">
        <v>1013</v>
      </c>
      <c r="D16356" t="s">
        <v>1021</v>
      </c>
      <c r="E16356" t="s">
        <v>1015</v>
      </c>
      <c r="F16356" s="86">
        <v>1900614.0901192799</v>
      </c>
    </row>
    <row r="16357" spans="1:6">
      <c r="A16357">
        <v>2018</v>
      </c>
      <c r="B16357" t="s">
        <v>1045</v>
      </c>
      <c r="C16357" t="s">
        <v>1013</v>
      </c>
      <c r="D16357" t="s">
        <v>1021</v>
      </c>
      <c r="E16357" t="s">
        <v>1015</v>
      </c>
      <c r="F16357" s="86">
        <v>1917533.80885065</v>
      </c>
    </row>
    <row r="16358" spans="1:6">
      <c r="A16358">
        <v>2019</v>
      </c>
      <c r="B16358" t="s">
        <v>1045</v>
      </c>
      <c r="C16358" t="s">
        <v>1013</v>
      </c>
      <c r="D16358" t="s">
        <v>1021</v>
      </c>
      <c r="E16358" t="s">
        <v>1015</v>
      </c>
      <c r="F16358" s="86">
        <v>1935873.6938527201</v>
      </c>
    </row>
    <row r="16359" spans="1:6">
      <c r="A16359">
        <v>2020</v>
      </c>
      <c r="B16359" t="s">
        <v>1045</v>
      </c>
      <c r="C16359" t="s">
        <v>1013</v>
      </c>
      <c r="D16359" t="s">
        <v>1021</v>
      </c>
      <c r="E16359" t="s">
        <v>1015</v>
      </c>
      <c r="F16359" s="86">
        <v>1955909.49206072</v>
      </c>
    </row>
    <row r="16360" spans="1:6">
      <c r="A16360">
        <v>2021</v>
      </c>
      <c r="B16360" t="s">
        <v>1045</v>
      </c>
      <c r="C16360" t="s">
        <v>1013</v>
      </c>
      <c r="D16360" t="s">
        <v>1021</v>
      </c>
      <c r="E16360" t="s">
        <v>1015</v>
      </c>
      <c r="F16360" s="86">
        <v>1976146.54123314</v>
      </c>
    </row>
    <row r="16361" spans="1:6">
      <c r="A16361">
        <v>2022</v>
      </c>
      <c r="B16361" t="s">
        <v>1045</v>
      </c>
      <c r="C16361" t="s">
        <v>1013</v>
      </c>
      <c r="D16361" t="s">
        <v>1021</v>
      </c>
      <c r="E16361" t="s">
        <v>1015</v>
      </c>
      <c r="F16361" s="86">
        <v>1996486.5427836899</v>
      </c>
    </row>
    <row r="16362" spans="1:6">
      <c r="A16362">
        <v>2023</v>
      </c>
      <c r="B16362" t="s">
        <v>1045</v>
      </c>
      <c r="C16362" t="s">
        <v>1013</v>
      </c>
      <c r="D16362" t="s">
        <v>1021</v>
      </c>
      <c r="E16362" t="s">
        <v>1015</v>
      </c>
      <c r="F16362" s="86">
        <v>2016399.42880888</v>
      </c>
    </row>
    <row r="16363" spans="1:6">
      <c r="A16363">
        <v>2024</v>
      </c>
      <c r="B16363" t="s">
        <v>1045</v>
      </c>
      <c r="C16363" t="s">
        <v>1013</v>
      </c>
      <c r="D16363" t="s">
        <v>1021</v>
      </c>
      <c r="E16363" t="s">
        <v>1015</v>
      </c>
      <c r="F16363" s="86">
        <v>2036029.9585702801</v>
      </c>
    </row>
    <row r="16364" spans="1:6">
      <c r="A16364">
        <v>2025</v>
      </c>
      <c r="B16364" t="s">
        <v>1045</v>
      </c>
      <c r="C16364" t="s">
        <v>1013</v>
      </c>
      <c r="D16364" t="s">
        <v>1021</v>
      </c>
      <c r="E16364" t="s">
        <v>1015</v>
      </c>
      <c r="F16364" s="86">
        <v>2055291.3537948499</v>
      </c>
    </row>
    <row r="16365" spans="1:6">
      <c r="A16365">
        <v>2026</v>
      </c>
      <c r="B16365" t="s">
        <v>1045</v>
      </c>
      <c r="C16365" t="s">
        <v>1013</v>
      </c>
      <c r="D16365" t="s">
        <v>1021</v>
      </c>
      <c r="E16365" t="s">
        <v>1015</v>
      </c>
      <c r="F16365" s="86">
        <v>2074158.1730537401</v>
      </c>
    </row>
    <row r="16366" spans="1:6">
      <c r="A16366">
        <v>2027</v>
      </c>
      <c r="B16366" t="s">
        <v>1045</v>
      </c>
      <c r="C16366" t="s">
        <v>1013</v>
      </c>
      <c r="D16366" t="s">
        <v>1021</v>
      </c>
      <c r="E16366" t="s">
        <v>1015</v>
      </c>
      <c r="F16366" s="86">
        <v>2093077.77548356</v>
      </c>
    </row>
    <row r="16367" spans="1:6">
      <c r="A16367">
        <v>2028</v>
      </c>
      <c r="B16367" t="s">
        <v>1045</v>
      </c>
      <c r="C16367" t="s">
        <v>1013</v>
      </c>
      <c r="D16367" t="s">
        <v>1021</v>
      </c>
      <c r="E16367" t="s">
        <v>1015</v>
      </c>
      <c r="F16367" s="86">
        <v>2112264.51650103</v>
      </c>
    </row>
    <row r="16368" spans="1:6">
      <c r="A16368">
        <v>2029</v>
      </c>
      <c r="B16368" t="s">
        <v>1045</v>
      </c>
      <c r="C16368" t="s">
        <v>1013</v>
      </c>
      <c r="D16368" t="s">
        <v>1021</v>
      </c>
      <c r="E16368" t="s">
        <v>1015</v>
      </c>
      <c r="F16368" s="86">
        <v>2131677.2338145301</v>
      </c>
    </row>
    <row r="16369" spans="1:6">
      <c r="A16369">
        <v>2030</v>
      </c>
      <c r="B16369" t="s">
        <v>1045</v>
      </c>
      <c r="C16369" t="s">
        <v>1013</v>
      </c>
      <c r="D16369" t="s">
        <v>1021</v>
      </c>
      <c r="E16369" t="s">
        <v>1015</v>
      </c>
      <c r="F16369" s="86">
        <v>2151092.8208876699</v>
      </c>
    </row>
    <row r="16370" spans="1:6">
      <c r="A16370">
        <v>2031</v>
      </c>
      <c r="B16370" t="s">
        <v>1045</v>
      </c>
      <c r="C16370" t="s">
        <v>1013</v>
      </c>
      <c r="D16370" t="s">
        <v>1021</v>
      </c>
      <c r="E16370" t="s">
        <v>1015</v>
      </c>
      <c r="F16370" s="86">
        <v>2170574.8916171398</v>
      </c>
    </row>
    <row r="16371" spans="1:6">
      <c r="A16371">
        <v>2032</v>
      </c>
      <c r="B16371" t="s">
        <v>1045</v>
      </c>
      <c r="C16371" t="s">
        <v>1013</v>
      </c>
      <c r="D16371" t="s">
        <v>1021</v>
      </c>
      <c r="E16371" t="s">
        <v>1015</v>
      </c>
      <c r="F16371" s="86">
        <v>2190106.7127602198</v>
      </c>
    </row>
    <row r="16372" spans="1:6">
      <c r="A16372">
        <v>2033</v>
      </c>
      <c r="B16372" t="s">
        <v>1045</v>
      </c>
      <c r="C16372" t="s">
        <v>1013</v>
      </c>
      <c r="D16372" t="s">
        <v>1021</v>
      </c>
      <c r="E16372" t="s">
        <v>1015</v>
      </c>
      <c r="F16372" s="86">
        <v>2209849.7842185101</v>
      </c>
    </row>
    <row r="16373" spans="1:6">
      <c r="A16373">
        <v>2034</v>
      </c>
      <c r="B16373" t="s">
        <v>1045</v>
      </c>
      <c r="C16373" t="s">
        <v>1013</v>
      </c>
      <c r="D16373" t="s">
        <v>1021</v>
      </c>
      <c r="E16373" t="s">
        <v>1015</v>
      </c>
      <c r="F16373" s="86">
        <v>2229774.02272513</v>
      </c>
    </row>
    <row r="16374" spans="1:6">
      <c r="A16374">
        <v>2035</v>
      </c>
      <c r="B16374" t="s">
        <v>1045</v>
      </c>
      <c r="C16374" t="s">
        <v>1013</v>
      </c>
      <c r="D16374" t="s">
        <v>1021</v>
      </c>
      <c r="E16374" t="s">
        <v>1015</v>
      </c>
      <c r="F16374" s="86">
        <v>2249627.2992980802</v>
      </c>
    </row>
    <row r="16375" spans="1:6">
      <c r="A16375">
        <v>2036</v>
      </c>
      <c r="B16375" t="s">
        <v>1045</v>
      </c>
      <c r="C16375" t="s">
        <v>1013</v>
      </c>
      <c r="D16375" t="s">
        <v>1021</v>
      </c>
      <c r="E16375" t="s">
        <v>1015</v>
      </c>
      <c r="F16375" s="86">
        <v>2269236.7992409002</v>
      </c>
    </row>
    <row r="16376" spans="1:6">
      <c r="A16376">
        <v>2037</v>
      </c>
      <c r="B16376" t="s">
        <v>1045</v>
      </c>
      <c r="C16376" t="s">
        <v>1013</v>
      </c>
      <c r="D16376" t="s">
        <v>1021</v>
      </c>
      <c r="E16376" t="s">
        <v>1015</v>
      </c>
      <c r="F16376" s="86">
        <v>2288755.9978721798</v>
      </c>
    </row>
    <row r="16377" spans="1:6">
      <c r="A16377">
        <v>2038</v>
      </c>
      <c r="B16377" t="s">
        <v>1045</v>
      </c>
      <c r="C16377" t="s">
        <v>1013</v>
      </c>
      <c r="D16377" t="s">
        <v>1021</v>
      </c>
      <c r="E16377" t="s">
        <v>1015</v>
      </c>
      <c r="F16377" s="86">
        <v>2308485.4905141899</v>
      </c>
    </row>
    <row r="16378" spans="1:6">
      <c r="A16378">
        <v>2039</v>
      </c>
      <c r="B16378" t="s">
        <v>1045</v>
      </c>
      <c r="C16378" t="s">
        <v>1013</v>
      </c>
      <c r="D16378" t="s">
        <v>1021</v>
      </c>
      <c r="E16378" t="s">
        <v>1015</v>
      </c>
      <c r="F16378" s="86">
        <v>2328340.39841423</v>
      </c>
    </row>
    <row r="16379" spans="1:6">
      <c r="A16379">
        <v>2040</v>
      </c>
      <c r="B16379" t="s">
        <v>1045</v>
      </c>
      <c r="C16379" t="s">
        <v>1013</v>
      </c>
      <c r="D16379" t="s">
        <v>1021</v>
      </c>
      <c r="E16379" t="s">
        <v>1015</v>
      </c>
      <c r="F16379" s="86">
        <v>2348128.87863862</v>
      </c>
    </row>
    <row r="16380" spans="1:6">
      <c r="A16380">
        <v>2041</v>
      </c>
      <c r="B16380" t="s">
        <v>1045</v>
      </c>
      <c r="C16380" t="s">
        <v>1013</v>
      </c>
      <c r="D16380" t="s">
        <v>1021</v>
      </c>
      <c r="E16380" t="s">
        <v>1015</v>
      </c>
      <c r="F16380" s="86">
        <v>2367881.8730550399</v>
      </c>
    </row>
    <row r="16381" spans="1:6">
      <c r="A16381">
        <v>2042</v>
      </c>
      <c r="B16381" t="s">
        <v>1045</v>
      </c>
      <c r="C16381" t="s">
        <v>1013</v>
      </c>
      <c r="D16381" t="s">
        <v>1021</v>
      </c>
      <c r="E16381" t="s">
        <v>1015</v>
      </c>
      <c r="F16381" s="86">
        <v>2387629.92249717</v>
      </c>
    </row>
    <row r="16382" spans="1:6">
      <c r="A16382">
        <v>2043</v>
      </c>
      <c r="B16382" t="s">
        <v>1045</v>
      </c>
      <c r="C16382" t="s">
        <v>1013</v>
      </c>
      <c r="D16382" t="s">
        <v>1021</v>
      </c>
      <c r="E16382" t="s">
        <v>1015</v>
      </c>
      <c r="F16382" s="86">
        <v>2407454.3978273398</v>
      </c>
    </row>
    <row r="16383" spans="1:6">
      <c r="A16383">
        <v>2044</v>
      </c>
      <c r="B16383" t="s">
        <v>1045</v>
      </c>
      <c r="C16383" t="s">
        <v>1013</v>
      </c>
      <c r="D16383" t="s">
        <v>1021</v>
      </c>
      <c r="E16383" t="s">
        <v>1015</v>
      </c>
      <c r="F16383" s="86">
        <v>2427333.88842397</v>
      </c>
    </row>
    <row r="16384" spans="1:6">
      <c r="A16384">
        <v>2045</v>
      </c>
      <c r="B16384" t="s">
        <v>1045</v>
      </c>
      <c r="C16384" t="s">
        <v>1013</v>
      </c>
      <c r="D16384" t="s">
        <v>1021</v>
      </c>
      <c r="E16384" t="s">
        <v>1015</v>
      </c>
      <c r="F16384" s="86">
        <v>2447348.0829799799</v>
      </c>
    </row>
    <row r="16385" spans="1:6">
      <c r="A16385">
        <v>2046</v>
      </c>
      <c r="B16385" t="s">
        <v>1045</v>
      </c>
      <c r="C16385" t="s">
        <v>1013</v>
      </c>
      <c r="D16385" t="s">
        <v>1021</v>
      </c>
      <c r="E16385" t="s">
        <v>1015</v>
      </c>
      <c r="F16385" s="86">
        <v>2467472.7292360598</v>
      </c>
    </row>
    <row r="16386" spans="1:6">
      <c r="A16386">
        <v>2047</v>
      </c>
      <c r="B16386" t="s">
        <v>1045</v>
      </c>
      <c r="C16386" t="s">
        <v>1013</v>
      </c>
      <c r="D16386" t="s">
        <v>1021</v>
      </c>
      <c r="E16386" t="s">
        <v>1015</v>
      </c>
      <c r="F16386" s="86">
        <v>2487385.119496</v>
      </c>
    </row>
    <row r="16387" spans="1:6">
      <c r="A16387">
        <v>2048</v>
      </c>
      <c r="B16387" t="s">
        <v>1045</v>
      </c>
      <c r="C16387" t="s">
        <v>1013</v>
      </c>
      <c r="D16387" t="s">
        <v>1021</v>
      </c>
      <c r="E16387" t="s">
        <v>1015</v>
      </c>
      <c r="F16387" s="86">
        <v>2507084.6815788602</v>
      </c>
    </row>
    <row r="16388" spans="1:6">
      <c r="A16388">
        <v>2049</v>
      </c>
      <c r="B16388" t="s">
        <v>1045</v>
      </c>
      <c r="C16388" t="s">
        <v>1013</v>
      </c>
      <c r="D16388" t="s">
        <v>1021</v>
      </c>
      <c r="E16388" t="s">
        <v>1015</v>
      </c>
      <c r="F16388" s="86">
        <v>2526678.62712208</v>
      </c>
    </row>
    <row r="16389" spans="1:6">
      <c r="A16389">
        <v>2050</v>
      </c>
      <c r="B16389" t="s">
        <v>1045</v>
      </c>
      <c r="C16389" t="s">
        <v>1013</v>
      </c>
      <c r="D16389" t="s">
        <v>1021</v>
      </c>
      <c r="E16389" t="s">
        <v>1015</v>
      </c>
      <c r="F16389" s="86">
        <v>2546045.6481408798</v>
      </c>
    </row>
    <row r="16390" spans="1:6">
      <c r="A16390">
        <v>2017</v>
      </c>
      <c r="B16390" t="s">
        <v>1046</v>
      </c>
      <c r="C16390" t="s">
        <v>1013</v>
      </c>
      <c r="D16390" t="s">
        <v>1021</v>
      </c>
      <c r="E16390" t="s">
        <v>1015</v>
      </c>
      <c r="F16390" s="86">
        <v>1746314.7152118899</v>
      </c>
    </row>
    <row r="16391" spans="1:6">
      <c r="A16391">
        <v>2018</v>
      </c>
      <c r="B16391" t="s">
        <v>1046</v>
      </c>
      <c r="C16391" t="s">
        <v>1013</v>
      </c>
      <c r="D16391" t="s">
        <v>1021</v>
      </c>
      <c r="E16391" t="s">
        <v>1015</v>
      </c>
      <c r="F16391" s="86">
        <v>1772784.86361546</v>
      </c>
    </row>
    <row r="16392" spans="1:6">
      <c r="A16392">
        <v>2019</v>
      </c>
      <c r="B16392" t="s">
        <v>1046</v>
      </c>
      <c r="C16392" t="s">
        <v>1013</v>
      </c>
      <c r="D16392" t="s">
        <v>1021</v>
      </c>
      <c r="E16392" t="s">
        <v>1015</v>
      </c>
      <c r="F16392" s="86">
        <v>1801425.96188216</v>
      </c>
    </row>
    <row r="16393" spans="1:6">
      <c r="A16393">
        <v>2020</v>
      </c>
      <c r="B16393" t="s">
        <v>1046</v>
      </c>
      <c r="C16393" t="s">
        <v>1013</v>
      </c>
      <c r="D16393" t="s">
        <v>1021</v>
      </c>
      <c r="E16393" t="s">
        <v>1015</v>
      </c>
      <c r="F16393" s="86">
        <v>1823094.7437090499</v>
      </c>
    </row>
    <row r="16394" spans="1:6">
      <c r="A16394">
        <v>2021</v>
      </c>
      <c r="B16394" t="s">
        <v>1046</v>
      </c>
      <c r="C16394" t="s">
        <v>1013</v>
      </c>
      <c r="D16394" t="s">
        <v>1021</v>
      </c>
      <c r="E16394" t="s">
        <v>1015</v>
      </c>
      <c r="F16394" s="86">
        <v>1844881.91850403</v>
      </c>
    </row>
    <row r="16395" spans="1:6">
      <c r="A16395">
        <v>2022</v>
      </c>
      <c r="B16395" t="s">
        <v>1046</v>
      </c>
      <c r="C16395" t="s">
        <v>1013</v>
      </c>
      <c r="D16395" t="s">
        <v>1021</v>
      </c>
      <c r="E16395" t="s">
        <v>1015</v>
      </c>
      <c r="F16395" s="86">
        <v>1866615.5865551999</v>
      </c>
    </row>
    <row r="16396" spans="1:6">
      <c r="A16396">
        <v>2023</v>
      </c>
      <c r="B16396" t="s">
        <v>1046</v>
      </c>
      <c r="C16396" t="s">
        <v>1013</v>
      </c>
      <c r="D16396" t="s">
        <v>1021</v>
      </c>
      <c r="E16396" t="s">
        <v>1015</v>
      </c>
      <c r="F16396" s="86">
        <v>1888191.94179752</v>
      </c>
    </row>
    <row r="16397" spans="1:6">
      <c r="A16397">
        <v>2024</v>
      </c>
      <c r="B16397" t="s">
        <v>1046</v>
      </c>
      <c r="C16397" t="s">
        <v>1013</v>
      </c>
      <c r="D16397" t="s">
        <v>1021</v>
      </c>
      <c r="E16397" t="s">
        <v>1015</v>
      </c>
      <c r="F16397" s="86">
        <v>1909699.7398862301</v>
      </c>
    </row>
    <row r="16398" spans="1:6">
      <c r="A16398">
        <v>2025</v>
      </c>
      <c r="B16398" t="s">
        <v>1046</v>
      </c>
      <c r="C16398" t="s">
        <v>1013</v>
      </c>
      <c r="D16398" t="s">
        <v>1021</v>
      </c>
      <c r="E16398" t="s">
        <v>1015</v>
      </c>
      <c r="F16398" s="86">
        <v>1931063.77087363</v>
      </c>
    </row>
    <row r="16399" spans="1:6">
      <c r="A16399">
        <v>2026</v>
      </c>
      <c r="B16399" t="s">
        <v>1046</v>
      </c>
      <c r="C16399" t="s">
        <v>1013</v>
      </c>
      <c r="D16399" t="s">
        <v>1021</v>
      </c>
      <c r="E16399" t="s">
        <v>1015</v>
      </c>
      <c r="F16399" s="86">
        <v>1952243.9667792399</v>
      </c>
    </row>
    <row r="16400" spans="1:6">
      <c r="A16400">
        <v>2027</v>
      </c>
      <c r="B16400" t="s">
        <v>1046</v>
      </c>
      <c r="C16400" t="s">
        <v>1013</v>
      </c>
      <c r="D16400" t="s">
        <v>1021</v>
      </c>
      <c r="E16400" t="s">
        <v>1015</v>
      </c>
      <c r="F16400" s="86">
        <v>1973425.4176067801</v>
      </c>
    </row>
    <row r="16401" spans="1:6">
      <c r="A16401">
        <v>2028</v>
      </c>
      <c r="B16401" t="s">
        <v>1046</v>
      </c>
      <c r="C16401" t="s">
        <v>1013</v>
      </c>
      <c r="D16401" t="s">
        <v>1021</v>
      </c>
      <c r="E16401" t="s">
        <v>1015</v>
      </c>
      <c r="F16401" s="86">
        <v>1994672.02935041</v>
      </c>
    </row>
    <row r="16402" spans="1:6">
      <c r="A16402">
        <v>2029</v>
      </c>
      <c r="B16402" t="s">
        <v>1046</v>
      </c>
      <c r="C16402" t="s">
        <v>1013</v>
      </c>
      <c r="D16402" t="s">
        <v>1021</v>
      </c>
      <c r="E16402" t="s">
        <v>1015</v>
      </c>
      <c r="F16402" s="86">
        <v>2015956.10271177</v>
      </c>
    </row>
    <row r="16403" spans="1:6">
      <c r="A16403">
        <v>2030</v>
      </c>
      <c r="B16403" t="s">
        <v>1046</v>
      </c>
      <c r="C16403" t="s">
        <v>1013</v>
      </c>
      <c r="D16403" t="s">
        <v>1021</v>
      </c>
      <c r="E16403" t="s">
        <v>1015</v>
      </c>
      <c r="F16403" s="86">
        <v>2037202.7518967199</v>
      </c>
    </row>
    <row r="16404" spans="1:6">
      <c r="A16404">
        <v>2031</v>
      </c>
      <c r="B16404" t="s">
        <v>1046</v>
      </c>
      <c r="C16404" t="s">
        <v>1013</v>
      </c>
      <c r="D16404" t="s">
        <v>1021</v>
      </c>
      <c r="E16404" t="s">
        <v>1015</v>
      </c>
      <c r="F16404" s="86">
        <v>2058478.1550630501</v>
      </c>
    </row>
    <row r="16405" spans="1:6">
      <c r="A16405">
        <v>2032</v>
      </c>
      <c r="B16405" t="s">
        <v>1046</v>
      </c>
      <c r="C16405" t="s">
        <v>1013</v>
      </c>
      <c r="D16405" t="s">
        <v>1021</v>
      </c>
      <c r="E16405" t="s">
        <v>1015</v>
      </c>
      <c r="F16405" s="86">
        <v>2079752.7241897199</v>
      </c>
    </row>
    <row r="16406" spans="1:6">
      <c r="A16406">
        <v>2033</v>
      </c>
      <c r="B16406" t="s">
        <v>1046</v>
      </c>
      <c r="C16406" t="s">
        <v>1013</v>
      </c>
      <c r="D16406" t="s">
        <v>1021</v>
      </c>
      <c r="E16406" t="s">
        <v>1015</v>
      </c>
      <c r="F16406" s="86">
        <v>2101100.9753979198</v>
      </c>
    </row>
    <row r="16407" spans="1:6">
      <c r="A16407">
        <v>2034</v>
      </c>
      <c r="B16407" t="s">
        <v>1046</v>
      </c>
      <c r="C16407" t="s">
        <v>1013</v>
      </c>
      <c r="D16407" t="s">
        <v>1021</v>
      </c>
      <c r="E16407" t="s">
        <v>1015</v>
      </c>
      <c r="F16407" s="86">
        <v>2122532.21682873</v>
      </c>
    </row>
    <row r="16408" spans="1:6">
      <c r="A16408">
        <v>2035</v>
      </c>
      <c r="B16408" t="s">
        <v>1046</v>
      </c>
      <c r="C16408" t="s">
        <v>1013</v>
      </c>
      <c r="D16408" t="s">
        <v>1021</v>
      </c>
      <c r="E16408" t="s">
        <v>1015</v>
      </c>
      <c r="F16408" s="86">
        <v>2143914.0586219099</v>
      </c>
    </row>
    <row r="16409" spans="1:6">
      <c r="A16409">
        <v>2036</v>
      </c>
      <c r="B16409" t="s">
        <v>1046</v>
      </c>
      <c r="C16409" t="s">
        <v>1013</v>
      </c>
      <c r="D16409" t="s">
        <v>1021</v>
      </c>
      <c r="E16409" t="s">
        <v>1015</v>
      </c>
      <c r="F16409" s="86">
        <v>2165217.4134946298</v>
      </c>
    </row>
    <row r="16410" spans="1:6">
      <c r="A16410">
        <v>2037</v>
      </c>
      <c r="B16410" t="s">
        <v>1046</v>
      </c>
      <c r="C16410" t="s">
        <v>1013</v>
      </c>
      <c r="D16410" t="s">
        <v>1021</v>
      </c>
      <c r="E16410" t="s">
        <v>1015</v>
      </c>
      <c r="F16410" s="86">
        <v>2186489.7576321699</v>
      </c>
    </row>
    <row r="16411" spans="1:6">
      <c r="A16411">
        <v>2038</v>
      </c>
      <c r="B16411" t="s">
        <v>1046</v>
      </c>
      <c r="C16411" t="s">
        <v>1013</v>
      </c>
      <c r="D16411" t="s">
        <v>1021</v>
      </c>
      <c r="E16411" t="s">
        <v>1015</v>
      </c>
      <c r="F16411" s="86">
        <v>2207865.53423326</v>
      </c>
    </row>
    <row r="16412" spans="1:6">
      <c r="A16412">
        <v>2039</v>
      </c>
      <c r="B16412" t="s">
        <v>1046</v>
      </c>
      <c r="C16412" t="s">
        <v>1013</v>
      </c>
      <c r="D16412" t="s">
        <v>1021</v>
      </c>
      <c r="E16412" t="s">
        <v>1015</v>
      </c>
      <c r="F16412" s="86">
        <v>2229275.7776893699</v>
      </c>
    </row>
    <row r="16413" spans="1:6">
      <c r="A16413">
        <v>2040</v>
      </c>
      <c r="B16413" t="s">
        <v>1046</v>
      </c>
      <c r="C16413" t="s">
        <v>1013</v>
      </c>
      <c r="D16413" t="s">
        <v>1021</v>
      </c>
      <c r="E16413" t="s">
        <v>1015</v>
      </c>
      <c r="F16413" s="86">
        <v>2250655.4785138099</v>
      </c>
    </row>
    <row r="16414" spans="1:6">
      <c r="A16414">
        <v>2041</v>
      </c>
      <c r="B16414" t="s">
        <v>1046</v>
      </c>
      <c r="C16414" t="s">
        <v>1013</v>
      </c>
      <c r="D16414" t="s">
        <v>1021</v>
      </c>
      <c r="E16414" t="s">
        <v>1015</v>
      </c>
      <c r="F16414" s="86">
        <v>2272048.8550806302</v>
      </c>
    </row>
    <row r="16415" spans="1:6">
      <c r="A16415">
        <v>2042</v>
      </c>
      <c r="B16415" t="s">
        <v>1046</v>
      </c>
      <c r="C16415" t="s">
        <v>1013</v>
      </c>
      <c r="D16415" t="s">
        <v>1021</v>
      </c>
      <c r="E16415" t="s">
        <v>1015</v>
      </c>
      <c r="F16415" s="86">
        <v>2293447.9666832001</v>
      </c>
    </row>
    <row r="16416" spans="1:6">
      <c r="A16416">
        <v>2043</v>
      </c>
      <c r="B16416" t="s">
        <v>1046</v>
      </c>
      <c r="C16416" t="s">
        <v>1013</v>
      </c>
      <c r="D16416" t="s">
        <v>1021</v>
      </c>
      <c r="E16416" t="s">
        <v>1015</v>
      </c>
      <c r="F16416" s="86">
        <v>2314889.6408765898</v>
      </c>
    </row>
    <row r="16417" spans="1:6">
      <c r="A16417">
        <v>2044</v>
      </c>
      <c r="B16417" t="s">
        <v>1046</v>
      </c>
      <c r="C16417" t="s">
        <v>1013</v>
      </c>
      <c r="D16417" t="s">
        <v>1021</v>
      </c>
      <c r="E16417" t="s">
        <v>1015</v>
      </c>
      <c r="F16417" s="86">
        <v>2336353.2466893699</v>
      </c>
    </row>
    <row r="16418" spans="1:6">
      <c r="A16418">
        <v>2045</v>
      </c>
      <c r="B16418" t="s">
        <v>1046</v>
      </c>
      <c r="C16418" t="s">
        <v>1013</v>
      </c>
      <c r="D16418" t="s">
        <v>1021</v>
      </c>
      <c r="E16418" t="s">
        <v>1015</v>
      </c>
      <c r="F16418" s="86">
        <v>2357882.9905202999</v>
      </c>
    </row>
    <row r="16419" spans="1:6">
      <c r="A16419">
        <v>2046</v>
      </c>
      <c r="B16419" t="s">
        <v>1046</v>
      </c>
      <c r="C16419" t="s">
        <v>1013</v>
      </c>
      <c r="D16419" t="s">
        <v>1021</v>
      </c>
      <c r="E16419" t="s">
        <v>1015</v>
      </c>
      <c r="F16419" s="86">
        <v>2379460.3144960301</v>
      </c>
    </row>
    <row r="16420" spans="1:6">
      <c r="A16420">
        <v>2047</v>
      </c>
      <c r="B16420" t="s">
        <v>1046</v>
      </c>
      <c r="C16420" t="s">
        <v>1013</v>
      </c>
      <c r="D16420" t="s">
        <v>1021</v>
      </c>
      <c r="E16420" t="s">
        <v>1015</v>
      </c>
      <c r="F16420" s="86">
        <v>2400951.3564482001</v>
      </c>
    </row>
    <row r="16421" spans="1:6">
      <c r="A16421">
        <v>2048</v>
      </c>
      <c r="B16421" t="s">
        <v>1046</v>
      </c>
      <c r="C16421" t="s">
        <v>1013</v>
      </c>
      <c r="D16421" t="s">
        <v>1021</v>
      </c>
      <c r="E16421" t="s">
        <v>1015</v>
      </c>
      <c r="F16421" s="86">
        <v>2422378.8838211098</v>
      </c>
    </row>
    <row r="16422" spans="1:6">
      <c r="A16422">
        <v>2049</v>
      </c>
      <c r="B16422" t="s">
        <v>1046</v>
      </c>
      <c r="C16422" t="s">
        <v>1013</v>
      </c>
      <c r="D16422" t="s">
        <v>1021</v>
      </c>
      <c r="E16422" t="s">
        <v>1015</v>
      </c>
      <c r="F16422" s="86">
        <v>2443788.1187360999</v>
      </c>
    </row>
    <row r="16423" spans="1:6">
      <c r="A16423">
        <v>2050</v>
      </c>
      <c r="B16423" t="s">
        <v>1046</v>
      </c>
      <c r="C16423" t="s">
        <v>1013</v>
      </c>
      <c r="D16423" t="s">
        <v>1021</v>
      </c>
      <c r="E16423" t="s">
        <v>1015</v>
      </c>
      <c r="F16423" s="86">
        <v>2465122.3493570602</v>
      </c>
    </row>
    <row r="16424" spans="1:6">
      <c r="A16424">
        <v>2017</v>
      </c>
      <c r="B16424" t="s">
        <v>1047</v>
      </c>
      <c r="C16424" t="s">
        <v>1013</v>
      </c>
      <c r="D16424" t="s">
        <v>1021</v>
      </c>
      <c r="E16424" t="s">
        <v>1015</v>
      </c>
      <c r="F16424" s="86">
        <v>2303880.2864118498</v>
      </c>
    </row>
    <row r="16425" spans="1:6">
      <c r="A16425">
        <v>2018</v>
      </c>
      <c r="B16425" t="s">
        <v>1047</v>
      </c>
      <c r="C16425" t="s">
        <v>1013</v>
      </c>
      <c r="D16425" t="s">
        <v>1021</v>
      </c>
      <c r="E16425" t="s">
        <v>1015</v>
      </c>
      <c r="F16425" s="86">
        <v>2325285.0408667801</v>
      </c>
    </row>
    <row r="16426" spans="1:6">
      <c r="A16426">
        <v>2019</v>
      </c>
      <c r="B16426" t="s">
        <v>1047</v>
      </c>
      <c r="C16426" t="s">
        <v>1013</v>
      </c>
      <c r="D16426" t="s">
        <v>1021</v>
      </c>
      <c r="E16426" t="s">
        <v>1015</v>
      </c>
      <c r="F16426" s="86">
        <v>2349567.0966131999</v>
      </c>
    </row>
    <row r="16427" spans="1:6">
      <c r="A16427">
        <v>2020</v>
      </c>
      <c r="B16427" t="s">
        <v>1047</v>
      </c>
      <c r="C16427" t="s">
        <v>1013</v>
      </c>
      <c r="D16427" t="s">
        <v>1021</v>
      </c>
      <c r="E16427" t="s">
        <v>1015</v>
      </c>
      <c r="F16427" s="86">
        <v>2377475.4890997</v>
      </c>
    </row>
    <row r="16428" spans="1:6">
      <c r="A16428">
        <v>2021</v>
      </c>
      <c r="B16428" t="s">
        <v>1047</v>
      </c>
      <c r="C16428" t="s">
        <v>1013</v>
      </c>
      <c r="D16428" t="s">
        <v>1021</v>
      </c>
      <c r="E16428" t="s">
        <v>1015</v>
      </c>
      <c r="F16428" s="86">
        <v>2405460.1805307702</v>
      </c>
    </row>
    <row r="16429" spans="1:6">
      <c r="A16429">
        <v>2022</v>
      </c>
      <c r="B16429" t="s">
        <v>1047</v>
      </c>
      <c r="C16429" t="s">
        <v>1013</v>
      </c>
      <c r="D16429" t="s">
        <v>1021</v>
      </c>
      <c r="E16429" t="s">
        <v>1015</v>
      </c>
      <c r="F16429" s="86">
        <v>2433455.4581343899</v>
      </c>
    </row>
    <row r="16430" spans="1:6">
      <c r="A16430">
        <v>2023</v>
      </c>
      <c r="B16430" t="s">
        <v>1047</v>
      </c>
      <c r="C16430" t="s">
        <v>1013</v>
      </c>
      <c r="D16430" t="s">
        <v>1021</v>
      </c>
      <c r="E16430" t="s">
        <v>1015</v>
      </c>
      <c r="F16430" s="86">
        <v>2461273.0557926898</v>
      </c>
    </row>
    <row r="16431" spans="1:6">
      <c r="A16431">
        <v>2024</v>
      </c>
      <c r="B16431" t="s">
        <v>1047</v>
      </c>
      <c r="C16431" t="s">
        <v>1013</v>
      </c>
      <c r="D16431" t="s">
        <v>1021</v>
      </c>
      <c r="E16431" t="s">
        <v>1015</v>
      </c>
      <c r="F16431" s="86">
        <v>2488989.6635657698</v>
      </c>
    </row>
    <row r="16432" spans="1:6">
      <c r="A16432">
        <v>2025</v>
      </c>
      <c r="B16432" t="s">
        <v>1047</v>
      </c>
      <c r="C16432" t="s">
        <v>1013</v>
      </c>
      <c r="D16432" t="s">
        <v>1021</v>
      </c>
      <c r="E16432" t="s">
        <v>1015</v>
      </c>
      <c r="F16432" s="86">
        <v>2516575.0398818501</v>
      </c>
    </row>
    <row r="16433" spans="1:6">
      <c r="A16433">
        <v>2026</v>
      </c>
      <c r="B16433" t="s">
        <v>1047</v>
      </c>
      <c r="C16433" t="s">
        <v>1013</v>
      </c>
      <c r="D16433" t="s">
        <v>1021</v>
      </c>
      <c r="E16433" t="s">
        <v>1015</v>
      </c>
      <c r="F16433" s="86">
        <v>2544025.8757435302</v>
      </c>
    </row>
    <row r="16434" spans="1:6">
      <c r="A16434">
        <v>2027</v>
      </c>
      <c r="B16434" t="s">
        <v>1047</v>
      </c>
      <c r="C16434" t="s">
        <v>1013</v>
      </c>
      <c r="D16434" t="s">
        <v>1021</v>
      </c>
      <c r="E16434" t="s">
        <v>1015</v>
      </c>
      <c r="F16434" s="86">
        <v>2571526.2887708498</v>
      </c>
    </row>
    <row r="16435" spans="1:6">
      <c r="A16435">
        <v>2028</v>
      </c>
      <c r="B16435" t="s">
        <v>1047</v>
      </c>
      <c r="C16435" t="s">
        <v>1013</v>
      </c>
      <c r="D16435" t="s">
        <v>1021</v>
      </c>
      <c r="E16435" t="s">
        <v>1015</v>
      </c>
      <c r="F16435" s="86">
        <v>2599138.9786074599</v>
      </c>
    </row>
    <row r="16436" spans="1:6">
      <c r="A16436">
        <v>2029</v>
      </c>
      <c r="B16436" t="s">
        <v>1047</v>
      </c>
      <c r="C16436" t="s">
        <v>1013</v>
      </c>
      <c r="D16436" t="s">
        <v>1021</v>
      </c>
      <c r="E16436" t="s">
        <v>1015</v>
      </c>
      <c r="F16436" s="86">
        <v>2626858.7982313</v>
      </c>
    </row>
    <row r="16437" spans="1:6">
      <c r="A16437">
        <v>2030</v>
      </c>
      <c r="B16437" t="s">
        <v>1047</v>
      </c>
      <c r="C16437" t="s">
        <v>1013</v>
      </c>
      <c r="D16437" t="s">
        <v>1021</v>
      </c>
      <c r="E16437" t="s">
        <v>1015</v>
      </c>
      <c r="F16437" s="86">
        <v>2654587.77600152</v>
      </c>
    </row>
    <row r="16438" spans="1:6">
      <c r="A16438">
        <v>2031</v>
      </c>
      <c r="B16438" t="s">
        <v>1047</v>
      </c>
      <c r="C16438" t="s">
        <v>1013</v>
      </c>
      <c r="D16438" t="s">
        <v>1021</v>
      </c>
      <c r="E16438" t="s">
        <v>1015</v>
      </c>
      <c r="F16438" s="86">
        <v>2682336.7581845098</v>
      </c>
    </row>
    <row r="16439" spans="1:6">
      <c r="A16439">
        <v>2032</v>
      </c>
      <c r="B16439" t="s">
        <v>1047</v>
      </c>
      <c r="C16439" t="s">
        <v>1013</v>
      </c>
      <c r="D16439" t="s">
        <v>1021</v>
      </c>
      <c r="E16439" t="s">
        <v>1015</v>
      </c>
      <c r="F16439" s="86">
        <v>2710087.6010498502</v>
      </c>
    </row>
    <row r="16440" spans="1:6">
      <c r="A16440">
        <v>2033</v>
      </c>
      <c r="B16440" t="s">
        <v>1047</v>
      </c>
      <c r="C16440" t="s">
        <v>1013</v>
      </c>
      <c r="D16440" t="s">
        <v>1021</v>
      </c>
      <c r="E16440" t="s">
        <v>1015</v>
      </c>
      <c r="F16440" s="86">
        <v>2737910.5724980901</v>
      </c>
    </row>
    <row r="16441" spans="1:6">
      <c r="A16441">
        <v>2034</v>
      </c>
      <c r="B16441" t="s">
        <v>1047</v>
      </c>
      <c r="C16441" t="s">
        <v>1013</v>
      </c>
      <c r="D16441" t="s">
        <v>1021</v>
      </c>
      <c r="E16441" t="s">
        <v>1015</v>
      </c>
      <c r="F16441" s="86">
        <v>2765791.95280253</v>
      </c>
    </row>
    <row r="16442" spans="1:6">
      <c r="A16442">
        <v>2035</v>
      </c>
      <c r="B16442" t="s">
        <v>1047</v>
      </c>
      <c r="C16442" t="s">
        <v>1013</v>
      </c>
      <c r="D16442" t="s">
        <v>1021</v>
      </c>
      <c r="E16442" t="s">
        <v>1015</v>
      </c>
      <c r="F16442" s="86">
        <v>2793623.78058118</v>
      </c>
    </row>
    <row r="16443" spans="1:6">
      <c r="A16443">
        <v>2036</v>
      </c>
      <c r="B16443" t="s">
        <v>1047</v>
      </c>
      <c r="C16443" t="s">
        <v>1013</v>
      </c>
      <c r="D16443" t="s">
        <v>1021</v>
      </c>
      <c r="E16443" t="s">
        <v>1015</v>
      </c>
      <c r="F16443" s="86">
        <v>2821359.78058002</v>
      </c>
    </row>
    <row r="16444" spans="1:6">
      <c r="A16444">
        <v>2037</v>
      </c>
      <c r="B16444" t="s">
        <v>1047</v>
      </c>
      <c r="C16444" t="s">
        <v>1013</v>
      </c>
      <c r="D16444" t="s">
        <v>1021</v>
      </c>
      <c r="E16444" t="s">
        <v>1015</v>
      </c>
      <c r="F16444" s="86">
        <v>2849066.6814882201</v>
      </c>
    </row>
    <row r="16445" spans="1:6">
      <c r="A16445">
        <v>2038</v>
      </c>
      <c r="B16445" t="s">
        <v>1047</v>
      </c>
      <c r="C16445" t="s">
        <v>1013</v>
      </c>
      <c r="D16445" t="s">
        <v>1021</v>
      </c>
      <c r="E16445" t="s">
        <v>1015</v>
      </c>
      <c r="F16445" s="86">
        <v>2876851.9000111301</v>
      </c>
    </row>
    <row r="16446" spans="1:6">
      <c r="A16446">
        <v>2039</v>
      </c>
      <c r="B16446" t="s">
        <v>1047</v>
      </c>
      <c r="C16446" t="s">
        <v>1013</v>
      </c>
      <c r="D16446" t="s">
        <v>1021</v>
      </c>
      <c r="E16446" t="s">
        <v>1015</v>
      </c>
      <c r="F16446" s="86">
        <v>2904669.1418691799</v>
      </c>
    </row>
    <row r="16447" spans="1:6">
      <c r="A16447">
        <v>2040</v>
      </c>
      <c r="B16447" t="s">
        <v>1047</v>
      </c>
      <c r="C16447" t="s">
        <v>1013</v>
      </c>
      <c r="D16447" t="s">
        <v>1021</v>
      </c>
      <c r="E16447" t="s">
        <v>1015</v>
      </c>
      <c r="F16447" s="86">
        <v>2932454.2062681899</v>
      </c>
    </row>
    <row r="16448" spans="1:6">
      <c r="A16448">
        <v>2041</v>
      </c>
      <c r="B16448" t="s">
        <v>1047</v>
      </c>
      <c r="C16448" t="s">
        <v>1013</v>
      </c>
      <c r="D16448" t="s">
        <v>1021</v>
      </c>
      <c r="E16448" t="s">
        <v>1015</v>
      </c>
      <c r="F16448" s="86">
        <v>2960231.7092835298</v>
      </c>
    </row>
    <row r="16449" spans="1:6">
      <c r="A16449">
        <v>2042</v>
      </c>
      <c r="B16449" t="s">
        <v>1047</v>
      </c>
      <c r="C16449" t="s">
        <v>1013</v>
      </c>
      <c r="D16449" t="s">
        <v>1021</v>
      </c>
      <c r="E16449" t="s">
        <v>1015</v>
      </c>
      <c r="F16449" s="86">
        <v>2987998.9953094898</v>
      </c>
    </row>
    <row r="16450" spans="1:6">
      <c r="A16450">
        <v>2043</v>
      </c>
      <c r="B16450" t="s">
        <v>1047</v>
      </c>
      <c r="C16450" t="s">
        <v>1013</v>
      </c>
      <c r="D16450" t="s">
        <v>1021</v>
      </c>
      <c r="E16450" t="s">
        <v>1015</v>
      </c>
      <c r="F16450" s="86">
        <v>3015779.4851853098</v>
      </c>
    </row>
    <row r="16451" spans="1:6">
      <c r="A16451">
        <v>2044</v>
      </c>
      <c r="B16451" t="s">
        <v>1047</v>
      </c>
      <c r="C16451" t="s">
        <v>1013</v>
      </c>
      <c r="D16451" t="s">
        <v>1021</v>
      </c>
      <c r="E16451" t="s">
        <v>1015</v>
      </c>
      <c r="F16451" s="86">
        <v>3043561.7185782902</v>
      </c>
    </row>
    <row r="16452" spans="1:6">
      <c r="A16452">
        <v>2045</v>
      </c>
      <c r="B16452" t="s">
        <v>1047</v>
      </c>
      <c r="C16452" t="s">
        <v>1013</v>
      </c>
      <c r="D16452" t="s">
        <v>1021</v>
      </c>
      <c r="E16452" t="s">
        <v>1015</v>
      </c>
      <c r="F16452" s="86">
        <v>3071388.9931305801</v>
      </c>
    </row>
    <row r="16453" spans="1:6">
      <c r="A16453">
        <v>2046</v>
      </c>
      <c r="B16453" t="s">
        <v>1047</v>
      </c>
      <c r="C16453" t="s">
        <v>1013</v>
      </c>
      <c r="D16453" t="s">
        <v>1021</v>
      </c>
      <c r="E16453" t="s">
        <v>1015</v>
      </c>
      <c r="F16453" s="86">
        <v>3099248.25527076</v>
      </c>
    </row>
    <row r="16454" spans="1:6">
      <c r="A16454">
        <v>2047</v>
      </c>
      <c r="B16454" t="s">
        <v>1047</v>
      </c>
      <c r="C16454" t="s">
        <v>1013</v>
      </c>
      <c r="D16454" t="s">
        <v>1021</v>
      </c>
      <c r="E16454" t="s">
        <v>1015</v>
      </c>
      <c r="F16454" s="86">
        <v>3127001.6595262899</v>
      </c>
    </row>
    <row r="16455" spans="1:6">
      <c r="A16455">
        <v>2048</v>
      </c>
      <c r="B16455" t="s">
        <v>1047</v>
      </c>
      <c r="C16455" t="s">
        <v>1013</v>
      </c>
      <c r="D16455" t="s">
        <v>1021</v>
      </c>
      <c r="E16455" t="s">
        <v>1015</v>
      </c>
      <c r="F16455" s="86">
        <v>3154715.9642240899</v>
      </c>
    </row>
    <row r="16456" spans="1:6">
      <c r="A16456">
        <v>2049</v>
      </c>
      <c r="B16456" t="s">
        <v>1047</v>
      </c>
      <c r="C16456" t="s">
        <v>1013</v>
      </c>
      <c r="D16456" t="s">
        <v>1021</v>
      </c>
      <c r="E16456" t="s">
        <v>1015</v>
      </c>
      <c r="F16456" s="86">
        <v>3182401.6415131199</v>
      </c>
    </row>
    <row r="16457" spans="1:6">
      <c r="A16457">
        <v>2050</v>
      </c>
      <c r="B16457" t="s">
        <v>1047</v>
      </c>
      <c r="C16457" t="s">
        <v>1013</v>
      </c>
      <c r="D16457" t="s">
        <v>1021</v>
      </c>
      <c r="E16457" t="s">
        <v>1015</v>
      </c>
      <c r="F16457" s="86">
        <v>3209983.5195081602</v>
      </c>
    </row>
    <row r="16458" spans="1:6">
      <c r="A16458">
        <v>2017</v>
      </c>
      <c r="B16458" t="s">
        <v>1048</v>
      </c>
      <c r="C16458" t="s">
        <v>1013</v>
      </c>
      <c r="D16458" t="s">
        <v>1021</v>
      </c>
      <c r="E16458" t="s">
        <v>1015</v>
      </c>
      <c r="F16458" s="86">
        <v>1795779.28371728</v>
      </c>
    </row>
    <row r="16459" spans="1:6">
      <c r="A16459">
        <v>2018</v>
      </c>
      <c r="B16459" t="s">
        <v>1048</v>
      </c>
      <c r="C16459" t="s">
        <v>1013</v>
      </c>
      <c r="D16459" t="s">
        <v>1021</v>
      </c>
      <c r="E16459" t="s">
        <v>1015</v>
      </c>
      <c r="F16459" s="86">
        <v>1822999.2021695401</v>
      </c>
    </row>
    <row r="16460" spans="1:6">
      <c r="A16460">
        <v>2019</v>
      </c>
      <c r="B16460" t="s">
        <v>1048</v>
      </c>
      <c r="C16460" t="s">
        <v>1013</v>
      </c>
      <c r="D16460" t="s">
        <v>1021</v>
      </c>
      <c r="E16460" t="s">
        <v>1015</v>
      </c>
      <c r="F16460" s="86">
        <v>1852451.56289366</v>
      </c>
    </row>
    <row r="16461" spans="1:6">
      <c r="A16461">
        <v>2020</v>
      </c>
      <c r="B16461" t="s">
        <v>1048</v>
      </c>
      <c r="C16461" t="s">
        <v>1013</v>
      </c>
      <c r="D16461" t="s">
        <v>1021</v>
      </c>
      <c r="E16461" t="s">
        <v>1015</v>
      </c>
      <c r="F16461" s="86">
        <v>1874734.11549953</v>
      </c>
    </row>
    <row r="16462" spans="1:6">
      <c r="A16462">
        <v>2021</v>
      </c>
      <c r="B16462" t="s">
        <v>1048</v>
      </c>
      <c r="C16462" t="s">
        <v>1013</v>
      </c>
      <c r="D16462" t="s">
        <v>1021</v>
      </c>
      <c r="E16462" t="s">
        <v>1015</v>
      </c>
      <c r="F16462" s="86">
        <v>1897138.41456816</v>
      </c>
    </row>
    <row r="16463" spans="1:6">
      <c r="A16463">
        <v>2022</v>
      </c>
      <c r="B16463" t="s">
        <v>1048</v>
      </c>
      <c r="C16463" t="s">
        <v>1013</v>
      </c>
      <c r="D16463" t="s">
        <v>1021</v>
      </c>
      <c r="E16463" t="s">
        <v>1015</v>
      </c>
      <c r="F16463" s="86">
        <v>1919487.6913081999</v>
      </c>
    </row>
    <row r="16464" spans="1:6">
      <c r="A16464">
        <v>2023</v>
      </c>
      <c r="B16464" t="s">
        <v>1048</v>
      </c>
      <c r="C16464" t="s">
        <v>1013</v>
      </c>
      <c r="D16464" t="s">
        <v>1021</v>
      </c>
      <c r="E16464" t="s">
        <v>1015</v>
      </c>
      <c r="F16464" s="86">
        <v>1941675.1993356899</v>
      </c>
    </row>
    <row r="16465" spans="1:6">
      <c r="A16465">
        <v>2024</v>
      </c>
      <c r="B16465" t="s">
        <v>1048</v>
      </c>
      <c r="C16465" t="s">
        <v>1013</v>
      </c>
      <c r="D16465" t="s">
        <v>1021</v>
      </c>
      <c r="E16465" t="s">
        <v>1015</v>
      </c>
      <c r="F16465" s="86">
        <v>1963792.2083201699</v>
      </c>
    </row>
    <row r="16466" spans="1:6">
      <c r="A16466">
        <v>2025</v>
      </c>
      <c r="B16466" t="s">
        <v>1048</v>
      </c>
      <c r="C16466" t="s">
        <v>1013</v>
      </c>
      <c r="D16466" t="s">
        <v>1021</v>
      </c>
      <c r="E16466" t="s">
        <v>1015</v>
      </c>
      <c r="F16466" s="86">
        <v>1985761.3779833999</v>
      </c>
    </row>
    <row r="16467" spans="1:6">
      <c r="A16467">
        <v>2026</v>
      </c>
      <c r="B16467" t="s">
        <v>1048</v>
      </c>
      <c r="C16467" t="s">
        <v>1013</v>
      </c>
      <c r="D16467" t="s">
        <v>1021</v>
      </c>
      <c r="E16467" t="s">
        <v>1015</v>
      </c>
      <c r="F16467" s="86">
        <v>2007541.5054146401</v>
      </c>
    </row>
    <row r="16468" spans="1:6">
      <c r="A16468">
        <v>2027</v>
      </c>
      <c r="B16468" t="s">
        <v>1048</v>
      </c>
      <c r="C16468" t="s">
        <v>1013</v>
      </c>
      <c r="D16468" t="s">
        <v>1021</v>
      </c>
      <c r="E16468" t="s">
        <v>1015</v>
      </c>
      <c r="F16468" s="86">
        <v>2029322.92331362</v>
      </c>
    </row>
    <row r="16469" spans="1:6">
      <c r="A16469">
        <v>2028</v>
      </c>
      <c r="B16469" t="s">
        <v>1048</v>
      </c>
      <c r="C16469" t="s">
        <v>1013</v>
      </c>
      <c r="D16469" t="s">
        <v>1021</v>
      </c>
      <c r="E16469" t="s">
        <v>1015</v>
      </c>
      <c r="F16469" s="86">
        <v>2051171.3478192601</v>
      </c>
    </row>
    <row r="16470" spans="1:6">
      <c r="A16470">
        <v>2029</v>
      </c>
      <c r="B16470" t="s">
        <v>1048</v>
      </c>
      <c r="C16470" t="s">
        <v>1013</v>
      </c>
      <c r="D16470" t="s">
        <v>1021</v>
      </c>
      <c r="E16470" t="s">
        <v>1015</v>
      </c>
      <c r="F16470" s="86">
        <v>2073058.29504734</v>
      </c>
    </row>
    <row r="16471" spans="1:6">
      <c r="A16471">
        <v>2030</v>
      </c>
      <c r="B16471" t="s">
        <v>1048</v>
      </c>
      <c r="C16471" t="s">
        <v>1013</v>
      </c>
      <c r="D16471" t="s">
        <v>1021</v>
      </c>
      <c r="E16471" t="s">
        <v>1015</v>
      </c>
      <c r="F16471" s="86">
        <v>2094906.7580548199</v>
      </c>
    </row>
    <row r="16472" spans="1:6">
      <c r="A16472">
        <v>2031</v>
      </c>
      <c r="B16472" t="s">
        <v>1048</v>
      </c>
      <c r="C16472" t="s">
        <v>1013</v>
      </c>
      <c r="D16472" t="s">
        <v>1021</v>
      </c>
      <c r="E16472" t="s">
        <v>1015</v>
      </c>
      <c r="F16472" s="86">
        <v>2116784.78950358</v>
      </c>
    </row>
    <row r="16473" spans="1:6">
      <c r="A16473">
        <v>2032</v>
      </c>
      <c r="B16473" t="s">
        <v>1048</v>
      </c>
      <c r="C16473" t="s">
        <v>1013</v>
      </c>
      <c r="D16473" t="s">
        <v>1021</v>
      </c>
      <c r="E16473" t="s">
        <v>1015</v>
      </c>
      <c r="F16473" s="86">
        <v>2138661.9632883999</v>
      </c>
    </row>
    <row r="16474" spans="1:6">
      <c r="A16474">
        <v>2033</v>
      </c>
      <c r="B16474" t="s">
        <v>1048</v>
      </c>
      <c r="C16474" t="s">
        <v>1013</v>
      </c>
      <c r="D16474" t="s">
        <v>1021</v>
      </c>
      <c r="E16474" t="s">
        <v>1015</v>
      </c>
      <c r="F16474" s="86">
        <v>2160614.9062083298</v>
      </c>
    </row>
    <row r="16475" spans="1:6">
      <c r="A16475">
        <v>2034</v>
      </c>
      <c r="B16475" t="s">
        <v>1048</v>
      </c>
      <c r="C16475" t="s">
        <v>1013</v>
      </c>
      <c r="D16475" t="s">
        <v>1021</v>
      </c>
      <c r="E16475" t="s">
        <v>1015</v>
      </c>
      <c r="F16475" s="86">
        <v>2182653.19005863</v>
      </c>
    </row>
    <row r="16476" spans="1:6">
      <c r="A16476">
        <v>2035</v>
      </c>
      <c r="B16476" t="s">
        <v>1048</v>
      </c>
      <c r="C16476" t="s">
        <v>1013</v>
      </c>
      <c r="D16476" t="s">
        <v>1021</v>
      </c>
      <c r="E16476" t="s">
        <v>1015</v>
      </c>
      <c r="F16476" s="86">
        <v>2204640.6750207799</v>
      </c>
    </row>
    <row r="16477" spans="1:6">
      <c r="A16477">
        <v>2036</v>
      </c>
      <c r="B16477" t="s">
        <v>1048</v>
      </c>
      <c r="C16477" t="s">
        <v>1013</v>
      </c>
      <c r="D16477" t="s">
        <v>1021</v>
      </c>
      <c r="E16477" t="s">
        <v>1015</v>
      </c>
      <c r="F16477" s="86">
        <v>2226547.4499112801</v>
      </c>
    </row>
    <row r="16478" spans="1:6">
      <c r="A16478">
        <v>2037</v>
      </c>
      <c r="B16478" t="s">
        <v>1048</v>
      </c>
      <c r="C16478" t="s">
        <v>1013</v>
      </c>
      <c r="D16478" t="s">
        <v>1021</v>
      </c>
      <c r="E16478" t="s">
        <v>1015</v>
      </c>
      <c r="F16478" s="86">
        <v>2248422.3356838999</v>
      </c>
    </row>
    <row r="16479" spans="1:6">
      <c r="A16479">
        <v>2038</v>
      </c>
      <c r="B16479" t="s">
        <v>1048</v>
      </c>
      <c r="C16479" t="s">
        <v>1013</v>
      </c>
      <c r="D16479" t="s">
        <v>1021</v>
      </c>
      <c r="E16479" t="s">
        <v>1015</v>
      </c>
      <c r="F16479" s="86">
        <v>2270403.5836566901</v>
      </c>
    </row>
    <row r="16480" spans="1:6">
      <c r="A16480">
        <v>2039</v>
      </c>
      <c r="B16480" t="s">
        <v>1048</v>
      </c>
      <c r="C16480" t="s">
        <v>1013</v>
      </c>
      <c r="D16480" t="s">
        <v>1021</v>
      </c>
      <c r="E16480" t="s">
        <v>1015</v>
      </c>
      <c r="F16480" s="86">
        <v>2292420.2747621899</v>
      </c>
    </row>
    <row r="16481" spans="1:6">
      <c r="A16481">
        <v>2040</v>
      </c>
      <c r="B16481" t="s">
        <v>1048</v>
      </c>
      <c r="C16481" t="s">
        <v>1013</v>
      </c>
      <c r="D16481" t="s">
        <v>1021</v>
      </c>
      <c r="E16481" t="s">
        <v>1015</v>
      </c>
      <c r="F16481" s="86">
        <v>2314405.5581124201</v>
      </c>
    </row>
    <row r="16482" spans="1:6">
      <c r="A16482">
        <v>2041</v>
      </c>
      <c r="B16482" t="s">
        <v>1048</v>
      </c>
      <c r="C16482" t="s">
        <v>1013</v>
      </c>
      <c r="D16482" t="s">
        <v>1021</v>
      </c>
      <c r="E16482" t="s">
        <v>1015</v>
      </c>
      <c r="F16482" s="86">
        <v>2336404.9045720301</v>
      </c>
    </row>
    <row r="16483" spans="1:6">
      <c r="A16483">
        <v>2042</v>
      </c>
      <c r="B16483" t="s">
        <v>1048</v>
      </c>
      <c r="C16483" t="s">
        <v>1013</v>
      </c>
      <c r="D16483" t="s">
        <v>1021</v>
      </c>
      <c r="E16483" t="s">
        <v>1015</v>
      </c>
      <c r="F16483" s="86">
        <v>2358410.1485129399</v>
      </c>
    </row>
    <row r="16484" spans="1:6">
      <c r="A16484">
        <v>2043</v>
      </c>
      <c r="B16484" t="s">
        <v>1048</v>
      </c>
      <c r="C16484" t="s">
        <v>1013</v>
      </c>
      <c r="D16484" t="s">
        <v>1021</v>
      </c>
      <c r="E16484" t="s">
        <v>1015</v>
      </c>
      <c r="F16484" s="86">
        <v>2380459.1606350499</v>
      </c>
    </row>
    <row r="16485" spans="1:6">
      <c r="A16485">
        <v>2044</v>
      </c>
      <c r="B16485" t="s">
        <v>1048</v>
      </c>
      <c r="C16485" t="s">
        <v>1013</v>
      </c>
      <c r="D16485" t="s">
        <v>1021</v>
      </c>
      <c r="E16485" t="s">
        <v>1015</v>
      </c>
      <c r="F16485" s="86">
        <v>2402530.7255922202</v>
      </c>
    </row>
    <row r="16486" spans="1:6">
      <c r="A16486">
        <v>2045</v>
      </c>
      <c r="B16486" t="s">
        <v>1048</v>
      </c>
      <c r="C16486" t="s">
        <v>1013</v>
      </c>
      <c r="D16486" t="s">
        <v>1021</v>
      </c>
      <c r="E16486" t="s">
        <v>1015</v>
      </c>
      <c r="F16486" s="86">
        <v>2424670.3019346301</v>
      </c>
    </row>
    <row r="16487" spans="1:6">
      <c r="A16487">
        <v>2046</v>
      </c>
      <c r="B16487" t="s">
        <v>1048</v>
      </c>
      <c r="C16487" t="s">
        <v>1013</v>
      </c>
      <c r="D16487" t="s">
        <v>1021</v>
      </c>
      <c r="E16487" t="s">
        <v>1015</v>
      </c>
      <c r="F16487" s="86">
        <v>2446858.8061350202</v>
      </c>
    </row>
    <row r="16488" spans="1:6">
      <c r="A16488">
        <v>2047</v>
      </c>
      <c r="B16488" t="s">
        <v>1048</v>
      </c>
      <c r="C16488" t="s">
        <v>1013</v>
      </c>
      <c r="D16488" t="s">
        <v>1021</v>
      </c>
      <c r="E16488" t="s">
        <v>1015</v>
      </c>
      <c r="F16488" s="86">
        <v>2468958.5843634298</v>
      </c>
    </row>
    <row r="16489" spans="1:6">
      <c r="A16489">
        <v>2048</v>
      </c>
      <c r="B16489" t="s">
        <v>1048</v>
      </c>
      <c r="C16489" t="s">
        <v>1013</v>
      </c>
      <c r="D16489" t="s">
        <v>1021</v>
      </c>
      <c r="E16489" t="s">
        <v>1015</v>
      </c>
      <c r="F16489" s="86">
        <v>2490993.0489547099</v>
      </c>
    </row>
    <row r="16490" spans="1:6">
      <c r="A16490">
        <v>2049</v>
      </c>
      <c r="B16490" t="s">
        <v>1048</v>
      </c>
      <c r="C16490" t="s">
        <v>1013</v>
      </c>
      <c r="D16490" t="s">
        <v>1021</v>
      </c>
      <c r="E16490" t="s">
        <v>1015</v>
      </c>
      <c r="F16490" s="86">
        <v>2513008.7029520599</v>
      </c>
    </row>
    <row r="16491" spans="1:6">
      <c r="A16491">
        <v>2050</v>
      </c>
      <c r="B16491" t="s">
        <v>1048</v>
      </c>
      <c r="C16491" t="s">
        <v>1013</v>
      </c>
      <c r="D16491" t="s">
        <v>1021</v>
      </c>
      <c r="E16491" t="s">
        <v>1015</v>
      </c>
      <c r="F16491" s="86">
        <v>2534947.2281499701</v>
      </c>
    </row>
    <row r="16492" spans="1:6">
      <c r="A16492">
        <v>2017</v>
      </c>
      <c r="B16492" t="s">
        <v>1049</v>
      </c>
      <c r="C16492" t="s">
        <v>1013</v>
      </c>
      <c r="D16492" t="s">
        <v>1021</v>
      </c>
      <c r="E16492" t="s">
        <v>1015</v>
      </c>
      <c r="F16492" s="86">
        <v>284374.51544704702</v>
      </c>
    </row>
    <row r="16493" spans="1:6">
      <c r="A16493">
        <v>2018</v>
      </c>
      <c r="B16493" t="s">
        <v>1049</v>
      </c>
      <c r="C16493" t="s">
        <v>1013</v>
      </c>
      <c r="D16493" t="s">
        <v>1021</v>
      </c>
      <c r="E16493" t="s">
        <v>1015</v>
      </c>
      <c r="F16493" s="86">
        <v>289139.77569324902</v>
      </c>
    </row>
    <row r="16494" spans="1:6">
      <c r="A16494">
        <v>2019</v>
      </c>
      <c r="B16494" t="s">
        <v>1049</v>
      </c>
      <c r="C16494" t="s">
        <v>1013</v>
      </c>
      <c r="D16494" t="s">
        <v>1021</v>
      </c>
      <c r="E16494" t="s">
        <v>1015</v>
      </c>
      <c r="F16494" s="86">
        <v>294342.18344750901</v>
      </c>
    </row>
    <row r="16495" spans="1:6">
      <c r="A16495">
        <v>2020</v>
      </c>
      <c r="B16495" t="s">
        <v>1049</v>
      </c>
      <c r="C16495" t="s">
        <v>1013</v>
      </c>
      <c r="D16495" t="s">
        <v>1021</v>
      </c>
      <c r="E16495" t="s">
        <v>1015</v>
      </c>
      <c r="F16495" s="86">
        <v>299064.047276925</v>
      </c>
    </row>
    <row r="16496" spans="1:6">
      <c r="A16496">
        <v>2021</v>
      </c>
      <c r="B16496" t="s">
        <v>1049</v>
      </c>
      <c r="C16496" t="s">
        <v>1013</v>
      </c>
      <c r="D16496" t="s">
        <v>1021</v>
      </c>
      <c r="E16496" t="s">
        <v>1015</v>
      </c>
      <c r="F16496" s="86">
        <v>303811.403207255</v>
      </c>
    </row>
    <row r="16497" spans="1:6">
      <c r="A16497">
        <v>2022</v>
      </c>
      <c r="B16497" t="s">
        <v>1049</v>
      </c>
      <c r="C16497" t="s">
        <v>1013</v>
      </c>
      <c r="D16497" t="s">
        <v>1021</v>
      </c>
      <c r="E16497" t="s">
        <v>1015</v>
      </c>
      <c r="F16497" s="86">
        <v>308545.59206421301</v>
      </c>
    </row>
    <row r="16498" spans="1:6">
      <c r="A16498">
        <v>2023</v>
      </c>
      <c r="B16498" t="s">
        <v>1049</v>
      </c>
      <c r="C16498" t="s">
        <v>1013</v>
      </c>
      <c r="D16498" t="s">
        <v>1021</v>
      </c>
      <c r="E16498" t="s">
        <v>1015</v>
      </c>
      <c r="F16498" s="86">
        <v>313253.07107256702</v>
      </c>
    </row>
    <row r="16499" spans="1:6">
      <c r="A16499">
        <v>2024</v>
      </c>
      <c r="B16499" t="s">
        <v>1049</v>
      </c>
      <c r="C16499" t="s">
        <v>1013</v>
      </c>
      <c r="D16499" t="s">
        <v>1021</v>
      </c>
      <c r="E16499" t="s">
        <v>1015</v>
      </c>
      <c r="F16499" s="86">
        <v>317947.161545332</v>
      </c>
    </row>
    <row r="16500" spans="1:6">
      <c r="A16500">
        <v>2025</v>
      </c>
      <c r="B16500" t="s">
        <v>1049</v>
      </c>
      <c r="C16500" t="s">
        <v>1013</v>
      </c>
      <c r="D16500" t="s">
        <v>1021</v>
      </c>
      <c r="E16500" t="s">
        <v>1015</v>
      </c>
      <c r="F16500" s="86">
        <v>322608.87511188397</v>
      </c>
    </row>
    <row r="16501" spans="1:6">
      <c r="A16501">
        <v>2026</v>
      </c>
      <c r="B16501" t="s">
        <v>1049</v>
      </c>
      <c r="C16501" t="s">
        <v>1013</v>
      </c>
      <c r="D16501" t="s">
        <v>1021</v>
      </c>
      <c r="E16501" t="s">
        <v>1015</v>
      </c>
      <c r="F16501" s="86">
        <v>327236.21416919999</v>
      </c>
    </row>
    <row r="16502" spans="1:6">
      <c r="A16502">
        <v>2027</v>
      </c>
      <c r="B16502" t="s">
        <v>1049</v>
      </c>
      <c r="C16502" t="s">
        <v>1013</v>
      </c>
      <c r="D16502" t="s">
        <v>1021</v>
      </c>
      <c r="E16502" t="s">
        <v>1015</v>
      </c>
      <c r="F16502" s="86">
        <v>331861.89620292</v>
      </c>
    </row>
    <row r="16503" spans="1:6">
      <c r="A16503">
        <v>2028</v>
      </c>
      <c r="B16503" t="s">
        <v>1049</v>
      </c>
      <c r="C16503" t="s">
        <v>1013</v>
      </c>
      <c r="D16503" t="s">
        <v>1021</v>
      </c>
      <c r="E16503" t="s">
        <v>1015</v>
      </c>
      <c r="F16503" s="86">
        <v>336504.10184684501</v>
      </c>
    </row>
    <row r="16504" spans="1:6">
      <c r="A16504">
        <v>2029</v>
      </c>
      <c r="B16504" t="s">
        <v>1049</v>
      </c>
      <c r="C16504" t="s">
        <v>1013</v>
      </c>
      <c r="D16504" t="s">
        <v>1021</v>
      </c>
      <c r="E16504" t="s">
        <v>1015</v>
      </c>
      <c r="F16504" s="86">
        <v>341158.463474483</v>
      </c>
    </row>
    <row r="16505" spans="1:6">
      <c r="A16505">
        <v>2030</v>
      </c>
      <c r="B16505" t="s">
        <v>1049</v>
      </c>
      <c r="C16505" t="s">
        <v>1013</v>
      </c>
      <c r="D16505" t="s">
        <v>1021</v>
      </c>
      <c r="E16505" t="s">
        <v>1015</v>
      </c>
      <c r="F16505" s="86">
        <v>345806.52799674397</v>
      </c>
    </row>
    <row r="16506" spans="1:6">
      <c r="A16506">
        <v>2031</v>
      </c>
      <c r="B16506" t="s">
        <v>1049</v>
      </c>
      <c r="C16506" t="s">
        <v>1013</v>
      </c>
      <c r="D16506" t="s">
        <v>1021</v>
      </c>
      <c r="E16506" t="s">
        <v>1015</v>
      </c>
      <c r="F16506" s="86">
        <v>350459.19223265402</v>
      </c>
    </row>
    <row r="16507" spans="1:6">
      <c r="A16507">
        <v>2032</v>
      </c>
      <c r="B16507" t="s">
        <v>1049</v>
      </c>
      <c r="C16507" t="s">
        <v>1013</v>
      </c>
      <c r="D16507" t="s">
        <v>1021</v>
      </c>
      <c r="E16507" t="s">
        <v>1015</v>
      </c>
      <c r="F16507" s="86">
        <v>355104.18946238299</v>
      </c>
    </row>
    <row r="16508" spans="1:6">
      <c r="A16508">
        <v>2033</v>
      </c>
      <c r="B16508" t="s">
        <v>1049</v>
      </c>
      <c r="C16508" t="s">
        <v>1013</v>
      </c>
      <c r="D16508" t="s">
        <v>1021</v>
      </c>
      <c r="E16508" t="s">
        <v>1015</v>
      </c>
      <c r="F16508" s="86">
        <v>359761.029411397</v>
      </c>
    </row>
    <row r="16509" spans="1:6">
      <c r="A16509">
        <v>2034</v>
      </c>
      <c r="B16509" t="s">
        <v>1049</v>
      </c>
      <c r="C16509" t="s">
        <v>1013</v>
      </c>
      <c r="D16509" t="s">
        <v>1021</v>
      </c>
      <c r="E16509" t="s">
        <v>1015</v>
      </c>
      <c r="F16509" s="86">
        <v>364432.58627112798</v>
      </c>
    </row>
    <row r="16510" spans="1:6">
      <c r="A16510">
        <v>2035</v>
      </c>
      <c r="B16510" t="s">
        <v>1049</v>
      </c>
      <c r="C16510" t="s">
        <v>1013</v>
      </c>
      <c r="D16510" t="s">
        <v>1021</v>
      </c>
      <c r="E16510" t="s">
        <v>1015</v>
      </c>
      <c r="F16510" s="86">
        <v>369090.13309810002</v>
      </c>
    </row>
    <row r="16511" spans="1:6">
      <c r="A16511">
        <v>2036</v>
      </c>
      <c r="B16511" t="s">
        <v>1049</v>
      </c>
      <c r="C16511" t="s">
        <v>1013</v>
      </c>
      <c r="D16511" t="s">
        <v>1021</v>
      </c>
      <c r="E16511" t="s">
        <v>1015</v>
      </c>
      <c r="F16511" s="86">
        <v>373730.26783893001</v>
      </c>
    </row>
    <row r="16512" spans="1:6">
      <c r="A16512">
        <v>2037</v>
      </c>
      <c r="B16512" t="s">
        <v>1049</v>
      </c>
      <c r="C16512" t="s">
        <v>1013</v>
      </c>
      <c r="D16512" t="s">
        <v>1021</v>
      </c>
      <c r="E16512" t="s">
        <v>1015</v>
      </c>
      <c r="F16512" s="86">
        <v>378359.37350991298</v>
      </c>
    </row>
    <row r="16513" spans="1:6">
      <c r="A16513">
        <v>2038</v>
      </c>
      <c r="B16513" t="s">
        <v>1049</v>
      </c>
      <c r="C16513" t="s">
        <v>1013</v>
      </c>
      <c r="D16513" t="s">
        <v>1021</v>
      </c>
      <c r="E16513" t="s">
        <v>1015</v>
      </c>
      <c r="F16513" s="86">
        <v>383004.94657610799</v>
      </c>
    </row>
    <row r="16514" spans="1:6">
      <c r="A16514">
        <v>2039</v>
      </c>
      <c r="B16514" t="s">
        <v>1049</v>
      </c>
      <c r="C16514" t="s">
        <v>1013</v>
      </c>
      <c r="D16514" t="s">
        <v>1021</v>
      </c>
      <c r="E16514" t="s">
        <v>1015</v>
      </c>
      <c r="F16514" s="86">
        <v>387653.93894290098</v>
      </c>
    </row>
    <row r="16515" spans="1:6">
      <c r="A16515">
        <v>2040</v>
      </c>
      <c r="B16515" t="s">
        <v>1049</v>
      </c>
      <c r="C16515" t="s">
        <v>1013</v>
      </c>
      <c r="D16515" t="s">
        <v>1021</v>
      </c>
      <c r="E16515" t="s">
        <v>1015</v>
      </c>
      <c r="F16515" s="86">
        <v>392298.90376463003</v>
      </c>
    </row>
    <row r="16516" spans="1:6">
      <c r="A16516">
        <v>2041</v>
      </c>
      <c r="B16516" t="s">
        <v>1049</v>
      </c>
      <c r="C16516" t="s">
        <v>1013</v>
      </c>
      <c r="D16516" t="s">
        <v>1021</v>
      </c>
      <c r="E16516" t="s">
        <v>1015</v>
      </c>
      <c r="F16516" s="86">
        <v>396942.972037384</v>
      </c>
    </row>
    <row r="16517" spans="1:6">
      <c r="A16517">
        <v>2042</v>
      </c>
      <c r="B16517" t="s">
        <v>1049</v>
      </c>
      <c r="C16517" t="s">
        <v>1013</v>
      </c>
      <c r="D16517" t="s">
        <v>1021</v>
      </c>
      <c r="E16517" t="s">
        <v>1015</v>
      </c>
      <c r="F16517" s="86">
        <v>401585.27079985902</v>
      </c>
    </row>
    <row r="16518" spans="1:6">
      <c r="A16518">
        <v>2043</v>
      </c>
      <c r="B16518" t="s">
        <v>1049</v>
      </c>
      <c r="C16518" t="s">
        <v>1013</v>
      </c>
      <c r="D16518" t="s">
        <v>1021</v>
      </c>
      <c r="E16518" t="s">
        <v>1015</v>
      </c>
      <c r="F16518" s="86">
        <v>406235.19043634401</v>
      </c>
    </row>
    <row r="16519" spans="1:6">
      <c r="A16519">
        <v>2044</v>
      </c>
      <c r="B16519" t="s">
        <v>1049</v>
      </c>
      <c r="C16519" t="s">
        <v>1013</v>
      </c>
      <c r="D16519" t="s">
        <v>1021</v>
      </c>
      <c r="E16519" t="s">
        <v>1015</v>
      </c>
      <c r="F16519" s="86">
        <v>410889.988854606</v>
      </c>
    </row>
    <row r="16520" spans="1:6">
      <c r="A16520">
        <v>2045</v>
      </c>
      <c r="B16520" t="s">
        <v>1049</v>
      </c>
      <c r="C16520" t="s">
        <v>1013</v>
      </c>
      <c r="D16520" t="s">
        <v>1021</v>
      </c>
      <c r="E16520" t="s">
        <v>1015</v>
      </c>
      <c r="F16520" s="86">
        <v>415557.53735286801</v>
      </c>
    </row>
    <row r="16521" spans="1:6">
      <c r="A16521">
        <v>2046</v>
      </c>
      <c r="B16521" t="s">
        <v>1049</v>
      </c>
      <c r="C16521" t="s">
        <v>1013</v>
      </c>
      <c r="D16521" t="s">
        <v>1021</v>
      </c>
      <c r="E16521" t="s">
        <v>1015</v>
      </c>
      <c r="F16521" s="86">
        <v>420231.75982691598</v>
      </c>
    </row>
    <row r="16522" spans="1:6">
      <c r="A16522">
        <v>2047</v>
      </c>
      <c r="B16522" t="s">
        <v>1049</v>
      </c>
      <c r="C16522" t="s">
        <v>1013</v>
      </c>
      <c r="D16522" t="s">
        <v>1021</v>
      </c>
      <c r="E16522" t="s">
        <v>1015</v>
      </c>
      <c r="F16522" s="86">
        <v>424887.87979826302</v>
      </c>
    </row>
    <row r="16523" spans="1:6">
      <c r="A16523">
        <v>2048</v>
      </c>
      <c r="B16523" t="s">
        <v>1049</v>
      </c>
      <c r="C16523" t="s">
        <v>1013</v>
      </c>
      <c r="D16523" t="s">
        <v>1021</v>
      </c>
      <c r="E16523" t="s">
        <v>1015</v>
      </c>
      <c r="F16523" s="86">
        <v>429530.09580427501</v>
      </c>
    </row>
    <row r="16524" spans="1:6">
      <c r="A16524">
        <v>2049</v>
      </c>
      <c r="B16524" t="s">
        <v>1049</v>
      </c>
      <c r="C16524" t="s">
        <v>1013</v>
      </c>
      <c r="D16524" t="s">
        <v>1021</v>
      </c>
      <c r="E16524" t="s">
        <v>1015</v>
      </c>
      <c r="F16524" s="86">
        <v>434162.70770704601</v>
      </c>
    </row>
    <row r="16525" spans="1:6">
      <c r="A16525">
        <v>2050</v>
      </c>
      <c r="B16525" t="s">
        <v>1049</v>
      </c>
      <c r="C16525" t="s">
        <v>1013</v>
      </c>
      <c r="D16525" t="s">
        <v>1021</v>
      </c>
      <c r="E16525" t="s">
        <v>1015</v>
      </c>
      <c r="F16525" s="86">
        <v>438779.94559122599</v>
      </c>
    </row>
    <row r="16526" spans="1:6">
      <c r="A16526">
        <v>2017</v>
      </c>
      <c r="B16526" t="s">
        <v>1050</v>
      </c>
      <c r="C16526" t="s">
        <v>1013</v>
      </c>
      <c r="D16526" t="s">
        <v>1021</v>
      </c>
      <c r="E16526" t="s">
        <v>1015</v>
      </c>
      <c r="F16526" s="86">
        <v>610488.02301763895</v>
      </c>
    </row>
    <row r="16527" spans="1:6">
      <c r="A16527">
        <v>2018</v>
      </c>
      <c r="B16527" t="s">
        <v>1050</v>
      </c>
      <c r="C16527" t="s">
        <v>1013</v>
      </c>
      <c r="D16527" t="s">
        <v>1021</v>
      </c>
      <c r="E16527" t="s">
        <v>1015</v>
      </c>
      <c r="F16527" s="86">
        <v>619741.62915582</v>
      </c>
    </row>
    <row r="16528" spans="1:6">
      <c r="A16528">
        <v>2019</v>
      </c>
      <c r="B16528" t="s">
        <v>1050</v>
      </c>
      <c r="C16528" t="s">
        <v>1013</v>
      </c>
      <c r="D16528" t="s">
        <v>1021</v>
      </c>
      <c r="E16528" t="s">
        <v>1015</v>
      </c>
      <c r="F16528" s="86">
        <v>629754.17002579197</v>
      </c>
    </row>
    <row r="16529" spans="1:6">
      <c r="A16529">
        <v>2020</v>
      </c>
      <c r="B16529" t="s">
        <v>1050</v>
      </c>
      <c r="C16529" t="s">
        <v>1013</v>
      </c>
      <c r="D16529" t="s">
        <v>1021</v>
      </c>
      <c r="E16529" t="s">
        <v>1015</v>
      </c>
      <c r="F16529" s="86">
        <v>637329.28329916997</v>
      </c>
    </row>
    <row r="16530" spans="1:6">
      <c r="A16530">
        <v>2021</v>
      </c>
      <c r="B16530" t="s">
        <v>1050</v>
      </c>
      <c r="C16530" t="s">
        <v>1013</v>
      </c>
      <c r="D16530" t="s">
        <v>1021</v>
      </c>
      <c r="E16530" t="s">
        <v>1015</v>
      </c>
      <c r="F16530" s="86">
        <v>644945.78515411296</v>
      </c>
    </row>
    <row r="16531" spans="1:6">
      <c r="A16531">
        <v>2022</v>
      </c>
      <c r="B16531" t="s">
        <v>1050</v>
      </c>
      <c r="C16531" t="s">
        <v>1013</v>
      </c>
      <c r="D16531" t="s">
        <v>1021</v>
      </c>
      <c r="E16531" t="s">
        <v>1015</v>
      </c>
      <c r="F16531" s="86">
        <v>652543.58177456597</v>
      </c>
    </row>
    <row r="16532" spans="1:6">
      <c r="A16532">
        <v>2023</v>
      </c>
      <c r="B16532" t="s">
        <v>1050</v>
      </c>
      <c r="C16532" t="s">
        <v>1013</v>
      </c>
      <c r="D16532" t="s">
        <v>1021</v>
      </c>
      <c r="E16532" t="s">
        <v>1015</v>
      </c>
      <c r="F16532" s="86">
        <v>660086.38396312203</v>
      </c>
    </row>
    <row r="16533" spans="1:6">
      <c r="A16533">
        <v>2024</v>
      </c>
      <c r="B16533" t="s">
        <v>1050</v>
      </c>
      <c r="C16533" t="s">
        <v>1013</v>
      </c>
      <c r="D16533" t="s">
        <v>1021</v>
      </c>
      <c r="E16533" t="s">
        <v>1015</v>
      </c>
      <c r="F16533" s="86">
        <v>667605.21949732699</v>
      </c>
    </row>
    <row r="16534" spans="1:6">
      <c r="A16534">
        <v>2025</v>
      </c>
      <c r="B16534" t="s">
        <v>1050</v>
      </c>
      <c r="C16534" t="s">
        <v>1013</v>
      </c>
      <c r="D16534" t="s">
        <v>1021</v>
      </c>
      <c r="E16534" t="s">
        <v>1015</v>
      </c>
      <c r="F16534" s="86">
        <v>675073.79599592404</v>
      </c>
    </row>
    <row r="16535" spans="1:6">
      <c r="A16535">
        <v>2026</v>
      </c>
      <c r="B16535" t="s">
        <v>1050</v>
      </c>
      <c r="C16535" t="s">
        <v>1013</v>
      </c>
      <c r="D16535" t="s">
        <v>1021</v>
      </c>
      <c r="E16535" t="s">
        <v>1015</v>
      </c>
      <c r="F16535" s="86">
        <v>682478.10623445595</v>
      </c>
    </row>
    <row r="16536" spans="1:6">
      <c r="A16536">
        <v>2027</v>
      </c>
      <c r="B16536" t="s">
        <v>1050</v>
      </c>
      <c r="C16536" t="s">
        <v>1013</v>
      </c>
      <c r="D16536" t="s">
        <v>1021</v>
      </c>
      <c r="E16536" t="s">
        <v>1015</v>
      </c>
      <c r="F16536" s="86">
        <v>689882.85517673497</v>
      </c>
    </row>
    <row r="16537" spans="1:6">
      <c r="A16537">
        <v>2028</v>
      </c>
      <c r="B16537" t="s">
        <v>1050</v>
      </c>
      <c r="C16537" t="s">
        <v>1013</v>
      </c>
      <c r="D16537" t="s">
        <v>1021</v>
      </c>
      <c r="E16537" t="s">
        <v>1015</v>
      </c>
      <c r="F16537" s="86">
        <v>697310.38349462894</v>
      </c>
    </row>
    <row r="16538" spans="1:6">
      <c r="A16538">
        <v>2029</v>
      </c>
      <c r="B16538" t="s">
        <v>1050</v>
      </c>
      <c r="C16538" t="s">
        <v>1013</v>
      </c>
      <c r="D16538" t="s">
        <v>1021</v>
      </c>
      <c r="E16538" t="s">
        <v>1015</v>
      </c>
      <c r="F16538" s="86">
        <v>704751.00788778905</v>
      </c>
    </row>
    <row r="16539" spans="1:6">
      <c r="A16539">
        <v>2030</v>
      </c>
      <c r="B16539" t="s">
        <v>1050</v>
      </c>
      <c r="C16539" t="s">
        <v>1013</v>
      </c>
      <c r="D16539" t="s">
        <v>1021</v>
      </c>
      <c r="E16539" t="s">
        <v>1015</v>
      </c>
      <c r="F16539" s="86">
        <v>712178.54929465998</v>
      </c>
    </row>
    <row r="16540" spans="1:6">
      <c r="A16540">
        <v>2031</v>
      </c>
      <c r="B16540" t="s">
        <v>1050</v>
      </c>
      <c r="C16540" t="s">
        <v>1013</v>
      </c>
      <c r="D16540" t="s">
        <v>1021</v>
      </c>
      <c r="E16540" t="s">
        <v>1015</v>
      </c>
      <c r="F16540" s="86">
        <v>719616.14270481595</v>
      </c>
    </row>
    <row r="16541" spans="1:6">
      <c r="A16541">
        <v>2032</v>
      </c>
      <c r="B16541" t="s">
        <v>1050</v>
      </c>
      <c r="C16541" t="s">
        <v>1013</v>
      </c>
      <c r="D16541" t="s">
        <v>1021</v>
      </c>
      <c r="E16541" t="s">
        <v>1015</v>
      </c>
      <c r="F16541" s="86">
        <v>727053.444545976</v>
      </c>
    </row>
    <row r="16542" spans="1:6">
      <c r="A16542">
        <v>2033</v>
      </c>
      <c r="B16542" t="s">
        <v>1050</v>
      </c>
      <c r="C16542" t="s">
        <v>1013</v>
      </c>
      <c r="D16542" t="s">
        <v>1021</v>
      </c>
      <c r="E16542" t="s">
        <v>1015</v>
      </c>
      <c r="F16542" s="86">
        <v>734516.50464702898</v>
      </c>
    </row>
    <row r="16543" spans="1:6">
      <c r="A16543">
        <v>2034</v>
      </c>
      <c r="B16543" t="s">
        <v>1050</v>
      </c>
      <c r="C16543" t="s">
        <v>1013</v>
      </c>
      <c r="D16543" t="s">
        <v>1021</v>
      </c>
      <c r="E16543" t="s">
        <v>1015</v>
      </c>
      <c r="F16543" s="86">
        <v>742008.57700829499</v>
      </c>
    </row>
    <row r="16544" spans="1:6">
      <c r="A16544">
        <v>2035</v>
      </c>
      <c r="B16544" t="s">
        <v>1050</v>
      </c>
      <c r="C16544" t="s">
        <v>1013</v>
      </c>
      <c r="D16544" t="s">
        <v>1021</v>
      </c>
      <c r="E16544" t="s">
        <v>1015</v>
      </c>
      <c r="F16544" s="86">
        <v>749483.37992387696</v>
      </c>
    </row>
    <row r="16545" spans="1:6">
      <c r="A16545">
        <v>2036</v>
      </c>
      <c r="B16545" t="s">
        <v>1050</v>
      </c>
      <c r="C16545" t="s">
        <v>1013</v>
      </c>
      <c r="D16545" t="s">
        <v>1021</v>
      </c>
      <c r="E16545" t="s">
        <v>1015</v>
      </c>
      <c r="F16545" s="86">
        <v>756930.74487282196</v>
      </c>
    </row>
    <row r="16546" spans="1:6">
      <c r="A16546">
        <v>2037</v>
      </c>
      <c r="B16546" t="s">
        <v>1050</v>
      </c>
      <c r="C16546" t="s">
        <v>1013</v>
      </c>
      <c r="D16546" t="s">
        <v>1021</v>
      </c>
      <c r="E16546" t="s">
        <v>1015</v>
      </c>
      <c r="F16546" s="86">
        <v>764367.26888785395</v>
      </c>
    </row>
    <row r="16547" spans="1:6">
      <c r="A16547">
        <v>2038</v>
      </c>
      <c r="B16547" t="s">
        <v>1050</v>
      </c>
      <c r="C16547" t="s">
        <v>1013</v>
      </c>
      <c r="D16547" t="s">
        <v>1021</v>
      </c>
      <c r="E16547" t="s">
        <v>1015</v>
      </c>
      <c r="F16547" s="86">
        <v>771839.95149425499</v>
      </c>
    </row>
    <row r="16548" spans="1:6">
      <c r="A16548">
        <v>2039</v>
      </c>
      <c r="B16548" t="s">
        <v>1050</v>
      </c>
      <c r="C16548" t="s">
        <v>1013</v>
      </c>
      <c r="D16548" t="s">
        <v>1021</v>
      </c>
      <c r="E16548" t="s">
        <v>1015</v>
      </c>
      <c r="F16548" s="86">
        <v>779324.68324735004</v>
      </c>
    </row>
    <row r="16549" spans="1:6">
      <c r="A16549">
        <v>2040</v>
      </c>
      <c r="B16549" t="s">
        <v>1050</v>
      </c>
      <c r="C16549" t="s">
        <v>1013</v>
      </c>
      <c r="D16549" t="s">
        <v>1021</v>
      </c>
      <c r="E16549" t="s">
        <v>1015</v>
      </c>
      <c r="F16549" s="86">
        <v>786798.73770919803</v>
      </c>
    </row>
    <row r="16550" spans="1:6">
      <c r="A16550">
        <v>2041</v>
      </c>
      <c r="B16550" t="s">
        <v>1050</v>
      </c>
      <c r="C16550" t="s">
        <v>1013</v>
      </c>
      <c r="D16550" t="s">
        <v>1021</v>
      </c>
      <c r="E16550" t="s">
        <v>1015</v>
      </c>
      <c r="F16550" s="86">
        <v>794277.57302575698</v>
      </c>
    </row>
    <row r="16551" spans="1:6">
      <c r="A16551">
        <v>2042</v>
      </c>
      <c r="B16551" t="s">
        <v>1050</v>
      </c>
      <c r="C16551" t="s">
        <v>1013</v>
      </c>
      <c r="D16551" t="s">
        <v>1021</v>
      </c>
      <c r="E16551" t="s">
        <v>1015</v>
      </c>
      <c r="F16551" s="86">
        <v>801758.41323330195</v>
      </c>
    </row>
    <row r="16552" spans="1:6">
      <c r="A16552">
        <v>2043</v>
      </c>
      <c r="B16552" t="s">
        <v>1050</v>
      </c>
      <c r="C16552" t="s">
        <v>1013</v>
      </c>
      <c r="D16552" t="s">
        <v>1021</v>
      </c>
      <c r="E16552" t="s">
        <v>1015</v>
      </c>
      <c r="F16552" s="86">
        <v>809254.13274736796</v>
      </c>
    </row>
    <row r="16553" spans="1:6">
      <c r="A16553">
        <v>2044</v>
      </c>
      <c r="B16553" t="s">
        <v>1050</v>
      </c>
      <c r="C16553" t="s">
        <v>1013</v>
      </c>
      <c r="D16553" t="s">
        <v>1021</v>
      </c>
      <c r="E16553" t="s">
        <v>1015</v>
      </c>
      <c r="F16553" s="86">
        <v>816757.51925916597</v>
      </c>
    </row>
    <row r="16554" spans="1:6">
      <c r="A16554">
        <v>2045</v>
      </c>
      <c r="B16554" t="s">
        <v>1050</v>
      </c>
      <c r="C16554" t="s">
        <v>1013</v>
      </c>
      <c r="D16554" t="s">
        <v>1021</v>
      </c>
      <c r="E16554" t="s">
        <v>1015</v>
      </c>
      <c r="F16554" s="86">
        <v>824284.02672824997</v>
      </c>
    </row>
    <row r="16555" spans="1:6">
      <c r="A16555">
        <v>2046</v>
      </c>
      <c r="B16555" t="s">
        <v>1050</v>
      </c>
      <c r="C16555" t="s">
        <v>1013</v>
      </c>
      <c r="D16555" t="s">
        <v>1021</v>
      </c>
      <c r="E16555" t="s">
        <v>1015</v>
      </c>
      <c r="F16555" s="86">
        <v>831827.16757291905</v>
      </c>
    </row>
    <row r="16556" spans="1:6">
      <c r="A16556">
        <v>2047</v>
      </c>
      <c r="B16556" t="s">
        <v>1050</v>
      </c>
      <c r="C16556" t="s">
        <v>1013</v>
      </c>
      <c r="D16556" t="s">
        <v>1021</v>
      </c>
      <c r="E16556" t="s">
        <v>1015</v>
      </c>
      <c r="F16556" s="86">
        <v>839340.145388245</v>
      </c>
    </row>
    <row r="16557" spans="1:6">
      <c r="A16557">
        <v>2048</v>
      </c>
      <c r="B16557" t="s">
        <v>1050</v>
      </c>
      <c r="C16557" t="s">
        <v>1013</v>
      </c>
      <c r="D16557" t="s">
        <v>1021</v>
      </c>
      <c r="E16557" t="s">
        <v>1015</v>
      </c>
      <c r="F16557" s="86">
        <v>846830.91936506599</v>
      </c>
    </row>
    <row r="16558" spans="1:6">
      <c r="A16558">
        <v>2049</v>
      </c>
      <c r="B16558" t="s">
        <v>1050</v>
      </c>
      <c r="C16558" t="s">
        <v>1013</v>
      </c>
      <c r="D16558" t="s">
        <v>1021</v>
      </c>
      <c r="E16558" t="s">
        <v>1015</v>
      </c>
      <c r="F16558" s="86">
        <v>854315.29854581796</v>
      </c>
    </row>
    <row r="16559" spans="1:6">
      <c r="A16559">
        <v>2050</v>
      </c>
      <c r="B16559" t="s">
        <v>1050</v>
      </c>
      <c r="C16559" t="s">
        <v>1013</v>
      </c>
      <c r="D16559" t="s">
        <v>1021</v>
      </c>
      <c r="E16559" t="s">
        <v>1015</v>
      </c>
      <c r="F16559" s="86">
        <v>861773.45723905705</v>
      </c>
    </row>
    <row r="16560" spans="1:6">
      <c r="A16560">
        <v>2017</v>
      </c>
      <c r="B16560" t="s">
        <v>1051</v>
      </c>
      <c r="C16560" t="s">
        <v>1013</v>
      </c>
      <c r="D16560" t="s">
        <v>1021</v>
      </c>
      <c r="E16560" t="s">
        <v>1015</v>
      </c>
      <c r="F16560" s="86">
        <v>732003.67856575095</v>
      </c>
    </row>
    <row r="16561" spans="1:6">
      <c r="A16561">
        <v>2018</v>
      </c>
      <c r="B16561" t="s">
        <v>1051</v>
      </c>
      <c r="C16561" t="s">
        <v>1013</v>
      </c>
      <c r="D16561" t="s">
        <v>1021</v>
      </c>
      <c r="E16561" t="s">
        <v>1015</v>
      </c>
      <c r="F16561" s="86">
        <v>744269.85517464904</v>
      </c>
    </row>
    <row r="16562" spans="1:6">
      <c r="A16562">
        <v>2019</v>
      </c>
      <c r="B16562" t="s">
        <v>1051</v>
      </c>
      <c r="C16562" t="s">
        <v>1013</v>
      </c>
      <c r="D16562" t="s">
        <v>1021</v>
      </c>
      <c r="E16562" t="s">
        <v>1015</v>
      </c>
      <c r="F16562" s="86">
        <v>757661.28586431802</v>
      </c>
    </row>
    <row r="16563" spans="1:6">
      <c r="A16563">
        <v>2020</v>
      </c>
      <c r="B16563" t="s">
        <v>1051</v>
      </c>
      <c r="C16563" t="s">
        <v>1013</v>
      </c>
      <c r="D16563" t="s">
        <v>1021</v>
      </c>
      <c r="E16563" t="s">
        <v>1015</v>
      </c>
      <c r="F16563" s="86">
        <v>769815.75648340594</v>
      </c>
    </row>
    <row r="16564" spans="1:6">
      <c r="A16564">
        <v>2021</v>
      </c>
      <c r="B16564" t="s">
        <v>1051</v>
      </c>
      <c r="C16564" t="s">
        <v>1013</v>
      </c>
      <c r="D16564" t="s">
        <v>1021</v>
      </c>
      <c r="E16564" t="s">
        <v>1015</v>
      </c>
      <c r="F16564" s="86">
        <v>782035.84589261399</v>
      </c>
    </row>
    <row r="16565" spans="1:6">
      <c r="A16565">
        <v>2022</v>
      </c>
      <c r="B16565" t="s">
        <v>1051</v>
      </c>
      <c r="C16565" t="s">
        <v>1013</v>
      </c>
      <c r="D16565" t="s">
        <v>1021</v>
      </c>
      <c r="E16565" t="s">
        <v>1015</v>
      </c>
      <c r="F16565" s="86">
        <v>794222.04215872602</v>
      </c>
    </row>
    <row r="16566" spans="1:6">
      <c r="A16566">
        <v>2023</v>
      </c>
      <c r="B16566" t="s">
        <v>1051</v>
      </c>
      <c r="C16566" t="s">
        <v>1013</v>
      </c>
      <c r="D16566" t="s">
        <v>1021</v>
      </c>
      <c r="E16566" t="s">
        <v>1015</v>
      </c>
      <c r="F16566" s="86">
        <v>806339.48505078198</v>
      </c>
    </row>
    <row r="16567" spans="1:6">
      <c r="A16567">
        <v>2024</v>
      </c>
      <c r="B16567" t="s">
        <v>1051</v>
      </c>
      <c r="C16567" t="s">
        <v>1013</v>
      </c>
      <c r="D16567" t="s">
        <v>1021</v>
      </c>
      <c r="E16567" t="s">
        <v>1015</v>
      </c>
      <c r="F16567" s="86">
        <v>818422.46473756095</v>
      </c>
    </row>
    <row r="16568" spans="1:6">
      <c r="A16568">
        <v>2025</v>
      </c>
      <c r="B16568" t="s">
        <v>1051</v>
      </c>
      <c r="C16568" t="s">
        <v>1013</v>
      </c>
      <c r="D16568" t="s">
        <v>1021</v>
      </c>
      <c r="E16568" t="s">
        <v>1015</v>
      </c>
      <c r="F16568" s="86">
        <v>830422.10357218597</v>
      </c>
    </row>
    <row r="16569" spans="1:6">
      <c r="A16569">
        <v>2026</v>
      </c>
      <c r="B16569" t="s">
        <v>1051</v>
      </c>
      <c r="C16569" t="s">
        <v>1013</v>
      </c>
      <c r="D16569" t="s">
        <v>1021</v>
      </c>
      <c r="E16569" t="s">
        <v>1015</v>
      </c>
      <c r="F16569" s="86">
        <v>842333.25955816195</v>
      </c>
    </row>
    <row r="16570" spans="1:6">
      <c r="A16570">
        <v>2027</v>
      </c>
      <c r="B16570" t="s">
        <v>1051</v>
      </c>
      <c r="C16570" t="s">
        <v>1013</v>
      </c>
      <c r="D16570" t="s">
        <v>1021</v>
      </c>
      <c r="E16570" t="s">
        <v>1015</v>
      </c>
      <c r="F16570" s="86">
        <v>854240.15022744704</v>
      </c>
    </row>
    <row r="16571" spans="1:6">
      <c r="A16571">
        <v>2028</v>
      </c>
      <c r="B16571" t="s">
        <v>1051</v>
      </c>
      <c r="C16571" t="s">
        <v>1013</v>
      </c>
      <c r="D16571" t="s">
        <v>1021</v>
      </c>
      <c r="E16571" t="s">
        <v>1015</v>
      </c>
      <c r="F16571" s="86">
        <v>866189.574045085</v>
      </c>
    </row>
    <row r="16572" spans="1:6">
      <c r="A16572">
        <v>2029</v>
      </c>
      <c r="B16572" t="s">
        <v>1051</v>
      </c>
      <c r="C16572" t="s">
        <v>1013</v>
      </c>
      <c r="D16572" t="s">
        <v>1021</v>
      </c>
      <c r="E16572" t="s">
        <v>1015</v>
      </c>
      <c r="F16572" s="86">
        <v>878170.28837685299</v>
      </c>
    </row>
    <row r="16573" spans="1:6">
      <c r="A16573">
        <v>2030</v>
      </c>
      <c r="B16573" t="s">
        <v>1051</v>
      </c>
      <c r="C16573" t="s">
        <v>1013</v>
      </c>
      <c r="D16573" t="s">
        <v>1021</v>
      </c>
      <c r="E16573" t="s">
        <v>1015</v>
      </c>
      <c r="F16573" s="86">
        <v>890134.79343511094</v>
      </c>
    </row>
    <row r="16574" spans="1:6">
      <c r="A16574">
        <v>2031</v>
      </c>
      <c r="B16574" t="s">
        <v>1051</v>
      </c>
      <c r="C16574" t="s">
        <v>1013</v>
      </c>
      <c r="D16574" t="s">
        <v>1021</v>
      </c>
      <c r="E16574" t="s">
        <v>1015</v>
      </c>
      <c r="F16574" s="86">
        <v>902111.13853925595</v>
      </c>
    </row>
    <row r="16575" spans="1:6">
      <c r="A16575">
        <v>2032</v>
      </c>
      <c r="B16575" t="s">
        <v>1051</v>
      </c>
      <c r="C16575" t="s">
        <v>1013</v>
      </c>
      <c r="D16575" t="s">
        <v>1021</v>
      </c>
      <c r="E16575" t="s">
        <v>1015</v>
      </c>
      <c r="F16575" s="86">
        <v>914067.74813116505</v>
      </c>
    </row>
    <row r="16576" spans="1:6">
      <c r="A16576">
        <v>2033</v>
      </c>
      <c r="B16576" t="s">
        <v>1051</v>
      </c>
      <c r="C16576" t="s">
        <v>1013</v>
      </c>
      <c r="D16576" t="s">
        <v>1021</v>
      </c>
      <c r="E16576" t="s">
        <v>1015</v>
      </c>
      <c r="F16576" s="86">
        <v>926054.84186848998</v>
      </c>
    </row>
    <row r="16577" spans="1:6">
      <c r="A16577">
        <v>2034</v>
      </c>
      <c r="B16577" t="s">
        <v>1051</v>
      </c>
      <c r="C16577" t="s">
        <v>1013</v>
      </c>
      <c r="D16577" t="s">
        <v>1021</v>
      </c>
      <c r="E16577" t="s">
        <v>1015</v>
      </c>
      <c r="F16577" s="86">
        <v>938079.818159268</v>
      </c>
    </row>
    <row r="16578" spans="1:6">
      <c r="A16578">
        <v>2035</v>
      </c>
      <c r="B16578" t="s">
        <v>1051</v>
      </c>
      <c r="C16578" t="s">
        <v>1013</v>
      </c>
      <c r="D16578" t="s">
        <v>1021</v>
      </c>
      <c r="E16578" t="s">
        <v>1015</v>
      </c>
      <c r="F16578" s="86">
        <v>950068.73145931005</v>
      </c>
    </row>
    <row r="16579" spans="1:6">
      <c r="A16579">
        <v>2036</v>
      </c>
      <c r="B16579" t="s">
        <v>1051</v>
      </c>
      <c r="C16579" t="s">
        <v>1013</v>
      </c>
      <c r="D16579" t="s">
        <v>1021</v>
      </c>
      <c r="E16579" t="s">
        <v>1015</v>
      </c>
      <c r="F16579" s="86">
        <v>962012.82459996396</v>
      </c>
    </row>
    <row r="16580" spans="1:6">
      <c r="A16580">
        <v>2037</v>
      </c>
      <c r="B16580" t="s">
        <v>1051</v>
      </c>
      <c r="C16580" t="s">
        <v>1013</v>
      </c>
      <c r="D16580" t="s">
        <v>1021</v>
      </c>
      <c r="E16580" t="s">
        <v>1015</v>
      </c>
      <c r="F16580" s="86">
        <v>973928.52799660002</v>
      </c>
    </row>
    <row r="16581" spans="1:6">
      <c r="A16581">
        <v>2038</v>
      </c>
      <c r="B16581" t="s">
        <v>1051</v>
      </c>
      <c r="C16581" t="s">
        <v>1013</v>
      </c>
      <c r="D16581" t="s">
        <v>1021</v>
      </c>
      <c r="E16581" t="s">
        <v>1015</v>
      </c>
      <c r="F16581" s="86">
        <v>985886.61983951798</v>
      </c>
    </row>
    <row r="16582" spans="1:6">
      <c r="A16582">
        <v>2039</v>
      </c>
      <c r="B16582" t="s">
        <v>1051</v>
      </c>
      <c r="C16582" t="s">
        <v>1013</v>
      </c>
      <c r="D16582" t="s">
        <v>1021</v>
      </c>
      <c r="E16582" t="s">
        <v>1015</v>
      </c>
      <c r="F16582" s="86">
        <v>997853.51324685197</v>
      </c>
    </row>
    <row r="16583" spans="1:6">
      <c r="A16583">
        <v>2040</v>
      </c>
      <c r="B16583" t="s">
        <v>1051</v>
      </c>
      <c r="C16583" t="s">
        <v>1013</v>
      </c>
      <c r="D16583" t="s">
        <v>1021</v>
      </c>
      <c r="E16583" t="s">
        <v>1015</v>
      </c>
      <c r="F16583" s="86">
        <v>1009810.03941787</v>
      </c>
    </row>
    <row r="16584" spans="1:6">
      <c r="A16584">
        <v>2041</v>
      </c>
      <c r="B16584" t="s">
        <v>1051</v>
      </c>
      <c r="C16584" t="s">
        <v>1013</v>
      </c>
      <c r="D16584" t="s">
        <v>1021</v>
      </c>
      <c r="E16584" t="s">
        <v>1015</v>
      </c>
      <c r="F16584" s="86">
        <v>1021764.25779718</v>
      </c>
    </row>
    <row r="16585" spans="1:6">
      <c r="A16585">
        <v>2042</v>
      </c>
      <c r="B16585" t="s">
        <v>1051</v>
      </c>
      <c r="C16585" t="s">
        <v>1013</v>
      </c>
      <c r="D16585" t="s">
        <v>1021</v>
      </c>
      <c r="E16585" t="s">
        <v>1015</v>
      </c>
      <c r="F16585" s="86">
        <v>1033713.92130972</v>
      </c>
    </row>
    <row r="16586" spans="1:6">
      <c r="A16586">
        <v>2043</v>
      </c>
      <c r="B16586" t="s">
        <v>1051</v>
      </c>
      <c r="C16586" t="s">
        <v>1013</v>
      </c>
      <c r="D16586" t="s">
        <v>1021</v>
      </c>
      <c r="E16586" t="s">
        <v>1015</v>
      </c>
      <c r="F16586" s="86">
        <v>1045683.20158644</v>
      </c>
    </row>
    <row r="16587" spans="1:6">
      <c r="A16587">
        <v>2044</v>
      </c>
      <c r="B16587" t="s">
        <v>1051</v>
      </c>
      <c r="C16587" t="s">
        <v>1013</v>
      </c>
      <c r="D16587" t="s">
        <v>1021</v>
      </c>
      <c r="E16587" t="s">
        <v>1015</v>
      </c>
      <c r="F16587" s="86">
        <v>1057665.0402536399</v>
      </c>
    </row>
    <row r="16588" spans="1:6">
      <c r="A16588">
        <v>2045</v>
      </c>
      <c r="B16588" t="s">
        <v>1051</v>
      </c>
      <c r="C16588" t="s">
        <v>1013</v>
      </c>
      <c r="D16588" t="s">
        <v>1021</v>
      </c>
      <c r="E16588" t="s">
        <v>1015</v>
      </c>
      <c r="F16588" s="86">
        <v>1069679.6986882801</v>
      </c>
    </row>
    <row r="16589" spans="1:6">
      <c r="A16589">
        <v>2046</v>
      </c>
      <c r="B16589" t="s">
        <v>1051</v>
      </c>
      <c r="C16589" t="s">
        <v>1013</v>
      </c>
      <c r="D16589" t="s">
        <v>1021</v>
      </c>
      <c r="E16589" t="s">
        <v>1015</v>
      </c>
      <c r="F16589" s="86">
        <v>1081711.5364922399</v>
      </c>
    </row>
    <row r="16590" spans="1:6">
      <c r="A16590">
        <v>2047</v>
      </c>
      <c r="B16590" t="s">
        <v>1051</v>
      </c>
      <c r="C16590" t="s">
        <v>1013</v>
      </c>
      <c r="D16590" t="s">
        <v>1021</v>
      </c>
      <c r="E16590" t="s">
        <v>1015</v>
      </c>
      <c r="F16590" s="86">
        <v>1093696.77694711</v>
      </c>
    </row>
    <row r="16591" spans="1:6">
      <c r="A16591">
        <v>2048</v>
      </c>
      <c r="B16591" t="s">
        <v>1051</v>
      </c>
      <c r="C16591" t="s">
        <v>1013</v>
      </c>
      <c r="D16591" t="s">
        <v>1021</v>
      </c>
      <c r="E16591" t="s">
        <v>1015</v>
      </c>
      <c r="F16591" s="86">
        <v>1105646.2274376201</v>
      </c>
    </row>
    <row r="16592" spans="1:6">
      <c r="A16592">
        <v>2049</v>
      </c>
      <c r="B16592" t="s">
        <v>1051</v>
      </c>
      <c r="C16592" t="s">
        <v>1013</v>
      </c>
      <c r="D16592" t="s">
        <v>1021</v>
      </c>
      <c r="E16592" t="s">
        <v>1015</v>
      </c>
      <c r="F16592" s="86">
        <v>1117570.9561667901</v>
      </c>
    </row>
    <row r="16593" spans="1:6">
      <c r="A16593">
        <v>2050</v>
      </c>
      <c r="B16593" t="s">
        <v>1051</v>
      </c>
      <c r="C16593" t="s">
        <v>1013</v>
      </c>
      <c r="D16593" t="s">
        <v>1021</v>
      </c>
      <c r="E16593" t="s">
        <v>1015</v>
      </c>
      <c r="F16593" s="86">
        <v>1129456.1108921301</v>
      </c>
    </row>
    <row r="16594" spans="1:6">
      <c r="A16594">
        <v>2017</v>
      </c>
      <c r="B16594" t="s">
        <v>1052</v>
      </c>
      <c r="C16594" t="s">
        <v>1013</v>
      </c>
      <c r="D16594" t="s">
        <v>1021</v>
      </c>
      <c r="E16594" t="s">
        <v>1015</v>
      </c>
      <c r="F16594" s="86">
        <v>1058339.8830919799</v>
      </c>
    </row>
    <row r="16595" spans="1:6">
      <c r="A16595">
        <v>2018</v>
      </c>
      <c r="B16595" t="s">
        <v>1052</v>
      </c>
      <c r="C16595" t="s">
        <v>1013</v>
      </c>
      <c r="D16595" t="s">
        <v>1021</v>
      </c>
      <c r="E16595" t="s">
        <v>1015</v>
      </c>
      <c r="F16595" s="86">
        <v>1065113.5349592399</v>
      </c>
    </row>
    <row r="16596" spans="1:6">
      <c r="A16596">
        <v>2019</v>
      </c>
      <c r="B16596" t="s">
        <v>1052</v>
      </c>
      <c r="C16596" t="s">
        <v>1013</v>
      </c>
      <c r="D16596" t="s">
        <v>1021</v>
      </c>
      <c r="E16596" t="s">
        <v>1015</v>
      </c>
      <c r="F16596" s="86">
        <v>1072222.02120868</v>
      </c>
    </row>
    <row r="16597" spans="1:6">
      <c r="A16597">
        <v>2020</v>
      </c>
      <c r="B16597" t="s">
        <v>1052</v>
      </c>
      <c r="C16597" t="s">
        <v>1013</v>
      </c>
      <c r="D16597" t="s">
        <v>1021</v>
      </c>
      <c r="E16597" t="s">
        <v>1015</v>
      </c>
      <c r="F16597" s="86">
        <v>1079689.8607216</v>
      </c>
    </row>
    <row r="16598" spans="1:6">
      <c r="A16598">
        <v>2021</v>
      </c>
      <c r="B16598" t="s">
        <v>1052</v>
      </c>
      <c r="C16598" t="s">
        <v>1013</v>
      </c>
      <c r="D16598" t="s">
        <v>1021</v>
      </c>
      <c r="E16598" t="s">
        <v>1015</v>
      </c>
      <c r="F16598" s="86">
        <v>1087248.55702858</v>
      </c>
    </row>
    <row r="16599" spans="1:6">
      <c r="A16599">
        <v>2022</v>
      </c>
      <c r="B16599" t="s">
        <v>1052</v>
      </c>
      <c r="C16599" t="s">
        <v>1013</v>
      </c>
      <c r="D16599" t="s">
        <v>1021</v>
      </c>
      <c r="E16599" t="s">
        <v>1015</v>
      </c>
      <c r="F16599" s="86">
        <v>1094838.11595637</v>
      </c>
    </row>
    <row r="16600" spans="1:6">
      <c r="A16600">
        <v>2023</v>
      </c>
      <c r="B16600" t="s">
        <v>1052</v>
      </c>
      <c r="C16600" t="s">
        <v>1013</v>
      </c>
      <c r="D16600" t="s">
        <v>1021</v>
      </c>
      <c r="E16600" t="s">
        <v>1015</v>
      </c>
      <c r="F16600" s="86">
        <v>1102346.96393373</v>
      </c>
    </row>
    <row r="16601" spans="1:6">
      <c r="A16601">
        <v>2024</v>
      </c>
      <c r="B16601" t="s">
        <v>1052</v>
      </c>
      <c r="C16601" t="s">
        <v>1013</v>
      </c>
      <c r="D16601" t="s">
        <v>1021</v>
      </c>
      <c r="E16601" t="s">
        <v>1015</v>
      </c>
      <c r="F16601" s="86">
        <v>1109798.4506981999</v>
      </c>
    </row>
    <row r="16602" spans="1:6">
      <c r="A16602">
        <v>2025</v>
      </c>
      <c r="B16602" t="s">
        <v>1052</v>
      </c>
      <c r="C16602" t="s">
        <v>1013</v>
      </c>
      <c r="D16602" t="s">
        <v>1021</v>
      </c>
      <c r="E16602" t="s">
        <v>1015</v>
      </c>
      <c r="F16602" s="86">
        <v>1117145.3049298499</v>
      </c>
    </row>
    <row r="16603" spans="1:6">
      <c r="A16603">
        <v>2026</v>
      </c>
      <c r="B16603" t="s">
        <v>1052</v>
      </c>
      <c r="C16603" t="s">
        <v>1013</v>
      </c>
      <c r="D16603" t="s">
        <v>1021</v>
      </c>
      <c r="E16603" t="s">
        <v>1015</v>
      </c>
      <c r="F16603" s="86">
        <v>1124375.64849594</v>
      </c>
    </row>
    <row r="16604" spans="1:6">
      <c r="A16604">
        <v>2027</v>
      </c>
      <c r="B16604" t="s">
        <v>1052</v>
      </c>
      <c r="C16604" t="s">
        <v>1013</v>
      </c>
      <c r="D16604" t="s">
        <v>1021</v>
      </c>
      <c r="E16604" t="s">
        <v>1015</v>
      </c>
      <c r="F16604" s="86">
        <v>1131590.2906619799</v>
      </c>
    </row>
    <row r="16605" spans="1:6">
      <c r="A16605">
        <v>2028</v>
      </c>
      <c r="B16605" t="s">
        <v>1052</v>
      </c>
      <c r="C16605" t="s">
        <v>1013</v>
      </c>
      <c r="D16605" t="s">
        <v>1021</v>
      </c>
      <c r="E16605" t="s">
        <v>1015</v>
      </c>
      <c r="F16605" s="86">
        <v>1138872.3502706001</v>
      </c>
    </row>
    <row r="16606" spans="1:6">
      <c r="A16606">
        <v>2029</v>
      </c>
      <c r="B16606" t="s">
        <v>1052</v>
      </c>
      <c r="C16606" t="s">
        <v>1013</v>
      </c>
      <c r="D16606" t="s">
        <v>1021</v>
      </c>
      <c r="E16606" t="s">
        <v>1015</v>
      </c>
      <c r="F16606" s="86">
        <v>1146215.4589982401</v>
      </c>
    </row>
    <row r="16607" spans="1:6">
      <c r="A16607">
        <v>2030</v>
      </c>
      <c r="B16607" t="s">
        <v>1052</v>
      </c>
      <c r="C16607" t="s">
        <v>1013</v>
      </c>
      <c r="D16607" t="s">
        <v>1021</v>
      </c>
      <c r="E16607" t="s">
        <v>1015</v>
      </c>
      <c r="F16607" s="86">
        <v>1153572.99766329</v>
      </c>
    </row>
    <row r="16608" spans="1:6">
      <c r="A16608">
        <v>2031</v>
      </c>
      <c r="B16608" t="s">
        <v>1052</v>
      </c>
      <c r="C16608" t="s">
        <v>1013</v>
      </c>
      <c r="D16608" t="s">
        <v>1021</v>
      </c>
      <c r="E16608" t="s">
        <v>1015</v>
      </c>
      <c r="F16608" s="86">
        <v>1160966.4987532501</v>
      </c>
    </row>
    <row r="16609" spans="1:6">
      <c r="A16609">
        <v>2032</v>
      </c>
      <c r="B16609" t="s">
        <v>1052</v>
      </c>
      <c r="C16609" t="s">
        <v>1013</v>
      </c>
      <c r="D16609" t="s">
        <v>1021</v>
      </c>
      <c r="E16609" t="s">
        <v>1015</v>
      </c>
      <c r="F16609" s="86">
        <v>1168373.7889076199</v>
      </c>
    </row>
    <row r="16610" spans="1:6">
      <c r="A16610">
        <v>2033</v>
      </c>
      <c r="B16610" t="s">
        <v>1052</v>
      </c>
      <c r="C16610" t="s">
        <v>1013</v>
      </c>
      <c r="D16610" t="s">
        <v>1021</v>
      </c>
      <c r="E16610" t="s">
        <v>1015</v>
      </c>
      <c r="F16610" s="86">
        <v>1175839.5309488501</v>
      </c>
    </row>
    <row r="16611" spans="1:6">
      <c r="A16611">
        <v>2034</v>
      </c>
      <c r="B16611" t="s">
        <v>1052</v>
      </c>
      <c r="C16611" t="s">
        <v>1013</v>
      </c>
      <c r="D16611" t="s">
        <v>1021</v>
      </c>
      <c r="E16611" t="s">
        <v>1015</v>
      </c>
      <c r="F16611" s="86">
        <v>1183361.57220015</v>
      </c>
    </row>
    <row r="16612" spans="1:6">
      <c r="A16612">
        <v>2035</v>
      </c>
      <c r="B16612" t="s">
        <v>1052</v>
      </c>
      <c r="C16612" t="s">
        <v>1013</v>
      </c>
      <c r="D16612" t="s">
        <v>1021</v>
      </c>
      <c r="E16612" t="s">
        <v>1015</v>
      </c>
      <c r="F16612" s="86">
        <v>1190860.31056562</v>
      </c>
    </row>
    <row r="16613" spans="1:6">
      <c r="A16613">
        <v>2036</v>
      </c>
      <c r="B16613" t="s">
        <v>1052</v>
      </c>
      <c r="C16613" t="s">
        <v>1013</v>
      </c>
      <c r="D16613" t="s">
        <v>1021</v>
      </c>
      <c r="E16613" t="s">
        <v>1015</v>
      </c>
      <c r="F16613" s="86">
        <v>1198303.18394549</v>
      </c>
    </row>
    <row r="16614" spans="1:6">
      <c r="A16614">
        <v>2037</v>
      </c>
      <c r="B16614" t="s">
        <v>1052</v>
      </c>
      <c r="C16614" t="s">
        <v>1013</v>
      </c>
      <c r="D16614" t="s">
        <v>1021</v>
      </c>
      <c r="E16614" t="s">
        <v>1015</v>
      </c>
      <c r="F16614" s="86">
        <v>1205723.4841241201</v>
      </c>
    </row>
    <row r="16615" spans="1:6">
      <c r="A16615">
        <v>2038</v>
      </c>
      <c r="B16615" t="s">
        <v>1052</v>
      </c>
      <c r="C16615" t="s">
        <v>1013</v>
      </c>
      <c r="D16615" t="s">
        <v>1021</v>
      </c>
      <c r="E16615" t="s">
        <v>1015</v>
      </c>
      <c r="F16615" s="86">
        <v>1213194.6750606601</v>
      </c>
    </row>
    <row r="16616" spans="1:6">
      <c r="A16616">
        <v>2039</v>
      </c>
      <c r="B16616" t="s">
        <v>1052</v>
      </c>
      <c r="C16616" t="s">
        <v>1013</v>
      </c>
      <c r="D16616" t="s">
        <v>1021</v>
      </c>
      <c r="E16616" t="s">
        <v>1015</v>
      </c>
      <c r="F16616" s="86">
        <v>1220690.94031621</v>
      </c>
    </row>
    <row r="16617" spans="1:6">
      <c r="A16617">
        <v>2040</v>
      </c>
      <c r="B16617" t="s">
        <v>1052</v>
      </c>
      <c r="C16617" t="s">
        <v>1013</v>
      </c>
      <c r="D16617" t="s">
        <v>1021</v>
      </c>
      <c r="E16617" t="s">
        <v>1015</v>
      </c>
      <c r="F16617" s="86">
        <v>1228179.17135284</v>
      </c>
    </row>
    <row r="16618" spans="1:6">
      <c r="A16618">
        <v>2041</v>
      </c>
      <c r="B16618" t="s">
        <v>1052</v>
      </c>
      <c r="C16618" t="s">
        <v>1013</v>
      </c>
      <c r="D16618" t="s">
        <v>1021</v>
      </c>
      <c r="E16618" t="s">
        <v>1015</v>
      </c>
      <c r="F16618" s="86">
        <v>1235652.35865931</v>
      </c>
    </row>
    <row r="16619" spans="1:6">
      <c r="A16619">
        <v>2042</v>
      </c>
      <c r="B16619" t="s">
        <v>1052</v>
      </c>
      <c r="C16619" t="s">
        <v>1013</v>
      </c>
      <c r="D16619" t="s">
        <v>1021</v>
      </c>
      <c r="E16619" t="s">
        <v>1015</v>
      </c>
      <c r="F16619" s="86">
        <v>1243127.49615193</v>
      </c>
    </row>
    <row r="16620" spans="1:6">
      <c r="A16620">
        <v>2043</v>
      </c>
      <c r="B16620" t="s">
        <v>1052</v>
      </c>
      <c r="C16620" t="s">
        <v>1013</v>
      </c>
      <c r="D16620" t="s">
        <v>1021</v>
      </c>
      <c r="E16620" t="s">
        <v>1015</v>
      </c>
      <c r="F16620" s="86">
        <v>1250620.4520386499</v>
      </c>
    </row>
    <row r="16621" spans="1:6">
      <c r="A16621">
        <v>2044</v>
      </c>
      <c r="B16621" t="s">
        <v>1052</v>
      </c>
      <c r="C16621" t="s">
        <v>1013</v>
      </c>
      <c r="D16621" t="s">
        <v>1021</v>
      </c>
      <c r="E16621" t="s">
        <v>1015</v>
      </c>
      <c r="F16621" s="86">
        <v>1258131.77816499</v>
      </c>
    </row>
    <row r="16622" spans="1:6">
      <c r="A16622">
        <v>2045</v>
      </c>
      <c r="B16622" t="s">
        <v>1052</v>
      </c>
      <c r="C16622" t="s">
        <v>1013</v>
      </c>
      <c r="D16622" t="s">
        <v>1021</v>
      </c>
      <c r="E16622" t="s">
        <v>1015</v>
      </c>
      <c r="F16622" s="86">
        <v>1265672.6149923201</v>
      </c>
    </row>
    <row r="16623" spans="1:6">
      <c r="A16623">
        <v>2046</v>
      </c>
      <c r="B16623" t="s">
        <v>1052</v>
      </c>
      <c r="C16623" t="s">
        <v>1013</v>
      </c>
      <c r="D16623" t="s">
        <v>1021</v>
      </c>
      <c r="E16623" t="s">
        <v>1015</v>
      </c>
      <c r="F16623" s="86">
        <v>1273239.4277178401</v>
      </c>
    </row>
    <row r="16624" spans="1:6">
      <c r="A16624">
        <v>2047</v>
      </c>
      <c r="B16624" t="s">
        <v>1052</v>
      </c>
      <c r="C16624" t="s">
        <v>1013</v>
      </c>
      <c r="D16624" t="s">
        <v>1021</v>
      </c>
      <c r="E16624" t="s">
        <v>1015</v>
      </c>
      <c r="F16624" s="86">
        <v>1280760.55139262</v>
      </c>
    </row>
    <row r="16625" spans="1:6">
      <c r="A16625">
        <v>2048</v>
      </c>
      <c r="B16625" t="s">
        <v>1052</v>
      </c>
      <c r="C16625" t="s">
        <v>1013</v>
      </c>
      <c r="D16625" t="s">
        <v>1021</v>
      </c>
      <c r="E16625" t="s">
        <v>1015</v>
      </c>
      <c r="F16625" s="86">
        <v>1288234.02600574</v>
      </c>
    </row>
    <row r="16626" spans="1:6">
      <c r="A16626">
        <v>2049</v>
      </c>
      <c r="B16626" t="s">
        <v>1052</v>
      </c>
      <c r="C16626" t="s">
        <v>1013</v>
      </c>
      <c r="D16626" t="s">
        <v>1021</v>
      </c>
      <c r="E16626" t="s">
        <v>1015</v>
      </c>
      <c r="F16626" s="86">
        <v>1295678.7618797501</v>
      </c>
    </row>
    <row r="16627" spans="1:6">
      <c r="A16627">
        <v>2050</v>
      </c>
      <c r="B16627" t="s">
        <v>1052</v>
      </c>
      <c r="C16627" t="s">
        <v>1013</v>
      </c>
      <c r="D16627" t="s">
        <v>1021</v>
      </c>
      <c r="E16627" t="s">
        <v>1015</v>
      </c>
      <c r="F16627" s="86">
        <v>1303074.46373223</v>
      </c>
    </row>
    <row r="16628" spans="1:6">
      <c r="A16628">
        <v>2017</v>
      </c>
      <c r="B16628" t="s">
        <v>1053</v>
      </c>
      <c r="C16628" t="s">
        <v>1013</v>
      </c>
      <c r="D16628" t="s">
        <v>1021</v>
      </c>
      <c r="E16628" t="s">
        <v>1015</v>
      </c>
      <c r="F16628" s="86">
        <v>3004556.44391307</v>
      </c>
    </row>
    <row r="16629" spans="1:6">
      <c r="A16629">
        <v>2018</v>
      </c>
      <c r="B16629" t="s">
        <v>1053</v>
      </c>
      <c r="C16629" t="s">
        <v>1013</v>
      </c>
      <c r="D16629" t="s">
        <v>1021</v>
      </c>
      <c r="E16629" t="s">
        <v>1015</v>
      </c>
      <c r="F16629" s="86">
        <v>3025772.01968402</v>
      </c>
    </row>
    <row r="16630" spans="1:6">
      <c r="A16630">
        <v>2019</v>
      </c>
      <c r="B16630" t="s">
        <v>1053</v>
      </c>
      <c r="C16630" t="s">
        <v>1013</v>
      </c>
      <c r="D16630" t="s">
        <v>1021</v>
      </c>
      <c r="E16630" t="s">
        <v>1015</v>
      </c>
      <c r="F16630" s="86">
        <v>3049649.3870067098</v>
      </c>
    </row>
    <row r="16631" spans="1:6">
      <c r="A16631">
        <v>2020</v>
      </c>
      <c r="B16631" t="s">
        <v>1053</v>
      </c>
      <c r="C16631" t="s">
        <v>1013</v>
      </c>
      <c r="D16631" t="s">
        <v>1021</v>
      </c>
      <c r="E16631" t="s">
        <v>1015</v>
      </c>
      <c r="F16631" s="86">
        <v>3069927.9025858701</v>
      </c>
    </row>
    <row r="16632" spans="1:6">
      <c r="A16632">
        <v>2021</v>
      </c>
      <c r="B16632" t="s">
        <v>1053</v>
      </c>
      <c r="C16632" t="s">
        <v>1013</v>
      </c>
      <c r="D16632" t="s">
        <v>1021</v>
      </c>
      <c r="E16632" t="s">
        <v>1015</v>
      </c>
      <c r="F16632" s="86">
        <v>3090422.3753329199</v>
      </c>
    </row>
    <row r="16633" spans="1:6">
      <c r="A16633">
        <v>2022</v>
      </c>
      <c r="B16633" t="s">
        <v>1053</v>
      </c>
      <c r="C16633" t="s">
        <v>1013</v>
      </c>
      <c r="D16633" t="s">
        <v>1021</v>
      </c>
      <c r="E16633" t="s">
        <v>1015</v>
      </c>
      <c r="F16633" s="86">
        <v>3111023.0924323299</v>
      </c>
    </row>
    <row r="16634" spans="1:6">
      <c r="A16634">
        <v>2023</v>
      </c>
      <c r="B16634" t="s">
        <v>1053</v>
      </c>
      <c r="C16634" t="s">
        <v>1013</v>
      </c>
      <c r="D16634" t="s">
        <v>1021</v>
      </c>
      <c r="E16634" t="s">
        <v>1015</v>
      </c>
      <c r="F16634" s="86">
        <v>3131174.1946152798</v>
      </c>
    </row>
    <row r="16635" spans="1:6">
      <c r="A16635">
        <v>2024</v>
      </c>
      <c r="B16635" t="s">
        <v>1053</v>
      </c>
      <c r="C16635" t="s">
        <v>1013</v>
      </c>
      <c r="D16635" t="s">
        <v>1021</v>
      </c>
      <c r="E16635" t="s">
        <v>1015</v>
      </c>
      <c r="F16635" s="86">
        <v>3151029.8009452699</v>
      </c>
    </row>
    <row r="16636" spans="1:6">
      <c r="A16636">
        <v>2025</v>
      </c>
      <c r="B16636" t="s">
        <v>1053</v>
      </c>
      <c r="C16636" t="s">
        <v>1013</v>
      </c>
      <c r="D16636" t="s">
        <v>1021</v>
      </c>
      <c r="E16636" t="s">
        <v>1015</v>
      </c>
      <c r="F16636" s="86">
        <v>3170523.1912028901</v>
      </c>
    </row>
    <row r="16637" spans="1:6">
      <c r="A16637">
        <v>2026</v>
      </c>
      <c r="B16637" t="s">
        <v>1053</v>
      </c>
      <c r="C16637" t="s">
        <v>1013</v>
      </c>
      <c r="D16637" t="s">
        <v>1021</v>
      </c>
      <c r="E16637" t="s">
        <v>1015</v>
      </c>
      <c r="F16637" s="86">
        <v>3189646.11636446</v>
      </c>
    </row>
    <row r="16638" spans="1:6">
      <c r="A16638">
        <v>2027</v>
      </c>
      <c r="B16638" t="s">
        <v>1053</v>
      </c>
      <c r="C16638" t="s">
        <v>1013</v>
      </c>
      <c r="D16638" t="s">
        <v>1021</v>
      </c>
      <c r="E16638" t="s">
        <v>1015</v>
      </c>
      <c r="F16638" s="86">
        <v>3208835.20026886</v>
      </c>
    </row>
    <row r="16639" spans="1:6">
      <c r="A16639">
        <v>2028</v>
      </c>
      <c r="B16639" t="s">
        <v>1053</v>
      </c>
      <c r="C16639" t="s">
        <v>1013</v>
      </c>
      <c r="D16639" t="s">
        <v>1021</v>
      </c>
      <c r="E16639" t="s">
        <v>1015</v>
      </c>
      <c r="F16639" s="86">
        <v>3228348.8253504899</v>
      </c>
    </row>
    <row r="16640" spans="1:6">
      <c r="A16640">
        <v>2029</v>
      </c>
      <c r="B16640" t="s">
        <v>1053</v>
      </c>
      <c r="C16640" t="s">
        <v>1013</v>
      </c>
      <c r="D16640" t="s">
        <v>1021</v>
      </c>
      <c r="E16640" t="s">
        <v>1015</v>
      </c>
      <c r="F16640" s="86">
        <v>3248187.5941595701</v>
      </c>
    </row>
    <row r="16641" spans="1:6">
      <c r="A16641">
        <v>2030</v>
      </c>
      <c r="B16641" t="s">
        <v>1053</v>
      </c>
      <c r="C16641" t="s">
        <v>1013</v>
      </c>
      <c r="D16641" t="s">
        <v>1021</v>
      </c>
      <c r="E16641" t="s">
        <v>1015</v>
      </c>
      <c r="F16641" s="86">
        <v>3268101.4195959</v>
      </c>
    </row>
    <row r="16642" spans="1:6">
      <c r="A16642">
        <v>2031</v>
      </c>
      <c r="B16642" t="s">
        <v>1053</v>
      </c>
      <c r="C16642" t="s">
        <v>1013</v>
      </c>
      <c r="D16642" t="s">
        <v>1021</v>
      </c>
      <c r="E16642" t="s">
        <v>1015</v>
      </c>
      <c r="F16642" s="86">
        <v>3288079.5086374902</v>
      </c>
    </row>
    <row r="16643" spans="1:6">
      <c r="A16643">
        <v>2032</v>
      </c>
      <c r="B16643" t="s">
        <v>1053</v>
      </c>
      <c r="C16643" t="s">
        <v>1013</v>
      </c>
      <c r="D16643" t="s">
        <v>1021</v>
      </c>
      <c r="E16643" t="s">
        <v>1015</v>
      </c>
      <c r="F16643" s="86">
        <v>3308109.0324476198</v>
      </c>
    </row>
    <row r="16644" spans="1:6">
      <c r="A16644">
        <v>2033</v>
      </c>
      <c r="B16644" t="s">
        <v>1053</v>
      </c>
      <c r="C16644" t="s">
        <v>1013</v>
      </c>
      <c r="D16644" t="s">
        <v>1021</v>
      </c>
      <c r="E16644" t="s">
        <v>1015</v>
      </c>
      <c r="F16644" s="86">
        <v>3328311.09920866</v>
      </c>
    </row>
    <row r="16645" spans="1:6">
      <c r="A16645">
        <v>2034</v>
      </c>
      <c r="B16645" t="s">
        <v>1053</v>
      </c>
      <c r="C16645" t="s">
        <v>1013</v>
      </c>
      <c r="D16645" t="s">
        <v>1021</v>
      </c>
      <c r="E16645" t="s">
        <v>1015</v>
      </c>
      <c r="F16645" s="86">
        <v>3348683.8665626701</v>
      </c>
    </row>
    <row r="16646" spans="1:6">
      <c r="A16646">
        <v>2035</v>
      </c>
      <c r="B16646" t="s">
        <v>1053</v>
      </c>
      <c r="C16646" t="s">
        <v>1013</v>
      </c>
      <c r="D16646" t="s">
        <v>1021</v>
      </c>
      <c r="E16646" t="s">
        <v>1015</v>
      </c>
      <c r="F16646" s="86">
        <v>3368960.64955319</v>
      </c>
    </row>
    <row r="16647" spans="1:6">
      <c r="A16647">
        <v>2036</v>
      </c>
      <c r="B16647" t="s">
        <v>1053</v>
      </c>
      <c r="C16647" t="s">
        <v>1013</v>
      </c>
      <c r="D16647" t="s">
        <v>1021</v>
      </c>
      <c r="E16647" t="s">
        <v>1015</v>
      </c>
      <c r="F16647" s="86">
        <v>3388975.8913413398</v>
      </c>
    </row>
    <row r="16648" spans="1:6">
      <c r="A16648">
        <v>2037</v>
      </c>
      <c r="B16648" t="s">
        <v>1053</v>
      </c>
      <c r="C16648" t="s">
        <v>1013</v>
      </c>
      <c r="D16648" t="s">
        <v>1021</v>
      </c>
      <c r="E16648" t="s">
        <v>1015</v>
      </c>
      <c r="F16648" s="86">
        <v>3408870.58837472</v>
      </c>
    </row>
    <row r="16649" spans="1:6">
      <c r="A16649">
        <v>2038</v>
      </c>
      <c r="B16649" t="s">
        <v>1053</v>
      </c>
      <c r="C16649" t="s">
        <v>1013</v>
      </c>
      <c r="D16649" t="s">
        <v>1021</v>
      </c>
      <c r="E16649" t="s">
        <v>1015</v>
      </c>
      <c r="F16649" s="86">
        <v>3428927.2633984</v>
      </c>
    </row>
    <row r="16650" spans="1:6">
      <c r="A16650">
        <v>2039</v>
      </c>
      <c r="B16650" t="s">
        <v>1053</v>
      </c>
      <c r="C16650" t="s">
        <v>1013</v>
      </c>
      <c r="D16650" t="s">
        <v>1021</v>
      </c>
      <c r="E16650" t="s">
        <v>1015</v>
      </c>
      <c r="F16650" s="86">
        <v>3449110.09732677</v>
      </c>
    </row>
    <row r="16651" spans="1:6">
      <c r="A16651">
        <v>2040</v>
      </c>
      <c r="B16651" t="s">
        <v>1053</v>
      </c>
      <c r="C16651" t="s">
        <v>1013</v>
      </c>
      <c r="D16651" t="s">
        <v>1021</v>
      </c>
      <c r="E16651" t="s">
        <v>1015</v>
      </c>
      <c r="F16651" s="86">
        <v>3469227.1257455801</v>
      </c>
    </row>
    <row r="16652" spans="1:6">
      <c r="A16652">
        <v>2041</v>
      </c>
      <c r="B16652" t="s">
        <v>1053</v>
      </c>
      <c r="C16652" t="s">
        <v>1013</v>
      </c>
      <c r="D16652" t="s">
        <v>1021</v>
      </c>
      <c r="E16652" t="s">
        <v>1015</v>
      </c>
      <c r="F16652" s="86">
        <v>3489302.2361572902</v>
      </c>
    </row>
    <row r="16653" spans="1:6">
      <c r="A16653">
        <v>2042</v>
      </c>
      <c r="B16653" t="s">
        <v>1053</v>
      </c>
      <c r="C16653" t="s">
        <v>1013</v>
      </c>
      <c r="D16653" t="s">
        <v>1021</v>
      </c>
      <c r="E16653" t="s">
        <v>1015</v>
      </c>
      <c r="F16653" s="86">
        <v>3509351.1188961398</v>
      </c>
    </row>
    <row r="16654" spans="1:6">
      <c r="A16654">
        <v>2043</v>
      </c>
      <c r="B16654" t="s">
        <v>1053</v>
      </c>
      <c r="C16654" t="s">
        <v>1013</v>
      </c>
      <c r="D16654" t="s">
        <v>1021</v>
      </c>
      <c r="E16654" t="s">
        <v>1015</v>
      </c>
      <c r="F16654" s="86">
        <v>3529432.4932426801</v>
      </c>
    </row>
    <row r="16655" spans="1:6">
      <c r="A16655">
        <v>2044</v>
      </c>
      <c r="B16655" t="s">
        <v>1053</v>
      </c>
      <c r="C16655" t="s">
        <v>1013</v>
      </c>
      <c r="D16655" t="s">
        <v>1021</v>
      </c>
      <c r="E16655" t="s">
        <v>1015</v>
      </c>
      <c r="F16655" s="86">
        <v>3549534.69223064</v>
      </c>
    </row>
    <row r="16656" spans="1:6">
      <c r="A16656">
        <v>2045</v>
      </c>
      <c r="B16656" t="s">
        <v>1053</v>
      </c>
      <c r="C16656" t="s">
        <v>1013</v>
      </c>
      <c r="D16656" t="s">
        <v>1021</v>
      </c>
      <c r="E16656" t="s">
        <v>1015</v>
      </c>
      <c r="F16656" s="86">
        <v>3569741.1513036098</v>
      </c>
    </row>
    <row r="16657" spans="1:6">
      <c r="A16657">
        <v>2046</v>
      </c>
      <c r="B16657" t="s">
        <v>1053</v>
      </c>
      <c r="C16657" t="s">
        <v>1013</v>
      </c>
      <c r="D16657" t="s">
        <v>1021</v>
      </c>
      <c r="E16657" t="s">
        <v>1015</v>
      </c>
      <c r="F16657" s="86">
        <v>3590041.3558161799</v>
      </c>
    </row>
    <row r="16658" spans="1:6">
      <c r="A16658">
        <v>2047</v>
      </c>
      <c r="B16658" t="s">
        <v>1053</v>
      </c>
      <c r="C16658" t="s">
        <v>1013</v>
      </c>
      <c r="D16658" t="s">
        <v>1021</v>
      </c>
      <c r="E16658" t="s">
        <v>1015</v>
      </c>
      <c r="F16658" s="86">
        <v>3610135.9037099401</v>
      </c>
    </row>
    <row r="16659" spans="1:6">
      <c r="A16659">
        <v>2048</v>
      </c>
      <c r="B16659" t="s">
        <v>1053</v>
      </c>
      <c r="C16659" t="s">
        <v>1013</v>
      </c>
      <c r="D16659" t="s">
        <v>1021</v>
      </c>
      <c r="E16659" t="s">
        <v>1015</v>
      </c>
      <c r="F16659" s="86">
        <v>3630047.7761975699</v>
      </c>
    </row>
    <row r="16660" spans="1:6">
      <c r="A16660">
        <v>2049</v>
      </c>
      <c r="B16660" t="s">
        <v>1053</v>
      </c>
      <c r="C16660" t="s">
        <v>1013</v>
      </c>
      <c r="D16660" t="s">
        <v>1021</v>
      </c>
      <c r="E16660" t="s">
        <v>1015</v>
      </c>
      <c r="F16660" s="86">
        <v>3649853.8381731198</v>
      </c>
    </row>
    <row r="16661" spans="1:6">
      <c r="A16661">
        <v>2050</v>
      </c>
      <c r="B16661" t="s">
        <v>1053</v>
      </c>
      <c r="C16661" t="s">
        <v>1013</v>
      </c>
      <c r="D16661" t="s">
        <v>1021</v>
      </c>
      <c r="E16661" t="s">
        <v>1015</v>
      </c>
      <c r="F16661" s="86">
        <v>3669423.3182652802</v>
      </c>
    </row>
    <row r="16662" spans="1:6">
      <c r="A16662">
        <v>2017</v>
      </c>
      <c r="B16662" t="s">
        <v>1054</v>
      </c>
      <c r="C16662" t="s">
        <v>1013</v>
      </c>
      <c r="D16662" t="s">
        <v>1021</v>
      </c>
      <c r="E16662" t="s">
        <v>1015</v>
      </c>
      <c r="F16662" s="86">
        <v>490047.69073646702</v>
      </c>
    </row>
    <row r="16663" spans="1:6">
      <c r="A16663">
        <v>2018</v>
      </c>
      <c r="B16663" t="s">
        <v>1054</v>
      </c>
      <c r="C16663" t="s">
        <v>1013</v>
      </c>
      <c r="D16663" t="s">
        <v>1021</v>
      </c>
      <c r="E16663" t="s">
        <v>1015</v>
      </c>
      <c r="F16663" s="86">
        <v>498259.41384301399</v>
      </c>
    </row>
    <row r="16664" spans="1:6">
      <c r="A16664">
        <v>2019</v>
      </c>
      <c r="B16664" t="s">
        <v>1054</v>
      </c>
      <c r="C16664" t="s">
        <v>1013</v>
      </c>
      <c r="D16664" t="s">
        <v>1021</v>
      </c>
      <c r="E16664" t="s">
        <v>1015</v>
      </c>
      <c r="F16664" s="86">
        <v>507224.45032751397</v>
      </c>
    </row>
    <row r="16665" spans="1:6">
      <c r="A16665">
        <v>2020</v>
      </c>
      <c r="B16665" t="s">
        <v>1054</v>
      </c>
      <c r="C16665" t="s">
        <v>1013</v>
      </c>
      <c r="D16665" t="s">
        <v>1021</v>
      </c>
      <c r="E16665" t="s">
        <v>1015</v>
      </c>
      <c r="F16665" s="86">
        <v>515361.39066458802</v>
      </c>
    </row>
    <row r="16666" spans="1:6">
      <c r="A16666">
        <v>2021</v>
      </c>
      <c r="B16666" t="s">
        <v>1054</v>
      </c>
      <c r="C16666" t="s">
        <v>1013</v>
      </c>
      <c r="D16666" t="s">
        <v>1021</v>
      </c>
      <c r="E16666" t="s">
        <v>1015</v>
      </c>
      <c r="F16666" s="86">
        <v>523542.26020244102</v>
      </c>
    </row>
    <row r="16667" spans="1:6">
      <c r="A16667">
        <v>2022</v>
      </c>
      <c r="B16667" t="s">
        <v>1054</v>
      </c>
      <c r="C16667" t="s">
        <v>1013</v>
      </c>
      <c r="D16667" t="s">
        <v>1021</v>
      </c>
      <c r="E16667" t="s">
        <v>1015</v>
      </c>
      <c r="F16667" s="86">
        <v>531700.43961319304</v>
      </c>
    </row>
    <row r="16668" spans="1:6">
      <c r="A16668">
        <v>2023</v>
      </c>
      <c r="B16668" t="s">
        <v>1054</v>
      </c>
      <c r="C16668" t="s">
        <v>1013</v>
      </c>
      <c r="D16668" t="s">
        <v>1021</v>
      </c>
      <c r="E16668" t="s">
        <v>1015</v>
      </c>
      <c r="F16668" s="86">
        <v>539812.59134242695</v>
      </c>
    </row>
    <row r="16669" spans="1:6">
      <c r="A16669">
        <v>2024</v>
      </c>
      <c r="B16669" t="s">
        <v>1054</v>
      </c>
      <c r="C16669" t="s">
        <v>1013</v>
      </c>
      <c r="D16669" t="s">
        <v>1021</v>
      </c>
      <c r="E16669" t="s">
        <v>1015</v>
      </c>
      <c r="F16669" s="86">
        <v>547901.67131033598</v>
      </c>
    </row>
    <row r="16670" spans="1:6">
      <c r="A16670">
        <v>2025</v>
      </c>
      <c r="B16670" t="s">
        <v>1054</v>
      </c>
      <c r="C16670" t="s">
        <v>1013</v>
      </c>
      <c r="D16670" t="s">
        <v>1021</v>
      </c>
      <c r="E16670" t="s">
        <v>1015</v>
      </c>
      <c r="F16670" s="86">
        <v>555934.95785351505</v>
      </c>
    </row>
    <row r="16671" spans="1:6">
      <c r="A16671">
        <v>2026</v>
      </c>
      <c r="B16671" t="s">
        <v>1054</v>
      </c>
      <c r="C16671" t="s">
        <v>1013</v>
      </c>
      <c r="D16671" t="s">
        <v>1021</v>
      </c>
      <c r="E16671" t="s">
        <v>1015</v>
      </c>
      <c r="F16671" s="86">
        <v>563909.00860742095</v>
      </c>
    </row>
    <row r="16672" spans="1:6">
      <c r="A16672">
        <v>2027</v>
      </c>
      <c r="B16672" t="s">
        <v>1054</v>
      </c>
      <c r="C16672" t="s">
        <v>1013</v>
      </c>
      <c r="D16672" t="s">
        <v>1021</v>
      </c>
      <c r="E16672" t="s">
        <v>1015</v>
      </c>
      <c r="F16672" s="86">
        <v>571880.20389945502</v>
      </c>
    </row>
    <row r="16673" spans="1:6">
      <c r="A16673">
        <v>2028</v>
      </c>
      <c r="B16673" t="s">
        <v>1054</v>
      </c>
      <c r="C16673" t="s">
        <v>1013</v>
      </c>
      <c r="D16673" t="s">
        <v>1021</v>
      </c>
      <c r="E16673" t="s">
        <v>1015</v>
      </c>
      <c r="F16673" s="86">
        <v>579879.87346250704</v>
      </c>
    </row>
    <row r="16674" spans="1:6">
      <c r="A16674">
        <v>2029</v>
      </c>
      <c r="B16674" t="s">
        <v>1054</v>
      </c>
      <c r="C16674" t="s">
        <v>1013</v>
      </c>
      <c r="D16674" t="s">
        <v>1021</v>
      </c>
      <c r="E16674" t="s">
        <v>1015</v>
      </c>
      <c r="F16674" s="86">
        <v>587900.49079486798</v>
      </c>
    </row>
    <row r="16675" spans="1:6">
      <c r="A16675">
        <v>2030</v>
      </c>
      <c r="B16675" t="s">
        <v>1054</v>
      </c>
      <c r="C16675" t="s">
        <v>1013</v>
      </c>
      <c r="D16675" t="s">
        <v>1021</v>
      </c>
      <c r="E16675" t="s">
        <v>1015</v>
      </c>
      <c r="F16675" s="86">
        <v>595910.25665573403</v>
      </c>
    </row>
    <row r="16676" spans="1:6">
      <c r="A16676">
        <v>2031</v>
      </c>
      <c r="B16676" t="s">
        <v>1054</v>
      </c>
      <c r="C16676" t="s">
        <v>1013</v>
      </c>
      <c r="D16676" t="s">
        <v>1021</v>
      </c>
      <c r="E16676" t="s">
        <v>1015</v>
      </c>
      <c r="F16676" s="86">
        <v>603927.94896193699</v>
      </c>
    </row>
    <row r="16677" spans="1:6">
      <c r="A16677">
        <v>2032</v>
      </c>
      <c r="B16677" t="s">
        <v>1054</v>
      </c>
      <c r="C16677" t="s">
        <v>1013</v>
      </c>
      <c r="D16677" t="s">
        <v>1021</v>
      </c>
      <c r="E16677" t="s">
        <v>1015</v>
      </c>
      <c r="F16677" s="86">
        <v>611932.42911842105</v>
      </c>
    </row>
    <row r="16678" spans="1:6">
      <c r="A16678">
        <v>2033</v>
      </c>
      <c r="B16678" t="s">
        <v>1054</v>
      </c>
      <c r="C16678" t="s">
        <v>1013</v>
      </c>
      <c r="D16678" t="s">
        <v>1021</v>
      </c>
      <c r="E16678" t="s">
        <v>1015</v>
      </c>
      <c r="F16678" s="86">
        <v>619957.31721205299</v>
      </c>
    </row>
    <row r="16679" spans="1:6">
      <c r="A16679">
        <v>2034</v>
      </c>
      <c r="B16679" t="s">
        <v>1054</v>
      </c>
      <c r="C16679" t="s">
        <v>1013</v>
      </c>
      <c r="D16679" t="s">
        <v>1021</v>
      </c>
      <c r="E16679" t="s">
        <v>1015</v>
      </c>
      <c r="F16679" s="86">
        <v>628007.56618621503</v>
      </c>
    </row>
    <row r="16680" spans="1:6">
      <c r="A16680">
        <v>2035</v>
      </c>
      <c r="B16680" t="s">
        <v>1054</v>
      </c>
      <c r="C16680" t="s">
        <v>1013</v>
      </c>
      <c r="D16680" t="s">
        <v>1021</v>
      </c>
      <c r="E16680" t="s">
        <v>1015</v>
      </c>
      <c r="F16680" s="86">
        <v>636033.67240556702</v>
      </c>
    </row>
    <row r="16681" spans="1:6">
      <c r="A16681">
        <v>2036</v>
      </c>
      <c r="B16681" t="s">
        <v>1054</v>
      </c>
      <c r="C16681" t="s">
        <v>1013</v>
      </c>
      <c r="D16681" t="s">
        <v>1021</v>
      </c>
      <c r="E16681" t="s">
        <v>1015</v>
      </c>
      <c r="F16681" s="86">
        <v>644029.77328990598</v>
      </c>
    </row>
    <row r="16682" spans="1:6">
      <c r="A16682">
        <v>2037</v>
      </c>
      <c r="B16682" t="s">
        <v>1054</v>
      </c>
      <c r="C16682" t="s">
        <v>1013</v>
      </c>
      <c r="D16682" t="s">
        <v>1021</v>
      </c>
      <c r="E16682" t="s">
        <v>1015</v>
      </c>
      <c r="F16682" s="86">
        <v>652006.86835650902</v>
      </c>
    </row>
    <row r="16683" spans="1:6">
      <c r="A16683">
        <v>2038</v>
      </c>
      <c r="B16683" t="s">
        <v>1054</v>
      </c>
      <c r="C16683" t="s">
        <v>1013</v>
      </c>
      <c r="D16683" t="s">
        <v>1021</v>
      </c>
      <c r="E16683" t="s">
        <v>1015</v>
      </c>
      <c r="F16683" s="86">
        <v>660012.34082178201</v>
      </c>
    </row>
    <row r="16684" spans="1:6">
      <c r="A16684">
        <v>2039</v>
      </c>
      <c r="B16684" t="s">
        <v>1054</v>
      </c>
      <c r="C16684" t="s">
        <v>1013</v>
      </c>
      <c r="D16684" t="s">
        <v>1021</v>
      </c>
      <c r="E16684" t="s">
        <v>1015</v>
      </c>
      <c r="F16684" s="86">
        <v>668023.70558847801</v>
      </c>
    </row>
    <row r="16685" spans="1:6">
      <c r="A16685">
        <v>2040</v>
      </c>
      <c r="B16685" t="s">
        <v>1054</v>
      </c>
      <c r="C16685" t="s">
        <v>1013</v>
      </c>
      <c r="D16685" t="s">
        <v>1021</v>
      </c>
      <c r="E16685" t="s">
        <v>1015</v>
      </c>
      <c r="F16685" s="86">
        <v>676028.12989795499</v>
      </c>
    </row>
    <row r="16686" spans="1:6">
      <c r="A16686">
        <v>2041</v>
      </c>
      <c r="B16686" t="s">
        <v>1054</v>
      </c>
      <c r="C16686" t="s">
        <v>1013</v>
      </c>
      <c r="D16686" t="s">
        <v>1021</v>
      </c>
      <c r="E16686" t="s">
        <v>1015</v>
      </c>
      <c r="F16686" s="86">
        <v>684031.00923159695</v>
      </c>
    </row>
    <row r="16687" spans="1:6">
      <c r="A16687">
        <v>2042</v>
      </c>
      <c r="B16687" t="s">
        <v>1054</v>
      </c>
      <c r="C16687" t="s">
        <v>1013</v>
      </c>
      <c r="D16687" t="s">
        <v>1021</v>
      </c>
      <c r="E16687" t="s">
        <v>1015</v>
      </c>
      <c r="F16687" s="86">
        <v>692030.83926096302</v>
      </c>
    </row>
    <row r="16688" spans="1:6">
      <c r="A16688">
        <v>2043</v>
      </c>
      <c r="B16688" t="s">
        <v>1054</v>
      </c>
      <c r="C16688" t="s">
        <v>1013</v>
      </c>
      <c r="D16688" t="s">
        <v>1021</v>
      </c>
      <c r="E16688" t="s">
        <v>1015</v>
      </c>
      <c r="F16688" s="86">
        <v>700043.801942894</v>
      </c>
    </row>
    <row r="16689" spans="1:6">
      <c r="A16689">
        <v>2044</v>
      </c>
      <c r="B16689" t="s">
        <v>1054</v>
      </c>
      <c r="C16689" t="s">
        <v>1013</v>
      </c>
      <c r="D16689" t="s">
        <v>1021</v>
      </c>
      <c r="E16689" t="s">
        <v>1015</v>
      </c>
      <c r="F16689" s="86">
        <v>708065.17197363405</v>
      </c>
    </row>
    <row r="16690" spans="1:6">
      <c r="A16690">
        <v>2045</v>
      </c>
      <c r="B16690" t="s">
        <v>1054</v>
      </c>
      <c r="C16690" t="s">
        <v>1013</v>
      </c>
      <c r="D16690" t="s">
        <v>1021</v>
      </c>
      <c r="E16690" t="s">
        <v>1015</v>
      </c>
      <c r="F16690" s="86">
        <v>716108.51354866195</v>
      </c>
    </row>
    <row r="16691" spans="1:6">
      <c r="A16691">
        <v>2046</v>
      </c>
      <c r="B16691" t="s">
        <v>1054</v>
      </c>
      <c r="C16691" t="s">
        <v>1013</v>
      </c>
      <c r="D16691" t="s">
        <v>1021</v>
      </c>
      <c r="E16691" t="s">
        <v>1015</v>
      </c>
      <c r="F16691" s="86">
        <v>724163.35603619902</v>
      </c>
    </row>
    <row r="16692" spans="1:6">
      <c r="A16692">
        <v>2047</v>
      </c>
      <c r="B16692" t="s">
        <v>1054</v>
      </c>
      <c r="C16692" t="s">
        <v>1013</v>
      </c>
      <c r="D16692" t="s">
        <v>1021</v>
      </c>
      <c r="E16692" t="s">
        <v>1015</v>
      </c>
      <c r="F16692" s="86">
        <v>732187.00343007303</v>
      </c>
    </row>
    <row r="16693" spans="1:6">
      <c r="A16693">
        <v>2048</v>
      </c>
      <c r="B16693" t="s">
        <v>1054</v>
      </c>
      <c r="C16693" t="s">
        <v>1013</v>
      </c>
      <c r="D16693" t="s">
        <v>1021</v>
      </c>
      <c r="E16693" t="s">
        <v>1015</v>
      </c>
      <c r="F16693" s="86">
        <v>740186.69084956497</v>
      </c>
    </row>
    <row r="16694" spans="1:6">
      <c r="A16694">
        <v>2049</v>
      </c>
      <c r="B16694" t="s">
        <v>1054</v>
      </c>
      <c r="C16694" t="s">
        <v>1013</v>
      </c>
      <c r="D16694" t="s">
        <v>1021</v>
      </c>
      <c r="E16694" t="s">
        <v>1015</v>
      </c>
      <c r="F16694" s="86">
        <v>748169.82802155195</v>
      </c>
    </row>
    <row r="16695" spans="1:6">
      <c r="A16695">
        <v>2050</v>
      </c>
      <c r="B16695" t="s">
        <v>1054</v>
      </c>
      <c r="C16695" t="s">
        <v>1013</v>
      </c>
      <c r="D16695" t="s">
        <v>1021</v>
      </c>
      <c r="E16695" t="s">
        <v>1015</v>
      </c>
      <c r="F16695" s="86">
        <v>756126.471953467</v>
      </c>
    </row>
    <row r="16696" spans="1:6">
      <c r="A16696">
        <v>2017</v>
      </c>
      <c r="B16696" t="s">
        <v>1055</v>
      </c>
      <c r="C16696" t="s">
        <v>1013</v>
      </c>
      <c r="D16696" t="s">
        <v>1021</v>
      </c>
      <c r="E16696" t="s">
        <v>1015</v>
      </c>
      <c r="F16696" s="86">
        <v>6467963.9217996905</v>
      </c>
    </row>
    <row r="16697" spans="1:6">
      <c r="A16697">
        <v>2018</v>
      </c>
      <c r="B16697" t="s">
        <v>1055</v>
      </c>
      <c r="C16697" t="s">
        <v>1013</v>
      </c>
      <c r="D16697" t="s">
        <v>1021</v>
      </c>
      <c r="E16697" t="s">
        <v>1015</v>
      </c>
      <c r="F16697" s="86">
        <v>6513635.0819952898</v>
      </c>
    </row>
    <row r="16698" spans="1:6">
      <c r="A16698">
        <v>2019</v>
      </c>
      <c r="B16698" t="s">
        <v>1055</v>
      </c>
      <c r="C16698" t="s">
        <v>1013</v>
      </c>
      <c r="D16698" t="s">
        <v>1021</v>
      </c>
      <c r="E16698" t="s">
        <v>1015</v>
      </c>
      <c r="F16698" s="86">
        <v>6565036.3298246097</v>
      </c>
    </row>
    <row r="16699" spans="1:6">
      <c r="A16699">
        <v>2020</v>
      </c>
      <c r="B16699" t="s">
        <v>1055</v>
      </c>
      <c r="C16699" t="s">
        <v>1013</v>
      </c>
      <c r="D16699" t="s">
        <v>1021</v>
      </c>
      <c r="E16699" t="s">
        <v>1015</v>
      </c>
      <c r="F16699" s="86">
        <v>6608690.2633093297</v>
      </c>
    </row>
    <row r="16700" spans="1:6">
      <c r="A16700">
        <v>2021</v>
      </c>
      <c r="B16700" t="s">
        <v>1055</v>
      </c>
      <c r="C16700" t="s">
        <v>1013</v>
      </c>
      <c r="D16700" t="s">
        <v>1021</v>
      </c>
      <c r="E16700" t="s">
        <v>1015</v>
      </c>
      <c r="F16700" s="86">
        <v>6652809.0917616198</v>
      </c>
    </row>
    <row r="16701" spans="1:6">
      <c r="A16701">
        <v>2022</v>
      </c>
      <c r="B16701" t="s">
        <v>1055</v>
      </c>
      <c r="C16701" t="s">
        <v>1013</v>
      </c>
      <c r="D16701" t="s">
        <v>1021</v>
      </c>
      <c r="E16701" t="s">
        <v>1015</v>
      </c>
      <c r="F16701" s="86">
        <v>6697156.6343854601</v>
      </c>
    </row>
    <row r="16702" spans="1:6">
      <c r="A16702">
        <v>2023</v>
      </c>
      <c r="B16702" t="s">
        <v>1055</v>
      </c>
      <c r="C16702" t="s">
        <v>1013</v>
      </c>
      <c r="D16702" t="s">
        <v>1021</v>
      </c>
      <c r="E16702" t="s">
        <v>1015</v>
      </c>
      <c r="F16702" s="86">
        <v>6740536.2827085499</v>
      </c>
    </row>
    <row r="16703" spans="1:6">
      <c r="A16703">
        <v>2024</v>
      </c>
      <c r="B16703" t="s">
        <v>1055</v>
      </c>
      <c r="C16703" t="s">
        <v>1013</v>
      </c>
      <c r="D16703" t="s">
        <v>1021</v>
      </c>
      <c r="E16703" t="s">
        <v>1015</v>
      </c>
      <c r="F16703" s="86">
        <v>6783279.8116737101</v>
      </c>
    </row>
    <row r="16704" spans="1:6">
      <c r="A16704">
        <v>2025</v>
      </c>
      <c r="B16704" t="s">
        <v>1055</v>
      </c>
      <c r="C16704" t="s">
        <v>1013</v>
      </c>
      <c r="D16704" t="s">
        <v>1021</v>
      </c>
      <c r="E16704" t="s">
        <v>1015</v>
      </c>
      <c r="F16704" s="86">
        <v>6825243.59143735</v>
      </c>
    </row>
    <row r="16705" spans="1:6">
      <c r="A16705">
        <v>2026</v>
      </c>
      <c r="B16705" t="s">
        <v>1055</v>
      </c>
      <c r="C16705" t="s">
        <v>1013</v>
      </c>
      <c r="D16705" t="s">
        <v>1021</v>
      </c>
      <c r="E16705" t="s">
        <v>1015</v>
      </c>
      <c r="F16705" s="86">
        <v>6866409.8641745197</v>
      </c>
    </row>
    <row r="16706" spans="1:6">
      <c r="A16706">
        <v>2027</v>
      </c>
      <c r="B16706" t="s">
        <v>1055</v>
      </c>
      <c r="C16706" t="s">
        <v>1013</v>
      </c>
      <c r="D16706" t="s">
        <v>1021</v>
      </c>
      <c r="E16706" t="s">
        <v>1015</v>
      </c>
      <c r="F16706" s="86">
        <v>6907718.5580542795</v>
      </c>
    </row>
    <row r="16707" spans="1:6">
      <c r="A16707">
        <v>2028</v>
      </c>
      <c r="B16707" t="s">
        <v>1055</v>
      </c>
      <c r="C16707" t="s">
        <v>1013</v>
      </c>
      <c r="D16707" t="s">
        <v>1021</v>
      </c>
      <c r="E16707" t="s">
        <v>1015</v>
      </c>
      <c r="F16707" s="86">
        <v>6949725.8976957602</v>
      </c>
    </row>
    <row r="16708" spans="1:6">
      <c r="A16708">
        <v>2029</v>
      </c>
      <c r="B16708" t="s">
        <v>1055</v>
      </c>
      <c r="C16708" t="s">
        <v>1013</v>
      </c>
      <c r="D16708" t="s">
        <v>1021</v>
      </c>
      <c r="E16708" t="s">
        <v>1015</v>
      </c>
      <c r="F16708" s="86">
        <v>6992433.1802199604</v>
      </c>
    </row>
    <row r="16709" spans="1:6">
      <c r="A16709">
        <v>2030</v>
      </c>
      <c r="B16709" t="s">
        <v>1055</v>
      </c>
      <c r="C16709" t="s">
        <v>1013</v>
      </c>
      <c r="D16709" t="s">
        <v>1021</v>
      </c>
      <c r="E16709" t="s">
        <v>1015</v>
      </c>
      <c r="F16709" s="86">
        <v>7035302.0385261904</v>
      </c>
    </row>
    <row r="16710" spans="1:6">
      <c r="A16710">
        <v>2031</v>
      </c>
      <c r="B16710" t="s">
        <v>1055</v>
      </c>
      <c r="C16710" t="s">
        <v>1013</v>
      </c>
      <c r="D16710" t="s">
        <v>1021</v>
      </c>
      <c r="E16710" t="s">
        <v>1015</v>
      </c>
      <c r="F16710" s="86">
        <v>7078309.2382775201</v>
      </c>
    </row>
    <row r="16711" spans="1:6">
      <c r="A16711">
        <v>2032</v>
      </c>
      <c r="B16711" t="s">
        <v>1055</v>
      </c>
      <c r="C16711" t="s">
        <v>1013</v>
      </c>
      <c r="D16711" t="s">
        <v>1021</v>
      </c>
      <c r="E16711" t="s">
        <v>1015</v>
      </c>
      <c r="F16711" s="86">
        <v>7121427.1626011599</v>
      </c>
    </row>
    <row r="16712" spans="1:6">
      <c r="A16712">
        <v>2033</v>
      </c>
      <c r="B16712" t="s">
        <v>1055</v>
      </c>
      <c r="C16712" t="s">
        <v>1013</v>
      </c>
      <c r="D16712" t="s">
        <v>1021</v>
      </c>
      <c r="E16712" t="s">
        <v>1015</v>
      </c>
      <c r="F16712" s="86">
        <v>7164916.5233089197</v>
      </c>
    </row>
    <row r="16713" spans="1:6">
      <c r="A16713">
        <v>2034</v>
      </c>
      <c r="B16713" t="s">
        <v>1055</v>
      </c>
      <c r="C16713" t="s">
        <v>1013</v>
      </c>
      <c r="D16713" t="s">
        <v>1021</v>
      </c>
      <c r="E16713" t="s">
        <v>1015</v>
      </c>
      <c r="F16713" s="86">
        <v>7208773.3543229997</v>
      </c>
    </row>
    <row r="16714" spans="1:6">
      <c r="A16714">
        <v>2035</v>
      </c>
      <c r="B16714" t="s">
        <v>1055</v>
      </c>
      <c r="C16714" t="s">
        <v>1013</v>
      </c>
      <c r="D16714" t="s">
        <v>1021</v>
      </c>
      <c r="E16714" t="s">
        <v>1015</v>
      </c>
      <c r="F16714" s="86">
        <v>7252423.5580322798</v>
      </c>
    </row>
    <row r="16715" spans="1:6">
      <c r="A16715">
        <v>2036</v>
      </c>
      <c r="B16715" t="s">
        <v>1055</v>
      </c>
      <c r="C16715" t="s">
        <v>1013</v>
      </c>
      <c r="D16715" t="s">
        <v>1021</v>
      </c>
      <c r="E16715" t="s">
        <v>1015</v>
      </c>
      <c r="F16715" s="86">
        <v>7295510.7371845199</v>
      </c>
    </row>
    <row r="16716" spans="1:6">
      <c r="A16716">
        <v>2037</v>
      </c>
      <c r="B16716" t="s">
        <v>1055</v>
      </c>
      <c r="C16716" t="s">
        <v>1013</v>
      </c>
      <c r="D16716" t="s">
        <v>1021</v>
      </c>
      <c r="E16716" t="s">
        <v>1015</v>
      </c>
      <c r="F16716" s="86">
        <v>7338338.4174258802</v>
      </c>
    </row>
    <row r="16717" spans="1:6">
      <c r="A16717">
        <v>2038</v>
      </c>
      <c r="B16717" t="s">
        <v>1055</v>
      </c>
      <c r="C16717" t="s">
        <v>1013</v>
      </c>
      <c r="D16717" t="s">
        <v>1021</v>
      </c>
      <c r="E16717" t="s">
        <v>1015</v>
      </c>
      <c r="F16717" s="86">
        <v>7381514.7906663297</v>
      </c>
    </row>
    <row r="16718" spans="1:6">
      <c r="A16718">
        <v>2039</v>
      </c>
      <c r="B16718" t="s">
        <v>1055</v>
      </c>
      <c r="C16718" t="s">
        <v>1013</v>
      </c>
      <c r="D16718" t="s">
        <v>1021</v>
      </c>
      <c r="E16718" t="s">
        <v>1015</v>
      </c>
      <c r="F16718" s="86">
        <v>7424962.7485014498</v>
      </c>
    </row>
    <row r="16719" spans="1:6">
      <c r="A16719">
        <v>2040</v>
      </c>
      <c r="B16719" t="s">
        <v>1055</v>
      </c>
      <c r="C16719" t="s">
        <v>1013</v>
      </c>
      <c r="D16719" t="s">
        <v>1021</v>
      </c>
      <c r="E16719" t="s">
        <v>1015</v>
      </c>
      <c r="F16719" s="86">
        <v>7468269.0456057396</v>
      </c>
    </row>
    <row r="16720" spans="1:6">
      <c r="A16720">
        <v>2041</v>
      </c>
      <c r="B16720" t="s">
        <v>1055</v>
      </c>
      <c r="C16720" t="s">
        <v>1013</v>
      </c>
      <c r="D16720" t="s">
        <v>1021</v>
      </c>
      <c r="E16720" t="s">
        <v>1015</v>
      </c>
      <c r="F16720" s="86">
        <v>7511485.1050450997</v>
      </c>
    </row>
    <row r="16721" spans="1:6">
      <c r="A16721">
        <v>2042</v>
      </c>
      <c r="B16721" t="s">
        <v>1055</v>
      </c>
      <c r="C16721" t="s">
        <v>1013</v>
      </c>
      <c r="D16721" t="s">
        <v>1021</v>
      </c>
      <c r="E16721" t="s">
        <v>1015</v>
      </c>
      <c r="F16721" s="86">
        <v>7554644.70369069</v>
      </c>
    </row>
    <row r="16722" spans="1:6">
      <c r="A16722">
        <v>2043</v>
      </c>
      <c r="B16722" t="s">
        <v>1055</v>
      </c>
      <c r="C16722" t="s">
        <v>1013</v>
      </c>
      <c r="D16722" t="s">
        <v>1021</v>
      </c>
      <c r="E16722" t="s">
        <v>1015</v>
      </c>
      <c r="F16722" s="86">
        <v>7597874.2476177802</v>
      </c>
    </row>
    <row r="16723" spans="1:6">
      <c r="A16723">
        <v>2044</v>
      </c>
      <c r="B16723" t="s">
        <v>1055</v>
      </c>
      <c r="C16723" t="s">
        <v>1013</v>
      </c>
      <c r="D16723" t="s">
        <v>1021</v>
      </c>
      <c r="E16723" t="s">
        <v>1015</v>
      </c>
      <c r="F16723" s="86">
        <v>7641148.6211334998</v>
      </c>
    </row>
    <row r="16724" spans="1:6">
      <c r="A16724">
        <v>2045</v>
      </c>
      <c r="B16724" t="s">
        <v>1055</v>
      </c>
      <c r="C16724" t="s">
        <v>1013</v>
      </c>
      <c r="D16724" t="s">
        <v>1021</v>
      </c>
      <c r="E16724" t="s">
        <v>1015</v>
      </c>
      <c r="F16724" s="86">
        <v>7684647.4372519497</v>
      </c>
    </row>
    <row r="16725" spans="1:6">
      <c r="A16725">
        <v>2046</v>
      </c>
      <c r="B16725" t="s">
        <v>1055</v>
      </c>
      <c r="C16725" t="s">
        <v>1013</v>
      </c>
      <c r="D16725" t="s">
        <v>1021</v>
      </c>
      <c r="E16725" t="s">
        <v>1015</v>
      </c>
      <c r="F16725" s="86">
        <v>7728348.0609025601</v>
      </c>
    </row>
    <row r="16726" spans="1:6">
      <c r="A16726">
        <v>2047</v>
      </c>
      <c r="B16726" t="s">
        <v>1055</v>
      </c>
      <c r="C16726" t="s">
        <v>1013</v>
      </c>
      <c r="D16726" t="s">
        <v>1021</v>
      </c>
      <c r="E16726" t="s">
        <v>1015</v>
      </c>
      <c r="F16726" s="86">
        <v>7771605.9637670703</v>
      </c>
    </row>
    <row r="16727" spans="1:6">
      <c r="A16727">
        <v>2048</v>
      </c>
      <c r="B16727" t="s">
        <v>1055</v>
      </c>
      <c r="C16727" t="s">
        <v>1013</v>
      </c>
      <c r="D16727" t="s">
        <v>1021</v>
      </c>
      <c r="E16727" t="s">
        <v>1015</v>
      </c>
      <c r="F16727" s="86">
        <v>7814470.6179247098</v>
      </c>
    </row>
    <row r="16728" spans="1:6">
      <c r="A16728">
        <v>2049</v>
      </c>
      <c r="B16728" t="s">
        <v>1055</v>
      </c>
      <c r="C16728" t="s">
        <v>1013</v>
      </c>
      <c r="D16728" t="s">
        <v>1021</v>
      </c>
      <c r="E16728" t="s">
        <v>1015</v>
      </c>
      <c r="F16728" s="86">
        <v>7857107.4918467496</v>
      </c>
    </row>
    <row r="16729" spans="1:6">
      <c r="A16729">
        <v>2050</v>
      </c>
      <c r="B16729" t="s">
        <v>1055</v>
      </c>
      <c r="C16729" t="s">
        <v>1013</v>
      </c>
      <c r="D16729" t="s">
        <v>1021</v>
      </c>
      <c r="E16729" t="s">
        <v>1015</v>
      </c>
      <c r="F16729" s="86">
        <v>7899235.0715968097</v>
      </c>
    </row>
    <row r="16730" spans="1:6">
      <c r="A16730">
        <v>2017</v>
      </c>
      <c r="B16730" t="s">
        <v>1056</v>
      </c>
      <c r="C16730" t="s">
        <v>1013</v>
      </c>
      <c r="D16730" t="s">
        <v>1021</v>
      </c>
      <c r="E16730" t="s">
        <v>1015</v>
      </c>
      <c r="F16730" s="86">
        <v>2640063.46379004</v>
      </c>
    </row>
    <row r="16731" spans="1:6">
      <c r="A16731">
        <v>2018</v>
      </c>
      <c r="B16731" t="s">
        <v>1056</v>
      </c>
      <c r="C16731" t="s">
        <v>1013</v>
      </c>
      <c r="D16731" t="s">
        <v>1021</v>
      </c>
      <c r="E16731" t="s">
        <v>1015</v>
      </c>
      <c r="F16731" s="86">
        <v>2669756.0398566099</v>
      </c>
    </row>
    <row r="16732" spans="1:6">
      <c r="A16732">
        <v>2019</v>
      </c>
      <c r="B16732" t="s">
        <v>1056</v>
      </c>
      <c r="C16732" t="s">
        <v>1013</v>
      </c>
      <c r="D16732" t="s">
        <v>1021</v>
      </c>
      <c r="E16732" t="s">
        <v>1015</v>
      </c>
      <c r="F16732" s="86">
        <v>2701634.6052367399</v>
      </c>
    </row>
    <row r="16733" spans="1:6">
      <c r="A16733">
        <v>2020</v>
      </c>
      <c r="B16733" t="s">
        <v>1056</v>
      </c>
      <c r="C16733" t="s">
        <v>1013</v>
      </c>
      <c r="D16733" t="s">
        <v>1021</v>
      </c>
      <c r="E16733" t="s">
        <v>1015</v>
      </c>
      <c r="F16733" s="86">
        <v>2736741.16308909</v>
      </c>
    </row>
    <row r="16734" spans="1:6">
      <c r="A16734">
        <v>2021</v>
      </c>
      <c r="B16734" t="s">
        <v>1056</v>
      </c>
      <c r="C16734" t="s">
        <v>1013</v>
      </c>
      <c r="D16734" t="s">
        <v>1021</v>
      </c>
      <c r="E16734" t="s">
        <v>1015</v>
      </c>
      <c r="F16734" s="86">
        <v>2772440.1666073902</v>
      </c>
    </row>
    <row r="16735" spans="1:6">
      <c r="A16735">
        <v>2022</v>
      </c>
      <c r="B16735" t="s">
        <v>1056</v>
      </c>
      <c r="C16735" t="s">
        <v>1013</v>
      </c>
      <c r="D16735" t="s">
        <v>1021</v>
      </c>
      <c r="E16735" t="s">
        <v>1015</v>
      </c>
      <c r="F16735" s="86">
        <v>2807574.0500818798</v>
      </c>
    </row>
    <row r="16736" spans="1:6">
      <c r="A16736">
        <v>2023</v>
      </c>
      <c r="B16736" t="s">
        <v>1056</v>
      </c>
      <c r="C16736" t="s">
        <v>1013</v>
      </c>
      <c r="D16736" t="s">
        <v>1021</v>
      </c>
      <c r="E16736" t="s">
        <v>1015</v>
      </c>
      <c r="F16736" s="86">
        <v>2843026.8157643001</v>
      </c>
    </row>
    <row r="16737" spans="1:6">
      <c r="A16737">
        <v>2024</v>
      </c>
      <c r="B16737" t="s">
        <v>1056</v>
      </c>
      <c r="C16737" t="s">
        <v>1013</v>
      </c>
      <c r="D16737" t="s">
        <v>1021</v>
      </c>
      <c r="E16737" t="s">
        <v>1015</v>
      </c>
      <c r="F16737" s="86">
        <v>2878774.6458967999</v>
      </c>
    </row>
    <row r="16738" spans="1:6">
      <c r="A16738">
        <v>2025</v>
      </c>
      <c r="B16738" t="s">
        <v>1056</v>
      </c>
      <c r="C16738" t="s">
        <v>1013</v>
      </c>
      <c r="D16738" t="s">
        <v>1021</v>
      </c>
      <c r="E16738" t="s">
        <v>1015</v>
      </c>
      <c r="F16738" s="86">
        <v>2914347.3516874299</v>
      </c>
    </row>
    <row r="16739" spans="1:6">
      <c r="A16739">
        <v>2026</v>
      </c>
      <c r="B16739" t="s">
        <v>1056</v>
      </c>
      <c r="C16739" t="s">
        <v>1013</v>
      </c>
      <c r="D16739" t="s">
        <v>1021</v>
      </c>
      <c r="E16739" t="s">
        <v>1015</v>
      </c>
      <c r="F16739" s="86">
        <v>2949636.2222492099</v>
      </c>
    </row>
    <row r="16740" spans="1:6">
      <c r="A16740">
        <v>2027</v>
      </c>
      <c r="B16740" t="s">
        <v>1056</v>
      </c>
      <c r="C16740" t="s">
        <v>1013</v>
      </c>
      <c r="D16740" t="s">
        <v>1021</v>
      </c>
      <c r="E16740" t="s">
        <v>1015</v>
      </c>
      <c r="F16740" s="86">
        <v>2984463.5001690499</v>
      </c>
    </row>
    <row r="16741" spans="1:6">
      <c r="A16741">
        <v>2028</v>
      </c>
      <c r="B16741" t="s">
        <v>1056</v>
      </c>
      <c r="C16741" t="s">
        <v>1013</v>
      </c>
      <c r="D16741" t="s">
        <v>1021</v>
      </c>
      <c r="E16741" t="s">
        <v>1015</v>
      </c>
      <c r="F16741" s="86">
        <v>3019288.9577187002</v>
      </c>
    </row>
    <row r="16742" spans="1:6">
      <c r="A16742">
        <v>2029</v>
      </c>
      <c r="B16742" t="s">
        <v>1056</v>
      </c>
      <c r="C16742" t="s">
        <v>1013</v>
      </c>
      <c r="D16742" t="s">
        <v>1021</v>
      </c>
      <c r="E16742" t="s">
        <v>1015</v>
      </c>
      <c r="F16742" s="86">
        <v>3054158.63214052</v>
      </c>
    </row>
    <row r="16743" spans="1:6">
      <c r="A16743">
        <v>2030</v>
      </c>
      <c r="B16743" t="s">
        <v>1056</v>
      </c>
      <c r="C16743" t="s">
        <v>1013</v>
      </c>
      <c r="D16743" t="s">
        <v>1021</v>
      </c>
      <c r="E16743" t="s">
        <v>1015</v>
      </c>
      <c r="F16743" s="86">
        <v>3089094.1587899099</v>
      </c>
    </row>
    <row r="16744" spans="1:6">
      <c r="A16744">
        <v>2031</v>
      </c>
      <c r="B16744" t="s">
        <v>1056</v>
      </c>
      <c r="C16744" t="s">
        <v>1013</v>
      </c>
      <c r="D16744" t="s">
        <v>1021</v>
      </c>
      <c r="E16744" t="s">
        <v>1015</v>
      </c>
      <c r="F16744" s="86">
        <v>3124334.2392069101</v>
      </c>
    </row>
    <row r="16745" spans="1:6">
      <c r="A16745">
        <v>2032</v>
      </c>
      <c r="B16745" t="s">
        <v>1056</v>
      </c>
      <c r="C16745" t="s">
        <v>1013</v>
      </c>
      <c r="D16745" t="s">
        <v>1021</v>
      </c>
      <c r="E16745" t="s">
        <v>1015</v>
      </c>
      <c r="F16745" s="86">
        <v>3159465.3316327301</v>
      </c>
    </row>
    <row r="16746" spans="1:6">
      <c r="A16746">
        <v>2033</v>
      </c>
      <c r="B16746" t="s">
        <v>1056</v>
      </c>
      <c r="C16746" t="s">
        <v>1013</v>
      </c>
      <c r="D16746" t="s">
        <v>1021</v>
      </c>
      <c r="E16746" t="s">
        <v>1015</v>
      </c>
      <c r="F16746" s="86">
        <v>3194733.2231711801</v>
      </c>
    </row>
    <row r="16747" spans="1:6">
      <c r="A16747">
        <v>2034</v>
      </c>
      <c r="B16747" t="s">
        <v>1056</v>
      </c>
      <c r="C16747" t="s">
        <v>1013</v>
      </c>
      <c r="D16747" t="s">
        <v>1021</v>
      </c>
      <c r="E16747" t="s">
        <v>1015</v>
      </c>
      <c r="F16747" s="86">
        <v>3230294.9039591802</v>
      </c>
    </row>
    <row r="16748" spans="1:6">
      <c r="A16748">
        <v>2035</v>
      </c>
      <c r="B16748" t="s">
        <v>1056</v>
      </c>
      <c r="C16748" t="s">
        <v>1013</v>
      </c>
      <c r="D16748" t="s">
        <v>1021</v>
      </c>
      <c r="E16748" t="s">
        <v>1015</v>
      </c>
      <c r="F16748" s="86">
        <v>3265692.12161871</v>
      </c>
    </row>
    <row r="16749" spans="1:6">
      <c r="A16749">
        <v>2036</v>
      </c>
      <c r="B16749" t="s">
        <v>1056</v>
      </c>
      <c r="C16749" t="s">
        <v>1013</v>
      </c>
      <c r="D16749" t="s">
        <v>1021</v>
      </c>
      <c r="E16749" t="s">
        <v>1015</v>
      </c>
      <c r="F16749" s="86">
        <v>3301067.6013499098</v>
      </c>
    </row>
    <row r="16750" spans="1:6">
      <c r="A16750">
        <v>2037</v>
      </c>
      <c r="B16750" t="s">
        <v>1056</v>
      </c>
      <c r="C16750" t="s">
        <v>1013</v>
      </c>
      <c r="D16750" t="s">
        <v>1021</v>
      </c>
      <c r="E16750" t="s">
        <v>1015</v>
      </c>
      <c r="F16750" s="86">
        <v>3336335.5647405498</v>
      </c>
    </row>
    <row r="16751" spans="1:6">
      <c r="A16751">
        <v>2038</v>
      </c>
      <c r="B16751" t="s">
        <v>1056</v>
      </c>
      <c r="C16751" t="s">
        <v>1013</v>
      </c>
      <c r="D16751" t="s">
        <v>1021</v>
      </c>
      <c r="E16751" t="s">
        <v>1015</v>
      </c>
      <c r="F16751" s="86">
        <v>3371803.16250866</v>
      </c>
    </row>
    <row r="16752" spans="1:6">
      <c r="A16752">
        <v>2039</v>
      </c>
      <c r="B16752" t="s">
        <v>1056</v>
      </c>
      <c r="C16752" t="s">
        <v>1013</v>
      </c>
      <c r="D16752" t="s">
        <v>1021</v>
      </c>
      <c r="E16752" t="s">
        <v>1015</v>
      </c>
      <c r="F16752" s="86">
        <v>3407288.1375373201</v>
      </c>
    </row>
    <row r="16753" spans="1:6">
      <c r="A16753">
        <v>2040</v>
      </c>
      <c r="B16753" t="s">
        <v>1056</v>
      </c>
      <c r="C16753" t="s">
        <v>1013</v>
      </c>
      <c r="D16753" t="s">
        <v>1021</v>
      </c>
      <c r="E16753" t="s">
        <v>1015</v>
      </c>
      <c r="F16753" s="86">
        <v>3443034.4134646398</v>
      </c>
    </row>
    <row r="16754" spans="1:6">
      <c r="A16754">
        <v>2041</v>
      </c>
      <c r="B16754" t="s">
        <v>1056</v>
      </c>
      <c r="C16754" t="s">
        <v>1013</v>
      </c>
      <c r="D16754" t="s">
        <v>1021</v>
      </c>
      <c r="E16754" t="s">
        <v>1015</v>
      </c>
      <c r="F16754" s="86">
        <v>3478860.1268231301</v>
      </c>
    </row>
    <row r="16755" spans="1:6">
      <c r="A16755">
        <v>2042</v>
      </c>
      <c r="B16755" t="s">
        <v>1056</v>
      </c>
      <c r="C16755" t="s">
        <v>1013</v>
      </c>
      <c r="D16755" t="s">
        <v>1021</v>
      </c>
      <c r="E16755" t="s">
        <v>1015</v>
      </c>
      <c r="F16755" s="86">
        <v>3514860.6211046898</v>
      </c>
    </row>
    <row r="16756" spans="1:6">
      <c r="A16756">
        <v>2043</v>
      </c>
      <c r="B16756" t="s">
        <v>1056</v>
      </c>
      <c r="C16756" t="s">
        <v>1013</v>
      </c>
      <c r="D16756" t="s">
        <v>1021</v>
      </c>
      <c r="E16756" t="s">
        <v>1015</v>
      </c>
      <c r="F16756" s="86">
        <v>3550998.8855601498</v>
      </c>
    </row>
    <row r="16757" spans="1:6">
      <c r="A16757">
        <v>2044</v>
      </c>
      <c r="B16757" t="s">
        <v>1056</v>
      </c>
      <c r="C16757" t="s">
        <v>1013</v>
      </c>
      <c r="D16757" t="s">
        <v>1021</v>
      </c>
      <c r="E16757" t="s">
        <v>1015</v>
      </c>
      <c r="F16757" s="86">
        <v>3587411.7334518102</v>
      </c>
    </row>
    <row r="16758" spans="1:6">
      <c r="A16758">
        <v>2045</v>
      </c>
      <c r="B16758" t="s">
        <v>1056</v>
      </c>
      <c r="C16758" t="s">
        <v>1013</v>
      </c>
      <c r="D16758" t="s">
        <v>1021</v>
      </c>
      <c r="E16758" t="s">
        <v>1015</v>
      </c>
      <c r="F16758" s="86">
        <v>3624082.2388040801</v>
      </c>
    </row>
    <row r="16759" spans="1:6">
      <c r="A16759">
        <v>2046</v>
      </c>
      <c r="B16759" t="s">
        <v>1056</v>
      </c>
      <c r="C16759" t="s">
        <v>1013</v>
      </c>
      <c r="D16759" t="s">
        <v>1021</v>
      </c>
      <c r="E16759" t="s">
        <v>1015</v>
      </c>
      <c r="F16759" s="86">
        <v>3660966.2529329299</v>
      </c>
    </row>
    <row r="16760" spans="1:6">
      <c r="A16760">
        <v>2047</v>
      </c>
      <c r="B16760" t="s">
        <v>1056</v>
      </c>
      <c r="C16760" t="s">
        <v>1013</v>
      </c>
      <c r="D16760" t="s">
        <v>1021</v>
      </c>
      <c r="E16760" t="s">
        <v>1015</v>
      </c>
      <c r="F16760" s="86">
        <v>3697970.41445592</v>
      </c>
    </row>
    <row r="16761" spans="1:6">
      <c r="A16761">
        <v>2048</v>
      </c>
      <c r="B16761" t="s">
        <v>1056</v>
      </c>
      <c r="C16761" t="s">
        <v>1013</v>
      </c>
      <c r="D16761" t="s">
        <v>1021</v>
      </c>
      <c r="E16761" t="s">
        <v>1015</v>
      </c>
      <c r="F16761" s="86">
        <v>3735178.7317115199</v>
      </c>
    </row>
    <row r="16762" spans="1:6">
      <c r="A16762">
        <v>2049</v>
      </c>
      <c r="B16762" t="s">
        <v>1056</v>
      </c>
      <c r="C16762" t="s">
        <v>1013</v>
      </c>
      <c r="D16762" t="s">
        <v>1021</v>
      </c>
      <c r="E16762" t="s">
        <v>1015</v>
      </c>
      <c r="F16762" s="86">
        <v>3772488.2505757599</v>
      </c>
    </row>
    <row r="16763" spans="1:6">
      <c r="A16763">
        <v>2050</v>
      </c>
      <c r="B16763" t="s">
        <v>1056</v>
      </c>
      <c r="C16763" t="s">
        <v>1013</v>
      </c>
      <c r="D16763" t="s">
        <v>1021</v>
      </c>
      <c r="E16763" t="s">
        <v>1015</v>
      </c>
      <c r="F16763" s="86">
        <v>3810216.9876271999</v>
      </c>
    </row>
    <row r="16764" spans="1:6">
      <c r="A16764">
        <v>2017</v>
      </c>
      <c r="B16764" t="s">
        <v>1057</v>
      </c>
      <c r="C16764" t="s">
        <v>1013</v>
      </c>
      <c r="D16764" t="s">
        <v>1021</v>
      </c>
      <c r="E16764" t="s">
        <v>1015</v>
      </c>
      <c r="F16764" s="86">
        <v>238897.125232138</v>
      </c>
    </row>
    <row r="16765" spans="1:6">
      <c r="A16765">
        <v>2018</v>
      </c>
      <c r="B16765" t="s">
        <v>1057</v>
      </c>
      <c r="C16765" t="s">
        <v>1013</v>
      </c>
      <c r="D16765" t="s">
        <v>1021</v>
      </c>
      <c r="E16765" t="s">
        <v>1015</v>
      </c>
      <c r="F16765" s="86">
        <v>242518.260817264</v>
      </c>
    </row>
    <row r="16766" spans="1:6">
      <c r="A16766">
        <v>2019</v>
      </c>
      <c r="B16766" t="s">
        <v>1057</v>
      </c>
      <c r="C16766" t="s">
        <v>1013</v>
      </c>
      <c r="D16766" t="s">
        <v>1021</v>
      </c>
      <c r="E16766" t="s">
        <v>1015</v>
      </c>
      <c r="F16766" s="86">
        <v>246436.383925203</v>
      </c>
    </row>
    <row r="16767" spans="1:6">
      <c r="A16767">
        <v>2020</v>
      </c>
      <c r="B16767" t="s">
        <v>1057</v>
      </c>
      <c r="C16767" t="s">
        <v>1013</v>
      </c>
      <c r="D16767" t="s">
        <v>1021</v>
      </c>
      <c r="E16767" t="s">
        <v>1015</v>
      </c>
      <c r="F16767" s="86">
        <v>249400.68906484</v>
      </c>
    </row>
    <row r="16768" spans="1:6">
      <c r="A16768">
        <v>2021</v>
      </c>
      <c r="B16768" t="s">
        <v>1057</v>
      </c>
      <c r="C16768" t="s">
        <v>1013</v>
      </c>
      <c r="D16768" t="s">
        <v>1021</v>
      </c>
      <c r="E16768" t="s">
        <v>1015</v>
      </c>
      <c r="F16768" s="86">
        <v>252381.19044876099</v>
      </c>
    </row>
    <row r="16769" spans="1:6">
      <c r="A16769">
        <v>2022</v>
      </c>
      <c r="B16769" t="s">
        <v>1057</v>
      </c>
      <c r="C16769" t="s">
        <v>1013</v>
      </c>
      <c r="D16769" t="s">
        <v>1021</v>
      </c>
      <c r="E16769" t="s">
        <v>1015</v>
      </c>
      <c r="F16769" s="86">
        <v>255354.37207114999</v>
      </c>
    </row>
    <row r="16770" spans="1:6">
      <c r="A16770">
        <v>2023</v>
      </c>
      <c r="B16770" t="s">
        <v>1057</v>
      </c>
      <c r="C16770" t="s">
        <v>1013</v>
      </c>
      <c r="D16770" t="s">
        <v>1021</v>
      </c>
      <c r="E16770" t="s">
        <v>1015</v>
      </c>
      <c r="F16770" s="86">
        <v>258306.03318668401</v>
      </c>
    </row>
    <row r="16771" spans="1:6">
      <c r="A16771">
        <v>2024</v>
      </c>
      <c r="B16771" t="s">
        <v>1057</v>
      </c>
      <c r="C16771" t="s">
        <v>1013</v>
      </c>
      <c r="D16771" t="s">
        <v>1021</v>
      </c>
      <c r="E16771" t="s">
        <v>1015</v>
      </c>
      <c r="F16771" s="86">
        <v>261248.31563366199</v>
      </c>
    </row>
    <row r="16772" spans="1:6">
      <c r="A16772">
        <v>2025</v>
      </c>
      <c r="B16772" t="s">
        <v>1057</v>
      </c>
      <c r="C16772" t="s">
        <v>1013</v>
      </c>
      <c r="D16772" t="s">
        <v>1021</v>
      </c>
      <c r="E16772" t="s">
        <v>1015</v>
      </c>
      <c r="F16772" s="86">
        <v>264170.930636445</v>
      </c>
    </row>
    <row r="16773" spans="1:6">
      <c r="A16773">
        <v>2026</v>
      </c>
      <c r="B16773" t="s">
        <v>1057</v>
      </c>
      <c r="C16773" t="s">
        <v>1013</v>
      </c>
      <c r="D16773" t="s">
        <v>1021</v>
      </c>
      <c r="E16773" t="s">
        <v>1015</v>
      </c>
      <c r="F16773" s="86">
        <v>267068.39686611597</v>
      </c>
    </row>
    <row r="16774" spans="1:6">
      <c r="A16774">
        <v>2027</v>
      </c>
      <c r="B16774" t="s">
        <v>1057</v>
      </c>
      <c r="C16774" t="s">
        <v>1013</v>
      </c>
      <c r="D16774" t="s">
        <v>1021</v>
      </c>
      <c r="E16774" t="s">
        <v>1015</v>
      </c>
      <c r="F16774" s="86">
        <v>269966.03477002197</v>
      </c>
    </row>
    <row r="16775" spans="1:6">
      <c r="A16775">
        <v>2028</v>
      </c>
      <c r="B16775" t="s">
        <v>1057</v>
      </c>
      <c r="C16775" t="s">
        <v>1013</v>
      </c>
      <c r="D16775" t="s">
        <v>1021</v>
      </c>
      <c r="E16775" t="s">
        <v>1015</v>
      </c>
      <c r="F16775" s="86">
        <v>272872.58673471701</v>
      </c>
    </row>
    <row r="16776" spans="1:6">
      <c r="A16776">
        <v>2029</v>
      </c>
      <c r="B16776" t="s">
        <v>1057</v>
      </c>
      <c r="C16776" t="s">
        <v>1013</v>
      </c>
      <c r="D16776" t="s">
        <v>1021</v>
      </c>
      <c r="E16776" t="s">
        <v>1015</v>
      </c>
      <c r="F16776" s="86">
        <v>275784.26347601</v>
      </c>
    </row>
    <row r="16777" spans="1:6">
      <c r="A16777">
        <v>2030</v>
      </c>
      <c r="B16777" t="s">
        <v>1057</v>
      </c>
      <c r="C16777" t="s">
        <v>1013</v>
      </c>
      <c r="D16777" t="s">
        <v>1021</v>
      </c>
      <c r="E16777" t="s">
        <v>1015</v>
      </c>
      <c r="F16777" s="86">
        <v>278690.82056270499</v>
      </c>
    </row>
    <row r="16778" spans="1:6">
      <c r="A16778">
        <v>2031</v>
      </c>
      <c r="B16778" t="s">
        <v>1057</v>
      </c>
      <c r="C16778" t="s">
        <v>1013</v>
      </c>
      <c r="D16778" t="s">
        <v>1021</v>
      </c>
      <c r="E16778" t="s">
        <v>1015</v>
      </c>
      <c r="F16778" s="86">
        <v>281601.31121500098</v>
      </c>
    </row>
    <row r="16779" spans="1:6">
      <c r="A16779">
        <v>2032</v>
      </c>
      <c r="B16779" t="s">
        <v>1057</v>
      </c>
      <c r="C16779" t="s">
        <v>1013</v>
      </c>
      <c r="D16779" t="s">
        <v>1021</v>
      </c>
      <c r="E16779" t="s">
        <v>1015</v>
      </c>
      <c r="F16779" s="86">
        <v>284511.68777006399</v>
      </c>
    </row>
    <row r="16780" spans="1:6">
      <c r="A16780">
        <v>2033</v>
      </c>
      <c r="B16780" t="s">
        <v>1057</v>
      </c>
      <c r="C16780" t="s">
        <v>1013</v>
      </c>
      <c r="D16780" t="s">
        <v>1021</v>
      </c>
      <c r="E16780" t="s">
        <v>1015</v>
      </c>
      <c r="F16780" s="86">
        <v>287432.14408755698</v>
      </c>
    </row>
    <row r="16781" spans="1:6">
      <c r="A16781">
        <v>2034</v>
      </c>
      <c r="B16781" t="s">
        <v>1057</v>
      </c>
      <c r="C16781" t="s">
        <v>1013</v>
      </c>
      <c r="D16781" t="s">
        <v>1021</v>
      </c>
      <c r="E16781" t="s">
        <v>1015</v>
      </c>
      <c r="F16781" s="86">
        <v>290363.95352796302</v>
      </c>
    </row>
    <row r="16782" spans="1:6">
      <c r="A16782">
        <v>2035</v>
      </c>
      <c r="B16782" t="s">
        <v>1057</v>
      </c>
      <c r="C16782" t="s">
        <v>1013</v>
      </c>
      <c r="D16782" t="s">
        <v>1021</v>
      </c>
      <c r="E16782" t="s">
        <v>1015</v>
      </c>
      <c r="F16782" s="86">
        <v>293289.005061951</v>
      </c>
    </row>
    <row r="16783" spans="1:6">
      <c r="A16783">
        <v>2036</v>
      </c>
      <c r="B16783" t="s">
        <v>1057</v>
      </c>
      <c r="C16783" t="s">
        <v>1013</v>
      </c>
      <c r="D16783" t="s">
        <v>1021</v>
      </c>
      <c r="E16783" t="s">
        <v>1015</v>
      </c>
      <c r="F16783" s="86">
        <v>296203.31952804502</v>
      </c>
    </row>
    <row r="16784" spans="1:6">
      <c r="A16784">
        <v>2037</v>
      </c>
      <c r="B16784" t="s">
        <v>1057</v>
      </c>
      <c r="C16784" t="s">
        <v>1013</v>
      </c>
      <c r="D16784" t="s">
        <v>1021</v>
      </c>
      <c r="E16784" t="s">
        <v>1015</v>
      </c>
      <c r="F16784" s="86">
        <v>299113.39170297398</v>
      </c>
    </row>
    <row r="16785" spans="1:6">
      <c r="A16785">
        <v>2038</v>
      </c>
      <c r="B16785" t="s">
        <v>1057</v>
      </c>
      <c r="C16785" t="s">
        <v>1013</v>
      </c>
      <c r="D16785" t="s">
        <v>1021</v>
      </c>
      <c r="E16785" t="s">
        <v>1015</v>
      </c>
      <c r="F16785" s="86">
        <v>302037.61351426801</v>
      </c>
    </row>
    <row r="16786" spans="1:6">
      <c r="A16786">
        <v>2039</v>
      </c>
      <c r="B16786" t="s">
        <v>1057</v>
      </c>
      <c r="C16786" t="s">
        <v>1013</v>
      </c>
      <c r="D16786" t="s">
        <v>1021</v>
      </c>
      <c r="E16786" t="s">
        <v>1015</v>
      </c>
      <c r="F16786" s="86">
        <v>304966.550416435</v>
      </c>
    </row>
    <row r="16787" spans="1:6">
      <c r="A16787">
        <v>2040</v>
      </c>
      <c r="B16787" t="s">
        <v>1057</v>
      </c>
      <c r="C16787" t="s">
        <v>1013</v>
      </c>
      <c r="D16787" t="s">
        <v>1021</v>
      </c>
      <c r="E16787" t="s">
        <v>1015</v>
      </c>
      <c r="F16787" s="86">
        <v>307891.309064342</v>
      </c>
    </row>
    <row r="16788" spans="1:6">
      <c r="A16788">
        <v>2041</v>
      </c>
      <c r="B16788" t="s">
        <v>1057</v>
      </c>
      <c r="C16788" t="s">
        <v>1013</v>
      </c>
      <c r="D16788" t="s">
        <v>1021</v>
      </c>
      <c r="E16788" t="s">
        <v>1015</v>
      </c>
      <c r="F16788" s="86">
        <v>310817.93856376898</v>
      </c>
    </row>
    <row r="16789" spans="1:6">
      <c r="A16789">
        <v>2042</v>
      </c>
      <c r="B16789" t="s">
        <v>1057</v>
      </c>
      <c r="C16789" t="s">
        <v>1013</v>
      </c>
      <c r="D16789" t="s">
        <v>1021</v>
      </c>
      <c r="E16789" t="s">
        <v>1015</v>
      </c>
      <c r="F16789" s="86">
        <v>313745.35262026399</v>
      </c>
    </row>
    <row r="16790" spans="1:6">
      <c r="A16790">
        <v>2043</v>
      </c>
      <c r="B16790" t="s">
        <v>1057</v>
      </c>
      <c r="C16790" t="s">
        <v>1013</v>
      </c>
      <c r="D16790" t="s">
        <v>1021</v>
      </c>
      <c r="E16790" t="s">
        <v>1015</v>
      </c>
      <c r="F16790" s="86">
        <v>316678.58927019098</v>
      </c>
    </row>
    <row r="16791" spans="1:6">
      <c r="A16791">
        <v>2044</v>
      </c>
      <c r="B16791" t="s">
        <v>1057</v>
      </c>
      <c r="C16791" t="s">
        <v>1013</v>
      </c>
      <c r="D16791" t="s">
        <v>1021</v>
      </c>
      <c r="E16791" t="s">
        <v>1015</v>
      </c>
      <c r="F16791" s="86">
        <v>319614.826181627</v>
      </c>
    </row>
    <row r="16792" spans="1:6">
      <c r="A16792">
        <v>2045</v>
      </c>
      <c r="B16792" t="s">
        <v>1057</v>
      </c>
      <c r="C16792" t="s">
        <v>1013</v>
      </c>
      <c r="D16792" t="s">
        <v>1021</v>
      </c>
      <c r="E16792" t="s">
        <v>1015</v>
      </c>
      <c r="F16792" s="86">
        <v>322560.11082212598</v>
      </c>
    </row>
    <row r="16793" spans="1:6">
      <c r="A16793">
        <v>2046</v>
      </c>
      <c r="B16793" t="s">
        <v>1057</v>
      </c>
      <c r="C16793" t="s">
        <v>1013</v>
      </c>
      <c r="D16793" t="s">
        <v>1021</v>
      </c>
      <c r="E16793" t="s">
        <v>1015</v>
      </c>
      <c r="F16793" s="86">
        <v>325511.90446109802</v>
      </c>
    </row>
    <row r="16794" spans="1:6">
      <c r="A16794">
        <v>2047</v>
      </c>
      <c r="B16794" t="s">
        <v>1057</v>
      </c>
      <c r="C16794" t="s">
        <v>1013</v>
      </c>
      <c r="D16794" t="s">
        <v>1021</v>
      </c>
      <c r="E16794" t="s">
        <v>1015</v>
      </c>
      <c r="F16794" s="86">
        <v>328451.89465638902</v>
      </c>
    </row>
    <row r="16795" spans="1:6">
      <c r="A16795">
        <v>2048</v>
      </c>
      <c r="B16795" t="s">
        <v>1057</v>
      </c>
      <c r="C16795" t="s">
        <v>1013</v>
      </c>
      <c r="D16795" t="s">
        <v>1021</v>
      </c>
      <c r="E16795" t="s">
        <v>1015</v>
      </c>
      <c r="F16795" s="86">
        <v>331383.196010969</v>
      </c>
    </row>
    <row r="16796" spans="1:6">
      <c r="A16796">
        <v>2049</v>
      </c>
      <c r="B16796" t="s">
        <v>1057</v>
      </c>
      <c r="C16796" t="s">
        <v>1013</v>
      </c>
      <c r="D16796" t="s">
        <v>1021</v>
      </c>
      <c r="E16796" t="s">
        <v>1015</v>
      </c>
      <c r="F16796" s="86">
        <v>334311.99494397797</v>
      </c>
    </row>
    <row r="16797" spans="1:6">
      <c r="A16797">
        <v>2050</v>
      </c>
      <c r="B16797" t="s">
        <v>1057</v>
      </c>
      <c r="C16797" t="s">
        <v>1013</v>
      </c>
      <c r="D16797" t="s">
        <v>1021</v>
      </c>
      <c r="E16797" t="s">
        <v>1015</v>
      </c>
      <c r="F16797" s="86">
        <v>337230.53323492198</v>
      </c>
    </row>
    <row r="16798" spans="1:6">
      <c r="A16798">
        <v>2017</v>
      </c>
      <c r="B16798" t="s">
        <v>1058</v>
      </c>
      <c r="C16798" t="s">
        <v>1013</v>
      </c>
      <c r="D16798" t="s">
        <v>1021</v>
      </c>
      <c r="E16798" t="s">
        <v>1015</v>
      </c>
      <c r="F16798" s="86">
        <v>2379733.1394070899</v>
      </c>
    </row>
    <row r="16799" spans="1:6">
      <c r="A16799">
        <v>2018</v>
      </c>
      <c r="B16799" t="s">
        <v>1058</v>
      </c>
      <c r="C16799" t="s">
        <v>1013</v>
      </c>
      <c r="D16799" t="s">
        <v>1021</v>
      </c>
      <c r="E16799" t="s">
        <v>1015</v>
      </c>
      <c r="F16799" s="86">
        <v>2400918.0898837801</v>
      </c>
    </row>
    <row r="16800" spans="1:6">
      <c r="A16800">
        <v>2019</v>
      </c>
      <c r="B16800" t="s">
        <v>1058</v>
      </c>
      <c r="C16800" t="s">
        <v>1013</v>
      </c>
      <c r="D16800" t="s">
        <v>1021</v>
      </c>
      <c r="E16800" t="s">
        <v>1015</v>
      </c>
      <c r="F16800" s="86">
        <v>2423881.2112976699</v>
      </c>
    </row>
    <row r="16801" spans="1:6">
      <c r="A16801">
        <v>2020</v>
      </c>
      <c r="B16801" t="s">
        <v>1058</v>
      </c>
      <c r="C16801" t="s">
        <v>1013</v>
      </c>
      <c r="D16801" t="s">
        <v>1021</v>
      </c>
      <c r="E16801" t="s">
        <v>1015</v>
      </c>
      <c r="F16801" s="86">
        <v>2448967.7626485699</v>
      </c>
    </row>
    <row r="16802" spans="1:6">
      <c r="A16802">
        <v>2021</v>
      </c>
      <c r="B16802" t="s">
        <v>1058</v>
      </c>
      <c r="C16802" t="s">
        <v>1013</v>
      </c>
      <c r="D16802" t="s">
        <v>1021</v>
      </c>
      <c r="E16802" t="s">
        <v>1015</v>
      </c>
      <c r="F16802" s="86">
        <v>2474306.2976040798</v>
      </c>
    </row>
    <row r="16803" spans="1:6">
      <c r="A16803">
        <v>2022</v>
      </c>
      <c r="B16803" t="s">
        <v>1058</v>
      </c>
      <c r="C16803" t="s">
        <v>1013</v>
      </c>
      <c r="D16803" t="s">
        <v>1021</v>
      </c>
      <c r="E16803" t="s">
        <v>1015</v>
      </c>
      <c r="F16803" s="86">
        <v>2499773.73783674</v>
      </c>
    </row>
    <row r="16804" spans="1:6">
      <c r="A16804">
        <v>2023</v>
      </c>
      <c r="B16804" t="s">
        <v>1058</v>
      </c>
      <c r="C16804" t="s">
        <v>1013</v>
      </c>
      <c r="D16804" t="s">
        <v>1021</v>
      </c>
      <c r="E16804" t="s">
        <v>1015</v>
      </c>
      <c r="F16804" s="86">
        <v>2524706.3925096299</v>
      </c>
    </row>
    <row r="16805" spans="1:6">
      <c r="A16805">
        <v>2024</v>
      </c>
      <c r="B16805" t="s">
        <v>1058</v>
      </c>
      <c r="C16805" t="s">
        <v>1013</v>
      </c>
      <c r="D16805" t="s">
        <v>1021</v>
      </c>
      <c r="E16805" t="s">
        <v>1015</v>
      </c>
      <c r="F16805" s="86">
        <v>2549285.5127319698</v>
      </c>
    </row>
    <row r="16806" spans="1:6">
      <c r="A16806">
        <v>2025</v>
      </c>
      <c r="B16806" t="s">
        <v>1058</v>
      </c>
      <c r="C16806" t="s">
        <v>1013</v>
      </c>
      <c r="D16806" t="s">
        <v>1021</v>
      </c>
      <c r="E16806" t="s">
        <v>1015</v>
      </c>
      <c r="F16806" s="86">
        <v>2573402.4446043698</v>
      </c>
    </row>
    <row r="16807" spans="1:6">
      <c r="A16807">
        <v>2026</v>
      </c>
      <c r="B16807" t="s">
        <v>1058</v>
      </c>
      <c r="C16807" t="s">
        <v>1013</v>
      </c>
      <c r="D16807" t="s">
        <v>1021</v>
      </c>
      <c r="E16807" t="s">
        <v>1015</v>
      </c>
      <c r="F16807" s="86">
        <v>2597025.3332586102</v>
      </c>
    </row>
    <row r="16808" spans="1:6">
      <c r="A16808">
        <v>2027</v>
      </c>
      <c r="B16808" t="s">
        <v>1058</v>
      </c>
      <c r="C16808" t="s">
        <v>1013</v>
      </c>
      <c r="D16808" t="s">
        <v>1021</v>
      </c>
      <c r="E16808" t="s">
        <v>1015</v>
      </c>
      <c r="F16808" s="86">
        <v>2620714.3110057102</v>
      </c>
    </row>
    <row r="16809" spans="1:6">
      <c r="A16809">
        <v>2028</v>
      </c>
      <c r="B16809" t="s">
        <v>1058</v>
      </c>
      <c r="C16809" t="s">
        <v>1013</v>
      </c>
      <c r="D16809" t="s">
        <v>1021</v>
      </c>
      <c r="E16809" t="s">
        <v>1015</v>
      </c>
      <c r="F16809" s="86">
        <v>2644737.7693573302</v>
      </c>
    </row>
    <row r="16810" spans="1:6">
      <c r="A16810">
        <v>2029</v>
      </c>
      <c r="B16810" t="s">
        <v>1058</v>
      </c>
      <c r="C16810" t="s">
        <v>1013</v>
      </c>
      <c r="D16810" t="s">
        <v>1021</v>
      </c>
      <c r="E16810" t="s">
        <v>1015</v>
      </c>
      <c r="F16810" s="86">
        <v>2669044.1695661098</v>
      </c>
    </row>
    <row r="16811" spans="1:6">
      <c r="A16811">
        <v>2030</v>
      </c>
      <c r="B16811" t="s">
        <v>1058</v>
      </c>
      <c r="C16811" t="s">
        <v>1013</v>
      </c>
      <c r="D16811" t="s">
        <v>1021</v>
      </c>
      <c r="E16811" t="s">
        <v>1015</v>
      </c>
      <c r="F16811" s="86">
        <v>2693354.1629620399</v>
      </c>
    </row>
    <row r="16812" spans="1:6">
      <c r="A16812">
        <v>2031</v>
      </c>
      <c r="B16812" t="s">
        <v>1058</v>
      </c>
      <c r="C16812" t="s">
        <v>1013</v>
      </c>
      <c r="D16812" t="s">
        <v>1021</v>
      </c>
      <c r="E16812" t="s">
        <v>1015</v>
      </c>
      <c r="F16812" s="86">
        <v>2717747.3996428601</v>
      </c>
    </row>
    <row r="16813" spans="1:6">
      <c r="A16813">
        <v>2032</v>
      </c>
      <c r="B16813" t="s">
        <v>1058</v>
      </c>
      <c r="C16813" t="s">
        <v>1013</v>
      </c>
      <c r="D16813" t="s">
        <v>1021</v>
      </c>
      <c r="E16813" t="s">
        <v>1015</v>
      </c>
      <c r="F16813" s="86">
        <v>2742202.9281422002</v>
      </c>
    </row>
    <row r="16814" spans="1:6">
      <c r="A16814">
        <v>2033</v>
      </c>
      <c r="B16814" t="s">
        <v>1058</v>
      </c>
      <c r="C16814" t="s">
        <v>1013</v>
      </c>
      <c r="D16814" t="s">
        <v>1021</v>
      </c>
      <c r="E16814" t="s">
        <v>1015</v>
      </c>
      <c r="F16814" s="86">
        <v>2766922.9602977098</v>
      </c>
    </row>
    <row r="16815" spans="1:6">
      <c r="A16815">
        <v>2034</v>
      </c>
      <c r="B16815" t="s">
        <v>1058</v>
      </c>
      <c r="C16815" t="s">
        <v>1013</v>
      </c>
      <c r="D16815" t="s">
        <v>1021</v>
      </c>
      <c r="E16815" t="s">
        <v>1015</v>
      </c>
      <c r="F16815" s="86">
        <v>2791869.8292587199</v>
      </c>
    </row>
    <row r="16816" spans="1:6">
      <c r="A16816">
        <v>2035</v>
      </c>
      <c r="B16816" t="s">
        <v>1058</v>
      </c>
      <c r="C16816" t="s">
        <v>1013</v>
      </c>
      <c r="D16816" t="s">
        <v>1021</v>
      </c>
      <c r="E16816" t="s">
        <v>1015</v>
      </c>
      <c r="F16816" s="86">
        <v>2816727.8477444798</v>
      </c>
    </row>
    <row r="16817" spans="1:6">
      <c r="A16817">
        <v>2036</v>
      </c>
      <c r="B16817" t="s">
        <v>1058</v>
      </c>
      <c r="C16817" t="s">
        <v>1013</v>
      </c>
      <c r="D16817" t="s">
        <v>1021</v>
      </c>
      <c r="E16817" t="s">
        <v>1015</v>
      </c>
      <c r="F16817" s="86">
        <v>2841280.6368160299</v>
      </c>
    </row>
    <row r="16818" spans="1:6">
      <c r="A16818">
        <v>2037</v>
      </c>
      <c r="B16818" t="s">
        <v>1058</v>
      </c>
      <c r="C16818" t="s">
        <v>1013</v>
      </c>
      <c r="D16818" t="s">
        <v>1021</v>
      </c>
      <c r="E16818" t="s">
        <v>1015</v>
      </c>
      <c r="F16818" s="86">
        <v>2865720.3608394498</v>
      </c>
    </row>
    <row r="16819" spans="1:6">
      <c r="A16819">
        <v>2038</v>
      </c>
      <c r="B16819" t="s">
        <v>1058</v>
      </c>
      <c r="C16819" t="s">
        <v>1013</v>
      </c>
      <c r="D16819" t="s">
        <v>1021</v>
      </c>
      <c r="E16819" t="s">
        <v>1015</v>
      </c>
      <c r="F16819" s="86">
        <v>2890423.3911431502</v>
      </c>
    </row>
    <row r="16820" spans="1:6">
      <c r="A16820">
        <v>2039</v>
      </c>
      <c r="B16820" t="s">
        <v>1058</v>
      </c>
      <c r="C16820" t="s">
        <v>1013</v>
      </c>
      <c r="D16820" t="s">
        <v>1021</v>
      </c>
      <c r="E16820" t="s">
        <v>1015</v>
      </c>
      <c r="F16820" s="86">
        <v>2915283.4521914399</v>
      </c>
    </row>
    <row r="16821" spans="1:6">
      <c r="A16821">
        <v>2040</v>
      </c>
      <c r="B16821" t="s">
        <v>1058</v>
      </c>
      <c r="C16821" t="s">
        <v>1013</v>
      </c>
      <c r="D16821" t="s">
        <v>1021</v>
      </c>
      <c r="E16821" t="s">
        <v>1015</v>
      </c>
      <c r="F16821" s="86">
        <v>2940060.3400474801</v>
      </c>
    </row>
    <row r="16822" spans="1:6">
      <c r="A16822">
        <v>2041</v>
      </c>
      <c r="B16822" t="s">
        <v>1058</v>
      </c>
      <c r="C16822" t="s">
        <v>1013</v>
      </c>
      <c r="D16822" t="s">
        <v>1021</v>
      </c>
      <c r="E16822" t="s">
        <v>1015</v>
      </c>
      <c r="F16822" s="86">
        <v>2964792.7966043702</v>
      </c>
    </row>
    <row r="16823" spans="1:6">
      <c r="A16823">
        <v>2042</v>
      </c>
      <c r="B16823" t="s">
        <v>1058</v>
      </c>
      <c r="C16823" t="s">
        <v>1013</v>
      </c>
      <c r="D16823" t="s">
        <v>1021</v>
      </c>
      <c r="E16823" t="s">
        <v>1015</v>
      </c>
      <c r="F16823" s="86">
        <v>2989519.0616259701</v>
      </c>
    </row>
    <row r="16824" spans="1:6">
      <c r="A16824">
        <v>2043</v>
      </c>
      <c r="B16824" t="s">
        <v>1058</v>
      </c>
      <c r="C16824" t="s">
        <v>1013</v>
      </c>
      <c r="D16824" t="s">
        <v>1021</v>
      </c>
      <c r="E16824" t="s">
        <v>1015</v>
      </c>
      <c r="F16824" s="86">
        <v>3014341.01846604</v>
      </c>
    </row>
    <row r="16825" spans="1:6">
      <c r="A16825">
        <v>2044</v>
      </c>
      <c r="B16825" t="s">
        <v>1058</v>
      </c>
      <c r="C16825" t="s">
        <v>1013</v>
      </c>
      <c r="D16825" t="s">
        <v>1021</v>
      </c>
      <c r="E16825" t="s">
        <v>1015</v>
      </c>
      <c r="F16825" s="86">
        <v>3039231.8591755</v>
      </c>
    </row>
    <row r="16826" spans="1:6">
      <c r="A16826">
        <v>2045</v>
      </c>
      <c r="B16826" t="s">
        <v>1058</v>
      </c>
      <c r="C16826" t="s">
        <v>1013</v>
      </c>
      <c r="D16826" t="s">
        <v>1021</v>
      </c>
      <c r="E16826" t="s">
        <v>1015</v>
      </c>
      <c r="F16826" s="86">
        <v>3064291.3608865999</v>
      </c>
    </row>
    <row r="16827" spans="1:6">
      <c r="A16827">
        <v>2046</v>
      </c>
      <c r="B16827" t="s">
        <v>1058</v>
      </c>
      <c r="C16827" t="s">
        <v>1013</v>
      </c>
      <c r="D16827" t="s">
        <v>1021</v>
      </c>
      <c r="E16827" t="s">
        <v>1015</v>
      </c>
      <c r="F16827" s="86">
        <v>3089489.1576741799</v>
      </c>
    </row>
    <row r="16828" spans="1:6">
      <c r="A16828">
        <v>2047</v>
      </c>
      <c r="B16828" t="s">
        <v>1058</v>
      </c>
      <c r="C16828" t="s">
        <v>1013</v>
      </c>
      <c r="D16828" t="s">
        <v>1021</v>
      </c>
      <c r="E16828" t="s">
        <v>1015</v>
      </c>
      <c r="F16828" s="86">
        <v>3114421.19160613</v>
      </c>
    </row>
    <row r="16829" spans="1:6">
      <c r="A16829">
        <v>2048</v>
      </c>
      <c r="B16829" t="s">
        <v>1058</v>
      </c>
      <c r="C16829" t="s">
        <v>1013</v>
      </c>
      <c r="D16829" t="s">
        <v>1021</v>
      </c>
      <c r="E16829" t="s">
        <v>1015</v>
      </c>
      <c r="F16829" s="86">
        <v>3139086.74626244</v>
      </c>
    </row>
    <row r="16830" spans="1:6">
      <c r="A16830">
        <v>2049</v>
      </c>
      <c r="B16830" t="s">
        <v>1058</v>
      </c>
      <c r="C16830" t="s">
        <v>1013</v>
      </c>
      <c r="D16830" t="s">
        <v>1021</v>
      </c>
      <c r="E16830" t="s">
        <v>1015</v>
      </c>
      <c r="F16830" s="86">
        <v>3163620.0598810902</v>
      </c>
    </row>
    <row r="16831" spans="1:6">
      <c r="A16831">
        <v>2050</v>
      </c>
      <c r="B16831" t="s">
        <v>1058</v>
      </c>
      <c r="C16831" t="s">
        <v>1013</v>
      </c>
      <c r="D16831" t="s">
        <v>1021</v>
      </c>
      <c r="E16831" t="s">
        <v>1015</v>
      </c>
      <c r="F16831" s="86">
        <v>3187869.2443786999</v>
      </c>
    </row>
    <row r="16832" spans="1:6">
      <c r="A16832">
        <v>2017</v>
      </c>
      <c r="B16832" t="s">
        <v>1059</v>
      </c>
      <c r="C16832" t="s">
        <v>1013</v>
      </c>
      <c r="D16832" t="s">
        <v>1021</v>
      </c>
      <c r="E16832" t="s">
        <v>1015</v>
      </c>
      <c r="F16832" s="86">
        <v>689072.38571931096</v>
      </c>
    </row>
    <row r="16833" spans="1:6">
      <c r="A16833">
        <v>2018</v>
      </c>
      <c r="B16833" t="s">
        <v>1059</v>
      </c>
      <c r="C16833" t="s">
        <v>1013</v>
      </c>
      <c r="D16833" t="s">
        <v>1021</v>
      </c>
      <c r="E16833" t="s">
        <v>1015</v>
      </c>
      <c r="F16833" s="86">
        <v>702540.79937608005</v>
      </c>
    </row>
    <row r="16834" spans="1:6">
      <c r="A16834">
        <v>2019</v>
      </c>
      <c r="B16834" t="s">
        <v>1059</v>
      </c>
      <c r="C16834" t="s">
        <v>1013</v>
      </c>
      <c r="D16834" t="s">
        <v>1021</v>
      </c>
      <c r="E16834" t="s">
        <v>1015</v>
      </c>
      <c r="F16834" s="86">
        <v>717435.74759390496</v>
      </c>
    </row>
    <row r="16835" spans="1:6">
      <c r="A16835">
        <v>2020</v>
      </c>
      <c r="B16835" t="s">
        <v>1059</v>
      </c>
      <c r="C16835" t="s">
        <v>1013</v>
      </c>
      <c r="D16835" t="s">
        <v>1021</v>
      </c>
      <c r="E16835" t="s">
        <v>1015</v>
      </c>
      <c r="F16835" s="86">
        <v>727724.38464971702</v>
      </c>
    </row>
    <row r="16836" spans="1:6">
      <c r="A16836">
        <v>2021</v>
      </c>
      <c r="B16836" t="s">
        <v>1059</v>
      </c>
      <c r="C16836" t="s">
        <v>1013</v>
      </c>
      <c r="D16836" t="s">
        <v>1021</v>
      </c>
      <c r="E16836" t="s">
        <v>1015</v>
      </c>
      <c r="F16836" s="86">
        <v>738056.25560542301</v>
      </c>
    </row>
    <row r="16837" spans="1:6">
      <c r="A16837">
        <v>2022</v>
      </c>
      <c r="B16837" t="s">
        <v>1059</v>
      </c>
      <c r="C16837" t="s">
        <v>1013</v>
      </c>
      <c r="D16837" t="s">
        <v>1021</v>
      </c>
      <c r="E16837" t="s">
        <v>1015</v>
      </c>
      <c r="F16837" s="86">
        <v>748416.358952904</v>
      </c>
    </row>
    <row r="16838" spans="1:6">
      <c r="A16838">
        <v>2023</v>
      </c>
      <c r="B16838" t="s">
        <v>1059</v>
      </c>
      <c r="C16838" t="s">
        <v>1013</v>
      </c>
      <c r="D16838" t="s">
        <v>1021</v>
      </c>
      <c r="E16838" t="s">
        <v>1015</v>
      </c>
      <c r="F16838" s="86">
        <v>758718.24131499697</v>
      </c>
    </row>
    <row r="16839" spans="1:6">
      <c r="A16839">
        <v>2024</v>
      </c>
      <c r="B16839" t="s">
        <v>1059</v>
      </c>
      <c r="C16839" t="s">
        <v>1013</v>
      </c>
      <c r="D16839" t="s">
        <v>1021</v>
      </c>
      <c r="E16839" t="s">
        <v>1015</v>
      </c>
      <c r="F16839" s="86">
        <v>768963.91405550297</v>
      </c>
    </row>
    <row r="16840" spans="1:6">
      <c r="A16840">
        <v>2025</v>
      </c>
      <c r="B16840" t="s">
        <v>1059</v>
      </c>
      <c r="C16840" t="s">
        <v>1013</v>
      </c>
      <c r="D16840" t="s">
        <v>1021</v>
      </c>
      <c r="E16840" t="s">
        <v>1015</v>
      </c>
      <c r="F16840" s="86">
        <v>779135.690686777</v>
      </c>
    </row>
    <row r="16841" spans="1:6">
      <c r="A16841">
        <v>2026</v>
      </c>
      <c r="B16841" t="s">
        <v>1059</v>
      </c>
      <c r="C16841" t="s">
        <v>1013</v>
      </c>
      <c r="D16841" t="s">
        <v>1021</v>
      </c>
      <c r="E16841" t="s">
        <v>1015</v>
      </c>
      <c r="F16841" s="86">
        <v>789234.79367466201</v>
      </c>
    </row>
    <row r="16842" spans="1:6">
      <c r="A16842">
        <v>2027</v>
      </c>
      <c r="B16842" t="s">
        <v>1059</v>
      </c>
      <c r="C16842" t="s">
        <v>1013</v>
      </c>
      <c r="D16842" t="s">
        <v>1021</v>
      </c>
      <c r="E16842" t="s">
        <v>1015</v>
      </c>
      <c r="F16842" s="86">
        <v>799338.24370169395</v>
      </c>
    </row>
    <row r="16843" spans="1:6">
      <c r="A16843">
        <v>2028</v>
      </c>
      <c r="B16843" t="s">
        <v>1059</v>
      </c>
      <c r="C16843" t="s">
        <v>1013</v>
      </c>
      <c r="D16843" t="s">
        <v>1021</v>
      </c>
      <c r="E16843" t="s">
        <v>1015</v>
      </c>
      <c r="F16843" s="86">
        <v>809504.67339084996</v>
      </c>
    </row>
    <row r="16844" spans="1:6">
      <c r="A16844">
        <v>2029</v>
      </c>
      <c r="B16844" t="s">
        <v>1059</v>
      </c>
      <c r="C16844" t="s">
        <v>1013</v>
      </c>
      <c r="D16844" t="s">
        <v>1021</v>
      </c>
      <c r="E16844" t="s">
        <v>1015</v>
      </c>
      <c r="F16844" s="86">
        <v>819734.80090994295</v>
      </c>
    </row>
    <row r="16845" spans="1:6">
      <c r="A16845">
        <v>2030</v>
      </c>
      <c r="B16845" t="s">
        <v>1059</v>
      </c>
      <c r="C16845" t="s">
        <v>1013</v>
      </c>
      <c r="D16845" t="s">
        <v>1021</v>
      </c>
      <c r="E16845" t="s">
        <v>1015</v>
      </c>
      <c r="F16845" s="86">
        <v>829981.24871849001</v>
      </c>
    </row>
    <row r="16846" spans="1:6">
      <c r="A16846">
        <v>2031</v>
      </c>
      <c r="B16846" t="s">
        <v>1059</v>
      </c>
      <c r="C16846" t="s">
        <v>1013</v>
      </c>
      <c r="D16846" t="s">
        <v>1021</v>
      </c>
      <c r="E16846" t="s">
        <v>1015</v>
      </c>
      <c r="F16846" s="86">
        <v>840235.73951261397</v>
      </c>
    </row>
    <row r="16847" spans="1:6">
      <c r="A16847">
        <v>2032</v>
      </c>
      <c r="B16847" t="s">
        <v>1059</v>
      </c>
      <c r="C16847" t="s">
        <v>1013</v>
      </c>
      <c r="D16847" t="s">
        <v>1021</v>
      </c>
      <c r="E16847" t="s">
        <v>1015</v>
      </c>
      <c r="F16847" s="86">
        <v>850483.49938510801</v>
      </c>
    </row>
    <row r="16848" spans="1:6">
      <c r="A16848">
        <v>2033</v>
      </c>
      <c r="B16848" t="s">
        <v>1059</v>
      </c>
      <c r="C16848" t="s">
        <v>1013</v>
      </c>
      <c r="D16848" t="s">
        <v>1021</v>
      </c>
      <c r="E16848" t="s">
        <v>1015</v>
      </c>
      <c r="F16848" s="86">
        <v>860755.09926785901</v>
      </c>
    </row>
    <row r="16849" spans="1:6">
      <c r="A16849">
        <v>2034</v>
      </c>
      <c r="B16849" t="s">
        <v>1059</v>
      </c>
      <c r="C16849" t="s">
        <v>1013</v>
      </c>
      <c r="D16849" t="s">
        <v>1021</v>
      </c>
      <c r="E16849" t="s">
        <v>1015</v>
      </c>
      <c r="F16849" s="86">
        <v>871051.72952154803</v>
      </c>
    </row>
    <row r="16850" spans="1:6">
      <c r="A16850">
        <v>2035</v>
      </c>
      <c r="B16850" t="s">
        <v>1059</v>
      </c>
      <c r="C16850" t="s">
        <v>1013</v>
      </c>
      <c r="D16850" t="s">
        <v>1021</v>
      </c>
      <c r="E16850" t="s">
        <v>1015</v>
      </c>
      <c r="F16850" s="86">
        <v>881332.40103931597</v>
      </c>
    </row>
    <row r="16851" spans="1:6">
      <c r="A16851">
        <v>2036</v>
      </c>
      <c r="B16851" t="s">
        <v>1059</v>
      </c>
      <c r="C16851" t="s">
        <v>1013</v>
      </c>
      <c r="D16851" t="s">
        <v>1021</v>
      </c>
      <c r="E16851" t="s">
        <v>1015</v>
      </c>
      <c r="F16851" s="86">
        <v>891561.77868057298</v>
      </c>
    </row>
    <row r="16852" spans="1:6">
      <c r="A16852">
        <v>2037</v>
      </c>
      <c r="B16852" t="s">
        <v>1059</v>
      </c>
      <c r="C16852" t="s">
        <v>1013</v>
      </c>
      <c r="D16852" t="s">
        <v>1021</v>
      </c>
      <c r="E16852" t="s">
        <v>1015</v>
      </c>
      <c r="F16852" s="86">
        <v>901761.21247787494</v>
      </c>
    </row>
    <row r="16853" spans="1:6">
      <c r="A16853">
        <v>2038</v>
      </c>
      <c r="B16853" t="s">
        <v>1059</v>
      </c>
      <c r="C16853" t="s">
        <v>1013</v>
      </c>
      <c r="D16853" t="s">
        <v>1021</v>
      </c>
      <c r="E16853" t="s">
        <v>1015</v>
      </c>
      <c r="F16853" s="86">
        <v>911991.16475216695</v>
      </c>
    </row>
    <row r="16854" spans="1:6">
      <c r="A16854">
        <v>2039</v>
      </c>
      <c r="B16854" t="s">
        <v>1059</v>
      </c>
      <c r="C16854" t="s">
        <v>1013</v>
      </c>
      <c r="D16854" t="s">
        <v>1021</v>
      </c>
      <c r="E16854" t="s">
        <v>1015</v>
      </c>
      <c r="F16854" s="86">
        <v>922252.31425599998</v>
      </c>
    </row>
    <row r="16855" spans="1:6">
      <c r="A16855">
        <v>2040</v>
      </c>
      <c r="B16855" t="s">
        <v>1059</v>
      </c>
      <c r="C16855" t="s">
        <v>1013</v>
      </c>
      <c r="D16855" t="s">
        <v>1021</v>
      </c>
      <c r="E16855" t="s">
        <v>1015</v>
      </c>
      <c r="F16855" s="86">
        <v>932513.63574472396</v>
      </c>
    </row>
    <row r="16856" spans="1:6">
      <c r="A16856">
        <v>2041</v>
      </c>
      <c r="B16856" t="s">
        <v>1059</v>
      </c>
      <c r="C16856" t="s">
        <v>1013</v>
      </c>
      <c r="D16856" t="s">
        <v>1021</v>
      </c>
      <c r="E16856" t="s">
        <v>1015</v>
      </c>
      <c r="F16856" s="86">
        <v>942766.99801765196</v>
      </c>
    </row>
    <row r="16857" spans="1:6">
      <c r="A16857">
        <v>2042</v>
      </c>
      <c r="B16857" t="s">
        <v>1059</v>
      </c>
      <c r="C16857" t="s">
        <v>1013</v>
      </c>
      <c r="D16857" t="s">
        <v>1021</v>
      </c>
      <c r="E16857" t="s">
        <v>1015</v>
      </c>
      <c r="F16857" s="86">
        <v>953015.53463753394</v>
      </c>
    </row>
    <row r="16858" spans="1:6">
      <c r="A16858">
        <v>2043</v>
      </c>
      <c r="B16858" t="s">
        <v>1059</v>
      </c>
      <c r="C16858" t="s">
        <v>1013</v>
      </c>
      <c r="D16858" t="s">
        <v>1021</v>
      </c>
      <c r="E16858" t="s">
        <v>1015</v>
      </c>
      <c r="F16858" s="86">
        <v>963271.17963698402</v>
      </c>
    </row>
    <row r="16859" spans="1:6">
      <c r="A16859">
        <v>2044</v>
      </c>
      <c r="B16859" t="s">
        <v>1059</v>
      </c>
      <c r="C16859" t="s">
        <v>1013</v>
      </c>
      <c r="D16859" t="s">
        <v>1021</v>
      </c>
      <c r="E16859" t="s">
        <v>1015</v>
      </c>
      <c r="F16859" s="86">
        <v>973536.90269424103</v>
      </c>
    </row>
    <row r="16860" spans="1:6">
      <c r="A16860">
        <v>2045</v>
      </c>
      <c r="B16860" t="s">
        <v>1059</v>
      </c>
      <c r="C16860" t="s">
        <v>1013</v>
      </c>
      <c r="D16860" t="s">
        <v>1021</v>
      </c>
      <c r="E16860" t="s">
        <v>1015</v>
      </c>
      <c r="F16860" s="86">
        <v>983826.37359523994</v>
      </c>
    </row>
    <row r="16861" spans="1:6">
      <c r="A16861">
        <v>2046</v>
      </c>
      <c r="B16861" t="s">
        <v>1059</v>
      </c>
      <c r="C16861" t="s">
        <v>1013</v>
      </c>
      <c r="D16861" t="s">
        <v>1021</v>
      </c>
      <c r="E16861" t="s">
        <v>1015</v>
      </c>
      <c r="F16861" s="86">
        <v>994137.34596638195</v>
      </c>
    </row>
    <row r="16862" spans="1:6">
      <c r="A16862">
        <v>2047</v>
      </c>
      <c r="B16862" t="s">
        <v>1059</v>
      </c>
      <c r="C16862" t="s">
        <v>1013</v>
      </c>
      <c r="D16862" t="s">
        <v>1021</v>
      </c>
      <c r="E16862" t="s">
        <v>1015</v>
      </c>
      <c r="F16862" s="86">
        <v>1004411.8794708</v>
      </c>
    </row>
    <row r="16863" spans="1:6">
      <c r="A16863">
        <v>2048</v>
      </c>
      <c r="B16863" t="s">
        <v>1059</v>
      </c>
      <c r="C16863" t="s">
        <v>1013</v>
      </c>
      <c r="D16863" t="s">
        <v>1021</v>
      </c>
      <c r="E16863" t="s">
        <v>1015</v>
      </c>
      <c r="F16863" s="86">
        <v>1014639.81079913</v>
      </c>
    </row>
    <row r="16864" spans="1:6">
      <c r="A16864">
        <v>2049</v>
      </c>
      <c r="B16864" t="s">
        <v>1059</v>
      </c>
      <c r="C16864" t="s">
        <v>1013</v>
      </c>
      <c r="D16864" t="s">
        <v>1021</v>
      </c>
      <c r="E16864" t="s">
        <v>1015</v>
      </c>
      <c r="F16864" s="86">
        <v>1024840.33241816</v>
      </c>
    </row>
    <row r="16865" spans="1:6">
      <c r="A16865">
        <v>2050</v>
      </c>
      <c r="B16865" t="s">
        <v>1059</v>
      </c>
      <c r="C16865" t="s">
        <v>1013</v>
      </c>
      <c r="D16865" t="s">
        <v>1021</v>
      </c>
      <c r="E16865" t="s">
        <v>1015</v>
      </c>
      <c r="F16865" s="86">
        <v>1034999.46732023</v>
      </c>
    </row>
    <row r="16866" spans="1:6">
      <c r="A16866">
        <v>2017</v>
      </c>
      <c r="B16866" t="s">
        <v>1060</v>
      </c>
      <c r="C16866" t="s">
        <v>1013</v>
      </c>
      <c r="D16866" t="s">
        <v>1021</v>
      </c>
      <c r="E16866" t="s">
        <v>1015</v>
      </c>
      <c r="F16866" s="86">
        <v>713380.74871863297</v>
      </c>
    </row>
    <row r="16867" spans="1:6">
      <c r="A16867">
        <v>2018</v>
      </c>
      <c r="B16867" t="s">
        <v>1060</v>
      </c>
      <c r="C16867" t="s">
        <v>1013</v>
      </c>
      <c r="D16867" t="s">
        <v>1021</v>
      </c>
      <c r="E16867" t="s">
        <v>1015</v>
      </c>
      <c r="F16867" s="86">
        <v>720388.68248786998</v>
      </c>
    </row>
    <row r="16868" spans="1:6">
      <c r="A16868">
        <v>2019</v>
      </c>
      <c r="B16868" t="s">
        <v>1060</v>
      </c>
      <c r="C16868" t="s">
        <v>1013</v>
      </c>
      <c r="D16868" t="s">
        <v>1021</v>
      </c>
      <c r="E16868" t="s">
        <v>1015</v>
      </c>
      <c r="F16868" s="86">
        <v>728181.48968149</v>
      </c>
    </row>
    <row r="16869" spans="1:6">
      <c r="A16869">
        <v>2020</v>
      </c>
      <c r="B16869" t="s">
        <v>1060</v>
      </c>
      <c r="C16869" t="s">
        <v>1013</v>
      </c>
      <c r="D16869" t="s">
        <v>1021</v>
      </c>
      <c r="E16869" t="s">
        <v>1015</v>
      </c>
      <c r="F16869" s="86">
        <v>737543.70321804599</v>
      </c>
    </row>
    <row r="16870" spans="1:6">
      <c r="A16870">
        <v>2021</v>
      </c>
      <c r="B16870" t="s">
        <v>1060</v>
      </c>
      <c r="C16870" t="s">
        <v>1013</v>
      </c>
      <c r="D16870" t="s">
        <v>1021</v>
      </c>
      <c r="E16870" t="s">
        <v>1015</v>
      </c>
      <c r="F16870" s="86">
        <v>746949.86062811106</v>
      </c>
    </row>
    <row r="16871" spans="1:6">
      <c r="A16871">
        <v>2022</v>
      </c>
      <c r="B16871" t="s">
        <v>1060</v>
      </c>
      <c r="C16871" t="s">
        <v>1013</v>
      </c>
      <c r="D16871" t="s">
        <v>1021</v>
      </c>
      <c r="E16871" t="s">
        <v>1015</v>
      </c>
      <c r="F16871" s="86">
        <v>756298.69276480295</v>
      </c>
    </row>
    <row r="16872" spans="1:6">
      <c r="A16872">
        <v>2023</v>
      </c>
      <c r="B16872" t="s">
        <v>1060</v>
      </c>
      <c r="C16872" t="s">
        <v>1013</v>
      </c>
      <c r="D16872" t="s">
        <v>1021</v>
      </c>
      <c r="E16872" t="s">
        <v>1015</v>
      </c>
      <c r="F16872" s="86">
        <v>765636.50356816105</v>
      </c>
    </row>
    <row r="16873" spans="1:6">
      <c r="A16873">
        <v>2024</v>
      </c>
      <c r="B16873" t="s">
        <v>1060</v>
      </c>
      <c r="C16873" t="s">
        <v>1013</v>
      </c>
      <c r="D16873" t="s">
        <v>1021</v>
      </c>
      <c r="E16873" t="s">
        <v>1015</v>
      </c>
      <c r="F16873" s="86">
        <v>774967.28548986698</v>
      </c>
    </row>
    <row r="16874" spans="1:6">
      <c r="A16874">
        <v>2025</v>
      </c>
      <c r="B16874" t="s">
        <v>1060</v>
      </c>
      <c r="C16874" t="s">
        <v>1013</v>
      </c>
      <c r="D16874" t="s">
        <v>1021</v>
      </c>
      <c r="E16874" t="s">
        <v>1015</v>
      </c>
      <c r="F16874" s="86">
        <v>784269.78214477701</v>
      </c>
    </row>
    <row r="16875" spans="1:6">
      <c r="A16875">
        <v>2026</v>
      </c>
      <c r="B16875" t="s">
        <v>1060</v>
      </c>
      <c r="C16875" t="s">
        <v>1013</v>
      </c>
      <c r="D16875" t="s">
        <v>1021</v>
      </c>
      <c r="E16875" t="s">
        <v>1015</v>
      </c>
      <c r="F16875" s="86">
        <v>793532.927749497</v>
      </c>
    </row>
    <row r="16876" spans="1:6">
      <c r="A16876">
        <v>2027</v>
      </c>
      <c r="B16876" t="s">
        <v>1060</v>
      </c>
      <c r="C16876" t="s">
        <v>1013</v>
      </c>
      <c r="D16876" t="s">
        <v>1021</v>
      </c>
      <c r="E16876" t="s">
        <v>1015</v>
      </c>
      <c r="F16876" s="86">
        <v>802771.91612037702</v>
      </c>
    </row>
    <row r="16877" spans="1:6">
      <c r="A16877">
        <v>2028</v>
      </c>
      <c r="B16877" t="s">
        <v>1060</v>
      </c>
      <c r="C16877" t="s">
        <v>1013</v>
      </c>
      <c r="D16877" t="s">
        <v>1021</v>
      </c>
      <c r="E16877" t="s">
        <v>1015</v>
      </c>
      <c r="F16877" s="86">
        <v>812020.54581923096</v>
      </c>
    </row>
    <row r="16878" spans="1:6">
      <c r="A16878">
        <v>2029</v>
      </c>
      <c r="B16878" t="s">
        <v>1060</v>
      </c>
      <c r="C16878" t="s">
        <v>1013</v>
      </c>
      <c r="D16878" t="s">
        <v>1021</v>
      </c>
      <c r="E16878" t="s">
        <v>1015</v>
      </c>
      <c r="F16878" s="86">
        <v>821279.86264095095</v>
      </c>
    </row>
    <row r="16879" spans="1:6">
      <c r="A16879">
        <v>2030</v>
      </c>
      <c r="B16879" t="s">
        <v>1060</v>
      </c>
      <c r="C16879" t="s">
        <v>1013</v>
      </c>
      <c r="D16879" t="s">
        <v>1021</v>
      </c>
      <c r="E16879" t="s">
        <v>1015</v>
      </c>
      <c r="F16879" s="86">
        <v>830548.74774817203</v>
      </c>
    </row>
    <row r="16880" spans="1:6">
      <c r="A16880">
        <v>2031</v>
      </c>
      <c r="B16880" t="s">
        <v>1060</v>
      </c>
      <c r="C16880" t="s">
        <v>1013</v>
      </c>
      <c r="D16880" t="s">
        <v>1021</v>
      </c>
      <c r="E16880" t="s">
        <v>1015</v>
      </c>
      <c r="F16880" s="86">
        <v>839842.500970138</v>
      </c>
    </row>
    <row r="16881" spans="1:6">
      <c r="A16881">
        <v>2032</v>
      </c>
      <c r="B16881" t="s">
        <v>1060</v>
      </c>
      <c r="C16881" t="s">
        <v>1013</v>
      </c>
      <c r="D16881" t="s">
        <v>1021</v>
      </c>
      <c r="E16881" t="s">
        <v>1015</v>
      </c>
      <c r="F16881" s="86">
        <v>849134.17900255905</v>
      </c>
    </row>
    <row r="16882" spans="1:6">
      <c r="A16882">
        <v>2033</v>
      </c>
      <c r="B16882" t="s">
        <v>1060</v>
      </c>
      <c r="C16882" t="s">
        <v>1013</v>
      </c>
      <c r="D16882" t="s">
        <v>1021</v>
      </c>
      <c r="E16882" t="s">
        <v>1015</v>
      </c>
      <c r="F16882" s="86">
        <v>858438.30201818701</v>
      </c>
    </row>
    <row r="16883" spans="1:6">
      <c r="A16883">
        <v>2034</v>
      </c>
      <c r="B16883" t="s">
        <v>1060</v>
      </c>
      <c r="C16883" t="s">
        <v>1013</v>
      </c>
      <c r="D16883" t="s">
        <v>1021</v>
      </c>
      <c r="E16883" t="s">
        <v>1015</v>
      </c>
      <c r="F16883" s="86">
        <v>867773.85902386904</v>
      </c>
    </row>
    <row r="16884" spans="1:6">
      <c r="A16884">
        <v>2035</v>
      </c>
      <c r="B16884" t="s">
        <v>1060</v>
      </c>
      <c r="C16884" t="s">
        <v>1013</v>
      </c>
      <c r="D16884" t="s">
        <v>1021</v>
      </c>
      <c r="E16884" t="s">
        <v>1015</v>
      </c>
      <c r="F16884" s="86">
        <v>877103.20376448997</v>
      </c>
    </row>
    <row r="16885" spans="1:6">
      <c r="A16885">
        <v>2036</v>
      </c>
      <c r="B16885" t="s">
        <v>1060</v>
      </c>
      <c r="C16885" t="s">
        <v>1013</v>
      </c>
      <c r="D16885" t="s">
        <v>1021</v>
      </c>
      <c r="E16885" t="s">
        <v>1015</v>
      </c>
      <c r="F16885" s="86">
        <v>886432.87653005403</v>
      </c>
    </row>
    <row r="16886" spans="1:6">
      <c r="A16886">
        <v>2037</v>
      </c>
      <c r="B16886" t="s">
        <v>1060</v>
      </c>
      <c r="C16886" t="s">
        <v>1013</v>
      </c>
      <c r="D16886" t="s">
        <v>1021</v>
      </c>
      <c r="E16886" t="s">
        <v>1015</v>
      </c>
      <c r="F16886" s="86">
        <v>895753.870273849</v>
      </c>
    </row>
    <row r="16887" spans="1:6">
      <c r="A16887">
        <v>2038</v>
      </c>
      <c r="B16887" t="s">
        <v>1060</v>
      </c>
      <c r="C16887" t="s">
        <v>1013</v>
      </c>
      <c r="D16887" t="s">
        <v>1021</v>
      </c>
      <c r="E16887" t="s">
        <v>1015</v>
      </c>
      <c r="F16887" s="86">
        <v>905096.90901944099</v>
      </c>
    </row>
    <row r="16888" spans="1:6">
      <c r="A16888">
        <v>2039</v>
      </c>
      <c r="B16888" t="s">
        <v>1060</v>
      </c>
      <c r="C16888" t="s">
        <v>1013</v>
      </c>
      <c r="D16888" t="s">
        <v>1021</v>
      </c>
      <c r="E16888" t="s">
        <v>1015</v>
      </c>
      <c r="F16888" s="86">
        <v>914448.69854221598</v>
      </c>
    </row>
    <row r="16889" spans="1:6">
      <c r="A16889">
        <v>2040</v>
      </c>
      <c r="B16889" t="s">
        <v>1060</v>
      </c>
      <c r="C16889" t="s">
        <v>1013</v>
      </c>
      <c r="D16889" t="s">
        <v>1021</v>
      </c>
      <c r="E16889" t="s">
        <v>1015</v>
      </c>
      <c r="F16889" s="86">
        <v>923816.72958964296</v>
      </c>
    </row>
    <row r="16890" spans="1:6">
      <c r="A16890">
        <v>2041</v>
      </c>
      <c r="B16890" t="s">
        <v>1060</v>
      </c>
      <c r="C16890" t="s">
        <v>1013</v>
      </c>
      <c r="D16890" t="s">
        <v>1021</v>
      </c>
      <c r="E16890" t="s">
        <v>1015</v>
      </c>
      <c r="F16890" s="86">
        <v>933200.42398131604</v>
      </c>
    </row>
    <row r="16891" spans="1:6">
      <c r="A16891">
        <v>2042</v>
      </c>
      <c r="B16891" t="s">
        <v>1060</v>
      </c>
      <c r="C16891" t="s">
        <v>1013</v>
      </c>
      <c r="D16891" t="s">
        <v>1021</v>
      </c>
      <c r="E16891" t="s">
        <v>1015</v>
      </c>
      <c r="F16891" s="86">
        <v>942596.65572047594</v>
      </c>
    </row>
    <row r="16892" spans="1:6">
      <c r="A16892">
        <v>2043</v>
      </c>
      <c r="B16892" t="s">
        <v>1060</v>
      </c>
      <c r="C16892" t="s">
        <v>1013</v>
      </c>
      <c r="D16892" t="s">
        <v>1021</v>
      </c>
      <c r="E16892" t="s">
        <v>1015</v>
      </c>
      <c r="F16892" s="86">
        <v>952000.56756287697</v>
      </c>
    </row>
    <row r="16893" spans="1:6">
      <c r="A16893">
        <v>2044</v>
      </c>
      <c r="B16893" t="s">
        <v>1060</v>
      </c>
      <c r="C16893" t="s">
        <v>1013</v>
      </c>
      <c r="D16893" t="s">
        <v>1021</v>
      </c>
      <c r="E16893" t="s">
        <v>1015</v>
      </c>
      <c r="F16893" s="86">
        <v>961420.14154003595</v>
      </c>
    </row>
    <row r="16894" spans="1:6">
      <c r="A16894">
        <v>2045</v>
      </c>
      <c r="B16894" t="s">
        <v>1060</v>
      </c>
      <c r="C16894" t="s">
        <v>1013</v>
      </c>
      <c r="D16894" t="s">
        <v>1021</v>
      </c>
      <c r="E16894" t="s">
        <v>1015</v>
      </c>
      <c r="F16894" s="86">
        <v>970859.49663253303</v>
      </c>
    </row>
    <row r="16895" spans="1:6">
      <c r="A16895">
        <v>2046</v>
      </c>
      <c r="B16895" t="s">
        <v>1060</v>
      </c>
      <c r="C16895" t="s">
        <v>1013</v>
      </c>
      <c r="D16895" t="s">
        <v>1021</v>
      </c>
      <c r="E16895" t="s">
        <v>1015</v>
      </c>
      <c r="F16895" s="86">
        <v>980318.09226315096</v>
      </c>
    </row>
    <row r="16896" spans="1:6">
      <c r="A16896">
        <v>2047</v>
      </c>
      <c r="B16896" t="s">
        <v>1060</v>
      </c>
      <c r="C16896" t="s">
        <v>1013</v>
      </c>
      <c r="D16896" t="s">
        <v>1021</v>
      </c>
      <c r="E16896" t="s">
        <v>1015</v>
      </c>
      <c r="F16896" s="86">
        <v>989772.95768575801</v>
      </c>
    </row>
    <row r="16897" spans="1:6">
      <c r="A16897">
        <v>2048</v>
      </c>
      <c r="B16897" t="s">
        <v>1060</v>
      </c>
      <c r="C16897" t="s">
        <v>1013</v>
      </c>
      <c r="D16897" t="s">
        <v>1021</v>
      </c>
      <c r="E16897" t="s">
        <v>1015</v>
      </c>
      <c r="F16897" s="86">
        <v>999233.00716540904</v>
      </c>
    </row>
    <row r="16898" spans="1:6">
      <c r="A16898">
        <v>2049</v>
      </c>
      <c r="B16898" t="s">
        <v>1060</v>
      </c>
      <c r="C16898" t="s">
        <v>1013</v>
      </c>
      <c r="D16898" t="s">
        <v>1021</v>
      </c>
      <c r="E16898" t="s">
        <v>1015</v>
      </c>
      <c r="F16898" s="86">
        <v>1008692.58978864</v>
      </c>
    </row>
    <row r="16899" spans="1:6">
      <c r="A16899">
        <v>2050</v>
      </c>
      <c r="B16899" t="s">
        <v>1060</v>
      </c>
      <c r="C16899" t="s">
        <v>1013</v>
      </c>
      <c r="D16899" t="s">
        <v>1021</v>
      </c>
      <c r="E16899" t="s">
        <v>1015</v>
      </c>
      <c r="F16899" s="86">
        <v>1018170.84554073</v>
      </c>
    </row>
    <row r="16900" spans="1:6">
      <c r="A16900">
        <v>2017</v>
      </c>
      <c r="B16900" t="s">
        <v>1061</v>
      </c>
      <c r="C16900" t="s">
        <v>1013</v>
      </c>
      <c r="D16900" t="s">
        <v>1021</v>
      </c>
      <c r="E16900" t="s">
        <v>1015</v>
      </c>
      <c r="F16900" s="86">
        <v>4279771.0958172204</v>
      </c>
    </row>
    <row r="16901" spans="1:6">
      <c r="A16901">
        <v>2018</v>
      </c>
      <c r="B16901" t="s">
        <v>1061</v>
      </c>
      <c r="C16901" t="s">
        <v>1013</v>
      </c>
      <c r="D16901" t="s">
        <v>1021</v>
      </c>
      <c r="E16901" t="s">
        <v>1015</v>
      </c>
      <c r="F16901" s="86">
        <v>4309991.1331706801</v>
      </c>
    </row>
    <row r="16902" spans="1:6">
      <c r="A16902">
        <v>2019</v>
      </c>
      <c r="B16902" t="s">
        <v>1061</v>
      </c>
      <c r="C16902" t="s">
        <v>1013</v>
      </c>
      <c r="D16902" t="s">
        <v>1021</v>
      </c>
      <c r="E16902" t="s">
        <v>1015</v>
      </c>
      <c r="F16902" s="86">
        <v>4344002.6980786696</v>
      </c>
    </row>
    <row r="16903" spans="1:6">
      <c r="A16903">
        <v>2020</v>
      </c>
      <c r="B16903" t="s">
        <v>1061</v>
      </c>
      <c r="C16903" t="s">
        <v>1013</v>
      </c>
      <c r="D16903" t="s">
        <v>1021</v>
      </c>
      <c r="E16903" t="s">
        <v>1015</v>
      </c>
      <c r="F16903" s="86">
        <v>4372887.96166478</v>
      </c>
    </row>
    <row r="16904" spans="1:6">
      <c r="A16904">
        <v>2021</v>
      </c>
      <c r="B16904" t="s">
        <v>1061</v>
      </c>
      <c r="C16904" t="s">
        <v>1013</v>
      </c>
      <c r="D16904" t="s">
        <v>1021</v>
      </c>
      <c r="E16904" t="s">
        <v>1015</v>
      </c>
      <c r="F16904" s="86">
        <v>4402080.8404554399</v>
      </c>
    </row>
    <row r="16905" spans="1:6">
      <c r="A16905">
        <v>2022</v>
      </c>
      <c r="B16905" t="s">
        <v>1061</v>
      </c>
      <c r="C16905" t="s">
        <v>1013</v>
      </c>
      <c r="D16905" t="s">
        <v>1021</v>
      </c>
      <c r="E16905" t="s">
        <v>1015</v>
      </c>
      <c r="F16905" s="86">
        <v>4431425.0565622002</v>
      </c>
    </row>
    <row r="16906" spans="1:6">
      <c r="A16906">
        <v>2023</v>
      </c>
      <c r="B16906" t="s">
        <v>1061</v>
      </c>
      <c r="C16906" t="s">
        <v>1013</v>
      </c>
      <c r="D16906" t="s">
        <v>1021</v>
      </c>
      <c r="E16906" t="s">
        <v>1015</v>
      </c>
      <c r="F16906" s="86">
        <v>4460128.8290761597</v>
      </c>
    </row>
    <row r="16907" spans="1:6">
      <c r="A16907">
        <v>2024</v>
      </c>
      <c r="B16907" t="s">
        <v>1061</v>
      </c>
      <c r="C16907" t="s">
        <v>1013</v>
      </c>
      <c r="D16907" t="s">
        <v>1021</v>
      </c>
      <c r="E16907" t="s">
        <v>1015</v>
      </c>
      <c r="F16907" s="86">
        <v>4488411.6893410096</v>
      </c>
    </row>
    <row r="16908" spans="1:6">
      <c r="A16908">
        <v>2025</v>
      </c>
      <c r="B16908" t="s">
        <v>1061</v>
      </c>
      <c r="C16908" t="s">
        <v>1013</v>
      </c>
      <c r="D16908" t="s">
        <v>1021</v>
      </c>
      <c r="E16908" t="s">
        <v>1015</v>
      </c>
      <c r="F16908" s="86">
        <v>4516178.5992797501</v>
      </c>
    </row>
    <row r="16909" spans="1:6">
      <c r="A16909">
        <v>2026</v>
      </c>
      <c r="B16909" t="s">
        <v>1061</v>
      </c>
      <c r="C16909" t="s">
        <v>1013</v>
      </c>
      <c r="D16909" t="s">
        <v>1021</v>
      </c>
      <c r="E16909" t="s">
        <v>1015</v>
      </c>
      <c r="F16909" s="86">
        <v>4543417.8087609997</v>
      </c>
    </row>
    <row r="16910" spans="1:6">
      <c r="A16910">
        <v>2027</v>
      </c>
      <c r="B16910" t="s">
        <v>1061</v>
      </c>
      <c r="C16910" t="s">
        <v>1013</v>
      </c>
      <c r="D16910" t="s">
        <v>1021</v>
      </c>
      <c r="E16910" t="s">
        <v>1015</v>
      </c>
      <c r="F16910" s="86">
        <v>4570751.2565368498</v>
      </c>
    </row>
    <row r="16911" spans="1:6">
      <c r="A16911">
        <v>2028</v>
      </c>
      <c r="B16911" t="s">
        <v>1061</v>
      </c>
      <c r="C16911" t="s">
        <v>1013</v>
      </c>
      <c r="D16911" t="s">
        <v>1021</v>
      </c>
      <c r="E16911" t="s">
        <v>1015</v>
      </c>
      <c r="F16911" s="86">
        <v>4598546.9895037301</v>
      </c>
    </row>
    <row r="16912" spans="1:6">
      <c r="A16912">
        <v>2029</v>
      </c>
      <c r="B16912" t="s">
        <v>1061</v>
      </c>
      <c r="C16912" t="s">
        <v>1013</v>
      </c>
      <c r="D16912" t="s">
        <v>1021</v>
      </c>
      <c r="E16912" t="s">
        <v>1015</v>
      </c>
      <c r="F16912" s="86">
        <v>4626805.8659504503</v>
      </c>
    </row>
    <row r="16913" spans="1:6">
      <c r="A16913">
        <v>2030</v>
      </c>
      <c r="B16913" t="s">
        <v>1061</v>
      </c>
      <c r="C16913" t="s">
        <v>1013</v>
      </c>
      <c r="D16913" t="s">
        <v>1021</v>
      </c>
      <c r="E16913" t="s">
        <v>1015</v>
      </c>
      <c r="F16913" s="86">
        <v>4655171.6550778998</v>
      </c>
    </row>
    <row r="16914" spans="1:6">
      <c r="A16914">
        <v>2031</v>
      </c>
      <c r="B16914" t="s">
        <v>1061</v>
      </c>
      <c r="C16914" t="s">
        <v>1013</v>
      </c>
      <c r="D16914" t="s">
        <v>1021</v>
      </c>
      <c r="E16914" t="s">
        <v>1015</v>
      </c>
      <c r="F16914" s="86">
        <v>4683628.9830149701</v>
      </c>
    </row>
    <row r="16915" spans="1:6">
      <c r="A16915">
        <v>2032</v>
      </c>
      <c r="B16915" t="s">
        <v>1061</v>
      </c>
      <c r="C16915" t="s">
        <v>1013</v>
      </c>
      <c r="D16915" t="s">
        <v>1021</v>
      </c>
      <c r="E16915" t="s">
        <v>1015</v>
      </c>
      <c r="F16915" s="86">
        <v>4712159.5760212103</v>
      </c>
    </row>
    <row r="16916" spans="1:6">
      <c r="A16916">
        <v>2033</v>
      </c>
      <c r="B16916" t="s">
        <v>1061</v>
      </c>
      <c r="C16916" t="s">
        <v>1013</v>
      </c>
      <c r="D16916" t="s">
        <v>1021</v>
      </c>
      <c r="E16916" t="s">
        <v>1015</v>
      </c>
      <c r="F16916" s="86">
        <v>4740935.9438524097</v>
      </c>
    </row>
    <row r="16917" spans="1:6">
      <c r="A16917">
        <v>2034</v>
      </c>
      <c r="B16917" t="s">
        <v>1061</v>
      </c>
      <c r="C16917" t="s">
        <v>1013</v>
      </c>
      <c r="D16917" t="s">
        <v>1021</v>
      </c>
      <c r="E16917" t="s">
        <v>1015</v>
      </c>
      <c r="F16917" s="86">
        <v>4769955.4622043204</v>
      </c>
    </row>
    <row r="16918" spans="1:6">
      <c r="A16918">
        <v>2035</v>
      </c>
      <c r="B16918" t="s">
        <v>1061</v>
      </c>
      <c r="C16918" t="s">
        <v>1013</v>
      </c>
      <c r="D16918" t="s">
        <v>1021</v>
      </c>
      <c r="E16918" t="s">
        <v>1015</v>
      </c>
      <c r="F16918" s="86">
        <v>4798838.2578445198</v>
      </c>
    </row>
    <row r="16919" spans="1:6">
      <c r="A16919">
        <v>2036</v>
      </c>
      <c r="B16919" t="s">
        <v>1061</v>
      </c>
      <c r="C16919" t="s">
        <v>1013</v>
      </c>
      <c r="D16919" t="s">
        <v>1021</v>
      </c>
      <c r="E16919" t="s">
        <v>1015</v>
      </c>
      <c r="F16919" s="86">
        <v>4827348.5071541304</v>
      </c>
    </row>
    <row r="16920" spans="1:6">
      <c r="A16920">
        <v>2037</v>
      </c>
      <c r="B16920" t="s">
        <v>1061</v>
      </c>
      <c r="C16920" t="s">
        <v>1013</v>
      </c>
      <c r="D16920" t="s">
        <v>1021</v>
      </c>
      <c r="E16920" t="s">
        <v>1015</v>
      </c>
      <c r="F16920" s="86">
        <v>4855687.0492693903</v>
      </c>
    </row>
    <row r="16921" spans="1:6">
      <c r="A16921">
        <v>2038</v>
      </c>
      <c r="B16921" t="s">
        <v>1061</v>
      </c>
      <c r="C16921" t="s">
        <v>1013</v>
      </c>
      <c r="D16921" t="s">
        <v>1021</v>
      </c>
      <c r="E16921" t="s">
        <v>1015</v>
      </c>
      <c r="F16921" s="86">
        <v>4884256.3171952497</v>
      </c>
    </row>
    <row r="16922" spans="1:6">
      <c r="A16922">
        <v>2039</v>
      </c>
      <c r="B16922" t="s">
        <v>1061</v>
      </c>
      <c r="C16922" t="s">
        <v>1013</v>
      </c>
      <c r="D16922" t="s">
        <v>1021</v>
      </c>
      <c r="E16922" t="s">
        <v>1015</v>
      </c>
      <c r="F16922" s="86">
        <v>4913005.2892617602</v>
      </c>
    </row>
    <row r="16923" spans="1:6">
      <c r="A16923">
        <v>2040</v>
      </c>
      <c r="B16923" t="s">
        <v>1061</v>
      </c>
      <c r="C16923" t="s">
        <v>1013</v>
      </c>
      <c r="D16923" t="s">
        <v>1021</v>
      </c>
      <c r="E16923" t="s">
        <v>1015</v>
      </c>
      <c r="F16923" s="86">
        <v>4941660.5261886604</v>
      </c>
    </row>
    <row r="16924" spans="1:6">
      <c r="A16924">
        <v>2041</v>
      </c>
      <c r="B16924" t="s">
        <v>1061</v>
      </c>
      <c r="C16924" t="s">
        <v>1013</v>
      </c>
      <c r="D16924" t="s">
        <v>1021</v>
      </c>
      <c r="E16924" t="s">
        <v>1015</v>
      </c>
      <c r="F16924" s="86">
        <v>4970256.0539776003</v>
      </c>
    </row>
    <row r="16925" spans="1:6">
      <c r="A16925">
        <v>2042</v>
      </c>
      <c r="B16925" t="s">
        <v>1061</v>
      </c>
      <c r="C16925" t="s">
        <v>1013</v>
      </c>
      <c r="D16925" t="s">
        <v>1021</v>
      </c>
      <c r="E16925" t="s">
        <v>1015</v>
      </c>
      <c r="F16925" s="86">
        <v>4998814.22236316</v>
      </c>
    </row>
    <row r="16926" spans="1:6">
      <c r="A16926">
        <v>2043</v>
      </c>
      <c r="B16926" t="s">
        <v>1061</v>
      </c>
      <c r="C16926" t="s">
        <v>1013</v>
      </c>
      <c r="D16926" t="s">
        <v>1021</v>
      </c>
      <c r="E16926" t="s">
        <v>1015</v>
      </c>
      <c r="F16926" s="86">
        <v>5027418.6726695299</v>
      </c>
    </row>
    <row r="16927" spans="1:6">
      <c r="A16927">
        <v>2044</v>
      </c>
      <c r="B16927" t="s">
        <v>1061</v>
      </c>
      <c r="C16927" t="s">
        <v>1013</v>
      </c>
      <c r="D16927" t="s">
        <v>1021</v>
      </c>
      <c r="E16927" t="s">
        <v>1015</v>
      </c>
      <c r="F16927" s="86">
        <v>5056052.7861558404</v>
      </c>
    </row>
    <row r="16928" spans="1:6">
      <c r="A16928">
        <v>2045</v>
      </c>
      <c r="B16928" t="s">
        <v>1061</v>
      </c>
      <c r="C16928" t="s">
        <v>1013</v>
      </c>
      <c r="D16928" t="s">
        <v>1021</v>
      </c>
      <c r="E16928" t="s">
        <v>1015</v>
      </c>
      <c r="F16928" s="86">
        <v>5084835.4105144199</v>
      </c>
    </row>
    <row r="16929" spans="1:6">
      <c r="A16929">
        <v>2046</v>
      </c>
      <c r="B16929" t="s">
        <v>1061</v>
      </c>
      <c r="C16929" t="s">
        <v>1013</v>
      </c>
      <c r="D16929" t="s">
        <v>1021</v>
      </c>
      <c r="E16929" t="s">
        <v>1015</v>
      </c>
      <c r="F16929" s="86">
        <v>5113751.5684012501</v>
      </c>
    </row>
    <row r="16930" spans="1:6">
      <c r="A16930">
        <v>2047</v>
      </c>
      <c r="B16930" t="s">
        <v>1061</v>
      </c>
      <c r="C16930" t="s">
        <v>1013</v>
      </c>
      <c r="D16930" t="s">
        <v>1021</v>
      </c>
      <c r="E16930" t="s">
        <v>1015</v>
      </c>
      <c r="F16930" s="86">
        <v>5142374.7834629798</v>
      </c>
    </row>
    <row r="16931" spans="1:6">
      <c r="A16931">
        <v>2048</v>
      </c>
      <c r="B16931" t="s">
        <v>1061</v>
      </c>
      <c r="C16931" t="s">
        <v>1013</v>
      </c>
      <c r="D16931" t="s">
        <v>1021</v>
      </c>
      <c r="E16931" t="s">
        <v>1015</v>
      </c>
      <c r="F16931" s="86">
        <v>5170737.7907577101</v>
      </c>
    </row>
    <row r="16932" spans="1:6">
      <c r="A16932">
        <v>2049</v>
      </c>
      <c r="B16932" t="s">
        <v>1061</v>
      </c>
      <c r="C16932" t="s">
        <v>1013</v>
      </c>
      <c r="D16932" t="s">
        <v>1021</v>
      </c>
      <c r="E16932" t="s">
        <v>1015</v>
      </c>
      <c r="F16932" s="86">
        <v>5198950.0787101202</v>
      </c>
    </row>
    <row r="16933" spans="1:6">
      <c r="A16933">
        <v>2050</v>
      </c>
      <c r="B16933" t="s">
        <v>1061</v>
      </c>
      <c r="C16933" t="s">
        <v>1013</v>
      </c>
      <c r="D16933" t="s">
        <v>1021</v>
      </c>
      <c r="E16933" t="s">
        <v>1015</v>
      </c>
      <c r="F16933" s="86">
        <v>5226825.3730579</v>
      </c>
    </row>
    <row r="16934" spans="1:6">
      <c r="A16934">
        <v>2017</v>
      </c>
      <c r="B16934" t="s">
        <v>1062</v>
      </c>
      <c r="C16934" t="s">
        <v>1013</v>
      </c>
      <c r="D16934" t="s">
        <v>1021</v>
      </c>
      <c r="E16934" t="s">
        <v>1015</v>
      </c>
      <c r="F16934" s="86">
        <v>767964.60448977398</v>
      </c>
    </row>
    <row r="16935" spans="1:6">
      <c r="A16935">
        <v>2018</v>
      </c>
      <c r="B16935" t="s">
        <v>1062</v>
      </c>
      <c r="C16935" t="s">
        <v>1013</v>
      </c>
      <c r="D16935" t="s">
        <v>1021</v>
      </c>
      <c r="E16935" t="s">
        <v>1015</v>
      </c>
      <c r="F16935" s="86">
        <v>772879.77867936902</v>
      </c>
    </row>
    <row r="16936" spans="1:6">
      <c r="A16936">
        <v>2019</v>
      </c>
      <c r="B16936" t="s">
        <v>1062</v>
      </c>
      <c r="C16936" t="s">
        <v>1013</v>
      </c>
      <c r="D16936" t="s">
        <v>1021</v>
      </c>
      <c r="E16936" t="s">
        <v>1015</v>
      </c>
      <c r="F16936" s="86">
        <v>778037.91919574398</v>
      </c>
    </row>
    <row r="16937" spans="1:6">
      <c r="A16937">
        <v>2020</v>
      </c>
      <c r="B16937" t="s">
        <v>1062</v>
      </c>
      <c r="C16937" t="s">
        <v>1013</v>
      </c>
      <c r="D16937" t="s">
        <v>1021</v>
      </c>
      <c r="E16937" t="s">
        <v>1015</v>
      </c>
      <c r="F16937" s="86">
        <v>783456.81770798401</v>
      </c>
    </row>
    <row r="16938" spans="1:6">
      <c r="A16938">
        <v>2021</v>
      </c>
      <c r="B16938" t="s">
        <v>1062</v>
      </c>
      <c r="C16938" t="s">
        <v>1013</v>
      </c>
      <c r="D16938" t="s">
        <v>1021</v>
      </c>
      <c r="E16938" t="s">
        <v>1015</v>
      </c>
      <c r="F16938" s="86">
        <v>788941.64475890505</v>
      </c>
    </row>
    <row r="16939" spans="1:6">
      <c r="A16939">
        <v>2022</v>
      </c>
      <c r="B16939" t="s">
        <v>1062</v>
      </c>
      <c r="C16939" t="s">
        <v>1013</v>
      </c>
      <c r="D16939" t="s">
        <v>1021</v>
      </c>
      <c r="E16939" t="s">
        <v>1015</v>
      </c>
      <c r="F16939" s="86">
        <v>794448.86669521604</v>
      </c>
    </row>
    <row r="16940" spans="1:6">
      <c r="A16940">
        <v>2023</v>
      </c>
      <c r="B16940" t="s">
        <v>1062</v>
      </c>
      <c r="C16940" t="s">
        <v>1013</v>
      </c>
      <c r="D16940" t="s">
        <v>1021</v>
      </c>
      <c r="E16940" t="s">
        <v>1015</v>
      </c>
      <c r="F16940" s="86">
        <v>799897.52223511296</v>
      </c>
    </row>
    <row r="16941" spans="1:6">
      <c r="A16941">
        <v>2024</v>
      </c>
      <c r="B16941" t="s">
        <v>1062</v>
      </c>
      <c r="C16941" t="s">
        <v>1013</v>
      </c>
      <c r="D16941" t="s">
        <v>1021</v>
      </c>
      <c r="E16941" t="s">
        <v>1015</v>
      </c>
      <c r="F16941" s="86">
        <v>805304.554680323</v>
      </c>
    </row>
    <row r="16942" spans="1:6">
      <c r="A16942">
        <v>2025</v>
      </c>
      <c r="B16942" t="s">
        <v>1062</v>
      </c>
      <c r="C16942" t="s">
        <v>1013</v>
      </c>
      <c r="D16942" t="s">
        <v>1021</v>
      </c>
      <c r="E16942" t="s">
        <v>1015</v>
      </c>
      <c r="F16942" s="86">
        <v>810635.66247886</v>
      </c>
    </row>
    <row r="16943" spans="1:6">
      <c r="A16943">
        <v>2026</v>
      </c>
      <c r="B16943" t="s">
        <v>1062</v>
      </c>
      <c r="C16943" t="s">
        <v>1013</v>
      </c>
      <c r="D16943" t="s">
        <v>1021</v>
      </c>
      <c r="E16943" t="s">
        <v>1015</v>
      </c>
      <c r="F16943" s="86">
        <v>815882.22648515401</v>
      </c>
    </row>
    <row r="16944" spans="1:6">
      <c r="A16944">
        <v>2027</v>
      </c>
      <c r="B16944" t="s">
        <v>1062</v>
      </c>
      <c r="C16944" t="s">
        <v>1013</v>
      </c>
      <c r="D16944" t="s">
        <v>1021</v>
      </c>
      <c r="E16944" t="s">
        <v>1015</v>
      </c>
      <c r="F16944" s="86">
        <v>821117.39706324297</v>
      </c>
    </row>
    <row r="16945" spans="1:6">
      <c r="A16945">
        <v>2028</v>
      </c>
      <c r="B16945" t="s">
        <v>1062</v>
      </c>
      <c r="C16945" t="s">
        <v>1013</v>
      </c>
      <c r="D16945" t="s">
        <v>1021</v>
      </c>
      <c r="E16945" t="s">
        <v>1015</v>
      </c>
      <c r="F16945" s="86">
        <v>826401.48785160598</v>
      </c>
    </row>
    <row r="16946" spans="1:6">
      <c r="A16946">
        <v>2029</v>
      </c>
      <c r="B16946" t="s">
        <v>1062</v>
      </c>
      <c r="C16946" t="s">
        <v>1013</v>
      </c>
      <c r="D16946" t="s">
        <v>1021</v>
      </c>
      <c r="E16946" t="s">
        <v>1015</v>
      </c>
      <c r="F16946" s="86">
        <v>831729.87779498496</v>
      </c>
    </row>
    <row r="16947" spans="1:6">
      <c r="A16947">
        <v>2030</v>
      </c>
      <c r="B16947" t="s">
        <v>1062</v>
      </c>
      <c r="C16947" t="s">
        <v>1013</v>
      </c>
      <c r="D16947" t="s">
        <v>1021</v>
      </c>
      <c r="E16947" t="s">
        <v>1015</v>
      </c>
      <c r="F16947" s="86">
        <v>837068.73855341901</v>
      </c>
    </row>
    <row r="16948" spans="1:6">
      <c r="A16948">
        <v>2031</v>
      </c>
      <c r="B16948" t="s">
        <v>1062</v>
      </c>
      <c r="C16948" t="s">
        <v>1013</v>
      </c>
      <c r="D16948" t="s">
        <v>1021</v>
      </c>
      <c r="E16948" t="s">
        <v>1015</v>
      </c>
      <c r="F16948" s="86">
        <v>842433.69477500301</v>
      </c>
    </row>
    <row r="16949" spans="1:6">
      <c r="A16949">
        <v>2032</v>
      </c>
      <c r="B16949" t="s">
        <v>1062</v>
      </c>
      <c r="C16949" t="s">
        <v>1013</v>
      </c>
      <c r="D16949" t="s">
        <v>1021</v>
      </c>
      <c r="E16949" t="s">
        <v>1015</v>
      </c>
      <c r="F16949" s="86">
        <v>847808.65677409398</v>
      </c>
    </row>
    <row r="16950" spans="1:6">
      <c r="A16950">
        <v>2033</v>
      </c>
      <c r="B16950" t="s">
        <v>1062</v>
      </c>
      <c r="C16950" t="s">
        <v>1013</v>
      </c>
      <c r="D16950" t="s">
        <v>1021</v>
      </c>
      <c r="E16950" t="s">
        <v>1015</v>
      </c>
      <c r="F16950" s="86">
        <v>853226.03329511103</v>
      </c>
    </row>
    <row r="16951" spans="1:6">
      <c r="A16951">
        <v>2034</v>
      </c>
      <c r="B16951" t="s">
        <v>1062</v>
      </c>
      <c r="C16951" t="s">
        <v>1013</v>
      </c>
      <c r="D16951" t="s">
        <v>1021</v>
      </c>
      <c r="E16951" t="s">
        <v>1015</v>
      </c>
      <c r="F16951" s="86">
        <v>858684.26228827005</v>
      </c>
    </row>
    <row r="16952" spans="1:6">
      <c r="A16952">
        <v>2035</v>
      </c>
      <c r="B16952" t="s">
        <v>1062</v>
      </c>
      <c r="C16952" t="s">
        <v>1013</v>
      </c>
      <c r="D16952" t="s">
        <v>1021</v>
      </c>
      <c r="E16952" t="s">
        <v>1015</v>
      </c>
      <c r="F16952" s="86">
        <v>864125.58197678695</v>
      </c>
    </row>
    <row r="16953" spans="1:6">
      <c r="A16953">
        <v>2036</v>
      </c>
      <c r="B16953" t="s">
        <v>1062</v>
      </c>
      <c r="C16953" t="s">
        <v>1013</v>
      </c>
      <c r="D16953" t="s">
        <v>1021</v>
      </c>
      <c r="E16953" t="s">
        <v>1015</v>
      </c>
      <c r="F16953" s="86">
        <v>869526.36428004398</v>
      </c>
    </row>
    <row r="16954" spans="1:6">
      <c r="A16954">
        <v>2037</v>
      </c>
      <c r="B16954" t="s">
        <v>1062</v>
      </c>
      <c r="C16954" t="s">
        <v>1013</v>
      </c>
      <c r="D16954" t="s">
        <v>1021</v>
      </c>
      <c r="E16954" t="s">
        <v>1015</v>
      </c>
      <c r="F16954" s="86">
        <v>874910.76676068001</v>
      </c>
    </row>
    <row r="16955" spans="1:6">
      <c r="A16955">
        <v>2038</v>
      </c>
      <c r="B16955" t="s">
        <v>1062</v>
      </c>
      <c r="C16955" t="s">
        <v>1013</v>
      </c>
      <c r="D16955" t="s">
        <v>1021</v>
      </c>
      <c r="E16955" t="s">
        <v>1015</v>
      </c>
      <c r="F16955" s="86">
        <v>880332.09717099206</v>
      </c>
    </row>
    <row r="16956" spans="1:6">
      <c r="A16956">
        <v>2039</v>
      </c>
      <c r="B16956" t="s">
        <v>1062</v>
      </c>
      <c r="C16956" t="s">
        <v>1013</v>
      </c>
      <c r="D16956" t="s">
        <v>1021</v>
      </c>
      <c r="E16956" t="s">
        <v>1015</v>
      </c>
      <c r="F16956" s="86">
        <v>885771.622293405</v>
      </c>
    </row>
    <row r="16957" spans="1:6">
      <c r="A16957">
        <v>2040</v>
      </c>
      <c r="B16957" t="s">
        <v>1062</v>
      </c>
      <c r="C16957" t="s">
        <v>1013</v>
      </c>
      <c r="D16957" t="s">
        <v>1021</v>
      </c>
      <c r="E16957" t="s">
        <v>1015</v>
      </c>
      <c r="F16957" s="86">
        <v>891205.31753464194</v>
      </c>
    </row>
    <row r="16958" spans="1:6">
      <c r="A16958">
        <v>2041</v>
      </c>
      <c r="B16958" t="s">
        <v>1062</v>
      </c>
      <c r="C16958" t="s">
        <v>1013</v>
      </c>
      <c r="D16958" t="s">
        <v>1021</v>
      </c>
      <c r="E16958" t="s">
        <v>1015</v>
      </c>
      <c r="F16958" s="86">
        <v>896628.09657357296</v>
      </c>
    </row>
    <row r="16959" spans="1:6">
      <c r="A16959">
        <v>2042</v>
      </c>
      <c r="B16959" t="s">
        <v>1062</v>
      </c>
      <c r="C16959" t="s">
        <v>1013</v>
      </c>
      <c r="D16959" t="s">
        <v>1021</v>
      </c>
      <c r="E16959" t="s">
        <v>1015</v>
      </c>
      <c r="F16959" s="86">
        <v>902052.29072871595</v>
      </c>
    </row>
    <row r="16960" spans="1:6">
      <c r="A16960">
        <v>2043</v>
      </c>
      <c r="B16960" t="s">
        <v>1062</v>
      </c>
      <c r="C16960" t="s">
        <v>1013</v>
      </c>
      <c r="D16960" t="s">
        <v>1021</v>
      </c>
      <c r="E16960" t="s">
        <v>1015</v>
      </c>
      <c r="F16960" s="86">
        <v>907489.41446934</v>
      </c>
    </row>
    <row r="16961" spans="1:6">
      <c r="A16961">
        <v>2044</v>
      </c>
      <c r="B16961" t="s">
        <v>1062</v>
      </c>
      <c r="C16961" t="s">
        <v>1013</v>
      </c>
      <c r="D16961" t="s">
        <v>1021</v>
      </c>
      <c r="E16961" t="s">
        <v>1015</v>
      </c>
      <c r="F16961" s="86">
        <v>912939.86823183997</v>
      </c>
    </row>
    <row r="16962" spans="1:6">
      <c r="A16962">
        <v>2045</v>
      </c>
      <c r="B16962" t="s">
        <v>1062</v>
      </c>
      <c r="C16962" t="s">
        <v>1013</v>
      </c>
      <c r="D16962" t="s">
        <v>1021</v>
      </c>
      <c r="E16962" t="s">
        <v>1015</v>
      </c>
      <c r="F16962" s="86">
        <v>918411.73588432302</v>
      </c>
    </row>
    <row r="16963" spans="1:6">
      <c r="A16963">
        <v>2046</v>
      </c>
      <c r="B16963" t="s">
        <v>1062</v>
      </c>
      <c r="C16963" t="s">
        <v>1013</v>
      </c>
      <c r="D16963" t="s">
        <v>1021</v>
      </c>
      <c r="E16963" t="s">
        <v>1015</v>
      </c>
      <c r="F16963" s="86">
        <v>923902.45246303605</v>
      </c>
    </row>
    <row r="16964" spans="1:6">
      <c r="A16964">
        <v>2047</v>
      </c>
      <c r="B16964" t="s">
        <v>1062</v>
      </c>
      <c r="C16964" t="s">
        <v>1013</v>
      </c>
      <c r="D16964" t="s">
        <v>1021</v>
      </c>
      <c r="E16964" t="s">
        <v>1015</v>
      </c>
      <c r="F16964" s="86">
        <v>929360.01563390298</v>
      </c>
    </row>
    <row r="16965" spans="1:6">
      <c r="A16965">
        <v>2048</v>
      </c>
      <c r="B16965" t="s">
        <v>1062</v>
      </c>
      <c r="C16965" t="s">
        <v>1013</v>
      </c>
      <c r="D16965" t="s">
        <v>1021</v>
      </c>
      <c r="E16965" t="s">
        <v>1015</v>
      </c>
      <c r="F16965" s="86">
        <v>934783.00315154402</v>
      </c>
    </row>
    <row r="16966" spans="1:6">
      <c r="A16966">
        <v>2049</v>
      </c>
      <c r="B16966" t="s">
        <v>1062</v>
      </c>
      <c r="C16966" t="s">
        <v>1013</v>
      </c>
      <c r="D16966" t="s">
        <v>1021</v>
      </c>
      <c r="E16966" t="s">
        <v>1015</v>
      </c>
      <c r="F16966" s="86">
        <v>940185.13693895401</v>
      </c>
    </row>
    <row r="16967" spans="1:6">
      <c r="A16967">
        <v>2050</v>
      </c>
      <c r="B16967" t="s">
        <v>1062</v>
      </c>
      <c r="C16967" t="s">
        <v>1013</v>
      </c>
      <c r="D16967" t="s">
        <v>1021</v>
      </c>
      <c r="E16967" t="s">
        <v>1015</v>
      </c>
      <c r="F16967" s="86">
        <v>945551.69010282902</v>
      </c>
    </row>
    <row r="16968" spans="1:6">
      <c r="A16968">
        <v>2017</v>
      </c>
      <c r="B16968" t="s">
        <v>1063</v>
      </c>
      <c r="C16968" t="s">
        <v>1013</v>
      </c>
      <c r="D16968" t="s">
        <v>1021</v>
      </c>
      <c r="E16968" t="s">
        <v>1015</v>
      </c>
      <c r="F16968" s="86">
        <v>1212491.0953806599</v>
      </c>
    </row>
    <row r="16969" spans="1:6">
      <c r="A16969">
        <v>2018</v>
      </c>
      <c r="B16969" t="s">
        <v>1063</v>
      </c>
      <c r="C16969" t="s">
        <v>1013</v>
      </c>
      <c r="D16969" t="s">
        <v>1021</v>
      </c>
      <c r="E16969" t="s">
        <v>1015</v>
      </c>
      <c r="F16969" s="86">
        <v>1226127.88274331</v>
      </c>
    </row>
    <row r="16970" spans="1:6">
      <c r="A16970">
        <v>2019</v>
      </c>
      <c r="B16970" t="s">
        <v>1063</v>
      </c>
      <c r="C16970" t="s">
        <v>1013</v>
      </c>
      <c r="D16970" t="s">
        <v>1021</v>
      </c>
      <c r="E16970" t="s">
        <v>1015</v>
      </c>
      <c r="F16970" s="86">
        <v>1240768.6204327899</v>
      </c>
    </row>
    <row r="16971" spans="1:6">
      <c r="A16971">
        <v>2020</v>
      </c>
      <c r="B16971" t="s">
        <v>1063</v>
      </c>
      <c r="C16971" t="s">
        <v>1013</v>
      </c>
      <c r="D16971" t="s">
        <v>1021</v>
      </c>
      <c r="E16971" t="s">
        <v>1015</v>
      </c>
      <c r="F16971" s="86">
        <v>1256891.8649567501</v>
      </c>
    </row>
    <row r="16972" spans="1:6">
      <c r="A16972">
        <v>2021</v>
      </c>
      <c r="B16972" t="s">
        <v>1063</v>
      </c>
      <c r="C16972" t="s">
        <v>1013</v>
      </c>
      <c r="D16972" t="s">
        <v>1021</v>
      </c>
      <c r="E16972" t="s">
        <v>1015</v>
      </c>
      <c r="F16972" s="86">
        <v>1273287.1995665301</v>
      </c>
    </row>
    <row r="16973" spans="1:6">
      <c r="A16973">
        <v>2022</v>
      </c>
      <c r="B16973" t="s">
        <v>1063</v>
      </c>
      <c r="C16973" t="s">
        <v>1013</v>
      </c>
      <c r="D16973" t="s">
        <v>1021</v>
      </c>
      <c r="E16973" t="s">
        <v>1015</v>
      </c>
      <c r="F16973" s="86">
        <v>1289422.99381664</v>
      </c>
    </row>
    <row r="16974" spans="1:6">
      <c r="A16974">
        <v>2023</v>
      </c>
      <c r="B16974" t="s">
        <v>1063</v>
      </c>
      <c r="C16974" t="s">
        <v>1013</v>
      </c>
      <c r="D16974" t="s">
        <v>1021</v>
      </c>
      <c r="E16974" t="s">
        <v>1015</v>
      </c>
      <c r="F16974" s="86">
        <v>1305705.2397876701</v>
      </c>
    </row>
    <row r="16975" spans="1:6">
      <c r="A16975">
        <v>2024</v>
      </c>
      <c r="B16975" t="s">
        <v>1063</v>
      </c>
      <c r="C16975" t="s">
        <v>1013</v>
      </c>
      <c r="D16975" t="s">
        <v>1021</v>
      </c>
      <c r="E16975" t="s">
        <v>1015</v>
      </c>
      <c r="F16975" s="86">
        <v>1322122.99879586</v>
      </c>
    </row>
    <row r="16976" spans="1:6">
      <c r="A16976">
        <v>2025</v>
      </c>
      <c r="B16976" t="s">
        <v>1063</v>
      </c>
      <c r="C16976" t="s">
        <v>1013</v>
      </c>
      <c r="D16976" t="s">
        <v>1021</v>
      </c>
      <c r="E16976" t="s">
        <v>1015</v>
      </c>
      <c r="F16976" s="86">
        <v>1338460.32916739</v>
      </c>
    </row>
    <row r="16977" spans="1:6">
      <c r="A16977">
        <v>2026</v>
      </c>
      <c r="B16977" t="s">
        <v>1063</v>
      </c>
      <c r="C16977" t="s">
        <v>1013</v>
      </c>
      <c r="D16977" t="s">
        <v>1021</v>
      </c>
      <c r="E16977" t="s">
        <v>1015</v>
      </c>
      <c r="F16977" s="86">
        <v>1354667.3037000301</v>
      </c>
    </row>
    <row r="16978" spans="1:6">
      <c r="A16978">
        <v>2027</v>
      </c>
      <c r="B16978" t="s">
        <v>1063</v>
      </c>
      <c r="C16978" t="s">
        <v>1013</v>
      </c>
      <c r="D16978" t="s">
        <v>1021</v>
      </c>
      <c r="E16978" t="s">
        <v>1015</v>
      </c>
      <c r="F16978" s="86">
        <v>1370662.28447732</v>
      </c>
    </row>
    <row r="16979" spans="1:6">
      <c r="A16979">
        <v>2028</v>
      </c>
      <c r="B16979" t="s">
        <v>1063</v>
      </c>
      <c r="C16979" t="s">
        <v>1013</v>
      </c>
      <c r="D16979" t="s">
        <v>1021</v>
      </c>
      <c r="E16979" t="s">
        <v>1015</v>
      </c>
      <c r="F16979" s="86">
        <v>1386656.4292206799</v>
      </c>
    </row>
    <row r="16980" spans="1:6">
      <c r="A16980">
        <v>2029</v>
      </c>
      <c r="B16980" t="s">
        <v>1063</v>
      </c>
      <c r="C16980" t="s">
        <v>1013</v>
      </c>
      <c r="D16980" t="s">
        <v>1021</v>
      </c>
      <c r="E16980" t="s">
        <v>1015</v>
      </c>
      <c r="F16980" s="86">
        <v>1402670.8812651699</v>
      </c>
    </row>
    <row r="16981" spans="1:6">
      <c r="A16981">
        <v>2030</v>
      </c>
      <c r="B16981" t="s">
        <v>1063</v>
      </c>
      <c r="C16981" t="s">
        <v>1013</v>
      </c>
      <c r="D16981" t="s">
        <v>1021</v>
      </c>
      <c r="E16981" t="s">
        <v>1015</v>
      </c>
      <c r="F16981" s="86">
        <v>1418715.5769915399</v>
      </c>
    </row>
    <row r="16982" spans="1:6">
      <c r="A16982">
        <v>2031</v>
      </c>
      <c r="B16982" t="s">
        <v>1063</v>
      </c>
      <c r="C16982" t="s">
        <v>1013</v>
      </c>
      <c r="D16982" t="s">
        <v>1021</v>
      </c>
      <c r="E16982" t="s">
        <v>1015</v>
      </c>
      <c r="F16982" s="86">
        <v>1434900.14387493</v>
      </c>
    </row>
    <row r="16983" spans="1:6">
      <c r="A16983">
        <v>2032</v>
      </c>
      <c r="B16983" t="s">
        <v>1063</v>
      </c>
      <c r="C16983" t="s">
        <v>1013</v>
      </c>
      <c r="D16983" t="s">
        <v>1021</v>
      </c>
      <c r="E16983" t="s">
        <v>1015</v>
      </c>
      <c r="F16983" s="86">
        <v>1451034.6562915901</v>
      </c>
    </row>
    <row r="16984" spans="1:6">
      <c r="A16984">
        <v>2033</v>
      </c>
      <c r="B16984" t="s">
        <v>1063</v>
      </c>
      <c r="C16984" t="s">
        <v>1013</v>
      </c>
      <c r="D16984" t="s">
        <v>1021</v>
      </c>
      <c r="E16984" t="s">
        <v>1015</v>
      </c>
      <c r="F16984" s="86">
        <v>1467231.99587442</v>
      </c>
    </row>
    <row r="16985" spans="1:6">
      <c r="A16985">
        <v>2034</v>
      </c>
      <c r="B16985" t="s">
        <v>1063</v>
      </c>
      <c r="C16985" t="s">
        <v>1013</v>
      </c>
      <c r="D16985" t="s">
        <v>1021</v>
      </c>
      <c r="E16985" t="s">
        <v>1015</v>
      </c>
      <c r="F16985" s="86">
        <v>1483564.2628383101</v>
      </c>
    </row>
    <row r="16986" spans="1:6">
      <c r="A16986">
        <v>2035</v>
      </c>
      <c r="B16986" t="s">
        <v>1063</v>
      </c>
      <c r="C16986" t="s">
        <v>1013</v>
      </c>
      <c r="D16986" t="s">
        <v>1021</v>
      </c>
      <c r="E16986" t="s">
        <v>1015</v>
      </c>
      <c r="F16986" s="86">
        <v>1499820.99749719</v>
      </c>
    </row>
    <row r="16987" spans="1:6">
      <c r="A16987">
        <v>2036</v>
      </c>
      <c r="B16987" t="s">
        <v>1063</v>
      </c>
      <c r="C16987" t="s">
        <v>1013</v>
      </c>
      <c r="D16987" t="s">
        <v>1021</v>
      </c>
      <c r="E16987" t="s">
        <v>1015</v>
      </c>
      <c r="F16987" s="86">
        <v>1516067.7486670699</v>
      </c>
    </row>
    <row r="16988" spans="1:6">
      <c r="A16988">
        <v>2037</v>
      </c>
      <c r="B16988" t="s">
        <v>1063</v>
      </c>
      <c r="C16988" t="s">
        <v>1013</v>
      </c>
      <c r="D16988" t="s">
        <v>1021</v>
      </c>
      <c r="E16988" t="s">
        <v>1015</v>
      </c>
      <c r="F16988" s="86">
        <v>1532265.12124915</v>
      </c>
    </row>
    <row r="16989" spans="1:6">
      <c r="A16989">
        <v>2038</v>
      </c>
      <c r="B16989" t="s">
        <v>1063</v>
      </c>
      <c r="C16989" t="s">
        <v>1013</v>
      </c>
      <c r="D16989" t="s">
        <v>1021</v>
      </c>
      <c r="E16989" t="s">
        <v>1015</v>
      </c>
      <c r="F16989" s="86">
        <v>1548554.17909121</v>
      </c>
    </row>
    <row r="16990" spans="1:6">
      <c r="A16990">
        <v>2039</v>
      </c>
      <c r="B16990" t="s">
        <v>1063</v>
      </c>
      <c r="C16990" t="s">
        <v>1013</v>
      </c>
      <c r="D16990" t="s">
        <v>1021</v>
      </c>
      <c r="E16990" t="s">
        <v>1015</v>
      </c>
      <c r="F16990" s="86">
        <v>1564851.2177162999</v>
      </c>
    </row>
    <row r="16991" spans="1:6">
      <c r="A16991">
        <v>2040</v>
      </c>
      <c r="B16991" t="s">
        <v>1063</v>
      </c>
      <c r="C16991" t="s">
        <v>1013</v>
      </c>
      <c r="D16991" t="s">
        <v>1021</v>
      </c>
      <c r="E16991" t="s">
        <v>1015</v>
      </c>
      <c r="F16991" s="86">
        <v>1581268.26293106</v>
      </c>
    </row>
    <row r="16992" spans="1:6">
      <c r="A16992">
        <v>2041</v>
      </c>
      <c r="B16992" t="s">
        <v>1063</v>
      </c>
      <c r="C16992" t="s">
        <v>1013</v>
      </c>
      <c r="D16992" t="s">
        <v>1021</v>
      </c>
      <c r="E16992" t="s">
        <v>1015</v>
      </c>
      <c r="F16992" s="86">
        <v>1597721.79104833</v>
      </c>
    </row>
    <row r="16993" spans="1:6">
      <c r="A16993">
        <v>2042</v>
      </c>
      <c r="B16993" t="s">
        <v>1063</v>
      </c>
      <c r="C16993" t="s">
        <v>1013</v>
      </c>
      <c r="D16993" t="s">
        <v>1021</v>
      </c>
      <c r="E16993" t="s">
        <v>1015</v>
      </c>
      <c r="F16993" s="86">
        <v>1614255.5900817099</v>
      </c>
    </row>
    <row r="16994" spans="1:6">
      <c r="A16994">
        <v>2043</v>
      </c>
      <c r="B16994" t="s">
        <v>1063</v>
      </c>
      <c r="C16994" t="s">
        <v>1013</v>
      </c>
      <c r="D16994" t="s">
        <v>1021</v>
      </c>
      <c r="E16994" t="s">
        <v>1015</v>
      </c>
      <c r="F16994" s="86">
        <v>1630852.6622565801</v>
      </c>
    </row>
    <row r="16995" spans="1:6">
      <c r="A16995">
        <v>2044</v>
      </c>
      <c r="B16995" t="s">
        <v>1063</v>
      </c>
      <c r="C16995" t="s">
        <v>1013</v>
      </c>
      <c r="D16995" t="s">
        <v>1021</v>
      </c>
      <c r="E16995" t="s">
        <v>1015</v>
      </c>
      <c r="F16995" s="86">
        <v>1647575.8412375599</v>
      </c>
    </row>
    <row r="16996" spans="1:6">
      <c r="A16996">
        <v>2045</v>
      </c>
      <c r="B16996" t="s">
        <v>1063</v>
      </c>
      <c r="C16996" t="s">
        <v>1013</v>
      </c>
      <c r="D16996" t="s">
        <v>1021</v>
      </c>
      <c r="E16996" t="s">
        <v>1015</v>
      </c>
      <c r="F16996" s="86">
        <v>1664417.35350139</v>
      </c>
    </row>
    <row r="16997" spans="1:6">
      <c r="A16997">
        <v>2046</v>
      </c>
      <c r="B16997" t="s">
        <v>1063</v>
      </c>
      <c r="C16997" t="s">
        <v>1013</v>
      </c>
      <c r="D16997" t="s">
        <v>1021</v>
      </c>
      <c r="E16997" t="s">
        <v>1015</v>
      </c>
      <c r="F16997" s="86">
        <v>1681356.92306346</v>
      </c>
    </row>
    <row r="16998" spans="1:6">
      <c r="A16998">
        <v>2047</v>
      </c>
      <c r="B16998" t="s">
        <v>1063</v>
      </c>
      <c r="C16998" t="s">
        <v>1013</v>
      </c>
      <c r="D16998" t="s">
        <v>1021</v>
      </c>
      <c r="E16998" t="s">
        <v>1015</v>
      </c>
      <c r="F16998" s="86">
        <v>1698351.6722253701</v>
      </c>
    </row>
    <row r="16999" spans="1:6">
      <c r="A16999">
        <v>2048</v>
      </c>
      <c r="B16999" t="s">
        <v>1063</v>
      </c>
      <c r="C16999" t="s">
        <v>1013</v>
      </c>
      <c r="D16999" t="s">
        <v>1021</v>
      </c>
      <c r="E16999" t="s">
        <v>1015</v>
      </c>
      <c r="F16999" s="86">
        <v>1715440.18315145</v>
      </c>
    </row>
    <row r="17000" spans="1:6">
      <c r="A17000">
        <v>2049</v>
      </c>
      <c r="B17000" t="s">
        <v>1063</v>
      </c>
      <c r="C17000" t="s">
        <v>1013</v>
      </c>
      <c r="D17000" t="s">
        <v>1021</v>
      </c>
      <c r="E17000" t="s">
        <v>1015</v>
      </c>
      <c r="F17000" s="86">
        <v>1732575.17252435</v>
      </c>
    </row>
    <row r="17001" spans="1:6">
      <c r="A17001">
        <v>2050</v>
      </c>
      <c r="B17001" t="s">
        <v>1063</v>
      </c>
      <c r="C17001" t="s">
        <v>1013</v>
      </c>
      <c r="D17001" t="s">
        <v>1021</v>
      </c>
      <c r="E17001" t="s">
        <v>1015</v>
      </c>
      <c r="F17001" s="86">
        <v>1749902.69451094</v>
      </c>
    </row>
    <row r="17002" spans="1:6">
      <c r="A17002">
        <v>2017</v>
      </c>
      <c r="B17002" t="s">
        <v>1064</v>
      </c>
      <c r="C17002" t="s">
        <v>1013</v>
      </c>
      <c r="D17002" t="s">
        <v>1021</v>
      </c>
      <c r="E17002" t="s">
        <v>1015</v>
      </c>
      <c r="F17002" s="86">
        <v>276713.83077450399</v>
      </c>
    </row>
    <row r="17003" spans="1:6">
      <c r="A17003">
        <v>2018</v>
      </c>
      <c r="B17003" t="s">
        <v>1064</v>
      </c>
      <c r="C17003" t="s">
        <v>1013</v>
      </c>
      <c r="D17003" t="s">
        <v>1021</v>
      </c>
      <c r="E17003" t="s">
        <v>1015</v>
      </c>
      <c r="F17003" s="86">
        <v>280908.18137014302</v>
      </c>
    </row>
    <row r="17004" spans="1:6">
      <c r="A17004">
        <v>2019</v>
      </c>
      <c r="B17004" t="s">
        <v>1064</v>
      </c>
      <c r="C17004" t="s">
        <v>1013</v>
      </c>
      <c r="D17004" t="s">
        <v>1021</v>
      </c>
      <c r="E17004" t="s">
        <v>1015</v>
      </c>
      <c r="F17004" s="86">
        <v>285446.53173158201</v>
      </c>
    </row>
    <row r="17005" spans="1:6">
      <c r="A17005">
        <v>2020</v>
      </c>
      <c r="B17005" t="s">
        <v>1064</v>
      </c>
      <c r="C17005" t="s">
        <v>1013</v>
      </c>
      <c r="D17005" t="s">
        <v>1021</v>
      </c>
      <c r="E17005" t="s">
        <v>1015</v>
      </c>
      <c r="F17005" s="86">
        <v>288880.07757260598</v>
      </c>
    </row>
    <row r="17006" spans="1:6">
      <c r="A17006">
        <v>2021</v>
      </c>
      <c r="B17006" t="s">
        <v>1064</v>
      </c>
      <c r="C17006" t="s">
        <v>1013</v>
      </c>
      <c r="D17006" t="s">
        <v>1021</v>
      </c>
      <c r="E17006" t="s">
        <v>1015</v>
      </c>
      <c r="F17006" s="86">
        <v>292332.38347529201</v>
      </c>
    </row>
    <row r="17007" spans="1:6">
      <c r="A17007">
        <v>2022</v>
      </c>
      <c r="B17007" t="s">
        <v>1064</v>
      </c>
      <c r="C17007" t="s">
        <v>1013</v>
      </c>
      <c r="D17007" t="s">
        <v>1021</v>
      </c>
      <c r="E17007" t="s">
        <v>1015</v>
      </c>
      <c r="F17007" s="86">
        <v>295776.21091993002</v>
      </c>
    </row>
    <row r="17008" spans="1:6">
      <c r="A17008">
        <v>2023</v>
      </c>
      <c r="B17008" t="s">
        <v>1064</v>
      </c>
      <c r="C17008" t="s">
        <v>1013</v>
      </c>
      <c r="D17008" t="s">
        <v>1021</v>
      </c>
      <c r="E17008" t="s">
        <v>1015</v>
      </c>
      <c r="F17008" s="86">
        <v>299195.11122538202</v>
      </c>
    </row>
    <row r="17009" spans="1:6">
      <c r="A17009">
        <v>2024</v>
      </c>
      <c r="B17009" t="s">
        <v>1064</v>
      </c>
      <c r="C17009" t="s">
        <v>1013</v>
      </c>
      <c r="D17009" t="s">
        <v>1021</v>
      </c>
      <c r="E17009" t="s">
        <v>1015</v>
      </c>
      <c r="F17009" s="86">
        <v>302603.14824689302</v>
      </c>
    </row>
    <row r="17010" spans="1:6">
      <c r="A17010">
        <v>2025</v>
      </c>
      <c r="B17010" t="s">
        <v>1064</v>
      </c>
      <c r="C17010" t="s">
        <v>1013</v>
      </c>
      <c r="D17010" t="s">
        <v>1021</v>
      </c>
      <c r="E17010" t="s">
        <v>1015</v>
      </c>
      <c r="F17010" s="86">
        <v>305988.40452619502</v>
      </c>
    </row>
    <row r="17011" spans="1:6">
      <c r="A17011">
        <v>2026</v>
      </c>
      <c r="B17011" t="s">
        <v>1064</v>
      </c>
      <c r="C17011" t="s">
        <v>1013</v>
      </c>
      <c r="D17011" t="s">
        <v>1021</v>
      </c>
      <c r="E17011" t="s">
        <v>1015</v>
      </c>
      <c r="F17011" s="86">
        <v>309344.53105627798</v>
      </c>
    </row>
    <row r="17012" spans="1:6">
      <c r="A17012">
        <v>2027</v>
      </c>
      <c r="B17012" t="s">
        <v>1064</v>
      </c>
      <c r="C17012" t="s">
        <v>1013</v>
      </c>
      <c r="D17012" t="s">
        <v>1021</v>
      </c>
      <c r="E17012" t="s">
        <v>1015</v>
      </c>
      <c r="F17012" s="86">
        <v>312700.85643611598</v>
      </c>
    </row>
    <row r="17013" spans="1:6">
      <c r="A17013">
        <v>2028</v>
      </c>
      <c r="B17013" t="s">
        <v>1064</v>
      </c>
      <c r="C17013" t="s">
        <v>1013</v>
      </c>
      <c r="D17013" t="s">
        <v>1021</v>
      </c>
      <c r="E17013" t="s">
        <v>1015</v>
      </c>
      <c r="F17013" s="86">
        <v>316067.506946098</v>
      </c>
    </row>
    <row r="17014" spans="1:6">
      <c r="A17014">
        <v>2029</v>
      </c>
      <c r="B17014" t="s">
        <v>1064</v>
      </c>
      <c r="C17014" t="s">
        <v>1013</v>
      </c>
      <c r="D17014" t="s">
        <v>1021</v>
      </c>
      <c r="E17014" t="s">
        <v>1015</v>
      </c>
      <c r="F17014" s="86">
        <v>319440.09346959501</v>
      </c>
    </row>
    <row r="17015" spans="1:6">
      <c r="A17015">
        <v>2030</v>
      </c>
      <c r="B17015" t="s">
        <v>1064</v>
      </c>
      <c r="C17015" t="s">
        <v>1013</v>
      </c>
      <c r="D17015" t="s">
        <v>1021</v>
      </c>
      <c r="E17015" t="s">
        <v>1015</v>
      </c>
      <c r="F17015" s="86">
        <v>322806.74991237401</v>
      </c>
    </row>
    <row r="17016" spans="1:6">
      <c r="A17016">
        <v>2031</v>
      </c>
      <c r="B17016" t="s">
        <v>1064</v>
      </c>
      <c r="C17016" t="s">
        <v>1013</v>
      </c>
      <c r="D17016" t="s">
        <v>1021</v>
      </c>
      <c r="E17016" t="s">
        <v>1015</v>
      </c>
      <c r="F17016" s="86">
        <v>326177.96259250899</v>
      </c>
    </row>
    <row r="17017" spans="1:6">
      <c r="A17017">
        <v>2032</v>
      </c>
      <c r="B17017" t="s">
        <v>1064</v>
      </c>
      <c r="C17017" t="s">
        <v>1013</v>
      </c>
      <c r="D17017" t="s">
        <v>1021</v>
      </c>
      <c r="E17017" t="s">
        <v>1015</v>
      </c>
      <c r="F17017" s="86">
        <v>329549.043114156</v>
      </c>
    </row>
    <row r="17018" spans="1:6">
      <c r="A17018">
        <v>2033</v>
      </c>
      <c r="B17018" t="s">
        <v>1064</v>
      </c>
      <c r="C17018" t="s">
        <v>1013</v>
      </c>
      <c r="D17018" t="s">
        <v>1021</v>
      </c>
      <c r="E17018" t="s">
        <v>1015</v>
      </c>
      <c r="F17018" s="86">
        <v>332931.79899469699</v>
      </c>
    </row>
    <row r="17019" spans="1:6">
      <c r="A17019">
        <v>2034</v>
      </c>
      <c r="B17019" t="s">
        <v>1064</v>
      </c>
      <c r="C17019" t="s">
        <v>1013</v>
      </c>
      <c r="D17019" t="s">
        <v>1021</v>
      </c>
      <c r="E17019" t="s">
        <v>1015</v>
      </c>
      <c r="F17019" s="86">
        <v>336327.70516379399</v>
      </c>
    </row>
    <row r="17020" spans="1:6">
      <c r="A17020">
        <v>2035</v>
      </c>
      <c r="B17020" t="s">
        <v>1064</v>
      </c>
      <c r="C17020" t="s">
        <v>1013</v>
      </c>
      <c r="D17020" t="s">
        <v>1021</v>
      </c>
      <c r="E17020" t="s">
        <v>1015</v>
      </c>
      <c r="F17020" s="86">
        <v>339715.78366995603</v>
      </c>
    </row>
    <row r="17021" spans="1:6">
      <c r="A17021">
        <v>2036</v>
      </c>
      <c r="B17021" t="s">
        <v>1064</v>
      </c>
      <c r="C17021" t="s">
        <v>1013</v>
      </c>
      <c r="D17021" t="s">
        <v>1021</v>
      </c>
      <c r="E17021" t="s">
        <v>1015</v>
      </c>
      <c r="F17021" s="86">
        <v>343091.42546225799</v>
      </c>
    </row>
    <row r="17022" spans="1:6">
      <c r="A17022">
        <v>2037</v>
      </c>
      <c r="B17022" t="s">
        <v>1064</v>
      </c>
      <c r="C17022" t="s">
        <v>1013</v>
      </c>
      <c r="D17022" t="s">
        <v>1021</v>
      </c>
      <c r="E17022" t="s">
        <v>1015</v>
      </c>
      <c r="F17022" s="86">
        <v>346462.1534213</v>
      </c>
    </row>
    <row r="17023" spans="1:6">
      <c r="A17023">
        <v>2038</v>
      </c>
      <c r="B17023" t="s">
        <v>1064</v>
      </c>
      <c r="C17023" t="s">
        <v>1013</v>
      </c>
      <c r="D17023" t="s">
        <v>1021</v>
      </c>
      <c r="E17023" t="s">
        <v>1015</v>
      </c>
      <c r="F17023" s="86">
        <v>349849.270862128</v>
      </c>
    </row>
    <row r="17024" spans="1:6">
      <c r="A17024">
        <v>2039</v>
      </c>
      <c r="B17024" t="s">
        <v>1064</v>
      </c>
      <c r="C17024" t="s">
        <v>1013</v>
      </c>
      <c r="D17024" t="s">
        <v>1021</v>
      </c>
      <c r="E17024" t="s">
        <v>1015</v>
      </c>
      <c r="F17024" s="86">
        <v>353241.849778715</v>
      </c>
    </row>
    <row r="17025" spans="1:6">
      <c r="A17025">
        <v>2040</v>
      </c>
      <c r="B17025" t="s">
        <v>1064</v>
      </c>
      <c r="C17025" t="s">
        <v>1013</v>
      </c>
      <c r="D17025" t="s">
        <v>1021</v>
      </c>
      <c r="E17025" t="s">
        <v>1015</v>
      </c>
      <c r="F17025" s="86">
        <v>356629.58903579699</v>
      </c>
    </row>
    <row r="17026" spans="1:6">
      <c r="A17026">
        <v>2041</v>
      </c>
      <c r="B17026" t="s">
        <v>1064</v>
      </c>
      <c r="C17026" t="s">
        <v>1013</v>
      </c>
      <c r="D17026" t="s">
        <v>1021</v>
      </c>
      <c r="E17026" t="s">
        <v>1015</v>
      </c>
      <c r="F17026" s="86">
        <v>360019.495294641</v>
      </c>
    </row>
    <row r="17027" spans="1:6">
      <c r="A17027">
        <v>2042</v>
      </c>
      <c r="B17027" t="s">
        <v>1064</v>
      </c>
      <c r="C17027" t="s">
        <v>1013</v>
      </c>
      <c r="D17027" t="s">
        <v>1021</v>
      </c>
      <c r="E17027" t="s">
        <v>1015</v>
      </c>
      <c r="F17027" s="86">
        <v>363410.31030360598</v>
      </c>
    </row>
    <row r="17028" spans="1:6">
      <c r="A17028">
        <v>2043</v>
      </c>
      <c r="B17028" t="s">
        <v>1064</v>
      </c>
      <c r="C17028" t="s">
        <v>1013</v>
      </c>
      <c r="D17028" t="s">
        <v>1021</v>
      </c>
      <c r="E17028" t="s">
        <v>1015</v>
      </c>
      <c r="F17028" s="86">
        <v>366807.86960525397</v>
      </c>
    </row>
    <row r="17029" spans="1:6">
      <c r="A17029">
        <v>2044</v>
      </c>
      <c r="B17029" t="s">
        <v>1064</v>
      </c>
      <c r="C17029" t="s">
        <v>1013</v>
      </c>
      <c r="D17029" t="s">
        <v>1021</v>
      </c>
      <c r="E17029" t="s">
        <v>1015</v>
      </c>
      <c r="F17029" s="86">
        <v>370208.904100899</v>
      </c>
    </row>
    <row r="17030" spans="1:6">
      <c r="A17030">
        <v>2045</v>
      </c>
      <c r="B17030" t="s">
        <v>1064</v>
      </c>
      <c r="C17030" t="s">
        <v>1013</v>
      </c>
      <c r="D17030" t="s">
        <v>1021</v>
      </c>
      <c r="E17030" t="s">
        <v>1015</v>
      </c>
      <c r="F17030" s="86">
        <v>373620.41855425201</v>
      </c>
    </row>
    <row r="17031" spans="1:6">
      <c r="A17031">
        <v>2046</v>
      </c>
      <c r="B17031" t="s">
        <v>1064</v>
      </c>
      <c r="C17031" t="s">
        <v>1013</v>
      </c>
      <c r="D17031" t="s">
        <v>1021</v>
      </c>
      <c r="E17031" t="s">
        <v>1015</v>
      </c>
      <c r="F17031" s="86">
        <v>377039.472361208</v>
      </c>
    </row>
    <row r="17032" spans="1:6">
      <c r="A17032">
        <v>2047</v>
      </c>
      <c r="B17032" t="s">
        <v>1064</v>
      </c>
      <c r="C17032" t="s">
        <v>1013</v>
      </c>
      <c r="D17032" t="s">
        <v>1021</v>
      </c>
      <c r="E17032" t="s">
        <v>1015</v>
      </c>
      <c r="F17032" s="86">
        <v>380444.85427439801</v>
      </c>
    </row>
    <row r="17033" spans="1:6">
      <c r="A17033">
        <v>2048</v>
      </c>
      <c r="B17033" t="s">
        <v>1064</v>
      </c>
      <c r="C17033" t="s">
        <v>1013</v>
      </c>
      <c r="D17033" t="s">
        <v>1021</v>
      </c>
      <c r="E17033" t="s">
        <v>1015</v>
      </c>
      <c r="F17033" s="86">
        <v>383840.17192919098</v>
      </c>
    </row>
    <row r="17034" spans="1:6">
      <c r="A17034">
        <v>2049</v>
      </c>
      <c r="B17034" t="s">
        <v>1064</v>
      </c>
      <c r="C17034" t="s">
        <v>1013</v>
      </c>
      <c r="D17034" t="s">
        <v>1021</v>
      </c>
      <c r="E17034" t="s">
        <v>1015</v>
      </c>
      <c r="F17034" s="86">
        <v>387232.591036511</v>
      </c>
    </row>
    <row r="17035" spans="1:6">
      <c r="A17035">
        <v>2050</v>
      </c>
      <c r="B17035" t="s">
        <v>1064</v>
      </c>
      <c r="C17035" t="s">
        <v>1013</v>
      </c>
      <c r="D17035" t="s">
        <v>1021</v>
      </c>
      <c r="E17035" t="s">
        <v>1015</v>
      </c>
      <c r="F17035" s="86">
        <v>390613.12527259497</v>
      </c>
    </row>
    <row r="17036" spans="1:6">
      <c r="A17036">
        <v>2017</v>
      </c>
      <c r="B17036" t="s">
        <v>1065</v>
      </c>
      <c r="C17036" t="s">
        <v>1013</v>
      </c>
      <c r="D17036" t="s">
        <v>1021</v>
      </c>
      <c r="E17036" t="s">
        <v>1015</v>
      </c>
      <c r="F17036" s="86">
        <v>5503834.0881073</v>
      </c>
    </row>
    <row r="17037" spans="1:6">
      <c r="A17037">
        <v>2018</v>
      </c>
      <c r="B17037" t="s">
        <v>1065</v>
      </c>
      <c r="C17037" t="s">
        <v>1013</v>
      </c>
      <c r="D17037" t="s">
        <v>1021</v>
      </c>
      <c r="E17037" t="s">
        <v>1015</v>
      </c>
      <c r="F17037" s="86">
        <v>5554968.7837385898</v>
      </c>
    </row>
    <row r="17038" spans="1:6">
      <c r="A17038">
        <v>2019</v>
      </c>
      <c r="B17038" t="s">
        <v>1065</v>
      </c>
      <c r="C17038" t="s">
        <v>1013</v>
      </c>
      <c r="D17038" t="s">
        <v>1021</v>
      </c>
      <c r="E17038" t="s">
        <v>1015</v>
      </c>
      <c r="F17038" s="86">
        <v>5612977.18241046</v>
      </c>
    </row>
    <row r="17039" spans="1:6">
      <c r="A17039">
        <v>2020</v>
      </c>
      <c r="B17039" t="s">
        <v>1065</v>
      </c>
      <c r="C17039" t="s">
        <v>1013</v>
      </c>
      <c r="D17039" t="s">
        <v>1021</v>
      </c>
      <c r="E17039" t="s">
        <v>1015</v>
      </c>
      <c r="F17039" s="86">
        <v>5679648.6856207</v>
      </c>
    </row>
    <row r="17040" spans="1:6">
      <c r="A17040">
        <v>2021</v>
      </c>
      <c r="B17040" t="s">
        <v>1065</v>
      </c>
      <c r="C17040" t="s">
        <v>1013</v>
      </c>
      <c r="D17040" t="s">
        <v>1021</v>
      </c>
      <c r="E17040" t="s">
        <v>1015</v>
      </c>
      <c r="F17040" s="86">
        <v>5746502.4625082901</v>
      </c>
    </row>
    <row r="17041" spans="1:6">
      <c r="A17041">
        <v>2022</v>
      </c>
      <c r="B17041" t="s">
        <v>1065</v>
      </c>
      <c r="C17041" t="s">
        <v>1013</v>
      </c>
      <c r="D17041" t="s">
        <v>1021</v>
      </c>
      <c r="E17041" t="s">
        <v>1015</v>
      </c>
      <c r="F17041" s="86">
        <v>5813381.5291375602</v>
      </c>
    </row>
    <row r="17042" spans="1:6">
      <c r="A17042">
        <v>2023</v>
      </c>
      <c r="B17042" t="s">
        <v>1065</v>
      </c>
      <c r="C17042" t="s">
        <v>1013</v>
      </c>
      <c r="D17042" t="s">
        <v>1021</v>
      </c>
      <c r="E17042" t="s">
        <v>1015</v>
      </c>
      <c r="F17042" s="86">
        <v>5879836.1288596196</v>
      </c>
    </row>
    <row r="17043" spans="1:6">
      <c r="A17043">
        <v>2024</v>
      </c>
      <c r="B17043" t="s">
        <v>1065</v>
      </c>
      <c r="C17043" t="s">
        <v>1013</v>
      </c>
      <c r="D17043" t="s">
        <v>1021</v>
      </c>
      <c r="E17043" t="s">
        <v>1015</v>
      </c>
      <c r="F17043" s="86">
        <v>5946049.4697037004</v>
      </c>
    </row>
    <row r="17044" spans="1:6">
      <c r="A17044">
        <v>2025</v>
      </c>
      <c r="B17044" t="s">
        <v>1065</v>
      </c>
      <c r="C17044" t="s">
        <v>1013</v>
      </c>
      <c r="D17044" t="s">
        <v>1021</v>
      </c>
      <c r="E17044" t="s">
        <v>1015</v>
      </c>
      <c r="F17044" s="86">
        <v>6011949.3063389501</v>
      </c>
    </row>
    <row r="17045" spans="1:6">
      <c r="A17045">
        <v>2026</v>
      </c>
      <c r="B17045" t="s">
        <v>1065</v>
      </c>
      <c r="C17045" t="s">
        <v>1013</v>
      </c>
      <c r="D17045" t="s">
        <v>1021</v>
      </c>
      <c r="E17045" t="s">
        <v>1015</v>
      </c>
      <c r="F17045" s="86">
        <v>6077527.73376578</v>
      </c>
    </row>
    <row r="17046" spans="1:6">
      <c r="A17046">
        <v>2027</v>
      </c>
      <c r="B17046" t="s">
        <v>1065</v>
      </c>
      <c r="C17046" t="s">
        <v>1013</v>
      </c>
      <c r="D17046" t="s">
        <v>1021</v>
      </c>
      <c r="E17046" t="s">
        <v>1015</v>
      </c>
      <c r="F17046" s="86">
        <v>6143224.5981165199</v>
      </c>
    </row>
    <row r="17047" spans="1:6">
      <c r="A17047">
        <v>2028</v>
      </c>
      <c r="B17047" t="s">
        <v>1065</v>
      </c>
      <c r="C17047" t="s">
        <v>1013</v>
      </c>
      <c r="D17047" t="s">
        <v>1021</v>
      </c>
      <c r="E17047" t="s">
        <v>1015</v>
      </c>
      <c r="F17047" s="86">
        <v>6209189.6851409804</v>
      </c>
    </row>
    <row r="17048" spans="1:6">
      <c r="A17048">
        <v>2029</v>
      </c>
      <c r="B17048" t="s">
        <v>1065</v>
      </c>
      <c r="C17048" t="s">
        <v>1013</v>
      </c>
      <c r="D17048" t="s">
        <v>1021</v>
      </c>
      <c r="E17048" t="s">
        <v>1015</v>
      </c>
      <c r="F17048" s="86">
        <v>6275410.6989070596</v>
      </c>
    </row>
    <row r="17049" spans="1:6">
      <c r="A17049">
        <v>2030</v>
      </c>
      <c r="B17049" t="s">
        <v>1065</v>
      </c>
      <c r="C17049" t="s">
        <v>1013</v>
      </c>
      <c r="D17049" t="s">
        <v>1021</v>
      </c>
      <c r="E17049" t="s">
        <v>1015</v>
      </c>
      <c r="F17049" s="86">
        <v>6341653.5909445602</v>
      </c>
    </row>
    <row r="17050" spans="1:6">
      <c r="A17050">
        <v>2031</v>
      </c>
      <c r="B17050" t="s">
        <v>1065</v>
      </c>
      <c r="C17050" t="s">
        <v>1013</v>
      </c>
      <c r="D17050" t="s">
        <v>1021</v>
      </c>
      <c r="E17050" t="s">
        <v>1015</v>
      </c>
      <c r="F17050" s="86">
        <v>6407944.2723440202</v>
      </c>
    </row>
    <row r="17051" spans="1:6">
      <c r="A17051">
        <v>2032</v>
      </c>
      <c r="B17051" t="s">
        <v>1065</v>
      </c>
      <c r="C17051" t="s">
        <v>1013</v>
      </c>
      <c r="D17051" t="s">
        <v>1021</v>
      </c>
      <c r="E17051" t="s">
        <v>1015</v>
      </c>
      <c r="F17051" s="86">
        <v>6474239.3988038497</v>
      </c>
    </row>
    <row r="17052" spans="1:6">
      <c r="A17052">
        <v>2033</v>
      </c>
      <c r="B17052" t="s">
        <v>1065</v>
      </c>
      <c r="C17052" t="s">
        <v>1013</v>
      </c>
      <c r="D17052" t="s">
        <v>1021</v>
      </c>
      <c r="E17052" t="s">
        <v>1015</v>
      </c>
      <c r="F17052" s="86">
        <v>6540706.8361930298</v>
      </c>
    </row>
    <row r="17053" spans="1:6">
      <c r="A17053">
        <v>2034</v>
      </c>
      <c r="B17053" t="s">
        <v>1065</v>
      </c>
      <c r="C17053" t="s">
        <v>1013</v>
      </c>
      <c r="D17053" t="s">
        <v>1021</v>
      </c>
      <c r="E17053" t="s">
        <v>1015</v>
      </c>
      <c r="F17053" s="86">
        <v>6607313.8088938799</v>
      </c>
    </row>
    <row r="17054" spans="1:6">
      <c r="A17054">
        <v>2035</v>
      </c>
      <c r="B17054" t="s">
        <v>1065</v>
      </c>
      <c r="C17054" t="s">
        <v>1013</v>
      </c>
      <c r="D17054" t="s">
        <v>1021</v>
      </c>
      <c r="E17054" t="s">
        <v>1015</v>
      </c>
      <c r="F17054" s="86">
        <v>6673802.40353393</v>
      </c>
    </row>
    <row r="17055" spans="1:6">
      <c r="A17055">
        <v>2036</v>
      </c>
      <c r="B17055" t="s">
        <v>1065</v>
      </c>
      <c r="C17055" t="s">
        <v>1013</v>
      </c>
      <c r="D17055" t="s">
        <v>1021</v>
      </c>
      <c r="E17055" t="s">
        <v>1015</v>
      </c>
      <c r="F17055" s="86">
        <v>6740062.0712613501</v>
      </c>
    </row>
    <row r="17056" spans="1:6">
      <c r="A17056">
        <v>2037</v>
      </c>
      <c r="B17056" t="s">
        <v>1065</v>
      </c>
      <c r="C17056" t="s">
        <v>1013</v>
      </c>
      <c r="D17056" t="s">
        <v>1021</v>
      </c>
      <c r="E17056" t="s">
        <v>1015</v>
      </c>
      <c r="F17056" s="86">
        <v>6806252.2229778804</v>
      </c>
    </row>
    <row r="17057" spans="1:6">
      <c r="A17057">
        <v>2038</v>
      </c>
      <c r="B17057" t="s">
        <v>1065</v>
      </c>
      <c r="C17057" t="s">
        <v>1013</v>
      </c>
      <c r="D17057" t="s">
        <v>1021</v>
      </c>
      <c r="E17057" t="s">
        <v>1015</v>
      </c>
      <c r="F17057" s="86">
        <v>6872629.4708556803</v>
      </c>
    </row>
    <row r="17058" spans="1:6">
      <c r="A17058">
        <v>2039</v>
      </c>
      <c r="B17058" t="s">
        <v>1065</v>
      </c>
      <c r="C17058" t="s">
        <v>1013</v>
      </c>
      <c r="D17058" t="s">
        <v>1021</v>
      </c>
      <c r="E17058" t="s">
        <v>1015</v>
      </c>
      <c r="F17058" s="86">
        <v>6939083.2205919102</v>
      </c>
    </row>
    <row r="17059" spans="1:6">
      <c r="A17059">
        <v>2040</v>
      </c>
      <c r="B17059" t="s">
        <v>1065</v>
      </c>
      <c r="C17059" t="s">
        <v>1013</v>
      </c>
      <c r="D17059" t="s">
        <v>1021</v>
      </c>
      <c r="E17059" t="s">
        <v>1015</v>
      </c>
      <c r="F17059" s="86">
        <v>7005460.1002767999</v>
      </c>
    </row>
    <row r="17060" spans="1:6">
      <c r="A17060">
        <v>2041</v>
      </c>
      <c r="B17060" t="s">
        <v>1065</v>
      </c>
      <c r="C17060" t="s">
        <v>1013</v>
      </c>
      <c r="D17060" t="s">
        <v>1021</v>
      </c>
      <c r="E17060" t="s">
        <v>1015</v>
      </c>
      <c r="F17060" s="86">
        <v>7071818.9162621703</v>
      </c>
    </row>
    <row r="17061" spans="1:6">
      <c r="A17061">
        <v>2042</v>
      </c>
      <c r="B17061" t="s">
        <v>1065</v>
      </c>
      <c r="C17061" t="s">
        <v>1013</v>
      </c>
      <c r="D17061" t="s">
        <v>1021</v>
      </c>
      <c r="E17061" t="s">
        <v>1015</v>
      </c>
      <c r="F17061" s="86">
        <v>7138153.3244626401</v>
      </c>
    </row>
    <row r="17062" spans="1:6">
      <c r="A17062">
        <v>2043</v>
      </c>
      <c r="B17062" t="s">
        <v>1065</v>
      </c>
      <c r="C17062" t="s">
        <v>1013</v>
      </c>
      <c r="D17062" t="s">
        <v>1021</v>
      </c>
      <c r="E17062" t="s">
        <v>1015</v>
      </c>
      <c r="F17062" s="86">
        <v>7204519.2758815102</v>
      </c>
    </row>
    <row r="17063" spans="1:6">
      <c r="A17063">
        <v>2044</v>
      </c>
      <c r="B17063" t="s">
        <v>1065</v>
      </c>
      <c r="C17063" t="s">
        <v>1013</v>
      </c>
      <c r="D17063" t="s">
        <v>1021</v>
      </c>
      <c r="E17063" t="s">
        <v>1015</v>
      </c>
      <c r="F17063" s="86">
        <v>7270889.3924599905</v>
      </c>
    </row>
    <row r="17064" spans="1:6">
      <c r="A17064">
        <v>2045</v>
      </c>
      <c r="B17064" t="s">
        <v>1065</v>
      </c>
      <c r="C17064" t="s">
        <v>1013</v>
      </c>
      <c r="D17064" t="s">
        <v>1021</v>
      </c>
      <c r="E17064" t="s">
        <v>1015</v>
      </c>
      <c r="F17064" s="86">
        <v>7337367.1097109001</v>
      </c>
    </row>
    <row r="17065" spans="1:6">
      <c r="A17065">
        <v>2046</v>
      </c>
      <c r="B17065" t="s">
        <v>1065</v>
      </c>
      <c r="C17065" t="s">
        <v>1013</v>
      </c>
      <c r="D17065" t="s">
        <v>1021</v>
      </c>
      <c r="E17065" t="s">
        <v>1015</v>
      </c>
      <c r="F17065" s="86">
        <v>7403921.2434221897</v>
      </c>
    </row>
    <row r="17066" spans="1:6">
      <c r="A17066">
        <v>2047</v>
      </c>
      <c r="B17066" t="s">
        <v>1065</v>
      </c>
      <c r="C17066" t="s">
        <v>1013</v>
      </c>
      <c r="D17066" t="s">
        <v>1021</v>
      </c>
      <c r="E17066" t="s">
        <v>1015</v>
      </c>
      <c r="F17066" s="86">
        <v>7470222.4888920505</v>
      </c>
    </row>
    <row r="17067" spans="1:6">
      <c r="A17067">
        <v>2048</v>
      </c>
      <c r="B17067" t="s">
        <v>1065</v>
      </c>
      <c r="C17067" t="s">
        <v>1013</v>
      </c>
      <c r="D17067" t="s">
        <v>1021</v>
      </c>
      <c r="E17067" t="s">
        <v>1015</v>
      </c>
      <c r="F17067" s="86">
        <v>7536430.3278251803</v>
      </c>
    </row>
    <row r="17068" spans="1:6">
      <c r="A17068">
        <v>2049</v>
      </c>
      <c r="B17068" t="s">
        <v>1065</v>
      </c>
      <c r="C17068" t="s">
        <v>1013</v>
      </c>
      <c r="D17068" t="s">
        <v>1021</v>
      </c>
      <c r="E17068" t="s">
        <v>1015</v>
      </c>
      <c r="F17068" s="86">
        <v>7602569.7775675999</v>
      </c>
    </row>
    <row r="17069" spans="1:6">
      <c r="A17069">
        <v>2050</v>
      </c>
      <c r="B17069" t="s">
        <v>1065</v>
      </c>
      <c r="C17069" t="s">
        <v>1013</v>
      </c>
      <c r="D17069" t="s">
        <v>1021</v>
      </c>
      <c r="E17069" t="s">
        <v>1015</v>
      </c>
      <c r="F17069" s="86">
        <v>7668461.2569202604</v>
      </c>
    </row>
    <row r="17070" spans="1:6">
      <c r="A17070">
        <v>2017</v>
      </c>
      <c r="B17070" t="s">
        <v>1066</v>
      </c>
      <c r="C17070" t="s">
        <v>1013</v>
      </c>
      <c r="D17070" t="s">
        <v>1021</v>
      </c>
      <c r="E17070" t="s">
        <v>1015</v>
      </c>
      <c r="F17070" s="86">
        <v>4517355.8665237399</v>
      </c>
    </row>
    <row r="17071" spans="1:6">
      <c r="A17071">
        <v>2018</v>
      </c>
      <c r="B17071" t="s">
        <v>1066</v>
      </c>
      <c r="C17071" t="s">
        <v>1013</v>
      </c>
      <c r="D17071" t="s">
        <v>1021</v>
      </c>
      <c r="E17071" t="s">
        <v>1015</v>
      </c>
      <c r="F17071" s="86">
        <v>4605650.82465309</v>
      </c>
    </row>
    <row r="17072" spans="1:6">
      <c r="A17072">
        <v>2019</v>
      </c>
      <c r="B17072" t="s">
        <v>1066</v>
      </c>
      <c r="C17072" t="s">
        <v>1013</v>
      </c>
      <c r="D17072" t="s">
        <v>1021</v>
      </c>
      <c r="E17072" t="s">
        <v>1015</v>
      </c>
      <c r="F17072" s="86">
        <v>4703297.7237421004</v>
      </c>
    </row>
    <row r="17073" spans="1:6">
      <c r="A17073">
        <v>2020</v>
      </c>
      <c r="B17073" t="s">
        <v>1066</v>
      </c>
      <c r="C17073" t="s">
        <v>1013</v>
      </c>
      <c r="D17073" t="s">
        <v>1021</v>
      </c>
      <c r="E17073" t="s">
        <v>1015</v>
      </c>
      <c r="F17073" s="86">
        <v>4770747.00182351</v>
      </c>
    </row>
    <row r="17074" spans="1:6">
      <c r="A17074">
        <v>2021</v>
      </c>
      <c r="B17074" t="s">
        <v>1066</v>
      </c>
      <c r="C17074" t="s">
        <v>1013</v>
      </c>
      <c r="D17074" t="s">
        <v>1021</v>
      </c>
      <c r="E17074" t="s">
        <v>1015</v>
      </c>
      <c r="F17074" s="86">
        <v>4838479.7086351598</v>
      </c>
    </row>
    <row r="17075" spans="1:6">
      <c r="A17075">
        <v>2022</v>
      </c>
      <c r="B17075" t="s">
        <v>1066</v>
      </c>
      <c r="C17075" t="s">
        <v>1013</v>
      </c>
      <c r="D17075" t="s">
        <v>1021</v>
      </c>
      <c r="E17075" t="s">
        <v>1015</v>
      </c>
      <c r="F17075" s="86">
        <v>4906397.4987025699</v>
      </c>
    </row>
    <row r="17076" spans="1:6">
      <c r="A17076">
        <v>2023</v>
      </c>
      <c r="B17076" t="s">
        <v>1066</v>
      </c>
      <c r="C17076" t="s">
        <v>1013</v>
      </c>
      <c r="D17076" t="s">
        <v>1021</v>
      </c>
      <c r="E17076" t="s">
        <v>1015</v>
      </c>
      <c r="F17076" s="86">
        <v>4973933.6091157803</v>
      </c>
    </row>
    <row r="17077" spans="1:6">
      <c r="A17077">
        <v>2024</v>
      </c>
      <c r="B17077" t="s">
        <v>1066</v>
      </c>
      <c r="C17077" t="s">
        <v>1013</v>
      </c>
      <c r="D17077" t="s">
        <v>1021</v>
      </c>
      <c r="E17077" t="s">
        <v>1015</v>
      </c>
      <c r="F17077" s="86">
        <v>5041101.22578423</v>
      </c>
    </row>
    <row r="17078" spans="1:6">
      <c r="A17078">
        <v>2025</v>
      </c>
      <c r="B17078" t="s">
        <v>1066</v>
      </c>
      <c r="C17078" t="s">
        <v>1013</v>
      </c>
      <c r="D17078" t="s">
        <v>1021</v>
      </c>
      <c r="E17078" t="s">
        <v>1015</v>
      </c>
      <c r="F17078" s="86">
        <v>5107784.4012974799</v>
      </c>
    </row>
    <row r="17079" spans="1:6">
      <c r="A17079">
        <v>2026</v>
      </c>
      <c r="B17079" t="s">
        <v>1066</v>
      </c>
      <c r="C17079" t="s">
        <v>1013</v>
      </c>
      <c r="D17079" t="s">
        <v>1021</v>
      </c>
      <c r="E17079" t="s">
        <v>1015</v>
      </c>
      <c r="F17079" s="86">
        <v>5173991.1497820104</v>
      </c>
    </row>
    <row r="17080" spans="1:6">
      <c r="A17080">
        <v>2027</v>
      </c>
      <c r="B17080" t="s">
        <v>1066</v>
      </c>
      <c r="C17080" t="s">
        <v>1013</v>
      </c>
      <c r="D17080" t="s">
        <v>1021</v>
      </c>
      <c r="E17080" t="s">
        <v>1015</v>
      </c>
      <c r="F17080" s="86">
        <v>5240226.3961764798</v>
      </c>
    </row>
    <row r="17081" spans="1:6">
      <c r="A17081">
        <v>2028</v>
      </c>
      <c r="B17081" t="s">
        <v>1066</v>
      </c>
      <c r="C17081" t="s">
        <v>1013</v>
      </c>
      <c r="D17081" t="s">
        <v>1021</v>
      </c>
      <c r="E17081" t="s">
        <v>1015</v>
      </c>
      <c r="F17081" s="86">
        <v>5306874.5187100396</v>
      </c>
    </row>
    <row r="17082" spans="1:6">
      <c r="A17082">
        <v>2029</v>
      </c>
      <c r="B17082" t="s">
        <v>1066</v>
      </c>
      <c r="C17082" t="s">
        <v>1013</v>
      </c>
      <c r="D17082" t="s">
        <v>1021</v>
      </c>
      <c r="E17082" t="s">
        <v>1015</v>
      </c>
      <c r="F17082" s="86">
        <v>5373940.2254796</v>
      </c>
    </row>
    <row r="17083" spans="1:6">
      <c r="A17083">
        <v>2030</v>
      </c>
      <c r="B17083" t="s">
        <v>1066</v>
      </c>
      <c r="C17083" t="s">
        <v>1013</v>
      </c>
      <c r="D17083" t="s">
        <v>1021</v>
      </c>
      <c r="E17083" t="s">
        <v>1015</v>
      </c>
      <c r="F17083" s="86">
        <v>5441112.9232661398</v>
      </c>
    </row>
    <row r="17084" spans="1:6">
      <c r="A17084">
        <v>2031</v>
      </c>
      <c r="B17084" t="s">
        <v>1066</v>
      </c>
      <c r="C17084" t="s">
        <v>1013</v>
      </c>
      <c r="D17084" t="s">
        <v>1021</v>
      </c>
      <c r="E17084" t="s">
        <v>1015</v>
      </c>
      <c r="F17084" s="86">
        <v>5508338.3485002303</v>
      </c>
    </row>
    <row r="17085" spans="1:6">
      <c r="A17085">
        <v>2032</v>
      </c>
      <c r="B17085" t="s">
        <v>1066</v>
      </c>
      <c r="C17085" t="s">
        <v>1013</v>
      </c>
      <c r="D17085" t="s">
        <v>1021</v>
      </c>
      <c r="E17085" t="s">
        <v>1015</v>
      </c>
      <c r="F17085" s="86">
        <v>5575519.6477920497</v>
      </c>
    </row>
    <row r="17086" spans="1:6">
      <c r="A17086">
        <v>2033</v>
      </c>
      <c r="B17086" t="s">
        <v>1066</v>
      </c>
      <c r="C17086" t="s">
        <v>1013</v>
      </c>
      <c r="D17086" t="s">
        <v>1021</v>
      </c>
      <c r="E17086" t="s">
        <v>1015</v>
      </c>
      <c r="F17086" s="86">
        <v>5642857.2351784501</v>
      </c>
    </row>
    <row r="17087" spans="1:6">
      <c r="A17087">
        <v>2034</v>
      </c>
      <c r="B17087" t="s">
        <v>1066</v>
      </c>
      <c r="C17087" t="s">
        <v>1013</v>
      </c>
      <c r="D17087" t="s">
        <v>1021</v>
      </c>
      <c r="E17087" t="s">
        <v>1015</v>
      </c>
      <c r="F17087" s="86">
        <v>5710358.9143139003</v>
      </c>
    </row>
    <row r="17088" spans="1:6">
      <c r="A17088">
        <v>2035</v>
      </c>
      <c r="B17088" t="s">
        <v>1066</v>
      </c>
      <c r="C17088" t="s">
        <v>1013</v>
      </c>
      <c r="D17088" t="s">
        <v>1021</v>
      </c>
      <c r="E17088" t="s">
        <v>1015</v>
      </c>
      <c r="F17088" s="86">
        <v>5777755.9726710096</v>
      </c>
    </row>
    <row r="17089" spans="1:6">
      <c r="A17089">
        <v>2036</v>
      </c>
      <c r="B17089" t="s">
        <v>1066</v>
      </c>
      <c r="C17089" t="s">
        <v>1013</v>
      </c>
      <c r="D17089" t="s">
        <v>1021</v>
      </c>
      <c r="E17089" t="s">
        <v>1015</v>
      </c>
      <c r="F17089" s="86">
        <v>5844816.7634620704</v>
      </c>
    </row>
    <row r="17090" spans="1:6">
      <c r="A17090">
        <v>2037</v>
      </c>
      <c r="B17090" t="s">
        <v>1066</v>
      </c>
      <c r="C17090" t="s">
        <v>1013</v>
      </c>
      <c r="D17090" t="s">
        <v>1021</v>
      </c>
      <c r="E17090" t="s">
        <v>1015</v>
      </c>
      <c r="F17090" s="86">
        <v>5911681.2512202999</v>
      </c>
    </row>
    <row r="17091" spans="1:6">
      <c r="A17091">
        <v>2038</v>
      </c>
      <c r="B17091" t="s">
        <v>1066</v>
      </c>
      <c r="C17091" t="s">
        <v>1013</v>
      </c>
      <c r="D17091" t="s">
        <v>1021</v>
      </c>
      <c r="E17091" t="s">
        <v>1015</v>
      </c>
      <c r="F17091" s="86">
        <v>5978745.8091365099</v>
      </c>
    </row>
    <row r="17092" spans="1:6">
      <c r="A17092">
        <v>2039</v>
      </c>
      <c r="B17092" t="s">
        <v>1066</v>
      </c>
      <c r="C17092" t="s">
        <v>1013</v>
      </c>
      <c r="D17092" t="s">
        <v>1021</v>
      </c>
      <c r="E17092" t="s">
        <v>1015</v>
      </c>
      <c r="F17092" s="86">
        <v>6046014.8869127501</v>
      </c>
    </row>
    <row r="17093" spans="1:6">
      <c r="A17093">
        <v>2040</v>
      </c>
      <c r="B17093" t="s">
        <v>1066</v>
      </c>
      <c r="C17093" t="s">
        <v>1013</v>
      </c>
      <c r="D17093" t="s">
        <v>1021</v>
      </c>
      <c r="E17093" t="s">
        <v>1015</v>
      </c>
      <c r="F17093" s="86">
        <v>6113285.0921713598</v>
      </c>
    </row>
    <row r="17094" spans="1:6">
      <c r="A17094">
        <v>2041</v>
      </c>
      <c r="B17094" t="s">
        <v>1066</v>
      </c>
      <c r="C17094" t="s">
        <v>1013</v>
      </c>
      <c r="D17094" t="s">
        <v>1021</v>
      </c>
      <c r="E17094" t="s">
        <v>1015</v>
      </c>
      <c r="F17094" s="86">
        <v>6180503.11915245</v>
      </c>
    </row>
    <row r="17095" spans="1:6">
      <c r="A17095">
        <v>2042</v>
      </c>
      <c r="B17095" t="s">
        <v>1066</v>
      </c>
      <c r="C17095" t="s">
        <v>1013</v>
      </c>
      <c r="D17095" t="s">
        <v>1021</v>
      </c>
      <c r="E17095" t="s">
        <v>1015</v>
      </c>
      <c r="F17095" s="86">
        <v>6247689.5105716595</v>
      </c>
    </row>
    <row r="17096" spans="1:6">
      <c r="A17096">
        <v>2043</v>
      </c>
      <c r="B17096" t="s">
        <v>1066</v>
      </c>
      <c r="C17096" t="s">
        <v>1013</v>
      </c>
      <c r="D17096" t="s">
        <v>1021</v>
      </c>
      <c r="E17096" t="s">
        <v>1015</v>
      </c>
      <c r="F17096" s="86">
        <v>6314922.5024363501</v>
      </c>
    </row>
    <row r="17097" spans="1:6">
      <c r="A17097">
        <v>2044</v>
      </c>
      <c r="B17097" t="s">
        <v>1066</v>
      </c>
      <c r="C17097" t="s">
        <v>1013</v>
      </c>
      <c r="D17097" t="s">
        <v>1021</v>
      </c>
      <c r="E17097" t="s">
        <v>1015</v>
      </c>
      <c r="F17097" s="86">
        <v>6382221.5630835099</v>
      </c>
    </row>
    <row r="17098" spans="1:6">
      <c r="A17098">
        <v>2045</v>
      </c>
      <c r="B17098" t="s">
        <v>1066</v>
      </c>
      <c r="C17098" t="s">
        <v>1013</v>
      </c>
      <c r="D17098" t="s">
        <v>1021</v>
      </c>
      <c r="E17098" t="s">
        <v>1015</v>
      </c>
      <c r="F17098" s="86">
        <v>6449676.3076086901</v>
      </c>
    </row>
    <row r="17099" spans="1:6">
      <c r="A17099">
        <v>2046</v>
      </c>
      <c r="B17099" t="s">
        <v>1066</v>
      </c>
      <c r="C17099" t="s">
        <v>1013</v>
      </c>
      <c r="D17099" t="s">
        <v>1021</v>
      </c>
      <c r="E17099" t="s">
        <v>1015</v>
      </c>
      <c r="F17099" s="86">
        <v>6517272.0094473604</v>
      </c>
    </row>
    <row r="17100" spans="1:6">
      <c r="A17100">
        <v>2047</v>
      </c>
      <c r="B17100" t="s">
        <v>1066</v>
      </c>
      <c r="C17100" t="s">
        <v>1013</v>
      </c>
      <c r="D17100" t="s">
        <v>1021</v>
      </c>
      <c r="E17100" t="s">
        <v>1015</v>
      </c>
      <c r="F17100" s="86">
        <v>6584628.8287944803</v>
      </c>
    </row>
    <row r="17101" spans="1:6">
      <c r="A17101">
        <v>2048</v>
      </c>
      <c r="B17101" t="s">
        <v>1066</v>
      </c>
      <c r="C17101" t="s">
        <v>1013</v>
      </c>
      <c r="D17101" t="s">
        <v>1021</v>
      </c>
      <c r="E17101" t="s">
        <v>1015</v>
      </c>
      <c r="F17101" s="86">
        <v>6651680.13798346</v>
      </c>
    </row>
    <row r="17102" spans="1:6">
      <c r="A17102">
        <v>2049</v>
      </c>
      <c r="B17102" t="s">
        <v>1066</v>
      </c>
      <c r="C17102" t="s">
        <v>1013</v>
      </c>
      <c r="D17102" t="s">
        <v>1021</v>
      </c>
      <c r="E17102" t="s">
        <v>1015</v>
      </c>
      <c r="F17102" s="86">
        <v>6718551.7571809404</v>
      </c>
    </row>
    <row r="17103" spans="1:6">
      <c r="A17103">
        <v>2050</v>
      </c>
      <c r="B17103" t="s">
        <v>1066</v>
      </c>
      <c r="C17103" t="s">
        <v>1013</v>
      </c>
      <c r="D17103" t="s">
        <v>1021</v>
      </c>
      <c r="E17103" t="s">
        <v>1015</v>
      </c>
      <c r="F17103" s="86">
        <v>6785152.0572361499</v>
      </c>
    </row>
    <row r="17104" spans="1:6">
      <c r="A17104">
        <v>2017</v>
      </c>
      <c r="B17104" t="s">
        <v>1067</v>
      </c>
      <c r="C17104" t="s">
        <v>1013</v>
      </c>
      <c r="D17104" t="s">
        <v>1021</v>
      </c>
      <c r="E17104" t="s">
        <v>1015</v>
      </c>
      <c r="F17104" s="86">
        <v>735243.49776642094</v>
      </c>
    </row>
    <row r="17105" spans="1:6">
      <c r="A17105">
        <v>2018</v>
      </c>
      <c r="B17105" t="s">
        <v>1067</v>
      </c>
      <c r="C17105" t="s">
        <v>1013</v>
      </c>
      <c r="D17105" t="s">
        <v>1021</v>
      </c>
      <c r="E17105" t="s">
        <v>1015</v>
      </c>
      <c r="F17105" s="86">
        <v>747563.96398568596</v>
      </c>
    </row>
    <row r="17106" spans="1:6">
      <c r="A17106">
        <v>2019</v>
      </c>
      <c r="B17106" t="s">
        <v>1067</v>
      </c>
      <c r="C17106" t="s">
        <v>1013</v>
      </c>
      <c r="D17106" t="s">
        <v>1021</v>
      </c>
      <c r="E17106" t="s">
        <v>1015</v>
      </c>
      <c r="F17106" s="86">
        <v>761014.66461558</v>
      </c>
    </row>
    <row r="17107" spans="1:6">
      <c r="A17107">
        <v>2020</v>
      </c>
      <c r="B17107" t="s">
        <v>1067</v>
      </c>
      <c r="C17107" t="s">
        <v>1013</v>
      </c>
      <c r="D17107" t="s">
        <v>1021</v>
      </c>
      <c r="E17107" t="s">
        <v>1015</v>
      </c>
      <c r="F17107" s="86">
        <v>773222.93043876195</v>
      </c>
    </row>
    <row r="17108" spans="1:6">
      <c r="A17108">
        <v>2021</v>
      </c>
      <c r="B17108" t="s">
        <v>1067</v>
      </c>
      <c r="C17108" t="s">
        <v>1013</v>
      </c>
      <c r="D17108" t="s">
        <v>1021</v>
      </c>
      <c r="E17108" t="s">
        <v>1015</v>
      </c>
      <c r="F17108" s="86">
        <v>785497.10547822097</v>
      </c>
    </row>
    <row r="17109" spans="1:6">
      <c r="A17109">
        <v>2022</v>
      </c>
      <c r="B17109" t="s">
        <v>1067</v>
      </c>
      <c r="C17109" t="s">
        <v>1013</v>
      </c>
      <c r="D17109" t="s">
        <v>1021</v>
      </c>
      <c r="E17109" t="s">
        <v>1015</v>
      </c>
      <c r="F17109" s="86">
        <v>797737.23736488004</v>
      </c>
    </row>
    <row r="17110" spans="1:6">
      <c r="A17110">
        <v>2023</v>
      </c>
      <c r="B17110" t="s">
        <v>1067</v>
      </c>
      <c r="C17110" t="s">
        <v>1013</v>
      </c>
      <c r="D17110" t="s">
        <v>1021</v>
      </c>
      <c r="E17110" t="s">
        <v>1015</v>
      </c>
      <c r="F17110" s="86">
        <v>809908.31157778006</v>
      </c>
    </row>
    <row r="17111" spans="1:6">
      <c r="A17111">
        <v>2024</v>
      </c>
      <c r="B17111" t="s">
        <v>1067</v>
      </c>
      <c r="C17111" t="s">
        <v>1013</v>
      </c>
      <c r="D17111" t="s">
        <v>1021</v>
      </c>
      <c r="E17111" t="s">
        <v>1015</v>
      </c>
      <c r="F17111" s="86">
        <v>822044.77005262696</v>
      </c>
    </row>
    <row r="17112" spans="1:6">
      <c r="A17112">
        <v>2025</v>
      </c>
      <c r="B17112" t="s">
        <v>1067</v>
      </c>
      <c r="C17112" t="s">
        <v>1013</v>
      </c>
      <c r="D17112" t="s">
        <v>1021</v>
      </c>
      <c r="E17112" t="s">
        <v>1015</v>
      </c>
      <c r="F17112" s="86">
        <v>834097.51881201903</v>
      </c>
    </row>
    <row r="17113" spans="1:6">
      <c r="A17113">
        <v>2026</v>
      </c>
      <c r="B17113" t="s">
        <v>1067</v>
      </c>
      <c r="C17113" t="s">
        <v>1013</v>
      </c>
      <c r="D17113" t="s">
        <v>1021</v>
      </c>
      <c r="E17113" t="s">
        <v>1015</v>
      </c>
      <c r="F17113" s="86">
        <v>846061.39310118905</v>
      </c>
    </row>
    <row r="17114" spans="1:6">
      <c r="A17114">
        <v>2027</v>
      </c>
      <c r="B17114" t="s">
        <v>1067</v>
      </c>
      <c r="C17114" t="s">
        <v>1013</v>
      </c>
      <c r="D17114" t="s">
        <v>1021</v>
      </c>
      <c r="E17114" t="s">
        <v>1015</v>
      </c>
      <c r="F17114" s="86">
        <v>858020.98319554504</v>
      </c>
    </row>
    <row r="17115" spans="1:6">
      <c r="A17115">
        <v>2028</v>
      </c>
      <c r="B17115" t="s">
        <v>1067</v>
      </c>
      <c r="C17115" t="s">
        <v>1013</v>
      </c>
      <c r="D17115" t="s">
        <v>1021</v>
      </c>
      <c r="E17115" t="s">
        <v>1015</v>
      </c>
      <c r="F17115" s="86">
        <v>870023.29468827904</v>
      </c>
    </row>
    <row r="17116" spans="1:6">
      <c r="A17116">
        <v>2029</v>
      </c>
      <c r="B17116" t="s">
        <v>1067</v>
      </c>
      <c r="C17116" t="s">
        <v>1013</v>
      </c>
      <c r="D17116" t="s">
        <v>1021</v>
      </c>
      <c r="E17116" t="s">
        <v>1015</v>
      </c>
      <c r="F17116" s="86">
        <v>882057.035185716</v>
      </c>
    </row>
    <row r="17117" spans="1:6">
      <c r="A17117">
        <v>2030</v>
      </c>
      <c r="B17117" t="s">
        <v>1067</v>
      </c>
      <c r="C17117" t="s">
        <v>1013</v>
      </c>
      <c r="D17117" t="s">
        <v>1021</v>
      </c>
      <c r="E17117" t="s">
        <v>1015</v>
      </c>
      <c r="F17117" s="86">
        <v>894074.49466804299</v>
      </c>
    </row>
    <row r="17118" spans="1:6">
      <c r="A17118">
        <v>2031</v>
      </c>
      <c r="B17118" t="s">
        <v>1067</v>
      </c>
      <c r="C17118" t="s">
        <v>1013</v>
      </c>
      <c r="D17118" t="s">
        <v>1021</v>
      </c>
      <c r="E17118" t="s">
        <v>1015</v>
      </c>
      <c r="F17118" s="86">
        <v>906103.84659982799</v>
      </c>
    </row>
    <row r="17119" spans="1:6">
      <c r="A17119">
        <v>2032</v>
      </c>
      <c r="B17119" t="s">
        <v>1067</v>
      </c>
      <c r="C17119" t="s">
        <v>1013</v>
      </c>
      <c r="D17119" t="s">
        <v>1021</v>
      </c>
      <c r="E17119" t="s">
        <v>1015</v>
      </c>
      <c r="F17119" s="86">
        <v>918113.37567078497</v>
      </c>
    </row>
    <row r="17120" spans="1:6">
      <c r="A17120">
        <v>2033</v>
      </c>
      <c r="B17120" t="s">
        <v>1067</v>
      </c>
      <c r="C17120" t="s">
        <v>1013</v>
      </c>
      <c r="D17120" t="s">
        <v>1021</v>
      </c>
      <c r="E17120" t="s">
        <v>1015</v>
      </c>
      <c r="F17120" s="86">
        <v>930153.52380877396</v>
      </c>
    </row>
    <row r="17121" spans="1:6">
      <c r="A17121">
        <v>2034</v>
      </c>
      <c r="B17121" t="s">
        <v>1067</v>
      </c>
      <c r="C17121" t="s">
        <v>1013</v>
      </c>
      <c r="D17121" t="s">
        <v>1021</v>
      </c>
      <c r="E17121" t="s">
        <v>1015</v>
      </c>
      <c r="F17121" s="86">
        <v>942231.722166894</v>
      </c>
    </row>
    <row r="17122" spans="1:6">
      <c r="A17122">
        <v>2035</v>
      </c>
      <c r="B17122" t="s">
        <v>1067</v>
      </c>
      <c r="C17122" t="s">
        <v>1013</v>
      </c>
      <c r="D17122" t="s">
        <v>1021</v>
      </c>
      <c r="E17122" t="s">
        <v>1015</v>
      </c>
      <c r="F17122" s="86">
        <v>954273.69792091195</v>
      </c>
    </row>
    <row r="17123" spans="1:6">
      <c r="A17123">
        <v>2036</v>
      </c>
      <c r="B17123" t="s">
        <v>1067</v>
      </c>
      <c r="C17123" t="s">
        <v>1013</v>
      </c>
      <c r="D17123" t="s">
        <v>1021</v>
      </c>
      <c r="E17123" t="s">
        <v>1015</v>
      </c>
      <c r="F17123" s="86">
        <v>966270.65514329798</v>
      </c>
    </row>
    <row r="17124" spans="1:6">
      <c r="A17124">
        <v>2037</v>
      </c>
      <c r="B17124" t="s">
        <v>1067</v>
      </c>
      <c r="C17124" t="s">
        <v>1013</v>
      </c>
      <c r="D17124" t="s">
        <v>1021</v>
      </c>
      <c r="E17124" t="s">
        <v>1015</v>
      </c>
      <c r="F17124" s="86">
        <v>978239.09696978703</v>
      </c>
    </row>
    <row r="17125" spans="1:6">
      <c r="A17125">
        <v>2038</v>
      </c>
      <c r="B17125" t="s">
        <v>1067</v>
      </c>
      <c r="C17125" t="s">
        <v>1013</v>
      </c>
      <c r="D17125" t="s">
        <v>1021</v>
      </c>
      <c r="E17125" t="s">
        <v>1015</v>
      </c>
      <c r="F17125" s="86">
        <v>990250.114852136</v>
      </c>
    </row>
    <row r="17126" spans="1:6">
      <c r="A17126">
        <v>2039</v>
      </c>
      <c r="B17126" t="s">
        <v>1067</v>
      </c>
      <c r="C17126" t="s">
        <v>1013</v>
      </c>
      <c r="D17126" t="s">
        <v>1021</v>
      </c>
      <c r="E17126" t="s">
        <v>1015</v>
      </c>
      <c r="F17126" s="86">
        <v>1002269.97325427</v>
      </c>
    </row>
    <row r="17127" spans="1:6">
      <c r="A17127">
        <v>2040</v>
      </c>
      <c r="B17127" t="s">
        <v>1067</v>
      </c>
      <c r="C17127" t="s">
        <v>1013</v>
      </c>
      <c r="D17127" t="s">
        <v>1021</v>
      </c>
      <c r="E17127" t="s">
        <v>1015</v>
      </c>
      <c r="F17127" s="86">
        <v>1014279.41853512</v>
      </c>
    </row>
    <row r="17128" spans="1:6">
      <c r="A17128">
        <v>2041</v>
      </c>
      <c r="B17128" t="s">
        <v>1067</v>
      </c>
      <c r="C17128" t="s">
        <v>1013</v>
      </c>
      <c r="D17128" t="s">
        <v>1021</v>
      </c>
      <c r="E17128" t="s">
        <v>1015</v>
      </c>
      <c r="F17128" s="86">
        <v>1026286.54581008</v>
      </c>
    </row>
    <row r="17129" spans="1:6">
      <c r="A17129">
        <v>2042</v>
      </c>
      <c r="B17129" t="s">
        <v>1067</v>
      </c>
      <c r="C17129" t="s">
        <v>1013</v>
      </c>
      <c r="D17129" t="s">
        <v>1021</v>
      </c>
      <c r="E17129" t="s">
        <v>1015</v>
      </c>
      <c r="F17129" s="86">
        <v>1038289.09805859</v>
      </c>
    </row>
    <row r="17130" spans="1:6">
      <c r="A17130">
        <v>2043</v>
      </c>
      <c r="B17130" t="s">
        <v>1067</v>
      </c>
      <c r="C17130" t="s">
        <v>1013</v>
      </c>
      <c r="D17130" t="s">
        <v>1021</v>
      </c>
      <c r="E17130" t="s">
        <v>1015</v>
      </c>
      <c r="F17130" s="86">
        <v>1050311.3538943001</v>
      </c>
    </row>
    <row r="17131" spans="1:6">
      <c r="A17131">
        <v>2044</v>
      </c>
      <c r="B17131" t="s">
        <v>1067</v>
      </c>
      <c r="C17131" t="s">
        <v>1013</v>
      </c>
      <c r="D17131" t="s">
        <v>1021</v>
      </c>
      <c r="E17131" t="s">
        <v>1015</v>
      </c>
      <c r="F17131" s="86">
        <v>1062346.22370344</v>
      </c>
    </row>
    <row r="17132" spans="1:6">
      <c r="A17132">
        <v>2045</v>
      </c>
      <c r="B17132" t="s">
        <v>1067</v>
      </c>
      <c r="C17132" t="s">
        <v>1013</v>
      </c>
      <c r="D17132" t="s">
        <v>1021</v>
      </c>
      <c r="E17132" t="s">
        <v>1015</v>
      </c>
      <c r="F17132" s="86">
        <v>1074414.0585389901</v>
      </c>
    </row>
    <row r="17133" spans="1:6">
      <c r="A17133">
        <v>2046</v>
      </c>
      <c r="B17133" t="s">
        <v>1067</v>
      </c>
      <c r="C17133" t="s">
        <v>1013</v>
      </c>
      <c r="D17133" t="s">
        <v>1021</v>
      </c>
      <c r="E17133" t="s">
        <v>1015</v>
      </c>
      <c r="F17133" s="86">
        <v>1086499.14877908</v>
      </c>
    </row>
    <row r="17134" spans="1:6">
      <c r="A17134">
        <v>2047</v>
      </c>
      <c r="B17134" t="s">
        <v>1067</v>
      </c>
      <c r="C17134" t="s">
        <v>1013</v>
      </c>
      <c r="D17134" t="s">
        <v>1021</v>
      </c>
      <c r="E17134" t="s">
        <v>1015</v>
      </c>
      <c r="F17134" s="86">
        <v>1098537.4354320599</v>
      </c>
    </row>
    <row r="17135" spans="1:6">
      <c r="A17135">
        <v>2048</v>
      </c>
      <c r="B17135" t="s">
        <v>1067</v>
      </c>
      <c r="C17135" t="s">
        <v>1013</v>
      </c>
      <c r="D17135" t="s">
        <v>1021</v>
      </c>
      <c r="E17135" t="s">
        <v>1015</v>
      </c>
      <c r="F17135" s="86">
        <v>1110539.77371572</v>
      </c>
    </row>
    <row r="17136" spans="1:6">
      <c r="A17136">
        <v>2049</v>
      </c>
      <c r="B17136" t="s">
        <v>1067</v>
      </c>
      <c r="C17136" t="s">
        <v>1013</v>
      </c>
      <c r="D17136" t="s">
        <v>1021</v>
      </c>
      <c r="E17136" t="s">
        <v>1015</v>
      </c>
      <c r="F17136" s="86">
        <v>1122517.2808205001</v>
      </c>
    </row>
    <row r="17137" spans="1:6">
      <c r="A17137">
        <v>2050</v>
      </c>
      <c r="B17137" t="s">
        <v>1067</v>
      </c>
      <c r="C17137" t="s">
        <v>1013</v>
      </c>
      <c r="D17137" t="s">
        <v>1021</v>
      </c>
      <c r="E17137" t="s">
        <v>1015</v>
      </c>
      <c r="F17137" s="86">
        <v>1134455.0387684901</v>
      </c>
    </row>
    <row r="17138" spans="1:6">
      <c r="A17138">
        <v>2017</v>
      </c>
      <c r="B17138" t="s">
        <v>1068</v>
      </c>
      <c r="C17138" t="s">
        <v>1013</v>
      </c>
      <c r="D17138" t="s">
        <v>1021</v>
      </c>
      <c r="E17138" t="s">
        <v>1015</v>
      </c>
      <c r="F17138" s="86">
        <v>533430.67761804501</v>
      </c>
    </row>
    <row r="17139" spans="1:6">
      <c r="A17139">
        <v>2018</v>
      </c>
      <c r="B17139" t="s">
        <v>1068</v>
      </c>
      <c r="C17139" t="s">
        <v>1013</v>
      </c>
      <c r="D17139" t="s">
        <v>1021</v>
      </c>
      <c r="E17139" t="s">
        <v>1015</v>
      </c>
      <c r="F17139" s="86">
        <v>536844.77337615297</v>
      </c>
    </row>
    <row r="17140" spans="1:6">
      <c r="A17140">
        <v>2019</v>
      </c>
      <c r="B17140" t="s">
        <v>1068</v>
      </c>
      <c r="C17140" t="s">
        <v>1013</v>
      </c>
      <c r="D17140" t="s">
        <v>1021</v>
      </c>
      <c r="E17140" t="s">
        <v>1015</v>
      </c>
      <c r="F17140" s="86">
        <v>540427.63432418799</v>
      </c>
    </row>
    <row r="17141" spans="1:6">
      <c r="A17141">
        <v>2020</v>
      </c>
      <c r="B17141" t="s">
        <v>1068</v>
      </c>
      <c r="C17141" t="s">
        <v>1013</v>
      </c>
      <c r="D17141" t="s">
        <v>1021</v>
      </c>
      <c r="E17141" t="s">
        <v>1015</v>
      </c>
      <c r="F17141" s="86">
        <v>544191.618612563</v>
      </c>
    </row>
    <row r="17142" spans="1:6">
      <c r="A17142">
        <v>2021</v>
      </c>
      <c r="B17142" t="s">
        <v>1068</v>
      </c>
      <c r="C17142" t="s">
        <v>1013</v>
      </c>
      <c r="D17142" t="s">
        <v>1021</v>
      </c>
      <c r="E17142" t="s">
        <v>1015</v>
      </c>
      <c r="F17142" s="86">
        <v>548001.39707537903</v>
      </c>
    </row>
    <row r="17143" spans="1:6">
      <c r="A17143">
        <v>2022</v>
      </c>
      <c r="B17143" t="s">
        <v>1068</v>
      </c>
      <c r="C17143" t="s">
        <v>1013</v>
      </c>
      <c r="D17143" t="s">
        <v>1021</v>
      </c>
      <c r="E17143" t="s">
        <v>1015</v>
      </c>
      <c r="F17143" s="86">
        <v>551826.73109742196</v>
      </c>
    </row>
    <row r="17144" spans="1:6">
      <c r="A17144">
        <v>2023</v>
      </c>
      <c r="B17144" t="s">
        <v>1068</v>
      </c>
      <c r="C17144" t="s">
        <v>1013</v>
      </c>
      <c r="D17144" t="s">
        <v>1021</v>
      </c>
      <c r="E17144" t="s">
        <v>1015</v>
      </c>
      <c r="F17144" s="86">
        <v>555611.38471265696</v>
      </c>
    </row>
    <row r="17145" spans="1:6">
      <c r="A17145">
        <v>2024</v>
      </c>
      <c r="B17145" t="s">
        <v>1068</v>
      </c>
      <c r="C17145" t="s">
        <v>1013</v>
      </c>
      <c r="D17145" t="s">
        <v>1021</v>
      </c>
      <c r="E17145" t="s">
        <v>1015</v>
      </c>
      <c r="F17145" s="86">
        <v>559367.12679281097</v>
      </c>
    </row>
    <row r="17146" spans="1:6">
      <c r="A17146">
        <v>2025</v>
      </c>
      <c r="B17146" t="s">
        <v>1068</v>
      </c>
      <c r="C17146" t="s">
        <v>1013</v>
      </c>
      <c r="D17146" t="s">
        <v>1021</v>
      </c>
      <c r="E17146" t="s">
        <v>1015</v>
      </c>
      <c r="F17146" s="86">
        <v>563070.13136984804</v>
      </c>
    </row>
    <row r="17147" spans="1:6">
      <c r="A17147">
        <v>2026</v>
      </c>
      <c r="B17147" t="s">
        <v>1068</v>
      </c>
      <c r="C17147" t="s">
        <v>1013</v>
      </c>
      <c r="D17147" t="s">
        <v>1021</v>
      </c>
      <c r="E17147" t="s">
        <v>1015</v>
      </c>
      <c r="F17147" s="86">
        <v>566714.41155760898</v>
      </c>
    </row>
    <row r="17148" spans="1:6">
      <c r="A17148">
        <v>2027</v>
      </c>
      <c r="B17148" t="s">
        <v>1068</v>
      </c>
      <c r="C17148" t="s">
        <v>1013</v>
      </c>
      <c r="D17148" t="s">
        <v>1021</v>
      </c>
      <c r="E17148" t="s">
        <v>1015</v>
      </c>
      <c r="F17148" s="86">
        <v>570350.77783359296</v>
      </c>
    </row>
    <row r="17149" spans="1:6">
      <c r="A17149">
        <v>2028</v>
      </c>
      <c r="B17149" t="s">
        <v>1068</v>
      </c>
      <c r="C17149" t="s">
        <v>1013</v>
      </c>
      <c r="D17149" t="s">
        <v>1021</v>
      </c>
      <c r="E17149" t="s">
        <v>1015</v>
      </c>
      <c r="F17149" s="86">
        <v>574021.12424455199</v>
      </c>
    </row>
    <row r="17150" spans="1:6">
      <c r="A17150">
        <v>2029</v>
      </c>
      <c r="B17150" t="s">
        <v>1068</v>
      </c>
      <c r="C17150" t="s">
        <v>1013</v>
      </c>
      <c r="D17150" t="s">
        <v>1021</v>
      </c>
      <c r="E17150" t="s">
        <v>1015</v>
      </c>
      <c r="F17150" s="86">
        <v>577722.24099067901</v>
      </c>
    </row>
    <row r="17151" spans="1:6">
      <c r="A17151">
        <v>2030</v>
      </c>
      <c r="B17151" t="s">
        <v>1068</v>
      </c>
      <c r="C17151" t="s">
        <v>1013</v>
      </c>
      <c r="D17151" t="s">
        <v>1021</v>
      </c>
      <c r="E17151" t="s">
        <v>1015</v>
      </c>
      <c r="F17151" s="86">
        <v>581430.63079852902</v>
      </c>
    </row>
    <row r="17152" spans="1:6">
      <c r="A17152">
        <v>2031</v>
      </c>
      <c r="B17152" t="s">
        <v>1068</v>
      </c>
      <c r="C17152" t="s">
        <v>1013</v>
      </c>
      <c r="D17152" t="s">
        <v>1021</v>
      </c>
      <c r="E17152" t="s">
        <v>1015</v>
      </c>
      <c r="F17152" s="86">
        <v>585157.14659878798</v>
      </c>
    </row>
    <row r="17153" spans="1:6">
      <c r="A17153">
        <v>2032</v>
      </c>
      <c r="B17153" t="s">
        <v>1068</v>
      </c>
      <c r="C17153" t="s">
        <v>1013</v>
      </c>
      <c r="D17153" t="s">
        <v>1021</v>
      </c>
      <c r="E17153" t="s">
        <v>1015</v>
      </c>
      <c r="F17153" s="86">
        <v>588890.61244419799</v>
      </c>
    </row>
    <row r="17154" spans="1:6">
      <c r="A17154">
        <v>2033</v>
      </c>
      <c r="B17154" t="s">
        <v>1068</v>
      </c>
      <c r="C17154" t="s">
        <v>1013</v>
      </c>
      <c r="D17154" t="s">
        <v>1021</v>
      </c>
      <c r="E17154" t="s">
        <v>1015</v>
      </c>
      <c r="F17154" s="86">
        <v>592653.53955258697</v>
      </c>
    </row>
    <row r="17155" spans="1:6">
      <c r="A17155">
        <v>2034</v>
      </c>
      <c r="B17155" t="s">
        <v>1068</v>
      </c>
      <c r="C17155" t="s">
        <v>1013</v>
      </c>
      <c r="D17155" t="s">
        <v>1021</v>
      </c>
      <c r="E17155" t="s">
        <v>1015</v>
      </c>
      <c r="F17155" s="86">
        <v>596444.84291916597</v>
      </c>
    </row>
    <row r="17156" spans="1:6">
      <c r="A17156">
        <v>2035</v>
      </c>
      <c r="B17156" t="s">
        <v>1068</v>
      </c>
      <c r="C17156" t="s">
        <v>1013</v>
      </c>
      <c r="D17156" t="s">
        <v>1021</v>
      </c>
      <c r="E17156" t="s">
        <v>1015</v>
      </c>
      <c r="F17156" s="86">
        <v>600224.40102850099</v>
      </c>
    </row>
    <row r="17157" spans="1:6">
      <c r="A17157">
        <v>2036</v>
      </c>
      <c r="B17157" t="s">
        <v>1068</v>
      </c>
      <c r="C17157" t="s">
        <v>1013</v>
      </c>
      <c r="D17157" t="s">
        <v>1021</v>
      </c>
      <c r="E17157" t="s">
        <v>1015</v>
      </c>
      <c r="F17157" s="86">
        <v>603975.80174000701</v>
      </c>
    </row>
    <row r="17158" spans="1:6">
      <c r="A17158">
        <v>2037</v>
      </c>
      <c r="B17158" t="s">
        <v>1068</v>
      </c>
      <c r="C17158" t="s">
        <v>1013</v>
      </c>
      <c r="D17158" t="s">
        <v>1021</v>
      </c>
      <c r="E17158" t="s">
        <v>1015</v>
      </c>
      <c r="F17158" s="86">
        <v>607715.82497417904</v>
      </c>
    </row>
    <row r="17159" spans="1:6">
      <c r="A17159">
        <v>2038</v>
      </c>
      <c r="B17159" t="s">
        <v>1068</v>
      </c>
      <c r="C17159" t="s">
        <v>1013</v>
      </c>
      <c r="D17159" t="s">
        <v>1021</v>
      </c>
      <c r="E17159" t="s">
        <v>1015</v>
      </c>
      <c r="F17159" s="86">
        <v>611481.49846675596</v>
      </c>
    </row>
    <row r="17160" spans="1:6">
      <c r="A17160">
        <v>2039</v>
      </c>
      <c r="B17160" t="s">
        <v>1068</v>
      </c>
      <c r="C17160" t="s">
        <v>1013</v>
      </c>
      <c r="D17160" t="s">
        <v>1021</v>
      </c>
      <c r="E17160" t="s">
        <v>1015</v>
      </c>
      <c r="F17160" s="86">
        <v>615259.81006471894</v>
      </c>
    </row>
    <row r="17161" spans="1:6">
      <c r="A17161">
        <v>2040</v>
      </c>
      <c r="B17161" t="s">
        <v>1068</v>
      </c>
      <c r="C17161" t="s">
        <v>1013</v>
      </c>
      <c r="D17161" t="s">
        <v>1021</v>
      </c>
      <c r="E17161" t="s">
        <v>1015</v>
      </c>
      <c r="F17161" s="86">
        <v>619034.07220851805</v>
      </c>
    </row>
    <row r="17162" spans="1:6">
      <c r="A17162">
        <v>2041</v>
      </c>
      <c r="B17162" t="s">
        <v>1068</v>
      </c>
      <c r="C17162" t="s">
        <v>1013</v>
      </c>
      <c r="D17162" t="s">
        <v>1021</v>
      </c>
      <c r="E17162" t="s">
        <v>1015</v>
      </c>
      <c r="F17162" s="86">
        <v>622800.75192317902</v>
      </c>
    </row>
    <row r="17163" spans="1:6">
      <c r="A17163">
        <v>2042</v>
      </c>
      <c r="B17163" t="s">
        <v>1068</v>
      </c>
      <c r="C17163" t="s">
        <v>1013</v>
      </c>
      <c r="D17163" t="s">
        <v>1021</v>
      </c>
      <c r="E17163" t="s">
        <v>1015</v>
      </c>
      <c r="F17163" s="86">
        <v>626568.41458210198</v>
      </c>
    </row>
    <row r="17164" spans="1:6">
      <c r="A17164">
        <v>2043</v>
      </c>
      <c r="B17164" t="s">
        <v>1068</v>
      </c>
      <c r="C17164" t="s">
        <v>1013</v>
      </c>
      <c r="D17164" t="s">
        <v>1021</v>
      </c>
      <c r="E17164" t="s">
        <v>1015</v>
      </c>
      <c r="F17164" s="86">
        <v>630345.05817257101</v>
      </c>
    </row>
    <row r="17165" spans="1:6">
      <c r="A17165">
        <v>2044</v>
      </c>
      <c r="B17165" t="s">
        <v>1068</v>
      </c>
      <c r="C17165" t="s">
        <v>1013</v>
      </c>
      <c r="D17165" t="s">
        <v>1021</v>
      </c>
      <c r="E17165" t="s">
        <v>1015</v>
      </c>
      <c r="F17165" s="86">
        <v>634130.96083899494</v>
      </c>
    </row>
    <row r="17166" spans="1:6">
      <c r="A17166">
        <v>2045</v>
      </c>
      <c r="B17166" t="s">
        <v>1068</v>
      </c>
      <c r="C17166" t="s">
        <v>1013</v>
      </c>
      <c r="D17166" t="s">
        <v>1021</v>
      </c>
      <c r="E17166" t="s">
        <v>1015</v>
      </c>
      <c r="F17166" s="86">
        <v>637931.73766208696</v>
      </c>
    </row>
    <row r="17167" spans="1:6">
      <c r="A17167">
        <v>2046</v>
      </c>
      <c r="B17167" t="s">
        <v>1068</v>
      </c>
      <c r="C17167" t="s">
        <v>1013</v>
      </c>
      <c r="D17167" t="s">
        <v>1021</v>
      </c>
      <c r="E17167" t="s">
        <v>1015</v>
      </c>
      <c r="F17167" s="86">
        <v>641745.60700979899</v>
      </c>
    </row>
    <row r="17168" spans="1:6">
      <c r="A17168">
        <v>2047</v>
      </c>
      <c r="B17168" t="s">
        <v>1068</v>
      </c>
      <c r="C17168" t="s">
        <v>1013</v>
      </c>
      <c r="D17168" t="s">
        <v>1021</v>
      </c>
      <c r="E17168" t="s">
        <v>1015</v>
      </c>
      <c r="F17168" s="86">
        <v>645536.44789407798</v>
      </c>
    </row>
    <row r="17169" spans="1:6">
      <c r="A17169">
        <v>2048</v>
      </c>
      <c r="B17169" t="s">
        <v>1068</v>
      </c>
      <c r="C17169" t="s">
        <v>1013</v>
      </c>
      <c r="D17169" t="s">
        <v>1021</v>
      </c>
      <c r="E17169" t="s">
        <v>1015</v>
      </c>
      <c r="F17169" s="86">
        <v>649303.272418721</v>
      </c>
    </row>
    <row r="17170" spans="1:6">
      <c r="A17170">
        <v>2049</v>
      </c>
      <c r="B17170" t="s">
        <v>1068</v>
      </c>
      <c r="C17170" t="s">
        <v>1013</v>
      </c>
      <c r="D17170" t="s">
        <v>1021</v>
      </c>
      <c r="E17170" t="s">
        <v>1015</v>
      </c>
      <c r="F17170" s="86">
        <v>653055.61187545396</v>
      </c>
    </row>
    <row r="17171" spans="1:6">
      <c r="A17171">
        <v>2050</v>
      </c>
      <c r="B17171" t="s">
        <v>1068</v>
      </c>
      <c r="C17171" t="s">
        <v>1013</v>
      </c>
      <c r="D17171" t="s">
        <v>1021</v>
      </c>
      <c r="E17171" t="s">
        <v>1015</v>
      </c>
      <c r="F17171" s="86">
        <v>656783.23691694997</v>
      </c>
    </row>
    <row r="17172" spans="1:6">
      <c r="A17172">
        <v>2017</v>
      </c>
      <c r="B17172" t="s">
        <v>1069</v>
      </c>
      <c r="C17172" t="s">
        <v>1013</v>
      </c>
      <c r="D17172" t="s">
        <v>1021</v>
      </c>
      <c r="E17172" t="s">
        <v>1015</v>
      </c>
      <c r="F17172" s="86">
        <v>2386393.4045989299</v>
      </c>
    </row>
    <row r="17173" spans="1:6">
      <c r="A17173">
        <v>2018</v>
      </c>
      <c r="B17173" t="s">
        <v>1069</v>
      </c>
      <c r="C17173" t="s">
        <v>1013</v>
      </c>
      <c r="D17173" t="s">
        <v>1021</v>
      </c>
      <c r="E17173" t="s">
        <v>1015</v>
      </c>
      <c r="F17173" s="86">
        <v>2413232.9744284698</v>
      </c>
    </row>
    <row r="17174" spans="1:6">
      <c r="A17174">
        <v>2019</v>
      </c>
      <c r="B17174" t="s">
        <v>1069</v>
      </c>
      <c r="C17174" t="s">
        <v>1013</v>
      </c>
      <c r="D17174" t="s">
        <v>1021</v>
      </c>
      <c r="E17174" t="s">
        <v>1015</v>
      </c>
      <c r="F17174" s="86">
        <v>2442048.4931516498</v>
      </c>
    </row>
    <row r="17175" spans="1:6">
      <c r="A17175">
        <v>2020</v>
      </c>
      <c r="B17175" t="s">
        <v>1069</v>
      </c>
      <c r="C17175" t="s">
        <v>1013</v>
      </c>
      <c r="D17175" t="s">
        <v>1021</v>
      </c>
      <c r="E17175" t="s">
        <v>1015</v>
      </c>
      <c r="F17175" s="86">
        <v>2473781.84322679</v>
      </c>
    </row>
    <row r="17176" spans="1:6">
      <c r="A17176">
        <v>2021</v>
      </c>
      <c r="B17176" t="s">
        <v>1069</v>
      </c>
      <c r="C17176" t="s">
        <v>1013</v>
      </c>
      <c r="D17176" t="s">
        <v>1021</v>
      </c>
      <c r="E17176" t="s">
        <v>1015</v>
      </c>
      <c r="F17176" s="86">
        <v>2506050.7139245099</v>
      </c>
    </row>
    <row r="17177" spans="1:6">
      <c r="A17177">
        <v>2022</v>
      </c>
      <c r="B17177" t="s">
        <v>1069</v>
      </c>
      <c r="C17177" t="s">
        <v>1013</v>
      </c>
      <c r="D17177" t="s">
        <v>1021</v>
      </c>
      <c r="E17177" t="s">
        <v>1015</v>
      </c>
      <c r="F17177" s="86">
        <v>2537808.7640439202</v>
      </c>
    </row>
    <row r="17178" spans="1:6">
      <c r="A17178">
        <v>2023</v>
      </c>
      <c r="B17178" t="s">
        <v>1069</v>
      </c>
      <c r="C17178" t="s">
        <v>1013</v>
      </c>
      <c r="D17178" t="s">
        <v>1021</v>
      </c>
      <c r="E17178" t="s">
        <v>1015</v>
      </c>
      <c r="F17178" s="86">
        <v>2569855.0566273001</v>
      </c>
    </row>
    <row r="17179" spans="1:6">
      <c r="A17179">
        <v>2024</v>
      </c>
      <c r="B17179" t="s">
        <v>1069</v>
      </c>
      <c r="C17179" t="s">
        <v>1013</v>
      </c>
      <c r="D17179" t="s">
        <v>1021</v>
      </c>
      <c r="E17179" t="s">
        <v>1015</v>
      </c>
      <c r="F17179" s="86">
        <v>2602168.0624421099</v>
      </c>
    </row>
    <row r="17180" spans="1:6">
      <c r="A17180">
        <v>2025</v>
      </c>
      <c r="B17180" t="s">
        <v>1069</v>
      </c>
      <c r="C17180" t="s">
        <v>1013</v>
      </c>
      <c r="D17180" t="s">
        <v>1021</v>
      </c>
      <c r="E17180" t="s">
        <v>1015</v>
      </c>
      <c r="F17180" s="86">
        <v>2634322.7707083402</v>
      </c>
    </row>
    <row r="17181" spans="1:6">
      <c r="A17181">
        <v>2026</v>
      </c>
      <c r="B17181" t="s">
        <v>1069</v>
      </c>
      <c r="C17181" t="s">
        <v>1013</v>
      </c>
      <c r="D17181" t="s">
        <v>1021</v>
      </c>
      <c r="E17181" t="s">
        <v>1015</v>
      </c>
      <c r="F17181" s="86">
        <v>2666220.9160065199</v>
      </c>
    </row>
    <row r="17182" spans="1:6">
      <c r="A17182">
        <v>2027</v>
      </c>
      <c r="B17182" t="s">
        <v>1069</v>
      </c>
      <c r="C17182" t="s">
        <v>1013</v>
      </c>
      <c r="D17182" t="s">
        <v>1021</v>
      </c>
      <c r="E17182" t="s">
        <v>1015</v>
      </c>
      <c r="F17182" s="86">
        <v>2697701.82071504</v>
      </c>
    </row>
    <row r="17183" spans="1:6">
      <c r="A17183">
        <v>2028</v>
      </c>
      <c r="B17183" t="s">
        <v>1069</v>
      </c>
      <c r="C17183" t="s">
        <v>1013</v>
      </c>
      <c r="D17183" t="s">
        <v>1021</v>
      </c>
      <c r="E17183" t="s">
        <v>1015</v>
      </c>
      <c r="F17183" s="86">
        <v>2729181.0799633502</v>
      </c>
    </row>
    <row r="17184" spans="1:6">
      <c r="A17184">
        <v>2029</v>
      </c>
      <c r="B17184" t="s">
        <v>1069</v>
      </c>
      <c r="C17184" t="s">
        <v>1013</v>
      </c>
      <c r="D17184" t="s">
        <v>1021</v>
      </c>
      <c r="E17184" t="s">
        <v>1015</v>
      </c>
      <c r="F17184" s="86">
        <v>2760700.3075130102</v>
      </c>
    </row>
    <row r="17185" spans="1:6">
      <c r="A17185">
        <v>2030</v>
      </c>
      <c r="B17185" t="s">
        <v>1069</v>
      </c>
      <c r="C17185" t="s">
        <v>1013</v>
      </c>
      <c r="D17185" t="s">
        <v>1021</v>
      </c>
      <c r="E17185" t="s">
        <v>1015</v>
      </c>
      <c r="F17185" s="86">
        <v>2792279.0598899</v>
      </c>
    </row>
    <row r="17186" spans="1:6">
      <c r="A17186">
        <v>2031</v>
      </c>
      <c r="B17186" t="s">
        <v>1069</v>
      </c>
      <c r="C17186" t="s">
        <v>1013</v>
      </c>
      <c r="D17186" t="s">
        <v>1021</v>
      </c>
      <c r="E17186" t="s">
        <v>1015</v>
      </c>
      <c r="F17186" s="86">
        <v>2824133.10303625</v>
      </c>
    </row>
    <row r="17187" spans="1:6">
      <c r="A17187">
        <v>2032</v>
      </c>
      <c r="B17187" t="s">
        <v>1069</v>
      </c>
      <c r="C17187" t="s">
        <v>1013</v>
      </c>
      <c r="D17187" t="s">
        <v>1021</v>
      </c>
      <c r="E17187" t="s">
        <v>1015</v>
      </c>
      <c r="F17187" s="86">
        <v>2855888.63028443</v>
      </c>
    </row>
    <row r="17188" spans="1:6">
      <c r="A17188">
        <v>2033</v>
      </c>
      <c r="B17188" t="s">
        <v>1069</v>
      </c>
      <c r="C17188" t="s">
        <v>1013</v>
      </c>
      <c r="D17188" t="s">
        <v>1021</v>
      </c>
      <c r="E17188" t="s">
        <v>1015</v>
      </c>
      <c r="F17188" s="86">
        <v>2887767.8123252499</v>
      </c>
    </row>
    <row r="17189" spans="1:6">
      <c r="A17189">
        <v>2034</v>
      </c>
      <c r="B17189" t="s">
        <v>1069</v>
      </c>
      <c r="C17189" t="s">
        <v>1013</v>
      </c>
      <c r="D17189" t="s">
        <v>1021</v>
      </c>
      <c r="E17189" t="s">
        <v>1015</v>
      </c>
      <c r="F17189" s="86">
        <v>2919912.5549244001</v>
      </c>
    </row>
    <row r="17190" spans="1:6">
      <c r="A17190">
        <v>2035</v>
      </c>
      <c r="B17190" t="s">
        <v>1069</v>
      </c>
      <c r="C17190" t="s">
        <v>1013</v>
      </c>
      <c r="D17190" t="s">
        <v>1021</v>
      </c>
      <c r="E17190" t="s">
        <v>1015</v>
      </c>
      <c r="F17190" s="86">
        <v>2951908.6368074398</v>
      </c>
    </row>
    <row r="17191" spans="1:6">
      <c r="A17191">
        <v>2036</v>
      </c>
      <c r="B17191" t="s">
        <v>1069</v>
      </c>
      <c r="C17191" t="s">
        <v>1013</v>
      </c>
      <c r="D17191" t="s">
        <v>1021</v>
      </c>
      <c r="E17191" t="s">
        <v>1015</v>
      </c>
      <c r="F17191" s="86">
        <v>2983885.06944738</v>
      </c>
    </row>
    <row r="17192" spans="1:6">
      <c r="A17192">
        <v>2037</v>
      </c>
      <c r="B17192" t="s">
        <v>1069</v>
      </c>
      <c r="C17192" t="s">
        <v>1013</v>
      </c>
      <c r="D17192" t="s">
        <v>1021</v>
      </c>
      <c r="E17192" t="s">
        <v>1015</v>
      </c>
      <c r="F17192" s="86">
        <v>3015764.3164364798</v>
      </c>
    </row>
    <row r="17193" spans="1:6">
      <c r="A17193">
        <v>2038</v>
      </c>
      <c r="B17193" t="s">
        <v>1069</v>
      </c>
      <c r="C17193" t="s">
        <v>1013</v>
      </c>
      <c r="D17193" t="s">
        <v>1021</v>
      </c>
      <c r="E17193" t="s">
        <v>1015</v>
      </c>
      <c r="F17193" s="86">
        <v>3047824.0159670701</v>
      </c>
    </row>
    <row r="17194" spans="1:6">
      <c r="A17194">
        <v>2039</v>
      </c>
      <c r="B17194" t="s">
        <v>1069</v>
      </c>
      <c r="C17194" t="s">
        <v>1013</v>
      </c>
      <c r="D17194" t="s">
        <v>1021</v>
      </c>
      <c r="E17194" t="s">
        <v>1015</v>
      </c>
      <c r="F17194" s="86">
        <v>3079899.42306701</v>
      </c>
    </row>
    <row r="17195" spans="1:6">
      <c r="A17195">
        <v>2040</v>
      </c>
      <c r="B17195" t="s">
        <v>1069</v>
      </c>
      <c r="C17195" t="s">
        <v>1013</v>
      </c>
      <c r="D17195" t="s">
        <v>1021</v>
      </c>
      <c r="E17195" t="s">
        <v>1015</v>
      </c>
      <c r="F17195" s="86">
        <v>3112211.02401218</v>
      </c>
    </row>
    <row r="17196" spans="1:6">
      <c r="A17196">
        <v>2041</v>
      </c>
      <c r="B17196" t="s">
        <v>1069</v>
      </c>
      <c r="C17196" t="s">
        <v>1013</v>
      </c>
      <c r="D17196" t="s">
        <v>1021</v>
      </c>
      <c r="E17196" t="s">
        <v>1015</v>
      </c>
      <c r="F17196" s="86">
        <v>3144594.4296561601</v>
      </c>
    </row>
    <row r="17197" spans="1:6">
      <c r="A17197">
        <v>2042</v>
      </c>
      <c r="B17197" t="s">
        <v>1069</v>
      </c>
      <c r="C17197" t="s">
        <v>1013</v>
      </c>
      <c r="D17197" t="s">
        <v>1021</v>
      </c>
      <c r="E17197" t="s">
        <v>1015</v>
      </c>
      <c r="F17197" s="86">
        <v>3177135.8224272602</v>
      </c>
    </row>
    <row r="17198" spans="1:6">
      <c r="A17198">
        <v>2043</v>
      </c>
      <c r="B17198" t="s">
        <v>1069</v>
      </c>
      <c r="C17198" t="s">
        <v>1013</v>
      </c>
      <c r="D17198" t="s">
        <v>1021</v>
      </c>
      <c r="E17198" t="s">
        <v>1015</v>
      </c>
      <c r="F17198" s="86">
        <v>3209801.7477480001</v>
      </c>
    </row>
    <row r="17199" spans="1:6">
      <c r="A17199">
        <v>2044</v>
      </c>
      <c r="B17199" t="s">
        <v>1069</v>
      </c>
      <c r="C17199" t="s">
        <v>1013</v>
      </c>
      <c r="D17199" t="s">
        <v>1021</v>
      </c>
      <c r="E17199" t="s">
        <v>1015</v>
      </c>
      <c r="F17199" s="86">
        <v>3242715.8732010899</v>
      </c>
    </row>
    <row r="17200" spans="1:6">
      <c r="A17200">
        <v>2045</v>
      </c>
      <c r="B17200" t="s">
        <v>1069</v>
      </c>
      <c r="C17200" t="s">
        <v>1013</v>
      </c>
      <c r="D17200" t="s">
        <v>1021</v>
      </c>
      <c r="E17200" t="s">
        <v>1015</v>
      </c>
      <c r="F17200" s="86">
        <v>3275862.8991405098</v>
      </c>
    </row>
    <row r="17201" spans="1:6">
      <c r="A17201">
        <v>2046</v>
      </c>
      <c r="B17201" t="s">
        <v>1069</v>
      </c>
      <c r="C17201" t="s">
        <v>1013</v>
      </c>
      <c r="D17201" t="s">
        <v>1021</v>
      </c>
      <c r="E17201" t="s">
        <v>1015</v>
      </c>
      <c r="F17201" s="86">
        <v>3309202.9189011999</v>
      </c>
    </row>
    <row r="17202" spans="1:6">
      <c r="A17202">
        <v>2047</v>
      </c>
      <c r="B17202" t="s">
        <v>1069</v>
      </c>
      <c r="C17202" t="s">
        <v>1013</v>
      </c>
      <c r="D17202" t="s">
        <v>1021</v>
      </c>
      <c r="E17202" t="s">
        <v>1015</v>
      </c>
      <c r="F17202" s="86">
        <v>3342651.5417136201</v>
      </c>
    </row>
    <row r="17203" spans="1:6">
      <c r="A17203">
        <v>2048</v>
      </c>
      <c r="B17203" t="s">
        <v>1069</v>
      </c>
      <c r="C17203" t="s">
        <v>1013</v>
      </c>
      <c r="D17203" t="s">
        <v>1021</v>
      </c>
      <c r="E17203" t="s">
        <v>1015</v>
      </c>
      <c r="F17203" s="86">
        <v>3376284.7039890098</v>
      </c>
    </row>
    <row r="17204" spans="1:6">
      <c r="A17204">
        <v>2049</v>
      </c>
      <c r="B17204" t="s">
        <v>1069</v>
      </c>
      <c r="C17204" t="s">
        <v>1013</v>
      </c>
      <c r="D17204" t="s">
        <v>1021</v>
      </c>
      <c r="E17204" t="s">
        <v>1015</v>
      </c>
      <c r="F17204" s="86">
        <v>3410009.3439333001</v>
      </c>
    </row>
    <row r="17205" spans="1:6">
      <c r="A17205">
        <v>2050</v>
      </c>
      <c r="B17205" t="s">
        <v>1069</v>
      </c>
      <c r="C17205" t="s">
        <v>1013</v>
      </c>
      <c r="D17205" t="s">
        <v>1021</v>
      </c>
      <c r="E17205" t="s">
        <v>1015</v>
      </c>
      <c r="F17205" s="86">
        <v>3444112.92155493</v>
      </c>
    </row>
    <row r="17206" spans="1:6">
      <c r="A17206">
        <v>2017</v>
      </c>
      <c r="B17206" t="s">
        <v>1070</v>
      </c>
      <c r="C17206" t="s">
        <v>1013</v>
      </c>
      <c r="D17206" t="s">
        <v>1021</v>
      </c>
      <c r="E17206" t="s">
        <v>1015</v>
      </c>
      <c r="F17206" s="86">
        <v>1214183.2017069201</v>
      </c>
    </row>
    <row r="17207" spans="1:6">
      <c r="A17207">
        <v>2018</v>
      </c>
      <c r="B17207" t="s">
        <v>1070</v>
      </c>
      <c r="C17207" t="s">
        <v>1013</v>
      </c>
      <c r="D17207" t="s">
        <v>1021</v>
      </c>
      <c r="E17207" t="s">
        <v>1015</v>
      </c>
      <c r="F17207" s="86">
        <v>1226110.7950384801</v>
      </c>
    </row>
    <row r="17208" spans="1:6">
      <c r="A17208">
        <v>2019</v>
      </c>
      <c r="B17208" t="s">
        <v>1070</v>
      </c>
      <c r="C17208" t="s">
        <v>1013</v>
      </c>
      <c r="D17208" t="s">
        <v>1021</v>
      </c>
      <c r="E17208" t="s">
        <v>1015</v>
      </c>
      <c r="F17208" s="86">
        <v>1239374.25302446</v>
      </c>
    </row>
    <row r="17209" spans="1:6">
      <c r="A17209">
        <v>2020</v>
      </c>
      <c r="B17209" t="s">
        <v>1070</v>
      </c>
      <c r="C17209" t="s">
        <v>1013</v>
      </c>
      <c r="D17209" t="s">
        <v>1021</v>
      </c>
      <c r="E17209" t="s">
        <v>1015</v>
      </c>
      <c r="F17209" s="86">
        <v>1255308.8607739699</v>
      </c>
    </row>
    <row r="17210" spans="1:6">
      <c r="A17210">
        <v>2021</v>
      </c>
      <c r="B17210" t="s">
        <v>1070</v>
      </c>
      <c r="C17210" t="s">
        <v>1013</v>
      </c>
      <c r="D17210" t="s">
        <v>1021</v>
      </c>
      <c r="E17210" t="s">
        <v>1015</v>
      </c>
      <c r="F17210" s="86">
        <v>1271318.2615608899</v>
      </c>
    </row>
    <row r="17211" spans="1:6">
      <c r="A17211">
        <v>2022</v>
      </c>
      <c r="B17211" t="s">
        <v>1070</v>
      </c>
      <c r="C17211" t="s">
        <v>1013</v>
      </c>
      <c r="D17211" t="s">
        <v>1021</v>
      </c>
      <c r="E17211" t="s">
        <v>1015</v>
      </c>
      <c r="F17211" s="86">
        <v>1287230.0939958701</v>
      </c>
    </row>
    <row r="17212" spans="1:6">
      <c r="A17212">
        <v>2023</v>
      </c>
      <c r="B17212" t="s">
        <v>1070</v>
      </c>
      <c r="C17212" t="s">
        <v>1013</v>
      </c>
      <c r="D17212" t="s">
        <v>1021</v>
      </c>
      <c r="E17212" t="s">
        <v>1015</v>
      </c>
      <c r="F17212" s="86">
        <v>1303123.16797988</v>
      </c>
    </row>
    <row r="17213" spans="1:6">
      <c r="A17213">
        <v>2024</v>
      </c>
      <c r="B17213" t="s">
        <v>1070</v>
      </c>
      <c r="C17213" t="s">
        <v>1013</v>
      </c>
      <c r="D17213" t="s">
        <v>1021</v>
      </c>
      <c r="E17213" t="s">
        <v>1015</v>
      </c>
      <c r="F17213" s="86">
        <v>1319004.27871699</v>
      </c>
    </row>
    <row r="17214" spans="1:6">
      <c r="A17214">
        <v>2025</v>
      </c>
      <c r="B17214" t="s">
        <v>1070</v>
      </c>
      <c r="C17214" t="s">
        <v>1013</v>
      </c>
      <c r="D17214" t="s">
        <v>1021</v>
      </c>
      <c r="E17214" t="s">
        <v>1015</v>
      </c>
      <c r="F17214" s="86">
        <v>1334837.24756654</v>
      </c>
    </row>
    <row r="17215" spans="1:6">
      <c r="A17215">
        <v>2026</v>
      </c>
      <c r="B17215" t="s">
        <v>1070</v>
      </c>
      <c r="C17215" t="s">
        <v>1013</v>
      </c>
      <c r="D17215" t="s">
        <v>1021</v>
      </c>
      <c r="E17215" t="s">
        <v>1015</v>
      </c>
      <c r="F17215" s="86">
        <v>1350603.2404229699</v>
      </c>
    </row>
    <row r="17216" spans="1:6">
      <c r="A17216">
        <v>2027</v>
      </c>
      <c r="B17216" t="s">
        <v>1070</v>
      </c>
      <c r="C17216" t="s">
        <v>1013</v>
      </c>
      <c r="D17216" t="s">
        <v>1021</v>
      </c>
      <c r="E17216" t="s">
        <v>1015</v>
      </c>
      <c r="F17216" s="86">
        <v>1366328.11735698</v>
      </c>
    </row>
    <row r="17217" spans="1:6">
      <c r="A17217">
        <v>2028</v>
      </c>
      <c r="B17217" t="s">
        <v>1070</v>
      </c>
      <c r="C17217" t="s">
        <v>1013</v>
      </c>
      <c r="D17217" t="s">
        <v>1021</v>
      </c>
      <c r="E17217" t="s">
        <v>1015</v>
      </c>
      <c r="F17217" s="86">
        <v>1382069.4039550901</v>
      </c>
    </row>
    <row r="17218" spans="1:6">
      <c r="A17218">
        <v>2029</v>
      </c>
      <c r="B17218" t="s">
        <v>1070</v>
      </c>
      <c r="C17218" t="s">
        <v>1013</v>
      </c>
      <c r="D17218" t="s">
        <v>1021</v>
      </c>
      <c r="E17218" t="s">
        <v>1015</v>
      </c>
      <c r="F17218" s="86">
        <v>1397828.8801736501</v>
      </c>
    </row>
    <row r="17219" spans="1:6">
      <c r="A17219">
        <v>2030</v>
      </c>
      <c r="B17219" t="s">
        <v>1070</v>
      </c>
      <c r="C17219" t="s">
        <v>1013</v>
      </c>
      <c r="D17219" t="s">
        <v>1021</v>
      </c>
      <c r="E17219" t="s">
        <v>1015</v>
      </c>
      <c r="F17219" s="86">
        <v>1413604.6417371</v>
      </c>
    </row>
    <row r="17220" spans="1:6">
      <c r="A17220">
        <v>2031</v>
      </c>
      <c r="B17220" t="s">
        <v>1070</v>
      </c>
      <c r="C17220" t="s">
        <v>1013</v>
      </c>
      <c r="D17220" t="s">
        <v>1021</v>
      </c>
      <c r="E17220" t="s">
        <v>1015</v>
      </c>
      <c r="F17220" s="86">
        <v>1429422.7291514201</v>
      </c>
    </row>
    <row r="17221" spans="1:6">
      <c r="A17221">
        <v>2032</v>
      </c>
      <c r="B17221" t="s">
        <v>1070</v>
      </c>
      <c r="C17221" t="s">
        <v>1013</v>
      </c>
      <c r="D17221" t="s">
        <v>1021</v>
      </c>
      <c r="E17221" t="s">
        <v>1015</v>
      </c>
      <c r="F17221" s="86">
        <v>1445237.2845664599</v>
      </c>
    </row>
    <row r="17222" spans="1:6">
      <c r="A17222">
        <v>2033</v>
      </c>
      <c r="B17222" t="s">
        <v>1070</v>
      </c>
      <c r="C17222" t="s">
        <v>1013</v>
      </c>
      <c r="D17222" t="s">
        <v>1021</v>
      </c>
      <c r="E17222" t="s">
        <v>1015</v>
      </c>
      <c r="F17222" s="86">
        <v>1461073.0215028501</v>
      </c>
    </row>
    <row r="17223" spans="1:6">
      <c r="A17223">
        <v>2034</v>
      </c>
      <c r="B17223" t="s">
        <v>1070</v>
      </c>
      <c r="C17223" t="s">
        <v>1013</v>
      </c>
      <c r="D17223" t="s">
        <v>1021</v>
      </c>
      <c r="E17223" t="s">
        <v>1015</v>
      </c>
      <c r="F17223" s="86">
        <v>1476962.2594942499</v>
      </c>
    </row>
    <row r="17224" spans="1:6">
      <c r="A17224">
        <v>2035</v>
      </c>
      <c r="B17224" t="s">
        <v>1070</v>
      </c>
      <c r="C17224" t="s">
        <v>1013</v>
      </c>
      <c r="D17224" t="s">
        <v>1021</v>
      </c>
      <c r="E17224" t="s">
        <v>1015</v>
      </c>
      <c r="F17224" s="86">
        <v>1492840.9241306901</v>
      </c>
    </row>
    <row r="17225" spans="1:6">
      <c r="A17225">
        <v>2036</v>
      </c>
      <c r="B17225" t="s">
        <v>1070</v>
      </c>
      <c r="C17225" t="s">
        <v>1013</v>
      </c>
      <c r="D17225" t="s">
        <v>1021</v>
      </c>
      <c r="E17225" t="s">
        <v>1015</v>
      </c>
      <c r="F17225" s="86">
        <v>1508720.1470697999</v>
      </c>
    </row>
    <row r="17226" spans="1:6">
      <c r="A17226">
        <v>2037</v>
      </c>
      <c r="B17226" t="s">
        <v>1070</v>
      </c>
      <c r="C17226" t="s">
        <v>1013</v>
      </c>
      <c r="D17226" t="s">
        <v>1021</v>
      </c>
      <c r="E17226" t="s">
        <v>1015</v>
      </c>
      <c r="F17226" s="86">
        <v>1524584.59820232</v>
      </c>
    </row>
    <row r="17227" spans="1:6">
      <c r="A17227">
        <v>2038</v>
      </c>
      <c r="B17227" t="s">
        <v>1070</v>
      </c>
      <c r="C17227" t="s">
        <v>1013</v>
      </c>
      <c r="D17227" t="s">
        <v>1021</v>
      </c>
      <c r="E17227" t="s">
        <v>1015</v>
      </c>
      <c r="F17227" s="86">
        <v>1540486.5702112</v>
      </c>
    </row>
    <row r="17228" spans="1:6">
      <c r="A17228">
        <v>2039</v>
      </c>
      <c r="B17228" t="s">
        <v>1070</v>
      </c>
      <c r="C17228" t="s">
        <v>1013</v>
      </c>
      <c r="D17228" t="s">
        <v>1021</v>
      </c>
      <c r="E17228" t="s">
        <v>1015</v>
      </c>
      <c r="F17228" s="86">
        <v>1556403.4361552901</v>
      </c>
    </row>
    <row r="17229" spans="1:6">
      <c r="A17229">
        <v>2040</v>
      </c>
      <c r="B17229" t="s">
        <v>1070</v>
      </c>
      <c r="C17229" t="s">
        <v>1013</v>
      </c>
      <c r="D17229" t="s">
        <v>1021</v>
      </c>
      <c r="E17229" t="s">
        <v>1015</v>
      </c>
      <c r="F17229" s="86">
        <v>1572347.94538306</v>
      </c>
    </row>
    <row r="17230" spans="1:6">
      <c r="A17230">
        <v>2041</v>
      </c>
      <c r="B17230" t="s">
        <v>1070</v>
      </c>
      <c r="C17230" t="s">
        <v>1013</v>
      </c>
      <c r="D17230" t="s">
        <v>1021</v>
      </c>
      <c r="E17230" t="s">
        <v>1015</v>
      </c>
      <c r="F17230" s="86">
        <v>1588319.1138240199</v>
      </c>
    </row>
    <row r="17231" spans="1:6">
      <c r="A17231">
        <v>2042</v>
      </c>
      <c r="B17231" t="s">
        <v>1070</v>
      </c>
      <c r="C17231" t="s">
        <v>1013</v>
      </c>
      <c r="D17231" t="s">
        <v>1021</v>
      </c>
      <c r="E17231" t="s">
        <v>1015</v>
      </c>
      <c r="F17231" s="86">
        <v>1604311.6209915101</v>
      </c>
    </row>
    <row r="17232" spans="1:6">
      <c r="A17232">
        <v>2043</v>
      </c>
      <c r="B17232" t="s">
        <v>1070</v>
      </c>
      <c r="C17232" t="s">
        <v>1013</v>
      </c>
      <c r="D17232" t="s">
        <v>1021</v>
      </c>
      <c r="E17232" t="s">
        <v>1015</v>
      </c>
      <c r="F17232" s="86">
        <v>1620317.19979341</v>
      </c>
    </row>
    <row r="17233" spans="1:6">
      <c r="A17233">
        <v>2044</v>
      </c>
      <c r="B17233" t="s">
        <v>1070</v>
      </c>
      <c r="C17233" t="s">
        <v>1013</v>
      </c>
      <c r="D17233" t="s">
        <v>1021</v>
      </c>
      <c r="E17233" t="s">
        <v>1015</v>
      </c>
      <c r="F17233" s="86">
        <v>1636349.4357499401</v>
      </c>
    </row>
    <row r="17234" spans="1:6">
      <c r="A17234">
        <v>2045</v>
      </c>
      <c r="B17234" t="s">
        <v>1070</v>
      </c>
      <c r="C17234" t="s">
        <v>1013</v>
      </c>
      <c r="D17234" t="s">
        <v>1021</v>
      </c>
      <c r="E17234" t="s">
        <v>1015</v>
      </c>
      <c r="F17234" s="86">
        <v>1652415.33941897</v>
      </c>
    </row>
    <row r="17235" spans="1:6">
      <c r="A17235">
        <v>2046</v>
      </c>
      <c r="B17235" t="s">
        <v>1070</v>
      </c>
      <c r="C17235" t="s">
        <v>1013</v>
      </c>
      <c r="D17235" t="s">
        <v>1021</v>
      </c>
      <c r="E17235" t="s">
        <v>1015</v>
      </c>
      <c r="F17235" s="86">
        <v>1668513.9907311399</v>
      </c>
    </row>
    <row r="17236" spans="1:6">
      <c r="A17236">
        <v>2047</v>
      </c>
      <c r="B17236" t="s">
        <v>1070</v>
      </c>
      <c r="C17236" t="s">
        <v>1013</v>
      </c>
      <c r="D17236" t="s">
        <v>1021</v>
      </c>
      <c r="E17236" t="s">
        <v>1015</v>
      </c>
      <c r="F17236" s="86">
        <v>1684606.29318134</v>
      </c>
    </row>
    <row r="17237" spans="1:6">
      <c r="A17237">
        <v>2048</v>
      </c>
      <c r="B17237" t="s">
        <v>1070</v>
      </c>
      <c r="C17237" t="s">
        <v>1013</v>
      </c>
      <c r="D17237" t="s">
        <v>1021</v>
      </c>
      <c r="E17237" t="s">
        <v>1015</v>
      </c>
      <c r="F17237" s="86">
        <v>1700707.41896324</v>
      </c>
    </row>
    <row r="17238" spans="1:6">
      <c r="A17238">
        <v>2049</v>
      </c>
      <c r="B17238" t="s">
        <v>1070</v>
      </c>
      <c r="C17238" t="s">
        <v>1013</v>
      </c>
      <c r="D17238" t="s">
        <v>1021</v>
      </c>
      <c r="E17238" t="s">
        <v>1015</v>
      </c>
      <c r="F17238" s="86">
        <v>1716807.7501495299</v>
      </c>
    </row>
    <row r="17239" spans="1:6">
      <c r="A17239">
        <v>2050</v>
      </c>
      <c r="B17239" t="s">
        <v>1070</v>
      </c>
      <c r="C17239" t="s">
        <v>1013</v>
      </c>
      <c r="D17239" t="s">
        <v>1021</v>
      </c>
      <c r="E17239" t="s">
        <v>1015</v>
      </c>
      <c r="F17239" s="86">
        <v>1732939.86324109</v>
      </c>
    </row>
    <row r="17240" spans="1:6">
      <c r="A17240">
        <v>2017</v>
      </c>
      <c r="B17240" t="s">
        <v>1071</v>
      </c>
      <c r="C17240" t="s">
        <v>1013</v>
      </c>
      <c r="D17240" t="s">
        <v>1021</v>
      </c>
      <c r="E17240" t="s">
        <v>1015</v>
      </c>
      <c r="F17240" s="86">
        <v>445694.9446324</v>
      </c>
    </row>
    <row r="17241" spans="1:6">
      <c r="A17241">
        <v>2018</v>
      </c>
      <c r="B17241" t="s">
        <v>1071</v>
      </c>
      <c r="C17241" t="s">
        <v>1013</v>
      </c>
      <c r="D17241" t="s">
        <v>1021</v>
      </c>
      <c r="E17241" t="s">
        <v>1015</v>
      </c>
      <c r="F17241" s="86">
        <v>450707.63892081002</v>
      </c>
    </row>
    <row r="17242" spans="1:6">
      <c r="A17242">
        <v>2019</v>
      </c>
      <c r="B17242" t="s">
        <v>1071</v>
      </c>
      <c r="C17242" t="s">
        <v>1013</v>
      </c>
      <c r="D17242" t="s">
        <v>1021</v>
      </c>
      <c r="E17242" t="s">
        <v>1015</v>
      </c>
      <c r="F17242" s="86">
        <v>456089.371453734</v>
      </c>
    </row>
    <row r="17243" spans="1:6">
      <c r="A17243">
        <v>2020</v>
      </c>
      <c r="B17243" t="s">
        <v>1071</v>
      </c>
      <c r="C17243" t="s">
        <v>1013</v>
      </c>
      <c r="D17243" t="s">
        <v>1021</v>
      </c>
      <c r="E17243" t="s">
        <v>1015</v>
      </c>
      <c r="F17243" s="86">
        <v>462016.05297970498</v>
      </c>
    </row>
    <row r="17244" spans="1:6">
      <c r="A17244">
        <v>2021</v>
      </c>
      <c r="B17244" t="s">
        <v>1071</v>
      </c>
      <c r="C17244" t="s">
        <v>1013</v>
      </c>
      <c r="D17244" t="s">
        <v>1021</v>
      </c>
      <c r="E17244" t="s">
        <v>1015</v>
      </c>
      <c r="F17244" s="86">
        <v>468042.75105524302</v>
      </c>
    </row>
    <row r="17245" spans="1:6">
      <c r="A17245">
        <v>2022</v>
      </c>
      <c r="B17245" t="s">
        <v>1071</v>
      </c>
      <c r="C17245" t="s">
        <v>1013</v>
      </c>
      <c r="D17245" t="s">
        <v>1021</v>
      </c>
      <c r="E17245" t="s">
        <v>1015</v>
      </c>
      <c r="F17245" s="86">
        <v>473974.04568685102</v>
      </c>
    </row>
    <row r="17246" spans="1:6">
      <c r="A17246">
        <v>2023</v>
      </c>
      <c r="B17246" t="s">
        <v>1071</v>
      </c>
      <c r="C17246" t="s">
        <v>1013</v>
      </c>
      <c r="D17246" t="s">
        <v>1021</v>
      </c>
      <c r="E17246" t="s">
        <v>1015</v>
      </c>
      <c r="F17246" s="86">
        <v>479959.17394403601</v>
      </c>
    </row>
    <row r="17247" spans="1:6">
      <c r="A17247">
        <v>2024</v>
      </c>
      <c r="B17247" t="s">
        <v>1071</v>
      </c>
      <c r="C17247" t="s">
        <v>1013</v>
      </c>
      <c r="D17247" t="s">
        <v>1021</v>
      </c>
      <c r="E17247" t="s">
        <v>1015</v>
      </c>
      <c r="F17247" s="86">
        <v>485994.11491805298</v>
      </c>
    </row>
    <row r="17248" spans="1:6">
      <c r="A17248">
        <v>2025</v>
      </c>
      <c r="B17248" t="s">
        <v>1071</v>
      </c>
      <c r="C17248" t="s">
        <v>1013</v>
      </c>
      <c r="D17248" t="s">
        <v>1021</v>
      </c>
      <c r="E17248" t="s">
        <v>1015</v>
      </c>
      <c r="F17248" s="86">
        <v>491999.49143844203</v>
      </c>
    </row>
    <row r="17249" spans="1:6">
      <c r="A17249">
        <v>2026</v>
      </c>
      <c r="B17249" t="s">
        <v>1071</v>
      </c>
      <c r="C17249" t="s">
        <v>1013</v>
      </c>
      <c r="D17249" t="s">
        <v>1021</v>
      </c>
      <c r="E17249" t="s">
        <v>1015</v>
      </c>
      <c r="F17249" s="86">
        <v>497956.95095670299</v>
      </c>
    </row>
    <row r="17250" spans="1:6">
      <c r="A17250">
        <v>2027</v>
      </c>
      <c r="B17250" t="s">
        <v>1071</v>
      </c>
      <c r="C17250" t="s">
        <v>1013</v>
      </c>
      <c r="D17250" t="s">
        <v>1021</v>
      </c>
      <c r="E17250" t="s">
        <v>1015</v>
      </c>
      <c r="F17250" s="86">
        <v>503836.48450469499</v>
      </c>
    </row>
    <row r="17251" spans="1:6">
      <c r="A17251">
        <v>2028</v>
      </c>
      <c r="B17251" t="s">
        <v>1071</v>
      </c>
      <c r="C17251" t="s">
        <v>1013</v>
      </c>
      <c r="D17251" t="s">
        <v>1021</v>
      </c>
      <c r="E17251" t="s">
        <v>1015</v>
      </c>
      <c r="F17251" s="86">
        <v>509715.71073818498</v>
      </c>
    </row>
    <row r="17252" spans="1:6">
      <c r="A17252">
        <v>2029</v>
      </c>
      <c r="B17252" t="s">
        <v>1071</v>
      </c>
      <c r="C17252" t="s">
        <v>1013</v>
      </c>
      <c r="D17252" t="s">
        <v>1021</v>
      </c>
      <c r="E17252" t="s">
        <v>1015</v>
      </c>
      <c r="F17252" s="86">
        <v>515602.40165449702</v>
      </c>
    </row>
    <row r="17253" spans="1:6">
      <c r="A17253">
        <v>2030</v>
      </c>
      <c r="B17253" t="s">
        <v>1071</v>
      </c>
      <c r="C17253" t="s">
        <v>1013</v>
      </c>
      <c r="D17253" t="s">
        <v>1021</v>
      </c>
      <c r="E17253" t="s">
        <v>1015</v>
      </c>
      <c r="F17253" s="86">
        <v>521500.20972966799</v>
      </c>
    </row>
    <row r="17254" spans="1:6">
      <c r="A17254">
        <v>2031</v>
      </c>
      <c r="B17254" t="s">
        <v>1071</v>
      </c>
      <c r="C17254" t="s">
        <v>1013</v>
      </c>
      <c r="D17254" t="s">
        <v>1021</v>
      </c>
      <c r="E17254" t="s">
        <v>1015</v>
      </c>
      <c r="F17254" s="86">
        <v>527449.43250621005</v>
      </c>
    </row>
    <row r="17255" spans="1:6">
      <c r="A17255">
        <v>2032</v>
      </c>
      <c r="B17255" t="s">
        <v>1071</v>
      </c>
      <c r="C17255" t="s">
        <v>1013</v>
      </c>
      <c r="D17255" t="s">
        <v>1021</v>
      </c>
      <c r="E17255" t="s">
        <v>1015</v>
      </c>
      <c r="F17255" s="86">
        <v>533380.25595358305</v>
      </c>
    </row>
    <row r="17256" spans="1:6">
      <c r="A17256">
        <v>2033</v>
      </c>
      <c r="B17256" t="s">
        <v>1071</v>
      </c>
      <c r="C17256" t="s">
        <v>1013</v>
      </c>
      <c r="D17256" t="s">
        <v>1021</v>
      </c>
      <c r="E17256" t="s">
        <v>1015</v>
      </c>
      <c r="F17256" s="86">
        <v>539334.17379765096</v>
      </c>
    </row>
    <row r="17257" spans="1:6">
      <c r="A17257">
        <v>2034</v>
      </c>
      <c r="B17257" t="s">
        <v>1071</v>
      </c>
      <c r="C17257" t="s">
        <v>1013</v>
      </c>
      <c r="D17257" t="s">
        <v>1021</v>
      </c>
      <c r="E17257" t="s">
        <v>1015</v>
      </c>
      <c r="F17257" s="86">
        <v>545337.68907947303</v>
      </c>
    </row>
    <row r="17258" spans="1:6">
      <c r="A17258">
        <v>2035</v>
      </c>
      <c r="B17258" t="s">
        <v>1071</v>
      </c>
      <c r="C17258" t="s">
        <v>1013</v>
      </c>
      <c r="D17258" t="s">
        <v>1021</v>
      </c>
      <c r="E17258" t="s">
        <v>1015</v>
      </c>
      <c r="F17258" s="86">
        <v>551313.43973141303</v>
      </c>
    </row>
    <row r="17259" spans="1:6">
      <c r="A17259">
        <v>2036</v>
      </c>
      <c r="B17259" t="s">
        <v>1071</v>
      </c>
      <c r="C17259" t="s">
        <v>1013</v>
      </c>
      <c r="D17259" t="s">
        <v>1021</v>
      </c>
      <c r="E17259" t="s">
        <v>1015</v>
      </c>
      <c r="F17259" s="86">
        <v>557285.52059097902</v>
      </c>
    </row>
    <row r="17260" spans="1:6">
      <c r="A17260">
        <v>2037</v>
      </c>
      <c r="B17260" t="s">
        <v>1071</v>
      </c>
      <c r="C17260" t="s">
        <v>1013</v>
      </c>
      <c r="D17260" t="s">
        <v>1021</v>
      </c>
      <c r="E17260" t="s">
        <v>1015</v>
      </c>
      <c r="F17260" s="86">
        <v>563239.45056511799</v>
      </c>
    </row>
    <row r="17261" spans="1:6">
      <c r="A17261">
        <v>2038</v>
      </c>
      <c r="B17261" t="s">
        <v>1071</v>
      </c>
      <c r="C17261" t="s">
        <v>1013</v>
      </c>
      <c r="D17261" t="s">
        <v>1021</v>
      </c>
      <c r="E17261" t="s">
        <v>1015</v>
      </c>
      <c r="F17261" s="86">
        <v>569227.08277181105</v>
      </c>
    </row>
    <row r="17262" spans="1:6">
      <c r="A17262">
        <v>2039</v>
      </c>
      <c r="B17262" t="s">
        <v>1071</v>
      </c>
      <c r="C17262" t="s">
        <v>1013</v>
      </c>
      <c r="D17262" t="s">
        <v>1021</v>
      </c>
      <c r="E17262" t="s">
        <v>1015</v>
      </c>
      <c r="F17262" s="86">
        <v>575217.64860388299</v>
      </c>
    </row>
    <row r="17263" spans="1:6">
      <c r="A17263">
        <v>2040</v>
      </c>
      <c r="B17263" t="s">
        <v>1071</v>
      </c>
      <c r="C17263" t="s">
        <v>1013</v>
      </c>
      <c r="D17263" t="s">
        <v>1021</v>
      </c>
      <c r="E17263" t="s">
        <v>1015</v>
      </c>
      <c r="F17263" s="86">
        <v>581252.32719731599</v>
      </c>
    </row>
    <row r="17264" spans="1:6">
      <c r="A17264">
        <v>2041</v>
      </c>
      <c r="B17264" t="s">
        <v>1071</v>
      </c>
      <c r="C17264" t="s">
        <v>1013</v>
      </c>
      <c r="D17264" t="s">
        <v>1021</v>
      </c>
      <c r="E17264" t="s">
        <v>1015</v>
      </c>
      <c r="F17264" s="86">
        <v>587300.41640075098</v>
      </c>
    </row>
    <row r="17265" spans="1:6">
      <c r="A17265">
        <v>2042</v>
      </c>
      <c r="B17265" t="s">
        <v>1071</v>
      </c>
      <c r="C17265" t="s">
        <v>1013</v>
      </c>
      <c r="D17265" t="s">
        <v>1021</v>
      </c>
      <c r="E17265" t="s">
        <v>1015</v>
      </c>
      <c r="F17265" s="86">
        <v>593378.01208192599</v>
      </c>
    </row>
    <row r="17266" spans="1:6">
      <c r="A17266">
        <v>2043</v>
      </c>
      <c r="B17266" t="s">
        <v>1071</v>
      </c>
      <c r="C17266" t="s">
        <v>1013</v>
      </c>
      <c r="D17266" t="s">
        <v>1021</v>
      </c>
      <c r="E17266" t="s">
        <v>1015</v>
      </c>
      <c r="F17266" s="86">
        <v>599478.86609415</v>
      </c>
    </row>
    <row r="17267" spans="1:6">
      <c r="A17267">
        <v>2044</v>
      </c>
      <c r="B17267" t="s">
        <v>1071</v>
      </c>
      <c r="C17267" t="s">
        <v>1013</v>
      </c>
      <c r="D17267" t="s">
        <v>1021</v>
      </c>
      <c r="E17267" t="s">
        <v>1015</v>
      </c>
      <c r="F17267" s="86">
        <v>605626.07522285799</v>
      </c>
    </row>
    <row r="17268" spans="1:6">
      <c r="A17268">
        <v>2045</v>
      </c>
      <c r="B17268" t="s">
        <v>1071</v>
      </c>
      <c r="C17268" t="s">
        <v>1013</v>
      </c>
      <c r="D17268" t="s">
        <v>1021</v>
      </c>
      <c r="E17268" t="s">
        <v>1015</v>
      </c>
      <c r="F17268" s="86">
        <v>611816.78202850395</v>
      </c>
    </row>
    <row r="17269" spans="1:6">
      <c r="A17269">
        <v>2046</v>
      </c>
      <c r="B17269" t="s">
        <v>1071</v>
      </c>
      <c r="C17269" t="s">
        <v>1013</v>
      </c>
      <c r="D17269" t="s">
        <v>1021</v>
      </c>
      <c r="E17269" t="s">
        <v>1015</v>
      </c>
      <c r="F17269" s="86">
        <v>618043.53333977005</v>
      </c>
    </row>
    <row r="17270" spans="1:6">
      <c r="A17270">
        <v>2047</v>
      </c>
      <c r="B17270" t="s">
        <v>1071</v>
      </c>
      <c r="C17270" t="s">
        <v>1013</v>
      </c>
      <c r="D17270" t="s">
        <v>1021</v>
      </c>
      <c r="E17270" t="s">
        <v>1015</v>
      </c>
      <c r="F17270" s="86">
        <v>624290.567908203</v>
      </c>
    </row>
    <row r="17271" spans="1:6">
      <c r="A17271">
        <v>2048</v>
      </c>
      <c r="B17271" t="s">
        <v>1071</v>
      </c>
      <c r="C17271" t="s">
        <v>1013</v>
      </c>
      <c r="D17271" t="s">
        <v>1021</v>
      </c>
      <c r="E17271" t="s">
        <v>1015</v>
      </c>
      <c r="F17271" s="86">
        <v>630572.06800339196</v>
      </c>
    </row>
    <row r="17272" spans="1:6">
      <c r="A17272">
        <v>2049</v>
      </c>
      <c r="B17272" t="s">
        <v>1071</v>
      </c>
      <c r="C17272" t="s">
        <v>1013</v>
      </c>
      <c r="D17272" t="s">
        <v>1021</v>
      </c>
      <c r="E17272" t="s">
        <v>1015</v>
      </c>
      <c r="F17272" s="86">
        <v>636870.65293232596</v>
      </c>
    </row>
    <row r="17273" spans="1:6">
      <c r="A17273">
        <v>2050</v>
      </c>
      <c r="B17273" t="s">
        <v>1071</v>
      </c>
      <c r="C17273" t="s">
        <v>1013</v>
      </c>
      <c r="D17273" t="s">
        <v>1021</v>
      </c>
      <c r="E17273" t="s">
        <v>1015</v>
      </c>
      <c r="F17273" s="86">
        <v>643240.01018522005</v>
      </c>
    </row>
    <row r="17274" spans="1:6">
      <c r="A17274">
        <v>2017</v>
      </c>
      <c r="B17274" t="s">
        <v>1072</v>
      </c>
      <c r="C17274" t="s">
        <v>1013</v>
      </c>
      <c r="D17274" t="s">
        <v>1021</v>
      </c>
      <c r="E17274" t="s">
        <v>1015</v>
      </c>
      <c r="F17274" s="86">
        <v>1252676.8270384099</v>
      </c>
    </row>
    <row r="17275" spans="1:6">
      <c r="A17275">
        <v>2018</v>
      </c>
      <c r="B17275" t="s">
        <v>1072</v>
      </c>
      <c r="C17275" t="s">
        <v>1013</v>
      </c>
      <c r="D17275" t="s">
        <v>1021</v>
      </c>
      <c r="E17275" t="s">
        <v>1015</v>
      </c>
      <c r="F17275" s="86">
        <v>1263828.4541282901</v>
      </c>
    </row>
    <row r="17276" spans="1:6">
      <c r="A17276">
        <v>2019</v>
      </c>
      <c r="B17276" t="s">
        <v>1072</v>
      </c>
      <c r="C17276" t="s">
        <v>1013</v>
      </c>
      <c r="D17276" t="s">
        <v>1021</v>
      </c>
      <c r="E17276" t="s">
        <v>1015</v>
      </c>
      <c r="F17276" s="86">
        <v>1275916.0994173</v>
      </c>
    </row>
    <row r="17277" spans="1:6">
      <c r="A17277">
        <v>2020</v>
      </c>
      <c r="B17277" t="s">
        <v>1072</v>
      </c>
      <c r="C17277" t="s">
        <v>1013</v>
      </c>
      <c r="D17277" t="s">
        <v>1021</v>
      </c>
      <c r="E17277" t="s">
        <v>1015</v>
      </c>
      <c r="F17277" s="86">
        <v>1289121.50511057</v>
      </c>
    </row>
    <row r="17278" spans="1:6">
      <c r="A17278">
        <v>2021</v>
      </c>
      <c r="B17278" t="s">
        <v>1072</v>
      </c>
      <c r="C17278" t="s">
        <v>1013</v>
      </c>
      <c r="D17278" t="s">
        <v>1021</v>
      </c>
      <c r="E17278" t="s">
        <v>1015</v>
      </c>
      <c r="F17278" s="86">
        <v>1302459.55341702</v>
      </c>
    </row>
    <row r="17279" spans="1:6">
      <c r="A17279">
        <v>2022</v>
      </c>
      <c r="B17279" t="s">
        <v>1072</v>
      </c>
      <c r="C17279" t="s">
        <v>1013</v>
      </c>
      <c r="D17279" t="s">
        <v>1021</v>
      </c>
      <c r="E17279" t="s">
        <v>1015</v>
      </c>
      <c r="F17279" s="86">
        <v>1315865.45666522</v>
      </c>
    </row>
    <row r="17280" spans="1:6">
      <c r="A17280">
        <v>2023</v>
      </c>
      <c r="B17280" t="s">
        <v>1072</v>
      </c>
      <c r="C17280" t="s">
        <v>1013</v>
      </c>
      <c r="D17280" t="s">
        <v>1021</v>
      </c>
      <c r="E17280" t="s">
        <v>1015</v>
      </c>
      <c r="F17280" s="86">
        <v>1328989.8520976701</v>
      </c>
    </row>
    <row r="17281" spans="1:6">
      <c r="A17281">
        <v>2024</v>
      </c>
      <c r="B17281" t="s">
        <v>1072</v>
      </c>
      <c r="C17281" t="s">
        <v>1013</v>
      </c>
      <c r="D17281" t="s">
        <v>1021</v>
      </c>
      <c r="E17281" t="s">
        <v>1015</v>
      </c>
      <c r="F17281" s="86">
        <v>1341928.14917882</v>
      </c>
    </row>
    <row r="17282" spans="1:6">
      <c r="A17282">
        <v>2025</v>
      </c>
      <c r="B17282" t="s">
        <v>1072</v>
      </c>
      <c r="C17282" t="s">
        <v>1013</v>
      </c>
      <c r="D17282" t="s">
        <v>1021</v>
      </c>
      <c r="E17282" t="s">
        <v>1015</v>
      </c>
      <c r="F17282" s="86">
        <v>1354623.1531670999</v>
      </c>
    </row>
    <row r="17283" spans="1:6">
      <c r="A17283">
        <v>2026</v>
      </c>
      <c r="B17283" t="s">
        <v>1072</v>
      </c>
      <c r="C17283" t="s">
        <v>1013</v>
      </c>
      <c r="D17283" t="s">
        <v>1021</v>
      </c>
      <c r="E17283" t="s">
        <v>1015</v>
      </c>
      <c r="F17283" s="86">
        <v>1367058.09585662</v>
      </c>
    </row>
    <row r="17284" spans="1:6">
      <c r="A17284">
        <v>2027</v>
      </c>
      <c r="B17284" t="s">
        <v>1072</v>
      </c>
      <c r="C17284" t="s">
        <v>1013</v>
      </c>
      <c r="D17284" t="s">
        <v>1021</v>
      </c>
      <c r="E17284" t="s">
        <v>1015</v>
      </c>
      <c r="F17284" s="86">
        <v>1379527.8274364499</v>
      </c>
    </row>
    <row r="17285" spans="1:6">
      <c r="A17285">
        <v>2028</v>
      </c>
      <c r="B17285" t="s">
        <v>1072</v>
      </c>
      <c r="C17285" t="s">
        <v>1013</v>
      </c>
      <c r="D17285" t="s">
        <v>1021</v>
      </c>
      <c r="E17285" t="s">
        <v>1015</v>
      </c>
      <c r="F17285" s="86">
        <v>1392173.6275406999</v>
      </c>
    </row>
    <row r="17286" spans="1:6">
      <c r="A17286">
        <v>2029</v>
      </c>
      <c r="B17286" t="s">
        <v>1072</v>
      </c>
      <c r="C17286" t="s">
        <v>1013</v>
      </c>
      <c r="D17286" t="s">
        <v>1021</v>
      </c>
      <c r="E17286" t="s">
        <v>1015</v>
      </c>
      <c r="F17286" s="86">
        <v>1404968.36649107</v>
      </c>
    </row>
    <row r="17287" spans="1:6">
      <c r="A17287">
        <v>2030</v>
      </c>
      <c r="B17287" t="s">
        <v>1072</v>
      </c>
      <c r="C17287" t="s">
        <v>1013</v>
      </c>
      <c r="D17287" t="s">
        <v>1021</v>
      </c>
      <c r="E17287" t="s">
        <v>1015</v>
      </c>
      <c r="F17287" s="86">
        <v>1417764.9968729599</v>
      </c>
    </row>
    <row r="17288" spans="1:6">
      <c r="A17288">
        <v>2031</v>
      </c>
      <c r="B17288" t="s">
        <v>1072</v>
      </c>
      <c r="C17288" t="s">
        <v>1013</v>
      </c>
      <c r="D17288" t="s">
        <v>1021</v>
      </c>
      <c r="E17288" t="s">
        <v>1015</v>
      </c>
      <c r="F17288" s="86">
        <v>1430605.4460058999</v>
      </c>
    </row>
    <row r="17289" spans="1:6">
      <c r="A17289">
        <v>2032</v>
      </c>
      <c r="B17289" t="s">
        <v>1072</v>
      </c>
      <c r="C17289" t="s">
        <v>1013</v>
      </c>
      <c r="D17289" t="s">
        <v>1021</v>
      </c>
      <c r="E17289" t="s">
        <v>1015</v>
      </c>
      <c r="F17289" s="86">
        <v>1443478.6851673899</v>
      </c>
    </row>
    <row r="17290" spans="1:6">
      <c r="A17290">
        <v>2033</v>
      </c>
      <c r="B17290" t="s">
        <v>1072</v>
      </c>
      <c r="C17290" t="s">
        <v>1013</v>
      </c>
      <c r="D17290" t="s">
        <v>1021</v>
      </c>
      <c r="E17290" t="s">
        <v>1015</v>
      </c>
      <c r="F17290" s="86">
        <v>1456491.1574198699</v>
      </c>
    </row>
    <row r="17291" spans="1:6">
      <c r="A17291">
        <v>2034</v>
      </c>
      <c r="B17291" t="s">
        <v>1072</v>
      </c>
      <c r="C17291" t="s">
        <v>1013</v>
      </c>
      <c r="D17291" t="s">
        <v>1021</v>
      </c>
      <c r="E17291" t="s">
        <v>1015</v>
      </c>
      <c r="F17291" s="86">
        <v>1469623.0351658</v>
      </c>
    </row>
    <row r="17292" spans="1:6">
      <c r="A17292">
        <v>2035</v>
      </c>
      <c r="B17292" t="s">
        <v>1072</v>
      </c>
      <c r="C17292" t="s">
        <v>1013</v>
      </c>
      <c r="D17292" t="s">
        <v>1021</v>
      </c>
      <c r="E17292" t="s">
        <v>1015</v>
      </c>
      <c r="F17292" s="86">
        <v>1482708.1425703</v>
      </c>
    </row>
    <row r="17293" spans="1:6">
      <c r="A17293">
        <v>2036</v>
      </c>
      <c r="B17293" t="s">
        <v>1072</v>
      </c>
      <c r="C17293" t="s">
        <v>1013</v>
      </c>
      <c r="D17293" t="s">
        <v>1021</v>
      </c>
      <c r="E17293" t="s">
        <v>1015</v>
      </c>
      <c r="F17293" s="86">
        <v>1495632.5790963101</v>
      </c>
    </row>
    <row r="17294" spans="1:6">
      <c r="A17294">
        <v>2037</v>
      </c>
      <c r="B17294" t="s">
        <v>1072</v>
      </c>
      <c r="C17294" t="s">
        <v>1013</v>
      </c>
      <c r="D17294" t="s">
        <v>1021</v>
      </c>
      <c r="E17294" t="s">
        <v>1015</v>
      </c>
      <c r="F17294" s="86">
        <v>1508497.4988792799</v>
      </c>
    </row>
    <row r="17295" spans="1:6">
      <c r="A17295">
        <v>2038</v>
      </c>
      <c r="B17295" t="s">
        <v>1072</v>
      </c>
      <c r="C17295" t="s">
        <v>1013</v>
      </c>
      <c r="D17295" t="s">
        <v>1021</v>
      </c>
      <c r="E17295" t="s">
        <v>1015</v>
      </c>
      <c r="F17295" s="86">
        <v>1521501.02146198</v>
      </c>
    </row>
    <row r="17296" spans="1:6">
      <c r="A17296">
        <v>2039</v>
      </c>
      <c r="B17296" t="s">
        <v>1072</v>
      </c>
      <c r="C17296" t="s">
        <v>1013</v>
      </c>
      <c r="D17296" t="s">
        <v>1021</v>
      </c>
      <c r="E17296" t="s">
        <v>1015</v>
      </c>
      <c r="F17296" s="86">
        <v>1534587.2040587801</v>
      </c>
    </row>
    <row r="17297" spans="1:6">
      <c r="A17297">
        <v>2040</v>
      </c>
      <c r="B17297" t="s">
        <v>1072</v>
      </c>
      <c r="C17297" t="s">
        <v>1013</v>
      </c>
      <c r="D17297" t="s">
        <v>1021</v>
      </c>
      <c r="E17297" t="s">
        <v>1015</v>
      </c>
      <c r="F17297" s="86">
        <v>1547629.60480088</v>
      </c>
    </row>
    <row r="17298" spans="1:6">
      <c r="A17298">
        <v>2041</v>
      </c>
      <c r="B17298" t="s">
        <v>1072</v>
      </c>
      <c r="C17298" t="s">
        <v>1013</v>
      </c>
      <c r="D17298" t="s">
        <v>1021</v>
      </c>
      <c r="E17298" t="s">
        <v>1015</v>
      </c>
      <c r="F17298" s="86">
        <v>1560648.61718151</v>
      </c>
    </row>
    <row r="17299" spans="1:6">
      <c r="A17299">
        <v>2042</v>
      </c>
      <c r="B17299" t="s">
        <v>1072</v>
      </c>
      <c r="C17299" t="s">
        <v>1013</v>
      </c>
      <c r="D17299" t="s">
        <v>1021</v>
      </c>
      <c r="E17299" t="s">
        <v>1015</v>
      </c>
      <c r="F17299" s="86">
        <v>1573664.37037621</v>
      </c>
    </row>
    <row r="17300" spans="1:6">
      <c r="A17300">
        <v>2043</v>
      </c>
      <c r="B17300" t="s">
        <v>1072</v>
      </c>
      <c r="C17300" t="s">
        <v>1013</v>
      </c>
      <c r="D17300" t="s">
        <v>1021</v>
      </c>
      <c r="E17300" t="s">
        <v>1015</v>
      </c>
      <c r="F17300" s="86">
        <v>1586730.4951531501</v>
      </c>
    </row>
    <row r="17301" spans="1:6">
      <c r="A17301">
        <v>2044</v>
      </c>
      <c r="B17301" t="s">
        <v>1072</v>
      </c>
      <c r="C17301" t="s">
        <v>1013</v>
      </c>
      <c r="D17301" t="s">
        <v>1021</v>
      </c>
      <c r="E17301" t="s">
        <v>1015</v>
      </c>
      <c r="F17301" s="86">
        <v>1599832.8799735</v>
      </c>
    </row>
    <row r="17302" spans="1:6">
      <c r="A17302">
        <v>2045</v>
      </c>
      <c r="B17302" t="s">
        <v>1072</v>
      </c>
      <c r="C17302" t="s">
        <v>1013</v>
      </c>
      <c r="D17302" t="s">
        <v>1021</v>
      </c>
      <c r="E17302" t="s">
        <v>1015</v>
      </c>
      <c r="F17302" s="86">
        <v>1613024.04690343</v>
      </c>
    </row>
    <row r="17303" spans="1:6">
      <c r="A17303">
        <v>2046</v>
      </c>
      <c r="B17303" t="s">
        <v>1072</v>
      </c>
      <c r="C17303" t="s">
        <v>1013</v>
      </c>
      <c r="D17303" t="s">
        <v>1021</v>
      </c>
      <c r="E17303" t="s">
        <v>1015</v>
      </c>
      <c r="F17303" s="86">
        <v>1626288.0115075</v>
      </c>
    </row>
    <row r="17304" spans="1:6">
      <c r="A17304">
        <v>2047</v>
      </c>
      <c r="B17304" t="s">
        <v>1072</v>
      </c>
      <c r="C17304" t="s">
        <v>1013</v>
      </c>
      <c r="D17304" t="s">
        <v>1021</v>
      </c>
      <c r="E17304" t="s">
        <v>1015</v>
      </c>
      <c r="F17304" s="86">
        <v>1639412.08018575</v>
      </c>
    </row>
    <row r="17305" spans="1:6">
      <c r="A17305">
        <v>2048</v>
      </c>
      <c r="B17305" t="s">
        <v>1072</v>
      </c>
      <c r="C17305" t="s">
        <v>1013</v>
      </c>
      <c r="D17305" t="s">
        <v>1021</v>
      </c>
      <c r="E17305" t="s">
        <v>1015</v>
      </c>
      <c r="F17305" s="86">
        <v>1652395.8758191201</v>
      </c>
    </row>
    <row r="17306" spans="1:6">
      <c r="A17306">
        <v>2049</v>
      </c>
      <c r="B17306" t="s">
        <v>1072</v>
      </c>
      <c r="C17306" t="s">
        <v>1013</v>
      </c>
      <c r="D17306" t="s">
        <v>1021</v>
      </c>
      <c r="E17306" t="s">
        <v>1015</v>
      </c>
      <c r="F17306" s="86">
        <v>1665310.0605870001</v>
      </c>
    </row>
    <row r="17307" spans="1:6">
      <c r="A17307">
        <v>2050</v>
      </c>
      <c r="B17307" t="s">
        <v>1072</v>
      </c>
      <c r="C17307" t="s">
        <v>1013</v>
      </c>
      <c r="D17307" t="s">
        <v>1021</v>
      </c>
      <c r="E17307" t="s">
        <v>1015</v>
      </c>
      <c r="F17307" s="86">
        <v>1678074.68154038</v>
      </c>
    </row>
    <row r="17308" spans="1:6">
      <c r="A17308">
        <v>2017</v>
      </c>
      <c r="B17308" t="s">
        <v>1073</v>
      </c>
      <c r="C17308" t="s">
        <v>1013</v>
      </c>
      <c r="D17308" t="s">
        <v>1021</v>
      </c>
      <c r="E17308" t="s">
        <v>1015</v>
      </c>
      <c r="F17308" s="86">
        <v>171204.41552925599</v>
      </c>
    </row>
    <row r="17309" spans="1:6">
      <c r="A17309">
        <v>2018</v>
      </c>
      <c r="B17309" t="s">
        <v>1073</v>
      </c>
      <c r="C17309" t="s">
        <v>1013</v>
      </c>
      <c r="D17309" t="s">
        <v>1021</v>
      </c>
      <c r="E17309" t="s">
        <v>1015</v>
      </c>
      <c r="F17309" s="86">
        <v>174073.28580764</v>
      </c>
    </row>
    <row r="17310" spans="1:6">
      <c r="A17310">
        <v>2019</v>
      </c>
      <c r="B17310" t="s">
        <v>1073</v>
      </c>
      <c r="C17310" t="s">
        <v>1013</v>
      </c>
      <c r="D17310" t="s">
        <v>1021</v>
      </c>
      <c r="E17310" t="s">
        <v>1015</v>
      </c>
      <c r="F17310" s="86">
        <v>177205.33572959801</v>
      </c>
    </row>
    <row r="17311" spans="1:6">
      <c r="A17311">
        <v>2020</v>
      </c>
      <c r="B17311" t="s">
        <v>1073</v>
      </c>
      <c r="C17311" t="s">
        <v>1013</v>
      </c>
      <c r="D17311" t="s">
        <v>1021</v>
      </c>
      <c r="E17311" t="s">
        <v>1015</v>
      </c>
      <c r="F17311" s="86">
        <v>180048.07969297</v>
      </c>
    </row>
    <row r="17312" spans="1:6">
      <c r="A17312">
        <v>2021</v>
      </c>
      <c r="B17312" t="s">
        <v>1073</v>
      </c>
      <c r="C17312" t="s">
        <v>1013</v>
      </c>
      <c r="D17312" t="s">
        <v>1021</v>
      </c>
      <c r="E17312" t="s">
        <v>1015</v>
      </c>
      <c r="F17312" s="86">
        <v>182906.17088332801</v>
      </c>
    </row>
    <row r="17313" spans="1:6">
      <c r="A17313">
        <v>2022</v>
      </c>
      <c r="B17313" t="s">
        <v>1073</v>
      </c>
      <c r="C17313" t="s">
        <v>1013</v>
      </c>
      <c r="D17313" t="s">
        <v>1021</v>
      </c>
      <c r="E17313" t="s">
        <v>1015</v>
      </c>
      <c r="F17313" s="86">
        <v>185756.33498817601</v>
      </c>
    </row>
    <row r="17314" spans="1:6">
      <c r="A17314">
        <v>2023</v>
      </c>
      <c r="B17314" t="s">
        <v>1073</v>
      </c>
      <c r="C17314" t="s">
        <v>1013</v>
      </c>
      <c r="D17314" t="s">
        <v>1021</v>
      </c>
      <c r="E17314" t="s">
        <v>1015</v>
      </c>
      <c r="F17314" s="86">
        <v>188590.418735007</v>
      </c>
    </row>
    <row r="17315" spans="1:6">
      <c r="A17315">
        <v>2024</v>
      </c>
      <c r="B17315" t="s">
        <v>1073</v>
      </c>
      <c r="C17315" t="s">
        <v>1013</v>
      </c>
      <c r="D17315" t="s">
        <v>1021</v>
      </c>
      <c r="E17315" t="s">
        <v>1015</v>
      </c>
      <c r="F17315" s="86">
        <v>191416.44206753999</v>
      </c>
    </row>
    <row r="17316" spans="1:6">
      <c r="A17316">
        <v>2025</v>
      </c>
      <c r="B17316" t="s">
        <v>1073</v>
      </c>
      <c r="C17316" t="s">
        <v>1013</v>
      </c>
      <c r="D17316" t="s">
        <v>1021</v>
      </c>
      <c r="E17316" t="s">
        <v>1015</v>
      </c>
      <c r="F17316" s="86">
        <v>194222.97325501899</v>
      </c>
    </row>
    <row r="17317" spans="1:6">
      <c r="A17317">
        <v>2026</v>
      </c>
      <c r="B17317" t="s">
        <v>1073</v>
      </c>
      <c r="C17317" t="s">
        <v>1013</v>
      </c>
      <c r="D17317" t="s">
        <v>1021</v>
      </c>
      <c r="E17317" t="s">
        <v>1015</v>
      </c>
      <c r="F17317" s="86">
        <v>197008.80966345401</v>
      </c>
    </row>
    <row r="17318" spans="1:6">
      <c r="A17318">
        <v>2027</v>
      </c>
      <c r="B17318" t="s">
        <v>1073</v>
      </c>
      <c r="C17318" t="s">
        <v>1013</v>
      </c>
      <c r="D17318" t="s">
        <v>1021</v>
      </c>
      <c r="E17318" t="s">
        <v>1015</v>
      </c>
      <c r="F17318" s="86">
        <v>199793.64847983801</v>
      </c>
    </row>
    <row r="17319" spans="1:6">
      <c r="A17319">
        <v>2028</v>
      </c>
      <c r="B17319" t="s">
        <v>1073</v>
      </c>
      <c r="C17319" t="s">
        <v>1013</v>
      </c>
      <c r="D17319" t="s">
        <v>1021</v>
      </c>
      <c r="E17319" t="s">
        <v>1015</v>
      </c>
      <c r="F17319" s="86">
        <v>202588.43514623601</v>
      </c>
    </row>
    <row r="17320" spans="1:6">
      <c r="A17320">
        <v>2029</v>
      </c>
      <c r="B17320" t="s">
        <v>1073</v>
      </c>
      <c r="C17320" t="s">
        <v>1013</v>
      </c>
      <c r="D17320" t="s">
        <v>1021</v>
      </c>
      <c r="E17320" t="s">
        <v>1015</v>
      </c>
      <c r="F17320" s="86">
        <v>205390.54018321101</v>
      </c>
    </row>
    <row r="17321" spans="1:6">
      <c r="A17321">
        <v>2030</v>
      </c>
      <c r="B17321" t="s">
        <v>1073</v>
      </c>
      <c r="C17321" t="s">
        <v>1013</v>
      </c>
      <c r="D17321" t="s">
        <v>1021</v>
      </c>
      <c r="E17321" t="s">
        <v>1015</v>
      </c>
      <c r="F17321" s="86">
        <v>208188.85412011601</v>
      </c>
    </row>
    <row r="17322" spans="1:6">
      <c r="A17322">
        <v>2031</v>
      </c>
      <c r="B17322" t="s">
        <v>1073</v>
      </c>
      <c r="C17322" t="s">
        <v>1013</v>
      </c>
      <c r="D17322" t="s">
        <v>1021</v>
      </c>
      <c r="E17322" t="s">
        <v>1015</v>
      </c>
      <c r="F17322" s="86">
        <v>210989.937261869</v>
      </c>
    </row>
    <row r="17323" spans="1:6">
      <c r="A17323">
        <v>2032</v>
      </c>
      <c r="B17323" t="s">
        <v>1073</v>
      </c>
      <c r="C17323" t="s">
        <v>1013</v>
      </c>
      <c r="D17323" t="s">
        <v>1021</v>
      </c>
      <c r="E17323" t="s">
        <v>1015</v>
      </c>
      <c r="F17323" s="86">
        <v>213786.40457048299</v>
      </c>
    </row>
    <row r="17324" spans="1:6">
      <c r="A17324">
        <v>2033</v>
      </c>
      <c r="B17324" t="s">
        <v>1073</v>
      </c>
      <c r="C17324" t="s">
        <v>1013</v>
      </c>
      <c r="D17324" t="s">
        <v>1021</v>
      </c>
      <c r="E17324" t="s">
        <v>1015</v>
      </c>
      <c r="F17324" s="86">
        <v>216590.001652418</v>
      </c>
    </row>
    <row r="17325" spans="1:6">
      <c r="A17325">
        <v>2034</v>
      </c>
      <c r="B17325" t="s">
        <v>1073</v>
      </c>
      <c r="C17325" t="s">
        <v>1013</v>
      </c>
      <c r="D17325" t="s">
        <v>1021</v>
      </c>
      <c r="E17325" t="s">
        <v>1015</v>
      </c>
      <c r="F17325" s="86">
        <v>219402.45888166301</v>
      </c>
    </row>
    <row r="17326" spans="1:6">
      <c r="A17326">
        <v>2035</v>
      </c>
      <c r="B17326" t="s">
        <v>1073</v>
      </c>
      <c r="C17326" t="s">
        <v>1013</v>
      </c>
      <c r="D17326" t="s">
        <v>1021</v>
      </c>
      <c r="E17326" t="s">
        <v>1015</v>
      </c>
      <c r="F17326" s="86">
        <v>222206.48153136601</v>
      </c>
    </row>
    <row r="17327" spans="1:6">
      <c r="A17327">
        <v>2036</v>
      </c>
      <c r="B17327" t="s">
        <v>1073</v>
      </c>
      <c r="C17327" t="s">
        <v>1013</v>
      </c>
      <c r="D17327" t="s">
        <v>1021</v>
      </c>
      <c r="E17327" t="s">
        <v>1015</v>
      </c>
      <c r="F17327" s="86">
        <v>225000.02143430701</v>
      </c>
    </row>
    <row r="17328" spans="1:6">
      <c r="A17328">
        <v>2037</v>
      </c>
      <c r="B17328" t="s">
        <v>1073</v>
      </c>
      <c r="C17328" t="s">
        <v>1013</v>
      </c>
      <c r="D17328" t="s">
        <v>1021</v>
      </c>
      <c r="E17328" t="s">
        <v>1015</v>
      </c>
      <c r="F17328" s="86">
        <v>227786.921412239</v>
      </c>
    </row>
    <row r="17329" spans="1:6">
      <c r="A17329">
        <v>2038</v>
      </c>
      <c r="B17329" t="s">
        <v>1073</v>
      </c>
      <c r="C17329" t="s">
        <v>1013</v>
      </c>
      <c r="D17329" t="s">
        <v>1021</v>
      </c>
      <c r="E17329" t="s">
        <v>1015</v>
      </c>
      <c r="F17329" s="86">
        <v>230583.73539659401</v>
      </c>
    </row>
    <row r="17330" spans="1:6">
      <c r="A17330">
        <v>2039</v>
      </c>
      <c r="B17330" t="s">
        <v>1073</v>
      </c>
      <c r="C17330" t="s">
        <v>1013</v>
      </c>
      <c r="D17330" t="s">
        <v>1021</v>
      </c>
      <c r="E17330" t="s">
        <v>1015</v>
      </c>
      <c r="F17330" s="86">
        <v>233382.60793165801</v>
      </c>
    </row>
    <row r="17331" spans="1:6">
      <c r="A17331">
        <v>2040</v>
      </c>
      <c r="B17331" t="s">
        <v>1073</v>
      </c>
      <c r="C17331" t="s">
        <v>1013</v>
      </c>
      <c r="D17331" t="s">
        <v>1021</v>
      </c>
      <c r="E17331" t="s">
        <v>1015</v>
      </c>
      <c r="F17331" s="86">
        <v>236179.055729407</v>
      </c>
    </row>
    <row r="17332" spans="1:6">
      <c r="A17332">
        <v>2041</v>
      </c>
      <c r="B17332" t="s">
        <v>1073</v>
      </c>
      <c r="C17332" t="s">
        <v>1013</v>
      </c>
      <c r="D17332" t="s">
        <v>1021</v>
      </c>
      <c r="E17332" t="s">
        <v>1015</v>
      </c>
      <c r="F17332" s="86">
        <v>238974.96377012899</v>
      </c>
    </row>
    <row r="17333" spans="1:6">
      <c r="A17333">
        <v>2042</v>
      </c>
      <c r="B17333" t="s">
        <v>1073</v>
      </c>
      <c r="C17333" t="s">
        <v>1013</v>
      </c>
      <c r="D17333" t="s">
        <v>1021</v>
      </c>
      <c r="E17333" t="s">
        <v>1015</v>
      </c>
      <c r="F17333" s="86">
        <v>241769.806497482</v>
      </c>
    </row>
    <row r="17334" spans="1:6">
      <c r="A17334">
        <v>2043</v>
      </c>
      <c r="B17334" t="s">
        <v>1073</v>
      </c>
      <c r="C17334" t="s">
        <v>1013</v>
      </c>
      <c r="D17334" t="s">
        <v>1021</v>
      </c>
      <c r="E17334" t="s">
        <v>1015</v>
      </c>
      <c r="F17334" s="86">
        <v>244569.23728462899</v>
      </c>
    </row>
    <row r="17335" spans="1:6">
      <c r="A17335">
        <v>2044</v>
      </c>
      <c r="B17335" t="s">
        <v>1073</v>
      </c>
      <c r="C17335" t="s">
        <v>1013</v>
      </c>
      <c r="D17335" t="s">
        <v>1021</v>
      </c>
      <c r="E17335" t="s">
        <v>1015</v>
      </c>
      <c r="F17335" s="86">
        <v>247371.60528639</v>
      </c>
    </row>
    <row r="17336" spans="1:6">
      <c r="A17336">
        <v>2045</v>
      </c>
      <c r="B17336" t="s">
        <v>1073</v>
      </c>
      <c r="C17336" t="s">
        <v>1013</v>
      </c>
      <c r="D17336" t="s">
        <v>1021</v>
      </c>
      <c r="E17336" t="s">
        <v>1015</v>
      </c>
      <c r="F17336" s="86">
        <v>250181.64932758399</v>
      </c>
    </row>
    <row r="17337" spans="1:6">
      <c r="A17337">
        <v>2046</v>
      </c>
      <c r="B17337" t="s">
        <v>1073</v>
      </c>
      <c r="C17337" t="s">
        <v>1013</v>
      </c>
      <c r="D17337" t="s">
        <v>1021</v>
      </c>
      <c r="E17337" t="s">
        <v>1015</v>
      </c>
      <c r="F17337" s="86">
        <v>252995.71135935601</v>
      </c>
    </row>
    <row r="17338" spans="1:6">
      <c r="A17338">
        <v>2047</v>
      </c>
      <c r="B17338" t="s">
        <v>1073</v>
      </c>
      <c r="C17338" t="s">
        <v>1013</v>
      </c>
      <c r="D17338" t="s">
        <v>1021</v>
      </c>
      <c r="E17338" t="s">
        <v>1015</v>
      </c>
      <c r="F17338" s="86">
        <v>255798.87498699501</v>
      </c>
    </row>
    <row r="17339" spans="1:6">
      <c r="A17339">
        <v>2048</v>
      </c>
      <c r="B17339" t="s">
        <v>1073</v>
      </c>
      <c r="C17339" t="s">
        <v>1013</v>
      </c>
      <c r="D17339" t="s">
        <v>1021</v>
      </c>
      <c r="E17339" t="s">
        <v>1015</v>
      </c>
      <c r="F17339" s="86">
        <v>258593.66789176801</v>
      </c>
    </row>
    <row r="17340" spans="1:6">
      <c r="A17340">
        <v>2049</v>
      </c>
      <c r="B17340" t="s">
        <v>1073</v>
      </c>
      <c r="C17340" t="s">
        <v>1013</v>
      </c>
      <c r="D17340" t="s">
        <v>1021</v>
      </c>
      <c r="E17340" t="s">
        <v>1015</v>
      </c>
      <c r="F17340" s="86">
        <v>261382.67875633499</v>
      </c>
    </row>
    <row r="17341" spans="1:6">
      <c r="A17341">
        <v>2050</v>
      </c>
      <c r="B17341" t="s">
        <v>1073</v>
      </c>
      <c r="C17341" t="s">
        <v>1013</v>
      </c>
      <c r="D17341" t="s">
        <v>1021</v>
      </c>
      <c r="E17341" t="s">
        <v>1015</v>
      </c>
      <c r="F17341" s="86">
        <v>264162.433869334</v>
      </c>
    </row>
    <row r="17342" spans="1:6">
      <c r="A17342">
        <v>2017</v>
      </c>
      <c r="B17342" t="s">
        <v>1012</v>
      </c>
      <c r="C17342" t="s">
        <v>1013</v>
      </c>
      <c r="D17342" t="s">
        <v>1017</v>
      </c>
      <c r="E17342" t="s">
        <v>1019</v>
      </c>
      <c r="F17342" s="86">
        <v>8106462.4196863296</v>
      </c>
    </row>
    <row r="17343" spans="1:6">
      <c r="A17343">
        <v>2018</v>
      </c>
      <c r="B17343" t="s">
        <v>1012</v>
      </c>
      <c r="C17343" t="s">
        <v>1013</v>
      </c>
      <c r="D17343" t="s">
        <v>1017</v>
      </c>
      <c r="E17343" t="s">
        <v>1019</v>
      </c>
      <c r="F17343" s="86">
        <v>8024009.1881061401</v>
      </c>
    </row>
    <row r="17344" spans="1:6">
      <c r="A17344">
        <v>2019</v>
      </c>
      <c r="B17344" t="s">
        <v>1012</v>
      </c>
      <c r="C17344" t="s">
        <v>1013</v>
      </c>
      <c r="D17344" t="s">
        <v>1017</v>
      </c>
      <c r="E17344" t="s">
        <v>1019</v>
      </c>
      <c r="F17344" s="86">
        <v>8024416.8948479705</v>
      </c>
    </row>
    <row r="17345" spans="1:6">
      <c r="A17345">
        <v>2020</v>
      </c>
      <c r="B17345" t="s">
        <v>1012</v>
      </c>
      <c r="C17345" t="s">
        <v>1013</v>
      </c>
      <c r="D17345" t="s">
        <v>1017</v>
      </c>
      <c r="E17345" t="s">
        <v>1019</v>
      </c>
      <c r="F17345" s="86">
        <v>8045344.0930788098</v>
      </c>
    </row>
    <row r="17346" spans="1:6">
      <c r="A17346">
        <v>2021</v>
      </c>
      <c r="B17346" t="s">
        <v>1012</v>
      </c>
      <c r="C17346" t="s">
        <v>1013</v>
      </c>
      <c r="D17346" t="s">
        <v>1017</v>
      </c>
      <c r="E17346" t="s">
        <v>1019</v>
      </c>
      <c r="F17346" s="86">
        <v>8005239.4395566396</v>
      </c>
    </row>
    <row r="17347" spans="1:6">
      <c r="A17347">
        <v>2022</v>
      </c>
      <c r="B17347" t="s">
        <v>1012</v>
      </c>
      <c r="C17347" t="s">
        <v>1013</v>
      </c>
      <c r="D17347" t="s">
        <v>1017</v>
      </c>
      <c r="E17347" t="s">
        <v>1019</v>
      </c>
      <c r="F17347" s="86">
        <v>7869805.3067983203</v>
      </c>
    </row>
    <row r="17348" spans="1:6">
      <c r="A17348">
        <v>2023</v>
      </c>
      <c r="B17348" t="s">
        <v>1012</v>
      </c>
      <c r="C17348" t="s">
        <v>1013</v>
      </c>
      <c r="D17348" t="s">
        <v>1017</v>
      </c>
      <c r="E17348" t="s">
        <v>1019</v>
      </c>
      <c r="F17348" s="86">
        <v>7654790.2054328099</v>
      </c>
    </row>
    <row r="17349" spans="1:6">
      <c r="A17349">
        <v>2024</v>
      </c>
      <c r="B17349" t="s">
        <v>1012</v>
      </c>
      <c r="C17349" t="s">
        <v>1013</v>
      </c>
      <c r="D17349" t="s">
        <v>1017</v>
      </c>
      <c r="E17349" t="s">
        <v>1019</v>
      </c>
      <c r="F17349" s="86">
        <v>7427745.1770961396</v>
      </c>
    </row>
    <row r="17350" spans="1:6">
      <c r="A17350">
        <v>2025</v>
      </c>
      <c r="B17350" t="s">
        <v>1012</v>
      </c>
      <c r="C17350" t="s">
        <v>1013</v>
      </c>
      <c r="D17350" t="s">
        <v>1017</v>
      </c>
      <c r="E17350" t="s">
        <v>1019</v>
      </c>
      <c r="F17350" s="86">
        <v>7207338.2232872704</v>
      </c>
    </row>
    <row r="17351" spans="1:6">
      <c r="A17351">
        <v>2026</v>
      </c>
      <c r="B17351" t="s">
        <v>1012</v>
      </c>
      <c r="C17351" t="s">
        <v>1013</v>
      </c>
      <c r="D17351" t="s">
        <v>1017</v>
      </c>
      <c r="E17351" t="s">
        <v>1019</v>
      </c>
      <c r="F17351" s="86">
        <v>6997606.3232159698</v>
      </c>
    </row>
    <row r="17352" spans="1:6">
      <c r="A17352">
        <v>2027</v>
      </c>
      <c r="B17352" t="s">
        <v>1012</v>
      </c>
      <c r="C17352" t="s">
        <v>1013</v>
      </c>
      <c r="D17352" t="s">
        <v>1017</v>
      </c>
      <c r="E17352" t="s">
        <v>1019</v>
      </c>
      <c r="F17352" s="86">
        <v>6798311.6341490997</v>
      </c>
    </row>
    <row r="17353" spans="1:6">
      <c r="A17353">
        <v>2028</v>
      </c>
      <c r="B17353" t="s">
        <v>1012</v>
      </c>
      <c r="C17353" t="s">
        <v>1013</v>
      </c>
      <c r="D17353" t="s">
        <v>1017</v>
      </c>
      <c r="E17353" t="s">
        <v>1019</v>
      </c>
      <c r="F17353" s="86">
        <v>6613547.3532225396</v>
      </c>
    </row>
    <row r="17354" spans="1:6">
      <c r="A17354">
        <v>2029</v>
      </c>
      <c r="B17354" t="s">
        <v>1012</v>
      </c>
      <c r="C17354" t="s">
        <v>1013</v>
      </c>
      <c r="D17354" t="s">
        <v>1017</v>
      </c>
      <c r="E17354" t="s">
        <v>1019</v>
      </c>
      <c r="F17354" s="86">
        <v>6445630.12776314</v>
      </c>
    </row>
    <row r="17355" spans="1:6">
      <c r="A17355">
        <v>2030</v>
      </c>
      <c r="B17355" t="s">
        <v>1012</v>
      </c>
      <c r="C17355" t="s">
        <v>1013</v>
      </c>
      <c r="D17355" t="s">
        <v>1017</v>
      </c>
      <c r="E17355" t="s">
        <v>1019</v>
      </c>
      <c r="F17355" s="86">
        <v>6296404.0923657296</v>
      </c>
    </row>
    <row r="17356" spans="1:6">
      <c r="A17356">
        <v>2031</v>
      </c>
      <c r="B17356" t="s">
        <v>1012</v>
      </c>
      <c r="C17356" t="s">
        <v>1013</v>
      </c>
      <c r="D17356" t="s">
        <v>1017</v>
      </c>
      <c r="E17356" t="s">
        <v>1019</v>
      </c>
      <c r="F17356" s="86">
        <v>6169532.1429934399</v>
      </c>
    </row>
    <row r="17357" spans="1:6">
      <c r="A17357">
        <v>2032</v>
      </c>
      <c r="B17357" t="s">
        <v>1012</v>
      </c>
      <c r="C17357" t="s">
        <v>1013</v>
      </c>
      <c r="D17357" t="s">
        <v>1017</v>
      </c>
      <c r="E17357" t="s">
        <v>1019</v>
      </c>
      <c r="F17357" s="86">
        <v>6064441.0858395798</v>
      </c>
    </row>
    <row r="17358" spans="1:6">
      <c r="A17358">
        <v>2033</v>
      </c>
      <c r="B17358" t="s">
        <v>1012</v>
      </c>
      <c r="C17358" t="s">
        <v>1013</v>
      </c>
      <c r="D17358" t="s">
        <v>1017</v>
      </c>
      <c r="E17358" t="s">
        <v>1019</v>
      </c>
      <c r="F17358" s="86">
        <v>5974770.8286080202</v>
      </c>
    </row>
    <row r="17359" spans="1:6">
      <c r="A17359">
        <v>2034</v>
      </c>
      <c r="B17359" t="s">
        <v>1012</v>
      </c>
      <c r="C17359" t="s">
        <v>1013</v>
      </c>
      <c r="D17359" t="s">
        <v>1017</v>
      </c>
      <c r="E17359" t="s">
        <v>1019</v>
      </c>
      <c r="F17359" s="86">
        <v>5896296.2836245699</v>
      </c>
    </row>
    <row r="17360" spans="1:6">
      <c r="A17360">
        <v>2035</v>
      </c>
      <c r="B17360" t="s">
        <v>1012</v>
      </c>
      <c r="C17360" t="s">
        <v>1013</v>
      </c>
      <c r="D17360" t="s">
        <v>1017</v>
      </c>
      <c r="E17360" t="s">
        <v>1019</v>
      </c>
      <c r="F17360" s="86">
        <v>5824713.3589383904</v>
      </c>
    </row>
    <row r="17361" spans="1:6">
      <c r="A17361">
        <v>2036</v>
      </c>
      <c r="B17361" t="s">
        <v>1012</v>
      </c>
      <c r="C17361" t="s">
        <v>1013</v>
      </c>
      <c r="D17361" t="s">
        <v>1017</v>
      </c>
      <c r="E17361" t="s">
        <v>1019</v>
      </c>
      <c r="F17361" s="86">
        <v>5756787.1031012898</v>
      </c>
    </row>
    <row r="17362" spans="1:6">
      <c r="A17362">
        <v>2037</v>
      </c>
      <c r="B17362" t="s">
        <v>1012</v>
      </c>
      <c r="C17362" t="s">
        <v>1013</v>
      </c>
      <c r="D17362" t="s">
        <v>1017</v>
      </c>
      <c r="E17362" t="s">
        <v>1019</v>
      </c>
      <c r="F17362" s="86">
        <v>5695449.1370327901</v>
      </c>
    </row>
    <row r="17363" spans="1:6">
      <c r="A17363">
        <v>2038</v>
      </c>
      <c r="B17363" t="s">
        <v>1012</v>
      </c>
      <c r="C17363" t="s">
        <v>1013</v>
      </c>
      <c r="D17363" t="s">
        <v>1017</v>
      </c>
      <c r="E17363" t="s">
        <v>1019</v>
      </c>
      <c r="F17363" s="86">
        <v>5641551.5890502203</v>
      </c>
    </row>
    <row r="17364" spans="1:6">
      <c r="A17364">
        <v>2039</v>
      </c>
      <c r="B17364" t="s">
        <v>1012</v>
      </c>
      <c r="C17364" t="s">
        <v>1013</v>
      </c>
      <c r="D17364" t="s">
        <v>1017</v>
      </c>
      <c r="E17364" t="s">
        <v>1019</v>
      </c>
      <c r="F17364" s="86">
        <v>5593778.3869750798</v>
      </c>
    </row>
    <row r="17365" spans="1:6">
      <c r="A17365">
        <v>2040</v>
      </c>
      <c r="B17365" t="s">
        <v>1012</v>
      </c>
      <c r="C17365" t="s">
        <v>1013</v>
      </c>
      <c r="D17365" t="s">
        <v>1017</v>
      </c>
      <c r="E17365" t="s">
        <v>1019</v>
      </c>
      <c r="F17365" s="86">
        <v>5548526.0177133102</v>
      </c>
    </row>
    <row r="17366" spans="1:6">
      <c r="A17366">
        <v>2041</v>
      </c>
      <c r="B17366" t="s">
        <v>1012</v>
      </c>
      <c r="C17366" t="s">
        <v>1013</v>
      </c>
      <c r="D17366" t="s">
        <v>1017</v>
      </c>
      <c r="E17366" t="s">
        <v>1019</v>
      </c>
      <c r="F17366" s="86">
        <v>5511389.7203119202</v>
      </c>
    </row>
    <row r="17367" spans="1:6">
      <c r="A17367">
        <v>2042</v>
      </c>
      <c r="B17367" t="s">
        <v>1012</v>
      </c>
      <c r="C17367" t="s">
        <v>1013</v>
      </c>
      <c r="D17367" t="s">
        <v>1017</v>
      </c>
      <c r="E17367" t="s">
        <v>1019</v>
      </c>
      <c r="F17367" s="86">
        <v>5482368.9868878201</v>
      </c>
    </row>
    <row r="17368" spans="1:6">
      <c r="A17368">
        <v>2043</v>
      </c>
      <c r="B17368" t="s">
        <v>1012</v>
      </c>
      <c r="C17368" t="s">
        <v>1013</v>
      </c>
      <c r="D17368" t="s">
        <v>1017</v>
      </c>
      <c r="E17368" t="s">
        <v>1019</v>
      </c>
      <c r="F17368" s="86">
        <v>5462082.9104543701</v>
      </c>
    </row>
    <row r="17369" spans="1:6">
      <c r="A17369">
        <v>2044</v>
      </c>
      <c r="B17369" t="s">
        <v>1012</v>
      </c>
      <c r="C17369" t="s">
        <v>1013</v>
      </c>
      <c r="D17369" t="s">
        <v>1017</v>
      </c>
      <c r="E17369" t="s">
        <v>1019</v>
      </c>
      <c r="F17369" s="86">
        <v>5448132.7034701696</v>
      </c>
    </row>
    <row r="17370" spans="1:6">
      <c r="A17370">
        <v>2045</v>
      </c>
      <c r="B17370" t="s">
        <v>1012</v>
      </c>
      <c r="C17370" t="s">
        <v>1013</v>
      </c>
      <c r="D17370" t="s">
        <v>1017</v>
      </c>
      <c r="E17370" t="s">
        <v>1019</v>
      </c>
      <c r="F17370" s="86">
        <v>5440909.8550247196</v>
      </c>
    </row>
    <row r="17371" spans="1:6">
      <c r="A17371">
        <v>2046</v>
      </c>
      <c r="B17371" t="s">
        <v>1012</v>
      </c>
      <c r="C17371" t="s">
        <v>1013</v>
      </c>
      <c r="D17371" t="s">
        <v>1017</v>
      </c>
      <c r="E17371" t="s">
        <v>1019</v>
      </c>
      <c r="F17371" s="86">
        <v>5440623.0806537801</v>
      </c>
    </row>
    <row r="17372" spans="1:6">
      <c r="A17372">
        <v>2047</v>
      </c>
      <c r="B17372" t="s">
        <v>1012</v>
      </c>
      <c r="C17372" t="s">
        <v>1013</v>
      </c>
      <c r="D17372" t="s">
        <v>1017</v>
      </c>
      <c r="E17372" t="s">
        <v>1019</v>
      </c>
      <c r="F17372" s="86">
        <v>5446172.4750646297</v>
      </c>
    </row>
    <row r="17373" spans="1:6">
      <c r="A17373">
        <v>2048</v>
      </c>
      <c r="B17373" t="s">
        <v>1012</v>
      </c>
      <c r="C17373" t="s">
        <v>1013</v>
      </c>
      <c r="D17373" t="s">
        <v>1017</v>
      </c>
      <c r="E17373" t="s">
        <v>1019</v>
      </c>
      <c r="F17373" s="86">
        <v>5457482.5501134004</v>
      </c>
    </row>
    <row r="17374" spans="1:6">
      <c r="A17374">
        <v>2049</v>
      </c>
      <c r="B17374" t="s">
        <v>1012</v>
      </c>
      <c r="C17374" t="s">
        <v>1013</v>
      </c>
      <c r="D17374" t="s">
        <v>1017</v>
      </c>
      <c r="E17374" t="s">
        <v>1019</v>
      </c>
      <c r="F17374" s="86">
        <v>5476631.92929585</v>
      </c>
    </row>
    <row r="17375" spans="1:6">
      <c r="A17375">
        <v>2050</v>
      </c>
      <c r="B17375" t="s">
        <v>1012</v>
      </c>
      <c r="C17375" t="s">
        <v>1013</v>
      </c>
      <c r="D17375" t="s">
        <v>1017</v>
      </c>
      <c r="E17375" t="s">
        <v>1019</v>
      </c>
      <c r="F17375" s="86">
        <v>5501645.2391812801</v>
      </c>
    </row>
    <row r="17376" spans="1:6">
      <c r="A17376">
        <v>2017</v>
      </c>
      <c r="B17376" t="s">
        <v>1024</v>
      </c>
      <c r="C17376" t="s">
        <v>1013</v>
      </c>
      <c r="D17376" t="s">
        <v>1017</v>
      </c>
      <c r="E17376" t="s">
        <v>1019</v>
      </c>
      <c r="F17376" s="86">
        <v>1085567.38005569</v>
      </c>
    </row>
    <row r="17377" spans="1:6">
      <c r="A17377">
        <v>2018</v>
      </c>
      <c r="B17377" t="s">
        <v>1024</v>
      </c>
      <c r="C17377" t="s">
        <v>1013</v>
      </c>
      <c r="D17377" t="s">
        <v>1017</v>
      </c>
      <c r="E17377" t="s">
        <v>1019</v>
      </c>
      <c r="F17377" s="86">
        <v>1078792.2465558101</v>
      </c>
    </row>
    <row r="17378" spans="1:6">
      <c r="A17378">
        <v>2019</v>
      </c>
      <c r="B17378" t="s">
        <v>1024</v>
      </c>
      <c r="C17378" t="s">
        <v>1013</v>
      </c>
      <c r="D17378" t="s">
        <v>1017</v>
      </c>
      <c r="E17378" t="s">
        <v>1019</v>
      </c>
      <c r="F17378" s="86">
        <v>1080012.47259942</v>
      </c>
    </row>
    <row r="17379" spans="1:6">
      <c r="A17379">
        <v>2020</v>
      </c>
      <c r="B17379" t="s">
        <v>1024</v>
      </c>
      <c r="C17379" t="s">
        <v>1013</v>
      </c>
      <c r="D17379" t="s">
        <v>1017</v>
      </c>
      <c r="E17379" t="s">
        <v>1019</v>
      </c>
      <c r="F17379" s="86">
        <v>1083624.20228031</v>
      </c>
    </row>
    <row r="17380" spans="1:6">
      <c r="A17380">
        <v>2021</v>
      </c>
      <c r="B17380" t="s">
        <v>1024</v>
      </c>
      <c r="C17380" t="s">
        <v>1013</v>
      </c>
      <c r="D17380" t="s">
        <v>1017</v>
      </c>
      <c r="E17380" t="s">
        <v>1019</v>
      </c>
      <c r="F17380" s="86">
        <v>1079727.18727147</v>
      </c>
    </row>
    <row r="17381" spans="1:6">
      <c r="A17381">
        <v>2022</v>
      </c>
      <c r="B17381" t="s">
        <v>1024</v>
      </c>
      <c r="C17381" t="s">
        <v>1013</v>
      </c>
      <c r="D17381" t="s">
        <v>1017</v>
      </c>
      <c r="E17381" t="s">
        <v>1019</v>
      </c>
      <c r="F17381" s="86">
        <v>1063351.10305553</v>
      </c>
    </row>
    <row r="17382" spans="1:6">
      <c r="A17382">
        <v>2023</v>
      </c>
      <c r="B17382" t="s">
        <v>1024</v>
      </c>
      <c r="C17382" t="s">
        <v>1013</v>
      </c>
      <c r="D17382" t="s">
        <v>1017</v>
      </c>
      <c r="E17382" t="s">
        <v>1019</v>
      </c>
      <c r="F17382" s="86">
        <v>1037627.14977824</v>
      </c>
    </row>
    <row r="17383" spans="1:6">
      <c r="A17383">
        <v>2024</v>
      </c>
      <c r="B17383" t="s">
        <v>1024</v>
      </c>
      <c r="C17383" t="s">
        <v>1013</v>
      </c>
      <c r="D17383" t="s">
        <v>1017</v>
      </c>
      <c r="E17383" t="s">
        <v>1019</v>
      </c>
      <c r="F17383" s="86">
        <v>1009519.5980515</v>
      </c>
    </row>
    <row r="17384" spans="1:6">
      <c r="A17384">
        <v>2025</v>
      </c>
      <c r="B17384" t="s">
        <v>1024</v>
      </c>
      <c r="C17384" t="s">
        <v>1013</v>
      </c>
      <c r="D17384" t="s">
        <v>1017</v>
      </c>
      <c r="E17384" t="s">
        <v>1019</v>
      </c>
      <c r="F17384" s="86">
        <v>982187.36056623305</v>
      </c>
    </row>
    <row r="17385" spans="1:6">
      <c r="A17385">
        <v>2026</v>
      </c>
      <c r="B17385" t="s">
        <v>1024</v>
      </c>
      <c r="C17385" t="s">
        <v>1013</v>
      </c>
      <c r="D17385" t="s">
        <v>1017</v>
      </c>
      <c r="E17385" t="s">
        <v>1019</v>
      </c>
      <c r="F17385" s="86">
        <v>955452.98483117903</v>
      </c>
    </row>
    <row r="17386" spans="1:6">
      <c r="A17386">
        <v>2027</v>
      </c>
      <c r="B17386" t="s">
        <v>1024</v>
      </c>
      <c r="C17386" t="s">
        <v>1013</v>
      </c>
      <c r="D17386" t="s">
        <v>1017</v>
      </c>
      <c r="E17386" t="s">
        <v>1019</v>
      </c>
      <c r="F17386" s="86">
        <v>929646.61621135904</v>
      </c>
    </row>
    <row r="17387" spans="1:6">
      <c r="A17387">
        <v>2028</v>
      </c>
      <c r="B17387" t="s">
        <v>1024</v>
      </c>
      <c r="C17387" t="s">
        <v>1013</v>
      </c>
      <c r="D17387" t="s">
        <v>1017</v>
      </c>
      <c r="E17387" t="s">
        <v>1019</v>
      </c>
      <c r="F17387" s="86">
        <v>905504.83497259999</v>
      </c>
    </row>
    <row r="17388" spans="1:6">
      <c r="A17388">
        <v>2029</v>
      </c>
      <c r="B17388" t="s">
        <v>1024</v>
      </c>
      <c r="C17388" t="s">
        <v>1013</v>
      </c>
      <c r="D17388" t="s">
        <v>1017</v>
      </c>
      <c r="E17388" t="s">
        <v>1019</v>
      </c>
      <c r="F17388" s="86">
        <v>883292.60562181496</v>
      </c>
    </row>
    <row r="17389" spans="1:6">
      <c r="A17389">
        <v>2030</v>
      </c>
      <c r="B17389" t="s">
        <v>1024</v>
      </c>
      <c r="C17389" t="s">
        <v>1013</v>
      </c>
      <c r="D17389" t="s">
        <v>1017</v>
      </c>
      <c r="E17389" t="s">
        <v>1019</v>
      </c>
      <c r="F17389" s="86">
        <v>863547.19686181704</v>
      </c>
    </row>
    <row r="17390" spans="1:6">
      <c r="A17390">
        <v>2031</v>
      </c>
      <c r="B17390" t="s">
        <v>1024</v>
      </c>
      <c r="C17390" t="s">
        <v>1013</v>
      </c>
      <c r="D17390" t="s">
        <v>1017</v>
      </c>
      <c r="E17390" t="s">
        <v>1019</v>
      </c>
      <c r="F17390" s="86">
        <v>846662.36050079495</v>
      </c>
    </row>
    <row r="17391" spans="1:6">
      <c r="A17391">
        <v>2032</v>
      </c>
      <c r="B17391" t="s">
        <v>1024</v>
      </c>
      <c r="C17391" t="s">
        <v>1013</v>
      </c>
      <c r="D17391" t="s">
        <v>1017</v>
      </c>
      <c r="E17391" t="s">
        <v>1019</v>
      </c>
      <c r="F17391" s="86">
        <v>832642.768589871</v>
      </c>
    </row>
    <row r="17392" spans="1:6">
      <c r="A17392">
        <v>2033</v>
      </c>
      <c r="B17392" t="s">
        <v>1024</v>
      </c>
      <c r="C17392" t="s">
        <v>1013</v>
      </c>
      <c r="D17392" t="s">
        <v>1017</v>
      </c>
      <c r="E17392" t="s">
        <v>1019</v>
      </c>
      <c r="F17392" s="86">
        <v>820699.08378372295</v>
      </c>
    </row>
    <row r="17393" spans="1:6">
      <c r="A17393">
        <v>2034</v>
      </c>
      <c r="B17393" t="s">
        <v>1024</v>
      </c>
      <c r="C17393" t="s">
        <v>1013</v>
      </c>
      <c r="D17393" t="s">
        <v>1017</v>
      </c>
      <c r="E17393" t="s">
        <v>1019</v>
      </c>
      <c r="F17393" s="86">
        <v>810207.59786932694</v>
      </c>
    </row>
    <row r="17394" spans="1:6">
      <c r="A17394">
        <v>2035</v>
      </c>
      <c r="B17394" t="s">
        <v>1024</v>
      </c>
      <c r="C17394" t="s">
        <v>1013</v>
      </c>
      <c r="D17394" t="s">
        <v>1017</v>
      </c>
      <c r="E17394" t="s">
        <v>1019</v>
      </c>
      <c r="F17394" s="86">
        <v>800665.51648332598</v>
      </c>
    </row>
    <row r="17395" spans="1:6">
      <c r="A17395">
        <v>2036</v>
      </c>
      <c r="B17395" t="s">
        <v>1024</v>
      </c>
      <c r="C17395" t="s">
        <v>1013</v>
      </c>
      <c r="D17395" t="s">
        <v>1017</v>
      </c>
      <c r="E17395" t="s">
        <v>1019</v>
      </c>
      <c r="F17395" s="86">
        <v>791686.556161282</v>
      </c>
    </row>
    <row r="17396" spans="1:6">
      <c r="A17396">
        <v>2037</v>
      </c>
      <c r="B17396" t="s">
        <v>1024</v>
      </c>
      <c r="C17396" t="s">
        <v>1013</v>
      </c>
      <c r="D17396" t="s">
        <v>1017</v>
      </c>
      <c r="E17396" t="s">
        <v>1019</v>
      </c>
      <c r="F17396" s="86">
        <v>783612.38176011899</v>
      </c>
    </row>
    <row r="17397" spans="1:6">
      <c r="A17397">
        <v>2038</v>
      </c>
      <c r="B17397" t="s">
        <v>1024</v>
      </c>
      <c r="C17397" t="s">
        <v>1013</v>
      </c>
      <c r="D17397" t="s">
        <v>1017</v>
      </c>
      <c r="E17397" t="s">
        <v>1019</v>
      </c>
      <c r="F17397" s="86">
        <v>776592.45419465704</v>
      </c>
    </row>
    <row r="17398" spans="1:6">
      <c r="A17398">
        <v>2039</v>
      </c>
      <c r="B17398" t="s">
        <v>1024</v>
      </c>
      <c r="C17398" t="s">
        <v>1013</v>
      </c>
      <c r="D17398" t="s">
        <v>1017</v>
      </c>
      <c r="E17398" t="s">
        <v>1019</v>
      </c>
      <c r="F17398" s="86">
        <v>770343.03041253099</v>
      </c>
    </row>
    <row r="17399" spans="1:6">
      <c r="A17399">
        <v>2040</v>
      </c>
      <c r="B17399" t="s">
        <v>1024</v>
      </c>
      <c r="C17399" t="s">
        <v>1013</v>
      </c>
      <c r="D17399" t="s">
        <v>1017</v>
      </c>
      <c r="E17399" t="s">
        <v>1019</v>
      </c>
      <c r="F17399" s="86">
        <v>764523.56011504203</v>
      </c>
    </row>
    <row r="17400" spans="1:6">
      <c r="A17400">
        <v>2041</v>
      </c>
      <c r="B17400" t="s">
        <v>1024</v>
      </c>
      <c r="C17400" t="s">
        <v>1013</v>
      </c>
      <c r="D17400" t="s">
        <v>1017</v>
      </c>
      <c r="E17400" t="s">
        <v>1019</v>
      </c>
      <c r="F17400" s="86">
        <v>759612.15469251305</v>
      </c>
    </row>
    <row r="17401" spans="1:6">
      <c r="A17401">
        <v>2042</v>
      </c>
      <c r="B17401" t="s">
        <v>1024</v>
      </c>
      <c r="C17401" t="s">
        <v>1013</v>
      </c>
      <c r="D17401" t="s">
        <v>1017</v>
      </c>
      <c r="E17401" t="s">
        <v>1019</v>
      </c>
      <c r="F17401" s="86">
        <v>756045.43169635895</v>
      </c>
    </row>
    <row r="17402" spans="1:6">
      <c r="A17402">
        <v>2043</v>
      </c>
      <c r="B17402" t="s">
        <v>1024</v>
      </c>
      <c r="C17402" t="s">
        <v>1013</v>
      </c>
      <c r="D17402" t="s">
        <v>1017</v>
      </c>
      <c r="E17402" t="s">
        <v>1019</v>
      </c>
      <c r="F17402" s="86">
        <v>753517.305460801</v>
      </c>
    </row>
    <row r="17403" spans="1:6">
      <c r="A17403">
        <v>2044</v>
      </c>
      <c r="B17403" t="s">
        <v>1024</v>
      </c>
      <c r="C17403" t="s">
        <v>1013</v>
      </c>
      <c r="D17403" t="s">
        <v>1017</v>
      </c>
      <c r="E17403" t="s">
        <v>1019</v>
      </c>
      <c r="F17403" s="86">
        <v>752001.94442280603</v>
      </c>
    </row>
    <row r="17404" spans="1:6">
      <c r="A17404">
        <v>2045</v>
      </c>
      <c r="B17404" t="s">
        <v>1024</v>
      </c>
      <c r="C17404" t="s">
        <v>1013</v>
      </c>
      <c r="D17404" t="s">
        <v>1017</v>
      </c>
      <c r="E17404" t="s">
        <v>1019</v>
      </c>
      <c r="F17404" s="86">
        <v>751329.05360156402</v>
      </c>
    </row>
    <row r="17405" spans="1:6">
      <c r="A17405">
        <v>2046</v>
      </c>
      <c r="B17405" t="s">
        <v>1024</v>
      </c>
      <c r="C17405" t="s">
        <v>1013</v>
      </c>
      <c r="D17405" t="s">
        <v>1017</v>
      </c>
      <c r="E17405" t="s">
        <v>1019</v>
      </c>
      <c r="F17405" s="86">
        <v>751512.87712824601</v>
      </c>
    </row>
    <row r="17406" spans="1:6">
      <c r="A17406">
        <v>2047</v>
      </c>
      <c r="B17406" t="s">
        <v>1024</v>
      </c>
      <c r="C17406" t="s">
        <v>1013</v>
      </c>
      <c r="D17406" t="s">
        <v>1017</v>
      </c>
      <c r="E17406" t="s">
        <v>1019</v>
      </c>
      <c r="F17406" s="86">
        <v>752560.73571365001</v>
      </c>
    </row>
    <row r="17407" spans="1:6">
      <c r="A17407">
        <v>2048</v>
      </c>
      <c r="B17407" t="s">
        <v>1024</v>
      </c>
      <c r="C17407" t="s">
        <v>1013</v>
      </c>
      <c r="D17407" t="s">
        <v>1017</v>
      </c>
      <c r="E17407" t="s">
        <v>1019</v>
      </c>
      <c r="F17407" s="86">
        <v>754525.11706621305</v>
      </c>
    </row>
    <row r="17408" spans="1:6">
      <c r="A17408">
        <v>2049</v>
      </c>
      <c r="B17408" t="s">
        <v>1024</v>
      </c>
      <c r="C17408" t="s">
        <v>1013</v>
      </c>
      <c r="D17408" t="s">
        <v>1017</v>
      </c>
      <c r="E17408" t="s">
        <v>1019</v>
      </c>
      <c r="F17408" s="86">
        <v>757380.33590992005</v>
      </c>
    </row>
    <row r="17409" spans="1:6">
      <c r="A17409">
        <v>2050</v>
      </c>
      <c r="B17409" t="s">
        <v>1024</v>
      </c>
      <c r="C17409" t="s">
        <v>1013</v>
      </c>
      <c r="D17409" t="s">
        <v>1017</v>
      </c>
      <c r="E17409" t="s">
        <v>1019</v>
      </c>
      <c r="F17409" s="86">
        <v>761197.22935006395</v>
      </c>
    </row>
    <row r="17410" spans="1:6">
      <c r="A17410">
        <v>2017</v>
      </c>
      <c r="B17410" t="s">
        <v>1025</v>
      </c>
      <c r="C17410" t="s">
        <v>1013</v>
      </c>
      <c r="D17410" t="s">
        <v>1017</v>
      </c>
      <c r="E17410" t="s">
        <v>1019</v>
      </c>
      <c r="F17410" s="86">
        <v>6850401.5078015197</v>
      </c>
    </row>
    <row r="17411" spans="1:6">
      <c r="A17411">
        <v>2018</v>
      </c>
      <c r="B17411" t="s">
        <v>1025</v>
      </c>
      <c r="C17411" t="s">
        <v>1013</v>
      </c>
      <c r="D17411" t="s">
        <v>1017</v>
      </c>
      <c r="E17411" t="s">
        <v>1019</v>
      </c>
      <c r="F17411" s="86">
        <v>6829847.7529393705</v>
      </c>
    </row>
    <row r="17412" spans="1:6">
      <c r="A17412">
        <v>2019</v>
      </c>
      <c r="B17412" t="s">
        <v>1025</v>
      </c>
      <c r="C17412" t="s">
        <v>1013</v>
      </c>
      <c r="D17412" t="s">
        <v>1017</v>
      </c>
      <c r="E17412" t="s">
        <v>1019</v>
      </c>
      <c r="F17412" s="86">
        <v>6872548.2758229198</v>
      </c>
    </row>
    <row r="17413" spans="1:6">
      <c r="A17413">
        <v>2020</v>
      </c>
      <c r="B17413" t="s">
        <v>1025</v>
      </c>
      <c r="C17413" t="s">
        <v>1013</v>
      </c>
      <c r="D17413" t="s">
        <v>1017</v>
      </c>
      <c r="E17413" t="s">
        <v>1019</v>
      </c>
      <c r="F17413" s="86">
        <v>6916536.9718070496</v>
      </c>
    </row>
    <row r="17414" spans="1:6">
      <c r="A17414">
        <v>2021</v>
      </c>
      <c r="B17414" t="s">
        <v>1025</v>
      </c>
      <c r="C17414" t="s">
        <v>1013</v>
      </c>
      <c r="D17414" t="s">
        <v>1017</v>
      </c>
      <c r="E17414" t="s">
        <v>1019</v>
      </c>
      <c r="F17414" s="86">
        <v>6911889.1680897204</v>
      </c>
    </row>
    <row r="17415" spans="1:6">
      <c r="A17415">
        <v>2022</v>
      </c>
      <c r="B17415" t="s">
        <v>1025</v>
      </c>
      <c r="C17415" t="s">
        <v>1013</v>
      </c>
      <c r="D17415" t="s">
        <v>1017</v>
      </c>
      <c r="E17415" t="s">
        <v>1019</v>
      </c>
      <c r="F17415" s="86">
        <v>6818082.5677170996</v>
      </c>
    </row>
    <row r="17416" spans="1:6">
      <c r="A17416">
        <v>2023</v>
      </c>
      <c r="B17416" t="s">
        <v>1025</v>
      </c>
      <c r="C17416" t="s">
        <v>1013</v>
      </c>
      <c r="D17416" t="s">
        <v>1017</v>
      </c>
      <c r="E17416" t="s">
        <v>1019</v>
      </c>
      <c r="F17416" s="86">
        <v>6656432.9258992802</v>
      </c>
    </row>
    <row r="17417" spans="1:6">
      <c r="A17417">
        <v>2024</v>
      </c>
      <c r="B17417" t="s">
        <v>1025</v>
      </c>
      <c r="C17417" t="s">
        <v>1013</v>
      </c>
      <c r="D17417" t="s">
        <v>1017</v>
      </c>
      <c r="E17417" t="s">
        <v>1019</v>
      </c>
      <c r="F17417" s="86">
        <v>6479491.3298955997</v>
      </c>
    </row>
    <row r="17418" spans="1:6">
      <c r="A17418">
        <v>2025</v>
      </c>
      <c r="B17418" t="s">
        <v>1025</v>
      </c>
      <c r="C17418" t="s">
        <v>1013</v>
      </c>
      <c r="D17418" t="s">
        <v>1017</v>
      </c>
      <c r="E17418" t="s">
        <v>1019</v>
      </c>
      <c r="F17418" s="86">
        <v>6310713.7219539201</v>
      </c>
    </row>
    <row r="17419" spans="1:6">
      <c r="A17419">
        <v>2026</v>
      </c>
      <c r="B17419" t="s">
        <v>1025</v>
      </c>
      <c r="C17419" t="s">
        <v>1013</v>
      </c>
      <c r="D17419" t="s">
        <v>1017</v>
      </c>
      <c r="E17419" t="s">
        <v>1019</v>
      </c>
      <c r="F17419" s="86">
        <v>6144684.24278038</v>
      </c>
    </row>
    <row r="17420" spans="1:6">
      <c r="A17420">
        <v>2027</v>
      </c>
      <c r="B17420" t="s">
        <v>1025</v>
      </c>
      <c r="C17420" t="s">
        <v>1013</v>
      </c>
      <c r="D17420" t="s">
        <v>1017</v>
      </c>
      <c r="E17420" t="s">
        <v>1019</v>
      </c>
      <c r="F17420" s="86">
        <v>5984964.82239052</v>
      </c>
    </row>
    <row r="17421" spans="1:6">
      <c r="A17421">
        <v>2028</v>
      </c>
      <c r="B17421" t="s">
        <v>1025</v>
      </c>
      <c r="C17421" t="s">
        <v>1013</v>
      </c>
      <c r="D17421" t="s">
        <v>1017</v>
      </c>
      <c r="E17421" t="s">
        <v>1019</v>
      </c>
      <c r="F17421" s="86">
        <v>5836157.2974735303</v>
      </c>
    </row>
    <row r="17422" spans="1:6">
      <c r="A17422">
        <v>2029</v>
      </c>
      <c r="B17422" t="s">
        <v>1025</v>
      </c>
      <c r="C17422" t="s">
        <v>1013</v>
      </c>
      <c r="D17422" t="s">
        <v>1017</v>
      </c>
      <c r="E17422" t="s">
        <v>1019</v>
      </c>
      <c r="F17422" s="86">
        <v>5702036.8047754196</v>
      </c>
    </row>
    <row r="17423" spans="1:6">
      <c r="A17423">
        <v>2030</v>
      </c>
      <c r="B17423" t="s">
        <v>1025</v>
      </c>
      <c r="C17423" t="s">
        <v>1013</v>
      </c>
      <c r="D17423" t="s">
        <v>1017</v>
      </c>
      <c r="E17423" t="s">
        <v>1019</v>
      </c>
      <c r="F17423" s="86">
        <v>5583874.5678406404</v>
      </c>
    </row>
    <row r="17424" spans="1:6">
      <c r="A17424">
        <v>2031</v>
      </c>
      <c r="B17424" t="s">
        <v>1025</v>
      </c>
      <c r="C17424" t="s">
        <v>1013</v>
      </c>
      <c r="D17424" t="s">
        <v>1017</v>
      </c>
      <c r="E17424" t="s">
        <v>1019</v>
      </c>
      <c r="F17424" s="86">
        <v>5486376.7010630704</v>
      </c>
    </row>
    <row r="17425" spans="1:6">
      <c r="A17425">
        <v>2032</v>
      </c>
      <c r="B17425" t="s">
        <v>1025</v>
      </c>
      <c r="C17425" t="s">
        <v>1013</v>
      </c>
      <c r="D17425" t="s">
        <v>1017</v>
      </c>
      <c r="E17425" t="s">
        <v>1019</v>
      </c>
      <c r="F17425" s="86">
        <v>5406865.4007319901</v>
      </c>
    </row>
    <row r="17426" spans="1:6">
      <c r="A17426">
        <v>2033</v>
      </c>
      <c r="B17426" t="s">
        <v>1025</v>
      </c>
      <c r="C17426" t="s">
        <v>1013</v>
      </c>
      <c r="D17426" t="s">
        <v>1017</v>
      </c>
      <c r="E17426" t="s">
        <v>1019</v>
      </c>
      <c r="F17426" s="86">
        <v>5339950.4744218802</v>
      </c>
    </row>
    <row r="17427" spans="1:6">
      <c r="A17427">
        <v>2034</v>
      </c>
      <c r="B17427" t="s">
        <v>1025</v>
      </c>
      <c r="C17427" t="s">
        <v>1013</v>
      </c>
      <c r="D17427" t="s">
        <v>1017</v>
      </c>
      <c r="E17427" t="s">
        <v>1019</v>
      </c>
      <c r="F17427" s="86">
        <v>5282851.6472859196</v>
      </c>
    </row>
    <row r="17428" spans="1:6">
      <c r="A17428">
        <v>2035</v>
      </c>
      <c r="B17428" t="s">
        <v>1025</v>
      </c>
      <c r="C17428" t="s">
        <v>1013</v>
      </c>
      <c r="D17428" t="s">
        <v>1017</v>
      </c>
      <c r="E17428" t="s">
        <v>1019</v>
      </c>
      <c r="F17428" s="86">
        <v>5231387.8913916396</v>
      </c>
    </row>
    <row r="17429" spans="1:6">
      <c r="A17429">
        <v>2036</v>
      </c>
      <c r="B17429" t="s">
        <v>1025</v>
      </c>
      <c r="C17429" t="s">
        <v>1013</v>
      </c>
      <c r="D17429" t="s">
        <v>1017</v>
      </c>
      <c r="E17429" t="s">
        <v>1019</v>
      </c>
      <c r="F17429" s="86">
        <v>5183332.0549403802</v>
      </c>
    </row>
    <row r="17430" spans="1:6">
      <c r="A17430">
        <v>2037</v>
      </c>
      <c r="B17430" t="s">
        <v>1025</v>
      </c>
      <c r="C17430" t="s">
        <v>1013</v>
      </c>
      <c r="D17430" t="s">
        <v>1017</v>
      </c>
      <c r="E17430" t="s">
        <v>1019</v>
      </c>
      <c r="F17430" s="86">
        <v>5139564.7865878399</v>
      </c>
    </row>
    <row r="17431" spans="1:6">
      <c r="A17431">
        <v>2038</v>
      </c>
      <c r="B17431" t="s">
        <v>1025</v>
      </c>
      <c r="C17431" t="s">
        <v>1013</v>
      </c>
      <c r="D17431" t="s">
        <v>1017</v>
      </c>
      <c r="E17431" t="s">
        <v>1019</v>
      </c>
      <c r="F17431" s="86">
        <v>5103145.9197901804</v>
      </c>
    </row>
    <row r="17432" spans="1:6">
      <c r="A17432">
        <v>2039</v>
      </c>
      <c r="B17432" t="s">
        <v>1025</v>
      </c>
      <c r="C17432" t="s">
        <v>1013</v>
      </c>
      <c r="D17432" t="s">
        <v>1017</v>
      </c>
      <c r="E17432" t="s">
        <v>1019</v>
      </c>
      <c r="F17432" s="86">
        <v>5071495.1788985301</v>
      </c>
    </row>
    <row r="17433" spans="1:6">
      <c r="A17433">
        <v>2040</v>
      </c>
      <c r="B17433" t="s">
        <v>1025</v>
      </c>
      <c r="C17433" t="s">
        <v>1013</v>
      </c>
      <c r="D17433" t="s">
        <v>1017</v>
      </c>
      <c r="E17433" t="s">
        <v>1019</v>
      </c>
      <c r="F17433" s="86">
        <v>5041875.2122056698</v>
      </c>
    </row>
    <row r="17434" spans="1:6">
      <c r="A17434">
        <v>2041</v>
      </c>
      <c r="B17434" t="s">
        <v>1025</v>
      </c>
      <c r="C17434" t="s">
        <v>1013</v>
      </c>
      <c r="D17434" t="s">
        <v>1017</v>
      </c>
      <c r="E17434" t="s">
        <v>1019</v>
      </c>
      <c r="F17434" s="86">
        <v>5019089.7520684004</v>
      </c>
    </row>
    <row r="17435" spans="1:6">
      <c r="A17435">
        <v>2042</v>
      </c>
      <c r="B17435" t="s">
        <v>1025</v>
      </c>
      <c r="C17435" t="s">
        <v>1013</v>
      </c>
      <c r="D17435" t="s">
        <v>1017</v>
      </c>
      <c r="E17435" t="s">
        <v>1019</v>
      </c>
      <c r="F17435" s="86">
        <v>5003071.5000558803</v>
      </c>
    </row>
    <row r="17436" spans="1:6">
      <c r="A17436">
        <v>2043</v>
      </c>
      <c r="B17436" t="s">
        <v>1025</v>
      </c>
      <c r="C17436" t="s">
        <v>1013</v>
      </c>
      <c r="D17436" t="s">
        <v>1017</v>
      </c>
      <c r="E17436" t="s">
        <v>1019</v>
      </c>
      <c r="F17436" s="86">
        <v>4994928.0549748205</v>
      </c>
    </row>
    <row r="17437" spans="1:6">
      <c r="A17437">
        <v>2044</v>
      </c>
      <c r="B17437" t="s">
        <v>1025</v>
      </c>
      <c r="C17437" t="s">
        <v>1013</v>
      </c>
      <c r="D17437" t="s">
        <v>1017</v>
      </c>
      <c r="E17437" t="s">
        <v>1019</v>
      </c>
      <c r="F17437" s="86">
        <v>4992677.0796785401</v>
      </c>
    </row>
    <row r="17438" spans="1:6">
      <c r="A17438">
        <v>2045</v>
      </c>
      <c r="B17438" t="s">
        <v>1025</v>
      </c>
      <c r="C17438" t="s">
        <v>1013</v>
      </c>
      <c r="D17438" t="s">
        <v>1017</v>
      </c>
      <c r="E17438" t="s">
        <v>1019</v>
      </c>
      <c r="F17438" s="86">
        <v>4996385.4204660999</v>
      </c>
    </row>
    <row r="17439" spans="1:6">
      <c r="A17439">
        <v>2046</v>
      </c>
      <c r="B17439" t="s">
        <v>1025</v>
      </c>
      <c r="C17439" t="s">
        <v>1013</v>
      </c>
      <c r="D17439" t="s">
        <v>1017</v>
      </c>
      <c r="E17439" t="s">
        <v>1019</v>
      </c>
      <c r="F17439" s="86">
        <v>5006903.3566731</v>
      </c>
    </row>
    <row r="17440" spans="1:6">
      <c r="A17440">
        <v>2047</v>
      </c>
      <c r="B17440" t="s">
        <v>1025</v>
      </c>
      <c r="C17440" t="s">
        <v>1013</v>
      </c>
      <c r="D17440" t="s">
        <v>1017</v>
      </c>
      <c r="E17440" t="s">
        <v>1019</v>
      </c>
      <c r="F17440" s="86">
        <v>5021682.7757667704</v>
      </c>
    </row>
    <row r="17441" spans="1:6">
      <c r="A17441">
        <v>2048</v>
      </c>
      <c r="B17441" t="s">
        <v>1025</v>
      </c>
      <c r="C17441" t="s">
        <v>1013</v>
      </c>
      <c r="D17441" t="s">
        <v>1017</v>
      </c>
      <c r="E17441" t="s">
        <v>1019</v>
      </c>
      <c r="F17441" s="86">
        <v>5042732.6663637199</v>
      </c>
    </row>
    <row r="17442" spans="1:6">
      <c r="A17442">
        <v>2049</v>
      </c>
      <c r="B17442" t="s">
        <v>1025</v>
      </c>
      <c r="C17442" t="s">
        <v>1013</v>
      </c>
      <c r="D17442" t="s">
        <v>1017</v>
      </c>
      <c r="E17442" t="s">
        <v>1019</v>
      </c>
      <c r="F17442" s="86">
        <v>5070420.1202683495</v>
      </c>
    </row>
    <row r="17443" spans="1:6">
      <c r="A17443">
        <v>2050</v>
      </c>
      <c r="B17443" t="s">
        <v>1025</v>
      </c>
      <c r="C17443" t="s">
        <v>1013</v>
      </c>
      <c r="D17443" t="s">
        <v>1017</v>
      </c>
      <c r="E17443" t="s">
        <v>1019</v>
      </c>
      <c r="F17443" s="86">
        <v>5104451.3013093397</v>
      </c>
    </row>
    <row r="17444" spans="1:6">
      <c r="A17444">
        <v>2017</v>
      </c>
      <c r="B17444" t="s">
        <v>1026</v>
      </c>
      <c r="C17444" t="s">
        <v>1013</v>
      </c>
      <c r="D17444" t="s">
        <v>1017</v>
      </c>
      <c r="E17444" t="s">
        <v>1019</v>
      </c>
      <c r="F17444" s="86">
        <v>5307562.4686155096</v>
      </c>
    </row>
    <row r="17445" spans="1:6">
      <c r="A17445">
        <v>2018</v>
      </c>
      <c r="B17445" t="s">
        <v>1026</v>
      </c>
      <c r="C17445" t="s">
        <v>1013</v>
      </c>
      <c r="D17445" t="s">
        <v>1017</v>
      </c>
      <c r="E17445" t="s">
        <v>1019</v>
      </c>
      <c r="F17445" s="86">
        <v>5316134.8588207997</v>
      </c>
    </row>
    <row r="17446" spans="1:6">
      <c r="A17446">
        <v>2019</v>
      </c>
      <c r="B17446" t="s">
        <v>1026</v>
      </c>
      <c r="C17446" t="s">
        <v>1013</v>
      </c>
      <c r="D17446" t="s">
        <v>1017</v>
      </c>
      <c r="E17446" t="s">
        <v>1019</v>
      </c>
      <c r="F17446" s="86">
        <v>5374352.4385109898</v>
      </c>
    </row>
    <row r="17447" spans="1:6">
      <c r="A17447">
        <v>2020</v>
      </c>
      <c r="B17447" t="s">
        <v>1026</v>
      </c>
      <c r="C17447" t="s">
        <v>1013</v>
      </c>
      <c r="D17447" t="s">
        <v>1017</v>
      </c>
      <c r="E17447" t="s">
        <v>1019</v>
      </c>
      <c r="F17447" s="86">
        <v>5390164.8838659599</v>
      </c>
    </row>
    <row r="17448" spans="1:6">
      <c r="A17448">
        <v>2021</v>
      </c>
      <c r="B17448" t="s">
        <v>1026</v>
      </c>
      <c r="C17448" t="s">
        <v>1013</v>
      </c>
      <c r="D17448" t="s">
        <v>1017</v>
      </c>
      <c r="E17448" t="s">
        <v>1019</v>
      </c>
      <c r="F17448" s="86">
        <v>5370395.0987551603</v>
      </c>
    </row>
    <row r="17449" spans="1:6">
      <c r="A17449">
        <v>2022</v>
      </c>
      <c r="B17449" t="s">
        <v>1026</v>
      </c>
      <c r="C17449" t="s">
        <v>1013</v>
      </c>
      <c r="D17449" t="s">
        <v>1017</v>
      </c>
      <c r="E17449" t="s">
        <v>1019</v>
      </c>
      <c r="F17449" s="86">
        <v>5287305.0543220798</v>
      </c>
    </row>
    <row r="17450" spans="1:6">
      <c r="A17450">
        <v>2023</v>
      </c>
      <c r="B17450" t="s">
        <v>1026</v>
      </c>
      <c r="C17450" t="s">
        <v>1013</v>
      </c>
      <c r="D17450" t="s">
        <v>1017</v>
      </c>
      <c r="E17450" t="s">
        <v>1019</v>
      </c>
      <c r="F17450" s="86">
        <v>5151120.7596638696</v>
      </c>
    </row>
    <row r="17451" spans="1:6">
      <c r="A17451">
        <v>2024</v>
      </c>
      <c r="B17451" t="s">
        <v>1026</v>
      </c>
      <c r="C17451" t="s">
        <v>1013</v>
      </c>
      <c r="D17451" t="s">
        <v>1017</v>
      </c>
      <c r="E17451" t="s">
        <v>1019</v>
      </c>
      <c r="F17451" s="86">
        <v>5006198.4749044003</v>
      </c>
    </row>
    <row r="17452" spans="1:6">
      <c r="A17452">
        <v>2025</v>
      </c>
      <c r="B17452" t="s">
        <v>1026</v>
      </c>
      <c r="C17452" t="s">
        <v>1013</v>
      </c>
      <c r="D17452" t="s">
        <v>1017</v>
      </c>
      <c r="E17452" t="s">
        <v>1019</v>
      </c>
      <c r="F17452" s="86">
        <v>4866597.1176362596</v>
      </c>
    </row>
    <row r="17453" spans="1:6">
      <c r="A17453">
        <v>2026</v>
      </c>
      <c r="B17453" t="s">
        <v>1026</v>
      </c>
      <c r="C17453" t="s">
        <v>1013</v>
      </c>
      <c r="D17453" t="s">
        <v>1017</v>
      </c>
      <c r="E17453" t="s">
        <v>1019</v>
      </c>
      <c r="F17453" s="86">
        <v>4730425.6365022501</v>
      </c>
    </row>
    <row r="17454" spans="1:6">
      <c r="A17454">
        <v>2027</v>
      </c>
      <c r="B17454" t="s">
        <v>1026</v>
      </c>
      <c r="C17454" t="s">
        <v>1013</v>
      </c>
      <c r="D17454" t="s">
        <v>1017</v>
      </c>
      <c r="E17454" t="s">
        <v>1019</v>
      </c>
      <c r="F17454" s="86">
        <v>4598277.5999463797</v>
      </c>
    </row>
    <row r="17455" spans="1:6">
      <c r="A17455">
        <v>2028</v>
      </c>
      <c r="B17455" t="s">
        <v>1026</v>
      </c>
      <c r="C17455" t="s">
        <v>1013</v>
      </c>
      <c r="D17455" t="s">
        <v>1017</v>
      </c>
      <c r="E17455" t="s">
        <v>1019</v>
      </c>
      <c r="F17455" s="86">
        <v>4476688.7362803305</v>
      </c>
    </row>
    <row r="17456" spans="1:6">
      <c r="A17456">
        <v>2029</v>
      </c>
      <c r="B17456" t="s">
        <v>1026</v>
      </c>
      <c r="C17456" t="s">
        <v>1013</v>
      </c>
      <c r="D17456" t="s">
        <v>1017</v>
      </c>
      <c r="E17456" t="s">
        <v>1019</v>
      </c>
      <c r="F17456" s="86">
        <v>4366532.9381223097</v>
      </c>
    </row>
    <row r="17457" spans="1:6">
      <c r="A17457">
        <v>2030</v>
      </c>
      <c r="B17457" t="s">
        <v>1026</v>
      </c>
      <c r="C17457" t="s">
        <v>1013</v>
      </c>
      <c r="D17457" t="s">
        <v>1017</v>
      </c>
      <c r="E17457" t="s">
        <v>1019</v>
      </c>
      <c r="F17457" s="86">
        <v>4269395.5206470601</v>
      </c>
    </row>
    <row r="17458" spans="1:6">
      <c r="A17458">
        <v>2031</v>
      </c>
      <c r="B17458" t="s">
        <v>1026</v>
      </c>
      <c r="C17458" t="s">
        <v>1013</v>
      </c>
      <c r="D17458" t="s">
        <v>1017</v>
      </c>
      <c r="E17458" t="s">
        <v>1019</v>
      </c>
      <c r="F17458" s="86">
        <v>4188202.0076665799</v>
      </c>
    </row>
    <row r="17459" spans="1:6">
      <c r="A17459">
        <v>2032</v>
      </c>
      <c r="B17459" t="s">
        <v>1026</v>
      </c>
      <c r="C17459" t="s">
        <v>1013</v>
      </c>
      <c r="D17459" t="s">
        <v>1017</v>
      </c>
      <c r="E17459" t="s">
        <v>1019</v>
      </c>
      <c r="F17459" s="86">
        <v>4120962.0490383799</v>
      </c>
    </row>
    <row r="17460" spans="1:6">
      <c r="A17460">
        <v>2033</v>
      </c>
      <c r="B17460" t="s">
        <v>1026</v>
      </c>
      <c r="C17460" t="s">
        <v>1013</v>
      </c>
      <c r="D17460" t="s">
        <v>1017</v>
      </c>
      <c r="E17460" t="s">
        <v>1019</v>
      </c>
      <c r="F17460" s="86">
        <v>4064899.2769529498</v>
      </c>
    </row>
    <row r="17461" spans="1:6">
      <c r="A17461">
        <v>2034</v>
      </c>
      <c r="B17461" t="s">
        <v>1026</v>
      </c>
      <c r="C17461" t="s">
        <v>1013</v>
      </c>
      <c r="D17461" t="s">
        <v>1017</v>
      </c>
      <c r="E17461" t="s">
        <v>1019</v>
      </c>
      <c r="F17461" s="86">
        <v>4016503.87025681</v>
      </c>
    </row>
    <row r="17462" spans="1:6">
      <c r="A17462">
        <v>2035</v>
      </c>
      <c r="B17462" t="s">
        <v>1026</v>
      </c>
      <c r="C17462" t="s">
        <v>1013</v>
      </c>
      <c r="D17462" t="s">
        <v>1017</v>
      </c>
      <c r="E17462" t="s">
        <v>1019</v>
      </c>
      <c r="F17462" s="86">
        <v>3972683.8455257602</v>
      </c>
    </row>
    <row r="17463" spans="1:6">
      <c r="A17463">
        <v>2036</v>
      </c>
      <c r="B17463" t="s">
        <v>1026</v>
      </c>
      <c r="C17463" t="s">
        <v>1013</v>
      </c>
      <c r="D17463" t="s">
        <v>1017</v>
      </c>
      <c r="E17463" t="s">
        <v>1019</v>
      </c>
      <c r="F17463" s="86">
        <v>3931985.2477094</v>
      </c>
    </row>
    <row r="17464" spans="1:6">
      <c r="A17464">
        <v>2037</v>
      </c>
      <c r="B17464" t="s">
        <v>1026</v>
      </c>
      <c r="C17464" t="s">
        <v>1013</v>
      </c>
      <c r="D17464" t="s">
        <v>1017</v>
      </c>
      <c r="E17464" t="s">
        <v>1019</v>
      </c>
      <c r="F17464" s="86">
        <v>3895592.7697785199</v>
      </c>
    </row>
    <row r="17465" spans="1:6">
      <c r="A17465">
        <v>2038</v>
      </c>
      <c r="B17465" t="s">
        <v>1026</v>
      </c>
      <c r="C17465" t="s">
        <v>1013</v>
      </c>
      <c r="D17465" t="s">
        <v>1017</v>
      </c>
      <c r="E17465" t="s">
        <v>1019</v>
      </c>
      <c r="F17465" s="86">
        <v>3864489.6829422601</v>
      </c>
    </row>
    <row r="17466" spans="1:6">
      <c r="A17466">
        <v>2039</v>
      </c>
      <c r="B17466" t="s">
        <v>1026</v>
      </c>
      <c r="C17466" t="s">
        <v>1013</v>
      </c>
      <c r="D17466" t="s">
        <v>1017</v>
      </c>
      <c r="E17466" t="s">
        <v>1019</v>
      </c>
      <c r="F17466" s="86">
        <v>3836820.8041940099</v>
      </c>
    </row>
    <row r="17467" spans="1:6">
      <c r="A17467">
        <v>2040</v>
      </c>
      <c r="B17467" t="s">
        <v>1026</v>
      </c>
      <c r="C17467" t="s">
        <v>1013</v>
      </c>
      <c r="D17467" t="s">
        <v>1017</v>
      </c>
      <c r="E17467" t="s">
        <v>1019</v>
      </c>
      <c r="F17467" s="86">
        <v>3811707.6513422001</v>
      </c>
    </row>
    <row r="17468" spans="1:6">
      <c r="A17468">
        <v>2041</v>
      </c>
      <c r="B17468" t="s">
        <v>1026</v>
      </c>
      <c r="C17468" t="s">
        <v>1013</v>
      </c>
      <c r="D17468" t="s">
        <v>1017</v>
      </c>
      <c r="E17468" t="s">
        <v>1019</v>
      </c>
      <c r="F17468" s="86">
        <v>3790879.3987704101</v>
      </c>
    </row>
    <row r="17469" spans="1:6">
      <c r="A17469">
        <v>2042</v>
      </c>
      <c r="B17469" t="s">
        <v>1026</v>
      </c>
      <c r="C17469" t="s">
        <v>1013</v>
      </c>
      <c r="D17469" t="s">
        <v>1017</v>
      </c>
      <c r="E17469" t="s">
        <v>1019</v>
      </c>
      <c r="F17469" s="86">
        <v>3776228.7038092301</v>
      </c>
    </row>
    <row r="17470" spans="1:6">
      <c r="A17470">
        <v>2043</v>
      </c>
      <c r="B17470" t="s">
        <v>1026</v>
      </c>
      <c r="C17470" t="s">
        <v>1013</v>
      </c>
      <c r="D17470" t="s">
        <v>1017</v>
      </c>
      <c r="E17470" t="s">
        <v>1019</v>
      </c>
      <c r="F17470" s="86">
        <v>3767087.7080244902</v>
      </c>
    </row>
    <row r="17471" spans="1:6">
      <c r="A17471">
        <v>2044</v>
      </c>
      <c r="B17471" t="s">
        <v>1026</v>
      </c>
      <c r="C17471" t="s">
        <v>1013</v>
      </c>
      <c r="D17471" t="s">
        <v>1017</v>
      </c>
      <c r="E17471" t="s">
        <v>1019</v>
      </c>
      <c r="F17471" s="86">
        <v>3762736.14775874</v>
      </c>
    </row>
    <row r="17472" spans="1:6">
      <c r="A17472">
        <v>2045</v>
      </c>
      <c r="B17472" t="s">
        <v>1026</v>
      </c>
      <c r="C17472" t="s">
        <v>1013</v>
      </c>
      <c r="D17472" t="s">
        <v>1017</v>
      </c>
      <c r="E17472" t="s">
        <v>1019</v>
      </c>
      <c r="F17472" s="86">
        <v>3762737.2534425599</v>
      </c>
    </row>
    <row r="17473" spans="1:6">
      <c r="A17473">
        <v>2046</v>
      </c>
      <c r="B17473" t="s">
        <v>1026</v>
      </c>
      <c r="C17473" t="s">
        <v>1013</v>
      </c>
      <c r="D17473" t="s">
        <v>1017</v>
      </c>
      <c r="E17473" t="s">
        <v>1019</v>
      </c>
      <c r="F17473" s="86">
        <v>3767086.0079658902</v>
      </c>
    </row>
    <row r="17474" spans="1:6">
      <c r="A17474">
        <v>2047</v>
      </c>
      <c r="B17474" t="s">
        <v>1026</v>
      </c>
      <c r="C17474" t="s">
        <v>1013</v>
      </c>
      <c r="D17474" t="s">
        <v>1017</v>
      </c>
      <c r="E17474" t="s">
        <v>1019</v>
      </c>
      <c r="F17474" s="86">
        <v>3775469.1734745698</v>
      </c>
    </row>
    <row r="17475" spans="1:6">
      <c r="A17475">
        <v>2048</v>
      </c>
      <c r="B17475" t="s">
        <v>1026</v>
      </c>
      <c r="C17475" t="s">
        <v>1013</v>
      </c>
      <c r="D17475" t="s">
        <v>1017</v>
      </c>
      <c r="E17475" t="s">
        <v>1019</v>
      </c>
      <c r="F17475" s="86">
        <v>3788225.0507486602</v>
      </c>
    </row>
    <row r="17476" spans="1:6">
      <c r="A17476">
        <v>2049</v>
      </c>
      <c r="B17476" t="s">
        <v>1026</v>
      </c>
      <c r="C17476" t="s">
        <v>1013</v>
      </c>
      <c r="D17476" t="s">
        <v>1017</v>
      </c>
      <c r="E17476" t="s">
        <v>1019</v>
      </c>
      <c r="F17476" s="86">
        <v>3805629.9785815799</v>
      </c>
    </row>
    <row r="17477" spans="1:6">
      <c r="A17477">
        <v>2050</v>
      </c>
      <c r="B17477" t="s">
        <v>1026</v>
      </c>
      <c r="C17477" t="s">
        <v>1013</v>
      </c>
      <c r="D17477" t="s">
        <v>1017</v>
      </c>
      <c r="E17477" t="s">
        <v>1019</v>
      </c>
      <c r="F17477" s="86">
        <v>3827824.79027041</v>
      </c>
    </row>
    <row r="17478" spans="1:6">
      <c r="A17478">
        <v>2017</v>
      </c>
      <c r="B17478" t="s">
        <v>1027</v>
      </c>
      <c r="C17478" t="s">
        <v>1013</v>
      </c>
      <c r="D17478" t="s">
        <v>1017</v>
      </c>
      <c r="E17478" t="s">
        <v>1019</v>
      </c>
      <c r="F17478" s="86">
        <v>51824325.817941897</v>
      </c>
    </row>
    <row r="17479" spans="1:6">
      <c r="A17479">
        <v>2018</v>
      </c>
      <c r="B17479" t="s">
        <v>1027</v>
      </c>
      <c r="C17479" t="s">
        <v>1013</v>
      </c>
      <c r="D17479" t="s">
        <v>1017</v>
      </c>
      <c r="E17479" t="s">
        <v>1019</v>
      </c>
      <c r="F17479" s="86">
        <v>51500885.069436699</v>
      </c>
    </row>
    <row r="17480" spans="1:6">
      <c r="A17480">
        <v>2019</v>
      </c>
      <c r="B17480" t="s">
        <v>1027</v>
      </c>
      <c r="C17480" t="s">
        <v>1013</v>
      </c>
      <c r="D17480" t="s">
        <v>1017</v>
      </c>
      <c r="E17480" t="s">
        <v>1019</v>
      </c>
      <c r="F17480" s="86">
        <v>51559137.9178712</v>
      </c>
    </row>
    <row r="17481" spans="1:6">
      <c r="A17481">
        <v>2020</v>
      </c>
      <c r="B17481" t="s">
        <v>1027</v>
      </c>
      <c r="C17481" t="s">
        <v>1013</v>
      </c>
      <c r="D17481" t="s">
        <v>1017</v>
      </c>
      <c r="E17481" t="s">
        <v>1019</v>
      </c>
      <c r="F17481" s="86">
        <v>51731559.693974003</v>
      </c>
    </row>
    <row r="17482" spans="1:6">
      <c r="A17482">
        <v>2021</v>
      </c>
      <c r="B17482" t="s">
        <v>1027</v>
      </c>
      <c r="C17482" t="s">
        <v>1013</v>
      </c>
      <c r="D17482" t="s">
        <v>1017</v>
      </c>
      <c r="E17482" t="s">
        <v>1019</v>
      </c>
      <c r="F17482" s="86">
        <v>51545518.569999501</v>
      </c>
    </row>
    <row r="17483" spans="1:6">
      <c r="A17483">
        <v>2022</v>
      </c>
      <c r="B17483" t="s">
        <v>1027</v>
      </c>
      <c r="C17483" t="s">
        <v>1013</v>
      </c>
      <c r="D17483" t="s">
        <v>1017</v>
      </c>
      <c r="E17483" t="s">
        <v>1019</v>
      </c>
      <c r="F17483" s="86">
        <v>50763734.279479504</v>
      </c>
    </row>
    <row r="17484" spans="1:6">
      <c r="A17484">
        <v>2023</v>
      </c>
      <c r="B17484" t="s">
        <v>1027</v>
      </c>
      <c r="C17484" t="s">
        <v>1013</v>
      </c>
      <c r="D17484" t="s">
        <v>1017</v>
      </c>
      <c r="E17484" t="s">
        <v>1019</v>
      </c>
      <c r="F17484" s="86">
        <v>49535688.4110604</v>
      </c>
    </row>
    <row r="17485" spans="1:6">
      <c r="A17485">
        <v>2024</v>
      </c>
      <c r="B17485" t="s">
        <v>1027</v>
      </c>
      <c r="C17485" t="s">
        <v>1013</v>
      </c>
      <c r="D17485" t="s">
        <v>1017</v>
      </c>
      <c r="E17485" t="s">
        <v>1019</v>
      </c>
      <c r="F17485" s="86">
        <v>48193851.003826603</v>
      </c>
    </row>
    <row r="17486" spans="1:6">
      <c r="A17486">
        <v>2025</v>
      </c>
      <c r="B17486" t="s">
        <v>1027</v>
      </c>
      <c r="C17486" t="s">
        <v>1013</v>
      </c>
      <c r="D17486" t="s">
        <v>1017</v>
      </c>
      <c r="E17486" t="s">
        <v>1019</v>
      </c>
      <c r="F17486" s="86">
        <v>46889026.626460798</v>
      </c>
    </row>
    <row r="17487" spans="1:6">
      <c r="A17487">
        <v>2026</v>
      </c>
      <c r="B17487" t="s">
        <v>1027</v>
      </c>
      <c r="C17487" t="s">
        <v>1013</v>
      </c>
      <c r="D17487" t="s">
        <v>1017</v>
      </c>
      <c r="E17487" t="s">
        <v>1019</v>
      </c>
      <c r="F17487" s="86">
        <v>45612743.805065103</v>
      </c>
    </row>
    <row r="17488" spans="1:6">
      <c r="A17488">
        <v>2027</v>
      </c>
      <c r="B17488" t="s">
        <v>1027</v>
      </c>
      <c r="C17488" t="s">
        <v>1013</v>
      </c>
      <c r="D17488" t="s">
        <v>1017</v>
      </c>
      <c r="E17488" t="s">
        <v>1019</v>
      </c>
      <c r="F17488" s="86">
        <v>44380763.478369102</v>
      </c>
    </row>
    <row r="17489" spans="1:6">
      <c r="A17489">
        <v>2028</v>
      </c>
      <c r="B17489" t="s">
        <v>1027</v>
      </c>
      <c r="C17489" t="s">
        <v>1013</v>
      </c>
      <c r="D17489" t="s">
        <v>1017</v>
      </c>
      <c r="E17489" t="s">
        <v>1019</v>
      </c>
      <c r="F17489" s="86">
        <v>43228249.539825</v>
      </c>
    </row>
    <row r="17490" spans="1:6">
      <c r="A17490">
        <v>2029</v>
      </c>
      <c r="B17490" t="s">
        <v>1027</v>
      </c>
      <c r="C17490" t="s">
        <v>1013</v>
      </c>
      <c r="D17490" t="s">
        <v>1017</v>
      </c>
      <c r="E17490" t="s">
        <v>1019</v>
      </c>
      <c r="F17490" s="86">
        <v>42167851.233679399</v>
      </c>
    </row>
    <row r="17491" spans="1:6">
      <c r="A17491">
        <v>2030</v>
      </c>
      <c r="B17491" t="s">
        <v>1027</v>
      </c>
      <c r="C17491" t="s">
        <v>1013</v>
      </c>
      <c r="D17491" t="s">
        <v>1017</v>
      </c>
      <c r="E17491" t="s">
        <v>1019</v>
      </c>
      <c r="F17491" s="86">
        <v>41225217.4407093</v>
      </c>
    </row>
    <row r="17492" spans="1:6">
      <c r="A17492">
        <v>2031</v>
      </c>
      <c r="B17492" t="s">
        <v>1027</v>
      </c>
      <c r="C17492" t="s">
        <v>1013</v>
      </c>
      <c r="D17492" t="s">
        <v>1017</v>
      </c>
      <c r="E17492" t="s">
        <v>1019</v>
      </c>
      <c r="F17492" s="86">
        <v>40419145.632516801</v>
      </c>
    </row>
    <row r="17493" spans="1:6">
      <c r="A17493">
        <v>2032</v>
      </c>
      <c r="B17493" t="s">
        <v>1027</v>
      </c>
      <c r="C17493" t="s">
        <v>1013</v>
      </c>
      <c r="D17493" t="s">
        <v>1017</v>
      </c>
      <c r="E17493" t="s">
        <v>1019</v>
      </c>
      <c r="F17493" s="86">
        <v>39749858.849978298</v>
      </c>
    </row>
    <row r="17494" spans="1:6">
      <c r="A17494">
        <v>2033</v>
      </c>
      <c r="B17494" t="s">
        <v>1027</v>
      </c>
      <c r="C17494" t="s">
        <v>1013</v>
      </c>
      <c r="D17494" t="s">
        <v>1017</v>
      </c>
      <c r="E17494" t="s">
        <v>1019</v>
      </c>
      <c r="F17494" s="86">
        <v>39179674.608785599</v>
      </c>
    </row>
    <row r="17495" spans="1:6">
      <c r="A17495">
        <v>2034</v>
      </c>
      <c r="B17495" t="s">
        <v>1027</v>
      </c>
      <c r="C17495" t="s">
        <v>1013</v>
      </c>
      <c r="D17495" t="s">
        <v>1017</v>
      </c>
      <c r="E17495" t="s">
        <v>1019</v>
      </c>
      <c r="F17495" s="86">
        <v>38678817.458569698</v>
      </c>
    </row>
    <row r="17496" spans="1:6">
      <c r="A17496">
        <v>2035</v>
      </c>
      <c r="B17496" t="s">
        <v>1027</v>
      </c>
      <c r="C17496" t="s">
        <v>1013</v>
      </c>
      <c r="D17496" t="s">
        <v>1017</v>
      </c>
      <c r="E17496" t="s">
        <v>1019</v>
      </c>
      <c r="F17496" s="86">
        <v>38223284.3025309</v>
      </c>
    </row>
    <row r="17497" spans="1:6">
      <c r="A17497">
        <v>2036</v>
      </c>
      <c r="B17497" t="s">
        <v>1027</v>
      </c>
      <c r="C17497" t="s">
        <v>1013</v>
      </c>
      <c r="D17497" t="s">
        <v>1017</v>
      </c>
      <c r="E17497" t="s">
        <v>1019</v>
      </c>
      <c r="F17497" s="86">
        <v>37794634.203250997</v>
      </c>
    </row>
    <row r="17498" spans="1:6">
      <c r="A17498">
        <v>2037</v>
      </c>
      <c r="B17498" t="s">
        <v>1027</v>
      </c>
      <c r="C17498" t="s">
        <v>1013</v>
      </c>
      <c r="D17498" t="s">
        <v>1017</v>
      </c>
      <c r="E17498" t="s">
        <v>1019</v>
      </c>
      <c r="F17498" s="86">
        <v>37409178.032989897</v>
      </c>
    </row>
    <row r="17499" spans="1:6">
      <c r="A17499">
        <v>2038</v>
      </c>
      <c r="B17499" t="s">
        <v>1027</v>
      </c>
      <c r="C17499" t="s">
        <v>1013</v>
      </c>
      <c r="D17499" t="s">
        <v>1017</v>
      </c>
      <c r="E17499" t="s">
        <v>1019</v>
      </c>
      <c r="F17499" s="86">
        <v>37074050.964827403</v>
      </c>
    </row>
    <row r="17500" spans="1:6">
      <c r="A17500">
        <v>2039</v>
      </c>
      <c r="B17500" t="s">
        <v>1027</v>
      </c>
      <c r="C17500" t="s">
        <v>1013</v>
      </c>
      <c r="D17500" t="s">
        <v>1017</v>
      </c>
      <c r="E17500" t="s">
        <v>1019</v>
      </c>
      <c r="F17500" s="86">
        <v>36775707.278189801</v>
      </c>
    </row>
    <row r="17501" spans="1:6">
      <c r="A17501">
        <v>2040</v>
      </c>
      <c r="B17501" t="s">
        <v>1027</v>
      </c>
      <c r="C17501" t="s">
        <v>1013</v>
      </c>
      <c r="D17501" t="s">
        <v>1017</v>
      </c>
      <c r="E17501" t="s">
        <v>1019</v>
      </c>
      <c r="F17501" s="86">
        <v>36497889.309148103</v>
      </c>
    </row>
    <row r="17502" spans="1:6">
      <c r="A17502">
        <v>2041</v>
      </c>
      <c r="B17502" t="s">
        <v>1027</v>
      </c>
      <c r="C17502" t="s">
        <v>1013</v>
      </c>
      <c r="D17502" t="s">
        <v>1017</v>
      </c>
      <c r="E17502" t="s">
        <v>1019</v>
      </c>
      <c r="F17502" s="86">
        <v>36263421.804396898</v>
      </c>
    </row>
    <row r="17503" spans="1:6">
      <c r="A17503">
        <v>2042</v>
      </c>
      <c r="B17503" t="s">
        <v>1027</v>
      </c>
      <c r="C17503" t="s">
        <v>1013</v>
      </c>
      <c r="D17503" t="s">
        <v>1017</v>
      </c>
      <c r="E17503" t="s">
        <v>1019</v>
      </c>
      <c r="F17503" s="86">
        <v>36093148.620022401</v>
      </c>
    </row>
    <row r="17504" spans="1:6">
      <c r="A17504">
        <v>2043</v>
      </c>
      <c r="B17504" t="s">
        <v>1027</v>
      </c>
      <c r="C17504" t="s">
        <v>1013</v>
      </c>
      <c r="D17504" t="s">
        <v>1017</v>
      </c>
      <c r="E17504" t="s">
        <v>1019</v>
      </c>
      <c r="F17504" s="86">
        <v>35972457.412689202</v>
      </c>
    </row>
    <row r="17505" spans="1:6">
      <c r="A17505">
        <v>2044</v>
      </c>
      <c r="B17505" t="s">
        <v>1027</v>
      </c>
      <c r="C17505" t="s">
        <v>1013</v>
      </c>
      <c r="D17505" t="s">
        <v>1017</v>
      </c>
      <c r="E17505" t="s">
        <v>1019</v>
      </c>
      <c r="F17505" s="86">
        <v>35900114.999304697</v>
      </c>
    </row>
    <row r="17506" spans="1:6">
      <c r="A17506">
        <v>2045</v>
      </c>
      <c r="B17506" t="s">
        <v>1027</v>
      </c>
      <c r="C17506" t="s">
        <v>1013</v>
      </c>
      <c r="D17506" t="s">
        <v>1017</v>
      </c>
      <c r="E17506" t="s">
        <v>1019</v>
      </c>
      <c r="F17506" s="86">
        <v>35867991.601162203</v>
      </c>
    </row>
    <row r="17507" spans="1:6">
      <c r="A17507">
        <v>2046</v>
      </c>
      <c r="B17507" t="s">
        <v>1027</v>
      </c>
      <c r="C17507" t="s">
        <v>1013</v>
      </c>
      <c r="D17507" t="s">
        <v>1017</v>
      </c>
      <c r="E17507" t="s">
        <v>1019</v>
      </c>
      <c r="F17507" s="86">
        <v>35876767.224412099</v>
      </c>
    </row>
    <row r="17508" spans="1:6">
      <c r="A17508">
        <v>2047</v>
      </c>
      <c r="B17508" t="s">
        <v>1027</v>
      </c>
      <c r="C17508" t="s">
        <v>1013</v>
      </c>
      <c r="D17508" t="s">
        <v>1017</v>
      </c>
      <c r="E17508" t="s">
        <v>1019</v>
      </c>
      <c r="F17508" s="86">
        <v>35926791.355331004</v>
      </c>
    </row>
    <row r="17509" spans="1:6">
      <c r="A17509">
        <v>2048</v>
      </c>
      <c r="B17509" t="s">
        <v>1027</v>
      </c>
      <c r="C17509" t="s">
        <v>1013</v>
      </c>
      <c r="D17509" t="s">
        <v>1017</v>
      </c>
      <c r="E17509" t="s">
        <v>1019</v>
      </c>
      <c r="F17509" s="86">
        <v>36020569.725164197</v>
      </c>
    </row>
    <row r="17510" spans="1:6">
      <c r="A17510">
        <v>2049</v>
      </c>
      <c r="B17510" t="s">
        <v>1027</v>
      </c>
      <c r="C17510" t="s">
        <v>1013</v>
      </c>
      <c r="D17510" t="s">
        <v>1017</v>
      </c>
      <c r="E17510" t="s">
        <v>1019</v>
      </c>
      <c r="F17510" s="86">
        <v>36156876.134472899</v>
      </c>
    </row>
    <row r="17511" spans="1:6">
      <c r="A17511">
        <v>2050</v>
      </c>
      <c r="B17511" t="s">
        <v>1027</v>
      </c>
      <c r="C17511" t="s">
        <v>1013</v>
      </c>
      <c r="D17511" t="s">
        <v>1017</v>
      </c>
      <c r="E17511" t="s">
        <v>1019</v>
      </c>
      <c r="F17511" s="86">
        <v>36339092.303536601</v>
      </c>
    </row>
    <row r="17512" spans="1:6">
      <c r="A17512">
        <v>2017</v>
      </c>
      <c r="B17512" t="s">
        <v>1028</v>
      </c>
      <c r="C17512" t="s">
        <v>1013</v>
      </c>
      <c r="D17512" t="s">
        <v>1017</v>
      </c>
      <c r="E17512" t="s">
        <v>1019</v>
      </c>
      <c r="F17512" s="86">
        <v>6257419.2146944897</v>
      </c>
    </row>
    <row r="17513" spans="1:6">
      <c r="A17513">
        <v>2018</v>
      </c>
      <c r="B17513" t="s">
        <v>1028</v>
      </c>
      <c r="C17513" t="s">
        <v>1013</v>
      </c>
      <c r="D17513" t="s">
        <v>1017</v>
      </c>
      <c r="E17513" t="s">
        <v>1019</v>
      </c>
      <c r="F17513" s="86">
        <v>6238644.6274732798</v>
      </c>
    </row>
    <row r="17514" spans="1:6">
      <c r="A17514">
        <v>2019</v>
      </c>
      <c r="B17514" t="s">
        <v>1028</v>
      </c>
      <c r="C17514" t="s">
        <v>1013</v>
      </c>
      <c r="D17514" t="s">
        <v>1017</v>
      </c>
      <c r="E17514" t="s">
        <v>1019</v>
      </c>
      <c r="F17514" s="86">
        <v>6277648.9211726598</v>
      </c>
    </row>
    <row r="17515" spans="1:6">
      <c r="A17515">
        <v>2020</v>
      </c>
      <c r="B17515" t="s">
        <v>1028</v>
      </c>
      <c r="C17515" t="s">
        <v>1013</v>
      </c>
      <c r="D17515" t="s">
        <v>1017</v>
      </c>
      <c r="E17515" t="s">
        <v>1019</v>
      </c>
      <c r="F17515" s="86">
        <v>6317829.8815392898</v>
      </c>
    </row>
    <row r="17516" spans="1:6">
      <c r="A17516">
        <v>2021</v>
      </c>
      <c r="B17516" t="s">
        <v>1028</v>
      </c>
      <c r="C17516" t="s">
        <v>1013</v>
      </c>
      <c r="D17516" t="s">
        <v>1017</v>
      </c>
      <c r="E17516" t="s">
        <v>1019</v>
      </c>
      <c r="F17516" s="86">
        <v>6313584.3995403498</v>
      </c>
    </row>
    <row r="17517" spans="1:6">
      <c r="A17517">
        <v>2022</v>
      </c>
      <c r="B17517" t="s">
        <v>1028</v>
      </c>
      <c r="C17517" t="s">
        <v>1013</v>
      </c>
      <c r="D17517" t="s">
        <v>1017</v>
      </c>
      <c r="E17517" t="s">
        <v>1019</v>
      </c>
      <c r="F17517" s="86">
        <v>6227897.8565007402</v>
      </c>
    </row>
    <row r="17518" spans="1:6">
      <c r="A17518">
        <v>2023</v>
      </c>
      <c r="B17518" t="s">
        <v>1028</v>
      </c>
      <c r="C17518" t="s">
        <v>1013</v>
      </c>
      <c r="D17518" t="s">
        <v>1017</v>
      </c>
      <c r="E17518" t="s">
        <v>1019</v>
      </c>
      <c r="F17518" s="86">
        <v>6080240.8799560396</v>
      </c>
    </row>
    <row r="17519" spans="1:6">
      <c r="A17519">
        <v>2024</v>
      </c>
      <c r="B17519" t="s">
        <v>1028</v>
      </c>
      <c r="C17519" t="s">
        <v>1013</v>
      </c>
      <c r="D17519" t="s">
        <v>1017</v>
      </c>
      <c r="E17519" t="s">
        <v>1019</v>
      </c>
      <c r="F17519" s="86">
        <v>5918615.6465370497</v>
      </c>
    </row>
    <row r="17520" spans="1:6">
      <c r="A17520">
        <v>2025</v>
      </c>
      <c r="B17520" t="s">
        <v>1028</v>
      </c>
      <c r="C17520" t="s">
        <v>1013</v>
      </c>
      <c r="D17520" t="s">
        <v>1017</v>
      </c>
      <c r="E17520" t="s">
        <v>1019</v>
      </c>
      <c r="F17520" s="86">
        <v>5764447.7126222802</v>
      </c>
    </row>
    <row r="17521" spans="1:6">
      <c r="A17521">
        <v>2026</v>
      </c>
      <c r="B17521" t="s">
        <v>1028</v>
      </c>
      <c r="C17521" t="s">
        <v>1013</v>
      </c>
      <c r="D17521" t="s">
        <v>1017</v>
      </c>
      <c r="E17521" t="s">
        <v>1019</v>
      </c>
      <c r="F17521" s="86">
        <v>5612790.0248206099</v>
      </c>
    </row>
    <row r="17522" spans="1:6">
      <c r="A17522">
        <v>2027</v>
      </c>
      <c r="B17522" t="s">
        <v>1028</v>
      </c>
      <c r="C17522" t="s">
        <v>1013</v>
      </c>
      <c r="D17522" t="s">
        <v>1017</v>
      </c>
      <c r="E17522" t="s">
        <v>1019</v>
      </c>
      <c r="F17522" s="86">
        <v>5466896.1864858503</v>
      </c>
    </row>
    <row r="17523" spans="1:6">
      <c r="A17523">
        <v>2028</v>
      </c>
      <c r="B17523" t="s">
        <v>1028</v>
      </c>
      <c r="C17523" t="s">
        <v>1013</v>
      </c>
      <c r="D17523" t="s">
        <v>1017</v>
      </c>
      <c r="E17523" t="s">
        <v>1019</v>
      </c>
      <c r="F17523" s="86">
        <v>5330969.6915721903</v>
      </c>
    </row>
    <row r="17524" spans="1:6">
      <c r="A17524">
        <v>2029</v>
      </c>
      <c r="B17524" t="s">
        <v>1028</v>
      </c>
      <c r="C17524" t="s">
        <v>1013</v>
      </c>
      <c r="D17524" t="s">
        <v>1017</v>
      </c>
      <c r="E17524" t="s">
        <v>1019</v>
      </c>
      <c r="F17524" s="86">
        <v>5208458.89463019</v>
      </c>
    </row>
    <row r="17525" spans="1:6">
      <c r="A17525">
        <v>2030</v>
      </c>
      <c r="B17525" t="s">
        <v>1028</v>
      </c>
      <c r="C17525" t="s">
        <v>1013</v>
      </c>
      <c r="D17525" t="s">
        <v>1017</v>
      </c>
      <c r="E17525" t="s">
        <v>1019</v>
      </c>
      <c r="F17525" s="86">
        <v>5100524.9799530804</v>
      </c>
    </row>
    <row r="17526" spans="1:6">
      <c r="A17526">
        <v>2031</v>
      </c>
      <c r="B17526" t="s">
        <v>1028</v>
      </c>
      <c r="C17526" t="s">
        <v>1013</v>
      </c>
      <c r="D17526" t="s">
        <v>1017</v>
      </c>
      <c r="E17526" t="s">
        <v>1019</v>
      </c>
      <c r="F17526" s="86">
        <v>5011466.6927459799</v>
      </c>
    </row>
    <row r="17527" spans="1:6">
      <c r="A17527">
        <v>2032</v>
      </c>
      <c r="B17527" t="s">
        <v>1028</v>
      </c>
      <c r="C17527" t="s">
        <v>1013</v>
      </c>
      <c r="D17527" t="s">
        <v>1017</v>
      </c>
      <c r="E17527" t="s">
        <v>1019</v>
      </c>
      <c r="F17527" s="86">
        <v>4938838.0244978098</v>
      </c>
    </row>
    <row r="17528" spans="1:6">
      <c r="A17528">
        <v>2033</v>
      </c>
      <c r="B17528" t="s">
        <v>1028</v>
      </c>
      <c r="C17528" t="s">
        <v>1013</v>
      </c>
      <c r="D17528" t="s">
        <v>1017</v>
      </c>
      <c r="E17528" t="s">
        <v>1019</v>
      </c>
      <c r="F17528" s="86">
        <v>4877715.3669183897</v>
      </c>
    </row>
    <row r="17529" spans="1:6">
      <c r="A17529">
        <v>2034</v>
      </c>
      <c r="B17529" t="s">
        <v>1028</v>
      </c>
      <c r="C17529" t="s">
        <v>1013</v>
      </c>
      <c r="D17529" t="s">
        <v>1017</v>
      </c>
      <c r="E17529" t="s">
        <v>1019</v>
      </c>
      <c r="F17529" s="86">
        <v>4825559.1104347203</v>
      </c>
    </row>
    <row r="17530" spans="1:6">
      <c r="A17530">
        <v>2035</v>
      </c>
      <c r="B17530" t="s">
        <v>1028</v>
      </c>
      <c r="C17530" t="s">
        <v>1013</v>
      </c>
      <c r="D17530" t="s">
        <v>1017</v>
      </c>
      <c r="E17530" t="s">
        <v>1019</v>
      </c>
      <c r="F17530" s="86">
        <v>4778550.14393452</v>
      </c>
    </row>
    <row r="17531" spans="1:6">
      <c r="A17531">
        <v>2036</v>
      </c>
      <c r="B17531" t="s">
        <v>1028</v>
      </c>
      <c r="C17531" t="s">
        <v>1013</v>
      </c>
      <c r="D17531" t="s">
        <v>1017</v>
      </c>
      <c r="E17531" t="s">
        <v>1019</v>
      </c>
      <c r="F17531" s="86">
        <v>4734654.1016301503</v>
      </c>
    </row>
    <row r="17532" spans="1:6">
      <c r="A17532">
        <v>2037</v>
      </c>
      <c r="B17532" t="s">
        <v>1028</v>
      </c>
      <c r="C17532" t="s">
        <v>1013</v>
      </c>
      <c r="D17532" t="s">
        <v>1017</v>
      </c>
      <c r="E17532" t="s">
        <v>1019</v>
      </c>
      <c r="F17532" s="86">
        <v>4694675.4017463503</v>
      </c>
    </row>
    <row r="17533" spans="1:6">
      <c r="A17533">
        <v>2038</v>
      </c>
      <c r="B17533" t="s">
        <v>1028</v>
      </c>
      <c r="C17533" t="s">
        <v>1013</v>
      </c>
      <c r="D17533" t="s">
        <v>1017</v>
      </c>
      <c r="E17533" t="s">
        <v>1019</v>
      </c>
      <c r="F17533" s="86">
        <v>4661409.0134014497</v>
      </c>
    </row>
    <row r="17534" spans="1:6">
      <c r="A17534">
        <v>2039</v>
      </c>
      <c r="B17534" t="s">
        <v>1028</v>
      </c>
      <c r="C17534" t="s">
        <v>1013</v>
      </c>
      <c r="D17534" t="s">
        <v>1017</v>
      </c>
      <c r="E17534" t="s">
        <v>1019</v>
      </c>
      <c r="F17534" s="86">
        <v>4632498.0139528401</v>
      </c>
    </row>
    <row r="17535" spans="1:6">
      <c r="A17535">
        <v>2040</v>
      </c>
      <c r="B17535" t="s">
        <v>1028</v>
      </c>
      <c r="C17535" t="s">
        <v>1013</v>
      </c>
      <c r="D17535" t="s">
        <v>1017</v>
      </c>
      <c r="E17535" t="s">
        <v>1019</v>
      </c>
      <c r="F17535" s="86">
        <v>4605442.0014678203</v>
      </c>
    </row>
    <row r="17536" spans="1:6">
      <c r="A17536">
        <v>2041</v>
      </c>
      <c r="B17536" t="s">
        <v>1028</v>
      </c>
      <c r="C17536" t="s">
        <v>1013</v>
      </c>
      <c r="D17536" t="s">
        <v>1017</v>
      </c>
      <c r="E17536" t="s">
        <v>1019</v>
      </c>
      <c r="F17536" s="86">
        <v>4584628.8891391102</v>
      </c>
    </row>
    <row r="17537" spans="1:6">
      <c r="A17537">
        <v>2042</v>
      </c>
      <c r="B17537" t="s">
        <v>1028</v>
      </c>
      <c r="C17537" t="s">
        <v>1013</v>
      </c>
      <c r="D17537" t="s">
        <v>1017</v>
      </c>
      <c r="E17537" t="s">
        <v>1019</v>
      </c>
      <c r="F17537" s="86">
        <v>4569997.2040014099</v>
      </c>
    </row>
    <row r="17538" spans="1:6">
      <c r="A17538">
        <v>2043</v>
      </c>
      <c r="B17538" t="s">
        <v>1028</v>
      </c>
      <c r="C17538" t="s">
        <v>1013</v>
      </c>
      <c r="D17538" t="s">
        <v>1017</v>
      </c>
      <c r="E17538" t="s">
        <v>1019</v>
      </c>
      <c r="F17538" s="86">
        <v>4562558.6692431197</v>
      </c>
    </row>
    <row r="17539" spans="1:6">
      <c r="A17539">
        <v>2044</v>
      </c>
      <c r="B17539" t="s">
        <v>1028</v>
      </c>
      <c r="C17539" t="s">
        <v>1013</v>
      </c>
      <c r="D17539" t="s">
        <v>1017</v>
      </c>
      <c r="E17539" t="s">
        <v>1019</v>
      </c>
      <c r="F17539" s="86">
        <v>4560502.5421599699</v>
      </c>
    </row>
    <row r="17540" spans="1:6">
      <c r="A17540">
        <v>2045</v>
      </c>
      <c r="B17540" t="s">
        <v>1028</v>
      </c>
      <c r="C17540" t="s">
        <v>1013</v>
      </c>
      <c r="D17540" t="s">
        <v>1017</v>
      </c>
      <c r="E17540" t="s">
        <v>1019</v>
      </c>
      <c r="F17540" s="86">
        <v>4563889.8827227401</v>
      </c>
    </row>
    <row r="17541" spans="1:6">
      <c r="A17541">
        <v>2046</v>
      </c>
      <c r="B17541" t="s">
        <v>1028</v>
      </c>
      <c r="C17541" t="s">
        <v>1013</v>
      </c>
      <c r="D17541" t="s">
        <v>1017</v>
      </c>
      <c r="E17541" t="s">
        <v>1019</v>
      </c>
      <c r="F17541" s="86">
        <v>4573497.3686555997</v>
      </c>
    </row>
    <row r="17542" spans="1:6">
      <c r="A17542">
        <v>2047</v>
      </c>
      <c r="B17542" t="s">
        <v>1028</v>
      </c>
      <c r="C17542" t="s">
        <v>1013</v>
      </c>
      <c r="D17542" t="s">
        <v>1017</v>
      </c>
      <c r="E17542" t="s">
        <v>1019</v>
      </c>
      <c r="F17542" s="86">
        <v>4586997.4563385602</v>
      </c>
    </row>
    <row r="17543" spans="1:6">
      <c r="A17543">
        <v>2048</v>
      </c>
      <c r="B17543" t="s">
        <v>1028</v>
      </c>
      <c r="C17543" t="s">
        <v>1013</v>
      </c>
      <c r="D17543" t="s">
        <v>1017</v>
      </c>
      <c r="E17543" t="s">
        <v>1019</v>
      </c>
      <c r="F17543" s="86">
        <v>4606225.2329496797</v>
      </c>
    </row>
    <row r="17544" spans="1:6">
      <c r="A17544">
        <v>2049</v>
      </c>
      <c r="B17544" t="s">
        <v>1028</v>
      </c>
      <c r="C17544" t="s">
        <v>1013</v>
      </c>
      <c r="D17544" t="s">
        <v>1017</v>
      </c>
      <c r="E17544" t="s">
        <v>1019</v>
      </c>
      <c r="F17544" s="86">
        <v>4631516.0142085003</v>
      </c>
    </row>
    <row r="17545" spans="1:6">
      <c r="A17545">
        <v>2050</v>
      </c>
      <c r="B17545" t="s">
        <v>1028</v>
      </c>
      <c r="C17545" t="s">
        <v>1013</v>
      </c>
      <c r="D17545" t="s">
        <v>1017</v>
      </c>
      <c r="E17545" t="s">
        <v>1019</v>
      </c>
      <c r="F17545" s="86">
        <v>4662601.3988975603</v>
      </c>
    </row>
    <row r="17546" spans="1:6">
      <c r="A17546">
        <v>2017</v>
      </c>
      <c r="B17546" t="s">
        <v>1029</v>
      </c>
      <c r="C17546" t="s">
        <v>1013</v>
      </c>
      <c r="D17546" t="s">
        <v>1017</v>
      </c>
      <c r="E17546" t="s">
        <v>1019</v>
      </c>
      <c r="F17546" s="86">
        <v>4203972.0805757204</v>
      </c>
    </row>
    <row r="17547" spans="1:6">
      <c r="A17547">
        <v>2018</v>
      </c>
      <c r="B17547" t="s">
        <v>1029</v>
      </c>
      <c r="C17547" t="s">
        <v>1013</v>
      </c>
      <c r="D17547" t="s">
        <v>1017</v>
      </c>
      <c r="E17547" t="s">
        <v>1019</v>
      </c>
      <c r="F17547" s="86">
        <v>4186865.7304137698</v>
      </c>
    </row>
    <row r="17548" spans="1:6">
      <c r="A17548">
        <v>2019</v>
      </c>
      <c r="B17548" t="s">
        <v>1029</v>
      </c>
      <c r="C17548" t="s">
        <v>1013</v>
      </c>
      <c r="D17548" t="s">
        <v>1017</v>
      </c>
      <c r="E17548" t="s">
        <v>1019</v>
      </c>
      <c r="F17548" s="86">
        <v>4190232.2323186798</v>
      </c>
    </row>
    <row r="17549" spans="1:6">
      <c r="A17549">
        <v>2020</v>
      </c>
      <c r="B17549" t="s">
        <v>1029</v>
      </c>
      <c r="C17549" t="s">
        <v>1013</v>
      </c>
      <c r="D17549" t="s">
        <v>1017</v>
      </c>
      <c r="E17549" t="s">
        <v>1019</v>
      </c>
      <c r="F17549" s="86">
        <v>4189067.4833121798</v>
      </c>
    </row>
    <row r="17550" spans="1:6">
      <c r="A17550">
        <v>2021</v>
      </c>
      <c r="B17550" t="s">
        <v>1029</v>
      </c>
      <c r="C17550" t="s">
        <v>1013</v>
      </c>
      <c r="D17550" t="s">
        <v>1017</v>
      </c>
      <c r="E17550" t="s">
        <v>1019</v>
      </c>
      <c r="F17550" s="86">
        <v>4161235.3213593299</v>
      </c>
    </row>
    <row r="17551" spans="1:6">
      <c r="A17551">
        <v>2022</v>
      </c>
      <c r="B17551" t="s">
        <v>1029</v>
      </c>
      <c r="C17551" t="s">
        <v>1013</v>
      </c>
      <c r="D17551" t="s">
        <v>1017</v>
      </c>
      <c r="E17551" t="s">
        <v>1019</v>
      </c>
      <c r="F17551" s="86">
        <v>4090389.4287823401</v>
      </c>
    </row>
    <row r="17552" spans="1:6">
      <c r="A17552">
        <v>2023</v>
      </c>
      <c r="B17552" t="s">
        <v>1029</v>
      </c>
      <c r="C17552" t="s">
        <v>1013</v>
      </c>
      <c r="D17552" t="s">
        <v>1017</v>
      </c>
      <c r="E17552" t="s">
        <v>1019</v>
      </c>
      <c r="F17552" s="86">
        <v>3986498.4615597702</v>
      </c>
    </row>
    <row r="17553" spans="1:6">
      <c r="A17553">
        <v>2024</v>
      </c>
      <c r="B17553" t="s">
        <v>1029</v>
      </c>
      <c r="C17553" t="s">
        <v>1013</v>
      </c>
      <c r="D17553" t="s">
        <v>1017</v>
      </c>
      <c r="E17553" t="s">
        <v>1019</v>
      </c>
      <c r="F17553" s="86">
        <v>3872735.07461851</v>
      </c>
    </row>
    <row r="17554" spans="1:6">
      <c r="A17554">
        <v>2025</v>
      </c>
      <c r="B17554" t="s">
        <v>1029</v>
      </c>
      <c r="C17554" t="s">
        <v>1013</v>
      </c>
      <c r="D17554" t="s">
        <v>1017</v>
      </c>
      <c r="E17554" t="s">
        <v>1019</v>
      </c>
      <c r="F17554" s="86">
        <v>3760674.8777610501</v>
      </c>
    </row>
    <row r="17555" spans="1:6">
      <c r="A17555">
        <v>2026</v>
      </c>
      <c r="B17555" t="s">
        <v>1029</v>
      </c>
      <c r="C17555" t="s">
        <v>1013</v>
      </c>
      <c r="D17555" t="s">
        <v>1017</v>
      </c>
      <c r="E17555" t="s">
        <v>1019</v>
      </c>
      <c r="F17555" s="86">
        <v>3651593.21807126</v>
      </c>
    </row>
    <row r="17556" spans="1:6">
      <c r="A17556">
        <v>2027</v>
      </c>
      <c r="B17556" t="s">
        <v>1029</v>
      </c>
      <c r="C17556" t="s">
        <v>1013</v>
      </c>
      <c r="D17556" t="s">
        <v>1017</v>
      </c>
      <c r="E17556" t="s">
        <v>1019</v>
      </c>
      <c r="F17556" s="86">
        <v>3543869.3473848798</v>
      </c>
    </row>
    <row r="17557" spans="1:6">
      <c r="A17557">
        <v>2028</v>
      </c>
      <c r="B17557" t="s">
        <v>1029</v>
      </c>
      <c r="C17557" t="s">
        <v>1013</v>
      </c>
      <c r="D17557" t="s">
        <v>1017</v>
      </c>
      <c r="E17557" t="s">
        <v>1019</v>
      </c>
      <c r="F17557" s="86">
        <v>3443643.9429268599</v>
      </c>
    </row>
    <row r="17558" spans="1:6">
      <c r="A17558">
        <v>2029</v>
      </c>
      <c r="B17558" t="s">
        <v>1029</v>
      </c>
      <c r="C17558" t="s">
        <v>1013</v>
      </c>
      <c r="D17558" t="s">
        <v>1017</v>
      </c>
      <c r="E17558" t="s">
        <v>1019</v>
      </c>
      <c r="F17558" s="86">
        <v>3351029.3303747899</v>
      </c>
    </row>
    <row r="17559" spans="1:6">
      <c r="A17559">
        <v>2030</v>
      </c>
      <c r="B17559" t="s">
        <v>1029</v>
      </c>
      <c r="C17559" t="s">
        <v>1013</v>
      </c>
      <c r="D17559" t="s">
        <v>1017</v>
      </c>
      <c r="E17559" t="s">
        <v>1019</v>
      </c>
      <c r="F17559" s="86">
        <v>3267667.0409804401</v>
      </c>
    </row>
    <row r="17560" spans="1:6">
      <c r="A17560">
        <v>2031</v>
      </c>
      <c r="B17560" t="s">
        <v>1029</v>
      </c>
      <c r="C17560" t="s">
        <v>1013</v>
      </c>
      <c r="D17560" t="s">
        <v>1017</v>
      </c>
      <c r="E17560" t="s">
        <v>1019</v>
      </c>
      <c r="F17560" s="86">
        <v>3195406.4553621402</v>
      </c>
    </row>
    <row r="17561" spans="1:6">
      <c r="A17561">
        <v>2032</v>
      </c>
      <c r="B17561" t="s">
        <v>1029</v>
      </c>
      <c r="C17561" t="s">
        <v>1013</v>
      </c>
      <c r="D17561" t="s">
        <v>1017</v>
      </c>
      <c r="E17561" t="s">
        <v>1019</v>
      </c>
      <c r="F17561" s="86">
        <v>3133431.5716559002</v>
      </c>
    </row>
    <row r="17562" spans="1:6">
      <c r="A17562">
        <v>2033</v>
      </c>
      <c r="B17562" t="s">
        <v>1029</v>
      </c>
      <c r="C17562" t="s">
        <v>1013</v>
      </c>
      <c r="D17562" t="s">
        <v>1017</v>
      </c>
      <c r="E17562" t="s">
        <v>1019</v>
      </c>
      <c r="F17562" s="86">
        <v>3081286.2827146999</v>
      </c>
    </row>
    <row r="17563" spans="1:6">
      <c r="A17563">
        <v>2034</v>
      </c>
      <c r="B17563" t="s">
        <v>1029</v>
      </c>
      <c r="C17563" t="s">
        <v>1013</v>
      </c>
      <c r="D17563" t="s">
        <v>1017</v>
      </c>
      <c r="E17563" t="s">
        <v>1019</v>
      </c>
      <c r="F17563" s="86">
        <v>3032837.3465847</v>
      </c>
    </row>
    <row r="17564" spans="1:6">
      <c r="A17564">
        <v>2035</v>
      </c>
      <c r="B17564" t="s">
        <v>1029</v>
      </c>
      <c r="C17564" t="s">
        <v>1013</v>
      </c>
      <c r="D17564" t="s">
        <v>1017</v>
      </c>
      <c r="E17564" t="s">
        <v>1019</v>
      </c>
      <c r="F17564" s="86">
        <v>2988921.2683566599</v>
      </c>
    </row>
    <row r="17565" spans="1:6">
      <c r="A17565">
        <v>2036</v>
      </c>
      <c r="B17565" t="s">
        <v>1029</v>
      </c>
      <c r="C17565" t="s">
        <v>1013</v>
      </c>
      <c r="D17565" t="s">
        <v>1017</v>
      </c>
      <c r="E17565" t="s">
        <v>1019</v>
      </c>
      <c r="F17565" s="86">
        <v>2947516.98651599</v>
      </c>
    </row>
    <row r="17566" spans="1:6">
      <c r="A17566">
        <v>2037</v>
      </c>
      <c r="B17566" t="s">
        <v>1029</v>
      </c>
      <c r="C17566" t="s">
        <v>1013</v>
      </c>
      <c r="D17566" t="s">
        <v>1017</v>
      </c>
      <c r="E17566" t="s">
        <v>1019</v>
      </c>
      <c r="F17566" s="86">
        <v>2910631.23573526</v>
      </c>
    </row>
    <row r="17567" spans="1:6">
      <c r="A17567">
        <v>2038</v>
      </c>
      <c r="B17567" t="s">
        <v>1029</v>
      </c>
      <c r="C17567" t="s">
        <v>1013</v>
      </c>
      <c r="D17567" t="s">
        <v>1017</v>
      </c>
      <c r="E17567" t="s">
        <v>1019</v>
      </c>
      <c r="F17567" s="86">
        <v>2877880.7019420802</v>
      </c>
    </row>
    <row r="17568" spans="1:6">
      <c r="A17568">
        <v>2039</v>
      </c>
      <c r="B17568" t="s">
        <v>1029</v>
      </c>
      <c r="C17568" t="s">
        <v>1013</v>
      </c>
      <c r="D17568" t="s">
        <v>1017</v>
      </c>
      <c r="E17568" t="s">
        <v>1019</v>
      </c>
      <c r="F17568" s="86">
        <v>2847877.5877000201</v>
      </c>
    </row>
    <row r="17569" spans="1:6">
      <c r="A17569">
        <v>2040</v>
      </c>
      <c r="B17569" t="s">
        <v>1029</v>
      </c>
      <c r="C17569" t="s">
        <v>1013</v>
      </c>
      <c r="D17569" t="s">
        <v>1017</v>
      </c>
      <c r="E17569" t="s">
        <v>1019</v>
      </c>
      <c r="F17569" s="86">
        <v>2820539.1155679501</v>
      </c>
    </row>
    <row r="17570" spans="1:6">
      <c r="A17570">
        <v>2041</v>
      </c>
      <c r="B17570" t="s">
        <v>1029</v>
      </c>
      <c r="C17570" t="s">
        <v>1013</v>
      </c>
      <c r="D17570" t="s">
        <v>1017</v>
      </c>
      <c r="E17570" t="s">
        <v>1019</v>
      </c>
      <c r="F17570" s="86">
        <v>2796642.6021140702</v>
      </c>
    </row>
    <row r="17571" spans="1:6">
      <c r="A17571">
        <v>2042</v>
      </c>
      <c r="B17571" t="s">
        <v>1029</v>
      </c>
      <c r="C17571" t="s">
        <v>1013</v>
      </c>
      <c r="D17571" t="s">
        <v>1017</v>
      </c>
      <c r="E17571" t="s">
        <v>1019</v>
      </c>
      <c r="F17571" s="86">
        <v>2777253.4457489098</v>
      </c>
    </row>
    <row r="17572" spans="1:6">
      <c r="A17572">
        <v>2043</v>
      </c>
      <c r="B17572" t="s">
        <v>1029</v>
      </c>
      <c r="C17572" t="s">
        <v>1013</v>
      </c>
      <c r="D17572" t="s">
        <v>1017</v>
      </c>
      <c r="E17572" t="s">
        <v>1019</v>
      </c>
      <c r="F17572" s="86">
        <v>2763053.6100109401</v>
      </c>
    </row>
    <row r="17573" spans="1:6">
      <c r="A17573">
        <v>2044</v>
      </c>
      <c r="B17573" t="s">
        <v>1029</v>
      </c>
      <c r="C17573" t="s">
        <v>1013</v>
      </c>
      <c r="D17573" t="s">
        <v>1017</v>
      </c>
      <c r="E17573" t="s">
        <v>1019</v>
      </c>
      <c r="F17573" s="86">
        <v>2750962.45735532</v>
      </c>
    </row>
    <row r="17574" spans="1:6">
      <c r="A17574">
        <v>2045</v>
      </c>
      <c r="B17574" t="s">
        <v>1029</v>
      </c>
      <c r="C17574" t="s">
        <v>1013</v>
      </c>
      <c r="D17574" t="s">
        <v>1017</v>
      </c>
      <c r="E17574" t="s">
        <v>1019</v>
      </c>
      <c r="F17574" s="86">
        <v>2741909.0857417802</v>
      </c>
    </row>
    <row r="17575" spans="1:6">
      <c r="A17575">
        <v>2046</v>
      </c>
      <c r="B17575" t="s">
        <v>1029</v>
      </c>
      <c r="C17575" t="s">
        <v>1013</v>
      </c>
      <c r="D17575" t="s">
        <v>1017</v>
      </c>
      <c r="E17575" t="s">
        <v>1019</v>
      </c>
      <c r="F17575" s="86">
        <v>2736430.6595763899</v>
      </c>
    </row>
    <row r="17576" spans="1:6">
      <c r="A17576">
        <v>2047</v>
      </c>
      <c r="B17576" t="s">
        <v>1029</v>
      </c>
      <c r="C17576" t="s">
        <v>1013</v>
      </c>
      <c r="D17576" t="s">
        <v>1017</v>
      </c>
      <c r="E17576" t="s">
        <v>1019</v>
      </c>
      <c r="F17576" s="86">
        <v>2734393.6289587501</v>
      </c>
    </row>
    <row r="17577" spans="1:6">
      <c r="A17577">
        <v>2048</v>
      </c>
      <c r="B17577" t="s">
        <v>1029</v>
      </c>
      <c r="C17577" t="s">
        <v>1013</v>
      </c>
      <c r="D17577" t="s">
        <v>1017</v>
      </c>
      <c r="E17577" t="s">
        <v>1019</v>
      </c>
      <c r="F17577" s="86">
        <v>2735061.0387504301</v>
      </c>
    </row>
    <row r="17578" spans="1:6">
      <c r="A17578">
        <v>2049</v>
      </c>
      <c r="B17578" t="s">
        <v>1029</v>
      </c>
      <c r="C17578" t="s">
        <v>1013</v>
      </c>
      <c r="D17578" t="s">
        <v>1017</v>
      </c>
      <c r="E17578" t="s">
        <v>1019</v>
      </c>
      <c r="F17578" s="86">
        <v>2739050.6516881702</v>
      </c>
    </row>
    <row r="17579" spans="1:6">
      <c r="A17579">
        <v>2050</v>
      </c>
      <c r="B17579" t="s">
        <v>1029</v>
      </c>
      <c r="C17579" t="s">
        <v>1013</v>
      </c>
      <c r="D17579" t="s">
        <v>1017</v>
      </c>
      <c r="E17579" t="s">
        <v>1019</v>
      </c>
      <c r="F17579" s="86">
        <v>2746022.1634640698</v>
      </c>
    </row>
    <row r="17580" spans="1:6">
      <c r="A17580">
        <v>2017</v>
      </c>
      <c r="B17580" t="s">
        <v>1030</v>
      </c>
      <c r="C17580" t="s">
        <v>1013</v>
      </c>
      <c r="D17580" t="s">
        <v>1017</v>
      </c>
      <c r="E17580" t="s">
        <v>1019</v>
      </c>
      <c r="F17580" s="86">
        <v>1810867.86645844</v>
      </c>
    </row>
    <row r="17581" spans="1:6">
      <c r="A17581">
        <v>2018</v>
      </c>
      <c r="B17581" t="s">
        <v>1030</v>
      </c>
      <c r="C17581" t="s">
        <v>1013</v>
      </c>
      <c r="D17581" t="s">
        <v>1017</v>
      </c>
      <c r="E17581" t="s">
        <v>1019</v>
      </c>
      <c r="F17581" s="86">
        <v>1801165.0655298801</v>
      </c>
    </row>
    <row r="17582" spans="1:6">
      <c r="A17582">
        <v>2019</v>
      </c>
      <c r="B17582" t="s">
        <v>1030</v>
      </c>
      <c r="C17582" t="s">
        <v>1013</v>
      </c>
      <c r="D17582" t="s">
        <v>1017</v>
      </c>
      <c r="E17582" t="s">
        <v>1019</v>
      </c>
      <c r="F17582" s="86">
        <v>1807583.84711283</v>
      </c>
    </row>
    <row r="17583" spans="1:6">
      <c r="A17583">
        <v>2020</v>
      </c>
      <c r="B17583" t="s">
        <v>1030</v>
      </c>
      <c r="C17583" t="s">
        <v>1013</v>
      </c>
      <c r="D17583" t="s">
        <v>1017</v>
      </c>
      <c r="E17583" t="s">
        <v>1019</v>
      </c>
      <c r="F17583" s="86">
        <v>1817413.4843443099</v>
      </c>
    </row>
    <row r="17584" spans="1:6">
      <c r="A17584">
        <v>2021</v>
      </c>
      <c r="B17584" t="s">
        <v>1030</v>
      </c>
      <c r="C17584" t="s">
        <v>1013</v>
      </c>
      <c r="D17584" t="s">
        <v>1017</v>
      </c>
      <c r="E17584" t="s">
        <v>1019</v>
      </c>
      <c r="F17584" s="86">
        <v>1814352.0095611999</v>
      </c>
    </row>
    <row r="17585" spans="1:6">
      <c r="A17585">
        <v>2022</v>
      </c>
      <c r="B17585" t="s">
        <v>1030</v>
      </c>
      <c r="C17585" t="s">
        <v>1013</v>
      </c>
      <c r="D17585" t="s">
        <v>1017</v>
      </c>
      <c r="E17585" t="s">
        <v>1019</v>
      </c>
      <c r="F17585" s="86">
        <v>1788949.3021482499</v>
      </c>
    </row>
    <row r="17586" spans="1:6">
      <c r="A17586">
        <v>2023</v>
      </c>
      <c r="B17586" t="s">
        <v>1030</v>
      </c>
      <c r="C17586" t="s">
        <v>1013</v>
      </c>
      <c r="D17586" t="s">
        <v>1017</v>
      </c>
      <c r="E17586" t="s">
        <v>1019</v>
      </c>
      <c r="F17586" s="86">
        <v>1746804.98537289</v>
      </c>
    </row>
    <row r="17587" spans="1:6">
      <c r="A17587">
        <v>2024</v>
      </c>
      <c r="B17587" t="s">
        <v>1030</v>
      </c>
      <c r="C17587" t="s">
        <v>1013</v>
      </c>
      <c r="D17587" t="s">
        <v>1017</v>
      </c>
      <c r="E17587" t="s">
        <v>1019</v>
      </c>
      <c r="F17587" s="86">
        <v>1700782.37320736</v>
      </c>
    </row>
    <row r="17588" spans="1:6">
      <c r="A17588">
        <v>2025</v>
      </c>
      <c r="B17588" t="s">
        <v>1030</v>
      </c>
      <c r="C17588" t="s">
        <v>1013</v>
      </c>
      <c r="D17588" t="s">
        <v>1017</v>
      </c>
      <c r="E17588" t="s">
        <v>1019</v>
      </c>
      <c r="F17588" s="86">
        <v>1655906.33706712</v>
      </c>
    </row>
    <row r="17589" spans="1:6">
      <c r="A17589">
        <v>2026</v>
      </c>
      <c r="B17589" t="s">
        <v>1030</v>
      </c>
      <c r="C17589" t="s">
        <v>1013</v>
      </c>
      <c r="D17589" t="s">
        <v>1017</v>
      </c>
      <c r="E17589" t="s">
        <v>1019</v>
      </c>
      <c r="F17589" s="86">
        <v>1611698.7441058301</v>
      </c>
    </row>
    <row r="17590" spans="1:6">
      <c r="A17590">
        <v>2027</v>
      </c>
      <c r="B17590" t="s">
        <v>1030</v>
      </c>
      <c r="C17590" t="s">
        <v>1013</v>
      </c>
      <c r="D17590" t="s">
        <v>1017</v>
      </c>
      <c r="E17590" t="s">
        <v>1019</v>
      </c>
      <c r="F17590" s="86">
        <v>1568815.90701697</v>
      </c>
    </row>
    <row r="17591" spans="1:6">
      <c r="A17591">
        <v>2028</v>
      </c>
      <c r="B17591" t="s">
        <v>1030</v>
      </c>
      <c r="C17591" t="s">
        <v>1013</v>
      </c>
      <c r="D17591" t="s">
        <v>1017</v>
      </c>
      <c r="E17591" t="s">
        <v>1019</v>
      </c>
      <c r="F17591" s="86">
        <v>1528456.9464366599</v>
      </c>
    </row>
    <row r="17592" spans="1:6">
      <c r="A17592">
        <v>2029</v>
      </c>
      <c r="B17592" t="s">
        <v>1030</v>
      </c>
      <c r="C17592" t="s">
        <v>1013</v>
      </c>
      <c r="D17592" t="s">
        <v>1017</v>
      </c>
      <c r="E17592" t="s">
        <v>1019</v>
      </c>
      <c r="F17592" s="86">
        <v>1491805.3945297501</v>
      </c>
    </row>
    <row r="17593" spans="1:6">
      <c r="A17593">
        <v>2030</v>
      </c>
      <c r="B17593" t="s">
        <v>1030</v>
      </c>
      <c r="C17593" t="s">
        <v>1013</v>
      </c>
      <c r="D17593" t="s">
        <v>1017</v>
      </c>
      <c r="E17593" t="s">
        <v>1019</v>
      </c>
      <c r="F17593" s="86">
        <v>1459206.81435386</v>
      </c>
    </row>
    <row r="17594" spans="1:6">
      <c r="A17594">
        <v>2031</v>
      </c>
      <c r="B17594" t="s">
        <v>1030</v>
      </c>
      <c r="C17594" t="s">
        <v>1013</v>
      </c>
      <c r="D17594" t="s">
        <v>1017</v>
      </c>
      <c r="E17594" t="s">
        <v>1019</v>
      </c>
      <c r="F17594" s="86">
        <v>1431662.645639</v>
      </c>
    </row>
    <row r="17595" spans="1:6">
      <c r="A17595">
        <v>2032</v>
      </c>
      <c r="B17595" t="s">
        <v>1030</v>
      </c>
      <c r="C17595" t="s">
        <v>1013</v>
      </c>
      <c r="D17595" t="s">
        <v>1017</v>
      </c>
      <c r="E17595" t="s">
        <v>1019</v>
      </c>
      <c r="F17595" s="86">
        <v>1408877.67513788</v>
      </c>
    </row>
    <row r="17596" spans="1:6">
      <c r="A17596">
        <v>2033</v>
      </c>
      <c r="B17596" t="s">
        <v>1030</v>
      </c>
      <c r="C17596" t="s">
        <v>1013</v>
      </c>
      <c r="D17596" t="s">
        <v>1017</v>
      </c>
      <c r="E17596" t="s">
        <v>1019</v>
      </c>
      <c r="F17596" s="86">
        <v>1389859.88666049</v>
      </c>
    </row>
    <row r="17597" spans="1:6">
      <c r="A17597">
        <v>2034</v>
      </c>
      <c r="B17597" t="s">
        <v>1030</v>
      </c>
      <c r="C17597" t="s">
        <v>1013</v>
      </c>
      <c r="D17597" t="s">
        <v>1017</v>
      </c>
      <c r="E17597" t="s">
        <v>1019</v>
      </c>
      <c r="F17597" s="86">
        <v>1373333.58531676</v>
      </c>
    </row>
    <row r="17598" spans="1:6">
      <c r="A17598">
        <v>2035</v>
      </c>
      <c r="B17598" t="s">
        <v>1030</v>
      </c>
      <c r="C17598" t="s">
        <v>1013</v>
      </c>
      <c r="D17598" t="s">
        <v>1017</v>
      </c>
      <c r="E17598" t="s">
        <v>1019</v>
      </c>
      <c r="F17598" s="86">
        <v>1358561.88438222</v>
      </c>
    </row>
    <row r="17599" spans="1:6">
      <c r="A17599">
        <v>2036</v>
      </c>
      <c r="B17599" t="s">
        <v>1030</v>
      </c>
      <c r="C17599" t="s">
        <v>1013</v>
      </c>
      <c r="D17599" t="s">
        <v>1017</v>
      </c>
      <c r="E17599" t="s">
        <v>1019</v>
      </c>
      <c r="F17599" s="86">
        <v>1344660.1844401101</v>
      </c>
    </row>
    <row r="17600" spans="1:6">
      <c r="A17600">
        <v>2037</v>
      </c>
      <c r="B17600" t="s">
        <v>1030</v>
      </c>
      <c r="C17600" t="s">
        <v>1013</v>
      </c>
      <c r="D17600" t="s">
        <v>1017</v>
      </c>
      <c r="E17600" t="s">
        <v>1019</v>
      </c>
      <c r="F17600" s="86">
        <v>1332335.8458750199</v>
      </c>
    </row>
    <row r="17601" spans="1:6">
      <c r="A17601">
        <v>2038</v>
      </c>
      <c r="B17601" t="s">
        <v>1030</v>
      </c>
      <c r="C17601" t="s">
        <v>1013</v>
      </c>
      <c r="D17601" t="s">
        <v>1017</v>
      </c>
      <c r="E17601" t="s">
        <v>1019</v>
      </c>
      <c r="F17601" s="86">
        <v>1321961.44462238</v>
      </c>
    </row>
    <row r="17602" spans="1:6">
      <c r="A17602">
        <v>2039</v>
      </c>
      <c r="B17602" t="s">
        <v>1030</v>
      </c>
      <c r="C17602" t="s">
        <v>1013</v>
      </c>
      <c r="D17602" t="s">
        <v>1017</v>
      </c>
      <c r="E17602" t="s">
        <v>1019</v>
      </c>
      <c r="F17602" s="86">
        <v>1312807.03233432</v>
      </c>
    </row>
    <row r="17603" spans="1:6">
      <c r="A17603">
        <v>2040</v>
      </c>
      <c r="B17603" t="s">
        <v>1030</v>
      </c>
      <c r="C17603" t="s">
        <v>1013</v>
      </c>
      <c r="D17603" t="s">
        <v>1017</v>
      </c>
      <c r="E17603" t="s">
        <v>1019</v>
      </c>
      <c r="F17603" s="86">
        <v>1304497.7337459701</v>
      </c>
    </row>
    <row r="17604" spans="1:6">
      <c r="A17604">
        <v>2041</v>
      </c>
      <c r="B17604" t="s">
        <v>1030</v>
      </c>
      <c r="C17604" t="s">
        <v>1013</v>
      </c>
      <c r="D17604" t="s">
        <v>1017</v>
      </c>
      <c r="E17604" t="s">
        <v>1019</v>
      </c>
      <c r="F17604" s="86">
        <v>1297732.19738238</v>
      </c>
    </row>
    <row r="17605" spans="1:6">
      <c r="A17605">
        <v>2042</v>
      </c>
      <c r="B17605" t="s">
        <v>1030</v>
      </c>
      <c r="C17605" t="s">
        <v>1013</v>
      </c>
      <c r="D17605" t="s">
        <v>1017</v>
      </c>
      <c r="E17605" t="s">
        <v>1019</v>
      </c>
      <c r="F17605" s="86">
        <v>1293085.8664418701</v>
      </c>
    </row>
    <row r="17606" spans="1:6">
      <c r="A17606">
        <v>2043</v>
      </c>
      <c r="B17606" t="s">
        <v>1030</v>
      </c>
      <c r="C17606" t="s">
        <v>1013</v>
      </c>
      <c r="D17606" t="s">
        <v>1017</v>
      </c>
      <c r="E17606" t="s">
        <v>1019</v>
      </c>
      <c r="F17606" s="86">
        <v>1290401.21832157</v>
      </c>
    </row>
    <row r="17607" spans="1:6">
      <c r="A17607">
        <v>2044</v>
      </c>
      <c r="B17607" t="s">
        <v>1030</v>
      </c>
      <c r="C17607" t="s">
        <v>1013</v>
      </c>
      <c r="D17607" t="s">
        <v>1017</v>
      </c>
      <c r="E17607" t="s">
        <v>1019</v>
      </c>
      <c r="F17607" s="86">
        <v>1289411.2286361801</v>
      </c>
    </row>
    <row r="17608" spans="1:6">
      <c r="A17608">
        <v>2045</v>
      </c>
      <c r="B17608" t="s">
        <v>1030</v>
      </c>
      <c r="C17608" t="s">
        <v>1013</v>
      </c>
      <c r="D17608" t="s">
        <v>1017</v>
      </c>
      <c r="E17608" t="s">
        <v>1019</v>
      </c>
      <c r="F17608" s="86">
        <v>1290045.6630625799</v>
      </c>
    </row>
    <row r="17609" spans="1:6">
      <c r="A17609">
        <v>2046</v>
      </c>
      <c r="B17609" t="s">
        <v>1030</v>
      </c>
      <c r="C17609" t="s">
        <v>1013</v>
      </c>
      <c r="D17609" t="s">
        <v>1017</v>
      </c>
      <c r="E17609" t="s">
        <v>1019</v>
      </c>
      <c r="F17609" s="86">
        <v>1292077.6240816601</v>
      </c>
    </row>
    <row r="17610" spans="1:6">
      <c r="A17610">
        <v>2047</v>
      </c>
      <c r="B17610" t="s">
        <v>1030</v>
      </c>
      <c r="C17610" t="s">
        <v>1013</v>
      </c>
      <c r="D17610" t="s">
        <v>1017</v>
      </c>
      <c r="E17610" t="s">
        <v>1019</v>
      </c>
      <c r="F17610" s="86">
        <v>1295541.7413272799</v>
      </c>
    </row>
    <row r="17611" spans="1:6">
      <c r="A17611">
        <v>2048</v>
      </c>
      <c r="B17611" t="s">
        <v>1030</v>
      </c>
      <c r="C17611" t="s">
        <v>1013</v>
      </c>
      <c r="D17611" t="s">
        <v>1017</v>
      </c>
      <c r="E17611" t="s">
        <v>1019</v>
      </c>
      <c r="F17611" s="86">
        <v>1300463.3707684199</v>
      </c>
    </row>
    <row r="17612" spans="1:6">
      <c r="A17612">
        <v>2049</v>
      </c>
      <c r="B17612" t="s">
        <v>1030</v>
      </c>
      <c r="C17612" t="s">
        <v>1013</v>
      </c>
      <c r="D17612" t="s">
        <v>1017</v>
      </c>
      <c r="E17612" t="s">
        <v>1019</v>
      </c>
      <c r="F17612" s="86">
        <v>1306924.99044433</v>
      </c>
    </row>
    <row r="17613" spans="1:6">
      <c r="A17613">
        <v>2050</v>
      </c>
      <c r="B17613" t="s">
        <v>1030</v>
      </c>
      <c r="C17613" t="s">
        <v>1013</v>
      </c>
      <c r="D17613" t="s">
        <v>1017</v>
      </c>
      <c r="E17613" t="s">
        <v>1019</v>
      </c>
      <c r="F17613" s="86">
        <v>1314998.95697661</v>
      </c>
    </row>
    <row r="17614" spans="1:6">
      <c r="A17614">
        <v>2017</v>
      </c>
      <c r="B17614" t="s">
        <v>1031</v>
      </c>
      <c r="C17614" t="s">
        <v>1013</v>
      </c>
      <c r="D17614" t="s">
        <v>1017</v>
      </c>
      <c r="E17614" t="s">
        <v>1019</v>
      </c>
      <c r="F17614" s="86">
        <v>2688349.0275004599</v>
      </c>
    </row>
    <row r="17615" spans="1:6">
      <c r="A17615">
        <v>2018</v>
      </c>
      <c r="B17615" t="s">
        <v>1031</v>
      </c>
      <c r="C17615" t="s">
        <v>1013</v>
      </c>
      <c r="D17615" t="s">
        <v>1017</v>
      </c>
      <c r="E17615" t="s">
        <v>1019</v>
      </c>
      <c r="F17615" s="86">
        <v>2673944.5996990302</v>
      </c>
    </row>
    <row r="17616" spans="1:6">
      <c r="A17616">
        <v>2019</v>
      </c>
      <c r="B17616" t="s">
        <v>1031</v>
      </c>
      <c r="C17616" t="s">
        <v>1013</v>
      </c>
      <c r="D17616" t="s">
        <v>1017</v>
      </c>
      <c r="E17616" t="s">
        <v>1019</v>
      </c>
      <c r="F17616" s="86">
        <v>2683473.6909960201</v>
      </c>
    </row>
    <row r="17617" spans="1:6">
      <c r="A17617">
        <v>2020</v>
      </c>
      <c r="B17617" t="s">
        <v>1031</v>
      </c>
      <c r="C17617" t="s">
        <v>1013</v>
      </c>
      <c r="D17617" t="s">
        <v>1017</v>
      </c>
      <c r="E17617" t="s">
        <v>1019</v>
      </c>
      <c r="F17617" s="86">
        <v>2698066.4153915402</v>
      </c>
    </row>
    <row r="17618" spans="1:6">
      <c r="A17618">
        <v>2021</v>
      </c>
      <c r="B17618" t="s">
        <v>1031</v>
      </c>
      <c r="C17618" t="s">
        <v>1013</v>
      </c>
      <c r="D17618" t="s">
        <v>1017</v>
      </c>
      <c r="E17618" t="s">
        <v>1019</v>
      </c>
      <c r="F17618" s="86">
        <v>2693521.4605064602</v>
      </c>
    </row>
    <row r="17619" spans="1:6">
      <c r="A17619">
        <v>2022</v>
      </c>
      <c r="B17619" t="s">
        <v>1031</v>
      </c>
      <c r="C17619" t="s">
        <v>1013</v>
      </c>
      <c r="D17619" t="s">
        <v>1017</v>
      </c>
      <c r="E17619" t="s">
        <v>1019</v>
      </c>
      <c r="F17619" s="86">
        <v>2655809.5186059098</v>
      </c>
    </row>
    <row r="17620" spans="1:6">
      <c r="A17620">
        <v>2023</v>
      </c>
      <c r="B17620" t="s">
        <v>1031</v>
      </c>
      <c r="C17620" t="s">
        <v>1013</v>
      </c>
      <c r="D17620" t="s">
        <v>1017</v>
      </c>
      <c r="E17620" t="s">
        <v>1019</v>
      </c>
      <c r="F17620" s="86">
        <v>2593243.58813893</v>
      </c>
    </row>
    <row r="17621" spans="1:6">
      <c r="A17621">
        <v>2024</v>
      </c>
      <c r="B17621" t="s">
        <v>1031</v>
      </c>
      <c r="C17621" t="s">
        <v>1013</v>
      </c>
      <c r="D17621" t="s">
        <v>1017</v>
      </c>
      <c r="E17621" t="s">
        <v>1019</v>
      </c>
      <c r="F17621" s="86">
        <v>2524920.0804165201</v>
      </c>
    </row>
    <row r="17622" spans="1:6">
      <c r="A17622">
        <v>2025</v>
      </c>
      <c r="B17622" t="s">
        <v>1031</v>
      </c>
      <c r="C17622" t="s">
        <v>1013</v>
      </c>
      <c r="D17622" t="s">
        <v>1017</v>
      </c>
      <c r="E17622" t="s">
        <v>1019</v>
      </c>
      <c r="F17622" s="86">
        <v>2458298.7380478801</v>
      </c>
    </row>
    <row r="17623" spans="1:6">
      <c r="A17623">
        <v>2026</v>
      </c>
      <c r="B17623" t="s">
        <v>1031</v>
      </c>
      <c r="C17623" t="s">
        <v>1013</v>
      </c>
      <c r="D17623" t="s">
        <v>1017</v>
      </c>
      <c r="E17623" t="s">
        <v>1019</v>
      </c>
      <c r="F17623" s="86">
        <v>2392669.74227909</v>
      </c>
    </row>
    <row r="17624" spans="1:6">
      <c r="A17624">
        <v>2027</v>
      </c>
      <c r="B17624" t="s">
        <v>1031</v>
      </c>
      <c r="C17624" t="s">
        <v>1013</v>
      </c>
      <c r="D17624" t="s">
        <v>1017</v>
      </c>
      <c r="E17624" t="s">
        <v>1019</v>
      </c>
      <c r="F17624" s="86">
        <v>2329007.4312294498</v>
      </c>
    </row>
    <row r="17625" spans="1:6">
      <c r="A17625">
        <v>2028</v>
      </c>
      <c r="B17625" t="s">
        <v>1031</v>
      </c>
      <c r="C17625" t="s">
        <v>1013</v>
      </c>
      <c r="D17625" t="s">
        <v>1017</v>
      </c>
      <c r="E17625" t="s">
        <v>1019</v>
      </c>
      <c r="F17625" s="86">
        <v>2269091.9760840698</v>
      </c>
    </row>
    <row r="17626" spans="1:6">
      <c r="A17626">
        <v>2029</v>
      </c>
      <c r="B17626" t="s">
        <v>1031</v>
      </c>
      <c r="C17626" t="s">
        <v>1013</v>
      </c>
      <c r="D17626" t="s">
        <v>1017</v>
      </c>
      <c r="E17626" t="s">
        <v>1019</v>
      </c>
      <c r="F17626" s="86">
        <v>2214680.4059466799</v>
      </c>
    </row>
    <row r="17627" spans="1:6">
      <c r="A17627">
        <v>2030</v>
      </c>
      <c r="B17627" t="s">
        <v>1031</v>
      </c>
      <c r="C17627" t="s">
        <v>1013</v>
      </c>
      <c r="D17627" t="s">
        <v>1017</v>
      </c>
      <c r="E17627" t="s">
        <v>1019</v>
      </c>
      <c r="F17627" s="86">
        <v>2166285.7312512002</v>
      </c>
    </row>
    <row r="17628" spans="1:6">
      <c r="A17628">
        <v>2031</v>
      </c>
      <c r="B17628" t="s">
        <v>1031</v>
      </c>
      <c r="C17628" t="s">
        <v>1013</v>
      </c>
      <c r="D17628" t="s">
        <v>1017</v>
      </c>
      <c r="E17628" t="s">
        <v>1019</v>
      </c>
      <c r="F17628" s="86">
        <v>2125394.6532496298</v>
      </c>
    </row>
    <row r="17629" spans="1:6">
      <c r="A17629">
        <v>2032</v>
      </c>
      <c r="B17629" t="s">
        <v>1031</v>
      </c>
      <c r="C17629" t="s">
        <v>1013</v>
      </c>
      <c r="D17629" t="s">
        <v>1017</v>
      </c>
      <c r="E17629" t="s">
        <v>1019</v>
      </c>
      <c r="F17629" s="86">
        <v>2091568.90901789</v>
      </c>
    </row>
    <row r="17630" spans="1:6">
      <c r="A17630">
        <v>2033</v>
      </c>
      <c r="B17630" t="s">
        <v>1031</v>
      </c>
      <c r="C17630" t="s">
        <v>1013</v>
      </c>
      <c r="D17630" t="s">
        <v>1017</v>
      </c>
      <c r="E17630" t="s">
        <v>1019</v>
      </c>
      <c r="F17630" s="86">
        <v>2063335.7871510801</v>
      </c>
    </row>
    <row r="17631" spans="1:6">
      <c r="A17631">
        <v>2034</v>
      </c>
      <c r="B17631" t="s">
        <v>1031</v>
      </c>
      <c r="C17631" t="s">
        <v>1013</v>
      </c>
      <c r="D17631" t="s">
        <v>1017</v>
      </c>
      <c r="E17631" t="s">
        <v>1019</v>
      </c>
      <c r="F17631" s="86">
        <v>2038801.43709247</v>
      </c>
    </row>
    <row r="17632" spans="1:6">
      <c r="A17632">
        <v>2035</v>
      </c>
      <c r="B17632" t="s">
        <v>1031</v>
      </c>
      <c r="C17632" t="s">
        <v>1013</v>
      </c>
      <c r="D17632" t="s">
        <v>1017</v>
      </c>
      <c r="E17632" t="s">
        <v>1019</v>
      </c>
      <c r="F17632" s="86">
        <v>2016871.9034266199</v>
      </c>
    </row>
    <row r="17633" spans="1:6">
      <c r="A17633">
        <v>2036</v>
      </c>
      <c r="B17633" t="s">
        <v>1031</v>
      </c>
      <c r="C17633" t="s">
        <v>1013</v>
      </c>
      <c r="D17633" t="s">
        <v>1017</v>
      </c>
      <c r="E17633" t="s">
        <v>1019</v>
      </c>
      <c r="F17633" s="86">
        <v>1996233.94181042</v>
      </c>
    </row>
    <row r="17634" spans="1:6">
      <c r="A17634">
        <v>2037</v>
      </c>
      <c r="B17634" t="s">
        <v>1031</v>
      </c>
      <c r="C17634" t="s">
        <v>1013</v>
      </c>
      <c r="D17634" t="s">
        <v>1017</v>
      </c>
      <c r="E17634" t="s">
        <v>1019</v>
      </c>
      <c r="F17634" s="86">
        <v>1977937.6739215599</v>
      </c>
    </row>
    <row r="17635" spans="1:6">
      <c r="A17635">
        <v>2038</v>
      </c>
      <c r="B17635" t="s">
        <v>1031</v>
      </c>
      <c r="C17635" t="s">
        <v>1013</v>
      </c>
      <c r="D17635" t="s">
        <v>1017</v>
      </c>
      <c r="E17635" t="s">
        <v>1019</v>
      </c>
      <c r="F17635" s="86">
        <v>1962536.21253665</v>
      </c>
    </row>
    <row r="17636" spans="1:6">
      <c r="A17636">
        <v>2039</v>
      </c>
      <c r="B17636" t="s">
        <v>1031</v>
      </c>
      <c r="C17636" t="s">
        <v>1013</v>
      </c>
      <c r="D17636" t="s">
        <v>1017</v>
      </c>
      <c r="E17636" t="s">
        <v>1019</v>
      </c>
      <c r="F17636" s="86">
        <v>1948945.90270357</v>
      </c>
    </row>
    <row r="17637" spans="1:6">
      <c r="A17637">
        <v>2040</v>
      </c>
      <c r="B17637" t="s">
        <v>1031</v>
      </c>
      <c r="C17637" t="s">
        <v>1013</v>
      </c>
      <c r="D17637" t="s">
        <v>1017</v>
      </c>
      <c r="E17637" t="s">
        <v>1019</v>
      </c>
      <c r="F17637" s="86">
        <v>1936610.2181442799</v>
      </c>
    </row>
    <row r="17638" spans="1:6">
      <c r="A17638">
        <v>2041</v>
      </c>
      <c r="B17638" t="s">
        <v>1031</v>
      </c>
      <c r="C17638" t="s">
        <v>1013</v>
      </c>
      <c r="D17638" t="s">
        <v>1017</v>
      </c>
      <c r="E17638" t="s">
        <v>1019</v>
      </c>
      <c r="F17638" s="86">
        <v>1926566.34722444</v>
      </c>
    </row>
    <row r="17639" spans="1:6">
      <c r="A17639">
        <v>2042</v>
      </c>
      <c r="B17639" t="s">
        <v>1031</v>
      </c>
      <c r="C17639" t="s">
        <v>1013</v>
      </c>
      <c r="D17639" t="s">
        <v>1017</v>
      </c>
      <c r="E17639" t="s">
        <v>1019</v>
      </c>
      <c r="F17639" s="86">
        <v>1919668.57213178</v>
      </c>
    </row>
    <row r="17640" spans="1:6">
      <c r="A17640">
        <v>2043</v>
      </c>
      <c r="B17640" t="s">
        <v>1031</v>
      </c>
      <c r="C17640" t="s">
        <v>1013</v>
      </c>
      <c r="D17640" t="s">
        <v>1017</v>
      </c>
      <c r="E17640" t="s">
        <v>1019</v>
      </c>
      <c r="F17640" s="86">
        <v>1915683.0404996399</v>
      </c>
    </row>
    <row r="17641" spans="1:6">
      <c r="A17641">
        <v>2044</v>
      </c>
      <c r="B17641" t="s">
        <v>1031</v>
      </c>
      <c r="C17641" t="s">
        <v>1013</v>
      </c>
      <c r="D17641" t="s">
        <v>1017</v>
      </c>
      <c r="E17641" t="s">
        <v>1019</v>
      </c>
      <c r="F17641" s="86">
        <v>1914213.3375703201</v>
      </c>
    </row>
    <row r="17642" spans="1:6">
      <c r="A17642">
        <v>2045</v>
      </c>
      <c r="B17642" t="s">
        <v>1031</v>
      </c>
      <c r="C17642" t="s">
        <v>1013</v>
      </c>
      <c r="D17642" t="s">
        <v>1017</v>
      </c>
      <c r="E17642" t="s">
        <v>1019</v>
      </c>
      <c r="F17642" s="86">
        <v>1915155.1960044999</v>
      </c>
    </row>
    <row r="17643" spans="1:6">
      <c r="A17643">
        <v>2046</v>
      </c>
      <c r="B17643" t="s">
        <v>1031</v>
      </c>
      <c r="C17643" t="s">
        <v>1013</v>
      </c>
      <c r="D17643" t="s">
        <v>1017</v>
      </c>
      <c r="E17643" t="s">
        <v>1019</v>
      </c>
      <c r="F17643" s="86">
        <v>1918171.7719407</v>
      </c>
    </row>
    <row r="17644" spans="1:6">
      <c r="A17644">
        <v>2047</v>
      </c>
      <c r="B17644" t="s">
        <v>1031</v>
      </c>
      <c r="C17644" t="s">
        <v>1013</v>
      </c>
      <c r="D17644" t="s">
        <v>1017</v>
      </c>
      <c r="E17644" t="s">
        <v>1019</v>
      </c>
      <c r="F17644" s="86">
        <v>1923314.47528249</v>
      </c>
    </row>
    <row r="17645" spans="1:6">
      <c r="A17645">
        <v>2048</v>
      </c>
      <c r="B17645" t="s">
        <v>1031</v>
      </c>
      <c r="C17645" t="s">
        <v>1013</v>
      </c>
      <c r="D17645" t="s">
        <v>1017</v>
      </c>
      <c r="E17645" t="s">
        <v>1019</v>
      </c>
      <c r="F17645" s="86">
        <v>1930620.94858565</v>
      </c>
    </row>
    <row r="17646" spans="1:6">
      <c r="A17646">
        <v>2049</v>
      </c>
      <c r="B17646" t="s">
        <v>1031</v>
      </c>
      <c r="C17646" t="s">
        <v>1013</v>
      </c>
      <c r="D17646" t="s">
        <v>1017</v>
      </c>
      <c r="E17646" t="s">
        <v>1019</v>
      </c>
      <c r="F17646" s="86">
        <v>1940213.63576816</v>
      </c>
    </row>
    <row r="17647" spans="1:6">
      <c r="A17647">
        <v>2050</v>
      </c>
      <c r="B17647" t="s">
        <v>1031</v>
      </c>
      <c r="C17647" t="s">
        <v>1013</v>
      </c>
      <c r="D17647" t="s">
        <v>1017</v>
      </c>
      <c r="E17647" t="s">
        <v>1019</v>
      </c>
      <c r="F17647" s="86">
        <v>1952199.9548570199</v>
      </c>
    </row>
    <row r="17648" spans="1:6">
      <c r="A17648">
        <v>2017</v>
      </c>
      <c r="B17648" t="s">
        <v>1032</v>
      </c>
      <c r="C17648" t="s">
        <v>1013</v>
      </c>
      <c r="D17648" t="s">
        <v>1017</v>
      </c>
      <c r="E17648" t="s">
        <v>1019</v>
      </c>
      <c r="F17648" s="86">
        <v>35283339.613295399</v>
      </c>
    </row>
    <row r="17649" spans="1:6">
      <c r="A17649">
        <v>2018</v>
      </c>
      <c r="B17649" t="s">
        <v>1032</v>
      </c>
      <c r="C17649" t="s">
        <v>1013</v>
      </c>
      <c r="D17649" t="s">
        <v>1017</v>
      </c>
      <c r="E17649" t="s">
        <v>1019</v>
      </c>
      <c r="F17649" s="86">
        <v>35094288.149793401</v>
      </c>
    </row>
    <row r="17650" spans="1:6">
      <c r="A17650">
        <v>2019</v>
      </c>
      <c r="B17650" t="s">
        <v>1032</v>
      </c>
      <c r="C17650" t="s">
        <v>1013</v>
      </c>
      <c r="D17650" t="s">
        <v>1017</v>
      </c>
      <c r="E17650" t="s">
        <v>1019</v>
      </c>
      <c r="F17650" s="86">
        <v>35219353.072911002</v>
      </c>
    </row>
    <row r="17651" spans="1:6">
      <c r="A17651">
        <v>2020</v>
      </c>
      <c r="B17651" t="s">
        <v>1032</v>
      </c>
      <c r="C17651" t="s">
        <v>1013</v>
      </c>
      <c r="D17651" t="s">
        <v>1017</v>
      </c>
      <c r="E17651" t="s">
        <v>1019</v>
      </c>
      <c r="F17651" s="86">
        <v>35410875.842262499</v>
      </c>
    </row>
    <row r="17652" spans="1:6">
      <c r="A17652">
        <v>2021</v>
      </c>
      <c r="B17652" t="s">
        <v>1032</v>
      </c>
      <c r="C17652" t="s">
        <v>1013</v>
      </c>
      <c r="D17652" t="s">
        <v>1017</v>
      </c>
      <c r="E17652" t="s">
        <v>1019</v>
      </c>
      <c r="F17652" s="86">
        <v>35351225.4080754</v>
      </c>
    </row>
    <row r="17653" spans="1:6">
      <c r="A17653">
        <v>2022</v>
      </c>
      <c r="B17653" t="s">
        <v>1032</v>
      </c>
      <c r="C17653" t="s">
        <v>1013</v>
      </c>
      <c r="D17653" t="s">
        <v>1017</v>
      </c>
      <c r="E17653" t="s">
        <v>1019</v>
      </c>
      <c r="F17653" s="86">
        <v>34856273.5845052</v>
      </c>
    </row>
    <row r="17654" spans="1:6">
      <c r="A17654">
        <v>2023</v>
      </c>
      <c r="B17654" t="s">
        <v>1032</v>
      </c>
      <c r="C17654" t="s">
        <v>1013</v>
      </c>
      <c r="D17654" t="s">
        <v>1017</v>
      </c>
      <c r="E17654" t="s">
        <v>1019</v>
      </c>
      <c r="F17654" s="86">
        <v>34035124.637584202</v>
      </c>
    </row>
    <row r="17655" spans="1:6">
      <c r="A17655">
        <v>2024</v>
      </c>
      <c r="B17655" t="s">
        <v>1032</v>
      </c>
      <c r="C17655" t="s">
        <v>1013</v>
      </c>
      <c r="D17655" t="s">
        <v>1017</v>
      </c>
      <c r="E17655" t="s">
        <v>1019</v>
      </c>
      <c r="F17655" s="86">
        <v>33138410.147805698</v>
      </c>
    </row>
    <row r="17656" spans="1:6">
      <c r="A17656">
        <v>2025</v>
      </c>
      <c r="B17656" t="s">
        <v>1032</v>
      </c>
      <c r="C17656" t="s">
        <v>1013</v>
      </c>
      <c r="D17656" t="s">
        <v>1017</v>
      </c>
      <c r="E17656" t="s">
        <v>1019</v>
      </c>
      <c r="F17656" s="86">
        <v>32264035.792303301</v>
      </c>
    </row>
    <row r="17657" spans="1:6">
      <c r="A17657">
        <v>2026</v>
      </c>
      <c r="B17657" t="s">
        <v>1032</v>
      </c>
      <c r="C17657" t="s">
        <v>1013</v>
      </c>
      <c r="D17657" t="s">
        <v>1017</v>
      </c>
      <c r="E17657" t="s">
        <v>1019</v>
      </c>
      <c r="F17657" s="86">
        <v>31402685.527697802</v>
      </c>
    </row>
    <row r="17658" spans="1:6">
      <c r="A17658">
        <v>2027</v>
      </c>
      <c r="B17658" t="s">
        <v>1032</v>
      </c>
      <c r="C17658" t="s">
        <v>1013</v>
      </c>
      <c r="D17658" t="s">
        <v>1017</v>
      </c>
      <c r="E17658" t="s">
        <v>1019</v>
      </c>
      <c r="F17658" s="86">
        <v>30567147.091894198</v>
      </c>
    </row>
    <row r="17659" spans="1:6">
      <c r="A17659">
        <v>2028</v>
      </c>
      <c r="B17659" t="s">
        <v>1032</v>
      </c>
      <c r="C17659" t="s">
        <v>1013</v>
      </c>
      <c r="D17659" t="s">
        <v>1017</v>
      </c>
      <c r="E17659" t="s">
        <v>1019</v>
      </c>
      <c r="F17659" s="86">
        <v>29780784.409685101</v>
      </c>
    </row>
    <row r="17660" spans="1:6">
      <c r="A17660">
        <v>2029</v>
      </c>
      <c r="B17660" t="s">
        <v>1032</v>
      </c>
      <c r="C17660" t="s">
        <v>1013</v>
      </c>
      <c r="D17660" t="s">
        <v>1017</v>
      </c>
      <c r="E17660" t="s">
        <v>1019</v>
      </c>
      <c r="F17660" s="86">
        <v>29066657.6767307</v>
      </c>
    </row>
    <row r="17661" spans="1:6">
      <c r="A17661">
        <v>2030</v>
      </c>
      <c r="B17661" t="s">
        <v>1032</v>
      </c>
      <c r="C17661" t="s">
        <v>1013</v>
      </c>
      <c r="D17661" t="s">
        <v>1017</v>
      </c>
      <c r="E17661" t="s">
        <v>1019</v>
      </c>
      <c r="F17661" s="86">
        <v>28431499.918088399</v>
      </c>
    </row>
    <row r="17662" spans="1:6">
      <c r="A17662">
        <v>2031</v>
      </c>
      <c r="B17662" t="s">
        <v>1032</v>
      </c>
      <c r="C17662" t="s">
        <v>1013</v>
      </c>
      <c r="D17662" t="s">
        <v>1017</v>
      </c>
      <c r="E17662" t="s">
        <v>1019</v>
      </c>
      <c r="F17662" s="86">
        <v>27894823.401191</v>
      </c>
    </row>
    <row r="17663" spans="1:6">
      <c r="A17663">
        <v>2032</v>
      </c>
      <c r="B17663" t="s">
        <v>1032</v>
      </c>
      <c r="C17663" t="s">
        <v>1013</v>
      </c>
      <c r="D17663" t="s">
        <v>1017</v>
      </c>
      <c r="E17663" t="s">
        <v>1019</v>
      </c>
      <c r="F17663" s="86">
        <v>27450876.127532601</v>
      </c>
    </row>
    <row r="17664" spans="1:6">
      <c r="A17664">
        <v>2033</v>
      </c>
      <c r="B17664" t="s">
        <v>1032</v>
      </c>
      <c r="C17664" t="s">
        <v>1013</v>
      </c>
      <c r="D17664" t="s">
        <v>1017</v>
      </c>
      <c r="E17664" t="s">
        <v>1019</v>
      </c>
      <c r="F17664" s="86">
        <v>27080329.4399634</v>
      </c>
    </row>
    <row r="17665" spans="1:6">
      <c r="A17665">
        <v>2034</v>
      </c>
      <c r="B17665" t="s">
        <v>1032</v>
      </c>
      <c r="C17665" t="s">
        <v>1013</v>
      </c>
      <c r="D17665" t="s">
        <v>1017</v>
      </c>
      <c r="E17665" t="s">
        <v>1019</v>
      </c>
      <c r="F17665" s="86">
        <v>26758327.4244311</v>
      </c>
    </row>
    <row r="17666" spans="1:6">
      <c r="A17666">
        <v>2035</v>
      </c>
      <c r="B17666" t="s">
        <v>1032</v>
      </c>
      <c r="C17666" t="s">
        <v>1013</v>
      </c>
      <c r="D17666" t="s">
        <v>1017</v>
      </c>
      <c r="E17666" t="s">
        <v>1019</v>
      </c>
      <c r="F17666" s="86">
        <v>26470512.421253201</v>
      </c>
    </row>
    <row r="17667" spans="1:6">
      <c r="A17667">
        <v>2036</v>
      </c>
      <c r="B17667" t="s">
        <v>1032</v>
      </c>
      <c r="C17667" t="s">
        <v>1013</v>
      </c>
      <c r="D17667" t="s">
        <v>1017</v>
      </c>
      <c r="E17667" t="s">
        <v>1019</v>
      </c>
      <c r="F17667" s="86">
        <v>26199648.7048303</v>
      </c>
    </row>
    <row r="17668" spans="1:6">
      <c r="A17668">
        <v>2037</v>
      </c>
      <c r="B17668" t="s">
        <v>1032</v>
      </c>
      <c r="C17668" t="s">
        <v>1013</v>
      </c>
      <c r="D17668" t="s">
        <v>1017</v>
      </c>
      <c r="E17668" t="s">
        <v>1019</v>
      </c>
      <c r="F17668" s="86">
        <v>25959518.637277901</v>
      </c>
    </row>
    <row r="17669" spans="1:6">
      <c r="A17669">
        <v>2038</v>
      </c>
      <c r="B17669" t="s">
        <v>1032</v>
      </c>
      <c r="C17669" t="s">
        <v>1013</v>
      </c>
      <c r="D17669" t="s">
        <v>1017</v>
      </c>
      <c r="E17669" t="s">
        <v>1019</v>
      </c>
      <c r="F17669" s="86">
        <v>25757381.568383198</v>
      </c>
    </row>
    <row r="17670" spans="1:6">
      <c r="A17670">
        <v>2039</v>
      </c>
      <c r="B17670" t="s">
        <v>1032</v>
      </c>
      <c r="C17670" t="s">
        <v>1013</v>
      </c>
      <c r="D17670" t="s">
        <v>1017</v>
      </c>
      <c r="E17670" t="s">
        <v>1019</v>
      </c>
      <c r="F17670" s="86">
        <v>25579015.0272884</v>
      </c>
    </row>
    <row r="17671" spans="1:6">
      <c r="A17671">
        <v>2040</v>
      </c>
      <c r="B17671" t="s">
        <v>1032</v>
      </c>
      <c r="C17671" t="s">
        <v>1013</v>
      </c>
      <c r="D17671" t="s">
        <v>1017</v>
      </c>
      <c r="E17671" t="s">
        <v>1019</v>
      </c>
      <c r="F17671" s="86">
        <v>25417114.8635762</v>
      </c>
    </row>
    <row r="17672" spans="1:6">
      <c r="A17672">
        <v>2041</v>
      </c>
      <c r="B17672" t="s">
        <v>1032</v>
      </c>
      <c r="C17672" t="s">
        <v>1013</v>
      </c>
      <c r="D17672" t="s">
        <v>1017</v>
      </c>
      <c r="E17672" t="s">
        <v>1019</v>
      </c>
      <c r="F17672" s="86">
        <v>25285293.6956135</v>
      </c>
    </row>
    <row r="17673" spans="1:6">
      <c r="A17673">
        <v>2042</v>
      </c>
      <c r="B17673" t="s">
        <v>1032</v>
      </c>
      <c r="C17673" t="s">
        <v>1013</v>
      </c>
      <c r="D17673" t="s">
        <v>1017</v>
      </c>
      <c r="E17673" t="s">
        <v>1019</v>
      </c>
      <c r="F17673" s="86">
        <v>25194763.582640398</v>
      </c>
    </row>
    <row r="17674" spans="1:6">
      <c r="A17674">
        <v>2043</v>
      </c>
      <c r="B17674" t="s">
        <v>1032</v>
      </c>
      <c r="C17674" t="s">
        <v>1013</v>
      </c>
      <c r="D17674" t="s">
        <v>1017</v>
      </c>
      <c r="E17674" t="s">
        <v>1019</v>
      </c>
      <c r="F17674" s="86">
        <v>25142455.320328601</v>
      </c>
    </row>
    <row r="17675" spans="1:6">
      <c r="A17675">
        <v>2044</v>
      </c>
      <c r="B17675" t="s">
        <v>1032</v>
      </c>
      <c r="C17675" t="s">
        <v>1013</v>
      </c>
      <c r="D17675" t="s">
        <v>1017</v>
      </c>
      <c r="E17675" t="s">
        <v>1019</v>
      </c>
      <c r="F17675" s="86">
        <v>25123166.148031499</v>
      </c>
    </row>
    <row r="17676" spans="1:6">
      <c r="A17676">
        <v>2045</v>
      </c>
      <c r="B17676" t="s">
        <v>1032</v>
      </c>
      <c r="C17676" t="s">
        <v>1013</v>
      </c>
      <c r="D17676" t="s">
        <v>1017</v>
      </c>
      <c r="E17676" t="s">
        <v>1019</v>
      </c>
      <c r="F17676" s="86">
        <v>25135527.605067499</v>
      </c>
    </row>
    <row r="17677" spans="1:6">
      <c r="A17677">
        <v>2046</v>
      </c>
      <c r="B17677" t="s">
        <v>1032</v>
      </c>
      <c r="C17677" t="s">
        <v>1013</v>
      </c>
      <c r="D17677" t="s">
        <v>1017</v>
      </c>
      <c r="E17677" t="s">
        <v>1019</v>
      </c>
      <c r="F17677" s="86">
        <v>25175118.771295201</v>
      </c>
    </row>
    <row r="17678" spans="1:6">
      <c r="A17678">
        <v>2047</v>
      </c>
      <c r="B17678" t="s">
        <v>1032</v>
      </c>
      <c r="C17678" t="s">
        <v>1013</v>
      </c>
      <c r="D17678" t="s">
        <v>1017</v>
      </c>
      <c r="E17678" t="s">
        <v>1019</v>
      </c>
      <c r="F17678" s="86">
        <v>25242614.377960499</v>
      </c>
    </row>
    <row r="17679" spans="1:6">
      <c r="A17679">
        <v>2048</v>
      </c>
      <c r="B17679" t="s">
        <v>1032</v>
      </c>
      <c r="C17679" t="s">
        <v>1013</v>
      </c>
      <c r="D17679" t="s">
        <v>1017</v>
      </c>
      <c r="E17679" t="s">
        <v>1019</v>
      </c>
      <c r="F17679" s="86">
        <v>25338508.466225602</v>
      </c>
    </row>
    <row r="17680" spans="1:6">
      <c r="A17680">
        <v>2049</v>
      </c>
      <c r="B17680" t="s">
        <v>1032</v>
      </c>
      <c r="C17680" t="s">
        <v>1013</v>
      </c>
      <c r="D17680" t="s">
        <v>1017</v>
      </c>
      <c r="E17680" t="s">
        <v>1019</v>
      </c>
      <c r="F17680" s="86">
        <v>25464408.0559747</v>
      </c>
    </row>
    <row r="17681" spans="1:6">
      <c r="A17681">
        <v>2050</v>
      </c>
      <c r="B17681" t="s">
        <v>1032</v>
      </c>
      <c r="C17681" t="s">
        <v>1013</v>
      </c>
      <c r="D17681" t="s">
        <v>1017</v>
      </c>
      <c r="E17681" t="s">
        <v>1019</v>
      </c>
      <c r="F17681" s="86">
        <v>25621722.959210601</v>
      </c>
    </row>
    <row r="17682" spans="1:6">
      <c r="A17682">
        <v>2017</v>
      </c>
      <c r="B17682" t="s">
        <v>1033</v>
      </c>
      <c r="C17682" t="s">
        <v>1013</v>
      </c>
      <c r="D17682" t="s">
        <v>1017</v>
      </c>
      <c r="E17682" t="s">
        <v>1019</v>
      </c>
      <c r="F17682" s="86">
        <v>18368621.936195798</v>
      </c>
    </row>
    <row r="17683" spans="1:6">
      <c r="A17683">
        <v>2018</v>
      </c>
      <c r="B17683" t="s">
        <v>1033</v>
      </c>
      <c r="C17683" t="s">
        <v>1013</v>
      </c>
      <c r="D17683" t="s">
        <v>1017</v>
      </c>
      <c r="E17683" t="s">
        <v>1019</v>
      </c>
      <c r="F17683" s="86">
        <v>18270201.1263288</v>
      </c>
    </row>
    <row r="17684" spans="1:6">
      <c r="A17684">
        <v>2019</v>
      </c>
      <c r="B17684" t="s">
        <v>1033</v>
      </c>
      <c r="C17684" t="s">
        <v>1013</v>
      </c>
      <c r="D17684" t="s">
        <v>1017</v>
      </c>
      <c r="E17684" t="s">
        <v>1019</v>
      </c>
      <c r="F17684" s="86">
        <v>18335310.334113698</v>
      </c>
    </row>
    <row r="17685" spans="1:6">
      <c r="A17685">
        <v>2020</v>
      </c>
      <c r="B17685" t="s">
        <v>1033</v>
      </c>
      <c r="C17685" t="s">
        <v>1013</v>
      </c>
      <c r="D17685" t="s">
        <v>1017</v>
      </c>
      <c r="E17685" t="s">
        <v>1019</v>
      </c>
      <c r="F17685" s="86">
        <v>18435017.7138841</v>
      </c>
    </row>
    <row r="17686" spans="1:6">
      <c r="A17686">
        <v>2021</v>
      </c>
      <c r="B17686" t="s">
        <v>1033</v>
      </c>
      <c r="C17686" t="s">
        <v>1013</v>
      </c>
      <c r="D17686" t="s">
        <v>1017</v>
      </c>
      <c r="E17686" t="s">
        <v>1019</v>
      </c>
      <c r="F17686" s="86">
        <v>18403963.5028621</v>
      </c>
    </row>
    <row r="17687" spans="1:6">
      <c r="A17687">
        <v>2022</v>
      </c>
      <c r="B17687" t="s">
        <v>1033</v>
      </c>
      <c r="C17687" t="s">
        <v>1013</v>
      </c>
      <c r="D17687" t="s">
        <v>1017</v>
      </c>
      <c r="E17687" t="s">
        <v>1019</v>
      </c>
      <c r="F17687" s="86">
        <v>18146289.965622298</v>
      </c>
    </row>
    <row r="17688" spans="1:6">
      <c r="A17688">
        <v>2023</v>
      </c>
      <c r="B17688" t="s">
        <v>1033</v>
      </c>
      <c r="C17688" t="s">
        <v>1013</v>
      </c>
      <c r="D17688" t="s">
        <v>1017</v>
      </c>
      <c r="E17688" t="s">
        <v>1019</v>
      </c>
      <c r="F17688" s="86">
        <v>17718797.139699001</v>
      </c>
    </row>
    <row r="17689" spans="1:6">
      <c r="A17689">
        <v>2024</v>
      </c>
      <c r="B17689" t="s">
        <v>1033</v>
      </c>
      <c r="C17689" t="s">
        <v>1013</v>
      </c>
      <c r="D17689" t="s">
        <v>1017</v>
      </c>
      <c r="E17689" t="s">
        <v>1019</v>
      </c>
      <c r="F17689" s="86">
        <v>17251964.645156998</v>
      </c>
    </row>
    <row r="17690" spans="1:6">
      <c r="A17690">
        <v>2025</v>
      </c>
      <c r="B17690" t="s">
        <v>1033</v>
      </c>
      <c r="C17690" t="s">
        <v>1013</v>
      </c>
      <c r="D17690" t="s">
        <v>1017</v>
      </c>
      <c r="E17690" t="s">
        <v>1019</v>
      </c>
      <c r="F17690" s="86">
        <v>16796762.497544002</v>
      </c>
    </row>
    <row r="17691" spans="1:6">
      <c r="A17691">
        <v>2026</v>
      </c>
      <c r="B17691" t="s">
        <v>1033</v>
      </c>
      <c r="C17691" t="s">
        <v>1013</v>
      </c>
      <c r="D17691" t="s">
        <v>1017</v>
      </c>
      <c r="E17691" t="s">
        <v>1019</v>
      </c>
      <c r="F17691" s="86">
        <v>16348340.734224901</v>
      </c>
    </row>
    <row r="17692" spans="1:6">
      <c r="A17692">
        <v>2027</v>
      </c>
      <c r="B17692" t="s">
        <v>1033</v>
      </c>
      <c r="C17692" t="s">
        <v>1013</v>
      </c>
      <c r="D17692" t="s">
        <v>1017</v>
      </c>
      <c r="E17692" t="s">
        <v>1019</v>
      </c>
      <c r="F17692" s="86">
        <v>15913356.693353301</v>
      </c>
    </row>
    <row r="17693" spans="1:6">
      <c r="A17693">
        <v>2028</v>
      </c>
      <c r="B17693" t="s">
        <v>1033</v>
      </c>
      <c r="C17693" t="s">
        <v>1013</v>
      </c>
      <c r="D17693" t="s">
        <v>1017</v>
      </c>
      <c r="E17693" t="s">
        <v>1019</v>
      </c>
      <c r="F17693" s="86">
        <v>15503973.710547701</v>
      </c>
    </row>
    <row r="17694" spans="1:6">
      <c r="A17694">
        <v>2029</v>
      </c>
      <c r="B17694" t="s">
        <v>1033</v>
      </c>
      <c r="C17694" t="s">
        <v>1013</v>
      </c>
      <c r="D17694" t="s">
        <v>1017</v>
      </c>
      <c r="E17694" t="s">
        <v>1019</v>
      </c>
      <c r="F17694" s="86">
        <v>15132196.9990477</v>
      </c>
    </row>
    <row r="17695" spans="1:6">
      <c r="A17695">
        <v>2030</v>
      </c>
      <c r="B17695" t="s">
        <v>1033</v>
      </c>
      <c r="C17695" t="s">
        <v>1013</v>
      </c>
      <c r="D17695" t="s">
        <v>1017</v>
      </c>
      <c r="E17695" t="s">
        <v>1019</v>
      </c>
      <c r="F17695" s="86">
        <v>14801531.793706801</v>
      </c>
    </row>
    <row r="17696" spans="1:6">
      <c r="A17696">
        <v>2031</v>
      </c>
      <c r="B17696" t="s">
        <v>1033</v>
      </c>
      <c r="C17696" t="s">
        <v>1013</v>
      </c>
      <c r="D17696" t="s">
        <v>1017</v>
      </c>
      <c r="E17696" t="s">
        <v>1019</v>
      </c>
      <c r="F17696" s="86">
        <v>14522136.244732</v>
      </c>
    </row>
    <row r="17697" spans="1:6">
      <c r="A17697">
        <v>2032</v>
      </c>
      <c r="B17697" t="s">
        <v>1033</v>
      </c>
      <c r="C17697" t="s">
        <v>1013</v>
      </c>
      <c r="D17697" t="s">
        <v>1017</v>
      </c>
      <c r="E17697" t="s">
        <v>1019</v>
      </c>
      <c r="F17697" s="86">
        <v>14291015.842899</v>
      </c>
    </row>
    <row r="17698" spans="1:6">
      <c r="A17698">
        <v>2033</v>
      </c>
      <c r="B17698" t="s">
        <v>1033</v>
      </c>
      <c r="C17698" t="s">
        <v>1013</v>
      </c>
      <c r="D17698" t="s">
        <v>1017</v>
      </c>
      <c r="E17698" t="s">
        <v>1019</v>
      </c>
      <c r="F17698" s="86">
        <v>14098108.0261144</v>
      </c>
    </row>
    <row r="17699" spans="1:6">
      <c r="A17699">
        <v>2034</v>
      </c>
      <c r="B17699" t="s">
        <v>1033</v>
      </c>
      <c r="C17699" t="s">
        <v>1013</v>
      </c>
      <c r="D17699" t="s">
        <v>1017</v>
      </c>
      <c r="E17699" t="s">
        <v>1019</v>
      </c>
      <c r="F17699" s="86">
        <v>13930472.724274199</v>
      </c>
    </row>
    <row r="17700" spans="1:6">
      <c r="A17700">
        <v>2035</v>
      </c>
      <c r="B17700" t="s">
        <v>1033</v>
      </c>
      <c r="C17700" t="s">
        <v>1013</v>
      </c>
      <c r="D17700" t="s">
        <v>1017</v>
      </c>
      <c r="E17700" t="s">
        <v>1019</v>
      </c>
      <c r="F17700" s="86">
        <v>13780635.2928156</v>
      </c>
    </row>
    <row r="17701" spans="1:6">
      <c r="A17701">
        <v>2036</v>
      </c>
      <c r="B17701" t="s">
        <v>1033</v>
      </c>
      <c r="C17701" t="s">
        <v>1013</v>
      </c>
      <c r="D17701" t="s">
        <v>1017</v>
      </c>
      <c r="E17701" t="s">
        <v>1019</v>
      </c>
      <c r="F17701" s="86">
        <v>13639622.756651601</v>
      </c>
    </row>
    <row r="17702" spans="1:6">
      <c r="A17702">
        <v>2037</v>
      </c>
      <c r="B17702" t="s">
        <v>1033</v>
      </c>
      <c r="C17702" t="s">
        <v>1013</v>
      </c>
      <c r="D17702" t="s">
        <v>1017</v>
      </c>
      <c r="E17702" t="s">
        <v>1019</v>
      </c>
      <c r="F17702" s="86">
        <v>13514610.258551201</v>
      </c>
    </row>
    <row r="17703" spans="1:6">
      <c r="A17703">
        <v>2038</v>
      </c>
      <c r="B17703" t="s">
        <v>1033</v>
      </c>
      <c r="C17703" t="s">
        <v>1013</v>
      </c>
      <c r="D17703" t="s">
        <v>1017</v>
      </c>
      <c r="E17703" t="s">
        <v>1019</v>
      </c>
      <c r="F17703" s="86">
        <v>13409377.039742701</v>
      </c>
    </row>
    <row r="17704" spans="1:6">
      <c r="A17704">
        <v>2039</v>
      </c>
      <c r="B17704" t="s">
        <v>1033</v>
      </c>
      <c r="C17704" t="s">
        <v>1013</v>
      </c>
      <c r="D17704" t="s">
        <v>1017</v>
      </c>
      <c r="E17704" t="s">
        <v>1019</v>
      </c>
      <c r="F17704" s="86">
        <v>13316518.8354077</v>
      </c>
    </row>
    <row r="17705" spans="1:6">
      <c r="A17705">
        <v>2040</v>
      </c>
      <c r="B17705" t="s">
        <v>1033</v>
      </c>
      <c r="C17705" t="s">
        <v>1013</v>
      </c>
      <c r="D17705" t="s">
        <v>1017</v>
      </c>
      <c r="E17705" t="s">
        <v>1019</v>
      </c>
      <c r="F17705" s="86">
        <v>13232233.0809629</v>
      </c>
    </row>
    <row r="17706" spans="1:6">
      <c r="A17706">
        <v>2041</v>
      </c>
      <c r="B17706" t="s">
        <v>1033</v>
      </c>
      <c r="C17706" t="s">
        <v>1013</v>
      </c>
      <c r="D17706" t="s">
        <v>1017</v>
      </c>
      <c r="E17706" t="s">
        <v>1019</v>
      </c>
      <c r="F17706" s="86">
        <v>13163606.550026899</v>
      </c>
    </row>
    <row r="17707" spans="1:6">
      <c r="A17707">
        <v>2042</v>
      </c>
      <c r="B17707" t="s">
        <v>1033</v>
      </c>
      <c r="C17707" t="s">
        <v>1013</v>
      </c>
      <c r="D17707" t="s">
        <v>1017</v>
      </c>
      <c r="E17707" t="s">
        <v>1019</v>
      </c>
      <c r="F17707" s="86">
        <v>13116476.27729</v>
      </c>
    </row>
    <row r="17708" spans="1:6">
      <c r="A17708">
        <v>2043</v>
      </c>
      <c r="B17708" t="s">
        <v>1033</v>
      </c>
      <c r="C17708" t="s">
        <v>1013</v>
      </c>
      <c r="D17708" t="s">
        <v>1017</v>
      </c>
      <c r="E17708" t="s">
        <v>1019</v>
      </c>
      <c r="F17708" s="86">
        <v>13089244.4249462</v>
      </c>
    </row>
    <row r="17709" spans="1:6">
      <c r="A17709">
        <v>2044</v>
      </c>
      <c r="B17709" t="s">
        <v>1033</v>
      </c>
      <c r="C17709" t="s">
        <v>1013</v>
      </c>
      <c r="D17709" t="s">
        <v>1017</v>
      </c>
      <c r="E17709" t="s">
        <v>1019</v>
      </c>
      <c r="F17709" s="86">
        <v>13079202.418796301</v>
      </c>
    </row>
    <row r="17710" spans="1:6">
      <c r="A17710">
        <v>2045</v>
      </c>
      <c r="B17710" t="s">
        <v>1033</v>
      </c>
      <c r="C17710" t="s">
        <v>1013</v>
      </c>
      <c r="D17710" t="s">
        <v>1017</v>
      </c>
      <c r="E17710" t="s">
        <v>1019</v>
      </c>
      <c r="F17710" s="86">
        <v>13085637.833736099</v>
      </c>
    </row>
    <row r="17711" spans="1:6">
      <c r="A17711">
        <v>2046</v>
      </c>
      <c r="B17711" t="s">
        <v>1033</v>
      </c>
      <c r="C17711" t="s">
        <v>1013</v>
      </c>
      <c r="D17711" t="s">
        <v>1017</v>
      </c>
      <c r="E17711" t="s">
        <v>1019</v>
      </c>
      <c r="F17711" s="86">
        <v>13106249.124289099</v>
      </c>
    </row>
    <row r="17712" spans="1:6">
      <c r="A17712">
        <v>2047</v>
      </c>
      <c r="B17712" t="s">
        <v>1033</v>
      </c>
      <c r="C17712" t="s">
        <v>1013</v>
      </c>
      <c r="D17712" t="s">
        <v>1017</v>
      </c>
      <c r="E17712" t="s">
        <v>1019</v>
      </c>
      <c r="F17712" s="86">
        <v>13141387.557747399</v>
      </c>
    </row>
    <row r="17713" spans="1:6">
      <c r="A17713">
        <v>2048</v>
      </c>
      <c r="B17713" t="s">
        <v>1033</v>
      </c>
      <c r="C17713" t="s">
        <v>1013</v>
      </c>
      <c r="D17713" t="s">
        <v>1017</v>
      </c>
      <c r="E17713" t="s">
        <v>1019</v>
      </c>
      <c r="F17713" s="86">
        <v>13191310.333555</v>
      </c>
    </row>
    <row r="17714" spans="1:6">
      <c r="A17714">
        <v>2049</v>
      </c>
      <c r="B17714" t="s">
        <v>1033</v>
      </c>
      <c r="C17714" t="s">
        <v>1013</v>
      </c>
      <c r="D17714" t="s">
        <v>1017</v>
      </c>
      <c r="E17714" t="s">
        <v>1019</v>
      </c>
      <c r="F17714" s="86">
        <v>13256854.0715166</v>
      </c>
    </row>
    <row r="17715" spans="1:6">
      <c r="A17715">
        <v>2050</v>
      </c>
      <c r="B17715" t="s">
        <v>1033</v>
      </c>
      <c r="C17715" t="s">
        <v>1013</v>
      </c>
      <c r="D17715" t="s">
        <v>1017</v>
      </c>
      <c r="E17715" t="s">
        <v>1019</v>
      </c>
      <c r="F17715" s="86">
        <v>13338752.7243692</v>
      </c>
    </row>
    <row r="17716" spans="1:6">
      <c r="A17716">
        <v>2017</v>
      </c>
      <c r="B17716" t="s">
        <v>1034</v>
      </c>
      <c r="C17716" t="s">
        <v>1013</v>
      </c>
      <c r="D17716" t="s">
        <v>1017</v>
      </c>
      <c r="E17716" t="s">
        <v>1019</v>
      </c>
      <c r="F17716" s="86">
        <v>2129898.2697099601</v>
      </c>
    </row>
    <row r="17717" spans="1:6">
      <c r="A17717">
        <v>2018</v>
      </c>
      <c r="B17717" t="s">
        <v>1034</v>
      </c>
      <c r="C17717" t="s">
        <v>1013</v>
      </c>
      <c r="D17717" t="s">
        <v>1017</v>
      </c>
      <c r="E17717" t="s">
        <v>1019</v>
      </c>
      <c r="F17717" s="86">
        <v>2116605.3637295701</v>
      </c>
    </row>
    <row r="17718" spans="1:6">
      <c r="A17718">
        <v>2019</v>
      </c>
      <c r="B17718" t="s">
        <v>1034</v>
      </c>
      <c r="C17718" t="s">
        <v>1013</v>
      </c>
      <c r="D17718" t="s">
        <v>1017</v>
      </c>
      <c r="E17718" t="s">
        <v>1019</v>
      </c>
      <c r="F17718" s="86">
        <v>2118999.4641665402</v>
      </c>
    </row>
    <row r="17719" spans="1:6">
      <c r="A17719">
        <v>2020</v>
      </c>
      <c r="B17719" t="s">
        <v>1034</v>
      </c>
      <c r="C17719" t="s">
        <v>1013</v>
      </c>
      <c r="D17719" t="s">
        <v>1017</v>
      </c>
      <c r="E17719" t="s">
        <v>1019</v>
      </c>
      <c r="F17719" s="86">
        <v>2126085.7279391098</v>
      </c>
    </row>
    <row r="17720" spans="1:6">
      <c r="A17720">
        <v>2021</v>
      </c>
      <c r="B17720" t="s">
        <v>1034</v>
      </c>
      <c r="C17720" t="s">
        <v>1013</v>
      </c>
      <c r="D17720" t="s">
        <v>1017</v>
      </c>
      <c r="E17720" t="s">
        <v>1019</v>
      </c>
      <c r="F17720" s="86">
        <v>2118439.7303927001</v>
      </c>
    </row>
    <row r="17721" spans="1:6">
      <c r="A17721">
        <v>2022</v>
      </c>
      <c r="B17721" t="s">
        <v>1034</v>
      </c>
      <c r="C17721" t="s">
        <v>1013</v>
      </c>
      <c r="D17721" t="s">
        <v>1017</v>
      </c>
      <c r="E17721" t="s">
        <v>1019</v>
      </c>
      <c r="F17721" s="86">
        <v>2086309.6258253099</v>
      </c>
    </row>
    <row r="17722" spans="1:6">
      <c r="A17722">
        <v>2023</v>
      </c>
      <c r="B17722" t="s">
        <v>1034</v>
      </c>
      <c r="C17722" t="s">
        <v>1013</v>
      </c>
      <c r="D17722" t="s">
        <v>1017</v>
      </c>
      <c r="E17722" t="s">
        <v>1019</v>
      </c>
      <c r="F17722" s="86">
        <v>2035838.8723907401</v>
      </c>
    </row>
    <row r="17723" spans="1:6">
      <c r="A17723">
        <v>2024</v>
      </c>
      <c r="B17723" t="s">
        <v>1034</v>
      </c>
      <c r="C17723" t="s">
        <v>1013</v>
      </c>
      <c r="D17723" t="s">
        <v>1017</v>
      </c>
      <c r="E17723" t="s">
        <v>1019</v>
      </c>
      <c r="F17723" s="86">
        <v>1980691.4657087999</v>
      </c>
    </row>
    <row r="17724" spans="1:6">
      <c r="A17724">
        <v>2025</v>
      </c>
      <c r="B17724" t="s">
        <v>1034</v>
      </c>
      <c r="C17724" t="s">
        <v>1013</v>
      </c>
      <c r="D17724" t="s">
        <v>1017</v>
      </c>
      <c r="E17724" t="s">
        <v>1019</v>
      </c>
      <c r="F17724" s="86">
        <v>1927065.2363316901</v>
      </c>
    </row>
    <row r="17725" spans="1:6">
      <c r="A17725">
        <v>2026</v>
      </c>
      <c r="B17725" t="s">
        <v>1034</v>
      </c>
      <c r="C17725" t="s">
        <v>1013</v>
      </c>
      <c r="D17725" t="s">
        <v>1017</v>
      </c>
      <c r="E17725" t="s">
        <v>1019</v>
      </c>
      <c r="F17725" s="86">
        <v>1874612.02000813</v>
      </c>
    </row>
    <row r="17726" spans="1:6">
      <c r="A17726">
        <v>2027</v>
      </c>
      <c r="B17726" t="s">
        <v>1034</v>
      </c>
      <c r="C17726" t="s">
        <v>1013</v>
      </c>
      <c r="D17726" t="s">
        <v>1017</v>
      </c>
      <c r="E17726" t="s">
        <v>1019</v>
      </c>
      <c r="F17726" s="86">
        <v>1823979.5665274099</v>
      </c>
    </row>
    <row r="17727" spans="1:6">
      <c r="A17727">
        <v>2028</v>
      </c>
      <c r="B17727" t="s">
        <v>1034</v>
      </c>
      <c r="C17727" t="s">
        <v>1013</v>
      </c>
      <c r="D17727" t="s">
        <v>1017</v>
      </c>
      <c r="E17727" t="s">
        <v>1019</v>
      </c>
      <c r="F17727" s="86">
        <v>1776613.05659644</v>
      </c>
    </row>
    <row r="17728" spans="1:6">
      <c r="A17728">
        <v>2029</v>
      </c>
      <c r="B17728" t="s">
        <v>1034</v>
      </c>
      <c r="C17728" t="s">
        <v>1013</v>
      </c>
      <c r="D17728" t="s">
        <v>1017</v>
      </c>
      <c r="E17728" t="s">
        <v>1019</v>
      </c>
      <c r="F17728" s="86">
        <v>1733032.35425606</v>
      </c>
    </row>
    <row r="17729" spans="1:6">
      <c r="A17729">
        <v>2030</v>
      </c>
      <c r="B17729" t="s">
        <v>1034</v>
      </c>
      <c r="C17729" t="s">
        <v>1013</v>
      </c>
      <c r="D17729" t="s">
        <v>1017</v>
      </c>
      <c r="E17729" t="s">
        <v>1019</v>
      </c>
      <c r="F17729" s="86">
        <v>1694291.5881596401</v>
      </c>
    </row>
    <row r="17730" spans="1:6">
      <c r="A17730">
        <v>2031</v>
      </c>
      <c r="B17730" t="s">
        <v>1034</v>
      </c>
      <c r="C17730" t="s">
        <v>1013</v>
      </c>
      <c r="D17730" t="s">
        <v>1017</v>
      </c>
      <c r="E17730" t="s">
        <v>1019</v>
      </c>
      <c r="F17730" s="86">
        <v>1661163.30482099</v>
      </c>
    </row>
    <row r="17731" spans="1:6">
      <c r="A17731">
        <v>2032</v>
      </c>
      <c r="B17731" t="s">
        <v>1034</v>
      </c>
      <c r="C17731" t="s">
        <v>1013</v>
      </c>
      <c r="D17731" t="s">
        <v>1017</v>
      </c>
      <c r="E17731" t="s">
        <v>1019</v>
      </c>
      <c r="F17731" s="86">
        <v>1633656.6708692799</v>
      </c>
    </row>
    <row r="17732" spans="1:6">
      <c r="A17732">
        <v>2033</v>
      </c>
      <c r="B17732" t="s">
        <v>1034</v>
      </c>
      <c r="C17732" t="s">
        <v>1013</v>
      </c>
      <c r="D17732" t="s">
        <v>1017</v>
      </c>
      <c r="E17732" t="s">
        <v>1019</v>
      </c>
      <c r="F17732" s="86">
        <v>1610222.9954752501</v>
      </c>
    </row>
    <row r="17733" spans="1:6">
      <c r="A17733">
        <v>2034</v>
      </c>
      <c r="B17733" t="s">
        <v>1034</v>
      </c>
      <c r="C17733" t="s">
        <v>1013</v>
      </c>
      <c r="D17733" t="s">
        <v>1017</v>
      </c>
      <c r="E17733" t="s">
        <v>1019</v>
      </c>
      <c r="F17733" s="86">
        <v>1589638.55446652</v>
      </c>
    </row>
    <row r="17734" spans="1:6">
      <c r="A17734">
        <v>2035</v>
      </c>
      <c r="B17734" t="s">
        <v>1034</v>
      </c>
      <c r="C17734" t="s">
        <v>1013</v>
      </c>
      <c r="D17734" t="s">
        <v>1017</v>
      </c>
      <c r="E17734" t="s">
        <v>1019</v>
      </c>
      <c r="F17734" s="86">
        <v>1570916.8583223</v>
      </c>
    </row>
    <row r="17735" spans="1:6">
      <c r="A17735">
        <v>2036</v>
      </c>
      <c r="B17735" t="s">
        <v>1034</v>
      </c>
      <c r="C17735" t="s">
        <v>1013</v>
      </c>
      <c r="D17735" t="s">
        <v>1017</v>
      </c>
      <c r="E17735" t="s">
        <v>1019</v>
      </c>
      <c r="F17735" s="86">
        <v>1553300.01352292</v>
      </c>
    </row>
    <row r="17736" spans="1:6">
      <c r="A17736">
        <v>2037</v>
      </c>
      <c r="B17736" t="s">
        <v>1034</v>
      </c>
      <c r="C17736" t="s">
        <v>1013</v>
      </c>
      <c r="D17736" t="s">
        <v>1017</v>
      </c>
      <c r="E17736" t="s">
        <v>1019</v>
      </c>
      <c r="F17736" s="86">
        <v>1537458.3712607</v>
      </c>
    </row>
    <row r="17737" spans="1:6">
      <c r="A17737">
        <v>2038</v>
      </c>
      <c r="B17737" t="s">
        <v>1034</v>
      </c>
      <c r="C17737" t="s">
        <v>1013</v>
      </c>
      <c r="D17737" t="s">
        <v>1017</v>
      </c>
      <c r="E17737" t="s">
        <v>1019</v>
      </c>
      <c r="F17737" s="86">
        <v>1523685.1759253701</v>
      </c>
    </row>
    <row r="17738" spans="1:6">
      <c r="A17738">
        <v>2039</v>
      </c>
      <c r="B17738" t="s">
        <v>1034</v>
      </c>
      <c r="C17738" t="s">
        <v>1013</v>
      </c>
      <c r="D17738" t="s">
        <v>1017</v>
      </c>
      <c r="E17738" t="s">
        <v>1019</v>
      </c>
      <c r="F17738" s="86">
        <v>1511423.7197092201</v>
      </c>
    </row>
    <row r="17739" spans="1:6">
      <c r="A17739">
        <v>2040</v>
      </c>
      <c r="B17739" t="s">
        <v>1034</v>
      </c>
      <c r="C17739" t="s">
        <v>1013</v>
      </c>
      <c r="D17739" t="s">
        <v>1017</v>
      </c>
      <c r="E17739" t="s">
        <v>1019</v>
      </c>
      <c r="F17739" s="86">
        <v>1500005.8381986101</v>
      </c>
    </row>
    <row r="17740" spans="1:6">
      <c r="A17740">
        <v>2041</v>
      </c>
      <c r="B17740" t="s">
        <v>1034</v>
      </c>
      <c r="C17740" t="s">
        <v>1013</v>
      </c>
      <c r="D17740" t="s">
        <v>1017</v>
      </c>
      <c r="E17740" t="s">
        <v>1019</v>
      </c>
      <c r="F17740" s="86">
        <v>1490369.5925786099</v>
      </c>
    </row>
    <row r="17741" spans="1:6">
      <c r="A17741">
        <v>2042</v>
      </c>
      <c r="B17741" t="s">
        <v>1034</v>
      </c>
      <c r="C17741" t="s">
        <v>1013</v>
      </c>
      <c r="D17741" t="s">
        <v>1017</v>
      </c>
      <c r="E17741" t="s">
        <v>1019</v>
      </c>
      <c r="F17741" s="86">
        <v>1483371.63254627</v>
      </c>
    </row>
    <row r="17742" spans="1:6">
      <c r="A17742">
        <v>2043</v>
      </c>
      <c r="B17742" t="s">
        <v>1034</v>
      </c>
      <c r="C17742" t="s">
        <v>1013</v>
      </c>
      <c r="D17742" t="s">
        <v>1017</v>
      </c>
      <c r="E17742" t="s">
        <v>1019</v>
      </c>
      <c r="F17742" s="86">
        <v>1478411.4137762</v>
      </c>
    </row>
    <row r="17743" spans="1:6">
      <c r="A17743">
        <v>2044</v>
      </c>
      <c r="B17743" t="s">
        <v>1034</v>
      </c>
      <c r="C17743" t="s">
        <v>1013</v>
      </c>
      <c r="D17743" t="s">
        <v>1017</v>
      </c>
      <c r="E17743" t="s">
        <v>1019</v>
      </c>
      <c r="F17743" s="86">
        <v>1475438.25438314</v>
      </c>
    </row>
    <row r="17744" spans="1:6">
      <c r="A17744">
        <v>2045</v>
      </c>
      <c r="B17744" t="s">
        <v>1034</v>
      </c>
      <c r="C17744" t="s">
        <v>1013</v>
      </c>
      <c r="D17744" t="s">
        <v>1017</v>
      </c>
      <c r="E17744" t="s">
        <v>1019</v>
      </c>
      <c r="F17744" s="86">
        <v>1474118.0332506699</v>
      </c>
    </row>
    <row r="17745" spans="1:6">
      <c r="A17745">
        <v>2046</v>
      </c>
      <c r="B17745" t="s">
        <v>1034</v>
      </c>
      <c r="C17745" t="s">
        <v>1013</v>
      </c>
      <c r="D17745" t="s">
        <v>1017</v>
      </c>
      <c r="E17745" t="s">
        <v>1019</v>
      </c>
      <c r="F17745" s="86">
        <v>1474478.6975618999</v>
      </c>
    </row>
    <row r="17746" spans="1:6">
      <c r="A17746">
        <v>2047</v>
      </c>
      <c r="B17746" t="s">
        <v>1034</v>
      </c>
      <c r="C17746" t="s">
        <v>1013</v>
      </c>
      <c r="D17746" t="s">
        <v>1017</v>
      </c>
      <c r="E17746" t="s">
        <v>1019</v>
      </c>
      <c r="F17746" s="86">
        <v>1476534.61065302</v>
      </c>
    </row>
    <row r="17747" spans="1:6">
      <c r="A17747">
        <v>2048</v>
      </c>
      <c r="B17747" t="s">
        <v>1034</v>
      </c>
      <c r="C17747" t="s">
        <v>1013</v>
      </c>
      <c r="D17747" t="s">
        <v>1017</v>
      </c>
      <c r="E17747" t="s">
        <v>1019</v>
      </c>
      <c r="F17747" s="86">
        <v>1480388.7541366401</v>
      </c>
    </row>
    <row r="17748" spans="1:6">
      <c r="A17748">
        <v>2049</v>
      </c>
      <c r="B17748" t="s">
        <v>1034</v>
      </c>
      <c r="C17748" t="s">
        <v>1013</v>
      </c>
      <c r="D17748" t="s">
        <v>1017</v>
      </c>
      <c r="E17748" t="s">
        <v>1019</v>
      </c>
      <c r="F17748" s="86">
        <v>1485990.73314466</v>
      </c>
    </row>
    <row r="17749" spans="1:6">
      <c r="A17749">
        <v>2050</v>
      </c>
      <c r="B17749" t="s">
        <v>1034</v>
      </c>
      <c r="C17749" t="s">
        <v>1013</v>
      </c>
      <c r="D17749" t="s">
        <v>1017</v>
      </c>
      <c r="E17749" t="s">
        <v>1019</v>
      </c>
      <c r="F17749" s="86">
        <v>1493479.53106101</v>
      </c>
    </row>
    <row r="17750" spans="1:6">
      <c r="A17750">
        <v>2017</v>
      </c>
      <c r="B17750" t="s">
        <v>1035</v>
      </c>
      <c r="C17750" t="s">
        <v>1013</v>
      </c>
      <c r="D17750" t="s">
        <v>1017</v>
      </c>
      <c r="E17750" t="s">
        <v>1019</v>
      </c>
      <c r="F17750" s="86">
        <v>1843587.42468168</v>
      </c>
    </row>
    <row r="17751" spans="1:6">
      <c r="A17751">
        <v>2018</v>
      </c>
      <c r="B17751" t="s">
        <v>1035</v>
      </c>
      <c r="C17751" t="s">
        <v>1013</v>
      </c>
      <c r="D17751" t="s">
        <v>1017</v>
      </c>
      <c r="E17751" t="s">
        <v>1019</v>
      </c>
      <c r="F17751" s="86">
        <v>1838055.9760577299</v>
      </c>
    </row>
    <row r="17752" spans="1:6">
      <c r="A17752">
        <v>2019</v>
      </c>
      <c r="B17752" t="s">
        <v>1035</v>
      </c>
      <c r="C17752" t="s">
        <v>1013</v>
      </c>
      <c r="D17752" t="s">
        <v>1017</v>
      </c>
      <c r="E17752" t="s">
        <v>1019</v>
      </c>
      <c r="F17752" s="86">
        <v>1849547.5867210999</v>
      </c>
    </row>
    <row r="17753" spans="1:6">
      <c r="A17753">
        <v>2020</v>
      </c>
      <c r="B17753" t="s">
        <v>1035</v>
      </c>
      <c r="C17753" t="s">
        <v>1013</v>
      </c>
      <c r="D17753" t="s">
        <v>1017</v>
      </c>
      <c r="E17753" t="s">
        <v>1019</v>
      </c>
      <c r="F17753" s="86">
        <v>1861385.87191535</v>
      </c>
    </row>
    <row r="17754" spans="1:6">
      <c r="A17754">
        <v>2021</v>
      </c>
      <c r="B17754" t="s">
        <v>1035</v>
      </c>
      <c r="C17754" t="s">
        <v>1013</v>
      </c>
      <c r="D17754" t="s">
        <v>1017</v>
      </c>
      <c r="E17754" t="s">
        <v>1019</v>
      </c>
      <c r="F17754" s="86">
        <v>1860135.0499780001</v>
      </c>
    </row>
    <row r="17755" spans="1:6">
      <c r="A17755">
        <v>2022</v>
      </c>
      <c r="B17755" t="s">
        <v>1035</v>
      </c>
      <c r="C17755" t="s">
        <v>1013</v>
      </c>
      <c r="D17755" t="s">
        <v>1017</v>
      </c>
      <c r="E17755" t="s">
        <v>1019</v>
      </c>
      <c r="F17755" s="86">
        <v>1834889.7167515999</v>
      </c>
    </row>
    <row r="17756" spans="1:6">
      <c r="A17756">
        <v>2023</v>
      </c>
      <c r="B17756" t="s">
        <v>1035</v>
      </c>
      <c r="C17756" t="s">
        <v>1013</v>
      </c>
      <c r="D17756" t="s">
        <v>1017</v>
      </c>
      <c r="E17756" t="s">
        <v>1019</v>
      </c>
      <c r="F17756" s="86">
        <v>1791386.3912136301</v>
      </c>
    </row>
    <row r="17757" spans="1:6">
      <c r="A17757">
        <v>2024</v>
      </c>
      <c r="B17757" t="s">
        <v>1035</v>
      </c>
      <c r="C17757" t="s">
        <v>1013</v>
      </c>
      <c r="D17757" t="s">
        <v>1017</v>
      </c>
      <c r="E17757" t="s">
        <v>1019</v>
      </c>
      <c r="F17757" s="86">
        <v>1743767.6785113199</v>
      </c>
    </row>
    <row r="17758" spans="1:6">
      <c r="A17758">
        <v>2025</v>
      </c>
      <c r="B17758" t="s">
        <v>1035</v>
      </c>
      <c r="C17758" t="s">
        <v>1013</v>
      </c>
      <c r="D17758" t="s">
        <v>1017</v>
      </c>
      <c r="E17758" t="s">
        <v>1019</v>
      </c>
      <c r="F17758" s="86">
        <v>1698346.06706055</v>
      </c>
    </row>
    <row r="17759" spans="1:6">
      <c r="A17759">
        <v>2026</v>
      </c>
      <c r="B17759" t="s">
        <v>1035</v>
      </c>
      <c r="C17759" t="s">
        <v>1013</v>
      </c>
      <c r="D17759" t="s">
        <v>1017</v>
      </c>
      <c r="E17759" t="s">
        <v>1019</v>
      </c>
      <c r="F17759" s="86">
        <v>1653664.0349808</v>
      </c>
    </row>
    <row r="17760" spans="1:6">
      <c r="A17760">
        <v>2027</v>
      </c>
      <c r="B17760" t="s">
        <v>1035</v>
      </c>
      <c r="C17760" t="s">
        <v>1013</v>
      </c>
      <c r="D17760" t="s">
        <v>1017</v>
      </c>
      <c r="E17760" t="s">
        <v>1019</v>
      </c>
      <c r="F17760" s="86">
        <v>1610680.1727104001</v>
      </c>
    </row>
    <row r="17761" spans="1:6">
      <c r="A17761">
        <v>2028</v>
      </c>
      <c r="B17761" t="s">
        <v>1035</v>
      </c>
      <c r="C17761" t="s">
        <v>1013</v>
      </c>
      <c r="D17761" t="s">
        <v>1017</v>
      </c>
      <c r="E17761" t="s">
        <v>1019</v>
      </c>
      <c r="F17761" s="86">
        <v>1570632.93149067</v>
      </c>
    </row>
    <row r="17762" spans="1:6">
      <c r="A17762">
        <v>2029</v>
      </c>
      <c r="B17762" t="s">
        <v>1035</v>
      </c>
      <c r="C17762" t="s">
        <v>1013</v>
      </c>
      <c r="D17762" t="s">
        <v>1017</v>
      </c>
      <c r="E17762" t="s">
        <v>1019</v>
      </c>
      <c r="F17762" s="86">
        <v>1534538.2801846501</v>
      </c>
    </row>
    <row r="17763" spans="1:6">
      <c r="A17763">
        <v>2030</v>
      </c>
      <c r="B17763" t="s">
        <v>1035</v>
      </c>
      <c r="C17763" t="s">
        <v>1013</v>
      </c>
      <c r="D17763" t="s">
        <v>1017</v>
      </c>
      <c r="E17763" t="s">
        <v>1019</v>
      </c>
      <c r="F17763" s="86">
        <v>1502738.3318404299</v>
      </c>
    </row>
    <row r="17764" spans="1:6">
      <c r="A17764">
        <v>2031</v>
      </c>
      <c r="B17764" t="s">
        <v>1035</v>
      </c>
      <c r="C17764" t="s">
        <v>1013</v>
      </c>
      <c r="D17764" t="s">
        <v>1017</v>
      </c>
      <c r="E17764" t="s">
        <v>1019</v>
      </c>
      <c r="F17764" s="86">
        <v>1476499.6010274</v>
      </c>
    </row>
    <row r="17765" spans="1:6">
      <c r="A17765">
        <v>2032</v>
      </c>
      <c r="B17765" t="s">
        <v>1035</v>
      </c>
      <c r="C17765" t="s">
        <v>1013</v>
      </c>
      <c r="D17765" t="s">
        <v>1017</v>
      </c>
      <c r="E17765" t="s">
        <v>1019</v>
      </c>
      <c r="F17765" s="86">
        <v>1455101.4343296499</v>
      </c>
    </row>
    <row r="17766" spans="1:6">
      <c r="A17766">
        <v>2033</v>
      </c>
      <c r="B17766" t="s">
        <v>1035</v>
      </c>
      <c r="C17766" t="s">
        <v>1013</v>
      </c>
      <c r="D17766" t="s">
        <v>1017</v>
      </c>
      <c r="E17766" t="s">
        <v>1019</v>
      </c>
      <c r="F17766" s="86">
        <v>1437093.21736188</v>
      </c>
    </row>
    <row r="17767" spans="1:6">
      <c r="A17767">
        <v>2034</v>
      </c>
      <c r="B17767" t="s">
        <v>1035</v>
      </c>
      <c r="C17767" t="s">
        <v>1013</v>
      </c>
      <c r="D17767" t="s">
        <v>1017</v>
      </c>
      <c r="E17767" t="s">
        <v>1019</v>
      </c>
      <c r="F17767" s="86">
        <v>1421726.7195657999</v>
      </c>
    </row>
    <row r="17768" spans="1:6">
      <c r="A17768">
        <v>2035</v>
      </c>
      <c r="B17768" t="s">
        <v>1035</v>
      </c>
      <c r="C17768" t="s">
        <v>1013</v>
      </c>
      <c r="D17768" t="s">
        <v>1017</v>
      </c>
      <c r="E17768" t="s">
        <v>1019</v>
      </c>
      <c r="F17768" s="86">
        <v>1407876.7382054999</v>
      </c>
    </row>
    <row r="17769" spans="1:6">
      <c r="A17769">
        <v>2036</v>
      </c>
      <c r="B17769" t="s">
        <v>1035</v>
      </c>
      <c r="C17769" t="s">
        <v>1013</v>
      </c>
      <c r="D17769" t="s">
        <v>1017</v>
      </c>
      <c r="E17769" t="s">
        <v>1019</v>
      </c>
      <c r="F17769" s="86">
        <v>1394943.8997925699</v>
      </c>
    </row>
    <row r="17770" spans="1:6">
      <c r="A17770">
        <v>2037</v>
      </c>
      <c r="B17770" t="s">
        <v>1035</v>
      </c>
      <c r="C17770" t="s">
        <v>1013</v>
      </c>
      <c r="D17770" t="s">
        <v>1017</v>
      </c>
      <c r="E17770" t="s">
        <v>1019</v>
      </c>
      <c r="F17770" s="86">
        <v>1383165.2054407799</v>
      </c>
    </row>
    <row r="17771" spans="1:6">
      <c r="A17771">
        <v>2038</v>
      </c>
      <c r="B17771" t="s">
        <v>1035</v>
      </c>
      <c r="C17771" t="s">
        <v>1013</v>
      </c>
      <c r="D17771" t="s">
        <v>1017</v>
      </c>
      <c r="E17771" t="s">
        <v>1019</v>
      </c>
      <c r="F17771" s="86">
        <v>1373364.1208221901</v>
      </c>
    </row>
    <row r="17772" spans="1:6">
      <c r="A17772">
        <v>2039</v>
      </c>
      <c r="B17772" t="s">
        <v>1035</v>
      </c>
      <c r="C17772" t="s">
        <v>1013</v>
      </c>
      <c r="D17772" t="s">
        <v>1017</v>
      </c>
      <c r="E17772" t="s">
        <v>1019</v>
      </c>
      <c r="F17772" s="86">
        <v>1364846.2393778299</v>
      </c>
    </row>
    <row r="17773" spans="1:6">
      <c r="A17773">
        <v>2040</v>
      </c>
      <c r="B17773" t="s">
        <v>1035</v>
      </c>
      <c r="C17773" t="s">
        <v>1013</v>
      </c>
      <c r="D17773" t="s">
        <v>1017</v>
      </c>
      <c r="E17773" t="s">
        <v>1019</v>
      </c>
      <c r="F17773" s="86">
        <v>1356874.88207092</v>
      </c>
    </row>
    <row r="17774" spans="1:6">
      <c r="A17774">
        <v>2041</v>
      </c>
      <c r="B17774" t="s">
        <v>1035</v>
      </c>
      <c r="C17774" t="s">
        <v>1013</v>
      </c>
      <c r="D17774" t="s">
        <v>1017</v>
      </c>
      <c r="E17774" t="s">
        <v>1019</v>
      </c>
      <c r="F17774" s="86">
        <v>1350742.8345220599</v>
      </c>
    </row>
    <row r="17775" spans="1:6">
      <c r="A17775">
        <v>2042</v>
      </c>
      <c r="B17775" t="s">
        <v>1035</v>
      </c>
      <c r="C17775" t="s">
        <v>1013</v>
      </c>
      <c r="D17775" t="s">
        <v>1017</v>
      </c>
      <c r="E17775" t="s">
        <v>1019</v>
      </c>
      <c r="F17775" s="86">
        <v>1346431.98530511</v>
      </c>
    </row>
    <row r="17776" spans="1:6">
      <c r="A17776">
        <v>2043</v>
      </c>
      <c r="B17776" t="s">
        <v>1035</v>
      </c>
      <c r="C17776" t="s">
        <v>1013</v>
      </c>
      <c r="D17776" t="s">
        <v>1017</v>
      </c>
      <c r="E17776" t="s">
        <v>1019</v>
      </c>
      <c r="F17776" s="86">
        <v>1344240.4126027001</v>
      </c>
    </row>
    <row r="17777" spans="1:6">
      <c r="A17777">
        <v>2044</v>
      </c>
      <c r="B17777" t="s">
        <v>1035</v>
      </c>
      <c r="C17777" t="s">
        <v>1013</v>
      </c>
      <c r="D17777" t="s">
        <v>1017</v>
      </c>
      <c r="E17777" t="s">
        <v>1019</v>
      </c>
      <c r="F17777" s="86">
        <v>1343634.6277089601</v>
      </c>
    </row>
    <row r="17778" spans="1:6">
      <c r="A17778">
        <v>2045</v>
      </c>
      <c r="B17778" t="s">
        <v>1035</v>
      </c>
      <c r="C17778" t="s">
        <v>1013</v>
      </c>
      <c r="D17778" t="s">
        <v>1017</v>
      </c>
      <c r="E17778" t="s">
        <v>1019</v>
      </c>
      <c r="F17778" s="86">
        <v>1344632.6203718199</v>
      </c>
    </row>
    <row r="17779" spans="1:6">
      <c r="A17779">
        <v>2046</v>
      </c>
      <c r="B17779" t="s">
        <v>1035</v>
      </c>
      <c r="C17779" t="s">
        <v>1013</v>
      </c>
      <c r="D17779" t="s">
        <v>1017</v>
      </c>
      <c r="E17779" t="s">
        <v>1019</v>
      </c>
      <c r="F17779" s="86">
        <v>1347463.2186809401</v>
      </c>
    </row>
    <row r="17780" spans="1:6">
      <c r="A17780">
        <v>2047</v>
      </c>
      <c r="B17780" t="s">
        <v>1035</v>
      </c>
      <c r="C17780" t="s">
        <v>1013</v>
      </c>
      <c r="D17780" t="s">
        <v>1017</v>
      </c>
      <c r="E17780" t="s">
        <v>1019</v>
      </c>
      <c r="F17780" s="86">
        <v>1351440.6718498101</v>
      </c>
    </row>
    <row r="17781" spans="1:6">
      <c r="A17781">
        <v>2048</v>
      </c>
      <c r="B17781" t="s">
        <v>1035</v>
      </c>
      <c r="C17781" t="s">
        <v>1013</v>
      </c>
      <c r="D17781" t="s">
        <v>1017</v>
      </c>
      <c r="E17781" t="s">
        <v>1019</v>
      </c>
      <c r="F17781" s="86">
        <v>1357105.64105654</v>
      </c>
    </row>
    <row r="17782" spans="1:6">
      <c r="A17782">
        <v>2049</v>
      </c>
      <c r="B17782" t="s">
        <v>1035</v>
      </c>
      <c r="C17782" t="s">
        <v>1013</v>
      </c>
      <c r="D17782" t="s">
        <v>1017</v>
      </c>
      <c r="E17782" t="s">
        <v>1019</v>
      </c>
      <c r="F17782" s="86">
        <v>1364556.9184425301</v>
      </c>
    </row>
    <row r="17783" spans="1:6">
      <c r="A17783">
        <v>2050</v>
      </c>
      <c r="B17783" t="s">
        <v>1035</v>
      </c>
      <c r="C17783" t="s">
        <v>1013</v>
      </c>
      <c r="D17783" t="s">
        <v>1017</v>
      </c>
      <c r="E17783" t="s">
        <v>1019</v>
      </c>
      <c r="F17783" s="86">
        <v>1373715.4265011901</v>
      </c>
    </row>
    <row r="17784" spans="1:6">
      <c r="A17784">
        <v>2017</v>
      </c>
      <c r="B17784" t="s">
        <v>1036</v>
      </c>
      <c r="C17784" t="s">
        <v>1013</v>
      </c>
      <c r="D17784" t="s">
        <v>1017</v>
      </c>
      <c r="E17784" t="s">
        <v>1019</v>
      </c>
      <c r="F17784" s="86">
        <v>20404783.7249122</v>
      </c>
    </row>
    <row r="17785" spans="1:6">
      <c r="A17785">
        <v>2018</v>
      </c>
      <c r="B17785" t="s">
        <v>1036</v>
      </c>
      <c r="C17785" t="s">
        <v>1013</v>
      </c>
      <c r="D17785" t="s">
        <v>1017</v>
      </c>
      <c r="E17785" t="s">
        <v>1019</v>
      </c>
      <c r="F17785" s="86">
        <v>20215858.4671412</v>
      </c>
    </row>
    <row r="17786" spans="1:6">
      <c r="A17786">
        <v>2019</v>
      </c>
      <c r="B17786" t="s">
        <v>1036</v>
      </c>
      <c r="C17786" t="s">
        <v>1013</v>
      </c>
      <c r="D17786" t="s">
        <v>1017</v>
      </c>
      <c r="E17786" t="s">
        <v>1019</v>
      </c>
      <c r="F17786" s="86">
        <v>20193283.649890799</v>
      </c>
    </row>
    <row r="17787" spans="1:6">
      <c r="A17787">
        <v>2020</v>
      </c>
      <c r="B17787" t="s">
        <v>1036</v>
      </c>
      <c r="C17787" t="s">
        <v>1013</v>
      </c>
      <c r="D17787" t="s">
        <v>1017</v>
      </c>
      <c r="E17787" t="s">
        <v>1019</v>
      </c>
      <c r="F17787" s="86">
        <v>20226438.794498701</v>
      </c>
    </row>
    <row r="17788" spans="1:6">
      <c r="A17788">
        <v>2021</v>
      </c>
      <c r="B17788" t="s">
        <v>1036</v>
      </c>
      <c r="C17788" t="s">
        <v>1013</v>
      </c>
      <c r="D17788" t="s">
        <v>1017</v>
      </c>
      <c r="E17788" t="s">
        <v>1019</v>
      </c>
      <c r="F17788" s="86">
        <v>20104142.9354343</v>
      </c>
    </row>
    <row r="17789" spans="1:6">
      <c r="A17789">
        <v>2022</v>
      </c>
      <c r="B17789" t="s">
        <v>1036</v>
      </c>
      <c r="C17789" t="s">
        <v>1013</v>
      </c>
      <c r="D17789" t="s">
        <v>1017</v>
      </c>
      <c r="E17789" t="s">
        <v>1019</v>
      </c>
      <c r="F17789" s="86">
        <v>19733406.225931901</v>
      </c>
    </row>
    <row r="17790" spans="1:6">
      <c r="A17790">
        <v>2023</v>
      </c>
      <c r="B17790" t="s">
        <v>1036</v>
      </c>
      <c r="C17790" t="s">
        <v>1013</v>
      </c>
      <c r="D17790" t="s">
        <v>1017</v>
      </c>
      <c r="E17790" t="s">
        <v>1019</v>
      </c>
      <c r="F17790" s="86">
        <v>19180492.854025099</v>
      </c>
    </row>
    <row r="17791" spans="1:6">
      <c r="A17791">
        <v>2024</v>
      </c>
      <c r="B17791" t="s">
        <v>1036</v>
      </c>
      <c r="C17791" t="s">
        <v>1013</v>
      </c>
      <c r="D17791" t="s">
        <v>1017</v>
      </c>
      <c r="E17791" t="s">
        <v>1019</v>
      </c>
      <c r="F17791" s="86">
        <v>18594445.217899501</v>
      </c>
    </row>
    <row r="17792" spans="1:6">
      <c r="A17792">
        <v>2025</v>
      </c>
      <c r="B17792" t="s">
        <v>1036</v>
      </c>
      <c r="C17792" t="s">
        <v>1013</v>
      </c>
      <c r="D17792" t="s">
        <v>1017</v>
      </c>
      <c r="E17792" t="s">
        <v>1019</v>
      </c>
      <c r="F17792" s="86">
        <v>18032828.437024601</v>
      </c>
    </row>
    <row r="17793" spans="1:6">
      <c r="A17793">
        <v>2026</v>
      </c>
      <c r="B17793" t="s">
        <v>1036</v>
      </c>
      <c r="C17793" t="s">
        <v>1013</v>
      </c>
      <c r="D17793" t="s">
        <v>1017</v>
      </c>
      <c r="E17793" t="s">
        <v>1019</v>
      </c>
      <c r="F17793" s="86">
        <v>17485865.927820001</v>
      </c>
    </row>
    <row r="17794" spans="1:6">
      <c r="A17794">
        <v>2027</v>
      </c>
      <c r="B17794" t="s">
        <v>1036</v>
      </c>
      <c r="C17794" t="s">
        <v>1013</v>
      </c>
      <c r="D17794" t="s">
        <v>1017</v>
      </c>
      <c r="E17794" t="s">
        <v>1019</v>
      </c>
      <c r="F17794" s="86">
        <v>16961316.186165299</v>
      </c>
    </row>
    <row r="17795" spans="1:6">
      <c r="A17795">
        <v>2028</v>
      </c>
      <c r="B17795" t="s">
        <v>1036</v>
      </c>
      <c r="C17795" t="s">
        <v>1013</v>
      </c>
      <c r="D17795" t="s">
        <v>1017</v>
      </c>
      <c r="E17795" t="s">
        <v>1019</v>
      </c>
      <c r="F17795" s="86">
        <v>16471141.157870499</v>
      </c>
    </row>
    <row r="17796" spans="1:6">
      <c r="A17796">
        <v>2029</v>
      </c>
      <c r="B17796" t="s">
        <v>1036</v>
      </c>
      <c r="C17796" t="s">
        <v>1013</v>
      </c>
      <c r="D17796" t="s">
        <v>1017</v>
      </c>
      <c r="E17796" t="s">
        <v>1019</v>
      </c>
      <c r="F17796" s="86">
        <v>16021690.879785201</v>
      </c>
    </row>
    <row r="17797" spans="1:6">
      <c r="A17797">
        <v>2030</v>
      </c>
      <c r="B17797" t="s">
        <v>1036</v>
      </c>
      <c r="C17797" t="s">
        <v>1013</v>
      </c>
      <c r="D17797" t="s">
        <v>1017</v>
      </c>
      <c r="E17797" t="s">
        <v>1019</v>
      </c>
      <c r="F17797" s="86">
        <v>15621057.2230924</v>
      </c>
    </row>
    <row r="17798" spans="1:6">
      <c r="A17798">
        <v>2031</v>
      </c>
      <c r="B17798" t="s">
        <v>1036</v>
      </c>
      <c r="C17798" t="s">
        <v>1013</v>
      </c>
      <c r="D17798" t="s">
        <v>1017</v>
      </c>
      <c r="E17798" t="s">
        <v>1019</v>
      </c>
      <c r="F17798" s="86">
        <v>15277365.111160399</v>
      </c>
    </row>
    <row r="17799" spans="1:6">
      <c r="A17799">
        <v>2032</v>
      </c>
      <c r="B17799" t="s">
        <v>1036</v>
      </c>
      <c r="C17799" t="s">
        <v>1013</v>
      </c>
      <c r="D17799" t="s">
        <v>1017</v>
      </c>
      <c r="E17799" t="s">
        <v>1019</v>
      </c>
      <c r="F17799" s="86">
        <v>14988377.1491888</v>
      </c>
    </row>
    <row r="17800" spans="1:6">
      <c r="A17800">
        <v>2033</v>
      </c>
      <c r="B17800" t="s">
        <v>1036</v>
      </c>
      <c r="C17800" t="s">
        <v>1013</v>
      </c>
      <c r="D17800" t="s">
        <v>1017</v>
      </c>
      <c r="E17800" t="s">
        <v>1019</v>
      </c>
      <c r="F17800" s="86">
        <v>14738500.8841573</v>
      </c>
    </row>
    <row r="17801" spans="1:6">
      <c r="A17801">
        <v>2034</v>
      </c>
      <c r="B17801" t="s">
        <v>1036</v>
      </c>
      <c r="C17801" t="s">
        <v>1013</v>
      </c>
      <c r="D17801" t="s">
        <v>1017</v>
      </c>
      <c r="E17801" t="s">
        <v>1019</v>
      </c>
      <c r="F17801" s="86">
        <v>14518315.067103799</v>
      </c>
    </row>
    <row r="17802" spans="1:6">
      <c r="A17802">
        <v>2035</v>
      </c>
      <c r="B17802" t="s">
        <v>1036</v>
      </c>
      <c r="C17802" t="s">
        <v>1013</v>
      </c>
      <c r="D17802" t="s">
        <v>1017</v>
      </c>
      <c r="E17802" t="s">
        <v>1019</v>
      </c>
      <c r="F17802" s="86">
        <v>14316741.4740934</v>
      </c>
    </row>
    <row r="17803" spans="1:6">
      <c r="A17803">
        <v>2036</v>
      </c>
      <c r="B17803" t="s">
        <v>1036</v>
      </c>
      <c r="C17803" t="s">
        <v>1013</v>
      </c>
      <c r="D17803" t="s">
        <v>1017</v>
      </c>
      <c r="E17803" t="s">
        <v>1019</v>
      </c>
      <c r="F17803" s="86">
        <v>14125732.0457137</v>
      </c>
    </row>
    <row r="17804" spans="1:6">
      <c r="A17804">
        <v>2037</v>
      </c>
      <c r="B17804" t="s">
        <v>1036</v>
      </c>
      <c r="C17804" t="s">
        <v>1013</v>
      </c>
      <c r="D17804" t="s">
        <v>1017</v>
      </c>
      <c r="E17804" t="s">
        <v>1019</v>
      </c>
      <c r="F17804" s="86">
        <v>13952320.7273199</v>
      </c>
    </row>
    <row r="17805" spans="1:6">
      <c r="A17805">
        <v>2038</v>
      </c>
      <c r="B17805" t="s">
        <v>1036</v>
      </c>
      <c r="C17805" t="s">
        <v>1013</v>
      </c>
      <c r="D17805" t="s">
        <v>1017</v>
      </c>
      <c r="E17805" t="s">
        <v>1019</v>
      </c>
      <c r="F17805" s="86">
        <v>13800110.2021138</v>
      </c>
    </row>
    <row r="17806" spans="1:6">
      <c r="A17806">
        <v>2039</v>
      </c>
      <c r="B17806" t="s">
        <v>1036</v>
      </c>
      <c r="C17806" t="s">
        <v>1013</v>
      </c>
      <c r="D17806" t="s">
        <v>1017</v>
      </c>
      <c r="E17806" t="s">
        <v>1019</v>
      </c>
      <c r="F17806" s="86">
        <v>13663479.7995952</v>
      </c>
    </row>
    <row r="17807" spans="1:6">
      <c r="A17807">
        <v>2040</v>
      </c>
      <c r="B17807" t="s">
        <v>1036</v>
      </c>
      <c r="C17807" t="s">
        <v>1013</v>
      </c>
      <c r="D17807" t="s">
        <v>1017</v>
      </c>
      <c r="E17807" t="s">
        <v>1019</v>
      </c>
      <c r="F17807" s="86">
        <v>13535311.660802901</v>
      </c>
    </row>
    <row r="17808" spans="1:6">
      <c r="A17808">
        <v>2041</v>
      </c>
      <c r="B17808" t="s">
        <v>1036</v>
      </c>
      <c r="C17808" t="s">
        <v>1013</v>
      </c>
      <c r="D17808" t="s">
        <v>1017</v>
      </c>
      <c r="E17808" t="s">
        <v>1019</v>
      </c>
      <c r="F17808" s="86">
        <v>13424202.061907301</v>
      </c>
    </row>
    <row r="17809" spans="1:6">
      <c r="A17809">
        <v>2042</v>
      </c>
      <c r="B17809" t="s">
        <v>1036</v>
      </c>
      <c r="C17809" t="s">
        <v>1013</v>
      </c>
      <c r="D17809" t="s">
        <v>1017</v>
      </c>
      <c r="E17809" t="s">
        <v>1019</v>
      </c>
      <c r="F17809" s="86">
        <v>13335158.336084601</v>
      </c>
    </row>
    <row r="17810" spans="1:6">
      <c r="A17810">
        <v>2043</v>
      </c>
      <c r="B17810" t="s">
        <v>1036</v>
      </c>
      <c r="C17810" t="s">
        <v>1013</v>
      </c>
      <c r="D17810" t="s">
        <v>1017</v>
      </c>
      <c r="E17810" t="s">
        <v>1019</v>
      </c>
      <c r="F17810" s="86">
        <v>13267046.1057315</v>
      </c>
    </row>
    <row r="17811" spans="1:6">
      <c r="A17811">
        <v>2044</v>
      </c>
      <c r="B17811" t="s">
        <v>1036</v>
      </c>
      <c r="C17811" t="s">
        <v>1013</v>
      </c>
      <c r="D17811" t="s">
        <v>1017</v>
      </c>
      <c r="E17811" t="s">
        <v>1019</v>
      </c>
      <c r="F17811" s="86">
        <v>13216701.706689199</v>
      </c>
    </row>
    <row r="17812" spans="1:6">
      <c r="A17812">
        <v>2045</v>
      </c>
      <c r="B17812" t="s">
        <v>1036</v>
      </c>
      <c r="C17812" t="s">
        <v>1013</v>
      </c>
      <c r="D17812" t="s">
        <v>1017</v>
      </c>
      <c r="E17812" t="s">
        <v>1019</v>
      </c>
      <c r="F17812" s="86">
        <v>13183814.552035</v>
      </c>
    </row>
    <row r="17813" spans="1:6">
      <c r="A17813">
        <v>2046</v>
      </c>
      <c r="B17813" t="s">
        <v>1036</v>
      </c>
      <c r="C17813" t="s">
        <v>1013</v>
      </c>
      <c r="D17813" t="s">
        <v>1017</v>
      </c>
      <c r="E17813" t="s">
        <v>1019</v>
      </c>
      <c r="F17813" s="86">
        <v>13164607.3241618</v>
      </c>
    </row>
    <row r="17814" spans="1:6">
      <c r="A17814">
        <v>2047</v>
      </c>
      <c r="B17814" t="s">
        <v>1036</v>
      </c>
      <c r="C17814" t="s">
        <v>1013</v>
      </c>
      <c r="D17814" t="s">
        <v>1017</v>
      </c>
      <c r="E17814" t="s">
        <v>1019</v>
      </c>
      <c r="F17814" s="86">
        <v>13160683.200016901</v>
      </c>
    </row>
    <row r="17815" spans="1:6">
      <c r="A17815">
        <v>2048</v>
      </c>
      <c r="B17815" t="s">
        <v>1036</v>
      </c>
      <c r="C17815" t="s">
        <v>1013</v>
      </c>
      <c r="D17815" t="s">
        <v>1017</v>
      </c>
      <c r="E17815" t="s">
        <v>1019</v>
      </c>
      <c r="F17815" s="86">
        <v>13171686.1806047</v>
      </c>
    </row>
    <row r="17816" spans="1:6">
      <c r="A17816">
        <v>2049</v>
      </c>
      <c r="B17816" t="s">
        <v>1036</v>
      </c>
      <c r="C17816" t="s">
        <v>1013</v>
      </c>
      <c r="D17816" t="s">
        <v>1017</v>
      </c>
      <c r="E17816" t="s">
        <v>1019</v>
      </c>
      <c r="F17816" s="86">
        <v>13199203.830463201</v>
      </c>
    </row>
    <row r="17817" spans="1:6">
      <c r="A17817">
        <v>2050</v>
      </c>
      <c r="B17817" t="s">
        <v>1036</v>
      </c>
      <c r="C17817" t="s">
        <v>1013</v>
      </c>
      <c r="D17817" t="s">
        <v>1017</v>
      </c>
      <c r="E17817" t="s">
        <v>1019</v>
      </c>
      <c r="F17817" s="86">
        <v>13243318.939199001</v>
      </c>
    </row>
    <row r="17818" spans="1:6">
      <c r="A17818">
        <v>2017</v>
      </c>
      <c r="B17818" t="s">
        <v>1037</v>
      </c>
      <c r="C17818" t="s">
        <v>1013</v>
      </c>
      <c r="D17818" t="s">
        <v>1017</v>
      </c>
      <c r="E17818" t="s">
        <v>1019</v>
      </c>
      <c r="F17818" s="86">
        <v>9996929.3831001092</v>
      </c>
    </row>
    <row r="17819" spans="1:6">
      <c r="A17819">
        <v>2018</v>
      </c>
      <c r="B17819" t="s">
        <v>1037</v>
      </c>
      <c r="C17819" t="s">
        <v>1013</v>
      </c>
      <c r="D17819" t="s">
        <v>1017</v>
      </c>
      <c r="E17819" t="s">
        <v>1019</v>
      </c>
      <c r="F17819" s="86">
        <v>9904369.1047808994</v>
      </c>
    </row>
    <row r="17820" spans="1:6">
      <c r="A17820">
        <v>2019</v>
      </c>
      <c r="B17820" t="s">
        <v>1037</v>
      </c>
      <c r="C17820" t="s">
        <v>1013</v>
      </c>
      <c r="D17820" t="s">
        <v>1017</v>
      </c>
      <c r="E17820" t="s">
        <v>1019</v>
      </c>
      <c r="F17820" s="86">
        <v>9893309.0094164591</v>
      </c>
    </row>
    <row r="17821" spans="1:6">
      <c r="A17821">
        <v>2020</v>
      </c>
      <c r="B17821" t="s">
        <v>1037</v>
      </c>
      <c r="C17821" t="s">
        <v>1013</v>
      </c>
      <c r="D17821" t="s">
        <v>1017</v>
      </c>
      <c r="E17821" t="s">
        <v>1019</v>
      </c>
      <c r="F17821" s="86">
        <v>9909552.7316631991</v>
      </c>
    </row>
    <row r="17822" spans="1:6">
      <c r="A17822">
        <v>2021</v>
      </c>
      <c r="B17822" t="s">
        <v>1037</v>
      </c>
      <c r="C17822" t="s">
        <v>1013</v>
      </c>
      <c r="D17822" t="s">
        <v>1017</v>
      </c>
      <c r="E17822" t="s">
        <v>1019</v>
      </c>
      <c r="F17822" s="86">
        <v>9849636.2393643893</v>
      </c>
    </row>
    <row r="17823" spans="1:6">
      <c r="A17823">
        <v>2022</v>
      </c>
      <c r="B17823" t="s">
        <v>1037</v>
      </c>
      <c r="C17823" t="s">
        <v>1013</v>
      </c>
      <c r="D17823" t="s">
        <v>1017</v>
      </c>
      <c r="E17823" t="s">
        <v>1019</v>
      </c>
      <c r="F17823" s="86">
        <v>9668000.9544927701</v>
      </c>
    </row>
    <row r="17824" spans="1:6">
      <c r="A17824">
        <v>2023</v>
      </c>
      <c r="B17824" t="s">
        <v>1037</v>
      </c>
      <c r="C17824" t="s">
        <v>1013</v>
      </c>
      <c r="D17824" t="s">
        <v>1017</v>
      </c>
      <c r="E17824" t="s">
        <v>1019</v>
      </c>
      <c r="F17824" s="86">
        <v>9397111.7351585496</v>
      </c>
    </row>
    <row r="17825" spans="1:6">
      <c r="A17825">
        <v>2024</v>
      </c>
      <c r="B17825" t="s">
        <v>1037</v>
      </c>
      <c r="C17825" t="s">
        <v>1013</v>
      </c>
      <c r="D17825" t="s">
        <v>1017</v>
      </c>
      <c r="E17825" t="s">
        <v>1019</v>
      </c>
      <c r="F17825" s="86">
        <v>9109989.0235207696</v>
      </c>
    </row>
    <row r="17826" spans="1:6">
      <c r="A17826">
        <v>2025</v>
      </c>
      <c r="B17826" t="s">
        <v>1037</v>
      </c>
      <c r="C17826" t="s">
        <v>1013</v>
      </c>
      <c r="D17826" t="s">
        <v>1017</v>
      </c>
      <c r="E17826" t="s">
        <v>1019</v>
      </c>
      <c r="F17826" s="86">
        <v>8834835.7371903602</v>
      </c>
    </row>
    <row r="17827" spans="1:6">
      <c r="A17827">
        <v>2026</v>
      </c>
      <c r="B17827" t="s">
        <v>1037</v>
      </c>
      <c r="C17827" t="s">
        <v>1013</v>
      </c>
      <c r="D17827" t="s">
        <v>1017</v>
      </c>
      <c r="E17827" t="s">
        <v>1019</v>
      </c>
      <c r="F17827" s="86">
        <v>8566862.0280132405</v>
      </c>
    </row>
    <row r="17828" spans="1:6">
      <c r="A17828">
        <v>2027</v>
      </c>
      <c r="B17828" t="s">
        <v>1037</v>
      </c>
      <c r="C17828" t="s">
        <v>1013</v>
      </c>
      <c r="D17828" t="s">
        <v>1017</v>
      </c>
      <c r="E17828" t="s">
        <v>1019</v>
      </c>
      <c r="F17828" s="86">
        <v>8309869.0210821005</v>
      </c>
    </row>
    <row r="17829" spans="1:6">
      <c r="A17829">
        <v>2028</v>
      </c>
      <c r="B17829" t="s">
        <v>1037</v>
      </c>
      <c r="C17829" t="s">
        <v>1013</v>
      </c>
      <c r="D17829" t="s">
        <v>1017</v>
      </c>
      <c r="E17829" t="s">
        <v>1019</v>
      </c>
      <c r="F17829" s="86">
        <v>8069717.2405346502</v>
      </c>
    </row>
    <row r="17830" spans="1:6">
      <c r="A17830">
        <v>2029</v>
      </c>
      <c r="B17830" t="s">
        <v>1037</v>
      </c>
      <c r="C17830" t="s">
        <v>1013</v>
      </c>
      <c r="D17830" t="s">
        <v>1017</v>
      </c>
      <c r="E17830" t="s">
        <v>1019</v>
      </c>
      <c r="F17830" s="86">
        <v>7849517.7641860005</v>
      </c>
    </row>
    <row r="17831" spans="1:6">
      <c r="A17831">
        <v>2030</v>
      </c>
      <c r="B17831" t="s">
        <v>1037</v>
      </c>
      <c r="C17831" t="s">
        <v>1013</v>
      </c>
      <c r="D17831" t="s">
        <v>1017</v>
      </c>
      <c r="E17831" t="s">
        <v>1019</v>
      </c>
      <c r="F17831" s="86">
        <v>7653235.0479148598</v>
      </c>
    </row>
    <row r="17832" spans="1:6">
      <c r="A17832">
        <v>2031</v>
      </c>
      <c r="B17832" t="s">
        <v>1037</v>
      </c>
      <c r="C17832" t="s">
        <v>1013</v>
      </c>
      <c r="D17832" t="s">
        <v>1017</v>
      </c>
      <c r="E17832" t="s">
        <v>1019</v>
      </c>
      <c r="F17832" s="86">
        <v>7484849.7408793503</v>
      </c>
    </row>
    <row r="17833" spans="1:6">
      <c r="A17833">
        <v>2032</v>
      </c>
      <c r="B17833" t="s">
        <v>1037</v>
      </c>
      <c r="C17833" t="s">
        <v>1013</v>
      </c>
      <c r="D17833" t="s">
        <v>1017</v>
      </c>
      <c r="E17833" t="s">
        <v>1019</v>
      </c>
      <c r="F17833" s="86">
        <v>7343265.6747434698</v>
      </c>
    </row>
    <row r="17834" spans="1:6">
      <c r="A17834">
        <v>2033</v>
      </c>
      <c r="B17834" t="s">
        <v>1037</v>
      </c>
      <c r="C17834" t="s">
        <v>1013</v>
      </c>
      <c r="D17834" t="s">
        <v>1017</v>
      </c>
      <c r="E17834" t="s">
        <v>1019</v>
      </c>
      <c r="F17834" s="86">
        <v>7220843.6285356097</v>
      </c>
    </row>
    <row r="17835" spans="1:6">
      <c r="A17835">
        <v>2034</v>
      </c>
      <c r="B17835" t="s">
        <v>1037</v>
      </c>
      <c r="C17835" t="s">
        <v>1013</v>
      </c>
      <c r="D17835" t="s">
        <v>1017</v>
      </c>
      <c r="E17835" t="s">
        <v>1019</v>
      </c>
      <c r="F17835" s="86">
        <v>7112967.8434295598</v>
      </c>
    </row>
    <row r="17836" spans="1:6">
      <c r="A17836">
        <v>2035</v>
      </c>
      <c r="B17836" t="s">
        <v>1037</v>
      </c>
      <c r="C17836" t="s">
        <v>1013</v>
      </c>
      <c r="D17836" t="s">
        <v>1017</v>
      </c>
      <c r="E17836" t="s">
        <v>1019</v>
      </c>
      <c r="F17836" s="86">
        <v>7014210.7577387597</v>
      </c>
    </row>
    <row r="17837" spans="1:6">
      <c r="A17837">
        <v>2036</v>
      </c>
      <c r="B17837" t="s">
        <v>1037</v>
      </c>
      <c r="C17837" t="s">
        <v>1013</v>
      </c>
      <c r="D17837" t="s">
        <v>1017</v>
      </c>
      <c r="E17837" t="s">
        <v>1019</v>
      </c>
      <c r="F17837" s="86">
        <v>6920629.38031465</v>
      </c>
    </row>
    <row r="17838" spans="1:6">
      <c r="A17838">
        <v>2037</v>
      </c>
      <c r="B17838" t="s">
        <v>1037</v>
      </c>
      <c r="C17838" t="s">
        <v>1013</v>
      </c>
      <c r="D17838" t="s">
        <v>1017</v>
      </c>
      <c r="E17838" t="s">
        <v>1019</v>
      </c>
      <c r="F17838" s="86">
        <v>6835669.8567252904</v>
      </c>
    </row>
    <row r="17839" spans="1:6">
      <c r="A17839">
        <v>2038</v>
      </c>
      <c r="B17839" t="s">
        <v>1037</v>
      </c>
      <c r="C17839" t="s">
        <v>1013</v>
      </c>
      <c r="D17839" t="s">
        <v>1017</v>
      </c>
      <c r="E17839" t="s">
        <v>1019</v>
      </c>
      <c r="F17839" s="86">
        <v>6761097.2519692602</v>
      </c>
    </row>
    <row r="17840" spans="1:6">
      <c r="A17840">
        <v>2039</v>
      </c>
      <c r="B17840" t="s">
        <v>1037</v>
      </c>
      <c r="C17840" t="s">
        <v>1013</v>
      </c>
      <c r="D17840" t="s">
        <v>1017</v>
      </c>
      <c r="E17840" t="s">
        <v>1019</v>
      </c>
      <c r="F17840" s="86">
        <v>6694157.8271766603</v>
      </c>
    </row>
    <row r="17841" spans="1:6">
      <c r="A17841">
        <v>2040</v>
      </c>
      <c r="B17841" t="s">
        <v>1037</v>
      </c>
      <c r="C17841" t="s">
        <v>1013</v>
      </c>
      <c r="D17841" t="s">
        <v>1017</v>
      </c>
      <c r="E17841" t="s">
        <v>1019</v>
      </c>
      <c r="F17841" s="86">
        <v>6631364.3249301603</v>
      </c>
    </row>
    <row r="17842" spans="1:6">
      <c r="A17842">
        <v>2041</v>
      </c>
      <c r="B17842" t="s">
        <v>1037</v>
      </c>
      <c r="C17842" t="s">
        <v>1013</v>
      </c>
      <c r="D17842" t="s">
        <v>1017</v>
      </c>
      <c r="E17842" t="s">
        <v>1019</v>
      </c>
      <c r="F17842" s="86">
        <v>6576928.3245824603</v>
      </c>
    </row>
    <row r="17843" spans="1:6">
      <c r="A17843">
        <v>2042</v>
      </c>
      <c r="B17843" t="s">
        <v>1037</v>
      </c>
      <c r="C17843" t="s">
        <v>1013</v>
      </c>
      <c r="D17843" t="s">
        <v>1017</v>
      </c>
      <c r="E17843" t="s">
        <v>1019</v>
      </c>
      <c r="F17843" s="86">
        <v>6533303.0722367996</v>
      </c>
    </row>
    <row r="17844" spans="1:6">
      <c r="A17844">
        <v>2043</v>
      </c>
      <c r="B17844" t="s">
        <v>1037</v>
      </c>
      <c r="C17844" t="s">
        <v>1013</v>
      </c>
      <c r="D17844" t="s">
        <v>1017</v>
      </c>
      <c r="E17844" t="s">
        <v>1019</v>
      </c>
      <c r="F17844" s="86">
        <v>6499932.8015128002</v>
      </c>
    </row>
    <row r="17845" spans="1:6">
      <c r="A17845">
        <v>2044</v>
      </c>
      <c r="B17845" t="s">
        <v>1037</v>
      </c>
      <c r="C17845" t="s">
        <v>1013</v>
      </c>
      <c r="D17845" t="s">
        <v>1017</v>
      </c>
      <c r="E17845" t="s">
        <v>1019</v>
      </c>
      <c r="F17845" s="86">
        <v>6475267.5363060897</v>
      </c>
    </row>
    <row r="17846" spans="1:6">
      <c r="A17846">
        <v>2045</v>
      </c>
      <c r="B17846" t="s">
        <v>1037</v>
      </c>
      <c r="C17846" t="s">
        <v>1013</v>
      </c>
      <c r="D17846" t="s">
        <v>1017</v>
      </c>
      <c r="E17846" t="s">
        <v>1019</v>
      </c>
      <c r="F17846" s="86">
        <v>6459155.1105572004</v>
      </c>
    </row>
    <row r="17847" spans="1:6">
      <c r="A17847">
        <v>2046</v>
      </c>
      <c r="B17847" t="s">
        <v>1037</v>
      </c>
      <c r="C17847" t="s">
        <v>1013</v>
      </c>
      <c r="D17847" t="s">
        <v>1017</v>
      </c>
      <c r="E17847" t="s">
        <v>1019</v>
      </c>
      <c r="F17847" s="86">
        <v>6449744.9005161701</v>
      </c>
    </row>
    <row r="17848" spans="1:6">
      <c r="A17848">
        <v>2047</v>
      </c>
      <c r="B17848" t="s">
        <v>1037</v>
      </c>
      <c r="C17848" t="s">
        <v>1013</v>
      </c>
      <c r="D17848" t="s">
        <v>1017</v>
      </c>
      <c r="E17848" t="s">
        <v>1019</v>
      </c>
      <c r="F17848" s="86">
        <v>6447822.3517405502</v>
      </c>
    </row>
    <row r="17849" spans="1:6">
      <c r="A17849">
        <v>2048</v>
      </c>
      <c r="B17849" t="s">
        <v>1037</v>
      </c>
      <c r="C17849" t="s">
        <v>1013</v>
      </c>
      <c r="D17849" t="s">
        <v>1017</v>
      </c>
      <c r="E17849" t="s">
        <v>1019</v>
      </c>
      <c r="F17849" s="86">
        <v>6453213.0494035799</v>
      </c>
    </row>
    <row r="17850" spans="1:6">
      <c r="A17850">
        <v>2049</v>
      </c>
      <c r="B17850" t="s">
        <v>1037</v>
      </c>
      <c r="C17850" t="s">
        <v>1013</v>
      </c>
      <c r="D17850" t="s">
        <v>1017</v>
      </c>
      <c r="E17850" t="s">
        <v>1019</v>
      </c>
      <c r="F17850" s="86">
        <v>6466694.7900646003</v>
      </c>
    </row>
    <row r="17851" spans="1:6">
      <c r="A17851">
        <v>2050</v>
      </c>
      <c r="B17851" t="s">
        <v>1037</v>
      </c>
      <c r="C17851" t="s">
        <v>1013</v>
      </c>
      <c r="D17851" t="s">
        <v>1017</v>
      </c>
      <c r="E17851" t="s">
        <v>1019</v>
      </c>
      <c r="F17851" s="86">
        <v>6488308.1348912502</v>
      </c>
    </row>
    <row r="17852" spans="1:6">
      <c r="A17852">
        <v>2017</v>
      </c>
      <c r="B17852" t="s">
        <v>1038</v>
      </c>
      <c r="C17852" t="s">
        <v>1013</v>
      </c>
      <c r="D17852" t="s">
        <v>1017</v>
      </c>
      <c r="E17852" t="s">
        <v>1019</v>
      </c>
      <c r="F17852" s="86">
        <v>4700473.3251941996</v>
      </c>
    </row>
    <row r="17853" spans="1:6">
      <c r="A17853">
        <v>2018</v>
      </c>
      <c r="B17853" t="s">
        <v>1038</v>
      </c>
      <c r="C17853" t="s">
        <v>1013</v>
      </c>
      <c r="D17853" t="s">
        <v>1017</v>
      </c>
      <c r="E17853" t="s">
        <v>1019</v>
      </c>
      <c r="F17853" s="86">
        <v>4667220.1305494104</v>
      </c>
    </row>
    <row r="17854" spans="1:6">
      <c r="A17854">
        <v>2019</v>
      </c>
      <c r="B17854" t="s">
        <v>1038</v>
      </c>
      <c r="C17854" t="s">
        <v>1013</v>
      </c>
      <c r="D17854" t="s">
        <v>1017</v>
      </c>
      <c r="E17854" t="s">
        <v>1019</v>
      </c>
      <c r="F17854" s="86">
        <v>4676287.8378036404</v>
      </c>
    </row>
    <row r="17855" spans="1:6">
      <c r="A17855">
        <v>2020</v>
      </c>
      <c r="B17855" t="s">
        <v>1038</v>
      </c>
      <c r="C17855" t="s">
        <v>1013</v>
      </c>
      <c r="D17855" t="s">
        <v>1017</v>
      </c>
      <c r="E17855" t="s">
        <v>1019</v>
      </c>
      <c r="F17855" s="86">
        <v>4675321.7862090496</v>
      </c>
    </row>
    <row r="17856" spans="1:6">
      <c r="A17856">
        <v>2021</v>
      </c>
      <c r="B17856" t="s">
        <v>1038</v>
      </c>
      <c r="C17856" t="s">
        <v>1013</v>
      </c>
      <c r="D17856" t="s">
        <v>1017</v>
      </c>
      <c r="E17856" t="s">
        <v>1019</v>
      </c>
      <c r="F17856" s="86">
        <v>4645873.4002546296</v>
      </c>
    </row>
    <row r="17857" spans="1:6">
      <c r="A17857">
        <v>2022</v>
      </c>
      <c r="B17857" t="s">
        <v>1038</v>
      </c>
      <c r="C17857" t="s">
        <v>1013</v>
      </c>
      <c r="D17857" t="s">
        <v>1017</v>
      </c>
      <c r="E17857" t="s">
        <v>1019</v>
      </c>
      <c r="F17857" s="86">
        <v>4557887.76149044</v>
      </c>
    </row>
    <row r="17858" spans="1:6">
      <c r="A17858">
        <v>2023</v>
      </c>
      <c r="B17858" t="s">
        <v>1038</v>
      </c>
      <c r="C17858" t="s">
        <v>1013</v>
      </c>
      <c r="D17858" t="s">
        <v>1017</v>
      </c>
      <c r="E17858" t="s">
        <v>1019</v>
      </c>
      <c r="F17858" s="86">
        <v>4424993.3446871601</v>
      </c>
    </row>
    <row r="17859" spans="1:6">
      <c r="A17859">
        <v>2024</v>
      </c>
      <c r="B17859" t="s">
        <v>1038</v>
      </c>
      <c r="C17859" t="s">
        <v>1013</v>
      </c>
      <c r="D17859" t="s">
        <v>1017</v>
      </c>
      <c r="E17859" t="s">
        <v>1019</v>
      </c>
      <c r="F17859" s="86">
        <v>4284131.7793386001</v>
      </c>
    </row>
    <row r="17860" spans="1:6">
      <c r="A17860">
        <v>2025</v>
      </c>
      <c r="B17860" t="s">
        <v>1038</v>
      </c>
      <c r="C17860" t="s">
        <v>1013</v>
      </c>
      <c r="D17860" t="s">
        <v>1017</v>
      </c>
      <c r="E17860" t="s">
        <v>1019</v>
      </c>
      <c r="F17860" s="86">
        <v>4151672.6648152699</v>
      </c>
    </row>
    <row r="17861" spans="1:6">
      <c r="A17861">
        <v>2026</v>
      </c>
      <c r="B17861" t="s">
        <v>1038</v>
      </c>
      <c r="C17861" t="s">
        <v>1013</v>
      </c>
      <c r="D17861" t="s">
        <v>1017</v>
      </c>
      <c r="E17861" t="s">
        <v>1019</v>
      </c>
      <c r="F17861" s="86">
        <v>4024261.8707056399</v>
      </c>
    </row>
    <row r="17862" spans="1:6">
      <c r="A17862">
        <v>2027</v>
      </c>
      <c r="B17862" t="s">
        <v>1038</v>
      </c>
      <c r="C17862" t="s">
        <v>1013</v>
      </c>
      <c r="D17862" t="s">
        <v>1017</v>
      </c>
      <c r="E17862" t="s">
        <v>1019</v>
      </c>
      <c r="F17862" s="86">
        <v>3902220.0141737699</v>
      </c>
    </row>
    <row r="17863" spans="1:6">
      <c r="A17863">
        <v>2028</v>
      </c>
      <c r="B17863" t="s">
        <v>1038</v>
      </c>
      <c r="C17863" t="s">
        <v>1013</v>
      </c>
      <c r="D17863" t="s">
        <v>1017</v>
      </c>
      <c r="E17863" t="s">
        <v>1019</v>
      </c>
      <c r="F17863" s="86">
        <v>3788276.4856757401</v>
      </c>
    </row>
    <row r="17864" spans="1:6">
      <c r="A17864">
        <v>2029</v>
      </c>
      <c r="B17864" t="s">
        <v>1038</v>
      </c>
      <c r="C17864" t="s">
        <v>1013</v>
      </c>
      <c r="D17864" t="s">
        <v>1017</v>
      </c>
      <c r="E17864" t="s">
        <v>1019</v>
      </c>
      <c r="F17864" s="86">
        <v>3683520.3149617198</v>
      </c>
    </row>
    <row r="17865" spans="1:6">
      <c r="A17865">
        <v>2030</v>
      </c>
      <c r="B17865" t="s">
        <v>1038</v>
      </c>
      <c r="C17865" t="s">
        <v>1013</v>
      </c>
      <c r="D17865" t="s">
        <v>1017</v>
      </c>
      <c r="E17865" t="s">
        <v>1019</v>
      </c>
      <c r="F17865" s="86">
        <v>3591153.8996036402</v>
      </c>
    </row>
    <row r="17866" spans="1:6">
      <c r="A17866">
        <v>2031</v>
      </c>
      <c r="B17866" t="s">
        <v>1038</v>
      </c>
      <c r="C17866" t="s">
        <v>1013</v>
      </c>
      <c r="D17866" t="s">
        <v>1017</v>
      </c>
      <c r="E17866" t="s">
        <v>1019</v>
      </c>
      <c r="F17866" s="86">
        <v>3512392.77902993</v>
      </c>
    </row>
    <row r="17867" spans="1:6">
      <c r="A17867">
        <v>2032</v>
      </c>
      <c r="B17867" t="s">
        <v>1038</v>
      </c>
      <c r="C17867" t="s">
        <v>1013</v>
      </c>
      <c r="D17867" t="s">
        <v>1017</v>
      </c>
      <c r="E17867" t="s">
        <v>1019</v>
      </c>
      <c r="F17867" s="86">
        <v>3445606.3445259798</v>
      </c>
    </row>
    <row r="17868" spans="1:6">
      <c r="A17868">
        <v>2033</v>
      </c>
      <c r="B17868" t="s">
        <v>1038</v>
      </c>
      <c r="C17868" t="s">
        <v>1013</v>
      </c>
      <c r="D17868" t="s">
        <v>1017</v>
      </c>
      <c r="E17868" t="s">
        <v>1019</v>
      </c>
      <c r="F17868" s="86">
        <v>3388925.7302691401</v>
      </c>
    </row>
    <row r="17869" spans="1:6">
      <c r="A17869">
        <v>2034</v>
      </c>
      <c r="B17869" t="s">
        <v>1038</v>
      </c>
      <c r="C17869" t="s">
        <v>1013</v>
      </c>
      <c r="D17869" t="s">
        <v>1017</v>
      </c>
      <c r="E17869" t="s">
        <v>1019</v>
      </c>
      <c r="F17869" s="86">
        <v>3337901.63728941</v>
      </c>
    </row>
    <row r="17870" spans="1:6">
      <c r="A17870">
        <v>2035</v>
      </c>
      <c r="B17870" t="s">
        <v>1038</v>
      </c>
      <c r="C17870" t="s">
        <v>1013</v>
      </c>
      <c r="D17870" t="s">
        <v>1017</v>
      </c>
      <c r="E17870" t="s">
        <v>1019</v>
      </c>
      <c r="F17870" s="86">
        <v>3291473.1443668902</v>
      </c>
    </row>
    <row r="17871" spans="1:6">
      <c r="A17871">
        <v>2036</v>
      </c>
      <c r="B17871" t="s">
        <v>1038</v>
      </c>
      <c r="C17871" t="s">
        <v>1013</v>
      </c>
      <c r="D17871" t="s">
        <v>1017</v>
      </c>
      <c r="E17871" t="s">
        <v>1019</v>
      </c>
      <c r="F17871" s="86">
        <v>3247838.1772500002</v>
      </c>
    </row>
    <row r="17872" spans="1:6">
      <c r="A17872">
        <v>2037</v>
      </c>
      <c r="B17872" t="s">
        <v>1038</v>
      </c>
      <c r="C17872" t="s">
        <v>1013</v>
      </c>
      <c r="D17872" t="s">
        <v>1017</v>
      </c>
      <c r="E17872" t="s">
        <v>1019</v>
      </c>
      <c r="F17872" s="86">
        <v>3208385.5698819398</v>
      </c>
    </row>
    <row r="17873" spans="1:6">
      <c r="A17873">
        <v>2038</v>
      </c>
      <c r="B17873" t="s">
        <v>1038</v>
      </c>
      <c r="C17873" t="s">
        <v>1013</v>
      </c>
      <c r="D17873" t="s">
        <v>1017</v>
      </c>
      <c r="E17873" t="s">
        <v>1019</v>
      </c>
      <c r="F17873" s="86">
        <v>3173695.8601126298</v>
      </c>
    </row>
    <row r="17874" spans="1:6">
      <c r="A17874">
        <v>2039</v>
      </c>
      <c r="B17874" t="s">
        <v>1038</v>
      </c>
      <c r="C17874" t="s">
        <v>1013</v>
      </c>
      <c r="D17874" t="s">
        <v>1017</v>
      </c>
      <c r="E17874" t="s">
        <v>1019</v>
      </c>
      <c r="F17874" s="86">
        <v>3141891.7270245599</v>
      </c>
    </row>
    <row r="17875" spans="1:6">
      <c r="A17875">
        <v>2040</v>
      </c>
      <c r="B17875" t="s">
        <v>1038</v>
      </c>
      <c r="C17875" t="s">
        <v>1013</v>
      </c>
      <c r="D17875" t="s">
        <v>1017</v>
      </c>
      <c r="E17875" t="s">
        <v>1019</v>
      </c>
      <c r="F17875" s="86">
        <v>3112499.2979271999</v>
      </c>
    </row>
    <row r="17876" spans="1:6">
      <c r="A17876">
        <v>2041</v>
      </c>
      <c r="B17876" t="s">
        <v>1038</v>
      </c>
      <c r="C17876" t="s">
        <v>1013</v>
      </c>
      <c r="D17876" t="s">
        <v>1017</v>
      </c>
      <c r="E17876" t="s">
        <v>1019</v>
      </c>
      <c r="F17876" s="86">
        <v>3086702.3773210701</v>
      </c>
    </row>
    <row r="17877" spans="1:6">
      <c r="A17877">
        <v>2042</v>
      </c>
      <c r="B17877" t="s">
        <v>1038</v>
      </c>
      <c r="C17877" t="s">
        <v>1013</v>
      </c>
      <c r="D17877" t="s">
        <v>1017</v>
      </c>
      <c r="E17877" t="s">
        <v>1019</v>
      </c>
      <c r="F17877" s="86">
        <v>3066959.0604247102</v>
      </c>
    </row>
    <row r="17878" spans="1:6">
      <c r="A17878">
        <v>2043</v>
      </c>
      <c r="B17878" t="s">
        <v>1038</v>
      </c>
      <c r="C17878" t="s">
        <v>1013</v>
      </c>
      <c r="D17878" t="s">
        <v>1017</v>
      </c>
      <c r="E17878" t="s">
        <v>1019</v>
      </c>
      <c r="F17878" s="86">
        <v>3051604.5704497402</v>
      </c>
    </row>
    <row r="17879" spans="1:6">
      <c r="A17879">
        <v>2044</v>
      </c>
      <c r="B17879" t="s">
        <v>1038</v>
      </c>
      <c r="C17879" t="s">
        <v>1013</v>
      </c>
      <c r="D17879" t="s">
        <v>1017</v>
      </c>
      <c r="E17879" t="s">
        <v>1019</v>
      </c>
      <c r="F17879" s="86">
        <v>3039823.5175302401</v>
      </c>
    </row>
    <row r="17880" spans="1:6">
      <c r="A17880">
        <v>2045</v>
      </c>
      <c r="B17880" t="s">
        <v>1038</v>
      </c>
      <c r="C17880" t="s">
        <v>1013</v>
      </c>
      <c r="D17880" t="s">
        <v>1017</v>
      </c>
      <c r="E17880" t="s">
        <v>1019</v>
      </c>
      <c r="F17880" s="86">
        <v>3032771.4316378199</v>
      </c>
    </row>
    <row r="17881" spans="1:6">
      <c r="A17881">
        <v>2046</v>
      </c>
      <c r="B17881" t="s">
        <v>1038</v>
      </c>
      <c r="C17881" t="s">
        <v>1013</v>
      </c>
      <c r="D17881" t="s">
        <v>1017</v>
      </c>
      <c r="E17881" t="s">
        <v>1019</v>
      </c>
      <c r="F17881" s="86">
        <v>3028673.20382366</v>
      </c>
    </row>
    <row r="17882" spans="1:6">
      <c r="A17882">
        <v>2047</v>
      </c>
      <c r="B17882" t="s">
        <v>1038</v>
      </c>
      <c r="C17882" t="s">
        <v>1013</v>
      </c>
      <c r="D17882" t="s">
        <v>1017</v>
      </c>
      <c r="E17882" t="s">
        <v>1019</v>
      </c>
      <c r="F17882" s="86">
        <v>3028131.1669346401</v>
      </c>
    </row>
    <row r="17883" spans="1:6">
      <c r="A17883">
        <v>2048</v>
      </c>
      <c r="B17883" t="s">
        <v>1038</v>
      </c>
      <c r="C17883" t="s">
        <v>1013</v>
      </c>
      <c r="D17883" t="s">
        <v>1017</v>
      </c>
      <c r="E17883" t="s">
        <v>1019</v>
      </c>
      <c r="F17883" s="86">
        <v>3030840.7224127301</v>
      </c>
    </row>
    <row r="17884" spans="1:6">
      <c r="A17884">
        <v>2049</v>
      </c>
      <c r="B17884" t="s">
        <v>1038</v>
      </c>
      <c r="C17884" t="s">
        <v>1013</v>
      </c>
      <c r="D17884" t="s">
        <v>1017</v>
      </c>
      <c r="E17884" t="s">
        <v>1019</v>
      </c>
      <c r="F17884" s="86">
        <v>3038070.5599208199</v>
      </c>
    </row>
    <row r="17885" spans="1:6">
      <c r="A17885">
        <v>2050</v>
      </c>
      <c r="B17885" t="s">
        <v>1038</v>
      </c>
      <c r="C17885" t="s">
        <v>1013</v>
      </c>
      <c r="D17885" t="s">
        <v>1017</v>
      </c>
      <c r="E17885" t="s">
        <v>1019</v>
      </c>
      <c r="F17885" s="86">
        <v>3049110.1130810101</v>
      </c>
    </row>
    <row r="17886" spans="1:6">
      <c r="A17886">
        <v>2017</v>
      </c>
      <c r="B17886" t="s">
        <v>1039</v>
      </c>
      <c r="C17886" t="s">
        <v>1013</v>
      </c>
      <c r="D17886" t="s">
        <v>1017</v>
      </c>
      <c r="E17886" t="s">
        <v>1019</v>
      </c>
      <c r="F17886" s="86">
        <v>4286229.3845723402</v>
      </c>
    </row>
    <row r="17887" spans="1:6">
      <c r="A17887">
        <v>2018</v>
      </c>
      <c r="B17887" t="s">
        <v>1039</v>
      </c>
      <c r="C17887" t="s">
        <v>1013</v>
      </c>
      <c r="D17887" t="s">
        <v>1017</v>
      </c>
      <c r="E17887" t="s">
        <v>1019</v>
      </c>
      <c r="F17887" s="86">
        <v>4255906.7319038501</v>
      </c>
    </row>
    <row r="17888" spans="1:6">
      <c r="A17888">
        <v>2019</v>
      </c>
      <c r="B17888" t="s">
        <v>1039</v>
      </c>
      <c r="C17888" t="s">
        <v>1013</v>
      </c>
      <c r="D17888" t="s">
        <v>1017</v>
      </c>
      <c r="E17888" t="s">
        <v>1019</v>
      </c>
      <c r="F17888" s="86">
        <v>4264175.3190428196</v>
      </c>
    </row>
    <row r="17889" spans="1:6">
      <c r="A17889">
        <v>2020</v>
      </c>
      <c r="B17889" t="s">
        <v>1039</v>
      </c>
      <c r="C17889" t="s">
        <v>1013</v>
      </c>
      <c r="D17889" t="s">
        <v>1017</v>
      </c>
      <c r="E17889" t="s">
        <v>1019</v>
      </c>
      <c r="F17889" s="86">
        <v>4263294.4037720999</v>
      </c>
    </row>
    <row r="17890" spans="1:6">
      <c r="A17890">
        <v>2021</v>
      </c>
      <c r="B17890" t="s">
        <v>1039</v>
      </c>
      <c r="C17890" t="s">
        <v>1013</v>
      </c>
      <c r="D17890" t="s">
        <v>1017</v>
      </c>
      <c r="E17890" t="s">
        <v>1019</v>
      </c>
      <c r="F17890" s="86">
        <v>4236441.2491058502</v>
      </c>
    </row>
    <row r="17891" spans="1:6">
      <c r="A17891">
        <v>2022</v>
      </c>
      <c r="B17891" t="s">
        <v>1039</v>
      </c>
      <c r="C17891" t="s">
        <v>1013</v>
      </c>
      <c r="D17891" t="s">
        <v>1017</v>
      </c>
      <c r="E17891" t="s">
        <v>1019</v>
      </c>
      <c r="F17891" s="86">
        <v>4156209.6204589899</v>
      </c>
    </row>
    <row r="17892" spans="1:6">
      <c r="A17892">
        <v>2023</v>
      </c>
      <c r="B17892" t="s">
        <v>1039</v>
      </c>
      <c r="C17892" t="s">
        <v>1013</v>
      </c>
      <c r="D17892" t="s">
        <v>1017</v>
      </c>
      <c r="E17892" t="s">
        <v>1019</v>
      </c>
      <c r="F17892" s="86">
        <v>4035026.9405585001</v>
      </c>
    </row>
    <row r="17893" spans="1:6">
      <c r="A17893">
        <v>2024</v>
      </c>
      <c r="B17893" t="s">
        <v>1039</v>
      </c>
      <c r="C17893" t="s">
        <v>1013</v>
      </c>
      <c r="D17893" t="s">
        <v>1017</v>
      </c>
      <c r="E17893" t="s">
        <v>1019</v>
      </c>
      <c r="F17893" s="86">
        <v>3906579.2420431799</v>
      </c>
    </row>
    <row r="17894" spans="1:6">
      <c r="A17894">
        <v>2025</v>
      </c>
      <c r="B17894" t="s">
        <v>1039</v>
      </c>
      <c r="C17894" t="s">
        <v>1013</v>
      </c>
      <c r="D17894" t="s">
        <v>1017</v>
      </c>
      <c r="E17894" t="s">
        <v>1019</v>
      </c>
      <c r="F17894" s="86">
        <v>3785793.5020452002</v>
      </c>
    </row>
    <row r="17895" spans="1:6">
      <c r="A17895">
        <v>2026</v>
      </c>
      <c r="B17895" t="s">
        <v>1039</v>
      </c>
      <c r="C17895" t="s">
        <v>1013</v>
      </c>
      <c r="D17895" t="s">
        <v>1017</v>
      </c>
      <c r="E17895" t="s">
        <v>1019</v>
      </c>
      <c r="F17895" s="86">
        <v>3669611.1834056498</v>
      </c>
    </row>
    <row r="17896" spans="1:6">
      <c r="A17896">
        <v>2027</v>
      </c>
      <c r="B17896" t="s">
        <v>1039</v>
      </c>
      <c r="C17896" t="s">
        <v>1013</v>
      </c>
      <c r="D17896" t="s">
        <v>1017</v>
      </c>
      <c r="E17896" t="s">
        <v>1019</v>
      </c>
      <c r="F17896" s="86">
        <v>3558324.6478963699</v>
      </c>
    </row>
    <row r="17897" spans="1:6">
      <c r="A17897">
        <v>2028</v>
      </c>
      <c r="B17897" t="s">
        <v>1039</v>
      </c>
      <c r="C17897" t="s">
        <v>1013</v>
      </c>
      <c r="D17897" t="s">
        <v>1017</v>
      </c>
      <c r="E17897" t="s">
        <v>1019</v>
      </c>
      <c r="F17897" s="86">
        <v>3454422.7498869901</v>
      </c>
    </row>
    <row r="17898" spans="1:6">
      <c r="A17898">
        <v>2029</v>
      </c>
      <c r="B17898" t="s">
        <v>1039</v>
      </c>
      <c r="C17898" t="s">
        <v>1013</v>
      </c>
      <c r="D17898" t="s">
        <v>1017</v>
      </c>
      <c r="E17898" t="s">
        <v>1019</v>
      </c>
      <c r="F17898" s="86">
        <v>3358898.54496851</v>
      </c>
    </row>
    <row r="17899" spans="1:6">
      <c r="A17899">
        <v>2030</v>
      </c>
      <c r="B17899" t="s">
        <v>1039</v>
      </c>
      <c r="C17899" t="s">
        <v>1013</v>
      </c>
      <c r="D17899" t="s">
        <v>1017</v>
      </c>
      <c r="E17899" t="s">
        <v>1019</v>
      </c>
      <c r="F17899" s="86">
        <v>3274672.20939219</v>
      </c>
    </row>
    <row r="17900" spans="1:6">
      <c r="A17900">
        <v>2031</v>
      </c>
      <c r="B17900" t="s">
        <v>1039</v>
      </c>
      <c r="C17900" t="s">
        <v>1013</v>
      </c>
      <c r="D17900" t="s">
        <v>1017</v>
      </c>
      <c r="E17900" t="s">
        <v>1019</v>
      </c>
      <c r="F17900" s="86">
        <v>3202852.1593654202</v>
      </c>
    </row>
    <row r="17901" spans="1:6">
      <c r="A17901">
        <v>2032</v>
      </c>
      <c r="B17901" t="s">
        <v>1039</v>
      </c>
      <c r="C17901" t="s">
        <v>1013</v>
      </c>
      <c r="D17901" t="s">
        <v>1017</v>
      </c>
      <c r="E17901" t="s">
        <v>1019</v>
      </c>
      <c r="F17901" s="86">
        <v>3141951.48867608</v>
      </c>
    </row>
    <row r="17902" spans="1:6">
      <c r="A17902">
        <v>2033</v>
      </c>
      <c r="B17902" t="s">
        <v>1039</v>
      </c>
      <c r="C17902" t="s">
        <v>1013</v>
      </c>
      <c r="D17902" t="s">
        <v>1017</v>
      </c>
      <c r="E17902" t="s">
        <v>1019</v>
      </c>
      <c r="F17902" s="86">
        <v>3090266.0311582</v>
      </c>
    </row>
    <row r="17903" spans="1:6">
      <c r="A17903">
        <v>2034</v>
      </c>
      <c r="B17903" t="s">
        <v>1039</v>
      </c>
      <c r="C17903" t="s">
        <v>1013</v>
      </c>
      <c r="D17903" t="s">
        <v>1017</v>
      </c>
      <c r="E17903" t="s">
        <v>1019</v>
      </c>
      <c r="F17903" s="86">
        <v>3043738.5962552801</v>
      </c>
    </row>
    <row r="17904" spans="1:6">
      <c r="A17904">
        <v>2035</v>
      </c>
      <c r="B17904" t="s">
        <v>1039</v>
      </c>
      <c r="C17904" t="s">
        <v>1013</v>
      </c>
      <c r="D17904" t="s">
        <v>1017</v>
      </c>
      <c r="E17904" t="s">
        <v>1019</v>
      </c>
      <c r="F17904" s="86">
        <v>3001401.7597543099</v>
      </c>
    </row>
    <row r="17905" spans="1:6">
      <c r="A17905">
        <v>2036</v>
      </c>
      <c r="B17905" t="s">
        <v>1039</v>
      </c>
      <c r="C17905" t="s">
        <v>1013</v>
      </c>
      <c r="D17905" t="s">
        <v>1017</v>
      </c>
      <c r="E17905" t="s">
        <v>1019</v>
      </c>
      <c r="F17905" s="86">
        <v>2961612.2608439098</v>
      </c>
    </row>
    <row r="17906" spans="1:6">
      <c r="A17906">
        <v>2037</v>
      </c>
      <c r="B17906" t="s">
        <v>1039</v>
      </c>
      <c r="C17906" t="s">
        <v>1013</v>
      </c>
      <c r="D17906" t="s">
        <v>1017</v>
      </c>
      <c r="E17906" t="s">
        <v>1019</v>
      </c>
      <c r="F17906" s="86">
        <v>2925636.5381241101</v>
      </c>
    </row>
    <row r="17907" spans="1:6">
      <c r="A17907">
        <v>2038</v>
      </c>
      <c r="B17907" t="s">
        <v>1039</v>
      </c>
      <c r="C17907" t="s">
        <v>1013</v>
      </c>
      <c r="D17907" t="s">
        <v>1017</v>
      </c>
      <c r="E17907" t="s">
        <v>1019</v>
      </c>
      <c r="F17907" s="86">
        <v>2894003.9677277301</v>
      </c>
    </row>
    <row r="17908" spans="1:6">
      <c r="A17908">
        <v>2039</v>
      </c>
      <c r="B17908" t="s">
        <v>1039</v>
      </c>
      <c r="C17908" t="s">
        <v>1013</v>
      </c>
      <c r="D17908" t="s">
        <v>1017</v>
      </c>
      <c r="E17908" t="s">
        <v>1019</v>
      </c>
      <c r="F17908" s="86">
        <v>2865002.6735256598</v>
      </c>
    </row>
    <row r="17909" spans="1:6">
      <c r="A17909">
        <v>2040</v>
      </c>
      <c r="B17909" t="s">
        <v>1039</v>
      </c>
      <c r="C17909" t="s">
        <v>1013</v>
      </c>
      <c r="D17909" t="s">
        <v>1017</v>
      </c>
      <c r="E17909" t="s">
        <v>1019</v>
      </c>
      <c r="F17909" s="86">
        <v>2838200.5443430999</v>
      </c>
    </row>
    <row r="17910" spans="1:6">
      <c r="A17910">
        <v>2041</v>
      </c>
      <c r="B17910" t="s">
        <v>1039</v>
      </c>
      <c r="C17910" t="s">
        <v>1013</v>
      </c>
      <c r="D17910" t="s">
        <v>1017</v>
      </c>
      <c r="E17910" t="s">
        <v>1019</v>
      </c>
      <c r="F17910" s="86">
        <v>2814677.05819951</v>
      </c>
    </row>
    <row r="17911" spans="1:6">
      <c r="A17911">
        <v>2042</v>
      </c>
      <c r="B17911" t="s">
        <v>1039</v>
      </c>
      <c r="C17911" t="s">
        <v>1013</v>
      </c>
      <c r="D17911" t="s">
        <v>1017</v>
      </c>
      <c r="E17911" t="s">
        <v>1019</v>
      </c>
      <c r="F17911" s="86">
        <v>2796673.6829699301</v>
      </c>
    </row>
    <row r="17912" spans="1:6">
      <c r="A17912">
        <v>2043</v>
      </c>
      <c r="B17912" t="s">
        <v>1039</v>
      </c>
      <c r="C17912" t="s">
        <v>1013</v>
      </c>
      <c r="D17912" t="s">
        <v>1017</v>
      </c>
      <c r="E17912" t="s">
        <v>1019</v>
      </c>
      <c r="F17912" s="86">
        <v>2782672.3555369899</v>
      </c>
    </row>
    <row r="17913" spans="1:6">
      <c r="A17913">
        <v>2044</v>
      </c>
      <c r="B17913" t="s">
        <v>1039</v>
      </c>
      <c r="C17913" t="s">
        <v>1013</v>
      </c>
      <c r="D17913" t="s">
        <v>1017</v>
      </c>
      <c r="E17913" t="s">
        <v>1019</v>
      </c>
      <c r="F17913" s="86">
        <v>2771929.5448217201</v>
      </c>
    </row>
    <row r="17914" spans="1:6">
      <c r="A17914">
        <v>2045</v>
      </c>
      <c r="B17914" t="s">
        <v>1039</v>
      </c>
      <c r="C17914" t="s">
        <v>1013</v>
      </c>
      <c r="D17914" t="s">
        <v>1017</v>
      </c>
      <c r="E17914" t="s">
        <v>1019</v>
      </c>
      <c r="F17914" s="86">
        <v>2765498.9460961302</v>
      </c>
    </row>
    <row r="17915" spans="1:6">
      <c r="A17915">
        <v>2046</v>
      </c>
      <c r="B17915" t="s">
        <v>1039</v>
      </c>
      <c r="C17915" t="s">
        <v>1013</v>
      </c>
      <c r="D17915" t="s">
        <v>1017</v>
      </c>
      <c r="E17915" t="s">
        <v>1019</v>
      </c>
      <c r="F17915" s="86">
        <v>2761761.8874498098</v>
      </c>
    </row>
    <row r="17916" spans="1:6">
      <c r="A17916">
        <v>2047</v>
      </c>
      <c r="B17916" t="s">
        <v>1039</v>
      </c>
      <c r="C17916" t="s">
        <v>1013</v>
      </c>
      <c r="D17916" t="s">
        <v>1017</v>
      </c>
      <c r="E17916" t="s">
        <v>1019</v>
      </c>
      <c r="F17916" s="86">
        <v>2761267.6192601002</v>
      </c>
    </row>
    <row r="17917" spans="1:6">
      <c r="A17917">
        <v>2048</v>
      </c>
      <c r="B17917" t="s">
        <v>1039</v>
      </c>
      <c r="C17917" t="s">
        <v>1013</v>
      </c>
      <c r="D17917" t="s">
        <v>1017</v>
      </c>
      <c r="E17917" t="s">
        <v>1019</v>
      </c>
      <c r="F17917" s="86">
        <v>2763738.3866713499</v>
      </c>
    </row>
    <row r="17918" spans="1:6">
      <c r="A17918">
        <v>2049</v>
      </c>
      <c r="B17918" t="s">
        <v>1039</v>
      </c>
      <c r="C17918" t="s">
        <v>1013</v>
      </c>
      <c r="D17918" t="s">
        <v>1017</v>
      </c>
      <c r="E17918" t="s">
        <v>1019</v>
      </c>
      <c r="F17918" s="86">
        <v>2770331.0720944898</v>
      </c>
    </row>
    <row r="17919" spans="1:6">
      <c r="A17919">
        <v>2050</v>
      </c>
      <c r="B17919" t="s">
        <v>1039</v>
      </c>
      <c r="C17919" t="s">
        <v>1013</v>
      </c>
      <c r="D17919" t="s">
        <v>1017</v>
      </c>
      <c r="E17919" t="s">
        <v>1019</v>
      </c>
      <c r="F17919" s="86">
        <v>2780397.7300402098</v>
      </c>
    </row>
    <row r="17920" spans="1:6">
      <c r="A17920">
        <v>2017</v>
      </c>
      <c r="B17920" t="s">
        <v>1040</v>
      </c>
      <c r="C17920" t="s">
        <v>1013</v>
      </c>
      <c r="D17920" t="s">
        <v>1017</v>
      </c>
      <c r="E17920" t="s">
        <v>1019</v>
      </c>
      <c r="F17920" s="86">
        <v>7549714.4624070702</v>
      </c>
    </row>
    <row r="17921" spans="1:6">
      <c r="A17921">
        <v>2018</v>
      </c>
      <c r="B17921" t="s">
        <v>1040</v>
      </c>
      <c r="C17921" t="s">
        <v>1013</v>
      </c>
      <c r="D17921" t="s">
        <v>1017</v>
      </c>
      <c r="E17921" t="s">
        <v>1019</v>
      </c>
      <c r="F17921" s="86">
        <v>7472924.0792898396</v>
      </c>
    </row>
    <row r="17922" spans="1:6">
      <c r="A17922">
        <v>2019</v>
      </c>
      <c r="B17922" t="s">
        <v>1040</v>
      </c>
      <c r="C17922" t="s">
        <v>1013</v>
      </c>
      <c r="D17922" t="s">
        <v>1017</v>
      </c>
      <c r="E17922" t="s">
        <v>1019</v>
      </c>
      <c r="F17922" s="86">
        <v>7473303.7849278497</v>
      </c>
    </row>
    <row r="17923" spans="1:6">
      <c r="A17923">
        <v>2020</v>
      </c>
      <c r="B17923" t="s">
        <v>1040</v>
      </c>
      <c r="C17923" t="s">
        <v>1013</v>
      </c>
      <c r="D17923" t="s">
        <v>1017</v>
      </c>
      <c r="E17923" t="s">
        <v>1019</v>
      </c>
      <c r="F17923" s="86">
        <v>7492793.7132049901</v>
      </c>
    </row>
    <row r="17924" spans="1:6">
      <c r="A17924">
        <v>2021</v>
      </c>
      <c r="B17924" t="s">
        <v>1040</v>
      </c>
      <c r="C17924" t="s">
        <v>1013</v>
      </c>
      <c r="D17924" t="s">
        <v>1017</v>
      </c>
      <c r="E17924" t="s">
        <v>1019</v>
      </c>
      <c r="F17924" s="86">
        <v>7455443.4280829905</v>
      </c>
    </row>
    <row r="17925" spans="1:6">
      <c r="A17925">
        <v>2022</v>
      </c>
      <c r="B17925" t="s">
        <v>1040</v>
      </c>
      <c r="C17925" t="s">
        <v>1013</v>
      </c>
      <c r="D17925" t="s">
        <v>1017</v>
      </c>
      <c r="E17925" t="s">
        <v>1019</v>
      </c>
      <c r="F17925" s="86">
        <v>7329310.8467111196</v>
      </c>
    </row>
    <row r="17926" spans="1:6">
      <c r="A17926">
        <v>2023</v>
      </c>
      <c r="B17926" t="s">
        <v>1040</v>
      </c>
      <c r="C17926" t="s">
        <v>1013</v>
      </c>
      <c r="D17926" t="s">
        <v>1017</v>
      </c>
      <c r="E17926" t="s">
        <v>1019</v>
      </c>
      <c r="F17926" s="86">
        <v>7129062.8795494102</v>
      </c>
    </row>
    <row r="17927" spans="1:6">
      <c r="A17927">
        <v>2024</v>
      </c>
      <c r="B17927" t="s">
        <v>1040</v>
      </c>
      <c r="C17927" t="s">
        <v>1013</v>
      </c>
      <c r="D17927" t="s">
        <v>1017</v>
      </c>
      <c r="E17927" t="s">
        <v>1019</v>
      </c>
      <c r="F17927" s="86">
        <v>6917611.1950404802</v>
      </c>
    </row>
    <row r="17928" spans="1:6">
      <c r="A17928">
        <v>2025</v>
      </c>
      <c r="B17928" t="s">
        <v>1040</v>
      </c>
      <c r="C17928" t="s">
        <v>1013</v>
      </c>
      <c r="D17928" t="s">
        <v>1017</v>
      </c>
      <c r="E17928" t="s">
        <v>1019</v>
      </c>
      <c r="F17928" s="86">
        <v>6712341.6852793498</v>
      </c>
    </row>
    <row r="17929" spans="1:6">
      <c r="A17929">
        <v>2026</v>
      </c>
      <c r="B17929" t="s">
        <v>1040</v>
      </c>
      <c r="C17929" t="s">
        <v>1013</v>
      </c>
      <c r="D17929" t="s">
        <v>1017</v>
      </c>
      <c r="E17929" t="s">
        <v>1019</v>
      </c>
      <c r="F17929" s="86">
        <v>6517014.07167676</v>
      </c>
    </row>
    <row r="17930" spans="1:6">
      <c r="A17930">
        <v>2027</v>
      </c>
      <c r="B17930" t="s">
        <v>1040</v>
      </c>
      <c r="C17930" t="s">
        <v>1013</v>
      </c>
      <c r="D17930" t="s">
        <v>1017</v>
      </c>
      <c r="E17930" t="s">
        <v>1019</v>
      </c>
      <c r="F17930" s="86">
        <v>6331406.8464246001</v>
      </c>
    </row>
    <row r="17931" spans="1:6">
      <c r="A17931">
        <v>2028</v>
      </c>
      <c r="B17931" t="s">
        <v>1040</v>
      </c>
      <c r="C17931" t="s">
        <v>1013</v>
      </c>
      <c r="D17931" t="s">
        <v>1017</v>
      </c>
      <c r="E17931" t="s">
        <v>1019</v>
      </c>
      <c r="F17931" s="86">
        <v>6159332.0878393902</v>
      </c>
    </row>
    <row r="17932" spans="1:6">
      <c r="A17932">
        <v>2029</v>
      </c>
      <c r="B17932" t="s">
        <v>1040</v>
      </c>
      <c r="C17932" t="s">
        <v>1013</v>
      </c>
      <c r="D17932" t="s">
        <v>1017</v>
      </c>
      <c r="E17932" t="s">
        <v>1019</v>
      </c>
      <c r="F17932" s="86">
        <v>6002947.3370189304</v>
      </c>
    </row>
    <row r="17933" spans="1:6">
      <c r="A17933">
        <v>2030</v>
      </c>
      <c r="B17933" t="s">
        <v>1040</v>
      </c>
      <c r="C17933" t="s">
        <v>1013</v>
      </c>
      <c r="D17933" t="s">
        <v>1017</v>
      </c>
      <c r="E17933" t="s">
        <v>1019</v>
      </c>
      <c r="F17933" s="86">
        <v>5863970.0742771002</v>
      </c>
    </row>
    <row r="17934" spans="1:6">
      <c r="A17934">
        <v>2031</v>
      </c>
      <c r="B17934" t="s">
        <v>1040</v>
      </c>
      <c r="C17934" t="s">
        <v>1013</v>
      </c>
      <c r="D17934" t="s">
        <v>1017</v>
      </c>
      <c r="E17934" t="s">
        <v>1019</v>
      </c>
      <c r="F17934" s="86">
        <v>5745811.6296362299</v>
      </c>
    </row>
    <row r="17935" spans="1:6">
      <c r="A17935">
        <v>2032</v>
      </c>
      <c r="B17935" t="s">
        <v>1040</v>
      </c>
      <c r="C17935" t="s">
        <v>1013</v>
      </c>
      <c r="D17935" t="s">
        <v>1017</v>
      </c>
      <c r="E17935" t="s">
        <v>1019</v>
      </c>
      <c r="F17935" s="86">
        <v>5647938.1759658204</v>
      </c>
    </row>
    <row r="17936" spans="1:6">
      <c r="A17936">
        <v>2033</v>
      </c>
      <c r="B17936" t="s">
        <v>1040</v>
      </c>
      <c r="C17936" t="s">
        <v>1013</v>
      </c>
      <c r="D17936" t="s">
        <v>1017</v>
      </c>
      <c r="E17936" t="s">
        <v>1019</v>
      </c>
      <c r="F17936" s="86">
        <v>5564426.4290631497</v>
      </c>
    </row>
    <row r="17937" spans="1:6">
      <c r="A17937">
        <v>2034</v>
      </c>
      <c r="B17937" t="s">
        <v>1040</v>
      </c>
      <c r="C17937" t="s">
        <v>1013</v>
      </c>
      <c r="D17937" t="s">
        <v>1017</v>
      </c>
      <c r="E17937" t="s">
        <v>1019</v>
      </c>
      <c r="F17937" s="86">
        <v>5491341.4782523504</v>
      </c>
    </row>
    <row r="17938" spans="1:6">
      <c r="A17938">
        <v>2035</v>
      </c>
      <c r="B17938" t="s">
        <v>1040</v>
      </c>
      <c r="C17938" t="s">
        <v>1013</v>
      </c>
      <c r="D17938" t="s">
        <v>1017</v>
      </c>
      <c r="E17938" t="s">
        <v>1019</v>
      </c>
      <c r="F17938" s="86">
        <v>5424674.8345567901</v>
      </c>
    </row>
    <row r="17939" spans="1:6">
      <c r="A17939">
        <v>2036</v>
      </c>
      <c r="B17939" t="s">
        <v>1040</v>
      </c>
      <c r="C17939" t="s">
        <v>1013</v>
      </c>
      <c r="D17939" t="s">
        <v>1017</v>
      </c>
      <c r="E17939" t="s">
        <v>1019</v>
      </c>
      <c r="F17939" s="86">
        <v>5361413.7214447204</v>
      </c>
    </row>
    <row r="17940" spans="1:6">
      <c r="A17940">
        <v>2037</v>
      </c>
      <c r="B17940" t="s">
        <v>1040</v>
      </c>
      <c r="C17940" t="s">
        <v>1013</v>
      </c>
      <c r="D17940" t="s">
        <v>1017</v>
      </c>
      <c r="E17940" t="s">
        <v>1019</v>
      </c>
      <c r="F17940" s="86">
        <v>5304288.4175146902</v>
      </c>
    </row>
    <row r="17941" spans="1:6">
      <c r="A17941">
        <v>2038</v>
      </c>
      <c r="B17941" t="s">
        <v>1040</v>
      </c>
      <c r="C17941" t="s">
        <v>1013</v>
      </c>
      <c r="D17941" t="s">
        <v>1017</v>
      </c>
      <c r="E17941" t="s">
        <v>1019</v>
      </c>
      <c r="F17941" s="86">
        <v>5254092.5273192097</v>
      </c>
    </row>
    <row r="17942" spans="1:6">
      <c r="A17942">
        <v>2039</v>
      </c>
      <c r="B17942" t="s">
        <v>1040</v>
      </c>
      <c r="C17942" t="s">
        <v>1013</v>
      </c>
      <c r="D17942" t="s">
        <v>1017</v>
      </c>
      <c r="E17942" t="s">
        <v>1019</v>
      </c>
      <c r="F17942" s="86">
        <v>5209600.3658868298</v>
      </c>
    </row>
    <row r="17943" spans="1:6">
      <c r="A17943">
        <v>2040</v>
      </c>
      <c r="B17943" t="s">
        <v>1040</v>
      </c>
      <c r="C17943" t="s">
        <v>1013</v>
      </c>
      <c r="D17943" t="s">
        <v>1017</v>
      </c>
      <c r="E17943" t="s">
        <v>1019</v>
      </c>
      <c r="F17943" s="86">
        <v>5167455.90767729</v>
      </c>
    </row>
    <row r="17944" spans="1:6">
      <c r="A17944">
        <v>2041</v>
      </c>
      <c r="B17944" t="s">
        <v>1040</v>
      </c>
      <c r="C17944" t="s">
        <v>1013</v>
      </c>
      <c r="D17944" t="s">
        <v>1017</v>
      </c>
      <c r="E17944" t="s">
        <v>1019</v>
      </c>
      <c r="F17944" s="86">
        <v>5132870.1133990604</v>
      </c>
    </row>
    <row r="17945" spans="1:6">
      <c r="A17945">
        <v>2042</v>
      </c>
      <c r="B17945" t="s">
        <v>1040</v>
      </c>
      <c r="C17945" t="s">
        <v>1013</v>
      </c>
      <c r="D17945" t="s">
        <v>1017</v>
      </c>
      <c r="E17945" t="s">
        <v>1019</v>
      </c>
      <c r="F17945" s="86">
        <v>5105842.5100502102</v>
      </c>
    </row>
    <row r="17946" spans="1:6">
      <c r="A17946">
        <v>2043</v>
      </c>
      <c r="B17946" t="s">
        <v>1040</v>
      </c>
      <c r="C17946" t="s">
        <v>1013</v>
      </c>
      <c r="D17946" t="s">
        <v>1017</v>
      </c>
      <c r="E17946" t="s">
        <v>1019</v>
      </c>
      <c r="F17946" s="86">
        <v>5086949.6716323998</v>
      </c>
    </row>
    <row r="17947" spans="1:6">
      <c r="A17947">
        <v>2044</v>
      </c>
      <c r="B17947" t="s">
        <v>1040</v>
      </c>
      <c r="C17947" t="s">
        <v>1013</v>
      </c>
      <c r="D17947" t="s">
        <v>1017</v>
      </c>
      <c r="E17947" t="s">
        <v>1019</v>
      </c>
      <c r="F17947" s="86">
        <v>5073957.5581839597</v>
      </c>
    </row>
    <row r="17948" spans="1:6">
      <c r="A17948">
        <v>2045</v>
      </c>
      <c r="B17948" t="s">
        <v>1040</v>
      </c>
      <c r="C17948" t="s">
        <v>1013</v>
      </c>
      <c r="D17948" t="s">
        <v>1017</v>
      </c>
      <c r="E17948" t="s">
        <v>1019</v>
      </c>
      <c r="F17948" s="86">
        <v>5067230.7715111403</v>
      </c>
    </row>
    <row r="17949" spans="1:6">
      <c r="A17949">
        <v>2046</v>
      </c>
      <c r="B17949" t="s">
        <v>1040</v>
      </c>
      <c r="C17949" t="s">
        <v>1013</v>
      </c>
      <c r="D17949" t="s">
        <v>1017</v>
      </c>
      <c r="E17949" t="s">
        <v>1019</v>
      </c>
      <c r="F17949" s="86">
        <v>5066963.6926666899</v>
      </c>
    </row>
    <row r="17950" spans="1:6">
      <c r="A17950">
        <v>2047</v>
      </c>
      <c r="B17950" t="s">
        <v>1040</v>
      </c>
      <c r="C17950" t="s">
        <v>1013</v>
      </c>
      <c r="D17950" t="s">
        <v>1017</v>
      </c>
      <c r="E17950" t="s">
        <v>1019</v>
      </c>
      <c r="F17950" s="86">
        <v>5072131.9573266702</v>
      </c>
    </row>
    <row r="17951" spans="1:6">
      <c r="A17951">
        <v>2048</v>
      </c>
      <c r="B17951" t="s">
        <v>1040</v>
      </c>
      <c r="C17951" t="s">
        <v>1013</v>
      </c>
      <c r="D17951" t="s">
        <v>1017</v>
      </c>
      <c r="E17951" t="s">
        <v>1019</v>
      </c>
      <c r="F17951" s="86">
        <v>5082665.2618368203</v>
      </c>
    </row>
    <row r="17952" spans="1:6">
      <c r="A17952">
        <v>2049</v>
      </c>
      <c r="B17952" t="s">
        <v>1040</v>
      </c>
      <c r="C17952" t="s">
        <v>1013</v>
      </c>
      <c r="D17952" t="s">
        <v>1017</v>
      </c>
      <c r="E17952" t="s">
        <v>1019</v>
      </c>
      <c r="F17952" s="86">
        <v>5100499.4708265197</v>
      </c>
    </row>
    <row r="17953" spans="1:6">
      <c r="A17953">
        <v>2050</v>
      </c>
      <c r="B17953" t="s">
        <v>1040</v>
      </c>
      <c r="C17953" t="s">
        <v>1013</v>
      </c>
      <c r="D17953" t="s">
        <v>1017</v>
      </c>
      <c r="E17953" t="s">
        <v>1019</v>
      </c>
      <c r="F17953" s="86">
        <v>5123794.8785664197</v>
      </c>
    </row>
    <row r="17954" spans="1:6">
      <c r="A17954">
        <v>2017</v>
      </c>
      <c r="B17954" t="s">
        <v>1041</v>
      </c>
      <c r="C17954" t="s">
        <v>1013</v>
      </c>
      <c r="D17954" t="s">
        <v>1017</v>
      </c>
      <c r="E17954" t="s">
        <v>1019</v>
      </c>
      <c r="F17954" s="86">
        <v>8318096.0161652602</v>
      </c>
    </row>
    <row r="17955" spans="1:6">
      <c r="A17955">
        <v>2018</v>
      </c>
      <c r="B17955" t="s">
        <v>1041</v>
      </c>
      <c r="C17955" t="s">
        <v>1013</v>
      </c>
      <c r="D17955" t="s">
        <v>1017</v>
      </c>
      <c r="E17955" t="s">
        <v>1019</v>
      </c>
      <c r="F17955" s="86">
        <v>8331530.8019520203</v>
      </c>
    </row>
    <row r="17956" spans="1:6">
      <c r="A17956">
        <v>2019</v>
      </c>
      <c r="B17956" t="s">
        <v>1041</v>
      </c>
      <c r="C17956" t="s">
        <v>1013</v>
      </c>
      <c r="D17956" t="s">
        <v>1017</v>
      </c>
      <c r="E17956" t="s">
        <v>1019</v>
      </c>
      <c r="F17956" s="86">
        <v>8422770.3154867794</v>
      </c>
    </row>
    <row r="17957" spans="1:6">
      <c r="A17957">
        <v>2020</v>
      </c>
      <c r="B17957" t="s">
        <v>1041</v>
      </c>
      <c r="C17957" t="s">
        <v>1013</v>
      </c>
      <c r="D17957" t="s">
        <v>1017</v>
      </c>
      <c r="E17957" t="s">
        <v>1019</v>
      </c>
      <c r="F17957" s="86">
        <v>8447551.8304459695</v>
      </c>
    </row>
    <row r="17958" spans="1:6">
      <c r="A17958">
        <v>2021</v>
      </c>
      <c r="B17958" t="s">
        <v>1041</v>
      </c>
      <c r="C17958" t="s">
        <v>1013</v>
      </c>
      <c r="D17958" t="s">
        <v>1017</v>
      </c>
      <c r="E17958" t="s">
        <v>1019</v>
      </c>
      <c r="F17958" s="86">
        <v>8416568.3099046908</v>
      </c>
    </row>
    <row r="17959" spans="1:6">
      <c r="A17959">
        <v>2022</v>
      </c>
      <c r="B17959" t="s">
        <v>1041</v>
      </c>
      <c r="C17959" t="s">
        <v>1013</v>
      </c>
      <c r="D17959" t="s">
        <v>1017</v>
      </c>
      <c r="E17959" t="s">
        <v>1019</v>
      </c>
      <c r="F17959" s="86">
        <v>8286348.2754408997</v>
      </c>
    </row>
    <row r="17960" spans="1:6">
      <c r="A17960">
        <v>2023</v>
      </c>
      <c r="B17960" t="s">
        <v>1041</v>
      </c>
      <c r="C17960" t="s">
        <v>1013</v>
      </c>
      <c r="D17960" t="s">
        <v>1017</v>
      </c>
      <c r="E17960" t="s">
        <v>1019</v>
      </c>
      <c r="F17960" s="86">
        <v>8072918.0905755796</v>
      </c>
    </row>
    <row r="17961" spans="1:6">
      <c r="A17961">
        <v>2024</v>
      </c>
      <c r="B17961" t="s">
        <v>1041</v>
      </c>
      <c r="C17961" t="s">
        <v>1013</v>
      </c>
      <c r="D17961" t="s">
        <v>1017</v>
      </c>
      <c r="E17961" t="s">
        <v>1019</v>
      </c>
      <c r="F17961" s="86">
        <v>7845793.5891421204</v>
      </c>
    </row>
    <row r="17962" spans="1:6">
      <c r="A17962">
        <v>2025</v>
      </c>
      <c r="B17962" t="s">
        <v>1041</v>
      </c>
      <c r="C17962" t="s">
        <v>1013</v>
      </c>
      <c r="D17962" t="s">
        <v>1017</v>
      </c>
      <c r="E17962" t="s">
        <v>1019</v>
      </c>
      <c r="F17962" s="86">
        <v>7627008.1296002204</v>
      </c>
    </row>
    <row r="17963" spans="1:6">
      <c r="A17963">
        <v>2026</v>
      </c>
      <c r="B17963" t="s">
        <v>1041</v>
      </c>
      <c r="C17963" t="s">
        <v>1013</v>
      </c>
      <c r="D17963" t="s">
        <v>1017</v>
      </c>
      <c r="E17963" t="s">
        <v>1019</v>
      </c>
      <c r="F17963" s="86">
        <v>7413598.0262931203</v>
      </c>
    </row>
    <row r="17964" spans="1:6">
      <c r="A17964">
        <v>2027</v>
      </c>
      <c r="B17964" t="s">
        <v>1041</v>
      </c>
      <c r="C17964" t="s">
        <v>1013</v>
      </c>
      <c r="D17964" t="s">
        <v>1017</v>
      </c>
      <c r="E17964" t="s">
        <v>1019</v>
      </c>
      <c r="F17964" s="86">
        <v>7206493.5290932599</v>
      </c>
    </row>
    <row r="17965" spans="1:6">
      <c r="A17965">
        <v>2028</v>
      </c>
      <c r="B17965" t="s">
        <v>1041</v>
      </c>
      <c r="C17965" t="s">
        <v>1013</v>
      </c>
      <c r="D17965" t="s">
        <v>1017</v>
      </c>
      <c r="E17965" t="s">
        <v>1019</v>
      </c>
      <c r="F17965" s="86">
        <v>7015937.5349903097</v>
      </c>
    </row>
    <row r="17966" spans="1:6">
      <c r="A17966">
        <v>2029</v>
      </c>
      <c r="B17966" t="s">
        <v>1041</v>
      </c>
      <c r="C17966" t="s">
        <v>1013</v>
      </c>
      <c r="D17966" t="s">
        <v>1017</v>
      </c>
      <c r="E17966" t="s">
        <v>1019</v>
      </c>
      <c r="F17966" s="86">
        <v>6843299.6223451002</v>
      </c>
    </row>
    <row r="17967" spans="1:6">
      <c r="A17967">
        <v>2030</v>
      </c>
      <c r="B17967" t="s">
        <v>1041</v>
      </c>
      <c r="C17967" t="s">
        <v>1013</v>
      </c>
      <c r="D17967" t="s">
        <v>1017</v>
      </c>
      <c r="E17967" t="s">
        <v>1019</v>
      </c>
      <c r="F17967" s="86">
        <v>6691064.3222239502</v>
      </c>
    </row>
    <row r="17968" spans="1:6">
      <c r="A17968">
        <v>2031</v>
      </c>
      <c r="B17968" t="s">
        <v>1041</v>
      </c>
      <c r="C17968" t="s">
        <v>1013</v>
      </c>
      <c r="D17968" t="s">
        <v>1017</v>
      </c>
      <c r="E17968" t="s">
        <v>1019</v>
      </c>
      <c r="F17968" s="86">
        <v>6563816.5619093096</v>
      </c>
    </row>
    <row r="17969" spans="1:6">
      <c r="A17969">
        <v>2032</v>
      </c>
      <c r="B17969" t="s">
        <v>1041</v>
      </c>
      <c r="C17969" t="s">
        <v>1013</v>
      </c>
      <c r="D17969" t="s">
        <v>1017</v>
      </c>
      <c r="E17969" t="s">
        <v>1019</v>
      </c>
      <c r="F17969" s="86">
        <v>6458437.0331143904</v>
      </c>
    </row>
    <row r="17970" spans="1:6">
      <c r="A17970">
        <v>2033</v>
      </c>
      <c r="B17970" t="s">
        <v>1041</v>
      </c>
      <c r="C17970" t="s">
        <v>1013</v>
      </c>
      <c r="D17970" t="s">
        <v>1017</v>
      </c>
      <c r="E17970" t="s">
        <v>1019</v>
      </c>
      <c r="F17970" s="86">
        <v>6370574.5682076504</v>
      </c>
    </row>
    <row r="17971" spans="1:6">
      <c r="A17971">
        <v>2034</v>
      </c>
      <c r="B17971" t="s">
        <v>1041</v>
      </c>
      <c r="C17971" t="s">
        <v>1013</v>
      </c>
      <c r="D17971" t="s">
        <v>1017</v>
      </c>
      <c r="E17971" t="s">
        <v>1019</v>
      </c>
      <c r="F17971" s="86">
        <v>6294728.5198530201</v>
      </c>
    </row>
    <row r="17972" spans="1:6">
      <c r="A17972">
        <v>2035</v>
      </c>
      <c r="B17972" t="s">
        <v>1041</v>
      </c>
      <c r="C17972" t="s">
        <v>1013</v>
      </c>
      <c r="D17972" t="s">
        <v>1017</v>
      </c>
      <c r="E17972" t="s">
        <v>1019</v>
      </c>
      <c r="F17972" s="86">
        <v>6226053.0826256797</v>
      </c>
    </row>
    <row r="17973" spans="1:6">
      <c r="A17973">
        <v>2036</v>
      </c>
      <c r="B17973" t="s">
        <v>1041</v>
      </c>
      <c r="C17973" t="s">
        <v>1013</v>
      </c>
      <c r="D17973" t="s">
        <v>1017</v>
      </c>
      <c r="E17973" t="s">
        <v>1019</v>
      </c>
      <c r="F17973" s="86">
        <v>6162269.5951280501</v>
      </c>
    </row>
    <row r="17974" spans="1:6">
      <c r="A17974">
        <v>2037</v>
      </c>
      <c r="B17974" t="s">
        <v>1041</v>
      </c>
      <c r="C17974" t="s">
        <v>1013</v>
      </c>
      <c r="D17974" t="s">
        <v>1017</v>
      </c>
      <c r="E17974" t="s">
        <v>1019</v>
      </c>
      <c r="F17974" s="86">
        <v>6105234.7269592397</v>
      </c>
    </row>
    <row r="17975" spans="1:6">
      <c r="A17975">
        <v>2038</v>
      </c>
      <c r="B17975" t="s">
        <v>1041</v>
      </c>
      <c r="C17975" t="s">
        <v>1013</v>
      </c>
      <c r="D17975" t="s">
        <v>1017</v>
      </c>
      <c r="E17975" t="s">
        <v>1019</v>
      </c>
      <c r="F17975" s="86">
        <v>6056489.4763412802</v>
      </c>
    </row>
    <row r="17976" spans="1:6">
      <c r="A17976">
        <v>2039</v>
      </c>
      <c r="B17976" t="s">
        <v>1041</v>
      </c>
      <c r="C17976" t="s">
        <v>1013</v>
      </c>
      <c r="D17976" t="s">
        <v>1017</v>
      </c>
      <c r="E17976" t="s">
        <v>1019</v>
      </c>
      <c r="F17976" s="86">
        <v>6013126.3710648902</v>
      </c>
    </row>
    <row r="17977" spans="1:6">
      <c r="A17977">
        <v>2040</v>
      </c>
      <c r="B17977" t="s">
        <v>1041</v>
      </c>
      <c r="C17977" t="s">
        <v>1013</v>
      </c>
      <c r="D17977" t="s">
        <v>1017</v>
      </c>
      <c r="E17977" t="s">
        <v>1019</v>
      </c>
      <c r="F17977" s="86">
        <v>5973768.6399170598</v>
      </c>
    </row>
    <row r="17978" spans="1:6">
      <c r="A17978">
        <v>2041</v>
      </c>
      <c r="B17978" t="s">
        <v>1041</v>
      </c>
      <c r="C17978" t="s">
        <v>1013</v>
      </c>
      <c r="D17978" t="s">
        <v>1017</v>
      </c>
      <c r="E17978" t="s">
        <v>1019</v>
      </c>
      <c r="F17978" s="86">
        <v>5941126.2723961202</v>
      </c>
    </row>
    <row r="17979" spans="1:6">
      <c r="A17979">
        <v>2042</v>
      </c>
      <c r="B17979" t="s">
        <v>1041</v>
      </c>
      <c r="C17979" t="s">
        <v>1013</v>
      </c>
      <c r="D17979" t="s">
        <v>1017</v>
      </c>
      <c r="E17979" t="s">
        <v>1019</v>
      </c>
      <c r="F17979" s="86">
        <v>5918165.4710656898</v>
      </c>
    </row>
    <row r="17980" spans="1:6">
      <c r="A17980">
        <v>2043</v>
      </c>
      <c r="B17980" t="s">
        <v>1041</v>
      </c>
      <c r="C17980" t="s">
        <v>1013</v>
      </c>
      <c r="D17980" t="s">
        <v>1017</v>
      </c>
      <c r="E17980" t="s">
        <v>1019</v>
      </c>
      <c r="F17980" s="86">
        <v>5903839.5576034402</v>
      </c>
    </row>
    <row r="17981" spans="1:6">
      <c r="A17981">
        <v>2044</v>
      </c>
      <c r="B17981" t="s">
        <v>1041</v>
      </c>
      <c r="C17981" t="s">
        <v>1013</v>
      </c>
      <c r="D17981" t="s">
        <v>1017</v>
      </c>
      <c r="E17981" t="s">
        <v>1019</v>
      </c>
      <c r="F17981" s="86">
        <v>5897019.7233905299</v>
      </c>
    </row>
    <row r="17982" spans="1:6">
      <c r="A17982">
        <v>2045</v>
      </c>
      <c r="B17982" t="s">
        <v>1041</v>
      </c>
      <c r="C17982" t="s">
        <v>1013</v>
      </c>
      <c r="D17982" t="s">
        <v>1017</v>
      </c>
      <c r="E17982" t="s">
        <v>1019</v>
      </c>
      <c r="F17982" s="86">
        <v>5897021.4562357496</v>
      </c>
    </row>
    <row r="17983" spans="1:6">
      <c r="A17983">
        <v>2046</v>
      </c>
      <c r="B17983" t="s">
        <v>1041</v>
      </c>
      <c r="C17983" t="s">
        <v>1013</v>
      </c>
      <c r="D17983" t="s">
        <v>1017</v>
      </c>
      <c r="E17983" t="s">
        <v>1019</v>
      </c>
      <c r="F17983" s="86">
        <v>5903836.8932446698</v>
      </c>
    </row>
    <row r="17984" spans="1:6">
      <c r="A17984">
        <v>2047</v>
      </c>
      <c r="B17984" t="s">
        <v>1041</v>
      </c>
      <c r="C17984" t="s">
        <v>1013</v>
      </c>
      <c r="D17984" t="s">
        <v>1017</v>
      </c>
      <c r="E17984" t="s">
        <v>1019</v>
      </c>
      <c r="F17984" s="86">
        <v>5916975.1230880199</v>
      </c>
    </row>
    <row r="17985" spans="1:6">
      <c r="A17985">
        <v>2048</v>
      </c>
      <c r="B17985" t="s">
        <v>1041</v>
      </c>
      <c r="C17985" t="s">
        <v>1013</v>
      </c>
      <c r="D17985" t="s">
        <v>1017</v>
      </c>
      <c r="E17985" t="s">
        <v>1019</v>
      </c>
      <c r="F17985" s="86">
        <v>5936966.3361097397</v>
      </c>
    </row>
    <row r="17986" spans="1:6">
      <c r="A17986">
        <v>2049</v>
      </c>
      <c r="B17986" t="s">
        <v>1041</v>
      </c>
      <c r="C17986" t="s">
        <v>1013</v>
      </c>
      <c r="D17986" t="s">
        <v>1017</v>
      </c>
      <c r="E17986" t="s">
        <v>1019</v>
      </c>
      <c r="F17986" s="86">
        <v>5964243.6148464</v>
      </c>
    </row>
    <row r="17987" spans="1:6">
      <c r="A17987">
        <v>2050</v>
      </c>
      <c r="B17987" t="s">
        <v>1041</v>
      </c>
      <c r="C17987" t="s">
        <v>1013</v>
      </c>
      <c r="D17987" t="s">
        <v>1017</v>
      </c>
      <c r="E17987" t="s">
        <v>1019</v>
      </c>
      <c r="F17987" s="86">
        <v>5999027.6754731201</v>
      </c>
    </row>
    <row r="17988" spans="1:6">
      <c r="A17988">
        <v>2017</v>
      </c>
      <c r="B17988" t="s">
        <v>1042</v>
      </c>
      <c r="C17988" t="s">
        <v>1013</v>
      </c>
      <c r="D17988" t="s">
        <v>1017</v>
      </c>
      <c r="E17988" t="s">
        <v>1019</v>
      </c>
      <c r="F17988" s="86">
        <v>1561449.06726603</v>
      </c>
    </row>
    <row r="17989" spans="1:6">
      <c r="A17989">
        <v>2018</v>
      </c>
      <c r="B17989" t="s">
        <v>1042</v>
      </c>
      <c r="C17989" t="s">
        <v>1013</v>
      </c>
      <c r="D17989" t="s">
        <v>1017</v>
      </c>
      <c r="E17989" t="s">
        <v>1019</v>
      </c>
      <c r="F17989" s="86">
        <v>1555095.3869863499</v>
      </c>
    </row>
    <row r="17990" spans="1:6">
      <c r="A17990">
        <v>2019</v>
      </c>
      <c r="B17990" t="s">
        <v>1042</v>
      </c>
      <c r="C17990" t="s">
        <v>1013</v>
      </c>
      <c r="D17990" t="s">
        <v>1017</v>
      </c>
      <c r="E17990" t="s">
        <v>1019</v>
      </c>
      <c r="F17990" s="86">
        <v>1556345.78093726</v>
      </c>
    </row>
    <row r="17991" spans="1:6">
      <c r="A17991">
        <v>2020</v>
      </c>
      <c r="B17991" t="s">
        <v>1042</v>
      </c>
      <c r="C17991" t="s">
        <v>1013</v>
      </c>
      <c r="D17991" t="s">
        <v>1017</v>
      </c>
      <c r="E17991" t="s">
        <v>1019</v>
      </c>
      <c r="F17991" s="86">
        <v>1555913.1671579699</v>
      </c>
    </row>
    <row r="17992" spans="1:6">
      <c r="A17992">
        <v>2021</v>
      </c>
      <c r="B17992" t="s">
        <v>1042</v>
      </c>
      <c r="C17992" t="s">
        <v>1013</v>
      </c>
      <c r="D17992" t="s">
        <v>1017</v>
      </c>
      <c r="E17992" t="s">
        <v>1019</v>
      </c>
      <c r="F17992" s="86">
        <v>1545575.68096912</v>
      </c>
    </row>
    <row r="17993" spans="1:6">
      <c r="A17993">
        <v>2022</v>
      </c>
      <c r="B17993" t="s">
        <v>1042</v>
      </c>
      <c r="C17993" t="s">
        <v>1013</v>
      </c>
      <c r="D17993" t="s">
        <v>1017</v>
      </c>
      <c r="E17993" t="s">
        <v>1019</v>
      </c>
      <c r="F17993" s="86">
        <v>1519261.9351202601</v>
      </c>
    </row>
    <row r="17994" spans="1:6">
      <c r="A17994">
        <v>2023</v>
      </c>
      <c r="B17994" t="s">
        <v>1042</v>
      </c>
      <c r="C17994" t="s">
        <v>1013</v>
      </c>
      <c r="D17994" t="s">
        <v>1017</v>
      </c>
      <c r="E17994" t="s">
        <v>1019</v>
      </c>
      <c r="F17994" s="86">
        <v>1480674.5109514401</v>
      </c>
    </row>
    <row r="17995" spans="1:6">
      <c r="A17995">
        <v>2024</v>
      </c>
      <c r="B17995" t="s">
        <v>1042</v>
      </c>
      <c r="C17995" t="s">
        <v>1013</v>
      </c>
      <c r="D17995" t="s">
        <v>1017</v>
      </c>
      <c r="E17995" t="s">
        <v>1019</v>
      </c>
      <c r="F17995" s="86">
        <v>1438420.2497375701</v>
      </c>
    </row>
    <row r="17996" spans="1:6">
      <c r="A17996">
        <v>2025</v>
      </c>
      <c r="B17996" t="s">
        <v>1042</v>
      </c>
      <c r="C17996" t="s">
        <v>1013</v>
      </c>
      <c r="D17996" t="s">
        <v>1017</v>
      </c>
      <c r="E17996" t="s">
        <v>1019</v>
      </c>
      <c r="F17996" s="86">
        <v>1396798.59133761</v>
      </c>
    </row>
    <row r="17997" spans="1:6">
      <c r="A17997">
        <v>2026</v>
      </c>
      <c r="B17997" t="s">
        <v>1042</v>
      </c>
      <c r="C17997" t="s">
        <v>1013</v>
      </c>
      <c r="D17997" t="s">
        <v>1017</v>
      </c>
      <c r="E17997" t="s">
        <v>1019</v>
      </c>
      <c r="F17997" s="86">
        <v>1356283.2281254099</v>
      </c>
    </row>
    <row r="17998" spans="1:6">
      <c r="A17998">
        <v>2027</v>
      </c>
      <c r="B17998" t="s">
        <v>1042</v>
      </c>
      <c r="C17998" t="s">
        <v>1013</v>
      </c>
      <c r="D17998" t="s">
        <v>1017</v>
      </c>
      <c r="E17998" t="s">
        <v>1019</v>
      </c>
      <c r="F17998" s="86">
        <v>1316272.17805618</v>
      </c>
    </row>
    <row r="17999" spans="1:6">
      <c r="A17999">
        <v>2028</v>
      </c>
      <c r="B17999" t="s">
        <v>1042</v>
      </c>
      <c r="C17999" t="s">
        <v>1013</v>
      </c>
      <c r="D17999" t="s">
        <v>1017</v>
      </c>
      <c r="E17999" t="s">
        <v>1019</v>
      </c>
      <c r="F17999" s="86">
        <v>1279046.22571687</v>
      </c>
    </row>
    <row r="18000" spans="1:6">
      <c r="A18000">
        <v>2029</v>
      </c>
      <c r="B18000" t="s">
        <v>1042</v>
      </c>
      <c r="C18000" t="s">
        <v>1013</v>
      </c>
      <c r="D18000" t="s">
        <v>1017</v>
      </c>
      <c r="E18000" t="s">
        <v>1019</v>
      </c>
      <c r="F18000" s="86">
        <v>1244647.09137132</v>
      </c>
    </row>
    <row r="18001" spans="1:6">
      <c r="A18001">
        <v>2030</v>
      </c>
      <c r="B18001" t="s">
        <v>1042</v>
      </c>
      <c r="C18001" t="s">
        <v>1013</v>
      </c>
      <c r="D18001" t="s">
        <v>1017</v>
      </c>
      <c r="E18001" t="s">
        <v>1019</v>
      </c>
      <c r="F18001" s="86">
        <v>1213684.47636696</v>
      </c>
    </row>
    <row r="18002" spans="1:6">
      <c r="A18002">
        <v>2031</v>
      </c>
      <c r="B18002" t="s">
        <v>1042</v>
      </c>
      <c r="C18002" t="s">
        <v>1013</v>
      </c>
      <c r="D18002" t="s">
        <v>1017</v>
      </c>
      <c r="E18002" t="s">
        <v>1019</v>
      </c>
      <c r="F18002" s="86">
        <v>1186845.2819453001</v>
      </c>
    </row>
    <row r="18003" spans="1:6">
      <c r="A18003">
        <v>2032</v>
      </c>
      <c r="B18003" t="s">
        <v>1042</v>
      </c>
      <c r="C18003" t="s">
        <v>1013</v>
      </c>
      <c r="D18003" t="s">
        <v>1017</v>
      </c>
      <c r="E18003" t="s">
        <v>1019</v>
      </c>
      <c r="F18003" s="86">
        <v>1163826.42680015</v>
      </c>
    </row>
    <row r="18004" spans="1:6">
      <c r="A18004">
        <v>2033</v>
      </c>
      <c r="B18004" t="s">
        <v>1042</v>
      </c>
      <c r="C18004" t="s">
        <v>1013</v>
      </c>
      <c r="D18004" t="s">
        <v>1017</v>
      </c>
      <c r="E18004" t="s">
        <v>1019</v>
      </c>
      <c r="F18004" s="86">
        <v>1144458.5025563701</v>
      </c>
    </row>
    <row r="18005" spans="1:6">
      <c r="A18005">
        <v>2034</v>
      </c>
      <c r="B18005" t="s">
        <v>1042</v>
      </c>
      <c r="C18005" t="s">
        <v>1013</v>
      </c>
      <c r="D18005" t="s">
        <v>1017</v>
      </c>
      <c r="E18005" t="s">
        <v>1019</v>
      </c>
      <c r="F18005" s="86">
        <v>1126463.48625268</v>
      </c>
    </row>
    <row r="18006" spans="1:6">
      <c r="A18006">
        <v>2035</v>
      </c>
      <c r="B18006" t="s">
        <v>1042</v>
      </c>
      <c r="C18006" t="s">
        <v>1013</v>
      </c>
      <c r="D18006" t="s">
        <v>1017</v>
      </c>
      <c r="E18006" t="s">
        <v>1019</v>
      </c>
      <c r="F18006" s="86">
        <v>1110152.07455135</v>
      </c>
    </row>
    <row r="18007" spans="1:6">
      <c r="A18007">
        <v>2036</v>
      </c>
      <c r="B18007" t="s">
        <v>1042</v>
      </c>
      <c r="C18007" t="s">
        <v>1013</v>
      </c>
      <c r="D18007" t="s">
        <v>1017</v>
      </c>
      <c r="E18007" t="s">
        <v>1019</v>
      </c>
      <c r="F18007" s="86">
        <v>1094773.60009391</v>
      </c>
    </row>
    <row r="18008" spans="1:6">
      <c r="A18008">
        <v>2037</v>
      </c>
      <c r="B18008" t="s">
        <v>1042</v>
      </c>
      <c r="C18008" t="s">
        <v>1013</v>
      </c>
      <c r="D18008" t="s">
        <v>1017</v>
      </c>
      <c r="E18008" t="s">
        <v>1019</v>
      </c>
      <c r="F18008" s="86">
        <v>1081073.4089299201</v>
      </c>
    </row>
    <row r="18009" spans="1:6">
      <c r="A18009">
        <v>2038</v>
      </c>
      <c r="B18009" t="s">
        <v>1042</v>
      </c>
      <c r="C18009" t="s">
        <v>1013</v>
      </c>
      <c r="D18009" t="s">
        <v>1017</v>
      </c>
      <c r="E18009" t="s">
        <v>1019</v>
      </c>
      <c r="F18009" s="86">
        <v>1068909.12965696</v>
      </c>
    </row>
    <row r="18010" spans="1:6">
      <c r="A18010">
        <v>2039</v>
      </c>
      <c r="B18010" t="s">
        <v>1042</v>
      </c>
      <c r="C18010" t="s">
        <v>1013</v>
      </c>
      <c r="D18010" t="s">
        <v>1017</v>
      </c>
      <c r="E18010" t="s">
        <v>1019</v>
      </c>
      <c r="F18010" s="86">
        <v>1057765.3033302401</v>
      </c>
    </row>
    <row r="18011" spans="1:6">
      <c r="A18011">
        <v>2040</v>
      </c>
      <c r="B18011" t="s">
        <v>1042</v>
      </c>
      <c r="C18011" t="s">
        <v>1013</v>
      </c>
      <c r="D18011" t="s">
        <v>1017</v>
      </c>
      <c r="E18011" t="s">
        <v>1019</v>
      </c>
      <c r="F18011" s="86">
        <v>1047611.18456043</v>
      </c>
    </row>
    <row r="18012" spans="1:6">
      <c r="A18012">
        <v>2041</v>
      </c>
      <c r="B18012" t="s">
        <v>1042</v>
      </c>
      <c r="C18012" t="s">
        <v>1013</v>
      </c>
      <c r="D18012" t="s">
        <v>1017</v>
      </c>
      <c r="E18012" t="s">
        <v>1019</v>
      </c>
      <c r="F18012" s="86">
        <v>1038735.48607141</v>
      </c>
    </row>
    <row r="18013" spans="1:6">
      <c r="A18013">
        <v>2042</v>
      </c>
      <c r="B18013" t="s">
        <v>1042</v>
      </c>
      <c r="C18013" t="s">
        <v>1013</v>
      </c>
      <c r="D18013" t="s">
        <v>1017</v>
      </c>
      <c r="E18013" t="s">
        <v>1019</v>
      </c>
      <c r="F18013" s="86">
        <v>1031533.92061351</v>
      </c>
    </row>
    <row r="18014" spans="1:6">
      <c r="A18014">
        <v>2043</v>
      </c>
      <c r="B18014" t="s">
        <v>1042</v>
      </c>
      <c r="C18014" t="s">
        <v>1013</v>
      </c>
      <c r="D18014" t="s">
        <v>1017</v>
      </c>
      <c r="E18014" t="s">
        <v>1019</v>
      </c>
      <c r="F18014" s="86">
        <v>1026259.78466698</v>
      </c>
    </row>
    <row r="18015" spans="1:6">
      <c r="A18015">
        <v>2044</v>
      </c>
      <c r="B18015" t="s">
        <v>1042</v>
      </c>
      <c r="C18015" t="s">
        <v>1013</v>
      </c>
      <c r="D18015" t="s">
        <v>1017</v>
      </c>
      <c r="E18015" t="s">
        <v>1019</v>
      </c>
      <c r="F18015" s="86">
        <v>1021768.8606849801</v>
      </c>
    </row>
    <row r="18016" spans="1:6">
      <c r="A18016">
        <v>2045</v>
      </c>
      <c r="B18016" t="s">
        <v>1042</v>
      </c>
      <c r="C18016" t="s">
        <v>1013</v>
      </c>
      <c r="D18016" t="s">
        <v>1017</v>
      </c>
      <c r="E18016" t="s">
        <v>1019</v>
      </c>
      <c r="F18016" s="86">
        <v>1018406.23638809</v>
      </c>
    </row>
    <row r="18017" spans="1:6">
      <c r="A18017">
        <v>2046</v>
      </c>
      <c r="B18017" t="s">
        <v>1042</v>
      </c>
      <c r="C18017" t="s">
        <v>1013</v>
      </c>
      <c r="D18017" t="s">
        <v>1017</v>
      </c>
      <c r="E18017" t="s">
        <v>1019</v>
      </c>
      <c r="F18017" s="86">
        <v>1016371.42662674</v>
      </c>
    </row>
    <row r="18018" spans="1:6">
      <c r="A18018">
        <v>2047</v>
      </c>
      <c r="B18018" t="s">
        <v>1042</v>
      </c>
      <c r="C18018" t="s">
        <v>1013</v>
      </c>
      <c r="D18018" t="s">
        <v>1017</v>
      </c>
      <c r="E18018" t="s">
        <v>1019</v>
      </c>
      <c r="F18018" s="86">
        <v>1015614.82798694</v>
      </c>
    </row>
    <row r="18019" spans="1:6">
      <c r="A18019">
        <v>2048</v>
      </c>
      <c r="B18019" t="s">
        <v>1042</v>
      </c>
      <c r="C18019" t="s">
        <v>1013</v>
      </c>
      <c r="D18019" t="s">
        <v>1017</v>
      </c>
      <c r="E18019" t="s">
        <v>1019</v>
      </c>
      <c r="F18019" s="86">
        <v>1015862.71888078</v>
      </c>
    </row>
    <row r="18020" spans="1:6">
      <c r="A18020">
        <v>2049</v>
      </c>
      <c r="B18020" t="s">
        <v>1042</v>
      </c>
      <c r="C18020" t="s">
        <v>1013</v>
      </c>
      <c r="D18020" t="s">
        <v>1017</v>
      </c>
      <c r="E18020" t="s">
        <v>1019</v>
      </c>
      <c r="F18020" s="86">
        <v>1017344.55017769</v>
      </c>
    </row>
    <row r="18021" spans="1:6">
      <c r="A18021">
        <v>2050</v>
      </c>
      <c r="B18021" t="s">
        <v>1042</v>
      </c>
      <c r="C18021" t="s">
        <v>1013</v>
      </c>
      <c r="D18021" t="s">
        <v>1017</v>
      </c>
      <c r="E18021" t="s">
        <v>1019</v>
      </c>
      <c r="F18021" s="86">
        <v>1019933.92526185</v>
      </c>
    </row>
    <row r="18022" spans="1:6">
      <c r="A18022">
        <v>2017</v>
      </c>
      <c r="B18022" t="s">
        <v>1043</v>
      </c>
      <c r="C18022" t="s">
        <v>1013</v>
      </c>
      <c r="D18022" t="s">
        <v>1017</v>
      </c>
      <c r="E18022" t="s">
        <v>1019</v>
      </c>
      <c r="F18022" s="86">
        <v>11356542.9965287</v>
      </c>
    </row>
    <row r="18023" spans="1:6">
      <c r="A18023">
        <v>2018</v>
      </c>
      <c r="B18023" t="s">
        <v>1043</v>
      </c>
      <c r="C18023" t="s">
        <v>1013</v>
      </c>
      <c r="D18023" t="s">
        <v>1017</v>
      </c>
      <c r="E18023" t="s">
        <v>1019</v>
      </c>
      <c r="F18023" s="86">
        <v>11295693.5673832</v>
      </c>
    </row>
    <row r="18024" spans="1:6">
      <c r="A18024">
        <v>2019</v>
      </c>
      <c r="B18024" t="s">
        <v>1043</v>
      </c>
      <c r="C18024" t="s">
        <v>1013</v>
      </c>
      <c r="D18024" t="s">
        <v>1017</v>
      </c>
      <c r="E18024" t="s">
        <v>1019</v>
      </c>
      <c r="F18024" s="86">
        <v>11335947.840144999</v>
      </c>
    </row>
    <row r="18025" spans="1:6">
      <c r="A18025">
        <v>2020</v>
      </c>
      <c r="B18025" t="s">
        <v>1043</v>
      </c>
      <c r="C18025" t="s">
        <v>1013</v>
      </c>
      <c r="D18025" t="s">
        <v>1017</v>
      </c>
      <c r="E18025" t="s">
        <v>1019</v>
      </c>
      <c r="F18025" s="86">
        <v>11397592.7011132</v>
      </c>
    </row>
    <row r="18026" spans="1:6">
      <c r="A18026">
        <v>2021</v>
      </c>
      <c r="B18026" t="s">
        <v>1043</v>
      </c>
      <c r="C18026" t="s">
        <v>1013</v>
      </c>
      <c r="D18026" t="s">
        <v>1017</v>
      </c>
      <c r="E18026" t="s">
        <v>1019</v>
      </c>
      <c r="F18026" s="86">
        <v>11378393.194262899</v>
      </c>
    </row>
    <row r="18027" spans="1:6">
      <c r="A18027">
        <v>2022</v>
      </c>
      <c r="B18027" t="s">
        <v>1043</v>
      </c>
      <c r="C18027" t="s">
        <v>1013</v>
      </c>
      <c r="D18027" t="s">
        <v>1017</v>
      </c>
      <c r="E18027" t="s">
        <v>1019</v>
      </c>
      <c r="F18027" s="86">
        <v>11219084.5311037</v>
      </c>
    </row>
    <row r="18028" spans="1:6">
      <c r="A18028">
        <v>2023</v>
      </c>
      <c r="B18028" t="s">
        <v>1043</v>
      </c>
      <c r="C18028" t="s">
        <v>1013</v>
      </c>
      <c r="D18028" t="s">
        <v>1017</v>
      </c>
      <c r="E18028" t="s">
        <v>1019</v>
      </c>
      <c r="F18028" s="86">
        <v>10954783.775436301</v>
      </c>
    </row>
    <row r="18029" spans="1:6">
      <c r="A18029">
        <v>2024</v>
      </c>
      <c r="B18029" t="s">
        <v>1043</v>
      </c>
      <c r="C18029" t="s">
        <v>1013</v>
      </c>
      <c r="D18029" t="s">
        <v>1017</v>
      </c>
      <c r="E18029" t="s">
        <v>1019</v>
      </c>
      <c r="F18029" s="86">
        <v>10666160.964489499</v>
      </c>
    </row>
    <row r="18030" spans="1:6">
      <c r="A18030">
        <v>2025</v>
      </c>
      <c r="B18030" t="s">
        <v>1043</v>
      </c>
      <c r="C18030" t="s">
        <v>1013</v>
      </c>
      <c r="D18030" t="s">
        <v>1017</v>
      </c>
      <c r="E18030" t="s">
        <v>1019</v>
      </c>
      <c r="F18030" s="86">
        <v>10384728.705747699</v>
      </c>
    </row>
    <row r="18031" spans="1:6">
      <c r="A18031">
        <v>2026</v>
      </c>
      <c r="B18031" t="s">
        <v>1043</v>
      </c>
      <c r="C18031" t="s">
        <v>1013</v>
      </c>
      <c r="D18031" t="s">
        <v>1017</v>
      </c>
      <c r="E18031" t="s">
        <v>1019</v>
      </c>
      <c r="F18031" s="86">
        <v>10107488.4721906</v>
      </c>
    </row>
    <row r="18032" spans="1:6">
      <c r="A18032">
        <v>2027</v>
      </c>
      <c r="B18032" t="s">
        <v>1043</v>
      </c>
      <c r="C18032" t="s">
        <v>1013</v>
      </c>
      <c r="D18032" t="s">
        <v>1017</v>
      </c>
      <c r="E18032" t="s">
        <v>1019</v>
      </c>
      <c r="F18032" s="86">
        <v>9838556.2147724703</v>
      </c>
    </row>
    <row r="18033" spans="1:6">
      <c r="A18033">
        <v>2028</v>
      </c>
      <c r="B18033" t="s">
        <v>1043</v>
      </c>
      <c r="C18033" t="s">
        <v>1013</v>
      </c>
      <c r="D18033" t="s">
        <v>1017</v>
      </c>
      <c r="E18033" t="s">
        <v>1019</v>
      </c>
      <c r="F18033" s="86">
        <v>9585452.0100897308</v>
      </c>
    </row>
    <row r="18034" spans="1:6">
      <c r="A18034">
        <v>2029</v>
      </c>
      <c r="B18034" t="s">
        <v>1043</v>
      </c>
      <c r="C18034" t="s">
        <v>1013</v>
      </c>
      <c r="D18034" t="s">
        <v>1017</v>
      </c>
      <c r="E18034" t="s">
        <v>1019</v>
      </c>
      <c r="F18034" s="86">
        <v>9355598.1743516009</v>
      </c>
    </row>
    <row r="18035" spans="1:6">
      <c r="A18035">
        <v>2030</v>
      </c>
      <c r="B18035" t="s">
        <v>1043</v>
      </c>
      <c r="C18035" t="s">
        <v>1013</v>
      </c>
      <c r="D18035" t="s">
        <v>1017</v>
      </c>
      <c r="E18035" t="s">
        <v>1019</v>
      </c>
      <c r="F18035" s="86">
        <v>9151161.8461962491</v>
      </c>
    </row>
    <row r="18036" spans="1:6">
      <c r="A18036">
        <v>2031</v>
      </c>
      <c r="B18036" t="s">
        <v>1043</v>
      </c>
      <c r="C18036" t="s">
        <v>1013</v>
      </c>
      <c r="D18036" t="s">
        <v>1017</v>
      </c>
      <c r="E18036" t="s">
        <v>1019</v>
      </c>
      <c r="F18036" s="86">
        <v>8978423.3807853591</v>
      </c>
    </row>
    <row r="18037" spans="1:6">
      <c r="A18037">
        <v>2032</v>
      </c>
      <c r="B18037" t="s">
        <v>1043</v>
      </c>
      <c r="C18037" t="s">
        <v>1013</v>
      </c>
      <c r="D18037" t="s">
        <v>1017</v>
      </c>
      <c r="E18037" t="s">
        <v>1019</v>
      </c>
      <c r="F18037" s="86">
        <v>8835531.3995627593</v>
      </c>
    </row>
    <row r="18038" spans="1:6">
      <c r="A18038">
        <v>2033</v>
      </c>
      <c r="B18038" t="s">
        <v>1043</v>
      </c>
      <c r="C18038" t="s">
        <v>1013</v>
      </c>
      <c r="D18038" t="s">
        <v>1017</v>
      </c>
      <c r="E18038" t="s">
        <v>1019</v>
      </c>
      <c r="F18038" s="86">
        <v>8716264.6454595104</v>
      </c>
    </row>
    <row r="18039" spans="1:6">
      <c r="A18039">
        <v>2034</v>
      </c>
      <c r="B18039" t="s">
        <v>1043</v>
      </c>
      <c r="C18039" t="s">
        <v>1013</v>
      </c>
      <c r="D18039" t="s">
        <v>1017</v>
      </c>
      <c r="E18039" t="s">
        <v>1019</v>
      </c>
      <c r="F18039" s="86">
        <v>8612622.8197581992</v>
      </c>
    </row>
    <row r="18040" spans="1:6">
      <c r="A18040">
        <v>2035</v>
      </c>
      <c r="B18040" t="s">
        <v>1043</v>
      </c>
      <c r="C18040" t="s">
        <v>1013</v>
      </c>
      <c r="D18040" t="s">
        <v>1017</v>
      </c>
      <c r="E18040" t="s">
        <v>1019</v>
      </c>
      <c r="F18040" s="86">
        <v>8519984.6654774696</v>
      </c>
    </row>
    <row r="18041" spans="1:6">
      <c r="A18041">
        <v>2036</v>
      </c>
      <c r="B18041" t="s">
        <v>1043</v>
      </c>
      <c r="C18041" t="s">
        <v>1013</v>
      </c>
      <c r="D18041" t="s">
        <v>1017</v>
      </c>
      <c r="E18041" t="s">
        <v>1019</v>
      </c>
      <c r="F18041" s="86">
        <v>8432802.57116694</v>
      </c>
    </row>
    <row r="18042" spans="1:6">
      <c r="A18042">
        <v>2037</v>
      </c>
      <c r="B18042" t="s">
        <v>1043</v>
      </c>
      <c r="C18042" t="s">
        <v>1013</v>
      </c>
      <c r="D18042" t="s">
        <v>1017</v>
      </c>
      <c r="E18042" t="s">
        <v>1019</v>
      </c>
      <c r="F18042" s="86">
        <v>8355512.6245007096</v>
      </c>
    </row>
    <row r="18043" spans="1:6">
      <c r="A18043">
        <v>2038</v>
      </c>
      <c r="B18043" t="s">
        <v>1043</v>
      </c>
      <c r="C18043" t="s">
        <v>1013</v>
      </c>
      <c r="D18043" t="s">
        <v>1017</v>
      </c>
      <c r="E18043" t="s">
        <v>1019</v>
      </c>
      <c r="F18043" s="86">
        <v>8290451.3706836002</v>
      </c>
    </row>
    <row r="18044" spans="1:6">
      <c r="A18044">
        <v>2039</v>
      </c>
      <c r="B18044" t="s">
        <v>1043</v>
      </c>
      <c r="C18044" t="s">
        <v>1013</v>
      </c>
      <c r="D18044" t="s">
        <v>1017</v>
      </c>
      <c r="E18044" t="s">
        <v>1019</v>
      </c>
      <c r="F18044" s="86">
        <v>8233041.0655570198</v>
      </c>
    </row>
    <row r="18045" spans="1:6">
      <c r="A18045">
        <v>2040</v>
      </c>
      <c r="B18045" t="s">
        <v>1043</v>
      </c>
      <c r="C18045" t="s">
        <v>1013</v>
      </c>
      <c r="D18045" t="s">
        <v>1017</v>
      </c>
      <c r="E18045" t="s">
        <v>1019</v>
      </c>
      <c r="F18045" s="86">
        <v>8180930.7440711902</v>
      </c>
    </row>
    <row r="18046" spans="1:6">
      <c r="A18046">
        <v>2041</v>
      </c>
      <c r="B18046" t="s">
        <v>1043</v>
      </c>
      <c r="C18046" t="s">
        <v>1013</v>
      </c>
      <c r="D18046" t="s">
        <v>1017</v>
      </c>
      <c r="E18046" t="s">
        <v>1019</v>
      </c>
      <c r="F18046" s="86">
        <v>8138501.8589874897</v>
      </c>
    </row>
    <row r="18047" spans="1:6">
      <c r="A18047">
        <v>2042</v>
      </c>
      <c r="B18047" t="s">
        <v>1043</v>
      </c>
      <c r="C18047" t="s">
        <v>1013</v>
      </c>
      <c r="D18047" t="s">
        <v>1017</v>
      </c>
      <c r="E18047" t="s">
        <v>1019</v>
      </c>
      <c r="F18047" s="86">
        <v>8109363.2022807598</v>
      </c>
    </row>
    <row r="18048" spans="1:6">
      <c r="A18048">
        <v>2043</v>
      </c>
      <c r="B18048" t="s">
        <v>1043</v>
      </c>
      <c r="C18048" t="s">
        <v>1013</v>
      </c>
      <c r="D18048" t="s">
        <v>1017</v>
      </c>
      <c r="E18048" t="s">
        <v>1019</v>
      </c>
      <c r="F18048" s="86">
        <v>8092526.8983330904</v>
      </c>
    </row>
    <row r="18049" spans="1:6">
      <c r="A18049">
        <v>2044</v>
      </c>
      <c r="B18049" t="s">
        <v>1043</v>
      </c>
      <c r="C18049" t="s">
        <v>1013</v>
      </c>
      <c r="D18049" t="s">
        <v>1017</v>
      </c>
      <c r="E18049" t="s">
        <v>1019</v>
      </c>
      <c r="F18049" s="86">
        <v>8086318.3501355704</v>
      </c>
    </row>
    <row r="18050" spans="1:6">
      <c r="A18050">
        <v>2045</v>
      </c>
      <c r="B18050" t="s">
        <v>1043</v>
      </c>
      <c r="C18050" t="s">
        <v>1013</v>
      </c>
      <c r="D18050" t="s">
        <v>1017</v>
      </c>
      <c r="E18050" t="s">
        <v>1019</v>
      </c>
      <c r="F18050" s="86">
        <v>8090297.0953412801</v>
      </c>
    </row>
    <row r="18051" spans="1:6">
      <c r="A18051">
        <v>2046</v>
      </c>
      <c r="B18051" t="s">
        <v>1043</v>
      </c>
      <c r="C18051" t="s">
        <v>1013</v>
      </c>
      <c r="D18051" t="s">
        <v>1017</v>
      </c>
      <c r="E18051" t="s">
        <v>1019</v>
      </c>
      <c r="F18051" s="86">
        <v>8103040.1856064303</v>
      </c>
    </row>
    <row r="18052" spans="1:6">
      <c r="A18052">
        <v>2047</v>
      </c>
      <c r="B18052" t="s">
        <v>1043</v>
      </c>
      <c r="C18052" t="s">
        <v>1013</v>
      </c>
      <c r="D18052" t="s">
        <v>1017</v>
      </c>
      <c r="E18052" t="s">
        <v>1019</v>
      </c>
      <c r="F18052" s="86">
        <v>8124764.7946590995</v>
      </c>
    </row>
    <row r="18053" spans="1:6">
      <c r="A18053">
        <v>2048</v>
      </c>
      <c r="B18053" t="s">
        <v>1043</v>
      </c>
      <c r="C18053" t="s">
        <v>1013</v>
      </c>
      <c r="D18053" t="s">
        <v>1017</v>
      </c>
      <c r="E18053" t="s">
        <v>1019</v>
      </c>
      <c r="F18053" s="86">
        <v>8155629.93805061</v>
      </c>
    </row>
    <row r="18054" spans="1:6">
      <c r="A18054">
        <v>2049</v>
      </c>
      <c r="B18054" t="s">
        <v>1043</v>
      </c>
      <c r="C18054" t="s">
        <v>1013</v>
      </c>
      <c r="D18054" t="s">
        <v>1017</v>
      </c>
      <c r="E18054" t="s">
        <v>1019</v>
      </c>
      <c r="F18054" s="86">
        <v>8196152.8624648396</v>
      </c>
    </row>
    <row r="18055" spans="1:6">
      <c r="A18055">
        <v>2050</v>
      </c>
      <c r="B18055" t="s">
        <v>1043</v>
      </c>
      <c r="C18055" t="s">
        <v>1013</v>
      </c>
      <c r="D18055" t="s">
        <v>1017</v>
      </c>
      <c r="E18055" t="s">
        <v>1019</v>
      </c>
      <c r="F18055" s="86">
        <v>8246787.3398746699</v>
      </c>
    </row>
    <row r="18056" spans="1:6">
      <c r="A18056">
        <v>2017</v>
      </c>
      <c r="B18056" t="s">
        <v>1044</v>
      </c>
      <c r="C18056" t="s">
        <v>1013</v>
      </c>
      <c r="D18056" t="s">
        <v>1017</v>
      </c>
      <c r="E18056" t="s">
        <v>1019</v>
      </c>
      <c r="F18056" s="86">
        <v>7896972.78492653</v>
      </c>
    </row>
    <row r="18057" spans="1:6">
      <c r="A18057">
        <v>2018</v>
      </c>
      <c r="B18057" t="s">
        <v>1044</v>
      </c>
      <c r="C18057" t="s">
        <v>1013</v>
      </c>
      <c r="D18057" t="s">
        <v>1017</v>
      </c>
      <c r="E18057" t="s">
        <v>1019</v>
      </c>
      <c r="F18057" s="86">
        <v>7864839.2742635095</v>
      </c>
    </row>
    <row r="18058" spans="1:6">
      <c r="A18058">
        <v>2019</v>
      </c>
      <c r="B18058" t="s">
        <v>1044</v>
      </c>
      <c r="C18058" t="s">
        <v>1013</v>
      </c>
      <c r="D18058" t="s">
        <v>1017</v>
      </c>
      <c r="E18058" t="s">
        <v>1019</v>
      </c>
      <c r="F18058" s="86">
        <v>7871163.0969278403</v>
      </c>
    </row>
    <row r="18059" spans="1:6">
      <c r="A18059">
        <v>2020</v>
      </c>
      <c r="B18059" t="s">
        <v>1044</v>
      </c>
      <c r="C18059" t="s">
        <v>1013</v>
      </c>
      <c r="D18059" t="s">
        <v>1017</v>
      </c>
      <c r="E18059" t="s">
        <v>1019</v>
      </c>
      <c r="F18059" s="86">
        <v>7868975.1682191603</v>
      </c>
    </row>
    <row r="18060" spans="1:6">
      <c r="A18060">
        <v>2021</v>
      </c>
      <c r="B18060" t="s">
        <v>1044</v>
      </c>
      <c r="C18060" t="s">
        <v>1013</v>
      </c>
      <c r="D18060" t="s">
        <v>1017</v>
      </c>
      <c r="E18060" t="s">
        <v>1019</v>
      </c>
      <c r="F18060" s="86">
        <v>7816693.7017216003</v>
      </c>
    </row>
    <row r="18061" spans="1:6">
      <c r="A18061">
        <v>2022</v>
      </c>
      <c r="B18061" t="s">
        <v>1044</v>
      </c>
      <c r="C18061" t="s">
        <v>1013</v>
      </c>
      <c r="D18061" t="s">
        <v>1017</v>
      </c>
      <c r="E18061" t="s">
        <v>1019</v>
      </c>
      <c r="F18061" s="86">
        <v>7683612.8736663098</v>
      </c>
    </row>
    <row r="18062" spans="1:6">
      <c r="A18062">
        <v>2023</v>
      </c>
      <c r="B18062" t="s">
        <v>1044</v>
      </c>
      <c r="C18062" t="s">
        <v>1013</v>
      </c>
      <c r="D18062" t="s">
        <v>1017</v>
      </c>
      <c r="E18062" t="s">
        <v>1019</v>
      </c>
      <c r="F18062" s="86">
        <v>7488458.3566924501</v>
      </c>
    </row>
    <row r="18063" spans="1:6">
      <c r="A18063">
        <v>2024</v>
      </c>
      <c r="B18063" t="s">
        <v>1044</v>
      </c>
      <c r="C18063" t="s">
        <v>1013</v>
      </c>
      <c r="D18063" t="s">
        <v>1017</v>
      </c>
      <c r="E18063" t="s">
        <v>1019</v>
      </c>
      <c r="F18063" s="86">
        <v>7274758.9425723702</v>
      </c>
    </row>
    <row r="18064" spans="1:6">
      <c r="A18064">
        <v>2025</v>
      </c>
      <c r="B18064" t="s">
        <v>1044</v>
      </c>
      <c r="C18064" t="s">
        <v>1013</v>
      </c>
      <c r="D18064" t="s">
        <v>1017</v>
      </c>
      <c r="E18064" t="s">
        <v>1019</v>
      </c>
      <c r="F18064" s="86">
        <v>7064258.8945474103</v>
      </c>
    </row>
    <row r="18065" spans="1:6">
      <c r="A18065">
        <v>2026</v>
      </c>
      <c r="B18065" t="s">
        <v>1044</v>
      </c>
      <c r="C18065" t="s">
        <v>1013</v>
      </c>
      <c r="D18065" t="s">
        <v>1017</v>
      </c>
      <c r="E18065" t="s">
        <v>1019</v>
      </c>
      <c r="F18065" s="86">
        <v>6859353.8948484203</v>
      </c>
    </row>
    <row r="18066" spans="1:6">
      <c r="A18066">
        <v>2027</v>
      </c>
      <c r="B18066" t="s">
        <v>1044</v>
      </c>
      <c r="C18066" t="s">
        <v>1013</v>
      </c>
      <c r="D18066" t="s">
        <v>1017</v>
      </c>
      <c r="E18066" t="s">
        <v>1019</v>
      </c>
      <c r="F18066" s="86">
        <v>6656999.4408243503</v>
      </c>
    </row>
    <row r="18067" spans="1:6">
      <c r="A18067">
        <v>2028</v>
      </c>
      <c r="B18067" t="s">
        <v>1044</v>
      </c>
      <c r="C18067" t="s">
        <v>1013</v>
      </c>
      <c r="D18067" t="s">
        <v>1017</v>
      </c>
      <c r="E18067" t="s">
        <v>1019</v>
      </c>
      <c r="F18067" s="86">
        <v>6468730.51891114</v>
      </c>
    </row>
    <row r="18068" spans="1:6">
      <c r="A18068">
        <v>2029</v>
      </c>
      <c r="B18068" t="s">
        <v>1044</v>
      </c>
      <c r="C18068" t="s">
        <v>1013</v>
      </c>
      <c r="D18068" t="s">
        <v>1017</v>
      </c>
      <c r="E18068" t="s">
        <v>1019</v>
      </c>
      <c r="F18068" s="86">
        <v>6294758.1278504301</v>
      </c>
    </row>
    <row r="18069" spans="1:6">
      <c r="A18069">
        <v>2030</v>
      </c>
      <c r="B18069" t="s">
        <v>1044</v>
      </c>
      <c r="C18069" t="s">
        <v>1013</v>
      </c>
      <c r="D18069" t="s">
        <v>1017</v>
      </c>
      <c r="E18069" t="s">
        <v>1019</v>
      </c>
      <c r="F18069" s="86">
        <v>6138165.8103899797</v>
      </c>
    </row>
    <row r="18070" spans="1:6">
      <c r="A18070">
        <v>2031</v>
      </c>
      <c r="B18070" t="s">
        <v>1044</v>
      </c>
      <c r="C18070" t="s">
        <v>1013</v>
      </c>
      <c r="D18070" t="s">
        <v>1017</v>
      </c>
      <c r="E18070" t="s">
        <v>1019</v>
      </c>
      <c r="F18070" s="86">
        <v>6002427.5449797297</v>
      </c>
    </row>
    <row r="18071" spans="1:6">
      <c r="A18071">
        <v>2032</v>
      </c>
      <c r="B18071" t="s">
        <v>1044</v>
      </c>
      <c r="C18071" t="s">
        <v>1013</v>
      </c>
      <c r="D18071" t="s">
        <v>1017</v>
      </c>
      <c r="E18071" t="s">
        <v>1019</v>
      </c>
      <c r="F18071" s="86">
        <v>5886010.5087585598</v>
      </c>
    </row>
    <row r="18072" spans="1:6">
      <c r="A18072">
        <v>2033</v>
      </c>
      <c r="B18072" t="s">
        <v>1044</v>
      </c>
      <c r="C18072" t="s">
        <v>1013</v>
      </c>
      <c r="D18072" t="s">
        <v>1017</v>
      </c>
      <c r="E18072" t="s">
        <v>1019</v>
      </c>
      <c r="F18072" s="86">
        <v>5788057.9249311099</v>
      </c>
    </row>
    <row r="18073" spans="1:6">
      <c r="A18073">
        <v>2034</v>
      </c>
      <c r="B18073" t="s">
        <v>1044</v>
      </c>
      <c r="C18073" t="s">
        <v>1013</v>
      </c>
      <c r="D18073" t="s">
        <v>1017</v>
      </c>
      <c r="E18073" t="s">
        <v>1019</v>
      </c>
      <c r="F18073" s="86">
        <v>5697048.77388441</v>
      </c>
    </row>
    <row r="18074" spans="1:6">
      <c r="A18074">
        <v>2035</v>
      </c>
      <c r="B18074" t="s">
        <v>1044</v>
      </c>
      <c r="C18074" t="s">
        <v>1013</v>
      </c>
      <c r="D18074" t="s">
        <v>1017</v>
      </c>
      <c r="E18074" t="s">
        <v>1019</v>
      </c>
      <c r="F18074" s="86">
        <v>5614554.3928703396</v>
      </c>
    </row>
    <row r="18075" spans="1:6">
      <c r="A18075">
        <v>2036</v>
      </c>
      <c r="B18075" t="s">
        <v>1044</v>
      </c>
      <c r="C18075" t="s">
        <v>1013</v>
      </c>
      <c r="D18075" t="s">
        <v>1017</v>
      </c>
      <c r="E18075" t="s">
        <v>1019</v>
      </c>
      <c r="F18075" s="86">
        <v>5536778.3085842598</v>
      </c>
    </row>
    <row r="18076" spans="1:6">
      <c r="A18076">
        <v>2037</v>
      </c>
      <c r="B18076" t="s">
        <v>1044</v>
      </c>
      <c r="C18076" t="s">
        <v>1013</v>
      </c>
      <c r="D18076" t="s">
        <v>1017</v>
      </c>
      <c r="E18076" t="s">
        <v>1019</v>
      </c>
      <c r="F18076" s="86">
        <v>5467490.0820013797</v>
      </c>
    </row>
    <row r="18077" spans="1:6">
      <c r="A18077">
        <v>2038</v>
      </c>
      <c r="B18077" t="s">
        <v>1044</v>
      </c>
      <c r="C18077" t="s">
        <v>1013</v>
      </c>
      <c r="D18077" t="s">
        <v>1017</v>
      </c>
      <c r="E18077" t="s">
        <v>1019</v>
      </c>
      <c r="F18077" s="86">
        <v>5405969.6748484699</v>
      </c>
    </row>
    <row r="18078" spans="1:6">
      <c r="A18078">
        <v>2039</v>
      </c>
      <c r="B18078" t="s">
        <v>1044</v>
      </c>
      <c r="C18078" t="s">
        <v>1013</v>
      </c>
      <c r="D18078" t="s">
        <v>1017</v>
      </c>
      <c r="E18078" t="s">
        <v>1019</v>
      </c>
      <c r="F18078" s="86">
        <v>5349610.1719565801</v>
      </c>
    </row>
    <row r="18079" spans="1:6">
      <c r="A18079">
        <v>2040</v>
      </c>
      <c r="B18079" t="s">
        <v>1044</v>
      </c>
      <c r="C18079" t="s">
        <v>1013</v>
      </c>
      <c r="D18079" t="s">
        <v>1017</v>
      </c>
      <c r="E18079" t="s">
        <v>1019</v>
      </c>
      <c r="F18079" s="86">
        <v>5298256.0796194803</v>
      </c>
    </row>
    <row r="18080" spans="1:6">
      <c r="A18080">
        <v>2041</v>
      </c>
      <c r="B18080" t="s">
        <v>1044</v>
      </c>
      <c r="C18080" t="s">
        <v>1013</v>
      </c>
      <c r="D18080" t="s">
        <v>1017</v>
      </c>
      <c r="E18080" t="s">
        <v>1019</v>
      </c>
      <c r="F18080" s="86">
        <v>5253367.55210716</v>
      </c>
    </row>
    <row r="18081" spans="1:6">
      <c r="A18081">
        <v>2042</v>
      </c>
      <c r="B18081" t="s">
        <v>1044</v>
      </c>
      <c r="C18081" t="s">
        <v>1013</v>
      </c>
      <c r="D18081" t="s">
        <v>1017</v>
      </c>
      <c r="E18081" t="s">
        <v>1019</v>
      </c>
      <c r="F18081" s="86">
        <v>5216945.8924948703</v>
      </c>
    </row>
    <row r="18082" spans="1:6">
      <c r="A18082">
        <v>2043</v>
      </c>
      <c r="B18082" t="s">
        <v>1044</v>
      </c>
      <c r="C18082" t="s">
        <v>1013</v>
      </c>
      <c r="D18082" t="s">
        <v>1017</v>
      </c>
      <c r="E18082" t="s">
        <v>1019</v>
      </c>
      <c r="F18082" s="86">
        <v>5190272.1386677902</v>
      </c>
    </row>
    <row r="18083" spans="1:6">
      <c r="A18083">
        <v>2044</v>
      </c>
      <c r="B18083" t="s">
        <v>1044</v>
      </c>
      <c r="C18083" t="s">
        <v>1013</v>
      </c>
      <c r="D18083" t="s">
        <v>1017</v>
      </c>
      <c r="E18083" t="s">
        <v>1019</v>
      </c>
      <c r="F18083" s="86">
        <v>5167559.4513259903</v>
      </c>
    </row>
    <row r="18084" spans="1:6">
      <c r="A18084">
        <v>2045</v>
      </c>
      <c r="B18084" t="s">
        <v>1044</v>
      </c>
      <c r="C18084" t="s">
        <v>1013</v>
      </c>
      <c r="D18084" t="s">
        <v>1017</v>
      </c>
      <c r="E18084" t="s">
        <v>1019</v>
      </c>
      <c r="F18084" s="86">
        <v>5150553.0992680499</v>
      </c>
    </row>
    <row r="18085" spans="1:6">
      <c r="A18085">
        <v>2046</v>
      </c>
      <c r="B18085" t="s">
        <v>1044</v>
      </c>
      <c r="C18085" t="s">
        <v>1013</v>
      </c>
      <c r="D18085" t="s">
        <v>1017</v>
      </c>
      <c r="E18085" t="s">
        <v>1019</v>
      </c>
      <c r="F18085" s="86">
        <v>5140262.1217108499</v>
      </c>
    </row>
    <row r="18086" spans="1:6">
      <c r="A18086">
        <v>2047</v>
      </c>
      <c r="B18086" t="s">
        <v>1044</v>
      </c>
      <c r="C18086" t="s">
        <v>1013</v>
      </c>
      <c r="D18086" t="s">
        <v>1017</v>
      </c>
      <c r="E18086" t="s">
        <v>1019</v>
      </c>
      <c r="F18086" s="86">
        <v>5136435.6511631701</v>
      </c>
    </row>
    <row r="18087" spans="1:6">
      <c r="A18087">
        <v>2048</v>
      </c>
      <c r="B18087" t="s">
        <v>1044</v>
      </c>
      <c r="C18087" t="s">
        <v>1013</v>
      </c>
      <c r="D18087" t="s">
        <v>1017</v>
      </c>
      <c r="E18087" t="s">
        <v>1019</v>
      </c>
      <c r="F18087" s="86">
        <v>5137689.3504885603</v>
      </c>
    </row>
    <row r="18088" spans="1:6">
      <c r="A18088">
        <v>2049</v>
      </c>
      <c r="B18088" t="s">
        <v>1044</v>
      </c>
      <c r="C18088" t="s">
        <v>1013</v>
      </c>
      <c r="D18088" t="s">
        <v>1017</v>
      </c>
      <c r="E18088" t="s">
        <v>1019</v>
      </c>
      <c r="F18088" s="86">
        <v>5145183.6592488904</v>
      </c>
    </row>
    <row r="18089" spans="1:6">
      <c r="A18089">
        <v>2050</v>
      </c>
      <c r="B18089" t="s">
        <v>1044</v>
      </c>
      <c r="C18089" t="s">
        <v>1013</v>
      </c>
      <c r="D18089" t="s">
        <v>1017</v>
      </c>
      <c r="E18089" t="s">
        <v>1019</v>
      </c>
      <c r="F18089" s="86">
        <v>5158279.3310823198</v>
      </c>
    </row>
    <row r="18090" spans="1:6">
      <c r="A18090">
        <v>2017</v>
      </c>
      <c r="B18090" t="s">
        <v>1045</v>
      </c>
      <c r="C18090" t="s">
        <v>1013</v>
      </c>
      <c r="D18090" t="s">
        <v>1017</v>
      </c>
      <c r="E18090" t="s">
        <v>1019</v>
      </c>
      <c r="F18090" s="86">
        <v>14627827.409832399</v>
      </c>
    </row>
    <row r="18091" spans="1:6">
      <c r="A18091">
        <v>2018</v>
      </c>
      <c r="B18091" t="s">
        <v>1045</v>
      </c>
      <c r="C18091" t="s">
        <v>1013</v>
      </c>
      <c r="D18091" t="s">
        <v>1017</v>
      </c>
      <c r="E18091" t="s">
        <v>1019</v>
      </c>
      <c r="F18091" s="86">
        <v>14492390.2446416</v>
      </c>
    </row>
    <row r="18092" spans="1:6">
      <c r="A18092">
        <v>2019</v>
      </c>
      <c r="B18092" t="s">
        <v>1045</v>
      </c>
      <c r="C18092" t="s">
        <v>1013</v>
      </c>
      <c r="D18092" t="s">
        <v>1017</v>
      </c>
      <c r="E18092" t="s">
        <v>1019</v>
      </c>
      <c r="F18092" s="86">
        <v>14476206.7587003</v>
      </c>
    </row>
    <row r="18093" spans="1:6">
      <c r="A18093">
        <v>2020</v>
      </c>
      <c r="B18093" t="s">
        <v>1045</v>
      </c>
      <c r="C18093" t="s">
        <v>1013</v>
      </c>
      <c r="D18093" t="s">
        <v>1017</v>
      </c>
      <c r="E18093" t="s">
        <v>1019</v>
      </c>
      <c r="F18093" s="86">
        <v>14499975.0935973</v>
      </c>
    </row>
    <row r="18094" spans="1:6">
      <c r="A18094">
        <v>2021</v>
      </c>
      <c r="B18094" t="s">
        <v>1045</v>
      </c>
      <c r="C18094" t="s">
        <v>1013</v>
      </c>
      <c r="D18094" t="s">
        <v>1017</v>
      </c>
      <c r="E18094" t="s">
        <v>1019</v>
      </c>
      <c r="F18094" s="86">
        <v>14412303.3621323</v>
      </c>
    </row>
    <row r="18095" spans="1:6">
      <c r="A18095">
        <v>2022</v>
      </c>
      <c r="B18095" t="s">
        <v>1045</v>
      </c>
      <c r="C18095" t="s">
        <v>1013</v>
      </c>
      <c r="D18095" t="s">
        <v>1017</v>
      </c>
      <c r="E18095" t="s">
        <v>1019</v>
      </c>
      <c r="F18095" s="86">
        <v>14146528.7930802</v>
      </c>
    </row>
    <row r="18096" spans="1:6">
      <c r="A18096">
        <v>2023</v>
      </c>
      <c r="B18096" t="s">
        <v>1045</v>
      </c>
      <c r="C18096" t="s">
        <v>1013</v>
      </c>
      <c r="D18096" t="s">
        <v>1017</v>
      </c>
      <c r="E18096" t="s">
        <v>1019</v>
      </c>
      <c r="F18096" s="86">
        <v>13750155.0071151</v>
      </c>
    </row>
    <row r="18097" spans="1:6">
      <c r="A18097">
        <v>2024</v>
      </c>
      <c r="B18097" t="s">
        <v>1045</v>
      </c>
      <c r="C18097" t="s">
        <v>1013</v>
      </c>
      <c r="D18097" t="s">
        <v>1017</v>
      </c>
      <c r="E18097" t="s">
        <v>1019</v>
      </c>
      <c r="F18097" s="86">
        <v>13330027.855033699</v>
      </c>
    </row>
    <row r="18098" spans="1:6">
      <c r="A18098">
        <v>2025</v>
      </c>
      <c r="B18098" t="s">
        <v>1045</v>
      </c>
      <c r="C18098" t="s">
        <v>1013</v>
      </c>
      <c r="D18098" t="s">
        <v>1017</v>
      </c>
      <c r="E18098" t="s">
        <v>1019</v>
      </c>
      <c r="F18098" s="86">
        <v>12927414.749604199</v>
      </c>
    </row>
    <row r="18099" spans="1:6">
      <c r="A18099">
        <v>2026</v>
      </c>
      <c r="B18099" t="s">
        <v>1045</v>
      </c>
      <c r="C18099" t="s">
        <v>1013</v>
      </c>
      <c r="D18099" t="s">
        <v>1017</v>
      </c>
      <c r="E18099" t="s">
        <v>1019</v>
      </c>
      <c r="F18099" s="86">
        <v>12535307.031524099</v>
      </c>
    </row>
    <row r="18100" spans="1:6">
      <c r="A18100">
        <v>2027</v>
      </c>
      <c r="B18100" t="s">
        <v>1045</v>
      </c>
      <c r="C18100" t="s">
        <v>1013</v>
      </c>
      <c r="D18100" t="s">
        <v>1017</v>
      </c>
      <c r="E18100" t="s">
        <v>1019</v>
      </c>
      <c r="F18100" s="86">
        <v>12159266.6288302</v>
      </c>
    </row>
    <row r="18101" spans="1:6">
      <c r="A18101">
        <v>2028</v>
      </c>
      <c r="B18101" t="s">
        <v>1045</v>
      </c>
      <c r="C18101" t="s">
        <v>1013</v>
      </c>
      <c r="D18101" t="s">
        <v>1017</v>
      </c>
      <c r="E18101" t="s">
        <v>1019</v>
      </c>
      <c r="F18101" s="86">
        <v>11807868.8482327</v>
      </c>
    </row>
    <row r="18102" spans="1:6">
      <c r="A18102">
        <v>2029</v>
      </c>
      <c r="B18102" t="s">
        <v>1045</v>
      </c>
      <c r="C18102" t="s">
        <v>1013</v>
      </c>
      <c r="D18102" t="s">
        <v>1017</v>
      </c>
      <c r="E18102" t="s">
        <v>1019</v>
      </c>
      <c r="F18102" s="86">
        <v>11485665.918480201</v>
      </c>
    </row>
    <row r="18103" spans="1:6">
      <c r="A18103">
        <v>2030</v>
      </c>
      <c r="B18103" t="s">
        <v>1045</v>
      </c>
      <c r="C18103" t="s">
        <v>1013</v>
      </c>
      <c r="D18103" t="s">
        <v>1017</v>
      </c>
      <c r="E18103" t="s">
        <v>1019</v>
      </c>
      <c r="F18103" s="86">
        <v>11198458.7584495</v>
      </c>
    </row>
    <row r="18104" spans="1:6">
      <c r="A18104">
        <v>2031</v>
      </c>
      <c r="B18104" t="s">
        <v>1045</v>
      </c>
      <c r="C18104" t="s">
        <v>1013</v>
      </c>
      <c r="D18104" t="s">
        <v>1017</v>
      </c>
      <c r="E18104" t="s">
        <v>1019</v>
      </c>
      <c r="F18104" s="86">
        <v>10952071.981542701</v>
      </c>
    </row>
    <row r="18105" spans="1:6">
      <c r="A18105">
        <v>2032</v>
      </c>
      <c r="B18105" t="s">
        <v>1045</v>
      </c>
      <c r="C18105" t="s">
        <v>1013</v>
      </c>
      <c r="D18105" t="s">
        <v>1017</v>
      </c>
      <c r="E18105" t="s">
        <v>1019</v>
      </c>
      <c r="F18105" s="86">
        <v>10744901.6391255</v>
      </c>
    </row>
    <row r="18106" spans="1:6">
      <c r="A18106">
        <v>2033</v>
      </c>
      <c r="B18106" t="s">
        <v>1045</v>
      </c>
      <c r="C18106" t="s">
        <v>1013</v>
      </c>
      <c r="D18106" t="s">
        <v>1017</v>
      </c>
      <c r="E18106" t="s">
        <v>1019</v>
      </c>
      <c r="F18106" s="86">
        <v>10565769.778284799</v>
      </c>
    </row>
    <row r="18107" spans="1:6">
      <c r="A18107">
        <v>2034</v>
      </c>
      <c r="B18107" t="s">
        <v>1045</v>
      </c>
      <c r="C18107" t="s">
        <v>1013</v>
      </c>
      <c r="D18107" t="s">
        <v>1017</v>
      </c>
      <c r="E18107" t="s">
        <v>1019</v>
      </c>
      <c r="F18107" s="86">
        <v>10407922.4728013</v>
      </c>
    </row>
    <row r="18108" spans="1:6">
      <c r="A18108">
        <v>2035</v>
      </c>
      <c r="B18108" t="s">
        <v>1045</v>
      </c>
      <c r="C18108" t="s">
        <v>1013</v>
      </c>
      <c r="D18108" t="s">
        <v>1017</v>
      </c>
      <c r="E18108" t="s">
        <v>1019</v>
      </c>
      <c r="F18108" s="86">
        <v>10263417.9404971</v>
      </c>
    </row>
    <row r="18109" spans="1:6">
      <c r="A18109">
        <v>2036</v>
      </c>
      <c r="B18109" t="s">
        <v>1045</v>
      </c>
      <c r="C18109" t="s">
        <v>1013</v>
      </c>
      <c r="D18109" t="s">
        <v>1017</v>
      </c>
      <c r="E18109" t="s">
        <v>1019</v>
      </c>
      <c r="F18109" s="86">
        <v>10126486.6703764</v>
      </c>
    </row>
    <row r="18110" spans="1:6">
      <c r="A18110">
        <v>2037</v>
      </c>
      <c r="B18110" t="s">
        <v>1045</v>
      </c>
      <c r="C18110" t="s">
        <v>1013</v>
      </c>
      <c r="D18110" t="s">
        <v>1017</v>
      </c>
      <c r="E18110" t="s">
        <v>1019</v>
      </c>
      <c r="F18110" s="86">
        <v>10002171.173061101</v>
      </c>
    </row>
    <row r="18111" spans="1:6">
      <c r="A18111">
        <v>2038</v>
      </c>
      <c r="B18111" t="s">
        <v>1045</v>
      </c>
      <c r="C18111" t="s">
        <v>1013</v>
      </c>
      <c r="D18111" t="s">
        <v>1017</v>
      </c>
      <c r="E18111" t="s">
        <v>1019</v>
      </c>
      <c r="F18111" s="86">
        <v>9893054.1482157595</v>
      </c>
    </row>
    <row r="18112" spans="1:6">
      <c r="A18112">
        <v>2039</v>
      </c>
      <c r="B18112" t="s">
        <v>1045</v>
      </c>
      <c r="C18112" t="s">
        <v>1013</v>
      </c>
      <c r="D18112" t="s">
        <v>1017</v>
      </c>
      <c r="E18112" t="s">
        <v>1019</v>
      </c>
      <c r="F18112" s="86">
        <v>9795106.2368866391</v>
      </c>
    </row>
    <row r="18113" spans="1:6">
      <c r="A18113">
        <v>2040</v>
      </c>
      <c r="B18113" t="s">
        <v>1045</v>
      </c>
      <c r="C18113" t="s">
        <v>1013</v>
      </c>
      <c r="D18113" t="s">
        <v>1017</v>
      </c>
      <c r="E18113" t="s">
        <v>1019</v>
      </c>
      <c r="F18113" s="86">
        <v>9703224.7722767498</v>
      </c>
    </row>
    <row r="18114" spans="1:6">
      <c r="A18114">
        <v>2041</v>
      </c>
      <c r="B18114" t="s">
        <v>1045</v>
      </c>
      <c r="C18114" t="s">
        <v>1013</v>
      </c>
      <c r="D18114" t="s">
        <v>1017</v>
      </c>
      <c r="E18114" t="s">
        <v>1019</v>
      </c>
      <c r="F18114" s="86">
        <v>9623572.2722487208</v>
      </c>
    </row>
    <row r="18115" spans="1:6">
      <c r="A18115">
        <v>2042</v>
      </c>
      <c r="B18115" t="s">
        <v>1045</v>
      </c>
      <c r="C18115" t="s">
        <v>1013</v>
      </c>
      <c r="D18115" t="s">
        <v>1017</v>
      </c>
      <c r="E18115" t="s">
        <v>1019</v>
      </c>
      <c r="F18115" s="86">
        <v>9559738.4051113296</v>
      </c>
    </row>
    <row r="18116" spans="1:6">
      <c r="A18116">
        <v>2043</v>
      </c>
      <c r="B18116" t="s">
        <v>1045</v>
      </c>
      <c r="C18116" t="s">
        <v>1013</v>
      </c>
      <c r="D18116" t="s">
        <v>1017</v>
      </c>
      <c r="E18116" t="s">
        <v>1019</v>
      </c>
      <c r="F18116" s="86">
        <v>9510909.9556881394</v>
      </c>
    </row>
    <row r="18117" spans="1:6">
      <c r="A18117">
        <v>2044</v>
      </c>
      <c r="B18117" t="s">
        <v>1045</v>
      </c>
      <c r="C18117" t="s">
        <v>1013</v>
      </c>
      <c r="D18117" t="s">
        <v>1017</v>
      </c>
      <c r="E18117" t="s">
        <v>1019</v>
      </c>
      <c r="F18117" s="86">
        <v>9474818.9492765609</v>
      </c>
    </row>
    <row r="18118" spans="1:6">
      <c r="A18118">
        <v>2045</v>
      </c>
      <c r="B18118" t="s">
        <v>1045</v>
      </c>
      <c r="C18118" t="s">
        <v>1013</v>
      </c>
      <c r="D18118" t="s">
        <v>1017</v>
      </c>
      <c r="E18118" t="s">
        <v>1019</v>
      </c>
      <c r="F18118" s="86">
        <v>9451242.7316224705</v>
      </c>
    </row>
    <row r="18119" spans="1:6">
      <c r="A18119">
        <v>2046</v>
      </c>
      <c r="B18119" t="s">
        <v>1045</v>
      </c>
      <c r="C18119" t="s">
        <v>1013</v>
      </c>
      <c r="D18119" t="s">
        <v>1017</v>
      </c>
      <c r="E18119" t="s">
        <v>1019</v>
      </c>
      <c r="F18119" s="86">
        <v>9437473.4107544702</v>
      </c>
    </row>
    <row r="18120" spans="1:6">
      <c r="A18120">
        <v>2047</v>
      </c>
      <c r="B18120" t="s">
        <v>1045</v>
      </c>
      <c r="C18120" t="s">
        <v>1013</v>
      </c>
      <c r="D18120" t="s">
        <v>1017</v>
      </c>
      <c r="E18120" t="s">
        <v>1019</v>
      </c>
      <c r="F18120" s="86">
        <v>9434660.2757808492</v>
      </c>
    </row>
    <row r="18121" spans="1:6">
      <c r="A18121">
        <v>2048</v>
      </c>
      <c r="B18121" t="s">
        <v>1045</v>
      </c>
      <c r="C18121" t="s">
        <v>1013</v>
      </c>
      <c r="D18121" t="s">
        <v>1017</v>
      </c>
      <c r="E18121" t="s">
        <v>1019</v>
      </c>
      <c r="F18121" s="86">
        <v>9442548.1173381303</v>
      </c>
    </row>
    <row r="18122" spans="1:6">
      <c r="A18122">
        <v>2049</v>
      </c>
      <c r="B18122" t="s">
        <v>1045</v>
      </c>
      <c r="C18122" t="s">
        <v>1013</v>
      </c>
      <c r="D18122" t="s">
        <v>1017</v>
      </c>
      <c r="E18122" t="s">
        <v>1019</v>
      </c>
      <c r="F18122" s="86">
        <v>9462275.0322753191</v>
      </c>
    </row>
    <row r="18123" spans="1:6">
      <c r="A18123">
        <v>2050</v>
      </c>
      <c r="B18123" t="s">
        <v>1045</v>
      </c>
      <c r="C18123" t="s">
        <v>1013</v>
      </c>
      <c r="D18123" t="s">
        <v>1017</v>
      </c>
      <c r="E18123" t="s">
        <v>1019</v>
      </c>
      <c r="F18123" s="86">
        <v>9493900.3709926102</v>
      </c>
    </row>
    <row r="18124" spans="1:6">
      <c r="A18124">
        <v>2017</v>
      </c>
      <c r="B18124" t="s">
        <v>1046</v>
      </c>
      <c r="C18124" t="s">
        <v>1013</v>
      </c>
      <c r="D18124" t="s">
        <v>1017</v>
      </c>
      <c r="E18124" t="s">
        <v>1019</v>
      </c>
      <c r="F18124" s="86">
        <v>8228945.6011858396</v>
      </c>
    </row>
    <row r="18125" spans="1:6">
      <c r="A18125">
        <v>2018</v>
      </c>
      <c r="B18125" t="s">
        <v>1046</v>
      </c>
      <c r="C18125" t="s">
        <v>1013</v>
      </c>
      <c r="D18125" t="s">
        <v>1017</v>
      </c>
      <c r="E18125" t="s">
        <v>1019</v>
      </c>
      <c r="F18125" s="86">
        <v>8170730.4575468097</v>
      </c>
    </row>
    <row r="18126" spans="1:6">
      <c r="A18126">
        <v>2019</v>
      </c>
      <c r="B18126" t="s">
        <v>1046</v>
      </c>
      <c r="C18126" t="s">
        <v>1013</v>
      </c>
      <c r="D18126" t="s">
        <v>1017</v>
      </c>
      <c r="E18126" t="s">
        <v>1019</v>
      </c>
      <c r="F18126" s="86">
        <v>8186604.9588066395</v>
      </c>
    </row>
    <row r="18127" spans="1:6">
      <c r="A18127">
        <v>2020</v>
      </c>
      <c r="B18127" t="s">
        <v>1046</v>
      </c>
      <c r="C18127" t="s">
        <v>1013</v>
      </c>
      <c r="D18127" t="s">
        <v>1017</v>
      </c>
      <c r="E18127" t="s">
        <v>1019</v>
      </c>
      <c r="F18127" s="86">
        <v>8184913.7278454304</v>
      </c>
    </row>
    <row r="18128" spans="1:6">
      <c r="A18128">
        <v>2021</v>
      </c>
      <c r="B18128" t="s">
        <v>1046</v>
      </c>
      <c r="C18128" t="s">
        <v>1013</v>
      </c>
      <c r="D18128" t="s">
        <v>1017</v>
      </c>
      <c r="E18128" t="s">
        <v>1019</v>
      </c>
      <c r="F18128" s="86">
        <v>8133359.5227055401</v>
      </c>
    </row>
    <row r="18129" spans="1:6">
      <c r="A18129">
        <v>2022</v>
      </c>
      <c r="B18129" t="s">
        <v>1046</v>
      </c>
      <c r="C18129" t="s">
        <v>1013</v>
      </c>
      <c r="D18129" t="s">
        <v>1017</v>
      </c>
      <c r="E18129" t="s">
        <v>1019</v>
      </c>
      <c r="F18129" s="86">
        <v>7979326.3041368201</v>
      </c>
    </row>
    <row r="18130" spans="1:6">
      <c r="A18130">
        <v>2023</v>
      </c>
      <c r="B18130" t="s">
        <v>1046</v>
      </c>
      <c r="C18130" t="s">
        <v>1013</v>
      </c>
      <c r="D18130" t="s">
        <v>1017</v>
      </c>
      <c r="E18130" t="s">
        <v>1019</v>
      </c>
      <c r="F18130" s="86">
        <v>7746672.9411842003</v>
      </c>
    </row>
    <row r="18131" spans="1:6">
      <c r="A18131">
        <v>2024</v>
      </c>
      <c r="B18131" t="s">
        <v>1046</v>
      </c>
      <c r="C18131" t="s">
        <v>1013</v>
      </c>
      <c r="D18131" t="s">
        <v>1017</v>
      </c>
      <c r="E18131" t="s">
        <v>1019</v>
      </c>
      <c r="F18131" s="86">
        <v>7500071.7845861502</v>
      </c>
    </row>
    <row r="18132" spans="1:6">
      <c r="A18132">
        <v>2025</v>
      </c>
      <c r="B18132" t="s">
        <v>1046</v>
      </c>
      <c r="C18132" t="s">
        <v>1013</v>
      </c>
      <c r="D18132" t="s">
        <v>1017</v>
      </c>
      <c r="E18132" t="s">
        <v>1019</v>
      </c>
      <c r="F18132" s="86">
        <v>7268180.4893092699</v>
      </c>
    </row>
    <row r="18133" spans="1:6">
      <c r="A18133">
        <v>2026</v>
      </c>
      <c r="B18133" t="s">
        <v>1046</v>
      </c>
      <c r="C18133" t="s">
        <v>1013</v>
      </c>
      <c r="D18133" t="s">
        <v>1017</v>
      </c>
      <c r="E18133" t="s">
        <v>1019</v>
      </c>
      <c r="F18133" s="86">
        <v>7045127.1027253103</v>
      </c>
    </row>
    <row r="18134" spans="1:6">
      <c r="A18134">
        <v>2027</v>
      </c>
      <c r="B18134" t="s">
        <v>1046</v>
      </c>
      <c r="C18134" t="s">
        <v>1013</v>
      </c>
      <c r="D18134" t="s">
        <v>1017</v>
      </c>
      <c r="E18134" t="s">
        <v>1019</v>
      </c>
      <c r="F18134" s="86">
        <v>6831472.9174998403</v>
      </c>
    </row>
    <row r="18135" spans="1:6">
      <c r="A18135">
        <v>2028</v>
      </c>
      <c r="B18135" t="s">
        <v>1046</v>
      </c>
      <c r="C18135" t="s">
        <v>1013</v>
      </c>
      <c r="D18135" t="s">
        <v>1017</v>
      </c>
      <c r="E18135" t="s">
        <v>1019</v>
      </c>
      <c r="F18135" s="86">
        <v>6631996.1770209996</v>
      </c>
    </row>
    <row r="18136" spans="1:6">
      <c r="A18136">
        <v>2029</v>
      </c>
      <c r="B18136" t="s">
        <v>1046</v>
      </c>
      <c r="C18136" t="s">
        <v>1013</v>
      </c>
      <c r="D18136" t="s">
        <v>1017</v>
      </c>
      <c r="E18136" t="s">
        <v>1019</v>
      </c>
      <c r="F18136" s="86">
        <v>6448603.4055794999</v>
      </c>
    </row>
    <row r="18137" spans="1:6">
      <c r="A18137">
        <v>2030</v>
      </c>
      <c r="B18137" t="s">
        <v>1046</v>
      </c>
      <c r="C18137" t="s">
        <v>1013</v>
      </c>
      <c r="D18137" t="s">
        <v>1017</v>
      </c>
      <c r="E18137" t="s">
        <v>1019</v>
      </c>
      <c r="F18137" s="86">
        <v>6286900.9227073696</v>
      </c>
    </row>
    <row r="18138" spans="1:6">
      <c r="A18138">
        <v>2031</v>
      </c>
      <c r="B18138" t="s">
        <v>1046</v>
      </c>
      <c r="C18138" t="s">
        <v>1013</v>
      </c>
      <c r="D18138" t="s">
        <v>1017</v>
      </c>
      <c r="E18138" t="s">
        <v>1019</v>
      </c>
      <c r="F18138" s="86">
        <v>6149016.7285315096</v>
      </c>
    </row>
    <row r="18139" spans="1:6">
      <c r="A18139">
        <v>2032</v>
      </c>
      <c r="B18139" t="s">
        <v>1046</v>
      </c>
      <c r="C18139" t="s">
        <v>1013</v>
      </c>
      <c r="D18139" t="s">
        <v>1017</v>
      </c>
      <c r="E18139" t="s">
        <v>1019</v>
      </c>
      <c r="F18139" s="86">
        <v>6032096.17640658</v>
      </c>
    </row>
    <row r="18140" spans="1:6">
      <c r="A18140">
        <v>2033</v>
      </c>
      <c r="B18140" t="s">
        <v>1046</v>
      </c>
      <c r="C18140" t="s">
        <v>1013</v>
      </c>
      <c r="D18140" t="s">
        <v>1017</v>
      </c>
      <c r="E18140" t="s">
        <v>1019</v>
      </c>
      <c r="F18140" s="86">
        <v>5932867.5117397001</v>
      </c>
    </row>
    <row r="18141" spans="1:6">
      <c r="A18141">
        <v>2034</v>
      </c>
      <c r="B18141" t="s">
        <v>1046</v>
      </c>
      <c r="C18141" t="s">
        <v>1013</v>
      </c>
      <c r="D18141" t="s">
        <v>1017</v>
      </c>
      <c r="E18141" t="s">
        <v>1019</v>
      </c>
      <c r="F18141" s="86">
        <v>5843541.5106262499</v>
      </c>
    </row>
    <row r="18142" spans="1:6">
      <c r="A18142">
        <v>2035</v>
      </c>
      <c r="B18142" t="s">
        <v>1046</v>
      </c>
      <c r="C18142" t="s">
        <v>1013</v>
      </c>
      <c r="D18142" t="s">
        <v>1017</v>
      </c>
      <c r="E18142" t="s">
        <v>1019</v>
      </c>
      <c r="F18142" s="86">
        <v>5762260.8573446497</v>
      </c>
    </row>
    <row r="18143" spans="1:6">
      <c r="A18143">
        <v>2036</v>
      </c>
      <c r="B18143" t="s">
        <v>1046</v>
      </c>
      <c r="C18143" t="s">
        <v>1013</v>
      </c>
      <c r="D18143" t="s">
        <v>1017</v>
      </c>
      <c r="E18143" t="s">
        <v>1019</v>
      </c>
      <c r="F18143" s="86">
        <v>5685870.7268465804</v>
      </c>
    </row>
    <row r="18144" spans="1:6">
      <c r="A18144">
        <v>2037</v>
      </c>
      <c r="B18144" t="s">
        <v>1046</v>
      </c>
      <c r="C18144" t="s">
        <v>1013</v>
      </c>
      <c r="D18144" t="s">
        <v>1017</v>
      </c>
      <c r="E18144" t="s">
        <v>1019</v>
      </c>
      <c r="F18144" s="86">
        <v>5616802.4995860104</v>
      </c>
    </row>
    <row r="18145" spans="1:6">
      <c r="A18145">
        <v>2038</v>
      </c>
      <c r="B18145" t="s">
        <v>1046</v>
      </c>
      <c r="C18145" t="s">
        <v>1013</v>
      </c>
      <c r="D18145" t="s">
        <v>1017</v>
      </c>
      <c r="E18145" t="s">
        <v>1019</v>
      </c>
      <c r="F18145" s="86">
        <v>5556072.5018041804</v>
      </c>
    </row>
    <row r="18146" spans="1:6">
      <c r="A18146">
        <v>2039</v>
      </c>
      <c r="B18146" t="s">
        <v>1046</v>
      </c>
      <c r="C18146" t="s">
        <v>1013</v>
      </c>
      <c r="D18146" t="s">
        <v>1017</v>
      </c>
      <c r="E18146" t="s">
        <v>1019</v>
      </c>
      <c r="F18146" s="86">
        <v>5500394.1768848998</v>
      </c>
    </row>
    <row r="18147" spans="1:6">
      <c r="A18147">
        <v>2040</v>
      </c>
      <c r="B18147" t="s">
        <v>1046</v>
      </c>
      <c r="C18147" t="s">
        <v>1013</v>
      </c>
      <c r="D18147" t="s">
        <v>1017</v>
      </c>
      <c r="E18147" t="s">
        <v>1019</v>
      </c>
      <c r="F18147" s="86">
        <v>5448937.9333546003</v>
      </c>
    </row>
    <row r="18148" spans="1:6">
      <c r="A18148">
        <v>2041</v>
      </c>
      <c r="B18148" t="s">
        <v>1046</v>
      </c>
      <c r="C18148" t="s">
        <v>1013</v>
      </c>
      <c r="D18148" t="s">
        <v>1017</v>
      </c>
      <c r="E18148" t="s">
        <v>1019</v>
      </c>
      <c r="F18148" s="86">
        <v>5403776.2141702501</v>
      </c>
    </row>
    <row r="18149" spans="1:6">
      <c r="A18149">
        <v>2042</v>
      </c>
      <c r="B18149" t="s">
        <v>1046</v>
      </c>
      <c r="C18149" t="s">
        <v>1013</v>
      </c>
      <c r="D18149" t="s">
        <v>1017</v>
      </c>
      <c r="E18149" t="s">
        <v>1019</v>
      </c>
      <c r="F18149" s="86">
        <v>5369212.3161354801</v>
      </c>
    </row>
    <row r="18150" spans="1:6">
      <c r="A18150">
        <v>2043</v>
      </c>
      <c r="B18150" t="s">
        <v>1046</v>
      </c>
      <c r="C18150" t="s">
        <v>1013</v>
      </c>
      <c r="D18150" t="s">
        <v>1017</v>
      </c>
      <c r="E18150" t="s">
        <v>1019</v>
      </c>
      <c r="F18150" s="86">
        <v>5342331.77581611</v>
      </c>
    </row>
    <row r="18151" spans="1:6">
      <c r="A18151">
        <v>2044</v>
      </c>
      <c r="B18151" t="s">
        <v>1046</v>
      </c>
      <c r="C18151" t="s">
        <v>1013</v>
      </c>
      <c r="D18151" t="s">
        <v>1017</v>
      </c>
      <c r="E18151" t="s">
        <v>1019</v>
      </c>
      <c r="F18151" s="86">
        <v>5321707.1201926796</v>
      </c>
    </row>
    <row r="18152" spans="1:6">
      <c r="A18152">
        <v>2045</v>
      </c>
      <c r="B18152" t="s">
        <v>1046</v>
      </c>
      <c r="C18152" t="s">
        <v>1013</v>
      </c>
      <c r="D18152" t="s">
        <v>1017</v>
      </c>
      <c r="E18152" t="s">
        <v>1019</v>
      </c>
      <c r="F18152" s="86">
        <v>5309361.2930453196</v>
      </c>
    </row>
    <row r="18153" spans="1:6">
      <c r="A18153">
        <v>2046</v>
      </c>
      <c r="B18153" t="s">
        <v>1046</v>
      </c>
      <c r="C18153" t="s">
        <v>1013</v>
      </c>
      <c r="D18153" t="s">
        <v>1017</v>
      </c>
      <c r="E18153" t="s">
        <v>1019</v>
      </c>
      <c r="F18153" s="86">
        <v>5302186.67648846</v>
      </c>
    </row>
    <row r="18154" spans="1:6">
      <c r="A18154">
        <v>2047</v>
      </c>
      <c r="B18154" t="s">
        <v>1046</v>
      </c>
      <c r="C18154" t="s">
        <v>1013</v>
      </c>
      <c r="D18154" t="s">
        <v>1017</v>
      </c>
      <c r="E18154" t="s">
        <v>1019</v>
      </c>
      <c r="F18154" s="86">
        <v>5301237.7524621002</v>
      </c>
    </row>
    <row r="18155" spans="1:6">
      <c r="A18155">
        <v>2048</v>
      </c>
      <c r="B18155" t="s">
        <v>1046</v>
      </c>
      <c r="C18155" t="s">
        <v>1013</v>
      </c>
      <c r="D18155" t="s">
        <v>1017</v>
      </c>
      <c r="E18155" t="s">
        <v>1019</v>
      </c>
      <c r="F18155" s="86">
        <v>5305981.2714845501</v>
      </c>
    </row>
    <row r="18156" spans="1:6">
      <c r="A18156">
        <v>2049</v>
      </c>
      <c r="B18156" t="s">
        <v>1046</v>
      </c>
      <c r="C18156" t="s">
        <v>1013</v>
      </c>
      <c r="D18156" t="s">
        <v>1017</v>
      </c>
      <c r="E18156" t="s">
        <v>1019</v>
      </c>
      <c r="F18156" s="86">
        <v>5318638.2818414904</v>
      </c>
    </row>
    <row r="18157" spans="1:6">
      <c r="A18157">
        <v>2050</v>
      </c>
      <c r="B18157" t="s">
        <v>1046</v>
      </c>
      <c r="C18157" t="s">
        <v>1013</v>
      </c>
      <c r="D18157" t="s">
        <v>1017</v>
      </c>
      <c r="E18157" t="s">
        <v>1019</v>
      </c>
      <c r="F18157" s="86">
        <v>5337964.8211348103</v>
      </c>
    </row>
    <row r="18158" spans="1:6">
      <c r="A18158">
        <v>2017</v>
      </c>
      <c r="B18158" t="s">
        <v>1047</v>
      </c>
      <c r="C18158" t="s">
        <v>1013</v>
      </c>
      <c r="D18158" t="s">
        <v>1017</v>
      </c>
      <c r="E18158" t="s">
        <v>1019</v>
      </c>
      <c r="F18158" s="86">
        <v>4855267.1301383497</v>
      </c>
    </row>
    <row r="18159" spans="1:6">
      <c r="A18159">
        <v>2018</v>
      </c>
      <c r="B18159" t="s">
        <v>1047</v>
      </c>
      <c r="C18159" t="s">
        <v>1013</v>
      </c>
      <c r="D18159" t="s">
        <v>1017</v>
      </c>
      <c r="E18159" t="s">
        <v>1019</v>
      </c>
      <c r="F18159" s="86">
        <v>4805882.7693236005</v>
      </c>
    </row>
    <row r="18160" spans="1:6">
      <c r="A18160">
        <v>2019</v>
      </c>
      <c r="B18160" t="s">
        <v>1047</v>
      </c>
      <c r="C18160" t="s">
        <v>1013</v>
      </c>
      <c r="D18160" t="s">
        <v>1017</v>
      </c>
      <c r="E18160" t="s">
        <v>1019</v>
      </c>
      <c r="F18160" s="86">
        <v>4806126.9603208397</v>
      </c>
    </row>
    <row r="18161" spans="1:6">
      <c r="A18161">
        <v>2020</v>
      </c>
      <c r="B18161" t="s">
        <v>1047</v>
      </c>
      <c r="C18161" t="s">
        <v>1013</v>
      </c>
      <c r="D18161" t="s">
        <v>1017</v>
      </c>
      <c r="E18161" t="s">
        <v>1019</v>
      </c>
      <c r="F18161" s="86">
        <v>4818661.05132573</v>
      </c>
    </row>
    <row r="18162" spans="1:6">
      <c r="A18162">
        <v>2021</v>
      </c>
      <c r="B18162" t="s">
        <v>1047</v>
      </c>
      <c r="C18162" t="s">
        <v>1013</v>
      </c>
      <c r="D18162" t="s">
        <v>1017</v>
      </c>
      <c r="E18162" t="s">
        <v>1019</v>
      </c>
      <c r="F18162" s="86">
        <v>4794640.8565809997</v>
      </c>
    </row>
    <row r="18163" spans="1:6">
      <c r="A18163">
        <v>2022</v>
      </c>
      <c r="B18163" t="s">
        <v>1047</v>
      </c>
      <c r="C18163" t="s">
        <v>1013</v>
      </c>
      <c r="D18163" t="s">
        <v>1017</v>
      </c>
      <c r="E18163" t="s">
        <v>1019</v>
      </c>
      <c r="F18163" s="86">
        <v>4713524.2290020697</v>
      </c>
    </row>
    <row r="18164" spans="1:6">
      <c r="A18164">
        <v>2023</v>
      </c>
      <c r="B18164" t="s">
        <v>1047</v>
      </c>
      <c r="C18164" t="s">
        <v>1013</v>
      </c>
      <c r="D18164" t="s">
        <v>1017</v>
      </c>
      <c r="E18164" t="s">
        <v>1019</v>
      </c>
      <c r="F18164" s="86">
        <v>4584743.5476029804</v>
      </c>
    </row>
    <row r="18165" spans="1:6">
      <c r="A18165">
        <v>2024</v>
      </c>
      <c r="B18165" t="s">
        <v>1047</v>
      </c>
      <c r="C18165" t="s">
        <v>1013</v>
      </c>
      <c r="D18165" t="s">
        <v>1017</v>
      </c>
      <c r="E18165" t="s">
        <v>1019</v>
      </c>
      <c r="F18165" s="86">
        <v>4448757.6876713596</v>
      </c>
    </row>
    <row r="18166" spans="1:6">
      <c r="A18166">
        <v>2025</v>
      </c>
      <c r="B18166" t="s">
        <v>1047</v>
      </c>
      <c r="C18166" t="s">
        <v>1013</v>
      </c>
      <c r="D18166" t="s">
        <v>1017</v>
      </c>
      <c r="E18166" t="s">
        <v>1019</v>
      </c>
      <c r="F18166" s="86">
        <v>4316747.6217906699</v>
      </c>
    </row>
    <row r="18167" spans="1:6">
      <c r="A18167">
        <v>2026</v>
      </c>
      <c r="B18167" t="s">
        <v>1047</v>
      </c>
      <c r="C18167" t="s">
        <v>1013</v>
      </c>
      <c r="D18167" t="s">
        <v>1017</v>
      </c>
      <c r="E18167" t="s">
        <v>1019</v>
      </c>
      <c r="F18167" s="86">
        <v>4191131.2495880802</v>
      </c>
    </row>
    <row r="18168" spans="1:6">
      <c r="A18168">
        <v>2027</v>
      </c>
      <c r="B18168" t="s">
        <v>1047</v>
      </c>
      <c r="C18168" t="s">
        <v>1013</v>
      </c>
      <c r="D18168" t="s">
        <v>1017</v>
      </c>
      <c r="E18168" t="s">
        <v>1019</v>
      </c>
      <c r="F18168" s="86">
        <v>4071766.1180496099</v>
      </c>
    </row>
    <row r="18169" spans="1:6">
      <c r="A18169">
        <v>2028</v>
      </c>
      <c r="B18169" t="s">
        <v>1047</v>
      </c>
      <c r="C18169" t="s">
        <v>1013</v>
      </c>
      <c r="D18169" t="s">
        <v>1017</v>
      </c>
      <c r="E18169" t="s">
        <v>1019</v>
      </c>
      <c r="F18169" s="86">
        <v>3961103.7978459299</v>
      </c>
    </row>
    <row r="18170" spans="1:6">
      <c r="A18170">
        <v>2029</v>
      </c>
      <c r="B18170" t="s">
        <v>1047</v>
      </c>
      <c r="C18170" t="s">
        <v>1013</v>
      </c>
      <c r="D18170" t="s">
        <v>1017</v>
      </c>
      <c r="E18170" t="s">
        <v>1019</v>
      </c>
      <c r="F18170" s="86">
        <v>3860531.8167340299</v>
      </c>
    </row>
    <row r="18171" spans="1:6">
      <c r="A18171">
        <v>2030</v>
      </c>
      <c r="B18171" t="s">
        <v>1047</v>
      </c>
      <c r="C18171" t="s">
        <v>1013</v>
      </c>
      <c r="D18171" t="s">
        <v>1017</v>
      </c>
      <c r="E18171" t="s">
        <v>1019</v>
      </c>
      <c r="F18171" s="86">
        <v>3771154.6967135398</v>
      </c>
    </row>
    <row r="18172" spans="1:6">
      <c r="A18172">
        <v>2031</v>
      </c>
      <c r="B18172" t="s">
        <v>1047</v>
      </c>
      <c r="C18172" t="s">
        <v>1013</v>
      </c>
      <c r="D18172" t="s">
        <v>1017</v>
      </c>
      <c r="E18172" t="s">
        <v>1019</v>
      </c>
      <c r="F18172" s="86">
        <v>3695166.2847981402</v>
      </c>
    </row>
    <row r="18173" spans="1:6">
      <c r="A18173">
        <v>2032</v>
      </c>
      <c r="B18173" t="s">
        <v>1047</v>
      </c>
      <c r="C18173" t="s">
        <v>1013</v>
      </c>
      <c r="D18173" t="s">
        <v>1017</v>
      </c>
      <c r="E18173" t="s">
        <v>1019</v>
      </c>
      <c r="F18173" s="86">
        <v>3632223.2735246201</v>
      </c>
    </row>
    <row r="18174" spans="1:6">
      <c r="A18174">
        <v>2033</v>
      </c>
      <c r="B18174" t="s">
        <v>1047</v>
      </c>
      <c r="C18174" t="s">
        <v>1013</v>
      </c>
      <c r="D18174" t="s">
        <v>1017</v>
      </c>
      <c r="E18174" t="s">
        <v>1019</v>
      </c>
      <c r="F18174" s="86">
        <v>3578516.36292079</v>
      </c>
    </row>
    <row r="18175" spans="1:6">
      <c r="A18175">
        <v>2034</v>
      </c>
      <c r="B18175" t="s">
        <v>1047</v>
      </c>
      <c r="C18175" t="s">
        <v>1013</v>
      </c>
      <c r="D18175" t="s">
        <v>1017</v>
      </c>
      <c r="E18175" t="s">
        <v>1019</v>
      </c>
      <c r="F18175" s="86">
        <v>3531514.9880812098</v>
      </c>
    </row>
    <row r="18176" spans="1:6">
      <c r="A18176">
        <v>2035</v>
      </c>
      <c r="B18176" t="s">
        <v>1047</v>
      </c>
      <c r="C18176" t="s">
        <v>1013</v>
      </c>
      <c r="D18176" t="s">
        <v>1017</v>
      </c>
      <c r="E18176" t="s">
        <v>1019</v>
      </c>
      <c r="F18176" s="86">
        <v>3488641.2654492501</v>
      </c>
    </row>
    <row r="18177" spans="1:6">
      <c r="A18177">
        <v>2036</v>
      </c>
      <c r="B18177" t="s">
        <v>1047</v>
      </c>
      <c r="C18177" t="s">
        <v>1013</v>
      </c>
      <c r="D18177" t="s">
        <v>1017</v>
      </c>
      <c r="E18177" t="s">
        <v>1019</v>
      </c>
      <c r="F18177" s="86">
        <v>3447957.6601767</v>
      </c>
    </row>
    <row r="18178" spans="1:6">
      <c r="A18178">
        <v>2037</v>
      </c>
      <c r="B18178" t="s">
        <v>1047</v>
      </c>
      <c r="C18178" t="s">
        <v>1013</v>
      </c>
      <c r="D18178" t="s">
        <v>1017</v>
      </c>
      <c r="E18178" t="s">
        <v>1019</v>
      </c>
      <c r="F18178" s="86">
        <v>3411220.0309787001</v>
      </c>
    </row>
    <row r="18179" spans="1:6">
      <c r="A18179">
        <v>2038</v>
      </c>
      <c r="B18179" t="s">
        <v>1047</v>
      </c>
      <c r="C18179" t="s">
        <v>1013</v>
      </c>
      <c r="D18179" t="s">
        <v>1017</v>
      </c>
      <c r="E18179" t="s">
        <v>1019</v>
      </c>
      <c r="F18179" s="86">
        <v>3378938.7497530901</v>
      </c>
    </row>
    <row r="18180" spans="1:6">
      <c r="A18180">
        <v>2039</v>
      </c>
      <c r="B18180" t="s">
        <v>1047</v>
      </c>
      <c r="C18180" t="s">
        <v>1013</v>
      </c>
      <c r="D18180" t="s">
        <v>1017</v>
      </c>
      <c r="E18180" t="s">
        <v>1019</v>
      </c>
      <c r="F18180" s="86">
        <v>3350325.5710657202</v>
      </c>
    </row>
    <row r="18181" spans="1:6">
      <c r="A18181">
        <v>2040</v>
      </c>
      <c r="B18181" t="s">
        <v>1047</v>
      </c>
      <c r="C18181" t="s">
        <v>1013</v>
      </c>
      <c r="D18181" t="s">
        <v>1017</v>
      </c>
      <c r="E18181" t="s">
        <v>1019</v>
      </c>
      <c r="F18181" s="86">
        <v>3323222.2145505599</v>
      </c>
    </row>
    <row r="18182" spans="1:6">
      <c r="A18182">
        <v>2041</v>
      </c>
      <c r="B18182" t="s">
        <v>1047</v>
      </c>
      <c r="C18182" t="s">
        <v>1013</v>
      </c>
      <c r="D18182" t="s">
        <v>1017</v>
      </c>
      <c r="E18182" t="s">
        <v>1019</v>
      </c>
      <c r="F18182" s="86">
        <v>3300979.8806232298</v>
      </c>
    </row>
    <row r="18183" spans="1:6">
      <c r="A18183">
        <v>2042</v>
      </c>
      <c r="B18183" t="s">
        <v>1047</v>
      </c>
      <c r="C18183" t="s">
        <v>1013</v>
      </c>
      <c r="D18183" t="s">
        <v>1017</v>
      </c>
      <c r="E18183" t="s">
        <v>1019</v>
      </c>
      <c r="F18183" s="86">
        <v>3283598.2650933298</v>
      </c>
    </row>
    <row r="18184" spans="1:6">
      <c r="A18184">
        <v>2043</v>
      </c>
      <c r="B18184" t="s">
        <v>1047</v>
      </c>
      <c r="C18184" t="s">
        <v>1013</v>
      </c>
      <c r="D18184" t="s">
        <v>1017</v>
      </c>
      <c r="E18184" t="s">
        <v>1019</v>
      </c>
      <c r="F18184" s="86">
        <v>3271448.1661959798</v>
      </c>
    </row>
    <row r="18185" spans="1:6">
      <c r="A18185">
        <v>2044</v>
      </c>
      <c r="B18185" t="s">
        <v>1047</v>
      </c>
      <c r="C18185" t="s">
        <v>1013</v>
      </c>
      <c r="D18185" t="s">
        <v>1017</v>
      </c>
      <c r="E18185" t="s">
        <v>1019</v>
      </c>
      <c r="F18185" s="86">
        <v>3263092.8592911498</v>
      </c>
    </row>
    <row r="18186" spans="1:6">
      <c r="A18186">
        <v>2045</v>
      </c>
      <c r="B18186" t="s">
        <v>1047</v>
      </c>
      <c r="C18186" t="s">
        <v>1013</v>
      </c>
      <c r="D18186" t="s">
        <v>1017</v>
      </c>
      <c r="E18186" t="s">
        <v>1019</v>
      </c>
      <c r="F18186" s="86">
        <v>3258766.8220103201</v>
      </c>
    </row>
    <row r="18187" spans="1:6">
      <c r="A18187">
        <v>2046</v>
      </c>
      <c r="B18187" t="s">
        <v>1047</v>
      </c>
      <c r="C18187" t="s">
        <v>1013</v>
      </c>
      <c r="D18187" t="s">
        <v>1017</v>
      </c>
      <c r="E18187" t="s">
        <v>1019</v>
      </c>
      <c r="F18187" s="86">
        <v>3258595.0619866699</v>
      </c>
    </row>
    <row r="18188" spans="1:6">
      <c r="A18188">
        <v>2047</v>
      </c>
      <c r="B18188" t="s">
        <v>1047</v>
      </c>
      <c r="C18188" t="s">
        <v>1013</v>
      </c>
      <c r="D18188" t="s">
        <v>1017</v>
      </c>
      <c r="E18188" t="s">
        <v>1019</v>
      </c>
      <c r="F18188" s="86">
        <v>3261918.8043147302</v>
      </c>
    </row>
    <row r="18189" spans="1:6">
      <c r="A18189">
        <v>2048</v>
      </c>
      <c r="B18189" t="s">
        <v>1047</v>
      </c>
      <c r="C18189" t="s">
        <v>1013</v>
      </c>
      <c r="D18189" t="s">
        <v>1017</v>
      </c>
      <c r="E18189" t="s">
        <v>1019</v>
      </c>
      <c r="F18189" s="86">
        <v>3268692.8362883199</v>
      </c>
    </row>
    <row r="18190" spans="1:6">
      <c r="A18190">
        <v>2049</v>
      </c>
      <c r="B18190" t="s">
        <v>1047</v>
      </c>
      <c r="C18190" t="s">
        <v>1013</v>
      </c>
      <c r="D18190" t="s">
        <v>1017</v>
      </c>
      <c r="E18190" t="s">
        <v>1019</v>
      </c>
      <c r="F18190" s="86">
        <v>3280162.1241840301</v>
      </c>
    </row>
    <row r="18191" spans="1:6">
      <c r="A18191">
        <v>2050</v>
      </c>
      <c r="B18191" t="s">
        <v>1047</v>
      </c>
      <c r="C18191" t="s">
        <v>1013</v>
      </c>
      <c r="D18191" t="s">
        <v>1017</v>
      </c>
      <c r="E18191" t="s">
        <v>1019</v>
      </c>
      <c r="F18191" s="86">
        <v>3295143.5420967098</v>
      </c>
    </row>
    <row r="18192" spans="1:6">
      <c r="A18192">
        <v>2017</v>
      </c>
      <c r="B18192" t="s">
        <v>1048</v>
      </c>
      <c r="C18192" t="s">
        <v>1013</v>
      </c>
      <c r="D18192" t="s">
        <v>1017</v>
      </c>
      <c r="E18192" t="s">
        <v>1019</v>
      </c>
      <c r="F18192" s="86">
        <v>8462031.4475520905</v>
      </c>
    </row>
    <row r="18193" spans="1:6">
      <c r="A18193">
        <v>2018</v>
      </c>
      <c r="B18193" t="s">
        <v>1048</v>
      </c>
      <c r="C18193" t="s">
        <v>1013</v>
      </c>
      <c r="D18193" t="s">
        <v>1017</v>
      </c>
      <c r="E18193" t="s">
        <v>1019</v>
      </c>
      <c r="F18193" s="86">
        <v>8402167.3531623706</v>
      </c>
    </row>
    <row r="18194" spans="1:6">
      <c r="A18194">
        <v>2019</v>
      </c>
      <c r="B18194" t="s">
        <v>1048</v>
      </c>
      <c r="C18194" t="s">
        <v>1013</v>
      </c>
      <c r="D18194" t="s">
        <v>1017</v>
      </c>
      <c r="E18194" t="s">
        <v>1019</v>
      </c>
      <c r="F18194" s="86">
        <v>8418491.5015265904</v>
      </c>
    </row>
    <row r="18195" spans="1:6">
      <c r="A18195">
        <v>2020</v>
      </c>
      <c r="B18195" t="s">
        <v>1048</v>
      </c>
      <c r="C18195" t="s">
        <v>1013</v>
      </c>
      <c r="D18195" t="s">
        <v>1017</v>
      </c>
      <c r="E18195" t="s">
        <v>1019</v>
      </c>
      <c r="F18195" s="86">
        <v>8416752.3662506603</v>
      </c>
    </row>
    <row r="18196" spans="1:6">
      <c r="A18196">
        <v>2021</v>
      </c>
      <c r="B18196" t="s">
        <v>1048</v>
      </c>
      <c r="C18196" t="s">
        <v>1013</v>
      </c>
      <c r="D18196" t="s">
        <v>1017</v>
      </c>
      <c r="E18196" t="s">
        <v>1019</v>
      </c>
      <c r="F18196" s="86">
        <v>8363737.8822219297</v>
      </c>
    </row>
    <row r="18197" spans="1:6">
      <c r="A18197">
        <v>2022</v>
      </c>
      <c r="B18197" t="s">
        <v>1048</v>
      </c>
      <c r="C18197" t="s">
        <v>1013</v>
      </c>
      <c r="D18197" t="s">
        <v>1017</v>
      </c>
      <c r="E18197" t="s">
        <v>1019</v>
      </c>
      <c r="F18197" s="86">
        <v>8205341.6547261104</v>
      </c>
    </row>
    <row r="18198" spans="1:6">
      <c r="A18198">
        <v>2023</v>
      </c>
      <c r="B18198" t="s">
        <v>1048</v>
      </c>
      <c r="C18198" t="s">
        <v>1013</v>
      </c>
      <c r="D18198" t="s">
        <v>1017</v>
      </c>
      <c r="E18198" t="s">
        <v>1019</v>
      </c>
      <c r="F18198" s="86">
        <v>7966098.3580636298</v>
      </c>
    </row>
    <row r="18199" spans="1:6">
      <c r="A18199">
        <v>2024</v>
      </c>
      <c r="B18199" t="s">
        <v>1048</v>
      </c>
      <c r="C18199" t="s">
        <v>1013</v>
      </c>
      <c r="D18199" t="s">
        <v>1017</v>
      </c>
      <c r="E18199" t="s">
        <v>1019</v>
      </c>
      <c r="F18199" s="86">
        <v>7712512.1948698098</v>
      </c>
    </row>
    <row r="18200" spans="1:6">
      <c r="A18200">
        <v>2025</v>
      </c>
      <c r="B18200" t="s">
        <v>1048</v>
      </c>
      <c r="C18200" t="s">
        <v>1013</v>
      </c>
      <c r="D18200" t="s">
        <v>1017</v>
      </c>
      <c r="E18200" t="s">
        <v>1019</v>
      </c>
      <c r="F18200" s="86">
        <v>7474052.5515390998</v>
      </c>
    </row>
    <row r="18201" spans="1:6">
      <c r="A18201">
        <v>2026</v>
      </c>
      <c r="B18201" t="s">
        <v>1048</v>
      </c>
      <c r="C18201" t="s">
        <v>1013</v>
      </c>
      <c r="D18201" t="s">
        <v>1017</v>
      </c>
      <c r="E18201" t="s">
        <v>1019</v>
      </c>
      <c r="F18201" s="86">
        <v>7244681.1516984804</v>
      </c>
    </row>
    <row r="18202" spans="1:6">
      <c r="A18202">
        <v>2027</v>
      </c>
      <c r="B18202" t="s">
        <v>1048</v>
      </c>
      <c r="C18202" t="s">
        <v>1013</v>
      </c>
      <c r="D18202" t="s">
        <v>1017</v>
      </c>
      <c r="E18202" t="s">
        <v>1019</v>
      </c>
      <c r="F18202" s="86">
        <v>7024975.18669385</v>
      </c>
    </row>
    <row r="18203" spans="1:6">
      <c r="A18203">
        <v>2028</v>
      </c>
      <c r="B18203" t="s">
        <v>1048</v>
      </c>
      <c r="C18203" t="s">
        <v>1013</v>
      </c>
      <c r="D18203" t="s">
        <v>1017</v>
      </c>
      <c r="E18203" t="s">
        <v>1019</v>
      </c>
      <c r="F18203" s="86">
        <v>6819848.2442160798</v>
      </c>
    </row>
    <row r="18204" spans="1:6">
      <c r="A18204">
        <v>2029</v>
      </c>
      <c r="B18204" t="s">
        <v>1048</v>
      </c>
      <c r="C18204" t="s">
        <v>1013</v>
      </c>
      <c r="D18204" t="s">
        <v>1017</v>
      </c>
      <c r="E18204" t="s">
        <v>1019</v>
      </c>
      <c r="F18204" s="86">
        <v>6631260.8510793401</v>
      </c>
    </row>
    <row r="18205" spans="1:6">
      <c r="A18205">
        <v>2030</v>
      </c>
      <c r="B18205" t="s">
        <v>1048</v>
      </c>
      <c r="C18205" t="s">
        <v>1013</v>
      </c>
      <c r="D18205" t="s">
        <v>1017</v>
      </c>
      <c r="E18205" t="s">
        <v>1019</v>
      </c>
      <c r="F18205" s="86">
        <v>6464978.1264719404</v>
      </c>
    </row>
    <row r="18206" spans="1:6">
      <c r="A18206">
        <v>2031</v>
      </c>
      <c r="B18206" t="s">
        <v>1048</v>
      </c>
      <c r="C18206" t="s">
        <v>1013</v>
      </c>
      <c r="D18206" t="s">
        <v>1017</v>
      </c>
      <c r="E18206" t="s">
        <v>1019</v>
      </c>
      <c r="F18206" s="86">
        <v>6323188.34637322</v>
      </c>
    </row>
    <row r="18207" spans="1:6">
      <c r="A18207">
        <v>2032</v>
      </c>
      <c r="B18207" t="s">
        <v>1048</v>
      </c>
      <c r="C18207" t="s">
        <v>1013</v>
      </c>
      <c r="D18207" t="s">
        <v>1017</v>
      </c>
      <c r="E18207" t="s">
        <v>1019</v>
      </c>
      <c r="F18207" s="86">
        <v>6202956.0059377998</v>
      </c>
    </row>
    <row r="18208" spans="1:6">
      <c r="A18208">
        <v>2033</v>
      </c>
      <c r="B18208" t="s">
        <v>1048</v>
      </c>
      <c r="C18208" t="s">
        <v>1013</v>
      </c>
      <c r="D18208" t="s">
        <v>1017</v>
      </c>
      <c r="E18208" t="s">
        <v>1019</v>
      </c>
      <c r="F18208" s="86">
        <v>6100916.6777414</v>
      </c>
    </row>
    <row r="18209" spans="1:6">
      <c r="A18209">
        <v>2034</v>
      </c>
      <c r="B18209" t="s">
        <v>1048</v>
      </c>
      <c r="C18209" t="s">
        <v>1013</v>
      </c>
      <c r="D18209" t="s">
        <v>1017</v>
      </c>
      <c r="E18209" t="s">
        <v>1019</v>
      </c>
      <c r="F18209" s="86">
        <v>6009060.5072015002</v>
      </c>
    </row>
    <row r="18210" spans="1:6">
      <c r="A18210">
        <v>2035</v>
      </c>
      <c r="B18210" t="s">
        <v>1048</v>
      </c>
      <c r="C18210" t="s">
        <v>1013</v>
      </c>
      <c r="D18210" t="s">
        <v>1017</v>
      </c>
      <c r="E18210" t="s">
        <v>1019</v>
      </c>
      <c r="F18210" s="86">
        <v>5925477.5699115396</v>
      </c>
    </row>
    <row r="18211" spans="1:6">
      <c r="A18211">
        <v>2036</v>
      </c>
      <c r="B18211" t="s">
        <v>1048</v>
      </c>
      <c r="C18211" t="s">
        <v>1013</v>
      </c>
      <c r="D18211" t="s">
        <v>1017</v>
      </c>
      <c r="E18211" t="s">
        <v>1019</v>
      </c>
      <c r="F18211" s="86">
        <v>5846923.6800347799</v>
      </c>
    </row>
    <row r="18212" spans="1:6">
      <c r="A18212">
        <v>2037</v>
      </c>
      <c r="B18212" t="s">
        <v>1048</v>
      </c>
      <c r="C18212" t="s">
        <v>1013</v>
      </c>
      <c r="D18212" t="s">
        <v>1017</v>
      </c>
      <c r="E18212" t="s">
        <v>1019</v>
      </c>
      <c r="F18212" s="86">
        <v>5775899.0871609095</v>
      </c>
    </row>
    <row r="18213" spans="1:6">
      <c r="A18213">
        <v>2038</v>
      </c>
      <c r="B18213" t="s">
        <v>1048</v>
      </c>
      <c r="C18213" t="s">
        <v>1013</v>
      </c>
      <c r="D18213" t="s">
        <v>1017</v>
      </c>
      <c r="E18213" t="s">
        <v>1019</v>
      </c>
      <c r="F18213" s="86">
        <v>5713448.9050907297</v>
      </c>
    </row>
    <row r="18214" spans="1:6">
      <c r="A18214">
        <v>2039</v>
      </c>
      <c r="B18214" t="s">
        <v>1048</v>
      </c>
      <c r="C18214" t="s">
        <v>1013</v>
      </c>
      <c r="D18214" t="s">
        <v>1017</v>
      </c>
      <c r="E18214" t="s">
        <v>1019</v>
      </c>
      <c r="F18214" s="86">
        <v>5656193.4851076296</v>
      </c>
    </row>
    <row r="18215" spans="1:6">
      <c r="A18215">
        <v>2040</v>
      </c>
      <c r="B18215" t="s">
        <v>1048</v>
      </c>
      <c r="C18215" t="s">
        <v>1013</v>
      </c>
      <c r="D18215" t="s">
        <v>1017</v>
      </c>
      <c r="E18215" t="s">
        <v>1019</v>
      </c>
      <c r="F18215" s="86">
        <v>5603279.7374625402</v>
      </c>
    </row>
    <row r="18216" spans="1:6">
      <c r="A18216">
        <v>2041</v>
      </c>
      <c r="B18216" t="s">
        <v>1048</v>
      </c>
      <c r="C18216" t="s">
        <v>1013</v>
      </c>
      <c r="D18216" t="s">
        <v>1017</v>
      </c>
      <c r="E18216" t="s">
        <v>1019</v>
      </c>
      <c r="F18216" s="86">
        <v>5556838.8073015101</v>
      </c>
    </row>
    <row r="18217" spans="1:6">
      <c r="A18217">
        <v>2042</v>
      </c>
      <c r="B18217" t="s">
        <v>1048</v>
      </c>
      <c r="C18217" t="s">
        <v>1013</v>
      </c>
      <c r="D18217" t="s">
        <v>1017</v>
      </c>
      <c r="E18217" t="s">
        <v>1019</v>
      </c>
      <c r="F18217" s="86">
        <v>5521295.8828133503</v>
      </c>
    </row>
    <row r="18218" spans="1:6">
      <c r="A18218">
        <v>2043</v>
      </c>
      <c r="B18218" t="s">
        <v>1048</v>
      </c>
      <c r="C18218" t="s">
        <v>1013</v>
      </c>
      <c r="D18218" t="s">
        <v>1017</v>
      </c>
      <c r="E18218" t="s">
        <v>1019</v>
      </c>
      <c r="F18218" s="86">
        <v>5493653.9480462903</v>
      </c>
    </row>
    <row r="18219" spans="1:6">
      <c r="A18219">
        <v>2044</v>
      </c>
      <c r="B18219" t="s">
        <v>1048</v>
      </c>
      <c r="C18219" t="s">
        <v>1013</v>
      </c>
      <c r="D18219" t="s">
        <v>1017</v>
      </c>
      <c r="E18219" t="s">
        <v>1019</v>
      </c>
      <c r="F18219" s="86">
        <v>5472445.09664068</v>
      </c>
    </row>
    <row r="18220" spans="1:6">
      <c r="A18220">
        <v>2045</v>
      </c>
      <c r="B18220" t="s">
        <v>1048</v>
      </c>
      <c r="C18220" t="s">
        <v>1013</v>
      </c>
      <c r="D18220" t="s">
        <v>1017</v>
      </c>
      <c r="E18220" t="s">
        <v>1019</v>
      </c>
      <c r="F18220" s="86">
        <v>5459749.5724957604</v>
      </c>
    </row>
    <row r="18221" spans="1:6">
      <c r="A18221">
        <v>2046</v>
      </c>
      <c r="B18221" t="s">
        <v>1048</v>
      </c>
      <c r="C18221" t="s">
        <v>1013</v>
      </c>
      <c r="D18221" t="s">
        <v>1017</v>
      </c>
      <c r="E18221" t="s">
        <v>1019</v>
      </c>
      <c r="F18221" s="86">
        <v>5452371.7340860097</v>
      </c>
    </row>
    <row r="18222" spans="1:6">
      <c r="A18222">
        <v>2047</v>
      </c>
      <c r="B18222" t="s">
        <v>1048</v>
      </c>
      <c r="C18222" t="s">
        <v>1013</v>
      </c>
      <c r="D18222" t="s">
        <v>1017</v>
      </c>
      <c r="E18222" t="s">
        <v>1019</v>
      </c>
      <c r="F18222" s="86">
        <v>5451395.9316756399</v>
      </c>
    </row>
    <row r="18223" spans="1:6">
      <c r="A18223">
        <v>2048</v>
      </c>
      <c r="B18223" t="s">
        <v>1048</v>
      </c>
      <c r="C18223" t="s">
        <v>1013</v>
      </c>
      <c r="D18223" t="s">
        <v>1017</v>
      </c>
      <c r="E18223" t="s">
        <v>1019</v>
      </c>
      <c r="F18223" s="86">
        <v>5456273.8114290498</v>
      </c>
    </row>
    <row r="18224" spans="1:6">
      <c r="A18224">
        <v>2049</v>
      </c>
      <c r="B18224" t="s">
        <v>1048</v>
      </c>
      <c r="C18224" t="s">
        <v>1013</v>
      </c>
      <c r="D18224" t="s">
        <v>1017</v>
      </c>
      <c r="E18224" t="s">
        <v>1019</v>
      </c>
      <c r="F18224" s="86">
        <v>5469289.3330843505</v>
      </c>
    </row>
    <row r="18225" spans="1:6">
      <c r="A18225">
        <v>2050</v>
      </c>
      <c r="B18225" t="s">
        <v>1048</v>
      </c>
      <c r="C18225" t="s">
        <v>1013</v>
      </c>
      <c r="D18225" t="s">
        <v>1017</v>
      </c>
      <c r="E18225" t="s">
        <v>1019</v>
      </c>
      <c r="F18225" s="86">
        <v>5489163.2988630095</v>
      </c>
    </row>
    <row r="18226" spans="1:6">
      <c r="A18226">
        <v>2017</v>
      </c>
      <c r="B18226" t="s">
        <v>1049</v>
      </c>
      <c r="C18226" t="s">
        <v>1013</v>
      </c>
      <c r="D18226" t="s">
        <v>1017</v>
      </c>
      <c r="E18226" t="s">
        <v>1019</v>
      </c>
      <c r="F18226" s="86">
        <v>1259746.3760293699</v>
      </c>
    </row>
    <row r="18227" spans="1:6">
      <c r="A18227">
        <v>2018</v>
      </c>
      <c r="B18227" t="s">
        <v>1049</v>
      </c>
      <c r="C18227" t="s">
        <v>1013</v>
      </c>
      <c r="D18227" t="s">
        <v>1017</v>
      </c>
      <c r="E18227" t="s">
        <v>1019</v>
      </c>
      <c r="F18227" s="86">
        <v>1255966.6679098001</v>
      </c>
    </row>
    <row r="18228" spans="1:6">
      <c r="A18228">
        <v>2019</v>
      </c>
      <c r="B18228" t="s">
        <v>1049</v>
      </c>
      <c r="C18228" t="s">
        <v>1013</v>
      </c>
      <c r="D18228" t="s">
        <v>1017</v>
      </c>
      <c r="E18228" t="s">
        <v>1019</v>
      </c>
      <c r="F18228" s="86">
        <v>1263819.0293948599</v>
      </c>
    </row>
    <row r="18229" spans="1:6">
      <c r="A18229">
        <v>2020</v>
      </c>
      <c r="B18229" t="s">
        <v>1049</v>
      </c>
      <c r="C18229" t="s">
        <v>1013</v>
      </c>
      <c r="D18229" t="s">
        <v>1017</v>
      </c>
      <c r="E18229" t="s">
        <v>1019</v>
      </c>
      <c r="F18229" s="86">
        <v>1271908.2779285701</v>
      </c>
    </row>
    <row r="18230" spans="1:6">
      <c r="A18230">
        <v>2021</v>
      </c>
      <c r="B18230" t="s">
        <v>1049</v>
      </c>
      <c r="C18230" t="s">
        <v>1013</v>
      </c>
      <c r="D18230" t="s">
        <v>1017</v>
      </c>
      <c r="E18230" t="s">
        <v>1019</v>
      </c>
      <c r="F18230" s="86">
        <v>1271053.57563371</v>
      </c>
    </row>
    <row r="18231" spans="1:6">
      <c r="A18231">
        <v>2022</v>
      </c>
      <c r="B18231" t="s">
        <v>1049</v>
      </c>
      <c r="C18231" t="s">
        <v>1013</v>
      </c>
      <c r="D18231" t="s">
        <v>1017</v>
      </c>
      <c r="E18231" t="s">
        <v>1019</v>
      </c>
      <c r="F18231" s="86">
        <v>1253803.12327228</v>
      </c>
    </row>
    <row r="18232" spans="1:6">
      <c r="A18232">
        <v>2023</v>
      </c>
      <c r="B18232" t="s">
        <v>1049</v>
      </c>
      <c r="C18232" t="s">
        <v>1013</v>
      </c>
      <c r="D18232" t="s">
        <v>1017</v>
      </c>
      <c r="E18232" t="s">
        <v>1019</v>
      </c>
      <c r="F18232" s="86">
        <v>1224076.75610467</v>
      </c>
    </row>
    <row r="18233" spans="1:6">
      <c r="A18233">
        <v>2024</v>
      </c>
      <c r="B18233" t="s">
        <v>1049</v>
      </c>
      <c r="C18233" t="s">
        <v>1013</v>
      </c>
      <c r="D18233" t="s">
        <v>1017</v>
      </c>
      <c r="E18233" t="s">
        <v>1019</v>
      </c>
      <c r="F18233" s="86">
        <v>1191538.2933473201</v>
      </c>
    </row>
    <row r="18234" spans="1:6">
      <c r="A18234">
        <v>2025</v>
      </c>
      <c r="B18234" t="s">
        <v>1049</v>
      </c>
      <c r="C18234" t="s">
        <v>1013</v>
      </c>
      <c r="D18234" t="s">
        <v>1017</v>
      </c>
      <c r="E18234" t="s">
        <v>1019</v>
      </c>
      <c r="F18234" s="86">
        <v>1160501.1373912301</v>
      </c>
    </row>
    <row r="18235" spans="1:6">
      <c r="A18235">
        <v>2026</v>
      </c>
      <c r="B18235" t="s">
        <v>1049</v>
      </c>
      <c r="C18235" t="s">
        <v>1013</v>
      </c>
      <c r="D18235" t="s">
        <v>1017</v>
      </c>
      <c r="E18235" t="s">
        <v>1019</v>
      </c>
      <c r="F18235" s="86">
        <v>1129969.3452817199</v>
      </c>
    </row>
    <row r="18236" spans="1:6">
      <c r="A18236">
        <v>2027</v>
      </c>
      <c r="B18236" t="s">
        <v>1049</v>
      </c>
      <c r="C18236" t="s">
        <v>1013</v>
      </c>
      <c r="D18236" t="s">
        <v>1017</v>
      </c>
      <c r="E18236" t="s">
        <v>1019</v>
      </c>
      <c r="F18236" s="86">
        <v>1100597.9338705</v>
      </c>
    </row>
    <row r="18237" spans="1:6">
      <c r="A18237">
        <v>2028</v>
      </c>
      <c r="B18237" t="s">
        <v>1049</v>
      </c>
      <c r="C18237" t="s">
        <v>1013</v>
      </c>
      <c r="D18237" t="s">
        <v>1017</v>
      </c>
      <c r="E18237" t="s">
        <v>1019</v>
      </c>
      <c r="F18237" s="86">
        <v>1073233.1524008899</v>
      </c>
    </row>
    <row r="18238" spans="1:6">
      <c r="A18238">
        <v>2029</v>
      </c>
      <c r="B18238" t="s">
        <v>1049</v>
      </c>
      <c r="C18238" t="s">
        <v>1013</v>
      </c>
      <c r="D18238" t="s">
        <v>1017</v>
      </c>
      <c r="E18238" t="s">
        <v>1019</v>
      </c>
      <c r="F18238" s="86">
        <v>1048569.22512082</v>
      </c>
    </row>
    <row r="18239" spans="1:6">
      <c r="A18239">
        <v>2030</v>
      </c>
      <c r="B18239" t="s">
        <v>1049</v>
      </c>
      <c r="C18239" t="s">
        <v>1013</v>
      </c>
      <c r="D18239" t="s">
        <v>1017</v>
      </c>
      <c r="E18239" t="s">
        <v>1019</v>
      </c>
      <c r="F18239" s="86">
        <v>1026839.92216061</v>
      </c>
    </row>
    <row r="18240" spans="1:6">
      <c r="A18240">
        <v>2031</v>
      </c>
      <c r="B18240" t="s">
        <v>1049</v>
      </c>
      <c r="C18240" t="s">
        <v>1013</v>
      </c>
      <c r="D18240" t="s">
        <v>1017</v>
      </c>
      <c r="E18240" t="s">
        <v>1019</v>
      </c>
      <c r="F18240" s="86">
        <v>1008910.6687871</v>
      </c>
    </row>
    <row r="18241" spans="1:6">
      <c r="A18241">
        <v>2032</v>
      </c>
      <c r="B18241" t="s">
        <v>1049</v>
      </c>
      <c r="C18241" t="s">
        <v>1013</v>
      </c>
      <c r="D18241" t="s">
        <v>1017</v>
      </c>
      <c r="E18241" t="s">
        <v>1019</v>
      </c>
      <c r="F18241" s="86">
        <v>994289.03349589102</v>
      </c>
    </row>
    <row r="18242" spans="1:6">
      <c r="A18242">
        <v>2033</v>
      </c>
      <c r="B18242" t="s">
        <v>1049</v>
      </c>
      <c r="C18242" t="s">
        <v>1013</v>
      </c>
      <c r="D18242" t="s">
        <v>1017</v>
      </c>
      <c r="E18242" t="s">
        <v>1019</v>
      </c>
      <c r="F18242" s="86">
        <v>981983.79331026901</v>
      </c>
    </row>
    <row r="18243" spans="1:6">
      <c r="A18243">
        <v>2034</v>
      </c>
      <c r="B18243" t="s">
        <v>1049</v>
      </c>
      <c r="C18243" t="s">
        <v>1013</v>
      </c>
      <c r="D18243" t="s">
        <v>1017</v>
      </c>
      <c r="E18243" t="s">
        <v>1019</v>
      </c>
      <c r="F18243" s="86">
        <v>971483.67291905906</v>
      </c>
    </row>
    <row r="18244" spans="1:6">
      <c r="A18244">
        <v>2035</v>
      </c>
      <c r="B18244" t="s">
        <v>1049</v>
      </c>
      <c r="C18244" t="s">
        <v>1013</v>
      </c>
      <c r="D18244" t="s">
        <v>1017</v>
      </c>
      <c r="E18244" t="s">
        <v>1019</v>
      </c>
      <c r="F18244" s="86">
        <v>962019.80720099097</v>
      </c>
    </row>
    <row r="18245" spans="1:6">
      <c r="A18245">
        <v>2036</v>
      </c>
      <c r="B18245" t="s">
        <v>1049</v>
      </c>
      <c r="C18245" t="s">
        <v>1013</v>
      </c>
      <c r="D18245" t="s">
        <v>1017</v>
      </c>
      <c r="E18245" t="s">
        <v>1019</v>
      </c>
      <c r="F18245" s="86">
        <v>953182.63674498105</v>
      </c>
    </row>
    <row r="18246" spans="1:6">
      <c r="A18246">
        <v>2037</v>
      </c>
      <c r="B18246" t="s">
        <v>1049</v>
      </c>
      <c r="C18246" t="s">
        <v>1013</v>
      </c>
      <c r="D18246" t="s">
        <v>1017</v>
      </c>
      <c r="E18246" t="s">
        <v>1019</v>
      </c>
      <c r="F18246" s="86">
        <v>945134.10738023801</v>
      </c>
    </row>
    <row r="18247" spans="1:6">
      <c r="A18247">
        <v>2038</v>
      </c>
      <c r="B18247" t="s">
        <v>1049</v>
      </c>
      <c r="C18247" t="s">
        <v>1013</v>
      </c>
      <c r="D18247" t="s">
        <v>1017</v>
      </c>
      <c r="E18247" t="s">
        <v>1019</v>
      </c>
      <c r="F18247" s="86">
        <v>938436.90351340198</v>
      </c>
    </row>
    <row r="18248" spans="1:6">
      <c r="A18248">
        <v>2039</v>
      </c>
      <c r="B18248" t="s">
        <v>1049</v>
      </c>
      <c r="C18248" t="s">
        <v>1013</v>
      </c>
      <c r="D18248" t="s">
        <v>1017</v>
      </c>
      <c r="E18248" t="s">
        <v>1019</v>
      </c>
      <c r="F18248" s="86">
        <v>932616.52844611497</v>
      </c>
    </row>
    <row r="18249" spans="1:6">
      <c r="A18249">
        <v>2040</v>
      </c>
      <c r="B18249" t="s">
        <v>1049</v>
      </c>
      <c r="C18249" t="s">
        <v>1013</v>
      </c>
      <c r="D18249" t="s">
        <v>1017</v>
      </c>
      <c r="E18249" t="s">
        <v>1019</v>
      </c>
      <c r="F18249" s="86">
        <v>927169.60016651801</v>
      </c>
    </row>
    <row r="18250" spans="1:6">
      <c r="A18250">
        <v>2041</v>
      </c>
      <c r="B18250" t="s">
        <v>1049</v>
      </c>
      <c r="C18250" t="s">
        <v>1013</v>
      </c>
      <c r="D18250" t="s">
        <v>1017</v>
      </c>
      <c r="E18250" t="s">
        <v>1019</v>
      </c>
      <c r="F18250" s="86">
        <v>922979.49527975998</v>
      </c>
    </row>
    <row r="18251" spans="1:6">
      <c r="A18251">
        <v>2042</v>
      </c>
      <c r="B18251" t="s">
        <v>1049</v>
      </c>
      <c r="C18251" t="s">
        <v>1013</v>
      </c>
      <c r="D18251" t="s">
        <v>1017</v>
      </c>
      <c r="E18251" t="s">
        <v>1019</v>
      </c>
      <c r="F18251" s="86">
        <v>920033.83802155103</v>
      </c>
    </row>
    <row r="18252" spans="1:6">
      <c r="A18252">
        <v>2043</v>
      </c>
      <c r="B18252" t="s">
        <v>1049</v>
      </c>
      <c r="C18252" t="s">
        <v>1013</v>
      </c>
      <c r="D18252" t="s">
        <v>1017</v>
      </c>
      <c r="E18252" t="s">
        <v>1019</v>
      </c>
      <c r="F18252" s="86">
        <v>918536.30894715001</v>
      </c>
    </row>
    <row r="18253" spans="1:6">
      <c r="A18253">
        <v>2044</v>
      </c>
      <c r="B18253" t="s">
        <v>1049</v>
      </c>
      <c r="C18253" t="s">
        <v>1013</v>
      </c>
      <c r="D18253" t="s">
        <v>1017</v>
      </c>
      <c r="E18253" t="s">
        <v>1019</v>
      </c>
      <c r="F18253" s="86">
        <v>918122.36854252196</v>
      </c>
    </row>
    <row r="18254" spans="1:6">
      <c r="A18254">
        <v>2045</v>
      </c>
      <c r="B18254" t="s">
        <v>1049</v>
      </c>
      <c r="C18254" t="s">
        <v>1013</v>
      </c>
      <c r="D18254" t="s">
        <v>1017</v>
      </c>
      <c r="E18254" t="s">
        <v>1019</v>
      </c>
      <c r="F18254" s="86">
        <v>918804.30942772003</v>
      </c>
    </row>
    <row r="18255" spans="1:6">
      <c r="A18255">
        <v>2046</v>
      </c>
      <c r="B18255" t="s">
        <v>1049</v>
      </c>
      <c r="C18255" t="s">
        <v>1013</v>
      </c>
      <c r="D18255" t="s">
        <v>1017</v>
      </c>
      <c r="E18255" t="s">
        <v>1019</v>
      </c>
      <c r="F18255" s="86">
        <v>920738.49270223104</v>
      </c>
    </row>
    <row r="18256" spans="1:6">
      <c r="A18256">
        <v>2047</v>
      </c>
      <c r="B18256" t="s">
        <v>1049</v>
      </c>
      <c r="C18256" t="s">
        <v>1013</v>
      </c>
      <c r="D18256" t="s">
        <v>1017</v>
      </c>
      <c r="E18256" t="s">
        <v>1019</v>
      </c>
      <c r="F18256" s="86">
        <v>923456.33626539703</v>
      </c>
    </row>
    <row r="18257" spans="1:6">
      <c r="A18257">
        <v>2048</v>
      </c>
      <c r="B18257" t="s">
        <v>1049</v>
      </c>
      <c r="C18257" t="s">
        <v>1013</v>
      </c>
      <c r="D18257" t="s">
        <v>1017</v>
      </c>
      <c r="E18257" t="s">
        <v>1019</v>
      </c>
      <c r="F18257" s="86">
        <v>927327.28067137406</v>
      </c>
    </row>
    <row r="18258" spans="1:6">
      <c r="A18258">
        <v>2049</v>
      </c>
      <c r="B18258" t="s">
        <v>1049</v>
      </c>
      <c r="C18258" t="s">
        <v>1013</v>
      </c>
      <c r="D18258" t="s">
        <v>1017</v>
      </c>
      <c r="E18258" t="s">
        <v>1019</v>
      </c>
      <c r="F18258" s="86">
        <v>932418.83182762703</v>
      </c>
    </row>
    <row r="18259" spans="1:6">
      <c r="A18259">
        <v>2050</v>
      </c>
      <c r="B18259" t="s">
        <v>1049</v>
      </c>
      <c r="C18259" t="s">
        <v>1013</v>
      </c>
      <c r="D18259" t="s">
        <v>1017</v>
      </c>
      <c r="E18259" t="s">
        <v>1019</v>
      </c>
      <c r="F18259" s="86">
        <v>938676.95508354995</v>
      </c>
    </row>
    <row r="18260" spans="1:6">
      <c r="A18260">
        <v>2017</v>
      </c>
      <c r="B18260" t="s">
        <v>1050</v>
      </c>
      <c r="C18260" t="s">
        <v>1013</v>
      </c>
      <c r="D18260" t="s">
        <v>1017</v>
      </c>
      <c r="E18260" t="s">
        <v>1019</v>
      </c>
      <c r="F18260" s="86">
        <v>2876728.1680828501</v>
      </c>
    </row>
    <row r="18261" spans="1:6">
      <c r="A18261">
        <v>2018</v>
      </c>
      <c r="B18261" t="s">
        <v>1050</v>
      </c>
      <c r="C18261" t="s">
        <v>1013</v>
      </c>
      <c r="D18261" t="s">
        <v>1017</v>
      </c>
      <c r="E18261" t="s">
        <v>1019</v>
      </c>
      <c r="F18261" s="86">
        <v>2856376.9406435499</v>
      </c>
    </row>
    <row r="18262" spans="1:6">
      <c r="A18262">
        <v>2019</v>
      </c>
      <c r="B18262" t="s">
        <v>1050</v>
      </c>
      <c r="C18262" t="s">
        <v>1013</v>
      </c>
      <c r="D18262" t="s">
        <v>1017</v>
      </c>
      <c r="E18262" t="s">
        <v>1019</v>
      </c>
      <c r="F18262" s="86">
        <v>2861926.4517403101</v>
      </c>
    </row>
    <row r="18263" spans="1:6">
      <c r="A18263">
        <v>2020</v>
      </c>
      <c r="B18263" t="s">
        <v>1050</v>
      </c>
      <c r="C18263" t="s">
        <v>1013</v>
      </c>
      <c r="D18263" t="s">
        <v>1017</v>
      </c>
      <c r="E18263" t="s">
        <v>1019</v>
      </c>
      <c r="F18263" s="86">
        <v>2861335.2202532399</v>
      </c>
    </row>
    <row r="18264" spans="1:6">
      <c r="A18264">
        <v>2021</v>
      </c>
      <c r="B18264" t="s">
        <v>1050</v>
      </c>
      <c r="C18264" t="s">
        <v>1013</v>
      </c>
      <c r="D18264" t="s">
        <v>1017</v>
      </c>
      <c r="E18264" t="s">
        <v>1019</v>
      </c>
      <c r="F18264" s="86">
        <v>2843312.5668907398</v>
      </c>
    </row>
    <row r="18265" spans="1:6">
      <c r="A18265">
        <v>2022</v>
      </c>
      <c r="B18265" t="s">
        <v>1050</v>
      </c>
      <c r="C18265" t="s">
        <v>1013</v>
      </c>
      <c r="D18265" t="s">
        <v>1017</v>
      </c>
      <c r="E18265" t="s">
        <v>1019</v>
      </c>
      <c r="F18265" s="86">
        <v>2789464.6354360301</v>
      </c>
    </row>
    <row r="18266" spans="1:6">
      <c r="A18266">
        <v>2023</v>
      </c>
      <c r="B18266" t="s">
        <v>1050</v>
      </c>
      <c r="C18266" t="s">
        <v>1013</v>
      </c>
      <c r="D18266" t="s">
        <v>1017</v>
      </c>
      <c r="E18266" t="s">
        <v>1019</v>
      </c>
      <c r="F18266" s="86">
        <v>2708132.1640549498</v>
      </c>
    </row>
    <row r="18267" spans="1:6">
      <c r="A18267">
        <v>2024</v>
      </c>
      <c r="B18267" t="s">
        <v>1050</v>
      </c>
      <c r="C18267" t="s">
        <v>1013</v>
      </c>
      <c r="D18267" t="s">
        <v>1017</v>
      </c>
      <c r="E18267" t="s">
        <v>1019</v>
      </c>
      <c r="F18267" s="86">
        <v>2621923.7325196601</v>
      </c>
    </row>
    <row r="18268" spans="1:6">
      <c r="A18268">
        <v>2025</v>
      </c>
      <c r="B18268" t="s">
        <v>1050</v>
      </c>
      <c r="C18268" t="s">
        <v>1013</v>
      </c>
      <c r="D18268" t="s">
        <v>1017</v>
      </c>
      <c r="E18268" t="s">
        <v>1019</v>
      </c>
      <c r="F18268" s="86">
        <v>2540857.6696986798</v>
      </c>
    </row>
    <row r="18269" spans="1:6">
      <c r="A18269">
        <v>2026</v>
      </c>
      <c r="B18269" t="s">
        <v>1050</v>
      </c>
      <c r="C18269" t="s">
        <v>1013</v>
      </c>
      <c r="D18269" t="s">
        <v>1017</v>
      </c>
      <c r="E18269" t="s">
        <v>1019</v>
      </c>
      <c r="F18269" s="86">
        <v>2462881.2203125199</v>
      </c>
    </row>
    <row r="18270" spans="1:6">
      <c r="A18270">
        <v>2027</v>
      </c>
      <c r="B18270" t="s">
        <v>1050</v>
      </c>
      <c r="C18270" t="s">
        <v>1013</v>
      </c>
      <c r="D18270" t="s">
        <v>1017</v>
      </c>
      <c r="E18270" t="s">
        <v>1019</v>
      </c>
      <c r="F18270" s="86">
        <v>2388190.6046911902</v>
      </c>
    </row>
    <row r="18271" spans="1:6">
      <c r="A18271">
        <v>2028</v>
      </c>
      <c r="B18271" t="s">
        <v>1050</v>
      </c>
      <c r="C18271" t="s">
        <v>1013</v>
      </c>
      <c r="D18271" t="s">
        <v>1017</v>
      </c>
      <c r="E18271" t="s">
        <v>1019</v>
      </c>
      <c r="F18271" s="86">
        <v>2318456.2321453099</v>
      </c>
    </row>
    <row r="18272" spans="1:6">
      <c r="A18272">
        <v>2029</v>
      </c>
      <c r="B18272" t="s">
        <v>1050</v>
      </c>
      <c r="C18272" t="s">
        <v>1013</v>
      </c>
      <c r="D18272" t="s">
        <v>1017</v>
      </c>
      <c r="E18272" t="s">
        <v>1019</v>
      </c>
      <c r="F18272" s="86">
        <v>2254344.5978002599</v>
      </c>
    </row>
    <row r="18273" spans="1:6">
      <c r="A18273">
        <v>2030</v>
      </c>
      <c r="B18273" t="s">
        <v>1050</v>
      </c>
      <c r="C18273" t="s">
        <v>1013</v>
      </c>
      <c r="D18273" t="s">
        <v>1017</v>
      </c>
      <c r="E18273" t="s">
        <v>1019</v>
      </c>
      <c r="F18273" s="86">
        <v>2197815.5951951002</v>
      </c>
    </row>
    <row r="18274" spans="1:6">
      <c r="A18274">
        <v>2031</v>
      </c>
      <c r="B18274" t="s">
        <v>1050</v>
      </c>
      <c r="C18274" t="s">
        <v>1013</v>
      </c>
      <c r="D18274" t="s">
        <v>1017</v>
      </c>
      <c r="E18274" t="s">
        <v>1019</v>
      </c>
      <c r="F18274" s="86">
        <v>2149613.1444142899</v>
      </c>
    </row>
    <row r="18275" spans="1:6">
      <c r="A18275">
        <v>2032</v>
      </c>
      <c r="B18275" t="s">
        <v>1050</v>
      </c>
      <c r="C18275" t="s">
        <v>1013</v>
      </c>
      <c r="D18275" t="s">
        <v>1017</v>
      </c>
      <c r="E18275" t="s">
        <v>1019</v>
      </c>
      <c r="F18275" s="86">
        <v>2108739.2995711402</v>
      </c>
    </row>
    <row r="18276" spans="1:6">
      <c r="A18276">
        <v>2033</v>
      </c>
      <c r="B18276" t="s">
        <v>1050</v>
      </c>
      <c r="C18276" t="s">
        <v>1013</v>
      </c>
      <c r="D18276" t="s">
        <v>1017</v>
      </c>
      <c r="E18276" t="s">
        <v>1019</v>
      </c>
      <c r="F18276" s="86">
        <v>2074050.2994776999</v>
      </c>
    </row>
    <row r="18277" spans="1:6">
      <c r="A18277">
        <v>2034</v>
      </c>
      <c r="B18277" t="s">
        <v>1050</v>
      </c>
      <c r="C18277" t="s">
        <v>1013</v>
      </c>
      <c r="D18277" t="s">
        <v>1017</v>
      </c>
      <c r="E18277" t="s">
        <v>1019</v>
      </c>
      <c r="F18277" s="86">
        <v>2042823.1367281701</v>
      </c>
    </row>
    <row r="18278" spans="1:6">
      <c r="A18278">
        <v>2035</v>
      </c>
      <c r="B18278" t="s">
        <v>1050</v>
      </c>
      <c r="C18278" t="s">
        <v>1013</v>
      </c>
      <c r="D18278" t="s">
        <v>1017</v>
      </c>
      <c r="E18278" t="s">
        <v>1019</v>
      </c>
      <c r="F18278" s="86">
        <v>2014408.51884789</v>
      </c>
    </row>
    <row r="18279" spans="1:6">
      <c r="A18279">
        <v>2036</v>
      </c>
      <c r="B18279" t="s">
        <v>1050</v>
      </c>
      <c r="C18279" t="s">
        <v>1013</v>
      </c>
      <c r="D18279" t="s">
        <v>1017</v>
      </c>
      <c r="E18279" t="s">
        <v>1019</v>
      </c>
      <c r="F18279" s="86">
        <v>1987703.5616373699</v>
      </c>
    </row>
    <row r="18280" spans="1:6">
      <c r="A18280">
        <v>2037</v>
      </c>
      <c r="B18280" t="s">
        <v>1050</v>
      </c>
      <c r="C18280" t="s">
        <v>1013</v>
      </c>
      <c r="D18280" t="s">
        <v>1017</v>
      </c>
      <c r="E18280" t="s">
        <v>1019</v>
      </c>
      <c r="F18280" s="86">
        <v>1963558.2428432601</v>
      </c>
    </row>
    <row r="18281" spans="1:6">
      <c r="A18281">
        <v>2038</v>
      </c>
      <c r="B18281" t="s">
        <v>1050</v>
      </c>
      <c r="C18281" t="s">
        <v>1013</v>
      </c>
      <c r="D18281" t="s">
        <v>1017</v>
      </c>
      <c r="E18281" t="s">
        <v>1019</v>
      </c>
      <c r="F18281" s="86">
        <v>1942327.8563838601</v>
      </c>
    </row>
    <row r="18282" spans="1:6">
      <c r="A18282">
        <v>2039</v>
      </c>
      <c r="B18282" t="s">
        <v>1050</v>
      </c>
      <c r="C18282" t="s">
        <v>1013</v>
      </c>
      <c r="D18282" t="s">
        <v>1017</v>
      </c>
      <c r="E18282" t="s">
        <v>1019</v>
      </c>
      <c r="F18282" s="86">
        <v>1922863.4664839001</v>
      </c>
    </row>
    <row r="18283" spans="1:6">
      <c r="A18283">
        <v>2040</v>
      </c>
      <c r="B18283" t="s">
        <v>1050</v>
      </c>
      <c r="C18283" t="s">
        <v>1013</v>
      </c>
      <c r="D18283" t="s">
        <v>1017</v>
      </c>
      <c r="E18283" t="s">
        <v>1019</v>
      </c>
      <c r="F18283" s="86">
        <v>1904875.05917616</v>
      </c>
    </row>
    <row r="18284" spans="1:6">
      <c r="A18284">
        <v>2041</v>
      </c>
      <c r="B18284" t="s">
        <v>1050</v>
      </c>
      <c r="C18284" t="s">
        <v>1013</v>
      </c>
      <c r="D18284" t="s">
        <v>1017</v>
      </c>
      <c r="E18284" t="s">
        <v>1019</v>
      </c>
      <c r="F18284" s="86">
        <v>1889087.1325093601</v>
      </c>
    </row>
    <row r="18285" spans="1:6">
      <c r="A18285">
        <v>2042</v>
      </c>
      <c r="B18285" t="s">
        <v>1050</v>
      </c>
      <c r="C18285" t="s">
        <v>1013</v>
      </c>
      <c r="D18285" t="s">
        <v>1017</v>
      </c>
      <c r="E18285" t="s">
        <v>1019</v>
      </c>
      <c r="F18285" s="86">
        <v>1877004.0608870301</v>
      </c>
    </row>
    <row r="18286" spans="1:6">
      <c r="A18286">
        <v>2043</v>
      </c>
      <c r="B18286" t="s">
        <v>1050</v>
      </c>
      <c r="C18286" t="s">
        <v>1013</v>
      </c>
      <c r="D18286" t="s">
        <v>1017</v>
      </c>
      <c r="E18286" t="s">
        <v>1019</v>
      </c>
      <c r="F18286" s="86">
        <v>1867606.9872815299</v>
      </c>
    </row>
    <row r="18287" spans="1:6">
      <c r="A18287">
        <v>2044</v>
      </c>
      <c r="B18287" t="s">
        <v>1050</v>
      </c>
      <c r="C18287" t="s">
        <v>1013</v>
      </c>
      <c r="D18287" t="s">
        <v>1017</v>
      </c>
      <c r="E18287" t="s">
        <v>1019</v>
      </c>
      <c r="F18287" s="86">
        <v>1860396.88641753</v>
      </c>
    </row>
    <row r="18288" spans="1:6">
      <c r="A18288">
        <v>2045</v>
      </c>
      <c r="B18288" t="s">
        <v>1050</v>
      </c>
      <c r="C18288" t="s">
        <v>1013</v>
      </c>
      <c r="D18288" t="s">
        <v>1017</v>
      </c>
      <c r="E18288" t="s">
        <v>1019</v>
      </c>
      <c r="F18288" s="86">
        <v>1856080.9521005</v>
      </c>
    </row>
    <row r="18289" spans="1:6">
      <c r="A18289">
        <v>2046</v>
      </c>
      <c r="B18289" t="s">
        <v>1050</v>
      </c>
      <c r="C18289" t="s">
        <v>1013</v>
      </c>
      <c r="D18289" t="s">
        <v>1017</v>
      </c>
      <c r="E18289" t="s">
        <v>1019</v>
      </c>
      <c r="F18289" s="86">
        <v>1853572.8031170799</v>
      </c>
    </row>
    <row r="18290" spans="1:6">
      <c r="A18290">
        <v>2047</v>
      </c>
      <c r="B18290" t="s">
        <v>1050</v>
      </c>
      <c r="C18290" t="s">
        <v>1013</v>
      </c>
      <c r="D18290" t="s">
        <v>1017</v>
      </c>
      <c r="E18290" t="s">
        <v>1019</v>
      </c>
      <c r="F18290" s="86">
        <v>1853241.0721021499</v>
      </c>
    </row>
    <row r="18291" spans="1:6">
      <c r="A18291">
        <v>2048</v>
      </c>
      <c r="B18291" t="s">
        <v>1050</v>
      </c>
      <c r="C18291" t="s">
        <v>1013</v>
      </c>
      <c r="D18291" t="s">
        <v>1017</v>
      </c>
      <c r="E18291" t="s">
        <v>1019</v>
      </c>
      <c r="F18291" s="86">
        <v>1854899.34224381</v>
      </c>
    </row>
    <row r="18292" spans="1:6">
      <c r="A18292">
        <v>2049</v>
      </c>
      <c r="B18292" t="s">
        <v>1050</v>
      </c>
      <c r="C18292" t="s">
        <v>1013</v>
      </c>
      <c r="D18292" t="s">
        <v>1017</v>
      </c>
      <c r="E18292" t="s">
        <v>1019</v>
      </c>
      <c r="F18292" s="86">
        <v>1859324.06200527</v>
      </c>
    </row>
    <row r="18293" spans="1:6">
      <c r="A18293">
        <v>2050</v>
      </c>
      <c r="B18293" t="s">
        <v>1050</v>
      </c>
      <c r="C18293" t="s">
        <v>1013</v>
      </c>
      <c r="D18293" t="s">
        <v>1017</v>
      </c>
      <c r="E18293" t="s">
        <v>1019</v>
      </c>
      <c r="F18293" s="86">
        <v>1866080.3589442801</v>
      </c>
    </row>
    <row r="18294" spans="1:6">
      <c r="A18294">
        <v>2017</v>
      </c>
      <c r="B18294" t="s">
        <v>1051</v>
      </c>
      <c r="C18294" t="s">
        <v>1013</v>
      </c>
      <c r="D18294" t="s">
        <v>1017</v>
      </c>
      <c r="E18294" t="s">
        <v>1019</v>
      </c>
      <c r="F18294" s="86">
        <v>3242692.0529912501</v>
      </c>
    </row>
    <row r="18295" spans="1:6">
      <c r="A18295">
        <v>2018</v>
      </c>
      <c r="B18295" t="s">
        <v>1051</v>
      </c>
      <c r="C18295" t="s">
        <v>1013</v>
      </c>
      <c r="D18295" t="s">
        <v>1017</v>
      </c>
      <c r="E18295" t="s">
        <v>1019</v>
      </c>
      <c r="F18295" s="86">
        <v>3232962.7696091402</v>
      </c>
    </row>
    <row r="18296" spans="1:6">
      <c r="A18296">
        <v>2019</v>
      </c>
      <c r="B18296" t="s">
        <v>1051</v>
      </c>
      <c r="C18296" t="s">
        <v>1013</v>
      </c>
      <c r="D18296" t="s">
        <v>1017</v>
      </c>
      <c r="E18296" t="s">
        <v>1019</v>
      </c>
      <c r="F18296" s="86">
        <v>3253175.4018257102</v>
      </c>
    </row>
    <row r="18297" spans="1:6">
      <c r="A18297">
        <v>2020</v>
      </c>
      <c r="B18297" t="s">
        <v>1051</v>
      </c>
      <c r="C18297" t="s">
        <v>1013</v>
      </c>
      <c r="D18297" t="s">
        <v>1017</v>
      </c>
      <c r="E18297" t="s">
        <v>1019</v>
      </c>
      <c r="F18297" s="86">
        <v>3273997.8010276798</v>
      </c>
    </row>
    <row r="18298" spans="1:6">
      <c r="A18298">
        <v>2021</v>
      </c>
      <c r="B18298" t="s">
        <v>1051</v>
      </c>
      <c r="C18298" t="s">
        <v>1013</v>
      </c>
      <c r="D18298" t="s">
        <v>1017</v>
      </c>
      <c r="E18298" t="s">
        <v>1019</v>
      </c>
      <c r="F18298" s="86">
        <v>3271797.7261618702</v>
      </c>
    </row>
    <row r="18299" spans="1:6">
      <c r="A18299">
        <v>2022</v>
      </c>
      <c r="B18299" t="s">
        <v>1051</v>
      </c>
      <c r="C18299" t="s">
        <v>1013</v>
      </c>
      <c r="D18299" t="s">
        <v>1017</v>
      </c>
      <c r="E18299" t="s">
        <v>1019</v>
      </c>
      <c r="F18299" s="86">
        <v>3227393.6255846899</v>
      </c>
    </row>
    <row r="18300" spans="1:6">
      <c r="A18300">
        <v>2023</v>
      </c>
      <c r="B18300" t="s">
        <v>1051</v>
      </c>
      <c r="C18300" t="s">
        <v>1013</v>
      </c>
      <c r="D18300" t="s">
        <v>1017</v>
      </c>
      <c r="E18300" t="s">
        <v>1019</v>
      </c>
      <c r="F18300" s="86">
        <v>3150875.4816051698</v>
      </c>
    </row>
    <row r="18301" spans="1:6">
      <c r="A18301">
        <v>2024</v>
      </c>
      <c r="B18301" t="s">
        <v>1051</v>
      </c>
      <c r="C18301" t="s">
        <v>1013</v>
      </c>
      <c r="D18301" t="s">
        <v>1017</v>
      </c>
      <c r="E18301" t="s">
        <v>1019</v>
      </c>
      <c r="F18301" s="86">
        <v>3067118.7694546101</v>
      </c>
    </row>
    <row r="18302" spans="1:6">
      <c r="A18302">
        <v>2025</v>
      </c>
      <c r="B18302" t="s">
        <v>1051</v>
      </c>
      <c r="C18302" t="s">
        <v>1013</v>
      </c>
      <c r="D18302" t="s">
        <v>1017</v>
      </c>
      <c r="E18302" t="s">
        <v>1019</v>
      </c>
      <c r="F18302" s="86">
        <v>2987226.5460028802</v>
      </c>
    </row>
    <row r="18303" spans="1:6">
      <c r="A18303">
        <v>2026</v>
      </c>
      <c r="B18303" t="s">
        <v>1051</v>
      </c>
      <c r="C18303" t="s">
        <v>1013</v>
      </c>
      <c r="D18303" t="s">
        <v>1017</v>
      </c>
      <c r="E18303" t="s">
        <v>1019</v>
      </c>
      <c r="F18303" s="86">
        <v>2908635.17116665</v>
      </c>
    </row>
    <row r="18304" spans="1:6">
      <c r="A18304">
        <v>2027</v>
      </c>
      <c r="B18304" t="s">
        <v>1051</v>
      </c>
      <c r="C18304" t="s">
        <v>1013</v>
      </c>
      <c r="D18304" t="s">
        <v>1017</v>
      </c>
      <c r="E18304" t="s">
        <v>1019</v>
      </c>
      <c r="F18304" s="86">
        <v>2833030.7128561698</v>
      </c>
    </row>
    <row r="18305" spans="1:6">
      <c r="A18305">
        <v>2028</v>
      </c>
      <c r="B18305" t="s">
        <v>1051</v>
      </c>
      <c r="C18305" t="s">
        <v>1013</v>
      </c>
      <c r="D18305" t="s">
        <v>1017</v>
      </c>
      <c r="E18305" t="s">
        <v>1019</v>
      </c>
      <c r="F18305" s="86">
        <v>2762591.4870787999</v>
      </c>
    </row>
    <row r="18306" spans="1:6">
      <c r="A18306">
        <v>2029</v>
      </c>
      <c r="B18306" t="s">
        <v>1051</v>
      </c>
      <c r="C18306" t="s">
        <v>1013</v>
      </c>
      <c r="D18306" t="s">
        <v>1017</v>
      </c>
      <c r="E18306" t="s">
        <v>1019</v>
      </c>
      <c r="F18306" s="86">
        <v>2699104.4848468802</v>
      </c>
    </row>
    <row r="18307" spans="1:6">
      <c r="A18307">
        <v>2030</v>
      </c>
      <c r="B18307" t="s">
        <v>1051</v>
      </c>
      <c r="C18307" t="s">
        <v>1013</v>
      </c>
      <c r="D18307" t="s">
        <v>1017</v>
      </c>
      <c r="E18307" t="s">
        <v>1019</v>
      </c>
      <c r="F18307" s="86">
        <v>2643171.4499385199</v>
      </c>
    </row>
    <row r="18308" spans="1:6">
      <c r="A18308">
        <v>2031</v>
      </c>
      <c r="B18308" t="s">
        <v>1051</v>
      </c>
      <c r="C18308" t="s">
        <v>1013</v>
      </c>
      <c r="D18308" t="s">
        <v>1017</v>
      </c>
      <c r="E18308" t="s">
        <v>1019</v>
      </c>
      <c r="F18308" s="86">
        <v>2597020.0590422102</v>
      </c>
    </row>
    <row r="18309" spans="1:6">
      <c r="A18309">
        <v>2032</v>
      </c>
      <c r="B18309" t="s">
        <v>1051</v>
      </c>
      <c r="C18309" t="s">
        <v>1013</v>
      </c>
      <c r="D18309" t="s">
        <v>1017</v>
      </c>
      <c r="E18309" t="s">
        <v>1019</v>
      </c>
      <c r="F18309" s="86">
        <v>2559382.75246786</v>
      </c>
    </row>
    <row r="18310" spans="1:6">
      <c r="A18310">
        <v>2033</v>
      </c>
      <c r="B18310" t="s">
        <v>1051</v>
      </c>
      <c r="C18310" t="s">
        <v>1013</v>
      </c>
      <c r="D18310" t="s">
        <v>1017</v>
      </c>
      <c r="E18310" t="s">
        <v>1019</v>
      </c>
      <c r="F18310" s="86">
        <v>2527708.0397484298</v>
      </c>
    </row>
    <row r="18311" spans="1:6">
      <c r="A18311">
        <v>2034</v>
      </c>
      <c r="B18311" t="s">
        <v>1051</v>
      </c>
      <c r="C18311" t="s">
        <v>1013</v>
      </c>
      <c r="D18311" t="s">
        <v>1017</v>
      </c>
      <c r="E18311" t="s">
        <v>1019</v>
      </c>
      <c r="F18311" s="86">
        <v>2500679.8556663701</v>
      </c>
    </row>
    <row r="18312" spans="1:6">
      <c r="A18312">
        <v>2035</v>
      </c>
      <c r="B18312" t="s">
        <v>1051</v>
      </c>
      <c r="C18312" t="s">
        <v>1013</v>
      </c>
      <c r="D18312" t="s">
        <v>1017</v>
      </c>
      <c r="E18312" t="s">
        <v>1019</v>
      </c>
      <c r="F18312" s="86">
        <v>2476319.0773871099</v>
      </c>
    </row>
    <row r="18313" spans="1:6">
      <c r="A18313">
        <v>2036</v>
      </c>
      <c r="B18313" t="s">
        <v>1051</v>
      </c>
      <c r="C18313" t="s">
        <v>1013</v>
      </c>
      <c r="D18313" t="s">
        <v>1017</v>
      </c>
      <c r="E18313" t="s">
        <v>1019</v>
      </c>
      <c r="F18313" s="86">
        <v>2453571.4648883501</v>
      </c>
    </row>
    <row r="18314" spans="1:6">
      <c r="A18314">
        <v>2037</v>
      </c>
      <c r="B18314" t="s">
        <v>1051</v>
      </c>
      <c r="C18314" t="s">
        <v>1013</v>
      </c>
      <c r="D18314" t="s">
        <v>1017</v>
      </c>
      <c r="E18314" t="s">
        <v>1019</v>
      </c>
      <c r="F18314" s="86">
        <v>2432853.8802173999</v>
      </c>
    </row>
    <row r="18315" spans="1:6">
      <c r="A18315">
        <v>2038</v>
      </c>
      <c r="B18315" t="s">
        <v>1051</v>
      </c>
      <c r="C18315" t="s">
        <v>1013</v>
      </c>
      <c r="D18315" t="s">
        <v>1017</v>
      </c>
      <c r="E18315" t="s">
        <v>1019</v>
      </c>
      <c r="F18315" s="86">
        <v>2415614.7198836301</v>
      </c>
    </row>
    <row r="18316" spans="1:6">
      <c r="A18316">
        <v>2039</v>
      </c>
      <c r="B18316" t="s">
        <v>1051</v>
      </c>
      <c r="C18316" t="s">
        <v>1013</v>
      </c>
      <c r="D18316" t="s">
        <v>1017</v>
      </c>
      <c r="E18316" t="s">
        <v>1019</v>
      </c>
      <c r="F18316" s="86">
        <v>2400632.5898809098</v>
      </c>
    </row>
    <row r="18317" spans="1:6">
      <c r="A18317">
        <v>2040</v>
      </c>
      <c r="B18317" t="s">
        <v>1051</v>
      </c>
      <c r="C18317" t="s">
        <v>1013</v>
      </c>
      <c r="D18317" t="s">
        <v>1017</v>
      </c>
      <c r="E18317" t="s">
        <v>1019</v>
      </c>
      <c r="F18317" s="86">
        <v>2386611.7430012999</v>
      </c>
    </row>
    <row r="18318" spans="1:6">
      <c r="A18318">
        <v>2041</v>
      </c>
      <c r="B18318" t="s">
        <v>1051</v>
      </c>
      <c r="C18318" t="s">
        <v>1013</v>
      </c>
      <c r="D18318" t="s">
        <v>1017</v>
      </c>
      <c r="E18318" t="s">
        <v>1019</v>
      </c>
      <c r="F18318" s="86">
        <v>2375826.0641725799</v>
      </c>
    </row>
    <row r="18319" spans="1:6">
      <c r="A18319">
        <v>2042</v>
      </c>
      <c r="B18319" t="s">
        <v>1051</v>
      </c>
      <c r="C18319" t="s">
        <v>1013</v>
      </c>
      <c r="D18319" t="s">
        <v>1017</v>
      </c>
      <c r="E18319" t="s">
        <v>1019</v>
      </c>
      <c r="F18319" s="86">
        <v>2368243.6971471398</v>
      </c>
    </row>
    <row r="18320" spans="1:6">
      <c r="A18320">
        <v>2043</v>
      </c>
      <c r="B18320" t="s">
        <v>1051</v>
      </c>
      <c r="C18320" t="s">
        <v>1013</v>
      </c>
      <c r="D18320" t="s">
        <v>1017</v>
      </c>
      <c r="E18320" t="s">
        <v>1019</v>
      </c>
      <c r="F18320" s="86">
        <v>2364388.9326317701</v>
      </c>
    </row>
    <row r="18321" spans="1:6">
      <c r="A18321">
        <v>2044</v>
      </c>
      <c r="B18321" t="s">
        <v>1051</v>
      </c>
      <c r="C18321" t="s">
        <v>1013</v>
      </c>
      <c r="D18321" t="s">
        <v>1017</v>
      </c>
      <c r="E18321" t="s">
        <v>1019</v>
      </c>
      <c r="F18321" s="86">
        <v>2363323.4155673399</v>
      </c>
    </row>
    <row r="18322" spans="1:6">
      <c r="A18322">
        <v>2045</v>
      </c>
      <c r="B18322" t="s">
        <v>1051</v>
      </c>
      <c r="C18322" t="s">
        <v>1013</v>
      </c>
      <c r="D18322" t="s">
        <v>1017</v>
      </c>
      <c r="E18322" t="s">
        <v>1019</v>
      </c>
      <c r="F18322" s="86">
        <v>2365078.7881813301</v>
      </c>
    </row>
    <row r="18323" spans="1:6">
      <c r="A18323">
        <v>2046</v>
      </c>
      <c r="B18323" t="s">
        <v>1051</v>
      </c>
      <c r="C18323" t="s">
        <v>1013</v>
      </c>
      <c r="D18323" t="s">
        <v>1017</v>
      </c>
      <c r="E18323" t="s">
        <v>1019</v>
      </c>
      <c r="F18323" s="86">
        <v>2370057.5369617399</v>
      </c>
    </row>
    <row r="18324" spans="1:6">
      <c r="A18324">
        <v>2047</v>
      </c>
      <c r="B18324" t="s">
        <v>1051</v>
      </c>
      <c r="C18324" t="s">
        <v>1013</v>
      </c>
      <c r="D18324" t="s">
        <v>1017</v>
      </c>
      <c r="E18324" t="s">
        <v>1019</v>
      </c>
      <c r="F18324" s="86">
        <v>2377053.4925693502</v>
      </c>
    </row>
    <row r="18325" spans="1:6">
      <c r="A18325">
        <v>2048</v>
      </c>
      <c r="B18325" t="s">
        <v>1051</v>
      </c>
      <c r="C18325" t="s">
        <v>1013</v>
      </c>
      <c r="D18325" t="s">
        <v>1017</v>
      </c>
      <c r="E18325" t="s">
        <v>1019</v>
      </c>
      <c r="F18325" s="86">
        <v>2387017.6257485999</v>
      </c>
    </row>
    <row r="18326" spans="1:6">
      <c r="A18326">
        <v>2049</v>
      </c>
      <c r="B18326" t="s">
        <v>1051</v>
      </c>
      <c r="C18326" t="s">
        <v>1013</v>
      </c>
      <c r="D18326" t="s">
        <v>1017</v>
      </c>
      <c r="E18326" t="s">
        <v>1019</v>
      </c>
      <c r="F18326" s="86">
        <v>2400123.7023255499</v>
      </c>
    </row>
    <row r="18327" spans="1:6">
      <c r="A18327">
        <v>2050</v>
      </c>
      <c r="B18327" t="s">
        <v>1051</v>
      </c>
      <c r="C18327" t="s">
        <v>1013</v>
      </c>
      <c r="D18327" t="s">
        <v>1017</v>
      </c>
      <c r="E18327" t="s">
        <v>1019</v>
      </c>
      <c r="F18327" s="86">
        <v>2416232.63261085</v>
      </c>
    </row>
    <row r="18328" spans="1:6">
      <c r="A18328">
        <v>2017</v>
      </c>
      <c r="B18328" t="s">
        <v>1052</v>
      </c>
      <c r="C18328" t="s">
        <v>1013</v>
      </c>
      <c r="D18328" t="s">
        <v>1017</v>
      </c>
      <c r="E18328" t="s">
        <v>1019</v>
      </c>
      <c r="F18328" s="86">
        <v>1594917.2476083699</v>
      </c>
    </row>
    <row r="18329" spans="1:6">
      <c r="A18329">
        <v>2018</v>
      </c>
      <c r="B18329" t="s">
        <v>1052</v>
      </c>
      <c r="C18329" t="s">
        <v>1013</v>
      </c>
      <c r="D18329" t="s">
        <v>1017</v>
      </c>
      <c r="E18329" t="s">
        <v>1019</v>
      </c>
      <c r="F18329" s="86">
        <v>1588427.38221584</v>
      </c>
    </row>
    <row r="18330" spans="1:6">
      <c r="A18330">
        <v>2019</v>
      </c>
      <c r="B18330" t="s">
        <v>1052</v>
      </c>
      <c r="C18330" t="s">
        <v>1013</v>
      </c>
      <c r="D18330" t="s">
        <v>1017</v>
      </c>
      <c r="E18330" t="s">
        <v>1019</v>
      </c>
      <c r="F18330" s="86">
        <v>1589704.57717558</v>
      </c>
    </row>
    <row r="18331" spans="1:6">
      <c r="A18331">
        <v>2020</v>
      </c>
      <c r="B18331" t="s">
        <v>1052</v>
      </c>
      <c r="C18331" t="s">
        <v>1013</v>
      </c>
      <c r="D18331" t="s">
        <v>1017</v>
      </c>
      <c r="E18331" t="s">
        <v>1019</v>
      </c>
      <c r="F18331" s="86">
        <v>1589262.6907301</v>
      </c>
    </row>
    <row r="18332" spans="1:6">
      <c r="A18332">
        <v>2021</v>
      </c>
      <c r="B18332" t="s">
        <v>1052</v>
      </c>
      <c r="C18332" t="s">
        <v>1013</v>
      </c>
      <c r="D18332" t="s">
        <v>1017</v>
      </c>
      <c r="E18332" t="s">
        <v>1019</v>
      </c>
      <c r="F18332" s="86">
        <v>1578703.63032579</v>
      </c>
    </row>
    <row r="18333" spans="1:6">
      <c r="A18333">
        <v>2022</v>
      </c>
      <c r="B18333" t="s">
        <v>1052</v>
      </c>
      <c r="C18333" t="s">
        <v>1013</v>
      </c>
      <c r="D18333" t="s">
        <v>1017</v>
      </c>
      <c r="E18333" t="s">
        <v>1019</v>
      </c>
      <c r="F18333" s="86">
        <v>1551825.8742827999</v>
      </c>
    </row>
    <row r="18334" spans="1:6">
      <c r="A18334">
        <v>2023</v>
      </c>
      <c r="B18334" t="s">
        <v>1052</v>
      </c>
      <c r="C18334" t="s">
        <v>1013</v>
      </c>
      <c r="D18334" t="s">
        <v>1017</v>
      </c>
      <c r="E18334" t="s">
        <v>1019</v>
      </c>
      <c r="F18334" s="86">
        <v>1512411.3652617701</v>
      </c>
    </row>
    <row r="18335" spans="1:6">
      <c r="A18335">
        <v>2024</v>
      </c>
      <c r="B18335" t="s">
        <v>1052</v>
      </c>
      <c r="C18335" t="s">
        <v>1013</v>
      </c>
      <c r="D18335" t="s">
        <v>1017</v>
      </c>
      <c r="E18335" t="s">
        <v>1019</v>
      </c>
      <c r="F18335" s="86">
        <v>1469251.42402018</v>
      </c>
    </row>
    <row r="18336" spans="1:6">
      <c r="A18336">
        <v>2025</v>
      </c>
      <c r="B18336" t="s">
        <v>1052</v>
      </c>
      <c r="C18336" t="s">
        <v>1013</v>
      </c>
      <c r="D18336" t="s">
        <v>1017</v>
      </c>
      <c r="E18336" t="s">
        <v>1019</v>
      </c>
      <c r="F18336" s="86">
        <v>1426737.64483403</v>
      </c>
    </row>
    <row r="18337" spans="1:6">
      <c r="A18337">
        <v>2026</v>
      </c>
      <c r="B18337" t="s">
        <v>1052</v>
      </c>
      <c r="C18337" t="s">
        <v>1013</v>
      </c>
      <c r="D18337" t="s">
        <v>1017</v>
      </c>
      <c r="E18337" t="s">
        <v>1019</v>
      </c>
      <c r="F18337" s="86">
        <v>1385353.8732241101</v>
      </c>
    </row>
    <row r="18338" spans="1:6">
      <c r="A18338">
        <v>2027</v>
      </c>
      <c r="B18338" t="s">
        <v>1052</v>
      </c>
      <c r="C18338" t="s">
        <v>1013</v>
      </c>
      <c r="D18338" t="s">
        <v>1017</v>
      </c>
      <c r="E18338" t="s">
        <v>1019</v>
      </c>
      <c r="F18338" s="86">
        <v>1344485.2242312499</v>
      </c>
    </row>
    <row r="18339" spans="1:6">
      <c r="A18339">
        <v>2028</v>
      </c>
      <c r="B18339" t="s">
        <v>1052</v>
      </c>
      <c r="C18339" t="s">
        <v>1013</v>
      </c>
      <c r="D18339" t="s">
        <v>1017</v>
      </c>
      <c r="E18339" t="s">
        <v>1019</v>
      </c>
      <c r="F18339" s="86">
        <v>1306461.3688975701</v>
      </c>
    </row>
    <row r="18340" spans="1:6">
      <c r="A18340">
        <v>2029</v>
      </c>
      <c r="B18340" t="s">
        <v>1052</v>
      </c>
      <c r="C18340" t="s">
        <v>1013</v>
      </c>
      <c r="D18340" t="s">
        <v>1017</v>
      </c>
      <c r="E18340" t="s">
        <v>1019</v>
      </c>
      <c r="F18340" s="86">
        <v>1271324.9217212501</v>
      </c>
    </row>
    <row r="18341" spans="1:6">
      <c r="A18341">
        <v>2030</v>
      </c>
      <c r="B18341" t="s">
        <v>1052</v>
      </c>
      <c r="C18341" t="s">
        <v>1013</v>
      </c>
      <c r="D18341" t="s">
        <v>1017</v>
      </c>
      <c r="E18341" t="s">
        <v>1019</v>
      </c>
      <c r="F18341" s="86">
        <v>1239698.65242002</v>
      </c>
    </row>
    <row r="18342" spans="1:6">
      <c r="A18342">
        <v>2031</v>
      </c>
      <c r="B18342" t="s">
        <v>1052</v>
      </c>
      <c r="C18342" t="s">
        <v>1013</v>
      </c>
      <c r="D18342" t="s">
        <v>1017</v>
      </c>
      <c r="E18342" t="s">
        <v>1019</v>
      </c>
      <c r="F18342" s="86">
        <v>1212284.1853122499</v>
      </c>
    </row>
    <row r="18343" spans="1:6">
      <c r="A18343">
        <v>2032</v>
      </c>
      <c r="B18343" t="s">
        <v>1052</v>
      </c>
      <c r="C18343" t="s">
        <v>1013</v>
      </c>
      <c r="D18343" t="s">
        <v>1017</v>
      </c>
      <c r="E18343" t="s">
        <v>1019</v>
      </c>
      <c r="F18343" s="86">
        <v>1188771.94283132</v>
      </c>
    </row>
    <row r="18344" spans="1:6">
      <c r="A18344">
        <v>2033</v>
      </c>
      <c r="B18344" t="s">
        <v>1052</v>
      </c>
      <c r="C18344" t="s">
        <v>1013</v>
      </c>
      <c r="D18344" t="s">
        <v>1017</v>
      </c>
      <c r="E18344" t="s">
        <v>1019</v>
      </c>
      <c r="F18344" s="86">
        <v>1168988.88549415</v>
      </c>
    </row>
    <row r="18345" spans="1:6">
      <c r="A18345">
        <v>2034</v>
      </c>
      <c r="B18345" t="s">
        <v>1052</v>
      </c>
      <c r="C18345" t="s">
        <v>1013</v>
      </c>
      <c r="D18345" t="s">
        <v>1017</v>
      </c>
      <c r="E18345" t="s">
        <v>1019</v>
      </c>
      <c r="F18345" s="86">
        <v>1150608.16307712</v>
      </c>
    </row>
    <row r="18346" spans="1:6">
      <c r="A18346">
        <v>2035</v>
      </c>
      <c r="B18346" t="s">
        <v>1052</v>
      </c>
      <c r="C18346" t="s">
        <v>1013</v>
      </c>
      <c r="D18346" t="s">
        <v>1017</v>
      </c>
      <c r="E18346" t="s">
        <v>1019</v>
      </c>
      <c r="F18346" s="86">
        <v>1133947.1317308799</v>
      </c>
    </row>
    <row r="18347" spans="1:6">
      <c r="A18347">
        <v>2036</v>
      </c>
      <c r="B18347" t="s">
        <v>1052</v>
      </c>
      <c r="C18347" t="s">
        <v>1013</v>
      </c>
      <c r="D18347" t="s">
        <v>1017</v>
      </c>
      <c r="E18347" t="s">
        <v>1019</v>
      </c>
      <c r="F18347" s="86">
        <v>1118239.0342538201</v>
      </c>
    </row>
    <row r="18348" spans="1:6">
      <c r="A18348">
        <v>2037</v>
      </c>
      <c r="B18348" t="s">
        <v>1052</v>
      </c>
      <c r="C18348" t="s">
        <v>1013</v>
      </c>
      <c r="D18348" t="s">
        <v>1017</v>
      </c>
      <c r="E18348" t="s">
        <v>1019</v>
      </c>
      <c r="F18348" s="86">
        <v>1104245.19248142</v>
      </c>
    </row>
    <row r="18349" spans="1:6">
      <c r="A18349">
        <v>2038</v>
      </c>
      <c r="B18349" t="s">
        <v>1052</v>
      </c>
      <c r="C18349" t="s">
        <v>1013</v>
      </c>
      <c r="D18349" t="s">
        <v>1017</v>
      </c>
      <c r="E18349" t="s">
        <v>1019</v>
      </c>
      <c r="F18349" s="86">
        <v>1091820.1834152299</v>
      </c>
    </row>
    <row r="18350" spans="1:6">
      <c r="A18350">
        <v>2039</v>
      </c>
      <c r="B18350" t="s">
        <v>1052</v>
      </c>
      <c r="C18350" t="s">
        <v>1013</v>
      </c>
      <c r="D18350" t="s">
        <v>1017</v>
      </c>
      <c r="E18350" t="s">
        <v>1019</v>
      </c>
      <c r="F18350" s="86">
        <v>1080437.49973669</v>
      </c>
    </row>
    <row r="18351" spans="1:6">
      <c r="A18351">
        <v>2040</v>
      </c>
      <c r="B18351" t="s">
        <v>1052</v>
      </c>
      <c r="C18351" t="s">
        <v>1013</v>
      </c>
      <c r="D18351" t="s">
        <v>1017</v>
      </c>
      <c r="E18351" t="s">
        <v>1019</v>
      </c>
      <c r="F18351" s="86">
        <v>1070065.7370581999</v>
      </c>
    </row>
    <row r="18352" spans="1:6">
      <c r="A18352">
        <v>2041</v>
      </c>
      <c r="B18352" t="s">
        <v>1052</v>
      </c>
      <c r="C18352" t="s">
        <v>1013</v>
      </c>
      <c r="D18352" t="s">
        <v>1017</v>
      </c>
      <c r="E18352" t="s">
        <v>1019</v>
      </c>
      <c r="F18352" s="86">
        <v>1060999.7963871399</v>
      </c>
    </row>
    <row r="18353" spans="1:6">
      <c r="A18353">
        <v>2042</v>
      </c>
      <c r="B18353" t="s">
        <v>1052</v>
      </c>
      <c r="C18353" t="s">
        <v>1013</v>
      </c>
      <c r="D18353" t="s">
        <v>1017</v>
      </c>
      <c r="E18353" t="s">
        <v>1019</v>
      </c>
      <c r="F18353" s="86">
        <v>1053643.87220148</v>
      </c>
    </row>
    <row r="18354" spans="1:6">
      <c r="A18354">
        <v>2043</v>
      </c>
      <c r="B18354" t="s">
        <v>1052</v>
      </c>
      <c r="C18354" t="s">
        <v>1013</v>
      </c>
      <c r="D18354" t="s">
        <v>1017</v>
      </c>
      <c r="E18354" t="s">
        <v>1019</v>
      </c>
      <c r="F18354" s="86">
        <v>1048256.69015136</v>
      </c>
    </row>
    <row r="18355" spans="1:6">
      <c r="A18355">
        <v>2044</v>
      </c>
      <c r="B18355" t="s">
        <v>1052</v>
      </c>
      <c r="C18355" t="s">
        <v>1013</v>
      </c>
      <c r="D18355" t="s">
        <v>1017</v>
      </c>
      <c r="E18355" t="s">
        <v>1019</v>
      </c>
      <c r="F18355" s="86">
        <v>1043669.50747167</v>
      </c>
    </row>
    <row r="18356" spans="1:6">
      <c r="A18356">
        <v>2045</v>
      </c>
      <c r="B18356" t="s">
        <v>1052</v>
      </c>
      <c r="C18356" t="s">
        <v>1013</v>
      </c>
      <c r="D18356" t="s">
        <v>1017</v>
      </c>
      <c r="E18356" t="s">
        <v>1019</v>
      </c>
      <c r="F18356" s="86">
        <v>1040234.80851109</v>
      </c>
    </row>
    <row r="18357" spans="1:6">
      <c r="A18357">
        <v>2046</v>
      </c>
      <c r="B18357" t="s">
        <v>1052</v>
      </c>
      <c r="C18357" t="s">
        <v>1013</v>
      </c>
      <c r="D18357" t="s">
        <v>1017</v>
      </c>
      <c r="E18357" t="s">
        <v>1019</v>
      </c>
      <c r="F18357" s="86">
        <v>1038156.3845317099</v>
      </c>
    </row>
    <row r="18358" spans="1:6">
      <c r="A18358">
        <v>2047</v>
      </c>
      <c r="B18358" t="s">
        <v>1052</v>
      </c>
      <c r="C18358" t="s">
        <v>1013</v>
      </c>
      <c r="D18358" t="s">
        <v>1017</v>
      </c>
      <c r="E18358" t="s">
        <v>1019</v>
      </c>
      <c r="F18358" s="86">
        <v>1037383.5689174</v>
      </c>
    </row>
    <row r="18359" spans="1:6">
      <c r="A18359">
        <v>2048</v>
      </c>
      <c r="B18359" t="s">
        <v>1052</v>
      </c>
      <c r="C18359" t="s">
        <v>1013</v>
      </c>
      <c r="D18359" t="s">
        <v>1017</v>
      </c>
      <c r="E18359" t="s">
        <v>1019</v>
      </c>
      <c r="F18359" s="86">
        <v>1037636.77311752</v>
      </c>
    </row>
    <row r="18360" spans="1:6">
      <c r="A18360">
        <v>2049</v>
      </c>
      <c r="B18360" t="s">
        <v>1052</v>
      </c>
      <c r="C18360" t="s">
        <v>1013</v>
      </c>
      <c r="D18360" t="s">
        <v>1017</v>
      </c>
      <c r="E18360" t="s">
        <v>1019</v>
      </c>
      <c r="F18360" s="86">
        <v>1039150.36606336</v>
      </c>
    </row>
    <row r="18361" spans="1:6">
      <c r="A18361">
        <v>2050</v>
      </c>
      <c r="B18361" t="s">
        <v>1052</v>
      </c>
      <c r="C18361" t="s">
        <v>1013</v>
      </c>
      <c r="D18361" t="s">
        <v>1017</v>
      </c>
      <c r="E18361" t="s">
        <v>1019</v>
      </c>
      <c r="F18361" s="86">
        <v>1041795.24194745</v>
      </c>
    </row>
    <row r="18362" spans="1:6">
      <c r="A18362">
        <v>2017</v>
      </c>
      <c r="B18362" t="s">
        <v>1053</v>
      </c>
      <c r="C18362" t="s">
        <v>1013</v>
      </c>
      <c r="D18362" t="s">
        <v>1017</v>
      </c>
      <c r="E18362" t="s">
        <v>1019</v>
      </c>
      <c r="F18362" s="86">
        <v>16052510.0078249</v>
      </c>
    </row>
    <row r="18363" spans="1:6">
      <c r="A18363">
        <v>2018</v>
      </c>
      <c r="B18363" t="s">
        <v>1053</v>
      </c>
      <c r="C18363" t="s">
        <v>1013</v>
      </c>
      <c r="D18363" t="s">
        <v>1017</v>
      </c>
      <c r="E18363" t="s">
        <v>1019</v>
      </c>
      <c r="F18363" s="86">
        <v>15958455.4387732</v>
      </c>
    </row>
    <row r="18364" spans="1:6">
      <c r="A18364">
        <v>2019</v>
      </c>
      <c r="B18364" t="s">
        <v>1053</v>
      </c>
      <c r="C18364" t="s">
        <v>1013</v>
      </c>
      <c r="D18364" t="s">
        <v>1017</v>
      </c>
      <c r="E18364" t="s">
        <v>1019</v>
      </c>
      <c r="F18364" s="86">
        <v>15954154.108864499</v>
      </c>
    </row>
    <row r="18365" spans="1:6">
      <c r="A18365">
        <v>2020</v>
      </c>
      <c r="B18365" t="s">
        <v>1053</v>
      </c>
      <c r="C18365" t="s">
        <v>1013</v>
      </c>
      <c r="D18365" t="s">
        <v>1017</v>
      </c>
      <c r="E18365" t="s">
        <v>1019</v>
      </c>
      <c r="F18365" s="86">
        <v>15933971.126752401</v>
      </c>
    </row>
    <row r="18366" spans="1:6">
      <c r="A18366">
        <v>2021</v>
      </c>
      <c r="B18366" t="s">
        <v>1053</v>
      </c>
      <c r="C18366" t="s">
        <v>1013</v>
      </c>
      <c r="D18366" t="s">
        <v>1017</v>
      </c>
      <c r="E18366" t="s">
        <v>1019</v>
      </c>
      <c r="F18366" s="86">
        <v>15803955.616880501</v>
      </c>
    </row>
    <row r="18367" spans="1:6">
      <c r="A18367">
        <v>2022</v>
      </c>
      <c r="B18367" t="s">
        <v>1053</v>
      </c>
      <c r="C18367" t="s">
        <v>1013</v>
      </c>
      <c r="D18367" t="s">
        <v>1017</v>
      </c>
      <c r="E18367" t="s">
        <v>1019</v>
      </c>
      <c r="F18367" s="86">
        <v>15506772.415764799</v>
      </c>
    </row>
    <row r="18368" spans="1:6">
      <c r="A18368">
        <v>2023</v>
      </c>
      <c r="B18368" t="s">
        <v>1053</v>
      </c>
      <c r="C18368" t="s">
        <v>1013</v>
      </c>
      <c r="D18368" t="s">
        <v>1017</v>
      </c>
      <c r="E18368" t="s">
        <v>1019</v>
      </c>
      <c r="F18368" s="86">
        <v>15078468.099269601</v>
      </c>
    </row>
    <row r="18369" spans="1:6">
      <c r="A18369">
        <v>2024</v>
      </c>
      <c r="B18369" t="s">
        <v>1053</v>
      </c>
      <c r="C18369" t="s">
        <v>1013</v>
      </c>
      <c r="D18369" t="s">
        <v>1017</v>
      </c>
      <c r="E18369" t="s">
        <v>1019</v>
      </c>
      <c r="F18369" s="86">
        <v>14619254.254918801</v>
      </c>
    </row>
    <row r="18370" spans="1:6">
      <c r="A18370">
        <v>2025</v>
      </c>
      <c r="B18370" t="s">
        <v>1053</v>
      </c>
      <c r="C18370" t="s">
        <v>1013</v>
      </c>
      <c r="D18370" t="s">
        <v>1017</v>
      </c>
      <c r="E18370" t="s">
        <v>1019</v>
      </c>
      <c r="F18370" s="86">
        <v>14172277.903002299</v>
      </c>
    </row>
    <row r="18371" spans="1:6">
      <c r="A18371">
        <v>2026</v>
      </c>
      <c r="B18371" t="s">
        <v>1053</v>
      </c>
      <c r="C18371" t="s">
        <v>1013</v>
      </c>
      <c r="D18371" t="s">
        <v>1017</v>
      </c>
      <c r="E18371" t="s">
        <v>1019</v>
      </c>
      <c r="F18371" s="86">
        <v>13732749.502857501</v>
      </c>
    </row>
    <row r="18372" spans="1:6">
      <c r="A18372">
        <v>2027</v>
      </c>
      <c r="B18372" t="s">
        <v>1053</v>
      </c>
      <c r="C18372" t="s">
        <v>1013</v>
      </c>
      <c r="D18372" t="s">
        <v>1017</v>
      </c>
      <c r="E18372" t="s">
        <v>1019</v>
      </c>
      <c r="F18372" s="86">
        <v>13308098.460449001</v>
      </c>
    </row>
    <row r="18373" spans="1:6">
      <c r="A18373">
        <v>2028</v>
      </c>
      <c r="B18373" t="s">
        <v>1053</v>
      </c>
      <c r="C18373" t="s">
        <v>1013</v>
      </c>
      <c r="D18373" t="s">
        <v>1017</v>
      </c>
      <c r="E18373" t="s">
        <v>1019</v>
      </c>
      <c r="F18373" s="86">
        <v>12905387.305803699</v>
      </c>
    </row>
    <row r="18374" spans="1:6">
      <c r="A18374">
        <v>2029</v>
      </c>
      <c r="B18374" t="s">
        <v>1053</v>
      </c>
      <c r="C18374" t="s">
        <v>1013</v>
      </c>
      <c r="D18374" t="s">
        <v>1017</v>
      </c>
      <c r="E18374" t="s">
        <v>1019</v>
      </c>
      <c r="F18374" s="86">
        <v>12534014.951584199</v>
      </c>
    </row>
    <row r="18375" spans="1:6">
      <c r="A18375">
        <v>2030</v>
      </c>
      <c r="B18375" t="s">
        <v>1053</v>
      </c>
      <c r="C18375" t="s">
        <v>1013</v>
      </c>
      <c r="D18375" t="s">
        <v>1017</v>
      </c>
      <c r="E18375" t="s">
        <v>1019</v>
      </c>
      <c r="F18375" s="86">
        <v>12199143.358720301</v>
      </c>
    </row>
    <row r="18376" spans="1:6">
      <c r="A18376">
        <v>2031</v>
      </c>
      <c r="B18376" t="s">
        <v>1053</v>
      </c>
      <c r="C18376" t="s">
        <v>1013</v>
      </c>
      <c r="D18376" t="s">
        <v>1017</v>
      </c>
      <c r="E18376" t="s">
        <v>1019</v>
      </c>
      <c r="F18376" s="86">
        <v>11909394.060894899</v>
      </c>
    </row>
    <row r="18377" spans="1:6">
      <c r="A18377">
        <v>2032</v>
      </c>
      <c r="B18377" t="s">
        <v>1053</v>
      </c>
      <c r="C18377" t="s">
        <v>1013</v>
      </c>
      <c r="D18377" t="s">
        <v>1017</v>
      </c>
      <c r="E18377" t="s">
        <v>1019</v>
      </c>
      <c r="F18377" s="86">
        <v>11660923.171103301</v>
      </c>
    </row>
    <row r="18378" spans="1:6">
      <c r="A18378">
        <v>2033</v>
      </c>
      <c r="B18378" t="s">
        <v>1053</v>
      </c>
      <c r="C18378" t="s">
        <v>1013</v>
      </c>
      <c r="D18378" t="s">
        <v>1017</v>
      </c>
      <c r="E18378" t="s">
        <v>1019</v>
      </c>
      <c r="F18378" s="86">
        <v>11443750.732119599</v>
      </c>
    </row>
    <row r="18379" spans="1:6">
      <c r="A18379">
        <v>2034</v>
      </c>
      <c r="B18379" t="s">
        <v>1053</v>
      </c>
      <c r="C18379" t="s">
        <v>1013</v>
      </c>
      <c r="D18379" t="s">
        <v>1017</v>
      </c>
      <c r="E18379" t="s">
        <v>1019</v>
      </c>
      <c r="F18379" s="86">
        <v>11249845.958185401</v>
      </c>
    </row>
    <row r="18380" spans="1:6">
      <c r="A18380">
        <v>2035</v>
      </c>
      <c r="B18380" t="s">
        <v>1053</v>
      </c>
      <c r="C18380" t="s">
        <v>1013</v>
      </c>
      <c r="D18380" t="s">
        <v>1017</v>
      </c>
      <c r="E18380" t="s">
        <v>1019</v>
      </c>
      <c r="F18380" s="86">
        <v>11070349.202046299</v>
      </c>
    </row>
    <row r="18381" spans="1:6">
      <c r="A18381">
        <v>2036</v>
      </c>
      <c r="B18381" t="s">
        <v>1053</v>
      </c>
      <c r="C18381" t="s">
        <v>1013</v>
      </c>
      <c r="D18381" t="s">
        <v>1017</v>
      </c>
      <c r="E18381" t="s">
        <v>1019</v>
      </c>
      <c r="F18381" s="86">
        <v>10902348.973592799</v>
      </c>
    </row>
    <row r="18382" spans="1:6">
      <c r="A18382">
        <v>2037</v>
      </c>
      <c r="B18382" t="s">
        <v>1053</v>
      </c>
      <c r="C18382" t="s">
        <v>1013</v>
      </c>
      <c r="D18382" t="s">
        <v>1017</v>
      </c>
      <c r="E18382" t="s">
        <v>1019</v>
      </c>
      <c r="F18382" s="86">
        <v>10747632.9863242</v>
      </c>
    </row>
    <row r="18383" spans="1:6">
      <c r="A18383">
        <v>2038</v>
      </c>
      <c r="B18383" t="s">
        <v>1053</v>
      </c>
      <c r="C18383" t="s">
        <v>1013</v>
      </c>
      <c r="D18383" t="s">
        <v>1017</v>
      </c>
      <c r="E18383" t="s">
        <v>1019</v>
      </c>
      <c r="F18383" s="86">
        <v>10610736.8801399</v>
      </c>
    </row>
    <row r="18384" spans="1:6">
      <c r="A18384">
        <v>2039</v>
      </c>
      <c r="B18384" t="s">
        <v>1053</v>
      </c>
      <c r="C18384" t="s">
        <v>1013</v>
      </c>
      <c r="D18384" t="s">
        <v>1017</v>
      </c>
      <c r="E18384" t="s">
        <v>1019</v>
      </c>
      <c r="F18384" s="86">
        <v>10486544.2730927</v>
      </c>
    </row>
    <row r="18385" spans="1:6">
      <c r="A18385">
        <v>2040</v>
      </c>
      <c r="B18385" t="s">
        <v>1053</v>
      </c>
      <c r="C18385" t="s">
        <v>1013</v>
      </c>
      <c r="D18385" t="s">
        <v>1017</v>
      </c>
      <c r="E18385" t="s">
        <v>1019</v>
      </c>
      <c r="F18385" s="86">
        <v>10369596.463164</v>
      </c>
    </row>
    <row r="18386" spans="1:6">
      <c r="A18386">
        <v>2041</v>
      </c>
      <c r="B18386" t="s">
        <v>1053</v>
      </c>
      <c r="C18386" t="s">
        <v>1013</v>
      </c>
      <c r="D18386" t="s">
        <v>1017</v>
      </c>
      <c r="E18386" t="s">
        <v>1019</v>
      </c>
      <c r="F18386" s="86">
        <v>10267493.6838328</v>
      </c>
    </row>
    <row r="18387" spans="1:6">
      <c r="A18387">
        <v>2042</v>
      </c>
      <c r="B18387" t="s">
        <v>1053</v>
      </c>
      <c r="C18387" t="s">
        <v>1013</v>
      </c>
      <c r="D18387" t="s">
        <v>1017</v>
      </c>
      <c r="E18387" t="s">
        <v>1019</v>
      </c>
      <c r="F18387" s="86">
        <v>10181112.2233484</v>
      </c>
    </row>
    <row r="18388" spans="1:6">
      <c r="A18388">
        <v>2043</v>
      </c>
      <c r="B18388" t="s">
        <v>1053</v>
      </c>
      <c r="C18388" t="s">
        <v>1013</v>
      </c>
      <c r="D18388" t="s">
        <v>1017</v>
      </c>
      <c r="E18388" t="s">
        <v>1019</v>
      </c>
      <c r="F18388" s="86">
        <v>10111436.8826473</v>
      </c>
    </row>
    <row r="18389" spans="1:6">
      <c r="A18389">
        <v>2044</v>
      </c>
      <c r="B18389" t="s">
        <v>1053</v>
      </c>
      <c r="C18389" t="s">
        <v>1013</v>
      </c>
      <c r="D18389" t="s">
        <v>1017</v>
      </c>
      <c r="E18389" t="s">
        <v>1019</v>
      </c>
      <c r="F18389" s="86">
        <v>10053715.1425949</v>
      </c>
    </row>
    <row r="18390" spans="1:6">
      <c r="A18390">
        <v>2045</v>
      </c>
      <c r="B18390" t="s">
        <v>1053</v>
      </c>
      <c r="C18390" t="s">
        <v>1013</v>
      </c>
      <c r="D18390" t="s">
        <v>1017</v>
      </c>
      <c r="E18390" t="s">
        <v>1019</v>
      </c>
      <c r="F18390" s="86">
        <v>10008211.286966201</v>
      </c>
    </row>
    <row r="18391" spans="1:6">
      <c r="A18391">
        <v>2046</v>
      </c>
      <c r="B18391" t="s">
        <v>1053</v>
      </c>
      <c r="C18391" t="s">
        <v>1013</v>
      </c>
      <c r="D18391" t="s">
        <v>1017</v>
      </c>
      <c r="E18391" t="s">
        <v>1019</v>
      </c>
      <c r="F18391" s="86">
        <v>9973705.5660870597</v>
      </c>
    </row>
    <row r="18392" spans="1:6">
      <c r="A18392">
        <v>2047</v>
      </c>
      <c r="B18392" t="s">
        <v>1053</v>
      </c>
      <c r="C18392" t="s">
        <v>1013</v>
      </c>
      <c r="D18392" t="s">
        <v>1017</v>
      </c>
      <c r="E18392" t="s">
        <v>1019</v>
      </c>
      <c r="F18392" s="86">
        <v>9951416.1417608391</v>
      </c>
    </row>
    <row r="18393" spans="1:6">
      <c r="A18393">
        <v>2048</v>
      </c>
      <c r="B18393" t="s">
        <v>1053</v>
      </c>
      <c r="C18393" t="s">
        <v>1013</v>
      </c>
      <c r="D18393" t="s">
        <v>1017</v>
      </c>
      <c r="E18393" t="s">
        <v>1019</v>
      </c>
      <c r="F18393" s="86">
        <v>9941040.7138355803</v>
      </c>
    </row>
    <row r="18394" spans="1:6">
      <c r="A18394">
        <v>2049</v>
      </c>
      <c r="B18394" t="s">
        <v>1053</v>
      </c>
      <c r="C18394" t="s">
        <v>1013</v>
      </c>
      <c r="D18394" t="s">
        <v>1017</v>
      </c>
      <c r="E18394" t="s">
        <v>1019</v>
      </c>
      <c r="F18394" s="86">
        <v>9943008.1547817197</v>
      </c>
    </row>
    <row r="18395" spans="1:6">
      <c r="A18395">
        <v>2050</v>
      </c>
      <c r="B18395" t="s">
        <v>1053</v>
      </c>
      <c r="C18395" t="s">
        <v>1013</v>
      </c>
      <c r="D18395" t="s">
        <v>1017</v>
      </c>
      <c r="E18395" t="s">
        <v>1019</v>
      </c>
      <c r="F18395" s="86">
        <v>9958848.5206336807</v>
      </c>
    </row>
    <row r="18396" spans="1:6">
      <c r="A18396">
        <v>2017</v>
      </c>
      <c r="B18396" t="s">
        <v>1054</v>
      </c>
      <c r="C18396" t="s">
        <v>1013</v>
      </c>
      <c r="D18396" t="s">
        <v>1017</v>
      </c>
      <c r="E18396" t="s">
        <v>1019</v>
      </c>
      <c r="F18396" s="86">
        <v>2170854.8725484498</v>
      </c>
    </row>
    <row r="18397" spans="1:6">
      <c r="A18397">
        <v>2018</v>
      </c>
      <c r="B18397" t="s">
        <v>1054</v>
      </c>
      <c r="C18397" t="s">
        <v>1013</v>
      </c>
      <c r="D18397" t="s">
        <v>1017</v>
      </c>
      <c r="E18397" t="s">
        <v>1019</v>
      </c>
      <c r="F18397" s="86">
        <v>2164341.4997423701</v>
      </c>
    </row>
    <row r="18398" spans="1:6">
      <c r="A18398">
        <v>2019</v>
      </c>
      <c r="B18398" t="s">
        <v>1054</v>
      </c>
      <c r="C18398" t="s">
        <v>1013</v>
      </c>
      <c r="D18398" t="s">
        <v>1017</v>
      </c>
      <c r="E18398" t="s">
        <v>1019</v>
      </c>
      <c r="F18398" s="86">
        <v>2177873.0625356599</v>
      </c>
    </row>
    <row r="18399" spans="1:6">
      <c r="A18399">
        <v>2020</v>
      </c>
      <c r="B18399" t="s">
        <v>1054</v>
      </c>
      <c r="C18399" t="s">
        <v>1013</v>
      </c>
      <c r="D18399" t="s">
        <v>1017</v>
      </c>
      <c r="E18399" t="s">
        <v>1019</v>
      </c>
      <c r="F18399" s="86">
        <v>2191812.8403582498</v>
      </c>
    </row>
    <row r="18400" spans="1:6">
      <c r="A18400">
        <v>2021</v>
      </c>
      <c r="B18400" t="s">
        <v>1054</v>
      </c>
      <c r="C18400" t="s">
        <v>1013</v>
      </c>
      <c r="D18400" t="s">
        <v>1017</v>
      </c>
      <c r="E18400" t="s">
        <v>1019</v>
      </c>
      <c r="F18400" s="86">
        <v>2190339.9767115102</v>
      </c>
    </row>
    <row r="18401" spans="1:6">
      <c r="A18401">
        <v>2022</v>
      </c>
      <c r="B18401" t="s">
        <v>1054</v>
      </c>
      <c r="C18401" t="s">
        <v>1013</v>
      </c>
      <c r="D18401" t="s">
        <v>1017</v>
      </c>
      <c r="E18401" t="s">
        <v>1019</v>
      </c>
      <c r="F18401" s="86">
        <v>2160613.1767182201</v>
      </c>
    </row>
    <row r="18402" spans="1:6">
      <c r="A18402">
        <v>2023</v>
      </c>
      <c r="B18402" t="s">
        <v>1054</v>
      </c>
      <c r="C18402" t="s">
        <v>1013</v>
      </c>
      <c r="D18402" t="s">
        <v>1017</v>
      </c>
      <c r="E18402" t="s">
        <v>1019</v>
      </c>
      <c r="F18402" s="86">
        <v>2109387.2869384401</v>
      </c>
    </row>
    <row r="18403" spans="1:6">
      <c r="A18403">
        <v>2024</v>
      </c>
      <c r="B18403" t="s">
        <v>1054</v>
      </c>
      <c r="C18403" t="s">
        <v>1013</v>
      </c>
      <c r="D18403" t="s">
        <v>1017</v>
      </c>
      <c r="E18403" t="s">
        <v>1019</v>
      </c>
      <c r="F18403" s="86">
        <v>2053315.46028657</v>
      </c>
    </row>
    <row r="18404" spans="1:6">
      <c r="A18404">
        <v>2025</v>
      </c>
      <c r="B18404" t="s">
        <v>1054</v>
      </c>
      <c r="C18404" t="s">
        <v>1013</v>
      </c>
      <c r="D18404" t="s">
        <v>1017</v>
      </c>
      <c r="E18404" t="s">
        <v>1019</v>
      </c>
      <c r="F18404" s="86">
        <v>1999830.7569213801</v>
      </c>
    </row>
    <row r="18405" spans="1:6">
      <c r="A18405">
        <v>2026</v>
      </c>
      <c r="B18405" t="s">
        <v>1054</v>
      </c>
      <c r="C18405" t="s">
        <v>1013</v>
      </c>
      <c r="D18405" t="s">
        <v>1017</v>
      </c>
      <c r="E18405" t="s">
        <v>1019</v>
      </c>
      <c r="F18405" s="86">
        <v>1947216.9205732299</v>
      </c>
    </row>
    <row r="18406" spans="1:6">
      <c r="A18406">
        <v>2027</v>
      </c>
      <c r="B18406" t="s">
        <v>1054</v>
      </c>
      <c r="C18406" t="s">
        <v>1013</v>
      </c>
      <c r="D18406" t="s">
        <v>1017</v>
      </c>
      <c r="E18406" t="s">
        <v>1019</v>
      </c>
      <c r="F18406" s="86">
        <v>1896602.70743564</v>
      </c>
    </row>
    <row r="18407" spans="1:6">
      <c r="A18407">
        <v>2028</v>
      </c>
      <c r="B18407" t="s">
        <v>1054</v>
      </c>
      <c r="C18407" t="s">
        <v>1013</v>
      </c>
      <c r="D18407" t="s">
        <v>1017</v>
      </c>
      <c r="E18407" t="s">
        <v>1019</v>
      </c>
      <c r="F18407" s="86">
        <v>1849446.4144548499</v>
      </c>
    </row>
    <row r="18408" spans="1:6">
      <c r="A18408">
        <v>2029</v>
      </c>
      <c r="B18408" t="s">
        <v>1054</v>
      </c>
      <c r="C18408" t="s">
        <v>1013</v>
      </c>
      <c r="D18408" t="s">
        <v>1017</v>
      </c>
      <c r="E18408" t="s">
        <v>1019</v>
      </c>
      <c r="F18408" s="86">
        <v>1806944.3618743201</v>
      </c>
    </row>
    <row r="18409" spans="1:6">
      <c r="A18409">
        <v>2030</v>
      </c>
      <c r="B18409" t="s">
        <v>1054</v>
      </c>
      <c r="C18409" t="s">
        <v>1013</v>
      </c>
      <c r="D18409" t="s">
        <v>1017</v>
      </c>
      <c r="E18409" t="s">
        <v>1019</v>
      </c>
      <c r="F18409" s="86">
        <v>1769499.3935014601</v>
      </c>
    </row>
    <row r="18410" spans="1:6">
      <c r="A18410">
        <v>2031</v>
      </c>
      <c r="B18410" t="s">
        <v>1054</v>
      </c>
      <c r="C18410" t="s">
        <v>1013</v>
      </c>
      <c r="D18410" t="s">
        <v>1017</v>
      </c>
      <c r="E18410" t="s">
        <v>1019</v>
      </c>
      <c r="F18410" s="86">
        <v>1738602.85131832</v>
      </c>
    </row>
    <row r="18411" spans="1:6">
      <c r="A18411">
        <v>2032</v>
      </c>
      <c r="B18411" t="s">
        <v>1054</v>
      </c>
      <c r="C18411" t="s">
        <v>1013</v>
      </c>
      <c r="D18411" t="s">
        <v>1017</v>
      </c>
      <c r="E18411" t="s">
        <v>1019</v>
      </c>
      <c r="F18411" s="86">
        <v>1713406.1539350001</v>
      </c>
    </row>
    <row r="18412" spans="1:6">
      <c r="A18412">
        <v>2033</v>
      </c>
      <c r="B18412" t="s">
        <v>1054</v>
      </c>
      <c r="C18412" t="s">
        <v>1013</v>
      </c>
      <c r="D18412" t="s">
        <v>1017</v>
      </c>
      <c r="E18412" t="s">
        <v>1019</v>
      </c>
      <c r="F18412" s="86">
        <v>1692201.1787724299</v>
      </c>
    </row>
    <row r="18413" spans="1:6">
      <c r="A18413">
        <v>2034</v>
      </c>
      <c r="B18413" t="s">
        <v>1054</v>
      </c>
      <c r="C18413" t="s">
        <v>1013</v>
      </c>
      <c r="D18413" t="s">
        <v>1017</v>
      </c>
      <c r="E18413" t="s">
        <v>1019</v>
      </c>
      <c r="F18413" s="86">
        <v>1674106.8718965901</v>
      </c>
    </row>
    <row r="18414" spans="1:6">
      <c r="A18414">
        <v>2035</v>
      </c>
      <c r="B18414" t="s">
        <v>1054</v>
      </c>
      <c r="C18414" t="s">
        <v>1013</v>
      </c>
      <c r="D18414" t="s">
        <v>1017</v>
      </c>
      <c r="E18414" t="s">
        <v>1019</v>
      </c>
      <c r="F18414" s="86">
        <v>1657798.28836093</v>
      </c>
    </row>
    <row r="18415" spans="1:6">
      <c r="A18415">
        <v>2036</v>
      </c>
      <c r="B18415" t="s">
        <v>1054</v>
      </c>
      <c r="C18415" t="s">
        <v>1013</v>
      </c>
      <c r="D18415" t="s">
        <v>1017</v>
      </c>
      <c r="E18415" t="s">
        <v>1019</v>
      </c>
      <c r="F18415" s="86">
        <v>1642569.6559084</v>
      </c>
    </row>
    <row r="18416" spans="1:6">
      <c r="A18416">
        <v>2037</v>
      </c>
      <c r="B18416" t="s">
        <v>1054</v>
      </c>
      <c r="C18416" t="s">
        <v>1013</v>
      </c>
      <c r="D18416" t="s">
        <v>1017</v>
      </c>
      <c r="E18416" t="s">
        <v>1019</v>
      </c>
      <c r="F18416" s="86">
        <v>1628700.0472945001</v>
      </c>
    </row>
    <row r="18417" spans="1:6">
      <c r="A18417">
        <v>2038</v>
      </c>
      <c r="B18417" t="s">
        <v>1054</v>
      </c>
      <c r="C18417" t="s">
        <v>1013</v>
      </c>
      <c r="D18417" t="s">
        <v>1017</v>
      </c>
      <c r="E18417" t="s">
        <v>1019</v>
      </c>
      <c r="F18417" s="86">
        <v>1617159.1070517499</v>
      </c>
    </row>
    <row r="18418" spans="1:6">
      <c r="A18418">
        <v>2039</v>
      </c>
      <c r="B18418" t="s">
        <v>1054</v>
      </c>
      <c r="C18418" t="s">
        <v>1013</v>
      </c>
      <c r="D18418" t="s">
        <v>1017</v>
      </c>
      <c r="E18418" t="s">
        <v>1019</v>
      </c>
      <c r="F18418" s="86">
        <v>1607129.1599010399</v>
      </c>
    </row>
    <row r="18419" spans="1:6">
      <c r="A18419">
        <v>2040</v>
      </c>
      <c r="B18419" t="s">
        <v>1054</v>
      </c>
      <c r="C18419" t="s">
        <v>1013</v>
      </c>
      <c r="D18419" t="s">
        <v>1017</v>
      </c>
      <c r="E18419" t="s">
        <v>1019</v>
      </c>
      <c r="F18419" s="86">
        <v>1597742.75401714</v>
      </c>
    </row>
    <row r="18420" spans="1:6">
      <c r="A18420">
        <v>2041</v>
      </c>
      <c r="B18420" t="s">
        <v>1054</v>
      </c>
      <c r="C18420" t="s">
        <v>1013</v>
      </c>
      <c r="D18420" t="s">
        <v>1017</v>
      </c>
      <c r="E18420" t="s">
        <v>1019</v>
      </c>
      <c r="F18420" s="86">
        <v>1590522.16598212</v>
      </c>
    </row>
    <row r="18421" spans="1:6">
      <c r="A18421">
        <v>2042</v>
      </c>
      <c r="B18421" t="s">
        <v>1054</v>
      </c>
      <c r="C18421" t="s">
        <v>1013</v>
      </c>
      <c r="D18421" t="s">
        <v>1017</v>
      </c>
      <c r="E18421" t="s">
        <v>1019</v>
      </c>
      <c r="F18421" s="86">
        <v>1585446.06929035</v>
      </c>
    </row>
    <row r="18422" spans="1:6">
      <c r="A18422">
        <v>2043</v>
      </c>
      <c r="B18422" t="s">
        <v>1054</v>
      </c>
      <c r="C18422" t="s">
        <v>1013</v>
      </c>
      <c r="D18422" t="s">
        <v>1017</v>
      </c>
      <c r="E18422" t="s">
        <v>1019</v>
      </c>
      <c r="F18422" s="86">
        <v>1582865.4559622901</v>
      </c>
    </row>
    <row r="18423" spans="1:6">
      <c r="A18423">
        <v>2044</v>
      </c>
      <c r="B18423" t="s">
        <v>1054</v>
      </c>
      <c r="C18423" t="s">
        <v>1013</v>
      </c>
      <c r="D18423" t="s">
        <v>1017</v>
      </c>
      <c r="E18423" t="s">
        <v>1019</v>
      </c>
      <c r="F18423" s="86">
        <v>1582152.1341687699</v>
      </c>
    </row>
    <row r="18424" spans="1:6">
      <c r="A18424">
        <v>2045</v>
      </c>
      <c r="B18424" t="s">
        <v>1054</v>
      </c>
      <c r="C18424" t="s">
        <v>1013</v>
      </c>
      <c r="D18424" t="s">
        <v>1017</v>
      </c>
      <c r="E18424" t="s">
        <v>1019</v>
      </c>
      <c r="F18424" s="86">
        <v>1583327.28713733</v>
      </c>
    </row>
    <row r="18425" spans="1:6">
      <c r="A18425">
        <v>2046</v>
      </c>
      <c r="B18425" t="s">
        <v>1054</v>
      </c>
      <c r="C18425" t="s">
        <v>1013</v>
      </c>
      <c r="D18425" t="s">
        <v>1017</v>
      </c>
      <c r="E18425" t="s">
        <v>1019</v>
      </c>
      <c r="F18425" s="86">
        <v>1586660.3637516201</v>
      </c>
    </row>
    <row r="18426" spans="1:6">
      <c r="A18426">
        <v>2047</v>
      </c>
      <c r="B18426" t="s">
        <v>1054</v>
      </c>
      <c r="C18426" t="s">
        <v>1013</v>
      </c>
      <c r="D18426" t="s">
        <v>1017</v>
      </c>
      <c r="E18426" t="s">
        <v>1019</v>
      </c>
      <c r="F18426" s="86">
        <v>1591343.8810485899</v>
      </c>
    </row>
    <row r="18427" spans="1:6">
      <c r="A18427">
        <v>2048</v>
      </c>
      <c r="B18427" t="s">
        <v>1054</v>
      </c>
      <c r="C18427" t="s">
        <v>1013</v>
      </c>
      <c r="D18427" t="s">
        <v>1017</v>
      </c>
      <c r="E18427" t="s">
        <v>1019</v>
      </c>
      <c r="F18427" s="86">
        <v>1598014.47656287</v>
      </c>
    </row>
    <row r="18428" spans="1:6">
      <c r="A18428">
        <v>2049</v>
      </c>
      <c r="B18428" t="s">
        <v>1054</v>
      </c>
      <c r="C18428" t="s">
        <v>1013</v>
      </c>
      <c r="D18428" t="s">
        <v>1017</v>
      </c>
      <c r="E18428" t="s">
        <v>1019</v>
      </c>
      <c r="F18428" s="86">
        <v>1606788.4796850099</v>
      </c>
    </row>
    <row r="18429" spans="1:6">
      <c r="A18429">
        <v>2050</v>
      </c>
      <c r="B18429" t="s">
        <v>1054</v>
      </c>
      <c r="C18429" t="s">
        <v>1013</v>
      </c>
      <c r="D18429" t="s">
        <v>1017</v>
      </c>
      <c r="E18429" t="s">
        <v>1019</v>
      </c>
      <c r="F18429" s="86">
        <v>1617572.7753350199</v>
      </c>
    </row>
    <row r="18430" spans="1:6">
      <c r="A18430">
        <v>2017</v>
      </c>
      <c r="B18430" t="s">
        <v>1055</v>
      </c>
      <c r="C18430" t="s">
        <v>1013</v>
      </c>
      <c r="D18430" t="s">
        <v>1017</v>
      </c>
      <c r="E18430" t="s">
        <v>1019</v>
      </c>
      <c r="F18430" s="86">
        <v>34556533.5593156</v>
      </c>
    </row>
    <row r="18431" spans="1:6">
      <c r="A18431">
        <v>2018</v>
      </c>
      <c r="B18431" t="s">
        <v>1055</v>
      </c>
      <c r="C18431" t="s">
        <v>1013</v>
      </c>
      <c r="D18431" t="s">
        <v>1017</v>
      </c>
      <c r="E18431" t="s">
        <v>1019</v>
      </c>
      <c r="F18431" s="86">
        <v>34354060.558504</v>
      </c>
    </row>
    <row r="18432" spans="1:6">
      <c r="A18432">
        <v>2019</v>
      </c>
      <c r="B18432" t="s">
        <v>1055</v>
      </c>
      <c r="C18432" t="s">
        <v>1013</v>
      </c>
      <c r="D18432" t="s">
        <v>1017</v>
      </c>
      <c r="E18432" t="s">
        <v>1019</v>
      </c>
      <c r="F18432" s="86">
        <v>34344801.006491996</v>
      </c>
    </row>
    <row r="18433" spans="1:6">
      <c r="A18433">
        <v>2020</v>
      </c>
      <c r="B18433" t="s">
        <v>1055</v>
      </c>
      <c r="C18433" t="s">
        <v>1013</v>
      </c>
      <c r="D18433" t="s">
        <v>1017</v>
      </c>
      <c r="E18433" t="s">
        <v>1019</v>
      </c>
      <c r="F18433" s="86">
        <v>34301352.729659103</v>
      </c>
    </row>
    <row r="18434" spans="1:6">
      <c r="A18434">
        <v>2021</v>
      </c>
      <c r="B18434" t="s">
        <v>1055</v>
      </c>
      <c r="C18434" t="s">
        <v>1013</v>
      </c>
      <c r="D18434" t="s">
        <v>1017</v>
      </c>
      <c r="E18434" t="s">
        <v>1019</v>
      </c>
      <c r="F18434" s="86">
        <v>34021465.950088203</v>
      </c>
    </row>
    <row r="18435" spans="1:6">
      <c r="A18435">
        <v>2022</v>
      </c>
      <c r="B18435" t="s">
        <v>1055</v>
      </c>
      <c r="C18435" t="s">
        <v>1013</v>
      </c>
      <c r="D18435" t="s">
        <v>1017</v>
      </c>
      <c r="E18435" t="s">
        <v>1019</v>
      </c>
      <c r="F18435" s="86">
        <v>33381714.2067401</v>
      </c>
    </row>
    <row r="18436" spans="1:6">
      <c r="A18436">
        <v>2023</v>
      </c>
      <c r="B18436" t="s">
        <v>1055</v>
      </c>
      <c r="C18436" t="s">
        <v>1013</v>
      </c>
      <c r="D18436" t="s">
        <v>1017</v>
      </c>
      <c r="E18436" t="s">
        <v>1019</v>
      </c>
      <c r="F18436" s="86">
        <v>32459695.626508601</v>
      </c>
    </row>
    <row r="18437" spans="1:6">
      <c r="A18437">
        <v>2024</v>
      </c>
      <c r="B18437" t="s">
        <v>1055</v>
      </c>
      <c r="C18437" t="s">
        <v>1013</v>
      </c>
      <c r="D18437" t="s">
        <v>1017</v>
      </c>
      <c r="E18437" t="s">
        <v>1019</v>
      </c>
      <c r="F18437" s="86">
        <v>31471137.537121002</v>
      </c>
    </row>
    <row r="18438" spans="1:6">
      <c r="A18438">
        <v>2025</v>
      </c>
      <c r="B18438" t="s">
        <v>1055</v>
      </c>
      <c r="C18438" t="s">
        <v>1013</v>
      </c>
      <c r="D18438" t="s">
        <v>1017</v>
      </c>
      <c r="E18438" t="s">
        <v>1019</v>
      </c>
      <c r="F18438" s="86">
        <v>30508923.322789799</v>
      </c>
    </row>
    <row r="18439" spans="1:6">
      <c r="A18439">
        <v>2026</v>
      </c>
      <c r="B18439" t="s">
        <v>1055</v>
      </c>
      <c r="C18439" t="s">
        <v>1013</v>
      </c>
      <c r="D18439" t="s">
        <v>1017</v>
      </c>
      <c r="E18439" t="s">
        <v>1019</v>
      </c>
      <c r="F18439" s="86">
        <v>29562742.4512331</v>
      </c>
    </row>
    <row r="18440" spans="1:6">
      <c r="A18440">
        <v>2027</v>
      </c>
      <c r="B18440" t="s">
        <v>1055</v>
      </c>
      <c r="C18440" t="s">
        <v>1013</v>
      </c>
      <c r="D18440" t="s">
        <v>1017</v>
      </c>
      <c r="E18440" t="s">
        <v>1019</v>
      </c>
      <c r="F18440" s="86">
        <v>28648588.341325399</v>
      </c>
    </row>
    <row r="18441" spans="1:6">
      <c r="A18441">
        <v>2028</v>
      </c>
      <c r="B18441" t="s">
        <v>1055</v>
      </c>
      <c r="C18441" t="s">
        <v>1013</v>
      </c>
      <c r="D18441" t="s">
        <v>1017</v>
      </c>
      <c r="E18441" t="s">
        <v>1019</v>
      </c>
      <c r="F18441" s="86">
        <v>27781664.631361902</v>
      </c>
    </row>
    <row r="18442" spans="1:6">
      <c r="A18442">
        <v>2029</v>
      </c>
      <c r="B18442" t="s">
        <v>1055</v>
      </c>
      <c r="C18442" t="s">
        <v>1013</v>
      </c>
      <c r="D18442" t="s">
        <v>1017</v>
      </c>
      <c r="E18442" t="s">
        <v>1019</v>
      </c>
      <c r="F18442" s="86">
        <v>26982204.533512201</v>
      </c>
    </row>
    <row r="18443" spans="1:6">
      <c r="A18443">
        <v>2030</v>
      </c>
      <c r="B18443" t="s">
        <v>1055</v>
      </c>
      <c r="C18443" t="s">
        <v>1013</v>
      </c>
      <c r="D18443" t="s">
        <v>1017</v>
      </c>
      <c r="E18443" t="s">
        <v>1019</v>
      </c>
      <c r="F18443" s="86">
        <v>26261320.296017699</v>
      </c>
    </row>
    <row r="18444" spans="1:6">
      <c r="A18444">
        <v>2031</v>
      </c>
      <c r="B18444" t="s">
        <v>1055</v>
      </c>
      <c r="C18444" t="s">
        <v>1013</v>
      </c>
      <c r="D18444" t="s">
        <v>1017</v>
      </c>
      <c r="E18444" t="s">
        <v>1019</v>
      </c>
      <c r="F18444" s="86">
        <v>25637571.653019901</v>
      </c>
    </row>
    <row r="18445" spans="1:6">
      <c r="A18445">
        <v>2032</v>
      </c>
      <c r="B18445" t="s">
        <v>1055</v>
      </c>
      <c r="C18445" t="s">
        <v>1013</v>
      </c>
      <c r="D18445" t="s">
        <v>1017</v>
      </c>
      <c r="E18445" t="s">
        <v>1019</v>
      </c>
      <c r="F18445" s="86">
        <v>25102683.7982601</v>
      </c>
    </row>
    <row r="18446" spans="1:6">
      <c r="A18446">
        <v>2033</v>
      </c>
      <c r="B18446" t="s">
        <v>1055</v>
      </c>
      <c r="C18446" t="s">
        <v>1013</v>
      </c>
      <c r="D18446" t="s">
        <v>1017</v>
      </c>
      <c r="E18446" t="s">
        <v>1019</v>
      </c>
      <c r="F18446" s="86">
        <v>24635172.6942495</v>
      </c>
    </row>
    <row r="18447" spans="1:6">
      <c r="A18447">
        <v>2034</v>
      </c>
      <c r="B18447" t="s">
        <v>1055</v>
      </c>
      <c r="C18447" t="s">
        <v>1013</v>
      </c>
      <c r="D18447" t="s">
        <v>1017</v>
      </c>
      <c r="E18447" t="s">
        <v>1019</v>
      </c>
      <c r="F18447" s="86">
        <v>24217750.3207701</v>
      </c>
    </row>
    <row r="18448" spans="1:6">
      <c r="A18448">
        <v>2035</v>
      </c>
      <c r="B18448" t="s">
        <v>1055</v>
      </c>
      <c r="C18448" t="s">
        <v>1013</v>
      </c>
      <c r="D18448" t="s">
        <v>1017</v>
      </c>
      <c r="E18448" t="s">
        <v>1019</v>
      </c>
      <c r="F18448" s="86">
        <v>23831344.3522151</v>
      </c>
    </row>
    <row r="18449" spans="1:6">
      <c r="A18449">
        <v>2036</v>
      </c>
      <c r="B18449" t="s">
        <v>1055</v>
      </c>
      <c r="C18449" t="s">
        <v>1013</v>
      </c>
      <c r="D18449" t="s">
        <v>1017</v>
      </c>
      <c r="E18449" t="s">
        <v>1019</v>
      </c>
      <c r="F18449" s="86">
        <v>23469687.1702732</v>
      </c>
    </row>
    <row r="18450" spans="1:6">
      <c r="A18450">
        <v>2037</v>
      </c>
      <c r="B18450" t="s">
        <v>1055</v>
      </c>
      <c r="C18450" t="s">
        <v>1013</v>
      </c>
      <c r="D18450" t="s">
        <v>1017</v>
      </c>
      <c r="E18450" t="s">
        <v>1019</v>
      </c>
      <c r="F18450" s="86">
        <v>23136627.2186765</v>
      </c>
    </row>
    <row r="18451" spans="1:6">
      <c r="A18451">
        <v>2038</v>
      </c>
      <c r="B18451" t="s">
        <v>1055</v>
      </c>
      <c r="C18451" t="s">
        <v>1013</v>
      </c>
      <c r="D18451" t="s">
        <v>1017</v>
      </c>
      <c r="E18451" t="s">
        <v>1019</v>
      </c>
      <c r="F18451" s="86">
        <v>22841928.4528642</v>
      </c>
    </row>
    <row r="18452" spans="1:6">
      <c r="A18452">
        <v>2039</v>
      </c>
      <c r="B18452" t="s">
        <v>1055</v>
      </c>
      <c r="C18452" t="s">
        <v>1013</v>
      </c>
      <c r="D18452" t="s">
        <v>1017</v>
      </c>
      <c r="E18452" t="s">
        <v>1019</v>
      </c>
      <c r="F18452" s="86">
        <v>22574576.743308801</v>
      </c>
    </row>
    <row r="18453" spans="1:6">
      <c r="A18453">
        <v>2040</v>
      </c>
      <c r="B18453" t="s">
        <v>1055</v>
      </c>
      <c r="C18453" t="s">
        <v>1013</v>
      </c>
      <c r="D18453" t="s">
        <v>1017</v>
      </c>
      <c r="E18453" t="s">
        <v>1019</v>
      </c>
      <c r="F18453" s="86">
        <v>22322821.041769501</v>
      </c>
    </row>
    <row r="18454" spans="1:6">
      <c r="A18454">
        <v>2041</v>
      </c>
      <c r="B18454" t="s">
        <v>1055</v>
      </c>
      <c r="C18454" t="s">
        <v>1013</v>
      </c>
      <c r="D18454" t="s">
        <v>1017</v>
      </c>
      <c r="E18454" t="s">
        <v>1019</v>
      </c>
      <c r="F18454" s="86">
        <v>22103022.510652602</v>
      </c>
    </row>
    <row r="18455" spans="1:6">
      <c r="A18455">
        <v>2042</v>
      </c>
      <c r="B18455" t="s">
        <v>1055</v>
      </c>
      <c r="C18455" t="s">
        <v>1013</v>
      </c>
      <c r="D18455" t="s">
        <v>1017</v>
      </c>
      <c r="E18455" t="s">
        <v>1019</v>
      </c>
      <c r="F18455" s="86">
        <v>21917067.551791001</v>
      </c>
    </row>
    <row r="18456" spans="1:6">
      <c r="A18456">
        <v>2043</v>
      </c>
      <c r="B18456" t="s">
        <v>1055</v>
      </c>
      <c r="C18456" t="s">
        <v>1013</v>
      </c>
      <c r="D18456" t="s">
        <v>1017</v>
      </c>
      <c r="E18456" t="s">
        <v>1019</v>
      </c>
      <c r="F18456" s="86">
        <v>21767076.164274398</v>
      </c>
    </row>
    <row r="18457" spans="1:6">
      <c r="A18457">
        <v>2044</v>
      </c>
      <c r="B18457" t="s">
        <v>1055</v>
      </c>
      <c r="C18457" t="s">
        <v>1013</v>
      </c>
      <c r="D18457" t="s">
        <v>1017</v>
      </c>
      <c r="E18457" t="s">
        <v>1019</v>
      </c>
      <c r="F18457" s="86">
        <v>21642817.512745801</v>
      </c>
    </row>
    <row r="18458" spans="1:6">
      <c r="A18458">
        <v>2045</v>
      </c>
      <c r="B18458" t="s">
        <v>1055</v>
      </c>
      <c r="C18458" t="s">
        <v>1013</v>
      </c>
      <c r="D18458" t="s">
        <v>1017</v>
      </c>
      <c r="E18458" t="s">
        <v>1019</v>
      </c>
      <c r="F18458" s="86">
        <v>21544860.525748499</v>
      </c>
    </row>
    <row r="18459" spans="1:6">
      <c r="A18459">
        <v>2046</v>
      </c>
      <c r="B18459" t="s">
        <v>1055</v>
      </c>
      <c r="C18459" t="s">
        <v>1013</v>
      </c>
      <c r="D18459" t="s">
        <v>1017</v>
      </c>
      <c r="E18459" t="s">
        <v>1019</v>
      </c>
      <c r="F18459" s="86">
        <v>21470579.425723098</v>
      </c>
    </row>
    <row r="18460" spans="1:6">
      <c r="A18460">
        <v>2047</v>
      </c>
      <c r="B18460" t="s">
        <v>1055</v>
      </c>
      <c r="C18460" t="s">
        <v>1013</v>
      </c>
      <c r="D18460" t="s">
        <v>1017</v>
      </c>
      <c r="E18460" t="s">
        <v>1019</v>
      </c>
      <c r="F18460" s="86">
        <v>21422596.571990401</v>
      </c>
    </row>
    <row r="18461" spans="1:6">
      <c r="A18461">
        <v>2048</v>
      </c>
      <c r="B18461" t="s">
        <v>1055</v>
      </c>
      <c r="C18461" t="s">
        <v>1013</v>
      </c>
      <c r="D18461" t="s">
        <v>1017</v>
      </c>
      <c r="E18461" t="s">
        <v>1019</v>
      </c>
      <c r="F18461" s="86">
        <v>21400261.197453</v>
      </c>
    </row>
    <row r="18462" spans="1:6">
      <c r="A18462">
        <v>2049</v>
      </c>
      <c r="B18462" t="s">
        <v>1055</v>
      </c>
      <c r="C18462" t="s">
        <v>1013</v>
      </c>
      <c r="D18462" t="s">
        <v>1017</v>
      </c>
      <c r="E18462" t="s">
        <v>1019</v>
      </c>
      <c r="F18462" s="86">
        <v>21404496.543766301</v>
      </c>
    </row>
    <row r="18463" spans="1:6">
      <c r="A18463">
        <v>2050</v>
      </c>
      <c r="B18463" t="s">
        <v>1055</v>
      </c>
      <c r="C18463" t="s">
        <v>1013</v>
      </c>
      <c r="D18463" t="s">
        <v>1017</v>
      </c>
      <c r="E18463" t="s">
        <v>1019</v>
      </c>
      <c r="F18463" s="86">
        <v>21438596.3906992</v>
      </c>
    </row>
    <row r="18464" spans="1:6">
      <c r="A18464">
        <v>2017</v>
      </c>
      <c r="B18464" t="s">
        <v>1056</v>
      </c>
      <c r="C18464" t="s">
        <v>1013</v>
      </c>
      <c r="D18464" t="s">
        <v>1017</v>
      </c>
      <c r="E18464" t="s">
        <v>1019</v>
      </c>
      <c r="F18464" s="86">
        <v>18041087.863715298</v>
      </c>
    </row>
    <row r="18465" spans="1:6">
      <c r="A18465">
        <v>2018</v>
      </c>
      <c r="B18465" t="s">
        <v>1056</v>
      </c>
      <c r="C18465" t="s">
        <v>1013</v>
      </c>
      <c r="D18465" t="s">
        <v>1017</v>
      </c>
      <c r="E18465" t="s">
        <v>1019</v>
      </c>
      <c r="F18465" s="86">
        <v>17944422.012319501</v>
      </c>
    </row>
    <row r="18466" spans="1:6">
      <c r="A18466">
        <v>2019</v>
      </c>
      <c r="B18466" t="s">
        <v>1056</v>
      </c>
      <c r="C18466" t="s">
        <v>1013</v>
      </c>
      <c r="D18466" t="s">
        <v>1017</v>
      </c>
      <c r="E18466" t="s">
        <v>1019</v>
      </c>
      <c r="F18466" s="86">
        <v>18008370.246567301</v>
      </c>
    </row>
    <row r="18467" spans="1:6">
      <c r="A18467">
        <v>2020</v>
      </c>
      <c r="B18467" t="s">
        <v>1056</v>
      </c>
      <c r="C18467" t="s">
        <v>1013</v>
      </c>
      <c r="D18467" t="s">
        <v>1017</v>
      </c>
      <c r="E18467" t="s">
        <v>1019</v>
      </c>
      <c r="F18467" s="86">
        <v>18106299.7268162</v>
      </c>
    </row>
    <row r="18468" spans="1:6">
      <c r="A18468">
        <v>2021</v>
      </c>
      <c r="B18468" t="s">
        <v>1056</v>
      </c>
      <c r="C18468" t="s">
        <v>1013</v>
      </c>
      <c r="D18468" t="s">
        <v>1017</v>
      </c>
      <c r="E18468" t="s">
        <v>1019</v>
      </c>
      <c r="F18468" s="86">
        <v>18075799.248798002</v>
      </c>
    </row>
    <row r="18469" spans="1:6">
      <c r="A18469">
        <v>2022</v>
      </c>
      <c r="B18469" t="s">
        <v>1056</v>
      </c>
      <c r="C18469" t="s">
        <v>1013</v>
      </c>
      <c r="D18469" t="s">
        <v>1017</v>
      </c>
      <c r="E18469" t="s">
        <v>1019</v>
      </c>
      <c r="F18469" s="86">
        <v>17822720.332935698</v>
      </c>
    </row>
    <row r="18470" spans="1:6">
      <c r="A18470">
        <v>2023</v>
      </c>
      <c r="B18470" t="s">
        <v>1056</v>
      </c>
      <c r="C18470" t="s">
        <v>1013</v>
      </c>
      <c r="D18470" t="s">
        <v>1017</v>
      </c>
      <c r="E18470" t="s">
        <v>1019</v>
      </c>
      <c r="F18470" s="86">
        <v>17402850.2054771</v>
      </c>
    </row>
    <row r="18471" spans="1:6">
      <c r="A18471">
        <v>2024</v>
      </c>
      <c r="B18471" t="s">
        <v>1056</v>
      </c>
      <c r="C18471" t="s">
        <v>1013</v>
      </c>
      <c r="D18471" t="s">
        <v>1017</v>
      </c>
      <c r="E18471" t="s">
        <v>1019</v>
      </c>
      <c r="F18471" s="86">
        <v>16944341.8818301</v>
      </c>
    </row>
    <row r="18472" spans="1:6">
      <c r="A18472">
        <v>2025</v>
      </c>
      <c r="B18472" t="s">
        <v>1056</v>
      </c>
      <c r="C18472" t="s">
        <v>1013</v>
      </c>
      <c r="D18472" t="s">
        <v>1017</v>
      </c>
      <c r="E18472" t="s">
        <v>1019</v>
      </c>
      <c r="F18472" s="86">
        <v>16497256.522386</v>
      </c>
    </row>
    <row r="18473" spans="1:6">
      <c r="A18473">
        <v>2026</v>
      </c>
      <c r="B18473" t="s">
        <v>1056</v>
      </c>
      <c r="C18473" t="s">
        <v>1013</v>
      </c>
      <c r="D18473" t="s">
        <v>1017</v>
      </c>
      <c r="E18473" t="s">
        <v>1019</v>
      </c>
      <c r="F18473" s="86">
        <v>16056830.645031501</v>
      </c>
    </row>
    <row r="18474" spans="1:6">
      <c r="A18474">
        <v>2027</v>
      </c>
      <c r="B18474" t="s">
        <v>1056</v>
      </c>
      <c r="C18474" t="s">
        <v>1013</v>
      </c>
      <c r="D18474" t="s">
        <v>1017</v>
      </c>
      <c r="E18474" t="s">
        <v>1019</v>
      </c>
      <c r="F18474" s="86">
        <v>15629602.879773</v>
      </c>
    </row>
    <row r="18475" spans="1:6">
      <c r="A18475">
        <v>2028</v>
      </c>
      <c r="B18475" t="s">
        <v>1056</v>
      </c>
      <c r="C18475" t="s">
        <v>1013</v>
      </c>
      <c r="D18475" t="s">
        <v>1017</v>
      </c>
      <c r="E18475" t="s">
        <v>1019</v>
      </c>
      <c r="F18475" s="86">
        <v>15227519.6756895</v>
      </c>
    </row>
    <row r="18476" spans="1:6">
      <c r="A18476">
        <v>2029</v>
      </c>
      <c r="B18476" t="s">
        <v>1056</v>
      </c>
      <c r="C18476" t="s">
        <v>1013</v>
      </c>
      <c r="D18476" t="s">
        <v>1017</v>
      </c>
      <c r="E18476" t="s">
        <v>1019</v>
      </c>
      <c r="F18476" s="86">
        <v>14862372.1789882</v>
      </c>
    </row>
    <row r="18477" spans="1:6">
      <c r="A18477">
        <v>2030</v>
      </c>
      <c r="B18477" t="s">
        <v>1056</v>
      </c>
      <c r="C18477" t="s">
        <v>1013</v>
      </c>
      <c r="D18477" t="s">
        <v>1017</v>
      </c>
      <c r="E18477" t="s">
        <v>1019</v>
      </c>
      <c r="F18477" s="86">
        <v>14537603.122074099</v>
      </c>
    </row>
    <row r="18478" spans="1:6">
      <c r="A18478">
        <v>2031</v>
      </c>
      <c r="B18478" t="s">
        <v>1056</v>
      </c>
      <c r="C18478" t="s">
        <v>1013</v>
      </c>
      <c r="D18478" t="s">
        <v>1017</v>
      </c>
      <c r="E18478" t="s">
        <v>1019</v>
      </c>
      <c r="F18478" s="86">
        <v>14263189.523422301</v>
      </c>
    </row>
    <row r="18479" spans="1:6">
      <c r="A18479">
        <v>2032</v>
      </c>
      <c r="B18479" t="s">
        <v>1056</v>
      </c>
      <c r="C18479" t="s">
        <v>1013</v>
      </c>
      <c r="D18479" t="s">
        <v>1017</v>
      </c>
      <c r="E18479" t="s">
        <v>1019</v>
      </c>
      <c r="F18479" s="86">
        <v>14036190.2694201</v>
      </c>
    </row>
    <row r="18480" spans="1:6">
      <c r="A18480">
        <v>2033</v>
      </c>
      <c r="B18480" t="s">
        <v>1056</v>
      </c>
      <c r="C18480" t="s">
        <v>1013</v>
      </c>
      <c r="D18480" t="s">
        <v>1017</v>
      </c>
      <c r="E18480" t="s">
        <v>1019</v>
      </c>
      <c r="F18480" s="86">
        <v>13846722.225257801</v>
      </c>
    </row>
    <row r="18481" spans="1:6">
      <c r="A18481">
        <v>2034</v>
      </c>
      <c r="B18481" t="s">
        <v>1056</v>
      </c>
      <c r="C18481" t="s">
        <v>1013</v>
      </c>
      <c r="D18481" t="s">
        <v>1017</v>
      </c>
      <c r="E18481" t="s">
        <v>1019</v>
      </c>
      <c r="F18481" s="86">
        <v>13682076.0574579</v>
      </c>
    </row>
    <row r="18482" spans="1:6">
      <c r="A18482">
        <v>2035</v>
      </c>
      <c r="B18482" t="s">
        <v>1056</v>
      </c>
      <c r="C18482" t="s">
        <v>1013</v>
      </c>
      <c r="D18482" t="s">
        <v>1017</v>
      </c>
      <c r="E18482" t="s">
        <v>1019</v>
      </c>
      <c r="F18482" s="86">
        <v>13534910.4031367</v>
      </c>
    </row>
    <row r="18483" spans="1:6">
      <c r="A18483">
        <v>2036</v>
      </c>
      <c r="B18483" t="s">
        <v>1056</v>
      </c>
      <c r="C18483" t="s">
        <v>1013</v>
      </c>
      <c r="D18483" t="s">
        <v>1017</v>
      </c>
      <c r="E18483" t="s">
        <v>1019</v>
      </c>
      <c r="F18483" s="86">
        <v>13396412.2858769</v>
      </c>
    </row>
    <row r="18484" spans="1:6">
      <c r="A18484">
        <v>2037</v>
      </c>
      <c r="B18484" t="s">
        <v>1056</v>
      </c>
      <c r="C18484" t="s">
        <v>1013</v>
      </c>
      <c r="D18484" t="s">
        <v>1017</v>
      </c>
      <c r="E18484" t="s">
        <v>1019</v>
      </c>
      <c r="F18484" s="86">
        <v>13273628.9072366</v>
      </c>
    </row>
    <row r="18485" spans="1:6">
      <c r="A18485">
        <v>2038</v>
      </c>
      <c r="B18485" t="s">
        <v>1056</v>
      </c>
      <c r="C18485" t="s">
        <v>1013</v>
      </c>
      <c r="D18485" t="s">
        <v>1017</v>
      </c>
      <c r="E18485" t="s">
        <v>1019</v>
      </c>
      <c r="F18485" s="86">
        <v>13170272.1201407</v>
      </c>
    </row>
    <row r="18486" spans="1:6">
      <c r="A18486">
        <v>2039</v>
      </c>
      <c r="B18486" t="s">
        <v>1056</v>
      </c>
      <c r="C18486" t="s">
        <v>1013</v>
      </c>
      <c r="D18486" t="s">
        <v>1017</v>
      </c>
      <c r="E18486" t="s">
        <v>1019</v>
      </c>
      <c r="F18486" s="86">
        <v>13079069.686496301</v>
      </c>
    </row>
    <row r="18487" spans="1:6">
      <c r="A18487">
        <v>2040</v>
      </c>
      <c r="B18487" t="s">
        <v>1056</v>
      </c>
      <c r="C18487" t="s">
        <v>1013</v>
      </c>
      <c r="D18487" t="s">
        <v>1017</v>
      </c>
      <c r="E18487" t="s">
        <v>1019</v>
      </c>
      <c r="F18487" s="86">
        <v>12996286.8459065</v>
      </c>
    </row>
    <row r="18488" spans="1:6">
      <c r="A18488">
        <v>2041</v>
      </c>
      <c r="B18488" t="s">
        <v>1056</v>
      </c>
      <c r="C18488" t="s">
        <v>1013</v>
      </c>
      <c r="D18488" t="s">
        <v>1017</v>
      </c>
      <c r="E18488" t="s">
        <v>1019</v>
      </c>
      <c r="F18488" s="86">
        <v>12928884.0065047</v>
      </c>
    </row>
    <row r="18489" spans="1:6">
      <c r="A18489">
        <v>2042</v>
      </c>
      <c r="B18489" t="s">
        <v>1056</v>
      </c>
      <c r="C18489" t="s">
        <v>1013</v>
      </c>
      <c r="D18489" t="s">
        <v>1017</v>
      </c>
      <c r="E18489" t="s">
        <v>1019</v>
      </c>
      <c r="F18489" s="86">
        <v>12882594.1218067</v>
      </c>
    </row>
    <row r="18490" spans="1:6">
      <c r="A18490">
        <v>2043</v>
      </c>
      <c r="B18490" t="s">
        <v>1056</v>
      </c>
      <c r="C18490" t="s">
        <v>1013</v>
      </c>
      <c r="D18490" t="s">
        <v>1017</v>
      </c>
      <c r="E18490" t="s">
        <v>1019</v>
      </c>
      <c r="F18490" s="86">
        <v>12855847.8453287</v>
      </c>
    </row>
    <row r="18491" spans="1:6">
      <c r="A18491">
        <v>2044</v>
      </c>
      <c r="B18491" t="s">
        <v>1056</v>
      </c>
      <c r="C18491" t="s">
        <v>1013</v>
      </c>
      <c r="D18491" t="s">
        <v>1017</v>
      </c>
      <c r="E18491" t="s">
        <v>1019</v>
      </c>
      <c r="F18491" s="86">
        <v>12845984.899925999</v>
      </c>
    </row>
    <row r="18492" spans="1:6">
      <c r="A18492">
        <v>2045</v>
      </c>
      <c r="B18492" t="s">
        <v>1056</v>
      </c>
      <c r="C18492" t="s">
        <v>1013</v>
      </c>
      <c r="D18492" t="s">
        <v>1017</v>
      </c>
      <c r="E18492" t="s">
        <v>1019</v>
      </c>
      <c r="F18492" s="86">
        <v>12852305.5638698</v>
      </c>
    </row>
    <row r="18493" spans="1:6">
      <c r="A18493">
        <v>2046</v>
      </c>
      <c r="B18493" t="s">
        <v>1056</v>
      </c>
      <c r="C18493" t="s">
        <v>1013</v>
      </c>
      <c r="D18493" t="s">
        <v>1017</v>
      </c>
      <c r="E18493" t="s">
        <v>1019</v>
      </c>
      <c r="F18493" s="86">
        <v>12872549.3309386</v>
      </c>
    </row>
    <row r="18494" spans="1:6">
      <c r="A18494">
        <v>2047</v>
      </c>
      <c r="B18494" t="s">
        <v>1056</v>
      </c>
      <c r="C18494" t="s">
        <v>1013</v>
      </c>
      <c r="D18494" t="s">
        <v>1017</v>
      </c>
      <c r="E18494" t="s">
        <v>1019</v>
      </c>
      <c r="F18494" s="86">
        <v>12907061.204916799</v>
      </c>
    </row>
    <row r="18495" spans="1:6">
      <c r="A18495">
        <v>2048</v>
      </c>
      <c r="B18495" t="s">
        <v>1056</v>
      </c>
      <c r="C18495" t="s">
        <v>1013</v>
      </c>
      <c r="D18495" t="s">
        <v>1017</v>
      </c>
      <c r="E18495" t="s">
        <v>1019</v>
      </c>
      <c r="F18495" s="86">
        <v>12956093.799080599</v>
      </c>
    </row>
    <row r="18496" spans="1:6">
      <c r="A18496">
        <v>2049</v>
      </c>
      <c r="B18496" t="s">
        <v>1056</v>
      </c>
      <c r="C18496" t="s">
        <v>1013</v>
      </c>
      <c r="D18496" t="s">
        <v>1017</v>
      </c>
      <c r="E18496" t="s">
        <v>1019</v>
      </c>
      <c r="F18496" s="86">
        <v>13020468.8153223</v>
      </c>
    </row>
    <row r="18497" spans="1:6">
      <c r="A18497">
        <v>2050</v>
      </c>
      <c r="B18497" t="s">
        <v>1056</v>
      </c>
      <c r="C18497" t="s">
        <v>1013</v>
      </c>
      <c r="D18497" t="s">
        <v>1017</v>
      </c>
      <c r="E18497" t="s">
        <v>1019</v>
      </c>
      <c r="F18497" s="86">
        <v>13100907.119140999</v>
      </c>
    </row>
    <row r="18498" spans="1:6">
      <c r="A18498">
        <v>2017</v>
      </c>
      <c r="B18498" t="s">
        <v>1057</v>
      </c>
      <c r="C18498" t="s">
        <v>1013</v>
      </c>
      <c r="D18498" t="s">
        <v>1017</v>
      </c>
      <c r="E18498" t="s">
        <v>1019</v>
      </c>
      <c r="F18498" s="86">
        <v>1125725.7530332501</v>
      </c>
    </row>
    <row r="18499" spans="1:6">
      <c r="A18499">
        <v>2018</v>
      </c>
      <c r="B18499" t="s">
        <v>1057</v>
      </c>
      <c r="C18499" t="s">
        <v>1013</v>
      </c>
      <c r="D18499" t="s">
        <v>1017</v>
      </c>
      <c r="E18499" t="s">
        <v>1019</v>
      </c>
      <c r="F18499" s="86">
        <v>1117761.8789736601</v>
      </c>
    </row>
    <row r="18500" spans="1:6">
      <c r="A18500">
        <v>2019</v>
      </c>
      <c r="B18500" t="s">
        <v>1057</v>
      </c>
      <c r="C18500" t="s">
        <v>1013</v>
      </c>
      <c r="D18500" t="s">
        <v>1017</v>
      </c>
      <c r="E18500" t="s">
        <v>1019</v>
      </c>
      <c r="F18500" s="86">
        <v>1119933.5223105899</v>
      </c>
    </row>
    <row r="18501" spans="1:6">
      <c r="A18501">
        <v>2020</v>
      </c>
      <c r="B18501" t="s">
        <v>1057</v>
      </c>
      <c r="C18501" t="s">
        <v>1013</v>
      </c>
      <c r="D18501" t="s">
        <v>1017</v>
      </c>
      <c r="E18501" t="s">
        <v>1019</v>
      </c>
      <c r="F18501" s="86">
        <v>1119702.16068304</v>
      </c>
    </row>
    <row r="18502" spans="1:6">
      <c r="A18502">
        <v>2021</v>
      </c>
      <c r="B18502" t="s">
        <v>1057</v>
      </c>
      <c r="C18502" t="s">
        <v>1013</v>
      </c>
      <c r="D18502" t="s">
        <v>1017</v>
      </c>
      <c r="E18502" t="s">
        <v>1019</v>
      </c>
      <c r="F18502" s="86">
        <v>1112649.5078626301</v>
      </c>
    </row>
    <row r="18503" spans="1:6">
      <c r="A18503">
        <v>2022</v>
      </c>
      <c r="B18503" t="s">
        <v>1057</v>
      </c>
      <c r="C18503" t="s">
        <v>1013</v>
      </c>
      <c r="D18503" t="s">
        <v>1017</v>
      </c>
      <c r="E18503" t="s">
        <v>1019</v>
      </c>
      <c r="F18503" s="86">
        <v>1091577.6513491599</v>
      </c>
    </row>
    <row r="18504" spans="1:6">
      <c r="A18504">
        <v>2023</v>
      </c>
      <c r="B18504" t="s">
        <v>1057</v>
      </c>
      <c r="C18504" t="s">
        <v>1013</v>
      </c>
      <c r="D18504" t="s">
        <v>1017</v>
      </c>
      <c r="E18504" t="s">
        <v>1019</v>
      </c>
      <c r="F18504" s="86">
        <v>1059750.50180914</v>
      </c>
    </row>
    <row r="18505" spans="1:6">
      <c r="A18505">
        <v>2024</v>
      </c>
      <c r="B18505" t="s">
        <v>1057</v>
      </c>
      <c r="C18505" t="s">
        <v>1013</v>
      </c>
      <c r="D18505" t="s">
        <v>1017</v>
      </c>
      <c r="E18505" t="s">
        <v>1019</v>
      </c>
      <c r="F18505" s="86">
        <v>1026015.28393746</v>
      </c>
    </row>
    <row r="18506" spans="1:6">
      <c r="A18506">
        <v>2025</v>
      </c>
      <c r="B18506" t="s">
        <v>1057</v>
      </c>
      <c r="C18506" t="s">
        <v>1013</v>
      </c>
      <c r="D18506" t="s">
        <v>1017</v>
      </c>
      <c r="E18506" t="s">
        <v>1019</v>
      </c>
      <c r="F18506" s="86">
        <v>994292.38581066497</v>
      </c>
    </row>
    <row r="18507" spans="1:6">
      <c r="A18507">
        <v>2026</v>
      </c>
      <c r="B18507" t="s">
        <v>1057</v>
      </c>
      <c r="C18507" t="s">
        <v>1013</v>
      </c>
      <c r="D18507" t="s">
        <v>1017</v>
      </c>
      <c r="E18507" t="s">
        <v>1019</v>
      </c>
      <c r="F18507" s="86">
        <v>963778.52003147698</v>
      </c>
    </row>
    <row r="18508" spans="1:6">
      <c r="A18508">
        <v>2027</v>
      </c>
      <c r="B18508" t="s">
        <v>1057</v>
      </c>
      <c r="C18508" t="s">
        <v>1013</v>
      </c>
      <c r="D18508" t="s">
        <v>1017</v>
      </c>
      <c r="E18508" t="s">
        <v>1019</v>
      </c>
      <c r="F18508" s="86">
        <v>934550.47184544895</v>
      </c>
    </row>
    <row r="18509" spans="1:6">
      <c r="A18509">
        <v>2028</v>
      </c>
      <c r="B18509" t="s">
        <v>1057</v>
      </c>
      <c r="C18509" t="s">
        <v>1013</v>
      </c>
      <c r="D18509" t="s">
        <v>1017</v>
      </c>
      <c r="E18509" t="s">
        <v>1019</v>
      </c>
      <c r="F18509" s="86">
        <v>907261.90842903696</v>
      </c>
    </row>
    <row r="18510" spans="1:6">
      <c r="A18510">
        <v>2029</v>
      </c>
      <c r="B18510" t="s">
        <v>1057</v>
      </c>
      <c r="C18510" t="s">
        <v>1013</v>
      </c>
      <c r="D18510" t="s">
        <v>1017</v>
      </c>
      <c r="E18510" t="s">
        <v>1019</v>
      </c>
      <c r="F18510" s="86">
        <v>882173.64369411301</v>
      </c>
    </row>
    <row r="18511" spans="1:6">
      <c r="A18511">
        <v>2030</v>
      </c>
      <c r="B18511" t="s">
        <v>1057</v>
      </c>
      <c r="C18511" t="s">
        <v>1013</v>
      </c>
      <c r="D18511" t="s">
        <v>1017</v>
      </c>
      <c r="E18511" t="s">
        <v>1019</v>
      </c>
      <c r="F18511" s="86">
        <v>860052.62623686495</v>
      </c>
    </row>
    <row r="18512" spans="1:6">
      <c r="A18512">
        <v>2031</v>
      </c>
      <c r="B18512" t="s">
        <v>1057</v>
      </c>
      <c r="C18512" t="s">
        <v>1013</v>
      </c>
      <c r="D18512" t="s">
        <v>1017</v>
      </c>
      <c r="E18512" t="s">
        <v>1019</v>
      </c>
      <c r="F18512" s="86">
        <v>841189.96802490298</v>
      </c>
    </row>
    <row r="18513" spans="1:6">
      <c r="A18513">
        <v>2032</v>
      </c>
      <c r="B18513" t="s">
        <v>1057</v>
      </c>
      <c r="C18513" t="s">
        <v>1013</v>
      </c>
      <c r="D18513" t="s">
        <v>1017</v>
      </c>
      <c r="E18513" t="s">
        <v>1019</v>
      </c>
      <c r="F18513" s="86">
        <v>825195.15131752996</v>
      </c>
    </row>
    <row r="18514" spans="1:6">
      <c r="A18514">
        <v>2033</v>
      </c>
      <c r="B18514" t="s">
        <v>1057</v>
      </c>
      <c r="C18514" t="s">
        <v>1013</v>
      </c>
      <c r="D18514" t="s">
        <v>1017</v>
      </c>
      <c r="E18514" t="s">
        <v>1019</v>
      </c>
      <c r="F18514" s="86">
        <v>811620.59770296898</v>
      </c>
    </row>
    <row r="18515" spans="1:6">
      <c r="A18515">
        <v>2034</v>
      </c>
      <c r="B18515" t="s">
        <v>1057</v>
      </c>
      <c r="C18515" t="s">
        <v>1013</v>
      </c>
      <c r="D18515" t="s">
        <v>1017</v>
      </c>
      <c r="E18515" t="s">
        <v>1019</v>
      </c>
      <c r="F18515" s="86">
        <v>799400.73567661003</v>
      </c>
    </row>
    <row r="18516" spans="1:6">
      <c r="A18516">
        <v>2035</v>
      </c>
      <c r="B18516" t="s">
        <v>1057</v>
      </c>
      <c r="C18516" t="s">
        <v>1013</v>
      </c>
      <c r="D18516" t="s">
        <v>1017</v>
      </c>
      <c r="E18516" t="s">
        <v>1019</v>
      </c>
      <c r="F18516" s="86">
        <v>788281.48309469398</v>
      </c>
    </row>
    <row r="18517" spans="1:6">
      <c r="A18517">
        <v>2036</v>
      </c>
      <c r="B18517" t="s">
        <v>1057</v>
      </c>
      <c r="C18517" t="s">
        <v>1013</v>
      </c>
      <c r="D18517" t="s">
        <v>1017</v>
      </c>
      <c r="E18517" t="s">
        <v>1019</v>
      </c>
      <c r="F18517" s="86">
        <v>777831.25759230799</v>
      </c>
    </row>
    <row r="18518" spans="1:6">
      <c r="A18518">
        <v>2037</v>
      </c>
      <c r="B18518" t="s">
        <v>1057</v>
      </c>
      <c r="C18518" t="s">
        <v>1013</v>
      </c>
      <c r="D18518" t="s">
        <v>1017</v>
      </c>
      <c r="E18518" t="s">
        <v>1019</v>
      </c>
      <c r="F18518" s="86">
        <v>768382.67378682306</v>
      </c>
    </row>
    <row r="18519" spans="1:6">
      <c r="A18519">
        <v>2038</v>
      </c>
      <c r="B18519" t="s">
        <v>1057</v>
      </c>
      <c r="C18519" t="s">
        <v>1013</v>
      </c>
      <c r="D18519" t="s">
        <v>1017</v>
      </c>
      <c r="E18519" t="s">
        <v>1019</v>
      </c>
      <c r="F18519" s="86">
        <v>760074.76584843604</v>
      </c>
    </row>
    <row r="18520" spans="1:6">
      <c r="A18520">
        <v>2039</v>
      </c>
      <c r="B18520" t="s">
        <v>1057</v>
      </c>
      <c r="C18520" t="s">
        <v>1013</v>
      </c>
      <c r="D18520" t="s">
        <v>1017</v>
      </c>
      <c r="E18520" t="s">
        <v>1019</v>
      </c>
      <c r="F18520" s="86">
        <v>752457.93043779</v>
      </c>
    </row>
    <row r="18521" spans="1:6">
      <c r="A18521">
        <v>2040</v>
      </c>
      <c r="B18521" t="s">
        <v>1057</v>
      </c>
      <c r="C18521" t="s">
        <v>1013</v>
      </c>
      <c r="D18521" t="s">
        <v>1017</v>
      </c>
      <c r="E18521" t="s">
        <v>1019</v>
      </c>
      <c r="F18521" s="86">
        <v>745418.67883694498</v>
      </c>
    </row>
    <row r="18522" spans="1:6">
      <c r="A18522">
        <v>2041</v>
      </c>
      <c r="B18522" t="s">
        <v>1057</v>
      </c>
      <c r="C18522" t="s">
        <v>1013</v>
      </c>
      <c r="D18522" t="s">
        <v>1017</v>
      </c>
      <c r="E18522" t="s">
        <v>1019</v>
      </c>
      <c r="F18522" s="86">
        <v>739240.52275219001</v>
      </c>
    </row>
    <row r="18523" spans="1:6">
      <c r="A18523">
        <v>2042</v>
      </c>
      <c r="B18523" t="s">
        <v>1057</v>
      </c>
      <c r="C18523" t="s">
        <v>1013</v>
      </c>
      <c r="D18523" t="s">
        <v>1017</v>
      </c>
      <c r="E18523" t="s">
        <v>1019</v>
      </c>
      <c r="F18523" s="86">
        <v>734512.156321218</v>
      </c>
    </row>
    <row r="18524" spans="1:6">
      <c r="A18524">
        <v>2043</v>
      </c>
      <c r="B18524" t="s">
        <v>1057</v>
      </c>
      <c r="C18524" t="s">
        <v>1013</v>
      </c>
      <c r="D18524" t="s">
        <v>1017</v>
      </c>
      <c r="E18524" t="s">
        <v>1019</v>
      </c>
      <c r="F18524" s="86">
        <v>730834.87882304005</v>
      </c>
    </row>
    <row r="18525" spans="1:6">
      <c r="A18525">
        <v>2044</v>
      </c>
      <c r="B18525" t="s">
        <v>1057</v>
      </c>
      <c r="C18525" t="s">
        <v>1013</v>
      </c>
      <c r="D18525" t="s">
        <v>1017</v>
      </c>
      <c r="E18525" t="s">
        <v>1019</v>
      </c>
      <c r="F18525" s="86">
        <v>728013.41090868402</v>
      </c>
    </row>
    <row r="18526" spans="1:6">
      <c r="A18526">
        <v>2045</v>
      </c>
      <c r="B18526" t="s">
        <v>1057</v>
      </c>
      <c r="C18526" t="s">
        <v>1013</v>
      </c>
      <c r="D18526" t="s">
        <v>1017</v>
      </c>
      <c r="E18526" t="s">
        <v>1019</v>
      </c>
      <c r="F18526" s="86">
        <v>726324.49276098202</v>
      </c>
    </row>
    <row r="18527" spans="1:6">
      <c r="A18527">
        <v>2046</v>
      </c>
      <c r="B18527" t="s">
        <v>1057</v>
      </c>
      <c r="C18527" t="s">
        <v>1013</v>
      </c>
      <c r="D18527" t="s">
        <v>1017</v>
      </c>
      <c r="E18527" t="s">
        <v>1019</v>
      </c>
      <c r="F18527" s="86">
        <v>725342.99998929398</v>
      </c>
    </row>
    <row r="18528" spans="1:6">
      <c r="A18528">
        <v>2047</v>
      </c>
      <c r="B18528" t="s">
        <v>1057</v>
      </c>
      <c r="C18528" t="s">
        <v>1013</v>
      </c>
      <c r="D18528" t="s">
        <v>1017</v>
      </c>
      <c r="E18528" t="s">
        <v>1019</v>
      </c>
      <c r="F18528" s="86">
        <v>725213.186491195</v>
      </c>
    </row>
    <row r="18529" spans="1:6">
      <c r="A18529">
        <v>2048</v>
      </c>
      <c r="B18529" t="s">
        <v>1057</v>
      </c>
      <c r="C18529" t="s">
        <v>1013</v>
      </c>
      <c r="D18529" t="s">
        <v>1017</v>
      </c>
      <c r="E18529" t="s">
        <v>1019</v>
      </c>
      <c r="F18529" s="86">
        <v>725862.10334912303</v>
      </c>
    </row>
    <row r="18530" spans="1:6">
      <c r="A18530">
        <v>2049</v>
      </c>
      <c r="B18530" t="s">
        <v>1057</v>
      </c>
      <c r="C18530" t="s">
        <v>1013</v>
      </c>
      <c r="D18530" t="s">
        <v>1017</v>
      </c>
      <c r="E18530" t="s">
        <v>1019</v>
      </c>
      <c r="F18530" s="86">
        <v>727593.59158659098</v>
      </c>
    </row>
    <row r="18531" spans="1:6">
      <c r="A18531">
        <v>2050</v>
      </c>
      <c r="B18531" t="s">
        <v>1057</v>
      </c>
      <c r="C18531" t="s">
        <v>1013</v>
      </c>
      <c r="D18531" t="s">
        <v>1017</v>
      </c>
      <c r="E18531" t="s">
        <v>1019</v>
      </c>
      <c r="F18531" s="86">
        <v>730237.47624131001</v>
      </c>
    </row>
    <row r="18532" spans="1:6">
      <c r="A18532">
        <v>2017</v>
      </c>
      <c r="B18532" t="s">
        <v>1058</v>
      </c>
      <c r="C18532" t="s">
        <v>1013</v>
      </c>
      <c r="D18532" t="s">
        <v>1017</v>
      </c>
      <c r="E18532" t="s">
        <v>1019</v>
      </c>
      <c r="F18532" s="86">
        <v>18315304.419594601</v>
      </c>
    </row>
    <row r="18533" spans="1:6">
      <c r="A18533">
        <v>2018</v>
      </c>
      <c r="B18533" t="s">
        <v>1058</v>
      </c>
      <c r="C18533" t="s">
        <v>1013</v>
      </c>
      <c r="D18533" t="s">
        <v>1017</v>
      </c>
      <c r="E18533" t="s">
        <v>1019</v>
      </c>
      <c r="F18533" s="86">
        <v>18145725.380910501</v>
      </c>
    </row>
    <row r="18534" spans="1:6">
      <c r="A18534">
        <v>2019</v>
      </c>
      <c r="B18534" t="s">
        <v>1058</v>
      </c>
      <c r="C18534" t="s">
        <v>1013</v>
      </c>
      <c r="D18534" t="s">
        <v>1017</v>
      </c>
      <c r="E18534" t="s">
        <v>1019</v>
      </c>
      <c r="F18534" s="86">
        <v>18125462.2575307</v>
      </c>
    </row>
    <row r="18535" spans="1:6">
      <c r="A18535">
        <v>2020</v>
      </c>
      <c r="B18535" t="s">
        <v>1058</v>
      </c>
      <c r="C18535" t="s">
        <v>1013</v>
      </c>
      <c r="D18535" t="s">
        <v>1017</v>
      </c>
      <c r="E18535" t="s">
        <v>1019</v>
      </c>
      <c r="F18535" s="86">
        <v>18155222.2674753</v>
      </c>
    </row>
    <row r="18536" spans="1:6">
      <c r="A18536">
        <v>2021</v>
      </c>
      <c r="B18536" t="s">
        <v>1058</v>
      </c>
      <c r="C18536" t="s">
        <v>1013</v>
      </c>
      <c r="D18536" t="s">
        <v>1017</v>
      </c>
      <c r="E18536" t="s">
        <v>1019</v>
      </c>
      <c r="F18536" s="86">
        <v>18045449.6808987</v>
      </c>
    </row>
    <row r="18537" spans="1:6">
      <c r="A18537">
        <v>2022</v>
      </c>
      <c r="B18537" t="s">
        <v>1058</v>
      </c>
      <c r="C18537" t="s">
        <v>1013</v>
      </c>
      <c r="D18537" t="s">
        <v>1017</v>
      </c>
      <c r="E18537" t="s">
        <v>1019</v>
      </c>
      <c r="F18537" s="86">
        <v>17712676.945563801</v>
      </c>
    </row>
    <row r="18538" spans="1:6">
      <c r="A18538">
        <v>2023</v>
      </c>
      <c r="B18538" t="s">
        <v>1058</v>
      </c>
      <c r="C18538" t="s">
        <v>1013</v>
      </c>
      <c r="D18538" t="s">
        <v>1017</v>
      </c>
      <c r="E18538" t="s">
        <v>1019</v>
      </c>
      <c r="F18538" s="86">
        <v>17216382.701005101</v>
      </c>
    </row>
    <row r="18539" spans="1:6">
      <c r="A18539">
        <v>2024</v>
      </c>
      <c r="B18539" t="s">
        <v>1058</v>
      </c>
      <c r="C18539" t="s">
        <v>1013</v>
      </c>
      <c r="D18539" t="s">
        <v>1017</v>
      </c>
      <c r="E18539" t="s">
        <v>1019</v>
      </c>
      <c r="F18539" s="86">
        <v>16690347.188709101</v>
      </c>
    </row>
    <row r="18540" spans="1:6">
      <c r="A18540">
        <v>2025</v>
      </c>
      <c r="B18540" t="s">
        <v>1058</v>
      </c>
      <c r="C18540" t="s">
        <v>1013</v>
      </c>
      <c r="D18540" t="s">
        <v>1017</v>
      </c>
      <c r="E18540" t="s">
        <v>1019</v>
      </c>
      <c r="F18540" s="86">
        <v>16186240.776822999</v>
      </c>
    </row>
    <row r="18541" spans="1:6">
      <c r="A18541">
        <v>2026</v>
      </c>
      <c r="B18541" t="s">
        <v>1058</v>
      </c>
      <c r="C18541" t="s">
        <v>1013</v>
      </c>
      <c r="D18541" t="s">
        <v>1017</v>
      </c>
      <c r="E18541" t="s">
        <v>1019</v>
      </c>
      <c r="F18541" s="86">
        <v>15695288.0180365</v>
      </c>
    </row>
    <row r="18542" spans="1:6">
      <c r="A18542">
        <v>2027</v>
      </c>
      <c r="B18542" t="s">
        <v>1058</v>
      </c>
      <c r="C18542" t="s">
        <v>1013</v>
      </c>
      <c r="D18542" t="s">
        <v>1017</v>
      </c>
      <c r="E18542" t="s">
        <v>1019</v>
      </c>
      <c r="F18542" s="86">
        <v>15224452.927052701</v>
      </c>
    </row>
    <row r="18543" spans="1:6">
      <c r="A18543">
        <v>2028</v>
      </c>
      <c r="B18543" t="s">
        <v>1058</v>
      </c>
      <c r="C18543" t="s">
        <v>1013</v>
      </c>
      <c r="D18543" t="s">
        <v>1017</v>
      </c>
      <c r="E18543" t="s">
        <v>1019</v>
      </c>
      <c r="F18543" s="86">
        <v>14784472.5291647</v>
      </c>
    </row>
    <row r="18544" spans="1:6">
      <c r="A18544">
        <v>2029</v>
      </c>
      <c r="B18544" t="s">
        <v>1058</v>
      </c>
      <c r="C18544" t="s">
        <v>1013</v>
      </c>
      <c r="D18544" t="s">
        <v>1017</v>
      </c>
      <c r="E18544" t="s">
        <v>1019</v>
      </c>
      <c r="F18544" s="86">
        <v>14381046.6082836</v>
      </c>
    </row>
    <row r="18545" spans="1:6">
      <c r="A18545">
        <v>2030</v>
      </c>
      <c r="B18545" t="s">
        <v>1058</v>
      </c>
      <c r="C18545" t="s">
        <v>1013</v>
      </c>
      <c r="D18545" t="s">
        <v>1017</v>
      </c>
      <c r="E18545" t="s">
        <v>1019</v>
      </c>
      <c r="F18545" s="86">
        <v>14021438.4163034</v>
      </c>
    </row>
    <row r="18546" spans="1:6">
      <c r="A18546">
        <v>2031</v>
      </c>
      <c r="B18546" t="s">
        <v>1058</v>
      </c>
      <c r="C18546" t="s">
        <v>1013</v>
      </c>
      <c r="D18546" t="s">
        <v>1017</v>
      </c>
      <c r="E18546" t="s">
        <v>1019</v>
      </c>
      <c r="F18546" s="86">
        <v>13712940.872711999</v>
      </c>
    </row>
    <row r="18547" spans="1:6">
      <c r="A18547">
        <v>2032</v>
      </c>
      <c r="B18547" t="s">
        <v>1058</v>
      </c>
      <c r="C18547" t="s">
        <v>1013</v>
      </c>
      <c r="D18547" t="s">
        <v>1017</v>
      </c>
      <c r="E18547" t="s">
        <v>1019</v>
      </c>
      <c r="F18547" s="86">
        <v>13453545.6951661</v>
      </c>
    </row>
    <row r="18548" spans="1:6">
      <c r="A18548">
        <v>2033</v>
      </c>
      <c r="B18548" t="s">
        <v>1058</v>
      </c>
      <c r="C18548" t="s">
        <v>1013</v>
      </c>
      <c r="D18548" t="s">
        <v>1017</v>
      </c>
      <c r="E18548" t="s">
        <v>1019</v>
      </c>
      <c r="F18548" s="86">
        <v>13229257.120340699</v>
      </c>
    </row>
    <row r="18549" spans="1:6">
      <c r="A18549">
        <v>2034</v>
      </c>
      <c r="B18549" t="s">
        <v>1058</v>
      </c>
      <c r="C18549" t="s">
        <v>1013</v>
      </c>
      <c r="D18549" t="s">
        <v>1017</v>
      </c>
      <c r="E18549" t="s">
        <v>1019</v>
      </c>
      <c r="F18549" s="86">
        <v>13031618.648765599</v>
      </c>
    </row>
    <row r="18550" spans="1:6">
      <c r="A18550">
        <v>2035</v>
      </c>
      <c r="B18550" t="s">
        <v>1058</v>
      </c>
      <c r="C18550" t="s">
        <v>1013</v>
      </c>
      <c r="D18550" t="s">
        <v>1017</v>
      </c>
      <c r="E18550" t="s">
        <v>1019</v>
      </c>
      <c r="F18550" s="86">
        <v>12850686.482627001</v>
      </c>
    </row>
    <row r="18551" spans="1:6">
      <c r="A18551">
        <v>2036</v>
      </c>
      <c r="B18551" t="s">
        <v>1058</v>
      </c>
      <c r="C18551" t="s">
        <v>1013</v>
      </c>
      <c r="D18551" t="s">
        <v>1017</v>
      </c>
      <c r="E18551" t="s">
        <v>1019</v>
      </c>
      <c r="F18551" s="86">
        <v>12679236.6954128</v>
      </c>
    </row>
    <row r="18552" spans="1:6">
      <c r="A18552">
        <v>2037</v>
      </c>
      <c r="B18552" t="s">
        <v>1058</v>
      </c>
      <c r="C18552" t="s">
        <v>1013</v>
      </c>
      <c r="D18552" t="s">
        <v>1017</v>
      </c>
      <c r="E18552" t="s">
        <v>1019</v>
      </c>
      <c r="F18552" s="86">
        <v>12523582.946321299</v>
      </c>
    </row>
    <row r="18553" spans="1:6">
      <c r="A18553">
        <v>2038</v>
      </c>
      <c r="B18553" t="s">
        <v>1058</v>
      </c>
      <c r="C18553" t="s">
        <v>1013</v>
      </c>
      <c r="D18553" t="s">
        <v>1017</v>
      </c>
      <c r="E18553" t="s">
        <v>1019</v>
      </c>
      <c r="F18553" s="86">
        <v>12386958.9985941</v>
      </c>
    </row>
    <row r="18554" spans="1:6">
      <c r="A18554">
        <v>2039</v>
      </c>
      <c r="B18554" t="s">
        <v>1058</v>
      </c>
      <c r="C18554" t="s">
        <v>1013</v>
      </c>
      <c r="D18554" t="s">
        <v>1017</v>
      </c>
      <c r="E18554" t="s">
        <v>1019</v>
      </c>
      <c r="F18554" s="86">
        <v>12264319.7465032</v>
      </c>
    </row>
    <row r="18555" spans="1:6">
      <c r="A18555">
        <v>2040</v>
      </c>
      <c r="B18555" t="s">
        <v>1058</v>
      </c>
      <c r="C18555" t="s">
        <v>1013</v>
      </c>
      <c r="D18555" t="s">
        <v>1017</v>
      </c>
      <c r="E18555" t="s">
        <v>1019</v>
      </c>
      <c r="F18555" s="86">
        <v>12149276.2101188</v>
      </c>
    </row>
    <row r="18556" spans="1:6">
      <c r="A18556">
        <v>2041</v>
      </c>
      <c r="B18556" t="s">
        <v>1058</v>
      </c>
      <c r="C18556" t="s">
        <v>1013</v>
      </c>
      <c r="D18556" t="s">
        <v>1017</v>
      </c>
      <c r="E18556" t="s">
        <v>1019</v>
      </c>
      <c r="F18556" s="86">
        <v>12049544.3945236</v>
      </c>
    </row>
    <row r="18557" spans="1:6">
      <c r="A18557">
        <v>2042</v>
      </c>
      <c r="B18557" t="s">
        <v>1058</v>
      </c>
      <c r="C18557" t="s">
        <v>1013</v>
      </c>
      <c r="D18557" t="s">
        <v>1017</v>
      </c>
      <c r="E18557" t="s">
        <v>1019</v>
      </c>
      <c r="F18557" s="86">
        <v>11969618.8747492</v>
      </c>
    </row>
    <row r="18558" spans="1:6">
      <c r="A18558">
        <v>2043</v>
      </c>
      <c r="B18558" t="s">
        <v>1058</v>
      </c>
      <c r="C18558" t="s">
        <v>1013</v>
      </c>
      <c r="D18558" t="s">
        <v>1017</v>
      </c>
      <c r="E18558" t="s">
        <v>1019</v>
      </c>
      <c r="F18558" s="86">
        <v>11908481.435096201</v>
      </c>
    </row>
    <row r="18559" spans="1:6">
      <c r="A18559">
        <v>2044</v>
      </c>
      <c r="B18559" t="s">
        <v>1058</v>
      </c>
      <c r="C18559" t="s">
        <v>1013</v>
      </c>
      <c r="D18559" t="s">
        <v>1017</v>
      </c>
      <c r="E18559" t="s">
        <v>1019</v>
      </c>
      <c r="F18559" s="86">
        <v>11863292.375182001</v>
      </c>
    </row>
    <row r="18560" spans="1:6">
      <c r="A18560">
        <v>2045</v>
      </c>
      <c r="B18560" t="s">
        <v>1058</v>
      </c>
      <c r="C18560" t="s">
        <v>1013</v>
      </c>
      <c r="D18560" t="s">
        <v>1017</v>
      </c>
      <c r="E18560" t="s">
        <v>1019</v>
      </c>
      <c r="F18560" s="86">
        <v>11833772.912633101</v>
      </c>
    </row>
    <row r="18561" spans="1:6">
      <c r="A18561">
        <v>2046</v>
      </c>
      <c r="B18561" t="s">
        <v>1058</v>
      </c>
      <c r="C18561" t="s">
        <v>1013</v>
      </c>
      <c r="D18561" t="s">
        <v>1017</v>
      </c>
      <c r="E18561" t="s">
        <v>1019</v>
      </c>
      <c r="F18561" s="86">
        <v>11816532.532617399</v>
      </c>
    </row>
    <row r="18562" spans="1:6">
      <c r="A18562">
        <v>2047</v>
      </c>
      <c r="B18562" t="s">
        <v>1058</v>
      </c>
      <c r="C18562" t="s">
        <v>1013</v>
      </c>
      <c r="D18562" t="s">
        <v>1017</v>
      </c>
      <c r="E18562" t="s">
        <v>1019</v>
      </c>
      <c r="F18562" s="86">
        <v>11813010.244449001</v>
      </c>
    </row>
    <row r="18563" spans="1:6">
      <c r="A18563">
        <v>2048</v>
      </c>
      <c r="B18563" t="s">
        <v>1058</v>
      </c>
      <c r="C18563" t="s">
        <v>1013</v>
      </c>
      <c r="D18563" t="s">
        <v>1017</v>
      </c>
      <c r="E18563" t="s">
        <v>1019</v>
      </c>
      <c r="F18563" s="86">
        <v>11822886.503943199</v>
      </c>
    </row>
    <row r="18564" spans="1:6">
      <c r="A18564">
        <v>2049</v>
      </c>
      <c r="B18564" t="s">
        <v>1058</v>
      </c>
      <c r="C18564" t="s">
        <v>1013</v>
      </c>
      <c r="D18564" t="s">
        <v>1017</v>
      </c>
      <c r="E18564" t="s">
        <v>1019</v>
      </c>
      <c r="F18564" s="86">
        <v>11847586.3067376</v>
      </c>
    </row>
    <row r="18565" spans="1:6">
      <c r="A18565">
        <v>2050</v>
      </c>
      <c r="B18565" t="s">
        <v>1058</v>
      </c>
      <c r="C18565" t="s">
        <v>1013</v>
      </c>
      <c r="D18565" t="s">
        <v>1017</v>
      </c>
      <c r="E18565" t="s">
        <v>1019</v>
      </c>
      <c r="F18565" s="86">
        <v>11887183.9646639</v>
      </c>
    </row>
    <row r="18566" spans="1:6">
      <c r="A18566">
        <v>2017</v>
      </c>
      <c r="B18566" t="s">
        <v>1059</v>
      </c>
      <c r="C18566" t="s">
        <v>1013</v>
      </c>
      <c r="D18566" t="s">
        <v>1017</v>
      </c>
      <c r="E18566" t="s">
        <v>1019</v>
      </c>
      <c r="F18566" s="86">
        <v>7136533.3593224799</v>
      </c>
    </row>
    <row r="18567" spans="1:6">
      <c r="A18567">
        <v>2018</v>
      </c>
      <c r="B18567" t="s">
        <v>1059</v>
      </c>
      <c r="C18567" t="s">
        <v>1013</v>
      </c>
      <c r="D18567" t="s">
        <v>1017</v>
      </c>
      <c r="E18567" t="s">
        <v>1019</v>
      </c>
      <c r="F18567" s="86">
        <v>7148059.7707459899</v>
      </c>
    </row>
    <row r="18568" spans="1:6">
      <c r="A18568">
        <v>2019</v>
      </c>
      <c r="B18568" t="s">
        <v>1059</v>
      </c>
      <c r="C18568" t="s">
        <v>1013</v>
      </c>
      <c r="D18568" t="s">
        <v>1017</v>
      </c>
      <c r="E18568" t="s">
        <v>1019</v>
      </c>
      <c r="F18568" s="86">
        <v>7226338.9623739496</v>
      </c>
    </row>
    <row r="18569" spans="1:6">
      <c r="A18569">
        <v>2020</v>
      </c>
      <c r="B18569" t="s">
        <v>1059</v>
      </c>
      <c r="C18569" t="s">
        <v>1013</v>
      </c>
      <c r="D18569" t="s">
        <v>1017</v>
      </c>
      <c r="E18569" t="s">
        <v>1019</v>
      </c>
      <c r="F18569" s="86">
        <v>7247600.3313046703</v>
      </c>
    </row>
    <row r="18570" spans="1:6">
      <c r="A18570">
        <v>2021</v>
      </c>
      <c r="B18570" t="s">
        <v>1059</v>
      </c>
      <c r="C18570" t="s">
        <v>1013</v>
      </c>
      <c r="D18570" t="s">
        <v>1017</v>
      </c>
      <c r="E18570" t="s">
        <v>1019</v>
      </c>
      <c r="F18570" s="86">
        <v>7221017.9346236903</v>
      </c>
    </row>
    <row r="18571" spans="1:6">
      <c r="A18571">
        <v>2022</v>
      </c>
      <c r="B18571" t="s">
        <v>1059</v>
      </c>
      <c r="C18571" t="s">
        <v>1013</v>
      </c>
      <c r="D18571" t="s">
        <v>1017</v>
      </c>
      <c r="E18571" t="s">
        <v>1019</v>
      </c>
      <c r="F18571" s="86">
        <v>7109295.2978331503</v>
      </c>
    </row>
    <row r="18572" spans="1:6">
      <c r="A18572">
        <v>2023</v>
      </c>
      <c r="B18572" t="s">
        <v>1059</v>
      </c>
      <c r="C18572" t="s">
        <v>1013</v>
      </c>
      <c r="D18572" t="s">
        <v>1017</v>
      </c>
      <c r="E18572" t="s">
        <v>1019</v>
      </c>
      <c r="F18572" s="86">
        <v>6926182.2836027704</v>
      </c>
    </row>
    <row r="18573" spans="1:6">
      <c r="A18573">
        <v>2024</v>
      </c>
      <c r="B18573" t="s">
        <v>1059</v>
      </c>
      <c r="C18573" t="s">
        <v>1013</v>
      </c>
      <c r="D18573" t="s">
        <v>1017</v>
      </c>
      <c r="E18573" t="s">
        <v>1019</v>
      </c>
      <c r="F18573" s="86">
        <v>6731320.1928010602</v>
      </c>
    </row>
    <row r="18574" spans="1:6">
      <c r="A18574">
        <v>2025</v>
      </c>
      <c r="B18574" t="s">
        <v>1059</v>
      </c>
      <c r="C18574" t="s">
        <v>1013</v>
      </c>
      <c r="D18574" t="s">
        <v>1017</v>
      </c>
      <c r="E18574" t="s">
        <v>1019</v>
      </c>
      <c r="F18574" s="86">
        <v>6543612.6059300797</v>
      </c>
    </row>
    <row r="18575" spans="1:6">
      <c r="A18575">
        <v>2026</v>
      </c>
      <c r="B18575" t="s">
        <v>1059</v>
      </c>
      <c r="C18575" t="s">
        <v>1013</v>
      </c>
      <c r="D18575" t="s">
        <v>1017</v>
      </c>
      <c r="E18575" t="s">
        <v>1019</v>
      </c>
      <c r="F18575" s="86">
        <v>6360516.8207278196</v>
      </c>
    </row>
    <row r="18576" spans="1:6">
      <c r="A18576">
        <v>2027</v>
      </c>
      <c r="B18576" t="s">
        <v>1059</v>
      </c>
      <c r="C18576" t="s">
        <v>1013</v>
      </c>
      <c r="D18576" t="s">
        <v>1017</v>
      </c>
      <c r="E18576" t="s">
        <v>1019</v>
      </c>
      <c r="F18576" s="86">
        <v>6182830.94763136</v>
      </c>
    </row>
    <row r="18577" spans="1:6">
      <c r="A18577">
        <v>2028</v>
      </c>
      <c r="B18577" t="s">
        <v>1059</v>
      </c>
      <c r="C18577" t="s">
        <v>1013</v>
      </c>
      <c r="D18577" t="s">
        <v>1017</v>
      </c>
      <c r="E18577" t="s">
        <v>1019</v>
      </c>
      <c r="F18577" s="86">
        <v>6019342.9082901701</v>
      </c>
    </row>
    <row r="18578" spans="1:6">
      <c r="A18578">
        <v>2029</v>
      </c>
      <c r="B18578" t="s">
        <v>1059</v>
      </c>
      <c r="C18578" t="s">
        <v>1013</v>
      </c>
      <c r="D18578" t="s">
        <v>1017</v>
      </c>
      <c r="E18578" t="s">
        <v>1019</v>
      </c>
      <c r="F18578" s="86">
        <v>5871227.7362265196</v>
      </c>
    </row>
    <row r="18579" spans="1:6">
      <c r="A18579">
        <v>2030</v>
      </c>
      <c r="B18579" t="s">
        <v>1059</v>
      </c>
      <c r="C18579" t="s">
        <v>1013</v>
      </c>
      <c r="D18579" t="s">
        <v>1017</v>
      </c>
      <c r="E18579" t="s">
        <v>1019</v>
      </c>
      <c r="F18579" s="86">
        <v>5740617.0417034402</v>
      </c>
    </row>
    <row r="18580" spans="1:6">
      <c r="A18580">
        <v>2031</v>
      </c>
      <c r="B18580" t="s">
        <v>1059</v>
      </c>
      <c r="C18580" t="s">
        <v>1013</v>
      </c>
      <c r="D18580" t="s">
        <v>1017</v>
      </c>
      <c r="E18580" t="s">
        <v>1019</v>
      </c>
      <c r="F18580" s="86">
        <v>5631444.4756955802</v>
      </c>
    </row>
    <row r="18581" spans="1:6">
      <c r="A18581">
        <v>2032</v>
      </c>
      <c r="B18581" t="s">
        <v>1059</v>
      </c>
      <c r="C18581" t="s">
        <v>1013</v>
      </c>
      <c r="D18581" t="s">
        <v>1017</v>
      </c>
      <c r="E18581" t="s">
        <v>1019</v>
      </c>
      <c r="F18581" s="86">
        <v>5541033.8190773902</v>
      </c>
    </row>
    <row r="18582" spans="1:6">
      <c r="A18582">
        <v>2033</v>
      </c>
      <c r="B18582" t="s">
        <v>1059</v>
      </c>
      <c r="C18582" t="s">
        <v>1013</v>
      </c>
      <c r="D18582" t="s">
        <v>1017</v>
      </c>
      <c r="E18582" t="s">
        <v>1019</v>
      </c>
      <c r="F18582" s="86">
        <v>5465651.9756097496</v>
      </c>
    </row>
    <row r="18583" spans="1:6">
      <c r="A18583">
        <v>2034</v>
      </c>
      <c r="B18583" t="s">
        <v>1059</v>
      </c>
      <c r="C18583" t="s">
        <v>1013</v>
      </c>
      <c r="D18583" t="s">
        <v>1017</v>
      </c>
      <c r="E18583" t="s">
        <v>1019</v>
      </c>
      <c r="F18583" s="86">
        <v>5400579.6497789798</v>
      </c>
    </row>
    <row r="18584" spans="1:6">
      <c r="A18584">
        <v>2035</v>
      </c>
      <c r="B18584" t="s">
        <v>1059</v>
      </c>
      <c r="C18584" t="s">
        <v>1013</v>
      </c>
      <c r="D18584" t="s">
        <v>1017</v>
      </c>
      <c r="E18584" t="s">
        <v>1019</v>
      </c>
      <c r="F18584" s="86">
        <v>5341659.3694904903</v>
      </c>
    </row>
    <row r="18585" spans="1:6">
      <c r="A18585">
        <v>2036</v>
      </c>
      <c r="B18585" t="s">
        <v>1059</v>
      </c>
      <c r="C18585" t="s">
        <v>1013</v>
      </c>
      <c r="D18585" t="s">
        <v>1017</v>
      </c>
      <c r="E18585" t="s">
        <v>1019</v>
      </c>
      <c r="F18585" s="86">
        <v>5286936.1509298896</v>
      </c>
    </row>
    <row r="18586" spans="1:6">
      <c r="A18586">
        <v>2037</v>
      </c>
      <c r="B18586" t="s">
        <v>1059</v>
      </c>
      <c r="C18586" t="s">
        <v>1013</v>
      </c>
      <c r="D18586" t="s">
        <v>1017</v>
      </c>
      <c r="E18586" t="s">
        <v>1019</v>
      </c>
      <c r="F18586" s="86">
        <v>5238002.9288872201</v>
      </c>
    </row>
    <row r="18587" spans="1:6">
      <c r="A18587">
        <v>2038</v>
      </c>
      <c r="B18587" t="s">
        <v>1059</v>
      </c>
      <c r="C18587" t="s">
        <v>1013</v>
      </c>
      <c r="D18587" t="s">
        <v>1017</v>
      </c>
      <c r="E18587" t="s">
        <v>1019</v>
      </c>
      <c r="F18587" s="86">
        <v>5196181.8070262102</v>
      </c>
    </row>
    <row r="18588" spans="1:6">
      <c r="A18588">
        <v>2039</v>
      </c>
      <c r="B18588" t="s">
        <v>1059</v>
      </c>
      <c r="C18588" t="s">
        <v>1013</v>
      </c>
      <c r="D18588" t="s">
        <v>1017</v>
      </c>
      <c r="E18588" t="s">
        <v>1019</v>
      </c>
      <c r="F18588" s="86">
        <v>5158978.3115667496</v>
      </c>
    </row>
    <row r="18589" spans="1:6">
      <c r="A18589">
        <v>2040</v>
      </c>
      <c r="B18589" t="s">
        <v>1059</v>
      </c>
      <c r="C18589" t="s">
        <v>1013</v>
      </c>
      <c r="D18589" t="s">
        <v>1017</v>
      </c>
      <c r="E18589" t="s">
        <v>1019</v>
      </c>
      <c r="F18589" s="86">
        <v>5125211.2378592696</v>
      </c>
    </row>
    <row r="18590" spans="1:6">
      <c r="A18590">
        <v>2041</v>
      </c>
      <c r="B18590" t="s">
        <v>1059</v>
      </c>
      <c r="C18590" t="s">
        <v>1013</v>
      </c>
      <c r="D18590" t="s">
        <v>1017</v>
      </c>
      <c r="E18590" t="s">
        <v>1019</v>
      </c>
      <c r="F18590" s="86">
        <v>5097205.6288487697</v>
      </c>
    </row>
    <row r="18591" spans="1:6">
      <c r="A18591">
        <v>2042</v>
      </c>
      <c r="B18591" t="s">
        <v>1059</v>
      </c>
      <c r="C18591" t="s">
        <v>1013</v>
      </c>
      <c r="D18591" t="s">
        <v>1017</v>
      </c>
      <c r="E18591" t="s">
        <v>1019</v>
      </c>
      <c r="F18591" s="86">
        <v>5077506.3461844604</v>
      </c>
    </row>
    <row r="18592" spans="1:6">
      <c r="A18592">
        <v>2043</v>
      </c>
      <c r="B18592" t="s">
        <v>1059</v>
      </c>
      <c r="C18592" t="s">
        <v>1013</v>
      </c>
      <c r="D18592" t="s">
        <v>1017</v>
      </c>
      <c r="E18592" t="s">
        <v>1019</v>
      </c>
      <c r="F18592" s="86">
        <v>5065215.3893203698</v>
      </c>
    </row>
    <row r="18593" spans="1:6">
      <c r="A18593">
        <v>2044</v>
      </c>
      <c r="B18593" t="s">
        <v>1059</v>
      </c>
      <c r="C18593" t="s">
        <v>1013</v>
      </c>
      <c r="D18593" t="s">
        <v>1017</v>
      </c>
      <c r="E18593" t="s">
        <v>1019</v>
      </c>
      <c r="F18593" s="86">
        <v>5059364.2937967097</v>
      </c>
    </row>
    <row r="18594" spans="1:6">
      <c r="A18594">
        <v>2045</v>
      </c>
      <c r="B18594" t="s">
        <v>1059</v>
      </c>
      <c r="C18594" t="s">
        <v>1013</v>
      </c>
      <c r="D18594" t="s">
        <v>1017</v>
      </c>
      <c r="E18594" t="s">
        <v>1019</v>
      </c>
      <c r="F18594" s="86">
        <v>5059365.7804960199</v>
      </c>
    </row>
    <row r="18595" spans="1:6">
      <c r="A18595">
        <v>2046</v>
      </c>
      <c r="B18595" t="s">
        <v>1059</v>
      </c>
      <c r="C18595" t="s">
        <v>1013</v>
      </c>
      <c r="D18595" t="s">
        <v>1017</v>
      </c>
      <c r="E18595" t="s">
        <v>1019</v>
      </c>
      <c r="F18595" s="86">
        <v>5065213.1034264201</v>
      </c>
    </row>
    <row r="18596" spans="1:6">
      <c r="A18596">
        <v>2047</v>
      </c>
      <c r="B18596" t="s">
        <v>1059</v>
      </c>
      <c r="C18596" t="s">
        <v>1013</v>
      </c>
      <c r="D18596" t="s">
        <v>1017</v>
      </c>
      <c r="E18596" t="s">
        <v>1019</v>
      </c>
      <c r="F18596" s="86">
        <v>5076485.0838624798</v>
      </c>
    </row>
    <row r="18597" spans="1:6">
      <c r="A18597">
        <v>2048</v>
      </c>
      <c r="B18597" t="s">
        <v>1059</v>
      </c>
      <c r="C18597" t="s">
        <v>1013</v>
      </c>
      <c r="D18597" t="s">
        <v>1017</v>
      </c>
      <c r="E18597" t="s">
        <v>1019</v>
      </c>
      <c r="F18597" s="86">
        <v>5093636.6000683196</v>
      </c>
    </row>
    <row r="18598" spans="1:6">
      <c r="A18598">
        <v>2049</v>
      </c>
      <c r="B18598" t="s">
        <v>1059</v>
      </c>
      <c r="C18598" t="s">
        <v>1013</v>
      </c>
      <c r="D18598" t="s">
        <v>1017</v>
      </c>
      <c r="E18598" t="s">
        <v>1019</v>
      </c>
      <c r="F18598" s="86">
        <v>5117039.2163975099</v>
      </c>
    </row>
    <row r="18599" spans="1:6">
      <c r="A18599">
        <v>2050</v>
      </c>
      <c r="B18599" t="s">
        <v>1059</v>
      </c>
      <c r="C18599" t="s">
        <v>1013</v>
      </c>
      <c r="D18599" t="s">
        <v>1017</v>
      </c>
      <c r="E18599" t="s">
        <v>1019</v>
      </c>
      <c r="F18599" s="86">
        <v>5146882.29689968</v>
      </c>
    </row>
    <row r="18600" spans="1:6">
      <c r="A18600">
        <v>2017</v>
      </c>
      <c r="B18600" t="s">
        <v>1060</v>
      </c>
      <c r="C18600" t="s">
        <v>1013</v>
      </c>
      <c r="D18600" t="s">
        <v>1017</v>
      </c>
      <c r="E18600" t="s">
        <v>1019</v>
      </c>
      <c r="F18600" s="86">
        <v>5659297.8941384302</v>
      </c>
    </row>
    <row r="18601" spans="1:6">
      <c r="A18601">
        <v>2018</v>
      </c>
      <c r="B18601" t="s">
        <v>1060</v>
      </c>
      <c r="C18601" t="s">
        <v>1013</v>
      </c>
      <c r="D18601" t="s">
        <v>1017</v>
      </c>
      <c r="E18601" t="s">
        <v>1019</v>
      </c>
      <c r="F18601" s="86">
        <v>5623977.6556596002</v>
      </c>
    </row>
    <row r="18602" spans="1:6">
      <c r="A18602">
        <v>2019</v>
      </c>
      <c r="B18602" t="s">
        <v>1060</v>
      </c>
      <c r="C18602" t="s">
        <v>1013</v>
      </c>
      <c r="D18602" t="s">
        <v>1017</v>
      </c>
      <c r="E18602" t="s">
        <v>1019</v>
      </c>
      <c r="F18602" s="86">
        <v>5630338.95833492</v>
      </c>
    </row>
    <row r="18603" spans="1:6">
      <c r="A18603">
        <v>2020</v>
      </c>
      <c r="B18603" t="s">
        <v>1060</v>
      </c>
      <c r="C18603" t="s">
        <v>1013</v>
      </c>
      <c r="D18603" t="s">
        <v>1017</v>
      </c>
      <c r="E18603" t="s">
        <v>1019</v>
      </c>
      <c r="F18603" s="86">
        <v>5649167.68748869</v>
      </c>
    </row>
    <row r="18604" spans="1:6">
      <c r="A18604">
        <v>2021</v>
      </c>
      <c r="B18604" t="s">
        <v>1060</v>
      </c>
      <c r="C18604" t="s">
        <v>1013</v>
      </c>
      <c r="D18604" t="s">
        <v>1017</v>
      </c>
      <c r="E18604" t="s">
        <v>1019</v>
      </c>
      <c r="F18604" s="86">
        <v>5628851.7041253699</v>
      </c>
    </row>
    <row r="18605" spans="1:6">
      <c r="A18605">
        <v>2022</v>
      </c>
      <c r="B18605" t="s">
        <v>1060</v>
      </c>
      <c r="C18605" t="s">
        <v>1013</v>
      </c>
      <c r="D18605" t="s">
        <v>1017</v>
      </c>
      <c r="E18605" t="s">
        <v>1019</v>
      </c>
      <c r="F18605" s="86">
        <v>5543479.6299269898</v>
      </c>
    </row>
    <row r="18606" spans="1:6">
      <c r="A18606">
        <v>2023</v>
      </c>
      <c r="B18606" t="s">
        <v>1060</v>
      </c>
      <c r="C18606" t="s">
        <v>1013</v>
      </c>
      <c r="D18606" t="s">
        <v>1017</v>
      </c>
      <c r="E18606" t="s">
        <v>1019</v>
      </c>
      <c r="F18606" s="86">
        <v>5409375.0894943001</v>
      </c>
    </row>
    <row r="18607" spans="1:6">
      <c r="A18607">
        <v>2024</v>
      </c>
      <c r="B18607" t="s">
        <v>1060</v>
      </c>
      <c r="C18607" t="s">
        <v>1013</v>
      </c>
      <c r="D18607" t="s">
        <v>1017</v>
      </c>
      <c r="E18607" t="s">
        <v>1019</v>
      </c>
      <c r="F18607" s="86">
        <v>5262844.3340395801</v>
      </c>
    </row>
    <row r="18608" spans="1:6">
      <c r="A18608">
        <v>2025</v>
      </c>
      <c r="B18608" t="s">
        <v>1060</v>
      </c>
      <c r="C18608" t="s">
        <v>1013</v>
      </c>
      <c r="D18608" t="s">
        <v>1017</v>
      </c>
      <c r="E18608" t="s">
        <v>1019</v>
      </c>
      <c r="F18608" s="86">
        <v>5120355.4596644798</v>
      </c>
    </row>
    <row r="18609" spans="1:6">
      <c r="A18609">
        <v>2026</v>
      </c>
      <c r="B18609" t="s">
        <v>1060</v>
      </c>
      <c r="C18609" t="s">
        <v>1013</v>
      </c>
      <c r="D18609" t="s">
        <v>1017</v>
      </c>
      <c r="E18609" t="s">
        <v>1019</v>
      </c>
      <c r="F18609" s="86">
        <v>4980983.3680945104</v>
      </c>
    </row>
    <row r="18610" spans="1:6">
      <c r="A18610">
        <v>2027</v>
      </c>
      <c r="B18610" t="s">
        <v>1060</v>
      </c>
      <c r="C18610" t="s">
        <v>1013</v>
      </c>
      <c r="D18610" t="s">
        <v>1017</v>
      </c>
      <c r="E18610" t="s">
        <v>1019</v>
      </c>
      <c r="F18610" s="86">
        <v>4846449.1786294403</v>
      </c>
    </row>
    <row r="18611" spans="1:6">
      <c r="A18611">
        <v>2028</v>
      </c>
      <c r="B18611" t="s">
        <v>1060</v>
      </c>
      <c r="C18611" t="s">
        <v>1013</v>
      </c>
      <c r="D18611" t="s">
        <v>1017</v>
      </c>
      <c r="E18611" t="s">
        <v>1019</v>
      </c>
      <c r="F18611" s="86">
        <v>4720592.8437437601</v>
      </c>
    </row>
    <row r="18612" spans="1:6">
      <c r="A18612">
        <v>2029</v>
      </c>
      <c r="B18612" t="s">
        <v>1060</v>
      </c>
      <c r="C18612" t="s">
        <v>1013</v>
      </c>
      <c r="D18612" t="s">
        <v>1017</v>
      </c>
      <c r="E18612" t="s">
        <v>1019</v>
      </c>
      <c r="F18612" s="86">
        <v>4604795.6808052799</v>
      </c>
    </row>
    <row r="18613" spans="1:6">
      <c r="A18613">
        <v>2030</v>
      </c>
      <c r="B18613" t="s">
        <v>1060</v>
      </c>
      <c r="C18613" t="s">
        <v>1013</v>
      </c>
      <c r="D18613" t="s">
        <v>1017</v>
      </c>
      <c r="E18613" t="s">
        <v>1019</v>
      </c>
      <c r="F18613" s="86">
        <v>4501858.5879381103</v>
      </c>
    </row>
    <row r="18614" spans="1:6">
      <c r="A18614">
        <v>2031</v>
      </c>
      <c r="B18614" t="s">
        <v>1060</v>
      </c>
      <c r="C18614" t="s">
        <v>1013</v>
      </c>
      <c r="D18614" t="s">
        <v>1017</v>
      </c>
      <c r="E18614" t="s">
        <v>1019</v>
      </c>
      <c r="F18614" s="86">
        <v>4413834.2786079003</v>
      </c>
    </row>
    <row r="18615" spans="1:6">
      <c r="A18615">
        <v>2032</v>
      </c>
      <c r="B18615" t="s">
        <v>1060</v>
      </c>
      <c r="C18615" t="s">
        <v>1013</v>
      </c>
      <c r="D18615" t="s">
        <v>1017</v>
      </c>
      <c r="E18615" t="s">
        <v>1019</v>
      </c>
      <c r="F18615" s="86">
        <v>4340747.1092291595</v>
      </c>
    </row>
    <row r="18616" spans="1:6">
      <c r="A18616">
        <v>2033</v>
      </c>
      <c r="B18616" t="s">
        <v>1060</v>
      </c>
      <c r="C18616" t="s">
        <v>1013</v>
      </c>
      <c r="D18616" t="s">
        <v>1017</v>
      </c>
      <c r="E18616" t="s">
        <v>1019</v>
      </c>
      <c r="F18616" s="86">
        <v>4278482.0932444101</v>
      </c>
    </row>
    <row r="18617" spans="1:6">
      <c r="A18617">
        <v>2034</v>
      </c>
      <c r="B18617" t="s">
        <v>1060</v>
      </c>
      <c r="C18617" t="s">
        <v>1013</v>
      </c>
      <c r="D18617" t="s">
        <v>1017</v>
      </c>
      <c r="E18617" t="s">
        <v>1019</v>
      </c>
      <c r="F18617" s="86">
        <v>4223787.7046393799</v>
      </c>
    </row>
    <row r="18618" spans="1:6">
      <c r="A18618">
        <v>2035</v>
      </c>
      <c r="B18618" t="s">
        <v>1060</v>
      </c>
      <c r="C18618" t="s">
        <v>1013</v>
      </c>
      <c r="D18618" t="s">
        <v>1017</v>
      </c>
      <c r="E18618" t="s">
        <v>1019</v>
      </c>
      <c r="F18618" s="86">
        <v>4174042.7674888801</v>
      </c>
    </row>
    <row r="18619" spans="1:6">
      <c r="A18619">
        <v>2036</v>
      </c>
      <c r="B18619" t="s">
        <v>1060</v>
      </c>
      <c r="C18619" t="s">
        <v>1013</v>
      </c>
      <c r="D18619" t="s">
        <v>1017</v>
      </c>
      <c r="E18619" t="s">
        <v>1019</v>
      </c>
      <c r="F18619" s="86">
        <v>4127233.50242098</v>
      </c>
    </row>
    <row r="18620" spans="1:6">
      <c r="A18620">
        <v>2037</v>
      </c>
      <c r="B18620" t="s">
        <v>1060</v>
      </c>
      <c r="C18620" t="s">
        <v>1013</v>
      </c>
      <c r="D18620" t="s">
        <v>1017</v>
      </c>
      <c r="E18620" t="s">
        <v>1019</v>
      </c>
      <c r="F18620" s="86">
        <v>4085141.0823419401</v>
      </c>
    </row>
    <row r="18621" spans="1:6">
      <c r="A18621">
        <v>2038</v>
      </c>
      <c r="B18621" t="s">
        <v>1060</v>
      </c>
      <c r="C18621" t="s">
        <v>1013</v>
      </c>
      <c r="D18621" t="s">
        <v>1017</v>
      </c>
      <c r="E18621" t="s">
        <v>1019</v>
      </c>
      <c r="F18621" s="86">
        <v>4048544.6793750501</v>
      </c>
    </row>
    <row r="18622" spans="1:6">
      <c r="A18622">
        <v>2039</v>
      </c>
      <c r="B18622" t="s">
        <v>1060</v>
      </c>
      <c r="C18622" t="s">
        <v>1013</v>
      </c>
      <c r="D18622" t="s">
        <v>1017</v>
      </c>
      <c r="E18622" t="s">
        <v>1019</v>
      </c>
      <c r="F18622" s="86">
        <v>4015965.0795275099</v>
      </c>
    </row>
    <row r="18623" spans="1:6">
      <c r="A18623">
        <v>2040</v>
      </c>
      <c r="B18623" t="s">
        <v>1060</v>
      </c>
      <c r="C18623" t="s">
        <v>1013</v>
      </c>
      <c r="D18623" t="s">
        <v>1017</v>
      </c>
      <c r="E18623" t="s">
        <v>1019</v>
      </c>
      <c r="F18623" s="86">
        <v>3985626.9203264699</v>
      </c>
    </row>
    <row r="18624" spans="1:6">
      <c r="A18624">
        <v>2041</v>
      </c>
      <c r="B18624" t="s">
        <v>1060</v>
      </c>
      <c r="C18624" t="s">
        <v>1013</v>
      </c>
      <c r="D18624" t="s">
        <v>1017</v>
      </c>
      <c r="E18624" t="s">
        <v>1019</v>
      </c>
      <c r="F18624" s="86">
        <v>3960022.70001216</v>
      </c>
    </row>
    <row r="18625" spans="1:6">
      <c r="A18625">
        <v>2042</v>
      </c>
      <c r="B18625" t="s">
        <v>1060</v>
      </c>
      <c r="C18625" t="s">
        <v>1013</v>
      </c>
      <c r="D18625" t="s">
        <v>1017</v>
      </c>
      <c r="E18625" t="s">
        <v>1019</v>
      </c>
      <c r="F18625" s="86">
        <v>3941428.6004546802</v>
      </c>
    </row>
    <row r="18626" spans="1:6">
      <c r="A18626">
        <v>2043</v>
      </c>
      <c r="B18626" t="s">
        <v>1060</v>
      </c>
      <c r="C18626" t="s">
        <v>1013</v>
      </c>
      <c r="D18626" t="s">
        <v>1017</v>
      </c>
      <c r="E18626" t="s">
        <v>1019</v>
      </c>
      <c r="F18626" s="86">
        <v>3928248.9307779102</v>
      </c>
    </row>
    <row r="18627" spans="1:6">
      <c r="A18627">
        <v>2044</v>
      </c>
      <c r="B18627" t="s">
        <v>1060</v>
      </c>
      <c r="C18627" t="s">
        <v>1013</v>
      </c>
      <c r="D18627" t="s">
        <v>1017</v>
      </c>
      <c r="E18627" t="s">
        <v>1019</v>
      </c>
      <c r="F18627" s="86">
        <v>3920349.0254484499</v>
      </c>
    </row>
    <row r="18628" spans="1:6">
      <c r="A18628">
        <v>2045</v>
      </c>
      <c r="B18628" t="s">
        <v>1060</v>
      </c>
      <c r="C18628" t="s">
        <v>1013</v>
      </c>
      <c r="D18628" t="s">
        <v>1017</v>
      </c>
      <c r="E18628" t="s">
        <v>1019</v>
      </c>
      <c r="F18628" s="86">
        <v>3916841.0998442001</v>
      </c>
    </row>
    <row r="18629" spans="1:6">
      <c r="A18629">
        <v>2046</v>
      </c>
      <c r="B18629" t="s">
        <v>1060</v>
      </c>
      <c r="C18629" t="s">
        <v>1013</v>
      </c>
      <c r="D18629" t="s">
        <v>1017</v>
      </c>
      <c r="E18629" t="s">
        <v>1019</v>
      </c>
      <c r="F18629" s="86">
        <v>3917799.4117063298</v>
      </c>
    </row>
    <row r="18630" spans="1:6">
      <c r="A18630">
        <v>2047</v>
      </c>
      <c r="B18630" t="s">
        <v>1060</v>
      </c>
      <c r="C18630" t="s">
        <v>1013</v>
      </c>
      <c r="D18630" t="s">
        <v>1017</v>
      </c>
      <c r="E18630" t="s">
        <v>1019</v>
      </c>
      <c r="F18630" s="86">
        <v>3923262.1254859399</v>
      </c>
    </row>
    <row r="18631" spans="1:6">
      <c r="A18631">
        <v>2048</v>
      </c>
      <c r="B18631" t="s">
        <v>1060</v>
      </c>
      <c r="C18631" t="s">
        <v>1013</v>
      </c>
      <c r="D18631" t="s">
        <v>1017</v>
      </c>
      <c r="E18631" t="s">
        <v>1019</v>
      </c>
      <c r="F18631" s="86">
        <v>3933502.8709763498</v>
      </c>
    </row>
    <row r="18632" spans="1:6">
      <c r="A18632">
        <v>2049</v>
      </c>
      <c r="B18632" t="s">
        <v>1060</v>
      </c>
      <c r="C18632" t="s">
        <v>1013</v>
      </c>
      <c r="D18632" t="s">
        <v>1017</v>
      </c>
      <c r="E18632" t="s">
        <v>1019</v>
      </c>
      <c r="F18632" s="86">
        <v>3948387.7452700799</v>
      </c>
    </row>
    <row r="18633" spans="1:6">
      <c r="A18633">
        <v>2050</v>
      </c>
      <c r="B18633" t="s">
        <v>1060</v>
      </c>
      <c r="C18633" t="s">
        <v>1013</v>
      </c>
      <c r="D18633" t="s">
        <v>1017</v>
      </c>
      <c r="E18633" t="s">
        <v>1019</v>
      </c>
      <c r="F18633" s="86">
        <v>3968286.0375408502</v>
      </c>
    </row>
    <row r="18634" spans="1:6">
      <c r="A18634">
        <v>2017</v>
      </c>
      <c r="B18634" t="s">
        <v>1061</v>
      </c>
      <c r="C18634" t="s">
        <v>1013</v>
      </c>
      <c r="D18634" t="s">
        <v>1017</v>
      </c>
      <c r="E18634" t="s">
        <v>1019</v>
      </c>
      <c r="F18634" s="86">
        <v>22865627.465906698</v>
      </c>
    </row>
    <row r="18635" spans="1:6">
      <c r="A18635">
        <v>2018</v>
      </c>
      <c r="B18635" t="s">
        <v>1061</v>
      </c>
      <c r="C18635" t="s">
        <v>1013</v>
      </c>
      <c r="D18635" t="s">
        <v>1017</v>
      </c>
      <c r="E18635" t="s">
        <v>1019</v>
      </c>
      <c r="F18635" s="86">
        <v>22731653.6053482</v>
      </c>
    </row>
    <row r="18636" spans="1:6">
      <c r="A18636">
        <v>2019</v>
      </c>
      <c r="B18636" t="s">
        <v>1061</v>
      </c>
      <c r="C18636" t="s">
        <v>1013</v>
      </c>
      <c r="D18636" t="s">
        <v>1017</v>
      </c>
      <c r="E18636" t="s">
        <v>1019</v>
      </c>
      <c r="F18636" s="86">
        <v>22725526.675213698</v>
      </c>
    </row>
    <row r="18637" spans="1:6">
      <c r="A18637">
        <v>2020</v>
      </c>
      <c r="B18637" t="s">
        <v>1061</v>
      </c>
      <c r="C18637" t="s">
        <v>1013</v>
      </c>
      <c r="D18637" t="s">
        <v>1017</v>
      </c>
      <c r="E18637" t="s">
        <v>1019</v>
      </c>
      <c r="F18637" s="86">
        <v>22696777.492070399</v>
      </c>
    </row>
    <row r="18638" spans="1:6">
      <c r="A18638">
        <v>2021</v>
      </c>
      <c r="B18638" t="s">
        <v>1061</v>
      </c>
      <c r="C18638" t="s">
        <v>1013</v>
      </c>
      <c r="D18638" t="s">
        <v>1017</v>
      </c>
      <c r="E18638" t="s">
        <v>1019</v>
      </c>
      <c r="F18638" s="86">
        <v>22511579.8991661</v>
      </c>
    </row>
    <row r="18639" spans="1:6">
      <c r="A18639">
        <v>2022</v>
      </c>
      <c r="B18639" t="s">
        <v>1061</v>
      </c>
      <c r="C18639" t="s">
        <v>1013</v>
      </c>
      <c r="D18639" t="s">
        <v>1017</v>
      </c>
      <c r="E18639" t="s">
        <v>1019</v>
      </c>
      <c r="F18639" s="86">
        <v>22088264.1458961</v>
      </c>
    </row>
    <row r="18640" spans="1:6">
      <c r="A18640">
        <v>2023</v>
      </c>
      <c r="B18640" t="s">
        <v>1061</v>
      </c>
      <c r="C18640" t="s">
        <v>1013</v>
      </c>
      <c r="D18640" t="s">
        <v>1017</v>
      </c>
      <c r="E18640" t="s">
        <v>1019</v>
      </c>
      <c r="F18640" s="86">
        <v>21478175.9454685</v>
      </c>
    </row>
    <row r="18641" spans="1:6">
      <c r="A18641">
        <v>2024</v>
      </c>
      <c r="B18641" t="s">
        <v>1061</v>
      </c>
      <c r="C18641" t="s">
        <v>1013</v>
      </c>
      <c r="D18641" t="s">
        <v>1017</v>
      </c>
      <c r="E18641" t="s">
        <v>1019</v>
      </c>
      <c r="F18641" s="86">
        <v>20824059.3813303</v>
      </c>
    </row>
    <row r="18642" spans="1:6">
      <c r="A18642">
        <v>2025</v>
      </c>
      <c r="B18642" t="s">
        <v>1061</v>
      </c>
      <c r="C18642" t="s">
        <v>1013</v>
      </c>
      <c r="D18642" t="s">
        <v>1017</v>
      </c>
      <c r="E18642" t="s">
        <v>1019</v>
      </c>
      <c r="F18642" s="86">
        <v>20187374.230907701</v>
      </c>
    </row>
    <row r="18643" spans="1:6">
      <c r="A18643">
        <v>2026</v>
      </c>
      <c r="B18643" t="s">
        <v>1061</v>
      </c>
      <c r="C18643" t="s">
        <v>1013</v>
      </c>
      <c r="D18643" t="s">
        <v>1017</v>
      </c>
      <c r="E18643" t="s">
        <v>1019</v>
      </c>
      <c r="F18643" s="86">
        <v>19561298.143523298</v>
      </c>
    </row>
    <row r="18644" spans="1:6">
      <c r="A18644">
        <v>2027</v>
      </c>
      <c r="B18644" t="s">
        <v>1061</v>
      </c>
      <c r="C18644" t="s">
        <v>1013</v>
      </c>
      <c r="D18644" t="s">
        <v>1017</v>
      </c>
      <c r="E18644" t="s">
        <v>1019</v>
      </c>
      <c r="F18644" s="86">
        <v>18956413.765068501</v>
      </c>
    </row>
    <row r="18645" spans="1:6">
      <c r="A18645">
        <v>2028</v>
      </c>
      <c r="B18645" t="s">
        <v>1061</v>
      </c>
      <c r="C18645" t="s">
        <v>1013</v>
      </c>
      <c r="D18645" t="s">
        <v>1017</v>
      </c>
      <c r="E18645" t="s">
        <v>1019</v>
      </c>
      <c r="F18645" s="86">
        <v>18382781.153471101</v>
      </c>
    </row>
    <row r="18646" spans="1:6">
      <c r="A18646">
        <v>2029</v>
      </c>
      <c r="B18646" t="s">
        <v>1061</v>
      </c>
      <c r="C18646" t="s">
        <v>1013</v>
      </c>
      <c r="D18646" t="s">
        <v>1017</v>
      </c>
      <c r="E18646" t="s">
        <v>1019</v>
      </c>
      <c r="F18646" s="86">
        <v>17853788.372991201</v>
      </c>
    </row>
    <row r="18647" spans="1:6">
      <c r="A18647">
        <v>2030</v>
      </c>
      <c r="B18647" t="s">
        <v>1061</v>
      </c>
      <c r="C18647" t="s">
        <v>1013</v>
      </c>
      <c r="D18647" t="s">
        <v>1017</v>
      </c>
      <c r="E18647" t="s">
        <v>1019</v>
      </c>
      <c r="F18647" s="86">
        <v>17376788.259762298</v>
      </c>
    </row>
    <row r="18648" spans="1:6">
      <c r="A18648">
        <v>2031</v>
      </c>
      <c r="B18648" t="s">
        <v>1061</v>
      </c>
      <c r="C18648" t="s">
        <v>1013</v>
      </c>
      <c r="D18648" t="s">
        <v>1017</v>
      </c>
      <c r="E18648" t="s">
        <v>1019</v>
      </c>
      <c r="F18648" s="86">
        <v>16964061.558495399</v>
      </c>
    </row>
    <row r="18649" spans="1:6">
      <c r="A18649">
        <v>2032</v>
      </c>
      <c r="B18649" t="s">
        <v>1061</v>
      </c>
      <c r="C18649" t="s">
        <v>1013</v>
      </c>
      <c r="D18649" t="s">
        <v>1017</v>
      </c>
      <c r="E18649" t="s">
        <v>1019</v>
      </c>
      <c r="F18649" s="86">
        <v>16610132.9330451</v>
      </c>
    </row>
    <row r="18650" spans="1:6">
      <c r="A18650">
        <v>2033</v>
      </c>
      <c r="B18650" t="s">
        <v>1061</v>
      </c>
      <c r="C18650" t="s">
        <v>1013</v>
      </c>
      <c r="D18650" t="s">
        <v>1017</v>
      </c>
      <c r="E18650" t="s">
        <v>1019</v>
      </c>
      <c r="F18650" s="86">
        <v>16300786.663630299</v>
      </c>
    </row>
    <row r="18651" spans="1:6">
      <c r="A18651">
        <v>2034</v>
      </c>
      <c r="B18651" t="s">
        <v>1061</v>
      </c>
      <c r="C18651" t="s">
        <v>1013</v>
      </c>
      <c r="D18651" t="s">
        <v>1017</v>
      </c>
      <c r="E18651" t="s">
        <v>1019</v>
      </c>
      <c r="F18651" s="86">
        <v>16024583.4827895</v>
      </c>
    </row>
    <row r="18652" spans="1:6">
      <c r="A18652">
        <v>2035</v>
      </c>
      <c r="B18652" t="s">
        <v>1061</v>
      </c>
      <c r="C18652" t="s">
        <v>1013</v>
      </c>
      <c r="D18652" t="s">
        <v>1017</v>
      </c>
      <c r="E18652" t="s">
        <v>1019</v>
      </c>
      <c r="F18652" s="86">
        <v>15768903.4704291</v>
      </c>
    </row>
    <row r="18653" spans="1:6">
      <c r="A18653">
        <v>2036</v>
      </c>
      <c r="B18653" t="s">
        <v>1061</v>
      </c>
      <c r="C18653" t="s">
        <v>1013</v>
      </c>
      <c r="D18653" t="s">
        <v>1017</v>
      </c>
      <c r="E18653" t="s">
        <v>1019</v>
      </c>
      <c r="F18653" s="86">
        <v>15529599.421646001</v>
      </c>
    </row>
    <row r="18654" spans="1:6">
      <c r="A18654">
        <v>2037</v>
      </c>
      <c r="B18654" t="s">
        <v>1061</v>
      </c>
      <c r="C18654" t="s">
        <v>1013</v>
      </c>
      <c r="D18654" t="s">
        <v>1017</v>
      </c>
      <c r="E18654" t="s">
        <v>1019</v>
      </c>
      <c r="F18654" s="86">
        <v>15309217.803682201</v>
      </c>
    </row>
    <row r="18655" spans="1:6">
      <c r="A18655">
        <v>2038</v>
      </c>
      <c r="B18655" t="s">
        <v>1061</v>
      </c>
      <c r="C18655" t="s">
        <v>1013</v>
      </c>
      <c r="D18655" t="s">
        <v>1017</v>
      </c>
      <c r="E18655" t="s">
        <v>1019</v>
      </c>
      <c r="F18655" s="86">
        <v>15114219.3041318</v>
      </c>
    </row>
    <row r="18656" spans="1:6">
      <c r="A18656">
        <v>2039</v>
      </c>
      <c r="B18656" t="s">
        <v>1061</v>
      </c>
      <c r="C18656" t="s">
        <v>1013</v>
      </c>
      <c r="D18656" t="s">
        <v>1017</v>
      </c>
      <c r="E18656" t="s">
        <v>1019</v>
      </c>
      <c r="F18656" s="86">
        <v>14937316.010791499</v>
      </c>
    </row>
    <row r="18657" spans="1:6">
      <c r="A18657">
        <v>2040</v>
      </c>
      <c r="B18657" t="s">
        <v>1061</v>
      </c>
      <c r="C18657" t="s">
        <v>1013</v>
      </c>
      <c r="D18657" t="s">
        <v>1017</v>
      </c>
      <c r="E18657" t="s">
        <v>1019</v>
      </c>
      <c r="F18657" s="86">
        <v>14770732.401531801</v>
      </c>
    </row>
    <row r="18658" spans="1:6">
      <c r="A18658">
        <v>2041</v>
      </c>
      <c r="B18658" t="s">
        <v>1061</v>
      </c>
      <c r="C18658" t="s">
        <v>1013</v>
      </c>
      <c r="D18658" t="s">
        <v>1017</v>
      </c>
      <c r="E18658" t="s">
        <v>1019</v>
      </c>
      <c r="F18658" s="86">
        <v>14625294.4535546</v>
      </c>
    </row>
    <row r="18659" spans="1:6">
      <c r="A18659">
        <v>2042</v>
      </c>
      <c r="B18659" t="s">
        <v>1061</v>
      </c>
      <c r="C18659" t="s">
        <v>1013</v>
      </c>
      <c r="D18659" t="s">
        <v>1017</v>
      </c>
      <c r="E18659" t="s">
        <v>1019</v>
      </c>
      <c r="F18659" s="86">
        <v>14502250.375436399</v>
      </c>
    </row>
    <row r="18660" spans="1:6">
      <c r="A18660">
        <v>2043</v>
      </c>
      <c r="B18660" t="s">
        <v>1061</v>
      </c>
      <c r="C18660" t="s">
        <v>1013</v>
      </c>
      <c r="D18660" t="s">
        <v>1017</v>
      </c>
      <c r="E18660" t="s">
        <v>1019</v>
      </c>
      <c r="F18660" s="86">
        <v>14403002.9441464</v>
      </c>
    </row>
    <row r="18661" spans="1:6">
      <c r="A18661">
        <v>2044</v>
      </c>
      <c r="B18661" t="s">
        <v>1061</v>
      </c>
      <c r="C18661" t="s">
        <v>1013</v>
      </c>
      <c r="D18661" t="s">
        <v>1017</v>
      </c>
      <c r="E18661" t="s">
        <v>1019</v>
      </c>
      <c r="F18661" s="86">
        <v>14320782.543469001</v>
      </c>
    </row>
    <row r="18662" spans="1:6">
      <c r="A18662">
        <v>2045</v>
      </c>
      <c r="B18662" t="s">
        <v>1061</v>
      </c>
      <c r="C18662" t="s">
        <v>1013</v>
      </c>
      <c r="D18662" t="s">
        <v>1017</v>
      </c>
      <c r="E18662" t="s">
        <v>1019</v>
      </c>
      <c r="F18662" s="86">
        <v>14255965.6263289</v>
      </c>
    </row>
    <row r="18663" spans="1:6">
      <c r="A18663">
        <v>2046</v>
      </c>
      <c r="B18663" t="s">
        <v>1061</v>
      </c>
      <c r="C18663" t="s">
        <v>1013</v>
      </c>
      <c r="D18663" t="s">
        <v>1017</v>
      </c>
      <c r="E18663" t="s">
        <v>1019</v>
      </c>
      <c r="F18663" s="86">
        <v>14206814.748448599</v>
      </c>
    </row>
    <row r="18664" spans="1:6">
      <c r="A18664">
        <v>2047</v>
      </c>
      <c r="B18664" t="s">
        <v>1061</v>
      </c>
      <c r="C18664" t="s">
        <v>1013</v>
      </c>
      <c r="D18664" t="s">
        <v>1017</v>
      </c>
      <c r="E18664" t="s">
        <v>1019</v>
      </c>
      <c r="F18664" s="86">
        <v>14175065.092299899</v>
      </c>
    </row>
    <row r="18665" spans="1:6">
      <c r="A18665">
        <v>2048</v>
      </c>
      <c r="B18665" t="s">
        <v>1061</v>
      </c>
      <c r="C18665" t="s">
        <v>1013</v>
      </c>
      <c r="D18665" t="s">
        <v>1017</v>
      </c>
      <c r="E18665" t="s">
        <v>1019</v>
      </c>
      <c r="F18665" s="86">
        <v>14160286.0534067</v>
      </c>
    </row>
    <row r="18666" spans="1:6">
      <c r="A18666">
        <v>2049</v>
      </c>
      <c r="B18666" t="s">
        <v>1061</v>
      </c>
      <c r="C18666" t="s">
        <v>1013</v>
      </c>
      <c r="D18666" t="s">
        <v>1017</v>
      </c>
      <c r="E18666" t="s">
        <v>1019</v>
      </c>
      <c r="F18666" s="86">
        <v>14163088.5292634</v>
      </c>
    </row>
    <row r="18667" spans="1:6">
      <c r="A18667">
        <v>2050</v>
      </c>
      <c r="B18667" t="s">
        <v>1061</v>
      </c>
      <c r="C18667" t="s">
        <v>1013</v>
      </c>
      <c r="D18667" t="s">
        <v>1017</v>
      </c>
      <c r="E18667" t="s">
        <v>1019</v>
      </c>
      <c r="F18667" s="86">
        <v>14185651.972881701</v>
      </c>
    </row>
    <row r="18668" spans="1:6">
      <c r="A18668">
        <v>2017</v>
      </c>
      <c r="B18668" t="s">
        <v>1062</v>
      </c>
      <c r="C18668" t="s">
        <v>1013</v>
      </c>
      <c r="D18668" t="s">
        <v>1017</v>
      </c>
      <c r="E18668" t="s">
        <v>1019</v>
      </c>
      <c r="F18668" s="86">
        <v>1157321.96510923</v>
      </c>
    </row>
    <row r="18669" spans="1:6">
      <c r="A18669">
        <v>2018</v>
      </c>
      <c r="B18669" t="s">
        <v>1062</v>
      </c>
      <c r="C18669" t="s">
        <v>1013</v>
      </c>
      <c r="D18669" t="s">
        <v>1017</v>
      </c>
      <c r="E18669" t="s">
        <v>1019</v>
      </c>
      <c r="F18669" s="86">
        <v>1152612.71528411</v>
      </c>
    </row>
    <row r="18670" spans="1:6">
      <c r="A18670">
        <v>2019</v>
      </c>
      <c r="B18670" t="s">
        <v>1062</v>
      </c>
      <c r="C18670" t="s">
        <v>1013</v>
      </c>
      <c r="D18670" t="s">
        <v>1017</v>
      </c>
      <c r="E18670" t="s">
        <v>1019</v>
      </c>
      <c r="F18670" s="86">
        <v>1153539.4879946399</v>
      </c>
    </row>
    <row r="18671" spans="1:6">
      <c r="A18671">
        <v>2020</v>
      </c>
      <c r="B18671" t="s">
        <v>1062</v>
      </c>
      <c r="C18671" t="s">
        <v>1013</v>
      </c>
      <c r="D18671" t="s">
        <v>1017</v>
      </c>
      <c r="E18671" t="s">
        <v>1019</v>
      </c>
      <c r="F18671" s="86">
        <v>1153218.841334</v>
      </c>
    </row>
    <row r="18672" spans="1:6">
      <c r="A18672">
        <v>2021</v>
      </c>
      <c r="B18672" t="s">
        <v>1062</v>
      </c>
      <c r="C18672" t="s">
        <v>1013</v>
      </c>
      <c r="D18672" t="s">
        <v>1017</v>
      </c>
      <c r="E18672" t="s">
        <v>1019</v>
      </c>
      <c r="F18672" s="86">
        <v>1145556.85601461</v>
      </c>
    </row>
    <row r="18673" spans="1:6">
      <c r="A18673">
        <v>2022</v>
      </c>
      <c r="B18673" t="s">
        <v>1062</v>
      </c>
      <c r="C18673" t="s">
        <v>1013</v>
      </c>
      <c r="D18673" t="s">
        <v>1017</v>
      </c>
      <c r="E18673" t="s">
        <v>1019</v>
      </c>
      <c r="F18673" s="86">
        <v>1126053.5134505699</v>
      </c>
    </row>
    <row r="18674" spans="1:6">
      <c r="A18674">
        <v>2023</v>
      </c>
      <c r="B18674" t="s">
        <v>1062</v>
      </c>
      <c r="C18674" t="s">
        <v>1013</v>
      </c>
      <c r="D18674" t="s">
        <v>1017</v>
      </c>
      <c r="E18674" t="s">
        <v>1019</v>
      </c>
      <c r="F18674" s="86">
        <v>1097453.10982309</v>
      </c>
    </row>
    <row r="18675" spans="1:6">
      <c r="A18675">
        <v>2024</v>
      </c>
      <c r="B18675" t="s">
        <v>1062</v>
      </c>
      <c r="C18675" t="s">
        <v>1013</v>
      </c>
      <c r="D18675" t="s">
        <v>1017</v>
      </c>
      <c r="E18675" t="s">
        <v>1019</v>
      </c>
      <c r="F18675" s="86">
        <v>1066134.90313454</v>
      </c>
    </row>
    <row r="18676" spans="1:6">
      <c r="A18676">
        <v>2025</v>
      </c>
      <c r="B18676" t="s">
        <v>1062</v>
      </c>
      <c r="C18676" t="s">
        <v>1013</v>
      </c>
      <c r="D18676" t="s">
        <v>1017</v>
      </c>
      <c r="E18676" t="s">
        <v>1019</v>
      </c>
      <c r="F18676" s="86">
        <v>1035285.5718945001</v>
      </c>
    </row>
    <row r="18677" spans="1:6">
      <c r="A18677">
        <v>2026</v>
      </c>
      <c r="B18677" t="s">
        <v>1062</v>
      </c>
      <c r="C18677" t="s">
        <v>1013</v>
      </c>
      <c r="D18677" t="s">
        <v>1017</v>
      </c>
      <c r="E18677" t="s">
        <v>1019</v>
      </c>
      <c r="F18677" s="86">
        <v>1005256.2095843001</v>
      </c>
    </row>
    <row r="18678" spans="1:6">
      <c r="A18678">
        <v>2027</v>
      </c>
      <c r="B18678" t="s">
        <v>1062</v>
      </c>
      <c r="C18678" t="s">
        <v>1013</v>
      </c>
      <c r="D18678" t="s">
        <v>1017</v>
      </c>
      <c r="E18678" t="s">
        <v>1019</v>
      </c>
      <c r="F18678" s="86">
        <v>975600.63639722497</v>
      </c>
    </row>
    <row r="18679" spans="1:6">
      <c r="A18679">
        <v>2028</v>
      </c>
      <c r="B18679" t="s">
        <v>1062</v>
      </c>
      <c r="C18679" t="s">
        <v>1013</v>
      </c>
      <c r="D18679" t="s">
        <v>1017</v>
      </c>
      <c r="E18679" t="s">
        <v>1019</v>
      </c>
      <c r="F18679" s="86">
        <v>948009.33469063998</v>
      </c>
    </row>
    <row r="18680" spans="1:6">
      <c r="A18680">
        <v>2029</v>
      </c>
      <c r="B18680" t="s">
        <v>1062</v>
      </c>
      <c r="C18680" t="s">
        <v>1013</v>
      </c>
      <c r="D18680" t="s">
        <v>1017</v>
      </c>
      <c r="E18680" t="s">
        <v>1019</v>
      </c>
      <c r="F18680" s="86">
        <v>922513.22688063805</v>
      </c>
    </row>
    <row r="18681" spans="1:6">
      <c r="A18681">
        <v>2030</v>
      </c>
      <c r="B18681" t="s">
        <v>1062</v>
      </c>
      <c r="C18681" t="s">
        <v>1013</v>
      </c>
      <c r="D18681" t="s">
        <v>1017</v>
      </c>
      <c r="E18681" t="s">
        <v>1019</v>
      </c>
      <c r="F18681" s="86">
        <v>899564.21420197899</v>
      </c>
    </row>
    <row r="18682" spans="1:6">
      <c r="A18682">
        <v>2031</v>
      </c>
      <c r="B18682" t="s">
        <v>1062</v>
      </c>
      <c r="C18682" t="s">
        <v>1013</v>
      </c>
      <c r="D18682" t="s">
        <v>1017</v>
      </c>
      <c r="E18682" t="s">
        <v>1019</v>
      </c>
      <c r="F18682" s="86">
        <v>879671.41726022004</v>
      </c>
    </row>
    <row r="18683" spans="1:6">
      <c r="A18683">
        <v>2032</v>
      </c>
      <c r="B18683" t="s">
        <v>1062</v>
      </c>
      <c r="C18683" t="s">
        <v>1013</v>
      </c>
      <c r="D18683" t="s">
        <v>1017</v>
      </c>
      <c r="E18683" t="s">
        <v>1019</v>
      </c>
      <c r="F18683" s="86">
        <v>862610.19686588901</v>
      </c>
    </row>
    <row r="18684" spans="1:6">
      <c r="A18684">
        <v>2033</v>
      </c>
      <c r="B18684" t="s">
        <v>1062</v>
      </c>
      <c r="C18684" t="s">
        <v>1013</v>
      </c>
      <c r="D18684" t="s">
        <v>1017</v>
      </c>
      <c r="E18684" t="s">
        <v>1019</v>
      </c>
      <c r="F18684" s="86">
        <v>848254.99014425802</v>
      </c>
    </row>
    <row r="18685" spans="1:6">
      <c r="A18685">
        <v>2034</v>
      </c>
      <c r="B18685" t="s">
        <v>1062</v>
      </c>
      <c r="C18685" t="s">
        <v>1013</v>
      </c>
      <c r="D18685" t="s">
        <v>1017</v>
      </c>
      <c r="E18685" t="s">
        <v>1019</v>
      </c>
      <c r="F18685" s="86">
        <v>834917.36161230598</v>
      </c>
    </row>
    <row r="18686" spans="1:6">
      <c r="A18686">
        <v>2035</v>
      </c>
      <c r="B18686" t="s">
        <v>1062</v>
      </c>
      <c r="C18686" t="s">
        <v>1013</v>
      </c>
      <c r="D18686" t="s">
        <v>1017</v>
      </c>
      <c r="E18686" t="s">
        <v>1019</v>
      </c>
      <c r="F18686" s="86">
        <v>822827.59484396805</v>
      </c>
    </row>
    <row r="18687" spans="1:6">
      <c r="A18687">
        <v>2036</v>
      </c>
      <c r="B18687" t="s">
        <v>1062</v>
      </c>
      <c r="C18687" t="s">
        <v>1013</v>
      </c>
      <c r="D18687" t="s">
        <v>1017</v>
      </c>
      <c r="E18687" t="s">
        <v>1019</v>
      </c>
      <c r="F18687" s="86">
        <v>811429.30677131796</v>
      </c>
    </row>
    <row r="18688" spans="1:6">
      <c r="A18688">
        <v>2037</v>
      </c>
      <c r="B18688" t="s">
        <v>1062</v>
      </c>
      <c r="C18688" t="s">
        <v>1013</v>
      </c>
      <c r="D18688" t="s">
        <v>1017</v>
      </c>
      <c r="E18688" t="s">
        <v>1019</v>
      </c>
      <c r="F18688" s="86">
        <v>801274.93639019004</v>
      </c>
    </row>
    <row r="18689" spans="1:6">
      <c r="A18689">
        <v>2038</v>
      </c>
      <c r="B18689" t="s">
        <v>1062</v>
      </c>
      <c r="C18689" t="s">
        <v>1013</v>
      </c>
      <c r="D18689" t="s">
        <v>1017</v>
      </c>
      <c r="E18689" t="s">
        <v>1019</v>
      </c>
      <c r="F18689" s="86">
        <v>792258.960213035</v>
      </c>
    </row>
    <row r="18690" spans="1:6">
      <c r="A18690">
        <v>2039</v>
      </c>
      <c r="B18690" t="s">
        <v>1062</v>
      </c>
      <c r="C18690" t="s">
        <v>1013</v>
      </c>
      <c r="D18690" t="s">
        <v>1017</v>
      </c>
      <c r="E18690" t="s">
        <v>1019</v>
      </c>
      <c r="F18690" s="86">
        <v>783999.32802031399</v>
      </c>
    </row>
    <row r="18691" spans="1:6">
      <c r="A18691">
        <v>2040</v>
      </c>
      <c r="B18691" t="s">
        <v>1062</v>
      </c>
      <c r="C18691" t="s">
        <v>1013</v>
      </c>
      <c r="D18691" t="s">
        <v>1017</v>
      </c>
      <c r="E18691" t="s">
        <v>1019</v>
      </c>
      <c r="F18691" s="86">
        <v>776473.25180368999</v>
      </c>
    </row>
    <row r="18692" spans="1:6">
      <c r="A18692">
        <v>2041</v>
      </c>
      <c r="B18692" t="s">
        <v>1062</v>
      </c>
      <c r="C18692" t="s">
        <v>1013</v>
      </c>
      <c r="D18692" t="s">
        <v>1017</v>
      </c>
      <c r="E18692" t="s">
        <v>1019</v>
      </c>
      <c r="F18692" s="86">
        <v>769894.72098102199</v>
      </c>
    </row>
    <row r="18693" spans="1:6">
      <c r="A18693">
        <v>2042</v>
      </c>
      <c r="B18693" t="s">
        <v>1062</v>
      </c>
      <c r="C18693" t="s">
        <v>1013</v>
      </c>
      <c r="D18693" t="s">
        <v>1017</v>
      </c>
      <c r="E18693" t="s">
        <v>1019</v>
      </c>
      <c r="F18693" s="86">
        <v>764557.03173945495</v>
      </c>
    </row>
    <row r="18694" spans="1:6">
      <c r="A18694">
        <v>2043</v>
      </c>
      <c r="B18694" t="s">
        <v>1062</v>
      </c>
      <c r="C18694" t="s">
        <v>1013</v>
      </c>
      <c r="D18694" t="s">
        <v>1017</v>
      </c>
      <c r="E18694" t="s">
        <v>1019</v>
      </c>
      <c r="F18694" s="86">
        <v>760647.92352334002</v>
      </c>
    </row>
    <row r="18695" spans="1:6">
      <c r="A18695">
        <v>2044</v>
      </c>
      <c r="B18695" t="s">
        <v>1062</v>
      </c>
      <c r="C18695" t="s">
        <v>1013</v>
      </c>
      <c r="D18695" t="s">
        <v>1017</v>
      </c>
      <c r="E18695" t="s">
        <v>1019</v>
      </c>
      <c r="F18695" s="86">
        <v>757319.319935204</v>
      </c>
    </row>
    <row r="18696" spans="1:6">
      <c r="A18696">
        <v>2045</v>
      </c>
      <c r="B18696" t="s">
        <v>1062</v>
      </c>
      <c r="C18696" t="s">
        <v>1013</v>
      </c>
      <c r="D18696" t="s">
        <v>1017</v>
      </c>
      <c r="E18696" t="s">
        <v>1019</v>
      </c>
      <c r="F18696" s="86">
        <v>754826.99467094499</v>
      </c>
    </row>
    <row r="18697" spans="1:6">
      <c r="A18697">
        <v>2046</v>
      </c>
      <c r="B18697" t="s">
        <v>1062</v>
      </c>
      <c r="C18697" t="s">
        <v>1013</v>
      </c>
      <c r="D18697" t="s">
        <v>1017</v>
      </c>
      <c r="E18697" t="s">
        <v>1019</v>
      </c>
      <c r="F18697" s="86">
        <v>753318.82506041694</v>
      </c>
    </row>
    <row r="18698" spans="1:6">
      <c r="A18698">
        <v>2047</v>
      </c>
      <c r="B18698" t="s">
        <v>1062</v>
      </c>
      <c r="C18698" t="s">
        <v>1013</v>
      </c>
      <c r="D18698" t="s">
        <v>1017</v>
      </c>
      <c r="E18698" t="s">
        <v>1019</v>
      </c>
      <c r="F18698" s="86">
        <v>752758.04581826006</v>
      </c>
    </row>
    <row r="18699" spans="1:6">
      <c r="A18699">
        <v>2048</v>
      </c>
      <c r="B18699" t="s">
        <v>1062</v>
      </c>
      <c r="C18699" t="s">
        <v>1013</v>
      </c>
      <c r="D18699" t="s">
        <v>1017</v>
      </c>
      <c r="E18699" t="s">
        <v>1019</v>
      </c>
      <c r="F18699" s="86">
        <v>752941.77872534201</v>
      </c>
    </row>
    <row r="18700" spans="1:6">
      <c r="A18700">
        <v>2049</v>
      </c>
      <c r="B18700" t="s">
        <v>1062</v>
      </c>
      <c r="C18700" t="s">
        <v>1013</v>
      </c>
      <c r="D18700" t="s">
        <v>1017</v>
      </c>
      <c r="E18700" t="s">
        <v>1019</v>
      </c>
      <c r="F18700" s="86">
        <v>754040.08922708104</v>
      </c>
    </row>
    <row r="18701" spans="1:6">
      <c r="A18701">
        <v>2050</v>
      </c>
      <c r="B18701" t="s">
        <v>1062</v>
      </c>
      <c r="C18701" t="s">
        <v>1013</v>
      </c>
      <c r="D18701" t="s">
        <v>1017</v>
      </c>
      <c r="E18701" t="s">
        <v>1019</v>
      </c>
      <c r="F18701" s="86">
        <v>755959.29410133604</v>
      </c>
    </row>
    <row r="18702" spans="1:6">
      <c r="A18702">
        <v>2017</v>
      </c>
      <c r="B18702" t="s">
        <v>1063</v>
      </c>
      <c r="C18702" t="s">
        <v>1013</v>
      </c>
      <c r="D18702" t="s">
        <v>1017</v>
      </c>
      <c r="E18702" t="s">
        <v>1019</v>
      </c>
      <c r="F18702" s="86">
        <v>8285656.2676459104</v>
      </c>
    </row>
    <row r="18703" spans="1:6">
      <c r="A18703">
        <v>2018</v>
      </c>
      <c r="B18703" t="s">
        <v>1063</v>
      </c>
      <c r="C18703" t="s">
        <v>1013</v>
      </c>
      <c r="D18703" t="s">
        <v>1017</v>
      </c>
      <c r="E18703" t="s">
        <v>1019</v>
      </c>
      <c r="F18703" s="86">
        <v>8241260.9394076699</v>
      </c>
    </row>
    <row r="18704" spans="1:6">
      <c r="A18704">
        <v>2019</v>
      </c>
      <c r="B18704" t="s">
        <v>1063</v>
      </c>
      <c r="C18704" t="s">
        <v>1013</v>
      </c>
      <c r="D18704" t="s">
        <v>1017</v>
      </c>
      <c r="E18704" t="s">
        <v>1019</v>
      </c>
      <c r="F18704" s="86">
        <v>8270630.1820998397</v>
      </c>
    </row>
    <row r="18705" spans="1:6">
      <c r="A18705">
        <v>2020</v>
      </c>
      <c r="B18705" t="s">
        <v>1063</v>
      </c>
      <c r="C18705" t="s">
        <v>1013</v>
      </c>
      <c r="D18705" t="s">
        <v>1017</v>
      </c>
      <c r="E18705" t="s">
        <v>1019</v>
      </c>
      <c r="F18705" s="86">
        <v>8315605.85196744</v>
      </c>
    </row>
    <row r="18706" spans="1:6">
      <c r="A18706">
        <v>2021</v>
      </c>
      <c r="B18706" t="s">
        <v>1063</v>
      </c>
      <c r="C18706" t="s">
        <v>1013</v>
      </c>
      <c r="D18706" t="s">
        <v>1017</v>
      </c>
      <c r="E18706" t="s">
        <v>1019</v>
      </c>
      <c r="F18706" s="86">
        <v>8301598.0227962798</v>
      </c>
    </row>
    <row r="18707" spans="1:6">
      <c r="A18707">
        <v>2022</v>
      </c>
      <c r="B18707" t="s">
        <v>1063</v>
      </c>
      <c r="C18707" t="s">
        <v>1013</v>
      </c>
      <c r="D18707" t="s">
        <v>1017</v>
      </c>
      <c r="E18707" t="s">
        <v>1019</v>
      </c>
      <c r="F18707" s="86">
        <v>8185367.5093558496</v>
      </c>
    </row>
    <row r="18708" spans="1:6">
      <c r="A18708">
        <v>2023</v>
      </c>
      <c r="B18708" t="s">
        <v>1063</v>
      </c>
      <c r="C18708" t="s">
        <v>1013</v>
      </c>
      <c r="D18708" t="s">
        <v>1017</v>
      </c>
      <c r="E18708" t="s">
        <v>1019</v>
      </c>
      <c r="F18708" s="86">
        <v>7992535.4817389501</v>
      </c>
    </row>
    <row r="18709" spans="1:6">
      <c r="A18709">
        <v>2024</v>
      </c>
      <c r="B18709" t="s">
        <v>1063</v>
      </c>
      <c r="C18709" t="s">
        <v>1013</v>
      </c>
      <c r="D18709" t="s">
        <v>1017</v>
      </c>
      <c r="E18709" t="s">
        <v>1019</v>
      </c>
      <c r="F18709" s="86">
        <v>7781958.2485758504</v>
      </c>
    </row>
    <row r="18710" spans="1:6">
      <c r="A18710">
        <v>2025</v>
      </c>
      <c r="B18710" t="s">
        <v>1063</v>
      </c>
      <c r="C18710" t="s">
        <v>1013</v>
      </c>
      <c r="D18710" t="s">
        <v>1017</v>
      </c>
      <c r="E18710" t="s">
        <v>1019</v>
      </c>
      <c r="F18710" s="86">
        <v>7576627.1932296297</v>
      </c>
    </row>
    <row r="18711" spans="1:6">
      <c r="A18711">
        <v>2026</v>
      </c>
      <c r="B18711" t="s">
        <v>1063</v>
      </c>
      <c r="C18711" t="s">
        <v>1013</v>
      </c>
      <c r="D18711" t="s">
        <v>1017</v>
      </c>
      <c r="E18711" t="s">
        <v>1019</v>
      </c>
      <c r="F18711" s="86">
        <v>7374354.6108497502</v>
      </c>
    </row>
    <row r="18712" spans="1:6">
      <c r="A18712">
        <v>2027</v>
      </c>
      <c r="B18712" t="s">
        <v>1063</v>
      </c>
      <c r="C18712" t="s">
        <v>1013</v>
      </c>
      <c r="D18712" t="s">
        <v>1017</v>
      </c>
      <c r="E18712" t="s">
        <v>1019</v>
      </c>
      <c r="F18712" s="86">
        <v>7178143.4711631201</v>
      </c>
    </row>
    <row r="18713" spans="1:6">
      <c r="A18713">
        <v>2028</v>
      </c>
      <c r="B18713" t="s">
        <v>1063</v>
      </c>
      <c r="C18713" t="s">
        <v>1013</v>
      </c>
      <c r="D18713" t="s">
        <v>1017</v>
      </c>
      <c r="E18713" t="s">
        <v>1019</v>
      </c>
      <c r="F18713" s="86">
        <v>6993480.3707338898</v>
      </c>
    </row>
    <row r="18714" spans="1:6">
      <c r="A18714">
        <v>2029</v>
      </c>
      <c r="B18714" t="s">
        <v>1063</v>
      </c>
      <c r="C18714" t="s">
        <v>1013</v>
      </c>
      <c r="D18714" t="s">
        <v>1017</v>
      </c>
      <c r="E18714" t="s">
        <v>1019</v>
      </c>
      <c r="F18714" s="86">
        <v>6825780.5808146996</v>
      </c>
    </row>
    <row r="18715" spans="1:6">
      <c r="A18715">
        <v>2030</v>
      </c>
      <c r="B18715" t="s">
        <v>1063</v>
      </c>
      <c r="C18715" t="s">
        <v>1013</v>
      </c>
      <c r="D18715" t="s">
        <v>1017</v>
      </c>
      <c r="E18715" t="s">
        <v>1019</v>
      </c>
      <c r="F18715" s="86">
        <v>6676625.2309663603</v>
      </c>
    </row>
    <row r="18716" spans="1:6">
      <c r="A18716">
        <v>2031</v>
      </c>
      <c r="B18716" t="s">
        <v>1063</v>
      </c>
      <c r="C18716" t="s">
        <v>1013</v>
      </c>
      <c r="D18716" t="s">
        <v>1017</v>
      </c>
      <c r="E18716" t="s">
        <v>1019</v>
      </c>
      <c r="F18716" s="86">
        <v>6550596.42545461</v>
      </c>
    </row>
    <row r="18717" spans="1:6">
      <c r="A18717">
        <v>2032</v>
      </c>
      <c r="B18717" t="s">
        <v>1063</v>
      </c>
      <c r="C18717" t="s">
        <v>1013</v>
      </c>
      <c r="D18717" t="s">
        <v>1017</v>
      </c>
      <c r="E18717" t="s">
        <v>1019</v>
      </c>
      <c r="F18717" s="86">
        <v>6446343.4111195998</v>
      </c>
    </row>
    <row r="18718" spans="1:6">
      <c r="A18718">
        <v>2033</v>
      </c>
      <c r="B18718" t="s">
        <v>1063</v>
      </c>
      <c r="C18718" t="s">
        <v>1013</v>
      </c>
      <c r="D18718" t="s">
        <v>1017</v>
      </c>
      <c r="E18718" t="s">
        <v>1019</v>
      </c>
      <c r="F18718" s="86">
        <v>6359327.2012606999</v>
      </c>
    </row>
    <row r="18719" spans="1:6">
      <c r="A18719">
        <v>2034</v>
      </c>
      <c r="B18719" t="s">
        <v>1063</v>
      </c>
      <c r="C18719" t="s">
        <v>1013</v>
      </c>
      <c r="D18719" t="s">
        <v>1017</v>
      </c>
      <c r="E18719" t="s">
        <v>1019</v>
      </c>
      <c r="F18719" s="86">
        <v>6283710.8325316999</v>
      </c>
    </row>
    <row r="18720" spans="1:6">
      <c r="A18720">
        <v>2035</v>
      </c>
      <c r="B18720" t="s">
        <v>1063</v>
      </c>
      <c r="C18720" t="s">
        <v>1013</v>
      </c>
      <c r="D18720" t="s">
        <v>1017</v>
      </c>
      <c r="E18720" t="s">
        <v>1019</v>
      </c>
      <c r="F18720" s="86">
        <v>6216122.6673766999</v>
      </c>
    </row>
    <row r="18721" spans="1:6">
      <c r="A18721">
        <v>2036</v>
      </c>
      <c r="B18721" t="s">
        <v>1063</v>
      </c>
      <c r="C18721" t="s">
        <v>1013</v>
      </c>
      <c r="D18721" t="s">
        <v>1017</v>
      </c>
      <c r="E18721" t="s">
        <v>1019</v>
      </c>
      <c r="F18721" s="86">
        <v>6152515.2063411204</v>
      </c>
    </row>
    <row r="18722" spans="1:6">
      <c r="A18722">
        <v>2037</v>
      </c>
      <c r="B18722" t="s">
        <v>1063</v>
      </c>
      <c r="C18722" t="s">
        <v>1013</v>
      </c>
      <c r="D18722" t="s">
        <v>1017</v>
      </c>
      <c r="E18722" t="s">
        <v>1019</v>
      </c>
      <c r="F18722" s="86">
        <v>6096124.9887179499</v>
      </c>
    </row>
    <row r="18723" spans="1:6">
      <c r="A18723">
        <v>2038</v>
      </c>
      <c r="B18723" t="s">
        <v>1063</v>
      </c>
      <c r="C18723" t="s">
        <v>1013</v>
      </c>
      <c r="D18723" t="s">
        <v>1017</v>
      </c>
      <c r="E18723" t="s">
        <v>1019</v>
      </c>
      <c r="F18723" s="86">
        <v>6048656.7419429198</v>
      </c>
    </row>
    <row r="18724" spans="1:6">
      <c r="A18724">
        <v>2039</v>
      </c>
      <c r="B18724" t="s">
        <v>1063</v>
      </c>
      <c r="C18724" t="s">
        <v>1013</v>
      </c>
      <c r="D18724" t="s">
        <v>1017</v>
      </c>
      <c r="E18724" t="s">
        <v>1019</v>
      </c>
      <c r="F18724" s="86">
        <v>6006770.57511866</v>
      </c>
    </row>
    <row r="18725" spans="1:6">
      <c r="A18725">
        <v>2040</v>
      </c>
      <c r="B18725" t="s">
        <v>1063</v>
      </c>
      <c r="C18725" t="s">
        <v>1013</v>
      </c>
      <c r="D18725" t="s">
        <v>1017</v>
      </c>
      <c r="E18725" t="s">
        <v>1019</v>
      </c>
      <c r="F18725" s="86">
        <v>5968751.2401889795</v>
      </c>
    </row>
    <row r="18726" spans="1:6">
      <c r="A18726">
        <v>2041</v>
      </c>
      <c r="B18726" t="s">
        <v>1063</v>
      </c>
      <c r="C18726" t="s">
        <v>1013</v>
      </c>
      <c r="D18726" t="s">
        <v>1017</v>
      </c>
      <c r="E18726" t="s">
        <v>1019</v>
      </c>
      <c r="F18726" s="86">
        <v>5937795.4151874604</v>
      </c>
    </row>
    <row r="18727" spans="1:6">
      <c r="A18727">
        <v>2042</v>
      </c>
      <c r="B18727" t="s">
        <v>1063</v>
      </c>
      <c r="C18727" t="s">
        <v>1013</v>
      </c>
      <c r="D18727" t="s">
        <v>1017</v>
      </c>
      <c r="E18727" t="s">
        <v>1019</v>
      </c>
      <c r="F18727" s="86">
        <v>5916536.0501107099</v>
      </c>
    </row>
    <row r="18728" spans="1:6">
      <c r="A18728">
        <v>2043</v>
      </c>
      <c r="B18728" t="s">
        <v>1063</v>
      </c>
      <c r="C18728" t="s">
        <v>1013</v>
      </c>
      <c r="D18728" t="s">
        <v>1017</v>
      </c>
      <c r="E18728" t="s">
        <v>1019</v>
      </c>
      <c r="F18728" s="86">
        <v>5904252.3976496803</v>
      </c>
    </row>
    <row r="18729" spans="1:6">
      <c r="A18729">
        <v>2044</v>
      </c>
      <c r="B18729" t="s">
        <v>1063</v>
      </c>
      <c r="C18729" t="s">
        <v>1013</v>
      </c>
      <c r="D18729" t="s">
        <v>1017</v>
      </c>
      <c r="E18729" t="s">
        <v>1019</v>
      </c>
      <c r="F18729" s="86">
        <v>5899722.68325496</v>
      </c>
    </row>
    <row r="18730" spans="1:6">
      <c r="A18730">
        <v>2045</v>
      </c>
      <c r="B18730" t="s">
        <v>1063</v>
      </c>
      <c r="C18730" t="s">
        <v>1013</v>
      </c>
      <c r="D18730" t="s">
        <v>1017</v>
      </c>
      <c r="E18730" t="s">
        <v>1019</v>
      </c>
      <c r="F18730" s="86">
        <v>5902625.5486041503</v>
      </c>
    </row>
    <row r="18731" spans="1:6">
      <c r="A18731">
        <v>2046</v>
      </c>
      <c r="B18731" t="s">
        <v>1063</v>
      </c>
      <c r="C18731" t="s">
        <v>1013</v>
      </c>
      <c r="D18731" t="s">
        <v>1017</v>
      </c>
      <c r="E18731" t="s">
        <v>1019</v>
      </c>
      <c r="F18731" s="86">
        <v>5911922.8202964896</v>
      </c>
    </row>
    <row r="18732" spans="1:6">
      <c r="A18732">
        <v>2047</v>
      </c>
      <c r="B18732" t="s">
        <v>1063</v>
      </c>
      <c r="C18732" t="s">
        <v>1013</v>
      </c>
      <c r="D18732" t="s">
        <v>1017</v>
      </c>
      <c r="E18732" t="s">
        <v>1019</v>
      </c>
      <c r="F18732" s="86">
        <v>5927772.9468019204</v>
      </c>
    </row>
    <row r="18733" spans="1:6">
      <c r="A18733">
        <v>2048</v>
      </c>
      <c r="B18733" t="s">
        <v>1063</v>
      </c>
      <c r="C18733" t="s">
        <v>1013</v>
      </c>
      <c r="D18733" t="s">
        <v>1017</v>
      </c>
      <c r="E18733" t="s">
        <v>1019</v>
      </c>
      <c r="F18733" s="86">
        <v>5950291.9447814999</v>
      </c>
    </row>
    <row r="18734" spans="1:6">
      <c r="A18734">
        <v>2049</v>
      </c>
      <c r="B18734" t="s">
        <v>1063</v>
      </c>
      <c r="C18734" t="s">
        <v>1013</v>
      </c>
      <c r="D18734" t="s">
        <v>1017</v>
      </c>
      <c r="E18734" t="s">
        <v>1019</v>
      </c>
      <c r="F18734" s="86">
        <v>5979857.1938857902</v>
      </c>
    </row>
    <row r="18735" spans="1:6">
      <c r="A18735">
        <v>2050</v>
      </c>
      <c r="B18735" t="s">
        <v>1063</v>
      </c>
      <c r="C18735" t="s">
        <v>1013</v>
      </c>
      <c r="D18735" t="s">
        <v>1017</v>
      </c>
      <c r="E18735" t="s">
        <v>1019</v>
      </c>
      <c r="F18735" s="86">
        <v>6016799.7630495103</v>
      </c>
    </row>
    <row r="18736" spans="1:6">
      <c r="A18736">
        <v>2017</v>
      </c>
      <c r="B18736" t="s">
        <v>1064</v>
      </c>
      <c r="C18736" t="s">
        <v>1013</v>
      </c>
      <c r="D18736" t="s">
        <v>1017</v>
      </c>
      <c r="E18736" t="s">
        <v>1019</v>
      </c>
      <c r="F18736" s="86">
        <v>1303924.79700478</v>
      </c>
    </row>
    <row r="18737" spans="1:6">
      <c r="A18737">
        <v>2018</v>
      </c>
      <c r="B18737" t="s">
        <v>1064</v>
      </c>
      <c r="C18737" t="s">
        <v>1013</v>
      </c>
      <c r="D18737" t="s">
        <v>1017</v>
      </c>
      <c r="E18737" t="s">
        <v>1019</v>
      </c>
      <c r="F18737" s="86">
        <v>1294700.26532953</v>
      </c>
    </row>
    <row r="18738" spans="1:6">
      <c r="A18738">
        <v>2019</v>
      </c>
      <c r="B18738" t="s">
        <v>1064</v>
      </c>
      <c r="C18738" t="s">
        <v>1013</v>
      </c>
      <c r="D18738" t="s">
        <v>1017</v>
      </c>
      <c r="E18738" t="s">
        <v>1019</v>
      </c>
      <c r="F18738" s="86">
        <v>1297215.6733581999</v>
      </c>
    </row>
    <row r="18739" spans="1:6">
      <c r="A18739">
        <v>2020</v>
      </c>
      <c r="B18739" t="s">
        <v>1064</v>
      </c>
      <c r="C18739" t="s">
        <v>1013</v>
      </c>
      <c r="D18739" t="s">
        <v>1017</v>
      </c>
      <c r="E18739" t="s">
        <v>1019</v>
      </c>
      <c r="F18739" s="86">
        <v>1296947.6878720101</v>
      </c>
    </row>
    <row r="18740" spans="1:6">
      <c r="A18740">
        <v>2021</v>
      </c>
      <c r="B18740" t="s">
        <v>1064</v>
      </c>
      <c r="C18740" t="s">
        <v>1013</v>
      </c>
      <c r="D18740" t="s">
        <v>1017</v>
      </c>
      <c r="E18740" t="s">
        <v>1019</v>
      </c>
      <c r="F18740" s="86">
        <v>1288778.6210523101</v>
      </c>
    </row>
    <row r="18741" spans="1:6">
      <c r="A18741">
        <v>2022</v>
      </c>
      <c r="B18741" t="s">
        <v>1064</v>
      </c>
      <c r="C18741" t="s">
        <v>1013</v>
      </c>
      <c r="D18741" t="s">
        <v>1017</v>
      </c>
      <c r="E18741" t="s">
        <v>1019</v>
      </c>
      <c r="F18741" s="86">
        <v>1264371.1522235901</v>
      </c>
    </row>
    <row r="18742" spans="1:6">
      <c r="A18742">
        <v>2023</v>
      </c>
      <c r="B18742" t="s">
        <v>1064</v>
      </c>
      <c r="C18742" t="s">
        <v>1013</v>
      </c>
      <c r="D18742" t="s">
        <v>1017</v>
      </c>
      <c r="E18742" t="s">
        <v>1019</v>
      </c>
      <c r="F18742" s="86">
        <v>1227505.8594190299</v>
      </c>
    </row>
    <row r="18743" spans="1:6">
      <c r="A18743">
        <v>2024</v>
      </c>
      <c r="B18743" t="s">
        <v>1064</v>
      </c>
      <c r="C18743" t="s">
        <v>1013</v>
      </c>
      <c r="D18743" t="s">
        <v>1017</v>
      </c>
      <c r="E18743" t="s">
        <v>1019</v>
      </c>
      <c r="F18743" s="86">
        <v>1188430.4567317299</v>
      </c>
    </row>
    <row r="18744" spans="1:6">
      <c r="A18744">
        <v>2025</v>
      </c>
      <c r="B18744" t="s">
        <v>1064</v>
      </c>
      <c r="C18744" t="s">
        <v>1013</v>
      </c>
      <c r="D18744" t="s">
        <v>1017</v>
      </c>
      <c r="E18744" t="s">
        <v>1019</v>
      </c>
      <c r="F18744" s="86">
        <v>1151685.91802952</v>
      </c>
    </row>
    <row r="18745" spans="1:6">
      <c r="A18745">
        <v>2026</v>
      </c>
      <c r="B18745" t="s">
        <v>1064</v>
      </c>
      <c r="C18745" t="s">
        <v>1013</v>
      </c>
      <c r="D18745" t="s">
        <v>1017</v>
      </c>
      <c r="E18745" t="s">
        <v>1019</v>
      </c>
      <c r="F18745" s="86">
        <v>1116341.79790546</v>
      </c>
    </row>
    <row r="18746" spans="1:6">
      <c r="A18746">
        <v>2027</v>
      </c>
      <c r="B18746" t="s">
        <v>1064</v>
      </c>
      <c r="C18746" t="s">
        <v>1013</v>
      </c>
      <c r="D18746" t="s">
        <v>1017</v>
      </c>
      <c r="E18746" t="s">
        <v>1019</v>
      </c>
      <c r="F18746" s="86">
        <v>1082487.0364814401</v>
      </c>
    </row>
    <row r="18747" spans="1:6">
      <c r="A18747">
        <v>2028</v>
      </c>
      <c r="B18747" t="s">
        <v>1064</v>
      </c>
      <c r="C18747" t="s">
        <v>1013</v>
      </c>
      <c r="D18747" t="s">
        <v>1017</v>
      </c>
      <c r="E18747" t="s">
        <v>1019</v>
      </c>
      <c r="F18747" s="86">
        <v>1050878.7745069601</v>
      </c>
    </row>
    <row r="18748" spans="1:6">
      <c r="A18748">
        <v>2029</v>
      </c>
      <c r="B18748" t="s">
        <v>1064</v>
      </c>
      <c r="C18748" t="s">
        <v>1013</v>
      </c>
      <c r="D18748" t="s">
        <v>1017</v>
      </c>
      <c r="E18748" t="s">
        <v>1019</v>
      </c>
      <c r="F18748" s="86">
        <v>1021819.11196167</v>
      </c>
    </row>
    <row r="18749" spans="1:6">
      <c r="A18749">
        <v>2030</v>
      </c>
      <c r="B18749" t="s">
        <v>1064</v>
      </c>
      <c r="C18749" t="s">
        <v>1013</v>
      </c>
      <c r="D18749" t="s">
        <v>1017</v>
      </c>
      <c r="E18749" t="s">
        <v>1019</v>
      </c>
      <c r="F18749" s="86">
        <v>996196.403127164</v>
      </c>
    </row>
    <row r="18750" spans="1:6">
      <c r="A18750">
        <v>2031</v>
      </c>
      <c r="B18750" t="s">
        <v>1064</v>
      </c>
      <c r="C18750" t="s">
        <v>1013</v>
      </c>
      <c r="D18750" t="s">
        <v>1017</v>
      </c>
      <c r="E18750" t="s">
        <v>1019</v>
      </c>
      <c r="F18750" s="86">
        <v>974347.842131085</v>
      </c>
    </row>
    <row r="18751" spans="1:6">
      <c r="A18751">
        <v>2032</v>
      </c>
      <c r="B18751" t="s">
        <v>1064</v>
      </c>
      <c r="C18751" t="s">
        <v>1013</v>
      </c>
      <c r="D18751" t="s">
        <v>1017</v>
      </c>
      <c r="E18751" t="s">
        <v>1019</v>
      </c>
      <c r="F18751" s="86">
        <v>955821.09343399503</v>
      </c>
    </row>
    <row r="18752" spans="1:6">
      <c r="A18752">
        <v>2033</v>
      </c>
      <c r="B18752" t="s">
        <v>1064</v>
      </c>
      <c r="C18752" t="s">
        <v>1013</v>
      </c>
      <c r="D18752" t="s">
        <v>1017</v>
      </c>
      <c r="E18752" t="s">
        <v>1019</v>
      </c>
      <c r="F18752" s="86">
        <v>940097.72829057102</v>
      </c>
    </row>
    <row r="18753" spans="1:6">
      <c r="A18753">
        <v>2034</v>
      </c>
      <c r="B18753" t="s">
        <v>1064</v>
      </c>
      <c r="C18753" t="s">
        <v>1013</v>
      </c>
      <c r="D18753" t="s">
        <v>1017</v>
      </c>
      <c r="E18753" t="s">
        <v>1019</v>
      </c>
      <c r="F18753" s="86">
        <v>925943.49839113897</v>
      </c>
    </row>
    <row r="18754" spans="1:6">
      <c r="A18754">
        <v>2035</v>
      </c>
      <c r="B18754" t="s">
        <v>1064</v>
      </c>
      <c r="C18754" t="s">
        <v>1013</v>
      </c>
      <c r="D18754" t="s">
        <v>1017</v>
      </c>
      <c r="E18754" t="s">
        <v>1019</v>
      </c>
      <c r="F18754" s="86">
        <v>913064.10114304698</v>
      </c>
    </row>
    <row r="18755" spans="1:6">
      <c r="A18755">
        <v>2036</v>
      </c>
      <c r="B18755" t="s">
        <v>1064</v>
      </c>
      <c r="C18755" t="s">
        <v>1013</v>
      </c>
      <c r="D18755" t="s">
        <v>1017</v>
      </c>
      <c r="E18755" t="s">
        <v>1019</v>
      </c>
      <c r="F18755" s="86">
        <v>900959.63597456296</v>
      </c>
    </row>
    <row r="18756" spans="1:6">
      <c r="A18756">
        <v>2037</v>
      </c>
      <c r="B18756" t="s">
        <v>1064</v>
      </c>
      <c r="C18756" t="s">
        <v>1013</v>
      </c>
      <c r="D18756" t="s">
        <v>1017</v>
      </c>
      <c r="E18756" t="s">
        <v>1019</v>
      </c>
      <c r="F18756" s="86">
        <v>890015.36940932996</v>
      </c>
    </row>
    <row r="18757" spans="1:6">
      <c r="A18757">
        <v>2038</v>
      </c>
      <c r="B18757" t="s">
        <v>1064</v>
      </c>
      <c r="C18757" t="s">
        <v>1013</v>
      </c>
      <c r="D18757" t="s">
        <v>1017</v>
      </c>
      <c r="E18757" t="s">
        <v>1019</v>
      </c>
      <c r="F18757" s="86">
        <v>880392.34431382106</v>
      </c>
    </row>
    <row r="18758" spans="1:6">
      <c r="A18758">
        <v>2039</v>
      </c>
      <c r="B18758" t="s">
        <v>1064</v>
      </c>
      <c r="C18758" t="s">
        <v>1013</v>
      </c>
      <c r="D18758" t="s">
        <v>1017</v>
      </c>
      <c r="E18758" t="s">
        <v>1019</v>
      </c>
      <c r="F18758" s="86">
        <v>871569.78647512605</v>
      </c>
    </row>
    <row r="18759" spans="1:6">
      <c r="A18759">
        <v>2040</v>
      </c>
      <c r="B18759" t="s">
        <v>1064</v>
      </c>
      <c r="C18759" t="s">
        <v>1013</v>
      </c>
      <c r="D18759" t="s">
        <v>1017</v>
      </c>
      <c r="E18759" t="s">
        <v>1019</v>
      </c>
      <c r="F18759" s="86">
        <v>863416.24224824202</v>
      </c>
    </row>
    <row r="18760" spans="1:6">
      <c r="A18760">
        <v>2041</v>
      </c>
      <c r="B18760" t="s">
        <v>1064</v>
      </c>
      <c r="C18760" t="s">
        <v>1013</v>
      </c>
      <c r="D18760" t="s">
        <v>1017</v>
      </c>
      <c r="E18760" t="s">
        <v>1019</v>
      </c>
      <c r="F18760" s="86">
        <v>856260.10240070894</v>
      </c>
    </row>
    <row r="18761" spans="1:6">
      <c r="A18761">
        <v>2042</v>
      </c>
      <c r="B18761" t="s">
        <v>1064</v>
      </c>
      <c r="C18761" t="s">
        <v>1013</v>
      </c>
      <c r="D18761" t="s">
        <v>1017</v>
      </c>
      <c r="E18761" t="s">
        <v>1019</v>
      </c>
      <c r="F18761" s="86">
        <v>850783.24960413703</v>
      </c>
    </row>
    <row r="18762" spans="1:6">
      <c r="A18762">
        <v>2043</v>
      </c>
      <c r="B18762" t="s">
        <v>1064</v>
      </c>
      <c r="C18762" t="s">
        <v>1013</v>
      </c>
      <c r="D18762" t="s">
        <v>1017</v>
      </c>
      <c r="E18762" t="s">
        <v>1019</v>
      </c>
      <c r="F18762" s="86">
        <v>846523.86999732</v>
      </c>
    </row>
    <row r="18763" spans="1:6">
      <c r="A18763">
        <v>2044</v>
      </c>
      <c r="B18763" t="s">
        <v>1064</v>
      </c>
      <c r="C18763" t="s">
        <v>1013</v>
      </c>
      <c r="D18763" t="s">
        <v>1017</v>
      </c>
      <c r="E18763" t="s">
        <v>1019</v>
      </c>
      <c r="F18763" s="86">
        <v>843255.77209019405</v>
      </c>
    </row>
    <row r="18764" spans="1:6">
      <c r="A18764">
        <v>2045</v>
      </c>
      <c r="B18764" t="s">
        <v>1064</v>
      </c>
      <c r="C18764" t="s">
        <v>1013</v>
      </c>
      <c r="D18764" t="s">
        <v>1017</v>
      </c>
      <c r="E18764" t="s">
        <v>1019</v>
      </c>
      <c r="F18764" s="86">
        <v>841299.50321479305</v>
      </c>
    </row>
    <row r="18765" spans="1:6">
      <c r="A18765">
        <v>2046</v>
      </c>
      <c r="B18765" t="s">
        <v>1064</v>
      </c>
      <c r="C18765" t="s">
        <v>1013</v>
      </c>
      <c r="D18765" t="s">
        <v>1017</v>
      </c>
      <c r="E18765" t="s">
        <v>1019</v>
      </c>
      <c r="F18765" s="86">
        <v>840162.64305179403</v>
      </c>
    </row>
    <row r="18766" spans="1:6">
      <c r="A18766">
        <v>2047</v>
      </c>
      <c r="B18766" t="s">
        <v>1064</v>
      </c>
      <c r="C18766" t="s">
        <v>1013</v>
      </c>
      <c r="D18766" t="s">
        <v>1017</v>
      </c>
      <c r="E18766" t="s">
        <v>1019</v>
      </c>
      <c r="F18766" s="86">
        <v>840012.28046241403</v>
      </c>
    </row>
    <row r="18767" spans="1:6">
      <c r="A18767">
        <v>2048</v>
      </c>
      <c r="B18767" t="s">
        <v>1064</v>
      </c>
      <c r="C18767" t="s">
        <v>1013</v>
      </c>
      <c r="D18767" t="s">
        <v>1017</v>
      </c>
      <c r="E18767" t="s">
        <v>1019</v>
      </c>
      <c r="F18767" s="86">
        <v>840763.91893205699</v>
      </c>
    </row>
    <row r="18768" spans="1:6">
      <c r="A18768">
        <v>2049</v>
      </c>
      <c r="B18768" t="s">
        <v>1064</v>
      </c>
      <c r="C18768" t="s">
        <v>1013</v>
      </c>
      <c r="D18768" t="s">
        <v>1017</v>
      </c>
      <c r="E18768" t="s">
        <v>1019</v>
      </c>
      <c r="F18768" s="86">
        <v>842769.49661602895</v>
      </c>
    </row>
    <row r="18769" spans="1:6">
      <c r="A18769">
        <v>2050</v>
      </c>
      <c r="B18769" t="s">
        <v>1064</v>
      </c>
      <c r="C18769" t="s">
        <v>1013</v>
      </c>
      <c r="D18769" t="s">
        <v>1017</v>
      </c>
      <c r="E18769" t="s">
        <v>1019</v>
      </c>
      <c r="F18769" s="86">
        <v>845831.90036083094</v>
      </c>
    </row>
    <row r="18770" spans="1:6">
      <c r="A18770">
        <v>2017</v>
      </c>
      <c r="B18770" t="s">
        <v>1065</v>
      </c>
      <c r="C18770" t="s">
        <v>1013</v>
      </c>
      <c r="D18770" t="s">
        <v>1017</v>
      </c>
      <c r="E18770" t="s">
        <v>1019</v>
      </c>
      <c r="F18770" s="86">
        <v>11598946.7401281</v>
      </c>
    </row>
    <row r="18771" spans="1:6">
      <c r="A18771">
        <v>2018</v>
      </c>
      <c r="B18771" t="s">
        <v>1065</v>
      </c>
      <c r="C18771" t="s">
        <v>1013</v>
      </c>
      <c r="D18771" t="s">
        <v>1017</v>
      </c>
      <c r="E18771" t="s">
        <v>1019</v>
      </c>
      <c r="F18771" s="86">
        <v>11480970.415544501</v>
      </c>
    </row>
    <row r="18772" spans="1:6">
      <c r="A18772">
        <v>2019</v>
      </c>
      <c r="B18772" t="s">
        <v>1065</v>
      </c>
      <c r="C18772" t="s">
        <v>1013</v>
      </c>
      <c r="D18772" t="s">
        <v>1017</v>
      </c>
      <c r="E18772" t="s">
        <v>1019</v>
      </c>
      <c r="F18772" s="86">
        <v>11481553.773430999</v>
      </c>
    </row>
    <row r="18773" spans="1:6">
      <c r="A18773">
        <v>2020</v>
      </c>
      <c r="B18773" t="s">
        <v>1065</v>
      </c>
      <c r="C18773" t="s">
        <v>1013</v>
      </c>
      <c r="D18773" t="s">
        <v>1017</v>
      </c>
      <c r="E18773" t="s">
        <v>1019</v>
      </c>
      <c r="F18773" s="86">
        <v>11511496.977399999</v>
      </c>
    </row>
    <row r="18774" spans="1:6">
      <c r="A18774">
        <v>2021</v>
      </c>
      <c r="B18774" t="s">
        <v>1065</v>
      </c>
      <c r="C18774" t="s">
        <v>1013</v>
      </c>
      <c r="D18774" t="s">
        <v>1017</v>
      </c>
      <c r="E18774" t="s">
        <v>1019</v>
      </c>
      <c r="F18774" s="86">
        <v>11454114.1492128</v>
      </c>
    </row>
    <row r="18775" spans="1:6">
      <c r="A18775">
        <v>2022</v>
      </c>
      <c r="B18775" t="s">
        <v>1065</v>
      </c>
      <c r="C18775" t="s">
        <v>1013</v>
      </c>
      <c r="D18775" t="s">
        <v>1017</v>
      </c>
      <c r="E18775" t="s">
        <v>1019</v>
      </c>
      <c r="F18775" s="86">
        <v>11260331.3113568</v>
      </c>
    </row>
    <row r="18776" spans="1:6">
      <c r="A18776">
        <v>2023</v>
      </c>
      <c r="B18776" t="s">
        <v>1065</v>
      </c>
      <c r="C18776" t="s">
        <v>1013</v>
      </c>
      <c r="D18776" t="s">
        <v>1017</v>
      </c>
      <c r="E18776" t="s">
        <v>1019</v>
      </c>
      <c r="F18776" s="86">
        <v>10952681.860838801</v>
      </c>
    </row>
    <row r="18777" spans="1:6">
      <c r="A18777">
        <v>2024</v>
      </c>
      <c r="B18777" t="s">
        <v>1065</v>
      </c>
      <c r="C18777" t="s">
        <v>1013</v>
      </c>
      <c r="D18777" t="s">
        <v>1017</v>
      </c>
      <c r="E18777" t="s">
        <v>1019</v>
      </c>
      <c r="F18777" s="86">
        <v>10627819.663872</v>
      </c>
    </row>
    <row r="18778" spans="1:6">
      <c r="A18778">
        <v>2025</v>
      </c>
      <c r="B18778" t="s">
        <v>1065</v>
      </c>
      <c r="C18778" t="s">
        <v>1013</v>
      </c>
      <c r="D18778" t="s">
        <v>1017</v>
      </c>
      <c r="E18778" t="s">
        <v>1019</v>
      </c>
      <c r="F18778" s="86">
        <v>10312455.4043431</v>
      </c>
    </row>
    <row r="18779" spans="1:6">
      <c r="A18779">
        <v>2026</v>
      </c>
      <c r="B18779" t="s">
        <v>1065</v>
      </c>
      <c r="C18779" t="s">
        <v>1013</v>
      </c>
      <c r="D18779" t="s">
        <v>1017</v>
      </c>
      <c r="E18779" t="s">
        <v>1019</v>
      </c>
      <c r="F18779" s="86">
        <v>10012365.301818799</v>
      </c>
    </row>
    <row r="18780" spans="1:6">
      <c r="A18780">
        <v>2027</v>
      </c>
      <c r="B18780" t="s">
        <v>1065</v>
      </c>
      <c r="C18780" t="s">
        <v>1013</v>
      </c>
      <c r="D18780" t="s">
        <v>1017</v>
      </c>
      <c r="E18780" t="s">
        <v>1019</v>
      </c>
      <c r="F18780" s="86">
        <v>9727209.0444527604</v>
      </c>
    </row>
    <row r="18781" spans="1:6">
      <c r="A18781">
        <v>2028</v>
      </c>
      <c r="B18781" t="s">
        <v>1065</v>
      </c>
      <c r="C18781" t="s">
        <v>1013</v>
      </c>
      <c r="D18781" t="s">
        <v>1017</v>
      </c>
      <c r="E18781" t="s">
        <v>1019</v>
      </c>
      <c r="F18781" s="86">
        <v>9462843.2899479493</v>
      </c>
    </row>
    <row r="18782" spans="1:6">
      <c r="A18782">
        <v>2029</v>
      </c>
      <c r="B18782" t="s">
        <v>1065</v>
      </c>
      <c r="C18782" t="s">
        <v>1013</v>
      </c>
      <c r="D18782" t="s">
        <v>1017</v>
      </c>
      <c r="E18782" t="s">
        <v>1019</v>
      </c>
      <c r="F18782" s="86">
        <v>9222582.7602594607</v>
      </c>
    </row>
    <row r="18783" spans="1:6">
      <c r="A18783">
        <v>2030</v>
      </c>
      <c r="B18783" t="s">
        <v>1065</v>
      </c>
      <c r="C18783" t="s">
        <v>1013</v>
      </c>
      <c r="D18783" t="s">
        <v>1017</v>
      </c>
      <c r="E18783" t="s">
        <v>1019</v>
      </c>
      <c r="F18783" s="86">
        <v>9009066.0932837799</v>
      </c>
    </row>
    <row r="18784" spans="1:6">
      <c r="A18784">
        <v>2031</v>
      </c>
      <c r="B18784" t="s">
        <v>1065</v>
      </c>
      <c r="C18784" t="s">
        <v>1013</v>
      </c>
      <c r="D18784" t="s">
        <v>1017</v>
      </c>
      <c r="E18784" t="s">
        <v>1019</v>
      </c>
      <c r="F18784" s="86">
        <v>8827534.2601117902</v>
      </c>
    </row>
    <row r="18785" spans="1:6">
      <c r="A18785">
        <v>2032</v>
      </c>
      <c r="B18785" t="s">
        <v>1065</v>
      </c>
      <c r="C18785" t="s">
        <v>1013</v>
      </c>
      <c r="D18785" t="s">
        <v>1017</v>
      </c>
      <c r="E18785" t="s">
        <v>1019</v>
      </c>
      <c r="F18785" s="86">
        <v>8677167.1194671597</v>
      </c>
    </row>
    <row r="18786" spans="1:6">
      <c r="A18786">
        <v>2033</v>
      </c>
      <c r="B18786" t="s">
        <v>1065</v>
      </c>
      <c r="C18786" t="s">
        <v>1013</v>
      </c>
      <c r="D18786" t="s">
        <v>1017</v>
      </c>
      <c r="E18786" t="s">
        <v>1019</v>
      </c>
      <c r="F18786" s="86">
        <v>8548864.4784437995</v>
      </c>
    </row>
    <row r="18787" spans="1:6">
      <c r="A18787">
        <v>2034</v>
      </c>
      <c r="B18787" t="s">
        <v>1065</v>
      </c>
      <c r="C18787" t="s">
        <v>1013</v>
      </c>
      <c r="D18787" t="s">
        <v>1017</v>
      </c>
      <c r="E18787" t="s">
        <v>1019</v>
      </c>
      <c r="F18787" s="86">
        <v>8436580.9667718802</v>
      </c>
    </row>
    <row r="18788" spans="1:6">
      <c r="A18788">
        <v>2035</v>
      </c>
      <c r="B18788" t="s">
        <v>1065</v>
      </c>
      <c r="C18788" t="s">
        <v>1013</v>
      </c>
      <c r="D18788" t="s">
        <v>1017</v>
      </c>
      <c r="E18788" t="s">
        <v>1019</v>
      </c>
      <c r="F18788" s="86">
        <v>8334158.1727154497</v>
      </c>
    </row>
    <row r="18789" spans="1:6">
      <c r="A18789">
        <v>2036</v>
      </c>
      <c r="B18789" t="s">
        <v>1065</v>
      </c>
      <c r="C18789" t="s">
        <v>1013</v>
      </c>
      <c r="D18789" t="s">
        <v>1017</v>
      </c>
      <c r="E18789" t="s">
        <v>1019</v>
      </c>
      <c r="F18789" s="86">
        <v>8236967.4398259101</v>
      </c>
    </row>
    <row r="18790" spans="1:6">
      <c r="A18790">
        <v>2037</v>
      </c>
      <c r="B18790" t="s">
        <v>1065</v>
      </c>
      <c r="C18790" t="s">
        <v>1013</v>
      </c>
      <c r="D18790" t="s">
        <v>1017</v>
      </c>
      <c r="E18790" t="s">
        <v>1019</v>
      </c>
      <c r="F18790" s="86">
        <v>8149203.4109878102</v>
      </c>
    </row>
    <row r="18791" spans="1:6">
      <c r="A18791">
        <v>2038</v>
      </c>
      <c r="B18791" t="s">
        <v>1065</v>
      </c>
      <c r="C18791" t="s">
        <v>1013</v>
      </c>
      <c r="D18791" t="s">
        <v>1017</v>
      </c>
      <c r="E18791" t="s">
        <v>1019</v>
      </c>
      <c r="F18791" s="86">
        <v>8072085.3345559603</v>
      </c>
    </row>
    <row r="18792" spans="1:6">
      <c r="A18792">
        <v>2039</v>
      </c>
      <c r="B18792" t="s">
        <v>1065</v>
      </c>
      <c r="C18792" t="s">
        <v>1013</v>
      </c>
      <c r="D18792" t="s">
        <v>1017</v>
      </c>
      <c r="E18792" t="s">
        <v>1019</v>
      </c>
      <c r="F18792" s="86">
        <v>8003730.1386903301</v>
      </c>
    </row>
    <row r="18793" spans="1:6">
      <c r="A18793">
        <v>2040</v>
      </c>
      <c r="B18793" t="s">
        <v>1065</v>
      </c>
      <c r="C18793" t="s">
        <v>1013</v>
      </c>
      <c r="D18793" t="s">
        <v>1017</v>
      </c>
      <c r="E18793" t="s">
        <v>1019</v>
      </c>
      <c r="F18793" s="86">
        <v>7938981.81892299</v>
      </c>
    </row>
    <row r="18794" spans="1:6">
      <c r="A18794">
        <v>2041</v>
      </c>
      <c r="B18794" t="s">
        <v>1065</v>
      </c>
      <c r="C18794" t="s">
        <v>1013</v>
      </c>
      <c r="D18794" t="s">
        <v>1017</v>
      </c>
      <c r="E18794" t="s">
        <v>1019</v>
      </c>
      <c r="F18794" s="86">
        <v>7885846.1953446697</v>
      </c>
    </row>
    <row r="18795" spans="1:6">
      <c r="A18795">
        <v>2042</v>
      </c>
      <c r="B18795" t="s">
        <v>1065</v>
      </c>
      <c r="C18795" t="s">
        <v>1013</v>
      </c>
      <c r="D18795" t="s">
        <v>1017</v>
      </c>
      <c r="E18795" t="s">
        <v>1019</v>
      </c>
      <c r="F18795" s="86">
        <v>7844322.5412624404</v>
      </c>
    </row>
    <row r="18796" spans="1:6">
      <c r="A18796">
        <v>2043</v>
      </c>
      <c r="B18796" t="s">
        <v>1065</v>
      </c>
      <c r="C18796" t="s">
        <v>1013</v>
      </c>
      <c r="D18796" t="s">
        <v>1017</v>
      </c>
      <c r="E18796" t="s">
        <v>1019</v>
      </c>
      <c r="F18796" s="86">
        <v>7815296.6717849597</v>
      </c>
    </row>
    <row r="18797" spans="1:6">
      <c r="A18797">
        <v>2044</v>
      </c>
      <c r="B18797" t="s">
        <v>1065</v>
      </c>
      <c r="C18797" t="s">
        <v>1013</v>
      </c>
      <c r="D18797" t="s">
        <v>1017</v>
      </c>
      <c r="E18797" t="s">
        <v>1019</v>
      </c>
      <c r="F18797" s="86">
        <v>7795336.3365059895</v>
      </c>
    </row>
    <row r="18798" spans="1:6">
      <c r="A18798">
        <v>2045</v>
      </c>
      <c r="B18798" t="s">
        <v>1065</v>
      </c>
      <c r="C18798" t="s">
        <v>1013</v>
      </c>
      <c r="D18798" t="s">
        <v>1017</v>
      </c>
      <c r="E18798" t="s">
        <v>1019</v>
      </c>
      <c r="F18798" s="86">
        <v>7785001.6886542505</v>
      </c>
    </row>
    <row r="18799" spans="1:6">
      <c r="A18799">
        <v>2046</v>
      </c>
      <c r="B18799" t="s">
        <v>1065</v>
      </c>
      <c r="C18799" t="s">
        <v>1013</v>
      </c>
      <c r="D18799" t="s">
        <v>1017</v>
      </c>
      <c r="E18799" t="s">
        <v>1019</v>
      </c>
      <c r="F18799" s="86">
        <v>7784591.3640906196</v>
      </c>
    </row>
    <row r="18800" spans="1:6">
      <c r="A18800">
        <v>2047</v>
      </c>
      <c r="B18800" t="s">
        <v>1065</v>
      </c>
      <c r="C18800" t="s">
        <v>1013</v>
      </c>
      <c r="D18800" t="s">
        <v>1017</v>
      </c>
      <c r="E18800" t="s">
        <v>1019</v>
      </c>
      <c r="F18800" s="86">
        <v>7792531.5884300498</v>
      </c>
    </row>
    <row r="18801" spans="1:6">
      <c r="A18801">
        <v>2048</v>
      </c>
      <c r="B18801" t="s">
        <v>1065</v>
      </c>
      <c r="C18801" t="s">
        <v>1013</v>
      </c>
      <c r="D18801" t="s">
        <v>1017</v>
      </c>
      <c r="E18801" t="s">
        <v>1019</v>
      </c>
      <c r="F18801" s="86">
        <v>7808714.3511847304</v>
      </c>
    </row>
    <row r="18802" spans="1:6">
      <c r="A18802">
        <v>2049</v>
      </c>
      <c r="B18802" t="s">
        <v>1065</v>
      </c>
      <c r="C18802" t="s">
        <v>1013</v>
      </c>
      <c r="D18802" t="s">
        <v>1017</v>
      </c>
      <c r="E18802" t="s">
        <v>1019</v>
      </c>
      <c r="F18802" s="86">
        <v>7836113.8033433398</v>
      </c>
    </row>
    <row r="18803" spans="1:6">
      <c r="A18803">
        <v>2050</v>
      </c>
      <c r="B18803" t="s">
        <v>1065</v>
      </c>
      <c r="C18803" t="s">
        <v>1013</v>
      </c>
      <c r="D18803" t="s">
        <v>1017</v>
      </c>
      <c r="E18803" t="s">
        <v>1019</v>
      </c>
      <c r="F18803" s="86">
        <v>7871903.52691634</v>
      </c>
    </row>
    <row r="18804" spans="1:6">
      <c r="A18804">
        <v>2017</v>
      </c>
      <c r="B18804" t="s">
        <v>1066</v>
      </c>
      <c r="C18804" t="s">
        <v>1013</v>
      </c>
      <c r="D18804" t="s">
        <v>1017</v>
      </c>
      <c r="E18804" t="s">
        <v>1019</v>
      </c>
      <c r="F18804" s="86">
        <v>46785013.455044903</v>
      </c>
    </row>
    <row r="18805" spans="1:6">
      <c r="A18805">
        <v>2018</v>
      </c>
      <c r="B18805" t="s">
        <v>1066</v>
      </c>
      <c r="C18805" t="s">
        <v>1013</v>
      </c>
      <c r="D18805" t="s">
        <v>1017</v>
      </c>
      <c r="E18805" t="s">
        <v>1019</v>
      </c>
      <c r="F18805" s="86">
        <v>46860577.217782997</v>
      </c>
    </row>
    <row r="18806" spans="1:6">
      <c r="A18806">
        <v>2019</v>
      </c>
      <c r="B18806" t="s">
        <v>1066</v>
      </c>
      <c r="C18806" t="s">
        <v>1013</v>
      </c>
      <c r="D18806" t="s">
        <v>1017</v>
      </c>
      <c r="E18806" t="s">
        <v>1019</v>
      </c>
      <c r="F18806" s="86">
        <v>47373752.571861602</v>
      </c>
    </row>
    <row r="18807" spans="1:6">
      <c r="A18807">
        <v>2020</v>
      </c>
      <c r="B18807" t="s">
        <v>1066</v>
      </c>
      <c r="C18807" t="s">
        <v>1013</v>
      </c>
      <c r="D18807" t="s">
        <v>1017</v>
      </c>
      <c r="E18807" t="s">
        <v>1019</v>
      </c>
      <c r="F18807" s="86">
        <v>47513135.852428503</v>
      </c>
    </row>
    <row r="18808" spans="1:6">
      <c r="A18808">
        <v>2021</v>
      </c>
      <c r="B18808" t="s">
        <v>1066</v>
      </c>
      <c r="C18808" t="s">
        <v>1013</v>
      </c>
      <c r="D18808" t="s">
        <v>1017</v>
      </c>
      <c r="E18808" t="s">
        <v>1019</v>
      </c>
      <c r="F18808" s="86">
        <v>47338869.479139097</v>
      </c>
    </row>
    <row r="18809" spans="1:6">
      <c r="A18809">
        <v>2022</v>
      </c>
      <c r="B18809" t="s">
        <v>1066</v>
      </c>
      <c r="C18809" t="s">
        <v>1013</v>
      </c>
      <c r="D18809" t="s">
        <v>1017</v>
      </c>
      <c r="E18809" t="s">
        <v>1019</v>
      </c>
      <c r="F18809" s="86">
        <v>46606448.736139297</v>
      </c>
    </row>
    <row r="18810" spans="1:6">
      <c r="A18810">
        <v>2023</v>
      </c>
      <c r="B18810" t="s">
        <v>1066</v>
      </c>
      <c r="C18810" t="s">
        <v>1013</v>
      </c>
      <c r="D18810" t="s">
        <v>1017</v>
      </c>
      <c r="E18810" t="s">
        <v>1019</v>
      </c>
      <c r="F18810" s="86">
        <v>45406013.6784973</v>
      </c>
    </row>
    <row r="18811" spans="1:6">
      <c r="A18811">
        <v>2024</v>
      </c>
      <c r="B18811" t="s">
        <v>1066</v>
      </c>
      <c r="C18811" t="s">
        <v>1013</v>
      </c>
      <c r="D18811" t="s">
        <v>1017</v>
      </c>
      <c r="E18811" t="s">
        <v>1019</v>
      </c>
      <c r="F18811" s="86">
        <v>44128555.130906098</v>
      </c>
    </row>
    <row r="18812" spans="1:6">
      <c r="A18812">
        <v>2025</v>
      </c>
      <c r="B18812" t="s">
        <v>1066</v>
      </c>
      <c r="C18812" t="s">
        <v>1013</v>
      </c>
      <c r="D18812" t="s">
        <v>1017</v>
      </c>
      <c r="E18812" t="s">
        <v>1019</v>
      </c>
      <c r="F18812" s="86">
        <v>42897999.406549998</v>
      </c>
    </row>
    <row r="18813" spans="1:6">
      <c r="A18813">
        <v>2026</v>
      </c>
      <c r="B18813" t="s">
        <v>1066</v>
      </c>
      <c r="C18813" t="s">
        <v>1013</v>
      </c>
      <c r="D18813" t="s">
        <v>1017</v>
      </c>
      <c r="E18813" t="s">
        <v>1019</v>
      </c>
      <c r="F18813" s="86">
        <v>41697677.297348298</v>
      </c>
    </row>
    <row r="18814" spans="1:6">
      <c r="A18814">
        <v>2027</v>
      </c>
      <c r="B18814" t="s">
        <v>1066</v>
      </c>
      <c r="C18814" t="s">
        <v>1013</v>
      </c>
      <c r="D18814" t="s">
        <v>1017</v>
      </c>
      <c r="E18814" t="s">
        <v>1019</v>
      </c>
      <c r="F18814" s="86">
        <v>40532820.980558202</v>
      </c>
    </row>
    <row r="18815" spans="1:6">
      <c r="A18815">
        <v>2028</v>
      </c>
      <c r="B18815" t="s">
        <v>1066</v>
      </c>
      <c r="C18815" t="s">
        <v>1013</v>
      </c>
      <c r="D18815" t="s">
        <v>1017</v>
      </c>
      <c r="E18815" t="s">
        <v>1019</v>
      </c>
      <c r="F18815" s="86">
        <v>39461041.485500701</v>
      </c>
    </row>
    <row r="18816" spans="1:6">
      <c r="A18816">
        <v>2029</v>
      </c>
      <c r="B18816" t="s">
        <v>1066</v>
      </c>
      <c r="C18816" t="s">
        <v>1013</v>
      </c>
      <c r="D18816" t="s">
        <v>1017</v>
      </c>
      <c r="E18816" t="s">
        <v>1019</v>
      </c>
      <c r="F18816" s="86">
        <v>38490041.9863052</v>
      </c>
    </row>
    <row r="18817" spans="1:6">
      <c r="A18817">
        <v>2030</v>
      </c>
      <c r="B18817" t="s">
        <v>1066</v>
      </c>
      <c r="C18817" t="s">
        <v>1013</v>
      </c>
      <c r="D18817" t="s">
        <v>1017</v>
      </c>
      <c r="E18817" t="s">
        <v>1019</v>
      </c>
      <c r="F18817" s="86">
        <v>37633796.692831904</v>
      </c>
    </row>
    <row r="18818" spans="1:6">
      <c r="A18818">
        <v>2031</v>
      </c>
      <c r="B18818" t="s">
        <v>1066</v>
      </c>
      <c r="C18818" t="s">
        <v>1013</v>
      </c>
      <c r="D18818" t="s">
        <v>1017</v>
      </c>
      <c r="E18818" t="s">
        <v>1019</v>
      </c>
      <c r="F18818" s="86">
        <v>36918093.463766597</v>
      </c>
    </row>
    <row r="18819" spans="1:6">
      <c r="A18819">
        <v>2032</v>
      </c>
      <c r="B18819" t="s">
        <v>1066</v>
      </c>
      <c r="C18819" t="s">
        <v>1013</v>
      </c>
      <c r="D18819" t="s">
        <v>1017</v>
      </c>
      <c r="E18819" t="s">
        <v>1019</v>
      </c>
      <c r="F18819" s="86">
        <v>36325387.793746002</v>
      </c>
    </row>
    <row r="18820" spans="1:6">
      <c r="A18820">
        <v>2033</v>
      </c>
      <c r="B18820" t="s">
        <v>1066</v>
      </c>
      <c r="C18820" t="s">
        <v>1013</v>
      </c>
      <c r="D18820" t="s">
        <v>1017</v>
      </c>
      <c r="E18820" t="s">
        <v>1019</v>
      </c>
      <c r="F18820" s="86">
        <v>35831206.6019364</v>
      </c>
    </row>
    <row r="18821" spans="1:6">
      <c r="A18821">
        <v>2034</v>
      </c>
      <c r="B18821" t="s">
        <v>1066</v>
      </c>
      <c r="C18821" t="s">
        <v>1013</v>
      </c>
      <c r="D18821" t="s">
        <v>1017</v>
      </c>
      <c r="E18821" t="s">
        <v>1019</v>
      </c>
      <c r="F18821" s="86">
        <v>35404611.575155303</v>
      </c>
    </row>
    <row r="18822" spans="1:6">
      <c r="A18822">
        <v>2035</v>
      </c>
      <c r="B18822" t="s">
        <v>1066</v>
      </c>
      <c r="C18822" t="s">
        <v>1013</v>
      </c>
      <c r="D18822" t="s">
        <v>1017</v>
      </c>
      <c r="E18822" t="s">
        <v>1019</v>
      </c>
      <c r="F18822" s="86">
        <v>35018347.549293198</v>
      </c>
    </row>
    <row r="18823" spans="1:6">
      <c r="A18823">
        <v>2036</v>
      </c>
      <c r="B18823" t="s">
        <v>1066</v>
      </c>
      <c r="C18823" t="s">
        <v>1013</v>
      </c>
      <c r="D18823" t="s">
        <v>1017</v>
      </c>
      <c r="E18823" t="s">
        <v>1019</v>
      </c>
      <c r="F18823" s="86">
        <v>34659598.225531198</v>
      </c>
    </row>
    <row r="18824" spans="1:6">
      <c r="A18824">
        <v>2037</v>
      </c>
      <c r="B18824" t="s">
        <v>1066</v>
      </c>
      <c r="C18824" t="s">
        <v>1013</v>
      </c>
      <c r="D18824" t="s">
        <v>1017</v>
      </c>
      <c r="E18824" t="s">
        <v>1019</v>
      </c>
      <c r="F18824" s="86">
        <v>34338806.415783003</v>
      </c>
    </row>
    <row r="18825" spans="1:6">
      <c r="A18825">
        <v>2038</v>
      </c>
      <c r="B18825" t="s">
        <v>1066</v>
      </c>
      <c r="C18825" t="s">
        <v>1013</v>
      </c>
      <c r="D18825" t="s">
        <v>1017</v>
      </c>
      <c r="E18825" t="s">
        <v>1019</v>
      </c>
      <c r="F18825" s="86">
        <v>34064639.442764401</v>
      </c>
    </row>
    <row r="18826" spans="1:6">
      <c r="A18826">
        <v>2039</v>
      </c>
      <c r="B18826" t="s">
        <v>1066</v>
      </c>
      <c r="C18826" t="s">
        <v>1013</v>
      </c>
      <c r="D18826" t="s">
        <v>1017</v>
      </c>
      <c r="E18826" t="s">
        <v>1019</v>
      </c>
      <c r="F18826" s="86">
        <v>33820744.270135202</v>
      </c>
    </row>
    <row r="18827" spans="1:6">
      <c r="A18827">
        <v>2040</v>
      </c>
      <c r="B18827" t="s">
        <v>1066</v>
      </c>
      <c r="C18827" t="s">
        <v>1013</v>
      </c>
      <c r="D18827" t="s">
        <v>1017</v>
      </c>
      <c r="E18827" t="s">
        <v>1019</v>
      </c>
      <c r="F18827" s="86">
        <v>33599377.267670698</v>
      </c>
    </row>
    <row r="18828" spans="1:6">
      <c r="A18828">
        <v>2041</v>
      </c>
      <c r="B18828" t="s">
        <v>1066</v>
      </c>
      <c r="C18828" t="s">
        <v>1013</v>
      </c>
      <c r="D18828" t="s">
        <v>1017</v>
      </c>
      <c r="E18828" t="s">
        <v>1019</v>
      </c>
      <c r="F18828" s="86">
        <v>33415780.7329944</v>
      </c>
    </row>
    <row r="18829" spans="1:6">
      <c r="A18829">
        <v>2042</v>
      </c>
      <c r="B18829" t="s">
        <v>1066</v>
      </c>
      <c r="C18829" t="s">
        <v>1013</v>
      </c>
      <c r="D18829" t="s">
        <v>1017</v>
      </c>
      <c r="E18829" t="s">
        <v>1019</v>
      </c>
      <c r="F18829" s="86">
        <v>33286638.030494299</v>
      </c>
    </row>
    <row r="18830" spans="1:6">
      <c r="A18830">
        <v>2043</v>
      </c>
      <c r="B18830" t="s">
        <v>1066</v>
      </c>
      <c r="C18830" t="s">
        <v>1013</v>
      </c>
      <c r="D18830" t="s">
        <v>1017</v>
      </c>
      <c r="E18830" t="s">
        <v>1019</v>
      </c>
      <c r="F18830" s="86">
        <v>33206062.132742699</v>
      </c>
    </row>
    <row r="18831" spans="1:6">
      <c r="A18831">
        <v>2044</v>
      </c>
      <c r="B18831" t="s">
        <v>1066</v>
      </c>
      <c r="C18831" t="s">
        <v>1013</v>
      </c>
      <c r="D18831" t="s">
        <v>1017</v>
      </c>
      <c r="E18831" t="s">
        <v>1019</v>
      </c>
      <c r="F18831" s="86">
        <v>33167704.071619999</v>
      </c>
    </row>
    <row r="18832" spans="1:6">
      <c r="A18832">
        <v>2045</v>
      </c>
      <c r="B18832" t="s">
        <v>1066</v>
      </c>
      <c r="C18832" t="s">
        <v>1013</v>
      </c>
      <c r="D18832" t="s">
        <v>1017</v>
      </c>
      <c r="E18832" t="s">
        <v>1019</v>
      </c>
      <c r="F18832" s="86">
        <v>33167713.817983501</v>
      </c>
    </row>
    <row r="18833" spans="1:6">
      <c r="A18833">
        <v>2046</v>
      </c>
      <c r="B18833" t="s">
        <v>1066</v>
      </c>
      <c r="C18833" t="s">
        <v>1013</v>
      </c>
      <c r="D18833" t="s">
        <v>1017</v>
      </c>
      <c r="E18833" t="s">
        <v>1019</v>
      </c>
      <c r="F18833" s="86">
        <v>33206047.147094499</v>
      </c>
    </row>
    <row r="18834" spans="1:6">
      <c r="A18834">
        <v>2047</v>
      </c>
      <c r="B18834" t="s">
        <v>1066</v>
      </c>
      <c r="C18834" t="s">
        <v>1013</v>
      </c>
      <c r="D18834" t="s">
        <v>1017</v>
      </c>
      <c r="E18834" t="s">
        <v>1019</v>
      </c>
      <c r="F18834" s="86">
        <v>33279942.935121201</v>
      </c>
    </row>
    <row r="18835" spans="1:6">
      <c r="A18835">
        <v>2048</v>
      </c>
      <c r="B18835" t="s">
        <v>1066</v>
      </c>
      <c r="C18835" t="s">
        <v>1013</v>
      </c>
      <c r="D18835" t="s">
        <v>1017</v>
      </c>
      <c r="E18835" t="s">
        <v>1019</v>
      </c>
      <c r="F18835" s="86">
        <v>33392383.230158299</v>
      </c>
    </row>
    <row r="18836" spans="1:6">
      <c r="A18836">
        <v>2049</v>
      </c>
      <c r="B18836" t="s">
        <v>1066</v>
      </c>
      <c r="C18836" t="s">
        <v>1013</v>
      </c>
      <c r="D18836" t="s">
        <v>1017</v>
      </c>
      <c r="E18836" t="s">
        <v>1019</v>
      </c>
      <c r="F18836" s="86">
        <v>33545803.8988102</v>
      </c>
    </row>
    <row r="18837" spans="1:6">
      <c r="A18837">
        <v>2050</v>
      </c>
      <c r="B18837" t="s">
        <v>1066</v>
      </c>
      <c r="C18837" t="s">
        <v>1013</v>
      </c>
      <c r="D18837" t="s">
        <v>1017</v>
      </c>
      <c r="E18837" t="s">
        <v>1019</v>
      </c>
      <c r="F18837" s="86">
        <v>33741446.356084101</v>
      </c>
    </row>
    <row r="18838" spans="1:6">
      <c r="A18838">
        <v>2017</v>
      </c>
      <c r="B18838" t="s">
        <v>1067</v>
      </c>
      <c r="C18838" t="s">
        <v>1013</v>
      </c>
      <c r="D18838" t="s">
        <v>1017</v>
      </c>
      <c r="E18838" t="s">
        <v>1019</v>
      </c>
      <c r="F18838" s="86">
        <v>3257044.0791938002</v>
      </c>
    </row>
    <row r="18839" spans="1:6">
      <c r="A18839">
        <v>2018</v>
      </c>
      <c r="B18839" t="s">
        <v>1067</v>
      </c>
      <c r="C18839" t="s">
        <v>1013</v>
      </c>
      <c r="D18839" t="s">
        <v>1017</v>
      </c>
      <c r="E18839" t="s">
        <v>1019</v>
      </c>
      <c r="F18839" s="86">
        <v>3247271.7343899598</v>
      </c>
    </row>
    <row r="18840" spans="1:6">
      <c r="A18840">
        <v>2019</v>
      </c>
      <c r="B18840" t="s">
        <v>1067</v>
      </c>
      <c r="C18840" t="s">
        <v>1013</v>
      </c>
      <c r="D18840" t="s">
        <v>1017</v>
      </c>
      <c r="E18840" t="s">
        <v>1019</v>
      </c>
      <c r="F18840" s="86">
        <v>3267573.8269137298</v>
      </c>
    </row>
    <row r="18841" spans="1:6">
      <c r="A18841">
        <v>2020</v>
      </c>
      <c r="B18841" t="s">
        <v>1067</v>
      </c>
      <c r="C18841" t="s">
        <v>1013</v>
      </c>
      <c r="D18841" t="s">
        <v>1017</v>
      </c>
      <c r="E18841" t="s">
        <v>1019</v>
      </c>
      <c r="F18841" s="86">
        <v>3288488.3852273398</v>
      </c>
    </row>
    <row r="18842" spans="1:6">
      <c r="A18842">
        <v>2021</v>
      </c>
      <c r="B18842" t="s">
        <v>1067</v>
      </c>
      <c r="C18842" t="s">
        <v>1013</v>
      </c>
      <c r="D18842" t="s">
        <v>1017</v>
      </c>
      <c r="E18842" t="s">
        <v>1019</v>
      </c>
      <c r="F18842" s="86">
        <v>3286278.5729175801</v>
      </c>
    </row>
    <row r="18843" spans="1:6">
      <c r="A18843">
        <v>2022</v>
      </c>
      <c r="B18843" t="s">
        <v>1067</v>
      </c>
      <c r="C18843" t="s">
        <v>1013</v>
      </c>
      <c r="D18843" t="s">
        <v>1017</v>
      </c>
      <c r="E18843" t="s">
        <v>1019</v>
      </c>
      <c r="F18843" s="86">
        <v>3241677.9415553198</v>
      </c>
    </row>
    <row r="18844" spans="1:6">
      <c r="A18844">
        <v>2023</v>
      </c>
      <c r="B18844" t="s">
        <v>1067</v>
      </c>
      <c r="C18844" t="s">
        <v>1013</v>
      </c>
      <c r="D18844" t="s">
        <v>1017</v>
      </c>
      <c r="E18844" t="s">
        <v>1019</v>
      </c>
      <c r="F18844" s="86">
        <v>3164821.1313104099</v>
      </c>
    </row>
    <row r="18845" spans="1:6">
      <c r="A18845">
        <v>2024</v>
      </c>
      <c r="B18845" t="s">
        <v>1067</v>
      </c>
      <c r="C18845" t="s">
        <v>1013</v>
      </c>
      <c r="D18845" t="s">
        <v>1017</v>
      </c>
      <c r="E18845" t="s">
        <v>1019</v>
      </c>
      <c r="F18845" s="86">
        <v>3080693.71527931</v>
      </c>
    </row>
    <row r="18846" spans="1:6">
      <c r="A18846">
        <v>2025</v>
      </c>
      <c r="B18846" t="s">
        <v>1067</v>
      </c>
      <c r="C18846" t="s">
        <v>1013</v>
      </c>
      <c r="D18846" t="s">
        <v>1017</v>
      </c>
      <c r="E18846" t="s">
        <v>1019</v>
      </c>
      <c r="F18846" s="86">
        <v>3000447.8920204998</v>
      </c>
    </row>
    <row r="18847" spans="1:6">
      <c r="A18847">
        <v>2026</v>
      </c>
      <c r="B18847" t="s">
        <v>1067</v>
      </c>
      <c r="C18847" t="s">
        <v>1013</v>
      </c>
      <c r="D18847" t="s">
        <v>1017</v>
      </c>
      <c r="E18847" t="s">
        <v>1019</v>
      </c>
      <c r="F18847" s="86">
        <v>2921508.6748814899</v>
      </c>
    </row>
    <row r="18848" spans="1:6">
      <c r="A18848">
        <v>2027</v>
      </c>
      <c r="B18848" t="s">
        <v>1067</v>
      </c>
      <c r="C18848" t="s">
        <v>1013</v>
      </c>
      <c r="D18848" t="s">
        <v>1017</v>
      </c>
      <c r="E18848" t="s">
        <v>1019</v>
      </c>
      <c r="F18848" s="86">
        <v>2845569.5942420899</v>
      </c>
    </row>
    <row r="18849" spans="1:6">
      <c r="A18849">
        <v>2028</v>
      </c>
      <c r="B18849" t="s">
        <v>1067</v>
      </c>
      <c r="C18849" t="s">
        <v>1013</v>
      </c>
      <c r="D18849" t="s">
        <v>1017</v>
      </c>
      <c r="E18849" t="s">
        <v>1019</v>
      </c>
      <c r="F18849" s="86">
        <v>2774818.6072498201</v>
      </c>
    </row>
    <row r="18850" spans="1:6">
      <c r="A18850">
        <v>2029</v>
      </c>
      <c r="B18850" t="s">
        <v>1067</v>
      </c>
      <c r="C18850" t="s">
        <v>1013</v>
      </c>
      <c r="D18850" t="s">
        <v>1017</v>
      </c>
      <c r="E18850" t="s">
        <v>1019</v>
      </c>
      <c r="F18850" s="86">
        <v>2711050.6140681799</v>
      </c>
    </row>
    <row r="18851" spans="1:6">
      <c r="A18851">
        <v>2030</v>
      </c>
      <c r="B18851" t="s">
        <v>1067</v>
      </c>
      <c r="C18851" t="s">
        <v>1013</v>
      </c>
      <c r="D18851" t="s">
        <v>1017</v>
      </c>
      <c r="E18851" t="s">
        <v>1019</v>
      </c>
      <c r="F18851" s="86">
        <v>2654870.02176941</v>
      </c>
    </row>
    <row r="18852" spans="1:6">
      <c r="A18852">
        <v>2031</v>
      </c>
      <c r="B18852" t="s">
        <v>1067</v>
      </c>
      <c r="C18852" t="s">
        <v>1013</v>
      </c>
      <c r="D18852" t="s">
        <v>1017</v>
      </c>
      <c r="E18852" t="s">
        <v>1019</v>
      </c>
      <c r="F18852" s="86">
        <v>2608514.3666504701</v>
      </c>
    </row>
    <row r="18853" spans="1:6">
      <c r="A18853">
        <v>2032</v>
      </c>
      <c r="B18853" t="s">
        <v>1067</v>
      </c>
      <c r="C18853" t="s">
        <v>1013</v>
      </c>
      <c r="D18853" t="s">
        <v>1017</v>
      </c>
      <c r="E18853" t="s">
        <v>1019</v>
      </c>
      <c r="F18853" s="86">
        <v>2570710.4788524499</v>
      </c>
    </row>
    <row r="18854" spans="1:6">
      <c r="A18854">
        <v>2033</v>
      </c>
      <c r="B18854" t="s">
        <v>1067</v>
      </c>
      <c r="C18854" t="s">
        <v>1013</v>
      </c>
      <c r="D18854" t="s">
        <v>1017</v>
      </c>
      <c r="E18854" t="s">
        <v>1019</v>
      </c>
      <c r="F18854" s="86">
        <v>2538895.5751128802</v>
      </c>
    </row>
    <row r="18855" spans="1:6">
      <c r="A18855">
        <v>2034</v>
      </c>
      <c r="B18855" t="s">
        <v>1067</v>
      </c>
      <c r="C18855" t="s">
        <v>1013</v>
      </c>
      <c r="D18855" t="s">
        <v>1017</v>
      </c>
      <c r="E18855" t="s">
        <v>1019</v>
      </c>
      <c r="F18855" s="86">
        <v>2511747.7653618399</v>
      </c>
    </row>
    <row r="18856" spans="1:6">
      <c r="A18856">
        <v>2035</v>
      </c>
      <c r="B18856" t="s">
        <v>1067</v>
      </c>
      <c r="C18856" t="s">
        <v>1013</v>
      </c>
      <c r="D18856" t="s">
        <v>1017</v>
      </c>
      <c r="E18856" t="s">
        <v>1019</v>
      </c>
      <c r="F18856" s="86">
        <v>2487279.1672457098</v>
      </c>
    </row>
    <row r="18857" spans="1:6">
      <c r="A18857">
        <v>2036</v>
      </c>
      <c r="B18857" t="s">
        <v>1067</v>
      </c>
      <c r="C18857" t="s">
        <v>1013</v>
      </c>
      <c r="D18857" t="s">
        <v>1017</v>
      </c>
      <c r="E18857" t="s">
        <v>1019</v>
      </c>
      <c r="F18857" s="86">
        <v>2464430.8747177399</v>
      </c>
    </row>
    <row r="18858" spans="1:6">
      <c r="A18858">
        <v>2037</v>
      </c>
      <c r="B18858" t="s">
        <v>1067</v>
      </c>
      <c r="C18858" t="s">
        <v>1013</v>
      </c>
      <c r="D18858" t="s">
        <v>1017</v>
      </c>
      <c r="E18858" t="s">
        <v>1019</v>
      </c>
      <c r="F18858" s="86">
        <v>2443621.5948400898</v>
      </c>
    </row>
    <row r="18859" spans="1:6">
      <c r="A18859">
        <v>2038</v>
      </c>
      <c r="B18859" t="s">
        <v>1067</v>
      </c>
      <c r="C18859" t="s">
        <v>1013</v>
      </c>
      <c r="D18859" t="s">
        <v>1017</v>
      </c>
      <c r="E18859" t="s">
        <v>1019</v>
      </c>
      <c r="F18859" s="86">
        <v>2426306.1346675502</v>
      </c>
    </row>
    <row r="18860" spans="1:6">
      <c r="A18860">
        <v>2039</v>
      </c>
      <c r="B18860" t="s">
        <v>1067</v>
      </c>
      <c r="C18860" t="s">
        <v>1013</v>
      </c>
      <c r="D18860" t="s">
        <v>1017</v>
      </c>
      <c r="E18860" t="s">
        <v>1019</v>
      </c>
      <c r="F18860" s="86">
        <v>2411257.6943526398</v>
      </c>
    </row>
    <row r="18861" spans="1:6">
      <c r="A18861">
        <v>2040</v>
      </c>
      <c r="B18861" t="s">
        <v>1067</v>
      </c>
      <c r="C18861" t="s">
        <v>1013</v>
      </c>
      <c r="D18861" t="s">
        <v>1017</v>
      </c>
      <c r="E18861" t="s">
        <v>1019</v>
      </c>
      <c r="F18861" s="86">
        <v>2397174.7917617499</v>
      </c>
    </row>
    <row r="18862" spans="1:6">
      <c r="A18862">
        <v>2041</v>
      </c>
      <c r="B18862" t="s">
        <v>1067</v>
      </c>
      <c r="C18862" t="s">
        <v>1013</v>
      </c>
      <c r="D18862" t="s">
        <v>1017</v>
      </c>
      <c r="E18862" t="s">
        <v>1019</v>
      </c>
      <c r="F18862" s="86">
        <v>2386341.3759470298</v>
      </c>
    </row>
    <row r="18863" spans="1:6">
      <c r="A18863">
        <v>2042</v>
      </c>
      <c r="B18863" t="s">
        <v>1067</v>
      </c>
      <c r="C18863" t="s">
        <v>1013</v>
      </c>
      <c r="D18863" t="s">
        <v>1017</v>
      </c>
      <c r="E18863" t="s">
        <v>1019</v>
      </c>
      <c r="F18863" s="86">
        <v>2378725.4496663501</v>
      </c>
    </row>
    <row r="18864" spans="1:6">
      <c r="A18864">
        <v>2043</v>
      </c>
      <c r="B18864" t="s">
        <v>1067</v>
      </c>
      <c r="C18864" t="s">
        <v>1013</v>
      </c>
      <c r="D18864" t="s">
        <v>1017</v>
      </c>
      <c r="E18864" t="s">
        <v>1019</v>
      </c>
      <c r="F18864" s="86">
        <v>2374853.6241163798</v>
      </c>
    </row>
    <row r="18865" spans="1:6">
      <c r="A18865">
        <v>2044</v>
      </c>
      <c r="B18865" t="s">
        <v>1067</v>
      </c>
      <c r="C18865" t="s">
        <v>1013</v>
      </c>
      <c r="D18865" t="s">
        <v>1017</v>
      </c>
      <c r="E18865" t="s">
        <v>1019</v>
      </c>
      <c r="F18865" s="86">
        <v>2373783.39111576</v>
      </c>
    </row>
    <row r="18866" spans="1:6">
      <c r="A18866">
        <v>2045</v>
      </c>
      <c r="B18866" t="s">
        <v>1067</v>
      </c>
      <c r="C18866" t="s">
        <v>1013</v>
      </c>
      <c r="D18866" t="s">
        <v>1017</v>
      </c>
      <c r="E18866" t="s">
        <v>1019</v>
      </c>
      <c r="F18866" s="86">
        <v>2375546.5329391998</v>
      </c>
    </row>
    <row r="18867" spans="1:6">
      <c r="A18867">
        <v>2046</v>
      </c>
      <c r="B18867" t="s">
        <v>1067</v>
      </c>
      <c r="C18867" t="s">
        <v>1013</v>
      </c>
      <c r="D18867" t="s">
        <v>1017</v>
      </c>
      <c r="E18867" t="s">
        <v>1019</v>
      </c>
      <c r="F18867" s="86">
        <v>2380547.31746392</v>
      </c>
    </row>
    <row r="18868" spans="1:6">
      <c r="A18868">
        <v>2047</v>
      </c>
      <c r="B18868" t="s">
        <v>1067</v>
      </c>
      <c r="C18868" t="s">
        <v>1013</v>
      </c>
      <c r="D18868" t="s">
        <v>1017</v>
      </c>
      <c r="E18868" t="s">
        <v>1019</v>
      </c>
      <c r="F18868" s="86">
        <v>2387574.2368931202</v>
      </c>
    </row>
    <row r="18869" spans="1:6">
      <c r="A18869">
        <v>2048</v>
      </c>
      <c r="B18869" t="s">
        <v>1067</v>
      </c>
      <c r="C18869" t="s">
        <v>1013</v>
      </c>
      <c r="D18869" t="s">
        <v>1017</v>
      </c>
      <c r="E18869" t="s">
        <v>1019</v>
      </c>
      <c r="F18869" s="86">
        <v>2397582.47092997</v>
      </c>
    </row>
    <row r="18870" spans="1:6">
      <c r="A18870">
        <v>2049</v>
      </c>
      <c r="B18870" t="s">
        <v>1067</v>
      </c>
      <c r="C18870" t="s">
        <v>1013</v>
      </c>
      <c r="D18870" t="s">
        <v>1017</v>
      </c>
      <c r="E18870" t="s">
        <v>1019</v>
      </c>
      <c r="F18870" s="86">
        <v>2410746.5544811799</v>
      </c>
    </row>
    <row r="18871" spans="1:6">
      <c r="A18871">
        <v>2050</v>
      </c>
      <c r="B18871" t="s">
        <v>1067</v>
      </c>
      <c r="C18871" t="s">
        <v>1013</v>
      </c>
      <c r="D18871" t="s">
        <v>1017</v>
      </c>
      <c r="E18871" t="s">
        <v>1019</v>
      </c>
      <c r="F18871" s="86">
        <v>2426926.7822519601</v>
      </c>
    </row>
    <row r="18872" spans="1:6">
      <c r="A18872">
        <v>2017</v>
      </c>
      <c r="B18872" t="s">
        <v>1068</v>
      </c>
      <c r="C18872" t="s">
        <v>1013</v>
      </c>
      <c r="D18872" t="s">
        <v>1017</v>
      </c>
      <c r="E18872" t="s">
        <v>1019</v>
      </c>
      <c r="F18872" s="86">
        <v>803879.54921519395</v>
      </c>
    </row>
    <row r="18873" spans="1:6">
      <c r="A18873">
        <v>2018</v>
      </c>
      <c r="B18873" t="s">
        <v>1068</v>
      </c>
      <c r="C18873" t="s">
        <v>1013</v>
      </c>
      <c r="D18873" t="s">
        <v>1017</v>
      </c>
      <c r="E18873" t="s">
        <v>1019</v>
      </c>
      <c r="F18873" s="86">
        <v>800608.48918117699</v>
      </c>
    </row>
    <row r="18874" spans="1:6">
      <c r="A18874">
        <v>2019</v>
      </c>
      <c r="B18874" t="s">
        <v>1068</v>
      </c>
      <c r="C18874" t="s">
        <v>1013</v>
      </c>
      <c r="D18874" t="s">
        <v>1017</v>
      </c>
      <c r="E18874" t="s">
        <v>1019</v>
      </c>
      <c r="F18874" s="86">
        <v>801252.22847864905</v>
      </c>
    </row>
    <row r="18875" spans="1:6">
      <c r="A18875">
        <v>2020</v>
      </c>
      <c r="B18875" t="s">
        <v>1068</v>
      </c>
      <c r="C18875" t="s">
        <v>1013</v>
      </c>
      <c r="D18875" t="s">
        <v>1017</v>
      </c>
      <c r="E18875" t="s">
        <v>1019</v>
      </c>
      <c r="F18875" s="86">
        <v>801029.50627965503</v>
      </c>
    </row>
    <row r="18876" spans="1:6">
      <c r="A18876">
        <v>2021</v>
      </c>
      <c r="B18876" t="s">
        <v>1068</v>
      </c>
      <c r="C18876" t="s">
        <v>1013</v>
      </c>
      <c r="D18876" t="s">
        <v>1017</v>
      </c>
      <c r="E18876" t="s">
        <v>1019</v>
      </c>
      <c r="F18876" s="86">
        <v>795707.46670005994</v>
      </c>
    </row>
    <row r="18877" spans="1:6">
      <c r="A18877">
        <v>2022</v>
      </c>
      <c r="B18877" t="s">
        <v>1068</v>
      </c>
      <c r="C18877" t="s">
        <v>1013</v>
      </c>
      <c r="D18877" t="s">
        <v>1017</v>
      </c>
      <c r="E18877" t="s">
        <v>1019</v>
      </c>
      <c r="F18877" s="86">
        <v>782160.38239574502</v>
      </c>
    </row>
    <row r="18878" spans="1:6">
      <c r="A18878">
        <v>2023</v>
      </c>
      <c r="B18878" t="s">
        <v>1068</v>
      </c>
      <c r="C18878" t="s">
        <v>1013</v>
      </c>
      <c r="D18878" t="s">
        <v>1017</v>
      </c>
      <c r="E18878" t="s">
        <v>1019</v>
      </c>
      <c r="F18878" s="86">
        <v>762294.45029684005</v>
      </c>
    </row>
    <row r="18879" spans="1:6">
      <c r="A18879">
        <v>2024</v>
      </c>
      <c r="B18879" t="s">
        <v>1068</v>
      </c>
      <c r="C18879" t="s">
        <v>1013</v>
      </c>
      <c r="D18879" t="s">
        <v>1017</v>
      </c>
      <c r="E18879" t="s">
        <v>1019</v>
      </c>
      <c r="F18879" s="86">
        <v>740540.72347403795</v>
      </c>
    </row>
    <row r="18880" spans="1:6">
      <c r="A18880">
        <v>2025</v>
      </c>
      <c r="B18880" t="s">
        <v>1068</v>
      </c>
      <c r="C18880" t="s">
        <v>1013</v>
      </c>
      <c r="D18880" t="s">
        <v>1017</v>
      </c>
      <c r="E18880" t="s">
        <v>1019</v>
      </c>
      <c r="F18880" s="86">
        <v>719112.67904173594</v>
      </c>
    </row>
    <row r="18881" spans="1:6">
      <c r="A18881">
        <v>2026</v>
      </c>
      <c r="B18881" t="s">
        <v>1068</v>
      </c>
      <c r="C18881" t="s">
        <v>1013</v>
      </c>
      <c r="D18881" t="s">
        <v>1017</v>
      </c>
      <c r="E18881" t="s">
        <v>1019</v>
      </c>
      <c r="F18881" s="86">
        <v>698254.18765825499</v>
      </c>
    </row>
    <row r="18882" spans="1:6">
      <c r="A18882">
        <v>2027</v>
      </c>
      <c r="B18882" t="s">
        <v>1068</v>
      </c>
      <c r="C18882" t="s">
        <v>1013</v>
      </c>
      <c r="D18882" t="s">
        <v>1017</v>
      </c>
      <c r="E18882" t="s">
        <v>1019</v>
      </c>
      <c r="F18882" s="86">
        <v>677655.33139867103</v>
      </c>
    </row>
    <row r="18883" spans="1:6">
      <c r="A18883">
        <v>2028</v>
      </c>
      <c r="B18883" t="s">
        <v>1068</v>
      </c>
      <c r="C18883" t="s">
        <v>1013</v>
      </c>
      <c r="D18883" t="s">
        <v>1017</v>
      </c>
      <c r="E18883" t="s">
        <v>1019</v>
      </c>
      <c r="F18883" s="86">
        <v>658490.32473083597</v>
      </c>
    </row>
    <row r="18884" spans="1:6">
      <c r="A18884">
        <v>2029</v>
      </c>
      <c r="B18884" t="s">
        <v>1068</v>
      </c>
      <c r="C18884" t="s">
        <v>1013</v>
      </c>
      <c r="D18884" t="s">
        <v>1017</v>
      </c>
      <c r="E18884" t="s">
        <v>1019</v>
      </c>
      <c r="F18884" s="86">
        <v>640780.64646415599</v>
      </c>
    </row>
    <row r="18885" spans="1:6">
      <c r="A18885">
        <v>2030</v>
      </c>
      <c r="B18885" t="s">
        <v>1068</v>
      </c>
      <c r="C18885" t="s">
        <v>1013</v>
      </c>
      <c r="D18885" t="s">
        <v>1017</v>
      </c>
      <c r="E18885" t="s">
        <v>1019</v>
      </c>
      <c r="F18885" s="86">
        <v>624840.188645822</v>
      </c>
    </row>
    <row r="18886" spans="1:6">
      <c r="A18886">
        <v>2031</v>
      </c>
      <c r="B18886" t="s">
        <v>1068</v>
      </c>
      <c r="C18886" t="s">
        <v>1013</v>
      </c>
      <c r="D18886" t="s">
        <v>1017</v>
      </c>
      <c r="E18886" t="s">
        <v>1019</v>
      </c>
      <c r="F18886" s="86">
        <v>611022.58808152401</v>
      </c>
    </row>
    <row r="18887" spans="1:6">
      <c r="A18887">
        <v>2032</v>
      </c>
      <c r="B18887" t="s">
        <v>1068</v>
      </c>
      <c r="C18887" t="s">
        <v>1013</v>
      </c>
      <c r="D18887" t="s">
        <v>1017</v>
      </c>
      <c r="E18887" t="s">
        <v>1019</v>
      </c>
      <c r="F18887" s="86">
        <v>599171.80966969102</v>
      </c>
    </row>
    <row r="18888" spans="1:6">
      <c r="A18888">
        <v>2033</v>
      </c>
      <c r="B18888" t="s">
        <v>1068</v>
      </c>
      <c r="C18888" t="s">
        <v>1013</v>
      </c>
      <c r="D18888" t="s">
        <v>1017</v>
      </c>
      <c r="E18888" t="s">
        <v>1019</v>
      </c>
      <c r="F18888" s="86">
        <v>589200.63703478198</v>
      </c>
    </row>
    <row r="18889" spans="1:6">
      <c r="A18889">
        <v>2034</v>
      </c>
      <c r="B18889" t="s">
        <v>1068</v>
      </c>
      <c r="C18889" t="s">
        <v>1013</v>
      </c>
      <c r="D18889" t="s">
        <v>1017</v>
      </c>
      <c r="E18889" t="s">
        <v>1019</v>
      </c>
      <c r="F18889" s="86">
        <v>579936.27747442899</v>
      </c>
    </row>
    <row r="18890" spans="1:6">
      <c r="A18890">
        <v>2035</v>
      </c>
      <c r="B18890" t="s">
        <v>1068</v>
      </c>
      <c r="C18890" t="s">
        <v>1013</v>
      </c>
      <c r="D18890" t="s">
        <v>1017</v>
      </c>
      <c r="E18890" t="s">
        <v>1019</v>
      </c>
      <c r="F18890" s="86">
        <v>571538.68669775105</v>
      </c>
    </row>
    <row r="18891" spans="1:6">
      <c r="A18891">
        <v>2036</v>
      </c>
      <c r="B18891" t="s">
        <v>1068</v>
      </c>
      <c r="C18891" t="s">
        <v>1013</v>
      </c>
      <c r="D18891" t="s">
        <v>1017</v>
      </c>
      <c r="E18891" t="s">
        <v>1019</v>
      </c>
      <c r="F18891" s="86">
        <v>563621.39924109995</v>
      </c>
    </row>
    <row r="18892" spans="1:6">
      <c r="A18892">
        <v>2037</v>
      </c>
      <c r="B18892" t="s">
        <v>1068</v>
      </c>
      <c r="C18892" t="s">
        <v>1013</v>
      </c>
      <c r="D18892" t="s">
        <v>1017</v>
      </c>
      <c r="E18892" t="s">
        <v>1019</v>
      </c>
      <c r="F18892" s="86">
        <v>556568.14100299706</v>
      </c>
    </row>
    <row r="18893" spans="1:6">
      <c r="A18893">
        <v>2038</v>
      </c>
      <c r="B18893" t="s">
        <v>1068</v>
      </c>
      <c r="C18893" t="s">
        <v>1013</v>
      </c>
      <c r="D18893" t="s">
        <v>1017</v>
      </c>
      <c r="E18893" t="s">
        <v>1019</v>
      </c>
      <c r="F18893" s="86">
        <v>550305.61503051</v>
      </c>
    </row>
    <row r="18894" spans="1:6">
      <c r="A18894">
        <v>2039</v>
      </c>
      <c r="B18894" t="s">
        <v>1068</v>
      </c>
      <c r="C18894" t="s">
        <v>1013</v>
      </c>
      <c r="D18894" t="s">
        <v>1017</v>
      </c>
      <c r="E18894" t="s">
        <v>1019</v>
      </c>
      <c r="F18894" s="86">
        <v>544568.44801567495</v>
      </c>
    </row>
    <row r="18895" spans="1:6">
      <c r="A18895">
        <v>2040</v>
      </c>
      <c r="B18895" t="s">
        <v>1068</v>
      </c>
      <c r="C18895" t="s">
        <v>1013</v>
      </c>
      <c r="D18895" t="s">
        <v>1017</v>
      </c>
      <c r="E18895" t="s">
        <v>1019</v>
      </c>
      <c r="F18895" s="86">
        <v>539340.81133480801</v>
      </c>
    </row>
    <row r="18896" spans="1:6">
      <c r="A18896">
        <v>2041</v>
      </c>
      <c r="B18896" t="s">
        <v>1068</v>
      </c>
      <c r="C18896" t="s">
        <v>1013</v>
      </c>
      <c r="D18896" t="s">
        <v>1017</v>
      </c>
      <c r="E18896" t="s">
        <v>1019</v>
      </c>
      <c r="F18896" s="86">
        <v>534771.34272394702</v>
      </c>
    </row>
    <row r="18897" spans="1:6">
      <c r="A18897">
        <v>2042</v>
      </c>
      <c r="B18897" t="s">
        <v>1068</v>
      </c>
      <c r="C18897" t="s">
        <v>1013</v>
      </c>
      <c r="D18897" t="s">
        <v>1017</v>
      </c>
      <c r="E18897" t="s">
        <v>1019</v>
      </c>
      <c r="F18897" s="86">
        <v>531063.76665547094</v>
      </c>
    </row>
    <row r="18898" spans="1:6">
      <c r="A18898">
        <v>2043</v>
      </c>
      <c r="B18898" t="s">
        <v>1068</v>
      </c>
      <c r="C18898" t="s">
        <v>1013</v>
      </c>
      <c r="D18898" t="s">
        <v>1017</v>
      </c>
      <c r="E18898" t="s">
        <v>1019</v>
      </c>
      <c r="F18898" s="86">
        <v>528348.48754962103</v>
      </c>
    </row>
    <row r="18899" spans="1:6">
      <c r="A18899">
        <v>2044</v>
      </c>
      <c r="B18899" t="s">
        <v>1068</v>
      </c>
      <c r="C18899" t="s">
        <v>1013</v>
      </c>
      <c r="D18899" t="s">
        <v>1017</v>
      </c>
      <c r="E18899" t="s">
        <v>1019</v>
      </c>
      <c r="F18899" s="86">
        <v>526036.42882040096</v>
      </c>
    </row>
    <row r="18900" spans="1:6">
      <c r="A18900">
        <v>2045</v>
      </c>
      <c r="B18900" t="s">
        <v>1068</v>
      </c>
      <c r="C18900" t="s">
        <v>1013</v>
      </c>
      <c r="D18900" t="s">
        <v>1017</v>
      </c>
      <c r="E18900" t="s">
        <v>1019</v>
      </c>
      <c r="F18900" s="86">
        <v>524305.25169741199</v>
      </c>
    </row>
    <row r="18901" spans="1:6">
      <c r="A18901">
        <v>2046</v>
      </c>
      <c r="B18901" t="s">
        <v>1068</v>
      </c>
      <c r="C18901" t="s">
        <v>1013</v>
      </c>
      <c r="D18901" t="s">
        <v>1017</v>
      </c>
      <c r="E18901" t="s">
        <v>1019</v>
      </c>
      <c r="F18901" s="86">
        <v>523257.67224830203</v>
      </c>
    </row>
    <row r="18902" spans="1:6">
      <c r="A18902">
        <v>2047</v>
      </c>
      <c r="B18902" t="s">
        <v>1068</v>
      </c>
      <c r="C18902" t="s">
        <v>1013</v>
      </c>
      <c r="D18902" t="s">
        <v>1017</v>
      </c>
      <c r="E18902" t="s">
        <v>1019</v>
      </c>
      <c r="F18902" s="86">
        <v>522868.15318793303</v>
      </c>
    </row>
    <row r="18903" spans="1:6">
      <c r="A18903">
        <v>2048</v>
      </c>
      <c r="B18903" t="s">
        <v>1068</v>
      </c>
      <c r="C18903" t="s">
        <v>1013</v>
      </c>
      <c r="D18903" t="s">
        <v>1017</v>
      </c>
      <c r="E18903" t="s">
        <v>1019</v>
      </c>
      <c r="F18903" s="86">
        <v>522995.77465453598</v>
      </c>
    </row>
    <row r="18904" spans="1:6">
      <c r="A18904">
        <v>2049</v>
      </c>
      <c r="B18904" t="s">
        <v>1068</v>
      </c>
      <c r="C18904" t="s">
        <v>1013</v>
      </c>
      <c r="D18904" t="s">
        <v>1017</v>
      </c>
      <c r="E18904" t="s">
        <v>1019</v>
      </c>
      <c r="F18904" s="86">
        <v>523758.66465201002</v>
      </c>
    </row>
    <row r="18905" spans="1:6">
      <c r="A18905">
        <v>2050</v>
      </c>
      <c r="B18905" t="s">
        <v>1068</v>
      </c>
      <c r="C18905" t="s">
        <v>1013</v>
      </c>
      <c r="D18905" t="s">
        <v>1017</v>
      </c>
      <c r="E18905" t="s">
        <v>1019</v>
      </c>
      <c r="F18905" s="86">
        <v>525091.75051374896</v>
      </c>
    </row>
    <row r="18906" spans="1:6">
      <c r="A18906">
        <v>2017</v>
      </c>
      <c r="B18906" t="s">
        <v>1069</v>
      </c>
      <c r="C18906" t="s">
        <v>1013</v>
      </c>
      <c r="D18906" t="s">
        <v>1017</v>
      </c>
      <c r="E18906" t="s">
        <v>1019</v>
      </c>
      <c r="F18906" s="86">
        <v>16307612.9344078</v>
      </c>
    </row>
    <row r="18907" spans="1:6">
      <c r="A18907">
        <v>2018</v>
      </c>
      <c r="B18907" t="s">
        <v>1069</v>
      </c>
      <c r="C18907" t="s">
        <v>1013</v>
      </c>
      <c r="D18907" t="s">
        <v>1017</v>
      </c>
      <c r="E18907" t="s">
        <v>1019</v>
      </c>
      <c r="F18907" s="86">
        <v>16220235.205279499</v>
      </c>
    </row>
    <row r="18908" spans="1:6">
      <c r="A18908">
        <v>2019</v>
      </c>
      <c r="B18908" t="s">
        <v>1069</v>
      </c>
      <c r="C18908" t="s">
        <v>1013</v>
      </c>
      <c r="D18908" t="s">
        <v>1017</v>
      </c>
      <c r="E18908" t="s">
        <v>1019</v>
      </c>
      <c r="F18908" s="86">
        <v>16278038.984066499</v>
      </c>
    </row>
    <row r="18909" spans="1:6">
      <c r="A18909">
        <v>2020</v>
      </c>
      <c r="B18909" t="s">
        <v>1069</v>
      </c>
      <c r="C18909" t="s">
        <v>1013</v>
      </c>
      <c r="D18909" t="s">
        <v>1017</v>
      </c>
      <c r="E18909" t="s">
        <v>1019</v>
      </c>
      <c r="F18909" s="86">
        <v>16366558.9264796</v>
      </c>
    </row>
    <row r="18910" spans="1:6">
      <c r="A18910">
        <v>2021</v>
      </c>
      <c r="B18910" t="s">
        <v>1069</v>
      </c>
      <c r="C18910" t="s">
        <v>1013</v>
      </c>
      <c r="D18910" t="s">
        <v>1017</v>
      </c>
      <c r="E18910" t="s">
        <v>1019</v>
      </c>
      <c r="F18910" s="86">
        <v>16338989.081823301</v>
      </c>
    </row>
    <row r="18911" spans="1:6">
      <c r="A18911">
        <v>2022</v>
      </c>
      <c r="B18911" t="s">
        <v>1069</v>
      </c>
      <c r="C18911" t="s">
        <v>1013</v>
      </c>
      <c r="D18911" t="s">
        <v>1017</v>
      </c>
      <c r="E18911" t="s">
        <v>1019</v>
      </c>
      <c r="F18911" s="86">
        <v>16110227.2115348</v>
      </c>
    </row>
    <row r="18912" spans="1:6">
      <c r="A18912">
        <v>2023</v>
      </c>
      <c r="B18912" t="s">
        <v>1069</v>
      </c>
      <c r="C18912" t="s">
        <v>1013</v>
      </c>
      <c r="D18912" t="s">
        <v>1017</v>
      </c>
      <c r="E18912" t="s">
        <v>1019</v>
      </c>
      <c r="F18912" s="86">
        <v>15730700.235498801</v>
      </c>
    </row>
    <row r="18913" spans="1:6">
      <c r="A18913">
        <v>2024</v>
      </c>
      <c r="B18913" t="s">
        <v>1069</v>
      </c>
      <c r="C18913" t="s">
        <v>1013</v>
      </c>
      <c r="D18913" t="s">
        <v>1017</v>
      </c>
      <c r="E18913" t="s">
        <v>1019</v>
      </c>
      <c r="F18913" s="86">
        <v>15316247.6079343</v>
      </c>
    </row>
    <row r="18914" spans="1:6">
      <c r="A18914">
        <v>2025</v>
      </c>
      <c r="B18914" t="s">
        <v>1069</v>
      </c>
      <c r="C18914" t="s">
        <v>1013</v>
      </c>
      <c r="D18914" t="s">
        <v>1017</v>
      </c>
      <c r="E18914" t="s">
        <v>1019</v>
      </c>
      <c r="F18914" s="86">
        <v>14912120.370955501</v>
      </c>
    </row>
    <row r="18915" spans="1:6">
      <c r="A18915">
        <v>2026</v>
      </c>
      <c r="B18915" t="s">
        <v>1069</v>
      </c>
      <c r="C18915" t="s">
        <v>1013</v>
      </c>
      <c r="D18915" t="s">
        <v>1017</v>
      </c>
      <c r="E18915" t="s">
        <v>1019</v>
      </c>
      <c r="F18915" s="86">
        <v>14514012.7408363</v>
      </c>
    </row>
    <row r="18916" spans="1:6">
      <c r="A18916">
        <v>2027</v>
      </c>
      <c r="B18916" t="s">
        <v>1069</v>
      </c>
      <c r="C18916" t="s">
        <v>1013</v>
      </c>
      <c r="D18916" t="s">
        <v>1017</v>
      </c>
      <c r="E18916" t="s">
        <v>1019</v>
      </c>
      <c r="F18916" s="86">
        <v>14127835.0844058</v>
      </c>
    </row>
    <row r="18917" spans="1:6">
      <c r="A18917">
        <v>2028</v>
      </c>
      <c r="B18917" t="s">
        <v>1069</v>
      </c>
      <c r="C18917" t="s">
        <v>1013</v>
      </c>
      <c r="D18917" t="s">
        <v>1017</v>
      </c>
      <c r="E18917" t="s">
        <v>1019</v>
      </c>
      <c r="F18917" s="86">
        <v>13764385.978168201</v>
      </c>
    </row>
    <row r="18918" spans="1:6">
      <c r="A18918">
        <v>2029</v>
      </c>
      <c r="B18918" t="s">
        <v>1069</v>
      </c>
      <c r="C18918" t="s">
        <v>1013</v>
      </c>
      <c r="D18918" t="s">
        <v>1017</v>
      </c>
      <c r="E18918" t="s">
        <v>1019</v>
      </c>
      <c r="F18918" s="86">
        <v>13434323.618007001</v>
      </c>
    </row>
    <row r="18919" spans="1:6">
      <c r="A18919">
        <v>2030</v>
      </c>
      <c r="B18919" t="s">
        <v>1069</v>
      </c>
      <c r="C18919" t="s">
        <v>1013</v>
      </c>
      <c r="D18919" t="s">
        <v>1017</v>
      </c>
      <c r="E18919" t="s">
        <v>1019</v>
      </c>
      <c r="F18919" s="86">
        <v>13140759.9419563</v>
      </c>
    </row>
    <row r="18920" spans="1:6">
      <c r="A18920">
        <v>2031</v>
      </c>
      <c r="B18920" t="s">
        <v>1069</v>
      </c>
      <c r="C18920" t="s">
        <v>1013</v>
      </c>
      <c r="D18920" t="s">
        <v>1017</v>
      </c>
      <c r="E18920" t="s">
        <v>1019</v>
      </c>
      <c r="F18920" s="86">
        <v>12892713.328328701</v>
      </c>
    </row>
    <row r="18921" spans="1:6">
      <c r="A18921">
        <v>2032</v>
      </c>
      <c r="B18921" t="s">
        <v>1069</v>
      </c>
      <c r="C18921" t="s">
        <v>1013</v>
      </c>
      <c r="D18921" t="s">
        <v>1017</v>
      </c>
      <c r="E18921" t="s">
        <v>1019</v>
      </c>
      <c r="F18921" s="86">
        <v>12687525.259924401</v>
      </c>
    </row>
    <row r="18922" spans="1:6">
      <c r="A18922">
        <v>2033</v>
      </c>
      <c r="B18922" t="s">
        <v>1069</v>
      </c>
      <c r="C18922" t="s">
        <v>1013</v>
      </c>
      <c r="D18922" t="s">
        <v>1017</v>
      </c>
      <c r="E18922" t="s">
        <v>1019</v>
      </c>
      <c r="F18922" s="86">
        <v>12516262.2212996</v>
      </c>
    </row>
    <row r="18923" spans="1:6">
      <c r="A18923">
        <v>2034</v>
      </c>
      <c r="B18923" t="s">
        <v>1069</v>
      </c>
      <c r="C18923" t="s">
        <v>1013</v>
      </c>
      <c r="D18923" t="s">
        <v>1017</v>
      </c>
      <c r="E18923" t="s">
        <v>1019</v>
      </c>
      <c r="F18923" s="86">
        <v>12367436.0531717</v>
      </c>
    </row>
    <row r="18924" spans="1:6">
      <c r="A18924">
        <v>2035</v>
      </c>
      <c r="B18924" t="s">
        <v>1069</v>
      </c>
      <c r="C18924" t="s">
        <v>1013</v>
      </c>
      <c r="D18924" t="s">
        <v>1017</v>
      </c>
      <c r="E18924" t="s">
        <v>1019</v>
      </c>
      <c r="F18924" s="86">
        <v>12234410.786289901</v>
      </c>
    </row>
    <row r="18925" spans="1:6">
      <c r="A18925">
        <v>2036</v>
      </c>
      <c r="B18925" t="s">
        <v>1069</v>
      </c>
      <c r="C18925" t="s">
        <v>1013</v>
      </c>
      <c r="D18925" t="s">
        <v>1017</v>
      </c>
      <c r="E18925" t="s">
        <v>1019</v>
      </c>
      <c r="F18925" s="86">
        <v>12109220.2376114</v>
      </c>
    </row>
    <row r="18926" spans="1:6">
      <c r="A18926">
        <v>2037</v>
      </c>
      <c r="B18926" t="s">
        <v>1069</v>
      </c>
      <c r="C18926" t="s">
        <v>1013</v>
      </c>
      <c r="D18926" t="s">
        <v>1017</v>
      </c>
      <c r="E18926" t="s">
        <v>1019</v>
      </c>
      <c r="F18926" s="86">
        <v>11998234.479503499</v>
      </c>
    </row>
    <row r="18927" spans="1:6">
      <c r="A18927">
        <v>2038</v>
      </c>
      <c r="B18927" t="s">
        <v>1069</v>
      </c>
      <c r="C18927" t="s">
        <v>1013</v>
      </c>
      <c r="D18927" t="s">
        <v>1017</v>
      </c>
      <c r="E18927" t="s">
        <v>1019</v>
      </c>
      <c r="F18927" s="86">
        <v>11904808.712119799</v>
      </c>
    </row>
    <row r="18928" spans="1:6">
      <c r="A18928">
        <v>2039</v>
      </c>
      <c r="B18928" t="s">
        <v>1069</v>
      </c>
      <c r="C18928" t="s">
        <v>1013</v>
      </c>
      <c r="D18928" t="s">
        <v>1017</v>
      </c>
      <c r="E18928" t="s">
        <v>1019</v>
      </c>
      <c r="F18928" s="86">
        <v>11822369.449155999</v>
      </c>
    </row>
    <row r="18929" spans="1:6">
      <c r="A18929">
        <v>2040</v>
      </c>
      <c r="B18929" t="s">
        <v>1069</v>
      </c>
      <c r="C18929" t="s">
        <v>1013</v>
      </c>
      <c r="D18929" t="s">
        <v>1017</v>
      </c>
      <c r="E18929" t="s">
        <v>1019</v>
      </c>
      <c r="F18929" s="86">
        <v>11747540.784047401</v>
      </c>
    </row>
    <row r="18930" spans="1:6">
      <c r="A18930">
        <v>2041</v>
      </c>
      <c r="B18930" t="s">
        <v>1069</v>
      </c>
      <c r="C18930" t="s">
        <v>1013</v>
      </c>
      <c r="D18930" t="s">
        <v>1017</v>
      </c>
      <c r="E18930" t="s">
        <v>1019</v>
      </c>
      <c r="F18930" s="86">
        <v>11686614.335268499</v>
      </c>
    </row>
    <row r="18931" spans="1:6">
      <c r="A18931">
        <v>2042</v>
      </c>
      <c r="B18931" t="s">
        <v>1069</v>
      </c>
      <c r="C18931" t="s">
        <v>1013</v>
      </c>
      <c r="D18931" t="s">
        <v>1017</v>
      </c>
      <c r="E18931" t="s">
        <v>1019</v>
      </c>
      <c r="F18931" s="86">
        <v>11644772.2064493</v>
      </c>
    </row>
    <row r="18932" spans="1:6">
      <c r="A18932">
        <v>2043</v>
      </c>
      <c r="B18932" t="s">
        <v>1069</v>
      </c>
      <c r="C18932" t="s">
        <v>1013</v>
      </c>
      <c r="D18932" t="s">
        <v>1017</v>
      </c>
      <c r="E18932" t="s">
        <v>1019</v>
      </c>
      <c r="F18932" s="86">
        <v>11620595.841501901</v>
      </c>
    </row>
    <row r="18933" spans="1:6">
      <c r="A18933">
        <v>2044</v>
      </c>
      <c r="B18933" t="s">
        <v>1069</v>
      </c>
      <c r="C18933" t="s">
        <v>1013</v>
      </c>
      <c r="D18933" t="s">
        <v>1017</v>
      </c>
      <c r="E18933" t="s">
        <v>1019</v>
      </c>
      <c r="F18933" s="86">
        <v>11611680.575569199</v>
      </c>
    </row>
    <row r="18934" spans="1:6">
      <c r="A18934">
        <v>2045</v>
      </c>
      <c r="B18934" t="s">
        <v>1069</v>
      </c>
      <c r="C18934" t="s">
        <v>1013</v>
      </c>
      <c r="D18934" t="s">
        <v>1017</v>
      </c>
      <c r="E18934" t="s">
        <v>1019</v>
      </c>
      <c r="F18934" s="86">
        <v>11617393.9195683</v>
      </c>
    </row>
    <row r="18935" spans="1:6">
      <c r="A18935">
        <v>2046</v>
      </c>
      <c r="B18935" t="s">
        <v>1069</v>
      </c>
      <c r="C18935" t="s">
        <v>1013</v>
      </c>
      <c r="D18935" t="s">
        <v>1017</v>
      </c>
      <c r="E18935" t="s">
        <v>1019</v>
      </c>
      <c r="F18935" s="86">
        <v>11635692.567642501</v>
      </c>
    </row>
    <row r="18936" spans="1:6">
      <c r="A18936">
        <v>2047</v>
      </c>
      <c r="B18936" t="s">
        <v>1069</v>
      </c>
      <c r="C18936" t="s">
        <v>1013</v>
      </c>
      <c r="D18936" t="s">
        <v>1017</v>
      </c>
      <c r="E18936" t="s">
        <v>1019</v>
      </c>
      <c r="F18936" s="86">
        <v>11666888.373944599</v>
      </c>
    </row>
    <row r="18937" spans="1:6">
      <c r="A18937">
        <v>2048</v>
      </c>
      <c r="B18937" t="s">
        <v>1069</v>
      </c>
      <c r="C18937" t="s">
        <v>1013</v>
      </c>
      <c r="D18937" t="s">
        <v>1017</v>
      </c>
      <c r="E18937" t="s">
        <v>1019</v>
      </c>
      <c r="F18937" s="86">
        <v>11711209.6794465</v>
      </c>
    </row>
    <row r="18938" spans="1:6">
      <c r="A18938">
        <v>2049</v>
      </c>
      <c r="B18938" t="s">
        <v>1069</v>
      </c>
      <c r="C18938" t="s">
        <v>1013</v>
      </c>
      <c r="D18938" t="s">
        <v>1017</v>
      </c>
      <c r="E18938" t="s">
        <v>1019</v>
      </c>
      <c r="F18938" s="86">
        <v>11769399.232950499</v>
      </c>
    </row>
    <row r="18939" spans="1:6">
      <c r="A18939">
        <v>2050</v>
      </c>
      <c r="B18939" t="s">
        <v>1069</v>
      </c>
      <c r="C18939" t="s">
        <v>1013</v>
      </c>
      <c r="D18939" t="s">
        <v>1017</v>
      </c>
      <c r="E18939" t="s">
        <v>1019</v>
      </c>
      <c r="F18939" s="86">
        <v>11842108.635714</v>
      </c>
    </row>
    <row r="18940" spans="1:6">
      <c r="A18940">
        <v>2017</v>
      </c>
      <c r="B18940" t="s">
        <v>1070</v>
      </c>
      <c r="C18940" t="s">
        <v>1013</v>
      </c>
      <c r="D18940" t="s">
        <v>1017</v>
      </c>
      <c r="E18940" t="s">
        <v>1019</v>
      </c>
      <c r="F18940" s="86">
        <v>9632197.7413332704</v>
      </c>
    </row>
    <row r="18941" spans="1:6">
      <c r="A18941">
        <v>2018</v>
      </c>
      <c r="B18941" t="s">
        <v>1070</v>
      </c>
      <c r="C18941" t="s">
        <v>1013</v>
      </c>
      <c r="D18941" t="s">
        <v>1017</v>
      </c>
      <c r="E18941" t="s">
        <v>1019</v>
      </c>
      <c r="F18941" s="86">
        <v>9572082.2415551897</v>
      </c>
    </row>
    <row r="18942" spans="1:6">
      <c r="A18942">
        <v>2019</v>
      </c>
      <c r="B18942" t="s">
        <v>1070</v>
      </c>
      <c r="C18942" t="s">
        <v>1013</v>
      </c>
      <c r="D18942" t="s">
        <v>1017</v>
      </c>
      <c r="E18942" t="s">
        <v>1019</v>
      </c>
      <c r="F18942" s="86">
        <v>9582909.2604553103</v>
      </c>
    </row>
    <row r="18943" spans="1:6">
      <c r="A18943">
        <v>2020</v>
      </c>
      <c r="B18943" t="s">
        <v>1070</v>
      </c>
      <c r="C18943" t="s">
        <v>1013</v>
      </c>
      <c r="D18943" t="s">
        <v>1017</v>
      </c>
      <c r="E18943" t="s">
        <v>1019</v>
      </c>
      <c r="F18943" s="86">
        <v>9614955.9994359501</v>
      </c>
    </row>
    <row r="18944" spans="1:6">
      <c r="A18944">
        <v>2021</v>
      </c>
      <c r="B18944" t="s">
        <v>1070</v>
      </c>
      <c r="C18944" t="s">
        <v>1013</v>
      </c>
      <c r="D18944" t="s">
        <v>1017</v>
      </c>
      <c r="E18944" t="s">
        <v>1019</v>
      </c>
      <c r="F18944" s="86">
        <v>9580377.9346785098</v>
      </c>
    </row>
    <row r="18945" spans="1:6">
      <c r="A18945">
        <v>2022</v>
      </c>
      <c r="B18945" t="s">
        <v>1070</v>
      </c>
      <c r="C18945" t="s">
        <v>1013</v>
      </c>
      <c r="D18945" t="s">
        <v>1017</v>
      </c>
      <c r="E18945" t="s">
        <v>1019</v>
      </c>
      <c r="F18945" s="86">
        <v>9435073.5673084408</v>
      </c>
    </row>
    <row r="18946" spans="1:6">
      <c r="A18946">
        <v>2023</v>
      </c>
      <c r="B18946" t="s">
        <v>1070</v>
      </c>
      <c r="C18946" t="s">
        <v>1013</v>
      </c>
      <c r="D18946" t="s">
        <v>1017</v>
      </c>
      <c r="E18946" t="s">
        <v>1019</v>
      </c>
      <c r="F18946" s="86">
        <v>9206825.9161649607</v>
      </c>
    </row>
    <row r="18947" spans="1:6">
      <c r="A18947">
        <v>2024</v>
      </c>
      <c r="B18947" t="s">
        <v>1070</v>
      </c>
      <c r="C18947" t="s">
        <v>1013</v>
      </c>
      <c r="D18947" t="s">
        <v>1017</v>
      </c>
      <c r="E18947" t="s">
        <v>1019</v>
      </c>
      <c r="F18947" s="86">
        <v>8957428.6873693801</v>
      </c>
    </row>
    <row r="18948" spans="1:6">
      <c r="A18948">
        <v>2025</v>
      </c>
      <c r="B18948" t="s">
        <v>1070</v>
      </c>
      <c r="C18948" t="s">
        <v>1013</v>
      </c>
      <c r="D18948" t="s">
        <v>1017</v>
      </c>
      <c r="E18948" t="s">
        <v>1019</v>
      </c>
      <c r="F18948" s="86">
        <v>8714910.7921120096</v>
      </c>
    </row>
    <row r="18949" spans="1:6">
      <c r="A18949">
        <v>2026</v>
      </c>
      <c r="B18949" t="s">
        <v>1070</v>
      </c>
      <c r="C18949" t="s">
        <v>1013</v>
      </c>
      <c r="D18949" t="s">
        <v>1017</v>
      </c>
      <c r="E18949" t="s">
        <v>1019</v>
      </c>
      <c r="F18949" s="86">
        <v>8477697.7012415603</v>
      </c>
    </row>
    <row r="18950" spans="1:6">
      <c r="A18950">
        <v>2027</v>
      </c>
      <c r="B18950" t="s">
        <v>1070</v>
      </c>
      <c r="C18950" t="s">
        <v>1013</v>
      </c>
      <c r="D18950" t="s">
        <v>1017</v>
      </c>
      <c r="E18950" t="s">
        <v>1019</v>
      </c>
      <c r="F18950" s="86">
        <v>8248718.7819237197</v>
      </c>
    </row>
    <row r="18951" spans="1:6">
      <c r="A18951">
        <v>2028</v>
      </c>
      <c r="B18951" t="s">
        <v>1070</v>
      </c>
      <c r="C18951" t="s">
        <v>1013</v>
      </c>
      <c r="D18951" t="s">
        <v>1017</v>
      </c>
      <c r="E18951" t="s">
        <v>1019</v>
      </c>
      <c r="F18951" s="86">
        <v>8034509.6826158501</v>
      </c>
    </row>
    <row r="18952" spans="1:6">
      <c r="A18952">
        <v>2029</v>
      </c>
      <c r="B18952" t="s">
        <v>1070</v>
      </c>
      <c r="C18952" t="s">
        <v>1013</v>
      </c>
      <c r="D18952" t="s">
        <v>1017</v>
      </c>
      <c r="E18952" t="s">
        <v>1019</v>
      </c>
      <c r="F18952" s="86">
        <v>7837421.4232287304</v>
      </c>
    </row>
    <row r="18953" spans="1:6">
      <c r="A18953">
        <v>2030</v>
      </c>
      <c r="B18953" t="s">
        <v>1070</v>
      </c>
      <c r="C18953" t="s">
        <v>1013</v>
      </c>
      <c r="D18953" t="s">
        <v>1017</v>
      </c>
      <c r="E18953" t="s">
        <v>1019</v>
      </c>
      <c r="F18953" s="86">
        <v>7662221.1683629304</v>
      </c>
    </row>
    <row r="18954" spans="1:6">
      <c r="A18954">
        <v>2031</v>
      </c>
      <c r="B18954" t="s">
        <v>1070</v>
      </c>
      <c r="C18954" t="s">
        <v>1013</v>
      </c>
      <c r="D18954" t="s">
        <v>1017</v>
      </c>
      <c r="E18954" t="s">
        <v>1019</v>
      </c>
      <c r="F18954" s="86">
        <v>7512402.6627156297</v>
      </c>
    </row>
    <row r="18955" spans="1:6">
      <c r="A18955">
        <v>2032</v>
      </c>
      <c r="B18955" t="s">
        <v>1070</v>
      </c>
      <c r="C18955" t="s">
        <v>1013</v>
      </c>
      <c r="D18955" t="s">
        <v>1017</v>
      </c>
      <c r="E18955" t="s">
        <v>1019</v>
      </c>
      <c r="F18955" s="86">
        <v>7388007.3612172501</v>
      </c>
    </row>
    <row r="18956" spans="1:6">
      <c r="A18956">
        <v>2033</v>
      </c>
      <c r="B18956" t="s">
        <v>1070</v>
      </c>
      <c r="C18956" t="s">
        <v>1013</v>
      </c>
      <c r="D18956" t="s">
        <v>1017</v>
      </c>
      <c r="E18956" t="s">
        <v>1019</v>
      </c>
      <c r="F18956" s="86">
        <v>7282031.50386691</v>
      </c>
    </row>
    <row r="18957" spans="1:6">
      <c r="A18957">
        <v>2034</v>
      </c>
      <c r="B18957" t="s">
        <v>1070</v>
      </c>
      <c r="C18957" t="s">
        <v>1013</v>
      </c>
      <c r="D18957" t="s">
        <v>1017</v>
      </c>
      <c r="E18957" t="s">
        <v>1019</v>
      </c>
      <c r="F18957" s="86">
        <v>7188940.9516040999</v>
      </c>
    </row>
    <row r="18958" spans="1:6">
      <c r="A18958">
        <v>2035</v>
      </c>
      <c r="B18958" t="s">
        <v>1070</v>
      </c>
      <c r="C18958" t="s">
        <v>1013</v>
      </c>
      <c r="D18958" t="s">
        <v>1017</v>
      </c>
      <c r="E18958" t="s">
        <v>1019</v>
      </c>
      <c r="F18958" s="86">
        <v>7104274.4293204704</v>
      </c>
    </row>
    <row r="18959" spans="1:6">
      <c r="A18959">
        <v>2036</v>
      </c>
      <c r="B18959" t="s">
        <v>1070</v>
      </c>
      <c r="C18959" t="s">
        <v>1013</v>
      </c>
      <c r="D18959" t="s">
        <v>1017</v>
      </c>
      <c r="E18959" t="s">
        <v>1019</v>
      </c>
      <c r="F18959" s="86">
        <v>7024604.4586466402</v>
      </c>
    </row>
    <row r="18960" spans="1:6">
      <c r="A18960">
        <v>2037</v>
      </c>
      <c r="B18960" t="s">
        <v>1070</v>
      </c>
      <c r="C18960" t="s">
        <v>1013</v>
      </c>
      <c r="D18960" t="s">
        <v>1017</v>
      </c>
      <c r="E18960" t="s">
        <v>1019</v>
      </c>
      <c r="F18960" s="86">
        <v>6952962.6187582603</v>
      </c>
    </row>
    <row r="18961" spans="1:6">
      <c r="A18961">
        <v>2038</v>
      </c>
      <c r="B18961" t="s">
        <v>1070</v>
      </c>
      <c r="C18961" t="s">
        <v>1013</v>
      </c>
      <c r="D18961" t="s">
        <v>1017</v>
      </c>
      <c r="E18961" t="s">
        <v>1019</v>
      </c>
      <c r="F18961" s="86">
        <v>6890675.0706219999</v>
      </c>
    </row>
    <row r="18962" spans="1:6">
      <c r="A18962">
        <v>2039</v>
      </c>
      <c r="B18962" t="s">
        <v>1070</v>
      </c>
      <c r="C18962" t="s">
        <v>1013</v>
      </c>
      <c r="D18962" t="s">
        <v>1017</v>
      </c>
      <c r="E18962" t="s">
        <v>1019</v>
      </c>
      <c r="F18962" s="86">
        <v>6835224.1730132904</v>
      </c>
    </row>
    <row r="18963" spans="1:6">
      <c r="A18963">
        <v>2040</v>
      </c>
      <c r="B18963" t="s">
        <v>1070</v>
      </c>
      <c r="C18963" t="s">
        <v>1013</v>
      </c>
      <c r="D18963" t="s">
        <v>1017</v>
      </c>
      <c r="E18963" t="s">
        <v>1019</v>
      </c>
      <c r="F18963" s="86">
        <v>6783588.2361888401</v>
      </c>
    </row>
    <row r="18964" spans="1:6">
      <c r="A18964">
        <v>2041</v>
      </c>
      <c r="B18964" t="s">
        <v>1070</v>
      </c>
      <c r="C18964" t="s">
        <v>1013</v>
      </c>
      <c r="D18964" t="s">
        <v>1017</v>
      </c>
      <c r="E18964" t="s">
        <v>1019</v>
      </c>
      <c r="F18964" s="86">
        <v>6740009.5241836896</v>
      </c>
    </row>
    <row r="18965" spans="1:6">
      <c r="A18965">
        <v>2042</v>
      </c>
      <c r="B18965" t="s">
        <v>1070</v>
      </c>
      <c r="C18965" t="s">
        <v>1013</v>
      </c>
      <c r="D18965" t="s">
        <v>1017</v>
      </c>
      <c r="E18965" t="s">
        <v>1019</v>
      </c>
      <c r="F18965" s="86">
        <v>6708362.1277910499</v>
      </c>
    </row>
    <row r="18966" spans="1:6">
      <c r="A18966">
        <v>2043</v>
      </c>
      <c r="B18966" t="s">
        <v>1070</v>
      </c>
      <c r="C18966" t="s">
        <v>1013</v>
      </c>
      <c r="D18966" t="s">
        <v>1017</v>
      </c>
      <c r="E18966" t="s">
        <v>1019</v>
      </c>
      <c r="F18966" s="86">
        <v>6685930.1606342196</v>
      </c>
    </row>
    <row r="18967" spans="1:6">
      <c r="A18967">
        <v>2044</v>
      </c>
      <c r="B18967" t="s">
        <v>1070</v>
      </c>
      <c r="C18967" t="s">
        <v>1013</v>
      </c>
      <c r="D18967" t="s">
        <v>1017</v>
      </c>
      <c r="E18967" t="s">
        <v>1019</v>
      </c>
      <c r="F18967" s="86">
        <v>6672484.4202447804</v>
      </c>
    </row>
    <row r="18968" spans="1:6">
      <c r="A18968">
        <v>2045</v>
      </c>
      <c r="B18968" t="s">
        <v>1070</v>
      </c>
      <c r="C18968" t="s">
        <v>1013</v>
      </c>
      <c r="D18968" t="s">
        <v>1017</v>
      </c>
      <c r="E18968" t="s">
        <v>1019</v>
      </c>
      <c r="F18968" s="86">
        <v>6666513.8857872896</v>
      </c>
    </row>
    <row r="18969" spans="1:6">
      <c r="A18969">
        <v>2046</v>
      </c>
      <c r="B18969" t="s">
        <v>1070</v>
      </c>
      <c r="C18969" t="s">
        <v>1013</v>
      </c>
      <c r="D18969" t="s">
        <v>1017</v>
      </c>
      <c r="E18969" t="s">
        <v>1019</v>
      </c>
      <c r="F18969" s="86">
        <v>6668144.9448915403</v>
      </c>
    </row>
    <row r="18970" spans="1:6">
      <c r="A18970">
        <v>2047</v>
      </c>
      <c r="B18970" t="s">
        <v>1070</v>
      </c>
      <c r="C18970" t="s">
        <v>1013</v>
      </c>
      <c r="D18970" t="s">
        <v>1017</v>
      </c>
      <c r="E18970" t="s">
        <v>1019</v>
      </c>
      <c r="F18970" s="86">
        <v>6677442.5539437402</v>
      </c>
    </row>
    <row r="18971" spans="1:6">
      <c r="A18971">
        <v>2048</v>
      </c>
      <c r="B18971" t="s">
        <v>1070</v>
      </c>
      <c r="C18971" t="s">
        <v>1013</v>
      </c>
      <c r="D18971" t="s">
        <v>1017</v>
      </c>
      <c r="E18971" t="s">
        <v>1019</v>
      </c>
      <c r="F18971" s="86">
        <v>6694872.4343683701</v>
      </c>
    </row>
    <row r="18972" spans="1:6">
      <c r="A18972">
        <v>2049</v>
      </c>
      <c r="B18972" t="s">
        <v>1070</v>
      </c>
      <c r="C18972" t="s">
        <v>1013</v>
      </c>
      <c r="D18972" t="s">
        <v>1017</v>
      </c>
      <c r="E18972" t="s">
        <v>1019</v>
      </c>
      <c r="F18972" s="86">
        <v>6720206.6816962296</v>
      </c>
    </row>
    <row r="18973" spans="1:6">
      <c r="A18973">
        <v>2050</v>
      </c>
      <c r="B18973" t="s">
        <v>1070</v>
      </c>
      <c r="C18973" t="s">
        <v>1013</v>
      </c>
      <c r="D18973" t="s">
        <v>1017</v>
      </c>
      <c r="E18973" t="s">
        <v>1019</v>
      </c>
      <c r="F18973" s="86">
        <v>6754073.8308465499</v>
      </c>
    </row>
    <row r="18974" spans="1:6">
      <c r="A18974">
        <v>2017</v>
      </c>
      <c r="B18974" t="s">
        <v>1071</v>
      </c>
      <c r="C18974" t="s">
        <v>1013</v>
      </c>
      <c r="D18974" t="s">
        <v>1017</v>
      </c>
      <c r="E18974" t="s">
        <v>1019</v>
      </c>
      <c r="F18974" s="86">
        <v>3045692.56262634</v>
      </c>
    </row>
    <row r="18975" spans="1:6">
      <c r="A18975">
        <v>2018</v>
      </c>
      <c r="B18975" t="s">
        <v>1071</v>
      </c>
      <c r="C18975" t="s">
        <v>1013</v>
      </c>
      <c r="D18975" t="s">
        <v>1017</v>
      </c>
      <c r="E18975" t="s">
        <v>1019</v>
      </c>
      <c r="F18975" s="86">
        <v>3029373.4544395101</v>
      </c>
    </row>
    <row r="18976" spans="1:6">
      <c r="A18976">
        <v>2019</v>
      </c>
      <c r="B18976" t="s">
        <v>1071</v>
      </c>
      <c r="C18976" t="s">
        <v>1013</v>
      </c>
      <c r="D18976" t="s">
        <v>1017</v>
      </c>
      <c r="E18976" t="s">
        <v>1019</v>
      </c>
      <c r="F18976" s="86">
        <v>3040169.1815549098</v>
      </c>
    </row>
    <row r="18977" spans="1:6">
      <c r="A18977">
        <v>2020</v>
      </c>
      <c r="B18977" t="s">
        <v>1071</v>
      </c>
      <c r="C18977" t="s">
        <v>1013</v>
      </c>
      <c r="D18977" t="s">
        <v>1017</v>
      </c>
      <c r="E18977" t="s">
        <v>1019</v>
      </c>
      <c r="F18977" s="86">
        <v>3056701.6152922101</v>
      </c>
    </row>
    <row r="18978" spans="1:6">
      <c r="A18978">
        <v>2021</v>
      </c>
      <c r="B18978" t="s">
        <v>1071</v>
      </c>
      <c r="C18978" t="s">
        <v>1013</v>
      </c>
      <c r="D18978" t="s">
        <v>1017</v>
      </c>
      <c r="E18978" t="s">
        <v>1019</v>
      </c>
      <c r="F18978" s="86">
        <v>3051552.5311705698</v>
      </c>
    </row>
    <row r="18979" spans="1:6">
      <c r="A18979">
        <v>2022</v>
      </c>
      <c r="B18979" t="s">
        <v>1071</v>
      </c>
      <c r="C18979" t="s">
        <v>1013</v>
      </c>
      <c r="D18979" t="s">
        <v>1017</v>
      </c>
      <c r="E18979" t="s">
        <v>1019</v>
      </c>
      <c r="F18979" s="86">
        <v>3008827.8031706698</v>
      </c>
    </row>
    <row r="18980" spans="1:6">
      <c r="A18980">
        <v>2023</v>
      </c>
      <c r="B18980" t="s">
        <v>1071</v>
      </c>
      <c r="C18980" t="s">
        <v>1013</v>
      </c>
      <c r="D18980" t="s">
        <v>1017</v>
      </c>
      <c r="E18980" t="s">
        <v>1019</v>
      </c>
      <c r="F18980" s="86">
        <v>2937945.4187973002</v>
      </c>
    </row>
    <row r="18981" spans="1:6">
      <c r="A18981">
        <v>2024</v>
      </c>
      <c r="B18981" t="s">
        <v>1071</v>
      </c>
      <c r="C18981" t="s">
        <v>1013</v>
      </c>
      <c r="D18981" t="s">
        <v>1017</v>
      </c>
      <c r="E18981" t="s">
        <v>1019</v>
      </c>
      <c r="F18981" s="86">
        <v>2860540.14247566</v>
      </c>
    </row>
    <row r="18982" spans="1:6">
      <c r="A18982">
        <v>2025</v>
      </c>
      <c r="B18982" t="s">
        <v>1071</v>
      </c>
      <c r="C18982" t="s">
        <v>1013</v>
      </c>
      <c r="D18982" t="s">
        <v>1017</v>
      </c>
      <c r="E18982" t="s">
        <v>1019</v>
      </c>
      <c r="F18982" s="86">
        <v>2785063.2885074099</v>
      </c>
    </row>
    <row r="18983" spans="1:6">
      <c r="A18983">
        <v>2026</v>
      </c>
      <c r="B18983" t="s">
        <v>1071</v>
      </c>
      <c r="C18983" t="s">
        <v>1013</v>
      </c>
      <c r="D18983" t="s">
        <v>1017</v>
      </c>
      <c r="E18983" t="s">
        <v>1019</v>
      </c>
      <c r="F18983" s="86">
        <v>2710710.6868694201</v>
      </c>
    </row>
    <row r="18984" spans="1:6">
      <c r="A18984">
        <v>2027</v>
      </c>
      <c r="B18984" t="s">
        <v>1071</v>
      </c>
      <c r="C18984" t="s">
        <v>1013</v>
      </c>
      <c r="D18984" t="s">
        <v>1017</v>
      </c>
      <c r="E18984" t="s">
        <v>1019</v>
      </c>
      <c r="F18984" s="86">
        <v>2638586.1876693298</v>
      </c>
    </row>
    <row r="18985" spans="1:6">
      <c r="A18985">
        <v>2028</v>
      </c>
      <c r="B18985" t="s">
        <v>1071</v>
      </c>
      <c r="C18985" t="s">
        <v>1013</v>
      </c>
      <c r="D18985" t="s">
        <v>1017</v>
      </c>
      <c r="E18985" t="s">
        <v>1019</v>
      </c>
      <c r="F18985" s="86">
        <v>2570706.5878644199</v>
      </c>
    </row>
    <row r="18986" spans="1:6">
      <c r="A18986">
        <v>2029</v>
      </c>
      <c r="B18986" t="s">
        <v>1071</v>
      </c>
      <c r="C18986" t="s">
        <v>1013</v>
      </c>
      <c r="D18986" t="s">
        <v>1017</v>
      </c>
      <c r="E18986" t="s">
        <v>1019</v>
      </c>
      <c r="F18986" s="86">
        <v>2509062.4662146601</v>
      </c>
    </row>
    <row r="18987" spans="1:6">
      <c r="A18987">
        <v>2030</v>
      </c>
      <c r="B18987" t="s">
        <v>1071</v>
      </c>
      <c r="C18987" t="s">
        <v>1013</v>
      </c>
      <c r="D18987" t="s">
        <v>1017</v>
      </c>
      <c r="E18987" t="s">
        <v>1019</v>
      </c>
      <c r="F18987" s="86">
        <v>2454235.0240622601</v>
      </c>
    </row>
    <row r="18988" spans="1:6">
      <c r="A18988">
        <v>2031</v>
      </c>
      <c r="B18988" t="s">
        <v>1071</v>
      </c>
      <c r="C18988" t="s">
        <v>1013</v>
      </c>
      <c r="D18988" t="s">
        <v>1017</v>
      </c>
      <c r="E18988" t="s">
        <v>1019</v>
      </c>
      <c r="F18988" s="86">
        <v>2407908.5795146301</v>
      </c>
    </row>
    <row r="18989" spans="1:6">
      <c r="A18989">
        <v>2032</v>
      </c>
      <c r="B18989" t="s">
        <v>1071</v>
      </c>
      <c r="C18989" t="s">
        <v>1013</v>
      </c>
      <c r="D18989" t="s">
        <v>1017</v>
      </c>
      <c r="E18989" t="s">
        <v>1019</v>
      </c>
      <c r="F18989" s="86">
        <v>2369586.6144059198</v>
      </c>
    </row>
    <row r="18990" spans="1:6">
      <c r="A18990">
        <v>2033</v>
      </c>
      <c r="B18990" t="s">
        <v>1071</v>
      </c>
      <c r="C18990" t="s">
        <v>1013</v>
      </c>
      <c r="D18990" t="s">
        <v>1017</v>
      </c>
      <c r="E18990" t="s">
        <v>1019</v>
      </c>
      <c r="F18990" s="86">
        <v>2337600.6600488601</v>
      </c>
    </row>
    <row r="18991" spans="1:6">
      <c r="A18991">
        <v>2034</v>
      </c>
      <c r="B18991" t="s">
        <v>1071</v>
      </c>
      <c r="C18991" t="s">
        <v>1013</v>
      </c>
      <c r="D18991" t="s">
        <v>1017</v>
      </c>
      <c r="E18991" t="s">
        <v>1019</v>
      </c>
      <c r="F18991" s="86">
        <v>2309805.1295065102</v>
      </c>
    </row>
    <row r="18992" spans="1:6">
      <c r="A18992">
        <v>2035</v>
      </c>
      <c r="B18992" t="s">
        <v>1071</v>
      </c>
      <c r="C18992" t="s">
        <v>1013</v>
      </c>
      <c r="D18992" t="s">
        <v>1017</v>
      </c>
      <c r="E18992" t="s">
        <v>1019</v>
      </c>
      <c r="F18992" s="86">
        <v>2284960.6554800002</v>
      </c>
    </row>
    <row r="18993" spans="1:6">
      <c r="A18993">
        <v>2036</v>
      </c>
      <c r="B18993" t="s">
        <v>1071</v>
      </c>
      <c r="C18993" t="s">
        <v>1013</v>
      </c>
      <c r="D18993" t="s">
        <v>1017</v>
      </c>
      <c r="E18993" t="s">
        <v>1019</v>
      </c>
      <c r="F18993" s="86">
        <v>2261579.4331910601</v>
      </c>
    </row>
    <row r="18994" spans="1:6">
      <c r="A18994">
        <v>2037</v>
      </c>
      <c r="B18994" t="s">
        <v>1071</v>
      </c>
      <c r="C18994" t="s">
        <v>1013</v>
      </c>
      <c r="D18994" t="s">
        <v>1017</v>
      </c>
      <c r="E18994" t="s">
        <v>1019</v>
      </c>
      <c r="F18994" s="86">
        <v>2240851.1696870099</v>
      </c>
    </row>
    <row r="18995" spans="1:6">
      <c r="A18995">
        <v>2038</v>
      </c>
      <c r="B18995" t="s">
        <v>1071</v>
      </c>
      <c r="C18995" t="s">
        <v>1013</v>
      </c>
      <c r="D18995" t="s">
        <v>1017</v>
      </c>
      <c r="E18995" t="s">
        <v>1019</v>
      </c>
      <c r="F18995" s="86">
        <v>2223402.4991781702</v>
      </c>
    </row>
    <row r="18996" spans="1:6">
      <c r="A18996">
        <v>2039</v>
      </c>
      <c r="B18996" t="s">
        <v>1071</v>
      </c>
      <c r="C18996" t="s">
        <v>1013</v>
      </c>
      <c r="D18996" t="s">
        <v>1017</v>
      </c>
      <c r="E18996" t="s">
        <v>1019</v>
      </c>
      <c r="F18996" s="86">
        <v>2208005.7239979398</v>
      </c>
    </row>
    <row r="18997" spans="1:6">
      <c r="A18997">
        <v>2040</v>
      </c>
      <c r="B18997" t="s">
        <v>1071</v>
      </c>
      <c r="C18997" t="s">
        <v>1013</v>
      </c>
      <c r="D18997" t="s">
        <v>1017</v>
      </c>
      <c r="E18997" t="s">
        <v>1019</v>
      </c>
      <c r="F18997" s="86">
        <v>2194030.3427015399</v>
      </c>
    </row>
    <row r="18998" spans="1:6">
      <c r="A18998">
        <v>2041</v>
      </c>
      <c r="B18998" t="s">
        <v>1071</v>
      </c>
      <c r="C18998" t="s">
        <v>1013</v>
      </c>
      <c r="D18998" t="s">
        <v>1017</v>
      </c>
      <c r="E18998" t="s">
        <v>1019</v>
      </c>
      <c r="F18998" s="86">
        <v>2182651.4098890298</v>
      </c>
    </row>
    <row r="18999" spans="1:6">
      <c r="A18999">
        <v>2042</v>
      </c>
      <c r="B18999" t="s">
        <v>1071</v>
      </c>
      <c r="C18999" t="s">
        <v>1013</v>
      </c>
      <c r="D18999" t="s">
        <v>1017</v>
      </c>
      <c r="E18999" t="s">
        <v>1019</v>
      </c>
      <c r="F18999" s="86">
        <v>2174836.7615366401</v>
      </c>
    </row>
    <row r="19000" spans="1:6">
      <c r="A19000">
        <v>2043</v>
      </c>
      <c r="B19000" t="s">
        <v>1071</v>
      </c>
      <c r="C19000" t="s">
        <v>1013</v>
      </c>
      <c r="D19000" t="s">
        <v>1017</v>
      </c>
      <c r="E19000" t="s">
        <v>1019</v>
      </c>
      <c r="F19000" s="86">
        <v>2170321.4609094001</v>
      </c>
    </row>
    <row r="19001" spans="1:6">
      <c r="A19001">
        <v>2044</v>
      </c>
      <c r="B19001" t="s">
        <v>1071</v>
      </c>
      <c r="C19001" t="s">
        <v>1013</v>
      </c>
      <c r="D19001" t="s">
        <v>1017</v>
      </c>
      <c r="E19001" t="s">
        <v>1019</v>
      </c>
      <c r="F19001" s="86">
        <v>2168656.40059344</v>
      </c>
    </row>
    <row r="19002" spans="1:6">
      <c r="A19002">
        <v>2045</v>
      </c>
      <c r="B19002" t="s">
        <v>1071</v>
      </c>
      <c r="C19002" t="s">
        <v>1013</v>
      </c>
      <c r="D19002" t="s">
        <v>1017</v>
      </c>
      <c r="E19002" t="s">
        <v>1019</v>
      </c>
      <c r="F19002" s="86">
        <v>2169723.4537173901</v>
      </c>
    </row>
    <row r="19003" spans="1:6">
      <c r="A19003">
        <v>2046</v>
      </c>
      <c r="B19003" t="s">
        <v>1071</v>
      </c>
      <c r="C19003" t="s">
        <v>1013</v>
      </c>
      <c r="D19003" t="s">
        <v>1017</v>
      </c>
      <c r="E19003" t="s">
        <v>1019</v>
      </c>
      <c r="F19003" s="86">
        <v>2173141.0021084198</v>
      </c>
    </row>
    <row r="19004" spans="1:6">
      <c r="A19004">
        <v>2047</v>
      </c>
      <c r="B19004" t="s">
        <v>1071</v>
      </c>
      <c r="C19004" t="s">
        <v>1013</v>
      </c>
      <c r="D19004" t="s">
        <v>1017</v>
      </c>
      <c r="E19004" t="s">
        <v>1019</v>
      </c>
      <c r="F19004" s="86">
        <v>2178967.2892309902</v>
      </c>
    </row>
    <row r="19005" spans="1:6">
      <c r="A19005">
        <v>2048</v>
      </c>
      <c r="B19005" t="s">
        <v>1071</v>
      </c>
      <c r="C19005" t="s">
        <v>1013</v>
      </c>
      <c r="D19005" t="s">
        <v>1017</v>
      </c>
      <c r="E19005" t="s">
        <v>1019</v>
      </c>
      <c r="F19005" s="86">
        <v>2187244.9612039402</v>
      </c>
    </row>
    <row r="19006" spans="1:6">
      <c r="A19006">
        <v>2049</v>
      </c>
      <c r="B19006" t="s">
        <v>1071</v>
      </c>
      <c r="C19006" t="s">
        <v>1013</v>
      </c>
      <c r="D19006" t="s">
        <v>1017</v>
      </c>
      <c r="E19006" t="s">
        <v>1019</v>
      </c>
      <c r="F19006" s="86">
        <v>2198112.73756353</v>
      </c>
    </row>
    <row r="19007" spans="1:6">
      <c r="A19007">
        <v>2050</v>
      </c>
      <c r="B19007" t="s">
        <v>1071</v>
      </c>
      <c r="C19007" t="s">
        <v>1013</v>
      </c>
      <c r="D19007" t="s">
        <v>1017</v>
      </c>
      <c r="E19007" t="s">
        <v>1019</v>
      </c>
      <c r="F19007" s="86">
        <v>2211692.3146678298</v>
      </c>
    </row>
    <row r="19008" spans="1:6">
      <c r="A19008">
        <v>2017</v>
      </c>
      <c r="B19008" t="s">
        <v>1072</v>
      </c>
      <c r="C19008" t="s">
        <v>1013</v>
      </c>
      <c r="D19008" t="s">
        <v>1017</v>
      </c>
      <c r="E19008" t="s">
        <v>1019</v>
      </c>
      <c r="F19008" s="86">
        <v>9641063.1287408806</v>
      </c>
    </row>
    <row r="19009" spans="1:6">
      <c r="A19009">
        <v>2018</v>
      </c>
      <c r="B19009" t="s">
        <v>1072</v>
      </c>
      <c r="C19009" t="s">
        <v>1013</v>
      </c>
      <c r="D19009" t="s">
        <v>1017</v>
      </c>
      <c r="E19009" t="s">
        <v>1019</v>
      </c>
      <c r="F19009" s="86">
        <v>9551797.7701200508</v>
      </c>
    </row>
    <row r="19010" spans="1:6">
      <c r="A19010">
        <v>2019</v>
      </c>
      <c r="B19010" t="s">
        <v>1072</v>
      </c>
      <c r="C19010" t="s">
        <v>1013</v>
      </c>
      <c r="D19010" t="s">
        <v>1017</v>
      </c>
      <c r="E19010" t="s">
        <v>1019</v>
      </c>
      <c r="F19010" s="86">
        <v>9541131.3871206194</v>
      </c>
    </row>
    <row r="19011" spans="1:6">
      <c r="A19011">
        <v>2020</v>
      </c>
      <c r="B19011" t="s">
        <v>1072</v>
      </c>
      <c r="C19011" t="s">
        <v>1013</v>
      </c>
      <c r="D19011" t="s">
        <v>1017</v>
      </c>
      <c r="E19011" t="s">
        <v>1019</v>
      </c>
      <c r="F19011" s="86">
        <v>9556796.8725537192</v>
      </c>
    </row>
    <row r="19012" spans="1:6">
      <c r="A19012">
        <v>2021</v>
      </c>
      <c r="B19012" t="s">
        <v>1072</v>
      </c>
      <c r="C19012" t="s">
        <v>1013</v>
      </c>
      <c r="D19012" t="s">
        <v>1017</v>
      </c>
      <c r="E19012" t="s">
        <v>1019</v>
      </c>
      <c r="F19012" s="86">
        <v>9499013.2609497402</v>
      </c>
    </row>
    <row r="19013" spans="1:6">
      <c r="A19013">
        <v>2022</v>
      </c>
      <c r="B19013" t="s">
        <v>1072</v>
      </c>
      <c r="C19013" t="s">
        <v>1013</v>
      </c>
      <c r="D19013" t="s">
        <v>1017</v>
      </c>
      <c r="E19013" t="s">
        <v>1019</v>
      </c>
      <c r="F19013" s="86">
        <v>9323843.7483177204</v>
      </c>
    </row>
    <row r="19014" spans="1:6">
      <c r="A19014">
        <v>2023</v>
      </c>
      <c r="B19014" t="s">
        <v>1072</v>
      </c>
      <c r="C19014" t="s">
        <v>1013</v>
      </c>
      <c r="D19014" t="s">
        <v>1017</v>
      </c>
      <c r="E19014" t="s">
        <v>1019</v>
      </c>
      <c r="F19014" s="86">
        <v>9062597.5231606793</v>
      </c>
    </row>
    <row r="19015" spans="1:6">
      <c r="A19015">
        <v>2024</v>
      </c>
      <c r="B19015" t="s">
        <v>1072</v>
      </c>
      <c r="C19015" t="s">
        <v>1013</v>
      </c>
      <c r="D19015" t="s">
        <v>1017</v>
      </c>
      <c r="E19015" t="s">
        <v>1019</v>
      </c>
      <c r="F19015" s="86">
        <v>8785695.6783527508</v>
      </c>
    </row>
    <row r="19016" spans="1:6">
      <c r="A19016">
        <v>2025</v>
      </c>
      <c r="B19016" t="s">
        <v>1072</v>
      </c>
      <c r="C19016" t="s">
        <v>1013</v>
      </c>
      <c r="D19016" t="s">
        <v>1017</v>
      </c>
      <c r="E19016" t="s">
        <v>1019</v>
      </c>
      <c r="F19016" s="86">
        <v>8520337.1765635405</v>
      </c>
    </row>
    <row r="19017" spans="1:6">
      <c r="A19017">
        <v>2026</v>
      </c>
      <c r="B19017" t="s">
        <v>1072</v>
      </c>
      <c r="C19017" t="s">
        <v>1013</v>
      </c>
      <c r="D19017" t="s">
        <v>1017</v>
      </c>
      <c r="E19017" t="s">
        <v>1019</v>
      </c>
      <c r="F19017" s="86">
        <v>8261902.6765272496</v>
      </c>
    </row>
    <row r="19018" spans="1:6">
      <c r="A19018">
        <v>2027</v>
      </c>
      <c r="B19018" t="s">
        <v>1072</v>
      </c>
      <c r="C19018" t="s">
        <v>1013</v>
      </c>
      <c r="D19018" t="s">
        <v>1017</v>
      </c>
      <c r="E19018" t="s">
        <v>1019</v>
      </c>
      <c r="F19018" s="86">
        <v>8014057.9925729297</v>
      </c>
    </row>
    <row r="19019" spans="1:6">
      <c r="A19019">
        <v>2028</v>
      </c>
      <c r="B19019" t="s">
        <v>1072</v>
      </c>
      <c r="C19019" t="s">
        <v>1013</v>
      </c>
      <c r="D19019" t="s">
        <v>1017</v>
      </c>
      <c r="E19019" t="s">
        <v>1019</v>
      </c>
      <c r="F19019" s="86">
        <v>7782455.0285016298</v>
      </c>
    </row>
    <row r="19020" spans="1:6">
      <c r="A19020">
        <v>2029</v>
      </c>
      <c r="B19020" t="s">
        <v>1072</v>
      </c>
      <c r="C19020" t="s">
        <v>1013</v>
      </c>
      <c r="D19020" t="s">
        <v>1017</v>
      </c>
      <c r="E19020" t="s">
        <v>1019</v>
      </c>
      <c r="F19020" s="86">
        <v>7570094.1153614596</v>
      </c>
    </row>
    <row r="19021" spans="1:6">
      <c r="A19021">
        <v>2030</v>
      </c>
      <c r="B19021" t="s">
        <v>1072</v>
      </c>
      <c r="C19021" t="s">
        <v>1013</v>
      </c>
      <c r="D19021" t="s">
        <v>1017</v>
      </c>
      <c r="E19021" t="s">
        <v>1019</v>
      </c>
      <c r="F19021" s="86">
        <v>7380798.5840906398</v>
      </c>
    </row>
    <row r="19022" spans="1:6">
      <c r="A19022">
        <v>2031</v>
      </c>
      <c r="B19022" t="s">
        <v>1072</v>
      </c>
      <c r="C19022" t="s">
        <v>1013</v>
      </c>
      <c r="D19022" t="s">
        <v>1017</v>
      </c>
      <c r="E19022" t="s">
        <v>1019</v>
      </c>
      <c r="F19022" s="86">
        <v>7218407.3824656401</v>
      </c>
    </row>
    <row r="19023" spans="1:6">
      <c r="A19023">
        <v>2032</v>
      </c>
      <c r="B19023" t="s">
        <v>1072</v>
      </c>
      <c r="C19023" t="s">
        <v>1013</v>
      </c>
      <c r="D19023" t="s">
        <v>1017</v>
      </c>
      <c r="E19023" t="s">
        <v>1019</v>
      </c>
      <c r="F19023" s="86">
        <v>7081863.3630643096</v>
      </c>
    </row>
    <row r="19024" spans="1:6">
      <c r="A19024">
        <v>2033</v>
      </c>
      <c r="B19024" t="s">
        <v>1072</v>
      </c>
      <c r="C19024" t="s">
        <v>1013</v>
      </c>
      <c r="D19024" t="s">
        <v>1017</v>
      </c>
      <c r="E19024" t="s">
        <v>1019</v>
      </c>
      <c r="F19024" s="86">
        <v>6963799.2425119597</v>
      </c>
    </row>
    <row r="19025" spans="1:6">
      <c r="A19025">
        <v>2034</v>
      </c>
      <c r="B19025" t="s">
        <v>1072</v>
      </c>
      <c r="C19025" t="s">
        <v>1013</v>
      </c>
      <c r="D19025" t="s">
        <v>1017</v>
      </c>
      <c r="E19025" t="s">
        <v>1019</v>
      </c>
      <c r="F19025" s="86">
        <v>6859763.5717160804</v>
      </c>
    </row>
    <row r="19026" spans="1:6">
      <c r="A19026">
        <v>2035</v>
      </c>
      <c r="B19026" t="s">
        <v>1072</v>
      </c>
      <c r="C19026" t="s">
        <v>1013</v>
      </c>
      <c r="D19026" t="s">
        <v>1017</v>
      </c>
      <c r="E19026" t="s">
        <v>1019</v>
      </c>
      <c r="F19026" s="86">
        <v>6764521.9969216296</v>
      </c>
    </row>
    <row r="19027" spans="1:6">
      <c r="A19027">
        <v>2036</v>
      </c>
      <c r="B19027" t="s">
        <v>1072</v>
      </c>
      <c r="C19027" t="s">
        <v>1013</v>
      </c>
      <c r="D19027" t="s">
        <v>1017</v>
      </c>
      <c r="E19027" t="s">
        <v>1019</v>
      </c>
      <c r="F19027" s="86">
        <v>6674271.8878285596</v>
      </c>
    </row>
    <row r="19028" spans="1:6">
      <c r="A19028">
        <v>2037</v>
      </c>
      <c r="B19028" t="s">
        <v>1072</v>
      </c>
      <c r="C19028" t="s">
        <v>1013</v>
      </c>
      <c r="D19028" t="s">
        <v>1017</v>
      </c>
      <c r="E19028" t="s">
        <v>1019</v>
      </c>
      <c r="F19028" s="86">
        <v>6592336.7156448504</v>
      </c>
    </row>
    <row r="19029" spans="1:6">
      <c r="A19029">
        <v>2038</v>
      </c>
      <c r="B19029" t="s">
        <v>1072</v>
      </c>
      <c r="C19029" t="s">
        <v>1013</v>
      </c>
      <c r="D19029" t="s">
        <v>1017</v>
      </c>
      <c r="E19029" t="s">
        <v>1019</v>
      </c>
      <c r="F19029" s="86">
        <v>6520418.7133687697</v>
      </c>
    </row>
    <row r="19030" spans="1:6">
      <c r="A19030">
        <v>2039</v>
      </c>
      <c r="B19030" t="s">
        <v>1072</v>
      </c>
      <c r="C19030" t="s">
        <v>1013</v>
      </c>
      <c r="D19030" t="s">
        <v>1017</v>
      </c>
      <c r="E19030" t="s">
        <v>1019</v>
      </c>
      <c r="F19030" s="86">
        <v>6455862.1685043098</v>
      </c>
    </row>
    <row r="19031" spans="1:6">
      <c r="A19031">
        <v>2040</v>
      </c>
      <c r="B19031" t="s">
        <v>1072</v>
      </c>
      <c r="C19031" t="s">
        <v>1013</v>
      </c>
      <c r="D19031" t="s">
        <v>1017</v>
      </c>
      <c r="E19031" t="s">
        <v>1019</v>
      </c>
      <c r="F19031" s="86">
        <v>6395303.96147558</v>
      </c>
    </row>
    <row r="19032" spans="1:6">
      <c r="A19032">
        <v>2041</v>
      </c>
      <c r="B19032" t="s">
        <v>1072</v>
      </c>
      <c r="C19032" t="s">
        <v>1013</v>
      </c>
      <c r="D19032" t="s">
        <v>1017</v>
      </c>
      <c r="E19032" t="s">
        <v>1019</v>
      </c>
      <c r="F19032" s="86">
        <v>6342805.7497031102</v>
      </c>
    </row>
    <row r="19033" spans="1:6">
      <c r="A19033">
        <v>2042</v>
      </c>
      <c r="B19033" t="s">
        <v>1072</v>
      </c>
      <c r="C19033" t="s">
        <v>1013</v>
      </c>
      <c r="D19033" t="s">
        <v>1017</v>
      </c>
      <c r="E19033" t="s">
        <v>1019</v>
      </c>
      <c r="F19033" s="86">
        <v>6300733.4497244097</v>
      </c>
    </row>
    <row r="19034" spans="1:6">
      <c r="A19034">
        <v>2043</v>
      </c>
      <c r="B19034" t="s">
        <v>1072</v>
      </c>
      <c r="C19034" t="s">
        <v>1013</v>
      </c>
      <c r="D19034" t="s">
        <v>1017</v>
      </c>
      <c r="E19034" t="s">
        <v>1019</v>
      </c>
      <c r="F19034" s="86">
        <v>6268551.0790839801</v>
      </c>
    </row>
    <row r="19035" spans="1:6">
      <c r="A19035">
        <v>2044</v>
      </c>
      <c r="B19035" t="s">
        <v>1072</v>
      </c>
      <c r="C19035" t="s">
        <v>1013</v>
      </c>
      <c r="D19035" t="s">
        <v>1017</v>
      </c>
      <c r="E19035" t="s">
        <v>1019</v>
      </c>
      <c r="F19035" s="86">
        <v>6244763.8370387303</v>
      </c>
    </row>
    <row r="19036" spans="1:6">
      <c r="A19036">
        <v>2045</v>
      </c>
      <c r="B19036" t="s">
        <v>1072</v>
      </c>
      <c r="C19036" t="s">
        <v>1013</v>
      </c>
      <c r="D19036" t="s">
        <v>1017</v>
      </c>
      <c r="E19036" t="s">
        <v>1019</v>
      </c>
      <c r="F19036" s="86">
        <v>6229224.9742690502</v>
      </c>
    </row>
    <row r="19037" spans="1:6">
      <c r="A19037">
        <v>2046</v>
      </c>
      <c r="B19037" t="s">
        <v>1072</v>
      </c>
      <c r="C19037" t="s">
        <v>1013</v>
      </c>
      <c r="D19037" t="s">
        <v>1017</v>
      </c>
      <c r="E19037" t="s">
        <v>1019</v>
      </c>
      <c r="F19037" s="86">
        <v>6220149.7447076803</v>
      </c>
    </row>
    <row r="19038" spans="1:6">
      <c r="A19038">
        <v>2047</v>
      </c>
      <c r="B19038" t="s">
        <v>1072</v>
      </c>
      <c r="C19038" t="s">
        <v>1013</v>
      </c>
      <c r="D19038" t="s">
        <v>1017</v>
      </c>
      <c r="E19038" t="s">
        <v>1019</v>
      </c>
      <c r="F19038" s="86">
        <v>6218295.6339699402</v>
      </c>
    </row>
    <row r="19039" spans="1:6">
      <c r="A19039">
        <v>2048</v>
      </c>
      <c r="B19039" t="s">
        <v>1072</v>
      </c>
      <c r="C19039" t="s">
        <v>1013</v>
      </c>
      <c r="D19039" t="s">
        <v>1017</v>
      </c>
      <c r="E19039" t="s">
        <v>1019</v>
      </c>
      <c r="F19039" s="86">
        <v>6223494.4359705802</v>
      </c>
    </row>
    <row r="19040" spans="1:6">
      <c r="A19040">
        <v>2049</v>
      </c>
      <c r="B19040" t="s">
        <v>1072</v>
      </c>
      <c r="C19040" t="s">
        <v>1013</v>
      </c>
      <c r="D19040" t="s">
        <v>1017</v>
      </c>
      <c r="E19040" t="s">
        <v>1019</v>
      </c>
      <c r="F19040" s="86">
        <v>6236496.2596123498</v>
      </c>
    </row>
    <row r="19041" spans="1:6">
      <c r="A19041">
        <v>2050</v>
      </c>
      <c r="B19041" t="s">
        <v>1072</v>
      </c>
      <c r="C19041" t="s">
        <v>1013</v>
      </c>
      <c r="D19041" t="s">
        <v>1017</v>
      </c>
      <c r="E19041" t="s">
        <v>1019</v>
      </c>
      <c r="F19041" s="86">
        <v>6257340.2221844103</v>
      </c>
    </row>
    <row r="19042" spans="1:6">
      <c r="A19042">
        <v>2017</v>
      </c>
      <c r="B19042" t="s">
        <v>1073</v>
      </c>
      <c r="C19042" t="s">
        <v>1013</v>
      </c>
      <c r="D19042" t="s">
        <v>1017</v>
      </c>
      <c r="E19042" t="s">
        <v>1019</v>
      </c>
      <c r="F19042" s="86">
        <v>758415.85763815802</v>
      </c>
    </row>
    <row r="19043" spans="1:6">
      <c r="A19043">
        <v>2018</v>
      </c>
      <c r="B19043" t="s">
        <v>1073</v>
      </c>
      <c r="C19043" t="s">
        <v>1013</v>
      </c>
      <c r="D19043" t="s">
        <v>1017</v>
      </c>
      <c r="E19043" t="s">
        <v>1019</v>
      </c>
      <c r="F19043" s="86">
        <v>756140.32771429897</v>
      </c>
    </row>
    <row r="19044" spans="1:6">
      <c r="A19044">
        <v>2019</v>
      </c>
      <c r="B19044" t="s">
        <v>1073</v>
      </c>
      <c r="C19044" t="s">
        <v>1013</v>
      </c>
      <c r="D19044" t="s">
        <v>1017</v>
      </c>
      <c r="E19044" t="s">
        <v>1019</v>
      </c>
      <c r="F19044" s="86">
        <v>760867.75188752904</v>
      </c>
    </row>
    <row r="19045" spans="1:6">
      <c r="A19045">
        <v>2020</v>
      </c>
      <c r="B19045" t="s">
        <v>1073</v>
      </c>
      <c r="C19045" t="s">
        <v>1013</v>
      </c>
      <c r="D19045" t="s">
        <v>1017</v>
      </c>
      <c r="E19045" t="s">
        <v>1019</v>
      </c>
      <c r="F19045" s="86">
        <v>765737.791191531</v>
      </c>
    </row>
    <row r="19046" spans="1:6">
      <c r="A19046">
        <v>2021</v>
      </c>
      <c r="B19046" t="s">
        <v>1073</v>
      </c>
      <c r="C19046" t="s">
        <v>1013</v>
      </c>
      <c r="D19046" t="s">
        <v>1017</v>
      </c>
      <c r="E19046" t="s">
        <v>1019</v>
      </c>
      <c r="F19046" s="86">
        <v>765223.22747750895</v>
      </c>
    </row>
    <row r="19047" spans="1:6">
      <c r="A19047">
        <v>2022</v>
      </c>
      <c r="B19047" t="s">
        <v>1073</v>
      </c>
      <c r="C19047" t="s">
        <v>1013</v>
      </c>
      <c r="D19047" t="s">
        <v>1017</v>
      </c>
      <c r="E19047" t="s">
        <v>1019</v>
      </c>
      <c r="F19047" s="86">
        <v>754837.79047900497</v>
      </c>
    </row>
    <row r="19048" spans="1:6">
      <c r="A19048">
        <v>2023</v>
      </c>
      <c r="B19048" t="s">
        <v>1073</v>
      </c>
      <c r="C19048" t="s">
        <v>1013</v>
      </c>
      <c r="D19048" t="s">
        <v>1017</v>
      </c>
      <c r="E19048" t="s">
        <v>1019</v>
      </c>
      <c r="F19048" s="86">
        <v>736941.37205790298</v>
      </c>
    </row>
    <row r="19049" spans="1:6">
      <c r="A19049">
        <v>2024</v>
      </c>
      <c r="B19049" t="s">
        <v>1073</v>
      </c>
      <c r="C19049" t="s">
        <v>1013</v>
      </c>
      <c r="D19049" t="s">
        <v>1017</v>
      </c>
      <c r="E19049" t="s">
        <v>1019</v>
      </c>
      <c r="F19049" s="86">
        <v>717351.96373896301</v>
      </c>
    </row>
    <row r="19050" spans="1:6">
      <c r="A19050">
        <v>2025</v>
      </c>
      <c r="B19050" t="s">
        <v>1073</v>
      </c>
      <c r="C19050" t="s">
        <v>1013</v>
      </c>
      <c r="D19050" t="s">
        <v>1017</v>
      </c>
      <c r="E19050" t="s">
        <v>1019</v>
      </c>
      <c r="F19050" s="86">
        <v>698666.39996121696</v>
      </c>
    </row>
    <row r="19051" spans="1:6">
      <c r="A19051">
        <v>2026</v>
      </c>
      <c r="B19051" t="s">
        <v>1073</v>
      </c>
      <c r="C19051" t="s">
        <v>1013</v>
      </c>
      <c r="D19051" t="s">
        <v>1017</v>
      </c>
      <c r="E19051" t="s">
        <v>1019</v>
      </c>
      <c r="F19051" s="86">
        <v>680285.08469127002</v>
      </c>
    </row>
    <row r="19052" spans="1:6">
      <c r="A19052">
        <v>2027</v>
      </c>
      <c r="B19052" t="s">
        <v>1073</v>
      </c>
      <c r="C19052" t="s">
        <v>1013</v>
      </c>
      <c r="D19052" t="s">
        <v>1017</v>
      </c>
      <c r="E19052" t="s">
        <v>1019</v>
      </c>
      <c r="F19052" s="86">
        <v>662602.363312311</v>
      </c>
    </row>
    <row r="19053" spans="1:6">
      <c r="A19053">
        <v>2028</v>
      </c>
      <c r="B19053" t="s">
        <v>1073</v>
      </c>
      <c r="C19053" t="s">
        <v>1013</v>
      </c>
      <c r="D19053" t="s">
        <v>1017</v>
      </c>
      <c r="E19053" t="s">
        <v>1019</v>
      </c>
      <c r="F19053" s="86">
        <v>646127.71047562698</v>
      </c>
    </row>
    <row r="19054" spans="1:6">
      <c r="A19054">
        <v>2029</v>
      </c>
      <c r="B19054" t="s">
        <v>1073</v>
      </c>
      <c r="C19054" t="s">
        <v>1013</v>
      </c>
      <c r="D19054" t="s">
        <v>1017</v>
      </c>
      <c r="E19054" t="s">
        <v>1019</v>
      </c>
      <c r="F19054" s="86">
        <v>631279.07592761598</v>
      </c>
    </row>
    <row r="19055" spans="1:6">
      <c r="A19055">
        <v>2030</v>
      </c>
      <c r="B19055" t="s">
        <v>1073</v>
      </c>
      <c r="C19055" t="s">
        <v>1013</v>
      </c>
      <c r="D19055" t="s">
        <v>1017</v>
      </c>
      <c r="E19055" t="s">
        <v>1019</v>
      </c>
      <c r="F19055" s="86">
        <v>618197.19829412701</v>
      </c>
    </row>
    <row r="19056" spans="1:6">
      <c r="A19056">
        <v>2031</v>
      </c>
      <c r="B19056" t="s">
        <v>1073</v>
      </c>
      <c r="C19056" t="s">
        <v>1013</v>
      </c>
      <c r="D19056" t="s">
        <v>1017</v>
      </c>
      <c r="E19056" t="s">
        <v>1019</v>
      </c>
      <c r="F19056" s="86">
        <v>607403.09693148499</v>
      </c>
    </row>
    <row r="19057" spans="1:6">
      <c r="A19057">
        <v>2032</v>
      </c>
      <c r="B19057" t="s">
        <v>1073</v>
      </c>
      <c r="C19057" t="s">
        <v>1013</v>
      </c>
      <c r="D19057" t="s">
        <v>1017</v>
      </c>
      <c r="E19057" t="s">
        <v>1019</v>
      </c>
      <c r="F19057" s="86">
        <v>598600.30910016701</v>
      </c>
    </row>
    <row r="19058" spans="1:6">
      <c r="A19058">
        <v>2033</v>
      </c>
      <c r="B19058" t="s">
        <v>1073</v>
      </c>
      <c r="C19058" t="s">
        <v>1013</v>
      </c>
      <c r="D19058" t="s">
        <v>1017</v>
      </c>
      <c r="E19058" t="s">
        <v>1019</v>
      </c>
      <c r="F19058" s="86">
        <v>591192.08037540002</v>
      </c>
    </row>
    <row r="19059" spans="1:6">
      <c r="A19059">
        <v>2034</v>
      </c>
      <c r="B19059" t="s">
        <v>1073</v>
      </c>
      <c r="C19059" t="s">
        <v>1013</v>
      </c>
      <c r="D19059" t="s">
        <v>1017</v>
      </c>
      <c r="E19059" t="s">
        <v>1019</v>
      </c>
      <c r="F19059" s="86">
        <v>584870.60331991303</v>
      </c>
    </row>
    <row r="19060" spans="1:6">
      <c r="A19060">
        <v>2035</v>
      </c>
      <c r="B19060" t="s">
        <v>1073</v>
      </c>
      <c r="C19060" t="s">
        <v>1013</v>
      </c>
      <c r="D19060" t="s">
        <v>1017</v>
      </c>
      <c r="E19060" t="s">
        <v>1019</v>
      </c>
      <c r="F19060" s="86">
        <v>579172.99150557094</v>
      </c>
    </row>
    <row r="19061" spans="1:6">
      <c r="A19061">
        <v>2036</v>
      </c>
      <c r="B19061" t="s">
        <v>1073</v>
      </c>
      <c r="C19061" t="s">
        <v>1013</v>
      </c>
      <c r="D19061" t="s">
        <v>1017</v>
      </c>
      <c r="E19061" t="s">
        <v>1019</v>
      </c>
      <c r="F19061" s="86">
        <v>573852.67438617197</v>
      </c>
    </row>
    <row r="19062" spans="1:6">
      <c r="A19062">
        <v>2037</v>
      </c>
      <c r="B19062" t="s">
        <v>1073</v>
      </c>
      <c r="C19062" t="s">
        <v>1013</v>
      </c>
      <c r="D19062" t="s">
        <v>1017</v>
      </c>
      <c r="E19062" t="s">
        <v>1019</v>
      </c>
      <c r="F19062" s="86">
        <v>569007.14959083404</v>
      </c>
    </row>
    <row r="19063" spans="1:6">
      <c r="A19063">
        <v>2038</v>
      </c>
      <c r="B19063" t="s">
        <v>1073</v>
      </c>
      <c r="C19063" t="s">
        <v>1013</v>
      </c>
      <c r="D19063" t="s">
        <v>1017</v>
      </c>
      <c r="E19063" t="s">
        <v>1019</v>
      </c>
      <c r="F19063" s="86">
        <v>564975.17481313704</v>
      </c>
    </row>
    <row r="19064" spans="1:6">
      <c r="A19064">
        <v>2039</v>
      </c>
      <c r="B19064" t="s">
        <v>1073</v>
      </c>
      <c r="C19064" t="s">
        <v>1013</v>
      </c>
      <c r="D19064" t="s">
        <v>1017</v>
      </c>
      <c r="E19064" t="s">
        <v>1019</v>
      </c>
      <c r="F19064" s="86">
        <v>561471.08475784701</v>
      </c>
    </row>
    <row r="19065" spans="1:6">
      <c r="A19065">
        <v>2040</v>
      </c>
      <c r="B19065" t="s">
        <v>1073</v>
      </c>
      <c r="C19065" t="s">
        <v>1013</v>
      </c>
      <c r="D19065" t="s">
        <v>1017</v>
      </c>
      <c r="E19065" t="s">
        <v>1019</v>
      </c>
      <c r="F19065" s="86">
        <v>558191.82405802002</v>
      </c>
    </row>
    <row r="19066" spans="1:6">
      <c r="A19066">
        <v>2041</v>
      </c>
      <c r="B19066" t="s">
        <v>1073</v>
      </c>
      <c r="C19066" t="s">
        <v>1013</v>
      </c>
      <c r="D19066" t="s">
        <v>1017</v>
      </c>
      <c r="E19066" t="s">
        <v>1019</v>
      </c>
      <c r="F19066" s="86">
        <v>555669.21946732397</v>
      </c>
    </row>
    <row r="19067" spans="1:6">
      <c r="A19067">
        <v>2042</v>
      </c>
      <c r="B19067" t="s">
        <v>1073</v>
      </c>
      <c r="C19067" t="s">
        <v>1013</v>
      </c>
      <c r="D19067" t="s">
        <v>1017</v>
      </c>
      <c r="E19067" t="s">
        <v>1019</v>
      </c>
      <c r="F19067" s="86">
        <v>553895.820298807</v>
      </c>
    </row>
    <row r="19068" spans="1:6">
      <c r="A19068">
        <v>2043</v>
      </c>
      <c r="B19068" t="s">
        <v>1073</v>
      </c>
      <c r="C19068" t="s">
        <v>1013</v>
      </c>
      <c r="D19068" t="s">
        <v>1017</v>
      </c>
      <c r="E19068" t="s">
        <v>1019</v>
      </c>
      <c r="F19068" s="86">
        <v>552994.25009474705</v>
      </c>
    </row>
    <row r="19069" spans="1:6">
      <c r="A19069">
        <v>2044</v>
      </c>
      <c r="B19069" t="s">
        <v>1073</v>
      </c>
      <c r="C19069" t="s">
        <v>1013</v>
      </c>
      <c r="D19069" t="s">
        <v>1017</v>
      </c>
      <c r="E19069" t="s">
        <v>1019</v>
      </c>
      <c r="F19069" s="86">
        <v>552745.04202162905</v>
      </c>
    </row>
    <row r="19070" spans="1:6">
      <c r="A19070">
        <v>2045</v>
      </c>
      <c r="B19070" t="s">
        <v>1073</v>
      </c>
      <c r="C19070" t="s">
        <v>1013</v>
      </c>
      <c r="D19070" t="s">
        <v>1017</v>
      </c>
      <c r="E19070" t="s">
        <v>1019</v>
      </c>
      <c r="F19070" s="86">
        <v>553155.59671037295</v>
      </c>
    </row>
    <row r="19071" spans="1:6">
      <c r="A19071">
        <v>2046</v>
      </c>
      <c r="B19071" t="s">
        <v>1073</v>
      </c>
      <c r="C19071" t="s">
        <v>1013</v>
      </c>
      <c r="D19071" t="s">
        <v>1017</v>
      </c>
      <c r="E19071" t="s">
        <v>1019</v>
      </c>
      <c r="F19071" s="86">
        <v>554320.04956761503</v>
      </c>
    </row>
    <row r="19072" spans="1:6">
      <c r="A19072">
        <v>2047</v>
      </c>
      <c r="B19072" t="s">
        <v>1073</v>
      </c>
      <c r="C19072" t="s">
        <v>1013</v>
      </c>
      <c r="D19072" t="s">
        <v>1017</v>
      </c>
      <c r="E19072" t="s">
        <v>1019</v>
      </c>
      <c r="F19072" s="86">
        <v>555956.29611382901</v>
      </c>
    </row>
    <row r="19073" spans="1:6">
      <c r="A19073">
        <v>2048</v>
      </c>
      <c r="B19073" t="s">
        <v>1073</v>
      </c>
      <c r="C19073" t="s">
        <v>1013</v>
      </c>
      <c r="D19073" t="s">
        <v>1017</v>
      </c>
      <c r="E19073" t="s">
        <v>1019</v>
      </c>
      <c r="F19073" s="86">
        <v>558286.75379752705</v>
      </c>
    </row>
    <row r="19074" spans="1:6">
      <c r="A19074">
        <v>2049</v>
      </c>
      <c r="B19074" t="s">
        <v>1073</v>
      </c>
      <c r="C19074" t="s">
        <v>1013</v>
      </c>
      <c r="D19074" t="s">
        <v>1017</v>
      </c>
      <c r="E19074" t="s">
        <v>1019</v>
      </c>
      <c r="F19074" s="86">
        <v>561352.063776072</v>
      </c>
    </row>
    <row r="19075" spans="1:6">
      <c r="A19075">
        <v>2050</v>
      </c>
      <c r="B19075" t="s">
        <v>1073</v>
      </c>
      <c r="C19075" t="s">
        <v>1013</v>
      </c>
      <c r="D19075" t="s">
        <v>1017</v>
      </c>
      <c r="E19075" t="s">
        <v>1019</v>
      </c>
      <c r="F19075" s="86">
        <v>565119.69510778994</v>
      </c>
    </row>
    <row r="19076" spans="1:6">
      <c r="A19076">
        <v>2017</v>
      </c>
      <c r="B19076" t="s">
        <v>1012</v>
      </c>
      <c r="C19076" t="s">
        <v>1013</v>
      </c>
      <c r="D19076" t="s">
        <v>964</v>
      </c>
      <c r="E19076" t="s">
        <v>1016</v>
      </c>
      <c r="F19076" s="86">
        <v>2612852.5904673901</v>
      </c>
    </row>
    <row r="19077" spans="1:6">
      <c r="A19077">
        <v>2018</v>
      </c>
      <c r="B19077" t="s">
        <v>1012</v>
      </c>
      <c r="C19077" t="s">
        <v>1013</v>
      </c>
      <c r="D19077" t="s">
        <v>964</v>
      </c>
      <c r="E19077" t="s">
        <v>1016</v>
      </c>
      <c r="F19077" s="86">
        <v>2571196.3846896798</v>
      </c>
    </row>
    <row r="19078" spans="1:6">
      <c r="A19078">
        <v>2019</v>
      </c>
      <c r="B19078" t="s">
        <v>1012</v>
      </c>
      <c r="C19078" t="s">
        <v>1013</v>
      </c>
      <c r="D19078" t="s">
        <v>964</v>
      </c>
      <c r="E19078" t="s">
        <v>1016</v>
      </c>
      <c r="F19078" s="86">
        <v>2525242.8905771398</v>
      </c>
    </row>
    <row r="19079" spans="1:6">
      <c r="A19079">
        <v>2020</v>
      </c>
      <c r="B19079" t="s">
        <v>1012</v>
      </c>
      <c r="C19079" t="s">
        <v>1013</v>
      </c>
      <c r="D19079" t="s">
        <v>964</v>
      </c>
      <c r="E19079" t="s">
        <v>1016</v>
      </c>
      <c r="F19079" s="86">
        <v>2509037.6281697</v>
      </c>
    </row>
    <row r="19080" spans="1:6">
      <c r="A19080">
        <v>2021</v>
      </c>
      <c r="B19080" t="s">
        <v>1012</v>
      </c>
      <c r="C19080" t="s">
        <v>1013</v>
      </c>
      <c r="D19080" t="s">
        <v>964</v>
      </c>
      <c r="E19080" t="s">
        <v>1016</v>
      </c>
      <c r="F19080" s="86">
        <v>2507113.2532588202</v>
      </c>
    </row>
    <row r="19081" spans="1:6">
      <c r="A19081">
        <v>2022</v>
      </c>
      <c r="B19081" t="s">
        <v>1012</v>
      </c>
      <c r="C19081" t="s">
        <v>1013</v>
      </c>
      <c r="D19081" t="s">
        <v>964</v>
      </c>
      <c r="E19081" t="s">
        <v>1016</v>
      </c>
      <c r="F19081" s="86">
        <v>2509905.7672272399</v>
      </c>
    </row>
    <row r="19082" spans="1:6">
      <c r="A19082">
        <v>2023</v>
      </c>
      <c r="B19082" t="s">
        <v>1012</v>
      </c>
      <c r="C19082" t="s">
        <v>1013</v>
      </c>
      <c r="D19082" t="s">
        <v>964</v>
      </c>
      <c r="E19082" t="s">
        <v>1016</v>
      </c>
      <c r="F19082" s="86">
        <v>2509211.2559812102</v>
      </c>
    </row>
    <row r="19083" spans="1:6">
      <c r="A19083">
        <v>2024</v>
      </c>
      <c r="B19083" t="s">
        <v>1012</v>
      </c>
      <c r="C19083" t="s">
        <v>1013</v>
      </c>
      <c r="D19083" t="s">
        <v>964</v>
      </c>
      <c r="E19083" t="s">
        <v>1016</v>
      </c>
      <c r="F19083" s="86">
        <v>2506317.4591227402</v>
      </c>
    </row>
    <row r="19084" spans="1:6">
      <c r="A19084">
        <v>2025</v>
      </c>
      <c r="B19084" t="s">
        <v>1012</v>
      </c>
      <c r="C19084" t="s">
        <v>1013</v>
      </c>
      <c r="D19084" t="s">
        <v>964</v>
      </c>
      <c r="E19084" t="s">
        <v>1016</v>
      </c>
      <c r="F19084" s="86">
        <v>2498431.8626834</v>
      </c>
    </row>
    <row r="19085" spans="1:6">
      <c r="A19085">
        <v>2026</v>
      </c>
      <c r="B19085" t="s">
        <v>1012</v>
      </c>
      <c r="C19085" t="s">
        <v>1013</v>
      </c>
      <c r="D19085" t="s">
        <v>964</v>
      </c>
      <c r="E19085" t="s">
        <v>1016</v>
      </c>
      <c r="F19085" s="86">
        <v>2490965.86678854</v>
      </c>
    </row>
    <row r="19086" spans="1:6">
      <c r="A19086">
        <v>2027</v>
      </c>
      <c r="B19086" t="s">
        <v>1012</v>
      </c>
      <c r="C19086" t="s">
        <v>1013</v>
      </c>
      <c r="D19086" t="s">
        <v>964</v>
      </c>
      <c r="E19086" t="s">
        <v>1016</v>
      </c>
      <c r="F19086" s="86">
        <v>2486350.2607992799</v>
      </c>
    </row>
    <row r="19087" spans="1:6">
      <c r="A19087">
        <v>2028</v>
      </c>
      <c r="B19087" t="s">
        <v>1012</v>
      </c>
      <c r="C19087" t="s">
        <v>1013</v>
      </c>
      <c r="D19087" t="s">
        <v>964</v>
      </c>
      <c r="E19087" t="s">
        <v>1016</v>
      </c>
      <c r="F19087" s="86">
        <v>2486929.0201709699</v>
      </c>
    </row>
    <row r="19088" spans="1:6">
      <c r="A19088">
        <v>2029</v>
      </c>
      <c r="B19088" t="s">
        <v>1012</v>
      </c>
      <c r="C19088" t="s">
        <v>1013</v>
      </c>
      <c r="D19088" t="s">
        <v>964</v>
      </c>
      <c r="E19088" t="s">
        <v>1016</v>
      </c>
      <c r="F19088" s="86">
        <v>2486856.67524951</v>
      </c>
    </row>
    <row r="19089" spans="1:6">
      <c r="A19089">
        <v>2030</v>
      </c>
      <c r="B19089" t="s">
        <v>1012</v>
      </c>
      <c r="C19089" t="s">
        <v>1013</v>
      </c>
      <c r="D19089" t="s">
        <v>964</v>
      </c>
      <c r="E19089" t="s">
        <v>1016</v>
      </c>
      <c r="F19089" s="86">
        <v>2482704.0767576001</v>
      </c>
    </row>
    <row r="19090" spans="1:6">
      <c r="A19090">
        <v>2031</v>
      </c>
      <c r="B19090" t="s">
        <v>1012</v>
      </c>
      <c r="C19090" t="s">
        <v>1013</v>
      </c>
      <c r="D19090" t="s">
        <v>964</v>
      </c>
      <c r="E19090" t="s">
        <v>1016</v>
      </c>
      <c r="F19090" s="86">
        <v>2476974.35897783</v>
      </c>
    </row>
    <row r="19091" spans="1:6">
      <c r="A19091">
        <v>2032</v>
      </c>
      <c r="B19091" t="s">
        <v>1012</v>
      </c>
      <c r="C19091" t="s">
        <v>1013</v>
      </c>
      <c r="D19091" t="s">
        <v>964</v>
      </c>
      <c r="E19091" t="s">
        <v>1016</v>
      </c>
      <c r="F19091" s="86">
        <v>2470535.66096773</v>
      </c>
    </row>
    <row r="19092" spans="1:6">
      <c r="A19092">
        <v>2033</v>
      </c>
      <c r="B19092" t="s">
        <v>1012</v>
      </c>
      <c r="C19092" t="s">
        <v>1013</v>
      </c>
      <c r="D19092" t="s">
        <v>964</v>
      </c>
      <c r="E19092" t="s">
        <v>1016</v>
      </c>
      <c r="F19092" s="86">
        <v>2470390.9711247999</v>
      </c>
    </row>
    <row r="19093" spans="1:6">
      <c r="A19093">
        <v>2034</v>
      </c>
      <c r="B19093" t="s">
        <v>1012</v>
      </c>
      <c r="C19093" t="s">
        <v>1013</v>
      </c>
      <c r="D19093" t="s">
        <v>964</v>
      </c>
      <c r="E19093" t="s">
        <v>1016</v>
      </c>
      <c r="F19093" s="86">
        <v>2470188.4053447102</v>
      </c>
    </row>
    <row r="19094" spans="1:6">
      <c r="A19094">
        <v>2035</v>
      </c>
      <c r="B19094" t="s">
        <v>1012</v>
      </c>
      <c r="C19094" t="s">
        <v>1013</v>
      </c>
      <c r="D19094" t="s">
        <v>964</v>
      </c>
      <c r="E19094" t="s">
        <v>1016</v>
      </c>
      <c r="F19094" s="86">
        <v>2470940.7925279099</v>
      </c>
    </row>
    <row r="19095" spans="1:6">
      <c r="A19095">
        <v>2036</v>
      </c>
      <c r="B19095" t="s">
        <v>1012</v>
      </c>
      <c r="C19095" t="s">
        <v>1013</v>
      </c>
      <c r="D19095" t="s">
        <v>964</v>
      </c>
      <c r="E19095" t="s">
        <v>1016</v>
      </c>
      <c r="F19095" s="86">
        <v>2467178.8566119</v>
      </c>
    </row>
    <row r="19096" spans="1:6">
      <c r="A19096">
        <v>2037</v>
      </c>
      <c r="B19096" t="s">
        <v>1012</v>
      </c>
      <c r="C19096" t="s">
        <v>1013</v>
      </c>
      <c r="D19096" t="s">
        <v>964</v>
      </c>
      <c r="E19096" t="s">
        <v>1016</v>
      </c>
      <c r="F19096" s="86">
        <v>2466961.8218475198</v>
      </c>
    </row>
    <row r="19097" spans="1:6">
      <c r="A19097">
        <v>2038</v>
      </c>
      <c r="B19097" t="s">
        <v>1012</v>
      </c>
      <c r="C19097" t="s">
        <v>1013</v>
      </c>
      <c r="D19097" t="s">
        <v>964</v>
      </c>
      <c r="E19097" t="s">
        <v>1016</v>
      </c>
      <c r="F19097" s="86">
        <v>2468625.7550411401</v>
      </c>
    </row>
    <row r="19098" spans="1:6">
      <c r="A19098">
        <v>2039</v>
      </c>
      <c r="B19098" t="s">
        <v>1012</v>
      </c>
      <c r="C19098" t="s">
        <v>1013</v>
      </c>
      <c r="D19098" t="s">
        <v>964</v>
      </c>
      <c r="E19098" t="s">
        <v>1016</v>
      </c>
      <c r="F19098" s="86">
        <v>2469132.1694913702</v>
      </c>
    </row>
    <row r="19099" spans="1:6">
      <c r="A19099">
        <v>2040</v>
      </c>
      <c r="B19099" t="s">
        <v>1012</v>
      </c>
      <c r="C19099" t="s">
        <v>1013</v>
      </c>
      <c r="D19099" t="s">
        <v>964</v>
      </c>
      <c r="E19099" t="s">
        <v>1016</v>
      </c>
      <c r="F19099" s="86">
        <v>2469812.2117531099</v>
      </c>
    </row>
    <row r="19100" spans="1:6">
      <c r="A19100">
        <v>2041</v>
      </c>
      <c r="B19100" t="s">
        <v>1012</v>
      </c>
      <c r="C19100" t="s">
        <v>1013</v>
      </c>
      <c r="D19100" t="s">
        <v>964</v>
      </c>
      <c r="E19100" t="s">
        <v>1016</v>
      </c>
      <c r="F19100" s="86">
        <v>2472373.2219728599</v>
      </c>
    </row>
    <row r="19101" spans="1:6">
      <c r="A19101">
        <v>2042</v>
      </c>
      <c r="B19101" t="s">
        <v>1012</v>
      </c>
      <c r="C19101" t="s">
        <v>1013</v>
      </c>
      <c r="D19101" t="s">
        <v>964</v>
      </c>
      <c r="E19101" t="s">
        <v>1016</v>
      </c>
      <c r="F19101" s="86">
        <v>2477205.86272651</v>
      </c>
    </row>
    <row r="19102" spans="1:6">
      <c r="A19102">
        <v>2043</v>
      </c>
      <c r="B19102" t="s">
        <v>1012</v>
      </c>
      <c r="C19102" t="s">
        <v>1013</v>
      </c>
      <c r="D19102" t="s">
        <v>964</v>
      </c>
      <c r="E19102" t="s">
        <v>1016</v>
      </c>
      <c r="F19102" s="86">
        <v>2482631.7318361402</v>
      </c>
    </row>
    <row r="19103" spans="1:6">
      <c r="A19103">
        <v>2044</v>
      </c>
      <c r="B19103" t="s">
        <v>1012</v>
      </c>
      <c r="C19103" t="s">
        <v>1013</v>
      </c>
      <c r="D19103" t="s">
        <v>964</v>
      </c>
      <c r="E19103" t="s">
        <v>1016</v>
      </c>
      <c r="F19103" s="86">
        <v>2487666.93836988</v>
      </c>
    </row>
    <row r="19104" spans="1:6">
      <c r="A19104">
        <v>2045</v>
      </c>
      <c r="B19104" t="s">
        <v>1012</v>
      </c>
      <c r="C19104" t="s">
        <v>1013</v>
      </c>
      <c r="D19104" t="s">
        <v>964</v>
      </c>
      <c r="E19104" t="s">
        <v>1016</v>
      </c>
      <c r="F19104" s="86">
        <v>2491559.0951445298</v>
      </c>
    </row>
    <row r="19105" spans="1:6">
      <c r="A19105">
        <v>2046</v>
      </c>
      <c r="B19105" t="s">
        <v>1012</v>
      </c>
      <c r="C19105" t="s">
        <v>1013</v>
      </c>
      <c r="D19105" t="s">
        <v>964</v>
      </c>
      <c r="E19105" t="s">
        <v>1016</v>
      </c>
      <c r="F19105" s="86">
        <v>2493758.38075697</v>
      </c>
    </row>
    <row r="19106" spans="1:6">
      <c r="A19106">
        <v>2047</v>
      </c>
      <c r="B19106" t="s">
        <v>1012</v>
      </c>
      <c r="C19106" t="s">
        <v>1013</v>
      </c>
      <c r="D19106" t="s">
        <v>964</v>
      </c>
      <c r="E19106" t="s">
        <v>1016</v>
      </c>
      <c r="F19106" s="86">
        <v>2494308.20216008</v>
      </c>
    </row>
    <row r="19107" spans="1:6">
      <c r="A19107">
        <v>2048</v>
      </c>
      <c r="B19107" t="s">
        <v>1012</v>
      </c>
      <c r="C19107" t="s">
        <v>1013</v>
      </c>
      <c r="D19107" t="s">
        <v>964</v>
      </c>
      <c r="E19107" t="s">
        <v>1016</v>
      </c>
      <c r="F19107" s="86">
        <v>2495972.1353536998</v>
      </c>
    </row>
    <row r="19108" spans="1:6">
      <c r="A19108">
        <v>2049</v>
      </c>
      <c r="B19108" t="s">
        <v>1012</v>
      </c>
      <c r="C19108" t="s">
        <v>1013</v>
      </c>
      <c r="D19108" t="s">
        <v>964</v>
      </c>
      <c r="E19108" t="s">
        <v>1016</v>
      </c>
      <c r="F19108" s="86">
        <v>2498041.2001075102</v>
      </c>
    </row>
    <row r="19109" spans="1:6">
      <c r="A19109">
        <v>2050</v>
      </c>
      <c r="B19109" t="s">
        <v>1012</v>
      </c>
      <c r="C19109" t="s">
        <v>1013</v>
      </c>
      <c r="D19109" t="s">
        <v>964</v>
      </c>
      <c r="E19109" t="s">
        <v>1016</v>
      </c>
      <c r="F19109" s="86">
        <v>2498822.5252592899</v>
      </c>
    </row>
    <row r="19110" spans="1:6">
      <c r="A19110">
        <v>2017</v>
      </c>
      <c r="B19110" t="s">
        <v>1024</v>
      </c>
      <c r="C19110" t="s">
        <v>1013</v>
      </c>
      <c r="D19110" t="s">
        <v>964</v>
      </c>
      <c r="E19110" t="s">
        <v>1016</v>
      </c>
      <c r="F19110" s="86">
        <v>444143.61295053898</v>
      </c>
    </row>
    <row r="19111" spans="1:6">
      <c r="A19111">
        <v>2018</v>
      </c>
      <c r="B19111" t="s">
        <v>1024</v>
      </c>
      <c r="C19111" t="s">
        <v>1013</v>
      </c>
      <c r="D19111" t="s">
        <v>964</v>
      </c>
      <c r="E19111" t="s">
        <v>1016</v>
      </c>
      <c r="F19111" s="86">
        <v>437062.71684357099</v>
      </c>
    </row>
    <row r="19112" spans="1:6">
      <c r="A19112">
        <v>2019</v>
      </c>
      <c r="B19112" t="s">
        <v>1024</v>
      </c>
      <c r="C19112" t="s">
        <v>1013</v>
      </c>
      <c r="D19112" t="s">
        <v>964</v>
      </c>
      <c r="E19112" t="s">
        <v>1016</v>
      </c>
      <c r="F19112" s="86">
        <v>429251.34968979098</v>
      </c>
    </row>
    <row r="19113" spans="1:6">
      <c r="A19113">
        <v>2020</v>
      </c>
      <c r="B19113" t="s">
        <v>1024</v>
      </c>
      <c r="C19113" t="s">
        <v>1013</v>
      </c>
      <c r="D19113" t="s">
        <v>964</v>
      </c>
      <c r="E19113" t="s">
        <v>1016</v>
      </c>
      <c r="F19113" s="86">
        <v>426496.71139878599</v>
      </c>
    </row>
    <row r="19114" spans="1:6">
      <c r="A19114">
        <v>2021</v>
      </c>
      <c r="B19114" t="s">
        <v>1024</v>
      </c>
      <c r="C19114" t="s">
        <v>1013</v>
      </c>
      <c r="D19114" t="s">
        <v>964</v>
      </c>
      <c r="E19114" t="s">
        <v>1016</v>
      </c>
      <c r="F19114" s="86">
        <v>426169.598101729</v>
      </c>
    </row>
    <row r="19115" spans="1:6">
      <c r="A19115">
        <v>2022</v>
      </c>
      <c r="B19115" t="s">
        <v>1024</v>
      </c>
      <c r="C19115" t="s">
        <v>1013</v>
      </c>
      <c r="D19115" t="s">
        <v>964</v>
      </c>
      <c r="E19115" t="s">
        <v>1016</v>
      </c>
      <c r="F19115" s="86">
        <v>426644.28130723297</v>
      </c>
    </row>
    <row r="19116" spans="1:6">
      <c r="A19116">
        <v>2023</v>
      </c>
      <c r="B19116" t="s">
        <v>1024</v>
      </c>
      <c r="C19116" t="s">
        <v>1013</v>
      </c>
      <c r="D19116" t="s">
        <v>964</v>
      </c>
      <c r="E19116" t="s">
        <v>1016</v>
      </c>
      <c r="F19116" s="86">
        <v>426526.22538047499</v>
      </c>
    </row>
    <row r="19117" spans="1:6">
      <c r="A19117">
        <v>2024</v>
      </c>
      <c r="B19117" t="s">
        <v>1024</v>
      </c>
      <c r="C19117" t="s">
        <v>1013</v>
      </c>
      <c r="D19117" t="s">
        <v>964</v>
      </c>
      <c r="E19117" t="s">
        <v>1016</v>
      </c>
      <c r="F19117" s="86">
        <v>426034.32568565302</v>
      </c>
    </row>
    <row r="19118" spans="1:6">
      <c r="A19118">
        <v>2025</v>
      </c>
      <c r="B19118" t="s">
        <v>1024</v>
      </c>
      <c r="C19118" t="s">
        <v>1013</v>
      </c>
      <c r="D19118" t="s">
        <v>964</v>
      </c>
      <c r="E19118" t="s">
        <v>1016</v>
      </c>
      <c r="F19118" s="86">
        <v>424693.89901726198</v>
      </c>
    </row>
    <row r="19119" spans="1:6">
      <c r="A19119">
        <v>2026</v>
      </c>
      <c r="B19119" t="s">
        <v>1024</v>
      </c>
      <c r="C19119" t="s">
        <v>1013</v>
      </c>
      <c r="D19119" t="s">
        <v>964</v>
      </c>
      <c r="E19119" t="s">
        <v>1016</v>
      </c>
      <c r="F19119" s="86">
        <v>423424.79780462</v>
      </c>
    </row>
    <row r="19120" spans="1:6">
      <c r="A19120">
        <v>2027</v>
      </c>
      <c r="B19120" t="s">
        <v>1024</v>
      </c>
      <c r="C19120" t="s">
        <v>1013</v>
      </c>
      <c r="D19120" t="s">
        <v>964</v>
      </c>
      <c r="E19120" t="s">
        <v>1016</v>
      </c>
      <c r="F19120" s="86">
        <v>422640.21779137902</v>
      </c>
    </row>
    <row r="19121" spans="1:6">
      <c r="A19121">
        <v>2028</v>
      </c>
      <c r="B19121" t="s">
        <v>1024</v>
      </c>
      <c r="C19121" t="s">
        <v>1013</v>
      </c>
      <c r="D19121" t="s">
        <v>964</v>
      </c>
      <c r="E19121" t="s">
        <v>1016</v>
      </c>
      <c r="F19121" s="86">
        <v>422738.597730343</v>
      </c>
    </row>
    <row r="19122" spans="1:6">
      <c r="A19122">
        <v>2029</v>
      </c>
      <c r="B19122" t="s">
        <v>1024</v>
      </c>
      <c r="C19122" t="s">
        <v>1013</v>
      </c>
      <c r="D19122" t="s">
        <v>964</v>
      </c>
      <c r="E19122" t="s">
        <v>1016</v>
      </c>
      <c r="F19122" s="86">
        <v>422726.30023797299</v>
      </c>
    </row>
    <row r="19123" spans="1:6">
      <c r="A19123">
        <v>2030</v>
      </c>
      <c r="B19123" t="s">
        <v>1024</v>
      </c>
      <c r="C19123" t="s">
        <v>1013</v>
      </c>
      <c r="D19123" t="s">
        <v>964</v>
      </c>
      <c r="E19123" t="s">
        <v>1016</v>
      </c>
      <c r="F19123" s="86">
        <v>422020.42417590198</v>
      </c>
    </row>
    <row r="19124" spans="1:6">
      <c r="A19124">
        <v>2031</v>
      </c>
      <c r="B19124" t="s">
        <v>1024</v>
      </c>
      <c r="C19124" t="s">
        <v>1013</v>
      </c>
      <c r="D19124" t="s">
        <v>964</v>
      </c>
      <c r="E19124" t="s">
        <v>1016</v>
      </c>
      <c r="F19124" s="86">
        <v>421046.46278015402</v>
      </c>
    </row>
    <row r="19125" spans="1:6">
      <c r="A19125">
        <v>2032</v>
      </c>
      <c r="B19125" t="s">
        <v>1024</v>
      </c>
      <c r="C19125" t="s">
        <v>1013</v>
      </c>
      <c r="D19125" t="s">
        <v>964</v>
      </c>
      <c r="E19125" t="s">
        <v>1016</v>
      </c>
      <c r="F19125" s="86">
        <v>419951.985959174</v>
      </c>
    </row>
    <row r="19126" spans="1:6">
      <c r="A19126">
        <v>2033</v>
      </c>
      <c r="B19126" t="s">
        <v>1024</v>
      </c>
      <c r="C19126" t="s">
        <v>1013</v>
      </c>
      <c r="D19126" t="s">
        <v>964</v>
      </c>
      <c r="E19126" t="s">
        <v>1016</v>
      </c>
      <c r="F19126" s="86">
        <v>419927.39097443299</v>
      </c>
    </row>
    <row r="19127" spans="1:6">
      <c r="A19127">
        <v>2034</v>
      </c>
      <c r="B19127" t="s">
        <v>1024</v>
      </c>
      <c r="C19127" t="s">
        <v>1013</v>
      </c>
      <c r="D19127" t="s">
        <v>964</v>
      </c>
      <c r="E19127" t="s">
        <v>1016</v>
      </c>
      <c r="F19127" s="86">
        <v>419892.95799579599</v>
      </c>
    </row>
    <row r="19128" spans="1:6">
      <c r="A19128">
        <v>2035</v>
      </c>
      <c r="B19128" t="s">
        <v>1024</v>
      </c>
      <c r="C19128" t="s">
        <v>1013</v>
      </c>
      <c r="D19128" t="s">
        <v>964</v>
      </c>
      <c r="E19128" t="s">
        <v>1016</v>
      </c>
      <c r="F19128" s="86">
        <v>420020.85191645002</v>
      </c>
    </row>
    <row r="19129" spans="1:6">
      <c r="A19129">
        <v>2036</v>
      </c>
      <c r="B19129" t="s">
        <v>1024</v>
      </c>
      <c r="C19129" t="s">
        <v>1013</v>
      </c>
      <c r="D19129" t="s">
        <v>964</v>
      </c>
      <c r="E19129" t="s">
        <v>1016</v>
      </c>
      <c r="F19129" s="86">
        <v>419381.38231318101</v>
      </c>
    </row>
    <row r="19130" spans="1:6">
      <c r="A19130">
        <v>2037</v>
      </c>
      <c r="B19130" t="s">
        <v>1024</v>
      </c>
      <c r="C19130" t="s">
        <v>1013</v>
      </c>
      <c r="D19130" t="s">
        <v>964</v>
      </c>
      <c r="E19130" t="s">
        <v>1016</v>
      </c>
      <c r="F19130" s="86">
        <v>419344.489836069</v>
      </c>
    </row>
    <row r="19131" spans="1:6">
      <c r="A19131">
        <v>2038</v>
      </c>
      <c r="B19131" t="s">
        <v>1024</v>
      </c>
      <c r="C19131" t="s">
        <v>1013</v>
      </c>
      <c r="D19131" t="s">
        <v>964</v>
      </c>
      <c r="E19131" t="s">
        <v>1016</v>
      </c>
      <c r="F19131" s="86">
        <v>419627.33216059202</v>
      </c>
    </row>
    <row r="19132" spans="1:6">
      <c r="A19132">
        <v>2039</v>
      </c>
      <c r="B19132" t="s">
        <v>1024</v>
      </c>
      <c r="C19132" t="s">
        <v>1013</v>
      </c>
      <c r="D19132" t="s">
        <v>964</v>
      </c>
      <c r="E19132" t="s">
        <v>1016</v>
      </c>
      <c r="F19132" s="86">
        <v>419713.41460718599</v>
      </c>
    </row>
    <row r="19133" spans="1:6">
      <c r="A19133">
        <v>2040</v>
      </c>
      <c r="B19133" t="s">
        <v>1024</v>
      </c>
      <c r="C19133" t="s">
        <v>1013</v>
      </c>
      <c r="D19133" t="s">
        <v>964</v>
      </c>
      <c r="E19133" t="s">
        <v>1016</v>
      </c>
      <c r="F19133" s="86">
        <v>419829.01103546901</v>
      </c>
    </row>
    <row r="19134" spans="1:6">
      <c r="A19134">
        <v>2041</v>
      </c>
      <c r="B19134" t="s">
        <v>1024</v>
      </c>
      <c r="C19134" t="s">
        <v>1013</v>
      </c>
      <c r="D19134" t="s">
        <v>964</v>
      </c>
      <c r="E19134" t="s">
        <v>1016</v>
      </c>
      <c r="F19134" s="86">
        <v>420264.34226538701</v>
      </c>
    </row>
    <row r="19135" spans="1:6">
      <c r="A19135">
        <v>2042</v>
      </c>
      <c r="B19135" t="s">
        <v>1024</v>
      </c>
      <c r="C19135" t="s">
        <v>1013</v>
      </c>
      <c r="D19135" t="s">
        <v>964</v>
      </c>
      <c r="E19135" t="s">
        <v>1016</v>
      </c>
      <c r="F19135" s="86">
        <v>421085.81475573999</v>
      </c>
    </row>
    <row r="19136" spans="1:6">
      <c r="A19136">
        <v>2043</v>
      </c>
      <c r="B19136" t="s">
        <v>1024</v>
      </c>
      <c r="C19136" t="s">
        <v>1013</v>
      </c>
      <c r="D19136" t="s">
        <v>964</v>
      </c>
      <c r="E19136" t="s">
        <v>1016</v>
      </c>
      <c r="F19136" s="86">
        <v>422008.12668353203</v>
      </c>
    </row>
    <row r="19137" spans="1:6">
      <c r="A19137">
        <v>2044</v>
      </c>
      <c r="B19137" t="s">
        <v>1024</v>
      </c>
      <c r="C19137" t="s">
        <v>1013</v>
      </c>
      <c r="D19137" t="s">
        <v>964</v>
      </c>
      <c r="E19137" t="s">
        <v>1016</v>
      </c>
      <c r="F19137" s="86">
        <v>422864.032152523</v>
      </c>
    </row>
    <row r="19138" spans="1:6">
      <c r="A19138">
        <v>2045</v>
      </c>
      <c r="B19138" t="s">
        <v>1024</v>
      </c>
      <c r="C19138" t="s">
        <v>1013</v>
      </c>
      <c r="D19138" t="s">
        <v>964</v>
      </c>
      <c r="E19138" t="s">
        <v>1016</v>
      </c>
      <c r="F19138" s="86">
        <v>423525.63724205899</v>
      </c>
    </row>
    <row r="19139" spans="1:6">
      <c r="A19139">
        <v>2046</v>
      </c>
      <c r="B19139" t="s">
        <v>1024</v>
      </c>
      <c r="C19139" t="s">
        <v>1013</v>
      </c>
      <c r="D19139" t="s">
        <v>964</v>
      </c>
      <c r="E19139" t="s">
        <v>1016</v>
      </c>
      <c r="F19139" s="86">
        <v>423899.48101012397</v>
      </c>
    </row>
    <row r="19140" spans="1:6">
      <c r="A19140">
        <v>2047</v>
      </c>
      <c r="B19140" t="s">
        <v>1024</v>
      </c>
      <c r="C19140" t="s">
        <v>1013</v>
      </c>
      <c r="D19140" t="s">
        <v>964</v>
      </c>
      <c r="E19140" t="s">
        <v>1016</v>
      </c>
      <c r="F19140" s="86">
        <v>423992.94195214001</v>
      </c>
    </row>
    <row r="19141" spans="1:6">
      <c r="A19141">
        <v>2048</v>
      </c>
      <c r="B19141" t="s">
        <v>1024</v>
      </c>
      <c r="C19141" t="s">
        <v>1013</v>
      </c>
      <c r="D19141" t="s">
        <v>964</v>
      </c>
      <c r="E19141" t="s">
        <v>1016</v>
      </c>
      <c r="F19141" s="86">
        <v>424275.78427666298</v>
      </c>
    </row>
    <row r="19142" spans="1:6">
      <c r="A19142">
        <v>2049</v>
      </c>
      <c r="B19142" t="s">
        <v>1024</v>
      </c>
      <c r="C19142" t="s">
        <v>1013</v>
      </c>
      <c r="D19142" t="s">
        <v>964</v>
      </c>
      <c r="E19142" t="s">
        <v>1016</v>
      </c>
      <c r="F19142" s="86">
        <v>424627.49255846097</v>
      </c>
    </row>
    <row r="19143" spans="1:6">
      <c r="A19143">
        <v>2050</v>
      </c>
      <c r="B19143" t="s">
        <v>1024</v>
      </c>
      <c r="C19143" t="s">
        <v>1013</v>
      </c>
      <c r="D19143" t="s">
        <v>964</v>
      </c>
      <c r="E19143" t="s">
        <v>1016</v>
      </c>
      <c r="F19143" s="86">
        <v>424760.30547606299</v>
      </c>
    </row>
    <row r="19144" spans="1:6">
      <c r="A19144">
        <v>2017</v>
      </c>
      <c r="B19144" t="s">
        <v>1025</v>
      </c>
      <c r="C19144" t="s">
        <v>1013</v>
      </c>
      <c r="D19144" t="s">
        <v>964</v>
      </c>
      <c r="E19144" t="s">
        <v>1016</v>
      </c>
      <c r="F19144" s="86">
        <v>3513636.84763361</v>
      </c>
    </row>
    <row r="19145" spans="1:6">
      <c r="A19145">
        <v>2018</v>
      </c>
      <c r="B19145" t="s">
        <v>1025</v>
      </c>
      <c r="C19145" t="s">
        <v>1013</v>
      </c>
      <c r="D19145" t="s">
        <v>964</v>
      </c>
      <c r="E19145" t="s">
        <v>1016</v>
      </c>
      <c r="F19145" s="86">
        <v>3457619.61187866</v>
      </c>
    </row>
    <row r="19146" spans="1:6">
      <c r="A19146">
        <v>2019</v>
      </c>
      <c r="B19146" t="s">
        <v>1025</v>
      </c>
      <c r="C19146" t="s">
        <v>1013</v>
      </c>
      <c r="D19146" t="s">
        <v>964</v>
      </c>
      <c r="E19146" t="s">
        <v>1016</v>
      </c>
      <c r="F19146" s="86">
        <v>3395823.5921642599</v>
      </c>
    </row>
    <row r="19147" spans="1:6">
      <c r="A19147">
        <v>2020</v>
      </c>
      <c r="B19147" t="s">
        <v>1025</v>
      </c>
      <c r="C19147" t="s">
        <v>1013</v>
      </c>
      <c r="D19147" t="s">
        <v>964</v>
      </c>
      <c r="E19147" t="s">
        <v>1016</v>
      </c>
      <c r="F19147" s="86">
        <v>3374031.54490982</v>
      </c>
    </row>
    <row r="19148" spans="1:6">
      <c r="A19148">
        <v>2021</v>
      </c>
      <c r="B19148" t="s">
        <v>1025</v>
      </c>
      <c r="C19148" t="s">
        <v>1013</v>
      </c>
      <c r="D19148" t="s">
        <v>964</v>
      </c>
      <c r="E19148" t="s">
        <v>1016</v>
      </c>
      <c r="F19148" s="86">
        <v>3371443.7392983502</v>
      </c>
    </row>
    <row r="19149" spans="1:6">
      <c r="A19149">
        <v>2022</v>
      </c>
      <c r="B19149" t="s">
        <v>1025</v>
      </c>
      <c r="C19149" t="s">
        <v>1013</v>
      </c>
      <c r="D19149" t="s">
        <v>964</v>
      </c>
      <c r="E19149" t="s">
        <v>1016</v>
      </c>
      <c r="F19149" s="86">
        <v>3375198.9760127398</v>
      </c>
    </row>
    <row r="19150" spans="1:6">
      <c r="A19150">
        <v>2023</v>
      </c>
      <c r="B19150" t="s">
        <v>1025</v>
      </c>
      <c r="C19150" t="s">
        <v>1013</v>
      </c>
      <c r="D19150" t="s">
        <v>964</v>
      </c>
      <c r="E19150" t="s">
        <v>1016</v>
      </c>
      <c r="F19150" s="86">
        <v>3374265.0311304</v>
      </c>
    </row>
    <row r="19151" spans="1:6">
      <c r="A19151">
        <v>2024</v>
      </c>
      <c r="B19151" t="s">
        <v>1025</v>
      </c>
      <c r="C19151" t="s">
        <v>1013</v>
      </c>
      <c r="D19151" t="s">
        <v>964</v>
      </c>
      <c r="E19151" t="s">
        <v>1016</v>
      </c>
      <c r="F19151" s="86">
        <v>3370373.5941206799</v>
      </c>
    </row>
    <row r="19152" spans="1:6">
      <c r="A19152">
        <v>2025</v>
      </c>
      <c r="B19152" t="s">
        <v>1025</v>
      </c>
      <c r="C19152" t="s">
        <v>1013</v>
      </c>
      <c r="D19152" t="s">
        <v>964</v>
      </c>
      <c r="E19152" t="s">
        <v>1016</v>
      </c>
      <c r="F19152" s="86">
        <v>3359769.42826918</v>
      </c>
    </row>
    <row r="19153" spans="1:6">
      <c r="A19153">
        <v>2026</v>
      </c>
      <c r="B19153" t="s">
        <v>1025</v>
      </c>
      <c r="C19153" t="s">
        <v>1013</v>
      </c>
      <c r="D19153" t="s">
        <v>964</v>
      </c>
      <c r="E19153" t="s">
        <v>1016</v>
      </c>
      <c r="F19153" s="86">
        <v>3349729.5207841001</v>
      </c>
    </row>
    <row r="19154" spans="1:6">
      <c r="A19154">
        <v>2027</v>
      </c>
      <c r="B19154" t="s">
        <v>1025</v>
      </c>
      <c r="C19154" t="s">
        <v>1013</v>
      </c>
      <c r="D19154" t="s">
        <v>964</v>
      </c>
      <c r="E19154" t="s">
        <v>1016</v>
      </c>
      <c r="F19154" s="86">
        <v>3343522.6787535902</v>
      </c>
    </row>
    <row r="19155" spans="1:6">
      <c r="A19155">
        <v>2028</v>
      </c>
      <c r="B19155" t="s">
        <v>1025</v>
      </c>
      <c r="C19155" t="s">
        <v>1013</v>
      </c>
      <c r="D19155" t="s">
        <v>964</v>
      </c>
      <c r="E19155" t="s">
        <v>1016</v>
      </c>
      <c r="F19155" s="86">
        <v>3344300.9661555402</v>
      </c>
    </row>
    <row r="19156" spans="1:6">
      <c r="A19156">
        <v>2029</v>
      </c>
      <c r="B19156" t="s">
        <v>1025</v>
      </c>
      <c r="C19156" t="s">
        <v>1013</v>
      </c>
      <c r="D19156" t="s">
        <v>964</v>
      </c>
      <c r="E19156" t="s">
        <v>1016</v>
      </c>
      <c r="F19156" s="86">
        <v>3344203.6802302902</v>
      </c>
    </row>
    <row r="19157" spans="1:6">
      <c r="A19157">
        <v>2030</v>
      </c>
      <c r="B19157" t="s">
        <v>1025</v>
      </c>
      <c r="C19157" t="s">
        <v>1013</v>
      </c>
      <c r="D19157" t="s">
        <v>964</v>
      </c>
      <c r="E19157" t="s">
        <v>1016</v>
      </c>
      <c r="F19157" s="86">
        <v>3338619.46812134</v>
      </c>
    </row>
    <row r="19158" spans="1:6">
      <c r="A19158">
        <v>2031</v>
      </c>
      <c r="B19158" t="s">
        <v>1025</v>
      </c>
      <c r="C19158" t="s">
        <v>1013</v>
      </c>
      <c r="D19158" t="s">
        <v>964</v>
      </c>
      <c r="E19158" t="s">
        <v>1016</v>
      </c>
      <c r="F19158" s="86">
        <v>3330914.42284209</v>
      </c>
    </row>
    <row r="19159" spans="1:6">
      <c r="A19159">
        <v>2032</v>
      </c>
      <c r="B19159" t="s">
        <v>1025</v>
      </c>
      <c r="C19159" t="s">
        <v>1013</v>
      </c>
      <c r="D19159" t="s">
        <v>964</v>
      </c>
      <c r="E19159" t="s">
        <v>1016</v>
      </c>
      <c r="F19159" s="86">
        <v>3322255.97549546</v>
      </c>
    </row>
    <row r="19160" spans="1:6">
      <c r="A19160">
        <v>2033</v>
      </c>
      <c r="B19160" t="s">
        <v>1025</v>
      </c>
      <c r="C19160" t="s">
        <v>1013</v>
      </c>
      <c r="D19160" t="s">
        <v>964</v>
      </c>
      <c r="E19160" t="s">
        <v>1016</v>
      </c>
      <c r="F19160" s="86">
        <v>3322061.4036449702</v>
      </c>
    </row>
    <row r="19161" spans="1:6">
      <c r="A19161">
        <v>2034</v>
      </c>
      <c r="B19161" t="s">
        <v>1025</v>
      </c>
      <c r="C19161" t="s">
        <v>1013</v>
      </c>
      <c r="D19161" t="s">
        <v>964</v>
      </c>
      <c r="E19161" t="s">
        <v>1016</v>
      </c>
      <c r="F19161" s="86">
        <v>3321789.0030542901</v>
      </c>
    </row>
    <row r="19162" spans="1:6">
      <c r="A19162">
        <v>2035</v>
      </c>
      <c r="B19162" t="s">
        <v>1025</v>
      </c>
      <c r="C19162" t="s">
        <v>1013</v>
      </c>
      <c r="D19162" t="s">
        <v>964</v>
      </c>
      <c r="E19162" t="s">
        <v>1016</v>
      </c>
      <c r="F19162" s="86">
        <v>3322800.7766768201</v>
      </c>
    </row>
    <row r="19163" spans="1:6">
      <c r="A19163">
        <v>2036</v>
      </c>
      <c r="B19163" t="s">
        <v>1025</v>
      </c>
      <c r="C19163" t="s">
        <v>1013</v>
      </c>
      <c r="D19163" t="s">
        <v>964</v>
      </c>
      <c r="E19163" t="s">
        <v>1016</v>
      </c>
      <c r="F19163" s="86">
        <v>3317741.9085641801</v>
      </c>
    </row>
    <row r="19164" spans="1:6">
      <c r="A19164">
        <v>2037</v>
      </c>
      <c r="B19164" t="s">
        <v>1025</v>
      </c>
      <c r="C19164" t="s">
        <v>1013</v>
      </c>
      <c r="D19164" t="s">
        <v>964</v>
      </c>
      <c r="E19164" t="s">
        <v>1016</v>
      </c>
      <c r="F19164" s="86">
        <v>3317450.0507884501</v>
      </c>
    </row>
    <row r="19165" spans="1:6">
      <c r="A19165">
        <v>2038</v>
      </c>
      <c r="B19165" t="s">
        <v>1025</v>
      </c>
      <c r="C19165" t="s">
        <v>1013</v>
      </c>
      <c r="D19165" t="s">
        <v>964</v>
      </c>
      <c r="E19165" t="s">
        <v>1016</v>
      </c>
      <c r="F19165" s="86">
        <v>3319687.6270690402</v>
      </c>
    </row>
    <row r="19166" spans="1:6">
      <c r="A19166">
        <v>2039</v>
      </c>
      <c r="B19166" t="s">
        <v>1025</v>
      </c>
      <c r="C19166" t="s">
        <v>1013</v>
      </c>
      <c r="D19166" t="s">
        <v>964</v>
      </c>
      <c r="E19166" t="s">
        <v>1016</v>
      </c>
      <c r="F19166" s="86">
        <v>3320368.6285457402</v>
      </c>
    </row>
    <row r="19167" spans="1:6">
      <c r="A19167">
        <v>2040</v>
      </c>
      <c r="B19167" t="s">
        <v>1025</v>
      </c>
      <c r="C19167" t="s">
        <v>1013</v>
      </c>
      <c r="D19167" t="s">
        <v>964</v>
      </c>
      <c r="E19167" t="s">
        <v>1016</v>
      </c>
      <c r="F19167" s="86">
        <v>3321283.1162430299</v>
      </c>
    </row>
    <row r="19168" spans="1:6">
      <c r="A19168">
        <v>2041</v>
      </c>
      <c r="B19168" t="s">
        <v>1025</v>
      </c>
      <c r="C19168" t="s">
        <v>1013</v>
      </c>
      <c r="D19168" t="s">
        <v>964</v>
      </c>
      <c r="E19168" t="s">
        <v>1016</v>
      </c>
      <c r="F19168" s="86">
        <v>3324727.0379966302</v>
      </c>
    </row>
    <row r="19169" spans="1:6">
      <c r="A19169">
        <v>2042</v>
      </c>
      <c r="B19169" t="s">
        <v>1025</v>
      </c>
      <c r="C19169" t="s">
        <v>1013</v>
      </c>
      <c r="D19169" t="s">
        <v>964</v>
      </c>
      <c r="E19169" t="s">
        <v>1016</v>
      </c>
      <c r="F19169" s="86">
        <v>3331225.7378028701</v>
      </c>
    </row>
    <row r="19170" spans="1:6">
      <c r="A19170">
        <v>2043</v>
      </c>
      <c r="B19170" t="s">
        <v>1025</v>
      </c>
      <c r="C19170" t="s">
        <v>1013</v>
      </c>
      <c r="D19170" t="s">
        <v>964</v>
      </c>
      <c r="E19170" t="s">
        <v>1016</v>
      </c>
      <c r="F19170" s="86">
        <v>3338522.1821960998</v>
      </c>
    </row>
    <row r="19171" spans="1:6">
      <c r="A19171">
        <v>2044</v>
      </c>
      <c r="B19171" t="s">
        <v>1025</v>
      </c>
      <c r="C19171" t="s">
        <v>1013</v>
      </c>
      <c r="D19171" t="s">
        <v>964</v>
      </c>
      <c r="E19171" t="s">
        <v>1016</v>
      </c>
      <c r="F19171" s="86">
        <v>3345293.2825930198</v>
      </c>
    </row>
    <row r="19172" spans="1:6">
      <c r="A19172">
        <v>2045</v>
      </c>
      <c r="B19172" t="s">
        <v>1025</v>
      </c>
      <c r="C19172" t="s">
        <v>1013</v>
      </c>
      <c r="D19172" t="s">
        <v>964</v>
      </c>
      <c r="E19172" t="s">
        <v>1016</v>
      </c>
      <c r="F19172" s="86">
        <v>3350527.2653710898</v>
      </c>
    </row>
    <row r="19173" spans="1:6">
      <c r="A19173">
        <v>2046</v>
      </c>
      <c r="B19173" t="s">
        <v>1025</v>
      </c>
      <c r="C19173" t="s">
        <v>1013</v>
      </c>
      <c r="D19173" t="s">
        <v>964</v>
      </c>
      <c r="E19173" t="s">
        <v>1016</v>
      </c>
      <c r="F19173" s="86">
        <v>3353484.7574984799</v>
      </c>
    </row>
    <row r="19174" spans="1:6">
      <c r="A19174">
        <v>2047</v>
      </c>
      <c r="B19174" t="s">
        <v>1025</v>
      </c>
      <c r="C19174" t="s">
        <v>1013</v>
      </c>
      <c r="D19174" t="s">
        <v>964</v>
      </c>
      <c r="E19174" t="s">
        <v>1016</v>
      </c>
      <c r="F19174" s="86">
        <v>3354224.1305303299</v>
      </c>
    </row>
    <row r="19175" spans="1:6">
      <c r="A19175">
        <v>2048</v>
      </c>
      <c r="B19175" t="s">
        <v>1025</v>
      </c>
      <c r="C19175" t="s">
        <v>1013</v>
      </c>
      <c r="D19175" t="s">
        <v>964</v>
      </c>
      <c r="E19175" t="s">
        <v>1016</v>
      </c>
      <c r="F19175" s="86">
        <v>3356461.70681092</v>
      </c>
    </row>
    <row r="19176" spans="1:6">
      <c r="A19176">
        <v>2049</v>
      </c>
      <c r="B19176" t="s">
        <v>1025</v>
      </c>
      <c r="C19176" t="s">
        <v>1013</v>
      </c>
      <c r="D19176" t="s">
        <v>964</v>
      </c>
      <c r="E19176" t="s">
        <v>1016</v>
      </c>
      <c r="F19176" s="86">
        <v>3359244.0842728699</v>
      </c>
    </row>
    <row r="19177" spans="1:6">
      <c r="A19177">
        <v>2050</v>
      </c>
      <c r="B19177" t="s">
        <v>1025</v>
      </c>
      <c r="C19177" t="s">
        <v>1013</v>
      </c>
      <c r="D19177" t="s">
        <v>964</v>
      </c>
      <c r="E19177" t="s">
        <v>1016</v>
      </c>
      <c r="F19177" s="86">
        <v>3360294.7722654999</v>
      </c>
    </row>
    <row r="19178" spans="1:6">
      <c r="A19178">
        <v>2017</v>
      </c>
      <c r="B19178" t="s">
        <v>1026</v>
      </c>
      <c r="C19178" t="s">
        <v>1013</v>
      </c>
      <c r="D19178" t="s">
        <v>964</v>
      </c>
      <c r="E19178" t="s">
        <v>1016</v>
      </c>
      <c r="F19178" s="86">
        <v>1602884.47971685</v>
      </c>
    </row>
    <row r="19179" spans="1:6">
      <c r="A19179">
        <v>2018</v>
      </c>
      <c r="B19179" t="s">
        <v>1026</v>
      </c>
      <c r="C19179" t="s">
        <v>1013</v>
      </c>
      <c r="D19179" t="s">
        <v>964</v>
      </c>
      <c r="E19179" t="s">
        <v>1016</v>
      </c>
      <c r="F19179" s="86">
        <v>1577330.0010720999</v>
      </c>
    </row>
    <row r="19180" spans="1:6">
      <c r="A19180">
        <v>2019</v>
      </c>
      <c r="B19180" t="s">
        <v>1026</v>
      </c>
      <c r="C19180" t="s">
        <v>1013</v>
      </c>
      <c r="D19180" t="s">
        <v>964</v>
      </c>
      <c r="E19180" t="s">
        <v>1016</v>
      </c>
      <c r="F19180" s="86">
        <v>1549139.30146261</v>
      </c>
    </row>
    <row r="19181" spans="1:6">
      <c r="A19181">
        <v>2020</v>
      </c>
      <c r="B19181" t="s">
        <v>1026</v>
      </c>
      <c r="C19181" t="s">
        <v>1013</v>
      </c>
      <c r="D19181" t="s">
        <v>964</v>
      </c>
      <c r="E19181" t="s">
        <v>1016</v>
      </c>
      <c r="F19181" s="86">
        <v>1539197.99681443</v>
      </c>
    </row>
    <row r="19182" spans="1:6">
      <c r="A19182">
        <v>2021</v>
      </c>
      <c r="B19182" t="s">
        <v>1026</v>
      </c>
      <c r="C19182" t="s">
        <v>1013</v>
      </c>
      <c r="D19182" t="s">
        <v>964</v>
      </c>
      <c r="E19182" t="s">
        <v>1016</v>
      </c>
      <c r="F19182" s="86">
        <v>1538017.4668874601</v>
      </c>
    </row>
    <row r="19183" spans="1:6">
      <c r="A19183">
        <v>2022</v>
      </c>
      <c r="B19183" t="s">
        <v>1026</v>
      </c>
      <c r="C19183" t="s">
        <v>1013</v>
      </c>
      <c r="D19183" t="s">
        <v>964</v>
      </c>
      <c r="E19183" t="s">
        <v>1016</v>
      </c>
      <c r="F19183" s="86">
        <v>1539730.5667063</v>
      </c>
    </row>
    <row r="19184" spans="1:6">
      <c r="A19184">
        <v>2023</v>
      </c>
      <c r="B19184" t="s">
        <v>1026</v>
      </c>
      <c r="C19184" t="s">
        <v>1013</v>
      </c>
      <c r="D19184" t="s">
        <v>964</v>
      </c>
      <c r="E19184" t="s">
        <v>1016</v>
      </c>
      <c r="F19184" s="86">
        <v>1539304.5107928</v>
      </c>
    </row>
    <row r="19185" spans="1:6">
      <c r="A19185">
        <v>2024</v>
      </c>
      <c r="B19185" t="s">
        <v>1026</v>
      </c>
      <c r="C19185" t="s">
        <v>1013</v>
      </c>
      <c r="D19185" t="s">
        <v>964</v>
      </c>
      <c r="E19185" t="s">
        <v>1016</v>
      </c>
      <c r="F19185" s="86">
        <v>1537529.2778199101</v>
      </c>
    </row>
    <row r="19186" spans="1:6">
      <c r="A19186">
        <v>2025</v>
      </c>
      <c r="B19186" t="s">
        <v>1026</v>
      </c>
      <c r="C19186" t="s">
        <v>1013</v>
      </c>
      <c r="D19186" t="s">
        <v>964</v>
      </c>
      <c r="E19186" t="s">
        <v>1016</v>
      </c>
      <c r="F19186" s="86">
        <v>1532691.7679687899</v>
      </c>
    </row>
    <row r="19187" spans="1:6">
      <c r="A19187">
        <v>2026</v>
      </c>
      <c r="B19187" t="s">
        <v>1026</v>
      </c>
      <c r="C19187" t="s">
        <v>1013</v>
      </c>
      <c r="D19187" t="s">
        <v>964</v>
      </c>
      <c r="E19187" t="s">
        <v>1016</v>
      </c>
      <c r="F19187" s="86">
        <v>1528111.66689873</v>
      </c>
    </row>
    <row r="19188" spans="1:6">
      <c r="A19188">
        <v>2027</v>
      </c>
      <c r="B19188" t="s">
        <v>1026</v>
      </c>
      <c r="C19188" t="s">
        <v>1013</v>
      </c>
      <c r="D19188" t="s">
        <v>964</v>
      </c>
      <c r="E19188" t="s">
        <v>1016</v>
      </c>
      <c r="F19188" s="86">
        <v>1525280.1703069699</v>
      </c>
    </row>
    <row r="19189" spans="1:6">
      <c r="A19189">
        <v>2028</v>
      </c>
      <c r="B19189" t="s">
        <v>1026</v>
      </c>
      <c r="C19189" t="s">
        <v>1013</v>
      </c>
      <c r="D19189" t="s">
        <v>964</v>
      </c>
      <c r="E19189" t="s">
        <v>1016</v>
      </c>
      <c r="F19189" s="86">
        <v>1525635.2169015501</v>
      </c>
    </row>
    <row r="19190" spans="1:6">
      <c r="A19190">
        <v>2029</v>
      </c>
      <c r="B19190" t="s">
        <v>1026</v>
      </c>
      <c r="C19190" t="s">
        <v>1013</v>
      </c>
      <c r="D19190" t="s">
        <v>964</v>
      </c>
      <c r="E19190" t="s">
        <v>1016</v>
      </c>
      <c r="F19190" s="86">
        <v>1525590.8360772301</v>
      </c>
    </row>
    <row r="19191" spans="1:6">
      <c r="A19191">
        <v>2030</v>
      </c>
      <c r="B19191" t="s">
        <v>1026</v>
      </c>
      <c r="C19191" t="s">
        <v>1013</v>
      </c>
      <c r="D19191" t="s">
        <v>964</v>
      </c>
      <c r="E19191" t="s">
        <v>1016</v>
      </c>
      <c r="F19191" s="86">
        <v>1523043.3767611301</v>
      </c>
    </row>
    <row r="19192" spans="1:6">
      <c r="A19192">
        <v>2031</v>
      </c>
      <c r="B19192" t="s">
        <v>1026</v>
      </c>
      <c r="C19192" t="s">
        <v>1013</v>
      </c>
      <c r="D19192" t="s">
        <v>964</v>
      </c>
      <c r="E19192" t="s">
        <v>1016</v>
      </c>
      <c r="F19192" s="86">
        <v>1519528.4154748099</v>
      </c>
    </row>
    <row r="19193" spans="1:6">
      <c r="A19193">
        <v>2032</v>
      </c>
      <c r="B19193" t="s">
        <v>1026</v>
      </c>
      <c r="C19193" t="s">
        <v>1013</v>
      </c>
      <c r="D19193" t="s">
        <v>964</v>
      </c>
      <c r="E19193" t="s">
        <v>1016</v>
      </c>
      <c r="F19193" s="86">
        <v>1515578.5221101299</v>
      </c>
    </row>
    <row r="19194" spans="1:6">
      <c r="A19194">
        <v>2033</v>
      </c>
      <c r="B19194" t="s">
        <v>1026</v>
      </c>
      <c r="C19194" t="s">
        <v>1013</v>
      </c>
      <c r="D19194" t="s">
        <v>964</v>
      </c>
      <c r="E19194" t="s">
        <v>1016</v>
      </c>
      <c r="F19194" s="86">
        <v>1515489.7604614899</v>
      </c>
    </row>
    <row r="19195" spans="1:6">
      <c r="A19195">
        <v>2034</v>
      </c>
      <c r="B19195" t="s">
        <v>1026</v>
      </c>
      <c r="C19195" t="s">
        <v>1013</v>
      </c>
      <c r="D19195" t="s">
        <v>964</v>
      </c>
      <c r="E19195" t="s">
        <v>1016</v>
      </c>
      <c r="F19195" s="86">
        <v>1515365.4941533799</v>
      </c>
    </row>
    <row r="19196" spans="1:6">
      <c r="A19196">
        <v>2035</v>
      </c>
      <c r="B19196" t="s">
        <v>1026</v>
      </c>
      <c r="C19196" t="s">
        <v>1013</v>
      </c>
      <c r="D19196" t="s">
        <v>964</v>
      </c>
      <c r="E19196" t="s">
        <v>1016</v>
      </c>
      <c r="F19196" s="86">
        <v>1515827.0547263301</v>
      </c>
    </row>
    <row r="19197" spans="1:6">
      <c r="A19197">
        <v>2036</v>
      </c>
      <c r="B19197" t="s">
        <v>1026</v>
      </c>
      <c r="C19197" t="s">
        <v>1013</v>
      </c>
      <c r="D19197" t="s">
        <v>964</v>
      </c>
      <c r="E19197" t="s">
        <v>1016</v>
      </c>
      <c r="F19197" s="86">
        <v>1513519.2518615799</v>
      </c>
    </row>
    <row r="19198" spans="1:6">
      <c r="A19198">
        <v>2037</v>
      </c>
      <c r="B19198" t="s">
        <v>1026</v>
      </c>
      <c r="C19198" t="s">
        <v>1013</v>
      </c>
      <c r="D19198" t="s">
        <v>964</v>
      </c>
      <c r="E19198" t="s">
        <v>1016</v>
      </c>
      <c r="F19198" s="86">
        <v>1513386.1093886101</v>
      </c>
    </row>
    <row r="19199" spans="1:6">
      <c r="A19199">
        <v>2038</v>
      </c>
      <c r="B19199" t="s">
        <v>1026</v>
      </c>
      <c r="C19199" t="s">
        <v>1013</v>
      </c>
      <c r="D19199" t="s">
        <v>964</v>
      </c>
      <c r="E19199" t="s">
        <v>1016</v>
      </c>
      <c r="F19199" s="86">
        <v>1514406.8683480199</v>
      </c>
    </row>
    <row r="19200" spans="1:6">
      <c r="A19200">
        <v>2039</v>
      </c>
      <c r="B19200" t="s">
        <v>1026</v>
      </c>
      <c r="C19200" t="s">
        <v>1013</v>
      </c>
      <c r="D19200" t="s">
        <v>964</v>
      </c>
      <c r="E19200" t="s">
        <v>1016</v>
      </c>
      <c r="F19200" s="86">
        <v>1514717.53411828</v>
      </c>
    </row>
    <row r="19201" spans="1:6">
      <c r="A19201">
        <v>2040</v>
      </c>
      <c r="B19201" t="s">
        <v>1026</v>
      </c>
      <c r="C19201" t="s">
        <v>1013</v>
      </c>
      <c r="D19201" t="s">
        <v>964</v>
      </c>
      <c r="E19201" t="s">
        <v>1016</v>
      </c>
      <c r="F19201" s="86">
        <v>1515134.71386691</v>
      </c>
    </row>
    <row r="19202" spans="1:6">
      <c r="A19202">
        <v>2041</v>
      </c>
      <c r="B19202" t="s">
        <v>1026</v>
      </c>
      <c r="C19202" t="s">
        <v>1013</v>
      </c>
      <c r="D19202" t="s">
        <v>964</v>
      </c>
      <c r="E19202" t="s">
        <v>1016</v>
      </c>
      <c r="F19202" s="86">
        <v>1516705.79504792</v>
      </c>
    </row>
    <row r="19203" spans="1:6">
      <c r="A19203">
        <v>2042</v>
      </c>
      <c r="B19203" t="s">
        <v>1026</v>
      </c>
      <c r="C19203" t="s">
        <v>1013</v>
      </c>
      <c r="D19203" t="s">
        <v>964</v>
      </c>
      <c r="E19203" t="s">
        <v>1016</v>
      </c>
      <c r="F19203" s="86">
        <v>1519670.4341126401</v>
      </c>
    </row>
    <row r="19204" spans="1:6">
      <c r="A19204">
        <v>2043</v>
      </c>
      <c r="B19204" t="s">
        <v>1026</v>
      </c>
      <c r="C19204" t="s">
        <v>1013</v>
      </c>
      <c r="D19204" t="s">
        <v>964</v>
      </c>
      <c r="E19204" t="s">
        <v>1016</v>
      </c>
      <c r="F19204" s="86">
        <v>1522998.99593681</v>
      </c>
    </row>
    <row r="19205" spans="1:6">
      <c r="A19205">
        <v>2044</v>
      </c>
      <c r="B19205" t="s">
        <v>1026</v>
      </c>
      <c r="C19205" t="s">
        <v>1013</v>
      </c>
      <c r="D19205" t="s">
        <v>964</v>
      </c>
      <c r="E19205" t="s">
        <v>1016</v>
      </c>
      <c r="F19205" s="86">
        <v>1526087.9013096399</v>
      </c>
    </row>
    <row r="19206" spans="1:6">
      <c r="A19206">
        <v>2045</v>
      </c>
      <c r="B19206" t="s">
        <v>1026</v>
      </c>
      <c r="C19206" t="s">
        <v>1013</v>
      </c>
      <c r="D19206" t="s">
        <v>964</v>
      </c>
      <c r="E19206" t="s">
        <v>1016</v>
      </c>
      <c r="F19206" s="86">
        <v>1528475.58965817</v>
      </c>
    </row>
    <row r="19207" spans="1:6">
      <c r="A19207">
        <v>2046</v>
      </c>
      <c r="B19207" t="s">
        <v>1026</v>
      </c>
      <c r="C19207" t="s">
        <v>1013</v>
      </c>
      <c r="D19207" t="s">
        <v>964</v>
      </c>
      <c r="E19207" t="s">
        <v>1016</v>
      </c>
      <c r="F19207" s="86">
        <v>1529824.7667175699</v>
      </c>
    </row>
    <row r="19208" spans="1:6">
      <c r="A19208">
        <v>2047</v>
      </c>
      <c r="B19208" t="s">
        <v>1026</v>
      </c>
      <c r="C19208" t="s">
        <v>1013</v>
      </c>
      <c r="D19208" t="s">
        <v>964</v>
      </c>
      <c r="E19208" t="s">
        <v>1016</v>
      </c>
      <c r="F19208" s="86">
        <v>1530162.0609824201</v>
      </c>
    </row>
    <row r="19209" spans="1:6">
      <c r="A19209">
        <v>2048</v>
      </c>
      <c r="B19209" t="s">
        <v>1026</v>
      </c>
      <c r="C19209" t="s">
        <v>1013</v>
      </c>
      <c r="D19209" t="s">
        <v>964</v>
      </c>
      <c r="E19209" t="s">
        <v>1016</v>
      </c>
      <c r="F19209" s="86">
        <v>1531182.8199418299</v>
      </c>
    </row>
    <row r="19210" spans="1:6">
      <c r="A19210">
        <v>2049</v>
      </c>
      <c r="B19210" t="s">
        <v>1026</v>
      </c>
      <c r="C19210" t="s">
        <v>1013</v>
      </c>
      <c r="D19210" t="s">
        <v>964</v>
      </c>
      <c r="E19210" t="s">
        <v>1016</v>
      </c>
      <c r="F19210" s="86">
        <v>1532452.1115174501</v>
      </c>
    </row>
    <row r="19211" spans="1:6">
      <c r="A19211">
        <v>2050</v>
      </c>
      <c r="B19211" t="s">
        <v>1026</v>
      </c>
      <c r="C19211" t="s">
        <v>1013</v>
      </c>
      <c r="D19211" t="s">
        <v>964</v>
      </c>
      <c r="E19211" t="s">
        <v>1016</v>
      </c>
      <c r="F19211" s="86">
        <v>1532931.42442013</v>
      </c>
    </row>
    <row r="19212" spans="1:6">
      <c r="A19212">
        <v>2017</v>
      </c>
      <c r="B19212" t="s">
        <v>1027</v>
      </c>
      <c r="C19212" t="s">
        <v>1013</v>
      </c>
      <c r="D19212" t="s">
        <v>964</v>
      </c>
      <c r="E19212" t="s">
        <v>1016</v>
      </c>
      <c r="F19212" s="86">
        <v>21203145.6825146</v>
      </c>
    </row>
    <row r="19213" spans="1:6">
      <c r="A19213">
        <v>2018</v>
      </c>
      <c r="B19213" t="s">
        <v>1027</v>
      </c>
      <c r="C19213" t="s">
        <v>1013</v>
      </c>
      <c r="D19213" t="s">
        <v>964</v>
      </c>
      <c r="E19213" t="s">
        <v>1016</v>
      </c>
      <c r="F19213" s="86">
        <v>20865108.013299</v>
      </c>
    </row>
    <row r="19214" spans="1:6">
      <c r="A19214">
        <v>2019</v>
      </c>
      <c r="B19214" t="s">
        <v>1027</v>
      </c>
      <c r="C19214" t="s">
        <v>1013</v>
      </c>
      <c r="D19214" t="s">
        <v>964</v>
      </c>
      <c r="E19214" t="s">
        <v>1016</v>
      </c>
      <c r="F19214" s="86">
        <v>20492198.101027802</v>
      </c>
    </row>
    <row r="19215" spans="1:6">
      <c r="A19215">
        <v>2020</v>
      </c>
      <c r="B19215" t="s">
        <v>1027</v>
      </c>
      <c r="C19215" t="s">
        <v>1013</v>
      </c>
      <c r="D19215" t="s">
        <v>964</v>
      </c>
      <c r="E19215" t="s">
        <v>1016</v>
      </c>
      <c r="F19215" s="86">
        <v>20360693.346070699</v>
      </c>
    </row>
    <row r="19216" spans="1:6">
      <c r="A19216">
        <v>2021</v>
      </c>
      <c r="B19216" t="s">
        <v>1027</v>
      </c>
      <c r="C19216" t="s">
        <v>1013</v>
      </c>
      <c r="D19216" t="s">
        <v>964</v>
      </c>
      <c r="E19216" t="s">
        <v>1016</v>
      </c>
      <c r="F19216" s="86">
        <v>20345077.156419501</v>
      </c>
    </row>
    <row r="19217" spans="1:6">
      <c r="A19217">
        <v>2022</v>
      </c>
      <c r="B19217" t="s">
        <v>1027</v>
      </c>
      <c r="C19217" t="s">
        <v>1013</v>
      </c>
      <c r="D19217" t="s">
        <v>964</v>
      </c>
      <c r="E19217" t="s">
        <v>1016</v>
      </c>
      <c r="F19217" s="86">
        <v>20367738.243657701</v>
      </c>
    </row>
    <row r="19218" spans="1:6">
      <c r="A19218">
        <v>2023</v>
      </c>
      <c r="B19218" t="s">
        <v>1027</v>
      </c>
      <c r="C19218" t="s">
        <v>1013</v>
      </c>
      <c r="D19218" t="s">
        <v>964</v>
      </c>
      <c r="E19218" t="s">
        <v>1016</v>
      </c>
      <c r="F19218" s="86">
        <v>20362102.3255881</v>
      </c>
    </row>
    <row r="19219" spans="1:6">
      <c r="A19219">
        <v>2024</v>
      </c>
      <c r="B19219" t="s">
        <v>1027</v>
      </c>
      <c r="C19219" t="s">
        <v>1013</v>
      </c>
      <c r="D19219" t="s">
        <v>964</v>
      </c>
      <c r="E19219" t="s">
        <v>1016</v>
      </c>
      <c r="F19219" s="86">
        <v>20338619.333631501</v>
      </c>
    </row>
    <row r="19220" spans="1:6">
      <c r="A19220">
        <v>2025</v>
      </c>
      <c r="B19220" t="s">
        <v>1027</v>
      </c>
      <c r="C19220" t="s">
        <v>1013</v>
      </c>
      <c r="D19220" t="s">
        <v>964</v>
      </c>
      <c r="E19220" t="s">
        <v>1016</v>
      </c>
      <c r="F19220" s="86">
        <v>20274628.1805497</v>
      </c>
    </row>
    <row r="19221" spans="1:6">
      <c r="A19221">
        <v>2026</v>
      </c>
      <c r="B19221" t="s">
        <v>1027</v>
      </c>
      <c r="C19221" t="s">
        <v>1013</v>
      </c>
      <c r="D19221" t="s">
        <v>964</v>
      </c>
      <c r="E19221" t="s">
        <v>1016</v>
      </c>
      <c r="F19221" s="86">
        <v>20214042.0613016</v>
      </c>
    </row>
    <row r="19222" spans="1:6">
      <c r="A19222">
        <v>2027</v>
      </c>
      <c r="B19222" t="s">
        <v>1027</v>
      </c>
      <c r="C19222" t="s">
        <v>1013</v>
      </c>
      <c r="D19222" t="s">
        <v>964</v>
      </c>
      <c r="E19222" t="s">
        <v>1016</v>
      </c>
      <c r="F19222" s="86">
        <v>20176586.689130802</v>
      </c>
    </row>
    <row r="19223" spans="1:6">
      <c r="A19223">
        <v>2028</v>
      </c>
      <c r="B19223" t="s">
        <v>1027</v>
      </c>
      <c r="C19223" t="s">
        <v>1013</v>
      </c>
      <c r="D19223" t="s">
        <v>964</v>
      </c>
      <c r="E19223" t="s">
        <v>1016</v>
      </c>
      <c r="F19223" s="86">
        <v>20181283.2875221</v>
      </c>
    </row>
    <row r="19224" spans="1:6">
      <c r="A19224">
        <v>2029</v>
      </c>
      <c r="B19224" t="s">
        <v>1027</v>
      </c>
      <c r="C19224" t="s">
        <v>1013</v>
      </c>
      <c r="D19224" t="s">
        <v>964</v>
      </c>
      <c r="E19224" t="s">
        <v>1016</v>
      </c>
      <c r="F19224" s="86">
        <v>20180696.212723199</v>
      </c>
    </row>
    <row r="19225" spans="1:6">
      <c r="A19225">
        <v>2030</v>
      </c>
      <c r="B19225" t="s">
        <v>1027</v>
      </c>
      <c r="C19225" t="s">
        <v>1013</v>
      </c>
      <c r="D19225" t="s">
        <v>964</v>
      </c>
      <c r="E19225" t="s">
        <v>1016</v>
      </c>
      <c r="F19225" s="86">
        <v>20146998.1192654</v>
      </c>
    </row>
    <row r="19226" spans="1:6">
      <c r="A19226">
        <v>2031</v>
      </c>
      <c r="B19226" t="s">
        <v>1027</v>
      </c>
      <c r="C19226" t="s">
        <v>1013</v>
      </c>
      <c r="D19226" t="s">
        <v>964</v>
      </c>
      <c r="E19226" t="s">
        <v>1016</v>
      </c>
      <c r="F19226" s="86">
        <v>20100501.795191299</v>
      </c>
    </row>
    <row r="19227" spans="1:6">
      <c r="A19227">
        <v>2032</v>
      </c>
      <c r="B19227" t="s">
        <v>1027</v>
      </c>
      <c r="C19227" t="s">
        <v>1013</v>
      </c>
      <c r="D19227" t="s">
        <v>964</v>
      </c>
      <c r="E19227" t="s">
        <v>1016</v>
      </c>
      <c r="F19227" s="86">
        <v>20048252.138087802</v>
      </c>
    </row>
    <row r="19228" spans="1:6">
      <c r="A19228">
        <v>2033</v>
      </c>
      <c r="B19228" t="s">
        <v>1027</v>
      </c>
      <c r="C19228" t="s">
        <v>1013</v>
      </c>
      <c r="D19228" t="s">
        <v>964</v>
      </c>
      <c r="E19228" t="s">
        <v>1016</v>
      </c>
      <c r="F19228" s="86">
        <v>20047077.98849</v>
      </c>
    </row>
    <row r="19229" spans="1:6">
      <c r="A19229">
        <v>2034</v>
      </c>
      <c r="B19229" t="s">
        <v>1027</v>
      </c>
      <c r="C19229" t="s">
        <v>1013</v>
      </c>
      <c r="D19229" t="s">
        <v>964</v>
      </c>
      <c r="E19229" t="s">
        <v>1016</v>
      </c>
      <c r="F19229" s="86">
        <v>20045434.179053001</v>
      </c>
    </row>
    <row r="19230" spans="1:6">
      <c r="A19230">
        <v>2035</v>
      </c>
      <c r="B19230" t="s">
        <v>1027</v>
      </c>
      <c r="C19230" t="s">
        <v>1013</v>
      </c>
      <c r="D19230" t="s">
        <v>964</v>
      </c>
      <c r="E19230" t="s">
        <v>1016</v>
      </c>
      <c r="F19230" s="86">
        <v>20051539.7569617</v>
      </c>
    </row>
    <row r="19231" spans="1:6">
      <c r="A19231">
        <v>2036</v>
      </c>
      <c r="B19231" t="s">
        <v>1027</v>
      </c>
      <c r="C19231" t="s">
        <v>1013</v>
      </c>
      <c r="D19231" t="s">
        <v>964</v>
      </c>
      <c r="E19231" t="s">
        <v>1016</v>
      </c>
      <c r="F19231" s="86">
        <v>20021011.867418099</v>
      </c>
    </row>
    <row r="19232" spans="1:6">
      <c r="A19232">
        <v>2037</v>
      </c>
      <c r="B19232" t="s">
        <v>1027</v>
      </c>
      <c r="C19232" t="s">
        <v>1013</v>
      </c>
      <c r="D19232" t="s">
        <v>964</v>
      </c>
      <c r="E19232" t="s">
        <v>1016</v>
      </c>
      <c r="F19232" s="86">
        <v>20019250.643021401</v>
      </c>
    </row>
    <row r="19233" spans="1:6">
      <c r="A19233">
        <v>2038</v>
      </c>
      <c r="B19233" t="s">
        <v>1027</v>
      </c>
      <c r="C19233" t="s">
        <v>1013</v>
      </c>
      <c r="D19233" t="s">
        <v>964</v>
      </c>
      <c r="E19233" t="s">
        <v>1016</v>
      </c>
      <c r="F19233" s="86">
        <v>20032753.363396399</v>
      </c>
    </row>
    <row r="19234" spans="1:6">
      <c r="A19234">
        <v>2039</v>
      </c>
      <c r="B19234" t="s">
        <v>1027</v>
      </c>
      <c r="C19234" t="s">
        <v>1013</v>
      </c>
      <c r="D19234" t="s">
        <v>964</v>
      </c>
      <c r="E19234" t="s">
        <v>1016</v>
      </c>
      <c r="F19234" s="86">
        <v>20036862.8869888</v>
      </c>
    </row>
    <row r="19235" spans="1:6">
      <c r="A19235">
        <v>2040</v>
      </c>
      <c r="B19235" t="s">
        <v>1027</v>
      </c>
      <c r="C19235" t="s">
        <v>1013</v>
      </c>
      <c r="D19235" t="s">
        <v>964</v>
      </c>
      <c r="E19235" t="s">
        <v>1016</v>
      </c>
      <c r="F19235" s="86">
        <v>20042381.390098698</v>
      </c>
    </row>
    <row r="19236" spans="1:6">
      <c r="A19236">
        <v>2041</v>
      </c>
      <c r="B19236" t="s">
        <v>1027</v>
      </c>
      <c r="C19236" t="s">
        <v>1013</v>
      </c>
      <c r="D19236" t="s">
        <v>964</v>
      </c>
      <c r="E19236" t="s">
        <v>1016</v>
      </c>
      <c r="F19236" s="86">
        <v>20063163.8379803</v>
      </c>
    </row>
    <row r="19237" spans="1:6">
      <c r="A19237">
        <v>2042</v>
      </c>
      <c r="B19237" t="s">
        <v>1027</v>
      </c>
      <c r="C19237" t="s">
        <v>1013</v>
      </c>
      <c r="D19237" t="s">
        <v>964</v>
      </c>
      <c r="E19237" t="s">
        <v>1016</v>
      </c>
      <c r="F19237" s="86">
        <v>20102380.434547801</v>
      </c>
    </row>
    <row r="19238" spans="1:6">
      <c r="A19238">
        <v>2043</v>
      </c>
      <c r="B19238" t="s">
        <v>1027</v>
      </c>
      <c r="C19238" t="s">
        <v>1013</v>
      </c>
      <c r="D19238" t="s">
        <v>964</v>
      </c>
      <c r="E19238" t="s">
        <v>1016</v>
      </c>
      <c r="F19238" s="86">
        <v>20146411.044466499</v>
      </c>
    </row>
    <row r="19239" spans="1:6">
      <c r="A19239">
        <v>2044</v>
      </c>
      <c r="B19239" t="s">
        <v>1027</v>
      </c>
      <c r="C19239" t="s">
        <v>1013</v>
      </c>
      <c r="D19239" t="s">
        <v>964</v>
      </c>
      <c r="E19239" t="s">
        <v>1016</v>
      </c>
      <c r="F19239" s="86">
        <v>20187271.450470999</v>
      </c>
    </row>
    <row r="19240" spans="1:6">
      <c r="A19240">
        <v>2045</v>
      </c>
      <c r="B19240" t="s">
        <v>1027</v>
      </c>
      <c r="C19240" t="s">
        <v>1013</v>
      </c>
      <c r="D19240" t="s">
        <v>964</v>
      </c>
      <c r="E19240" t="s">
        <v>1016</v>
      </c>
      <c r="F19240" s="86">
        <v>20218856.074652702</v>
      </c>
    </row>
    <row r="19241" spans="1:6">
      <c r="A19241">
        <v>2046</v>
      </c>
      <c r="B19241" t="s">
        <v>1027</v>
      </c>
      <c r="C19241" t="s">
        <v>1013</v>
      </c>
      <c r="D19241" t="s">
        <v>964</v>
      </c>
      <c r="E19241" t="s">
        <v>1016</v>
      </c>
      <c r="F19241" s="86">
        <v>20236703.1485397</v>
      </c>
    </row>
    <row r="19242" spans="1:6">
      <c r="A19242">
        <v>2047</v>
      </c>
      <c r="B19242" t="s">
        <v>1027</v>
      </c>
      <c r="C19242" t="s">
        <v>1013</v>
      </c>
      <c r="D19242" t="s">
        <v>964</v>
      </c>
      <c r="E19242" t="s">
        <v>1016</v>
      </c>
      <c r="F19242" s="86">
        <v>20241164.917011499</v>
      </c>
    </row>
    <row r="19243" spans="1:6">
      <c r="A19243">
        <v>2048</v>
      </c>
      <c r="B19243" t="s">
        <v>1027</v>
      </c>
      <c r="C19243" t="s">
        <v>1013</v>
      </c>
      <c r="D19243" t="s">
        <v>964</v>
      </c>
      <c r="E19243" t="s">
        <v>1016</v>
      </c>
      <c r="F19243" s="86">
        <v>20254667.637386501</v>
      </c>
    </row>
    <row r="19244" spans="1:6">
      <c r="A19244">
        <v>2049</v>
      </c>
      <c r="B19244" t="s">
        <v>1027</v>
      </c>
      <c r="C19244" t="s">
        <v>1013</v>
      </c>
      <c r="D19244" t="s">
        <v>964</v>
      </c>
      <c r="E19244" t="s">
        <v>1016</v>
      </c>
      <c r="F19244" s="86">
        <v>20271457.976635501</v>
      </c>
    </row>
    <row r="19245" spans="1:6">
      <c r="A19245">
        <v>2050</v>
      </c>
      <c r="B19245" t="s">
        <v>1027</v>
      </c>
      <c r="C19245" t="s">
        <v>1013</v>
      </c>
      <c r="D19245" t="s">
        <v>964</v>
      </c>
      <c r="E19245" t="s">
        <v>1016</v>
      </c>
      <c r="F19245" s="86">
        <v>20277798.384463798</v>
      </c>
    </row>
    <row r="19246" spans="1:6">
      <c r="A19246">
        <v>2017</v>
      </c>
      <c r="B19246" t="s">
        <v>1028</v>
      </c>
      <c r="C19246" t="s">
        <v>1013</v>
      </c>
      <c r="D19246" t="s">
        <v>964</v>
      </c>
      <c r="E19246" t="s">
        <v>1016</v>
      </c>
      <c r="F19246" s="86">
        <v>3209490.5238477299</v>
      </c>
    </row>
    <row r="19247" spans="1:6">
      <c r="A19247">
        <v>2018</v>
      </c>
      <c r="B19247" t="s">
        <v>1028</v>
      </c>
      <c r="C19247" t="s">
        <v>1013</v>
      </c>
      <c r="D19247" t="s">
        <v>964</v>
      </c>
      <c r="E19247" t="s">
        <v>1016</v>
      </c>
      <c r="F19247" s="86">
        <v>3158322.2343733199</v>
      </c>
    </row>
    <row r="19248" spans="1:6">
      <c r="A19248">
        <v>2019</v>
      </c>
      <c r="B19248" t="s">
        <v>1028</v>
      </c>
      <c r="C19248" t="s">
        <v>1013</v>
      </c>
      <c r="D19248" t="s">
        <v>964</v>
      </c>
      <c r="E19248" t="s">
        <v>1016</v>
      </c>
      <c r="F19248" s="86">
        <v>3101875.38221259</v>
      </c>
    </row>
    <row r="19249" spans="1:6">
      <c r="A19249">
        <v>2020</v>
      </c>
      <c r="B19249" t="s">
        <v>1028</v>
      </c>
      <c r="C19249" t="s">
        <v>1013</v>
      </c>
      <c r="D19249" t="s">
        <v>964</v>
      </c>
      <c r="E19249" t="s">
        <v>1016</v>
      </c>
      <c r="F19249" s="86">
        <v>3081969.6912743002</v>
      </c>
    </row>
    <row r="19250" spans="1:6">
      <c r="A19250">
        <v>2021</v>
      </c>
      <c r="B19250" t="s">
        <v>1028</v>
      </c>
      <c r="C19250" t="s">
        <v>1013</v>
      </c>
      <c r="D19250" t="s">
        <v>964</v>
      </c>
      <c r="E19250" t="s">
        <v>1016</v>
      </c>
      <c r="F19250" s="86">
        <v>3079605.8904753798</v>
      </c>
    </row>
    <row r="19251" spans="1:6">
      <c r="A19251">
        <v>2022</v>
      </c>
      <c r="B19251" t="s">
        <v>1028</v>
      </c>
      <c r="C19251" t="s">
        <v>1013</v>
      </c>
      <c r="D19251" t="s">
        <v>964</v>
      </c>
      <c r="E19251" t="s">
        <v>1016</v>
      </c>
      <c r="F19251" s="86">
        <v>3083036.0675745602</v>
      </c>
    </row>
    <row r="19252" spans="1:6">
      <c r="A19252">
        <v>2023</v>
      </c>
      <c r="B19252" t="s">
        <v>1028</v>
      </c>
      <c r="C19252" t="s">
        <v>1013</v>
      </c>
      <c r="D19252" t="s">
        <v>964</v>
      </c>
      <c r="E19252" t="s">
        <v>1016</v>
      </c>
      <c r="F19252" s="86">
        <v>3082182.9665343501</v>
      </c>
    </row>
    <row r="19253" spans="1:6">
      <c r="A19253">
        <v>2024</v>
      </c>
      <c r="B19253" t="s">
        <v>1028</v>
      </c>
      <c r="C19253" t="s">
        <v>1013</v>
      </c>
      <c r="D19253" t="s">
        <v>964</v>
      </c>
      <c r="E19253" t="s">
        <v>1016</v>
      </c>
      <c r="F19253" s="86">
        <v>3078628.3788668001</v>
      </c>
    </row>
    <row r="19254" spans="1:6">
      <c r="A19254">
        <v>2025</v>
      </c>
      <c r="B19254" t="s">
        <v>1028</v>
      </c>
      <c r="C19254" t="s">
        <v>1013</v>
      </c>
      <c r="D19254" t="s">
        <v>964</v>
      </c>
      <c r="E19254" t="s">
        <v>1016</v>
      </c>
      <c r="F19254" s="86">
        <v>3068942.1274727201</v>
      </c>
    </row>
    <row r="19255" spans="1:6">
      <c r="A19255">
        <v>2026</v>
      </c>
      <c r="B19255" t="s">
        <v>1028</v>
      </c>
      <c r="C19255" t="s">
        <v>1013</v>
      </c>
      <c r="D19255" t="s">
        <v>964</v>
      </c>
      <c r="E19255" t="s">
        <v>1016</v>
      </c>
      <c r="F19255" s="86">
        <v>3059771.2912904401</v>
      </c>
    </row>
    <row r="19256" spans="1:6">
      <c r="A19256">
        <v>2027</v>
      </c>
      <c r="B19256" t="s">
        <v>1028</v>
      </c>
      <c r="C19256" t="s">
        <v>1013</v>
      </c>
      <c r="D19256" t="s">
        <v>964</v>
      </c>
      <c r="E19256" t="s">
        <v>1016</v>
      </c>
      <c r="F19256" s="86">
        <v>3054101.7239606902</v>
      </c>
    </row>
    <row r="19257" spans="1:6">
      <c r="A19257">
        <v>2028</v>
      </c>
      <c r="B19257" t="s">
        <v>1028</v>
      </c>
      <c r="C19257" t="s">
        <v>1013</v>
      </c>
      <c r="D19257" t="s">
        <v>964</v>
      </c>
      <c r="E19257" t="s">
        <v>1016</v>
      </c>
      <c r="F19257" s="86">
        <v>3054812.6414942001</v>
      </c>
    </row>
    <row r="19258" spans="1:6">
      <c r="A19258">
        <v>2029</v>
      </c>
      <c r="B19258" t="s">
        <v>1028</v>
      </c>
      <c r="C19258" t="s">
        <v>1013</v>
      </c>
      <c r="D19258" t="s">
        <v>964</v>
      </c>
      <c r="E19258" t="s">
        <v>1016</v>
      </c>
      <c r="F19258" s="86">
        <v>3054723.77680251</v>
      </c>
    </row>
    <row r="19259" spans="1:6">
      <c r="A19259">
        <v>2030</v>
      </c>
      <c r="B19259" t="s">
        <v>1028</v>
      </c>
      <c r="C19259" t="s">
        <v>1013</v>
      </c>
      <c r="D19259" t="s">
        <v>964</v>
      </c>
      <c r="E19259" t="s">
        <v>1016</v>
      </c>
      <c r="F19259" s="86">
        <v>3049622.9434995698</v>
      </c>
    </row>
    <row r="19260" spans="1:6">
      <c r="A19260">
        <v>2031</v>
      </c>
      <c r="B19260" t="s">
        <v>1028</v>
      </c>
      <c r="C19260" t="s">
        <v>1013</v>
      </c>
      <c r="D19260" t="s">
        <v>964</v>
      </c>
      <c r="E19260" t="s">
        <v>1016</v>
      </c>
      <c r="F19260" s="86">
        <v>3042584.85991782</v>
      </c>
    </row>
    <row r="19261" spans="1:6">
      <c r="A19261">
        <v>2032</v>
      </c>
      <c r="B19261" t="s">
        <v>1028</v>
      </c>
      <c r="C19261" t="s">
        <v>1013</v>
      </c>
      <c r="D19261" t="s">
        <v>964</v>
      </c>
      <c r="E19261" t="s">
        <v>1016</v>
      </c>
      <c r="F19261" s="86">
        <v>3034675.9023575201</v>
      </c>
    </row>
    <row r="19262" spans="1:6">
      <c r="A19262">
        <v>2033</v>
      </c>
      <c r="B19262" t="s">
        <v>1028</v>
      </c>
      <c r="C19262" t="s">
        <v>1013</v>
      </c>
      <c r="D19262" t="s">
        <v>964</v>
      </c>
      <c r="E19262" t="s">
        <v>1016</v>
      </c>
      <c r="F19262" s="86">
        <v>3034498.1729741399</v>
      </c>
    </row>
    <row r="19263" spans="1:6">
      <c r="A19263">
        <v>2034</v>
      </c>
      <c r="B19263" t="s">
        <v>1028</v>
      </c>
      <c r="C19263" t="s">
        <v>1013</v>
      </c>
      <c r="D19263" t="s">
        <v>964</v>
      </c>
      <c r="E19263" t="s">
        <v>1016</v>
      </c>
      <c r="F19263" s="86">
        <v>3034249.3518374101</v>
      </c>
    </row>
    <row r="19264" spans="1:6">
      <c r="A19264">
        <v>2035</v>
      </c>
      <c r="B19264" t="s">
        <v>1028</v>
      </c>
      <c r="C19264" t="s">
        <v>1013</v>
      </c>
      <c r="D19264" t="s">
        <v>964</v>
      </c>
      <c r="E19264" t="s">
        <v>1016</v>
      </c>
      <c r="F19264" s="86">
        <v>3035173.5446309699</v>
      </c>
    </row>
    <row r="19265" spans="1:6">
      <c r="A19265">
        <v>2036</v>
      </c>
      <c r="B19265" t="s">
        <v>1028</v>
      </c>
      <c r="C19265" t="s">
        <v>1013</v>
      </c>
      <c r="D19265" t="s">
        <v>964</v>
      </c>
      <c r="E19265" t="s">
        <v>1016</v>
      </c>
      <c r="F19265" s="86">
        <v>3030552.58066316</v>
      </c>
    </row>
    <row r="19266" spans="1:6">
      <c r="A19266">
        <v>2037</v>
      </c>
      <c r="B19266" t="s">
        <v>1028</v>
      </c>
      <c r="C19266" t="s">
        <v>1013</v>
      </c>
      <c r="D19266" t="s">
        <v>964</v>
      </c>
      <c r="E19266" t="s">
        <v>1016</v>
      </c>
      <c r="F19266" s="86">
        <v>3030285.9865880902</v>
      </c>
    </row>
    <row r="19267" spans="1:6">
      <c r="A19267">
        <v>2038</v>
      </c>
      <c r="B19267" t="s">
        <v>1028</v>
      </c>
      <c r="C19267" t="s">
        <v>1013</v>
      </c>
      <c r="D19267" t="s">
        <v>964</v>
      </c>
      <c r="E19267" t="s">
        <v>1016</v>
      </c>
      <c r="F19267" s="86">
        <v>3032329.8744969298</v>
      </c>
    </row>
    <row r="19268" spans="1:6">
      <c r="A19268">
        <v>2039</v>
      </c>
      <c r="B19268" t="s">
        <v>1028</v>
      </c>
      <c r="C19268" t="s">
        <v>1013</v>
      </c>
      <c r="D19268" t="s">
        <v>964</v>
      </c>
      <c r="E19268" t="s">
        <v>1016</v>
      </c>
      <c r="F19268" s="86">
        <v>3032951.9273387501</v>
      </c>
    </row>
    <row r="19269" spans="1:6">
      <c r="A19269">
        <v>2040</v>
      </c>
      <c r="B19269" t="s">
        <v>1028</v>
      </c>
      <c r="C19269" t="s">
        <v>1013</v>
      </c>
      <c r="D19269" t="s">
        <v>964</v>
      </c>
      <c r="E19269" t="s">
        <v>1016</v>
      </c>
      <c r="F19269" s="86">
        <v>3033787.25544063</v>
      </c>
    </row>
    <row r="19270" spans="1:6">
      <c r="A19270">
        <v>2041</v>
      </c>
      <c r="B19270" t="s">
        <v>1028</v>
      </c>
      <c r="C19270" t="s">
        <v>1013</v>
      </c>
      <c r="D19270" t="s">
        <v>964</v>
      </c>
      <c r="E19270" t="s">
        <v>1016</v>
      </c>
      <c r="F19270" s="86">
        <v>3036933.06552641</v>
      </c>
    </row>
    <row r="19271" spans="1:6">
      <c r="A19271">
        <v>2042</v>
      </c>
      <c r="B19271" t="s">
        <v>1028</v>
      </c>
      <c r="C19271" t="s">
        <v>1013</v>
      </c>
      <c r="D19271" t="s">
        <v>964</v>
      </c>
      <c r="E19271" t="s">
        <v>1016</v>
      </c>
      <c r="F19271" s="86">
        <v>3042869.2269312199</v>
      </c>
    </row>
    <row r="19272" spans="1:6">
      <c r="A19272">
        <v>2043</v>
      </c>
      <c r="B19272" t="s">
        <v>1028</v>
      </c>
      <c r="C19272" t="s">
        <v>1013</v>
      </c>
      <c r="D19272" t="s">
        <v>964</v>
      </c>
      <c r="E19272" t="s">
        <v>1016</v>
      </c>
      <c r="F19272" s="86">
        <v>3049534.0788078802</v>
      </c>
    </row>
    <row r="19273" spans="1:6">
      <c r="A19273">
        <v>2044</v>
      </c>
      <c r="B19273" t="s">
        <v>1028</v>
      </c>
      <c r="C19273" t="s">
        <v>1013</v>
      </c>
      <c r="D19273" t="s">
        <v>964</v>
      </c>
      <c r="E19273" t="s">
        <v>1016</v>
      </c>
      <c r="F19273" s="86">
        <v>3055719.0613494301</v>
      </c>
    </row>
    <row r="19274" spans="1:6">
      <c r="A19274">
        <v>2045</v>
      </c>
      <c r="B19274" t="s">
        <v>1028</v>
      </c>
      <c r="C19274" t="s">
        <v>1013</v>
      </c>
      <c r="D19274" t="s">
        <v>964</v>
      </c>
      <c r="E19274" t="s">
        <v>1016</v>
      </c>
      <c r="F19274" s="86">
        <v>3060499.9817622802</v>
      </c>
    </row>
    <row r="19275" spans="1:6">
      <c r="A19275">
        <v>2046</v>
      </c>
      <c r="B19275" t="s">
        <v>1028</v>
      </c>
      <c r="C19275" t="s">
        <v>1013</v>
      </c>
      <c r="D19275" t="s">
        <v>964</v>
      </c>
      <c r="E19275" t="s">
        <v>1016</v>
      </c>
      <c r="F19275" s="86">
        <v>3063201.4683896201</v>
      </c>
    </row>
    <row r="19276" spans="1:6">
      <c r="A19276">
        <v>2047</v>
      </c>
      <c r="B19276" t="s">
        <v>1028</v>
      </c>
      <c r="C19276" t="s">
        <v>1013</v>
      </c>
      <c r="D19276" t="s">
        <v>964</v>
      </c>
      <c r="E19276" t="s">
        <v>1016</v>
      </c>
      <c r="F19276" s="86">
        <v>3063876.8400464598</v>
      </c>
    </row>
    <row r="19277" spans="1:6">
      <c r="A19277">
        <v>2048</v>
      </c>
      <c r="B19277" t="s">
        <v>1028</v>
      </c>
      <c r="C19277" t="s">
        <v>1013</v>
      </c>
      <c r="D19277" t="s">
        <v>964</v>
      </c>
      <c r="E19277" t="s">
        <v>1016</v>
      </c>
      <c r="F19277" s="86">
        <v>3065920.7279552999</v>
      </c>
    </row>
    <row r="19278" spans="1:6">
      <c r="A19278">
        <v>2049</v>
      </c>
      <c r="B19278" t="s">
        <v>1028</v>
      </c>
      <c r="C19278" t="s">
        <v>1013</v>
      </c>
      <c r="D19278" t="s">
        <v>964</v>
      </c>
      <c r="E19278" t="s">
        <v>1016</v>
      </c>
      <c r="F19278" s="86">
        <v>3068462.2581376</v>
      </c>
    </row>
    <row r="19279" spans="1:6">
      <c r="A19279">
        <v>2050</v>
      </c>
      <c r="B19279" t="s">
        <v>1028</v>
      </c>
      <c r="C19279" t="s">
        <v>1013</v>
      </c>
      <c r="D19279" t="s">
        <v>964</v>
      </c>
      <c r="E19279" t="s">
        <v>1016</v>
      </c>
      <c r="F19279" s="86">
        <v>3069421.9968078402</v>
      </c>
    </row>
    <row r="19280" spans="1:6">
      <c r="A19280">
        <v>2017</v>
      </c>
      <c r="B19280" t="s">
        <v>1029</v>
      </c>
      <c r="C19280" t="s">
        <v>1013</v>
      </c>
      <c r="D19280" t="s">
        <v>964</v>
      </c>
      <c r="E19280" t="s">
        <v>1016</v>
      </c>
      <c r="F19280" s="86">
        <v>2230790.9394183601</v>
      </c>
    </row>
    <row r="19281" spans="1:6">
      <c r="A19281">
        <v>2018</v>
      </c>
      <c r="B19281" t="s">
        <v>1029</v>
      </c>
      <c r="C19281" t="s">
        <v>1013</v>
      </c>
      <c r="D19281" t="s">
        <v>964</v>
      </c>
      <c r="E19281" t="s">
        <v>1016</v>
      </c>
      <c r="F19281" s="86">
        <v>2195225.8689821302</v>
      </c>
    </row>
    <row r="19282" spans="1:6">
      <c r="A19282">
        <v>2019</v>
      </c>
      <c r="B19282" t="s">
        <v>1029</v>
      </c>
      <c r="C19282" t="s">
        <v>1013</v>
      </c>
      <c r="D19282" t="s">
        <v>964</v>
      </c>
      <c r="E19282" t="s">
        <v>1016</v>
      </c>
      <c r="F19282" s="86">
        <v>2155991.8767259801</v>
      </c>
    </row>
    <row r="19283" spans="1:6">
      <c r="A19283">
        <v>2020</v>
      </c>
      <c r="B19283" t="s">
        <v>1029</v>
      </c>
      <c r="C19283" t="s">
        <v>1013</v>
      </c>
      <c r="D19283" t="s">
        <v>964</v>
      </c>
      <c r="E19283" t="s">
        <v>1016</v>
      </c>
      <c r="F19283" s="86">
        <v>2142156.2119505098</v>
      </c>
    </row>
    <row r="19284" spans="1:6">
      <c r="A19284">
        <v>2021</v>
      </c>
      <c r="B19284" t="s">
        <v>1029</v>
      </c>
      <c r="C19284" t="s">
        <v>1013</v>
      </c>
      <c r="D19284" t="s">
        <v>964</v>
      </c>
      <c r="E19284" t="s">
        <v>1016</v>
      </c>
      <c r="F19284" s="86">
        <v>2140513.2267584298</v>
      </c>
    </row>
    <row r="19285" spans="1:6">
      <c r="A19285">
        <v>2022</v>
      </c>
      <c r="B19285" t="s">
        <v>1029</v>
      </c>
      <c r="C19285" t="s">
        <v>1013</v>
      </c>
      <c r="D19285" t="s">
        <v>964</v>
      </c>
      <c r="E19285" t="s">
        <v>1016</v>
      </c>
      <c r="F19285" s="86">
        <v>2142897.40827777</v>
      </c>
    </row>
    <row r="19286" spans="1:6">
      <c r="A19286">
        <v>2023</v>
      </c>
      <c r="B19286" t="s">
        <v>1029</v>
      </c>
      <c r="C19286" t="s">
        <v>1013</v>
      </c>
      <c r="D19286" t="s">
        <v>964</v>
      </c>
      <c r="E19286" t="s">
        <v>1016</v>
      </c>
      <c r="F19286" s="86">
        <v>2142304.4512159601</v>
      </c>
    </row>
    <row r="19287" spans="1:6">
      <c r="A19287">
        <v>2024</v>
      </c>
      <c r="B19287" t="s">
        <v>1029</v>
      </c>
      <c r="C19287" t="s">
        <v>1013</v>
      </c>
      <c r="D19287" t="s">
        <v>964</v>
      </c>
      <c r="E19287" t="s">
        <v>1016</v>
      </c>
      <c r="F19287" s="86">
        <v>2139833.79679177</v>
      </c>
    </row>
    <row r="19288" spans="1:6">
      <c r="A19288">
        <v>2025</v>
      </c>
      <c r="B19288" t="s">
        <v>1029</v>
      </c>
      <c r="C19288" t="s">
        <v>1013</v>
      </c>
      <c r="D19288" t="s">
        <v>964</v>
      </c>
      <c r="E19288" t="s">
        <v>1016</v>
      </c>
      <c r="F19288" s="86">
        <v>2133101.2634858498</v>
      </c>
    </row>
    <row r="19289" spans="1:6">
      <c r="A19289">
        <v>2026</v>
      </c>
      <c r="B19289" t="s">
        <v>1029</v>
      </c>
      <c r="C19289" t="s">
        <v>1013</v>
      </c>
      <c r="D19289" t="s">
        <v>964</v>
      </c>
      <c r="E19289" t="s">
        <v>1016</v>
      </c>
      <c r="F19289" s="86">
        <v>2126726.97507144</v>
      </c>
    </row>
    <row r="19290" spans="1:6">
      <c r="A19290">
        <v>2027</v>
      </c>
      <c r="B19290" t="s">
        <v>1029</v>
      </c>
      <c r="C19290" t="s">
        <v>1013</v>
      </c>
      <c r="D19290" t="s">
        <v>964</v>
      </c>
      <c r="E19290" t="s">
        <v>1016</v>
      </c>
      <c r="F19290" s="86">
        <v>2122786.2812648602</v>
      </c>
    </row>
    <row r="19291" spans="1:6">
      <c r="A19291">
        <v>2028</v>
      </c>
      <c r="B19291" t="s">
        <v>1029</v>
      </c>
      <c r="C19291" t="s">
        <v>1013</v>
      </c>
      <c r="D19291" t="s">
        <v>964</v>
      </c>
      <c r="E19291" t="s">
        <v>1016</v>
      </c>
      <c r="F19291" s="86">
        <v>2123280.4121496901</v>
      </c>
    </row>
    <row r="19292" spans="1:6">
      <c r="A19292">
        <v>2029</v>
      </c>
      <c r="B19292" t="s">
        <v>1029</v>
      </c>
      <c r="C19292" t="s">
        <v>1013</v>
      </c>
      <c r="D19292" t="s">
        <v>964</v>
      </c>
      <c r="E19292" t="s">
        <v>1016</v>
      </c>
      <c r="F19292" s="86">
        <v>2123218.6457890901</v>
      </c>
    </row>
    <row r="19293" spans="1:6">
      <c r="A19293">
        <v>2030</v>
      </c>
      <c r="B19293" t="s">
        <v>1029</v>
      </c>
      <c r="C19293" t="s">
        <v>1013</v>
      </c>
      <c r="D19293" t="s">
        <v>964</v>
      </c>
      <c r="E19293" t="s">
        <v>1016</v>
      </c>
      <c r="F19293" s="86">
        <v>2119673.2566903699</v>
      </c>
    </row>
    <row r="19294" spans="1:6">
      <c r="A19294">
        <v>2031</v>
      </c>
      <c r="B19294" t="s">
        <v>1029</v>
      </c>
      <c r="C19294" t="s">
        <v>1013</v>
      </c>
      <c r="D19294" t="s">
        <v>964</v>
      </c>
      <c r="E19294" t="s">
        <v>1016</v>
      </c>
      <c r="F19294" s="86">
        <v>2114781.3609304801</v>
      </c>
    </row>
    <row r="19295" spans="1:6">
      <c r="A19295">
        <v>2032</v>
      </c>
      <c r="B19295" t="s">
        <v>1029</v>
      </c>
      <c r="C19295" t="s">
        <v>1013</v>
      </c>
      <c r="D19295" t="s">
        <v>964</v>
      </c>
      <c r="E19295" t="s">
        <v>1016</v>
      </c>
      <c r="F19295" s="86">
        <v>2109284.15483665</v>
      </c>
    </row>
    <row r="19296" spans="1:6">
      <c r="A19296">
        <v>2033</v>
      </c>
      <c r="B19296" t="s">
        <v>1029</v>
      </c>
      <c r="C19296" t="s">
        <v>1013</v>
      </c>
      <c r="D19296" t="s">
        <v>964</v>
      </c>
      <c r="E19296" t="s">
        <v>1016</v>
      </c>
      <c r="F19296" s="86">
        <v>2109160.6221154402</v>
      </c>
    </row>
    <row r="19297" spans="1:6">
      <c r="A19297">
        <v>2034</v>
      </c>
      <c r="B19297" t="s">
        <v>1029</v>
      </c>
      <c r="C19297" t="s">
        <v>1013</v>
      </c>
      <c r="D19297" t="s">
        <v>964</v>
      </c>
      <c r="E19297" t="s">
        <v>1016</v>
      </c>
      <c r="F19297" s="86">
        <v>2108987.6763057499</v>
      </c>
    </row>
    <row r="19298" spans="1:6">
      <c r="A19298">
        <v>2035</v>
      </c>
      <c r="B19298" t="s">
        <v>1029</v>
      </c>
      <c r="C19298" t="s">
        <v>1013</v>
      </c>
      <c r="D19298" t="s">
        <v>964</v>
      </c>
      <c r="E19298" t="s">
        <v>1016</v>
      </c>
      <c r="F19298" s="86">
        <v>2109630.0464560399</v>
      </c>
    </row>
    <row r="19299" spans="1:6">
      <c r="A19299">
        <v>2036</v>
      </c>
      <c r="B19299" t="s">
        <v>1029</v>
      </c>
      <c r="C19299" t="s">
        <v>1013</v>
      </c>
      <c r="D19299" t="s">
        <v>964</v>
      </c>
      <c r="E19299" t="s">
        <v>1016</v>
      </c>
      <c r="F19299" s="86">
        <v>2106418.1957045901</v>
      </c>
    </row>
    <row r="19300" spans="1:6">
      <c r="A19300">
        <v>2037</v>
      </c>
      <c r="B19300" t="s">
        <v>1029</v>
      </c>
      <c r="C19300" t="s">
        <v>1013</v>
      </c>
      <c r="D19300" t="s">
        <v>964</v>
      </c>
      <c r="E19300" t="s">
        <v>1016</v>
      </c>
      <c r="F19300" s="86">
        <v>2106232.8966227798</v>
      </c>
    </row>
    <row r="19301" spans="1:6">
      <c r="A19301">
        <v>2038</v>
      </c>
      <c r="B19301" t="s">
        <v>1029</v>
      </c>
      <c r="C19301" t="s">
        <v>1013</v>
      </c>
      <c r="D19301" t="s">
        <v>964</v>
      </c>
      <c r="E19301" t="s">
        <v>1016</v>
      </c>
      <c r="F19301" s="86">
        <v>2107653.5229166802</v>
      </c>
    </row>
    <row r="19302" spans="1:6">
      <c r="A19302">
        <v>2039</v>
      </c>
      <c r="B19302" t="s">
        <v>1029</v>
      </c>
      <c r="C19302" t="s">
        <v>1013</v>
      </c>
      <c r="D19302" t="s">
        <v>964</v>
      </c>
      <c r="E19302" t="s">
        <v>1016</v>
      </c>
      <c r="F19302" s="86">
        <v>2108085.8874409199</v>
      </c>
    </row>
    <row r="19303" spans="1:6">
      <c r="A19303">
        <v>2040</v>
      </c>
      <c r="B19303" t="s">
        <v>1029</v>
      </c>
      <c r="C19303" t="s">
        <v>1013</v>
      </c>
      <c r="D19303" t="s">
        <v>964</v>
      </c>
      <c r="E19303" t="s">
        <v>1016</v>
      </c>
      <c r="F19303" s="86">
        <v>2108666.4912306</v>
      </c>
    </row>
    <row r="19304" spans="1:6">
      <c r="A19304">
        <v>2041</v>
      </c>
      <c r="B19304" t="s">
        <v>1029</v>
      </c>
      <c r="C19304" t="s">
        <v>1013</v>
      </c>
      <c r="D19304" t="s">
        <v>964</v>
      </c>
      <c r="E19304" t="s">
        <v>1016</v>
      </c>
      <c r="F19304" s="86">
        <v>2110853.02039601</v>
      </c>
    </row>
    <row r="19305" spans="1:6">
      <c r="A19305">
        <v>2042</v>
      </c>
      <c r="B19305" t="s">
        <v>1029</v>
      </c>
      <c r="C19305" t="s">
        <v>1013</v>
      </c>
      <c r="D19305" t="s">
        <v>964</v>
      </c>
      <c r="E19305" t="s">
        <v>1016</v>
      </c>
      <c r="F19305" s="86">
        <v>2114979.0132844099</v>
      </c>
    </row>
    <row r="19306" spans="1:6">
      <c r="A19306">
        <v>2043</v>
      </c>
      <c r="B19306" t="s">
        <v>1029</v>
      </c>
      <c r="C19306" t="s">
        <v>1013</v>
      </c>
      <c r="D19306" t="s">
        <v>964</v>
      </c>
      <c r="E19306" t="s">
        <v>1016</v>
      </c>
      <c r="F19306" s="86">
        <v>2119611.4903297699</v>
      </c>
    </row>
    <row r="19307" spans="1:6">
      <c r="A19307">
        <v>2044</v>
      </c>
      <c r="B19307" t="s">
        <v>1029</v>
      </c>
      <c r="C19307" t="s">
        <v>1013</v>
      </c>
      <c r="D19307" t="s">
        <v>964</v>
      </c>
      <c r="E19307" t="s">
        <v>1016</v>
      </c>
      <c r="F19307" s="86">
        <v>2123910.4290278601</v>
      </c>
    </row>
    <row r="19308" spans="1:6">
      <c r="A19308">
        <v>2045</v>
      </c>
      <c r="B19308" t="s">
        <v>1029</v>
      </c>
      <c r="C19308" t="s">
        <v>1013</v>
      </c>
      <c r="D19308" t="s">
        <v>964</v>
      </c>
      <c r="E19308" t="s">
        <v>1016</v>
      </c>
      <c r="F19308" s="86">
        <v>2127233.4592284001</v>
      </c>
    </row>
    <row r="19309" spans="1:6">
      <c r="A19309">
        <v>2046</v>
      </c>
      <c r="B19309" t="s">
        <v>1029</v>
      </c>
      <c r="C19309" t="s">
        <v>1013</v>
      </c>
      <c r="D19309" t="s">
        <v>964</v>
      </c>
      <c r="E19309" t="s">
        <v>1016</v>
      </c>
      <c r="F19309" s="86">
        <v>2129111.1565907798</v>
      </c>
    </row>
    <row r="19310" spans="1:6">
      <c r="A19310">
        <v>2047</v>
      </c>
      <c r="B19310" t="s">
        <v>1029</v>
      </c>
      <c r="C19310" t="s">
        <v>1013</v>
      </c>
      <c r="D19310" t="s">
        <v>964</v>
      </c>
      <c r="E19310" t="s">
        <v>1016</v>
      </c>
      <c r="F19310" s="86">
        <v>2129580.5809313799</v>
      </c>
    </row>
    <row r="19311" spans="1:6">
      <c r="A19311">
        <v>2048</v>
      </c>
      <c r="B19311" t="s">
        <v>1029</v>
      </c>
      <c r="C19311" t="s">
        <v>1013</v>
      </c>
      <c r="D19311" t="s">
        <v>964</v>
      </c>
      <c r="E19311" t="s">
        <v>1016</v>
      </c>
      <c r="F19311" s="86">
        <v>2131001.2072252901</v>
      </c>
    </row>
    <row r="19312" spans="1:6">
      <c r="A19312">
        <v>2049</v>
      </c>
      <c r="B19312" t="s">
        <v>1029</v>
      </c>
      <c r="C19312" t="s">
        <v>1013</v>
      </c>
      <c r="D19312" t="s">
        <v>964</v>
      </c>
      <c r="E19312" t="s">
        <v>1016</v>
      </c>
      <c r="F19312" s="86">
        <v>2132767.7251385902</v>
      </c>
    </row>
    <row r="19313" spans="1:6">
      <c r="A19313">
        <v>2050</v>
      </c>
      <c r="B19313" t="s">
        <v>1029</v>
      </c>
      <c r="C19313" t="s">
        <v>1013</v>
      </c>
      <c r="D19313" t="s">
        <v>964</v>
      </c>
      <c r="E19313" t="s">
        <v>1016</v>
      </c>
      <c r="F19313" s="86">
        <v>2133434.8018331202</v>
      </c>
    </row>
    <row r="19314" spans="1:6">
      <c r="A19314">
        <v>2017</v>
      </c>
      <c r="B19314" t="s">
        <v>1030</v>
      </c>
      <c r="C19314" t="s">
        <v>1013</v>
      </c>
      <c r="D19314" t="s">
        <v>964</v>
      </c>
      <c r="E19314" t="s">
        <v>1016</v>
      </c>
      <c r="F19314" s="86">
        <v>547037.03464831098</v>
      </c>
    </row>
    <row r="19315" spans="1:6">
      <c r="A19315">
        <v>2018</v>
      </c>
      <c r="B19315" t="s">
        <v>1030</v>
      </c>
      <c r="C19315" t="s">
        <v>1013</v>
      </c>
      <c r="D19315" t="s">
        <v>964</v>
      </c>
      <c r="E19315" t="s">
        <v>1016</v>
      </c>
      <c r="F19315" s="86">
        <v>538315.72853005806</v>
      </c>
    </row>
    <row r="19316" spans="1:6">
      <c r="A19316">
        <v>2019</v>
      </c>
      <c r="B19316" t="s">
        <v>1030</v>
      </c>
      <c r="C19316" t="s">
        <v>1013</v>
      </c>
      <c r="D19316" t="s">
        <v>964</v>
      </c>
      <c r="E19316" t="s">
        <v>1016</v>
      </c>
      <c r="F19316" s="86">
        <v>528694.72532353795</v>
      </c>
    </row>
    <row r="19317" spans="1:6">
      <c r="A19317">
        <v>2020</v>
      </c>
      <c r="B19317" t="s">
        <v>1030</v>
      </c>
      <c r="C19317" t="s">
        <v>1013</v>
      </c>
      <c r="D19317" t="s">
        <v>964</v>
      </c>
      <c r="E19317" t="s">
        <v>1016</v>
      </c>
      <c r="F19317" s="86">
        <v>525301.928223002</v>
      </c>
    </row>
    <row r="19318" spans="1:6">
      <c r="A19318">
        <v>2021</v>
      </c>
      <c r="B19318" t="s">
        <v>1030</v>
      </c>
      <c r="C19318" t="s">
        <v>1013</v>
      </c>
      <c r="D19318" t="s">
        <v>964</v>
      </c>
      <c r="E19318" t="s">
        <v>1016</v>
      </c>
      <c r="F19318" s="86">
        <v>524899.03356731299</v>
      </c>
    </row>
    <row r="19319" spans="1:6">
      <c r="A19319">
        <v>2022</v>
      </c>
      <c r="B19319" t="s">
        <v>1030</v>
      </c>
      <c r="C19319" t="s">
        <v>1013</v>
      </c>
      <c r="D19319" t="s">
        <v>964</v>
      </c>
      <c r="E19319" t="s">
        <v>1016</v>
      </c>
      <c r="F19319" s="86">
        <v>525483.685210531</v>
      </c>
    </row>
    <row r="19320" spans="1:6">
      <c r="A19320">
        <v>2023</v>
      </c>
      <c r="B19320" t="s">
        <v>1030</v>
      </c>
      <c r="C19320" t="s">
        <v>1013</v>
      </c>
      <c r="D19320" t="s">
        <v>964</v>
      </c>
      <c r="E19320" t="s">
        <v>1016</v>
      </c>
      <c r="F19320" s="86">
        <v>525338.27962050796</v>
      </c>
    </row>
    <row r="19321" spans="1:6">
      <c r="A19321">
        <v>2024</v>
      </c>
      <c r="B19321" t="s">
        <v>1030</v>
      </c>
      <c r="C19321" t="s">
        <v>1013</v>
      </c>
      <c r="D19321" t="s">
        <v>964</v>
      </c>
      <c r="E19321" t="s">
        <v>1016</v>
      </c>
      <c r="F19321" s="86">
        <v>524732.42299541202</v>
      </c>
    </row>
    <row r="19322" spans="1:6">
      <c r="A19322">
        <v>2025</v>
      </c>
      <c r="B19322" t="s">
        <v>1030</v>
      </c>
      <c r="C19322" t="s">
        <v>1013</v>
      </c>
      <c r="D19322" t="s">
        <v>964</v>
      </c>
      <c r="E19322" t="s">
        <v>1016</v>
      </c>
      <c r="F19322" s="86">
        <v>523081.46369202598</v>
      </c>
    </row>
    <row r="19323" spans="1:6">
      <c r="A19323">
        <v>2026</v>
      </c>
      <c r="B19323" t="s">
        <v>1030</v>
      </c>
      <c r="C19323" t="s">
        <v>1013</v>
      </c>
      <c r="D19323" t="s">
        <v>964</v>
      </c>
      <c r="E19323" t="s">
        <v>1016</v>
      </c>
      <c r="F19323" s="86">
        <v>521518.35359927901</v>
      </c>
    </row>
    <row r="19324" spans="1:6">
      <c r="A19324">
        <v>2027</v>
      </c>
      <c r="B19324" t="s">
        <v>1030</v>
      </c>
      <c r="C19324" t="s">
        <v>1013</v>
      </c>
      <c r="D19324" t="s">
        <v>964</v>
      </c>
      <c r="E19324" t="s">
        <v>1016</v>
      </c>
      <c r="F19324" s="86">
        <v>520552.01228225097</v>
      </c>
    </row>
    <row r="19325" spans="1:6">
      <c r="A19325">
        <v>2028</v>
      </c>
      <c r="B19325" t="s">
        <v>1030</v>
      </c>
      <c r="C19325" t="s">
        <v>1013</v>
      </c>
      <c r="D19325" t="s">
        <v>964</v>
      </c>
      <c r="E19325" t="s">
        <v>1016</v>
      </c>
      <c r="F19325" s="86">
        <v>520673.18360727001</v>
      </c>
    </row>
    <row r="19326" spans="1:6">
      <c r="A19326">
        <v>2029</v>
      </c>
      <c r="B19326" t="s">
        <v>1030</v>
      </c>
      <c r="C19326" t="s">
        <v>1013</v>
      </c>
      <c r="D19326" t="s">
        <v>964</v>
      </c>
      <c r="E19326" t="s">
        <v>1016</v>
      </c>
      <c r="F19326" s="86">
        <v>520658.03719164297</v>
      </c>
    </row>
    <row r="19327" spans="1:6">
      <c r="A19327">
        <v>2030</v>
      </c>
      <c r="B19327" t="s">
        <v>1030</v>
      </c>
      <c r="C19327" t="s">
        <v>1013</v>
      </c>
      <c r="D19327" t="s">
        <v>964</v>
      </c>
      <c r="E19327" t="s">
        <v>1016</v>
      </c>
      <c r="F19327" s="86">
        <v>519788.63293463102</v>
      </c>
    </row>
    <row r="19328" spans="1:6">
      <c r="A19328">
        <v>2031</v>
      </c>
      <c r="B19328" t="s">
        <v>1030</v>
      </c>
      <c r="C19328" t="s">
        <v>1013</v>
      </c>
      <c r="D19328" t="s">
        <v>964</v>
      </c>
      <c r="E19328" t="s">
        <v>1016</v>
      </c>
      <c r="F19328" s="86">
        <v>518589.03681694099</v>
      </c>
    </row>
    <row r="19329" spans="1:6">
      <c r="A19329">
        <v>2032</v>
      </c>
      <c r="B19329" t="s">
        <v>1030</v>
      </c>
      <c r="C19329" t="s">
        <v>1013</v>
      </c>
      <c r="D19329" t="s">
        <v>964</v>
      </c>
      <c r="E19329" t="s">
        <v>1016</v>
      </c>
      <c r="F19329" s="86">
        <v>517241.00582610298</v>
      </c>
    </row>
    <row r="19330" spans="1:6">
      <c r="A19330">
        <v>2033</v>
      </c>
      <c r="B19330" t="s">
        <v>1030</v>
      </c>
      <c r="C19330" t="s">
        <v>1013</v>
      </c>
      <c r="D19330" t="s">
        <v>964</v>
      </c>
      <c r="E19330" t="s">
        <v>1016</v>
      </c>
      <c r="F19330" s="86">
        <v>517210.71299484803</v>
      </c>
    </row>
    <row r="19331" spans="1:6">
      <c r="A19331">
        <v>2034</v>
      </c>
      <c r="B19331" t="s">
        <v>1030</v>
      </c>
      <c r="C19331" t="s">
        <v>1013</v>
      </c>
      <c r="D19331" t="s">
        <v>964</v>
      </c>
      <c r="E19331" t="s">
        <v>1016</v>
      </c>
      <c r="F19331" s="86">
        <v>517168.30303109199</v>
      </c>
    </row>
    <row r="19332" spans="1:6">
      <c r="A19332">
        <v>2035</v>
      </c>
      <c r="B19332" t="s">
        <v>1030</v>
      </c>
      <c r="C19332" t="s">
        <v>1013</v>
      </c>
      <c r="D19332" t="s">
        <v>964</v>
      </c>
      <c r="E19332" t="s">
        <v>1016</v>
      </c>
      <c r="F19332" s="86">
        <v>517325.82575361698</v>
      </c>
    </row>
    <row r="19333" spans="1:6">
      <c r="A19333">
        <v>2036</v>
      </c>
      <c r="B19333" t="s">
        <v>1030</v>
      </c>
      <c r="C19333" t="s">
        <v>1013</v>
      </c>
      <c r="D19333" t="s">
        <v>964</v>
      </c>
      <c r="E19333" t="s">
        <v>1016</v>
      </c>
      <c r="F19333" s="86">
        <v>516538.21214099199</v>
      </c>
    </row>
    <row r="19334" spans="1:6">
      <c r="A19334">
        <v>2037</v>
      </c>
      <c r="B19334" t="s">
        <v>1030</v>
      </c>
      <c r="C19334" t="s">
        <v>1013</v>
      </c>
      <c r="D19334" t="s">
        <v>964</v>
      </c>
      <c r="E19334" t="s">
        <v>1016</v>
      </c>
      <c r="F19334" s="86">
        <v>516492.77289411001</v>
      </c>
    </row>
    <row r="19335" spans="1:6">
      <c r="A19335">
        <v>2038</v>
      </c>
      <c r="B19335" t="s">
        <v>1030</v>
      </c>
      <c r="C19335" t="s">
        <v>1013</v>
      </c>
      <c r="D19335" t="s">
        <v>964</v>
      </c>
      <c r="E19335" t="s">
        <v>1016</v>
      </c>
      <c r="F19335" s="86">
        <v>516841.14045354002</v>
      </c>
    </row>
    <row r="19336" spans="1:6">
      <c r="A19336">
        <v>2039</v>
      </c>
      <c r="B19336" t="s">
        <v>1030</v>
      </c>
      <c r="C19336" t="s">
        <v>1013</v>
      </c>
      <c r="D19336" t="s">
        <v>964</v>
      </c>
      <c r="E19336" t="s">
        <v>1016</v>
      </c>
      <c r="F19336" s="86">
        <v>516947.16536293202</v>
      </c>
    </row>
    <row r="19337" spans="1:6">
      <c r="A19337">
        <v>2040</v>
      </c>
      <c r="B19337" t="s">
        <v>1030</v>
      </c>
      <c r="C19337" t="s">
        <v>1013</v>
      </c>
      <c r="D19337" t="s">
        <v>964</v>
      </c>
      <c r="E19337" t="s">
        <v>1016</v>
      </c>
      <c r="F19337" s="86">
        <v>517089.54166982899</v>
      </c>
    </row>
    <row r="19338" spans="1:6">
      <c r="A19338">
        <v>2041</v>
      </c>
      <c r="B19338" t="s">
        <v>1030</v>
      </c>
      <c r="C19338" t="s">
        <v>1013</v>
      </c>
      <c r="D19338" t="s">
        <v>964</v>
      </c>
      <c r="E19338" t="s">
        <v>1016</v>
      </c>
      <c r="F19338" s="86">
        <v>517625.72478303901</v>
      </c>
    </row>
    <row r="19339" spans="1:6">
      <c r="A19339">
        <v>2042</v>
      </c>
      <c r="B19339" t="s">
        <v>1030</v>
      </c>
      <c r="C19339" t="s">
        <v>1013</v>
      </c>
      <c r="D19339" t="s">
        <v>964</v>
      </c>
      <c r="E19339" t="s">
        <v>1016</v>
      </c>
      <c r="F19339" s="86">
        <v>518637.50534694898</v>
      </c>
    </row>
    <row r="19340" spans="1:6">
      <c r="A19340">
        <v>2043</v>
      </c>
      <c r="B19340" t="s">
        <v>1030</v>
      </c>
      <c r="C19340" t="s">
        <v>1013</v>
      </c>
      <c r="D19340" t="s">
        <v>964</v>
      </c>
      <c r="E19340" t="s">
        <v>1016</v>
      </c>
      <c r="F19340" s="86">
        <v>519773.486519003</v>
      </c>
    </row>
    <row r="19341" spans="1:6">
      <c r="A19341">
        <v>2044</v>
      </c>
      <c r="B19341" t="s">
        <v>1030</v>
      </c>
      <c r="C19341" t="s">
        <v>1013</v>
      </c>
      <c r="D19341" t="s">
        <v>964</v>
      </c>
      <c r="E19341" t="s">
        <v>1016</v>
      </c>
      <c r="F19341" s="86">
        <v>520827.67704667</v>
      </c>
    </row>
    <row r="19342" spans="1:6">
      <c r="A19342">
        <v>2045</v>
      </c>
      <c r="B19342" t="s">
        <v>1030</v>
      </c>
      <c r="C19342" t="s">
        <v>1013</v>
      </c>
      <c r="D19342" t="s">
        <v>964</v>
      </c>
      <c r="E19342" t="s">
        <v>1016</v>
      </c>
      <c r="F19342" s="86">
        <v>521642.55420742399</v>
      </c>
    </row>
    <row r="19343" spans="1:6">
      <c r="A19343">
        <v>2046</v>
      </c>
      <c r="B19343" t="s">
        <v>1030</v>
      </c>
      <c r="C19343" t="s">
        <v>1013</v>
      </c>
      <c r="D19343" t="s">
        <v>964</v>
      </c>
      <c r="E19343" t="s">
        <v>1016</v>
      </c>
      <c r="F19343" s="86">
        <v>522103.00524249597</v>
      </c>
    </row>
    <row r="19344" spans="1:6">
      <c r="A19344">
        <v>2047</v>
      </c>
      <c r="B19344" t="s">
        <v>1030</v>
      </c>
      <c r="C19344" t="s">
        <v>1013</v>
      </c>
      <c r="D19344" t="s">
        <v>964</v>
      </c>
      <c r="E19344" t="s">
        <v>1016</v>
      </c>
      <c r="F19344" s="86">
        <v>522218.118001264</v>
      </c>
    </row>
    <row r="19345" spans="1:6">
      <c r="A19345">
        <v>2048</v>
      </c>
      <c r="B19345" t="s">
        <v>1030</v>
      </c>
      <c r="C19345" t="s">
        <v>1013</v>
      </c>
      <c r="D19345" t="s">
        <v>964</v>
      </c>
      <c r="E19345" t="s">
        <v>1016</v>
      </c>
      <c r="F19345" s="86">
        <v>522566.485560695</v>
      </c>
    </row>
    <row r="19346" spans="1:6">
      <c r="A19346">
        <v>2049</v>
      </c>
      <c r="B19346" t="s">
        <v>1030</v>
      </c>
      <c r="C19346" t="s">
        <v>1013</v>
      </c>
      <c r="D19346" t="s">
        <v>964</v>
      </c>
      <c r="E19346" t="s">
        <v>1016</v>
      </c>
      <c r="F19346" s="86">
        <v>522999.67304763797</v>
      </c>
    </row>
    <row r="19347" spans="1:6">
      <c r="A19347">
        <v>2050</v>
      </c>
      <c r="B19347" t="s">
        <v>1030</v>
      </c>
      <c r="C19347" t="s">
        <v>1013</v>
      </c>
      <c r="D19347" t="s">
        <v>964</v>
      </c>
      <c r="E19347" t="s">
        <v>1016</v>
      </c>
      <c r="F19347" s="86">
        <v>523163.25433641399</v>
      </c>
    </row>
    <row r="19348" spans="1:6">
      <c r="A19348">
        <v>2017</v>
      </c>
      <c r="B19348" t="s">
        <v>1031</v>
      </c>
      <c r="C19348" t="s">
        <v>1013</v>
      </c>
      <c r="D19348" t="s">
        <v>964</v>
      </c>
      <c r="E19348" t="s">
        <v>1016</v>
      </c>
      <c r="F19348" s="86">
        <v>812111.42311540595</v>
      </c>
    </row>
    <row r="19349" spans="1:6">
      <c r="A19349">
        <v>2018</v>
      </c>
      <c r="B19349" t="s">
        <v>1031</v>
      </c>
      <c r="C19349" t="s">
        <v>1013</v>
      </c>
      <c r="D19349" t="s">
        <v>964</v>
      </c>
      <c r="E19349" t="s">
        <v>1016</v>
      </c>
      <c r="F19349" s="86">
        <v>799164.08705858397</v>
      </c>
    </row>
    <row r="19350" spans="1:6">
      <c r="A19350">
        <v>2019</v>
      </c>
      <c r="B19350" t="s">
        <v>1031</v>
      </c>
      <c r="C19350" t="s">
        <v>1013</v>
      </c>
      <c r="D19350" t="s">
        <v>964</v>
      </c>
      <c r="E19350" t="s">
        <v>1016</v>
      </c>
      <c r="F19350" s="86">
        <v>784881.09320083098</v>
      </c>
    </row>
    <row r="19351" spans="1:6">
      <c r="A19351">
        <v>2020</v>
      </c>
      <c r="B19351" t="s">
        <v>1031</v>
      </c>
      <c r="C19351" t="s">
        <v>1013</v>
      </c>
      <c r="D19351" t="s">
        <v>964</v>
      </c>
      <c r="E19351" t="s">
        <v>1016</v>
      </c>
      <c r="F19351" s="86">
        <v>779844.26917038905</v>
      </c>
    </row>
    <row r="19352" spans="1:6">
      <c r="A19352">
        <v>2021</v>
      </c>
      <c r="B19352" t="s">
        <v>1031</v>
      </c>
      <c r="C19352" t="s">
        <v>1013</v>
      </c>
      <c r="D19352" t="s">
        <v>964</v>
      </c>
      <c r="E19352" t="s">
        <v>1016</v>
      </c>
      <c r="F19352" s="86">
        <v>779246.14631677396</v>
      </c>
    </row>
    <row r="19353" spans="1:6">
      <c r="A19353">
        <v>2022</v>
      </c>
      <c r="B19353" t="s">
        <v>1031</v>
      </c>
      <c r="C19353" t="s">
        <v>1013</v>
      </c>
      <c r="D19353" t="s">
        <v>964</v>
      </c>
      <c r="E19353" t="s">
        <v>1016</v>
      </c>
      <c r="F19353" s="86">
        <v>780114.09902916302</v>
      </c>
    </row>
    <row r="19354" spans="1:6">
      <c r="A19354">
        <v>2023</v>
      </c>
      <c r="B19354" t="s">
        <v>1031</v>
      </c>
      <c r="C19354" t="s">
        <v>1013</v>
      </c>
      <c r="D19354" t="s">
        <v>964</v>
      </c>
      <c r="E19354" t="s">
        <v>1016</v>
      </c>
      <c r="F19354" s="86">
        <v>779898.23514214403</v>
      </c>
    </row>
    <row r="19355" spans="1:6">
      <c r="A19355">
        <v>2024</v>
      </c>
      <c r="B19355" t="s">
        <v>1031</v>
      </c>
      <c r="C19355" t="s">
        <v>1013</v>
      </c>
      <c r="D19355" t="s">
        <v>964</v>
      </c>
      <c r="E19355" t="s">
        <v>1016</v>
      </c>
      <c r="F19355" s="86">
        <v>778998.80227956502</v>
      </c>
    </row>
    <row r="19356" spans="1:6">
      <c r="A19356">
        <v>2025</v>
      </c>
      <c r="B19356" t="s">
        <v>1031</v>
      </c>
      <c r="C19356" t="s">
        <v>1013</v>
      </c>
      <c r="D19356" t="s">
        <v>964</v>
      </c>
      <c r="E19356" t="s">
        <v>1016</v>
      </c>
      <c r="F19356" s="86">
        <v>776547.84772903798</v>
      </c>
    </row>
    <row r="19357" spans="1:6">
      <c r="A19357">
        <v>2026</v>
      </c>
      <c r="B19357" t="s">
        <v>1031</v>
      </c>
      <c r="C19357" t="s">
        <v>1013</v>
      </c>
      <c r="D19357" t="s">
        <v>964</v>
      </c>
      <c r="E19357" t="s">
        <v>1016</v>
      </c>
      <c r="F19357" s="86">
        <v>774227.31094358396</v>
      </c>
    </row>
    <row r="19358" spans="1:6">
      <c r="A19358">
        <v>2027</v>
      </c>
      <c r="B19358" t="s">
        <v>1031</v>
      </c>
      <c r="C19358" t="s">
        <v>1013</v>
      </c>
      <c r="D19358" t="s">
        <v>964</v>
      </c>
      <c r="E19358" t="s">
        <v>1016</v>
      </c>
      <c r="F19358" s="86">
        <v>772792.71552777104</v>
      </c>
    </row>
    <row r="19359" spans="1:6">
      <c r="A19359">
        <v>2028</v>
      </c>
      <c r="B19359" t="s">
        <v>1031</v>
      </c>
      <c r="C19359" t="s">
        <v>1013</v>
      </c>
      <c r="D19359" t="s">
        <v>964</v>
      </c>
      <c r="E19359" t="s">
        <v>1016</v>
      </c>
      <c r="F19359" s="86">
        <v>772972.60210028698</v>
      </c>
    </row>
    <row r="19360" spans="1:6">
      <c r="A19360">
        <v>2029</v>
      </c>
      <c r="B19360" t="s">
        <v>1031</v>
      </c>
      <c r="C19360" t="s">
        <v>1013</v>
      </c>
      <c r="D19360" t="s">
        <v>964</v>
      </c>
      <c r="E19360" t="s">
        <v>1016</v>
      </c>
      <c r="F19360" s="86">
        <v>772950.11627872195</v>
      </c>
    </row>
    <row r="19361" spans="1:6">
      <c r="A19361">
        <v>2030</v>
      </c>
      <c r="B19361" t="s">
        <v>1031</v>
      </c>
      <c r="C19361" t="s">
        <v>1013</v>
      </c>
      <c r="D19361" t="s">
        <v>964</v>
      </c>
      <c r="E19361" t="s">
        <v>1016</v>
      </c>
      <c r="F19361" s="86">
        <v>771659.430120921</v>
      </c>
    </row>
    <row r="19362" spans="1:6">
      <c r="A19362">
        <v>2031</v>
      </c>
      <c r="B19362" t="s">
        <v>1031</v>
      </c>
      <c r="C19362" t="s">
        <v>1013</v>
      </c>
      <c r="D19362" t="s">
        <v>964</v>
      </c>
      <c r="E19362" t="s">
        <v>1016</v>
      </c>
      <c r="F19362" s="86">
        <v>769878.55305301503</v>
      </c>
    </row>
    <row r="19363" spans="1:6">
      <c r="A19363">
        <v>2032</v>
      </c>
      <c r="B19363" t="s">
        <v>1031</v>
      </c>
      <c r="C19363" t="s">
        <v>1013</v>
      </c>
      <c r="D19363" t="s">
        <v>964</v>
      </c>
      <c r="E19363" t="s">
        <v>1016</v>
      </c>
      <c r="F19363" s="86">
        <v>767877.31493377697</v>
      </c>
    </row>
    <row r="19364" spans="1:6">
      <c r="A19364">
        <v>2033</v>
      </c>
      <c r="B19364" t="s">
        <v>1031</v>
      </c>
      <c r="C19364" t="s">
        <v>1013</v>
      </c>
      <c r="D19364" t="s">
        <v>964</v>
      </c>
      <c r="E19364" t="s">
        <v>1016</v>
      </c>
      <c r="F19364" s="86">
        <v>767832.34329064796</v>
      </c>
    </row>
    <row r="19365" spans="1:6">
      <c r="A19365">
        <v>2034</v>
      </c>
      <c r="B19365" t="s">
        <v>1031</v>
      </c>
      <c r="C19365" t="s">
        <v>1013</v>
      </c>
      <c r="D19365" t="s">
        <v>964</v>
      </c>
      <c r="E19365" t="s">
        <v>1016</v>
      </c>
      <c r="F19365" s="86">
        <v>767769.38299026794</v>
      </c>
    </row>
    <row r="19366" spans="1:6">
      <c r="A19366">
        <v>2035</v>
      </c>
      <c r="B19366" t="s">
        <v>1031</v>
      </c>
      <c r="C19366" t="s">
        <v>1013</v>
      </c>
      <c r="D19366" t="s">
        <v>964</v>
      </c>
      <c r="E19366" t="s">
        <v>1016</v>
      </c>
      <c r="F19366" s="86">
        <v>768003.23553453805</v>
      </c>
    </row>
    <row r="19367" spans="1:6">
      <c r="A19367">
        <v>2036</v>
      </c>
      <c r="B19367" t="s">
        <v>1031</v>
      </c>
      <c r="C19367" t="s">
        <v>1013</v>
      </c>
      <c r="D19367" t="s">
        <v>964</v>
      </c>
      <c r="E19367" t="s">
        <v>1016</v>
      </c>
      <c r="F19367" s="86">
        <v>766833.972813186</v>
      </c>
    </row>
    <row r="19368" spans="1:6">
      <c r="A19368">
        <v>2037</v>
      </c>
      <c r="B19368" t="s">
        <v>1031</v>
      </c>
      <c r="C19368" t="s">
        <v>1013</v>
      </c>
      <c r="D19368" t="s">
        <v>964</v>
      </c>
      <c r="E19368" t="s">
        <v>1016</v>
      </c>
      <c r="F19368" s="86">
        <v>766766.51534849301</v>
      </c>
    </row>
    <row r="19369" spans="1:6">
      <c r="A19369">
        <v>2038</v>
      </c>
      <c r="B19369" t="s">
        <v>1031</v>
      </c>
      <c r="C19369" t="s">
        <v>1013</v>
      </c>
      <c r="D19369" t="s">
        <v>964</v>
      </c>
      <c r="E19369" t="s">
        <v>1016</v>
      </c>
      <c r="F19369" s="86">
        <v>767283.68924447498</v>
      </c>
    </row>
    <row r="19370" spans="1:6">
      <c r="A19370">
        <v>2039</v>
      </c>
      <c r="B19370" t="s">
        <v>1031</v>
      </c>
      <c r="C19370" t="s">
        <v>1013</v>
      </c>
      <c r="D19370" t="s">
        <v>964</v>
      </c>
      <c r="E19370" t="s">
        <v>1016</v>
      </c>
      <c r="F19370" s="86">
        <v>767441.08999542601</v>
      </c>
    </row>
    <row r="19371" spans="1:6">
      <c r="A19371">
        <v>2040</v>
      </c>
      <c r="B19371" t="s">
        <v>1031</v>
      </c>
      <c r="C19371" t="s">
        <v>1013</v>
      </c>
      <c r="D19371" t="s">
        <v>964</v>
      </c>
      <c r="E19371" t="s">
        <v>1016</v>
      </c>
      <c r="F19371" s="86">
        <v>767652.45671813295</v>
      </c>
    </row>
    <row r="19372" spans="1:6">
      <c r="A19372">
        <v>2041</v>
      </c>
      <c r="B19372" t="s">
        <v>1031</v>
      </c>
      <c r="C19372" t="s">
        <v>1013</v>
      </c>
      <c r="D19372" t="s">
        <v>964</v>
      </c>
      <c r="E19372" t="s">
        <v>1016</v>
      </c>
      <c r="F19372" s="86">
        <v>768448.45480151498</v>
      </c>
    </row>
    <row r="19373" spans="1:6">
      <c r="A19373">
        <v>2042</v>
      </c>
      <c r="B19373" t="s">
        <v>1031</v>
      </c>
      <c r="C19373" t="s">
        <v>1013</v>
      </c>
      <c r="D19373" t="s">
        <v>964</v>
      </c>
      <c r="E19373" t="s">
        <v>1016</v>
      </c>
      <c r="F19373" s="86">
        <v>769950.50768202101</v>
      </c>
    </row>
    <row r="19374" spans="1:6">
      <c r="A19374">
        <v>2043</v>
      </c>
      <c r="B19374" t="s">
        <v>1031</v>
      </c>
      <c r="C19374" t="s">
        <v>1013</v>
      </c>
      <c r="D19374" t="s">
        <v>964</v>
      </c>
      <c r="E19374" t="s">
        <v>1016</v>
      </c>
      <c r="F19374" s="86">
        <v>771636.94429935701</v>
      </c>
    </row>
    <row r="19375" spans="1:6">
      <c r="A19375">
        <v>2044</v>
      </c>
      <c r="B19375" t="s">
        <v>1031</v>
      </c>
      <c r="C19375" t="s">
        <v>1013</v>
      </c>
      <c r="D19375" t="s">
        <v>964</v>
      </c>
      <c r="E19375" t="s">
        <v>1016</v>
      </c>
      <c r="F19375" s="86">
        <v>773201.95748024399</v>
      </c>
    </row>
    <row r="19376" spans="1:6">
      <c r="A19376">
        <v>2045</v>
      </c>
      <c r="B19376" t="s">
        <v>1031</v>
      </c>
      <c r="C19376" t="s">
        <v>1013</v>
      </c>
      <c r="D19376" t="s">
        <v>964</v>
      </c>
      <c r="E19376" t="s">
        <v>1016</v>
      </c>
      <c r="F19376" s="86">
        <v>774411.694680413</v>
      </c>
    </row>
    <row r="19377" spans="1:6">
      <c r="A19377">
        <v>2046</v>
      </c>
      <c r="B19377" t="s">
        <v>1031</v>
      </c>
      <c r="C19377" t="s">
        <v>1013</v>
      </c>
      <c r="D19377" t="s">
        <v>964</v>
      </c>
      <c r="E19377" t="s">
        <v>1016</v>
      </c>
      <c r="F19377" s="86">
        <v>775095.26365597302</v>
      </c>
    </row>
    <row r="19378" spans="1:6">
      <c r="A19378">
        <v>2047</v>
      </c>
      <c r="B19378" t="s">
        <v>1031</v>
      </c>
      <c r="C19378" t="s">
        <v>1013</v>
      </c>
      <c r="D19378" t="s">
        <v>964</v>
      </c>
      <c r="E19378" t="s">
        <v>1016</v>
      </c>
      <c r="F19378" s="86">
        <v>775266.15589986299</v>
      </c>
    </row>
    <row r="19379" spans="1:6">
      <c r="A19379">
        <v>2048</v>
      </c>
      <c r="B19379" t="s">
        <v>1031</v>
      </c>
      <c r="C19379" t="s">
        <v>1013</v>
      </c>
      <c r="D19379" t="s">
        <v>964</v>
      </c>
      <c r="E19379" t="s">
        <v>1016</v>
      </c>
      <c r="F19379" s="86">
        <v>775783.32979584602</v>
      </c>
    </row>
    <row r="19380" spans="1:6">
      <c r="A19380">
        <v>2049</v>
      </c>
      <c r="B19380" t="s">
        <v>1031</v>
      </c>
      <c r="C19380" t="s">
        <v>1013</v>
      </c>
      <c r="D19380" t="s">
        <v>964</v>
      </c>
      <c r="E19380" t="s">
        <v>1016</v>
      </c>
      <c r="F19380" s="86">
        <v>776426.42429259</v>
      </c>
    </row>
    <row r="19381" spans="1:6">
      <c r="A19381">
        <v>2050</v>
      </c>
      <c r="B19381" t="s">
        <v>1031</v>
      </c>
      <c r="C19381" t="s">
        <v>1013</v>
      </c>
      <c r="D19381" t="s">
        <v>964</v>
      </c>
      <c r="E19381" t="s">
        <v>1016</v>
      </c>
      <c r="F19381" s="86">
        <v>776669.27116548596</v>
      </c>
    </row>
    <row r="19382" spans="1:6">
      <c r="A19382">
        <v>2017</v>
      </c>
      <c r="B19382" t="s">
        <v>1032</v>
      </c>
      <c r="C19382" t="s">
        <v>1013</v>
      </c>
      <c r="D19382" t="s">
        <v>964</v>
      </c>
      <c r="E19382" t="s">
        <v>1016</v>
      </c>
      <c r="F19382" s="86">
        <v>10658587.4276373</v>
      </c>
    </row>
    <row r="19383" spans="1:6">
      <c r="A19383">
        <v>2018</v>
      </c>
      <c r="B19383" t="s">
        <v>1032</v>
      </c>
      <c r="C19383" t="s">
        <v>1013</v>
      </c>
      <c r="D19383" t="s">
        <v>964</v>
      </c>
      <c r="E19383" t="s">
        <v>1016</v>
      </c>
      <c r="F19383" s="86">
        <v>10488659.620456301</v>
      </c>
    </row>
    <row r="19384" spans="1:6">
      <c r="A19384">
        <v>2019</v>
      </c>
      <c r="B19384" t="s">
        <v>1032</v>
      </c>
      <c r="C19384" t="s">
        <v>1013</v>
      </c>
      <c r="D19384" t="s">
        <v>964</v>
      </c>
      <c r="E19384" t="s">
        <v>1016</v>
      </c>
      <c r="F19384" s="86">
        <v>10301201.921391699</v>
      </c>
    </row>
    <row r="19385" spans="1:6">
      <c r="A19385">
        <v>2020</v>
      </c>
      <c r="B19385" t="s">
        <v>1032</v>
      </c>
      <c r="C19385" t="s">
        <v>1013</v>
      </c>
      <c r="D19385" t="s">
        <v>964</v>
      </c>
      <c r="E19385" t="s">
        <v>1016</v>
      </c>
      <c r="F19385" s="86">
        <v>10235095.931797201</v>
      </c>
    </row>
    <row r="19386" spans="1:6">
      <c r="A19386">
        <v>2021</v>
      </c>
      <c r="B19386" t="s">
        <v>1032</v>
      </c>
      <c r="C19386" t="s">
        <v>1013</v>
      </c>
      <c r="D19386" t="s">
        <v>964</v>
      </c>
      <c r="E19386" t="s">
        <v>1016</v>
      </c>
      <c r="F19386" s="86">
        <v>10227245.845532799</v>
      </c>
    </row>
    <row r="19387" spans="1:6">
      <c r="A19387">
        <v>2022</v>
      </c>
      <c r="B19387" t="s">
        <v>1032</v>
      </c>
      <c r="C19387" t="s">
        <v>1013</v>
      </c>
      <c r="D19387" t="s">
        <v>964</v>
      </c>
      <c r="E19387" t="s">
        <v>1016</v>
      </c>
      <c r="F19387" s="86">
        <v>10238637.324096899</v>
      </c>
    </row>
    <row r="19388" spans="1:6">
      <c r="A19388">
        <v>2023</v>
      </c>
      <c r="B19388" t="s">
        <v>1032</v>
      </c>
      <c r="C19388" t="s">
        <v>1013</v>
      </c>
      <c r="D19388" t="s">
        <v>964</v>
      </c>
      <c r="E19388" t="s">
        <v>1016</v>
      </c>
      <c r="F19388" s="86">
        <v>10235804.2102571</v>
      </c>
    </row>
    <row r="19389" spans="1:6">
      <c r="A19389">
        <v>2024</v>
      </c>
      <c r="B19389" t="s">
        <v>1032</v>
      </c>
      <c r="C19389" t="s">
        <v>1013</v>
      </c>
      <c r="D19389" t="s">
        <v>964</v>
      </c>
      <c r="E19389" t="s">
        <v>1016</v>
      </c>
      <c r="F19389" s="86">
        <v>10223999.569258099</v>
      </c>
    </row>
    <row r="19390" spans="1:6">
      <c r="A19390">
        <v>2025</v>
      </c>
      <c r="B19390" t="s">
        <v>1032</v>
      </c>
      <c r="C19390" t="s">
        <v>1013</v>
      </c>
      <c r="D19390" t="s">
        <v>964</v>
      </c>
      <c r="E19390" t="s">
        <v>1016</v>
      </c>
      <c r="F19390" s="86">
        <v>10191831.922535701</v>
      </c>
    </row>
    <row r="19391" spans="1:6">
      <c r="A19391">
        <v>2026</v>
      </c>
      <c r="B19391" t="s">
        <v>1032</v>
      </c>
      <c r="C19391" t="s">
        <v>1013</v>
      </c>
      <c r="D19391" t="s">
        <v>964</v>
      </c>
      <c r="E19391" t="s">
        <v>1016</v>
      </c>
      <c r="F19391" s="86">
        <v>10161375.9487582</v>
      </c>
    </row>
    <row r="19392" spans="1:6">
      <c r="A19392">
        <v>2027</v>
      </c>
      <c r="B19392" t="s">
        <v>1032</v>
      </c>
      <c r="C19392" t="s">
        <v>1013</v>
      </c>
      <c r="D19392" t="s">
        <v>964</v>
      </c>
      <c r="E19392" t="s">
        <v>1016</v>
      </c>
      <c r="F19392" s="86">
        <v>10142547.546364799</v>
      </c>
    </row>
    <row r="19393" spans="1:6">
      <c r="A19393">
        <v>2028</v>
      </c>
      <c r="B19393" t="s">
        <v>1032</v>
      </c>
      <c r="C19393" t="s">
        <v>1013</v>
      </c>
      <c r="D19393" t="s">
        <v>964</v>
      </c>
      <c r="E19393" t="s">
        <v>1016</v>
      </c>
      <c r="F19393" s="86">
        <v>10144908.474564601</v>
      </c>
    </row>
    <row r="19394" spans="1:6">
      <c r="A19394">
        <v>2029</v>
      </c>
      <c r="B19394" t="s">
        <v>1032</v>
      </c>
      <c r="C19394" t="s">
        <v>1013</v>
      </c>
      <c r="D19394" t="s">
        <v>964</v>
      </c>
      <c r="E19394" t="s">
        <v>1016</v>
      </c>
      <c r="F19394" s="86">
        <v>10144613.3585396</v>
      </c>
    </row>
    <row r="19395" spans="1:6">
      <c r="A19395">
        <v>2030</v>
      </c>
      <c r="B19395" t="s">
        <v>1032</v>
      </c>
      <c r="C19395" t="s">
        <v>1013</v>
      </c>
      <c r="D19395" t="s">
        <v>964</v>
      </c>
      <c r="E19395" t="s">
        <v>1016</v>
      </c>
      <c r="F19395" s="86">
        <v>10127673.698705999</v>
      </c>
    </row>
    <row r="19396" spans="1:6">
      <c r="A19396">
        <v>2031</v>
      </c>
      <c r="B19396" t="s">
        <v>1032</v>
      </c>
      <c r="C19396" t="s">
        <v>1013</v>
      </c>
      <c r="D19396" t="s">
        <v>964</v>
      </c>
      <c r="E19396" t="s">
        <v>1016</v>
      </c>
      <c r="F19396" s="86">
        <v>10104300.509527899</v>
      </c>
    </row>
    <row r="19397" spans="1:6">
      <c r="A19397">
        <v>2032</v>
      </c>
      <c r="B19397" t="s">
        <v>1032</v>
      </c>
      <c r="C19397" t="s">
        <v>1013</v>
      </c>
      <c r="D19397" t="s">
        <v>964</v>
      </c>
      <c r="E19397" t="s">
        <v>1016</v>
      </c>
      <c r="F19397" s="86">
        <v>10078035.1833051</v>
      </c>
    </row>
    <row r="19398" spans="1:6">
      <c r="A19398">
        <v>2033</v>
      </c>
      <c r="B19398" t="s">
        <v>1032</v>
      </c>
      <c r="C19398" t="s">
        <v>1013</v>
      </c>
      <c r="D19398" t="s">
        <v>964</v>
      </c>
      <c r="E19398" t="s">
        <v>1016</v>
      </c>
      <c r="F19398" s="86">
        <v>10077444.9512551</v>
      </c>
    </row>
    <row r="19399" spans="1:6">
      <c r="A19399">
        <v>2034</v>
      </c>
      <c r="B19399" t="s">
        <v>1032</v>
      </c>
      <c r="C19399" t="s">
        <v>1013</v>
      </c>
      <c r="D19399" t="s">
        <v>964</v>
      </c>
      <c r="E19399" t="s">
        <v>1016</v>
      </c>
      <c r="F19399" s="86">
        <v>10076618.626385201</v>
      </c>
    </row>
    <row r="19400" spans="1:6">
      <c r="A19400">
        <v>2035</v>
      </c>
      <c r="B19400" t="s">
        <v>1032</v>
      </c>
      <c r="C19400" t="s">
        <v>1013</v>
      </c>
      <c r="D19400" t="s">
        <v>964</v>
      </c>
      <c r="E19400" t="s">
        <v>1016</v>
      </c>
      <c r="F19400" s="86">
        <v>10079687.833045</v>
      </c>
    </row>
    <row r="19401" spans="1:6">
      <c r="A19401">
        <v>2036</v>
      </c>
      <c r="B19401" t="s">
        <v>1032</v>
      </c>
      <c r="C19401" t="s">
        <v>1013</v>
      </c>
      <c r="D19401" t="s">
        <v>964</v>
      </c>
      <c r="E19401" t="s">
        <v>1016</v>
      </c>
      <c r="F19401" s="86">
        <v>10064341.7997462</v>
      </c>
    </row>
    <row r="19402" spans="1:6">
      <c r="A19402">
        <v>2037</v>
      </c>
      <c r="B19402" t="s">
        <v>1032</v>
      </c>
      <c r="C19402" t="s">
        <v>1013</v>
      </c>
      <c r="D19402" t="s">
        <v>964</v>
      </c>
      <c r="E19402" t="s">
        <v>1016</v>
      </c>
      <c r="F19402" s="86">
        <v>10063456.4516713</v>
      </c>
    </row>
    <row r="19403" spans="1:6">
      <c r="A19403">
        <v>2038</v>
      </c>
      <c r="B19403" t="s">
        <v>1032</v>
      </c>
      <c r="C19403" t="s">
        <v>1013</v>
      </c>
      <c r="D19403" t="s">
        <v>964</v>
      </c>
      <c r="E19403" t="s">
        <v>1016</v>
      </c>
      <c r="F19403" s="86">
        <v>10070244.120245701</v>
      </c>
    </row>
    <row r="19404" spans="1:6">
      <c r="A19404">
        <v>2039</v>
      </c>
      <c r="B19404" t="s">
        <v>1032</v>
      </c>
      <c r="C19404" t="s">
        <v>1013</v>
      </c>
      <c r="D19404" t="s">
        <v>964</v>
      </c>
      <c r="E19404" t="s">
        <v>1016</v>
      </c>
      <c r="F19404" s="86">
        <v>10072309.9324206</v>
      </c>
    </row>
    <row r="19405" spans="1:6">
      <c r="A19405">
        <v>2040</v>
      </c>
      <c r="B19405" t="s">
        <v>1032</v>
      </c>
      <c r="C19405" t="s">
        <v>1013</v>
      </c>
      <c r="D19405" t="s">
        <v>964</v>
      </c>
      <c r="E19405" t="s">
        <v>1016</v>
      </c>
      <c r="F19405" s="86">
        <v>10075084.0230553</v>
      </c>
    </row>
    <row r="19406" spans="1:6">
      <c r="A19406">
        <v>2041</v>
      </c>
      <c r="B19406" t="s">
        <v>1032</v>
      </c>
      <c r="C19406" t="s">
        <v>1013</v>
      </c>
      <c r="D19406" t="s">
        <v>964</v>
      </c>
      <c r="E19406" t="s">
        <v>1016</v>
      </c>
      <c r="F19406" s="86">
        <v>10085531.1303395</v>
      </c>
    </row>
    <row r="19407" spans="1:6">
      <c r="A19407">
        <v>2042</v>
      </c>
      <c r="B19407" t="s">
        <v>1032</v>
      </c>
      <c r="C19407" t="s">
        <v>1013</v>
      </c>
      <c r="D19407" t="s">
        <v>964</v>
      </c>
      <c r="E19407" t="s">
        <v>1016</v>
      </c>
      <c r="F19407" s="86">
        <v>10105244.880807901</v>
      </c>
    </row>
    <row r="19408" spans="1:6">
      <c r="A19408">
        <v>2043</v>
      </c>
      <c r="B19408" t="s">
        <v>1032</v>
      </c>
      <c r="C19408" t="s">
        <v>1013</v>
      </c>
      <c r="D19408" t="s">
        <v>964</v>
      </c>
      <c r="E19408" t="s">
        <v>1016</v>
      </c>
      <c r="F19408" s="86">
        <v>10127378.582681</v>
      </c>
    </row>
    <row r="19409" spans="1:6">
      <c r="A19409">
        <v>2044</v>
      </c>
      <c r="B19409" t="s">
        <v>1032</v>
      </c>
      <c r="C19409" t="s">
        <v>1013</v>
      </c>
      <c r="D19409" t="s">
        <v>964</v>
      </c>
      <c r="E19409" t="s">
        <v>1016</v>
      </c>
      <c r="F19409" s="86">
        <v>10147918.658019301</v>
      </c>
    </row>
    <row r="19410" spans="1:6">
      <c r="A19410">
        <v>2045</v>
      </c>
      <c r="B19410" t="s">
        <v>1032</v>
      </c>
      <c r="C19410" t="s">
        <v>1013</v>
      </c>
      <c r="D19410" t="s">
        <v>964</v>
      </c>
      <c r="E19410" t="s">
        <v>1016</v>
      </c>
      <c r="F19410" s="86">
        <v>10163795.900163</v>
      </c>
    </row>
    <row r="19411" spans="1:6">
      <c r="A19411">
        <v>2046</v>
      </c>
      <c r="B19411" t="s">
        <v>1032</v>
      </c>
      <c r="C19411" t="s">
        <v>1013</v>
      </c>
      <c r="D19411" t="s">
        <v>964</v>
      </c>
      <c r="E19411" t="s">
        <v>1016</v>
      </c>
      <c r="F19411" s="86">
        <v>10172767.4273223</v>
      </c>
    </row>
    <row r="19412" spans="1:6">
      <c r="A19412">
        <v>2047</v>
      </c>
      <c r="B19412" t="s">
        <v>1032</v>
      </c>
      <c r="C19412" t="s">
        <v>1013</v>
      </c>
      <c r="D19412" t="s">
        <v>964</v>
      </c>
      <c r="E19412" t="s">
        <v>1016</v>
      </c>
      <c r="F19412" s="86">
        <v>10175010.3091121</v>
      </c>
    </row>
    <row r="19413" spans="1:6">
      <c r="A19413">
        <v>2048</v>
      </c>
      <c r="B19413" t="s">
        <v>1032</v>
      </c>
      <c r="C19413" t="s">
        <v>1013</v>
      </c>
      <c r="D19413" t="s">
        <v>964</v>
      </c>
      <c r="E19413" t="s">
        <v>1016</v>
      </c>
      <c r="F19413" s="86">
        <v>10181797.977686601</v>
      </c>
    </row>
    <row r="19414" spans="1:6">
      <c r="A19414">
        <v>2049</v>
      </c>
      <c r="B19414" t="s">
        <v>1032</v>
      </c>
      <c r="C19414" t="s">
        <v>1013</v>
      </c>
      <c r="D19414" t="s">
        <v>964</v>
      </c>
      <c r="E19414" t="s">
        <v>1016</v>
      </c>
      <c r="F19414" s="86">
        <v>10190238.2960009</v>
      </c>
    </row>
    <row r="19415" spans="1:6">
      <c r="A19415">
        <v>2050</v>
      </c>
      <c r="B19415" t="s">
        <v>1032</v>
      </c>
      <c r="C19415" t="s">
        <v>1013</v>
      </c>
      <c r="D19415" t="s">
        <v>964</v>
      </c>
      <c r="E19415" t="s">
        <v>1016</v>
      </c>
      <c r="F19415" s="86">
        <v>10193425.5490706</v>
      </c>
    </row>
    <row r="19416" spans="1:6">
      <c r="A19416">
        <v>2017</v>
      </c>
      <c r="B19416" t="s">
        <v>1033</v>
      </c>
      <c r="C19416" t="s">
        <v>1013</v>
      </c>
      <c r="D19416" t="s">
        <v>964</v>
      </c>
      <c r="E19416" t="s">
        <v>1016</v>
      </c>
      <c r="F19416" s="86">
        <v>5548895.4554173099</v>
      </c>
    </row>
    <row r="19417" spans="1:6">
      <c r="A19417">
        <v>2018</v>
      </c>
      <c r="B19417" t="s">
        <v>1033</v>
      </c>
      <c r="C19417" t="s">
        <v>1013</v>
      </c>
      <c r="D19417" t="s">
        <v>964</v>
      </c>
      <c r="E19417" t="s">
        <v>1016</v>
      </c>
      <c r="F19417" s="86">
        <v>5460430.4835420698</v>
      </c>
    </row>
    <row r="19418" spans="1:6">
      <c r="A19418">
        <v>2019</v>
      </c>
      <c r="B19418" t="s">
        <v>1033</v>
      </c>
      <c r="C19418" t="s">
        <v>1013</v>
      </c>
      <c r="D19418" t="s">
        <v>964</v>
      </c>
      <c r="E19418" t="s">
        <v>1016</v>
      </c>
      <c r="F19418" s="86">
        <v>5362839.3926508697</v>
      </c>
    </row>
    <row r="19419" spans="1:6">
      <c r="A19419">
        <v>2020</v>
      </c>
      <c r="B19419" t="s">
        <v>1033</v>
      </c>
      <c r="C19419" t="s">
        <v>1013</v>
      </c>
      <c r="D19419" t="s">
        <v>964</v>
      </c>
      <c r="E19419" t="s">
        <v>1016</v>
      </c>
      <c r="F19419" s="86">
        <v>5328424.3983819401</v>
      </c>
    </row>
    <row r="19420" spans="1:6">
      <c r="A19420">
        <v>2021</v>
      </c>
      <c r="B19420" t="s">
        <v>1033</v>
      </c>
      <c r="C19420" t="s">
        <v>1013</v>
      </c>
      <c r="D19420" t="s">
        <v>964</v>
      </c>
      <c r="E19420" t="s">
        <v>1016</v>
      </c>
      <c r="F19420" s="86">
        <v>5324337.6178125003</v>
      </c>
    </row>
    <row r="19421" spans="1:6">
      <c r="A19421">
        <v>2022</v>
      </c>
      <c r="B19421" t="s">
        <v>1033</v>
      </c>
      <c r="C19421" t="s">
        <v>1013</v>
      </c>
      <c r="D19421" t="s">
        <v>964</v>
      </c>
      <c r="E19421" t="s">
        <v>1016</v>
      </c>
      <c r="F19421" s="86">
        <v>5330268.0587892001</v>
      </c>
    </row>
    <row r="19422" spans="1:6">
      <c r="A19422">
        <v>2023</v>
      </c>
      <c r="B19422" t="s">
        <v>1033</v>
      </c>
      <c r="C19422" t="s">
        <v>1013</v>
      </c>
      <c r="D19422" t="s">
        <v>964</v>
      </c>
      <c r="E19422" t="s">
        <v>1016</v>
      </c>
      <c r="F19422" s="86">
        <v>5328793.1304633897</v>
      </c>
    </row>
    <row r="19423" spans="1:6">
      <c r="A19423">
        <v>2024</v>
      </c>
      <c r="B19423" t="s">
        <v>1033</v>
      </c>
      <c r="C19423" t="s">
        <v>1013</v>
      </c>
      <c r="D19423" t="s">
        <v>964</v>
      </c>
      <c r="E19423" t="s">
        <v>1016</v>
      </c>
      <c r="F19423" s="86">
        <v>5322647.5957725104</v>
      </c>
    </row>
    <row r="19424" spans="1:6">
      <c r="A19424">
        <v>2025</v>
      </c>
      <c r="B19424" t="s">
        <v>1033</v>
      </c>
      <c r="C19424" t="s">
        <v>1013</v>
      </c>
      <c r="D19424" t="s">
        <v>964</v>
      </c>
      <c r="E19424" t="s">
        <v>1016</v>
      </c>
      <c r="F19424" s="86">
        <v>5305901.0137398597</v>
      </c>
    </row>
    <row r="19425" spans="1:6">
      <c r="A19425">
        <v>2026</v>
      </c>
      <c r="B19425" t="s">
        <v>1033</v>
      </c>
      <c r="C19425" t="s">
        <v>1013</v>
      </c>
      <c r="D19425" t="s">
        <v>964</v>
      </c>
      <c r="E19425" t="s">
        <v>1016</v>
      </c>
      <c r="F19425" s="86">
        <v>5290045.5342373801</v>
      </c>
    </row>
    <row r="19426" spans="1:6">
      <c r="A19426">
        <v>2027</v>
      </c>
      <c r="B19426" t="s">
        <v>1033</v>
      </c>
      <c r="C19426" t="s">
        <v>1013</v>
      </c>
      <c r="D19426" t="s">
        <v>964</v>
      </c>
      <c r="E19426" t="s">
        <v>1016</v>
      </c>
      <c r="F19426" s="86">
        <v>5280243.4064054303</v>
      </c>
    </row>
    <row r="19427" spans="1:6">
      <c r="A19427">
        <v>2028</v>
      </c>
      <c r="B19427" t="s">
        <v>1033</v>
      </c>
      <c r="C19427" t="s">
        <v>1013</v>
      </c>
      <c r="D19427" t="s">
        <v>964</v>
      </c>
      <c r="E19427" t="s">
        <v>1016</v>
      </c>
      <c r="F19427" s="86">
        <v>5281472.5133435996</v>
      </c>
    </row>
    <row r="19428" spans="1:6">
      <c r="A19428">
        <v>2029</v>
      </c>
      <c r="B19428" t="s">
        <v>1033</v>
      </c>
      <c r="C19428" t="s">
        <v>1013</v>
      </c>
      <c r="D19428" t="s">
        <v>964</v>
      </c>
      <c r="E19428" t="s">
        <v>1016</v>
      </c>
      <c r="F19428" s="86">
        <v>5281318.8749763304</v>
      </c>
    </row>
    <row r="19429" spans="1:6">
      <c r="A19429">
        <v>2030</v>
      </c>
      <c r="B19429" t="s">
        <v>1033</v>
      </c>
      <c r="C19429" t="s">
        <v>1013</v>
      </c>
      <c r="D19429" t="s">
        <v>964</v>
      </c>
      <c r="E19429" t="s">
        <v>1016</v>
      </c>
      <c r="F19429" s="86">
        <v>5272500.0326949097</v>
      </c>
    </row>
    <row r="19430" spans="1:6">
      <c r="A19430">
        <v>2031</v>
      </c>
      <c r="B19430" t="s">
        <v>1033</v>
      </c>
      <c r="C19430" t="s">
        <v>1013</v>
      </c>
      <c r="D19430" t="s">
        <v>964</v>
      </c>
      <c r="E19430" t="s">
        <v>1016</v>
      </c>
      <c r="F19430" s="86">
        <v>5260331.8740069699</v>
      </c>
    </row>
    <row r="19431" spans="1:6">
      <c r="A19431">
        <v>2032</v>
      </c>
      <c r="B19431" t="s">
        <v>1033</v>
      </c>
      <c r="C19431" t="s">
        <v>1013</v>
      </c>
      <c r="D19431" t="s">
        <v>964</v>
      </c>
      <c r="E19431" t="s">
        <v>1016</v>
      </c>
      <c r="F19431" s="86">
        <v>5246658.0593197597</v>
      </c>
    </row>
    <row r="19432" spans="1:6">
      <c r="A19432">
        <v>2033</v>
      </c>
      <c r="B19432" t="s">
        <v>1033</v>
      </c>
      <c r="C19432" t="s">
        <v>1013</v>
      </c>
      <c r="D19432" t="s">
        <v>964</v>
      </c>
      <c r="E19432" t="s">
        <v>1016</v>
      </c>
      <c r="F19432" s="86">
        <v>5246350.7825852102</v>
      </c>
    </row>
    <row r="19433" spans="1:6">
      <c r="A19433">
        <v>2034</v>
      </c>
      <c r="B19433" t="s">
        <v>1033</v>
      </c>
      <c r="C19433" t="s">
        <v>1013</v>
      </c>
      <c r="D19433" t="s">
        <v>964</v>
      </c>
      <c r="E19433" t="s">
        <v>1016</v>
      </c>
      <c r="F19433" s="86">
        <v>5245920.5951568503</v>
      </c>
    </row>
    <row r="19434" spans="1:6">
      <c r="A19434">
        <v>2035</v>
      </c>
      <c r="B19434" t="s">
        <v>1033</v>
      </c>
      <c r="C19434" t="s">
        <v>1013</v>
      </c>
      <c r="D19434" t="s">
        <v>964</v>
      </c>
      <c r="E19434" t="s">
        <v>1016</v>
      </c>
      <c r="F19434" s="86">
        <v>5247518.4341764804</v>
      </c>
    </row>
    <row r="19435" spans="1:6">
      <c r="A19435">
        <v>2036</v>
      </c>
      <c r="B19435" t="s">
        <v>1033</v>
      </c>
      <c r="C19435" t="s">
        <v>1013</v>
      </c>
      <c r="D19435" t="s">
        <v>964</v>
      </c>
      <c r="E19435" t="s">
        <v>1016</v>
      </c>
      <c r="F19435" s="86">
        <v>5239529.2390783299</v>
      </c>
    </row>
    <row r="19436" spans="1:6">
      <c r="A19436">
        <v>2037</v>
      </c>
      <c r="B19436" t="s">
        <v>1033</v>
      </c>
      <c r="C19436" t="s">
        <v>1013</v>
      </c>
      <c r="D19436" t="s">
        <v>964</v>
      </c>
      <c r="E19436" t="s">
        <v>1016</v>
      </c>
      <c r="F19436" s="86">
        <v>5239068.3239765204</v>
      </c>
    </row>
    <row r="19437" spans="1:6">
      <c r="A19437">
        <v>2038</v>
      </c>
      <c r="B19437" t="s">
        <v>1033</v>
      </c>
      <c r="C19437" t="s">
        <v>1013</v>
      </c>
      <c r="D19437" t="s">
        <v>964</v>
      </c>
      <c r="E19437" t="s">
        <v>1016</v>
      </c>
      <c r="F19437" s="86">
        <v>5242602.0064237705</v>
      </c>
    </row>
    <row r="19438" spans="1:6">
      <c r="A19438">
        <v>2039</v>
      </c>
      <c r="B19438" t="s">
        <v>1033</v>
      </c>
      <c r="C19438" t="s">
        <v>1013</v>
      </c>
      <c r="D19438" t="s">
        <v>964</v>
      </c>
      <c r="E19438" t="s">
        <v>1016</v>
      </c>
      <c r="F19438" s="86">
        <v>5243677.4749946799</v>
      </c>
    </row>
    <row r="19439" spans="1:6">
      <c r="A19439">
        <v>2040</v>
      </c>
      <c r="B19439" t="s">
        <v>1033</v>
      </c>
      <c r="C19439" t="s">
        <v>1013</v>
      </c>
      <c r="D19439" t="s">
        <v>964</v>
      </c>
      <c r="E19439" t="s">
        <v>1016</v>
      </c>
      <c r="F19439" s="86">
        <v>5245121.6756470399</v>
      </c>
    </row>
    <row r="19440" spans="1:6">
      <c r="A19440">
        <v>2041</v>
      </c>
      <c r="B19440" t="s">
        <v>1033</v>
      </c>
      <c r="C19440" t="s">
        <v>1013</v>
      </c>
      <c r="D19440" t="s">
        <v>964</v>
      </c>
      <c r="E19440" t="s">
        <v>1016</v>
      </c>
      <c r="F19440" s="86">
        <v>5250560.4738484696</v>
      </c>
    </row>
    <row r="19441" spans="1:6">
      <c r="A19441">
        <v>2042</v>
      </c>
      <c r="B19441" t="s">
        <v>1033</v>
      </c>
      <c r="C19441" t="s">
        <v>1013</v>
      </c>
      <c r="D19441" t="s">
        <v>964</v>
      </c>
      <c r="E19441" t="s">
        <v>1016</v>
      </c>
      <c r="F19441" s="86">
        <v>5260823.51678224</v>
      </c>
    </row>
    <row r="19442" spans="1:6">
      <c r="A19442">
        <v>2043</v>
      </c>
      <c r="B19442" t="s">
        <v>1033</v>
      </c>
      <c r="C19442" t="s">
        <v>1013</v>
      </c>
      <c r="D19442" t="s">
        <v>964</v>
      </c>
      <c r="E19442" t="s">
        <v>1016</v>
      </c>
      <c r="F19442" s="86">
        <v>5272346.3943276396</v>
      </c>
    </row>
    <row r="19443" spans="1:6">
      <c r="A19443">
        <v>2044</v>
      </c>
      <c r="B19443" t="s">
        <v>1033</v>
      </c>
      <c r="C19443" t="s">
        <v>1013</v>
      </c>
      <c r="D19443" t="s">
        <v>964</v>
      </c>
      <c r="E19443" t="s">
        <v>1016</v>
      </c>
      <c r="F19443" s="86">
        <v>5283039.6246897802</v>
      </c>
    </row>
    <row r="19444" spans="1:6">
      <c r="A19444">
        <v>2045</v>
      </c>
      <c r="B19444" t="s">
        <v>1033</v>
      </c>
      <c r="C19444" t="s">
        <v>1013</v>
      </c>
      <c r="D19444" t="s">
        <v>964</v>
      </c>
      <c r="E19444" t="s">
        <v>1016</v>
      </c>
      <c r="F19444" s="86">
        <v>5291305.3688490102</v>
      </c>
    </row>
    <row r="19445" spans="1:6">
      <c r="A19445">
        <v>2046</v>
      </c>
      <c r="B19445" t="s">
        <v>1033</v>
      </c>
      <c r="C19445" t="s">
        <v>1013</v>
      </c>
      <c r="D19445" t="s">
        <v>964</v>
      </c>
      <c r="E19445" t="s">
        <v>1016</v>
      </c>
      <c r="F19445" s="86">
        <v>5295975.97521408</v>
      </c>
    </row>
    <row r="19446" spans="1:6">
      <c r="A19446">
        <v>2047</v>
      </c>
      <c r="B19446" t="s">
        <v>1033</v>
      </c>
      <c r="C19446" t="s">
        <v>1013</v>
      </c>
      <c r="D19446" t="s">
        <v>964</v>
      </c>
      <c r="E19446" t="s">
        <v>1016</v>
      </c>
      <c r="F19446" s="86">
        <v>5297143.6268053502</v>
      </c>
    </row>
    <row r="19447" spans="1:6">
      <c r="A19447">
        <v>2048</v>
      </c>
      <c r="B19447" t="s">
        <v>1033</v>
      </c>
      <c r="C19447" t="s">
        <v>1013</v>
      </c>
      <c r="D19447" t="s">
        <v>964</v>
      </c>
      <c r="E19447" t="s">
        <v>1016</v>
      </c>
      <c r="F19447" s="86">
        <v>5300677.3092526104</v>
      </c>
    </row>
    <row r="19448" spans="1:6">
      <c r="A19448">
        <v>2049</v>
      </c>
      <c r="B19448" t="s">
        <v>1033</v>
      </c>
      <c r="C19448" t="s">
        <v>1013</v>
      </c>
      <c r="D19448" t="s">
        <v>964</v>
      </c>
      <c r="E19448" t="s">
        <v>1016</v>
      </c>
      <c r="F19448" s="86">
        <v>5305071.3665565904</v>
      </c>
    </row>
    <row r="19449" spans="1:6">
      <c r="A19449">
        <v>2050</v>
      </c>
      <c r="B19449" t="s">
        <v>1033</v>
      </c>
      <c r="C19449" t="s">
        <v>1013</v>
      </c>
      <c r="D19449" t="s">
        <v>964</v>
      </c>
      <c r="E19449" t="s">
        <v>1016</v>
      </c>
      <c r="F19449" s="86">
        <v>5306730.6609231196</v>
      </c>
    </row>
    <row r="19450" spans="1:6">
      <c r="A19450">
        <v>2017</v>
      </c>
      <c r="B19450" t="s">
        <v>1034</v>
      </c>
      <c r="C19450" t="s">
        <v>1013</v>
      </c>
      <c r="D19450" t="s">
        <v>964</v>
      </c>
      <c r="E19450" t="s">
        <v>1016</v>
      </c>
      <c r="F19450" s="86">
        <v>871415.93429009302</v>
      </c>
    </row>
    <row r="19451" spans="1:6">
      <c r="A19451">
        <v>2018</v>
      </c>
      <c r="B19451" t="s">
        <v>1034</v>
      </c>
      <c r="C19451" t="s">
        <v>1013</v>
      </c>
      <c r="D19451" t="s">
        <v>964</v>
      </c>
      <c r="E19451" t="s">
        <v>1016</v>
      </c>
      <c r="F19451" s="86">
        <v>857523.11782995495</v>
      </c>
    </row>
    <row r="19452" spans="1:6">
      <c r="A19452">
        <v>2019</v>
      </c>
      <c r="B19452" t="s">
        <v>1034</v>
      </c>
      <c r="C19452" t="s">
        <v>1013</v>
      </c>
      <c r="D19452" t="s">
        <v>964</v>
      </c>
      <c r="E19452" t="s">
        <v>1016</v>
      </c>
      <c r="F19452" s="86">
        <v>842197.10703544295</v>
      </c>
    </row>
    <row r="19453" spans="1:6">
      <c r="A19453">
        <v>2020</v>
      </c>
      <c r="B19453" t="s">
        <v>1034</v>
      </c>
      <c r="C19453" t="s">
        <v>1013</v>
      </c>
      <c r="D19453" t="s">
        <v>964</v>
      </c>
      <c r="E19453" t="s">
        <v>1016</v>
      </c>
      <c r="F19453" s="86">
        <v>836792.46846810903</v>
      </c>
    </row>
    <row r="19454" spans="1:6">
      <c r="A19454">
        <v>2021</v>
      </c>
      <c r="B19454" t="s">
        <v>1034</v>
      </c>
      <c r="C19454" t="s">
        <v>1013</v>
      </c>
      <c r="D19454" t="s">
        <v>964</v>
      </c>
      <c r="E19454" t="s">
        <v>1016</v>
      </c>
      <c r="F19454" s="86">
        <v>836150.66763823805</v>
      </c>
    </row>
    <row r="19455" spans="1:6">
      <c r="A19455">
        <v>2022</v>
      </c>
      <c r="B19455" t="s">
        <v>1034</v>
      </c>
      <c r="C19455" t="s">
        <v>1013</v>
      </c>
      <c r="D19455" t="s">
        <v>964</v>
      </c>
      <c r="E19455" t="s">
        <v>1016</v>
      </c>
      <c r="F19455" s="86">
        <v>837082.002677073</v>
      </c>
    </row>
    <row r="19456" spans="1:6">
      <c r="A19456">
        <v>2023</v>
      </c>
      <c r="B19456" t="s">
        <v>1034</v>
      </c>
      <c r="C19456" t="s">
        <v>1013</v>
      </c>
      <c r="D19456" t="s">
        <v>964</v>
      </c>
      <c r="E19456" t="s">
        <v>1016</v>
      </c>
      <c r="F19456" s="86">
        <v>836850.37530990096</v>
      </c>
    </row>
    <row r="19457" spans="1:6">
      <c r="A19457">
        <v>2024</v>
      </c>
      <c r="B19457" t="s">
        <v>1034</v>
      </c>
      <c r="C19457" t="s">
        <v>1013</v>
      </c>
      <c r="D19457" t="s">
        <v>964</v>
      </c>
      <c r="E19457" t="s">
        <v>1016</v>
      </c>
      <c r="F19457" s="86">
        <v>835885.26128002</v>
      </c>
    </row>
    <row r="19458" spans="1:6">
      <c r="A19458">
        <v>2025</v>
      </c>
      <c r="B19458" t="s">
        <v>1034</v>
      </c>
      <c r="C19458" t="s">
        <v>1013</v>
      </c>
      <c r="D19458" t="s">
        <v>964</v>
      </c>
      <c r="E19458" t="s">
        <v>1016</v>
      </c>
      <c r="F19458" s="86">
        <v>833255.325548594</v>
      </c>
    </row>
    <row r="19459" spans="1:6">
      <c r="A19459">
        <v>2026</v>
      </c>
      <c r="B19459" t="s">
        <v>1034</v>
      </c>
      <c r="C19459" t="s">
        <v>1013</v>
      </c>
      <c r="D19459" t="s">
        <v>964</v>
      </c>
      <c r="E19459" t="s">
        <v>1016</v>
      </c>
      <c r="F19459" s="86">
        <v>830765.33135150105</v>
      </c>
    </row>
    <row r="19460" spans="1:6">
      <c r="A19460">
        <v>2027</v>
      </c>
      <c r="B19460" t="s">
        <v>1034</v>
      </c>
      <c r="C19460" t="s">
        <v>1013</v>
      </c>
      <c r="D19460" t="s">
        <v>964</v>
      </c>
      <c r="E19460" t="s">
        <v>1016</v>
      </c>
      <c r="F19460" s="86">
        <v>829225.97447384102</v>
      </c>
    </row>
    <row r="19461" spans="1:6">
      <c r="A19461">
        <v>2028</v>
      </c>
      <c r="B19461" t="s">
        <v>1034</v>
      </c>
      <c r="C19461" t="s">
        <v>1013</v>
      </c>
      <c r="D19461" t="s">
        <v>964</v>
      </c>
      <c r="E19461" t="s">
        <v>1016</v>
      </c>
      <c r="F19461" s="86">
        <v>829418.99727981701</v>
      </c>
    </row>
    <row r="19462" spans="1:6">
      <c r="A19462">
        <v>2029</v>
      </c>
      <c r="B19462" t="s">
        <v>1034</v>
      </c>
      <c r="C19462" t="s">
        <v>1013</v>
      </c>
      <c r="D19462" t="s">
        <v>964</v>
      </c>
      <c r="E19462" t="s">
        <v>1016</v>
      </c>
      <c r="F19462" s="86">
        <v>829394.86942907004</v>
      </c>
    </row>
    <row r="19463" spans="1:6">
      <c r="A19463">
        <v>2030</v>
      </c>
      <c r="B19463" t="s">
        <v>1034</v>
      </c>
      <c r="C19463" t="s">
        <v>1013</v>
      </c>
      <c r="D19463" t="s">
        <v>964</v>
      </c>
      <c r="E19463" t="s">
        <v>1016</v>
      </c>
      <c r="F19463" s="86">
        <v>828009.93079619098</v>
      </c>
    </row>
    <row r="19464" spans="1:6">
      <c r="A19464">
        <v>2031</v>
      </c>
      <c r="B19464" t="s">
        <v>1034</v>
      </c>
      <c r="C19464" t="s">
        <v>1013</v>
      </c>
      <c r="D19464" t="s">
        <v>964</v>
      </c>
      <c r="E19464" t="s">
        <v>1016</v>
      </c>
      <c r="F19464" s="86">
        <v>826099.00501702598</v>
      </c>
    </row>
    <row r="19465" spans="1:6">
      <c r="A19465">
        <v>2032</v>
      </c>
      <c r="B19465" t="s">
        <v>1034</v>
      </c>
      <c r="C19465" t="s">
        <v>1013</v>
      </c>
      <c r="D19465" t="s">
        <v>964</v>
      </c>
      <c r="E19465" t="s">
        <v>1016</v>
      </c>
      <c r="F19465" s="86">
        <v>823951.62630054099</v>
      </c>
    </row>
    <row r="19466" spans="1:6">
      <c r="A19466">
        <v>2033</v>
      </c>
      <c r="B19466" t="s">
        <v>1034</v>
      </c>
      <c r="C19466" t="s">
        <v>1013</v>
      </c>
      <c r="D19466" t="s">
        <v>964</v>
      </c>
      <c r="E19466" t="s">
        <v>1016</v>
      </c>
      <c r="F19466" s="86">
        <v>823903.370599046</v>
      </c>
    </row>
    <row r="19467" spans="1:6">
      <c r="A19467">
        <v>2034</v>
      </c>
      <c r="B19467" t="s">
        <v>1034</v>
      </c>
      <c r="C19467" t="s">
        <v>1013</v>
      </c>
      <c r="D19467" t="s">
        <v>964</v>
      </c>
      <c r="E19467" t="s">
        <v>1016</v>
      </c>
      <c r="F19467" s="86">
        <v>823835.81261695502</v>
      </c>
    </row>
    <row r="19468" spans="1:6">
      <c r="A19468">
        <v>2035</v>
      </c>
      <c r="B19468" t="s">
        <v>1034</v>
      </c>
      <c r="C19468" t="s">
        <v>1013</v>
      </c>
      <c r="D19468" t="s">
        <v>964</v>
      </c>
      <c r="E19468" t="s">
        <v>1016</v>
      </c>
      <c r="F19468" s="86">
        <v>824086.74226472399</v>
      </c>
    </row>
    <row r="19469" spans="1:6">
      <c r="A19469">
        <v>2036</v>
      </c>
      <c r="B19469" t="s">
        <v>1034</v>
      </c>
      <c r="C19469" t="s">
        <v>1013</v>
      </c>
      <c r="D19469" t="s">
        <v>964</v>
      </c>
      <c r="E19469" t="s">
        <v>1016</v>
      </c>
      <c r="F19469" s="86">
        <v>822832.094025878</v>
      </c>
    </row>
    <row r="19470" spans="1:6">
      <c r="A19470">
        <v>2037</v>
      </c>
      <c r="B19470" t="s">
        <v>1034</v>
      </c>
      <c r="C19470" t="s">
        <v>1013</v>
      </c>
      <c r="D19470" t="s">
        <v>964</v>
      </c>
      <c r="E19470" t="s">
        <v>1016</v>
      </c>
      <c r="F19470" s="86">
        <v>822759.71047363698</v>
      </c>
    </row>
    <row r="19471" spans="1:6">
      <c r="A19471">
        <v>2038</v>
      </c>
      <c r="B19471" t="s">
        <v>1034</v>
      </c>
      <c r="C19471" t="s">
        <v>1013</v>
      </c>
      <c r="D19471" t="s">
        <v>964</v>
      </c>
      <c r="E19471" t="s">
        <v>1016</v>
      </c>
      <c r="F19471" s="86">
        <v>823314.65104081901</v>
      </c>
    </row>
    <row r="19472" spans="1:6">
      <c r="A19472">
        <v>2039</v>
      </c>
      <c r="B19472" t="s">
        <v>1034</v>
      </c>
      <c r="C19472" t="s">
        <v>1013</v>
      </c>
      <c r="D19472" t="s">
        <v>964</v>
      </c>
      <c r="E19472" t="s">
        <v>1016</v>
      </c>
      <c r="F19472" s="86">
        <v>823483.54599604802</v>
      </c>
    </row>
    <row r="19473" spans="1:6">
      <c r="A19473">
        <v>2040</v>
      </c>
      <c r="B19473" t="s">
        <v>1034</v>
      </c>
      <c r="C19473" t="s">
        <v>1013</v>
      </c>
      <c r="D19473" t="s">
        <v>964</v>
      </c>
      <c r="E19473" t="s">
        <v>1016</v>
      </c>
      <c r="F19473" s="86">
        <v>823710.34779307002</v>
      </c>
    </row>
    <row r="19474" spans="1:6">
      <c r="A19474">
        <v>2041</v>
      </c>
      <c r="B19474" t="s">
        <v>1034</v>
      </c>
      <c r="C19474" t="s">
        <v>1013</v>
      </c>
      <c r="D19474" t="s">
        <v>964</v>
      </c>
      <c r="E19474" t="s">
        <v>1016</v>
      </c>
      <c r="F19474" s="86">
        <v>824564.47370951495</v>
      </c>
    </row>
    <row r="19475" spans="1:6">
      <c r="A19475">
        <v>2042</v>
      </c>
      <c r="B19475" t="s">
        <v>1034</v>
      </c>
      <c r="C19475" t="s">
        <v>1013</v>
      </c>
      <c r="D19475" t="s">
        <v>964</v>
      </c>
      <c r="E19475" t="s">
        <v>1016</v>
      </c>
      <c r="F19475" s="86">
        <v>826176.214139416</v>
      </c>
    </row>
    <row r="19476" spans="1:6">
      <c r="A19476">
        <v>2043</v>
      </c>
      <c r="B19476" t="s">
        <v>1034</v>
      </c>
      <c r="C19476" t="s">
        <v>1013</v>
      </c>
      <c r="D19476" t="s">
        <v>964</v>
      </c>
      <c r="E19476" t="s">
        <v>1016</v>
      </c>
      <c r="F19476" s="86">
        <v>827985.80294544401</v>
      </c>
    </row>
    <row r="19477" spans="1:6">
      <c r="A19477">
        <v>2044</v>
      </c>
      <c r="B19477" t="s">
        <v>1034</v>
      </c>
      <c r="C19477" t="s">
        <v>1013</v>
      </c>
      <c r="D19477" t="s">
        <v>964</v>
      </c>
      <c r="E19477" t="s">
        <v>1016</v>
      </c>
      <c r="F19477" s="86">
        <v>829665.10135743697</v>
      </c>
    </row>
    <row r="19478" spans="1:6">
      <c r="A19478">
        <v>2045</v>
      </c>
      <c r="B19478" t="s">
        <v>1034</v>
      </c>
      <c r="C19478" t="s">
        <v>1013</v>
      </c>
      <c r="D19478" t="s">
        <v>964</v>
      </c>
      <c r="E19478" t="s">
        <v>1016</v>
      </c>
      <c r="F19478" s="86">
        <v>830963.17972762696</v>
      </c>
    </row>
    <row r="19479" spans="1:6">
      <c r="A19479">
        <v>2046</v>
      </c>
      <c r="B19479" t="s">
        <v>1034</v>
      </c>
      <c r="C19479" t="s">
        <v>1013</v>
      </c>
      <c r="D19479" t="s">
        <v>964</v>
      </c>
      <c r="E19479" t="s">
        <v>1016</v>
      </c>
      <c r="F19479" s="86">
        <v>831696.666390336</v>
      </c>
    </row>
    <row r="19480" spans="1:6">
      <c r="A19480">
        <v>2047</v>
      </c>
      <c r="B19480" t="s">
        <v>1034</v>
      </c>
      <c r="C19480" t="s">
        <v>1013</v>
      </c>
      <c r="D19480" t="s">
        <v>964</v>
      </c>
      <c r="E19480" t="s">
        <v>1016</v>
      </c>
      <c r="F19480" s="86">
        <v>831880.03805601399</v>
      </c>
    </row>
    <row r="19481" spans="1:6">
      <c r="A19481">
        <v>2048</v>
      </c>
      <c r="B19481" t="s">
        <v>1034</v>
      </c>
      <c r="C19481" t="s">
        <v>1013</v>
      </c>
      <c r="D19481" t="s">
        <v>964</v>
      </c>
      <c r="E19481" t="s">
        <v>1016</v>
      </c>
      <c r="F19481" s="86">
        <v>832434.97862319497</v>
      </c>
    </row>
    <row r="19482" spans="1:6">
      <c r="A19482">
        <v>2049</v>
      </c>
      <c r="B19482" t="s">
        <v>1034</v>
      </c>
      <c r="C19482" t="s">
        <v>1013</v>
      </c>
      <c r="D19482" t="s">
        <v>964</v>
      </c>
      <c r="E19482" t="s">
        <v>1016</v>
      </c>
      <c r="F19482" s="86">
        <v>833125.03515456</v>
      </c>
    </row>
    <row r="19483" spans="1:6">
      <c r="A19483">
        <v>2050</v>
      </c>
      <c r="B19483" t="s">
        <v>1034</v>
      </c>
      <c r="C19483" t="s">
        <v>1013</v>
      </c>
      <c r="D19483" t="s">
        <v>964</v>
      </c>
      <c r="E19483" t="s">
        <v>1016</v>
      </c>
      <c r="F19483" s="86">
        <v>833385.61594262801</v>
      </c>
    </row>
    <row r="19484" spans="1:6">
      <c r="A19484">
        <v>2017</v>
      </c>
      <c r="B19484" t="s">
        <v>1035</v>
      </c>
      <c r="C19484" t="s">
        <v>1013</v>
      </c>
      <c r="D19484" t="s">
        <v>964</v>
      </c>
      <c r="E19484" t="s">
        <v>1016</v>
      </c>
      <c r="F19484" s="86">
        <v>945593.72904178896</v>
      </c>
    </row>
    <row r="19485" spans="1:6">
      <c r="A19485">
        <v>2018</v>
      </c>
      <c r="B19485" t="s">
        <v>1035</v>
      </c>
      <c r="C19485" t="s">
        <v>1013</v>
      </c>
      <c r="D19485" t="s">
        <v>964</v>
      </c>
      <c r="E19485" t="s">
        <v>1016</v>
      </c>
      <c r="F19485" s="86">
        <v>930518.310281932</v>
      </c>
    </row>
    <row r="19486" spans="1:6">
      <c r="A19486">
        <v>2019</v>
      </c>
      <c r="B19486" t="s">
        <v>1035</v>
      </c>
      <c r="C19486" t="s">
        <v>1013</v>
      </c>
      <c r="D19486" t="s">
        <v>964</v>
      </c>
      <c r="E19486" t="s">
        <v>1016</v>
      </c>
      <c r="F19486" s="86">
        <v>913887.69896504795</v>
      </c>
    </row>
    <row r="19487" spans="1:6">
      <c r="A19487">
        <v>2020</v>
      </c>
      <c r="B19487" t="s">
        <v>1035</v>
      </c>
      <c r="C19487" t="s">
        <v>1013</v>
      </c>
      <c r="D19487" t="s">
        <v>964</v>
      </c>
      <c r="E19487" t="s">
        <v>1016</v>
      </c>
      <c r="F19487" s="86">
        <v>908022.99976010201</v>
      </c>
    </row>
    <row r="19488" spans="1:6">
      <c r="A19488">
        <v>2021</v>
      </c>
      <c r="B19488" t="s">
        <v>1035</v>
      </c>
      <c r="C19488" t="s">
        <v>1013</v>
      </c>
      <c r="D19488" t="s">
        <v>964</v>
      </c>
      <c r="E19488" t="s">
        <v>1016</v>
      </c>
      <c r="F19488" s="86">
        <v>907326.56672951498</v>
      </c>
    </row>
    <row r="19489" spans="1:6">
      <c r="A19489">
        <v>2022</v>
      </c>
      <c r="B19489" t="s">
        <v>1035</v>
      </c>
      <c r="C19489" t="s">
        <v>1013</v>
      </c>
      <c r="D19489" t="s">
        <v>964</v>
      </c>
      <c r="E19489" t="s">
        <v>1016</v>
      </c>
      <c r="F19489" s="86">
        <v>908337.18007465301</v>
      </c>
    </row>
    <row r="19490" spans="1:6">
      <c r="A19490">
        <v>2023</v>
      </c>
      <c r="B19490" t="s">
        <v>1035</v>
      </c>
      <c r="C19490" t="s">
        <v>1013</v>
      </c>
      <c r="D19490" t="s">
        <v>964</v>
      </c>
      <c r="E19490" t="s">
        <v>1016</v>
      </c>
      <c r="F19490" s="86">
        <v>908085.83582301205</v>
      </c>
    </row>
    <row r="19491" spans="1:6">
      <c r="A19491">
        <v>2024</v>
      </c>
      <c r="B19491" t="s">
        <v>1035</v>
      </c>
      <c r="C19491" t="s">
        <v>1013</v>
      </c>
      <c r="D19491" t="s">
        <v>964</v>
      </c>
      <c r="E19491" t="s">
        <v>1016</v>
      </c>
      <c r="F19491" s="86">
        <v>907038.56810784305</v>
      </c>
    </row>
    <row r="19492" spans="1:6">
      <c r="A19492">
        <v>2025</v>
      </c>
      <c r="B19492" t="s">
        <v>1035</v>
      </c>
      <c r="C19492" t="s">
        <v>1013</v>
      </c>
      <c r="D19492" t="s">
        <v>964</v>
      </c>
      <c r="E19492" t="s">
        <v>1016</v>
      </c>
      <c r="F19492" s="86">
        <v>904184.76358400797</v>
      </c>
    </row>
    <row r="19493" spans="1:6">
      <c r="A19493">
        <v>2026</v>
      </c>
      <c r="B19493" t="s">
        <v>1035</v>
      </c>
      <c r="C19493" t="s">
        <v>1013</v>
      </c>
      <c r="D19493" t="s">
        <v>964</v>
      </c>
      <c r="E19493" t="s">
        <v>1016</v>
      </c>
      <c r="F19493" s="86">
        <v>901482.81287887204</v>
      </c>
    </row>
    <row r="19494" spans="1:6">
      <c r="A19494">
        <v>2027</v>
      </c>
      <c r="B19494" t="s">
        <v>1035</v>
      </c>
      <c r="C19494" t="s">
        <v>1013</v>
      </c>
      <c r="D19494" t="s">
        <v>964</v>
      </c>
      <c r="E19494" t="s">
        <v>1016</v>
      </c>
      <c r="F19494" s="86">
        <v>899812.420873177</v>
      </c>
    </row>
    <row r="19495" spans="1:6">
      <c r="A19495">
        <v>2028</v>
      </c>
      <c r="B19495" t="s">
        <v>1035</v>
      </c>
      <c r="C19495" t="s">
        <v>1013</v>
      </c>
      <c r="D19495" t="s">
        <v>964</v>
      </c>
      <c r="E19495" t="s">
        <v>1016</v>
      </c>
      <c r="F19495" s="86">
        <v>900021.87441621104</v>
      </c>
    </row>
    <row r="19496" spans="1:6">
      <c r="A19496">
        <v>2029</v>
      </c>
      <c r="B19496" t="s">
        <v>1035</v>
      </c>
      <c r="C19496" t="s">
        <v>1013</v>
      </c>
      <c r="D19496" t="s">
        <v>964</v>
      </c>
      <c r="E19496" t="s">
        <v>1016</v>
      </c>
      <c r="F19496" s="86">
        <v>899995.69272333197</v>
      </c>
    </row>
    <row r="19497" spans="1:6">
      <c r="A19497">
        <v>2030</v>
      </c>
      <c r="B19497" t="s">
        <v>1035</v>
      </c>
      <c r="C19497" t="s">
        <v>1013</v>
      </c>
      <c r="D19497" t="s">
        <v>964</v>
      </c>
      <c r="E19497" t="s">
        <v>1016</v>
      </c>
      <c r="F19497" s="86">
        <v>898492.86355206498</v>
      </c>
    </row>
    <row r="19498" spans="1:6">
      <c r="A19498">
        <v>2031</v>
      </c>
      <c r="B19498" t="s">
        <v>1035</v>
      </c>
      <c r="C19498" t="s">
        <v>1013</v>
      </c>
      <c r="D19498" t="s">
        <v>964</v>
      </c>
      <c r="E19498" t="s">
        <v>1016</v>
      </c>
      <c r="F19498" s="86">
        <v>896419.27347602998</v>
      </c>
    </row>
    <row r="19499" spans="1:6">
      <c r="A19499">
        <v>2032</v>
      </c>
      <c r="B19499" t="s">
        <v>1035</v>
      </c>
      <c r="C19499" t="s">
        <v>1013</v>
      </c>
      <c r="D19499" t="s">
        <v>964</v>
      </c>
      <c r="E19499" t="s">
        <v>1016</v>
      </c>
      <c r="F19499" s="86">
        <v>894089.102809779</v>
      </c>
    </row>
    <row r="19500" spans="1:6">
      <c r="A19500">
        <v>2033</v>
      </c>
      <c r="B19500" t="s">
        <v>1035</v>
      </c>
      <c r="C19500" t="s">
        <v>1013</v>
      </c>
      <c r="D19500" t="s">
        <v>964</v>
      </c>
      <c r="E19500" t="s">
        <v>1016</v>
      </c>
      <c r="F19500" s="86">
        <v>894036.73942402098</v>
      </c>
    </row>
    <row r="19501" spans="1:6">
      <c r="A19501">
        <v>2034</v>
      </c>
      <c r="B19501" t="s">
        <v>1035</v>
      </c>
      <c r="C19501" t="s">
        <v>1013</v>
      </c>
      <c r="D19501" t="s">
        <v>964</v>
      </c>
      <c r="E19501" t="s">
        <v>1016</v>
      </c>
      <c r="F19501" s="86">
        <v>893963.43068395904</v>
      </c>
    </row>
    <row r="19502" spans="1:6">
      <c r="A19502">
        <v>2035</v>
      </c>
      <c r="B19502" t="s">
        <v>1035</v>
      </c>
      <c r="C19502" t="s">
        <v>1013</v>
      </c>
      <c r="D19502" t="s">
        <v>964</v>
      </c>
      <c r="E19502" t="s">
        <v>1016</v>
      </c>
      <c r="F19502" s="86">
        <v>894235.72028990299</v>
      </c>
    </row>
    <row r="19503" spans="1:6">
      <c r="A19503">
        <v>2036</v>
      </c>
      <c r="B19503" t="s">
        <v>1035</v>
      </c>
      <c r="C19503" t="s">
        <v>1013</v>
      </c>
      <c r="D19503" t="s">
        <v>964</v>
      </c>
      <c r="E19503" t="s">
        <v>1016</v>
      </c>
      <c r="F19503" s="86">
        <v>892874.272260183</v>
      </c>
    </row>
    <row r="19504" spans="1:6">
      <c r="A19504">
        <v>2037</v>
      </c>
      <c r="B19504" t="s">
        <v>1035</v>
      </c>
      <c r="C19504" t="s">
        <v>1013</v>
      </c>
      <c r="D19504" t="s">
        <v>964</v>
      </c>
      <c r="E19504" t="s">
        <v>1016</v>
      </c>
      <c r="F19504" s="86">
        <v>892795.72718154499</v>
      </c>
    </row>
    <row r="19505" spans="1:6">
      <c r="A19505">
        <v>2038</v>
      </c>
      <c r="B19505" t="s">
        <v>1035</v>
      </c>
      <c r="C19505" t="s">
        <v>1013</v>
      </c>
      <c r="D19505" t="s">
        <v>964</v>
      </c>
      <c r="E19505" t="s">
        <v>1016</v>
      </c>
      <c r="F19505" s="86">
        <v>893397.90611776803</v>
      </c>
    </row>
    <row r="19506" spans="1:6">
      <c r="A19506">
        <v>2039</v>
      </c>
      <c r="B19506" t="s">
        <v>1035</v>
      </c>
      <c r="C19506" t="s">
        <v>1013</v>
      </c>
      <c r="D19506" t="s">
        <v>964</v>
      </c>
      <c r="E19506" t="s">
        <v>1016</v>
      </c>
      <c r="F19506" s="86">
        <v>893581.17796792195</v>
      </c>
    </row>
    <row r="19507" spans="1:6">
      <c r="A19507">
        <v>2040</v>
      </c>
      <c r="B19507" t="s">
        <v>1035</v>
      </c>
      <c r="C19507" t="s">
        <v>1013</v>
      </c>
      <c r="D19507" t="s">
        <v>964</v>
      </c>
      <c r="E19507" t="s">
        <v>1016</v>
      </c>
      <c r="F19507" s="86">
        <v>893827.28588098695</v>
      </c>
    </row>
    <row r="19508" spans="1:6">
      <c r="A19508">
        <v>2041</v>
      </c>
      <c r="B19508" t="s">
        <v>1035</v>
      </c>
      <c r="C19508" t="s">
        <v>1013</v>
      </c>
      <c r="D19508" t="s">
        <v>964</v>
      </c>
      <c r="E19508" t="s">
        <v>1016</v>
      </c>
      <c r="F19508" s="86">
        <v>894754.11780891195</v>
      </c>
    </row>
    <row r="19509" spans="1:6">
      <c r="A19509">
        <v>2042</v>
      </c>
      <c r="B19509" t="s">
        <v>1035</v>
      </c>
      <c r="C19509" t="s">
        <v>1013</v>
      </c>
      <c r="D19509" t="s">
        <v>964</v>
      </c>
      <c r="E19509" t="s">
        <v>1016</v>
      </c>
      <c r="F19509" s="86">
        <v>896503.05489324406</v>
      </c>
    </row>
    <row r="19510" spans="1:6">
      <c r="A19510">
        <v>2043</v>
      </c>
      <c r="B19510" t="s">
        <v>1035</v>
      </c>
      <c r="C19510" t="s">
        <v>1013</v>
      </c>
      <c r="D19510" t="s">
        <v>964</v>
      </c>
      <c r="E19510" t="s">
        <v>1016</v>
      </c>
      <c r="F19510" s="86">
        <v>898466.68185918499</v>
      </c>
    </row>
    <row r="19511" spans="1:6">
      <c r="A19511">
        <v>2044</v>
      </c>
      <c r="B19511" t="s">
        <v>1035</v>
      </c>
      <c r="C19511" t="s">
        <v>1013</v>
      </c>
      <c r="D19511" t="s">
        <v>964</v>
      </c>
      <c r="E19511" t="s">
        <v>1016</v>
      </c>
      <c r="F19511" s="86">
        <v>900288.92768357904</v>
      </c>
    </row>
    <row r="19512" spans="1:6">
      <c r="A19512">
        <v>2045</v>
      </c>
      <c r="B19512" t="s">
        <v>1035</v>
      </c>
      <c r="C19512" t="s">
        <v>1013</v>
      </c>
      <c r="D19512" t="s">
        <v>964</v>
      </c>
      <c r="E19512" t="s">
        <v>1016</v>
      </c>
      <c r="F19512" s="86">
        <v>901697.50276048202</v>
      </c>
    </row>
    <row r="19513" spans="1:6">
      <c r="A19513">
        <v>2046</v>
      </c>
      <c r="B19513" t="s">
        <v>1035</v>
      </c>
      <c r="C19513" t="s">
        <v>1013</v>
      </c>
      <c r="D19513" t="s">
        <v>964</v>
      </c>
      <c r="E19513" t="s">
        <v>1016</v>
      </c>
      <c r="F19513" s="86">
        <v>902493.42622400995</v>
      </c>
    </row>
    <row r="19514" spans="1:6">
      <c r="A19514">
        <v>2047</v>
      </c>
      <c r="B19514" t="s">
        <v>1035</v>
      </c>
      <c r="C19514" t="s">
        <v>1013</v>
      </c>
      <c r="D19514" t="s">
        <v>964</v>
      </c>
      <c r="E19514" t="s">
        <v>1016</v>
      </c>
      <c r="F19514" s="86">
        <v>902692.40708989196</v>
      </c>
    </row>
    <row r="19515" spans="1:6">
      <c r="A19515">
        <v>2048</v>
      </c>
      <c r="B19515" t="s">
        <v>1035</v>
      </c>
      <c r="C19515" t="s">
        <v>1013</v>
      </c>
      <c r="D19515" t="s">
        <v>964</v>
      </c>
      <c r="E19515" t="s">
        <v>1016</v>
      </c>
      <c r="F19515" s="86">
        <v>903294.58602611395</v>
      </c>
    </row>
    <row r="19516" spans="1:6">
      <c r="A19516">
        <v>2049</v>
      </c>
      <c r="B19516" t="s">
        <v>1035</v>
      </c>
      <c r="C19516" t="s">
        <v>1013</v>
      </c>
      <c r="D19516" t="s">
        <v>964</v>
      </c>
      <c r="E19516" t="s">
        <v>1016</v>
      </c>
      <c r="F19516" s="86">
        <v>904043.38244246005</v>
      </c>
    </row>
    <row r="19517" spans="1:6">
      <c r="A19517">
        <v>2050</v>
      </c>
      <c r="B19517" t="s">
        <v>1035</v>
      </c>
      <c r="C19517" t="s">
        <v>1013</v>
      </c>
      <c r="D19517" t="s">
        <v>964</v>
      </c>
      <c r="E19517" t="s">
        <v>1016</v>
      </c>
      <c r="F19517" s="86">
        <v>904326.14472555602</v>
      </c>
    </row>
    <row r="19518" spans="1:6">
      <c r="A19518">
        <v>2017</v>
      </c>
      <c r="B19518" t="s">
        <v>1036</v>
      </c>
      <c r="C19518" t="s">
        <v>1013</v>
      </c>
      <c r="D19518" t="s">
        <v>964</v>
      </c>
      <c r="E19518" t="s">
        <v>1016</v>
      </c>
      <c r="F19518" s="86">
        <v>7593627.1362538803</v>
      </c>
    </row>
    <row r="19519" spans="1:6">
      <c r="A19519">
        <v>2018</v>
      </c>
      <c r="B19519" t="s">
        <v>1036</v>
      </c>
      <c r="C19519" t="s">
        <v>1013</v>
      </c>
      <c r="D19519" t="s">
        <v>964</v>
      </c>
      <c r="E19519" t="s">
        <v>1016</v>
      </c>
      <c r="F19519" s="86">
        <v>7472563.4008785896</v>
      </c>
    </row>
    <row r="19520" spans="1:6">
      <c r="A19520">
        <v>2019</v>
      </c>
      <c r="B19520" t="s">
        <v>1036</v>
      </c>
      <c r="C19520" t="s">
        <v>1013</v>
      </c>
      <c r="D19520" t="s">
        <v>964</v>
      </c>
      <c r="E19520" t="s">
        <v>1016</v>
      </c>
      <c r="F19520" s="86">
        <v>7339010.6313225301</v>
      </c>
    </row>
    <row r="19521" spans="1:6">
      <c r="A19521">
        <v>2020</v>
      </c>
      <c r="B19521" t="s">
        <v>1036</v>
      </c>
      <c r="C19521" t="s">
        <v>1013</v>
      </c>
      <c r="D19521" t="s">
        <v>964</v>
      </c>
      <c r="E19521" t="s">
        <v>1016</v>
      </c>
      <c r="F19521" s="86">
        <v>7291913.9367687497</v>
      </c>
    </row>
    <row r="19522" spans="1:6">
      <c r="A19522">
        <v>2021</v>
      </c>
      <c r="B19522" t="s">
        <v>1036</v>
      </c>
      <c r="C19522" t="s">
        <v>1013</v>
      </c>
      <c r="D19522" t="s">
        <v>964</v>
      </c>
      <c r="E19522" t="s">
        <v>1016</v>
      </c>
      <c r="F19522" s="86">
        <v>7286321.2042904897</v>
      </c>
    </row>
    <row r="19523" spans="1:6">
      <c r="A19523">
        <v>2022</v>
      </c>
      <c r="B19523" t="s">
        <v>1036</v>
      </c>
      <c r="C19523" t="s">
        <v>1013</v>
      </c>
      <c r="D19523" t="s">
        <v>964</v>
      </c>
      <c r="E19523" t="s">
        <v>1016</v>
      </c>
      <c r="F19523" s="86">
        <v>7294436.9739769902</v>
      </c>
    </row>
    <row r="19524" spans="1:6">
      <c r="A19524">
        <v>2023</v>
      </c>
      <c r="B19524" t="s">
        <v>1036</v>
      </c>
      <c r="C19524" t="s">
        <v>1013</v>
      </c>
      <c r="D19524" t="s">
        <v>964</v>
      </c>
      <c r="E19524" t="s">
        <v>1016</v>
      </c>
      <c r="F19524" s="86">
        <v>7292418.5442104004</v>
      </c>
    </row>
    <row r="19525" spans="1:6">
      <c r="A19525">
        <v>2024</v>
      </c>
      <c r="B19525" t="s">
        <v>1036</v>
      </c>
      <c r="C19525" t="s">
        <v>1013</v>
      </c>
      <c r="D19525" t="s">
        <v>964</v>
      </c>
      <c r="E19525" t="s">
        <v>1016</v>
      </c>
      <c r="F19525" s="86">
        <v>7284008.4201829396</v>
      </c>
    </row>
    <row r="19526" spans="1:6">
      <c r="A19526">
        <v>2025</v>
      </c>
      <c r="B19526" t="s">
        <v>1036</v>
      </c>
      <c r="C19526" t="s">
        <v>1013</v>
      </c>
      <c r="D19526" t="s">
        <v>964</v>
      </c>
      <c r="E19526" t="s">
        <v>1016</v>
      </c>
      <c r="F19526" s="86">
        <v>7261090.83220811</v>
      </c>
    </row>
    <row r="19527" spans="1:6">
      <c r="A19527">
        <v>2026</v>
      </c>
      <c r="B19527" t="s">
        <v>1036</v>
      </c>
      <c r="C19527" t="s">
        <v>1013</v>
      </c>
      <c r="D19527" t="s">
        <v>964</v>
      </c>
      <c r="E19527" t="s">
        <v>1016</v>
      </c>
      <c r="F19527" s="86">
        <v>7239392.7122172704</v>
      </c>
    </row>
    <row r="19528" spans="1:6">
      <c r="A19528">
        <v>2027</v>
      </c>
      <c r="B19528" t="s">
        <v>1036</v>
      </c>
      <c r="C19528" t="s">
        <v>1013</v>
      </c>
      <c r="D19528" t="s">
        <v>964</v>
      </c>
      <c r="E19528" t="s">
        <v>1016</v>
      </c>
      <c r="F19528" s="86">
        <v>7225978.5643934701</v>
      </c>
    </row>
    <row r="19529" spans="1:6">
      <c r="A19529">
        <v>2028</v>
      </c>
      <c r="B19529" t="s">
        <v>1036</v>
      </c>
      <c r="C19529" t="s">
        <v>1013</v>
      </c>
      <c r="D19529" t="s">
        <v>964</v>
      </c>
      <c r="E19529" t="s">
        <v>1016</v>
      </c>
      <c r="F19529" s="86">
        <v>7227660.58919896</v>
      </c>
    </row>
    <row r="19530" spans="1:6">
      <c r="A19530">
        <v>2029</v>
      </c>
      <c r="B19530" t="s">
        <v>1036</v>
      </c>
      <c r="C19530" t="s">
        <v>1013</v>
      </c>
      <c r="D19530" t="s">
        <v>964</v>
      </c>
      <c r="E19530" t="s">
        <v>1016</v>
      </c>
      <c r="F19530" s="86">
        <v>7227450.3360982798</v>
      </c>
    </row>
    <row r="19531" spans="1:6">
      <c r="A19531">
        <v>2030</v>
      </c>
      <c r="B19531" t="s">
        <v>1036</v>
      </c>
      <c r="C19531" t="s">
        <v>1013</v>
      </c>
      <c r="D19531" t="s">
        <v>964</v>
      </c>
      <c r="E19531" t="s">
        <v>1016</v>
      </c>
      <c r="F19531" s="86">
        <v>7215381.8081188696</v>
      </c>
    </row>
    <row r="19532" spans="1:6">
      <c r="A19532">
        <v>2031</v>
      </c>
      <c r="B19532" t="s">
        <v>1036</v>
      </c>
      <c r="C19532" t="s">
        <v>1013</v>
      </c>
      <c r="D19532" t="s">
        <v>964</v>
      </c>
      <c r="E19532" t="s">
        <v>1016</v>
      </c>
      <c r="F19532" s="86">
        <v>7198729.7625444997</v>
      </c>
    </row>
    <row r="19533" spans="1:6">
      <c r="A19533">
        <v>2032</v>
      </c>
      <c r="B19533" t="s">
        <v>1036</v>
      </c>
      <c r="C19533" t="s">
        <v>1013</v>
      </c>
      <c r="D19533" t="s">
        <v>964</v>
      </c>
      <c r="E19533" t="s">
        <v>1016</v>
      </c>
      <c r="F19533" s="86">
        <v>7180017.2365833996</v>
      </c>
    </row>
    <row r="19534" spans="1:6">
      <c r="A19534">
        <v>2033</v>
      </c>
      <c r="B19534" t="s">
        <v>1036</v>
      </c>
      <c r="C19534" t="s">
        <v>1013</v>
      </c>
      <c r="D19534" t="s">
        <v>964</v>
      </c>
      <c r="E19534" t="s">
        <v>1016</v>
      </c>
      <c r="F19534" s="86">
        <v>7179596.7303820299</v>
      </c>
    </row>
    <row r="19535" spans="1:6">
      <c r="A19535">
        <v>2034</v>
      </c>
      <c r="B19535" t="s">
        <v>1036</v>
      </c>
      <c r="C19535" t="s">
        <v>1013</v>
      </c>
      <c r="D19535" t="s">
        <v>964</v>
      </c>
      <c r="E19535" t="s">
        <v>1016</v>
      </c>
      <c r="F19535" s="86">
        <v>7179008.0217001103</v>
      </c>
    </row>
    <row r="19536" spans="1:6">
      <c r="A19536">
        <v>2035</v>
      </c>
      <c r="B19536" t="s">
        <v>1036</v>
      </c>
      <c r="C19536" t="s">
        <v>1013</v>
      </c>
      <c r="D19536" t="s">
        <v>964</v>
      </c>
      <c r="E19536" t="s">
        <v>1016</v>
      </c>
      <c r="F19536" s="86">
        <v>7181194.65394725</v>
      </c>
    </row>
    <row r="19537" spans="1:6">
      <c r="A19537">
        <v>2036</v>
      </c>
      <c r="B19537" t="s">
        <v>1036</v>
      </c>
      <c r="C19537" t="s">
        <v>1013</v>
      </c>
      <c r="D19537" t="s">
        <v>964</v>
      </c>
      <c r="E19537" t="s">
        <v>1016</v>
      </c>
      <c r="F19537" s="86">
        <v>7170261.4927115496</v>
      </c>
    </row>
    <row r="19538" spans="1:6">
      <c r="A19538">
        <v>2037</v>
      </c>
      <c r="B19538" t="s">
        <v>1036</v>
      </c>
      <c r="C19538" t="s">
        <v>1013</v>
      </c>
      <c r="D19538" t="s">
        <v>964</v>
      </c>
      <c r="E19538" t="s">
        <v>1016</v>
      </c>
      <c r="F19538" s="86">
        <v>7169630.7334094904</v>
      </c>
    </row>
    <row r="19539" spans="1:6">
      <c r="A19539">
        <v>2038</v>
      </c>
      <c r="B19539" t="s">
        <v>1036</v>
      </c>
      <c r="C19539" t="s">
        <v>1013</v>
      </c>
      <c r="D19539" t="s">
        <v>964</v>
      </c>
      <c r="E19539" t="s">
        <v>1016</v>
      </c>
      <c r="F19539" s="86">
        <v>7174466.55472528</v>
      </c>
    </row>
    <row r="19540" spans="1:6">
      <c r="A19540">
        <v>2039</v>
      </c>
      <c r="B19540" t="s">
        <v>1036</v>
      </c>
      <c r="C19540" t="s">
        <v>1013</v>
      </c>
      <c r="D19540" t="s">
        <v>964</v>
      </c>
      <c r="E19540" t="s">
        <v>1016</v>
      </c>
      <c r="F19540" s="86">
        <v>7175938.3264300805</v>
      </c>
    </row>
    <row r="19541" spans="1:6">
      <c r="A19541">
        <v>2040</v>
      </c>
      <c r="B19541" t="s">
        <v>1036</v>
      </c>
      <c r="C19541" t="s">
        <v>1013</v>
      </c>
      <c r="D19541" t="s">
        <v>964</v>
      </c>
      <c r="E19541" t="s">
        <v>1016</v>
      </c>
      <c r="F19541" s="86">
        <v>7177914.70557654</v>
      </c>
    </row>
    <row r="19542" spans="1:6">
      <c r="A19542">
        <v>2041</v>
      </c>
      <c r="B19542" t="s">
        <v>1036</v>
      </c>
      <c r="C19542" t="s">
        <v>1013</v>
      </c>
      <c r="D19542" t="s">
        <v>964</v>
      </c>
      <c r="E19542" t="s">
        <v>1016</v>
      </c>
      <c r="F19542" s="86">
        <v>7185357.6653408399</v>
      </c>
    </row>
    <row r="19543" spans="1:6">
      <c r="A19543">
        <v>2042</v>
      </c>
      <c r="B19543" t="s">
        <v>1036</v>
      </c>
      <c r="C19543" t="s">
        <v>1013</v>
      </c>
      <c r="D19543" t="s">
        <v>964</v>
      </c>
      <c r="E19543" t="s">
        <v>1016</v>
      </c>
      <c r="F19543" s="86">
        <v>7199402.5724667003</v>
      </c>
    </row>
    <row r="19544" spans="1:6">
      <c r="A19544">
        <v>2043</v>
      </c>
      <c r="B19544" t="s">
        <v>1036</v>
      </c>
      <c r="C19544" t="s">
        <v>1013</v>
      </c>
      <c r="D19544" t="s">
        <v>964</v>
      </c>
      <c r="E19544" t="s">
        <v>1016</v>
      </c>
      <c r="F19544" s="86">
        <v>7215171.55501818</v>
      </c>
    </row>
    <row r="19545" spans="1:6">
      <c r="A19545">
        <v>2044</v>
      </c>
      <c r="B19545" t="s">
        <v>1036</v>
      </c>
      <c r="C19545" t="s">
        <v>1013</v>
      </c>
      <c r="D19545" t="s">
        <v>964</v>
      </c>
      <c r="E19545" t="s">
        <v>1016</v>
      </c>
      <c r="F19545" s="86">
        <v>7229805.1708259601</v>
      </c>
    </row>
    <row r="19546" spans="1:6">
      <c r="A19546">
        <v>2045</v>
      </c>
      <c r="B19546" t="s">
        <v>1036</v>
      </c>
      <c r="C19546" t="s">
        <v>1013</v>
      </c>
      <c r="D19546" t="s">
        <v>964</v>
      </c>
      <c r="E19546" t="s">
        <v>1016</v>
      </c>
      <c r="F19546" s="86">
        <v>7241116.7876428999</v>
      </c>
    </row>
    <row r="19547" spans="1:6">
      <c r="A19547">
        <v>2046</v>
      </c>
      <c r="B19547" t="s">
        <v>1036</v>
      </c>
      <c r="C19547" t="s">
        <v>1013</v>
      </c>
      <c r="D19547" t="s">
        <v>964</v>
      </c>
      <c r="E19547" t="s">
        <v>1016</v>
      </c>
      <c r="F19547" s="86">
        <v>7247508.48190377</v>
      </c>
    </row>
    <row r="19548" spans="1:6">
      <c r="A19548">
        <v>2047</v>
      </c>
      <c r="B19548" t="s">
        <v>1036</v>
      </c>
      <c r="C19548" t="s">
        <v>1013</v>
      </c>
      <c r="D19548" t="s">
        <v>964</v>
      </c>
      <c r="E19548" t="s">
        <v>1016</v>
      </c>
      <c r="F19548" s="86">
        <v>7249106.4054689799</v>
      </c>
    </row>
    <row r="19549" spans="1:6">
      <c r="A19549">
        <v>2048</v>
      </c>
      <c r="B19549" t="s">
        <v>1036</v>
      </c>
      <c r="C19549" t="s">
        <v>1013</v>
      </c>
      <c r="D19549" t="s">
        <v>964</v>
      </c>
      <c r="E19549" t="s">
        <v>1016</v>
      </c>
      <c r="F19549" s="86">
        <v>7253942.2267847704</v>
      </c>
    </row>
    <row r="19550" spans="1:6">
      <c r="A19550">
        <v>2049</v>
      </c>
      <c r="B19550" t="s">
        <v>1036</v>
      </c>
      <c r="C19550" t="s">
        <v>1013</v>
      </c>
      <c r="D19550" t="s">
        <v>964</v>
      </c>
      <c r="E19550" t="s">
        <v>1016</v>
      </c>
      <c r="F19550" s="86">
        <v>7259955.4654644104</v>
      </c>
    </row>
    <row r="19551" spans="1:6">
      <c r="A19551">
        <v>2050</v>
      </c>
      <c r="B19551" t="s">
        <v>1036</v>
      </c>
      <c r="C19551" t="s">
        <v>1013</v>
      </c>
      <c r="D19551" t="s">
        <v>964</v>
      </c>
      <c r="E19551" t="s">
        <v>1016</v>
      </c>
      <c r="F19551" s="86">
        <v>7262226.1989518199</v>
      </c>
    </row>
    <row r="19552" spans="1:6">
      <c r="A19552">
        <v>2017</v>
      </c>
      <c r="B19552" t="s">
        <v>1037</v>
      </c>
      <c r="C19552" t="s">
        <v>1013</v>
      </c>
      <c r="D19552" t="s">
        <v>964</v>
      </c>
      <c r="E19552" t="s">
        <v>1016</v>
      </c>
      <c r="F19552" s="86">
        <v>3720350.8386144</v>
      </c>
    </row>
    <row r="19553" spans="1:6">
      <c r="A19553">
        <v>2018</v>
      </c>
      <c r="B19553" t="s">
        <v>1037</v>
      </c>
      <c r="C19553" t="s">
        <v>1013</v>
      </c>
      <c r="D19553" t="s">
        <v>964</v>
      </c>
      <c r="E19553" t="s">
        <v>1016</v>
      </c>
      <c r="F19553" s="86">
        <v>3661038.0015014298</v>
      </c>
    </row>
    <row r="19554" spans="1:6">
      <c r="A19554">
        <v>2019</v>
      </c>
      <c r="B19554" t="s">
        <v>1037</v>
      </c>
      <c r="C19554" t="s">
        <v>1013</v>
      </c>
      <c r="D19554" t="s">
        <v>964</v>
      </c>
      <c r="E19554" t="s">
        <v>1016</v>
      </c>
      <c r="F19554" s="86">
        <v>3595606.40349143</v>
      </c>
    </row>
    <row r="19555" spans="1:6">
      <c r="A19555">
        <v>2020</v>
      </c>
      <c r="B19555" t="s">
        <v>1037</v>
      </c>
      <c r="C19555" t="s">
        <v>1013</v>
      </c>
      <c r="D19555" t="s">
        <v>964</v>
      </c>
      <c r="E19555" t="s">
        <v>1016</v>
      </c>
      <c r="F19555" s="86">
        <v>3572532.2883241801</v>
      </c>
    </row>
    <row r="19556" spans="1:6">
      <c r="A19556">
        <v>2021</v>
      </c>
      <c r="B19556" t="s">
        <v>1037</v>
      </c>
      <c r="C19556" t="s">
        <v>1013</v>
      </c>
      <c r="D19556" t="s">
        <v>964</v>
      </c>
      <c r="E19556" t="s">
        <v>1016</v>
      </c>
      <c r="F19556" s="86">
        <v>3569792.2371480698</v>
      </c>
    </row>
    <row r="19557" spans="1:6">
      <c r="A19557">
        <v>2022</v>
      </c>
      <c r="B19557" t="s">
        <v>1037</v>
      </c>
      <c r="C19557" t="s">
        <v>1013</v>
      </c>
      <c r="D19557" t="s">
        <v>964</v>
      </c>
      <c r="E19557" t="s">
        <v>1016</v>
      </c>
      <c r="F19557" s="86">
        <v>3573768.4016367099</v>
      </c>
    </row>
    <row r="19558" spans="1:6">
      <c r="A19558">
        <v>2023</v>
      </c>
      <c r="B19558" t="s">
        <v>1037</v>
      </c>
      <c r="C19558" t="s">
        <v>1013</v>
      </c>
      <c r="D19558" t="s">
        <v>964</v>
      </c>
      <c r="E19558" t="s">
        <v>1016</v>
      </c>
      <c r="F19558" s="86">
        <v>3572779.5109866899</v>
      </c>
    </row>
    <row r="19559" spans="1:6">
      <c r="A19559">
        <v>2024</v>
      </c>
      <c r="B19559" t="s">
        <v>1037</v>
      </c>
      <c r="C19559" t="s">
        <v>1013</v>
      </c>
      <c r="D19559" t="s">
        <v>964</v>
      </c>
      <c r="E19559" t="s">
        <v>1016</v>
      </c>
      <c r="F19559" s="86">
        <v>3568659.1332782502</v>
      </c>
    </row>
    <row r="19560" spans="1:6">
      <c r="A19560">
        <v>2025</v>
      </c>
      <c r="B19560" t="s">
        <v>1037</v>
      </c>
      <c r="C19560" t="s">
        <v>1013</v>
      </c>
      <c r="D19560" t="s">
        <v>964</v>
      </c>
      <c r="E19560" t="s">
        <v>1016</v>
      </c>
      <c r="F19560" s="86">
        <v>3557431.1040227599</v>
      </c>
    </row>
    <row r="19561" spans="1:6">
      <c r="A19561">
        <v>2026</v>
      </c>
      <c r="B19561" t="s">
        <v>1037</v>
      </c>
      <c r="C19561" t="s">
        <v>1013</v>
      </c>
      <c r="D19561" t="s">
        <v>964</v>
      </c>
      <c r="E19561" t="s">
        <v>1016</v>
      </c>
      <c r="F19561" s="86">
        <v>3546800.5295349802</v>
      </c>
    </row>
    <row r="19562" spans="1:6">
      <c r="A19562">
        <v>2027</v>
      </c>
      <c r="B19562" t="s">
        <v>1037</v>
      </c>
      <c r="C19562" t="s">
        <v>1013</v>
      </c>
      <c r="D19562" t="s">
        <v>964</v>
      </c>
      <c r="E19562" t="s">
        <v>1016</v>
      </c>
      <c r="F19562" s="86">
        <v>3540228.5270900298</v>
      </c>
    </row>
    <row r="19563" spans="1:6">
      <c r="A19563">
        <v>2028</v>
      </c>
      <c r="B19563" t="s">
        <v>1037</v>
      </c>
      <c r="C19563" t="s">
        <v>1013</v>
      </c>
      <c r="D19563" t="s">
        <v>964</v>
      </c>
      <c r="E19563" t="s">
        <v>1016</v>
      </c>
      <c r="F19563" s="86">
        <v>3541052.60263171</v>
      </c>
    </row>
    <row r="19564" spans="1:6">
      <c r="A19564">
        <v>2029</v>
      </c>
      <c r="B19564" t="s">
        <v>1037</v>
      </c>
      <c r="C19564" t="s">
        <v>1013</v>
      </c>
      <c r="D19564" t="s">
        <v>964</v>
      </c>
      <c r="E19564" t="s">
        <v>1016</v>
      </c>
      <c r="F19564" s="86">
        <v>3540949.5931890002</v>
      </c>
    </row>
    <row r="19565" spans="1:6">
      <c r="A19565">
        <v>2030</v>
      </c>
      <c r="B19565" t="s">
        <v>1037</v>
      </c>
      <c r="C19565" t="s">
        <v>1013</v>
      </c>
      <c r="D19565" t="s">
        <v>964</v>
      </c>
      <c r="E19565" t="s">
        <v>1016</v>
      </c>
      <c r="F19565" s="86">
        <v>3535036.8511773902</v>
      </c>
    </row>
    <row r="19566" spans="1:6">
      <c r="A19566">
        <v>2031</v>
      </c>
      <c r="B19566" t="s">
        <v>1037</v>
      </c>
      <c r="C19566" t="s">
        <v>1013</v>
      </c>
      <c r="D19566" t="s">
        <v>964</v>
      </c>
      <c r="E19566" t="s">
        <v>1016</v>
      </c>
      <c r="F19566" s="86">
        <v>3526878.5033146902</v>
      </c>
    </row>
    <row r="19567" spans="1:6">
      <c r="A19567">
        <v>2032</v>
      </c>
      <c r="B19567" t="s">
        <v>1037</v>
      </c>
      <c r="C19567" t="s">
        <v>1013</v>
      </c>
      <c r="D19567" t="s">
        <v>964</v>
      </c>
      <c r="E19567" t="s">
        <v>1016</v>
      </c>
      <c r="F19567" s="86">
        <v>3517710.66291341</v>
      </c>
    </row>
    <row r="19568" spans="1:6">
      <c r="A19568">
        <v>2033</v>
      </c>
      <c r="B19568" t="s">
        <v>1037</v>
      </c>
      <c r="C19568" t="s">
        <v>1013</v>
      </c>
      <c r="D19568" t="s">
        <v>964</v>
      </c>
      <c r="E19568" t="s">
        <v>1016</v>
      </c>
      <c r="F19568" s="86">
        <v>3517504.6440279898</v>
      </c>
    </row>
    <row r="19569" spans="1:6">
      <c r="A19569">
        <v>2034</v>
      </c>
      <c r="B19569" t="s">
        <v>1037</v>
      </c>
      <c r="C19569" t="s">
        <v>1013</v>
      </c>
      <c r="D19569" t="s">
        <v>964</v>
      </c>
      <c r="E19569" t="s">
        <v>1016</v>
      </c>
      <c r="F19569" s="86">
        <v>3517216.2175884</v>
      </c>
    </row>
    <row r="19570" spans="1:6">
      <c r="A19570">
        <v>2035</v>
      </c>
      <c r="B19570" t="s">
        <v>1037</v>
      </c>
      <c r="C19570" t="s">
        <v>1013</v>
      </c>
      <c r="D19570" t="s">
        <v>964</v>
      </c>
      <c r="E19570" t="s">
        <v>1016</v>
      </c>
      <c r="F19570" s="86">
        <v>3518287.5157925901</v>
      </c>
    </row>
    <row r="19571" spans="1:6">
      <c r="A19571">
        <v>2036</v>
      </c>
      <c r="B19571" t="s">
        <v>1037</v>
      </c>
      <c r="C19571" t="s">
        <v>1013</v>
      </c>
      <c r="D19571" t="s">
        <v>964</v>
      </c>
      <c r="E19571" t="s">
        <v>1016</v>
      </c>
      <c r="F19571" s="86">
        <v>3512931.0247716201</v>
      </c>
    </row>
    <row r="19572" spans="1:6">
      <c r="A19572">
        <v>2037</v>
      </c>
      <c r="B19572" t="s">
        <v>1037</v>
      </c>
      <c r="C19572" t="s">
        <v>1013</v>
      </c>
      <c r="D19572" t="s">
        <v>964</v>
      </c>
      <c r="E19572" t="s">
        <v>1016</v>
      </c>
      <c r="F19572" s="86">
        <v>3512621.99644349</v>
      </c>
    </row>
    <row r="19573" spans="1:6">
      <c r="A19573">
        <v>2038</v>
      </c>
      <c r="B19573" t="s">
        <v>1037</v>
      </c>
      <c r="C19573" t="s">
        <v>1013</v>
      </c>
      <c r="D19573" t="s">
        <v>964</v>
      </c>
      <c r="E19573" t="s">
        <v>1016</v>
      </c>
      <c r="F19573" s="86">
        <v>3514991.2136258399</v>
      </c>
    </row>
    <row r="19574" spans="1:6">
      <c r="A19574">
        <v>2039</v>
      </c>
      <c r="B19574" t="s">
        <v>1037</v>
      </c>
      <c r="C19574" t="s">
        <v>1013</v>
      </c>
      <c r="D19574" t="s">
        <v>964</v>
      </c>
      <c r="E19574" t="s">
        <v>1016</v>
      </c>
      <c r="F19574" s="86">
        <v>3515712.2797248201</v>
      </c>
    </row>
    <row r="19575" spans="1:6">
      <c r="A19575">
        <v>2040</v>
      </c>
      <c r="B19575" t="s">
        <v>1037</v>
      </c>
      <c r="C19575" t="s">
        <v>1013</v>
      </c>
      <c r="D19575" t="s">
        <v>964</v>
      </c>
      <c r="E19575" t="s">
        <v>1016</v>
      </c>
      <c r="F19575" s="86">
        <v>3516680.5684862998</v>
      </c>
    </row>
    <row r="19576" spans="1:6">
      <c r="A19576">
        <v>2041</v>
      </c>
      <c r="B19576" t="s">
        <v>1037</v>
      </c>
      <c r="C19576" t="s">
        <v>1013</v>
      </c>
      <c r="D19576" t="s">
        <v>964</v>
      </c>
      <c r="E19576" t="s">
        <v>1016</v>
      </c>
      <c r="F19576" s="86">
        <v>3520327.1027582702</v>
      </c>
    </row>
    <row r="19577" spans="1:6">
      <c r="A19577">
        <v>2042</v>
      </c>
      <c r="B19577" t="s">
        <v>1037</v>
      </c>
      <c r="C19577" t="s">
        <v>1013</v>
      </c>
      <c r="D19577" t="s">
        <v>964</v>
      </c>
      <c r="E19577" t="s">
        <v>1016</v>
      </c>
      <c r="F19577" s="86">
        <v>3527208.13353136</v>
      </c>
    </row>
    <row r="19578" spans="1:6">
      <c r="A19578">
        <v>2043</v>
      </c>
      <c r="B19578" t="s">
        <v>1037</v>
      </c>
      <c r="C19578" t="s">
        <v>1013</v>
      </c>
      <c r="D19578" t="s">
        <v>964</v>
      </c>
      <c r="E19578" t="s">
        <v>1016</v>
      </c>
      <c r="F19578" s="86">
        <v>3534933.8417346799</v>
      </c>
    </row>
    <row r="19579" spans="1:6">
      <c r="A19579">
        <v>2044</v>
      </c>
      <c r="B19579" t="s">
        <v>1037</v>
      </c>
      <c r="C19579" t="s">
        <v>1013</v>
      </c>
      <c r="D19579" t="s">
        <v>964</v>
      </c>
      <c r="E19579" t="s">
        <v>1016</v>
      </c>
      <c r="F19579" s="86">
        <v>3542103.2989473701</v>
      </c>
    </row>
    <row r="19580" spans="1:6">
      <c r="A19580">
        <v>2045</v>
      </c>
      <c r="B19580" t="s">
        <v>1037</v>
      </c>
      <c r="C19580" t="s">
        <v>1013</v>
      </c>
      <c r="D19580" t="s">
        <v>964</v>
      </c>
      <c r="E19580" t="s">
        <v>1016</v>
      </c>
      <c r="F19580" s="86">
        <v>3547645.2069652099</v>
      </c>
    </row>
    <row r="19581" spans="1:6">
      <c r="A19581">
        <v>2046</v>
      </c>
      <c r="B19581" t="s">
        <v>1037</v>
      </c>
      <c r="C19581" t="s">
        <v>1013</v>
      </c>
      <c r="D19581" t="s">
        <v>964</v>
      </c>
      <c r="E19581" t="s">
        <v>1016</v>
      </c>
      <c r="F19581" s="86">
        <v>3550776.6940236301</v>
      </c>
    </row>
    <row r="19582" spans="1:6">
      <c r="A19582">
        <v>2047</v>
      </c>
      <c r="B19582" t="s">
        <v>1037</v>
      </c>
      <c r="C19582" t="s">
        <v>1013</v>
      </c>
      <c r="D19582" t="s">
        <v>964</v>
      </c>
      <c r="E19582" t="s">
        <v>1016</v>
      </c>
      <c r="F19582" s="86">
        <v>3551559.5657882299</v>
      </c>
    </row>
    <row r="19583" spans="1:6">
      <c r="A19583">
        <v>2048</v>
      </c>
      <c r="B19583" t="s">
        <v>1037</v>
      </c>
      <c r="C19583" t="s">
        <v>1013</v>
      </c>
      <c r="D19583" t="s">
        <v>964</v>
      </c>
      <c r="E19583" t="s">
        <v>1016</v>
      </c>
      <c r="F19583" s="86">
        <v>3553928.7829705798</v>
      </c>
    </row>
    <row r="19584" spans="1:6">
      <c r="A19584">
        <v>2049</v>
      </c>
      <c r="B19584" t="s">
        <v>1037</v>
      </c>
      <c r="C19584" t="s">
        <v>1013</v>
      </c>
      <c r="D19584" t="s">
        <v>964</v>
      </c>
      <c r="E19584" t="s">
        <v>1016</v>
      </c>
      <c r="F19584" s="86">
        <v>3556874.85303212</v>
      </c>
    </row>
    <row r="19585" spans="1:6">
      <c r="A19585">
        <v>2050</v>
      </c>
      <c r="B19585" t="s">
        <v>1037</v>
      </c>
      <c r="C19585" t="s">
        <v>1013</v>
      </c>
      <c r="D19585" t="s">
        <v>964</v>
      </c>
      <c r="E19585" t="s">
        <v>1016</v>
      </c>
      <c r="F19585" s="86">
        <v>3557987.3550133901</v>
      </c>
    </row>
    <row r="19586" spans="1:6">
      <c r="A19586">
        <v>2017</v>
      </c>
      <c r="B19586" t="s">
        <v>1038</v>
      </c>
      <c r="C19586" t="s">
        <v>1013</v>
      </c>
      <c r="D19586" t="s">
        <v>964</v>
      </c>
      <c r="E19586" t="s">
        <v>1016</v>
      </c>
      <c r="F19586" s="86">
        <v>2030820.4750530201</v>
      </c>
    </row>
    <row r="19587" spans="1:6">
      <c r="A19587">
        <v>2018</v>
      </c>
      <c r="B19587" t="s">
        <v>1038</v>
      </c>
      <c r="C19587" t="s">
        <v>1013</v>
      </c>
      <c r="D19587" t="s">
        <v>964</v>
      </c>
      <c r="E19587" t="s">
        <v>1016</v>
      </c>
      <c r="F19587" s="86">
        <v>1998443.4952283499</v>
      </c>
    </row>
    <row r="19588" spans="1:6">
      <c r="A19588">
        <v>2019</v>
      </c>
      <c r="B19588" t="s">
        <v>1038</v>
      </c>
      <c r="C19588" t="s">
        <v>1013</v>
      </c>
      <c r="D19588" t="s">
        <v>964</v>
      </c>
      <c r="E19588" t="s">
        <v>1016</v>
      </c>
      <c r="F19588" s="86">
        <v>1962726.4796246199</v>
      </c>
    </row>
    <row r="19589" spans="1:6">
      <c r="A19589">
        <v>2020</v>
      </c>
      <c r="B19589" t="s">
        <v>1038</v>
      </c>
      <c r="C19589" t="s">
        <v>1013</v>
      </c>
      <c r="D19589" t="s">
        <v>964</v>
      </c>
      <c r="E19589" t="s">
        <v>1016</v>
      </c>
      <c r="F19589" s="86">
        <v>1950131.05850492</v>
      </c>
    </row>
    <row r="19590" spans="1:6">
      <c r="A19590">
        <v>2021</v>
      </c>
      <c r="B19590" t="s">
        <v>1038</v>
      </c>
      <c r="C19590" t="s">
        <v>1013</v>
      </c>
      <c r="D19590" t="s">
        <v>964</v>
      </c>
      <c r="E19590" t="s">
        <v>1016</v>
      </c>
      <c r="F19590" s="86">
        <v>1948635.3522469599</v>
      </c>
    </row>
    <row r="19591" spans="1:6">
      <c r="A19591">
        <v>2022</v>
      </c>
      <c r="B19591" t="s">
        <v>1038</v>
      </c>
      <c r="C19591" t="s">
        <v>1013</v>
      </c>
      <c r="D19591" t="s">
        <v>964</v>
      </c>
      <c r="E19591" t="s">
        <v>1016</v>
      </c>
      <c r="F19591" s="86">
        <v>1950805.81320776</v>
      </c>
    </row>
    <row r="19592" spans="1:6">
      <c r="A19592">
        <v>2023</v>
      </c>
      <c r="B19592" t="s">
        <v>1038</v>
      </c>
      <c r="C19592" t="s">
        <v>1013</v>
      </c>
      <c r="D19592" t="s">
        <v>964</v>
      </c>
      <c r="E19592" t="s">
        <v>1016</v>
      </c>
      <c r="F19592" s="86">
        <v>1950266.0094454901</v>
      </c>
    </row>
    <row r="19593" spans="1:6">
      <c r="A19593">
        <v>2024</v>
      </c>
      <c r="B19593" t="s">
        <v>1038</v>
      </c>
      <c r="C19593" t="s">
        <v>1013</v>
      </c>
      <c r="D19593" t="s">
        <v>964</v>
      </c>
      <c r="E19593" t="s">
        <v>1016</v>
      </c>
      <c r="F19593" s="86">
        <v>1948016.82710268</v>
      </c>
    </row>
    <row r="19594" spans="1:6">
      <c r="A19594">
        <v>2025</v>
      </c>
      <c r="B19594" t="s">
        <v>1038</v>
      </c>
      <c r="C19594" t="s">
        <v>1013</v>
      </c>
      <c r="D19594" t="s">
        <v>964</v>
      </c>
      <c r="E19594" t="s">
        <v>1016</v>
      </c>
      <c r="F19594" s="86">
        <v>1941887.8052185399</v>
      </c>
    </row>
    <row r="19595" spans="1:6">
      <c r="A19595">
        <v>2026</v>
      </c>
      <c r="B19595" t="s">
        <v>1038</v>
      </c>
      <c r="C19595" t="s">
        <v>1013</v>
      </c>
      <c r="D19595" t="s">
        <v>964</v>
      </c>
      <c r="E19595" t="s">
        <v>1016</v>
      </c>
      <c r="F19595" s="86">
        <v>1936084.9147741101</v>
      </c>
    </row>
    <row r="19596" spans="1:6">
      <c r="A19596">
        <v>2027</v>
      </c>
      <c r="B19596" t="s">
        <v>1038</v>
      </c>
      <c r="C19596" t="s">
        <v>1013</v>
      </c>
      <c r="D19596" t="s">
        <v>964</v>
      </c>
      <c r="E19596" t="s">
        <v>1016</v>
      </c>
      <c r="F19596" s="86">
        <v>1932497.46893734</v>
      </c>
    </row>
    <row r="19597" spans="1:6">
      <c r="A19597">
        <v>2028</v>
      </c>
      <c r="B19597" t="s">
        <v>1038</v>
      </c>
      <c r="C19597" t="s">
        <v>1013</v>
      </c>
      <c r="D19597" t="s">
        <v>964</v>
      </c>
      <c r="E19597" t="s">
        <v>1016</v>
      </c>
      <c r="F19597" s="86">
        <v>1932947.3054059001</v>
      </c>
    </row>
    <row r="19598" spans="1:6">
      <c r="A19598">
        <v>2029</v>
      </c>
      <c r="B19598" t="s">
        <v>1038</v>
      </c>
      <c r="C19598" t="s">
        <v>1013</v>
      </c>
      <c r="D19598" t="s">
        <v>964</v>
      </c>
      <c r="E19598" t="s">
        <v>1016</v>
      </c>
      <c r="F19598" s="86">
        <v>1932891.07584733</v>
      </c>
    </row>
    <row r="19599" spans="1:6">
      <c r="A19599">
        <v>2030</v>
      </c>
      <c r="B19599" t="s">
        <v>1038</v>
      </c>
      <c r="C19599" t="s">
        <v>1013</v>
      </c>
      <c r="D19599" t="s">
        <v>964</v>
      </c>
      <c r="E19599" t="s">
        <v>1016</v>
      </c>
      <c r="F19599" s="86">
        <v>1929663.4991854001</v>
      </c>
    </row>
    <row r="19600" spans="1:6">
      <c r="A19600">
        <v>2031</v>
      </c>
      <c r="B19600" t="s">
        <v>1038</v>
      </c>
      <c r="C19600" t="s">
        <v>1013</v>
      </c>
      <c r="D19600" t="s">
        <v>964</v>
      </c>
      <c r="E19600" t="s">
        <v>1016</v>
      </c>
      <c r="F19600" s="86">
        <v>1925210.11814665</v>
      </c>
    </row>
    <row r="19601" spans="1:6">
      <c r="A19601">
        <v>2032</v>
      </c>
      <c r="B19601" t="s">
        <v>1038</v>
      </c>
      <c r="C19601" t="s">
        <v>1013</v>
      </c>
      <c r="D19601" t="s">
        <v>964</v>
      </c>
      <c r="E19601" t="s">
        <v>1016</v>
      </c>
      <c r="F19601" s="86">
        <v>1920205.6874339101</v>
      </c>
    </row>
    <row r="19602" spans="1:6">
      <c r="A19602">
        <v>2033</v>
      </c>
      <c r="B19602" t="s">
        <v>1038</v>
      </c>
      <c r="C19602" t="s">
        <v>1013</v>
      </c>
      <c r="D19602" t="s">
        <v>964</v>
      </c>
      <c r="E19602" t="s">
        <v>1016</v>
      </c>
      <c r="F19602" s="86">
        <v>1920093.2283167699</v>
      </c>
    </row>
    <row r="19603" spans="1:6">
      <c r="A19603">
        <v>2034</v>
      </c>
      <c r="B19603" t="s">
        <v>1038</v>
      </c>
      <c r="C19603" t="s">
        <v>1013</v>
      </c>
      <c r="D19603" t="s">
        <v>964</v>
      </c>
      <c r="E19603" t="s">
        <v>1016</v>
      </c>
      <c r="F19603" s="86">
        <v>1919935.7855527699</v>
      </c>
    </row>
    <row r="19604" spans="1:6">
      <c r="A19604">
        <v>2035</v>
      </c>
      <c r="B19604" t="s">
        <v>1038</v>
      </c>
      <c r="C19604" t="s">
        <v>1013</v>
      </c>
      <c r="D19604" t="s">
        <v>964</v>
      </c>
      <c r="E19604" t="s">
        <v>1016</v>
      </c>
      <c r="F19604" s="86">
        <v>1920520.5729618999</v>
      </c>
    </row>
    <row r="19605" spans="1:6">
      <c r="A19605">
        <v>2036</v>
      </c>
      <c r="B19605" t="s">
        <v>1038</v>
      </c>
      <c r="C19605" t="s">
        <v>1013</v>
      </c>
      <c r="D19605" t="s">
        <v>964</v>
      </c>
      <c r="E19605" t="s">
        <v>1016</v>
      </c>
      <c r="F19605" s="86">
        <v>1917596.6359162601</v>
      </c>
    </row>
    <row r="19606" spans="1:6">
      <c r="A19606">
        <v>2037</v>
      </c>
      <c r="B19606" t="s">
        <v>1038</v>
      </c>
      <c r="C19606" t="s">
        <v>1013</v>
      </c>
      <c r="D19606" t="s">
        <v>964</v>
      </c>
      <c r="E19606" t="s">
        <v>1016</v>
      </c>
      <c r="F19606" s="86">
        <v>1917427.9472405501</v>
      </c>
    </row>
    <row r="19607" spans="1:6">
      <c r="A19607">
        <v>2038</v>
      </c>
      <c r="B19607" t="s">
        <v>1038</v>
      </c>
      <c r="C19607" t="s">
        <v>1013</v>
      </c>
      <c r="D19607" t="s">
        <v>964</v>
      </c>
      <c r="E19607" t="s">
        <v>1016</v>
      </c>
      <c r="F19607" s="86">
        <v>1918721.22708766</v>
      </c>
    </row>
    <row r="19608" spans="1:6">
      <c r="A19608">
        <v>2039</v>
      </c>
      <c r="B19608" t="s">
        <v>1038</v>
      </c>
      <c r="C19608" t="s">
        <v>1013</v>
      </c>
      <c r="D19608" t="s">
        <v>964</v>
      </c>
      <c r="E19608" t="s">
        <v>1016</v>
      </c>
      <c r="F19608" s="86">
        <v>1919114.8339976501</v>
      </c>
    </row>
    <row r="19609" spans="1:6">
      <c r="A19609">
        <v>2040</v>
      </c>
      <c r="B19609" t="s">
        <v>1038</v>
      </c>
      <c r="C19609" t="s">
        <v>1013</v>
      </c>
      <c r="D19609" t="s">
        <v>964</v>
      </c>
      <c r="E19609" t="s">
        <v>1016</v>
      </c>
      <c r="F19609" s="86">
        <v>1919643.39184821</v>
      </c>
    </row>
    <row r="19610" spans="1:6">
      <c r="A19610">
        <v>2041</v>
      </c>
      <c r="B19610" t="s">
        <v>1038</v>
      </c>
      <c r="C19610" t="s">
        <v>1013</v>
      </c>
      <c r="D19610" t="s">
        <v>964</v>
      </c>
      <c r="E19610" t="s">
        <v>1016</v>
      </c>
      <c r="F19610" s="86">
        <v>1921633.9182215901</v>
      </c>
    </row>
    <row r="19611" spans="1:6">
      <c r="A19611">
        <v>2042</v>
      </c>
      <c r="B19611" t="s">
        <v>1038</v>
      </c>
      <c r="C19611" t="s">
        <v>1013</v>
      </c>
      <c r="D19611" t="s">
        <v>964</v>
      </c>
      <c r="E19611" t="s">
        <v>1016</v>
      </c>
      <c r="F19611" s="86">
        <v>1925390.05273407</v>
      </c>
    </row>
    <row r="19612" spans="1:6">
      <c r="A19612">
        <v>2043</v>
      </c>
      <c r="B19612" t="s">
        <v>1038</v>
      </c>
      <c r="C19612" t="s">
        <v>1013</v>
      </c>
      <c r="D19612" t="s">
        <v>964</v>
      </c>
      <c r="E19612" t="s">
        <v>1016</v>
      </c>
      <c r="F19612" s="86">
        <v>1929607.26962683</v>
      </c>
    </row>
    <row r="19613" spans="1:6">
      <c r="A19613">
        <v>2044</v>
      </c>
      <c r="B19613" t="s">
        <v>1038</v>
      </c>
      <c r="C19613" t="s">
        <v>1013</v>
      </c>
      <c r="D19613" t="s">
        <v>964</v>
      </c>
      <c r="E19613" t="s">
        <v>1016</v>
      </c>
      <c r="F19613" s="86">
        <v>1933520.8469033099</v>
      </c>
    </row>
    <row r="19614" spans="1:6">
      <c r="A19614">
        <v>2045</v>
      </c>
      <c r="B19614" t="s">
        <v>1038</v>
      </c>
      <c r="C19614" t="s">
        <v>1013</v>
      </c>
      <c r="D19614" t="s">
        <v>964</v>
      </c>
      <c r="E19614" t="s">
        <v>1016</v>
      </c>
      <c r="F19614" s="86">
        <v>1936545.99715438</v>
      </c>
    </row>
    <row r="19615" spans="1:6">
      <c r="A19615">
        <v>2046</v>
      </c>
      <c r="B19615" t="s">
        <v>1038</v>
      </c>
      <c r="C19615" t="s">
        <v>1013</v>
      </c>
      <c r="D19615" t="s">
        <v>964</v>
      </c>
      <c r="E19615" t="s">
        <v>1016</v>
      </c>
      <c r="F19615" s="86">
        <v>1938255.3757349099</v>
      </c>
    </row>
    <row r="19616" spans="1:6">
      <c r="A19616">
        <v>2047</v>
      </c>
      <c r="B19616" t="s">
        <v>1038</v>
      </c>
      <c r="C19616" t="s">
        <v>1013</v>
      </c>
      <c r="D19616" t="s">
        <v>964</v>
      </c>
      <c r="E19616" t="s">
        <v>1016</v>
      </c>
      <c r="F19616" s="86">
        <v>1938682.7203800499</v>
      </c>
    </row>
    <row r="19617" spans="1:6">
      <c r="A19617">
        <v>2048</v>
      </c>
      <c r="B19617" t="s">
        <v>1038</v>
      </c>
      <c r="C19617" t="s">
        <v>1013</v>
      </c>
      <c r="D19617" t="s">
        <v>964</v>
      </c>
      <c r="E19617" t="s">
        <v>1016</v>
      </c>
      <c r="F19617" s="86">
        <v>1939976.0002271601</v>
      </c>
    </row>
    <row r="19618" spans="1:6">
      <c r="A19618">
        <v>2049</v>
      </c>
      <c r="B19618" t="s">
        <v>1038</v>
      </c>
      <c r="C19618" t="s">
        <v>1013</v>
      </c>
      <c r="D19618" t="s">
        <v>964</v>
      </c>
      <c r="E19618" t="s">
        <v>1016</v>
      </c>
      <c r="F19618" s="86">
        <v>1941584.16560226</v>
      </c>
    </row>
    <row r="19619" spans="1:6">
      <c r="A19619">
        <v>2050</v>
      </c>
      <c r="B19619" t="s">
        <v>1038</v>
      </c>
      <c r="C19619" t="s">
        <v>1013</v>
      </c>
      <c r="D19619" t="s">
        <v>964</v>
      </c>
      <c r="E19619" t="s">
        <v>1016</v>
      </c>
      <c r="F19619" s="86">
        <v>1942191.44483482</v>
      </c>
    </row>
    <row r="19620" spans="1:6">
      <c r="A19620">
        <v>2017</v>
      </c>
      <c r="B19620" t="s">
        <v>1039</v>
      </c>
      <c r="C19620" t="s">
        <v>1013</v>
      </c>
      <c r="D19620" t="s">
        <v>964</v>
      </c>
      <c r="E19620" t="s">
        <v>1016</v>
      </c>
      <c r="F19620" s="86">
        <v>1851848.0571536501</v>
      </c>
    </row>
    <row r="19621" spans="1:6">
      <c r="A19621">
        <v>2018</v>
      </c>
      <c r="B19621" t="s">
        <v>1039</v>
      </c>
      <c r="C19621" t="s">
        <v>1013</v>
      </c>
      <c r="D19621" t="s">
        <v>964</v>
      </c>
      <c r="E19621" t="s">
        <v>1016</v>
      </c>
      <c r="F19621" s="86">
        <v>1822324.40012865</v>
      </c>
    </row>
    <row r="19622" spans="1:6">
      <c r="A19622">
        <v>2019</v>
      </c>
      <c r="B19622" t="s">
        <v>1039</v>
      </c>
      <c r="C19622" t="s">
        <v>1013</v>
      </c>
      <c r="D19622" t="s">
        <v>964</v>
      </c>
      <c r="E19622" t="s">
        <v>1016</v>
      </c>
      <c r="F19622" s="86">
        <v>1789755.05844355</v>
      </c>
    </row>
    <row r="19623" spans="1:6">
      <c r="A19623">
        <v>2020</v>
      </c>
      <c r="B19623" t="s">
        <v>1039</v>
      </c>
      <c r="C19623" t="s">
        <v>1013</v>
      </c>
      <c r="D19623" t="s">
        <v>964</v>
      </c>
      <c r="E19623" t="s">
        <v>1016</v>
      </c>
      <c r="F19623" s="86">
        <v>1778269.64827752</v>
      </c>
    </row>
    <row r="19624" spans="1:6">
      <c r="A19624">
        <v>2021</v>
      </c>
      <c r="B19624" t="s">
        <v>1039</v>
      </c>
      <c r="C19624" t="s">
        <v>1013</v>
      </c>
      <c r="D19624" t="s">
        <v>964</v>
      </c>
      <c r="E19624" t="s">
        <v>1016</v>
      </c>
      <c r="F19624" s="86">
        <v>1776905.7558203</v>
      </c>
    </row>
    <row r="19625" spans="1:6">
      <c r="A19625">
        <v>2022</v>
      </c>
      <c r="B19625" t="s">
        <v>1039</v>
      </c>
      <c r="C19625" t="s">
        <v>1013</v>
      </c>
      <c r="D19625" t="s">
        <v>964</v>
      </c>
      <c r="E19625" t="s">
        <v>1016</v>
      </c>
      <c r="F19625" s="86">
        <v>1778884.93810784</v>
      </c>
    </row>
    <row r="19626" spans="1:6">
      <c r="A19626">
        <v>2023</v>
      </c>
      <c r="B19626" t="s">
        <v>1039</v>
      </c>
      <c r="C19626" t="s">
        <v>1013</v>
      </c>
      <c r="D19626" t="s">
        <v>964</v>
      </c>
      <c r="E19626" t="s">
        <v>1016</v>
      </c>
      <c r="F19626" s="86">
        <v>1778392.70624358</v>
      </c>
    </row>
    <row r="19627" spans="1:6">
      <c r="A19627">
        <v>2024</v>
      </c>
      <c r="B19627" t="s">
        <v>1039</v>
      </c>
      <c r="C19627" t="s">
        <v>1013</v>
      </c>
      <c r="D19627" t="s">
        <v>964</v>
      </c>
      <c r="E19627" t="s">
        <v>1016</v>
      </c>
      <c r="F19627" s="86">
        <v>1776341.74014251</v>
      </c>
    </row>
    <row r="19628" spans="1:6">
      <c r="A19628">
        <v>2025</v>
      </c>
      <c r="B19628" t="s">
        <v>1039</v>
      </c>
      <c r="C19628" t="s">
        <v>1013</v>
      </c>
      <c r="D19628" t="s">
        <v>964</v>
      </c>
      <c r="E19628" t="s">
        <v>1016</v>
      </c>
      <c r="F19628" s="86">
        <v>1770752.8575170699</v>
      </c>
    </row>
    <row r="19629" spans="1:6">
      <c r="A19629">
        <v>2026</v>
      </c>
      <c r="B19629" t="s">
        <v>1039</v>
      </c>
      <c r="C19629" t="s">
        <v>1013</v>
      </c>
      <c r="D19629" t="s">
        <v>964</v>
      </c>
      <c r="E19629" t="s">
        <v>1016</v>
      </c>
      <c r="F19629" s="86">
        <v>1765461.3649762999</v>
      </c>
    </row>
    <row r="19630" spans="1:6">
      <c r="A19630">
        <v>2027</v>
      </c>
      <c r="B19630" t="s">
        <v>1039</v>
      </c>
      <c r="C19630" t="s">
        <v>1013</v>
      </c>
      <c r="D19630" t="s">
        <v>964</v>
      </c>
      <c r="E19630" t="s">
        <v>1016</v>
      </c>
      <c r="F19630" s="86">
        <v>1762190.07404508</v>
      </c>
    </row>
    <row r="19631" spans="1:6">
      <c r="A19631">
        <v>2028</v>
      </c>
      <c r="B19631" t="s">
        <v>1039</v>
      </c>
      <c r="C19631" t="s">
        <v>1013</v>
      </c>
      <c r="D19631" t="s">
        <v>964</v>
      </c>
      <c r="E19631" t="s">
        <v>1016</v>
      </c>
      <c r="F19631" s="86">
        <v>1762600.26726529</v>
      </c>
    </row>
    <row r="19632" spans="1:6">
      <c r="A19632">
        <v>2029</v>
      </c>
      <c r="B19632" t="s">
        <v>1039</v>
      </c>
      <c r="C19632" t="s">
        <v>1013</v>
      </c>
      <c r="D19632" t="s">
        <v>964</v>
      </c>
      <c r="E19632" t="s">
        <v>1016</v>
      </c>
      <c r="F19632" s="86">
        <v>1762548.9931127699</v>
      </c>
    </row>
    <row r="19633" spans="1:6">
      <c r="A19633">
        <v>2030</v>
      </c>
      <c r="B19633" t="s">
        <v>1039</v>
      </c>
      <c r="C19633" t="s">
        <v>1013</v>
      </c>
      <c r="D19633" t="s">
        <v>964</v>
      </c>
      <c r="E19633" t="s">
        <v>1016</v>
      </c>
      <c r="F19633" s="86">
        <v>1759605.85675772</v>
      </c>
    </row>
    <row r="19634" spans="1:6">
      <c r="A19634">
        <v>2031</v>
      </c>
      <c r="B19634" t="s">
        <v>1039</v>
      </c>
      <c r="C19634" t="s">
        <v>1013</v>
      </c>
      <c r="D19634" t="s">
        <v>964</v>
      </c>
      <c r="E19634" t="s">
        <v>1016</v>
      </c>
      <c r="F19634" s="86">
        <v>1755544.9438775899</v>
      </c>
    </row>
    <row r="19635" spans="1:6">
      <c r="A19635">
        <v>2032</v>
      </c>
      <c r="B19635" t="s">
        <v>1039</v>
      </c>
      <c r="C19635" t="s">
        <v>1013</v>
      </c>
      <c r="D19635" t="s">
        <v>964</v>
      </c>
      <c r="E19635" t="s">
        <v>1016</v>
      </c>
      <c r="F19635" s="86">
        <v>1750981.5443027001</v>
      </c>
    </row>
    <row r="19636" spans="1:6">
      <c r="A19636">
        <v>2033</v>
      </c>
      <c r="B19636" t="s">
        <v>1039</v>
      </c>
      <c r="C19636" t="s">
        <v>1013</v>
      </c>
      <c r="D19636" t="s">
        <v>964</v>
      </c>
      <c r="E19636" t="s">
        <v>1016</v>
      </c>
      <c r="F19636" s="86">
        <v>1750878.9959976401</v>
      </c>
    </row>
    <row r="19637" spans="1:6">
      <c r="A19637">
        <v>2034</v>
      </c>
      <c r="B19637" t="s">
        <v>1039</v>
      </c>
      <c r="C19637" t="s">
        <v>1013</v>
      </c>
      <c r="D19637" t="s">
        <v>964</v>
      </c>
      <c r="E19637" t="s">
        <v>1016</v>
      </c>
      <c r="F19637" s="86">
        <v>1750735.4283705701</v>
      </c>
    </row>
    <row r="19638" spans="1:6">
      <c r="A19638">
        <v>2035</v>
      </c>
      <c r="B19638" t="s">
        <v>1039</v>
      </c>
      <c r="C19638" t="s">
        <v>1013</v>
      </c>
      <c r="D19638" t="s">
        <v>964</v>
      </c>
      <c r="E19638" t="s">
        <v>1016</v>
      </c>
      <c r="F19638" s="86">
        <v>1751268.6795568501</v>
      </c>
    </row>
    <row r="19639" spans="1:6">
      <c r="A19639">
        <v>2036</v>
      </c>
      <c r="B19639" t="s">
        <v>1039</v>
      </c>
      <c r="C19639" t="s">
        <v>1013</v>
      </c>
      <c r="D19639" t="s">
        <v>964</v>
      </c>
      <c r="E19639" t="s">
        <v>1016</v>
      </c>
      <c r="F19639" s="86">
        <v>1748602.4236254501</v>
      </c>
    </row>
    <row r="19640" spans="1:6">
      <c r="A19640">
        <v>2037</v>
      </c>
      <c r="B19640" t="s">
        <v>1039</v>
      </c>
      <c r="C19640" t="s">
        <v>1013</v>
      </c>
      <c r="D19640" t="s">
        <v>964</v>
      </c>
      <c r="E19640" t="s">
        <v>1016</v>
      </c>
      <c r="F19640" s="86">
        <v>1748448.60116787</v>
      </c>
    </row>
    <row r="19641" spans="1:6">
      <c r="A19641">
        <v>2038</v>
      </c>
      <c r="B19641" t="s">
        <v>1039</v>
      </c>
      <c r="C19641" t="s">
        <v>1013</v>
      </c>
      <c r="D19641" t="s">
        <v>964</v>
      </c>
      <c r="E19641" t="s">
        <v>1016</v>
      </c>
      <c r="F19641" s="86">
        <v>1749627.90667598</v>
      </c>
    </row>
    <row r="19642" spans="1:6">
      <c r="A19642">
        <v>2039</v>
      </c>
      <c r="B19642" t="s">
        <v>1039</v>
      </c>
      <c r="C19642" t="s">
        <v>1013</v>
      </c>
      <c r="D19642" t="s">
        <v>964</v>
      </c>
      <c r="E19642" t="s">
        <v>1016</v>
      </c>
      <c r="F19642" s="86">
        <v>1749986.8257436701</v>
      </c>
    </row>
    <row r="19643" spans="1:6">
      <c r="A19643">
        <v>2040</v>
      </c>
      <c r="B19643" t="s">
        <v>1039</v>
      </c>
      <c r="C19643" t="s">
        <v>1013</v>
      </c>
      <c r="D19643" t="s">
        <v>964</v>
      </c>
      <c r="E19643" t="s">
        <v>1016</v>
      </c>
      <c r="F19643" s="86">
        <v>1750468.80277743</v>
      </c>
    </row>
    <row r="19644" spans="1:6">
      <c r="A19644">
        <v>2041</v>
      </c>
      <c r="B19644" t="s">
        <v>1039</v>
      </c>
      <c r="C19644" t="s">
        <v>1013</v>
      </c>
      <c r="D19644" t="s">
        <v>964</v>
      </c>
      <c r="E19644" t="s">
        <v>1016</v>
      </c>
      <c r="F19644" s="86">
        <v>1752283.9077768801</v>
      </c>
    </row>
    <row r="19645" spans="1:6">
      <c r="A19645">
        <v>2042</v>
      </c>
      <c r="B19645" t="s">
        <v>1039</v>
      </c>
      <c r="C19645" t="s">
        <v>1013</v>
      </c>
      <c r="D19645" t="s">
        <v>964</v>
      </c>
      <c r="E19645" t="s">
        <v>1016</v>
      </c>
      <c r="F19645" s="86">
        <v>1755709.0211656799</v>
      </c>
    </row>
    <row r="19646" spans="1:6">
      <c r="A19646">
        <v>2043</v>
      </c>
      <c r="B19646" t="s">
        <v>1039</v>
      </c>
      <c r="C19646" t="s">
        <v>1013</v>
      </c>
      <c r="D19646" t="s">
        <v>964</v>
      </c>
      <c r="E19646" t="s">
        <v>1016</v>
      </c>
      <c r="F19646" s="86">
        <v>1759554.5826051999</v>
      </c>
    </row>
    <row r="19647" spans="1:6">
      <c r="A19647">
        <v>2044</v>
      </c>
      <c r="B19647" t="s">
        <v>1039</v>
      </c>
      <c r="C19647" t="s">
        <v>1013</v>
      </c>
      <c r="D19647" t="s">
        <v>964</v>
      </c>
      <c r="E19647" t="s">
        <v>1016</v>
      </c>
      <c r="F19647" s="86">
        <v>1763123.26362107</v>
      </c>
    </row>
    <row r="19648" spans="1:6">
      <c r="A19648">
        <v>2045</v>
      </c>
      <c r="B19648" t="s">
        <v>1039</v>
      </c>
      <c r="C19648" t="s">
        <v>1013</v>
      </c>
      <c r="D19648" t="s">
        <v>964</v>
      </c>
      <c r="E19648" t="s">
        <v>1016</v>
      </c>
      <c r="F19648" s="86">
        <v>1765881.8130270201</v>
      </c>
    </row>
    <row r="19649" spans="1:6">
      <c r="A19649">
        <v>2046</v>
      </c>
      <c r="B19649" t="s">
        <v>1039</v>
      </c>
      <c r="C19649" t="s">
        <v>1013</v>
      </c>
      <c r="D19649" t="s">
        <v>964</v>
      </c>
      <c r="E19649" t="s">
        <v>1016</v>
      </c>
      <c r="F19649" s="86">
        <v>1767440.54726384</v>
      </c>
    </row>
    <row r="19650" spans="1:6">
      <c r="A19650">
        <v>2047</v>
      </c>
      <c r="B19650" t="s">
        <v>1039</v>
      </c>
      <c r="C19650" t="s">
        <v>1013</v>
      </c>
      <c r="D19650" t="s">
        <v>964</v>
      </c>
      <c r="E19650" t="s">
        <v>1016</v>
      </c>
      <c r="F19650" s="86">
        <v>1767830.23082304</v>
      </c>
    </row>
    <row r="19651" spans="1:6">
      <c r="A19651">
        <v>2048</v>
      </c>
      <c r="B19651" t="s">
        <v>1039</v>
      </c>
      <c r="C19651" t="s">
        <v>1013</v>
      </c>
      <c r="D19651" t="s">
        <v>964</v>
      </c>
      <c r="E19651" t="s">
        <v>1016</v>
      </c>
      <c r="F19651" s="86">
        <v>1769009.53633116</v>
      </c>
    </row>
    <row r="19652" spans="1:6">
      <c r="A19652">
        <v>2049</v>
      </c>
      <c r="B19652" t="s">
        <v>1039</v>
      </c>
      <c r="C19652" t="s">
        <v>1013</v>
      </c>
      <c r="D19652" t="s">
        <v>964</v>
      </c>
      <c r="E19652" t="s">
        <v>1016</v>
      </c>
      <c r="F19652" s="86">
        <v>1770475.97709343</v>
      </c>
    </row>
    <row r="19653" spans="1:6">
      <c r="A19653">
        <v>2050</v>
      </c>
      <c r="B19653" t="s">
        <v>1039</v>
      </c>
      <c r="C19653" t="s">
        <v>1013</v>
      </c>
      <c r="D19653" t="s">
        <v>964</v>
      </c>
      <c r="E19653" t="s">
        <v>1016</v>
      </c>
      <c r="F19653" s="86">
        <v>1771029.73794072</v>
      </c>
    </row>
    <row r="19654" spans="1:6">
      <c r="A19654">
        <v>2017</v>
      </c>
      <c r="B19654" t="s">
        <v>1040</v>
      </c>
      <c r="C19654" t="s">
        <v>1013</v>
      </c>
      <c r="D19654" t="s">
        <v>964</v>
      </c>
      <c r="E19654" t="s">
        <v>1016</v>
      </c>
      <c r="F19654" s="86">
        <v>2433403.1256944598</v>
      </c>
    </row>
    <row r="19655" spans="1:6">
      <c r="A19655">
        <v>2018</v>
      </c>
      <c r="B19655" t="s">
        <v>1040</v>
      </c>
      <c r="C19655" t="s">
        <v>1013</v>
      </c>
      <c r="D19655" t="s">
        <v>964</v>
      </c>
      <c r="E19655" t="s">
        <v>1016</v>
      </c>
      <c r="F19655" s="86">
        <v>2394607.8481828799</v>
      </c>
    </row>
    <row r="19656" spans="1:6">
      <c r="A19656">
        <v>2019</v>
      </c>
      <c r="B19656" t="s">
        <v>1040</v>
      </c>
      <c r="C19656" t="s">
        <v>1013</v>
      </c>
      <c r="D19656" t="s">
        <v>964</v>
      </c>
      <c r="E19656" t="s">
        <v>1016</v>
      </c>
      <c r="F19656" s="86">
        <v>2351810.4180415799</v>
      </c>
    </row>
    <row r="19657" spans="1:6">
      <c r="A19657">
        <v>2020</v>
      </c>
      <c r="B19657" t="s">
        <v>1040</v>
      </c>
      <c r="C19657" t="s">
        <v>1013</v>
      </c>
      <c r="D19657" t="s">
        <v>964</v>
      </c>
      <c r="E19657" t="s">
        <v>1016</v>
      </c>
      <c r="F19657" s="86">
        <v>2336718.1252965401</v>
      </c>
    </row>
    <row r="19658" spans="1:6">
      <c r="A19658">
        <v>2021</v>
      </c>
      <c r="B19658" t="s">
        <v>1040</v>
      </c>
      <c r="C19658" t="s">
        <v>1013</v>
      </c>
      <c r="D19658" t="s">
        <v>964</v>
      </c>
      <c r="E19658" t="s">
        <v>1016</v>
      </c>
      <c r="F19658" s="86">
        <v>2334925.91553307</v>
      </c>
    </row>
    <row r="19659" spans="1:6">
      <c r="A19659">
        <v>2022</v>
      </c>
      <c r="B19659" t="s">
        <v>1040</v>
      </c>
      <c r="C19659" t="s">
        <v>1013</v>
      </c>
      <c r="D19659" t="s">
        <v>964</v>
      </c>
      <c r="E19659" t="s">
        <v>1016</v>
      </c>
      <c r="F19659" s="86">
        <v>2337526.64097931</v>
      </c>
    </row>
    <row r="19660" spans="1:6">
      <c r="A19660">
        <v>2023</v>
      </c>
      <c r="B19660" t="s">
        <v>1040</v>
      </c>
      <c r="C19660" t="s">
        <v>1013</v>
      </c>
      <c r="D19660" t="s">
        <v>964</v>
      </c>
      <c r="E19660" t="s">
        <v>1016</v>
      </c>
      <c r="F19660" s="86">
        <v>2336879.8284331001</v>
      </c>
    </row>
    <row r="19661" spans="1:6">
      <c r="A19661">
        <v>2024</v>
      </c>
      <c r="B19661" t="s">
        <v>1040</v>
      </c>
      <c r="C19661" t="s">
        <v>1013</v>
      </c>
      <c r="D19661" t="s">
        <v>964</v>
      </c>
      <c r="E19661" t="s">
        <v>1016</v>
      </c>
      <c r="F19661" s="86">
        <v>2334184.7761571999</v>
      </c>
    </row>
    <row r="19662" spans="1:6">
      <c r="A19662">
        <v>2025</v>
      </c>
      <c r="B19662" t="s">
        <v>1040</v>
      </c>
      <c r="C19662" t="s">
        <v>1013</v>
      </c>
      <c r="D19662" t="s">
        <v>964</v>
      </c>
      <c r="E19662" t="s">
        <v>1016</v>
      </c>
      <c r="F19662" s="86">
        <v>2326840.7587053701</v>
      </c>
    </row>
    <row r="19663" spans="1:6">
      <c r="A19663">
        <v>2026</v>
      </c>
      <c r="B19663" t="s">
        <v>1040</v>
      </c>
      <c r="C19663" t="s">
        <v>1013</v>
      </c>
      <c r="D19663" t="s">
        <v>964</v>
      </c>
      <c r="E19663" t="s">
        <v>1016</v>
      </c>
      <c r="F19663" s="86">
        <v>2319887.5238335398</v>
      </c>
    </row>
    <row r="19664" spans="1:6">
      <c r="A19664">
        <v>2027</v>
      </c>
      <c r="B19664" t="s">
        <v>1040</v>
      </c>
      <c r="C19664" t="s">
        <v>1013</v>
      </c>
      <c r="D19664" t="s">
        <v>964</v>
      </c>
      <c r="E19664" t="s">
        <v>1016</v>
      </c>
      <c r="F19664" s="86">
        <v>2315588.9154534801</v>
      </c>
    </row>
    <row r="19665" spans="1:6">
      <c r="A19665">
        <v>2028</v>
      </c>
      <c r="B19665" t="s">
        <v>1040</v>
      </c>
      <c r="C19665" t="s">
        <v>1013</v>
      </c>
      <c r="D19665" t="s">
        <v>964</v>
      </c>
      <c r="E19665" t="s">
        <v>1016</v>
      </c>
      <c r="F19665" s="86">
        <v>2316127.9259086601</v>
      </c>
    </row>
    <row r="19666" spans="1:6">
      <c r="A19666">
        <v>2029</v>
      </c>
      <c r="B19666" t="s">
        <v>1040</v>
      </c>
      <c r="C19666" t="s">
        <v>1013</v>
      </c>
      <c r="D19666" t="s">
        <v>964</v>
      </c>
      <c r="E19666" t="s">
        <v>1016</v>
      </c>
      <c r="F19666" s="86">
        <v>2316060.54960177</v>
      </c>
    </row>
    <row r="19667" spans="1:6">
      <c r="A19667">
        <v>2030</v>
      </c>
      <c r="B19667" t="s">
        <v>1040</v>
      </c>
      <c r="C19667" t="s">
        <v>1013</v>
      </c>
      <c r="D19667" t="s">
        <v>964</v>
      </c>
      <c r="E19667" t="s">
        <v>1016</v>
      </c>
      <c r="F19667" s="86">
        <v>2312193.1495858501</v>
      </c>
    </row>
    <row r="19668" spans="1:6">
      <c r="A19668">
        <v>2031</v>
      </c>
      <c r="B19668" t="s">
        <v>1040</v>
      </c>
      <c r="C19668" t="s">
        <v>1013</v>
      </c>
      <c r="D19668" t="s">
        <v>964</v>
      </c>
      <c r="E19668" t="s">
        <v>1016</v>
      </c>
      <c r="F19668" s="86">
        <v>2306856.9460795699</v>
      </c>
    </row>
    <row r="19669" spans="1:6">
      <c r="A19669">
        <v>2032</v>
      </c>
      <c r="B19669" t="s">
        <v>1040</v>
      </c>
      <c r="C19669" t="s">
        <v>1013</v>
      </c>
      <c r="D19669" t="s">
        <v>964</v>
      </c>
      <c r="E19669" t="s">
        <v>1016</v>
      </c>
      <c r="F19669" s="86">
        <v>2300860.45476569</v>
      </c>
    </row>
    <row r="19670" spans="1:6">
      <c r="A19670">
        <v>2033</v>
      </c>
      <c r="B19670" t="s">
        <v>1040</v>
      </c>
      <c r="C19670" t="s">
        <v>1013</v>
      </c>
      <c r="D19670" t="s">
        <v>964</v>
      </c>
      <c r="E19670" t="s">
        <v>1016</v>
      </c>
      <c r="F19670" s="86">
        <v>2300725.7021518899</v>
      </c>
    </row>
    <row r="19671" spans="1:6">
      <c r="A19671">
        <v>2034</v>
      </c>
      <c r="B19671" t="s">
        <v>1040</v>
      </c>
      <c r="C19671" t="s">
        <v>1013</v>
      </c>
      <c r="D19671" t="s">
        <v>964</v>
      </c>
      <c r="E19671" t="s">
        <v>1016</v>
      </c>
      <c r="F19671" s="86">
        <v>2300537.0484925802</v>
      </c>
    </row>
    <row r="19672" spans="1:6">
      <c r="A19672">
        <v>2035</v>
      </c>
      <c r="B19672" t="s">
        <v>1040</v>
      </c>
      <c r="C19672" t="s">
        <v>1013</v>
      </c>
      <c r="D19672" t="s">
        <v>964</v>
      </c>
      <c r="E19672" t="s">
        <v>1016</v>
      </c>
      <c r="F19672" s="86">
        <v>2301237.7620843202</v>
      </c>
    </row>
    <row r="19673" spans="1:6">
      <c r="A19673">
        <v>2036</v>
      </c>
      <c r="B19673" t="s">
        <v>1040</v>
      </c>
      <c r="C19673" t="s">
        <v>1013</v>
      </c>
      <c r="D19673" t="s">
        <v>964</v>
      </c>
      <c r="E19673" t="s">
        <v>1016</v>
      </c>
      <c r="F19673" s="86">
        <v>2297734.1941256402</v>
      </c>
    </row>
    <row r="19674" spans="1:6">
      <c r="A19674">
        <v>2037</v>
      </c>
      <c r="B19674" t="s">
        <v>1040</v>
      </c>
      <c r="C19674" t="s">
        <v>1013</v>
      </c>
      <c r="D19674" t="s">
        <v>964</v>
      </c>
      <c r="E19674" t="s">
        <v>1016</v>
      </c>
      <c r="F19674" s="86">
        <v>2297532.06520495</v>
      </c>
    </row>
    <row r="19675" spans="1:6">
      <c r="A19675">
        <v>2038</v>
      </c>
      <c r="B19675" t="s">
        <v>1040</v>
      </c>
      <c r="C19675" t="s">
        <v>1013</v>
      </c>
      <c r="D19675" t="s">
        <v>964</v>
      </c>
      <c r="E19675" t="s">
        <v>1016</v>
      </c>
      <c r="F19675" s="86">
        <v>2299081.7202635901</v>
      </c>
    </row>
    <row r="19676" spans="1:6">
      <c r="A19676">
        <v>2039</v>
      </c>
      <c r="B19676" t="s">
        <v>1040</v>
      </c>
      <c r="C19676" t="s">
        <v>1013</v>
      </c>
      <c r="D19676" t="s">
        <v>964</v>
      </c>
      <c r="E19676" t="s">
        <v>1016</v>
      </c>
      <c r="F19676" s="86">
        <v>2299553.35441188</v>
      </c>
    </row>
    <row r="19677" spans="1:6">
      <c r="A19677">
        <v>2040</v>
      </c>
      <c r="B19677" t="s">
        <v>1040</v>
      </c>
      <c r="C19677" t="s">
        <v>1013</v>
      </c>
      <c r="D19677" t="s">
        <v>964</v>
      </c>
      <c r="E19677" t="s">
        <v>1016</v>
      </c>
      <c r="F19677" s="86">
        <v>2300186.69169671</v>
      </c>
    </row>
    <row r="19678" spans="1:6">
      <c r="A19678">
        <v>2041</v>
      </c>
      <c r="B19678" t="s">
        <v>1040</v>
      </c>
      <c r="C19678" t="s">
        <v>1013</v>
      </c>
      <c r="D19678" t="s">
        <v>964</v>
      </c>
      <c r="E19678" t="s">
        <v>1016</v>
      </c>
      <c r="F19678" s="86">
        <v>2302571.8129608901</v>
      </c>
    </row>
    <row r="19679" spans="1:6">
      <c r="A19679">
        <v>2042</v>
      </c>
      <c r="B19679" t="s">
        <v>1040</v>
      </c>
      <c r="C19679" t="s">
        <v>1013</v>
      </c>
      <c r="D19679" t="s">
        <v>964</v>
      </c>
      <c r="E19679" t="s">
        <v>1016</v>
      </c>
      <c r="F19679" s="86">
        <v>2307072.55026164</v>
      </c>
    </row>
    <row r="19680" spans="1:6">
      <c r="A19680">
        <v>2043</v>
      </c>
      <c r="B19680" t="s">
        <v>1040</v>
      </c>
      <c r="C19680" t="s">
        <v>1013</v>
      </c>
      <c r="D19680" t="s">
        <v>964</v>
      </c>
      <c r="E19680" t="s">
        <v>1016</v>
      </c>
      <c r="F19680" s="86">
        <v>2312125.7732789498</v>
      </c>
    </row>
    <row r="19681" spans="1:6">
      <c r="A19681">
        <v>2044</v>
      </c>
      <c r="B19681" t="s">
        <v>1040</v>
      </c>
      <c r="C19681" t="s">
        <v>1013</v>
      </c>
      <c r="D19681" t="s">
        <v>964</v>
      </c>
      <c r="E19681" t="s">
        <v>1016</v>
      </c>
      <c r="F19681" s="86">
        <v>2316815.1642390201</v>
      </c>
    </row>
    <row r="19682" spans="1:6">
      <c r="A19682">
        <v>2045</v>
      </c>
      <c r="B19682" t="s">
        <v>1040</v>
      </c>
      <c r="C19682" t="s">
        <v>1013</v>
      </c>
      <c r="D19682" t="s">
        <v>964</v>
      </c>
      <c r="E19682" t="s">
        <v>1016</v>
      </c>
      <c r="F19682" s="86">
        <v>2320440.0095501002</v>
      </c>
    </row>
    <row r="19683" spans="1:6">
      <c r="A19683">
        <v>2046</v>
      </c>
      <c r="B19683" t="s">
        <v>1040</v>
      </c>
      <c r="C19683" t="s">
        <v>1013</v>
      </c>
      <c r="D19683" t="s">
        <v>964</v>
      </c>
      <c r="E19683" t="s">
        <v>1016</v>
      </c>
      <c r="F19683" s="86">
        <v>2322488.2492797901</v>
      </c>
    </row>
    <row r="19684" spans="1:6">
      <c r="A19684">
        <v>2047</v>
      </c>
      <c r="B19684" t="s">
        <v>1040</v>
      </c>
      <c r="C19684" t="s">
        <v>1013</v>
      </c>
      <c r="D19684" t="s">
        <v>964</v>
      </c>
      <c r="E19684" t="s">
        <v>1016</v>
      </c>
      <c r="F19684" s="86">
        <v>2323000.3092122101</v>
      </c>
    </row>
    <row r="19685" spans="1:6">
      <c r="A19685">
        <v>2048</v>
      </c>
      <c r="B19685" t="s">
        <v>1040</v>
      </c>
      <c r="C19685" t="s">
        <v>1013</v>
      </c>
      <c r="D19685" t="s">
        <v>964</v>
      </c>
      <c r="E19685" t="s">
        <v>1016</v>
      </c>
      <c r="F19685" s="86">
        <v>2324549.9642708502</v>
      </c>
    </row>
    <row r="19686" spans="1:6">
      <c r="A19686">
        <v>2049</v>
      </c>
      <c r="B19686" t="s">
        <v>1040</v>
      </c>
      <c r="C19686" t="s">
        <v>1013</v>
      </c>
      <c r="D19686" t="s">
        <v>964</v>
      </c>
      <c r="E19686" t="s">
        <v>1016</v>
      </c>
      <c r="F19686" s="86">
        <v>2326476.9266481199</v>
      </c>
    </row>
    <row r="19687" spans="1:6">
      <c r="A19687">
        <v>2050</v>
      </c>
      <c r="B19687" t="s">
        <v>1040</v>
      </c>
      <c r="C19687" t="s">
        <v>1013</v>
      </c>
      <c r="D19687" t="s">
        <v>964</v>
      </c>
      <c r="E19687" t="s">
        <v>1016</v>
      </c>
      <c r="F19687" s="86">
        <v>2327204.5907626101</v>
      </c>
    </row>
    <row r="19688" spans="1:6">
      <c r="A19688">
        <v>2017</v>
      </c>
      <c r="B19688" t="s">
        <v>1041</v>
      </c>
      <c r="C19688" t="s">
        <v>1013</v>
      </c>
      <c r="D19688" t="s">
        <v>964</v>
      </c>
      <c r="E19688" t="s">
        <v>1016</v>
      </c>
      <c r="F19688" s="86">
        <v>2512065.959458</v>
      </c>
    </row>
    <row r="19689" spans="1:6">
      <c r="A19689">
        <v>2018</v>
      </c>
      <c r="B19689" t="s">
        <v>1041</v>
      </c>
      <c r="C19689" t="s">
        <v>1013</v>
      </c>
      <c r="D19689" t="s">
        <v>964</v>
      </c>
      <c r="E19689" t="s">
        <v>1016</v>
      </c>
      <c r="F19689" s="86">
        <v>2472016.5755332699</v>
      </c>
    </row>
    <row r="19690" spans="1:6">
      <c r="A19690">
        <v>2019</v>
      </c>
      <c r="B19690" t="s">
        <v>1041</v>
      </c>
      <c r="C19690" t="s">
        <v>1013</v>
      </c>
      <c r="D19690" t="s">
        <v>964</v>
      </c>
      <c r="E19690" t="s">
        <v>1016</v>
      </c>
      <c r="F19690" s="86">
        <v>2427835.6643332201</v>
      </c>
    </row>
    <row r="19691" spans="1:6">
      <c r="A19691">
        <v>2020</v>
      </c>
      <c r="B19691" t="s">
        <v>1041</v>
      </c>
      <c r="C19691" t="s">
        <v>1013</v>
      </c>
      <c r="D19691" t="s">
        <v>964</v>
      </c>
      <c r="E19691" t="s">
        <v>1016</v>
      </c>
      <c r="F19691" s="86">
        <v>2412255.4941367302</v>
      </c>
    </row>
    <row r="19692" spans="1:6">
      <c r="A19692">
        <v>2021</v>
      </c>
      <c r="B19692" t="s">
        <v>1041</v>
      </c>
      <c r="C19692" t="s">
        <v>1013</v>
      </c>
      <c r="D19692" t="s">
        <v>964</v>
      </c>
      <c r="E19692" t="s">
        <v>1016</v>
      </c>
      <c r="F19692" s="86">
        <v>2410405.3489259002</v>
      </c>
    </row>
    <row r="19693" spans="1:6">
      <c r="A19693">
        <v>2022</v>
      </c>
      <c r="B19693" t="s">
        <v>1041</v>
      </c>
      <c r="C19693" t="s">
        <v>1013</v>
      </c>
      <c r="D19693" t="s">
        <v>964</v>
      </c>
      <c r="E19693" t="s">
        <v>1016</v>
      </c>
      <c r="F19693" s="86">
        <v>2413090.14611154</v>
      </c>
    </row>
    <row r="19694" spans="1:6">
      <c r="A19694">
        <v>2023</v>
      </c>
      <c r="B19694" t="s">
        <v>1041</v>
      </c>
      <c r="C19694" t="s">
        <v>1013</v>
      </c>
      <c r="D19694" t="s">
        <v>964</v>
      </c>
      <c r="E19694" t="s">
        <v>1016</v>
      </c>
      <c r="F19694" s="86">
        <v>2412422.4245316898</v>
      </c>
    </row>
    <row r="19695" spans="1:6">
      <c r="A19695">
        <v>2024</v>
      </c>
      <c r="B19695" t="s">
        <v>1041</v>
      </c>
      <c r="C19695" t="s">
        <v>1013</v>
      </c>
      <c r="D19695" t="s">
        <v>964</v>
      </c>
      <c r="E19695" t="s">
        <v>1016</v>
      </c>
      <c r="F19695" s="86">
        <v>2409640.2512823199</v>
      </c>
    </row>
    <row r="19696" spans="1:6">
      <c r="A19696">
        <v>2025</v>
      </c>
      <c r="B19696" t="s">
        <v>1041</v>
      </c>
      <c r="C19696" t="s">
        <v>1013</v>
      </c>
      <c r="D19696" t="s">
        <v>964</v>
      </c>
      <c r="E19696" t="s">
        <v>1016</v>
      </c>
      <c r="F19696" s="86">
        <v>2402058.8291777801</v>
      </c>
    </row>
    <row r="19697" spans="1:6">
      <c r="A19697">
        <v>2026</v>
      </c>
      <c r="B19697" t="s">
        <v>1041</v>
      </c>
      <c r="C19697" t="s">
        <v>1013</v>
      </c>
      <c r="D19697" t="s">
        <v>964</v>
      </c>
      <c r="E19697" t="s">
        <v>1016</v>
      </c>
      <c r="F19697" s="86">
        <v>2394880.82219439</v>
      </c>
    </row>
    <row r="19698" spans="1:6">
      <c r="A19698">
        <v>2027</v>
      </c>
      <c r="B19698" t="s">
        <v>1041</v>
      </c>
      <c r="C19698" t="s">
        <v>1013</v>
      </c>
      <c r="D19698" t="s">
        <v>964</v>
      </c>
      <c r="E19698" t="s">
        <v>1016</v>
      </c>
      <c r="F19698" s="86">
        <v>2390443.25586164</v>
      </c>
    </row>
    <row r="19699" spans="1:6">
      <c r="A19699">
        <v>2028</v>
      </c>
      <c r="B19699" t="s">
        <v>1041</v>
      </c>
      <c r="C19699" t="s">
        <v>1013</v>
      </c>
      <c r="D19699" t="s">
        <v>964</v>
      </c>
      <c r="E19699" t="s">
        <v>1016</v>
      </c>
      <c r="F19699" s="86">
        <v>2390999.69051152</v>
      </c>
    </row>
    <row r="19700" spans="1:6">
      <c r="A19700">
        <v>2029</v>
      </c>
      <c r="B19700" t="s">
        <v>1041</v>
      </c>
      <c r="C19700" t="s">
        <v>1013</v>
      </c>
      <c r="D19700" t="s">
        <v>964</v>
      </c>
      <c r="E19700" t="s">
        <v>1016</v>
      </c>
      <c r="F19700" s="86">
        <v>2390930.1361802798</v>
      </c>
    </row>
    <row r="19701" spans="1:6">
      <c r="A19701">
        <v>2030</v>
      </c>
      <c r="B19701" t="s">
        <v>1041</v>
      </c>
      <c r="C19701" t="s">
        <v>1013</v>
      </c>
      <c r="D19701" t="s">
        <v>964</v>
      </c>
      <c r="E19701" t="s">
        <v>1016</v>
      </c>
      <c r="F19701" s="86">
        <v>2386937.7175674299</v>
      </c>
    </row>
    <row r="19702" spans="1:6">
      <c r="A19702">
        <v>2031</v>
      </c>
      <c r="B19702" t="s">
        <v>1041</v>
      </c>
      <c r="C19702" t="s">
        <v>1013</v>
      </c>
      <c r="D19702" t="s">
        <v>964</v>
      </c>
      <c r="E19702" t="s">
        <v>1016</v>
      </c>
      <c r="F19702" s="86">
        <v>2381429.0145336702</v>
      </c>
    </row>
    <row r="19703" spans="1:6">
      <c r="A19703">
        <v>2032</v>
      </c>
      <c r="B19703" t="s">
        <v>1041</v>
      </c>
      <c r="C19703" t="s">
        <v>1013</v>
      </c>
      <c r="D19703" t="s">
        <v>964</v>
      </c>
      <c r="E19703" t="s">
        <v>1016</v>
      </c>
      <c r="F19703" s="86">
        <v>2375238.6790538202</v>
      </c>
    </row>
    <row r="19704" spans="1:6">
      <c r="A19704">
        <v>2033</v>
      </c>
      <c r="B19704" t="s">
        <v>1041</v>
      </c>
      <c r="C19704" t="s">
        <v>1013</v>
      </c>
      <c r="D19704" t="s">
        <v>964</v>
      </c>
      <c r="E19704" t="s">
        <v>1016</v>
      </c>
      <c r="F19704" s="86">
        <v>2375099.57039135</v>
      </c>
    </row>
    <row r="19705" spans="1:6">
      <c r="A19705">
        <v>2034</v>
      </c>
      <c r="B19705" t="s">
        <v>1041</v>
      </c>
      <c r="C19705" t="s">
        <v>1013</v>
      </c>
      <c r="D19705" t="s">
        <v>964</v>
      </c>
      <c r="E19705" t="s">
        <v>1016</v>
      </c>
      <c r="F19705" s="86">
        <v>2374904.8182638902</v>
      </c>
    </row>
    <row r="19706" spans="1:6">
      <c r="A19706">
        <v>2035</v>
      </c>
      <c r="B19706" t="s">
        <v>1041</v>
      </c>
      <c r="C19706" t="s">
        <v>1013</v>
      </c>
      <c r="D19706" t="s">
        <v>964</v>
      </c>
      <c r="E19706" t="s">
        <v>1016</v>
      </c>
      <c r="F19706" s="86">
        <v>2375628.1833087299</v>
      </c>
    </row>
    <row r="19707" spans="1:6">
      <c r="A19707">
        <v>2036</v>
      </c>
      <c r="B19707" t="s">
        <v>1041</v>
      </c>
      <c r="C19707" t="s">
        <v>1013</v>
      </c>
      <c r="D19707" t="s">
        <v>964</v>
      </c>
      <c r="E19707" t="s">
        <v>1016</v>
      </c>
      <c r="F19707" s="86">
        <v>2372011.3580845399</v>
      </c>
    </row>
    <row r="19708" spans="1:6">
      <c r="A19708">
        <v>2037</v>
      </c>
      <c r="B19708" t="s">
        <v>1041</v>
      </c>
      <c r="C19708" t="s">
        <v>1013</v>
      </c>
      <c r="D19708" t="s">
        <v>964</v>
      </c>
      <c r="E19708" t="s">
        <v>1016</v>
      </c>
      <c r="F19708" s="86">
        <v>2371802.6950908401</v>
      </c>
    </row>
    <row r="19709" spans="1:6">
      <c r="A19709">
        <v>2038</v>
      </c>
      <c r="B19709" t="s">
        <v>1041</v>
      </c>
      <c r="C19709" t="s">
        <v>1013</v>
      </c>
      <c r="D19709" t="s">
        <v>964</v>
      </c>
      <c r="E19709" t="s">
        <v>1016</v>
      </c>
      <c r="F19709" s="86">
        <v>2373402.4447092302</v>
      </c>
    </row>
    <row r="19710" spans="1:6">
      <c r="A19710">
        <v>2039</v>
      </c>
      <c r="B19710" t="s">
        <v>1041</v>
      </c>
      <c r="C19710" t="s">
        <v>1013</v>
      </c>
      <c r="D19710" t="s">
        <v>964</v>
      </c>
      <c r="E19710" t="s">
        <v>1016</v>
      </c>
      <c r="F19710" s="86">
        <v>2373889.32502787</v>
      </c>
    </row>
    <row r="19711" spans="1:6">
      <c r="A19711">
        <v>2040</v>
      </c>
      <c r="B19711" t="s">
        <v>1041</v>
      </c>
      <c r="C19711" t="s">
        <v>1013</v>
      </c>
      <c r="D19711" t="s">
        <v>964</v>
      </c>
      <c r="E19711" t="s">
        <v>1016</v>
      </c>
      <c r="F19711" s="86">
        <v>2374543.1357414699</v>
      </c>
    </row>
    <row r="19712" spans="1:6">
      <c r="A19712">
        <v>2041</v>
      </c>
      <c r="B19712" t="s">
        <v>1041</v>
      </c>
      <c r="C19712" t="s">
        <v>1013</v>
      </c>
      <c r="D19712" t="s">
        <v>964</v>
      </c>
      <c r="E19712" t="s">
        <v>1016</v>
      </c>
      <c r="F19712" s="86">
        <v>2377005.3590671699</v>
      </c>
    </row>
    <row r="19713" spans="1:6">
      <c r="A19713">
        <v>2042</v>
      </c>
      <c r="B19713" t="s">
        <v>1041</v>
      </c>
      <c r="C19713" t="s">
        <v>1013</v>
      </c>
      <c r="D19713" t="s">
        <v>964</v>
      </c>
      <c r="E19713" t="s">
        <v>1016</v>
      </c>
      <c r="F19713" s="86">
        <v>2381651.5883936202</v>
      </c>
    </row>
    <row r="19714" spans="1:6">
      <c r="A19714">
        <v>2043</v>
      </c>
      <c r="B19714" t="s">
        <v>1041</v>
      </c>
      <c r="C19714" t="s">
        <v>1013</v>
      </c>
      <c r="D19714" t="s">
        <v>964</v>
      </c>
      <c r="E19714" t="s">
        <v>1016</v>
      </c>
      <c r="F19714" s="86">
        <v>2386868.1632361999</v>
      </c>
    </row>
    <row r="19715" spans="1:6">
      <c r="A19715">
        <v>2044</v>
      </c>
      <c r="B19715" t="s">
        <v>1041</v>
      </c>
      <c r="C19715" t="s">
        <v>1013</v>
      </c>
      <c r="D19715" t="s">
        <v>964</v>
      </c>
      <c r="E19715" t="s">
        <v>1016</v>
      </c>
      <c r="F19715" s="86">
        <v>2391709.1446901099</v>
      </c>
    </row>
    <row r="19716" spans="1:6">
      <c r="A19716">
        <v>2045</v>
      </c>
      <c r="B19716" t="s">
        <v>1041</v>
      </c>
      <c r="C19716" t="s">
        <v>1013</v>
      </c>
      <c r="D19716" t="s">
        <v>964</v>
      </c>
      <c r="E19716" t="s">
        <v>1016</v>
      </c>
      <c r="F19716" s="86">
        <v>2395451.1677105199</v>
      </c>
    </row>
    <row r="19717" spans="1:6">
      <c r="A19717">
        <v>2046</v>
      </c>
      <c r="B19717" t="s">
        <v>1041</v>
      </c>
      <c r="C19717" t="s">
        <v>1013</v>
      </c>
      <c r="D19717" t="s">
        <v>964</v>
      </c>
      <c r="E19717" t="s">
        <v>1016</v>
      </c>
      <c r="F19717" s="86">
        <v>2397565.6193800401</v>
      </c>
    </row>
    <row r="19718" spans="1:6">
      <c r="A19718">
        <v>2047</v>
      </c>
      <c r="B19718" t="s">
        <v>1041</v>
      </c>
      <c r="C19718" t="s">
        <v>1013</v>
      </c>
      <c r="D19718" t="s">
        <v>964</v>
      </c>
      <c r="E19718" t="s">
        <v>1016</v>
      </c>
      <c r="F19718" s="86">
        <v>2398094.23229742</v>
      </c>
    </row>
    <row r="19719" spans="1:6">
      <c r="A19719">
        <v>2048</v>
      </c>
      <c r="B19719" t="s">
        <v>1041</v>
      </c>
      <c r="C19719" t="s">
        <v>1013</v>
      </c>
      <c r="D19719" t="s">
        <v>964</v>
      </c>
      <c r="E19719" t="s">
        <v>1016</v>
      </c>
      <c r="F19719" s="86">
        <v>2399693.9819158101</v>
      </c>
    </row>
    <row r="19720" spans="1:6">
      <c r="A19720">
        <v>2049</v>
      </c>
      <c r="B19720" t="s">
        <v>1041</v>
      </c>
      <c r="C19720" t="s">
        <v>1013</v>
      </c>
      <c r="D19720" t="s">
        <v>964</v>
      </c>
      <c r="E19720" t="s">
        <v>1016</v>
      </c>
      <c r="F19720" s="86">
        <v>2401683.23578911</v>
      </c>
    </row>
    <row r="19721" spans="1:6">
      <c r="A19721">
        <v>2050</v>
      </c>
      <c r="B19721" t="s">
        <v>1041</v>
      </c>
      <c r="C19721" t="s">
        <v>1013</v>
      </c>
      <c r="D19721" t="s">
        <v>964</v>
      </c>
      <c r="E19721" t="s">
        <v>1016</v>
      </c>
      <c r="F19721" s="86">
        <v>2402434.42256644</v>
      </c>
    </row>
    <row r="19722" spans="1:6">
      <c r="A19722">
        <v>2017</v>
      </c>
      <c r="B19722" t="s">
        <v>1042</v>
      </c>
      <c r="C19722" t="s">
        <v>1013</v>
      </c>
      <c r="D19722" t="s">
        <v>964</v>
      </c>
      <c r="E19722" t="s">
        <v>1016</v>
      </c>
      <c r="F19722" s="86">
        <v>828565.54821441695</v>
      </c>
    </row>
    <row r="19723" spans="1:6">
      <c r="A19723">
        <v>2018</v>
      </c>
      <c r="B19723" t="s">
        <v>1042</v>
      </c>
      <c r="C19723" t="s">
        <v>1013</v>
      </c>
      <c r="D19723" t="s">
        <v>964</v>
      </c>
      <c r="E19723" t="s">
        <v>1016</v>
      </c>
      <c r="F19723" s="86">
        <v>815355.88720917597</v>
      </c>
    </row>
    <row r="19724" spans="1:6">
      <c r="A19724">
        <v>2019</v>
      </c>
      <c r="B19724" t="s">
        <v>1042</v>
      </c>
      <c r="C19724" t="s">
        <v>1013</v>
      </c>
      <c r="D19724" t="s">
        <v>964</v>
      </c>
      <c r="E19724" t="s">
        <v>1016</v>
      </c>
      <c r="F19724" s="86">
        <v>800783.506746292</v>
      </c>
    </row>
    <row r="19725" spans="1:6">
      <c r="A19725">
        <v>2020</v>
      </c>
      <c r="B19725" t="s">
        <v>1042</v>
      </c>
      <c r="C19725" t="s">
        <v>1013</v>
      </c>
      <c r="D19725" t="s">
        <v>964</v>
      </c>
      <c r="E19725" t="s">
        <v>1016</v>
      </c>
      <c r="F19725" s="86">
        <v>795644.63202386501</v>
      </c>
    </row>
    <row r="19726" spans="1:6">
      <c r="A19726">
        <v>2021</v>
      </c>
      <c r="B19726" t="s">
        <v>1042</v>
      </c>
      <c r="C19726" t="s">
        <v>1013</v>
      </c>
      <c r="D19726" t="s">
        <v>964</v>
      </c>
      <c r="E19726" t="s">
        <v>1016</v>
      </c>
      <c r="F19726" s="86">
        <v>795034.39065057598</v>
      </c>
    </row>
    <row r="19727" spans="1:6">
      <c r="A19727">
        <v>2022</v>
      </c>
      <c r="B19727" t="s">
        <v>1042</v>
      </c>
      <c r="C19727" t="s">
        <v>1013</v>
      </c>
      <c r="D19727" t="s">
        <v>964</v>
      </c>
      <c r="E19727" t="s">
        <v>1016</v>
      </c>
      <c r="F19727" s="86">
        <v>795919.92888399505</v>
      </c>
    </row>
    <row r="19728" spans="1:6">
      <c r="A19728">
        <v>2023</v>
      </c>
      <c r="B19728" t="s">
        <v>1042</v>
      </c>
      <c r="C19728" t="s">
        <v>1013</v>
      </c>
      <c r="D19728" t="s">
        <v>964</v>
      </c>
      <c r="E19728" t="s">
        <v>1016</v>
      </c>
      <c r="F19728" s="86">
        <v>795699.69139588997</v>
      </c>
    </row>
    <row r="19729" spans="1:6">
      <c r="A19729">
        <v>2024</v>
      </c>
      <c r="B19729" t="s">
        <v>1042</v>
      </c>
      <c r="C19729" t="s">
        <v>1013</v>
      </c>
      <c r="D19729" t="s">
        <v>964</v>
      </c>
      <c r="E19729" t="s">
        <v>1016</v>
      </c>
      <c r="F19729" s="86">
        <v>794782.03519545705</v>
      </c>
    </row>
    <row r="19730" spans="1:6">
      <c r="A19730">
        <v>2025</v>
      </c>
      <c r="B19730" t="s">
        <v>1042</v>
      </c>
      <c r="C19730" t="s">
        <v>1013</v>
      </c>
      <c r="D19730" t="s">
        <v>964</v>
      </c>
      <c r="E19730" t="s">
        <v>1016</v>
      </c>
      <c r="F19730" s="86">
        <v>792281.42204927595</v>
      </c>
    </row>
    <row r="19731" spans="1:6">
      <c r="A19731">
        <v>2026</v>
      </c>
      <c r="B19731" t="s">
        <v>1042</v>
      </c>
      <c r="C19731" t="s">
        <v>1013</v>
      </c>
      <c r="D19731" t="s">
        <v>964</v>
      </c>
      <c r="E19731" t="s">
        <v>1016</v>
      </c>
      <c r="F19731" s="86">
        <v>789913.86905215797</v>
      </c>
    </row>
    <row r="19732" spans="1:6">
      <c r="A19732">
        <v>2027</v>
      </c>
      <c r="B19732" t="s">
        <v>1042</v>
      </c>
      <c r="C19732" t="s">
        <v>1013</v>
      </c>
      <c r="D19732" t="s">
        <v>964</v>
      </c>
      <c r="E19732" t="s">
        <v>1016</v>
      </c>
      <c r="F19732" s="86">
        <v>788450.20741246606</v>
      </c>
    </row>
    <row r="19733" spans="1:6">
      <c r="A19733">
        <v>2028</v>
      </c>
      <c r="B19733" t="s">
        <v>1042</v>
      </c>
      <c r="C19733" t="s">
        <v>1013</v>
      </c>
      <c r="D19733" t="s">
        <v>964</v>
      </c>
      <c r="E19733" t="s">
        <v>1016</v>
      </c>
      <c r="F19733" s="86">
        <v>788633.73865255294</v>
      </c>
    </row>
    <row r="19734" spans="1:6">
      <c r="A19734">
        <v>2029</v>
      </c>
      <c r="B19734" t="s">
        <v>1042</v>
      </c>
      <c r="C19734" t="s">
        <v>1013</v>
      </c>
      <c r="D19734" t="s">
        <v>964</v>
      </c>
      <c r="E19734" t="s">
        <v>1016</v>
      </c>
      <c r="F19734" s="86">
        <v>788610.79724754195</v>
      </c>
    </row>
    <row r="19735" spans="1:6">
      <c r="A19735">
        <v>2030</v>
      </c>
      <c r="B19735" t="s">
        <v>1042</v>
      </c>
      <c r="C19735" t="s">
        <v>1013</v>
      </c>
      <c r="D19735" t="s">
        <v>964</v>
      </c>
      <c r="E19735" t="s">
        <v>1016</v>
      </c>
      <c r="F19735" s="86">
        <v>787293.96059992001</v>
      </c>
    </row>
    <row r="19736" spans="1:6">
      <c r="A19736">
        <v>2031</v>
      </c>
      <c r="B19736" t="s">
        <v>1042</v>
      </c>
      <c r="C19736" t="s">
        <v>1013</v>
      </c>
      <c r="D19736" t="s">
        <v>964</v>
      </c>
      <c r="E19736" t="s">
        <v>1016</v>
      </c>
      <c r="F19736" s="86">
        <v>785477.00132306095</v>
      </c>
    </row>
    <row r="19737" spans="1:6">
      <c r="A19737">
        <v>2032</v>
      </c>
      <c r="B19737" t="s">
        <v>1042</v>
      </c>
      <c r="C19737" t="s">
        <v>1013</v>
      </c>
      <c r="D19737" t="s">
        <v>964</v>
      </c>
      <c r="E19737" t="s">
        <v>1016</v>
      </c>
      <c r="F19737" s="86">
        <v>783435.216277097</v>
      </c>
    </row>
    <row r="19738" spans="1:6">
      <c r="A19738">
        <v>2033</v>
      </c>
      <c r="B19738" t="s">
        <v>1042</v>
      </c>
      <c r="C19738" t="s">
        <v>1013</v>
      </c>
      <c r="D19738" t="s">
        <v>964</v>
      </c>
      <c r="E19738" t="s">
        <v>1016</v>
      </c>
      <c r="F19738" s="86">
        <v>783389.33346707502</v>
      </c>
    </row>
    <row r="19739" spans="1:6">
      <c r="A19739">
        <v>2034</v>
      </c>
      <c r="B19739" t="s">
        <v>1042</v>
      </c>
      <c r="C19739" t="s">
        <v>1013</v>
      </c>
      <c r="D19739" t="s">
        <v>964</v>
      </c>
      <c r="E19739" t="s">
        <v>1016</v>
      </c>
      <c r="F19739" s="86">
        <v>783325.09753304499</v>
      </c>
    </row>
    <row r="19740" spans="1:6">
      <c r="A19740">
        <v>2035</v>
      </c>
      <c r="B19740" t="s">
        <v>1042</v>
      </c>
      <c r="C19740" t="s">
        <v>1013</v>
      </c>
      <c r="D19740" t="s">
        <v>964</v>
      </c>
      <c r="E19740" t="s">
        <v>1016</v>
      </c>
      <c r="F19740" s="86">
        <v>783563.688145158</v>
      </c>
    </row>
    <row r="19741" spans="1:6">
      <c r="A19741">
        <v>2036</v>
      </c>
      <c r="B19741" t="s">
        <v>1042</v>
      </c>
      <c r="C19741" t="s">
        <v>1013</v>
      </c>
      <c r="D19741" t="s">
        <v>964</v>
      </c>
      <c r="E19741" t="s">
        <v>1016</v>
      </c>
      <c r="F19741" s="86">
        <v>782370.73508459399</v>
      </c>
    </row>
    <row r="19742" spans="1:6">
      <c r="A19742">
        <v>2037</v>
      </c>
      <c r="B19742" t="s">
        <v>1042</v>
      </c>
      <c r="C19742" t="s">
        <v>1013</v>
      </c>
      <c r="D19742" t="s">
        <v>964</v>
      </c>
      <c r="E19742" t="s">
        <v>1016</v>
      </c>
      <c r="F19742" s="86">
        <v>782301.91086956195</v>
      </c>
    </row>
    <row r="19743" spans="1:6">
      <c r="A19743">
        <v>2038</v>
      </c>
      <c r="B19743" t="s">
        <v>1042</v>
      </c>
      <c r="C19743" t="s">
        <v>1013</v>
      </c>
      <c r="D19743" t="s">
        <v>964</v>
      </c>
      <c r="E19743" t="s">
        <v>1016</v>
      </c>
      <c r="F19743" s="86">
        <v>782829.56318481104</v>
      </c>
    </row>
    <row r="19744" spans="1:6">
      <c r="A19744">
        <v>2039</v>
      </c>
      <c r="B19744" t="s">
        <v>1042</v>
      </c>
      <c r="C19744" t="s">
        <v>1013</v>
      </c>
      <c r="D19744" t="s">
        <v>964</v>
      </c>
      <c r="E19744" t="s">
        <v>1016</v>
      </c>
      <c r="F19744" s="86">
        <v>782990.15301988705</v>
      </c>
    </row>
    <row r="19745" spans="1:6">
      <c r="A19745">
        <v>2040</v>
      </c>
      <c r="B19745" t="s">
        <v>1042</v>
      </c>
      <c r="C19745" t="s">
        <v>1013</v>
      </c>
      <c r="D19745" t="s">
        <v>964</v>
      </c>
      <c r="E19745" t="s">
        <v>1016</v>
      </c>
      <c r="F19745" s="86">
        <v>783205.80222698895</v>
      </c>
    </row>
    <row r="19746" spans="1:6">
      <c r="A19746">
        <v>2041</v>
      </c>
      <c r="B19746" t="s">
        <v>1042</v>
      </c>
      <c r="C19746" t="s">
        <v>1013</v>
      </c>
      <c r="D19746" t="s">
        <v>964</v>
      </c>
      <c r="E19746" t="s">
        <v>1016</v>
      </c>
      <c r="F19746" s="86">
        <v>784017.92796437198</v>
      </c>
    </row>
    <row r="19747" spans="1:6">
      <c r="A19747">
        <v>2042</v>
      </c>
      <c r="B19747" t="s">
        <v>1042</v>
      </c>
      <c r="C19747" t="s">
        <v>1013</v>
      </c>
      <c r="D19747" t="s">
        <v>964</v>
      </c>
      <c r="E19747" t="s">
        <v>1016</v>
      </c>
      <c r="F19747" s="86">
        <v>785550.41381909605</v>
      </c>
    </row>
    <row r="19748" spans="1:6">
      <c r="A19748">
        <v>2043</v>
      </c>
      <c r="B19748" t="s">
        <v>1042</v>
      </c>
      <c r="C19748" t="s">
        <v>1013</v>
      </c>
      <c r="D19748" t="s">
        <v>964</v>
      </c>
      <c r="E19748" t="s">
        <v>1016</v>
      </c>
      <c r="F19748" s="86">
        <v>787271.01919490902</v>
      </c>
    </row>
    <row r="19749" spans="1:6">
      <c r="A19749">
        <v>2044</v>
      </c>
      <c r="B19749" t="s">
        <v>1042</v>
      </c>
      <c r="C19749" t="s">
        <v>1013</v>
      </c>
      <c r="D19749" t="s">
        <v>964</v>
      </c>
      <c r="E19749" t="s">
        <v>1016</v>
      </c>
      <c r="F19749" s="86">
        <v>788867.74098366301</v>
      </c>
    </row>
    <row r="19750" spans="1:6">
      <c r="A19750">
        <v>2045</v>
      </c>
      <c r="B19750" t="s">
        <v>1042</v>
      </c>
      <c r="C19750" t="s">
        <v>1013</v>
      </c>
      <c r="D19750" t="s">
        <v>964</v>
      </c>
      <c r="E19750" t="s">
        <v>1016</v>
      </c>
      <c r="F19750" s="86">
        <v>790101.98857324605</v>
      </c>
    </row>
    <row r="19751" spans="1:6">
      <c r="A19751">
        <v>2046</v>
      </c>
      <c r="B19751" t="s">
        <v>1042</v>
      </c>
      <c r="C19751" t="s">
        <v>1013</v>
      </c>
      <c r="D19751" t="s">
        <v>964</v>
      </c>
      <c r="E19751" t="s">
        <v>1016</v>
      </c>
      <c r="F19751" s="86">
        <v>790799.40728557599</v>
      </c>
    </row>
    <row r="19752" spans="1:6">
      <c r="A19752">
        <v>2047</v>
      </c>
      <c r="B19752" t="s">
        <v>1042</v>
      </c>
      <c r="C19752" t="s">
        <v>1013</v>
      </c>
      <c r="D19752" t="s">
        <v>964</v>
      </c>
      <c r="E19752" t="s">
        <v>1016</v>
      </c>
      <c r="F19752" s="86">
        <v>790973.76196365803</v>
      </c>
    </row>
    <row r="19753" spans="1:6">
      <c r="A19753">
        <v>2048</v>
      </c>
      <c r="B19753" t="s">
        <v>1042</v>
      </c>
      <c r="C19753" t="s">
        <v>1013</v>
      </c>
      <c r="D19753" t="s">
        <v>964</v>
      </c>
      <c r="E19753" t="s">
        <v>1016</v>
      </c>
      <c r="F19753" s="86">
        <v>791501.414278907</v>
      </c>
    </row>
    <row r="19754" spans="1:6">
      <c r="A19754">
        <v>2049</v>
      </c>
      <c r="B19754" t="s">
        <v>1042</v>
      </c>
      <c r="C19754" t="s">
        <v>1013</v>
      </c>
      <c r="D19754" t="s">
        <v>964</v>
      </c>
      <c r="E19754" t="s">
        <v>1016</v>
      </c>
      <c r="F19754" s="86">
        <v>792157.53846221697</v>
      </c>
    </row>
    <row r="19755" spans="1:6">
      <c r="A19755">
        <v>2050</v>
      </c>
      <c r="B19755" t="s">
        <v>1042</v>
      </c>
      <c r="C19755" t="s">
        <v>1013</v>
      </c>
      <c r="D19755" t="s">
        <v>964</v>
      </c>
      <c r="E19755" t="s">
        <v>1016</v>
      </c>
      <c r="F19755" s="86">
        <v>792405.305636334</v>
      </c>
    </row>
    <row r="19756" spans="1:6">
      <c r="A19756">
        <v>2017</v>
      </c>
      <c r="B19756" t="s">
        <v>1043</v>
      </c>
      <c r="C19756" t="s">
        <v>1013</v>
      </c>
      <c r="D19756" t="s">
        <v>964</v>
      </c>
      <c r="E19756" t="s">
        <v>1016</v>
      </c>
      <c r="F19756" s="86">
        <v>3430647.6578144599</v>
      </c>
    </row>
    <row r="19757" spans="1:6">
      <c r="A19757">
        <v>2018</v>
      </c>
      <c r="B19757" t="s">
        <v>1043</v>
      </c>
      <c r="C19757" t="s">
        <v>1013</v>
      </c>
      <c r="D19757" t="s">
        <v>964</v>
      </c>
      <c r="E19757" t="s">
        <v>1016</v>
      </c>
      <c r="F19757" s="86">
        <v>3375953.5027342499</v>
      </c>
    </row>
    <row r="19758" spans="1:6">
      <c r="A19758">
        <v>2019</v>
      </c>
      <c r="B19758" t="s">
        <v>1043</v>
      </c>
      <c r="C19758" t="s">
        <v>1013</v>
      </c>
      <c r="D19758" t="s">
        <v>964</v>
      </c>
      <c r="E19758" t="s">
        <v>1016</v>
      </c>
      <c r="F19758" s="86">
        <v>3315617.05378159</v>
      </c>
    </row>
    <row r="19759" spans="1:6">
      <c r="A19759">
        <v>2020</v>
      </c>
      <c r="B19759" t="s">
        <v>1043</v>
      </c>
      <c r="C19759" t="s">
        <v>1013</v>
      </c>
      <c r="D19759" t="s">
        <v>964</v>
      </c>
      <c r="E19759" t="s">
        <v>1016</v>
      </c>
      <c r="F19759" s="86">
        <v>3294339.7166194399</v>
      </c>
    </row>
    <row r="19760" spans="1:6">
      <c r="A19760">
        <v>2021</v>
      </c>
      <c r="B19760" t="s">
        <v>1043</v>
      </c>
      <c r="C19760" t="s">
        <v>1013</v>
      </c>
      <c r="D19760" t="s">
        <v>964</v>
      </c>
      <c r="E19760" t="s">
        <v>1016</v>
      </c>
      <c r="F19760" s="86">
        <v>3291813.0328314402</v>
      </c>
    </row>
    <row r="19761" spans="1:6">
      <c r="A19761">
        <v>2022</v>
      </c>
      <c r="B19761" t="s">
        <v>1043</v>
      </c>
      <c r="C19761" t="s">
        <v>1013</v>
      </c>
      <c r="D19761" t="s">
        <v>964</v>
      </c>
      <c r="E19761" t="s">
        <v>1016</v>
      </c>
      <c r="F19761" s="86">
        <v>3295479.57396742</v>
      </c>
    </row>
    <row r="19762" spans="1:6">
      <c r="A19762">
        <v>2023</v>
      </c>
      <c r="B19762" t="s">
        <v>1043</v>
      </c>
      <c r="C19762" t="s">
        <v>1013</v>
      </c>
      <c r="D19762" t="s">
        <v>964</v>
      </c>
      <c r="E19762" t="s">
        <v>1016</v>
      </c>
      <c r="F19762" s="86">
        <v>3294567.6880890401</v>
      </c>
    </row>
    <row r="19763" spans="1:6">
      <c r="A19763">
        <v>2024</v>
      </c>
      <c r="B19763" t="s">
        <v>1043</v>
      </c>
      <c r="C19763" t="s">
        <v>1013</v>
      </c>
      <c r="D19763" t="s">
        <v>964</v>
      </c>
      <c r="E19763" t="s">
        <v>1016</v>
      </c>
      <c r="F19763" s="86">
        <v>3290768.1635957998</v>
      </c>
    </row>
    <row r="19764" spans="1:6">
      <c r="A19764">
        <v>2025</v>
      </c>
      <c r="B19764" t="s">
        <v>1043</v>
      </c>
      <c r="C19764" t="s">
        <v>1013</v>
      </c>
      <c r="D19764" t="s">
        <v>964</v>
      </c>
      <c r="E19764" t="s">
        <v>1016</v>
      </c>
      <c r="F19764" s="86">
        <v>3280414.4593517198</v>
      </c>
    </row>
    <row r="19765" spans="1:6">
      <c r="A19765">
        <v>2026</v>
      </c>
      <c r="B19765" t="s">
        <v>1043</v>
      </c>
      <c r="C19765" t="s">
        <v>1013</v>
      </c>
      <c r="D19765" t="s">
        <v>964</v>
      </c>
      <c r="E19765" t="s">
        <v>1016</v>
      </c>
      <c r="F19765" s="86">
        <v>3270611.68615916</v>
      </c>
    </row>
    <row r="19766" spans="1:6">
      <c r="A19766">
        <v>2027</v>
      </c>
      <c r="B19766" t="s">
        <v>1043</v>
      </c>
      <c r="C19766" t="s">
        <v>1013</v>
      </c>
      <c r="D19766" t="s">
        <v>964</v>
      </c>
      <c r="E19766" t="s">
        <v>1016</v>
      </c>
      <c r="F19766" s="86">
        <v>3264551.44459244</v>
      </c>
    </row>
    <row r="19767" spans="1:6">
      <c r="A19767">
        <v>2028</v>
      </c>
      <c r="B19767" t="s">
        <v>1043</v>
      </c>
      <c r="C19767" t="s">
        <v>1013</v>
      </c>
      <c r="D19767" t="s">
        <v>964</v>
      </c>
      <c r="E19767" t="s">
        <v>1016</v>
      </c>
      <c r="F19767" s="86">
        <v>3265311.3494910798</v>
      </c>
    </row>
    <row r="19768" spans="1:6">
      <c r="A19768">
        <v>2029</v>
      </c>
      <c r="B19768" t="s">
        <v>1043</v>
      </c>
      <c r="C19768" t="s">
        <v>1013</v>
      </c>
      <c r="D19768" t="s">
        <v>964</v>
      </c>
      <c r="E19768" t="s">
        <v>1016</v>
      </c>
      <c r="F19768" s="86">
        <v>3265216.3613787498</v>
      </c>
    </row>
    <row r="19769" spans="1:6">
      <c r="A19769">
        <v>2030</v>
      </c>
      <c r="B19769" t="s">
        <v>1043</v>
      </c>
      <c r="C19769" t="s">
        <v>1013</v>
      </c>
      <c r="D19769" t="s">
        <v>964</v>
      </c>
      <c r="E19769" t="s">
        <v>1016</v>
      </c>
      <c r="F19769" s="86">
        <v>3259764.04373095</v>
      </c>
    </row>
    <row r="19770" spans="1:6">
      <c r="A19770">
        <v>2031</v>
      </c>
      <c r="B19770" t="s">
        <v>1043</v>
      </c>
      <c r="C19770" t="s">
        <v>1013</v>
      </c>
      <c r="D19770" t="s">
        <v>964</v>
      </c>
      <c r="E19770" t="s">
        <v>1016</v>
      </c>
      <c r="F19770" s="86">
        <v>3252240.9852343402</v>
      </c>
    </row>
    <row r="19771" spans="1:6">
      <c r="A19771">
        <v>2032</v>
      </c>
      <c r="B19771" t="s">
        <v>1043</v>
      </c>
      <c r="C19771" t="s">
        <v>1013</v>
      </c>
      <c r="D19771" t="s">
        <v>964</v>
      </c>
      <c r="E19771" t="s">
        <v>1016</v>
      </c>
      <c r="F19771" s="86">
        <v>3243787.0432368801</v>
      </c>
    </row>
    <row r="19772" spans="1:6">
      <c r="A19772">
        <v>2033</v>
      </c>
      <c r="B19772" t="s">
        <v>1043</v>
      </c>
      <c r="C19772" t="s">
        <v>1013</v>
      </c>
      <c r="D19772" t="s">
        <v>964</v>
      </c>
      <c r="E19772" t="s">
        <v>1016</v>
      </c>
      <c r="F19772" s="86">
        <v>3243597.0670122099</v>
      </c>
    </row>
    <row r="19773" spans="1:6">
      <c r="A19773">
        <v>2034</v>
      </c>
      <c r="B19773" t="s">
        <v>1043</v>
      </c>
      <c r="C19773" t="s">
        <v>1013</v>
      </c>
      <c r="D19773" t="s">
        <v>964</v>
      </c>
      <c r="E19773" t="s">
        <v>1016</v>
      </c>
      <c r="F19773" s="86">
        <v>3243331.1002976899</v>
      </c>
    </row>
    <row r="19774" spans="1:6">
      <c r="A19774">
        <v>2035</v>
      </c>
      <c r="B19774" t="s">
        <v>1043</v>
      </c>
      <c r="C19774" t="s">
        <v>1013</v>
      </c>
      <c r="D19774" t="s">
        <v>964</v>
      </c>
      <c r="E19774" t="s">
        <v>1016</v>
      </c>
      <c r="F19774" s="86">
        <v>3244318.9766659299</v>
      </c>
    </row>
    <row r="19775" spans="1:6">
      <c r="A19775">
        <v>2036</v>
      </c>
      <c r="B19775" t="s">
        <v>1043</v>
      </c>
      <c r="C19775" t="s">
        <v>1013</v>
      </c>
      <c r="D19775" t="s">
        <v>964</v>
      </c>
      <c r="E19775" t="s">
        <v>1016</v>
      </c>
      <c r="F19775" s="86">
        <v>3239379.5948247202</v>
      </c>
    </row>
    <row r="19776" spans="1:6">
      <c r="A19776">
        <v>2037</v>
      </c>
      <c r="B19776" t="s">
        <v>1043</v>
      </c>
      <c r="C19776" t="s">
        <v>1013</v>
      </c>
      <c r="D19776" t="s">
        <v>964</v>
      </c>
      <c r="E19776" t="s">
        <v>1016</v>
      </c>
      <c r="F19776" s="86">
        <v>3239094.63048772</v>
      </c>
    </row>
    <row r="19777" spans="1:6">
      <c r="A19777">
        <v>2038</v>
      </c>
      <c r="B19777" t="s">
        <v>1043</v>
      </c>
      <c r="C19777" t="s">
        <v>1013</v>
      </c>
      <c r="D19777" t="s">
        <v>964</v>
      </c>
      <c r="E19777" t="s">
        <v>1016</v>
      </c>
      <c r="F19777" s="86">
        <v>3241279.3570713401</v>
      </c>
    </row>
    <row r="19778" spans="1:6">
      <c r="A19778">
        <v>2039</v>
      </c>
      <c r="B19778" t="s">
        <v>1043</v>
      </c>
      <c r="C19778" t="s">
        <v>1013</v>
      </c>
      <c r="D19778" t="s">
        <v>964</v>
      </c>
      <c r="E19778" t="s">
        <v>1016</v>
      </c>
      <c r="F19778" s="86">
        <v>3241944.2738576499</v>
      </c>
    </row>
    <row r="19779" spans="1:6">
      <c r="A19779">
        <v>2040</v>
      </c>
      <c r="B19779" t="s">
        <v>1043</v>
      </c>
      <c r="C19779" t="s">
        <v>1013</v>
      </c>
      <c r="D19779" t="s">
        <v>964</v>
      </c>
      <c r="E19779" t="s">
        <v>1016</v>
      </c>
      <c r="F19779" s="86">
        <v>3242837.1621135701</v>
      </c>
    </row>
    <row r="19780" spans="1:6">
      <c r="A19780">
        <v>2041</v>
      </c>
      <c r="B19780" t="s">
        <v>1043</v>
      </c>
      <c r="C19780" t="s">
        <v>1013</v>
      </c>
      <c r="D19780" t="s">
        <v>964</v>
      </c>
      <c r="E19780" t="s">
        <v>1016</v>
      </c>
      <c r="F19780" s="86">
        <v>3246199.7412900799</v>
      </c>
    </row>
    <row r="19781" spans="1:6">
      <c r="A19781">
        <v>2042</v>
      </c>
      <c r="B19781" t="s">
        <v>1043</v>
      </c>
      <c r="C19781" t="s">
        <v>1013</v>
      </c>
      <c r="D19781" t="s">
        <v>964</v>
      </c>
      <c r="E19781" t="s">
        <v>1016</v>
      </c>
      <c r="F19781" s="86">
        <v>3252544.9471938</v>
      </c>
    </row>
    <row r="19782" spans="1:6">
      <c r="A19782">
        <v>2043</v>
      </c>
      <c r="B19782" t="s">
        <v>1043</v>
      </c>
      <c r="C19782" t="s">
        <v>1013</v>
      </c>
      <c r="D19782" t="s">
        <v>964</v>
      </c>
      <c r="E19782" t="s">
        <v>1016</v>
      </c>
      <c r="F19782" s="86">
        <v>3259669.05561862</v>
      </c>
    </row>
    <row r="19783" spans="1:6">
      <c r="A19783">
        <v>2044</v>
      </c>
      <c r="B19783" t="s">
        <v>1043</v>
      </c>
      <c r="C19783" t="s">
        <v>1013</v>
      </c>
      <c r="D19783" t="s">
        <v>964</v>
      </c>
      <c r="E19783" t="s">
        <v>1016</v>
      </c>
      <c r="F19783" s="86">
        <v>3266280.2282368601</v>
      </c>
    </row>
    <row r="19784" spans="1:6">
      <c r="A19784">
        <v>2045</v>
      </c>
      <c r="B19784" t="s">
        <v>1043</v>
      </c>
      <c r="C19784" t="s">
        <v>1013</v>
      </c>
      <c r="D19784" t="s">
        <v>964</v>
      </c>
      <c r="E19784" t="s">
        <v>1016</v>
      </c>
      <c r="F19784" s="86">
        <v>3271390.5886802701</v>
      </c>
    </row>
    <row r="19785" spans="1:6">
      <c r="A19785">
        <v>2046</v>
      </c>
      <c r="B19785" t="s">
        <v>1043</v>
      </c>
      <c r="C19785" t="s">
        <v>1013</v>
      </c>
      <c r="D19785" t="s">
        <v>964</v>
      </c>
      <c r="E19785" t="s">
        <v>1016</v>
      </c>
      <c r="F19785" s="86">
        <v>3274278.22729513</v>
      </c>
    </row>
    <row r="19786" spans="1:6">
      <c r="A19786">
        <v>2047</v>
      </c>
      <c r="B19786" t="s">
        <v>1043</v>
      </c>
      <c r="C19786" t="s">
        <v>1013</v>
      </c>
      <c r="D19786" t="s">
        <v>964</v>
      </c>
      <c r="E19786" t="s">
        <v>1016</v>
      </c>
      <c r="F19786" s="86">
        <v>3275000.13694885</v>
      </c>
    </row>
    <row r="19787" spans="1:6">
      <c r="A19787">
        <v>2048</v>
      </c>
      <c r="B19787" t="s">
        <v>1043</v>
      </c>
      <c r="C19787" t="s">
        <v>1013</v>
      </c>
      <c r="D19787" t="s">
        <v>964</v>
      </c>
      <c r="E19787" t="s">
        <v>1016</v>
      </c>
      <c r="F19787" s="86">
        <v>3277184.8635324598</v>
      </c>
    </row>
    <row r="19788" spans="1:6">
      <c r="A19788">
        <v>2049</v>
      </c>
      <c r="B19788" t="s">
        <v>1043</v>
      </c>
      <c r="C19788" t="s">
        <v>1013</v>
      </c>
      <c r="D19788" t="s">
        <v>964</v>
      </c>
      <c r="E19788" t="s">
        <v>1016</v>
      </c>
      <c r="F19788" s="86">
        <v>3279901.5235451302</v>
      </c>
    </row>
    <row r="19789" spans="1:6">
      <c r="A19789">
        <v>2050</v>
      </c>
      <c r="B19789" t="s">
        <v>1043</v>
      </c>
      <c r="C19789" t="s">
        <v>1013</v>
      </c>
      <c r="D19789" t="s">
        <v>964</v>
      </c>
      <c r="E19789" t="s">
        <v>1016</v>
      </c>
      <c r="F19789" s="86">
        <v>3280927.3951583002</v>
      </c>
    </row>
    <row r="19790" spans="1:6">
      <c r="A19790">
        <v>2017</v>
      </c>
      <c r="B19790" t="s">
        <v>1044</v>
      </c>
      <c r="C19790" t="s">
        <v>1013</v>
      </c>
      <c r="D19790" t="s">
        <v>964</v>
      </c>
      <c r="E19790" t="s">
        <v>1016</v>
      </c>
      <c r="F19790" s="86">
        <v>4190440.6118308501</v>
      </c>
    </row>
    <row r="19791" spans="1:6">
      <c r="A19791">
        <v>2018</v>
      </c>
      <c r="B19791" t="s">
        <v>1044</v>
      </c>
      <c r="C19791" t="s">
        <v>1013</v>
      </c>
      <c r="D19791" t="s">
        <v>964</v>
      </c>
      <c r="E19791" t="s">
        <v>1016</v>
      </c>
      <c r="F19791" s="86">
        <v>4123633.2239734</v>
      </c>
    </row>
    <row r="19792" spans="1:6">
      <c r="A19792">
        <v>2019</v>
      </c>
      <c r="B19792" t="s">
        <v>1044</v>
      </c>
      <c r="C19792" t="s">
        <v>1013</v>
      </c>
      <c r="D19792" t="s">
        <v>964</v>
      </c>
      <c r="E19792" t="s">
        <v>1016</v>
      </c>
      <c r="F19792" s="86">
        <v>4049933.9312206199</v>
      </c>
    </row>
    <row r="19793" spans="1:6">
      <c r="A19793">
        <v>2020</v>
      </c>
      <c r="B19793" t="s">
        <v>1044</v>
      </c>
      <c r="C19793" t="s">
        <v>1013</v>
      </c>
      <c r="D19793" t="s">
        <v>964</v>
      </c>
      <c r="E19793" t="s">
        <v>1016</v>
      </c>
      <c r="F19793" s="86">
        <v>4023944.2561944602</v>
      </c>
    </row>
    <row r="19794" spans="1:6">
      <c r="A19794">
        <v>2021</v>
      </c>
      <c r="B19794" t="s">
        <v>1044</v>
      </c>
      <c r="C19794" t="s">
        <v>1013</v>
      </c>
      <c r="D19794" t="s">
        <v>964</v>
      </c>
      <c r="E19794" t="s">
        <v>1016</v>
      </c>
      <c r="F19794" s="86">
        <v>4020857.9822851</v>
      </c>
    </row>
    <row r="19795" spans="1:6">
      <c r="A19795">
        <v>2022</v>
      </c>
      <c r="B19795" t="s">
        <v>1044</v>
      </c>
      <c r="C19795" t="s">
        <v>1013</v>
      </c>
      <c r="D19795" t="s">
        <v>964</v>
      </c>
      <c r="E19795" t="s">
        <v>1016</v>
      </c>
      <c r="F19795" s="86">
        <v>4025336.56021372</v>
      </c>
    </row>
    <row r="19796" spans="1:6">
      <c r="A19796">
        <v>2023</v>
      </c>
      <c r="B19796" t="s">
        <v>1044</v>
      </c>
      <c r="C19796" t="s">
        <v>1013</v>
      </c>
      <c r="D19796" t="s">
        <v>964</v>
      </c>
      <c r="E19796" t="s">
        <v>1016</v>
      </c>
      <c r="F19796" s="86">
        <v>4024222.7169983098</v>
      </c>
    </row>
    <row r="19797" spans="1:6">
      <c r="A19797">
        <v>2024</v>
      </c>
      <c r="B19797" t="s">
        <v>1044</v>
      </c>
      <c r="C19797" t="s">
        <v>1013</v>
      </c>
      <c r="D19797" t="s">
        <v>964</v>
      </c>
      <c r="E19797" t="s">
        <v>1016</v>
      </c>
      <c r="F19797" s="86">
        <v>4019581.7036007801</v>
      </c>
    </row>
    <row r="19798" spans="1:6">
      <c r="A19798">
        <v>2025</v>
      </c>
      <c r="B19798" t="s">
        <v>1044</v>
      </c>
      <c r="C19798" t="s">
        <v>1013</v>
      </c>
      <c r="D19798" t="s">
        <v>964</v>
      </c>
      <c r="E19798" t="s">
        <v>1016</v>
      </c>
      <c r="F19798" s="86">
        <v>4006934.9420925099</v>
      </c>
    </row>
    <row r="19799" spans="1:6">
      <c r="A19799">
        <v>2026</v>
      </c>
      <c r="B19799" t="s">
        <v>1044</v>
      </c>
      <c r="C19799" t="s">
        <v>1013</v>
      </c>
      <c r="D19799" t="s">
        <v>964</v>
      </c>
      <c r="E19799" t="s">
        <v>1016</v>
      </c>
      <c r="F19799" s="86">
        <v>3994961.1275268798</v>
      </c>
    </row>
    <row r="19800" spans="1:6">
      <c r="A19800">
        <v>2027</v>
      </c>
      <c r="B19800" t="s">
        <v>1044</v>
      </c>
      <c r="C19800" t="s">
        <v>1013</v>
      </c>
      <c r="D19800" t="s">
        <v>964</v>
      </c>
      <c r="E19800" t="s">
        <v>1016</v>
      </c>
      <c r="F19800" s="86">
        <v>3987558.7111578202</v>
      </c>
    </row>
    <row r="19801" spans="1:6">
      <c r="A19801">
        <v>2028</v>
      </c>
      <c r="B19801" t="s">
        <v>1044</v>
      </c>
      <c r="C19801" t="s">
        <v>1013</v>
      </c>
      <c r="D19801" t="s">
        <v>964</v>
      </c>
      <c r="E19801" t="s">
        <v>1016</v>
      </c>
      <c r="F19801" s="86">
        <v>3988486.91383733</v>
      </c>
    </row>
    <row r="19802" spans="1:6">
      <c r="A19802">
        <v>2029</v>
      </c>
      <c r="B19802" t="s">
        <v>1044</v>
      </c>
      <c r="C19802" t="s">
        <v>1013</v>
      </c>
      <c r="D19802" t="s">
        <v>964</v>
      </c>
      <c r="E19802" t="s">
        <v>1016</v>
      </c>
      <c r="F19802" s="86">
        <v>3988370.8885023901</v>
      </c>
    </row>
    <row r="19803" spans="1:6">
      <c r="A19803">
        <v>2030</v>
      </c>
      <c r="B19803" t="s">
        <v>1044</v>
      </c>
      <c r="C19803" t="s">
        <v>1013</v>
      </c>
      <c r="D19803" t="s">
        <v>964</v>
      </c>
      <c r="E19803" t="s">
        <v>1016</v>
      </c>
      <c r="F19803" s="86">
        <v>3981711.0342769301</v>
      </c>
    </row>
    <row r="19804" spans="1:6">
      <c r="A19804">
        <v>2031</v>
      </c>
      <c r="B19804" t="s">
        <v>1044</v>
      </c>
      <c r="C19804" t="s">
        <v>1013</v>
      </c>
      <c r="D19804" t="s">
        <v>964</v>
      </c>
      <c r="E19804" t="s">
        <v>1016</v>
      </c>
      <c r="F19804" s="86">
        <v>3972521.82774982</v>
      </c>
    </row>
    <row r="19805" spans="1:6">
      <c r="A19805">
        <v>2032</v>
      </c>
      <c r="B19805" t="s">
        <v>1044</v>
      </c>
      <c r="C19805" t="s">
        <v>1013</v>
      </c>
      <c r="D19805" t="s">
        <v>964</v>
      </c>
      <c r="E19805" t="s">
        <v>1016</v>
      </c>
      <c r="F19805" s="86">
        <v>3962195.5729403198</v>
      </c>
    </row>
    <row r="19806" spans="1:6">
      <c r="A19806">
        <v>2033</v>
      </c>
      <c r="B19806" t="s">
        <v>1044</v>
      </c>
      <c r="C19806" t="s">
        <v>1013</v>
      </c>
      <c r="D19806" t="s">
        <v>964</v>
      </c>
      <c r="E19806" t="s">
        <v>1016</v>
      </c>
      <c r="F19806" s="86">
        <v>3961963.5222704401</v>
      </c>
    </row>
    <row r="19807" spans="1:6">
      <c r="A19807">
        <v>2034</v>
      </c>
      <c r="B19807" t="s">
        <v>1044</v>
      </c>
      <c r="C19807" t="s">
        <v>1013</v>
      </c>
      <c r="D19807" t="s">
        <v>964</v>
      </c>
      <c r="E19807" t="s">
        <v>1016</v>
      </c>
      <c r="F19807" s="86">
        <v>3961638.6513326201</v>
      </c>
    </row>
    <row r="19808" spans="1:6">
      <c r="A19808">
        <v>2035</v>
      </c>
      <c r="B19808" t="s">
        <v>1044</v>
      </c>
      <c r="C19808" t="s">
        <v>1013</v>
      </c>
      <c r="D19808" t="s">
        <v>964</v>
      </c>
      <c r="E19808" t="s">
        <v>1016</v>
      </c>
      <c r="F19808" s="86">
        <v>3962845.3148159701</v>
      </c>
    </row>
    <row r="19809" spans="1:6">
      <c r="A19809">
        <v>2036</v>
      </c>
      <c r="B19809" t="s">
        <v>1044</v>
      </c>
      <c r="C19809" t="s">
        <v>1013</v>
      </c>
      <c r="D19809" t="s">
        <v>964</v>
      </c>
      <c r="E19809" t="s">
        <v>1016</v>
      </c>
      <c r="F19809" s="86">
        <v>3956811.9973991802</v>
      </c>
    </row>
    <row r="19810" spans="1:6">
      <c r="A19810">
        <v>2037</v>
      </c>
      <c r="B19810" t="s">
        <v>1044</v>
      </c>
      <c r="C19810" t="s">
        <v>1013</v>
      </c>
      <c r="D19810" t="s">
        <v>964</v>
      </c>
      <c r="E19810" t="s">
        <v>1016</v>
      </c>
      <c r="F19810" s="86">
        <v>3956463.92139437</v>
      </c>
    </row>
    <row r="19811" spans="1:6">
      <c r="A19811">
        <v>2038</v>
      </c>
      <c r="B19811" t="s">
        <v>1044</v>
      </c>
      <c r="C19811" t="s">
        <v>1013</v>
      </c>
      <c r="D19811" t="s">
        <v>964</v>
      </c>
      <c r="E19811" t="s">
        <v>1016</v>
      </c>
      <c r="F19811" s="86">
        <v>3959132.5040979502</v>
      </c>
    </row>
    <row r="19812" spans="1:6">
      <c r="A19812">
        <v>2039</v>
      </c>
      <c r="B19812" t="s">
        <v>1044</v>
      </c>
      <c r="C19812" t="s">
        <v>1013</v>
      </c>
      <c r="D19812" t="s">
        <v>964</v>
      </c>
      <c r="E19812" t="s">
        <v>1016</v>
      </c>
      <c r="F19812" s="86">
        <v>3959944.6814425201</v>
      </c>
    </row>
    <row r="19813" spans="1:6">
      <c r="A19813">
        <v>2040</v>
      </c>
      <c r="B19813" t="s">
        <v>1044</v>
      </c>
      <c r="C19813" t="s">
        <v>1013</v>
      </c>
      <c r="D19813" t="s">
        <v>964</v>
      </c>
      <c r="E19813" t="s">
        <v>1016</v>
      </c>
      <c r="F19813" s="86">
        <v>3961035.3195909401</v>
      </c>
    </row>
    <row r="19814" spans="1:6">
      <c r="A19814">
        <v>2041</v>
      </c>
      <c r="B19814" t="s">
        <v>1044</v>
      </c>
      <c r="C19814" t="s">
        <v>1013</v>
      </c>
      <c r="D19814" t="s">
        <v>964</v>
      </c>
      <c r="E19814" t="s">
        <v>1016</v>
      </c>
      <c r="F19814" s="86">
        <v>3965142.61644775</v>
      </c>
    </row>
    <row r="19815" spans="1:6">
      <c r="A19815">
        <v>2042</v>
      </c>
      <c r="B19815" t="s">
        <v>1044</v>
      </c>
      <c r="C19815" t="s">
        <v>1013</v>
      </c>
      <c r="D19815" t="s">
        <v>964</v>
      </c>
      <c r="E19815" t="s">
        <v>1016</v>
      </c>
      <c r="F19815" s="86">
        <v>3972893.10882163</v>
      </c>
    </row>
    <row r="19816" spans="1:6">
      <c r="A19816">
        <v>2043</v>
      </c>
      <c r="B19816" t="s">
        <v>1044</v>
      </c>
      <c r="C19816" t="s">
        <v>1013</v>
      </c>
      <c r="D19816" t="s">
        <v>964</v>
      </c>
      <c r="E19816" t="s">
        <v>1016</v>
      </c>
      <c r="F19816" s="86">
        <v>3981595.0089419899</v>
      </c>
    </row>
    <row r="19817" spans="1:6">
      <c r="A19817">
        <v>2044</v>
      </c>
      <c r="B19817" t="s">
        <v>1044</v>
      </c>
      <c r="C19817" t="s">
        <v>1013</v>
      </c>
      <c r="D19817" t="s">
        <v>964</v>
      </c>
      <c r="E19817" t="s">
        <v>1016</v>
      </c>
      <c r="F19817" s="86">
        <v>3989670.3722537002</v>
      </c>
    </row>
    <row r="19818" spans="1:6">
      <c r="A19818">
        <v>2045</v>
      </c>
      <c r="B19818" t="s">
        <v>1044</v>
      </c>
      <c r="C19818" t="s">
        <v>1013</v>
      </c>
      <c r="D19818" t="s">
        <v>964</v>
      </c>
      <c r="E19818" t="s">
        <v>1016</v>
      </c>
      <c r="F19818" s="86">
        <v>3995912.5352733699</v>
      </c>
    </row>
    <row r="19819" spans="1:6">
      <c r="A19819">
        <v>2046</v>
      </c>
      <c r="B19819" t="s">
        <v>1044</v>
      </c>
      <c r="C19819" t="s">
        <v>1013</v>
      </c>
      <c r="D19819" t="s">
        <v>964</v>
      </c>
      <c r="E19819" t="s">
        <v>1016</v>
      </c>
      <c r="F19819" s="86">
        <v>3999439.7054555002</v>
      </c>
    </row>
    <row r="19820" spans="1:6">
      <c r="A19820">
        <v>2047</v>
      </c>
      <c r="B19820" t="s">
        <v>1044</v>
      </c>
      <c r="C19820" t="s">
        <v>1013</v>
      </c>
      <c r="D19820" t="s">
        <v>964</v>
      </c>
      <c r="E19820" t="s">
        <v>1016</v>
      </c>
      <c r="F19820" s="86">
        <v>4000321.4980010302</v>
      </c>
    </row>
    <row r="19821" spans="1:6">
      <c r="A19821">
        <v>2048</v>
      </c>
      <c r="B19821" t="s">
        <v>1044</v>
      </c>
      <c r="C19821" t="s">
        <v>1013</v>
      </c>
      <c r="D19821" t="s">
        <v>964</v>
      </c>
      <c r="E19821" t="s">
        <v>1016</v>
      </c>
      <c r="F19821" s="86">
        <v>4002990.0807046099</v>
      </c>
    </row>
    <row r="19822" spans="1:6">
      <c r="A19822">
        <v>2049</v>
      </c>
      <c r="B19822" t="s">
        <v>1044</v>
      </c>
      <c r="C19822" t="s">
        <v>1013</v>
      </c>
      <c r="D19822" t="s">
        <v>964</v>
      </c>
      <c r="E19822" t="s">
        <v>1016</v>
      </c>
      <c r="F19822" s="86">
        <v>4006308.4052838399</v>
      </c>
    </row>
    <row r="19823" spans="1:6">
      <c r="A19823">
        <v>2050</v>
      </c>
      <c r="B19823" t="s">
        <v>1044</v>
      </c>
      <c r="C19823" t="s">
        <v>1013</v>
      </c>
      <c r="D19823" t="s">
        <v>964</v>
      </c>
      <c r="E19823" t="s">
        <v>1016</v>
      </c>
      <c r="F19823" s="86">
        <v>4007561.47890118</v>
      </c>
    </row>
    <row r="19824" spans="1:6">
      <c r="A19824">
        <v>2017</v>
      </c>
      <c r="B19824" t="s">
        <v>1045</v>
      </c>
      <c r="C19824" t="s">
        <v>1013</v>
      </c>
      <c r="D19824" t="s">
        <v>964</v>
      </c>
      <c r="E19824" t="s">
        <v>1016</v>
      </c>
      <c r="F19824" s="86">
        <v>5443736.5600756695</v>
      </c>
    </row>
    <row r="19825" spans="1:6">
      <c r="A19825">
        <v>2018</v>
      </c>
      <c r="B19825" t="s">
        <v>1045</v>
      </c>
      <c r="C19825" t="s">
        <v>1013</v>
      </c>
      <c r="D19825" t="s">
        <v>964</v>
      </c>
      <c r="E19825" t="s">
        <v>1016</v>
      </c>
      <c r="F19825" s="86">
        <v>5356948.1162218302</v>
      </c>
    </row>
    <row r="19826" spans="1:6">
      <c r="A19826">
        <v>2019</v>
      </c>
      <c r="B19826" t="s">
        <v>1045</v>
      </c>
      <c r="C19826" t="s">
        <v>1013</v>
      </c>
      <c r="D19826" t="s">
        <v>964</v>
      </c>
      <c r="E19826" t="s">
        <v>1016</v>
      </c>
      <c r="F19826" s="86">
        <v>5261206.5053570196</v>
      </c>
    </row>
    <row r="19827" spans="1:6">
      <c r="A19827">
        <v>2020</v>
      </c>
      <c r="B19827" t="s">
        <v>1045</v>
      </c>
      <c r="C19827" t="s">
        <v>1013</v>
      </c>
      <c r="D19827" t="s">
        <v>964</v>
      </c>
      <c r="E19827" t="s">
        <v>1016</v>
      </c>
      <c r="F19827" s="86">
        <v>5227443.7206691802</v>
      </c>
    </row>
    <row r="19828" spans="1:6">
      <c r="A19828">
        <v>2021</v>
      </c>
      <c r="B19828" t="s">
        <v>1045</v>
      </c>
      <c r="C19828" t="s">
        <v>1013</v>
      </c>
      <c r="D19828" t="s">
        <v>964</v>
      </c>
      <c r="E19828" t="s">
        <v>1016</v>
      </c>
      <c r="F19828" s="86">
        <v>5223434.3899875004</v>
      </c>
    </row>
    <row r="19829" spans="1:6">
      <c r="A19829">
        <v>2022</v>
      </c>
      <c r="B19829" t="s">
        <v>1045</v>
      </c>
      <c r="C19829" t="s">
        <v>1013</v>
      </c>
      <c r="D19829" t="s">
        <v>964</v>
      </c>
      <c r="E19829" t="s">
        <v>1016</v>
      </c>
      <c r="F19829" s="86">
        <v>5229252.4412774602</v>
      </c>
    </row>
    <row r="19830" spans="1:6">
      <c r="A19830">
        <v>2023</v>
      </c>
      <c r="B19830" t="s">
        <v>1045</v>
      </c>
      <c r="C19830" t="s">
        <v>1013</v>
      </c>
      <c r="D19830" t="s">
        <v>964</v>
      </c>
      <c r="E19830" t="s">
        <v>1016</v>
      </c>
      <c r="F19830" s="86">
        <v>5227805.4647908304</v>
      </c>
    </row>
    <row r="19831" spans="1:6">
      <c r="A19831">
        <v>2024</v>
      </c>
      <c r="B19831" t="s">
        <v>1045</v>
      </c>
      <c r="C19831" t="s">
        <v>1013</v>
      </c>
      <c r="D19831" t="s">
        <v>964</v>
      </c>
      <c r="E19831" t="s">
        <v>1016</v>
      </c>
      <c r="F19831" s="86">
        <v>5221776.3960965797</v>
      </c>
    </row>
    <row r="19832" spans="1:6">
      <c r="A19832">
        <v>2025</v>
      </c>
      <c r="B19832" t="s">
        <v>1045</v>
      </c>
      <c r="C19832" t="s">
        <v>1013</v>
      </c>
      <c r="D19832" t="s">
        <v>964</v>
      </c>
      <c r="E19832" t="s">
        <v>1016</v>
      </c>
      <c r="F19832" s="86">
        <v>5205347.1839047298</v>
      </c>
    </row>
    <row r="19833" spans="1:6">
      <c r="A19833">
        <v>2026</v>
      </c>
      <c r="B19833" t="s">
        <v>1045</v>
      </c>
      <c r="C19833" t="s">
        <v>1013</v>
      </c>
      <c r="D19833" t="s">
        <v>964</v>
      </c>
      <c r="E19833" t="s">
        <v>1016</v>
      </c>
      <c r="F19833" s="86">
        <v>5189792.1866735397</v>
      </c>
    </row>
    <row r="19834" spans="1:6">
      <c r="A19834">
        <v>2027</v>
      </c>
      <c r="B19834" t="s">
        <v>1045</v>
      </c>
      <c r="C19834" t="s">
        <v>1013</v>
      </c>
      <c r="D19834" t="s">
        <v>964</v>
      </c>
      <c r="E19834" t="s">
        <v>1016</v>
      </c>
      <c r="F19834" s="86">
        <v>5180175.8221062003</v>
      </c>
    </row>
    <row r="19835" spans="1:6">
      <c r="A19835">
        <v>2028</v>
      </c>
      <c r="B19835" t="s">
        <v>1045</v>
      </c>
      <c r="C19835" t="s">
        <v>1013</v>
      </c>
      <c r="D19835" t="s">
        <v>964</v>
      </c>
      <c r="E19835" t="s">
        <v>1016</v>
      </c>
      <c r="F19835" s="86">
        <v>5181381.6358450502</v>
      </c>
    </row>
    <row r="19836" spans="1:6">
      <c r="A19836">
        <v>2029</v>
      </c>
      <c r="B19836" t="s">
        <v>1045</v>
      </c>
      <c r="C19836" t="s">
        <v>1013</v>
      </c>
      <c r="D19836" t="s">
        <v>964</v>
      </c>
      <c r="E19836" t="s">
        <v>1016</v>
      </c>
      <c r="F19836" s="86">
        <v>5181230.9091277001</v>
      </c>
    </row>
    <row r="19837" spans="1:6">
      <c r="A19837">
        <v>2030</v>
      </c>
      <c r="B19837" t="s">
        <v>1045</v>
      </c>
      <c r="C19837" t="s">
        <v>1013</v>
      </c>
      <c r="D19837" t="s">
        <v>964</v>
      </c>
      <c r="E19837" t="s">
        <v>1016</v>
      </c>
      <c r="F19837" s="86">
        <v>5172579.1955514299</v>
      </c>
    </row>
    <row r="19838" spans="1:6">
      <c r="A19838">
        <v>2031</v>
      </c>
      <c r="B19838" t="s">
        <v>1045</v>
      </c>
      <c r="C19838" t="s">
        <v>1013</v>
      </c>
      <c r="D19838" t="s">
        <v>964</v>
      </c>
      <c r="E19838" t="s">
        <v>1016</v>
      </c>
      <c r="F19838" s="86">
        <v>5160641.6395368101</v>
      </c>
    </row>
    <row r="19839" spans="1:6">
      <c r="A19839">
        <v>2032</v>
      </c>
      <c r="B19839" t="s">
        <v>1045</v>
      </c>
      <c r="C19839" t="s">
        <v>1013</v>
      </c>
      <c r="D19839" t="s">
        <v>964</v>
      </c>
      <c r="E19839" t="s">
        <v>1016</v>
      </c>
      <c r="F19839" s="86">
        <v>5147226.9616920799</v>
      </c>
    </row>
    <row r="19840" spans="1:6">
      <c r="A19840">
        <v>2033</v>
      </c>
      <c r="B19840" t="s">
        <v>1045</v>
      </c>
      <c r="C19840" t="s">
        <v>1013</v>
      </c>
      <c r="D19840" t="s">
        <v>964</v>
      </c>
      <c r="E19840" t="s">
        <v>1016</v>
      </c>
      <c r="F19840" s="86">
        <v>5146925.5082573704</v>
      </c>
    </row>
    <row r="19841" spans="1:6">
      <c r="A19841">
        <v>2034</v>
      </c>
      <c r="B19841" t="s">
        <v>1045</v>
      </c>
      <c r="C19841" t="s">
        <v>1013</v>
      </c>
      <c r="D19841" t="s">
        <v>964</v>
      </c>
      <c r="E19841" t="s">
        <v>1016</v>
      </c>
      <c r="F19841" s="86">
        <v>5146503.4734487701</v>
      </c>
    </row>
    <row r="19842" spans="1:6">
      <c r="A19842">
        <v>2035</v>
      </c>
      <c r="B19842" t="s">
        <v>1045</v>
      </c>
      <c r="C19842" t="s">
        <v>1013</v>
      </c>
      <c r="D19842" t="s">
        <v>964</v>
      </c>
      <c r="E19842" t="s">
        <v>1016</v>
      </c>
      <c r="F19842" s="86">
        <v>5148071.0313092796</v>
      </c>
    </row>
    <row r="19843" spans="1:6">
      <c r="A19843">
        <v>2036</v>
      </c>
      <c r="B19843" t="s">
        <v>1045</v>
      </c>
      <c r="C19843" t="s">
        <v>1013</v>
      </c>
      <c r="D19843" t="s">
        <v>964</v>
      </c>
      <c r="E19843" t="s">
        <v>1016</v>
      </c>
      <c r="F19843" s="86">
        <v>5140233.2420067396</v>
      </c>
    </row>
    <row r="19844" spans="1:6">
      <c r="A19844">
        <v>2037</v>
      </c>
      <c r="B19844" t="s">
        <v>1045</v>
      </c>
      <c r="C19844" t="s">
        <v>1013</v>
      </c>
      <c r="D19844" t="s">
        <v>964</v>
      </c>
      <c r="E19844" t="s">
        <v>1016</v>
      </c>
      <c r="F19844" s="86">
        <v>5139781.0618546698</v>
      </c>
    </row>
    <row r="19845" spans="1:6">
      <c r="A19845">
        <v>2038</v>
      </c>
      <c r="B19845" t="s">
        <v>1045</v>
      </c>
      <c r="C19845" t="s">
        <v>1013</v>
      </c>
      <c r="D19845" t="s">
        <v>964</v>
      </c>
      <c r="E19845" t="s">
        <v>1016</v>
      </c>
      <c r="F19845" s="86">
        <v>5143247.7763538696</v>
      </c>
    </row>
    <row r="19846" spans="1:6">
      <c r="A19846">
        <v>2039</v>
      </c>
      <c r="B19846" t="s">
        <v>1045</v>
      </c>
      <c r="C19846" t="s">
        <v>1013</v>
      </c>
      <c r="D19846" t="s">
        <v>964</v>
      </c>
      <c r="E19846" t="s">
        <v>1016</v>
      </c>
      <c r="F19846" s="86">
        <v>5144302.8633753704</v>
      </c>
    </row>
    <row r="19847" spans="1:6">
      <c r="A19847">
        <v>2040</v>
      </c>
      <c r="B19847" t="s">
        <v>1045</v>
      </c>
      <c r="C19847" t="s">
        <v>1013</v>
      </c>
      <c r="D19847" t="s">
        <v>964</v>
      </c>
      <c r="E19847" t="s">
        <v>1016</v>
      </c>
      <c r="F19847" s="86">
        <v>5145719.6945185196</v>
      </c>
    </row>
    <row r="19848" spans="1:6">
      <c r="A19848">
        <v>2041</v>
      </c>
      <c r="B19848" t="s">
        <v>1045</v>
      </c>
      <c r="C19848" t="s">
        <v>1013</v>
      </c>
      <c r="D19848" t="s">
        <v>964</v>
      </c>
      <c r="E19848" t="s">
        <v>1016</v>
      </c>
      <c r="F19848" s="86">
        <v>5151055.4203129401</v>
      </c>
    </row>
    <row r="19849" spans="1:6">
      <c r="A19849">
        <v>2042</v>
      </c>
      <c r="B19849" t="s">
        <v>1045</v>
      </c>
      <c r="C19849" t="s">
        <v>1013</v>
      </c>
      <c r="D19849" t="s">
        <v>964</v>
      </c>
      <c r="E19849" t="s">
        <v>1016</v>
      </c>
      <c r="F19849" s="86">
        <v>5161123.96503234</v>
      </c>
    </row>
    <row r="19850" spans="1:6">
      <c r="A19850">
        <v>2043</v>
      </c>
      <c r="B19850" t="s">
        <v>1045</v>
      </c>
      <c r="C19850" t="s">
        <v>1013</v>
      </c>
      <c r="D19850" t="s">
        <v>964</v>
      </c>
      <c r="E19850" t="s">
        <v>1016</v>
      </c>
      <c r="F19850" s="86">
        <v>5172428.4688340798</v>
      </c>
    </row>
    <row r="19851" spans="1:6">
      <c r="A19851">
        <v>2044</v>
      </c>
      <c r="B19851" t="s">
        <v>1045</v>
      </c>
      <c r="C19851" t="s">
        <v>1013</v>
      </c>
      <c r="D19851" t="s">
        <v>964</v>
      </c>
      <c r="E19851" t="s">
        <v>1016</v>
      </c>
      <c r="F19851" s="86">
        <v>5182919.0483620903</v>
      </c>
    </row>
    <row r="19852" spans="1:6">
      <c r="A19852">
        <v>2045</v>
      </c>
      <c r="B19852" t="s">
        <v>1045</v>
      </c>
      <c r="C19852" t="s">
        <v>1013</v>
      </c>
      <c r="D19852" t="s">
        <v>964</v>
      </c>
      <c r="E19852" t="s">
        <v>1016</v>
      </c>
      <c r="F19852" s="86">
        <v>5191028.14575586</v>
      </c>
    </row>
    <row r="19853" spans="1:6">
      <c r="A19853">
        <v>2046</v>
      </c>
      <c r="B19853" t="s">
        <v>1045</v>
      </c>
      <c r="C19853" t="s">
        <v>1013</v>
      </c>
      <c r="D19853" t="s">
        <v>964</v>
      </c>
      <c r="E19853" t="s">
        <v>1016</v>
      </c>
      <c r="F19853" s="86">
        <v>5195610.2379635004</v>
      </c>
    </row>
    <row r="19854" spans="1:6">
      <c r="A19854">
        <v>2047</v>
      </c>
      <c r="B19854" t="s">
        <v>1045</v>
      </c>
      <c r="C19854" t="s">
        <v>1013</v>
      </c>
      <c r="D19854" t="s">
        <v>964</v>
      </c>
      <c r="E19854" t="s">
        <v>1016</v>
      </c>
      <c r="F19854" s="86">
        <v>5196755.7610154096</v>
      </c>
    </row>
    <row r="19855" spans="1:6">
      <c r="A19855">
        <v>2048</v>
      </c>
      <c r="B19855" t="s">
        <v>1045</v>
      </c>
      <c r="C19855" t="s">
        <v>1013</v>
      </c>
      <c r="D19855" t="s">
        <v>964</v>
      </c>
      <c r="E19855" t="s">
        <v>1016</v>
      </c>
      <c r="F19855" s="86">
        <v>5200222.4755146103</v>
      </c>
    </row>
    <row r="19856" spans="1:6">
      <c r="A19856">
        <v>2049</v>
      </c>
      <c r="B19856" t="s">
        <v>1045</v>
      </c>
      <c r="C19856" t="s">
        <v>1013</v>
      </c>
      <c r="D19856" t="s">
        <v>964</v>
      </c>
      <c r="E19856" t="s">
        <v>1016</v>
      </c>
      <c r="F19856" s="86">
        <v>5204533.2596310005</v>
      </c>
    </row>
    <row r="19857" spans="1:6">
      <c r="A19857">
        <v>2050</v>
      </c>
      <c r="B19857" t="s">
        <v>1045</v>
      </c>
      <c r="C19857" t="s">
        <v>1013</v>
      </c>
      <c r="D19857" t="s">
        <v>964</v>
      </c>
      <c r="E19857" t="s">
        <v>1016</v>
      </c>
      <c r="F19857" s="86">
        <v>5206161.1081784498</v>
      </c>
    </row>
    <row r="19858" spans="1:6">
      <c r="A19858">
        <v>2017</v>
      </c>
      <c r="B19858" t="s">
        <v>1046</v>
      </c>
      <c r="C19858" t="s">
        <v>1013</v>
      </c>
      <c r="D19858" t="s">
        <v>964</v>
      </c>
      <c r="E19858" t="s">
        <v>1016</v>
      </c>
      <c r="F19858" s="86">
        <v>3555282.6404551999</v>
      </c>
    </row>
    <row r="19859" spans="1:6">
      <c r="A19859">
        <v>2018</v>
      </c>
      <c r="B19859" t="s">
        <v>1046</v>
      </c>
      <c r="C19859" t="s">
        <v>1013</v>
      </c>
      <c r="D19859" t="s">
        <v>964</v>
      </c>
      <c r="E19859" t="s">
        <v>1016</v>
      </c>
      <c r="F19859" s="86">
        <v>3498601.45384367</v>
      </c>
    </row>
    <row r="19860" spans="1:6">
      <c r="A19860">
        <v>2019</v>
      </c>
      <c r="B19860" t="s">
        <v>1046</v>
      </c>
      <c r="C19860" t="s">
        <v>1013</v>
      </c>
      <c r="D19860" t="s">
        <v>964</v>
      </c>
      <c r="E19860" t="s">
        <v>1016</v>
      </c>
      <c r="F19860" s="86">
        <v>3436072.98955807</v>
      </c>
    </row>
    <row r="19861" spans="1:6">
      <c r="A19861">
        <v>2020</v>
      </c>
      <c r="B19861" t="s">
        <v>1046</v>
      </c>
      <c r="C19861" t="s">
        <v>1013</v>
      </c>
      <c r="D19861" t="s">
        <v>964</v>
      </c>
      <c r="E19861" t="s">
        <v>1016</v>
      </c>
      <c r="F19861" s="86">
        <v>3414022.64950774</v>
      </c>
    </row>
    <row r="19862" spans="1:6">
      <c r="A19862">
        <v>2021</v>
      </c>
      <c r="B19862" t="s">
        <v>1046</v>
      </c>
      <c r="C19862" t="s">
        <v>1013</v>
      </c>
      <c r="D19862" t="s">
        <v>964</v>
      </c>
      <c r="E19862" t="s">
        <v>1016</v>
      </c>
      <c r="F19862" s="86">
        <v>3411404.1716267602</v>
      </c>
    </row>
    <row r="19863" spans="1:6">
      <c r="A19863">
        <v>2022</v>
      </c>
      <c r="B19863" t="s">
        <v>1046</v>
      </c>
      <c r="C19863" t="s">
        <v>1013</v>
      </c>
      <c r="D19863" t="s">
        <v>964</v>
      </c>
      <c r="E19863" t="s">
        <v>1016</v>
      </c>
      <c r="F19863" s="86">
        <v>3415203.9177247202</v>
      </c>
    </row>
    <row r="19864" spans="1:6">
      <c r="A19864">
        <v>2023</v>
      </c>
      <c r="B19864" t="s">
        <v>1046</v>
      </c>
      <c r="C19864" t="s">
        <v>1013</v>
      </c>
      <c r="D19864" t="s">
        <v>964</v>
      </c>
      <c r="E19864" t="s">
        <v>1016</v>
      </c>
      <c r="F19864" s="86">
        <v>3414258.9031511401</v>
      </c>
    </row>
    <row r="19865" spans="1:6">
      <c r="A19865">
        <v>2024</v>
      </c>
      <c r="B19865" t="s">
        <v>1046</v>
      </c>
      <c r="C19865" t="s">
        <v>1013</v>
      </c>
      <c r="D19865" t="s">
        <v>964</v>
      </c>
      <c r="E19865" t="s">
        <v>1016</v>
      </c>
      <c r="F19865" s="86">
        <v>3410321.34242786</v>
      </c>
    </row>
    <row r="19866" spans="1:6">
      <c r="A19866">
        <v>2025</v>
      </c>
      <c r="B19866" t="s">
        <v>1046</v>
      </c>
      <c r="C19866" t="s">
        <v>1013</v>
      </c>
      <c r="D19866" t="s">
        <v>964</v>
      </c>
      <c r="E19866" t="s">
        <v>1016</v>
      </c>
      <c r="F19866" s="86">
        <v>3399591.48945694</v>
      </c>
    </row>
    <row r="19867" spans="1:6">
      <c r="A19867">
        <v>2026</v>
      </c>
      <c r="B19867" t="s">
        <v>1046</v>
      </c>
      <c r="C19867" t="s">
        <v>1013</v>
      </c>
      <c r="D19867" t="s">
        <v>964</v>
      </c>
      <c r="E19867" t="s">
        <v>1016</v>
      </c>
      <c r="F19867" s="86">
        <v>3389432.5827908898</v>
      </c>
    </row>
    <row r="19868" spans="1:6">
      <c r="A19868">
        <v>2027</v>
      </c>
      <c r="B19868" t="s">
        <v>1046</v>
      </c>
      <c r="C19868" t="s">
        <v>1013</v>
      </c>
      <c r="D19868" t="s">
        <v>964</v>
      </c>
      <c r="E19868" t="s">
        <v>1016</v>
      </c>
      <c r="F19868" s="86">
        <v>3383152.1734372699</v>
      </c>
    </row>
    <row r="19869" spans="1:6">
      <c r="A19869">
        <v>2028</v>
      </c>
      <c r="B19869" t="s">
        <v>1046</v>
      </c>
      <c r="C19869" t="s">
        <v>1013</v>
      </c>
      <c r="D19869" t="s">
        <v>964</v>
      </c>
      <c r="E19869" t="s">
        <v>1016</v>
      </c>
      <c r="F19869" s="86">
        <v>3383939.6855819202</v>
      </c>
    </row>
    <row r="19870" spans="1:6">
      <c r="A19870">
        <v>2029</v>
      </c>
      <c r="B19870" t="s">
        <v>1046</v>
      </c>
      <c r="C19870" t="s">
        <v>1013</v>
      </c>
      <c r="D19870" t="s">
        <v>964</v>
      </c>
      <c r="E19870" t="s">
        <v>1016</v>
      </c>
      <c r="F19870" s="86">
        <v>3383841.2465638402</v>
      </c>
    </row>
    <row r="19871" spans="1:6">
      <c r="A19871">
        <v>2030</v>
      </c>
      <c r="B19871" t="s">
        <v>1046</v>
      </c>
      <c r="C19871" t="s">
        <v>1013</v>
      </c>
      <c r="D19871" t="s">
        <v>964</v>
      </c>
      <c r="E19871" t="s">
        <v>1016</v>
      </c>
      <c r="F19871" s="86">
        <v>3378190.8469259399</v>
      </c>
    </row>
    <row r="19872" spans="1:6">
      <c r="A19872">
        <v>2031</v>
      </c>
      <c r="B19872" t="s">
        <v>1046</v>
      </c>
      <c r="C19872" t="s">
        <v>1013</v>
      </c>
      <c r="D19872" t="s">
        <v>964</v>
      </c>
      <c r="E19872" t="s">
        <v>1016</v>
      </c>
      <c r="F19872" s="86">
        <v>3370394.4766938598</v>
      </c>
    </row>
    <row r="19873" spans="1:6">
      <c r="A19873">
        <v>2032</v>
      </c>
      <c r="B19873" t="s">
        <v>1046</v>
      </c>
      <c r="C19873" t="s">
        <v>1013</v>
      </c>
      <c r="D19873" t="s">
        <v>964</v>
      </c>
      <c r="E19873" t="s">
        <v>1016</v>
      </c>
      <c r="F19873" s="86">
        <v>3361633.4040845698</v>
      </c>
    </row>
    <row r="19874" spans="1:6">
      <c r="A19874">
        <v>2033</v>
      </c>
      <c r="B19874" t="s">
        <v>1046</v>
      </c>
      <c r="C19874" t="s">
        <v>1013</v>
      </c>
      <c r="D19874" t="s">
        <v>964</v>
      </c>
      <c r="E19874" t="s">
        <v>1016</v>
      </c>
      <c r="F19874" s="86">
        <v>3361436.5260484102</v>
      </c>
    </row>
    <row r="19875" spans="1:6">
      <c r="A19875">
        <v>2034</v>
      </c>
      <c r="B19875" t="s">
        <v>1046</v>
      </c>
      <c r="C19875" t="s">
        <v>1013</v>
      </c>
      <c r="D19875" t="s">
        <v>964</v>
      </c>
      <c r="E19875" t="s">
        <v>1016</v>
      </c>
      <c r="F19875" s="86">
        <v>3361160.8967977799</v>
      </c>
    </row>
    <row r="19876" spans="1:6">
      <c r="A19876">
        <v>2035</v>
      </c>
      <c r="B19876" t="s">
        <v>1046</v>
      </c>
      <c r="C19876" t="s">
        <v>1013</v>
      </c>
      <c r="D19876" t="s">
        <v>964</v>
      </c>
      <c r="E19876" t="s">
        <v>1016</v>
      </c>
      <c r="F19876" s="86">
        <v>3362184.6625858299</v>
      </c>
    </row>
    <row r="19877" spans="1:6">
      <c r="A19877">
        <v>2036</v>
      </c>
      <c r="B19877" t="s">
        <v>1046</v>
      </c>
      <c r="C19877" t="s">
        <v>1013</v>
      </c>
      <c r="D19877" t="s">
        <v>964</v>
      </c>
      <c r="E19877" t="s">
        <v>1016</v>
      </c>
      <c r="F19877" s="86">
        <v>3357065.8336455799</v>
      </c>
    </row>
    <row r="19878" spans="1:6">
      <c r="A19878">
        <v>2037</v>
      </c>
      <c r="B19878" t="s">
        <v>1046</v>
      </c>
      <c r="C19878" t="s">
        <v>1013</v>
      </c>
      <c r="D19878" t="s">
        <v>964</v>
      </c>
      <c r="E19878" t="s">
        <v>1016</v>
      </c>
      <c r="F19878" s="86">
        <v>3356770.5165913301</v>
      </c>
    </row>
    <row r="19879" spans="1:6">
      <c r="A19879">
        <v>2038</v>
      </c>
      <c r="B19879" t="s">
        <v>1046</v>
      </c>
      <c r="C19879" t="s">
        <v>1013</v>
      </c>
      <c r="D19879" t="s">
        <v>964</v>
      </c>
      <c r="E19879" t="s">
        <v>1016</v>
      </c>
      <c r="F19879" s="86">
        <v>3359034.6140072099</v>
      </c>
    </row>
    <row r="19880" spans="1:6">
      <c r="A19880">
        <v>2039</v>
      </c>
      <c r="B19880" t="s">
        <v>1046</v>
      </c>
      <c r="C19880" t="s">
        <v>1013</v>
      </c>
      <c r="D19880" t="s">
        <v>964</v>
      </c>
      <c r="E19880" t="s">
        <v>1016</v>
      </c>
      <c r="F19880" s="86">
        <v>3359723.68713379</v>
      </c>
    </row>
    <row r="19881" spans="1:6">
      <c r="A19881">
        <v>2040</v>
      </c>
      <c r="B19881" t="s">
        <v>1046</v>
      </c>
      <c r="C19881" t="s">
        <v>1013</v>
      </c>
      <c r="D19881" t="s">
        <v>964</v>
      </c>
      <c r="E19881" t="s">
        <v>1016</v>
      </c>
      <c r="F19881" s="86">
        <v>3360649.0139037599</v>
      </c>
    </row>
    <row r="19882" spans="1:6">
      <c r="A19882">
        <v>2041</v>
      </c>
      <c r="B19882" t="s">
        <v>1046</v>
      </c>
      <c r="C19882" t="s">
        <v>1013</v>
      </c>
      <c r="D19882" t="s">
        <v>964</v>
      </c>
      <c r="E19882" t="s">
        <v>1016</v>
      </c>
      <c r="F19882" s="86">
        <v>3364133.7551438501</v>
      </c>
    </row>
    <row r="19883" spans="1:6">
      <c r="A19883">
        <v>2042</v>
      </c>
      <c r="B19883" t="s">
        <v>1046</v>
      </c>
      <c r="C19883" t="s">
        <v>1013</v>
      </c>
      <c r="D19883" t="s">
        <v>964</v>
      </c>
      <c r="E19883" t="s">
        <v>1016</v>
      </c>
      <c r="F19883" s="86">
        <v>3370709.4815517198</v>
      </c>
    </row>
    <row r="19884" spans="1:6">
      <c r="A19884">
        <v>2043</v>
      </c>
      <c r="B19884" t="s">
        <v>1046</v>
      </c>
      <c r="C19884" t="s">
        <v>1013</v>
      </c>
      <c r="D19884" t="s">
        <v>964</v>
      </c>
      <c r="E19884" t="s">
        <v>1016</v>
      </c>
      <c r="F19884" s="86">
        <v>3378092.4079078599</v>
      </c>
    </row>
    <row r="19885" spans="1:6">
      <c r="A19885">
        <v>2044</v>
      </c>
      <c r="B19885" t="s">
        <v>1046</v>
      </c>
      <c r="C19885" t="s">
        <v>1013</v>
      </c>
      <c r="D19885" t="s">
        <v>964</v>
      </c>
      <c r="E19885" t="s">
        <v>1016</v>
      </c>
      <c r="F19885" s="86">
        <v>3384943.7635663599</v>
      </c>
    </row>
    <row r="19886" spans="1:6">
      <c r="A19886">
        <v>2045</v>
      </c>
      <c r="B19886" t="s">
        <v>1046</v>
      </c>
      <c r="C19886" t="s">
        <v>1013</v>
      </c>
      <c r="D19886" t="s">
        <v>964</v>
      </c>
      <c r="E19886" t="s">
        <v>1016</v>
      </c>
      <c r="F19886" s="86">
        <v>3390239.7827391601</v>
      </c>
    </row>
    <row r="19887" spans="1:6">
      <c r="A19887">
        <v>2046</v>
      </c>
      <c r="B19887" t="s">
        <v>1046</v>
      </c>
      <c r="C19887" t="s">
        <v>1013</v>
      </c>
      <c r="D19887" t="s">
        <v>964</v>
      </c>
      <c r="E19887" t="s">
        <v>1016</v>
      </c>
      <c r="F19887" s="86">
        <v>3393232.3288888498</v>
      </c>
    </row>
    <row r="19888" spans="1:6">
      <c r="A19888">
        <v>2047</v>
      </c>
      <c r="B19888" t="s">
        <v>1046</v>
      </c>
      <c r="C19888" t="s">
        <v>1013</v>
      </c>
      <c r="D19888" t="s">
        <v>964</v>
      </c>
      <c r="E19888" t="s">
        <v>1016</v>
      </c>
      <c r="F19888" s="86">
        <v>3393980.4654262699</v>
      </c>
    </row>
    <row r="19889" spans="1:6">
      <c r="A19889">
        <v>2048</v>
      </c>
      <c r="B19889" t="s">
        <v>1046</v>
      </c>
      <c r="C19889" t="s">
        <v>1013</v>
      </c>
      <c r="D19889" t="s">
        <v>964</v>
      </c>
      <c r="E19889" t="s">
        <v>1016</v>
      </c>
      <c r="F19889" s="86">
        <v>3396244.56284216</v>
      </c>
    </row>
    <row r="19890" spans="1:6">
      <c r="A19890">
        <v>2049</v>
      </c>
      <c r="B19890" t="s">
        <v>1046</v>
      </c>
      <c r="C19890" t="s">
        <v>1013</v>
      </c>
      <c r="D19890" t="s">
        <v>964</v>
      </c>
      <c r="E19890" t="s">
        <v>1016</v>
      </c>
      <c r="F19890" s="86">
        <v>3399059.9187592999</v>
      </c>
    </row>
    <row r="19891" spans="1:6">
      <c r="A19891">
        <v>2050</v>
      </c>
      <c r="B19891" t="s">
        <v>1046</v>
      </c>
      <c r="C19891" t="s">
        <v>1013</v>
      </c>
      <c r="D19891" t="s">
        <v>964</v>
      </c>
      <c r="E19891" t="s">
        <v>1016</v>
      </c>
      <c r="F19891" s="86">
        <v>3400123.06015458</v>
      </c>
    </row>
    <row r="19892" spans="1:6">
      <c r="A19892">
        <v>2017</v>
      </c>
      <c r="B19892" t="s">
        <v>1047</v>
      </c>
      <c r="C19892" t="s">
        <v>1013</v>
      </c>
      <c r="D19892" t="s">
        <v>964</v>
      </c>
      <c r="E19892" t="s">
        <v>1016</v>
      </c>
      <c r="F19892" s="86">
        <v>1564936.2991661199</v>
      </c>
    </row>
    <row r="19893" spans="1:6">
      <c r="A19893">
        <v>2018</v>
      </c>
      <c r="B19893" t="s">
        <v>1047</v>
      </c>
      <c r="C19893" t="s">
        <v>1013</v>
      </c>
      <c r="D19893" t="s">
        <v>964</v>
      </c>
      <c r="E19893" t="s">
        <v>1016</v>
      </c>
      <c r="F19893" s="86">
        <v>1539986.82105744</v>
      </c>
    </row>
    <row r="19894" spans="1:6">
      <c r="A19894">
        <v>2019</v>
      </c>
      <c r="B19894" t="s">
        <v>1047</v>
      </c>
      <c r="C19894" t="s">
        <v>1013</v>
      </c>
      <c r="D19894" t="s">
        <v>964</v>
      </c>
      <c r="E19894" t="s">
        <v>1016</v>
      </c>
      <c r="F19894" s="86">
        <v>1512463.53433526</v>
      </c>
    </row>
    <row r="19895" spans="1:6">
      <c r="A19895">
        <v>2020</v>
      </c>
      <c r="B19895" t="s">
        <v>1047</v>
      </c>
      <c r="C19895" t="s">
        <v>1013</v>
      </c>
      <c r="D19895" t="s">
        <v>964</v>
      </c>
      <c r="E19895" t="s">
        <v>1016</v>
      </c>
      <c r="F19895" s="86">
        <v>1502757.58939545</v>
      </c>
    </row>
    <row r="19896" spans="1:6">
      <c r="A19896">
        <v>2021</v>
      </c>
      <c r="B19896" t="s">
        <v>1047</v>
      </c>
      <c r="C19896" t="s">
        <v>1013</v>
      </c>
      <c r="D19896" t="s">
        <v>964</v>
      </c>
      <c r="E19896" t="s">
        <v>1016</v>
      </c>
      <c r="F19896" s="86">
        <v>1501605.00843385</v>
      </c>
    </row>
    <row r="19897" spans="1:6">
      <c r="A19897">
        <v>2022</v>
      </c>
      <c r="B19897" t="s">
        <v>1047</v>
      </c>
      <c r="C19897" t="s">
        <v>1013</v>
      </c>
      <c r="D19897" t="s">
        <v>964</v>
      </c>
      <c r="E19897" t="s">
        <v>1016</v>
      </c>
      <c r="F19897" s="86">
        <v>1503277.5507315099</v>
      </c>
    </row>
    <row r="19898" spans="1:6">
      <c r="A19898">
        <v>2023</v>
      </c>
      <c r="B19898" t="s">
        <v>1047</v>
      </c>
      <c r="C19898" t="s">
        <v>1013</v>
      </c>
      <c r="D19898" t="s">
        <v>964</v>
      </c>
      <c r="E19898" t="s">
        <v>1016</v>
      </c>
      <c r="F19898" s="86">
        <v>1502861.58166266</v>
      </c>
    </row>
    <row r="19899" spans="1:6">
      <c r="A19899">
        <v>2024</v>
      </c>
      <c r="B19899" t="s">
        <v>1047</v>
      </c>
      <c r="C19899" t="s">
        <v>1013</v>
      </c>
      <c r="D19899" t="s">
        <v>964</v>
      </c>
      <c r="E19899" t="s">
        <v>1016</v>
      </c>
      <c r="F19899" s="86">
        <v>1501128.37720912</v>
      </c>
    </row>
    <row r="19900" spans="1:6">
      <c r="A19900">
        <v>2025</v>
      </c>
      <c r="B19900" t="s">
        <v>1047</v>
      </c>
      <c r="C19900" t="s">
        <v>1013</v>
      </c>
      <c r="D19900" t="s">
        <v>964</v>
      </c>
      <c r="E19900" t="s">
        <v>1016</v>
      </c>
      <c r="F19900" s="86">
        <v>1496405.3950732299</v>
      </c>
    </row>
    <row r="19901" spans="1:6">
      <c r="A19901">
        <v>2026</v>
      </c>
      <c r="B19901" t="s">
        <v>1047</v>
      </c>
      <c r="C19901" t="s">
        <v>1013</v>
      </c>
      <c r="D19901" t="s">
        <v>964</v>
      </c>
      <c r="E19901" t="s">
        <v>1016</v>
      </c>
      <c r="F19901" s="86">
        <v>1491933.7275831001</v>
      </c>
    </row>
    <row r="19902" spans="1:6">
      <c r="A19902">
        <v>2027</v>
      </c>
      <c r="B19902" t="s">
        <v>1047</v>
      </c>
      <c r="C19902" t="s">
        <v>1013</v>
      </c>
      <c r="D19902" t="s">
        <v>964</v>
      </c>
      <c r="E19902" t="s">
        <v>1016</v>
      </c>
      <c r="F19902" s="86">
        <v>1489169.2664797099</v>
      </c>
    </row>
    <row r="19903" spans="1:6">
      <c r="A19903">
        <v>2028</v>
      </c>
      <c r="B19903" t="s">
        <v>1047</v>
      </c>
      <c r="C19903" t="s">
        <v>1013</v>
      </c>
      <c r="D19903" t="s">
        <v>964</v>
      </c>
      <c r="E19903" t="s">
        <v>1016</v>
      </c>
      <c r="F19903" s="86">
        <v>1489515.9073704199</v>
      </c>
    </row>
    <row r="19904" spans="1:6">
      <c r="A19904">
        <v>2029</v>
      </c>
      <c r="B19904" t="s">
        <v>1047</v>
      </c>
      <c r="C19904" t="s">
        <v>1013</v>
      </c>
      <c r="D19904" t="s">
        <v>964</v>
      </c>
      <c r="E19904" t="s">
        <v>1016</v>
      </c>
      <c r="F19904" s="86">
        <v>1489472.57725908</v>
      </c>
    </row>
    <row r="19905" spans="1:6">
      <c r="A19905">
        <v>2030</v>
      </c>
      <c r="B19905" t="s">
        <v>1047</v>
      </c>
      <c r="C19905" t="s">
        <v>1013</v>
      </c>
      <c r="D19905" t="s">
        <v>964</v>
      </c>
      <c r="E19905" t="s">
        <v>1016</v>
      </c>
      <c r="F19905" s="86">
        <v>1486985.42886825</v>
      </c>
    </row>
    <row r="19906" spans="1:6">
      <c r="A19906">
        <v>2031</v>
      </c>
      <c r="B19906" t="s">
        <v>1047</v>
      </c>
      <c r="C19906" t="s">
        <v>1013</v>
      </c>
      <c r="D19906" t="s">
        <v>964</v>
      </c>
      <c r="E19906" t="s">
        <v>1016</v>
      </c>
      <c r="F19906" s="86">
        <v>1483553.6840502501</v>
      </c>
    </row>
    <row r="19907" spans="1:6">
      <c r="A19907">
        <v>2032</v>
      </c>
      <c r="B19907" t="s">
        <v>1047</v>
      </c>
      <c r="C19907" t="s">
        <v>1013</v>
      </c>
      <c r="D19907" t="s">
        <v>964</v>
      </c>
      <c r="E19907" t="s">
        <v>1016</v>
      </c>
      <c r="F19907" s="86">
        <v>1479697.3041411301</v>
      </c>
    </row>
    <row r="19908" spans="1:6">
      <c r="A19908">
        <v>2033</v>
      </c>
      <c r="B19908" t="s">
        <v>1047</v>
      </c>
      <c r="C19908" t="s">
        <v>1013</v>
      </c>
      <c r="D19908" t="s">
        <v>964</v>
      </c>
      <c r="E19908" t="s">
        <v>1016</v>
      </c>
      <c r="F19908" s="86">
        <v>1479610.64391845</v>
      </c>
    </row>
    <row r="19909" spans="1:6">
      <c r="A19909">
        <v>2034</v>
      </c>
      <c r="B19909" t="s">
        <v>1047</v>
      </c>
      <c r="C19909" t="s">
        <v>1013</v>
      </c>
      <c r="D19909" t="s">
        <v>964</v>
      </c>
      <c r="E19909" t="s">
        <v>1016</v>
      </c>
      <c r="F19909" s="86">
        <v>1479489.3196067</v>
      </c>
    </row>
    <row r="19910" spans="1:6">
      <c r="A19910">
        <v>2035</v>
      </c>
      <c r="B19910" t="s">
        <v>1047</v>
      </c>
      <c r="C19910" t="s">
        <v>1013</v>
      </c>
      <c r="D19910" t="s">
        <v>964</v>
      </c>
      <c r="E19910" t="s">
        <v>1016</v>
      </c>
      <c r="F19910" s="86">
        <v>1479939.9527646201</v>
      </c>
    </row>
    <row r="19911" spans="1:6">
      <c r="A19911">
        <v>2036</v>
      </c>
      <c r="B19911" t="s">
        <v>1047</v>
      </c>
      <c r="C19911" t="s">
        <v>1013</v>
      </c>
      <c r="D19911" t="s">
        <v>964</v>
      </c>
      <c r="E19911" t="s">
        <v>1016</v>
      </c>
      <c r="F19911" s="86">
        <v>1477686.7869750201</v>
      </c>
    </row>
    <row r="19912" spans="1:6">
      <c r="A19912">
        <v>2037</v>
      </c>
      <c r="B19912" t="s">
        <v>1047</v>
      </c>
      <c r="C19912" t="s">
        <v>1013</v>
      </c>
      <c r="D19912" t="s">
        <v>964</v>
      </c>
      <c r="E19912" t="s">
        <v>1016</v>
      </c>
      <c r="F19912" s="86">
        <v>1477556.7966410101</v>
      </c>
    </row>
    <row r="19913" spans="1:6">
      <c r="A19913">
        <v>2038</v>
      </c>
      <c r="B19913" t="s">
        <v>1047</v>
      </c>
      <c r="C19913" t="s">
        <v>1013</v>
      </c>
      <c r="D19913" t="s">
        <v>964</v>
      </c>
      <c r="E19913" t="s">
        <v>1016</v>
      </c>
      <c r="F19913" s="86">
        <v>1478553.3892017901</v>
      </c>
    </row>
    <row r="19914" spans="1:6">
      <c r="A19914">
        <v>2039</v>
      </c>
      <c r="B19914" t="s">
        <v>1047</v>
      </c>
      <c r="C19914" t="s">
        <v>1013</v>
      </c>
      <c r="D19914" t="s">
        <v>964</v>
      </c>
      <c r="E19914" t="s">
        <v>1016</v>
      </c>
      <c r="F19914" s="86">
        <v>1478856.69998116</v>
      </c>
    </row>
    <row r="19915" spans="1:6">
      <c r="A19915">
        <v>2040</v>
      </c>
      <c r="B19915" t="s">
        <v>1047</v>
      </c>
      <c r="C19915" t="s">
        <v>1013</v>
      </c>
      <c r="D19915" t="s">
        <v>964</v>
      </c>
      <c r="E19915" t="s">
        <v>1016</v>
      </c>
      <c r="F19915" s="86">
        <v>1479264.0030277399</v>
      </c>
    </row>
    <row r="19916" spans="1:6">
      <c r="A19916">
        <v>2041</v>
      </c>
      <c r="B19916" t="s">
        <v>1047</v>
      </c>
      <c r="C19916" t="s">
        <v>1013</v>
      </c>
      <c r="D19916" t="s">
        <v>964</v>
      </c>
      <c r="E19916" t="s">
        <v>1016</v>
      </c>
      <c r="F19916" s="86">
        <v>1480797.8889691201</v>
      </c>
    </row>
    <row r="19917" spans="1:6">
      <c r="A19917">
        <v>2042</v>
      </c>
      <c r="B19917" t="s">
        <v>1047</v>
      </c>
      <c r="C19917" t="s">
        <v>1013</v>
      </c>
      <c r="D19917" t="s">
        <v>964</v>
      </c>
      <c r="E19917" t="s">
        <v>1016</v>
      </c>
      <c r="F19917" s="86">
        <v>1483692.3404065301</v>
      </c>
    </row>
    <row r="19918" spans="1:6">
      <c r="A19918">
        <v>2043</v>
      </c>
      <c r="B19918" t="s">
        <v>1047</v>
      </c>
      <c r="C19918" t="s">
        <v>1013</v>
      </c>
      <c r="D19918" t="s">
        <v>964</v>
      </c>
      <c r="E19918" t="s">
        <v>1016</v>
      </c>
      <c r="F19918" s="86">
        <v>1486942.0987569201</v>
      </c>
    </row>
    <row r="19919" spans="1:6">
      <c r="A19919">
        <v>2044</v>
      </c>
      <c r="B19919" t="s">
        <v>1047</v>
      </c>
      <c r="C19919" t="s">
        <v>1013</v>
      </c>
      <c r="D19919" t="s">
        <v>964</v>
      </c>
      <c r="E19919" t="s">
        <v>1016</v>
      </c>
      <c r="F19919" s="86">
        <v>1489957.87450607</v>
      </c>
    </row>
    <row r="19920" spans="1:6">
      <c r="A19920">
        <v>2045</v>
      </c>
      <c r="B19920" t="s">
        <v>1047</v>
      </c>
      <c r="C19920" t="s">
        <v>1013</v>
      </c>
      <c r="D19920" t="s">
        <v>964</v>
      </c>
      <c r="E19920" t="s">
        <v>1016</v>
      </c>
      <c r="F19920" s="86">
        <v>1492289.0344960799</v>
      </c>
    </row>
    <row r="19921" spans="1:6">
      <c r="A19921">
        <v>2046</v>
      </c>
      <c r="B19921" t="s">
        <v>1047</v>
      </c>
      <c r="C19921" t="s">
        <v>1013</v>
      </c>
      <c r="D19921" t="s">
        <v>964</v>
      </c>
      <c r="E19921" t="s">
        <v>1016</v>
      </c>
      <c r="F19921" s="86">
        <v>1493606.26988077</v>
      </c>
    </row>
    <row r="19922" spans="1:6">
      <c r="A19922">
        <v>2047</v>
      </c>
      <c r="B19922" t="s">
        <v>1047</v>
      </c>
      <c r="C19922" t="s">
        <v>1013</v>
      </c>
      <c r="D19922" t="s">
        <v>964</v>
      </c>
      <c r="E19922" t="s">
        <v>1016</v>
      </c>
      <c r="F19922" s="86">
        <v>1493935.5787269401</v>
      </c>
    </row>
    <row r="19923" spans="1:6">
      <c r="A19923">
        <v>2048</v>
      </c>
      <c r="B19923" t="s">
        <v>1047</v>
      </c>
      <c r="C19923" t="s">
        <v>1013</v>
      </c>
      <c r="D19923" t="s">
        <v>964</v>
      </c>
      <c r="E19923" t="s">
        <v>1016</v>
      </c>
      <c r="F19923" s="86">
        <v>1494932.1712877301</v>
      </c>
    </row>
    <row r="19924" spans="1:6">
      <c r="A19924">
        <v>2049</v>
      </c>
      <c r="B19924" t="s">
        <v>1047</v>
      </c>
      <c r="C19924" t="s">
        <v>1013</v>
      </c>
      <c r="D19924" t="s">
        <v>964</v>
      </c>
      <c r="E19924" t="s">
        <v>1016</v>
      </c>
      <c r="F19924" s="86">
        <v>1496171.4124720001</v>
      </c>
    </row>
    <row r="19925" spans="1:6">
      <c r="A19925">
        <v>2050</v>
      </c>
      <c r="B19925" t="s">
        <v>1047</v>
      </c>
      <c r="C19925" t="s">
        <v>1013</v>
      </c>
      <c r="D19925" t="s">
        <v>964</v>
      </c>
      <c r="E19925" t="s">
        <v>1016</v>
      </c>
      <c r="F19925" s="86">
        <v>1496639.3776744599</v>
      </c>
    </row>
    <row r="19926" spans="1:6">
      <c r="A19926">
        <v>2017</v>
      </c>
      <c r="B19926" t="s">
        <v>1048</v>
      </c>
      <c r="C19926" t="s">
        <v>1013</v>
      </c>
      <c r="D19926" t="s">
        <v>964</v>
      </c>
      <c r="E19926" t="s">
        <v>1016</v>
      </c>
      <c r="F19926" s="86">
        <v>3655986.4369661799</v>
      </c>
    </row>
    <row r="19927" spans="1:6">
      <c r="A19927">
        <v>2018</v>
      </c>
      <c r="B19927" t="s">
        <v>1048</v>
      </c>
      <c r="C19927" t="s">
        <v>1013</v>
      </c>
      <c r="D19927" t="s">
        <v>964</v>
      </c>
      <c r="E19927" t="s">
        <v>1016</v>
      </c>
      <c r="F19927" s="86">
        <v>3597699.7491161302</v>
      </c>
    </row>
    <row r="19928" spans="1:6">
      <c r="A19928">
        <v>2019</v>
      </c>
      <c r="B19928" t="s">
        <v>1048</v>
      </c>
      <c r="C19928" t="s">
        <v>1013</v>
      </c>
      <c r="D19928" t="s">
        <v>964</v>
      </c>
      <c r="E19928" t="s">
        <v>1016</v>
      </c>
      <c r="F19928" s="86">
        <v>3533400.1587681798</v>
      </c>
    </row>
    <row r="19929" spans="1:6">
      <c r="A19929">
        <v>2020</v>
      </c>
      <c r="B19929" t="s">
        <v>1048</v>
      </c>
      <c r="C19929" t="s">
        <v>1013</v>
      </c>
      <c r="D19929" t="s">
        <v>964</v>
      </c>
      <c r="E19929" t="s">
        <v>1016</v>
      </c>
      <c r="F19929" s="86">
        <v>3510725.2402575598</v>
      </c>
    </row>
    <row r="19930" spans="1:6">
      <c r="A19930">
        <v>2021</v>
      </c>
      <c r="B19930" t="s">
        <v>1048</v>
      </c>
      <c r="C19930" t="s">
        <v>1013</v>
      </c>
      <c r="D19930" t="s">
        <v>964</v>
      </c>
      <c r="E19930" t="s">
        <v>1016</v>
      </c>
      <c r="F19930" s="86">
        <v>3508032.5936844298</v>
      </c>
    </row>
    <row r="19931" spans="1:6">
      <c r="A19931">
        <v>2022</v>
      </c>
      <c r="B19931" t="s">
        <v>1048</v>
      </c>
      <c r="C19931" t="s">
        <v>1013</v>
      </c>
      <c r="D19931" t="s">
        <v>964</v>
      </c>
      <c r="E19931" t="s">
        <v>1016</v>
      </c>
      <c r="F19931" s="86">
        <v>3511939.9680349198</v>
      </c>
    </row>
    <row r="19932" spans="1:6">
      <c r="A19932">
        <v>2023</v>
      </c>
      <c r="B19932" t="s">
        <v>1048</v>
      </c>
      <c r="C19932" t="s">
        <v>1013</v>
      </c>
      <c r="D19932" t="s">
        <v>964</v>
      </c>
      <c r="E19932" t="s">
        <v>1016</v>
      </c>
      <c r="F19932" s="86">
        <v>3510968.1858130302</v>
      </c>
    </row>
    <row r="19933" spans="1:6">
      <c r="A19933">
        <v>2024</v>
      </c>
      <c r="B19933" t="s">
        <v>1048</v>
      </c>
      <c r="C19933" t="s">
        <v>1013</v>
      </c>
      <c r="D19933" t="s">
        <v>964</v>
      </c>
      <c r="E19933" t="s">
        <v>1016</v>
      </c>
      <c r="F19933" s="86">
        <v>3506919.0932218502</v>
      </c>
    </row>
    <row r="19934" spans="1:6">
      <c r="A19934">
        <v>2025</v>
      </c>
      <c r="B19934" t="s">
        <v>1048</v>
      </c>
      <c r="C19934" t="s">
        <v>1013</v>
      </c>
      <c r="D19934" t="s">
        <v>964</v>
      </c>
      <c r="E19934" t="s">
        <v>1016</v>
      </c>
      <c r="F19934" s="86">
        <v>3495885.3159108898</v>
      </c>
    </row>
    <row r="19935" spans="1:6">
      <c r="A19935">
        <v>2026</v>
      </c>
      <c r="B19935" t="s">
        <v>1048</v>
      </c>
      <c r="C19935" t="s">
        <v>1013</v>
      </c>
      <c r="D19935" t="s">
        <v>964</v>
      </c>
      <c r="E19935" t="s">
        <v>1016</v>
      </c>
      <c r="F19935" s="86">
        <v>3485438.6570256399</v>
      </c>
    </row>
    <row r="19936" spans="1:6">
      <c r="A19936">
        <v>2027</v>
      </c>
      <c r="B19936" t="s">
        <v>1048</v>
      </c>
      <c r="C19936" t="s">
        <v>1013</v>
      </c>
      <c r="D19936" t="s">
        <v>964</v>
      </c>
      <c r="E19936" t="s">
        <v>1016</v>
      </c>
      <c r="F19936" s="86">
        <v>3478980.3543427102</v>
      </c>
    </row>
    <row r="19937" spans="1:6">
      <c r="A19937">
        <v>2028</v>
      </c>
      <c r="B19937" t="s">
        <v>1048</v>
      </c>
      <c r="C19937" t="s">
        <v>1013</v>
      </c>
      <c r="D19937" t="s">
        <v>964</v>
      </c>
      <c r="E19937" t="s">
        <v>1016</v>
      </c>
      <c r="F19937" s="86">
        <v>3479790.17286094</v>
      </c>
    </row>
    <row r="19938" spans="1:6">
      <c r="A19938">
        <v>2029</v>
      </c>
      <c r="B19938" t="s">
        <v>1048</v>
      </c>
      <c r="C19938" t="s">
        <v>1013</v>
      </c>
      <c r="D19938" t="s">
        <v>964</v>
      </c>
      <c r="E19938" t="s">
        <v>1016</v>
      </c>
      <c r="F19938" s="86">
        <v>3479688.94554616</v>
      </c>
    </row>
    <row r="19939" spans="1:6">
      <c r="A19939">
        <v>2030</v>
      </c>
      <c r="B19939" t="s">
        <v>1048</v>
      </c>
      <c r="C19939" t="s">
        <v>1013</v>
      </c>
      <c r="D19939" t="s">
        <v>964</v>
      </c>
      <c r="E19939" t="s">
        <v>1016</v>
      </c>
      <c r="F19939" s="86">
        <v>3473878.4976778198</v>
      </c>
    </row>
    <row r="19940" spans="1:6">
      <c r="A19940">
        <v>2031</v>
      </c>
      <c r="B19940" t="s">
        <v>1048</v>
      </c>
      <c r="C19940" t="s">
        <v>1013</v>
      </c>
      <c r="D19940" t="s">
        <v>964</v>
      </c>
      <c r="E19940" t="s">
        <v>1016</v>
      </c>
      <c r="F19940" s="86">
        <v>3465861.2943472802</v>
      </c>
    </row>
    <row r="19941" spans="1:6">
      <c r="A19941">
        <v>2032</v>
      </c>
      <c r="B19941" t="s">
        <v>1048</v>
      </c>
      <c r="C19941" t="s">
        <v>1013</v>
      </c>
      <c r="D19941" t="s">
        <v>964</v>
      </c>
      <c r="E19941" t="s">
        <v>1016</v>
      </c>
      <c r="F19941" s="86">
        <v>3456852.0633319002</v>
      </c>
    </row>
    <row r="19942" spans="1:6">
      <c r="A19942">
        <v>2033</v>
      </c>
      <c r="B19942" t="s">
        <v>1048</v>
      </c>
      <c r="C19942" t="s">
        <v>1013</v>
      </c>
      <c r="D19942" t="s">
        <v>964</v>
      </c>
      <c r="E19942" t="s">
        <v>1016</v>
      </c>
      <c r="F19942" s="86">
        <v>3456649.6087023402</v>
      </c>
    </row>
    <row r="19943" spans="1:6">
      <c r="A19943">
        <v>2034</v>
      </c>
      <c r="B19943" t="s">
        <v>1048</v>
      </c>
      <c r="C19943" t="s">
        <v>1013</v>
      </c>
      <c r="D19943" t="s">
        <v>964</v>
      </c>
      <c r="E19943" t="s">
        <v>1016</v>
      </c>
      <c r="F19943" s="86">
        <v>3456366.1722209598</v>
      </c>
    </row>
    <row r="19944" spans="1:6">
      <c r="A19944">
        <v>2035</v>
      </c>
      <c r="B19944" t="s">
        <v>1048</v>
      </c>
      <c r="C19944" t="s">
        <v>1013</v>
      </c>
      <c r="D19944" t="s">
        <v>964</v>
      </c>
      <c r="E19944" t="s">
        <v>1016</v>
      </c>
      <c r="F19944" s="86">
        <v>3457418.9362946702</v>
      </c>
    </row>
    <row r="19945" spans="1:6">
      <c r="A19945">
        <v>2036</v>
      </c>
      <c r="B19945" t="s">
        <v>1048</v>
      </c>
      <c r="C19945" t="s">
        <v>1013</v>
      </c>
      <c r="D19945" t="s">
        <v>964</v>
      </c>
      <c r="E19945" t="s">
        <v>1016</v>
      </c>
      <c r="F19945" s="86">
        <v>3452155.1159261302</v>
      </c>
    </row>
    <row r="19946" spans="1:6">
      <c r="A19946">
        <v>2037</v>
      </c>
      <c r="B19946" t="s">
        <v>1048</v>
      </c>
      <c r="C19946" t="s">
        <v>1013</v>
      </c>
      <c r="D19946" t="s">
        <v>964</v>
      </c>
      <c r="E19946" t="s">
        <v>1016</v>
      </c>
      <c r="F19946" s="86">
        <v>3451851.4339817902</v>
      </c>
    </row>
    <row r="19947" spans="1:6">
      <c r="A19947">
        <v>2038</v>
      </c>
      <c r="B19947" t="s">
        <v>1048</v>
      </c>
      <c r="C19947" t="s">
        <v>1013</v>
      </c>
      <c r="D19947" t="s">
        <v>964</v>
      </c>
      <c r="E19947" t="s">
        <v>1016</v>
      </c>
      <c r="F19947" s="86">
        <v>3454179.66222172</v>
      </c>
    </row>
    <row r="19948" spans="1:6">
      <c r="A19948">
        <v>2039</v>
      </c>
      <c r="B19948" t="s">
        <v>1048</v>
      </c>
      <c r="C19948" t="s">
        <v>1013</v>
      </c>
      <c r="D19948" t="s">
        <v>964</v>
      </c>
      <c r="E19948" t="s">
        <v>1016</v>
      </c>
      <c r="F19948" s="86">
        <v>3454888.25342518</v>
      </c>
    </row>
    <row r="19949" spans="1:6">
      <c r="A19949">
        <v>2040</v>
      </c>
      <c r="B19949" t="s">
        <v>1048</v>
      </c>
      <c r="C19949" t="s">
        <v>1013</v>
      </c>
      <c r="D19949" t="s">
        <v>964</v>
      </c>
      <c r="E19949" t="s">
        <v>1016</v>
      </c>
      <c r="F19949" s="86">
        <v>3455839.7901841099</v>
      </c>
    </row>
    <row r="19950" spans="1:6">
      <c r="A19950">
        <v>2041</v>
      </c>
      <c r="B19950" t="s">
        <v>1048</v>
      </c>
      <c r="C19950" t="s">
        <v>1013</v>
      </c>
      <c r="D19950" t="s">
        <v>964</v>
      </c>
      <c r="E19950" t="s">
        <v>1016</v>
      </c>
      <c r="F19950" s="86">
        <v>3459423.2371272999</v>
      </c>
    </row>
    <row r="19951" spans="1:6">
      <c r="A19951">
        <v>2042</v>
      </c>
      <c r="B19951" t="s">
        <v>1048</v>
      </c>
      <c r="C19951" t="s">
        <v>1013</v>
      </c>
      <c r="D19951" t="s">
        <v>964</v>
      </c>
      <c r="E19951" t="s">
        <v>1016</v>
      </c>
      <c r="F19951" s="86">
        <v>3466185.22175457</v>
      </c>
    </row>
    <row r="19952" spans="1:6">
      <c r="A19952">
        <v>2043</v>
      </c>
      <c r="B19952" t="s">
        <v>1048</v>
      </c>
      <c r="C19952" t="s">
        <v>1013</v>
      </c>
      <c r="D19952" t="s">
        <v>964</v>
      </c>
      <c r="E19952" t="s">
        <v>1016</v>
      </c>
      <c r="F19952" s="86">
        <v>3473777.2703630398</v>
      </c>
    </row>
    <row r="19953" spans="1:6">
      <c r="A19953">
        <v>2044</v>
      </c>
      <c r="B19953" t="s">
        <v>1048</v>
      </c>
      <c r="C19953" t="s">
        <v>1013</v>
      </c>
      <c r="D19953" t="s">
        <v>964</v>
      </c>
      <c r="E19953" t="s">
        <v>1016</v>
      </c>
      <c r="F19953" s="86">
        <v>3480822.6914716898</v>
      </c>
    </row>
    <row r="19954" spans="1:6">
      <c r="A19954">
        <v>2045</v>
      </c>
      <c r="B19954" t="s">
        <v>1048</v>
      </c>
      <c r="C19954" t="s">
        <v>1013</v>
      </c>
      <c r="D19954" t="s">
        <v>964</v>
      </c>
      <c r="E19954" t="s">
        <v>1016</v>
      </c>
      <c r="F19954" s="86">
        <v>3486268.7210068302</v>
      </c>
    </row>
    <row r="19955" spans="1:6">
      <c r="A19955">
        <v>2046</v>
      </c>
      <c r="B19955" t="s">
        <v>1048</v>
      </c>
      <c r="C19955" t="s">
        <v>1013</v>
      </c>
      <c r="D19955" t="s">
        <v>964</v>
      </c>
      <c r="E19955" t="s">
        <v>1016</v>
      </c>
      <c r="F19955" s="86">
        <v>3489346.0313761299</v>
      </c>
    </row>
    <row r="19956" spans="1:6">
      <c r="A19956">
        <v>2047</v>
      </c>
      <c r="B19956" t="s">
        <v>1048</v>
      </c>
      <c r="C19956" t="s">
        <v>1013</v>
      </c>
      <c r="D19956" t="s">
        <v>964</v>
      </c>
      <c r="E19956" t="s">
        <v>1016</v>
      </c>
      <c r="F19956" s="86">
        <v>3490115.3589684502</v>
      </c>
    </row>
    <row r="19957" spans="1:6">
      <c r="A19957">
        <v>2048</v>
      </c>
      <c r="B19957" t="s">
        <v>1048</v>
      </c>
      <c r="C19957" t="s">
        <v>1013</v>
      </c>
      <c r="D19957" t="s">
        <v>964</v>
      </c>
      <c r="E19957" t="s">
        <v>1016</v>
      </c>
      <c r="F19957" s="86">
        <v>3492443.58720838</v>
      </c>
    </row>
    <row r="19958" spans="1:6">
      <c r="A19958">
        <v>2049</v>
      </c>
      <c r="B19958" t="s">
        <v>1048</v>
      </c>
      <c r="C19958" t="s">
        <v>1013</v>
      </c>
      <c r="D19958" t="s">
        <v>964</v>
      </c>
      <c r="E19958" t="s">
        <v>1016</v>
      </c>
      <c r="F19958" s="86">
        <v>3495338.6884110798</v>
      </c>
    </row>
    <row r="19959" spans="1:6">
      <c r="A19959">
        <v>2050</v>
      </c>
      <c r="B19959" t="s">
        <v>1048</v>
      </c>
      <c r="C19959" t="s">
        <v>1013</v>
      </c>
      <c r="D19959" t="s">
        <v>964</v>
      </c>
      <c r="E19959" t="s">
        <v>1016</v>
      </c>
      <c r="F19959" s="86">
        <v>3496431.9434107002</v>
      </c>
    </row>
    <row r="19960" spans="1:6">
      <c r="A19960">
        <v>2017</v>
      </c>
      <c r="B19960" t="s">
        <v>1049</v>
      </c>
      <c r="C19960" t="s">
        <v>1013</v>
      </c>
      <c r="D19960" t="s">
        <v>964</v>
      </c>
      <c r="E19960" t="s">
        <v>1016</v>
      </c>
      <c r="F19960" s="86">
        <v>646136.03749340703</v>
      </c>
    </row>
    <row r="19961" spans="1:6">
      <c r="A19961">
        <v>2018</v>
      </c>
      <c r="B19961" t="s">
        <v>1049</v>
      </c>
      <c r="C19961" t="s">
        <v>1013</v>
      </c>
      <c r="D19961" t="s">
        <v>964</v>
      </c>
      <c r="E19961" t="s">
        <v>1016</v>
      </c>
      <c r="F19961" s="86">
        <v>635834.81505306903</v>
      </c>
    </row>
    <row r="19962" spans="1:6">
      <c r="A19962">
        <v>2019</v>
      </c>
      <c r="B19962" t="s">
        <v>1049</v>
      </c>
      <c r="C19962" t="s">
        <v>1013</v>
      </c>
      <c r="D19962" t="s">
        <v>964</v>
      </c>
      <c r="E19962" t="s">
        <v>1016</v>
      </c>
      <c r="F19962" s="86">
        <v>624470.91006157396</v>
      </c>
    </row>
    <row r="19963" spans="1:6">
      <c r="A19963">
        <v>2020</v>
      </c>
      <c r="B19963" t="s">
        <v>1049</v>
      </c>
      <c r="C19963" t="s">
        <v>1013</v>
      </c>
      <c r="D19963" t="s">
        <v>964</v>
      </c>
      <c r="E19963" t="s">
        <v>1016</v>
      </c>
      <c r="F19963" s="86">
        <v>620463.48764643795</v>
      </c>
    </row>
    <row r="19964" spans="1:6">
      <c r="A19964">
        <v>2021</v>
      </c>
      <c r="B19964" t="s">
        <v>1049</v>
      </c>
      <c r="C19964" t="s">
        <v>1013</v>
      </c>
      <c r="D19964" t="s">
        <v>964</v>
      </c>
      <c r="E19964" t="s">
        <v>1016</v>
      </c>
      <c r="F19964" s="86">
        <v>619987.60623464</v>
      </c>
    </row>
    <row r="19965" spans="1:6">
      <c r="A19965">
        <v>2022</v>
      </c>
      <c r="B19965" t="s">
        <v>1049</v>
      </c>
      <c r="C19965" t="s">
        <v>1013</v>
      </c>
      <c r="D19965" t="s">
        <v>964</v>
      </c>
      <c r="E19965" t="s">
        <v>1016</v>
      </c>
      <c r="F19965" s="86">
        <v>620678.17099010595</v>
      </c>
    </row>
    <row r="19966" spans="1:6">
      <c r="A19966">
        <v>2023</v>
      </c>
      <c r="B19966" t="s">
        <v>1049</v>
      </c>
      <c r="C19966" t="s">
        <v>1013</v>
      </c>
      <c r="D19966" t="s">
        <v>964</v>
      </c>
      <c r="E19966" t="s">
        <v>1016</v>
      </c>
      <c r="F19966" s="86">
        <v>620506.42431517097</v>
      </c>
    </row>
    <row r="19967" spans="1:6">
      <c r="A19967">
        <v>2024</v>
      </c>
      <c r="B19967" t="s">
        <v>1049</v>
      </c>
      <c r="C19967" t="s">
        <v>1013</v>
      </c>
      <c r="D19967" t="s">
        <v>964</v>
      </c>
      <c r="E19967" t="s">
        <v>1016</v>
      </c>
      <c r="F19967" s="86">
        <v>619790.81316961104</v>
      </c>
    </row>
    <row r="19968" spans="1:6">
      <c r="A19968">
        <v>2025</v>
      </c>
      <c r="B19968" t="s">
        <v>1049</v>
      </c>
      <c r="C19968" t="s">
        <v>1013</v>
      </c>
      <c r="D19968" t="s">
        <v>964</v>
      </c>
      <c r="E19968" t="s">
        <v>1016</v>
      </c>
      <c r="F19968" s="86">
        <v>617840.77279795997</v>
      </c>
    </row>
    <row r="19969" spans="1:6">
      <c r="A19969">
        <v>2026</v>
      </c>
      <c r="B19969" t="s">
        <v>1049</v>
      </c>
      <c r="C19969" t="s">
        <v>1013</v>
      </c>
      <c r="D19969" t="s">
        <v>964</v>
      </c>
      <c r="E19969" t="s">
        <v>1016</v>
      </c>
      <c r="F19969" s="86">
        <v>615994.49604241503</v>
      </c>
    </row>
    <row r="19970" spans="1:6">
      <c r="A19970">
        <v>2027</v>
      </c>
      <c r="B19970" t="s">
        <v>1049</v>
      </c>
      <c r="C19970" t="s">
        <v>1013</v>
      </c>
      <c r="D19970" t="s">
        <v>964</v>
      </c>
      <c r="E19970" t="s">
        <v>1016</v>
      </c>
      <c r="F19970" s="86">
        <v>614853.09626524698</v>
      </c>
    </row>
    <row r="19971" spans="1:6">
      <c r="A19971">
        <v>2028</v>
      </c>
      <c r="B19971" t="s">
        <v>1049</v>
      </c>
      <c r="C19971" t="s">
        <v>1013</v>
      </c>
      <c r="D19971" t="s">
        <v>964</v>
      </c>
      <c r="E19971" t="s">
        <v>1016</v>
      </c>
      <c r="F19971" s="86">
        <v>614996.21849435801</v>
      </c>
    </row>
    <row r="19972" spans="1:6">
      <c r="A19972">
        <v>2029</v>
      </c>
      <c r="B19972" t="s">
        <v>1049</v>
      </c>
      <c r="C19972" t="s">
        <v>1013</v>
      </c>
      <c r="D19972" t="s">
        <v>964</v>
      </c>
      <c r="E19972" t="s">
        <v>1016</v>
      </c>
      <c r="F19972" s="86">
        <v>614978.32821572002</v>
      </c>
    </row>
    <row r="19973" spans="1:6">
      <c r="A19973">
        <v>2030</v>
      </c>
      <c r="B19973" t="s">
        <v>1049</v>
      </c>
      <c r="C19973" t="s">
        <v>1013</v>
      </c>
      <c r="D19973" t="s">
        <v>964</v>
      </c>
      <c r="E19973" t="s">
        <v>1016</v>
      </c>
      <c r="F19973" s="86">
        <v>613951.42622184101</v>
      </c>
    </row>
    <row r="19974" spans="1:6">
      <c r="A19974">
        <v>2031</v>
      </c>
      <c r="B19974" t="s">
        <v>1049</v>
      </c>
      <c r="C19974" t="s">
        <v>1013</v>
      </c>
      <c r="D19974" t="s">
        <v>964</v>
      </c>
      <c r="E19974" t="s">
        <v>1016</v>
      </c>
      <c r="F19974" s="86">
        <v>612534.51615363196</v>
      </c>
    </row>
    <row r="19975" spans="1:6">
      <c r="A19975">
        <v>2032</v>
      </c>
      <c r="B19975" t="s">
        <v>1049</v>
      </c>
      <c r="C19975" t="s">
        <v>1013</v>
      </c>
      <c r="D19975" t="s">
        <v>964</v>
      </c>
      <c r="E19975" t="s">
        <v>1016</v>
      </c>
      <c r="F19975" s="86">
        <v>610942.28135476098</v>
      </c>
    </row>
    <row r="19976" spans="1:6">
      <c r="A19976">
        <v>2033</v>
      </c>
      <c r="B19976" t="s">
        <v>1049</v>
      </c>
      <c r="C19976" t="s">
        <v>1013</v>
      </c>
      <c r="D19976" t="s">
        <v>964</v>
      </c>
      <c r="E19976" t="s">
        <v>1016</v>
      </c>
      <c r="F19976" s="86">
        <v>610906.50079748197</v>
      </c>
    </row>
    <row r="19977" spans="1:6">
      <c r="A19977">
        <v>2034</v>
      </c>
      <c r="B19977" t="s">
        <v>1049</v>
      </c>
      <c r="C19977" t="s">
        <v>1013</v>
      </c>
      <c r="D19977" t="s">
        <v>964</v>
      </c>
      <c r="E19977" t="s">
        <v>1016</v>
      </c>
      <c r="F19977" s="86">
        <v>610856.40801729297</v>
      </c>
    </row>
    <row r="19978" spans="1:6">
      <c r="A19978">
        <v>2035</v>
      </c>
      <c r="B19978" t="s">
        <v>1049</v>
      </c>
      <c r="C19978" t="s">
        <v>1013</v>
      </c>
      <c r="D19978" t="s">
        <v>964</v>
      </c>
      <c r="E19978" t="s">
        <v>1016</v>
      </c>
      <c r="F19978" s="86">
        <v>611042.466915139</v>
      </c>
    </row>
    <row r="19979" spans="1:6">
      <c r="A19979">
        <v>2036</v>
      </c>
      <c r="B19979" t="s">
        <v>1049</v>
      </c>
      <c r="C19979" t="s">
        <v>1013</v>
      </c>
      <c r="D19979" t="s">
        <v>964</v>
      </c>
      <c r="E19979" t="s">
        <v>1016</v>
      </c>
      <c r="F19979" s="86">
        <v>610112.17242591095</v>
      </c>
    </row>
    <row r="19980" spans="1:6">
      <c r="A19980">
        <v>2037</v>
      </c>
      <c r="B19980" t="s">
        <v>1049</v>
      </c>
      <c r="C19980" t="s">
        <v>1013</v>
      </c>
      <c r="D19980" t="s">
        <v>964</v>
      </c>
      <c r="E19980" t="s">
        <v>1016</v>
      </c>
      <c r="F19980" s="86">
        <v>610058.50158999395</v>
      </c>
    </row>
    <row r="19981" spans="1:6">
      <c r="A19981">
        <v>2038</v>
      </c>
      <c r="B19981" t="s">
        <v>1049</v>
      </c>
      <c r="C19981" t="s">
        <v>1013</v>
      </c>
      <c r="D19981" t="s">
        <v>964</v>
      </c>
      <c r="E19981" t="s">
        <v>1016</v>
      </c>
      <c r="F19981" s="86">
        <v>610469.97799869103</v>
      </c>
    </row>
    <row r="19982" spans="1:6">
      <c r="A19982">
        <v>2039</v>
      </c>
      <c r="B19982" t="s">
        <v>1049</v>
      </c>
      <c r="C19982" t="s">
        <v>1013</v>
      </c>
      <c r="D19982" t="s">
        <v>964</v>
      </c>
      <c r="E19982" t="s">
        <v>1016</v>
      </c>
      <c r="F19982" s="86">
        <v>610595.20994916395</v>
      </c>
    </row>
    <row r="19983" spans="1:6">
      <c r="A19983">
        <v>2040</v>
      </c>
      <c r="B19983" t="s">
        <v>1049</v>
      </c>
      <c r="C19983" t="s">
        <v>1013</v>
      </c>
      <c r="D19983" t="s">
        <v>964</v>
      </c>
      <c r="E19983" t="s">
        <v>1016</v>
      </c>
      <c r="F19983" s="86">
        <v>610763.37856837001</v>
      </c>
    </row>
    <row r="19984" spans="1:6">
      <c r="A19984">
        <v>2041</v>
      </c>
      <c r="B19984" t="s">
        <v>1049</v>
      </c>
      <c r="C19984" t="s">
        <v>1013</v>
      </c>
      <c r="D19984" t="s">
        <v>964</v>
      </c>
      <c r="E19984" t="s">
        <v>1016</v>
      </c>
      <c r="F19984" s="86">
        <v>611396.69443219097</v>
      </c>
    </row>
    <row r="19985" spans="1:6">
      <c r="A19985">
        <v>2042</v>
      </c>
      <c r="B19985" t="s">
        <v>1049</v>
      </c>
      <c r="C19985" t="s">
        <v>1013</v>
      </c>
      <c r="D19985" t="s">
        <v>964</v>
      </c>
      <c r="E19985" t="s">
        <v>1016</v>
      </c>
      <c r="F19985" s="86">
        <v>612591.76504527696</v>
      </c>
    </row>
    <row r="19986" spans="1:6">
      <c r="A19986">
        <v>2043</v>
      </c>
      <c r="B19986" t="s">
        <v>1049</v>
      </c>
      <c r="C19986" t="s">
        <v>1013</v>
      </c>
      <c r="D19986" t="s">
        <v>964</v>
      </c>
      <c r="E19986" t="s">
        <v>1016</v>
      </c>
      <c r="F19986" s="86">
        <v>613933.53594320198</v>
      </c>
    </row>
    <row r="19987" spans="1:6">
      <c r="A19987">
        <v>2044</v>
      </c>
      <c r="B19987" t="s">
        <v>1049</v>
      </c>
      <c r="C19987" t="s">
        <v>1013</v>
      </c>
      <c r="D19987" t="s">
        <v>964</v>
      </c>
      <c r="E19987" t="s">
        <v>1016</v>
      </c>
      <c r="F19987" s="86">
        <v>615178.69933647604</v>
      </c>
    </row>
    <row r="19988" spans="1:6">
      <c r="A19988">
        <v>2045</v>
      </c>
      <c r="B19988" t="s">
        <v>1049</v>
      </c>
      <c r="C19988" t="s">
        <v>1013</v>
      </c>
      <c r="D19988" t="s">
        <v>964</v>
      </c>
      <c r="E19988" t="s">
        <v>1016</v>
      </c>
      <c r="F19988" s="86">
        <v>616141.19632725499</v>
      </c>
    </row>
    <row r="19989" spans="1:6">
      <c r="A19989">
        <v>2046</v>
      </c>
      <c r="B19989" t="s">
        <v>1049</v>
      </c>
      <c r="C19989" t="s">
        <v>1013</v>
      </c>
      <c r="D19989" t="s">
        <v>964</v>
      </c>
      <c r="E19989" t="s">
        <v>1016</v>
      </c>
      <c r="F19989" s="86">
        <v>616685.06079788099</v>
      </c>
    </row>
    <row r="19990" spans="1:6">
      <c r="A19990">
        <v>2047</v>
      </c>
      <c r="B19990" t="s">
        <v>1049</v>
      </c>
      <c r="C19990" t="s">
        <v>1013</v>
      </c>
      <c r="D19990" t="s">
        <v>964</v>
      </c>
      <c r="E19990" t="s">
        <v>1016</v>
      </c>
      <c r="F19990" s="86">
        <v>616821.02691553696</v>
      </c>
    </row>
    <row r="19991" spans="1:6">
      <c r="A19991">
        <v>2048</v>
      </c>
      <c r="B19991" t="s">
        <v>1049</v>
      </c>
      <c r="C19991" t="s">
        <v>1013</v>
      </c>
      <c r="D19991" t="s">
        <v>964</v>
      </c>
      <c r="E19991" t="s">
        <v>1016</v>
      </c>
      <c r="F19991" s="86">
        <v>617232.50332423404</v>
      </c>
    </row>
    <row r="19992" spans="1:6">
      <c r="A19992">
        <v>2049</v>
      </c>
      <c r="B19992" t="s">
        <v>1049</v>
      </c>
      <c r="C19992" t="s">
        <v>1013</v>
      </c>
      <c r="D19992" t="s">
        <v>964</v>
      </c>
      <c r="E19992" t="s">
        <v>1016</v>
      </c>
      <c r="F19992" s="86">
        <v>617744.16529330995</v>
      </c>
    </row>
    <row r="19993" spans="1:6">
      <c r="A19993">
        <v>2050</v>
      </c>
      <c r="B19993" t="s">
        <v>1049</v>
      </c>
      <c r="C19993" t="s">
        <v>1013</v>
      </c>
      <c r="D19993" t="s">
        <v>964</v>
      </c>
      <c r="E19993" t="s">
        <v>1016</v>
      </c>
      <c r="F19993" s="86">
        <v>617937.38030261104</v>
      </c>
    </row>
    <row r="19994" spans="1:6">
      <c r="A19994">
        <v>2017</v>
      </c>
      <c r="B19994" t="s">
        <v>1050</v>
      </c>
      <c r="C19994" t="s">
        <v>1013</v>
      </c>
      <c r="D19994" t="s">
        <v>964</v>
      </c>
      <c r="E19994" t="s">
        <v>1016</v>
      </c>
      <c r="F19994" s="86">
        <v>1242878.76150495</v>
      </c>
    </row>
    <row r="19995" spans="1:6">
      <c r="A19995">
        <v>2018</v>
      </c>
      <c r="B19995" t="s">
        <v>1050</v>
      </c>
      <c r="C19995" t="s">
        <v>1013</v>
      </c>
      <c r="D19995" t="s">
        <v>964</v>
      </c>
      <c r="E19995" t="s">
        <v>1016</v>
      </c>
      <c r="F19995" s="86">
        <v>1223063.7847110501</v>
      </c>
    </row>
    <row r="19996" spans="1:6">
      <c r="A19996">
        <v>2019</v>
      </c>
      <c r="B19996" t="s">
        <v>1050</v>
      </c>
      <c r="C19996" t="s">
        <v>1013</v>
      </c>
      <c r="D19996" t="s">
        <v>964</v>
      </c>
      <c r="E19996" t="s">
        <v>1016</v>
      </c>
      <c r="F19996" s="86">
        <v>1201204.67866818</v>
      </c>
    </row>
    <row r="19997" spans="1:6">
      <c r="A19997">
        <v>2020</v>
      </c>
      <c r="B19997" t="s">
        <v>1050</v>
      </c>
      <c r="C19997" t="s">
        <v>1013</v>
      </c>
      <c r="D19997" t="s">
        <v>964</v>
      </c>
      <c r="E19997" t="s">
        <v>1016</v>
      </c>
      <c r="F19997" s="86">
        <v>1193496.17779664</v>
      </c>
    </row>
    <row r="19998" spans="1:6">
      <c r="A19998">
        <v>2021</v>
      </c>
      <c r="B19998" t="s">
        <v>1050</v>
      </c>
      <c r="C19998" t="s">
        <v>1013</v>
      </c>
      <c r="D19998" t="s">
        <v>964</v>
      </c>
      <c r="E19998" t="s">
        <v>1016</v>
      </c>
      <c r="F19998" s="86">
        <v>1192580.7933181401</v>
      </c>
    </row>
    <row r="19999" spans="1:6">
      <c r="A19999">
        <v>2022</v>
      </c>
      <c r="B19999" t="s">
        <v>1050</v>
      </c>
      <c r="C19999" t="s">
        <v>1013</v>
      </c>
      <c r="D19999" t="s">
        <v>964</v>
      </c>
      <c r="E19999" t="s">
        <v>1016</v>
      </c>
      <c r="F19999" s="86">
        <v>1193909.1332004699</v>
      </c>
    </row>
    <row r="20000" spans="1:6">
      <c r="A20000">
        <v>2023</v>
      </c>
      <c r="B20000" t="s">
        <v>1050</v>
      </c>
      <c r="C20000" t="s">
        <v>1013</v>
      </c>
      <c r="D20000" t="s">
        <v>964</v>
      </c>
      <c r="E20000" t="s">
        <v>1016</v>
      </c>
      <c r="F20000" s="86">
        <v>1193578.7688774001</v>
      </c>
    </row>
    <row r="20001" spans="1:6">
      <c r="A20001">
        <v>2024</v>
      </c>
      <c r="B20001" t="s">
        <v>1050</v>
      </c>
      <c r="C20001" t="s">
        <v>1013</v>
      </c>
      <c r="D20001" t="s">
        <v>964</v>
      </c>
      <c r="E20001" t="s">
        <v>1016</v>
      </c>
      <c r="F20001" s="86">
        <v>1192202.2508646301</v>
      </c>
    </row>
    <row r="20002" spans="1:6">
      <c r="A20002">
        <v>2025</v>
      </c>
      <c r="B20002" t="s">
        <v>1050</v>
      </c>
      <c r="C20002" t="s">
        <v>1013</v>
      </c>
      <c r="D20002" t="s">
        <v>964</v>
      </c>
      <c r="E20002" t="s">
        <v>1016</v>
      </c>
      <c r="F20002" s="86">
        <v>1188451.2392798199</v>
      </c>
    </row>
    <row r="20003" spans="1:6">
      <c r="A20003">
        <v>2026</v>
      </c>
      <c r="B20003" t="s">
        <v>1050</v>
      </c>
      <c r="C20003" t="s">
        <v>1013</v>
      </c>
      <c r="D20003" t="s">
        <v>964</v>
      </c>
      <c r="E20003" t="s">
        <v>1016</v>
      </c>
      <c r="F20003" s="86">
        <v>1184899.8228068601</v>
      </c>
    </row>
    <row r="20004" spans="1:6">
      <c r="A20004">
        <v>2027</v>
      </c>
      <c r="B20004" t="s">
        <v>1050</v>
      </c>
      <c r="C20004" t="s">
        <v>1013</v>
      </c>
      <c r="D20004" t="s">
        <v>964</v>
      </c>
      <c r="E20004" t="s">
        <v>1016</v>
      </c>
      <c r="F20004" s="86">
        <v>1182704.2765764799</v>
      </c>
    </row>
    <row r="20005" spans="1:6">
      <c r="A20005">
        <v>2028</v>
      </c>
      <c r="B20005" t="s">
        <v>1050</v>
      </c>
      <c r="C20005" t="s">
        <v>1013</v>
      </c>
      <c r="D20005" t="s">
        <v>964</v>
      </c>
      <c r="E20005" t="s">
        <v>1016</v>
      </c>
      <c r="F20005" s="86">
        <v>1182979.5801790301</v>
      </c>
    </row>
    <row r="20006" spans="1:6">
      <c r="A20006">
        <v>2029</v>
      </c>
      <c r="B20006" t="s">
        <v>1050</v>
      </c>
      <c r="C20006" t="s">
        <v>1013</v>
      </c>
      <c r="D20006" t="s">
        <v>964</v>
      </c>
      <c r="E20006" t="s">
        <v>1016</v>
      </c>
      <c r="F20006" s="86">
        <v>1182945.1672287199</v>
      </c>
    </row>
    <row r="20007" spans="1:6">
      <c r="A20007">
        <v>2030</v>
      </c>
      <c r="B20007" t="s">
        <v>1050</v>
      </c>
      <c r="C20007" t="s">
        <v>1013</v>
      </c>
      <c r="D20007" t="s">
        <v>964</v>
      </c>
      <c r="E20007" t="s">
        <v>1016</v>
      </c>
      <c r="F20007" s="86">
        <v>1180969.8638803801</v>
      </c>
    </row>
    <row r="20008" spans="1:6">
      <c r="A20008">
        <v>2031</v>
      </c>
      <c r="B20008" t="s">
        <v>1050</v>
      </c>
      <c r="C20008" t="s">
        <v>1013</v>
      </c>
      <c r="D20008" t="s">
        <v>964</v>
      </c>
      <c r="E20008" t="s">
        <v>1016</v>
      </c>
      <c r="F20008" s="86">
        <v>1178244.3582150899</v>
      </c>
    </row>
    <row r="20009" spans="1:6">
      <c r="A20009">
        <v>2032</v>
      </c>
      <c r="B20009" t="s">
        <v>1050</v>
      </c>
      <c r="C20009" t="s">
        <v>1013</v>
      </c>
      <c r="D20009" t="s">
        <v>964</v>
      </c>
      <c r="E20009" t="s">
        <v>1016</v>
      </c>
      <c r="F20009" s="86">
        <v>1175181.60563666</v>
      </c>
    </row>
    <row r="20010" spans="1:6">
      <c r="A20010">
        <v>2033</v>
      </c>
      <c r="B20010" t="s">
        <v>1050</v>
      </c>
      <c r="C20010" t="s">
        <v>1013</v>
      </c>
      <c r="D20010" t="s">
        <v>964</v>
      </c>
      <c r="E20010" t="s">
        <v>1016</v>
      </c>
      <c r="F20010" s="86">
        <v>1175112.7797360199</v>
      </c>
    </row>
    <row r="20011" spans="1:6">
      <c r="A20011">
        <v>2034</v>
      </c>
      <c r="B20011" t="s">
        <v>1050</v>
      </c>
      <c r="C20011" t="s">
        <v>1013</v>
      </c>
      <c r="D20011" t="s">
        <v>964</v>
      </c>
      <c r="E20011" t="s">
        <v>1016</v>
      </c>
      <c r="F20011" s="86">
        <v>1175016.42347513</v>
      </c>
    </row>
    <row r="20012" spans="1:6">
      <c r="A20012">
        <v>2035</v>
      </c>
      <c r="B20012" t="s">
        <v>1050</v>
      </c>
      <c r="C20012" t="s">
        <v>1013</v>
      </c>
      <c r="D20012" t="s">
        <v>964</v>
      </c>
      <c r="E20012" t="s">
        <v>1016</v>
      </c>
      <c r="F20012" s="86">
        <v>1175374.3181584501</v>
      </c>
    </row>
    <row r="20013" spans="1:6">
      <c r="A20013">
        <v>2036</v>
      </c>
      <c r="B20013" t="s">
        <v>1050</v>
      </c>
      <c r="C20013" t="s">
        <v>1013</v>
      </c>
      <c r="D20013" t="s">
        <v>964</v>
      </c>
      <c r="E20013" t="s">
        <v>1016</v>
      </c>
      <c r="F20013" s="86">
        <v>1173584.8447418399</v>
      </c>
    </row>
    <row r="20014" spans="1:6">
      <c r="A20014">
        <v>2037</v>
      </c>
      <c r="B20014" t="s">
        <v>1050</v>
      </c>
      <c r="C20014" t="s">
        <v>1013</v>
      </c>
      <c r="D20014" t="s">
        <v>964</v>
      </c>
      <c r="E20014" t="s">
        <v>1016</v>
      </c>
      <c r="F20014" s="86">
        <v>1173481.6058908899</v>
      </c>
    </row>
    <row r="20015" spans="1:6">
      <c r="A20015">
        <v>2038</v>
      </c>
      <c r="B20015" t="s">
        <v>1050</v>
      </c>
      <c r="C20015" t="s">
        <v>1013</v>
      </c>
      <c r="D20015" t="s">
        <v>964</v>
      </c>
      <c r="E20015" t="s">
        <v>1016</v>
      </c>
      <c r="F20015" s="86">
        <v>1174273.10374823</v>
      </c>
    </row>
    <row r="20016" spans="1:6">
      <c r="A20016">
        <v>2039</v>
      </c>
      <c r="B20016" t="s">
        <v>1050</v>
      </c>
      <c r="C20016" t="s">
        <v>1013</v>
      </c>
      <c r="D20016" t="s">
        <v>964</v>
      </c>
      <c r="E20016" t="s">
        <v>1016</v>
      </c>
      <c r="F20016" s="86">
        <v>1174513.9944004701</v>
      </c>
    </row>
    <row r="20017" spans="1:6">
      <c r="A20017">
        <v>2040</v>
      </c>
      <c r="B20017" t="s">
        <v>1050</v>
      </c>
      <c r="C20017" t="s">
        <v>1013</v>
      </c>
      <c r="D20017" t="s">
        <v>964</v>
      </c>
      <c r="E20017" t="s">
        <v>1016</v>
      </c>
      <c r="F20017" s="86">
        <v>1174837.47613347</v>
      </c>
    </row>
    <row r="20018" spans="1:6">
      <c r="A20018">
        <v>2041</v>
      </c>
      <c r="B20018" t="s">
        <v>1050</v>
      </c>
      <c r="C20018" t="s">
        <v>1013</v>
      </c>
      <c r="D20018" t="s">
        <v>964</v>
      </c>
      <c r="E20018" t="s">
        <v>1016</v>
      </c>
      <c r="F20018" s="86">
        <v>1176055.6945747801</v>
      </c>
    </row>
    <row r="20019" spans="1:6">
      <c r="A20019">
        <v>2042</v>
      </c>
      <c r="B20019" t="s">
        <v>1050</v>
      </c>
      <c r="C20019" t="s">
        <v>1013</v>
      </c>
      <c r="D20019" t="s">
        <v>964</v>
      </c>
      <c r="E20019" t="s">
        <v>1016</v>
      </c>
      <c r="F20019" s="86">
        <v>1178354.4796561101</v>
      </c>
    </row>
    <row r="20020" spans="1:6">
      <c r="A20020">
        <v>2043</v>
      </c>
      <c r="B20020" t="s">
        <v>1050</v>
      </c>
      <c r="C20020" t="s">
        <v>1013</v>
      </c>
      <c r="D20020" t="s">
        <v>964</v>
      </c>
      <c r="E20020" t="s">
        <v>1016</v>
      </c>
      <c r="F20020" s="86">
        <v>1180935.4509300599</v>
      </c>
    </row>
    <row r="20021" spans="1:6">
      <c r="A20021">
        <v>2044</v>
      </c>
      <c r="B20021" t="s">
        <v>1050</v>
      </c>
      <c r="C20021" t="s">
        <v>1013</v>
      </c>
      <c r="D20021" t="s">
        <v>964</v>
      </c>
      <c r="E20021" t="s">
        <v>1016</v>
      </c>
      <c r="F20021" s="86">
        <v>1183330.59227229</v>
      </c>
    </row>
    <row r="20022" spans="1:6">
      <c r="A20022">
        <v>2045</v>
      </c>
      <c r="B20022" t="s">
        <v>1050</v>
      </c>
      <c r="C20022" t="s">
        <v>1013</v>
      </c>
      <c r="D20022" t="s">
        <v>964</v>
      </c>
      <c r="E20022" t="s">
        <v>1016</v>
      </c>
      <c r="F20022" s="86">
        <v>1185182.0089994799</v>
      </c>
    </row>
    <row r="20023" spans="1:6">
      <c r="A20023">
        <v>2046</v>
      </c>
      <c r="B20023" t="s">
        <v>1050</v>
      </c>
      <c r="C20023" t="s">
        <v>1013</v>
      </c>
      <c r="D20023" t="s">
        <v>964</v>
      </c>
      <c r="E20023" t="s">
        <v>1016</v>
      </c>
      <c r="F20023" s="86">
        <v>1186228.1626891801</v>
      </c>
    </row>
    <row r="20024" spans="1:6">
      <c r="A20024">
        <v>2047</v>
      </c>
      <c r="B20024" t="s">
        <v>1050</v>
      </c>
      <c r="C20024" t="s">
        <v>1013</v>
      </c>
      <c r="D20024" t="s">
        <v>964</v>
      </c>
      <c r="E20024" t="s">
        <v>1016</v>
      </c>
      <c r="F20024" s="86">
        <v>1186489.70111161</v>
      </c>
    </row>
    <row r="20025" spans="1:6">
      <c r="A20025">
        <v>2048</v>
      </c>
      <c r="B20025" t="s">
        <v>1050</v>
      </c>
      <c r="C20025" t="s">
        <v>1013</v>
      </c>
      <c r="D20025" t="s">
        <v>964</v>
      </c>
      <c r="E20025" t="s">
        <v>1016</v>
      </c>
      <c r="F20025" s="86">
        <v>1187281.19896896</v>
      </c>
    </row>
    <row r="20026" spans="1:6">
      <c r="A20026">
        <v>2049</v>
      </c>
      <c r="B20026" t="s">
        <v>1050</v>
      </c>
      <c r="C20026" t="s">
        <v>1013</v>
      </c>
      <c r="D20026" t="s">
        <v>964</v>
      </c>
      <c r="E20026" t="s">
        <v>1016</v>
      </c>
      <c r="F20026" s="86">
        <v>1188265.4093480899</v>
      </c>
    </row>
    <row r="20027" spans="1:6">
      <c r="A20027">
        <v>2050</v>
      </c>
      <c r="B20027" t="s">
        <v>1050</v>
      </c>
      <c r="C20027" t="s">
        <v>1013</v>
      </c>
      <c r="D20027" t="s">
        <v>964</v>
      </c>
      <c r="E20027" t="s">
        <v>1016</v>
      </c>
      <c r="F20027" s="86">
        <v>1188637.06921154</v>
      </c>
    </row>
    <row r="20028" spans="1:6">
      <c r="A20028">
        <v>2017</v>
      </c>
      <c r="B20028" t="s">
        <v>1051</v>
      </c>
      <c r="C20028" t="s">
        <v>1013</v>
      </c>
      <c r="D20028" t="s">
        <v>964</v>
      </c>
      <c r="E20028" t="s">
        <v>1016</v>
      </c>
      <c r="F20028" s="86">
        <v>1663207.9550290899</v>
      </c>
    </row>
    <row r="20029" spans="1:6">
      <c r="A20029">
        <v>2018</v>
      </c>
      <c r="B20029" t="s">
        <v>1051</v>
      </c>
      <c r="C20029" t="s">
        <v>1013</v>
      </c>
      <c r="D20029" t="s">
        <v>964</v>
      </c>
      <c r="E20029" t="s">
        <v>1016</v>
      </c>
      <c r="F20029" s="86">
        <v>1636691.75083197</v>
      </c>
    </row>
    <row r="20030" spans="1:6">
      <c r="A20030">
        <v>2019</v>
      </c>
      <c r="B20030" t="s">
        <v>1051</v>
      </c>
      <c r="C20030" t="s">
        <v>1013</v>
      </c>
      <c r="D20030" t="s">
        <v>964</v>
      </c>
      <c r="E20030" t="s">
        <v>1016</v>
      </c>
      <c r="F20030" s="86">
        <v>1607440.1132737601</v>
      </c>
    </row>
    <row r="20031" spans="1:6">
      <c r="A20031">
        <v>2020</v>
      </c>
      <c r="B20031" t="s">
        <v>1051</v>
      </c>
      <c r="C20031" t="s">
        <v>1013</v>
      </c>
      <c r="D20031" t="s">
        <v>964</v>
      </c>
      <c r="E20031" t="s">
        <v>1016</v>
      </c>
      <c r="F20031" s="86">
        <v>1597124.6743363601</v>
      </c>
    </row>
    <row r="20032" spans="1:6">
      <c r="A20032">
        <v>2021</v>
      </c>
      <c r="B20032" t="s">
        <v>1051</v>
      </c>
      <c r="C20032" t="s">
        <v>1013</v>
      </c>
      <c r="D20032" t="s">
        <v>964</v>
      </c>
      <c r="E20032" t="s">
        <v>1016</v>
      </c>
      <c r="F20032" s="86">
        <v>1595899.7159625499</v>
      </c>
    </row>
    <row r="20033" spans="1:6">
      <c r="A20033">
        <v>2022</v>
      </c>
      <c r="B20033" t="s">
        <v>1051</v>
      </c>
      <c r="C20033" t="s">
        <v>1013</v>
      </c>
      <c r="D20033" t="s">
        <v>964</v>
      </c>
      <c r="E20033" t="s">
        <v>1016</v>
      </c>
      <c r="F20033" s="86">
        <v>1597677.2871365801</v>
      </c>
    </row>
    <row r="20034" spans="1:6">
      <c r="A20034">
        <v>2023</v>
      </c>
      <c r="B20034" t="s">
        <v>1051</v>
      </c>
      <c r="C20034" t="s">
        <v>1013</v>
      </c>
      <c r="D20034" t="s">
        <v>964</v>
      </c>
      <c r="E20034" t="s">
        <v>1016</v>
      </c>
      <c r="F20034" s="86">
        <v>1597235.1968964101</v>
      </c>
    </row>
    <row r="20035" spans="1:6">
      <c r="A20035">
        <v>2024</v>
      </c>
      <c r="B20035" t="s">
        <v>1051</v>
      </c>
      <c r="C20035" t="s">
        <v>1013</v>
      </c>
      <c r="D20035" t="s">
        <v>964</v>
      </c>
      <c r="E20035" t="s">
        <v>1016</v>
      </c>
      <c r="F20035" s="86">
        <v>1595393.15422902</v>
      </c>
    </row>
    <row r="20036" spans="1:6">
      <c r="A20036">
        <v>2025</v>
      </c>
      <c r="B20036" t="s">
        <v>1051</v>
      </c>
      <c r="C20036" t="s">
        <v>1013</v>
      </c>
      <c r="D20036" t="s">
        <v>964</v>
      </c>
      <c r="E20036" t="s">
        <v>1016</v>
      </c>
      <c r="F20036" s="86">
        <v>1590373.5879603699</v>
      </c>
    </row>
    <row r="20037" spans="1:6">
      <c r="A20037">
        <v>2026</v>
      </c>
      <c r="B20037" t="s">
        <v>1051</v>
      </c>
      <c r="C20037" t="s">
        <v>1013</v>
      </c>
      <c r="D20037" t="s">
        <v>964</v>
      </c>
      <c r="E20037" t="s">
        <v>1016</v>
      </c>
      <c r="F20037" s="86">
        <v>1585621.1178784999</v>
      </c>
    </row>
    <row r="20038" spans="1:6">
      <c r="A20038">
        <v>2027</v>
      </c>
      <c r="B20038" t="s">
        <v>1051</v>
      </c>
      <c r="C20038" t="s">
        <v>1013</v>
      </c>
      <c r="D20038" t="s">
        <v>964</v>
      </c>
      <c r="E20038" t="s">
        <v>1016</v>
      </c>
      <c r="F20038" s="86">
        <v>1582683.0598240001</v>
      </c>
    </row>
    <row r="20039" spans="1:6">
      <c r="A20039">
        <v>2028</v>
      </c>
      <c r="B20039" t="s">
        <v>1051</v>
      </c>
      <c r="C20039" t="s">
        <v>1013</v>
      </c>
      <c r="D20039" t="s">
        <v>964</v>
      </c>
      <c r="E20039" t="s">
        <v>1016</v>
      </c>
      <c r="F20039" s="86">
        <v>1583051.4683574799</v>
      </c>
    </row>
    <row r="20040" spans="1:6">
      <c r="A20040">
        <v>2029</v>
      </c>
      <c r="B20040" t="s">
        <v>1051</v>
      </c>
      <c r="C20040" t="s">
        <v>1013</v>
      </c>
      <c r="D20040" t="s">
        <v>964</v>
      </c>
      <c r="E20040" t="s">
        <v>1016</v>
      </c>
      <c r="F20040" s="86">
        <v>1583005.4172908</v>
      </c>
    </row>
    <row r="20041" spans="1:6">
      <c r="A20041">
        <v>2030</v>
      </c>
      <c r="B20041" t="s">
        <v>1051</v>
      </c>
      <c r="C20041" t="s">
        <v>1013</v>
      </c>
      <c r="D20041" t="s">
        <v>964</v>
      </c>
      <c r="E20041" t="s">
        <v>1016</v>
      </c>
      <c r="F20041" s="86">
        <v>1580362.08606309</v>
      </c>
    </row>
    <row r="20042" spans="1:6">
      <c r="A20042">
        <v>2031</v>
      </c>
      <c r="B20042" t="s">
        <v>1051</v>
      </c>
      <c r="C20042" t="s">
        <v>1013</v>
      </c>
      <c r="D20042" t="s">
        <v>964</v>
      </c>
      <c r="E20042" t="s">
        <v>1016</v>
      </c>
      <c r="F20042" s="86">
        <v>1576714.8415816501</v>
      </c>
    </row>
    <row r="20043" spans="1:6">
      <c r="A20043">
        <v>2032</v>
      </c>
      <c r="B20043" t="s">
        <v>1051</v>
      </c>
      <c r="C20043" t="s">
        <v>1013</v>
      </c>
      <c r="D20043" t="s">
        <v>964</v>
      </c>
      <c r="E20043" t="s">
        <v>1016</v>
      </c>
      <c r="F20043" s="86">
        <v>1572616.2966467</v>
      </c>
    </row>
    <row r="20044" spans="1:6">
      <c r="A20044">
        <v>2033</v>
      </c>
      <c r="B20044" t="s">
        <v>1051</v>
      </c>
      <c r="C20044" t="s">
        <v>1013</v>
      </c>
      <c r="D20044" t="s">
        <v>964</v>
      </c>
      <c r="E20044" t="s">
        <v>1016</v>
      </c>
      <c r="F20044" s="86">
        <v>1572524.19451333</v>
      </c>
    </row>
    <row r="20045" spans="1:6">
      <c r="A20045">
        <v>2034</v>
      </c>
      <c r="B20045" t="s">
        <v>1051</v>
      </c>
      <c r="C20045" t="s">
        <v>1013</v>
      </c>
      <c r="D20045" t="s">
        <v>964</v>
      </c>
      <c r="E20045" t="s">
        <v>1016</v>
      </c>
      <c r="F20045" s="86">
        <v>1572395.25152661</v>
      </c>
    </row>
    <row r="20046" spans="1:6">
      <c r="A20046">
        <v>2035</v>
      </c>
      <c r="B20046" t="s">
        <v>1051</v>
      </c>
      <c r="C20046" t="s">
        <v>1013</v>
      </c>
      <c r="D20046" t="s">
        <v>964</v>
      </c>
      <c r="E20046" t="s">
        <v>1016</v>
      </c>
      <c r="F20046" s="86">
        <v>1572874.18262014</v>
      </c>
    </row>
    <row r="20047" spans="1:6">
      <c r="A20047">
        <v>2036</v>
      </c>
      <c r="B20047" t="s">
        <v>1051</v>
      </c>
      <c r="C20047" t="s">
        <v>1013</v>
      </c>
      <c r="D20047" t="s">
        <v>964</v>
      </c>
      <c r="E20047" t="s">
        <v>1016</v>
      </c>
      <c r="F20047" s="86">
        <v>1570479.5271525299</v>
      </c>
    </row>
    <row r="20048" spans="1:6">
      <c r="A20048">
        <v>2037</v>
      </c>
      <c r="B20048" t="s">
        <v>1051</v>
      </c>
      <c r="C20048" t="s">
        <v>1013</v>
      </c>
      <c r="D20048" t="s">
        <v>964</v>
      </c>
      <c r="E20048" t="s">
        <v>1016</v>
      </c>
      <c r="F20048" s="86">
        <v>1570341.37395247</v>
      </c>
    </row>
    <row r="20049" spans="1:6">
      <c r="A20049">
        <v>2038</v>
      </c>
      <c r="B20049" t="s">
        <v>1051</v>
      </c>
      <c r="C20049" t="s">
        <v>1013</v>
      </c>
      <c r="D20049" t="s">
        <v>964</v>
      </c>
      <c r="E20049" t="s">
        <v>1016</v>
      </c>
      <c r="F20049" s="86">
        <v>1571400.54848622</v>
      </c>
    </row>
    <row r="20050" spans="1:6">
      <c r="A20050">
        <v>2039</v>
      </c>
      <c r="B20050" t="s">
        <v>1051</v>
      </c>
      <c r="C20050" t="s">
        <v>1013</v>
      </c>
      <c r="D20050" t="s">
        <v>964</v>
      </c>
      <c r="E20050" t="s">
        <v>1016</v>
      </c>
      <c r="F20050" s="86">
        <v>1571722.9059530201</v>
      </c>
    </row>
    <row r="20051" spans="1:6">
      <c r="A20051">
        <v>2040</v>
      </c>
      <c r="B20051" t="s">
        <v>1051</v>
      </c>
      <c r="C20051" t="s">
        <v>1013</v>
      </c>
      <c r="D20051" t="s">
        <v>964</v>
      </c>
      <c r="E20051" t="s">
        <v>1016</v>
      </c>
      <c r="F20051" s="86">
        <v>1572155.78597985</v>
      </c>
    </row>
    <row r="20052" spans="1:6">
      <c r="A20052">
        <v>2041</v>
      </c>
      <c r="B20052" t="s">
        <v>1051</v>
      </c>
      <c r="C20052" t="s">
        <v>1013</v>
      </c>
      <c r="D20052" t="s">
        <v>964</v>
      </c>
      <c r="E20052" t="s">
        <v>1016</v>
      </c>
      <c r="F20052" s="86">
        <v>1573785.9937405</v>
      </c>
    </row>
    <row r="20053" spans="1:6">
      <c r="A20053">
        <v>2042</v>
      </c>
      <c r="B20053" t="s">
        <v>1051</v>
      </c>
      <c r="C20053" t="s">
        <v>1013</v>
      </c>
      <c r="D20053" t="s">
        <v>964</v>
      </c>
      <c r="E20053" t="s">
        <v>1016</v>
      </c>
      <c r="F20053" s="86">
        <v>1576862.2049950401</v>
      </c>
    </row>
    <row r="20054" spans="1:6">
      <c r="A20054">
        <v>2043</v>
      </c>
      <c r="B20054" t="s">
        <v>1051</v>
      </c>
      <c r="C20054" t="s">
        <v>1013</v>
      </c>
      <c r="D20054" t="s">
        <v>964</v>
      </c>
      <c r="E20054" t="s">
        <v>1016</v>
      </c>
      <c r="F20054" s="86">
        <v>1580316.0349963999</v>
      </c>
    </row>
    <row r="20055" spans="1:6">
      <c r="A20055">
        <v>2044</v>
      </c>
      <c r="B20055" t="s">
        <v>1051</v>
      </c>
      <c r="C20055" t="s">
        <v>1013</v>
      </c>
      <c r="D20055" t="s">
        <v>964</v>
      </c>
      <c r="E20055" t="s">
        <v>1016</v>
      </c>
      <c r="F20055" s="86">
        <v>1583521.18923767</v>
      </c>
    </row>
    <row r="20056" spans="1:6">
      <c r="A20056">
        <v>2045</v>
      </c>
      <c r="B20056" t="s">
        <v>1051</v>
      </c>
      <c r="C20056" t="s">
        <v>1013</v>
      </c>
      <c r="D20056" t="s">
        <v>964</v>
      </c>
      <c r="E20056" t="s">
        <v>1016</v>
      </c>
      <c r="F20056" s="86">
        <v>1585998.73662531</v>
      </c>
    </row>
    <row r="20057" spans="1:6">
      <c r="A20057">
        <v>2046</v>
      </c>
      <c r="B20057" t="s">
        <v>1051</v>
      </c>
      <c r="C20057" t="s">
        <v>1013</v>
      </c>
      <c r="D20057" t="s">
        <v>964</v>
      </c>
      <c r="E20057" t="s">
        <v>1016</v>
      </c>
      <c r="F20057" s="86">
        <v>1587398.6890525301</v>
      </c>
    </row>
    <row r="20058" spans="1:6">
      <c r="A20058">
        <v>2047</v>
      </c>
      <c r="B20058" t="s">
        <v>1051</v>
      </c>
      <c r="C20058" t="s">
        <v>1013</v>
      </c>
      <c r="D20058" t="s">
        <v>964</v>
      </c>
      <c r="E20058" t="s">
        <v>1016</v>
      </c>
      <c r="F20058" s="86">
        <v>1587748.6771593301</v>
      </c>
    </row>
    <row r="20059" spans="1:6">
      <c r="A20059">
        <v>2048</v>
      </c>
      <c r="B20059" t="s">
        <v>1051</v>
      </c>
      <c r="C20059" t="s">
        <v>1013</v>
      </c>
      <c r="D20059" t="s">
        <v>964</v>
      </c>
      <c r="E20059" t="s">
        <v>1016</v>
      </c>
      <c r="F20059" s="86">
        <v>1588807.8516930901</v>
      </c>
    </row>
    <row r="20060" spans="1:6">
      <c r="A20060">
        <v>2049</v>
      </c>
      <c r="B20060" t="s">
        <v>1051</v>
      </c>
      <c r="C20060" t="s">
        <v>1013</v>
      </c>
      <c r="D20060" t="s">
        <v>964</v>
      </c>
      <c r="E20060" t="s">
        <v>1016</v>
      </c>
      <c r="F20060" s="86">
        <v>1590124.91220027</v>
      </c>
    </row>
    <row r="20061" spans="1:6">
      <c r="A20061">
        <v>2050</v>
      </c>
      <c r="B20061" t="s">
        <v>1051</v>
      </c>
      <c r="C20061" t="s">
        <v>1013</v>
      </c>
      <c r="D20061" t="s">
        <v>964</v>
      </c>
      <c r="E20061" t="s">
        <v>1016</v>
      </c>
      <c r="F20061" s="86">
        <v>1590622.26372047</v>
      </c>
    </row>
    <row r="20062" spans="1:6">
      <c r="A20062">
        <v>2017</v>
      </c>
      <c r="B20062" t="s">
        <v>1052</v>
      </c>
      <c r="C20062" t="s">
        <v>1013</v>
      </c>
      <c r="D20062" t="s">
        <v>964</v>
      </c>
      <c r="E20062" t="s">
        <v>1016</v>
      </c>
      <c r="F20062" s="86">
        <v>846325.06517493201</v>
      </c>
    </row>
    <row r="20063" spans="1:6">
      <c r="A20063">
        <v>2018</v>
      </c>
      <c r="B20063" t="s">
        <v>1052</v>
      </c>
      <c r="C20063" t="s">
        <v>1013</v>
      </c>
      <c r="D20063" t="s">
        <v>964</v>
      </c>
      <c r="E20063" t="s">
        <v>1016</v>
      </c>
      <c r="F20063" s="86">
        <v>832832.26761016296</v>
      </c>
    </row>
    <row r="20064" spans="1:6">
      <c r="A20064">
        <v>2019</v>
      </c>
      <c r="B20064" t="s">
        <v>1052</v>
      </c>
      <c r="C20064" t="s">
        <v>1013</v>
      </c>
      <c r="D20064" t="s">
        <v>964</v>
      </c>
      <c r="E20064" t="s">
        <v>1016</v>
      </c>
      <c r="F20064" s="86">
        <v>817947.54198817397</v>
      </c>
    </row>
    <row r="20065" spans="1:6">
      <c r="A20065">
        <v>2020</v>
      </c>
      <c r="B20065" t="s">
        <v>1052</v>
      </c>
      <c r="C20065" t="s">
        <v>1013</v>
      </c>
      <c r="D20065" t="s">
        <v>964</v>
      </c>
      <c r="E20065" t="s">
        <v>1016</v>
      </c>
      <c r="F20065" s="86">
        <v>812698.52035825397</v>
      </c>
    </row>
    <row r="20066" spans="1:6">
      <c r="A20066">
        <v>2021</v>
      </c>
      <c r="B20066" t="s">
        <v>1052</v>
      </c>
      <c r="C20066" t="s">
        <v>1013</v>
      </c>
      <c r="D20066" t="s">
        <v>964</v>
      </c>
      <c r="E20066" t="s">
        <v>1016</v>
      </c>
      <c r="F20066" s="86">
        <v>812075.19903969998</v>
      </c>
    </row>
    <row r="20067" spans="1:6">
      <c r="A20067">
        <v>2022</v>
      </c>
      <c r="B20067" t="s">
        <v>1052</v>
      </c>
      <c r="C20067" t="s">
        <v>1013</v>
      </c>
      <c r="D20067" t="s">
        <v>964</v>
      </c>
      <c r="E20067" t="s">
        <v>1016</v>
      </c>
      <c r="F20067" s="86">
        <v>812979.71794557106</v>
      </c>
    </row>
    <row r="20068" spans="1:6">
      <c r="A20068">
        <v>2023</v>
      </c>
      <c r="B20068" t="s">
        <v>1052</v>
      </c>
      <c r="C20068" t="s">
        <v>1013</v>
      </c>
      <c r="D20068" t="s">
        <v>964</v>
      </c>
      <c r="E20068" t="s">
        <v>1016</v>
      </c>
      <c r="F20068" s="86">
        <v>812754.75987571699</v>
      </c>
    </row>
    <row r="20069" spans="1:6">
      <c r="A20069">
        <v>2024</v>
      </c>
      <c r="B20069" t="s">
        <v>1052</v>
      </c>
      <c r="C20069" t="s">
        <v>1013</v>
      </c>
      <c r="D20069" t="s">
        <v>964</v>
      </c>
      <c r="E20069" t="s">
        <v>1016</v>
      </c>
      <c r="F20069" s="86">
        <v>811817.43458465999</v>
      </c>
    </row>
    <row r="20070" spans="1:6">
      <c r="A20070">
        <v>2025</v>
      </c>
      <c r="B20070" t="s">
        <v>1052</v>
      </c>
      <c r="C20070" t="s">
        <v>1013</v>
      </c>
      <c r="D20070" t="s">
        <v>964</v>
      </c>
      <c r="E20070" t="s">
        <v>1016</v>
      </c>
      <c r="F20070" s="86">
        <v>809263.22316652897</v>
      </c>
    </row>
    <row r="20071" spans="1:6">
      <c r="A20071">
        <v>2026</v>
      </c>
      <c r="B20071" t="s">
        <v>1052</v>
      </c>
      <c r="C20071" t="s">
        <v>1013</v>
      </c>
      <c r="D20071" t="s">
        <v>964</v>
      </c>
      <c r="E20071" t="s">
        <v>1016</v>
      </c>
      <c r="F20071" s="86">
        <v>806844.92391560099</v>
      </c>
    </row>
    <row r="20072" spans="1:6">
      <c r="A20072">
        <v>2027</v>
      </c>
      <c r="B20072" t="s">
        <v>1052</v>
      </c>
      <c r="C20072" t="s">
        <v>1013</v>
      </c>
      <c r="D20072" t="s">
        <v>964</v>
      </c>
      <c r="E20072" t="s">
        <v>1016</v>
      </c>
      <c r="F20072" s="86">
        <v>805349.89007636497</v>
      </c>
    </row>
    <row r="20073" spans="1:6">
      <c r="A20073">
        <v>2028</v>
      </c>
      <c r="B20073" t="s">
        <v>1052</v>
      </c>
      <c r="C20073" t="s">
        <v>1013</v>
      </c>
      <c r="D20073" t="s">
        <v>964</v>
      </c>
      <c r="E20073" t="s">
        <v>1016</v>
      </c>
      <c r="F20073" s="86">
        <v>805537.35513457598</v>
      </c>
    </row>
    <row r="20074" spans="1:6">
      <c r="A20074">
        <v>2029</v>
      </c>
      <c r="B20074" t="s">
        <v>1052</v>
      </c>
      <c r="C20074" t="s">
        <v>1013</v>
      </c>
      <c r="D20074" t="s">
        <v>964</v>
      </c>
      <c r="E20074" t="s">
        <v>1016</v>
      </c>
      <c r="F20074" s="86">
        <v>805513.92200230004</v>
      </c>
    </row>
    <row r="20075" spans="1:6">
      <c r="A20075">
        <v>2030</v>
      </c>
      <c r="B20075" t="s">
        <v>1052</v>
      </c>
      <c r="C20075" t="s">
        <v>1013</v>
      </c>
      <c r="D20075" t="s">
        <v>964</v>
      </c>
      <c r="E20075" t="s">
        <v>1016</v>
      </c>
      <c r="F20075" s="86">
        <v>804168.86020963301</v>
      </c>
    </row>
    <row r="20076" spans="1:6">
      <c r="A20076">
        <v>2031</v>
      </c>
      <c r="B20076" t="s">
        <v>1052</v>
      </c>
      <c r="C20076" t="s">
        <v>1013</v>
      </c>
      <c r="D20076" t="s">
        <v>964</v>
      </c>
      <c r="E20076" t="s">
        <v>1016</v>
      </c>
      <c r="F20076" s="86">
        <v>802312.95613333897</v>
      </c>
    </row>
    <row r="20077" spans="1:6">
      <c r="A20077">
        <v>2032</v>
      </c>
      <c r="B20077" t="s">
        <v>1052</v>
      </c>
      <c r="C20077" t="s">
        <v>1013</v>
      </c>
      <c r="D20077" t="s">
        <v>964</v>
      </c>
      <c r="E20077" t="s">
        <v>1016</v>
      </c>
      <c r="F20077" s="86">
        <v>800227.40736073698</v>
      </c>
    </row>
    <row r="20078" spans="1:6">
      <c r="A20078">
        <v>2033</v>
      </c>
      <c r="B20078" t="s">
        <v>1052</v>
      </c>
      <c r="C20078" t="s">
        <v>1013</v>
      </c>
      <c r="D20078" t="s">
        <v>964</v>
      </c>
      <c r="E20078" t="s">
        <v>1016</v>
      </c>
      <c r="F20078" s="86">
        <v>800180.54109618405</v>
      </c>
    </row>
    <row r="20079" spans="1:6">
      <c r="A20079">
        <v>2034</v>
      </c>
      <c r="B20079" t="s">
        <v>1052</v>
      </c>
      <c r="C20079" t="s">
        <v>1013</v>
      </c>
      <c r="D20079" t="s">
        <v>964</v>
      </c>
      <c r="E20079" t="s">
        <v>1016</v>
      </c>
      <c r="F20079" s="86">
        <v>800114.92832581</v>
      </c>
    </row>
    <row r="20080" spans="1:6">
      <c r="A20080">
        <v>2035</v>
      </c>
      <c r="B20080" t="s">
        <v>1052</v>
      </c>
      <c r="C20080" t="s">
        <v>1013</v>
      </c>
      <c r="D20080" t="s">
        <v>964</v>
      </c>
      <c r="E20080" t="s">
        <v>1016</v>
      </c>
      <c r="F20080" s="86">
        <v>800358.63290148496</v>
      </c>
    </row>
    <row r="20081" spans="1:6">
      <c r="A20081">
        <v>2036</v>
      </c>
      <c r="B20081" t="s">
        <v>1052</v>
      </c>
      <c r="C20081" t="s">
        <v>1013</v>
      </c>
      <c r="D20081" t="s">
        <v>964</v>
      </c>
      <c r="E20081" t="s">
        <v>1016</v>
      </c>
      <c r="F20081" s="86">
        <v>799140.11002311099</v>
      </c>
    </row>
    <row r="20082" spans="1:6">
      <c r="A20082">
        <v>2037</v>
      </c>
      <c r="B20082" t="s">
        <v>1052</v>
      </c>
      <c r="C20082" t="s">
        <v>1013</v>
      </c>
      <c r="D20082" t="s">
        <v>964</v>
      </c>
      <c r="E20082" t="s">
        <v>1016</v>
      </c>
      <c r="F20082" s="86">
        <v>799069.81062628201</v>
      </c>
    </row>
    <row r="20083" spans="1:6">
      <c r="A20083">
        <v>2038</v>
      </c>
      <c r="B20083" t="s">
        <v>1052</v>
      </c>
      <c r="C20083" t="s">
        <v>1013</v>
      </c>
      <c r="D20083" t="s">
        <v>964</v>
      </c>
      <c r="E20083" t="s">
        <v>1016</v>
      </c>
      <c r="F20083" s="86">
        <v>799608.77266864001</v>
      </c>
    </row>
    <row r="20084" spans="1:6">
      <c r="A20084">
        <v>2039</v>
      </c>
      <c r="B20084" t="s">
        <v>1052</v>
      </c>
      <c r="C20084" t="s">
        <v>1013</v>
      </c>
      <c r="D20084" t="s">
        <v>964</v>
      </c>
      <c r="E20084" t="s">
        <v>1016</v>
      </c>
      <c r="F20084" s="86">
        <v>799772.80459457496</v>
      </c>
    </row>
    <row r="20085" spans="1:6">
      <c r="A20085">
        <v>2040</v>
      </c>
      <c r="B20085" t="s">
        <v>1052</v>
      </c>
      <c r="C20085" t="s">
        <v>1013</v>
      </c>
      <c r="D20085" t="s">
        <v>964</v>
      </c>
      <c r="E20085" t="s">
        <v>1016</v>
      </c>
      <c r="F20085" s="86">
        <v>799993.07603797305</v>
      </c>
    </row>
    <row r="20086" spans="1:6">
      <c r="A20086">
        <v>2041</v>
      </c>
      <c r="B20086" t="s">
        <v>1052</v>
      </c>
      <c r="C20086" t="s">
        <v>1013</v>
      </c>
      <c r="D20086" t="s">
        <v>964</v>
      </c>
      <c r="E20086" t="s">
        <v>1016</v>
      </c>
      <c r="F20086" s="86">
        <v>800822.60892055905</v>
      </c>
    </row>
    <row r="20087" spans="1:6">
      <c r="A20087">
        <v>2042</v>
      </c>
      <c r="B20087" t="s">
        <v>1052</v>
      </c>
      <c r="C20087" t="s">
        <v>1013</v>
      </c>
      <c r="D20087" t="s">
        <v>964</v>
      </c>
      <c r="E20087" t="s">
        <v>1016</v>
      </c>
      <c r="F20087" s="86">
        <v>802387.94215662405</v>
      </c>
    </row>
    <row r="20088" spans="1:6">
      <c r="A20088">
        <v>2043</v>
      </c>
      <c r="B20088" t="s">
        <v>1052</v>
      </c>
      <c r="C20088" t="s">
        <v>1013</v>
      </c>
      <c r="D20088" t="s">
        <v>964</v>
      </c>
      <c r="E20088" t="s">
        <v>1016</v>
      </c>
      <c r="F20088" s="86">
        <v>804145.42707735696</v>
      </c>
    </row>
    <row r="20089" spans="1:6">
      <c r="A20089">
        <v>2044</v>
      </c>
      <c r="B20089" t="s">
        <v>1052</v>
      </c>
      <c r="C20089" t="s">
        <v>1013</v>
      </c>
      <c r="D20089" t="s">
        <v>964</v>
      </c>
      <c r="E20089" t="s">
        <v>1016</v>
      </c>
      <c r="F20089" s="86">
        <v>805776.373083796</v>
      </c>
    </row>
    <row r="20090" spans="1:6">
      <c r="A20090">
        <v>2045</v>
      </c>
      <c r="B20090" t="s">
        <v>1052</v>
      </c>
      <c r="C20090" t="s">
        <v>1013</v>
      </c>
      <c r="D20090" t="s">
        <v>964</v>
      </c>
      <c r="E20090" t="s">
        <v>1016</v>
      </c>
      <c r="F20090" s="86">
        <v>807037.07560026797</v>
      </c>
    </row>
    <row r="20091" spans="1:6">
      <c r="A20091">
        <v>2046</v>
      </c>
      <c r="B20091" t="s">
        <v>1052</v>
      </c>
      <c r="C20091" t="s">
        <v>1013</v>
      </c>
      <c r="D20091" t="s">
        <v>964</v>
      </c>
      <c r="E20091" t="s">
        <v>1016</v>
      </c>
      <c r="F20091" s="86">
        <v>807749.44282147195</v>
      </c>
    </row>
    <row r="20092" spans="1:6">
      <c r="A20092">
        <v>2047</v>
      </c>
      <c r="B20092" t="s">
        <v>1052</v>
      </c>
      <c r="C20092" t="s">
        <v>1013</v>
      </c>
      <c r="D20092" t="s">
        <v>964</v>
      </c>
      <c r="E20092" t="s">
        <v>1016</v>
      </c>
      <c r="F20092" s="86">
        <v>807927.53462677205</v>
      </c>
    </row>
    <row r="20093" spans="1:6">
      <c r="A20093">
        <v>2048</v>
      </c>
      <c r="B20093" t="s">
        <v>1052</v>
      </c>
      <c r="C20093" t="s">
        <v>1013</v>
      </c>
      <c r="D20093" t="s">
        <v>964</v>
      </c>
      <c r="E20093" t="s">
        <v>1016</v>
      </c>
      <c r="F20093" s="86">
        <v>808466.49666913005</v>
      </c>
    </row>
    <row r="20094" spans="1:6">
      <c r="A20094">
        <v>2049</v>
      </c>
      <c r="B20094" t="s">
        <v>1052</v>
      </c>
      <c r="C20094" t="s">
        <v>1013</v>
      </c>
      <c r="D20094" t="s">
        <v>964</v>
      </c>
      <c r="E20094" t="s">
        <v>1016</v>
      </c>
      <c r="F20094" s="86">
        <v>809136.68425223604</v>
      </c>
    </row>
    <row r="20095" spans="1:6">
      <c r="A20095">
        <v>2050</v>
      </c>
      <c r="B20095" t="s">
        <v>1052</v>
      </c>
      <c r="C20095" t="s">
        <v>1013</v>
      </c>
      <c r="D20095" t="s">
        <v>964</v>
      </c>
      <c r="E20095" t="s">
        <v>1016</v>
      </c>
      <c r="F20095" s="86">
        <v>809389.76208082098</v>
      </c>
    </row>
    <row r="20096" spans="1:6">
      <c r="A20096">
        <v>2017</v>
      </c>
      <c r="B20096" t="s">
        <v>1053</v>
      </c>
      <c r="C20096" t="s">
        <v>1013</v>
      </c>
      <c r="D20096" t="s">
        <v>964</v>
      </c>
      <c r="E20096" t="s">
        <v>1016</v>
      </c>
      <c r="F20096" s="86">
        <v>5118115.1429508096</v>
      </c>
    </row>
    <row r="20097" spans="1:6">
      <c r="A20097">
        <v>2018</v>
      </c>
      <c r="B20097" t="s">
        <v>1053</v>
      </c>
      <c r="C20097" t="s">
        <v>1013</v>
      </c>
      <c r="D20097" t="s">
        <v>964</v>
      </c>
      <c r="E20097" t="s">
        <v>1016</v>
      </c>
      <c r="F20097" s="86">
        <v>5036518.0186558599</v>
      </c>
    </row>
    <row r="20098" spans="1:6">
      <c r="A20098">
        <v>2019</v>
      </c>
      <c r="B20098" t="s">
        <v>1053</v>
      </c>
      <c r="C20098" t="s">
        <v>1013</v>
      </c>
      <c r="D20098" t="s">
        <v>964</v>
      </c>
      <c r="E20098" t="s">
        <v>1016</v>
      </c>
      <c r="F20098" s="86">
        <v>4946503.2681310996</v>
      </c>
    </row>
    <row r="20099" spans="1:6">
      <c r="A20099">
        <v>2020</v>
      </c>
      <c r="B20099" t="s">
        <v>1053</v>
      </c>
      <c r="C20099" t="s">
        <v>1013</v>
      </c>
      <c r="D20099" t="s">
        <v>964</v>
      </c>
      <c r="E20099" t="s">
        <v>1016</v>
      </c>
      <c r="F20099" s="86">
        <v>4914760.0311702304</v>
      </c>
    </row>
    <row r="20100" spans="1:6">
      <c r="A20100">
        <v>2021</v>
      </c>
      <c r="B20100" t="s">
        <v>1053</v>
      </c>
      <c r="C20100" t="s">
        <v>1013</v>
      </c>
      <c r="D20100" t="s">
        <v>964</v>
      </c>
      <c r="E20100" t="s">
        <v>1016</v>
      </c>
      <c r="F20100" s="86">
        <v>4910990.5217811298</v>
      </c>
    </row>
    <row r="20101" spans="1:6">
      <c r="A20101">
        <v>2022</v>
      </c>
      <c r="B20101" t="s">
        <v>1053</v>
      </c>
      <c r="C20101" t="s">
        <v>1013</v>
      </c>
      <c r="D20101" t="s">
        <v>964</v>
      </c>
      <c r="E20101" t="s">
        <v>1016</v>
      </c>
      <c r="F20101" s="86">
        <v>4916460.5617217096</v>
      </c>
    </row>
    <row r="20102" spans="1:6">
      <c r="A20102">
        <v>2023</v>
      </c>
      <c r="B20102" t="s">
        <v>1053</v>
      </c>
      <c r="C20102" t="s">
        <v>1013</v>
      </c>
      <c r="D20102" t="s">
        <v>964</v>
      </c>
      <c r="E20102" t="s">
        <v>1016</v>
      </c>
      <c r="F20102" s="86">
        <v>4915100.1372805201</v>
      </c>
    </row>
    <row r="20103" spans="1:6">
      <c r="A20103">
        <v>2024</v>
      </c>
      <c r="B20103" t="s">
        <v>1053</v>
      </c>
      <c r="C20103" t="s">
        <v>1013</v>
      </c>
      <c r="D20103" t="s">
        <v>964</v>
      </c>
      <c r="E20103" t="s">
        <v>1016</v>
      </c>
      <c r="F20103" s="86">
        <v>4909431.7021089401</v>
      </c>
    </row>
    <row r="20104" spans="1:6">
      <c r="A20104">
        <v>2025</v>
      </c>
      <c r="B20104" t="s">
        <v>1053</v>
      </c>
      <c r="C20104" t="s">
        <v>1013</v>
      </c>
      <c r="D20104" t="s">
        <v>964</v>
      </c>
      <c r="E20104" t="s">
        <v>1016</v>
      </c>
      <c r="F20104" s="86">
        <v>4893985.2162663704</v>
      </c>
    </row>
    <row r="20105" spans="1:6">
      <c r="A20105">
        <v>2026</v>
      </c>
      <c r="B20105" t="s">
        <v>1053</v>
      </c>
      <c r="C20105" t="s">
        <v>1013</v>
      </c>
      <c r="D20105" t="s">
        <v>964</v>
      </c>
      <c r="E20105" t="s">
        <v>1016</v>
      </c>
      <c r="F20105" s="86">
        <v>4879360.6535236901</v>
      </c>
    </row>
    <row r="20106" spans="1:6">
      <c r="A20106">
        <v>2027</v>
      </c>
      <c r="B20106" t="s">
        <v>1053</v>
      </c>
      <c r="C20106" t="s">
        <v>1013</v>
      </c>
      <c r="D20106" t="s">
        <v>964</v>
      </c>
      <c r="E20106" t="s">
        <v>1016</v>
      </c>
      <c r="F20106" s="86">
        <v>4870319.4994250098</v>
      </c>
    </row>
    <row r="20107" spans="1:6">
      <c r="A20107">
        <v>2028</v>
      </c>
      <c r="B20107" t="s">
        <v>1053</v>
      </c>
      <c r="C20107" t="s">
        <v>1013</v>
      </c>
      <c r="D20107" t="s">
        <v>964</v>
      </c>
      <c r="E20107" t="s">
        <v>1016</v>
      </c>
      <c r="F20107" s="86">
        <v>4871453.1864593299</v>
      </c>
    </row>
    <row r="20108" spans="1:6">
      <c r="A20108">
        <v>2029</v>
      </c>
      <c r="B20108" t="s">
        <v>1053</v>
      </c>
      <c r="C20108" t="s">
        <v>1013</v>
      </c>
      <c r="D20108" t="s">
        <v>964</v>
      </c>
      <c r="E20108" t="s">
        <v>1016</v>
      </c>
      <c r="F20108" s="86">
        <v>4871311.4755800404</v>
      </c>
    </row>
    <row r="20109" spans="1:6">
      <c r="A20109">
        <v>2030</v>
      </c>
      <c r="B20109" t="s">
        <v>1053</v>
      </c>
      <c r="C20109" t="s">
        <v>1013</v>
      </c>
      <c r="D20109" t="s">
        <v>964</v>
      </c>
      <c r="E20109" t="s">
        <v>1016</v>
      </c>
      <c r="F20109" s="86">
        <v>4863177.2711088099</v>
      </c>
    </row>
    <row r="20110" spans="1:6">
      <c r="A20110">
        <v>2031</v>
      </c>
      <c r="B20110" t="s">
        <v>1053</v>
      </c>
      <c r="C20110" t="s">
        <v>1013</v>
      </c>
      <c r="D20110" t="s">
        <v>964</v>
      </c>
      <c r="E20110" t="s">
        <v>1016</v>
      </c>
      <c r="F20110" s="86">
        <v>4851953.7694690796</v>
      </c>
    </row>
    <row r="20111" spans="1:6">
      <c r="A20111">
        <v>2032</v>
      </c>
      <c r="B20111" t="s">
        <v>1053</v>
      </c>
      <c r="C20111" t="s">
        <v>1013</v>
      </c>
      <c r="D20111" t="s">
        <v>964</v>
      </c>
      <c r="E20111" t="s">
        <v>1016</v>
      </c>
      <c r="F20111" s="86">
        <v>4839341.5012122998</v>
      </c>
    </row>
    <row r="20112" spans="1:6">
      <c r="A20112">
        <v>2033</v>
      </c>
      <c r="B20112" t="s">
        <v>1053</v>
      </c>
      <c r="C20112" t="s">
        <v>1013</v>
      </c>
      <c r="D20112" t="s">
        <v>964</v>
      </c>
      <c r="E20112" t="s">
        <v>1016</v>
      </c>
      <c r="F20112" s="86">
        <v>4839058.0794537198</v>
      </c>
    </row>
    <row r="20113" spans="1:6">
      <c r="A20113">
        <v>2034</v>
      </c>
      <c r="B20113" t="s">
        <v>1053</v>
      </c>
      <c r="C20113" t="s">
        <v>1013</v>
      </c>
      <c r="D20113" t="s">
        <v>964</v>
      </c>
      <c r="E20113" t="s">
        <v>1016</v>
      </c>
      <c r="F20113" s="86">
        <v>4838661.2889917102</v>
      </c>
    </row>
    <row r="20114" spans="1:6">
      <c r="A20114">
        <v>2035</v>
      </c>
      <c r="B20114" t="s">
        <v>1053</v>
      </c>
      <c r="C20114" t="s">
        <v>1013</v>
      </c>
      <c r="D20114" t="s">
        <v>964</v>
      </c>
      <c r="E20114" t="s">
        <v>1016</v>
      </c>
      <c r="F20114" s="86">
        <v>4840135.0821363302</v>
      </c>
    </row>
    <row r="20115" spans="1:6">
      <c r="A20115">
        <v>2036</v>
      </c>
      <c r="B20115" t="s">
        <v>1053</v>
      </c>
      <c r="C20115" t="s">
        <v>1013</v>
      </c>
      <c r="D20115" t="s">
        <v>964</v>
      </c>
      <c r="E20115" t="s">
        <v>1016</v>
      </c>
      <c r="F20115" s="86">
        <v>4832766.1164132701</v>
      </c>
    </row>
    <row r="20116" spans="1:6">
      <c r="A20116">
        <v>2037</v>
      </c>
      <c r="B20116" t="s">
        <v>1053</v>
      </c>
      <c r="C20116" t="s">
        <v>1013</v>
      </c>
      <c r="D20116" t="s">
        <v>964</v>
      </c>
      <c r="E20116" t="s">
        <v>1016</v>
      </c>
      <c r="F20116" s="86">
        <v>4832340.9837753996</v>
      </c>
    </row>
    <row r="20117" spans="1:6">
      <c r="A20117">
        <v>2038</v>
      </c>
      <c r="B20117" t="s">
        <v>1053</v>
      </c>
      <c r="C20117" t="s">
        <v>1013</v>
      </c>
      <c r="D20117" t="s">
        <v>964</v>
      </c>
      <c r="E20117" t="s">
        <v>1016</v>
      </c>
      <c r="F20117" s="86">
        <v>4835600.3339990601</v>
      </c>
    </row>
    <row r="20118" spans="1:6">
      <c r="A20118">
        <v>2039</v>
      </c>
      <c r="B20118" t="s">
        <v>1053</v>
      </c>
      <c r="C20118" t="s">
        <v>1013</v>
      </c>
      <c r="D20118" t="s">
        <v>964</v>
      </c>
      <c r="E20118" t="s">
        <v>1016</v>
      </c>
      <c r="F20118" s="86">
        <v>4836592.3101540897</v>
      </c>
    </row>
    <row r="20119" spans="1:6">
      <c r="A20119">
        <v>2040</v>
      </c>
      <c r="B20119" t="s">
        <v>1053</v>
      </c>
      <c r="C20119" t="s">
        <v>1013</v>
      </c>
      <c r="D20119" t="s">
        <v>964</v>
      </c>
      <c r="E20119" t="s">
        <v>1016</v>
      </c>
      <c r="F20119" s="86">
        <v>4837924.3924194099</v>
      </c>
    </row>
    <row r="20120" spans="1:6">
      <c r="A20120">
        <v>2041</v>
      </c>
      <c r="B20120" t="s">
        <v>1053</v>
      </c>
      <c r="C20120" t="s">
        <v>1013</v>
      </c>
      <c r="D20120" t="s">
        <v>964</v>
      </c>
      <c r="E20120" t="s">
        <v>1016</v>
      </c>
      <c r="F20120" s="86">
        <v>4842940.9575462602</v>
      </c>
    </row>
    <row r="20121" spans="1:6">
      <c r="A20121">
        <v>2042</v>
      </c>
      <c r="B20121" t="s">
        <v>1053</v>
      </c>
      <c r="C20121" t="s">
        <v>1013</v>
      </c>
      <c r="D20121" t="s">
        <v>964</v>
      </c>
      <c r="E20121" t="s">
        <v>1016</v>
      </c>
      <c r="F20121" s="86">
        <v>4852407.24428281</v>
      </c>
    </row>
    <row r="20122" spans="1:6">
      <c r="A20122">
        <v>2043</v>
      </c>
      <c r="B20122" t="s">
        <v>1053</v>
      </c>
      <c r="C20122" t="s">
        <v>1013</v>
      </c>
      <c r="D20122" t="s">
        <v>964</v>
      </c>
      <c r="E20122" t="s">
        <v>1016</v>
      </c>
      <c r="F20122" s="86">
        <v>4863035.5602295296</v>
      </c>
    </row>
    <row r="20123" spans="1:6">
      <c r="A20123">
        <v>2044</v>
      </c>
      <c r="B20123" t="s">
        <v>1053</v>
      </c>
      <c r="C20123" t="s">
        <v>1013</v>
      </c>
      <c r="D20123" t="s">
        <v>964</v>
      </c>
      <c r="E20123" t="s">
        <v>1016</v>
      </c>
      <c r="F20123" s="86">
        <v>4872898.6374280797</v>
      </c>
    </row>
    <row r="20124" spans="1:6">
      <c r="A20124">
        <v>2045</v>
      </c>
      <c r="B20124" t="s">
        <v>1053</v>
      </c>
      <c r="C20124" t="s">
        <v>1013</v>
      </c>
      <c r="D20124" t="s">
        <v>964</v>
      </c>
      <c r="E20124" t="s">
        <v>1016</v>
      </c>
      <c r="F20124" s="86">
        <v>4880522.6827338599</v>
      </c>
    </row>
    <row r="20125" spans="1:6">
      <c r="A20125">
        <v>2046</v>
      </c>
      <c r="B20125" t="s">
        <v>1053</v>
      </c>
      <c r="C20125" t="s">
        <v>1013</v>
      </c>
      <c r="D20125" t="s">
        <v>964</v>
      </c>
      <c r="E20125" t="s">
        <v>1016</v>
      </c>
      <c r="F20125" s="86">
        <v>4884830.6934642699</v>
      </c>
    </row>
    <row r="20126" spans="1:6">
      <c r="A20126">
        <v>2047</v>
      </c>
      <c r="B20126" t="s">
        <v>1053</v>
      </c>
      <c r="C20126" t="s">
        <v>1013</v>
      </c>
      <c r="D20126" t="s">
        <v>964</v>
      </c>
      <c r="E20126" t="s">
        <v>1016</v>
      </c>
      <c r="F20126" s="86">
        <v>4885907.69614687</v>
      </c>
    </row>
    <row r="20127" spans="1:6">
      <c r="A20127">
        <v>2048</v>
      </c>
      <c r="B20127" t="s">
        <v>1053</v>
      </c>
      <c r="C20127" t="s">
        <v>1013</v>
      </c>
      <c r="D20127" t="s">
        <v>964</v>
      </c>
      <c r="E20127" t="s">
        <v>1016</v>
      </c>
      <c r="F20127" s="86">
        <v>4889167.0463705296</v>
      </c>
    </row>
    <row r="20128" spans="1:6">
      <c r="A20128">
        <v>2049</v>
      </c>
      <c r="B20128" t="s">
        <v>1053</v>
      </c>
      <c r="C20128" t="s">
        <v>1013</v>
      </c>
      <c r="D20128" t="s">
        <v>964</v>
      </c>
      <c r="E20128" t="s">
        <v>1016</v>
      </c>
      <c r="F20128" s="86">
        <v>4893219.9775182102</v>
      </c>
    </row>
    <row r="20129" spans="1:6">
      <c r="A20129">
        <v>2050</v>
      </c>
      <c r="B20129" t="s">
        <v>1053</v>
      </c>
      <c r="C20129" t="s">
        <v>1013</v>
      </c>
      <c r="D20129" t="s">
        <v>964</v>
      </c>
      <c r="E20129" t="s">
        <v>1016</v>
      </c>
      <c r="F20129" s="86">
        <v>4894750.4550145399</v>
      </c>
    </row>
    <row r="20130" spans="1:6">
      <c r="A20130">
        <v>2017</v>
      </c>
      <c r="B20130" t="s">
        <v>1054</v>
      </c>
      <c r="C20130" t="s">
        <v>1013</v>
      </c>
      <c r="D20130" t="s">
        <v>964</v>
      </c>
      <c r="E20130" t="s">
        <v>1016</v>
      </c>
      <c r="F20130" s="86">
        <v>1113452.35200661</v>
      </c>
    </row>
    <row r="20131" spans="1:6">
      <c r="A20131">
        <v>2018</v>
      </c>
      <c r="B20131" t="s">
        <v>1054</v>
      </c>
      <c r="C20131" t="s">
        <v>1013</v>
      </c>
      <c r="D20131" t="s">
        <v>964</v>
      </c>
      <c r="E20131" t="s">
        <v>1016</v>
      </c>
      <c r="F20131" s="86">
        <v>1095700.7955399</v>
      </c>
    </row>
    <row r="20132" spans="1:6">
      <c r="A20132">
        <v>2019</v>
      </c>
      <c r="B20132" t="s">
        <v>1054</v>
      </c>
      <c r="C20132" t="s">
        <v>1013</v>
      </c>
      <c r="D20132" t="s">
        <v>964</v>
      </c>
      <c r="E20132" t="s">
        <v>1016</v>
      </c>
      <c r="F20132" s="86">
        <v>1076117.9739566201</v>
      </c>
    </row>
    <row r="20133" spans="1:6">
      <c r="A20133">
        <v>2020</v>
      </c>
      <c r="B20133" t="s">
        <v>1054</v>
      </c>
      <c r="C20133" t="s">
        <v>1013</v>
      </c>
      <c r="D20133" t="s">
        <v>964</v>
      </c>
      <c r="E20133" t="s">
        <v>1016</v>
      </c>
      <c r="F20133" s="86">
        <v>1069212.1930456499</v>
      </c>
    </row>
    <row r="20134" spans="1:6">
      <c r="A20134">
        <v>2021</v>
      </c>
      <c r="B20134" t="s">
        <v>1054</v>
      </c>
      <c r="C20134" t="s">
        <v>1013</v>
      </c>
      <c r="D20134" t="s">
        <v>964</v>
      </c>
      <c r="E20134" t="s">
        <v>1016</v>
      </c>
      <c r="F20134" s="86">
        <v>1068392.13156247</v>
      </c>
    </row>
    <row r="20135" spans="1:6">
      <c r="A20135">
        <v>2022</v>
      </c>
      <c r="B20135" t="s">
        <v>1054</v>
      </c>
      <c r="C20135" t="s">
        <v>1013</v>
      </c>
      <c r="D20135" t="s">
        <v>964</v>
      </c>
      <c r="E20135" t="s">
        <v>1016</v>
      </c>
      <c r="F20135" s="86">
        <v>1069582.1455944499</v>
      </c>
    </row>
    <row r="20136" spans="1:6">
      <c r="A20136">
        <v>2023</v>
      </c>
      <c r="B20136" t="s">
        <v>1054</v>
      </c>
      <c r="C20136" t="s">
        <v>1013</v>
      </c>
      <c r="D20136" t="s">
        <v>964</v>
      </c>
      <c r="E20136" t="s">
        <v>1016</v>
      </c>
      <c r="F20136" s="86">
        <v>1069286.18355541</v>
      </c>
    </row>
    <row r="20137" spans="1:6">
      <c r="A20137">
        <v>2024</v>
      </c>
      <c r="B20137" t="s">
        <v>1054</v>
      </c>
      <c r="C20137" t="s">
        <v>1013</v>
      </c>
      <c r="D20137" t="s">
        <v>964</v>
      </c>
      <c r="E20137" t="s">
        <v>1016</v>
      </c>
      <c r="F20137" s="86">
        <v>1068053.00839273</v>
      </c>
    </row>
    <row r="20138" spans="1:6">
      <c r="A20138">
        <v>2025</v>
      </c>
      <c r="B20138" t="s">
        <v>1054</v>
      </c>
      <c r="C20138" t="s">
        <v>1013</v>
      </c>
      <c r="D20138" t="s">
        <v>964</v>
      </c>
      <c r="E20138" t="s">
        <v>1016</v>
      </c>
      <c r="F20138" s="86">
        <v>1064692.6060744401</v>
      </c>
    </row>
    <row r="20139" spans="1:6">
      <c r="A20139">
        <v>2026</v>
      </c>
      <c r="B20139" t="s">
        <v>1054</v>
      </c>
      <c r="C20139" t="s">
        <v>1013</v>
      </c>
      <c r="D20139" t="s">
        <v>964</v>
      </c>
      <c r="E20139" t="s">
        <v>1016</v>
      </c>
      <c r="F20139" s="86">
        <v>1061511.0141547399</v>
      </c>
    </row>
    <row r="20140" spans="1:6">
      <c r="A20140">
        <v>2027</v>
      </c>
      <c r="B20140" t="s">
        <v>1054</v>
      </c>
      <c r="C20140" t="s">
        <v>1013</v>
      </c>
      <c r="D20140" t="s">
        <v>964</v>
      </c>
      <c r="E20140" t="s">
        <v>1016</v>
      </c>
      <c r="F20140" s="86">
        <v>1059544.0997702701</v>
      </c>
    </row>
    <row r="20141" spans="1:6">
      <c r="A20141">
        <v>2028</v>
      </c>
      <c r="B20141" t="s">
        <v>1054</v>
      </c>
      <c r="C20141" t="s">
        <v>1013</v>
      </c>
      <c r="D20141" t="s">
        <v>964</v>
      </c>
      <c r="E20141" t="s">
        <v>1016</v>
      </c>
      <c r="F20141" s="86">
        <v>1059790.73480281</v>
      </c>
    </row>
    <row r="20142" spans="1:6">
      <c r="A20142">
        <v>2029</v>
      </c>
      <c r="B20142" t="s">
        <v>1054</v>
      </c>
      <c r="C20142" t="s">
        <v>1013</v>
      </c>
      <c r="D20142" t="s">
        <v>964</v>
      </c>
      <c r="E20142" t="s">
        <v>1016</v>
      </c>
      <c r="F20142" s="86">
        <v>1059759.9054237399</v>
      </c>
    </row>
    <row r="20143" spans="1:6">
      <c r="A20143">
        <v>2030</v>
      </c>
      <c r="B20143" t="s">
        <v>1054</v>
      </c>
      <c r="C20143" t="s">
        <v>1013</v>
      </c>
      <c r="D20143" t="s">
        <v>964</v>
      </c>
      <c r="E20143" t="s">
        <v>1016</v>
      </c>
      <c r="F20143" s="86">
        <v>1057990.2990653</v>
      </c>
    </row>
    <row r="20144" spans="1:6">
      <c r="A20144">
        <v>2031</v>
      </c>
      <c r="B20144" t="s">
        <v>1054</v>
      </c>
      <c r="C20144" t="s">
        <v>1013</v>
      </c>
      <c r="D20144" t="s">
        <v>964</v>
      </c>
      <c r="E20144" t="s">
        <v>1016</v>
      </c>
      <c r="F20144" s="86">
        <v>1055548.61224321</v>
      </c>
    </row>
    <row r="20145" spans="1:6">
      <c r="A20145">
        <v>2032</v>
      </c>
      <c r="B20145" t="s">
        <v>1054</v>
      </c>
      <c r="C20145" t="s">
        <v>1013</v>
      </c>
      <c r="D20145" t="s">
        <v>964</v>
      </c>
      <c r="E20145" t="s">
        <v>1016</v>
      </c>
      <c r="F20145" s="86">
        <v>1052804.79750626</v>
      </c>
    </row>
    <row r="20146" spans="1:6">
      <c r="A20146">
        <v>2033</v>
      </c>
      <c r="B20146" t="s">
        <v>1054</v>
      </c>
      <c r="C20146" t="s">
        <v>1013</v>
      </c>
      <c r="D20146" t="s">
        <v>964</v>
      </c>
      <c r="E20146" t="s">
        <v>1016</v>
      </c>
      <c r="F20146" s="86">
        <v>1052743.1387481201</v>
      </c>
    </row>
    <row r="20147" spans="1:6">
      <c r="A20147">
        <v>2034</v>
      </c>
      <c r="B20147" t="s">
        <v>1054</v>
      </c>
      <c r="C20147" t="s">
        <v>1013</v>
      </c>
      <c r="D20147" t="s">
        <v>964</v>
      </c>
      <c r="E20147" t="s">
        <v>1016</v>
      </c>
      <c r="F20147" s="86">
        <v>1052656.81648673</v>
      </c>
    </row>
    <row r="20148" spans="1:6">
      <c r="A20148">
        <v>2035</v>
      </c>
      <c r="B20148" t="s">
        <v>1054</v>
      </c>
      <c r="C20148" t="s">
        <v>1013</v>
      </c>
      <c r="D20148" t="s">
        <v>964</v>
      </c>
      <c r="E20148" t="s">
        <v>1016</v>
      </c>
      <c r="F20148" s="86">
        <v>1052977.4420290301</v>
      </c>
    </row>
    <row r="20149" spans="1:6">
      <c r="A20149">
        <v>2036</v>
      </c>
      <c r="B20149" t="s">
        <v>1054</v>
      </c>
      <c r="C20149" t="s">
        <v>1013</v>
      </c>
      <c r="D20149" t="s">
        <v>964</v>
      </c>
      <c r="E20149" t="s">
        <v>1016</v>
      </c>
      <c r="F20149" s="86">
        <v>1051374.31431755</v>
      </c>
    </row>
    <row r="20150" spans="1:6">
      <c r="A20150">
        <v>2037</v>
      </c>
      <c r="B20150" t="s">
        <v>1054</v>
      </c>
      <c r="C20150" t="s">
        <v>1013</v>
      </c>
      <c r="D20150" t="s">
        <v>964</v>
      </c>
      <c r="E20150" t="s">
        <v>1016</v>
      </c>
      <c r="F20150" s="86">
        <v>1051281.82618035</v>
      </c>
    </row>
    <row r="20151" spans="1:6">
      <c r="A20151">
        <v>2038</v>
      </c>
      <c r="B20151" t="s">
        <v>1054</v>
      </c>
      <c r="C20151" t="s">
        <v>1013</v>
      </c>
      <c r="D20151" t="s">
        <v>964</v>
      </c>
      <c r="E20151" t="s">
        <v>1016</v>
      </c>
      <c r="F20151" s="86">
        <v>1051990.90189889</v>
      </c>
    </row>
    <row r="20152" spans="1:6">
      <c r="A20152">
        <v>2039</v>
      </c>
      <c r="B20152" t="s">
        <v>1054</v>
      </c>
      <c r="C20152" t="s">
        <v>1013</v>
      </c>
      <c r="D20152" t="s">
        <v>964</v>
      </c>
      <c r="E20152" t="s">
        <v>1016</v>
      </c>
      <c r="F20152" s="86">
        <v>1052206.7075523599</v>
      </c>
    </row>
    <row r="20153" spans="1:6">
      <c r="A20153">
        <v>2040</v>
      </c>
      <c r="B20153" t="s">
        <v>1054</v>
      </c>
      <c r="C20153" t="s">
        <v>1013</v>
      </c>
      <c r="D20153" t="s">
        <v>964</v>
      </c>
      <c r="E20153" t="s">
        <v>1016</v>
      </c>
      <c r="F20153" s="86">
        <v>1052496.5037155901</v>
      </c>
    </row>
    <row r="20154" spans="1:6">
      <c r="A20154">
        <v>2041</v>
      </c>
      <c r="B20154" t="s">
        <v>1054</v>
      </c>
      <c r="C20154" t="s">
        <v>1013</v>
      </c>
      <c r="D20154" t="s">
        <v>964</v>
      </c>
      <c r="E20154" t="s">
        <v>1016</v>
      </c>
      <c r="F20154" s="86">
        <v>1053587.8637345501</v>
      </c>
    </row>
    <row r="20155" spans="1:6">
      <c r="A20155">
        <v>2042</v>
      </c>
      <c r="B20155" t="s">
        <v>1054</v>
      </c>
      <c r="C20155" t="s">
        <v>1013</v>
      </c>
      <c r="D20155" t="s">
        <v>964</v>
      </c>
      <c r="E20155" t="s">
        <v>1016</v>
      </c>
      <c r="F20155" s="86">
        <v>1055647.2662562199</v>
      </c>
    </row>
    <row r="20156" spans="1:6">
      <c r="A20156">
        <v>2043</v>
      </c>
      <c r="B20156" t="s">
        <v>1054</v>
      </c>
      <c r="C20156" t="s">
        <v>1013</v>
      </c>
      <c r="D20156" t="s">
        <v>964</v>
      </c>
      <c r="E20156" t="s">
        <v>1016</v>
      </c>
      <c r="F20156" s="86">
        <v>1057959.46968624</v>
      </c>
    </row>
    <row r="20157" spans="1:6">
      <c r="A20157">
        <v>2044</v>
      </c>
      <c r="B20157" t="s">
        <v>1054</v>
      </c>
      <c r="C20157" t="s">
        <v>1013</v>
      </c>
      <c r="D20157" t="s">
        <v>964</v>
      </c>
      <c r="E20157" t="s">
        <v>1016</v>
      </c>
      <c r="F20157" s="86">
        <v>1060105.1944692901</v>
      </c>
    </row>
    <row r="20158" spans="1:6">
      <c r="A20158">
        <v>2045</v>
      </c>
      <c r="B20158" t="s">
        <v>1054</v>
      </c>
      <c r="C20158" t="s">
        <v>1013</v>
      </c>
      <c r="D20158" t="s">
        <v>964</v>
      </c>
      <c r="E20158" t="s">
        <v>1016</v>
      </c>
      <c r="F20158" s="86">
        <v>1061763.8150630901</v>
      </c>
    </row>
    <row r="20159" spans="1:6">
      <c r="A20159">
        <v>2046</v>
      </c>
      <c r="B20159" t="s">
        <v>1054</v>
      </c>
      <c r="C20159" t="s">
        <v>1013</v>
      </c>
      <c r="D20159" t="s">
        <v>964</v>
      </c>
      <c r="E20159" t="s">
        <v>1016</v>
      </c>
      <c r="F20159" s="86">
        <v>1062701.0281867201</v>
      </c>
    </row>
    <row r="20160" spans="1:6">
      <c r="A20160">
        <v>2047</v>
      </c>
      <c r="B20160" t="s">
        <v>1054</v>
      </c>
      <c r="C20160" t="s">
        <v>1013</v>
      </c>
      <c r="D20160" t="s">
        <v>964</v>
      </c>
      <c r="E20160" t="s">
        <v>1016</v>
      </c>
      <c r="F20160" s="86">
        <v>1062935.3314676301</v>
      </c>
    </row>
    <row r="20161" spans="1:6">
      <c r="A20161">
        <v>2048</v>
      </c>
      <c r="B20161" t="s">
        <v>1054</v>
      </c>
      <c r="C20161" t="s">
        <v>1013</v>
      </c>
      <c r="D20161" t="s">
        <v>964</v>
      </c>
      <c r="E20161" t="s">
        <v>1016</v>
      </c>
      <c r="F20161" s="86">
        <v>1063644.4071861701</v>
      </c>
    </row>
    <row r="20162" spans="1:6">
      <c r="A20162">
        <v>2049</v>
      </c>
      <c r="B20162" t="s">
        <v>1054</v>
      </c>
      <c r="C20162" t="s">
        <v>1013</v>
      </c>
      <c r="D20162" t="s">
        <v>964</v>
      </c>
      <c r="E20162" t="s">
        <v>1016</v>
      </c>
      <c r="F20162" s="86">
        <v>1064526.12742748</v>
      </c>
    </row>
    <row r="20163" spans="1:6">
      <c r="A20163">
        <v>2050</v>
      </c>
      <c r="B20163" t="s">
        <v>1054</v>
      </c>
      <c r="C20163" t="s">
        <v>1013</v>
      </c>
      <c r="D20163" t="s">
        <v>964</v>
      </c>
      <c r="E20163" t="s">
        <v>1016</v>
      </c>
      <c r="F20163" s="86">
        <v>1064859.0847213999</v>
      </c>
    </row>
    <row r="20164" spans="1:6">
      <c r="A20164">
        <v>2017</v>
      </c>
      <c r="B20164" t="s">
        <v>1055</v>
      </c>
      <c r="C20164" t="s">
        <v>1013</v>
      </c>
      <c r="D20164" t="s">
        <v>964</v>
      </c>
      <c r="E20164" t="s">
        <v>1016</v>
      </c>
      <c r="F20164" s="86">
        <v>11017860.609437799</v>
      </c>
    </row>
    <row r="20165" spans="1:6">
      <c r="A20165">
        <v>2018</v>
      </c>
      <c r="B20165" t="s">
        <v>1055</v>
      </c>
      <c r="C20165" t="s">
        <v>1013</v>
      </c>
      <c r="D20165" t="s">
        <v>964</v>
      </c>
      <c r="E20165" t="s">
        <v>1016</v>
      </c>
      <c r="F20165" s="86">
        <v>10842204.9790929</v>
      </c>
    </row>
    <row r="20166" spans="1:6">
      <c r="A20166">
        <v>2019</v>
      </c>
      <c r="B20166" t="s">
        <v>1055</v>
      </c>
      <c r="C20166" t="s">
        <v>1013</v>
      </c>
      <c r="D20166" t="s">
        <v>964</v>
      </c>
      <c r="E20166" t="s">
        <v>1016</v>
      </c>
      <c r="F20166" s="86">
        <v>10648428.5699316</v>
      </c>
    </row>
    <row r="20167" spans="1:6">
      <c r="A20167">
        <v>2020</v>
      </c>
      <c r="B20167" t="s">
        <v>1055</v>
      </c>
      <c r="C20167" t="s">
        <v>1013</v>
      </c>
      <c r="D20167" t="s">
        <v>964</v>
      </c>
      <c r="E20167" t="s">
        <v>1016</v>
      </c>
      <c r="F20167" s="86">
        <v>10580094.3198495</v>
      </c>
    </row>
    <row r="20168" spans="1:6">
      <c r="A20168">
        <v>2021</v>
      </c>
      <c r="B20168" t="s">
        <v>1055</v>
      </c>
      <c r="C20168" t="s">
        <v>1013</v>
      </c>
      <c r="D20168" t="s">
        <v>964</v>
      </c>
      <c r="E20168" t="s">
        <v>1016</v>
      </c>
      <c r="F20168" s="86">
        <v>10571979.627652301</v>
      </c>
    </row>
    <row r="20169" spans="1:6">
      <c r="A20169">
        <v>2022</v>
      </c>
      <c r="B20169" t="s">
        <v>1055</v>
      </c>
      <c r="C20169" t="s">
        <v>1013</v>
      </c>
      <c r="D20169" t="s">
        <v>964</v>
      </c>
      <c r="E20169" t="s">
        <v>1016</v>
      </c>
      <c r="F20169" s="86">
        <v>10583755.083246799</v>
      </c>
    </row>
    <row r="20170" spans="1:6">
      <c r="A20170">
        <v>2023</v>
      </c>
      <c r="B20170" t="s">
        <v>1055</v>
      </c>
      <c r="C20170" t="s">
        <v>1013</v>
      </c>
      <c r="D20170" t="s">
        <v>964</v>
      </c>
      <c r="E20170" t="s">
        <v>1016</v>
      </c>
      <c r="F20170" s="86">
        <v>10580826.472529</v>
      </c>
    </row>
    <row r="20171" spans="1:6">
      <c r="A20171">
        <v>2024</v>
      </c>
      <c r="B20171" t="s">
        <v>1055</v>
      </c>
      <c r="C20171" t="s">
        <v>1013</v>
      </c>
      <c r="D20171" t="s">
        <v>964</v>
      </c>
      <c r="E20171" t="s">
        <v>1016</v>
      </c>
      <c r="F20171" s="86">
        <v>10568623.927871499</v>
      </c>
    </row>
    <row r="20172" spans="1:6">
      <c r="A20172">
        <v>2025</v>
      </c>
      <c r="B20172" t="s">
        <v>1055</v>
      </c>
      <c r="C20172" t="s">
        <v>1013</v>
      </c>
      <c r="D20172" t="s">
        <v>964</v>
      </c>
      <c r="E20172" t="s">
        <v>1016</v>
      </c>
      <c r="F20172" s="86">
        <v>10535371.993679799</v>
      </c>
    </row>
    <row r="20173" spans="1:6">
      <c r="A20173">
        <v>2026</v>
      </c>
      <c r="B20173" t="s">
        <v>1055</v>
      </c>
      <c r="C20173" t="s">
        <v>1013</v>
      </c>
      <c r="D20173" t="s">
        <v>964</v>
      </c>
      <c r="E20173" t="s">
        <v>1016</v>
      </c>
      <c r="F20173" s="86">
        <v>10503889.428463399</v>
      </c>
    </row>
    <row r="20174" spans="1:6">
      <c r="A20174">
        <v>2027</v>
      </c>
      <c r="B20174" t="s">
        <v>1055</v>
      </c>
      <c r="C20174" t="s">
        <v>1013</v>
      </c>
      <c r="D20174" t="s">
        <v>964</v>
      </c>
      <c r="E20174" t="s">
        <v>1016</v>
      </c>
      <c r="F20174" s="86">
        <v>10484426.3697346</v>
      </c>
    </row>
    <row r="20175" spans="1:6">
      <c r="A20175">
        <v>2028</v>
      </c>
      <c r="B20175" t="s">
        <v>1055</v>
      </c>
      <c r="C20175" t="s">
        <v>1013</v>
      </c>
      <c r="D20175" t="s">
        <v>964</v>
      </c>
      <c r="E20175" t="s">
        <v>1016</v>
      </c>
      <c r="F20175" s="86">
        <v>10486866.878666099</v>
      </c>
    </row>
    <row r="20176" spans="1:6">
      <c r="A20176">
        <v>2029</v>
      </c>
      <c r="B20176" t="s">
        <v>1055</v>
      </c>
      <c r="C20176" t="s">
        <v>1013</v>
      </c>
      <c r="D20176" t="s">
        <v>964</v>
      </c>
      <c r="E20176" t="s">
        <v>1016</v>
      </c>
      <c r="F20176" s="86">
        <v>10486561.8150497</v>
      </c>
    </row>
    <row r="20177" spans="1:6">
      <c r="A20177">
        <v>2030</v>
      </c>
      <c r="B20177" t="s">
        <v>1055</v>
      </c>
      <c r="C20177" t="s">
        <v>1013</v>
      </c>
      <c r="D20177" t="s">
        <v>964</v>
      </c>
      <c r="E20177" t="s">
        <v>1016</v>
      </c>
      <c r="F20177" s="86">
        <v>10469051.1634662</v>
      </c>
    </row>
    <row r="20178" spans="1:6">
      <c r="A20178">
        <v>2031</v>
      </c>
      <c r="B20178" t="s">
        <v>1055</v>
      </c>
      <c r="C20178" t="s">
        <v>1013</v>
      </c>
      <c r="D20178" t="s">
        <v>964</v>
      </c>
      <c r="E20178" t="s">
        <v>1016</v>
      </c>
      <c r="F20178" s="86">
        <v>10444890.125044299</v>
      </c>
    </row>
    <row r="20179" spans="1:6">
      <c r="A20179">
        <v>2032</v>
      </c>
      <c r="B20179" t="s">
        <v>1055</v>
      </c>
      <c r="C20179" t="s">
        <v>1013</v>
      </c>
      <c r="D20179" t="s">
        <v>964</v>
      </c>
      <c r="E20179" t="s">
        <v>1016</v>
      </c>
      <c r="F20179" s="86">
        <v>10417739.4631813</v>
      </c>
    </row>
    <row r="20180" spans="1:6">
      <c r="A20180">
        <v>2033</v>
      </c>
      <c r="B20180" t="s">
        <v>1055</v>
      </c>
      <c r="C20180" t="s">
        <v>1013</v>
      </c>
      <c r="D20180" t="s">
        <v>964</v>
      </c>
      <c r="E20180" t="s">
        <v>1016</v>
      </c>
      <c r="F20180" s="86">
        <v>10417129.335948501</v>
      </c>
    </row>
    <row r="20181" spans="1:6">
      <c r="A20181">
        <v>2034</v>
      </c>
      <c r="B20181" t="s">
        <v>1055</v>
      </c>
      <c r="C20181" t="s">
        <v>1013</v>
      </c>
      <c r="D20181" t="s">
        <v>964</v>
      </c>
      <c r="E20181" t="s">
        <v>1016</v>
      </c>
      <c r="F20181" s="86">
        <v>10416275.1578224</v>
      </c>
    </row>
    <row r="20182" spans="1:6">
      <c r="A20182">
        <v>2035</v>
      </c>
      <c r="B20182" t="s">
        <v>1055</v>
      </c>
      <c r="C20182" t="s">
        <v>1013</v>
      </c>
      <c r="D20182" t="s">
        <v>964</v>
      </c>
      <c r="E20182" t="s">
        <v>1016</v>
      </c>
      <c r="F20182" s="86">
        <v>10419447.8194334</v>
      </c>
    </row>
    <row r="20183" spans="1:6">
      <c r="A20183">
        <v>2036</v>
      </c>
      <c r="B20183" t="s">
        <v>1055</v>
      </c>
      <c r="C20183" t="s">
        <v>1013</v>
      </c>
      <c r="D20183" t="s">
        <v>964</v>
      </c>
      <c r="E20183" t="s">
        <v>1016</v>
      </c>
      <c r="F20183" s="86">
        <v>10403584.511378599</v>
      </c>
    </row>
    <row r="20184" spans="1:6">
      <c r="A20184">
        <v>2037</v>
      </c>
      <c r="B20184" t="s">
        <v>1055</v>
      </c>
      <c r="C20184" t="s">
        <v>1013</v>
      </c>
      <c r="D20184" t="s">
        <v>964</v>
      </c>
      <c r="E20184" t="s">
        <v>1016</v>
      </c>
      <c r="F20184" s="86">
        <v>10402669.320529301</v>
      </c>
    </row>
    <row r="20185" spans="1:6">
      <c r="A20185">
        <v>2038</v>
      </c>
      <c r="B20185" t="s">
        <v>1055</v>
      </c>
      <c r="C20185" t="s">
        <v>1013</v>
      </c>
      <c r="D20185" t="s">
        <v>964</v>
      </c>
      <c r="E20185" t="s">
        <v>1016</v>
      </c>
      <c r="F20185" s="86">
        <v>10409685.783707401</v>
      </c>
    </row>
    <row r="20186" spans="1:6">
      <c r="A20186">
        <v>2039</v>
      </c>
      <c r="B20186" t="s">
        <v>1055</v>
      </c>
      <c r="C20186" t="s">
        <v>1013</v>
      </c>
      <c r="D20186" t="s">
        <v>964</v>
      </c>
      <c r="E20186" t="s">
        <v>1016</v>
      </c>
      <c r="F20186" s="86">
        <v>10411821.2290224</v>
      </c>
    </row>
    <row r="20187" spans="1:6">
      <c r="A20187">
        <v>2040</v>
      </c>
      <c r="B20187" t="s">
        <v>1055</v>
      </c>
      <c r="C20187" t="s">
        <v>1013</v>
      </c>
      <c r="D20187" t="s">
        <v>964</v>
      </c>
      <c r="E20187" t="s">
        <v>1016</v>
      </c>
      <c r="F20187" s="86">
        <v>10414688.827017</v>
      </c>
    </row>
    <row r="20188" spans="1:6">
      <c r="A20188">
        <v>2041</v>
      </c>
      <c r="B20188" t="s">
        <v>1055</v>
      </c>
      <c r="C20188" t="s">
        <v>1013</v>
      </c>
      <c r="D20188" t="s">
        <v>964</v>
      </c>
      <c r="E20188" t="s">
        <v>1016</v>
      </c>
      <c r="F20188" s="86">
        <v>10425488.079038899</v>
      </c>
    </row>
    <row r="20189" spans="1:6">
      <c r="A20189">
        <v>2042</v>
      </c>
      <c r="B20189" t="s">
        <v>1055</v>
      </c>
      <c r="C20189" t="s">
        <v>1013</v>
      </c>
      <c r="D20189" t="s">
        <v>964</v>
      </c>
      <c r="E20189" t="s">
        <v>1016</v>
      </c>
      <c r="F20189" s="86">
        <v>10445866.3286169</v>
      </c>
    </row>
    <row r="20190" spans="1:6">
      <c r="A20190">
        <v>2043</v>
      </c>
      <c r="B20190" t="s">
        <v>1055</v>
      </c>
      <c r="C20190" t="s">
        <v>1013</v>
      </c>
      <c r="D20190" t="s">
        <v>964</v>
      </c>
      <c r="E20190" t="s">
        <v>1016</v>
      </c>
      <c r="F20190" s="86">
        <v>10468746.099849701</v>
      </c>
    </row>
    <row r="20191" spans="1:6">
      <c r="A20191">
        <v>2044</v>
      </c>
      <c r="B20191" t="s">
        <v>1055</v>
      </c>
      <c r="C20191" t="s">
        <v>1013</v>
      </c>
      <c r="D20191" t="s">
        <v>964</v>
      </c>
      <c r="E20191" t="s">
        <v>1016</v>
      </c>
      <c r="F20191" s="86">
        <v>10489978.5275538</v>
      </c>
    </row>
    <row r="20192" spans="1:6">
      <c r="A20192">
        <v>2045</v>
      </c>
      <c r="B20192" t="s">
        <v>1055</v>
      </c>
      <c r="C20192" t="s">
        <v>1013</v>
      </c>
      <c r="D20192" t="s">
        <v>964</v>
      </c>
      <c r="E20192" t="s">
        <v>1016</v>
      </c>
      <c r="F20192" s="86">
        <v>10506390.950118201</v>
      </c>
    </row>
    <row r="20193" spans="1:6">
      <c r="A20193">
        <v>2046</v>
      </c>
      <c r="B20193" t="s">
        <v>1055</v>
      </c>
      <c r="C20193" t="s">
        <v>1013</v>
      </c>
      <c r="D20193" t="s">
        <v>964</v>
      </c>
      <c r="E20193" t="s">
        <v>1016</v>
      </c>
      <c r="F20193" s="86">
        <v>10515664.8840579</v>
      </c>
    </row>
    <row r="20194" spans="1:6">
      <c r="A20194">
        <v>2047</v>
      </c>
      <c r="B20194" t="s">
        <v>1055</v>
      </c>
      <c r="C20194" t="s">
        <v>1013</v>
      </c>
      <c r="D20194" t="s">
        <v>964</v>
      </c>
      <c r="E20194" t="s">
        <v>1016</v>
      </c>
      <c r="F20194" s="86">
        <v>10517983.3675428</v>
      </c>
    </row>
    <row r="20195" spans="1:6">
      <c r="A20195">
        <v>2048</v>
      </c>
      <c r="B20195" t="s">
        <v>1055</v>
      </c>
      <c r="C20195" t="s">
        <v>1013</v>
      </c>
      <c r="D20195" t="s">
        <v>964</v>
      </c>
      <c r="E20195" t="s">
        <v>1016</v>
      </c>
      <c r="F20195" s="86">
        <v>10524999.8307209</v>
      </c>
    </row>
    <row r="20196" spans="1:6">
      <c r="A20196">
        <v>2049</v>
      </c>
      <c r="B20196" t="s">
        <v>1055</v>
      </c>
      <c r="C20196" t="s">
        <v>1013</v>
      </c>
      <c r="D20196" t="s">
        <v>964</v>
      </c>
      <c r="E20196" t="s">
        <v>1016</v>
      </c>
      <c r="F20196" s="86">
        <v>10533724.650150999</v>
      </c>
    </row>
    <row r="20197" spans="1:6">
      <c r="A20197">
        <v>2050</v>
      </c>
      <c r="B20197" t="s">
        <v>1055</v>
      </c>
      <c r="C20197" t="s">
        <v>1013</v>
      </c>
      <c r="D20197" t="s">
        <v>964</v>
      </c>
      <c r="E20197" t="s">
        <v>1016</v>
      </c>
      <c r="F20197" s="86">
        <v>10537019.3372085</v>
      </c>
    </row>
    <row r="20198" spans="1:6">
      <c r="A20198">
        <v>2017</v>
      </c>
      <c r="B20198" t="s">
        <v>1056</v>
      </c>
      <c r="C20198" t="s">
        <v>1013</v>
      </c>
      <c r="D20198" t="s">
        <v>964</v>
      </c>
      <c r="E20198" t="s">
        <v>1016</v>
      </c>
      <c r="F20198" s="86">
        <v>5449952.14150979</v>
      </c>
    </row>
    <row r="20199" spans="1:6">
      <c r="A20199">
        <v>2018</v>
      </c>
      <c r="B20199" t="s">
        <v>1056</v>
      </c>
      <c r="C20199" t="s">
        <v>1013</v>
      </c>
      <c r="D20199" t="s">
        <v>964</v>
      </c>
      <c r="E20199" t="s">
        <v>1016</v>
      </c>
      <c r="F20199" s="86">
        <v>5363064.6038378803</v>
      </c>
    </row>
    <row r="20200" spans="1:6">
      <c r="A20200">
        <v>2019</v>
      </c>
      <c r="B20200" t="s">
        <v>1056</v>
      </c>
      <c r="C20200" t="s">
        <v>1013</v>
      </c>
      <c r="D20200" t="s">
        <v>964</v>
      </c>
      <c r="E20200" t="s">
        <v>1016</v>
      </c>
      <c r="F20200" s="86">
        <v>5267213.6765554901</v>
      </c>
    </row>
    <row r="20201" spans="1:6">
      <c r="A20201">
        <v>2020</v>
      </c>
      <c r="B20201" t="s">
        <v>1056</v>
      </c>
      <c r="C20201" t="s">
        <v>1013</v>
      </c>
      <c r="D20201" t="s">
        <v>964</v>
      </c>
      <c r="E20201" t="s">
        <v>1016</v>
      </c>
      <c r="F20201" s="86">
        <v>5233412.3419974698</v>
      </c>
    </row>
    <row r="20202" spans="1:6">
      <c r="A20202">
        <v>2021</v>
      </c>
      <c r="B20202" t="s">
        <v>1056</v>
      </c>
      <c r="C20202" t="s">
        <v>1013</v>
      </c>
      <c r="D20202" t="s">
        <v>964</v>
      </c>
      <c r="E20202" t="s">
        <v>1016</v>
      </c>
      <c r="F20202" s="86">
        <v>5229398.4335187096</v>
      </c>
    </row>
    <row r="20203" spans="1:6">
      <c r="A20203">
        <v>2022</v>
      </c>
      <c r="B20203" t="s">
        <v>1056</v>
      </c>
      <c r="C20203" t="s">
        <v>1013</v>
      </c>
      <c r="D20203" t="s">
        <v>964</v>
      </c>
      <c r="E20203" t="s">
        <v>1016</v>
      </c>
      <c r="F20203" s="86">
        <v>5235223.1277773697</v>
      </c>
    </row>
    <row r="20204" spans="1:6">
      <c r="A20204">
        <v>2023</v>
      </c>
      <c r="B20204" t="s">
        <v>1056</v>
      </c>
      <c r="C20204" t="s">
        <v>1013</v>
      </c>
      <c r="D20204" t="s">
        <v>964</v>
      </c>
      <c r="E20204" t="s">
        <v>1016</v>
      </c>
      <c r="F20204" s="86">
        <v>5233774.4991534501</v>
      </c>
    </row>
    <row r="20205" spans="1:6">
      <c r="A20205">
        <v>2024</v>
      </c>
      <c r="B20205" t="s">
        <v>1056</v>
      </c>
      <c r="C20205" t="s">
        <v>1013</v>
      </c>
      <c r="D20205" t="s">
        <v>964</v>
      </c>
      <c r="E20205" t="s">
        <v>1016</v>
      </c>
      <c r="F20205" s="86">
        <v>5227738.5465537999</v>
      </c>
    </row>
    <row r="20206" spans="1:6">
      <c r="A20206">
        <v>2025</v>
      </c>
      <c r="B20206" t="s">
        <v>1056</v>
      </c>
      <c r="C20206" t="s">
        <v>1013</v>
      </c>
      <c r="D20206" t="s">
        <v>964</v>
      </c>
      <c r="E20206" t="s">
        <v>1016</v>
      </c>
      <c r="F20206" s="86">
        <v>5211290.57571977</v>
      </c>
    </row>
    <row r="20207" spans="1:6">
      <c r="A20207">
        <v>2026</v>
      </c>
      <c r="B20207" t="s">
        <v>1056</v>
      </c>
      <c r="C20207" t="s">
        <v>1013</v>
      </c>
      <c r="D20207" t="s">
        <v>964</v>
      </c>
      <c r="E20207" t="s">
        <v>1016</v>
      </c>
      <c r="F20207" s="86">
        <v>5195717.8180126799</v>
      </c>
    </row>
    <row r="20208" spans="1:6">
      <c r="A20208">
        <v>2027</v>
      </c>
      <c r="B20208" t="s">
        <v>1056</v>
      </c>
      <c r="C20208" t="s">
        <v>1013</v>
      </c>
      <c r="D20208" t="s">
        <v>964</v>
      </c>
      <c r="E20208" t="s">
        <v>1016</v>
      </c>
      <c r="F20208" s="86">
        <v>5186090.4736162396</v>
      </c>
    </row>
    <row r="20209" spans="1:6">
      <c r="A20209">
        <v>2028</v>
      </c>
      <c r="B20209" t="s">
        <v>1056</v>
      </c>
      <c r="C20209" t="s">
        <v>1013</v>
      </c>
      <c r="D20209" t="s">
        <v>964</v>
      </c>
      <c r="E20209" t="s">
        <v>1016</v>
      </c>
      <c r="F20209" s="86">
        <v>5187297.6641361704</v>
      </c>
    </row>
    <row r="20210" spans="1:6">
      <c r="A20210">
        <v>2029</v>
      </c>
      <c r="B20210" t="s">
        <v>1056</v>
      </c>
      <c r="C20210" t="s">
        <v>1013</v>
      </c>
      <c r="D20210" t="s">
        <v>964</v>
      </c>
      <c r="E20210" t="s">
        <v>1016</v>
      </c>
      <c r="F20210" s="86">
        <v>5187146.7653211802</v>
      </c>
    </row>
    <row r="20211" spans="1:6">
      <c r="A20211">
        <v>2030</v>
      </c>
      <c r="B20211" t="s">
        <v>1056</v>
      </c>
      <c r="C20211" t="s">
        <v>1013</v>
      </c>
      <c r="D20211" t="s">
        <v>964</v>
      </c>
      <c r="E20211" t="s">
        <v>1016</v>
      </c>
      <c r="F20211" s="86">
        <v>5178485.1733406903</v>
      </c>
    </row>
    <row r="20212" spans="1:6">
      <c r="A20212">
        <v>2031</v>
      </c>
      <c r="B20212" t="s">
        <v>1056</v>
      </c>
      <c r="C20212" t="s">
        <v>1013</v>
      </c>
      <c r="D20212" t="s">
        <v>964</v>
      </c>
      <c r="E20212" t="s">
        <v>1016</v>
      </c>
      <c r="F20212" s="86">
        <v>5166533.9871933898</v>
      </c>
    </row>
    <row r="20213" spans="1:6">
      <c r="A20213">
        <v>2032</v>
      </c>
      <c r="B20213" t="s">
        <v>1056</v>
      </c>
      <c r="C20213" t="s">
        <v>1013</v>
      </c>
      <c r="D20213" t="s">
        <v>964</v>
      </c>
      <c r="E20213" t="s">
        <v>1016</v>
      </c>
      <c r="F20213" s="86">
        <v>5153103.9926591804</v>
      </c>
    </row>
    <row r="20214" spans="1:6">
      <c r="A20214">
        <v>2033</v>
      </c>
      <c r="B20214" t="s">
        <v>1056</v>
      </c>
      <c r="C20214" t="s">
        <v>1013</v>
      </c>
      <c r="D20214" t="s">
        <v>964</v>
      </c>
      <c r="E20214" t="s">
        <v>1016</v>
      </c>
      <c r="F20214" s="86">
        <v>5152802.1950291898</v>
      </c>
    </row>
    <row r="20215" spans="1:6">
      <c r="A20215">
        <v>2034</v>
      </c>
      <c r="B20215" t="s">
        <v>1056</v>
      </c>
      <c r="C20215" t="s">
        <v>1013</v>
      </c>
      <c r="D20215" t="s">
        <v>964</v>
      </c>
      <c r="E20215" t="s">
        <v>1016</v>
      </c>
      <c r="F20215" s="86">
        <v>5152379.6783472197</v>
      </c>
    </row>
    <row r="20216" spans="1:6">
      <c r="A20216">
        <v>2035</v>
      </c>
      <c r="B20216" t="s">
        <v>1056</v>
      </c>
      <c r="C20216" t="s">
        <v>1013</v>
      </c>
      <c r="D20216" t="s">
        <v>964</v>
      </c>
      <c r="E20216" t="s">
        <v>1016</v>
      </c>
      <c r="F20216" s="86">
        <v>5153949.0260231299</v>
      </c>
    </row>
    <row r="20217" spans="1:6">
      <c r="A20217">
        <v>2036</v>
      </c>
      <c r="B20217" t="s">
        <v>1056</v>
      </c>
      <c r="C20217" t="s">
        <v>1013</v>
      </c>
      <c r="D20217" t="s">
        <v>964</v>
      </c>
      <c r="E20217" t="s">
        <v>1016</v>
      </c>
      <c r="F20217" s="86">
        <v>5146102.2876435798</v>
      </c>
    </row>
    <row r="20218" spans="1:6">
      <c r="A20218">
        <v>2037</v>
      </c>
      <c r="B20218" t="s">
        <v>1056</v>
      </c>
      <c r="C20218" t="s">
        <v>1013</v>
      </c>
      <c r="D20218" t="s">
        <v>964</v>
      </c>
      <c r="E20218" t="s">
        <v>1016</v>
      </c>
      <c r="F20218" s="86">
        <v>5145649.5911986101</v>
      </c>
    </row>
    <row r="20219" spans="1:6">
      <c r="A20219">
        <v>2038</v>
      </c>
      <c r="B20219" t="s">
        <v>1056</v>
      </c>
      <c r="C20219" t="s">
        <v>1013</v>
      </c>
      <c r="D20219" t="s">
        <v>964</v>
      </c>
      <c r="E20219" t="s">
        <v>1016</v>
      </c>
      <c r="F20219" s="86">
        <v>5149120.2639434095</v>
      </c>
    </row>
    <row r="20220" spans="1:6">
      <c r="A20220">
        <v>2039</v>
      </c>
      <c r="B20220" t="s">
        <v>1056</v>
      </c>
      <c r="C20220" t="s">
        <v>1013</v>
      </c>
      <c r="D20220" t="s">
        <v>964</v>
      </c>
      <c r="E20220" t="s">
        <v>1016</v>
      </c>
      <c r="F20220" s="86">
        <v>5150176.5556483502</v>
      </c>
    </row>
    <row r="20221" spans="1:6">
      <c r="A20221">
        <v>2040</v>
      </c>
      <c r="B20221" t="s">
        <v>1056</v>
      </c>
      <c r="C20221" t="s">
        <v>1013</v>
      </c>
      <c r="D20221" t="s">
        <v>964</v>
      </c>
      <c r="E20221" t="s">
        <v>1016</v>
      </c>
      <c r="F20221" s="86">
        <v>5151595.0045092599</v>
      </c>
    </row>
    <row r="20222" spans="1:6">
      <c r="A20222">
        <v>2041</v>
      </c>
      <c r="B20222" t="s">
        <v>1056</v>
      </c>
      <c r="C20222" t="s">
        <v>1013</v>
      </c>
      <c r="D20222" t="s">
        <v>964</v>
      </c>
      <c r="E20222" t="s">
        <v>1016</v>
      </c>
      <c r="F20222" s="86">
        <v>5156936.8225599499</v>
      </c>
    </row>
    <row r="20223" spans="1:6">
      <c r="A20223">
        <v>2042</v>
      </c>
      <c r="B20223" t="s">
        <v>1056</v>
      </c>
      <c r="C20223" t="s">
        <v>1013</v>
      </c>
      <c r="D20223" t="s">
        <v>964</v>
      </c>
      <c r="E20223" t="s">
        <v>1016</v>
      </c>
      <c r="F20223" s="86">
        <v>5167016.8634013599</v>
      </c>
    </row>
    <row r="20224" spans="1:6">
      <c r="A20224">
        <v>2043</v>
      </c>
      <c r="B20224" t="s">
        <v>1056</v>
      </c>
      <c r="C20224" t="s">
        <v>1013</v>
      </c>
      <c r="D20224" t="s">
        <v>964</v>
      </c>
      <c r="E20224" t="s">
        <v>1016</v>
      </c>
      <c r="F20224" s="86">
        <v>5178334.2745257001</v>
      </c>
    </row>
    <row r="20225" spans="1:6">
      <c r="A20225">
        <v>2044</v>
      </c>
      <c r="B20225" t="s">
        <v>1056</v>
      </c>
      <c r="C20225" t="s">
        <v>1013</v>
      </c>
      <c r="D20225" t="s">
        <v>964</v>
      </c>
      <c r="E20225" t="s">
        <v>1016</v>
      </c>
      <c r="F20225" s="86">
        <v>5188836.8320490802</v>
      </c>
    </row>
    <row r="20226" spans="1:6">
      <c r="A20226">
        <v>2045</v>
      </c>
      <c r="B20226" t="s">
        <v>1056</v>
      </c>
      <c r="C20226" t="s">
        <v>1013</v>
      </c>
      <c r="D20226" t="s">
        <v>964</v>
      </c>
      <c r="E20226" t="s">
        <v>1016</v>
      </c>
      <c r="F20226" s="86">
        <v>5196955.1882956102</v>
      </c>
    </row>
    <row r="20227" spans="1:6">
      <c r="A20227">
        <v>2046</v>
      </c>
      <c r="B20227" t="s">
        <v>1056</v>
      </c>
      <c r="C20227" t="s">
        <v>1013</v>
      </c>
      <c r="D20227" t="s">
        <v>964</v>
      </c>
      <c r="E20227" t="s">
        <v>1016</v>
      </c>
      <c r="F20227" s="86">
        <v>5201542.51227134</v>
      </c>
    </row>
    <row r="20228" spans="1:6">
      <c r="A20228">
        <v>2047</v>
      </c>
      <c r="B20228" t="s">
        <v>1056</v>
      </c>
      <c r="C20228" t="s">
        <v>1013</v>
      </c>
      <c r="D20228" t="s">
        <v>964</v>
      </c>
      <c r="E20228" t="s">
        <v>1016</v>
      </c>
      <c r="F20228" s="86">
        <v>5202689.3432652699</v>
      </c>
    </row>
    <row r="20229" spans="1:6">
      <c r="A20229">
        <v>2048</v>
      </c>
      <c r="B20229" t="s">
        <v>1056</v>
      </c>
      <c r="C20229" t="s">
        <v>1013</v>
      </c>
      <c r="D20229" t="s">
        <v>964</v>
      </c>
      <c r="E20229" t="s">
        <v>1016</v>
      </c>
      <c r="F20229" s="86">
        <v>5206160.0160100702</v>
      </c>
    </row>
    <row r="20230" spans="1:6">
      <c r="A20230">
        <v>2049</v>
      </c>
      <c r="B20230" t="s">
        <v>1056</v>
      </c>
      <c r="C20230" t="s">
        <v>1013</v>
      </c>
      <c r="D20230" t="s">
        <v>964</v>
      </c>
      <c r="E20230" t="s">
        <v>1016</v>
      </c>
      <c r="F20230" s="86">
        <v>5210475.7221188201</v>
      </c>
    </row>
    <row r="20231" spans="1:6">
      <c r="A20231">
        <v>2050</v>
      </c>
      <c r="B20231" t="s">
        <v>1056</v>
      </c>
      <c r="C20231" t="s">
        <v>1013</v>
      </c>
      <c r="D20231" t="s">
        <v>964</v>
      </c>
      <c r="E20231" t="s">
        <v>1016</v>
      </c>
      <c r="F20231" s="86">
        <v>5212105.42932072</v>
      </c>
    </row>
    <row r="20232" spans="1:6">
      <c r="A20232">
        <v>2017</v>
      </c>
      <c r="B20232" t="s">
        <v>1057</v>
      </c>
      <c r="C20232" t="s">
        <v>1013</v>
      </c>
      <c r="D20232" t="s">
        <v>964</v>
      </c>
      <c r="E20232" t="s">
        <v>1016</v>
      </c>
      <c r="F20232" s="86">
        <v>486365.25523947098</v>
      </c>
    </row>
    <row r="20233" spans="1:6">
      <c r="A20233">
        <v>2018</v>
      </c>
      <c r="B20233" t="s">
        <v>1057</v>
      </c>
      <c r="C20233" t="s">
        <v>1013</v>
      </c>
      <c r="D20233" t="s">
        <v>964</v>
      </c>
      <c r="E20233" t="s">
        <v>1016</v>
      </c>
      <c r="F20233" s="86">
        <v>478611.22761874</v>
      </c>
    </row>
    <row r="20234" spans="1:6">
      <c r="A20234">
        <v>2019</v>
      </c>
      <c r="B20234" t="s">
        <v>1057</v>
      </c>
      <c r="C20234" t="s">
        <v>1013</v>
      </c>
      <c r="D20234" t="s">
        <v>964</v>
      </c>
      <c r="E20234" t="s">
        <v>1016</v>
      </c>
      <c r="F20234" s="86">
        <v>470057.28815245302</v>
      </c>
    </row>
    <row r="20235" spans="1:6">
      <c r="A20235">
        <v>2020</v>
      </c>
      <c r="B20235" t="s">
        <v>1057</v>
      </c>
      <c r="C20235" t="s">
        <v>1013</v>
      </c>
      <c r="D20235" t="s">
        <v>964</v>
      </c>
      <c r="E20235" t="s">
        <v>1016</v>
      </c>
      <c r="F20235" s="86">
        <v>467040.78556988301</v>
      </c>
    </row>
    <row r="20236" spans="1:6">
      <c r="A20236">
        <v>2021</v>
      </c>
      <c r="B20236" t="s">
        <v>1057</v>
      </c>
      <c r="C20236" t="s">
        <v>1013</v>
      </c>
      <c r="D20236" t="s">
        <v>964</v>
      </c>
      <c r="E20236" t="s">
        <v>1016</v>
      </c>
      <c r="F20236" s="86">
        <v>466682.57588820299</v>
      </c>
    </row>
    <row r="20237" spans="1:6">
      <c r="A20237">
        <v>2022</v>
      </c>
      <c r="B20237" t="s">
        <v>1057</v>
      </c>
      <c r="C20237" t="s">
        <v>1013</v>
      </c>
      <c r="D20237" t="s">
        <v>964</v>
      </c>
      <c r="E20237" t="s">
        <v>1016</v>
      </c>
      <c r="F20237" s="86">
        <v>467202.38392252102</v>
      </c>
    </row>
    <row r="20238" spans="1:6">
      <c r="A20238">
        <v>2023</v>
      </c>
      <c r="B20238" t="s">
        <v>1057</v>
      </c>
      <c r="C20238" t="s">
        <v>1013</v>
      </c>
      <c r="D20238" t="s">
        <v>964</v>
      </c>
      <c r="E20238" t="s">
        <v>1016</v>
      </c>
      <c r="F20238" s="86">
        <v>467073.10524041101</v>
      </c>
    </row>
    <row r="20239" spans="1:6">
      <c r="A20239">
        <v>2024</v>
      </c>
      <c r="B20239" t="s">
        <v>1057</v>
      </c>
      <c r="C20239" t="s">
        <v>1013</v>
      </c>
      <c r="D20239" t="s">
        <v>964</v>
      </c>
      <c r="E20239" t="s">
        <v>1016</v>
      </c>
      <c r="F20239" s="86">
        <v>466534.44406495203</v>
      </c>
    </row>
    <row r="20240" spans="1:6">
      <c r="A20240">
        <v>2025</v>
      </c>
      <c r="B20240" t="s">
        <v>1057</v>
      </c>
      <c r="C20240" t="s">
        <v>1013</v>
      </c>
      <c r="D20240" t="s">
        <v>964</v>
      </c>
      <c r="E20240" t="s">
        <v>1016</v>
      </c>
      <c r="F20240" s="86">
        <v>465066.59236182598</v>
      </c>
    </row>
    <row r="20241" spans="1:6">
      <c r="A20241">
        <v>2026</v>
      </c>
      <c r="B20241" t="s">
        <v>1057</v>
      </c>
      <c r="C20241" t="s">
        <v>1013</v>
      </c>
      <c r="D20241" t="s">
        <v>964</v>
      </c>
      <c r="E20241" t="s">
        <v>1016</v>
      </c>
      <c r="F20241" s="86">
        <v>463676.846529142</v>
      </c>
    </row>
    <row r="20242" spans="1:6">
      <c r="A20242">
        <v>2027</v>
      </c>
      <c r="B20242" t="s">
        <v>1057</v>
      </c>
      <c r="C20242" t="s">
        <v>1013</v>
      </c>
      <c r="D20242" t="s">
        <v>964</v>
      </c>
      <c r="E20242" t="s">
        <v>1016</v>
      </c>
      <c r="F20242" s="86">
        <v>462817.68195428501</v>
      </c>
    </row>
    <row r="20243" spans="1:6">
      <c r="A20243">
        <v>2028</v>
      </c>
      <c r="B20243" t="s">
        <v>1057</v>
      </c>
      <c r="C20243" t="s">
        <v>1013</v>
      </c>
      <c r="D20243" t="s">
        <v>964</v>
      </c>
      <c r="E20243" t="s">
        <v>1016</v>
      </c>
      <c r="F20243" s="86">
        <v>462925.41418937698</v>
      </c>
    </row>
    <row r="20244" spans="1:6">
      <c r="A20244">
        <v>2029</v>
      </c>
      <c r="B20244" t="s">
        <v>1057</v>
      </c>
      <c r="C20244" t="s">
        <v>1013</v>
      </c>
      <c r="D20244" t="s">
        <v>964</v>
      </c>
      <c r="E20244" t="s">
        <v>1016</v>
      </c>
      <c r="F20244" s="86">
        <v>462911.94765999098</v>
      </c>
    </row>
    <row r="20245" spans="1:6">
      <c r="A20245">
        <v>2030</v>
      </c>
      <c r="B20245" t="s">
        <v>1057</v>
      </c>
      <c r="C20245" t="s">
        <v>1013</v>
      </c>
      <c r="D20245" t="s">
        <v>964</v>
      </c>
      <c r="E20245" t="s">
        <v>1016</v>
      </c>
      <c r="F20245" s="86">
        <v>462138.96887320699</v>
      </c>
    </row>
    <row r="20246" spans="1:6">
      <c r="A20246">
        <v>2031</v>
      </c>
      <c r="B20246" t="s">
        <v>1057</v>
      </c>
      <c r="C20246" t="s">
        <v>1013</v>
      </c>
      <c r="D20246" t="s">
        <v>964</v>
      </c>
      <c r="E20246" t="s">
        <v>1016</v>
      </c>
      <c r="F20246" s="86">
        <v>461072.41974579898</v>
      </c>
    </row>
    <row r="20247" spans="1:6">
      <c r="A20247">
        <v>2032</v>
      </c>
      <c r="B20247" t="s">
        <v>1057</v>
      </c>
      <c r="C20247" t="s">
        <v>1013</v>
      </c>
      <c r="D20247" t="s">
        <v>964</v>
      </c>
      <c r="E20247" t="s">
        <v>1016</v>
      </c>
      <c r="F20247" s="86">
        <v>459873.89863040298</v>
      </c>
    </row>
    <row r="20248" spans="1:6">
      <c r="A20248">
        <v>2033</v>
      </c>
      <c r="B20248" t="s">
        <v>1057</v>
      </c>
      <c r="C20248" t="s">
        <v>1013</v>
      </c>
      <c r="D20248" t="s">
        <v>964</v>
      </c>
      <c r="E20248" t="s">
        <v>1016</v>
      </c>
      <c r="F20248" s="86">
        <v>459846.96557162999</v>
      </c>
    </row>
    <row r="20249" spans="1:6">
      <c r="A20249">
        <v>2034</v>
      </c>
      <c r="B20249" t="s">
        <v>1057</v>
      </c>
      <c r="C20249" t="s">
        <v>1013</v>
      </c>
      <c r="D20249" t="s">
        <v>964</v>
      </c>
      <c r="E20249" t="s">
        <v>1016</v>
      </c>
      <c r="F20249" s="86">
        <v>459809.25928934797</v>
      </c>
    </row>
    <row r="20250" spans="1:6">
      <c r="A20250">
        <v>2035</v>
      </c>
      <c r="B20250" t="s">
        <v>1057</v>
      </c>
      <c r="C20250" t="s">
        <v>1013</v>
      </c>
      <c r="D20250" t="s">
        <v>964</v>
      </c>
      <c r="E20250" t="s">
        <v>1016</v>
      </c>
      <c r="F20250" s="86">
        <v>459949.31119496701</v>
      </c>
    </row>
    <row r="20251" spans="1:6">
      <c r="A20251">
        <v>2036</v>
      </c>
      <c r="B20251" t="s">
        <v>1057</v>
      </c>
      <c r="C20251" t="s">
        <v>1013</v>
      </c>
      <c r="D20251" t="s">
        <v>964</v>
      </c>
      <c r="E20251" t="s">
        <v>1016</v>
      </c>
      <c r="F20251" s="86">
        <v>459249.05166687001</v>
      </c>
    </row>
    <row r="20252" spans="1:6">
      <c r="A20252">
        <v>2037</v>
      </c>
      <c r="B20252" t="s">
        <v>1057</v>
      </c>
      <c r="C20252" t="s">
        <v>1013</v>
      </c>
      <c r="D20252" t="s">
        <v>964</v>
      </c>
      <c r="E20252" t="s">
        <v>1016</v>
      </c>
      <c r="F20252" s="86">
        <v>459208.65207871102</v>
      </c>
    </row>
    <row r="20253" spans="1:6">
      <c r="A20253">
        <v>2038</v>
      </c>
      <c r="B20253" t="s">
        <v>1057</v>
      </c>
      <c r="C20253" t="s">
        <v>1013</v>
      </c>
      <c r="D20253" t="s">
        <v>964</v>
      </c>
      <c r="E20253" t="s">
        <v>1016</v>
      </c>
      <c r="F20253" s="86">
        <v>459518.3822546</v>
      </c>
    </row>
    <row r="20254" spans="1:6">
      <c r="A20254">
        <v>2039</v>
      </c>
      <c r="B20254" t="s">
        <v>1057</v>
      </c>
      <c r="C20254" t="s">
        <v>1013</v>
      </c>
      <c r="D20254" t="s">
        <v>964</v>
      </c>
      <c r="E20254" t="s">
        <v>1016</v>
      </c>
      <c r="F20254" s="86">
        <v>459612.64796030498</v>
      </c>
    </row>
    <row r="20255" spans="1:6">
      <c r="A20255">
        <v>2040</v>
      </c>
      <c r="B20255" t="s">
        <v>1057</v>
      </c>
      <c r="C20255" t="s">
        <v>1013</v>
      </c>
      <c r="D20255" t="s">
        <v>964</v>
      </c>
      <c r="E20255" t="s">
        <v>1016</v>
      </c>
      <c r="F20255" s="86">
        <v>459739.23333653802</v>
      </c>
    </row>
    <row r="20256" spans="1:6">
      <c r="A20256">
        <v>2041</v>
      </c>
      <c r="B20256" t="s">
        <v>1057</v>
      </c>
      <c r="C20256" t="s">
        <v>1013</v>
      </c>
      <c r="D20256" t="s">
        <v>964</v>
      </c>
      <c r="E20256" t="s">
        <v>1016</v>
      </c>
      <c r="F20256" s="86">
        <v>460215.94847681897</v>
      </c>
    </row>
    <row r="20257" spans="1:6">
      <c r="A20257">
        <v>2042</v>
      </c>
      <c r="B20257" t="s">
        <v>1057</v>
      </c>
      <c r="C20257" t="s">
        <v>1013</v>
      </c>
      <c r="D20257" t="s">
        <v>964</v>
      </c>
      <c r="E20257" t="s">
        <v>1016</v>
      </c>
      <c r="F20257" s="86">
        <v>461115.51263983501</v>
      </c>
    </row>
    <row r="20258" spans="1:6">
      <c r="A20258">
        <v>2043</v>
      </c>
      <c r="B20258" t="s">
        <v>1057</v>
      </c>
      <c r="C20258" t="s">
        <v>1013</v>
      </c>
      <c r="D20258" t="s">
        <v>964</v>
      </c>
      <c r="E20258" t="s">
        <v>1016</v>
      </c>
      <c r="F20258" s="86">
        <v>462125.50234382099</v>
      </c>
    </row>
    <row r="20259" spans="1:6">
      <c r="A20259">
        <v>2044</v>
      </c>
      <c r="B20259" t="s">
        <v>1057</v>
      </c>
      <c r="C20259" t="s">
        <v>1013</v>
      </c>
      <c r="D20259" t="s">
        <v>964</v>
      </c>
      <c r="E20259" t="s">
        <v>1016</v>
      </c>
      <c r="F20259" s="86">
        <v>463062.77278911899</v>
      </c>
    </row>
    <row r="20260" spans="1:6">
      <c r="A20260">
        <v>2045</v>
      </c>
      <c r="B20260" t="s">
        <v>1057</v>
      </c>
      <c r="C20260" t="s">
        <v>1013</v>
      </c>
      <c r="D20260" t="s">
        <v>964</v>
      </c>
      <c r="E20260" t="s">
        <v>1016</v>
      </c>
      <c r="F20260" s="86">
        <v>463787.27207011101</v>
      </c>
    </row>
    <row r="20261" spans="1:6">
      <c r="A20261">
        <v>2046</v>
      </c>
      <c r="B20261" t="s">
        <v>1057</v>
      </c>
      <c r="C20261" t="s">
        <v>1013</v>
      </c>
      <c r="D20261" t="s">
        <v>964</v>
      </c>
      <c r="E20261" t="s">
        <v>1016</v>
      </c>
      <c r="F20261" s="86">
        <v>464196.65456345998</v>
      </c>
    </row>
    <row r="20262" spans="1:6">
      <c r="A20262">
        <v>2047</v>
      </c>
      <c r="B20262" t="s">
        <v>1057</v>
      </c>
      <c r="C20262" t="s">
        <v>1013</v>
      </c>
      <c r="D20262" t="s">
        <v>964</v>
      </c>
      <c r="E20262" t="s">
        <v>1016</v>
      </c>
      <c r="F20262" s="86">
        <v>464299.000186797</v>
      </c>
    </row>
    <row r="20263" spans="1:6">
      <c r="A20263">
        <v>2048</v>
      </c>
      <c r="B20263" t="s">
        <v>1057</v>
      </c>
      <c r="C20263" t="s">
        <v>1013</v>
      </c>
      <c r="D20263" t="s">
        <v>964</v>
      </c>
      <c r="E20263" t="s">
        <v>1016</v>
      </c>
      <c r="F20263" s="86">
        <v>464608.73036268598</v>
      </c>
    </row>
    <row r="20264" spans="1:6">
      <c r="A20264">
        <v>2049</v>
      </c>
      <c r="B20264" t="s">
        <v>1057</v>
      </c>
      <c r="C20264" t="s">
        <v>1013</v>
      </c>
      <c r="D20264" t="s">
        <v>964</v>
      </c>
      <c r="E20264" t="s">
        <v>1016</v>
      </c>
      <c r="F20264" s="86">
        <v>464993.87310313899</v>
      </c>
    </row>
    <row r="20265" spans="1:6">
      <c r="A20265">
        <v>2050</v>
      </c>
      <c r="B20265" t="s">
        <v>1057</v>
      </c>
      <c r="C20265" t="s">
        <v>1013</v>
      </c>
      <c r="D20265" t="s">
        <v>964</v>
      </c>
      <c r="E20265" t="s">
        <v>1016</v>
      </c>
      <c r="F20265" s="86">
        <v>465139.31162051298</v>
      </c>
    </row>
    <row r="20266" spans="1:6">
      <c r="A20266">
        <v>2017</v>
      </c>
      <c r="B20266" t="s">
        <v>1058</v>
      </c>
      <c r="C20266" t="s">
        <v>1013</v>
      </c>
      <c r="D20266" t="s">
        <v>964</v>
      </c>
      <c r="E20266" t="s">
        <v>1016</v>
      </c>
      <c r="F20266" s="86">
        <v>6816028.7570008496</v>
      </c>
    </row>
    <row r="20267" spans="1:6">
      <c r="A20267">
        <v>2018</v>
      </c>
      <c r="B20267" t="s">
        <v>1058</v>
      </c>
      <c r="C20267" t="s">
        <v>1013</v>
      </c>
      <c r="D20267" t="s">
        <v>964</v>
      </c>
      <c r="E20267" t="s">
        <v>1016</v>
      </c>
      <c r="F20267" s="86">
        <v>6707362.1228691395</v>
      </c>
    </row>
    <row r="20268" spans="1:6">
      <c r="A20268">
        <v>2019</v>
      </c>
      <c r="B20268" t="s">
        <v>1058</v>
      </c>
      <c r="C20268" t="s">
        <v>1013</v>
      </c>
      <c r="D20268" t="s">
        <v>964</v>
      </c>
      <c r="E20268" t="s">
        <v>1016</v>
      </c>
      <c r="F20268" s="86">
        <v>6587485.3496832103</v>
      </c>
    </row>
    <row r="20269" spans="1:6">
      <c r="A20269">
        <v>2020</v>
      </c>
      <c r="B20269" t="s">
        <v>1058</v>
      </c>
      <c r="C20269" t="s">
        <v>1013</v>
      </c>
      <c r="D20269" t="s">
        <v>964</v>
      </c>
      <c r="E20269" t="s">
        <v>1016</v>
      </c>
      <c r="F20269" s="86">
        <v>6545211.4246302396</v>
      </c>
    </row>
    <row r="20270" spans="1:6">
      <c r="A20270">
        <v>2021</v>
      </c>
      <c r="B20270" t="s">
        <v>1058</v>
      </c>
      <c r="C20270" t="s">
        <v>1013</v>
      </c>
      <c r="D20270" t="s">
        <v>964</v>
      </c>
      <c r="E20270" t="s">
        <v>1016</v>
      </c>
      <c r="F20270" s="86">
        <v>6540191.3960301997</v>
      </c>
    </row>
    <row r="20271" spans="1:6">
      <c r="A20271">
        <v>2022</v>
      </c>
      <c r="B20271" t="s">
        <v>1058</v>
      </c>
      <c r="C20271" t="s">
        <v>1013</v>
      </c>
      <c r="D20271" t="s">
        <v>964</v>
      </c>
      <c r="E20271" t="s">
        <v>1016</v>
      </c>
      <c r="F20271" s="86">
        <v>6547476.0991866495</v>
      </c>
    </row>
    <row r="20272" spans="1:6">
      <c r="A20272">
        <v>2023</v>
      </c>
      <c r="B20272" t="s">
        <v>1058</v>
      </c>
      <c r="C20272" t="s">
        <v>1013</v>
      </c>
      <c r="D20272" t="s">
        <v>964</v>
      </c>
      <c r="E20272" t="s">
        <v>1016</v>
      </c>
      <c r="F20272" s="86">
        <v>6545664.3595415195</v>
      </c>
    </row>
    <row r="20273" spans="1:6">
      <c r="A20273">
        <v>2024</v>
      </c>
      <c r="B20273" t="s">
        <v>1058</v>
      </c>
      <c r="C20273" t="s">
        <v>1013</v>
      </c>
      <c r="D20273" t="s">
        <v>964</v>
      </c>
      <c r="E20273" t="s">
        <v>1016</v>
      </c>
      <c r="F20273" s="86">
        <v>6538115.4443534901</v>
      </c>
    </row>
    <row r="20274" spans="1:6">
      <c r="A20274">
        <v>2025</v>
      </c>
      <c r="B20274" t="s">
        <v>1058</v>
      </c>
      <c r="C20274" t="s">
        <v>1013</v>
      </c>
      <c r="D20274" t="s">
        <v>964</v>
      </c>
      <c r="E20274" t="s">
        <v>1016</v>
      </c>
      <c r="F20274" s="86">
        <v>6517544.6504661096</v>
      </c>
    </row>
    <row r="20275" spans="1:6">
      <c r="A20275">
        <v>2026</v>
      </c>
      <c r="B20275" t="s">
        <v>1058</v>
      </c>
      <c r="C20275" t="s">
        <v>1013</v>
      </c>
      <c r="D20275" t="s">
        <v>964</v>
      </c>
      <c r="E20275" t="s">
        <v>1016</v>
      </c>
      <c r="F20275" s="86">
        <v>6498068.4492809903</v>
      </c>
    </row>
    <row r="20276" spans="1:6">
      <c r="A20276">
        <v>2027</v>
      </c>
      <c r="B20276" t="s">
        <v>1058</v>
      </c>
      <c r="C20276" t="s">
        <v>1013</v>
      </c>
      <c r="D20276" t="s">
        <v>964</v>
      </c>
      <c r="E20276" t="s">
        <v>1016</v>
      </c>
      <c r="F20276" s="86">
        <v>6486027.9295560801</v>
      </c>
    </row>
    <row r="20277" spans="1:6">
      <c r="A20277">
        <v>2028</v>
      </c>
      <c r="B20277" t="s">
        <v>1058</v>
      </c>
      <c r="C20277" t="s">
        <v>1013</v>
      </c>
      <c r="D20277" t="s">
        <v>964</v>
      </c>
      <c r="E20277" t="s">
        <v>1016</v>
      </c>
      <c r="F20277" s="86">
        <v>6487537.7125936896</v>
      </c>
    </row>
    <row r="20278" spans="1:6">
      <c r="A20278">
        <v>2029</v>
      </c>
      <c r="B20278" t="s">
        <v>1058</v>
      </c>
      <c r="C20278" t="s">
        <v>1013</v>
      </c>
      <c r="D20278" t="s">
        <v>964</v>
      </c>
      <c r="E20278" t="s">
        <v>1016</v>
      </c>
      <c r="F20278" s="86">
        <v>6487348.9897139799</v>
      </c>
    </row>
    <row r="20279" spans="1:6">
      <c r="A20279">
        <v>2030</v>
      </c>
      <c r="B20279" t="s">
        <v>1058</v>
      </c>
      <c r="C20279" t="s">
        <v>1013</v>
      </c>
      <c r="D20279" t="s">
        <v>964</v>
      </c>
      <c r="E20279" t="s">
        <v>1016</v>
      </c>
      <c r="F20279" s="86">
        <v>6476516.2964191604</v>
      </c>
    </row>
    <row r="20280" spans="1:6">
      <c r="A20280">
        <v>2031</v>
      </c>
      <c r="B20280" t="s">
        <v>1058</v>
      </c>
      <c r="C20280" t="s">
        <v>1013</v>
      </c>
      <c r="D20280" t="s">
        <v>964</v>
      </c>
      <c r="E20280" t="s">
        <v>1016</v>
      </c>
      <c r="F20280" s="86">
        <v>6461569.4443468601</v>
      </c>
    </row>
    <row r="20281" spans="1:6">
      <c r="A20281">
        <v>2032</v>
      </c>
      <c r="B20281" t="s">
        <v>1058</v>
      </c>
      <c r="C20281" t="s">
        <v>1013</v>
      </c>
      <c r="D20281" t="s">
        <v>964</v>
      </c>
      <c r="E20281" t="s">
        <v>1016</v>
      </c>
      <c r="F20281" s="86">
        <v>6444773.1080534896</v>
      </c>
    </row>
    <row r="20282" spans="1:6">
      <c r="A20282">
        <v>2033</v>
      </c>
      <c r="B20282" t="s">
        <v>1058</v>
      </c>
      <c r="C20282" t="s">
        <v>1013</v>
      </c>
      <c r="D20282" t="s">
        <v>964</v>
      </c>
      <c r="E20282" t="s">
        <v>1016</v>
      </c>
      <c r="F20282" s="86">
        <v>6444395.6622940898</v>
      </c>
    </row>
    <row r="20283" spans="1:6">
      <c r="A20283">
        <v>2034</v>
      </c>
      <c r="B20283" t="s">
        <v>1058</v>
      </c>
      <c r="C20283" t="s">
        <v>1013</v>
      </c>
      <c r="D20283" t="s">
        <v>964</v>
      </c>
      <c r="E20283" t="s">
        <v>1016</v>
      </c>
      <c r="F20283" s="86">
        <v>6443867.2382309297</v>
      </c>
    </row>
    <row r="20284" spans="1:6">
      <c r="A20284">
        <v>2035</v>
      </c>
      <c r="B20284" t="s">
        <v>1058</v>
      </c>
      <c r="C20284" t="s">
        <v>1013</v>
      </c>
      <c r="D20284" t="s">
        <v>964</v>
      </c>
      <c r="E20284" t="s">
        <v>1016</v>
      </c>
      <c r="F20284" s="86">
        <v>6445829.9561798098</v>
      </c>
    </row>
    <row r="20285" spans="1:6">
      <c r="A20285">
        <v>2036</v>
      </c>
      <c r="B20285" t="s">
        <v>1058</v>
      </c>
      <c r="C20285" t="s">
        <v>1013</v>
      </c>
      <c r="D20285" t="s">
        <v>964</v>
      </c>
      <c r="E20285" t="s">
        <v>1016</v>
      </c>
      <c r="F20285" s="86">
        <v>6436016.3664353797</v>
      </c>
    </row>
    <row r="20286" spans="1:6">
      <c r="A20286">
        <v>2037</v>
      </c>
      <c r="B20286" t="s">
        <v>1058</v>
      </c>
      <c r="C20286" t="s">
        <v>1013</v>
      </c>
      <c r="D20286" t="s">
        <v>964</v>
      </c>
      <c r="E20286" t="s">
        <v>1016</v>
      </c>
      <c r="F20286" s="86">
        <v>6435450.1977962703</v>
      </c>
    </row>
    <row r="20287" spans="1:6">
      <c r="A20287">
        <v>2038</v>
      </c>
      <c r="B20287" t="s">
        <v>1058</v>
      </c>
      <c r="C20287" t="s">
        <v>1013</v>
      </c>
      <c r="D20287" t="s">
        <v>964</v>
      </c>
      <c r="E20287" t="s">
        <v>1016</v>
      </c>
      <c r="F20287" s="86">
        <v>6439790.8240293898</v>
      </c>
    </row>
    <row r="20288" spans="1:6">
      <c r="A20288">
        <v>2039</v>
      </c>
      <c r="B20288" t="s">
        <v>1058</v>
      </c>
      <c r="C20288" t="s">
        <v>1013</v>
      </c>
      <c r="D20288" t="s">
        <v>964</v>
      </c>
      <c r="E20288" t="s">
        <v>1016</v>
      </c>
      <c r="F20288" s="86">
        <v>6441111.8841872998</v>
      </c>
    </row>
    <row r="20289" spans="1:6">
      <c r="A20289">
        <v>2040</v>
      </c>
      <c r="B20289" t="s">
        <v>1058</v>
      </c>
      <c r="C20289" t="s">
        <v>1013</v>
      </c>
      <c r="D20289" t="s">
        <v>964</v>
      </c>
      <c r="E20289" t="s">
        <v>1016</v>
      </c>
      <c r="F20289" s="86">
        <v>6442885.8792564804</v>
      </c>
    </row>
    <row r="20290" spans="1:6">
      <c r="A20290">
        <v>2041</v>
      </c>
      <c r="B20290" t="s">
        <v>1058</v>
      </c>
      <c r="C20290" t="s">
        <v>1013</v>
      </c>
      <c r="D20290" t="s">
        <v>964</v>
      </c>
      <c r="E20290" t="s">
        <v>1016</v>
      </c>
      <c r="F20290" s="86">
        <v>6449566.66919789</v>
      </c>
    </row>
    <row r="20291" spans="1:6">
      <c r="A20291">
        <v>2042</v>
      </c>
      <c r="B20291" t="s">
        <v>1058</v>
      </c>
      <c r="C20291" t="s">
        <v>1013</v>
      </c>
      <c r="D20291" t="s">
        <v>964</v>
      </c>
      <c r="E20291" t="s">
        <v>1016</v>
      </c>
      <c r="F20291" s="86">
        <v>6462173.3575619003</v>
      </c>
    </row>
    <row r="20292" spans="1:6">
      <c r="A20292">
        <v>2043</v>
      </c>
      <c r="B20292" t="s">
        <v>1058</v>
      </c>
      <c r="C20292" t="s">
        <v>1013</v>
      </c>
      <c r="D20292" t="s">
        <v>964</v>
      </c>
      <c r="E20292" t="s">
        <v>1016</v>
      </c>
      <c r="F20292" s="86">
        <v>6476327.5735394601</v>
      </c>
    </row>
    <row r="20293" spans="1:6">
      <c r="A20293">
        <v>2044</v>
      </c>
      <c r="B20293" t="s">
        <v>1058</v>
      </c>
      <c r="C20293" t="s">
        <v>1013</v>
      </c>
      <c r="D20293" t="s">
        <v>964</v>
      </c>
      <c r="E20293" t="s">
        <v>1016</v>
      </c>
      <c r="F20293" s="86">
        <v>6489462.6859666295</v>
      </c>
    </row>
    <row r="20294" spans="1:6">
      <c r="A20294">
        <v>2045</v>
      </c>
      <c r="B20294" t="s">
        <v>1058</v>
      </c>
      <c r="C20294" t="s">
        <v>1013</v>
      </c>
      <c r="D20294" t="s">
        <v>964</v>
      </c>
      <c r="E20294" t="s">
        <v>1016</v>
      </c>
      <c r="F20294" s="86">
        <v>6499615.9768945295</v>
      </c>
    </row>
    <row r="20295" spans="1:6">
      <c r="A20295">
        <v>2046</v>
      </c>
      <c r="B20295" t="s">
        <v>1058</v>
      </c>
      <c r="C20295" t="s">
        <v>1013</v>
      </c>
      <c r="D20295" t="s">
        <v>964</v>
      </c>
      <c r="E20295" t="s">
        <v>1016</v>
      </c>
      <c r="F20295" s="86">
        <v>6505353.1524374401</v>
      </c>
    </row>
    <row r="20296" spans="1:6">
      <c r="A20296">
        <v>2047</v>
      </c>
      <c r="B20296" t="s">
        <v>1058</v>
      </c>
      <c r="C20296" t="s">
        <v>1013</v>
      </c>
      <c r="D20296" t="s">
        <v>964</v>
      </c>
      <c r="E20296" t="s">
        <v>1016</v>
      </c>
      <c r="F20296" s="86">
        <v>6506787.4463231601</v>
      </c>
    </row>
    <row r="20297" spans="1:6">
      <c r="A20297">
        <v>2048</v>
      </c>
      <c r="B20297" t="s">
        <v>1058</v>
      </c>
      <c r="C20297" t="s">
        <v>1013</v>
      </c>
      <c r="D20297" t="s">
        <v>964</v>
      </c>
      <c r="E20297" t="s">
        <v>1016</v>
      </c>
      <c r="F20297" s="86">
        <v>6511128.0725562796</v>
      </c>
    </row>
    <row r="20298" spans="1:6">
      <c r="A20298">
        <v>2049</v>
      </c>
      <c r="B20298" t="s">
        <v>1058</v>
      </c>
      <c r="C20298" t="s">
        <v>1013</v>
      </c>
      <c r="D20298" t="s">
        <v>964</v>
      </c>
      <c r="E20298" t="s">
        <v>1016</v>
      </c>
      <c r="F20298" s="86">
        <v>6516525.5469157305</v>
      </c>
    </row>
    <row r="20299" spans="1:6">
      <c r="A20299">
        <v>2050</v>
      </c>
      <c r="B20299" t="s">
        <v>1058</v>
      </c>
      <c r="C20299" t="s">
        <v>1013</v>
      </c>
      <c r="D20299" t="s">
        <v>964</v>
      </c>
      <c r="E20299" t="s">
        <v>1016</v>
      </c>
      <c r="F20299" s="86">
        <v>6518563.7540164897</v>
      </c>
    </row>
    <row r="20300" spans="1:6">
      <c r="A20300">
        <v>2017</v>
      </c>
      <c r="B20300" t="s">
        <v>1059</v>
      </c>
      <c r="C20300" t="s">
        <v>1013</v>
      </c>
      <c r="D20300" t="s">
        <v>964</v>
      </c>
      <c r="E20300" t="s">
        <v>1016</v>
      </c>
      <c r="F20300" s="86">
        <v>2155233.9003602001</v>
      </c>
    </row>
    <row r="20301" spans="1:6">
      <c r="A20301">
        <v>2018</v>
      </c>
      <c r="B20301" t="s">
        <v>1059</v>
      </c>
      <c r="C20301" t="s">
        <v>1013</v>
      </c>
      <c r="D20301" t="s">
        <v>964</v>
      </c>
      <c r="E20301" t="s">
        <v>1016</v>
      </c>
      <c r="F20301" s="86">
        <v>2120873.42125011</v>
      </c>
    </row>
    <row r="20302" spans="1:6">
      <c r="A20302">
        <v>2019</v>
      </c>
      <c r="B20302" t="s">
        <v>1059</v>
      </c>
      <c r="C20302" t="s">
        <v>1013</v>
      </c>
      <c r="D20302" t="s">
        <v>964</v>
      </c>
      <c r="E20302" t="s">
        <v>1016</v>
      </c>
      <c r="F20302" s="86">
        <v>2082968.28694874</v>
      </c>
    </row>
    <row r="20303" spans="1:6">
      <c r="A20303">
        <v>2020</v>
      </c>
      <c r="B20303" t="s">
        <v>1059</v>
      </c>
      <c r="C20303" t="s">
        <v>1013</v>
      </c>
      <c r="D20303" t="s">
        <v>964</v>
      </c>
      <c r="E20303" t="s">
        <v>1016</v>
      </c>
      <c r="F20303" s="86">
        <v>2069601.23706917</v>
      </c>
    </row>
    <row r="20304" spans="1:6">
      <c r="A20304">
        <v>2021</v>
      </c>
      <c r="B20304" t="s">
        <v>1059</v>
      </c>
      <c r="C20304" t="s">
        <v>1013</v>
      </c>
      <c r="D20304" t="s">
        <v>964</v>
      </c>
      <c r="E20304" t="s">
        <v>1016</v>
      </c>
      <c r="F20304" s="86">
        <v>2068013.89989597</v>
      </c>
    </row>
    <row r="20305" spans="1:6">
      <c r="A20305">
        <v>2022</v>
      </c>
      <c r="B20305" t="s">
        <v>1059</v>
      </c>
      <c r="C20305" t="s">
        <v>1013</v>
      </c>
      <c r="D20305" t="s">
        <v>964</v>
      </c>
      <c r="E20305" t="s">
        <v>1016</v>
      </c>
      <c r="F20305" s="86">
        <v>2070317.3290270001</v>
      </c>
    </row>
    <row r="20306" spans="1:6">
      <c r="A20306">
        <v>2023</v>
      </c>
      <c r="B20306" t="s">
        <v>1059</v>
      </c>
      <c r="C20306" t="s">
        <v>1013</v>
      </c>
      <c r="D20306" t="s">
        <v>964</v>
      </c>
      <c r="E20306" t="s">
        <v>1016</v>
      </c>
      <c r="F20306" s="86">
        <v>2069744.45546073</v>
      </c>
    </row>
    <row r="20307" spans="1:6">
      <c r="A20307">
        <v>2024</v>
      </c>
      <c r="B20307" t="s">
        <v>1059</v>
      </c>
      <c r="C20307" t="s">
        <v>1013</v>
      </c>
      <c r="D20307" t="s">
        <v>964</v>
      </c>
      <c r="E20307" t="s">
        <v>1016</v>
      </c>
      <c r="F20307" s="86">
        <v>2067357.48226795</v>
      </c>
    </row>
    <row r="20308" spans="1:6">
      <c r="A20308">
        <v>2025</v>
      </c>
      <c r="B20308" t="s">
        <v>1059</v>
      </c>
      <c r="C20308" t="s">
        <v>1013</v>
      </c>
      <c r="D20308" t="s">
        <v>964</v>
      </c>
      <c r="E20308" t="s">
        <v>1016</v>
      </c>
      <c r="F20308" s="86">
        <v>2060852.9803176201</v>
      </c>
    </row>
    <row r="20309" spans="1:6">
      <c r="A20309">
        <v>2026</v>
      </c>
      <c r="B20309" t="s">
        <v>1059</v>
      </c>
      <c r="C20309" t="s">
        <v>1013</v>
      </c>
      <c r="D20309" t="s">
        <v>964</v>
      </c>
      <c r="E20309" t="s">
        <v>1016</v>
      </c>
      <c r="F20309" s="86">
        <v>2054694.5894802499</v>
      </c>
    </row>
    <row r="20310" spans="1:6">
      <c r="A20310">
        <v>2027</v>
      </c>
      <c r="B20310" t="s">
        <v>1059</v>
      </c>
      <c r="C20310" t="s">
        <v>1013</v>
      </c>
      <c r="D20310" t="s">
        <v>964</v>
      </c>
      <c r="E20310" t="s">
        <v>1016</v>
      </c>
      <c r="F20310" s="86">
        <v>2050887.36723776</v>
      </c>
    </row>
    <row r="20311" spans="1:6">
      <c r="A20311">
        <v>2028</v>
      </c>
      <c r="B20311" t="s">
        <v>1059</v>
      </c>
      <c r="C20311" t="s">
        <v>1013</v>
      </c>
      <c r="D20311" t="s">
        <v>964</v>
      </c>
      <c r="E20311" t="s">
        <v>1016</v>
      </c>
      <c r="F20311" s="86">
        <v>2051364.76187632</v>
      </c>
    </row>
    <row r="20312" spans="1:6">
      <c r="A20312">
        <v>2029</v>
      </c>
      <c r="B20312" t="s">
        <v>1059</v>
      </c>
      <c r="C20312" t="s">
        <v>1013</v>
      </c>
      <c r="D20312" t="s">
        <v>964</v>
      </c>
      <c r="E20312" t="s">
        <v>1016</v>
      </c>
      <c r="F20312" s="86">
        <v>2051305.0875464999</v>
      </c>
    </row>
    <row r="20313" spans="1:6">
      <c r="A20313">
        <v>2030</v>
      </c>
      <c r="B20313" t="s">
        <v>1059</v>
      </c>
      <c r="C20313" t="s">
        <v>1013</v>
      </c>
      <c r="D20313" t="s">
        <v>964</v>
      </c>
      <c r="E20313" t="s">
        <v>1016</v>
      </c>
      <c r="F20313" s="86">
        <v>2047879.7810148599</v>
      </c>
    </row>
    <row r="20314" spans="1:6">
      <c r="A20314">
        <v>2031</v>
      </c>
      <c r="B20314" t="s">
        <v>1059</v>
      </c>
      <c r="C20314" t="s">
        <v>1013</v>
      </c>
      <c r="D20314" t="s">
        <v>964</v>
      </c>
      <c r="E20314" t="s">
        <v>1016</v>
      </c>
      <c r="F20314" s="86">
        <v>2043153.57409315</v>
      </c>
    </row>
    <row r="20315" spans="1:6">
      <c r="A20315">
        <v>2032</v>
      </c>
      <c r="B20315" t="s">
        <v>1059</v>
      </c>
      <c r="C20315" t="s">
        <v>1013</v>
      </c>
      <c r="D20315" t="s">
        <v>964</v>
      </c>
      <c r="E20315" t="s">
        <v>1016</v>
      </c>
      <c r="F20315" s="86">
        <v>2037842.55873921</v>
      </c>
    </row>
    <row r="20316" spans="1:6">
      <c r="A20316">
        <v>2033</v>
      </c>
      <c r="B20316" t="s">
        <v>1059</v>
      </c>
      <c r="C20316" t="s">
        <v>1013</v>
      </c>
      <c r="D20316" t="s">
        <v>964</v>
      </c>
      <c r="E20316" t="s">
        <v>1016</v>
      </c>
      <c r="F20316" s="86">
        <v>2037723.2100795701</v>
      </c>
    </row>
    <row r="20317" spans="1:6">
      <c r="A20317">
        <v>2034</v>
      </c>
      <c r="B20317" t="s">
        <v>1059</v>
      </c>
      <c r="C20317" t="s">
        <v>1013</v>
      </c>
      <c r="D20317" t="s">
        <v>964</v>
      </c>
      <c r="E20317" t="s">
        <v>1016</v>
      </c>
      <c r="F20317" s="86">
        <v>2037556.12195608</v>
      </c>
    </row>
    <row r="20318" spans="1:6">
      <c r="A20318">
        <v>2035</v>
      </c>
      <c r="B20318" t="s">
        <v>1059</v>
      </c>
      <c r="C20318" t="s">
        <v>1013</v>
      </c>
      <c r="D20318" t="s">
        <v>964</v>
      </c>
      <c r="E20318" t="s">
        <v>1016</v>
      </c>
      <c r="F20318" s="86">
        <v>2038176.7349862</v>
      </c>
    </row>
    <row r="20319" spans="1:6">
      <c r="A20319">
        <v>2036</v>
      </c>
      <c r="B20319" t="s">
        <v>1059</v>
      </c>
      <c r="C20319" t="s">
        <v>1013</v>
      </c>
      <c r="D20319" t="s">
        <v>964</v>
      </c>
      <c r="E20319" t="s">
        <v>1016</v>
      </c>
      <c r="F20319" s="86">
        <v>2035073.66983558</v>
      </c>
    </row>
    <row r="20320" spans="1:6">
      <c r="A20320">
        <v>2037</v>
      </c>
      <c r="B20320" t="s">
        <v>1059</v>
      </c>
      <c r="C20320" t="s">
        <v>1013</v>
      </c>
      <c r="D20320" t="s">
        <v>964</v>
      </c>
      <c r="E20320" t="s">
        <v>1016</v>
      </c>
      <c r="F20320" s="86">
        <v>2034894.64684612</v>
      </c>
    </row>
    <row r="20321" spans="1:6">
      <c r="A20321">
        <v>2038</v>
      </c>
      <c r="B20321" t="s">
        <v>1059</v>
      </c>
      <c r="C20321" t="s">
        <v>1013</v>
      </c>
      <c r="D20321" t="s">
        <v>964</v>
      </c>
      <c r="E20321" t="s">
        <v>1016</v>
      </c>
      <c r="F20321" s="86">
        <v>2036267.15643197</v>
      </c>
    </row>
    <row r="20322" spans="1:6">
      <c r="A20322">
        <v>2039</v>
      </c>
      <c r="B20322" t="s">
        <v>1059</v>
      </c>
      <c r="C20322" t="s">
        <v>1013</v>
      </c>
      <c r="D20322" t="s">
        <v>964</v>
      </c>
      <c r="E20322" t="s">
        <v>1016</v>
      </c>
      <c r="F20322" s="86">
        <v>2036684.8767407101</v>
      </c>
    </row>
    <row r="20323" spans="1:6">
      <c r="A20323">
        <v>2040</v>
      </c>
      <c r="B20323" t="s">
        <v>1059</v>
      </c>
      <c r="C20323" t="s">
        <v>1013</v>
      </c>
      <c r="D20323" t="s">
        <v>964</v>
      </c>
      <c r="E20323" t="s">
        <v>1016</v>
      </c>
      <c r="F20323" s="86">
        <v>2037245.8154410101</v>
      </c>
    </row>
    <row r="20324" spans="1:6">
      <c r="A20324">
        <v>2041</v>
      </c>
      <c r="B20324" t="s">
        <v>1059</v>
      </c>
      <c r="C20324" t="s">
        <v>1013</v>
      </c>
      <c r="D20324" t="s">
        <v>964</v>
      </c>
      <c r="E20324" t="s">
        <v>1016</v>
      </c>
      <c r="F20324" s="86">
        <v>2039358.28671663</v>
      </c>
    </row>
    <row r="20325" spans="1:6">
      <c r="A20325">
        <v>2042</v>
      </c>
      <c r="B20325" t="s">
        <v>1059</v>
      </c>
      <c r="C20325" t="s">
        <v>1013</v>
      </c>
      <c r="D20325" t="s">
        <v>964</v>
      </c>
      <c r="E20325" t="s">
        <v>1016</v>
      </c>
      <c r="F20325" s="86">
        <v>2043344.5319485699</v>
      </c>
    </row>
    <row r="20326" spans="1:6">
      <c r="A20326">
        <v>2043</v>
      </c>
      <c r="B20326" t="s">
        <v>1059</v>
      </c>
      <c r="C20326" t="s">
        <v>1013</v>
      </c>
      <c r="D20326" t="s">
        <v>964</v>
      </c>
      <c r="E20326" t="s">
        <v>1016</v>
      </c>
      <c r="F20326" s="86">
        <v>2047820.1066850401</v>
      </c>
    </row>
    <row r="20327" spans="1:6">
      <c r="A20327">
        <v>2044</v>
      </c>
      <c r="B20327" t="s">
        <v>1059</v>
      </c>
      <c r="C20327" t="s">
        <v>1013</v>
      </c>
      <c r="D20327" t="s">
        <v>964</v>
      </c>
      <c r="E20327" t="s">
        <v>1016</v>
      </c>
      <c r="F20327" s="86">
        <v>2051973.4400404801</v>
      </c>
    </row>
    <row r="20328" spans="1:6">
      <c r="A20328">
        <v>2045</v>
      </c>
      <c r="B20328" t="s">
        <v>1059</v>
      </c>
      <c r="C20328" t="s">
        <v>1013</v>
      </c>
      <c r="D20328" t="s">
        <v>964</v>
      </c>
      <c r="E20328" t="s">
        <v>1016</v>
      </c>
      <c r="F20328" s="86">
        <v>2055183.9189847701</v>
      </c>
    </row>
    <row r="20329" spans="1:6">
      <c r="A20329">
        <v>2046</v>
      </c>
      <c r="B20329" t="s">
        <v>1059</v>
      </c>
      <c r="C20329" t="s">
        <v>1013</v>
      </c>
      <c r="D20329" t="s">
        <v>964</v>
      </c>
      <c r="E20329" t="s">
        <v>1016</v>
      </c>
      <c r="F20329" s="86">
        <v>2056998.01861128</v>
      </c>
    </row>
    <row r="20330" spans="1:6">
      <c r="A20330">
        <v>2047</v>
      </c>
      <c r="B20330" t="s">
        <v>1059</v>
      </c>
      <c r="C20330" t="s">
        <v>1013</v>
      </c>
      <c r="D20330" t="s">
        <v>964</v>
      </c>
      <c r="E20330" t="s">
        <v>1016</v>
      </c>
      <c r="F20330" s="86">
        <v>2057451.5435179099</v>
      </c>
    </row>
    <row r="20331" spans="1:6">
      <c r="A20331">
        <v>2048</v>
      </c>
      <c r="B20331" t="s">
        <v>1059</v>
      </c>
      <c r="C20331" t="s">
        <v>1013</v>
      </c>
      <c r="D20331" t="s">
        <v>964</v>
      </c>
      <c r="E20331" t="s">
        <v>1016</v>
      </c>
      <c r="F20331" s="86">
        <v>2058824.0531037599</v>
      </c>
    </row>
    <row r="20332" spans="1:6">
      <c r="A20332">
        <v>2049</v>
      </c>
      <c r="B20332" t="s">
        <v>1059</v>
      </c>
      <c r="C20332" t="s">
        <v>1013</v>
      </c>
      <c r="D20332" t="s">
        <v>964</v>
      </c>
      <c r="E20332" t="s">
        <v>1016</v>
      </c>
      <c r="F20332" s="86">
        <v>2060530.7389366</v>
      </c>
    </row>
    <row r="20333" spans="1:6">
      <c r="A20333">
        <v>2050</v>
      </c>
      <c r="B20333" t="s">
        <v>1059</v>
      </c>
      <c r="C20333" t="s">
        <v>1013</v>
      </c>
      <c r="D20333" t="s">
        <v>964</v>
      </c>
      <c r="E20333" t="s">
        <v>1016</v>
      </c>
      <c r="F20333" s="86">
        <v>2061175.2216986499</v>
      </c>
    </row>
    <row r="20334" spans="1:6">
      <c r="A20334">
        <v>2017</v>
      </c>
      <c r="B20334" t="s">
        <v>1060</v>
      </c>
      <c r="C20334" t="s">
        <v>1013</v>
      </c>
      <c r="D20334" t="s">
        <v>964</v>
      </c>
      <c r="E20334" t="s">
        <v>1016</v>
      </c>
      <c r="F20334" s="86">
        <v>2315416.8590963399</v>
      </c>
    </row>
    <row r="20335" spans="1:6">
      <c r="A20335">
        <v>2018</v>
      </c>
      <c r="B20335" t="s">
        <v>1060</v>
      </c>
      <c r="C20335" t="s">
        <v>1013</v>
      </c>
      <c r="D20335" t="s">
        <v>964</v>
      </c>
      <c r="E20335" t="s">
        <v>1016</v>
      </c>
      <c r="F20335" s="86">
        <v>2278502.6139163501</v>
      </c>
    </row>
    <row r="20336" spans="1:6">
      <c r="A20336">
        <v>2019</v>
      </c>
      <c r="B20336" t="s">
        <v>1060</v>
      </c>
      <c r="C20336" t="s">
        <v>1013</v>
      </c>
      <c r="D20336" t="s">
        <v>964</v>
      </c>
      <c r="E20336" t="s">
        <v>1016</v>
      </c>
      <c r="F20336" s="86">
        <v>2237780.2649439098</v>
      </c>
    </row>
    <row r="20337" spans="1:6">
      <c r="A20337">
        <v>2020</v>
      </c>
      <c r="B20337" t="s">
        <v>1060</v>
      </c>
      <c r="C20337" t="s">
        <v>1013</v>
      </c>
      <c r="D20337" t="s">
        <v>964</v>
      </c>
      <c r="E20337" t="s">
        <v>1016</v>
      </c>
      <c r="F20337" s="86">
        <v>2223419.7388579198</v>
      </c>
    </row>
    <row r="20338" spans="1:6">
      <c r="A20338">
        <v>2021</v>
      </c>
      <c r="B20338" t="s">
        <v>1060</v>
      </c>
      <c r="C20338" t="s">
        <v>1013</v>
      </c>
      <c r="D20338" t="s">
        <v>964</v>
      </c>
      <c r="E20338" t="s">
        <v>1016</v>
      </c>
      <c r="F20338" s="86">
        <v>2221714.4263852001</v>
      </c>
    </row>
    <row r="20339" spans="1:6">
      <c r="A20339">
        <v>2022</v>
      </c>
      <c r="B20339" t="s">
        <v>1060</v>
      </c>
      <c r="C20339" t="s">
        <v>1013</v>
      </c>
      <c r="D20339" t="s">
        <v>964</v>
      </c>
      <c r="E20339" t="s">
        <v>1016</v>
      </c>
      <c r="F20339" s="86">
        <v>2224189.05275538</v>
      </c>
    </row>
    <row r="20340" spans="1:6">
      <c r="A20340">
        <v>2023</v>
      </c>
      <c r="B20340" t="s">
        <v>1060</v>
      </c>
      <c r="C20340" t="s">
        <v>1013</v>
      </c>
      <c r="D20340" t="s">
        <v>964</v>
      </c>
      <c r="E20340" t="s">
        <v>1016</v>
      </c>
      <c r="F20340" s="86">
        <v>2223573.60163741</v>
      </c>
    </row>
    <row r="20341" spans="1:6">
      <c r="A20341">
        <v>2024</v>
      </c>
      <c r="B20341" t="s">
        <v>1060</v>
      </c>
      <c r="C20341" t="s">
        <v>1013</v>
      </c>
      <c r="D20341" t="s">
        <v>964</v>
      </c>
      <c r="E20341" t="s">
        <v>1016</v>
      </c>
      <c r="F20341" s="86">
        <v>2221009.2219791901</v>
      </c>
    </row>
    <row r="20342" spans="1:6">
      <c r="A20342">
        <v>2025</v>
      </c>
      <c r="B20342" t="s">
        <v>1060</v>
      </c>
      <c r="C20342" t="s">
        <v>1013</v>
      </c>
      <c r="D20342" t="s">
        <v>964</v>
      </c>
      <c r="E20342" t="s">
        <v>1016</v>
      </c>
      <c r="F20342" s="86">
        <v>2214021.2874105601</v>
      </c>
    </row>
    <row r="20343" spans="1:6">
      <c r="A20343">
        <v>2026</v>
      </c>
      <c r="B20343" t="s">
        <v>1060</v>
      </c>
      <c r="C20343" t="s">
        <v>1013</v>
      </c>
      <c r="D20343" t="s">
        <v>964</v>
      </c>
      <c r="E20343" t="s">
        <v>1016</v>
      </c>
      <c r="F20343" s="86">
        <v>2207405.1878923699</v>
      </c>
    </row>
    <row r="20344" spans="1:6">
      <c r="A20344">
        <v>2027</v>
      </c>
      <c r="B20344" t="s">
        <v>1060</v>
      </c>
      <c r="C20344" t="s">
        <v>1013</v>
      </c>
      <c r="D20344" t="s">
        <v>964</v>
      </c>
      <c r="E20344" t="s">
        <v>1016</v>
      </c>
      <c r="F20344" s="86">
        <v>2203315.00233752</v>
      </c>
    </row>
    <row r="20345" spans="1:6">
      <c r="A20345">
        <v>2028</v>
      </c>
      <c r="B20345" t="s">
        <v>1060</v>
      </c>
      <c r="C20345" t="s">
        <v>1013</v>
      </c>
      <c r="D20345" t="s">
        <v>964</v>
      </c>
      <c r="E20345" t="s">
        <v>1016</v>
      </c>
      <c r="F20345" s="86">
        <v>2203827.8782691602</v>
      </c>
    </row>
    <row r="20346" spans="1:6">
      <c r="A20346">
        <v>2029</v>
      </c>
      <c r="B20346" t="s">
        <v>1060</v>
      </c>
      <c r="C20346" t="s">
        <v>1013</v>
      </c>
      <c r="D20346" t="s">
        <v>964</v>
      </c>
      <c r="E20346" t="s">
        <v>1016</v>
      </c>
      <c r="F20346" s="86">
        <v>2203763.7687777001</v>
      </c>
    </row>
    <row r="20347" spans="1:6">
      <c r="A20347">
        <v>2030</v>
      </c>
      <c r="B20347" t="s">
        <v>1060</v>
      </c>
      <c r="C20347" t="s">
        <v>1013</v>
      </c>
      <c r="D20347" t="s">
        <v>964</v>
      </c>
      <c r="E20347" t="s">
        <v>1016</v>
      </c>
      <c r="F20347" s="86">
        <v>2200083.8839681698</v>
      </c>
    </row>
    <row r="20348" spans="1:6">
      <c r="A20348">
        <v>2031</v>
      </c>
      <c r="B20348" t="s">
        <v>1060</v>
      </c>
      <c r="C20348" t="s">
        <v>1013</v>
      </c>
      <c r="D20348" t="s">
        <v>964</v>
      </c>
      <c r="E20348" t="s">
        <v>1016</v>
      </c>
      <c r="F20348" s="86">
        <v>2195006.4122449001</v>
      </c>
    </row>
    <row r="20349" spans="1:6">
      <c r="A20349">
        <v>2032</v>
      </c>
      <c r="B20349" t="s">
        <v>1060</v>
      </c>
      <c r="C20349" t="s">
        <v>1013</v>
      </c>
      <c r="D20349" t="s">
        <v>964</v>
      </c>
      <c r="E20349" t="s">
        <v>1016</v>
      </c>
      <c r="F20349" s="86">
        <v>2189300.6675053802</v>
      </c>
    </row>
    <row r="20350" spans="1:6">
      <c r="A20350">
        <v>2033</v>
      </c>
      <c r="B20350" t="s">
        <v>1060</v>
      </c>
      <c r="C20350" t="s">
        <v>1013</v>
      </c>
      <c r="D20350" t="s">
        <v>964</v>
      </c>
      <c r="E20350" t="s">
        <v>1016</v>
      </c>
      <c r="F20350" s="86">
        <v>2189172.44852247</v>
      </c>
    </row>
    <row r="20351" spans="1:6">
      <c r="A20351">
        <v>2034</v>
      </c>
      <c r="B20351" t="s">
        <v>1060</v>
      </c>
      <c r="C20351" t="s">
        <v>1013</v>
      </c>
      <c r="D20351" t="s">
        <v>964</v>
      </c>
      <c r="E20351" t="s">
        <v>1016</v>
      </c>
      <c r="F20351" s="86">
        <v>2188992.9419463901</v>
      </c>
    </row>
    <row r="20352" spans="1:6">
      <c r="A20352">
        <v>2035</v>
      </c>
      <c r="B20352" t="s">
        <v>1060</v>
      </c>
      <c r="C20352" t="s">
        <v>1013</v>
      </c>
      <c r="D20352" t="s">
        <v>964</v>
      </c>
      <c r="E20352" t="s">
        <v>1016</v>
      </c>
      <c r="F20352" s="86">
        <v>2189659.6806575302</v>
      </c>
    </row>
    <row r="20353" spans="1:6">
      <c r="A20353">
        <v>2036</v>
      </c>
      <c r="B20353" t="s">
        <v>1060</v>
      </c>
      <c r="C20353" t="s">
        <v>1013</v>
      </c>
      <c r="D20353" t="s">
        <v>964</v>
      </c>
      <c r="E20353" t="s">
        <v>1016</v>
      </c>
      <c r="F20353" s="86">
        <v>2186325.9871018501</v>
      </c>
    </row>
    <row r="20354" spans="1:6">
      <c r="A20354">
        <v>2037</v>
      </c>
      <c r="B20354" t="s">
        <v>1060</v>
      </c>
      <c r="C20354" t="s">
        <v>1013</v>
      </c>
      <c r="D20354" t="s">
        <v>964</v>
      </c>
      <c r="E20354" t="s">
        <v>1016</v>
      </c>
      <c r="F20354" s="86">
        <v>2186133.6586274798</v>
      </c>
    </row>
    <row r="20355" spans="1:6">
      <c r="A20355">
        <v>2038</v>
      </c>
      <c r="B20355" t="s">
        <v>1060</v>
      </c>
      <c r="C20355" t="s">
        <v>1013</v>
      </c>
      <c r="D20355" t="s">
        <v>964</v>
      </c>
      <c r="E20355" t="s">
        <v>1016</v>
      </c>
      <c r="F20355" s="86">
        <v>2187608.1769309598</v>
      </c>
    </row>
    <row r="20356" spans="1:6">
      <c r="A20356">
        <v>2039</v>
      </c>
      <c r="B20356" t="s">
        <v>1060</v>
      </c>
      <c r="C20356" t="s">
        <v>1013</v>
      </c>
      <c r="D20356" t="s">
        <v>964</v>
      </c>
      <c r="E20356" t="s">
        <v>1016</v>
      </c>
      <c r="F20356" s="86">
        <v>2188056.9433711399</v>
      </c>
    </row>
    <row r="20357" spans="1:6">
      <c r="A20357">
        <v>2040</v>
      </c>
      <c r="B20357" t="s">
        <v>1060</v>
      </c>
      <c r="C20357" t="s">
        <v>1013</v>
      </c>
      <c r="D20357" t="s">
        <v>964</v>
      </c>
      <c r="E20357" t="s">
        <v>1016</v>
      </c>
      <c r="F20357" s="86">
        <v>2188659.57259082</v>
      </c>
    </row>
    <row r="20358" spans="1:6">
      <c r="A20358">
        <v>2041</v>
      </c>
      <c r="B20358" t="s">
        <v>1060</v>
      </c>
      <c r="C20358" t="s">
        <v>1013</v>
      </c>
      <c r="D20358" t="s">
        <v>964</v>
      </c>
      <c r="E20358" t="s">
        <v>1016</v>
      </c>
      <c r="F20358" s="86">
        <v>2190929.0485883402</v>
      </c>
    </row>
    <row r="20359" spans="1:6">
      <c r="A20359">
        <v>2042</v>
      </c>
      <c r="B20359" t="s">
        <v>1060</v>
      </c>
      <c r="C20359" t="s">
        <v>1013</v>
      </c>
      <c r="D20359" t="s">
        <v>964</v>
      </c>
      <c r="E20359" t="s">
        <v>1016</v>
      </c>
      <c r="F20359" s="86">
        <v>2195211.5626175599</v>
      </c>
    </row>
    <row r="20360" spans="1:6">
      <c r="A20360">
        <v>2043</v>
      </c>
      <c r="B20360" t="s">
        <v>1060</v>
      </c>
      <c r="C20360" t="s">
        <v>1013</v>
      </c>
      <c r="D20360" t="s">
        <v>964</v>
      </c>
      <c r="E20360" t="s">
        <v>1016</v>
      </c>
      <c r="F20360" s="86">
        <v>2200019.7744767098</v>
      </c>
    </row>
    <row r="20361" spans="1:6">
      <c r="A20361">
        <v>2044</v>
      </c>
      <c r="B20361" t="s">
        <v>1060</v>
      </c>
      <c r="C20361" t="s">
        <v>1013</v>
      </c>
      <c r="D20361" t="s">
        <v>964</v>
      </c>
      <c r="E20361" t="s">
        <v>1016</v>
      </c>
      <c r="F20361" s="86">
        <v>2204481.7950820001</v>
      </c>
    </row>
    <row r="20362" spans="1:6">
      <c r="A20362">
        <v>2045</v>
      </c>
      <c r="B20362" t="s">
        <v>1060</v>
      </c>
      <c r="C20362" t="s">
        <v>1013</v>
      </c>
      <c r="D20362" t="s">
        <v>964</v>
      </c>
      <c r="E20362" t="s">
        <v>1016</v>
      </c>
      <c r="F20362" s="86">
        <v>2207930.8857223</v>
      </c>
    </row>
    <row r="20363" spans="1:6">
      <c r="A20363">
        <v>2046</v>
      </c>
      <c r="B20363" t="s">
        <v>1060</v>
      </c>
      <c r="C20363" t="s">
        <v>1013</v>
      </c>
      <c r="D20363" t="s">
        <v>964</v>
      </c>
      <c r="E20363" t="s">
        <v>1016</v>
      </c>
      <c r="F20363" s="86">
        <v>2209879.8142625499</v>
      </c>
    </row>
    <row r="20364" spans="1:6">
      <c r="A20364">
        <v>2047</v>
      </c>
      <c r="B20364" t="s">
        <v>1060</v>
      </c>
      <c r="C20364" t="s">
        <v>1013</v>
      </c>
      <c r="D20364" t="s">
        <v>964</v>
      </c>
      <c r="E20364" t="s">
        <v>1016</v>
      </c>
      <c r="F20364" s="86">
        <v>2210367.0463976101</v>
      </c>
    </row>
    <row r="20365" spans="1:6">
      <c r="A20365">
        <v>2048</v>
      </c>
      <c r="B20365" t="s">
        <v>1060</v>
      </c>
      <c r="C20365" t="s">
        <v>1013</v>
      </c>
      <c r="D20365" t="s">
        <v>964</v>
      </c>
      <c r="E20365" t="s">
        <v>1016</v>
      </c>
      <c r="F20365" s="86">
        <v>2211841.5647010799</v>
      </c>
    </row>
    <row r="20366" spans="1:6">
      <c r="A20366">
        <v>2049</v>
      </c>
      <c r="B20366" t="s">
        <v>1060</v>
      </c>
      <c r="C20366" t="s">
        <v>1013</v>
      </c>
      <c r="D20366" t="s">
        <v>964</v>
      </c>
      <c r="E20366" t="s">
        <v>1016</v>
      </c>
      <c r="F20366" s="86">
        <v>2213675.0961567</v>
      </c>
    </row>
    <row r="20367" spans="1:6">
      <c r="A20367">
        <v>2050</v>
      </c>
      <c r="B20367" t="s">
        <v>1060</v>
      </c>
      <c r="C20367" t="s">
        <v>1013</v>
      </c>
      <c r="D20367" t="s">
        <v>964</v>
      </c>
      <c r="E20367" t="s">
        <v>1016</v>
      </c>
      <c r="F20367" s="86">
        <v>2214367.4786644201</v>
      </c>
    </row>
    <row r="20368" spans="1:6">
      <c r="A20368">
        <v>2017</v>
      </c>
      <c r="B20368" t="s">
        <v>1061</v>
      </c>
      <c r="C20368" t="s">
        <v>1013</v>
      </c>
      <c r="D20368" t="s">
        <v>964</v>
      </c>
      <c r="E20368" t="s">
        <v>1016</v>
      </c>
      <c r="F20368" s="86">
        <v>7290381.0138901901</v>
      </c>
    </row>
    <row r="20369" spans="1:6">
      <c r="A20369">
        <v>2018</v>
      </c>
      <c r="B20369" t="s">
        <v>1061</v>
      </c>
      <c r="C20369" t="s">
        <v>1013</v>
      </c>
      <c r="D20369" t="s">
        <v>964</v>
      </c>
      <c r="E20369" t="s">
        <v>1016</v>
      </c>
      <c r="F20369" s="86">
        <v>7174151.8730575005</v>
      </c>
    </row>
    <row r="20370" spans="1:6">
      <c r="A20370">
        <v>2019</v>
      </c>
      <c r="B20370" t="s">
        <v>1061</v>
      </c>
      <c r="C20370" t="s">
        <v>1013</v>
      </c>
      <c r="D20370" t="s">
        <v>964</v>
      </c>
      <c r="E20370" t="s">
        <v>1016</v>
      </c>
      <c r="F20370" s="86">
        <v>7045932.4387801001</v>
      </c>
    </row>
    <row r="20371" spans="1:6">
      <c r="A20371">
        <v>2020</v>
      </c>
      <c r="B20371" t="s">
        <v>1061</v>
      </c>
      <c r="C20371" t="s">
        <v>1013</v>
      </c>
      <c r="D20371" t="s">
        <v>964</v>
      </c>
      <c r="E20371" t="s">
        <v>1016</v>
      </c>
      <c r="F20371" s="86">
        <v>7000716.5173724601</v>
      </c>
    </row>
    <row r="20372" spans="1:6">
      <c r="A20372">
        <v>2021</v>
      </c>
      <c r="B20372" t="s">
        <v>1061</v>
      </c>
      <c r="C20372" t="s">
        <v>1013</v>
      </c>
      <c r="D20372" t="s">
        <v>964</v>
      </c>
      <c r="E20372" t="s">
        <v>1016</v>
      </c>
      <c r="F20372" s="86">
        <v>6995347.1267053001</v>
      </c>
    </row>
    <row r="20373" spans="1:6">
      <c r="A20373">
        <v>2022</v>
      </c>
      <c r="B20373" t="s">
        <v>1061</v>
      </c>
      <c r="C20373" t="s">
        <v>1013</v>
      </c>
      <c r="D20373" t="s">
        <v>964</v>
      </c>
      <c r="E20373" t="s">
        <v>1016</v>
      </c>
      <c r="F20373" s="86">
        <v>7003138.7988764402</v>
      </c>
    </row>
    <row r="20374" spans="1:6">
      <c r="A20374">
        <v>2023</v>
      </c>
      <c r="B20374" t="s">
        <v>1061</v>
      </c>
      <c r="C20374" t="s">
        <v>1013</v>
      </c>
      <c r="D20374" t="s">
        <v>964</v>
      </c>
      <c r="E20374" t="s">
        <v>1016</v>
      </c>
      <c r="F20374" s="86">
        <v>7001200.9736732496</v>
      </c>
    </row>
    <row r="20375" spans="1:6">
      <c r="A20375">
        <v>2024</v>
      </c>
      <c r="B20375" t="s">
        <v>1061</v>
      </c>
      <c r="C20375" t="s">
        <v>1013</v>
      </c>
      <c r="D20375" t="s">
        <v>964</v>
      </c>
      <c r="E20375" t="s">
        <v>1016</v>
      </c>
      <c r="F20375" s="86">
        <v>6993126.7019933201</v>
      </c>
    </row>
    <row r="20376" spans="1:6">
      <c r="A20376">
        <v>2025</v>
      </c>
      <c r="B20376" t="s">
        <v>1061</v>
      </c>
      <c r="C20376" t="s">
        <v>1013</v>
      </c>
      <c r="D20376" t="s">
        <v>964</v>
      </c>
      <c r="E20376" t="s">
        <v>1016</v>
      </c>
      <c r="F20376" s="86">
        <v>6971124.3116654903</v>
      </c>
    </row>
    <row r="20377" spans="1:6">
      <c r="A20377">
        <v>2026</v>
      </c>
      <c r="B20377" t="s">
        <v>1061</v>
      </c>
      <c r="C20377" t="s">
        <v>1013</v>
      </c>
      <c r="D20377" t="s">
        <v>964</v>
      </c>
      <c r="E20377" t="s">
        <v>1016</v>
      </c>
      <c r="F20377" s="86">
        <v>6950292.6907312497</v>
      </c>
    </row>
    <row r="20378" spans="1:6">
      <c r="A20378">
        <v>2027</v>
      </c>
      <c r="B20378" t="s">
        <v>1061</v>
      </c>
      <c r="C20378" t="s">
        <v>1013</v>
      </c>
      <c r="D20378" t="s">
        <v>964</v>
      </c>
      <c r="E20378" t="s">
        <v>1016</v>
      </c>
      <c r="F20378" s="86">
        <v>6937414.2274017502</v>
      </c>
    </row>
    <row r="20379" spans="1:6">
      <c r="A20379">
        <v>2028</v>
      </c>
      <c r="B20379" t="s">
        <v>1061</v>
      </c>
      <c r="C20379" t="s">
        <v>1013</v>
      </c>
      <c r="D20379" t="s">
        <v>964</v>
      </c>
      <c r="E20379" t="s">
        <v>1016</v>
      </c>
      <c r="F20379" s="86">
        <v>6939029.08173774</v>
      </c>
    </row>
    <row r="20380" spans="1:6">
      <c r="A20380">
        <v>2029</v>
      </c>
      <c r="B20380" t="s">
        <v>1061</v>
      </c>
      <c r="C20380" t="s">
        <v>1013</v>
      </c>
      <c r="D20380" t="s">
        <v>964</v>
      </c>
      <c r="E20380" t="s">
        <v>1016</v>
      </c>
      <c r="F20380" s="86">
        <v>6938827.2249457398</v>
      </c>
    </row>
    <row r="20381" spans="1:6">
      <c r="A20381">
        <v>2030</v>
      </c>
      <c r="B20381" t="s">
        <v>1061</v>
      </c>
      <c r="C20381" t="s">
        <v>1013</v>
      </c>
      <c r="D20381" t="s">
        <v>964</v>
      </c>
      <c r="E20381" t="s">
        <v>1016</v>
      </c>
      <c r="F20381" s="86">
        <v>6927240.6450850302</v>
      </c>
    </row>
    <row r="20382" spans="1:6">
      <c r="A20382">
        <v>2031</v>
      </c>
      <c r="B20382" t="s">
        <v>1061</v>
      </c>
      <c r="C20382" t="s">
        <v>1013</v>
      </c>
      <c r="D20382" t="s">
        <v>964</v>
      </c>
      <c r="E20382" t="s">
        <v>1016</v>
      </c>
      <c r="F20382" s="86">
        <v>6911253.5871587601</v>
      </c>
    </row>
    <row r="20383" spans="1:6">
      <c r="A20383">
        <v>2032</v>
      </c>
      <c r="B20383" t="s">
        <v>1061</v>
      </c>
      <c r="C20383" t="s">
        <v>1013</v>
      </c>
      <c r="D20383" t="s">
        <v>964</v>
      </c>
      <c r="E20383" t="s">
        <v>1016</v>
      </c>
      <c r="F20383" s="86">
        <v>6893288.3326709</v>
      </c>
    </row>
    <row r="20384" spans="1:6">
      <c r="A20384">
        <v>2033</v>
      </c>
      <c r="B20384" t="s">
        <v>1061</v>
      </c>
      <c r="C20384" t="s">
        <v>1013</v>
      </c>
      <c r="D20384" t="s">
        <v>964</v>
      </c>
      <c r="E20384" t="s">
        <v>1016</v>
      </c>
      <c r="F20384" s="86">
        <v>6892884.6190868998</v>
      </c>
    </row>
    <row r="20385" spans="1:6">
      <c r="A20385">
        <v>2034</v>
      </c>
      <c r="B20385" t="s">
        <v>1061</v>
      </c>
      <c r="C20385" t="s">
        <v>1013</v>
      </c>
      <c r="D20385" t="s">
        <v>964</v>
      </c>
      <c r="E20385" t="s">
        <v>1016</v>
      </c>
      <c r="F20385" s="86">
        <v>6892319.4200692996</v>
      </c>
    </row>
    <row r="20386" spans="1:6">
      <c r="A20386">
        <v>2035</v>
      </c>
      <c r="B20386" t="s">
        <v>1061</v>
      </c>
      <c r="C20386" t="s">
        <v>1013</v>
      </c>
      <c r="D20386" t="s">
        <v>964</v>
      </c>
      <c r="E20386" t="s">
        <v>1016</v>
      </c>
      <c r="F20386" s="86">
        <v>6894418.7307060901</v>
      </c>
    </row>
    <row r="20387" spans="1:6">
      <c r="A20387">
        <v>2036</v>
      </c>
      <c r="B20387" t="s">
        <v>1061</v>
      </c>
      <c r="C20387" t="s">
        <v>1013</v>
      </c>
      <c r="D20387" t="s">
        <v>964</v>
      </c>
      <c r="E20387" t="s">
        <v>1016</v>
      </c>
      <c r="F20387" s="86">
        <v>6883922.1775221704</v>
      </c>
    </row>
    <row r="20388" spans="1:6">
      <c r="A20388">
        <v>2037</v>
      </c>
      <c r="B20388" t="s">
        <v>1061</v>
      </c>
      <c r="C20388" t="s">
        <v>1013</v>
      </c>
      <c r="D20388" t="s">
        <v>964</v>
      </c>
      <c r="E20388" t="s">
        <v>1016</v>
      </c>
      <c r="F20388" s="86">
        <v>6883316.6071461802</v>
      </c>
    </row>
    <row r="20389" spans="1:6">
      <c r="A20389">
        <v>2038</v>
      </c>
      <c r="B20389" t="s">
        <v>1061</v>
      </c>
      <c r="C20389" t="s">
        <v>1013</v>
      </c>
      <c r="D20389" t="s">
        <v>964</v>
      </c>
      <c r="E20389" t="s">
        <v>1016</v>
      </c>
      <c r="F20389" s="86">
        <v>6887959.3133621402</v>
      </c>
    </row>
    <row r="20390" spans="1:6">
      <c r="A20390">
        <v>2039</v>
      </c>
      <c r="B20390" t="s">
        <v>1061</v>
      </c>
      <c r="C20390" t="s">
        <v>1013</v>
      </c>
      <c r="D20390" t="s">
        <v>964</v>
      </c>
      <c r="E20390" t="s">
        <v>1016</v>
      </c>
      <c r="F20390" s="86">
        <v>6889372.3109061299</v>
      </c>
    </row>
    <row r="20391" spans="1:6">
      <c r="A20391">
        <v>2040</v>
      </c>
      <c r="B20391" t="s">
        <v>1061</v>
      </c>
      <c r="C20391" t="s">
        <v>1013</v>
      </c>
      <c r="D20391" t="s">
        <v>964</v>
      </c>
      <c r="E20391" t="s">
        <v>1016</v>
      </c>
      <c r="F20391" s="86">
        <v>6891269.76475091</v>
      </c>
    </row>
    <row r="20392" spans="1:6">
      <c r="A20392">
        <v>2041</v>
      </c>
      <c r="B20392" t="s">
        <v>1061</v>
      </c>
      <c r="C20392" t="s">
        <v>1013</v>
      </c>
      <c r="D20392" t="s">
        <v>964</v>
      </c>
      <c r="E20392" t="s">
        <v>1016</v>
      </c>
      <c r="F20392" s="86">
        <v>6898415.4951876597</v>
      </c>
    </row>
    <row r="20393" spans="1:6">
      <c r="A20393">
        <v>2042</v>
      </c>
      <c r="B20393" t="s">
        <v>1061</v>
      </c>
      <c r="C20393" t="s">
        <v>1013</v>
      </c>
      <c r="D20393" t="s">
        <v>964</v>
      </c>
      <c r="E20393" t="s">
        <v>1016</v>
      </c>
      <c r="F20393" s="86">
        <v>6911899.5288931504</v>
      </c>
    </row>
    <row r="20394" spans="1:6">
      <c r="A20394">
        <v>2043</v>
      </c>
      <c r="B20394" t="s">
        <v>1061</v>
      </c>
      <c r="C20394" t="s">
        <v>1013</v>
      </c>
      <c r="D20394" t="s">
        <v>964</v>
      </c>
      <c r="E20394" t="s">
        <v>1016</v>
      </c>
      <c r="F20394" s="86">
        <v>6927038.7882930301</v>
      </c>
    </row>
    <row r="20395" spans="1:6">
      <c r="A20395">
        <v>2044</v>
      </c>
      <c r="B20395" t="s">
        <v>1061</v>
      </c>
      <c r="C20395" t="s">
        <v>1013</v>
      </c>
      <c r="D20395" t="s">
        <v>964</v>
      </c>
      <c r="E20395" t="s">
        <v>1016</v>
      </c>
      <c r="F20395" s="86">
        <v>6941088.02101612</v>
      </c>
    </row>
    <row r="20396" spans="1:6">
      <c r="A20396">
        <v>2045</v>
      </c>
      <c r="B20396" t="s">
        <v>1061</v>
      </c>
      <c r="C20396" t="s">
        <v>1013</v>
      </c>
      <c r="D20396" t="s">
        <v>964</v>
      </c>
      <c r="E20396" t="s">
        <v>1016</v>
      </c>
      <c r="F20396" s="86">
        <v>6951947.9164256398</v>
      </c>
    </row>
    <row r="20397" spans="1:6">
      <c r="A20397">
        <v>2046</v>
      </c>
      <c r="B20397" t="s">
        <v>1061</v>
      </c>
      <c r="C20397" t="s">
        <v>1013</v>
      </c>
      <c r="D20397" t="s">
        <v>964</v>
      </c>
      <c r="E20397" t="s">
        <v>1016</v>
      </c>
      <c r="F20397" s="86">
        <v>6958084.3629023898</v>
      </c>
    </row>
    <row r="20398" spans="1:6">
      <c r="A20398">
        <v>2047</v>
      </c>
      <c r="B20398" t="s">
        <v>1061</v>
      </c>
      <c r="C20398" t="s">
        <v>1013</v>
      </c>
      <c r="D20398" t="s">
        <v>964</v>
      </c>
      <c r="E20398" t="s">
        <v>1016</v>
      </c>
      <c r="F20398" s="86">
        <v>6959618.4745215802</v>
      </c>
    </row>
    <row r="20399" spans="1:6">
      <c r="A20399">
        <v>2048</v>
      </c>
      <c r="B20399" t="s">
        <v>1061</v>
      </c>
      <c r="C20399" t="s">
        <v>1013</v>
      </c>
      <c r="D20399" t="s">
        <v>964</v>
      </c>
      <c r="E20399" t="s">
        <v>1016</v>
      </c>
      <c r="F20399" s="86">
        <v>6964261.1807375401</v>
      </c>
    </row>
    <row r="20400" spans="1:6">
      <c r="A20400">
        <v>2049</v>
      </c>
      <c r="B20400" t="s">
        <v>1061</v>
      </c>
      <c r="C20400" t="s">
        <v>1013</v>
      </c>
      <c r="D20400" t="s">
        <v>964</v>
      </c>
      <c r="E20400" t="s">
        <v>1016</v>
      </c>
      <c r="F20400" s="86">
        <v>6970034.2849887004</v>
      </c>
    </row>
    <row r="20401" spans="1:6">
      <c r="A20401">
        <v>2050</v>
      </c>
      <c r="B20401" t="s">
        <v>1061</v>
      </c>
      <c r="C20401" t="s">
        <v>1013</v>
      </c>
      <c r="D20401" t="s">
        <v>964</v>
      </c>
      <c r="E20401" t="s">
        <v>1016</v>
      </c>
      <c r="F20401" s="86">
        <v>6972214.3383422801</v>
      </c>
    </row>
    <row r="20402" spans="1:6">
      <c r="A20402">
        <v>2017</v>
      </c>
      <c r="B20402" t="s">
        <v>1062</v>
      </c>
      <c r="C20402" t="s">
        <v>1013</v>
      </c>
      <c r="D20402" t="s">
        <v>964</v>
      </c>
      <c r="E20402" t="s">
        <v>1016</v>
      </c>
      <c r="F20402" s="86">
        <v>614120.00466995698</v>
      </c>
    </row>
    <row r="20403" spans="1:6">
      <c r="A20403">
        <v>2018</v>
      </c>
      <c r="B20403" t="s">
        <v>1062</v>
      </c>
      <c r="C20403" t="s">
        <v>1013</v>
      </c>
      <c r="D20403" t="s">
        <v>964</v>
      </c>
      <c r="E20403" t="s">
        <v>1016</v>
      </c>
      <c r="F20403" s="86">
        <v>604329.20767663699</v>
      </c>
    </row>
    <row r="20404" spans="1:6">
      <c r="A20404">
        <v>2019</v>
      </c>
      <c r="B20404" t="s">
        <v>1062</v>
      </c>
      <c r="C20404" t="s">
        <v>1013</v>
      </c>
      <c r="D20404" t="s">
        <v>964</v>
      </c>
      <c r="E20404" t="s">
        <v>1016</v>
      </c>
      <c r="F20404" s="86">
        <v>593528.38403968397</v>
      </c>
    </row>
    <row r="20405" spans="1:6">
      <c r="A20405">
        <v>2020</v>
      </c>
      <c r="B20405" t="s">
        <v>1062</v>
      </c>
      <c r="C20405" t="s">
        <v>1013</v>
      </c>
      <c r="D20405" t="s">
        <v>964</v>
      </c>
      <c r="E20405" t="s">
        <v>1016</v>
      </c>
      <c r="F20405" s="86">
        <v>589719.52935662796</v>
      </c>
    </row>
    <row r="20406" spans="1:6">
      <c r="A20406">
        <v>2021</v>
      </c>
      <c r="B20406" t="s">
        <v>1062</v>
      </c>
      <c r="C20406" t="s">
        <v>1013</v>
      </c>
      <c r="D20406" t="s">
        <v>964</v>
      </c>
      <c r="E20406" t="s">
        <v>1016</v>
      </c>
      <c r="F20406" s="86">
        <v>589267.22786301502</v>
      </c>
    </row>
    <row r="20407" spans="1:6">
      <c r="A20407">
        <v>2022</v>
      </c>
      <c r="B20407" t="s">
        <v>1062</v>
      </c>
      <c r="C20407" t="s">
        <v>1013</v>
      </c>
      <c r="D20407" t="s">
        <v>964</v>
      </c>
      <c r="E20407" t="s">
        <v>1016</v>
      </c>
      <c r="F20407" s="86">
        <v>589923.57514322002</v>
      </c>
    </row>
    <row r="20408" spans="1:6">
      <c r="A20408">
        <v>2023</v>
      </c>
      <c r="B20408" t="s">
        <v>1062</v>
      </c>
      <c r="C20408" t="s">
        <v>1013</v>
      </c>
      <c r="D20408" t="s">
        <v>964</v>
      </c>
      <c r="E20408" t="s">
        <v>1016</v>
      </c>
      <c r="F20408" s="86">
        <v>589760.33851394604</v>
      </c>
    </row>
    <row r="20409" spans="1:6">
      <c r="A20409">
        <v>2024</v>
      </c>
      <c r="B20409" t="s">
        <v>1062</v>
      </c>
      <c r="C20409" t="s">
        <v>1013</v>
      </c>
      <c r="D20409" t="s">
        <v>964</v>
      </c>
      <c r="E20409" t="s">
        <v>1016</v>
      </c>
      <c r="F20409" s="86">
        <v>589080.18589197204</v>
      </c>
    </row>
    <row r="20410" spans="1:6">
      <c r="A20410">
        <v>2025</v>
      </c>
      <c r="B20410" t="s">
        <v>1062</v>
      </c>
      <c r="C20410" t="s">
        <v>1013</v>
      </c>
      <c r="D20410" t="s">
        <v>964</v>
      </c>
      <c r="E20410" t="s">
        <v>1016</v>
      </c>
      <c r="F20410" s="86">
        <v>587226.76999709196</v>
      </c>
    </row>
    <row r="20411" spans="1:6">
      <c r="A20411">
        <v>2026</v>
      </c>
      <c r="B20411" t="s">
        <v>1062</v>
      </c>
      <c r="C20411" t="s">
        <v>1013</v>
      </c>
      <c r="D20411" t="s">
        <v>964</v>
      </c>
      <c r="E20411" t="s">
        <v>1016</v>
      </c>
      <c r="F20411" s="86">
        <v>585471.97623239795</v>
      </c>
    </row>
    <row r="20412" spans="1:6">
      <c r="A20412">
        <v>2027</v>
      </c>
      <c r="B20412" t="s">
        <v>1062</v>
      </c>
      <c r="C20412" t="s">
        <v>1013</v>
      </c>
      <c r="D20412" t="s">
        <v>964</v>
      </c>
      <c r="E20412" t="s">
        <v>1016</v>
      </c>
      <c r="F20412" s="86">
        <v>584387.13280034903</v>
      </c>
    </row>
    <row r="20413" spans="1:6">
      <c r="A20413">
        <v>2028</v>
      </c>
      <c r="B20413" t="s">
        <v>1062</v>
      </c>
      <c r="C20413" t="s">
        <v>1013</v>
      </c>
      <c r="D20413" t="s">
        <v>964</v>
      </c>
      <c r="E20413" t="s">
        <v>1016</v>
      </c>
      <c r="F20413" s="86">
        <v>584523.16332474397</v>
      </c>
    </row>
    <row r="20414" spans="1:6">
      <c r="A20414">
        <v>2029</v>
      </c>
      <c r="B20414" t="s">
        <v>1062</v>
      </c>
      <c r="C20414" t="s">
        <v>1013</v>
      </c>
      <c r="D20414" t="s">
        <v>964</v>
      </c>
      <c r="E20414" t="s">
        <v>1016</v>
      </c>
      <c r="F20414" s="86">
        <v>584506.15950919501</v>
      </c>
    </row>
    <row r="20415" spans="1:6">
      <c r="A20415">
        <v>2030</v>
      </c>
      <c r="B20415" t="s">
        <v>1062</v>
      </c>
      <c r="C20415" t="s">
        <v>1013</v>
      </c>
      <c r="D20415" t="s">
        <v>964</v>
      </c>
      <c r="E20415" t="s">
        <v>1016</v>
      </c>
      <c r="F20415" s="86">
        <v>583530.14049666096</v>
      </c>
    </row>
    <row r="20416" spans="1:6">
      <c r="A20416">
        <v>2031</v>
      </c>
      <c r="B20416" t="s">
        <v>1062</v>
      </c>
      <c r="C20416" t="s">
        <v>1013</v>
      </c>
      <c r="D20416" t="s">
        <v>964</v>
      </c>
      <c r="E20416" t="s">
        <v>1016</v>
      </c>
      <c r="F20416" s="86">
        <v>582183.438305152</v>
      </c>
    </row>
    <row r="20417" spans="1:6">
      <c r="A20417">
        <v>2032</v>
      </c>
      <c r="B20417" t="s">
        <v>1062</v>
      </c>
      <c r="C20417" t="s">
        <v>1013</v>
      </c>
      <c r="D20417" t="s">
        <v>964</v>
      </c>
      <c r="E20417" t="s">
        <v>1016</v>
      </c>
      <c r="F20417" s="86">
        <v>580670.09872125904</v>
      </c>
    </row>
    <row r="20418" spans="1:6">
      <c r="A20418">
        <v>2033</v>
      </c>
      <c r="B20418" t="s">
        <v>1062</v>
      </c>
      <c r="C20418" t="s">
        <v>1013</v>
      </c>
      <c r="D20418" t="s">
        <v>964</v>
      </c>
      <c r="E20418" t="s">
        <v>1016</v>
      </c>
      <c r="F20418" s="86">
        <v>580636.091090161</v>
      </c>
    </row>
    <row r="20419" spans="1:6">
      <c r="A20419">
        <v>2034</v>
      </c>
      <c r="B20419" t="s">
        <v>1062</v>
      </c>
      <c r="C20419" t="s">
        <v>1013</v>
      </c>
      <c r="D20419" t="s">
        <v>964</v>
      </c>
      <c r="E20419" t="s">
        <v>1016</v>
      </c>
      <c r="F20419" s="86">
        <v>580588.48040662205</v>
      </c>
    </row>
    <row r="20420" spans="1:6">
      <c r="A20420">
        <v>2035</v>
      </c>
      <c r="B20420" t="s">
        <v>1062</v>
      </c>
      <c r="C20420" t="s">
        <v>1013</v>
      </c>
      <c r="D20420" t="s">
        <v>964</v>
      </c>
      <c r="E20420" t="s">
        <v>1016</v>
      </c>
      <c r="F20420" s="86">
        <v>580765.32008833601</v>
      </c>
    </row>
    <row r="20421" spans="1:6">
      <c r="A20421">
        <v>2036</v>
      </c>
      <c r="B20421" t="s">
        <v>1062</v>
      </c>
      <c r="C20421" t="s">
        <v>1013</v>
      </c>
      <c r="D20421" t="s">
        <v>964</v>
      </c>
      <c r="E20421" t="s">
        <v>1016</v>
      </c>
      <c r="F20421" s="86">
        <v>579881.12167976901</v>
      </c>
    </row>
    <row r="20422" spans="1:6">
      <c r="A20422">
        <v>2037</v>
      </c>
      <c r="B20422" t="s">
        <v>1062</v>
      </c>
      <c r="C20422" t="s">
        <v>1013</v>
      </c>
      <c r="D20422" t="s">
        <v>964</v>
      </c>
      <c r="E20422" t="s">
        <v>1016</v>
      </c>
      <c r="F20422" s="86">
        <v>579830.11023312097</v>
      </c>
    </row>
    <row r="20423" spans="1:6">
      <c r="A20423">
        <v>2038</v>
      </c>
      <c r="B20423" t="s">
        <v>1062</v>
      </c>
      <c r="C20423" t="s">
        <v>1013</v>
      </c>
      <c r="D20423" t="s">
        <v>964</v>
      </c>
      <c r="E20423" t="s">
        <v>1016</v>
      </c>
      <c r="F20423" s="86">
        <v>580221.19799075602</v>
      </c>
    </row>
    <row r="20424" spans="1:6">
      <c r="A20424">
        <v>2039</v>
      </c>
      <c r="B20424" t="s">
        <v>1062</v>
      </c>
      <c r="C20424" t="s">
        <v>1013</v>
      </c>
      <c r="D20424" t="s">
        <v>964</v>
      </c>
      <c r="E20424" t="s">
        <v>1016</v>
      </c>
      <c r="F20424" s="86">
        <v>580340.224699602</v>
      </c>
    </row>
    <row r="20425" spans="1:6">
      <c r="A20425">
        <v>2040</v>
      </c>
      <c r="B20425" t="s">
        <v>1062</v>
      </c>
      <c r="C20425" t="s">
        <v>1013</v>
      </c>
      <c r="D20425" t="s">
        <v>964</v>
      </c>
      <c r="E20425" t="s">
        <v>1016</v>
      </c>
      <c r="F20425" s="86">
        <v>580500.06056576595</v>
      </c>
    </row>
    <row r="20426" spans="1:6">
      <c r="A20426">
        <v>2041</v>
      </c>
      <c r="B20426" t="s">
        <v>1062</v>
      </c>
      <c r="C20426" t="s">
        <v>1013</v>
      </c>
      <c r="D20426" t="s">
        <v>964</v>
      </c>
      <c r="E20426" t="s">
        <v>1016</v>
      </c>
      <c r="F20426" s="86">
        <v>581101.99563621299</v>
      </c>
    </row>
    <row r="20427" spans="1:6">
      <c r="A20427">
        <v>2042</v>
      </c>
      <c r="B20427" t="s">
        <v>1062</v>
      </c>
      <c r="C20427" t="s">
        <v>1013</v>
      </c>
      <c r="D20427" t="s">
        <v>964</v>
      </c>
      <c r="E20427" t="s">
        <v>1016</v>
      </c>
      <c r="F20427" s="86">
        <v>582237.85051490995</v>
      </c>
    </row>
    <row r="20428" spans="1:6">
      <c r="A20428">
        <v>2043</v>
      </c>
      <c r="B20428" t="s">
        <v>1062</v>
      </c>
      <c r="C20428" t="s">
        <v>1013</v>
      </c>
      <c r="D20428" t="s">
        <v>964</v>
      </c>
      <c r="E20428" t="s">
        <v>1016</v>
      </c>
      <c r="F20428" s="86">
        <v>583513.136681112</v>
      </c>
    </row>
    <row r="20429" spans="1:6">
      <c r="A20429">
        <v>2044</v>
      </c>
      <c r="B20429" t="s">
        <v>1062</v>
      </c>
      <c r="C20429" t="s">
        <v>1013</v>
      </c>
      <c r="D20429" t="s">
        <v>964</v>
      </c>
      <c r="E20429" t="s">
        <v>1016</v>
      </c>
      <c r="F20429" s="86">
        <v>584696.60224334698</v>
      </c>
    </row>
    <row r="20430" spans="1:6">
      <c r="A20430">
        <v>2045</v>
      </c>
      <c r="B20430" t="s">
        <v>1062</v>
      </c>
      <c r="C20430" t="s">
        <v>1013</v>
      </c>
      <c r="D20430" t="s">
        <v>964</v>
      </c>
      <c r="E20430" t="s">
        <v>1016</v>
      </c>
      <c r="F20430" s="86">
        <v>585611.40751990303</v>
      </c>
    </row>
    <row r="20431" spans="1:6">
      <c r="A20431">
        <v>2046</v>
      </c>
      <c r="B20431" t="s">
        <v>1062</v>
      </c>
      <c r="C20431" t="s">
        <v>1013</v>
      </c>
      <c r="D20431" t="s">
        <v>964</v>
      </c>
      <c r="E20431" t="s">
        <v>1016</v>
      </c>
      <c r="F20431" s="86">
        <v>586128.32351260295</v>
      </c>
    </row>
    <row r="20432" spans="1:6">
      <c r="A20432">
        <v>2047</v>
      </c>
      <c r="B20432" t="s">
        <v>1062</v>
      </c>
      <c r="C20432" t="s">
        <v>1013</v>
      </c>
      <c r="D20432" t="s">
        <v>964</v>
      </c>
      <c r="E20432" t="s">
        <v>1016</v>
      </c>
      <c r="F20432" s="86">
        <v>586257.55251077795</v>
      </c>
    </row>
    <row r="20433" spans="1:6">
      <c r="A20433">
        <v>2048</v>
      </c>
      <c r="B20433" t="s">
        <v>1062</v>
      </c>
      <c r="C20433" t="s">
        <v>1013</v>
      </c>
      <c r="D20433" t="s">
        <v>964</v>
      </c>
      <c r="E20433" t="s">
        <v>1016</v>
      </c>
      <c r="F20433" s="86">
        <v>586648.64026841405</v>
      </c>
    </row>
    <row r="20434" spans="1:6">
      <c r="A20434">
        <v>2049</v>
      </c>
      <c r="B20434" t="s">
        <v>1062</v>
      </c>
      <c r="C20434" t="s">
        <v>1013</v>
      </c>
      <c r="D20434" t="s">
        <v>964</v>
      </c>
      <c r="E20434" t="s">
        <v>1016</v>
      </c>
      <c r="F20434" s="86">
        <v>587134.94939312595</v>
      </c>
    </row>
    <row r="20435" spans="1:6">
      <c r="A20435">
        <v>2050</v>
      </c>
      <c r="B20435" t="s">
        <v>1062</v>
      </c>
      <c r="C20435" t="s">
        <v>1013</v>
      </c>
      <c r="D20435" t="s">
        <v>964</v>
      </c>
      <c r="E20435" t="s">
        <v>1016</v>
      </c>
      <c r="F20435" s="86">
        <v>587318.59060105798</v>
      </c>
    </row>
    <row r="20436" spans="1:6">
      <c r="A20436">
        <v>2017</v>
      </c>
      <c r="B20436" t="s">
        <v>1063</v>
      </c>
      <c r="C20436" t="s">
        <v>1013</v>
      </c>
      <c r="D20436" t="s">
        <v>964</v>
      </c>
      <c r="E20436" t="s">
        <v>1016</v>
      </c>
      <c r="F20436" s="86">
        <v>2502977.1187185701</v>
      </c>
    </row>
    <row r="20437" spans="1:6">
      <c r="A20437">
        <v>2018</v>
      </c>
      <c r="B20437" t="s">
        <v>1063</v>
      </c>
      <c r="C20437" t="s">
        <v>1013</v>
      </c>
      <c r="D20437" t="s">
        <v>964</v>
      </c>
      <c r="E20437" t="s">
        <v>1016</v>
      </c>
      <c r="F20437" s="86">
        <v>2463072.63643181</v>
      </c>
    </row>
    <row r="20438" spans="1:6">
      <c r="A20438">
        <v>2019</v>
      </c>
      <c r="B20438" t="s">
        <v>1063</v>
      </c>
      <c r="C20438" t="s">
        <v>1013</v>
      </c>
      <c r="D20438" t="s">
        <v>964</v>
      </c>
      <c r="E20438" t="s">
        <v>1016</v>
      </c>
      <c r="F20438" s="86">
        <v>2419051.5750414799</v>
      </c>
    </row>
    <row r="20439" spans="1:6">
      <c r="A20439">
        <v>2020</v>
      </c>
      <c r="B20439" t="s">
        <v>1063</v>
      </c>
      <c r="C20439" t="s">
        <v>1013</v>
      </c>
      <c r="D20439" t="s">
        <v>964</v>
      </c>
      <c r="E20439" t="s">
        <v>1016</v>
      </c>
      <c r="F20439" s="86">
        <v>2403527.77505496</v>
      </c>
    </row>
    <row r="20440" spans="1:6">
      <c r="A20440">
        <v>2021</v>
      </c>
      <c r="B20440" t="s">
        <v>1063</v>
      </c>
      <c r="C20440" t="s">
        <v>1013</v>
      </c>
      <c r="D20440" t="s">
        <v>964</v>
      </c>
      <c r="E20440" t="s">
        <v>1016</v>
      </c>
      <c r="F20440" s="86">
        <v>2401684.3238065601</v>
      </c>
    </row>
    <row r="20441" spans="1:6">
      <c r="A20441">
        <v>2022</v>
      </c>
      <c r="B20441" t="s">
        <v>1063</v>
      </c>
      <c r="C20441" t="s">
        <v>1013</v>
      </c>
      <c r="D20441" t="s">
        <v>964</v>
      </c>
      <c r="E20441" t="s">
        <v>1016</v>
      </c>
      <c r="F20441" s="86">
        <v>2404359.4071971001</v>
      </c>
    </row>
    <row r="20442" spans="1:6">
      <c r="A20442">
        <v>2023</v>
      </c>
      <c r="B20442" t="s">
        <v>1063</v>
      </c>
      <c r="C20442" t="s">
        <v>1013</v>
      </c>
      <c r="D20442" t="s">
        <v>964</v>
      </c>
      <c r="E20442" t="s">
        <v>1016</v>
      </c>
      <c r="F20442" s="86">
        <v>2403694.1014833902</v>
      </c>
    </row>
    <row r="20443" spans="1:6">
      <c r="A20443">
        <v>2024</v>
      </c>
      <c r="B20443" t="s">
        <v>1063</v>
      </c>
      <c r="C20443" t="s">
        <v>1013</v>
      </c>
      <c r="D20443" t="s">
        <v>964</v>
      </c>
      <c r="E20443" t="s">
        <v>1016</v>
      </c>
      <c r="F20443" s="86">
        <v>2400921.9943429399</v>
      </c>
    </row>
    <row r="20444" spans="1:6">
      <c r="A20444">
        <v>2025</v>
      </c>
      <c r="B20444" t="s">
        <v>1063</v>
      </c>
      <c r="C20444" t="s">
        <v>1013</v>
      </c>
      <c r="D20444" t="s">
        <v>964</v>
      </c>
      <c r="E20444" t="s">
        <v>1016</v>
      </c>
      <c r="F20444" s="86">
        <v>2393368.00238522</v>
      </c>
    </row>
    <row r="20445" spans="1:6">
      <c r="A20445">
        <v>2026</v>
      </c>
      <c r="B20445" t="s">
        <v>1063</v>
      </c>
      <c r="C20445" t="s">
        <v>1013</v>
      </c>
      <c r="D20445" t="s">
        <v>964</v>
      </c>
      <c r="E20445" t="s">
        <v>1016</v>
      </c>
      <c r="F20445" s="86">
        <v>2386215.9659628598</v>
      </c>
    </row>
    <row r="20446" spans="1:6">
      <c r="A20446">
        <v>2027</v>
      </c>
      <c r="B20446" t="s">
        <v>1063</v>
      </c>
      <c r="C20446" t="s">
        <v>1013</v>
      </c>
      <c r="D20446" t="s">
        <v>964</v>
      </c>
      <c r="E20446" t="s">
        <v>1016</v>
      </c>
      <c r="F20446" s="86">
        <v>2381794.45507384</v>
      </c>
    </row>
    <row r="20447" spans="1:6">
      <c r="A20447">
        <v>2028</v>
      </c>
      <c r="B20447" t="s">
        <v>1063</v>
      </c>
      <c r="C20447" t="s">
        <v>1013</v>
      </c>
      <c r="D20447" t="s">
        <v>964</v>
      </c>
      <c r="E20447" t="s">
        <v>1016</v>
      </c>
      <c r="F20447" s="86">
        <v>2382348.8765019299</v>
      </c>
    </row>
    <row r="20448" spans="1:6">
      <c r="A20448">
        <v>2029</v>
      </c>
      <c r="B20448" t="s">
        <v>1063</v>
      </c>
      <c r="C20448" t="s">
        <v>1013</v>
      </c>
      <c r="D20448" t="s">
        <v>964</v>
      </c>
      <c r="E20448" t="s">
        <v>1016</v>
      </c>
      <c r="F20448" s="86">
        <v>2382279.5738234199</v>
      </c>
    </row>
    <row r="20449" spans="1:6">
      <c r="A20449">
        <v>2030</v>
      </c>
      <c r="B20449" t="s">
        <v>1063</v>
      </c>
      <c r="C20449" t="s">
        <v>1013</v>
      </c>
      <c r="D20449" t="s">
        <v>964</v>
      </c>
      <c r="E20449" t="s">
        <v>1016</v>
      </c>
      <c r="F20449" s="86">
        <v>2378301.6000768701</v>
      </c>
    </row>
    <row r="20450" spans="1:6">
      <c r="A20450">
        <v>2031</v>
      </c>
      <c r="B20450" t="s">
        <v>1063</v>
      </c>
      <c r="C20450" t="s">
        <v>1013</v>
      </c>
      <c r="D20450" t="s">
        <v>964</v>
      </c>
      <c r="E20450" t="s">
        <v>1016</v>
      </c>
      <c r="F20450" s="86">
        <v>2372812.82793879</v>
      </c>
    </row>
    <row r="20451" spans="1:6">
      <c r="A20451">
        <v>2032</v>
      </c>
      <c r="B20451" t="s">
        <v>1063</v>
      </c>
      <c r="C20451" t="s">
        <v>1013</v>
      </c>
      <c r="D20451" t="s">
        <v>964</v>
      </c>
      <c r="E20451" t="s">
        <v>1016</v>
      </c>
      <c r="F20451" s="86">
        <v>2366644.8895512898</v>
      </c>
    </row>
    <row r="20452" spans="1:6">
      <c r="A20452">
        <v>2033</v>
      </c>
      <c r="B20452" t="s">
        <v>1063</v>
      </c>
      <c r="C20452" t="s">
        <v>1013</v>
      </c>
      <c r="D20452" t="s">
        <v>964</v>
      </c>
      <c r="E20452" t="s">
        <v>1016</v>
      </c>
      <c r="F20452" s="86">
        <v>2366506.2841942599</v>
      </c>
    </row>
    <row r="20453" spans="1:6">
      <c r="A20453">
        <v>2034</v>
      </c>
      <c r="B20453" t="s">
        <v>1063</v>
      </c>
      <c r="C20453" t="s">
        <v>1013</v>
      </c>
      <c r="D20453" t="s">
        <v>964</v>
      </c>
      <c r="E20453" t="s">
        <v>1016</v>
      </c>
      <c r="F20453" s="86">
        <v>2366312.23669443</v>
      </c>
    </row>
    <row r="20454" spans="1:6">
      <c r="A20454">
        <v>2035</v>
      </c>
      <c r="B20454" t="s">
        <v>1063</v>
      </c>
      <c r="C20454" t="s">
        <v>1013</v>
      </c>
      <c r="D20454" t="s">
        <v>964</v>
      </c>
      <c r="E20454" t="s">
        <v>1016</v>
      </c>
      <c r="F20454" s="86">
        <v>2367032.9845509501</v>
      </c>
    </row>
    <row r="20455" spans="1:6">
      <c r="A20455">
        <v>2036</v>
      </c>
      <c r="B20455" t="s">
        <v>1063</v>
      </c>
      <c r="C20455" t="s">
        <v>1013</v>
      </c>
      <c r="D20455" t="s">
        <v>964</v>
      </c>
      <c r="E20455" t="s">
        <v>1016</v>
      </c>
      <c r="F20455" s="86">
        <v>2363429.2452683598</v>
      </c>
    </row>
    <row r="20456" spans="1:6">
      <c r="A20456">
        <v>2037</v>
      </c>
      <c r="B20456" t="s">
        <v>1063</v>
      </c>
      <c r="C20456" t="s">
        <v>1013</v>
      </c>
      <c r="D20456" t="s">
        <v>964</v>
      </c>
      <c r="E20456" t="s">
        <v>1016</v>
      </c>
      <c r="F20456" s="86">
        <v>2363221.33723283</v>
      </c>
    </row>
    <row r="20457" spans="1:6">
      <c r="A20457">
        <v>2038</v>
      </c>
      <c r="B20457" t="s">
        <v>1063</v>
      </c>
      <c r="C20457" t="s">
        <v>1013</v>
      </c>
      <c r="D20457" t="s">
        <v>964</v>
      </c>
      <c r="E20457" t="s">
        <v>1016</v>
      </c>
      <c r="F20457" s="86">
        <v>2364815.2988385898</v>
      </c>
    </row>
    <row r="20458" spans="1:6">
      <c r="A20458">
        <v>2039</v>
      </c>
      <c r="B20458" t="s">
        <v>1063</v>
      </c>
      <c r="C20458" t="s">
        <v>1013</v>
      </c>
      <c r="D20458" t="s">
        <v>964</v>
      </c>
      <c r="E20458" t="s">
        <v>1016</v>
      </c>
      <c r="F20458" s="86">
        <v>2365300.4175881702</v>
      </c>
    </row>
    <row r="20459" spans="1:6">
      <c r="A20459">
        <v>2040</v>
      </c>
      <c r="B20459" t="s">
        <v>1063</v>
      </c>
      <c r="C20459" t="s">
        <v>1013</v>
      </c>
      <c r="D20459" t="s">
        <v>964</v>
      </c>
      <c r="E20459" t="s">
        <v>1016</v>
      </c>
      <c r="F20459" s="86">
        <v>2365951.8627661699</v>
      </c>
    </row>
    <row r="20460" spans="1:6">
      <c r="A20460">
        <v>2041</v>
      </c>
      <c r="B20460" t="s">
        <v>1063</v>
      </c>
      <c r="C20460" t="s">
        <v>1013</v>
      </c>
      <c r="D20460" t="s">
        <v>964</v>
      </c>
      <c r="E20460" t="s">
        <v>1016</v>
      </c>
      <c r="F20460" s="86">
        <v>2368405.17758547</v>
      </c>
    </row>
    <row r="20461" spans="1:6">
      <c r="A20461">
        <v>2042</v>
      </c>
      <c r="B20461" t="s">
        <v>1063</v>
      </c>
      <c r="C20461" t="s">
        <v>1013</v>
      </c>
      <c r="D20461" t="s">
        <v>964</v>
      </c>
      <c r="E20461" t="s">
        <v>1016</v>
      </c>
      <c r="F20461" s="86">
        <v>2373034.5965100201</v>
      </c>
    </row>
    <row r="20462" spans="1:6">
      <c r="A20462">
        <v>2043</v>
      </c>
      <c r="B20462" t="s">
        <v>1063</v>
      </c>
      <c r="C20462" t="s">
        <v>1013</v>
      </c>
      <c r="D20462" t="s">
        <v>964</v>
      </c>
      <c r="E20462" t="s">
        <v>1016</v>
      </c>
      <c r="F20462" s="86">
        <v>2378232.29739836</v>
      </c>
    </row>
    <row r="20463" spans="1:6">
      <c r="A20463">
        <v>2044</v>
      </c>
      <c r="B20463" t="s">
        <v>1063</v>
      </c>
      <c r="C20463" t="s">
        <v>1013</v>
      </c>
      <c r="D20463" t="s">
        <v>964</v>
      </c>
      <c r="E20463" t="s">
        <v>1016</v>
      </c>
      <c r="F20463" s="86">
        <v>2383055.7638227399</v>
      </c>
    </row>
    <row r="20464" spans="1:6">
      <c r="A20464">
        <v>2045</v>
      </c>
      <c r="B20464" t="s">
        <v>1063</v>
      </c>
      <c r="C20464" t="s">
        <v>1013</v>
      </c>
      <c r="D20464" t="s">
        <v>964</v>
      </c>
      <c r="E20464" t="s">
        <v>1016</v>
      </c>
      <c r="F20464" s="86">
        <v>2386784.2479266501</v>
      </c>
    </row>
    <row r="20465" spans="1:6">
      <c r="A20465">
        <v>2046</v>
      </c>
      <c r="B20465" t="s">
        <v>1063</v>
      </c>
      <c r="C20465" t="s">
        <v>1013</v>
      </c>
      <c r="D20465" t="s">
        <v>964</v>
      </c>
      <c r="E20465" t="s">
        <v>1016</v>
      </c>
      <c r="F20465" s="86">
        <v>2388891.04935339</v>
      </c>
    </row>
    <row r="20466" spans="1:6">
      <c r="A20466">
        <v>2047</v>
      </c>
      <c r="B20466" t="s">
        <v>1063</v>
      </c>
      <c r="C20466" t="s">
        <v>1013</v>
      </c>
      <c r="D20466" t="s">
        <v>964</v>
      </c>
      <c r="E20466" t="s">
        <v>1016</v>
      </c>
      <c r="F20466" s="86">
        <v>2389417.7497100802</v>
      </c>
    </row>
    <row r="20467" spans="1:6">
      <c r="A20467">
        <v>2048</v>
      </c>
      <c r="B20467" t="s">
        <v>1063</v>
      </c>
      <c r="C20467" t="s">
        <v>1013</v>
      </c>
      <c r="D20467" t="s">
        <v>964</v>
      </c>
      <c r="E20467" t="s">
        <v>1016</v>
      </c>
      <c r="F20467" s="86">
        <v>2391011.7113158298</v>
      </c>
    </row>
    <row r="20468" spans="1:6">
      <c r="A20468">
        <v>2049</v>
      </c>
      <c r="B20468" t="s">
        <v>1063</v>
      </c>
      <c r="C20468" t="s">
        <v>1013</v>
      </c>
      <c r="D20468" t="s">
        <v>964</v>
      </c>
      <c r="E20468" t="s">
        <v>1016</v>
      </c>
      <c r="F20468" s="86">
        <v>2392993.7679212498</v>
      </c>
    </row>
    <row r="20469" spans="1:6">
      <c r="A20469">
        <v>2050</v>
      </c>
      <c r="B20469" t="s">
        <v>1063</v>
      </c>
      <c r="C20469" t="s">
        <v>1013</v>
      </c>
      <c r="D20469" t="s">
        <v>964</v>
      </c>
      <c r="E20469" t="s">
        <v>1016</v>
      </c>
      <c r="F20469" s="86">
        <v>2393742.23684918</v>
      </c>
    </row>
    <row r="20470" spans="1:6">
      <c r="A20470">
        <v>2017</v>
      </c>
      <c r="B20470" t="s">
        <v>1064</v>
      </c>
      <c r="C20470" t="s">
        <v>1013</v>
      </c>
      <c r="D20470" t="s">
        <v>964</v>
      </c>
      <c r="E20470" t="s">
        <v>1016</v>
      </c>
      <c r="F20470" s="86">
        <v>563355.43092934706</v>
      </c>
    </row>
    <row r="20471" spans="1:6">
      <c r="A20471">
        <v>2018</v>
      </c>
      <c r="B20471" t="s">
        <v>1064</v>
      </c>
      <c r="C20471" t="s">
        <v>1013</v>
      </c>
      <c r="D20471" t="s">
        <v>964</v>
      </c>
      <c r="E20471" t="s">
        <v>1016</v>
      </c>
      <c r="F20471" s="86">
        <v>554373.96376108902</v>
      </c>
    </row>
    <row r="20472" spans="1:6">
      <c r="A20472">
        <v>2019</v>
      </c>
      <c r="B20472" t="s">
        <v>1064</v>
      </c>
      <c r="C20472" t="s">
        <v>1013</v>
      </c>
      <c r="D20472" t="s">
        <v>964</v>
      </c>
      <c r="E20472" t="s">
        <v>1016</v>
      </c>
      <c r="F20472" s="86">
        <v>544465.96107738395</v>
      </c>
    </row>
    <row r="20473" spans="1:6">
      <c r="A20473">
        <v>2020</v>
      </c>
      <c r="B20473" t="s">
        <v>1064</v>
      </c>
      <c r="C20473" t="s">
        <v>1013</v>
      </c>
      <c r="D20473" t="s">
        <v>964</v>
      </c>
      <c r="E20473" t="s">
        <v>1016</v>
      </c>
      <c r="F20473" s="86">
        <v>540971.95509320498</v>
      </c>
    </row>
    <row r="20474" spans="1:6">
      <c r="A20474">
        <v>2021</v>
      </c>
      <c r="B20474" t="s">
        <v>1064</v>
      </c>
      <c r="C20474" t="s">
        <v>1013</v>
      </c>
      <c r="D20474" t="s">
        <v>964</v>
      </c>
      <c r="E20474" t="s">
        <v>1016</v>
      </c>
      <c r="F20474" s="86">
        <v>540557.04188258399</v>
      </c>
    </row>
    <row r="20475" spans="1:6">
      <c r="A20475">
        <v>2022</v>
      </c>
      <c r="B20475" t="s">
        <v>1064</v>
      </c>
      <c r="C20475" t="s">
        <v>1013</v>
      </c>
      <c r="D20475" t="s">
        <v>964</v>
      </c>
      <c r="E20475" t="s">
        <v>1016</v>
      </c>
      <c r="F20475" s="86">
        <v>541159.13398521498</v>
      </c>
    </row>
    <row r="20476" spans="1:6">
      <c r="A20476">
        <v>2023</v>
      </c>
      <c r="B20476" t="s">
        <v>1064</v>
      </c>
      <c r="C20476" t="s">
        <v>1013</v>
      </c>
      <c r="D20476" t="s">
        <v>964</v>
      </c>
      <c r="E20476" t="s">
        <v>1016</v>
      </c>
      <c r="F20476" s="86">
        <v>541009.390871607</v>
      </c>
    </row>
    <row r="20477" spans="1:6">
      <c r="A20477">
        <v>2024</v>
      </c>
      <c r="B20477" t="s">
        <v>1064</v>
      </c>
      <c r="C20477" t="s">
        <v>1013</v>
      </c>
      <c r="D20477" t="s">
        <v>964</v>
      </c>
      <c r="E20477" t="s">
        <v>1016</v>
      </c>
      <c r="F20477" s="86">
        <v>540385.461231575</v>
      </c>
    </row>
    <row r="20478" spans="1:6">
      <c r="A20478">
        <v>2025</v>
      </c>
      <c r="B20478" t="s">
        <v>1064</v>
      </c>
      <c r="C20478" t="s">
        <v>1013</v>
      </c>
      <c r="D20478" t="s">
        <v>964</v>
      </c>
      <c r="E20478" t="s">
        <v>1016</v>
      </c>
      <c r="F20478" s="86">
        <v>538685.25296248798</v>
      </c>
    </row>
    <row r="20479" spans="1:6">
      <c r="A20479">
        <v>2026</v>
      </c>
      <c r="B20479" t="s">
        <v>1064</v>
      </c>
      <c r="C20479" t="s">
        <v>1013</v>
      </c>
      <c r="D20479" t="s">
        <v>964</v>
      </c>
      <c r="E20479" t="s">
        <v>1016</v>
      </c>
      <c r="F20479" s="86">
        <v>537075.51449120604</v>
      </c>
    </row>
    <row r="20480" spans="1:6">
      <c r="A20480">
        <v>2027</v>
      </c>
      <c r="B20480" t="s">
        <v>1064</v>
      </c>
      <c r="C20480" t="s">
        <v>1013</v>
      </c>
      <c r="D20480" t="s">
        <v>964</v>
      </c>
      <c r="E20480" t="s">
        <v>1016</v>
      </c>
      <c r="F20480" s="86">
        <v>536080.34671535599</v>
      </c>
    </row>
    <row r="20481" spans="1:6">
      <c r="A20481">
        <v>2028</v>
      </c>
      <c r="B20481" t="s">
        <v>1064</v>
      </c>
      <c r="C20481" t="s">
        <v>1013</v>
      </c>
      <c r="D20481" t="s">
        <v>964</v>
      </c>
      <c r="E20481" t="s">
        <v>1016</v>
      </c>
      <c r="F20481" s="86">
        <v>536205.13264336204</v>
      </c>
    </row>
    <row r="20482" spans="1:6">
      <c r="A20482">
        <v>2029</v>
      </c>
      <c r="B20482" t="s">
        <v>1064</v>
      </c>
      <c r="C20482" t="s">
        <v>1013</v>
      </c>
      <c r="D20482" t="s">
        <v>964</v>
      </c>
      <c r="E20482" t="s">
        <v>1016</v>
      </c>
      <c r="F20482" s="86">
        <v>536189.53440236102</v>
      </c>
    </row>
    <row r="20483" spans="1:6">
      <c r="A20483">
        <v>2030</v>
      </c>
      <c r="B20483" t="s">
        <v>1064</v>
      </c>
      <c r="C20483" t="s">
        <v>1013</v>
      </c>
      <c r="D20483" t="s">
        <v>964</v>
      </c>
      <c r="E20483" t="s">
        <v>1016</v>
      </c>
      <c r="F20483" s="86">
        <v>535294.19536891498</v>
      </c>
    </row>
    <row r="20484" spans="1:6">
      <c r="A20484">
        <v>2031</v>
      </c>
      <c r="B20484" t="s">
        <v>1064</v>
      </c>
      <c r="C20484" t="s">
        <v>1013</v>
      </c>
      <c r="D20484" t="s">
        <v>964</v>
      </c>
      <c r="E20484" t="s">
        <v>1016</v>
      </c>
      <c r="F20484" s="86">
        <v>534058.814681652</v>
      </c>
    </row>
    <row r="20485" spans="1:6">
      <c r="A20485">
        <v>2032</v>
      </c>
      <c r="B20485" t="s">
        <v>1064</v>
      </c>
      <c r="C20485" t="s">
        <v>1013</v>
      </c>
      <c r="D20485" t="s">
        <v>964</v>
      </c>
      <c r="E20485" t="s">
        <v>1016</v>
      </c>
      <c r="F20485" s="86">
        <v>532670.57123258198</v>
      </c>
    </row>
    <row r="20486" spans="1:6">
      <c r="A20486">
        <v>2033</v>
      </c>
      <c r="B20486" t="s">
        <v>1064</v>
      </c>
      <c r="C20486" t="s">
        <v>1013</v>
      </c>
      <c r="D20486" t="s">
        <v>964</v>
      </c>
      <c r="E20486" t="s">
        <v>1016</v>
      </c>
      <c r="F20486" s="86">
        <v>532639.37475058006</v>
      </c>
    </row>
    <row r="20487" spans="1:6">
      <c r="A20487">
        <v>2034</v>
      </c>
      <c r="B20487" t="s">
        <v>1064</v>
      </c>
      <c r="C20487" t="s">
        <v>1013</v>
      </c>
      <c r="D20487" t="s">
        <v>964</v>
      </c>
      <c r="E20487" t="s">
        <v>1016</v>
      </c>
      <c r="F20487" s="86">
        <v>532595.69967577804</v>
      </c>
    </row>
    <row r="20488" spans="1:6">
      <c r="A20488">
        <v>2035</v>
      </c>
      <c r="B20488" t="s">
        <v>1064</v>
      </c>
      <c r="C20488" t="s">
        <v>1013</v>
      </c>
      <c r="D20488" t="s">
        <v>964</v>
      </c>
      <c r="E20488" t="s">
        <v>1016</v>
      </c>
      <c r="F20488" s="86">
        <v>532757.921382186</v>
      </c>
    </row>
    <row r="20489" spans="1:6">
      <c r="A20489">
        <v>2036</v>
      </c>
      <c r="B20489" t="s">
        <v>1064</v>
      </c>
      <c r="C20489" t="s">
        <v>1013</v>
      </c>
      <c r="D20489" t="s">
        <v>964</v>
      </c>
      <c r="E20489" t="s">
        <v>1016</v>
      </c>
      <c r="F20489" s="86">
        <v>531946.81285014504</v>
      </c>
    </row>
    <row r="20490" spans="1:6">
      <c r="A20490">
        <v>2037</v>
      </c>
      <c r="B20490" t="s">
        <v>1064</v>
      </c>
      <c r="C20490" t="s">
        <v>1013</v>
      </c>
      <c r="D20490" t="s">
        <v>964</v>
      </c>
      <c r="E20490" t="s">
        <v>1016</v>
      </c>
      <c r="F20490" s="86">
        <v>531900.01812714199</v>
      </c>
    </row>
    <row r="20491" spans="1:6">
      <c r="A20491">
        <v>2038</v>
      </c>
      <c r="B20491" t="s">
        <v>1064</v>
      </c>
      <c r="C20491" t="s">
        <v>1013</v>
      </c>
      <c r="D20491" t="s">
        <v>964</v>
      </c>
      <c r="E20491" t="s">
        <v>1016</v>
      </c>
      <c r="F20491" s="86">
        <v>532258.77767016098</v>
      </c>
    </row>
    <row r="20492" spans="1:6">
      <c r="A20492">
        <v>2039</v>
      </c>
      <c r="B20492" t="s">
        <v>1064</v>
      </c>
      <c r="C20492" t="s">
        <v>1013</v>
      </c>
      <c r="D20492" t="s">
        <v>964</v>
      </c>
      <c r="E20492" t="s">
        <v>1016</v>
      </c>
      <c r="F20492" s="86">
        <v>532367.96535716602</v>
      </c>
    </row>
    <row r="20493" spans="1:6">
      <c r="A20493">
        <v>2040</v>
      </c>
      <c r="B20493" t="s">
        <v>1064</v>
      </c>
      <c r="C20493" t="s">
        <v>1013</v>
      </c>
      <c r="D20493" t="s">
        <v>964</v>
      </c>
      <c r="E20493" t="s">
        <v>1016</v>
      </c>
      <c r="F20493" s="86">
        <v>532514.58882257401</v>
      </c>
    </row>
    <row r="20494" spans="1:6">
      <c r="A20494">
        <v>2041</v>
      </c>
      <c r="B20494" t="s">
        <v>1064</v>
      </c>
      <c r="C20494" t="s">
        <v>1013</v>
      </c>
      <c r="D20494" t="s">
        <v>964</v>
      </c>
      <c r="E20494" t="s">
        <v>1016</v>
      </c>
      <c r="F20494" s="86">
        <v>533066.76655400195</v>
      </c>
    </row>
    <row r="20495" spans="1:6">
      <c r="A20495">
        <v>2042</v>
      </c>
      <c r="B20495" t="s">
        <v>1064</v>
      </c>
      <c r="C20495" t="s">
        <v>1013</v>
      </c>
      <c r="D20495" t="s">
        <v>964</v>
      </c>
      <c r="E20495" t="s">
        <v>1016</v>
      </c>
      <c r="F20495" s="86">
        <v>534108.72905285505</v>
      </c>
    </row>
    <row r="20496" spans="1:6">
      <c r="A20496">
        <v>2043</v>
      </c>
      <c r="B20496" t="s">
        <v>1064</v>
      </c>
      <c r="C20496" t="s">
        <v>1013</v>
      </c>
      <c r="D20496" t="s">
        <v>964</v>
      </c>
      <c r="E20496" t="s">
        <v>1016</v>
      </c>
      <c r="F20496" s="86">
        <v>535278.59712791501</v>
      </c>
    </row>
    <row r="20497" spans="1:6">
      <c r="A20497">
        <v>2044</v>
      </c>
      <c r="B20497" t="s">
        <v>1064</v>
      </c>
      <c r="C20497" t="s">
        <v>1013</v>
      </c>
      <c r="D20497" t="s">
        <v>964</v>
      </c>
      <c r="E20497" t="s">
        <v>1016</v>
      </c>
      <c r="F20497" s="86">
        <v>536364.23470157001</v>
      </c>
    </row>
    <row r="20498" spans="1:6">
      <c r="A20498">
        <v>2045</v>
      </c>
      <c r="B20498" t="s">
        <v>1064</v>
      </c>
      <c r="C20498" t="s">
        <v>1013</v>
      </c>
      <c r="D20498" t="s">
        <v>964</v>
      </c>
      <c r="E20498" t="s">
        <v>1016</v>
      </c>
      <c r="F20498" s="86">
        <v>537203.42006741301</v>
      </c>
    </row>
    <row r="20499" spans="1:6">
      <c r="A20499">
        <v>2046</v>
      </c>
      <c r="B20499" t="s">
        <v>1064</v>
      </c>
      <c r="C20499" t="s">
        <v>1013</v>
      </c>
      <c r="D20499" t="s">
        <v>964</v>
      </c>
      <c r="E20499" t="s">
        <v>1016</v>
      </c>
      <c r="F20499" s="86">
        <v>537677.60659383703</v>
      </c>
    </row>
    <row r="20500" spans="1:6">
      <c r="A20500">
        <v>2047</v>
      </c>
      <c r="B20500" t="s">
        <v>1064</v>
      </c>
      <c r="C20500" t="s">
        <v>1013</v>
      </c>
      <c r="D20500" t="s">
        <v>964</v>
      </c>
      <c r="E20500" t="s">
        <v>1016</v>
      </c>
      <c r="F20500" s="86">
        <v>537796.15322544298</v>
      </c>
    </row>
    <row r="20501" spans="1:6">
      <c r="A20501">
        <v>2048</v>
      </c>
      <c r="B20501" t="s">
        <v>1064</v>
      </c>
      <c r="C20501" t="s">
        <v>1013</v>
      </c>
      <c r="D20501" t="s">
        <v>964</v>
      </c>
      <c r="E20501" t="s">
        <v>1016</v>
      </c>
      <c r="F20501" s="86">
        <v>538154.91276846104</v>
      </c>
    </row>
    <row r="20502" spans="1:6">
      <c r="A20502">
        <v>2049</v>
      </c>
      <c r="B20502" t="s">
        <v>1064</v>
      </c>
      <c r="C20502" t="s">
        <v>1013</v>
      </c>
      <c r="D20502" t="s">
        <v>964</v>
      </c>
      <c r="E20502" t="s">
        <v>1016</v>
      </c>
      <c r="F20502" s="86">
        <v>538601.02246108395</v>
      </c>
    </row>
    <row r="20503" spans="1:6">
      <c r="A20503">
        <v>2050</v>
      </c>
      <c r="B20503" t="s">
        <v>1064</v>
      </c>
      <c r="C20503" t="s">
        <v>1013</v>
      </c>
      <c r="D20503" t="s">
        <v>964</v>
      </c>
      <c r="E20503" t="s">
        <v>1016</v>
      </c>
      <c r="F20503" s="86">
        <v>538769.48346389295</v>
      </c>
    </row>
    <row r="20504" spans="1:6">
      <c r="A20504">
        <v>2017</v>
      </c>
      <c r="B20504" t="s">
        <v>1065</v>
      </c>
      <c r="C20504" t="s">
        <v>1013</v>
      </c>
      <c r="D20504" t="s">
        <v>964</v>
      </c>
      <c r="E20504" t="s">
        <v>1016</v>
      </c>
      <c r="F20504" s="86">
        <v>3738540.4961650199</v>
      </c>
    </row>
    <row r="20505" spans="1:6">
      <c r="A20505">
        <v>2018</v>
      </c>
      <c r="B20505" t="s">
        <v>1065</v>
      </c>
      <c r="C20505" t="s">
        <v>1013</v>
      </c>
      <c r="D20505" t="s">
        <v>964</v>
      </c>
      <c r="E20505" t="s">
        <v>1016</v>
      </c>
      <c r="F20505" s="86">
        <v>3678937.6648439202</v>
      </c>
    </row>
    <row r="20506" spans="1:6">
      <c r="A20506">
        <v>2019</v>
      </c>
      <c r="B20506" t="s">
        <v>1065</v>
      </c>
      <c r="C20506" t="s">
        <v>1013</v>
      </c>
      <c r="D20506" t="s">
        <v>964</v>
      </c>
      <c r="E20506" t="s">
        <v>1016</v>
      </c>
      <c r="F20506" s="86">
        <v>3613186.1565855499</v>
      </c>
    </row>
    <row r="20507" spans="1:6">
      <c r="A20507">
        <v>2020</v>
      </c>
      <c r="B20507" t="s">
        <v>1065</v>
      </c>
      <c r="C20507" t="s">
        <v>1013</v>
      </c>
      <c r="D20507" t="s">
        <v>964</v>
      </c>
      <c r="E20507" t="s">
        <v>1016</v>
      </c>
      <c r="F20507" s="86">
        <v>3589999.2267211401</v>
      </c>
    </row>
    <row r="20508" spans="1:6">
      <c r="A20508">
        <v>2021</v>
      </c>
      <c r="B20508" t="s">
        <v>1065</v>
      </c>
      <c r="C20508" t="s">
        <v>1013</v>
      </c>
      <c r="D20508" t="s">
        <v>964</v>
      </c>
      <c r="E20508" t="s">
        <v>1016</v>
      </c>
      <c r="F20508" s="86">
        <v>3587245.7787997401</v>
      </c>
    </row>
    <row r="20509" spans="1:6">
      <c r="A20509">
        <v>2022</v>
      </c>
      <c r="B20509" t="s">
        <v>1065</v>
      </c>
      <c r="C20509" t="s">
        <v>1013</v>
      </c>
      <c r="D20509" t="s">
        <v>964</v>
      </c>
      <c r="E20509" t="s">
        <v>1016</v>
      </c>
      <c r="F20509" s="86">
        <v>3591241.3836781601</v>
      </c>
    </row>
    <row r="20510" spans="1:6">
      <c r="A20510">
        <v>2023</v>
      </c>
      <c r="B20510" t="s">
        <v>1065</v>
      </c>
      <c r="C20510" t="s">
        <v>1013</v>
      </c>
      <c r="D20510" t="s">
        <v>964</v>
      </c>
      <c r="E20510" t="s">
        <v>1016</v>
      </c>
      <c r="F20510" s="86">
        <v>3590247.6581125502</v>
      </c>
    </row>
    <row r="20511" spans="1:6">
      <c r="A20511">
        <v>2024</v>
      </c>
      <c r="B20511" t="s">
        <v>1065</v>
      </c>
      <c r="C20511" t="s">
        <v>1013</v>
      </c>
      <c r="D20511" t="s">
        <v>964</v>
      </c>
      <c r="E20511" t="s">
        <v>1016</v>
      </c>
      <c r="F20511" s="86">
        <v>3586107.13492247</v>
      </c>
    </row>
    <row r="20512" spans="1:6">
      <c r="A20512">
        <v>2025</v>
      </c>
      <c r="B20512" t="s">
        <v>1065</v>
      </c>
      <c r="C20512" t="s">
        <v>1013</v>
      </c>
      <c r="D20512" t="s">
        <v>964</v>
      </c>
      <c r="E20512" t="s">
        <v>1016</v>
      </c>
      <c r="F20512" s="86">
        <v>3574824.2092295201</v>
      </c>
    </row>
    <row r="20513" spans="1:6">
      <c r="A20513">
        <v>2026</v>
      </c>
      <c r="B20513" t="s">
        <v>1065</v>
      </c>
      <c r="C20513" t="s">
        <v>1013</v>
      </c>
      <c r="D20513" t="s">
        <v>964</v>
      </c>
      <c r="E20513" t="s">
        <v>1016</v>
      </c>
      <c r="F20513" s="86">
        <v>3564141.6593991299</v>
      </c>
    </row>
    <row r="20514" spans="1:6">
      <c r="A20514">
        <v>2027</v>
      </c>
      <c r="B20514" t="s">
        <v>1065</v>
      </c>
      <c r="C20514" t="s">
        <v>1013</v>
      </c>
      <c r="D20514" t="s">
        <v>964</v>
      </c>
      <c r="E20514" t="s">
        <v>1016</v>
      </c>
      <c r="F20514" s="86">
        <v>3557537.5249109701</v>
      </c>
    </row>
    <row r="20515" spans="1:6">
      <c r="A20515">
        <v>2028</v>
      </c>
      <c r="B20515" t="s">
        <v>1065</v>
      </c>
      <c r="C20515" t="s">
        <v>1013</v>
      </c>
      <c r="D20515" t="s">
        <v>964</v>
      </c>
      <c r="E20515" t="s">
        <v>1016</v>
      </c>
      <c r="F20515" s="86">
        <v>3558365.6295489799</v>
      </c>
    </row>
    <row r="20516" spans="1:6">
      <c r="A20516">
        <v>2029</v>
      </c>
      <c r="B20516" t="s">
        <v>1065</v>
      </c>
      <c r="C20516" t="s">
        <v>1013</v>
      </c>
      <c r="D20516" t="s">
        <v>964</v>
      </c>
      <c r="E20516" t="s">
        <v>1016</v>
      </c>
      <c r="F20516" s="86">
        <v>3558262.11646923</v>
      </c>
    </row>
    <row r="20517" spans="1:6">
      <c r="A20517">
        <v>2030</v>
      </c>
      <c r="B20517" t="s">
        <v>1065</v>
      </c>
      <c r="C20517" t="s">
        <v>1013</v>
      </c>
      <c r="D20517" t="s">
        <v>964</v>
      </c>
      <c r="E20517" t="s">
        <v>1016</v>
      </c>
      <c r="F20517" s="86">
        <v>3552320.4656914701</v>
      </c>
    </row>
    <row r="20518" spans="1:6">
      <c r="A20518">
        <v>2031</v>
      </c>
      <c r="B20518" t="s">
        <v>1065</v>
      </c>
      <c r="C20518" t="s">
        <v>1013</v>
      </c>
      <c r="D20518" t="s">
        <v>964</v>
      </c>
      <c r="E20518" t="s">
        <v>1016</v>
      </c>
      <c r="F20518" s="86">
        <v>3544122.2297751298</v>
      </c>
    </row>
    <row r="20519" spans="1:6">
      <c r="A20519">
        <v>2032</v>
      </c>
      <c r="B20519" t="s">
        <v>1065</v>
      </c>
      <c r="C20519" t="s">
        <v>1013</v>
      </c>
      <c r="D20519" t="s">
        <v>964</v>
      </c>
      <c r="E20519" t="s">
        <v>1016</v>
      </c>
      <c r="F20519" s="86">
        <v>3534909.56567722</v>
      </c>
    </row>
    <row r="20520" spans="1:6">
      <c r="A20520">
        <v>2033</v>
      </c>
      <c r="B20520" t="s">
        <v>1065</v>
      </c>
      <c r="C20520" t="s">
        <v>1013</v>
      </c>
      <c r="D20520" t="s">
        <v>964</v>
      </c>
      <c r="E20520" t="s">
        <v>1016</v>
      </c>
      <c r="F20520" s="86">
        <v>3534702.53951771</v>
      </c>
    </row>
    <row r="20521" spans="1:6">
      <c r="A20521">
        <v>2034</v>
      </c>
      <c r="B20521" t="s">
        <v>1065</v>
      </c>
      <c r="C20521" t="s">
        <v>1013</v>
      </c>
      <c r="D20521" t="s">
        <v>964</v>
      </c>
      <c r="E20521" t="s">
        <v>1016</v>
      </c>
      <c r="F20521" s="86">
        <v>3534412.7028944101</v>
      </c>
    </row>
    <row r="20522" spans="1:6">
      <c r="A20522">
        <v>2035</v>
      </c>
      <c r="B20522" t="s">
        <v>1065</v>
      </c>
      <c r="C20522" t="s">
        <v>1013</v>
      </c>
      <c r="D20522" t="s">
        <v>964</v>
      </c>
      <c r="E20522" t="s">
        <v>1016</v>
      </c>
      <c r="F20522" s="86">
        <v>3535489.23892383</v>
      </c>
    </row>
    <row r="20523" spans="1:6">
      <c r="A20523">
        <v>2036</v>
      </c>
      <c r="B20523" t="s">
        <v>1065</v>
      </c>
      <c r="C20523" t="s">
        <v>1013</v>
      </c>
      <c r="D20523" t="s">
        <v>964</v>
      </c>
      <c r="E20523" t="s">
        <v>1016</v>
      </c>
      <c r="F20523" s="86">
        <v>3530106.5587767302</v>
      </c>
    </row>
    <row r="20524" spans="1:6">
      <c r="A20524">
        <v>2037</v>
      </c>
      <c r="B20524" t="s">
        <v>1065</v>
      </c>
      <c r="C20524" t="s">
        <v>1013</v>
      </c>
      <c r="D20524" t="s">
        <v>964</v>
      </c>
      <c r="E20524" t="s">
        <v>1016</v>
      </c>
      <c r="F20524" s="86">
        <v>3529796.0195374801</v>
      </c>
    </row>
    <row r="20525" spans="1:6">
      <c r="A20525">
        <v>2038</v>
      </c>
      <c r="B20525" t="s">
        <v>1065</v>
      </c>
      <c r="C20525" t="s">
        <v>1013</v>
      </c>
      <c r="D20525" t="s">
        <v>964</v>
      </c>
      <c r="E20525" t="s">
        <v>1016</v>
      </c>
      <c r="F20525" s="86">
        <v>3532176.8203717698</v>
      </c>
    </row>
    <row r="20526" spans="1:6">
      <c r="A20526">
        <v>2039</v>
      </c>
      <c r="B20526" t="s">
        <v>1065</v>
      </c>
      <c r="C20526" t="s">
        <v>1013</v>
      </c>
      <c r="D20526" t="s">
        <v>964</v>
      </c>
      <c r="E20526" t="s">
        <v>1016</v>
      </c>
      <c r="F20526" s="86">
        <v>3532901.4119300302</v>
      </c>
    </row>
    <row r="20527" spans="1:6">
      <c r="A20527">
        <v>2040</v>
      </c>
      <c r="B20527" t="s">
        <v>1065</v>
      </c>
      <c r="C20527" t="s">
        <v>1013</v>
      </c>
      <c r="D20527" t="s">
        <v>964</v>
      </c>
      <c r="E20527" t="s">
        <v>1016</v>
      </c>
      <c r="F20527" s="86">
        <v>3533874.4348797002</v>
      </c>
    </row>
    <row r="20528" spans="1:6">
      <c r="A20528">
        <v>2041</v>
      </c>
      <c r="B20528" t="s">
        <v>1065</v>
      </c>
      <c r="C20528" t="s">
        <v>1013</v>
      </c>
      <c r="D20528" t="s">
        <v>964</v>
      </c>
      <c r="E20528" t="s">
        <v>1016</v>
      </c>
      <c r="F20528" s="86">
        <v>3537538.79790291</v>
      </c>
    </row>
    <row r="20529" spans="1:6">
      <c r="A20529">
        <v>2042</v>
      </c>
      <c r="B20529" t="s">
        <v>1065</v>
      </c>
      <c r="C20529" t="s">
        <v>1013</v>
      </c>
      <c r="D20529" t="s">
        <v>964</v>
      </c>
      <c r="E20529" t="s">
        <v>1016</v>
      </c>
      <c r="F20529" s="86">
        <v>3544453.47163034</v>
      </c>
    </row>
    <row r="20530" spans="1:6">
      <c r="A20530">
        <v>2043</v>
      </c>
      <c r="B20530" t="s">
        <v>1065</v>
      </c>
      <c r="C20530" t="s">
        <v>1013</v>
      </c>
      <c r="D20530" t="s">
        <v>964</v>
      </c>
      <c r="E20530" t="s">
        <v>1016</v>
      </c>
      <c r="F20530" s="86">
        <v>3552216.9526117202</v>
      </c>
    </row>
    <row r="20531" spans="1:6">
      <c r="A20531">
        <v>2044</v>
      </c>
      <c r="B20531" t="s">
        <v>1065</v>
      </c>
      <c r="C20531" t="s">
        <v>1013</v>
      </c>
      <c r="D20531" t="s">
        <v>964</v>
      </c>
      <c r="E20531" t="s">
        <v>1016</v>
      </c>
      <c r="F20531" s="86">
        <v>3559421.46296245</v>
      </c>
    </row>
    <row r="20532" spans="1:6">
      <c r="A20532">
        <v>2045</v>
      </c>
      <c r="B20532" t="s">
        <v>1065</v>
      </c>
      <c r="C20532" t="s">
        <v>1013</v>
      </c>
      <c r="D20532" t="s">
        <v>964</v>
      </c>
      <c r="E20532" t="s">
        <v>1016</v>
      </c>
      <c r="F20532" s="86">
        <v>3564990.4666531002</v>
      </c>
    </row>
    <row r="20533" spans="1:6">
      <c r="A20533">
        <v>2046</v>
      </c>
      <c r="B20533" t="s">
        <v>1065</v>
      </c>
      <c r="C20533" t="s">
        <v>1013</v>
      </c>
      <c r="D20533" t="s">
        <v>964</v>
      </c>
      <c r="E20533" t="s">
        <v>1016</v>
      </c>
      <c r="F20533" s="86">
        <v>3568137.2642775499</v>
      </c>
    </row>
    <row r="20534" spans="1:6">
      <c r="A20534">
        <v>2047</v>
      </c>
      <c r="B20534" t="s">
        <v>1065</v>
      </c>
      <c r="C20534" t="s">
        <v>1013</v>
      </c>
      <c r="D20534" t="s">
        <v>964</v>
      </c>
      <c r="E20534" t="s">
        <v>1016</v>
      </c>
      <c r="F20534" s="86">
        <v>3568923.9636836699</v>
      </c>
    </row>
    <row r="20535" spans="1:6">
      <c r="A20535">
        <v>2048</v>
      </c>
      <c r="B20535" t="s">
        <v>1065</v>
      </c>
      <c r="C20535" t="s">
        <v>1013</v>
      </c>
      <c r="D20535" t="s">
        <v>964</v>
      </c>
      <c r="E20535" t="s">
        <v>1016</v>
      </c>
      <c r="F20535" s="86">
        <v>3571304.7645179601</v>
      </c>
    </row>
    <row r="20536" spans="1:6">
      <c r="A20536">
        <v>2049</v>
      </c>
      <c r="B20536" t="s">
        <v>1065</v>
      </c>
      <c r="C20536" t="s">
        <v>1013</v>
      </c>
      <c r="D20536" t="s">
        <v>964</v>
      </c>
      <c r="E20536" t="s">
        <v>1016</v>
      </c>
      <c r="F20536" s="86">
        <v>3574265.2385988599</v>
      </c>
    </row>
    <row r="20537" spans="1:6">
      <c r="A20537">
        <v>2050</v>
      </c>
      <c r="B20537" t="s">
        <v>1065</v>
      </c>
      <c r="C20537" t="s">
        <v>1013</v>
      </c>
      <c r="D20537" t="s">
        <v>964</v>
      </c>
      <c r="E20537" t="s">
        <v>1016</v>
      </c>
      <c r="F20537" s="86">
        <v>3575383.1798601798</v>
      </c>
    </row>
    <row r="20538" spans="1:6">
      <c r="A20538">
        <v>2017</v>
      </c>
      <c r="B20538" t="s">
        <v>1066</v>
      </c>
      <c r="C20538" t="s">
        <v>1013</v>
      </c>
      <c r="D20538" t="s">
        <v>964</v>
      </c>
      <c r="E20538" t="s">
        <v>1016</v>
      </c>
      <c r="F20538" s="86">
        <v>14129079.477419199</v>
      </c>
    </row>
    <row r="20539" spans="1:6">
      <c r="A20539">
        <v>2018</v>
      </c>
      <c r="B20539" t="s">
        <v>1066</v>
      </c>
      <c r="C20539" t="s">
        <v>1013</v>
      </c>
      <c r="D20539" t="s">
        <v>964</v>
      </c>
      <c r="E20539" t="s">
        <v>1016</v>
      </c>
      <c r="F20539" s="86">
        <v>13903822.2836884</v>
      </c>
    </row>
    <row r="20540" spans="1:6">
      <c r="A20540">
        <v>2019</v>
      </c>
      <c r="B20540" t="s">
        <v>1066</v>
      </c>
      <c r="C20540" t="s">
        <v>1013</v>
      </c>
      <c r="D20540" t="s">
        <v>964</v>
      </c>
      <c r="E20540" t="s">
        <v>1016</v>
      </c>
      <c r="F20540" s="86">
        <v>13655327.3732024</v>
      </c>
    </row>
    <row r="20541" spans="1:6">
      <c r="A20541">
        <v>2020</v>
      </c>
      <c r="B20541" t="s">
        <v>1066</v>
      </c>
      <c r="C20541" t="s">
        <v>1013</v>
      </c>
      <c r="D20541" t="s">
        <v>964</v>
      </c>
      <c r="E20541" t="s">
        <v>1016</v>
      </c>
      <c r="F20541" s="86">
        <v>13567696.9261797</v>
      </c>
    </row>
    <row r="20542" spans="1:6">
      <c r="A20542">
        <v>2021</v>
      </c>
      <c r="B20542" t="s">
        <v>1066</v>
      </c>
      <c r="C20542" t="s">
        <v>1013</v>
      </c>
      <c r="D20542" t="s">
        <v>964</v>
      </c>
      <c r="E20542" t="s">
        <v>1016</v>
      </c>
      <c r="F20542" s="86">
        <v>13557290.810595701</v>
      </c>
    </row>
    <row r="20543" spans="1:6">
      <c r="A20543">
        <v>2022</v>
      </c>
      <c r="B20543" t="s">
        <v>1066</v>
      </c>
      <c r="C20543" t="s">
        <v>1013</v>
      </c>
      <c r="D20543" t="s">
        <v>964</v>
      </c>
      <c r="E20543" t="s">
        <v>1016</v>
      </c>
      <c r="F20543" s="86">
        <v>13572391.414413</v>
      </c>
    </row>
    <row r="20544" spans="1:6">
      <c r="A20544">
        <v>2023</v>
      </c>
      <c r="B20544" t="s">
        <v>1066</v>
      </c>
      <c r="C20544" t="s">
        <v>1013</v>
      </c>
      <c r="D20544" t="s">
        <v>964</v>
      </c>
      <c r="E20544" t="s">
        <v>1016</v>
      </c>
      <c r="F20544" s="86">
        <v>13568635.8238263</v>
      </c>
    </row>
    <row r="20545" spans="1:6">
      <c r="A20545">
        <v>2024</v>
      </c>
      <c r="B20545" t="s">
        <v>1066</v>
      </c>
      <c r="C20545" t="s">
        <v>1013</v>
      </c>
      <c r="D20545" t="s">
        <v>964</v>
      </c>
      <c r="E20545" t="s">
        <v>1016</v>
      </c>
      <c r="F20545" s="86">
        <v>13552987.5297151</v>
      </c>
    </row>
    <row r="20546" spans="1:6">
      <c r="A20546">
        <v>2025</v>
      </c>
      <c r="B20546" t="s">
        <v>1066</v>
      </c>
      <c r="C20546" t="s">
        <v>1013</v>
      </c>
      <c r="D20546" t="s">
        <v>964</v>
      </c>
      <c r="E20546" t="s">
        <v>1016</v>
      </c>
      <c r="F20546" s="86">
        <v>13510345.9282621</v>
      </c>
    </row>
    <row r="20547" spans="1:6">
      <c r="A20547">
        <v>2026</v>
      </c>
      <c r="B20547" t="s">
        <v>1066</v>
      </c>
      <c r="C20547" t="s">
        <v>1013</v>
      </c>
      <c r="D20547" t="s">
        <v>964</v>
      </c>
      <c r="E20547" t="s">
        <v>1016</v>
      </c>
      <c r="F20547" s="86">
        <v>13469973.329455201</v>
      </c>
    </row>
    <row r="20548" spans="1:6">
      <c r="A20548">
        <v>2027</v>
      </c>
      <c r="B20548" t="s">
        <v>1066</v>
      </c>
      <c r="C20548" t="s">
        <v>1013</v>
      </c>
      <c r="D20548" t="s">
        <v>964</v>
      </c>
      <c r="E20548" t="s">
        <v>1016</v>
      </c>
      <c r="F20548" s="86">
        <v>13445014.300347799</v>
      </c>
    </row>
    <row r="20549" spans="1:6">
      <c r="A20549">
        <v>2028</v>
      </c>
      <c r="B20549" t="s">
        <v>1066</v>
      </c>
      <c r="C20549" t="s">
        <v>1013</v>
      </c>
      <c r="D20549" t="s">
        <v>964</v>
      </c>
      <c r="E20549" t="s">
        <v>1016</v>
      </c>
      <c r="F20549" s="86">
        <v>13448143.959170099</v>
      </c>
    </row>
    <row r="20550" spans="1:6">
      <c r="A20550">
        <v>2029</v>
      </c>
      <c r="B20550" t="s">
        <v>1066</v>
      </c>
      <c r="C20550" t="s">
        <v>1013</v>
      </c>
      <c r="D20550" t="s">
        <v>964</v>
      </c>
      <c r="E20550" t="s">
        <v>1016</v>
      </c>
      <c r="F20550" s="86">
        <v>13447752.751817301</v>
      </c>
    </row>
    <row r="20551" spans="1:6">
      <c r="A20551">
        <v>2030</v>
      </c>
      <c r="B20551" t="s">
        <v>1066</v>
      </c>
      <c r="C20551" t="s">
        <v>1013</v>
      </c>
      <c r="D20551" t="s">
        <v>964</v>
      </c>
      <c r="E20551" t="s">
        <v>1016</v>
      </c>
      <c r="F20551" s="86">
        <v>13425297.449767699</v>
      </c>
    </row>
    <row r="20552" spans="1:6">
      <c r="A20552">
        <v>2031</v>
      </c>
      <c r="B20552" t="s">
        <v>1066</v>
      </c>
      <c r="C20552" t="s">
        <v>1013</v>
      </c>
      <c r="D20552" t="s">
        <v>964</v>
      </c>
      <c r="E20552" t="s">
        <v>1016</v>
      </c>
      <c r="F20552" s="86">
        <v>13394313.827427501</v>
      </c>
    </row>
    <row r="20553" spans="1:6">
      <c r="A20553">
        <v>2032</v>
      </c>
      <c r="B20553" t="s">
        <v>1066</v>
      </c>
      <c r="C20553" t="s">
        <v>1013</v>
      </c>
      <c r="D20553" t="s">
        <v>964</v>
      </c>
      <c r="E20553" t="s">
        <v>1016</v>
      </c>
      <c r="F20553" s="86">
        <v>13359496.3730301</v>
      </c>
    </row>
    <row r="20554" spans="1:6">
      <c r="A20554">
        <v>2033</v>
      </c>
      <c r="B20554" t="s">
        <v>1066</v>
      </c>
      <c r="C20554" t="s">
        <v>1013</v>
      </c>
      <c r="D20554" t="s">
        <v>964</v>
      </c>
      <c r="E20554" t="s">
        <v>1016</v>
      </c>
      <c r="F20554" s="86">
        <v>13358713.958324499</v>
      </c>
    </row>
    <row r="20555" spans="1:6">
      <c r="A20555">
        <v>2034</v>
      </c>
      <c r="B20555" t="s">
        <v>1066</v>
      </c>
      <c r="C20555" t="s">
        <v>1013</v>
      </c>
      <c r="D20555" t="s">
        <v>964</v>
      </c>
      <c r="E20555" t="s">
        <v>1016</v>
      </c>
      <c r="F20555" s="86">
        <v>13357618.5777367</v>
      </c>
    </row>
    <row r="20556" spans="1:6">
      <c r="A20556">
        <v>2035</v>
      </c>
      <c r="B20556" t="s">
        <v>1066</v>
      </c>
      <c r="C20556" t="s">
        <v>1013</v>
      </c>
      <c r="D20556" t="s">
        <v>964</v>
      </c>
      <c r="E20556" t="s">
        <v>1016</v>
      </c>
      <c r="F20556" s="86">
        <v>13361687.1342056</v>
      </c>
    </row>
    <row r="20557" spans="1:6">
      <c r="A20557">
        <v>2036</v>
      </c>
      <c r="B20557" t="s">
        <v>1066</v>
      </c>
      <c r="C20557" t="s">
        <v>1013</v>
      </c>
      <c r="D20557" t="s">
        <v>964</v>
      </c>
      <c r="E20557" t="s">
        <v>1016</v>
      </c>
      <c r="F20557" s="86">
        <v>13341344.351861101</v>
      </c>
    </row>
    <row r="20558" spans="1:6">
      <c r="A20558">
        <v>2037</v>
      </c>
      <c r="B20558" t="s">
        <v>1066</v>
      </c>
      <c r="C20558" t="s">
        <v>1013</v>
      </c>
      <c r="D20558" t="s">
        <v>964</v>
      </c>
      <c r="E20558" t="s">
        <v>1016</v>
      </c>
      <c r="F20558" s="86">
        <v>13340170.7298027</v>
      </c>
    </row>
    <row r="20559" spans="1:6">
      <c r="A20559">
        <v>2038</v>
      </c>
      <c r="B20559" t="s">
        <v>1066</v>
      </c>
      <c r="C20559" t="s">
        <v>1013</v>
      </c>
      <c r="D20559" t="s">
        <v>964</v>
      </c>
      <c r="E20559" t="s">
        <v>1016</v>
      </c>
      <c r="F20559" s="86">
        <v>13349168.4989167</v>
      </c>
    </row>
    <row r="20560" spans="1:6">
      <c r="A20560">
        <v>2039</v>
      </c>
      <c r="B20560" t="s">
        <v>1066</v>
      </c>
      <c r="C20560" t="s">
        <v>1013</v>
      </c>
      <c r="D20560" t="s">
        <v>964</v>
      </c>
      <c r="E20560" t="s">
        <v>1016</v>
      </c>
      <c r="F20560" s="86">
        <v>13351906.9503861</v>
      </c>
    </row>
    <row r="20561" spans="1:6">
      <c r="A20561">
        <v>2040</v>
      </c>
      <c r="B20561" t="s">
        <v>1066</v>
      </c>
      <c r="C20561" t="s">
        <v>1013</v>
      </c>
      <c r="D20561" t="s">
        <v>964</v>
      </c>
      <c r="E20561" t="s">
        <v>1016</v>
      </c>
      <c r="F20561" s="86">
        <v>13355584.2995023</v>
      </c>
    </row>
    <row r="20562" spans="1:6">
      <c r="A20562">
        <v>2041</v>
      </c>
      <c r="B20562" t="s">
        <v>1066</v>
      </c>
      <c r="C20562" t="s">
        <v>1013</v>
      </c>
      <c r="D20562" t="s">
        <v>964</v>
      </c>
      <c r="E20562" t="s">
        <v>1016</v>
      </c>
      <c r="F20562" s="86">
        <v>13369433.039790699</v>
      </c>
    </row>
    <row r="20563" spans="1:6">
      <c r="A20563">
        <v>2042</v>
      </c>
      <c r="B20563" t="s">
        <v>1066</v>
      </c>
      <c r="C20563" t="s">
        <v>1013</v>
      </c>
      <c r="D20563" t="s">
        <v>964</v>
      </c>
      <c r="E20563" t="s">
        <v>1016</v>
      </c>
      <c r="F20563" s="86">
        <v>13395565.690956401</v>
      </c>
    </row>
    <row r="20564" spans="1:6">
      <c r="A20564">
        <v>2043</v>
      </c>
      <c r="B20564" t="s">
        <v>1066</v>
      </c>
      <c r="C20564" t="s">
        <v>1013</v>
      </c>
      <c r="D20564" t="s">
        <v>964</v>
      </c>
      <c r="E20564" t="s">
        <v>1016</v>
      </c>
      <c r="F20564" s="86">
        <v>13424906.242414899</v>
      </c>
    </row>
    <row r="20565" spans="1:6">
      <c r="A20565">
        <v>2044</v>
      </c>
      <c r="B20565" t="s">
        <v>1066</v>
      </c>
      <c r="C20565" t="s">
        <v>1013</v>
      </c>
      <c r="D20565" t="s">
        <v>964</v>
      </c>
      <c r="E20565" t="s">
        <v>1016</v>
      </c>
      <c r="F20565" s="86">
        <v>13452134.2741684</v>
      </c>
    </row>
    <row r="20566" spans="1:6">
      <c r="A20566">
        <v>2045</v>
      </c>
      <c r="B20566" t="s">
        <v>1066</v>
      </c>
      <c r="C20566" t="s">
        <v>1013</v>
      </c>
      <c r="D20566" t="s">
        <v>964</v>
      </c>
      <c r="E20566" t="s">
        <v>1016</v>
      </c>
      <c r="F20566" s="86">
        <v>13473181.229747999</v>
      </c>
    </row>
    <row r="20567" spans="1:6">
      <c r="A20567">
        <v>2046</v>
      </c>
      <c r="B20567" t="s">
        <v>1066</v>
      </c>
      <c r="C20567" t="s">
        <v>1013</v>
      </c>
      <c r="D20567" t="s">
        <v>964</v>
      </c>
      <c r="E20567" t="s">
        <v>1016</v>
      </c>
      <c r="F20567" s="86">
        <v>13485073.9332725</v>
      </c>
    </row>
    <row r="20568" spans="1:6">
      <c r="A20568">
        <v>2047</v>
      </c>
      <c r="B20568" t="s">
        <v>1066</v>
      </c>
      <c r="C20568" t="s">
        <v>1013</v>
      </c>
      <c r="D20568" t="s">
        <v>964</v>
      </c>
      <c r="E20568" t="s">
        <v>1016</v>
      </c>
      <c r="F20568" s="86">
        <v>13488047.1091536</v>
      </c>
    </row>
    <row r="20569" spans="1:6">
      <c r="A20569">
        <v>2048</v>
      </c>
      <c r="B20569" t="s">
        <v>1066</v>
      </c>
      <c r="C20569" t="s">
        <v>1013</v>
      </c>
      <c r="D20569" t="s">
        <v>964</v>
      </c>
      <c r="E20569" t="s">
        <v>1016</v>
      </c>
      <c r="F20569" s="86">
        <v>13497044.878267599</v>
      </c>
    </row>
    <row r="20570" spans="1:6">
      <c r="A20570">
        <v>2049</v>
      </c>
      <c r="B20570" t="s">
        <v>1066</v>
      </c>
      <c r="C20570" t="s">
        <v>1013</v>
      </c>
      <c r="D20570" t="s">
        <v>964</v>
      </c>
      <c r="E20570" t="s">
        <v>1016</v>
      </c>
      <c r="F20570" s="86">
        <v>13508233.4085571</v>
      </c>
    </row>
    <row r="20571" spans="1:6">
      <c r="A20571">
        <v>2050</v>
      </c>
      <c r="B20571" t="s">
        <v>1066</v>
      </c>
      <c r="C20571" t="s">
        <v>1013</v>
      </c>
      <c r="D20571" t="s">
        <v>964</v>
      </c>
      <c r="E20571" t="s">
        <v>1016</v>
      </c>
      <c r="F20571" s="86">
        <v>13512458.447967101</v>
      </c>
    </row>
    <row r="20572" spans="1:6">
      <c r="A20572">
        <v>2017</v>
      </c>
      <c r="B20572" t="s">
        <v>1067</v>
      </c>
      <c r="C20572" t="s">
        <v>1013</v>
      </c>
      <c r="D20572" t="s">
        <v>964</v>
      </c>
      <c r="E20572" t="s">
        <v>1016</v>
      </c>
      <c r="F20572" s="86">
        <v>1670569.2473629799</v>
      </c>
    </row>
    <row r="20573" spans="1:6">
      <c r="A20573">
        <v>2018</v>
      </c>
      <c r="B20573" t="s">
        <v>1067</v>
      </c>
      <c r="C20573" t="s">
        <v>1013</v>
      </c>
      <c r="D20573" t="s">
        <v>964</v>
      </c>
      <c r="E20573" t="s">
        <v>1016</v>
      </c>
      <c r="F20573" s="86">
        <v>1643935.6834995099</v>
      </c>
    </row>
    <row r="20574" spans="1:6">
      <c r="A20574">
        <v>2019</v>
      </c>
      <c r="B20574" t="s">
        <v>1067</v>
      </c>
      <c r="C20574" t="s">
        <v>1013</v>
      </c>
      <c r="D20574" t="s">
        <v>964</v>
      </c>
      <c r="E20574" t="s">
        <v>1016</v>
      </c>
      <c r="F20574" s="86">
        <v>1614554.57935557</v>
      </c>
    </row>
    <row r="20575" spans="1:6">
      <c r="A20575">
        <v>2020</v>
      </c>
      <c r="B20575" t="s">
        <v>1067</v>
      </c>
      <c r="C20575" t="s">
        <v>1013</v>
      </c>
      <c r="D20575" t="s">
        <v>964</v>
      </c>
      <c r="E20575" t="s">
        <v>1016</v>
      </c>
      <c r="F20575" s="86">
        <v>1604193.4846952399</v>
      </c>
    </row>
    <row r="20576" spans="1:6">
      <c r="A20576">
        <v>2021</v>
      </c>
      <c r="B20576" t="s">
        <v>1067</v>
      </c>
      <c r="C20576" t="s">
        <v>1013</v>
      </c>
      <c r="D20576" t="s">
        <v>964</v>
      </c>
      <c r="E20576" t="s">
        <v>1016</v>
      </c>
      <c r="F20576" s="86">
        <v>1602963.10470432</v>
      </c>
    </row>
    <row r="20577" spans="1:6">
      <c r="A20577">
        <v>2022</v>
      </c>
      <c r="B20577" t="s">
        <v>1067</v>
      </c>
      <c r="C20577" t="s">
        <v>1013</v>
      </c>
      <c r="D20577" t="s">
        <v>964</v>
      </c>
      <c r="E20577" t="s">
        <v>1016</v>
      </c>
      <c r="F20577" s="86">
        <v>1604748.54333776</v>
      </c>
    </row>
    <row r="20578" spans="1:6">
      <c r="A20578">
        <v>2023</v>
      </c>
      <c r="B20578" t="s">
        <v>1067</v>
      </c>
      <c r="C20578" t="s">
        <v>1013</v>
      </c>
      <c r="D20578" t="s">
        <v>964</v>
      </c>
      <c r="E20578" t="s">
        <v>1016</v>
      </c>
      <c r="F20578" s="86">
        <v>1604304.4964237399</v>
      </c>
    </row>
    <row r="20579" spans="1:6">
      <c r="A20579">
        <v>2024</v>
      </c>
      <c r="B20579" t="s">
        <v>1067</v>
      </c>
      <c r="C20579" t="s">
        <v>1013</v>
      </c>
      <c r="D20579" t="s">
        <v>964</v>
      </c>
      <c r="E20579" t="s">
        <v>1016</v>
      </c>
      <c r="F20579" s="86">
        <v>1602454.3009486799</v>
      </c>
    </row>
    <row r="20580" spans="1:6">
      <c r="A20580">
        <v>2025</v>
      </c>
      <c r="B20580" t="s">
        <v>1067</v>
      </c>
      <c r="C20580" t="s">
        <v>1013</v>
      </c>
      <c r="D20580" t="s">
        <v>964</v>
      </c>
      <c r="E20580" t="s">
        <v>1016</v>
      </c>
      <c r="F20580" s="86">
        <v>1597412.5182791499</v>
      </c>
    </row>
    <row r="20581" spans="1:6">
      <c r="A20581">
        <v>2026</v>
      </c>
      <c r="B20581" t="s">
        <v>1067</v>
      </c>
      <c r="C20581" t="s">
        <v>1013</v>
      </c>
      <c r="D20581" t="s">
        <v>964</v>
      </c>
      <c r="E20581" t="s">
        <v>1016</v>
      </c>
      <c r="F20581" s="86">
        <v>1592639.0139534899</v>
      </c>
    </row>
    <row r="20582" spans="1:6">
      <c r="A20582">
        <v>2027</v>
      </c>
      <c r="B20582" t="s">
        <v>1067</v>
      </c>
      <c r="C20582" t="s">
        <v>1013</v>
      </c>
      <c r="D20582" t="s">
        <v>964</v>
      </c>
      <c r="E20582" t="s">
        <v>1016</v>
      </c>
      <c r="F20582" s="86">
        <v>1589687.9521707799</v>
      </c>
    </row>
    <row r="20583" spans="1:6">
      <c r="A20583">
        <v>2028</v>
      </c>
      <c r="B20583" t="s">
        <v>1067</v>
      </c>
      <c r="C20583" t="s">
        <v>1013</v>
      </c>
      <c r="D20583" t="s">
        <v>964</v>
      </c>
      <c r="E20583" t="s">
        <v>1016</v>
      </c>
      <c r="F20583" s="86">
        <v>1590057.9912657901</v>
      </c>
    </row>
    <row r="20584" spans="1:6">
      <c r="A20584">
        <v>2029</v>
      </c>
      <c r="B20584" t="s">
        <v>1067</v>
      </c>
      <c r="C20584" t="s">
        <v>1013</v>
      </c>
      <c r="D20584" t="s">
        <v>964</v>
      </c>
      <c r="E20584" t="s">
        <v>1016</v>
      </c>
      <c r="F20584" s="86">
        <v>1590011.73637891</v>
      </c>
    </row>
    <row r="20585" spans="1:6">
      <c r="A20585">
        <v>2030</v>
      </c>
      <c r="B20585" t="s">
        <v>1067</v>
      </c>
      <c r="C20585" t="s">
        <v>1013</v>
      </c>
      <c r="D20585" t="s">
        <v>964</v>
      </c>
      <c r="E20585" t="s">
        <v>1016</v>
      </c>
      <c r="F20585" s="86">
        <v>1587356.7058722</v>
      </c>
    </row>
    <row r="20586" spans="1:6">
      <c r="A20586">
        <v>2031</v>
      </c>
      <c r="B20586" t="s">
        <v>1067</v>
      </c>
      <c r="C20586" t="s">
        <v>1013</v>
      </c>
      <c r="D20586" t="s">
        <v>964</v>
      </c>
      <c r="E20586" t="s">
        <v>1016</v>
      </c>
      <c r="F20586" s="86">
        <v>1583693.31883158</v>
      </c>
    </row>
    <row r="20587" spans="1:6">
      <c r="A20587">
        <v>2032</v>
      </c>
      <c r="B20587" t="s">
        <v>1067</v>
      </c>
      <c r="C20587" t="s">
        <v>1013</v>
      </c>
      <c r="D20587" t="s">
        <v>964</v>
      </c>
      <c r="E20587" t="s">
        <v>1016</v>
      </c>
      <c r="F20587" s="86">
        <v>1579576.63389958</v>
      </c>
    </row>
    <row r="20588" spans="1:6">
      <c r="A20588">
        <v>2033</v>
      </c>
      <c r="B20588" t="s">
        <v>1067</v>
      </c>
      <c r="C20588" t="s">
        <v>1013</v>
      </c>
      <c r="D20588" t="s">
        <v>964</v>
      </c>
      <c r="E20588" t="s">
        <v>1016</v>
      </c>
      <c r="F20588" s="86">
        <v>1579484.1241258199</v>
      </c>
    </row>
    <row r="20589" spans="1:6">
      <c r="A20589">
        <v>2034</v>
      </c>
      <c r="B20589" t="s">
        <v>1067</v>
      </c>
      <c r="C20589" t="s">
        <v>1013</v>
      </c>
      <c r="D20589" t="s">
        <v>964</v>
      </c>
      <c r="E20589" t="s">
        <v>1016</v>
      </c>
      <c r="F20589" s="86">
        <v>1579354.6104425699</v>
      </c>
    </row>
    <row r="20590" spans="1:6">
      <c r="A20590">
        <v>2035</v>
      </c>
      <c r="B20590" t="s">
        <v>1067</v>
      </c>
      <c r="C20590" t="s">
        <v>1013</v>
      </c>
      <c r="D20590" t="s">
        <v>964</v>
      </c>
      <c r="E20590" t="s">
        <v>1016</v>
      </c>
      <c r="F20590" s="86">
        <v>1579835.6612660901</v>
      </c>
    </row>
    <row r="20591" spans="1:6">
      <c r="A20591">
        <v>2036</v>
      </c>
      <c r="B20591" t="s">
        <v>1067</v>
      </c>
      <c r="C20591" t="s">
        <v>1013</v>
      </c>
      <c r="D20591" t="s">
        <v>964</v>
      </c>
      <c r="E20591" t="s">
        <v>1016</v>
      </c>
      <c r="F20591" s="86">
        <v>1577430.40714851</v>
      </c>
    </row>
    <row r="20592" spans="1:6">
      <c r="A20592">
        <v>2037</v>
      </c>
      <c r="B20592" t="s">
        <v>1067</v>
      </c>
      <c r="C20592" t="s">
        <v>1013</v>
      </c>
      <c r="D20592" t="s">
        <v>964</v>
      </c>
      <c r="E20592" t="s">
        <v>1016</v>
      </c>
      <c r="F20592" s="86">
        <v>1577291.6424878801</v>
      </c>
    </row>
    <row r="20593" spans="1:6">
      <c r="A20593">
        <v>2038</v>
      </c>
      <c r="B20593" t="s">
        <v>1067</v>
      </c>
      <c r="C20593" t="s">
        <v>1013</v>
      </c>
      <c r="D20593" t="s">
        <v>964</v>
      </c>
      <c r="E20593" t="s">
        <v>1016</v>
      </c>
      <c r="F20593" s="86">
        <v>1578355.50488604</v>
      </c>
    </row>
    <row r="20594" spans="1:6">
      <c r="A20594">
        <v>2039</v>
      </c>
      <c r="B20594" t="s">
        <v>1067</v>
      </c>
      <c r="C20594" t="s">
        <v>1013</v>
      </c>
      <c r="D20594" t="s">
        <v>964</v>
      </c>
      <c r="E20594" t="s">
        <v>1016</v>
      </c>
      <c r="F20594" s="86">
        <v>1578679.2890941701</v>
      </c>
    </row>
    <row r="20595" spans="1:6">
      <c r="A20595">
        <v>2040</v>
      </c>
      <c r="B20595" t="s">
        <v>1067</v>
      </c>
      <c r="C20595" t="s">
        <v>1013</v>
      </c>
      <c r="D20595" t="s">
        <v>964</v>
      </c>
      <c r="E20595" t="s">
        <v>1016</v>
      </c>
      <c r="F20595" s="86">
        <v>1579114.08503081</v>
      </c>
    </row>
    <row r="20596" spans="1:6">
      <c r="A20596">
        <v>2041</v>
      </c>
      <c r="B20596" t="s">
        <v>1067</v>
      </c>
      <c r="C20596" t="s">
        <v>1013</v>
      </c>
      <c r="D20596" t="s">
        <v>964</v>
      </c>
      <c r="E20596" t="s">
        <v>1016</v>
      </c>
      <c r="F20596" s="86">
        <v>1580751.5080262399</v>
      </c>
    </row>
    <row r="20597" spans="1:6">
      <c r="A20597">
        <v>2042</v>
      </c>
      <c r="B20597" t="s">
        <v>1067</v>
      </c>
      <c r="C20597" t="s">
        <v>1013</v>
      </c>
      <c r="D20597" t="s">
        <v>964</v>
      </c>
      <c r="E20597" t="s">
        <v>1016</v>
      </c>
      <c r="F20597" s="86">
        <v>1583841.3344695901</v>
      </c>
    </row>
    <row r="20598" spans="1:6">
      <c r="A20598">
        <v>2043</v>
      </c>
      <c r="B20598" t="s">
        <v>1067</v>
      </c>
      <c r="C20598" t="s">
        <v>1013</v>
      </c>
      <c r="D20598" t="s">
        <v>964</v>
      </c>
      <c r="E20598" t="s">
        <v>1016</v>
      </c>
      <c r="F20598" s="86">
        <v>1587310.4509853199</v>
      </c>
    </row>
    <row r="20599" spans="1:6">
      <c r="A20599">
        <v>2044</v>
      </c>
      <c r="B20599" t="s">
        <v>1067</v>
      </c>
      <c r="C20599" t="s">
        <v>1013</v>
      </c>
      <c r="D20599" t="s">
        <v>964</v>
      </c>
      <c r="E20599" t="s">
        <v>1016</v>
      </c>
      <c r="F20599" s="86">
        <v>1590529.79111193</v>
      </c>
    </row>
    <row r="20600" spans="1:6">
      <c r="A20600">
        <v>2045</v>
      </c>
      <c r="B20600" t="s">
        <v>1067</v>
      </c>
      <c r="C20600" t="s">
        <v>1013</v>
      </c>
      <c r="D20600" t="s">
        <v>964</v>
      </c>
      <c r="E20600" t="s">
        <v>1016</v>
      </c>
      <c r="F20600" s="86">
        <v>1593018.3040258801</v>
      </c>
    </row>
    <row r="20601" spans="1:6">
      <c r="A20601">
        <v>2046</v>
      </c>
      <c r="B20601" t="s">
        <v>1067</v>
      </c>
      <c r="C20601" t="s">
        <v>1013</v>
      </c>
      <c r="D20601" t="s">
        <v>964</v>
      </c>
      <c r="E20601" t="s">
        <v>1016</v>
      </c>
      <c r="F20601" s="86">
        <v>1594424.45258693</v>
      </c>
    </row>
    <row r="20602" spans="1:6">
      <c r="A20602">
        <v>2047</v>
      </c>
      <c r="B20602" t="s">
        <v>1067</v>
      </c>
      <c r="C20602" t="s">
        <v>1013</v>
      </c>
      <c r="D20602" t="s">
        <v>964</v>
      </c>
      <c r="E20602" t="s">
        <v>1016</v>
      </c>
      <c r="F20602" s="86">
        <v>1594775.98972719</v>
      </c>
    </row>
    <row r="20603" spans="1:6">
      <c r="A20603">
        <v>2048</v>
      </c>
      <c r="B20603" t="s">
        <v>1067</v>
      </c>
      <c r="C20603" t="s">
        <v>1013</v>
      </c>
      <c r="D20603" t="s">
        <v>964</v>
      </c>
      <c r="E20603" t="s">
        <v>1016</v>
      </c>
      <c r="F20603" s="86">
        <v>1595839.8521253499</v>
      </c>
    </row>
    <row r="20604" spans="1:6">
      <c r="A20604">
        <v>2049</v>
      </c>
      <c r="B20604" t="s">
        <v>1067</v>
      </c>
      <c r="C20604" t="s">
        <v>1013</v>
      </c>
      <c r="D20604" t="s">
        <v>964</v>
      </c>
      <c r="E20604" t="s">
        <v>1016</v>
      </c>
      <c r="F20604" s="86">
        <v>1597162.74189001</v>
      </c>
    </row>
    <row r="20605" spans="1:6">
      <c r="A20605">
        <v>2050</v>
      </c>
      <c r="B20605" t="s">
        <v>1067</v>
      </c>
      <c r="C20605" t="s">
        <v>1013</v>
      </c>
      <c r="D20605" t="s">
        <v>964</v>
      </c>
      <c r="E20605" t="s">
        <v>1016</v>
      </c>
      <c r="F20605" s="86">
        <v>1597662.2946682801</v>
      </c>
    </row>
    <row r="20606" spans="1:6">
      <c r="A20606">
        <v>2017</v>
      </c>
      <c r="B20606" t="s">
        <v>1068</v>
      </c>
      <c r="C20606" t="s">
        <v>1013</v>
      </c>
      <c r="D20606" t="s">
        <v>964</v>
      </c>
      <c r="E20606" t="s">
        <v>1016</v>
      </c>
      <c r="F20606" s="86">
        <v>426569.72510802001</v>
      </c>
    </row>
    <row r="20607" spans="1:6">
      <c r="A20607">
        <v>2018</v>
      </c>
      <c r="B20607" t="s">
        <v>1068</v>
      </c>
      <c r="C20607" t="s">
        <v>1013</v>
      </c>
      <c r="D20607" t="s">
        <v>964</v>
      </c>
      <c r="E20607" t="s">
        <v>1016</v>
      </c>
      <c r="F20607" s="86">
        <v>419769.00611129199</v>
      </c>
    </row>
    <row r="20608" spans="1:6">
      <c r="A20608">
        <v>2019</v>
      </c>
      <c r="B20608" t="s">
        <v>1068</v>
      </c>
      <c r="C20608" t="s">
        <v>1013</v>
      </c>
      <c r="D20608" t="s">
        <v>964</v>
      </c>
      <c r="E20608" t="s">
        <v>1016</v>
      </c>
      <c r="F20608" s="86">
        <v>412266.719368116</v>
      </c>
    </row>
    <row r="20609" spans="1:6">
      <c r="A20609">
        <v>2020</v>
      </c>
      <c r="B20609" t="s">
        <v>1068</v>
      </c>
      <c r="C20609" t="s">
        <v>1013</v>
      </c>
      <c r="D20609" t="s">
        <v>964</v>
      </c>
      <c r="E20609" t="s">
        <v>1016</v>
      </c>
      <c r="F20609" s="86">
        <v>409621.07668790198</v>
      </c>
    </row>
    <row r="20610" spans="1:6">
      <c r="A20610">
        <v>2021</v>
      </c>
      <c r="B20610" t="s">
        <v>1068</v>
      </c>
      <c r="C20610" t="s">
        <v>1013</v>
      </c>
      <c r="D20610" t="s">
        <v>964</v>
      </c>
      <c r="E20610" t="s">
        <v>1016</v>
      </c>
      <c r="F20610" s="86">
        <v>409306.90661962703</v>
      </c>
    </row>
    <row r="20611" spans="1:6">
      <c r="A20611">
        <v>2022</v>
      </c>
      <c r="B20611" t="s">
        <v>1068</v>
      </c>
      <c r="C20611" t="s">
        <v>1013</v>
      </c>
      <c r="D20611" t="s">
        <v>964</v>
      </c>
      <c r="E20611" t="s">
        <v>1016</v>
      </c>
      <c r="F20611" s="86">
        <v>409762.80754577101</v>
      </c>
    </row>
    <row r="20612" spans="1:6">
      <c r="A20612">
        <v>2023</v>
      </c>
      <c r="B20612" t="s">
        <v>1068</v>
      </c>
      <c r="C20612" t="s">
        <v>1013</v>
      </c>
      <c r="D20612" t="s">
        <v>964</v>
      </c>
      <c r="E20612" t="s">
        <v>1016</v>
      </c>
      <c r="F20612" s="86">
        <v>409649.42285947601</v>
      </c>
    </row>
    <row r="20613" spans="1:6">
      <c r="A20613">
        <v>2024</v>
      </c>
      <c r="B20613" t="s">
        <v>1068</v>
      </c>
      <c r="C20613" t="s">
        <v>1013</v>
      </c>
      <c r="D20613" t="s">
        <v>964</v>
      </c>
      <c r="E20613" t="s">
        <v>1016</v>
      </c>
      <c r="F20613" s="86">
        <v>409176.98666658101</v>
      </c>
    </row>
    <row r="20614" spans="1:6">
      <c r="A20614">
        <v>2025</v>
      </c>
      <c r="B20614" t="s">
        <v>1068</v>
      </c>
      <c r="C20614" t="s">
        <v>1013</v>
      </c>
      <c r="D20614" t="s">
        <v>964</v>
      </c>
      <c r="E20614" t="s">
        <v>1016</v>
      </c>
      <c r="F20614" s="86">
        <v>407889.598040941</v>
      </c>
    </row>
    <row r="20615" spans="1:6">
      <c r="A20615">
        <v>2026</v>
      </c>
      <c r="B20615" t="s">
        <v>1068</v>
      </c>
      <c r="C20615" t="s">
        <v>1013</v>
      </c>
      <c r="D20615" t="s">
        <v>964</v>
      </c>
      <c r="E20615" t="s">
        <v>1016</v>
      </c>
      <c r="F20615" s="86">
        <v>406670.712663271</v>
      </c>
    </row>
    <row r="20616" spans="1:6">
      <c r="A20616">
        <v>2027</v>
      </c>
      <c r="B20616" t="s">
        <v>1068</v>
      </c>
      <c r="C20616" t="s">
        <v>1013</v>
      </c>
      <c r="D20616" t="s">
        <v>964</v>
      </c>
      <c r="E20616" t="s">
        <v>1016</v>
      </c>
      <c r="F20616" s="86">
        <v>405917.17693560402</v>
      </c>
    </row>
    <row r="20617" spans="1:6">
      <c r="A20617">
        <v>2028</v>
      </c>
      <c r="B20617" t="s">
        <v>1068</v>
      </c>
      <c r="C20617" t="s">
        <v>1013</v>
      </c>
      <c r="D20617" t="s">
        <v>964</v>
      </c>
      <c r="E20617" t="s">
        <v>1016</v>
      </c>
      <c r="F20617" s="86">
        <v>406011.66417418298</v>
      </c>
    </row>
    <row r="20618" spans="1:6">
      <c r="A20618">
        <v>2029</v>
      </c>
      <c r="B20618" t="s">
        <v>1068</v>
      </c>
      <c r="C20618" t="s">
        <v>1013</v>
      </c>
      <c r="D20618" t="s">
        <v>964</v>
      </c>
      <c r="E20618" t="s">
        <v>1016</v>
      </c>
      <c r="F20618" s="86">
        <v>405999.85326936003</v>
      </c>
    </row>
    <row r="20619" spans="1:6">
      <c r="A20619">
        <v>2030</v>
      </c>
      <c r="B20619" t="s">
        <v>1068</v>
      </c>
      <c r="C20619" t="s">
        <v>1013</v>
      </c>
      <c r="D20619" t="s">
        <v>964</v>
      </c>
      <c r="E20619" t="s">
        <v>1016</v>
      </c>
      <c r="F20619" s="86">
        <v>405321.90733255498</v>
      </c>
    </row>
    <row r="20620" spans="1:6">
      <c r="A20620">
        <v>2031</v>
      </c>
      <c r="B20620" t="s">
        <v>1068</v>
      </c>
      <c r="C20620" t="s">
        <v>1013</v>
      </c>
      <c r="D20620" t="s">
        <v>964</v>
      </c>
      <c r="E20620" t="s">
        <v>1016</v>
      </c>
      <c r="F20620" s="86">
        <v>404386.48367062298</v>
      </c>
    </row>
    <row r="20621" spans="1:6">
      <c r="A20621">
        <v>2032</v>
      </c>
      <c r="B20621" t="s">
        <v>1068</v>
      </c>
      <c r="C20621" t="s">
        <v>1013</v>
      </c>
      <c r="D20621" t="s">
        <v>964</v>
      </c>
      <c r="E20621" t="s">
        <v>1016</v>
      </c>
      <c r="F20621" s="86">
        <v>403335.31314143102</v>
      </c>
    </row>
    <row r="20622" spans="1:6">
      <c r="A20622">
        <v>2033</v>
      </c>
      <c r="B20622" t="s">
        <v>1068</v>
      </c>
      <c r="C20622" t="s">
        <v>1013</v>
      </c>
      <c r="D20622" t="s">
        <v>964</v>
      </c>
      <c r="E20622" t="s">
        <v>1016</v>
      </c>
      <c r="F20622" s="86">
        <v>403311.69133178599</v>
      </c>
    </row>
    <row r="20623" spans="1:6">
      <c r="A20623">
        <v>2034</v>
      </c>
      <c r="B20623" t="s">
        <v>1068</v>
      </c>
      <c r="C20623" t="s">
        <v>1013</v>
      </c>
      <c r="D20623" t="s">
        <v>964</v>
      </c>
      <c r="E20623" t="s">
        <v>1016</v>
      </c>
      <c r="F20623" s="86">
        <v>403278.62079828401</v>
      </c>
    </row>
    <row r="20624" spans="1:6">
      <c r="A20624">
        <v>2035</v>
      </c>
      <c r="B20624" t="s">
        <v>1068</v>
      </c>
      <c r="C20624" t="s">
        <v>1013</v>
      </c>
      <c r="D20624" t="s">
        <v>964</v>
      </c>
      <c r="E20624" t="s">
        <v>1016</v>
      </c>
      <c r="F20624" s="86">
        <v>403401.45420843601</v>
      </c>
    </row>
    <row r="20625" spans="1:6">
      <c r="A20625">
        <v>2036</v>
      </c>
      <c r="B20625" t="s">
        <v>1068</v>
      </c>
      <c r="C20625" t="s">
        <v>1013</v>
      </c>
      <c r="D20625" t="s">
        <v>964</v>
      </c>
      <c r="E20625" t="s">
        <v>1016</v>
      </c>
      <c r="F20625" s="86">
        <v>402787.28715767199</v>
      </c>
    </row>
    <row r="20626" spans="1:6">
      <c r="A20626">
        <v>2037</v>
      </c>
      <c r="B20626" t="s">
        <v>1068</v>
      </c>
      <c r="C20626" t="s">
        <v>1013</v>
      </c>
      <c r="D20626" t="s">
        <v>964</v>
      </c>
      <c r="E20626" t="s">
        <v>1016</v>
      </c>
      <c r="F20626" s="86">
        <v>402751.854443205</v>
      </c>
    </row>
    <row r="20627" spans="1:6">
      <c r="A20627">
        <v>2038</v>
      </c>
      <c r="B20627" t="s">
        <v>1068</v>
      </c>
      <c r="C20627" t="s">
        <v>1013</v>
      </c>
      <c r="D20627" t="s">
        <v>964</v>
      </c>
      <c r="E20627" t="s">
        <v>1016</v>
      </c>
      <c r="F20627" s="86">
        <v>403023.50525411998</v>
      </c>
    </row>
    <row r="20628" spans="1:6">
      <c r="A20628">
        <v>2039</v>
      </c>
      <c r="B20628" t="s">
        <v>1068</v>
      </c>
      <c r="C20628" t="s">
        <v>1013</v>
      </c>
      <c r="D20628" t="s">
        <v>964</v>
      </c>
      <c r="E20628" t="s">
        <v>1016</v>
      </c>
      <c r="F20628" s="86">
        <v>403106.18158787698</v>
      </c>
    </row>
    <row r="20629" spans="1:6">
      <c r="A20629">
        <v>2040</v>
      </c>
      <c r="B20629" t="s">
        <v>1068</v>
      </c>
      <c r="C20629" t="s">
        <v>1013</v>
      </c>
      <c r="D20629" t="s">
        <v>964</v>
      </c>
      <c r="E20629" t="s">
        <v>1016</v>
      </c>
      <c r="F20629" s="86">
        <v>403217.20409320702</v>
      </c>
    </row>
    <row r="20630" spans="1:6">
      <c r="A20630">
        <v>2041</v>
      </c>
      <c r="B20630" t="s">
        <v>1068</v>
      </c>
      <c r="C20630" t="s">
        <v>1013</v>
      </c>
      <c r="D20630" t="s">
        <v>964</v>
      </c>
      <c r="E20630" t="s">
        <v>1016</v>
      </c>
      <c r="F20630" s="86">
        <v>403635.31012391899</v>
      </c>
    </row>
    <row r="20631" spans="1:6">
      <c r="A20631">
        <v>2042</v>
      </c>
      <c r="B20631" t="s">
        <v>1068</v>
      </c>
      <c r="C20631" t="s">
        <v>1013</v>
      </c>
      <c r="D20631" t="s">
        <v>964</v>
      </c>
      <c r="E20631" t="s">
        <v>1016</v>
      </c>
      <c r="F20631" s="86">
        <v>404424.27856605401</v>
      </c>
    </row>
    <row r="20632" spans="1:6">
      <c r="A20632">
        <v>2043</v>
      </c>
      <c r="B20632" t="s">
        <v>1068</v>
      </c>
      <c r="C20632" t="s">
        <v>1013</v>
      </c>
      <c r="D20632" t="s">
        <v>964</v>
      </c>
      <c r="E20632" t="s">
        <v>1016</v>
      </c>
      <c r="F20632" s="86">
        <v>405310.09642773302</v>
      </c>
    </row>
    <row r="20633" spans="1:6">
      <c r="A20633">
        <v>2044</v>
      </c>
      <c r="B20633" t="s">
        <v>1068</v>
      </c>
      <c r="C20633" t="s">
        <v>1013</v>
      </c>
      <c r="D20633" t="s">
        <v>964</v>
      </c>
      <c r="E20633" t="s">
        <v>1016</v>
      </c>
      <c r="F20633" s="86">
        <v>406132.13540337101</v>
      </c>
    </row>
    <row r="20634" spans="1:6">
      <c r="A20634">
        <v>2045</v>
      </c>
      <c r="B20634" t="s">
        <v>1068</v>
      </c>
      <c r="C20634" t="s">
        <v>1013</v>
      </c>
      <c r="D20634" t="s">
        <v>964</v>
      </c>
      <c r="E20634" t="s">
        <v>1016</v>
      </c>
      <c r="F20634" s="86">
        <v>406767.56208281498</v>
      </c>
    </row>
    <row r="20635" spans="1:6">
      <c r="A20635">
        <v>2046</v>
      </c>
      <c r="B20635" t="s">
        <v>1068</v>
      </c>
      <c r="C20635" t="s">
        <v>1013</v>
      </c>
      <c r="D20635" t="s">
        <v>964</v>
      </c>
      <c r="E20635" t="s">
        <v>1016</v>
      </c>
      <c r="F20635" s="86">
        <v>407126.61358941498</v>
      </c>
    </row>
    <row r="20636" spans="1:6">
      <c r="A20636">
        <v>2047</v>
      </c>
      <c r="B20636" t="s">
        <v>1068</v>
      </c>
      <c r="C20636" t="s">
        <v>1013</v>
      </c>
      <c r="D20636" t="s">
        <v>964</v>
      </c>
      <c r="E20636" t="s">
        <v>1016</v>
      </c>
      <c r="F20636" s="86">
        <v>407216.376466065</v>
      </c>
    </row>
    <row r="20637" spans="1:6">
      <c r="A20637">
        <v>2048</v>
      </c>
      <c r="B20637" t="s">
        <v>1068</v>
      </c>
      <c r="C20637" t="s">
        <v>1013</v>
      </c>
      <c r="D20637" t="s">
        <v>964</v>
      </c>
      <c r="E20637" t="s">
        <v>1016</v>
      </c>
      <c r="F20637" s="86">
        <v>407488.02727697999</v>
      </c>
    </row>
    <row r="20638" spans="1:6">
      <c r="A20638">
        <v>2049</v>
      </c>
      <c r="B20638" t="s">
        <v>1068</v>
      </c>
      <c r="C20638" t="s">
        <v>1013</v>
      </c>
      <c r="D20638" t="s">
        <v>964</v>
      </c>
      <c r="E20638" t="s">
        <v>1016</v>
      </c>
      <c r="F20638" s="86">
        <v>407825.81915489997</v>
      </c>
    </row>
    <row r="20639" spans="1:6">
      <c r="A20639">
        <v>2050</v>
      </c>
      <c r="B20639" t="s">
        <v>1068</v>
      </c>
      <c r="C20639" t="s">
        <v>1013</v>
      </c>
      <c r="D20639" t="s">
        <v>964</v>
      </c>
      <c r="E20639" t="s">
        <v>1016</v>
      </c>
      <c r="F20639" s="86">
        <v>407953.37692698202</v>
      </c>
    </row>
    <row r="20640" spans="1:6">
      <c r="A20640">
        <v>2017</v>
      </c>
      <c r="B20640" t="s">
        <v>1069</v>
      </c>
      <c r="C20640" t="s">
        <v>1013</v>
      </c>
      <c r="D20640" t="s">
        <v>964</v>
      </c>
      <c r="E20640" t="s">
        <v>1016</v>
      </c>
      <c r="F20640" s="86">
        <v>4926294.3956687804</v>
      </c>
    </row>
    <row r="20641" spans="1:6">
      <c r="A20641">
        <v>2018</v>
      </c>
      <c r="B20641" t="s">
        <v>1069</v>
      </c>
      <c r="C20641" t="s">
        <v>1013</v>
      </c>
      <c r="D20641" t="s">
        <v>964</v>
      </c>
      <c r="E20641" t="s">
        <v>1016</v>
      </c>
      <c r="F20641" s="86">
        <v>4847755.4326150501</v>
      </c>
    </row>
    <row r="20642" spans="1:6">
      <c r="A20642">
        <v>2019</v>
      </c>
      <c r="B20642" t="s">
        <v>1069</v>
      </c>
      <c r="C20642" t="s">
        <v>1013</v>
      </c>
      <c r="D20642" t="s">
        <v>964</v>
      </c>
      <c r="E20642" t="s">
        <v>1016</v>
      </c>
      <c r="F20642" s="86">
        <v>4761114.3257520404</v>
      </c>
    </row>
    <row r="20643" spans="1:6">
      <c r="A20643">
        <v>2020</v>
      </c>
      <c r="B20643" t="s">
        <v>1069</v>
      </c>
      <c r="C20643" t="s">
        <v>1013</v>
      </c>
      <c r="D20643" t="s">
        <v>964</v>
      </c>
      <c r="E20643" t="s">
        <v>1016</v>
      </c>
      <c r="F20643" s="86">
        <v>4730560.7868079003</v>
      </c>
    </row>
    <row r="20644" spans="1:6">
      <c r="A20644">
        <v>2021</v>
      </c>
      <c r="B20644" t="s">
        <v>1069</v>
      </c>
      <c r="C20644" t="s">
        <v>1013</v>
      </c>
      <c r="D20644" t="s">
        <v>964</v>
      </c>
      <c r="E20644" t="s">
        <v>1016</v>
      </c>
      <c r="F20644" s="86">
        <v>4726932.5540582901</v>
      </c>
    </row>
    <row r="20645" spans="1:6">
      <c r="A20645">
        <v>2022</v>
      </c>
      <c r="B20645" t="s">
        <v>1069</v>
      </c>
      <c r="C20645" t="s">
        <v>1013</v>
      </c>
      <c r="D20645" t="s">
        <v>964</v>
      </c>
      <c r="E20645" t="s">
        <v>1016</v>
      </c>
      <c r="F20645" s="86">
        <v>4732197.5835370496</v>
      </c>
    </row>
    <row r="20646" spans="1:6">
      <c r="A20646">
        <v>2023</v>
      </c>
      <c r="B20646" t="s">
        <v>1069</v>
      </c>
      <c r="C20646" t="s">
        <v>1013</v>
      </c>
      <c r="D20646" t="s">
        <v>964</v>
      </c>
      <c r="E20646" t="s">
        <v>1016</v>
      </c>
      <c r="F20646" s="86">
        <v>4730888.1461537303</v>
      </c>
    </row>
    <row r="20647" spans="1:6">
      <c r="A20647">
        <v>2024</v>
      </c>
      <c r="B20647" t="s">
        <v>1069</v>
      </c>
      <c r="C20647" t="s">
        <v>1013</v>
      </c>
      <c r="D20647" t="s">
        <v>964</v>
      </c>
      <c r="E20647" t="s">
        <v>1016</v>
      </c>
      <c r="F20647" s="86">
        <v>4725432.1570565598</v>
      </c>
    </row>
    <row r="20648" spans="1:6">
      <c r="A20648">
        <v>2025</v>
      </c>
      <c r="B20648" t="s">
        <v>1069</v>
      </c>
      <c r="C20648" t="s">
        <v>1013</v>
      </c>
      <c r="D20648" t="s">
        <v>964</v>
      </c>
      <c r="E20648" t="s">
        <v>1016</v>
      </c>
      <c r="F20648" s="86">
        <v>4710564.5867667804</v>
      </c>
    </row>
    <row r="20649" spans="1:6">
      <c r="A20649">
        <v>2026</v>
      </c>
      <c r="B20649" t="s">
        <v>1069</v>
      </c>
      <c r="C20649" t="s">
        <v>1013</v>
      </c>
      <c r="D20649" t="s">
        <v>964</v>
      </c>
      <c r="E20649" t="s">
        <v>1016</v>
      </c>
      <c r="F20649" s="86">
        <v>4696488.1348960903</v>
      </c>
    </row>
    <row r="20650" spans="1:6">
      <c r="A20650">
        <v>2027</v>
      </c>
      <c r="B20650" t="s">
        <v>1069</v>
      </c>
      <c r="C20650" t="s">
        <v>1013</v>
      </c>
      <c r="D20650" t="s">
        <v>964</v>
      </c>
      <c r="E20650" t="s">
        <v>1016</v>
      </c>
      <c r="F20650" s="86">
        <v>4687785.8322861101</v>
      </c>
    </row>
    <row r="20651" spans="1:6">
      <c r="A20651">
        <v>2028</v>
      </c>
      <c r="B20651" t="s">
        <v>1069</v>
      </c>
      <c r="C20651" t="s">
        <v>1013</v>
      </c>
      <c r="D20651" t="s">
        <v>964</v>
      </c>
      <c r="E20651" t="s">
        <v>1016</v>
      </c>
      <c r="F20651" s="86">
        <v>4688877.0301055396</v>
      </c>
    </row>
    <row r="20652" spans="1:6">
      <c r="A20652">
        <v>2029</v>
      </c>
      <c r="B20652" t="s">
        <v>1069</v>
      </c>
      <c r="C20652" t="s">
        <v>1013</v>
      </c>
      <c r="D20652" t="s">
        <v>964</v>
      </c>
      <c r="E20652" t="s">
        <v>1016</v>
      </c>
      <c r="F20652" s="86">
        <v>4688740.6303781196</v>
      </c>
    </row>
    <row r="20653" spans="1:6">
      <c r="A20653">
        <v>2030</v>
      </c>
      <c r="B20653" t="s">
        <v>1069</v>
      </c>
      <c r="C20653" t="s">
        <v>1013</v>
      </c>
      <c r="D20653" t="s">
        <v>964</v>
      </c>
      <c r="E20653" t="s">
        <v>1016</v>
      </c>
      <c r="F20653" s="86">
        <v>4680911.2860236801</v>
      </c>
    </row>
    <row r="20654" spans="1:6">
      <c r="A20654">
        <v>2031</v>
      </c>
      <c r="B20654" t="s">
        <v>1069</v>
      </c>
      <c r="C20654" t="s">
        <v>1013</v>
      </c>
      <c r="D20654" t="s">
        <v>964</v>
      </c>
      <c r="E20654" t="s">
        <v>1016</v>
      </c>
      <c r="F20654" s="86">
        <v>4670108.4276112895</v>
      </c>
    </row>
    <row r="20655" spans="1:6">
      <c r="A20655">
        <v>2032</v>
      </c>
      <c r="B20655" t="s">
        <v>1069</v>
      </c>
      <c r="C20655" t="s">
        <v>1013</v>
      </c>
      <c r="D20655" t="s">
        <v>964</v>
      </c>
      <c r="E20655" t="s">
        <v>1016</v>
      </c>
      <c r="F20655" s="86">
        <v>4657968.8518700898</v>
      </c>
    </row>
    <row r="20656" spans="1:6">
      <c r="A20656">
        <v>2033</v>
      </c>
      <c r="B20656" t="s">
        <v>1069</v>
      </c>
      <c r="C20656" t="s">
        <v>1013</v>
      </c>
      <c r="D20656" t="s">
        <v>964</v>
      </c>
      <c r="E20656" t="s">
        <v>1016</v>
      </c>
      <c r="F20656" s="86">
        <v>4657696.0524152303</v>
      </c>
    </row>
    <row r="20657" spans="1:6">
      <c r="A20657">
        <v>2034</v>
      </c>
      <c r="B20657" t="s">
        <v>1069</v>
      </c>
      <c r="C20657" t="s">
        <v>1013</v>
      </c>
      <c r="D20657" t="s">
        <v>964</v>
      </c>
      <c r="E20657" t="s">
        <v>1016</v>
      </c>
      <c r="F20657" s="86">
        <v>4657314.1331784297</v>
      </c>
    </row>
    <row r="20658" spans="1:6">
      <c r="A20658">
        <v>2035</v>
      </c>
      <c r="B20658" t="s">
        <v>1069</v>
      </c>
      <c r="C20658" t="s">
        <v>1013</v>
      </c>
      <c r="D20658" t="s">
        <v>964</v>
      </c>
      <c r="E20658" t="s">
        <v>1016</v>
      </c>
      <c r="F20658" s="86">
        <v>4658732.6903436901</v>
      </c>
    </row>
    <row r="20659" spans="1:6">
      <c r="A20659">
        <v>2036</v>
      </c>
      <c r="B20659" t="s">
        <v>1069</v>
      </c>
      <c r="C20659" t="s">
        <v>1013</v>
      </c>
      <c r="D20659" t="s">
        <v>964</v>
      </c>
      <c r="E20659" t="s">
        <v>1016</v>
      </c>
      <c r="F20659" s="86">
        <v>4651639.9045173796</v>
      </c>
    </row>
    <row r="20660" spans="1:6">
      <c r="A20660">
        <v>2037</v>
      </c>
      <c r="B20660" t="s">
        <v>1069</v>
      </c>
      <c r="C20660" t="s">
        <v>1013</v>
      </c>
      <c r="D20660" t="s">
        <v>964</v>
      </c>
      <c r="E20660" t="s">
        <v>1016</v>
      </c>
      <c r="F20660" s="86">
        <v>4651230.7053350899</v>
      </c>
    </row>
    <row r="20661" spans="1:6">
      <c r="A20661">
        <v>2038</v>
      </c>
      <c r="B20661" t="s">
        <v>1069</v>
      </c>
      <c r="C20661" t="s">
        <v>1013</v>
      </c>
      <c r="D20661" t="s">
        <v>964</v>
      </c>
      <c r="E20661" t="s">
        <v>1016</v>
      </c>
      <c r="F20661" s="86">
        <v>4654367.8990659602</v>
      </c>
    </row>
    <row r="20662" spans="1:6">
      <c r="A20662">
        <v>2039</v>
      </c>
      <c r="B20662" t="s">
        <v>1069</v>
      </c>
      <c r="C20662" t="s">
        <v>1013</v>
      </c>
      <c r="D20662" t="s">
        <v>964</v>
      </c>
      <c r="E20662" t="s">
        <v>1016</v>
      </c>
      <c r="F20662" s="86">
        <v>4655322.6971579697</v>
      </c>
    </row>
    <row r="20663" spans="1:6">
      <c r="A20663">
        <v>2040</v>
      </c>
      <c r="B20663" t="s">
        <v>1069</v>
      </c>
      <c r="C20663" t="s">
        <v>1013</v>
      </c>
      <c r="D20663" t="s">
        <v>964</v>
      </c>
      <c r="E20663" t="s">
        <v>1016</v>
      </c>
      <c r="F20663" s="86">
        <v>4656604.8545957999</v>
      </c>
    </row>
    <row r="20664" spans="1:6">
      <c r="A20664">
        <v>2041</v>
      </c>
      <c r="B20664" t="s">
        <v>1069</v>
      </c>
      <c r="C20664" t="s">
        <v>1013</v>
      </c>
      <c r="D20664" t="s">
        <v>964</v>
      </c>
      <c r="E20664" t="s">
        <v>1016</v>
      </c>
      <c r="F20664" s="86">
        <v>4661433.4049467901</v>
      </c>
    </row>
    <row r="20665" spans="1:6">
      <c r="A20665">
        <v>2042</v>
      </c>
      <c r="B20665" t="s">
        <v>1069</v>
      </c>
      <c r="C20665" t="s">
        <v>1013</v>
      </c>
      <c r="D20665" t="s">
        <v>964</v>
      </c>
      <c r="E20665" t="s">
        <v>1016</v>
      </c>
      <c r="F20665" s="86">
        <v>4670544.9067390598</v>
      </c>
    </row>
    <row r="20666" spans="1:6">
      <c r="A20666">
        <v>2043</v>
      </c>
      <c r="B20666" t="s">
        <v>1069</v>
      </c>
      <c r="C20666" t="s">
        <v>1013</v>
      </c>
      <c r="D20666" t="s">
        <v>964</v>
      </c>
      <c r="E20666" t="s">
        <v>1016</v>
      </c>
      <c r="F20666" s="86">
        <v>4680774.8862962499</v>
      </c>
    </row>
    <row r="20667" spans="1:6">
      <c r="A20667">
        <v>2044</v>
      </c>
      <c r="B20667" t="s">
        <v>1069</v>
      </c>
      <c r="C20667" t="s">
        <v>1013</v>
      </c>
      <c r="D20667" t="s">
        <v>964</v>
      </c>
      <c r="E20667" t="s">
        <v>1016</v>
      </c>
      <c r="F20667" s="86">
        <v>4690268.3073253203</v>
      </c>
    </row>
    <row r="20668" spans="1:6">
      <c r="A20668">
        <v>2045</v>
      </c>
      <c r="B20668" t="s">
        <v>1069</v>
      </c>
      <c r="C20668" t="s">
        <v>1013</v>
      </c>
      <c r="D20668" t="s">
        <v>964</v>
      </c>
      <c r="E20668" t="s">
        <v>1016</v>
      </c>
      <c r="F20668" s="86">
        <v>4697606.6126610097</v>
      </c>
    </row>
    <row r="20669" spans="1:6">
      <c r="A20669">
        <v>2046</v>
      </c>
      <c r="B20669" t="s">
        <v>1069</v>
      </c>
      <c r="C20669" t="s">
        <v>1013</v>
      </c>
      <c r="D20669" t="s">
        <v>964</v>
      </c>
      <c r="E20669" t="s">
        <v>1016</v>
      </c>
      <c r="F20669" s="86">
        <v>4701753.16437486</v>
      </c>
    </row>
    <row r="20670" spans="1:6">
      <c r="A20670">
        <v>2047</v>
      </c>
      <c r="B20670" t="s">
        <v>1069</v>
      </c>
      <c r="C20670" t="s">
        <v>1013</v>
      </c>
      <c r="D20670" t="s">
        <v>964</v>
      </c>
      <c r="E20670" t="s">
        <v>1016</v>
      </c>
      <c r="F20670" s="86">
        <v>4702789.8023033198</v>
      </c>
    </row>
    <row r="20671" spans="1:6">
      <c r="A20671">
        <v>2048</v>
      </c>
      <c r="B20671" t="s">
        <v>1069</v>
      </c>
      <c r="C20671" t="s">
        <v>1013</v>
      </c>
      <c r="D20671" t="s">
        <v>964</v>
      </c>
      <c r="E20671" t="s">
        <v>1016</v>
      </c>
      <c r="F20671" s="86">
        <v>4705926.9960341901</v>
      </c>
    </row>
    <row r="20672" spans="1:6">
      <c r="A20672">
        <v>2049</v>
      </c>
      <c r="B20672" t="s">
        <v>1069</v>
      </c>
      <c r="C20672" t="s">
        <v>1013</v>
      </c>
      <c r="D20672" t="s">
        <v>964</v>
      </c>
      <c r="E20672" t="s">
        <v>1016</v>
      </c>
      <c r="F20672" s="86">
        <v>4709828.02823867</v>
      </c>
    </row>
    <row r="20673" spans="1:6">
      <c r="A20673">
        <v>2050</v>
      </c>
      <c r="B20673" t="s">
        <v>1069</v>
      </c>
      <c r="C20673" t="s">
        <v>1013</v>
      </c>
      <c r="D20673" t="s">
        <v>964</v>
      </c>
      <c r="E20673" t="s">
        <v>1016</v>
      </c>
      <c r="F20673" s="86">
        <v>4711301.1452949001</v>
      </c>
    </row>
    <row r="20674" spans="1:6">
      <c r="A20674">
        <v>2017</v>
      </c>
      <c r="B20674" t="s">
        <v>1070</v>
      </c>
      <c r="C20674" t="s">
        <v>1013</v>
      </c>
      <c r="D20674" t="s">
        <v>964</v>
      </c>
      <c r="E20674" t="s">
        <v>1016</v>
      </c>
      <c r="F20674" s="86">
        <v>3940869.2487335801</v>
      </c>
    </row>
    <row r="20675" spans="1:6">
      <c r="A20675">
        <v>2018</v>
      </c>
      <c r="B20675" t="s">
        <v>1070</v>
      </c>
      <c r="C20675" t="s">
        <v>1013</v>
      </c>
      <c r="D20675" t="s">
        <v>964</v>
      </c>
      <c r="E20675" t="s">
        <v>1016</v>
      </c>
      <c r="F20675" s="86">
        <v>3878040.72906614</v>
      </c>
    </row>
    <row r="20676" spans="1:6">
      <c r="A20676">
        <v>2019</v>
      </c>
      <c r="B20676" t="s">
        <v>1070</v>
      </c>
      <c r="C20676" t="s">
        <v>1013</v>
      </c>
      <c r="D20676" t="s">
        <v>964</v>
      </c>
      <c r="E20676" t="s">
        <v>1016</v>
      </c>
      <c r="F20676" s="86">
        <v>3808730.7678074501</v>
      </c>
    </row>
    <row r="20677" spans="1:6">
      <c r="A20677">
        <v>2020</v>
      </c>
      <c r="B20677" t="s">
        <v>1070</v>
      </c>
      <c r="C20677" t="s">
        <v>1013</v>
      </c>
      <c r="D20677" t="s">
        <v>964</v>
      </c>
      <c r="E20677" t="s">
        <v>1016</v>
      </c>
      <c r="F20677" s="86">
        <v>3784288.96786736</v>
      </c>
    </row>
    <row r="20678" spans="1:6">
      <c r="A20678">
        <v>2021</v>
      </c>
      <c r="B20678" t="s">
        <v>1070</v>
      </c>
      <c r="C20678" t="s">
        <v>1013</v>
      </c>
      <c r="D20678" t="s">
        <v>964</v>
      </c>
      <c r="E20678" t="s">
        <v>1016</v>
      </c>
      <c r="F20678" s="86">
        <v>3781386.5041244798</v>
      </c>
    </row>
    <row r="20679" spans="1:6">
      <c r="A20679">
        <v>2022</v>
      </c>
      <c r="B20679" t="s">
        <v>1070</v>
      </c>
      <c r="C20679" t="s">
        <v>1013</v>
      </c>
      <c r="D20679" t="s">
        <v>964</v>
      </c>
      <c r="E20679" t="s">
        <v>1016</v>
      </c>
      <c r="F20679" s="86">
        <v>3785598.3500070102</v>
      </c>
    </row>
    <row r="20680" spans="1:6">
      <c r="A20680">
        <v>2023</v>
      </c>
      <c r="B20680" t="s">
        <v>1070</v>
      </c>
      <c r="C20680" t="s">
        <v>1013</v>
      </c>
      <c r="D20680" t="s">
        <v>964</v>
      </c>
      <c r="E20680" t="s">
        <v>1016</v>
      </c>
      <c r="F20680" s="86">
        <v>3784550.8442952898</v>
      </c>
    </row>
    <row r="20681" spans="1:6">
      <c r="A20681">
        <v>2024</v>
      </c>
      <c r="B20681" t="s">
        <v>1070</v>
      </c>
      <c r="C20681" t="s">
        <v>1013</v>
      </c>
      <c r="D20681" t="s">
        <v>964</v>
      </c>
      <c r="E20681" t="s">
        <v>1016</v>
      </c>
      <c r="F20681" s="86">
        <v>3780186.2371631302</v>
      </c>
    </row>
    <row r="20682" spans="1:6">
      <c r="A20682">
        <v>2025</v>
      </c>
      <c r="B20682" t="s">
        <v>1070</v>
      </c>
      <c r="C20682" t="s">
        <v>1013</v>
      </c>
      <c r="D20682" t="s">
        <v>964</v>
      </c>
      <c r="E20682" t="s">
        <v>1016</v>
      </c>
      <c r="F20682" s="86">
        <v>3768292.682728</v>
      </c>
    </row>
    <row r="20683" spans="1:6">
      <c r="A20683">
        <v>2026</v>
      </c>
      <c r="B20683" t="s">
        <v>1070</v>
      </c>
      <c r="C20683" t="s">
        <v>1013</v>
      </c>
      <c r="D20683" t="s">
        <v>964</v>
      </c>
      <c r="E20683" t="s">
        <v>1016</v>
      </c>
      <c r="F20683" s="86">
        <v>3757031.99632703</v>
      </c>
    </row>
    <row r="20684" spans="1:6">
      <c r="A20684">
        <v>2027</v>
      </c>
      <c r="B20684" t="s">
        <v>1070</v>
      </c>
      <c r="C20684" t="s">
        <v>1013</v>
      </c>
      <c r="D20684" t="s">
        <v>964</v>
      </c>
      <c r="E20684" t="s">
        <v>1016</v>
      </c>
      <c r="F20684" s="86">
        <v>3750070.44795124</v>
      </c>
    </row>
    <row r="20685" spans="1:6">
      <c r="A20685">
        <v>2028</v>
      </c>
      <c r="B20685" t="s">
        <v>1070</v>
      </c>
      <c r="C20685" t="s">
        <v>1013</v>
      </c>
      <c r="D20685" t="s">
        <v>964</v>
      </c>
      <c r="E20685" t="s">
        <v>1016</v>
      </c>
      <c r="F20685" s="86">
        <v>3750943.3693776699</v>
      </c>
    </row>
    <row r="20686" spans="1:6">
      <c r="A20686">
        <v>2029</v>
      </c>
      <c r="B20686" t="s">
        <v>1070</v>
      </c>
      <c r="C20686" t="s">
        <v>1013</v>
      </c>
      <c r="D20686" t="s">
        <v>964</v>
      </c>
      <c r="E20686" t="s">
        <v>1016</v>
      </c>
      <c r="F20686" s="86">
        <v>3750834.25419936</v>
      </c>
    </row>
    <row r="20687" spans="1:6">
      <c r="A20687">
        <v>2030</v>
      </c>
      <c r="B20687" t="s">
        <v>1070</v>
      </c>
      <c r="C20687" t="s">
        <v>1013</v>
      </c>
      <c r="D20687" t="s">
        <v>964</v>
      </c>
      <c r="E20687" t="s">
        <v>1016</v>
      </c>
      <c r="F20687" s="86">
        <v>3744571.0429647099</v>
      </c>
    </row>
    <row r="20688" spans="1:6">
      <c r="A20688">
        <v>2031</v>
      </c>
      <c r="B20688" t="s">
        <v>1070</v>
      </c>
      <c r="C20688" t="s">
        <v>1013</v>
      </c>
      <c r="D20688" t="s">
        <v>964</v>
      </c>
      <c r="E20688" t="s">
        <v>1016</v>
      </c>
      <c r="F20688" s="86">
        <v>3735929.1208430398</v>
      </c>
    </row>
    <row r="20689" spans="1:6">
      <c r="A20689">
        <v>2032</v>
      </c>
      <c r="B20689" t="s">
        <v>1070</v>
      </c>
      <c r="C20689" t="s">
        <v>1013</v>
      </c>
      <c r="D20689" t="s">
        <v>964</v>
      </c>
      <c r="E20689" t="s">
        <v>1016</v>
      </c>
      <c r="F20689" s="86">
        <v>3726217.8699739799</v>
      </c>
    </row>
    <row r="20690" spans="1:6">
      <c r="A20690">
        <v>2033</v>
      </c>
      <c r="B20690" t="s">
        <v>1070</v>
      </c>
      <c r="C20690" t="s">
        <v>1013</v>
      </c>
      <c r="D20690" t="s">
        <v>964</v>
      </c>
      <c r="E20690" t="s">
        <v>1016</v>
      </c>
      <c r="F20690" s="86">
        <v>3725999.6396173802</v>
      </c>
    </row>
    <row r="20691" spans="1:6">
      <c r="A20691">
        <v>2034</v>
      </c>
      <c r="B20691" t="s">
        <v>1070</v>
      </c>
      <c r="C20691" t="s">
        <v>1013</v>
      </c>
      <c r="D20691" t="s">
        <v>964</v>
      </c>
      <c r="E20691" t="s">
        <v>1016</v>
      </c>
      <c r="F20691" s="86">
        <v>3725694.1171181202</v>
      </c>
    </row>
    <row r="20692" spans="1:6">
      <c r="A20692">
        <v>2035</v>
      </c>
      <c r="B20692" t="s">
        <v>1070</v>
      </c>
      <c r="C20692" t="s">
        <v>1013</v>
      </c>
      <c r="D20692" t="s">
        <v>964</v>
      </c>
      <c r="E20692" t="s">
        <v>1016</v>
      </c>
      <c r="F20692" s="86">
        <v>3726828.9149724902</v>
      </c>
    </row>
    <row r="20693" spans="1:6">
      <c r="A20693">
        <v>2036</v>
      </c>
      <c r="B20693" t="s">
        <v>1070</v>
      </c>
      <c r="C20693" t="s">
        <v>1013</v>
      </c>
      <c r="D20693" t="s">
        <v>964</v>
      </c>
      <c r="E20693" t="s">
        <v>1016</v>
      </c>
      <c r="F20693" s="86">
        <v>3721154.9257006799</v>
      </c>
    </row>
    <row r="20694" spans="1:6">
      <c r="A20694">
        <v>2037</v>
      </c>
      <c r="B20694" t="s">
        <v>1070</v>
      </c>
      <c r="C20694" t="s">
        <v>1013</v>
      </c>
      <c r="D20694" t="s">
        <v>964</v>
      </c>
      <c r="E20694" t="s">
        <v>1016</v>
      </c>
      <c r="F20694" s="86">
        <v>3720827.5801657699</v>
      </c>
    </row>
    <row r="20695" spans="1:6">
      <c r="A20695">
        <v>2038</v>
      </c>
      <c r="B20695" t="s">
        <v>1070</v>
      </c>
      <c r="C20695" t="s">
        <v>1013</v>
      </c>
      <c r="D20695" t="s">
        <v>964</v>
      </c>
      <c r="E20695" t="s">
        <v>1016</v>
      </c>
      <c r="F20695" s="86">
        <v>3723337.2292667599</v>
      </c>
    </row>
    <row r="20696" spans="1:6">
      <c r="A20696">
        <v>2039</v>
      </c>
      <c r="B20696" t="s">
        <v>1070</v>
      </c>
      <c r="C20696" t="s">
        <v>1013</v>
      </c>
      <c r="D20696" t="s">
        <v>964</v>
      </c>
      <c r="E20696" t="s">
        <v>1016</v>
      </c>
      <c r="F20696" s="86">
        <v>3724101.0355148902</v>
      </c>
    </row>
    <row r="20697" spans="1:6">
      <c r="A20697">
        <v>2040</v>
      </c>
      <c r="B20697" t="s">
        <v>1070</v>
      </c>
      <c r="C20697" t="s">
        <v>1013</v>
      </c>
      <c r="D20697" t="s">
        <v>964</v>
      </c>
      <c r="E20697" t="s">
        <v>1016</v>
      </c>
      <c r="F20697" s="86">
        <v>3725126.7181909401</v>
      </c>
    </row>
    <row r="20698" spans="1:6">
      <c r="A20698">
        <v>2041</v>
      </c>
      <c r="B20698" t="s">
        <v>1070</v>
      </c>
      <c r="C20698" t="s">
        <v>1013</v>
      </c>
      <c r="D20698" t="s">
        <v>964</v>
      </c>
      <c r="E20698" t="s">
        <v>1016</v>
      </c>
      <c r="F20698" s="86">
        <v>3728989.3955028998</v>
      </c>
    </row>
    <row r="20699" spans="1:6">
      <c r="A20699">
        <v>2042</v>
      </c>
      <c r="B20699" t="s">
        <v>1070</v>
      </c>
      <c r="C20699" t="s">
        <v>1013</v>
      </c>
      <c r="D20699" t="s">
        <v>964</v>
      </c>
      <c r="E20699" t="s">
        <v>1016</v>
      </c>
      <c r="F20699" s="86">
        <v>3736278.28941361</v>
      </c>
    </row>
    <row r="20700" spans="1:6">
      <c r="A20700">
        <v>2043</v>
      </c>
      <c r="B20700" t="s">
        <v>1070</v>
      </c>
      <c r="C20700" t="s">
        <v>1013</v>
      </c>
      <c r="D20700" t="s">
        <v>964</v>
      </c>
      <c r="E20700" t="s">
        <v>1016</v>
      </c>
      <c r="F20700" s="86">
        <v>3744461.9277864099</v>
      </c>
    </row>
    <row r="20701" spans="1:6">
      <c r="A20701">
        <v>2044</v>
      </c>
      <c r="B20701" t="s">
        <v>1070</v>
      </c>
      <c r="C20701" t="s">
        <v>1013</v>
      </c>
      <c r="D20701" t="s">
        <v>964</v>
      </c>
      <c r="E20701" t="s">
        <v>1016</v>
      </c>
      <c r="F20701" s="86">
        <v>3752056.3441963699</v>
      </c>
    </row>
    <row r="20702" spans="1:6">
      <c r="A20702">
        <v>2045</v>
      </c>
      <c r="B20702" t="s">
        <v>1070</v>
      </c>
      <c r="C20702" t="s">
        <v>1013</v>
      </c>
      <c r="D20702" t="s">
        <v>964</v>
      </c>
      <c r="E20702" t="s">
        <v>1016</v>
      </c>
      <c r="F20702" s="86">
        <v>3757926.7407891201</v>
      </c>
    </row>
    <row r="20703" spans="1:6">
      <c r="A20703">
        <v>2046</v>
      </c>
      <c r="B20703" t="s">
        <v>1070</v>
      </c>
      <c r="C20703" t="s">
        <v>1013</v>
      </c>
      <c r="D20703" t="s">
        <v>964</v>
      </c>
      <c r="E20703" t="s">
        <v>1016</v>
      </c>
      <c r="F20703" s="86">
        <v>3761243.8422095599</v>
      </c>
    </row>
    <row r="20704" spans="1:6">
      <c r="A20704">
        <v>2047</v>
      </c>
      <c r="B20704" t="s">
        <v>1070</v>
      </c>
      <c r="C20704" t="s">
        <v>1013</v>
      </c>
      <c r="D20704" t="s">
        <v>964</v>
      </c>
      <c r="E20704" t="s">
        <v>1016</v>
      </c>
      <c r="F20704" s="86">
        <v>3762073.1175646698</v>
      </c>
    </row>
    <row r="20705" spans="1:6">
      <c r="A20705">
        <v>2048</v>
      </c>
      <c r="B20705" t="s">
        <v>1070</v>
      </c>
      <c r="C20705" t="s">
        <v>1013</v>
      </c>
      <c r="D20705" t="s">
        <v>964</v>
      </c>
      <c r="E20705" t="s">
        <v>1016</v>
      </c>
      <c r="F20705" s="86">
        <v>3764582.7666656598</v>
      </c>
    </row>
    <row r="20706" spans="1:6">
      <c r="A20706">
        <v>2049</v>
      </c>
      <c r="B20706" t="s">
        <v>1070</v>
      </c>
      <c r="C20706" t="s">
        <v>1013</v>
      </c>
      <c r="D20706" t="s">
        <v>964</v>
      </c>
      <c r="E20706" t="s">
        <v>1016</v>
      </c>
      <c r="F20706" s="86">
        <v>3767703.4607651602</v>
      </c>
    </row>
    <row r="20707" spans="1:6">
      <c r="A20707">
        <v>2050</v>
      </c>
      <c r="B20707" t="s">
        <v>1070</v>
      </c>
      <c r="C20707" t="s">
        <v>1013</v>
      </c>
      <c r="D20707" t="s">
        <v>964</v>
      </c>
      <c r="E20707" t="s">
        <v>1016</v>
      </c>
      <c r="F20707" s="86">
        <v>3768881.9046908398</v>
      </c>
    </row>
    <row r="20708" spans="1:6">
      <c r="A20708">
        <v>2017</v>
      </c>
      <c r="B20708" t="s">
        <v>1071</v>
      </c>
      <c r="C20708" t="s">
        <v>1013</v>
      </c>
      <c r="D20708" t="s">
        <v>964</v>
      </c>
      <c r="E20708" t="s">
        <v>1016</v>
      </c>
      <c r="F20708" s="86">
        <v>920059.74525793095</v>
      </c>
    </row>
    <row r="20709" spans="1:6">
      <c r="A20709">
        <v>2018</v>
      </c>
      <c r="B20709" t="s">
        <v>1071</v>
      </c>
      <c r="C20709" t="s">
        <v>1013</v>
      </c>
      <c r="D20709" t="s">
        <v>964</v>
      </c>
      <c r="E20709" t="s">
        <v>1016</v>
      </c>
      <c r="F20709" s="86">
        <v>905391.40988528996</v>
      </c>
    </row>
    <row r="20710" spans="1:6">
      <c r="A20710">
        <v>2019</v>
      </c>
      <c r="B20710" t="s">
        <v>1071</v>
      </c>
      <c r="C20710" t="s">
        <v>1013</v>
      </c>
      <c r="D20710" t="s">
        <v>964</v>
      </c>
      <c r="E20710" t="s">
        <v>1016</v>
      </c>
      <c r="F20710" s="86">
        <v>889209.87701154605</v>
      </c>
    </row>
    <row r="20711" spans="1:6">
      <c r="A20711">
        <v>2020</v>
      </c>
      <c r="B20711" t="s">
        <v>1071</v>
      </c>
      <c r="C20711" t="s">
        <v>1013</v>
      </c>
      <c r="D20711" t="s">
        <v>964</v>
      </c>
      <c r="E20711" t="s">
        <v>1016</v>
      </c>
      <c r="F20711" s="86">
        <v>883503.54300065502</v>
      </c>
    </row>
    <row r="20712" spans="1:6">
      <c r="A20712">
        <v>2021</v>
      </c>
      <c r="B20712" t="s">
        <v>1071</v>
      </c>
      <c r="C20712" t="s">
        <v>1013</v>
      </c>
      <c r="D20712" t="s">
        <v>964</v>
      </c>
      <c r="E20712" t="s">
        <v>1016</v>
      </c>
      <c r="F20712" s="86">
        <v>882825.91583686101</v>
      </c>
    </row>
    <row r="20713" spans="1:6">
      <c r="A20713">
        <v>2022</v>
      </c>
      <c r="B20713" t="s">
        <v>1071</v>
      </c>
      <c r="C20713" t="s">
        <v>1013</v>
      </c>
      <c r="D20713" t="s">
        <v>964</v>
      </c>
      <c r="E20713" t="s">
        <v>1016</v>
      </c>
      <c r="F20713" s="86">
        <v>883809.23946552398</v>
      </c>
    </row>
    <row r="20714" spans="1:6">
      <c r="A20714">
        <v>2023</v>
      </c>
      <c r="B20714" t="s">
        <v>1071</v>
      </c>
      <c r="C20714" t="s">
        <v>1013</v>
      </c>
      <c r="D20714" t="s">
        <v>964</v>
      </c>
      <c r="E20714" t="s">
        <v>1016</v>
      </c>
      <c r="F20714" s="86">
        <v>883564.68229362799</v>
      </c>
    </row>
    <row r="20715" spans="1:6">
      <c r="A20715">
        <v>2024</v>
      </c>
      <c r="B20715" t="s">
        <v>1071</v>
      </c>
      <c r="C20715" t="s">
        <v>1013</v>
      </c>
      <c r="D20715" t="s">
        <v>964</v>
      </c>
      <c r="E20715" t="s">
        <v>1016</v>
      </c>
      <c r="F20715" s="86">
        <v>882545.694077397</v>
      </c>
    </row>
    <row r="20716" spans="1:6">
      <c r="A20716">
        <v>2025</v>
      </c>
      <c r="B20716" t="s">
        <v>1071</v>
      </c>
      <c r="C20716" t="s">
        <v>1013</v>
      </c>
      <c r="D20716" t="s">
        <v>964</v>
      </c>
      <c r="E20716" t="s">
        <v>1016</v>
      </c>
      <c r="F20716" s="86">
        <v>879768.95118816895</v>
      </c>
    </row>
    <row r="20717" spans="1:6">
      <c r="A20717">
        <v>2026</v>
      </c>
      <c r="B20717" t="s">
        <v>1071</v>
      </c>
      <c r="C20717" t="s">
        <v>1013</v>
      </c>
      <c r="D20717" t="s">
        <v>964</v>
      </c>
      <c r="E20717" t="s">
        <v>1016</v>
      </c>
      <c r="F20717" s="86">
        <v>877139.96159029403</v>
      </c>
    </row>
    <row r="20718" spans="1:6">
      <c r="A20718">
        <v>2027</v>
      </c>
      <c r="B20718" t="s">
        <v>1071</v>
      </c>
      <c r="C20718" t="s">
        <v>1013</v>
      </c>
      <c r="D20718" t="s">
        <v>964</v>
      </c>
      <c r="E20718" t="s">
        <v>1016</v>
      </c>
      <c r="F20718" s="86">
        <v>875514.67538540601</v>
      </c>
    </row>
    <row r="20719" spans="1:6">
      <c r="A20719">
        <v>2028</v>
      </c>
      <c r="B20719" t="s">
        <v>1071</v>
      </c>
      <c r="C20719" t="s">
        <v>1013</v>
      </c>
      <c r="D20719" t="s">
        <v>964</v>
      </c>
      <c r="E20719" t="s">
        <v>1016</v>
      </c>
      <c r="F20719" s="86">
        <v>875718.47302865202</v>
      </c>
    </row>
    <row r="20720" spans="1:6">
      <c r="A20720">
        <v>2029</v>
      </c>
      <c r="B20720" t="s">
        <v>1071</v>
      </c>
      <c r="C20720" t="s">
        <v>1013</v>
      </c>
      <c r="D20720" t="s">
        <v>964</v>
      </c>
      <c r="E20720" t="s">
        <v>1016</v>
      </c>
      <c r="F20720" s="86">
        <v>875692.99832324602</v>
      </c>
    </row>
    <row r="20721" spans="1:6">
      <c r="A20721">
        <v>2030</v>
      </c>
      <c r="B20721" t="s">
        <v>1071</v>
      </c>
      <c r="C20721" t="s">
        <v>1013</v>
      </c>
      <c r="D20721" t="s">
        <v>964</v>
      </c>
      <c r="E20721" t="s">
        <v>1016</v>
      </c>
      <c r="F20721" s="86">
        <v>874230.75023295498</v>
      </c>
    </row>
    <row r="20722" spans="1:6">
      <c r="A20722">
        <v>2031</v>
      </c>
      <c r="B20722" t="s">
        <v>1071</v>
      </c>
      <c r="C20722" t="s">
        <v>1013</v>
      </c>
      <c r="D20722" t="s">
        <v>964</v>
      </c>
      <c r="E20722" t="s">
        <v>1016</v>
      </c>
      <c r="F20722" s="86">
        <v>872213.15356481797</v>
      </c>
    </row>
    <row r="20723" spans="1:6">
      <c r="A20723">
        <v>2032</v>
      </c>
      <c r="B20723" t="s">
        <v>1071</v>
      </c>
      <c r="C20723" t="s">
        <v>1013</v>
      </c>
      <c r="D20723" t="s">
        <v>964</v>
      </c>
      <c r="E20723" t="s">
        <v>1016</v>
      </c>
      <c r="F20723" s="86">
        <v>869945.90478370502</v>
      </c>
    </row>
    <row r="20724" spans="1:6">
      <c r="A20724">
        <v>2033</v>
      </c>
      <c r="B20724" t="s">
        <v>1071</v>
      </c>
      <c r="C20724" t="s">
        <v>1013</v>
      </c>
      <c r="D20724" t="s">
        <v>964</v>
      </c>
      <c r="E20724" t="s">
        <v>1016</v>
      </c>
      <c r="F20724" s="86">
        <v>869894.95537289395</v>
      </c>
    </row>
    <row r="20725" spans="1:6">
      <c r="A20725">
        <v>2034</v>
      </c>
      <c r="B20725" t="s">
        <v>1071</v>
      </c>
      <c r="C20725" t="s">
        <v>1013</v>
      </c>
      <c r="D20725" t="s">
        <v>964</v>
      </c>
      <c r="E20725" t="s">
        <v>1016</v>
      </c>
      <c r="F20725" s="86">
        <v>869823.62619775801</v>
      </c>
    </row>
    <row r="20726" spans="1:6">
      <c r="A20726">
        <v>2035</v>
      </c>
      <c r="B20726" t="s">
        <v>1071</v>
      </c>
      <c r="C20726" t="s">
        <v>1013</v>
      </c>
      <c r="D20726" t="s">
        <v>964</v>
      </c>
      <c r="E20726" t="s">
        <v>1016</v>
      </c>
      <c r="F20726" s="86">
        <v>870088.563133977</v>
      </c>
    </row>
    <row r="20727" spans="1:6">
      <c r="A20727">
        <v>2036</v>
      </c>
      <c r="B20727" t="s">
        <v>1071</v>
      </c>
      <c r="C20727" t="s">
        <v>1013</v>
      </c>
      <c r="D20727" t="s">
        <v>964</v>
      </c>
      <c r="E20727" t="s">
        <v>1016</v>
      </c>
      <c r="F20727" s="86">
        <v>868763.87845287798</v>
      </c>
    </row>
    <row r="20728" spans="1:6">
      <c r="A20728">
        <v>2037</v>
      </c>
      <c r="B20728" t="s">
        <v>1071</v>
      </c>
      <c r="C20728" t="s">
        <v>1013</v>
      </c>
      <c r="D20728" t="s">
        <v>964</v>
      </c>
      <c r="E20728" t="s">
        <v>1016</v>
      </c>
      <c r="F20728" s="86">
        <v>868687.45433665998</v>
      </c>
    </row>
    <row r="20729" spans="1:6">
      <c r="A20729">
        <v>2038</v>
      </c>
      <c r="B20729" t="s">
        <v>1071</v>
      </c>
      <c r="C20729" t="s">
        <v>1013</v>
      </c>
      <c r="D20729" t="s">
        <v>964</v>
      </c>
      <c r="E20729" t="s">
        <v>1016</v>
      </c>
      <c r="F20729" s="86">
        <v>869273.37256099295</v>
      </c>
    </row>
    <row r="20730" spans="1:6">
      <c r="A20730">
        <v>2039</v>
      </c>
      <c r="B20730" t="s">
        <v>1071</v>
      </c>
      <c r="C20730" t="s">
        <v>1013</v>
      </c>
      <c r="D20730" t="s">
        <v>964</v>
      </c>
      <c r="E20730" t="s">
        <v>1016</v>
      </c>
      <c r="F20730" s="86">
        <v>869451.69549883297</v>
      </c>
    </row>
    <row r="20731" spans="1:6">
      <c r="A20731">
        <v>2040</v>
      </c>
      <c r="B20731" t="s">
        <v>1071</v>
      </c>
      <c r="C20731" t="s">
        <v>1013</v>
      </c>
      <c r="D20731" t="s">
        <v>964</v>
      </c>
      <c r="E20731" t="s">
        <v>1016</v>
      </c>
      <c r="F20731" s="86">
        <v>869691.15772964701</v>
      </c>
    </row>
    <row r="20732" spans="1:6">
      <c r="A20732">
        <v>2041</v>
      </c>
      <c r="B20732" t="s">
        <v>1071</v>
      </c>
      <c r="C20732" t="s">
        <v>1013</v>
      </c>
      <c r="D20732" t="s">
        <v>964</v>
      </c>
      <c r="E20732" t="s">
        <v>1016</v>
      </c>
      <c r="F20732" s="86">
        <v>870592.96230101201</v>
      </c>
    </row>
    <row r="20733" spans="1:6">
      <c r="A20733">
        <v>2042</v>
      </c>
      <c r="B20733" t="s">
        <v>1071</v>
      </c>
      <c r="C20733" t="s">
        <v>1013</v>
      </c>
      <c r="D20733" t="s">
        <v>964</v>
      </c>
      <c r="E20733" t="s">
        <v>1016</v>
      </c>
      <c r="F20733" s="86">
        <v>872294.67262211698</v>
      </c>
    </row>
    <row r="20734" spans="1:6">
      <c r="A20734">
        <v>2043</v>
      </c>
      <c r="B20734" t="s">
        <v>1071</v>
      </c>
      <c r="C20734" t="s">
        <v>1013</v>
      </c>
      <c r="D20734" t="s">
        <v>964</v>
      </c>
      <c r="E20734" t="s">
        <v>1016</v>
      </c>
      <c r="F20734" s="86">
        <v>874205.27552755002</v>
      </c>
    </row>
    <row r="20735" spans="1:6">
      <c r="A20735">
        <v>2044</v>
      </c>
      <c r="B20735" t="s">
        <v>1071</v>
      </c>
      <c r="C20735" t="s">
        <v>1013</v>
      </c>
      <c r="D20735" t="s">
        <v>964</v>
      </c>
      <c r="E20735" t="s">
        <v>1016</v>
      </c>
      <c r="F20735" s="86">
        <v>875978.31502379104</v>
      </c>
    </row>
    <row r="20736" spans="1:6">
      <c r="A20736">
        <v>2045</v>
      </c>
      <c r="B20736" t="s">
        <v>1071</v>
      </c>
      <c r="C20736" t="s">
        <v>1013</v>
      </c>
      <c r="D20736" t="s">
        <v>964</v>
      </c>
      <c r="E20736" t="s">
        <v>1016</v>
      </c>
      <c r="F20736" s="86">
        <v>877348.85417462105</v>
      </c>
    </row>
    <row r="20737" spans="1:6">
      <c r="A20737">
        <v>2046</v>
      </c>
      <c r="B20737" t="s">
        <v>1071</v>
      </c>
      <c r="C20737" t="s">
        <v>1013</v>
      </c>
      <c r="D20737" t="s">
        <v>964</v>
      </c>
      <c r="E20737" t="s">
        <v>1016</v>
      </c>
      <c r="F20737" s="86">
        <v>878123.28521895595</v>
      </c>
    </row>
    <row r="20738" spans="1:6">
      <c r="A20738">
        <v>2047</v>
      </c>
      <c r="B20738" t="s">
        <v>1071</v>
      </c>
      <c r="C20738" t="s">
        <v>1013</v>
      </c>
      <c r="D20738" t="s">
        <v>964</v>
      </c>
      <c r="E20738" t="s">
        <v>1016</v>
      </c>
      <c r="F20738" s="86">
        <v>878316.89298004005</v>
      </c>
    </row>
    <row r="20739" spans="1:6">
      <c r="A20739">
        <v>2048</v>
      </c>
      <c r="B20739" t="s">
        <v>1071</v>
      </c>
      <c r="C20739" t="s">
        <v>1013</v>
      </c>
      <c r="D20739" t="s">
        <v>964</v>
      </c>
      <c r="E20739" t="s">
        <v>1016</v>
      </c>
      <c r="F20739" s="86">
        <v>878902.81120437302</v>
      </c>
    </row>
    <row r="20740" spans="1:6">
      <c r="A20740">
        <v>2049</v>
      </c>
      <c r="B20740" t="s">
        <v>1071</v>
      </c>
      <c r="C20740" t="s">
        <v>1013</v>
      </c>
      <c r="D20740" t="s">
        <v>964</v>
      </c>
      <c r="E20740" t="s">
        <v>1016</v>
      </c>
      <c r="F20740" s="86">
        <v>879631.38777897798</v>
      </c>
    </row>
    <row r="20741" spans="1:6">
      <c r="A20741">
        <v>2050</v>
      </c>
      <c r="B20741" t="s">
        <v>1071</v>
      </c>
      <c r="C20741" t="s">
        <v>1013</v>
      </c>
      <c r="D20741" t="s">
        <v>964</v>
      </c>
      <c r="E20741" t="s">
        <v>1016</v>
      </c>
      <c r="F20741" s="86">
        <v>879906.51459736004</v>
      </c>
    </row>
    <row r="20742" spans="1:6">
      <c r="A20742">
        <v>2017</v>
      </c>
      <c r="B20742" t="s">
        <v>1072</v>
      </c>
      <c r="C20742" t="s">
        <v>1013</v>
      </c>
      <c r="D20742" t="s">
        <v>964</v>
      </c>
      <c r="E20742" t="s">
        <v>1016</v>
      </c>
      <c r="F20742" s="86">
        <v>3587915.4409933998</v>
      </c>
    </row>
    <row r="20743" spans="1:6">
      <c r="A20743">
        <v>2018</v>
      </c>
      <c r="B20743" t="s">
        <v>1072</v>
      </c>
      <c r="C20743" t="s">
        <v>1013</v>
      </c>
      <c r="D20743" t="s">
        <v>964</v>
      </c>
      <c r="E20743" t="s">
        <v>1016</v>
      </c>
      <c r="F20743" s="86">
        <v>3530713.9959259201</v>
      </c>
    </row>
    <row r="20744" spans="1:6">
      <c r="A20744">
        <v>2019</v>
      </c>
      <c r="B20744" t="s">
        <v>1072</v>
      </c>
      <c r="C20744" t="s">
        <v>1013</v>
      </c>
      <c r="D20744" t="s">
        <v>964</v>
      </c>
      <c r="E20744" t="s">
        <v>1016</v>
      </c>
      <c r="F20744" s="86">
        <v>3467611.6028955998</v>
      </c>
    </row>
    <row r="20745" spans="1:6">
      <c r="A20745">
        <v>2020</v>
      </c>
      <c r="B20745" t="s">
        <v>1072</v>
      </c>
      <c r="C20745" t="s">
        <v>1013</v>
      </c>
      <c r="D20745" t="s">
        <v>964</v>
      </c>
      <c r="E20745" t="s">
        <v>1016</v>
      </c>
      <c r="F20745" s="86">
        <v>3445358.8698370401</v>
      </c>
    </row>
    <row r="20746" spans="1:6">
      <c r="A20746">
        <v>2021</v>
      </c>
      <c r="B20746" t="s">
        <v>1072</v>
      </c>
      <c r="C20746" t="s">
        <v>1013</v>
      </c>
      <c r="D20746" t="s">
        <v>964</v>
      </c>
      <c r="E20746" t="s">
        <v>1016</v>
      </c>
      <c r="F20746" s="86">
        <v>3442716.3577863402</v>
      </c>
    </row>
    <row r="20747" spans="1:6">
      <c r="A20747">
        <v>2022</v>
      </c>
      <c r="B20747" t="s">
        <v>1072</v>
      </c>
      <c r="C20747" t="s">
        <v>1013</v>
      </c>
      <c r="D20747" t="s">
        <v>964</v>
      </c>
      <c r="E20747" t="s">
        <v>1016</v>
      </c>
      <c r="F20747" s="86">
        <v>3446550.9805366099</v>
      </c>
    </row>
    <row r="20748" spans="1:6">
      <c r="A20748">
        <v>2023</v>
      </c>
      <c r="B20748" t="s">
        <v>1072</v>
      </c>
      <c r="C20748" t="s">
        <v>1013</v>
      </c>
      <c r="D20748" t="s">
        <v>964</v>
      </c>
      <c r="E20748" t="s">
        <v>1016</v>
      </c>
      <c r="F20748" s="86">
        <v>3445597.2919769599</v>
      </c>
    </row>
    <row r="20749" spans="1:6">
      <c r="A20749">
        <v>2024</v>
      </c>
      <c r="B20749" t="s">
        <v>1072</v>
      </c>
      <c r="C20749" t="s">
        <v>1013</v>
      </c>
      <c r="D20749" t="s">
        <v>964</v>
      </c>
      <c r="E20749" t="s">
        <v>1016</v>
      </c>
      <c r="F20749" s="86">
        <v>3441623.58964507</v>
      </c>
    </row>
    <row r="20750" spans="1:6">
      <c r="A20750">
        <v>2025</v>
      </c>
      <c r="B20750" t="s">
        <v>1072</v>
      </c>
      <c r="C20750" t="s">
        <v>1013</v>
      </c>
      <c r="D20750" t="s">
        <v>964</v>
      </c>
      <c r="E20750" t="s">
        <v>1016</v>
      </c>
      <c r="F20750" s="86">
        <v>3430795.2507906901</v>
      </c>
    </row>
    <row r="20751" spans="1:6">
      <c r="A20751">
        <v>2026</v>
      </c>
      <c r="B20751" t="s">
        <v>1072</v>
      </c>
      <c r="C20751" t="s">
        <v>1013</v>
      </c>
      <c r="D20751" t="s">
        <v>964</v>
      </c>
      <c r="E20751" t="s">
        <v>1016</v>
      </c>
      <c r="F20751" s="86">
        <v>3420543.0987744201</v>
      </c>
    </row>
    <row r="20752" spans="1:6">
      <c r="A20752">
        <v>2027</v>
      </c>
      <c r="B20752" t="s">
        <v>1072</v>
      </c>
      <c r="C20752" t="s">
        <v>1013</v>
      </c>
      <c r="D20752" t="s">
        <v>964</v>
      </c>
      <c r="E20752" t="s">
        <v>1016</v>
      </c>
      <c r="F20752" s="86">
        <v>3414205.0435550702</v>
      </c>
    </row>
    <row r="20753" spans="1:6">
      <c r="A20753">
        <v>2028</v>
      </c>
      <c r="B20753" t="s">
        <v>1072</v>
      </c>
      <c r="C20753" t="s">
        <v>1013</v>
      </c>
      <c r="D20753" t="s">
        <v>964</v>
      </c>
      <c r="E20753" t="s">
        <v>1016</v>
      </c>
      <c r="F20753" s="86">
        <v>3414999.78402144</v>
      </c>
    </row>
    <row r="20754" spans="1:6">
      <c r="A20754">
        <v>2029</v>
      </c>
      <c r="B20754" t="s">
        <v>1072</v>
      </c>
      <c r="C20754" t="s">
        <v>1013</v>
      </c>
      <c r="D20754" t="s">
        <v>964</v>
      </c>
      <c r="E20754" t="s">
        <v>1016</v>
      </c>
      <c r="F20754" s="86">
        <v>3414900.4414631501</v>
      </c>
    </row>
    <row r="20755" spans="1:6">
      <c r="A20755">
        <v>2030</v>
      </c>
      <c r="B20755" t="s">
        <v>1072</v>
      </c>
      <c r="C20755" t="s">
        <v>1013</v>
      </c>
      <c r="D20755" t="s">
        <v>964</v>
      </c>
      <c r="E20755" t="s">
        <v>1016</v>
      </c>
      <c r="F20755" s="86">
        <v>3409198.1786168902</v>
      </c>
    </row>
    <row r="20756" spans="1:6">
      <c r="A20756">
        <v>2031</v>
      </c>
      <c r="B20756" t="s">
        <v>1072</v>
      </c>
      <c r="C20756" t="s">
        <v>1013</v>
      </c>
      <c r="D20756" t="s">
        <v>964</v>
      </c>
      <c r="E20756" t="s">
        <v>1016</v>
      </c>
      <c r="F20756" s="86">
        <v>3401330.2479997599</v>
      </c>
    </row>
    <row r="20757" spans="1:6">
      <c r="A20757">
        <v>2032</v>
      </c>
      <c r="B20757" t="s">
        <v>1072</v>
      </c>
      <c r="C20757" t="s">
        <v>1013</v>
      </c>
      <c r="D20757" t="s">
        <v>964</v>
      </c>
      <c r="E20757" t="s">
        <v>1016</v>
      </c>
      <c r="F20757" s="86">
        <v>3392488.76031132</v>
      </c>
    </row>
    <row r="20758" spans="1:6">
      <c r="A20758">
        <v>2033</v>
      </c>
      <c r="B20758" t="s">
        <v>1072</v>
      </c>
      <c r="C20758" t="s">
        <v>1013</v>
      </c>
      <c r="D20758" t="s">
        <v>964</v>
      </c>
      <c r="E20758" t="s">
        <v>1016</v>
      </c>
      <c r="F20758" s="86">
        <v>3392290.07519473</v>
      </c>
    </row>
    <row r="20759" spans="1:6">
      <c r="A20759">
        <v>2034</v>
      </c>
      <c r="B20759" t="s">
        <v>1072</v>
      </c>
      <c r="C20759" t="s">
        <v>1013</v>
      </c>
      <c r="D20759" t="s">
        <v>964</v>
      </c>
      <c r="E20759" t="s">
        <v>1016</v>
      </c>
      <c r="F20759" s="86">
        <v>3392011.9160314901</v>
      </c>
    </row>
    <row r="20760" spans="1:6">
      <c r="A20760">
        <v>2035</v>
      </c>
      <c r="B20760" t="s">
        <v>1072</v>
      </c>
      <c r="C20760" t="s">
        <v>1013</v>
      </c>
      <c r="D20760" t="s">
        <v>964</v>
      </c>
      <c r="E20760" t="s">
        <v>1016</v>
      </c>
      <c r="F20760" s="86">
        <v>3393045.0786377802</v>
      </c>
    </row>
    <row r="20761" spans="1:6">
      <c r="A20761">
        <v>2036</v>
      </c>
      <c r="B20761" t="s">
        <v>1072</v>
      </c>
      <c r="C20761" t="s">
        <v>1013</v>
      </c>
      <c r="D20761" t="s">
        <v>964</v>
      </c>
      <c r="E20761" t="s">
        <v>1016</v>
      </c>
      <c r="F20761" s="86">
        <v>3387879.26560634</v>
      </c>
    </row>
    <row r="20762" spans="1:6">
      <c r="A20762">
        <v>2037</v>
      </c>
      <c r="B20762" t="s">
        <v>1072</v>
      </c>
      <c r="C20762" t="s">
        <v>1013</v>
      </c>
      <c r="D20762" t="s">
        <v>964</v>
      </c>
      <c r="E20762" t="s">
        <v>1016</v>
      </c>
      <c r="F20762" s="86">
        <v>3387581.2379314401</v>
      </c>
    </row>
    <row r="20763" spans="1:6">
      <c r="A20763">
        <v>2038</v>
      </c>
      <c r="B20763" t="s">
        <v>1072</v>
      </c>
      <c r="C20763" t="s">
        <v>1013</v>
      </c>
      <c r="D20763" t="s">
        <v>964</v>
      </c>
      <c r="E20763" t="s">
        <v>1016</v>
      </c>
      <c r="F20763" s="86">
        <v>3389866.1167722801</v>
      </c>
    </row>
    <row r="20764" spans="1:6">
      <c r="A20764">
        <v>2039</v>
      </c>
      <c r="B20764" t="s">
        <v>1072</v>
      </c>
      <c r="C20764" t="s">
        <v>1013</v>
      </c>
      <c r="D20764" t="s">
        <v>964</v>
      </c>
      <c r="E20764" t="s">
        <v>1016</v>
      </c>
      <c r="F20764" s="86">
        <v>3390561.51468036</v>
      </c>
    </row>
    <row r="20765" spans="1:6">
      <c r="A20765">
        <v>2040</v>
      </c>
      <c r="B20765" t="s">
        <v>1072</v>
      </c>
      <c r="C20765" t="s">
        <v>1013</v>
      </c>
      <c r="D20765" t="s">
        <v>964</v>
      </c>
      <c r="E20765" t="s">
        <v>1016</v>
      </c>
      <c r="F20765" s="86">
        <v>3391495.3347283499</v>
      </c>
    </row>
    <row r="20766" spans="1:6">
      <c r="A20766">
        <v>2041</v>
      </c>
      <c r="B20766" t="s">
        <v>1072</v>
      </c>
      <c r="C20766" t="s">
        <v>1013</v>
      </c>
      <c r="D20766" t="s">
        <v>964</v>
      </c>
      <c r="E20766" t="s">
        <v>1016</v>
      </c>
      <c r="F20766" s="86">
        <v>3395012.06129207</v>
      </c>
    </row>
    <row r="20767" spans="1:6">
      <c r="A20767">
        <v>2042</v>
      </c>
      <c r="B20767" t="s">
        <v>1072</v>
      </c>
      <c r="C20767" t="s">
        <v>1013</v>
      </c>
      <c r="D20767" t="s">
        <v>964</v>
      </c>
      <c r="E20767" t="s">
        <v>1016</v>
      </c>
      <c r="F20767" s="86">
        <v>3401648.14418631</v>
      </c>
    </row>
    <row r="20768" spans="1:6">
      <c r="A20768">
        <v>2043</v>
      </c>
      <c r="B20768" t="s">
        <v>1072</v>
      </c>
      <c r="C20768" t="s">
        <v>1013</v>
      </c>
      <c r="D20768" t="s">
        <v>964</v>
      </c>
      <c r="E20768" t="s">
        <v>1016</v>
      </c>
      <c r="F20768" s="86">
        <v>3409098.8360585999</v>
      </c>
    </row>
    <row r="20769" spans="1:6">
      <c r="A20769">
        <v>2044</v>
      </c>
      <c r="B20769" t="s">
        <v>1072</v>
      </c>
      <c r="C20769" t="s">
        <v>1013</v>
      </c>
      <c r="D20769" t="s">
        <v>964</v>
      </c>
      <c r="E20769" t="s">
        <v>1016</v>
      </c>
      <c r="F20769" s="86">
        <v>3416013.0781160798</v>
      </c>
    </row>
    <row r="20770" spans="1:6">
      <c r="A20770">
        <v>2045</v>
      </c>
      <c r="B20770" t="s">
        <v>1072</v>
      </c>
      <c r="C20770" t="s">
        <v>1013</v>
      </c>
      <c r="D20770" t="s">
        <v>964</v>
      </c>
      <c r="E20770" t="s">
        <v>1016</v>
      </c>
      <c r="F20770" s="86">
        <v>3421357.7077524601</v>
      </c>
    </row>
    <row r="20771" spans="1:6">
      <c r="A20771">
        <v>2046</v>
      </c>
      <c r="B20771" t="s">
        <v>1072</v>
      </c>
      <c r="C20771" t="s">
        <v>1013</v>
      </c>
      <c r="D20771" t="s">
        <v>964</v>
      </c>
      <c r="E20771" t="s">
        <v>1016</v>
      </c>
      <c r="F20771" s="86">
        <v>3424377.7215246898</v>
      </c>
    </row>
    <row r="20772" spans="1:6">
      <c r="A20772">
        <v>2047</v>
      </c>
      <c r="B20772" t="s">
        <v>1072</v>
      </c>
      <c r="C20772" t="s">
        <v>1013</v>
      </c>
      <c r="D20772" t="s">
        <v>964</v>
      </c>
      <c r="E20772" t="s">
        <v>1016</v>
      </c>
      <c r="F20772" s="86">
        <v>3425132.7249677498</v>
      </c>
    </row>
    <row r="20773" spans="1:6">
      <c r="A20773">
        <v>2048</v>
      </c>
      <c r="B20773" t="s">
        <v>1072</v>
      </c>
      <c r="C20773" t="s">
        <v>1013</v>
      </c>
      <c r="D20773" t="s">
        <v>964</v>
      </c>
      <c r="E20773" t="s">
        <v>1016</v>
      </c>
      <c r="F20773" s="86">
        <v>3427417.60380858</v>
      </c>
    </row>
    <row r="20774" spans="1:6">
      <c r="A20774">
        <v>2049</v>
      </c>
      <c r="B20774" t="s">
        <v>1072</v>
      </c>
      <c r="C20774" t="s">
        <v>1013</v>
      </c>
      <c r="D20774" t="s">
        <v>964</v>
      </c>
      <c r="E20774" t="s">
        <v>1016</v>
      </c>
      <c r="F20774" s="86">
        <v>3430258.8009758801</v>
      </c>
    </row>
    <row r="20775" spans="1:6">
      <c r="A20775">
        <v>2050</v>
      </c>
      <c r="B20775" t="s">
        <v>1072</v>
      </c>
      <c r="C20775" t="s">
        <v>1013</v>
      </c>
      <c r="D20775" t="s">
        <v>964</v>
      </c>
      <c r="E20775" t="s">
        <v>1016</v>
      </c>
      <c r="F20775" s="86">
        <v>3431331.7006054898</v>
      </c>
    </row>
    <row r="20776" spans="1:6">
      <c r="A20776">
        <v>2017</v>
      </c>
      <c r="B20776" t="s">
        <v>1073</v>
      </c>
      <c r="C20776" t="s">
        <v>1013</v>
      </c>
      <c r="D20776" t="s">
        <v>964</v>
      </c>
      <c r="E20776" t="s">
        <v>1016</v>
      </c>
      <c r="F20776" s="86">
        <v>388998.79082887399</v>
      </c>
    </row>
    <row r="20777" spans="1:6">
      <c r="A20777">
        <v>2018</v>
      </c>
      <c r="B20777" t="s">
        <v>1073</v>
      </c>
      <c r="C20777" t="s">
        <v>1013</v>
      </c>
      <c r="D20777" t="s">
        <v>964</v>
      </c>
      <c r="E20777" t="s">
        <v>1016</v>
      </c>
      <c r="F20777" s="86">
        <v>382797.05800354498</v>
      </c>
    </row>
    <row r="20778" spans="1:6">
      <c r="A20778">
        <v>2019</v>
      </c>
      <c r="B20778" t="s">
        <v>1073</v>
      </c>
      <c r="C20778" t="s">
        <v>1013</v>
      </c>
      <c r="D20778" t="s">
        <v>964</v>
      </c>
      <c r="E20778" t="s">
        <v>1016</v>
      </c>
      <c r="F20778" s="86">
        <v>375955.54933621403</v>
      </c>
    </row>
    <row r="20779" spans="1:6">
      <c r="A20779">
        <v>2020</v>
      </c>
      <c r="B20779" t="s">
        <v>1073</v>
      </c>
      <c r="C20779" t="s">
        <v>1013</v>
      </c>
      <c r="D20779" t="s">
        <v>964</v>
      </c>
      <c r="E20779" t="s">
        <v>1016</v>
      </c>
      <c r="F20779" s="86">
        <v>373542.92663236998</v>
      </c>
    </row>
    <row r="20780" spans="1:6">
      <c r="A20780">
        <v>2021</v>
      </c>
      <c r="B20780" t="s">
        <v>1073</v>
      </c>
      <c r="C20780" t="s">
        <v>1013</v>
      </c>
      <c r="D20780" t="s">
        <v>964</v>
      </c>
      <c r="E20780" t="s">
        <v>1016</v>
      </c>
      <c r="F20780" s="86">
        <v>373256.42768628901</v>
      </c>
    </row>
    <row r="20781" spans="1:6">
      <c r="A20781">
        <v>2022</v>
      </c>
      <c r="B20781" t="s">
        <v>1073</v>
      </c>
      <c r="C20781" t="s">
        <v>1013</v>
      </c>
      <c r="D20781" t="s">
        <v>964</v>
      </c>
      <c r="E20781" t="s">
        <v>1016</v>
      </c>
      <c r="F20781" s="86">
        <v>373672.17427721899</v>
      </c>
    </row>
    <row r="20782" spans="1:6">
      <c r="A20782">
        <v>2023</v>
      </c>
      <c r="B20782" t="s">
        <v>1073</v>
      </c>
      <c r="C20782" t="s">
        <v>1013</v>
      </c>
      <c r="D20782" t="s">
        <v>964</v>
      </c>
      <c r="E20782" t="s">
        <v>1016</v>
      </c>
      <c r="F20782" s="86">
        <v>373568.77616134001</v>
      </c>
    </row>
    <row r="20783" spans="1:6">
      <c r="A20783">
        <v>2024</v>
      </c>
      <c r="B20783" t="s">
        <v>1073</v>
      </c>
      <c r="C20783" t="s">
        <v>1013</v>
      </c>
      <c r="D20783" t="s">
        <v>964</v>
      </c>
      <c r="E20783" t="s">
        <v>1016</v>
      </c>
      <c r="F20783" s="86">
        <v>373137.95067851001</v>
      </c>
    </row>
    <row r="20784" spans="1:6">
      <c r="A20784">
        <v>2025</v>
      </c>
      <c r="B20784" t="s">
        <v>1073</v>
      </c>
      <c r="C20784" t="s">
        <v>1013</v>
      </c>
      <c r="D20784" t="s">
        <v>964</v>
      </c>
      <c r="E20784" t="s">
        <v>1016</v>
      </c>
      <c r="F20784" s="86">
        <v>371963.95123780001</v>
      </c>
    </row>
    <row r="20785" spans="1:6">
      <c r="A20785">
        <v>2026</v>
      </c>
      <c r="B20785" t="s">
        <v>1073</v>
      </c>
      <c r="C20785" t="s">
        <v>1013</v>
      </c>
      <c r="D20785" t="s">
        <v>964</v>
      </c>
      <c r="E20785" t="s">
        <v>1016</v>
      </c>
      <c r="F20785" s="86">
        <v>370852.42149210098</v>
      </c>
    </row>
    <row r="20786" spans="1:6">
      <c r="A20786">
        <v>2027</v>
      </c>
      <c r="B20786" t="s">
        <v>1073</v>
      </c>
      <c r="C20786" t="s">
        <v>1013</v>
      </c>
      <c r="D20786" t="s">
        <v>964</v>
      </c>
      <c r="E20786" t="s">
        <v>1016</v>
      </c>
      <c r="F20786" s="86">
        <v>370165.25484698801</v>
      </c>
    </row>
    <row r="20787" spans="1:6">
      <c r="A20787">
        <v>2028</v>
      </c>
      <c r="B20787" t="s">
        <v>1073</v>
      </c>
      <c r="C20787" t="s">
        <v>1013</v>
      </c>
      <c r="D20787" t="s">
        <v>964</v>
      </c>
      <c r="E20787" t="s">
        <v>1016</v>
      </c>
      <c r="F20787" s="86">
        <v>370251.41994355398</v>
      </c>
    </row>
    <row r="20788" spans="1:6">
      <c r="A20788">
        <v>2029</v>
      </c>
      <c r="B20788" t="s">
        <v>1073</v>
      </c>
      <c r="C20788" t="s">
        <v>1013</v>
      </c>
      <c r="D20788" t="s">
        <v>964</v>
      </c>
      <c r="E20788" t="s">
        <v>1016</v>
      </c>
      <c r="F20788" s="86">
        <v>370240.64930648298</v>
      </c>
    </row>
    <row r="20789" spans="1:6">
      <c r="A20789">
        <v>2030</v>
      </c>
      <c r="B20789" t="s">
        <v>1073</v>
      </c>
      <c r="C20789" t="s">
        <v>1013</v>
      </c>
      <c r="D20789" t="s">
        <v>964</v>
      </c>
      <c r="E20789" t="s">
        <v>1016</v>
      </c>
      <c r="F20789" s="86">
        <v>369622.41473862302</v>
      </c>
    </row>
    <row r="20790" spans="1:6">
      <c r="A20790">
        <v>2031</v>
      </c>
      <c r="B20790" t="s">
        <v>1073</v>
      </c>
      <c r="C20790" t="s">
        <v>1013</v>
      </c>
      <c r="D20790" t="s">
        <v>964</v>
      </c>
      <c r="E20790" t="s">
        <v>1016</v>
      </c>
      <c r="F20790" s="86">
        <v>368769.38028262102</v>
      </c>
    </row>
    <row r="20791" spans="1:6">
      <c r="A20791">
        <v>2032</v>
      </c>
      <c r="B20791" t="s">
        <v>1073</v>
      </c>
      <c r="C20791" t="s">
        <v>1013</v>
      </c>
      <c r="D20791" t="s">
        <v>964</v>
      </c>
      <c r="E20791" t="s">
        <v>1016</v>
      </c>
      <c r="F20791" s="86">
        <v>367810.79358332499</v>
      </c>
    </row>
    <row r="20792" spans="1:6">
      <c r="A20792">
        <v>2033</v>
      </c>
      <c r="B20792" t="s">
        <v>1073</v>
      </c>
      <c r="C20792" t="s">
        <v>1013</v>
      </c>
      <c r="D20792" t="s">
        <v>964</v>
      </c>
      <c r="E20792" t="s">
        <v>1016</v>
      </c>
      <c r="F20792" s="86">
        <v>367789.252309184</v>
      </c>
    </row>
    <row r="20793" spans="1:6">
      <c r="A20793">
        <v>2034</v>
      </c>
      <c r="B20793" t="s">
        <v>1073</v>
      </c>
      <c r="C20793" t="s">
        <v>1013</v>
      </c>
      <c r="D20793" t="s">
        <v>964</v>
      </c>
      <c r="E20793" t="s">
        <v>1016</v>
      </c>
      <c r="F20793" s="86">
        <v>367759.094525386</v>
      </c>
    </row>
    <row r="20794" spans="1:6">
      <c r="A20794">
        <v>2035</v>
      </c>
      <c r="B20794" t="s">
        <v>1073</v>
      </c>
      <c r="C20794" t="s">
        <v>1013</v>
      </c>
      <c r="D20794" t="s">
        <v>964</v>
      </c>
      <c r="E20794" t="s">
        <v>1016</v>
      </c>
      <c r="F20794" s="86">
        <v>367871.10915092099</v>
      </c>
    </row>
    <row r="20795" spans="1:6">
      <c r="A20795">
        <v>2036</v>
      </c>
      <c r="B20795" t="s">
        <v>1073</v>
      </c>
      <c r="C20795" t="s">
        <v>1013</v>
      </c>
      <c r="D20795" t="s">
        <v>964</v>
      </c>
      <c r="E20795" t="s">
        <v>1016</v>
      </c>
      <c r="F20795" s="86">
        <v>367311.03602324298</v>
      </c>
    </row>
    <row r="20796" spans="1:6">
      <c r="A20796">
        <v>2037</v>
      </c>
      <c r="B20796" t="s">
        <v>1073</v>
      </c>
      <c r="C20796" t="s">
        <v>1013</v>
      </c>
      <c r="D20796" t="s">
        <v>964</v>
      </c>
      <c r="E20796" t="s">
        <v>1016</v>
      </c>
      <c r="F20796" s="86">
        <v>367278.72411203099</v>
      </c>
    </row>
    <row r="20797" spans="1:6">
      <c r="A20797">
        <v>2038</v>
      </c>
      <c r="B20797" t="s">
        <v>1073</v>
      </c>
      <c r="C20797" t="s">
        <v>1013</v>
      </c>
      <c r="D20797" t="s">
        <v>964</v>
      </c>
      <c r="E20797" t="s">
        <v>1016</v>
      </c>
      <c r="F20797" s="86">
        <v>367526.44876465801</v>
      </c>
    </row>
    <row r="20798" spans="1:6">
      <c r="A20798">
        <v>2039</v>
      </c>
      <c r="B20798" t="s">
        <v>1073</v>
      </c>
      <c r="C20798" t="s">
        <v>1013</v>
      </c>
      <c r="D20798" t="s">
        <v>964</v>
      </c>
      <c r="E20798" t="s">
        <v>1016</v>
      </c>
      <c r="F20798" s="86">
        <v>367601.84322415298</v>
      </c>
    </row>
    <row r="20799" spans="1:6">
      <c r="A20799">
        <v>2040</v>
      </c>
      <c r="B20799" t="s">
        <v>1073</v>
      </c>
      <c r="C20799" t="s">
        <v>1013</v>
      </c>
      <c r="D20799" t="s">
        <v>964</v>
      </c>
      <c r="E20799" t="s">
        <v>1016</v>
      </c>
      <c r="F20799" s="86">
        <v>367703.08721261797</v>
      </c>
    </row>
    <row r="20800" spans="1:6">
      <c r="A20800">
        <v>2041</v>
      </c>
      <c r="B20800" t="s">
        <v>1073</v>
      </c>
      <c r="C20800" t="s">
        <v>1013</v>
      </c>
      <c r="D20800" t="s">
        <v>964</v>
      </c>
      <c r="E20800" t="s">
        <v>1016</v>
      </c>
      <c r="F20800" s="86">
        <v>368084.36776492198</v>
      </c>
    </row>
    <row r="20801" spans="1:6">
      <c r="A20801">
        <v>2042</v>
      </c>
      <c r="B20801" t="s">
        <v>1073</v>
      </c>
      <c r="C20801" t="s">
        <v>1013</v>
      </c>
      <c r="D20801" t="s">
        <v>964</v>
      </c>
      <c r="E20801" t="s">
        <v>1016</v>
      </c>
      <c r="F20801" s="86">
        <v>368803.84632124699</v>
      </c>
    </row>
    <row r="20802" spans="1:6">
      <c r="A20802">
        <v>2043</v>
      </c>
      <c r="B20802" t="s">
        <v>1073</v>
      </c>
      <c r="C20802" t="s">
        <v>1013</v>
      </c>
      <c r="D20802" t="s">
        <v>964</v>
      </c>
      <c r="E20802" t="s">
        <v>1016</v>
      </c>
      <c r="F20802" s="86">
        <v>369611.64410155202</v>
      </c>
    </row>
    <row r="20803" spans="1:6">
      <c r="A20803">
        <v>2044</v>
      </c>
      <c r="B20803" t="s">
        <v>1073</v>
      </c>
      <c r="C20803" t="s">
        <v>1013</v>
      </c>
      <c r="D20803" t="s">
        <v>964</v>
      </c>
      <c r="E20803" t="s">
        <v>1016</v>
      </c>
      <c r="F20803" s="86">
        <v>370361.28044167499</v>
      </c>
    </row>
    <row r="20804" spans="1:6">
      <c r="A20804">
        <v>2045</v>
      </c>
      <c r="B20804" t="s">
        <v>1073</v>
      </c>
      <c r="C20804" t="s">
        <v>1013</v>
      </c>
      <c r="D20804" t="s">
        <v>964</v>
      </c>
      <c r="E20804" t="s">
        <v>1016</v>
      </c>
      <c r="F20804" s="86">
        <v>370940.740716081</v>
      </c>
    </row>
    <row r="20805" spans="1:6">
      <c r="A20805">
        <v>2046</v>
      </c>
      <c r="B20805" t="s">
        <v>1073</v>
      </c>
      <c r="C20805" t="s">
        <v>1013</v>
      </c>
      <c r="D20805" t="s">
        <v>964</v>
      </c>
      <c r="E20805" t="s">
        <v>1016</v>
      </c>
      <c r="F20805" s="86">
        <v>371268.16808303102</v>
      </c>
    </row>
    <row r="20806" spans="1:6">
      <c r="A20806">
        <v>2047</v>
      </c>
      <c r="B20806" t="s">
        <v>1073</v>
      </c>
      <c r="C20806" t="s">
        <v>1013</v>
      </c>
      <c r="D20806" t="s">
        <v>964</v>
      </c>
      <c r="E20806" t="s">
        <v>1016</v>
      </c>
      <c r="F20806" s="86">
        <v>371350.02492476901</v>
      </c>
    </row>
    <row r="20807" spans="1:6">
      <c r="A20807">
        <v>2048</v>
      </c>
      <c r="B20807" t="s">
        <v>1073</v>
      </c>
      <c r="C20807" t="s">
        <v>1013</v>
      </c>
      <c r="D20807" t="s">
        <v>964</v>
      </c>
      <c r="E20807" t="s">
        <v>1016</v>
      </c>
      <c r="F20807" s="86">
        <v>371597.74957739603</v>
      </c>
    </row>
    <row r="20808" spans="1:6">
      <c r="A20808">
        <v>2049</v>
      </c>
      <c r="B20808" t="s">
        <v>1073</v>
      </c>
      <c r="C20808" t="s">
        <v>1013</v>
      </c>
      <c r="D20808" t="s">
        <v>964</v>
      </c>
      <c r="E20808" t="s">
        <v>1016</v>
      </c>
      <c r="F20808" s="86">
        <v>371905.78979761899</v>
      </c>
    </row>
    <row r="20809" spans="1:6">
      <c r="A20809">
        <v>2050</v>
      </c>
      <c r="B20809" t="s">
        <v>1073</v>
      </c>
      <c r="C20809" t="s">
        <v>1013</v>
      </c>
      <c r="D20809" t="s">
        <v>964</v>
      </c>
      <c r="E20809" t="s">
        <v>1016</v>
      </c>
      <c r="F20809" s="86">
        <v>372022.11267798202</v>
      </c>
    </row>
    <row r="20810" spans="1:6">
      <c r="A20810">
        <v>2017</v>
      </c>
      <c r="B20810" t="s">
        <v>1012</v>
      </c>
      <c r="C20810" t="s">
        <v>1013</v>
      </c>
      <c r="D20810" t="s">
        <v>1017</v>
      </c>
      <c r="E20810" t="s">
        <v>1016</v>
      </c>
      <c r="F20810" s="86">
        <v>32117831.731637999</v>
      </c>
    </row>
    <row r="20811" spans="1:6">
      <c r="A20811">
        <v>2018</v>
      </c>
      <c r="B20811" t="s">
        <v>1012</v>
      </c>
      <c r="C20811" t="s">
        <v>1013</v>
      </c>
      <c r="D20811" t="s">
        <v>1017</v>
      </c>
      <c r="E20811" t="s">
        <v>1016</v>
      </c>
      <c r="F20811" s="86">
        <v>32347425.574389201</v>
      </c>
    </row>
    <row r="20812" spans="1:6">
      <c r="A20812">
        <v>2019</v>
      </c>
      <c r="B20812" t="s">
        <v>1012</v>
      </c>
      <c r="C20812" t="s">
        <v>1013</v>
      </c>
      <c r="D20812" t="s">
        <v>1017</v>
      </c>
      <c r="E20812" t="s">
        <v>1016</v>
      </c>
      <c r="F20812" s="86">
        <v>32577467.955653399</v>
      </c>
    </row>
    <row r="20813" spans="1:6">
      <c r="A20813">
        <v>2020</v>
      </c>
      <c r="B20813" t="s">
        <v>1012</v>
      </c>
      <c r="C20813" t="s">
        <v>1013</v>
      </c>
      <c r="D20813" t="s">
        <v>1017</v>
      </c>
      <c r="E20813" t="s">
        <v>1016</v>
      </c>
      <c r="F20813" s="86">
        <v>32809695.153545801</v>
      </c>
    </row>
    <row r="20814" spans="1:6">
      <c r="A20814">
        <v>2021</v>
      </c>
      <c r="B20814" t="s">
        <v>1012</v>
      </c>
      <c r="C20814" t="s">
        <v>1013</v>
      </c>
      <c r="D20814" t="s">
        <v>1017</v>
      </c>
      <c r="E20814" t="s">
        <v>1016</v>
      </c>
      <c r="F20814" s="86">
        <v>33078384.191854998</v>
      </c>
    </row>
    <row r="20815" spans="1:6">
      <c r="A20815">
        <v>2022</v>
      </c>
      <c r="B20815" t="s">
        <v>1012</v>
      </c>
      <c r="C20815" t="s">
        <v>1013</v>
      </c>
      <c r="D20815" t="s">
        <v>1017</v>
      </c>
      <c r="E20815" t="s">
        <v>1016</v>
      </c>
      <c r="F20815" s="86">
        <v>33405441.112799499</v>
      </c>
    </row>
    <row r="20816" spans="1:6">
      <c r="A20816">
        <v>2023</v>
      </c>
      <c r="B20816" t="s">
        <v>1012</v>
      </c>
      <c r="C20816" t="s">
        <v>1013</v>
      </c>
      <c r="D20816" t="s">
        <v>1017</v>
      </c>
      <c r="E20816" t="s">
        <v>1016</v>
      </c>
      <c r="F20816" s="86">
        <v>33785034.9157096</v>
      </c>
    </row>
    <row r="20817" spans="1:6">
      <c r="A20817">
        <v>2024</v>
      </c>
      <c r="B20817" t="s">
        <v>1012</v>
      </c>
      <c r="C20817" t="s">
        <v>1013</v>
      </c>
      <c r="D20817" t="s">
        <v>1017</v>
      </c>
      <c r="E20817" t="s">
        <v>1016</v>
      </c>
      <c r="F20817" s="86">
        <v>34226252.1227208</v>
      </c>
    </row>
    <row r="20818" spans="1:6">
      <c r="A20818">
        <v>2025</v>
      </c>
      <c r="B20818" t="s">
        <v>1012</v>
      </c>
      <c r="C20818" t="s">
        <v>1013</v>
      </c>
      <c r="D20818" t="s">
        <v>1017</v>
      </c>
      <c r="E20818" t="s">
        <v>1016</v>
      </c>
      <c r="F20818" s="86">
        <v>34679247.082946099</v>
      </c>
    </row>
    <row r="20819" spans="1:6">
      <c r="A20819">
        <v>2026</v>
      </c>
      <c r="B20819" t="s">
        <v>1012</v>
      </c>
      <c r="C20819" t="s">
        <v>1013</v>
      </c>
      <c r="D20819" t="s">
        <v>1017</v>
      </c>
      <c r="E20819" t="s">
        <v>1016</v>
      </c>
      <c r="F20819" s="86">
        <v>35163741.0219758</v>
      </c>
    </row>
    <row r="20820" spans="1:6">
      <c r="A20820">
        <v>2027</v>
      </c>
      <c r="B20820" t="s">
        <v>1012</v>
      </c>
      <c r="C20820" t="s">
        <v>1013</v>
      </c>
      <c r="D20820" t="s">
        <v>1017</v>
      </c>
      <c r="E20820" t="s">
        <v>1016</v>
      </c>
      <c r="F20820" s="86">
        <v>35669403.085025199</v>
      </c>
    </row>
    <row r="20821" spans="1:6">
      <c r="A20821">
        <v>2028</v>
      </c>
      <c r="B20821" t="s">
        <v>1012</v>
      </c>
      <c r="C20821" t="s">
        <v>1013</v>
      </c>
      <c r="D20821" t="s">
        <v>1017</v>
      </c>
      <c r="E20821" t="s">
        <v>1016</v>
      </c>
      <c r="F20821" s="86">
        <v>36188188.516827799</v>
      </c>
    </row>
    <row r="20822" spans="1:6">
      <c r="A20822">
        <v>2029</v>
      </c>
      <c r="B20822" t="s">
        <v>1012</v>
      </c>
      <c r="C20822" t="s">
        <v>1013</v>
      </c>
      <c r="D20822" t="s">
        <v>1017</v>
      </c>
      <c r="E20822" t="s">
        <v>1016</v>
      </c>
      <c r="F20822" s="86">
        <v>36729082.556629099</v>
      </c>
    </row>
    <row r="20823" spans="1:6">
      <c r="A20823">
        <v>2030</v>
      </c>
      <c r="B20823" t="s">
        <v>1012</v>
      </c>
      <c r="C20823" t="s">
        <v>1013</v>
      </c>
      <c r="D20823" t="s">
        <v>1017</v>
      </c>
      <c r="E20823" t="s">
        <v>1016</v>
      </c>
      <c r="F20823" s="86">
        <v>37284315.359864198</v>
      </c>
    </row>
    <row r="20824" spans="1:6">
      <c r="A20824">
        <v>2031</v>
      </c>
      <c r="B20824" t="s">
        <v>1012</v>
      </c>
      <c r="C20824" t="s">
        <v>1013</v>
      </c>
      <c r="D20824" t="s">
        <v>1017</v>
      </c>
      <c r="E20824" t="s">
        <v>1016</v>
      </c>
      <c r="F20824" s="86">
        <v>37851137.819517396</v>
      </c>
    </row>
    <row r="20825" spans="1:6">
      <c r="A20825">
        <v>2032</v>
      </c>
      <c r="B20825" t="s">
        <v>1012</v>
      </c>
      <c r="C20825" t="s">
        <v>1013</v>
      </c>
      <c r="D20825" t="s">
        <v>1017</v>
      </c>
      <c r="E20825" t="s">
        <v>1016</v>
      </c>
      <c r="F20825" s="86">
        <v>38444698.9621429</v>
      </c>
    </row>
    <row r="20826" spans="1:6">
      <c r="A20826">
        <v>2033</v>
      </c>
      <c r="B20826" t="s">
        <v>1012</v>
      </c>
      <c r="C20826" t="s">
        <v>1013</v>
      </c>
      <c r="D20826" t="s">
        <v>1017</v>
      </c>
      <c r="E20826" t="s">
        <v>1016</v>
      </c>
      <c r="F20826" s="86">
        <v>39051614.977270298</v>
      </c>
    </row>
    <row r="20827" spans="1:6">
      <c r="A20827">
        <v>2034</v>
      </c>
      <c r="B20827" t="s">
        <v>1012</v>
      </c>
      <c r="C20827" t="s">
        <v>1013</v>
      </c>
      <c r="D20827" t="s">
        <v>1017</v>
      </c>
      <c r="E20827" t="s">
        <v>1016</v>
      </c>
      <c r="F20827" s="86">
        <v>39680147.654930398</v>
      </c>
    </row>
    <row r="20828" spans="1:6">
      <c r="A20828">
        <v>2035</v>
      </c>
      <c r="B20828" t="s">
        <v>1012</v>
      </c>
      <c r="C20828" t="s">
        <v>1013</v>
      </c>
      <c r="D20828" t="s">
        <v>1017</v>
      </c>
      <c r="E20828" t="s">
        <v>1016</v>
      </c>
      <c r="F20828" s="86">
        <v>40326983.597720399</v>
      </c>
    </row>
    <row r="20829" spans="1:6">
      <c r="A20829">
        <v>2036</v>
      </c>
      <c r="B20829" t="s">
        <v>1012</v>
      </c>
      <c r="C20829" t="s">
        <v>1013</v>
      </c>
      <c r="D20829" t="s">
        <v>1017</v>
      </c>
      <c r="E20829" t="s">
        <v>1016</v>
      </c>
      <c r="F20829" s="86">
        <v>40980663.370080702</v>
      </c>
    </row>
    <row r="20830" spans="1:6">
      <c r="A20830">
        <v>2037</v>
      </c>
      <c r="B20830" t="s">
        <v>1012</v>
      </c>
      <c r="C20830" t="s">
        <v>1013</v>
      </c>
      <c r="D20830" t="s">
        <v>1017</v>
      </c>
      <c r="E20830" t="s">
        <v>1016</v>
      </c>
      <c r="F20830" s="86">
        <v>41663093.014229901</v>
      </c>
    </row>
    <row r="20831" spans="1:6">
      <c r="A20831">
        <v>2038</v>
      </c>
      <c r="B20831" t="s">
        <v>1012</v>
      </c>
      <c r="C20831" t="s">
        <v>1013</v>
      </c>
      <c r="D20831" t="s">
        <v>1017</v>
      </c>
      <c r="E20831" t="s">
        <v>1016</v>
      </c>
      <c r="F20831" s="86">
        <v>42349993.574525498</v>
      </c>
    </row>
    <row r="20832" spans="1:6">
      <c r="A20832">
        <v>2039</v>
      </c>
      <c r="B20832" t="s">
        <v>1012</v>
      </c>
      <c r="C20832" t="s">
        <v>1013</v>
      </c>
      <c r="D20832" t="s">
        <v>1017</v>
      </c>
      <c r="E20832" t="s">
        <v>1016</v>
      </c>
      <c r="F20832" s="86">
        <v>43058178.010715097</v>
      </c>
    </row>
    <row r="20833" spans="1:6">
      <c r="A20833">
        <v>2040</v>
      </c>
      <c r="B20833" t="s">
        <v>1012</v>
      </c>
      <c r="C20833" t="s">
        <v>1013</v>
      </c>
      <c r="D20833" t="s">
        <v>1017</v>
      </c>
      <c r="E20833" t="s">
        <v>1016</v>
      </c>
      <c r="F20833" s="86">
        <v>43785924.513667896</v>
      </c>
    </row>
    <row r="20834" spans="1:6">
      <c r="A20834">
        <v>2041</v>
      </c>
      <c r="B20834" t="s">
        <v>1012</v>
      </c>
      <c r="C20834" t="s">
        <v>1013</v>
      </c>
      <c r="D20834" t="s">
        <v>1017</v>
      </c>
      <c r="E20834" t="s">
        <v>1016</v>
      </c>
      <c r="F20834" s="86">
        <v>44535837.5005567</v>
      </c>
    </row>
    <row r="20835" spans="1:6">
      <c r="A20835">
        <v>2042</v>
      </c>
      <c r="B20835" t="s">
        <v>1012</v>
      </c>
      <c r="C20835" t="s">
        <v>1013</v>
      </c>
      <c r="D20835" t="s">
        <v>1017</v>
      </c>
      <c r="E20835" t="s">
        <v>1016</v>
      </c>
      <c r="F20835" s="86">
        <v>45301174.424701102</v>
      </c>
    </row>
    <row r="20836" spans="1:6">
      <c r="A20836">
        <v>2043</v>
      </c>
      <c r="B20836" t="s">
        <v>1012</v>
      </c>
      <c r="C20836" t="s">
        <v>1013</v>
      </c>
      <c r="D20836" t="s">
        <v>1017</v>
      </c>
      <c r="E20836" t="s">
        <v>1016</v>
      </c>
      <c r="F20836" s="86">
        <v>46090515.393786602</v>
      </c>
    </row>
    <row r="20837" spans="1:6">
      <c r="A20837">
        <v>2044</v>
      </c>
      <c r="B20837" t="s">
        <v>1012</v>
      </c>
      <c r="C20837" t="s">
        <v>1013</v>
      </c>
      <c r="D20837" t="s">
        <v>1017</v>
      </c>
      <c r="E20837" t="s">
        <v>1016</v>
      </c>
      <c r="F20837" s="86">
        <v>46893138.8904524</v>
      </c>
    </row>
    <row r="20838" spans="1:6">
      <c r="A20838">
        <v>2045</v>
      </c>
      <c r="B20838" t="s">
        <v>1012</v>
      </c>
      <c r="C20838" t="s">
        <v>1013</v>
      </c>
      <c r="D20838" t="s">
        <v>1017</v>
      </c>
      <c r="E20838" t="s">
        <v>1016</v>
      </c>
      <c r="F20838" s="86">
        <v>47703850.5493377</v>
      </c>
    </row>
    <row r="20839" spans="1:6">
      <c r="A20839">
        <v>2046</v>
      </c>
      <c r="B20839" t="s">
        <v>1012</v>
      </c>
      <c r="C20839" t="s">
        <v>1013</v>
      </c>
      <c r="D20839" t="s">
        <v>1017</v>
      </c>
      <c r="E20839" t="s">
        <v>1016</v>
      </c>
      <c r="F20839" s="86">
        <v>48544513.005708098</v>
      </c>
    </row>
    <row r="20840" spans="1:6">
      <c r="A20840">
        <v>2047</v>
      </c>
      <c r="B20840" t="s">
        <v>1012</v>
      </c>
      <c r="C20840" t="s">
        <v>1013</v>
      </c>
      <c r="D20840" t="s">
        <v>1017</v>
      </c>
      <c r="E20840" t="s">
        <v>1016</v>
      </c>
      <c r="F20840" s="86">
        <v>49384075.819272399</v>
      </c>
    </row>
    <row r="20841" spans="1:6">
      <c r="A20841">
        <v>2048</v>
      </c>
      <c r="B20841" t="s">
        <v>1012</v>
      </c>
      <c r="C20841" t="s">
        <v>1013</v>
      </c>
      <c r="D20841" t="s">
        <v>1017</v>
      </c>
      <c r="E20841" t="s">
        <v>1016</v>
      </c>
      <c r="F20841" s="86">
        <v>50250218.156981699</v>
      </c>
    </row>
    <row r="20842" spans="1:6">
      <c r="A20842">
        <v>2049</v>
      </c>
      <c r="B20842" t="s">
        <v>1012</v>
      </c>
      <c r="C20842" t="s">
        <v>1013</v>
      </c>
      <c r="D20842" t="s">
        <v>1017</v>
      </c>
      <c r="E20842" t="s">
        <v>1016</v>
      </c>
      <c r="F20842" s="86">
        <v>51136125.127234302</v>
      </c>
    </row>
    <row r="20843" spans="1:6">
      <c r="A20843">
        <v>2050</v>
      </c>
      <c r="B20843" t="s">
        <v>1012</v>
      </c>
      <c r="C20843" t="s">
        <v>1013</v>
      </c>
      <c r="D20843" t="s">
        <v>1017</v>
      </c>
      <c r="E20843" t="s">
        <v>1016</v>
      </c>
      <c r="F20843" s="86">
        <v>52046730.653674103</v>
      </c>
    </row>
    <row r="20844" spans="1:6">
      <c r="A20844">
        <v>2017</v>
      </c>
      <c r="B20844" t="s">
        <v>1024</v>
      </c>
      <c r="C20844" t="s">
        <v>1013</v>
      </c>
      <c r="D20844" t="s">
        <v>1017</v>
      </c>
      <c r="E20844" t="s">
        <v>1016</v>
      </c>
      <c r="F20844" s="86">
        <v>5459523.3873777203</v>
      </c>
    </row>
    <row r="20845" spans="1:6">
      <c r="A20845">
        <v>2018</v>
      </c>
      <c r="B20845" t="s">
        <v>1024</v>
      </c>
      <c r="C20845" t="s">
        <v>1013</v>
      </c>
      <c r="D20845" t="s">
        <v>1017</v>
      </c>
      <c r="E20845" t="s">
        <v>1016</v>
      </c>
      <c r="F20845" s="86">
        <v>5498550.7091649203</v>
      </c>
    </row>
    <row r="20846" spans="1:6">
      <c r="A20846">
        <v>2019</v>
      </c>
      <c r="B20846" t="s">
        <v>1024</v>
      </c>
      <c r="C20846" t="s">
        <v>1013</v>
      </c>
      <c r="D20846" t="s">
        <v>1017</v>
      </c>
      <c r="E20846" t="s">
        <v>1016</v>
      </c>
      <c r="F20846" s="86">
        <v>5537654.2754048305</v>
      </c>
    </row>
    <row r="20847" spans="1:6">
      <c r="A20847">
        <v>2020</v>
      </c>
      <c r="B20847" t="s">
        <v>1024</v>
      </c>
      <c r="C20847" t="s">
        <v>1013</v>
      </c>
      <c r="D20847" t="s">
        <v>1017</v>
      </c>
      <c r="E20847" t="s">
        <v>1016</v>
      </c>
      <c r="F20847" s="86">
        <v>5577129.22591432</v>
      </c>
    </row>
    <row r="20848" spans="1:6">
      <c r="A20848">
        <v>2021</v>
      </c>
      <c r="B20848" t="s">
        <v>1024</v>
      </c>
      <c r="C20848" t="s">
        <v>1013</v>
      </c>
      <c r="D20848" t="s">
        <v>1017</v>
      </c>
      <c r="E20848" t="s">
        <v>1016</v>
      </c>
      <c r="F20848" s="86">
        <v>5622802.1125785802</v>
      </c>
    </row>
    <row r="20849" spans="1:6">
      <c r="A20849">
        <v>2022</v>
      </c>
      <c r="B20849" t="s">
        <v>1024</v>
      </c>
      <c r="C20849" t="s">
        <v>1013</v>
      </c>
      <c r="D20849" t="s">
        <v>1017</v>
      </c>
      <c r="E20849" t="s">
        <v>1016</v>
      </c>
      <c r="F20849" s="86">
        <v>5678396.6160874004</v>
      </c>
    </row>
    <row r="20850" spans="1:6">
      <c r="A20850">
        <v>2023</v>
      </c>
      <c r="B20850" t="s">
        <v>1024</v>
      </c>
      <c r="C20850" t="s">
        <v>1013</v>
      </c>
      <c r="D20850" t="s">
        <v>1017</v>
      </c>
      <c r="E20850" t="s">
        <v>1016</v>
      </c>
      <c r="F20850" s="86">
        <v>5742921.5585557297</v>
      </c>
    </row>
    <row r="20851" spans="1:6">
      <c r="A20851">
        <v>2024</v>
      </c>
      <c r="B20851" t="s">
        <v>1024</v>
      </c>
      <c r="C20851" t="s">
        <v>1013</v>
      </c>
      <c r="D20851" t="s">
        <v>1017</v>
      </c>
      <c r="E20851" t="s">
        <v>1016</v>
      </c>
      <c r="F20851" s="86">
        <v>5817921.50502529</v>
      </c>
    </row>
    <row r="20852" spans="1:6">
      <c r="A20852">
        <v>2025</v>
      </c>
      <c r="B20852" t="s">
        <v>1024</v>
      </c>
      <c r="C20852" t="s">
        <v>1013</v>
      </c>
      <c r="D20852" t="s">
        <v>1017</v>
      </c>
      <c r="E20852" t="s">
        <v>1016</v>
      </c>
      <c r="F20852" s="86">
        <v>5894923.4832527898</v>
      </c>
    </row>
    <row r="20853" spans="1:6">
      <c r="A20853">
        <v>2026</v>
      </c>
      <c r="B20853" t="s">
        <v>1024</v>
      </c>
      <c r="C20853" t="s">
        <v>1013</v>
      </c>
      <c r="D20853" t="s">
        <v>1017</v>
      </c>
      <c r="E20853" t="s">
        <v>1016</v>
      </c>
      <c r="F20853" s="86">
        <v>5977279.7896584198</v>
      </c>
    </row>
    <row r="20854" spans="1:6">
      <c r="A20854">
        <v>2027</v>
      </c>
      <c r="B20854" t="s">
        <v>1024</v>
      </c>
      <c r="C20854" t="s">
        <v>1013</v>
      </c>
      <c r="D20854" t="s">
        <v>1017</v>
      </c>
      <c r="E20854" t="s">
        <v>1016</v>
      </c>
      <c r="F20854" s="86">
        <v>6063234.3423316795</v>
      </c>
    </row>
    <row r="20855" spans="1:6">
      <c r="A20855">
        <v>2028</v>
      </c>
      <c r="B20855" t="s">
        <v>1024</v>
      </c>
      <c r="C20855" t="s">
        <v>1013</v>
      </c>
      <c r="D20855" t="s">
        <v>1017</v>
      </c>
      <c r="E20855" t="s">
        <v>1016</v>
      </c>
      <c r="F20855" s="86">
        <v>6151419.6601209603</v>
      </c>
    </row>
    <row r="20856" spans="1:6">
      <c r="A20856">
        <v>2029</v>
      </c>
      <c r="B20856" t="s">
        <v>1024</v>
      </c>
      <c r="C20856" t="s">
        <v>1013</v>
      </c>
      <c r="D20856" t="s">
        <v>1017</v>
      </c>
      <c r="E20856" t="s">
        <v>1016</v>
      </c>
      <c r="F20856" s="86">
        <v>6243363.0915786903</v>
      </c>
    </row>
    <row r="20857" spans="1:6">
      <c r="A20857">
        <v>2030</v>
      </c>
      <c r="B20857" t="s">
        <v>1024</v>
      </c>
      <c r="C20857" t="s">
        <v>1013</v>
      </c>
      <c r="D20857" t="s">
        <v>1017</v>
      </c>
      <c r="E20857" t="s">
        <v>1016</v>
      </c>
      <c r="F20857" s="86">
        <v>6337743.8860242497</v>
      </c>
    </row>
    <row r="20858" spans="1:6">
      <c r="A20858">
        <v>2031</v>
      </c>
      <c r="B20858" t="s">
        <v>1024</v>
      </c>
      <c r="C20858" t="s">
        <v>1013</v>
      </c>
      <c r="D20858" t="s">
        <v>1017</v>
      </c>
      <c r="E20858" t="s">
        <v>1016</v>
      </c>
      <c r="F20858" s="86">
        <v>6434094.7387475902</v>
      </c>
    </row>
    <row r="20859" spans="1:6">
      <c r="A20859">
        <v>2032</v>
      </c>
      <c r="B20859" t="s">
        <v>1024</v>
      </c>
      <c r="C20859" t="s">
        <v>1013</v>
      </c>
      <c r="D20859" t="s">
        <v>1017</v>
      </c>
      <c r="E20859" t="s">
        <v>1016</v>
      </c>
      <c r="F20859" s="86">
        <v>6534990.7446510801</v>
      </c>
    </row>
    <row r="20860" spans="1:6">
      <c r="A20860">
        <v>2033</v>
      </c>
      <c r="B20860" t="s">
        <v>1024</v>
      </c>
      <c r="C20860" t="s">
        <v>1013</v>
      </c>
      <c r="D20860" t="s">
        <v>1017</v>
      </c>
      <c r="E20860" t="s">
        <v>1016</v>
      </c>
      <c r="F20860" s="86">
        <v>6638156.8676461698</v>
      </c>
    </row>
    <row r="20861" spans="1:6">
      <c r="A20861">
        <v>2034</v>
      </c>
      <c r="B20861" t="s">
        <v>1024</v>
      </c>
      <c r="C20861" t="s">
        <v>1013</v>
      </c>
      <c r="D20861" t="s">
        <v>1017</v>
      </c>
      <c r="E20861" t="s">
        <v>1016</v>
      </c>
      <c r="F20861" s="86">
        <v>6744997.4813615903</v>
      </c>
    </row>
    <row r="20862" spans="1:6">
      <c r="A20862">
        <v>2035</v>
      </c>
      <c r="B20862" t="s">
        <v>1024</v>
      </c>
      <c r="C20862" t="s">
        <v>1013</v>
      </c>
      <c r="D20862" t="s">
        <v>1017</v>
      </c>
      <c r="E20862" t="s">
        <v>1016</v>
      </c>
      <c r="F20862" s="86">
        <v>6854949.3606467601</v>
      </c>
    </row>
    <row r="20863" spans="1:6">
      <c r="A20863">
        <v>2036</v>
      </c>
      <c r="B20863" t="s">
        <v>1024</v>
      </c>
      <c r="C20863" t="s">
        <v>1013</v>
      </c>
      <c r="D20863" t="s">
        <v>1017</v>
      </c>
      <c r="E20863" t="s">
        <v>1016</v>
      </c>
      <c r="F20863" s="86">
        <v>6966064.5827101897</v>
      </c>
    </row>
    <row r="20864" spans="1:6">
      <c r="A20864">
        <v>2037</v>
      </c>
      <c r="B20864" t="s">
        <v>1024</v>
      </c>
      <c r="C20864" t="s">
        <v>1013</v>
      </c>
      <c r="D20864" t="s">
        <v>1017</v>
      </c>
      <c r="E20864" t="s">
        <v>1016</v>
      </c>
      <c r="F20864" s="86">
        <v>7082066.8282416696</v>
      </c>
    </row>
    <row r="20865" spans="1:6">
      <c r="A20865">
        <v>2038</v>
      </c>
      <c r="B20865" t="s">
        <v>1024</v>
      </c>
      <c r="C20865" t="s">
        <v>1013</v>
      </c>
      <c r="D20865" t="s">
        <v>1017</v>
      </c>
      <c r="E20865" t="s">
        <v>1016</v>
      </c>
      <c r="F20865" s="86">
        <v>7198829.0588016501</v>
      </c>
    </row>
    <row r="20866" spans="1:6">
      <c r="A20866">
        <v>2039</v>
      </c>
      <c r="B20866" t="s">
        <v>1024</v>
      </c>
      <c r="C20866" t="s">
        <v>1013</v>
      </c>
      <c r="D20866" t="s">
        <v>1017</v>
      </c>
      <c r="E20866" t="s">
        <v>1016</v>
      </c>
      <c r="F20866" s="86">
        <v>7319209.21161706</v>
      </c>
    </row>
    <row r="20867" spans="1:6">
      <c r="A20867">
        <v>2040</v>
      </c>
      <c r="B20867" t="s">
        <v>1024</v>
      </c>
      <c r="C20867" t="s">
        <v>1013</v>
      </c>
      <c r="D20867" t="s">
        <v>1017</v>
      </c>
      <c r="E20867" t="s">
        <v>1016</v>
      </c>
      <c r="F20867" s="86">
        <v>7442914.60636946</v>
      </c>
    </row>
    <row r="20868" spans="1:6">
      <c r="A20868">
        <v>2041</v>
      </c>
      <c r="B20868" t="s">
        <v>1024</v>
      </c>
      <c r="C20868" t="s">
        <v>1013</v>
      </c>
      <c r="D20868" t="s">
        <v>1017</v>
      </c>
      <c r="E20868" t="s">
        <v>1016</v>
      </c>
      <c r="F20868" s="86">
        <v>7570387.9527842002</v>
      </c>
    </row>
    <row r="20869" spans="1:6">
      <c r="A20869">
        <v>2042</v>
      </c>
      <c r="B20869" t="s">
        <v>1024</v>
      </c>
      <c r="C20869" t="s">
        <v>1013</v>
      </c>
      <c r="D20869" t="s">
        <v>1017</v>
      </c>
      <c r="E20869" t="s">
        <v>1016</v>
      </c>
      <c r="F20869" s="86">
        <v>7700483.1245723497</v>
      </c>
    </row>
    <row r="20870" spans="1:6">
      <c r="A20870">
        <v>2043</v>
      </c>
      <c r="B20870" t="s">
        <v>1024</v>
      </c>
      <c r="C20870" t="s">
        <v>1013</v>
      </c>
      <c r="D20870" t="s">
        <v>1017</v>
      </c>
      <c r="E20870" t="s">
        <v>1016</v>
      </c>
      <c r="F20870" s="86">
        <v>7834658.6043290496</v>
      </c>
    </row>
    <row r="20871" spans="1:6">
      <c r="A20871">
        <v>2044</v>
      </c>
      <c r="B20871" t="s">
        <v>1024</v>
      </c>
      <c r="C20871" t="s">
        <v>1013</v>
      </c>
      <c r="D20871" t="s">
        <v>1017</v>
      </c>
      <c r="E20871" t="s">
        <v>1016</v>
      </c>
      <c r="F20871" s="86">
        <v>7971091.9036849802</v>
      </c>
    </row>
    <row r="20872" spans="1:6">
      <c r="A20872">
        <v>2045</v>
      </c>
      <c r="B20872" t="s">
        <v>1024</v>
      </c>
      <c r="C20872" t="s">
        <v>1013</v>
      </c>
      <c r="D20872" t="s">
        <v>1017</v>
      </c>
      <c r="E20872" t="s">
        <v>1016</v>
      </c>
      <c r="F20872" s="86">
        <v>8108900.06268794</v>
      </c>
    </row>
    <row r="20873" spans="1:6">
      <c r="A20873">
        <v>2046</v>
      </c>
      <c r="B20873" t="s">
        <v>1024</v>
      </c>
      <c r="C20873" t="s">
        <v>1013</v>
      </c>
      <c r="D20873" t="s">
        <v>1017</v>
      </c>
      <c r="E20873" t="s">
        <v>1016</v>
      </c>
      <c r="F20873" s="86">
        <v>8251799.3835323099</v>
      </c>
    </row>
    <row r="20874" spans="1:6">
      <c r="A20874">
        <v>2047</v>
      </c>
      <c r="B20874" t="s">
        <v>1024</v>
      </c>
      <c r="C20874" t="s">
        <v>1013</v>
      </c>
      <c r="D20874" t="s">
        <v>1017</v>
      </c>
      <c r="E20874" t="s">
        <v>1016</v>
      </c>
      <c r="F20874" s="86">
        <v>8394511.7824926507</v>
      </c>
    </row>
    <row r="20875" spans="1:6">
      <c r="A20875">
        <v>2048</v>
      </c>
      <c r="B20875" t="s">
        <v>1024</v>
      </c>
      <c r="C20875" t="s">
        <v>1013</v>
      </c>
      <c r="D20875" t="s">
        <v>1017</v>
      </c>
      <c r="E20875" t="s">
        <v>1016</v>
      </c>
      <c r="F20875" s="86">
        <v>8541742.2801499404</v>
      </c>
    </row>
    <row r="20876" spans="1:6">
      <c r="A20876">
        <v>2049</v>
      </c>
      <c r="B20876" t="s">
        <v>1024</v>
      </c>
      <c r="C20876" t="s">
        <v>1013</v>
      </c>
      <c r="D20876" t="s">
        <v>1017</v>
      </c>
      <c r="E20876" t="s">
        <v>1016</v>
      </c>
      <c r="F20876" s="86">
        <v>8692332.4527228605</v>
      </c>
    </row>
    <row r="20877" spans="1:6">
      <c r="A20877">
        <v>2050</v>
      </c>
      <c r="B20877" t="s">
        <v>1024</v>
      </c>
      <c r="C20877" t="s">
        <v>1013</v>
      </c>
      <c r="D20877" t="s">
        <v>1017</v>
      </c>
      <c r="E20877" t="s">
        <v>1016</v>
      </c>
      <c r="F20877" s="86">
        <v>8847120.9891910907</v>
      </c>
    </row>
    <row r="20878" spans="1:6">
      <c r="A20878">
        <v>2017</v>
      </c>
      <c r="B20878" t="s">
        <v>1025</v>
      </c>
      <c r="C20878" t="s">
        <v>1013</v>
      </c>
      <c r="D20878" t="s">
        <v>1017</v>
      </c>
      <c r="E20878" t="s">
        <v>1016</v>
      </c>
      <c r="F20878" s="86">
        <v>43190495.112543903</v>
      </c>
    </row>
    <row r="20879" spans="1:6">
      <c r="A20879">
        <v>2018</v>
      </c>
      <c r="B20879" t="s">
        <v>1025</v>
      </c>
      <c r="C20879" t="s">
        <v>1013</v>
      </c>
      <c r="D20879" t="s">
        <v>1017</v>
      </c>
      <c r="E20879" t="s">
        <v>1016</v>
      </c>
      <c r="F20879" s="86">
        <v>43499241.724895298</v>
      </c>
    </row>
    <row r="20880" spans="1:6">
      <c r="A20880">
        <v>2019</v>
      </c>
      <c r="B20880" t="s">
        <v>1025</v>
      </c>
      <c r="C20880" t="s">
        <v>1013</v>
      </c>
      <c r="D20880" t="s">
        <v>1017</v>
      </c>
      <c r="E20880" t="s">
        <v>1016</v>
      </c>
      <c r="F20880" s="86">
        <v>43808591.509983197</v>
      </c>
    </row>
    <row r="20881" spans="1:6">
      <c r="A20881">
        <v>2020</v>
      </c>
      <c r="B20881" t="s">
        <v>1025</v>
      </c>
      <c r="C20881" t="s">
        <v>1013</v>
      </c>
      <c r="D20881" t="s">
        <v>1017</v>
      </c>
      <c r="E20881" t="s">
        <v>1016</v>
      </c>
      <c r="F20881" s="86">
        <v>44120879.330013402</v>
      </c>
    </row>
    <row r="20882" spans="1:6">
      <c r="A20882">
        <v>2021</v>
      </c>
      <c r="B20882" t="s">
        <v>1025</v>
      </c>
      <c r="C20882" t="s">
        <v>1013</v>
      </c>
      <c r="D20882" t="s">
        <v>1017</v>
      </c>
      <c r="E20882" t="s">
        <v>1016</v>
      </c>
      <c r="F20882" s="86">
        <v>44482199.256366096</v>
      </c>
    </row>
    <row r="20883" spans="1:6">
      <c r="A20883">
        <v>2022</v>
      </c>
      <c r="B20883" t="s">
        <v>1025</v>
      </c>
      <c r="C20883" t="s">
        <v>1013</v>
      </c>
      <c r="D20883" t="s">
        <v>1017</v>
      </c>
      <c r="E20883" t="s">
        <v>1016</v>
      </c>
      <c r="F20883" s="86">
        <v>44922009.467205003</v>
      </c>
    </row>
    <row r="20884" spans="1:6">
      <c r="A20884">
        <v>2023</v>
      </c>
      <c r="B20884" t="s">
        <v>1025</v>
      </c>
      <c r="C20884" t="s">
        <v>1013</v>
      </c>
      <c r="D20884" t="s">
        <v>1017</v>
      </c>
      <c r="E20884" t="s">
        <v>1016</v>
      </c>
      <c r="F20884" s="86">
        <v>45432468.716955297</v>
      </c>
    </row>
    <row r="20885" spans="1:6">
      <c r="A20885">
        <v>2024</v>
      </c>
      <c r="B20885" t="s">
        <v>1025</v>
      </c>
      <c r="C20885" t="s">
        <v>1013</v>
      </c>
      <c r="D20885" t="s">
        <v>1017</v>
      </c>
      <c r="E20885" t="s">
        <v>1016</v>
      </c>
      <c r="F20885" s="86">
        <v>46025796.117827699</v>
      </c>
    </row>
    <row r="20886" spans="1:6">
      <c r="A20886">
        <v>2025</v>
      </c>
      <c r="B20886" t="s">
        <v>1025</v>
      </c>
      <c r="C20886" t="s">
        <v>1013</v>
      </c>
      <c r="D20886" t="s">
        <v>1017</v>
      </c>
      <c r="E20886" t="s">
        <v>1016</v>
      </c>
      <c r="F20886" s="86">
        <v>46634961.667329699</v>
      </c>
    </row>
    <row r="20887" spans="1:6">
      <c r="A20887">
        <v>2026</v>
      </c>
      <c r="B20887" t="s">
        <v>1025</v>
      </c>
      <c r="C20887" t="s">
        <v>1013</v>
      </c>
      <c r="D20887" t="s">
        <v>1017</v>
      </c>
      <c r="E20887" t="s">
        <v>1016</v>
      </c>
      <c r="F20887" s="86">
        <v>47286485.508682497</v>
      </c>
    </row>
    <row r="20888" spans="1:6">
      <c r="A20888">
        <v>2027</v>
      </c>
      <c r="B20888" t="s">
        <v>1025</v>
      </c>
      <c r="C20888" t="s">
        <v>1013</v>
      </c>
      <c r="D20888" t="s">
        <v>1017</v>
      </c>
      <c r="E20888" t="s">
        <v>1016</v>
      </c>
      <c r="F20888" s="86">
        <v>47966475.2117614</v>
      </c>
    </row>
    <row r="20889" spans="1:6">
      <c r="A20889">
        <v>2028</v>
      </c>
      <c r="B20889" t="s">
        <v>1025</v>
      </c>
      <c r="C20889" t="s">
        <v>1013</v>
      </c>
      <c r="D20889" t="s">
        <v>1017</v>
      </c>
      <c r="E20889" t="s">
        <v>1016</v>
      </c>
      <c r="F20889" s="86">
        <v>48664112.581679396</v>
      </c>
    </row>
    <row r="20890" spans="1:6">
      <c r="A20890">
        <v>2029</v>
      </c>
      <c r="B20890" t="s">
        <v>1025</v>
      </c>
      <c r="C20890" t="s">
        <v>1013</v>
      </c>
      <c r="D20890" t="s">
        <v>1017</v>
      </c>
      <c r="E20890" t="s">
        <v>1016</v>
      </c>
      <c r="F20890" s="86">
        <v>49391480.530351698</v>
      </c>
    </row>
    <row r="20891" spans="1:6">
      <c r="A20891">
        <v>2030</v>
      </c>
      <c r="B20891" t="s">
        <v>1025</v>
      </c>
      <c r="C20891" t="s">
        <v>1013</v>
      </c>
      <c r="D20891" t="s">
        <v>1017</v>
      </c>
      <c r="E20891" t="s">
        <v>1016</v>
      </c>
      <c r="F20891" s="86">
        <v>50138130.549407199</v>
      </c>
    </row>
    <row r="20892" spans="1:6">
      <c r="A20892">
        <v>2031</v>
      </c>
      <c r="B20892" t="s">
        <v>1025</v>
      </c>
      <c r="C20892" t="s">
        <v>1013</v>
      </c>
      <c r="D20892" t="s">
        <v>1017</v>
      </c>
      <c r="E20892" t="s">
        <v>1016</v>
      </c>
      <c r="F20892" s="86">
        <v>50900365.773686603</v>
      </c>
    </row>
    <row r="20893" spans="1:6">
      <c r="A20893">
        <v>2032</v>
      </c>
      <c r="B20893" t="s">
        <v>1025</v>
      </c>
      <c r="C20893" t="s">
        <v>1013</v>
      </c>
      <c r="D20893" t="s">
        <v>1017</v>
      </c>
      <c r="E20893" t="s">
        <v>1016</v>
      </c>
      <c r="F20893" s="86">
        <v>51698557.8759358</v>
      </c>
    </row>
    <row r="20894" spans="1:6">
      <c r="A20894">
        <v>2033</v>
      </c>
      <c r="B20894" t="s">
        <v>1025</v>
      </c>
      <c r="C20894" t="s">
        <v>1013</v>
      </c>
      <c r="D20894" t="s">
        <v>1017</v>
      </c>
      <c r="E20894" t="s">
        <v>1016</v>
      </c>
      <c r="F20894" s="86">
        <v>52514708.959984899</v>
      </c>
    </row>
    <row r="20895" spans="1:6">
      <c r="A20895">
        <v>2034</v>
      </c>
      <c r="B20895" t="s">
        <v>1025</v>
      </c>
      <c r="C20895" t="s">
        <v>1013</v>
      </c>
      <c r="D20895" t="s">
        <v>1017</v>
      </c>
      <c r="E20895" t="s">
        <v>1016</v>
      </c>
      <c r="F20895" s="86">
        <v>53359929.078496598</v>
      </c>
    </row>
    <row r="20896" spans="1:6">
      <c r="A20896">
        <v>2035</v>
      </c>
      <c r="B20896" t="s">
        <v>1025</v>
      </c>
      <c r="C20896" t="s">
        <v>1013</v>
      </c>
      <c r="D20896" t="s">
        <v>1017</v>
      </c>
      <c r="E20896" t="s">
        <v>1016</v>
      </c>
      <c r="F20896" s="86">
        <v>54229762.536094896</v>
      </c>
    </row>
    <row r="20897" spans="1:6">
      <c r="A20897">
        <v>2036</v>
      </c>
      <c r="B20897" t="s">
        <v>1025</v>
      </c>
      <c r="C20897" t="s">
        <v>1013</v>
      </c>
      <c r="D20897" t="s">
        <v>1017</v>
      </c>
      <c r="E20897" t="s">
        <v>1016</v>
      </c>
      <c r="F20897" s="86">
        <v>55108799.242221102</v>
      </c>
    </row>
    <row r="20898" spans="1:6">
      <c r="A20898">
        <v>2037</v>
      </c>
      <c r="B20898" t="s">
        <v>1025</v>
      </c>
      <c r="C20898" t="s">
        <v>1013</v>
      </c>
      <c r="D20898" t="s">
        <v>1017</v>
      </c>
      <c r="E20898" t="s">
        <v>1016</v>
      </c>
      <c r="F20898" s="86">
        <v>56026497.375038899</v>
      </c>
    </row>
    <row r="20899" spans="1:6">
      <c r="A20899">
        <v>2038</v>
      </c>
      <c r="B20899" t="s">
        <v>1025</v>
      </c>
      <c r="C20899" t="s">
        <v>1013</v>
      </c>
      <c r="D20899" t="s">
        <v>1017</v>
      </c>
      <c r="E20899" t="s">
        <v>1016</v>
      </c>
      <c r="F20899" s="86">
        <v>56950207.778036699</v>
      </c>
    </row>
    <row r="20900" spans="1:6">
      <c r="A20900">
        <v>2039</v>
      </c>
      <c r="B20900" t="s">
        <v>1025</v>
      </c>
      <c r="C20900" t="s">
        <v>1013</v>
      </c>
      <c r="D20900" t="s">
        <v>1017</v>
      </c>
      <c r="E20900" t="s">
        <v>1016</v>
      </c>
      <c r="F20900" s="86">
        <v>57902539.700241096</v>
      </c>
    </row>
    <row r="20901" spans="1:6">
      <c r="A20901">
        <v>2040</v>
      </c>
      <c r="B20901" t="s">
        <v>1025</v>
      </c>
      <c r="C20901" t="s">
        <v>1013</v>
      </c>
      <c r="D20901" t="s">
        <v>1017</v>
      </c>
      <c r="E20901" t="s">
        <v>1016</v>
      </c>
      <c r="F20901" s="86">
        <v>58881177.7366312</v>
      </c>
    </row>
    <row r="20902" spans="1:6">
      <c r="A20902">
        <v>2041</v>
      </c>
      <c r="B20902" t="s">
        <v>1025</v>
      </c>
      <c r="C20902" t="s">
        <v>1013</v>
      </c>
      <c r="D20902" t="s">
        <v>1017</v>
      </c>
      <c r="E20902" t="s">
        <v>1016</v>
      </c>
      <c r="F20902" s="86">
        <v>59889624.180515699</v>
      </c>
    </row>
    <row r="20903" spans="1:6">
      <c r="A20903">
        <v>2042</v>
      </c>
      <c r="B20903" t="s">
        <v>1025</v>
      </c>
      <c r="C20903" t="s">
        <v>1013</v>
      </c>
      <c r="D20903" t="s">
        <v>1017</v>
      </c>
      <c r="E20903" t="s">
        <v>1016</v>
      </c>
      <c r="F20903" s="86">
        <v>60918811.983662099</v>
      </c>
    </row>
    <row r="20904" spans="1:6">
      <c r="A20904">
        <v>2043</v>
      </c>
      <c r="B20904" t="s">
        <v>1025</v>
      </c>
      <c r="C20904" t="s">
        <v>1013</v>
      </c>
      <c r="D20904" t="s">
        <v>1017</v>
      </c>
      <c r="E20904" t="s">
        <v>1016</v>
      </c>
      <c r="F20904" s="86">
        <v>61980279.256804101</v>
      </c>
    </row>
    <row r="20905" spans="1:6">
      <c r="A20905">
        <v>2044</v>
      </c>
      <c r="B20905" t="s">
        <v>1025</v>
      </c>
      <c r="C20905" t="s">
        <v>1013</v>
      </c>
      <c r="D20905" t="s">
        <v>1017</v>
      </c>
      <c r="E20905" t="s">
        <v>1016</v>
      </c>
      <c r="F20905" s="86">
        <v>63059608.225820698</v>
      </c>
    </row>
    <row r="20906" spans="1:6">
      <c r="A20906">
        <v>2045</v>
      </c>
      <c r="B20906" t="s">
        <v>1025</v>
      </c>
      <c r="C20906" t="s">
        <v>1013</v>
      </c>
      <c r="D20906" t="s">
        <v>1017</v>
      </c>
      <c r="E20906" t="s">
        <v>1016</v>
      </c>
      <c r="F20906" s="86">
        <v>64149813.761279598</v>
      </c>
    </row>
    <row r="20907" spans="1:6">
      <c r="A20907">
        <v>2046</v>
      </c>
      <c r="B20907" t="s">
        <v>1025</v>
      </c>
      <c r="C20907" t="s">
        <v>1013</v>
      </c>
      <c r="D20907" t="s">
        <v>1017</v>
      </c>
      <c r="E20907" t="s">
        <v>1016</v>
      </c>
      <c r="F20907" s="86">
        <v>65280295.669789001</v>
      </c>
    </row>
    <row r="20908" spans="1:6">
      <c r="A20908">
        <v>2047</v>
      </c>
      <c r="B20908" t="s">
        <v>1025</v>
      </c>
      <c r="C20908" t="s">
        <v>1013</v>
      </c>
      <c r="D20908" t="s">
        <v>1017</v>
      </c>
      <c r="E20908" t="s">
        <v>1016</v>
      </c>
      <c r="F20908" s="86">
        <v>66409298.832234703</v>
      </c>
    </row>
    <row r="20909" spans="1:6">
      <c r="A20909">
        <v>2048</v>
      </c>
      <c r="B20909" t="s">
        <v>1025</v>
      </c>
      <c r="C20909" t="s">
        <v>1013</v>
      </c>
      <c r="D20909" t="s">
        <v>1017</v>
      </c>
      <c r="E20909" t="s">
        <v>1016</v>
      </c>
      <c r="F20909" s="86">
        <v>67574044.843614802</v>
      </c>
    </row>
    <row r="20910" spans="1:6">
      <c r="A20910">
        <v>2049</v>
      </c>
      <c r="B20910" t="s">
        <v>1025</v>
      </c>
      <c r="C20910" t="s">
        <v>1013</v>
      </c>
      <c r="D20910" t="s">
        <v>1017</v>
      </c>
      <c r="E20910" t="s">
        <v>1016</v>
      </c>
      <c r="F20910" s="86">
        <v>68765369.369771197</v>
      </c>
    </row>
    <row r="20911" spans="1:6">
      <c r="A20911">
        <v>2050</v>
      </c>
      <c r="B20911" t="s">
        <v>1025</v>
      </c>
      <c r="C20911" t="s">
        <v>1013</v>
      </c>
      <c r="D20911" t="s">
        <v>1017</v>
      </c>
      <c r="E20911" t="s">
        <v>1016</v>
      </c>
      <c r="F20911" s="86">
        <v>69989907.310805693</v>
      </c>
    </row>
    <row r="20912" spans="1:6">
      <c r="A20912">
        <v>2017</v>
      </c>
      <c r="B20912" t="s">
        <v>1026</v>
      </c>
      <c r="C20912" t="s">
        <v>1013</v>
      </c>
      <c r="D20912" t="s">
        <v>1017</v>
      </c>
      <c r="E20912" t="s">
        <v>1016</v>
      </c>
      <c r="F20912" s="86">
        <v>19703053.357323602</v>
      </c>
    </row>
    <row r="20913" spans="1:6">
      <c r="A20913">
        <v>2018</v>
      </c>
      <c r="B20913" t="s">
        <v>1026</v>
      </c>
      <c r="C20913" t="s">
        <v>1013</v>
      </c>
      <c r="D20913" t="s">
        <v>1017</v>
      </c>
      <c r="E20913" t="s">
        <v>1016</v>
      </c>
      <c r="F20913" s="86">
        <v>19843900.3413927</v>
      </c>
    </row>
    <row r="20914" spans="1:6">
      <c r="A20914">
        <v>2019</v>
      </c>
      <c r="B20914" t="s">
        <v>1026</v>
      </c>
      <c r="C20914" t="s">
        <v>1013</v>
      </c>
      <c r="D20914" t="s">
        <v>1017</v>
      </c>
      <c r="E20914" t="s">
        <v>1016</v>
      </c>
      <c r="F20914" s="86">
        <v>19985022.4865725</v>
      </c>
    </row>
    <row r="20915" spans="1:6">
      <c r="A20915">
        <v>2020</v>
      </c>
      <c r="B20915" t="s">
        <v>1026</v>
      </c>
      <c r="C20915" t="s">
        <v>1013</v>
      </c>
      <c r="D20915" t="s">
        <v>1017</v>
      </c>
      <c r="E20915" t="s">
        <v>1016</v>
      </c>
      <c r="F20915" s="86">
        <v>20127484.9326469</v>
      </c>
    </row>
    <row r="20916" spans="1:6">
      <c r="A20916">
        <v>2021</v>
      </c>
      <c r="B20916" t="s">
        <v>1026</v>
      </c>
      <c r="C20916" t="s">
        <v>1013</v>
      </c>
      <c r="D20916" t="s">
        <v>1017</v>
      </c>
      <c r="E20916" t="s">
        <v>1016</v>
      </c>
      <c r="F20916" s="86">
        <v>20292315.3141798</v>
      </c>
    </row>
    <row r="20917" spans="1:6">
      <c r="A20917">
        <v>2022</v>
      </c>
      <c r="B20917" t="s">
        <v>1026</v>
      </c>
      <c r="C20917" t="s">
        <v>1013</v>
      </c>
      <c r="D20917" t="s">
        <v>1017</v>
      </c>
      <c r="E20917" t="s">
        <v>1016</v>
      </c>
      <c r="F20917" s="86">
        <v>20492952.1447758</v>
      </c>
    </row>
    <row r="20918" spans="1:6">
      <c r="A20918">
        <v>2023</v>
      </c>
      <c r="B20918" t="s">
        <v>1026</v>
      </c>
      <c r="C20918" t="s">
        <v>1013</v>
      </c>
      <c r="D20918" t="s">
        <v>1017</v>
      </c>
      <c r="E20918" t="s">
        <v>1016</v>
      </c>
      <c r="F20918" s="86">
        <v>20725818.3299946</v>
      </c>
    </row>
    <row r="20919" spans="1:6">
      <c r="A20919">
        <v>2024</v>
      </c>
      <c r="B20919" t="s">
        <v>1026</v>
      </c>
      <c r="C20919" t="s">
        <v>1013</v>
      </c>
      <c r="D20919" t="s">
        <v>1017</v>
      </c>
      <c r="E20919" t="s">
        <v>1016</v>
      </c>
      <c r="F20919" s="86">
        <v>20996488.101371098</v>
      </c>
    </row>
    <row r="20920" spans="1:6">
      <c r="A20920">
        <v>2025</v>
      </c>
      <c r="B20920" t="s">
        <v>1026</v>
      </c>
      <c r="C20920" t="s">
        <v>1013</v>
      </c>
      <c r="D20920" t="s">
        <v>1017</v>
      </c>
      <c r="E20920" t="s">
        <v>1016</v>
      </c>
      <c r="F20920" s="86">
        <v>21274383.070947301</v>
      </c>
    </row>
    <row r="20921" spans="1:6">
      <c r="A20921">
        <v>2026</v>
      </c>
      <c r="B20921" t="s">
        <v>1026</v>
      </c>
      <c r="C20921" t="s">
        <v>1013</v>
      </c>
      <c r="D20921" t="s">
        <v>1017</v>
      </c>
      <c r="E20921" t="s">
        <v>1016</v>
      </c>
      <c r="F20921" s="86">
        <v>21571601.451433402</v>
      </c>
    </row>
    <row r="20922" spans="1:6">
      <c r="A20922">
        <v>2027</v>
      </c>
      <c r="B20922" t="s">
        <v>1026</v>
      </c>
      <c r="C20922" t="s">
        <v>1013</v>
      </c>
      <c r="D20922" t="s">
        <v>1017</v>
      </c>
      <c r="E20922" t="s">
        <v>1016</v>
      </c>
      <c r="F20922" s="86">
        <v>21881805.661116201</v>
      </c>
    </row>
    <row r="20923" spans="1:6">
      <c r="A20923">
        <v>2028</v>
      </c>
      <c r="B20923" t="s">
        <v>1026</v>
      </c>
      <c r="C20923" t="s">
        <v>1013</v>
      </c>
      <c r="D20923" t="s">
        <v>1017</v>
      </c>
      <c r="E20923" t="s">
        <v>1016</v>
      </c>
      <c r="F20923" s="86">
        <v>22200060.552331001</v>
      </c>
    </row>
    <row r="20924" spans="1:6">
      <c r="A20924">
        <v>2029</v>
      </c>
      <c r="B20924" t="s">
        <v>1026</v>
      </c>
      <c r="C20924" t="s">
        <v>1013</v>
      </c>
      <c r="D20924" t="s">
        <v>1017</v>
      </c>
      <c r="E20924" t="s">
        <v>1016</v>
      </c>
      <c r="F20924" s="86">
        <v>22531878.2234587</v>
      </c>
    </row>
    <row r="20925" spans="1:6">
      <c r="A20925">
        <v>2030</v>
      </c>
      <c r="B20925" t="s">
        <v>1026</v>
      </c>
      <c r="C20925" t="s">
        <v>1013</v>
      </c>
      <c r="D20925" t="s">
        <v>1017</v>
      </c>
      <c r="E20925" t="s">
        <v>1016</v>
      </c>
      <c r="F20925" s="86">
        <v>22872492.173967101</v>
      </c>
    </row>
    <row r="20926" spans="1:6">
      <c r="A20926">
        <v>2031</v>
      </c>
      <c r="B20926" t="s">
        <v>1026</v>
      </c>
      <c r="C20926" t="s">
        <v>1013</v>
      </c>
      <c r="D20926" t="s">
        <v>1017</v>
      </c>
      <c r="E20926" t="s">
        <v>1016</v>
      </c>
      <c r="F20926" s="86">
        <v>23220215.932531901</v>
      </c>
    </row>
    <row r="20927" spans="1:6">
      <c r="A20927">
        <v>2032</v>
      </c>
      <c r="B20927" t="s">
        <v>1026</v>
      </c>
      <c r="C20927" t="s">
        <v>1013</v>
      </c>
      <c r="D20927" t="s">
        <v>1017</v>
      </c>
      <c r="E20927" t="s">
        <v>1016</v>
      </c>
      <c r="F20927" s="86">
        <v>23584342.843766201</v>
      </c>
    </row>
    <row r="20928" spans="1:6">
      <c r="A20928">
        <v>2033</v>
      </c>
      <c r="B20928" t="s">
        <v>1026</v>
      </c>
      <c r="C20928" t="s">
        <v>1013</v>
      </c>
      <c r="D20928" t="s">
        <v>1017</v>
      </c>
      <c r="E20928" t="s">
        <v>1016</v>
      </c>
      <c r="F20928" s="86">
        <v>23956662.4551704</v>
      </c>
    </row>
    <row r="20929" spans="1:6">
      <c r="A20929">
        <v>2034</v>
      </c>
      <c r="B20929" t="s">
        <v>1026</v>
      </c>
      <c r="C20929" t="s">
        <v>1013</v>
      </c>
      <c r="D20929" t="s">
        <v>1017</v>
      </c>
      <c r="E20929" t="s">
        <v>1016</v>
      </c>
      <c r="F20929" s="86">
        <v>24342243.056882098</v>
      </c>
    </row>
    <row r="20930" spans="1:6">
      <c r="A20930">
        <v>2035</v>
      </c>
      <c r="B20930" t="s">
        <v>1026</v>
      </c>
      <c r="C20930" t="s">
        <v>1013</v>
      </c>
      <c r="D20930" t="s">
        <v>1017</v>
      </c>
      <c r="E20930" t="s">
        <v>1016</v>
      </c>
      <c r="F20930" s="86">
        <v>24739052.007147301</v>
      </c>
    </row>
    <row r="20931" spans="1:6">
      <c r="A20931">
        <v>2036</v>
      </c>
      <c r="B20931" t="s">
        <v>1026</v>
      </c>
      <c r="C20931" t="s">
        <v>1013</v>
      </c>
      <c r="D20931" t="s">
        <v>1017</v>
      </c>
      <c r="E20931" t="s">
        <v>1016</v>
      </c>
      <c r="F20931" s="86">
        <v>25140059.383393399</v>
      </c>
    </row>
    <row r="20932" spans="1:6">
      <c r="A20932">
        <v>2037</v>
      </c>
      <c r="B20932" t="s">
        <v>1026</v>
      </c>
      <c r="C20932" t="s">
        <v>1013</v>
      </c>
      <c r="D20932" t="s">
        <v>1017</v>
      </c>
      <c r="E20932" t="s">
        <v>1016</v>
      </c>
      <c r="F20932" s="86">
        <v>25558703.699225102</v>
      </c>
    </row>
    <row r="20933" spans="1:6">
      <c r="A20933">
        <v>2038</v>
      </c>
      <c r="B20933" t="s">
        <v>1026</v>
      </c>
      <c r="C20933" t="s">
        <v>1013</v>
      </c>
      <c r="D20933" t="s">
        <v>1017</v>
      </c>
      <c r="E20933" t="s">
        <v>1016</v>
      </c>
      <c r="F20933" s="86">
        <v>25980090.75</v>
      </c>
    </row>
    <row r="20934" spans="1:6">
      <c r="A20934">
        <v>2039</v>
      </c>
      <c r="B20934" t="s">
        <v>1026</v>
      </c>
      <c r="C20934" t="s">
        <v>1013</v>
      </c>
      <c r="D20934" t="s">
        <v>1017</v>
      </c>
      <c r="E20934" t="s">
        <v>1016</v>
      </c>
      <c r="F20934" s="86">
        <v>26414534.6392905</v>
      </c>
    </row>
    <row r="20935" spans="1:6">
      <c r="A20935">
        <v>2040</v>
      </c>
      <c r="B20935" t="s">
        <v>1026</v>
      </c>
      <c r="C20935" t="s">
        <v>1013</v>
      </c>
      <c r="D20935" t="s">
        <v>1017</v>
      </c>
      <c r="E20935" t="s">
        <v>1016</v>
      </c>
      <c r="F20935" s="86">
        <v>26860979.103477702</v>
      </c>
    </row>
    <row r="20936" spans="1:6">
      <c r="A20936">
        <v>2041</v>
      </c>
      <c r="B20936" t="s">
        <v>1026</v>
      </c>
      <c r="C20936" t="s">
        <v>1013</v>
      </c>
      <c r="D20936" t="s">
        <v>1017</v>
      </c>
      <c r="E20936" t="s">
        <v>1016</v>
      </c>
      <c r="F20936" s="86">
        <v>27321021.852237199</v>
      </c>
    </row>
    <row r="20937" spans="1:6">
      <c r="A20937">
        <v>2042</v>
      </c>
      <c r="B20937" t="s">
        <v>1026</v>
      </c>
      <c r="C20937" t="s">
        <v>1013</v>
      </c>
      <c r="D20937" t="s">
        <v>1017</v>
      </c>
      <c r="E20937" t="s">
        <v>1016</v>
      </c>
      <c r="F20937" s="86">
        <v>27790526.592742302</v>
      </c>
    </row>
    <row r="20938" spans="1:6">
      <c r="A20938">
        <v>2043</v>
      </c>
      <c r="B20938" t="s">
        <v>1026</v>
      </c>
      <c r="C20938" t="s">
        <v>1013</v>
      </c>
      <c r="D20938" t="s">
        <v>1017</v>
      </c>
      <c r="E20938" t="s">
        <v>1016</v>
      </c>
      <c r="F20938" s="86">
        <v>28274756.890757501</v>
      </c>
    </row>
    <row r="20939" spans="1:6">
      <c r="A20939">
        <v>2044</v>
      </c>
      <c r="B20939" t="s">
        <v>1026</v>
      </c>
      <c r="C20939" t="s">
        <v>1013</v>
      </c>
      <c r="D20939" t="s">
        <v>1017</v>
      </c>
      <c r="E20939" t="s">
        <v>1016</v>
      </c>
      <c r="F20939" s="86">
        <v>28767135.508118201</v>
      </c>
    </row>
    <row r="20940" spans="1:6">
      <c r="A20940">
        <v>2045</v>
      </c>
      <c r="B20940" t="s">
        <v>1026</v>
      </c>
      <c r="C20940" t="s">
        <v>1013</v>
      </c>
      <c r="D20940" t="s">
        <v>1017</v>
      </c>
      <c r="E20940" t="s">
        <v>1016</v>
      </c>
      <c r="F20940" s="86">
        <v>29264475.901638102</v>
      </c>
    </row>
    <row r="20941" spans="1:6">
      <c r="A20941">
        <v>2046</v>
      </c>
      <c r="B20941" t="s">
        <v>1026</v>
      </c>
      <c r="C20941" t="s">
        <v>1013</v>
      </c>
      <c r="D20941" t="s">
        <v>1017</v>
      </c>
      <c r="E20941" t="s">
        <v>1016</v>
      </c>
      <c r="F20941" s="86">
        <v>29780189.9564275</v>
      </c>
    </row>
    <row r="20942" spans="1:6">
      <c r="A20942">
        <v>2047</v>
      </c>
      <c r="B20942" t="s">
        <v>1026</v>
      </c>
      <c r="C20942" t="s">
        <v>1013</v>
      </c>
      <c r="D20942" t="s">
        <v>1017</v>
      </c>
      <c r="E20942" t="s">
        <v>1016</v>
      </c>
      <c r="F20942" s="86">
        <v>30295229.422687199</v>
      </c>
    </row>
    <row r="20943" spans="1:6">
      <c r="A20943">
        <v>2048</v>
      </c>
      <c r="B20943" t="s">
        <v>1026</v>
      </c>
      <c r="C20943" t="s">
        <v>1013</v>
      </c>
      <c r="D20943" t="s">
        <v>1017</v>
      </c>
      <c r="E20943" t="s">
        <v>1016</v>
      </c>
      <c r="F20943" s="86">
        <v>30826574.403802902</v>
      </c>
    </row>
    <row r="20944" spans="1:6">
      <c r="A20944">
        <v>2049</v>
      </c>
      <c r="B20944" t="s">
        <v>1026</v>
      </c>
      <c r="C20944" t="s">
        <v>1013</v>
      </c>
      <c r="D20944" t="s">
        <v>1017</v>
      </c>
      <c r="E20944" t="s">
        <v>1016</v>
      </c>
      <c r="F20944" s="86">
        <v>31370044.2261234</v>
      </c>
    </row>
    <row r="20945" spans="1:6">
      <c r="A20945">
        <v>2050</v>
      </c>
      <c r="B20945" t="s">
        <v>1026</v>
      </c>
      <c r="C20945" t="s">
        <v>1013</v>
      </c>
      <c r="D20945" t="s">
        <v>1017</v>
      </c>
      <c r="E20945" t="s">
        <v>1016</v>
      </c>
      <c r="F20945" s="86">
        <v>31928665.661867499</v>
      </c>
    </row>
    <row r="20946" spans="1:6">
      <c r="A20946">
        <v>2017</v>
      </c>
      <c r="B20946" t="s">
        <v>1027</v>
      </c>
      <c r="C20946" t="s">
        <v>1013</v>
      </c>
      <c r="D20946" t="s">
        <v>1017</v>
      </c>
      <c r="E20946" t="s">
        <v>1016</v>
      </c>
      <c r="F20946" s="86">
        <v>260634322.692729</v>
      </c>
    </row>
    <row r="20947" spans="1:6">
      <c r="A20947">
        <v>2018</v>
      </c>
      <c r="B20947" t="s">
        <v>1027</v>
      </c>
      <c r="C20947" t="s">
        <v>1013</v>
      </c>
      <c r="D20947" t="s">
        <v>1017</v>
      </c>
      <c r="E20947" t="s">
        <v>1016</v>
      </c>
      <c r="F20947" s="86">
        <v>262497463.27456701</v>
      </c>
    </row>
    <row r="20948" spans="1:6">
      <c r="A20948">
        <v>2019</v>
      </c>
      <c r="B20948" t="s">
        <v>1027</v>
      </c>
      <c r="C20948" t="s">
        <v>1013</v>
      </c>
      <c r="D20948" t="s">
        <v>1017</v>
      </c>
      <c r="E20948" t="s">
        <v>1016</v>
      </c>
      <c r="F20948" s="86">
        <v>264364243.72015899</v>
      </c>
    </row>
    <row r="20949" spans="1:6">
      <c r="A20949">
        <v>2020</v>
      </c>
      <c r="B20949" t="s">
        <v>1027</v>
      </c>
      <c r="C20949" t="s">
        <v>1013</v>
      </c>
      <c r="D20949" t="s">
        <v>1017</v>
      </c>
      <c r="E20949" t="s">
        <v>1016</v>
      </c>
      <c r="F20949" s="86">
        <v>266248753.824678</v>
      </c>
    </row>
    <row r="20950" spans="1:6">
      <c r="A20950">
        <v>2021</v>
      </c>
      <c r="B20950" t="s">
        <v>1027</v>
      </c>
      <c r="C20950" t="s">
        <v>1013</v>
      </c>
      <c r="D20950" t="s">
        <v>1017</v>
      </c>
      <c r="E20950" t="s">
        <v>1016</v>
      </c>
      <c r="F20950" s="86">
        <v>268429149.62785101</v>
      </c>
    </row>
    <row r="20951" spans="1:6">
      <c r="A20951">
        <v>2022</v>
      </c>
      <c r="B20951" t="s">
        <v>1027</v>
      </c>
      <c r="C20951" t="s">
        <v>1013</v>
      </c>
      <c r="D20951" t="s">
        <v>1017</v>
      </c>
      <c r="E20951" t="s">
        <v>1016</v>
      </c>
      <c r="F20951" s="86">
        <v>271083197.37878799</v>
      </c>
    </row>
    <row r="20952" spans="1:6">
      <c r="A20952">
        <v>2023</v>
      </c>
      <c r="B20952" t="s">
        <v>1027</v>
      </c>
      <c r="C20952" t="s">
        <v>1013</v>
      </c>
      <c r="D20952" t="s">
        <v>1017</v>
      </c>
      <c r="E20952" t="s">
        <v>1016</v>
      </c>
      <c r="F20952" s="86">
        <v>274163578.84869802</v>
      </c>
    </row>
    <row r="20953" spans="1:6">
      <c r="A20953">
        <v>2024</v>
      </c>
      <c r="B20953" t="s">
        <v>1027</v>
      </c>
      <c r="C20953" t="s">
        <v>1013</v>
      </c>
      <c r="D20953" t="s">
        <v>1017</v>
      </c>
      <c r="E20953" t="s">
        <v>1016</v>
      </c>
      <c r="F20953" s="86">
        <v>277744030.63232398</v>
      </c>
    </row>
    <row r="20954" spans="1:6">
      <c r="A20954">
        <v>2025</v>
      </c>
      <c r="B20954" t="s">
        <v>1027</v>
      </c>
      <c r="C20954" t="s">
        <v>1013</v>
      </c>
      <c r="D20954" t="s">
        <v>1017</v>
      </c>
      <c r="E20954" t="s">
        <v>1016</v>
      </c>
      <c r="F20954" s="86">
        <v>281420058.193214</v>
      </c>
    </row>
    <row r="20955" spans="1:6">
      <c r="A20955">
        <v>2026</v>
      </c>
      <c r="B20955" t="s">
        <v>1027</v>
      </c>
      <c r="C20955" t="s">
        <v>1013</v>
      </c>
      <c r="D20955" t="s">
        <v>1017</v>
      </c>
      <c r="E20955" t="s">
        <v>1016</v>
      </c>
      <c r="F20955" s="86">
        <v>285351698.12155199</v>
      </c>
    </row>
    <row r="20956" spans="1:6">
      <c r="A20956">
        <v>2027</v>
      </c>
      <c r="B20956" t="s">
        <v>1027</v>
      </c>
      <c r="C20956" t="s">
        <v>1013</v>
      </c>
      <c r="D20956" t="s">
        <v>1017</v>
      </c>
      <c r="E20956" t="s">
        <v>1016</v>
      </c>
      <c r="F20956" s="86">
        <v>289455116.13605201</v>
      </c>
    </row>
    <row r="20957" spans="1:6">
      <c r="A20957">
        <v>2028</v>
      </c>
      <c r="B20957" t="s">
        <v>1027</v>
      </c>
      <c r="C20957" t="s">
        <v>1013</v>
      </c>
      <c r="D20957" t="s">
        <v>1017</v>
      </c>
      <c r="E20957" t="s">
        <v>1016</v>
      </c>
      <c r="F20957" s="86">
        <v>293665029.51907599</v>
      </c>
    </row>
    <row r="20958" spans="1:6">
      <c r="A20958">
        <v>2029</v>
      </c>
      <c r="B20958" t="s">
        <v>1027</v>
      </c>
      <c r="C20958" t="s">
        <v>1013</v>
      </c>
      <c r="D20958" t="s">
        <v>1017</v>
      </c>
      <c r="E20958" t="s">
        <v>1016</v>
      </c>
      <c r="F20958" s="86">
        <v>298054352.960648</v>
      </c>
    </row>
    <row r="20959" spans="1:6">
      <c r="A20959">
        <v>2030</v>
      </c>
      <c r="B20959" t="s">
        <v>1027</v>
      </c>
      <c r="C20959" t="s">
        <v>1013</v>
      </c>
      <c r="D20959" t="s">
        <v>1017</v>
      </c>
      <c r="E20959" t="s">
        <v>1016</v>
      </c>
      <c r="F20959" s="86">
        <v>302560034.62736601</v>
      </c>
    </row>
    <row r="20960" spans="1:6">
      <c r="A20960">
        <v>2031</v>
      </c>
      <c r="B20960" t="s">
        <v>1027</v>
      </c>
      <c r="C20960" t="s">
        <v>1013</v>
      </c>
      <c r="D20960" t="s">
        <v>1017</v>
      </c>
      <c r="E20960" t="s">
        <v>1016</v>
      </c>
      <c r="F20960" s="86">
        <v>307159765.67686898</v>
      </c>
    </row>
    <row r="20961" spans="1:6">
      <c r="A20961">
        <v>2032</v>
      </c>
      <c r="B20961" t="s">
        <v>1027</v>
      </c>
      <c r="C20961" t="s">
        <v>1013</v>
      </c>
      <c r="D20961" t="s">
        <v>1017</v>
      </c>
      <c r="E20961" t="s">
        <v>1016</v>
      </c>
      <c r="F20961" s="86">
        <v>311976479.572052</v>
      </c>
    </row>
    <row r="20962" spans="1:6">
      <c r="A20962">
        <v>2033</v>
      </c>
      <c r="B20962" t="s">
        <v>1027</v>
      </c>
      <c r="C20962" t="s">
        <v>1013</v>
      </c>
      <c r="D20962" t="s">
        <v>1017</v>
      </c>
      <c r="E20962" t="s">
        <v>1016</v>
      </c>
      <c r="F20962" s="86">
        <v>316901567.475115</v>
      </c>
    </row>
    <row r="20963" spans="1:6">
      <c r="A20963">
        <v>2034</v>
      </c>
      <c r="B20963" t="s">
        <v>1027</v>
      </c>
      <c r="C20963" t="s">
        <v>1013</v>
      </c>
      <c r="D20963" t="s">
        <v>1017</v>
      </c>
      <c r="E20963" t="s">
        <v>1016</v>
      </c>
      <c r="F20963" s="86">
        <v>322002073.32809299</v>
      </c>
    </row>
    <row r="20964" spans="1:6">
      <c r="A20964">
        <v>2035</v>
      </c>
      <c r="B20964" t="s">
        <v>1027</v>
      </c>
      <c r="C20964" t="s">
        <v>1013</v>
      </c>
      <c r="D20964" t="s">
        <v>1017</v>
      </c>
      <c r="E20964" t="s">
        <v>1016</v>
      </c>
      <c r="F20964" s="86">
        <v>327251109.10519701</v>
      </c>
    </row>
    <row r="20965" spans="1:6">
      <c r="A20965">
        <v>2036</v>
      </c>
      <c r="B20965" t="s">
        <v>1027</v>
      </c>
      <c r="C20965" t="s">
        <v>1013</v>
      </c>
      <c r="D20965" t="s">
        <v>1017</v>
      </c>
      <c r="E20965" t="s">
        <v>1016</v>
      </c>
      <c r="F20965" s="86">
        <v>332555682.158279</v>
      </c>
    </row>
    <row r="20966" spans="1:6">
      <c r="A20966">
        <v>2037</v>
      </c>
      <c r="B20966" t="s">
        <v>1027</v>
      </c>
      <c r="C20966" t="s">
        <v>1013</v>
      </c>
      <c r="D20966" t="s">
        <v>1017</v>
      </c>
      <c r="E20966" t="s">
        <v>1016</v>
      </c>
      <c r="F20966" s="86">
        <v>338093558.73645002</v>
      </c>
    </row>
    <row r="20967" spans="1:6">
      <c r="A20967">
        <v>2038</v>
      </c>
      <c r="B20967" t="s">
        <v>1027</v>
      </c>
      <c r="C20967" t="s">
        <v>1013</v>
      </c>
      <c r="D20967" t="s">
        <v>1017</v>
      </c>
      <c r="E20967" t="s">
        <v>1016</v>
      </c>
      <c r="F20967" s="86">
        <v>343667716.537193</v>
      </c>
    </row>
    <row r="20968" spans="1:6">
      <c r="A20968">
        <v>2039</v>
      </c>
      <c r="B20968" t="s">
        <v>1027</v>
      </c>
      <c r="C20968" t="s">
        <v>1013</v>
      </c>
      <c r="D20968" t="s">
        <v>1017</v>
      </c>
      <c r="E20968" t="s">
        <v>1016</v>
      </c>
      <c r="F20968" s="86">
        <v>349414591.74377799</v>
      </c>
    </row>
    <row r="20969" spans="1:6">
      <c r="A20969">
        <v>2040</v>
      </c>
      <c r="B20969" t="s">
        <v>1027</v>
      </c>
      <c r="C20969" t="s">
        <v>1013</v>
      </c>
      <c r="D20969" t="s">
        <v>1017</v>
      </c>
      <c r="E20969" t="s">
        <v>1016</v>
      </c>
      <c r="F20969" s="86">
        <v>355320211.97599</v>
      </c>
    </row>
    <row r="20970" spans="1:6">
      <c r="A20970">
        <v>2041</v>
      </c>
      <c r="B20970" t="s">
        <v>1027</v>
      </c>
      <c r="C20970" t="s">
        <v>1013</v>
      </c>
      <c r="D20970" t="s">
        <v>1017</v>
      </c>
      <c r="E20970" t="s">
        <v>1016</v>
      </c>
      <c r="F20970" s="86">
        <v>361405711.92658901</v>
      </c>
    </row>
    <row r="20971" spans="1:6">
      <c r="A20971">
        <v>2042</v>
      </c>
      <c r="B20971" t="s">
        <v>1027</v>
      </c>
      <c r="C20971" t="s">
        <v>1013</v>
      </c>
      <c r="D20971" t="s">
        <v>1017</v>
      </c>
      <c r="E20971" t="s">
        <v>1016</v>
      </c>
      <c r="F20971" s="86">
        <v>367616376.22431701</v>
      </c>
    </row>
    <row r="20972" spans="1:6">
      <c r="A20972">
        <v>2043</v>
      </c>
      <c r="B20972" t="s">
        <v>1027</v>
      </c>
      <c r="C20972" t="s">
        <v>1013</v>
      </c>
      <c r="D20972" t="s">
        <v>1017</v>
      </c>
      <c r="E20972" t="s">
        <v>1016</v>
      </c>
      <c r="F20972" s="86">
        <v>374021831.94032502</v>
      </c>
    </row>
    <row r="20973" spans="1:6">
      <c r="A20973">
        <v>2044</v>
      </c>
      <c r="B20973" t="s">
        <v>1027</v>
      </c>
      <c r="C20973" t="s">
        <v>1013</v>
      </c>
      <c r="D20973" t="s">
        <v>1017</v>
      </c>
      <c r="E20973" t="s">
        <v>1016</v>
      </c>
      <c r="F20973" s="86">
        <v>380535074.589414</v>
      </c>
    </row>
    <row r="20974" spans="1:6">
      <c r="A20974">
        <v>2045</v>
      </c>
      <c r="B20974" t="s">
        <v>1027</v>
      </c>
      <c r="C20974" t="s">
        <v>1013</v>
      </c>
      <c r="D20974" t="s">
        <v>1017</v>
      </c>
      <c r="E20974" t="s">
        <v>1016</v>
      </c>
      <c r="F20974" s="86">
        <v>387113952.20102203</v>
      </c>
    </row>
    <row r="20975" spans="1:6">
      <c r="A20975">
        <v>2046</v>
      </c>
      <c r="B20975" t="s">
        <v>1027</v>
      </c>
      <c r="C20975" t="s">
        <v>1013</v>
      </c>
      <c r="D20975" t="s">
        <v>1017</v>
      </c>
      <c r="E20975" t="s">
        <v>1016</v>
      </c>
      <c r="F20975" s="86">
        <v>393935878.77938098</v>
      </c>
    </row>
    <row r="20976" spans="1:6">
      <c r="A20976">
        <v>2047</v>
      </c>
      <c r="B20976" t="s">
        <v>1027</v>
      </c>
      <c r="C20976" t="s">
        <v>1013</v>
      </c>
      <c r="D20976" t="s">
        <v>1017</v>
      </c>
      <c r="E20976" t="s">
        <v>1016</v>
      </c>
      <c r="F20976" s="86">
        <v>400748881.82079601</v>
      </c>
    </row>
    <row r="20977" spans="1:6">
      <c r="A20977">
        <v>2048</v>
      </c>
      <c r="B20977" t="s">
        <v>1027</v>
      </c>
      <c r="C20977" t="s">
        <v>1013</v>
      </c>
      <c r="D20977" t="s">
        <v>1017</v>
      </c>
      <c r="E20977" t="s">
        <v>1016</v>
      </c>
      <c r="F20977" s="86">
        <v>407777576.14333302</v>
      </c>
    </row>
    <row r="20978" spans="1:6">
      <c r="A20978">
        <v>2049</v>
      </c>
      <c r="B20978" t="s">
        <v>1027</v>
      </c>
      <c r="C20978" t="s">
        <v>1013</v>
      </c>
      <c r="D20978" t="s">
        <v>1017</v>
      </c>
      <c r="E20978" t="s">
        <v>1016</v>
      </c>
      <c r="F20978" s="86">
        <v>414966659.30093402</v>
      </c>
    </row>
    <row r="20979" spans="1:6">
      <c r="A20979">
        <v>2050</v>
      </c>
      <c r="B20979" t="s">
        <v>1027</v>
      </c>
      <c r="C20979" t="s">
        <v>1013</v>
      </c>
      <c r="D20979" t="s">
        <v>1017</v>
      </c>
      <c r="E20979" t="s">
        <v>1016</v>
      </c>
      <c r="F20979" s="86">
        <v>422356169.79488403</v>
      </c>
    </row>
    <row r="20980" spans="1:6">
      <c r="A20980">
        <v>2017</v>
      </c>
      <c r="B20980" t="s">
        <v>1028</v>
      </c>
      <c r="C20980" t="s">
        <v>1013</v>
      </c>
      <c r="D20980" t="s">
        <v>1017</v>
      </c>
      <c r="E20980" t="s">
        <v>1016</v>
      </c>
      <c r="F20980" s="86">
        <v>39451853.106948003</v>
      </c>
    </row>
    <row r="20981" spans="1:6">
      <c r="A20981">
        <v>2018</v>
      </c>
      <c r="B20981" t="s">
        <v>1028</v>
      </c>
      <c r="C20981" t="s">
        <v>1013</v>
      </c>
      <c r="D20981" t="s">
        <v>1017</v>
      </c>
      <c r="E20981" t="s">
        <v>1016</v>
      </c>
      <c r="F20981" s="86">
        <v>39733874.092491597</v>
      </c>
    </row>
    <row r="20982" spans="1:6">
      <c r="A20982">
        <v>2019</v>
      </c>
      <c r="B20982" t="s">
        <v>1028</v>
      </c>
      <c r="C20982" t="s">
        <v>1013</v>
      </c>
      <c r="D20982" t="s">
        <v>1017</v>
      </c>
      <c r="E20982" t="s">
        <v>1016</v>
      </c>
      <c r="F20982" s="86">
        <v>40016446.039123602</v>
      </c>
    </row>
    <row r="20983" spans="1:6">
      <c r="A20983">
        <v>2020</v>
      </c>
      <c r="B20983" t="s">
        <v>1028</v>
      </c>
      <c r="C20983" t="s">
        <v>1013</v>
      </c>
      <c r="D20983" t="s">
        <v>1017</v>
      </c>
      <c r="E20983" t="s">
        <v>1016</v>
      </c>
      <c r="F20983" s="86">
        <v>40301701.699444696</v>
      </c>
    </row>
    <row r="20984" spans="1:6">
      <c r="A20984">
        <v>2021</v>
      </c>
      <c r="B20984" t="s">
        <v>1028</v>
      </c>
      <c r="C20984" t="s">
        <v>1013</v>
      </c>
      <c r="D20984" t="s">
        <v>1017</v>
      </c>
      <c r="E20984" t="s">
        <v>1016</v>
      </c>
      <c r="F20984" s="86">
        <v>40631745.1643769</v>
      </c>
    </row>
    <row r="20985" spans="1:6">
      <c r="A20985">
        <v>2022</v>
      </c>
      <c r="B20985" t="s">
        <v>1028</v>
      </c>
      <c r="C20985" t="s">
        <v>1013</v>
      </c>
      <c r="D20985" t="s">
        <v>1017</v>
      </c>
      <c r="E20985" t="s">
        <v>1016</v>
      </c>
      <c r="F20985" s="86">
        <v>41033484.6625636</v>
      </c>
    </row>
    <row r="20986" spans="1:6">
      <c r="A20986">
        <v>2023</v>
      </c>
      <c r="B20986" t="s">
        <v>1028</v>
      </c>
      <c r="C20986" t="s">
        <v>1013</v>
      </c>
      <c r="D20986" t="s">
        <v>1017</v>
      </c>
      <c r="E20986" t="s">
        <v>1016</v>
      </c>
      <c r="F20986" s="86">
        <v>41499757.699854799</v>
      </c>
    </row>
    <row r="20987" spans="1:6">
      <c r="A20987">
        <v>2024</v>
      </c>
      <c r="B20987" t="s">
        <v>1028</v>
      </c>
      <c r="C20987" t="s">
        <v>1013</v>
      </c>
      <c r="D20987" t="s">
        <v>1017</v>
      </c>
      <c r="E20987" t="s">
        <v>1016</v>
      </c>
      <c r="F20987" s="86">
        <v>42041725.6815264</v>
      </c>
    </row>
    <row r="20988" spans="1:6">
      <c r="A20988">
        <v>2025</v>
      </c>
      <c r="B20988" t="s">
        <v>1028</v>
      </c>
      <c r="C20988" t="s">
        <v>1013</v>
      </c>
      <c r="D20988" t="s">
        <v>1017</v>
      </c>
      <c r="E20988" t="s">
        <v>1016</v>
      </c>
      <c r="F20988" s="86">
        <v>42598160.835005</v>
      </c>
    </row>
    <row r="20989" spans="1:6">
      <c r="A20989">
        <v>2026</v>
      </c>
      <c r="B20989" t="s">
        <v>1028</v>
      </c>
      <c r="C20989" t="s">
        <v>1013</v>
      </c>
      <c r="D20989" t="s">
        <v>1017</v>
      </c>
      <c r="E20989" t="s">
        <v>1016</v>
      </c>
      <c r="F20989" s="86">
        <v>43193287.675244898</v>
      </c>
    </row>
    <row r="20990" spans="1:6">
      <c r="A20990">
        <v>2027</v>
      </c>
      <c r="B20990" t="s">
        <v>1028</v>
      </c>
      <c r="C20990" t="s">
        <v>1013</v>
      </c>
      <c r="D20990" t="s">
        <v>1017</v>
      </c>
      <c r="E20990" t="s">
        <v>1016</v>
      </c>
      <c r="F20990" s="86">
        <v>43814416.324272998</v>
      </c>
    </row>
    <row r="20991" spans="1:6">
      <c r="A20991">
        <v>2028</v>
      </c>
      <c r="B20991" t="s">
        <v>1028</v>
      </c>
      <c r="C20991" t="s">
        <v>1013</v>
      </c>
      <c r="D20991" t="s">
        <v>1017</v>
      </c>
      <c r="E20991" t="s">
        <v>1016</v>
      </c>
      <c r="F20991" s="86">
        <v>44451665.028373301</v>
      </c>
    </row>
    <row r="20992" spans="1:6">
      <c r="A20992">
        <v>2029</v>
      </c>
      <c r="B20992" t="s">
        <v>1028</v>
      </c>
      <c r="C20992" t="s">
        <v>1013</v>
      </c>
      <c r="D20992" t="s">
        <v>1017</v>
      </c>
      <c r="E20992" t="s">
        <v>1016</v>
      </c>
      <c r="F20992" s="86">
        <v>45116070.782253802</v>
      </c>
    </row>
    <row r="20993" spans="1:6">
      <c r="A20993">
        <v>2030</v>
      </c>
      <c r="B20993" t="s">
        <v>1028</v>
      </c>
      <c r="C20993" t="s">
        <v>1013</v>
      </c>
      <c r="D20993" t="s">
        <v>1017</v>
      </c>
      <c r="E20993" t="s">
        <v>1016</v>
      </c>
      <c r="F20993" s="86">
        <v>45798089.518027</v>
      </c>
    </row>
    <row r="20994" spans="1:6">
      <c r="A20994">
        <v>2031</v>
      </c>
      <c r="B20994" t="s">
        <v>1028</v>
      </c>
      <c r="C20994" t="s">
        <v>1013</v>
      </c>
      <c r="D20994" t="s">
        <v>1017</v>
      </c>
      <c r="E20994" t="s">
        <v>1016</v>
      </c>
      <c r="F20994" s="86">
        <v>46494344.377408803</v>
      </c>
    </row>
    <row r="20995" spans="1:6">
      <c r="A20995">
        <v>2032</v>
      </c>
      <c r="B20995" t="s">
        <v>1028</v>
      </c>
      <c r="C20995" t="s">
        <v>1013</v>
      </c>
      <c r="D20995" t="s">
        <v>1017</v>
      </c>
      <c r="E20995" t="s">
        <v>1016</v>
      </c>
      <c r="F20995" s="86">
        <v>47223443.626838699</v>
      </c>
    </row>
    <row r="20996" spans="1:6">
      <c r="A20996">
        <v>2033</v>
      </c>
      <c r="B20996" t="s">
        <v>1028</v>
      </c>
      <c r="C20996" t="s">
        <v>1013</v>
      </c>
      <c r="D20996" t="s">
        <v>1017</v>
      </c>
      <c r="E20996" t="s">
        <v>1016</v>
      </c>
      <c r="F20996" s="86">
        <v>47968947.298354402</v>
      </c>
    </row>
    <row r="20997" spans="1:6">
      <c r="A20997">
        <v>2034</v>
      </c>
      <c r="B20997" t="s">
        <v>1028</v>
      </c>
      <c r="C20997" t="s">
        <v>1013</v>
      </c>
      <c r="D20997" t="s">
        <v>1017</v>
      </c>
      <c r="E20997" t="s">
        <v>1016</v>
      </c>
      <c r="F20997" s="86">
        <v>48741003.739746697</v>
      </c>
    </row>
    <row r="20998" spans="1:6">
      <c r="A20998">
        <v>2035</v>
      </c>
      <c r="B20998" t="s">
        <v>1028</v>
      </c>
      <c r="C20998" t="s">
        <v>1013</v>
      </c>
      <c r="D20998" t="s">
        <v>1017</v>
      </c>
      <c r="E20998" t="s">
        <v>1016</v>
      </c>
      <c r="F20998" s="86">
        <v>49535542.9481363</v>
      </c>
    </row>
    <row r="20999" spans="1:6">
      <c r="A20999">
        <v>2036</v>
      </c>
      <c r="B20999" t="s">
        <v>1028</v>
      </c>
      <c r="C20999" t="s">
        <v>1013</v>
      </c>
      <c r="D20999" t="s">
        <v>1017</v>
      </c>
      <c r="E20999" t="s">
        <v>1016</v>
      </c>
      <c r="F20999" s="86">
        <v>50338488.7563596</v>
      </c>
    </row>
    <row r="21000" spans="1:6">
      <c r="A21000">
        <v>2037</v>
      </c>
      <c r="B21000" t="s">
        <v>1028</v>
      </c>
      <c r="C21000" t="s">
        <v>1013</v>
      </c>
      <c r="D21000" t="s">
        <v>1017</v>
      </c>
      <c r="E21000" t="s">
        <v>1016</v>
      </c>
      <c r="F21000" s="86">
        <v>51176749.393059999</v>
      </c>
    </row>
    <row r="21001" spans="1:6">
      <c r="A21001">
        <v>2038</v>
      </c>
      <c r="B21001" t="s">
        <v>1028</v>
      </c>
      <c r="C21001" t="s">
        <v>1013</v>
      </c>
      <c r="D21001" t="s">
        <v>1017</v>
      </c>
      <c r="E21001" t="s">
        <v>1016</v>
      </c>
      <c r="F21001" s="86">
        <v>52020501.867706798</v>
      </c>
    </row>
    <row r="21002" spans="1:6">
      <c r="A21002">
        <v>2039</v>
      </c>
      <c r="B21002" t="s">
        <v>1028</v>
      </c>
      <c r="C21002" t="s">
        <v>1013</v>
      </c>
      <c r="D21002" t="s">
        <v>1017</v>
      </c>
      <c r="E21002" t="s">
        <v>1016</v>
      </c>
      <c r="F21002" s="86">
        <v>52890398.334648497</v>
      </c>
    </row>
    <row r="21003" spans="1:6">
      <c r="A21003">
        <v>2040</v>
      </c>
      <c r="B21003" t="s">
        <v>1028</v>
      </c>
      <c r="C21003" t="s">
        <v>1013</v>
      </c>
      <c r="D21003" t="s">
        <v>1017</v>
      </c>
      <c r="E21003" t="s">
        <v>1016</v>
      </c>
      <c r="F21003" s="86">
        <v>53784323.814222798</v>
      </c>
    </row>
    <row r="21004" spans="1:6">
      <c r="A21004">
        <v>2041</v>
      </c>
      <c r="B21004" t="s">
        <v>1028</v>
      </c>
      <c r="C21004" t="s">
        <v>1013</v>
      </c>
      <c r="D21004" t="s">
        <v>1017</v>
      </c>
      <c r="E21004" t="s">
        <v>1016</v>
      </c>
      <c r="F21004" s="86">
        <v>54705477.4353306</v>
      </c>
    </row>
    <row r="21005" spans="1:6">
      <c r="A21005">
        <v>2042</v>
      </c>
      <c r="B21005" t="s">
        <v>1028</v>
      </c>
      <c r="C21005" t="s">
        <v>1013</v>
      </c>
      <c r="D21005" t="s">
        <v>1017</v>
      </c>
      <c r="E21005" t="s">
        <v>1016</v>
      </c>
      <c r="F21005" s="86">
        <v>55645577.008706398</v>
      </c>
    </row>
    <row r="21006" spans="1:6">
      <c r="A21006">
        <v>2043</v>
      </c>
      <c r="B21006" t="s">
        <v>1028</v>
      </c>
      <c r="C21006" t="s">
        <v>1013</v>
      </c>
      <c r="D21006" t="s">
        <v>1017</v>
      </c>
      <c r="E21006" t="s">
        <v>1016</v>
      </c>
      <c r="F21006" s="86">
        <v>56615161.886784598</v>
      </c>
    </row>
    <row r="21007" spans="1:6">
      <c r="A21007">
        <v>2044</v>
      </c>
      <c r="B21007" t="s">
        <v>1028</v>
      </c>
      <c r="C21007" t="s">
        <v>1013</v>
      </c>
      <c r="D21007" t="s">
        <v>1017</v>
      </c>
      <c r="E21007" t="s">
        <v>1016</v>
      </c>
      <c r="F21007" s="86">
        <v>57601062.322256804</v>
      </c>
    </row>
    <row r="21008" spans="1:6">
      <c r="A21008">
        <v>2045</v>
      </c>
      <c r="B21008" t="s">
        <v>1028</v>
      </c>
      <c r="C21008" t="s">
        <v>1013</v>
      </c>
      <c r="D21008" t="s">
        <v>1017</v>
      </c>
      <c r="E21008" t="s">
        <v>1016</v>
      </c>
      <c r="F21008" s="86">
        <v>58596897.830259897</v>
      </c>
    </row>
    <row r="21009" spans="1:6">
      <c r="A21009">
        <v>2046</v>
      </c>
      <c r="B21009" t="s">
        <v>1028</v>
      </c>
      <c r="C21009" t="s">
        <v>1013</v>
      </c>
      <c r="D21009" t="s">
        <v>1017</v>
      </c>
      <c r="E21009" t="s">
        <v>1016</v>
      </c>
      <c r="F21009" s="86">
        <v>59629523.320621997</v>
      </c>
    </row>
    <row r="21010" spans="1:6">
      <c r="A21010">
        <v>2047</v>
      </c>
      <c r="B21010" t="s">
        <v>1028</v>
      </c>
      <c r="C21010" t="s">
        <v>1013</v>
      </c>
      <c r="D21010" t="s">
        <v>1017</v>
      </c>
      <c r="E21010" t="s">
        <v>1016</v>
      </c>
      <c r="F21010" s="86">
        <v>60660798.067670599</v>
      </c>
    </row>
    <row r="21011" spans="1:6">
      <c r="A21011">
        <v>2048</v>
      </c>
      <c r="B21011" t="s">
        <v>1028</v>
      </c>
      <c r="C21011" t="s">
        <v>1013</v>
      </c>
      <c r="D21011" t="s">
        <v>1017</v>
      </c>
      <c r="E21011" t="s">
        <v>1016</v>
      </c>
      <c r="F21011" s="86">
        <v>61724721.702445596</v>
      </c>
    </row>
    <row r="21012" spans="1:6">
      <c r="A21012">
        <v>2049</v>
      </c>
      <c r="B21012" t="s">
        <v>1028</v>
      </c>
      <c r="C21012" t="s">
        <v>1013</v>
      </c>
      <c r="D21012" t="s">
        <v>1017</v>
      </c>
      <c r="E21012" t="s">
        <v>1016</v>
      </c>
      <c r="F21012" s="86">
        <v>62812923.170989901</v>
      </c>
    </row>
    <row r="21013" spans="1:6">
      <c r="A21013">
        <v>2050</v>
      </c>
      <c r="B21013" t="s">
        <v>1028</v>
      </c>
      <c r="C21013" t="s">
        <v>1013</v>
      </c>
      <c r="D21013" t="s">
        <v>1017</v>
      </c>
      <c r="E21013" t="s">
        <v>1016</v>
      </c>
      <c r="F21013" s="86">
        <v>63931463.045276903</v>
      </c>
    </row>
    <row r="21014" spans="1:6">
      <c r="A21014">
        <v>2017</v>
      </c>
      <c r="B21014" t="s">
        <v>1029</v>
      </c>
      <c r="C21014" t="s">
        <v>1013</v>
      </c>
      <c r="D21014" t="s">
        <v>1017</v>
      </c>
      <c r="E21014" t="s">
        <v>1016</v>
      </c>
      <c r="F21014" s="86">
        <v>27421435.209203701</v>
      </c>
    </row>
    <row r="21015" spans="1:6">
      <c r="A21015">
        <v>2018</v>
      </c>
      <c r="B21015" t="s">
        <v>1029</v>
      </c>
      <c r="C21015" t="s">
        <v>1013</v>
      </c>
      <c r="D21015" t="s">
        <v>1017</v>
      </c>
      <c r="E21015" t="s">
        <v>1016</v>
      </c>
      <c r="F21015" s="86">
        <v>27617456.931219</v>
      </c>
    </row>
    <row r="21016" spans="1:6">
      <c r="A21016">
        <v>2019</v>
      </c>
      <c r="B21016" t="s">
        <v>1029</v>
      </c>
      <c r="C21016" t="s">
        <v>1013</v>
      </c>
      <c r="D21016" t="s">
        <v>1017</v>
      </c>
      <c r="E21016" t="s">
        <v>1016</v>
      </c>
      <c r="F21016" s="86">
        <v>27813861.6046701</v>
      </c>
    </row>
    <row r="21017" spans="1:6">
      <c r="A21017">
        <v>2020</v>
      </c>
      <c r="B21017" t="s">
        <v>1029</v>
      </c>
      <c r="C21017" t="s">
        <v>1013</v>
      </c>
      <c r="D21017" t="s">
        <v>1017</v>
      </c>
      <c r="E21017" t="s">
        <v>1016</v>
      </c>
      <c r="F21017" s="86">
        <v>28012131.6222114</v>
      </c>
    </row>
    <row r="21018" spans="1:6">
      <c r="A21018">
        <v>2021</v>
      </c>
      <c r="B21018" t="s">
        <v>1029</v>
      </c>
      <c r="C21018" t="s">
        <v>1013</v>
      </c>
      <c r="D21018" t="s">
        <v>1017</v>
      </c>
      <c r="E21018" t="s">
        <v>1016</v>
      </c>
      <c r="F21018" s="86">
        <v>28241531.8854976</v>
      </c>
    </row>
    <row r="21019" spans="1:6">
      <c r="A21019">
        <v>2022</v>
      </c>
      <c r="B21019" t="s">
        <v>1029</v>
      </c>
      <c r="C21019" t="s">
        <v>1013</v>
      </c>
      <c r="D21019" t="s">
        <v>1017</v>
      </c>
      <c r="E21019" t="s">
        <v>1016</v>
      </c>
      <c r="F21019" s="86">
        <v>28520765.248519599</v>
      </c>
    </row>
    <row r="21020" spans="1:6">
      <c r="A21020">
        <v>2023</v>
      </c>
      <c r="B21020" t="s">
        <v>1029</v>
      </c>
      <c r="C21020" t="s">
        <v>1013</v>
      </c>
      <c r="D21020" t="s">
        <v>1017</v>
      </c>
      <c r="E21020" t="s">
        <v>1016</v>
      </c>
      <c r="F21020" s="86">
        <v>28844853.3426129</v>
      </c>
    </row>
    <row r="21021" spans="1:6">
      <c r="A21021">
        <v>2024</v>
      </c>
      <c r="B21021" t="s">
        <v>1029</v>
      </c>
      <c r="C21021" t="s">
        <v>1013</v>
      </c>
      <c r="D21021" t="s">
        <v>1017</v>
      </c>
      <c r="E21021" t="s">
        <v>1016</v>
      </c>
      <c r="F21021" s="86">
        <v>29221554.0226693</v>
      </c>
    </row>
    <row r="21022" spans="1:6">
      <c r="A21022">
        <v>2025</v>
      </c>
      <c r="B21022" t="s">
        <v>1029</v>
      </c>
      <c r="C21022" t="s">
        <v>1013</v>
      </c>
      <c r="D21022" t="s">
        <v>1017</v>
      </c>
      <c r="E21022" t="s">
        <v>1016</v>
      </c>
      <c r="F21022" s="86">
        <v>29608310.266232099</v>
      </c>
    </row>
    <row r="21023" spans="1:6">
      <c r="A21023">
        <v>2026</v>
      </c>
      <c r="B21023" t="s">
        <v>1029</v>
      </c>
      <c r="C21023" t="s">
        <v>1013</v>
      </c>
      <c r="D21023" t="s">
        <v>1017</v>
      </c>
      <c r="E21023" t="s">
        <v>1016</v>
      </c>
      <c r="F21023" s="86">
        <v>30021959.583202299</v>
      </c>
    </row>
    <row r="21024" spans="1:6">
      <c r="A21024">
        <v>2027</v>
      </c>
      <c r="B21024" t="s">
        <v>1029</v>
      </c>
      <c r="C21024" t="s">
        <v>1013</v>
      </c>
      <c r="D21024" t="s">
        <v>1017</v>
      </c>
      <c r="E21024" t="s">
        <v>1016</v>
      </c>
      <c r="F21024" s="86">
        <v>30453681.737285402</v>
      </c>
    </row>
    <row r="21025" spans="1:6">
      <c r="A21025">
        <v>2028</v>
      </c>
      <c r="B21025" t="s">
        <v>1029</v>
      </c>
      <c r="C21025" t="s">
        <v>1013</v>
      </c>
      <c r="D21025" t="s">
        <v>1017</v>
      </c>
      <c r="E21025" t="s">
        <v>1016</v>
      </c>
      <c r="F21025" s="86">
        <v>30896608.309182201</v>
      </c>
    </row>
    <row r="21026" spans="1:6">
      <c r="A21026">
        <v>2029</v>
      </c>
      <c r="B21026" t="s">
        <v>1029</v>
      </c>
      <c r="C21026" t="s">
        <v>1013</v>
      </c>
      <c r="D21026" t="s">
        <v>1017</v>
      </c>
      <c r="E21026" t="s">
        <v>1016</v>
      </c>
      <c r="F21026" s="86">
        <v>31358410.680879898</v>
      </c>
    </row>
    <row r="21027" spans="1:6">
      <c r="A21027">
        <v>2030</v>
      </c>
      <c r="B21027" t="s">
        <v>1029</v>
      </c>
      <c r="C21027" t="s">
        <v>1013</v>
      </c>
      <c r="D21027" t="s">
        <v>1017</v>
      </c>
      <c r="E21027" t="s">
        <v>1016</v>
      </c>
      <c r="F21027" s="86">
        <v>31832455.1452494</v>
      </c>
    </row>
    <row r="21028" spans="1:6">
      <c r="A21028">
        <v>2031</v>
      </c>
      <c r="B21028" t="s">
        <v>1029</v>
      </c>
      <c r="C21028" t="s">
        <v>1013</v>
      </c>
      <c r="D21028" t="s">
        <v>1017</v>
      </c>
      <c r="E21028" t="s">
        <v>1016</v>
      </c>
      <c r="F21028" s="86">
        <v>32316394.580587801</v>
      </c>
    </row>
    <row r="21029" spans="1:6">
      <c r="A21029">
        <v>2032</v>
      </c>
      <c r="B21029" t="s">
        <v>1029</v>
      </c>
      <c r="C21029" t="s">
        <v>1013</v>
      </c>
      <c r="D21029" t="s">
        <v>1017</v>
      </c>
      <c r="E21029" t="s">
        <v>1016</v>
      </c>
      <c r="F21029" s="86">
        <v>32823162.862805702</v>
      </c>
    </row>
    <row r="21030" spans="1:6">
      <c r="A21030">
        <v>2033</v>
      </c>
      <c r="B21030" t="s">
        <v>1029</v>
      </c>
      <c r="C21030" t="s">
        <v>1013</v>
      </c>
      <c r="D21030" t="s">
        <v>1017</v>
      </c>
      <c r="E21030" t="s">
        <v>1016</v>
      </c>
      <c r="F21030" s="86">
        <v>33341333.215191301</v>
      </c>
    </row>
    <row r="21031" spans="1:6">
      <c r="A21031">
        <v>2034</v>
      </c>
      <c r="B21031" t="s">
        <v>1029</v>
      </c>
      <c r="C21031" t="s">
        <v>1013</v>
      </c>
      <c r="D21031" t="s">
        <v>1017</v>
      </c>
      <c r="E21031" t="s">
        <v>1016</v>
      </c>
      <c r="F21031" s="86">
        <v>33877959.356125601</v>
      </c>
    </row>
    <row r="21032" spans="1:6">
      <c r="A21032">
        <v>2035</v>
      </c>
      <c r="B21032" t="s">
        <v>1029</v>
      </c>
      <c r="C21032" t="s">
        <v>1013</v>
      </c>
      <c r="D21032" t="s">
        <v>1017</v>
      </c>
      <c r="E21032" t="s">
        <v>1016</v>
      </c>
      <c r="F21032" s="86">
        <v>34430212.386292897</v>
      </c>
    </row>
    <row r="21033" spans="1:6">
      <c r="A21033">
        <v>2036</v>
      </c>
      <c r="B21033" t="s">
        <v>1029</v>
      </c>
      <c r="C21033" t="s">
        <v>1013</v>
      </c>
      <c r="D21033" t="s">
        <v>1017</v>
      </c>
      <c r="E21033" t="s">
        <v>1016</v>
      </c>
      <c r="F21033" s="86">
        <v>34988308.514173299</v>
      </c>
    </row>
    <row r="21034" spans="1:6">
      <c r="A21034">
        <v>2037</v>
      </c>
      <c r="B21034" t="s">
        <v>1029</v>
      </c>
      <c r="C21034" t="s">
        <v>1013</v>
      </c>
      <c r="D21034" t="s">
        <v>1017</v>
      </c>
      <c r="E21034" t="s">
        <v>1016</v>
      </c>
      <c r="F21034" s="86">
        <v>35570950.593758203</v>
      </c>
    </row>
    <row r="21035" spans="1:6">
      <c r="A21035">
        <v>2038</v>
      </c>
      <c r="B21035" t="s">
        <v>1029</v>
      </c>
      <c r="C21035" t="s">
        <v>1013</v>
      </c>
      <c r="D21035" t="s">
        <v>1017</v>
      </c>
      <c r="E21035" t="s">
        <v>1016</v>
      </c>
      <c r="F21035" s="86">
        <v>36157409.8344284</v>
      </c>
    </row>
    <row r="21036" spans="1:6">
      <c r="A21036">
        <v>2039</v>
      </c>
      <c r="B21036" t="s">
        <v>1029</v>
      </c>
      <c r="C21036" t="s">
        <v>1013</v>
      </c>
      <c r="D21036" t="s">
        <v>1017</v>
      </c>
      <c r="E21036" t="s">
        <v>1016</v>
      </c>
      <c r="F21036" s="86">
        <v>36762040.738388501</v>
      </c>
    </row>
    <row r="21037" spans="1:6">
      <c r="A21037">
        <v>2040</v>
      </c>
      <c r="B21037" t="s">
        <v>1029</v>
      </c>
      <c r="C21037" t="s">
        <v>1013</v>
      </c>
      <c r="D21037" t="s">
        <v>1017</v>
      </c>
      <c r="E21037" t="s">
        <v>1016</v>
      </c>
      <c r="F21037" s="86">
        <v>37383373.266256198</v>
      </c>
    </row>
    <row r="21038" spans="1:6">
      <c r="A21038">
        <v>2041</v>
      </c>
      <c r="B21038" t="s">
        <v>1029</v>
      </c>
      <c r="C21038" t="s">
        <v>1013</v>
      </c>
      <c r="D21038" t="s">
        <v>1017</v>
      </c>
      <c r="E21038" t="s">
        <v>1016</v>
      </c>
      <c r="F21038" s="86">
        <v>38023631.007013097</v>
      </c>
    </row>
    <row r="21039" spans="1:6">
      <c r="A21039">
        <v>2042</v>
      </c>
      <c r="B21039" t="s">
        <v>1029</v>
      </c>
      <c r="C21039" t="s">
        <v>1013</v>
      </c>
      <c r="D21039" t="s">
        <v>1017</v>
      </c>
      <c r="E21039" t="s">
        <v>1016</v>
      </c>
      <c r="F21039" s="86">
        <v>38677057.335850999</v>
      </c>
    </row>
    <row r="21040" spans="1:6">
      <c r="A21040">
        <v>2043</v>
      </c>
      <c r="B21040" t="s">
        <v>1029</v>
      </c>
      <c r="C21040" t="s">
        <v>1013</v>
      </c>
      <c r="D21040" t="s">
        <v>1017</v>
      </c>
      <c r="E21040" t="s">
        <v>1016</v>
      </c>
      <c r="F21040" s="86">
        <v>39350977.743137598</v>
      </c>
    </row>
    <row r="21041" spans="1:6">
      <c r="A21041">
        <v>2044</v>
      </c>
      <c r="B21041" t="s">
        <v>1029</v>
      </c>
      <c r="C21041" t="s">
        <v>1013</v>
      </c>
      <c r="D21041" t="s">
        <v>1017</v>
      </c>
      <c r="E21041" t="s">
        <v>1016</v>
      </c>
      <c r="F21041" s="86">
        <v>40036238.454231203</v>
      </c>
    </row>
    <row r="21042" spans="1:6">
      <c r="A21042">
        <v>2045</v>
      </c>
      <c r="B21042" t="s">
        <v>1029</v>
      </c>
      <c r="C21042" t="s">
        <v>1013</v>
      </c>
      <c r="D21042" t="s">
        <v>1017</v>
      </c>
      <c r="E21042" t="s">
        <v>1016</v>
      </c>
      <c r="F21042" s="86">
        <v>40728404.644440398</v>
      </c>
    </row>
    <row r="21043" spans="1:6">
      <c r="A21043">
        <v>2046</v>
      </c>
      <c r="B21043" t="s">
        <v>1029</v>
      </c>
      <c r="C21043" t="s">
        <v>1013</v>
      </c>
      <c r="D21043" t="s">
        <v>1017</v>
      </c>
      <c r="E21043" t="s">
        <v>1016</v>
      </c>
      <c r="F21043" s="86">
        <v>41446142.107940003</v>
      </c>
    </row>
    <row r="21044" spans="1:6">
      <c r="A21044">
        <v>2047</v>
      </c>
      <c r="B21044" t="s">
        <v>1029</v>
      </c>
      <c r="C21044" t="s">
        <v>1013</v>
      </c>
      <c r="D21044" t="s">
        <v>1017</v>
      </c>
      <c r="E21044" t="s">
        <v>1016</v>
      </c>
      <c r="F21044" s="86">
        <v>42162940.722758397</v>
      </c>
    </row>
    <row r="21045" spans="1:6">
      <c r="A21045">
        <v>2048</v>
      </c>
      <c r="B21045" t="s">
        <v>1029</v>
      </c>
      <c r="C21045" t="s">
        <v>1013</v>
      </c>
      <c r="D21045" t="s">
        <v>1017</v>
      </c>
      <c r="E21045" t="s">
        <v>1016</v>
      </c>
      <c r="F21045" s="86">
        <v>42902432.298463002</v>
      </c>
    </row>
    <row r="21046" spans="1:6">
      <c r="A21046">
        <v>2049</v>
      </c>
      <c r="B21046" t="s">
        <v>1029</v>
      </c>
      <c r="C21046" t="s">
        <v>1013</v>
      </c>
      <c r="D21046" t="s">
        <v>1017</v>
      </c>
      <c r="E21046" t="s">
        <v>1016</v>
      </c>
      <c r="F21046" s="86">
        <v>43658798.443884797</v>
      </c>
    </row>
    <row r="21047" spans="1:6">
      <c r="A21047">
        <v>2050</v>
      </c>
      <c r="B21047" t="s">
        <v>1029</v>
      </c>
      <c r="C21047" t="s">
        <v>1013</v>
      </c>
      <c r="D21047" t="s">
        <v>1017</v>
      </c>
      <c r="E21047" t="s">
        <v>1016</v>
      </c>
      <c r="F21047" s="86">
        <v>44436251.624817103</v>
      </c>
    </row>
    <row r="21048" spans="1:6">
      <c r="A21048">
        <v>2017</v>
      </c>
      <c r="B21048" t="s">
        <v>1030</v>
      </c>
      <c r="C21048" t="s">
        <v>1013</v>
      </c>
      <c r="D21048" t="s">
        <v>1017</v>
      </c>
      <c r="E21048" t="s">
        <v>1016</v>
      </c>
      <c r="F21048" s="86">
        <v>6724314.8327268697</v>
      </c>
    </row>
    <row r="21049" spans="1:6">
      <c r="A21049">
        <v>2018</v>
      </c>
      <c r="B21049" t="s">
        <v>1030</v>
      </c>
      <c r="C21049" t="s">
        <v>1013</v>
      </c>
      <c r="D21049" t="s">
        <v>1017</v>
      </c>
      <c r="E21049" t="s">
        <v>1016</v>
      </c>
      <c r="F21049" s="86">
        <v>6772383.4973619701</v>
      </c>
    </row>
    <row r="21050" spans="1:6">
      <c r="A21050">
        <v>2019</v>
      </c>
      <c r="B21050" t="s">
        <v>1030</v>
      </c>
      <c r="C21050" t="s">
        <v>1013</v>
      </c>
      <c r="D21050" t="s">
        <v>1017</v>
      </c>
      <c r="E21050" t="s">
        <v>1016</v>
      </c>
      <c r="F21050" s="86">
        <v>6820546.0697739497</v>
      </c>
    </row>
    <row r="21051" spans="1:6">
      <c r="A21051">
        <v>2020</v>
      </c>
      <c r="B21051" t="s">
        <v>1030</v>
      </c>
      <c r="C21051" t="s">
        <v>1013</v>
      </c>
      <c r="D21051" t="s">
        <v>1017</v>
      </c>
      <c r="E21051" t="s">
        <v>1016</v>
      </c>
      <c r="F21051" s="86">
        <v>6869166.0639378903</v>
      </c>
    </row>
    <row r="21052" spans="1:6">
      <c r="A21052">
        <v>2021</v>
      </c>
      <c r="B21052" t="s">
        <v>1030</v>
      </c>
      <c r="C21052" t="s">
        <v>1013</v>
      </c>
      <c r="D21052" t="s">
        <v>1017</v>
      </c>
      <c r="E21052" t="s">
        <v>1016</v>
      </c>
      <c r="F21052" s="86">
        <v>6925419.8515780196</v>
      </c>
    </row>
    <row r="21053" spans="1:6">
      <c r="A21053">
        <v>2022</v>
      </c>
      <c r="B21053" t="s">
        <v>1030</v>
      </c>
      <c r="C21053" t="s">
        <v>1013</v>
      </c>
      <c r="D21053" t="s">
        <v>1017</v>
      </c>
      <c r="E21053" t="s">
        <v>1016</v>
      </c>
      <c r="F21053" s="86">
        <v>6993893.7673463402</v>
      </c>
    </row>
    <row r="21054" spans="1:6">
      <c r="A21054">
        <v>2023</v>
      </c>
      <c r="B21054" t="s">
        <v>1030</v>
      </c>
      <c r="C21054" t="s">
        <v>1013</v>
      </c>
      <c r="D21054" t="s">
        <v>1017</v>
      </c>
      <c r="E21054" t="s">
        <v>1016</v>
      </c>
      <c r="F21054" s="86">
        <v>7073367.0101432698</v>
      </c>
    </row>
    <row r="21055" spans="1:6">
      <c r="A21055">
        <v>2024</v>
      </c>
      <c r="B21055" t="s">
        <v>1030</v>
      </c>
      <c r="C21055" t="s">
        <v>1013</v>
      </c>
      <c r="D21055" t="s">
        <v>1017</v>
      </c>
      <c r="E21055" t="s">
        <v>1016</v>
      </c>
      <c r="F21055" s="86">
        <v>7165741.9697716199</v>
      </c>
    </row>
    <row r="21056" spans="1:6">
      <c r="A21056">
        <v>2025</v>
      </c>
      <c r="B21056" t="s">
        <v>1030</v>
      </c>
      <c r="C21056" t="s">
        <v>1013</v>
      </c>
      <c r="D21056" t="s">
        <v>1017</v>
      </c>
      <c r="E21056" t="s">
        <v>1016</v>
      </c>
      <c r="F21056" s="86">
        <v>7260582.7658641096</v>
      </c>
    </row>
    <row r="21057" spans="1:6">
      <c r="A21057">
        <v>2026</v>
      </c>
      <c r="B21057" t="s">
        <v>1030</v>
      </c>
      <c r="C21057" t="s">
        <v>1013</v>
      </c>
      <c r="D21057" t="s">
        <v>1017</v>
      </c>
      <c r="E21057" t="s">
        <v>1016</v>
      </c>
      <c r="F21057" s="86">
        <v>7362018.3113207603</v>
      </c>
    </row>
    <row r="21058" spans="1:6">
      <c r="A21058">
        <v>2027</v>
      </c>
      <c r="B21058" t="s">
        <v>1030</v>
      </c>
      <c r="C21058" t="s">
        <v>1013</v>
      </c>
      <c r="D21058" t="s">
        <v>1017</v>
      </c>
      <c r="E21058" t="s">
        <v>1016</v>
      </c>
      <c r="F21058" s="86">
        <v>7467885.69798999</v>
      </c>
    </row>
    <row r="21059" spans="1:6">
      <c r="A21059">
        <v>2028</v>
      </c>
      <c r="B21059" t="s">
        <v>1030</v>
      </c>
      <c r="C21059" t="s">
        <v>1013</v>
      </c>
      <c r="D21059" t="s">
        <v>1017</v>
      </c>
      <c r="E21059" t="s">
        <v>1016</v>
      </c>
      <c r="F21059" s="86">
        <v>7576500.6444540201</v>
      </c>
    </row>
    <row r="21060" spans="1:6">
      <c r="A21060">
        <v>2029</v>
      </c>
      <c r="B21060" t="s">
        <v>1030</v>
      </c>
      <c r="C21060" t="s">
        <v>1013</v>
      </c>
      <c r="D21060" t="s">
        <v>1017</v>
      </c>
      <c r="E21060" t="s">
        <v>1016</v>
      </c>
      <c r="F21060" s="86">
        <v>7689744.3355337903</v>
      </c>
    </row>
    <row r="21061" spans="1:6">
      <c r="A21061">
        <v>2030</v>
      </c>
      <c r="B21061" t="s">
        <v>1030</v>
      </c>
      <c r="C21061" t="s">
        <v>1013</v>
      </c>
      <c r="D21061" t="s">
        <v>1017</v>
      </c>
      <c r="E21061" t="s">
        <v>1016</v>
      </c>
      <c r="F21061" s="86">
        <v>7805990.04619091</v>
      </c>
    </row>
    <row r="21062" spans="1:6">
      <c r="A21062">
        <v>2031</v>
      </c>
      <c r="B21062" t="s">
        <v>1030</v>
      </c>
      <c r="C21062" t="s">
        <v>1013</v>
      </c>
      <c r="D21062" t="s">
        <v>1017</v>
      </c>
      <c r="E21062" t="s">
        <v>1016</v>
      </c>
      <c r="F21062" s="86">
        <v>7924662.2126315404</v>
      </c>
    </row>
    <row r="21063" spans="1:6">
      <c r="A21063">
        <v>2032</v>
      </c>
      <c r="B21063" t="s">
        <v>1030</v>
      </c>
      <c r="C21063" t="s">
        <v>1013</v>
      </c>
      <c r="D21063" t="s">
        <v>1017</v>
      </c>
      <c r="E21063" t="s">
        <v>1016</v>
      </c>
      <c r="F21063" s="86">
        <v>8048932.4942880496</v>
      </c>
    </row>
    <row r="21064" spans="1:6">
      <c r="A21064">
        <v>2033</v>
      </c>
      <c r="B21064" t="s">
        <v>1030</v>
      </c>
      <c r="C21064" t="s">
        <v>1013</v>
      </c>
      <c r="D21064" t="s">
        <v>1017</v>
      </c>
      <c r="E21064" t="s">
        <v>1016</v>
      </c>
      <c r="F21064" s="86">
        <v>8175998.8042693799</v>
      </c>
    </row>
    <row r="21065" spans="1:6">
      <c r="A21065">
        <v>2034</v>
      </c>
      <c r="B21065" t="s">
        <v>1030</v>
      </c>
      <c r="C21065" t="s">
        <v>1013</v>
      </c>
      <c r="D21065" t="s">
        <v>1017</v>
      </c>
      <c r="E21065" t="s">
        <v>1016</v>
      </c>
      <c r="F21065" s="86">
        <v>8307590.86324016</v>
      </c>
    </row>
    <row r="21066" spans="1:6">
      <c r="A21066">
        <v>2035</v>
      </c>
      <c r="B21066" t="s">
        <v>1030</v>
      </c>
      <c r="C21066" t="s">
        <v>1013</v>
      </c>
      <c r="D21066" t="s">
        <v>1017</v>
      </c>
      <c r="E21066" t="s">
        <v>1016</v>
      </c>
      <c r="F21066" s="86">
        <v>8443014.9653646909</v>
      </c>
    </row>
    <row r="21067" spans="1:6">
      <c r="A21067">
        <v>2036</v>
      </c>
      <c r="B21067" t="s">
        <v>1030</v>
      </c>
      <c r="C21067" t="s">
        <v>1013</v>
      </c>
      <c r="D21067" t="s">
        <v>1017</v>
      </c>
      <c r="E21067" t="s">
        <v>1016</v>
      </c>
      <c r="F21067" s="86">
        <v>8579871.9184075594</v>
      </c>
    </row>
    <row r="21068" spans="1:6">
      <c r="A21068">
        <v>2037</v>
      </c>
      <c r="B21068" t="s">
        <v>1030</v>
      </c>
      <c r="C21068" t="s">
        <v>1013</v>
      </c>
      <c r="D21068" t="s">
        <v>1017</v>
      </c>
      <c r="E21068" t="s">
        <v>1016</v>
      </c>
      <c r="F21068" s="86">
        <v>8722748.0570207704</v>
      </c>
    </row>
    <row r="21069" spans="1:6">
      <c r="A21069">
        <v>2038</v>
      </c>
      <c r="B21069" t="s">
        <v>1030</v>
      </c>
      <c r="C21069" t="s">
        <v>1013</v>
      </c>
      <c r="D21069" t="s">
        <v>1017</v>
      </c>
      <c r="E21069" t="s">
        <v>1016</v>
      </c>
      <c r="F21069" s="86">
        <v>8866560.2441197392</v>
      </c>
    </row>
    <row r="21070" spans="1:6">
      <c r="A21070">
        <v>2039</v>
      </c>
      <c r="B21070" t="s">
        <v>1030</v>
      </c>
      <c r="C21070" t="s">
        <v>1013</v>
      </c>
      <c r="D21070" t="s">
        <v>1017</v>
      </c>
      <c r="E21070" t="s">
        <v>1016</v>
      </c>
      <c r="F21070" s="86">
        <v>9014828.5066962894</v>
      </c>
    </row>
    <row r="21071" spans="1:6">
      <c r="A21071">
        <v>2040</v>
      </c>
      <c r="B21071" t="s">
        <v>1030</v>
      </c>
      <c r="C21071" t="s">
        <v>1013</v>
      </c>
      <c r="D21071" t="s">
        <v>1017</v>
      </c>
      <c r="E21071" t="s">
        <v>1016</v>
      </c>
      <c r="F21071" s="86">
        <v>9167192.3600584902</v>
      </c>
    </row>
    <row r="21072" spans="1:6">
      <c r="A21072">
        <v>2041</v>
      </c>
      <c r="B21072" t="s">
        <v>1030</v>
      </c>
      <c r="C21072" t="s">
        <v>1013</v>
      </c>
      <c r="D21072" t="s">
        <v>1017</v>
      </c>
      <c r="E21072" t="s">
        <v>1016</v>
      </c>
      <c r="F21072" s="86">
        <v>9324197.07516893</v>
      </c>
    </row>
    <row r="21073" spans="1:6">
      <c r="A21073">
        <v>2042</v>
      </c>
      <c r="B21073" t="s">
        <v>1030</v>
      </c>
      <c r="C21073" t="s">
        <v>1013</v>
      </c>
      <c r="D21073" t="s">
        <v>1017</v>
      </c>
      <c r="E21073" t="s">
        <v>1016</v>
      </c>
      <c r="F21073" s="86">
        <v>9484431.0060911197</v>
      </c>
    </row>
    <row r="21074" spans="1:6">
      <c r="A21074">
        <v>2043</v>
      </c>
      <c r="B21074" t="s">
        <v>1030</v>
      </c>
      <c r="C21074" t="s">
        <v>1013</v>
      </c>
      <c r="D21074" t="s">
        <v>1017</v>
      </c>
      <c r="E21074" t="s">
        <v>1016</v>
      </c>
      <c r="F21074" s="86">
        <v>9649690.5177184809</v>
      </c>
    </row>
    <row r="21075" spans="1:6">
      <c r="A21075">
        <v>2044</v>
      </c>
      <c r="B21075" t="s">
        <v>1030</v>
      </c>
      <c r="C21075" t="s">
        <v>1013</v>
      </c>
      <c r="D21075" t="s">
        <v>1017</v>
      </c>
      <c r="E21075" t="s">
        <v>1016</v>
      </c>
      <c r="F21075" s="86">
        <v>9817730.9112550393</v>
      </c>
    </row>
    <row r="21076" spans="1:6">
      <c r="A21076">
        <v>2045</v>
      </c>
      <c r="B21076" t="s">
        <v>1030</v>
      </c>
      <c r="C21076" t="s">
        <v>1013</v>
      </c>
      <c r="D21076" t="s">
        <v>1017</v>
      </c>
      <c r="E21076" t="s">
        <v>1016</v>
      </c>
      <c r="F21076" s="86">
        <v>9987464.6740587298</v>
      </c>
    </row>
    <row r="21077" spans="1:6">
      <c r="A21077">
        <v>2046</v>
      </c>
      <c r="B21077" t="s">
        <v>1030</v>
      </c>
      <c r="C21077" t="s">
        <v>1013</v>
      </c>
      <c r="D21077" t="s">
        <v>1017</v>
      </c>
      <c r="E21077" t="s">
        <v>1016</v>
      </c>
      <c r="F21077" s="86">
        <v>10163469.0529321</v>
      </c>
    </row>
    <row r="21078" spans="1:6">
      <c r="A21078">
        <v>2047</v>
      </c>
      <c r="B21078" t="s">
        <v>1030</v>
      </c>
      <c r="C21078" t="s">
        <v>1013</v>
      </c>
      <c r="D21078" t="s">
        <v>1017</v>
      </c>
      <c r="E21078" t="s">
        <v>1016</v>
      </c>
      <c r="F21078" s="86">
        <v>10339243.206288001</v>
      </c>
    </row>
    <row r="21079" spans="1:6">
      <c r="A21079">
        <v>2048</v>
      </c>
      <c r="B21079" t="s">
        <v>1030</v>
      </c>
      <c r="C21079" t="s">
        <v>1013</v>
      </c>
      <c r="D21079" t="s">
        <v>1017</v>
      </c>
      <c r="E21079" t="s">
        <v>1016</v>
      </c>
      <c r="F21079" s="86">
        <v>10520582.1527454</v>
      </c>
    </row>
    <row r="21080" spans="1:6">
      <c r="A21080">
        <v>2049</v>
      </c>
      <c r="B21080" t="s">
        <v>1030</v>
      </c>
      <c r="C21080" t="s">
        <v>1013</v>
      </c>
      <c r="D21080" t="s">
        <v>1017</v>
      </c>
      <c r="E21080" t="s">
        <v>1016</v>
      </c>
      <c r="F21080" s="86">
        <v>10706059.0999522</v>
      </c>
    </row>
    <row r="21081" spans="1:6">
      <c r="A21081">
        <v>2050</v>
      </c>
      <c r="B21081" t="s">
        <v>1030</v>
      </c>
      <c r="C21081" t="s">
        <v>1013</v>
      </c>
      <c r="D21081" t="s">
        <v>1017</v>
      </c>
      <c r="E21081" t="s">
        <v>1016</v>
      </c>
      <c r="F21081" s="86">
        <v>10896707.0334542</v>
      </c>
    </row>
    <row r="21082" spans="1:6">
      <c r="A21082">
        <v>2017</v>
      </c>
      <c r="B21082" t="s">
        <v>1031</v>
      </c>
      <c r="C21082" t="s">
        <v>1013</v>
      </c>
      <c r="D21082" t="s">
        <v>1017</v>
      </c>
      <c r="E21082" t="s">
        <v>1016</v>
      </c>
      <c r="F21082" s="86">
        <v>9982674.9239978809</v>
      </c>
    </row>
    <row r="21083" spans="1:6">
      <c r="A21083">
        <v>2018</v>
      </c>
      <c r="B21083" t="s">
        <v>1031</v>
      </c>
      <c r="C21083" t="s">
        <v>1013</v>
      </c>
      <c r="D21083" t="s">
        <v>1017</v>
      </c>
      <c r="E21083" t="s">
        <v>1016</v>
      </c>
      <c r="F21083" s="86">
        <v>10054035.927314799</v>
      </c>
    </row>
    <row r="21084" spans="1:6">
      <c r="A21084">
        <v>2019</v>
      </c>
      <c r="B21084" t="s">
        <v>1031</v>
      </c>
      <c r="C21084" t="s">
        <v>1013</v>
      </c>
      <c r="D21084" t="s">
        <v>1017</v>
      </c>
      <c r="E21084" t="s">
        <v>1016</v>
      </c>
      <c r="F21084" s="86">
        <v>10125536.342725599</v>
      </c>
    </row>
    <row r="21085" spans="1:6">
      <c r="A21085">
        <v>2020</v>
      </c>
      <c r="B21085" t="s">
        <v>1031</v>
      </c>
      <c r="C21085" t="s">
        <v>1013</v>
      </c>
      <c r="D21085" t="s">
        <v>1017</v>
      </c>
      <c r="E21085" t="s">
        <v>1016</v>
      </c>
      <c r="F21085" s="86">
        <v>10197715.8299475</v>
      </c>
    </row>
    <row r="21086" spans="1:6">
      <c r="A21086">
        <v>2021</v>
      </c>
      <c r="B21086" t="s">
        <v>1031</v>
      </c>
      <c r="C21086" t="s">
        <v>1013</v>
      </c>
      <c r="D21086" t="s">
        <v>1017</v>
      </c>
      <c r="E21086" t="s">
        <v>1016</v>
      </c>
      <c r="F21086" s="86">
        <v>10281228.171238</v>
      </c>
    </row>
    <row r="21087" spans="1:6">
      <c r="A21087">
        <v>2022</v>
      </c>
      <c r="B21087" t="s">
        <v>1031</v>
      </c>
      <c r="C21087" t="s">
        <v>1013</v>
      </c>
      <c r="D21087" t="s">
        <v>1017</v>
      </c>
      <c r="E21087" t="s">
        <v>1016</v>
      </c>
      <c r="F21087" s="86">
        <v>10382882.073366599</v>
      </c>
    </row>
    <row r="21088" spans="1:6">
      <c r="A21088">
        <v>2023</v>
      </c>
      <c r="B21088" t="s">
        <v>1031</v>
      </c>
      <c r="C21088" t="s">
        <v>1013</v>
      </c>
      <c r="D21088" t="s">
        <v>1017</v>
      </c>
      <c r="E21088" t="s">
        <v>1016</v>
      </c>
      <c r="F21088" s="86">
        <v>10500865.1791154</v>
      </c>
    </row>
    <row r="21089" spans="1:6">
      <c r="A21089">
        <v>2024</v>
      </c>
      <c r="B21089" t="s">
        <v>1031</v>
      </c>
      <c r="C21089" t="s">
        <v>1013</v>
      </c>
      <c r="D21089" t="s">
        <v>1017</v>
      </c>
      <c r="E21089" t="s">
        <v>1016</v>
      </c>
      <c r="F21089" s="86">
        <v>10638001.707672801</v>
      </c>
    </row>
    <row r="21090" spans="1:6">
      <c r="A21090">
        <v>2025</v>
      </c>
      <c r="B21090" t="s">
        <v>1031</v>
      </c>
      <c r="C21090" t="s">
        <v>1013</v>
      </c>
      <c r="D21090" t="s">
        <v>1017</v>
      </c>
      <c r="E21090" t="s">
        <v>1016</v>
      </c>
      <c r="F21090" s="86">
        <v>10778798.9279809</v>
      </c>
    </row>
    <row r="21091" spans="1:6">
      <c r="A21091">
        <v>2026</v>
      </c>
      <c r="B21091" t="s">
        <v>1031</v>
      </c>
      <c r="C21091" t="s">
        <v>1013</v>
      </c>
      <c r="D21091" t="s">
        <v>1017</v>
      </c>
      <c r="E21091" t="s">
        <v>1016</v>
      </c>
      <c r="F21091" s="86">
        <v>10929386.4749982</v>
      </c>
    </row>
    <row r="21092" spans="1:6">
      <c r="A21092">
        <v>2027</v>
      </c>
      <c r="B21092" t="s">
        <v>1031</v>
      </c>
      <c r="C21092" t="s">
        <v>1013</v>
      </c>
      <c r="D21092" t="s">
        <v>1017</v>
      </c>
      <c r="E21092" t="s">
        <v>1016</v>
      </c>
      <c r="F21092" s="86">
        <v>11086553.373405199</v>
      </c>
    </row>
    <row r="21093" spans="1:6">
      <c r="A21093">
        <v>2028</v>
      </c>
      <c r="B21093" t="s">
        <v>1031</v>
      </c>
      <c r="C21093" t="s">
        <v>1013</v>
      </c>
      <c r="D21093" t="s">
        <v>1017</v>
      </c>
      <c r="E21093" t="s">
        <v>1016</v>
      </c>
      <c r="F21093" s="86">
        <v>11247799.199844001</v>
      </c>
    </row>
    <row r="21094" spans="1:6">
      <c r="A21094">
        <v>2029</v>
      </c>
      <c r="B21094" t="s">
        <v>1031</v>
      </c>
      <c r="C21094" t="s">
        <v>1013</v>
      </c>
      <c r="D21094" t="s">
        <v>1017</v>
      </c>
      <c r="E21094" t="s">
        <v>1016</v>
      </c>
      <c r="F21094" s="86">
        <v>11415916.693352999</v>
      </c>
    </row>
    <row r="21095" spans="1:6">
      <c r="A21095">
        <v>2030</v>
      </c>
      <c r="B21095" t="s">
        <v>1031</v>
      </c>
      <c r="C21095" t="s">
        <v>1013</v>
      </c>
      <c r="D21095" t="s">
        <v>1017</v>
      </c>
      <c r="E21095" t="s">
        <v>1016</v>
      </c>
      <c r="F21095" s="86">
        <v>11588490.876696</v>
      </c>
    </row>
    <row r="21096" spans="1:6">
      <c r="A21096">
        <v>2031</v>
      </c>
      <c r="B21096" t="s">
        <v>1031</v>
      </c>
      <c r="C21096" t="s">
        <v>1013</v>
      </c>
      <c r="D21096" t="s">
        <v>1017</v>
      </c>
      <c r="E21096" t="s">
        <v>1016</v>
      </c>
      <c r="F21096" s="86">
        <v>11764667.288653599</v>
      </c>
    </row>
    <row r="21097" spans="1:6">
      <c r="A21097">
        <v>2032</v>
      </c>
      <c r="B21097" t="s">
        <v>1031</v>
      </c>
      <c r="C21097" t="s">
        <v>1013</v>
      </c>
      <c r="D21097" t="s">
        <v>1017</v>
      </c>
      <c r="E21097" t="s">
        <v>1016</v>
      </c>
      <c r="F21097" s="86">
        <v>11949154.4602615</v>
      </c>
    </row>
    <row r="21098" spans="1:6">
      <c r="A21098">
        <v>2033</v>
      </c>
      <c r="B21098" t="s">
        <v>1031</v>
      </c>
      <c r="C21098" t="s">
        <v>1013</v>
      </c>
      <c r="D21098" t="s">
        <v>1017</v>
      </c>
      <c r="E21098" t="s">
        <v>1016</v>
      </c>
      <c r="F21098" s="86">
        <v>12137792.5145301</v>
      </c>
    </row>
    <row r="21099" spans="1:6">
      <c r="A21099">
        <v>2034</v>
      </c>
      <c r="B21099" t="s">
        <v>1031</v>
      </c>
      <c r="C21099" t="s">
        <v>1013</v>
      </c>
      <c r="D21099" t="s">
        <v>1017</v>
      </c>
      <c r="E21099" t="s">
        <v>1016</v>
      </c>
      <c r="F21099" s="86">
        <v>12333149.332282299</v>
      </c>
    </row>
    <row r="21100" spans="1:6">
      <c r="A21100">
        <v>2035</v>
      </c>
      <c r="B21100" t="s">
        <v>1031</v>
      </c>
      <c r="C21100" t="s">
        <v>1013</v>
      </c>
      <c r="D21100" t="s">
        <v>1017</v>
      </c>
      <c r="E21100" t="s">
        <v>1016</v>
      </c>
      <c r="F21100" s="86">
        <v>12534195.0628902</v>
      </c>
    </row>
    <row r="21101" spans="1:6">
      <c r="A21101">
        <v>2036</v>
      </c>
      <c r="B21101" t="s">
        <v>1031</v>
      </c>
      <c r="C21101" t="s">
        <v>1013</v>
      </c>
      <c r="D21101" t="s">
        <v>1017</v>
      </c>
      <c r="E21101" t="s">
        <v>1016</v>
      </c>
      <c r="F21101" s="86">
        <v>12737367.952218199</v>
      </c>
    </row>
    <row r="21102" spans="1:6">
      <c r="A21102">
        <v>2037</v>
      </c>
      <c r="B21102" t="s">
        <v>1031</v>
      </c>
      <c r="C21102" t="s">
        <v>1013</v>
      </c>
      <c r="D21102" t="s">
        <v>1017</v>
      </c>
      <c r="E21102" t="s">
        <v>1016</v>
      </c>
      <c r="F21102" s="86">
        <v>12949476.7070358</v>
      </c>
    </row>
    <row r="21103" spans="1:6">
      <c r="A21103">
        <v>2038</v>
      </c>
      <c r="B21103" t="s">
        <v>1031</v>
      </c>
      <c r="C21103" t="s">
        <v>1013</v>
      </c>
      <c r="D21103" t="s">
        <v>1017</v>
      </c>
      <c r="E21103" t="s">
        <v>1016</v>
      </c>
      <c r="F21103" s="86">
        <v>13162975.0856262</v>
      </c>
    </row>
    <row r="21104" spans="1:6">
      <c r="A21104">
        <v>2039</v>
      </c>
      <c r="B21104" t="s">
        <v>1031</v>
      </c>
      <c r="C21104" t="s">
        <v>1013</v>
      </c>
      <c r="D21104" t="s">
        <v>1017</v>
      </c>
      <c r="E21104" t="s">
        <v>1016</v>
      </c>
      <c r="F21104" s="86">
        <v>13383088.7929208</v>
      </c>
    </row>
    <row r="21105" spans="1:6">
      <c r="A21105">
        <v>2040</v>
      </c>
      <c r="B21105" t="s">
        <v>1031</v>
      </c>
      <c r="C21105" t="s">
        <v>1013</v>
      </c>
      <c r="D21105" t="s">
        <v>1017</v>
      </c>
      <c r="E21105" t="s">
        <v>1016</v>
      </c>
      <c r="F21105" s="86">
        <v>13609282.6663664</v>
      </c>
    </row>
    <row r="21106" spans="1:6">
      <c r="A21106">
        <v>2041</v>
      </c>
      <c r="B21106" t="s">
        <v>1031</v>
      </c>
      <c r="C21106" t="s">
        <v>1013</v>
      </c>
      <c r="D21106" t="s">
        <v>1017</v>
      </c>
      <c r="E21106" t="s">
        <v>1016</v>
      </c>
      <c r="F21106" s="86">
        <v>13842366.1955394</v>
      </c>
    </row>
    <row r="21107" spans="1:6">
      <c r="A21107">
        <v>2042</v>
      </c>
      <c r="B21107" t="s">
        <v>1031</v>
      </c>
      <c r="C21107" t="s">
        <v>1013</v>
      </c>
      <c r="D21107" t="s">
        <v>1017</v>
      </c>
      <c r="E21107" t="s">
        <v>1016</v>
      </c>
      <c r="F21107" s="86">
        <v>14080243.70187</v>
      </c>
    </row>
    <row r="21108" spans="1:6">
      <c r="A21108">
        <v>2043</v>
      </c>
      <c r="B21108" t="s">
        <v>1031</v>
      </c>
      <c r="C21108" t="s">
        <v>1013</v>
      </c>
      <c r="D21108" t="s">
        <v>1017</v>
      </c>
      <c r="E21108" t="s">
        <v>1016</v>
      </c>
      <c r="F21108" s="86">
        <v>14325582.0037956</v>
      </c>
    </row>
    <row r="21109" spans="1:6">
      <c r="A21109">
        <v>2044</v>
      </c>
      <c r="B21109" t="s">
        <v>1031</v>
      </c>
      <c r="C21109" t="s">
        <v>1013</v>
      </c>
      <c r="D21109" t="s">
        <v>1017</v>
      </c>
      <c r="E21109" t="s">
        <v>1016</v>
      </c>
      <c r="F21109" s="86">
        <v>14575048.702560499</v>
      </c>
    </row>
    <row r="21110" spans="1:6">
      <c r="A21110">
        <v>2045</v>
      </c>
      <c r="B21110" t="s">
        <v>1031</v>
      </c>
      <c r="C21110" t="s">
        <v>1013</v>
      </c>
      <c r="D21110" t="s">
        <v>1017</v>
      </c>
      <c r="E21110" t="s">
        <v>1016</v>
      </c>
      <c r="F21110" s="86">
        <v>14827029.316176301</v>
      </c>
    </row>
    <row r="21111" spans="1:6">
      <c r="A21111">
        <v>2046</v>
      </c>
      <c r="B21111" t="s">
        <v>1031</v>
      </c>
      <c r="C21111" t="s">
        <v>1013</v>
      </c>
      <c r="D21111" t="s">
        <v>1017</v>
      </c>
      <c r="E21111" t="s">
        <v>1016</v>
      </c>
      <c r="F21111" s="86">
        <v>15088319.059919801</v>
      </c>
    </row>
    <row r="21112" spans="1:6">
      <c r="A21112">
        <v>2047</v>
      </c>
      <c r="B21112" t="s">
        <v>1031</v>
      </c>
      <c r="C21112" t="s">
        <v>1013</v>
      </c>
      <c r="D21112" t="s">
        <v>1017</v>
      </c>
      <c r="E21112" t="s">
        <v>1016</v>
      </c>
      <c r="F21112" s="86">
        <v>15349267.0191755</v>
      </c>
    </row>
    <row r="21113" spans="1:6">
      <c r="A21113">
        <v>2048</v>
      </c>
      <c r="B21113" t="s">
        <v>1031</v>
      </c>
      <c r="C21113" t="s">
        <v>1013</v>
      </c>
      <c r="D21113" t="s">
        <v>1017</v>
      </c>
      <c r="E21113" t="s">
        <v>1016</v>
      </c>
      <c r="F21113" s="86">
        <v>15618476.269273899</v>
      </c>
    </row>
    <row r="21114" spans="1:6">
      <c r="A21114">
        <v>2049</v>
      </c>
      <c r="B21114" t="s">
        <v>1031</v>
      </c>
      <c r="C21114" t="s">
        <v>1013</v>
      </c>
      <c r="D21114" t="s">
        <v>1017</v>
      </c>
      <c r="E21114" t="s">
        <v>1016</v>
      </c>
      <c r="F21114" s="86">
        <v>15893828.645823799</v>
      </c>
    </row>
    <row r="21115" spans="1:6">
      <c r="A21115">
        <v>2050</v>
      </c>
      <c r="B21115" t="s">
        <v>1031</v>
      </c>
      <c r="C21115" t="s">
        <v>1013</v>
      </c>
      <c r="D21115" t="s">
        <v>1017</v>
      </c>
      <c r="E21115" t="s">
        <v>1016</v>
      </c>
      <c r="F21115" s="86">
        <v>16176857.6818559</v>
      </c>
    </row>
    <row r="21116" spans="1:6">
      <c r="A21116">
        <v>2017</v>
      </c>
      <c r="B21116" t="s">
        <v>1032</v>
      </c>
      <c r="C21116" t="s">
        <v>1013</v>
      </c>
      <c r="D21116" t="s">
        <v>1017</v>
      </c>
      <c r="E21116" t="s">
        <v>1016</v>
      </c>
      <c r="F21116" s="86">
        <v>131017998.77526601</v>
      </c>
    </row>
    <row r="21117" spans="1:6">
      <c r="A21117">
        <v>2018</v>
      </c>
      <c r="B21117" t="s">
        <v>1032</v>
      </c>
      <c r="C21117" t="s">
        <v>1013</v>
      </c>
      <c r="D21117" t="s">
        <v>1017</v>
      </c>
      <c r="E21117" t="s">
        <v>1016</v>
      </c>
      <c r="F21117" s="86">
        <v>131954578.992129</v>
      </c>
    </row>
    <row r="21118" spans="1:6">
      <c r="A21118">
        <v>2019</v>
      </c>
      <c r="B21118" t="s">
        <v>1032</v>
      </c>
      <c r="C21118" t="s">
        <v>1013</v>
      </c>
      <c r="D21118" t="s">
        <v>1017</v>
      </c>
      <c r="E21118" t="s">
        <v>1016</v>
      </c>
      <c r="F21118" s="86">
        <v>132892988.92834701</v>
      </c>
    </row>
    <row r="21119" spans="1:6">
      <c r="A21119">
        <v>2020</v>
      </c>
      <c r="B21119" t="s">
        <v>1032</v>
      </c>
      <c r="C21119" t="s">
        <v>1013</v>
      </c>
      <c r="D21119" t="s">
        <v>1017</v>
      </c>
      <c r="E21119" t="s">
        <v>1016</v>
      </c>
      <c r="F21119" s="86">
        <v>133840311.36851899</v>
      </c>
    </row>
    <row r="21120" spans="1:6">
      <c r="A21120">
        <v>2021</v>
      </c>
      <c r="B21120" t="s">
        <v>1032</v>
      </c>
      <c r="C21120" t="s">
        <v>1013</v>
      </c>
      <c r="D21120" t="s">
        <v>1017</v>
      </c>
      <c r="E21120" t="s">
        <v>1016</v>
      </c>
      <c r="F21120" s="86">
        <v>134936372.28527799</v>
      </c>
    </row>
    <row r="21121" spans="1:6">
      <c r="A21121">
        <v>2022</v>
      </c>
      <c r="B21121" t="s">
        <v>1032</v>
      </c>
      <c r="C21121" t="s">
        <v>1013</v>
      </c>
      <c r="D21121" t="s">
        <v>1017</v>
      </c>
      <c r="E21121" t="s">
        <v>1016</v>
      </c>
      <c r="F21121" s="86">
        <v>136270532.81098899</v>
      </c>
    </row>
    <row r="21122" spans="1:6">
      <c r="A21122">
        <v>2023</v>
      </c>
      <c r="B21122" t="s">
        <v>1032</v>
      </c>
      <c r="C21122" t="s">
        <v>1013</v>
      </c>
      <c r="D21122" t="s">
        <v>1017</v>
      </c>
      <c r="E21122" t="s">
        <v>1016</v>
      </c>
      <c r="F21122" s="86">
        <v>137819006.59403601</v>
      </c>
    </row>
    <row r="21123" spans="1:6">
      <c r="A21123">
        <v>2024</v>
      </c>
      <c r="B21123" t="s">
        <v>1032</v>
      </c>
      <c r="C21123" t="s">
        <v>1013</v>
      </c>
      <c r="D21123" t="s">
        <v>1017</v>
      </c>
      <c r="E21123" t="s">
        <v>1016</v>
      </c>
      <c r="F21123" s="86">
        <v>139618860.207158</v>
      </c>
    </row>
    <row r="21124" spans="1:6">
      <c r="A21124">
        <v>2025</v>
      </c>
      <c r="B21124" t="s">
        <v>1032</v>
      </c>
      <c r="C21124" t="s">
        <v>1013</v>
      </c>
      <c r="D21124" t="s">
        <v>1017</v>
      </c>
      <c r="E21124" t="s">
        <v>1016</v>
      </c>
      <c r="F21124" s="86">
        <v>141466758.70914599</v>
      </c>
    </row>
    <row r="21125" spans="1:6">
      <c r="A21125">
        <v>2026</v>
      </c>
      <c r="B21125" t="s">
        <v>1032</v>
      </c>
      <c r="C21125" t="s">
        <v>1013</v>
      </c>
      <c r="D21125" t="s">
        <v>1017</v>
      </c>
      <c r="E21125" t="s">
        <v>1016</v>
      </c>
      <c r="F21125" s="86">
        <v>143443150.72840801</v>
      </c>
    </row>
    <row r="21126" spans="1:6">
      <c r="A21126">
        <v>2027</v>
      </c>
      <c r="B21126" t="s">
        <v>1032</v>
      </c>
      <c r="C21126" t="s">
        <v>1013</v>
      </c>
      <c r="D21126" t="s">
        <v>1017</v>
      </c>
      <c r="E21126" t="s">
        <v>1016</v>
      </c>
      <c r="F21126" s="86">
        <v>145505893.696578</v>
      </c>
    </row>
    <row r="21127" spans="1:6">
      <c r="A21127">
        <v>2028</v>
      </c>
      <c r="B21127" t="s">
        <v>1032</v>
      </c>
      <c r="C21127" t="s">
        <v>1013</v>
      </c>
      <c r="D21127" t="s">
        <v>1017</v>
      </c>
      <c r="E21127" t="s">
        <v>1016</v>
      </c>
      <c r="F21127" s="86">
        <v>147622170.71167901</v>
      </c>
    </row>
    <row r="21128" spans="1:6">
      <c r="A21128">
        <v>2029</v>
      </c>
      <c r="B21128" t="s">
        <v>1032</v>
      </c>
      <c r="C21128" t="s">
        <v>1013</v>
      </c>
      <c r="D21128" t="s">
        <v>1017</v>
      </c>
      <c r="E21128" t="s">
        <v>1016</v>
      </c>
      <c r="F21128" s="86">
        <v>149828635.184012</v>
      </c>
    </row>
    <row r="21129" spans="1:6">
      <c r="A21129">
        <v>2030</v>
      </c>
      <c r="B21129" t="s">
        <v>1032</v>
      </c>
      <c r="C21129" t="s">
        <v>1013</v>
      </c>
      <c r="D21129" t="s">
        <v>1017</v>
      </c>
      <c r="E21129" t="s">
        <v>1016</v>
      </c>
      <c r="F21129" s="86">
        <v>152093591.65249601</v>
      </c>
    </row>
    <row r="21130" spans="1:6">
      <c r="A21130">
        <v>2031</v>
      </c>
      <c r="B21130" t="s">
        <v>1032</v>
      </c>
      <c r="C21130" t="s">
        <v>1013</v>
      </c>
      <c r="D21130" t="s">
        <v>1017</v>
      </c>
      <c r="E21130" t="s">
        <v>1016</v>
      </c>
      <c r="F21130" s="86">
        <v>154405825.70818001</v>
      </c>
    </row>
    <row r="21131" spans="1:6">
      <c r="A21131">
        <v>2032</v>
      </c>
      <c r="B21131" t="s">
        <v>1032</v>
      </c>
      <c r="C21131" t="s">
        <v>1013</v>
      </c>
      <c r="D21131" t="s">
        <v>1017</v>
      </c>
      <c r="E21131" t="s">
        <v>1016</v>
      </c>
      <c r="F21131" s="86">
        <v>156827134.646696</v>
      </c>
    </row>
    <row r="21132" spans="1:6">
      <c r="A21132">
        <v>2033</v>
      </c>
      <c r="B21132" t="s">
        <v>1032</v>
      </c>
      <c r="C21132" t="s">
        <v>1013</v>
      </c>
      <c r="D21132" t="s">
        <v>1017</v>
      </c>
      <c r="E21132" t="s">
        <v>1016</v>
      </c>
      <c r="F21132" s="86">
        <v>159302922.00342199</v>
      </c>
    </row>
    <row r="21133" spans="1:6">
      <c r="A21133">
        <v>2034</v>
      </c>
      <c r="B21133" t="s">
        <v>1032</v>
      </c>
      <c r="C21133" t="s">
        <v>1013</v>
      </c>
      <c r="D21133" t="s">
        <v>1017</v>
      </c>
      <c r="E21133" t="s">
        <v>1016</v>
      </c>
      <c r="F21133" s="86">
        <v>161866890.028411</v>
      </c>
    </row>
    <row r="21134" spans="1:6">
      <c r="A21134">
        <v>2035</v>
      </c>
      <c r="B21134" t="s">
        <v>1032</v>
      </c>
      <c r="C21134" t="s">
        <v>1013</v>
      </c>
      <c r="D21134" t="s">
        <v>1017</v>
      </c>
      <c r="E21134" t="s">
        <v>1016</v>
      </c>
      <c r="F21134" s="86">
        <v>164505522.40771899</v>
      </c>
    </row>
    <row r="21135" spans="1:6">
      <c r="A21135">
        <v>2036</v>
      </c>
      <c r="B21135" t="s">
        <v>1032</v>
      </c>
      <c r="C21135" t="s">
        <v>1013</v>
      </c>
      <c r="D21135" t="s">
        <v>1017</v>
      </c>
      <c r="E21135" t="s">
        <v>1016</v>
      </c>
      <c r="F21135" s="86">
        <v>167172072.76298901</v>
      </c>
    </row>
    <row r="21136" spans="1:6">
      <c r="A21136">
        <v>2037</v>
      </c>
      <c r="B21136" t="s">
        <v>1032</v>
      </c>
      <c r="C21136" t="s">
        <v>1013</v>
      </c>
      <c r="D21136" t="s">
        <v>1017</v>
      </c>
      <c r="E21136" t="s">
        <v>1016</v>
      </c>
      <c r="F21136" s="86">
        <v>169955902.226585</v>
      </c>
    </row>
    <row r="21137" spans="1:6">
      <c r="A21137">
        <v>2038</v>
      </c>
      <c r="B21137" t="s">
        <v>1032</v>
      </c>
      <c r="C21137" t="s">
        <v>1013</v>
      </c>
      <c r="D21137" t="s">
        <v>1017</v>
      </c>
      <c r="E21137" t="s">
        <v>1016</v>
      </c>
      <c r="F21137" s="86">
        <v>172757969.860524</v>
      </c>
    </row>
    <row r="21138" spans="1:6">
      <c r="A21138">
        <v>2039</v>
      </c>
      <c r="B21138" t="s">
        <v>1032</v>
      </c>
      <c r="C21138" t="s">
        <v>1013</v>
      </c>
      <c r="D21138" t="s">
        <v>1017</v>
      </c>
      <c r="E21138" t="s">
        <v>1016</v>
      </c>
      <c r="F21138" s="86">
        <v>175646860.62901101</v>
      </c>
    </row>
    <row r="21139" spans="1:6">
      <c r="A21139">
        <v>2040</v>
      </c>
      <c r="B21139" t="s">
        <v>1032</v>
      </c>
      <c r="C21139" t="s">
        <v>1013</v>
      </c>
      <c r="D21139" t="s">
        <v>1017</v>
      </c>
      <c r="E21139" t="s">
        <v>1016</v>
      </c>
      <c r="F21139" s="86">
        <v>178615550.770652</v>
      </c>
    </row>
    <row r="21140" spans="1:6">
      <c r="A21140">
        <v>2041</v>
      </c>
      <c r="B21140" t="s">
        <v>1032</v>
      </c>
      <c r="C21140" t="s">
        <v>1013</v>
      </c>
      <c r="D21140" t="s">
        <v>1017</v>
      </c>
      <c r="E21140" t="s">
        <v>1016</v>
      </c>
      <c r="F21140" s="86">
        <v>181674664.462345</v>
      </c>
    </row>
    <row r="21141" spans="1:6">
      <c r="A21141">
        <v>2042</v>
      </c>
      <c r="B21141" t="s">
        <v>1032</v>
      </c>
      <c r="C21141" t="s">
        <v>1013</v>
      </c>
      <c r="D21141" t="s">
        <v>1017</v>
      </c>
      <c r="E21141" t="s">
        <v>1016</v>
      </c>
      <c r="F21141" s="86">
        <v>184796696.89056301</v>
      </c>
    </row>
    <row r="21142" spans="1:6">
      <c r="A21142">
        <v>2043</v>
      </c>
      <c r="B21142" t="s">
        <v>1032</v>
      </c>
      <c r="C21142" t="s">
        <v>1013</v>
      </c>
      <c r="D21142" t="s">
        <v>1017</v>
      </c>
      <c r="E21142" t="s">
        <v>1016</v>
      </c>
      <c r="F21142" s="86">
        <v>188016648.81586799</v>
      </c>
    </row>
    <row r="21143" spans="1:6">
      <c r="A21143">
        <v>2044</v>
      </c>
      <c r="B21143" t="s">
        <v>1032</v>
      </c>
      <c r="C21143" t="s">
        <v>1013</v>
      </c>
      <c r="D21143" t="s">
        <v>1017</v>
      </c>
      <c r="E21143" t="s">
        <v>1016</v>
      </c>
      <c r="F21143" s="86">
        <v>191290784.043358</v>
      </c>
    </row>
    <row r="21144" spans="1:6">
      <c r="A21144">
        <v>2045</v>
      </c>
      <c r="B21144" t="s">
        <v>1032</v>
      </c>
      <c r="C21144" t="s">
        <v>1013</v>
      </c>
      <c r="D21144" t="s">
        <v>1017</v>
      </c>
      <c r="E21144" t="s">
        <v>1016</v>
      </c>
      <c r="F21144" s="86">
        <v>194597913.242441</v>
      </c>
    </row>
    <row r="21145" spans="1:6">
      <c r="A21145">
        <v>2046</v>
      </c>
      <c r="B21145" t="s">
        <v>1032</v>
      </c>
      <c r="C21145" t="s">
        <v>1013</v>
      </c>
      <c r="D21145" t="s">
        <v>1017</v>
      </c>
      <c r="E21145" t="s">
        <v>1016</v>
      </c>
      <c r="F21145" s="86">
        <v>198027220.47586301</v>
      </c>
    </row>
    <row r="21146" spans="1:6">
      <c r="A21146">
        <v>2047</v>
      </c>
      <c r="B21146" t="s">
        <v>1032</v>
      </c>
      <c r="C21146" t="s">
        <v>1013</v>
      </c>
      <c r="D21146" t="s">
        <v>1017</v>
      </c>
      <c r="E21146" t="s">
        <v>1016</v>
      </c>
      <c r="F21146" s="86">
        <v>201452041.94570601</v>
      </c>
    </row>
    <row r="21147" spans="1:6">
      <c r="A21147">
        <v>2048</v>
      </c>
      <c r="B21147" t="s">
        <v>1032</v>
      </c>
      <c r="C21147" t="s">
        <v>1013</v>
      </c>
      <c r="D21147" t="s">
        <v>1017</v>
      </c>
      <c r="E21147" t="s">
        <v>1016</v>
      </c>
      <c r="F21147" s="86">
        <v>204985289.043125</v>
      </c>
    </row>
    <row r="21148" spans="1:6">
      <c r="A21148">
        <v>2049</v>
      </c>
      <c r="B21148" t="s">
        <v>1032</v>
      </c>
      <c r="C21148" t="s">
        <v>1013</v>
      </c>
      <c r="D21148" t="s">
        <v>1017</v>
      </c>
      <c r="E21148" t="s">
        <v>1016</v>
      </c>
      <c r="F21148" s="86">
        <v>208599161.838568</v>
      </c>
    </row>
    <row r="21149" spans="1:6">
      <c r="A21149">
        <v>2050</v>
      </c>
      <c r="B21149" t="s">
        <v>1032</v>
      </c>
      <c r="C21149" t="s">
        <v>1013</v>
      </c>
      <c r="D21149" t="s">
        <v>1017</v>
      </c>
      <c r="E21149" t="s">
        <v>1016</v>
      </c>
      <c r="F21149" s="86">
        <v>212313787.244937</v>
      </c>
    </row>
    <row r="21150" spans="1:6">
      <c r="A21150">
        <v>2017</v>
      </c>
      <c r="B21150" t="s">
        <v>1033</v>
      </c>
      <c r="C21150" t="s">
        <v>1013</v>
      </c>
      <c r="D21150" t="s">
        <v>1017</v>
      </c>
      <c r="E21150" t="s">
        <v>1016</v>
      </c>
      <c r="F21150" s="86">
        <v>68208398.431564093</v>
      </c>
    </row>
    <row r="21151" spans="1:6">
      <c r="A21151">
        <v>2018</v>
      </c>
      <c r="B21151" t="s">
        <v>1033</v>
      </c>
      <c r="C21151" t="s">
        <v>1013</v>
      </c>
      <c r="D21151" t="s">
        <v>1017</v>
      </c>
      <c r="E21151" t="s">
        <v>1016</v>
      </c>
      <c r="F21151" s="86">
        <v>68695985.153938696</v>
      </c>
    </row>
    <row r="21152" spans="1:6">
      <c r="A21152">
        <v>2019</v>
      </c>
      <c r="B21152" t="s">
        <v>1033</v>
      </c>
      <c r="C21152" t="s">
        <v>1013</v>
      </c>
      <c r="D21152" t="s">
        <v>1017</v>
      </c>
      <c r="E21152" t="s">
        <v>1016</v>
      </c>
      <c r="F21152" s="86">
        <v>69184524.434190303</v>
      </c>
    </row>
    <row r="21153" spans="1:6">
      <c r="A21153">
        <v>2020</v>
      </c>
      <c r="B21153" t="s">
        <v>1033</v>
      </c>
      <c r="C21153" t="s">
        <v>1013</v>
      </c>
      <c r="D21153" t="s">
        <v>1017</v>
      </c>
      <c r="E21153" t="s">
        <v>1016</v>
      </c>
      <c r="F21153" s="86">
        <v>69677703.593133599</v>
      </c>
    </row>
    <row r="21154" spans="1:6">
      <c r="A21154">
        <v>2021</v>
      </c>
      <c r="B21154" t="s">
        <v>1033</v>
      </c>
      <c r="C21154" t="s">
        <v>1013</v>
      </c>
      <c r="D21154" t="s">
        <v>1017</v>
      </c>
      <c r="E21154" t="s">
        <v>1016</v>
      </c>
      <c r="F21154" s="86">
        <v>70248316.489181906</v>
      </c>
    </row>
    <row r="21155" spans="1:6">
      <c r="A21155">
        <v>2022</v>
      </c>
      <c r="B21155" t="s">
        <v>1033</v>
      </c>
      <c r="C21155" t="s">
        <v>1013</v>
      </c>
      <c r="D21155" t="s">
        <v>1017</v>
      </c>
      <c r="E21155" t="s">
        <v>1016</v>
      </c>
      <c r="F21155" s="86">
        <v>70942884.819945306</v>
      </c>
    </row>
    <row r="21156" spans="1:6">
      <c r="A21156">
        <v>2023</v>
      </c>
      <c r="B21156" t="s">
        <v>1033</v>
      </c>
      <c r="C21156" t="s">
        <v>1013</v>
      </c>
      <c r="D21156" t="s">
        <v>1017</v>
      </c>
      <c r="E21156" t="s">
        <v>1016</v>
      </c>
      <c r="F21156" s="86">
        <v>71749025.3330217</v>
      </c>
    </row>
    <row r="21157" spans="1:6">
      <c r="A21157">
        <v>2024</v>
      </c>
      <c r="B21157" t="s">
        <v>1033</v>
      </c>
      <c r="C21157" t="s">
        <v>1013</v>
      </c>
      <c r="D21157" t="s">
        <v>1017</v>
      </c>
      <c r="E21157" t="s">
        <v>1016</v>
      </c>
      <c r="F21157" s="86">
        <v>72686035.007340401</v>
      </c>
    </row>
    <row r="21158" spans="1:6">
      <c r="A21158">
        <v>2025</v>
      </c>
      <c r="B21158" t="s">
        <v>1033</v>
      </c>
      <c r="C21158" t="s">
        <v>1013</v>
      </c>
      <c r="D21158" t="s">
        <v>1017</v>
      </c>
      <c r="E21158" t="s">
        <v>1016</v>
      </c>
      <c r="F21158" s="86">
        <v>73648057.007851005</v>
      </c>
    </row>
    <row r="21159" spans="1:6">
      <c r="A21159">
        <v>2026</v>
      </c>
      <c r="B21159" t="s">
        <v>1033</v>
      </c>
      <c r="C21159" t="s">
        <v>1013</v>
      </c>
      <c r="D21159" t="s">
        <v>1017</v>
      </c>
      <c r="E21159" t="s">
        <v>1016</v>
      </c>
      <c r="F21159" s="86">
        <v>74676973.153471798</v>
      </c>
    </row>
    <row r="21160" spans="1:6">
      <c r="A21160">
        <v>2027</v>
      </c>
      <c r="B21160" t="s">
        <v>1033</v>
      </c>
      <c r="C21160" t="s">
        <v>1013</v>
      </c>
      <c r="D21160" t="s">
        <v>1017</v>
      </c>
      <c r="E21160" t="s">
        <v>1016</v>
      </c>
      <c r="F21160" s="86">
        <v>75750843.885356501</v>
      </c>
    </row>
    <row r="21161" spans="1:6">
      <c r="A21161">
        <v>2028</v>
      </c>
      <c r="B21161" t="s">
        <v>1033</v>
      </c>
      <c r="C21161" t="s">
        <v>1013</v>
      </c>
      <c r="D21161" t="s">
        <v>1017</v>
      </c>
      <c r="E21161" t="s">
        <v>1016</v>
      </c>
      <c r="F21161" s="86">
        <v>76852584.617064297</v>
      </c>
    </row>
    <row r="21162" spans="1:6">
      <c r="A21162">
        <v>2029</v>
      </c>
      <c r="B21162" t="s">
        <v>1033</v>
      </c>
      <c r="C21162" t="s">
        <v>1013</v>
      </c>
      <c r="D21162" t="s">
        <v>1017</v>
      </c>
      <c r="E21162" t="s">
        <v>1016</v>
      </c>
      <c r="F21162" s="86">
        <v>78001277.233810395</v>
      </c>
    </row>
    <row r="21163" spans="1:6">
      <c r="A21163">
        <v>2030</v>
      </c>
      <c r="B21163" t="s">
        <v>1033</v>
      </c>
      <c r="C21163" t="s">
        <v>1013</v>
      </c>
      <c r="D21163" t="s">
        <v>1017</v>
      </c>
      <c r="E21163" t="s">
        <v>1016</v>
      </c>
      <c r="F21163" s="86">
        <v>79180420.974949896</v>
      </c>
    </row>
    <row r="21164" spans="1:6">
      <c r="A21164">
        <v>2031</v>
      </c>
      <c r="B21164" t="s">
        <v>1033</v>
      </c>
      <c r="C21164" t="s">
        <v>1013</v>
      </c>
      <c r="D21164" t="s">
        <v>1017</v>
      </c>
      <c r="E21164" t="s">
        <v>1016</v>
      </c>
      <c r="F21164" s="86">
        <v>80384177.582526296</v>
      </c>
    </row>
    <row r="21165" spans="1:6">
      <c r="A21165">
        <v>2032</v>
      </c>
      <c r="B21165" t="s">
        <v>1033</v>
      </c>
      <c r="C21165" t="s">
        <v>1013</v>
      </c>
      <c r="D21165" t="s">
        <v>1017</v>
      </c>
      <c r="E21165" t="s">
        <v>1016</v>
      </c>
      <c r="F21165" s="86">
        <v>81644718.930646494</v>
      </c>
    </row>
    <row r="21166" spans="1:6">
      <c r="A21166">
        <v>2033</v>
      </c>
      <c r="B21166" t="s">
        <v>1033</v>
      </c>
      <c r="C21166" t="s">
        <v>1013</v>
      </c>
      <c r="D21166" t="s">
        <v>1017</v>
      </c>
      <c r="E21166" t="s">
        <v>1016</v>
      </c>
      <c r="F21166" s="86">
        <v>82933621.921364993</v>
      </c>
    </row>
    <row r="21167" spans="1:6">
      <c r="A21167">
        <v>2034</v>
      </c>
      <c r="B21167" t="s">
        <v>1033</v>
      </c>
      <c r="C21167" t="s">
        <v>1013</v>
      </c>
      <c r="D21167" t="s">
        <v>1017</v>
      </c>
      <c r="E21167" t="s">
        <v>1016</v>
      </c>
      <c r="F21167" s="86">
        <v>84268432.056224495</v>
      </c>
    </row>
    <row r="21168" spans="1:6">
      <c r="A21168">
        <v>2035</v>
      </c>
      <c r="B21168" t="s">
        <v>1033</v>
      </c>
      <c r="C21168" t="s">
        <v>1013</v>
      </c>
      <c r="D21168" t="s">
        <v>1017</v>
      </c>
      <c r="E21168" t="s">
        <v>1016</v>
      </c>
      <c r="F21168" s="86">
        <v>85642112.698003799</v>
      </c>
    </row>
    <row r="21169" spans="1:6">
      <c r="A21169">
        <v>2036</v>
      </c>
      <c r="B21169" t="s">
        <v>1033</v>
      </c>
      <c r="C21169" t="s">
        <v>1013</v>
      </c>
      <c r="D21169" t="s">
        <v>1017</v>
      </c>
      <c r="E21169" t="s">
        <v>1016</v>
      </c>
      <c r="F21169" s="86">
        <v>87030327.529327005</v>
      </c>
    </row>
    <row r="21170" spans="1:6">
      <c r="A21170">
        <v>2037</v>
      </c>
      <c r="B21170" t="s">
        <v>1033</v>
      </c>
      <c r="C21170" t="s">
        <v>1013</v>
      </c>
      <c r="D21170" t="s">
        <v>1017</v>
      </c>
      <c r="E21170" t="s">
        <v>1016</v>
      </c>
      <c r="F21170" s="86">
        <v>88479598.247804195</v>
      </c>
    </row>
    <row r="21171" spans="1:6">
      <c r="A21171">
        <v>2038</v>
      </c>
      <c r="B21171" t="s">
        <v>1033</v>
      </c>
      <c r="C21171" t="s">
        <v>1013</v>
      </c>
      <c r="D21171" t="s">
        <v>1017</v>
      </c>
      <c r="E21171" t="s">
        <v>1016</v>
      </c>
      <c r="F21171" s="86">
        <v>89938363.8173787</v>
      </c>
    </row>
    <row r="21172" spans="1:6">
      <c r="A21172">
        <v>2039</v>
      </c>
      <c r="B21172" t="s">
        <v>1033</v>
      </c>
      <c r="C21172" t="s">
        <v>1013</v>
      </c>
      <c r="D21172" t="s">
        <v>1017</v>
      </c>
      <c r="E21172" t="s">
        <v>1016</v>
      </c>
      <c r="F21172" s="86">
        <v>91442329.794604704</v>
      </c>
    </row>
    <row r="21173" spans="1:6">
      <c r="A21173">
        <v>2040</v>
      </c>
      <c r="B21173" t="s">
        <v>1033</v>
      </c>
      <c r="C21173" t="s">
        <v>1013</v>
      </c>
      <c r="D21173" t="s">
        <v>1017</v>
      </c>
      <c r="E21173" t="s">
        <v>1016</v>
      </c>
      <c r="F21173" s="86">
        <v>92987839.586341098</v>
      </c>
    </row>
    <row r="21174" spans="1:6">
      <c r="A21174">
        <v>2041</v>
      </c>
      <c r="B21174" t="s">
        <v>1033</v>
      </c>
      <c r="C21174" t="s">
        <v>1013</v>
      </c>
      <c r="D21174" t="s">
        <v>1017</v>
      </c>
      <c r="E21174" t="s">
        <v>1016</v>
      </c>
      <c r="F21174" s="86">
        <v>94580424.173809603</v>
      </c>
    </row>
    <row r="21175" spans="1:6">
      <c r="A21175">
        <v>2042</v>
      </c>
      <c r="B21175" t="s">
        <v>1033</v>
      </c>
      <c r="C21175" t="s">
        <v>1013</v>
      </c>
      <c r="D21175" t="s">
        <v>1017</v>
      </c>
      <c r="E21175" t="s">
        <v>1016</v>
      </c>
      <c r="F21175" s="86">
        <v>96205764.461180493</v>
      </c>
    </row>
    <row r="21176" spans="1:6">
      <c r="A21176">
        <v>2043</v>
      </c>
      <c r="B21176" t="s">
        <v>1033</v>
      </c>
      <c r="C21176" t="s">
        <v>1013</v>
      </c>
      <c r="D21176" t="s">
        <v>1017</v>
      </c>
      <c r="E21176" t="s">
        <v>1016</v>
      </c>
      <c r="F21176" s="86">
        <v>97882081.958812207</v>
      </c>
    </row>
    <row r="21177" spans="1:6">
      <c r="A21177">
        <v>2044</v>
      </c>
      <c r="B21177" t="s">
        <v>1033</v>
      </c>
      <c r="C21177" t="s">
        <v>1013</v>
      </c>
      <c r="D21177" t="s">
        <v>1017</v>
      </c>
      <c r="E21177" t="s">
        <v>1016</v>
      </c>
      <c r="F21177" s="86">
        <v>99586607.460675195</v>
      </c>
    </row>
    <row r="21178" spans="1:6">
      <c r="A21178">
        <v>2045</v>
      </c>
      <c r="B21178" t="s">
        <v>1033</v>
      </c>
      <c r="C21178" t="s">
        <v>1013</v>
      </c>
      <c r="D21178" t="s">
        <v>1017</v>
      </c>
      <c r="E21178" t="s">
        <v>1016</v>
      </c>
      <c r="F21178" s="86">
        <v>101308309.73199899</v>
      </c>
    </row>
    <row r="21179" spans="1:6">
      <c r="A21179">
        <v>2046</v>
      </c>
      <c r="B21179" t="s">
        <v>1033</v>
      </c>
      <c r="C21179" t="s">
        <v>1013</v>
      </c>
      <c r="D21179" t="s">
        <v>1017</v>
      </c>
      <c r="E21179" t="s">
        <v>1016</v>
      </c>
      <c r="F21179" s="86">
        <v>103093618.28737301</v>
      </c>
    </row>
    <row r="21180" spans="1:6">
      <c r="A21180">
        <v>2047</v>
      </c>
      <c r="B21180" t="s">
        <v>1033</v>
      </c>
      <c r="C21180" t="s">
        <v>1013</v>
      </c>
      <c r="D21180" t="s">
        <v>1017</v>
      </c>
      <c r="E21180" t="s">
        <v>1016</v>
      </c>
      <c r="F21180" s="86">
        <v>104876591.539565</v>
      </c>
    </row>
    <row r="21181" spans="1:6">
      <c r="A21181">
        <v>2048</v>
      </c>
      <c r="B21181" t="s">
        <v>1033</v>
      </c>
      <c r="C21181" t="s">
        <v>1013</v>
      </c>
      <c r="D21181" t="s">
        <v>1017</v>
      </c>
      <c r="E21181" t="s">
        <v>1016</v>
      </c>
      <c r="F21181" s="86">
        <v>106716011.52789301</v>
      </c>
    </row>
    <row r="21182" spans="1:6">
      <c r="A21182">
        <v>2049</v>
      </c>
      <c r="B21182" t="s">
        <v>1033</v>
      </c>
      <c r="C21182" t="s">
        <v>1013</v>
      </c>
      <c r="D21182" t="s">
        <v>1017</v>
      </c>
      <c r="E21182" t="s">
        <v>1016</v>
      </c>
      <c r="F21182" s="86">
        <v>108597405.518159</v>
      </c>
    </row>
    <row r="21183" spans="1:6">
      <c r="A21183">
        <v>2050</v>
      </c>
      <c r="B21183" t="s">
        <v>1033</v>
      </c>
      <c r="C21183" t="s">
        <v>1013</v>
      </c>
      <c r="D21183" t="s">
        <v>1017</v>
      </c>
      <c r="E21183" t="s">
        <v>1016</v>
      </c>
      <c r="F21183" s="86">
        <v>110531251.64701299</v>
      </c>
    </row>
    <row r="21184" spans="1:6">
      <c r="A21184">
        <v>2017</v>
      </c>
      <c r="B21184" t="s">
        <v>1034</v>
      </c>
      <c r="C21184" t="s">
        <v>1013</v>
      </c>
      <c r="D21184" t="s">
        <v>1017</v>
      </c>
      <c r="E21184" t="s">
        <v>1016</v>
      </c>
      <c r="F21184" s="86">
        <v>10711660.6761159</v>
      </c>
    </row>
    <row r="21185" spans="1:6">
      <c r="A21185">
        <v>2018</v>
      </c>
      <c r="B21185" t="s">
        <v>1034</v>
      </c>
      <c r="C21185" t="s">
        <v>1013</v>
      </c>
      <c r="D21185" t="s">
        <v>1017</v>
      </c>
      <c r="E21185" t="s">
        <v>1016</v>
      </c>
      <c r="F21185" s="86">
        <v>10788232.823246701</v>
      </c>
    </row>
    <row r="21186" spans="1:6">
      <c r="A21186">
        <v>2019</v>
      </c>
      <c r="B21186" t="s">
        <v>1034</v>
      </c>
      <c r="C21186" t="s">
        <v>1013</v>
      </c>
      <c r="D21186" t="s">
        <v>1017</v>
      </c>
      <c r="E21186" t="s">
        <v>1016</v>
      </c>
      <c r="F21186" s="86">
        <v>10864954.563052099</v>
      </c>
    </row>
    <row r="21187" spans="1:6">
      <c r="A21187">
        <v>2020</v>
      </c>
      <c r="B21187" t="s">
        <v>1034</v>
      </c>
      <c r="C21187" t="s">
        <v>1013</v>
      </c>
      <c r="D21187" t="s">
        <v>1017</v>
      </c>
      <c r="E21187" t="s">
        <v>1016</v>
      </c>
      <c r="F21187" s="86">
        <v>10942404.963950099</v>
      </c>
    </row>
    <row r="21188" spans="1:6">
      <c r="A21188">
        <v>2021</v>
      </c>
      <c r="B21188" t="s">
        <v>1034</v>
      </c>
      <c r="C21188" t="s">
        <v>1013</v>
      </c>
      <c r="D21188" t="s">
        <v>1017</v>
      </c>
      <c r="E21188" t="s">
        <v>1016</v>
      </c>
      <c r="F21188" s="86">
        <v>11032015.801624499</v>
      </c>
    </row>
    <row r="21189" spans="1:6">
      <c r="A21189">
        <v>2022</v>
      </c>
      <c r="B21189" t="s">
        <v>1034</v>
      </c>
      <c r="C21189" t="s">
        <v>1013</v>
      </c>
      <c r="D21189" t="s">
        <v>1017</v>
      </c>
      <c r="E21189" t="s">
        <v>1016</v>
      </c>
      <c r="F21189" s="86">
        <v>11141092.989281701</v>
      </c>
    </row>
    <row r="21190" spans="1:6">
      <c r="A21190">
        <v>2023</v>
      </c>
      <c r="B21190" t="s">
        <v>1034</v>
      </c>
      <c r="C21190" t="s">
        <v>1013</v>
      </c>
      <c r="D21190" t="s">
        <v>1017</v>
      </c>
      <c r="E21190" t="s">
        <v>1016</v>
      </c>
      <c r="F21190" s="86">
        <v>11267691.8221513</v>
      </c>
    </row>
    <row r="21191" spans="1:6">
      <c r="A21191">
        <v>2024</v>
      </c>
      <c r="B21191" t="s">
        <v>1034</v>
      </c>
      <c r="C21191" t="s">
        <v>1013</v>
      </c>
      <c r="D21191" t="s">
        <v>1017</v>
      </c>
      <c r="E21191" t="s">
        <v>1016</v>
      </c>
      <c r="F21191" s="86">
        <v>11414842.758287299</v>
      </c>
    </row>
    <row r="21192" spans="1:6">
      <c r="A21192">
        <v>2025</v>
      </c>
      <c r="B21192" t="s">
        <v>1034</v>
      </c>
      <c r="C21192" t="s">
        <v>1013</v>
      </c>
      <c r="D21192" t="s">
        <v>1017</v>
      </c>
      <c r="E21192" t="s">
        <v>1016</v>
      </c>
      <c r="F21192" s="86">
        <v>11565921.7085249</v>
      </c>
    </row>
    <row r="21193" spans="1:6">
      <c r="A21193">
        <v>2026</v>
      </c>
      <c r="B21193" t="s">
        <v>1034</v>
      </c>
      <c r="C21193" t="s">
        <v>1013</v>
      </c>
      <c r="D21193" t="s">
        <v>1017</v>
      </c>
      <c r="E21193" t="s">
        <v>1016</v>
      </c>
      <c r="F21193" s="86">
        <v>11727505.924977699</v>
      </c>
    </row>
    <row r="21194" spans="1:6">
      <c r="A21194">
        <v>2027</v>
      </c>
      <c r="B21194" t="s">
        <v>1034</v>
      </c>
      <c r="C21194" t="s">
        <v>1013</v>
      </c>
      <c r="D21194" t="s">
        <v>1017</v>
      </c>
      <c r="E21194" t="s">
        <v>1016</v>
      </c>
      <c r="F21194" s="86">
        <v>11896149.950559201</v>
      </c>
    </row>
    <row r="21195" spans="1:6">
      <c r="A21195">
        <v>2028</v>
      </c>
      <c r="B21195" t="s">
        <v>1034</v>
      </c>
      <c r="C21195" t="s">
        <v>1013</v>
      </c>
      <c r="D21195" t="s">
        <v>1017</v>
      </c>
      <c r="E21195" t="s">
        <v>1016</v>
      </c>
      <c r="F21195" s="86">
        <v>12069170.7682661</v>
      </c>
    </row>
    <row r="21196" spans="1:6">
      <c r="A21196">
        <v>2029</v>
      </c>
      <c r="B21196" t="s">
        <v>1034</v>
      </c>
      <c r="C21196" t="s">
        <v>1013</v>
      </c>
      <c r="D21196" t="s">
        <v>1017</v>
      </c>
      <c r="E21196" t="s">
        <v>1016</v>
      </c>
      <c r="F21196" s="86">
        <v>12249565.0571613</v>
      </c>
    </row>
    <row r="21197" spans="1:6">
      <c r="A21197">
        <v>2030</v>
      </c>
      <c r="B21197" t="s">
        <v>1034</v>
      </c>
      <c r="C21197" t="s">
        <v>1013</v>
      </c>
      <c r="D21197" t="s">
        <v>1017</v>
      </c>
      <c r="E21197" t="s">
        <v>1016</v>
      </c>
      <c r="F21197" s="86">
        <v>12434741.4860746</v>
      </c>
    </row>
    <row r="21198" spans="1:6">
      <c r="A21198">
        <v>2031</v>
      </c>
      <c r="B21198" t="s">
        <v>1034</v>
      </c>
      <c r="C21198" t="s">
        <v>1013</v>
      </c>
      <c r="D21198" t="s">
        <v>1017</v>
      </c>
      <c r="E21198" t="s">
        <v>1016</v>
      </c>
      <c r="F21198" s="86">
        <v>12623783.196677599</v>
      </c>
    </row>
    <row r="21199" spans="1:6">
      <c r="A21199">
        <v>2032</v>
      </c>
      <c r="B21199" t="s">
        <v>1034</v>
      </c>
      <c r="C21199" t="s">
        <v>1013</v>
      </c>
      <c r="D21199" t="s">
        <v>1017</v>
      </c>
      <c r="E21199" t="s">
        <v>1016</v>
      </c>
      <c r="F21199" s="86">
        <v>12821742.560916601</v>
      </c>
    </row>
    <row r="21200" spans="1:6">
      <c r="A21200">
        <v>2033</v>
      </c>
      <c r="B21200" t="s">
        <v>1034</v>
      </c>
      <c r="C21200" t="s">
        <v>1013</v>
      </c>
      <c r="D21200" t="s">
        <v>1017</v>
      </c>
      <c r="E21200" t="s">
        <v>1016</v>
      </c>
      <c r="F21200" s="86">
        <v>13024155.926403601</v>
      </c>
    </row>
    <row r="21201" spans="1:6">
      <c r="A21201">
        <v>2034</v>
      </c>
      <c r="B21201" t="s">
        <v>1034</v>
      </c>
      <c r="C21201" t="s">
        <v>1013</v>
      </c>
      <c r="D21201" t="s">
        <v>1017</v>
      </c>
      <c r="E21201" t="s">
        <v>1016</v>
      </c>
      <c r="F21201" s="86">
        <v>13233778.6936938</v>
      </c>
    </row>
    <row r="21202" spans="1:6">
      <c r="A21202">
        <v>2035</v>
      </c>
      <c r="B21202" t="s">
        <v>1034</v>
      </c>
      <c r="C21202" t="s">
        <v>1013</v>
      </c>
      <c r="D21202" t="s">
        <v>1017</v>
      </c>
      <c r="E21202" t="s">
        <v>1016</v>
      </c>
      <c r="F21202" s="86">
        <v>13449505.807223</v>
      </c>
    </row>
    <row r="21203" spans="1:6">
      <c r="A21203">
        <v>2036</v>
      </c>
      <c r="B21203" t="s">
        <v>1034</v>
      </c>
      <c r="C21203" t="s">
        <v>1013</v>
      </c>
      <c r="D21203" t="s">
        <v>1017</v>
      </c>
      <c r="E21203" t="s">
        <v>1016</v>
      </c>
      <c r="F21203" s="86">
        <v>13667515.4154328</v>
      </c>
    </row>
    <row r="21204" spans="1:6">
      <c r="A21204">
        <v>2037</v>
      </c>
      <c r="B21204" t="s">
        <v>1034</v>
      </c>
      <c r="C21204" t="s">
        <v>1013</v>
      </c>
      <c r="D21204" t="s">
        <v>1017</v>
      </c>
      <c r="E21204" t="s">
        <v>1016</v>
      </c>
      <c r="F21204" s="86">
        <v>13895113.4315295</v>
      </c>
    </row>
    <row r="21205" spans="1:6">
      <c r="A21205">
        <v>2038</v>
      </c>
      <c r="B21205" t="s">
        <v>1034</v>
      </c>
      <c r="C21205" t="s">
        <v>1013</v>
      </c>
      <c r="D21205" t="s">
        <v>1017</v>
      </c>
      <c r="E21205" t="s">
        <v>1016</v>
      </c>
      <c r="F21205" s="86">
        <v>14124202.5488024</v>
      </c>
    </row>
    <row r="21206" spans="1:6">
      <c r="A21206">
        <v>2039</v>
      </c>
      <c r="B21206" t="s">
        <v>1034</v>
      </c>
      <c r="C21206" t="s">
        <v>1013</v>
      </c>
      <c r="D21206" t="s">
        <v>1017</v>
      </c>
      <c r="E21206" t="s">
        <v>1016</v>
      </c>
      <c r="F21206" s="86">
        <v>14360390.079764999</v>
      </c>
    </row>
    <row r="21207" spans="1:6">
      <c r="A21207">
        <v>2040</v>
      </c>
      <c r="B21207" t="s">
        <v>1034</v>
      </c>
      <c r="C21207" t="s">
        <v>1013</v>
      </c>
      <c r="D21207" t="s">
        <v>1017</v>
      </c>
      <c r="E21207" t="s">
        <v>1016</v>
      </c>
      <c r="F21207" s="86">
        <v>14603101.781569701</v>
      </c>
    </row>
    <row r="21208" spans="1:6">
      <c r="A21208">
        <v>2041</v>
      </c>
      <c r="B21208" t="s">
        <v>1034</v>
      </c>
      <c r="C21208" t="s">
        <v>1013</v>
      </c>
      <c r="D21208" t="s">
        <v>1017</v>
      </c>
      <c r="E21208" t="s">
        <v>1016</v>
      </c>
      <c r="F21208" s="86">
        <v>14853206.2568432</v>
      </c>
    </row>
    <row r="21209" spans="1:6">
      <c r="A21209">
        <v>2042</v>
      </c>
      <c r="B21209" t="s">
        <v>1034</v>
      </c>
      <c r="C21209" t="s">
        <v>1013</v>
      </c>
      <c r="D21209" t="s">
        <v>1017</v>
      </c>
      <c r="E21209" t="s">
        <v>1016</v>
      </c>
      <c r="F21209" s="86">
        <v>15108454.789896</v>
      </c>
    </row>
    <row r="21210" spans="1:6">
      <c r="A21210">
        <v>2043</v>
      </c>
      <c r="B21210" t="s">
        <v>1034</v>
      </c>
      <c r="C21210" t="s">
        <v>1013</v>
      </c>
      <c r="D21210" t="s">
        <v>1017</v>
      </c>
      <c r="E21210" t="s">
        <v>1016</v>
      </c>
      <c r="F21210" s="86">
        <v>15371708.9438267</v>
      </c>
    </row>
    <row r="21211" spans="1:6">
      <c r="A21211">
        <v>2044</v>
      </c>
      <c r="B21211" t="s">
        <v>1034</v>
      </c>
      <c r="C21211" t="s">
        <v>1013</v>
      </c>
      <c r="D21211" t="s">
        <v>1017</v>
      </c>
      <c r="E21211" t="s">
        <v>1016</v>
      </c>
      <c r="F21211" s="86">
        <v>15639392.9711545</v>
      </c>
    </row>
    <row r="21212" spans="1:6">
      <c r="A21212">
        <v>2045</v>
      </c>
      <c r="B21212" t="s">
        <v>1034</v>
      </c>
      <c r="C21212" t="s">
        <v>1013</v>
      </c>
      <c r="D21212" t="s">
        <v>1017</v>
      </c>
      <c r="E21212" t="s">
        <v>1016</v>
      </c>
      <c r="F21212" s="86">
        <v>15909774.492195901</v>
      </c>
    </row>
    <row r="21213" spans="1:6">
      <c r="A21213">
        <v>2046</v>
      </c>
      <c r="B21213" t="s">
        <v>1034</v>
      </c>
      <c r="C21213" t="s">
        <v>1013</v>
      </c>
      <c r="D21213" t="s">
        <v>1017</v>
      </c>
      <c r="E21213" t="s">
        <v>1016</v>
      </c>
      <c r="F21213" s="86">
        <v>16190144.9434465</v>
      </c>
    </row>
    <row r="21214" spans="1:6">
      <c r="A21214">
        <v>2047</v>
      </c>
      <c r="B21214" t="s">
        <v>1034</v>
      </c>
      <c r="C21214" t="s">
        <v>1013</v>
      </c>
      <c r="D21214" t="s">
        <v>1017</v>
      </c>
      <c r="E21214" t="s">
        <v>1016</v>
      </c>
      <c r="F21214" s="86">
        <v>16470148.651365699</v>
      </c>
    </row>
    <row r="21215" spans="1:6">
      <c r="A21215">
        <v>2048</v>
      </c>
      <c r="B21215" t="s">
        <v>1034</v>
      </c>
      <c r="C21215" t="s">
        <v>1013</v>
      </c>
      <c r="D21215" t="s">
        <v>1017</v>
      </c>
      <c r="E21215" t="s">
        <v>1016</v>
      </c>
      <c r="F21215" s="86">
        <v>16759016.9316494</v>
      </c>
    </row>
    <row r="21216" spans="1:6">
      <c r="A21216">
        <v>2049</v>
      </c>
      <c r="B21216" t="s">
        <v>1034</v>
      </c>
      <c r="C21216" t="s">
        <v>1013</v>
      </c>
      <c r="D21216" t="s">
        <v>1017</v>
      </c>
      <c r="E21216" t="s">
        <v>1016</v>
      </c>
      <c r="F21216" s="86">
        <v>17054476.9407572</v>
      </c>
    </row>
    <row r="21217" spans="1:6">
      <c r="A21217">
        <v>2050</v>
      </c>
      <c r="B21217" t="s">
        <v>1034</v>
      </c>
      <c r="C21217" t="s">
        <v>1013</v>
      </c>
      <c r="D21217" t="s">
        <v>1017</v>
      </c>
      <c r="E21217" t="s">
        <v>1016</v>
      </c>
      <c r="F21217" s="86">
        <v>17358174.1981101</v>
      </c>
    </row>
    <row r="21218" spans="1:6">
      <c r="A21218">
        <v>2017</v>
      </c>
      <c r="B21218" t="s">
        <v>1035</v>
      </c>
      <c r="C21218" t="s">
        <v>1013</v>
      </c>
      <c r="D21218" t="s">
        <v>1017</v>
      </c>
      <c r="E21218" t="s">
        <v>1016</v>
      </c>
      <c r="F21218" s="86">
        <v>11623472.5168416</v>
      </c>
    </row>
    <row r="21219" spans="1:6">
      <c r="A21219">
        <v>2018</v>
      </c>
      <c r="B21219" t="s">
        <v>1035</v>
      </c>
      <c r="C21219" t="s">
        <v>1013</v>
      </c>
      <c r="D21219" t="s">
        <v>1017</v>
      </c>
      <c r="E21219" t="s">
        <v>1016</v>
      </c>
      <c r="F21219" s="86">
        <v>11706562.7373631</v>
      </c>
    </row>
    <row r="21220" spans="1:6">
      <c r="A21220">
        <v>2019</v>
      </c>
      <c r="B21220" t="s">
        <v>1035</v>
      </c>
      <c r="C21220" t="s">
        <v>1013</v>
      </c>
      <c r="D21220" t="s">
        <v>1017</v>
      </c>
      <c r="E21220" t="s">
        <v>1016</v>
      </c>
      <c r="F21220" s="86">
        <v>11789815.284380499</v>
      </c>
    </row>
    <row r="21221" spans="1:6">
      <c r="A21221">
        <v>2020</v>
      </c>
      <c r="B21221" t="s">
        <v>1035</v>
      </c>
      <c r="C21221" t="s">
        <v>1013</v>
      </c>
      <c r="D21221" t="s">
        <v>1017</v>
      </c>
      <c r="E21221" t="s">
        <v>1016</v>
      </c>
      <c r="F21221" s="86">
        <v>11873858.518522801</v>
      </c>
    </row>
    <row r="21222" spans="1:6">
      <c r="A21222">
        <v>2021</v>
      </c>
      <c r="B21222" t="s">
        <v>1035</v>
      </c>
      <c r="C21222" t="s">
        <v>1013</v>
      </c>
      <c r="D21222" t="s">
        <v>1017</v>
      </c>
      <c r="E21222" t="s">
        <v>1016</v>
      </c>
      <c r="F21222" s="86">
        <v>11971097.325876201</v>
      </c>
    </row>
    <row r="21223" spans="1:6">
      <c r="A21223">
        <v>2022</v>
      </c>
      <c r="B21223" t="s">
        <v>1035</v>
      </c>
      <c r="C21223" t="s">
        <v>1013</v>
      </c>
      <c r="D21223" t="s">
        <v>1017</v>
      </c>
      <c r="E21223" t="s">
        <v>1016</v>
      </c>
      <c r="F21223" s="86">
        <v>12089459.523044599</v>
      </c>
    </row>
    <row r="21224" spans="1:6">
      <c r="A21224">
        <v>2023</v>
      </c>
      <c r="B21224" t="s">
        <v>1035</v>
      </c>
      <c r="C21224" t="s">
        <v>1013</v>
      </c>
      <c r="D21224" t="s">
        <v>1017</v>
      </c>
      <c r="E21224" t="s">
        <v>1016</v>
      </c>
      <c r="F21224" s="86">
        <v>12226834.8655819</v>
      </c>
    </row>
    <row r="21225" spans="1:6">
      <c r="A21225">
        <v>2024</v>
      </c>
      <c r="B21225" t="s">
        <v>1035</v>
      </c>
      <c r="C21225" t="s">
        <v>1013</v>
      </c>
      <c r="D21225" t="s">
        <v>1017</v>
      </c>
      <c r="E21225" t="s">
        <v>1016</v>
      </c>
      <c r="F21225" s="86">
        <v>12386511.7741137</v>
      </c>
    </row>
    <row r="21226" spans="1:6">
      <c r="A21226">
        <v>2025</v>
      </c>
      <c r="B21226" t="s">
        <v>1035</v>
      </c>
      <c r="C21226" t="s">
        <v>1013</v>
      </c>
      <c r="D21226" t="s">
        <v>1017</v>
      </c>
      <c r="E21226" t="s">
        <v>1016</v>
      </c>
      <c r="F21226" s="86">
        <v>12550451.0622463</v>
      </c>
    </row>
    <row r="21227" spans="1:6">
      <c r="A21227">
        <v>2026</v>
      </c>
      <c r="B21227" t="s">
        <v>1035</v>
      </c>
      <c r="C21227" t="s">
        <v>1013</v>
      </c>
      <c r="D21227" t="s">
        <v>1017</v>
      </c>
      <c r="E21227" t="s">
        <v>1016</v>
      </c>
      <c r="F21227" s="86">
        <v>12725789.859458501</v>
      </c>
    </row>
    <row r="21228" spans="1:6">
      <c r="A21228">
        <v>2027</v>
      </c>
      <c r="B21228" t="s">
        <v>1035</v>
      </c>
      <c r="C21228" t="s">
        <v>1013</v>
      </c>
      <c r="D21228" t="s">
        <v>1017</v>
      </c>
      <c r="E21228" t="s">
        <v>1016</v>
      </c>
      <c r="F21228" s="86">
        <v>12908789.4200071</v>
      </c>
    </row>
    <row r="21229" spans="1:6">
      <c r="A21229">
        <v>2028</v>
      </c>
      <c r="B21229" t="s">
        <v>1035</v>
      </c>
      <c r="C21229" t="s">
        <v>1013</v>
      </c>
      <c r="D21229" t="s">
        <v>1017</v>
      </c>
      <c r="E21229" t="s">
        <v>1016</v>
      </c>
      <c r="F21229" s="86">
        <v>13096538.339644</v>
      </c>
    </row>
    <row r="21230" spans="1:6">
      <c r="A21230">
        <v>2029</v>
      </c>
      <c r="B21230" t="s">
        <v>1035</v>
      </c>
      <c r="C21230" t="s">
        <v>1013</v>
      </c>
      <c r="D21230" t="s">
        <v>1017</v>
      </c>
      <c r="E21230" t="s">
        <v>1016</v>
      </c>
      <c r="F21230" s="86">
        <v>13292288.3846248</v>
      </c>
    </row>
    <row r="21231" spans="1:6">
      <c r="A21231">
        <v>2030</v>
      </c>
      <c r="B21231" t="s">
        <v>1035</v>
      </c>
      <c r="C21231" t="s">
        <v>1013</v>
      </c>
      <c r="D21231" t="s">
        <v>1017</v>
      </c>
      <c r="E21231" t="s">
        <v>1016</v>
      </c>
      <c r="F21231" s="86">
        <v>13493227.641134299</v>
      </c>
    </row>
    <row r="21232" spans="1:6">
      <c r="A21232">
        <v>2031</v>
      </c>
      <c r="B21232" t="s">
        <v>1035</v>
      </c>
      <c r="C21232" t="s">
        <v>1013</v>
      </c>
      <c r="D21232" t="s">
        <v>1017</v>
      </c>
      <c r="E21232" t="s">
        <v>1016</v>
      </c>
      <c r="F21232" s="86">
        <v>13698361.204843</v>
      </c>
    </row>
    <row r="21233" spans="1:6">
      <c r="A21233">
        <v>2032</v>
      </c>
      <c r="B21233" t="s">
        <v>1035</v>
      </c>
      <c r="C21233" t="s">
        <v>1013</v>
      </c>
      <c r="D21233" t="s">
        <v>1017</v>
      </c>
      <c r="E21233" t="s">
        <v>1016</v>
      </c>
      <c r="F21233" s="86">
        <v>13913171.522239899</v>
      </c>
    </row>
    <row r="21234" spans="1:6">
      <c r="A21234">
        <v>2033</v>
      </c>
      <c r="B21234" t="s">
        <v>1035</v>
      </c>
      <c r="C21234" t="s">
        <v>1013</v>
      </c>
      <c r="D21234" t="s">
        <v>1017</v>
      </c>
      <c r="E21234" t="s">
        <v>1016</v>
      </c>
      <c r="F21234" s="86">
        <v>14132814.980142299</v>
      </c>
    </row>
    <row r="21235" spans="1:6">
      <c r="A21235">
        <v>2034</v>
      </c>
      <c r="B21235" t="s">
        <v>1035</v>
      </c>
      <c r="C21235" t="s">
        <v>1013</v>
      </c>
      <c r="D21235" t="s">
        <v>1017</v>
      </c>
      <c r="E21235" t="s">
        <v>1016</v>
      </c>
      <c r="F21235" s="86">
        <v>14360281.527876999</v>
      </c>
    </row>
    <row r="21236" spans="1:6">
      <c r="A21236">
        <v>2035</v>
      </c>
      <c r="B21236" t="s">
        <v>1035</v>
      </c>
      <c r="C21236" t="s">
        <v>1013</v>
      </c>
      <c r="D21236" t="s">
        <v>1017</v>
      </c>
      <c r="E21236" t="s">
        <v>1016</v>
      </c>
      <c r="F21236" s="86">
        <v>14594372.043910099</v>
      </c>
    </row>
    <row r="21237" spans="1:6">
      <c r="A21237">
        <v>2036</v>
      </c>
      <c r="B21237" t="s">
        <v>1035</v>
      </c>
      <c r="C21237" t="s">
        <v>1013</v>
      </c>
      <c r="D21237" t="s">
        <v>1017</v>
      </c>
      <c r="E21237" t="s">
        <v>1016</v>
      </c>
      <c r="F21237" s="86">
        <v>14830939.3480896</v>
      </c>
    </row>
    <row r="21238" spans="1:6">
      <c r="A21238">
        <v>2037</v>
      </c>
      <c r="B21238" t="s">
        <v>1035</v>
      </c>
      <c r="C21238" t="s">
        <v>1013</v>
      </c>
      <c r="D21238" t="s">
        <v>1017</v>
      </c>
      <c r="E21238" t="s">
        <v>1016</v>
      </c>
      <c r="F21238" s="86">
        <v>15077911.257019401</v>
      </c>
    </row>
    <row r="21239" spans="1:6">
      <c r="A21239">
        <v>2038</v>
      </c>
      <c r="B21239" t="s">
        <v>1035</v>
      </c>
      <c r="C21239" t="s">
        <v>1013</v>
      </c>
      <c r="D21239" t="s">
        <v>1017</v>
      </c>
      <c r="E21239" t="s">
        <v>1016</v>
      </c>
      <c r="F21239" s="86">
        <v>15326501.194568999</v>
      </c>
    </row>
    <row r="21240" spans="1:6">
      <c r="A21240">
        <v>2039</v>
      </c>
      <c r="B21240" t="s">
        <v>1035</v>
      </c>
      <c r="C21240" t="s">
        <v>1013</v>
      </c>
      <c r="D21240" t="s">
        <v>1017</v>
      </c>
      <c r="E21240" t="s">
        <v>1016</v>
      </c>
      <c r="F21240" s="86">
        <v>15582793.786163701</v>
      </c>
    </row>
    <row r="21241" spans="1:6">
      <c r="A21241">
        <v>2040</v>
      </c>
      <c r="B21241" t="s">
        <v>1035</v>
      </c>
      <c r="C21241" t="s">
        <v>1013</v>
      </c>
      <c r="D21241" t="s">
        <v>1017</v>
      </c>
      <c r="E21241" t="s">
        <v>1016</v>
      </c>
      <c r="F21241" s="86">
        <v>15846165.907513</v>
      </c>
    </row>
    <row r="21242" spans="1:6">
      <c r="A21242">
        <v>2041</v>
      </c>
      <c r="B21242" t="s">
        <v>1035</v>
      </c>
      <c r="C21242" t="s">
        <v>1013</v>
      </c>
      <c r="D21242" t="s">
        <v>1017</v>
      </c>
      <c r="E21242" t="s">
        <v>1016</v>
      </c>
      <c r="F21242" s="86">
        <v>16117560.099560499</v>
      </c>
    </row>
    <row r="21243" spans="1:6">
      <c r="A21243">
        <v>2042</v>
      </c>
      <c r="B21243" t="s">
        <v>1035</v>
      </c>
      <c r="C21243" t="s">
        <v>1013</v>
      </c>
      <c r="D21243" t="s">
        <v>1017</v>
      </c>
      <c r="E21243" t="s">
        <v>1016</v>
      </c>
      <c r="F21243" s="86">
        <v>16394536.2285298</v>
      </c>
    </row>
    <row r="21244" spans="1:6">
      <c r="A21244">
        <v>2043</v>
      </c>
      <c r="B21244" t="s">
        <v>1035</v>
      </c>
      <c r="C21244" t="s">
        <v>1013</v>
      </c>
      <c r="D21244" t="s">
        <v>1017</v>
      </c>
      <c r="E21244" t="s">
        <v>1016</v>
      </c>
      <c r="F21244" s="86">
        <v>16680199.443196399</v>
      </c>
    </row>
    <row r="21245" spans="1:6">
      <c r="A21245">
        <v>2044</v>
      </c>
      <c r="B21245" t="s">
        <v>1035</v>
      </c>
      <c r="C21245" t="s">
        <v>1013</v>
      </c>
      <c r="D21245" t="s">
        <v>1017</v>
      </c>
      <c r="E21245" t="s">
        <v>1016</v>
      </c>
      <c r="F21245" s="86">
        <v>16970669.616675701</v>
      </c>
    </row>
    <row r="21246" spans="1:6">
      <c r="A21246">
        <v>2045</v>
      </c>
      <c r="B21246" t="s">
        <v>1035</v>
      </c>
      <c r="C21246" t="s">
        <v>1013</v>
      </c>
      <c r="D21246" t="s">
        <v>1017</v>
      </c>
      <c r="E21246" t="s">
        <v>1016</v>
      </c>
      <c r="F21246" s="86">
        <v>17264066.903418899</v>
      </c>
    </row>
    <row r="21247" spans="1:6">
      <c r="A21247">
        <v>2046</v>
      </c>
      <c r="B21247" t="s">
        <v>1035</v>
      </c>
      <c r="C21247" t="s">
        <v>1013</v>
      </c>
      <c r="D21247" t="s">
        <v>1017</v>
      </c>
      <c r="E21247" t="s">
        <v>1016</v>
      </c>
      <c r="F21247" s="86">
        <v>17568303.411014002</v>
      </c>
    </row>
    <row r="21248" spans="1:6">
      <c r="A21248">
        <v>2047</v>
      </c>
      <c r="B21248" t="s">
        <v>1035</v>
      </c>
      <c r="C21248" t="s">
        <v>1013</v>
      </c>
      <c r="D21248" t="s">
        <v>1017</v>
      </c>
      <c r="E21248" t="s">
        <v>1016</v>
      </c>
      <c r="F21248" s="86">
        <v>17872141.956877399</v>
      </c>
    </row>
    <row r="21249" spans="1:6">
      <c r="A21249">
        <v>2048</v>
      </c>
      <c r="B21249" t="s">
        <v>1035</v>
      </c>
      <c r="C21249" t="s">
        <v>1013</v>
      </c>
      <c r="D21249" t="s">
        <v>1017</v>
      </c>
      <c r="E21249" t="s">
        <v>1016</v>
      </c>
      <c r="F21249" s="86">
        <v>18185599.656704601</v>
      </c>
    </row>
    <row r="21250" spans="1:6">
      <c r="A21250">
        <v>2049</v>
      </c>
      <c r="B21250" t="s">
        <v>1035</v>
      </c>
      <c r="C21250" t="s">
        <v>1013</v>
      </c>
      <c r="D21250" t="s">
        <v>1017</v>
      </c>
      <c r="E21250" t="s">
        <v>1016</v>
      </c>
      <c r="F21250" s="86">
        <v>18506210.195026498</v>
      </c>
    </row>
    <row r="21251" spans="1:6">
      <c r="A21251">
        <v>2050</v>
      </c>
      <c r="B21251" t="s">
        <v>1035</v>
      </c>
      <c r="C21251" t="s">
        <v>1013</v>
      </c>
      <c r="D21251" t="s">
        <v>1017</v>
      </c>
      <c r="E21251" t="s">
        <v>1016</v>
      </c>
      <c r="F21251" s="86">
        <v>18835759.163297299</v>
      </c>
    </row>
    <row r="21252" spans="1:6">
      <c r="A21252">
        <v>2017</v>
      </c>
      <c r="B21252" t="s">
        <v>1036</v>
      </c>
      <c r="C21252" t="s">
        <v>1013</v>
      </c>
      <c r="D21252" t="s">
        <v>1017</v>
      </c>
      <c r="E21252" t="s">
        <v>1016</v>
      </c>
      <c r="F21252" s="86">
        <v>93342747.112792507</v>
      </c>
    </row>
    <row r="21253" spans="1:6">
      <c r="A21253">
        <v>2018</v>
      </c>
      <c r="B21253" t="s">
        <v>1036</v>
      </c>
      <c r="C21253" t="s">
        <v>1013</v>
      </c>
      <c r="D21253" t="s">
        <v>1017</v>
      </c>
      <c r="E21253" t="s">
        <v>1016</v>
      </c>
      <c r="F21253" s="86">
        <v>94010006.353131101</v>
      </c>
    </row>
    <row r="21254" spans="1:6">
      <c r="A21254">
        <v>2019</v>
      </c>
      <c r="B21254" t="s">
        <v>1036</v>
      </c>
      <c r="C21254" t="s">
        <v>1013</v>
      </c>
      <c r="D21254" t="s">
        <v>1017</v>
      </c>
      <c r="E21254" t="s">
        <v>1016</v>
      </c>
      <c r="F21254" s="86">
        <v>94678569.162694097</v>
      </c>
    </row>
    <row r="21255" spans="1:6">
      <c r="A21255">
        <v>2020</v>
      </c>
      <c r="B21255" t="s">
        <v>1036</v>
      </c>
      <c r="C21255" t="s">
        <v>1013</v>
      </c>
      <c r="D21255" t="s">
        <v>1017</v>
      </c>
      <c r="E21255" t="s">
        <v>1016</v>
      </c>
      <c r="F21255" s="86">
        <v>95353481.6158977</v>
      </c>
    </row>
    <row r="21256" spans="1:6">
      <c r="A21256">
        <v>2021</v>
      </c>
      <c r="B21256" t="s">
        <v>1036</v>
      </c>
      <c r="C21256" t="s">
        <v>1013</v>
      </c>
      <c r="D21256" t="s">
        <v>1017</v>
      </c>
      <c r="E21256" t="s">
        <v>1016</v>
      </c>
      <c r="F21256" s="86">
        <v>96134361.631847307</v>
      </c>
    </row>
    <row r="21257" spans="1:6">
      <c r="A21257">
        <v>2022</v>
      </c>
      <c r="B21257" t="s">
        <v>1036</v>
      </c>
      <c r="C21257" t="s">
        <v>1013</v>
      </c>
      <c r="D21257" t="s">
        <v>1017</v>
      </c>
      <c r="E21257" t="s">
        <v>1016</v>
      </c>
      <c r="F21257" s="86">
        <v>97084873.849430799</v>
      </c>
    </row>
    <row r="21258" spans="1:6">
      <c r="A21258">
        <v>2023</v>
      </c>
      <c r="B21258" t="s">
        <v>1036</v>
      </c>
      <c r="C21258" t="s">
        <v>1013</v>
      </c>
      <c r="D21258" t="s">
        <v>1017</v>
      </c>
      <c r="E21258" t="s">
        <v>1016</v>
      </c>
      <c r="F21258" s="86">
        <v>98188071.868732899</v>
      </c>
    </row>
    <row r="21259" spans="1:6">
      <c r="A21259">
        <v>2024</v>
      </c>
      <c r="B21259" t="s">
        <v>1036</v>
      </c>
      <c r="C21259" t="s">
        <v>1013</v>
      </c>
      <c r="D21259" t="s">
        <v>1017</v>
      </c>
      <c r="E21259" t="s">
        <v>1016</v>
      </c>
      <c r="F21259" s="86">
        <v>99470363.479199693</v>
      </c>
    </row>
    <row r="21260" spans="1:6">
      <c r="A21260">
        <v>2025</v>
      </c>
      <c r="B21260" t="s">
        <v>1036</v>
      </c>
      <c r="C21260" t="s">
        <v>1013</v>
      </c>
      <c r="D21260" t="s">
        <v>1017</v>
      </c>
      <c r="E21260" t="s">
        <v>1016</v>
      </c>
      <c r="F21260" s="86">
        <v>100786884.294458</v>
      </c>
    </row>
    <row r="21261" spans="1:6">
      <c r="A21261">
        <v>2026</v>
      </c>
      <c r="B21261" t="s">
        <v>1036</v>
      </c>
      <c r="C21261" t="s">
        <v>1013</v>
      </c>
      <c r="D21261" t="s">
        <v>1017</v>
      </c>
      <c r="E21261" t="s">
        <v>1016</v>
      </c>
      <c r="F21261" s="86">
        <v>102194949.309755</v>
      </c>
    </row>
    <row r="21262" spans="1:6">
      <c r="A21262">
        <v>2027</v>
      </c>
      <c r="B21262" t="s">
        <v>1036</v>
      </c>
      <c r="C21262" t="s">
        <v>1013</v>
      </c>
      <c r="D21262" t="s">
        <v>1017</v>
      </c>
      <c r="E21262" t="s">
        <v>1016</v>
      </c>
      <c r="F21262" s="86">
        <v>103664534.382314</v>
      </c>
    </row>
    <row r="21263" spans="1:6">
      <c r="A21263">
        <v>2028</v>
      </c>
      <c r="B21263" t="s">
        <v>1036</v>
      </c>
      <c r="C21263" t="s">
        <v>1013</v>
      </c>
      <c r="D21263" t="s">
        <v>1017</v>
      </c>
      <c r="E21263" t="s">
        <v>1016</v>
      </c>
      <c r="F21263" s="86">
        <v>105172259.367336</v>
      </c>
    </row>
    <row r="21264" spans="1:6">
      <c r="A21264">
        <v>2029</v>
      </c>
      <c r="B21264" t="s">
        <v>1036</v>
      </c>
      <c r="C21264" t="s">
        <v>1013</v>
      </c>
      <c r="D21264" t="s">
        <v>1017</v>
      </c>
      <c r="E21264" t="s">
        <v>1016</v>
      </c>
      <c r="F21264" s="86">
        <v>106744237.699929</v>
      </c>
    </row>
    <row r="21265" spans="1:6">
      <c r="A21265">
        <v>2030</v>
      </c>
      <c r="B21265" t="s">
        <v>1036</v>
      </c>
      <c r="C21265" t="s">
        <v>1013</v>
      </c>
      <c r="D21265" t="s">
        <v>1017</v>
      </c>
      <c r="E21265" t="s">
        <v>1016</v>
      </c>
      <c r="F21265" s="86">
        <v>108357888.197078</v>
      </c>
    </row>
    <row r="21266" spans="1:6">
      <c r="A21266">
        <v>2031</v>
      </c>
      <c r="B21266" t="s">
        <v>1036</v>
      </c>
      <c r="C21266" t="s">
        <v>1013</v>
      </c>
      <c r="D21266" t="s">
        <v>1017</v>
      </c>
      <c r="E21266" t="s">
        <v>1016</v>
      </c>
      <c r="F21266" s="86">
        <v>110005221.24095701</v>
      </c>
    </row>
    <row r="21267" spans="1:6">
      <c r="A21267">
        <v>2032</v>
      </c>
      <c r="B21267" t="s">
        <v>1036</v>
      </c>
      <c r="C21267" t="s">
        <v>1013</v>
      </c>
      <c r="D21267" t="s">
        <v>1017</v>
      </c>
      <c r="E21267" t="s">
        <v>1016</v>
      </c>
      <c r="F21267" s="86">
        <v>111730263.83084901</v>
      </c>
    </row>
    <row r="21268" spans="1:6">
      <c r="A21268">
        <v>2033</v>
      </c>
      <c r="B21268" t="s">
        <v>1036</v>
      </c>
      <c r="C21268" t="s">
        <v>1013</v>
      </c>
      <c r="D21268" t="s">
        <v>1017</v>
      </c>
      <c r="E21268" t="s">
        <v>1016</v>
      </c>
      <c r="F21268" s="86">
        <v>113494119.14312799</v>
      </c>
    </row>
    <row r="21269" spans="1:6">
      <c r="A21269">
        <v>2034</v>
      </c>
      <c r="B21269" t="s">
        <v>1036</v>
      </c>
      <c r="C21269" t="s">
        <v>1013</v>
      </c>
      <c r="D21269" t="s">
        <v>1017</v>
      </c>
      <c r="E21269" t="s">
        <v>1016</v>
      </c>
      <c r="F21269" s="86">
        <v>115320798.081892</v>
      </c>
    </row>
    <row r="21270" spans="1:6">
      <c r="A21270">
        <v>2035</v>
      </c>
      <c r="B21270" t="s">
        <v>1036</v>
      </c>
      <c r="C21270" t="s">
        <v>1013</v>
      </c>
      <c r="D21270" t="s">
        <v>1017</v>
      </c>
      <c r="E21270" t="s">
        <v>1016</v>
      </c>
      <c r="F21270" s="86">
        <v>117200671.05513</v>
      </c>
    </row>
    <row r="21271" spans="1:6">
      <c r="A21271">
        <v>2036</v>
      </c>
      <c r="B21271" t="s">
        <v>1036</v>
      </c>
      <c r="C21271" t="s">
        <v>1013</v>
      </c>
      <c r="D21271" t="s">
        <v>1017</v>
      </c>
      <c r="E21271" t="s">
        <v>1016</v>
      </c>
      <c r="F21271" s="86">
        <v>119100433.97169299</v>
      </c>
    </row>
    <row r="21272" spans="1:6">
      <c r="A21272">
        <v>2037</v>
      </c>
      <c r="B21272" t="s">
        <v>1036</v>
      </c>
      <c r="C21272" t="s">
        <v>1013</v>
      </c>
      <c r="D21272" t="s">
        <v>1017</v>
      </c>
      <c r="E21272" t="s">
        <v>1016</v>
      </c>
      <c r="F21272" s="86">
        <v>121083751.470469</v>
      </c>
    </row>
    <row r="21273" spans="1:6">
      <c r="A21273">
        <v>2038</v>
      </c>
      <c r="B21273" t="s">
        <v>1036</v>
      </c>
      <c r="C21273" t="s">
        <v>1013</v>
      </c>
      <c r="D21273" t="s">
        <v>1017</v>
      </c>
      <c r="E21273" t="s">
        <v>1016</v>
      </c>
      <c r="F21273" s="86">
        <v>123080062.61086699</v>
      </c>
    </row>
    <row r="21274" spans="1:6">
      <c r="A21274">
        <v>2039</v>
      </c>
      <c r="B21274" t="s">
        <v>1036</v>
      </c>
      <c r="C21274" t="s">
        <v>1013</v>
      </c>
      <c r="D21274" t="s">
        <v>1017</v>
      </c>
      <c r="E21274" t="s">
        <v>1016</v>
      </c>
      <c r="F21274" s="86">
        <v>125138230.213487</v>
      </c>
    </row>
    <row r="21275" spans="1:6">
      <c r="A21275">
        <v>2040</v>
      </c>
      <c r="B21275" t="s">
        <v>1036</v>
      </c>
      <c r="C21275" t="s">
        <v>1013</v>
      </c>
      <c r="D21275" t="s">
        <v>1017</v>
      </c>
      <c r="E21275" t="s">
        <v>1016</v>
      </c>
      <c r="F21275" s="86">
        <v>127253250.25453299</v>
      </c>
    </row>
    <row r="21276" spans="1:6">
      <c r="A21276">
        <v>2041</v>
      </c>
      <c r="B21276" t="s">
        <v>1036</v>
      </c>
      <c r="C21276" t="s">
        <v>1013</v>
      </c>
      <c r="D21276" t="s">
        <v>1017</v>
      </c>
      <c r="E21276" t="s">
        <v>1016</v>
      </c>
      <c r="F21276" s="86">
        <v>129432691.84562901</v>
      </c>
    </row>
    <row r="21277" spans="1:6">
      <c r="A21277">
        <v>2042</v>
      </c>
      <c r="B21277" t="s">
        <v>1036</v>
      </c>
      <c r="C21277" t="s">
        <v>1013</v>
      </c>
      <c r="D21277" t="s">
        <v>1017</v>
      </c>
      <c r="E21277" t="s">
        <v>1016</v>
      </c>
      <c r="F21277" s="86">
        <v>131656959.397791</v>
      </c>
    </row>
    <row r="21278" spans="1:6">
      <c r="A21278">
        <v>2043</v>
      </c>
      <c r="B21278" t="s">
        <v>1036</v>
      </c>
      <c r="C21278" t="s">
        <v>1013</v>
      </c>
      <c r="D21278" t="s">
        <v>1017</v>
      </c>
      <c r="E21278" t="s">
        <v>1016</v>
      </c>
      <c r="F21278" s="86">
        <v>133950988.928762</v>
      </c>
    </row>
    <row r="21279" spans="1:6">
      <c r="A21279">
        <v>2044</v>
      </c>
      <c r="B21279" t="s">
        <v>1036</v>
      </c>
      <c r="C21279" t="s">
        <v>1013</v>
      </c>
      <c r="D21279" t="s">
        <v>1017</v>
      </c>
      <c r="E21279" t="s">
        <v>1016</v>
      </c>
      <c r="F21279" s="86">
        <v>136283620.92901799</v>
      </c>
    </row>
    <row r="21280" spans="1:6">
      <c r="A21280">
        <v>2045</v>
      </c>
      <c r="B21280" t="s">
        <v>1036</v>
      </c>
      <c r="C21280" t="s">
        <v>1013</v>
      </c>
      <c r="D21280" t="s">
        <v>1017</v>
      </c>
      <c r="E21280" t="s">
        <v>1016</v>
      </c>
      <c r="F21280" s="86">
        <v>138639759.22593099</v>
      </c>
    </row>
    <row r="21281" spans="1:6">
      <c r="A21281">
        <v>2046</v>
      </c>
      <c r="B21281" t="s">
        <v>1036</v>
      </c>
      <c r="C21281" t="s">
        <v>1013</v>
      </c>
      <c r="D21281" t="s">
        <v>1017</v>
      </c>
      <c r="E21281" t="s">
        <v>1016</v>
      </c>
      <c r="F21281" s="86">
        <v>141082942.306528</v>
      </c>
    </row>
    <row r="21282" spans="1:6">
      <c r="A21282">
        <v>2047</v>
      </c>
      <c r="B21282" t="s">
        <v>1036</v>
      </c>
      <c r="C21282" t="s">
        <v>1013</v>
      </c>
      <c r="D21282" t="s">
        <v>1017</v>
      </c>
      <c r="E21282" t="s">
        <v>1016</v>
      </c>
      <c r="F21282" s="86">
        <v>143522929.53999501</v>
      </c>
    </row>
    <row r="21283" spans="1:6">
      <c r="A21283">
        <v>2048</v>
      </c>
      <c r="B21283" t="s">
        <v>1036</v>
      </c>
      <c r="C21283" t="s">
        <v>1013</v>
      </c>
      <c r="D21283" t="s">
        <v>1017</v>
      </c>
      <c r="E21283" t="s">
        <v>1016</v>
      </c>
      <c r="F21283" s="86">
        <v>146040163.76265401</v>
      </c>
    </row>
    <row r="21284" spans="1:6">
      <c r="A21284">
        <v>2049</v>
      </c>
      <c r="B21284" t="s">
        <v>1036</v>
      </c>
      <c r="C21284" t="s">
        <v>1013</v>
      </c>
      <c r="D21284" t="s">
        <v>1017</v>
      </c>
      <c r="E21284" t="s">
        <v>1016</v>
      </c>
      <c r="F21284" s="86">
        <v>148614839.13242</v>
      </c>
    </row>
    <row r="21285" spans="1:6">
      <c r="A21285">
        <v>2050</v>
      </c>
      <c r="B21285" t="s">
        <v>1036</v>
      </c>
      <c r="C21285" t="s">
        <v>1013</v>
      </c>
      <c r="D21285" t="s">
        <v>1017</v>
      </c>
      <c r="E21285" t="s">
        <v>1016</v>
      </c>
      <c r="F21285" s="86">
        <v>151261294.910761</v>
      </c>
    </row>
    <row r="21286" spans="1:6">
      <c r="A21286">
        <v>2017</v>
      </c>
      <c r="B21286" t="s">
        <v>1037</v>
      </c>
      <c r="C21286" t="s">
        <v>1013</v>
      </c>
      <c r="D21286" t="s">
        <v>1017</v>
      </c>
      <c r="E21286" t="s">
        <v>1016</v>
      </c>
      <c r="F21286" s="86">
        <v>45731474.731186897</v>
      </c>
    </row>
    <row r="21287" spans="1:6">
      <c r="A21287">
        <v>2018</v>
      </c>
      <c r="B21287" t="s">
        <v>1037</v>
      </c>
      <c r="C21287" t="s">
        <v>1013</v>
      </c>
      <c r="D21287" t="s">
        <v>1017</v>
      </c>
      <c r="E21287" t="s">
        <v>1016</v>
      </c>
      <c r="F21287" s="86">
        <v>46058385.498574398</v>
      </c>
    </row>
    <row r="21288" spans="1:6">
      <c r="A21288">
        <v>2019</v>
      </c>
      <c r="B21288" t="s">
        <v>1037</v>
      </c>
      <c r="C21288" t="s">
        <v>1013</v>
      </c>
      <c r="D21288" t="s">
        <v>1017</v>
      </c>
      <c r="E21288" t="s">
        <v>1016</v>
      </c>
      <c r="F21288" s="86">
        <v>46385934.924506702</v>
      </c>
    </row>
    <row r="21289" spans="1:6">
      <c r="A21289">
        <v>2020</v>
      </c>
      <c r="B21289" t="s">
        <v>1037</v>
      </c>
      <c r="C21289" t="s">
        <v>1013</v>
      </c>
      <c r="D21289" t="s">
        <v>1017</v>
      </c>
      <c r="E21289" t="s">
        <v>1016</v>
      </c>
      <c r="F21289" s="86">
        <v>46716595.235608801</v>
      </c>
    </row>
    <row r="21290" spans="1:6">
      <c r="A21290">
        <v>2021</v>
      </c>
      <c r="B21290" t="s">
        <v>1037</v>
      </c>
      <c r="C21290" t="s">
        <v>1013</v>
      </c>
      <c r="D21290" t="s">
        <v>1017</v>
      </c>
      <c r="E21290" t="s">
        <v>1016</v>
      </c>
      <c r="F21290" s="86">
        <v>47099172.305837303</v>
      </c>
    </row>
    <row r="21291" spans="1:6">
      <c r="A21291">
        <v>2022</v>
      </c>
      <c r="B21291" t="s">
        <v>1037</v>
      </c>
      <c r="C21291" t="s">
        <v>1013</v>
      </c>
      <c r="D21291" t="s">
        <v>1017</v>
      </c>
      <c r="E21291" t="s">
        <v>1016</v>
      </c>
      <c r="F21291" s="86">
        <v>47564857.394445002</v>
      </c>
    </row>
    <row r="21292" spans="1:6">
      <c r="A21292">
        <v>2023</v>
      </c>
      <c r="B21292" t="s">
        <v>1037</v>
      </c>
      <c r="C21292" t="s">
        <v>1013</v>
      </c>
      <c r="D21292" t="s">
        <v>1017</v>
      </c>
      <c r="E21292" t="s">
        <v>1016</v>
      </c>
      <c r="F21292" s="86">
        <v>48105347.940349303</v>
      </c>
    </row>
    <row r="21293" spans="1:6">
      <c r="A21293">
        <v>2024</v>
      </c>
      <c r="B21293" t="s">
        <v>1037</v>
      </c>
      <c r="C21293" t="s">
        <v>1013</v>
      </c>
      <c r="D21293" t="s">
        <v>1017</v>
      </c>
      <c r="E21293" t="s">
        <v>1016</v>
      </c>
      <c r="F21293" s="86">
        <v>48733581.929554902</v>
      </c>
    </row>
    <row r="21294" spans="1:6">
      <c r="A21294">
        <v>2025</v>
      </c>
      <c r="B21294" t="s">
        <v>1037</v>
      </c>
      <c r="C21294" t="s">
        <v>1013</v>
      </c>
      <c r="D21294" t="s">
        <v>1017</v>
      </c>
      <c r="E21294" t="s">
        <v>1016</v>
      </c>
      <c r="F21294" s="86">
        <v>49378585.856033802</v>
      </c>
    </row>
    <row r="21295" spans="1:6">
      <c r="A21295">
        <v>2026</v>
      </c>
      <c r="B21295" t="s">
        <v>1037</v>
      </c>
      <c r="C21295" t="s">
        <v>1013</v>
      </c>
      <c r="D21295" t="s">
        <v>1017</v>
      </c>
      <c r="E21295" t="s">
        <v>1016</v>
      </c>
      <c r="F21295" s="86">
        <v>50068440.093869098</v>
      </c>
    </row>
    <row r="21296" spans="1:6">
      <c r="A21296">
        <v>2027</v>
      </c>
      <c r="B21296" t="s">
        <v>1037</v>
      </c>
      <c r="C21296" t="s">
        <v>1013</v>
      </c>
      <c r="D21296" t="s">
        <v>1017</v>
      </c>
      <c r="E21296" t="s">
        <v>1016</v>
      </c>
      <c r="F21296" s="86">
        <v>50788434.894641504</v>
      </c>
    </row>
    <row r="21297" spans="1:6">
      <c r="A21297">
        <v>2028</v>
      </c>
      <c r="B21297" t="s">
        <v>1037</v>
      </c>
      <c r="C21297" t="s">
        <v>1013</v>
      </c>
      <c r="D21297" t="s">
        <v>1017</v>
      </c>
      <c r="E21297" t="s">
        <v>1016</v>
      </c>
      <c r="F21297" s="86">
        <v>51527115.608321801</v>
      </c>
    </row>
    <row r="21298" spans="1:6">
      <c r="A21298">
        <v>2029</v>
      </c>
      <c r="B21298" t="s">
        <v>1037</v>
      </c>
      <c r="C21298" t="s">
        <v>1013</v>
      </c>
      <c r="D21298" t="s">
        <v>1017</v>
      </c>
      <c r="E21298" t="s">
        <v>1016</v>
      </c>
      <c r="F21298" s="86">
        <v>52297276.007694498</v>
      </c>
    </row>
    <row r="21299" spans="1:6">
      <c r="A21299">
        <v>2030</v>
      </c>
      <c r="B21299" t="s">
        <v>1037</v>
      </c>
      <c r="C21299" t="s">
        <v>1013</v>
      </c>
      <c r="D21299" t="s">
        <v>1017</v>
      </c>
      <c r="E21299" t="s">
        <v>1016</v>
      </c>
      <c r="F21299" s="86">
        <v>53087852.878612503</v>
      </c>
    </row>
    <row r="21300" spans="1:6">
      <c r="A21300">
        <v>2031</v>
      </c>
      <c r="B21300" t="s">
        <v>1037</v>
      </c>
      <c r="C21300" t="s">
        <v>1013</v>
      </c>
      <c r="D21300" t="s">
        <v>1017</v>
      </c>
      <c r="E21300" t="s">
        <v>1016</v>
      </c>
      <c r="F21300" s="86">
        <v>53894931.862252802</v>
      </c>
    </row>
    <row r="21301" spans="1:6">
      <c r="A21301">
        <v>2032</v>
      </c>
      <c r="B21301" t="s">
        <v>1037</v>
      </c>
      <c r="C21301" t="s">
        <v>1013</v>
      </c>
      <c r="D21301" t="s">
        <v>1017</v>
      </c>
      <c r="E21301" t="s">
        <v>1016</v>
      </c>
      <c r="F21301" s="86">
        <v>54740083.135919102</v>
      </c>
    </row>
    <row r="21302" spans="1:6">
      <c r="A21302">
        <v>2033</v>
      </c>
      <c r="B21302" t="s">
        <v>1037</v>
      </c>
      <c r="C21302" t="s">
        <v>1013</v>
      </c>
      <c r="D21302" t="s">
        <v>1017</v>
      </c>
      <c r="E21302" t="s">
        <v>1016</v>
      </c>
      <c r="F21302" s="86">
        <v>55604249.952709898</v>
      </c>
    </row>
    <row r="21303" spans="1:6">
      <c r="A21303">
        <v>2034</v>
      </c>
      <c r="B21303" t="s">
        <v>1037</v>
      </c>
      <c r="C21303" t="s">
        <v>1013</v>
      </c>
      <c r="D21303" t="s">
        <v>1017</v>
      </c>
      <c r="E21303" t="s">
        <v>1016</v>
      </c>
      <c r="F21303" s="86">
        <v>56499195.9909826</v>
      </c>
    </row>
    <row r="21304" spans="1:6">
      <c r="A21304">
        <v>2035</v>
      </c>
      <c r="B21304" t="s">
        <v>1037</v>
      </c>
      <c r="C21304" t="s">
        <v>1013</v>
      </c>
      <c r="D21304" t="s">
        <v>1017</v>
      </c>
      <c r="E21304" t="s">
        <v>1016</v>
      </c>
      <c r="F21304" s="86">
        <v>57420203.4182612</v>
      </c>
    </row>
    <row r="21305" spans="1:6">
      <c r="A21305">
        <v>2036</v>
      </c>
      <c r="B21305" t="s">
        <v>1037</v>
      </c>
      <c r="C21305" t="s">
        <v>1013</v>
      </c>
      <c r="D21305" t="s">
        <v>1017</v>
      </c>
      <c r="E21305" t="s">
        <v>1016</v>
      </c>
      <c r="F21305" s="86">
        <v>58350955.538820297</v>
      </c>
    </row>
    <row r="21306" spans="1:6">
      <c r="A21306">
        <v>2037</v>
      </c>
      <c r="B21306" t="s">
        <v>1037</v>
      </c>
      <c r="C21306" t="s">
        <v>1013</v>
      </c>
      <c r="D21306" t="s">
        <v>1017</v>
      </c>
      <c r="E21306" t="s">
        <v>1016</v>
      </c>
      <c r="F21306" s="86">
        <v>59322643.611912698</v>
      </c>
    </row>
    <row r="21307" spans="1:6">
      <c r="A21307">
        <v>2038</v>
      </c>
      <c r="B21307" t="s">
        <v>1037</v>
      </c>
      <c r="C21307" t="s">
        <v>1013</v>
      </c>
      <c r="D21307" t="s">
        <v>1017</v>
      </c>
      <c r="E21307" t="s">
        <v>1016</v>
      </c>
      <c r="F21307" s="86">
        <v>60300697.6685647</v>
      </c>
    </row>
    <row r="21308" spans="1:6">
      <c r="A21308">
        <v>2039</v>
      </c>
      <c r="B21308" t="s">
        <v>1037</v>
      </c>
      <c r="C21308" t="s">
        <v>1013</v>
      </c>
      <c r="D21308" t="s">
        <v>1017</v>
      </c>
      <c r="E21308" t="s">
        <v>1016</v>
      </c>
      <c r="F21308" s="86">
        <v>61309057.103262201</v>
      </c>
    </row>
    <row r="21309" spans="1:6">
      <c r="A21309">
        <v>2040</v>
      </c>
      <c r="B21309" t="s">
        <v>1037</v>
      </c>
      <c r="C21309" t="s">
        <v>1013</v>
      </c>
      <c r="D21309" t="s">
        <v>1017</v>
      </c>
      <c r="E21309" t="s">
        <v>1016</v>
      </c>
      <c r="F21309" s="86">
        <v>62345270.291268803</v>
      </c>
    </row>
    <row r="21310" spans="1:6">
      <c r="A21310">
        <v>2041</v>
      </c>
      <c r="B21310" t="s">
        <v>1037</v>
      </c>
      <c r="C21310" t="s">
        <v>1013</v>
      </c>
      <c r="D21310" t="s">
        <v>1017</v>
      </c>
      <c r="E21310" t="s">
        <v>1016</v>
      </c>
      <c r="F21310" s="86">
        <v>63413045.572521999</v>
      </c>
    </row>
    <row r="21311" spans="1:6">
      <c r="A21311">
        <v>2042</v>
      </c>
      <c r="B21311" t="s">
        <v>1037</v>
      </c>
      <c r="C21311" t="s">
        <v>1013</v>
      </c>
      <c r="D21311" t="s">
        <v>1017</v>
      </c>
      <c r="E21311" t="s">
        <v>1016</v>
      </c>
      <c r="F21311" s="86">
        <v>64502782.466961101</v>
      </c>
    </row>
    <row r="21312" spans="1:6">
      <c r="A21312">
        <v>2043</v>
      </c>
      <c r="B21312" t="s">
        <v>1037</v>
      </c>
      <c r="C21312" t="s">
        <v>1013</v>
      </c>
      <c r="D21312" t="s">
        <v>1017</v>
      </c>
      <c r="E21312" t="s">
        <v>1016</v>
      </c>
      <c r="F21312" s="86">
        <v>65626697.894491799</v>
      </c>
    </row>
    <row r="21313" spans="1:6">
      <c r="A21313">
        <v>2044</v>
      </c>
      <c r="B21313" t="s">
        <v>1037</v>
      </c>
      <c r="C21313" t="s">
        <v>1013</v>
      </c>
      <c r="D21313" t="s">
        <v>1017</v>
      </c>
      <c r="E21313" t="s">
        <v>1016</v>
      </c>
      <c r="F21313" s="86">
        <v>66769525.855704203</v>
      </c>
    </row>
    <row r="21314" spans="1:6">
      <c r="A21314">
        <v>2045</v>
      </c>
      <c r="B21314" t="s">
        <v>1037</v>
      </c>
      <c r="C21314" t="s">
        <v>1013</v>
      </c>
      <c r="D21314" t="s">
        <v>1017</v>
      </c>
      <c r="E21314" t="s">
        <v>1016</v>
      </c>
      <c r="F21314" s="86">
        <v>67923870.272611707</v>
      </c>
    </row>
    <row r="21315" spans="1:6">
      <c r="A21315">
        <v>2046</v>
      </c>
      <c r="B21315" t="s">
        <v>1037</v>
      </c>
      <c r="C21315" t="s">
        <v>1013</v>
      </c>
      <c r="D21315" t="s">
        <v>1017</v>
      </c>
      <c r="E21315" t="s">
        <v>1016</v>
      </c>
      <c r="F21315" s="86">
        <v>69120860.598801494</v>
      </c>
    </row>
    <row r="21316" spans="1:6">
      <c r="A21316">
        <v>2047</v>
      </c>
      <c r="B21316" t="s">
        <v>1037</v>
      </c>
      <c r="C21316" t="s">
        <v>1013</v>
      </c>
      <c r="D21316" t="s">
        <v>1017</v>
      </c>
      <c r="E21316" t="s">
        <v>1016</v>
      </c>
      <c r="F21316" s="86">
        <v>70316285.181462094</v>
      </c>
    </row>
    <row r="21317" spans="1:6">
      <c r="A21317">
        <v>2048</v>
      </c>
      <c r="B21317" t="s">
        <v>1037</v>
      </c>
      <c r="C21317" t="s">
        <v>1013</v>
      </c>
      <c r="D21317" t="s">
        <v>1017</v>
      </c>
      <c r="E21317" t="s">
        <v>1016</v>
      </c>
      <c r="F21317" s="86">
        <v>71549555.433374703</v>
      </c>
    </row>
    <row r="21318" spans="1:6">
      <c r="A21318">
        <v>2049</v>
      </c>
      <c r="B21318" t="s">
        <v>1037</v>
      </c>
      <c r="C21318" t="s">
        <v>1013</v>
      </c>
      <c r="D21318" t="s">
        <v>1017</v>
      </c>
      <c r="E21318" t="s">
        <v>1016</v>
      </c>
      <c r="F21318" s="86">
        <v>72810967.865035996</v>
      </c>
    </row>
    <row r="21319" spans="1:6">
      <c r="A21319">
        <v>2050</v>
      </c>
      <c r="B21319" t="s">
        <v>1037</v>
      </c>
      <c r="C21319" t="s">
        <v>1013</v>
      </c>
      <c r="D21319" t="s">
        <v>1017</v>
      </c>
      <c r="E21319" t="s">
        <v>1016</v>
      </c>
      <c r="F21319" s="86">
        <v>74107547.720438704</v>
      </c>
    </row>
    <row r="21320" spans="1:6">
      <c r="A21320">
        <v>2017</v>
      </c>
      <c r="B21320" t="s">
        <v>1038</v>
      </c>
      <c r="C21320" t="s">
        <v>1013</v>
      </c>
      <c r="D21320" t="s">
        <v>1017</v>
      </c>
      <c r="E21320" t="s">
        <v>1016</v>
      </c>
      <c r="F21320" s="86">
        <v>24963348.691343699</v>
      </c>
    </row>
    <row r="21321" spans="1:6">
      <c r="A21321">
        <v>2018</v>
      </c>
      <c r="B21321" t="s">
        <v>1038</v>
      </c>
      <c r="C21321" t="s">
        <v>1013</v>
      </c>
      <c r="D21321" t="s">
        <v>1017</v>
      </c>
      <c r="E21321" t="s">
        <v>1016</v>
      </c>
      <c r="F21321" s="86">
        <v>25141798.8184218</v>
      </c>
    </row>
    <row r="21322" spans="1:6">
      <c r="A21322">
        <v>2019</v>
      </c>
      <c r="B21322" t="s">
        <v>1038</v>
      </c>
      <c r="C21322" t="s">
        <v>1013</v>
      </c>
      <c r="D21322" t="s">
        <v>1017</v>
      </c>
      <c r="E21322" t="s">
        <v>1016</v>
      </c>
      <c r="F21322" s="86">
        <v>25320597.568762999</v>
      </c>
    </row>
    <row r="21323" spans="1:6">
      <c r="A21323">
        <v>2020</v>
      </c>
      <c r="B21323" t="s">
        <v>1038</v>
      </c>
      <c r="C21323" t="s">
        <v>1013</v>
      </c>
      <c r="D21323" t="s">
        <v>1017</v>
      </c>
      <c r="E21323" t="s">
        <v>1016</v>
      </c>
      <c r="F21323" s="86">
        <v>25501094.451772999</v>
      </c>
    </row>
    <row r="21324" spans="1:6">
      <c r="A21324">
        <v>2021</v>
      </c>
      <c r="B21324" t="s">
        <v>1038</v>
      </c>
      <c r="C21324" t="s">
        <v>1013</v>
      </c>
      <c r="D21324" t="s">
        <v>1017</v>
      </c>
      <c r="E21324" t="s">
        <v>1016</v>
      </c>
      <c r="F21324" s="86">
        <v>25709931.032302398</v>
      </c>
    </row>
    <row r="21325" spans="1:6">
      <c r="A21325">
        <v>2022</v>
      </c>
      <c r="B21325" t="s">
        <v>1038</v>
      </c>
      <c r="C21325" t="s">
        <v>1013</v>
      </c>
      <c r="D21325" t="s">
        <v>1017</v>
      </c>
      <c r="E21325" t="s">
        <v>1016</v>
      </c>
      <c r="F21325" s="86">
        <v>25964133.620686099</v>
      </c>
    </row>
    <row r="21326" spans="1:6">
      <c r="A21326">
        <v>2023</v>
      </c>
      <c r="B21326" t="s">
        <v>1038</v>
      </c>
      <c r="C21326" t="s">
        <v>1013</v>
      </c>
      <c r="D21326" t="s">
        <v>1017</v>
      </c>
      <c r="E21326" t="s">
        <v>1016</v>
      </c>
      <c r="F21326" s="86">
        <v>26259170.114503399</v>
      </c>
    </row>
    <row r="21327" spans="1:6">
      <c r="A21327">
        <v>2024</v>
      </c>
      <c r="B21327" t="s">
        <v>1038</v>
      </c>
      <c r="C21327" t="s">
        <v>1013</v>
      </c>
      <c r="D21327" t="s">
        <v>1017</v>
      </c>
      <c r="E21327" t="s">
        <v>1016</v>
      </c>
      <c r="F21327" s="86">
        <v>26602102.9463108</v>
      </c>
    </row>
    <row r="21328" spans="1:6">
      <c r="A21328">
        <v>2025</v>
      </c>
      <c r="B21328" t="s">
        <v>1038</v>
      </c>
      <c r="C21328" t="s">
        <v>1013</v>
      </c>
      <c r="D21328" t="s">
        <v>1017</v>
      </c>
      <c r="E21328" t="s">
        <v>1016</v>
      </c>
      <c r="F21328" s="86">
        <v>26954189.950253401</v>
      </c>
    </row>
    <row r="21329" spans="1:6">
      <c r="A21329">
        <v>2026</v>
      </c>
      <c r="B21329" t="s">
        <v>1038</v>
      </c>
      <c r="C21329" t="s">
        <v>1013</v>
      </c>
      <c r="D21329" t="s">
        <v>1017</v>
      </c>
      <c r="E21329" t="s">
        <v>1016</v>
      </c>
      <c r="F21329" s="86">
        <v>27330759.303997401</v>
      </c>
    </row>
    <row r="21330" spans="1:6">
      <c r="A21330">
        <v>2027</v>
      </c>
      <c r="B21330" t="s">
        <v>1038</v>
      </c>
      <c r="C21330" t="s">
        <v>1013</v>
      </c>
      <c r="D21330" t="s">
        <v>1017</v>
      </c>
      <c r="E21330" t="s">
        <v>1016</v>
      </c>
      <c r="F21330" s="86">
        <v>27723781.426578999</v>
      </c>
    </row>
    <row r="21331" spans="1:6">
      <c r="A21331">
        <v>2028</v>
      </c>
      <c r="B21331" t="s">
        <v>1038</v>
      </c>
      <c r="C21331" t="s">
        <v>1013</v>
      </c>
      <c r="D21331" t="s">
        <v>1017</v>
      </c>
      <c r="E21331" t="s">
        <v>1016</v>
      </c>
      <c r="F21331" s="86">
        <v>28127003.591085199</v>
      </c>
    </row>
    <row r="21332" spans="1:6">
      <c r="A21332">
        <v>2029</v>
      </c>
      <c r="B21332" t="s">
        <v>1038</v>
      </c>
      <c r="C21332" t="s">
        <v>1013</v>
      </c>
      <c r="D21332" t="s">
        <v>1017</v>
      </c>
      <c r="E21332" t="s">
        <v>1016</v>
      </c>
      <c r="F21332" s="86">
        <v>28547409.508690398</v>
      </c>
    </row>
    <row r="21333" spans="1:6">
      <c r="A21333">
        <v>2030</v>
      </c>
      <c r="B21333" t="s">
        <v>1038</v>
      </c>
      <c r="C21333" t="s">
        <v>1013</v>
      </c>
      <c r="D21333" t="s">
        <v>1017</v>
      </c>
      <c r="E21333" t="s">
        <v>1016</v>
      </c>
      <c r="F21333" s="86">
        <v>28978960.124804299</v>
      </c>
    </row>
    <row r="21334" spans="1:6">
      <c r="A21334">
        <v>2031</v>
      </c>
      <c r="B21334" t="s">
        <v>1038</v>
      </c>
      <c r="C21334" t="s">
        <v>1013</v>
      </c>
      <c r="D21334" t="s">
        <v>1017</v>
      </c>
      <c r="E21334" t="s">
        <v>1016</v>
      </c>
      <c r="F21334" s="86">
        <v>29419518.716201</v>
      </c>
    </row>
    <row r="21335" spans="1:6">
      <c r="A21335">
        <v>2032</v>
      </c>
      <c r="B21335" t="s">
        <v>1038</v>
      </c>
      <c r="C21335" t="s">
        <v>1013</v>
      </c>
      <c r="D21335" t="s">
        <v>1017</v>
      </c>
      <c r="E21335" t="s">
        <v>1016</v>
      </c>
      <c r="F21335" s="86">
        <v>29880859.752445299</v>
      </c>
    </row>
    <row r="21336" spans="1:6">
      <c r="A21336">
        <v>2033</v>
      </c>
      <c r="B21336" t="s">
        <v>1038</v>
      </c>
      <c r="C21336" t="s">
        <v>1013</v>
      </c>
      <c r="D21336" t="s">
        <v>1017</v>
      </c>
      <c r="E21336" t="s">
        <v>1016</v>
      </c>
      <c r="F21336" s="86">
        <v>30352580.765201598</v>
      </c>
    </row>
    <row r="21337" spans="1:6">
      <c r="A21337">
        <v>2034</v>
      </c>
      <c r="B21337" t="s">
        <v>1038</v>
      </c>
      <c r="C21337" t="s">
        <v>1013</v>
      </c>
      <c r="D21337" t="s">
        <v>1017</v>
      </c>
      <c r="E21337" t="s">
        <v>1016</v>
      </c>
      <c r="F21337" s="86">
        <v>30841103.170058701</v>
      </c>
    </row>
    <row r="21338" spans="1:6">
      <c r="A21338">
        <v>2035</v>
      </c>
      <c r="B21338" t="s">
        <v>1038</v>
      </c>
      <c r="C21338" t="s">
        <v>1013</v>
      </c>
      <c r="D21338" t="s">
        <v>1017</v>
      </c>
      <c r="E21338" t="s">
        <v>1016</v>
      </c>
      <c r="F21338" s="86">
        <v>31343851.653234001</v>
      </c>
    </row>
    <row r="21339" spans="1:6">
      <c r="A21339">
        <v>2036</v>
      </c>
      <c r="B21339" t="s">
        <v>1038</v>
      </c>
      <c r="C21339" t="s">
        <v>1013</v>
      </c>
      <c r="D21339" t="s">
        <v>1017</v>
      </c>
      <c r="E21339" t="s">
        <v>1016</v>
      </c>
      <c r="F21339" s="86">
        <v>31851919.452649999</v>
      </c>
    </row>
    <row r="21340" spans="1:6">
      <c r="A21340">
        <v>2037</v>
      </c>
      <c r="B21340" t="s">
        <v>1038</v>
      </c>
      <c r="C21340" t="s">
        <v>1013</v>
      </c>
      <c r="D21340" t="s">
        <v>1017</v>
      </c>
      <c r="E21340" t="s">
        <v>1016</v>
      </c>
      <c r="F21340" s="86">
        <v>32382332.878641799</v>
      </c>
    </row>
    <row r="21341" spans="1:6">
      <c r="A21341">
        <v>2038</v>
      </c>
      <c r="B21341" t="s">
        <v>1038</v>
      </c>
      <c r="C21341" t="s">
        <v>1013</v>
      </c>
      <c r="D21341" t="s">
        <v>1017</v>
      </c>
      <c r="E21341" t="s">
        <v>1016</v>
      </c>
      <c r="F21341" s="86">
        <v>32916221.2913532</v>
      </c>
    </row>
    <row r="21342" spans="1:6">
      <c r="A21342">
        <v>2039</v>
      </c>
      <c r="B21342" t="s">
        <v>1038</v>
      </c>
      <c r="C21342" t="s">
        <v>1013</v>
      </c>
      <c r="D21342" t="s">
        <v>1017</v>
      </c>
      <c r="E21342" t="s">
        <v>1016</v>
      </c>
      <c r="F21342" s="86">
        <v>33466652.440196</v>
      </c>
    </row>
    <row r="21343" spans="1:6">
      <c r="A21343">
        <v>2040</v>
      </c>
      <c r="B21343" t="s">
        <v>1038</v>
      </c>
      <c r="C21343" t="s">
        <v>1013</v>
      </c>
      <c r="D21343" t="s">
        <v>1017</v>
      </c>
      <c r="E21343" t="s">
        <v>1016</v>
      </c>
      <c r="F21343" s="86">
        <v>34032288.0616761</v>
      </c>
    </row>
    <row r="21344" spans="1:6">
      <c r="A21344">
        <v>2041</v>
      </c>
      <c r="B21344" t="s">
        <v>1038</v>
      </c>
      <c r="C21344" t="s">
        <v>1013</v>
      </c>
      <c r="D21344" t="s">
        <v>1017</v>
      </c>
      <c r="E21344" t="s">
        <v>1016</v>
      </c>
      <c r="F21344" s="86">
        <v>34615152.419902101</v>
      </c>
    </row>
    <row r="21345" spans="1:6">
      <c r="A21345">
        <v>2042</v>
      </c>
      <c r="B21345" t="s">
        <v>1038</v>
      </c>
      <c r="C21345" t="s">
        <v>1013</v>
      </c>
      <c r="D21345" t="s">
        <v>1017</v>
      </c>
      <c r="E21345" t="s">
        <v>1016</v>
      </c>
      <c r="F21345" s="86">
        <v>35210004.920015201</v>
      </c>
    </row>
    <row r="21346" spans="1:6">
      <c r="A21346">
        <v>2043</v>
      </c>
      <c r="B21346" t="s">
        <v>1038</v>
      </c>
      <c r="C21346" t="s">
        <v>1013</v>
      </c>
      <c r="D21346" t="s">
        <v>1017</v>
      </c>
      <c r="E21346" t="s">
        <v>1016</v>
      </c>
      <c r="F21346" s="86">
        <v>35823514.387661897</v>
      </c>
    </row>
    <row r="21347" spans="1:6">
      <c r="A21347">
        <v>2044</v>
      </c>
      <c r="B21347" t="s">
        <v>1038</v>
      </c>
      <c r="C21347" t="s">
        <v>1013</v>
      </c>
      <c r="D21347" t="s">
        <v>1017</v>
      </c>
      <c r="E21347" t="s">
        <v>1016</v>
      </c>
      <c r="F21347" s="86">
        <v>36447347.602261998</v>
      </c>
    </row>
    <row r="21348" spans="1:6">
      <c r="A21348">
        <v>2045</v>
      </c>
      <c r="B21348" t="s">
        <v>1038</v>
      </c>
      <c r="C21348" t="s">
        <v>1013</v>
      </c>
      <c r="D21348" t="s">
        <v>1017</v>
      </c>
      <c r="E21348" t="s">
        <v>1016</v>
      </c>
      <c r="F21348" s="86">
        <v>37077467.281510398</v>
      </c>
    </row>
    <row r="21349" spans="1:6">
      <c r="A21349">
        <v>2046</v>
      </c>
      <c r="B21349" t="s">
        <v>1038</v>
      </c>
      <c r="C21349" t="s">
        <v>1013</v>
      </c>
      <c r="D21349" t="s">
        <v>1017</v>
      </c>
      <c r="E21349" t="s">
        <v>1016</v>
      </c>
      <c r="F21349" s="86">
        <v>37730865.998006701</v>
      </c>
    </row>
    <row r="21350" spans="1:6">
      <c r="A21350">
        <v>2047</v>
      </c>
      <c r="B21350" t="s">
        <v>1038</v>
      </c>
      <c r="C21350" t="s">
        <v>1013</v>
      </c>
      <c r="D21350" t="s">
        <v>1017</v>
      </c>
      <c r="E21350" t="s">
        <v>1016</v>
      </c>
      <c r="F21350" s="86">
        <v>38383410.025212698</v>
      </c>
    </row>
    <row r="21351" spans="1:6">
      <c r="A21351">
        <v>2048</v>
      </c>
      <c r="B21351" t="s">
        <v>1038</v>
      </c>
      <c r="C21351" t="s">
        <v>1013</v>
      </c>
      <c r="D21351" t="s">
        <v>1017</v>
      </c>
      <c r="E21351" t="s">
        <v>1016</v>
      </c>
      <c r="F21351" s="86">
        <v>39056612.792237498</v>
      </c>
    </row>
    <row r="21352" spans="1:6">
      <c r="A21352">
        <v>2049</v>
      </c>
      <c r="B21352" t="s">
        <v>1038</v>
      </c>
      <c r="C21352" t="s">
        <v>1013</v>
      </c>
      <c r="D21352" t="s">
        <v>1017</v>
      </c>
      <c r="E21352" t="s">
        <v>1016</v>
      </c>
      <c r="F21352" s="86">
        <v>39745177.474663503</v>
      </c>
    </row>
    <row r="21353" spans="1:6">
      <c r="A21353">
        <v>2050</v>
      </c>
      <c r="B21353" t="s">
        <v>1038</v>
      </c>
      <c r="C21353" t="s">
        <v>1013</v>
      </c>
      <c r="D21353" t="s">
        <v>1017</v>
      </c>
      <c r="E21353" t="s">
        <v>1016</v>
      </c>
      <c r="F21353" s="86">
        <v>40452938.928385399</v>
      </c>
    </row>
    <row r="21354" spans="1:6">
      <c r="A21354">
        <v>2017</v>
      </c>
      <c r="B21354" t="s">
        <v>1039</v>
      </c>
      <c r="C21354" t="s">
        <v>1013</v>
      </c>
      <c r="D21354" t="s">
        <v>1017</v>
      </c>
      <c r="E21354" t="s">
        <v>1016</v>
      </c>
      <c r="F21354" s="86">
        <v>22763375.3657654</v>
      </c>
    </row>
    <row r="21355" spans="1:6">
      <c r="A21355">
        <v>2018</v>
      </c>
      <c r="B21355" t="s">
        <v>1039</v>
      </c>
      <c r="C21355" t="s">
        <v>1013</v>
      </c>
      <c r="D21355" t="s">
        <v>1017</v>
      </c>
      <c r="E21355" t="s">
        <v>1016</v>
      </c>
      <c r="F21355" s="86">
        <v>22926099.016224802</v>
      </c>
    </row>
    <row r="21356" spans="1:6">
      <c r="A21356">
        <v>2019</v>
      </c>
      <c r="B21356" t="s">
        <v>1039</v>
      </c>
      <c r="C21356" t="s">
        <v>1013</v>
      </c>
      <c r="D21356" t="s">
        <v>1017</v>
      </c>
      <c r="E21356" t="s">
        <v>1016</v>
      </c>
      <c r="F21356" s="86">
        <v>23089140.566429898</v>
      </c>
    </row>
    <row r="21357" spans="1:6">
      <c r="A21357">
        <v>2020</v>
      </c>
      <c r="B21357" t="s">
        <v>1039</v>
      </c>
      <c r="C21357" t="s">
        <v>1013</v>
      </c>
      <c r="D21357" t="s">
        <v>1017</v>
      </c>
      <c r="E21357" t="s">
        <v>1016</v>
      </c>
      <c r="F21357" s="86">
        <v>23253730.596041299</v>
      </c>
    </row>
    <row r="21358" spans="1:6">
      <c r="A21358">
        <v>2021</v>
      </c>
      <c r="B21358" t="s">
        <v>1039</v>
      </c>
      <c r="C21358" t="s">
        <v>1013</v>
      </c>
      <c r="D21358" t="s">
        <v>1017</v>
      </c>
      <c r="E21358" t="s">
        <v>1016</v>
      </c>
      <c r="F21358" s="86">
        <v>23444162.798526298</v>
      </c>
    </row>
    <row r="21359" spans="1:6">
      <c r="A21359">
        <v>2022</v>
      </c>
      <c r="B21359" t="s">
        <v>1039</v>
      </c>
      <c r="C21359" t="s">
        <v>1013</v>
      </c>
      <c r="D21359" t="s">
        <v>1017</v>
      </c>
      <c r="E21359" t="s">
        <v>1016</v>
      </c>
      <c r="F21359" s="86">
        <v>23675962.987269901</v>
      </c>
    </row>
    <row r="21360" spans="1:6">
      <c r="A21360">
        <v>2023</v>
      </c>
      <c r="B21360" t="s">
        <v>1039</v>
      </c>
      <c r="C21360" t="s">
        <v>1013</v>
      </c>
      <c r="D21360" t="s">
        <v>1017</v>
      </c>
      <c r="E21360" t="s">
        <v>1016</v>
      </c>
      <c r="F21360" s="86">
        <v>23944998.465578701</v>
      </c>
    </row>
    <row r="21361" spans="1:6">
      <c r="A21361">
        <v>2024</v>
      </c>
      <c r="B21361" t="s">
        <v>1039</v>
      </c>
      <c r="C21361" t="s">
        <v>1013</v>
      </c>
      <c r="D21361" t="s">
        <v>1017</v>
      </c>
      <c r="E21361" t="s">
        <v>1016</v>
      </c>
      <c r="F21361" s="86">
        <v>24257709.267009798</v>
      </c>
    </row>
    <row r="21362" spans="1:6">
      <c r="A21362">
        <v>2025</v>
      </c>
      <c r="B21362" t="s">
        <v>1039</v>
      </c>
      <c r="C21362" t="s">
        <v>1013</v>
      </c>
      <c r="D21362" t="s">
        <v>1017</v>
      </c>
      <c r="E21362" t="s">
        <v>1016</v>
      </c>
      <c r="F21362" s="86">
        <v>24578767.5004724</v>
      </c>
    </row>
    <row r="21363" spans="1:6">
      <c r="A21363">
        <v>2026</v>
      </c>
      <c r="B21363" t="s">
        <v>1039</v>
      </c>
      <c r="C21363" t="s">
        <v>1013</v>
      </c>
      <c r="D21363" t="s">
        <v>1017</v>
      </c>
      <c r="E21363" t="s">
        <v>1016</v>
      </c>
      <c r="F21363" s="86">
        <v>24922150.4999451</v>
      </c>
    </row>
    <row r="21364" spans="1:6">
      <c r="A21364">
        <v>2027</v>
      </c>
      <c r="B21364" t="s">
        <v>1039</v>
      </c>
      <c r="C21364" t="s">
        <v>1013</v>
      </c>
      <c r="D21364" t="s">
        <v>1017</v>
      </c>
      <c r="E21364" t="s">
        <v>1016</v>
      </c>
      <c r="F21364" s="86">
        <v>25280536.316447299</v>
      </c>
    </row>
    <row r="21365" spans="1:6">
      <c r="A21365">
        <v>2028</v>
      </c>
      <c r="B21365" t="s">
        <v>1039</v>
      </c>
      <c r="C21365" t="s">
        <v>1013</v>
      </c>
      <c r="D21365" t="s">
        <v>1017</v>
      </c>
      <c r="E21365" t="s">
        <v>1016</v>
      </c>
      <c r="F21365" s="86">
        <v>25648223.264217801</v>
      </c>
    </row>
    <row r="21366" spans="1:6">
      <c r="A21366">
        <v>2029</v>
      </c>
      <c r="B21366" t="s">
        <v>1039</v>
      </c>
      <c r="C21366" t="s">
        <v>1013</v>
      </c>
      <c r="D21366" t="s">
        <v>1017</v>
      </c>
      <c r="E21366" t="s">
        <v>1016</v>
      </c>
      <c r="F21366" s="86">
        <v>26031579.593000598</v>
      </c>
    </row>
    <row r="21367" spans="1:6">
      <c r="A21367">
        <v>2030</v>
      </c>
      <c r="B21367" t="s">
        <v>1039</v>
      </c>
      <c r="C21367" t="s">
        <v>1013</v>
      </c>
      <c r="D21367" t="s">
        <v>1017</v>
      </c>
      <c r="E21367" t="s">
        <v>1016</v>
      </c>
      <c r="F21367" s="86">
        <v>26425098.458814099</v>
      </c>
    </row>
    <row r="21368" spans="1:6">
      <c r="A21368">
        <v>2031</v>
      </c>
      <c r="B21368" t="s">
        <v>1039</v>
      </c>
      <c r="C21368" t="s">
        <v>1013</v>
      </c>
      <c r="D21368" t="s">
        <v>1017</v>
      </c>
      <c r="E21368" t="s">
        <v>1016</v>
      </c>
      <c r="F21368" s="86">
        <v>26826831.443862502</v>
      </c>
    </row>
    <row r="21369" spans="1:6">
      <c r="A21369">
        <v>2032</v>
      </c>
      <c r="B21369" t="s">
        <v>1039</v>
      </c>
      <c r="C21369" t="s">
        <v>1013</v>
      </c>
      <c r="D21369" t="s">
        <v>1017</v>
      </c>
      <c r="E21369" t="s">
        <v>1016</v>
      </c>
      <c r="F21369" s="86">
        <v>27247515.355684899</v>
      </c>
    </row>
    <row r="21370" spans="1:6">
      <c r="A21370">
        <v>2033</v>
      </c>
      <c r="B21370" t="s">
        <v>1039</v>
      </c>
      <c r="C21370" t="s">
        <v>1013</v>
      </c>
      <c r="D21370" t="s">
        <v>1017</v>
      </c>
      <c r="E21370" t="s">
        <v>1016</v>
      </c>
      <c r="F21370" s="86">
        <v>27677664.476063699</v>
      </c>
    </row>
    <row r="21371" spans="1:6">
      <c r="A21371">
        <v>2034</v>
      </c>
      <c r="B21371" t="s">
        <v>1039</v>
      </c>
      <c r="C21371" t="s">
        <v>1013</v>
      </c>
      <c r="D21371" t="s">
        <v>1017</v>
      </c>
      <c r="E21371" t="s">
        <v>1016</v>
      </c>
      <c r="F21371" s="86">
        <v>28123134.313217498</v>
      </c>
    </row>
    <row r="21372" spans="1:6">
      <c r="A21372">
        <v>2035</v>
      </c>
      <c r="B21372" t="s">
        <v>1039</v>
      </c>
      <c r="C21372" t="s">
        <v>1013</v>
      </c>
      <c r="D21372" t="s">
        <v>1017</v>
      </c>
      <c r="E21372" t="s">
        <v>1016</v>
      </c>
      <c r="F21372" s="86">
        <v>28581576.510960702</v>
      </c>
    </row>
    <row r="21373" spans="1:6">
      <c r="A21373">
        <v>2036</v>
      </c>
      <c r="B21373" t="s">
        <v>1039</v>
      </c>
      <c r="C21373" t="s">
        <v>1013</v>
      </c>
      <c r="D21373" t="s">
        <v>1017</v>
      </c>
      <c r="E21373" t="s">
        <v>1016</v>
      </c>
      <c r="F21373" s="86">
        <v>29044869.2435329</v>
      </c>
    </row>
    <row r="21374" spans="1:6">
      <c r="A21374">
        <v>2037</v>
      </c>
      <c r="B21374" t="s">
        <v>1039</v>
      </c>
      <c r="C21374" t="s">
        <v>1013</v>
      </c>
      <c r="D21374" t="s">
        <v>1017</v>
      </c>
      <c r="E21374" t="s">
        <v>1016</v>
      </c>
      <c r="F21374" s="86">
        <v>29528538.324319299</v>
      </c>
    </row>
    <row r="21375" spans="1:6">
      <c r="A21375">
        <v>2038</v>
      </c>
      <c r="B21375" t="s">
        <v>1039</v>
      </c>
      <c r="C21375" t="s">
        <v>1013</v>
      </c>
      <c r="D21375" t="s">
        <v>1017</v>
      </c>
      <c r="E21375" t="s">
        <v>1016</v>
      </c>
      <c r="F21375" s="86">
        <v>30015376.1477319</v>
      </c>
    </row>
    <row r="21376" spans="1:6">
      <c r="A21376">
        <v>2039</v>
      </c>
      <c r="B21376" t="s">
        <v>1039</v>
      </c>
      <c r="C21376" t="s">
        <v>1013</v>
      </c>
      <c r="D21376" t="s">
        <v>1017</v>
      </c>
      <c r="E21376" t="s">
        <v>1016</v>
      </c>
      <c r="F21376" s="86">
        <v>30517298.8268179</v>
      </c>
    </row>
    <row r="21377" spans="1:6">
      <c r="A21377">
        <v>2040</v>
      </c>
      <c r="B21377" t="s">
        <v>1039</v>
      </c>
      <c r="C21377" t="s">
        <v>1013</v>
      </c>
      <c r="D21377" t="s">
        <v>1017</v>
      </c>
      <c r="E21377" t="s">
        <v>1016</v>
      </c>
      <c r="F21377" s="86">
        <v>31033086.036747199</v>
      </c>
    </row>
    <row r="21378" spans="1:6">
      <c r="A21378">
        <v>2041</v>
      </c>
      <c r="B21378" t="s">
        <v>1039</v>
      </c>
      <c r="C21378" t="s">
        <v>1013</v>
      </c>
      <c r="D21378" t="s">
        <v>1017</v>
      </c>
      <c r="E21378" t="s">
        <v>1016</v>
      </c>
      <c r="F21378" s="86">
        <v>31564583.647010699</v>
      </c>
    </row>
    <row r="21379" spans="1:6">
      <c r="A21379">
        <v>2042</v>
      </c>
      <c r="B21379" t="s">
        <v>1039</v>
      </c>
      <c r="C21379" t="s">
        <v>1013</v>
      </c>
      <c r="D21379" t="s">
        <v>1017</v>
      </c>
      <c r="E21379" t="s">
        <v>1016</v>
      </c>
      <c r="F21379" s="86">
        <v>32107012.906592902</v>
      </c>
    </row>
    <row r="21380" spans="1:6">
      <c r="A21380">
        <v>2043</v>
      </c>
      <c r="B21380" t="s">
        <v>1039</v>
      </c>
      <c r="C21380" t="s">
        <v>1013</v>
      </c>
      <c r="D21380" t="s">
        <v>1017</v>
      </c>
      <c r="E21380" t="s">
        <v>1016</v>
      </c>
      <c r="F21380" s="86">
        <v>32666454.929983601</v>
      </c>
    </row>
    <row r="21381" spans="1:6">
      <c r="A21381">
        <v>2044</v>
      </c>
      <c r="B21381" t="s">
        <v>1039</v>
      </c>
      <c r="C21381" t="s">
        <v>1013</v>
      </c>
      <c r="D21381" t="s">
        <v>1017</v>
      </c>
      <c r="E21381" t="s">
        <v>1016</v>
      </c>
      <c r="F21381" s="86">
        <v>33235310.8877782</v>
      </c>
    </row>
    <row r="21382" spans="1:6">
      <c r="A21382">
        <v>2045</v>
      </c>
      <c r="B21382" t="s">
        <v>1039</v>
      </c>
      <c r="C21382" t="s">
        <v>1013</v>
      </c>
      <c r="D21382" t="s">
        <v>1017</v>
      </c>
      <c r="E21382" t="s">
        <v>1016</v>
      </c>
      <c r="F21382" s="86">
        <v>33809899.295825399</v>
      </c>
    </row>
    <row r="21383" spans="1:6">
      <c r="A21383">
        <v>2046</v>
      </c>
      <c r="B21383" t="s">
        <v>1039</v>
      </c>
      <c r="C21383" t="s">
        <v>1013</v>
      </c>
      <c r="D21383" t="s">
        <v>1017</v>
      </c>
      <c r="E21383" t="s">
        <v>1016</v>
      </c>
      <c r="F21383" s="86">
        <v>34405715.203018703</v>
      </c>
    </row>
    <row r="21384" spans="1:6">
      <c r="A21384">
        <v>2047</v>
      </c>
      <c r="B21384" t="s">
        <v>1039</v>
      </c>
      <c r="C21384" t="s">
        <v>1013</v>
      </c>
      <c r="D21384" t="s">
        <v>1017</v>
      </c>
      <c r="E21384" t="s">
        <v>1016</v>
      </c>
      <c r="F21384" s="86">
        <v>35000751.743093498</v>
      </c>
    </row>
    <row r="21385" spans="1:6">
      <c r="A21385">
        <v>2048</v>
      </c>
      <c r="B21385" t="s">
        <v>1039</v>
      </c>
      <c r="C21385" t="s">
        <v>1013</v>
      </c>
      <c r="D21385" t="s">
        <v>1017</v>
      </c>
      <c r="E21385" t="s">
        <v>1016</v>
      </c>
      <c r="F21385" s="86">
        <v>35614626.406806797</v>
      </c>
    </row>
    <row r="21386" spans="1:6">
      <c r="A21386">
        <v>2049</v>
      </c>
      <c r="B21386" t="s">
        <v>1039</v>
      </c>
      <c r="C21386" t="s">
        <v>1013</v>
      </c>
      <c r="D21386" t="s">
        <v>1017</v>
      </c>
      <c r="E21386" t="s">
        <v>1016</v>
      </c>
      <c r="F21386" s="86">
        <v>36242509.168990403</v>
      </c>
    </row>
    <row r="21387" spans="1:6">
      <c r="A21387">
        <v>2050</v>
      </c>
      <c r="B21387" t="s">
        <v>1039</v>
      </c>
      <c r="C21387" t="s">
        <v>1013</v>
      </c>
      <c r="D21387" t="s">
        <v>1017</v>
      </c>
      <c r="E21387" t="s">
        <v>1016</v>
      </c>
      <c r="F21387" s="86">
        <v>36887896.926846698</v>
      </c>
    </row>
    <row r="21388" spans="1:6">
      <c r="A21388">
        <v>2017</v>
      </c>
      <c r="B21388" t="s">
        <v>1040</v>
      </c>
      <c r="C21388" t="s">
        <v>1013</v>
      </c>
      <c r="D21388" t="s">
        <v>1017</v>
      </c>
      <c r="E21388" t="s">
        <v>1016</v>
      </c>
      <c r="F21388" s="86">
        <v>29911994.427636702</v>
      </c>
    </row>
    <row r="21389" spans="1:6">
      <c r="A21389">
        <v>2018</v>
      </c>
      <c r="B21389" t="s">
        <v>1040</v>
      </c>
      <c r="C21389" t="s">
        <v>1013</v>
      </c>
      <c r="D21389" t="s">
        <v>1017</v>
      </c>
      <c r="E21389" t="s">
        <v>1016</v>
      </c>
      <c r="F21389" s="86">
        <v>30125819.875206701</v>
      </c>
    </row>
    <row r="21390" spans="1:6">
      <c r="A21390">
        <v>2019</v>
      </c>
      <c r="B21390" t="s">
        <v>1040</v>
      </c>
      <c r="C21390" t="s">
        <v>1013</v>
      </c>
      <c r="D21390" t="s">
        <v>1017</v>
      </c>
      <c r="E21390" t="s">
        <v>1016</v>
      </c>
      <c r="F21390" s="86">
        <v>30340063.055879399</v>
      </c>
    </row>
    <row r="21391" spans="1:6">
      <c r="A21391">
        <v>2020</v>
      </c>
      <c r="B21391" t="s">
        <v>1040</v>
      </c>
      <c r="C21391" t="s">
        <v>1013</v>
      </c>
      <c r="D21391" t="s">
        <v>1017</v>
      </c>
      <c r="E21391" t="s">
        <v>1016</v>
      </c>
      <c r="F21391" s="86">
        <v>30556341.001020402</v>
      </c>
    </row>
    <row r="21392" spans="1:6">
      <c r="A21392">
        <v>2021</v>
      </c>
      <c r="B21392" t="s">
        <v>1040</v>
      </c>
      <c r="C21392" t="s">
        <v>1013</v>
      </c>
      <c r="D21392" t="s">
        <v>1017</v>
      </c>
      <c r="E21392" t="s">
        <v>1016</v>
      </c>
      <c r="F21392" s="86">
        <v>30806576.604837701</v>
      </c>
    </row>
    <row r="21393" spans="1:6">
      <c r="A21393">
        <v>2022</v>
      </c>
      <c r="B21393" t="s">
        <v>1040</v>
      </c>
      <c r="C21393" t="s">
        <v>1013</v>
      </c>
      <c r="D21393" t="s">
        <v>1017</v>
      </c>
      <c r="E21393" t="s">
        <v>1016</v>
      </c>
      <c r="F21393" s="86">
        <v>31111171.413059901</v>
      </c>
    </row>
    <row r="21394" spans="1:6">
      <c r="A21394">
        <v>2023</v>
      </c>
      <c r="B21394" t="s">
        <v>1040</v>
      </c>
      <c r="C21394" t="s">
        <v>1013</v>
      </c>
      <c r="D21394" t="s">
        <v>1017</v>
      </c>
      <c r="E21394" t="s">
        <v>1016</v>
      </c>
      <c r="F21394" s="86">
        <v>31464694.895351101</v>
      </c>
    </row>
    <row r="21395" spans="1:6">
      <c r="A21395">
        <v>2024</v>
      </c>
      <c r="B21395" t="s">
        <v>1040</v>
      </c>
      <c r="C21395" t="s">
        <v>1013</v>
      </c>
      <c r="D21395" t="s">
        <v>1017</v>
      </c>
      <c r="E21395" t="s">
        <v>1016</v>
      </c>
      <c r="F21395" s="86">
        <v>31875609.5158577</v>
      </c>
    </row>
    <row r="21396" spans="1:6">
      <c r="A21396">
        <v>2025</v>
      </c>
      <c r="B21396" t="s">
        <v>1040</v>
      </c>
      <c r="C21396" t="s">
        <v>1013</v>
      </c>
      <c r="D21396" t="s">
        <v>1017</v>
      </c>
      <c r="E21396" t="s">
        <v>1016</v>
      </c>
      <c r="F21396" s="86">
        <v>32297492.999127101</v>
      </c>
    </row>
    <row r="21397" spans="1:6">
      <c r="A21397">
        <v>2026</v>
      </c>
      <c r="B21397" t="s">
        <v>1040</v>
      </c>
      <c r="C21397" t="s">
        <v>1013</v>
      </c>
      <c r="D21397" t="s">
        <v>1017</v>
      </c>
      <c r="E21397" t="s">
        <v>1016</v>
      </c>
      <c r="F21397" s="86">
        <v>32748712.126419701</v>
      </c>
    </row>
    <row r="21398" spans="1:6">
      <c r="A21398">
        <v>2027</v>
      </c>
      <c r="B21398" t="s">
        <v>1040</v>
      </c>
      <c r="C21398" t="s">
        <v>1013</v>
      </c>
      <c r="D21398" t="s">
        <v>1017</v>
      </c>
      <c r="E21398" t="s">
        <v>1016</v>
      </c>
      <c r="F21398" s="86">
        <v>33219645.5611105</v>
      </c>
    </row>
    <row r="21399" spans="1:6">
      <c r="A21399">
        <v>2028</v>
      </c>
      <c r="B21399" t="s">
        <v>1040</v>
      </c>
      <c r="C21399" t="s">
        <v>1013</v>
      </c>
      <c r="D21399" t="s">
        <v>1017</v>
      </c>
      <c r="E21399" t="s">
        <v>1016</v>
      </c>
      <c r="F21399" s="86">
        <v>33702801.057872497</v>
      </c>
    </row>
    <row r="21400" spans="1:6">
      <c r="A21400">
        <v>2029</v>
      </c>
      <c r="B21400" t="s">
        <v>1040</v>
      </c>
      <c r="C21400" t="s">
        <v>1013</v>
      </c>
      <c r="D21400" t="s">
        <v>1017</v>
      </c>
      <c r="E21400" t="s">
        <v>1016</v>
      </c>
      <c r="F21400" s="86">
        <v>34206546.754022397</v>
      </c>
    </row>
    <row r="21401" spans="1:6">
      <c r="A21401">
        <v>2030</v>
      </c>
      <c r="B21401" t="s">
        <v>1040</v>
      </c>
      <c r="C21401" t="s">
        <v>1013</v>
      </c>
      <c r="D21401" t="s">
        <v>1017</v>
      </c>
      <c r="E21401" t="s">
        <v>1016</v>
      </c>
      <c r="F21401" s="86">
        <v>34723646.4341994</v>
      </c>
    </row>
    <row r="21402" spans="1:6">
      <c r="A21402">
        <v>2031</v>
      </c>
      <c r="B21402" t="s">
        <v>1040</v>
      </c>
      <c r="C21402" t="s">
        <v>1013</v>
      </c>
      <c r="D21402" t="s">
        <v>1017</v>
      </c>
      <c r="E21402" t="s">
        <v>1016</v>
      </c>
      <c r="F21402" s="86">
        <v>35251539.798741303</v>
      </c>
    </row>
    <row r="21403" spans="1:6">
      <c r="A21403">
        <v>2032</v>
      </c>
      <c r="B21403" t="s">
        <v>1040</v>
      </c>
      <c r="C21403" t="s">
        <v>1013</v>
      </c>
      <c r="D21403" t="s">
        <v>1017</v>
      </c>
      <c r="E21403" t="s">
        <v>1016</v>
      </c>
      <c r="F21403" s="86">
        <v>35804335.446312599</v>
      </c>
    </row>
    <row r="21404" spans="1:6">
      <c r="A21404">
        <v>2033</v>
      </c>
      <c r="B21404" t="s">
        <v>1040</v>
      </c>
      <c r="C21404" t="s">
        <v>1013</v>
      </c>
      <c r="D21404" t="s">
        <v>1017</v>
      </c>
      <c r="E21404" t="s">
        <v>1016</v>
      </c>
      <c r="F21404" s="86">
        <v>36369568.7601372</v>
      </c>
    </row>
    <row r="21405" spans="1:6">
      <c r="A21405">
        <v>2034</v>
      </c>
      <c r="B21405" t="s">
        <v>1040</v>
      </c>
      <c r="C21405" t="s">
        <v>1013</v>
      </c>
      <c r="D21405" t="s">
        <v>1017</v>
      </c>
      <c r="E21405" t="s">
        <v>1016</v>
      </c>
      <c r="F21405" s="86">
        <v>36954934.114462703</v>
      </c>
    </row>
    <row r="21406" spans="1:6">
      <c r="A21406">
        <v>2035</v>
      </c>
      <c r="B21406" t="s">
        <v>1040</v>
      </c>
      <c r="C21406" t="s">
        <v>1013</v>
      </c>
      <c r="D21406" t="s">
        <v>1017</v>
      </c>
      <c r="E21406" t="s">
        <v>1016</v>
      </c>
      <c r="F21406" s="86">
        <v>37557345.674433298</v>
      </c>
    </row>
    <row r="21407" spans="1:6">
      <c r="A21407">
        <v>2036</v>
      </c>
      <c r="B21407" t="s">
        <v>1040</v>
      </c>
      <c r="C21407" t="s">
        <v>1013</v>
      </c>
      <c r="D21407" t="s">
        <v>1017</v>
      </c>
      <c r="E21407" t="s">
        <v>1016</v>
      </c>
      <c r="F21407" s="86">
        <v>38166131.033036403</v>
      </c>
    </row>
    <row r="21408" spans="1:6">
      <c r="A21408">
        <v>2037</v>
      </c>
      <c r="B21408" t="s">
        <v>1040</v>
      </c>
      <c r="C21408" t="s">
        <v>1013</v>
      </c>
      <c r="D21408" t="s">
        <v>1017</v>
      </c>
      <c r="E21408" t="s">
        <v>1016</v>
      </c>
      <c r="F21408" s="86">
        <v>38801691.736000597</v>
      </c>
    </row>
    <row r="21409" spans="1:6">
      <c r="A21409">
        <v>2038</v>
      </c>
      <c r="B21409" t="s">
        <v>1040</v>
      </c>
      <c r="C21409" t="s">
        <v>1013</v>
      </c>
      <c r="D21409" t="s">
        <v>1017</v>
      </c>
      <c r="E21409" t="s">
        <v>1016</v>
      </c>
      <c r="F21409" s="86">
        <v>39441416.294730999</v>
      </c>
    </row>
    <row r="21410" spans="1:6">
      <c r="A21410">
        <v>2039</v>
      </c>
      <c r="B21410" t="s">
        <v>1040</v>
      </c>
      <c r="C21410" t="s">
        <v>1013</v>
      </c>
      <c r="D21410" t="s">
        <v>1017</v>
      </c>
      <c r="E21410" t="s">
        <v>1016</v>
      </c>
      <c r="F21410" s="86">
        <v>40100962.962950699</v>
      </c>
    </row>
    <row r="21411" spans="1:6">
      <c r="A21411">
        <v>2040</v>
      </c>
      <c r="B21411" t="s">
        <v>1040</v>
      </c>
      <c r="C21411" t="s">
        <v>1013</v>
      </c>
      <c r="D21411" t="s">
        <v>1017</v>
      </c>
      <c r="E21411" t="s">
        <v>1016</v>
      </c>
      <c r="F21411" s="86">
        <v>40778728.184555501</v>
      </c>
    </row>
    <row r="21412" spans="1:6">
      <c r="A21412">
        <v>2041</v>
      </c>
      <c r="B21412" t="s">
        <v>1040</v>
      </c>
      <c r="C21412" t="s">
        <v>1013</v>
      </c>
      <c r="D21412" t="s">
        <v>1017</v>
      </c>
      <c r="E21412" t="s">
        <v>1016</v>
      </c>
      <c r="F21412" s="86">
        <v>41477137.506593697</v>
      </c>
    </row>
    <row r="21413" spans="1:6">
      <c r="A21413">
        <v>2042</v>
      </c>
      <c r="B21413" t="s">
        <v>1040</v>
      </c>
      <c r="C21413" t="s">
        <v>1013</v>
      </c>
      <c r="D21413" t="s">
        <v>1017</v>
      </c>
      <c r="E21413" t="s">
        <v>1016</v>
      </c>
      <c r="F21413" s="86">
        <v>42189911.457262397</v>
      </c>
    </row>
    <row r="21414" spans="1:6">
      <c r="A21414">
        <v>2043</v>
      </c>
      <c r="B21414" t="s">
        <v>1040</v>
      </c>
      <c r="C21414" t="s">
        <v>1013</v>
      </c>
      <c r="D21414" t="s">
        <v>1017</v>
      </c>
      <c r="E21414" t="s">
        <v>1016</v>
      </c>
      <c r="F21414" s="86">
        <v>42925040.866559699</v>
      </c>
    </row>
    <row r="21415" spans="1:6">
      <c r="A21415">
        <v>2044</v>
      </c>
      <c r="B21415" t="s">
        <v>1040</v>
      </c>
      <c r="C21415" t="s">
        <v>1013</v>
      </c>
      <c r="D21415" t="s">
        <v>1017</v>
      </c>
      <c r="E21415" t="s">
        <v>1016</v>
      </c>
      <c r="F21415" s="86">
        <v>43672540.565803401</v>
      </c>
    </row>
    <row r="21416" spans="1:6">
      <c r="A21416">
        <v>2045</v>
      </c>
      <c r="B21416" t="s">
        <v>1040</v>
      </c>
      <c r="C21416" t="s">
        <v>1013</v>
      </c>
      <c r="D21416" t="s">
        <v>1017</v>
      </c>
      <c r="E21416" t="s">
        <v>1016</v>
      </c>
      <c r="F21416" s="86">
        <v>44427572.936158203</v>
      </c>
    </row>
    <row r="21417" spans="1:6">
      <c r="A21417">
        <v>2046</v>
      </c>
      <c r="B21417" t="s">
        <v>1040</v>
      </c>
      <c r="C21417" t="s">
        <v>1013</v>
      </c>
      <c r="D21417" t="s">
        <v>1017</v>
      </c>
      <c r="E21417" t="s">
        <v>1016</v>
      </c>
      <c r="F21417" s="86">
        <v>45210499.097568601</v>
      </c>
    </row>
    <row r="21418" spans="1:6">
      <c r="A21418">
        <v>2047</v>
      </c>
      <c r="B21418" t="s">
        <v>1040</v>
      </c>
      <c r="C21418" t="s">
        <v>1013</v>
      </c>
      <c r="D21418" t="s">
        <v>1017</v>
      </c>
      <c r="E21418" t="s">
        <v>1016</v>
      </c>
      <c r="F21418" s="86">
        <v>45992401.139114201</v>
      </c>
    </row>
    <row r="21419" spans="1:6">
      <c r="A21419">
        <v>2048</v>
      </c>
      <c r="B21419" t="s">
        <v>1040</v>
      </c>
      <c r="C21419" t="s">
        <v>1013</v>
      </c>
      <c r="D21419" t="s">
        <v>1017</v>
      </c>
      <c r="E21419" t="s">
        <v>1016</v>
      </c>
      <c r="F21419" s="86">
        <v>46799057.235813901</v>
      </c>
    </row>
    <row r="21420" spans="1:6">
      <c r="A21420">
        <v>2049</v>
      </c>
      <c r="B21420" t="s">
        <v>1040</v>
      </c>
      <c r="C21420" t="s">
        <v>1013</v>
      </c>
      <c r="D21420" t="s">
        <v>1017</v>
      </c>
      <c r="E21420" t="s">
        <v>1016</v>
      </c>
      <c r="F21420" s="86">
        <v>47624120.539558001</v>
      </c>
    </row>
    <row r="21421" spans="1:6">
      <c r="A21421">
        <v>2050</v>
      </c>
      <c r="B21421" t="s">
        <v>1040</v>
      </c>
      <c r="C21421" t="s">
        <v>1013</v>
      </c>
      <c r="D21421" t="s">
        <v>1017</v>
      </c>
      <c r="E21421" t="s">
        <v>1016</v>
      </c>
      <c r="F21421" s="86">
        <v>48472186.114476897</v>
      </c>
    </row>
    <row r="21422" spans="1:6">
      <c r="A21422">
        <v>2017</v>
      </c>
      <c r="B21422" t="s">
        <v>1041</v>
      </c>
      <c r="C21422" t="s">
        <v>1013</v>
      </c>
      <c r="D21422" t="s">
        <v>1017</v>
      </c>
      <c r="E21422" t="s">
        <v>1016</v>
      </c>
      <c r="F21422" s="86">
        <v>30878937.479674499</v>
      </c>
    </row>
    <row r="21423" spans="1:6">
      <c r="A21423">
        <v>2018</v>
      </c>
      <c r="B21423" t="s">
        <v>1041</v>
      </c>
      <c r="C21423" t="s">
        <v>1013</v>
      </c>
      <c r="D21423" t="s">
        <v>1017</v>
      </c>
      <c r="E21423" t="s">
        <v>1016</v>
      </c>
      <c r="F21423" s="86">
        <v>31099675.105279699</v>
      </c>
    </row>
    <row r="21424" spans="1:6">
      <c r="A21424">
        <v>2019</v>
      </c>
      <c r="B21424" t="s">
        <v>1041</v>
      </c>
      <c r="C21424" t="s">
        <v>1013</v>
      </c>
      <c r="D21424" t="s">
        <v>1017</v>
      </c>
      <c r="E21424" t="s">
        <v>1016</v>
      </c>
      <c r="F21424" s="86">
        <v>31320843.967738699</v>
      </c>
    </row>
    <row r="21425" spans="1:6">
      <c r="A21425">
        <v>2020</v>
      </c>
      <c r="B21425" t="s">
        <v>1041</v>
      </c>
      <c r="C21425" t="s">
        <v>1013</v>
      </c>
      <c r="D21425" t="s">
        <v>1017</v>
      </c>
      <c r="E21425" t="s">
        <v>1016</v>
      </c>
      <c r="F21425" s="86">
        <v>31544113.371000901</v>
      </c>
    </row>
    <row r="21426" spans="1:6">
      <c r="A21426">
        <v>2021</v>
      </c>
      <c r="B21426" t="s">
        <v>1041</v>
      </c>
      <c r="C21426" t="s">
        <v>1013</v>
      </c>
      <c r="D21426" t="s">
        <v>1017</v>
      </c>
      <c r="E21426" t="s">
        <v>1016</v>
      </c>
      <c r="F21426" s="86">
        <v>31802438.157205202</v>
      </c>
    </row>
    <row r="21427" spans="1:6">
      <c r="A21427">
        <v>2022</v>
      </c>
      <c r="B21427" t="s">
        <v>1041</v>
      </c>
      <c r="C21427" t="s">
        <v>1013</v>
      </c>
      <c r="D21427" t="s">
        <v>1017</v>
      </c>
      <c r="E21427" t="s">
        <v>1016</v>
      </c>
      <c r="F21427" s="86">
        <v>32116879.3778494</v>
      </c>
    </row>
    <row r="21428" spans="1:6">
      <c r="A21428">
        <v>2023</v>
      </c>
      <c r="B21428" t="s">
        <v>1041</v>
      </c>
      <c r="C21428" t="s">
        <v>1013</v>
      </c>
      <c r="D21428" t="s">
        <v>1017</v>
      </c>
      <c r="E21428" t="s">
        <v>1016</v>
      </c>
      <c r="F21428" s="86">
        <v>32481830.953836001</v>
      </c>
    </row>
    <row r="21429" spans="1:6">
      <c r="A21429">
        <v>2024</v>
      </c>
      <c r="B21429" t="s">
        <v>1041</v>
      </c>
      <c r="C21429" t="s">
        <v>1013</v>
      </c>
      <c r="D21429" t="s">
        <v>1017</v>
      </c>
      <c r="E21429" t="s">
        <v>1016</v>
      </c>
      <c r="F21429" s="86">
        <v>32906028.909167901</v>
      </c>
    </row>
    <row r="21430" spans="1:6">
      <c r="A21430">
        <v>2025</v>
      </c>
      <c r="B21430" t="s">
        <v>1041</v>
      </c>
      <c r="C21430" t="s">
        <v>1013</v>
      </c>
      <c r="D21430" t="s">
        <v>1017</v>
      </c>
      <c r="E21430" t="s">
        <v>1016</v>
      </c>
      <c r="F21430" s="86">
        <v>33341550.309624799</v>
      </c>
    </row>
    <row r="21431" spans="1:6">
      <c r="A21431">
        <v>2026</v>
      </c>
      <c r="B21431" t="s">
        <v>1041</v>
      </c>
      <c r="C21431" t="s">
        <v>1013</v>
      </c>
      <c r="D21431" t="s">
        <v>1017</v>
      </c>
      <c r="E21431" t="s">
        <v>1016</v>
      </c>
      <c r="F21431" s="86">
        <v>33807355.665901199</v>
      </c>
    </row>
    <row r="21432" spans="1:6">
      <c r="A21432">
        <v>2027</v>
      </c>
      <c r="B21432" t="s">
        <v>1041</v>
      </c>
      <c r="C21432" t="s">
        <v>1013</v>
      </c>
      <c r="D21432" t="s">
        <v>1017</v>
      </c>
      <c r="E21432" t="s">
        <v>1016</v>
      </c>
      <c r="F21432" s="86">
        <v>34293512.619496703</v>
      </c>
    </row>
    <row r="21433" spans="1:6">
      <c r="A21433">
        <v>2028</v>
      </c>
      <c r="B21433" t="s">
        <v>1041</v>
      </c>
      <c r="C21433" t="s">
        <v>1013</v>
      </c>
      <c r="D21433" t="s">
        <v>1017</v>
      </c>
      <c r="E21433" t="s">
        <v>1016</v>
      </c>
      <c r="F21433" s="86">
        <v>34792286.728778102</v>
      </c>
    </row>
    <row r="21434" spans="1:6">
      <c r="A21434">
        <v>2029</v>
      </c>
      <c r="B21434" t="s">
        <v>1041</v>
      </c>
      <c r="C21434" t="s">
        <v>1013</v>
      </c>
      <c r="D21434" t="s">
        <v>1017</v>
      </c>
      <c r="E21434" t="s">
        <v>1016</v>
      </c>
      <c r="F21434" s="86">
        <v>35312316.6416848</v>
      </c>
    </row>
    <row r="21435" spans="1:6">
      <c r="A21435">
        <v>2030</v>
      </c>
      <c r="B21435" t="s">
        <v>1041</v>
      </c>
      <c r="C21435" t="s">
        <v>1013</v>
      </c>
      <c r="D21435" t="s">
        <v>1017</v>
      </c>
      <c r="E21435" t="s">
        <v>1016</v>
      </c>
      <c r="F21435" s="86">
        <v>35846132.223041996</v>
      </c>
    </row>
    <row r="21436" spans="1:6">
      <c r="A21436">
        <v>2031</v>
      </c>
      <c r="B21436" t="s">
        <v>1041</v>
      </c>
      <c r="C21436" t="s">
        <v>1013</v>
      </c>
      <c r="D21436" t="s">
        <v>1017</v>
      </c>
      <c r="E21436" t="s">
        <v>1016</v>
      </c>
      <c r="F21436" s="86">
        <v>36391090.408263102</v>
      </c>
    </row>
    <row r="21437" spans="1:6">
      <c r="A21437">
        <v>2032</v>
      </c>
      <c r="B21437" t="s">
        <v>1041</v>
      </c>
      <c r="C21437" t="s">
        <v>1013</v>
      </c>
      <c r="D21437" t="s">
        <v>1017</v>
      </c>
      <c r="E21437" t="s">
        <v>1016</v>
      </c>
      <c r="F21437" s="86">
        <v>36961755.874308303</v>
      </c>
    </row>
    <row r="21438" spans="1:6">
      <c r="A21438">
        <v>2033</v>
      </c>
      <c r="B21438" t="s">
        <v>1041</v>
      </c>
      <c r="C21438" t="s">
        <v>1013</v>
      </c>
      <c r="D21438" t="s">
        <v>1017</v>
      </c>
      <c r="E21438" t="s">
        <v>1016</v>
      </c>
      <c r="F21438" s="86">
        <v>37545261.069899403</v>
      </c>
    </row>
    <row r="21439" spans="1:6">
      <c r="A21439">
        <v>2034</v>
      </c>
      <c r="B21439" t="s">
        <v>1041</v>
      </c>
      <c r="C21439" t="s">
        <v>1013</v>
      </c>
      <c r="D21439" t="s">
        <v>1017</v>
      </c>
      <c r="E21439" t="s">
        <v>1016</v>
      </c>
      <c r="F21439" s="86">
        <v>38149549.099663302</v>
      </c>
    </row>
    <row r="21440" spans="1:6">
      <c r="A21440">
        <v>2035</v>
      </c>
      <c r="B21440" t="s">
        <v>1041</v>
      </c>
      <c r="C21440" t="s">
        <v>1013</v>
      </c>
      <c r="D21440" t="s">
        <v>1017</v>
      </c>
      <c r="E21440" t="s">
        <v>1016</v>
      </c>
      <c r="F21440" s="86">
        <v>38771434.3752295</v>
      </c>
    </row>
    <row r="21441" spans="1:6">
      <c r="A21441">
        <v>2036</v>
      </c>
      <c r="B21441" t="s">
        <v>1041</v>
      </c>
      <c r="C21441" t="s">
        <v>1013</v>
      </c>
      <c r="D21441" t="s">
        <v>1017</v>
      </c>
      <c r="E21441" t="s">
        <v>1016</v>
      </c>
      <c r="F21441" s="86">
        <v>39399899.490530498</v>
      </c>
    </row>
    <row r="21442" spans="1:6">
      <c r="A21442">
        <v>2037</v>
      </c>
      <c r="B21442" t="s">
        <v>1041</v>
      </c>
      <c r="C21442" t="s">
        <v>1013</v>
      </c>
      <c r="D21442" t="s">
        <v>1017</v>
      </c>
      <c r="E21442" t="s">
        <v>1016</v>
      </c>
      <c r="F21442" s="86">
        <v>40056005.497063898</v>
      </c>
    </row>
    <row r="21443" spans="1:6">
      <c r="A21443">
        <v>2038</v>
      </c>
      <c r="B21443" t="s">
        <v>1041</v>
      </c>
      <c r="C21443" t="s">
        <v>1013</v>
      </c>
      <c r="D21443" t="s">
        <v>1017</v>
      </c>
      <c r="E21443" t="s">
        <v>1016</v>
      </c>
      <c r="F21443" s="86">
        <v>40716409.961267702</v>
      </c>
    </row>
    <row r="21444" spans="1:6">
      <c r="A21444">
        <v>2039</v>
      </c>
      <c r="B21444" t="s">
        <v>1041</v>
      </c>
      <c r="C21444" t="s">
        <v>1013</v>
      </c>
      <c r="D21444" t="s">
        <v>1017</v>
      </c>
      <c r="E21444" t="s">
        <v>1016</v>
      </c>
      <c r="F21444" s="86">
        <v>41397277.309720598</v>
      </c>
    </row>
    <row r="21445" spans="1:6">
      <c r="A21445">
        <v>2040</v>
      </c>
      <c r="B21445" t="s">
        <v>1041</v>
      </c>
      <c r="C21445" t="s">
        <v>1013</v>
      </c>
      <c r="D21445" t="s">
        <v>1017</v>
      </c>
      <c r="E21445" t="s">
        <v>1016</v>
      </c>
      <c r="F21445" s="86">
        <v>42096952.149339303</v>
      </c>
    </row>
    <row r="21446" spans="1:6">
      <c r="A21446">
        <v>2041</v>
      </c>
      <c r="B21446" t="s">
        <v>1041</v>
      </c>
      <c r="C21446" t="s">
        <v>1013</v>
      </c>
      <c r="D21446" t="s">
        <v>1017</v>
      </c>
      <c r="E21446" t="s">
        <v>1016</v>
      </c>
      <c r="F21446" s="86">
        <v>42817938.436048202</v>
      </c>
    </row>
    <row r="21447" spans="1:6">
      <c r="A21447">
        <v>2042</v>
      </c>
      <c r="B21447" t="s">
        <v>1041</v>
      </c>
      <c r="C21447" t="s">
        <v>1013</v>
      </c>
      <c r="D21447" t="s">
        <v>1017</v>
      </c>
      <c r="E21447" t="s">
        <v>1016</v>
      </c>
      <c r="F21447" s="86">
        <v>43553753.706176199</v>
      </c>
    </row>
    <row r="21448" spans="1:6">
      <c r="A21448">
        <v>2043</v>
      </c>
      <c r="B21448" t="s">
        <v>1041</v>
      </c>
      <c r="C21448" t="s">
        <v>1013</v>
      </c>
      <c r="D21448" t="s">
        <v>1017</v>
      </c>
      <c r="E21448" t="s">
        <v>1016</v>
      </c>
      <c r="F21448" s="86">
        <v>44312647.1034078</v>
      </c>
    </row>
    <row r="21449" spans="1:6">
      <c r="A21449">
        <v>2044</v>
      </c>
      <c r="B21449" t="s">
        <v>1041</v>
      </c>
      <c r="C21449" t="s">
        <v>1013</v>
      </c>
      <c r="D21449" t="s">
        <v>1017</v>
      </c>
      <c r="E21449" t="s">
        <v>1016</v>
      </c>
      <c r="F21449" s="86">
        <v>45084310.675853997</v>
      </c>
    </row>
    <row r="21450" spans="1:6">
      <c r="A21450">
        <v>2045</v>
      </c>
      <c r="B21450" t="s">
        <v>1041</v>
      </c>
      <c r="C21450" t="s">
        <v>1013</v>
      </c>
      <c r="D21450" t="s">
        <v>1017</v>
      </c>
      <c r="E21450" t="s">
        <v>1016</v>
      </c>
      <c r="F21450" s="86">
        <v>45863750.422532201</v>
      </c>
    </row>
    <row r="21451" spans="1:6">
      <c r="A21451">
        <v>2046</v>
      </c>
      <c r="B21451" t="s">
        <v>1041</v>
      </c>
      <c r="C21451" t="s">
        <v>1013</v>
      </c>
      <c r="D21451" t="s">
        <v>1017</v>
      </c>
      <c r="E21451" t="s">
        <v>1016</v>
      </c>
      <c r="F21451" s="86">
        <v>46671985.662341401</v>
      </c>
    </row>
    <row r="21452" spans="1:6">
      <c r="A21452">
        <v>2047</v>
      </c>
      <c r="B21452" t="s">
        <v>1041</v>
      </c>
      <c r="C21452" t="s">
        <v>1013</v>
      </c>
      <c r="D21452" t="s">
        <v>1017</v>
      </c>
      <c r="E21452" t="s">
        <v>1016</v>
      </c>
      <c r="F21452" s="86">
        <v>47479163.676315904</v>
      </c>
    </row>
    <row r="21453" spans="1:6">
      <c r="A21453">
        <v>2048</v>
      </c>
      <c r="B21453" t="s">
        <v>1041</v>
      </c>
      <c r="C21453" t="s">
        <v>1013</v>
      </c>
      <c r="D21453" t="s">
        <v>1017</v>
      </c>
      <c r="E21453" t="s">
        <v>1016</v>
      </c>
      <c r="F21453" s="86">
        <v>48311895.951585896</v>
      </c>
    </row>
    <row r="21454" spans="1:6">
      <c r="A21454">
        <v>2049</v>
      </c>
      <c r="B21454" t="s">
        <v>1041</v>
      </c>
      <c r="C21454" t="s">
        <v>1013</v>
      </c>
      <c r="D21454" t="s">
        <v>1017</v>
      </c>
      <c r="E21454" t="s">
        <v>1016</v>
      </c>
      <c r="F21454" s="86">
        <v>49163630.470149003</v>
      </c>
    </row>
    <row r="21455" spans="1:6">
      <c r="A21455">
        <v>2050</v>
      </c>
      <c r="B21455" t="s">
        <v>1041</v>
      </c>
      <c r="C21455" t="s">
        <v>1013</v>
      </c>
      <c r="D21455" t="s">
        <v>1017</v>
      </c>
      <c r="E21455" t="s">
        <v>1016</v>
      </c>
      <c r="F21455" s="86">
        <v>50039110.837395601</v>
      </c>
    </row>
    <row r="21456" spans="1:6">
      <c r="A21456">
        <v>2017</v>
      </c>
      <c r="B21456" t="s">
        <v>1042</v>
      </c>
      <c r="C21456" t="s">
        <v>1013</v>
      </c>
      <c r="D21456" t="s">
        <v>1017</v>
      </c>
      <c r="E21456" t="s">
        <v>1016</v>
      </c>
      <c r="F21456" s="86">
        <v>10184933.1084623</v>
      </c>
    </row>
    <row r="21457" spans="1:6">
      <c r="A21457">
        <v>2018</v>
      </c>
      <c r="B21457" t="s">
        <v>1042</v>
      </c>
      <c r="C21457" t="s">
        <v>1013</v>
      </c>
      <c r="D21457" t="s">
        <v>1017</v>
      </c>
      <c r="E21457" t="s">
        <v>1016</v>
      </c>
      <c r="F21457" s="86">
        <v>10257739.9514047</v>
      </c>
    </row>
    <row r="21458" spans="1:6">
      <c r="A21458">
        <v>2019</v>
      </c>
      <c r="B21458" t="s">
        <v>1042</v>
      </c>
      <c r="C21458" t="s">
        <v>1013</v>
      </c>
      <c r="D21458" t="s">
        <v>1017</v>
      </c>
      <c r="E21458" t="s">
        <v>1016</v>
      </c>
      <c r="F21458" s="86">
        <v>10330689.0310582</v>
      </c>
    </row>
    <row r="21459" spans="1:6">
      <c r="A21459">
        <v>2020</v>
      </c>
      <c r="B21459" t="s">
        <v>1042</v>
      </c>
      <c r="C21459" t="s">
        <v>1013</v>
      </c>
      <c r="D21459" t="s">
        <v>1017</v>
      </c>
      <c r="E21459" t="s">
        <v>1016</v>
      </c>
      <c r="F21459" s="86">
        <v>10404330.941143</v>
      </c>
    </row>
    <row r="21460" spans="1:6">
      <c r="A21460">
        <v>2021</v>
      </c>
      <c r="B21460" t="s">
        <v>1042</v>
      </c>
      <c r="C21460" t="s">
        <v>1013</v>
      </c>
      <c r="D21460" t="s">
        <v>1017</v>
      </c>
      <c r="E21460" t="s">
        <v>1016</v>
      </c>
      <c r="F21460" s="86">
        <v>10489535.3193532</v>
      </c>
    </row>
    <row r="21461" spans="1:6">
      <c r="A21461">
        <v>2022</v>
      </c>
      <c r="B21461" t="s">
        <v>1042</v>
      </c>
      <c r="C21461" t="s">
        <v>1013</v>
      </c>
      <c r="D21461" t="s">
        <v>1017</v>
      </c>
      <c r="E21461" t="s">
        <v>1016</v>
      </c>
      <c r="F21461" s="86">
        <v>10593248.823126201</v>
      </c>
    </row>
    <row r="21462" spans="1:6">
      <c r="A21462">
        <v>2023</v>
      </c>
      <c r="B21462" t="s">
        <v>1042</v>
      </c>
      <c r="C21462" t="s">
        <v>1013</v>
      </c>
      <c r="D21462" t="s">
        <v>1017</v>
      </c>
      <c r="E21462" t="s">
        <v>1016</v>
      </c>
      <c r="F21462" s="86">
        <v>10713622.375218101</v>
      </c>
    </row>
    <row r="21463" spans="1:6">
      <c r="A21463">
        <v>2024</v>
      </c>
      <c r="B21463" t="s">
        <v>1042</v>
      </c>
      <c r="C21463" t="s">
        <v>1013</v>
      </c>
      <c r="D21463" t="s">
        <v>1017</v>
      </c>
      <c r="E21463" t="s">
        <v>1016</v>
      </c>
      <c r="F21463" s="86">
        <v>10853537.4160982</v>
      </c>
    </row>
    <row r="21464" spans="1:6">
      <c r="A21464">
        <v>2025</v>
      </c>
      <c r="B21464" t="s">
        <v>1042</v>
      </c>
      <c r="C21464" t="s">
        <v>1013</v>
      </c>
      <c r="D21464" t="s">
        <v>1017</v>
      </c>
      <c r="E21464" t="s">
        <v>1016</v>
      </c>
      <c r="F21464" s="86">
        <v>10997187.317714101</v>
      </c>
    </row>
    <row r="21465" spans="1:6">
      <c r="A21465">
        <v>2026</v>
      </c>
      <c r="B21465" t="s">
        <v>1042</v>
      </c>
      <c r="C21465" t="s">
        <v>1013</v>
      </c>
      <c r="D21465" t="s">
        <v>1017</v>
      </c>
      <c r="E21465" t="s">
        <v>1016</v>
      </c>
      <c r="F21465" s="86">
        <v>11150825.9070716</v>
      </c>
    </row>
    <row r="21466" spans="1:6">
      <c r="A21466">
        <v>2027</v>
      </c>
      <c r="B21466" t="s">
        <v>1042</v>
      </c>
      <c r="C21466" t="s">
        <v>1013</v>
      </c>
      <c r="D21466" t="s">
        <v>1017</v>
      </c>
      <c r="E21466" t="s">
        <v>1016</v>
      </c>
      <c r="F21466" s="86">
        <v>11311177.151535399</v>
      </c>
    </row>
    <row r="21467" spans="1:6">
      <c r="A21467">
        <v>2028</v>
      </c>
      <c r="B21467" t="s">
        <v>1042</v>
      </c>
      <c r="C21467" t="s">
        <v>1013</v>
      </c>
      <c r="D21467" t="s">
        <v>1017</v>
      </c>
      <c r="E21467" t="s">
        <v>1016</v>
      </c>
      <c r="F21467" s="86">
        <v>11475689.966868101</v>
      </c>
    </row>
    <row r="21468" spans="1:6">
      <c r="A21468">
        <v>2029</v>
      </c>
      <c r="B21468" t="s">
        <v>1042</v>
      </c>
      <c r="C21468" t="s">
        <v>1013</v>
      </c>
      <c r="D21468" t="s">
        <v>1017</v>
      </c>
      <c r="E21468" t="s">
        <v>1016</v>
      </c>
      <c r="F21468" s="86">
        <v>11647213.675572099</v>
      </c>
    </row>
    <row r="21469" spans="1:6">
      <c r="A21469">
        <v>2030</v>
      </c>
      <c r="B21469" t="s">
        <v>1042</v>
      </c>
      <c r="C21469" t="s">
        <v>1013</v>
      </c>
      <c r="D21469" t="s">
        <v>1017</v>
      </c>
      <c r="E21469" t="s">
        <v>1016</v>
      </c>
      <c r="F21469" s="86">
        <v>11823284.3707493</v>
      </c>
    </row>
    <row r="21470" spans="1:6">
      <c r="A21470">
        <v>2031</v>
      </c>
      <c r="B21470" t="s">
        <v>1042</v>
      </c>
      <c r="C21470" t="s">
        <v>1013</v>
      </c>
      <c r="D21470" t="s">
        <v>1017</v>
      </c>
      <c r="E21470" t="s">
        <v>1016</v>
      </c>
      <c r="F21470" s="86">
        <v>12003030.279009201</v>
      </c>
    </row>
    <row r="21471" spans="1:6">
      <c r="A21471">
        <v>2032</v>
      </c>
      <c r="B21471" t="s">
        <v>1042</v>
      </c>
      <c r="C21471" t="s">
        <v>1013</v>
      </c>
      <c r="D21471" t="s">
        <v>1017</v>
      </c>
      <c r="E21471" t="s">
        <v>1016</v>
      </c>
      <c r="F21471" s="86">
        <v>12191255.3305611</v>
      </c>
    </row>
    <row r="21472" spans="1:6">
      <c r="A21472">
        <v>2033</v>
      </c>
      <c r="B21472" t="s">
        <v>1042</v>
      </c>
      <c r="C21472" t="s">
        <v>1013</v>
      </c>
      <c r="D21472" t="s">
        <v>1017</v>
      </c>
      <c r="E21472" t="s">
        <v>1016</v>
      </c>
      <c r="F21472" s="86">
        <v>12383715.3654781</v>
      </c>
    </row>
    <row r="21473" spans="1:6">
      <c r="A21473">
        <v>2034</v>
      </c>
      <c r="B21473" t="s">
        <v>1042</v>
      </c>
      <c r="C21473" t="s">
        <v>1013</v>
      </c>
      <c r="D21473" t="s">
        <v>1017</v>
      </c>
      <c r="E21473" t="s">
        <v>1016</v>
      </c>
      <c r="F21473" s="86">
        <v>12583030.292212199</v>
      </c>
    </row>
    <row r="21474" spans="1:6">
      <c r="A21474">
        <v>2035</v>
      </c>
      <c r="B21474" t="s">
        <v>1042</v>
      </c>
      <c r="C21474" t="s">
        <v>1013</v>
      </c>
      <c r="D21474" t="s">
        <v>1017</v>
      </c>
      <c r="E21474" t="s">
        <v>1016</v>
      </c>
      <c r="F21474" s="86">
        <v>12788149.394414101</v>
      </c>
    </row>
    <row r="21475" spans="1:6">
      <c r="A21475">
        <v>2036</v>
      </c>
      <c r="B21475" t="s">
        <v>1042</v>
      </c>
      <c r="C21475" t="s">
        <v>1013</v>
      </c>
      <c r="D21475" t="s">
        <v>1017</v>
      </c>
      <c r="E21475" t="s">
        <v>1016</v>
      </c>
      <c r="F21475" s="86">
        <v>12995438.753529999</v>
      </c>
    </row>
    <row r="21476" spans="1:6">
      <c r="A21476">
        <v>2037</v>
      </c>
      <c r="B21476" t="s">
        <v>1042</v>
      </c>
      <c r="C21476" t="s">
        <v>1013</v>
      </c>
      <c r="D21476" t="s">
        <v>1017</v>
      </c>
      <c r="E21476" t="s">
        <v>1016</v>
      </c>
      <c r="F21476" s="86">
        <v>13211845.0269973</v>
      </c>
    </row>
    <row r="21477" spans="1:6">
      <c r="A21477">
        <v>2038</v>
      </c>
      <c r="B21477" t="s">
        <v>1042</v>
      </c>
      <c r="C21477" t="s">
        <v>1013</v>
      </c>
      <c r="D21477" t="s">
        <v>1017</v>
      </c>
      <c r="E21477" t="s">
        <v>1016</v>
      </c>
      <c r="F21477" s="86">
        <v>13429669.079294199</v>
      </c>
    </row>
    <row r="21478" spans="1:6">
      <c r="A21478">
        <v>2039</v>
      </c>
      <c r="B21478" t="s">
        <v>1042</v>
      </c>
      <c r="C21478" t="s">
        <v>1013</v>
      </c>
      <c r="D21478" t="s">
        <v>1017</v>
      </c>
      <c r="E21478" t="s">
        <v>1016</v>
      </c>
      <c r="F21478" s="86">
        <v>13654242.4929453</v>
      </c>
    </row>
    <row r="21479" spans="1:6">
      <c r="A21479">
        <v>2040</v>
      </c>
      <c r="B21479" t="s">
        <v>1042</v>
      </c>
      <c r="C21479" t="s">
        <v>1013</v>
      </c>
      <c r="D21479" t="s">
        <v>1017</v>
      </c>
      <c r="E21479" t="s">
        <v>1016</v>
      </c>
      <c r="F21479" s="86">
        <v>13885019.2625113</v>
      </c>
    </row>
    <row r="21480" spans="1:6">
      <c r="A21480">
        <v>2041</v>
      </c>
      <c r="B21480" t="s">
        <v>1042</v>
      </c>
      <c r="C21480" t="s">
        <v>1013</v>
      </c>
      <c r="D21480" t="s">
        <v>1017</v>
      </c>
      <c r="E21480" t="s">
        <v>1016</v>
      </c>
      <c r="F21480" s="86">
        <v>14122825.2785726</v>
      </c>
    </row>
    <row r="21481" spans="1:6">
      <c r="A21481">
        <v>2042</v>
      </c>
      <c r="B21481" t="s">
        <v>1042</v>
      </c>
      <c r="C21481" t="s">
        <v>1013</v>
      </c>
      <c r="D21481" t="s">
        <v>1017</v>
      </c>
      <c r="E21481" t="s">
        <v>1016</v>
      </c>
      <c r="F21481" s="86">
        <v>14365522.4021823</v>
      </c>
    </row>
    <row r="21482" spans="1:6">
      <c r="A21482">
        <v>2043</v>
      </c>
      <c r="B21482" t="s">
        <v>1042</v>
      </c>
      <c r="C21482" t="s">
        <v>1013</v>
      </c>
      <c r="D21482" t="s">
        <v>1017</v>
      </c>
      <c r="E21482" t="s">
        <v>1016</v>
      </c>
      <c r="F21482" s="86">
        <v>14615831.4839745</v>
      </c>
    </row>
    <row r="21483" spans="1:6">
      <c r="A21483">
        <v>2044</v>
      </c>
      <c r="B21483" t="s">
        <v>1042</v>
      </c>
      <c r="C21483" t="s">
        <v>1013</v>
      </c>
      <c r="D21483" t="s">
        <v>1017</v>
      </c>
      <c r="E21483" t="s">
        <v>1016</v>
      </c>
      <c r="F21483" s="86">
        <v>14870352.607726799</v>
      </c>
    </row>
    <row r="21484" spans="1:6">
      <c r="A21484">
        <v>2045</v>
      </c>
      <c r="B21484" t="s">
        <v>1042</v>
      </c>
      <c r="C21484" t="s">
        <v>1013</v>
      </c>
      <c r="D21484" t="s">
        <v>1017</v>
      </c>
      <c r="E21484" t="s">
        <v>1016</v>
      </c>
      <c r="F21484" s="86">
        <v>15127438.5805592</v>
      </c>
    </row>
    <row r="21485" spans="1:6">
      <c r="A21485">
        <v>2046</v>
      </c>
      <c r="B21485" t="s">
        <v>1042</v>
      </c>
      <c r="C21485" t="s">
        <v>1013</v>
      </c>
      <c r="D21485" t="s">
        <v>1017</v>
      </c>
      <c r="E21485" t="s">
        <v>1016</v>
      </c>
      <c r="F21485" s="86">
        <v>15394022.2950661</v>
      </c>
    </row>
    <row r="21486" spans="1:6">
      <c r="A21486">
        <v>2047</v>
      </c>
      <c r="B21486" t="s">
        <v>1042</v>
      </c>
      <c r="C21486" t="s">
        <v>1013</v>
      </c>
      <c r="D21486" t="s">
        <v>1017</v>
      </c>
      <c r="E21486" t="s">
        <v>1016</v>
      </c>
      <c r="F21486" s="86">
        <v>15660257.3002169</v>
      </c>
    </row>
    <row r="21487" spans="1:6">
      <c r="A21487">
        <v>2048</v>
      </c>
      <c r="B21487" t="s">
        <v>1042</v>
      </c>
      <c r="C21487" t="s">
        <v>1013</v>
      </c>
      <c r="D21487" t="s">
        <v>1017</v>
      </c>
      <c r="E21487" t="s">
        <v>1016</v>
      </c>
      <c r="F21487" s="86">
        <v>15934920.977568701</v>
      </c>
    </row>
    <row r="21488" spans="1:6">
      <c r="A21488">
        <v>2049</v>
      </c>
      <c r="B21488" t="s">
        <v>1042</v>
      </c>
      <c r="C21488" t="s">
        <v>1013</v>
      </c>
      <c r="D21488" t="s">
        <v>1017</v>
      </c>
      <c r="E21488" t="s">
        <v>1016</v>
      </c>
      <c r="F21488" s="86">
        <v>16215852.2467694</v>
      </c>
    </row>
    <row r="21489" spans="1:6">
      <c r="A21489">
        <v>2050</v>
      </c>
      <c r="B21489" t="s">
        <v>1042</v>
      </c>
      <c r="C21489" t="s">
        <v>1013</v>
      </c>
      <c r="D21489" t="s">
        <v>1017</v>
      </c>
      <c r="E21489" t="s">
        <v>1016</v>
      </c>
      <c r="F21489" s="86">
        <v>16504615.711640799</v>
      </c>
    </row>
    <row r="21490" spans="1:6">
      <c r="A21490">
        <v>2017</v>
      </c>
      <c r="B21490" t="s">
        <v>1043</v>
      </c>
      <c r="C21490" t="s">
        <v>1013</v>
      </c>
      <c r="D21490" t="s">
        <v>1017</v>
      </c>
      <c r="E21490" t="s">
        <v>1016</v>
      </c>
      <c r="F21490" s="86">
        <v>42170371.419427402</v>
      </c>
    </row>
    <row r="21491" spans="1:6">
      <c r="A21491">
        <v>2018</v>
      </c>
      <c r="B21491" t="s">
        <v>1043</v>
      </c>
      <c r="C21491" t="s">
        <v>1013</v>
      </c>
      <c r="D21491" t="s">
        <v>1017</v>
      </c>
      <c r="E21491" t="s">
        <v>1016</v>
      </c>
      <c r="F21491" s="86">
        <v>42471825.692721099</v>
      </c>
    </row>
    <row r="21492" spans="1:6">
      <c r="A21492">
        <v>2019</v>
      </c>
      <c r="B21492" t="s">
        <v>1043</v>
      </c>
      <c r="C21492" t="s">
        <v>1013</v>
      </c>
      <c r="D21492" t="s">
        <v>1017</v>
      </c>
      <c r="E21492" t="s">
        <v>1016</v>
      </c>
      <c r="F21492" s="86">
        <v>42773868.892311297</v>
      </c>
    </row>
    <row r="21493" spans="1:6">
      <c r="A21493">
        <v>2020</v>
      </c>
      <c r="B21493" t="s">
        <v>1043</v>
      </c>
      <c r="C21493" t="s">
        <v>1013</v>
      </c>
      <c r="D21493" t="s">
        <v>1017</v>
      </c>
      <c r="E21493" t="s">
        <v>1016</v>
      </c>
      <c r="F21493" s="86">
        <v>43078780.732893802</v>
      </c>
    </row>
    <row r="21494" spans="1:6">
      <c r="A21494">
        <v>2021</v>
      </c>
      <c r="B21494" t="s">
        <v>1043</v>
      </c>
      <c r="C21494" t="s">
        <v>1013</v>
      </c>
      <c r="D21494" t="s">
        <v>1017</v>
      </c>
      <c r="E21494" t="s">
        <v>1016</v>
      </c>
      <c r="F21494" s="86">
        <v>43431566.582091197</v>
      </c>
    </row>
    <row r="21495" spans="1:6">
      <c r="A21495">
        <v>2022</v>
      </c>
      <c r="B21495" t="s">
        <v>1043</v>
      </c>
      <c r="C21495" t="s">
        <v>1013</v>
      </c>
      <c r="D21495" t="s">
        <v>1017</v>
      </c>
      <c r="E21495" t="s">
        <v>1016</v>
      </c>
      <c r="F21495" s="86">
        <v>43860988.840317301</v>
      </c>
    </row>
    <row r="21496" spans="1:6">
      <c r="A21496">
        <v>2023</v>
      </c>
      <c r="B21496" t="s">
        <v>1043</v>
      </c>
      <c r="C21496" t="s">
        <v>1013</v>
      </c>
      <c r="D21496" t="s">
        <v>1017</v>
      </c>
      <c r="E21496" t="s">
        <v>1016</v>
      </c>
      <c r="F21496" s="86">
        <v>44359391.465718202</v>
      </c>
    </row>
    <row r="21497" spans="1:6">
      <c r="A21497">
        <v>2024</v>
      </c>
      <c r="B21497" t="s">
        <v>1043</v>
      </c>
      <c r="C21497" t="s">
        <v>1013</v>
      </c>
      <c r="D21497" t="s">
        <v>1017</v>
      </c>
      <c r="E21497" t="s">
        <v>1016</v>
      </c>
      <c r="F21497" s="86">
        <v>44938704.9652026</v>
      </c>
    </row>
    <row r="21498" spans="1:6">
      <c r="A21498">
        <v>2025</v>
      </c>
      <c r="B21498" t="s">
        <v>1043</v>
      </c>
      <c r="C21498" t="s">
        <v>1013</v>
      </c>
      <c r="D21498" t="s">
        <v>1017</v>
      </c>
      <c r="E21498" t="s">
        <v>1016</v>
      </c>
      <c r="F21498" s="86">
        <v>45533482.529374503</v>
      </c>
    </row>
    <row r="21499" spans="1:6">
      <c r="A21499">
        <v>2026</v>
      </c>
      <c r="B21499" t="s">
        <v>1043</v>
      </c>
      <c r="C21499" t="s">
        <v>1013</v>
      </c>
      <c r="D21499" t="s">
        <v>1017</v>
      </c>
      <c r="E21499" t="s">
        <v>1016</v>
      </c>
      <c r="F21499" s="86">
        <v>46169617.917655297</v>
      </c>
    </row>
    <row r="21500" spans="1:6">
      <c r="A21500">
        <v>2027</v>
      </c>
      <c r="B21500" t="s">
        <v>1043</v>
      </c>
      <c r="C21500" t="s">
        <v>1013</v>
      </c>
      <c r="D21500" t="s">
        <v>1017</v>
      </c>
      <c r="E21500" t="s">
        <v>1016</v>
      </c>
      <c r="F21500" s="86">
        <v>46833546.827604197</v>
      </c>
    </row>
    <row r="21501" spans="1:6">
      <c r="A21501">
        <v>2028</v>
      </c>
      <c r="B21501" t="s">
        <v>1043</v>
      </c>
      <c r="C21501" t="s">
        <v>1013</v>
      </c>
      <c r="D21501" t="s">
        <v>1017</v>
      </c>
      <c r="E21501" t="s">
        <v>1016</v>
      </c>
      <c r="F21501" s="86">
        <v>47514706.581129901</v>
      </c>
    </row>
    <row r="21502" spans="1:6">
      <c r="A21502">
        <v>2029</v>
      </c>
      <c r="B21502" t="s">
        <v>1043</v>
      </c>
      <c r="C21502" t="s">
        <v>1013</v>
      </c>
      <c r="D21502" t="s">
        <v>1017</v>
      </c>
      <c r="E21502" t="s">
        <v>1016</v>
      </c>
      <c r="F21502" s="86">
        <v>48224894.701784</v>
      </c>
    </row>
    <row r="21503" spans="1:6">
      <c r="A21503">
        <v>2030</v>
      </c>
      <c r="B21503" t="s">
        <v>1043</v>
      </c>
      <c r="C21503" t="s">
        <v>1013</v>
      </c>
      <c r="D21503" t="s">
        <v>1017</v>
      </c>
      <c r="E21503" t="s">
        <v>1016</v>
      </c>
      <c r="F21503" s="86">
        <v>48953909.466302097</v>
      </c>
    </row>
    <row r="21504" spans="1:6">
      <c r="A21504">
        <v>2031</v>
      </c>
      <c r="B21504" t="s">
        <v>1043</v>
      </c>
      <c r="C21504" t="s">
        <v>1013</v>
      </c>
      <c r="D21504" t="s">
        <v>1017</v>
      </c>
      <c r="E21504" t="s">
        <v>1016</v>
      </c>
      <c r="F21504" s="86">
        <v>49698141.326415598</v>
      </c>
    </row>
    <row r="21505" spans="1:6">
      <c r="A21505">
        <v>2032</v>
      </c>
      <c r="B21505" t="s">
        <v>1043</v>
      </c>
      <c r="C21505" t="s">
        <v>1013</v>
      </c>
      <c r="D21505" t="s">
        <v>1017</v>
      </c>
      <c r="E21505" t="s">
        <v>1016</v>
      </c>
      <c r="F21505" s="86">
        <v>50477480.792846702</v>
      </c>
    </row>
    <row r="21506" spans="1:6">
      <c r="A21506">
        <v>2033</v>
      </c>
      <c r="B21506" t="s">
        <v>1043</v>
      </c>
      <c r="C21506" t="s">
        <v>1013</v>
      </c>
      <c r="D21506" t="s">
        <v>1017</v>
      </c>
      <c r="E21506" t="s">
        <v>1016</v>
      </c>
      <c r="F21506" s="86">
        <v>51274355.064814098</v>
      </c>
    </row>
    <row r="21507" spans="1:6">
      <c r="A21507">
        <v>2034</v>
      </c>
      <c r="B21507" t="s">
        <v>1043</v>
      </c>
      <c r="C21507" t="s">
        <v>1013</v>
      </c>
      <c r="D21507" t="s">
        <v>1017</v>
      </c>
      <c r="E21507" t="s">
        <v>1016</v>
      </c>
      <c r="F21507" s="86">
        <v>52099611.784745999</v>
      </c>
    </row>
    <row r="21508" spans="1:6">
      <c r="A21508">
        <v>2035</v>
      </c>
      <c r="B21508" t="s">
        <v>1043</v>
      </c>
      <c r="C21508" t="s">
        <v>1013</v>
      </c>
      <c r="D21508" t="s">
        <v>1017</v>
      </c>
      <c r="E21508" t="s">
        <v>1016</v>
      </c>
      <c r="F21508" s="86">
        <v>52948900.497097597</v>
      </c>
    </row>
    <row r="21509" spans="1:6">
      <c r="A21509">
        <v>2036</v>
      </c>
      <c r="B21509" t="s">
        <v>1043</v>
      </c>
      <c r="C21509" t="s">
        <v>1013</v>
      </c>
      <c r="D21509" t="s">
        <v>1017</v>
      </c>
      <c r="E21509" t="s">
        <v>1016</v>
      </c>
      <c r="F21509" s="86">
        <v>53807175.0848758</v>
      </c>
    </row>
    <row r="21510" spans="1:6">
      <c r="A21510">
        <v>2037</v>
      </c>
      <c r="B21510" t="s">
        <v>1043</v>
      </c>
      <c r="C21510" t="s">
        <v>1013</v>
      </c>
      <c r="D21510" t="s">
        <v>1017</v>
      </c>
      <c r="E21510" t="s">
        <v>1016</v>
      </c>
      <c r="F21510" s="86">
        <v>54703197.9484943</v>
      </c>
    </row>
    <row r="21511" spans="1:6">
      <c r="A21511">
        <v>2038</v>
      </c>
      <c r="B21511" t="s">
        <v>1043</v>
      </c>
      <c r="C21511" t="s">
        <v>1013</v>
      </c>
      <c r="D21511" t="s">
        <v>1017</v>
      </c>
      <c r="E21511" t="s">
        <v>1016</v>
      </c>
      <c r="F21511" s="86">
        <v>55605091.077454798</v>
      </c>
    </row>
    <row r="21512" spans="1:6">
      <c r="A21512">
        <v>2039</v>
      </c>
      <c r="B21512" t="s">
        <v>1043</v>
      </c>
      <c r="C21512" t="s">
        <v>1013</v>
      </c>
      <c r="D21512" t="s">
        <v>1017</v>
      </c>
      <c r="E21512" t="s">
        <v>1016</v>
      </c>
      <c r="F21512" s="86">
        <v>56534929.709063202</v>
      </c>
    </row>
    <row r="21513" spans="1:6">
      <c r="A21513">
        <v>2040</v>
      </c>
      <c r="B21513" t="s">
        <v>1043</v>
      </c>
      <c r="C21513" t="s">
        <v>1013</v>
      </c>
      <c r="D21513" t="s">
        <v>1017</v>
      </c>
      <c r="E21513" t="s">
        <v>1016</v>
      </c>
      <c r="F21513" s="86">
        <v>57490453.126245797</v>
      </c>
    </row>
    <row r="21514" spans="1:6">
      <c r="A21514">
        <v>2041</v>
      </c>
      <c r="B21514" t="s">
        <v>1043</v>
      </c>
      <c r="C21514" t="s">
        <v>1013</v>
      </c>
      <c r="D21514" t="s">
        <v>1017</v>
      </c>
      <c r="E21514" t="s">
        <v>1016</v>
      </c>
      <c r="F21514" s="86">
        <v>58475080.901046701</v>
      </c>
    </row>
    <row r="21515" spans="1:6">
      <c r="A21515">
        <v>2042</v>
      </c>
      <c r="B21515" t="s">
        <v>1043</v>
      </c>
      <c r="C21515" t="s">
        <v>1013</v>
      </c>
      <c r="D21515" t="s">
        <v>1017</v>
      </c>
      <c r="E21515" t="s">
        <v>1016</v>
      </c>
      <c r="F21515" s="86">
        <v>59479960.1413965</v>
      </c>
    </row>
    <row r="21516" spans="1:6">
      <c r="A21516">
        <v>2043</v>
      </c>
      <c r="B21516" t="s">
        <v>1043</v>
      </c>
      <c r="C21516" t="s">
        <v>1013</v>
      </c>
      <c r="D21516" t="s">
        <v>1017</v>
      </c>
      <c r="E21516" t="s">
        <v>1016</v>
      </c>
      <c r="F21516" s="86">
        <v>60516356.437417798</v>
      </c>
    </row>
    <row r="21517" spans="1:6">
      <c r="A21517">
        <v>2044</v>
      </c>
      <c r="B21517" t="s">
        <v>1043</v>
      </c>
      <c r="C21517" t="s">
        <v>1013</v>
      </c>
      <c r="D21517" t="s">
        <v>1017</v>
      </c>
      <c r="E21517" t="s">
        <v>1016</v>
      </c>
      <c r="F21517" s="86">
        <v>61570192.550863102</v>
      </c>
    </row>
    <row r="21518" spans="1:6">
      <c r="A21518">
        <v>2045</v>
      </c>
      <c r="B21518" t="s">
        <v>1043</v>
      </c>
      <c r="C21518" t="s">
        <v>1013</v>
      </c>
      <c r="D21518" t="s">
        <v>1017</v>
      </c>
      <c r="E21518" t="s">
        <v>1016</v>
      </c>
      <c r="F21518" s="86">
        <v>62634648.335266903</v>
      </c>
    </row>
    <row r="21519" spans="1:6">
      <c r="A21519">
        <v>2046</v>
      </c>
      <c r="B21519" t="s">
        <v>1043</v>
      </c>
      <c r="C21519" t="s">
        <v>1013</v>
      </c>
      <c r="D21519" t="s">
        <v>1017</v>
      </c>
      <c r="E21519" t="s">
        <v>1016</v>
      </c>
      <c r="F21519" s="86">
        <v>63738429.198175803</v>
      </c>
    </row>
    <row r="21520" spans="1:6">
      <c r="A21520">
        <v>2047</v>
      </c>
      <c r="B21520" t="s">
        <v>1043</v>
      </c>
      <c r="C21520" t="s">
        <v>1013</v>
      </c>
      <c r="D21520" t="s">
        <v>1017</v>
      </c>
      <c r="E21520" t="s">
        <v>1016</v>
      </c>
      <c r="F21520" s="86">
        <v>64840766.241777301</v>
      </c>
    </row>
    <row r="21521" spans="1:6">
      <c r="A21521">
        <v>2048</v>
      </c>
      <c r="B21521" t="s">
        <v>1043</v>
      </c>
      <c r="C21521" t="s">
        <v>1013</v>
      </c>
      <c r="D21521" t="s">
        <v>1017</v>
      </c>
      <c r="E21521" t="s">
        <v>1016</v>
      </c>
      <c r="F21521" s="86">
        <v>65978001.917849198</v>
      </c>
    </row>
    <row r="21522" spans="1:6">
      <c r="A21522">
        <v>2049</v>
      </c>
      <c r="B21522" t="s">
        <v>1043</v>
      </c>
      <c r="C21522" t="s">
        <v>1013</v>
      </c>
      <c r="D21522" t="s">
        <v>1017</v>
      </c>
      <c r="E21522" t="s">
        <v>1016</v>
      </c>
      <c r="F21522" s="86">
        <v>67141188.346209899</v>
      </c>
    </row>
    <row r="21523" spans="1:6">
      <c r="A21523">
        <v>2050</v>
      </c>
      <c r="B21523" t="s">
        <v>1043</v>
      </c>
      <c r="C21523" t="s">
        <v>1013</v>
      </c>
      <c r="D21523" t="s">
        <v>1017</v>
      </c>
      <c r="E21523" t="s">
        <v>1016</v>
      </c>
      <c r="F21523" s="86">
        <v>68336803.716120407</v>
      </c>
    </row>
    <row r="21524" spans="1:6">
      <c r="A21524">
        <v>2017</v>
      </c>
      <c r="B21524" t="s">
        <v>1044</v>
      </c>
      <c r="C21524" t="s">
        <v>1013</v>
      </c>
      <c r="D21524" t="s">
        <v>1017</v>
      </c>
      <c r="E21524" t="s">
        <v>1016</v>
      </c>
      <c r="F21524" s="86">
        <v>51509934.7522434</v>
      </c>
    </row>
    <row r="21525" spans="1:6">
      <c r="A21525">
        <v>2018</v>
      </c>
      <c r="B21525" t="s">
        <v>1044</v>
      </c>
      <c r="C21525" t="s">
        <v>1013</v>
      </c>
      <c r="D21525" t="s">
        <v>1017</v>
      </c>
      <c r="E21525" t="s">
        <v>1016</v>
      </c>
      <c r="F21525" s="86">
        <v>51878152.755203404</v>
      </c>
    </row>
    <row r="21526" spans="1:6">
      <c r="A21526">
        <v>2019</v>
      </c>
      <c r="B21526" t="s">
        <v>1044</v>
      </c>
      <c r="C21526" t="s">
        <v>1013</v>
      </c>
      <c r="D21526" t="s">
        <v>1017</v>
      </c>
      <c r="E21526" t="s">
        <v>1016</v>
      </c>
      <c r="F21526" s="86">
        <v>52247090.115240097</v>
      </c>
    </row>
    <row r="21527" spans="1:6">
      <c r="A21527">
        <v>2020</v>
      </c>
      <c r="B21527" t="s">
        <v>1044</v>
      </c>
      <c r="C21527" t="s">
        <v>1013</v>
      </c>
      <c r="D21527" t="s">
        <v>1017</v>
      </c>
      <c r="E21527" t="s">
        <v>1016</v>
      </c>
      <c r="F21527" s="86">
        <v>52619531.440391898</v>
      </c>
    </row>
    <row r="21528" spans="1:6">
      <c r="A21528">
        <v>2021</v>
      </c>
      <c r="B21528" t="s">
        <v>1044</v>
      </c>
      <c r="C21528" t="s">
        <v>1013</v>
      </c>
      <c r="D21528" t="s">
        <v>1017</v>
      </c>
      <c r="E21528" t="s">
        <v>1016</v>
      </c>
      <c r="F21528" s="86">
        <v>53050449.534352504</v>
      </c>
    </row>
    <row r="21529" spans="1:6">
      <c r="A21529">
        <v>2022</v>
      </c>
      <c r="B21529" t="s">
        <v>1044</v>
      </c>
      <c r="C21529" t="s">
        <v>1013</v>
      </c>
      <c r="D21529" t="s">
        <v>1017</v>
      </c>
      <c r="E21529" t="s">
        <v>1016</v>
      </c>
      <c r="F21529" s="86">
        <v>53574976.868541397</v>
      </c>
    </row>
    <row r="21530" spans="1:6">
      <c r="A21530">
        <v>2023</v>
      </c>
      <c r="B21530" t="s">
        <v>1044</v>
      </c>
      <c r="C21530" t="s">
        <v>1013</v>
      </c>
      <c r="D21530" t="s">
        <v>1017</v>
      </c>
      <c r="E21530" t="s">
        <v>1016</v>
      </c>
      <c r="F21530" s="86">
        <v>54183761.800962403</v>
      </c>
    </row>
    <row r="21531" spans="1:6">
      <c r="A21531">
        <v>2024</v>
      </c>
      <c r="B21531" t="s">
        <v>1044</v>
      </c>
      <c r="C21531" t="s">
        <v>1013</v>
      </c>
      <c r="D21531" t="s">
        <v>1017</v>
      </c>
      <c r="E21531" t="s">
        <v>1016</v>
      </c>
      <c r="F21531" s="86">
        <v>54891377.113683797</v>
      </c>
    </row>
    <row r="21532" spans="1:6">
      <c r="A21532">
        <v>2025</v>
      </c>
      <c r="B21532" t="s">
        <v>1044</v>
      </c>
      <c r="C21532" t="s">
        <v>1013</v>
      </c>
      <c r="D21532" t="s">
        <v>1017</v>
      </c>
      <c r="E21532" t="s">
        <v>1016</v>
      </c>
      <c r="F21532" s="86">
        <v>55617881.350933202</v>
      </c>
    </row>
    <row r="21533" spans="1:6">
      <c r="A21533">
        <v>2026</v>
      </c>
      <c r="B21533" t="s">
        <v>1044</v>
      </c>
      <c r="C21533" t="s">
        <v>1013</v>
      </c>
      <c r="D21533" t="s">
        <v>1017</v>
      </c>
      <c r="E21533" t="s">
        <v>1016</v>
      </c>
      <c r="F21533" s="86">
        <v>56394903.019014597</v>
      </c>
    </row>
    <row r="21534" spans="1:6">
      <c r="A21534">
        <v>2027</v>
      </c>
      <c r="B21534" t="s">
        <v>1044</v>
      </c>
      <c r="C21534" t="s">
        <v>1013</v>
      </c>
      <c r="D21534" t="s">
        <v>1017</v>
      </c>
      <c r="E21534" t="s">
        <v>1016</v>
      </c>
      <c r="F21534" s="86">
        <v>57205873.700099103</v>
      </c>
    </row>
    <row r="21535" spans="1:6">
      <c r="A21535">
        <v>2028</v>
      </c>
      <c r="B21535" t="s">
        <v>1044</v>
      </c>
      <c r="C21535" t="s">
        <v>1013</v>
      </c>
      <c r="D21535" t="s">
        <v>1017</v>
      </c>
      <c r="E21535" t="s">
        <v>1016</v>
      </c>
      <c r="F21535" s="86">
        <v>58037891.376941197</v>
      </c>
    </row>
    <row r="21536" spans="1:6">
      <c r="A21536">
        <v>2029</v>
      </c>
      <c r="B21536" t="s">
        <v>1044</v>
      </c>
      <c r="C21536" t="s">
        <v>1013</v>
      </c>
      <c r="D21536" t="s">
        <v>1017</v>
      </c>
      <c r="E21536" t="s">
        <v>1016</v>
      </c>
      <c r="F21536" s="86">
        <v>58905366.396140598</v>
      </c>
    </row>
    <row r="21537" spans="1:6">
      <c r="A21537">
        <v>2030</v>
      </c>
      <c r="B21537" t="s">
        <v>1044</v>
      </c>
      <c r="C21537" t="s">
        <v>1013</v>
      </c>
      <c r="D21537" t="s">
        <v>1017</v>
      </c>
      <c r="E21537" t="s">
        <v>1016</v>
      </c>
      <c r="F21537" s="86">
        <v>59795837.636724703</v>
      </c>
    </row>
    <row r="21538" spans="1:6">
      <c r="A21538">
        <v>2031</v>
      </c>
      <c r="B21538" t="s">
        <v>1044</v>
      </c>
      <c r="C21538" t="s">
        <v>1013</v>
      </c>
      <c r="D21538" t="s">
        <v>1017</v>
      </c>
      <c r="E21538" t="s">
        <v>1016</v>
      </c>
      <c r="F21538" s="86">
        <v>60704896.135965899</v>
      </c>
    </row>
    <row r="21539" spans="1:6">
      <c r="A21539">
        <v>2032</v>
      </c>
      <c r="B21539" t="s">
        <v>1044</v>
      </c>
      <c r="C21539" t="s">
        <v>1013</v>
      </c>
      <c r="D21539" t="s">
        <v>1017</v>
      </c>
      <c r="E21539" t="s">
        <v>1016</v>
      </c>
      <c r="F21539" s="86">
        <v>61656837.599000201</v>
      </c>
    </row>
    <row r="21540" spans="1:6">
      <c r="A21540">
        <v>2033</v>
      </c>
      <c r="B21540" t="s">
        <v>1044</v>
      </c>
      <c r="C21540" t="s">
        <v>1013</v>
      </c>
      <c r="D21540" t="s">
        <v>1017</v>
      </c>
      <c r="E21540" t="s">
        <v>1016</v>
      </c>
      <c r="F21540" s="86">
        <v>62630197.3388642</v>
      </c>
    </row>
    <row r="21541" spans="1:6">
      <c r="A21541">
        <v>2034</v>
      </c>
      <c r="B21541" t="s">
        <v>1044</v>
      </c>
      <c r="C21541" t="s">
        <v>1013</v>
      </c>
      <c r="D21541" t="s">
        <v>1017</v>
      </c>
      <c r="E21541" t="s">
        <v>1016</v>
      </c>
      <c r="F21541" s="86">
        <v>63638225.448807701</v>
      </c>
    </row>
    <row r="21542" spans="1:6">
      <c r="A21542">
        <v>2035</v>
      </c>
      <c r="B21542" t="s">
        <v>1044</v>
      </c>
      <c r="C21542" t="s">
        <v>1013</v>
      </c>
      <c r="D21542" t="s">
        <v>1017</v>
      </c>
      <c r="E21542" t="s">
        <v>1016</v>
      </c>
      <c r="F21542" s="86">
        <v>64675607.968490697</v>
      </c>
    </row>
    <row r="21543" spans="1:6">
      <c r="A21543">
        <v>2036</v>
      </c>
      <c r="B21543" t="s">
        <v>1044</v>
      </c>
      <c r="C21543" t="s">
        <v>1013</v>
      </c>
      <c r="D21543" t="s">
        <v>1017</v>
      </c>
      <c r="E21543" t="s">
        <v>1016</v>
      </c>
      <c r="F21543" s="86">
        <v>65723966.484858699</v>
      </c>
    </row>
    <row r="21544" spans="1:6">
      <c r="A21544">
        <v>2037</v>
      </c>
      <c r="B21544" t="s">
        <v>1044</v>
      </c>
      <c r="C21544" t="s">
        <v>1013</v>
      </c>
      <c r="D21544" t="s">
        <v>1017</v>
      </c>
      <c r="E21544" t="s">
        <v>1016</v>
      </c>
      <c r="F21544" s="86">
        <v>66818433.469331197</v>
      </c>
    </row>
    <row r="21545" spans="1:6">
      <c r="A21545">
        <v>2038</v>
      </c>
      <c r="B21545" t="s">
        <v>1044</v>
      </c>
      <c r="C21545" t="s">
        <v>1013</v>
      </c>
      <c r="D21545" t="s">
        <v>1017</v>
      </c>
      <c r="E21545" t="s">
        <v>1016</v>
      </c>
      <c r="F21545" s="86">
        <v>67920070.819502994</v>
      </c>
    </row>
    <row r="21546" spans="1:6">
      <c r="A21546">
        <v>2039</v>
      </c>
      <c r="B21546" t="s">
        <v>1044</v>
      </c>
      <c r="C21546" t="s">
        <v>1013</v>
      </c>
      <c r="D21546" t="s">
        <v>1017</v>
      </c>
      <c r="E21546" t="s">
        <v>1016</v>
      </c>
      <c r="F21546" s="86">
        <v>69055842.823213503</v>
      </c>
    </row>
    <row r="21547" spans="1:6">
      <c r="A21547">
        <v>2040</v>
      </c>
      <c r="B21547" t="s">
        <v>1044</v>
      </c>
      <c r="C21547" t="s">
        <v>1013</v>
      </c>
      <c r="D21547" t="s">
        <v>1017</v>
      </c>
      <c r="E21547" t="s">
        <v>1016</v>
      </c>
      <c r="F21547" s="86">
        <v>70222988.077491298</v>
      </c>
    </row>
    <row r="21548" spans="1:6">
      <c r="A21548">
        <v>2041</v>
      </c>
      <c r="B21548" t="s">
        <v>1044</v>
      </c>
      <c r="C21548" t="s">
        <v>1013</v>
      </c>
      <c r="D21548" t="s">
        <v>1017</v>
      </c>
      <c r="E21548" t="s">
        <v>1016</v>
      </c>
      <c r="F21548" s="86">
        <v>71425683.494394302</v>
      </c>
    </row>
    <row r="21549" spans="1:6">
      <c r="A21549">
        <v>2042</v>
      </c>
      <c r="B21549" t="s">
        <v>1044</v>
      </c>
      <c r="C21549" t="s">
        <v>1013</v>
      </c>
      <c r="D21549" t="s">
        <v>1017</v>
      </c>
      <c r="E21549" t="s">
        <v>1016</v>
      </c>
      <c r="F21549" s="86">
        <v>72653115.512705997</v>
      </c>
    </row>
    <row r="21550" spans="1:6">
      <c r="A21550">
        <v>2043</v>
      </c>
      <c r="B21550" t="s">
        <v>1044</v>
      </c>
      <c r="C21550" t="s">
        <v>1013</v>
      </c>
      <c r="D21550" t="s">
        <v>1017</v>
      </c>
      <c r="E21550" t="s">
        <v>1016</v>
      </c>
      <c r="F21550" s="86">
        <v>73919044.737150297</v>
      </c>
    </row>
    <row r="21551" spans="1:6">
      <c r="A21551">
        <v>2044</v>
      </c>
      <c r="B21551" t="s">
        <v>1044</v>
      </c>
      <c r="C21551" t="s">
        <v>1013</v>
      </c>
      <c r="D21551" t="s">
        <v>1017</v>
      </c>
      <c r="E21551" t="s">
        <v>1016</v>
      </c>
      <c r="F21551" s="86">
        <v>75206276.213089198</v>
      </c>
    </row>
    <row r="21552" spans="1:6">
      <c r="A21552">
        <v>2045</v>
      </c>
      <c r="B21552" t="s">
        <v>1044</v>
      </c>
      <c r="C21552" t="s">
        <v>1013</v>
      </c>
      <c r="D21552" t="s">
        <v>1017</v>
      </c>
      <c r="E21552" t="s">
        <v>1016</v>
      </c>
      <c r="F21552" s="86">
        <v>76506479.321474299</v>
      </c>
    </row>
    <row r="21553" spans="1:6">
      <c r="A21553">
        <v>2046</v>
      </c>
      <c r="B21553" t="s">
        <v>1044</v>
      </c>
      <c r="C21553" t="s">
        <v>1013</v>
      </c>
      <c r="D21553" t="s">
        <v>1017</v>
      </c>
      <c r="E21553" t="s">
        <v>1016</v>
      </c>
      <c r="F21553" s="86">
        <v>77854716.918523699</v>
      </c>
    </row>
    <row r="21554" spans="1:6">
      <c r="A21554">
        <v>2047</v>
      </c>
      <c r="B21554" t="s">
        <v>1044</v>
      </c>
      <c r="C21554" t="s">
        <v>1013</v>
      </c>
      <c r="D21554" t="s">
        <v>1017</v>
      </c>
      <c r="E21554" t="s">
        <v>1016</v>
      </c>
      <c r="F21554" s="86">
        <v>79201190.930482104</v>
      </c>
    </row>
    <row r="21555" spans="1:6">
      <c r="A21555">
        <v>2048</v>
      </c>
      <c r="B21555" t="s">
        <v>1044</v>
      </c>
      <c r="C21555" t="s">
        <v>1013</v>
      </c>
      <c r="D21555" t="s">
        <v>1017</v>
      </c>
      <c r="E21555" t="s">
        <v>1016</v>
      </c>
      <c r="F21555" s="86">
        <v>80590292.6504969</v>
      </c>
    </row>
    <row r="21556" spans="1:6">
      <c r="A21556">
        <v>2049</v>
      </c>
      <c r="B21556" t="s">
        <v>1044</v>
      </c>
      <c r="C21556" t="s">
        <v>1013</v>
      </c>
      <c r="D21556" t="s">
        <v>1017</v>
      </c>
      <c r="E21556" t="s">
        <v>1016</v>
      </c>
      <c r="F21556" s="86">
        <v>82011092.492016703</v>
      </c>
    </row>
    <row r="21557" spans="1:6">
      <c r="A21557">
        <v>2050</v>
      </c>
      <c r="B21557" t="s">
        <v>1044</v>
      </c>
      <c r="C21557" t="s">
        <v>1013</v>
      </c>
      <c r="D21557" t="s">
        <v>1017</v>
      </c>
      <c r="E21557" t="s">
        <v>1016</v>
      </c>
      <c r="F21557" s="86">
        <v>83471503.382884502</v>
      </c>
    </row>
    <row r="21558" spans="1:6">
      <c r="A21558">
        <v>2017</v>
      </c>
      <c r="B21558" t="s">
        <v>1045</v>
      </c>
      <c r="C21558" t="s">
        <v>1013</v>
      </c>
      <c r="D21558" t="s">
        <v>1017</v>
      </c>
      <c r="E21558" t="s">
        <v>1016</v>
      </c>
      <c r="F21558" s="86">
        <v>66915759.222605303</v>
      </c>
    </row>
    <row r="21559" spans="1:6">
      <c r="A21559">
        <v>2018</v>
      </c>
      <c r="B21559" t="s">
        <v>1045</v>
      </c>
      <c r="C21559" t="s">
        <v>1013</v>
      </c>
      <c r="D21559" t="s">
        <v>1017</v>
      </c>
      <c r="E21559" t="s">
        <v>1016</v>
      </c>
      <c r="F21559" s="86">
        <v>67394105.532807797</v>
      </c>
    </row>
    <row r="21560" spans="1:6">
      <c r="A21560">
        <v>2019</v>
      </c>
      <c r="B21560" t="s">
        <v>1045</v>
      </c>
      <c r="C21560" t="s">
        <v>1013</v>
      </c>
      <c r="D21560" t="s">
        <v>1017</v>
      </c>
      <c r="E21560" t="s">
        <v>1016</v>
      </c>
      <c r="F21560" s="86">
        <v>67873386.348657802</v>
      </c>
    </row>
    <row r="21561" spans="1:6">
      <c r="A21561">
        <v>2020</v>
      </c>
      <c r="B21561" t="s">
        <v>1045</v>
      </c>
      <c r="C21561" t="s">
        <v>1013</v>
      </c>
      <c r="D21561" t="s">
        <v>1017</v>
      </c>
      <c r="E21561" t="s">
        <v>1016</v>
      </c>
      <c r="F21561" s="86">
        <v>68357219.111371994</v>
      </c>
    </row>
    <row r="21562" spans="1:6">
      <c r="A21562">
        <v>2021</v>
      </c>
      <c r="B21562" t="s">
        <v>1045</v>
      </c>
      <c r="C21562" t="s">
        <v>1013</v>
      </c>
      <c r="D21562" t="s">
        <v>1017</v>
      </c>
      <c r="E21562" t="s">
        <v>1016</v>
      </c>
      <c r="F21562" s="86">
        <v>68917018.139633805</v>
      </c>
    </row>
    <row r="21563" spans="1:6">
      <c r="A21563">
        <v>2022</v>
      </c>
      <c r="B21563" t="s">
        <v>1045</v>
      </c>
      <c r="C21563" t="s">
        <v>1013</v>
      </c>
      <c r="D21563" t="s">
        <v>1017</v>
      </c>
      <c r="E21563" t="s">
        <v>1016</v>
      </c>
      <c r="F21563" s="86">
        <v>69598423.483458802</v>
      </c>
    </row>
    <row r="21564" spans="1:6">
      <c r="A21564">
        <v>2023</v>
      </c>
      <c r="B21564" t="s">
        <v>1045</v>
      </c>
      <c r="C21564" t="s">
        <v>1013</v>
      </c>
      <c r="D21564" t="s">
        <v>1017</v>
      </c>
      <c r="E21564" t="s">
        <v>1016</v>
      </c>
      <c r="F21564" s="86">
        <v>70389286.569427997</v>
      </c>
    </row>
    <row r="21565" spans="1:6">
      <c r="A21565">
        <v>2024</v>
      </c>
      <c r="B21565" t="s">
        <v>1045</v>
      </c>
      <c r="C21565" t="s">
        <v>1013</v>
      </c>
      <c r="D21565" t="s">
        <v>1017</v>
      </c>
      <c r="E21565" t="s">
        <v>1016</v>
      </c>
      <c r="F21565" s="86">
        <v>71308538.673241496</v>
      </c>
    </row>
    <row r="21566" spans="1:6">
      <c r="A21566">
        <v>2025</v>
      </c>
      <c r="B21566" t="s">
        <v>1045</v>
      </c>
      <c r="C21566" t="s">
        <v>1013</v>
      </c>
      <c r="D21566" t="s">
        <v>1017</v>
      </c>
      <c r="E21566" t="s">
        <v>1016</v>
      </c>
      <c r="F21566" s="86">
        <v>72252329.086640596</v>
      </c>
    </row>
    <row r="21567" spans="1:6">
      <c r="A21567">
        <v>2026</v>
      </c>
      <c r="B21567" t="s">
        <v>1045</v>
      </c>
      <c r="C21567" t="s">
        <v>1013</v>
      </c>
      <c r="D21567" t="s">
        <v>1017</v>
      </c>
      <c r="E21567" t="s">
        <v>1016</v>
      </c>
      <c r="F21567" s="86">
        <v>73261745.912776694</v>
      </c>
    </row>
    <row r="21568" spans="1:6">
      <c r="A21568">
        <v>2027</v>
      </c>
      <c r="B21568" t="s">
        <v>1045</v>
      </c>
      <c r="C21568" t="s">
        <v>1013</v>
      </c>
      <c r="D21568" t="s">
        <v>1017</v>
      </c>
      <c r="E21568" t="s">
        <v>1016</v>
      </c>
      <c r="F21568" s="86">
        <v>74315265.376411304</v>
      </c>
    </row>
    <row r="21569" spans="1:6">
      <c r="A21569">
        <v>2028</v>
      </c>
      <c r="B21569" t="s">
        <v>1045</v>
      </c>
      <c r="C21569" t="s">
        <v>1013</v>
      </c>
      <c r="D21569" t="s">
        <v>1017</v>
      </c>
      <c r="E21569" t="s">
        <v>1016</v>
      </c>
      <c r="F21569" s="86">
        <v>75396126.666574299</v>
      </c>
    </row>
    <row r="21570" spans="1:6">
      <c r="A21570">
        <v>2029</v>
      </c>
      <c r="B21570" t="s">
        <v>1045</v>
      </c>
      <c r="C21570" t="s">
        <v>1013</v>
      </c>
      <c r="D21570" t="s">
        <v>1017</v>
      </c>
      <c r="E21570" t="s">
        <v>1016</v>
      </c>
      <c r="F21570" s="86">
        <v>76523050.041561499</v>
      </c>
    </row>
    <row r="21571" spans="1:6">
      <c r="A21571">
        <v>2030</v>
      </c>
      <c r="B21571" t="s">
        <v>1045</v>
      </c>
      <c r="C21571" t="s">
        <v>1013</v>
      </c>
      <c r="D21571" t="s">
        <v>1017</v>
      </c>
      <c r="E21571" t="s">
        <v>1016</v>
      </c>
      <c r="F21571" s="86">
        <v>77679847.451928705</v>
      </c>
    </row>
    <row r="21572" spans="1:6">
      <c r="A21572">
        <v>2031</v>
      </c>
      <c r="B21572" t="s">
        <v>1045</v>
      </c>
      <c r="C21572" t="s">
        <v>1013</v>
      </c>
      <c r="D21572" t="s">
        <v>1017</v>
      </c>
      <c r="E21572" t="s">
        <v>1016</v>
      </c>
      <c r="F21572" s="86">
        <v>78860791.282416493</v>
      </c>
    </row>
    <row r="21573" spans="1:6">
      <c r="A21573">
        <v>2032</v>
      </c>
      <c r="B21573" t="s">
        <v>1045</v>
      </c>
      <c r="C21573" t="s">
        <v>1013</v>
      </c>
      <c r="D21573" t="s">
        <v>1017</v>
      </c>
      <c r="E21573" t="s">
        <v>1016</v>
      </c>
      <c r="F21573" s="86">
        <v>80097443.707639098</v>
      </c>
    </row>
    <row r="21574" spans="1:6">
      <c r="A21574">
        <v>2033</v>
      </c>
      <c r="B21574" t="s">
        <v>1045</v>
      </c>
      <c r="C21574" t="s">
        <v>1013</v>
      </c>
      <c r="D21574" t="s">
        <v>1017</v>
      </c>
      <c r="E21574" t="s">
        <v>1016</v>
      </c>
      <c r="F21574" s="86">
        <v>81361920.284885794</v>
      </c>
    </row>
    <row r="21575" spans="1:6">
      <c r="A21575">
        <v>2034</v>
      </c>
      <c r="B21575" t="s">
        <v>1045</v>
      </c>
      <c r="C21575" t="s">
        <v>1013</v>
      </c>
      <c r="D21575" t="s">
        <v>1017</v>
      </c>
      <c r="E21575" t="s">
        <v>1016</v>
      </c>
      <c r="F21575" s="86">
        <v>82671434.005278498</v>
      </c>
    </row>
    <row r="21576" spans="1:6">
      <c r="A21576">
        <v>2035</v>
      </c>
      <c r="B21576" t="s">
        <v>1045</v>
      </c>
      <c r="C21576" t="s">
        <v>1013</v>
      </c>
      <c r="D21576" t="s">
        <v>1017</v>
      </c>
      <c r="E21576" t="s">
        <v>1016</v>
      </c>
      <c r="F21576" s="86">
        <v>84019081.585162506</v>
      </c>
    </row>
    <row r="21577" spans="1:6">
      <c r="A21577">
        <v>2036</v>
      </c>
      <c r="B21577" t="s">
        <v>1045</v>
      </c>
      <c r="C21577" t="s">
        <v>1013</v>
      </c>
      <c r="D21577" t="s">
        <v>1017</v>
      </c>
      <c r="E21577" t="s">
        <v>1016</v>
      </c>
      <c r="F21577" s="86">
        <v>85380987.912508398</v>
      </c>
    </row>
    <row r="21578" spans="1:6">
      <c r="A21578">
        <v>2037</v>
      </c>
      <c r="B21578" t="s">
        <v>1045</v>
      </c>
      <c r="C21578" t="s">
        <v>1013</v>
      </c>
      <c r="D21578" t="s">
        <v>1017</v>
      </c>
      <c r="E21578" t="s">
        <v>1016</v>
      </c>
      <c r="F21578" s="86">
        <v>86802793.0373317</v>
      </c>
    </row>
    <row r="21579" spans="1:6">
      <c r="A21579">
        <v>2038</v>
      </c>
      <c r="B21579" t="s">
        <v>1045</v>
      </c>
      <c r="C21579" t="s">
        <v>1013</v>
      </c>
      <c r="D21579" t="s">
        <v>1017</v>
      </c>
      <c r="E21579" t="s">
        <v>1016</v>
      </c>
      <c r="F21579" s="86">
        <v>88233913.073287606</v>
      </c>
    </row>
    <row r="21580" spans="1:6">
      <c r="A21580">
        <v>2039</v>
      </c>
      <c r="B21580" t="s">
        <v>1045</v>
      </c>
      <c r="C21580" t="s">
        <v>1013</v>
      </c>
      <c r="D21580" t="s">
        <v>1017</v>
      </c>
      <c r="E21580" t="s">
        <v>1016</v>
      </c>
      <c r="F21580" s="86">
        <v>89709376.9094899</v>
      </c>
    </row>
    <row r="21581" spans="1:6">
      <c r="A21581">
        <v>2040</v>
      </c>
      <c r="B21581" t="s">
        <v>1045</v>
      </c>
      <c r="C21581" t="s">
        <v>1013</v>
      </c>
      <c r="D21581" t="s">
        <v>1017</v>
      </c>
      <c r="E21581" t="s">
        <v>1016</v>
      </c>
      <c r="F21581" s="86">
        <v>91225597.250065193</v>
      </c>
    </row>
    <row r="21582" spans="1:6">
      <c r="A21582">
        <v>2041</v>
      </c>
      <c r="B21582" t="s">
        <v>1045</v>
      </c>
      <c r="C21582" t="s">
        <v>1013</v>
      </c>
      <c r="D21582" t="s">
        <v>1017</v>
      </c>
      <c r="E21582" t="s">
        <v>1016</v>
      </c>
      <c r="F21582" s="86">
        <v>92788000.256838694</v>
      </c>
    </row>
    <row r="21583" spans="1:6">
      <c r="A21583">
        <v>2042</v>
      </c>
      <c r="B21583" t="s">
        <v>1045</v>
      </c>
      <c r="C21583" t="s">
        <v>1013</v>
      </c>
      <c r="D21583" t="s">
        <v>1017</v>
      </c>
      <c r="E21583" t="s">
        <v>1016</v>
      </c>
      <c r="F21583" s="86">
        <v>94382538.199752495</v>
      </c>
    </row>
    <row r="21584" spans="1:6">
      <c r="A21584">
        <v>2043</v>
      </c>
      <c r="B21584" t="s">
        <v>1045</v>
      </c>
      <c r="C21584" t="s">
        <v>1013</v>
      </c>
      <c r="D21584" t="s">
        <v>1017</v>
      </c>
      <c r="E21584" t="s">
        <v>1016</v>
      </c>
      <c r="F21584" s="86">
        <v>96027087.267485097</v>
      </c>
    </row>
    <row r="21585" spans="1:6">
      <c r="A21585">
        <v>2044</v>
      </c>
      <c r="B21585" t="s">
        <v>1045</v>
      </c>
      <c r="C21585" t="s">
        <v>1013</v>
      </c>
      <c r="D21585" t="s">
        <v>1017</v>
      </c>
      <c r="E21585" t="s">
        <v>1016</v>
      </c>
      <c r="F21585" s="86">
        <v>97699309.760524407</v>
      </c>
    </row>
    <row r="21586" spans="1:6">
      <c r="A21586">
        <v>2045</v>
      </c>
      <c r="B21586" t="s">
        <v>1045</v>
      </c>
      <c r="C21586" t="s">
        <v>1013</v>
      </c>
      <c r="D21586" t="s">
        <v>1017</v>
      </c>
      <c r="E21586" t="s">
        <v>1016</v>
      </c>
      <c r="F21586" s="86">
        <v>99388383.500564203</v>
      </c>
    </row>
    <row r="21587" spans="1:6">
      <c r="A21587">
        <v>2046</v>
      </c>
      <c r="B21587" t="s">
        <v>1045</v>
      </c>
      <c r="C21587" t="s">
        <v>1013</v>
      </c>
      <c r="D21587" t="s">
        <v>1017</v>
      </c>
      <c r="E21587" t="s">
        <v>1016</v>
      </c>
      <c r="F21587" s="86">
        <v>101139858.10158899</v>
      </c>
    </row>
    <row r="21588" spans="1:6">
      <c r="A21588">
        <v>2047</v>
      </c>
      <c r="B21588" t="s">
        <v>1045</v>
      </c>
      <c r="C21588" t="s">
        <v>1013</v>
      </c>
      <c r="D21588" t="s">
        <v>1017</v>
      </c>
      <c r="E21588" t="s">
        <v>1016</v>
      </c>
      <c r="F21588" s="86">
        <v>102889041.65651099</v>
      </c>
    </row>
    <row r="21589" spans="1:6">
      <c r="A21589">
        <v>2048</v>
      </c>
      <c r="B21589" t="s">
        <v>1045</v>
      </c>
      <c r="C21589" t="s">
        <v>1013</v>
      </c>
      <c r="D21589" t="s">
        <v>1017</v>
      </c>
      <c r="E21589" t="s">
        <v>1016</v>
      </c>
      <c r="F21589" s="86">
        <v>104693602.207389</v>
      </c>
    </row>
    <row r="21590" spans="1:6">
      <c r="A21590">
        <v>2049</v>
      </c>
      <c r="B21590" t="s">
        <v>1045</v>
      </c>
      <c r="C21590" t="s">
        <v>1013</v>
      </c>
      <c r="D21590" t="s">
        <v>1017</v>
      </c>
      <c r="E21590" t="s">
        <v>1016</v>
      </c>
      <c r="F21590" s="86">
        <v>106539341.29744899</v>
      </c>
    </row>
    <row r="21591" spans="1:6">
      <c r="A21591">
        <v>2050</v>
      </c>
      <c r="B21591" t="s">
        <v>1045</v>
      </c>
      <c r="C21591" t="s">
        <v>1013</v>
      </c>
      <c r="D21591" t="s">
        <v>1017</v>
      </c>
      <c r="E21591" t="s">
        <v>1016</v>
      </c>
      <c r="F21591" s="86">
        <v>108436538.488814</v>
      </c>
    </row>
    <row r="21592" spans="1:6">
      <c r="A21592">
        <v>2017</v>
      </c>
      <c r="B21592" t="s">
        <v>1046</v>
      </c>
      <c r="C21592" t="s">
        <v>1013</v>
      </c>
      <c r="D21592" t="s">
        <v>1017</v>
      </c>
      <c r="E21592" t="s">
        <v>1016</v>
      </c>
      <c r="F21592" s="86">
        <v>43702415.521316499</v>
      </c>
    </row>
    <row r="21593" spans="1:6">
      <c r="A21593">
        <v>2018</v>
      </c>
      <c r="B21593" t="s">
        <v>1046</v>
      </c>
      <c r="C21593" t="s">
        <v>1013</v>
      </c>
      <c r="D21593" t="s">
        <v>1017</v>
      </c>
      <c r="E21593" t="s">
        <v>1016</v>
      </c>
      <c r="F21593" s="86">
        <v>44014821.589101002</v>
      </c>
    </row>
    <row r="21594" spans="1:6">
      <c r="A21594">
        <v>2019</v>
      </c>
      <c r="B21594" t="s">
        <v>1046</v>
      </c>
      <c r="C21594" t="s">
        <v>1013</v>
      </c>
      <c r="D21594" t="s">
        <v>1017</v>
      </c>
      <c r="E21594" t="s">
        <v>1016</v>
      </c>
      <c r="F21594" s="86">
        <v>44327837.978797697</v>
      </c>
    </row>
    <row r="21595" spans="1:6">
      <c r="A21595">
        <v>2020</v>
      </c>
      <c r="B21595" t="s">
        <v>1046</v>
      </c>
      <c r="C21595" t="s">
        <v>1013</v>
      </c>
      <c r="D21595" t="s">
        <v>1017</v>
      </c>
      <c r="E21595" t="s">
        <v>1016</v>
      </c>
      <c r="F21595" s="86">
        <v>44643827.226840504</v>
      </c>
    </row>
    <row r="21596" spans="1:6">
      <c r="A21596">
        <v>2021</v>
      </c>
      <c r="B21596" t="s">
        <v>1046</v>
      </c>
      <c r="C21596" t="s">
        <v>1013</v>
      </c>
      <c r="D21596" t="s">
        <v>1017</v>
      </c>
      <c r="E21596" t="s">
        <v>1016</v>
      </c>
      <c r="F21596" s="86">
        <v>45009429.7399965</v>
      </c>
    </row>
    <row r="21597" spans="1:6">
      <c r="A21597">
        <v>2022</v>
      </c>
      <c r="B21597" t="s">
        <v>1046</v>
      </c>
      <c r="C21597" t="s">
        <v>1013</v>
      </c>
      <c r="D21597" t="s">
        <v>1017</v>
      </c>
      <c r="E21597" t="s">
        <v>1016</v>
      </c>
      <c r="F21597" s="86">
        <v>45454452.852940999</v>
      </c>
    </row>
    <row r="21598" spans="1:6">
      <c r="A21598">
        <v>2023</v>
      </c>
      <c r="B21598" t="s">
        <v>1046</v>
      </c>
      <c r="C21598" t="s">
        <v>1013</v>
      </c>
      <c r="D21598" t="s">
        <v>1017</v>
      </c>
      <c r="E21598" t="s">
        <v>1016</v>
      </c>
      <c r="F21598" s="86">
        <v>45970962.380816497</v>
      </c>
    </row>
    <row r="21599" spans="1:6">
      <c r="A21599">
        <v>2024</v>
      </c>
      <c r="B21599" t="s">
        <v>1046</v>
      </c>
      <c r="C21599" t="s">
        <v>1013</v>
      </c>
      <c r="D21599" t="s">
        <v>1017</v>
      </c>
      <c r="E21599" t="s">
        <v>1016</v>
      </c>
      <c r="F21599" s="86">
        <v>46571322.264294103</v>
      </c>
    </row>
    <row r="21600" spans="1:6">
      <c r="A21600">
        <v>2025</v>
      </c>
      <c r="B21600" t="s">
        <v>1046</v>
      </c>
      <c r="C21600" t="s">
        <v>1013</v>
      </c>
      <c r="D21600" t="s">
        <v>1017</v>
      </c>
      <c r="E21600" t="s">
        <v>1016</v>
      </c>
      <c r="F21600" s="86">
        <v>47187708.019915499</v>
      </c>
    </row>
    <row r="21601" spans="1:6">
      <c r="A21601">
        <v>2026</v>
      </c>
      <c r="B21601" t="s">
        <v>1046</v>
      </c>
      <c r="C21601" t="s">
        <v>1013</v>
      </c>
      <c r="D21601" t="s">
        <v>1017</v>
      </c>
      <c r="E21601" t="s">
        <v>1016</v>
      </c>
      <c r="F21601" s="86">
        <v>47846954.124009699</v>
      </c>
    </row>
    <row r="21602" spans="1:6">
      <c r="A21602">
        <v>2027</v>
      </c>
      <c r="B21602" t="s">
        <v>1046</v>
      </c>
      <c r="C21602" t="s">
        <v>1013</v>
      </c>
      <c r="D21602" t="s">
        <v>1017</v>
      </c>
      <c r="E21602" t="s">
        <v>1016</v>
      </c>
      <c r="F21602" s="86">
        <v>48535003.484794602</v>
      </c>
    </row>
    <row r="21603" spans="1:6">
      <c r="A21603">
        <v>2028</v>
      </c>
      <c r="B21603" t="s">
        <v>1046</v>
      </c>
      <c r="C21603" t="s">
        <v>1013</v>
      </c>
      <c r="D21603" t="s">
        <v>1017</v>
      </c>
      <c r="E21603" t="s">
        <v>1016</v>
      </c>
      <c r="F21603" s="86">
        <v>49240909.683459602</v>
      </c>
    </row>
    <row r="21604" spans="1:6">
      <c r="A21604">
        <v>2029</v>
      </c>
      <c r="B21604" t="s">
        <v>1046</v>
      </c>
      <c r="C21604" t="s">
        <v>1013</v>
      </c>
      <c r="D21604" t="s">
        <v>1017</v>
      </c>
      <c r="E21604" t="s">
        <v>1016</v>
      </c>
      <c r="F21604" s="86">
        <v>49976898.846050397</v>
      </c>
    </row>
    <row r="21605" spans="1:6">
      <c r="A21605">
        <v>2030</v>
      </c>
      <c r="B21605" t="s">
        <v>1046</v>
      </c>
      <c r="C21605" t="s">
        <v>1013</v>
      </c>
      <c r="D21605" t="s">
        <v>1017</v>
      </c>
      <c r="E21605" t="s">
        <v>1016</v>
      </c>
      <c r="F21605" s="86">
        <v>50732398.622025102</v>
      </c>
    </row>
    <row r="21606" spans="1:6">
      <c r="A21606">
        <v>2031</v>
      </c>
      <c r="B21606" t="s">
        <v>1046</v>
      </c>
      <c r="C21606" t="s">
        <v>1013</v>
      </c>
      <c r="D21606" t="s">
        <v>1017</v>
      </c>
      <c r="E21606" t="s">
        <v>1016</v>
      </c>
      <c r="F21606" s="86">
        <v>51503668.3286964</v>
      </c>
    </row>
    <row r="21607" spans="1:6">
      <c r="A21607">
        <v>2032</v>
      </c>
      <c r="B21607" t="s">
        <v>1046</v>
      </c>
      <c r="C21607" t="s">
        <v>1013</v>
      </c>
      <c r="D21607" t="s">
        <v>1017</v>
      </c>
      <c r="E21607" t="s">
        <v>1016</v>
      </c>
      <c r="F21607" s="86">
        <v>52311321.096450798</v>
      </c>
    </row>
    <row r="21608" spans="1:6">
      <c r="A21608">
        <v>2033</v>
      </c>
      <c r="B21608" t="s">
        <v>1046</v>
      </c>
      <c r="C21608" t="s">
        <v>1013</v>
      </c>
      <c r="D21608" t="s">
        <v>1017</v>
      </c>
      <c r="E21608" t="s">
        <v>1016</v>
      </c>
      <c r="F21608" s="86">
        <v>53137145.706943199</v>
      </c>
    </row>
    <row r="21609" spans="1:6">
      <c r="A21609">
        <v>2034</v>
      </c>
      <c r="B21609" t="s">
        <v>1046</v>
      </c>
      <c r="C21609" t="s">
        <v>1013</v>
      </c>
      <c r="D21609" t="s">
        <v>1017</v>
      </c>
      <c r="E21609" t="s">
        <v>1016</v>
      </c>
      <c r="F21609" s="86">
        <v>53992383.896038301</v>
      </c>
    </row>
    <row r="21610" spans="1:6">
      <c r="A21610">
        <v>2035</v>
      </c>
      <c r="B21610" t="s">
        <v>1046</v>
      </c>
      <c r="C21610" t="s">
        <v>1013</v>
      </c>
      <c r="D21610" t="s">
        <v>1017</v>
      </c>
      <c r="E21610" t="s">
        <v>1016</v>
      </c>
      <c r="F21610" s="86">
        <v>54872527.156708203</v>
      </c>
    </row>
    <row r="21611" spans="1:6">
      <c r="A21611">
        <v>2036</v>
      </c>
      <c r="B21611" t="s">
        <v>1046</v>
      </c>
      <c r="C21611" t="s">
        <v>1013</v>
      </c>
      <c r="D21611" t="s">
        <v>1017</v>
      </c>
      <c r="E21611" t="s">
        <v>1016</v>
      </c>
      <c r="F21611" s="86">
        <v>55761982.748488598</v>
      </c>
    </row>
    <row r="21612" spans="1:6">
      <c r="A21612">
        <v>2037</v>
      </c>
      <c r="B21612" t="s">
        <v>1046</v>
      </c>
      <c r="C21612" t="s">
        <v>1013</v>
      </c>
      <c r="D21612" t="s">
        <v>1017</v>
      </c>
      <c r="E21612" t="s">
        <v>1016</v>
      </c>
      <c r="F21612" s="86">
        <v>56690558.006054796</v>
      </c>
    </row>
    <row r="21613" spans="1:6">
      <c r="A21613">
        <v>2038</v>
      </c>
      <c r="B21613" t="s">
        <v>1046</v>
      </c>
      <c r="C21613" t="s">
        <v>1013</v>
      </c>
      <c r="D21613" t="s">
        <v>1017</v>
      </c>
      <c r="E21613" t="s">
        <v>1016</v>
      </c>
      <c r="F21613" s="86">
        <v>57625216.7949384</v>
      </c>
    </row>
    <row r="21614" spans="1:6">
      <c r="A21614">
        <v>2039</v>
      </c>
      <c r="B21614" t="s">
        <v>1046</v>
      </c>
      <c r="C21614" t="s">
        <v>1013</v>
      </c>
      <c r="D21614" t="s">
        <v>1017</v>
      </c>
      <c r="E21614" t="s">
        <v>1016</v>
      </c>
      <c r="F21614" s="86">
        <v>58588836.342941701</v>
      </c>
    </row>
    <row r="21615" spans="1:6">
      <c r="A21615">
        <v>2040</v>
      </c>
      <c r="B21615" t="s">
        <v>1046</v>
      </c>
      <c r="C21615" t="s">
        <v>1013</v>
      </c>
      <c r="D21615" t="s">
        <v>1017</v>
      </c>
      <c r="E21615" t="s">
        <v>1016</v>
      </c>
      <c r="F21615" s="86">
        <v>59579073.801434398</v>
      </c>
    </row>
    <row r="21616" spans="1:6">
      <c r="A21616">
        <v>2041</v>
      </c>
      <c r="B21616" t="s">
        <v>1046</v>
      </c>
      <c r="C21616" t="s">
        <v>1013</v>
      </c>
      <c r="D21616" t="s">
        <v>1017</v>
      </c>
      <c r="E21616" t="s">
        <v>1016</v>
      </c>
      <c r="F21616" s="86">
        <v>60599472.975067303</v>
      </c>
    </row>
    <row r="21617" spans="1:6">
      <c r="A21617">
        <v>2042</v>
      </c>
      <c r="B21617" t="s">
        <v>1046</v>
      </c>
      <c r="C21617" t="s">
        <v>1013</v>
      </c>
      <c r="D21617" t="s">
        <v>1017</v>
      </c>
      <c r="E21617" t="s">
        <v>1016</v>
      </c>
      <c r="F21617" s="86">
        <v>61640859.347355202</v>
      </c>
    </row>
    <row r="21618" spans="1:6">
      <c r="A21618">
        <v>2043</v>
      </c>
      <c r="B21618" t="s">
        <v>1046</v>
      </c>
      <c r="C21618" t="s">
        <v>1013</v>
      </c>
      <c r="D21618" t="s">
        <v>1017</v>
      </c>
      <c r="E21618" t="s">
        <v>1016</v>
      </c>
      <c r="F21618" s="86">
        <v>62714907.785842799</v>
      </c>
    </row>
    <row r="21619" spans="1:6">
      <c r="A21619">
        <v>2044</v>
      </c>
      <c r="B21619" t="s">
        <v>1046</v>
      </c>
      <c r="C21619" t="s">
        <v>1013</v>
      </c>
      <c r="D21619" t="s">
        <v>1017</v>
      </c>
      <c r="E21619" t="s">
        <v>1016</v>
      </c>
      <c r="F21619" s="86">
        <v>63807029.628050096</v>
      </c>
    </row>
    <row r="21620" spans="1:6">
      <c r="A21620">
        <v>2045</v>
      </c>
      <c r="B21620" t="s">
        <v>1046</v>
      </c>
      <c r="C21620" t="s">
        <v>1013</v>
      </c>
      <c r="D21620" t="s">
        <v>1017</v>
      </c>
      <c r="E21620" t="s">
        <v>1016</v>
      </c>
      <c r="F21620" s="86">
        <v>64910156.952479102</v>
      </c>
    </row>
    <row r="21621" spans="1:6">
      <c r="A21621">
        <v>2046</v>
      </c>
      <c r="B21621" t="s">
        <v>1046</v>
      </c>
      <c r="C21621" t="s">
        <v>1013</v>
      </c>
      <c r="D21621" t="s">
        <v>1017</v>
      </c>
      <c r="E21621" t="s">
        <v>1016</v>
      </c>
      <c r="F21621" s="86">
        <v>66054038.030393802</v>
      </c>
    </row>
    <row r="21622" spans="1:6">
      <c r="A21622">
        <v>2047</v>
      </c>
      <c r="B21622" t="s">
        <v>1046</v>
      </c>
      <c r="C21622" t="s">
        <v>1013</v>
      </c>
      <c r="D21622" t="s">
        <v>1017</v>
      </c>
      <c r="E21622" t="s">
        <v>1016</v>
      </c>
      <c r="F21622" s="86">
        <v>67196422.835233793</v>
      </c>
    </row>
    <row r="21623" spans="1:6">
      <c r="A21623">
        <v>2048</v>
      </c>
      <c r="B21623" t="s">
        <v>1046</v>
      </c>
      <c r="C21623" t="s">
        <v>1013</v>
      </c>
      <c r="D21623" t="s">
        <v>1017</v>
      </c>
      <c r="E21623" t="s">
        <v>1016</v>
      </c>
      <c r="F21623" s="86">
        <v>68374974.135316998</v>
      </c>
    </row>
    <row r="21624" spans="1:6">
      <c r="A21624">
        <v>2049</v>
      </c>
      <c r="B21624" t="s">
        <v>1046</v>
      </c>
      <c r="C21624" t="s">
        <v>1013</v>
      </c>
      <c r="D21624" t="s">
        <v>1017</v>
      </c>
      <c r="E21624" t="s">
        <v>1016</v>
      </c>
      <c r="F21624" s="86">
        <v>69580418.975140199</v>
      </c>
    </row>
    <row r="21625" spans="1:6">
      <c r="A21625">
        <v>2050</v>
      </c>
      <c r="B21625" t="s">
        <v>1046</v>
      </c>
      <c r="C21625" t="s">
        <v>1013</v>
      </c>
      <c r="D21625" t="s">
        <v>1017</v>
      </c>
      <c r="E21625" t="s">
        <v>1016</v>
      </c>
      <c r="F21625" s="86">
        <v>70819470.895736501</v>
      </c>
    </row>
    <row r="21626" spans="1:6">
      <c r="A21626">
        <v>2017</v>
      </c>
      <c r="B21626" t="s">
        <v>1047</v>
      </c>
      <c r="C21626" t="s">
        <v>1013</v>
      </c>
      <c r="D21626" t="s">
        <v>1017</v>
      </c>
      <c r="E21626" t="s">
        <v>1016</v>
      </c>
      <c r="F21626" s="86">
        <v>19236584.915170699</v>
      </c>
    </row>
    <row r="21627" spans="1:6">
      <c r="A21627">
        <v>2018</v>
      </c>
      <c r="B21627" t="s">
        <v>1047</v>
      </c>
      <c r="C21627" t="s">
        <v>1013</v>
      </c>
      <c r="D21627" t="s">
        <v>1017</v>
      </c>
      <c r="E21627" t="s">
        <v>1016</v>
      </c>
      <c r="F21627" s="86">
        <v>19374097.356514402</v>
      </c>
    </row>
    <row r="21628" spans="1:6">
      <c r="A21628">
        <v>2019</v>
      </c>
      <c r="B21628" t="s">
        <v>1047</v>
      </c>
      <c r="C21628" t="s">
        <v>1013</v>
      </c>
      <c r="D21628" t="s">
        <v>1017</v>
      </c>
      <c r="E21628" t="s">
        <v>1016</v>
      </c>
      <c r="F21628" s="86">
        <v>19511878.444548398</v>
      </c>
    </row>
    <row r="21629" spans="1:6">
      <c r="A21629">
        <v>2020</v>
      </c>
      <c r="B21629" t="s">
        <v>1047</v>
      </c>
      <c r="C21629" t="s">
        <v>1013</v>
      </c>
      <c r="D21629" t="s">
        <v>1017</v>
      </c>
      <c r="E21629" t="s">
        <v>1016</v>
      </c>
      <c r="F21629" s="86">
        <v>19650968.1019448</v>
      </c>
    </row>
    <row r="21630" spans="1:6">
      <c r="A21630">
        <v>2021</v>
      </c>
      <c r="B21630" t="s">
        <v>1047</v>
      </c>
      <c r="C21630" t="s">
        <v>1013</v>
      </c>
      <c r="D21630" t="s">
        <v>1017</v>
      </c>
      <c r="E21630" t="s">
        <v>1016</v>
      </c>
      <c r="F21630" s="86">
        <v>19811896.135455798</v>
      </c>
    </row>
    <row r="21631" spans="1:6">
      <c r="A21631">
        <v>2022</v>
      </c>
      <c r="B21631" t="s">
        <v>1047</v>
      </c>
      <c r="C21631" t="s">
        <v>1013</v>
      </c>
      <c r="D21631" t="s">
        <v>1017</v>
      </c>
      <c r="E21631" t="s">
        <v>1016</v>
      </c>
      <c r="F21631" s="86">
        <v>20007782.9027947</v>
      </c>
    </row>
    <row r="21632" spans="1:6">
      <c r="A21632">
        <v>2023</v>
      </c>
      <c r="B21632" t="s">
        <v>1047</v>
      </c>
      <c r="C21632" t="s">
        <v>1013</v>
      </c>
      <c r="D21632" t="s">
        <v>1017</v>
      </c>
      <c r="E21632" t="s">
        <v>1016</v>
      </c>
      <c r="F21632" s="86">
        <v>20235135.996987499</v>
      </c>
    </row>
    <row r="21633" spans="1:6">
      <c r="A21633">
        <v>2024</v>
      </c>
      <c r="B21633" t="s">
        <v>1047</v>
      </c>
      <c r="C21633" t="s">
        <v>1013</v>
      </c>
      <c r="D21633" t="s">
        <v>1017</v>
      </c>
      <c r="E21633" t="s">
        <v>1016</v>
      </c>
      <c r="F21633" s="86">
        <v>20499397.680018399</v>
      </c>
    </row>
    <row r="21634" spans="1:6">
      <c r="A21634">
        <v>2025</v>
      </c>
      <c r="B21634" t="s">
        <v>1047</v>
      </c>
      <c r="C21634" t="s">
        <v>1013</v>
      </c>
      <c r="D21634" t="s">
        <v>1017</v>
      </c>
      <c r="E21634" t="s">
        <v>1016</v>
      </c>
      <c r="F21634" s="86">
        <v>20770713.505175199</v>
      </c>
    </row>
    <row r="21635" spans="1:6">
      <c r="A21635">
        <v>2026</v>
      </c>
      <c r="B21635" t="s">
        <v>1047</v>
      </c>
      <c r="C21635" t="s">
        <v>1013</v>
      </c>
      <c r="D21635" t="s">
        <v>1017</v>
      </c>
      <c r="E21635" t="s">
        <v>1016</v>
      </c>
      <c r="F21635" s="86">
        <v>21060895.260808799</v>
      </c>
    </row>
    <row r="21636" spans="1:6">
      <c r="A21636">
        <v>2027</v>
      </c>
      <c r="B21636" t="s">
        <v>1047</v>
      </c>
      <c r="C21636" t="s">
        <v>1013</v>
      </c>
      <c r="D21636" t="s">
        <v>1017</v>
      </c>
      <c r="E21636" t="s">
        <v>1016</v>
      </c>
      <c r="F21636" s="86">
        <v>21363755.407019999</v>
      </c>
    </row>
    <row r="21637" spans="1:6">
      <c r="A21637">
        <v>2028</v>
      </c>
      <c r="B21637" t="s">
        <v>1047</v>
      </c>
      <c r="C21637" t="s">
        <v>1013</v>
      </c>
      <c r="D21637" t="s">
        <v>1017</v>
      </c>
      <c r="E21637" t="s">
        <v>1016</v>
      </c>
      <c r="F21637" s="86">
        <v>21674475.635428</v>
      </c>
    </row>
    <row r="21638" spans="1:6">
      <c r="A21638">
        <v>2029</v>
      </c>
      <c r="B21638" t="s">
        <v>1047</v>
      </c>
      <c r="C21638" t="s">
        <v>1013</v>
      </c>
      <c r="D21638" t="s">
        <v>1017</v>
      </c>
      <c r="E21638" t="s">
        <v>1016</v>
      </c>
      <c r="F21638" s="86">
        <v>21998437.545860998</v>
      </c>
    </row>
    <row r="21639" spans="1:6">
      <c r="A21639">
        <v>2030</v>
      </c>
      <c r="B21639" t="s">
        <v>1047</v>
      </c>
      <c r="C21639" t="s">
        <v>1013</v>
      </c>
      <c r="D21639" t="s">
        <v>1017</v>
      </c>
      <c r="E21639" t="s">
        <v>1016</v>
      </c>
      <c r="F21639" s="86">
        <v>22330987.484361298</v>
      </c>
    </row>
    <row r="21640" spans="1:6">
      <c r="A21640">
        <v>2031</v>
      </c>
      <c r="B21640" t="s">
        <v>1047</v>
      </c>
      <c r="C21640" t="s">
        <v>1013</v>
      </c>
      <c r="D21640" t="s">
        <v>1017</v>
      </c>
      <c r="E21640" t="s">
        <v>1016</v>
      </c>
      <c r="F21640" s="86">
        <v>22670478.9066981</v>
      </c>
    </row>
    <row r="21641" spans="1:6">
      <c r="A21641">
        <v>2032</v>
      </c>
      <c r="B21641" t="s">
        <v>1047</v>
      </c>
      <c r="C21641" t="s">
        <v>1013</v>
      </c>
      <c r="D21641" t="s">
        <v>1017</v>
      </c>
      <c r="E21641" t="s">
        <v>1016</v>
      </c>
      <c r="F21641" s="86">
        <v>23025985.138185501</v>
      </c>
    </row>
    <row r="21642" spans="1:6">
      <c r="A21642">
        <v>2033</v>
      </c>
      <c r="B21642" t="s">
        <v>1047</v>
      </c>
      <c r="C21642" t="s">
        <v>1013</v>
      </c>
      <c r="D21642" t="s">
        <v>1017</v>
      </c>
      <c r="E21642" t="s">
        <v>1016</v>
      </c>
      <c r="F21642" s="86">
        <v>23389490.108226001</v>
      </c>
    </row>
    <row r="21643" spans="1:6">
      <c r="A21643">
        <v>2034</v>
      </c>
      <c r="B21643" t="s">
        <v>1047</v>
      </c>
      <c r="C21643" t="s">
        <v>1013</v>
      </c>
      <c r="D21643" t="s">
        <v>1017</v>
      </c>
      <c r="E21643" t="s">
        <v>1016</v>
      </c>
      <c r="F21643" s="86">
        <v>23765942.115534399</v>
      </c>
    </row>
    <row r="21644" spans="1:6">
      <c r="A21644">
        <v>2035</v>
      </c>
      <c r="B21644" t="s">
        <v>1047</v>
      </c>
      <c r="C21644" t="s">
        <v>1013</v>
      </c>
      <c r="D21644" t="s">
        <v>1017</v>
      </c>
      <c r="E21644" t="s">
        <v>1016</v>
      </c>
      <c r="F21644" s="86">
        <v>24153356.641011398</v>
      </c>
    </row>
    <row r="21645" spans="1:6">
      <c r="A21645">
        <v>2036</v>
      </c>
      <c r="B21645" t="s">
        <v>1047</v>
      </c>
      <c r="C21645" t="s">
        <v>1013</v>
      </c>
      <c r="D21645" t="s">
        <v>1017</v>
      </c>
      <c r="E21645" t="s">
        <v>1016</v>
      </c>
      <c r="F21645" s="86">
        <v>24544870.1950211</v>
      </c>
    </row>
    <row r="21646" spans="1:6">
      <c r="A21646">
        <v>2037</v>
      </c>
      <c r="B21646" t="s">
        <v>1047</v>
      </c>
      <c r="C21646" t="s">
        <v>1013</v>
      </c>
      <c r="D21646" t="s">
        <v>1017</v>
      </c>
      <c r="E21646" t="s">
        <v>1016</v>
      </c>
      <c r="F21646" s="86">
        <v>24953603.135276701</v>
      </c>
    </row>
    <row r="21647" spans="1:6">
      <c r="A21647">
        <v>2038</v>
      </c>
      <c r="B21647" t="s">
        <v>1047</v>
      </c>
      <c r="C21647" t="s">
        <v>1013</v>
      </c>
      <c r="D21647" t="s">
        <v>1017</v>
      </c>
      <c r="E21647" t="s">
        <v>1016</v>
      </c>
      <c r="F21647" s="86">
        <v>25365013.876412898</v>
      </c>
    </row>
    <row r="21648" spans="1:6">
      <c r="A21648">
        <v>2039</v>
      </c>
      <c r="B21648" t="s">
        <v>1047</v>
      </c>
      <c r="C21648" t="s">
        <v>1013</v>
      </c>
      <c r="D21648" t="s">
        <v>1017</v>
      </c>
      <c r="E21648" t="s">
        <v>1016</v>
      </c>
      <c r="F21648" s="86">
        <v>25789172.336305</v>
      </c>
    </row>
    <row r="21649" spans="1:6">
      <c r="A21649">
        <v>2040</v>
      </c>
      <c r="B21649" t="s">
        <v>1047</v>
      </c>
      <c r="C21649" t="s">
        <v>1013</v>
      </c>
      <c r="D21649" t="s">
        <v>1017</v>
      </c>
      <c r="E21649" t="s">
        <v>1016</v>
      </c>
      <c r="F21649" s="86">
        <v>26225047.258302901</v>
      </c>
    </row>
    <row r="21650" spans="1:6">
      <c r="A21650">
        <v>2041</v>
      </c>
      <c r="B21650" t="s">
        <v>1047</v>
      </c>
      <c r="C21650" t="s">
        <v>1013</v>
      </c>
      <c r="D21650" t="s">
        <v>1017</v>
      </c>
      <c r="E21650" t="s">
        <v>1016</v>
      </c>
      <c r="F21650" s="86">
        <v>26674198.526415002</v>
      </c>
    </row>
    <row r="21651" spans="1:6">
      <c r="A21651">
        <v>2042</v>
      </c>
      <c r="B21651" t="s">
        <v>1047</v>
      </c>
      <c r="C21651" t="s">
        <v>1013</v>
      </c>
      <c r="D21651" t="s">
        <v>1017</v>
      </c>
      <c r="E21651" t="s">
        <v>1016</v>
      </c>
      <c r="F21651" s="86">
        <v>27132587.774264399</v>
      </c>
    </row>
    <row r="21652" spans="1:6">
      <c r="A21652">
        <v>2043</v>
      </c>
      <c r="B21652" t="s">
        <v>1047</v>
      </c>
      <c r="C21652" t="s">
        <v>1013</v>
      </c>
      <c r="D21652" t="s">
        <v>1017</v>
      </c>
      <c r="E21652" t="s">
        <v>1016</v>
      </c>
      <c r="F21652" s="86">
        <v>27605353.953056</v>
      </c>
    </row>
    <row r="21653" spans="1:6">
      <c r="A21653">
        <v>2044</v>
      </c>
      <c r="B21653" t="s">
        <v>1047</v>
      </c>
      <c r="C21653" t="s">
        <v>1013</v>
      </c>
      <c r="D21653" t="s">
        <v>1017</v>
      </c>
      <c r="E21653" t="s">
        <v>1016</v>
      </c>
      <c r="F21653" s="86">
        <v>28086075.540289201</v>
      </c>
    </row>
    <row r="21654" spans="1:6">
      <c r="A21654">
        <v>2045</v>
      </c>
      <c r="B21654" t="s">
        <v>1047</v>
      </c>
      <c r="C21654" t="s">
        <v>1013</v>
      </c>
      <c r="D21654" t="s">
        <v>1017</v>
      </c>
      <c r="E21654" t="s">
        <v>1016</v>
      </c>
      <c r="F21654" s="86">
        <v>28571641.433970101</v>
      </c>
    </row>
    <row r="21655" spans="1:6">
      <c r="A21655">
        <v>2046</v>
      </c>
      <c r="B21655" t="s">
        <v>1047</v>
      </c>
      <c r="C21655" t="s">
        <v>1013</v>
      </c>
      <c r="D21655" t="s">
        <v>1017</v>
      </c>
      <c r="E21655" t="s">
        <v>1016</v>
      </c>
      <c r="F21655" s="86">
        <v>29075145.9937451</v>
      </c>
    </row>
    <row r="21656" spans="1:6">
      <c r="A21656">
        <v>2047</v>
      </c>
      <c r="B21656" t="s">
        <v>1047</v>
      </c>
      <c r="C21656" t="s">
        <v>1013</v>
      </c>
      <c r="D21656" t="s">
        <v>1017</v>
      </c>
      <c r="E21656" t="s">
        <v>1016</v>
      </c>
      <c r="F21656" s="86">
        <v>29577991.935827799</v>
      </c>
    </row>
    <row r="21657" spans="1:6">
      <c r="A21657">
        <v>2048</v>
      </c>
      <c r="B21657" t="s">
        <v>1047</v>
      </c>
      <c r="C21657" t="s">
        <v>1013</v>
      </c>
      <c r="D21657" t="s">
        <v>1017</v>
      </c>
      <c r="E21657" t="s">
        <v>1016</v>
      </c>
      <c r="F21657" s="86">
        <v>30096757.360816199</v>
      </c>
    </row>
    <row r="21658" spans="1:6">
      <c r="A21658">
        <v>2049</v>
      </c>
      <c r="B21658" t="s">
        <v>1047</v>
      </c>
      <c r="C21658" t="s">
        <v>1013</v>
      </c>
      <c r="D21658" t="s">
        <v>1017</v>
      </c>
      <c r="E21658" t="s">
        <v>1016</v>
      </c>
      <c r="F21658" s="86">
        <v>30627360.5722223</v>
      </c>
    </row>
    <row r="21659" spans="1:6">
      <c r="A21659">
        <v>2050</v>
      </c>
      <c r="B21659" t="s">
        <v>1047</v>
      </c>
      <c r="C21659" t="s">
        <v>1013</v>
      </c>
      <c r="D21659" t="s">
        <v>1017</v>
      </c>
      <c r="E21659" t="s">
        <v>1016</v>
      </c>
      <c r="F21659" s="86">
        <v>31172756.683639299</v>
      </c>
    </row>
    <row r="21660" spans="1:6">
      <c r="A21660">
        <v>2017</v>
      </c>
      <c r="B21660" t="s">
        <v>1048</v>
      </c>
      <c r="C21660" t="s">
        <v>1013</v>
      </c>
      <c r="D21660" t="s">
        <v>1017</v>
      </c>
      <c r="E21660" t="s">
        <v>1016</v>
      </c>
      <c r="F21660" s="86">
        <v>44940291.551092103</v>
      </c>
    </row>
    <row r="21661" spans="1:6">
      <c r="A21661">
        <v>2018</v>
      </c>
      <c r="B21661" t="s">
        <v>1048</v>
      </c>
      <c r="C21661" t="s">
        <v>1013</v>
      </c>
      <c r="D21661" t="s">
        <v>1017</v>
      </c>
      <c r="E21661" t="s">
        <v>1016</v>
      </c>
      <c r="F21661" s="86">
        <v>45261546.557276398</v>
      </c>
    </row>
    <row r="21662" spans="1:6">
      <c r="A21662">
        <v>2019</v>
      </c>
      <c r="B21662" t="s">
        <v>1048</v>
      </c>
      <c r="C21662" t="s">
        <v>1013</v>
      </c>
      <c r="D21662" t="s">
        <v>1017</v>
      </c>
      <c r="E21662" t="s">
        <v>1016</v>
      </c>
      <c r="F21662" s="86">
        <v>45583429.172812298</v>
      </c>
    </row>
    <row r="21663" spans="1:6">
      <c r="A21663">
        <v>2020</v>
      </c>
      <c r="B21663" t="s">
        <v>1048</v>
      </c>
      <c r="C21663" t="s">
        <v>1013</v>
      </c>
      <c r="D21663" t="s">
        <v>1017</v>
      </c>
      <c r="E21663" t="s">
        <v>1016</v>
      </c>
      <c r="F21663" s="86">
        <v>45908368.853254601</v>
      </c>
    </row>
    <row r="21664" spans="1:6">
      <c r="A21664">
        <v>2021</v>
      </c>
      <c r="B21664" t="s">
        <v>1048</v>
      </c>
      <c r="C21664" t="s">
        <v>1013</v>
      </c>
      <c r="D21664" t="s">
        <v>1017</v>
      </c>
      <c r="E21664" t="s">
        <v>1016</v>
      </c>
      <c r="F21664" s="86">
        <v>46284327.100345701</v>
      </c>
    </row>
    <row r="21665" spans="1:6">
      <c r="A21665">
        <v>2022</v>
      </c>
      <c r="B21665" t="s">
        <v>1048</v>
      </c>
      <c r="C21665" t="s">
        <v>1013</v>
      </c>
      <c r="D21665" t="s">
        <v>1017</v>
      </c>
      <c r="E21665" t="s">
        <v>1016</v>
      </c>
      <c r="F21665" s="86">
        <v>46741955.545001</v>
      </c>
    </row>
    <row r="21666" spans="1:6">
      <c r="A21666">
        <v>2023</v>
      </c>
      <c r="B21666" t="s">
        <v>1048</v>
      </c>
      <c r="C21666" t="s">
        <v>1013</v>
      </c>
      <c r="D21666" t="s">
        <v>1017</v>
      </c>
      <c r="E21666" t="s">
        <v>1016</v>
      </c>
      <c r="F21666" s="86">
        <v>47273095.265649199</v>
      </c>
    </row>
    <row r="21667" spans="1:6">
      <c r="A21667">
        <v>2024</v>
      </c>
      <c r="B21667" t="s">
        <v>1048</v>
      </c>
      <c r="C21667" t="s">
        <v>1013</v>
      </c>
      <c r="D21667" t="s">
        <v>1017</v>
      </c>
      <c r="E21667" t="s">
        <v>1016</v>
      </c>
      <c r="F21667" s="86">
        <v>47890460.413026601</v>
      </c>
    </row>
    <row r="21668" spans="1:6">
      <c r="A21668">
        <v>2025</v>
      </c>
      <c r="B21668" t="s">
        <v>1048</v>
      </c>
      <c r="C21668" t="s">
        <v>1013</v>
      </c>
      <c r="D21668" t="s">
        <v>1017</v>
      </c>
      <c r="E21668" t="s">
        <v>1016</v>
      </c>
      <c r="F21668" s="86">
        <v>48524305.367250003</v>
      </c>
    </row>
    <row r="21669" spans="1:6">
      <c r="A21669">
        <v>2026</v>
      </c>
      <c r="B21669" t="s">
        <v>1048</v>
      </c>
      <c r="C21669" t="s">
        <v>1013</v>
      </c>
      <c r="D21669" t="s">
        <v>1017</v>
      </c>
      <c r="E21669" t="s">
        <v>1016</v>
      </c>
      <c r="F21669" s="86">
        <v>49202224.694328502</v>
      </c>
    </row>
    <row r="21670" spans="1:6">
      <c r="A21670">
        <v>2027</v>
      </c>
      <c r="B21670" t="s">
        <v>1048</v>
      </c>
      <c r="C21670" t="s">
        <v>1013</v>
      </c>
      <c r="D21670" t="s">
        <v>1017</v>
      </c>
      <c r="E21670" t="s">
        <v>1016</v>
      </c>
      <c r="F21670" s="86">
        <v>49909763.133711502</v>
      </c>
    </row>
    <row r="21671" spans="1:6">
      <c r="A21671">
        <v>2028</v>
      </c>
      <c r="B21671" t="s">
        <v>1048</v>
      </c>
      <c r="C21671" t="s">
        <v>1013</v>
      </c>
      <c r="D21671" t="s">
        <v>1017</v>
      </c>
      <c r="E21671" t="s">
        <v>1016</v>
      </c>
      <c r="F21671" s="86">
        <v>50635664.207995497</v>
      </c>
    </row>
    <row r="21672" spans="1:6">
      <c r="A21672">
        <v>2029</v>
      </c>
      <c r="B21672" t="s">
        <v>1048</v>
      </c>
      <c r="C21672" t="s">
        <v>1013</v>
      </c>
      <c r="D21672" t="s">
        <v>1017</v>
      </c>
      <c r="E21672" t="s">
        <v>1016</v>
      </c>
      <c r="F21672" s="86">
        <v>51392500.349676102</v>
      </c>
    </row>
    <row r="21673" spans="1:6">
      <c r="A21673">
        <v>2030</v>
      </c>
      <c r="B21673" t="s">
        <v>1048</v>
      </c>
      <c r="C21673" t="s">
        <v>1013</v>
      </c>
      <c r="D21673" t="s">
        <v>1017</v>
      </c>
      <c r="E21673" t="s">
        <v>1016</v>
      </c>
      <c r="F21673" s="86">
        <v>52169399.745145999</v>
      </c>
    </row>
    <row r="21674" spans="1:6">
      <c r="A21674">
        <v>2031</v>
      </c>
      <c r="B21674" t="s">
        <v>1048</v>
      </c>
      <c r="C21674" t="s">
        <v>1013</v>
      </c>
      <c r="D21674" t="s">
        <v>1017</v>
      </c>
      <c r="E21674" t="s">
        <v>1016</v>
      </c>
      <c r="F21674" s="86">
        <v>52962515.756443501</v>
      </c>
    </row>
    <row r="21675" spans="1:6">
      <c r="A21675">
        <v>2032</v>
      </c>
      <c r="B21675" t="s">
        <v>1048</v>
      </c>
      <c r="C21675" t="s">
        <v>1013</v>
      </c>
      <c r="D21675" t="s">
        <v>1017</v>
      </c>
      <c r="E21675" t="s">
        <v>1016</v>
      </c>
      <c r="F21675" s="86">
        <v>53793045.3832836</v>
      </c>
    </row>
    <row r="21676" spans="1:6">
      <c r="A21676">
        <v>2033</v>
      </c>
      <c r="B21676" t="s">
        <v>1048</v>
      </c>
      <c r="C21676" t="s">
        <v>1013</v>
      </c>
      <c r="D21676" t="s">
        <v>1017</v>
      </c>
      <c r="E21676" t="s">
        <v>1016</v>
      </c>
      <c r="F21676" s="86">
        <v>54642261.572431996</v>
      </c>
    </row>
    <row r="21677" spans="1:6">
      <c r="A21677">
        <v>2034</v>
      </c>
      <c r="B21677" t="s">
        <v>1048</v>
      </c>
      <c r="C21677" t="s">
        <v>1013</v>
      </c>
      <c r="D21677" t="s">
        <v>1017</v>
      </c>
      <c r="E21677" t="s">
        <v>1016</v>
      </c>
      <c r="F21677" s="86">
        <v>55521724.483236499</v>
      </c>
    </row>
    <row r="21678" spans="1:6">
      <c r="A21678">
        <v>2035</v>
      </c>
      <c r="B21678" t="s">
        <v>1048</v>
      </c>
      <c r="C21678" t="s">
        <v>1013</v>
      </c>
      <c r="D21678" t="s">
        <v>1017</v>
      </c>
      <c r="E21678" t="s">
        <v>1016</v>
      </c>
      <c r="F21678" s="86">
        <v>56426797.9046802</v>
      </c>
    </row>
    <row r="21679" spans="1:6">
      <c r="A21679">
        <v>2036</v>
      </c>
      <c r="B21679" t="s">
        <v>1048</v>
      </c>
      <c r="C21679" t="s">
        <v>1013</v>
      </c>
      <c r="D21679" t="s">
        <v>1017</v>
      </c>
      <c r="E21679" t="s">
        <v>1016</v>
      </c>
      <c r="F21679" s="86">
        <v>57341447.430102102</v>
      </c>
    </row>
    <row r="21680" spans="1:6">
      <c r="A21680">
        <v>2037</v>
      </c>
      <c r="B21680" t="s">
        <v>1048</v>
      </c>
      <c r="C21680" t="s">
        <v>1013</v>
      </c>
      <c r="D21680" t="s">
        <v>1017</v>
      </c>
      <c r="E21680" t="s">
        <v>1016</v>
      </c>
      <c r="F21680" s="86">
        <v>58296324.690417401</v>
      </c>
    </row>
    <row r="21681" spans="1:6">
      <c r="A21681">
        <v>2038</v>
      </c>
      <c r="B21681" t="s">
        <v>1048</v>
      </c>
      <c r="C21681" t="s">
        <v>1013</v>
      </c>
      <c r="D21681" t="s">
        <v>1017</v>
      </c>
      <c r="E21681" t="s">
        <v>1016</v>
      </c>
      <c r="F21681" s="86">
        <v>59257457.798785999</v>
      </c>
    </row>
    <row r="21682" spans="1:6">
      <c r="A21682">
        <v>2039</v>
      </c>
      <c r="B21682" t="s">
        <v>1048</v>
      </c>
      <c r="C21682" t="s">
        <v>1013</v>
      </c>
      <c r="D21682" t="s">
        <v>1017</v>
      </c>
      <c r="E21682" t="s">
        <v>1016</v>
      </c>
      <c r="F21682" s="86">
        <v>60248371.983162798</v>
      </c>
    </row>
    <row r="21683" spans="1:6">
      <c r="A21683">
        <v>2040</v>
      </c>
      <c r="B21683" t="s">
        <v>1048</v>
      </c>
      <c r="C21683" t="s">
        <v>1013</v>
      </c>
      <c r="D21683" t="s">
        <v>1017</v>
      </c>
      <c r="E21683" t="s">
        <v>1016</v>
      </c>
      <c r="F21683" s="86">
        <v>61266658.033455901</v>
      </c>
    </row>
    <row r="21684" spans="1:6">
      <c r="A21684">
        <v>2041</v>
      </c>
      <c r="B21684" t="s">
        <v>1048</v>
      </c>
      <c r="C21684" t="s">
        <v>1013</v>
      </c>
      <c r="D21684" t="s">
        <v>1017</v>
      </c>
      <c r="E21684" t="s">
        <v>1016</v>
      </c>
      <c r="F21684" s="86">
        <v>62315960.132997498</v>
      </c>
    </row>
    <row r="21685" spans="1:6">
      <c r="A21685">
        <v>2042</v>
      </c>
      <c r="B21685" t="s">
        <v>1048</v>
      </c>
      <c r="C21685" t="s">
        <v>1013</v>
      </c>
      <c r="D21685" t="s">
        <v>1017</v>
      </c>
      <c r="E21685" t="s">
        <v>1016</v>
      </c>
      <c r="F21685" s="86">
        <v>63386843.896050103</v>
      </c>
    </row>
    <row r="21686" spans="1:6">
      <c r="A21686">
        <v>2043</v>
      </c>
      <c r="B21686" t="s">
        <v>1048</v>
      </c>
      <c r="C21686" t="s">
        <v>1013</v>
      </c>
      <c r="D21686" t="s">
        <v>1017</v>
      </c>
      <c r="E21686" t="s">
        <v>1016</v>
      </c>
      <c r="F21686" s="86">
        <v>64491314.882146597</v>
      </c>
    </row>
    <row r="21687" spans="1:6">
      <c r="A21687">
        <v>2044</v>
      </c>
      <c r="B21687" t="s">
        <v>1048</v>
      </c>
      <c r="C21687" t="s">
        <v>1013</v>
      </c>
      <c r="D21687" t="s">
        <v>1017</v>
      </c>
      <c r="E21687" t="s">
        <v>1016</v>
      </c>
      <c r="F21687" s="86">
        <v>65614371.203236498</v>
      </c>
    </row>
    <row r="21688" spans="1:6">
      <c r="A21688">
        <v>2045</v>
      </c>
      <c r="B21688" t="s">
        <v>1048</v>
      </c>
      <c r="C21688" t="s">
        <v>1013</v>
      </c>
      <c r="D21688" t="s">
        <v>1017</v>
      </c>
      <c r="E21688" t="s">
        <v>1016</v>
      </c>
      <c r="F21688" s="86">
        <v>66748744.738118798</v>
      </c>
    </row>
    <row r="21689" spans="1:6">
      <c r="A21689">
        <v>2046</v>
      </c>
      <c r="B21689" t="s">
        <v>1048</v>
      </c>
      <c r="C21689" t="s">
        <v>1013</v>
      </c>
      <c r="D21689" t="s">
        <v>1017</v>
      </c>
      <c r="E21689" t="s">
        <v>1016</v>
      </c>
      <c r="F21689" s="86">
        <v>67925026.381319895</v>
      </c>
    </row>
    <row r="21690" spans="1:6">
      <c r="A21690">
        <v>2047</v>
      </c>
      <c r="B21690" t="s">
        <v>1048</v>
      </c>
      <c r="C21690" t="s">
        <v>1013</v>
      </c>
      <c r="D21690" t="s">
        <v>1017</v>
      </c>
      <c r="E21690" t="s">
        <v>1016</v>
      </c>
      <c r="F21690" s="86">
        <v>69099769.369336203</v>
      </c>
    </row>
    <row r="21691" spans="1:6">
      <c r="A21691">
        <v>2048</v>
      </c>
      <c r="B21691" t="s">
        <v>1048</v>
      </c>
      <c r="C21691" t="s">
        <v>1013</v>
      </c>
      <c r="D21691" t="s">
        <v>1017</v>
      </c>
      <c r="E21691" t="s">
        <v>1016</v>
      </c>
      <c r="F21691" s="86">
        <v>70311703.272802606</v>
      </c>
    </row>
    <row r="21692" spans="1:6">
      <c r="A21692">
        <v>2049</v>
      </c>
      <c r="B21692" t="s">
        <v>1048</v>
      </c>
      <c r="C21692" t="s">
        <v>1013</v>
      </c>
      <c r="D21692" t="s">
        <v>1017</v>
      </c>
      <c r="E21692" t="s">
        <v>1016</v>
      </c>
      <c r="F21692" s="86">
        <v>71551292.478666797</v>
      </c>
    </row>
    <row r="21693" spans="1:6">
      <c r="A21693">
        <v>2050</v>
      </c>
      <c r="B21693" t="s">
        <v>1048</v>
      </c>
      <c r="C21693" t="s">
        <v>1013</v>
      </c>
      <c r="D21693" t="s">
        <v>1017</v>
      </c>
      <c r="E21693" t="s">
        <v>1016</v>
      </c>
      <c r="F21693" s="86">
        <v>72825440.689796597</v>
      </c>
    </row>
    <row r="21694" spans="1:6">
      <c r="A21694">
        <v>2017</v>
      </c>
      <c r="B21694" t="s">
        <v>1049</v>
      </c>
      <c r="C21694" t="s">
        <v>1013</v>
      </c>
      <c r="D21694" t="s">
        <v>1017</v>
      </c>
      <c r="E21694" t="s">
        <v>1016</v>
      </c>
      <c r="F21694" s="86">
        <v>7942464.3409555601</v>
      </c>
    </row>
    <row r="21695" spans="1:6">
      <c r="A21695">
        <v>2018</v>
      </c>
      <c r="B21695" t="s">
        <v>1049</v>
      </c>
      <c r="C21695" t="s">
        <v>1013</v>
      </c>
      <c r="D21695" t="s">
        <v>1017</v>
      </c>
      <c r="E21695" t="s">
        <v>1016</v>
      </c>
      <c r="F21695" s="86">
        <v>7999240.9292443004</v>
      </c>
    </row>
    <row r="21696" spans="1:6">
      <c r="A21696">
        <v>2019</v>
      </c>
      <c r="B21696" t="s">
        <v>1049</v>
      </c>
      <c r="C21696" t="s">
        <v>1013</v>
      </c>
      <c r="D21696" t="s">
        <v>1017</v>
      </c>
      <c r="E21696" t="s">
        <v>1016</v>
      </c>
      <c r="F21696" s="86">
        <v>8056128.4372605998</v>
      </c>
    </row>
    <row r="21697" spans="1:6">
      <c r="A21697">
        <v>2020</v>
      </c>
      <c r="B21697" t="s">
        <v>1049</v>
      </c>
      <c r="C21697" t="s">
        <v>1013</v>
      </c>
      <c r="D21697" t="s">
        <v>1017</v>
      </c>
      <c r="E21697" t="s">
        <v>1016</v>
      </c>
      <c r="F21697" s="86">
        <v>8113556.2316918001</v>
      </c>
    </row>
    <row r="21698" spans="1:6">
      <c r="A21698">
        <v>2021</v>
      </c>
      <c r="B21698" t="s">
        <v>1049</v>
      </c>
      <c r="C21698" t="s">
        <v>1013</v>
      </c>
      <c r="D21698" t="s">
        <v>1017</v>
      </c>
      <c r="E21698" t="s">
        <v>1016</v>
      </c>
      <c r="F21698" s="86">
        <v>8180000.7265570499</v>
      </c>
    </row>
    <row r="21699" spans="1:6">
      <c r="A21699">
        <v>2022</v>
      </c>
      <c r="B21699" t="s">
        <v>1049</v>
      </c>
      <c r="C21699" t="s">
        <v>1013</v>
      </c>
      <c r="D21699" t="s">
        <v>1017</v>
      </c>
      <c r="E21699" t="s">
        <v>1016</v>
      </c>
      <c r="F21699" s="86">
        <v>8260879.0982282497</v>
      </c>
    </row>
    <row r="21700" spans="1:6">
      <c r="A21700">
        <v>2023</v>
      </c>
      <c r="B21700" t="s">
        <v>1049</v>
      </c>
      <c r="C21700" t="s">
        <v>1013</v>
      </c>
      <c r="D21700" t="s">
        <v>1017</v>
      </c>
      <c r="E21700" t="s">
        <v>1016</v>
      </c>
      <c r="F21700" s="86">
        <v>8354749.3902471</v>
      </c>
    </row>
    <row r="21701" spans="1:6">
      <c r="A21701">
        <v>2024</v>
      </c>
      <c r="B21701" t="s">
        <v>1049</v>
      </c>
      <c r="C21701" t="s">
        <v>1013</v>
      </c>
      <c r="D21701" t="s">
        <v>1017</v>
      </c>
      <c r="E21701" t="s">
        <v>1016</v>
      </c>
      <c r="F21701" s="86">
        <v>8463858.6216106508</v>
      </c>
    </row>
    <row r="21702" spans="1:6">
      <c r="A21702">
        <v>2025</v>
      </c>
      <c r="B21702" t="s">
        <v>1049</v>
      </c>
      <c r="C21702" t="s">
        <v>1013</v>
      </c>
      <c r="D21702" t="s">
        <v>1017</v>
      </c>
      <c r="E21702" t="s">
        <v>1016</v>
      </c>
      <c r="F21702" s="86">
        <v>8575880.3903366402</v>
      </c>
    </row>
    <row r="21703" spans="1:6">
      <c r="A21703">
        <v>2026</v>
      </c>
      <c r="B21703" t="s">
        <v>1049</v>
      </c>
      <c r="C21703" t="s">
        <v>1013</v>
      </c>
      <c r="D21703" t="s">
        <v>1017</v>
      </c>
      <c r="E21703" t="s">
        <v>1016</v>
      </c>
      <c r="F21703" s="86">
        <v>8695691.5863820296</v>
      </c>
    </row>
    <row r="21704" spans="1:6">
      <c r="A21704">
        <v>2027</v>
      </c>
      <c r="B21704" t="s">
        <v>1049</v>
      </c>
      <c r="C21704" t="s">
        <v>1013</v>
      </c>
      <c r="D21704" t="s">
        <v>1017</v>
      </c>
      <c r="E21704" t="s">
        <v>1016</v>
      </c>
      <c r="F21704" s="86">
        <v>8820737.4779572096</v>
      </c>
    </row>
    <row r="21705" spans="1:6">
      <c r="A21705">
        <v>2028</v>
      </c>
      <c r="B21705" t="s">
        <v>1049</v>
      </c>
      <c r="C21705" t="s">
        <v>1013</v>
      </c>
      <c r="D21705" t="s">
        <v>1017</v>
      </c>
      <c r="E21705" t="s">
        <v>1016</v>
      </c>
      <c r="F21705" s="86">
        <v>8949028.6660774909</v>
      </c>
    </row>
    <row r="21706" spans="1:6">
      <c r="A21706">
        <v>2029</v>
      </c>
      <c r="B21706" t="s">
        <v>1049</v>
      </c>
      <c r="C21706" t="s">
        <v>1013</v>
      </c>
      <c r="D21706" t="s">
        <v>1017</v>
      </c>
      <c r="E21706" t="s">
        <v>1016</v>
      </c>
      <c r="F21706" s="86">
        <v>9082787.1233498603</v>
      </c>
    </row>
    <row r="21707" spans="1:6">
      <c r="A21707">
        <v>2030</v>
      </c>
      <c r="B21707" t="s">
        <v>1049</v>
      </c>
      <c r="C21707" t="s">
        <v>1013</v>
      </c>
      <c r="D21707" t="s">
        <v>1017</v>
      </c>
      <c r="E21707" t="s">
        <v>1016</v>
      </c>
      <c r="F21707" s="86">
        <v>9220091.4338484798</v>
      </c>
    </row>
    <row r="21708" spans="1:6">
      <c r="A21708">
        <v>2031</v>
      </c>
      <c r="B21708" t="s">
        <v>1049</v>
      </c>
      <c r="C21708" t="s">
        <v>1013</v>
      </c>
      <c r="D21708" t="s">
        <v>1017</v>
      </c>
      <c r="E21708" t="s">
        <v>1016</v>
      </c>
      <c r="F21708" s="86">
        <v>9360261.76698507</v>
      </c>
    </row>
    <row r="21709" spans="1:6">
      <c r="A21709">
        <v>2032</v>
      </c>
      <c r="B21709" t="s">
        <v>1049</v>
      </c>
      <c r="C21709" t="s">
        <v>1013</v>
      </c>
      <c r="D21709" t="s">
        <v>1017</v>
      </c>
      <c r="E21709" t="s">
        <v>1016</v>
      </c>
      <c r="F21709" s="86">
        <v>9507044.34710663</v>
      </c>
    </row>
    <row r="21710" spans="1:6">
      <c r="A21710">
        <v>2033</v>
      </c>
      <c r="B21710" t="s">
        <v>1049</v>
      </c>
      <c r="C21710" t="s">
        <v>1013</v>
      </c>
      <c r="D21710" t="s">
        <v>1017</v>
      </c>
      <c r="E21710" t="s">
        <v>1016</v>
      </c>
      <c r="F21710" s="86">
        <v>9657129.4726649504</v>
      </c>
    </row>
    <row r="21711" spans="1:6">
      <c r="A21711">
        <v>2034</v>
      </c>
      <c r="B21711" t="s">
        <v>1049</v>
      </c>
      <c r="C21711" t="s">
        <v>1013</v>
      </c>
      <c r="D21711" t="s">
        <v>1017</v>
      </c>
      <c r="E21711" t="s">
        <v>1016</v>
      </c>
      <c r="F21711" s="86">
        <v>9812560.2134806104</v>
      </c>
    </row>
    <row r="21712" spans="1:6">
      <c r="A21712">
        <v>2035</v>
      </c>
      <c r="B21712" t="s">
        <v>1049</v>
      </c>
      <c r="C21712" t="s">
        <v>1013</v>
      </c>
      <c r="D21712" t="s">
        <v>1017</v>
      </c>
      <c r="E21712" t="s">
        <v>1016</v>
      </c>
      <c r="F21712" s="86">
        <v>9972517.1947919298</v>
      </c>
    </row>
    <row r="21713" spans="1:6">
      <c r="A21713">
        <v>2036</v>
      </c>
      <c r="B21713" t="s">
        <v>1049</v>
      </c>
      <c r="C21713" t="s">
        <v>1013</v>
      </c>
      <c r="D21713" t="s">
        <v>1017</v>
      </c>
      <c r="E21713" t="s">
        <v>1016</v>
      </c>
      <c r="F21713" s="86">
        <v>10134166.596462499</v>
      </c>
    </row>
    <row r="21714" spans="1:6">
      <c r="A21714">
        <v>2037</v>
      </c>
      <c r="B21714" t="s">
        <v>1049</v>
      </c>
      <c r="C21714" t="s">
        <v>1013</v>
      </c>
      <c r="D21714" t="s">
        <v>1017</v>
      </c>
      <c r="E21714" t="s">
        <v>1016</v>
      </c>
      <c r="F21714" s="86">
        <v>10302925.594864201</v>
      </c>
    </row>
    <row r="21715" spans="1:6">
      <c r="A21715">
        <v>2038</v>
      </c>
      <c r="B21715" t="s">
        <v>1049</v>
      </c>
      <c r="C21715" t="s">
        <v>1013</v>
      </c>
      <c r="D21715" t="s">
        <v>1017</v>
      </c>
      <c r="E21715" t="s">
        <v>1016</v>
      </c>
      <c r="F21715" s="86">
        <v>10472790.2124858</v>
      </c>
    </row>
    <row r="21716" spans="1:6">
      <c r="A21716">
        <v>2039</v>
      </c>
      <c r="B21716" t="s">
        <v>1049</v>
      </c>
      <c r="C21716" t="s">
        <v>1013</v>
      </c>
      <c r="D21716" t="s">
        <v>1017</v>
      </c>
      <c r="E21716" t="s">
        <v>1016</v>
      </c>
      <c r="F21716" s="86">
        <v>10647918.150083</v>
      </c>
    </row>
    <row r="21717" spans="1:6">
      <c r="A21717">
        <v>2040</v>
      </c>
      <c r="B21717" t="s">
        <v>1049</v>
      </c>
      <c r="C21717" t="s">
        <v>1013</v>
      </c>
      <c r="D21717" t="s">
        <v>1017</v>
      </c>
      <c r="E21717" t="s">
        <v>1016</v>
      </c>
      <c r="F21717" s="86">
        <v>10827883.6190242</v>
      </c>
    </row>
    <row r="21718" spans="1:6">
      <c r="A21718">
        <v>2041</v>
      </c>
      <c r="B21718" t="s">
        <v>1049</v>
      </c>
      <c r="C21718" t="s">
        <v>1013</v>
      </c>
      <c r="D21718" t="s">
        <v>1017</v>
      </c>
      <c r="E21718" t="s">
        <v>1016</v>
      </c>
      <c r="F21718" s="86">
        <v>11013330.669340299</v>
      </c>
    </row>
    <row r="21719" spans="1:6">
      <c r="A21719">
        <v>2042</v>
      </c>
      <c r="B21719" t="s">
        <v>1049</v>
      </c>
      <c r="C21719" t="s">
        <v>1013</v>
      </c>
      <c r="D21719" t="s">
        <v>1017</v>
      </c>
      <c r="E21719" t="s">
        <v>1016</v>
      </c>
      <c r="F21719" s="86">
        <v>11202591.927062299</v>
      </c>
    </row>
    <row r="21720" spans="1:6">
      <c r="A21720">
        <v>2043</v>
      </c>
      <c r="B21720" t="s">
        <v>1049</v>
      </c>
      <c r="C21720" t="s">
        <v>1013</v>
      </c>
      <c r="D21720" t="s">
        <v>1017</v>
      </c>
      <c r="E21720" t="s">
        <v>1016</v>
      </c>
      <c r="F21720" s="86">
        <v>11397789.179236799</v>
      </c>
    </row>
    <row r="21721" spans="1:6">
      <c r="A21721">
        <v>2044</v>
      </c>
      <c r="B21721" t="s">
        <v>1049</v>
      </c>
      <c r="C21721" t="s">
        <v>1013</v>
      </c>
      <c r="D21721" t="s">
        <v>1017</v>
      </c>
      <c r="E21721" t="s">
        <v>1016</v>
      </c>
      <c r="F21721" s="86">
        <v>11596271.0865693</v>
      </c>
    </row>
    <row r="21722" spans="1:6">
      <c r="A21722">
        <v>2045</v>
      </c>
      <c r="B21722" t="s">
        <v>1049</v>
      </c>
      <c r="C21722" t="s">
        <v>1013</v>
      </c>
      <c r="D21722" t="s">
        <v>1017</v>
      </c>
      <c r="E21722" t="s">
        <v>1016</v>
      </c>
      <c r="F21722" s="86">
        <v>11796753.1270537</v>
      </c>
    </row>
    <row r="21723" spans="1:6">
      <c r="A21723">
        <v>2046</v>
      </c>
      <c r="B21723" t="s">
        <v>1049</v>
      </c>
      <c r="C21723" t="s">
        <v>1013</v>
      </c>
      <c r="D21723" t="s">
        <v>1017</v>
      </c>
      <c r="E21723" t="s">
        <v>1016</v>
      </c>
      <c r="F21723" s="86">
        <v>12004641.7428947</v>
      </c>
    </row>
    <row r="21724" spans="1:6">
      <c r="A21724">
        <v>2047</v>
      </c>
      <c r="B21724" t="s">
        <v>1049</v>
      </c>
      <c r="C21724" t="s">
        <v>1013</v>
      </c>
      <c r="D21724" t="s">
        <v>1017</v>
      </c>
      <c r="E21724" t="s">
        <v>1016</v>
      </c>
      <c r="F21724" s="86">
        <v>12212258.4265003</v>
      </c>
    </row>
    <row r="21725" spans="1:6">
      <c r="A21725">
        <v>2048</v>
      </c>
      <c r="B21725" t="s">
        <v>1049</v>
      </c>
      <c r="C21725" t="s">
        <v>1013</v>
      </c>
      <c r="D21725" t="s">
        <v>1017</v>
      </c>
      <c r="E21725" t="s">
        <v>1016</v>
      </c>
      <c r="F21725" s="86">
        <v>12426447.9984779</v>
      </c>
    </row>
    <row r="21726" spans="1:6">
      <c r="A21726">
        <v>2049</v>
      </c>
      <c r="B21726" t="s">
        <v>1049</v>
      </c>
      <c r="C21726" t="s">
        <v>1013</v>
      </c>
      <c r="D21726" t="s">
        <v>1017</v>
      </c>
      <c r="E21726" t="s">
        <v>1016</v>
      </c>
      <c r="F21726" s="86">
        <v>12645525.1945797</v>
      </c>
    </row>
    <row r="21727" spans="1:6">
      <c r="A21727">
        <v>2050</v>
      </c>
      <c r="B21727" t="s">
        <v>1049</v>
      </c>
      <c r="C21727" t="s">
        <v>1013</v>
      </c>
      <c r="D21727" t="s">
        <v>1017</v>
      </c>
      <c r="E21727" t="s">
        <v>1016</v>
      </c>
      <c r="F21727" s="86">
        <v>12870710.131808801</v>
      </c>
    </row>
    <row r="21728" spans="1:6">
      <c r="A21728">
        <v>2017</v>
      </c>
      <c r="B21728" t="s">
        <v>1050</v>
      </c>
      <c r="C21728" t="s">
        <v>1013</v>
      </c>
      <c r="D21728" t="s">
        <v>1017</v>
      </c>
      <c r="E21728" t="s">
        <v>1016</v>
      </c>
      <c r="F21728" s="86">
        <v>15277773.8286805</v>
      </c>
    </row>
    <row r="21729" spans="1:6">
      <c r="A21729">
        <v>2018</v>
      </c>
      <c r="B21729" t="s">
        <v>1050</v>
      </c>
      <c r="C21729" t="s">
        <v>1013</v>
      </c>
      <c r="D21729" t="s">
        <v>1017</v>
      </c>
      <c r="E21729" t="s">
        <v>1016</v>
      </c>
      <c r="F21729" s="86">
        <v>15386986.767813999</v>
      </c>
    </row>
    <row r="21730" spans="1:6">
      <c r="A21730">
        <v>2019</v>
      </c>
      <c r="B21730" t="s">
        <v>1050</v>
      </c>
      <c r="C21730" t="s">
        <v>1013</v>
      </c>
      <c r="D21730" t="s">
        <v>1017</v>
      </c>
      <c r="E21730" t="s">
        <v>1016</v>
      </c>
      <c r="F21730" s="86">
        <v>15496413.067239599</v>
      </c>
    </row>
    <row r="21731" spans="1:6">
      <c r="A21731">
        <v>2020</v>
      </c>
      <c r="B21731" t="s">
        <v>1050</v>
      </c>
      <c r="C21731" t="s">
        <v>1013</v>
      </c>
      <c r="D21731" t="s">
        <v>1017</v>
      </c>
      <c r="E21731" t="s">
        <v>1016</v>
      </c>
      <c r="F21731" s="86">
        <v>15606878.6377648</v>
      </c>
    </row>
    <row r="21732" spans="1:6">
      <c r="A21732">
        <v>2021</v>
      </c>
      <c r="B21732" t="s">
        <v>1050</v>
      </c>
      <c r="C21732" t="s">
        <v>1013</v>
      </c>
      <c r="D21732" t="s">
        <v>1017</v>
      </c>
      <c r="E21732" t="s">
        <v>1016</v>
      </c>
      <c r="F21732" s="86">
        <v>15734688.335251</v>
      </c>
    </row>
    <row r="21733" spans="1:6">
      <c r="A21733">
        <v>2022</v>
      </c>
      <c r="B21733" t="s">
        <v>1050</v>
      </c>
      <c r="C21733" t="s">
        <v>1013</v>
      </c>
      <c r="D21733" t="s">
        <v>1017</v>
      </c>
      <c r="E21733" t="s">
        <v>1016</v>
      </c>
      <c r="F21733" s="86">
        <v>15890262.4010549</v>
      </c>
    </row>
    <row r="21734" spans="1:6">
      <c r="A21734">
        <v>2023</v>
      </c>
      <c r="B21734" t="s">
        <v>1050</v>
      </c>
      <c r="C21734" t="s">
        <v>1013</v>
      </c>
      <c r="D21734" t="s">
        <v>1017</v>
      </c>
      <c r="E21734" t="s">
        <v>1016</v>
      </c>
      <c r="F21734" s="86">
        <v>16070827.151380699</v>
      </c>
    </row>
    <row r="21735" spans="1:6">
      <c r="A21735">
        <v>2024</v>
      </c>
      <c r="B21735" t="s">
        <v>1050</v>
      </c>
      <c r="C21735" t="s">
        <v>1013</v>
      </c>
      <c r="D21735" t="s">
        <v>1017</v>
      </c>
      <c r="E21735" t="s">
        <v>1016</v>
      </c>
      <c r="F21735" s="86">
        <v>16280704.8527885</v>
      </c>
    </row>
    <row r="21736" spans="1:6">
      <c r="A21736">
        <v>2025</v>
      </c>
      <c r="B21736" t="s">
        <v>1050</v>
      </c>
      <c r="C21736" t="s">
        <v>1013</v>
      </c>
      <c r="D21736" t="s">
        <v>1017</v>
      </c>
      <c r="E21736" t="s">
        <v>1016</v>
      </c>
      <c r="F21736" s="86">
        <v>16496184.9825083</v>
      </c>
    </row>
    <row r="21737" spans="1:6">
      <c r="A21737">
        <v>2026</v>
      </c>
      <c r="B21737" t="s">
        <v>1050</v>
      </c>
      <c r="C21737" t="s">
        <v>1013</v>
      </c>
      <c r="D21737" t="s">
        <v>1017</v>
      </c>
      <c r="E21737" t="s">
        <v>1016</v>
      </c>
      <c r="F21737" s="86">
        <v>16726648.510797201</v>
      </c>
    </row>
    <row r="21738" spans="1:6">
      <c r="A21738">
        <v>2027</v>
      </c>
      <c r="B21738" t="s">
        <v>1050</v>
      </c>
      <c r="C21738" t="s">
        <v>1013</v>
      </c>
      <c r="D21738" t="s">
        <v>1017</v>
      </c>
      <c r="E21738" t="s">
        <v>1016</v>
      </c>
      <c r="F21738" s="86">
        <v>16967181.268349599</v>
      </c>
    </row>
    <row r="21739" spans="1:6">
      <c r="A21739">
        <v>2028</v>
      </c>
      <c r="B21739" t="s">
        <v>1050</v>
      </c>
      <c r="C21739" t="s">
        <v>1013</v>
      </c>
      <c r="D21739" t="s">
        <v>1017</v>
      </c>
      <c r="E21739" t="s">
        <v>1016</v>
      </c>
      <c r="F21739" s="86">
        <v>17213956.535089899</v>
      </c>
    </row>
    <row r="21740" spans="1:6">
      <c r="A21740">
        <v>2029</v>
      </c>
      <c r="B21740" t="s">
        <v>1050</v>
      </c>
      <c r="C21740" t="s">
        <v>1013</v>
      </c>
      <c r="D21740" t="s">
        <v>1017</v>
      </c>
      <c r="E21740" t="s">
        <v>1016</v>
      </c>
      <c r="F21740" s="86">
        <v>17471248.399447698</v>
      </c>
    </row>
    <row r="21741" spans="1:6">
      <c r="A21741">
        <v>2030</v>
      </c>
      <c r="B21741" t="s">
        <v>1050</v>
      </c>
      <c r="C21741" t="s">
        <v>1013</v>
      </c>
      <c r="D21741" t="s">
        <v>1017</v>
      </c>
      <c r="E21741" t="s">
        <v>1016</v>
      </c>
      <c r="F21741" s="86">
        <v>17735360.910558902</v>
      </c>
    </row>
    <row r="21742" spans="1:6">
      <c r="A21742">
        <v>2031</v>
      </c>
      <c r="B21742" t="s">
        <v>1050</v>
      </c>
      <c r="C21742" t="s">
        <v>1013</v>
      </c>
      <c r="D21742" t="s">
        <v>1017</v>
      </c>
      <c r="E21742" t="s">
        <v>1016</v>
      </c>
      <c r="F21742" s="86">
        <v>18004986.376311298</v>
      </c>
    </row>
    <row r="21743" spans="1:6">
      <c r="A21743">
        <v>2032</v>
      </c>
      <c r="B21743" t="s">
        <v>1050</v>
      </c>
      <c r="C21743" t="s">
        <v>1013</v>
      </c>
      <c r="D21743" t="s">
        <v>1017</v>
      </c>
      <c r="E21743" t="s">
        <v>1016</v>
      </c>
      <c r="F21743" s="86">
        <v>18287330.8685017</v>
      </c>
    </row>
    <row r="21744" spans="1:6">
      <c r="A21744">
        <v>2033</v>
      </c>
      <c r="B21744" t="s">
        <v>1050</v>
      </c>
      <c r="C21744" t="s">
        <v>1013</v>
      </c>
      <c r="D21744" t="s">
        <v>1017</v>
      </c>
      <c r="E21744" t="s">
        <v>1016</v>
      </c>
      <c r="F21744" s="86">
        <v>18576027.991321001</v>
      </c>
    </row>
    <row r="21745" spans="1:6">
      <c r="A21745">
        <v>2034</v>
      </c>
      <c r="B21745" t="s">
        <v>1050</v>
      </c>
      <c r="C21745" t="s">
        <v>1013</v>
      </c>
      <c r="D21745" t="s">
        <v>1017</v>
      </c>
      <c r="E21745" t="s">
        <v>1016</v>
      </c>
      <c r="F21745" s="86">
        <v>18875007.7036958</v>
      </c>
    </row>
    <row r="21746" spans="1:6">
      <c r="A21746">
        <v>2035</v>
      </c>
      <c r="B21746" t="s">
        <v>1050</v>
      </c>
      <c r="C21746" t="s">
        <v>1013</v>
      </c>
      <c r="D21746" t="s">
        <v>1017</v>
      </c>
      <c r="E21746" t="s">
        <v>1016</v>
      </c>
      <c r="F21746" s="86">
        <v>19182693.892501399</v>
      </c>
    </row>
    <row r="21747" spans="1:6">
      <c r="A21747">
        <v>2036</v>
      </c>
      <c r="B21747" t="s">
        <v>1050</v>
      </c>
      <c r="C21747" t="s">
        <v>1013</v>
      </c>
      <c r="D21747" t="s">
        <v>1017</v>
      </c>
      <c r="E21747" t="s">
        <v>1016</v>
      </c>
      <c r="F21747" s="86">
        <v>19493635.5464072</v>
      </c>
    </row>
    <row r="21748" spans="1:6">
      <c r="A21748">
        <v>2037</v>
      </c>
      <c r="B21748" t="s">
        <v>1050</v>
      </c>
      <c r="C21748" t="s">
        <v>1013</v>
      </c>
      <c r="D21748" t="s">
        <v>1017</v>
      </c>
      <c r="E21748" t="s">
        <v>1016</v>
      </c>
      <c r="F21748" s="86">
        <v>19818252.906769902</v>
      </c>
    </row>
    <row r="21749" spans="1:6">
      <c r="A21749">
        <v>2038</v>
      </c>
      <c r="B21749" t="s">
        <v>1050</v>
      </c>
      <c r="C21749" t="s">
        <v>1013</v>
      </c>
      <c r="D21749" t="s">
        <v>1017</v>
      </c>
      <c r="E21749" t="s">
        <v>1016</v>
      </c>
      <c r="F21749" s="86">
        <v>20144996.987462401</v>
      </c>
    </row>
    <row r="21750" spans="1:6">
      <c r="A21750">
        <v>2039</v>
      </c>
      <c r="B21750" t="s">
        <v>1050</v>
      </c>
      <c r="C21750" t="s">
        <v>1013</v>
      </c>
      <c r="D21750" t="s">
        <v>1017</v>
      </c>
      <c r="E21750" t="s">
        <v>1016</v>
      </c>
      <c r="F21750" s="86">
        <v>20481865.3581388</v>
      </c>
    </row>
    <row r="21751" spans="1:6">
      <c r="A21751">
        <v>2040</v>
      </c>
      <c r="B21751" t="s">
        <v>1050</v>
      </c>
      <c r="C21751" t="s">
        <v>1013</v>
      </c>
      <c r="D21751" t="s">
        <v>1017</v>
      </c>
      <c r="E21751" t="s">
        <v>1016</v>
      </c>
      <c r="F21751" s="86">
        <v>20828038.990581602</v>
      </c>
    </row>
    <row r="21752" spans="1:6">
      <c r="A21752">
        <v>2041</v>
      </c>
      <c r="B21752" t="s">
        <v>1050</v>
      </c>
      <c r="C21752" t="s">
        <v>1013</v>
      </c>
      <c r="D21752" t="s">
        <v>1017</v>
      </c>
      <c r="E21752" t="s">
        <v>1016</v>
      </c>
      <c r="F21752" s="86">
        <v>21184756.7510022</v>
      </c>
    </row>
    <row r="21753" spans="1:6">
      <c r="A21753">
        <v>2042</v>
      </c>
      <c r="B21753" t="s">
        <v>1050</v>
      </c>
      <c r="C21753" t="s">
        <v>1013</v>
      </c>
      <c r="D21753" t="s">
        <v>1017</v>
      </c>
      <c r="E21753" t="s">
        <v>1016</v>
      </c>
      <c r="F21753" s="86">
        <v>21548811.352430899</v>
      </c>
    </row>
    <row r="21754" spans="1:6">
      <c r="A21754">
        <v>2043</v>
      </c>
      <c r="B21754" t="s">
        <v>1050</v>
      </c>
      <c r="C21754" t="s">
        <v>1013</v>
      </c>
      <c r="D21754" t="s">
        <v>1017</v>
      </c>
      <c r="E21754" t="s">
        <v>1016</v>
      </c>
      <c r="F21754" s="86">
        <v>21924284.1707756</v>
      </c>
    </row>
    <row r="21755" spans="1:6">
      <c r="A21755">
        <v>2044</v>
      </c>
      <c r="B21755" t="s">
        <v>1050</v>
      </c>
      <c r="C21755" t="s">
        <v>1013</v>
      </c>
      <c r="D21755" t="s">
        <v>1017</v>
      </c>
      <c r="E21755" t="s">
        <v>1016</v>
      </c>
      <c r="F21755" s="86">
        <v>22306075.206799001</v>
      </c>
    </row>
    <row r="21756" spans="1:6">
      <c r="A21756">
        <v>2045</v>
      </c>
      <c r="B21756" t="s">
        <v>1050</v>
      </c>
      <c r="C21756" t="s">
        <v>1013</v>
      </c>
      <c r="D21756" t="s">
        <v>1017</v>
      </c>
      <c r="E21756" t="s">
        <v>1016</v>
      </c>
      <c r="F21756" s="86">
        <v>22691713.610668</v>
      </c>
    </row>
    <row r="21757" spans="1:6">
      <c r="A21757">
        <v>2046</v>
      </c>
      <c r="B21757" t="s">
        <v>1050</v>
      </c>
      <c r="C21757" t="s">
        <v>1013</v>
      </c>
      <c r="D21757" t="s">
        <v>1017</v>
      </c>
      <c r="E21757" t="s">
        <v>1016</v>
      </c>
      <c r="F21757" s="86">
        <v>23091598.9759693</v>
      </c>
    </row>
    <row r="21758" spans="1:6">
      <c r="A21758">
        <v>2047</v>
      </c>
      <c r="B21758" t="s">
        <v>1050</v>
      </c>
      <c r="C21758" t="s">
        <v>1013</v>
      </c>
      <c r="D21758" t="s">
        <v>1017</v>
      </c>
      <c r="E21758" t="s">
        <v>1016</v>
      </c>
      <c r="F21758" s="86">
        <v>23490961.264425699</v>
      </c>
    </row>
    <row r="21759" spans="1:6">
      <c r="A21759">
        <v>2048</v>
      </c>
      <c r="B21759" t="s">
        <v>1050</v>
      </c>
      <c r="C21759" t="s">
        <v>1013</v>
      </c>
      <c r="D21759" t="s">
        <v>1017</v>
      </c>
      <c r="E21759" t="s">
        <v>1016</v>
      </c>
      <c r="F21759" s="86">
        <v>23902966.8708295</v>
      </c>
    </row>
    <row r="21760" spans="1:6">
      <c r="A21760">
        <v>2049</v>
      </c>
      <c r="B21760" t="s">
        <v>1050</v>
      </c>
      <c r="C21760" t="s">
        <v>1013</v>
      </c>
      <c r="D21760" t="s">
        <v>1017</v>
      </c>
      <c r="E21760" t="s">
        <v>1016</v>
      </c>
      <c r="F21760" s="86">
        <v>24324374.095260501</v>
      </c>
    </row>
    <row r="21761" spans="1:6">
      <c r="A21761">
        <v>2050</v>
      </c>
      <c r="B21761" t="s">
        <v>1050</v>
      </c>
      <c r="C21761" t="s">
        <v>1013</v>
      </c>
      <c r="D21761" t="s">
        <v>1017</v>
      </c>
      <c r="E21761" t="s">
        <v>1016</v>
      </c>
      <c r="F21761" s="86">
        <v>24757529.900930502</v>
      </c>
    </row>
    <row r="21762" spans="1:6">
      <c r="A21762">
        <v>2017</v>
      </c>
      <c r="B21762" t="s">
        <v>1051</v>
      </c>
      <c r="C21762" t="s">
        <v>1013</v>
      </c>
      <c r="D21762" t="s">
        <v>1017</v>
      </c>
      <c r="E21762" t="s">
        <v>1016</v>
      </c>
      <c r="F21762" s="86">
        <v>20444564.469207399</v>
      </c>
    </row>
    <row r="21763" spans="1:6">
      <c r="A21763">
        <v>2018</v>
      </c>
      <c r="B21763" t="s">
        <v>1051</v>
      </c>
      <c r="C21763" t="s">
        <v>1013</v>
      </c>
      <c r="D21763" t="s">
        <v>1017</v>
      </c>
      <c r="E21763" t="s">
        <v>1016</v>
      </c>
      <c r="F21763" s="86">
        <v>20590712.134438299</v>
      </c>
    </row>
    <row r="21764" spans="1:6">
      <c r="A21764">
        <v>2019</v>
      </c>
      <c r="B21764" t="s">
        <v>1051</v>
      </c>
      <c r="C21764" t="s">
        <v>1013</v>
      </c>
      <c r="D21764" t="s">
        <v>1017</v>
      </c>
      <c r="E21764" t="s">
        <v>1016</v>
      </c>
      <c r="F21764" s="86">
        <v>20737145.316282701</v>
      </c>
    </row>
    <row r="21765" spans="1:6">
      <c r="A21765">
        <v>2020</v>
      </c>
      <c r="B21765" t="s">
        <v>1051</v>
      </c>
      <c r="C21765" t="s">
        <v>1013</v>
      </c>
      <c r="D21765" t="s">
        <v>1017</v>
      </c>
      <c r="E21765" t="s">
        <v>1016</v>
      </c>
      <c r="F21765" s="86">
        <v>20884969.240341</v>
      </c>
    </row>
    <row r="21766" spans="1:6">
      <c r="A21766">
        <v>2021</v>
      </c>
      <c r="B21766" t="s">
        <v>1051</v>
      </c>
      <c r="C21766" t="s">
        <v>1013</v>
      </c>
      <c r="D21766" t="s">
        <v>1017</v>
      </c>
      <c r="E21766" t="s">
        <v>1016</v>
      </c>
      <c r="F21766" s="86">
        <v>21056002.902008399</v>
      </c>
    </row>
    <row r="21767" spans="1:6">
      <c r="A21767">
        <v>2022</v>
      </c>
      <c r="B21767" t="s">
        <v>1051</v>
      </c>
      <c r="C21767" t="s">
        <v>1013</v>
      </c>
      <c r="D21767" t="s">
        <v>1017</v>
      </c>
      <c r="E21767" t="s">
        <v>1016</v>
      </c>
      <c r="F21767" s="86">
        <v>21264190.564277198</v>
      </c>
    </row>
    <row r="21768" spans="1:6">
      <c r="A21768">
        <v>2023</v>
      </c>
      <c r="B21768" t="s">
        <v>1051</v>
      </c>
      <c r="C21768" t="s">
        <v>1013</v>
      </c>
      <c r="D21768" t="s">
        <v>1017</v>
      </c>
      <c r="E21768" t="s">
        <v>1016</v>
      </c>
      <c r="F21768" s="86">
        <v>21505820.511172399</v>
      </c>
    </row>
    <row r="21769" spans="1:6">
      <c r="A21769">
        <v>2024</v>
      </c>
      <c r="B21769" t="s">
        <v>1051</v>
      </c>
      <c r="C21769" t="s">
        <v>1013</v>
      </c>
      <c r="D21769" t="s">
        <v>1017</v>
      </c>
      <c r="E21769" t="s">
        <v>1016</v>
      </c>
      <c r="F21769" s="86">
        <v>21786676.756669801</v>
      </c>
    </row>
    <row r="21770" spans="1:6">
      <c r="A21770">
        <v>2025</v>
      </c>
      <c r="B21770" t="s">
        <v>1051</v>
      </c>
      <c r="C21770" t="s">
        <v>1013</v>
      </c>
      <c r="D21770" t="s">
        <v>1017</v>
      </c>
      <c r="E21770" t="s">
        <v>1016</v>
      </c>
      <c r="F21770" s="86">
        <v>22075030.1158235</v>
      </c>
    </row>
    <row r="21771" spans="1:6">
      <c r="A21771">
        <v>2026</v>
      </c>
      <c r="B21771" t="s">
        <v>1051</v>
      </c>
      <c r="C21771" t="s">
        <v>1013</v>
      </c>
      <c r="D21771" t="s">
        <v>1017</v>
      </c>
      <c r="E21771" t="s">
        <v>1016</v>
      </c>
      <c r="F21771" s="86">
        <v>22383434.109411798</v>
      </c>
    </row>
    <row r="21772" spans="1:6">
      <c r="A21772">
        <v>2027</v>
      </c>
      <c r="B21772" t="s">
        <v>1051</v>
      </c>
      <c r="C21772" t="s">
        <v>1013</v>
      </c>
      <c r="D21772" t="s">
        <v>1017</v>
      </c>
      <c r="E21772" t="s">
        <v>1016</v>
      </c>
      <c r="F21772" s="86">
        <v>22705312.645112</v>
      </c>
    </row>
    <row r="21773" spans="1:6">
      <c r="A21773">
        <v>2028</v>
      </c>
      <c r="B21773" t="s">
        <v>1051</v>
      </c>
      <c r="C21773" t="s">
        <v>1013</v>
      </c>
      <c r="D21773" t="s">
        <v>1017</v>
      </c>
      <c r="E21773" t="s">
        <v>1016</v>
      </c>
      <c r="F21773" s="86">
        <v>23035544.844308902</v>
      </c>
    </row>
    <row r="21774" spans="1:6">
      <c r="A21774">
        <v>2029</v>
      </c>
      <c r="B21774" t="s">
        <v>1051</v>
      </c>
      <c r="C21774" t="s">
        <v>1013</v>
      </c>
      <c r="D21774" t="s">
        <v>1017</v>
      </c>
      <c r="E21774" t="s">
        <v>1016</v>
      </c>
      <c r="F21774" s="86">
        <v>23379850.249484699</v>
      </c>
    </row>
    <row r="21775" spans="1:6">
      <c r="A21775">
        <v>2030</v>
      </c>
      <c r="B21775" t="s">
        <v>1051</v>
      </c>
      <c r="C21775" t="s">
        <v>1013</v>
      </c>
      <c r="D21775" t="s">
        <v>1017</v>
      </c>
      <c r="E21775" t="s">
        <v>1016</v>
      </c>
      <c r="F21775" s="86">
        <v>23733282.9760773</v>
      </c>
    </row>
    <row r="21776" spans="1:6">
      <c r="A21776">
        <v>2031</v>
      </c>
      <c r="B21776" t="s">
        <v>1051</v>
      </c>
      <c r="C21776" t="s">
        <v>1013</v>
      </c>
      <c r="D21776" t="s">
        <v>1017</v>
      </c>
      <c r="E21776" t="s">
        <v>1016</v>
      </c>
      <c r="F21776" s="86">
        <v>24094093.083552901</v>
      </c>
    </row>
    <row r="21777" spans="1:6">
      <c r="A21777">
        <v>2032</v>
      </c>
      <c r="B21777" t="s">
        <v>1051</v>
      </c>
      <c r="C21777" t="s">
        <v>1013</v>
      </c>
      <c r="D21777" t="s">
        <v>1017</v>
      </c>
      <c r="E21777" t="s">
        <v>1016</v>
      </c>
      <c r="F21777" s="86">
        <v>24471923.665275201</v>
      </c>
    </row>
    <row r="21778" spans="1:6">
      <c r="A21778">
        <v>2033</v>
      </c>
      <c r="B21778" t="s">
        <v>1051</v>
      </c>
      <c r="C21778" t="s">
        <v>1013</v>
      </c>
      <c r="D21778" t="s">
        <v>1017</v>
      </c>
      <c r="E21778" t="s">
        <v>1016</v>
      </c>
      <c r="F21778" s="86">
        <v>24858255.273907602</v>
      </c>
    </row>
    <row r="21779" spans="1:6">
      <c r="A21779">
        <v>2034</v>
      </c>
      <c r="B21779" t="s">
        <v>1051</v>
      </c>
      <c r="C21779" t="s">
        <v>1013</v>
      </c>
      <c r="D21779" t="s">
        <v>1017</v>
      </c>
      <c r="E21779" t="s">
        <v>1016</v>
      </c>
      <c r="F21779" s="86">
        <v>25258346.9412653</v>
      </c>
    </row>
    <row r="21780" spans="1:6">
      <c r="A21780">
        <v>2035</v>
      </c>
      <c r="B21780" t="s">
        <v>1051</v>
      </c>
      <c r="C21780" t="s">
        <v>1013</v>
      </c>
      <c r="D21780" t="s">
        <v>1017</v>
      </c>
      <c r="E21780" t="s">
        <v>1016</v>
      </c>
      <c r="F21780" s="86">
        <v>25670089.528494298</v>
      </c>
    </row>
    <row r="21781" spans="1:6">
      <c r="A21781">
        <v>2036</v>
      </c>
      <c r="B21781" t="s">
        <v>1051</v>
      </c>
      <c r="C21781" t="s">
        <v>1013</v>
      </c>
      <c r="D21781" t="s">
        <v>1017</v>
      </c>
      <c r="E21781" t="s">
        <v>1016</v>
      </c>
      <c r="F21781" s="86">
        <v>26086188.546631701</v>
      </c>
    </row>
    <row r="21782" spans="1:6">
      <c r="A21782">
        <v>2037</v>
      </c>
      <c r="B21782" t="s">
        <v>1051</v>
      </c>
      <c r="C21782" t="s">
        <v>1013</v>
      </c>
      <c r="D21782" t="s">
        <v>1017</v>
      </c>
      <c r="E21782" t="s">
        <v>1016</v>
      </c>
      <c r="F21782" s="86">
        <v>26520588.2586696</v>
      </c>
    </row>
    <row r="21783" spans="1:6">
      <c r="A21783">
        <v>2038</v>
      </c>
      <c r="B21783" t="s">
        <v>1051</v>
      </c>
      <c r="C21783" t="s">
        <v>1013</v>
      </c>
      <c r="D21783" t="s">
        <v>1017</v>
      </c>
      <c r="E21783" t="s">
        <v>1016</v>
      </c>
      <c r="F21783" s="86">
        <v>26957833.926628701</v>
      </c>
    </row>
    <row r="21784" spans="1:6">
      <c r="A21784">
        <v>2039</v>
      </c>
      <c r="B21784" t="s">
        <v>1051</v>
      </c>
      <c r="C21784" t="s">
        <v>1013</v>
      </c>
      <c r="D21784" t="s">
        <v>1017</v>
      </c>
      <c r="E21784" t="s">
        <v>1016</v>
      </c>
      <c r="F21784" s="86">
        <v>27408627.818406399</v>
      </c>
    </row>
    <row r="21785" spans="1:6">
      <c r="A21785">
        <v>2040</v>
      </c>
      <c r="B21785" t="s">
        <v>1051</v>
      </c>
      <c r="C21785" t="s">
        <v>1013</v>
      </c>
      <c r="D21785" t="s">
        <v>1017</v>
      </c>
      <c r="E21785" t="s">
        <v>1016</v>
      </c>
      <c r="F21785" s="86">
        <v>27871873.918615699</v>
      </c>
    </row>
    <row r="21786" spans="1:6">
      <c r="A21786">
        <v>2041</v>
      </c>
      <c r="B21786" t="s">
        <v>1051</v>
      </c>
      <c r="C21786" t="s">
        <v>1013</v>
      </c>
      <c r="D21786" t="s">
        <v>1017</v>
      </c>
      <c r="E21786" t="s">
        <v>1016</v>
      </c>
      <c r="F21786" s="86">
        <v>28349230.065657299</v>
      </c>
    </row>
    <row r="21787" spans="1:6">
      <c r="A21787">
        <v>2042</v>
      </c>
      <c r="B21787" t="s">
        <v>1051</v>
      </c>
      <c r="C21787" t="s">
        <v>1013</v>
      </c>
      <c r="D21787" t="s">
        <v>1017</v>
      </c>
      <c r="E21787" t="s">
        <v>1016</v>
      </c>
      <c r="F21787" s="86">
        <v>28836404.300115999</v>
      </c>
    </row>
    <row r="21788" spans="1:6">
      <c r="A21788">
        <v>2043</v>
      </c>
      <c r="B21788" t="s">
        <v>1051</v>
      </c>
      <c r="C21788" t="s">
        <v>1013</v>
      </c>
      <c r="D21788" t="s">
        <v>1017</v>
      </c>
      <c r="E21788" t="s">
        <v>1016</v>
      </c>
      <c r="F21788" s="86">
        <v>29338858.278500799</v>
      </c>
    </row>
    <row r="21789" spans="1:6">
      <c r="A21789">
        <v>2044</v>
      </c>
      <c r="B21789" t="s">
        <v>1051</v>
      </c>
      <c r="C21789" t="s">
        <v>1013</v>
      </c>
      <c r="D21789" t="s">
        <v>1017</v>
      </c>
      <c r="E21789" t="s">
        <v>1016</v>
      </c>
      <c r="F21789" s="86">
        <v>29849767.232728899</v>
      </c>
    </row>
    <row r="21790" spans="1:6">
      <c r="A21790">
        <v>2045</v>
      </c>
      <c r="B21790" t="s">
        <v>1051</v>
      </c>
      <c r="C21790" t="s">
        <v>1013</v>
      </c>
      <c r="D21790" t="s">
        <v>1017</v>
      </c>
      <c r="E21790" t="s">
        <v>1016</v>
      </c>
      <c r="F21790" s="86">
        <v>30365824.6962124</v>
      </c>
    </row>
    <row r="21791" spans="1:6">
      <c r="A21791">
        <v>2046</v>
      </c>
      <c r="B21791" t="s">
        <v>1051</v>
      </c>
      <c r="C21791" t="s">
        <v>1013</v>
      </c>
      <c r="D21791" t="s">
        <v>1017</v>
      </c>
      <c r="E21791" t="s">
        <v>1016</v>
      </c>
      <c r="F21791" s="86">
        <v>30900947.301303301</v>
      </c>
    </row>
    <row r="21792" spans="1:6">
      <c r="A21792">
        <v>2047</v>
      </c>
      <c r="B21792" t="s">
        <v>1051</v>
      </c>
      <c r="C21792" t="s">
        <v>1013</v>
      </c>
      <c r="D21792" t="s">
        <v>1017</v>
      </c>
      <c r="E21792" t="s">
        <v>1016</v>
      </c>
      <c r="F21792" s="86">
        <v>31435369.930180699</v>
      </c>
    </row>
    <row r="21793" spans="1:6">
      <c r="A21793">
        <v>2048</v>
      </c>
      <c r="B21793" t="s">
        <v>1051</v>
      </c>
      <c r="C21793" t="s">
        <v>1013</v>
      </c>
      <c r="D21793" t="s">
        <v>1017</v>
      </c>
      <c r="E21793" t="s">
        <v>1016</v>
      </c>
      <c r="F21793" s="86">
        <v>31986711.720958099</v>
      </c>
    </row>
    <row r="21794" spans="1:6">
      <c r="A21794">
        <v>2049</v>
      </c>
      <c r="B21794" t="s">
        <v>1051</v>
      </c>
      <c r="C21794" t="s">
        <v>1013</v>
      </c>
      <c r="D21794" t="s">
        <v>1017</v>
      </c>
      <c r="E21794" t="s">
        <v>1016</v>
      </c>
      <c r="F21794" s="86">
        <v>32550634.663153801</v>
      </c>
    </row>
    <row r="21795" spans="1:6">
      <c r="A21795">
        <v>2050</v>
      </c>
      <c r="B21795" t="s">
        <v>1051</v>
      </c>
      <c r="C21795" t="s">
        <v>1013</v>
      </c>
      <c r="D21795" t="s">
        <v>1017</v>
      </c>
      <c r="E21795" t="s">
        <v>1016</v>
      </c>
      <c r="F21795" s="86">
        <v>33130279.439515699</v>
      </c>
    </row>
    <row r="21796" spans="1:6">
      <c r="A21796">
        <v>2017</v>
      </c>
      <c r="B21796" t="s">
        <v>1052</v>
      </c>
      <c r="C21796" t="s">
        <v>1013</v>
      </c>
      <c r="D21796" t="s">
        <v>1017</v>
      </c>
      <c r="E21796" t="s">
        <v>1016</v>
      </c>
      <c r="F21796" s="86">
        <v>10403237.4932769</v>
      </c>
    </row>
    <row r="21797" spans="1:6">
      <c r="A21797">
        <v>2018</v>
      </c>
      <c r="B21797" t="s">
        <v>1052</v>
      </c>
      <c r="C21797" t="s">
        <v>1013</v>
      </c>
      <c r="D21797" t="s">
        <v>1017</v>
      </c>
      <c r="E21797" t="s">
        <v>1016</v>
      </c>
      <c r="F21797" s="86">
        <v>10477604.881869299</v>
      </c>
    </row>
    <row r="21798" spans="1:6">
      <c r="A21798">
        <v>2019</v>
      </c>
      <c r="B21798" t="s">
        <v>1052</v>
      </c>
      <c r="C21798" t="s">
        <v>1013</v>
      </c>
      <c r="D21798" t="s">
        <v>1017</v>
      </c>
      <c r="E21798" t="s">
        <v>1016</v>
      </c>
      <c r="F21798" s="86">
        <v>10552117.555881901</v>
      </c>
    </row>
    <row r="21799" spans="1:6">
      <c r="A21799">
        <v>2020</v>
      </c>
      <c r="B21799" t="s">
        <v>1052</v>
      </c>
      <c r="C21799" t="s">
        <v>1013</v>
      </c>
      <c r="D21799" t="s">
        <v>1017</v>
      </c>
      <c r="E21799" t="s">
        <v>1016</v>
      </c>
      <c r="F21799" s="86">
        <v>10627337.9104893</v>
      </c>
    </row>
    <row r="21800" spans="1:6">
      <c r="A21800">
        <v>2021</v>
      </c>
      <c r="B21800" t="s">
        <v>1052</v>
      </c>
      <c r="C21800" t="s">
        <v>1013</v>
      </c>
      <c r="D21800" t="s">
        <v>1017</v>
      </c>
      <c r="E21800" t="s">
        <v>1016</v>
      </c>
      <c r="F21800" s="86">
        <v>10714368.5637639</v>
      </c>
    </row>
    <row r="21801" spans="1:6">
      <c r="A21801">
        <v>2022</v>
      </c>
      <c r="B21801" t="s">
        <v>1052</v>
      </c>
      <c r="C21801" t="s">
        <v>1013</v>
      </c>
      <c r="D21801" t="s">
        <v>1017</v>
      </c>
      <c r="E21801" t="s">
        <v>1016</v>
      </c>
      <c r="F21801" s="86">
        <v>10820305.0681592</v>
      </c>
    </row>
    <row r="21802" spans="1:6">
      <c r="A21802">
        <v>2023</v>
      </c>
      <c r="B21802" t="s">
        <v>1052</v>
      </c>
      <c r="C21802" t="s">
        <v>1013</v>
      </c>
      <c r="D21802" t="s">
        <v>1017</v>
      </c>
      <c r="E21802" t="s">
        <v>1016</v>
      </c>
      <c r="F21802" s="86">
        <v>10943258.713213701</v>
      </c>
    </row>
    <row r="21803" spans="1:6">
      <c r="A21803">
        <v>2024</v>
      </c>
      <c r="B21803" t="s">
        <v>1052</v>
      </c>
      <c r="C21803" t="s">
        <v>1013</v>
      </c>
      <c r="D21803" t="s">
        <v>1017</v>
      </c>
      <c r="E21803" t="s">
        <v>1016</v>
      </c>
      <c r="F21803" s="86">
        <v>11086172.7003412</v>
      </c>
    </row>
    <row r="21804" spans="1:6">
      <c r="A21804">
        <v>2025</v>
      </c>
      <c r="B21804" t="s">
        <v>1052</v>
      </c>
      <c r="C21804" t="s">
        <v>1013</v>
      </c>
      <c r="D21804" t="s">
        <v>1017</v>
      </c>
      <c r="E21804" t="s">
        <v>1016</v>
      </c>
      <c r="F21804" s="86">
        <v>11232901.6014033</v>
      </c>
    </row>
    <row r="21805" spans="1:6">
      <c r="A21805">
        <v>2026</v>
      </c>
      <c r="B21805" t="s">
        <v>1052</v>
      </c>
      <c r="C21805" t="s">
        <v>1013</v>
      </c>
      <c r="D21805" t="s">
        <v>1017</v>
      </c>
      <c r="E21805" t="s">
        <v>1016</v>
      </c>
      <c r="F21805" s="86">
        <v>11389833.2882585</v>
      </c>
    </row>
    <row r="21806" spans="1:6">
      <c r="A21806">
        <v>2027</v>
      </c>
      <c r="B21806" t="s">
        <v>1052</v>
      </c>
      <c r="C21806" t="s">
        <v>1013</v>
      </c>
      <c r="D21806" t="s">
        <v>1017</v>
      </c>
      <c r="E21806" t="s">
        <v>1016</v>
      </c>
      <c r="F21806" s="86">
        <v>11553621.5096178</v>
      </c>
    </row>
    <row r="21807" spans="1:6">
      <c r="A21807">
        <v>2028</v>
      </c>
      <c r="B21807" t="s">
        <v>1052</v>
      </c>
      <c r="C21807" t="s">
        <v>1013</v>
      </c>
      <c r="D21807" t="s">
        <v>1017</v>
      </c>
      <c r="E21807" t="s">
        <v>1016</v>
      </c>
      <c r="F21807" s="86">
        <v>11721660.501172099</v>
      </c>
    </row>
    <row r="21808" spans="1:6">
      <c r="A21808">
        <v>2029</v>
      </c>
      <c r="B21808" t="s">
        <v>1052</v>
      </c>
      <c r="C21808" t="s">
        <v>1013</v>
      </c>
      <c r="D21808" t="s">
        <v>1017</v>
      </c>
      <c r="E21808" t="s">
        <v>1016</v>
      </c>
      <c r="F21808" s="86">
        <v>11896860.6579501</v>
      </c>
    </row>
    <row r="21809" spans="1:6">
      <c r="A21809">
        <v>2030</v>
      </c>
      <c r="B21809" t="s">
        <v>1052</v>
      </c>
      <c r="C21809" t="s">
        <v>1013</v>
      </c>
      <c r="D21809" t="s">
        <v>1017</v>
      </c>
      <c r="E21809" t="s">
        <v>1016</v>
      </c>
      <c r="F21809" s="86">
        <v>12076705.2615452</v>
      </c>
    </row>
    <row r="21810" spans="1:6">
      <c r="A21810">
        <v>2031</v>
      </c>
      <c r="B21810" t="s">
        <v>1052</v>
      </c>
      <c r="C21810" t="s">
        <v>1013</v>
      </c>
      <c r="D21810" t="s">
        <v>1017</v>
      </c>
      <c r="E21810" t="s">
        <v>1016</v>
      </c>
      <c r="F21810" s="86">
        <v>12260303.852931101</v>
      </c>
    </row>
    <row r="21811" spans="1:6">
      <c r="A21811">
        <v>2032</v>
      </c>
      <c r="B21811" t="s">
        <v>1052</v>
      </c>
      <c r="C21811" t="s">
        <v>1013</v>
      </c>
      <c r="D21811" t="s">
        <v>1017</v>
      </c>
      <c r="E21811" t="s">
        <v>1016</v>
      </c>
      <c r="F21811" s="86">
        <v>12452563.3300063</v>
      </c>
    </row>
    <row r="21812" spans="1:6">
      <c r="A21812">
        <v>2033</v>
      </c>
      <c r="B21812" t="s">
        <v>1052</v>
      </c>
      <c r="C21812" t="s">
        <v>1013</v>
      </c>
      <c r="D21812" t="s">
        <v>1017</v>
      </c>
      <c r="E21812" t="s">
        <v>1016</v>
      </c>
      <c r="F21812" s="86">
        <v>12649148.563299701</v>
      </c>
    </row>
    <row r="21813" spans="1:6">
      <c r="A21813">
        <v>2034</v>
      </c>
      <c r="B21813" t="s">
        <v>1052</v>
      </c>
      <c r="C21813" t="s">
        <v>1013</v>
      </c>
      <c r="D21813" t="s">
        <v>1017</v>
      </c>
      <c r="E21813" t="s">
        <v>1016</v>
      </c>
      <c r="F21813" s="86">
        <v>12852735.6165173</v>
      </c>
    </row>
    <row r="21814" spans="1:6">
      <c r="A21814">
        <v>2035</v>
      </c>
      <c r="B21814" t="s">
        <v>1052</v>
      </c>
      <c r="C21814" t="s">
        <v>1013</v>
      </c>
      <c r="D21814" t="s">
        <v>1017</v>
      </c>
      <c r="E21814" t="s">
        <v>1016</v>
      </c>
      <c r="F21814" s="86">
        <v>13062251.2522009</v>
      </c>
    </row>
    <row r="21815" spans="1:6">
      <c r="A21815">
        <v>2036</v>
      </c>
      <c r="B21815" t="s">
        <v>1052</v>
      </c>
      <c r="C21815" t="s">
        <v>1013</v>
      </c>
      <c r="D21815" t="s">
        <v>1017</v>
      </c>
      <c r="E21815" t="s">
        <v>1016</v>
      </c>
      <c r="F21815" s="86">
        <v>13273983.6621978</v>
      </c>
    </row>
    <row r="21816" spans="1:6">
      <c r="A21816">
        <v>2037</v>
      </c>
      <c r="B21816" t="s">
        <v>1052</v>
      </c>
      <c r="C21816" t="s">
        <v>1013</v>
      </c>
      <c r="D21816" t="s">
        <v>1017</v>
      </c>
      <c r="E21816" t="s">
        <v>1016</v>
      </c>
      <c r="F21816" s="86">
        <v>13495028.398961401</v>
      </c>
    </row>
    <row r="21817" spans="1:6">
      <c r="A21817">
        <v>2038</v>
      </c>
      <c r="B21817" t="s">
        <v>1052</v>
      </c>
      <c r="C21817" t="s">
        <v>1013</v>
      </c>
      <c r="D21817" t="s">
        <v>1017</v>
      </c>
      <c r="E21817" t="s">
        <v>1016</v>
      </c>
      <c r="F21817" s="86">
        <v>13717521.3032996</v>
      </c>
    </row>
    <row r="21818" spans="1:6">
      <c r="A21818">
        <v>2039</v>
      </c>
      <c r="B21818" t="s">
        <v>1052</v>
      </c>
      <c r="C21818" t="s">
        <v>1013</v>
      </c>
      <c r="D21818" t="s">
        <v>1017</v>
      </c>
      <c r="E21818" t="s">
        <v>1016</v>
      </c>
      <c r="F21818" s="86">
        <v>13946908.235153601</v>
      </c>
    </row>
    <row r="21819" spans="1:6">
      <c r="A21819">
        <v>2040</v>
      </c>
      <c r="B21819" t="s">
        <v>1052</v>
      </c>
      <c r="C21819" t="s">
        <v>1013</v>
      </c>
      <c r="D21819" t="s">
        <v>1017</v>
      </c>
      <c r="E21819" t="s">
        <v>1016</v>
      </c>
      <c r="F21819" s="86">
        <v>14182631.4859751</v>
      </c>
    </row>
    <row r="21820" spans="1:6">
      <c r="A21820">
        <v>2041</v>
      </c>
      <c r="B21820" t="s">
        <v>1052</v>
      </c>
      <c r="C21820" t="s">
        <v>1013</v>
      </c>
      <c r="D21820" t="s">
        <v>1017</v>
      </c>
      <c r="E21820" t="s">
        <v>1016</v>
      </c>
      <c r="F21820" s="86">
        <v>14425534.648526199</v>
      </c>
    </row>
    <row r="21821" spans="1:6">
      <c r="A21821">
        <v>2042</v>
      </c>
      <c r="B21821" t="s">
        <v>1052</v>
      </c>
      <c r="C21821" t="s">
        <v>1013</v>
      </c>
      <c r="D21821" t="s">
        <v>1017</v>
      </c>
      <c r="E21821" t="s">
        <v>1016</v>
      </c>
      <c r="F21821" s="86">
        <v>14673433.7548785</v>
      </c>
    </row>
    <row r="21822" spans="1:6">
      <c r="A21822">
        <v>2043</v>
      </c>
      <c r="B21822" t="s">
        <v>1052</v>
      </c>
      <c r="C21822" t="s">
        <v>1013</v>
      </c>
      <c r="D21822" t="s">
        <v>1017</v>
      </c>
      <c r="E21822" t="s">
        <v>1016</v>
      </c>
      <c r="F21822" s="86">
        <v>14929107.974520201</v>
      </c>
    </row>
    <row r="21823" spans="1:6">
      <c r="A21823">
        <v>2044</v>
      </c>
      <c r="B21823" t="s">
        <v>1052</v>
      </c>
      <c r="C21823" t="s">
        <v>1013</v>
      </c>
      <c r="D21823" t="s">
        <v>1017</v>
      </c>
      <c r="E21823" t="s">
        <v>1016</v>
      </c>
      <c r="F21823" s="86">
        <v>15189084.5172478</v>
      </c>
    </row>
    <row r="21824" spans="1:6">
      <c r="A21824">
        <v>2045</v>
      </c>
      <c r="B21824" t="s">
        <v>1052</v>
      </c>
      <c r="C21824" t="s">
        <v>1013</v>
      </c>
      <c r="D21824" t="s">
        <v>1017</v>
      </c>
      <c r="E21824" t="s">
        <v>1016</v>
      </c>
      <c r="F21824" s="86">
        <v>15451680.884164</v>
      </c>
    </row>
    <row r="21825" spans="1:6">
      <c r="A21825">
        <v>2046</v>
      </c>
      <c r="B21825" t="s">
        <v>1052</v>
      </c>
      <c r="C21825" t="s">
        <v>1013</v>
      </c>
      <c r="D21825" t="s">
        <v>1017</v>
      </c>
      <c r="E21825" t="s">
        <v>1016</v>
      </c>
      <c r="F21825" s="86">
        <v>15723978.5678425</v>
      </c>
    </row>
    <row r="21826" spans="1:6">
      <c r="A21826">
        <v>2047</v>
      </c>
      <c r="B21826" t="s">
        <v>1052</v>
      </c>
      <c r="C21826" t="s">
        <v>1013</v>
      </c>
      <c r="D21826" t="s">
        <v>1017</v>
      </c>
      <c r="E21826" t="s">
        <v>1016</v>
      </c>
      <c r="F21826" s="86">
        <v>15995920.0679105</v>
      </c>
    </row>
    <row r="21827" spans="1:6">
      <c r="A21827">
        <v>2048</v>
      </c>
      <c r="B21827" t="s">
        <v>1052</v>
      </c>
      <c r="C21827" t="s">
        <v>1013</v>
      </c>
      <c r="D21827" t="s">
        <v>1017</v>
      </c>
      <c r="E21827" t="s">
        <v>1016</v>
      </c>
      <c r="F21827" s="86">
        <v>16276470.9007769</v>
      </c>
    </row>
    <row r="21828" spans="1:6">
      <c r="A21828">
        <v>2049</v>
      </c>
      <c r="B21828" t="s">
        <v>1052</v>
      </c>
      <c r="C21828" t="s">
        <v>1013</v>
      </c>
      <c r="D21828" t="s">
        <v>1017</v>
      </c>
      <c r="E21828" t="s">
        <v>1016</v>
      </c>
      <c r="F21828" s="86">
        <v>16563423.6653811</v>
      </c>
    </row>
    <row r="21829" spans="1:6">
      <c r="A21829">
        <v>2050</v>
      </c>
      <c r="B21829" t="s">
        <v>1052</v>
      </c>
      <c r="C21829" t="s">
        <v>1013</v>
      </c>
      <c r="D21829" t="s">
        <v>1017</v>
      </c>
      <c r="E21829" t="s">
        <v>1016</v>
      </c>
      <c r="F21829" s="86">
        <v>16858376.501344498</v>
      </c>
    </row>
    <row r="21830" spans="1:6">
      <c r="A21830">
        <v>2017</v>
      </c>
      <c r="B21830" t="s">
        <v>1053</v>
      </c>
      <c r="C21830" t="s">
        <v>1013</v>
      </c>
      <c r="D21830" t="s">
        <v>1017</v>
      </c>
      <c r="E21830" t="s">
        <v>1016</v>
      </c>
      <c r="F21830" s="86">
        <v>62913140.046311401</v>
      </c>
    </row>
    <row r="21831" spans="1:6">
      <c r="A21831">
        <v>2018</v>
      </c>
      <c r="B21831" t="s">
        <v>1053</v>
      </c>
      <c r="C21831" t="s">
        <v>1013</v>
      </c>
      <c r="D21831" t="s">
        <v>1017</v>
      </c>
      <c r="E21831" t="s">
        <v>1016</v>
      </c>
      <c r="F21831" s="86">
        <v>63362873.6928249</v>
      </c>
    </row>
    <row r="21832" spans="1:6">
      <c r="A21832">
        <v>2019</v>
      </c>
      <c r="B21832" t="s">
        <v>1053</v>
      </c>
      <c r="C21832" t="s">
        <v>1013</v>
      </c>
      <c r="D21832" t="s">
        <v>1017</v>
      </c>
      <c r="E21832" t="s">
        <v>1016</v>
      </c>
      <c r="F21832" s="86">
        <v>63813485.946790002</v>
      </c>
    </row>
    <row r="21833" spans="1:6">
      <c r="A21833">
        <v>2020</v>
      </c>
      <c r="B21833" t="s">
        <v>1053</v>
      </c>
      <c r="C21833" t="s">
        <v>1013</v>
      </c>
      <c r="D21833" t="s">
        <v>1017</v>
      </c>
      <c r="E21833" t="s">
        <v>1016</v>
      </c>
      <c r="F21833" s="86">
        <v>64268377.869309597</v>
      </c>
    </row>
    <row r="21834" spans="1:6">
      <c r="A21834">
        <v>2021</v>
      </c>
      <c r="B21834" t="s">
        <v>1053</v>
      </c>
      <c r="C21834" t="s">
        <v>1013</v>
      </c>
      <c r="D21834" t="s">
        <v>1017</v>
      </c>
      <c r="E21834" t="s">
        <v>1016</v>
      </c>
      <c r="F21834" s="86">
        <v>64794692.074991196</v>
      </c>
    </row>
    <row r="21835" spans="1:6">
      <c r="A21835">
        <v>2022</v>
      </c>
      <c r="B21835" t="s">
        <v>1053</v>
      </c>
      <c r="C21835" t="s">
        <v>1013</v>
      </c>
      <c r="D21835" t="s">
        <v>1017</v>
      </c>
      <c r="E21835" t="s">
        <v>1016</v>
      </c>
      <c r="F21835" s="86">
        <v>65435338.618083604</v>
      </c>
    </row>
    <row r="21836" spans="1:6">
      <c r="A21836">
        <v>2023</v>
      </c>
      <c r="B21836" t="s">
        <v>1053</v>
      </c>
      <c r="C21836" t="s">
        <v>1013</v>
      </c>
      <c r="D21836" t="s">
        <v>1017</v>
      </c>
      <c r="E21836" t="s">
        <v>1016</v>
      </c>
      <c r="F21836" s="86">
        <v>66178895.601716198</v>
      </c>
    </row>
    <row r="21837" spans="1:6">
      <c r="A21837">
        <v>2024</v>
      </c>
      <c r="B21837" t="s">
        <v>1053</v>
      </c>
      <c r="C21837" t="s">
        <v>1013</v>
      </c>
      <c r="D21837" t="s">
        <v>1017</v>
      </c>
      <c r="E21837" t="s">
        <v>1016</v>
      </c>
      <c r="F21837" s="86">
        <v>67043161.912327603</v>
      </c>
    </row>
    <row r="21838" spans="1:6">
      <c r="A21838">
        <v>2025</v>
      </c>
      <c r="B21838" t="s">
        <v>1053</v>
      </c>
      <c r="C21838" t="s">
        <v>1013</v>
      </c>
      <c r="D21838" t="s">
        <v>1017</v>
      </c>
      <c r="E21838" t="s">
        <v>1016</v>
      </c>
      <c r="F21838" s="86">
        <v>67930498.754087403</v>
      </c>
    </row>
    <row r="21839" spans="1:6">
      <c r="A21839">
        <v>2026</v>
      </c>
      <c r="B21839" t="s">
        <v>1053</v>
      </c>
      <c r="C21839" t="s">
        <v>1013</v>
      </c>
      <c r="D21839" t="s">
        <v>1017</v>
      </c>
      <c r="E21839" t="s">
        <v>1016</v>
      </c>
      <c r="F21839" s="86">
        <v>68879536.512689799</v>
      </c>
    </row>
    <row r="21840" spans="1:6">
      <c r="A21840">
        <v>2027</v>
      </c>
      <c r="B21840" t="s">
        <v>1053</v>
      </c>
      <c r="C21840" t="s">
        <v>1013</v>
      </c>
      <c r="D21840" t="s">
        <v>1017</v>
      </c>
      <c r="E21840" t="s">
        <v>1016</v>
      </c>
      <c r="F21840" s="86">
        <v>69870038.874572396</v>
      </c>
    </row>
    <row r="21841" spans="1:6">
      <c r="A21841">
        <v>2028</v>
      </c>
      <c r="B21841" t="s">
        <v>1053</v>
      </c>
      <c r="C21841" t="s">
        <v>1013</v>
      </c>
      <c r="D21841" t="s">
        <v>1017</v>
      </c>
      <c r="E21841" t="s">
        <v>1016</v>
      </c>
      <c r="F21841" s="86">
        <v>70886247.589958102</v>
      </c>
    </row>
    <row r="21842" spans="1:6">
      <c r="A21842">
        <v>2029</v>
      </c>
      <c r="B21842" t="s">
        <v>1053</v>
      </c>
      <c r="C21842" t="s">
        <v>1013</v>
      </c>
      <c r="D21842" t="s">
        <v>1017</v>
      </c>
      <c r="E21842" t="s">
        <v>1016</v>
      </c>
      <c r="F21842" s="86">
        <v>71945763.150054798</v>
      </c>
    </row>
    <row r="21843" spans="1:6">
      <c r="A21843">
        <v>2030</v>
      </c>
      <c r="B21843" t="s">
        <v>1053</v>
      </c>
      <c r="C21843" t="s">
        <v>1013</v>
      </c>
      <c r="D21843" t="s">
        <v>1017</v>
      </c>
      <c r="E21843" t="s">
        <v>1016</v>
      </c>
      <c r="F21843" s="86">
        <v>73033365.8064266</v>
      </c>
    </row>
    <row r="21844" spans="1:6">
      <c r="A21844">
        <v>2031</v>
      </c>
      <c r="B21844" t="s">
        <v>1053</v>
      </c>
      <c r="C21844" t="s">
        <v>1013</v>
      </c>
      <c r="D21844" t="s">
        <v>1017</v>
      </c>
      <c r="E21844" t="s">
        <v>1016</v>
      </c>
      <c r="F21844" s="86">
        <v>74143670.5456606</v>
      </c>
    </row>
    <row r="21845" spans="1:6">
      <c r="A21845">
        <v>2032</v>
      </c>
      <c r="B21845" t="s">
        <v>1053</v>
      </c>
      <c r="C21845" t="s">
        <v>1013</v>
      </c>
      <c r="D21845" t="s">
        <v>1017</v>
      </c>
      <c r="E21845" t="s">
        <v>1016</v>
      </c>
      <c r="F21845" s="86">
        <v>75306351.625880107</v>
      </c>
    </row>
    <row r="21846" spans="1:6">
      <c r="A21846">
        <v>2033</v>
      </c>
      <c r="B21846" t="s">
        <v>1053</v>
      </c>
      <c r="C21846" t="s">
        <v>1013</v>
      </c>
      <c r="D21846" t="s">
        <v>1017</v>
      </c>
      <c r="E21846" t="s">
        <v>1016</v>
      </c>
      <c r="F21846" s="86">
        <v>76495192.534416407</v>
      </c>
    </row>
    <row r="21847" spans="1:6">
      <c r="A21847">
        <v>2034</v>
      </c>
      <c r="B21847" t="s">
        <v>1053</v>
      </c>
      <c r="C21847" t="s">
        <v>1013</v>
      </c>
      <c r="D21847" t="s">
        <v>1017</v>
      </c>
      <c r="E21847" t="s">
        <v>1016</v>
      </c>
      <c r="F21847" s="86">
        <v>77726376.653684497</v>
      </c>
    </row>
    <row r="21848" spans="1:6">
      <c r="A21848">
        <v>2035</v>
      </c>
      <c r="B21848" t="s">
        <v>1053</v>
      </c>
      <c r="C21848" t="s">
        <v>1013</v>
      </c>
      <c r="D21848" t="s">
        <v>1017</v>
      </c>
      <c r="E21848" t="s">
        <v>1016</v>
      </c>
      <c r="F21848" s="86">
        <v>78993413.625412807</v>
      </c>
    </row>
    <row r="21849" spans="1:6">
      <c r="A21849">
        <v>2036</v>
      </c>
      <c r="B21849" t="s">
        <v>1053</v>
      </c>
      <c r="C21849" t="s">
        <v>1013</v>
      </c>
      <c r="D21849" t="s">
        <v>1017</v>
      </c>
      <c r="E21849" t="s">
        <v>1016</v>
      </c>
      <c r="F21849" s="86">
        <v>80273856.446321905</v>
      </c>
    </row>
    <row r="21850" spans="1:6">
      <c r="A21850">
        <v>2037</v>
      </c>
      <c r="B21850" t="s">
        <v>1053</v>
      </c>
      <c r="C21850" t="s">
        <v>1013</v>
      </c>
      <c r="D21850" t="s">
        <v>1017</v>
      </c>
      <c r="E21850" t="s">
        <v>1016</v>
      </c>
      <c r="F21850" s="86">
        <v>81610615.170660704</v>
      </c>
    </row>
    <row r="21851" spans="1:6">
      <c r="A21851">
        <v>2038</v>
      </c>
      <c r="B21851" t="s">
        <v>1053</v>
      </c>
      <c r="C21851" t="s">
        <v>1013</v>
      </c>
      <c r="D21851" t="s">
        <v>1017</v>
      </c>
      <c r="E21851" t="s">
        <v>1016</v>
      </c>
      <c r="F21851" s="86">
        <v>82956131.627339602</v>
      </c>
    </row>
    <row r="21852" spans="1:6">
      <c r="A21852">
        <v>2039</v>
      </c>
      <c r="B21852" t="s">
        <v>1053</v>
      </c>
      <c r="C21852" t="s">
        <v>1013</v>
      </c>
      <c r="D21852" t="s">
        <v>1017</v>
      </c>
      <c r="E21852" t="s">
        <v>1016</v>
      </c>
      <c r="F21852" s="86">
        <v>84343339.424705505</v>
      </c>
    </row>
    <row r="21853" spans="1:6">
      <c r="A21853">
        <v>2040</v>
      </c>
      <c r="B21853" t="s">
        <v>1053</v>
      </c>
      <c r="C21853" t="s">
        <v>1013</v>
      </c>
      <c r="D21853" t="s">
        <v>1017</v>
      </c>
      <c r="E21853" t="s">
        <v>1016</v>
      </c>
      <c r="F21853" s="86">
        <v>85768865.843831301</v>
      </c>
    </row>
    <row r="21854" spans="1:6">
      <c r="A21854">
        <v>2041</v>
      </c>
      <c r="B21854" t="s">
        <v>1053</v>
      </c>
      <c r="C21854" t="s">
        <v>1013</v>
      </c>
      <c r="D21854" t="s">
        <v>1017</v>
      </c>
      <c r="E21854" t="s">
        <v>1016</v>
      </c>
      <c r="F21854" s="86">
        <v>87237812.476371497</v>
      </c>
    </row>
    <row r="21855" spans="1:6">
      <c r="A21855">
        <v>2042</v>
      </c>
      <c r="B21855" t="s">
        <v>1053</v>
      </c>
      <c r="C21855" t="s">
        <v>1013</v>
      </c>
      <c r="D21855" t="s">
        <v>1017</v>
      </c>
      <c r="E21855" t="s">
        <v>1016</v>
      </c>
      <c r="F21855" s="86">
        <v>88736971.868376195</v>
      </c>
    </row>
    <row r="21856" spans="1:6">
      <c r="A21856">
        <v>2043</v>
      </c>
      <c r="B21856" t="s">
        <v>1053</v>
      </c>
      <c r="C21856" t="s">
        <v>1013</v>
      </c>
      <c r="D21856" t="s">
        <v>1017</v>
      </c>
      <c r="E21856" t="s">
        <v>1016</v>
      </c>
      <c r="F21856" s="86">
        <v>90283150.930129096</v>
      </c>
    </row>
    <row r="21857" spans="1:6">
      <c r="A21857">
        <v>2044</v>
      </c>
      <c r="B21857" t="s">
        <v>1053</v>
      </c>
      <c r="C21857" t="s">
        <v>1013</v>
      </c>
      <c r="D21857" t="s">
        <v>1017</v>
      </c>
      <c r="E21857" t="s">
        <v>1016</v>
      </c>
      <c r="F21857" s="86">
        <v>91855348.109319702</v>
      </c>
    </row>
    <row r="21858" spans="1:6">
      <c r="A21858">
        <v>2045</v>
      </c>
      <c r="B21858" t="s">
        <v>1053</v>
      </c>
      <c r="C21858" t="s">
        <v>1013</v>
      </c>
      <c r="D21858" t="s">
        <v>1017</v>
      </c>
      <c r="E21858" t="s">
        <v>1016</v>
      </c>
      <c r="F21858" s="86">
        <v>93443388.564814806</v>
      </c>
    </row>
    <row r="21859" spans="1:6">
      <c r="A21859">
        <v>2046</v>
      </c>
      <c r="B21859" t="s">
        <v>1053</v>
      </c>
      <c r="C21859" t="s">
        <v>1013</v>
      </c>
      <c r="D21859" t="s">
        <v>1017</v>
      </c>
      <c r="E21859" t="s">
        <v>1016</v>
      </c>
      <c r="F21859" s="86">
        <v>95090097.324335903</v>
      </c>
    </row>
    <row r="21860" spans="1:6">
      <c r="A21860">
        <v>2047</v>
      </c>
      <c r="B21860" t="s">
        <v>1053</v>
      </c>
      <c r="C21860" t="s">
        <v>1013</v>
      </c>
      <c r="D21860" t="s">
        <v>1017</v>
      </c>
      <c r="E21860" t="s">
        <v>1016</v>
      </c>
      <c r="F21860" s="86">
        <v>96734652.078491703</v>
      </c>
    </row>
    <row r="21861" spans="1:6">
      <c r="A21861">
        <v>2048</v>
      </c>
      <c r="B21861" t="s">
        <v>1053</v>
      </c>
      <c r="C21861" t="s">
        <v>1013</v>
      </c>
      <c r="D21861" t="s">
        <v>1017</v>
      </c>
      <c r="E21861" t="s">
        <v>1016</v>
      </c>
      <c r="F21861" s="86">
        <v>98431271.409698501</v>
      </c>
    </row>
    <row r="21862" spans="1:6">
      <c r="A21862">
        <v>2049</v>
      </c>
      <c r="B21862" t="s">
        <v>1053</v>
      </c>
      <c r="C21862" t="s">
        <v>1013</v>
      </c>
      <c r="D21862" t="s">
        <v>1017</v>
      </c>
      <c r="E21862" t="s">
        <v>1016</v>
      </c>
      <c r="F21862" s="86">
        <v>100166606.153127</v>
      </c>
    </row>
    <row r="21863" spans="1:6">
      <c r="A21863">
        <v>2050</v>
      </c>
      <c r="B21863" t="s">
        <v>1053</v>
      </c>
      <c r="C21863" t="s">
        <v>1013</v>
      </c>
      <c r="D21863" t="s">
        <v>1017</v>
      </c>
      <c r="E21863" t="s">
        <v>1016</v>
      </c>
      <c r="F21863" s="86">
        <v>101950320.99074499</v>
      </c>
    </row>
    <row r="21864" spans="1:6">
      <c r="A21864">
        <v>2017</v>
      </c>
      <c r="B21864" t="s">
        <v>1054</v>
      </c>
      <c r="C21864" t="s">
        <v>1013</v>
      </c>
      <c r="D21864" t="s">
        <v>1017</v>
      </c>
      <c r="E21864" t="s">
        <v>1016</v>
      </c>
      <c r="F21864" s="86">
        <v>13686832.3201301</v>
      </c>
    </row>
    <row r="21865" spans="1:6">
      <c r="A21865">
        <v>2018</v>
      </c>
      <c r="B21865" t="s">
        <v>1054</v>
      </c>
      <c r="C21865" t="s">
        <v>1013</v>
      </c>
      <c r="D21865" t="s">
        <v>1017</v>
      </c>
      <c r="E21865" t="s">
        <v>1016</v>
      </c>
      <c r="F21865" s="86">
        <v>13784672.4375368</v>
      </c>
    </row>
    <row r="21866" spans="1:6">
      <c r="A21866">
        <v>2019</v>
      </c>
      <c r="B21866" t="s">
        <v>1054</v>
      </c>
      <c r="C21866" t="s">
        <v>1013</v>
      </c>
      <c r="D21866" t="s">
        <v>1017</v>
      </c>
      <c r="E21866" t="s">
        <v>1016</v>
      </c>
      <c r="F21866" s="86">
        <v>13882703.6970936</v>
      </c>
    </row>
    <row r="21867" spans="1:6">
      <c r="A21867">
        <v>2020</v>
      </c>
      <c r="B21867" t="s">
        <v>1054</v>
      </c>
      <c r="C21867" t="s">
        <v>1013</v>
      </c>
      <c r="D21867" t="s">
        <v>1017</v>
      </c>
      <c r="E21867" t="s">
        <v>1016</v>
      </c>
      <c r="F21867" s="86">
        <v>13981666.0038983</v>
      </c>
    </row>
    <row r="21868" spans="1:6">
      <c r="A21868">
        <v>2021</v>
      </c>
      <c r="B21868" t="s">
        <v>1054</v>
      </c>
      <c r="C21868" t="s">
        <v>1013</v>
      </c>
      <c r="D21868" t="s">
        <v>1017</v>
      </c>
      <c r="E21868" t="s">
        <v>1016</v>
      </c>
      <c r="F21868" s="86">
        <v>14096166.3177526</v>
      </c>
    </row>
    <row r="21869" spans="1:6">
      <c r="A21869">
        <v>2022</v>
      </c>
      <c r="B21869" t="s">
        <v>1054</v>
      </c>
      <c r="C21869" t="s">
        <v>1013</v>
      </c>
      <c r="D21869" t="s">
        <v>1017</v>
      </c>
      <c r="E21869" t="s">
        <v>1016</v>
      </c>
      <c r="F21869" s="86">
        <v>14235539.7746381</v>
      </c>
    </row>
    <row r="21870" spans="1:6">
      <c r="A21870">
        <v>2023</v>
      </c>
      <c r="B21870" t="s">
        <v>1054</v>
      </c>
      <c r="C21870" t="s">
        <v>1013</v>
      </c>
      <c r="D21870" t="s">
        <v>1017</v>
      </c>
      <c r="E21870" t="s">
        <v>1016</v>
      </c>
      <c r="F21870" s="86">
        <v>14397301.526602</v>
      </c>
    </row>
    <row r="21871" spans="1:6">
      <c r="A21871">
        <v>2024</v>
      </c>
      <c r="B21871" t="s">
        <v>1054</v>
      </c>
      <c r="C21871" t="s">
        <v>1013</v>
      </c>
      <c r="D21871" t="s">
        <v>1017</v>
      </c>
      <c r="E21871" t="s">
        <v>1016</v>
      </c>
      <c r="F21871" s="86">
        <v>14585323.7436551</v>
      </c>
    </row>
    <row r="21872" spans="1:6">
      <c r="A21872">
        <v>2025</v>
      </c>
      <c r="B21872" t="s">
        <v>1054</v>
      </c>
      <c r="C21872" t="s">
        <v>1013</v>
      </c>
      <c r="D21872" t="s">
        <v>1017</v>
      </c>
      <c r="E21872" t="s">
        <v>1016</v>
      </c>
      <c r="F21872" s="86">
        <v>14778364.9836202</v>
      </c>
    </row>
    <row r="21873" spans="1:6">
      <c r="A21873">
        <v>2026</v>
      </c>
      <c r="B21873" t="s">
        <v>1054</v>
      </c>
      <c r="C21873" t="s">
        <v>1013</v>
      </c>
      <c r="D21873" t="s">
        <v>1017</v>
      </c>
      <c r="E21873" t="s">
        <v>1016</v>
      </c>
      <c r="F21873" s="86">
        <v>14984829.335231001</v>
      </c>
    </row>
    <row r="21874" spans="1:6">
      <c r="A21874">
        <v>2027</v>
      </c>
      <c r="B21874" t="s">
        <v>1054</v>
      </c>
      <c r="C21874" t="s">
        <v>1013</v>
      </c>
      <c r="D21874" t="s">
        <v>1017</v>
      </c>
      <c r="E21874" t="s">
        <v>1016</v>
      </c>
      <c r="F21874" s="86">
        <v>15200314.3631569</v>
      </c>
    </row>
    <row r="21875" spans="1:6">
      <c r="A21875">
        <v>2028</v>
      </c>
      <c r="B21875" t="s">
        <v>1054</v>
      </c>
      <c r="C21875" t="s">
        <v>1013</v>
      </c>
      <c r="D21875" t="s">
        <v>1017</v>
      </c>
      <c r="E21875" t="s">
        <v>1016</v>
      </c>
      <c r="F21875" s="86">
        <v>15421391.840445399</v>
      </c>
    </row>
    <row r="21876" spans="1:6">
      <c r="A21876">
        <v>2029</v>
      </c>
      <c r="B21876" t="s">
        <v>1054</v>
      </c>
      <c r="C21876" t="s">
        <v>1013</v>
      </c>
      <c r="D21876" t="s">
        <v>1017</v>
      </c>
      <c r="E21876" t="s">
        <v>1016</v>
      </c>
      <c r="F21876" s="86">
        <v>15651890.775976799</v>
      </c>
    </row>
    <row r="21877" spans="1:6">
      <c r="A21877">
        <v>2030</v>
      </c>
      <c r="B21877" t="s">
        <v>1054</v>
      </c>
      <c r="C21877" t="s">
        <v>1013</v>
      </c>
      <c r="D21877" t="s">
        <v>1017</v>
      </c>
      <c r="E21877" t="s">
        <v>1016</v>
      </c>
      <c r="F21877" s="86">
        <v>15888500.094439199</v>
      </c>
    </row>
    <row r="21878" spans="1:6">
      <c r="A21878">
        <v>2031</v>
      </c>
      <c r="B21878" t="s">
        <v>1054</v>
      </c>
      <c r="C21878" t="s">
        <v>1013</v>
      </c>
      <c r="D21878" t="s">
        <v>1017</v>
      </c>
      <c r="E21878" t="s">
        <v>1016</v>
      </c>
      <c r="F21878" s="86">
        <v>16130048.279428201</v>
      </c>
    </row>
    <row r="21879" spans="1:6">
      <c r="A21879">
        <v>2032</v>
      </c>
      <c r="B21879" t="s">
        <v>1054</v>
      </c>
      <c r="C21879" t="s">
        <v>1013</v>
      </c>
      <c r="D21879" t="s">
        <v>1017</v>
      </c>
      <c r="E21879" t="s">
        <v>1016</v>
      </c>
      <c r="F21879" s="86">
        <v>16382991.002920199</v>
      </c>
    </row>
    <row r="21880" spans="1:6">
      <c r="A21880">
        <v>2033</v>
      </c>
      <c r="B21880" t="s">
        <v>1054</v>
      </c>
      <c r="C21880" t="s">
        <v>1013</v>
      </c>
      <c r="D21880" t="s">
        <v>1017</v>
      </c>
      <c r="E21880" t="s">
        <v>1016</v>
      </c>
      <c r="F21880" s="86">
        <v>16641624.829787999</v>
      </c>
    </row>
    <row r="21881" spans="1:6">
      <c r="A21881">
        <v>2034</v>
      </c>
      <c r="B21881" t="s">
        <v>1054</v>
      </c>
      <c r="C21881" t="s">
        <v>1013</v>
      </c>
      <c r="D21881" t="s">
        <v>1017</v>
      </c>
      <c r="E21881" t="s">
        <v>1016</v>
      </c>
      <c r="F21881" s="86">
        <v>16909470.475120999</v>
      </c>
    </row>
    <row r="21882" spans="1:6">
      <c r="A21882">
        <v>2035</v>
      </c>
      <c r="B21882" t="s">
        <v>1054</v>
      </c>
      <c r="C21882" t="s">
        <v>1013</v>
      </c>
      <c r="D21882" t="s">
        <v>1017</v>
      </c>
      <c r="E21882" t="s">
        <v>1016</v>
      </c>
      <c r="F21882" s="86">
        <v>17185115.953357901</v>
      </c>
    </row>
    <row r="21883" spans="1:6">
      <c r="A21883">
        <v>2036</v>
      </c>
      <c r="B21883" t="s">
        <v>1054</v>
      </c>
      <c r="C21883" t="s">
        <v>1013</v>
      </c>
      <c r="D21883" t="s">
        <v>1017</v>
      </c>
      <c r="E21883" t="s">
        <v>1016</v>
      </c>
      <c r="F21883" s="86">
        <v>17463677.890854601</v>
      </c>
    </row>
    <row r="21884" spans="1:6">
      <c r="A21884">
        <v>2037</v>
      </c>
      <c r="B21884" t="s">
        <v>1054</v>
      </c>
      <c r="C21884" t="s">
        <v>1013</v>
      </c>
      <c r="D21884" t="s">
        <v>1017</v>
      </c>
      <c r="E21884" t="s">
        <v>1016</v>
      </c>
      <c r="F21884" s="86">
        <v>17754491.4235924</v>
      </c>
    </row>
    <row r="21885" spans="1:6">
      <c r="A21885">
        <v>2038</v>
      </c>
      <c r="B21885" t="s">
        <v>1054</v>
      </c>
      <c r="C21885" t="s">
        <v>1013</v>
      </c>
      <c r="D21885" t="s">
        <v>1017</v>
      </c>
      <c r="E21885" t="s">
        <v>1016</v>
      </c>
      <c r="F21885" s="86">
        <v>18047210.211956501</v>
      </c>
    </row>
    <row r="21886" spans="1:6">
      <c r="A21886">
        <v>2039</v>
      </c>
      <c r="B21886" t="s">
        <v>1054</v>
      </c>
      <c r="C21886" t="s">
        <v>1013</v>
      </c>
      <c r="D21886" t="s">
        <v>1017</v>
      </c>
      <c r="E21886" t="s">
        <v>1016</v>
      </c>
      <c r="F21886" s="86">
        <v>18348999.003642101</v>
      </c>
    </row>
    <row r="21887" spans="1:6">
      <c r="A21887">
        <v>2040</v>
      </c>
      <c r="B21887" t="s">
        <v>1054</v>
      </c>
      <c r="C21887" t="s">
        <v>1013</v>
      </c>
      <c r="D21887" t="s">
        <v>1017</v>
      </c>
      <c r="E21887" t="s">
        <v>1016</v>
      </c>
      <c r="F21887" s="86">
        <v>18659124.059427399</v>
      </c>
    </row>
    <row r="21888" spans="1:6">
      <c r="A21888">
        <v>2041</v>
      </c>
      <c r="B21888" t="s">
        <v>1054</v>
      </c>
      <c r="C21888" t="s">
        <v>1013</v>
      </c>
      <c r="D21888" t="s">
        <v>1017</v>
      </c>
      <c r="E21888" t="s">
        <v>1016</v>
      </c>
      <c r="F21888" s="86">
        <v>18978695.236958802</v>
      </c>
    </row>
    <row r="21889" spans="1:6">
      <c r="A21889">
        <v>2042</v>
      </c>
      <c r="B21889" t="s">
        <v>1054</v>
      </c>
      <c r="C21889" t="s">
        <v>1013</v>
      </c>
      <c r="D21889" t="s">
        <v>1017</v>
      </c>
      <c r="E21889" t="s">
        <v>1016</v>
      </c>
      <c r="F21889" s="86">
        <v>19304839.238107301</v>
      </c>
    </row>
    <row r="21890" spans="1:6">
      <c r="A21890">
        <v>2043</v>
      </c>
      <c r="B21890" t="s">
        <v>1054</v>
      </c>
      <c r="C21890" t="s">
        <v>1013</v>
      </c>
      <c r="D21890" t="s">
        <v>1017</v>
      </c>
      <c r="E21890" t="s">
        <v>1016</v>
      </c>
      <c r="F21890" s="86">
        <v>19641212.427230101</v>
      </c>
    </row>
    <row r="21891" spans="1:6">
      <c r="A21891">
        <v>2044</v>
      </c>
      <c r="B21891" t="s">
        <v>1054</v>
      </c>
      <c r="C21891" t="s">
        <v>1013</v>
      </c>
      <c r="D21891" t="s">
        <v>1017</v>
      </c>
      <c r="E21891" t="s">
        <v>1016</v>
      </c>
      <c r="F21891" s="86">
        <v>19983245.8903496</v>
      </c>
    </row>
    <row r="21892" spans="1:6">
      <c r="A21892">
        <v>2045</v>
      </c>
      <c r="B21892" t="s">
        <v>1054</v>
      </c>
      <c r="C21892" t="s">
        <v>1013</v>
      </c>
      <c r="D21892" t="s">
        <v>1017</v>
      </c>
      <c r="E21892" t="s">
        <v>1016</v>
      </c>
      <c r="F21892" s="86">
        <v>20328726.078048799</v>
      </c>
    </row>
    <row r="21893" spans="1:6">
      <c r="A21893">
        <v>2046</v>
      </c>
      <c r="B21893" t="s">
        <v>1054</v>
      </c>
      <c r="C21893" t="s">
        <v>1013</v>
      </c>
      <c r="D21893" t="s">
        <v>1017</v>
      </c>
      <c r="E21893" t="s">
        <v>1016</v>
      </c>
      <c r="F21893" s="86">
        <v>20686969.628681701</v>
      </c>
    </row>
    <row r="21894" spans="1:6">
      <c r="A21894">
        <v>2047</v>
      </c>
      <c r="B21894" t="s">
        <v>1054</v>
      </c>
      <c r="C21894" t="s">
        <v>1013</v>
      </c>
      <c r="D21894" t="s">
        <v>1017</v>
      </c>
      <c r="E21894" t="s">
        <v>1016</v>
      </c>
      <c r="F21894" s="86">
        <v>21044744.572752699</v>
      </c>
    </row>
    <row r="21895" spans="1:6">
      <c r="A21895">
        <v>2048</v>
      </c>
      <c r="B21895" t="s">
        <v>1054</v>
      </c>
      <c r="C21895" t="s">
        <v>1013</v>
      </c>
      <c r="D21895" t="s">
        <v>1017</v>
      </c>
      <c r="E21895" t="s">
        <v>1016</v>
      </c>
      <c r="F21895" s="86">
        <v>21413846.230693001</v>
      </c>
    </row>
    <row r="21896" spans="1:6">
      <c r="A21896">
        <v>2049</v>
      </c>
      <c r="B21896" t="s">
        <v>1054</v>
      </c>
      <c r="C21896" t="s">
        <v>1013</v>
      </c>
      <c r="D21896" t="s">
        <v>1017</v>
      </c>
      <c r="E21896" t="s">
        <v>1016</v>
      </c>
      <c r="F21896" s="86">
        <v>21791370.474994201</v>
      </c>
    </row>
    <row r="21897" spans="1:6">
      <c r="A21897">
        <v>2050</v>
      </c>
      <c r="B21897" t="s">
        <v>1054</v>
      </c>
      <c r="C21897" t="s">
        <v>1013</v>
      </c>
      <c r="D21897" t="s">
        <v>1017</v>
      </c>
      <c r="E21897" t="s">
        <v>1016</v>
      </c>
      <c r="F21897" s="86">
        <v>22179419.869309001</v>
      </c>
    </row>
    <row r="21898" spans="1:6">
      <c r="A21898">
        <v>2017</v>
      </c>
      <c r="B21898" t="s">
        <v>1055</v>
      </c>
      <c r="C21898" t="s">
        <v>1013</v>
      </c>
      <c r="D21898" t="s">
        <v>1017</v>
      </c>
      <c r="E21898" t="s">
        <v>1016</v>
      </c>
      <c r="F21898" s="86">
        <v>135434273.78475499</v>
      </c>
    </row>
    <row r="21899" spans="1:6">
      <c r="A21899">
        <v>2018</v>
      </c>
      <c r="B21899" t="s">
        <v>1055</v>
      </c>
      <c r="C21899" t="s">
        <v>1013</v>
      </c>
      <c r="D21899" t="s">
        <v>1017</v>
      </c>
      <c r="E21899" t="s">
        <v>1016</v>
      </c>
      <c r="F21899" s="86">
        <v>136402423.67788199</v>
      </c>
    </row>
    <row r="21900" spans="1:6">
      <c r="A21900">
        <v>2019</v>
      </c>
      <c r="B21900" t="s">
        <v>1055</v>
      </c>
      <c r="C21900" t="s">
        <v>1013</v>
      </c>
      <c r="D21900" t="s">
        <v>1017</v>
      </c>
      <c r="E21900" t="s">
        <v>1016</v>
      </c>
      <c r="F21900" s="86">
        <v>137372464.965431</v>
      </c>
    </row>
    <row r="21901" spans="1:6">
      <c r="A21901">
        <v>2020</v>
      </c>
      <c r="B21901" t="s">
        <v>1055</v>
      </c>
      <c r="C21901" t="s">
        <v>1013</v>
      </c>
      <c r="D21901" t="s">
        <v>1017</v>
      </c>
      <c r="E21901" t="s">
        <v>1016</v>
      </c>
      <c r="F21901" s="86">
        <v>138351719.174196</v>
      </c>
    </row>
    <row r="21902" spans="1:6">
      <c r="A21902">
        <v>2021</v>
      </c>
      <c r="B21902" t="s">
        <v>1055</v>
      </c>
      <c r="C21902" t="s">
        <v>1013</v>
      </c>
      <c r="D21902" t="s">
        <v>1017</v>
      </c>
      <c r="E21902" t="s">
        <v>1016</v>
      </c>
      <c r="F21902" s="86">
        <v>139484725.44564599</v>
      </c>
    </row>
    <row r="21903" spans="1:6">
      <c r="A21903">
        <v>2022</v>
      </c>
      <c r="B21903" t="s">
        <v>1055</v>
      </c>
      <c r="C21903" t="s">
        <v>1013</v>
      </c>
      <c r="D21903" t="s">
        <v>1017</v>
      </c>
      <c r="E21903" t="s">
        <v>1016</v>
      </c>
      <c r="F21903" s="86">
        <v>140863857.04283801</v>
      </c>
    </row>
    <row r="21904" spans="1:6">
      <c r="A21904">
        <v>2023</v>
      </c>
      <c r="B21904" t="s">
        <v>1055</v>
      </c>
      <c r="C21904" t="s">
        <v>1013</v>
      </c>
      <c r="D21904" t="s">
        <v>1017</v>
      </c>
      <c r="E21904" t="s">
        <v>1016</v>
      </c>
      <c r="F21904" s="86">
        <v>142464525.838287</v>
      </c>
    </row>
    <row r="21905" spans="1:6">
      <c r="A21905">
        <v>2024</v>
      </c>
      <c r="B21905" t="s">
        <v>1055</v>
      </c>
      <c r="C21905" t="s">
        <v>1013</v>
      </c>
      <c r="D21905" t="s">
        <v>1017</v>
      </c>
      <c r="E21905" t="s">
        <v>1016</v>
      </c>
      <c r="F21905" s="86">
        <v>144325047.822218</v>
      </c>
    </row>
    <row r="21906" spans="1:6">
      <c r="A21906">
        <v>2025</v>
      </c>
      <c r="B21906" t="s">
        <v>1055</v>
      </c>
      <c r="C21906" t="s">
        <v>1013</v>
      </c>
      <c r="D21906" t="s">
        <v>1017</v>
      </c>
      <c r="E21906" t="s">
        <v>1016</v>
      </c>
      <c r="F21906" s="86">
        <v>146235234.16290501</v>
      </c>
    </row>
    <row r="21907" spans="1:6">
      <c r="A21907">
        <v>2026</v>
      </c>
      <c r="B21907" t="s">
        <v>1055</v>
      </c>
      <c r="C21907" t="s">
        <v>1013</v>
      </c>
      <c r="D21907" t="s">
        <v>1017</v>
      </c>
      <c r="E21907" t="s">
        <v>1016</v>
      </c>
      <c r="F21907" s="86">
        <v>148278245.202189</v>
      </c>
    </row>
    <row r="21908" spans="1:6">
      <c r="A21908">
        <v>2027</v>
      </c>
      <c r="B21908" t="s">
        <v>1055</v>
      </c>
      <c r="C21908" t="s">
        <v>1013</v>
      </c>
      <c r="D21908" t="s">
        <v>1017</v>
      </c>
      <c r="E21908" t="s">
        <v>1016</v>
      </c>
      <c r="F21908" s="86">
        <v>150410517.855643</v>
      </c>
    </row>
    <row r="21909" spans="1:6">
      <c r="A21909">
        <v>2028</v>
      </c>
      <c r="B21909" t="s">
        <v>1055</v>
      </c>
      <c r="C21909" t="s">
        <v>1013</v>
      </c>
      <c r="D21909" t="s">
        <v>1017</v>
      </c>
      <c r="E21909" t="s">
        <v>1016</v>
      </c>
      <c r="F21909" s="86">
        <v>152598129.049119</v>
      </c>
    </row>
    <row r="21910" spans="1:6">
      <c r="A21910">
        <v>2029</v>
      </c>
      <c r="B21910" t="s">
        <v>1055</v>
      </c>
      <c r="C21910" t="s">
        <v>1013</v>
      </c>
      <c r="D21910" t="s">
        <v>1017</v>
      </c>
      <c r="E21910" t="s">
        <v>1016</v>
      </c>
      <c r="F21910" s="86">
        <v>154878967.68377799</v>
      </c>
    </row>
    <row r="21911" spans="1:6">
      <c r="A21911">
        <v>2030</v>
      </c>
      <c r="B21911" t="s">
        <v>1055</v>
      </c>
      <c r="C21911" t="s">
        <v>1013</v>
      </c>
      <c r="D21911" t="s">
        <v>1017</v>
      </c>
      <c r="E21911" t="s">
        <v>1016</v>
      </c>
      <c r="F21911" s="86">
        <v>157220269.927214</v>
      </c>
    </row>
    <row r="21912" spans="1:6">
      <c r="A21912">
        <v>2031</v>
      </c>
      <c r="B21912" t="s">
        <v>1055</v>
      </c>
      <c r="C21912" t="s">
        <v>1013</v>
      </c>
      <c r="D21912" t="s">
        <v>1017</v>
      </c>
      <c r="E21912" t="s">
        <v>1016</v>
      </c>
      <c r="F21912" s="86">
        <v>159610443.362005</v>
      </c>
    </row>
    <row r="21913" spans="1:6">
      <c r="A21913">
        <v>2032</v>
      </c>
      <c r="B21913" t="s">
        <v>1055</v>
      </c>
      <c r="C21913" t="s">
        <v>1013</v>
      </c>
      <c r="D21913" t="s">
        <v>1017</v>
      </c>
      <c r="E21913" t="s">
        <v>1016</v>
      </c>
      <c r="F21913" s="86">
        <v>162113368.30943</v>
      </c>
    </row>
    <row r="21914" spans="1:6">
      <c r="A21914">
        <v>2033</v>
      </c>
      <c r="B21914" t="s">
        <v>1055</v>
      </c>
      <c r="C21914" t="s">
        <v>1013</v>
      </c>
      <c r="D21914" t="s">
        <v>1017</v>
      </c>
      <c r="E21914" t="s">
        <v>1016</v>
      </c>
      <c r="F21914" s="86">
        <v>164672608.00044999</v>
      </c>
    </row>
    <row r="21915" spans="1:6">
      <c r="A21915">
        <v>2034</v>
      </c>
      <c r="B21915" t="s">
        <v>1055</v>
      </c>
      <c r="C21915" t="s">
        <v>1013</v>
      </c>
      <c r="D21915" t="s">
        <v>1017</v>
      </c>
      <c r="E21915" t="s">
        <v>1016</v>
      </c>
      <c r="F21915" s="86">
        <v>167323000.70006201</v>
      </c>
    </row>
    <row r="21916" spans="1:6">
      <c r="A21916">
        <v>2035</v>
      </c>
      <c r="B21916" t="s">
        <v>1055</v>
      </c>
      <c r="C21916" t="s">
        <v>1013</v>
      </c>
      <c r="D21916" t="s">
        <v>1017</v>
      </c>
      <c r="E21916" t="s">
        <v>1016</v>
      </c>
      <c r="F21916" s="86">
        <v>170050574.49463299</v>
      </c>
    </row>
    <row r="21917" spans="1:6">
      <c r="A21917">
        <v>2036</v>
      </c>
      <c r="B21917" t="s">
        <v>1055</v>
      </c>
      <c r="C21917" t="s">
        <v>1013</v>
      </c>
      <c r="D21917" t="s">
        <v>1017</v>
      </c>
      <c r="E21917" t="s">
        <v>1016</v>
      </c>
      <c r="F21917" s="86">
        <v>172807007.307318</v>
      </c>
    </row>
    <row r="21918" spans="1:6">
      <c r="A21918">
        <v>2037</v>
      </c>
      <c r="B21918" t="s">
        <v>1055</v>
      </c>
      <c r="C21918" t="s">
        <v>1013</v>
      </c>
      <c r="D21918" t="s">
        <v>1017</v>
      </c>
      <c r="E21918" t="s">
        <v>1016</v>
      </c>
      <c r="F21918" s="86">
        <v>175684672.40117601</v>
      </c>
    </row>
    <row r="21919" spans="1:6">
      <c r="A21919">
        <v>2038</v>
      </c>
      <c r="B21919" t="s">
        <v>1055</v>
      </c>
      <c r="C21919" t="s">
        <v>1013</v>
      </c>
      <c r="D21919" t="s">
        <v>1017</v>
      </c>
      <c r="E21919" t="s">
        <v>1016</v>
      </c>
      <c r="F21919" s="86">
        <v>178581190.42653</v>
      </c>
    </row>
    <row r="21920" spans="1:6">
      <c r="A21920">
        <v>2039</v>
      </c>
      <c r="B21920" t="s">
        <v>1055</v>
      </c>
      <c r="C21920" t="s">
        <v>1013</v>
      </c>
      <c r="D21920" t="s">
        <v>1017</v>
      </c>
      <c r="E21920" t="s">
        <v>1016</v>
      </c>
      <c r="F21920" s="86">
        <v>181567458.16783899</v>
      </c>
    </row>
    <row r="21921" spans="1:6">
      <c r="A21921">
        <v>2040</v>
      </c>
      <c r="B21921" t="s">
        <v>1055</v>
      </c>
      <c r="C21921" t="s">
        <v>1013</v>
      </c>
      <c r="D21921" t="s">
        <v>1017</v>
      </c>
      <c r="E21921" t="s">
        <v>1016</v>
      </c>
      <c r="F21921" s="86">
        <v>184636215.11103401</v>
      </c>
    </row>
    <row r="21922" spans="1:6">
      <c r="A21922">
        <v>2041</v>
      </c>
      <c r="B21922" t="s">
        <v>1055</v>
      </c>
      <c r="C21922" t="s">
        <v>1013</v>
      </c>
      <c r="D21922" t="s">
        <v>1017</v>
      </c>
      <c r="E21922" t="s">
        <v>1016</v>
      </c>
      <c r="F21922" s="86">
        <v>187798443.546305</v>
      </c>
    </row>
    <row r="21923" spans="1:6">
      <c r="A21923">
        <v>2042</v>
      </c>
      <c r="B21923" t="s">
        <v>1055</v>
      </c>
      <c r="C21923" t="s">
        <v>1013</v>
      </c>
      <c r="D21923" t="s">
        <v>1017</v>
      </c>
      <c r="E21923" t="s">
        <v>1016</v>
      </c>
      <c r="F21923" s="86">
        <v>191025711.54460099</v>
      </c>
    </row>
    <row r="21924" spans="1:6">
      <c r="A21924">
        <v>2043</v>
      </c>
      <c r="B21924" t="s">
        <v>1055</v>
      </c>
      <c r="C21924" t="s">
        <v>1013</v>
      </c>
      <c r="D21924" t="s">
        <v>1017</v>
      </c>
      <c r="E21924" t="s">
        <v>1016</v>
      </c>
      <c r="F21924" s="86">
        <v>194354199.65083</v>
      </c>
    </row>
    <row r="21925" spans="1:6">
      <c r="A21925">
        <v>2044</v>
      </c>
      <c r="B21925" t="s">
        <v>1055</v>
      </c>
      <c r="C21925" t="s">
        <v>1013</v>
      </c>
      <c r="D21925" t="s">
        <v>1017</v>
      </c>
      <c r="E21925" t="s">
        <v>1016</v>
      </c>
      <c r="F21925" s="86">
        <v>197738697.437038</v>
      </c>
    </row>
    <row r="21926" spans="1:6">
      <c r="A21926">
        <v>2045</v>
      </c>
      <c r="B21926" t="s">
        <v>1055</v>
      </c>
      <c r="C21926" t="s">
        <v>1013</v>
      </c>
      <c r="D21926" t="s">
        <v>1017</v>
      </c>
      <c r="E21926" t="s">
        <v>1016</v>
      </c>
      <c r="F21926" s="86">
        <v>201157301.335563</v>
      </c>
    </row>
    <row r="21927" spans="1:6">
      <c r="A21927">
        <v>2046</v>
      </c>
      <c r="B21927" t="s">
        <v>1055</v>
      </c>
      <c r="C21927" t="s">
        <v>1013</v>
      </c>
      <c r="D21927" t="s">
        <v>1017</v>
      </c>
      <c r="E21927" t="s">
        <v>1016</v>
      </c>
      <c r="F21927" s="86">
        <v>204702201.57129401</v>
      </c>
    </row>
    <row r="21928" spans="1:6">
      <c r="A21928">
        <v>2047</v>
      </c>
      <c r="B21928" t="s">
        <v>1055</v>
      </c>
      <c r="C21928" t="s">
        <v>1013</v>
      </c>
      <c r="D21928" t="s">
        <v>1017</v>
      </c>
      <c r="E21928" t="s">
        <v>1016</v>
      </c>
      <c r="F21928" s="86">
        <v>208242464.84005499</v>
      </c>
    </row>
    <row r="21929" spans="1:6">
      <c r="A21929">
        <v>2048</v>
      </c>
      <c r="B21929" t="s">
        <v>1055</v>
      </c>
      <c r="C21929" t="s">
        <v>1013</v>
      </c>
      <c r="D21929" t="s">
        <v>1017</v>
      </c>
      <c r="E21929" t="s">
        <v>1016</v>
      </c>
      <c r="F21929" s="86">
        <v>211894808.48149499</v>
      </c>
    </row>
    <row r="21930" spans="1:6">
      <c r="A21930">
        <v>2049</v>
      </c>
      <c r="B21930" t="s">
        <v>1055</v>
      </c>
      <c r="C21930" t="s">
        <v>1013</v>
      </c>
      <c r="D21930" t="s">
        <v>1017</v>
      </c>
      <c r="E21930" t="s">
        <v>1016</v>
      </c>
      <c r="F21930" s="86">
        <v>215630495.50294599</v>
      </c>
    </row>
    <row r="21931" spans="1:6">
      <c r="A21931">
        <v>2050</v>
      </c>
      <c r="B21931" t="s">
        <v>1055</v>
      </c>
      <c r="C21931" t="s">
        <v>1013</v>
      </c>
      <c r="D21931" t="s">
        <v>1017</v>
      </c>
      <c r="E21931" t="s">
        <v>1016</v>
      </c>
      <c r="F21931" s="86">
        <v>219470331.24304801</v>
      </c>
    </row>
    <row r="21932" spans="1:6">
      <c r="A21932">
        <v>2017</v>
      </c>
      <c r="B21932" t="s">
        <v>1056</v>
      </c>
      <c r="C21932" t="s">
        <v>1013</v>
      </c>
      <c r="D21932" t="s">
        <v>1017</v>
      </c>
      <c r="E21932" t="s">
        <v>1016</v>
      </c>
      <c r="F21932" s="86">
        <v>66992162.690349199</v>
      </c>
    </row>
    <row r="21933" spans="1:6">
      <c r="A21933">
        <v>2018</v>
      </c>
      <c r="B21933" t="s">
        <v>1056</v>
      </c>
      <c r="C21933" t="s">
        <v>1013</v>
      </c>
      <c r="D21933" t="s">
        <v>1017</v>
      </c>
      <c r="E21933" t="s">
        <v>1016</v>
      </c>
      <c r="F21933" s="86">
        <v>67471055.169605196</v>
      </c>
    </row>
    <row r="21934" spans="1:6">
      <c r="A21934">
        <v>2019</v>
      </c>
      <c r="B21934" t="s">
        <v>1056</v>
      </c>
      <c r="C21934" t="s">
        <v>1013</v>
      </c>
      <c r="D21934" t="s">
        <v>1017</v>
      </c>
      <c r="E21934" t="s">
        <v>1016</v>
      </c>
      <c r="F21934" s="86">
        <v>67950883.221514001</v>
      </c>
    </row>
    <row r="21935" spans="1:6">
      <c r="A21935">
        <v>2020</v>
      </c>
      <c r="B21935" t="s">
        <v>1056</v>
      </c>
      <c r="C21935" t="s">
        <v>1013</v>
      </c>
      <c r="D21935" t="s">
        <v>1017</v>
      </c>
      <c r="E21935" t="s">
        <v>1016</v>
      </c>
      <c r="F21935" s="86">
        <v>68435268.417635694</v>
      </c>
    </row>
    <row r="21936" spans="1:6">
      <c r="A21936">
        <v>2021</v>
      </c>
      <c r="B21936" t="s">
        <v>1056</v>
      </c>
      <c r="C21936" t="s">
        <v>1013</v>
      </c>
      <c r="D21936" t="s">
        <v>1017</v>
      </c>
      <c r="E21936" t="s">
        <v>1016</v>
      </c>
      <c r="F21936" s="86">
        <v>68995706.616512805</v>
      </c>
    </row>
    <row r="21937" spans="1:6">
      <c r="A21937">
        <v>2022</v>
      </c>
      <c r="B21937" t="s">
        <v>1056</v>
      </c>
      <c r="C21937" t="s">
        <v>1013</v>
      </c>
      <c r="D21937" t="s">
        <v>1017</v>
      </c>
      <c r="E21937" t="s">
        <v>1016</v>
      </c>
      <c r="F21937" s="86">
        <v>69677889.979324907</v>
      </c>
    </row>
    <row r="21938" spans="1:6">
      <c r="A21938">
        <v>2023</v>
      </c>
      <c r="B21938" t="s">
        <v>1056</v>
      </c>
      <c r="C21938" t="s">
        <v>1013</v>
      </c>
      <c r="D21938" t="s">
        <v>1017</v>
      </c>
      <c r="E21938" t="s">
        <v>1016</v>
      </c>
      <c r="F21938" s="86">
        <v>70469656.061583504</v>
      </c>
    </row>
    <row r="21939" spans="1:6">
      <c r="A21939">
        <v>2024</v>
      </c>
      <c r="B21939" t="s">
        <v>1056</v>
      </c>
      <c r="C21939" t="s">
        <v>1013</v>
      </c>
      <c r="D21939" t="s">
        <v>1017</v>
      </c>
      <c r="E21939" t="s">
        <v>1016</v>
      </c>
      <c r="F21939" s="86">
        <v>71389957.754451603</v>
      </c>
    </row>
    <row r="21940" spans="1:6">
      <c r="A21940">
        <v>2025</v>
      </c>
      <c r="B21940" t="s">
        <v>1056</v>
      </c>
      <c r="C21940" t="s">
        <v>1013</v>
      </c>
      <c r="D21940" t="s">
        <v>1017</v>
      </c>
      <c r="E21940" t="s">
        <v>1016</v>
      </c>
      <c r="F21940" s="86">
        <v>72334825.774400294</v>
      </c>
    </row>
    <row r="21941" spans="1:6">
      <c r="A21941">
        <v>2026</v>
      </c>
      <c r="B21941" t="s">
        <v>1056</v>
      </c>
      <c r="C21941" t="s">
        <v>1013</v>
      </c>
      <c r="D21941" t="s">
        <v>1017</v>
      </c>
      <c r="E21941" t="s">
        <v>1016</v>
      </c>
      <c r="F21941" s="86">
        <v>73345395.138396099</v>
      </c>
    </row>
    <row r="21942" spans="1:6">
      <c r="A21942">
        <v>2027</v>
      </c>
      <c r="B21942" t="s">
        <v>1056</v>
      </c>
      <c r="C21942" t="s">
        <v>1013</v>
      </c>
      <c r="D21942" t="s">
        <v>1017</v>
      </c>
      <c r="E21942" t="s">
        <v>1016</v>
      </c>
      <c r="F21942" s="86">
        <v>74400117.495658293</v>
      </c>
    </row>
    <row r="21943" spans="1:6">
      <c r="A21943">
        <v>2028</v>
      </c>
      <c r="B21943" t="s">
        <v>1056</v>
      </c>
      <c r="C21943" t="s">
        <v>1013</v>
      </c>
      <c r="D21943" t="s">
        <v>1017</v>
      </c>
      <c r="E21943" t="s">
        <v>1016</v>
      </c>
      <c r="F21943" s="86">
        <v>75482212.897959903</v>
      </c>
    </row>
    <row r="21944" spans="1:6">
      <c r="A21944">
        <v>2029</v>
      </c>
      <c r="B21944" t="s">
        <v>1056</v>
      </c>
      <c r="C21944" t="s">
        <v>1013</v>
      </c>
      <c r="D21944" t="s">
        <v>1017</v>
      </c>
      <c r="E21944" t="s">
        <v>1016</v>
      </c>
      <c r="F21944" s="86">
        <v>76610422.978122801</v>
      </c>
    </row>
    <row r="21945" spans="1:6">
      <c r="A21945">
        <v>2030</v>
      </c>
      <c r="B21945" t="s">
        <v>1056</v>
      </c>
      <c r="C21945" t="s">
        <v>1013</v>
      </c>
      <c r="D21945" t="s">
        <v>1017</v>
      </c>
      <c r="E21945" t="s">
        <v>1016</v>
      </c>
      <c r="F21945" s="86">
        <v>77768541.203417003</v>
      </c>
    </row>
    <row r="21946" spans="1:6">
      <c r="A21946">
        <v>2031</v>
      </c>
      <c r="B21946" t="s">
        <v>1056</v>
      </c>
      <c r="C21946" t="s">
        <v>1013</v>
      </c>
      <c r="D21946" t="s">
        <v>1017</v>
      </c>
      <c r="E21946" t="s">
        <v>1016</v>
      </c>
      <c r="F21946" s="86">
        <v>78950833.418872803</v>
      </c>
    </row>
    <row r="21947" spans="1:6">
      <c r="A21947">
        <v>2032</v>
      </c>
      <c r="B21947" t="s">
        <v>1056</v>
      </c>
      <c r="C21947" t="s">
        <v>1013</v>
      </c>
      <c r="D21947" t="s">
        <v>1017</v>
      </c>
      <c r="E21947" t="s">
        <v>1016</v>
      </c>
      <c r="F21947" s="86">
        <v>80188897.836349294</v>
      </c>
    </row>
    <row r="21948" spans="1:6">
      <c r="A21948">
        <v>2033</v>
      </c>
      <c r="B21948" t="s">
        <v>1056</v>
      </c>
      <c r="C21948" t="s">
        <v>1013</v>
      </c>
      <c r="D21948" t="s">
        <v>1017</v>
      </c>
      <c r="E21948" t="s">
        <v>1016</v>
      </c>
      <c r="F21948" s="86">
        <v>81454818.175073102</v>
      </c>
    </row>
    <row r="21949" spans="1:6">
      <c r="A21949">
        <v>2034</v>
      </c>
      <c r="B21949" t="s">
        <v>1056</v>
      </c>
      <c r="C21949" t="s">
        <v>1013</v>
      </c>
      <c r="D21949" t="s">
        <v>1017</v>
      </c>
      <c r="E21949" t="s">
        <v>1016</v>
      </c>
      <c r="F21949" s="86">
        <v>82765827.079716295</v>
      </c>
    </row>
    <row r="21950" spans="1:6">
      <c r="A21950">
        <v>2035</v>
      </c>
      <c r="B21950" t="s">
        <v>1056</v>
      </c>
      <c r="C21950" t="s">
        <v>1013</v>
      </c>
      <c r="D21950" t="s">
        <v>1017</v>
      </c>
      <c r="E21950" t="s">
        <v>1016</v>
      </c>
      <c r="F21950" s="86">
        <v>84115013.3845523</v>
      </c>
    </row>
    <row r="21951" spans="1:6">
      <c r="A21951">
        <v>2036</v>
      </c>
      <c r="B21951" t="s">
        <v>1056</v>
      </c>
      <c r="C21951" t="s">
        <v>1013</v>
      </c>
      <c r="D21951" t="s">
        <v>1017</v>
      </c>
      <c r="E21951" t="s">
        <v>1016</v>
      </c>
      <c r="F21951" s="86">
        <v>85478474.717286393</v>
      </c>
    </row>
    <row r="21952" spans="1:6">
      <c r="A21952">
        <v>2037</v>
      </c>
      <c r="B21952" t="s">
        <v>1056</v>
      </c>
      <c r="C21952" t="s">
        <v>1013</v>
      </c>
      <c r="D21952" t="s">
        <v>1017</v>
      </c>
      <c r="E21952" t="s">
        <v>1016</v>
      </c>
      <c r="F21952" s="86">
        <v>86901903.239097998</v>
      </c>
    </row>
    <row r="21953" spans="1:6">
      <c r="A21953">
        <v>2038</v>
      </c>
      <c r="B21953" t="s">
        <v>1056</v>
      </c>
      <c r="C21953" t="s">
        <v>1013</v>
      </c>
      <c r="D21953" t="s">
        <v>1017</v>
      </c>
      <c r="E21953" t="s">
        <v>1016</v>
      </c>
      <c r="F21953" s="86">
        <v>88334657.307676196</v>
      </c>
    </row>
    <row r="21954" spans="1:6">
      <c r="A21954">
        <v>2039</v>
      </c>
      <c r="B21954" t="s">
        <v>1056</v>
      </c>
      <c r="C21954" t="s">
        <v>1013</v>
      </c>
      <c r="D21954" t="s">
        <v>1017</v>
      </c>
      <c r="E21954" t="s">
        <v>1016</v>
      </c>
      <c r="F21954" s="86">
        <v>89811805.807624593</v>
      </c>
    </row>
    <row r="21955" spans="1:6">
      <c r="A21955">
        <v>2040</v>
      </c>
      <c r="B21955" t="s">
        <v>1056</v>
      </c>
      <c r="C21955" t="s">
        <v>1013</v>
      </c>
      <c r="D21955" t="s">
        <v>1017</v>
      </c>
      <c r="E21955" t="s">
        <v>1016</v>
      </c>
      <c r="F21955" s="86">
        <v>91329757.347146705</v>
      </c>
    </row>
    <row r="21956" spans="1:6">
      <c r="A21956">
        <v>2041</v>
      </c>
      <c r="B21956" t="s">
        <v>1056</v>
      </c>
      <c r="C21956" t="s">
        <v>1013</v>
      </c>
      <c r="D21956" t="s">
        <v>1017</v>
      </c>
      <c r="E21956" t="s">
        <v>1016</v>
      </c>
      <c r="F21956" s="86">
        <v>92893944.283582106</v>
      </c>
    </row>
    <row r="21957" spans="1:6">
      <c r="A21957">
        <v>2042</v>
      </c>
      <c r="B21957" t="s">
        <v>1056</v>
      </c>
      <c r="C21957" t="s">
        <v>1013</v>
      </c>
      <c r="D21957" t="s">
        <v>1017</v>
      </c>
      <c r="E21957" t="s">
        <v>1016</v>
      </c>
      <c r="F21957" s="86">
        <v>94490302.847373605</v>
      </c>
    </row>
    <row r="21958" spans="1:6">
      <c r="A21958">
        <v>2043</v>
      </c>
      <c r="B21958" t="s">
        <v>1056</v>
      </c>
      <c r="C21958" t="s">
        <v>1013</v>
      </c>
      <c r="D21958" t="s">
        <v>1017</v>
      </c>
      <c r="E21958" t="s">
        <v>1016</v>
      </c>
      <c r="F21958" s="86">
        <v>96136729.637979195</v>
      </c>
    </row>
    <row r="21959" spans="1:6">
      <c r="A21959">
        <v>2044</v>
      </c>
      <c r="B21959" t="s">
        <v>1056</v>
      </c>
      <c r="C21959" t="s">
        <v>1013</v>
      </c>
      <c r="D21959" t="s">
        <v>1017</v>
      </c>
      <c r="E21959" t="s">
        <v>1016</v>
      </c>
      <c r="F21959" s="86">
        <v>97810861.451017097</v>
      </c>
    </row>
    <row r="21960" spans="1:6">
      <c r="A21960">
        <v>2045</v>
      </c>
      <c r="B21960" t="s">
        <v>1056</v>
      </c>
      <c r="C21960" t="s">
        <v>1013</v>
      </c>
      <c r="D21960" t="s">
        <v>1017</v>
      </c>
      <c r="E21960" t="s">
        <v>1016</v>
      </c>
      <c r="F21960" s="86">
        <v>99501863.751571104</v>
      </c>
    </row>
    <row r="21961" spans="1:6">
      <c r="A21961">
        <v>2046</v>
      </c>
      <c r="B21961" t="s">
        <v>1056</v>
      </c>
      <c r="C21961" t="s">
        <v>1013</v>
      </c>
      <c r="D21961" t="s">
        <v>1017</v>
      </c>
      <c r="E21961" t="s">
        <v>1016</v>
      </c>
      <c r="F21961" s="86">
        <v>101255338.161531</v>
      </c>
    </row>
    <row r="21962" spans="1:6">
      <c r="A21962">
        <v>2047</v>
      </c>
      <c r="B21962" t="s">
        <v>1056</v>
      </c>
      <c r="C21962" t="s">
        <v>1013</v>
      </c>
      <c r="D21962" t="s">
        <v>1017</v>
      </c>
      <c r="E21962" t="s">
        <v>1016</v>
      </c>
      <c r="F21962" s="86">
        <v>103006518.909503</v>
      </c>
    </row>
    <row r="21963" spans="1:6">
      <c r="A21963">
        <v>2048</v>
      </c>
      <c r="B21963" t="s">
        <v>1056</v>
      </c>
      <c r="C21963" t="s">
        <v>1013</v>
      </c>
      <c r="D21963" t="s">
        <v>1017</v>
      </c>
      <c r="E21963" t="s">
        <v>1016</v>
      </c>
      <c r="F21963" s="86">
        <v>104813139.88210399</v>
      </c>
    </row>
    <row r="21964" spans="1:6">
      <c r="A21964">
        <v>2049</v>
      </c>
      <c r="B21964" t="s">
        <v>1056</v>
      </c>
      <c r="C21964" t="s">
        <v>1013</v>
      </c>
      <c r="D21964" t="s">
        <v>1017</v>
      </c>
      <c r="E21964" t="s">
        <v>1016</v>
      </c>
      <c r="F21964" s="86">
        <v>106660986.41095901</v>
      </c>
    </row>
    <row r="21965" spans="1:6">
      <c r="A21965">
        <v>2050</v>
      </c>
      <c r="B21965" t="s">
        <v>1056</v>
      </c>
      <c r="C21965" t="s">
        <v>1013</v>
      </c>
      <c r="D21965" t="s">
        <v>1017</v>
      </c>
      <c r="E21965" t="s">
        <v>1016</v>
      </c>
      <c r="F21965" s="86">
        <v>108560349.79525299</v>
      </c>
    </row>
    <row r="21966" spans="1:6">
      <c r="A21966">
        <v>2017</v>
      </c>
      <c r="B21966" t="s">
        <v>1057</v>
      </c>
      <c r="C21966" t="s">
        <v>1013</v>
      </c>
      <c r="D21966" t="s">
        <v>1017</v>
      </c>
      <c r="E21966" t="s">
        <v>1016</v>
      </c>
      <c r="F21966" s="86">
        <v>5978522.2805478703</v>
      </c>
    </row>
    <row r="21967" spans="1:6">
      <c r="A21967">
        <v>2018</v>
      </c>
      <c r="B21967" t="s">
        <v>1057</v>
      </c>
      <c r="C21967" t="s">
        <v>1013</v>
      </c>
      <c r="D21967" t="s">
        <v>1017</v>
      </c>
      <c r="E21967" t="s">
        <v>1016</v>
      </c>
      <c r="F21967" s="86">
        <v>6021259.65820878</v>
      </c>
    </row>
    <row r="21968" spans="1:6">
      <c r="A21968">
        <v>2019</v>
      </c>
      <c r="B21968" t="s">
        <v>1057</v>
      </c>
      <c r="C21968" t="s">
        <v>1013</v>
      </c>
      <c r="D21968" t="s">
        <v>1017</v>
      </c>
      <c r="E21968" t="s">
        <v>1016</v>
      </c>
      <c r="F21968" s="86">
        <v>6064080.5283518899</v>
      </c>
    </row>
    <row r="21969" spans="1:6">
      <c r="A21969">
        <v>2020</v>
      </c>
      <c r="B21969" t="s">
        <v>1057</v>
      </c>
      <c r="C21969" t="s">
        <v>1013</v>
      </c>
      <c r="D21969" t="s">
        <v>1017</v>
      </c>
      <c r="E21969" t="s">
        <v>1016</v>
      </c>
      <c r="F21969" s="86">
        <v>6107308.0876824604</v>
      </c>
    </row>
    <row r="21970" spans="1:6">
      <c r="A21970">
        <v>2021</v>
      </c>
      <c r="B21970" t="s">
        <v>1057</v>
      </c>
      <c r="C21970" t="s">
        <v>1013</v>
      </c>
      <c r="D21970" t="s">
        <v>1017</v>
      </c>
      <c r="E21970" t="s">
        <v>1016</v>
      </c>
      <c r="F21970" s="86">
        <v>6157322.7778238198</v>
      </c>
    </row>
    <row r="21971" spans="1:6">
      <c r="A21971">
        <v>2022</v>
      </c>
      <c r="B21971" t="s">
        <v>1057</v>
      </c>
      <c r="C21971" t="s">
        <v>1013</v>
      </c>
      <c r="D21971" t="s">
        <v>1017</v>
      </c>
      <c r="E21971" t="s">
        <v>1016</v>
      </c>
      <c r="F21971" s="86">
        <v>6218202.2638741899</v>
      </c>
    </row>
    <row r="21972" spans="1:6">
      <c r="A21972">
        <v>2023</v>
      </c>
      <c r="B21972" t="s">
        <v>1057</v>
      </c>
      <c r="C21972" t="s">
        <v>1013</v>
      </c>
      <c r="D21972" t="s">
        <v>1017</v>
      </c>
      <c r="E21972" t="s">
        <v>1016</v>
      </c>
      <c r="F21972" s="86">
        <v>6288861.1435650103</v>
      </c>
    </row>
    <row r="21973" spans="1:6">
      <c r="A21973">
        <v>2024</v>
      </c>
      <c r="B21973" t="s">
        <v>1057</v>
      </c>
      <c r="C21973" t="s">
        <v>1013</v>
      </c>
      <c r="D21973" t="s">
        <v>1017</v>
      </c>
      <c r="E21973" t="s">
        <v>1016</v>
      </c>
      <c r="F21973" s="86">
        <v>6370990.8129872298</v>
      </c>
    </row>
    <row r="21974" spans="1:6">
      <c r="A21974">
        <v>2025</v>
      </c>
      <c r="B21974" t="s">
        <v>1057</v>
      </c>
      <c r="C21974" t="s">
        <v>1013</v>
      </c>
      <c r="D21974" t="s">
        <v>1017</v>
      </c>
      <c r="E21974" t="s">
        <v>1016</v>
      </c>
      <c r="F21974" s="86">
        <v>6455312.8333935598</v>
      </c>
    </row>
    <row r="21975" spans="1:6">
      <c r="A21975">
        <v>2026</v>
      </c>
      <c r="B21975" t="s">
        <v>1057</v>
      </c>
      <c r="C21975" t="s">
        <v>1013</v>
      </c>
      <c r="D21975" t="s">
        <v>1017</v>
      </c>
      <c r="E21975" t="s">
        <v>1016</v>
      </c>
      <c r="F21975" s="86">
        <v>6545498.1806947701</v>
      </c>
    </row>
    <row r="21976" spans="1:6">
      <c r="A21976">
        <v>2027</v>
      </c>
      <c r="B21976" t="s">
        <v>1057</v>
      </c>
      <c r="C21976" t="s">
        <v>1013</v>
      </c>
      <c r="D21976" t="s">
        <v>1017</v>
      </c>
      <c r="E21976" t="s">
        <v>1016</v>
      </c>
      <c r="F21976" s="86">
        <v>6639623.8344944604</v>
      </c>
    </row>
    <row r="21977" spans="1:6">
      <c r="A21977">
        <v>2028</v>
      </c>
      <c r="B21977" t="s">
        <v>1057</v>
      </c>
      <c r="C21977" t="s">
        <v>1013</v>
      </c>
      <c r="D21977" t="s">
        <v>1017</v>
      </c>
      <c r="E21977" t="s">
        <v>1016</v>
      </c>
      <c r="F21977" s="86">
        <v>6736192.3167248499</v>
      </c>
    </row>
    <row r="21978" spans="1:6">
      <c r="A21978">
        <v>2029</v>
      </c>
      <c r="B21978" t="s">
        <v>1057</v>
      </c>
      <c r="C21978" t="s">
        <v>1013</v>
      </c>
      <c r="D21978" t="s">
        <v>1017</v>
      </c>
      <c r="E21978" t="s">
        <v>1016</v>
      </c>
      <c r="F21978" s="86">
        <v>6836876.1703357501</v>
      </c>
    </row>
    <row r="21979" spans="1:6">
      <c r="A21979">
        <v>2030</v>
      </c>
      <c r="B21979" t="s">
        <v>1057</v>
      </c>
      <c r="C21979" t="s">
        <v>1013</v>
      </c>
      <c r="D21979" t="s">
        <v>1017</v>
      </c>
      <c r="E21979" t="s">
        <v>1016</v>
      </c>
      <c r="F21979" s="86">
        <v>6940229.0900710505</v>
      </c>
    </row>
    <row r="21980" spans="1:6">
      <c r="A21980">
        <v>2031</v>
      </c>
      <c r="B21980" t="s">
        <v>1057</v>
      </c>
      <c r="C21980" t="s">
        <v>1013</v>
      </c>
      <c r="D21980" t="s">
        <v>1017</v>
      </c>
      <c r="E21980" t="s">
        <v>1016</v>
      </c>
      <c r="F21980" s="86">
        <v>7045739.3478140598</v>
      </c>
    </row>
    <row r="21981" spans="1:6">
      <c r="A21981">
        <v>2032</v>
      </c>
      <c r="B21981" t="s">
        <v>1057</v>
      </c>
      <c r="C21981" t="s">
        <v>1013</v>
      </c>
      <c r="D21981" t="s">
        <v>1017</v>
      </c>
      <c r="E21981" t="s">
        <v>1016</v>
      </c>
      <c r="F21981" s="86">
        <v>7156226.8348183101</v>
      </c>
    </row>
    <row r="21982" spans="1:6">
      <c r="A21982">
        <v>2033</v>
      </c>
      <c r="B21982" t="s">
        <v>1057</v>
      </c>
      <c r="C21982" t="s">
        <v>1013</v>
      </c>
      <c r="D21982" t="s">
        <v>1017</v>
      </c>
      <c r="E21982" t="s">
        <v>1016</v>
      </c>
      <c r="F21982" s="86">
        <v>7269200.2431473099</v>
      </c>
    </row>
    <row r="21983" spans="1:6">
      <c r="A21983">
        <v>2034</v>
      </c>
      <c r="B21983" t="s">
        <v>1057</v>
      </c>
      <c r="C21983" t="s">
        <v>1013</v>
      </c>
      <c r="D21983" t="s">
        <v>1017</v>
      </c>
      <c r="E21983" t="s">
        <v>1016</v>
      </c>
      <c r="F21983" s="86">
        <v>7386197.4504569797</v>
      </c>
    </row>
    <row r="21984" spans="1:6">
      <c r="A21984">
        <v>2035</v>
      </c>
      <c r="B21984" t="s">
        <v>1057</v>
      </c>
      <c r="C21984" t="s">
        <v>1013</v>
      </c>
      <c r="D21984" t="s">
        <v>1017</v>
      </c>
      <c r="E21984" t="s">
        <v>1016</v>
      </c>
      <c r="F21984" s="86">
        <v>7506601.6897014296</v>
      </c>
    </row>
    <row r="21985" spans="1:6">
      <c r="A21985">
        <v>2036</v>
      </c>
      <c r="B21985" t="s">
        <v>1057</v>
      </c>
      <c r="C21985" t="s">
        <v>1013</v>
      </c>
      <c r="D21985" t="s">
        <v>1017</v>
      </c>
      <c r="E21985" t="s">
        <v>1016</v>
      </c>
      <c r="F21985" s="86">
        <v>7628279.8626258401</v>
      </c>
    </row>
    <row r="21986" spans="1:6">
      <c r="A21986">
        <v>2037</v>
      </c>
      <c r="B21986" t="s">
        <v>1057</v>
      </c>
      <c r="C21986" t="s">
        <v>1013</v>
      </c>
      <c r="D21986" t="s">
        <v>1017</v>
      </c>
      <c r="E21986" t="s">
        <v>1016</v>
      </c>
      <c r="F21986" s="86">
        <v>7755309.6343284398</v>
      </c>
    </row>
    <row r="21987" spans="1:6">
      <c r="A21987">
        <v>2038</v>
      </c>
      <c r="B21987" t="s">
        <v>1057</v>
      </c>
      <c r="C21987" t="s">
        <v>1013</v>
      </c>
      <c r="D21987" t="s">
        <v>1017</v>
      </c>
      <c r="E21987" t="s">
        <v>1016</v>
      </c>
      <c r="F21987" s="86">
        <v>7883171.6375471205</v>
      </c>
    </row>
    <row r="21988" spans="1:6">
      <c r="A21988">
        <v>2039</v>
      </c>
      <c r="B21988" t="s">
        <v>1057</v>
      </c>
      <c r="C21988" t="s">
        <v>1013</v>
      </c>
      <c r="D21988" t="s">
        <v>1017</v>
      </c>
      <c r="E21988" t="s">
        <v>1016</v>
      </c>
      <c r="F21988" s="86">
        <v>8014995.4937112899</v>
      </c>
    </row>
    <row r="21989" spans="1:6">
      <c r="A21989">
        <v>2040</v>
      </c>
      <c r="B21989" t="s">
        <v>1057</v>
      </c>
      <c r="C21989" t="s">
        <v>1013</v>
      </c>
      <c r="D21989" t="s">
        <v>1017</v>
      </c>
      <c r="E21989" t="s">
        <v>1016</v>
      </c>
      <c r="F21989" s="86">
        <v>8150460.6994215697</v>
      </c>
    </row>
    <row r="21990" spans="1:6">
      <c r="A21990">
        <v>2041</v>
      </c>
      <c r="B21990" t="s">
        <v>1057</v>
      </c>
      <c r="C21990" t="s">
        <v>1013</v>
      </c>
      <c r="D21990" t="s">
        <v>1017</v>
      </c>
      <c r="E21990" t="s">
        <v>1016</v>
      </c>
      <c r="F21990" s="86">
        <v>8290052.0497358702</v>
      </c>
    </row>
    <row r="21991" spans="1:6">
      <c r="A21991">
        <v>2042</v>
      </c>
      <c r="B21991" t="s">
        <v>1057</v>
      </c>
      <c r="C21991" t="s">
        <v>1013</v>
      </c>
      <c r="D21991" t="s">
        <v>1017</v>
      </c>
      <c r="E21991" t="s">
        <v>1016</v>
      </c>
      <c r="F21991" s="86">
        <v>8432514.4641153608</v>
      </c>
    </row>
    <row r="21992" spans="1:6">
      <c r="A21992">
        <v>2043</v>
      </c>
      <c r="B21992" t="s">
        <v>1057</v>
      </c>
      <c r="C21992" t="s">
        <v>1013</v>
      </c>
      <c r="D21992" t="s">
        <v>1017</v>
      </c>
      <c r="E21992" t="s">
        <v>1016</v>
      </c>
      <c r="F21992" s="86">
        <v>8579445.0729452893</v>
      </c>
    </row>
    <row r="21993" spans="1:6">
      <c r="A21993">
        <v>2044</v>
      </c>
      <c r="B21993" t="s">
        <v>1057</v>
      </c>
      <c r="C21993" t="s">
        <v>1013</v>
      </c>
      <c r="D21993" t="s">
        <v>1017</v>
      </c>
      <c r="E21993" t="s">
        <v>1016</v>
      </c>
      <c r="F21993" s="86">
        <v>8728848.1365705691</v>
      </c>
    </row>
    <row r="21994" spans="1:6">
      <c r="A21994">
        <v>2045</v>
      </c>
      <c r="B21994" t="s">
        <v>1057</v>
      </c>
      <c r="C21994" t="s">
        <v>1013</v>
      </c>
      <c r="D21994" t="s">
        <v>1017</v>
      </c>
      <c r="E21994" t="s">
        <v>1016</v>
      </c>
      <c r="F21994" s="86">
        <v>8879756.7581812497</v>
      </c>
    </row>
    <row r="21995" spans="1:6">
      <c r="A21995">
        <v>2046</v>
      </c>
      <c r="B21995" t="s">
        <v>1057</v>
      </c>
      <c r="C21995" t="s">
        <v>1013</v>
      </c>
      <c r="D21995" t="s">
        <v>1017</v>
      </c>
      <c r="E21995" t="s">
        <v>1016</v>
      </c>
      <c r="F21995" s="86">
        <v>9036240.5229579397</v>
      </c>
    </row>
    <row r="21996" spans="1:6">
      <c r="A21996">
        <v>2047</v>
      </c>
      <c r="B21996" t="s">
        <v>1057</v>
      </c>
      <c r="C21996" t="s">
        <v>1013</v>
      </c>
      <c r="D21996" t="s">
        <v>1017</v>
      </c>
      <c r="E21996" t="s">
        <v>1016</v>
      </c>
      <c r="F21996" s="86">
        <v>9192519.5964879505</v>
      </c>
    </row>
    <row r="21997" spans="1:6">
      <c r="A21997">
        <v>2048</v>
      </c>
      <c r="B21997" t="s">
        <v>1057</v>
      </c>
      <c r="C21997" t="s">
        <v>1013</v>
      </c>
      <c r="D21997" t="s">
        <v>1017</v>
      </c>
      <c r="E21997" t="s">
        <v>1016</v>
      </c>
      <c r="F21997" s="86">
        <v>9353746.2729145605</v>
      </c>
    </row>
    <row r="21998" spans="1:6">
      <c r="A21998">
        <v>2049</v>
      </c>
      <c r="B21998" t="s">
        <v>1057</v>
      </c>
      <c r="C21998" t="s">
        <v>1013</v>
      </c>
      <c r="D21998" t="s">
        <v>1017</v>
      </c>
      <c r="E21998" t="s">
        <v>1016</v>
      </c>
      <c r="F21998" s="86">
        <v>9518652.0051695406</v>
      </c>
    </row>
    <row r="21999" spans="1:6">
      <c r="A21999">
        <v>2050</v>
      </c>
      <c r="B21999" t="s">
        <v>1057</v>
      </c>
      <c r="C21999" t="s">
        <v>1013</v>
      </c>
      <c r="D21999" t="s">
        <v>1017</v>
      </c>
      <c r="E21999" t="s">
        <v>1016</v>
      </c>
      <c r="F21999" s="86">
        <v>9688155.2105570696</v>
      </c>
    </row>
    <row r="22000" spans="1:6">
      <c r="A22000">
        <v>2017</v>
      </c>
      <c r="B22000" t="s">
        <v>1058</v>
      </c>
      <c r="C22000" t="s">
        <v>1013</v>
      </c>
      <c r="D22000" t="s">
        <v>1017</v>
      </c>
      <c r="E22000" t="s">
        <v>1016</v>
      </c>
      <c r="F22000" s="86">
        <v>83784315.079251796</v>
      </c>
    </row>
    <row r="22001" spans="1:6">
      <c r="A22001">
        <v>2018</v>
      </c>
      <c r="B22001" t="s">
        <v>1058</v>
      </c>
      <c r="C22001" t="s">
        <v>1013</v>
      </c>
      <c r="D22001" t="s">
        <v>1017</v>
      </c>
      <c r="E22001" t="s">
        <v>1016</v>
      </c>
      <c r="F22001" s="86">
        <v>84383246.010270193</v>
      </c>
    </row>
    <row r="22002" spans="1:6">
      <c r="A22002">
        <v>2019</v>
      </c>
      <c r="B22002" t="s">
        <v>1058</v>
      </c>
      <c r="C22002" t="s">
        <v>1013</v>
      </c>
      <c r="D22002" t="s">
        <v>1017</v>
      </c>
      <c r="E22002" t="s">
        <v>1016</v>
      </c>
      <c r="F22002" s="86">
        <v>84983347.023142695</v>
      </c>
    </row>
    <row r="22003" spans="1:6">
      <c r="A22003">
        <v>2020</v>
      </c>
      <c r="B22003" t="s">
        <v>1058</v>
      </c>
      <c r="C22003" t="s">
        <v>1013</v>
      </c>
      <c r="D22003" t="s">
        <v>1017</v>
      </c>
      <c r="E22003" t="s">
        <v>1016</v>
      </c>
      <c r="F22003" s="86">
        <v>85589147.466982201</v>
      </c>
    </row>
    <row r="22004" spans="1:6">
      <c r="A22004">
        <v>2021</v>
      </c>
      <c r="B22004" t="s">
        <v>1058</v>
      </c>
      <c r="C22004" t="s">
        <v>1013</v>
      </c>
      <c r="D22004" t="s">
        <v>1017</v>
      </c>
      <c r="E22004" t="s">
        <v>1016</v>
      </c>
      <c r="F22004" s="86">
        <v>86290064.242190793</v>
      </c>
    </row>
    <row r="22005" spans="1:6">
      <c r="A22005">
        <v>2022</v>
      </c>
      <c r="B22005" t="s">
        <v>1058</v>
      </c>
      <c r="C22005" t="s">
        <v>1013</v>
      </c>
      <c r="D22005" t="s">
        <v>1017</v>
      </c>
      <c r="E22005" t="s">
        <v>1016</v>
      </c>
      <c r="F22005" s="86">
        <v>87143242.6367421</v>
      </c>
    </row>
    <row r="22006" spans="1:6">
      <c r="A22006">
        <v>2023</v>
      </c>
      <c r="B22006" t="s">
        <v>1058</v>
      </c>
      <c r="C22006" t="s">
        <v>1013</v>
      </c>
      <c r="D22006" t="s">
        <v>1017</v>
      </c>
      <c r="E22006" t="s">
        <v>1016</v>
      </c>
      <c r="F22006" s="86">
        <v>88133471.586531997</v>
      </c>
    </row>
    <row r="22007" spans="1:6">
      <c r="A22007">
        <v>2024</v>
      </c>
      <c r="B22007" t="s">
        <v>1058</v>
      </c>
      <c r="C22007" t="s">
        <v>1013</v>
      </c>
      <c r="D22007" t="s">
        <v>1017</v>
      </c>
      <c r="E22007" t="s">
        <v>1016</v>
      </c>
      <c r="F22007" s="86">
        <v>89284454.685251102</v>
      </c>
    </row>
    <row r="22008" spans="1:6">
      <c r="A22008">
        <v>2025</v>
      </c>
      <c r="B22008" t="s">
        <v>1058</v>
      </c>
      <c r="C22008" t="s">
        <v>1013</v>
      </c>
      <c r="D22008" t="s">
        <v>1017</v>
      </c>
      <c r="E22008" t="s">
        <v>1016</v>
      </c>
      <c r="F22008" s="86">
        <v>90466161.868785396</v>
      </c>
    </row>
    <row r="22009" spans="1:6">
      <c r="A22009">
        <v>2026</v>
      </c>
      <c r="B22009" t="s">
        <v>1058</v>
      </c>
      <c r="C22009" t="s">
        <v>1013</v>
      </c>
      <c r="D22009" t="s">
        <v>1017</v>
      </c>
      <c r="E22009" t="s">
        <v>1016</v>
      </c>
      <c r="F22009" s="86">
        <v>91730038.9941414</v>
      </c>
    </row>
    <row r="22010" spans="1:6">
      <c r="A22010">
        <v>2027</v>
      </c>
      <c r="B22010" t="s">
        <v>1058</v>
      </c>
      <c r="C22010" t="s">
        <v>1013</v>
      </c>
      <c r="D22010" t="s">
        <v>1017</v>
      </c>
      <c r="E22010" t="s">
        <v>1016</v>
      </c>
      <c r="F22010" s="86">
        <v>93049136.434098005</v>
      </c>
    </row>
    <row r="22011" spans="1:6">
      <c r="A22011">
        <v>2028</v>
      </c>
      <c r="B22011" t="s">
        <v>1058</v>
      </c>
      <c r="C22011" t="s">
        <v>1013</v>
      </c>
      <c r="D22011" t="s">
        <v>1017</v>
      </c>
      <c r="E22011" t="s">
        <v>1016</v>
      </c>
      <c r="F22011" s="86">
        <v>94402468.204432204</v>
      </c>
    </row>
    <row r="22012" spans="1:6">
      <c r="A22012">
        <v>2029</v>
      </c>
      <c r="B22012" t="s">
        <v>1058</v>
      </c>
      <c r="C22012" t="s">
        <v>1013</v>
      </c>
      <c r="D22012" t="s">
        <v>1017</v>
      </c>
      <c r="E22012" t="s">
        <v>1016</v>
      </c>
      <c r="F22012" s="86">
        <v>95813473.686802998</v>
      </c>
    </row>
    <row r="22013" spans="1:6">
      <c r="A22013">
        <v>2030</v>
      </c>
      <c r="B22013" t="s">
        <v>1058</v>
      </c>
      <c r="C22013" t="s">
        <v>1013</v>
      </c>
      <c r="D22013" t="s">
        <v>1017</v>
      </c>
      <c r="E22013" t="s">
        <v>1016</v>
      </c>
      <c r="F22013" s="86">
        <v>97261884.043930501</v>
      </c>
    </row>
    <row r="22014" spans="1:6">
      <c r="A22014">
        <v>2031</v>
      </c>
      <c r="B22014" t="s">
        <v>1058</v>
      </c>
      <c r="C22014" t="s">
        <v>1013</v>
      </c>
      <c r="D22014" t="s">
        <v>1017</v>
      </c>
      <c r="E22014" t="s">
        <v>1016</v>
      </c>
      <c r="F22014" s="86">
        <v>98740527.806385994</v>
      </c>
    </row>
    <row r="22015" spans="1:6">
      <c r="A22015">
        <v>2032</v>
      </c>
      <c r="B22015" t="s">
        <v>1058</v>
      </c>
      <c r="C22015" t="s">
        <v>1013</v>
      </c>
      <c r="D22015" t="s">
        <v>1017</v>
      </c>
      <c r="E22015" t="s">
        <v>1016</v>
      </c>
      <c r="F22015" s="86">
        <v>100288923.54517899</v>
      </c>
    </row>
    <row r="22016" spans="1:6">
      <c r="A22016">
        <v>2033</v>
      </c>
      <c r="B22016" t="s">
        <v>1058</v>
      </c>
      <c r="C22016" t="s">
        <v>1013</v>
      </c>
      <c r="D22016" t="s">
        <v>1017</v>
      </c>
      <c r="E22016" t="s">
        <v>1016</v>
      </c>
      <c r="F22016" s="86">
        <v>101872157.527564</v>
      </c>
    </row>
    <row r="22017" spans="1:6">
      <c r="A22017">
        <v>2034</v>
      </c>
      <c r="B22017" t="s">
        <v>1058</v>
      </c>
      <c r="C22017" t="s">
        <v>1013</v>
      </c>
      <c r="D22017" t="s">
        <v>1017</v>
      </c>
      <c r="E22017" t="s">
        <v>1016</v>
      </c>
      <c r="F22017" s="86">
        <v>103511781.906404</v>
      </c>
    </row>
    <row r="22018" spans="1:6">
      <c r="A22018">
        <v>2035</v>
      </c>
      <c r="B22018" t="s">
        <v>1058</v>
      </c>
      <c r="C22018" t="s">
        <v>1013</v>
      </c>
      <c r="D22018" t="s">
        <v>1017</v>
      </c>
      <c r="E22018" t="s">
        <v>1016</v>
      </c>
      <c r="F22018" s="86">
        <v>105199153.17380901</v>
      </c>
    </row>
    <row r="22019" spans="1:6">
      <c r="A22019">
        <v>2036</v>
      </c>
      <c r="B22019" t="s">
        <v>1058</v>
      </c>
      <c r="C22019" t="s">
        <v>1013</v>
      </c>
      <c r="D22019" t="s">
        <v>1017</v>
      </c>
      <c r="E22019" t="s">
        <v>1016</v>
      </c>
      <c r="F22019" s="86">
        <v>106904377.625633</v>
      </c>
    </row>
    <row r="22020" spans="1:6">
      <c r="A22020">
        <v>2037</v>
      </c>
      <c r="B22020" t="s">
        <v>1058</v>
      </c>
      <c r="C22020" t="s">
        <v>1013</v>
      </c>
      <c r="D22020" t="s">
        <v>1017</v>
      </c>
      <c r="E22020" t="s">
        <v>1016</v>
      </c>
      <c r="F22020" s="86">
        <v>108684600.549851</v>
      </c>
    </row>
    <row r="22021" spans="1:6">
      <c r="A22021">
        <v>2038</v>
      </c>
      <c r="B22021" t="s">
        <v>1058</v>
      </c>
      <c r="C22021" t="s">
        <v>1013</v>
      </c>
      <c r="D22021" t="s">
        <v>1017</v>
      </c>
      <c r="E22021" t="s">
        <v>1016</v>
      </c>
      <c r="F22021" s="86">
        <v>110476486.548034</v>
      </c>
    </row>
    <row r="22022" spans="1:6">
      <c r="A22022">
        <v>2039</v>
      </c>
      <c r="B22022" t="s">
        <v>1058</v>
      </c>
      <c r="C22022" t="s">
        <v>1013</v>
      </c>
      <c r="D22022" t="s">
        <v>1017</v>
      </c>
      <c r="E22022" t="s">
        <v>1016</v>
      </c>
      <c r="F22022" s="86">
        <v>112323894.817424</v>
      </c>
    </row>
    <row r="22023" spans="1:6">
      <c r="A22023">
        <v>2040</v>
      </c>
      <c r="B22023" t="s">
        <v>1058</v>
      </c>
      <c r="C22023" t="s">
        <v>1013</v>
      </c>
      <c r="D22023" t="s">
        <v>1017</v>
      </c>
      <c r="E22023" t="s">
        <v>1016</v>
      </c>
      <c r="F22023" s="86">
        <v>114222333.75348601</v>
      </c>
    </row>
    <row r="22024" spans="1:6">
      <c r="A22024">
        <v>2041</v>
      </c>
      <c r="B22024" t="s">
        <v>1058</v>
      </c>
      <c r="C22024" t="s">
        <v>1013</v>
      </c>
      <c r="D22024" t="s">
        <v>1017</v>
      </c>
      <c r="E22024" t="s">
        <v>1016</v>
      </c>
      <c r="F22024" s="86">
        <v>116178597.379889</v>
      </c>
    </row>
    <row r="22025" spans="1:6">
      <c r="A22025">
        <v>2042</v>
      </c>
      <c r="B22025" t="s">
        <v>1058</v>
      </c>
      <c r="C22025" t="s">
        <v>1013</v>
      </c>
      <c r="D22025" t="s">
        <v>1017</v>
      </c>
      <c r="E22025" t="s">
        <v>1016</v>
      </c>
      <c r="F22025" s="86">
        <v>118175096.724243</v>
      </c>
    </row>
    <row r="22026" spans="1:6">
      <c r="A22026">
        <v>2043</v>
      </c>
      <c r="B22026" t="s">
        <v>1058</v>
      </c>
      <c r="C22026" t="s">
        <v>1013</v>
      </c>
      <c r="D22026" t="s">
        <v>1017</v>
      </c>
      <c r="E22026" t="s">
        <v>1016</v>
      </c>
      <c r="F22026" s="86">
        <v>120234214.32008199</v>
      </c>
    </row>
    <row r="22027" spans="1:6">
      <c r="A22027">
        <v>2044</v>
      </c>
      <c r="B22027" t="s">
        <v>1058</v>
      </c>
      <c r="C22027" t="s">
        <v>1013</v>
      </c>
      <c r="D22027" t="s">
        <v>1017</v>
      </c>
      <c r="E22027" t="s">
        <v>1016</v>
      </c>
      <c r="F22027" s="86">
        <v>122327981.436634</v>
      </c>
    </row>
    <row r="22028" spans="1:6">
      <c r="A22028">
        <v>2045</v>
      </c>
      <c r="B22028" t="s">
        <v>1058</v>
      </c>
      <c r="C22028" t="s">
        <v>1013</v>
      </c>
      <c r="D22028" t="s">
        <v>1017</v>
      </c>
      <c r="E22028" t="s">
        <v>1016</v>
      </c>
      <c r="F22028" s="86">
        <v>124442847.771137</v>
      </c>
    </row>
    <row r="22029" spans="1:6">
      <c r="A22029">
        <v>2046</v>
      </c>
      <c r="B22029" t="s">
        <v>1058</v>
      </c>
      <c r="C22029" t="s">
        <v>1013</v>
      </c>
      <c r="D22029" t="s">
        <v>1017</v>
      </c>
      <c r="E22029" t="s">
        <v>1016</v>
      </c>
      <c r="F22029" s="86">
        <v>126635845.377836</v>
      </c>
    </row>
    <row r="22030" spans="1:6">
      <c r="A22030">
        <v>2047</v>
      </c>
      <c r="B22030" t="s">
        <v>1058</v>
      </c>
      <c r="C22030" t="s">
        <v>1013</v>
      </c>
      <c r="D22030" t="s">
        <v>1017</v>
      </c>
      <c r="E22030" t="s">
        <v>1016</v>
      </c>
      <c r="F22030" s="86">
        <v>128825974.396764</v>
      </c>
    </row>
    <row r="22031" spans="1:6">
      <c r="A22031">
        <v>2048</v>
      </c>
      <c r="B22031" t="s">
        <v>1058</v>
      </c>
      <c r="C22031" t="s">
        <v>1013</v>
      </c>
      <c r="D22031" t="s">
        <v>1017</v>
      </c>
      <c r="E22031" t="s">
        <v>1016</v>
      </c>
      <c r="F22031" s="86">
        <v>131085440.201693</v>
      </c>
    </row>
    <row r="22032" spans="1:6">
      <c r="A22032">
        <v>2049</v>
      </c>
      <c r="B22032" t="s">
        <v>1058</v>
      </c>
      <c r="C22032" t="s">
        <v>1013</v>
      </c>
      <c r="D22032" t="s">
        <v>1017</v>
      </c>
      <c r="E22032" t="s">
        <v>1016</v>
      </c>
      <c r="F22032" s="86">
        <v>133396465.097357</v>
      </c>
    </row>
    <row r="22033" spans="1:6">
      <c r="A22033">
        <v>2050</v>
      </c>
      <c r="B22033" t="s">
        <v>1058</v>
      </c>
      <c r="C22033" t="s">
        <v>1013</v>
      </c>
      <c r="D22033" t="s">
        <v>1017</v>
      </c>
      <c r="E22033" t="s">
        <v>1016</v>
      </c>
      <c r="F22033" s="86">
        <v>135771919.98414999</v>
      </c>
    </row>
    <row r="22034" spans="1:6">
      <c r="A22034">
        <v>2017</v>
      </c>
      <c r="B22034" t="s">
        <v>1059</v>
      </c>
      <c r="C22034" t="s">
        <v>1013</v>
      </c>
      <c r="D22034" t="s">
        <v>1017</v>
      </c>
      <c r="E22034" t="s">
        <v>1016</v>
      </c>
      <c r="F22034" s="86">
        <v>26492669.355567601</v>
      </c>
    </row>
    <row r="22035" spans="1:6">
      <c r="A22035">
        <v>2018</v>
      </c>
      <c r="B22035" t="s">
        <v>1059</v>
      </c>
      <c r="C22035" t="s">
        <v>1013</v>
      </c>
      <c r="D22035" t="s">
        <v>1017</v>
      </c>
      <c r="E22035" t="s">
        <v>1016</v>
      </c>
      <c r="F22035" s="86">
        <v>26682051.808682799</v>
      </c>
    </row>
    <row r="22036" spans="1:6">
      <c r="A22036">
        <v>2019</v>
      </c>
      <c r="B22036" t="s">
        <v>1059</v>
      </c>
      <c r="C22036" t="s">
        <v>1013</v>
      </c>
      <c r="D22036" t="s">
        <v>1017</v>
      </c>
      <c r="E22036" t="s">
        <v>1016</v>
      </c>
      <c r="F22036" s="86">
        <v>26871804.242642999</v>
      </c>
    </row>
    <row r="22037" spans="1:6">
      <c r="A22037">
        <v>2020</v>
      </c>
      <c r="B22037" t="s">
        <v>1059</v>
      </c>
      <c r="C22037" t="s">
        <v>1013</v>
      </c>
      <c r="D22037" t="s">
        <v>1017</v>
      </c>
      <c r="E22037" t="s">
        <v>1016</v>
      </c>
      <c r="F22037" s="86">
        <v>27063358.841363698</v>
      </c>
    </row>
    <row r="22038" spans="1:6">
      <c r="A22038">
        <v>2021</v>
      </c>
      <c r="B22038" t="s">
        <v>1059</v>
      </c>
      <c r="C22038" t="s">
        <v>1013</v>
      </c>
      <c r="D22038" t="s">
        <v>1017</v>
      </c>
      <c r="E22038" t="s">
        <v>1016</v>
      </c>
      <c r="F22038" s="86">
        <v>27284989.302313499</v>
      </c>
    </row>
    <row r="22039" spans="1:6">
      <c r="A22039">
        <v>2022</v>
      </c>
      <c r="B22039" t="s">
        <v>1059</v>
      </c>
      <c r="C22039" t="s">
        <v>1013</v>
      </c>
      <c r="D22039" t="s">
        <v>1017</v>
      </c>
      <c r="E22039" t="s">
        <v>1016</v>
      </c>
      <c r="F22039" s="86">
        <v>27554765.012561601</v>
      </c>
    </row>
    <row r="22040" spans="1:6">
      <c r="A22040">
        <v>2023</v>
      </c>
      <c r="B22040" t="s">
        <v>1059</v>
      </c>
      <c r="C22040" t="s">
        <v>1013</v>
      </c>
      <c r="D22040" t="s">
        <v>1017</v>
      </c>
      <c r="E22040" t="s">
        <v>1016</v>
      </c>
      <c r="F22040" s="86">
        <v>27867876.221124701</v>
      </c>
    </row>
    <row r="22041" spans="1:6">
      <c r="A22041">
        <v>2024</v>
      </c>
      <c r="B22041" t="s">
        <v>1059</v>
      </c>
      <c r="C22041" t="s">
        <v>1013</v>
      </c>
      <c r="D22041" t="s">
        <v>1017</v>
      </c>
      <c r="E22041" t="s">
        <v>1016</v>
      </c>
      <c r="F22041" s="86">
        <v>28231818.0238281</v>
      </c>
    </row>
    <row r="22042" spans="1:6">
      <c r="A22042">
        <v>2025</v>
      </c>
      <c r="B22042" t="s">
        <v>1059</v>
      </c>
      <c r="C22042" t="s">
        <v>1013</v>
      </c>
      <c r="D22042" t="s">
        <v>1017</v>
      </c>
      <c r="E22042" t="s">
        <v>1016</v>
      </c>
      <c r="F22042" s="86">
        <v>28605474.807426099</v>
      </c>
    </row>
    <row r="22043" spans="1:6">
      <c r="A22043">
        <v>2026</v>
      </c>
      <c r="B22043" t="s">
        <v>1059</v>
      </c>
      <c r="C22043" t="s">
        <v>1013</v>
      </c>
      <c r="D22043" t="s">
        <v>1017</v>
      </c>
      <c r="E22043" t="s">
        <v>1016</v>
      </c>
      <c r="F22043" s="86">
        <v>29005113.7942275</v>
      </c>
    </row>
    <row r="22044" spans="1:6">
      <c r="A22044">
        <v>2027</v>
      </c>
      <c r="B22044" t="s">
        <v>1059</v>
      </c>
      <c r="C22044" t="s">
        <v>1013</v>
      </c>
      <c r="D22044" t="s">
        <v>1017</v>
      </c>
      <c r="E22044" t="s">
        <v>1016</v>
      </c>
      <c r="F22044" s="86">
        <v>29422213.489934102</v>
      </c>
    </row>
    <row r="22045" spans="1:6">
      <c r="A22045">
        <v>2028</v>
      </c>
      <c r="B22045" t="s">
        <v>1059</v>
      </c>
      <c r="C22045" t="s">
        <v>1013</v>
      </c>
      <c r="D22045" t="s">
        <v>1017</v>
      </c>
      <c r="E22045" t="s">
        <v>1016</v>
      </c>
      <c r="F22045" s="86">
        <v>29850138.109069999</v>
      </c>
    </row>
    <row r="22046" spans="1:6">
      <c r="A22046">
        <v>2029</v>
      </c>
      <c r="B22046" t="s">
        <v>1059</v>
      </c>
      <c r="C22046" t="s">
        <v>1013</v>
      </c>
      <c r="D22046" t="s">
        <v>1017</v>
      </c>
      <c r="E22046" t="s">
        <v>1016</v>
      </c>
      <c r="F22046" s="86">
        <v>30296299.203398701</v>
      </c>
    </row>
    <row r="22047" spans="1:6">
      <c r="A22047">
        <v>2030</v>
      </c>
      <c r="B22047" t="s">
        <v>1059</v>
      </c>
      <c r="C22047" t="s">
        <v>1013</v>
      </c>
      <c r="D22047" t="s">
        <v>1017</v>
      </c>
      <c r="E22047" t="s">
        <v>1016</v>
      </c>
      <c r="F22047" s="86">
        <v>30754287.7498977</v>
      </c>
    </row>
    <row r="22048" spans="1:6">
      <c r="A22048">
        <v>2031</v>
      </c>
      <c r="B22048" t="s">
        <v>1059</v>
      </c>
      <c r="C22048" t="s">
        <v>1013</v>
      </c>
      <c r="D22048" t="s">
        <v>1017</v>
      </c>
      <c r="E22048" t="s">
        <v>1016</v>
      </c>
      <c r="F22048" s="86">
        <v>31221836.124033801</v>
      </c>
    </row>
    <row r="22049" spans="1:6">
      <c r="A22049">
        <v>2032</v>
      </c>
      <c r="B22049" t="s">
        <v>1059</v>
      </c>
      <c r="C22049" t="s">
        <v>1013</v>
      </c>
      <c r="D22049" t="s">
        <v>1017</v>
      </c>
      <c r="E22049" t="s">
        <v>1016</v>
      </c>
      <c r="F22049" s="86">
        <v>31711440.130471099</v>
      </c>
    </row>
    <row r="22050" spans="1:6">
      <c r="A22050">
        <v>2033</v>
      </c>
      <c r="B22050" t="s">
        <v>1059</v>
      </c>
      <c r="C22050" t="s">
        <v>1013</v>
      </c>
      <c r="D22050" t="s">
        <v>1017</v>
      </c>
      <c r="E22050" t="s">
        <v>1016</v>
      </c>
      <c r="F22050" s="86">
        <v>32212060.0181932</v>
      </c>
    </row>
    <row r="22051" spans="1:6">
      <c r="A22051">
        <v>2034</v>
      </c>
      <c r="B22051" t="s">
        <v>1059</v>
      </c>
      <c r="C22051" t="s">
        <v>1013</v>
      </c>
      <c r="D22051" t="s">
        <v>1017</v>
      </c>
      <c r="E22051" t="s">
        <v>1016</v>
      </c>
      <c r="F22051" s="86">
        <v>32730510.595665298</v>
      </c>
    </row>
    <row r="22052" spans="1:6">
      <c r="A22052">
        <v>2035</v>
      </c>
      <c r="B22052" t="s">
        <v>1059</v>
      </c>
      <c r="C22052" t="s">
        <v>1013</v>
      </c>
      <c r="D22052" t="s">
        <v>1017</v>
      </c>
      <c r="E22052" t="s">
        <v>1016</v>
      </c>
      <c r="F22052" s="86">
        <v>33264058.778581701</v>
      </c>
    </row>
    <row r="22053" spans="1:6">
      <c r="A22053">
        <v>2036</v>
      </c>
      <c r="B22053" t="s">
        <v>1059</v>
      </c>
      <c r="C22053" t="s">
        <v>1013</v>
      </c>
      <c r="D22053" t="s">
        <v>1017</v>
      </c>
      <c r="E22053" t="s">
        <v>1016</v>
      </c>
      <c r="F22053" s="86">
        <v>33803252.153099097</v>
      </c>
    </row>
    <row r="22054" spans="1:6">
      <c r="A22054">
        <v>2037</v>
      </c>
      <c r="B22054" t="s">
        <v>1059</v>
      </c>
      <c r="C22054" t="s">
        <v>1013</v>
      </c>
      <c r="D22054" t="s">
        <v>1017</v>
      </c>
      <c r="E22054" t="s">
        <v>1016</v>
      </c>
      <c r="F22054" s="86">
        <v>34366160.106286801</v>
      </c>
    </row>
    <row r="22055" spans="1:6">
      <c r="A22055">
        <v>2038</v>
      </c>
      <c r="B22055" t="s">
        <v>1059</v>
      </c>
      <c r="C22055" t="s">
        <v>1013</v>
      </c>
      <c r="D22055" t="s">
        <v>1017</v>
      </c>
      <c r="E22055" t="s">
        <v>1016</v>
      </c>
      <c r="F22055" s="86">
        <v>34932755.933057301</v>
      </c>
    </row>
    <row r="22056" spans="1:6">
      <c r="A22056">
        <v>2039</v>
      </c>
      <c r="B22056" t="s">
        <v>1059</v>
      </c>
      <c r="C22056" t="s">
        <v>1013</v>
      </c>
      <c r="D22056" t="s">
        <v>1017</v>
      </c>
      <c r="E22056" t="s">
        <v>1016</v>
      </c>
      <c r="F22056" s="86">
        <v>35516907.947660699</v>
      </c>
    </row>
    <row r="22057" spans="1:6">
      <c r="A22057">
        <v>2040</v>
      </c>
      <c r="B22057" t="s">
        <v>1059</v>
      </c>
      <c r="C22057" t="s">
        <v>1013</v>
      </c>
      <c r="D22057" t="s">
        <v>1017</v>
      </c>
      <c r="E22057" t="s">
        <v>1016</v>
      </c>
      <c r="F22057" s="86">
        <v>36117195.901047401</v>
      </c>
    </row>
    <row r="22058" spans="1:6">
      <c r="A22058">
        <v>2041</v>
      </c>
      <c r="B22058" t="s">
        <v>1059</v>
      </c>
      <c r="C22058" t="s">
        <v>1013</v>
      </c>
      <c r="D22058" t="s">
        <v>1017</v>
      </c>
      <c r="E22058" t="s">
        <v>1016</v>
      </c>
      <c r="F22058" s="86">
        <v>36735768.069090702</v>
      </c>
    </row>
    <row r="22059" spans="1:6">
      <c r="A22059">
        <v>2042</v>
      </c>
      <c r="B22059" t="s">
        <v>1059</v>
      </c>
      <c r="C22059" t="s">
        <v>1013</v>
      </c>
      <c r="D22059" t="s">
        <v>1017</v>
      </c>
      <c r="E22059" t="s">
        <v>1016</v>
      </c>
      <c r="F22059" s="86">
        <v>37367062.804251499</v>
      </c>
    </row>
    <row r="22060" spans="1:6">
      <c r="A22060">
        <v>2043</v>
      </c>
      <c r="B22060" t="s">
        <v>1059</v>
      </c>
      <c r="C22060" t="s">
        <v>1013</v>
      </c>
      <c r="D22060" t="s">
        <v>1017</v>
      </c>
      <c r="E22060" t="s">
        <v>1016</v>
      </c>
      <c r="F22060" s="86">
        <v>38018157.4820465</v>
      </c>
    </row>
    <row r="22061" spans="1:6">
      <c r="A22061">
        <v>2044</v>
      </c>
      <c r="B22061" t="s">
        <v>1059</v>
      </c>
      <c r="C22061" t="s">
        <v>1013</v>
      </c>
      <c r="D22061" t="s">
        <v>1017</v>
      </c>
      <c r="E22061" t="s">
        <v>1016</v>
      </c>
      <c r="F22061" s="86">
        <v>38680208.366796397</v>
      </c>
    </row>
    <row r="22062" spans="1:6">
      <c r="A22062">
        <v>2045</v>
      </c>
      <c r="B22062" t="s">
        <v>1059</v>
      </c>
      <c r="C22062" t="s">
        <v>1013</v>
      </c>
      <c r="D22062" t="s">
        <v>1017</v>
      </c>
      <c r="E22062" t="s">
        <v>1016</v>
      </c>
      <c r="F22062" s="86">
        <v>39348930.841619998</v>
      </c>
    </row>
    <row r="22063" spans="1:6">
      <c r="A22063">
        <v>2046</v>
      </c>
      <c r="B22063" t="s">
        <v>1059</v>
      </c>
      <c r="C22063" t="s">
        <v>1013</v>
      </c>
      <c r="D22063" t="s">
        <v>1017</v>
      </c>
      <c r="E22063" t="s">
        <v>1016</v>
      </c>
      <c r="F22063" s="86">
        <v>40042358.488989003</v>
      </c>
    </row>
    <row r="22064" spans="1:6">
      <c r="A22064">
        <v>2047</v>
      </c>
      <c r="B22064" t="s">
        <v>1059</v>
      </c>
      <c r="C22064" t="s">
        <v>1013</v>
      </c>
      <c r="D22064" t="s">
        <v>1017</v>
      </c>
      <c r="E22064" t="s">
        <v>1016</v>
      </c>
      <c r="F22064" s="86">
        <v>40734879.0865447</v>
      </c>
    </row>
    <row r="22065" spans="1:6">
      <c r="A22065">
        <v>2048</v>
      </c>
      <c r="B22065" t="s">
        <v>1059</v>
      </c>
      <c r="C22065" t="s">
        <v>1013</v>
      </c>
      <c r="D22065" t="s">
        <v>1017</v>
      </c>
      <c r="E22065" t="s">
        <v>1016</v>
      </c>
      <c r="F22065" s="86">
        <v>41449324.032876097</v>
      </c>
    </row>
    <row r="22066" spans="1:6">
      <c r="A22066">
        <v>2049</v>
      </c>
      <c r="B22066" t="s">
        <v>1059</v>
      </c>
      <c r="C22066" t="s">
        <v>1013</v>
      </c>
      <c r="D22066" t="s">
        <v>1017</v>
      </c>
      <c r="E22066" t="s">
        <v>1016</v>
      </c>
      <c r="F22066" s="86">
        <v>42180072.0061142</v>
      </c>
    </row>
    <row r="22067" spans="1:6">
      <c r="A22067">
        <v>2050</v>
      </c>
      <c r="B22067" t="s">
        <v>1059</v>
      </c>
      <c r="C22067" t="s">
        <v>1013</v>
      </c>
      <c r="D22067" t="s">
        <v>1017</v>
      </c>
      <c r="E22067" t="s">
        <v>1016</v>
      </c>
      <c r="F22067" s="86">
        <v>42931192.795552701</v>
      </c>
    </row>
    <row r="22068" spans="1:6">
      <c r="A22068">
        <v>2017</v>
      </c>
      <c r="B22068" t="s">
        <v>1060</v>
      </c>
      <c r="C22068" t="s">
        <v>1013</v>
      </c>
      <c r="D22068" t="s">
        <v>1017</v>
      </c>
      <c r="E22068" t="s">
        <v>1016</v>
      </c>
      <c r="F22068" s="86">
        <v>28461677.991467401</v>
      </c>
    </row>
    <row r="22069" spans="1:6">
      <c r="A22069">
        <v>2018</v>
      </c>
      <c r="B22069" t="s">
        <v>1060</v>
      </c>
      <c r="C22069" t="s">
        <v>1013</v>
      </c>
      <c r="D22069" t="s">
        <v>1017</v>
      </c>
      <c r="E22069" t="s">
        <v>1016</v>
      </c>
      <c r="F22069" s="86">
        <v>28665135.873550098</v>
      </c>
    </row>
    <row r="22070" spans="1:6">
      <c r="A22070">
        <v>2019</v>
      </c>
      <c r="B22070" t="s">
        <v>1060</v>
      </c>
      <c r="C22070" t="s">
        <v>1013</v>
      </c>
      <c r="D22070" t="s">
        <v>1017</v>
      </c>
      <c r="E22070" t="s">
        <v>1016</v>
      </c>
      <c r="F22070" s="86">
        <v>28868991.2344798</v>
      </c>
    </row>
    <row r="22071" spans="1:6">
      <c r="A22071">
        <v>2020</v>
      </c>
      <c r="B22071" t="s">
        <v>1060</v>
      </c>
      <c r="C22071" t="s">
        <v>1013</v>
      </c>
      <c r="D22071" t="s">
        <v>1017</v>
      </c>
      <c r="E22071" t="s">
        <v>1016</v>
      </c>
      <c r="F22071" s="86">
        <v>29074782.702051502</v>
      </c>
    </row>
    <row r="22072" spans="1:6">
      <c r="A22072">
        <v>2021</v>
      </c>
      <c r="B22072" t="s">
        <v>1060</v>
      </c>
      <c r="C22072" t="s">
        <v>1013</v>
      </c>
      <c r="D22072" t="s">
        <v>1017</v>
      </c>
      <c r="E22072" t="s">
        <v>1016</v>
      </c>
      <c r="F22072" s="86">
        <v>29312885.353316698</v>
      </c>
    </row>
    <row r="22073" spans="1:6">
      <c r="A22073">
        <v>2022</v>
      </c>
      <c r="B22073" t="s">
        <v>1060</v>
      </c>
      <c r="C22073" t="s">
        <v>1013</v>
      </c>
      <c r="D22073" t="s">
        <v>1017</v>
      </c>
      <c r="E22073" t="s">
        <v>1016</v>
      </c>
      <c r="F22073" s="86">
        <v>29602711.542288002</v>
      </c>
    </row>
    <row r="22074" spans="1:6">
      <c r="A22074">
        <v>2023</v>
      </c>
      <c r="B22074" t="s">
        <v>1060</v>
      </c>
      <c r="C22074" t="s">
        <v>1013</v>
      </c>
      <c r="D22074" t="s">
        <v>1017</v>
      </c>
      <c r="E22074" t="s">
        <v>1016</v>
      </c>
      <c r="F22074" s="86">
        <v>29939094.043954201</v>
      </c>
    </row>
    <row r="22075" spans="1:6">
      <c r="A22075">
        <v>2024</v>
      </c>
      <c r="B22075" t="s">
        <v>1060</v>
      </c>
      <c r="C22075" t="s">
        <v>1013</v>
      </c>
      <c r="D22075" t="s">
        <v>1017</v>
      </c>
      <c r="E22075" t="s">
        <v>1016</v>
      </c>
      <c r="F22075" s="86">
        <v>30330085.0104421</v>
      </c>
    </row>
    <row r="22076" spans="1:6">
      <c r="A22076">
        <v>2025</v>
      </c>
      <c r="B22076" t="s">
        <v>1060</v>
      </c>
      <c r="C22076" t="s">
        <v>1013</v>
      </c>
      <c r="D22076" t="s">
        <v>1017</v>
      </c>
      <c r="E22076" t="s">
        <v>1016</v>
      </c>
      <c r="F22076" s="86">
        <v>30731513.002138998</v>
      </c>
    </row>
    <row r="22077" spans="1:6">
      <c r="A22077">
        <v>2026</v>
      </c>
      <c r="B22077" t="s">
        <v>1060</v>
      </c>
      <c r="C22077" t="s">
        <v>1013</v>
      </c>
      <c r="D22077" t="s">
        <v>1017</v>
      </c>
      <c r="E22077" t="s">
        <v>1016</v>
      </c>
      <c r="F22077" s="86">
        <v>31160854.266415499</v>
      </c>
    </row>
    <row r="22078" spans="1:6">
      <c r="A22078">
        <v>2027</v>
      </c>
      <c r="B22078" t="s">
        <v>1060</v>
      </c>
      <c r="C22078" t="s">
        <v>1013</v>
      </c>
      <c r="D22078" t="s">
        <v>1017</v>
      </c>
      <c r="E22078" t="s">
        <v>1016</v>
      </c>
      <c r="F22078" s="86">
        <v>31608953.967891801</v>
      </c>
    </row>
    <row r="22079" spans="1:6">
      <c r="A22079">
        <v>2028</v>
      </c>
      <c r="B22079" t="s">
        <v>1060</v>
      </c>
      <c r="C22079" t="s">
        <v>1013</v>
      </c>
      <c r="D22079" t="s">
        <v>1017</v>
      </c>
      <c r="E22079" t="s">
        <v>1016</v>
      </c>
      <c r="F22079" s="86">
        <v>32068683.1311181</v>
      </c>
    </row>
    <row r="22080" spans="1:6">
      <c r="A22080">
        <v>2029</v>
      </c>
      <c r="B22080" t="s">
        <v>1060</v>
      </c>
      <c r="C22080" t="s">
        <v>1013</v>
      </c>
      <c r="D22080" t="s">
        <v>1017</v>
      </c>
      <c r="E22080" t="s">
        <v>1016</v>
      </c>
      <c r="F22080" s="86">
        <v>32548004.154933199</v>
      </c>
    </row>
    <row r="22081" spans="1:6">
      <c r="A22081">
        <v>2030</v>
      </c>
      <c r="B22081" t="s">
        <v>1060</v>
      </c>
      <c r="C22081" t="s">
        <v>1013</v>
      </c>
      <c r="D22081" t="s">
        <v>1017</v>
      </c>
      <c r="E22081" t="s">
        <v>1016</v>
      </c>
      <c r="F22081" s="86">
        <v>33040031.6799547</v>
      </c>
    </row>
    <row r="22082" spans="1:6">
      <c r="A22082">
        <v>2031</v>
      </c>
      <c r="B22082" t="s">
        <v>1060</v>
      </c>
      <c r="C22082" t="s">
        <v>1013</v>
      </c>
      <c r="D22082" t="s">
        <v>1017</v>
      </c>
      <c r="E22082" t="s">
        <v>1016</v>
      </c>
      <c r="F22082" s="86">
        <v>33542329.545507401</v>
      </c>
    </row>
    <row r="22083" spans="1:6">
      <c r="A22083">
        <v>2032</v>
      </c>
      <c r="B22083" t="s">
        <v>1060</v>
      </c>
      <c r="C22083" t="s">
        <v>1013</v>
      </c>
      <c r="D22083" t="s">
        <v>1017</v>
      </c>
      <c r="E22083" t="s">
        <v>1016</v>
      </c>
      <c r="F22083" s="86">
        <v>34068322.279101998</v>
      </c>
    </row>
    <row r="22084" spans="1:6">
      <c r="A22084">
        <v>2033</v>
      </c>
      <c r="B22084" t="s">
        <v>1060</v>
      </c>
      <c r="C22084" t="s">
        <v>1013</v>
      </c>
      <c r="D22084" t="s">
        <v>1017</v>
      </c>
      <c r="E22084" t="s">
        <v>1016</v>
      </c>
      <c r="F22084" s="86">
        <v>34606149.624819197</v>
      </c>
    </row>
    <row r="22085" spans="1:6">
      <c r="A22085">
        <v>2034</v>
      </c>
      <c r="B22085" t="s">
        <v>1060</v>
      </c>
      <c r="C22085" t="s">
        <v>1013</v>
      </c>
      <c r="D22085" t="s">
        <v>1017</v>
      </c>
      <c r="E22085" t="s">
        <v>1016</v>
      </c>
      <c r="F22085" s="86">
        <v>35163132.886583298</v>
      </c>
    </row>
    <row r="22086" spans="1:6">
      <c r="A22086">
        <v>2035</v>
      </c>
      <c r="B22086" t="s">
        <v>1060</v>
      </c>
      <c r="C22086" t="s">
        <v>1013</v>
      </c>
      <c r="D22086" t="s">
        <v>1017</v>
      </c>
      <c r="E22086" t="s">
        <v>1016</v>
      </c>
      <c r="F22086" s="86">
        <v>35736335.849685602</v>
      </c>
    </row>
    <row r="22087" spans="1:6">
      <c r="A22087">
        <v>2036</v>
      </c>
      <c r="B22087" t="s">
        <v>1060</v>
      </c>
      <c r="C22087" t="s">
        <v>1013</v>
      </c>
      <c r="D22087" t="s">
        <v>1017</v>
      </c>
      <c r="E22087" t="s">
        <v>1016</v>
      </c>
      <c r="F22087" s="86">
        <v>36315603.570679598</v>
      </c>
    </row>
    <row r="22088" spans="1:6">
      <c r="A22088">
        <v>2037</v>
      </c>
      <c r="B22088" t="s">
        <v>1060</v>
      </c>
      <c r="C22088" t="s">
        <v>1013</v>
      </c>
      <c r="D22088" t="s">
        <v>1017</v>
      </c>
      <c r="E22088" t="s">
        <v>1016</v>
      </c>
      <c r="F22088" s="86">
        <v>36920348.403577901</v>
      </c>
    </row>
    <row r="22089" spans="1:6">
      <c r="A22089">
        <v>2038</v>
      </c>
      <c r="B22089" t="s">
        <v>1060</v>
      </c>
      <c r="C22089" t="s">
        <v>1013</v>
      </c>
      <c r="D22089" t="s">
        <v>1017</v>
      </c>
      <c r="E22089" t="s">
        <v>1016</v>
      </c>
      <c r="F22089" s="86">
        <v>37529055.203048199</v>
      </c>
    </row>
    <row r="22090" spans="1:6">
      <c r="A22090">
        <v>2039</v>
      </c>
      <c r="B22090" t="s">
        <v>1060</v>
      </c>
      <c r="C22090" t="s">
        <v>1013</v>
      </c>
      <c r="D22090" t="s">
        <v>1017</v>
      </c>
      <c r="E22090" t="s">
        <v>1016</v>
      </c>
      <c r="F22090" s="86">
        <v>38156623.014904603</v>
      </c>
    </row>
    <row r="22091" spans="1:6">
      <c r="A22091">
        <v>2040</v>
      </c>
      <c r="B22091" t="s">
        <v>1060</v>
      </c>
      <c r="C22091" t="s">
        <v>1013</v>
      </c>
      <c r="D22091" t="s">
        <v>1017</v>
      </c>
      <c r="E22091" t="s">
        <v>1016</v>
      </c>
      <c r="F22091" s="86">
        <v>38801526.0332506</v>
      </c>
    </row>
    <row r="22092" spans="1:6">
      <c r="A22092">
        <v>2041</v>
      </c>
      <c r="B22092" t="s">
        <v>1060</v>
      </c>
      <c r="C22092" t="s">
        <v>1013</v>
      </c>
      <c r="D22092" t="s">
        <v>1017</v>
      </c>
      <c r="E22092" t="s">
        <v>1016</v>
      </c>
      <c r="F22092" s="86">
        <v>39466072.199778497</v>
      </c>
    </row>
    <row r="22093" spans="1:6">
      <c r="A22093">
        <v>2042</v>
      </c>
      <c r="B22093" t="s">
        <v>1060</v>
      </c>
      <c r="C22093" t="s">
        <v>1013</v>
      </c>
      <c r="D22093" t="s">
        <v>1017</v>
      </c>
      <c r="E22093" t="s">
        <v>1016</v>
      </c>
      <c r="F22093" s="86">
        <v>40144286.509884603</v>
      </c>
    </row>
    <row r="22094" spans="1:6">
      <c r="A22094">
        <v>2043</v>
      </c>
      <c r="B22094" t="s">
        <v>1060</v>
      </c>
      <c r="C22094" t="s">
        <v>1013</v>
      </c>
      <c r="D22094" t="s">
        <v>1017</v>
      </c>
      <c r="E22094" t="s">
        <v>1016</v>
      </c>
      <c r="F22094" s="86">
        <v>40843772.349255703</v>
      </c>
    </row>
    <row r="22095" spans="1:6">
      <c r="A22095">
        <v>2044</v>
      </c>
      <c r="B22095" t="s">
        <v>1060</v>
      </c>
      <c r="C22095" t="s">
        <v>1013</v>
      </c>
      <c r="D22095" t="s">
        <v>1017</v>
      </c>
      <c r="E22095" t="s">
        <v>1016</v>
      </c>
      <c r="F22095" s="86">
        <v>41555028.691257901</v>
      </c>
    </row>
    <row r="22096" spans="1:6">
      <c r="A22096">
        <v>2045</v>
      </c>
      <c r="B22096" t="s">
        <v>1060</v>
      </c>
      <c r="C22096" t="s">
        <v>1013</v>
      </c>
      <c r="D22096" t="s">
        <v>1017</v>
      </c>
      <c r="E22096" t="s">
        <v>1016</v>
      </c>
      <c r="F22096" s="86">
        <v>42273452.474404901</v>
      </c>
    </row>
    <row r="22097" spans="1:6">
      <c r="A22097">
        <v>2046</v>
      </c>
      <c r="B22097" t="s">
        <v>1060</v>
      </c>
      <c r="C22097" t="s">
        <v>1013</v>
      </c>
      <c r="D22097" t="s">
        <v>1017</v>
      </c>
      <c r="E22097" t="s">
        <v>1016</v>
      </c>
      <c r="F22097" s="86">
        <v>43018417.587014399</v>
      </c>
    </row>
    <row r="22098" spans="1:6">
      <c r="A22098">
        <v>2047</v>
      </c>
      <c r="B22098" t="s">
        <v>1060</v>
      </c>
      <c r="C22098" t="s">
        <v>1013</v>
      </c>
      <c r="D22098" t="s">
        <v>1017</v>
      </c>
      <c r="E22098" t="s">
        <v>1016</v>
      </c>
      <c r="F22098" s="86">
        <v>43762408.235353701</v>
      </c>
    </row>
    <row r="22099" spans="1:6">
      <c r="A22099">
        <v>2048</v>
      </c>
      <c r="B22099" t="s">
        <v>1060</v>
      </c>
      <c r="C22099" t="s">
        <v>1013</v>
      </c>
      <c r="D22099" t="s">
        <v>1017</v>
      </c>
      <c r="E22099" t="s">
        <v>1016</v>
      </c>
      <c r="F22099" s="86">
        <v>44529952.7108538</v>
      </c>
    </row>
    <row r="22100" spans="1:6">
      <c r="A22100">
        <v>2049</v>
      </c>
      <c r="B22100" t="s">
        <v>1060</v>
      </c>
      <c r="C22100" t="s">
        <v>1013</v>
      </c>
      <c r="D22100" t="s">
        <v>1017</v>
      </c>
      <c r="E22100" t="s">
        <v>1016</v>
      </c>
      <c r="F22100" s="86">
        <v>45315011.899419397</v>
      </c>
    </row>
    <row r="22101" spans="1:6">
      <c r="A22101">
        <v>2050</v>
      </c>
      <c r="B22101" t="s">
        <v>1060</v>
      </c>
      <c r="C22101" t="s">
        <v>1013</v>
      </c>
      <c r="D22101" t="s">
        <v>1017</v>
      </c>
      <c r="E22101" t="s">
        <v>1016</v>
      </c>
      <c r="F22101" s="86">
        <v>46121958.068367898</v>
      </c>
    </row>
    <row r="22102" spans="1:6">
      <c r="A22102">
        <v>2017</v>
      </c>
      <c r="B22102" t="s">
        <v>1061</v>
      </c>
      <c r="C22102" t="s">
        <v>1013</v>
      </c>
      <c r="D22102" t="s">
        <v>1017</v>
      </c>
      <c r="E22102" t="s">
        <v>1016</v>
      </c>
      <c r="F22102" s="86">
        <v>89615170.606225699</v>
      </c>
    </row>
    <row r="22103" spans="1:6">
      <c r="A22103">
        <v>2018</v>
      </c>
      <c r="B22103" t="s">
        <v>1061</v>
      </c>
      <c r="C22103" t="s">
        <v>1013</v>
      </c>
      <c r="D22103" t="s">
        <v>1017</v>
      </c>
      <c r="E22103" t="s">
        <v>1016</v>
      </c>
      <c r="F22103" s="86">
        <v>90255783.321311802</v>
      </c>
    </row>
    <row r="22104" spans="1:6">
      <c r="A22104">
        <v>2019</v>
      </c>
      <c r="B22104" t="s">
        <v>1061</v>
      </c>
      <c r="C22104" t="s">
        <v>1013</v>
      </c>
      <c r="D22104" t="s">
        <v>1017</v>
      </c>
      <c r="E22104" t="s">
        <v>1016</v>
      </c>
      <c r="F22104" s="86">
        <v>90897647.548508406</v>
      </c>
    </row>
    <row r="22105" spans="1:6">
      <c r="A22105">
        <v>2020</v>
      </c>
      <c r="B22105" t="s">
        <v>1061</v>
      </c>
      <c r="C22105" t="s">
        <v>1013</v>
      </c>
      <c r="D22105" t="s">
        <v>1017</v>
      </c>
      <c r="E22105" t="s">
        <v>1016</v>
      </c>
      <c r="F22105" s="86">
        <v>91545607.850823402</v>
      </c>
    </row>
    <row r="22106" spans="1:6">
      <c r="A22106">
        <v>2021</v>
      </c>
      <c r="B22106" t="s">
        <v>1061</v>
      </c>
      <c r="C22106" t="s">
        <v>1013</v>
      </c>
      <c r="D22106" t="s">
        <v>1017</v>
      </c>
      <c r="E22106" t="s">
        <v>1016</v>
      </c>
      <c r="F22106" s="86">
        <v>92295303.9763055</v>
      </c>
    </row>
    <row r="22107" spans="1:6">
      <c r="A22107">
        <v>2022</v>
      </c>
      <c r="B22107" t="s">
        <v>1061</v>
      </c>
      <c r="C22107" t="s">
        <v>1013</v>
      </c>
      <c r="D22107" t="s">
        <v>1017</v>
      </c>
      <c r="E22107" t="s">
        <v>1016</v>
      </c>
      <c r="F22107" s="86">
        <v>93207858.161571994</v>
      </c>
    </row>
    <row r="22108" spans="1:6">
      <c r="A22108">
        <v>2023</v>
      </c>
      <c r="B22108" t="s">
        <v>1061</v>
      </c>
      <c r="C22108" t="s">
        <v>1013</v>
      </c>
      <c r="D22108" t="s">
        <v>1017</v>
      </c>
      <c r="E22108" t="s">
        <v>1016</v>
      </c>
      <c r="F22108" s="86">
        <v>94267000.749187693</v>
      </c>
    </row>
    <row r="22109" spans="1:6">
      <c r="A22109">
        <v>2024</v>
      </c>
      <c r="B22109" t="s">
        <v>1061</v>
      </c>
      <c r="C22109" t="s">
        <v>1013</v>
      </c>
      <c r="D22109" t="s">
        <v>1017</v>
      </c>
      <c r="E22109" t="s">
        <v>1016</v>
      </c>
      <c r="F22109" s="86">
        <v>95498084.952227697</v>
      </c>
    </row>
    <row r="22110" spans="1:6">
      <c r="A22110">
        <v>2025</v>
      </c>
      <c r="B22110" t="s">
        <v>1061</v>
      </c>
      <c r="C22110" t="s">
        <v>1013</v>
      </c>
      <c r="D22110" t="s">
        <v>1017</v>
      </c>
      <c r="E22110" t="s">
        <v>1016</v>
      </c>
      <c r="F22110" s="86">
        <v>96762031.441005006</v>
      </c>
    </row>
    <row r="22111" spans="1:6">
      <c r="A22111">
        <v>2026</v>
      </c>
      <c r="B22111" t="s">
        <v>1061</v>
      </c>
      <c r="C22111" t="s">
        <v>1013</v>
      </c>
      <c r="D22111" t="s">
        <v>1017</v>
      </c>
      <c r="E22111" t="s">
        <v>1016</v>
      </c>
      <c r="F22111" s="86">
        <v>98113866.377018407</v>
      </c>
    </row>
    <row r="22112" spans="1:6">
      <c r="A22112">
        <v>2027</v>
      </c>
      <c r="B22112" t="s">
        <v>1061</v>
      </c>
      <c r="C22112" t="s">
        <v>1013</v>
      </c>
      <c r="D22112" t="s">
        <v>1017</v>
      </c>
      <c r="E22112" t="s">
        <v>1016</v>
      </c>
      <c r="F22112" s="86">
        <v>99524764.610370606</v>
      </c>
    </row>
    <row r="22113" spans="1:6">
      <c r="A22113">
        <v>2028</v>
      </c>
      <c r="B22113" t="s">
        <v>1061</v>
      </c>
      <c r="C22113" t="s">
        <v>1013</v>
      </c>
      <c r="D22113" t="s">
        <v>1017</v>
      </c>
      <c r="E22113" t="s">
        <v>1016</v>
      </c>
      <c r="F22113" s="86">
        <v>100972279.665791</v>
      </c>
    </row>
    <row r="22114" spans="1:6">
      <c r="A22114">
        <v>2029</v>
      </c>
      <c r="B22114" t="s">
        <v>1061</v>
      </c>
      <c r="C22114" t="s">
        <v>1013</v>
      </c>
      <c r="D22114" t="s">
        <v>1017</v>
      </c>
      <c r="E22114" t="s">
        <v>1016</v>
      </c>
      <c r="F22114" s="86">
        <v>102481482.156846</v>
      </c>
    </row>
    <row r="22115" spans="1:6">
      <c r="A22115">
        <v>2030</v>
      </c>
      <c r="B22115" t="s">
        <v>1061</v>
      </c>
      <c r="C22115" t="s">
        <v>1013</v>
      </c>
      <c r="D22115" t="s">
        <v>1017</v>
      </c>
      <c r="E22115" t="s">
        <v>1016</v>
      </c>
      <c r="F22115" s="86">
        <v>104030692.664076</v>
      </c>
    </row>
    <row r="22116" spans="1:6">
      <c r="A22116">
        <v>2031</v>
      </c>
      <c r="B22116" t="s">
        <v>1061</v>
      </c>
      <c r="C22116" t="s">
        <v>1013</v>
      </c>
      <c r="D22116" t="s">
        <v>1017</v>
      </c>
      <c r="E22116" t="s">
        <v>1016</v>
      </c>
      <c r="F22116" s="86">
        <v>105612240.629383</v>
      </c>
    </row>
    <row r="22117" spans="1:6">
      <c r="A22117">
        <v>2032</v>
      </c>
      <c r="B22117" t="s">
        <v>1061</v>
      </c>
      <c r="C22117" t="s">
        <v>1013</v>
      </c>
      <c r="D22117" t="s">
        <v>1017</v>
      </c>
      <c r="E22117" t="s">
        <v>1016</v>
      </c>
      <c r="F22117" s="86">
        <v>107268394.865014</v>
      </c>
    </row>
    <row r="22118" spans="1:6">
      <c r="A22118">
        <v>2033</v>
      </c>
      <c r="B22118" t="s">
        <v>1061</v>
      </c>
      <c r="C22118" t="s">
        <v>1013</v>
      </c>
      <c r="D22118" t="s">
        <v>1017</v>
      </c>
      <c r="E22118" t="s">
        <v>1016</v>
      </c>
      <c r="F22118" s="86">
        <v>108961811.864447</v>
      </c>
    </row>
    <row r="22119" spans="1:6">
      <c r="A22119">
        <v>2034</v>
      </c>
      <c r="B22119" t="s">
        <v>1061</v>
      </c>
      <c r="C22119" t="s">
        <v>1013</v>
      </c>
      <c r="D22119" t="s">
        <v>1017</v>
      </c>
      <c r="E22119" t="s">
        <v>1016</v>
      </c>
      <c r="F22119" s="86">
        <v>110715543.673329</v>
      </c>
    </row>
    <row r="22120" spans="1:6">
      <c r="A22120">
        <v>2035</v>
      </c>
      <c r="B22120" t="s">
        <v>1061</v>
      </c>
      <c r="C22120" t="s">
        <v>1013</v>
      </c>
      <c r="D22120" t="s">
        <v>1017</v>
      </c>
      <c r="E22120" t="s">
        <v>1016</v>
      </c>
      <c r="F22120" s="86">
        <v>112520345.250587</v>
      </c>
    </row>
    <row r="22121" spans="1:6">
      <c r="A22121">
        <v>2036</v>
      </c>
      <c r="B22121" t="s">
        <v>1061</v>
      </c>
      <c r="C22121" t="s">
        <v>1013</v>
      </c>
      <c r="D22121" t="s">
        <v>1017</v>
      </c>
      <c r="E22121" t="s">
        <v>1016</v>
      </c>
      <c r="F22121" s="86">
        <v>114344242.480368</v>
      </c>
    </row>
    <row r="22122" spans="1:6">
      <c r="A22122">
        <v>2037</v>
      </c>
      <c r="B22122" t="s">
        <v>1061</v>
      </c>
      <c r="C22122" t="s">
        <v>1013</v>
      </c>
      <c r="D22122" t="s">
        <v>1017</v>
      </c>
      <c r="E22122" t="s">
        <v>1016</v>
      </c>
      <c r="F22122" s="86">
        <v>116248357.599289</v>
      </c>
    </row>
    <row r="22123" spans="1:6">
      <c r="A22123">
        <v>2038</v>
      </c>
      <c r="B22123" t="s">
        <v>1061</v>
      </c>
      <c r="C22123" t="s">
        <v>1013</v>
      </c>
      <c r="D22123" t="s">
        <v>1017</v>
      </c>
      <c r="E22123" t="s">
        <v>1016</v>
      </c>
      <c r="F22123" s="86">
        <v>118164947.46795601</v>
      </c>
    </row>
    <row r="22124" spans="1:6">
      <c r="A22124">
        <v>2039</v>
      </c>
      <c r="B22124" t="s">
        <v>1061</v>
      </c>
      <c r="C22124" t="s">
        <v>1013</v>
      </c>
      <c r="D22124" t="s">
        <v>1017</v>
      </c>
      <c r="E22124" t="s">
        <v>1016</v>
      </c>
      <c r="F22124" s="86">
        <v>120140923.604828</v>
      </c>
    </row>
    <row r="22125" spans="1:6">
      <c r="A22125">
        <v>2040</v>
      </c>
      <c r="B22125" t="s">
        <v>1061</v>
      </c>
      <c r="C22125" t="s">
        <v>1013</v>
      </c>
      <c r="D22125" t="s">
        <v>1017</v>
      </c>
      <c r="E22125" t="s">
        <v>1016</v>
      </c>
      <c r="F22125" s="86">
        <v>122171481.818257</v>
      </c>
    </row>
    <row r="22126" spans="1:6">
      <c r="A22126">
        <v>2041</v>
      </c>
      <c r="B22126" t="s">
        <v>1061</v>
      </c>
      <c r="C22126" t="s">
        <v>1013</v>
      </c>
      <c r="D22126" t="s">
        <v>1017</v>
      </c>
      <c r="E22126" t="s">
        <v>1016</v>
      </c>
      <c r="F22126" s="86">
        <v>124263888.95275401</v>
      </c>
    </row>
    <row r="22127" spans="1:6">
      <c r="A22127">
        <v>2042</v>
      </c>
      <c r="B22127" t="s">
        <v>1061</v>
      </c>
      <c r="C22127" t="s">
        <v>1013</v>
      </c>
      <c r="D22127" t="s">
        <v>1017</v>
      </c>
      <c r="E22127" t="s">
        <v>1016</v>
      </c>
      <c r="F22127" s="86">
        <v>126399331.95530599</v>
      </c>
    </row>
    <row r="22128" spans="1:6">
      <c r="A22128">
        <v>2043</v>
      </c>
      <c r="B22128" t="s">
        <v>1061</v>
      </c>
      <c r="C22128" t="s">
        <v>1013</v>
      </c>
      <c r="D22128" t="s">
        <v>1017</v>
      </c>
      <c r="E22128" t="s">
        <v>1016</v>
      </c>
      <c r="F22128" s="86">
        <v>128601751.04144201</v>
      </c>
    </row>
    <row r="22129" spans="1:6">
      <c r="A22129">
        <v>2044</v>
      </c>
      <c r="B22129" t="s">
        <v>1061</v>
      </c>
      <c r="C22129" t="s">
        <v>1013</v>
      </c>
      <c r="D22129" t="s">
        <v>1017</v>
      </c>
      <c r="E22129" t="s">
        <v>1016</v>
      </c>
      <c r="F22129" s="86">
        <v>130841231.03458899</v>
      </c>
    </row>
    <row r="22130" spans="1:6">
      <c r="A22130">
        <v>2045</v>
      </c>
      <c r="B22130" t="s">
        <v>1061</v>
      </c>
      <c r="C22130" t="s">
        <v>1013</v>
      </c>
      <c r="D22130" t="s">
        <v>1017</v>
      </c>
      <c r="E22130" t="s">
        <v>1016</v>
      </c>
      <c r="F22130" s="86">
        <v>133103278.617082</v>
      </c>
    </row>
    <row r="22131" spans="1:6">
      <c r="A22131">
        <v>2046</v>
      </c>
      <c r="B22131" t="s">
        <v>1061</v>
      </c>
      <c r="C22131" t="s">
        <v>1013</v>
      </c>
      <c r="D22131" t="s">
        <v>1017</v>
      </c>
      <c r="E22131" t="s">
        <v>1016</v>
      </c>
      <c r="F22131" s="86">
        <v>135448894.91146201</v>
      </c>
    </row>
    <row r="22132" spans="1:6">
      <c r="A22132">
        <v>2047</v>
      </c>
      <c r="B22132" t="s">
        <v>1061</v>
      </c>
      <c r="C22132" t="s">
        <v>1013</v>
      </c>
      <c r="D22132" t="s">
        <v>1017</v>
      </c>
      <c r="E22132" t="s">
        <v>1016</v>
      </c>
      <c r="F22132" s="86">
        <v>137791442.982604</v>
      </c>
    </row>
    <row r="22133" spans="1:6">
      <c r="A22133">
        <v>2048</v>
      </c>
      <c r="B22133" t="s">
        <v>1061</v>
      </c>
      <c r="C22133" t="s">
        <v>1013</v>
      </c>
      <c r="D22133" t="s">
        <v>1017</v>
      </c>
      <c r="E22133" t="s">
        <v>1016</v>
      </c>
      <c r="F22133" s="86">
        <v>140208153.239126</v>
      </c>
    </row>
    <row r="22134" spans="1:6">
      <c r="A22134">
        <v>2049</v>
      </c>
      <c r="B22134" t="s">
        <v>1061</v>
      </c>
      <c r="C22134" t="s">
        <v>1013</v>
      </c>
      <c r="D22134" t="s">
        <v>1017</v>
      </c>
      <c r="E22134" t="s">
        <v>1016</v>
      </c>
      <c r="F22134" s="86">
        <v>142680010.771222</v>
      </c>
    </row>
    <row r="22135" spans="1:6">
      <c r="A22135">
        <v>2050</v>
      </c>
      <c r="B22135" t="s">
        <v>1061</v>
      </c>
      <c r="C22135" t="s">
        <v>1013</v>
      </c>
      <c r="D22135" t="s">
        <v>1017</v>
      </c>
      <c r="E22135" t="s">
        <v>1016</v>
      </c>
      <c r="F22135" s="86">
        <v>145220782.21210599</v>
      </c>
    </row>
    <row r="22136" spans="1:6">
      <c r="A22136">
        <v>2017</v>
      </c>
      <c r="B22136" t="s">
        <v>1062</v>
      </c>
      <c r="C22136" t="s">
        <v>1013</v>
      </c>
      <c r="D22136" t="s">
        <v>1017</v>
      </c>
      <c r="E22136" t="s">
        <v>1016</v>
      </c>
      <c r="F22136" s="86">
        <v>7548915.3291629599</v>
      </c>
    </row>
    <row r="22137" spans="1:6">
      <c r="A22137">
        <v>2018</v>
      </c>
      <c r="B22137" t="s">
        <v>1062</v>
      </c>
      <c r="C22137" t="s">
        <v>1013</v>
      </c>
      <c r="D22137" t="s">
        <v>1017</v>
      </c>
      <c r="E22137" t="s">
        <v>1016</v>
      </c>
      <c r="F22137" s="86">
        <v>7602878.6381904101</v>
      </c>
    </row>
    <row r="22138" spans="1:6">
      <c r="A22138">
        <v>2019</v>
      </c>
      <c r="B22138" t="s">
        <v>1062</v>
      </c>
      <c r="C22138" t="s">
        <v>1013</v>
      </c>
      <c r="D22138" t="s">
        <v>1017</v>
      </c>
      <c r="E22138" t="s">
        <v>1016</v>
      </c>
      <c r="F22138" s="86">
        <v>7656947.3708742596</v>
      </c>
    </row>
    <row r="22139" spans="1:6">
      <c r="A22139">
        <v>2020</v>
      </c>
      <c r="B22139" t="s">
        <v>1062</v>
      </c>
      <c r="C22139" t="s">
        <v>1013</v>
      </c>
      <c r="D22139" t="s">
        <v>1017</v>
      </c>
      <c r="E22139" t="s">
        <v>1016</v>
      </c>
      <c r="F22139" s="86">
        <v>7711529.6187877003</v>
      </c>
    </row>
    <row r="22140" spans="1:6">
      <c r="A22140">
        <v>2021</v>
      </c>
      <c r="B22140" t="s">
        <v>1062</v>
      </c>
      <c r="C22140" t="s">
        <v>1013</v>
      </c>
      <c r="D22140" t="s">
        <v>1017</v>
      </c>
      <c r="E22140" t="s">
        <v>1016</v>
      </c>
      <c r="F22140" s="86">
        <v>7774681.7897380199</v>
      </c>
    </row>
    <row r="22141" spans="1:6">
      <c r="A22141">
        <v>2022</v>
      </c>
      <c r="B22141" t="s">
        <v>1062</v>
      </c>
      <c r="C22141" t="s">
        <v>1013</v>
      </c>
      <c r="D22141" t="s">
        <v>1017</v>
      </c>
      <c r="E22141" t="s">
        <v>1016</v>
      </c>
      <c r="F22141" s="86">
        <v>7851552.63907356</v>
      </c>
    </row>
    <row r="22142" spans="1:6">
      <c r="A22142">
        <v>2023</v>
      </c>
      <c r="B22142" t="s">
        <v>1062</v>
      </c>
      <c r="C22142" t="s">
        <v>1013</v>
      </c>
      <c r="D22142" t="s">
        <v>1017</v>
      </c>
      <c r="E22142" t="s">
        <v>1016</v>
      </c>
      <c r="F22142" s="86">
        <v>7940771.6592610404</v>
      </c>
    </row>
    <row r="22143" spans="1:6">
      <c r="A22143">
        <v>2024</v>
      </c>
      <c r="B22143" t="s">
        <v>1062</v>
      </c>
      <c r="C22143" t="s">
        <v>1013</v>
      </c>
      <c r="D22143" t="s">
        <v>1017</v>
      </c>
      <c r="E22143" t="s">
        <v>1016</v>
      </c>
      <c r="F22143" s="86">
        <v>8044474.52953347</v>
      </c>
    </row>
    <row r="22144" spans="1:6">
      <c r="A22144">
        <v>2025</v>
      </c>
      <c r="B22144" t="s">
        <v>1062</v>
      </c>
      <c r="C22144" t="s">
        <v>1013</v>
      </c>
      <c r="D22144" t="s">
        <v>1017</v>
      </c>
      <c r="E22144" t="s">
        <v>1016</v>
      </c>
      <c r="F22144" s="86">
        <v>8150945.62097733</v>
      </c>
    </row>
    <row r="22145" spans="1:6">
      <c r="A22145">
        <v>2026</v>
      </c>
      <c r="B22145" t="s">
        <v>1062</v>
      </c>
      <c r="C22145" t="s">
        <v>1013</v>
      </c>
      <c r="D22145" t="s">
        <v>1017</v>
      </c>
      <c r="E22145" t="s">
        <v>1016</v>
      </c>
      <c r="F22145" s="86">
        <v>8264820.17371138</v>
      </c>
    </row>
    <row r="22146" spans="1:6">
      <c r="A22146">
        <v>2027</v>
      </c>
      <c r="B22146" t="s">
        <v>1062</v>
      </c>
      <c r="C22146" t="s">
        <v>1013</v>
      </c>
      <c r="D22146" t="s">
        <v>1017</v>
      </c>
      <c r="E22146" t="s">
        <v>1016</v>
      </c>
      <c r="F22146" s="86">
        <v>8383670.04287518</v>
      </c>
    </row>
    <row r="22147" spans="1:6">
      <c r="A22147">
        <v>2028</v>
      </c>
      <c r="B22147" t="s">
        <v>1062</v>
      </c>
      <c r="C22147" t="s">
        <v>1013</v>
      </c>
      <c r="D22147" t="s">
        <v>1017</v>
      </c>
      <c r="E22147" t="s">
        <v>1016</v>
      </c>
      <c r="F22147" s="86">
        <v>8505604.4041796196</v>
      </c>
    </row>
    <row r="22148" spans="1:6">
      <c r="A22148">
        <v>2029</v>
      </c>
      <c r="B22148" t="s">
        <v>1062</v>
      </c>
      <c r="C22148" t="s">
        <v>1013</v>
      </c>
      <c r="D22148" t="s">
        <v>1017</v>
      </c>
      <c r="E22148" t="s">
        <v>1016</v>
      </c>
      <c r="F22148" s="86">
        <v>8632735.1315159593</v>
      </c>
    </row>
    <row r="22149" spans="1:6">
      <c r="A22149">
        <v>2030</v>
      </c>
      <c r="B22149" t="s">
        <v>1062</v>
      </c>
      <c r="C22149" t="s">
        <v>1013</v>
      </c>
      <c r="D22149" t="s">
        <v>1017</v>
      </c>
      <c r="E22149" t="s">
        <v>1016</v>
      </c>
      <c r="F22149" s="86">
        <v>8763236.0150941797</v>
      </c>
    </row>
    <row r="22150" spans="1:6">
      <c r="A22150">
        <v>2031</v>
      </c>
      <c r="B22150" t="s">
        <v>1062</v>
      </c>
      <c r="C22150" t="s">
        <v>1013</v>
      </c>
      <c r="D22150" t="s">
        <v>1017</v>
      </c>
      <c r="E22150" t="s">
        <v>1016</v>
      </c>
      <c r="F22150" s="86">
        <v>8896460.9099234007</v>
      </c>
    </row>
    <row r="22151" spans="1:6">
      <c r="A22151">
        <v>2032</v>
      </c>
      <c r="B22151" t="s">
        <v>1062</v>
      </c>
      <c r="C22151" t="s">
        <v>1013</v>
      </c>
      <c r="D22151" t="s">
        <v>1017</v>
      </c>
      <c r="E22151" t="s">
        <v>1016</v>
      </c>
      <c r="F22151" s="86">
        <v>9035970.4149796702</v>
      </c>
    </row>
    <row r="22152" spans="1:6">
      <c r="A22152">
        <v>2033</v>
      </c>
      <c r="B22152" t="s">
        <v>1062</v>
      </c>
      <c r="C22152" t="s">
        <v>1013</v>
      </c>
      <c r="D22152" t="s">
        <v>1017</v>
      </c>
      <c r="E22152" t="s">
        <v>1016</v>
      </c>
      <c r="F22152" s="86">
        <v>9178618.8243863396</v>
      </c>
    </row>
    <row r="22153" spans="1:6">
      <c r="A22153">
        <v>2034</v>
      </c>
      <c r="B22153" t="s">
        <v>1062</v>
      </c>
      <c r="C22153" t="s">
        <v>1013</v>
      </c>
      <c r="D22153" t="s">
        <v>1017</v>
      </c>
      <c r="E22153" t="s">
        <v>1016</v>
      </c>
      <c r="F22153" s="86">
        <v>9326347.9738791697</v>
      </c>
    </row>
    <row r="22154" spans="1:6">
      <c r="A22154">
        <v>2035</v>
      </c>
      <c r="B22154" t="s">
        <v>1062</v>
      </c>
      <c r="C22154" t="s">
        <v>1013</v>
      </c>
      <c r="D22154" t="s">
        <v>1017</v>
      </c>
      <c r="E22154" t="s">
        <v>1016</v>
      </c>
      <c r="F22154" s="86">
        <v>9478379.0887059793</v>
      </c>
    </row>
    <row r="22155" spans="1:6">
      <c r="A22155">
        <v>2036</v>
      </c>
      <c r="B22155" t="s">
        <v>1062</v>
      </c>
      <c r="C22155" t="s">
        <v>1013</v>
      </c>
      <c r="D22155" t="s">
        <v>1017</v>
      </c>
      <c r="E22155" t="s">
        <v>1016</v>
      </c>
      <c r="F22155" s="86">
        <v>9632018.7644837592</v>
      </c>
    </row>
    <row r="22156" spans="1:6">
      <c r="A22156">
        <v>2037</v>
      </c>
      <c r="B22156" t="s">
        <v>1062</v>
      </c>
      <c r="C22156" t="s">
        <v>1013</v>
      </c>
      <c r="D22156" t="s">
        <v>1017</v>
      </c>
      <c r="E22156" t="s">
        <v>1016</v>
      </c>
      <c r="F22156" s="86">
        <v>9792415.7565608602</v>
      </c>
    </row>
    <row r="22157" spans="1:6">
      <c r="A22157">
        <v>2038</v>
      </c>
      <c r="B22157" t="s">
        <v>1062</v>
      </c>
      <c r="C22157" t="s">
        <v>1013</v>
      </c>
      <c r="D22157" t="s">
        <v>1017</v>
      </c>
      <c r="E22157" t="s">
        <v>1016</v>
      </c>
      <c r="F22157" s="86">
        <v>9953863.5844389107</v>
      </c>
    </row>
    <row r="22158" spans="1:6">
      <c r="A22158">
        <v>2039</v>
      </c>
      <c r="B22158" t="s">
        <v>1062</v>
      </c>
      <c r="C22158" t="s">
        <v>1013</v>
      </c>
      <c r="D22158" t="s">
        <v>1017</v>
      </c>
      <c r="E22158" t="s">
        <v>1016</v>
      </c>
      <c r="F22158" s="86">
        <v>10120313.934851499</v>
      </c>
    </row>
    <row r="22159" spans="1:6">
      <c r="A22159">
        <v>2040</v>
      </c>
      <c r="B22159" t="s">
        <v>1062</v>
      </c>
      <c r="C22159" t="s">
        <v>1013</v>
      </c>
      <c r="D22159" t="s">
        <v>1017</v>
      </c>
      <c r="E22159" t="s">
        <v>1016</v>
      </c>
      <c r="F22159" s="86">
        <v>10291362.1169887</v>
      </c>
    </row>
    <row r="22160" spans="1:6">
      <c r="A22160">
        <v>2041</v>
      </c>
      <c r="B22160" t="s">
        <v>1062</v>
      </c>
      <c r="C22160" t="s">
        <v>1013</v>
      </c>
      <c r="D22160" t="s">
        <v>1017</v>
      </c>
      <c r="E22160" t="s">
        <v>1016</v>
      </c>
      <c r="F22160" s="86">
        <v>10467620.268210299</v>
      </c>
    </row>
    <row r="22161" spans="1:6">
      <c r="A22161">
        <v>2042</v>
      </c>
      <c r="B22161" t="s">
        <v>1062</v>
      </c>
      <c r="C22161" t="s">
        <v>1013</v>
      </c>
      <c r="D22161" t="s">
        <v>1017</v>
      </c>
      <c r="E22161" t="s">
        <v>1016</v>
      </c>
      <c r="F22161" s="86">
        <v>10647503.632906999</v>
      </c>
    </row>
    <row r="22162" spans="1:6">
      <c r="A22162">
        <v>2043</v>
      </c>
      <c r="B22162" t="s">
        <v>1062</v>
      </c>
      <c r="C22162" t="s">
        <v>1013</v>
      </c>
      <c r="D22162" t="s">
        <v>1017</v>
      </c>
      <c r="E22162" t="s">
        <v>1016</v>
      </c>
      <c r="F22162" s="86">
        <v>10833028.863602901</v>
      </c>
    </row>
    <row r="22163" spans="1:6">
      <c r="A22163">
        <v>2044</v>
      </c>
      <c r="B22163" t="s">
        <v>1062</v>
      </c>
      <c r="C22163" t="s">
        <v>1013</v>
      </c>
      <c r="D22163" t="s">
        <v>1017</v>
      </c>
      <c r="E22163" t="s">
        <v>1016</v>
      </c>
      <c r="F22163" s="86">
        <v>11021675.9948337</v>
      </c>
    </row>
    <row r="22164" spans="1:6">
      <c r="A22164">
        <v>2045</v>
      </c>
      <c r="B22164" t="s">
        <v>1062</v>
      </c>
      <c r="C22164" t="s">
        <v>1013</v>
      </c>
      <c r="D22164" t="s">
        <v>1017</v>
      </c>
      <c r="E22164" t="s">
        <v>1016</v>
      </c>
      <c r="F22164" s="86">
        <v>11212224.1526429</v>
      </c>
    </row>
    <row r="22165" spans="1:6">
      <c r="A22165">
        <v>2046</v>
      </c>
      <c r="B22165" t="s">
        <v>1062</v>
      </c>
      <c r="C22165" t="s">
        <v>1013</v>
      </c>
      <c r="D22165" t="s">
        <v>1017</v>
      </c>
      <c r="E22165" t="s">
        <v>1016</v>
      </c>
      <c r="F22165" s="86">
        <v>11409811.890089599</v>
      </c>
    </row>
    <row r="22166" spans="1:6">
      <c r="A22166">
        <v>2047</v>
      </c>
      <c r="B22166" t="s">
        <v>1062</v>
      </c>
      <c r="C22166" t="s">
        <v>1013</v>
      </c>
      <c r="D22166" t="s">
        <v>1017</v>
      </c>
      <c r="E22166" t="s">
        <v>1016</v>
      </c>
      <c r="F22166" s="86">
        <v>11607141.1695399</v>
      </c>
    </row>
    <row r="22167" spans="1:6">
      <c r="A22167">
        <v>2048</v>
      </c>
      <c r="B22167" t="s">
        <v>1062</v>
      </c>
      <c r="C22167" t="s">
        <v>1013</v>
      </c>
      <c r="D22167" t="s">
        <v>1017</v>
      </c>
      <c r="E22167" t="s">
        <v>1016</v>
      </c>
      <c r="F22167" s="86">
        <v>11810717.650823001</v>
      </c>
    </row>
    <row r="22168" spans="1:6">
      <c r="A22168">
        <v>2049</v>
      </c>
      <c r="B22168" t="s">
        <v>1062</v>
      </c>
      <c r="C22168" t="s">
        <v>1013</v>
      </c>
      <c r="D22168" t="s">
        <v>1017</v>
      </c>
      <c r="E22168" t="s">
        <v>1016</v>
      </c>
      <c r="F22168" s="86">
        <v>12018939.574514201</v>
      </c>
    </row>
    <row r="22169" spans="1:6">
      <c r="A22169">
        <v>2050</v>
      </c>
      <c r="B22169" t="s">
        <v>1062</v>
      </c>
      <c r="C22169" t="s">
        <v>1013</v>
      </c>
      <c r="D22169" t="s">
        <v>1017</v>
      </c>
      <c r="E22169" t="s">
        <v>1016</v>
      </c>
      <c r="F22169" s="86">
        <v>12232966.600834001</v>
      </c>
    </row>
    <row r="22170" spans="1:6">
      <c r="A22170">
        <v>2017</v>
      </c>
      <c r="B22170" t="s">
        <v>1063</v>
      </c>
      <c r="C22170" t="s">
        <v>1013</v>
      </c>
      <c r="D22170" t="s">
        <v>1017</v>
      </c>
      <c r="E22170" t="s">
        <v>1016</v>
      </c>
      <c r="F22170" s="86">
        <v>30767215.1963089</v>
      </c>
    </row>
    <row r="22171" spans="1:6">
      <c r="A22171">
        <v>2018</v>
      </c>
      <c r="B22171" t="s">
        <v>1063</v>
      </c>
      <c r="C22171" t="s">
        <v>1013</v>
      </c>
      <c r="D22171" t="s">
        <v>1017</v>
      </c>
      <c r="E22171" t="s">
        <v>1016</v>
      </c>
      <c r="F22171" s="86">
        <v>30987154.176832099</v>
      </c>
    </row>
    <row r="22172" spans="1:6">
      <c r="A22172">
        <v>2019</v>
      </c>
      <c r="B22172" t="s">
        <v>1063</v>
      </c>
      <c r="C22172" t="s">
        <v>1013</v>
      </c>
      <c r="D22172" t="s">
        <v>1017</v>
      </c>
      <c r="E22172" t="s">
        <v>1016</v>
      </c>
      <c r="F22172" s="86">
        <v>31207522.833962101</v>
      </c>
    </row>
    <row r="22173" spans="1:6">
      <c r="A22173">
        <v>2020</v>
      </c>
      <c r="B22173" t="s">
        <v>1063</v>
      </c>
      <c r="C22173" t="s">
        <v>1013</v>
      </c>
      <c r="D22173" t="s">
        <v>1017</v>
      </c>
      <c r="E22173" t="s">
        <v>1016</v>
      </c>
      <c r="F22173" s="86">
        <v>31429984.431983098</v>
      </c>
    </row>
    <row r="22174" spans="1:6">
      <c r="A22174">
        <v>2021</v>
      </c>
      <c r="B22174" t="s">
        <v>1063</v>
      </c>
      <c r="C22174" t="s">
        <v>1013</v>
      </c>
      <c r="D22174" t="s">
        <v>1017</v>
      </c>
      <c r="E22174" t="s">
        <v>1016</v>
      </c>
      <c r="F22174" s="86">
        <v>31687374.579973798</v>
      </c>
    </row>
    <row r="22175" spans="1:6">
      <c r="A22175">
        <v>2022</v>
      </c>
      <c r="B22175" t="s">
        <v>1063</v>
      </c>
      <c r="C22175" t="s">
        <v>1013</v>
      </c>
      <c r="D22175" t="s">
        <v>1017</v>
      </c>
      <c r="E22175" t="s">
        <v>1016</v>
      </c>
      <c r="F22175" s="86">
        <v>32000678.128987402</v>
      </c>
    </row>
    <row r="22176" spans="1:6">
      <c r="A22176">
        <v>2023</v>
      </c>
      <c r="B22176" t="s">
        <v>1063</v>
      </c>
      <c r="C22176" t="s">
        <v>1013</v>
      </c>
      <c r="D22176" t="s">
        <v>1017</v>
      </c>
      <c r="E22176" t="s">
        <v>1016</v>
      </c>
      <c r="F22176" s="86">
        <v>32364309.283135802</v>
      </c>
    </row>
    <row r="22177" spans="1:6">
      <c r="A22177">
        <v>2024</v>
      </c>
      <c r="B22177" t="s">
        <v>1063</v>
      </c>
      <c r="C22177" t="s">
        <v>1013</v>
      </c>
      <c r="D22177" t="s">
        <v>1017</v>
      </c>
      <c r="E22177" t="s">
        <v>1016</v>
      </c>
      <c r="F22177" s="86">
        <v>32786972.458840098</v>
      </c>
    </row>
    <row r="22178" spans="1:6">
      <c r="A22178">
        <v>2025</v>
      </c>
      <c r="B22178" t="s">
        <v>1063</v>
      </c>
      <c r="C22178" t="s">
        <v>1013</v>
      </c>
      <c r="D22178" t="s">
        <v>1017</v>
      </c>
      <c r="E22178" t="s">
        <v>1016</v>
      </c>
      <c r="F22178" s="86">
        <v>33220918.110606</v>
      </c>
    </row>
    <row r="22179" spans="1:6">
      <c r="A22179">
        <v>2026</v>
      </c>
      <c r="B22179" t="s">
        <v>1063</v>
      </c>
      <c r="C22179" t="s">
        <v>1013</v>
      </c>
      <c r="D22179" t="s">
        <v>1017</v>
      </c>
      <c r="E22179" t="s">
        <v>1016</v>
      </c>
      <c r="F22179" s="86">
        <v>33685038.148595601</v>
      </c>
    </row>
    <row r="22180" spans="1:6">
      <c r="A22180">
        <v>2027</v>
      </c>
      <c r="B22180" t="s">
        <v>1063</v>
      </c>
      <c r="C22180" t="s">
        <v>1013</v>
      </c>
      <c r="D22180" t="s">
        <v>1017</v>
      </c>
      <c r="E22180" t="s">
        <v>1016</v>
      </c>
      <c r="F22180" s="86">
        <v>34169436.150317699</v>
      </c>
    </row>
    <row r="22181" spans="1:6">
      <c r="A22181">
        <v>2028</v>
      </c>
      <c r="B22181" t="s">
        <v>1063</v>
      </c>
      <c r="C22181" t="s">
        <v>1013</v>
      </c>
      <c r="D22181" t="s">
        <v>1017</v>
      </c>
      <c r="E22181" t="s">
        <v>1016</v>
      </c>
      <c r="F22181" s="86">
        <v>34666405.657921702</v>
      </c>
    </row>
    <row r="22182" spans="1:6">
      <c r="A22182">
        <v>2029</v>
      </c>
      <c r="B22182" t="s">
        <v>1063</v>
      </c>
      <c r="C22182" t="s">
        <v>1013</v>
      </c>
      <c r="D22182" t="s">
        <v>1017</v>
      </c>
      <c r="E22182" t="s">
        <v>1016</v>
      </c>
      <c r="F22182" s="86">
        <v>35184554.0640788</v>
      </c>
    </row>
    <row r="22183" spans="1:6">
      <c r="A22183">
        <v>2030</v>
      </c>
      <c r="B22183" t="s">
        <v>1063</v>
      </c>
      <c r="C22183" t="s">
        <v>1013</v>
      </c>
      <c r="D22183" t="s">
        <v>1017</v>
      </c>
      <c r="E22183" t="s">
        <v>1016</v>
      </c>
      <c r="F22183" s="86">
        <v>35716438.261116698</v>
      </c>
    </row>
    <row r="22184" spans="1:6">
      <c r="A22184">
        <v>2031</v>
      </c>
      <c r="B22184" t="s">
        <v>1063</v>
      </c>
      <c r="C22184" t="s">
        <v>1013</v>
      </c>
      <c r="D22184" t="s">
        <v>1017</v>
      </c>
      <c r="E22184" t="s">
        <v>1016</v>
      </c>
      <c r="F22184" s="86">
        <v>36259424.747252204</v>
      </c>
    </row>
    <row r="22185" spans="1:6">
      <c r="A22185">
        <v>2032</v>
      </c>
      <c r="B22185" t="s">
        <v>1063</v>
      </c>
      <c r="C22185" t="s">
        <v>1013</v>
      </c>
      <c r="D22185" t="s">
        <v>1017</v>
      </c>
      <c r="E22185" t="s">
        <v>1016</v>
      </c>
      <c r="F22185" s="86">
        <v>36828025.503365397</v>
      </c>
    </row>
    <row r="22186" spans="1:6">
      <c r="A22186">
        <v>2033</v>
      </c>
      <c r="B22186" t="s">
        <v>1063</v>
      </c>
      <c r="C22186" t="s">
        <v>1013</v>
      </c>
      <c r="D22186" t="s">
        <v>1017</v>
      </c>
      <c r="E22186" t="s">
        <v>1016</v>
      </c>
      <c r="F22186" s="86">
        <v>37409419.533931799</v>
      </c>
    </row>
    <row r="22187" spans="1:6">
      <c r="A22187">
        <v>2034</v>
      </c>
      <c r="B22187" t="s">
        <v>1063</v>
      </c>
      <c r="C22187" t="s">
        <v>1013</v>
      </c>
      <c r="D22187" t="s">
        <v>1017</v>
      </c>
      <c r="E22187" t="s">
        <v>1016</v>
      </c>
      <c r="F22187" s="86">
        <v>38011521.2048373</v>
      </c>
    </row>
    <row r="22188" spans="1:6">
      <c r="A22188">
        <v>2035</v>
      </c>
      <c r="B22188" t="s">
        <v>1063</v>
      </c>
      <c r="C22188" t="s">
        <v>1013</v>
      </c>
      <c r="D22188" t="s">
        <v>1017</v>
      </c>
      <c r="E22188" t="s">
        <v>1016</v>
      </c>
      <c r="F22188" s="86">
        <v>38631156.4534062</v>
      </c>
    </row>
    <row r="22189" spans="1:6">
      <c r="A22189">
        <v>2036</v>
      </c>
      <c r="B22189" t="s">
        <v>1063</v>
      </c>
      <c r="C22189" t="s">
        <v>1013</v>
      </c>
      <c r="D22189" t="s">
        <v>1017</v>
      </c>
      <c r="E22189" t="s">
        <v>1016</v>
      </c>
      <c r="F22189" s="86">
        <v>39257347.735362299</v>
      </c>
    </row>
    <row r="22190" spans="1:6">
      <c r="A22190">
        <v>2037</v>
      </c>
      <c r="B22190" t="s">
        <v>1063</v>
      </c>
      <c r="C22190" t="s">
        <v>1013</v>
      </c>
      <c r="D22190" t="s">
        <v>1017</v>
      </c>
      <c r="E22190" t="s">
        <v>1016</v>
      </c>
      <c r="F22190" s="86">
        <v>39911079.901758596</v>
      </c>
    </row>
    <row r="22191" spans="1:6">
      <c r="A22191">
        <v>2038</v>
      </c>
      <c r="B22191" t="s">
        <v>1063</v>
      </c>
      <c r="C22191" t="s">
        <v>1013</v>
      </c>
      <c r="D22191" t="s">
        <v>1017</v>
      </c>
      <c r="E22191" t="s">
        <v>1016</v>
      </c>
      <c r="F22191" s="86">
        <v>40569094.973687001</v>
      </c>
    </row>
    <row r="22192" spans="1:6">
      <c r="A22192">
        <v>2039</v>
      </c>
      <c r="B22192" t="s">
        <v>1063</v>
      </c>
      <c r="C22192" t="s">
        <v>1013</v>
      </c>
      <c r="D22192" t="s">
        <v>1017</v>
      </c>
      <c r="E22192" t="s">
        <v>1016</v>
      </c>
      <c r="F22192" s="86">
        <v>41247498.893633403</v>
      </c>
    </row>
    <row r="22193" spans="1:6">
      <c r="A22193">
        <v>2040</v>
      </c>
      <c r="B22193" t="s">
        <v>1063</v>
      </c>
      <c r="C22193" t="s">
        <v>1013</v>
      </c>
      <c r="D22193" t="s">
        <v>1017</v>
      </c>
      <c r="E22193" t="s">
        <v>1016</v>
      </c>
      <c r="F22193" s="86">
        <v>41944642.257849298</v>
      </c>
    </row>
    <row r="22194" spans="1:6">
      <c r="A22194">
        <v>2041</v>
      </c>
      <c r="B22194" t="s">
        <v>1063</v>
      </c>
      <c r="C22194" t="s">
        <v>1013</v>
      </c>
      <c r="D22194" t="s">
        <v>1017</v>
      </c>
      <c r="E22194" t="s">
        <v>1016</v>
      </c>
      <c r="F22194" s="86">
        <v>42663019.962760903</v>
      </c>
    </row>
    <row r="22195" spans="1:6">
      <c r="A22195">
        <v>2042</v>
      </c>
      <c r="B22195" t="s">
        <v>1063</v>
      </c>
      <c r="C22195" t="s">
        <v>1013</v>
      </c>
      <c r="D22195" t="s">
        <v>1017</v>
      </c>
      <c r="E22195" t="s">
        <v>1016</v>
      </c>
      <c r="F22195" s="86">
        <v>43396172.998731203</v>
      </c>
    </row>
    <row r="22196" spans="1:6">
      <c r="A22196">
        <v>2043</v>
      </c>
      <c r="B22196" t="s">
        <v>1063</v>
      </c>
      <c r="C22196" t="s">
        <v>1013</v>
      </c>
      <c r="D22196" t="s">
        <v>1017</v>
      </c>
      <c r="E22196" t="s">
        <v>1016</v>
      </c>
      <c r="F22196" s="86">
        <v>44152320.663431503</v>
      </c>
    </row>
    <row r="22197" spans="1:6">
      <c r="A22197">
        <v>2044</v>
      </c>
      <c r="B22197" t="s">
        <v>1063</v>
      </c>
      <c r="C22197" t="s">
        <v>1013</v>
      </c>
      <c r="D22197" t="s">
        <v>1017</v>
      </c>
      <c r="E22197" t="s">
        <v>1016</v>
      </c>
      <c r="F22197" s="86">
        <v>44921192.2999065</v>
      </c>
    </row>
    <row r="22198" spans="1:6">
      <c r="A22198">
        <v>2045</v>
      </c>
      <c r="B22198" t="s">
        <v>1063</v>
      </c>
      <c r="C22198" t="s">
        <v>1013</v>
      </c>
      <c r="D22198" t="s">
        <v>1017</v>
      </c>
      <c r="E22198" t="s">
        <v>1016</v>
      </c>
      <c r="F22198" s="86">
        <v>45697811.975838996</v>
      </c>
    </row>
    <row r="22199" spans="1:6">
      <c r="A22199">
        <v>2046</v>
      </c>
      <c r="B22199" t="s">
        <v>1063</v>
      </c>
      <c r="C22199" t="s">
        <v>1013</v>
      </c>
      <c r="D22199" t="s">
        <v>1017</v>
      </c>
      <c r="E22199" t="s">
        <v>1016</v>
      </c>
      <c r="F22199" s="86">
        <v>46503122.960675098</v>
      </c>
    </row>
    <row r="22200" spans="1:6">
      <c r="A22200">
        <v>2047</v>
      </c>
      <c r="B22200" t="s">
        <v>1063</v>
      </c>
      <c r="C22200" t="s">
        <v>1013</v>
      </c>
      <c r="D22200" t="s">
        <v>1017</v>
      </c>
      <c r="E22200" t="s">
        <v>1016</v>
      </c>
      <c r="F22200" s="86">
        <v>47307380.544797897</v>
      </c>
    </row>
    <row r="22201" spans="1:6">
      <c r="A22201">
        <v>2048</v>
      </c>
      <c r="B22201" t="s">
        <v>1063</v>
      </c>
      <c r="C22201" t="s">
        <v>1013</v>
      </c>
      <c r="D22201" t="s">
        <v>1017</v>
      </c>
      <c r="E22201" t="s">
        <v>1016</v>
      </c>
      <c r="F22201" s="86">
        <v>48137099.933005698</v>
      </c>
    </row>
    <row r="22202" spans="1:6">
      <c r="A22202">
        <v>2049</v>
      </c>
      <c r="B22202" t="s">
        <v>1063</v>
      </c>
      <c r="C22202" t="s">
        <v>1013</v>
      </c>
      <c r="D22202" t="s">
        <v>1017</v>
      </c>
      <c r="E22202" t="s">
        <v>1016</v>
      </c>
      <c r="F22202" s="86">
        <v>48985752.812982798</v>
      </c>
    </row>
    <row r="22203" spans="1:6">
      <c r="A22203">
        <v>2050</v>
      </c>
      <c r="B22203" t="s">
        <v>1063</v>
      </c>
      <c r="C22203" t="s">
        <v>1013</v>
      </c>
      <c r="D22203" t="s">
        <v>1017</v>
      </c>
      <c r="E22203" t="s">
        <v>1016</v>
      </c>
      <c r="F22203" s="86">
        <v>49858065.627403602</v>
      </c>
    </row>
    <row r="22204" spans="1:6">
      <c r="A22204">
        <v>2017</v>
      </c>
      <c r="B22204" t="s">
        <v>1064</v>
      </c>
      <c r="C22204" t="s">
        <v>1013</v>
      </c>
      <c r="D22204" t="s">
        <v>1017</v>
      </c>
      <c r="E22204" t="s">
        <v>1016</v>
      </c>
      <c r="F22204" s="86">
        <v>6924904.6049155695</v>
      </c>
    </row>
    <row r="22205" spans="1:6">
      <c r="A22205">
        <v>2018</v>
      </c>
      <c r="B22205" t="s">
        <v>1064</v>
      </c>
      <c r="C22205" t="s">
        <v>1013</v>
      </c>
      <c r="D22205" t="s">
        <v>1017</v>
      </c>
      <c r="E22205" t="s">
        <v>1016</v>
      </c>
      <c r="F22205" s="86">
        <v>6974407.1825556997</v>
      </c>
    </row>
    <row r="22206" spans="1:6">
      <c r="A22206">
        <v>2019</v>
      </c>
      <c r="B22206" t="s">
        <v>1064</v>
      </c>
      <c r="C22206" t="s">
        <v>1013</v>
      </c>
      <c r="D22206" t="s">
        <v>1017</v>
      </c>
      <c r="E22206" t="s">
        <v>1016</v>
      </c>
      <c r="F22206" s="86">
        <v>7024006.4692900302</v>
      </c>
    </row>
    <row r="22207" spans="1:6">
      <c r="A22207">
        <v>2020</v>
      </c>
      <c r="B22207" t="s">
        <v>1064</v>
      </c>
      <c r="C22207" t="s">
        <v>1013</v>
      </c>
      <c r="D22207" t="s">
        <v>1017</v>
      </c>
      <c r="E22207" t="s">
        <v>1016</v>
      </c>
      <c r="F22207" s="86">
        <v>7074076.8229025798</v>
      </c>
    </row>
    <row r="22208" spans="1:6">
      <c r="A22208">
        <v>2021</v>
      </c>
      <c r="B22208" t="s">
        <v>1064</v>
      </c>
      <c r="C22208" t="s">
        <v>1013</v>
      </c>
      <c r="D22208" t="s">
        <v>1017</v>
      </c>
      <c r="E22208" t="s">
        <v>1016</v>
      </c>
      <c r="F22208" s="86">
        <v>7132008.6899795402</v>
      </c>
    </row>
    <row r="22209" spans="1:6">
      <c r="A22209">
        <v>2022</v>
      </c>
      <c r="B22209" t="s">
        <v>1064</v>
      </c>
      <c r="C22209" t="s">
        <v>1013</v>
      </c>
      <c r="D22209" t="s">
        <v>1017</v>
      </c>
      <c r="E22209" t="s">
        <v>1016</v>
      </c>
      <c r="F22209" s="86">
        <v>7202525.2178959399</v>
      </c>
    </row>
    <row r="22210" spans="1:6">
      <c r="A22210">
        <v>2023</v>
      </c>
      <c r="B22210" t="s">
        <v>1064</v>
      </c>
      <c r="C22210" t="s">
        <v>1013</v>
      </c>
      <c r="D22210" t="s">
        <v>1017</v>
      </c>
      <c r="E22210" t="s">
        <v>1016</v>
      </c>
      <c r="F22210" s="86">
        <v>7284369.1884271102</v>
      </c>
    </row>
    <row r="22211" spans="1:6">
      <c r="A22211">
        <v>2024</v>
      </c>
      <c r="B22211" t="s">
        <v>1064</v>
      </c>
      <c r="C22211" t="s">
        <v>1013</v>
      </c>
      <c r="D22211" t="s">
        <v>1017</v>
      </c>
      <c r="E22211" t="s">
        <v>1016</v>
      </c>
      <c r="F22211" s="86">
        <v>7379499.7406427702</v>
      </c>
    </row>
    <row r="22212" spans="1:6">
      <c r="A22212">
        <v>2025</v>
      </c>
      <c r="B22212" t="s">
        <v>1064</v>
      </c>
      <c r="C22212" t="s">
        <v>1013</v>
      </c>
      <c r="D22212" t="s">
        <v>1017</v>
      </c>
      <c r="E22212" t="s">
        <v>1016</v>
      </c>
      <c r="F22212" s="86">
        <v>7477169.6864933502</v>
      </c>
    </row>
    <row r="22213" spans="1:6">
      <c r="A22213">
        <v>2026</v>
      </c>
      <c r="B22213" t="s">
        <v>1064</v>
      </c>
      <c r="C22213" t="s">
        <v>1013</v>
      </c>
      <c r="D22213" t="s">
        <v>1017</v>
      </c>
      <c r="E22213" t="s">
        <v>1016</v>
      </c>
      <c r="F22213" s="86">
        <v>7581631.1064756801</v>
      </c>
    </row>
    <row r="22214" spans="1:6">
      <c r="A22214">
        <v>2027</v>
      </c>
      <c r="B22214" t="s">
        <v>1064</v>
      </c>
      <c r="C22214" t="s">
        <v>1013</v>
      </c>
      <c r="D22214" t="s">
        <v>1017</v>
      </c>
      <c r="E22214" t="s">
        <v>1016</v>
      </c>
      <c r="F22214" s="86">
        <v>7690656.5717748497</v>
      </c>
    </row>
    <row r="22215" spans="1:6">
      <c r="A22215">
        <v>2028</v>
      </c>
      <c r="B22215" t="s">
        <v>1064</v>
      </c>
      <c r="C22215" t="s">
        <v>1013</v>
      </c>
      <c r="D22215" t="s">
        <v>1017</v>
      </c>
      <c r="E22215" t="s">
        <v>1016</v>
      </c>
      <c r="F22215" s="86">
        <v>7802511.5579915503</v>
      </c>
    </row>
    <row r="22216" spans="1:6">
      <c r="A22216">
        <v>2029</v>
      </c>
      <c r="B22216" t="s">
        <v>1064</v>
      </c>
      <c r="C22216" t="s">
        <v>1013</v>
      </c>
      <c r="D22216" t="s">
        <v>1017</v>
      </c>
      <c r="E22216" t="s">
        <v>1016</v>
      </c>
      <c r="F22216" s="86">
        <v>7919133.3666580999</v>
      </c>
    </row>
    <row r="22217" spans="1:6">
      <c r="A22217">
        <v>2030</v>
      </c>
      <c r="B22217" t="s">
        <v>1064</v>
      </c>
      <c r="C22217" t="s">
        <v>1013</v>
      </c>
      <c r="D22217" t="s">
        <v>1017</v>
      </c>
      <c r="E22217" t="s">
        <v>1016</v>
      </c>
      <c r="F22217" s="86">
        <v>8038846.74669101</v>
      </c>
    </row>
    <row r="22218" spans="1:6">
      <c r="A22218">
        <v>2031</v>
      </c>
      <c r="B22218" t="s">
        <v>1064</v>
      </c>
      <c r="C22218" t="s">
        <v>1013</v>
      </c>
      <c r="D22218" t="s">
        <v>1017</v>
      </c>
      <c r="E22218" t="s">
        <v>1016</v>
      </c>
      <c r="F22218" s="86">
        <v>8161058.9649322499</v>
      </c>
    </row>
    <row r="22219" spans="1:6">
      <c r="A22219">
        <v>2032</v>
      </c>
      <c r="B22219" t="s">
        <v>1064</v>
      </c>
      <c r="C22219" t="s">
        <v>1013</v>
      </c>
      <c r="D22219" t="s">
        <v>1017</v>
      </c>
      <c r="E22219" t="s">
        <v>1016</v>
      </c>
      <c r="F22219" s="86">
        <v>8289036.2930473797</v>
      </c>
    </row>
    <row r="22220" spans="1:6">
      <c r="A22220">
        <v>2033</v>
      </c>
      <c r="B22220" t="s">
        <v>1064</v>
      </c>
      <c r="C22220" t="s">
        <v>1013</v>
      </c>
      <c r="D22220" t="s">
        <v>1017</v>
      </c>
      <c r="E22220" t="s">
        <v>1016</v>
      </c>
      <c r="F22220" s="86">
        <v>8419893.0564512592</v>
      </c>
    </row>
    <row r="22221" spans="1:6">
      <c r="A22221">
        <v>2034</v>
      </c>
      <c r="B22221" t="s">
        <v>1064</v>
      </c>
      <c r="C22221" t="s">
        <v>1013</v>
      </c>
      <c r="D22221" t="s">
        <v>1017</v>
      </c>
      <c r="E22221" t="s">
        <v>1016</v>
      </c>
      <c r="F22221" s="86">
        <v>8555410.5742661804</v>
      </c>
    </row>
    <row r="22222" spans="1:6">
      <c r="A22222">
        <v>2035</v>
      </c>
      <c r="B22222" t="s">
        <v>1064</v>
      </c>
      <c r="C22222" t="s">
        <v>1013</v>
      </c>
      <c r="D22222" t="s">
        <v>1017</v>
      </c>
      <c r="E22222" t="s">
        <v>1016</v>
      </c>
      <c r="F22222" s="86">
        <v>8694874.4470542893</v>
      </c>
    </row>
    <row r="22223" spans="1:6">
      <c r="A22223">
        <v>2036</v>
      </c>
      <c r="B22223" t="s">
        <v>1064</v>
      </c>
      <c r="C22223" t="s">
        <v>1013</v>
      </c>
      <c r="D22223" t="s">
        <v>1017</v>
      </c>
      <c r="E22223" t="s">
        <v>1016</v>
      </c>
      <c r="F22223" s="86">
        <v>8835813.9134410899</v>
      </c>
    </row>
    <row r="22224" spans="1:6">
      <c r="A22224">
        <v>2037</v>
      </c>
      <c r="B22224" t="s">
        <v>1064</v>
      </c>
      <c r="C22224" t="s">
        <v>1013</v>
      </c>
      <c r="D22224" t="s">
        <v>1017</v>
      </c>
      <c r="E22224" t="s">
        <v>1016</v>
      </c>
      <c r="F22224" s="86">
        <v>8982952.1208015904</v>
      </c>
    </row>
    <row r="22225" spans="1:6">
      <c r="A22225">
        <v>2038</v>
      </c>
      <c r="B22225" t="s">
        <v>1064</v>
      </c>
      <c r="C22225" t="s">
        <v>1013</v>
      </c>
      <c r="D22225" t="s">
        <v>1017</v>
      </c>
      <c r="E22225" t="s">
        <v>1016</v>
      </c>
      <c r="F22225" s="86">
        <v>9131054.29945595</v>
      </c>
    </row>
    <row r="22226" spans="1:6">
      <c r="A22226">
        <v>2039</v>
      </c>
      <c r="B22226" t="s">
        <v>1064</v>
      </c>
      <c r="C22226" t="s">
        <v>1013</v>
      </c>
      <c r="D22226" t="s">
        <v>1017</v>
      </c>
      <c r="E22226" t="s">
        <v>1016</v>
      </c>
      <c r="F22226" s="86">
        <v>9283745.4806127399</v>
      </c>
    </row>
    <row r="22227" spans="1:6">
      <c r="A22227">
        <v>2040</v>
      </c>
      <c r="B22227" t="s">
        <v>1064</v>
      </c>
      <c r="C22227" t="s">
        <v>1013</v>
      </c>
      <c r="D22227" t="s">
        <v>1017</v>
      </c>
      <c r="E22227" t="s">
        <v>1016</v>
      </c>
      <c r="F22227" s="86">
        <v>9440654.4261361491</v>
      </c>
    </row>
    <row r="22228" spans="1:6">
      <c r="A22228">
        <v>2041</v>
      </c>
      <c r="B22228" t="s">
        <v>1064</v>
      </c>
      <c r="C22228" t="s">
        <v>1013</v>
      </c>
      <c r="D22228" t="s">
        <v>1017</v>
      </c>
      <c r="E22228" t="s">
        <v>1016</v>
      </c>
      <c r="F22228" s="86">
        <v>9602342.6727022007</v>
      </c>
    </row>
    <row r="22229" spans="1:6">
      <c r="A22229">
        <v>2042</v>
      </c>
      <c r="B22229" t="s">
        <v>1064</v>
      </c>
      <c r="C22229" t="s">
        <v>1013</v>
      </c>
      <c r="D22229" t="s">
        <v>1017</v>
      </c>
      <c r="E22229" t="s">
        <v>1016</v>
      </c>
      <c r="F22229" s="86">
        <v>9767356.4642496202</v>
      </c>
    </row>
    <row r="22230" spans="1:6">
      <c r="A22230">
        <v>2043</v>
      </c>
      <c r="B22230" t="s">
        <v>1064</v>
      </c>
      <c r="C22230" t="s">
        <v>1013</v>
      </c>
      <c r="D22230" t="s">
        <v>1017</v>
      </c>
      <c r="E22230" t="s">
        <v>1016</v>
      </c>
      <c r="F22230" s="86">
        <v>9937545.7521611098</v>
      </c>
    </row>
    <row r="22231" spans="1:6">
      <c r="A22231">
        <v>2044</v>
      </c>
      <c r="B22231" t="s">
        <v>1064</v>
      </c>
      <c r="C22231" t="s">
        <v>1013</v>
      </c>
      <c r="D22231" t="s">
        <v>1017</v>
      </c>
      <c r="E22231" t="s">
        <v>1016</v>
      </c>
      <c r="F22231" s="86">
        <v>10110598.877120299</v>
      </c>
    </row>
    <row r="22232" spans="1:6">
      <c r="A22232">
        <v>2045</v>
      </c>
      <c r="B22232" t="s">
        <v>1064</v>
      </c>
      <c r="C22232" t="s">
        <v>1013</v>
      </c>
      <c r="D22232" t="s">
        <v>1017</v>
      </c>
      <c r="E22232" t="s">
        <v>1016</v>
      </c>
      <c r="F22232" s="86">
        <v>10285395.8854234</v>
      </c>
    </row>
    <row r="22233" spans="1:6">
      <c r="A22233">
        <v>2046</v>
      </c>
      <c r="B22233" t="s">
        <v>1064</v>
      </c>
      <c r="C22233" t="s">
        <v>1013</v>
      </c>
      <c r="D22233" t="s">
        <v>1017</v>
      </c>
      <c r="E22233" t="s">
        <v>1016</v>
      </c>
      <c r="F22233" s="86">
        <v>10466650.5655009</v>
      </c>
    </row>
    <row r="22234" spans="1:6">
      <c r="A22234">
        <v>2047</v>
      </c>
      <c r="B22234" t="s">
        <v>1064</v>
      </c>
      <c r="C22234" t="s">
        <v>1013</v>
      </c>
      <c r="D22234" t="s">
        <v>1017</v>
      </c>
      <c r="E22234" t="s">
        <v>1016</v>
      </c>
      <c r="F22234" s="86">
        <v>10647668.152315101</v>
      </c>
    </row>
    <row r="22235" spans="1:6">
      <c r="A22235">
        <v>2048</v>
      </c>
      <c r="B22235" t="s">
        <v>1064</v>
      </c>
      <c r="C22235" t="s">
        <v>1013</v>
      </c>
      <c r="D22235" t="s">
        <v>1017</v>
      </c>
      <c r="E22235" t="s">
        <v>1016</v>
      </c>
      <c r="F22235" s="86">
        <v>10834416.532872999</v>
      </c>
    </row>
    <row r="22236" spans="1:6">
      <c r="A22236">
        <v>2049</v>
      </c>
      <c r="B22236" t="s">
        <v>1064</v>
      </c>
      <c r="C22236" t="s">
        <v>1013</v>
      </c>
      <c r="D22236" t="s">
        <v>1017</v>
      </c>
      <c r="E22236" t="s">
        <v>1016</v>
      </c>
      <c r="F22236" s="86">
        <v>11025426.3528724</v>
      </c>
    </row>
    <row r="22237" spans="1:6">
      <c r="A22237">
        <v>2050</v>
      </c>
      <c r="B22237" t="s">
        <v>1064</v>
      </c>
      <c r="C22237" t="s">
        <v>1013</v>
      </c>
      <c r="D22237" t="s">
        <v>1017</v>
      </c>
      <c r="E22237" t="s">
        <v>1016</v>
      </c>
      <c r="F22237" s="86">
        <v>11221761.412349399</v>
      </c>
    </row>
    <row r="22238" spans="1:6">
      <c r="A22238">
        <v>2017</v>
      </c>
      <c r="B22238" t="s">
        <v>1065</v>
      </c>
      <c r="C22238" t="s">
        <v>1013</v>
      </c>
      <c r="D22238" t="s">
        <v>1017</v>
      </c>
      <c r="E22238" t="s">
        <v>1016</v>
      </c>
      <c r="F22238" s="86">
        <v>45955066.510760903</v>
      </c>
    </row>
    <row r="22239" spans="1:6">
      <c r="A22239">
        <v>2018</v>
      </c>
      <c r="B22239" t="s">
        <v>1065</v>
      </c>
      <c r="C22239" t="s">
        <v>1013</v>
      </c>
      <c r="D22239" t="s">
        <v>1017</v>
      </c>
      <c r="E22239" t="s">
        <v>1016</v>
      </c>
      <c r="F22239" s="86">
        <v>46283575.620661303</v>
      </c>
    </row>
    <row r="22240" spans="1:6">
      <c r="A22240">
        <v>2019</v>
      </c>
      <c r="B22240" t="s">
        <v>1065</v>
      </c>
      <c r="C22240" t="s">
        <v>1013</v>
      </c>
      <c r="D22240" t="s">
        <v>1017</v>
      </c>
      <c r="E22240" t="s">
        <v>1016</v>
      </c>
      <c r="F22240" s="86">
        <v>46612726.511656098</v>
      </c>
    </row>
    <row r="22241" spans="1:6">
      <c r="A22241">
        <v>2020</v>
      </c>
      <c r="B22241" t="s">
        <v>1065</v>
      </c>
      <c r="C22241" t="s">
        <v>1013</v>
      </c>
      <c r="D22241" t="s">
        <v>1017</v>
      </c>
      <c r="E22241" t="s">
        <v>1016</v>
      </c>
      <c r="F22241" s="86">
        <v>46945003.497659497</v>
      </c>
    </row>
    <row r="22242" spans="1:6">
      <c r="A22242">
        <v>2021</v>
      </c>
      <c r="B22242" t="s">
        <v>1065</v>
      </c>
      <c r="C22242" t="s">
        <v>1013</v>
      </c>
      <c r="D22242" t="s">
        <v>1017</v>
      </c>
      <c r="E22242" t="s">
        <v>1016</v>
      </c>
      <c r="F22242" s="86">
        <v>47329451.075857803</v>
      </c>
    </row>
    <row r="22243" spans="1:6">
      <c r="A22243">
        <v>2022</v>
      </c>
      <c r="B22243" t="s">
        <v>1065</v>
      </c>
      <c r="C22243" t="s">
        <v>1013</v>
      </c>
      <c r="D22243" t="s">
        <v>1017</v>
      </c>
      <c r="E22243" t="s">
        <v>1016</v>
      </c>
      <c r="F22243" s="86">
        <v>47797413.006799899</v>
      </c>
    </row>
    <row r="22244" spans="1:6">
      <c r="A22244">
        <v>2023</v>
      </c>
      <c r="B22244" t="s">
        <v>1065</v>
      </c>
      <c r="C22244" t="s">
        <v>1013</v>
      </c>
      <c r="D22244" t="s">
        <v>1017</v>
      </c>
      <c r="E22244" t="s">
        <v>1016</v>
      </c>
      <c r="F22244" s="86">
        <v>48340546.136257797</v>
      </c>
    </row>
    <row r="22245" spans="1:6">
      <c r="A22245">
        <v>2024</v>
      </c>
      <c r="B22245" t="s">
        <v>1065</v>
      </c>
      <c r="C22245" t="s">
        <v>1013</v>
      </c>
      <c r="D22245" t="s">
        <v>1017</v>
      </c>
      <c r="E22245" t="s">
        <v>1016</v>
      </c>
      <c r="F22245" s="86">
        <v>48971851.707048297</v>
      </c>
    </row>
    <row r="22246" spans="1:6">
      <c r="A22246">
        <v>2025</v>
      </c>
      <c r="B22246" t="s">
        <v>1065</v>
      </c>
      <c r="C22246" t="s">
        <v>1013</v>
      </c>
      <c r="D22246" t="s">
        <v>1017</v>
      </c>
      <c r="E22246" t="s">
        <v>1016</v>
      </c>
      <c r="F22246" s="86">
        <v>49620009.207222298</v>
      </c>
    </row>
    <row r="22247" spans="1:6">
      <c r="A22247">
        <v>2026</v>
      </c>
      <c r="B22247" t="s">
        <v>1065</v>
      </c>
      <c r="C22247" t="s">
        <v>1013</v>
      </c>
      <c r="D22247" t="s">
        <v>1017</v>
      </c>
      <c r="E22247" t="s">
        <v>1016</v>
      </c>
      <c r="F22247" s="86">
        <v>50313236.302320302</v>
      </c>
    </row>
    <row r="22248" spans="1:6">
      <c r="A22248">
        <v>2027</v>
      </c>
      <c r="B22248" t="s">
        <v>1065</v>
      </c>
      <c r="C22248" t="s">
        <v>1013</v>
      </c>
      <c r="D22248" t="s">
        <v>1017</v>
      </c>
      <c r="E22248" t="s">
        <v>1016</v>
      </c>
      <c r="F22248" s="86">
        <v>51036751.324553698</v>
      </c>
    </row>
    <row r="22249" spans="1:6">
      <c r="A22249">
        <v>2028</v>
      </c>
      <c r="B22249" t="s">
        <v>1065</v>
      </c>
      <c r="C22249" t="s">
        <v>1013</v>
      </c>
      <c r="D22249" t="s">
        <v>1017</v>
      </c>
      <c r="E22249" t="s">
        <v>1016</v>
      </c>
      <c r="F22249" s="86">
        <v>51779043.619454101</v>
      </c>
    </row>
    <row r="22250" spans="1:6">
      <c r="A22250">
        <v>2029</v>
      </c>
      <c r="B22250" t="s">
        <v>1065</v>
      </c>
      <c r="C22250" t="s">
        <v>1013</v>
      </c>
      <c r="D22250" t="s">
        <v>1017</v>
      </c>
      <c r="E22250" t="s">
        <v>1016</v>
      </c>
      <c r="F22250" s="86">
        <v>52552969.511526696</v>
      </c>
    </row>
    <row r="22251" spans="1:6">
      <c r="A22251">
        <v>2030</v>
      </c>
      <c r="B22251" t="s">
        <v>1065</v>
      </c>
      <c r="C22251" t="s">
        <v>1013</v>
      </c>
      <c r="D22251" t="s">
        <v>1017</v>
      </c>
      <c r="E22251" t="s">
        <v>1016</v>
      </c>
      <c r="F22251" s="86">
        <v>53347411.696006097</v>
      </c>
    </row>
    <row r="22252" spans="1:6">
      <c r="A22252">
        <v>2031</v>
      </c>
      <c r="B22252" t="s">
        <v>1065</v>
      </c>
      <c r="C22252" t="s">
        <v>1013</v>
      </c>
      <c r="D22252" t="s">
        <v>1017</v>
      </c>
      <c r="E22252" t="s">
        <v>1016</v>
      </c>
      <c r="F22252" s="86">
        <v>54158436.675861701</v>
      </c>
    </row>
    <row r="22253" spans="1:6">
      <c r="A22253">
        <v>2032</v>
      </c>
      <c r="B22253" t="s">
        <v>1065</v>
      </c>
      <c r="C22253" t="s">
        <v>1013</v>
      </c>
      <c r="D22253" t="s">
        <v>1017</v>
      </c>
      <c r="E22253" t="s">
        <v>1016</v>
      </c>
      <c r="F22253" s="86">
        <v>55007720.089993499</v>
      </c>
    </row>
    <row r="22254" spans="1:6">
      <c r="A22254">
        <v>2033</v>
      </c>
      <c r="B22254" t="s">
        <v>1065</v>
      </c>
      <c r="C22254" t="s">
        <v>1013</v>
      </c>
      <c r="D22254" t="s">
        <v>1017</v>
      </c>
      <c r="E22254" t="s">
        <v>1016</v>
      </c>
      <c r="F22254" s="86">
        <v>55876112.018647604</v>
      </c>
    </row>
    <row r="22255" spans="1:6">
      <c r="A22255">
        <v>2034</v>
      </c>
      <c r="B22255" t="s">
        <v>1065</v>
      </c>
      <c r="C22255" t="s">
        <v>1013</v>
      </c>
      <c r="D22255" t="s">
        <v>1017</v>
      </c>
      <c r="E22255" t="s">
        <v>1016</v>
      </c>
      <c r="F22255" s="86">
        <v>56775433.655531503</v>
      </c>
    </row>
    <row r="22256" spans="1:6">
      <c r="A22256">
        <v>2035</v>
      </c>
      <c r="B22256" t="s">
        <v>1065</v>
      </c>
      <c r="C22256" t="s">
        <v>1013</v>
      </c>
      <c r="D22256" t="s">
        <v>1017</v>
      </c>
      <c r="E22256" t="s">
        <v>1016</v>
      </c>
      <c r="F22256" s="86">
        <v>57700944.101592697</v>
      </c>
    </row>
    <row r="22257" spans="1:6">
      <c r="A22257">
        <v>2036</v>
      </c>
      <c r="B22257" t="s">
        <v>1065</v>
      </c>
      <c r="C22257" t="s">
        <v>1013</v>
      </c>
      <c r="D22257" t="s">
        <v>1017</v>
      </c>
      <c r="E22257" t="s">
        <v>1016</v>
      </c>
      <c r="F22257" s="86">
        <v>58636246.884998299</v>
      </c>
    </row>
    <row r="22258" spans="1:6">
      <c r="A22258">
        <v>2037</v>
      </c>
      <c r="B22258" t="s">
        <v>1065</v>
      </c>
      <c r="C22258" t="s">
        <v>1013</v>
      </c>
      <c r="D22258" t="s">
        <v>1017</v>
      </c>
      <c r="E22258" t="s">
        <v>1016</v>
      </c>
      <c r="F22258" s="86">
        <v>59612685.7662974</v>
      </c>
    </row>
    <row r="22259" spans="1:6">
      <c r="A22259">
        <v>2038</v>
      </c>
      <c r="B22259" t="s">
        <v>1065</v>
      </c>
      <c r="C22259" t="s">
        <v>1013</v>
      </c>
      <c r="D22259" t="s">
        <v>1017</v>
      </c>
      <c r="E22259" t="s">
        <v>1016</v>
      </c>
      <c r="F22259" s="86">
        <v>60595521.755925097</v>
      </c>
    </row>
    <row r="22260" spans="1:6">
      <c r="A22260">
        <v>2039</v>
      </c>
      <c r="B22260" t="s">
        <v>1065</v>
      </c>
      <c r="C22260" t="s">
        <v>1013</v>
      </c>
      <c r="D22260" t="s">
        <v>1017</v>
      </c>
      <c r="E22260" t="s">
        <v>1016</v>
      </c>
      <c r="F22260" s="86">
        <v>61608811.293615699</v>
      </c>
    </row>
    <row r="22261" spans="1:6">
      <c r="A22261">
        <v>2040</v>
      </c>
      <c r="B22261" t="s">
        <v>1065</v>
      </c>
      <c r="C22261" t="s">
        <v>1013</v>
      </c>
      <c r="D22261" t="s">
        <v>1017</v>
      </c>
      <c r="E22261" t="s">
        <v>1016</v>
      </c>
      <c r="F22261" s="86">
        <v>62650090.768071301</v>
      </c>
    </row>
    <row r="22262" spans="1:6">
      <c r="A22262">
        <v>2041</v>
      </c>
      <c r="B22262" t="s">
        <v>1065</v>
      </c>
      <c r="C22262" t="s">
        <v>1013</v>
      </c>
      <c r="D22262" t="s">
        <v>1017</v>
      </c>
      <c r="E22262" t="s">
        <v>1016</v>
      </c>
      <c r="F22262" s="86">
        <v>63723086.650162898</v>
      </c>
    </row>
    <row r="22263" spans="1:6">
      <c r="A22263">
        <v>2042</v>
      </c>
      <c r="B22263" t="s">
        <v>1065</v>
      </c>
      <c r="C22263" t="s">
        <v>1013</v>
      </c>
      <c r="D22263" t="s">
        <v>1017</v>
      </c>
      <c r="E22263" t="s">
        <v>1016</v>
      </c>
      <c r="F22263" s="86">
        <v>64818151.520857498</v>
      </c>
    </row>
    <row r="22264" spans="1:6">
      <c r="A22264">
        <v>2043</v>
      </c>
      <c r="B22264" t="s">
        <v>1065</v>
      </c>
      <c r="C22264" t="s">
        <v>1013</v>
      </c>
      <c r="D22264" t="s">
        <v>1017</v>
      </c>
      <c r="E22264" t="s">
        <v>1016</v>
      </c>
      <c r="F22264" s="86">
        <v>65947562.031413801</v>
      </c>
    </row>
    <row r="22265" spans="1:6">
      <c r="A22265">
        <v>2044</v>
      </c>
      <c r="B22265" t="s">
        <v>1065</v>
      </c>
      <c r="C22265" t="s">
        <v>1013</v>
      </c>
      <c r="D22265" t="s">
        <v>1017</v>
      </c>
      <c r="E22265" t="s">
        <v>1016</v>
      </c>
      <c r="F22265" s="86">
        <v>67095977.543412499</v>
      </c>
    </row>
    <row r="22266" spans="1:6">
      <c r="A22266">
        <v>2045</v>
      </c>
      <c r="B22266" t="s">
        <v>1065</v>
      </c>
      <c r="C22266" t="s">
        <v>1013</v>
      </c>
      <c r="D22266" t="s">
        <v>1017</v>
      </c>
      <c r="E22266" t="s">
        <v>1016</v>
      </c>
      <c r="F22266" s="86">
        <v>68255965.817727506</v>
      </c>
    </row>
    <row r="22267" spans="1:6">
      <c r="A22267">
        <v>2046</v>
      </c>
      <c r="B22267" t="s">
        <v>1065</v>
      </c>
      <c r="C22267" t="s">
        <v>1013</v>
      </c>
      <c r="D22267" t="s">
        <v>1017</v>
      </c>
      <c r="E22267" t="s">
        <v>1016</v>
      </c>
      <c r="F22267" s="86">
        <v>69458808.507059693</v>
      </c>
    </row>
    <row r="22268" spans="1:6">
      <c r="A22268">
        <v>2047</v>
      </c>
      <c r="B22268" t="s">
        <v>1065</v>
      </c>
      <c r="C22268" t="s">
        <v>1013</v>
      </c>
      <c r="D22268" t="s">
        <v>1017</v>
      </c>
      <c r="E22268" t="s">
        <v>1016</v>
      </c>
      <c r="F22268" s="86">
        <v>70660077.797579706</v>
      </c>
    </row>
    <row r="22269" spans="1:6">
      <c r="A22269">
        <v>2048</v>
      </c>
      <c r="B22269" t="s">
        <v>1065</v>
      </c>
      <c r="C22269" t="s">
        <v>1013</v>
      </c>
      <c r="D22269" t="s">
        <v>1017</v>
      </c>
      <c r="E22269" t="s">
        <v>1016</v>
      </c>
      <c r="F22269" s="86">
        <v>71899377.793600604</v>
      </c>
    </row>
    <row r="22270" spans="1:6">
      <c r="A22270">
        <v>2049</v>
      </c>
      <c r="B22270" t="s">
        <v>1065</v>
      </c>
      <c r="C22270" t="s">
        <v>1013</v>
      </c>
      <c r="D22270" t="s">
        <v>1017</v>
      </c>
      <c r="E22270" t="s">
        <v>1016</v>
      </c>
      <c r="F22270" s="86">
        <v>73166957.563009605</v>
      </c>
    </row>
    <row r="22271" spans="1:6">
      <c r="A22271">
        <v>2050</v>
      </c>
      <c r="B22271" t="s">
        <v>1065</v>
      </c>
      <c r="C22271" t="s">
        <v>1013</v>
      </c>
      <c r="D22271" t="s">
        <v>1017</v>
      </c>
      <c r="E22271" t="s">
        <v>1016</v>
      </c>
      <c r="F22271" s="86">
        <v>74469876.697845906</v>
      </c>
    </row>
    <row r="22272" spans="1:6">
      <c r="A22272">
        <v>2017</v>
      </c>
      <c r="B22272" t="s">
        <v>1066</v>
      </c>
      <c r="C22272" t="s">
        <v>1013</v>
      </c>
      <c r="D22272" t="s">
        <v>1017</v>
      </c>
      <c r="E22272" t="s">
        <v>1016</v>
      </c>
      <c r="F22272" s="86">
        <v>173678147.33762401</v>
      </c>
    </row>
    <row r="22273" spans="1:6">
      <c r="A22273">
        <v>2018</v>
      </c>
      <c r="B22273" t="s">
        <v>1066</v>
      </c>
      <c r="C22273" t="s">
        <v>1013</v>
      </c>
      <c r="D22273" t="s">
        <v>1017</v>
      </c>
      <c r="E22273" t="s">
        <v>1016</v>
      </c>
      <c r="F22273" s="86">
        <v>174919682.99240699</v>
      </c>
    </row>
    <row r="22274" spans="1:6">
      <c r="A22274">
        <v>2019</v>
      </c>
      <c r="B22274" t="s">
        <v>1066</v>
      </c>
      <c r="C22274" t="s">
        <v>1013</v>
      </c>
      <c r="D22274" t="s">
        <v>1017</v>
      </c>
      <c r="E22274" t="s">
        <v>1016</v>
      </c>
      <c r="F22274" s="86">
        <v>176163644.13277799</v>
      </c>
    </row>
    <row r="22275" spans="1:6">
      <c r="A22275">
        <v>2020</v>
      </c>
      <c r="B22275" t="s">
        <v>1066</v>
      </c>
      <c r="C22275" t="s">
        <v>1013</v>
      </c>
      <c r="D22275" t="s">
        <v>1017</v>
      </c>
      <c r="E22275" t="s">
        <v>1016</v>
      </c>
      <c r="F22275" s="86">
        <v>177419419.73520201</v>
      </c>
    </row>
    <row r="22276" spans="1:6">
      <c r="A22276">
        <v>2021</v>
      </c>
      <c r="B22276" t="s">
        <v>1066</v>
      </c>
      <c r="C22276" t="s">
        <v>1013</v>
      </c>
      <c r="D22276" t="s">
        <v>1017</v>
      </c>
      <c r="E22276" t="s">
        <v>1016</v>
      </c>
      <c r="F22276" s="86">
        <v>178872363.843427</v>
      </c>
    </row>
    <row r="22277" spans="1:6">
      <c r="A22277">
        <v>2022</v>
      </c>
      <c r="B22277" t="s">
        <v>1066</v>
      </c>
      <c r="C22277" t="s">
        <v>1013</v>
      </c>
      <c r="D22277" t="s">
        <v>1017</v>
      </c>
      <c r="E22277" t="s">
        <v>1016</v>
      </c>
      <c r="F22277" s="86">
        <v>180640934.04387599</v>
      </c>
    </row>
    <row r="22278" spans="1:6">
      <c r="A22278">
        <v>2023</v>
      </c>
      <c r="B22278" t="s">
        <v>1066</v>
      </c>
      <c r="C22278" t="s">
        <v>1013</v>
      </c>
      <c r="D22278" t="s">
        <v>1017</v>
      </c>
      <c r="E22278" t="s">
        <v>1016</v>
      </c>
      <c r="F22278" s="86">
        <v>182693599.023913</v>
      </c>
    </row>
    <row r="22279" spans="1:6">
      <c r="A22279">
        <v>2024</v>
      </c>
      <c r="B22279" t="s">
        <v>1066</v>
      </c>
      <c r="C22279" t="s">
        <v>1013</v>
      </c>
      <c r="D22279" t="s">
        <v>1017</v>
      </c>
      <c r="E22279" t="s">
        <v>1016</v>
      </c>
      <c r="F22279" s="86">
        <v>185079494.42704901</v>
      </c>
    </row>
    <row r="22280" spans="1:6">
      <c r="A22280">
        <v>2025</v>
      </c>
      <c r="B22280" t="s">
        <v>1066</v>
      </c>
      <c r="C22280" t="s">
        <v>1013</v>
      </c>
      <c r="D22280" t="s">
        <v>1017</v>
      </c>
      <c r="E22280" t="s">
        <v>1016</v>
      </c>
      <c r="F22280" s="86">
        <v>187529078.38721699</v>
      </c>
    </row>
    <row r="22281" spans="1:6">
      <c r="A22281">
        <v>2026</v>
      </c>
      <c r="B22281" t="s">
        <v>1066</v>
      </c>
      <c r="C22281" t="s">
        <v>1013</v>
      </c>
      <c r="D22281" t="s">
        <v>1017</v>
      </c>
      <c r="E22281" t="s">
        <v>1016</v>
      </c>
      <c r="F22281" s="86">
        <v>190148994.028786</v>
      </c>
    </row>
    <row r="22282" spans="1:6">
      <c r="A22282">
        <v>2027</v>
      </c>
      <c r="B22282" t="s">
        <v>1066</v>
      </c>
      <c r="C22282" t="s">
        <v>1013</v>
      </c>
      <c r="D22282" t="s">
        <v>1017</v>
      </c>
      <c r="E22282" t="s">
        <v>1016</v>
      </c>
      <c r="F22282" s="86">
        <v>192883376.941778</v>
      </c>
    </row>
    <row r="22283" spans="1:6">
      <c r="A22283">
        <v>2028</v>
      </c>
      <c r="B22283" t="s">
        <v>1066</v>
      </c>
      <c r="C22283" t="s">
        <v>1013</v>
      </c>
      <c r="D22283" t="s">
        <v>1017</v>
      </c>
      <c r="E22283" t="s">
        <v>1016</v>
      </c>
      <c r="F22283" s="86">
        <v>195688724.86856401</v>
      </c>
    </row>
    <row r="22284" spans="1:6">
      <c r="A22284">
        <v>2029</v>
      </c>
      <c r="B22284" t="s">
        <v>1066</v>
      </c>
      <c r="C22284" t="s">
        <v>1013</v>
      </c>
      <c r="D22284" t="s">
        <v>1017</v>
      </c>
      <c r="E22284" t="s">
        <v>1016</v>
      </c>
      <c r="F22284" s="86">
        <v>198613625.76236001</v>
      </c>
    </row>
    <row r="22285" spans="1:6">
      <c r="A22285">
        <v>2030</v>
      </c>
      <c r="B22285" t="s">
        <v>1066</v>
      </c>
      <c r="C22285" t="s">
        <v>1013</v>
      </c>
      <c r="D22285" t="s">
        <v>1017</v>
      </c>
      <c r="E22285" t="s">
        <v>1016</v>
      </c>
      <c r="F22285" s="86">
        <v>201616063.953477</v>
      </c>
    </row>
    <row r="22286" spans="1:6">
      <c r="A22286">
        <v>2031</v>
      </c>
      <c r="B22286" t="s">
        <v>1066</v>
      </c>
      <c r="C22286" t="s">
        <v>1013</v>
      </c>
      <c r="D22286" t="s">
        <v>1017</v>
      </c>
      <c r="E22286" t="s">
        <v>1016</v>
      </c>
      <c r="F22286" s="86">
        <v>204681173.562509</v>
      </c>
    </row>
    <row r="22287" spans="1:6">
      <c r="A22287">
        <v>2032</v>
      </c>
      <c r="B22287" t="s">
        <v>1066</v>
      </c>
      <c r="C22287" t="s">
        <v>1013</v>
      </c>
      <c r="D22287" t="s">
        <v>1017</v>
      </c>
      <c r="E22287" t="s">
        <v>1016</v>
      </c>
      <c r="F22287" s="86">
        <v>207890873.40912899</v>
      </c>
    </row>
    <row r="22288" spans="1:6">
      <c r="A22288">
        <v>2033</v>
      </c>
      <c r="B22288" t="s">
        <v>1066</v>
      </c>
      <c r="C22288" t="s">
        <v>1013</v>
      </c>
      <c r="D22288" t="s">
        <v>1017</v>
      </c>
      <c r="E22288" t="s">
        <v>1016</v>
      </c>
      <c r="F22288" s="86">
        <v>211172790.133073</v>
      </c>
    </row>
    <row r="22289" spans="1:6">
      <c r="A22289">
        <v>2034</v>
      </c>
      <c r="B22289" t="s">
        <v>1066</v>
      </c>
      <c r="C22289" t="s">
        <v>1013</v>
      </c>
      <c r="D22289" t="s">
        <v>1017</v>
      </c>
      <c r="E22289" t="s">
        <v>1016</v>
      </c>
      <c r="F22289" s="86">
        <v>214571599.61402601</v>
      </c>
    </row>
    <row r="22290" spans="1:6">
      <c r="A22290">
        <v>2035</v>
      </c>
      <c r="B22290" t="s">
        <v>1066</v>
      </c>
      <c r="C22290" t="s">
        <v>1013</v>
      </c>
      <c r="D22290" t="s">
        <v>1017</v>
      </c>
      <c r="E22290" t="s">
        <v>1016</v>
      </c>
      <c r="F22290" s="86">
        <v>218069384.55523399</v>
      </c>
    </row>
    <row r="22291" spans="1:6">
      <c r="A22291">
        <v>2036</v>
      </c>
      <c r="B22291" t="s">
        <v>1066</v>
      </c>
      <c r="C22291" t="s">
        <v>1013</v>
      </c>
      <c r="D22291" t="s">
        <v>1017</v>
      </c>
      <c r="E22291" t="s">
        <v>1016</v>
      </c>
      <c r="F22291" s="86">
        <v>221604177.71201399</v>
      </c>
    </row>
    <row r="22292" spans="1:6">
      <c r="A22292">
        <v>2037</v>
      </c>
      <c r="B22292" t="s">
        <v>1066</v>
      </c>
      <c r="C22292" t="s">
        <v>1013</v>
      </c>
      <c r="D22292" t="s">
        <v>1017</v>
      </c>
      <c r="E22292" t="s">
        <v>1016</v>
      </c>
      <c r="F22292" s="86">
        <v>225294436.670789</v>
      </c>
    </row>
    <row r="22293" spans="1:6">
      <c r="A22293">
        <v>2038</v>
      </c>
      <c r="B22293" t="s">
        <v>1066</v>
      </c>
      <c r="C22293" t="s">
        <v>1013</v>
      </c>
      <c r="D22293" t="s">
        <v>1017</v>
      </c>
      <c r="E22293" t="s">
        <v>1016</v>
      </c>
      <c r="F22293" s="86">
        <v>229008872.24396601</v>
      </c>
    </row>
    <row r="22294" spans="1:6">
      <c r="A22294">
        <v>2039</v>
      </c>
      <c r="B22294" t="s">
        <v>1066</v>
      </c>
      <c r="C22294" t="s">
        <v>1013</v>
      </c>
      <c r="D22294" t="s">
        <v>1017</v>
      </c>
      <c r="E22294" t="s">
        <v>1016</v>
      </c>
      <c r="F22294" s="86">
        <v>232838401.020331</v>
      </c>
    </row>
    <row r="22295" spans="1:6">
      <c r="A22295">
        <v>2040</v>
      </c>
      <c r="B22295" t="s">
        <v>1066</v>
      </c>
      <c r="C22295" t="s">
        <v>1013</v>
      </c>
      <c r="D22295" t="s">
        <v>1017</v>
      </c>
      <c r="E22295" t="s">
        <v>1016</v>
      </c>
      <c r="F22295" s="86">
        <v>236773712.26488701</v>
      </c>
    </row>
    <row r="22296" spans="1:6">
      <c r="A22296">
        <v>2041</v>
      </c>
      <c r="B22296" t="s">
        <v>1066</v>
      </c>
      <c r="C22296" t="s">
        <v>1013</v>
      </c>
      <c r="D22296" t="s">
        <v>1017</v>
      </c>
      <c r="E22296" t="s">
        <v>1016</v>
      </c>
      <c r="F22296" s="86">
        <v>240828889.44233501</v>
      </c>
    </row>
    <row r="22297" spans="1:6">
      <c r="A22297">
        <v>2042</v>
      </c>
      <c r="B22297" t="s">
        <v>1066</v>
      </c>
      <c r="C22297" t="s">
        <v>1013</v>
      </c>
      <c r="D22297" t="s">
        <v>1017</v>
      </c>
      <c r="E22297" t="s">
        <v>1016</v>
      </c>
      <c r="F22297" s="86">
        <v>244967472.02739701</v>
      </c>
    </row>
    <row r="22298" spans="1:6">
      <c r="A22298">
        <v>2043</v>
      </c>
      <c r="B22298" t="s">
        <v>1066</v>
      </c>
      <c r="C22298" t="s">
        <v>1013</v>
      </c>
      <c r="D22298" t="s">
        <v>1017</v>
      </c>
      <c r="E22298" t="s">
        <v>1016</v>
      </c>
      <c r="F22298" s="86">
        <v>249235857.21211001</v>
      </c>
    </row>
    <row r="22299" spans="1:6">
      <c r="A22299">
        <v>2044</v>
      </c>
      <c r="B22299" t="s">
        <v>1066</v>
      </c>
      <c r="C22299" t="s">
        <v>1013</v>
      </c>
      <c r="D22299" t="s">
        <v>1017</v>
      </c>
      <c r="E22299" t="s">
        <v>1016</v>
      </c>
      <c r="F22299" s="86">
        <v>253576068.06679401</v>
      </c>
    </row>
    <row r="22300" spans="1:6">
      <c r="A22300">
        <v>2045</v>
      </c>
      <c r="B22300" t="s">
        <v>1066</v>
      </c>
      <c r="C22300" t="s">
        <v>1013</v>
      </c>
      <c r="D22300" t="s">
        <v>1017</v>
      </c>
      <c r="E22300" t="s">
        <v>1016</v>
      </c>
      <c r="F22300" s="86">
        <v>257960015.903519</v>
      </c>
    </row>
    <row r="22301" spans="1:6">
      <c r="A22301">
        <v>2046</v>
      </c>
      <c r="B22301" t="s">
        <v>1066</v>
      </c>
      <c r="C22301" t="s">
        <v>1013</v>
      </c>
      <c r="D22301" t="s">
        <v>1017</v>
      </c>
      <c r="E22301" t="s">
        <v>1016</v>
      </c>
      <c r="F22301" s="86">
        <v>262505923.584295</v>
      </c>
    </row>
    <row r="22302" spans="1:6">
      <c r="A22302">
        <v>2047</v>
      </c>
      <c r="B22302" t="s">
        <v>1066</v>
      </c>
      <c r="C22302" t="s">
        <v>1013</v>
      </c>
      <c r="D22302" t="s">
        <v>1017</v>
      </c>
      <c r="E22302" t="s">
        <v>1016</v>
      </c>
      <c r="F22302" s="86">
        <v>267045884.91330799</v>
      </c>
    </row>
    <row r="22303" spans="1:6">
      <c r="A22303">
        <v>2048</v>
      </c>
      <c r="B22303" t="s">
        <v>1066</v>
      </c>
      <c r="C22303" t="s">
        <v>1013</v>
      </c>
      <c r="D22303" t="s">
        <v>1017</v>
      </c>
      <c r="E22303" t="s">
        <v>1016</v>
      </c>
      <c r="F22303" s="86">
        <v>271729575.82373297</v>
      </c>
    </row>
    <row r="22304" spans="1:6">
      <c r="A22304">
        <v>2049</v>
      </c>
      <c r="B22304" t="s">
        <v>1066</v>
      </c>
      <c r="C22304" t="s">
        <v>1013</v>
      </c>
      <c r="D22304" t="s">
        <v>1017</v>
      </c>
      <c r="E22304" t="s">
        <v>1016</v>
      </c>
      <c r="F22304" s="86">
        <v>276520144.58293802</v>
      </c>
    </row>
    <row r="22305" spans="1:6">
      <c r="A22305">
        <v>2050</v>
      </c>
      <c r="B22305" t="s">
        <v>1066</v>
      </c>
      <c r="C22305" t="s">
        <v>1013</v>
      </c>
      <c r="D22305" t="s">
        <v>1017</v>
      </c>
      <c r="E22305" t="s">
        <v>1016</v>
      </c>
      <c r="F22305" s="86">
        <v>281444271.532381</v>
      </c>
    </row>
    <row r="22306" spans="1:6">
      <c r="A22306">
        <v>2017</v>
      </c>
      <c r="B22306" t="s">
        <v>1067</v>
      </c>
      <c r="C22306" t="s">
        <v>1013</v>
      </c>
      <c r="D22306" t="s">
        <v>1017</v>
      </c>
      <c r="E22306" t="s">
        <v>1016</v>
      </c>
      <c r="F22306" s="86">
        <v>20535051.299337</v>
      </c>
    </row>
    <row r="22307" spans="1:6">
      <c r="A22307">
        <v>2018</v>
      </c>
      <c r="B22307" t="s">
        <v>1067</v>
      </c>
      <c r="C22307" t="s">
        <v>1013</v>
      </c>
      <c r="D22307" t="s">
        <v>1017</v>
      </c>
      <c r="E22307" t="s">
        <v>1016</v>
      </c>
      <c r="F22307" s="86">
        <v>20681845.8083282</v>
      </c>
    </row>
    <row r="22308" spans="1:6">
      <c r="A22308">
        <v>2019</v>
      </c>
      <c r="B22308" t="s">
        <v>1067</v>
      </c>
      <c r="C22308" t="s">
        <v>1013</v>
      </c>
      <c r="D22308" t="s">
        <v>1017</v>
      </c>
      <c r="E22308" t="s">
        <v>1016</v>
      </c>
      <c r="F22308" s="86">
        <v>20828927.097617999</v>
      </c>
    </row>
    <row r="22309" spans="1:6">
      <c r="A22309">
        <v>2020</v>
      </c>
      <c r="B22309" t="s">
        <v>1067</v>
      </c>
      <c r="C22309" t="s">
        <v>1013</v>
      </c>
      <c r="D22309" t="s">
        <v>1017</v>
      </c>
      <c r="E22309" t="s">
        <v>1016</v>
      </c>
      <c r="F22309" s="86">
        <v>20977405.284491502</v>
      </c>
    </row>
    <row r="22310" spans="1:6">
      <c r="A22310">
        <v>2021</v>
      </c>
      <c r="B22310" t="s">
        <v>1067</v>
      </c>
      <c r="C22310" t="s">
        <v>1013</v>
      </c>
      <c r="D22310" t="s">
        <v>1017</v>
      </c>
      <c r="E22310" t="s">
        <v>1016</v>
      </c>
      <c r="F22310" s="86">
        <v>21149195.9343508</v>
      </c>
    </row>
    <row r="22311" spans="1:6">
      <c r="A22311">
        <v>2022</v>
      </c>
      <c r="B22311" t="s">
        <v>1067</v>
      </c>
      <c r="C22311" t="s">
        <v>1013</v>
      </c>
      <c r="D22311" t="s">
        <v>1017</v>
      </c>
      <c r="E22311" t="s">
        <v>1016</v>
      </c>
      <c r="F22311" s="86">
        <v>21358305.026942</v>
      </c>
    </row>
    <row r="22312" spans="1:6">
      <c r="A22312">
        <v>2023</v>
      </c>
      <c r="B22312" t="s">
        <v>1067</v>
      </c>
      <c r="C22312" t="s">
        <v>1013</v>
      </c>
      <c r="D22312" t="s">
        <v>1017</v>
      </c>
      <c r="E22312" t="s">
        <v>1016</v>
      </c>
      <c r="F22312" s="86">
        <v>21601004.418382801</v>
      </c>
    </row>
    <row r="22313" spans="1:6">
      <c r="A22313">
        <v>2024</v>
      </c>
      <c r="B22313" t="s">
        <v>1067</v>
      </c>
      <c r="C22313" t="s">
        <v>1013</v>
      </c>
      <c r="D22313" t="s">
        <v>1017</v>
      </c>
      <c r="E22313" t="s">
        <v>1016</v>
      </c>
      <c r="F22313" s="86">
        <v>21883103.722465102</v>
      </c>
    </row>
    <row r="22314" spans="1:6">
      <c r="A22314">
        <v>2025</v>
      </c>
      <c r="B22314" t="s">
        <v>1067</v>
      </c>
      <c r="C22314" t="s">
        <v>1013</v>
      </c>
      <c r="D22314" t="s">
        <v>1017</v>
      </c>
      <c r="E22314" t="s">
        <v>1016</v>
      </c>
      <c r="F22314" s="86">
        <v>22172733.3221309</v>
      </c>
    </row>
    <row r="22315" spans="1:6">
      <c r="A22315">
        <v>2026</v>
      </c>
      <c r="B22315" t="s">
        <v>1067</v>
      </c>
      <c r="C22315" t="s">
        <v>1013</v>
      </c>
      <c r="D22315" t="s">
        <v>1017</v>
      </c>
      <c r="E22315" t="s">
        <v>1016</v>
      </c>
      <c r="F22315" s="86">
        <v>22482502.299542598</v>
      </c>
    </row>
    <row r="22316" spans="1:6">
      <c r="A22316">
        <v>2027</v>
      </c>
      <c r="B22316" t="s">
        <v>1067</v>
      </c>
      <c r="C22316" t="s">
        <v>1013</v>
      </c>
      <c r="D22316" t="s">
        <v>1017</v>
      </c>
      <c r="E22316" t="s">
        <v>1016</v>
      </c>
      <c r="F22316" s="86">
        <v>22805805.456854399</v>
      </c>
    </row>
    <row r="22317" spans="1:6">
      <c r="A22317">
        <v>2028</v>
      </c>
      <c r="B22317" t="s">
        <v>1067</v>
      </c>
      <c r="C22317" t="s">
        <v>1013</v>
      </c>
      <c r="D22317" t="s">
        <v>1017</v>
      </c>
      <c r="E22317" t="s">
        <v>1016</v>
      </c>
      <c r="F22317" s="86">
        <v>23137499.250645701</v>
      </c>
    </row>
    <row r="22318" spans="1:6">
      <c r="A22318">
        <v>2029</v>
      </c>
      <c r="B22318" t="s">
        <v>1067</v>
      </c>
      <c r="C22318" t="s">
        <v>1013</v>
      </c>
      <c r="D22318" t="s">
        <v>1017</v>
      </c>
      <c r="E22318" t="s">
        <v>1016</v>
      </c>
      <c r="F22318" s="86">
        <v>23483328.537866302</v>
      </c>
    </row>
    <row r="22319" spans="1:6">
      <c r="A22319">
        <v>2030</v>
      </c>
      <c r="B22319" t="s">
        <v>1067</v>
      </c>
      <c r="C22319" t="s">
        <v>1013</v>
      </c>
      <c r="D22319" t="s">
        <v>1017</v>
      </c>
      <c r="E22319" t="s">
        <v>1016</v>
      </c>
      <c r="F22319" s="86">
        <v>23838325.543665901</v>
      </c>
    </row>
    <row r="22320" spans="1:6">
      <c r="A22320">
        <v>2031</v>
      </c>
      <c r="B22320" t="s">
        <v>1067</v>
      </c>
      <c r="C22320" t="s">
        <v>1013</v>
      </c>
      <c r="D22320" t="s">
        <v>1017</v>
      </c>
      <c r="E22320" t="s">
        <v>1016</v>
      </c>
      <c r="F22320" s="86">
        <v>24200732.582343102</v>
      </c>
    </row>
    <row r="22321" spans="1:6">
      <c r="A22321">
        <v>2032</v>
      </c>
      <c r="B22321" t="s">
        <v>1067</v>
      </c>
      <c r="C22321" t="s">
        <v>1013</v>
      </c>
      <c r="D22321" t="s">
        <v>1017</v>
      </c>
      <c r="E22321" t="s">
        <v>1016</v>
      </c>
      <c r="F22321" s="86">
        <v>24580235.427209899</v>
      </c>
    </row>
    <row r="22322" spans="1:6">
      <c r="A22322">
        <v>2033</v>
      </c>
      <c r="B22322" t="s">
        <v>1067</v>
      </c>
      <c r="C22322" t="s">
        <v>1013</v>
      </c>
      <c r="D22322" t="s">
        <v>1017</v>
      </c>
      <c r="E22322" t="s">
        <v>1016</v>
      </c>
      <c r="F22322" s="86">
        <v>24968276.924194001</v>
      </c>
    </row>
    <row r="22323" spans="1:6">
      <c r="A22323">
        <v>2034</v>
      </c>
      <c r="B22323" t="s">
        <v>1067</v>
      </c>
      <c r="C22323" t="s">
        <v>1013</v>
      </c>
      <c r="D22323" t="s">
        <v>1017</v>
      </c>
      <c r="E22323" t="s">
        <v>1016</v>
      </c>
      <c r="F22323" s="86">
        <v>25370139.3813769</v>
      </c>
    </row>
    <row r="22324" spans="1:6">
      <c r="A22324">
        <v>2035</v>
      </c>
      <c r="B22324" t="s">
        <v>1067</v>
      </c>
      <c r="C22324" t="s">
        <v>1013</v>
      </c>
      <c r="D22324" t="s">
        <v>1017</v>
      </c>
      <c r="E22324" t="s">
        <v>1016</v>
      </c>
      <c r="F22324" s="86">
        <v>25783704.3249394</v>
      </c>
    </row>
    <row r="22325" spans="1:6">
      <c r="A22325">
        <v>2036</v>
      </c>
      <c r="B22325" t="s">
        <v>1067</v>
      </c>
      <c r="C22325" t="s">
        <v>1013</v>
      </c>
      <c r="D22325" t="s">
        <v>1017</v>
      </c>
      <c r="E22325" t="s">
        <v>1016</v>
      </c>
      <c r="F22325" s="86">
        <v>26201644.980800599</v>
      </c>
    </row>
    <row r="22326" spans="1:6">
      <c r="A22326">
        <v>2037</v>
      </c>
      <c r="B22326" t="s">
        <v>1067</v>
      </c>
      <c r="C22326" t="s">
        <v>1013</v>
      </c>
      <c r="D22326" t="s">
        <v>1017</v>
      </c>
      <c r="E22326" t="s">
        <v>1016</v>
      </c>
      <c r="F22326" s="86">
        <v>26637967.328706399</v>
      </c>
    </row>
    <row r="22327" spans="1:6">
      <c r="A22327">
        <v>2038</v>
      </c>
      <c r="B22327" t="s">
        <v>1067</v>
      </c>
      <c r="C22327" t="s">
        <v>1013</v>
      </c>
      <c r="D22327" t="s">
        <v>1017</v>
      </c>
      <c r="E22327" t="s">
        <v>1016</v>
      </c>
      <c r="F22327" s="86">
        <v>27077148.228621099</v>
      </c>
    </row>
    <row r="22328" spans="1:6">
      <c r="A22328">
        <v>2039</v>
      </c>
      <c r="B22328" t="s">
        <v>1067</v>
      </c>
      <c r="C22328" t="s">
        <v>1013</v>
      </c>
      <c r="D22328" t="s">
        <v>1017</v>
      </c>
      <c r="E22328" t="s">
        <v>1016</v>
      </c>
      <c r="F22328" s="86">
        <v>27529937.316254999</v>
      </c>
    </row>
    <row r="22329" spans="1:6">
      <c r="A22329">
        <v>2040</v>
      </c>
      <c r="B22329" t="s">
        <v>1067</v>
      </c>
      <c r="C22329" t="s">
        <v>1013</v>
      </c>
      <c r="D22329" t="s">
        <v>1017</v>
      </c>
      <c r="E22329" t="s">
        <v>1016</v>
      </c>
      <c r="F22329" s="86">
        <v>27995233.7253002</v>
      </c>
    </row>
    <row r="22330" spans="1:6">
      <c r="A22330">
        <v>2041</v>
      </c>
      <c r="B22330" t="s">
        <v>1067</v>
      </c>
      <c r="C22330" t="s">
        <v>1013</v>
      </c>
      <c r="D22330" t="s">
        <v>1017</v>
      </c>
      <c r="E22330" t="s">
        <v>1016</v>
      </c>
      <c r="F22330" s="86">
        <v>28474702.6316844</v>
      </c>
    </row>
    <row r="22331" spans="1:6">
      <c r="A22331">
        <v>2042</v>
      </c>
      <c r="B22331" t="s">
        <v>1067</v>
      </c>
      <c r="C22331" t="s">
        <v>1013</v>
      </c>
      <c r="D22331" t="s">
        <v>1017</v>
      </c>
      <c r="E22331" t="s">
        <v>1016</v>
      </c>
      <c r="F22331" s="86">
        <v>28964033.079950701</v>
      </c>
    </row>
    <row r="22332" spans="1:6">
      <c r="A22332">
        <v>2043</v>
      </c>
      <c r="B22332" t="s">
        <v>1067</v>
      </c>
      <c r="C22332" t="s">
        <v>1013</v>
      </c>
      <c r="D22332" t="s">
        <v>1017</v>
      </c>
      <c r="E22332" t="s">
        <v>1016</v>
      </c>
      <c r="F22332" s="86">
        <v>29468710.899682499</v>
      </c>
    </row>
    <row r="22333" spans="1:6">
      <c r="A22333">
        <v>2044</v>
      </c>
      <c r="B22333" t="s">
        <v>1067</v>
      </c>
      <c r="C22333" t="s">
        <v>1013</v>
      </c>
      <c r="D22333" t="s">
        <v>1017</v>
      </c>
      <c r="E22333" t="s">
        <v>1016</v>
      </c>
      <c r="F22333" s="86">
        <v>29981881.1166449</v>
      </c>
    </row>
    <row r="22334" spans="1:6">
      <c r="A22334">
        <v>2045</v>
      </c>
      <c r="B22334" t="s">
        <v>1067</v>
      </c>
      <c r="C22334" t="s">
        <v>1013</v>
      </c>
      <c r="D22334" t="s">
        <v>1017</v>
      </c>
      <c r="E22334" t="s">
        <v>1016</v>
      </c>
      <c r="F22334" s="86">
        <v>30500222.629960101</v>
      </c>
    </row>
    <row r="22335" spans="1:6">
      <c r="A22335">
        <v>2046</v>
      </c>
      <c r="B22335" t="s">
        <v>1067</v>
      </c>
      <c r="C22335" t="s">
        <v>1013</v>
      </c>
      <c r="D22335" t="s">
        <v>1017</v>
      </c>
      <c r="E22335" t="s">
        <v>1016</v>
      </c>
      <c r="F22335" s="86">
        <v>31037713.6664421</v>
      </c>
    </row>
    <row r="22336" spans="1:6">
      <c r="A22336">
        <v>2047</v>
      </c>
      <c r="B22336" t="s">
        <v>1067</v>
      </c>
      <c r="C22336" t="s">
        <v>1013</v>
      </c>
      <c r="D22336" t="s">
        <v>1017</v>
      </c>
      <c r="E22336" t="s">
        <v>1016</v>
      </c>
      <c r="F22336" s="86">
        <v>31574501.628643699</v>
      </c>
    </row>
    <row r="22337" spans="1:6">
      <c r="A22337">
        <v>2048</v>
      </c>
      <c r="B22337" t="s">
        <v>1067</v>
      </c>
      <c r="C22337" t="s">
        <v>1013</v>
      </c>
      <c r="D22337" t="s">
        <v>1017</v>
      </c>
      <c r="E22337" t="s">
        <v>1016</v>
      </c>
      <c r="F22337" s="86">
        <v>32128283.636283599</v>
      </c>
    </row>
    <row r="22338" spans="1:6">
      <c r="A22338">
        <v>2049</v>
      </c>
      <c r="B22338" t="s">
        <v>1067</v>
      </c>
      <c r="C22338" t="s">
        <v>1013</v>
      </c>
      <c r="D22338" t="s">
        <v>1017</v>
      </c>
      <c r="E22338" t="s">
        <v>1016</v>
      </c>
      <c r="F22338" s="86">
        <v>32694702.4790182</v>
      </c>
    </row>
    <row r="22339" spans="1:6">
      <c r="A22339">
        <v>2050</v>
      </c>
      <c r="B22339" t="s">
        <v>1067</v>
      </c>
      <c r="C22339" t="s">
        <v>1013</v>
      </c>
      <c r="D22339" t="s">
        <v>1017</v>
      </c>
      <c r="E22339" t="s">
        <v>1016</v>
      </c>
      <c r="F22339" s="86">
        <v>33276912.740132399</v>
      </c>
    </row>
    <row r="22340" spans="1:6">
      <c r="A22340">
        <v>2017</v>
      </c>
      <c r="B22340" t="s">
        <v>1068</v>
      </c>
      <c r="C22340" t="s">
        <v>1013</v>
      </c>
      <c r="D22340" t="s">
        <v>1017</v>
      </c>
      <c r="E22340" t="s">
        <v>1016</v>
      </c>
      <c r="F22340" s="86">
        <v>5243500.80169647</v>
      </c>
    </row>
    <row r="22341" spans="1:6">
      <c r="A22341">
        <v>2018</v>
      </c>
      <c r="B22341" t="s">
        <v>1068</v>
      </c>
      <c r="C22341" t="s">
        <v>1013</v>
      </c>
      <c r="D22341" t="s">
        <v>1017</v>
      </c>
      <c r="E22341" t="s">
        <v>1016</v>
      </c>
      <c r="F22341" s="86">
        <v>5280983.8892407799</v>
      </c>
    </row>
    <row r="22342" spans="1:6">
      <c r="A22342">
        <v>2019</v>
      </c>
      <c r="B22342" t="s">
        <v>1068</v>
      </c>
      <c r="C22342" t="s">
        <v>1013</v>
      </c>
      <c r="D22342" t="s">
        <v>1017</v>
      </c>
      <c r="E22342" t="s">
        <v>1016</v>
      </c>
      <c r="F22342" s="86">
        <v>5318540.2043949896</v>
      </c>
    </row>
    <row r="22343" spans="1:6">
      <c r="A22343">
        <v>2020</v>
      </c>
      <c r="B22343" t="s">
        <v>1068</v>
      </c>
      <c r="C22343" t="s">
        <v>1013</v>
      </c>
      <c r="D22343" t="s">
        <v>1017</v>
      </c>
      <c r="E22343" t="s">
        <v>1016</v>
      </c>
      <c r="F22343" s="86">
        <v>5356453.20887483</v>
      </c>
    </row>
    <row r="22344" spans="1:6">
      <c r="A22344">
        <v>2021</v>
      </c>
      <c r="B22344" t="s">
        <v>1068</v>
      </c>
      <c r="C22344" t="s">
        <v>1013</v>
      </c>
      <c r="D22344" t="s">
        <v>1017</v>
      </c>
      <c r="E22344" t="s">
        <v>1016</v>
      </c>
      <c r="F22344" s="86">
        <v>5400318.9093851596</v>
      </c>
    </row>
    <row r="22345" spans="1:6">
      <c r="A22345">
        <v>2022</v>
      </c>
      <c r="B22345" t="s">
        <v>1068</v>
      </c>
      <c r="C22345" t="s">
        <v>1013</v>
      </c>
      <c r="D22345" t="s">
        <v>1017</v>
      </c>
      <c r="E22345" t="s">
        <v>1016</v>
      </c>
      <c r="F22345" s="86">
        <v>5453713.6479061795</v>
      </c>
    </row>
    <row r="22346" spans="1:6">
      <c r="A22346">
        <v>2023</v>
      </c>
      <c r="B22346" t="s">
        <v>1068</v>
      </c>
      <c r="C22346" t="s">
        <v>1013</v>
      </c>
      <c r="D22346" t="s">
        <v>1017</v>
      </c>
      <c r="E22346" t="s">
        <v>1016</v>
      </c>
      <c r="F22346" s="86">
        <v>5515685.46550922</v>
      </c>
    </row>
    <row r="22347" spans="1:6">
      <c r="A22347">
        <v>2024</v>
      </c>
      <c r="B22347" t="s">
        <v>1068</v>
      </c>
      <c r="C22347" t="s">
        <v>1013</v>
      </c>
      <c r="D22347" t="s">
        <v>1017</v>
      </c>
      <c r="E22347" t="s">
        <v>1016</v>
      </c>
      <c r="F22347" s="86">
        <v>5587717.8118399596</v>
      </c>
    </row>
    <row r="22348" spans="1:6">
      <c r="A22348">
        <v>2025</v>
      </c>
      <c r="B22348" t="s">
        <v>1068</v>
      </c>
      <c r="C22348" t="s">
        <v>1013</v>
      </c>
      <c r="D22348" t="s">
        <v>1017</v>
      </c>
      <c r="E22348" t="s">
        <v>1016</v>
      </c>
      <c r="F22348" s="86">
        <v>5661672.9734757803</v>
      </c>
    </row>
    <row r="22349" spans="1:6">
      <c r="A22349">
        <v>2026</v>
      </c>
      <c r="B22349" t="s">
        <v>1068</v>
      </c>
      <c r="C22349" t="s">
        <v>1013</v>
      </c>
      <c r="D22349" t="s">
        <v>1017</v>
      </c>
      <c r="E22349" t="s">
        <v>1016</v>
      </c>
      <c r="F22349" s="86">
        <v>5740770.6030712696</v>
      </c>
    </row>
    <row r="22350" spans="1:6">
      <c r="A22350">
        <v>2027</v>
      </c>
      <c r="B22350" t="s">
        <v>1068</v>
      </c>
      <c r="C22350" t="s">
        <v>1013</v>
      </c>
      <c r="D22350" t="s">
        <v>1017</v>
      </c>
      <c r="E22350" t="s">
        <v>1016</v>
      </c>
      <c r="F22350" s="86">
        <v>5823324.1034177803</v>
      </c>
    </row>
    <row r="22351" spans="1:6">
      <c r="A22351">
        <v>2028</v>
      </c>
      <c r="B22351" t="s">
        <v>1068</v>
      </c>
      <c r="C22351" t="s">
        <v>1013</v>
      </c>
      <c r="D22351" t="s">
        <v>1017</v>
      </c>
      <c r="E22351" t="s">
        <v>1016</v>
      </c>
      <c r="F22351" s="86">
        <v>5908020.10189908</v>
      </c>
    </row>
    <row r="22352" spans="1:6">
      <c r="A22352">
        <v>2029</v>
      </c>
      <c r="B22352" t="s">
        <v>1068</v>
      </c>
      <c r="C22352" t="s">
        <v>1013</v>
      </c>
      <c r="D22352" t="s">
        <v>1017</v>
      </c>
      <c r="E22352" t="s">
        <v>1016</v>
      </c>
      <c r="F22352" s="86">
        <v>5996325.5128940996</v>
      </c>
    </row>
    <row r="22353" spans="1:6">
      <c r="A22353">
        <v>2030</v>
      </c>
      <c r="B22353" t="s">
        <v>1068</v>
      </c>
      <c r="C22353" t="s">
        <v>1013</v>
      </c>
      <c r="D22353" t="s">
        <v>1017</v>
      </c>
      <c r="E22353" t="s">
        <v>1016</v>
      </c>
      <c r="F22353" s="86">
        <v>6086971.8452249104</v>
      </c>
    </row>
    <row r="22354" spans="1:6">
      <c r="A22354">
        <v>2031</v>
      </c>
      <c r="B22354" t="s">
        <v>1068</v>
      </c>
      <c r="C22354" t="s">
        <v>1013</v>
      </c>
      <c r="D22354" t="s">
        <v>1017</v>
      </c>
      <c r="E22354" t="s">
        <v>1016</v>
      </c>
      <c r="F22354" s="86">
        <v>6179510.2845082702</v>
      </c>
    </row>
    <row r="22355" spans="1:6">
      <c r="A22355">
        <v>2032</v>
      </c>
      <c r="B22355" t="s">
        <v>1068</v>
      </c>
      <c r="C22355" t="s">
        <v>1013</v>
      </c>
      <c r="D22355" t="s">
        <v>1017</v>
      </c>
      <c r="E22355" t="s">
        <v>1016</v>
      </c>
      <c r="F22355" s="86">
        <v>6276414.0342139797</v>
      </c>
    </row>
    <row r="22356" spans="1:6">
      <c r="A22356">
        <v>2033</v>
      </c>
      <c r="B22356" t="s">
        <v>1068</v>
      </c>
      <c r="C22356" t="s">
        <v>1013</v>
      </c>
      <c r="D22356" t="s">
        <v>1017</v>
      </c>
      <c r="E22356" t="s">
        <v>1016</v>
      </c>
      <c r="F22356" s="86">
        <v>6375498.0769499</v>
      </c>
    </row>
    <row r="22357" spans="1:6">
      <c r="A22357">
        <v>2034</v>
      </c>
      <c r="B22357" t="s">
        <v>1068</v>
      </c>
      <c r="C22357" t="s">
        <v>1013</v>
      </c>
      <c r="D22357" t="s">
        <v>1017</v>
      </c>
      <c r="E22357" t="s">
        <v>1016</v>
      </c>
      <c r="F22357" s="86">
        <v>6478111.2180467499</v>
      </c>
    </row>
    <row r="22358" spans="1:6">
      <c r="A22358">
        <v>2035</v>
      </c>
      <c r="B22358" t="s">
        <v>1068</v>
      </c>
      <c r="C22358" t="s">
        <v>1013</v>
      </c>
      <c r="D22358" t="s">
        <v>1017</v>
      </c>
      <c r="E22358" t="s">
        <v>1016</v>
      </c>
      <c r="F22358" s="86">
        <v>6583712.51806367</v>
      </c>
    </row>
    <row r="22359" spans="1:6">
      <c r="A22359">
        <v>2036</v>
      </c>
      <c r="B22359" t="s">
        <v>1068</v>
      </c>
      <c r="C22359" t="s">
        <v>1013</v>
      </c>
      <c r="D22359" t="s">
        <v>1017</v>
      </c>
      <c r="E22359" t="s">
        <v>1016</v>
      </c>
      <c r="F22359" s="86">
        <v>6690431.1296767704</v>
      </c>
    </row>
    <row r="22360" spans="1:6">
      <c r="A22360">
        <v>2037</v>
      </c>
      <c r="B22360" t="s">
        <v>1068</v>
      </c>
      <c r="C22360" t="s">
        <v>1013</v>
      </c>
      <c r="D22360" t="s">
        <v>1017</v>
      </c>
      <c r="E22360" t="s">
        <v>1016</v>
      </c>
      <c r="F22360" s="86">
        <v>6801843.3948662998</v>
      </c>
    </row>
    <row r="22361" spans="1:6">
      <c r="A22361">
        <v>2038</v>
      </c>
      <c r="B22361" t="s">
        <v>1068</v>
      </c>
      <c r="C22361" t="s">
        <v>1013</v>
      </c>
      <c r="D22361" t="s">
        <v>1017</v>
      </c>
      <c r="E22361" t="s">
        <v>1016</v>
      </c>
      <c r="F22361" s="86">
        <v>6913985.5739738401</v>
      </c>
    </row>
    <row r="22362" spans="1:6">
      <c r="A22362">
        <v>2039</v>
      </c>
      <c r="B22362" t="s">
        <v>1068</v>
      </c>
      <c r="C22362" t="s">
        <v>1013</v>
      </c>
      <c r="D22362" t="s">
        <v>1017</v>
      </c>
      <c r="E22362" t="s">
        <v>1016</v>
      </c>
      <c r="F22362" s="86">
        <v>7029602.5212801304</v>
      </c>
    </row>
    <row r="22363" spans="1:6">
      <c r="A22363">
        <v>2040</v>
      </c>
      <c r="B22363" t="s">
        <v>1068</v>
      </c>
      <c r="C22363" t="s">
        <v>1013</v>
      </c>
      <c r="D22363" t="s">
        <v>1017</v>
      </c>
      <c r="E22363" t="s">
        <v>1016</v>
      </c>
      <c r="F22363" s="86">
        <v>7148413.1372504001</v>
      </c>
    </row>
    <row r="22364" spans="1:6">
      <c r="A22364">
        <v>2041</v>
      </c>
      <c r="B22364" t="s">
        <v>1068</v>
      </c>
      <c r="C22364" t="s">
        <v>1013</v>
      </c>
      <c r="D22364" t="s">
        <v>1017</v>
      </c>
      <c r="E22364" t="s">
        <v>1016</v>
      </c>
      <c r="F22364" s="86">
        <v>7270842.6144582396</v>
      </c>
    </row>
    <row r="22365" spans="1:6">
      <c r="A22365">
        <v>2042</v>
      </c>
      <c r="B22365" t="s">
        <v>1068</v>
      </c>
      <c r="C22365" t="s">
        <v>1013</v>
      </c>
      <c r="D22365" t="s">
        <v>1017</v>
      </c>
      <c r="E22365" t="s">
        <v>1016</v>
      </c>
      <c r="F22365" s="86">
        <v>7395790.1765742097</v>
      </c>
    </row>
    <row r="22366" spans="1:6">
      <c r="A22366">
        <v>2043</v>
      </c>
      <c r="B22366" t="s">
        <v>1068</v>
      </c>
      <c r="C22366" t="s">
        <v>1013</v>
      </c>
      <c r="D22366" t="s">
        <v>1017</v>
      </c>
      <c r="E22366" t="s">
        <v>1016</v>
      </c>
      <c r="F22366" s="86">
        <v>7524656.5969102504</v>
      </c>
    </row>
    <row r="22367" spans="1:6">
      <c r="A22367">
        <v>2044</v>
      </c>
      <c r="B22367" t="s">
        <v>1068</v>
      </c>
      <c r="C22367" t="s">
        <v>1013</v>
      </c>
      <c r="D22367" t="s">
        <v>1017</v>
      </c>
      <c r="E22367" t="s">
        <v>1016</v>
      </c>
      <c r="F22367" s="86">
        <v>7655691.4993716804</v>
      </c>
    </row>
    <row r="22368" spans="1:6">
      <c r="A22368">
        <v>2045</v>
      </c>
      <c r="B22368" t="s">
        <v>1068</v>
      </c>
      <c r="C22368" t="s">
        <v>1013</v>
      </c>
      <c r="D22368" t="s">
        <v>1017</v>
      </c>
      <c r="E22368" t="s">
        <v>1016</v>
      </c>
      <c r="F22368" s="86">
        <v>7788046.86099225</v>
      </c>
    </row>
    <row r="22369" spans="1:6">
      <c r="A22369">
        <v>2046</v>
      </c>
      <c r="B22369" t="s">
        <v>1068</v>
      </c>
      <c r="C22369" t="s">
        <v>1013</v>
      </c>
      <c r="D22369" t="s">
        <v>1017</v>
      </c>
      <c r="E22369" t="s">
        <v>1016</v>
      </c>
      <c r="F22369" s="86">
        <v>7925291.9372092802</v>
      </c>
    </row>
    <row r="22370" spans="1:6">
      <c r="A22370">
        <v>2047</v>
      </c>
      <c r="B22370" t="s">
        <v>1068</v>
      </c>
      <c r="C22370" t="s">
        <v>1013</v>
      </c>
      <c r="D22370" t="s">
        <v>1017</v>
      </c>
      <c r="E22370" t="s">
        <v>1016</v>
      </c>
      <c r="F22370" s="86">
        <v>8062357.48767302</v>
      </c>
    </row>
    <row r="22371" spans="1:6">
      <c r="A22371">
        <v>2048</v>
      </c>
      <c r="B22371" t="s">
        <v>1068</v>
      </c>
      <c r="C22371" t="s">
        <v>1013</v>
      </c>
      <c r="D22371" t="s">
        <v>1017</v>
      </c>
      <c r="E22371" t="s">
        <v>1016</v>
      </c>
      <c r="F22371" s="86">
        <v>8203762.3645684998</v>
      </c>
    </row>
    <row r="22372" spans="1:6">
      <c r="A22372">
        <v>2049</v>
      </c>
      <c r="B22372" t="s">
        <v>1068</v>
      </c>
      <c r="C22372" t="s">
        <v>1013</v>
      </c>
      <c r="D22372" t="s">
        <v>1017</v>
      </c>
      <c r="E22372" t="s">
        <v>1016</v>
      </c>
      <c r="F22372" s="86">
        <v>8348393.98066145</v>
      </c>
    </row>
    <row r="22373" spans="1:6">
      <c r="A22373">
        <v>2050</v>
      </c>
      <c r="B22373" t="s">
        <v>1068</v>
      </c>
      <c r="C22373" t="s">
        <v>1013</v>
      </c>
      <c r="D22373" t="s">
        <v>1017</v>
      </c>
      <c r="E22373" t="s">
        <v>1016</v>
      </c>
      <c r="F22373" s="86">
        <v>8497057.8396607693</v>
      </c>
    </row>
    <row r="22374" spans="1:6">
      <c r="A22374">
        <v>2017</v>
      </c>
      <c r="B22374" t="s">
        <v>1069</v>
      </c>
      <c r="C22374" t="s">
        <v>1013</v>
      </c>
      <c r="D22374" t="s">
        <v>1017</v>
      </c>
      <c r="E22374" t="s">
        <v>1016</v>
      </c>
      <c r="F22374" s="86">
        <v>60555231.8710403</v>
      </c>
    </row>
    <row r="22375" spans="1:6">
      <c r="A22375">
        <v>2018</v>
      </c>
      <c r="B22375" t="s">
        <v>1069</v>
      </c>
      <c r="C22375" t="s">
        <v>1013</v>
      </c>
      <c r="D22375" t="s">
        <v>1017</v>
      </c>
      <c r="E22375" t="s">
        <v>1016</v>
      </c>
      <c r="F22375" s="86">
        <v>60988110.0460096</v>
      </c>
    </row>
    <row r="22376" spans="1:6">
      <c r="A22376">
        <v>2019</v>
      </c>
      <c r="B22376" t="s">
        <v>1069</v>
      </c>
      <c r="C22376" t="s">
        <v>1013</v>
      </c>
      <c r="D22376" t="s">
        <v>1017</v>
      </c>
      <c r="E22376" t="s">
        <v>1016</v>
      </c>
      <c r="F22376" s="86">
        <v>61421833.8992889</v>
      </c>
    </row>
    <row r="22377" spans="1:6">
      <c r="A22377">
        <v>2020</v>
      </c>
      <c r="B22377" t="s">
        <v>1069</v>
      </c>
      <c r="C22377" t="s">
        <v>1013</v>
      </c>
      <c r="D22377" t="s">
        <v>1017</v>
      </c>
      <c r="E22377" t="s">
        <v>1016</v>
      </c>
      <c r="F22377" s="86">
        <v>61859677.024336599</v>
      </c>
    </row>
    <row r="22378" spans="1:6">
      <c r="A22378">
        <v>2021</v>
      </c>
      <c r="B22378" t="s">
        <v>1069</v>
      </c>
      <c r="C22378" t="s">
        <v>1013</v>
      </c>
      <c r="D22378" t="s">
        <v>1017</v>
      </c>
      <c r="E22378" t="s">
        <v>1016</v>
      </c>
      <c r="F22378" s="86">
        <v>62366265.612008601</v>
      </c>
    </row>
    <row r="22379" spans="1:6">
      <c r="A22379">
        <v>2022</v>
      </c>
      <c r="B22379" t="s">
        <v>1069</v>
      </c>
      <c r="C22379" t="s">
        <v>1013</v>
      </c>
      <c r="D22379" t="s">
        <v>1017</v>
      </c>
      <c r="E22379" t="s">
        <v>1016</v>
      </c>
      <c r="F22379" s="86">
        <v>62982901.499770403</v>
      </c>
    </row>
    <row r="22380" spans="1:6">
      <c r="A22380">
        <v>2023</v>
      </c>
      <c r="B22380" t="s">
        <v>1069</v>
      </c>
      <c r="C22380" t="s">
        <v>1013</v>
      </c>
      <c r="D22380" t="s">
        <v>1017</v>
      </c>
      <c r="E22380" t="s">
        <v>1016</v>
      </c>
      <c r="F22380" s="86">
        <v>63698590.869591303</v>
      </c>
    </row>
    <row r="22381" spans="1:6">
      <c r="A22381">
        <v>2024</v>
      </c>
      <c r="B22381" t="s">
        <v>1069</v>
      </c>
      <c r="C22381" t="s">
        <v>1013</v>
      </c>
      <c r="D22381" t="s">
        <v>1017</v>
      </c>
      <c r="E22381" t="s">
        <v>1016</v>
      </c>
      <c r="F22381" s="86">
        <v>64530465.527236402</v>
      </c>
    </row>
    <row r="22382" spans="1:6">
      <c r="A22382">
        <v>2025</v>
      </c>
      <c r="B22382" t="s">
        <v>1069</v>
      </c>
      <c r="C22382" t="s">
        <v>1013</v>
      </c>
      <c r="D22382" t="s">
        <v>1017</v>
      </c>
      <c r="E22382" t="s">
        <v>1016</v>
      </c>
      <c r="F22382" s="86">
        <v>65384546.060506999</v>
      </c>
    </row>
    <row r="22383" spans="1:6">
      <c r="A22383">
        <v>2026</v>
      </c>
      <c r="B22383" t="s">
        <v>1069</v>
      </c>
      <c r="C22383" t="s">
        <v>1013</v>
      </c>
      <c r="D22383" t="s">
        <v>1017</v>
      </c>
      <c r="E22383" t="s">
        <v>1016</v>
      </c>
      <c r="F22383" s="86">
        <v>66298015.035100199</v>
      </c>
    </row>
    <row r="22384" spans="1:6">
      <c r="A22384">
        <v>2027</v>
      </c>
      <c r="B22384" t="s">
        <v>1069</v>
      </c>
      <c r="C22384" t="s">
        <v>1013</v>
      </c>
      <c r="D22384" t="s">
        <v>1017</v>
      </c>
      <c r="E22384" t="s">
        <v>1016</v>
      </c>
      <c r="F22384" s="86">
        <v>67251394.569939196</v>
      </c>
    </row>
    <row r="22385" spans="1:6">
      <c r="A22385">
        <v>2028</v>
      </c>
      <c r="B22385" t="s">
        <v>1069</v>
      </c>
      <c r="C22385" t="s">
        <v>1013</v>
      </c>
      <c r="D22385" t="s">
        <v>1017</v>
      </c>
      <c r="E22385" t="s">
        <v>1016</v>
      </c>
      <c r="F22385" s="86">
        <v>68229517.015333906</v>
      </c>
    </row>
    <row r="22386" spans="1:6">
      <c r="A22386">
        <v>2029</v>
      </c>
      <c r="B22386" t="s">
        <v>1069</v>
      </c>
      <c r="C22386" t="s">
        <v>1013</v>
      </c>
      <c r="D22386" t="s">
        <v>1017</v>
      </c>
      <c r="E22386" t="s">
        <v>1016</v>
      </c>
      <c r="F22386" s="86">
        <v>69249323.217430905</v>
      </c>
    </row>
    <row r="22387" spans="1:6">
      <c r="A22387">
        <v>2030</v>
      </c>
      <c r="B22387" t="s">
        <v>1069</v>
      </c>
      <c r="C22387" t="s">
        <v>1013</v>
      </c>
      <c r="D22387" t="s">
        <v>1017</v>
      </c>
      <c r="E22387" t="s">
        <v>1016</v>
      </c>
      <c r="F22387" s="86">
        <v>70296163.845504403</v>
      </c>
    </row>
    <row r="22388" spans="1:6">
      <c r="A22388">
        <v>2031</v>
      </c>
      <c r="B22388" t="s">
        <v>1069</v>
      </c>
      <c r="C22388" t="s">
        <v>1013</v>
      </c>
      <c r="D22388" t="s">
        <v>1017</v>
      </c>
      <c r="E22388" t="s">
        <v>1016</v>
      </c>
      <c r="F22388" s="86">
        <v>71364855.709912002</v>
      </c>
    </row>
    <row r="22389" spans="1:6">
      <c r="A22389">
        <v>2032</v>
      </c>
      <c r="B22389" t="s">
        <v>1069</v>
      </c>
      <c r="C22389" t="s">
        <v>1013</v>
      </c>
      <c r="D22389" t="s">
        <v>1017</v>
      </c>
      <c r="E22389" t="s">
        <v>1016</v>
      </c>
      <c r="F22389" s="86">
        <v>72483960.913577497</v>
      </c>
    </row>
    <row r="22390" spans="1:6">
      <c r="A22390">
        <v>2033</v>
      </c>
      <c r="B22390" t="s">
        <v>1069</v>
      </c>
      <c r="C22390" t="s">
        <v>1013</v>
      </c>
      <c r="D22390" t="s">
        <v>1017</v>
      </c>
      <c r="E22390" t="s">
        <v>1016</v>
      </c>
      <c r="F22390" s="86">
        <v>73628245.506926402</v>
      </c>
    </row>
    <row r="22391" spans="1:6">
      <c r="A22391">
        <v>2034</v>
      </c>
      <c r="B22391" t="s">
        <v>1069</v>
      </c>
      <c r="C22391" t="s">
        <v>1013</v>
      </c>
      <c r="D22391" t="s">
        <v>1017</v>
      </c>
      <c r="E22391" t="s">
        <v>1016</v>
      </c>
      <c r="F22391" s="86">
        <v>74813286.338831097</v>
      </c>
    </row>
    <row r="22392" spans="1:6">
      <c r="A22392">
        <v>2035</v>
      </c>
      <c r="B22392" t="s">
        <v>1069</v>
      </c>
      <c r="C22392" t="s">
        <v>1013</v>
      </c>
      <c r="D22392" t="s">
        <v>1017</v>
      </c>
      <c r="E22392" t="s">
        <v>1016</v>
      </c>
      <c r="F22392" s="86">
        <v>76032836.301775396</v>
      </c>
    </row>
    <row r="22393" spans="1:6">
      <c r="A22393">
        <v>2036</v>
      </c>
      <c r="B22393" t="s">
        <v>1069</v>
      </c>
      <c r="C22393" t="s">
        <v>1013</v>
      </c>
      <c r="D22393" t="s">
        <v>1017</v>
      </c>
      <c r="E22393" t="s">
        <v>1016</v>
      </c>
      <c r="F22393" s="86">
        <v>77265289.6789345</v>
      </c>
    </row>
    <row r="22394" spans="1:6">
      <c r="A22394">
        <v>2037</v>
      </c>
      <c r="B22394" t="s">
        <v>1069</v>
      </c>
      <c r="C22394" t="s">
        <v>1013</v>
      </c>
      <c r="D22394" t="s">
        <v>1017</v>
      </c>
      <c r="E22394" t="s">
        <v>1016</v>
      </c>
      <c r="F22394" s="86">
        <v>78551948.307774007</v>
      </c>
    </row>
    <row r="22395" spans="1:6">
      <c r="A22395">
        <v>2038</v>
      </c>
      <c r="B22395" t="s">
        <v>1069</v>
      </c>
      <c r="C22395" t="s">
        <v>1013</v>
      </c>
      <c r="D22395" t="s">
        <v>1017</v>
      </c>
      <c r="E22395" t="s">
        <v>1016</v>
      </c>
      <c r="F22395" s="86">
        <v>79847036.439768597</v>
      </c>
    </row>
    <row r="22396" spans="1:6">
      <c r="A22396">
        <v>2039</v>
      </c>
      <c r="B22396" t="s">
        <v>1069</v>
      </c>
      <c r="C22396" t="s">
        <v>1013</v>
      </c>
      <c r="D22396" t="s">
        <v>1017</v>
      </c>
      <c r="E22396" t="s">
        <v>1016</v>
      </c>
      <c r="F22396" s="86">
        <v>81182253.371572897</v>
      </c>
    </row>
    <row r="22397" spans="1:6">
      <c r="A22397">
        <v>2040</v>
      </c>
      <c r="B22397" t="s">
        <v>1069</v>
      </c>
      <c r="C22397" t="s">
        <v>1013</v>
      </c>
      <c r="D22397" t="s">
        <v>1017</v>
      </c>
      <c r="E22397" t="s">
        <v>1016</v>
      </c>
      <c r="F22397" s="86">
        <v>82554352.789673999</v>
      </c>
    </row>
    <row r="22398" spans="1:6">
      <c r="A22398">
        <v>2041</v>
      </c>
      <c r="B22398" t="s">
        <v>1069</v>
      </c>
      <c r="C22398" t="s">
        <v>1013</v>
      </c>
      <c r="D22398" t="s">
        <v>1017</v>
      </c>
      <c r="E22398" t="s">
        <v>1016</v>
      </c>
      <c r="F22398" s="86">
        <v>83968245.084259406</v>
      </c>
    </row>
    <row r="22399" spans="1:6">
      <c r="A22399">
        <v>2042</v>
      </c>
      <c r="B22399" t="s">
        <v>1069</v>
      </c>
      <c r="C22399" t="s">
        <v>1013</v>
      </c>
      <c r="D22399" t="s">
        <v>1017</v>
      </c>
      <c r="E22399" t="s">
        <v>1016</v>
      </c>
      <c r="F22399" s="86">
        <v>85411217.800732702</v>
      </c>
    </row>
    <row r="22400" spans="1:6">
      <c r="A22400">
        <v>2043</v>
      </c>
      <c r="B22400" t="s">
        <v>1069</v>
      </c>
      <c r="C22400" t="s">
        <v>1013</v>
      </c>
      <c r="D22400" t="s">
        <v>1017</v>
      </c>
      <c r="E22400" t="s">
        <v>1016</v>
      </c>
      <c r="F22400" s="86">
        <v>86899447.946767002</v>
      </c>
    </row>
    <row r="22401" spans="1:6">
      <c r="A22401">
        <v>2044</v>
      </c>
      <c r="B22401" t="s">
        <v>1069</v>
      </c>
      <c r="C22401" t="s">
        <v>1013</v>
      </c>
      <c r="D22401" t="s">
        <v>1017</v>
      </c>
      <c r="E22401" t="s">
        <v>1016</v>
      </c>
      <c r="F22401" s="86">
        <v>88412721.082757294</v>
      </c>
    </row>
    <row r="22402" spans="1:6">
      <c r="A22402">
        <v>2045</v>
      </c>
      <c r="B22402" t="s">
        <v>1069</v>
      </c>
      <c r="C22402" t="s">
        <v>1013</v>
      </c>
      <c r="D22402" t="s">
        <v>1017</v>
      </c>
      <c r="E22402" t="s">
        <v>1016</v>
      </c>
      <c r="F22402" s="86">
        <v>89941243.708274201</v>
      </c>
    </row>
    <row r="22403" spans="1:6">
      <c r="A22403">
        <v>2046</v>
      </c>
      <c r="B22403" t="s">
        <v>1069</v>
      </c>
      <c r="C22403" t="s">
        <v>1013</v>
      </c>
      <c r="D22403" t="s">
        <v>1017</v>
      </c>
      <c r="E22403" t="s">
        <v>1016</v>
      </c>
      <c r="F22403" s="86">
        <v>91526235.820946798</v>
      </c>
    </row>
    <row r="22404" spans="1:6">
      <c r="A22404">
        <v>2047</v>
      </c>
      <c r="B22404" t="s">
        <v>1069</v>
      </c>
      <c r="C22404" t="s">
        <v>1013</v>
      </c>
      <c r="D22404" t="s">
        <v>1017</v>
      </c>
      <c r="E22404" t="s">
        <v>1016</v>
      </c>
      <c r="F22404" s="86">
        <v>93109154.657762393</v>
      </c>
    </row>
    <row r="22405" spans="1:6">
      <c r="A22405">
        <v>2048</v>
      </c>
      <c r="B22405" t="s">
        <v>1069</v>
      </c>
      <c r="C22405" t="s">
        <v>1013</v>
      </c>
      <c r="D22405" t="s">
        <v>1017</v>
      </c>
      <c r="E22405" t="s">
        <v>1016</v>
      </c>
      <c r="F22405" s="86">
        <v>94742186.754435599</v>
      </c>
    </row>
    <row r="22406" spans="1:6">
      <c r="A22406">
        <v>2049</v>
      </c>
      <c r="B22406" t="s">
        <v>1069</v>
      </c>
      <c r="C22406" t="s">
        <v>1013</v>
      </c>
      <c r="D22406" t="s">
        <v>1017</v>
      </c>
      <c r="E22406" t="s">
        <v>1016</v>
      </c>
      <c r="F22406" s="86">
        <v>96412483.256642401</v>
      </c>
    </row>
    <row r="22407" spans="1:6">
      <c r="A22407">
        <v>2050</v>
      </c>
      <c r="B22407" t="s">
        <v>1069</v>
      </c>
      <c r="C22407" t="s">
        <v>1013</v>
      </c>
      <c r="D22407" t="s">
        <v>1017</v>
      </c>
      <c r="E22407" t="s">
        <v>1016</v>
      </c>
      <c r="F22407" s="86">
        <v>98129346.625793502</v>
      </c>
    </row>
    <row r="22408" spans="1:6">
      <c r="A22408">
        <v>2017</v>
      </c>
      <c r="B22408" t="s">
        <v>1070</v>
      </c>
      <c r="C22408" t="s">
        <v>1013</v>
      </c>
      <c r="D22408" t="s">
        <v>1017</v>
      </c>
      <c r="E22408" t="s">
        <v>1016</v>
      </c>
      <c r="F22408" s="86">
        <v>48442141.691801399</v>
      </c>
    </row>
    <row r="22409" spans="1:6">
      <c r="A22409">
        <v>2018</v>
      </c>
      <c r="B22409" t="s">
        <v>1070</v>
      </c>
      <c r="C22409" t="s">
        <v>1013</v>
      </c>
      <c r="D22409" t="s">
        <v>1017</v>
      </c>
      <c r="E22409" t="s">
        <v>1016</v>
      </c>
      <c r="F22409" s="86">
        <v>48788429.621666998</v>
      </c>
    </row>
    <row r="22410" spans="1:6">
      <c r="A22410">
        <v>2019</v>
      </c>
      <c r="B22410" t="s">
        <v>1070</v>
      </c>
      <c r="C22410" t="s">
        <v>1013</v>
      </c>
      <c r="D22410" t="s">
        <v>1017</v>
      </c>
      <c r="E22410" t="s">
        <v>1016</v>
      </c>
      <c r="F22410" s="86">
        <v>49135394.065637998</v>
      </c>
    </row>
    <row r="22411" spans="1:6">
      <c r="A22411">
        <v>2020</v>
      </c>
      <c r="B22411" t="s">
        <v>1070</v>
      </c>
      <c r="C22411" t="s">
        <v>1013</v>
      </c>
      <c r="D22411" t="s">
        <v>1017</v>
      </c>
      <c r="E22411" t="s">
        <v>1016</v>
      </c>
      <c r="F22411" s="86">
        <v>49485653.787993699</v>
      </c>
    </row>
    <row r="22412" spans="1:6">
      <c r="A22412">
        <v>2021</v>
      </c>
      <c r="B22412" t="s">
        <v>1070</v>
      </c>
      <c r="C22412" t="s">
        <v>1013</v>
      </c>
      <c r="D22412" t="s">
        <v>1017</v>
      </c>
      <c r="E22412" t="s">
        <v>1016</v>
      </c>
      <c r="F22412" s="86">
        <v>49890907.560214698</v>
      </c>
    </row>
    <row r="22413" spans="1:6">
      <c r="A22413">
        <v>2022</v>
      </c>
      <c r="B22413" t="s">
        <v>1070</v>
      </c>
      <c r="C22413" t="s">
        <v>1013</v>
      </c>
      <c r="D22413" t="s">
        <v>1017</v>
      </c>
      <c r="E22413" t="s">
        <v>1016</v>
      </c>
      <c r="F22413" s="86">
        <v>50384195.458291396</v>
      </c>
    </row>
    <row r="22414" spans="1:6">
      <c r="A22414">
        <v>2023</v>
      </c>
      <c r="B22414" t="s">
        <v>1070</v>
      </c>
      <c r="C22414" t="s">
        <v>1013</v>
      </c>
      <c r="D22414" t="s">
        <v>1017</v>
      </c>
      <c r="E22414" t="s">
        <v>1016</v>
      </c>
      <c r="F22414" s="86">
        <v>50956722.798852399</v>
      </c>
    </row>
    <row r="22415" spans="1:6">
      <c r="A22415">
        <v>2024</v>
      </c>
      <c r="B22415" t="s">
        <v>1070</v>
      </c>
      <c r="C22415" t="s">
        <v>1013</v>
      </c>
      <c r="D22415" t="s">
        <v>1017</v>
      </c>
      <c r="E22415" t="s">
        <v>1016</v>
      </c>
      <c r="F22415" s="86">
        <v>51622194.448292702</v>
      </c>
    </row>
    <row r="22416" spans="1:6">
      <c r="A22416">
        <v>2025</v>
      </c>
      <c r="B22416" t="s">
        <v>1070</v>
      </c>
      <c r="C22416" t="s">
        <v>1013</v>
      </c>
      <c r="D22416" t="s">
        <v>1017</v>
      </c>
      <c r="E22416" t="s">
        <v>1016</v>
      </c>
      <c r="F22416" s="86">
        <v>52305430.048760898</v>
      </c>
    </row>
    <row r="22417" spans="1:6">
      <c r="A22417">
        <v>2026</v>
      </c>
      <c r="B22417" t="s">
        <v>1070</v>
      </c>
      <c r="C22417" t="s">
        <v>1013</v>
      </c>
      <c r="D22417" t="s">
        <v>1017</v>
      </c>
      <c r="E22417" t="s">
        <v>1016</v>
      </c>
      <c r="F22417" s="86">
        <v>53036174.397862703</v>
      </c>
    </row>
    <row r="22418" spans="1:6">
      <c r="A22418">
        <v>2027</v>
      </c>
      <c r="B22418" t="s">
        <v>1070</v>
      </c>
      <c r="C22418" t="s">
        <v>1013</v>
      </c>
      <c r="D22418" t="s">
        <v>1017</v>
      </c>
      <c r="E22418" t="s">
        <v>1016</v>
      </c>
      <c r="F22418" s="86">
        <v>53798845.848136202</v>
      </c>
    </row>
    <row r="22419" spans="1:6">
      <c r="A22419">
        <v>2028</v>
      </c>
      <c r="B22419" t="s">
        <v>1070</v>
      </c>
      <c r="C22419" t="s">
        <v>1013</v>
      </c>
      <c r="D22419" t="s">
        <v>1017</v>
      </c>
      <c r="E22419" t="s">
        <v>1016</v>
      </c>
      <c r="F22419" s="86">
        <v>54581310.791754</v>
      </c>
    </row>
    <row r="22420" spans="1:6">
      <c r="A22420">
        <v>2029</v>
      </c>
      <c r="B22420" t="s">
        <v>1070</v>
      </c>
      <c r="C22420" t="s">
        <v>1013</v>
      </c>
      <c r="D22420" t="s">
        <v>1017</v>
      </c>
      <c r="E22420" t="s">
        <v>1016</v>
      </c>
      <c r="F22420" s="86">
        <v>55397121.333861597</v>
      </c>
    </row>
    <row r="22421" spans="1:6">
      <c r="A22421">
        <v>2030</v>
      </c>
      <c r="B22421" t="s">
        <v>1070</v>
      </c>
      <c r="C22421" t="s">
        <v>1013</v>
      </c>
      <c r="D22421" t="s">
        <v>1017</v>
      </c>
      <c r="E22421" t="s">
        <v>1016</v>
      </c>
      <c r="F22421" s="86">
        <v>56234558.504308999</v>
      </c>
    </row>
    <row r="22422" spans="1:6">
      <c r="A22422">
        <v>2031</v>
      </c>
      <c r="B22422" t="s">
        <v>1070</v>
      </c>
      <c r="C22422" t="s">
        <v>1013</v>
      </c>
      <c r="D22422" t="s">
        <v>1017</v>
      </c>
      <c r="E22422" t="s">
        <v>1016</v>
      </c>
      <c r="F22422" s="86">
        <v>57089475.926320702</v>
      </c>
    </row>
    <row r="22423" spans="1:6">
      <c r="A22423">
        <v>2032</v>
      </c>
      <c r="B22423" t="s">
        <v>1070</v>
      </c>
      <c r="C22423" t="s">
        <v>1013</v>
      </c>
      <c r="D22423" t="s">
        <v>1017</v>
      </c>
      <c r="E22423" t="s">
        <v>1016</v>
      </c>
      <c r="F22423" s="86">
        <v>57984722.318233497</v>
      </c>
    </row>
    <row r="22424" spans="1:6">
      <c r="A22424">
        <v>2033</v>
      </c>
      <c r="B22424" t="s">
        <v>1070</v>
      </c>
      <c r="C22424" t="s">
        <v>1013</v>
      </c>
      <c r="D22424" t="s">
        <v>1017</v>
      </c>
      <c r="E22424" t="s">
        <v>1016</v>
      </c>
      <c r="F22424" s="86">
        <v>58900111.372061297</v>
      </c>
    </row>
    <row r="22425" spans="1:6">
      <c r="A22425">
        <v>2034</v>
      </c>
      <c r="B22425" t="s">
        <v>1070</v>
      </c>
      <c r="C22425" t="s">
        <v>1013</v>
      </c>
      <c r="D22425" t="s">
        <v>1017</v>
      </c>
      <c r="E22425" t="s">
        <v>1016</v>
      </c>
      <c r="F22425" s="86">
        <v>59848104.041166298</v>
      </c>
    </row>
    <row r="22426" spans="1:6">
      <c r="A22426">
        <v>2035</v>
      </c>
      <c r="B22426" t="s">
        <v>1070</v>
      </c>
      <c r="C22426" t="s">
        <v>1013</v>
      </c>
      <c r="D22426" t="s">
        <v>1017</v>
      </c>
      <c r="E22426" t="s">
        <v>1016</v>
      </c>
      <c r="F22426" s="86">
        <v>60823702.850382201</v>
      </c>
    </row>
    <row r="22427" spans="1:6">
      <c r="A22427">
        <v>2036</v>
      </c>
      <c r="B22427" t="s">
        <v>1070</v>
      </c>
      <c r="C22427" t="s">
        <v>1013</v>
      </c>
      <c r="D22427" t="s">
        <v>1017</v>
      </c>
      <c r="E22427" t="s">
        <v>1016</v>
      </c>
      <c r="F22427" s="86">
        <v>61809623.9554656</v>
      </c>
    </row>
    <row r="22428" spans="1:6">
      <c r="A22428">
        <v>2037</v>
      </c>
      <c r="B22428" t="s">
        <v>1070</v>
      </c>
      <c r="C22428" t="s">
        <v>1013</v>
      </c>
      <c r="D22428" t="s">
        <v>1017</v>
      </c>
      <c r="E22428" t="s">
        <v>1016</v>
      </c>
      <c r="F22428" s="86">
        <v>62838907.432407103</v>
      </c>
    </row>
    <row r="22429" spans="1:6">
      <c r="A22429">
        <v>2038</v>
      </c>
      <c r="B22429" t="s">
        <v>1070</v>
      </c>
      <c r="C22429" t="s">
        <v>1013</v>
      </c>
      <c r="D22429" t="s">
        <v>1017</v>
      </c>
      <c r="E22429" t="s">
        <v>1016</v>
      </c>
      <c r="F22429" s="86">
        <v>63874934.227367699</v>
      </c>
    </row>
    <row r="22430" spans="1:6">
      <c r="A22430">
        <v>2039</v>
      </c>
      <c r="B22430" t="s">
        <v>1070</v>
      </c>
      <c r="C22430" t="s">
        <v>1013</v>
      </c>
      <c r="D22430" t="s">
        <v>1017</v>
      </c>
      <c r="E22430" t="s">
        <v>1016</v>
      </c>
      <c r="F22430" s="86">
        <v>64943062.707785398</v>
      </c>
    </row>
    <row r="22431" spans="1:6">
      <c r="A22431">
        <v>2040</v>
      </c>
      <c r="B22431" t="s">
        <v>1070</v>
      </c>
      <c r="C22431" t="s">
        <v>1013</v>
      </c>
      <c r="D22431" t="s">
        <v>1017</v>
      </c>
      <c r="E22431" t="s">
        <v>1016</v>
      </c>
      <c r="F22431" s="86">
        <v>66040695.932416499</v>
      </c>
    </row>
    <row r="22432" spans="1:6">
      <c r="A22432">
        <v>2041</v>
      </c>
      <c r="B22432" t="s">
        <v>1070</v>
      </c>
      <c r="C22432" t="s">
        <v>1013</v>
      </c>
      <c r="D22432" t="s">
        <v>1017</v>
      </c>
      <c r="E22432" t="s">
        <v>1016</v>
      </c>
      <c r="F22432" s="86">
        <v>67171762.047679901</v>
      </c>
    </row>
    <row r="22433" spans="1:6">
      <c r="A22433">
        <v>2042</v>
      </c>
      <c r="B22433" t="s">
        <v>1070</v>
      </c>
      <c r="C22433" t="s">
        <v>1013</v>
      </c>
      <c r="D22433" t="s">
        <v>1017</v>
      </c>
      <c r="E22433" t="s">
        <v>1016</v>
      </c>
      <c r="F22433" s="86">
        <v>68326091.518957704</v>
      </c>
    </row>
    <row r="22434" spans="1:6">
      <c r="A22434">
        <v>2043</v>
      </c>
      <c r="B22434" t="s">
        <v>1070</v>
      </c>
      <c r="C22434" t="s">
        <v>1013</v>
      </c>
      <c r="D22434" t="s">
        <v>1017</v>
      </c>
      <c r="E22434" t="s">
        <v>1016</v>
      </c>
      <c r="F22434" s="86">
        <v>69516625.406396806</v>
      </c>
    </row>
    <row r="22435" spans="1:6">
      <c r="A22435">
        <v>2044</v>
      </c>
      <c r="B22435" t="s">
        <v>1070</v>
      </c>
      <c r="C22435" t="s">
        <v>1013</v>
      </c>
      <c r="D22435" t="s">
        <v>1017</v>
      </c>
      <c r="E22435" t="s">
        <v>1016</v>
      </c>
      <c r="F22435" s="86">
        <v>70727192.840572506</v>
      </c>
    </row>
    <row r="22436" spans="1:6">
      <c r="A22436">
        <v>2045</v>
      </c>
      <c r="B22436" t="s">
        <v>1070</v>
      </c>
      <c r="C22436" t="s">
        <v>1013</v>
      </c>
      <c r="D22436" t="s">
        <v>1017</v>
      </c>
      <c r="E22436" t="s">
        <v>1016</v>
      </c>
      <c r="F22436" s="86">
        <v>71949959.351682603</v>
      </c>
    </row>
    <row r="22437" spans="1:6">
      <c r="A22437">
        <v>2046</v>
      </c>
      <c r="B22437" t="s">
        <v>1070</v>
      </c>
      <c r="C22437" t="s">
        <v>1013</v>
      </c>
      <c r="D22437" t="s">
        <v>1017</v>
      </c>
      <c r="E22437" t="s">
        <v>1016</v>
      </c>
      <c r="F22437" s="86">
        <v>73217899.546610504</v>
      </c>
    </row>
    <row r="22438" spans="1:6">
      <c r="A22438">
        <v>2047</v>
      </c>
      <c r="B22438" t="s">
        <v>1070</v>
      </c>
      <c r="C22438" t="s">
        <v>1013</v>
      </c>
      <c r="D22438" t="s">
        <v>1017</v>
      </c>
      <c r="E22438" t="s">
        <v>1016</v>
      </c>
      <c r="F22438" s="86">
        <v>74484181.190828204</v>
      </c>
    </row>
    <row r="22439" spans="1:6">
      <c r="A22439">
        <v>2048</v>
      </c>
      <c r="B22439" t="s">
        <v>1070</v>
      </c>
      <c r="C22439" t="s">
        <v>1013</v>
      </c>
      <c r="D22439" t="s">
        <v>1017</v>
      </c>
      <c r="E22439" t="s">
        <v>1016</v>
      </c>
      <c r="F22439" s="86">
        <v>75790551.751554802</v>
      </c>
    </row>
    <row r="22440" spans="1:6">
      <c r="A22440">
        <v>2049</v>
      </c>
      <c r="B22440" t="s">
        <v>1070</v>
      </c>
      <c r="C22440" t="s">
        <v>1013</v>
      </c>
      <c r="D22440" t="s">
        <v>1017</v>
      </c>
      <c r="E22440" t="s">
        <v>1016</v>
      </c>
      <c r="F22440" s="86">
        <v>77126732.578994006</v>
      </c>
    </row>
    <row r="22441" spans="1:6">
      <c r="A22441">
        <v>2050</v>
      </c>
      <c r="B22441" t="s">
        <v>1070</v>
      </c>
      <c r="C22441" t="s">
        <v>1013</v>
      </c>
      <c r="D22441" t="s">
        <v>1017</v>
      </c>
      <c r="E22441" t="s">
        <v>1016</v>
      </c>
      <c r="F22441" s="86">
        <v>78500165.328306198</v>
      </c>
    </row>
    <row r="22442" spans="1:6">
      <c r="A22442">
        <v>2017</v>
      </c>
      <c r="B22442" t="s">
        <v>1071</v>
      </c>
      <c r="C22442" t="s">
        <v>1013</v>
      </c>
      <c r="D22442" t="s">
        <v>1017</v>
      </c>
      <c r="E22442" t="s">
        <v>1016</v>
      </c>
      <c r="F22442" s="86">
        <v>11309602.458652999</v>
      </c>
    </row>
    <row r="22443" spans="1:6">
      <c r="A22443">
        <v>2018</v>
      </c>
      <c r="B22443" t="s">
        <v>1071</v>
      </c>
      <c r="C22443" t="s">
        <v>1013</v>
      </c>
      <c r="D22443" t="s">
        <v>1017</v>
      </c>
      <c r="E22443" t="s">
        <v>1016</v>
      </c>
      <c r="F22443" s="86">
        <v>11390448.983728699</v>
      </c>
    </row>
    <row r="22444" spans="1:6">
      <c r="A22444">
        <v>2019</v>
      </c>
      <c r="B22444" t="s">
        <v>1071</v>
      </c>
      <c r="C22444" t="s">
        <v>1013</v>
      </c>
      <c r="D22444" t="s">
        <v>1017</v>
      </c>
      <c r="E22444" t="s">
        <v>1016</v>
      </c>
      <c r="F22444" s="86">
        <v>11471453.451978</v>
      </c>
    </row>
    <row r="22445" spans="1:6">
      <c r="A22445">
        <v>2020</v>
      </c>
      <c r="B22445" t="s">
        <v>1071</v>
      </c>
      <c r="C22445" t="s">
        <v>1013</v>
      </c>
      <c r="D22445" t="s">
        <v>1017</v>
      </c>
      <c r="E22445" t="s">
        <v>1016</v>
      </c>
      <c r="F22445" s="86">
        <v>11553227.256330499</v>
      </c>
    </row>
    <row r="22446" spans="1:6">
      <c r="A22446">
        <v>2021</v>
      </c>
      <c r="B22446" t="s">
        <v>1071</v>
      </c>
      <c r="C22446" t="s">
        <v>1013</v>
      </c>
      <c r="D22446" t="s">
        <v>1017</v>
      </c>
      <c r="E22446" t="s">
        <v>1016</v>
      </c>
      <c r="F22446" s="86">
        <v>11647840.3122075</v>
      </c>
    </row>
    <row r="22447" spans="1:6">
      <c r="A22447">
        <v>2022</v>
      </c>
      <c r="B22447" t="s">
        <v>1071</v>
      </c>
      <c r="C22447" t="s">
        <v>1013</v>
      </c>
      <c r="D22447" t="s">
        <v>1017</v>
      </c>
      <c r="E22447" t="s">
        <v>1016</v>
      </c>
      <c r="F22447" s="86">
        <v>11763006.3604059</v>
      </c>
    </row>
    <row r="22448" spans="1:6">
      <c r="A22448">
        <v>2023</v>
      </c>
      <c r="B22448" t="s">
        <v>1071</v>
      </c>
      <c r="C22448" t="s">
        <v>1013</v>
      </c>
      <c r="D22448" t="s">
        <v>1017</v>
      </c>
      <c r="E22448" t="s">
        <v>1016</v>
      </c>
      <c r="F22448" s="86">
        <v>11896672.139669999</v>
      </c>
    </row>
    <row r="22449" spans="1:6">
      <c r="A22449">
        <v>2024</v>
      </c>
      <c r="B22449" t="s">
        <v>1071</v>
      </c>
      <c r="C22449" t="s">
        <v>1013</v>
      </c>
      <c r="D22449" t="s">
        <v>1017</v>
      </c>
      <c r="E22449" t="s">
        <v>1016</v>
      </c>
      <c r="F22449" s="86">
        <v>12052037.2729987</v>
      </c>
    </row>
    <row r="22450" spans="1:6">
      <c r="A22450">
        <v>2025</v>
      </c>
      <c r="B22450" t="s">
        <v>1071</v>
      </c>
      <c r="C22450" t="s">
        <v>1013</v>
      </c>
      <c r="D22450" t="s">
        <v>1017</v>
      </c>
      <c r="E22450" t="s">
        <v>1016</v>
      </c>
      <c r="F22450" s="86">
        <v>12211549.6883674</v>
      </c>
    </row>
    <row r="22451" spans="1:6">
      <c r="A22451">
        <v>2026</v>
      </c>
      <c r="B22451" t="s">
        <v>1071</v>
      </c>
      <c r="C22451" t="s">
        <v>1013</v>
      </c>
      <c r="D22451" t="s">
        <v>1017</v>
      </c>
      <c r="E22451" t="s">
        <v>1016</v>
      </c>
      <c r="F22451" s="86">
        <v>12382153.790469799</v>
      </c>
    </row>
    <row r="22452" spans="1:6">
      <c r="A22452">
        <v>2027</v>
      </c>
      <c r="B22452" t="s">
        <v>1071</v>
      </c>
      <c r="C22452" t="s">
        <v>1013</v>
      </c>
      <c r="D22452" t="s">
        <v>1017</v>
      </c>
      <c r="E22452" t="s">
        <v>1016</v>
      </c>
      <c r="F22452" s="86">
        <v>12560211.791374</v>
      </c>
    </row>
    <row r="22453" spans="1:6">
      <c r="A22453">
        <v>2028</v>
      </c>
      <c r="B22453" t="s">
        <v>1071</v>
      </c>
      <c r="C22453" t="s">
        <v>1013</v>
      </c>
      <c r="D22453" t="s">
        <v>1017</v>
      </c>
      <c r="E22453" t="s">
        <v>1016</v>
      </c>
      <c r="F22453" s="86">
        <v>12742890.9038388</v>
      </c>
    </row>
    <row r="22454" spans="1:6">
      <c r="A22454">
        <v>2029</v>
      </c>
      <c r="B22454" t="s">
        <v>1071</v>
      </c>
      <c r="C22454" t="s">
        <v>1013</v>
      </c>
      <c r="D22454" t="s">
        <v>1017</v>
      </c>
      <c r="E22454" t="s">
        <v>1016</v>
      </c>
      <c r="F22454" s="86">
        <v>12933355.086275499</v>
      </c>
    </row>
    <row r="22455" spans="1:6">
      <c r="A22455">
        <v>2030</v>
      </c>
      <c r="B22455" t="s">
        <v>1071</v>
      </c>
      <c r="C22455" t="s">
        <v>1013</v>
      </c>
      <c r="D22455" t="s">
        <v>1017</v>
      </c>
      <c r="E22455" t="s">
        <v>1016</v>
      </c>
      <c r="F22455" s="86">
        <v>13128868.3553237</v>
      </c>
    </row>
    <row r="22456" spans="1:6">
      <c r="A22456">
        <v>2031</v>
      </c>
      <c r="B22456" t="s">
        <v>1071</v>
      </c>
      <c r="C22456" t="s">
        <v>1013</v>
      </c>
      <c r="D22456" t="s">
        <v>1017</v>
      </c>
      <c r="E22456" t="s">
        <v>1016</v>
      </c>
      <c r="F22456" s="86">
        <v>13328462.6721779</v>
      </c>
    </row>
    <row r="22457" spans="1:6">
      <c r="A22457">
        <v>2032</v>
      </c>
      <c r="B22457" t="s">
        <v>1071</v>
      </c>
      <c r="C22457" t="s">
        <v>1013</v>
      </c>
      <c r="D22457" t="s">
        <v>1017</v>
      </c>
      <c r="E22457" t="s">
        <v>1016</v>
      </c>
      <c r="F22457" s="86">
        <v>13537472.44015</v>
      </c>
    </row>
    <row r="22458" spans="1:6">
      <c r="A22458">
        <v>2033</v>
      </c>
      <c r="B22458" t="s">
        <v>1071</v>
      </c>
      <c r="C22458" t="s">
        <v>1013</v>
      </c>
      <c r="D22458" t="s">
        <v>1017</v>
      </c>
      <c r="E22458" t="s">
        <v>1016</v>
      </c>
      <c r="F22458" s="86">
        <v>13751184.838740099</v>
      </c>
    </row>
    <row r="22459" spans="1:6">
      <c r="A22459">
        <v>2034</v>
      </c>
      <c r="B22459" t="s">
        <v>1071</v>
      </c>
      <c r="C22459" t="s">
        <v>1013</v>
      </c>
      <c r="D22459" t="s">
        <v>1017</v>
      </c>
      <c r="E22459" t="s">
        <v>1016</v>
      </c>
      <c r="F22459" s="86">
        <v>13972509.079305399</v>
      </c>
    </row>
    <row r="22460" spans="1:6">
      <c r="A22460">
        <v>2035</v>
      </c>
      <c r="B22460" t="s">
        <v>1071</v>
      </c>
      <c r="C22460" t="s">
        <v>1013</v>
      </c>
      <c r="D22460" t="s">
        <v>1017</v>
      </c>
      <c r="E22460" t="s">
        <v>1016</v>
      </c>
      <c r="F22460" s="86">
        <v>14200278.4203384</v>
      </c>
    </row>
    <row r="22461" spans="1:6">
      <c r="A22461">
        <v>2036</v>
      </c>
      <c r="B22461" t="s">
        <v>1071</v>
      </c>
      <c r="C22461" t="s">
        <v>1013</v>
      </c>
      <c r="D22461" t="s">
        <v>1017</v>
      </c>
      <c r="E22461" t="s">
        <v>1016</v>
      </c>
      <c r="F22461" s="86">
        <v>14430457.6685027</v>
      </c>
    </row>
    <row r="22462" spans="1:6">
      <c r="A22462">
        <v>2037</v>
      </c>
      <c r="B22462" t="s">
        <v>1071</v>
      </c>
      <c r="C22462" t="s">
        <v>1013</v>
      </c>
      <c r="D22462" t="s">
        <v>1017</v>
      </c>
      <c r="E22462" t="s">
        <v>1016</v>
      </c>
      <c r="F22462" s="86">
        <v>14670760.564595301</v>
      </c>
    </row>
    <row r="22463" spans="1:6">
      <c r="A22463">
        <v>2038</v>
      </c>
      <c r="B22463" t="s">
        <v>1071</v>
      </c>
      <c r="C22463" t="s">
        <v>1013</v>
      </c>
      <c r="D22463" t="s">
        <v>1017</v>
      </c>
      <c r="E22463" t="s">
        <v>1016</v>
      </c>
      <c r="F22463" s="86">
        <v>14912637.797482001</v>
      </c>
    </row>
    <row r="22464" spans="1:6">
      <c r="A22464">
        <v>2039</v>
      </c>
      <c r="B22464" t="s">
        <v>1071</v>
      </c>
      <c r="C22464" t="s">
        <v>1013</v>
      </c>
      <c r="D22464" t="s">
        <v>1017</v>
      </c>
      <c r="E22464" t="s">
        <v>1016</v>
      </c>
      <c r="F22464" s="86">
        <v>15162009.6886991</v>
      </c>
    </row>
    <row r="22465" spans="1:6">
      <c r="A22465">
        <v>2040</v>
      </c>
      <c r="B22465" t="s">
        <v>1071</v>
      </c>
      <c r="C22465" t="s">
        <v>1013</v>
      </c>
      <c r="D22465" t="s">
        <v>1017</v>
      </c>
      <c r="E22465" t="s">
        <v>1016</v>
      </c>
      <c r="F22465" s="86">
        <v>15418269.940257801</v>
      </c>
    </row>
    <row r="22466" spans="1:6">
      <c r="A22466">
        <v>2041</v>
      </c>
      <c r="B22466" t="s">
        <v>1071</v>
      </c>
      <c r="C22466" t="s">
        <v>1013</v>
      </c>
      <c r="D22466" t="s">
        <v>1017</v>
      </c>
      <c r="E22466" t="s">
        <v>1016</v>
      </c>
      <c r="F22466" s="86">
        <v>15682335.641552901</v>
      </c>
    </row>
    <row r="22467" spans="1:6">
      <c r="A22467">
        <v>2042</v>
      </c>
      <c r="B22467" t="s">
        <v>1071</v>
      </c>
      <c r="C22467" t="s">
        <v>1013</v>
      </c>
      <c r="D22467" t="s">
        <v>1017</v>
      </c>
      <c r="E22467" t="s">
        <v>1016</v>
      </c>
      <c r="F22467" s="86">
        <v>15951832.5500405</v>
      </c>
    </row>
    <row r="22468" spans="1:6">
      <c r="A22468">
        <v>2043</v>
      </c>
      <c r="B22468" t="s">
        <v>1071</v>
      </c>
      <c r="C22468" t="s">
        <v>1013</v>
      </c>
      <c r="D22468" t="s">
        <v>1017</v>
      </c>
      <c r="E22468" t="s">
        <v>1016</v>
      </c>
      <c r="F22468" s="86">
        <v>16229781.9657818</v>
      </c>
    </row>
    <row r="22469" spans="1:6">
      <c r="A22469">
        <v>2044</v>
      </c>
      <c r="B22469" t="s">
        <v>1071</v>
      </c>
      <c r="C22469" t="s">
        <v>1013</v>
      </c>
      <c r="D22469" t="s">
        <v>1017</v>
      </c>
      <c r="E22469" t="s">
        <v>1016</v>
      </c>
      <c r="F22469" s="86">
        <v>16512408.5374355</v>
      </c>
    </row>
    <row r="22470" spans="1:6">
      <c r="A22470">
        <v>2045</v>
      </c>
      <c r="B22470" t="s">
        <v>1071</v>
      </c>
      <c r="C22470" t="s">
        <v>1013</v>
      </c>
      <c r="D22470" t="s">
        <v>1017</v>
      </c>
      <c r="E22470" t="s">
        <v>1016</v>
      </c>
      <c r="F22470" s="86">
        <v>16797883.181153599</v>
      </c>
    </row>
    <row r="22471" spans="1:6">
      <c r="A22471">
        <v>2046</v>
      </c>
      <c r="B22471" t="s">
        <v>1071</v>
      </c>
      <c r="C22471" t="s">
        <v>1013</v>
      </c>
      <c r="D22471" t="s">
        <v>1017</v>
      </c>
      <c r="E22471" t="s">
        <v>1016</v>
      </c>
      <c r="F22471" s="86">
        <v>17093904.352909699</v>
      </c>
    </row>
    <row r="22472" spans="1:6">
      <c r="A22472">
        <v>2047</v>
      </c>
      <c r="B22472" t="s">
        <v>1071</v>
      </c>
      <c r="C22472" t="s">
        <v>1013</v>
      </c>
      <c r="D22472" t="s">
        <v>1017</v>
      </c>
      <c r="E22472" t="s">
        <v>1016</v>
      </c>
      <c r="F22472" s="86">
        <v>17389538.3091437</v>
      </c>
    </row>
    <row r="22473" spans="1:6">
      <c r="A22473">
        <v>2048</v>
      </c>
      <c r="B22473" t="s">
        <v>1071</v>
      </c>
      <c r="C22473" t="s">
        <v>1013</v>
      </c>
      <c r="D22473" t="s">
        <v>1017</v>
      </c>
      <c r="E22473" t="s">
        <v>1016</v>
      </c>
      <c r="F22473" s="86">
        <v>17694531.672143701</v>
      </c>
    </row>
    <row r="22474" spans="1:6">
      <c r="A22474">
        <v>2049</v>
      </c>
      <c r="B22474" t="s">
        <v>1071</v>
      </c>
      <c r="C22474" t="s">
        <v>1013</v>
      </c>
      <c r="D22474" t="s">
        <v>1017</v>
      </c>
      <c r="E22474" t="s">
        <v>1016</v>
      </c>
      <c r="F22474" s="86">
        <v>18006484.724660501</v>
      </c>
    </row>
    <row r="22475" spans="1:6">
      <c r="A22475">
        <v>2050</v>
      </c>
      <c r="B22475" t="s">
        <v>1071</v>
      </c>
      <c r="C22475" t="s">
        <v>1013</v>
      </c>
      <c r="D22475" t="s">
        <v>1017</v>
      </c>
      <c r="E22475" t="s">
        <v>1016</v>
      </c>
      <c r="F22475" s="86">
        <v>18327134.841602899</v>
      </c>
    </row>
    <row r="22476" spans="1:6">
      <c r="A22476">
        <v>2017</v>
      </c>
      <c r="B22476" t="s">
        <v>1072</v>
      </c>
      <c r="C22476" t="s">
        <v>1013</v>
      </c>
      <c r="D22476" t="s">
        <v>1017</v>
      </c>
      <c r="E22476" t="s">
        <v>1016</v>
      </c>
      <c r="F22476" s="86">
        <v>44103545.9947467</v>
      </c>
    </row>
    <row r="22477" spans="1:6">
      <c r="A22477">
        <v>2018</v>
      </c>
      <c r="B22477" t="s">
        <v>1072</v>
      </c>
      <c r="C22477" t="s">
        <v>1013</v>
      </c>
      <c r="D22477" t="s">
        <v>1017</v>
      </c>
      <c r="E22477" t="s">
        <v>1016</v>
      </c>
      <c r="F22477" s="86">
        <v>44418819.537758403</v>
      </c>
    </row>
    <row r="22478" spans="1:6">
      <c r="A22478">
        <v>2019</v>
      </c>
      <c r="B22478" t="s">
        <v>1072</v>
      </c>
      <c r="C22478" t="s">
        <v>1013</v>
      </c>
      <c r="D22478" t="s">
        <v>1017</v>
      </c>
      <c r="E22478" t="s">
        <v>1016</v>
      </c>
      <c r="F22478" s="86">
        <v>44734709.004631601</v>
      </c>
    </row>
    <row r="22479" spans="1:6">
      <c r="A22479">
        <v>2020</v>
      </c>
      <c r="B22479" t="s">
        <v>1072</v>
      </c>
      <c r="C22479" t="s">
        <v>1013</v>
      </c>
      <c r="D22479" t="s">
        <v>1017</v>
      </c>
      <c r="E22479" t="s">
        <v>1016</v>
      </c>
      <c r="F22479" s="86">
        <v>45053598.616765298</v>
      </c>
    </row>
    <row r="22480" spans="1:6">
      <c r="A22480">
        <v>2021</v>
      </c>
      <c r="B22480" t="s">
        <v>1072</v>
      </c>
      <c r="C22480" t="s">
        <v>1013</v>
      </c>
      <c r="D22480" t="s">
        <v>1017</v>
      </c>
      <c r="E22480" t="s">
        <v>1016</v>
      </c>
      <c r="F22480" s="86">
        <v>45422556.878280804</v>
      </c>
    </row>
    <row r="22481" spans="1:6">
      <c r="A22481">
        <v>2022</v>
      </c>
      <c r="B22481" t="s">
        <v>1072</v>
      </c>
      <c r="C22481" t="s">
        <v>1013</v>
      </c>
      <c r="D22481" t="s">
        <v>1017</v>
      </c>
      <c r="E22481" t="s">
        <v>1016</v>
      </c>
      <c r="F22481" s="86">
        <v>45871664.715830401</v>
      </c>
    </row>
    <row r="22482" spans="1:6">
      <c r="A22482">
        <v>2023</v>
      </c>
      <c r="B22482" t="s">
        <v>1072</v>
      </c>
      <c r="C22482" t="s">
        <v>1013</v>
      </c>
      <c r="D22482" t="s">
        <v>1017</v>
      </c>
      <c r="E22482" t="s">
        <v>1016</v>
      </c>
      <c r="F22482" s="86">
        <v>46392915.119215302</v>
      </c>
    </row>
    <row r="22483" spans="1:6">
      <c r="A22483">
        <v>2024</v>
      </c>
      <c r="B22483" t="s">
        <v>1072</v>
      </c>
      <c r="C22483" t="s">
        <v>1013</v>
      </c>
      <c r="D22483" t="s">
        <v>1017</v>
      </c>
      <c r="E22483" t="s">
        <v>1016</v>
      </c>
      <c r="F22483" s="86">
        <v>46998785.513757698</v>
      </c>
    </row>
    <row r="22484" spans="1:6">
      <c r="A22484">
        <v>2025</v>
      </c>
      <c r="B22484" t="s">
        <v>1072</v>
      </c>
      <c r="C22484" t="s">
        <v>1013</v>
      </c>
      <c r="D22484" t="s">
        <v>1017</v>
      </c>
      <c r="E22484" t="s">
        <v>1016</v>
      </c>
      <c r="F22484" s="86">
        <v>47620828.876790904</v>
      </c>
    </row>
    <row r="22485" spans="1:6">
      <c r="A22485">
        <v>2026</v>
      </c>
      <c r="B22485" t="s">
        <v>1072</v>
      </c>
      <c r="C22485" t="s">
        <v>1013</v>
      </c>
      <c r="D22485" t="s">
        <v>1017</v>
      </c>
      <c r="E22485" t="s">
        <v>1016</v>
      </c>
      <c r="F22485" s="86">
        <v>48286125.989706598</v>
      </c>
    </row>
    <row r="22486" spans="1:6">
      <c r="A22486">
        <v>2027</v>
      </c>
      <c r="B22486" t="s">
        <v>1072</v>
      </c>
      <c r="C22486" t="s">
        <v>1013</v>
      </c>
      <c r="D22486" t="s">
        <v>1017</v>
      </c>
      <c r="E22486" t="s">
        <v>1016</v>
      </c>
      <c r="F22486" s="86">
        <v>48980490.735180102</v>
      </c>
    </row>
    <row r="22487" spans="1:6">
      <c r="A22487">
        <v>2028</v>
      </c>
      <c r="B22487" t="s">
        <v>1072</v>
      </c>
      <c r="C22487" t="s">
        <v>1013</v>
      </c>
      <c r="D22487" t="s">
        <v>1017</v>
      </c>
      <c r="E22487" t="s">
        <v>1016</v>
      </c>
      <c r="F22487" s="86">
        <v>49692876.220728703</v>
      </c>
    </row>
    <row r="22488" spans="1:6">
      <c r="A22488">
        <v>2029</v>
      </c>
      <c r="B22488" t="s">
        <v>1072</v>
      </c>
      <c r="C22488" t="s">
        <v>1013</v>
      </c>
      <c r="D22488" t="s">
        <v>1017</v>
      </c>
      <c r="E22488" t="s">
        <v>1016</v>
      </c>
      <c r="F22488" s="86">
        <v>50435620.792092897</v>
      </c>
    </row>
    <row r="22489" spans="1:6">
      <c r="A22489">
        <v>2030</v>
      </c>
      <c r="B22489" t="s">
        <v>1072</v>
      </c>
      <c r="C22489" t="s">
        <v>1013</v>
      </c>
      <c r="D22489" t="s">
        <v>1017</v>
      </c>
      <c r="E22489" t="s">
        <v>1016</v>
      </c>
      <c r="F22489" s="86">
        <v>51198055.058511503</v>
      </c>
    </row>
    <row r="22490" spans="1:6">
      <c r="A22490">
        <v>2031</v>
      </c>
      <c r="B22490" t="s">
        <v>1072</v>
      </c>
      <c r="C22490" t="s">
        <v>1013</v>
      </c>
      <c r="D22490" t="s">
        <v>1017</v>
      </c>
      <c r="E22490" t="s">
        <v>1016</v>
      </c>
      <c r="F22490" s="86">
        <v>51976404.002769403</v>
      </c>
    </row>
    <row r="22491" spans="1:6">
      <c r="A22491">
        <v>2032</v>
      </c>
      <c r="B22491" t="s">
        <v>1072</v>
      </c>
      <c r="C22491" t="s">
        <v>1013</v>
      </c>
      <c r="D22491" t="s">
        <v>1017</v>
      </c>
      <c r="E22491" t="s">
        <v>1016</v>
      </c>
      <c r="F22491" s="86">
        <v>52791469.956573904</v>
      </c>
    </row>
    <row r="22492" spans="1:6">
      <c r="A22492">
        <v>2033</v>
      </c>
      <c r="B22492" t="s">
        <v>1072</v>
      </c>
      <c r="C22492" t="s">
        <v>1013</v>
      </c>
      <c r="D22492" t="s">
        <v>1017</v>
      </c>
      <c r="E22492" t="s">
        <v>1016</v>
      </c>
      <c r="F22492" s="86">
        <v>53624874.546640001</v>
      </c>
    </row>
    <row r="22493" spans="1:6">
      <c r="A22493">
        <v>2034</v>
      </c>
      <c r="B22493" t="s">
        <v>1072</v>
      </c>
      <c r="C22493" t="s">
        <v>1013</v>
      </c>
      <c r="D22493" t="s">
        <v>1017</v>
      </c>
      <c r="E22493" t="s">
        <v>1016</v>
      </c>
      <c r="F22493" s="86">
        <v>54487962.6931253</v>
      </c>
    </row>
    <row r="22494" spans="1:6">
      <c r="A22494">
        <v>2035</v>
      </c>
      <c r="B22494" t="s">
        <v>1072</v>
      </c>
      <c r="C22494" t="s">
        <v>1013</v>
      </c>
      <c r="D22494" t="s">
        <v>1017</v>
      </c>
      <c r="E22494" t="s">
        <v>1016</v>
      </c>
      <c r="F22494" s="86">
        <v>55376184.506859697</v>
      </c>
    </row>
    <row r="22495" spans="1:6">
      <c r="A22495">
        <v>2036</v>
      </c>
      <c r="B22495" t="s">
        <v>1072</v>
      </c>
      <c r="C22495" t="s">
        <v>1013</v>
      </c>
      <c r="D22495" t="s">
        <v>1017</v>
      </c>
      <c r="E22495" t="s">
        <v>1016</v>
      </c>
      <c r="F22495" s="86">
        <v>56273804.126609102</v>
      </c>
    </row>
    <row r="22496" spans="1:6">
      <c r="A22496">
        <v>2037</v>
      </c>
      <c r="B22496" t="s">
        <v>1072</v>
      </c>
      <c r="C22496" t="s">
        <v>1013</v>
      </c>
      <c r="D22496" t="s">
        <v>1017</v>
      </c>
      <c r="E22496" t="s">
        <v>1016</v>
      </c>
      <c r="F22496" s="86">
        <v>57210902.479025699</v>
      </c>
    </row>
    <row r="22497" spans="1:6">
      <c r="A22497">
        <v>2038</v>
      </c>
      <c r="B22497" t="s">
        <v>1072</v>
      </c>
      <c r="C22497" t="s">
        <v>1013</v>
      </c>
      <c r="D22497" t="s">
        <v>1017</v>
      </c>
      <c r="E22497" t="s">
        <v>1016</v>
      </c>
      <c r="F22497" s="86">
        <v>58154140.201545097</v>
      </c>
    </row>
    <row r="22498" spans="1:6">
      <c r="A22498">
        <v>2039</v>
      </c>
      <c r="B22498" t="s">
        <v>1072</v>
      </c>
      <c r="C22498" t="s">
        <v>1013</v>
      </c>
      <c r="D22498" t="s">
        <v>1017</v>
      </c>
      <c r="E22498" t="s">
        <v>1016</v>
      </c>
      <c r="F22498" s="86">
        <v>59126604.504715502</v>
      </c>
    </row>
    <row r="22499" spans="1:6">
      <c r="A22499">
        <v>2040</v>
      </c>
      <c r="B22499" t="s">
        <v>1072</v>
      </c>
      <c r="C22499" t="s">
        <v>1013</v>
      </c>
      <c r="D22499" t="s">
        <v>1017</v>
      </c>
      <c r="E22499" t="s">
        <v>1016</v>
      </c>
      <c r="F22499" s="86">
        <v>60125931.035649501</v>
      </c>
    </row>
    <row r="22500" spans="1:6">
      <c r="A22500">
        <v>2041</v>
      </c>
      <c r="B22500" t="s">
        <v>1072</v>
      </c>
      <c r="C22500" t="s">
        <v>1013</v>
      </c>
      <c r="D22500" t="s">
        <v>1017</v>
      </c>
      <c r="E22500" t="s">
        <v>1016</v>
      </c>
      <c r="F22500" s="86">
        <v>61155696.126445703</v>
      </c>
    </row>
    <row r="22501" spans="1:6">
      <c r="A22501">
        <v>2042</v>
      </c>
      <c r="B22501" t="s">
        <v>1072</v>
      </c>
      <c r="C22501" t="s">
        <v>1013</v>
      </c>
      <c r="D22501" t="s">
        <v>1017</v>
      </c>
      <c r="E22501" t="s">
        <v>1016</v>
      </c>
      <c r="F22501" s="86">
        <v>62206641.050670803</v>
      </c>
    </row>
    <row r="22502" spans="1:6">
      <c r="A22502">
        <v>2043</v>
      </c>
      <c r="B22502" t="s">
        <v>1072</v>
      </c>
      <c r="C22502" t="s">
        <v>1013</v>
      </c>
      <c r="D22502" t="s">
        <v>1017</v>
      </c>
      <c r="E22502" t="s">
        <v>1016</v>
      </c>
      <c r="F22502" s="86">
        <v>63290547.835738897</v>
      </c>
    </row>
    <row r="22503" spans="1:6">
      <c r="A22503">
        <v>2044</v>
      </c>
      <c r="B22503" t="s">
        <v>1072</v>
      </c>
      <c r="C22503" t="s">
        <v>1013</v>
      </c>
      <c r="D22503" t="s">
        <v>1017</v>
      </c>
      <c r="E22503" t="s">
        <v>1016</v>
      </c>
      <c r="F22503" s="86">
        <v>64392693.914510399</v>
      </c>
    </row>
    <row r="22504" spans="1:6">
      <c r="A22504">
        <v>2045</v>
      </c>
      <c r="B22504" t="s">
        <v>1072</v>
      </c>
      <c r="C22504" t="s">
        <v>1013</v>
      </c>
      <c r="D22504" t="s">
        <v>1017</v>
      </c>
      <c r="E22504" t="s">
        <v>1016</v>
      </c>
      <c r="F22504" s="86">
        <v>65505946.491299398</v>
      </c>
    </row>
    <row r="22505" spans="1:6">
      <c r="A22505">
        <v>2046</v>
      </c>
      <c r="B22505" t="s">
        <v>1072</v>
      </c>
      <c r="C22505" t="s">
        <v>1013</v>
      </c>
      <c r="D22505" t="s">
        <v>1017</v>
      </c>
      <c r="E22505" t="s">
        <v>1016</v>
      </c>
      <c r="F22505" s="86">
        <v>66660326.887223497</v>
      </c>
    </row>
    <row r="22506" spans="1:6">
      <c r="A22506">
        <v>2047</v>
      </c>
      <c r="B22506" t="s">
        <v>1072</v>
      </c>
      <c r="C22506" t="s">
        <v>1013</v>
      </c>
      <c r="D22506" t="s">
        <v>1017</v>
      </c>
      <c r="E22506" t="s">
        <v>1016</v>
      </c>
      <c r="F22506" s="86">
        <v>67813197.276261494</v>
      </c>
    </row>
    <row r="22507" spans="1:6">
      <c r="A22507">
        <v>2048</v>
      </c>
      <c r="B22507" t="s">
        <v>1072</v>
      </c>
      <c r="C22507" t="s">
        <v>1013</v>
      </c>
      <c r="D22507" t="s">
        <v>1017</v>
      </c>
      <c r="E22507" t="s">
        <v>1016</v>
      </c>
      <c r="F22507" s="86">
        <v>69002566.121217802</v>
      </c>
    </row>
    <row r="22508" spans="1:6">
      <c r="A22508">
        <v>2049</v>
      </c>
      <c r="B22508" t="s">
        <v>1072</v>
      </c>
      <c r="C22508" t="s">
        <v>1013</v>
      </c>
      <c r="D22508" t="s">
        <v>1017</v>
      </c>
      <c r="E22508" t="s">
        <v>1016</v>
      </c>
      <c r="F22508" s="86">
        <v>70219075.353100896</v>
      </c>
    </row>
    <row r="22509" spans="1:6">
      <c r="A22509">
        <v>2050</v>
      </c>
      <c r="B22509" t="s">
        <v>1072</v>
      </c>
      <c r="C22509" t="s">
        <v>1013</v>
      </c>
      <c r="D22509" t="s">
        <v>1017</v>
      </c>
      <c r="E22509" t="s">
        <v>1016</v>
      </c>
      <c r="F22509" s="86">
        <v>71469500.134386599</v>
      </c>
    </row>
    <row r="22510" spans="1:6">
      <c r="A22510">
        <v>2017</v>
      </c>
      <c r="B22510" t="s">
        <v>1073</v>
      </c>
      <c r="C22510" t="s">
        <v>1013</v>
      </c>
      <c r="D22510" t="s">
        <v>1017</v>
      </c>
      <c r="E22510" t="s">
        <v>1016</v>
      </c>
      <c r="F22510" s="86">
        <v>4781669.5642280802</v>
      </c>
    </row>
    <row r="22511" spans="1:6">
      <c r="A22511">
        <v>2018</v>
      </c>
      <c r="B22511" t="s">
        <v>1073</v>
      </c>
      <c r="C22511" t="s">
        <v>1013</v>
      </c>
      <c r="D22511" t="s">
        <v>1017</v>
      </c>
      <c r="E22511" t="s">
        <v>1016</v>
      </c>
      <c r="F22511" s="86">
        <v>4815851.2580357604</v>
      </c>
    </row>
    <row r="22512" spans="1:6">
      <c r="A22512">
        <v>2019</v>
      </c>
      <c r="B22512" t="s">
        <v>1073</v>
      </c>
      <c r="C22512" t="s">
        <v>1013</v>
      </c>
      <c r="D22512" t="s">
        <v>1017</v>
      </c>
      <c r="E22512" t="s">
        <v>1016</v>
      </c>
      <c r="F22512" s="86">
        <v>4850099.7297932804</v>
      </c>
    </row>
    <row r="22513" spans="1:6">
      <c r="A22513">
        <v>2020</v>
      </c>
      <c r="B22513" t="s">
        <v>1073</v>
      </c>
      <c r="C22513" t="s">
        <v>1013</v>
      </c>
      <c r="D22513" t="s">
        <v>1017</v>
      </c>
      <c r="E22513" t="s">
        <v>1016</v>
      </c>
      <c r="F22513" s="86">
        <v>4884673.4747903403</v>
      </c>
    </row>
    <row r="22514" spans="1:6">
      <c r="A22514">
        <v>2021</v>
      </c>
      <c r="B22514" t="s">
        <v>1073</v>
      </c>
      <c r="C22514" t="s">
        <v>1013</v>
      </c>
      <c r="D22514" t="s">
        <v>1017</v>
      </c>
      <c r="E22514" t="s">
        <v>1016</v>
      </c>
      <c r="F22514" s="86">
        <v>4924675.6208710503</v>
      </c>
    </row>
    <row r="22515" spans="1:6">
      <c r="A22515">
        <v>2022</v>
      </c>
      <c r="B22515" t="s">
        <v>1073</v>
      </c>
      <c r="C22515" t="s">
        <v>1013</v>
      </c>
      <c r="D22515" t="s">
        <v>1017</v>
      </c>
      <c r="E22515" t="s">
        <v>1016</v>
      </c>
      <c r="F22515" s="86">
        <v>4973367.5169404196</v>
      </c>
    </row>
    <row r="22516" spans="1:6">
      <c r="A22516">
        <v>2023</v>
      </c>
      <c r="B22516" t="s">
        <v>1073</v>
      </c>
      <c r="C22516" t="s">
        <v>1013</v>
      </c>
      <c r="D22516" t="s">
        <v>1017</v>
      </c>
      <c r="E22516" t="s">
        <v>1016</v>
      </c>
      <c r="F22516" s="86">
        <v>5029881.0496505601</v>
      </c>
    </row>
    <row r="22517" spans="1:6">
      <c r="A22517">
        <v>2024</v>
      </c>
      <c r="B22517" t="s">
        <v>1073</v>
      </c>
      <c r="C22517" t="s">
        <v>1013</v>
      </c>
      <c r="D22517" t="s">
        <v>1017</v>
      </c>
      <c r="E22517" t="s">
        <v>1016</v>
      </c>
      <c r="F22517" s="86">
        <v>5095569.0110175498</v>
      </c>
    </row>
    <row r="22518" spans="1:6">
      <c r="A22518">
        <v>2025</v>
      </c>
      <c r="B22518" t="s">
        <v>1073</v>
      </c>
      <c r="C22518" t="s">
        <v>1013</v>
      </c>
      <c r="D22518" t="s">
        <v>1017</v>
      </c>
      <c r="E22518" t="s">
        <v>1016</v>
      </c>
      <c r="F22518" s="86">
        <v>5163010.4320996599</v>
      </c>
    </row>
    <row r="22519" spans="1:6">
      <c r="A22519">
        <v>2026</v>
      </c>
      <c r="B22519" t="s">
        <v>1073</v>
      </c>
      <c r="C22519" t="s">
        <v>1013</v>
      </c>
      <c r="D22519" t="s">
        <v>1017</v>
      </c>
      <c r="E22519" t="s">
        <v>1016</v>
      </c>
      <c r="F22519" s="86">
        <v>5235141.3885623701</v>
      </c>
    </row>
    <row r="22520" spans="1:6">
      <c r="A22520">
        <v>2027</v>
      </c>
      <c r="B22520" t="s">
        <v>1073</v>
      </c>
      <c r="C22520" t="s">
        <v>1013</v>
      </c>
      <c r="D22520" t="s">
        <v>1017</v>
      </c>
      <c r="E22520" t="s">
        <v>1016</v>
      </c>
      <c r="F22520" s="86">
        <v>5310423.8334319703</v>
      </c>
    </row>
    <row r="22521" spans="1:6">
      <c r="A22521">
        <v>2028</v>
      </c>
      <c r="B22521" t="s">
        <v>1073</v>
      </c>
      <c r="C22521" t="s">
        <v>1013</v>
      </c>
      <c r="D22521" t="s">
        <v>1017</v>
      </c>
      <c r="E22521" t="s">
        <v>1016</v>
      </c>
      <c r="F22521" s="86">
        <v>5387660.0718662096</v>
      </c>
    </row>
    <row r="22522" spans="1:6">
      <c r="A22522">
        <v>2029</v>
      </c>
      <c r="B22522" t="s">
        <v>1073</v>
      </c>
      <c r="C22522" t="s">
        <v>1013</v>
      </c>
      <c r="D22522" t="s">
        <v>1017</v>
      </c>
      <c r="E22522" t="s">
        <v>1016</v>
      </c>
      <c r="F22522" s="86">
        <v>5468187.8169892598</v>
      </c>
    </row>
    <row r="22523" spans="1:6">
      <c r="A22523">
        <v>2030</v>
      </c>
      <c r="B22523" t="s">
        <v>1073</v>
      </c>
      <c r="C22523" t="s">
        <v>1013</v>
      </c>
      <c r="D22523" t="s">
        <v>1017</v>
      </c>
      <c r="E22523" t="s">
        <v>1016</v>
      </c>
      <c r="F22523" s="86">
        <v>5550850.3023797302</v>
      </c>
    </row>
    <row r="22524" spans="1:6">
      <c r="A22524">
        <v>2031</v>
      </c>
      <c r="B22524" t="s">
        <v>1073</v>
      </c>
      <c r="C22524" t="s">
        <v>1013</v>
      </c>
      <c r="D22524" t="s">
        <v>1017</v>
      </c>
      <c r="E22524" t="s">
        <v>1016</v>
      </c>
      <c r="F22524" s="86">
        <v>5635238.24382893</v>
      </c>
    </row>
    <row r="22525" spans="1:6">
      <c r="A22525">
        <v>2032</v>
      </c>
      <c r="B22525" t="s">
        <v>1073</v>
      </c>
      <c r="C22525" t="s">
        <v>1013</v>
      </c>
      <c r="D22525" t="s">
        <v>1017</v>
      </c>
      <c r="E22525" t="s">
        <v>1016</v>
      </c>
      <c r="F22525" s="86">
        <v>5723607.0127394702</v>
      </c>
    </row>
    <row r="22526" spans="1:6">
      <c r="A22526">
        <v>2033</v>
      </c>
      <c r="B22526" t="s">
        <v>1073</v>
      </c>
      <c r="C22526" t="s">
        <v>1013</v>
      </c>
      <c r="D22526" t="s">
        <v>1017</v>
      </c>
      <c r="E22526" t="s">
        <v>1016</v>
      </c>
      <c r="F22526" s="86">
        <v>5813964.0412532697</v>
      </c>
    </row>
    <row r="22527" spans="1:6">
      <c r="A22527">
        <v>2034</v>
      </c>
      <c r="B22527" t="s">
        <v>1073</v>
      </c>
      <c r="C22527" t="s">
        <v>1013</v>
      </c>
      <c r="D22527" t="s">
        <v>1017</v>
      </c>
      <c r="E22527" t="s">
        <v>1016</v>
      </c>
      <c r="F22527" s="86">
        <v>5907539.3361238101</v>
      </c>
    </row>
    <row r="22528" spans="1:6">
      <c r="A22528">
        <v>2035</v>
      </c>
      <c r="B22528" t="s">
        <v>1073</v>
      </c>
      <c r="C22528" t="s">
        <v>1013</v>
      </c>
      <c r="D22528" t="s">
        <v>1017</v>
      </c>
      <c r="E22528" t="s">
        <v>1016</v>
      </c>
      <c r="F22528" s="86">
        <v>6003839.6021732399</v>
      </c>
    </row>
    <row r="22529" spans="1:6">
      <c r="A22529">
        <v>2036</v>
      </c>
      <c r="B22529" t="s">
        <v>1073</v>
      </c>
      <c r="C22529" t="s">
        <v>1013</v>
      </c>
      <c r="D22529" t="s">
        <v>1017</v>
      </c>
      <c r="E22529" t="s">
        <v>1016</v>
      </c>
      <c r="F22529" s="86">
        <v>6101158.7704895698</v>
      </c>
    </row>
    <row r="22530" spans="1:6">
      <c r="A22530">
        <v>2037</v>
      </c>
      <c r="B22530" t="s">
        <v>1073</v>
      </c>
      <c r="C22530" t="s">
        <v>1013</v>
      </c>
      <c r="D22530" t="s">
        <v>1017</v>
      </c>
      <c r="E22530" t="s">
        <v>1016</v>
      </c>
      <c r="F22530" s="86">
        <v>6202758.1899777995</v>
      </c>
    </row>
    <row r="22531" spans="1:6">
      <c r="A22531">
        <v>2038</v>
      </c>
      <c r="B22531" t="s">
        <v>1073</v>
      </c>
      <c r="C22531" t="s">
        <v>1013</v>
      </c>
      <c r="D22531" t="s">
        <v>1017</v>
      </c>
      <c r="E22531" t="s">
        <v>1016</v>
      </c>
      <c r="F22531" s="86">
        <v>6305023.2348370096</v>
      </c>
    </row>
    <row r="22532" spans="1:6">
      <c r="A22532">
        <v>2039</v>
      </c>
      <c r="B22532" t="s">
        <v>1073</v>
      </c>
      <c r="C22532" t="s">
        <v>1013</v>
      </c>
      <c r="D22532" t="s">
        <v>1017</v>
      </c>
      <c r="E22532" t="s">
        <v>1016</v>
      </c>
      <c r="F22532" s="86">
        <v>6410457.00112243</v>
      </c>
    </row>
    <row r="22533" spans="1:6">
      <c r="A22533">
        <v>2040</v>
      </c>
      <c r="B22533" t="s">
        <v>1073</v>
      </c>
      <c r="C22533" t="s">
        <v>1013</v>
      </c>
      <c r="D22533" t="s">
        <v>1017</v>
      </c>
      <c r="E22533" t="s">
        <v>1016</v>
      </c>
      <c r="F22533" s="86">
        <v>6518803.1476717703</v>
      </c>
    </row>
    <row r="22534" spans="1:6">
      <c r="A22534">
        <v>2041</v>
      </c>
      <c r="B22534" t="s">
        <v>1073</v>
      </c>
      <c r="C22534" t="s">
        <v>1013</v>
      </c>
      <c r="D22534" t="s">
        <v>1017</v>
      </c>
      <c r="E22534" t="s">
        <v>1016</v>
      </c>
      <c r="F22534" s="86">
        <v>6630449.4174195798</v>
      </c>
    </row>
    <row r="22535" spans="1:6">
      <c r="A22535">
        <v>2042</v>
      </c>
      <c r="B22535" t="s">
        <v>1073</v>
      </c>
      <c r="C22535" t="s">
        <v>1013</v>
      </c>
      <c r="D22535" t="s">
        <v>1017</v>
      </c>
      <c r="E22535" t="s">
        <v>1016</v>
      </c>
      <c r="F22535" s="86">
        <v>6744391.9869908802</v>
      </c>
    </row>
    <row r="22536" spans="1:6">
      <c r="A22536">
        <v>2043</v>
      </c>
      <c r="B22536" t="s">
        <v>1073</v>
      </c>
      <c r="C22536" t="s">
        <v>1013</v>
      </c>
      <c r="D22536" t="s">
        <v>1017</v>
      </c>
      <c r="E22536" t="s">
        <v>1016</v>
      </c>
      <c r="F22536" s="86">
        <v>6861908.25394224</v>
      </c>
    </row>
    <row r="22537" spans="1:6">
      <c r="A22537">
        <v>2044</v>
      </c>
      <c r="B22537" t="s">
        <v>1073</v>
      </c>
      <c r="C22537" t="s">
        <v>1013</v>
      </c>
      <c r="D22537" t="s">
        <v>1017</v>
      </c>
      <c r="E22537" t="s">
        <v>1016</v>
      </c>
      <c r="F22537" s="86">
        <v>6981402.0098598003</v>
      </c>
    </row>
    <row r="22538" spans="1:6">
      <c r="A22538">
        <v>2045</v>
      </c>
      <c r="B22538" t="s">
        <v>1073</v>
      </c>
      <c r="C22538" t="s">
        <v>1013</v>
      </c>
      <c r="D22538" t="s">
        <v>1017</v>
      </c>
      <c r="E22538" t="s">
        <v>1016</v>
      </c>
      <c r="F22538" s="86">
        <v>7102099.9230018603</v>
      </c>
    </row>
    <row r="22539" spans="1:6">
      <c r="A22539">
        <v>2046</v>
      </c>
      <c r="B22539" t="s">
        <v>1073</v>
      </c>
      <c r="C22539" t="s">
        <v>1013</v>
      </c>
      <c r="D22539" t="s">
        <v>1017</v>
      </c>
      <c r="E22539" t="s">
        <v>1016</v>
      </c>
      <c r="F22539" s="86">
        <v>7227256.8798912</v>
      </c>
    </row>
    <row r="22540" spans="1:6">
      <c r="A22540">
        <v>2047</v>
      </c>
      <c r="B22540" t="s">
        <v>1073</v>
      </c>
      <c r="C22540" t="s">
        <v>1013</v>
      </c>
      <c r="D22540" t="s">
        <v>1017</v>
      </c>
      <c r="E22540" t="s">
        <v>1016</v>
      </c>
      <c r="F22540" s="86">
        <v>7352250.1230970696</v>
      </c>
    </row>
    <row r="22541" spans="1:6">
      <c r="A22541">
        <v>2048</v>
      </c>
      <c r="B22541" t="s">
        <v>1073</v>
      </c>
      <c r="C22541" t="s">
        <v>1013</v>
      </c>
      <c r="D22541" t="s">
        <v>1017</v>
      </c>
      <c r="E22541" t="s">
        <v>1016</v>
      </c>
      <c r="F22541" s="86">
        <v>7481200.4983627303</v>
      </c>
    </row>
    <row r="22542" spans="1:6">
      <c r="A22542">
        <v>2049</v>
      </c>
      <c r="B22542" t="s">
        <v>1073</v>
      </c>
      <c r="C22542" t="s">
        <v>1013</v>
      </c>
      <c r="D22542" t="s">
        <v>1017</v>
      </c>
      <c r="E22542" t="s">
        <v>1016</v>
      </c>
      <c r="F22542" s="86">
        <v>7613093.4116761098</v>
      </c>
    </row>
    <row r="22543" spans="1:6">
      <c r="A22543">
        <v>2050</v>
      </c>
      <c r="B22543" t="s">
        <v>1073</v>
      </c>
      <c r="C22543" t="s">
        <v>1013</v>
      </c>
      <c r="D22543" t="s">
        <v>1017</v>
      </c>
      <c r="E22543" t="s">
        <v>1016</v>
      </c>
      <c r="F22543" s="86">
        <v>7748663.4204854397</v>
      </c>
    </row>
    <row r="22544" spans="1:6">
      <c r="A22544">
        <v>2017</v>
      </c>
      <c r="B22544" t="s">
        <v>1012</v>
      </c>
      <c r="C22544" t="s">
        <v>1013</v>
      </c>
      <c r="D22544" t="s">
        <v>972</v>
      </c>
      <c r="E22544" t="s">
        <v>1016</v>
      </c>
      <c r="F22544" s="86">
        <v>10936135.8046479</v>
      </c>
    </row>
    <row r="22545" spans="1:6">
      <c r="A22545">
        <v>2018</v>
      </c>
      <c r="B22545" t="s">
        <v>1012</v>
      </c>
      <c r="C22545" t="s">
        <v>1013</v>
      </c>
      <c r="D22545" t="s">
        <v>972</v>
      </c>
      <c r="E22545" t="s">
        <v>1016</v>
      </c>
      <c r="F22545" s="86">
        <v>10740457.261078</v>
      </c>
    </row>
    <row r="22546" spans="1:6">
      <c r="A22546">
        <v>2019</v>
      </c>
      <c r="B22546" t="s">
        <v>1012</v>
      </c>
      <c r="C22546" t="s">
        <v>1013</v>
      </c>
      <c r="D22546" t="s">
        <v>972</v>
      </c>
      <c r="E22546" t="s">
        <v>1016</v>
      </c>
      <c r="F22546" s="86">
        <v>10481882.0427892</v>
      </c>
    </row>
    <row r="22547" spans="1:6">
      <c r="A22547">
        <v>2020</v>
      </c>
      <c r="B22547" t="s">
        <v>1012</v>
      </c>
      <c r="C22547" t="s">
        <v>1013</v>
      </c>
      <c r="D22547" t="s">
        <v>972</v>
      </c>
      <c r="E22547" t="s">
        <v>1016</v>
      </c>
      <c r="F22547" s="86">
        <v>10239512.086907901</v>
      </c>
    </row>
    <row r="22548" spans="1:6">
      <c r="A22548">
        <v>2021</v>
      </c>
      <c r="B22548" t="s">
        <v>1012</v>
      </c>
      <c r="C22548" t="s">
        <v>1013</v>
      </c>
      <c r="D22548" t="s">
        <v>972</v>
      </c>
      <c r="E22548" t="s">
        <v>1016</v>
      </c>
      <c r="F22548" s="86">
        <v>10070181.563734399</v>
      </c>
    </row>
    <row r="22549" spans="1:6">
      <c r="A22549">
        <v>2022</v>
      </c>
      <c r="B22549" t="s">
        <v>1012</v>
      </c>
      <c r="C22549" t="s">
        <v>1013</v>
      </c>
      <c r="D22549" t="s">
        <v>972</v>
      </c>
      <c r="E22549" t="s">
        <v>1016</v>
      </c>
      <c r="F22549" s="86">
        <v>10035456.0014327</v>
      </c>
    </row>
    <row r="22550" spans="1:6">
      <c r="A22550">
        <v>2023</v>
      </c>
      <c r="B22550" t="s">
        <v>1012</v>
      </c>
      <c r="C22550" t="s">
        <v>1013</v>
      </c>
      <c r="D22550" t="s">
        <v>972</v>
      </c>
      <c r="E22550" t="s">
        <v>1016</v>
      </c>
      <c r="F22550" s="86">
        <v>10024329.3525119</v>
      </c>
    </row>
    <row r="22551" spans="1:6">
      <c r="A22551">
        <v>2024</v>
      </c>
      <c r="B22551" t="s">
        <v>1012</v>
      </c>
      <c r="C22551" t="s">
        <v>1013</v>
      </c>
      <c r="D22551" t="s">
        <v>972</v>
      </c>
      <c r="E22551" t="s">
        <v>1016</v>
      </c>
      <c r="F22551" s="86">
        <v>10009513.112596501</v>
      </c>
    </row>
    <row r="22552" spans="1:6">
      <c r="A22552">
        <v>2025</v>
      </c>
      <c r="B22552" t="s">
        <v>1012</v>
      </c>
      <c r="C22552" t="s">
        <v>1013</v>
      </c>
      <c r="D22552" t="s">
        <v>972</v>
      </c>
      <c r="E22552" t="s">
        <v>1016</v>
      </c>
      <c r="F22552" s="86">
        <v>9989227.5966186896</v>
      </c>
    </row>
    <row r="22553" spans="1:6">
      <c r="A22553">
        <v>2026</v>
      </c>
      <c r="B22553" t="s">
        <v>1012</v>
      </c>
      <c r="C22553" t="s">
        <v>1013</v>
      </c>
      <c r="D22553" t="s">
        <v>972</v>
      </c>
      <c r="E22553" t="s">
        <v>1016</v>
      </c>
      <c r="F22553" s="86">
        <v>9968667.1699392498</v>
      </c>
    </row>
    <row r="22554" spans="1:6">
      <c r="A22554">
        <v>2027</v>
      </c>
      <c r="B22554" t="s">
        <v>1012</v>
      </c>
      <c r="C22554" t="s">
        <v>1013</v>
      </c>
      <c r="D22554" t="s">
        <v>972</v>
      </c>
      <c r="E22554" t="s">
        <v>1016</v>
      </c>
      <c r="F22554" s="86">
        <v>9922612.39293666</v>
      </c>
    </row>
    <row r="22555" spans="1:6">
      <c r="A22555">
        <v>2028</v>
      </c>
      <c r="B22555" t="s">
        <v>1012</v>
      </c>
      <c r="C22555" t="s">
        <v>1013</v>
      </c>
      <c r="D22555" t="s">
        <v>972</v>
      </c>
      <c r="E22555" t="s">
        <v>1016</v>
      </c>
      <c r="F22555" s="86">
        <v>9883647.4182373304</v>
      </c>
    </row>
    <row r="22556" spans="1:6">
      <c r="A22556">
        <v>2029</v>
      </c>
      <c r="B22556" t="s">
        <v>1012</v>
      </c>
      <c r="C22556" t="s">
        <v>1013</v>
      </c>
      <c r="D22556" t="s">
        <v>972</v>
      </c>
      <c r="E22556" t="s">
        <v>1016</v>
      </c>
      <c r="F22556" s="86">
        <v>9855534.1817572806</v>
      </c>
    </row>
    <row r="22557" spans="1:6">
      <c r="A22557">
        <v>2030</v>
      </c>
      <c r="B22557" t="s">
        <v>1012</v>
      </c>
      <c r="C22557" t="s">
        <v>1013</v>
      </c>
      <c r="D22557" t="s">
        <v>972</v>
      </c>
      <c r="E22557" t="s">
        <v>1016</v>
      </c>
      <c r="F22557" s="86">
        <v>9842946.1654229201</v>
      </c>
    </row>
    <row r="22558" spans="1:6">
      <c r="A22558">
        <v>2031</v>
      </c>
      <c r="B22558" t="s">
        <v>1012</v>
      </c>
      <c r="C22558" t="s">
        <v>1013</v>
      </c>
      <c r="D22558" t="s">
        <v>972</v>
      </c>
      <c r="E22558" t="s">
        <v>1016</v>
      </c>
      <c r="F22558" s="86">
        <v>9835161.8518736307</v>
      </c>
    </row>
    <row r="22559" spans="1:6">
      <c r="A22559">
        <v>2032</v>
      </c>
      <c r="B22559" t="s">
        <v>1012</v>
      </c>
      <c r="C22559" t="s">
        <v>1013</v>
      </c>
      <c r="D22559" t="s">
        <v>972</v>
      </c>
      <c r="E22559" t="s">
        <v>1016</v>
      </c>
      <c r="F22559" s="86">
        <v>9832788.9384496808</v>
      </c>
    </row>
    <row r="22560" spans="1:6">
      <c r="A22560">
        <v>2033</v>
      </c>
      <c r="B22560" t="s">
        <v>1012</v>
      </c>
      <c r="C22560" t="s">
        <v>1013</v>
      </c>
      <c r="D22560" t="s">
        <v>972</v>
      </c>
      <c r="E22560" t="s">
        <v>1016</v>
      </c>
      <c r="F22560" s="86">
        <v>9836912.5989730097</v>
      </c>
    </row>
    <row r="22561" spans="1:6">
      <c r="A22561">
        <v>2034</v>
      </c>
      <c r="B22561" t="s">
        <v>1012</v>
      </c>
      <c r="C22561" t="s">
        <v>1013</v>
      </c>
      <c r="D22561" t="s">
        <v>972</v>
      </c>
      <c r="E22561" t="s">
        <v>1016</v>
      </c>
      <c r="F22561" s="86">
        <v>9836145.7428055108</v>
      </c>
    </row>
    <row r="22562" spans="1:6">
      <c r="A22562">
        <v>2035</v>
      </c>
      <c r="B22562" t="s">
        <v>1012</v>
      </c>
      <c r="C22562" t="s">
        <v>1013</v>
      </c>
      <c r="D22562" t="s">
        <v>972</v>
      </c>
      <c r="E22562" t="s">
        <v>1016</v>
      </c>
      <c r="F22562" s="86">
        <v>9818898.7135290205</v>
      </c>
    </row>
    <row r="22563" spans="1:6">
      <c r="A22563">
        <v>2036</v>
      </c>
      <c r="B22563" t="s">
        <v>1012</v>
      </c>
      <c r="C22563" t="s">
        <v>1013</v>
      </c>
      <c r="D22563" t="s">
        <v>972</v>
      </c>
      <c r="E22563" t="s">
        <v>1016</v>
      </c>
      <c r="F22563" s="86">
        <v>9804661.2329853401</v>
      </c>
    </row>
    <row r="22564" spans="1:6">
      <c r="A22564">
        <v>2037</v>
      </c>
      <c r="B22564" t="s">
        <v>1012</v>
      </c>
      <c r="C22564" t="s">
        <v>1013</v>
      </c>
      <c r="D22564" t="s">
        <v>972</v>
      </c>
      <c r="E22564" t="s">
        <v>1016</v>
      </c>
      <c r="F22564" s="86">
        <v>9794460.5990592204</v>
      </c>
    </row>
    <row r="22565" spans="1:6">
      <c r="A22565">
        <v>2038</v>
      </c>
      <c r="B22565" t="s">
        <v>1012</v>
      </c>
      <c r="C22565" t="s">
        <v>1013</v>
      </c>
      <c r="D22565" t="s">
        <v>972</v>
      </c>
      <c r="E22565" t="s">
        <v>1016</v>
      </c>
      <c r="F22565" s="86">
        <v>9791537.8642321695</v>
      </c>
    </row>
    <row r="22566" spans="1:6">
      <c r="A22566">
        <v>2039</v>
      </c>
      <c r="B22566" t="s">
        <v>1012</v>
      </c>
      <c r="C22566" t="s">
        <v>1013</v>
      </c>
      <c r="D22566" t="s">
        <v>972</v>
      </c>
      <c r="E22566" t="s">
        <v>1016</v>
      </c>
      <c r="F22566" s="86">
        <v>9788962.3850281294</v>
      </c>
    </row>
    <row r="22567" spans="1:6">
      <c r="A22567">
        <v>2040</v>
      </c>
      <c r="B22567" t="s">
        <v>1012</v>
      </c>
      <c r="C22567" t="s">
        <v>1013</v>
      </c>
      <c r="D22567" t="s">
        <v>972</v>
      </c>
      <c r="E22567" t="s">
        <v>1016</v>
      </c>
      <c r="F22567" s="86">
        <v>9794489.5370278098</v>
      </c>
    </row>
    <row r="22568" spans="1:6">
      <c r="A22568">
        <v>2041</v>
      </c>
      <c r="B22568" t="s">
        <v>1012</v>
      </c>
      <c r="C22568" t="s">
        <v>1013</v>
      </c>
      <c r="D22568" t="s">
        <v>972</v>
      </c>
      <c r="E22568" t="s">
        <v>1016</v>
      </c>
      <c r="F22568" s="86">
        <v>9799090.6740327794</v>
      </c>
    </row>
    <row r="22569" spans="1:6">
      <c r="A22569">
        <v>2042</v>
      </c>
      <c r="B22569" t="s">
        <v>1012</v>
      </c>
      <c r="C22569" t="s">
        <v>1013</v>
      </c>
      <c r="D22569" t="s">
        <v>972</v>
      </c>
      <c r="E22569" t="s">
        <v>1016</v>
      </c>
      <c r="F22569" s="86">
        <v>9797036.0782632604</v>
      </c>
    </row>
    <row r="22570" spans="1:6">
      <c r="A22570">
        <v>2043</v>
      </c>
      <c r="B22570" t="s">
        <v>1012</v>
      </c>
      <c r="C22570" t="s">
        <v>1013</v>
      </c>
      <c r="D22570" t="s">
        <v>972</v>
      </c>
      <c r="E22570" t="s">
        <v>1016</v>
      </c>
      <c r="F22570" s="86">
        <v>9787587.8315203506</v>
      </c>
    </row>
    <row r="22571" spans="1:6">
      <c r="A22571">
        <v>2044</v>
      </c>
      <c r="B22571" t="s">
        <v>1012</v>
      </c>
      <c r="C22571" t="s">
        <v>1013</v>
      </c>
      <c r="D22571" t="s">
        <v>972</v>
      </c>
      <c r="E22571" t="s">
        <v>1016</v>
      </c>
      <c r="F22571" s="86">
        <v>9775274.72588755</v>
      </c>
    </row>
    <row r="22572" spans="1:6">
      <c r="A22572">
        <v>2045</v>
      </c>
      <c r="B22572" t="s">
        <v>1012</v>
      </c>
      <c r="C22572" t="s">
        <v>1013</v>
      </c>
      <c r="D22572" t="s">
        <v>972</v>
      </c>
      <c r="E22572" t="s">
        <v>1016</v>
      </c>
      <c r="F22572" s="86">
        <v>9761355.5629983004</v>
      </c>
    </row>
    <row r="22573" spans="1:6">
      <c r="A22573">
        <v>2046</v>
      </c>
      <c r="B22573" t="s">
        <v>1012</v>
      </c>
      <c r="C22573" t="s">
        <v>1013</v>
      </c>
      <c r="D22573" t="s">
        <v>972</v>
      </c>
      <c r="E22573" t="s">
        <v>1016</v>
      </c>
      <c r="F22573" s="86">
        <v>9748709.6707267798</v>
      </c>
    </row>
    <row r="22574" spans="1:6">
      <c r="A22574">
        <v>2047</v>
      </c>
      <c r="B22574" t="s">
        <v>1012</v>
      </c>
      <c r="C22574" t="s">
        <v>1013</v>
      </c>
      <c r="D22574" t="s">
        <v>972</v>
      </c>
      <c r="E22574" t="s">
        <v>1016</v>
      </c>
      <c r="F22574" s="86">
        <v>9739261.4239838608</v>
      </c>
    </row>
    <row r="22575" spans="1:6">
      <c r="A22575">
        <v>2048</v>
      </c>
      <c r="B22575" t="s">
        <v>1012</v>
      </c>
      <c r="C22575" t="s">
        <v>1013</v>
      </c>
      <c r="D22575" t="s">
        <v>972</v>
      </c>
      <c r="E22575" t="s">
        <v>1016</v>
      </c>
      <c r="F22575" s="86">
        <v>9726326.1520265006</v>
      </c>
    </row>
    <row r="22576" spans="1:6">
      <c r="A22576">
        <v>2049</v>
      </c>
      <c r="B22576" t="s">
        <v>1012</v>
      </c>
      <c r="C22576" t="s">
        <v>1013</v>
      </c>
      <c r="D22576" t="s">
        <v>972</v>
      </c>
      <c r="E22576" t="s">
        <v>1016</v>
      </c>
      <c r="F22576" s="86">
        <v>9717340.9127809405</v>
      </c>
    </row>
    <row r="22577" spans="1:6">
      <c r="A22577">
        <v>2050</v>
      </c>
      <c r="B22577" t="s">
        <v>1012</v>
      </c>
      <c r="C22577" t="s">
        <v>1013</v>
      </c>
      <c r="D22577" t="s">
        <v>972</v>
      </c>
      <c r="E22577" t="s">
        <v>1016</v>
      </c>
      <c r="F22577" s="86">
        <v>9707371.7826035004</v>
      </c>
    </row>
    <row r="22578" spans="1:6">
      <c r="A22578">
        <v>2017</v>
      </c>
      <c r="B22578" t="s">
        <v>1024</v>
      </c>
      <c r="C22578" t="s">
        <v>1013</v>
      </c>
      <c r="D22578" t="s">
        <v>972</v>
      </c>
      <c r="E22578" t="s">
        <v>1016</v>
      </c>
      <c r="F22578" s="86">
        <v>1858970.1101833701</v>
      </c>
    </row>
    <row r="22579" spans="1:6">
      <c r="A22579">
        <v>2018</v>
      </c>
      <c r="B22579" t="s">
        <v>1024</v>
      </c>
      <c r="C22579" t="s">
        <v>1013</v>
      </c>
      <c r="D22579" t="s">
        <v>972</v>
      </c>
      <c r="E22579" t="s">
        <v>1016</v>
      </c>
      <c r="F22579" s="86">
        <v>1825707.85281948</v>
      </c>
    </row>
    <row r="22580" spans="1:6">
      <c r="A22580">
        <v>2019</v>
      </c>
      <c r="B22580" t="s">
        <v>1024</v>
      </c>
      <c r="C22580" t="s">
        <v>1013</v>
      </c>
      <c r="D22580" t="s">
        <v>972</v>
      </c>
      <c r="E22580" t="s">
        <v>1016</v>
      </c>
      <c r="F22580" s="86">
        <v>1781754.1555886299</v>
      </c>
    </row>
    <row r="22581" spans="1:6">
      <c r="A22581">
        <v>2020</v>
      </c>
      <c r="B22581" t="s">
        <v>1024</v>
      </c>
      <c r="C22581" t="s">
        <v>1013</v>
      </c>
      <c r="D22581" t="s">
        <v>972</v>
      </c>
      <c r="E22581" t="s">
        <v>1016</v>
      </c>
      <c r="F22581" s="86">
        <v>1740555.0966487799</v>
      </c>
    </row>
    <row r="22582" spans="1:6">
      <c r="A22582">
        <v>2021</v>
      </c>
      <c r="B22582" t="s">
        <v>1024</v>
      </c>
      <c r="C22582" t="s">
        <v>1013</v>
      </c>
      <c r="D22582" t="s">
        <v>972</v>
      </c>
      <c r="E22582" t="s">
        <v>1016</v>
      </c>
      <c r="F22582" s="86">
        <v>1711771.58600625</v>
      </c>
    </row>
    <row r="22583" spans="1:6">
      <c r="A22583">
        <v>2022</v>
      </c>
      <c r="B22583" t="s">
        <v>1024</v>
      </c>
      <c r="C22583" t="s">
        <v>1013</v>
      </c>
      <c r="D22583" t="s">
        <v>972</v>
      </c>
      <c r="E22583" t="s">
        <v>1016</v>
      </c>
      <c r="F22583" s="86">
        <v>1705868.78966838</v>
      </c>
    </row>
    <row r="22584" spans="1:6">
      <c r="A22584">
        <v>2023</v>
      </c>
      <c r="B22584" t="s">
        <v>1024</v>
      </c>
      <c r="C22584" t="s">
        <v>1013</v>
      </c>
      <c r="D22584" t="s">
        <v>972</v>
      </c>
      <c r="E22584" t="s">
        <v>1016</v>
      </c>
      <c r="F22584" s="86">
        <v>1703977.4353417901</v>
      </c>
    </row>
    <row r="22585" spans="1:6">
      <c r="A22585">
        <v>2024</v>
      </c>
      <c r="B22585" t="s">
        <v>1024</v>
      </c>
      <c r="C22585" t="s">
        <v>1013</v>
      </c>
      <c r="D22585" t="s">
        <v>972</v>
      </c>
      <c r="E22585" t="s">
        <v>1016</v>
      </c>
      <c r="F22585" s="86">
        <v>1701458.9089043001</v>
      </c>
    </row>
    <row r="22586" spans="1:6">
      <c r="A22586">
        <v>2025</v>
      </c>
      <c r="B22586" t="s">
        <v>1024</v>
      </c>
      <c r="C22586" t="s">
        <v>1013</v>
      </c>
      <c r="D22586" t="s">
        <v>972</v>
      </c>
      <c r="E22586" t="s">
        <v>1016</v>
      </c>
      <c r="F22586" s="86">
        <v>1698010.6920435999</v>
      </c>
    </row>
    <row r="22587" spans="1:6">
      <c r="A22587">
        <v>2026</v>
      </c>
      <c r="B22587" t="s">
        <v>1024</v>
      </c>
      <c r="C22587" t="s">
        <v>1013</v>
      </c>
      <c r="D22587" t="s">
        <v>972</v>
      </c>
      <c r="E22587" t="s">
        <v>1016</v>
      </c>
      <c r="F22587" s="86">
        <v>1694515.7447118801</v>
      </c>
    </row>
    <row r="22588" spans="1:6">
      <c r="A22588">
        <v>2027</v>
      </c>
      <c r="B22588" t="s">
        <v>1024</v>
      </c>
      <c r="C22588" t="s">
        <v>1013</v>
      </c>
      <c r="D22588" t="s">
        <v>972</v>
      </c>
      <c r="E22588" t="s">
        <v>1016</v>
      </c>
      <c r="F22588" s="86">
        <v>1686687.1610687899</v>
      </c>
    </row>
    <row r="22589" spans="1:6">
      <c r="A22589">
        <v>2028</v>
      </c>
      <c r="B22589" t="s">
        <v>1024</v>
      </c>
      <c r="C22589" t="s">
        <v>1013</v>
      </c>
      <c r="D22589" t="s">
        <v>972</v>
      </c>
      <c r="E22589" t="s">
        <v>1016</v>
      </c>
      <c r="F22589" s="86">
        <v>1680063.731678</v>
      </c>
    </row>
    <row r="22590" spans="1:6">
      <c r="A22590">
        <v>2029</v>
      </c>
      <c r="B22590" t="s">
        <v>1024</v>
      </c>
      <c r="C22590" t="s">
        <v>1013</v>
      </c>
      <c r="D22590" t="s">
        <v>972</v>
      </c>
      <c r="E22590" t="s">
        <v>1016</v>
      </c>
      <c r="F22590" s="86">
        <v>1675284.9261427999</v>
      </c>
    </row>
    <row r="22591" spans="1:6">
      <c r="A22591">
        <v>2030</v>
      </c>
      <c r="B22591" t="s">
        <v>1024</v>
      </c>
      <c r="C22591" t="s">
        <v>1013</v>
      </c>
      <c r="D22591" t="s">
        <v>972</v>
      </c>
      <c r="E22591" t="s">
        <v>1016</v>
      </c>
      <c r="F22591" s="86">
        <v>1673145.16247033</v>
      </c>
    </row>
    <row r="22592" spans="1:6">
      <c r="A22592">
        <v>2031</v>
      </c>
      <c r="B22592" t="s">
        <v>1024</v>
      </c>
      <c r="C22592" t="s">
        <v>1013</v>
      </c>
      <c r="D22592" t="s">
        <v>972</v>
      </c>
      <c r="E22592" t="s">
        <v>1016</v>
      </c>
      <c r="F22592" s="86">
        <v>1671821.95229125</v>
      </c>
    </row>
    <row r="22593" spans="1:6">
      <c r="A22593">
        <v>2032</v>
      </c>
      <c r="B22593" t="s">
        <v>1024</v>
      </c>
      <c r="C22593" t="s">
        <v>1013</v>
      </c>
      <c r="D22593" t="s">
        <v>972</v>
      </c>
      <c r="E22593" t="s">
        <v>1016</v>
      </c>
      <c r="F22593" s="86">
        <v>1671418.5945415001</v>
      </c>
    </row>
    <row r="22594" spans="1:6">
      <c r="A22594">
        <v>2033</v>
      </c>
      <c r="B22594" t="s">
        <v>1024</v>
      </c>
      <c r="C22594" t="s">
        <v>1013</v>
      </c>
      <c r="D22594" t="s">
        <v>972</v>
      </c>
      <c r="E22594" t="s">
        <v>1016</v>
      </c>
      <c r="F22594" s="86">
        <v>1672119.55160662</v>
      </c>
    </row>
    <row r="22595" spans="1:6">
      <c r="A22595">
        <v>2034</v>
      </c>
      <c r="B22595" t="s">
        <v>1024</v>
      </c>
      <c r="C22595" t="s">
        <v>1013</v>
      </c>
      <c r="D22595" t="s">
        <v>972</v>
      </c>
      <c r="E22595" t="s">
        <v>1016</v>
      </c>
      <c r="F22595" s="86">
        <v>1671989.19818749</v>
      </c>
    </row>
    <row r="22596" spans="1:6">
      <c r="A22596">
        <v>2035</v>
      </c>
      <c r="B22596" t="s">
        <v>1024</v>
      </c>
      <c r="C22596" t="s">
        <v>1013</v>
      </c>
      <c r="D22596" t="s">
        <v>972</v>
      </c>
      <c r="E22596" t="s">
        <v>1016</v>
      </c>
      <c r="F22596" s="86">
        <v>1669057.47600635</v>
      </c>
    </row>
    <row r="22597" spans="1:6">
      <c r="A22597">
        <v>2036</v>
      </c>
      <c r="B22597" t="s">
        <v>1024</v>
      </c>
      <c r="C22597" t="s">
        <v>1013</v>
      </c>
      <c r="D22597" t="s">
        <v>972</v>
      </c>
      <c r="E22597" t="s">
        <v>1016</v>
      </c>
      <c r="F22597" s="86">
        <v>1666637.3295078301</v>
      </c>
    </row>
    <row r="22598" spans="1:6">
      <c r="A22598">
        <v>2037</v>
      </c>
      <c r="B22598" t="s">
        <v>1024</v>
      </c>
      <c r="C22598" t="s">
        <v>1013</v>
      </c>
      <c r="D22598" t="s">
        <v>972</v>
      </c>
      <c r="E22598" t="s">
        <v>1016</v>
      </c>
      <c r="F22598" s="86">
        <v>1664903.3830835801</v>
      </c>
    </row>
    <row r="22599" spans="1:6">
      <c r="A22599">
        <v>2038</v>
      </c>
      <c r="B22599" t="s">
        <v>1024</v>
      </c>
      <c r="C22599" t="s">
        <v>1013</v>
      </c>
      <c r="D22599" t="s">
        <v>972</v>
      </c>
      <c r="E22599" t="s">
        <v>1016</v>
      </c>
      <c r="F22599" s="86">
        <v>1664406.56439181</v>
      </c>
    </row>
    <row r="22600" spans="1:6">
      <c r="A22600">
        <v>2039</v>
      </c>
      <c r="B22600" t="s">
        <v>1024</v>
      </c>
      <c r="C22600" t="s">
        <v>1013</v>
      </c>
      <c r="D22600" t="s">
        <v>972</v>
      </c>
      <c r="E22600" t="s">
        <v>1016</v>
      </c>
      <c r="F22600" s="86">
        <v>1663968.77366341</v>
      </c>
    </row>
    <row r="22601" spans="1:6">
      <c r="A22601">
        <v>2040</v>
      </c>
      <c r="B22601" t="s">
        <v>1024</v>
      </c>
      <c r="C22601" t="s">
        <v>1013</v>
      </c>
      <c r="D22601" t="s">
        <v>972</v>
      </c>
      <c r="E22601" t="s">
        <v>1016</v>
      </c>
      <c r="F22601" s="86">
        <v>1664908.30208053</v>
      </c>
    </row>
    <row r="22602" spans="1:6">
      <c r="A22602">
        <v>2041</v>
      </c>
      <c r="B22602" t="s">
        <v>1024</v>
      </c>
      <c r="C22602" t="s">
        <v>1013</v>
      </c>
      <c r="D22602" t="s">
        <v>972</v>
      </c>
      <c r="E22602" t="s">
        <v>1016</v>
      </c>
      <c r="F22602" s="86">
        <v>1665690.42259529</v>
      </c>
    </row>
    <row r="22603" spans="1:6">
      <c r="A22603">
        <v>2042</v>
      </c>
      <c r="B22603" t="s">
        <v>1024</v>
      </c>
      <c r="C22603" t="s">
        <v>1013</v>
      </c>
      <c r="D22603" t="s">
        <v>972</v>
      </c>
      <c r="E22603" t="s">
        <v>1016</v>
      </c>
      <c r="F22603" s="86">
        <v>1665341.17381197</v>
      </c>
    </row>
    <row r="22604" spans="1:6">
      <c r="A22604">
        <v>2043</v>
      </c>
      <c r="B22604" t="s">
        <v>1024</v>
      </c>
      <c r="C22604" t="s">
        <v>1013</v>
      </c>
      <c r="D22604" t="s">
        <v>972</v>
      </c>
      <c r="E22604" t="s">
        <v>1016</v>
      </c>
      <c r="F22604" s="86">
        <v>1663735.12130837</v>
      </c>
    </row>
    <row r="22605" spans="1:6">
      <c r="A22605">
        <v>2044</v>
      </c>
      <c r="B22605" t="s">
        <v>1024</v>
      </c>
      <c r="C22605" t="s">
        <v>1013</v>
      </c>
      <c r="D22605" t="s">
        <v>972</v>
      </c>
      <c r="E22605" t="s">
        <v>1016</v>
      </c>
      <c r="F22605" s="86">
        <v>1661642.0881069</v>
      </c>
    </row>
    <row r="22606" spans="1:6">
      <c r="A22606">
        <v>2045</v>
      </c>
      <c r="B22606" t="s">
        <v>1024</v>
      </c>
      <c r="C22606" t="s">
        <v>1013</v>
      </c>
      <c r="D22606" t="s">
        <v>972</v>
      </c>
      <c r="E22606" t="s">
        <v>1016</v>
      </c>
      <c r="F22606" s="86">
        <v>1659276.05057481</v>
      </c>
    </row>
    <row r="22607" spans="1:6">
      <c r="A22607">
        <v>2046</v>
      </c>
      <c r="B22607" t="s">
        <v>1024</v>
      </c>
      <c r="C22607" t="s">
        <v>1013</v>
      </c>
      <c r="D22607" t="s">
        <v>972</v>
      </c>
      <c r="E22607" t="s">
        <v>1016</v>
      </c>
      <c r="F22607" s="86">
        <v>1657126.4489084301</v>
      </c>
    </row>
    <row r="22608" spans="1:6">
      <c r="A22608">
        <v>2047</v>
      </c>
      <c r="B22608" t="s">
        <v>1024</v>
      </c>
      <c r="C22608" t="s">
        <v>1013</v>
      </c>
      <c r="D22608" t="s">
        <v>972</v>
      </c>
      <c r="E22608" t="s">
        <v>1016</v>
      </c>
      <c r="F22608" s="86">
        <v>1655520.3964048401</v>
      </c>
    </row>
    <row r="22609" spans="1:6">
      <c r="A22609">
        <v>2048</v>
      </c>
      <c r="B22609" t="s">
        <v>1024</v>
      </c>
      <c r="C22609" t="s">
        <v>1013</v>
      </c>
      <c r="D22609" t="s">
        <v>972</v>
      </c>
      <c r="E22609" t="s">
        <v>1016</v>
      </c>
      <c r="F22609" s="86">
        <v>1653321.6047689801</v>
      </c>
    </row>
    <row r="22610" spans="1:6">
      <c r="A22610">
        <v>2049</v>
      </c>
      <c r="B22610" t="s">
        <v>1024</v>
      </c>
      <c r="C22610" t="s">
        <v>1013</v>
      </c>
      <c r="D22610" t="s">
        <v>972</v>
      </c>
      <c r="E22610" t="s">
        <v>1016</v>
      </c>
      <c r="F22610" s="86">
        <v>1651794.25621656</v>
      </c>
    </row>
    <row r="22611" spans="1:6">
      <c r="A22611">
        <v>2050</v>
      </c>
      <c r="B22611" t="s">
        <v>1024</v>
      </c>
      <c r="C22611" t="s">
        <v>1013</v>
      </c>
      <c r="D22611" t="s">
        <v>972</v>
      </c>
      <c r="E22611" t="s">
        <v>1016</v>
      </c>
      <c r="F22611" s="86">
        <v>1650099.6617679</v>
      </c>
    </row>
    <row r="22612" spans="1:6">
      <c r="A22612">
        <v>2017</v>
      </c>
      <c r="B22612" t="s">
        <v>1025</v>
      </c>
      <c r="C22612" t="s">
        <v>1013</v>
      </c>
      <c r="D22612" t="s">
        <v>972</v>
      </c>
      <c r="E22612" t="s">
        <v>1016</v>
      </c>
      <c r="F22612" s="86">
        <v>14706382.546847999</v>
      </c>
    </row>
    <row r="22613" spans="1:6">
      <c r="A22613">
        <v>2018</v>
      </c>
      <c r="B22613" t="s">
        <v>1025</v>
      </c>
      <c r="C22613" t="s">
        <v>1013</v>
      </c>
      <c r="D22613" t="s">
        <v>972</v>
      </c>
      <c r="E22613" t="s">
        <v>1016</v>
      </c>
      <c r="F22613" s="86">
        <v>14443243.5762506</v>
      </c>
    </row>
    <row r="22614" spans="1:6">
      <c r="A22614">
        <v>2019</v>
      </c>
      <c r="B22614" t="s">
        <v>1025</v>
      </c>
      <c r="C22614" t="s">
        <v>1013</v>
      </c>
      <c r="D22614" t="s">
        <v>972</v>
      </c>
      <c r="E22614" t="s">
        <v>1016</v>
      </c>
      <c r="F22614" s="86">
        <v>14095524.2222468</v>
      </c>
    </row>
    <row r="22615" spans="1:6">
      <c r="A22615">
        <v>2020</v>
      </c>
      <c r="B22615" t="s">
        <v>1025</v>
      </c>
      <c r="C22615" t="s">
        <v>1013</v>
      </c>
      <c r="D22615" t="s">
        <v>972</v>
      </c>
      <c r="E22615" t="s">
        <v>1016</v>
      </c>
      <c r="F22615" s="86">
        <v>13769596.9154975</v>
      </c>
    </row>
    <row r="22616" spans="1:6">
      <c r="A22616">
        <v>2021</v>
      </c>
      <c r="B22616" t="s">
        <v>1025</v>
      </c>
      <c r="C22616" t="s">
        <v>1013</v>
      </c>
      <c r="D22616" t="s">
        <v>972</v>
      </c>
      <c r="E22616" t="s">
        <v>1016</v>
      </c>
      <c r="F22616" s="86">
        <v>13541889.478873599</v>
      </c>
    </row>
    <row r="22617" spans="1:6">
      <c r="A22617">
        <v>2022</v>
      </c>
      <c r="B22617" t="s">
        <v>1025</v>
      </c>
      <c r="C22617" t="s">
        <v>1013</v>
      </c>
      <c r="D22617" t="s">
        <v>972</v>
      </c>
      <c r="E22617" t="s">
        <v>1016</v>
      </c>
      <c r="F22617" s="86">
        <v>13495192.2347569</v>
      </c>
    </row>
    <row r="22618" spans="1:6">
      <c r="A22618">
        <v>2023</v>
      </c>
      <c r="B22618" t="s">
        <v>1025</v>
      </c>
      <c r="C22618" t="s">
        <v>1013</v>
      </c>
      <c r="D22618" t="s">
        <v>972</v>
      </c>
      <c r="E22618" t="s">
        <v>1016</v>
      </c>
      <c r="F22618" s="86">
        <v>13480229.6594545</v>
      </c>
    </row>
    <row r="22619" spans="1:6">
      <c r="A22619">
        <v>2024</v>
      </c>
      <c r="B22619" t="s">
        <v>1025</v>
      </c>
      <c r="C22619" t="s">
        <v>1013</v>
      </c>
      <c r="D22619" t="s">
        <v>972</v>
      </c>
      <c r="E22619" t="s">
        <v>1016</v>
      </c>
      <c r="F22619" s="86">
        <v>13460305.501964699</v>
      </c>
    </row>
    <row r="22620" spans="1:6">
      <c r="A22620">
        <v>2025</v>
      </c>
      <c r="B22620" t="s">
        <v>1025</v>
      </c>
      <c r="C22620" t="s">
        <v>1013</v>
      </c>
      <c r="D22620" t="s">
        <v>972</v>
      </c>
      <c r="E22620" t="s">
        <v>1016</v>
      </c>
      <c r="F22620" s="86">
        <v>13433026.5285266</v>
      </c>
    </row>
    <row r="22621" spans="1:6">
      <c r="A22621">
        <v>2026</v>
      </c>
      <c r="B22621" t="s">
        <v>1025</v>
      </c>
      <c r="C22621" t="s">
        <v>1013</v>
      </c>
      <c r="D22621" t="s">
        <v>972</v>
      </c>
      <c r="E22621" t="s">
        <v>1016</v>
      </c>
      <c r="F22621" s="86">
        <v>13405377.8685725</v>
      </c>
    </row>
    <row r="22622" spans="1:6">
      <c r="A22622">
        <v>2027</v>
      </c>
      <c r="B22622" t="s">
        <v>1025</v>
      </c>
      <c r="C22622" t="s">
        <v>1013</v>
      </c>
      <c r="D22622" t="s">
        <v>972</v>
      </c>
      <c r="E22622" t="s">
        <v>1016</v>
      </c>
      <c r="F22622" s="86">
        <v>13343445.6485628</v>
      </c>
    </row>
    <row r="22623" spans="1:6">
      <c r="A22623">
        <v>2028</v>
      </c>
      <c r="B22623" t="s">
        <v>1025</v>
      </c>
      <c r="C22623" t="s">
        <v>1013</v>
      </c>
      <c r="D22623" t="s">
        <v>972</v>
      </c>
      <c r="E22623" t="s">
        <v>1016</v>
      </c>
      <c r="F22623" s="86">
        <v>13291047.449226899</v>
      </c>
    </row>
    <row r="22624" spans="1:6">
      <c r="A22624">
        <v>2029</v>
      </c>
      <c r="B22624" t="s">
        <v>1025</v>
      </c>
      <c r="C22624" t="s">
        <v>1013</v>
      </c>
      <c r="D22624" t="s">
        <v>972</v>
      </c>
      <c r="E22624" t="s">
        <v>1016</v>
      </c>
      <c r="F22624" s="86">
        <v>13253242.1386774</v>
      </c>
    </row>
    <row r="22625" spans="1:6">
      <c r="A22625">
        <v>2030</v>
      </c>
      <c r="B22625" t="s">
        <v>1025</v>
      </c>
      <c r="C22625" t="s">
        <v>1013</v>
      </c>
      <c r="D22625" t="s">
        <v>972</v>
      </c>
      <c r="E22625" t="s">
        <v>1016</v>
      </c>
      <c r="F22625" s="86">
        <v>13236314.3876851</v>
      </c>
    </row>
    <row r="22626" spans="1:6">
      <c r="A22626">
        <v>2031</v>
      </c>
      <c r="B22626" t="s">
        <v>1025</v>
      </c>
      <c r="C22626" t="s">
        <v>1013</v>
      </c>
      <c r="D22626" t="s">
        <v>972</v>
      </c>
      <c r="E22626" t="s">
        <v>1016</v>
      </c>
      <c r="F22626" s="86">
        <v>13225846.422129</v>
      </c>
    </row>
    <row r="22627" spans="1:6">
      <c r="A22627">
        <v>2032</v>
      </c>
      <c r="B22627" t="s">
        <v>1025</v>
      </c>
      <c r="C22627" t="s">
        <v>1013</v>
      </c>
      <c r="D22627" t="s">
        <v>972</v>
      </c>
      <c r="E22627" t="s">
        <v>1016</v>
      </c>
      <c r="F22627" s="86">
        <v>13222655.443781</v>
      </c>
    </row>
    <row r="22628" spans="1:6">
      <c r="A22628">
        <v>2033</v>
      </c>
      <c r="B22628" t="s">
        <v>1025</v>
      </c>
      <c r="C22628" t="s">
        <v>1013</v>
      </c>
      <c r="D22628" t="s">
        <v>972</v>
      </c>
      <c r="E22628" t="s">
        <v>1016</v>
      </c>
      <c r="F22628" s="86">
        <v>13228200.741519799</v>
      </c>
    </row>
    <row r="22629" spans="1:6">
      <c r="A22629">
        <v>2034</v>
      </c>
      <c r="B22629" t="s">
        <v>1025</v>
      </c>
      <c r="C22629" t="s">
        <v>1013</v>
      </c>
      <c r="D22629" t="s">
        <v>972</v>
      </c>
      <c r="E22629" t="s">
        <v>1016</v>
      </c>
      <c r="F22629" s="86">
        <v>13227169.510712299</v>
      </c>
    </row>
    <row r="22630" spans="1:6">
      <c r="A22630">
        <v>2035</v>
      </c>
      <c r="B22630" t="s">
        <v>1025</v>
      </c>
      <c r="C22630" t="s">
        <v>1013</v>
      </c>
      <c r="D22630" t="s">
        <v>972</v>
      </c>
      <c r="E22630" t="s">
        <v>1016</v>
      </c>
      <c r="F22630" s="86">
        <v>13203976.546134301</v>
      </c>
    </row>
    <row r="22631" spans="1:6">
      <c r="A22631">
        <v>2036</v>
      </c>
      <c r="B22631" t="s">
        <v>1025</v>
      </c>
      <c r="C22631" t="s">
        <v>1013</v>
      </c>
      <c r="D22631" t="s">
        <v>972</v>
      </c>
      <c r="E22631" t="s">
        <v>1016</v>
      </c>
      <c r="F22631" s="86">
        <v>13184830.6760465</v>
      </c>
    </row>
    <row r="22632" spans="1:6">
      <c r="A22632">
        <v>2037</v>
      </c>
      <c r="B22632" t="s">
        <v>1025</v>
      </c>
      <c r="C22632" t="s">
        <v>1013</v>
      </c>
      <c r="D22632" t="s">
        <v>972</v>
      </c>
      <c r="E22632" t="s">
        <v>1016</v>
      </c>
      <c r="F22632" s="86">
        <v>13171113.3605872</v>
      </c>
    </row>
    <row r="22633" spans="1:6">
      <c r="A22633">
        <v>2038</v>
      </c>
      <c r="B22633" t="s">
        <v>1025</v>
      </c>
      <c r="C22633" t="s">
        <v>1013</v>
      </c>
      <c r="D22633" t="s">
        <v>972</v>
      </c>
      <c r="E22633" t="s">
        <v>1016</v>
      </c>
      <c r="F22633" s="86">
        <v>13167183.0092074</v>
      </c>
    </row>
    <row r="22634" spans="1:6">
      <c r="A22634">
        <v>2039</v>
      </c>
      <c r="B22634" t="s">
        <v>1025</v>
      </c>
      <c r="C22634" t="s">
        <v>1013</v>
      </c>
      <c r="D22634" t="s">
        <v>972</v>
      </c>
      <c r="E22634" t="s">
        <v>1016</v>
      </c>
      <c r="F22634" s="86">
        <v>13163719.6302687</v>
      </c>
    </row>
    <row r="22635" spans="1:6">
      <c r="A22635">
        <v>2040</v>
      </c>
      <c r="B22635" t="s">
        <v>1025</v>
      </c>
      <c r="C22635" t="s">
        <v>1013</v>
      </c>
      <c r="D22635" t="s">
        <v>972</v>
      </c>
      <c r="E22635" t="s">
        <v>1016</v>
      </c>
      <c r="F22635" s="86">
        <v>13171152.274957299</v>
      </c>
    </row>
    <row r="22636" spans="1:6">
      <c r="A22636">
        <v>2041</v>
      </c>
      <c r="B22636" t="s">
        <v>1025</v>
      </c>
      <c r="C22636" t="s">
        <v>1013</v>
      </c>
      <c r="D22636" t="s">
        <v>972</v>
      </c>
      <c r="E22636" t="s">
        <v>1016</v>
      </c>
      <c r="F22636" s="86">
        <v>13177339.6598028</v>
      </c>
    </row>
    <row r="22637" spans="1:6">
      <c r="A22637">
        <v>2042</v>
      </c>
      <c r="B22637" t="s">
        <v>1025</v>
      </c>
      <c r="C22637" t="s">
        <v>1013</v>
      </c>
      <c r="D22637" t="s">
        <v>972</v>
      </c>
      <c r="E22637" t="s">
        <v>1016</v>
      </c>
      <c r="F22637" s="86">
        <v>13174576.739525899</v>
      </c>
    </row>
    <row r="22638" spans="1:6">
      <c r="A22638">
        <v>2043</v>
      </c>
      <c r="B22638" t="s">
        <v>1025</v>
      </c>
      <c r="C22638" t="s">
        <v>1013</v>
      </c>
      <c r="D22638" t="s">
        <v>972</v>
      </c>
      <c r="E22638" t="s">
        <v>1016</v>
      </c>
      <c r="F22638" s="86">
        <v>13161871.197689099</v>
      </c>
    </row>
    <row r="22639" spans="1:6">
      <c r="A22639">
        <v>2044</v>
      </c>
      <c r="B22639" t="s">
        <v>1025</v>
      </c>
      <c r="C22639" t="s">
        <v>1013</v>
      </c>
      <c r="D22639" t="s">
        <v>972</v>
      </c>
      <c r="E22639" t="s">
        <v>1016</v>
      </c>
      <c r="F22639" s="86">
        <v>13145313.133212799</v>
      </c>
    </row>
    <row r="22640" spans="1:6">
      <c r="A22640">
        <v>2045</v>
      </c>
      <c r="B22640" t="s">
        <v>1025</v>
      </c>
      <c r="C22640" t="s">
        <v>1013</v>
      </c>
      <c r="D22640" t="s">
        <v>972</v>
      </c>
      <c r="E22640" t="s">
        <v>1016</v>
      </c>
      <c r="F22640" s="86">
        <v>13126595.321195999</v>
      </c>
    </row>
    <row r="22641" spans="1:6">
      <c r="A22641">
        <v>2046</v>
      </c>
      <c r="B22641" t="s">
        <v>1025</v>
      </c>
      <c r="C22641" t="s">
        <v>1013</v>
      </c>
      <c r="D22641" t="s">
        <v>972</v>
      </c>
      <c r="E22641" t="s">
        <v>1016</v>
      </c>
      <c r="F22641" s="86">
        <v>13109589.741463499</v>
      </c>
    </row>
    <row r="22642" spans="1:6">
      <c r="A22642">
        <v>2047</v>
      </c>
      <c r="B22642" t="s">
        <v>1025</v>
      </c>
      <c r="C22642" t="s">
        <v>1013</v>
      </c>
      <c r="D22642" t="s">
        <v>972</v>
      </c>
      <c r="E22642" t="s">
        <v>1016</v>
      </c>
      <c r="F22642" s="86">
        <v>13096884.1996268</v>
      </c>
    </row>
    <row r="22643" spans="1:6">
      <c r="A22643">
        <v>2048</v>
      </c>
      <c r="B22643" t="s">
        <v>1025</v>
      </c>
      <c r="C22643" t="s">
        <v>1013</v>
      </c>
      <c r="D22643" t="s">
        <v>972</v>
      </c>
      <c r="E22643" t="s">
        <v>1016</v>
      </c>
      <c r="F22643" s="86">
        <v>13079489.4761933</v>
      </c>
    </row>
    <row r="22644" spans="1:6">
      <c r="A22644">
        <v>2049</v>
      </c>
      <c r="B22644" t="s">
        <v>1025</v>
      </c>
      <c r="C22644" t="s">
        <v>1013</v>
      </c>
      <c r="D22644" t="s">
        <v>972</v>
      </c>
      <c r="E22644" t="s">
        <v>1016</v>
      </c>
      <c r="F22644" s="86">
        <v>13067406.5642781</v>
      </c>
    </row>
    <row r="22645" spans="1:6">
      <c r="A22645">
        <v>2050</v>
      </c>
      <c r="B22645" t="s">
        <v>1025</v>
      </c>
      <c r="C22645" t="s">
        <v>1013</v>
      </c>
      <c r="D22645" t="s">
        <v>972</v>
      </c>
      <c r="E22645" t="s">
        <v>1016</v>
      </c>
      <c r="F22645" s="86">
        <v>13054000.5637796</v>
      </c>
    </row>
    <row r="22646" spans="1:6">
      <c r="A22646">
        <v>2017</v>
      </c>
      <c r="B22646" t="s">
        <v>1026</v>
      </c>
      <c r="C22646" t="s">
        <v>1013</v>
      </c>
      <c r="D22646" t="s">
        <v>972</v>
      </c>
      <c r="E22646" t="s">
        <v>1016</v>
      </c>
      <c r="F22646" s="86">
        <v>6708898.3179913498</v>
      </c>
    </row>
    <row r="22647" spans="1:6">
      <c r="A22647">
        <v>2018</v>
      </c>
      <c r="B22647" t="s">
        <v>1026</v>
      </c>
      <c r="C22647" t="s">
        <v>1013</v>
      </c>
      <c r="D22647" t="s">
        <v>972</v>
      </c>
      <c r="E22647" t="s">
        <v>1016</v>
      </c>
      <c r="F22647" s="86">
        <v>6588857.0643645404</v>
      </c>
    </row>
    <row r="22648" spans="1:6">
      <c r="A22648">
        <v>2019</v>
      </c>
      <c r="B22648" t="s">
        <v>1026</v>
      </c>
      <c r="C22648" t="s">
        <v>1013</v>
      </c>
      <c r="D22648" t="s">
        <v>972</v>
      </c>
      <c r="E22648" t="s">
        <v>1016</v>
      </c>
      <c r="F22648" s="86">
        <v>6430231.12207196</v>
      </c>
    </row>
    <row r="22649" spans="1:6">
      <c r="A22649">
        <v>2020</v>
      </c>
      <c r="B22649" t="s">
        <v>1026</v>
      </c>
      <c r="C22649" t="s">
        <v>1013</v>
      </c>
      <c r="D22649" t="s">
        <v>972</v>
      </c>
      <c r="E22649" t="s">
        <v>1016</v>
      </c>
      <c r="F22649" s="86">
        <v>6281546.4844275704</v>
      </c>
    </row>
    <row r="22650" spans="1:6">
      <c r="A22650">
        <v>2021</v>
      </c>
      <c r="B22650" t="s">
        <v>1026</v>
      </c>
      <c r="C22650" t="s">
        <v>1013</v>
      </c>
      <c r="D22650" t="s">
        <v>972</v>
      </c>
      <c r="E22650" t="s">
        <v>1016</v>
      </c>
      <c r="F22650" s="86">
        <v>6177668.7270189198</v>
      </c>
    </row>
    <row r="22651" spans="1:6">
      <c r="A22651">
        <v>2022</v>
      </c>
      <c r="B22651" t="s">
        <v>1026</v>
      </c>
      <c r="C22651" t="s">
        <v>1013</v>
      </c>
      <c r="D22651" t="s">
        <v>972</v>
      </c>
      <c r="E22651" t="s">
        <v>1016</v>
      </c>
      <c r="F22651" s="86">
        <v>6156365.93134424</v>
      </c>
    </row>
    <row r="22652" spans="1:6">
      <c r="A22652">
        <v>2023</v>
      </c>
      <c r="B22652" t="s">
        <v>1026</v>
      </c>
      <c r="C22652" t="s">
        <v>1013</v>
      </c>
      <c r="D22652" t="s">
        <v>972</v>
      </c>
      <c r="E22652" t="s">
        <v>1016</v>
      </c>
      <c r="F22652" s="86">
        <v>6149540.1605634801</v>
      </c>
    </row>
    <row r="22653" spans="1:6">
      <c r="A22653">
        <v>2024</v>
      </c>
      <c r="B22653" t="s">
        <v>1026</v>
      </c>
      <c r="C22653" t="s">
        <v>1013</v>
      </c>
      <c r="D22653" t="s">
        <v>972</v>
      </c>
      <c r="E22653" t="s">
        <v>1016</v>
      </c>
      <c r="F22653" s="86">
        <v>6140450.9677422801</v>
      </c>
    </row>
    <row r="22654" spans="1:6">
      <c r="A22654">
        <v>2025</v>
      </c>
      <c r="B22654" t="s">
        <v>1026</v>
      </c>
      <c r="C22654" t="s">
        <v>1013</v>
      </c>
      <c r="D22654" t="s">
        <v>972</v>
      </c>
      <c r="E22654" t="s">
        <v>1016</v>
      </c>
      <c r="F22654" s="86">
        <v>6128006.5846023299</v>
      </c>
    </row>
    <row r="22655" spans="1:6">
      <c r="A22655">
        <v>2026</v>
      </c>
      <c r="B22655" t="s">
        <v>1026</v>
      </c>
      <c r="C22655" t="s">
        <v>1013</v>
      </c>
      <c r="D22655" t="s">
        <v>972</v>
      </c>
      <c r="E22655" t="s">
        <v>1016</v>
      </c>
      <c r="F22655" s="86">
        <v>6115393.5543299401</v>
      </c>
    </row>
    <row r="22656" spans="1:6">
      <c r="A22656">
        <v>2027</v>
      </c>
      <c r="B22656" t="s">
        <v>1026</v>
      </c>
      <c r="C22656" t="s">
        <v>1013</v>
      </c>
      <c r="D22656" t="s">
        <v>972</v>
      </c>
      <c r="E22656" t="s">
        <v>1016</v>
      </c>
      <c r="F22656" s="86">
        <v>6087140.7215663996</v>
      </c>
    </row>
    <row r="22657" spans="1:6">
      <c r="A22657">
        <v>2028</v>
      </c>
      <c r="B22657" t="s">
        <v>1026</v>
      </c>
      <c r="C22657" t="s">
        <v>1013</v>
      </c>
      <c r="D22657" t="s">
        <v>972</v>
      </c>
      <c r="E22657" t="s">
        <v>1016</v>
      </c>
      <c r="F22657" s="86">
        <v>6063237.2095864397</v>
      </c>
    </row>
    <row r="22658" spans="1:6">
      <c r="A22658">
        <v>2029</v>
      </c>
      <c r="B22658" t="s">
        <v>1026</v>
      </c>
      <c r="C22658" t="s">
        <v>1013</v>
      </c>
      <c r="D22658" t="s">
        <v>972</v>
      </c>
      <c r="E22658" t="s">
        <v>1016</v>
      </c>
      <c r="F22658" s="86">
        <v>6045990.8212548103</v>
      </c>
    </row>
    <row r="22659" spans="1:6">
      <c r="A22659">
        <v>2030</v>
      </c>
      <c r="B22659" t="s">
        <v>1026</v>
      </c>
      <c r="C22659" t="s">
        <v>1013</v>
      </c>
      <c r="D22659" t="s">
        <v>972</v>
      </c>
      <c r="E22659" t="s">
        <v>1016</v>
      </c>
      <c r="F22659" s="86">
        <v>6038268.5578227397</v>
      </c>
    </row>
    <row r="22660" spans="1:6">
      <c r="A22660">
        <v>2031</v>
      </c>
      <c r="B22660" t="s">
        <v>1026</v>
      </c>
      <c r="C22660" t="s">
        <v>1013</v>
      </c>
      <c r="D22660" t="s">
        <v>972</v>
      </c>
      <c r="E22660" t="s">
        <v>1016</v>
      </c>
      <c r="F22660" s="86">
        <v>6033493.1811256697</v>
      </c>
    </row>
    <row r="22661" spans="1:6">
      <c r="A22661">
        <v>2032</v>
      </c>
      <c r="B22661" t="s">
        <v>1026</v>
      </c>
      <c r="C22661" t="s">
        <v>1013</v>
      </c>
      <c r="D22661" t="s">
        <v>972</v>
      </c>
      <c r="E22661" t="s">
        <v>1016</v>
      </c>
      <c r="F22661" s="86">
        <v>6032037.4900879003</v>
      </c>
    </row>
    <row r="22662" spans="1:6">
      <c r="A22662">
        <v>2033</v>
      </c>
      <c r="B22662" t="s">
        <v>1026</v>
      </c>
      <c r="C22662" t="s">
        <v>1013</v>
      </c>
      <c r="D22662" t="s">
        <v>972</v>
      </c>
      <c r="E22662" t="s">
        <v>1016</v>
      </c>
      <c r="F22662" s="86">
        <v>6034567.1970742699</v>
      </c>
    </row>
    <row r="22663" spans="1:6">
      <c r="A22663">
        <v>2034</v>
      </c>
      <c r="B22663" t="s">
        <v>1026</v>
      </c>
      <c r="C22663" t="s">
        <v>1013</v>
      </c>
      <c r="D22663" t="s">
        <v>972</v>
      </c>
      <c r="E22663" t="s">
        <v>1016</v>
      </c>
      <c r="F22663" s="86">
        <v>6034096.7603364503</v>
      </c>
    </row>
    <row r="22664" spans="1:6">
      <c r="A22664">
        <v>2035</v>
      </c>
      <c r="B22664" t="s">
        <v>1026</v>
      </c>
      <c r="C22664" t="s">
        <v>1013</v>
      </c>
      <c r="D22664" t="s">
        <v>972</v>
      </c>
      <c r="E22664" t="s">
        <v>1016</v>
      </c>
      <c r="F22664" s="86">
        <v>6023516.3718180303</v>
      </c>
    </row>
    <row r="22665" spans="1:6">
      <c r="A22665">
        <v>2036</v>
      </c>
      <c r="B22665" t="s">
        <v>1026</v>
      </c>
      <c r="C22665" t="s">
        <v>1013</v>
      </c>
      <c r="D22665" t="s">
        <v>972</v>
      </c>
      <c r="E22665" t="s">
        <v>1016</v>
      </c>
      <c r="F22665" s="86">
        <v>6014782.22559141</v>
      </c>
    </row>
    <row r="22666" spans="1:6">
      <c r="A22666">
        <v>2037</v>
      </c>
      <c r="B22666" t="s">
        <v>1026</v>
      </c>
      <c r="C22666" t="s">
        <v>1013</v>
      </c>
      <c r="D22666" t="s">
        <v>972</v>
      </c>
      <c r="E22666" t="s">
        <v>1016</v>
      </c>
      <c r="F22666" s="86">
        <v>6008524.5293619698</v>
      </c>
    </row>
    <row r="22667" spans="1:6">
      <c r="A22667">
        <v>2038</v>
      </c>
      <c r="B22667" t="s">
        <v>1026</v>
      </c>
      <c r="C22667" t="s">
        <v>1013</v>
      </c>
      <c r="D22667" t="s">
        <v>972</v>
      </c>
      <c r="E22667" t="s">
        <v>1016</v>
      </c>
      <c r="F22667" s="86">
        <v>6006731.5440593502</v>
      </c>
    </row>
    <row r="22668" spans="1:6">
      <c r="A22668">
        <v>2039</v>
      </c>
      <c r="B22668" t="s">
        <v>1026</v>
      </c>
      <c r="C22668" t="s">
        <v>1013</v>
      </c>
      <c r="D22668" t="s">
        <v>972</v>
      </c>
      <c r="E22668" t="s">
        <v>1016</v>
      </c>
      <c r="F22668" s="86">
        <v>6005151.5867134798</v>
      </c>
    </row>
    <row r="22669" spans="1:6">
      <c r="A22669">
        <v>2040</v>
      </c>
      <c r="B22669" t="s">
        <v>1026</v>
      </c>
      <c r="C22669" t="s">
        <v>1013</v>
      </c>
      <c r="D22669" t="s">
        <v>972</v>
      </c>
      <c r="E22669" t="s">
        <v>1016</v>
      </c>
      <c r="F22669" s="86">
        <v>6008542.2816917002</v>
      </c>
    </row>
    <row r="22670" spans="1:6">
      <c r="A22670">
        <v>2041</v>
      </c>
      <c r="B22670" t="s">
        <v>1026</v>
      </c>
      <c r="C22670" t="s">
        <v>1013</v>
      </c>
      <c r="D22670" t="s">
        <v>972</v>
      </c>
      <c r="E22670" t="s">
        <v>1016</v>
      </c>
      <c r="F22670" s="86">
        <v>6011364.9021186</v>
      </c>
    </row>
    <row r="22671" spans="1:6">
      <c r="A22671">
        <v>2042</v>
      </c>
      <c r="B22671" t="s">
        <v>1026</v>
      </c>
      <c r="C22671" t="s">
        <v>1013</v>
      </c>
      <c r="D22671" t="s">
        <v>972</v>
      </c>
      <c r="E22671" t="s">
        <v>1016</v>
      </c>
      <c r="F22671" s="86">
        <v>6010104.4867078401</v>
      </c>
    </row>
    <row r="22672" spans="1:6">
      <c r="A22672">
        <v>2043</v>
      </c>
      <c r="B22672" t="s">
        <v>1026</v>
      </c>
      <c r="C22672" t="s">
        <v>1013</v>
      </c>
      <c r="D22672" t="s">
        <v>972</v>
      </c>
      <c r="E22672" t="s">
        <v>1016</v>
      </c>
      <c r="F22672" s="86">
        <v>6004308.3510513604</v>
      </c>
    </row>
    <row r="22673" spans="1:6">
      <c r="A22673">
        <v>2044</v>
      </c>
      <c r="B22673" t="s">
        <v>1026</v>
      </c>
      <c r="C22673" t="s">
        <v>1013</v>
      </c>
      <c r="D22673" t="s">
        <v>972</v>
      </c>
      <c r="E22673" t="s">
        <v>1016</v>
      </c>
      <c r="F22673" s="86">
        <v>5996754.7347517097</v>
      </c>
    </row>
    <row r="22674" spans="1:6">
      <c r="A22674">
        <v>2045</v>
      </c>
      <c r="B22674" t="s">
        <v>1026</v>
      </c>
      <c r="C22674" t="s">
        <v>1013</v>
      </c>
      <c r="D22674" t="s">
        <v>972</v>
      </c>
      <c r="E22674" t="s">
        <v>1016</v>
      </c>
      <c r="F22674" s="86">
        <v>5988215.8641521102</v>
      </c>
    </row>
    <row r="22675" spans="1:6">
      <c r="A22675">
        <v>2046</v>
      </c>
      <c r="B22675" t="s">
        <v>1026</v>
      </c>
      <c r="C22675" t="s">
        <v>1013</v>
      </c>
      <c r="D22675" t="s">
        <v>972</v>
      </c>
      <c r="E22675" t="s">
        <v>1016</v>
      </c>
      <c r="F22675" s="86">
        <v>5980458.0960605796</v>
      </c>
    </row>
    <row r="22676" spans="1:6">
      <c r="A22676">
        <v>2047</v>
      </c>
      <c r="B22676" t="s">
        <v>1026</v>
      </c>
      <c r="C22676" t="s">
        <v>1013</v>
      </c>
      <c r="D22676" t="s">
        <v>972</v>
      </c>
      <c r="E22676" t="s">
        <v>1016</v>
      </c>
      <c r="F22676" s="86">
        <v>5974661.9604040999</v>
      </c>
    </row>
    <row r="22677" spans="1:6">
      <c r="A22677">
        <v>2048</v>
      </c>
      <c r="B22677" t="s">
        <v>1026</v>
      </c>
      <c r="C22677" t="s">
        <v>1013</v>
      </c>
      <c r="D22677" t="s">
        <v>972</v>
      </c>
      <c r="E22677" t="s">
        <v>1016</v>
      </c>
      <c r="F22677" s="86">
        <v>5966726.66901528</v>
      </c>
    </row>
    <row r="22678" spans="1:6">
      <c r="A22678">
        <v>2049</v>
      </c>
      <c r="B22678" t="s">
        <v>1026</v>
      </c>
      <c r="C22678" t="s">
        <v>1013</v>
      </c>
      <c r="D22678" t="s">
        <v>972</v>
      </c>
      <c r="E22678" t="s">
        <v>1016</v>
      </c>
      <c r="F22678" s="86">
        <v>5961214.5706344601</v>
      </c>
    </row>
    <row r="22679" spans="1:6">
      <c r="A22679">
        <v>2050</v>
      </c>
      <c r="B22679" t="s">
        <v>1026</v>
      </c>
      <c r="C22679" t="s">
        <v>1013</v>
      </c>
      <c r="D22679" t="s">
        <v>972</v>
      </c>
      <c r="E22679" t="s">
        <v>1016</v>
      </c>
      <c r="F22679" s="86">
        <v>5955098.8930428503</v>
      </c>
    </row>
    <row r="22680" spans="1:6">
      <c r="A22680">
        <v>2017</v>
      </c>
      <c r="B22680" t="s">
        <v>1027</v>
      </c>
      <c r="C22680" t="s">
        <v>1013</v>
      </c>
      <c r="D22680" t="s">
        <v>972</v>
      </c>
      <c r="E22680" t="s">
        <v>1016</v>
      </c>
      <c r="F22680" s="86">
        <v>88746101.2977525</v>
      </c>
    </row>
    <row r="22681" spans="1:6">
      <c r="A22681">
        <v>2018</v>
      </c>
      <c r="B22681" t="s">
        <v>1027</v>
      </c>
      <c r="C22681" t="s">
        <v>1013</v>
      </c>
      <c r="D22681" t="s">
        <v>972</v>
      </c>
      <c r="E22681" t="s">
        <v>1016</v>
      </c>
      <c r="F22681" s="86">
        <v>87158181.381645694</v>
      </c>
    </row>
    <row r="22682" spans="1:6">
      <c r="A22682">
        <v>2019</v>
      </c>
      <c r="B22682" t="s">
        <v>1027</v>
      </c>
      <c r="C22682" t="s">
        <v>1013</v>
      </c>
      <c r="D22682" t="s">
        <v>972</v>
      </c>
      <c r="E22682" t="s">
        <v>1016</v>
      </c>
      <c r="F22682" s="86">
        <v>85059858.635361597</v>
      </c>
    </row>
    <row r="22683" spans="1:6">
      <c r="A22683">
        <v>2020</v>
      </c>
      <c r="B22683" t="s">
        <v>1027</v>
      </c>
      <c r="C22683" t="s">
        <v>1013</v>
      </c>
      <c r="D22683" t="s">
        <v>972</v>
      </c>
      <c r="E22683" t="s">
        <v>1016</v>
      </c>
      <c r="F22683" s="86">
        <v>83093040.644034594</v>
      </c>
    </row>
    <row r="22684" spans="1:6">
      <c r="A22684">
        <v>2021</v>
      </c>
      <c r="B22684" t="s">
        <v>1027</v>
      </c>
      <c r="C22684" t="s">
        <v>1013</v>
      </c>
      <c r="D22684" t="s">
        <v>972</v>
      </c>
      <c r="E22684" t="s">
        <v>1016</v>
      </c>
      <c r="F22684" s="86">
        <v>81718933.369692802</v>
      </c>
    </row>
    <row r="22685" spans="1:6">
      <c r="A22685">
        <v>2022</v>
      </c>
      <c r="B22685" t="s">
        <v>1027</v>
      </c>
      <c r="C22685" t="s">
        <v>1013</v>
      </c>
      <c r="D22685" t="s">
        <v>972</v>
      </c>
      <c r="E22685" t="s">
        <v>1016</v>
      </c>
      <c r="F22685" s="86">
        <v>81437137.466213301</v>
      </c>
    </row>
    <row r="22686" spans="1:6">
      <c r="A22686">
        <v>2023</v>
      </c>
      <c r="B22686" t="s">
        <v>1027</v>
      </c>
      <c r="C22686" t="s">
        <v>1013</v>
      </c>
      <c r="D22686" t="s">
        <v>972</v>
      </c>
      <c r="E22686" t="s">
        <v>1016</v>
      </c>
      <c r="F22686" s="86">
        <v>81346845.362140104</v>
      </c>
    </row>
    <row r="22687" spans="1:6">
      <c r="A22687">
        <v>2024</v>
      </c>
      <c r="B22687" t="s">
        <v>1027</v>
      </c>
      <c r="C22687" t="s">
        <v>1013</v>
      </c>
      <c r="D22687" t="s">
        <v>972</v>
      </c>
      <c r="E22687" t="s">
        <v>1016</v>
      </c>
      <c r="F22687" s="86">
        <v>81226612.443322197</v>
      </c>
    </row>
    <row r="22688" spans="1:6">
      <c r="A22688">
        <v>2025</v>
      </c>
      <c r="B22688" t="s">
        <v>1027</v>
      </c>
      <c r="C22688" t="s">
        <v>1013</v>
      </c>
      <c r="D22688" t="s">
        <v>972</v>
      </c>
      <c r="E22688" t="s">
        <v>1016</v>
      </c>
      <c r="F22688" s="86">
        <v>81061996.669706196</v>
      </c>
    </row>
    <row r="22689" spans="1:6">
      <c r="A22689">
        <v>2026</v>
      </c>
      <c r="B22689" t="s">
        <v>1027</v>
      </c>
      <c r="C22689" t="s">
        <v>1013</v>
      </c>
      <c r="D22689" t="s">
        <v>972</v>
      </c>
      <c r="E22689" t="s">
        <v>1016</v>
      </c>
      <c r="F22689" s="86">
        <v>80895150.011854395</v>
      </c>
    </row>
    <row r="22690" spans="1:6">
      <c r="A22690">
        <v>2027</v>
      </c>
      <c r="B22690" t="s">
        <v>1027</v>
      </c>
      <c r="C22690" t="s">
        <v>1013</v>
      </c>
      <c r="D22690" t="s">
        <v>972</v>
      </c>
      <c r="E22690" t="s">
        <v>1016</v>
      </c>
      <c r="F22690" s="86">
        <v>80521418.194864795</v>
      </c>
    </row>
    <row r="22691" spans="1:6">
      <c r="A22691">
        <v>2028</v>
      </c>
      <c r="B22691" t="s">
        <v>1027</v>
      </c>
      <c r="C22691" t="s">
        <v>1013</v>
      </c>
      <c r="D22691" t="s">
        <v>972</v>
      </c>
      <c r="E22691" t="s">
        <v>1016</v>
      </c>
      <c r="F22691" s="86">
        <v>80205219.708168805</v>
      </c>
    </row>
    <row r="22692" spans="1:6">
      <c r="A22692">
        <v>2029</v>
      </c>
      <c r="B22692" t="s">
        <v>1027</v>
      </c>
      <c r="C22692" t="s">
        <v>1013</v>
      </c>
      <c r="D22692" t="s">
        <v>972</v>
      </c>
      <c r="E22692" t="s">
        <v>1016</v>
      </c>
      <c r="F22692" s="86">
        <v>79977082.441310197</v>
      </c>
    </row>
    <row r="22693" spans="1:6">
      <c r="A22693">
        <v>2030</v>
      </c>
      <c r="B22693" t="s">
        <v>1027</v>
      </c>
      <c r="C22693" t="s">
        <v>1013</v>
      </c>
      <c r="D22693" t="s">
        <v>972</v>
      </c>
      <c r="E22693" t="s">
        <v>1016</v>
      </c>
      <c r="F22693" s="86">
        <v>79874931.426298901</v>
      </c>
    </row>
    <row r="22694" spans="1:6">
      <c r="A22694">
        <v>2031</v>
      </c>
      <c r="B22694" t="s">
        <v>1027</v>
      </c>
      <c r="C22694" t="s">
        <v>1013</v>
      </c>
      <c r="D22694" t="s">
        <v>972</v>
      </c>
      <c r="E22694" t="s">
        <v>1016</v>
      </c>
      <c r="F22694" s="86">
        <v>79811762.1779356</v>
      </c>
    </row>
    <row r="22695" spans="1:6">
      <c r="A22695">
        <v>2032</v>
      </c>
      <c r="B22695" t="s">
        <v>1027</v>
      </c>
      <c r="C22695" t="s">
        <v>1013</v>
      </c>
      <c r="D22695" t="s">
        <v>972</v>
      </c>
      <c r="E22695" t="s">
        <v>1016</v>
      </c>
      <c r="F22695" s="86">
        <v>79792506.124531195</v>
      </c>
    </row>
    <row r="22696" spans="1:6">
      <c r="A22696">
        <v>2033</v>
      </c>
      <c r="B22696" t="s">
        <v>1027</v>
      </c>
      <c r="C22696" t="s">
        <v>1013</v>
      </c>
      <c r="D22696" t="s">
        <v>972</v>
      </c>
      <c r="E22696" t="s">
        <v>1016</v>
      </c>
      <c r="F22696" s="86">
        <v>79825969.388069406</v>
      </c>
    </row>
    <row r="22697" spans="1:6">
      <c r="A22697">
        <v>2034</v>
      </c>
      <c r="B22697" t="s">
        <v>1027</v>
      </c>
      <c r="C22697" t="s">
        <v>1013</v>
      </c>
      <c r="D22697" t="s">
        <v>972</v>
      </c>
      <c r="E22697" t="s">
        <v>1016</v>
      </c>
      <c r="F22697" s="86">
        <v>79819746.395200893</v>
      </c>
    </row>
    <row r="22698" spans="1:6">
      <c r="A22698">
        <v>2035</v>
      </c>
      <c r="B22698" t="s">
        <v>1027</v>
      </c>
      <c r="C22698" t="s">
        <v>1013</v>
      </c>
      <c r="D22698" t="s">
        <v>972</v>
      </c>
      <c r="E22698" t="s">
        <v>1016</v>
      </c>
      <c r="F22698" s="86">
        <v>79679787.763139397</v>
      </c>
    </row>
    <row r="22699" spans="1:6">
      <c r="A22699">
        <v>2036</v>
      </c>
      <c r="B22699" t="s">
        <v>1027</v>
      </c>
      <c r="C22699" t="s">
        <v>1013</v>
      </c>
      <c r="D22699" t="s">
        <v>972</v>
      </c>
      <c r="E22699" t="s">
        <v>1016</v>
      </c>
      <c r="F22699" s="86">
        <v>79564251.442712799</v>
      </c>
    </row>
    <row r="22700" spans="1:6">
      <c r="A22700">
        <v>2037</v>
      </c>
      <c r="B22700" t="s">
        <v>1027</v>
      </c>
      <c r="C22700" t="s">
        <v>1013</v>
      </c>
      <c r="D22700" t="s">
        <v>972</v>
      </c>
      <c r="E22700" t="s">
        <v>1016</v>
      </c>
      <c r="F22700" s="86">
        <v>79481473.896065697</v>
      </c>
    </row>
    <row r="22701" spans="1:6">
      <c r="A22701">
        <v>2038</v>
      </c>
      <c r="B22701" t="s">
        <v>1027</v>
      </c>
      <c r="C22701" t="s">
        <v>1013</v>
      </c>
      <c r="D22701" t="s">
        <v>972</v>
      </c>
      <c r="E22701" t="s">
        <v>1016</v>
      </c>
      <c r="F22701" s="86">
        <v>79457756.074189499</v>
      </c>
    </row>
    <row r="22702" spans="1:6">
      <c r="A22702">
        <v>2039</v>
      </c>
      <c r="B22702" t="s">
        <v>1027</v>
      </c>
      <c r="C22702" t="s">
        <v>1013</v>
      </c>
      <c r="D22702" t="s">
        <v>972</v>
      </c>
      <c r="E22702" t="s">
        <v>1016</v>
      </c>
      <c r="F22702" s="86">
        <v>79436856.211348101</v>
      </c>
    </row>
    <row r="22703" spans="1:6">
      <c r="A22703">
        <v>2040</v>
      </c>
      <c r="B22703" t="s">
        <v>1027</v>
      </c>
      <c r="C22703" t="s">
        <v>1013</v>
      </c>
      <c r="D22703" t="s">
        <v>972</v>
      </c>
      <c r="E22703" t="s">
        <v>1016</v>
      </c>
      <c r="F22703" s="86">
        <v>79481708.725985304</v>
      </c>
    </row>
    <row r="22704" spans="1:6">
      <c r="A22704">
        <v>2041</v>
      </c>
      <c r="B22704" t="s">
        <v>1027</v>
      </c>
      <c r="C22704" t="s">
        <v>1013</v>
      </c>
      <c r="D22704" t="s">
        <v>972</v>
      </c>
      <c r="E22704" t="s">
        <v>1016</v>
      </c>
      <c r="F22704" s="86">
        <v>79519046.683196306</v>
      </c>
    </row>
    <row r="22705" spans="1:6">
      <c r="A22705">
        <v>2042</v>
      </c>
      <c r="B22705" t="s">
        <v>1027</v>
      </c>
      <c r="C22705" t="s">
        <v>1013</v>
      </c>
      <c r="D22705" t="s">
        <v>972</v>
      </c>
      <c r="E22705" t="s">
        <v>1016</v>
      </c>
      <c r="F22705" s="86">
        <v>79502373.758907095</v>
      </c>
    </row>
    <row r="22706" spans="1:6">
      <c r="A22706">
        <v>2043</v>
      </c>
      <c r="B22706" t="s">
        <v>1027</v>
      </c>
      <c r="C22706" t="s">
        <v>1013</v>
      </c>
      <c r="D22706" t="s">
        <v>972</v>
      </c>
      <c r="E22706" t="s">
        <v>1016</v>
      </c>
      <c r="F22706" s="86">
        <v>79425701.790168703</v>
      </c>
    </row>
    <row r="22707" spans="1:6">
      <c r="A22707">
        <v>2044</v>
      </c>
      <c r="B22707" t="s">
        <v>1027</v>
      </c>
      <c r="C22707" t="s">
        <v>1013</v>
      </c>
      <c r="D22707" t="s">
        <v>972</v>
      </c>
      <c r="E22707" t="s">
        <v>1016</v>
      </c>
      <c r="F22707" s="86">
        <v>79325781.659393296</v>
      </c>
    </row>
    <row r="22708" spans="1:6">
      <c r="A22708">
        <v>2045</v>
      </c>
      <c r="B22708" t="s">
        <v>1027</v>
      </c>
      <c r="C22708" t="s">
        <v>1013</v>
      </c>
      <c r="D22708" t="s">
        <v>972</v>
      </c>
      <c r="E22708" t="s">
        <v>1016</v>
      </c>
      <c r="F22708" s="86">
        <v>79212828.468081906</v>
      </c>
    </row>
    <row r="22709" spans="1:6">
      <c r="A22709">
        <v>2046</v>
      </c>
      <c r="B22709" t="s">
        <v>1027</v>
      </c>
      <c r="C22709" t="s">
        <v>1013</v>
      </c>
      <c r="D22709" t="s">
        <v>972</v>
      </c>
      <c r="E22709" t="s">
        <v>1016</v>
      </c>
      <c r="F22709" s="86">
        <v>79110207.793231502</v>
      </c>
    </row>
    <row r="22710" spans="1:6">
      <c r="A22710">
        <v>2047</v>
      </c>
      <c r="B22710" t="s">
        <v>1027</v>
      </c>
      <c r="C22710" t="s">
        <v>1013</v>
      </c>
      <c r="D22710" t="s">
        <v>972</v>
      </c>
      <c r="E22710" t="s">
        <v>1016</v>
      </c>
      <c r="F22710" s="86">
        <v>79033535.824493095</v>
      </c>
    </row>
    <row r="22711" spans="1:6">
      <c r="A22711">
        <v>2048</v>
      </c>
      <c r="B22711" t="s">
        <v>1027</v>
      </c>
      <c r="C22711" t="s">
        <v>1013</v>
      </c>
      <c r="D22711" t="s">
        <v>972</v>
      </c>
      <c r="E22711" t="s">
        <v>1016</v>
      </c>
      <c r="F22711" s="86">
        <v>78928566.850446999</v>
      </c>
    </row>
    <row r="22712" spans="1:6">
      <c r="A22712">
        <v>2049</v>
      </c>
      <c r="B22712" t="s">
        <v>1027</v>
      </c>
      <c r="C22712" t="s">
        <v>1013</v>
      </c>
      <c r="D22712" t="s">
        <v>972</v>
      </c>
      <c r="E22712" t="s">
        <v>1016</v>
      </c>
      <c r="F22712" s="86">
        <v>78855652.160421699</v>
      </c>
    </row>
    <row r="22713" spans="1:6">
      <c r="A22713">
        <v>2050</v>
      </c>
      <c r="B22713" t="s">
        <v>1027</v>
      </c>
      <c r="C22713" t="s">
        <v>1013</v>
      </c>
      <c r="D22713" t="s">
        <v>972</v>
      </c>
      <c r="E22713" t="s">
        <v>1016</v>
      </c>
      <c r="F22713" s="86">
        <v>78774753.253131106</v>
      </c>
    </row>
    <row r="22714" spans="1:6">
      <c r="A22714">
        <v>2017</v>
      </c>
      <c r="B22714" t="s">
        <v>1028</v>
      </c>
      <c r="C22714" t="s">
        <v>1013</v>
      </c>
      <c r="D22714" t="s">
        <v>972</v>
      </c>
      <c r="E22714" t="s">
        <v>1016</v>
      </c>
      <c r="F22714" s="86">
        <v>13433373.302644201</v>
      </c>
    </row>
    <row r="22715" spans="1:6">
      <c r="A22715">
        <v>2018</v>
      </c>
      <c r="B22715" t="s">
        <v>1028</v>
      </c>
      <c r="C22715" t="s">
        <v>1013</v>
      </c>
      <c r="D22715" t="s">
        <v>972</v>
      </c>
      <c r="E22715" t="s">
        <v>1016</v>
      </c>
      <c r="F22715" s="86">
        <v>13193012.0845643</v>
      </c>
    </row>
    <row r="22716" spans="1:6">
      <c r="A22716">
        <v>2019</v>
      </c>
      <c r="B22716" t="s">
        <v>1028</v>
      </c>
      <c r="C22716" t="s">
        <v>1013</v>
      </c>
      <c r="D22716" t="s">
        <v>972</v>
      </c>
      <c r="E22716" t="s">
        <v>1016</v>
      </c>
      <c r="F22716" s="86">
        <v>12875391.903530199</v>
      </c>
    </row>
    <row r="22717" spans="1:6">
      <c r="A22717">
        <v>2020</v>
      </c>
      <c r="B22717" t="s">
        <v>1028</v>
      </c>
      <c r="C22717" t="s">
        <v>1013</v>
      </c>
      <c r="D22717" t="s">
        <v>972</v>
      </c>
      <c r="E22717" t="s">
        <v>1016</v>
      </c>
      <c r="F22717" s="86">
        <v>12577677.413434399</v>
      </c>
    </row>
    <row r="22718" spans="1:6">
      <c r="A22718">
        <v>2021</v>
      </c>
      <c r="B22718" t="s">
        <v>1028</v>
      </c>
      <c r="C22718" t="s">
        <v>1013</v>
      </c>
      <c r="D22718" t="s">
        <v>972</v>
      </c>
      <c r="E22718" t="s">
        <v>1016</v>
      </c>
      <c r="F22718" s="86">
        <v>12369680.716067599</v>
      </c>
    </row>
    <row r="22719" spans="1:6">
      <c r="A22719">
        <v>2022</v>
      </c>
      <c r="B22719" t="s">
        <v>1028</v>
      </c>
      <c r="C22719" t="s">
        <v>1013</v>
      </c>
      <c r="D22719" t="s">
        <v>972</v>
      </c>
      <c r="E22719" t="s">
        <v>1016</v>
      </c>
      <c r="F22719" s="86">
        <v>12327025.664056901</v>
      </c>
    </row>
    <row r="22720" spans="1:6">
      <c r="A22720">
        <v>2023</v>
      </c>
      <c r="B22720" t="s">
        <v>1028</v>
      </c>
      <c r="C22720" t="s">
        <v>1013</v>
      </c>
      <c r="D22720" t="s">
        <v>972</v>
      </c>
      <c r="E22720" t="s">
        <v>1016</v>
      </c>
      <c r="F22720" s="86">
        <v>12313358.2744752</v>
      </c>
    </row>
    <row r="22721" spans="1:6">
      <c r="A22721">
        <v>2024</v>
      </c>
      <c r="B22721" t="s">
        <v>1028</v>
      </c>
      <c r="C22721" t="s">
        <v>1013</v>
      </c>
      <c r="D22721" t="s">
        <v>972</v>
      </c>
      <c r="E22721" t="s">
        <v>1016</v>
      </c>
      <c r="F22721" s="86">
        <v>12295158.785617299</v>
      </c>
    </row>
    <row r="22722" spans="1:6">
      <c r="A22722">
        <v>2025</v>
      </c>
      <c r="B22722" t="s">
        <v>1028</v>
      </c>
      <c r="C22722" t="s">
        <v>1013</v>
      </c>
      <c r="D22722" t="s">
        <v>972</v>
      </c>
      <c r="E22722" t="s">
        <v>1016</v>
      </c>
      <c r="F22722" s="86">
        <v>12270241.1260678</v>
      </c>
    </row>
    <row r="22723" spans="1:6">
      <c r="A22723">
        <v>2026</v>
      </c>
      <c r="B22723" t="s">
        <v>1028</v>
      </c>
      <c r="C22723" t="s">
        <v>1013</v>
      </c>
      <c r="D22723" t="s">
        <v>972</v>
      </c>
      <c r="E22723" t="s">
        <v>1016</v>
      </c>
      <c r="F22723" s="86">
        <v>12244985.7806898</v>
      </c>
    </row>
    <row r="22724" spans="1:6">
      <c r="A22724">
        <v>2027</v>
      </c>
      <c r="B22724" t="s">
        <v>1028</v>
      </c>
      <c r="C22724" t="s">
        <v>1013</v>
      </c>
      <c r="D22724" t="s">
        <v>972</v>
      </c>
      <c r="E22724" t="s">
        <v>1016</v>
      </c>
      <c r="F22724" s="86">
        <v>12188414.5179608</v>
      </c>
    </row>
    <row r="22725" spans="1:6">
      <c r="A22725">
        <v>2028</v>
      </c>
      <c r="B22725" t="s">
        <v>1028</v>
      </c>
      <c r="C22725" t="s">
        <v>1013</v>
      </c>
      <c r="D22725" t="s">
        <v>972</v>
      </c>
      <c r="E22725" t="s">
        <v>1016</v>
      </c>
      <c r="F22725" s="86">
        <v>12140551.995017201</v>
      </c>
    </row>
    <row r="22726" spans="1:6">
      <c r="A22726">
        <v>2029</v>
      </c>
      <c r="B22726" t="s">
        <v>1028</v>
      </c>
      <c r="C22726" t="s">
        <v>1013</v>
      </c>
      <c r="D22726" t="s">
        <v>972</v>
      </c>
      <c r="E22726" t="s">
        <v>1016</v>
      </c>
      <c r="F22726" s="86">
        <v>12106019.1758269</v>
      </c>
    </row>
    <row r="22727" spans="1:6">
      <c r="A22727">
        <v>2030</v>
      </c>
      <c r="B22727" t="s">
        <v>1028</v>
      </c>
      <c r="C22727" t="s">
        <v>1013</v>
      </c>
      <c r="D22727" t="s">
        <v>972</v>
      </c>
      <c r="E22727" t="s">
        <v>1016</v>
      </c>
      <c r="F22727" s="86">
        <v>12090556.719473001</v>
      </c>
    </row>
    <row r="22728" spans="1:6">
      <c r="A22728">
        <v>2031</v>
      </c>
      <c r="B22728" t="s">
        <v>1028</v>
      </c>
      <c r="C22728" t="s">
        <v>1013</v>
      </c>
      <c r="D22728" t="s">
        <v>972</v>
      </c>
      <c r="E22728" t="s">
        <v>1016</v>
      </c>
      <c r="F22728" s="86">
        <v>12080994.878647299</v>
      </c>
    </row>
    <row r="22729" spans="1:6">
      <c r="A22729">
        <v>2032</v>
      </c>
      <c r="B22729" t="s">
        <v>1028</v>
      </c>
      <c r="C22729" t="s">
        <v>1013</v>
      </c>
      <c r="D22729" t="s">
        <v>972</v>
      </c>
      <c r="E22729" t="s">
        <v>1016</v>
      </c>
      <c r="F22729" s="86">
        <v>12078080.1167599</v>
      </c>
    </row>
    <row r="22730" spans="1:6">
      <c r="A22730">
        <v>2033</v>
      </c>
      <c r="B22730" t="s">
        <v>1028</v>
      </c>
      <c r="C22730" t="s">
        <v>1013</v>
      </c>
      <c r="D22730" t="s">
        <v>972</v>
      </c>
      <c r="E22730" t="s">
        <v>1016</v>
      </c>
      <c r="F22730" s="86">
        <v>12083145.4041862</v>
      </c>
    </row>
    <row r="22731" spans="1:6">
      <c r="A22731">
        <v>2034</v>
      </c>
      <c r="B22731" t="s">
        <v>1028</v>
      </c>
      <c r="C22731" t="s">
        <v>1013</v>
      </c>
      <c r="D22731" t="s">
        <v>972</v>
      </c>
      <c r="E22731" t="s">
        <v>1016</v>
      </c>
      <c r="F22731" s="86">
        <v>12082203.4384543</v>
      </c>
    </row>
    <row r="22732" spans="1:6">
      <c r="A22732">
        <v>2035</v>
      </c>
      <c r="B22732" t="s">
        <v>1028</v>
      </c>
      <c r="C22732" t="s">
        <v>1013</v>
      </c>
      <c r="D22732" t="s">
        <v>972</v>
      </c>
      <c r="E22732" t="s">
        <v>1016</v>
      </c>
      <c r="F22732" s="86">
        <v>12061018.0959557</v>
      </c>
    </row>
    <row r="22733" spans="1:6">
      <c r="A22733">
        <v>2036</v>
      </c>
      <c r="B22733" t="s">
        <v>1028</v>
      </c>
      <c r="C22733" t="s">
        <v>1013</v>
      </c>
      <c r="D22733" t="s">
        <v>972</v>
      </c>
      <c r="E22733" t="s">
        <v>1016</v>
      </c>
      <c r="F22733" s="86">
        <v>12043529.524631299</v>
      </c>
    </row>
    <row r="22734" spans="1:6">
      <c r="A22734">
        <v>2037</v>
      </c>
      <c r="B22734" t="s">
        <v>1028</v>
      </c>
      <c r="C22734" t="s">
        <v>1013</v>
      </c>
      <c r="D22734" t="s">
        <v>972</v>
      </c>
      <c r="E22734" t="s">
        <v>1016</v>
      </c>
      <c r="F22734" s="86">
        <v>12030999.6031032</v>
      </c>
    </row>
    <row r="22735" spans="1:6">
      <c r="A22735">
        <v>2038</v>
      </c>
      <c r="B22735" t="s">
        <v>1028</v>
      </c>
      <c r="C22735" t="s">
        <v>1013</v>
      </c>
      <c r="D22735" t="s">
        <v>972</v>
      </c>
      <c r="E22735" t="s">
        <v>1016</v>
      </c>
      <c r="F22735" s="86">
        <v>12027409.469559001</v>
      </c>
    </row>
    <row r="22736" spans="1:6">
      <c r="A22736">
        <v>2039</v>
      </c>
      <c r="B22736" t="s">
        <v>1028</v>
      </c>
      <c r="C22736" t="s">
        <v>1013</v>
      </c>
      <c r="D22736" t="s">
        <v>972</v>
      </c>
      <c r="E22736" t="s">
        <v>1016</v>
      </c>
      <c r="F22736" s="86">
        <v>12024245.886534899</v>
      </c>
    </row>
    <row r="22737" spans="1:6">
      <c r="A22737">
        <v>2040</v>
      </c>
      <c r="B22737" t="s">
        <v>1028</v>
      </c>
      <c r="C22737" t="s">
        <v>1013</v>
      </c>
      <c r="D22737" t="s">
        <v>972</v>
      </c>
      <c r="E22737" t="s">
        <v>1016</v>
      </c>
      <c r="F22737" s="86">
        <v>12031035.1489799</v>
      </c>
    </row>
    <row r="22738" spans="1:6">
      <c r="A22738">
        <v>2041</v>
      </c>
      <c r="B22738" t="s">
        <v>1028</v>
      </c>
      <c r="C22738" t="s">
        <v>1013</v>
      </c>
      <c r="D22738" t="s">
        <v>972</v>
      </c>
      <c r="E22738" t="s">
        <v>1016</v>
      </c>
      <c r="F22738" s="86">
        <v>12036686.9433713</v>
      </c>
    </row>
    <row r="22739" spans="1:6">
      <c r="A22739">
        <v>2042</v>
      </c>
      <c r="B22739" t="s">
        <v>1028</v>
      </c>
      <c r="C22739" t="s">
        <v>1013</v>
      </c>
      <c r="D22739" t="s">
        <v>972</v>
      </c>
      <c r="E22739" t="s">
        <v>1016</v>
      </c>
      <c r="F22739" s="86">
        <v>12034163.186127299</v>
      </c>
    </row>
    <row r="22740" spans="1:6">
      <c r="A22740">
        <v>2043</v>
      </c>
      <c r="B22740" t="s">
        <v>1028</v>
      </c>
      <c r="C22740" t="s">
        <v>1013</v>
      </c>
      <c r="D22740" t="s">
        <v>972</v>
      </c>
      <c r="E22740" t="s">
        <v>1016</v>
      </c>
      <c r="F22740" s="86">
        <v>12022557.457392801</v>
      </c>
    </row>
    <row r="22741" spans="1:6">
      <c r="A22741">
        <v>2044</v>
      </c>
      <c r="B22741" t="s">
        <v>1028</v>
      </c>
      <c r="C22741" t="s">
        <v>1013</v>
      </c>
      <c r="D22741" t="s">
        <v>972</v>
      </c>
      <c r="E22741" t="s">
        <v>1016</v>
      </c>
      <c r="F22741" s="86">
        <v>12007432.6868673</v>
      </c>
    </row>
    <row r="22742" spans="1:6">
      <c r="A22742">
        <v>2045</v>
      </c>
      <c r="B22742" t="s">
        <v>1028</v>
      </c>
      <c r="C22742" t="s">
        <v>1013</v>
      </c>
      <c r="D22742" t="s">
        <v>972</v>
      </c>
      <c r="E22742" t="s">
        <v>1016</v>
      </c>
      <c r="F22742" s="86">
        <v>11990335.1201864</v>
      </c>
    </row>
    <row r="22743" spans="1:6">
      <c r="A22743">
        <v>2046</v>
      </c>
      <c r="B22743" t="s">
        <v>1028</v>
      </c>
      <c r="C22743" t="s">
        <v>1013</v>
      </c>
      <c r="D22743" t="s">
        <v>972</v>
      </c>
      <c r="E22743" t="s">
        <v>1016</v>
      </c>
      <c r="F22743" s="86">
        <v>11974801.5720792</v>
      </c>
    </row>
    <row r="22744" spans="1:6">
      <c r="A22744">
        <v>2047</v>
      </c>
      <c r="B22744" t="s">
        <v>1028</v>
      </c>
      <c r="C22744" t="s">
        <v>1013</v>
      </c>
      <c r="D22744" t="s">
        <v>972</v>
      </c>
      <c r="E22744" t="s">
        <v>1016</v>
      </c>
      <c r="F22744" s="86">
        <v>11963195.8433447</v>
      </c>
    </row>
    <row r="22745" spans="1:6">
      <c r="A22745">
        <v>2048</v>
      </c>
      <c r="B22745" t="s">
        <v>1028</v>
      </c>
      <c r="C22745" t="s">
        <v>1013</v>
      </c>
      <c r="D22745" t="s">
        <v>972</v>
      </c>
      <c r="E22745" t="s">
        <v>1016</v>
      </c>
      <c r="F22745" s="86">
        <v>11947306.836470701</v>
      </c>
    </row>
    <row r="22746" spans="1:6">
      <c r="A22746">
        <v>2049</v>
      </c>
      <c r="B22746" t="s">
        <v>1028</v>
      </c>
      <c r="C22746" t="s">
        <v>1013</v>
      </c>
      <c r="D22746" t="s">
        <v>972</v>
      </c>
      <c r="E22746" t="s">
        <v>1016</v>
      </c>
      <c r="F22746" s="86">
        <v>11936269.841762999</v>
      </c>
    </row>
    <row r="22747" spans="1:6">
      <c r="A22747">
        <v>2050</v>
      </c>
      <c r="B22747" t="s">
        <v>1028</v>
      </c>
      <c r="C22747" t="s">
        <v>1013</v>
      </c>
      <c r="D22747" t="s">
        <v>972</v>
      </c>
      <c r="E22747" t="s">
        <v>1016</v>
      </c>
      <c r="F22747" s="86">
        <v>11924024.2872482</v>
      </c>
    </row>
    <row r="22748" spans="1:6">
      <c r="A22748">
        <v>2017</v>
      </c>
      <c r="B22748" t="s">
        <v>1029</v>
      </c>
      <c r="C22748" t="s">
        <v>1013</v>
      </c>
      <c r="D22748" t="s">
        <v>972</v>
      </c>
      <c r="E22748" t="s">
        <v>1016</v>
      </c>
      <c r="F22748" s="86">
        <v>9337010.7269975692</v>
      </c>
    </row>
    <row r="22749" spans="1:6">
      <c r="A22749">
        <v>2018</v>
      </c>
      <c r="B22749" t="s">
        <v>1029</v>
      </c>
      <c r="C22749" t="s">
        <v>1013</v>
      </c>
      <c r="D22749" t="s">
        <v>972</v>
      </c>
      <c r="E22749" t="s">
        <v>1016</v>
      </c>
      <c r="F22749" s="86">
        <v>9169945.0748337694</v>
      </c>
    </row>
    <row r="22750" spans="1:6">
      <c r="A22750">
        <v>2019</v>
      </c>
      <c r="B22750" t="s">
        <v>1029</v>
      </c>
      <c r="C22750" t="s">
        <v>1013</v>
      </c>
      <c r="D22750" t="s">
        <v>972</v>
      </c>
      <c r="E22750" t="s">
        <v>1016</v>
      </c>
      <c r="F22750" s="86">
        <v>8949179.7487601899</v>
      </c>
    </row>
    <row r="22751" spans="1:6">
      <c r="A22751">
        <v>2020</v>
      </c>
      <c r="B22751" t="s">
        <v>1029</v>
      </c>
      <c r="C22751" t="s">
        <v>1013</v>
      </c>
      <c r="D22751" t="s">
        <v>972</v>
      </c>
      <c r="E22751" t="s">
        <v>1016</v>
      </c>
      <c r="F22751" s="86">
        <v>8742250.0874620806</v>
      </c>
    </row>
    <row r="22752" spans="1:6">
      <c r="A22752">
        <v>2021</v>
      </c>
      <c r="B22752" t="s">
        <v>1029</v>
      </c>
      <c r="C22752" t="s">
        <v>1013</v>
      </c>
      <c r="D22752" t="s">
        <v>972</v>
      </c>
      <c r="E22752" t="s">
        <v>1016</v>
      </c>
      <c r="F22752" s="86">
        <v>8597679.7438305393</v>
      </c>
    </row>
    <row r="22753" spans="1:6">
      <c r="A22753">
        <v>2022</v>
      </c>
      <c r="B22753" t="s">
        <v>1029</v>
      </c>
      <c r="C22753" t="s">
        <v>1013</v>
      </c>
      <c r="D22753" t="s">
        <v>972</v>
      </c>
      <c r="E22753" t="s">
        <v>1016</v>
      </c>
      <c r="F22753" s="86">
        <v>8568031.8907402493</v>
      </c>
    </row>
    <row r="22754" spans="1:6">
      <c r="A22754">
        <v>2023</v>
      </c>
      <c r="B22754" t="s">
        <v>1029</v>
      </c>
      <c r="C22754" t="s">
        <v>1013</v>
      </c>
      <c r="D22754" t="s">
        <v>972</v>
      </c>
      <c r="E22754" t="s">
        <v>1016</v>
      </c>
      <c r="F22754" s="86">
        <v>8558532.2244792394</v>
      </c>
    </row>
    <row r="22755" spans="1:6">
      <c r="A22755">
        <v>2024</v>
      </c>
      <c r="B22755" t="s">
        <v>1029</v>
      </c>
      <c r="C22755" t="s">
        <v>1013</v>
      </c>
      <c r="D22755" t="s">
        <v>972</v>
      </c>
      <c r="E22755" t="s">
        <v>1016</v>
      </c>
      <c r="F22755" s="86">
        <v>8545882.4738273807</v>
      </c>
    </row>
    <row r="22756" spans="1:6">
      <c r="A22756">
        <v>2025</v>
      </c>
      <c r="B22756" t="s">
        <v>1029</v>
      </c>
      <c r="C22756" t="s">
        <v>1013</v>
      </c>
      <c r="D22756" t="s">
        <v>972</v>
      </c>
      <c r="E22756" t="s">
        <v>1016</v>
      </c>
      <c r="F22756" s="86">
        <v>8528563.1863138098</v>
      </c>
    </row>
    <row r="22757" spans="1:6">
      <c r="A22757">
        <v>2026</v>
      </c>
      <c r="B22757" t="s">
        <v>1029</v>
      </c>
      <c r="C22757" t="s">
        <v>1013</v>
      </c>
      <c r="D22757" t="s">
        <v>972</v>
      </c>
      <c r="E22757" t="s">
        <v>1016</v>
      </c>
      <c r="F22757" s="86">
        <v>8511009.1866299305</v>
      </c>
    </row>
    <row r="22758" spans="1:6">
      <c r="A22758">
        <v>2027</v>
      </c>
      <c r="B22758" t="s">
        <v>1029</v>
      </c>
      <c r="C22758" t="s">
        <v>1013</v>
      </c>
      <c r="D22758" t="s">
        <v>972</v>
      </c>
      <c r="E22758" t="s">
        <v>1016</v>
      </c>
      <c r="F22758" s="86">
        <v>8471688.7214689292</v>
      </c>
    </row>
    <row r="22759" spans="1:6">
      <c r="A22759">
        <v>2028</v>
      </c>
      <c r="B22759" t="s">
        <v>1029</v>
      </c>
      <c r="C22759" t="s">
        <v>1013</v>
      </c>
      <c r="D22759" t="s">
        <v>972</v>
      </c>
      <c r="E22759" t="s">
        <v>1016</v>
      </c>
      <c r="F22759" s="86">
        <v>8438421.3596471995</v>
      </c>
    </row>
    <row r="22760" spans="1:6">
      <c r="A22760">
        <v>2029</v>
      </c>
      <c r="B22760" t="s">
        <v>1029</v>
      </c>
      <c r="C22760" t="s">
        <v>1013</v>
      </c>
      <c r="D22760" t="s">
        <v>972</v>
      </c>
      <c r="E22760" t="s">
        <v>1016</v>
      </c>
      <c r="F22760" s="86">
        <v>8414418.9519161806</v>
      </c>
    </row>
    <row r="22761" spans="1:6">
      <c r="A22761">
        <v>2030</v>
      </c>
      <c r="B22761" t="s">
        <v>1029</v>
      </c>
      <c r="C22761" t="s">
        <v>1013</v>
      </c>
      <c r="D22761" t="s">
        <v>972</v>
      </c>
      <c r="E22761" t="s">
        <v>1016</v>
      </c>
      <c r="F22761" s="86">
        <v>8403671.6051709503</v>
      </c>
    </row>
    <row r="22762" spans="1:6">
      <c r="A22762">
        <v>2031</v>
      </c>
      <c r="B22762" t="s">
        <v>1029</v>
      </c>
      <c r="C22762" t="s">
        <v>1013</v>
      </c>
      <c r="D22762" t="s">
        <v>972</v>
      </c>
      <c r="E22762" t="s">
        <v>1016</v>
      </c>
      <c r="F22762" s="86">
        <v>8397025.5447698794</v>
      </c>
    </row>
    <row r="22763" spans="1:6">
      <c r="A22763">
        <v>2032</v>
      </c>
      <c r="B22763" t="s">
        <v>1029</v>
      </c>
      <c r="C22763" t="s">
        <v>1013</v>
      </c>
      <c r="D22763" t="s">
        <v>972</v>
      </c>
      <c r="E22763" t="s">
        <v>1016</v>
      </c>
      <c r="F22763" s="86">
        <v>8394999.6081420407</v>
      </c>
    </row>
    <row r="22764" spans="1:6">
      <c r="A22764">
        <v>2033</v>
      </c>
      <c r="B22764" t="s">
        <v>1029</v>
      </c>
      <c r="C22764" t="s">
        <v>1013</v>
      </c>
      <c r="D22764" t="s">
        <v>972</v>
      </c>
      <c r="E22764" t="s">
        <v>1016</v>
      </c>
      <c r="F22764" s="86">
        <v>8398520.2906965092</v>
      </c>
    </row>
    <row r="22765" spans="1:6">
      <c r="A22765">
        <v>2034</v>
      </c>
      <c r="B22765" t="s">
        <v>1029</v>
      </c>
      <c r="C22765" t="s">
        <v>1013</v>
      </c>
      <c r="D22765" t="s">
        <v>972</v>
      </c>
      <c r="E22765" t="s">
        <v>1016</v>
      </c>
      <c r="F22765" s="86">
        <v>8397865.5672740992</v>
      </c>
    </row>
    <row r="22766" spans="1:6">
      <c r="A22766">
        <v>2035</v>
      </c>
      <c r="B22766" t="s">
        <v>1029</v>
      </c>
      <c r="C22766" t="s">
        <v>1013</v>
      </c>
      <c r="D22766" t="s">
        <v>972</v>
      </c>
      <c r="E22766" t="s">
        <v>1016</v>
      </c>
      <c r="F22766" s="86">
        <v>8383140.4669059301</v>
      </c>
    </row>
    <row r="22767" spans="1:6">
      <c r="A22767">
        <v>2036</v>
      </c>
      <c r="B22767" t="s">
        <v>1029</v>
      </c>
      <c r="C22767" t="s">
        <v>1013</v>
      </c>
      <c r="D22767" t="s">
        <v>972</v>
      </c>
      <c r="E22767" t="s">
        <v>1016</v>
      </c>
      <c r="F22767" s="86">
        <v>8370984.8471389096</v>
      </c>
    </row>
    <row r="22768" spans="1:6">
      <c r="A22768">
        <v>2037</v>
      </c>
      <c r="B22768" t="s">
        <v>1029</v>
      </c>
      <c r="C22768" t="s">
        <v>1013</v>
      </c>
      <c r="D22768" t="s">
        <v>972</v>
      </c>
      <c r="E22768" t="s">
        <v>1016</v>
      </c>
      <c r="F22768" s="86">
        <v>8362275.7902936302</v>
      </c>
    </row>
    <row r="22769" spans="1:6">
      <c r="A22769">
        <v>2038</v>
      </c>
      <c r="B22769" t="s">
        <v>1029</v>
      </c>
      <c r="C22769" t="s">
        <v>1013</v>
      </c>
      <c r="D22769" t="s">
        <v>972</v>
      </c>
      <c r="E22769" t="s">
        <v>1016</v>
      </c>
      <c r="F22769" s="86">
        <v>8359780.4293251997</v>
      </c>
    </row>
    <row r="22770" spans="1:6">
      <c r="A22770">
        <v>2039</v>
      </c>
      <c r="B22770" t="s">
        <v>1029</v>
      </c>
      <c r="C22770" t="s">
        <v>1013</v>
      </c>
      <c r="D22770" t="s">
        <v>972</v>
      </c>
      <c r="E22770" t="s">
        <v>1016</v>
      </c>
      <c r="F22770" s="86">
        <v>8357581.5468876697</v>
      </c>
    </row>
    <row r="22771" spans="1:6">
      <c r="A22771">
        <v>2040</v>
      </c>
      <c r="B22771" t="s">
        <v>1029</v>
      </c>
      <c r="C22771" t="s">
        <v>1013</v>
      </c>
      <c r="D22771" t="s">
        <v>972</v>
      </c>
      <c r="E22771" t="s">
        <v>1016</v>
      </c>
      <c r="F22771" s="86">
        <v>8362300.4968378702</v>
      </c>
    </row>
    <row r="22772" spans="1:6">
      <c r="A22772">
        <v>2041</v>
      </c>
      <c r="B22772" t="s">
        <v>1029</v>
      </c>
      <c r="C22772" t="s">
        <v>1013</v>
      </c>
      <c r="D22772" t="s">
        <v>972</v>
      </c>
      <c r="E22772" t="s">
        <v>1016</v>
      </c>
      <c r="F22772" s="86">
        <v>8366228.8373723403</v>
      </c>
    </row>
    <row r="22773" spans="1:6">
      <c r="A22773">
        <v>2042</v>
      </c>
      <c r="B22773" t="s">
        <v>1029</v>
      </c>
      <c r="C22773" t="s">
        <v>1013</v>
      </c>
      <c r="D22773" t="s">
        <v>972</v>
      </c>
      <c r="E22773" t="s">
        <v>1016</v>
      </c>
      <c r="F22773" s="86">
        <v>8364474.6727311602</v>
      </c>
    </row>
    <row r="22774" spans="1:6">
      <c r="A22774">
        <v>2043</v>
      </c>
      <c r="B22774" t="s">
        <v>1029</v>
      </c>
      <c r="C22774" t="s">
        <v>1013</v>
      </c>
      <c r="D22774" t="s">
        <v>972</v>
      </c>
      <c r="E22774" t="s">
        <v>1016</v>
      </c>
      <c r="F22774" s="86">
        <v>8356407.9860361796</v>
      </c>
    </row>
    <row r="22775" spans="1:6">
      <c r="A22775">
        <v>2044</v>
      </c>
      <c r="B22775" t="s">
        <v>1029</v>
      </c>
      <c r="C22775" t="s">
        <v>1013</v>
      </c>
      <c r="D22775" t="s">
        <v>972</v>
      </c>
      <c r="E22775" t="s">
        <v>1016</v>
      </c>
      <c r="F22775" s="86">
        <v>8345895.3514612503</v>
      </c>
    </row>
    <row r="22776" spans="1:6">
      <c r="A22776">
        <v>2045</v>
      </c>
      <c r="B22776" t="s">
        <v>1029</v>
      </c>
      <c r="C22776" t="s">
        <v>1013</v>
      </c>
      <c r="D22776" t="s">
        <v>972</v>
      </c>
      <c r="E22776" t="s">
        <v>1016</v>
      </c>
      <c r="F22776" s="86">
        <v>8334011.5036808904</v>
      </c>
    </row>
    <row r="22777" spans="1:6">
      <c r="A22777">
        <v>2046</v>
      </c>
      <c r="B22777" t="s">
        <v>1029</v>
      </c>
      <c r="C22777" t="s">
        <v>1013</v>
      </c>
      <c r="D22777" t="s">
        <v>972</v>
      </c>
      <c r="E22777" t="s">
        <v>1016</v>
      </c>
      <c r="F22777" s="86">
        <v>8323214.7438471699</v>
      </c>
    </row>
    <row r="22778" spans="1:6">
      <c r="A22778">
        <v>2047</v>
      </c>
      <c r="B22778" t="s">
        <v>1029</v>
      </c>
      <c r="C22778" t="s">
        <v>1013</v>
      </c>
      <c r="D22778" t="s">
        <v>972</v>
      </c>
      <c r="E22778" t="s">
        <v>1016</v>
      </c>
      <c r="F22778" s="86">
        <v>8315148.0571521902</v>
      </c>
    </row>
    <row r="22779" spans="1:6">
      <c r="A22779">
        <v>2048</v>
      </c>
      <c r="B22779" t="s">
        <v>1029</v>
      </c>
      <c r="C22779" t="s">
        <v>1013</v>
      </c>
      <c r="D22779" t="s">
        <v>972</v>
      </c>
      <c r="E22779" t="s">
        <v>1016</v>
      </c>
      <c r="F22779" s="86">
        <v>8304104.2318760604</v>
      </c>
    </row>
    <row r="22780" spans="1:6">
      <c r="A22780">
        <v>2049</v>
      </c>
      <c r="B22780" t="s">
        <v>1029</v>
      </c>
      <c r="C22780" t="s">
        <v>1013</v>
      </c>
      <c r="D22780" t="s">
        <v>972</v>
      </c>
      <c r="E22780" t="s">
        <v>1016</v>
      </c>
      <c r="F22780" s="86">
        <v>8296432.8498889497</v>
      </c>
    </row>
    <row r="22781" spans="1:6">
      <c r="A22781">
        <v>2050</v>
      </c>
      <c r="B22781" t="s">
        <v>1029</v>
      </c>
      <c r="C22781" t="s">
        <v>1013</v>
      </c>
      <c r="D22781" t="s">
        <v>972</v>
      </c>
      <c r="E22781" t="s">
        <v>1016</v>
      </c>
      <c r="F22781" s="86">
        <v>8287921.4453976098</v>
      </c>
    </row>
    <row r="22782" spans="1:6">
      <c r="A22782">
        <v>2017</v>
      </c>
      <c r="B22782" t="s">
        <v>1030</v>
      </c>
      <c r="C22782" t="s">
        <v>1013</v>
      </c>
      <c r="D22782" t="s">
        <v>972</v>
      </c>
      <c r="E22782" t="s">
        <v>1016</v>
      </c>
      <c r="F22782" s="86">
        <v>2289632.1525798999</v>
      </c>
    </row>
    <row r="22783" spans="1:6">
      <c r="A22783">
        <v>2018</v>
      </c>
      <c r="B22783" t="s">
        <v>1030</v>
      </c>
      <c r="C22783" t="s">
        <v>1013</v>
      </c>
      <c r="D22783" t="s">
        <v>972</v>
      </c>
      <c r="E22783" t="s">
        <v>1016</v>
      </c>
      <c r="F22783" s="86">
        <v>2248664.1275909301</v>
      </c>
    </row>
    <row r="22784" spans="1:6">
      <c r="A22784">
        <v>2019</v>
      </c>
      <c r="B22784" t="s">
        <v>1030</v>
      </c>
      <c r="C22784" t="s">
        <v>1013</v>
      </c>
      <c r="D22784" t="s">
        <v>972</v>
      </c>
      <c r="E22784" t="s">
        <v>1016</v>
      </c>
      <c r="F22784" s="86">
        <v>2194527.8088555001</v>
      </c>
    </row>
    <row r="22785" spans="1:6">
      <c r="A22785">
        <v>2020</v>
      </c>
      <c r="B22785" t="s">
        <v>1030</v>
      </c>
      <c r="C22785" t="s">
        <v>1013</v>
      </c>
      <c r="D22785" t="s">
        <v>972</v>
      </c>
      <c r="E22785" t="s">
        <v>1016</v>
      </c>
      <c r="F22785" s="86">
        <v>2143784.2872206098</v>
      </c>
    </row>
    <row r="22786" spans="1:6">
      <c r="A22786">
        <v>2021</v>
      </c>
      <c r="B22786" t="s">
        <v>1030</v>
      </c>
      <c r="C22786" t="s">
        <v>1013</v>
      </c>
      <c r="D22786" t="s">
        <v>972</v>
      </c>
      <c r="E22786" t="s">
        <v>1016</v>
      </c>
      <c r="F22786" s="86">
        <v>2108332.5868031299</v>
      </c>
    </row>
    <row r="22787" spans="1:6">
      <c r="A22787">
        <v>2022</v>
      </c>
      <c r="B22787" t="s">
        <v>1030</v>
      </c>
      <c r="C22787" t="s">
        <v>1013</v>
      </c>
      <c r="D22787" t="s">
        <v>972</v>
      </c>
      <c r="E22787" t="s">
        <v>1016</v>
      </c>
      <c r="F22787" s="86">
        <v>2101062.30730198</v>
      </c>
    </row>
    <row r="22788" spans="1:6">
      <c r="A22788">
        <v>2023</v>
      </c>
      <c r="B22788" t="s">
        <v>1030</v>
      </c>
      <c r="C22788" t="s">
        <v>1013</v>
      </c>
      <c r="D22788" t="s">
        <v>972</v>
      </c>
      <c r="E22788" t="s">
        <v>1016</v>
      </c>
      <c r="F22788" s="86">
        <v>2098732.7885784898</v>
      </c>
    </row>
    <row r="22789" spans="1:6">
      <c r="A22789">
        <v>2024</v>
      </c>
      <c r="B22789" t="s">
        <v>1030</v>
      </c>
      <c r="C22789" t="s">
        <v>1013</v>
      </c>
      <c r="D22789" t="s">
        <v>972</v>
      </c>
      <c r="E22789" t="s">
        <v>1016</v>
      </c>
      <c r="F22789" s="86">
        <v>2095630.802658</v>
      </c>
    </row>
    <row r="22790" spans="1:6">
      <c r="A22790">
        <v>2025</v>
      </c>
      <c r="B22790" t="s">
        <v>1030</v>
      </c>
      <c r="C22790" t="s">
        <v>1013</v>
      </c>
      <c r="D22790" t="s">
        <v>972</v>
      </c>
      <c r="E22790" t="s">
        <v>1016</v>
      </c>
      <c r="F22790" s="86">
        <v>2091383.7477160799</v>
      </c>
    </row>
    <row r="22791" spans="1:6">
      <c r="A22791">
        <v>2026</v>
      </c>
      <c r="B22791" t="s">
        <v>1030</v>
      </c>
      <c r="C22791" t="s">
        <v>1013</v>
      </c>
      <c r="D22791" t="s">
        <v>972</v>
      </c>
      <c r="E22791" t="s">
        <v>1016</v>
      </c>
      <c r="F22791" s="86">
        <v>2087079.1363947699</v>
      </c>
    </row>
    <row r="22792" spans="1:6">
      <c r="A22792">
        <v>2027</v>
      </c>
      <c r="B22792" t="s">
        <v>1030</v>
      </c>
      <c r="C22792" t="s">
        <v>1013</v>
      </c>
      <c r="D22792" t="s">
        <v>972</v>
      </c>
      <c r="E22792" t="s">
        <v>1016</v>
      </c>
      <c r="F22792" s="86">
        <v>2077436.92820637</v>
      </c>
    </row>
    <row r="22793" spans="1:6">
      <c r="A22793">
        <v>2028</v>
      </c>
      <c r="B22793" t="s">
        <v>1030</v>
      </c>
      <c r="C22793" t="s">
        <v>1013</v>
      </c>
      <c r="D22793" t="s">
        <v>972</v>
      </c>
      <c r="E22793" t="s">
        <v>1016</v>
      </c>
      <c r="F22793" s="86">
        <v>2069279.0687494599</v>
      </c>
    </row>
    <row r="22794" spans="1:6">
      <c r="A22794">
        <v>2029</v>
      </c>
      <c r="B22794" t="s">
        <v>1030</v>
      </c>
      <c r="C22794" t="s">
        <v>1013</v>
      </c>
      <c r="D22794" t="s">
        <v>972</v>
      </c>
      <c r="E22794" t="s">
        <v>1016</v>
      </c>
      <c r="F22794" s="86">
        <v>2063393.1716366599</v>
      </c>
    </row>
    <row r="22795" spans="1:6">
      <c r="A22795">
        <v>2030</v>
      </c>
      <c r="B22795" t="s">
        <v>1030</v>
      </c>
      <c r="C22795" t="s">
        <v>1013</v>
      </c>
      <c r="D22795" t="s">
        <v>972</v>
      </c>
      <c r="E22795" t="s">
        <v>1016</v>
      </c>
      <c r="F22795" s="86">
        <v>2060757.69531749</v>
      </c>
    </row>
    <row r="22796" spans="1:6">
      <c r="A22796">
        <v>2031</v>
      </c>
      <c r="B22796" t="s">
        <v>1030</v>
      </c>
      <c r="C22796" t="s">
        <v>1013</v>
      </c>
      <c r="D22796" t="s">
        <v>972</v>
      </c>
      <c r="E22796" t="s">
        <v>1016</v>
      </c>
      <c r="F22796" s="86">
        <v>2059127.9409959801</v>
      </c>
    </row>
    <row r="22797" spans="1:6">
      <c r="A22797">
        <v>2032</v>
      </c>
      <c r="B22797" t="s">
        <v>1030</v>
      </c>
      <c r="C22797" t="s">
        <v>1013</v>
      </c>
      <c r="D22797" t="s">
        <v>972</v>
      </c>
      <c r="E22797" t="s">
        <v>1016</v>
      </c>
      <c r="F22797" s="86">
        <v>2058631.1385633999</v>
      </c>
    </row>
    <row r="22798" spans="1:6">
      <c r="A22798">
        <v>2033</v>
      </c>
      <c r="B22798" t="s">
        <v>1030</v>
      </c>
      <c r="C22798" t="s">
        <v>1013</v>
      </c>
      <c r="D22798" t="s">
        <v>972</v>
      </c>
      <c r="E22798" t="s">
        <v>1016</v>
      </c>
      <c r="F22798" s="86">
        <v>2059494.48425416</v>
      </c>
    </row>
    <row r="22799" spans="1:6">
      <c r="A22799">
        <v>2034</v>
      </c>
      <c r="B22799" t="s">
        <v>1030</v>
      </c>
      <c r="C22799" t="s">
        <v>1013</v>
      </c>
      <c r="D22799" t="s">
        <v>972</v>
      </c>
      <c r="E22799" t="s">
        <v>1016</v>
      </c>
      <c r="F22799" s="86">
        <v>2059333.93224851</v>
      </c>
    </row>
    <row r="22800" spans="1:6">
      <c r="A22800">
        <v>2035</v>
      </c>
      <c r="B22800" t="s">
        <v>1030</v>
      </c>
      <c r="C22800" t="s">
        <v>1013</v>
      </c>
      <c r="D22800" t="s">
        <v>972</v>
      </c>
      <c r="E22800" t="s">
        <v>1016</v>
      </c>
      <c r="F22800" s="86">
        <v>2055723.02676294</v>
      </c>
    </row>
    <row r="22801" spans="1:6">
      <c r="A22801">
        <v>2036</v>
      </c>
      <c r="B22801" t="s">
        <v>1030</v>
      </c>
      <c r="C22801" t="s">
        <v>1013</v>
      </c>
      <c r="D22801" t="s">
        <v>972</v>
      </c>
      <c r="E22801" t="s">
        <v>1016</v>
      </c>
      <c r="F22801" s="86">
        <v>2052742.21216747</v>
      </c>
    </row>
    <row r="22802" spans="1:6">
      <c r="A22802">
        <v>2037</v>
      </c>
      <c r="B22802" t="s">
        <v>1030</v>
      </c>
      <c r="C22802" t="s">
        <v>1013</v>
      </c>
      <c r="D22802" t="s">
        <v>972</v>
      </c>
      <c r="E22802" t="s">
        <v>1016</v>
      </c>
      <c r="F22802" s="86">
        <v>2050606.5675640099</v>
      </c>
    </row>
    <row r="22803" spans="1:6">
      <c r="A22803">
        <v>2038</v>
      </c>
      <c r="B22803" t="s">
        <v>1030</v>
      </c>
      <c r="C22803" t="s">
        <v>1013</v>
      </c>
      <c r="D22803" t="s">
        <v>972</v>
      </c>
      <c r="E22803" t="s">
        <v>1016</v>
      </c>
      <c r="F22803" s="86">
        <v>2049994.6523726601</v>
      </c>
    </row>
    <row r="22804" spans="1:6">
      <c r="A22804">
        <v>2039</v>
      </c>
      <c r="B22804" t="s">
        <v>1030</v>
      </c>
      <c r="C22804" t="s">
        <v>1013</v>
      </c>
      <c r="D22804" t="s">
        <v>972</v>
      </c>
      <c r="E22804" t="s">
        <v>1016</v>
      </c>
      <c r="F22804" s="86">
        <v>2049455.4399763299</v>
      </c>
    </row>
    <row r="22805" spans="1:6">
      <c r="A22805">
        <v>2040</v>
      </c>
      <c r="B22805" t="s">
        <v>1030</v>
      </c>
      <c r="C22805" t="s">
        <v>1013</v>
      </c>
      <c r="D22805" t="s">
        <v>972</v>
      </c>
      <c r="E22805" t="s">
        <v>1016</v>
      </c>
      <c r="F22805" s="86">
        <v>2050612.6261302601</v>
      </c>
    </row>
    <row r="22806" spans="1:6">
      <c r="A22806">
        <v>2041</v>
      </c>
      <c r="B22806" t="s">
        <v>1030</v>
      </c>
      <c r="C22806" t="s">
        <v>1013</v>
      </c>
      <c r="D22806" t="s">
        <v>972</v>
      </c>
      <c r="E22806" t="s">
        <v>1016</v>
      </c>
      <c r="F22806" s="86">
        <v>2051575.9381641599</v>
      </c>
    </row>
    <row r="22807" spans="1:6">
      <c r="A22807">
        <v>2042</v>
      </c>
      <c r="B22807" t="s">
        <v>1030</v>
      </c>
      <c r="C22807" t="s">
        <v>1013</v>
      </c>
      <c r="D22807" t="s">
        <v>972</v>
      </c>
      <c r="E22807" t="s">
        <v>1016</v>
      </c>
      <c r="F22807" s="86">
        <v>2051145.7799603399</v>
      </c>
    </row>
    <row r="22808" spans="1:6">
      <c r="A22808">
        <v>2043</v>
      </c>
      <c r="B22808" t="s">
        <v>1030</v>
      </c>
      <c r="C22808" t="s">
        <v>1013</v>
      </c>
      <c r="D22808" t="s">
        <v>972</v>
      </c>
      <c r="E22808" t="s">
        <v>1016</v>
      </c>
      <c r="F22808" s="86">
        <v>2049167.65807941</v>
      </c>
    </row>
    <row r="22809" spans="1:6">
      <c r="A22809">
        <v>2044</v>
      </c>
      <c r="B22809" t="s">
        <v>1030</v>
      </c>
      <c r="C22809" t="s">
        <v>1013</v>
      </c>
      <c r="D22809" t="s">
        <v>972</v>
      </c>
      <c r="E22809" t="s">
        <v>1016</v>
      </c>
      <c r="F22809" s="86">
        <v>2046589.7381396201</v>
      </c>
    </row>
    <row r="22810" spans="1:6">
      <c r="A22810">
        <v>2045</v>
      </c>
      <c r="B22810" t="s">
        <v>1030</v>
      </c>
      <c r="C22810" t="s">
        <v>1013</v>
      </c>
      <c r="D22810" t="s">
        <v>972</v>
      </c>
      <c r="E22810" t="s">
        <v>1016</v>
      </c>
      <c r="F22810" s="86">
        <v>2043675.56777291</v>
      </c>
    </row>
    <row r="22811" spans="1:6">
      <c r="A22811">
        <v>2046</v>
      </c>
      <c r="B22811" t="s">
        <v>1030</v>
      </c>
      <c r="C22811" t="s">
        <v>1013</v>
      </c>
      <c r="D22811" t="s">
        <v>972</v>
      </c>
      <c r="E22811" t="s">
        <v>1016</v>
      </c>
      <c r="F22811" s="86">
        <v>2041027.9743212501</v>
      </c>
    </row>
    <row r="22812" spans="1:6">
      <c r="A22812">
        <v>2047</v>
      </c>
      <c r="B22812" t="s">
        <v>1030</v>
      </c>
      <c r="C22812" t="s">
        <v>1013</v>
      </c>
      <c r="D22812" t="s">
        <v>972</v>
      </c>
      <c r="E22812" t="s">
        <v>1016</v>
      </c>
      <c r="F22812" s="86">
        <v>2039049.8524403099</v>
      </c>
    </row>
    <row r="22813" spans="1:6">
      <c r="A22813">
        <v>2048</v>
      </c>
      <c r="B22813" t="s">
        <v>1030</v>
      </c>
      <c r="C22813" t="s">
        <v>1013</v>
      </c>
      <c r="D22813" t="s">
        <v>972</v>
      </c>
      <c r="E22813" t="s">
        <v>1016</v>
      </c>
      <c r="F22813" s="86">
        <v>2036341.67332613</v>
      </c>
    </row>
    <row r="22814" spans="1:6">
      <c r="A22814">
        <v>2049</v>
      </c>
      <c r="B22814" t="s">
        <v>1030</v>
      </c>
      <c r="C22814" t="s">
        <v>1013</v>
      </c>
      <c r="D22814" t="s">
        <v>972</v>
      </c>
      <c r="E22814" t="s">
        <v>1016</v>
      </c>
      <c r="F22814" s="86">
        <v>2034460.48850521</v>
      </c>
    </row>
    <row r="22815" spans="1:6">
      <c r="A22815">
        <v>2050</v>
      </c>
      <c r="B22815" t="s">
        <v>1030</v>
      </c>
      <c r="C22815" t="s">
        <v>1013</v>
      </c>
      <c r="D22815" t="s">
        <v>972</v>
      </c>
      <c r="E22815" t="s">
        <v>1016</v>
      </c>
      <c r="F22815" s="86">
        <v>2032373.3124317499</v>
      </c>
    </row>
    <row r="22816" spans="1:6">
      <c r="A22816">
        <v>2017</v>
      </c>
      <c r="B22816" t="s">
        <v>1031</v>
      </c>
      <c r="C22816" t="s">
        <v>1013</v>
      </c>
      <c r="D22816" t="s">
        <v>972</v>
      </c>
      <c r="E22816" t="s">
        <v>1016</v>
      </c>
      <c r="F22816" s="86">
        <v>3399105.1941078999</v>
      </c>
    </row>
    <row r="22817" spans="1:6">
      <c r="A22817">
        <v>2018</v>
      </c>
      <c r="B22817" t="s">
        <v>1031</v>
      </c>
      <c r="C22817" t="s">
        <v>1013</v>
      </c>
      <c r="D22817" t="s">
        <v>972</v>
      </c>
      <c r="E22817" t="s">
        <v>1016</v>
      </c>
      <c r="F22817" s="86">
        <v>3338285.5439403099</v>
      </c>
    </row>
    <row r="22818" spans="1:6">
      <c r="A22818">
        <v>2019</v>
      </c>
      <c r="B22818" t="s">
        <v>1031</v>
      </c>
      <c r="C22818" t="s">
        <v>1013</v>
      </c>
      <c r="D22818" t="s">
        <v>972</v>
      </c>
      <c r="E22818" t="s">
        <v>1016</v>
      </c>
      <c r="F22818" s="86">
        <v>3257916.7205045801</v>
      </c>
    </row>
    <row r="22819" spans="1:6">
      <c r="A22819">
        <v>2020</v>
      </c>
      <c r="B22819" t="s">
        <v>1031</v>
      </c>
      <c r="C22819" t="s">
        <v>1013</v>
      </c>
      <c r="D22819" t="s">
        <v>972</v>
      </c>
      <c r="E22819" t="s">
        <v>1016</v>
      </c>
      <c r="F22819" s="86">
        <v>3182584.7210992798</v>
      </c>
    </row>
    <row r="22820" spans="1:6">
      <c r="A22820">
        <v>2021</v>
      </c>
      <c r="B22820" t="s">
        <v>1031</v>
      </c>
      <c r="C22820" t="s">
        <v>1013</v>
      </c>
      <c r="D22820" t="s">
        <v>972</v>
      </c>
      <c r="E22820" t="s">
        <v>1016</v>
      </c>
      <c r="F22820" s="86">
        <v>3129954.4071454802</v>
      </c>
    </row>
    <row r="22821" spans="1:6">
      <c r="A22821">
        <v>2022</v>
      </c>
      <c r="B22821" t="s">
        <v>1031</v>
      </c>
      <c r="C22821" t="s">
        <v>1013</v>
      </c>
      <c r="D22821" t="s">
        <v>972</v>
      </c>
      <c r="E22821" t="s">
        <v>1016</v>
      </c>
      <c r="F22821" s="86">
        <v>3119161.2127945302</v>
      </c>
    </row>
    <row r="22822" spans="1:6">
      <c r="A22822">
        <v>2023</v>
      </c>
      <c r="B22822" t="s">
        <v>1031</v>
      </c>
      <c r="C22822" t="s">
        <v>1013</v>
      </c>
      <c r="D22822" t="s">
        <v>972</v>
      </c>
      <c r="E22822" t="s">
        <v>1016</v>
      </c>
      <c r="F22822" s="86">
        <v>3115702.8934379201</v>
      </c>
    </row>
    <row r="22823" spans="1:6">
      <c r="A22823">
        <v>2024</v>
      </c>
      <c r="B22823" t="s">
        <v>1031</v>
      </c>
      <c r="C22823" t="s">
        <v>1013</v>
      </c>
      <c r="D22823" t="s">
        <v>972</v>
      </c>
      <c r="E22823" t="s">
        <v>1016</v>
      </c>
      <c r="F22823" s="86">
        <v>3111097.7971815201</v>
      </c>
    </row>
    <row r="22824" spans="1:6">
      <c r="A22824">
        <v>2025</v>
      </c>
      <c r="B22824" t="s">
        <v>1031</v>
      </c>
      <c r="C22824" t="s">
        <v>1013</v>
      </c>
      <c r="D22824" t="s">
        <v>972</v>
      </c>
      <c r="E22824" t="s">
        <v>1016</v>
      </c>
      <c r="F22824" s="86">
        <v>3104792.7728148401</v>
      </c>
    </row>
    <row r="22825" spans="1:6">
      <c r="A22825">
        <v>2026</v>
      </c>
      <c r="B22825" t="s">
        <v>1031</v>
      </c>
      <c r="C22825" t="s">
        <v>1013</v>
      </c>
      <c r="D22825" t="s">
        <v>972</v>
      </c>
      <c r="E22825" t="s">
        <v>1016</v>
      </c>
      <c r="F22825" s="86">
        <v>3098402.3023262098</v>
      </c>
    </row>
    <row r="22826" spans="1:6">
      <c r="A22826">
        <v>2027</v>
      </c>
      <c r="B22826" t="s">
        <v>1031</v>
      </c>
      <c r="C22826" t="s">
        <v>1013</v>
      </c>
      <c r="D22826" t="s">
        <v>972</v>
      </c>
      <c r="E22826" t="s">
        <v>1016</v>
      </c>
      <c r="F22826" s="86">
        <v>3084087.8283182699</v>
      </c>
    </row>
    <row r="22827" spans="1:6">
      <c r="A22827">
        <v>2028</v>
      </c>
      <c r="B22827" t="s">
        <v>1031</v>
      </c>
      <c r="C22827" t="s">
        <v>1013</v>
      </c>
      <c r="D22827" t="s">
        <v>972</v>
      </c>
      <c r="E22827" t="s">
        <v>1016</v>
      </c>
      <c r="F22827" s="86">
        <v>3071976.9648236502</v>
      </c>
    </row>
    <row r="22828" spans="1:6">
      <c r="A22828">
        <v>2029</v>
      </c>
      <c r="B22828" t="s">
        <v>1031</v>
      </c>
      <c r="C22828" t="s">
        <v>1013</v>
      </c>
      <c r="D22828" t="s">
        <v>972</v>
      </c>
      <c r="E22828" t="s">
        <v>1016</v>
      </c>
      <c r="F22828" s="86">
        <v>3063238.9745636899</v>
      </c>
    </row>
    <row r="22829" spans="1:6">
      <c r="A22829">
        <v>2030</v>
      </c>
      <c r="B22829" t="s">
        <v>1031</v>
      </c>
      <c r="C22829" t="s">
        <v>1013</v>
      </c>
      <c r="D22829" t="s">
        <v>972</v>
      </c>
      <c r="E22829" t="s">
        <v>1016</v>
      </c>
      <c r="F22829" s="86">
        <v>3059326.44161148</v>
      </c>
    </row>
    <row r="22830" spans="1:6">
      <c r="A22830">
        <v>2031</v>
      </c>
      <c r="B22830" t="s">
        <v>1031</v>
      </c>
      <c r="C22830" t="s">
        <v>1013</v>
      </c>
      <c r="D22830" t="s">
        <v>972</v>
      </c>
      <c r="E22830" t="s">
        <v>1016</v>
      </c>
      <c r="F22830" s="86">
        <v>3056906.9672111399</v>
      </c>
    </row>
    <row r="22831" spans="1:6">
      <c r="A22831">
        <v>2032</v>
      </c>
      <c r="B22831" t="s">
        <v>1031</v>
      </c>
      <c r="C22831" t="s">
        <v>1013</v>
      </c>
      <c r="D22831" t="s">
        <v>972</v>
      </c>
      <c r="E22831" t="s">
        <v>1016</v>
      </c>
      <c r="F22831" s="86">
        <v>3056169.43226382</v>
      </c>
    </row>
    <row r="22832" spans="1:6">
      <c r="A22832">
        <v>2033</v>
      </c>
      <c r="B22832" t="s">
        <v>1031</v>
      </c>
      <c r="C22832" t="s">
        <v>1013</v>
      </c>
      <c r="D22832" t="s">
        <v>972</v>
      </c>
      <c r="E22832" t="s">
        <v>1016</v>
      </c>
      <c r="F22832" s="86">
        <v>3057451.1240929998</v>
      </c>
    </row>
    <row r="22833" spans="1:6">
      <c r="A22833">
        <v>2034</v>
      </c>
      <c r="B22833" t="s">
        <v>1031</v>
      </c>
      <c r="C22833" t="s">
        <v>1013</v>
      </c>
      <c r="D22833" t="s">
        <v>972</v>
      </c>
      <c r="E22833" t="s">
        <v>1016</v>
      </c>
      <c r="F22833" s="86">
        <v>3057212.7743844101</v>
      </c>
    </row>
    <row r="22834" spans="1:6">
      <c r="A22834">
        <v>2035</v>
      </c>
      <c r="B22834" t="s">
        <v>1031</v>
      </c>
      <c r="C22834" t="s">
        <v>1013</v>
      </c>
      <c r="D22834" t="s">
        <v>972</v>
      </c>
      <c r="E22834" t="s">
        <v>1016</v>
      </c>
      <c r="F22834" s="86">
        <v>3051852.1545234402</v>
      </c>
    </row>
    <row r="22835" spans="1:6">
      <c r="A22835">
        <v>2036</v>
      </c>
      <c r="B22835" t="s">
        <v>1031</v>
      </c>
      <c r="C22835" t="s">
        <v>1013</v>
      </c>
      <c r="D22835" t="s">
        <v>972</v>
      </c>
      <c r="E22835" t="s">
        <v>1016</v>
      </c>
      <c r="F22835" s="86">
        <v>3047426.94483956</v>
      </c>
    </row>
    <row r="22836" spans="1:6">
      <c r="A22836">
        <v>2037</v>
      </c>
      <c r="B22836" t="s">
        <v>1031</v>
      </c>
      <c r="C22836" t="s">
        <v>1013</v>
      </c>
      <c r="D22836" t="s">
        <v>972</v>
      </c>
      <c r="E22836" t="s">
        <v>1016</v>
      </c>
      <c r="F22836" s="86">
        <v>3044256.4439989701</v>
      </c>
    </row>
    <row r="22837" spans="1:6">
      <c r="A22837">
        <v>2038</v>
      </c>
      <c r="B22837" t="s">
        <v>1031</v>
      </c>
      <c r="C22837" t="s">
        <v>1013</v>
      </c>
      <c r="D22837" t="s">
        <v>972</v>
      </c>
      <c r="E22837" t="s">
        <v>1016</v>
      </c>
      <c r="F22837" s="86">
        <v>3043348.0168077601</v>
      </c>
    </row>
    <row r="22838" spans="1:6">
      <c r="A22838">
        <v>2039</v>
      </c>
      <c r="B22838" t="s">
        <v>1031</v>
      </c>
      <c r="C22838" t="s">
        <v>1013</v>
      </c>
      <c r="D22838" t="s">
        <v>972</v>
      </c>
      <c r="E22838" t="s">
        <v>1016</v>
      </c>
      <c r="F22838" s="86">
        <v>3042547.5215600701</v>
      </c>
    </row>
    <row r="22839" spans="1:6">
      <c r="A22839">
        <v>2040</v>
      </c>
      <c r="B22839" t="s">
        <v>1031</v>
      </c>
      <c r="C22839" t="s">
        <v>1013</v>
      </c>
      <c r="D22839" t="s">
        <v>972</v>
      </c>
      <c r="E22839" t="s">
        <v>1016</v>
      </c>
      <c r="F22839" s="86">
        <v>3044265.43832759</v>
      </c>
    </row>
    <row r="22840" spans="1:6">
      <c r="A22840">
        <v>2041</v>
      </c>
      <c r="B22840" t="s">
        <v>1031</v>
      </c>
      <c r="C22840" t="s">
        <v>1013</v>
      </c>
      <c r="D22840" t="s">
        <v>972</v>
      </c>
      <c r="E22840" t="s">
        <v>1016</v>
      </c>
      <c r="F22840" s="86">
        <v>3045695.5365790902</v>
      </c>
    </row>
    <row r="22841" spans="1:6">
      <c r="A22841">
        <v>2042</v>
      </c>
      <c r="B22841" t="s">
        <v>1031</v>
      </c>
      <c r="C22841" t="s">
        <v>1013</v>
      </c>
      <c r="D22841" t="s">
        <v>972</v>
      </c>
      <c r="E22841" t="s">
        <v>1016</v>
      </c>
      <c r="F22841" s="86">
        <v>3045056.9392466601</v>
      </c>
    </row>
    <row r="22842" spans="1:6">
      <c r="A22842">
        <v>2043</v>
      </c>
      <c r="B22842" t="s">
        <v>1031</v>
      </c>
      <c r="C22842" t="s">
        <v>1013</v>
      </c>
      <c r="D22842" t="s">
        <v>972</v>
      </c>
      <c r="E22842" t="s">
        <v>1016</v>
      </c>
      <c r="F22842" s="86">
        <v>3042120.2909503402</v>
      </c>
    </row>
    <row r="22843" spans="1:6">
      <c r="A22843">
        <v>2044</v>
      </c>
      <c r="B22843" t="s">
        <v>1031</v>
      </c>
      <c r="C22843" t="s">
        <v>1013</v>
      </c>
      <c r="D22843" t="s">
        <v>972</v>
      </c>
      <c r="E22843" t="s">
        <v>1016</v>
      </c>
      <c r="F22843" s="86">
        <v>3038293.2041200702</v>
      </c>
    </row>
    <row r="22844" spans="1:6">
      <c r="A22844">
        <v>2045</v>
      </c>
      <c r="B22844" t="s">
        <v>1031</v>
      </c>
      <c r="C22844" t="s">
        <v>1013</v>
      </c>
      <c r="D22844" t="s">
        <v>972</v>
      </c>
      <c r="E22844" t="s">
        <v>1016</v>
      </c>
      <c r="F22844" s="86">
        <v>3033966.9320510598</v>
      </c>
    </row>
    <row r="22845" spans="1:6">
      <c r="A22845">
        <v>2046</v>
      </c>
      <c r="B22845" t="s">
        <v>1031</v>
      </c>
      <c r="C22845" t="s">
        <v>1013</v>
      </c>
      <c r="D22845" t="s">
        <v>972</v>
      </c>
      <c r="E22845" t="s">
        <v>1016</v>
      </c>
      <c r="F22845" s="86">
        <v>3030036.41044159</v>
      </c>
    </row>
    <row r="22846" spans="1:6">
      <c r="A22846">
        <v>2047</v>
      </c>
      <c r="B22846" t="s">
        <v>1031</v>
      </c>
      <c r="C22846" t="s">
        <v>1013</v>
      </c>
      <c r="D22846" t="s">
        <v>972</v>
      </c>
      <c r="E22846" t="s">
        <v>1016</v>
      </c>
      <c r="F22846" s="86">
        <v>3027099.7621452701</v>
      </c>
    </row>
    <row r="22847" spans="1:6">
      <c r="A22847">
        <v>2048</v>
      </c>
      <c r="B22847" t="s">
        <v>1031</v>
      </c>
      <c r="C22847" t="s">
        <v>1013</v>
      </c>
      <c r="D22847" t="s">
        <v>972</v>
      </c>
      <c r="E22847" t="s">
        <v>1016</v>
      </c>
      <c r="F22847" s="86">
        <v>3023079.29724955</v>
      </c>
    </row>
    <row r="22848" spans="1:6">
      <c r="A22848">
        <v>2049</v>
      </c>
      <c r="B22848" t="s">
        <v>1031</v>
      </c>
      <c r="C22848" t="s">
        <v>1013</v>
      </c>
      <c r="D22848" t="s">
        <v>972</v>
      </c>
      <c r="E22848" t="s">
        <v>1016</v>
      </c>
      <c r="F22848" s="86">
        <v>3020286.55821124</v>
      </c>
    </row>
    <row r="22849" spans="1:6">
      <c r="A22849">
        <v>2050</v>
      </c>
      <c r="B22849" t="s">
        <v>1031</v>
      </c>
      <c r="C22849" t="s">
        <v>1013</v>
      </c>
      <c r="D22849" t="s">
        <v>972</v>
      </c>
      <c r="E22849" t="s">
        <v>1016</v>
      </c>
      <c r="F22849" s="86">
        <v>3017188.0119996499</v>
      </c>
    </row>
    <row r="22850" spans="1:6">
      <c r="A22850">
        <v>2017</v>
      </c>
      <c r="B22850" t="s">
        <v>1032</v>
      </c>
      <c r="C22850" t="s">
        <v>1013</v>
      </c>
      <c r="D22850" t="s">
        <v>972</v>
      </c>
      <c r="E22850" t="s">
        <v>1016</v>
      </c>
      <c r="F22850" s="86">
        <v>44611686.101091497</v>
      </c>
    </row>
    <row r="22851" spans="1:6">
      <c r="A22851">
        <v>2018</v>
      </c>
      <c r="B22851" t="s">
        <v>1032</v>
      </c>
      <c r="C22851" t="s">
        <v>1013</v>
      </c>
      <c r="D22851" t="s">
        <v>972</v>
      </c>
      <c r="E22851" t="s">
        <v>1016</v>
      </c>
      <c r="F22851" s="86">
        <v>43813456.276737198</v>
      </c>
    </row>
    <row r="22852" spans="1:6">
      <c r="A22852">
        <v>2019</v>
      </c>
      <c r="B22852" t="s">
        <v>1032</v>
      </c>
      <c r="C22852" t="s">
        <v>1013</v>
      </c>
      <c r="D22852" t="s">
        <v>972</v>
      </c>
      <c r="E22852" t="s">
        <v>1016</v>
      </c>
      <c r="F22852" s="86">
        <v>42758652.580269098</v>
      </c>
    </row>
    <row r="22853" spans="1:6">
      <c r="A22853">
        <v>2020</v>
      </c>
      <c r="B22853" t="s">
        <v>1032</v>
      </c>
      <c r="C22853" t="s">
        <v>1013</v>
      </c>
      <c r="D22853" t="s">
        <v>972</v>
      </c>
      <c r="E22853" t="s">
        <v>1016</v>
      </c>
      <c r="F22853" s="86">
        <v>41769954.873395503</v>
      </c>
    </row>
    <row r="22854" spans="1:6">
      <c r="A22854">
        <v>2021</v>
      </c>
      <c r="B22854" t="s">
        <v>1032</v>
      </c>
      <c r="C22854" t="s">
        <v>1013</v>
      </c>
      <c r="D22854" t="s">
        <v>972</v>
      </c>
      <c r="E22854" t="s">
        <v>1016</v>
      </c>
      <c r="F22854" s="86">
        <v>41079206.305337399</v>
      </c>
    </row>
    <row r="22855" spans="1:6">
      <c r="A22855">
        <v>2022</v>
      </c>
      <c r="B22855" t="s">
        <v>1032</v>
      </c>
      <c r="C22855" t="s">
        <v>1013</v>
      </c>
      <c r="D22855" t="s">
        <v>972</v>
      </c>
      <c r="E22855" t="s">
        <v>1016</v>
      </c>
      <c r="F22855" s="86">
        <v>40937550.613348998</v>
      </c>
    </row>
    <row r="22856" spans="1:6">
      <c r="A22856">
        <v>2023</v>
      </c>
      <c r="B22856" t="s">
        <v>1032</v>
      </c>
      <c r="C22856" t="s">
        <v>1013</v>
      </c>
      <c r="D22856" t="s">
        <v>972</v>
      </c>
      <c r="E22856" t="s">
        <v>1016</v>
      </c>
      <c r="F22856" s="86">
        <v>40892161.768707797</v>
      </c>
    </row>
    <row r="22857" spans="1:6">
      <c r="A22857">
        <v>2024</v>
      </c>
      <c r="B22857" t="s">
        <v>1032</v>
      </c>
      <c r="C22857" t="s">
        <v>1013</v>
      </c>
      <c r="D22857" t="s">
        <v>972</v>
      </c>
      <c r="E22857" t="s">
        <v>1016</v>
      </c>
      <c r="F22857" s="86">
        <v>40831722.006792702</v>
      </c>
    </row>
    <row r="22858" spans="1:6">
      <c r="A22858">
        <v>2025</v>
      </c>
      <c r="B22858" t="s">
        <v>1032</v>
      </c>
      <c r="C22858" t="s">
        <v>1013</v>
      </c>
      <c r="D22858" t="s">
        <v>972</v>
      </c>
      <c r="E22858" t="s">
        <v>1016</v>
      </c>
      <c r="F22858" s="86">
        <v>40748971.473389603</v>
      </c>
    </row>
    <row r="22859" spans="1:6">
      <c r="A22859">
        <v>2026</v>
      </c>
      <c r="B22859" t="s">
        <v>1032</v>
      </c>
      <c r="C22859" t="s">
        <v>1013</v>
      </c>
      <c r="D22859" t="s">
        <v>972</v>
      </c>
      <c r="E22859" t="s">
        <v>1016</v>
      </c>
      <c r="F22859" s="86">
        <v>40665099.499091499</v>
      </c>
    </row>
    <row r="22860" spans="1:6">
      <c r="A22860">
        <v>2027</v>
      </c>
      <c r="B22860" t="s">
        <v>1032</v>
      </c>
      <c r="C22860" t="s">
        <v>1013</v>
      </c>
      <c r="D22860" t="s">
        <v>972</v>
      </c>
      <c r="E22860" t="s">
        <v>1016</v>
      </c>
      <c r="F22860" s="86">
        <v>40477228.637591898</v>
      </c>
    </row>
    <row r="22861" spans="1:6">
      <c r="A22861">
        <v>2028</v>
      </c>
      <c r="B22861" t="s">
        <v>1032</v>
      </c>
      <c r="C22861" t="s">
        <v>1013</v>
      </c>
      <c r="D22861" t="s">
        <v>972</v>
      </c>
      <c r="E22861" t="s">
        <v>1016</v>
      </c>
      <c r="F22861" s="86">
        <v>40318279.146540001</v>
      </c>
    </row>
    <row r="22862" spans="1:6">
      <c r="A22862">
        <v>2029</v>
      </c>
      <c r="B22862" t="s">
        <v>1032</v>
      </c>
      <c r="C22862" t="s">
        <v>1013</v>
      </c>
      <c r="D22862" t="s">
        <v>972</v>
      </c>
      <c r="E22862" t="s">
        <v>1016</v>
      </c>
      <c r="F22862" s="86">
        <v>40203597.0592345</v>
      </c>
    </row>
    <row r="22863" spans="1:6">
      <c r="A22863">
        <v>2030</v>
      </c>
      <c r="B22863" t="s">
        <v>1032</v>
      </c>
      <c r="C22863" t="s">
        <v>1013</v>
      </c>
      <c r="D22863" t="s">
        <v>972</v>
      </c>
      <c r="E22863" t="s">
        <v>1016</v>
      </c>
      <c r="F22863" s="86">
        <v>40152246.870888703</v>
      </c>
    </row>
    <row r="22864" spans="1:6">
      <c r="A22864">
        <v>2031</v>
      </c>
      <c r="B22864" t="s">
        <v>1032</v>
      </c>
      <c r="C22864" t="s">
        <v>1013</v>
      </c>
      <c r="D22864" t="s">
        <v>972</v>
      </c>
      <c r="E22864" t="s">
        <v>1016</v>
      </c>
      <c r="F22864" s="86">
        <v>40120492.386601299</v>
      </c>
    </row>
    <row r="22865" spans="1:6">
      <c r="A22865">
        <v>2032</v>
      </c>
      <c r="B22865" t="s">
        <v>1032</v>
      </c>
      <c r="C22865" t="s">
        <v>1013</v>
      </c>
      <c r="D22865" t="s">
        <v>972</v>
      </c>
      <c r="E22865" t="s">
        <v>1016</v>
      </c>
      <c r="F22865" s="86">
        <v>40110812.580982096</v>
      </c>
    </row>
    <row r="22866" spans="1:6">
      <c r="A22866">
        <v>2033</v>
      </c>
      <c r="B22866" t="s">
        <v>1032</v>
      </c>
      <c r="C22866" t="s">
        <v>1013</v>
      </c>
      <c r="D22866" t="s">
        <v>972</v>
      </c>
      <c r="E22866" t="s">
        <v>1016</v>
      </c>
      <c r="F22866" s="86">
        <v>40127634.194405697</v>
      </c>
    </row>
    <row r="22867" spans="1:6">
      <c r="A22867">
        <v>2034</v>
      </c>
      <c r="B22867" t="s">
        <v>1032</v>
      </c>
      <c r="C22867" t="s">
        <v>1013</v>
      </c>
      <c r="D22867" t="s">
        <v>972</v>
      </c>
      <c r="E22867" t="s">
        <v>1016</v>
      </c>
      <c r="F22867" s="86">
        <v>40124505.964541003</v>
      </c>
    </row>
    <row r="22868" spans="1:6">
      <c r="A22868">
        <v>2035</v>
      </c>
      <c r="B22868" t="s">
        <v>1032</v>
      </c>
      <c r="C22868" t="s">
        <v>1013</v>
      </c>
      <c r="D22868" t="s">
        <v>972</v>
      </c>
      <c r="E22868" t="s">
        <v>1016</v>
      </c>
      <c r="F22868" s="86">
        <v>40054150.304186799</v>
      </c>
    </row>
    <row r="22869" spans="1:6">
      <c r="A22869">
        <v>2036</v>
      </c>
      <c r="B22869" t="s">
        <v>1032</v>
      </c>
      <c r="C22869" t="s">
        <v>1013</v>
      </c>
      <c r="D22869" t="s">
        <v>972</v>
      </c>
      <c r="E22869" t="s">
        <v>1016</v>
      </c>
      <c r="F22869" s="86">
        <v>39996071.470471598</v>
      </c>
    </row>
    <row r="22870" spans="1:6">
      <c r="A22870">
        <v>2037</v>
      </c>
      <c r="B22870" t="s">
        <v>1032</v>
      </c>
      <c r="C22870" t="s">
        <v>1013</v>
      </c>
      <c r="D22870" t="s">
        <v>972</v>
      </c>
      <c r="E22870" t="s">
        <v>1016</v>
      </c>
      <c r="F22870" s="86">
        <v>39954460.110950001</v>
      </c>
    </row>
    <row r="22871" spans="1:6">
      <c r="A22871">
        <v>2038</v>
      </c>
      <c r="B22871" t="s">
        <v>1032</v>
      </c>
      <c r="C22871" t="s">
        <v>1013</v>
      </c>
      <c r="D22871" t="s">
        <v>972</v>
      </c>
      <c r="E22871" t="s">
        <v>1016</v>
      </c>
      <c r="F22871" s="86">
        <v>39942537.423541002</v>
      </c>
    </row>
    <row r="22872" spans="1:6">
      <c r="A22872">
        <v>2039</v>
      </c>
      <c r="B22872" t="s">
        <v>1032</v>
      </c>
      <c r="C22872" t="s">
        <v>1013</v>
      </c>
      <c r="D22872" t="s">
        <v>972</v>
      </c>
      <c r="E22872" t="s">
        <v>1016</v>
      </c>
      <c r="F22872" s="86">
        <v>39932031.293051802</v>
      </c>
    </row>
    <row r="22873" spans="1:6">
      <c r="A22873">
        <v>2040</v>
      </c>
      <c r="B22873" t="s">
        <v>1032</v>
      </c>
      <c r="C22873" t="s">
        <v>1013</v>
      </c>
      <c r="D22873" t="s">
        <v>972</v>
      </c>
      <c r="E22873" t="s">
        <v>1016</v>
      </c>
      <c r="F22873" s="86">
        <v>39954578.157360002</v>
      </c>
    </row>
    <row r="22874" spans="1:6">
      <c r="A22874">
        <v>2041</v>
      </c>
      <c r="B22874" t="s">
        <v>1032</v>
      </c>
      <c r="C22874" t="s">
        <v>1013</v>
      </c>
      <c r="D22874" t="s">
        <v>972</v>
      </c>
      <c r="E22874" t="s">
        <v>1016</v>
      </c>
      <c r="F22874" s="86">
        <v>39973347.536548398</v>
      </c>
    </row>
    <row r="22875" spans="1:6">
      <c r="A22875">
        <v>2042</v>
      </c>
      <c r="B22875" t="s">
        <v>1032</v>
      </c>
      <c r="C22875" t="s">
        <v>1013</v>
      </c>
      <c r="D22875" t="s">
        <v>972</v>
      </c>
      <c r="E22875" t="s">
        <v>1016</v>
      </c>
      <c r="F22875" s="86">
        <v>39964966.241439097</v>
      </c>
    </row>
    <row r="22876" spans="1:6">
      <c r="A22876">
        <v>2043</v>
      </c>
      <c r="B22876" t="s">
        <v>1032</v>
      </c>
      <c r="C22876" t="s">
        <v>1013</v>
      </c>
      <c r="D22876" t="s">
        <v>972</v>
      </c>
      <c r="E22876" t="s">
        <v>1016</v>
      </c>
      <c r="F22876" s="86">
        <v>39926424.0885773</v>
      </c>
    </row>
    <row r="22877" spans="1:6">
      <c r="A22877">
        <v>2044</v>
      </c>
      <c r="B22877" t="s">
        <v>1032</v>
      </c>
      <c r="C22877" t="s">
        <v>1013</v>
      </c>
      <c r="D22877" t="s">
        <v>972</v>
      </c>
      <c r="E22877" t="s">
        <v>1016</v>
      </c>
      <c r="F22877" s="86">
        <v>39876195.341126397</v>
      </c>
    </row>
    <row r="22878" spans="1:6">
      <c r="A22878">
        <v>2045</v>
      </c>
      <c r="B22878" t="s">
        <v>1032</v>
      </c>
      <c r="C22878" t="s">
        <v>1013</v>
      </c>
      <c r="D22878" t="s">
        <v>972</v>
      </c>
      <c r="E22878" t="s">
        <v>1016</v>
      </c>
      <c r="F22878" s="86">
        <v>39819415.017921098</v>
      </c>
    </row>
    <row r="22879" spans="1:6">
      <c r="A22879">
        <v>2046</v>
      </c>
      <c r="B22879" t="s">
        <v>1032</v>
      </c>
      <c r="C22879" t="s">
        <v>1013</v>
      </c>
      <c r="D22879" t="s">
        <v>972</v>
      </c>
      <c r="E22879" t="s">
        <v>1016</v>
      </c>
      <c r="F22879" s="86">
        <v>39767828.736755297</v>
      </c>
    </row>
    <row r="22880" spans="1:6">
      <c r="A22880">
        <v>2047</v>
      </c>
      <c r="B22880" t="s">
        <v>1032</v>
      </c>
      <c r="C22880" t="s">
        <v>1013</v>
      </c>
      <c r="D22880" t="s">
        <v>972</v>
      </c>
      <c r="E22880" t="s">
        <v>1016</v>
      </c>
      <c r="F22880" s="86">
        <v>39729286.5838935</v>
      </c>
    </row>
    <row r="22881" spans="1:6">
      <c r="A22881">
        <v>2048</v>
      </c>
      <c r="B22881" t="s">
        <v>1032</v>
      </c>
      <c r="C22881" t="s">
        <v>1013</v>
      </c>
      <c r="D22881" t="s">
        <v>972</v>
      </c>
      <c r="E22881" t="s">
        <v>1016</v>
      </c>
      <c r="F22881" s="86">
        <v>39676519.838627897</v>
      </c>
    </row>
    <row r="22882" spans="1:6">
      <c r="A22882">
        <v>2049</v>
      </c>
      <c r="B22882" t="s">
        <v>1032</v>
      </c>
      <c r="C22882" t="s">
        <v>1013</v>
      </c>
      <c r="D22882" t="s">
        <v>972</v>
      </c>
      <c r="E22882" t="s">
        <v>1016</v>
      </c>
      <c r="F22882" s="86">
        <v>39639866.428325899</v>
      </c>
    </row>
    <row r="22883" spans="1:6">
      <c r="A22883">
        <v>2050</v>
      </c>
      <c r="B22883" t="s">
        <v>1032</v>
      </c>
      <c r="C22883" t="s">
        <v>1013</v>
      </c>
      <c r="D22883" t="s">
        <v>972</v>
      </c>
      <c r="E22883" t="s">
        <v>1016</v>
      </c>
      <c r="F22883" s="86">
        <v>39599199.440084197</v>
      </c>
    </row>
    <row r="22884" spans="1:6">
      <c r="A22884">
        <v>2017</v>
      </c>
      <c r="B22884" t="s">
        <v>1033</v>
      </c>
      <c r="C22884" t="s">
        <v>1013</v>
      </c>
      <c r="D22884" t="s">
        <v>972</v>
      </c>
      <c r="E22884" t="s">
        <v>1016</v>
      </c>
      <c r="F22884" s="86">
        <v>23224989.6100653</v>
      </c>
    </row>
    <row r="22885" spans="1:6">
      <c r="A22885">
        <v>2018</v>
      </c>
      <c r="B22885" t="s">
        <v>1033</v>
      </c>
      <c r="C22885" t="s">
        <v>1013</v>
      </c>
      <c r="D22885" t="s">
        <v>972</v>
      </c>
      <c r="E22885" t="s">
        <v>1016</v>
      </c>
      <c r="F22885" s="86">
        <v>22809428.554267898</v>
      </c>
    </row>
    <row r="22886" spans="1:6">
      <c r="A22886">
        <v>2019</v>
      </c>
      <c r="B22886" t="s">
        <v>1033</v>
      </c>
      <c r="C22886" t="s">
        <v>1013</v>
      </c>
      <c r="D22886" t="s">
        <v>972</v>
      </c>
      <c r="E22886" t="s">
        <v>1016</v>
      </c>
      <c r="F22886" s="86">
        <v>22260294.301964201</v>
      </c>
    </row>
    <row r="22887" spans="1:6">
      <c r="A22887">
        <v>2020</v>
      </c>
      <c r="B22887" t="s">
        <v>1033</v>
      </c>
      <c r="C22887" t="s">
        <v>1013</v>
      </c>
      <c r="D22887" t="s">
        <v>972</v>
      </c>
      <c r="E22887" t="s">
        <v>1016</v>
      </c>
      <c r="F22887" s="86">
        <v>21745575.043929402</v>
      </c>
    </row>
    <row r="22888" spans="1:6">
      <c r="A22888">
        <v>2021</v>
      </c>
      <c r="B22888" t="s">
        <v>1033</v>
      </c>
      <c r="C22888" t="s">
        <v>1013</v>
      </c>
      <c r="D22888" t="s">
        <v>972</v>
      </c>
      <c r="E22888" t="s">
        <v>1016</v>
      </c>
      <c r="F22888" s="86">
        <v>21385969.081492499</v>
      </c>
    </row>
    <row r="22889" spans="1:6">
      <c r="A22889">
        <v>2022</v>
      </c>
      <c r="B22889" t="s">
        <v>1033</v>
      </c>
      <c r="C22889" t="s">
        <v>1013</v>
      </c>
      <c r="D22889" t="s">
        <v>972</v>
      </c>
      <c r="E22889" t="s">
        <v>1016</v>
      </c>
      <c r="F22889" s="86">
        <v>21312222.665201899</v>
      </c>
    </row>
    <row r="22890" spans="1:6">
      <c r="A22890">
        <v>2023</v>
      </c>
      <c r="B22890" t="s">
        <v>1033</v>
      </c>
      <c r="C22890" t="s">
        <v>1013</v>
      </c>
      <c r="D22890" t="s">
        <v>972</v>
      </c>
      <c r="E22890" t="s">
        <v>1016</v>
      </c>
      <c r="F22890" s="86">
        <v>21288593.084315501</v>
      </c>
    </row>
    <row r="22891" spans="1:6">
      <c r="A22891">
        <v>2024</v>
      </c>
      <c r="B22891" t="s">
        <v>1033</v>
      </c>
      <c r="C22891" t="s">
        <v>1013</v>
      </c>
      <c r="D22891" t="s">
        <v>972</v>
      </c>
      <c r="E22891" t="s">
        <v>1016</v>
      </c>
      <c r="F22891" s="86">
        <v>21257127.9466982</v>
      </c>
    </row>
    <row r="22892" spans="1:6">
      <c r="A22892">
        <v>2025</v>
      </c>
      <c r="B22892" t="s">
        <v>1033</v>
      </c>
      <c r="C22892" t="s">
        <v>1013</v>
      </c>
      <c r="D22892" t="s">
        <v>972</v>
      </c>
      <c r="E22892" t="s">
        <v>1016</v>
      </c>
      <c r="F22892" s="86">
        <v>21214047.748515099</v>
      </c>
    </row>
    <row r="22893" spans="1:6">
      <c r="A22893">
        <v>2026</v>
      </c>
      <c r="B22893" t="s">
        <v>1033</v>
      </c>
      <c r="C22893" t="s">
        <v>1013</v>
      </c>
      <c r="D22893" t="s">
        <v>972</v>
      </c>
      <c r="E22893" t="s">
        <v>1016</v>
      </c>
      <c r="F22893" s="86">
        <v>21170383.7245364</v>
      </c>
    </row>
    <row r="22894" spans="1:6">
      <c r="A22894">
        <v>2027</v>
      </c>
      <c r="B22894" t="s">
        <v>1033</v>
      </c>
      <c r="C22894" t="s">
        <v>1013</v>
      </c>
      <c r="D22894" t="s">
        <v>972</v>
      </c>
      <c r="E22894" t="s">
        <v>1016</v>
      </c>
      <c r="F22894" s="86">
        <v>21072577.539930999</v>
      </c>
    </row>
    <row r="22895" spans="1:6">
      <c r="A22895">
        <v>2028</v>
      </c>
      <c r="B22895" t="s">
        <v>1033</v>
      </c>
      <c r="C22895" t="s">
        <v>1013</v>
      </c>
      <c r="D22895" t="s">
        <v>972</v>
      </c>
      <c r="E22895" t="s">
        <v>1016</v>
      </c>
      <c r="F22895" s="86">
        <v>20989827.915318299</v>
      </c>
    </row>
    <row r="22896" spans="1:6">
      <c r="A22896">
        <v>2029</v>
      </c>
      <c r="B22896" t="s">
        <v>1033</v>
      </c>
      <c r="C22896" t="s">
        <v>1013</v>
      </c>
      <c r="D22896" t="s">
        <v>972</v>
      </c>
      <c r="E22896" t="s">
        <v>1016</v>
      </c>
      <c r="F22896" s="86">
        <v>20930124.045796301</v>
      </c>
    </row>
    <row r="22897" spans="1:6">
      <c r="A22897">
        <v>2030</v>
      </c>
      <c r="B22897" t="s">
        <v>1033</v>
      </c>
      <c r="C22897" t="s">
        <v>1013</v>
      </c>
      <c r="D22897" t="s">
        <v>972</v>
      </c>
      <c r="E22897" t="s">
        <v>1016</v>
      </c>
      <c r="F22897" s="86">
        <v>20903390.969891001</v>
      </c>
    </row>
    <row r="22898" spans="1:6">
      <c r="A22898">
        <v>2031</v>
      </c>
      <c r="B22898" t="s">
        <v>1033</v>
      </c>
      <c r="C22898" t="s">
        <v>1013</v>
      </c>
      <c r="D22898" t="s">
        <v>972</v>
      </c>
      <c r="E22898" t="s">
        <v>1016</v>
      </c>
      <c r="F22898" s="86">
        <v>20886859.481572501</v>
      </c>
    </row>
    <row r="22899" spans="1:6">
      <c r="A22899">
        <v>2032</v>
      </c>
      <c r="B22899" t="s">
        <v>1033</v>
      </c>
      <c r="C22899" t="s">
        <v>1013</v>
      </c>
      <c r="D22899" t="s">
        <v>972</v>
      </c>
      <c r="E22899" t="s">
        <v>1016</v>
      </c>
      <c r="F22899" s="86">
        <v>20881820.143126</v>
      </c>
    </row>
    <row r="22900" spans="1:6">
      <c r="A22900">
        <v>2033</v>
      </c>
      <c r="B22900" t="s">
        <v>1033</v>
      </c>
      <c r="C22900" t="s">
        <v>1013</v>
      </c>
      <c r="D22900" t="s">
        <v>972</v>
      </c>
      <c r="E22900" t="s">
        <v>1016</v>
      </c>
      <c r="F22900" s="86">
        <v>20890577.5300605</v>
      </c>
    </row>
    <row r="22901" spans="1:6">
      <c r="A22901">
        <v>2034</v>
      </c>
      <c r="B22901" t="s">
        <v>1033</v>
      </c>
      <c r="C22901" t="s">
        <v>1013</v>
      </c>
      <c r="D22901" t="s">
        <v>972</v>
      </c>
      <c r="E22901" t="s">
        <v>1016</v>
      </c>
      <c r="F22901" s="86">
        <v>20888948.963367399</v>
      </c>
    </row>
    <row r="22902" spans="1:6">
      <c r="A22902">
        <v>2035</v>
      </c>
      <c r="B22902" t="s">
        <v>1033</v>
      </c>
      <c r="C22902" t="s">
        <v>1013</v>
      </c>
      <c r="D22902" t="s">
        <v>972</v>
      </c>
      <c r="E22902" t="s">
        <v>1016</v>
      </c>
      <c r="F22902" s="86">
        <v>20852321.576609802</v>
      </c>
    </row>
    <row r="22903" spans="1:6">
      <c r="A22903">
        <v>2036</v>
      </c>
      <c r="B22903" t="s">
        <v>1033</v>
      </c>
      <c r="C22903" t="s">
        <v>1013</v>
      </c>
      <c r="D22903" t="s">
        <v>972</v>
      </c>
      <c r="E22903" t="s">
        <v>1016</v>
      </c>
      <c r="F22903" s="86">
        <v>20822085.545930602</v>
      </c>
    </row>
    <row r="22904" spans="1:6">
      <c r="A22904">
        <v>2037</v>
      </c>
      <c r="B22904" t="s">
        <v>1033</v>
      </c>
      <c r="C22904" t="s">
        <v>1013</v>
      </c>
      <c r="D22904" t="s">
        <v>972</v>
      </c>
      <c r="E22904" t="s">
        <v>1016</v>
      </c>
      <c r="F22904" s="86">
        <v>20800422.5361453</v>
      </c>
    </row>
    <row r="22905" spans="1:6">
      <c r="A22905">
        <v>2038</v>
      </c>
      <c r="B22905" t="s">
        <v>1033</v>
      </c>
      <c r="C22905" t="s">
        <v>1013</v>
      </c>
      <c r="D22905" t="s">
        <v>972</v>
      </c>
      <c r="E22905" t="s">
        <v>1016</v>
      </c>
      <c r="F22905" s="86">
        <v>20794215.546107501</v>
      </c>
    </row>
    <row r="22906" spans="1:6">
      <c r="A22906">
        <v>2039</v>
      </c>
      <c r="B22906" t="s">
        <v>1033</v>
      </c>
      <c r="C22906" t="s">
        <v>1013</v>
      </c>
      <c r="D22906" t="s">
        <v>972</v>
      </c>
      <c r="E22906" t="s">
        <v>1016</v>
      </c>
      <c r="F22906" s="86">
        <v>20788746.020232599</v>
      </c>
    </row>
    <row r="22907" spans="1:6">
      <c r="A22907">
        <v>2040</v>
      </c>
      <c r="B22907" t="s">
        <v>1033</v>
      </c>
      <c r="C22907" t="s">
        <v>1013</v>
      </c>
      <c r="D22907" t="s">
        <v>972</v>
      </c>
      <c r="E22907" t="s">
        <v>1016</v>
      </c>
      <c r="F22907" s="86">
        <v>20800483.991492201</v>
      </c>
    </row>
    <row r="22908" spans="1:6">
      <c r="A22908">
        <v>2041</v>
      </c>
      <c r="B22908" t="s">
        <v>1033</v>
      </c>
      <c r="C22908" t="s">
        <v>1013</v>
      </c>
      <c r="D22908" t="s">
        <v>972</v>
      </c>
      <c r="E22908" t="s">
        <v>1016</v>
      </c>
      <c r="F22908" s="86">
        <v>20810255.391650699</v>
      </c>
    </row>
    <row r="22909" spans="1:6">
      <c r="A22909">
        <v>2042</v>
      </c>
      <c r="B22909" t="s">
        <v>1033</v>
      </c>
      <c r="C22909" t="s">
        <v>1013</v>
      </c>
      <c r="D22909" t="s">
        <v>972</v>
      </c>
      <c r="E22909" t="s">
        <v>1016</v>
      </c>
      <c r="F22909" s="86">
        <v>20805892.062020201</v>
      </c>
    </row>
    <row r="22910" spans="1:6">
      <c r="A22910">
        <v>2043</v>
      </c>
      <c r="B22910" t="s">
        <v>1033</v>
      </c>
      <c r="C22910" t="s">
        <v>1013</v>
      </c>
      <c r="D22910" t="s">
        <v>972</v>
      </c>
      <c r="E22910" t="s">
        <v>1016</v>
      </c>
      <c r="F22910" s="86">
        <v>20785826.891254399</v>
      </c>
    </row>
    <row r="22911" spans="1:6">
      <c r="A22911">
        <v>2044</v>
      </c>
      <c r="B22911" t="s">
        <v>1033</v>
      </c>
      <c r="C22911" t="s">
        <v>1013</v>
      </c>
      <c r="D22911" t="s">
        <v>972</v>
      </c>
      <c r="E22911" t="s">
        <v>1016</v>
      </c>
      <c r="F22911" s="86">
        <v>20759677.6411447</v>
      </c>
    </row>
    <row r="22912" spans="1:6">
      <c r="A22912">
        <v>2045</v>
      </c>
      <c r="B22912" t="s">
        <v>1033</v>
      </c>
      <c r="C22912" t="s">
        <v>1013</v>
      </c>
      <c r="D22912" t="s">
        <v>972</v>
      </c>
      <c r="E22912" t="s">
        <v>1016</v>
      </c>
      <c r="F22912" s="86">
        <v>20730117.619281601</v>
      </c>
    </row>
    <row r="22913" spans="1:6">
      <c r="A22913">
        <v>2046</v>
      </c>
      <c r="B22913" t="s">
        <v>1033</v>
      </c>
      <c r="C22913" t="s">
        <v>1013</v>
      </c>
      <c r="D22913" t="s">
        <v>972</v>
      </c>
      <c r="E22913" t="s">
        <v>1016</v>
      </c>
      <c r="F22913" s="86">
        <v>20703261.632682402</v>
      </c>
    </row>
    <row r="22914" spans="1:6">
      <c r="A22914">
        <v>2047</v>
      </c>
      <c r="B22914" t="s">
        <v>1033</v>
      </c>
      <c r="C22914" t="s">
        <v>1013</v>
      </c>
      <c r="D22914" t="s">
        <v>972</v>
      </c>
      <c r="E22914" t="s">
        <v>1016</v>
      </c>
      <c r="F22914" s="86">
        <v>20683196.4619167</v>
      </c>
    </row>
    <row r="22915" spans="1:6">
      <c r="A22915">
        <v>2048</v>
      </c>
      <c r="B22915" t="s">
        <v>1033</v>
      </c>
      <c r="C22915" t="s">
        <v>1013</v>
      </c>
      <c r="D22915" t="s">
        <v>972</v>
      </c>
      <c r="E22915" t="s">
        <v>1016</v>
      </c>
      <c r="F22915" s="86">
        <v>20655725.921848498</v>
      </c>
    </row>
    <row r="22916" spans="1:6">
      <c r="A22916">
        <v>2049</v>
      </c>
      <c r="B22916" t="s">
        <v>1033</v>
      </c>
      <c r="C22916" t="s">
        <v>1013</v>
      </c>
      <c r="D22916" t="s">
        <v>972</v>
      </c>
      <c r="E22916" t="s">
        <v>1016</v>
      </c>
      <c r="F22916" s="86">
        <v>20636644.036633302</v>
      </c>
    </row>
    <row r="22917" spans="1:6">
      <c r="A22917">
        <v>2050</v>
      </c>
      <c r="B22917" t="s">
        <v>1033</v>
      </c>
      <c r="C22917" t="s">
        <v>1013</v>
      </c>
      <c r="D22917" t="s">
        <v>972</v>
      </c>
      <c r="E22917" t="s">
        <v>1016</v>
      </c>
      <c r="F22917" s="86">
        <v>20615472.6696232</v>
      </c>
    </row>
    <row r="22918" spans="1:6">
      <c r="A22918">
        <v>2017</v>
      </c>
      <c r="B22918" t="s">
        <v>1034</v>
      </c>
      <c r="C22918" t="s">
        <v>1013</v>
      </c>
      <c r="D22918" t="s">
        <v>972</v>
      </c>
      <c r="E22918" t="s">
        <v>1016</v>
      </c>
      <c r="F22918" s="86">
        <v>3647325.1627356</v>
      </c>
    </row>
    <row r="22919" spans="1:6">
      <c r="A22919">
        <v>2018</v>
      </c>
      <c r="B22919" t="s">
        <v>1034</v>
      </c>
      <c r="C22919" t="s">
        <v>1013</v>
      </c>
      <c r="D22919" t="s">
        <v>972</v>
      </c>
      <c r="E22919" t="s">
        <v>1016</v>
      </c>
      <c r="F22919" s="86">
        <v>3582064.1520350398</v>
      </c>
    </row>
    <row r="22920" spans="1:6">
      <c r="A22920">
        <v>2019</v>
      </c>
      <c r="B22920" t="s">
        <v>1034</v>
      </c>
      <c r="C22920" t="s">
        <v>1013</v>
      </c>
      <c r="D22920" t="s">
        <v>972</v>
      </c>
      <c r="E22920" t="s">
        <v>1016</v>
      </c>
      <c r="F22920" s="86">
        <v>3495826.3878950202</v>
      </c>
    </row>
    <row r="22921" spans="1:6">
      <c r="A22921">
        <v>2020</v>
      </c>
      <c r="B22921" t="s">
        <v>1034</v>
      </c>
      <c r="C22921" t="s">
        <v>1013</v>
      </c>
      <c r="D22921" t="s">
        <v>972</v>
      </c>
      <c r="E22921" t="s">
        <v>1016</v>
      </c>
      <c r="F22921" s="86">
        <v>3414993.2623223299</v>
      </c>
    </row>
    <row r="22922" spans="1:6">
      <c r="A22922">
        <v>2021</v>
      </c>
      <c r="B22922" t="s">
        <v>1034</v>
      </c>
      <c r="C22922" t="s">
        <v>1013</v>
      </c>
      <c r="D22922" t="s">
        <v>972</v>
      </c>
      <c r="E22922" t="s">
        <v>1016</v>
      </c>
      <c r="F22922" s="86">
        <v>3358519.6148638302</v>
      </c>
    </row>
    <row r="22923" spans="1:6">
      <c r="A22923">
        <v>2022</v>
      </c>
      <c r="B22923" t="s">
        <v>1034</v>
      </c>
      <c r="C22923" t="s">
        <v>1013</v>
      </c>
      <c r="D22923" t="s">
        <v>972</v>
      </c>
      <c r="E22923" t="s">
        <v>1016</v>
      </c>
      <c r="F22923" s="86">
        <v>3346938.24650526</v>
      </c>
    </row>
    <row r="22924" spans="1:6">
      <c r="A22924">
        <v>2023</v>
      </c>
      <c r="B22924" t="s">
        <v>1034</v>
      </c>
      <c r="C22924" t="s">
        <v>1013</v>
      </c>
      <c r="D22924" t="s">
        <v>972</v>
      </c>
      <c r="E22924" t="s">
        <v>1016</v>
      </c>
      <c r="F22924" s="86">
        <v>3343227.3830603701</v>
      </c>
    </row>
    <row r="22925" spans="1:6">
      <c r="A22925">
        <v>2024</v>
      </c>
      <c r="B22925" t="s">
        <v>1034</v>
      </c>
      <c r="C22925" t="s">
        <v>1013</v>
      </c>
      <c r="D22925" t="s">
        <v>972</v>
      </c>
      <c r="E22925" t="s">
        <v>1016</v>
      </c>
      <c r="F22925" s="86">
        <v>3338285.9992273799</v>
      </c>
    </row>
    <row r="22926" spans="1:6">
      <c r="A22926">
        <v>2025</v>
      </c>
      <c r="B22926" t="s">
        <v>1034</v>
      </c>
      <c r="C22926" t="s">
        <v>1013</v>
      </c>
      <c r="D22926" t="s">
        <v>972</v>
      </c>
      <c r="E22926" t="s">
        <v>1016</v>
      </c>
      <c r="F22926" s="86">
        <v>3331520.5498779099</v>
      </c>
    </row>
    <row r="22927" spans="1:6">
      <c r="A22927">
        <v>2026</v>
      </c>
      <c r="B22927" t="s">
        <v>1034</v>
      </c>
      <c r="C22927" t="s">
        <v>1013</v>
      </c>
      <c r="D22927" t="s">
        <v>972</v>
      </c>
      <c r="E22927" t="s">
        <v>1016</v>
      </c>
      <c r="F22927" s="86">
        <v>3324663.4146956098</v>
      </c>
    </row>
    <row r="22928" spans="1:6">
      <c r="A22928">
        <v>2027</v>
      </c>
      <c r="B22928" t="s">
        <v>1034</v>
      </c>
      <c r="C22928" t="s">
        <v>1013</v>
      </c>
      <c r="D22928" t="s">
        <v>972</v>
      </c>
      <c r="E22928" t="s">
        <v>1016</v>
      </c>
      <c r="F22928" s="86">
        <v>3309303.6249100501</v>
      </c>
    </row>
    <row r="22929" spans="1:6">
      <c r="A22929">
        <v>2028</v>
      </c>
      <c r="B22929" t="s">
        <v>1034</v>
      </c>
      <c r="C22929" t="s">
        <v>1013</v>
      </c>
      <c r="D22929" t="s">
        <v>972</v>
      </c>
      <c r="E22929" t="s">
        <v>1016</v>
      </c>
      <c r="F22929" s="86">
        <v>3296308.3644976998</v>
      </c>
    </row>
    <row r="22930" spans="1:6">
      <c r="A22930">
        <v>2029</v>
      </c>
      <c r="B22930" t="s">
        <v>1034</v>
      </c>
      <c r="C22930" t="s">
        <v>1013</v>
      </c>
      <c r="D22930" t="s">
        <v>972</v>
      </c>
      <c r="E22930" t="s">
        <v>1016</v>
      </c>
      <c r="F22930" s="86">
        <v>3286932.2816973999</v>
      </c>
    </row>
    <row r="22931" spans="1:6">
      <c r="A22931">
        <v>2030</v>
      </c>
      <c r="B22931" t="s">
        <v>1034</v>
      </c>
      <c r="C22931" t="s">
        <v>1013</v>
      </c>
      <c r="D22931" t="s">
        <v>972</v>
      </c>
      <c r="E22931" t="s">
        <v>1016</v>
      </c>
      <c r="F22931" s="86">
        <v>3282734.0356674199</v>
      </c>
    </row>
    <row r="22932" spans="1:6">
      <c r="A22932">
        <v>2031</v>
      </c>
      <c r="B22932" t="s">
        <v>1034</v>
      </c>
      <c r="C22932" t="s">
        <v>1013</v>
      </c>
      <c r="D22932" t="s">
        <v>972</v>
      </c>
      <c r="E22932" t="s">
        <v>1016</v>
      </c>
      <c r="F22932" s="86">
        <v>3280137.8789270399</v>
      </c>
    </row>
    <row r="22933" spans="1:6">
      <c r="A22933">
        <v>2032</v>
      </c>
      <c r="B22933" t="s">
        <v>1034</v>
      </c>
      <c r="C22933" t="s">
        <v>1013</v>
      </c>
      <c r="D22933" t="s">
        <v>972</v>
      </c>
      <c r="E22933" t="s">
        <v>1016</v>
      </c>
      <c r="F22933" s="86">
        <v>3279346.48542254</v>
      </c>
    </row>
    <row r="22934" spans="1:6">
      <c r="A22934">
        <v>2033</v>
      </c>
      <c r="B22934" t="s">
        <v>1034</v>
      </c>
      <c r="C22934" t="s">
        <v>1013</v>
      </c>
      <c r="D22934" t="s">
        <v>972</v>
      </c>
      <c r="E22934" t="s">
        <v>1016</v>
      </c>
      <c r="F22934" s="86">
        <v>3280721.7729151198</v>
      </c>
    </row>
    <row r="22935" spans="1:6">
      <c r="A22935">
        <v>2034</v>
      </c>
      <c r="B22935" t="s">
        <v>1034</v>
      </c>
      <c r="C22935" t="s">
        <v>1013</v>
      </c>
      <c r="D22935" t="s">
        <v>972</v>
      </c>
      <c r="E22935" t="s">
        <v>1016</v>
      </c>
      <c r="F22935" s="86">
        <v>3280466.0176972002</v>
      </c>
    </row>
    <row r="22936" spans="1:6">
      <c r="A22936">
        <v>2035</v>
      </c>
      <c r="B22936" t="s">
        <v>1034</v>
      </c>
      <c r="C22936" t="s">
        <v>1013</v>
      </c>
      <c r="D22936" t="s">
        <v>972</v>
      </c>
      <c r="E22936" t="s">
        <v>1016</v>
      </c>
      <c r="F22936" s="86">
        <v>3274713.9380791099</v>
      </c>
    </row>
    <row r="22937" spans="1:6">
      <c r="A22937">
        <v>2036</v>
      </c>
      <c r="B22937" t="s">
        <v>1034</v>
      </c>
      <c r="C22937" t="s">
        <v>1013</v>
      </c>
      <c r="D22937" t="s">
        <v>972</v>
      </c>
      <c r="E22937" t="s">
        <v>1016</v>
      </c>
      <c r="F22937" s="86">
        <v>3269965.5770520899</v>
      </c>
    </row>
    <row r="22938" spans="1:6">
      <c r="A22938">
        <v>2037</v>
      </c>
      <c r="B22938" t="s">
        <v>1034</v>
      </c>
      <c r="C22938" t="s">
        <v>1013</v>
      </c>
      <c r="D22938" t="s">
        <v>972</v>
      </c>
      <c r="E22938" t="s">
        <v>1016</v>
      </c>
      <c r="F22938" s="86">
        <v>3266563.55009676</v>
      </c>
    </row>
    <row r="22939" spans="1:6">
      <c r="A22939">
        <v>2038</v>
      </c>
      <c r="B22939" t="s">
        <v>1034</v>
      </c>
      <c r="C22939" t="s">
        <v>1013</v>
      </c>
      <c r="D22939" t="s">
        <v>972</v>
      </c>
      <c r="E22939" t="s">
        <v>1016</v>
      </c>
      <c r="F22939" s="86">
        <v>3265588.7849265798</v>
      </c>
    </row>
    <row r="22940" spans="1:6">
      <c r="A22940">
        <v>2039</v>
      </c>
      <c r="B22940" t="s">
        <v>1034</v>
      </c>
      <c r="C22940" t="s">
        <v>1013</v>
      </c>
      <c r="D22940" t="s">
        <v>972</v>
      </c>
      <c r="E22940" t="s">
        <v>1016</v>
      </c>
      <c r="F22940" s="86">
        <v>3264729.8334399899</v>
      </c>
    </row>
    <row r="22941" spans="1:6">
      <c r="A22941">
        <v>2040</v>
      </c>
      <c r="B22941" t="s">
        <v>1034</v>
      </c>
      <c r="C22941" t="s">
        <v>1013</v>
      </c>
      <c r="D22941" t="s">
        <v>972</v>
      </c>
      <c r="E22941" t="s">
        <v>1016</v>
      </c>
      <c r="F22941" s="86">
        <v>3266573.2012370601</v>
      </c>
    </row>
    <row r="22942" spans="1:6">
      <c r="A22942">
        <v>2041</v>
      </c>
      <c r="B22942" t="s">
        <v>1034</v>
      </c>
      <c r="C22942" t="s">
        <v>1013</v>
      </c>
      <c r="D22942" t="s">
        <v>972</v>
      </c>
      <c r="E22942" t="s">
        <v>1016</v>
      </c>
      <c r="F22942" s="86">
        <v>3268107.7325445702</v>
      </c>
    </row>
    <row r="22943" spans="1:6">
      <c r="A22943">
        <v>2042</v>
      </c>
      <c r="B22943" t="s">
        <v>1034</v>
      </c>
      <c r="C22943" t="s">
        <v>1013</v>
      </c>
      <c r="D22943" t="s">
        <v>972</v>
      </c>
      <c r="E22943" t="s">
        <v>1016</v>
      </c>
      <c r="F22943" s="86">
        <v>3267422.5015833601</v>
      </c>
    </row>
    <row r="22944" spans="1:6">
      <c r="A22944">
        <v>2043</v>
      </c>
      <c r="B22944" t="s">
        <v>1034</v>
      </c>
      <c r="C22944" t="s">
        <v>1013</v>
      </c>
      <c r="D22944" t="s">
        <v>972</v>
      </c>
      <c r="E22944" t="s">
        <v>1016</v>
      </c>
      <c r="F22944" s="86">
        <v>3264271.4042757899</v>
      </c>
    </row>
    <row r="22945" spans="1:6">
      <c r="A22945">
        <v>2044</v>
      </c>
      <c r="B22945" t="s">
        <v>1034</v>
      </c>
      <c r="C22945" t="s">
        <v>1013</v>
      </c>
      <c r="D22945" t="s">
        <v>972</v>
      </c>
      <c r="E22945" t="s">
        <v>1016</v>
      </c>
      <c r="F22945" s="86">
        <v>3260164.8440786502</v>
      </c>
    </row>
    <row r="22946" spans="1:6">
      <c r="A22946">
        <v>2045</v>
      </c>
      <c r="B22946" t="s">
        <v>1034</v>
      </c>
      <c r="C22946" t="s">
        <v>1013</v>
      </c>
      <c r="D22946" t="s">
        <v>972</v>
      </c>
      <c r="E22946" t="s">
        <v>1016</v>
      </c>
      <c r="F22946" s="86">
        <v>3255522.64559492</v>
      </c>
    </row>
    <row r="22947" spans="1:6">
      <c r="A22947">
        <v>2046</v>
      </c>
      <c r="B22947" t="s">
        <v>1034</v>
      </c>
      <c r="C22947" t="s">
        <v>1013</v>
      </c>
      <c r="D22947" t="s">
        <v>972</v>
      </c>
      <c r="E22947" t="s">
        <v>1016</v>
      </c>
      <c r="F22947" s="86">
        <v>3251305.0972843398</v>
      </c>
    </row>
    <row r="22948" spans="1:6">
      <c r="A22948">
        <v>2047</v>
      </c>
      <c r="B22948" t="s">
        <v>1034</v>
      </c>
      <c r="C22948" t="s">
        <v>1013</v>
      </c>
      <c r="D22948" t="s">
        <v>972</v>
      </c>
      <c r="E22948" t="s">
        <v>1016</v>
      </c>
      <c r="F22948" s="86">
        <v>3248153.9999767798</v>
      </c>
    </row>
    <row r="22949" spans="1:6">
      <c r="A22949">
        <v>2048</v>
      </c>
      <c r="B22949" t="s">
        <v>1034</v>
      </c>
      <c r="C22949" t="s">
        <v>1013</v>
      </c>
      <c r="D22949" t="s">
        <v>972</v>
      </c>
      <c r="E22949" t="s">
        <v>1016</v>
      </c>
      <c r="F22949" s="86">
        <v>3243839.9402632099</v>
      </c>
    </row>
    <row r="22950" spans="1:6">
      <c r="A22950">
        <v>2049</v>
      </c>
      <c r="B22950" t="s">
        <v>1034</v>
      </c>
      <c r="C22950" t="s">
        <v>1013</v>
      </c>
      <c r="D22950" t="s">
        <v>972</v>
      </c>
      <c r="E22950" t="s">
        <v>1016</v>
      </c>
      <c r="F22950" s="86">
        <v>3240843.2612004299</v>
      </c>
    </row>
    <row r="22951" spans="1:6">
      <c r="A22951">
        <v>2050</v>
      </c>
      <c r="B22951" t="s">
        <v>1034</v>
      </c>
      <c r="C22951" t="s">
        <v>1013</v>
      </c>
      <c r="D22951" t="s">
        <v>972</v>
      </c>
      <c r="E22951" t="s">
        <v>1016</v>
      </c>
      <c r="F22951" s="86">
        <v>3237518.4433674901</v>
      </c>
    </row>
    <row r="22952" spans="1:6">
      <c r="A22952">
        <v>2017</v>
      </c>
      <c r="B22952" t="s">
        <v>1035</v>
      </c>
      <c r="C22952" t="s">
        <v>1013</v>
      </c>
      <c r="D22952" t="s">
        <v>972</v>
      </c>
      <c r="E22952" t="s">
        <v>1016</v>
      </c>
      <c r="F22952" s="86">
        <v>3957797.4947965299</v>
      </c>
    </row>
    <row r="22953" spans="1:6">
      <c r="A22953">
        <v>2018</v>
      </c>
      <c r="B22953" t="s">
        <v>1035</v>
      </c>
      <c r="C22953" t="s">
        <v>1013</v>
      </c>
      <c r="D22953" t="s">
        <v>972</v>
      </c>
      <c r="E22953" t="s">
        <v>1016</v>
      </c>
      <c r="F22953" s="86">
        <v>3886981.2518968</v>
      </c>
    </row>
    <row r="22954" spans="1:6">
      <c r="A22954">
        <v>2019</v>
      </c>
      <c r="B22954" t="s">
        <v>1035</v>
      </c>
      <c r="C22954" t="s">
        <v>1013</v>
      </c>
      <c r="D22954" t="s">
        <v>972</v>
      </c>
      <c r="E22954" t="s">
        <v>1016</v>
      </c>
      <c r="F22954" s="86">
        <v>3793402.6452078801</v>
      </c>
    </row>
    <row r="22955" spans="1:6">
      <c r="A22955">
        <v>2020</v>
      </c>
      <c r="B22955" t="s">
        <v>1035</v>
      </c>
      <c r="C22955" t="s">
        <v>1013</v>
      </c>
      <c r="D22955" t="s">
        <v>972</v>
      </c>
      <c r="E22955" t="s">
        <v>1016</v>
      </c>
      <c r="F22955" s="86">
        <v>3705688.7377239098</v>
      </c>
    </row>
    <row r="22956" spans="1:6">
      <c r="A22956">
        <v>2021</v>
      </c>
      <c r="B22956" t="s">
        <v>1035</v>
      </c>
      <c r="C22956" t="s">
        <v>1013</v>
      </c>
      <c r="D22956" t="s">
        <v>972</v>
      </c>
      <c r="E22956" t="s">
        <v>1016</v>
      </c>
      <c r="F22956" s="86">
        <v>3644407.8673707899</v>
      </c>
    </row>
    <row r="22957" spans="1:6">
      <c r="A22957">
        <v>2022</v>
      </c>
      <c r="B22957" t="s">
        <v>1035</v>
      </c>
      <c r="C22957" t="s">
        <v>1013</v>
      </c>
      <c r="D22957" t="s">
        <v>972</v>
      </c>
      <c r="E22957" t="s">
        <v>1016</v>
      </c>
      <c r="F22957" s="86">
        <v>3631840.65478876</v>
      </c>
    </row>
    <row r="22958" spans="1:6">
      <c r="A22958">
        <v>2023</v>
      </c>
      <c r="B22958" t="s">
        <v>1035</v>
      </c>
      <c r="C22958" t="s">
        <v>1013</v>
      </c>
      <c r="D22958" t="s">
        <v>972</v>
      </c>
      <c r="E22958" t="s">
        <v>1016</v>
      </c>
      <c r="F22958" s="86">
        <v>3627813.91042394</v>
      </c>
    </row>
    <row r="22959" spans="1:6">
      <c r="A22959">
        <v>2024</v>
      </c>
      <c r="B22959" t="s">
        <v>1035</v>
      </c>
      <c r="C22959" t="s">
        <v>1013</v>
      </c>
      <c r="D22959" t="s">
        <v>972</v>
      </c>
      <c r="E22959" t="s">
        <v>1016</v>
      </c>
      <c r="F22959" s="86">
        <v>3622451.89972228</v>
      </c>
    </row>
    <row r="22960" spans="1:6">
      <c r="A22960">
        <v>2025</v>
      </c>
      <c r="B22960" t="s">
        <v>1035</v>
      </c>
      <c r="C22960" t="s">
        <v>1013</v>
      </c>
      <c r="D22960" t="s">
        <v>972</v>
      </c>
      <c r="E22960" t="s">
        <v>1016</v>
      </c>
      <c r="F22960" s="86">
        <v>3615110.5530389398</v>
      </c>
    </row>
    <row r="22961" spans="1:6">
      <c r="A22961">
        <v>2026</v>
      </c>
      <c r="B22961" t="s">
        <v>1035</v>
      </c>
      <c r="C22961" t="s">
        <v>1013</v>
      </c>
      <c r="D22961" t="s">
        <v>972</v>
      </c>
      <c r="E22961" t="s">
        <v>1016</v>
      </c>
      <c r="F22961" s="86">
        <v>3607669.71592267</v>
      </c>
    </row>
    <row r="22962" spans="1:6">
      <c r="A22962">
        <v>2027</v>
      </c>
      <c r="B22962" t="s">
        <v>1035</v>
      </c>
      <c r="C22962" t="s">
        <v>1013</v>
      </c>
      <c r="D22962" t="s">
        <v>972</v>
      </c>
      <c r="E22962" t="s">
        <v>1016</v>
      </c>
      <c r="F22962" s="86">
        <v>3591002.4502357501</v>
      </c>
    </row>
    <row r="22963" spans="1:6">
      <c r="A22963">
        <v>2028</v>
      </c>
      <c r="B22963" t="s">
        <v>1035</v>
      </c>
      <c r="C22963" t="s">
        <v>1013</v>
      </c>
      <c r="D22963" t="s">
        <v>972</v>
      </c>
      <c r="E22963" t="s">
        <v>1016</v>
      </c>
      <c r="F22963" s="86">
        <v>3576900.9904510002</v>
      </c>
    </row>
    <row r="22964" spans="1:6">
      <c r="A22964">
        <v>2029</v>
      </c>
      <c r="B22964" t="s">
        <v>1035</v>
      </c>
      <c r="C22964" t="s">
        <v>1013</v>
      </c>
      <c r="D22964" t="s">
        <v>972</v>
      </c>
      <c r="E22964" t="s">
        <v>1016</v>
      </c>
      <c r="F22964" s="86">
        <v>3566726.7845981298</v>
      </c>
    </row>
    <row r="22965" spans="1:6">
      <c r="A22965">
        <v>2030</v>
      </c>
      <c r="B22965" t="s">
        <v>1035</v>
      </c>
      <c r="C22965" t="s">
        <v>1013</v>
      </c>
      <c r="D22965" t="s">
        <v>972</v>
      </c>
      <c r="E22965" t="s">
        <v>1016</v>
      </c>
      <c r="F22965" s="86">
        <v>3562171.1700371499</v>
      </c>
    </row>
    <row r="22966" spans="1:6">
      <c r="A22966">
        <v>2031</v>
      </c>
      <c r="B22966" t="s">
        <v>1035</v>
      </c>
      <c r="C22966" t="s">
        <v>1013</v>
      </c>
      <c r="D22966" t="s">
        <v>972</v>
      </c>
      <c r="E22966" t="s">
        <v>1016</v>
      </c>
      <c r="F22966" s="86">
        <v>3559354.01988335</v>
      </c>
    </row>
    <row r="22967" spans="1:6">
      <c r="A22967">
        <v>2032</v>
      </c>
      <c r="B22967" t="s">
        <v>1035</v>
      </c>
      <c r="C22967" t="s">
        <v>1013</v>
      </c>
      <c r="D22967" t="s">
        <v>972</v>
      </c>
      <c r="E22967" t="s">
        <v>1016</v>
      </c>
      <c r="F22967" s="86">
        <v>3558495.2603569101</v>
      </c>
    </row>
    <row r="22968" spans="1:6">
      <c r="A22968">
        <v>2033</v>
      </c>
      <c r="B22968" t="s">
        <v>1035</v>
      </c>
      <c r="C22968" t="s">
        <v>1013</v>
      </c>
      <c r="D22968" t="s">
        <v>972</v>
      </c>
      <c r="E22968" t="s">
        <v>1016</v>
      </c>
      <c r="F22968" s="86">
        <v>3559987.6168510201</v>
      </c>
    </row>
    <row r="22969" spans="1:6">
      <c r="A22969">
        <v>2034</v>
      </c>
      <c r="B22969" t="s">
        <v>1035</v>
      </c>
      <c r="C22969" t="s">
        <v>1013</v>
      </c>
      <c r="D22969" t="s">
        <v>972</v>
      </c>
      <c r="E22969" t="s">
        <v>1016</v>
      </c>
      <c r="F22969" s="86">
        <v>3559710.0909064999</v>
      </c>
    </row>
    <row r="22970" spans="1:6">
      <c r="A22970">
        <v>2035</v>
      </c>
      <c r="B22970" t="s">
        <v>1035</v>
      </c>
      <c r="C22970" t="s">
        <v>1013</v>
      </c>
      <c r="D22970" t="s">
        <v>972</v>
      </c>
      <c r="E22970" t="s">
        <v>1016</v>
      </c>
      <c r="F22970" s="86">
        <v>3553468.3753240998</v>
      </c>
    </row>
    <row r="22971" spans="1:6">
      <c r="A22971">
        <v>2036</v>
      </c>
      <c r="B22971" t="s">
        <v>1035</v>
      </c>
      <c r="C22971" t="s">
        <v>1013</v>
      </c>
      <c r="D22971" t="s">
        <v>972</v>
      </c>
      <c r="E22971" t="s">
        <v>1016</v>
      </c>
      <c r="F22971" s="86">
        <v>3548315.8181654601</v>
      </c>
    </row>
    <row r="22972" spans="1:6">
      <c r="A22972">
        <v>2037</v>
      </c>
      <c r="B22972" t="s">
        <v>1035</v>
      </c>
      <c r="C22972" t="s">
        <v>1013</v>
      </c>
      <c r="D22972" t="s">
        <v>972</v>
      </c>
      <c r="E22972" t="s">
        <v>1016</v>
      </c>
      <c r="F22972" s="86">
        <v>3544624.19946949</v>
      </c>
    </row>
    <row r="22973" spans="1:6">
      <c r="A22973">
        <v>2038</v>
      </c>
      <c r="B22973" t="s">
        <v>1035</v>
      </c>
      <c r="C22973" t="s">
        <v>1013</v>
      </c>
      <c r="D22973" t="s">
        <v>972</v>
      </c>
      <c r="E22973" t="s">
        <v>1016</v>
      </c>
      <c r="F22973" s="86">
        <v>3543566.4590771701</v>
      </c>
    </row>
    <row r="22974" spans="1:6">
      <c r="A22974">
        <v>2039</v>
      </c>
      <c r="B22974" t="s">
        <v>1035</v>
      </c>
      <c r="C22974" t="s">
        <v>1013</v>
      </c>
      <c r="D22974" t="s">
        <v>972</v>
      </c>
      <c r="E22974" t="s">
        <v>1016</v>
      </c>
      <c r="F22974" s="86">
        <v>3542634.3908106699</v>
      </c>
    </row>
    <row r="22975" spans="1:6">
      <c r="A22975">
        <v>2040</v>
      </c>
      <c r="B22975" t="s">
        <v>1035</v>
      </c>
      <c r="C22975" t="s">
        <v>1013</v>
      </c>
      <c r="D22975" t="s">
        <v>972</v>
      </c>
      <c r="E22975" t="s">
        <v>1016</v>
      </c>
      <c r="F22975" s="86">
        <v>3544634.67214665</v>
      </c>
    </row>
    <row r="22976" spans="1:6">
      <c r="A22976">
        <v>2041</v>
      </c>
      <c r="B22976" t="s">
        <v>1035</v>
      </c>
      <c r="C22976" t="s">
        <v>1013</v>
      </c>
      <c r="D22976" t="s">
        <v>972</v>
      </c>
      <c r="E22976" t="s">
        <v>1016</v>
      </c>
      <c r="F22976" s="86">
        <v>3546299.8278137599</v>
      </c>
    </row>
    <row r="22977" spans="1:6">
      <c r="A22977">
        <v>2042</v>
      </c>
      <c r="B22977" t="s">
        <v>1035</v>
      </c>
      <c r="C22977" t="s">
        <v>1013</v>
      </c>
      <c r="D22977" t="s">
        <v>972</v>
      </c>
      <c r="E22977" t="s">
        <v>1016</v>
      </c>
      <c r="F22977" s="86">
        <v>3545556.2677359902</v>
      </c>
    </row>
    <row r="22978" spans="1:6">
      <c r="A22978">
        <v>2043</v>
      </c>
      <c r="B22978" t="s">
        <v>1035</v>
      </c>
      <c r="C22978" t="s">
        <v>1013</v>
      </c>
      <c r="D22978" t="s">
        <v>972</v>
      </c>
      <c r="E22978" t="s">
        <v>1016</v>
      </c>
      <c r="F22978" s="86">
        <v>3542136.9386459701</v>
      </c>
    </row>
    <row r="22979" spans="1:6">
      <c r="A22979">
        <v>2044</v>
      </c>
      <c r="B22979" t="s">
        <v>1035</v>
      </c>
      <c r="C22979" t="s">
        <v>1013</v>
      </c>
      <c r="D22979" t="s">
        <v>972</v>
      </c>
      <c r="E22979" t="s">
        <v>1016</v>
      </c>
      <c r="F22979" s="86">
        <v>3537680.8145179199</v>
      </c>
    </row>
    <row r="22980" spans="1:6">
      <c r="A22980">
        <v>2045</v>
      </c>
      <c r="B22980" t="s">
        <v>1035</v>
      </c>
      <c r="C22980" t="s">
        <v>1013</v>
      </c>
      <c r="D22980" t="s">
        <v>972</v>
      </c>
      <c r="E22980" t="s">
        <v>1016</v>
      </c>
      <c r="F22980" s="86">
        <v>3532643.4568079598</v>
      </c>
    </row>
    <row r="22981" spans="1:6">
      <c r="A22981">
        <v>2046</v>
      </c>
      <c r="B22981" t="s">
        <v>1035</v>
      </c>
      <c r="C22981" t="s">
        <v>1013</v>
      </c>
      <c r="D22981" t="s">
        <v>972</v>
      </c>
      <c r="E22981" t="s">
        <v>1016</v>
      </c>
      <c r="F22981" s="86">
        <v>3528066.8968926701</v>
      </c>
    </row>
    <row r="22982" spans="1:6">
      <c r="A22982">
        <v>2047</v>
      </c>
      <c r="B22982" t="s">
        <v>1035</v>
      </c>
      <c r="C22982" t="s">
        <v>1013</v>
      </c>
      <c r="D22982" t="s">
        <v>972</v>
      </c>
      <c r="E22982" t="s">
        <v>1016</v>
      </c>
      <c r="F22982" s="86">
        <v>3524647.5678026401</v>
      </c>
    </row>
    <row r="22983" spans="1:6">
      <c r="A22983">
        <v>2048</v>
      </c>
      <c r="B22983" t="s">
        <v>1035</v>
      </c>
      <c r="C22983" t="s">
        <v>1013</v>
      </c>
      <c r="D22983" t="s">
        <v>972</v>
      </c>
      <c r="E22983" t="s">
        <v>1016</v>
      </c>
      <c r="F22983" s="86">
        <v>3519966.2811158402</v>
      </c>
    </row>
    <row r="22984" spans="1:6">
      <c r="A22984">
        <v>2049</v>
      </c>
      <c r="B22984" t="s">
        <v>1035</v>
      </c>
      <c r="C22984" t="s">
        <v>1013</v>
      </c>
      <c r="D22984" t="s">
        <v>972</v>
      </c>
      <c r="E22984" t="s">
        <v>1016</v>
      </c>
      <c r="F22984" s="86">
        <v>3516714.5148602398</v>
      </c>
    </row>
    <row r="22985" spans="1:6">
      <c r="A22985">
        <v>2050</v>
      </c>
      <c r="B22985" t="s">
        <v>1035</v>
      </c>
      <c r="C22985" t="s">
        <v>1013</v>
      </c>
      <c r="D22985" t="s">
        <v>972</v>
      </c>
      <c r="E22985" t="s">
        <v>1016</v>
      </c>
      <c r="F22985" s="86">
        <v>3513106.6775814798</v>
      </c>
    </row>
    <row r="22986" spans="1:6">
      <c r="A22986">
        <v>2017</v>
      </c>
      <c r="B22986" t="s">
        <v>1036</v>
      </c>
      <c r="C22986" t="s">
        <v>1013</v>
      </c>
      <c r="D22986" t="s">
        <v>972</v>
      </c>
      <c r="E22986" t="s">
        <v>1016</v>
      </c>
      <c r="F22986" s="86">
        <v>31783246.3702351</v>
      </c>
    </row>
    <row r="22987" spans="1:6">
      <c r="A22987">
        <v>2018</v>
      </c>
      <c r="B22987" t="s">
        <v>1036</v>
      </c>
      <c r="C22987" t="s">
        <v>1013</v>
      </c>
      <c r="D22987" t="s">
        <v>972</v>
      </c>
      <c r="E22987" t="s">
        <v>1016</v>
      </c>
      <c r="F22987" s="86">
        <v>31214553.783498298</v>
      </c>
    </row>
    <row r="22988" spans="1:6">
      <c r="A22988">
        <v>2019</v>
      </c>
      <c r="B22988" t="s">
        <v>1036</v>
      </c>
      <c r="C22988" t="s">
        <v>1013</v>
      </c>
      <c r="D22988" t="s">
        <v>972</v>
      </c>
      <c r="E22988" t="s">
        <v>1016</v>
      </c>
      <c r="F22988" s="86">
        <v>30463067.151024599</v>
      </c>
    </row>
    <row r="22989" spans="1:6">
      <c r="A22989">
        <v>2020</v>
      </c>
      <c r="B22989" t="s">
        <v>1036</v>
      </c>
      <c r="C22989" t="s">
        <v>1013</v>
      </c>
      <c r="D22989" t="s">
        <v>972</v>
      </c>
      <c r="E22989" t="s">
        <v>1016</v>
      </c>
      <c r="F22989" s="86">
        <v>29758677.213104699</v>
      </c>
    </row>
    <row r="22990" spans="1:6">
      <c r="A22990">
        <v>2021</v>
      </c>
      <c r="B22990" t="s">
        <v>1036</v>
      </c>
      <c r="C22990" t="s">
        <v>1013</v>
      </c>
      <c r="D22990" t="s">
        <v>972</v>
      </c>
      <c r="E22990" t="s">
        <v>1016</v>
      </c>
      <c r="F22990" s="86">
        <v>29266558.8056379</v>
      </c>
    </row>
    <row r="22991" spans="1:6">
      <c r="A22991">
        <v>2022</v>
      </c>
      <c r="B22991" t="s">
        <v>1036</v>
      </c>
      <c r="C22991" t="s">
        <v>1013</v>
      </c>
      <c r="D22991" t="s">
        <v>972</v>
      </c>
      <c r="E22991" t="s">
        <v>1016</v>
      </c>
      <c r="F22991" s="86">
        <v>29165637.3173084</v>
      </c>
    </row>
    <row r="22992" spans="1:6">
      <c r="A22992">
        <v>2023</v>
      </c>
      <c r="B22992" t="s">
        <v>1036</v>
      </c>
      <c r="C22992" t="s">
        <v>1013</v>
      </c>
      <c r="D22992" t="s">
        <v>972</v>
      </c>
      <c r="E22992" t="s">
        <v>1016</v>
      </c>
      <c r="F22992" s="86">
        <v>29133300.390422799</v>
      </c>
    </row>
    <row r="22993" spans="1:6">
      <c r="A22993">
        <v>2024</v>
      </c>
      <c r="B22993" t="s">
        <v>1036</v>
      </c>
      <c r="C22993" t="s">
        <v>1013</v>
      </c>
      <c r="D22993" t="s">
        <v>972</v>
      </c>
      <c r="E22993" t="s">
        <v>1016</v>
      </c>
      <c r="F22993" s="86">
        <v>29090240.555402201</v>
      </c>
    </row>
    <row r="22994" spans="1:6">
      <c r="A22994">
        <v>2025</v>
      </c>
      <c r="B22994" t="s">
        <v>1036</v>
      </c>
      <c r="C22994" t="s">
        <v>1013</v>
      </c>
      <c r="D22994" t="s">
        <v>972</v>
      </c>
      <c r="E22994" t="s">
        <v>1016</v>
      </c>
      <c r="F22994" s="86">
        <v>29031285.585969701</v>
      </c>
    </row>
    <row r="22995" spans="1:6">
      <c r="A22995">
        <v>2026</v>
      </c>
      <c r="B22995" t="s">
        <v>1036</v>
      </c>
      <c r="C22995" t="s">
        <v>1013</v>
      </c>
      <c r="D22995" t="s">
        <v>972</v>
      </c>
      <c r="E22995" t="s">
        <v>1016</v>
      </c>
      <c r="F22995" s="86">
        <v>28971531.654754601</v>
      </c>
    </row>
    <row r="22996" spans="1:6">
      <c r="A22996">
        <v>2027</v>
      </c>
      <c r="B22996" t="s">
        <v>1036</v>
      </c>
      <c r="C22996" t="s">
        <v>1013</v>
      </c>
      <c r="D22996" t="s">
        <v>972</v>
      </c>
      <c r="E22996" t="s">
        <v>1016</v>
      </c>
      <c r="F22996" s="86">
        <v>28837684.5308576</v>
      </c>
    </row>
    <row r="22997" spans="1:6">
      <c r="A22997">
        <v>2028</v>
      </c>
      <c r="B22997" t="s">
        <v>1036</v>
      </c>
      <c r="C22997" t="s">
        <v>1013</v>
      </c>
      <c r="D22997" t="s">
        <v>972</v>
      </c>
      <c r="E22997" t="s">
        <v>1016</v>
      </c>
      <c r="F22997" s="86">
        <v>28724442.210827898</v>
      </c>
    </row>
    <row r="22998" spans="1:6">
      <c r="A22998">
        <v>2029</v>
      </c>
      <c r="B22998" t="s">
        <v>1036</v>
      </c>
      <c r="C22998" t="s">
        <v>1013</v>
      </c>
      <c r="D22998" t="s">
        <v>972</v>
      </c>
      <c r="E22998" t="s">
        <v>1016</v>
      </c>
      <c r="F22998" s="86">
        <v>28642737.8559011</v>
      </c>
    </row>
    <row r="22999" spans="1:6">
      <c r="A22999">
        <v>2030</v>
      </c>
      <c r="B22999" t="s">
        <v>1036</v>
      </c>
      <c r="C22999" t="s">
        <v>1013</v>
      </c>
      <c r="D22999" t="s">
        <v>972</v>
      </c>
      <c r="E22999" t="s">
        <v>1016</v>
      </c>
      <c r="F22999" s="86">
        <v>28606153.8163816</v>
      </c>
    </row>
    <row r="23000" spans="1:6">
      <c r="A23000">
        <v>2031</v>
      </c>
      <c r="B23000" t="s">
        <v>1036</v>
      </c>
      <c r="C23000" t="s">
        <v>1013</v>
      </c>
      <c r="D23000" t="s">
        <v>972</v>
      </c>
      <c r="E23000" t="s">
        <v>1016</v>
      </c>
      <c r="F23000" s="86">
        <v>28583530.582747798</v>
      </c>
    </row>
    <row r="23001" spans="1:6">
      <c r="A23001">
        <v>2032</v>
      </c>
      <c r="B23001" t="s">
        <v>1036</v>
      </c>
      <c r="C23001" t="s">
        <v>1013</v>
      </c>
      <c r="D23001" t="s">
        <v>972</v>
      </c>
      <c r="E23001" t="s">
        <v>1016</v>
      </c>
      <c r="F23001" s="86">
        <v>28576634.281045299</v>
      </c>
    </row>
    <row r="23002" spans="1:6">
      <c r="A23002">
        <v>2033</v>
      </c>
      <c r="B23002" t="s">
        <v>1036</v>
      </c>
      <c r="C23002" t="s">
        <v>1013</v>
      </c>
      <c r="D23002" t="s">
        <v>972</v>
      </c>
      <c r="E23002" t="s">
        <v>1016</v>
      </c>
      <c r="F23002" s="86">
        <v>28588618.707784399</v>
      </c>
    </row>
    <row r="23003" spans="1:6">
      <c r="A23003">
        <v>2034</v>
      </c>
      <c r="B23003" t="s">
        <v>1036</v>
      </c>
      <c r="C23003" t="s">
        <v>1013</v>
      </c>
      <c r="D23003" t="s">
        <v>972</v>
      </c>
      <c r="E23003" t="s">
        <v>1016</v>
      </c>
      <c r="F23003" s="86">
        <v>28586390.0249171</v>
      </c>
    </row>
    <row r="23004" spans="1:6">
      <c r="A23004">
        <v>2035</v>
      </c>
      <c r="B23004" t="s">
        <v>1036</v>
      </c>
      <c r="C23004" t="s">
        <v>1013</v>
      </c>
      <c r="D23004" t="s">
        <v>972</v>
      </c>
      <c r="E23004" t="s">
        <v>1016</v>
      </c>
      <c r="F23004" s="86">
        <v>28536265.685713399</v>
      </c>
    </row>
    <row r="23005" spans="1:6">
      <c r="A23005">
        <v>2036</v>
      </c>
      <c r="B23005" t="s">
        <v>1036</v>
      </c>
      <c r="C23005" t="s">
        <v>1013</v>
      </c>
      <c r="D23005" t="s">
        <v>972</v>
      </c>
      <c r="E23005" t="s">
        <v>1016</v>
      </c>
      <c r="F23005" s="86">
        <v>28494887.875498299</v>
      </c>
    </row>
    <row r="23006" spans="1:6">
      <c r="A23006">
        <v>2037</v>
      </c>
      <c r="B23006" t="s">
        <v>1036</v>
      </c>
      <c r="C23006" t="s">
        <v>1013</v>
      </c>
      <c r="D23006" t="s">
        <v>972</v>
      </c>
      <c r="E23006" t="s">
        <v>1016</v>
      </c>
      <c r="F23006" s="86">
        <v>28465242.188301601</v>
      </c>
    </row>
    <row r="23007" spans="1:6">
      <c r="A23007">
        <v>2038</v>
      </c>
      <c r="B23007" t="s">
        <v>1036</v>
      </c>
      <c r="C23007" t="s">
        <v>1013</v>
      </c>
      <c r="D23007" t="s">
        <v>972</v>
      </c>
      <c r="E23007" t="s">
        <v>1016</v>
      </c>
      <c r="F23007" s="86">
        <v>28456747.963033799</v>
      </c>
    </row>
    <row r="23008" spans="1:6">
      <c r="A23008">
        <v>2039</v>
      </c>
      <c r="B23008" t="s">
        <v>1036</v>
      </c>
      <c r="C23008" t="s">
        <v>1013</v>
      </c>
      <c r="D23008" t="s">
        <v>972</v>
      </c>
      <c r="E23008" t="s">
        <v>1016</v>
      </c>
      <c r="F23008" s="86">
        <v>28449262.9526494</v>
      </c>
    </row>
    <row r="23009" spans="1:6">
      <c r="A23009">
        <v>2040</v>
      </c>
      <c r="B23009" t="s">
        <v>1036</v>
      </c>
      <c r="C23009" t="s">
        <v>1013</v>
      </c>
      <c r="D23009" t="s">
        <v>972</v>
      </c>
      <c r="E23009" t="s">
        <v>1016</v>
      </c>
      <c r="F23009" s="86">
        <v>28465326.2895418</v>
      </c>
    </row>
    <row r="23010" spans="1:6">
      <c r="A23010">
        <v>2041</v>
      </c>
      <c r="B23010" t="s">
        <v>1036</v>
      </c>
      <c r="C23010" t="s">
        <v>1013</v>
      </c>
      <c r="D23010" t="s">
        <v>972</v>
      </c>
      <c r="E23010" t="s">
        <v>1016</v>
      </c>
      <c r="F23010" s="86">
        <v>28478698.386745501</v>
      </c>
    </row>
    <row r="23011" spans="1:6">
      <c r="A23011">
        <v>2042</v>
      </c>
      <c r="B23011" t="s">
        <v>1036</v>
      </c>
      <c r="C23011" t="s">
        <v>1013</v>
      </c>
      <c r="D23011" t="s">
        <v>972</v>
      </c>
      <c r="E23011" t="s">
        <v>1016</v>
      </c>
      <c r="F23011" s="86">
        <v>28472727.198686</v>
      </c>
    </row>
    <row r="23012" spans="1:6">
      <c r="A23012">
        <v>2043</v>
      </c>
      <c r="B23012" t="s">
        <v>1036</v>
      </c>
      <c r="C23012" t="s">
        <v>1013</v>
      </c>
      <c r="D23012" t="s">
        <v>972</v>
      </c>
      <c r="E23012" t="s">
        <v>1016</v>
      </c>
      <c r="F23012" s="86">
        <v>28445268.143736299</v>
      </c>
    </row>
    <row r="23013" spans="1:6">
      <c r="A23013">
        <v>2044</v>
      </c>
      <c r="B23013" t="s">
        <v>1036</v>
      </c>
      <c r="C23013" t="s">
        <v>1013</v>
      </c>
      <c r="D23013" t="s">
        <v>972</v>
      </c>
      <c r="E23013" t="s">
        <v>1016</v>
      </c>
      <c r="F23013" s="86">
        <v>28409483.0659995</v>
      </c>
    </row>
    <row r="23014" spans="1:6">
      <c r="A23014">
        <v>2045</v>
      </c>
      <c r="B23014" t="s">
        <v>1036</v>
      </c>
      <c r="C23014" t="s">
        <v>1013</v>
      </c>
      <c r="D23014" t="s">
        <v>972</v>
      </c>
      <c r="E23014" t="s">
        <v>1016</v>
      </c>
      <c r="F23014" s="86">
        <v>28369030.369427402</v>
      </c>
    </row>
    <row r="23015" spans="1:6">
      <c r="A23015">
        <v>2046</v>
      </c>
      <c r="B23015" t="s">
        <v>1036</v>
      </c>
      <c r="C23015" t="s">
        <v>1013</v>
      </c>
      <c r="D23015" t="s">
        <v>972</v>
      </c>
      <c r="E23015" t="s">
        <v>1016</v>
      </c>
      <c r="F23015" s="86">
        <v>28332278.127427399</v>
      </c>
    </row>
    <row r="23016" spans="1:6">
      <c r="A23016">
        <v>2047</v>
      </c>
      <c r="B23016" t="s">
        <v>1036</v>
      </c>
      <c r="C23016" t="s">
        <v>1013</v>
      </c>
      <c r="D23016" t="s">
        <v>972</v>
      </c>
      <c r="E23016" t="s">
        <v>1016</v>
      </c>
      <c r="F23016" s="86">
        <v>28304819.072477698</v>
      </c>
    </row>
    <row r="23017" spans="1:6">
      <c r="A23017">
        <v>2048</v>
      </c>
      <c r="B23017" t="s">
        <v>1036</v>
      </c>
      <c r="C23017" t="s">
        <v>1013</v>
      </c>
      <c r="D23017" t="s">
        <v>972</v>
      </c>
      <c r="E23017" t="s">
        <v>1016</v>
      </c>
      <c r="F23017" s="86">
        <v>28267225.818075001</v>
      </c>
    </row>
    <row r="23018" spans="1:6">
      <c r="A23018">
        <v>2049</v>
      </c>
      <c r="B23018" t="s">
        <v>1036</v>
      </c>
      <c r="C23018" t="s">
        <v>1013</v>
      </c>
      <c r="D23018" t="s">
        <v>972</v>
      </c>
      <c r="E23018" t="s">
        <v>1016</v>
      </c>
      <c r="F23018" s="86">
        <v>28241112.3829697</v>
      </c>
    </row>
    <row r="23019" spans="1:6">
      <c r="A23019">
        <v>2050</v>
      </c>
      <c r="B23019" t="s">
        <v>1036</v>
      </c>
      <c r="C23019" t="s">
        <v>1013</v>
      </c>
      <c r="D23019" t="s">
        <v>972</v>
      </c>
      <c r="E23019" t="s">
        <v>1016</v>
      </c>
      <c r="F23019" s="86">
        <v>28212139.505695101</v>
      </c>
    </row>
    <row r="23020" spans="1:6">
      <c r="A23020">
        <v>2017</v>
      </c>
      <c r="B23020" t="s">
        <v>1037</v>
      </c>
      <c r="C23020" t="s">
        <v>1013</v>
      </c>
      <c r="D23020" t="s">
        <v>972</v>
      </c>
      <c r="E23020" t="s">
        <v>1016</v>
      </c>
      <c r="F23020" s="86">
        <v>15571587.2225095</v>
      </c>
    </row>
    <row r="23021" spans="1:6">
      <c r="A23021">
        <v>2018</v>
      </c>
      <c r="B23021" t="s">
        <v>1037</v>
      </c>
      <c r="C23021" t="s">
        <v>1013</v>
      </c>
      <c r="D23021" t="s">
        <v>972</v>
      </c>
      <c r="E23021" t="s">
        <v>1016</v>
      </c>
      <c r="F23021" s="86">
        <v>15292967.2818649</v>
      </c>
    </row>
    <row r="23022" spans="1:6">
      <c r="A23022">
        <v>2019</v>
      </c>
      <c r="B23022" t="s">
        <v>1037</v>
      </c>
      <c r="C23022" t="s">
        <v>1013</v>
      </c>
      <c r="D23022" t="s">
        <v>972</v>
      </c>
      <c r="E23022" t="s">
        <v>1016</v>
      </c>
      <c r="F23022" s="86">
        <v>14924790.9317274</v>
      </c>
    </row>
    <row r="23023" spans="1:6">
      <c r="A23023">
        <v>2020</v>
      </c>
      <c r="B23023" t="s">
        <v>1037</v>
      </c>
      <c r="C23023" t="s">
        <v>1013</v>
      </c>
      <c r="D23023" t="s">
        <v>972</v>
      </c>
      <c r="E23023" t="s">
        <v>1016</v>
      </c>
      <c r="F23023" s="86">
        <v>14579688.696757199</v>
      </c>
    </row>
    <row r="23024" spans="1:6">
      <c r="A23024">
        <v>2021</v>
      </c>
      <c r="B23024" t="s">
        <v>1037</v>
      </c>
      <c r="C23024" t="s">
        <v>1013</v>
      </c>
      <c r="D23024" t="s">
        <v>972</v>
      </c>
      <c r="E23024" t="s">
        <v>1016</v>
      </c>
      <c r="F23024" s="86">
        <v>14338584.7951479</v>
      </c>
    </row>
    <row r="23025" spans="1:6">
      <c r="A23025">
        <v>2022</v>
      </c>
      <c r="B23025" t="s">
        <v>1037</v>
      </c>
      <c r="C23025" t="s">
        <v>1013</v>
      </c>
      <c r="D23025" t="s">
        <v>972</v>
      </c>
      <c r="E23025" t="s">
        <v>1016</v>
      </c>
      <c r="F23025" s="86">
        <v>14289140.262646699</v>
      </c>
    </row>
    <row r="23026" spans="1:6">
      <c r="A23026">
        <v>2023</v>
      </c>
      <c r="B23026" t="s">
        <v>1037</v>
      </c>
      <c r="C23026" t="s">
        <v>1013</v>
      </c>
      <c r="D23026" t="s">
        <v>972</v>
      </c>
      <c r="E23026" t="s">
        <v>1016</v>
      </c>
      <c r="F23026" s="86">
        <v>14273297.410357701</v>
      </c>
    </row>
    <row r="23027" spans="1:6">
      <c r="A23027">
        <v>2024</v>
      </c>
      <c r="B23027" t="s">
        <v>1037</v>
      </c>
      <c r="C23027" t="s">
        <v>1013</v>
      </c>
      <c r="D23027" t="s">
        <v>972</v>
      </c>
      <c r="E23027" t="s">
        <v>1016</v>
      </c>
      <c r="F23027" s="86">
        <v>14252201.076490499</v>
      </c>
    </row>
    <row r="23028" spans="1:6">
      <c r="A23028">
        <v>2025</v>
      </c>
      <c r="B23028" t="s">
        <v>1037</v>
      </c>
      <c r="C23028" t="s">
        <v>1013</v>
      </c>
      <c r="D23028" t="s">
        <v>972</v>
      </c>
      <c r="E23028" t="s">
        <v>1016</v>
      </c>
      <c r="F23028" s="86">
        <v>14223317.228754399</v>
      </c>
    </row>
    <row r="23029" spans="1:6">
      <c r="A23029">
        <v>2026</v>
      </c>
      <c r="B23029" t="s">
        <v>1037</v>
      </c>
      <c r="C23029" t="s">
        <v>1013</v>
      </c>
      <c r="D23029" t="s">
        <v>972</v>
      </c>
      <c r="E23029" t="s">
        <v>1016</v>
      </c>
      <c r="F23029" s="86">
        <v>14194041.945135901</v>
      </c>
    </row>
    <row r="23030" spans="1:6">
      <c r="A23030">
        <v>2027</v>
      </c>
      <c r="B23030" t="s">
        <v>1037</v>
      </c>
      <c r="C23030" t="s">
        <v>1013</v>
      </c>
      <c r="D23030" t="s">
        <v>972</v>
      </c>
      <c r="E23030" t="s">
        <v>1016</v>
      </c>
      <c r="F23030" s="86">
        <v>14128466.1339061</v>
      </c>
    </row>
    <row r="23031" spans="1:6">
      <c r="A23031">
        <v>2028</v>
      </c>
      <c r="B23031" t="s">
        <v>1037</v>
      </c>
      <c r="C23031" t="s">
        <v>1013</v>
      </c>
      <c r="D23031" t="s">
        <v>972</v>
      </c>
      <c r="E23031" t="s">
        <v>1016</v>
      </c>
      <c r="F23031" s="86">
        <v>14072985.248062</v>
      </c>
    </row>
    <row r="23032" spans="1:6">
      <c r="A23032">
        <v>2029</v>
      </c>
      <c r="B23032" t="s">
        <v>1037</v>
      </c>
      <c r="C23032" t="s">
        <v>1013</v>
      </c>
      <c r="D23032" t="s">
        <v>972</v>
      </c>
      <c r="E23032" t="s">
        <v>1016</v>
      </c>
      <c r="F23032" s="86">
        <v>14032955.778624499</v>
      </c>
    </row>
    <row r="23033" spans="1:6">
      <c r="A23033">
        <v>2030</v>
      </c>
      <c r="B23033" t="s">
        <v>1037</v>
      </c>
      <c r="C23033" t="s">
        <v>1013</v>
      </c>
      <c r="D23033" t="s">
        <v>972</v>
      </c>
      <c r="E23033" t="s">
        <v>1016</v>
      </c>
      <c r="F23033" s="86">
        <v>14015032.1355928</v>
      </c>
    </row>
    <row r="23034" spans="1:6">
      <c r="A23034">
        <v>2031</v>
      </c>
      <c r="B23034" t="s">
        <v>1037</v>
      </c>
      <c r="C23034" t="s">
        <v>1013</v>
      </c>
      <c r="D23034" t="s">
        <v>972</v>
      </c>
      <c r="E23034" t="s">
        <v>1016</v>
      </c>
      <c r="F23034" s="86">
        <v>14003948.319557101</v>
      </c>
    </row>
    <row r="23035" spans="1:6">
      <c r="A23035">
        <v>2032</v>
      </c>
      <c r="B23035" t="s">
        <v>1037</v>
      </c>
      <c r="C23035" t="s">
        <v>1013</v>
      </c>
      <c r="D23035" t="s">
        <v>972</v>
      </c>
      <c r="E23035" t="s">
        <v>1016</v>
      </c>
      <c r="F23035" s="86">
        <v>14000569.6098362</v>
      </c>
    </row>
    <row r="23036" spans="1:6">
      <c r="A23036">
        <v>2033</v>
      </c>
      <c r="B23036" t="s">
        <v>1037</v>
      </c>
      <c r="C23036" t="s">
        <v>1013</v>
      </c>
      <c r="D23036" t="s">
        <v>972</v>
      </c>
      <c r="E23036" t="s">
        <v>1016</v>
      </c>
      <c r="F23036" s="86">
        <v>14006441.1480707</v>
      </c>
    </row>
    <row r="23037" spans="1:6">
      <c r="A23037">
        <v>2034</v>
      </c>
      <c r="B23037" t="s">
        <v>1037</v>
      </c>
      <c r="C23037" t="s">
        <v>1013</v>
      </c>
      <c r="D23037" t="s">
        <v>972</v>
      </c>
      <c r="E23037" t="s">
        <v>1016</v>
      </c>
      <c r="F23037" s="86">
        <v>14005349.247978</v>
      </c>
    </row>
    <row r="23038" spans="1:6">
      <c r="A23038">
        <v>2035</v>
      </c>
      <c r="B23038" t="s">
        <v>1037</v>
      </c>
      <c r="C23038" t="s">
        <v>1013</v>
      </c>
      <c r="D23038" t="s">
        <v>972</v>
      </c>
      <c r="E23038" t="s">
        <v>1016</v>
      </c>
      <c r="F23038" s="86">
        <v>13980791.7968357</v>
      </c>
    </row>
    <row r="23039" spans="1:6">
      <c r="A23039">
        <v>2036</v>
      </c>
      <c r="B23039" t="s">
        <v>1037</v>
      </c>
      <c r="C23039" t="s">
        <v>1013</v>
      </c>
      <c r="D23039" t="s">
        <v>972</v>
      </c>
      <c r="E23039" t="s">
        <v>1016</v>
      </c>
      <c r="F23039" s="86">
        <v>13960519.5385102</v>
      </c>
    </row>
    <row r="23040" spans="1:6">
      <c r="A23040">
        <v>2037</v>
      </c>
      <c r="B23040" t="s">
        <v>1037</v>
      </c>
      <c r="C23040" t="s">
        <v>1013</v>
      </c>
      <c r="D23040" t="s">
        <v>972</v>
      </c>
      <c r="E23040" t="s">
        <v>1016</v>
      </c>
      <c r="F23040" s="86">
        <v>13945995.2070879</v>
      </c>
    </row>
    <row r="23041" spans="1:6">
      <c r="A23041">
        <v>2038</v>
      </c>
      <c r="B23041" t="s">
        <v>1037</v>
      </c>
      <c r="C23041" t="s">
        <v>1013</v>
      </c>
      <c r="D23041" t="s">
        <v>972</v>
      </c>
      <c r="E23041" t="s">
        <v>1016</v>
      </c>
      <c r="F23041" s="86">
        <v>13941833.6256024</v>
      </c>
    </row>
    <row r="23042" spans="1:6">
      <c r="A23042">
        <v>2039</v>
      </c>
      <c r="B23042" t="s">
        <v>1037</v>
      </c>
      <c r="C23042" t="s">
        <v>1013</v>
      </c>
      <c r="D23042" t="s">
        <v>972</v>
      </c>
      <c r="E23042" t="s">
        <v>1016</v>
      </c>
      <c r="F23042" s="86">
        <v>13938166.4894419</v>
      </c>
    </row>
    <row r="23043" spans="1:6">
      <c r="A23043">
        <v>2040</v>
      </c>
      <c r="B23043" t="s">
        <v>1037</v>
      </c>
      <c r="C23043" t="s">
        <v>1013</v>
      </c>
      <c r="D23043" t="s">
        <v>972</v>
      </c>
      <c r="E23043" t="s">
        <v>1016</v>
      </c>
      <c r="F23043" s="86">
        <v>13946036.410865</v>
      </c>
    </row>
    <row r="23044" spans="1:6">
      <c r="A23044">
        <v>2041</v>
      </c>
      <c r="B23044" t="s">
        <v>1037</v>
      </c>
      <c r="C23044" t="s">
        <v>1013</v>
      </c>
      <c r="D23044" t="s">
        <v>972</v>
      </c>
      <c r="E23044" t="s">
        <v>1016</v>
      </c>
      <c r="F23044" s="86">
        <v>13952587.8114214</v>
      </c>
    </row>
    <row r="23045" spans="1:6">
      <c r="A23045">
        <v>2042</v>
      </c>
      <c r="B23045" t="s">
        <v>1037</v>
      </c>
      <c r="C23045" t="s">
        <v>1013</v>
      </c>
      <c r="D23045" t="s">
        <v>972</v>
      </c>
      <c r="E23045" t="s">
        <v>1016</v>
      </c>
      <c r="F23045" s="86">
        <v>13949662.343248401</v>
      </c>
    </row>
    <row r="23046" spans="1:6">
      <c r="A23046">
        <v>2043</v>
      </c>
      <c r="B23046" t="s">
        <v>1037</v>
      </c>
      <c r="C23046" t="s">
        <v>1013</v>
      </c>
      <c r="D23046" t="s">
        <v>972</v>
      </c>
      <c r="E23046" t="s">
        <v>1016</v>
      </c>
      <c r="F23046" s="86">
        <v>13936209.310030401</v>
      </c>
    </row>
    <row r="23047" spans="1:6">
      <c r="A23047">
        <v>2044</v>
      </c>
      <c r="B23047" t="s">
        <v>1037</v>
      </c>
      <c r="C23047" t="s">
        <v>1013</v>
      </c>
      <c r="D23047" t="s">
        <v>972</v>
      </c>
      <c r="E23047" t="s">
        <v>1016</v>
      </c>
      <c r="F23047" s="86">
        <v>13918677.102880999</v>
      </c>
    </row>
    <row r="23048" spans="1:6">
      <c r="A23048">
        <v>2045</v>
      </c>
      <c r="B23048" t="s">
        <v>1037</v>
      </c>
      <c r="C23048" t="s">
        <v>1013</v>
      </c>
      <c r="D23048" t="s">
        <v>972</v>
      </c>
      <c r="E23048" t="s">
        <v>1016</v>
      </c>
      <c r="F23048" s="86">
        <v>13898858.0861034</v>
      </c>
    </row>
    <row r="23049" spans="1:6">
      <c r="A23049">
        <v>2046</v>
      </c>
      <c r="B23049" t="s">
        <v>1037</v>
      </c>
      <c r="C23049" t="s">
        <v>1013</v>
      </c>
      <c r="D23049" t="s">
        <v>972</v>
      </c>
      <c r="E23049" t="s">
        <v>1016</v>
      </c>
      <c r="F23049" s="86">
        <v>13880852.035517501</v>
      </c>
    </row>
    <row r="23050" spans="1:6">
      <c r="A23050">
        <v>2047</v>
      </c>
      <c r="B23050" t="s">
        <v>1037</v>
      </c>
      <c r="C23050" t="s">
        <v>1013</v>
      </c>
      <c r="D23050" t="s">
        <v>972</v>
      </c>
      <c r="E23050" t="s">
        <v>1016</v>
      </c>
      <c r="F23050" s="86">
        <v>13867399.002299501</v>
      </c>
    </row>
    <row r="23051" spans="1:6">
      <c r="A23051">
        <v>2048</v>
      </c>
      <c r="B23051" t="s">
        <v>1037</v>
      </c>
      <c r="C23051" t="s">
        <v>1013</v>
      </c>
      <c r="D23051" t="s">
        <v>972</v>
      </c>
      <c r="E23051" t="s">
        <v>1016</v>
      </c>
      <c r="F23051" s="86">
        <v>13848980.913942801</v>
      </c>
    </row>
    <row r="23052" spans="1:6">
      <c r="A23052">
        <v>2049</v>
      </c>
      <c r="B23052" t="s">
        <v>1037</v>
      </c>
      <c r="C23052" t="s">
        <v>1013</v>
      </c>
      <c r="D23052" t="s">
        <v>972</v>
      </c>
      <c r="E23052" t="s">
        <v>1016</v>
      </c>
      <c r="F23052" s="86">
        <v>13836187.1411581</v>
      </c>
    </row>
    <row r="23053" spans="1:6">
      <c r="A23053">
        <v>2050</v>
      </c>
      <c r="B23053" t="s">
        <v>1037</v>
      </c>
      <c r="C23053" t="s">
        <v>1013</v>
      </c>
      <c r="D23053" t="s">
        <v>972</v>
      </c>
      <c r="E23053" t="s">
        <v>1016</v>
      </c>
      <c r="F23053" s="86">
        <v>13821992.4399525</v>
      </c>
    </row>
    <row r="23054" spans="1:6">
      <c r="A23054">
        <v>2017</v>
      </c>
      <c r="B23054" t="s">
        <v>1038</v>
      </c>
      <c r="C23054" t="s">
        <v>1013</v>
      </c>
      <c r="D23054" t="s">
        <v>972</v>
      </c>
      <c r="E23054" t="s">
        <v>1016</v>
      </c>
      <c r="F23054" s="86">
        <v>8500031.1885435004</v>
      </c>
    </row>
    <row r="23055" spans="1:6">
      <c r="A23055">
        <v>2018</v>
      </c>
      <c r="B23055" t="s">
        <v>1038</v>
      </c>
      <c r="C23055" t="s">
        <v>1013</v>
      </c>
      <c r="D23055" t="s">
        <v>972</v>
      </c>
      <c r="E23055" t="s">
        <v>1016</v>
      </c>
      <c r="F23055" s="86">
        <v>8347941.4785230896</v>
      </c>
    </row>
    <row r="23056" spans="1:6">
      <c r="A23056">
        <v>2019</v>
      </c>
      <c r="B23056" t="s">
        <v>1038</v>
      </c>
      <c r="C23056" t="s">
        <v>1013</v>
      </c>
      <c r="D23056" t="s">
        <v>972</v>
      </c>
      <c r="E23056" t="s">
        <v>1016</v>
      </c>
      <c r="F23056" s="86">
        <v>8146965.7902818201</v>
      </c>
    </row>
    <row r="23057" spans="1:6">
      <c r="A23057">
        <v>2020</v>
      </c>
      <c r="B23057" t="s">
        <v>1038</v>
      </c>
      <c r="C23057" t="s">
        <v>1013</v>
      </c>
      <c r="D23057" t="s">
        <v>972</v>
      </c>
      <c r="E23057" t="s">
        <v>1016</v>
      </c>
      <c r="F23057" s="86">
        <v>7958585.5231602602</v>
      </c>
    </row>
    <row r="23058" spans="1:6">
      <c r="A23058">
        <v>2021</v>
      </c>
      <c r="B23058" t="s">
        <v>1038</v>
      </c>
      <c r="C23058" t="s">
        <v>1013</v>
      </c>
      <c r="D23058" t="s">
        <v>972</v>
      </c>
      <c r="E23058" t="s">
        <v>1016</v>
      </c>
      <c r="F23058" s="86">
        <v>7826974.6183710704</v>
      </c>
    </row>
    <row r="23059" spans="1:6">
      <c r="A23059">
        <v>2022</v>
      </c>
      <c r="B23059" t="s">
        <v>1038</v>
      </c>
      <c r="C23059" t="s">
        <v>1013</v>
      </c>
      <c r="D23059" t="s">
        <v>972</v>
      </c>
      <c r="E23059" t="s">
        <v>1016</v>
      </c>
      <c r="F23059" s="86">
        <v>7799984.4302574201</v>
      </c>
    </row>
    <row r="23060" spans="1:6">
      <c r="A23060">
        <v>2023</v>
      </c>
      <c r="B23060" t="s">
        <v>1038</v>
      </c>
      <c r="C23060" t="s">
        <v>1013</v>
      </c>
      <c r="D23060" t="s">
        <v>972</v>
      </c>
      <c r="E23060" t="s">
        <v>1016</v>
      </c>
      <c r="F23060" s="86">
        <v>7791336.3241493404</v>
      </c>
    </row>
    <row r="23061" spans="1:6">
      <c r="A23061">
        <v>2024</v>
      </c>
      <c r="B23061" t="s">
        <v>1038</v>
      </c>
      <c r="C23061" t="s">
        <v>1013</v>
      </c>
      <c r="D23061" t="s">
        <v>972</v>
      </c>
      <c r="E23061" t="s">
        <v>1016</v>
      </c>
      <c r="F23061" s="86">
        <v>7779820.5105541795</v>
      </c>
    </row>
    <row r="23062" spans="1:6">
      <c r="A23062">
        <v>2025</v>
      </c>
      <c r="B23062" t="s">
        <v>1038</v>
      </c>
      <c r="C23062" t="s">
        <v>1013</v>
      </c>
      <c r="D23062" t="s">
        <v>972</v>
      </c>
      <c r="E23062" t="s">
        <v>1016</v>
      </c>
      <c r="F23062" s="86">
        <v>7764053.7423311202</v>
      </c>
    </row>
    <row r="23063" spans="1:6">
      <c r="A23063">
        <v>2026</v>
      </c>
      <c r="B23063" t="s">
        <v>1038</v>
      </c>
      <c r="C23063" t="s">
        <v>1013</v>
      </c>
      <c r="D23063" t="s">
        <v>972</v>
      </c>
      <c r="E23063" t="s">
        <v>1016</v>
      </c>
      <c r="F23063" s="86">
        <v>7748073.3017854998</v>
      </c>
    </row>
    <row r="23064" spans="1:6">
      <c r="A23064">
        <v>2027</v>
      </c>
      <c r="B23064" t="s">
        <v>1038</v>
      </c>
      <c r="C23064" t="s">
        <v>1013</v>
      </c>
      <c r="D23064" t="s">
        <v>972</v>
      </c>
      <c r="E23064" t="s">
        <v>1016</v>
      </c>
      <c r="F23064" s="86">
        <v>7712277.5647997698</v>
      </c>
    </row>
    <row r="23065" spans="1:6">
      <c r="A23065">
        <v>2028</v>
      </c>
      <c r="B23065" t="s">
        <v>1038</v>
      </c>
      <c r="C23065" t="s">
        <v>1013</v>
      </c>
      <c r="D23065" t="s">
        <v>972</v>
      </c>
      <c r="E23065" t="s">
        <v>1016</v>
      </c>
      <c r="F23065" s="86">
        <v>7681992.3245539097</v>
      </c>
    </row>
    <row r="23066" spans="1:6">
      <c r="A23066">
        <v>2029</v>
      </c>
      <c r="B23066" t="s">
        <v>1038</v>
      </c>
      <c r="C23066" t="s">
        <v>1013</v>
      </c>
      <c r="D23066" t="s">
        <v>972</v>
      </c>
      <c r="E23066" t="s">
        <v>1016</v>
      </c>
      <c r="F23066" s="86">
        <v>7660141.5180935701</v>
      </c>
    </row>
    <row r="23067" spans="1:6">
      <c r="A23067">
        <v>2030</v>
      </c>
      <c r="B23067" t="s">
        <v>1038</v>
      </c>
      <c r="C23067" t="s">
        <v>1013</v>
      </c>
      <c r="D23067" t="s">
        <v>972</v>
      </c>
      <c r="E23067" t="s">
        <v>1016</v>
      </c>
      <c r="F23067" s="86">
        <v>7650357.5749023696</v>
      </c>
    </row>
    <row r="23068" spans="1:6">
      <c r="A23068">
        <v>2031</v>
      </c>
      <c r="B23068" t="s">
        <v>1038</v>
      </c>
      <c r="C23068" t="s">
        <v>1013</v>
      </c>
      <c r="D23068" t="s">
        <v>972</v>
      </c>
      <c r="E23068" t="s">
        <v>1016</v>
      </c>
      <c r="F23068" s="86">
        <v>7644307.2744002296</v>
      </c>
    </row>
    <row r="23069" spans="1:6">
      <c r="A23069">
        <v>2032</v>
      </c>
      <c r="B23069" t="s">
        <v>1038</v>
      </c>
      <c r="C23069" t="s">
        <v>1013</v>
      </c>
      <c r="D23069" t="s">
        <v>972</v>
      </c>
      <c r="E23069" t="s">
        <v>1016</v>
      </c>
      <c r="F23069" s="86">
        <v>7642462.9448791305</v>
      </c>
    </row>
    <row r="23070" spans="1:6">
      <c r="A23070">
        <v>2033</v>
      </c>
      <c r="B23070" t="s">
        <v>1038</v>
      </c>
      <c r="C23070" t="s">
        <v>1013</v>
      </c>
      <c r="D23070" t="s">
        <v>972</v>
      </c>
      <c r="E23070" t="s">
        <v>1016</v>
      </c>
      <c r="F23070" s="86">
        <v>7645668.0297176298</v>
      </c>
    </row>
    <row r="23071" spans="1:6">
      <c r="A23071">
        <v>2034</v>
      </c>
      <c r="B23071" t="s">
        <v>1038</v>
      </c>
      <c r="C23071" t="s">
        <v>1013</v>
      </c>
      <c r="D23071" t="s">
        <v>972</v>
      </c>
      <c r="E23071" t="s">
        <v>1016</v>
      </c>
      <c r="F23071" s="86">
        <v>7645071.99639678</v>
      </c>
    </row>
    <row r="23072" spans="1:6">
      <c r="A23072">
        <v>2035</v>
      </c>
      <c r="B23072" t="s">
        <v>1038</v>
      </c>
      <c r="C23072" t="s">
        <v>1013</v>
      </c>
      <c r="D23072" t="s">
        <v>972</v>
      </c>
      <c r="E23072" t="s">
        <v>1016</v>
      </c>
      <c r="F23072" s="86">
        <v>7631666.86963367</v>
      </c>
    </row>
    <row r="23073" spans="1:6">
      <c r="A23073">
        <v>2036</v>
      </c>
      <c r="B23073" t="s">
        <v>1038</v>
      </c>
      <c r="C23073" t="s">
        <v>1013</v>
      </c>
      <c r="D23073" t="s">
        <v>972</v>
      </c>
      <c r="E23073" t="s">
        <v>1016</v>
      </c>
      <c r="F23073" s="86">
        <v>7620600.8925070697</v>
      </c>
    </row>
    <row r="23074" spans="1:6">
      <c r="A23074">
        <v>2037</v>
      </c>
      <c r="B23074" t="s">
        <v>1038</v>
      </c>
      <c r="C23074" t="s">
        <v>1013</v>
      </c>
      <c r="D23074" t="s">
        <v>972</v>
      </c>
      <c r="E23074" t="s">
        <v>1016</v>
      </c>
      <c r="F23074" s="86">
        <v>7612672.5247486904</v>
      </c>
    </row>
    <row r="23075" spans="1:6">
      <c r="A23075">
        <v>2038</v>
      </c>
      <c r="B23075" t="s">
        <v>1038</v>
      </c>
      <c r="C23075" t="s">
        <v>1013</v>
      </c>
      <c r="D23075" t="s">
        <v>972</v>
      </c>
      <c r="E23075" t="s">
        <v>1016</v>
      </c>
      <c r="F23075" s="86">
        <v>7610400.8505824599</v>
      </c>
    </row>
    <row r="23076" spans="1:6">
      <c r="A23076">
        <v>2039</v>
      </c>
      <c r="B23076" t="s">
        <v>1038</v>
      </c>
      <c r="C23076" t="s">
        <v>1013</v>
      </c>
      <c r="D23076" t="s">
        <v>972</v>
      </c>
      <c r="E23076" t="s">
        <v>1016</v>
      </c>
      <c r="F23076" s="86">
        <v>7608399.0782973599</v>
      </c>
    </row>
    <row r="23077" spans="1:6">
      <c r="A23077">
        <v>2040</v>
      </c>
      <c r="B23077" t="s">
        <v>1038</v>
      </c>
      <c r="C23077" t="s">
        <v>1013</v>
      </c>
      <c r="D23077" t="s">
        <v>972</v>
      </c>
      <c r="E23077" t="s">
        <v>1016</v>
      </c>
      <c r="F23077" s="86">
        <v>7612695.0165721197</v>
      </c>
    </row>
    <row r="23078" spans="1:6">
      <c r="A23078">
        <v>2041</v>
      </c>
      <c r="B23078" t="s">
        <v>1038</v>
      </c>
      <c r="C23078" t="s">
        <v>1013</v>
      </c>
      <c r="D23078" t="s">
        <v>972</v>
      </c>
      <c r="E23078" t="s">
        <v>1016</v>
      </c>
      <c r="F23078" s="86">
        <v>7616271.2164971698</v>
      </c>
    </row>
    <row r="23079" spans="1:6">
      <c r="A23079">
        <v>2042</v>
      </c>
      <c r="B23079" t="s">
        <v>1038</v>
      </c>
      <c r="C23079" t="s">
        <v>1013</v>
      </c>
      <c r="D23079" t="s">
        <v>972</v>
      </c>
      <c r="E23079" t="s">
        <v>1016</v>
      </c>
      <c r="F23079" s="86">
        <v>7614674.2970337803</v>
      </c>
    </row>
    <row r="23080" spans="1:6">
      <c r="A23080">
        <v>2043</v>
      </c>
      <c r="B23080" t="s">
        <v>1038</v>
      </c>
      <c r="C23080" t="s">
        <v>1013</v>
      </c>
      <c r="D23080" t="s">
        <v>972</v>
      </c>
      <c r="E23080" t="s">
        <v>1016</v>
      </c>
      <c r="F23080" s="86">
        <v>7607330.7166845296</v>
      </c>
    </row>
    <row r="23081" spans="1:6">
      <c r="A23081">
        <v>2044</v>
      </c>
      <c r="B23081" t="s">
        <v>1038</v>
      </c>
      <c r="C23081" t="s">
        <v>1013</v>
      </c>
      <c r="D23081" t="s">
        <v>972</v>
      </c>
      <c r="E23081" t="s">
        <v>1016</v>
      </c>
      <c r="F23081" s="86">
        <v>7597760.4458159003</v>
      </c>
    </row>
    <row r="23082" spans="1:6">
      <c r="A23082">
        <v>2045</v>
      </c>
      <c r="B23082" t="s">
        <v>1038</v>
      </c>
      <c r="C23082" t="s">
        <v>1013</v>
      </c>
      <c r="D23082" t="s">
        <v>972</v>
      </c>
      <c r="E23082" t="s">
        <v>1016</v>
      </c>
      <c r="F23082" s="86">
        <v>7586941.8787470097</v>
      </c>
    </row>
    <row r="23083" spans="1:6">
      <c r="A23083">
        <v>2046</v>
      </c>
      <c r="B23083" t="s">
        <v>1038</v>
      </c>
      <c r="C23083" t="s">
        <v>1013</v>
      </c>
      <c r="D23083" t="s">
        <v>972</v>
      </c>
      <c r="E23083" t="s">
        <v>1016</v>
      </c>
      <c r="F23083" s="86">
        <v>7577112.9519089498</v>
      </c>
    </row>
    <row r="23084" spans="1:6">
      <c r="A23084">
        <v>2047</v>
      </c>
      <c r="B23084" t="s">
        <v>1038</v>
      </c>
      <c r="C23084" t="s">
        <v>1013</v>
      </c>
      <c r="D23084" t="s">
        <v>972</v>
      </c>
      <c r="E23084" t="s">
        <v>1016</v>
      </c>
      <c r="F23084" s="86">
        <v>7569769.3715597</v>
      </c>
    </row>
    <row r="23085" spans="1:6">
      <c r="A23085">
        <v>2048</v>
      </c>
      <c r="B23085" t="s">
        <v>1038</v>
      </c>
      <c r="C23085" t="s">
        <v>1013</v>
      </c>
      <c r="D23085" t="s">
        <v>972</v>
      </c>
      <c r="E23085" t="s">
        <v>1016</v>
      </c>
      <c r="F23085" s="86">
        <v>7559715.52648737</v>
      </c>
    </row>
    <row r="23086" spans="1:6">
      <c r="A23086">
        <v>2049</v>
      </c>
      <c r="B23086" t="s">
        <v>1038</v>
      </c>
      <c r="C23086" t="s">
        <v>1013</v>
      </c>
      <c r="D23086" t="s">
        <v>972</v>
      </c>
      <c r="E23086" t="s">
        <v>1016</v>
      </c>
      <c r="F23086" s="86">
        <v>7552731.8153129602</v>
      </c>
    </row>
    <row r="23087" spans="1:6">
      <c r="A23087">
        <v>2050</v>
      </c>
      <c r="B23087" t="s">
        <v>1038</v>
      </c>
      <c r="C23087" t="s">
        <v>1013</v>
      </c>
      <c r="D23087" t="s">
        <v>972</v>
      </c>
      <c r="E23087" t="s">
        <v>1016</v>
      </c>
      <c r="F23087" s="86">
        <v>7544983.3821419999</v>
      </c>
    </row>
    <row r="23088" spans="1:6">
      <c r="A23088">
        <v>2017</v>
      </c>
      <c r="B23088" t="s">
        <v>1039</v>
      </c>
      <c r="C23088" t="s">
        <v>1013</v>
      </c>
      <c r="D23088" t="s">
        <v>972</v>
      </c>
      <c r="E23088" t="s">
        <v>1016</v>
      </c>
      <c r="F23088" s="86">
        <v>7750939.3053754503</v>
      </c>
    </row>
    <row r="23089" spans="1:6">
      <c r="A23089">
        <v>2018</v>
      </c>
      <c r="B23089" t="s">
        <v>1039</v>
      </c>
      <c r="C23089" t="s">
        <v>1013</v>
      </c>
      <c r="D23089" t="s">
        <v>972</v>
      </c>
      <c r="E23089" t="s">
        <v>1016</v>
      </c>
      <c r="F23089" s="86">
        <v>7612252.9776206398</v>
      </c>
    </row>
    <row r="23090" spans="1:6">
      <c r="A23090">
        <v>2019</v>
      </c>
      <c r="B23090" t="s">
        <v>1039</v>
      </c>
      <c r="C23090" t="s">
        <v>1013</v>
      </c>
      <c r="D23090" t="s">
        <v>972</v>
      </c>
      <c r="E23090" t="s">
        <v>1016</v>
      </c>
      <c r="F23090" s="86">
        <v>7428988.9016589401</v>
      </c>
    </row>
    <row r="23091" spans="1:6">
      <c r="A23091">
        <v>2020</v>
      </c>
      <c r="B23091" t="s">
        <v>1039</v>
      </c>
      <c r="C23091" t="s">
        <v>1013</v>
      </c>
      <c r="D23091" t="s">
        <v>972</v>
      </c>
      <c r="E23091" t="s">
        <v>1016</v>
      </c>
      <c r="F23091" s="86">
        <v>7257210.23586326</v>
      </c>
    </row>
    <row r="23092" spans="1:6">
      <c r="A23092">
        <v>2021</v>
      </c>
      <c r="B23092" t="s">
        <v>1039</v>
      </c>
      <c r="C23092" t="s">
        <v>1013</v>
      </c>
      <c r="D23092" t="s">
        <v>972</v>
      </c>
      <c r="E23092" t="s">
        <v>1016</v>
      </c>
      <c r="F23092" s="86">
        <v>7137197.9544587601</v>
      </c>
    </row>
    <row r="23093" spans="1:6">
      <c r="A23093">
        <v>2022</v>
      </c>
      <c r="B23093" t="s">
        <v>1039</v>
      </c>
      <c r="C23093" t="s">
        <v>1013</v>
      </c>
      <c r="D23093" t="s">
        <v>972</v>
      </c>
      <c r="E23093" t="s">
        <v>1016</v>
      </c>
      <c r="F23093" s="86">
        <v>7112586.3612458399</v>
      </c>
    </row>
    <row r="23094" spans="1:6">
      <c r="A23094">
        <v>2023</v>
      </c>
      <c r="B23094" t="s">
        <v>1039</v>
      </c>
      <c r="C23094" t="s">
        <v>1013</v>
      </c>
      <c r="D23094" t="s">
        <v>972</v>
      </c>
      <c r="E23094" t="s">
        <v>1016</v>
      </c>
      <c r="F23094" s="86">
        <v>7104700.3965872005</v>
      </c>
    </row>
    <row r="23095" spans="1:6">
      <c r="A23095">
        <v>2024</v>
      </c>
      <c r="B23095" t="s">
        <v>1039</v>
      </c>
      <c r="C23095" t="s">
        <v>1013</v>
      </c>
      <c r="D23095" t="s">
        <v>972</v>
      </c>
      <c r="E23095" t="s">
        <v>1016</v>
      </c>
      <c r="F23095" s="86">
        <v>7094199.4501496796</v>
      </c>
    </row>
    <row r="23096" spans="1:6">
      <c r="A23096">
        <v>2025</v>
      </c>
      <c r="B23096" t="s">
        <v>1039</v>
      </c>
      <c r="C23096" t="s">
        <v>1013</v>
      </c>
      <c r="D23096" t="s">
        <v>972</v>
      </c>
      <c r="E23096" t="s">
        <v>1016</v>
      </c>
      <c r="F23096" s="86">
        <v>7079822.1777811404</v>
      </c>
    </row>
    <row r="23097" spans="1:6">
      <c r="A23097">
        <v>2026</v>
      </c>
      <c r="B23097" t="s">
        <v>1039</v>
      </c>
      <c r="C23097" t="s">
        <v>1013</v>
      </c>
      <c r="D23097" t="s">
        <v>972</v>
      </c>
      <c r="E23097" t="s">
        <v>1016</v>
      </c>
      <c r="F23097" s="86">
        <v>7065250.0636329902</v>
      </c>
    </row>
    <row r="23098" spans="1:6">
      <c r="A23098">
        <v>2027</v>
      </c>
      <c r="B23098" t="s">
        <v>1039</v>
      </c>
      <c r="C23098" t="s">
        <v>1013</v>
      </c>
      <c r="D23098" t="s">
        <v>972</v>
      </c>
      <c r="E23098" t="s">
        <v>1016</v>
      </c>
      <c r="F23098" s="86">
        <v>7032608.9381343499</v>
      </c>
    </row>
    <row r="23099" spans="1:6">
      <c r="A23099">
        <v>2028</v>
      </c>
      <c r="B23099" t="s">
        <v>1039</v>
      </c>
      <c r="C23099" t="s">
        <v>1013</v>
      </c>
      <c r="D23099" t="s">
        <v>972</v>
      </c>
      <c r="E23099" t="s">
        <v>1016</v>
      </c>
      <c r="F23099" s="86">
        <v>7004992.6795833604</v>
      </c>
    </row>
    <row r="23100" spans="1:6">
      <c r="A23100">
        <v>2029</v>
      </c>
      <c r="B23100" t="s">
        <v>1039</v>
      </c>
      <c r="C23100" t="s">
        <v>1013</v>
      </c>
      <c r="D23100" t="s">
        <v>972</v>
      </c>
      <c r="E23100" t="s">
        <v>1016</v>
      </c>
      <c r="F23100" s="86">
        <v>6985067.5439114003</v>
      </c>
    </row>
    <row r="23101" spans="1:6">
      <c r="A23101">
        <v>2030</v>
      </c>
      <c r="B23101" t="s">
        <v>1039</v>
      </c>
      <c r="C23101" t="s">
        <v>1013</v>
      </c>
      <c r="D23101" t="s">
        <v>972</v>
      </c>
      <c r="E23101" t="s">
        <v>1016</v>
      </c>
      <c r="F23101" s="86">
        <v>6976145.8413717104</v>
      </c>
    </row>
    <row r="23102" spans="1:6">
      <c r="A23102">
        <v>2031</v>
      </c>
      <c r="B23102" t="s">
        <v>1039</v>
      </c>
      <c r="C23102" t="s">
        <v>1013</v>
      </c>
      <c r="D23102" t="s">
        <v>972</v>
      </c>
      <c r="E23102" t="s">
        <v>1016</v>
      </c>
      <c r="F23102" s="86">
        <v>6970628.7425598204</v>
      </c>
    </row>
    <row r="23103" spans="1:6">
      <c r="A23103">
        <v>2032</v>
      </c>
      <c r="B23103" t="s">
        <v>1039</v>
      </c>
      <c r="C23103" t="s">
        <v>1013</v>
      </c>
      <c r="D23103" t="s">
        <v>972</v>
      </c>
      <c r="E23103" t="s">
        <v>1016</v>
      </c>
      <c r="F23103" s="86">
        <v>6968946.9503569296</v>
      </c>
    </row>
    <row r="23104" spans="1:6">
      <c r="A23104">
        <v>2033</v>
      </c>
      <c r="B23104" t="s">
        <v>1039</v>
      </c>
      <c r="C23104" t="s">
        <v>1013</v>
      </c>
      <c r="D23104" t="s">
        <v>972</v>
      </c>
      <c r="E23104" t="s">
        <v>1016</v>
      </c>
      <c r="F23104" s="86">
        <v>6971869.5770509699</v>
      </c>
    </row>
    <row r="23105" spans="1:6">
      <c r="A23105">
        <v>2034</v>
      </c>
      <c r="B23105" t="s">
        <v>1039</v>
      </c>
      <c r="C23105" t="s">
        <v>1013</v>
      </c>
      <c r="D23105" t="s">
        <v>972</v>
      </c>
      <c r="E23105" t="s">
        <v>1016</v>
      </c>
      <c r="F23105" s="86">
        <v>6971326.07103418</v>
      </c>
    </row>
    <row r="23106" spans="1:6">
      <c r="A23106">
        <v>2035</v>
      </c>
      <c r="B23106" t="s">
        <v>1039</v>
      </c>
      <c r="C23106" t="s">
        <v>1013</v>
      </c>
      <c r="D23106" t="s">
        <v>972</v>
      </c>
      <c r="E23106" t="s">
        <v>1016</v>
      </c>
      <c r="F23106" s="86">
        <v>6959102.3130717603</v>
      </c>
    </row>
    <row r="23107" spans="1:6">
      <c r="A23107">
        <v>2036</v>
      </c>
      <c r="B23107" t="s">
        <v>1039</v>
      </c>
      <c r="C23107" t="s">
        <v>1013</v>
      </c>
      <c r="D23107" t="s">
        <v>972</v>
      </c>
      <c r="E23107" t="s">
        <v>1016</v>
      </c>
      <c r="F23107" s="86">
        <v>6949011.5598544702</v>
      </c>
    </row>
    <row r="23108" spans="1:6">
      <c r="A23108">
        <v>2037</v>
      </c>
      <c r="B23108" t="s">
        <v>1039</v>
      </c>
      <c r="C23108" t="s">
        <v>1013</v>
      </c>
      <c r="D23108" t="s">
        <v>972</v>
      </c>
      <c r="E23108" t="s">
        <v>1016</v>
      </c>
      <c r="F23108" s="86">
        <v>6941781.9043481704</v>
      </c>
    </row>
    <row r="23109" spans="1:6">
      <c r="A23109">
        <v>2038</v>
      </c>
      <c r="B23109" t="s">
        <v>1039</v>
      </c>
      <c r="C23109" t="s">
        <v>1013</v>
      </c>
      <c r="D23109" t="s">
        <v>972</v>
      </c>
      <c r="E23109" t="s">
        <v>1016</v>
      </c>
      <c r="F23109" s="86">
        <v>6939710.42858609</v>
      </c>
    </row>
    <row r="23110" spans="1:6">
      <c r="A23110">
        <v>2039</v>
      </c>
      <c r="B23110" t="s">
        <v>1039</v>
      </c>
      <c r="C23110" t="s">
        <v>1013</v>
      </c>
      <c r="D23110" t="s">
        <v>972</v>
      </c>
      <c r="E23110" t="s">
        <v>1016</v>
      </c>
      <c r="F23110" s="86">
        <v>6937885.0687561296</v>
      </c>
    </row>
    <row r="23111" spans="1:6">
      <c r="A23111">
        <v>2040</v>
      </c>
      <c r="B23111" t="s">
        <v>1039</v>
      </c>
      <c r="C23111" t="s">
        <v>1013</v>
      </c>
      <c r="D23111" t="s">
        <v>972</v>
      </c>
      <c r="E23111" t="s">
        <v>1016</v>
      </c>
      <c r="F23111" s="86">
        <v>6941802.4140091799</v>
      </c>
    </row>
    <row r="23112" spans="1:6">
      <c r="A23112">
        <v>2041</v>
      </c>
      <c r="B23112" t="s">
        <v>1039</v>
      </c>
      <c r="C23112" t="s">
        <v>1013</v>
      </c>
      <c r="D23112" t="s">
        <v>972</v>
      </c>
      <c r="E23112" t="s">
        <v>1016</v>
      </c>
      <c r="F23112" s="86">
        <v>6945063.4501098897</v>
      </c>
    </row>
    <row r="23113" spans="1:6">
      <c r="A23113">
        <v>2042</v>
      </c>
      <c r="B23113" t="s">
        <v>1039</v>
      </c>
      <c r="C23113" t="s">
        <v>1013</v>
      </c>
      <c r="D23113" t="s">
        <v>972</v>
      </c>
      <c r="E23113" t="s">
        <v>1016</v>
      </c>
      <c r="F23113" s="86">
        <v>6943607.2641781298</v>
      </c>
    </row>
    <row r="23114" spans="1:6">
      <c r="A23114">
        <v>2043</v>
      </c>
      <c r="B23114" t="s">
        <v>1039</v>
      </c>
      <c r="C23114" t="s">
        <v>1013</v>
      </c>
      <c r="D23114" t="s">
        <v>972</v>
      </c>
      <c r="E23114" t="s">
        <v>1016</v>
      </c>
      <c r="F23114" s="86">
        <v>6936910.8598581096</v>
      </c>
    </row>
    <row r="23115" spans="1:6">
      <c r="A23115">
        <v>2044</v>
      </c>
      <c r="B23115" t="s">
        <v>1039</v>
      </c>
      <c r="C23115" t="s">
        <v>1013</v>
      </c>
      <c r="D23115" t="s">
        <v>972</v>
      </c>
      <c r="E23115" t="s">
        <v>1016</v>
      </c>
      <c r="F23115" s="86">
        <v>6928183.9990980299</v>
      </c>
    </row>
    <row r="23116" spans="1:6">
      <c r="A23116">
        <v>2045</v>
      </c>
      <c r="B23116" t="s">
        <v>1039</v>
      </c>
      <c r="C23116" t="s">
        <v>1013</v>
      </c>
      <c r="D23116" t="s">
        <v>972</v>
      </c>
      <c r="E23116" t="s">
        <v>1016</v>
      </c>
      <c r="F23116" s="86">
        <v>6918318.8521518596</v>
      </c>
    </row>
    <row r="23117" spans="1:6">
      <c r="A23117">
        <v>2046</v>
      </c>
      <c r="B23117" t="s">
        <v>1039</v>
      </c>
      <c r="C23117" t="s">
        <v>1013</v>
      </c>
      <c r="D23117" t="s">
        <v>972</v>
      </c>
      <c r="E23117" t="s">
        <v>1016</v>
      </c>
      <c r="F23117" s="86">
        <v>6909356.1302901497</v>
      </c>
    </row>
    <row r="23118" spans="1:6">
      <c r="A23118">
        <v>2047</v>
      </c>
      <c r="B23118" t="s">
        <v>1039</v>
      </c>
      <c r="C23118" t="s">
        <v>1013</v>
      </c>
      <c r="D23118" t="s">
        <v>972</v>
      </c>
      <c r="E23118" t="s">
        <v>1016</v>
      </c>
      <c r="F23118" s="86">
        <v>6902659.7259701304</v>
      </c>
    </row>
    <row r="23119" spans="1:6">
      <c r="A23119">
        <v>2048</v>
      </c>
      <c r="B23119" t="s">
        <v>1039</v>
      </c>
      <c r="C23119" t="s">
        <v>1013</v>
      </c>
      <c r="D23119" t="s">
        <v>972</v>
      </c>
      <c r="E23119" t="s">
        <v>1016</v>
      </c>
      <c r="F23119" s="86">
        <v>6893491.9074983196</v>
      </c>
    </row>
    <row r="23120" spans="1:6">
      <c r="A23120">
        <v>2049</v>
      </c>
      <c r="B23120" t="s">
        <v>1039</v>
      </c>
      <c r="C23120" t="s">
        <v>1013</v>
      </c>
      <c r="D23120" t="s">
        <v>972</v>
      </c>
      <c r="E23120" t="s">
        <v>1016</v>
      </c>
      <c r="F23120" s="86">
        <v>6887123.6577544799</v>
      </c>
    </row>
    <row r="23121" spans="1:6">
      <c r="A23121">
        <v>2050</v>
      </c>
      <c r="B23121" t="s">
        <v>1039</v>
      </c>
      <c r="C23121" t="s">
        <v>1013</v>
      </c>
      <c r="D23121" t="s">
        <v>972</v>
      </c>
      <c r="E23121" t="s">
        <v>1016</v>
      </c>
      <c r="F23121" s="86">
        <v>6880058.0795362704</v>
      </c>
    </row>
    <row r="23122" spans="1:6">
      <c r="A23122">
        <v>2017</v>
      </c>
      <c r="B23122" t="s">
        <v>1040</v>
      </c>
      <c r="C23122" t="s">
        <v>1013</v>
      </c>
      <c r="D23122" t="s">
        <v>972</v>
      </c>
      <c r="E23122" t="s">
        <v>1016</v>
      </c>
      <c r="F23122" s="86">
        <v>10185047.234252499</v>
      </c>
    </row>
    <row r="23123" spans="1:6">
      <c r="A23123">
        <v>2018</v>
      </c>
      <c r="B23123" t="s">
        <v>1040</v>
      </c>
      <c r="C23123" t="s">
        <v>1013</v>
      </c>
      <c r="D23123" t="s">
        <v>972</v>
      </c>
      <c r="E23123" t="s">
        <v>1016</v>
      </c>
      <c r="F23123" s="86">
        <v>10002807.799356099</v>
      </c>
    </row>
    <row r="23124" spans="1:6">
      <c r="A23124">
        <v>2019</v>
      </c>
      <c r="B23124" t="s">
        <v>1040</v>
      </c>
      <c r="C23124" t="s">
        <v>1013</v>
      </c>
      <c r="D23124" t="s">
        <v>972</v>
      </c>
      <c r="E23124" t="s">
        <v>1016</v>
      </c>
      <c r="F23124" s="86">
        <v>9761991.4032430891</v>
      </c>
    </row>
    <row r="23125" spans="1:6">
      <c r="A23125">
        <v>2020</v>
      </c>
      <c r="B23125" t="s">
        <v>1040</v>
      </c>
      <c r="C23125" t="s">
        <v>1013</v>
      </c>
      <c r="D23125" t="s">
        <v>972</v>
      </c>
      <c r="E23125" t="s">
        <v>1016</v>
      </c>
      <c r="F23125" s="86">
        <v>9536267.2998750694</v>
      </c>
    </row>
    <row r="23126" spans="1:6">
      <c r="A23126">
        <v>2021</v>
      </c>
      <c r="B23126" t="s">
        <v>1040</v>
      </c>
      <c r="C23126" t="s">
        <v>1013</v>
      </c>
      <c r="D23126" t="s">
        <v>972</v>
      </c>
      <c r="E23126" t="s">
        <v>1016</v>
      </c>
      <c r="F23126" s="86">
        <v>9378566.3159507699</v>
      </c>
    </row>
    <row r="23127" spans="1:6">
      <c r="A23127">
        <v>2022</v>
      </c>
      <c r="B23127" t="s">
        <v>1040</v>
      </c>
      <c r="C23127" t="s">
        <v>1013</v>
      </c>
      <c r="D23127" t="s">
        <v>972</v>
      </c>
      <c r="E23127" t="s">
        <v>1016</v>
      </c>
      <c r="F23127" s="86">
        <v>9346225.6886399593</v>
      </c>
    </row>
    <row r="23128" spans="1:6">
      <c r="A23128">
        <v>2023</v>
      </c>
      <c r="B23128" t="s">
        <v>1040</v>
      </c>
      <c r="C23128" t="s">
        <v>1013</v>
      </c>
      <c r="D23128" t="s">
        <v>972</v>
      </c>
      <c r="E23128" t="s">
        <v>1016</v>
      </c>
      <c r="F23128" s="86">
        <v>9335863.2126391307</v>
      </c>
    </row>
    <row r="23129" spans="1:6">
      <c r="A23129">
        <v>2024</v>
      </c>
      <c r="B23129" t="s">
        <v>1040</v>
      </c>
      <c r="C23129" t="s">
        <v>1013</v>
      </c>
      <c r="D23129" t="s">
        <v>972</v>
      </c>
      <c r="E23129" t="s">
        <v>1016</v>
      </c>
      <c r="F23129" s="86">
        <v>9322064.54498652</v>
      </c>
    </row>
    <row r="23130" spans="1:6">
      <c r="A23130">
        <v>2025</v>
      </c>
      <c r="B23130" t="s">
        <v>1040</v>
      </c>
      <c r="C23130" t="s">
        <v>1013</v>
      </c>
      <c r="D23130" t="s">
        <v>972</v>
      </c>
      <c r="E23130" t="s">
        <v>1016</v>
      </c>
      <c r="F23130" s="86">
        <v>9303172.2285324596</v>
      </c>
    </row>
    <row r="23131" spans="1:6">
      <c r="A23131">
        <v>2026</v>
      </c>
      <c r="B23131" t="s">
        <v>1040</v>
      </c>
      <c r="C23131" t="s">
        <v>1013</v>
      </c>
      <c r="D23131" t="s">
        <v>972</v>
      </c>
      <c r="E23131" t="s">
        <v>1016</v>
      </c>
      <c r="F23131" s="86">
        <v>9284023.8821121901</v>
      </c>
    </row>
    <row r="23132" spans="1:6">
      <c r="A23132">
        <v>2027</v>
      </c>
      <c r="B23132" t="s">
        <v>1040</v>
      </c>
      <c r="C23132" t="s">
        <v>1013</v>
      </c>
      <c r="D23132" t="s">
        <v>972</v>
      </c>
      <c r="E23132" t="s">
        <v>1016</v>
      </c>
      <c r="F23132" s="86">
        <v>9241132.1251412295</v>
      </c>
    </row>
    <row r="23133" spans="1:6">
      <c r="A23133">
        <v>2028</v>
      </c>
      <c r="B23133" t="s">
        <v>1040</v>
      </c>
      <c r="C23133" t="s">
        <v>1013</v>
      </c>
      <c r="D23133" t="s">
        <v>972</v>
      </c>
      <c r="E23133" t="s">
        <v>1016</v>
      </c>
      <c r="F23133" s="86">
        <v>9204843.2462462392</v>
      </c>
    </row>
    <row r="23134" spans="1:6">
      <c r="A23134">
        <v>2029</v>
      </c>
      <c r="B23134" t="s">
        <v>1040</v>
      </c>
      <c r="C23134" t="s">
        <v>1013</v>
      </c>
      <c r="D23134" t="s">
        <v>972</v>
      </c>
      <c r="E23134" t="s">
        <v>1016</v>
      </c>
      <c r="F23134" s="86">
        <v>9178660.8133858703</v>
      </c>
    </row>
    <row r="23135" spans="1:6">
      <c r="A23135">
        <v>2030</v>
      </c>
      <c r="B23135" t="s">
        <v>1040</v>
      </c>
      <c r="C23135" t="s">
        <v>1013</v>
      </c>
      <c r="D23135" t="s">
        <v>972</v>
      </c>
      <c r="E23135" t="s">
        <v>1016</v>
      </c>
      <c r="F23135" s="86">
        <v>9166937.3359856997</v>
      </c>
    </row>
    <row r="23136" spans="1:6">
      <c r="A23136">
        <v>2031</v>
      </c>
      <c r="B23136" t="s">
        <v>1040</v>
      </c>
      <c r="C23136" t="s">
        <v>1013</v>
      </c>
      <c r="D23136" t="s">
        <v>972</v>
      </c>
      <c r="E23136" t="s">
        <v>1016</v>
      </c>
      <c r="F23136" s="86">
        <v>9159687.6453635301</v>
      </c>
    </row>
    <row r="23137" spans="1:6">
      <c r="A23137">
        <v>2032</v>
      </c>
      <c r="B23137" t="s">
        <v>1040</v>
      </c>
      <c r="C23137" t="s">
        <v>1013</v>
      </c>
      <c r="D23137" t="s">
        <v>972</v>
      </c>
      <c r="E23137" t="s">
        <v>1016</v>
      </c>
      <c r="F23137" s="86">
        <v>9157477.7024972904</v>
      </c>
    </row>
    <row r="23138" spans="1:6">
      <c r="A23138">
        <v>2033</v>
      </c>
      <c r="B23138" t="s">
        <v>1040</v>
      </c>
      <c r="C23138" t="s">
        <v>1013</v>
      </c>
      <c r="D23138" t="s">
        <v>972</v>
      </c>
      <c r="E23138" t="s">
        <v>1016</v>
      </c>
      <c r="F23138" s="86">
        <v>9161318.1519904509</v>
      </c>
    </row>
    <row r="23139" spans="1:6">
      <c r="A23139">
        <v>2034</v>
      </c>
      <c r="B23139" t="s">
        <v>1040</v>
      </c>
      <c r="C23139" t="s">
        <v>1013</v>
      </c>
      <c r="D23139" t="s">
        <v>972</v>
      </c>
      <c r="E23139" t="s">
        <v>1016</v>
      </c>
      <c r="F23139" s="86">
        <v>9160603.9631373398</v>
      </c>
    </row>
    <row r="23140" spans="1:6">
      <c r="A23140">
        <v>2035</v>
      </c>
      <c r="B23140" t="s">
        <v>1040</v>
      </c>
      <c r="C23140" t="s">
        <v>1013</v>
      </c>
      <c r="D23140" t="s">
        <v>972</v>
      </c>
      <c r="E23140" t="s">
        <v>1016</v>
      </c>
      <c r="F23140" s="86">
        <v>9144541.4515729696</v>
      </c>
    </row>
    <row r="23141" spans="1:6">
      <c r="A23141">
        <v>2036</v>
      </c>
      <c r="B23141" t="s">
        <v>1040</v>
      </c>
      <c r="C23141" t="s">
        <v>1013</v>
      </c>
      <c r="D23141" t="s">
        <v>972</v>
      </c>
      <c r="E23141" t="s">
        <v>1016</v>
      </c>
      <c r="F23141" s="86">
        <v>9131281.7943755407</v>
      </c>
    </row>
    <row r="23142" spans="1:6">
      <c r="A23142">
        <v>2037</v>
      </c>
      <c r="B23142" t="s">
        <v>1040</v>
      </c>
      <c r="C23142" t="s">
        <v>1013</v>
      </c>
      <c r="D23142" t="s">
        <v>972</v>
      </c>
      <c r="E23142" t="s">
        <v>1016</v>
      </c>
      <c r="F23142" s="86">
        <v>9121781.7351029906</v>
      </c>
    </row>
    <row r="23143" spans="1:6">
      <c r="A23143">
        <v>2038</v>
      </c>
      <c r="B23143" t="s">
        <v>1040</v>
      </c>
      <c r="C23143" t="s">
        <v>1013</v>
      </c>
      <c r="D23143" t="s">
        <v>972</v>
      </c>
      <c r="E23143" t="s">
        <v>1016</v>
      </c>
      <c r="F23143" s="86">
        <v>9119059.7323043402</v>
      </c>
    </row>
    <row r="23144" spans="1:6">
      <c r="A23144">
        <v>2039</v>
      </c>
      <c r="B23144" t="s">
        <v>1040</v>
      </c>
      <c r="C23144" t="s">
        <v>1013</v>
      </c>
      <c r="D23144" t="s">
        <v>972</v>
      </c>
      <c r="E23144" t="s">
        <v>1016</v>
      </c>
      <c r="F23144" s="86">
        <v>9116661.1357787792</v>
      </c>
    </row>
    <row r="23145" spans="1:6">
      <c r="A23145">
        <v>2040</v>
      </c>
      <c r="B23145" t="s">
        <v>1040</v>
      </c>
      <c r="C23145" t="s">
        <v>1013</v>
      </c>
      <c r="D23145" t="s">
        <v>972</v>
      </c>
      <c r="E23145" t="s">
        <v>1016</v>
      </c>
      <c r="F23145" s="86">
        <v>9121808.6856257506</v>
      </c>
    </row>
    <row r="23146" spans="1:6">
      <c r="A23146">
        <v>2041</v>
      </c>
      <c r="B23146" t="s">
        <v>1040</v>
      </c>
      <c r="C23146" t="s">
        <v>1013</v>
      </c>
      <c r="D23146" t="s">
        <v>972</v>
      </c>
      <c r="E23146" t="s">
        <v>1016</v>
      </c>
      <c r="F23146" s="86">
        <v>9126093.8187444303</v>
      </c>
    </row>
    <row r="23147" spans="1:6">
      <c r="A23147">
        <v>2042</v>
      </c>
      <c r="B23147" t="s">
        <v>1040</v>
      </c>
      <c r="C23147" t="s">
        <v>1013</v>
      </c>
      <c r="D23147" t="s">
        <v>972</v>
      </c>
      <c r="E23147" t="s">
        <v>1016</v>
      </c>
      <c r="F23147" s="86">
        <v>9124180.3316285405</v>
      </c>
    </row>
    <row r="23148" spans="1:6">
      <c r="A23148">
        <v>2043</v>
      </c>
      <c r="B23148" t="s">
        <v>1040</v>
      </c>
      <c r="C23148" t="s">
        <v>1013</v>
      </c>
      <c r="D23148" t="s">
        <v>972</v>
      </c>
      <c r="E23148" t="s">
        <v>1016</v>
      </c>
      <c r="F23148" s="86">
        <v>9115380.98594773</v>
      </c>
    </row>
    <row r="23149" spans="1:6">
      <c r="A23149">
        <v>2044</v>
      </c>
      <c r="B23149" t="s">
        <v>1040</v>
      </c>
      <c r="C23149" t="s">
        <v>1013</v>
      </c>
      <c r="D23149" t="s">
        <v>972</v>
      </c>
      <c r="E23149" t="s">
        <v>1016</v>
      </c>
      <c r="F23149" s="86">
        <v>9103913.5385137796</v>
      </c>
    </row>
    <row r="23150" spans="1:6">
      <c r="A23150">
        <v>2045</v>
      </c>
      <c r="B23150" t="s">
        <v>1040</v>
      </c>
      <c r="C23150" t="s">
        <v>1013</v>
      </c>
      <c r="D23150" t="s">
        <v>972</v>
      </c>
      <c r="E23150" t="s">
        <v>1016</v>
      </c>
      <c r="F23150" s="86">
        <v>9090950.3370666895</v>
      </c>
    </row>
    <row r="23151" spans="1:6">
      <c r="A23151">
        <v>2046</v>
      </c>
      <c r="B23151" t="s">
        <v>1040</v>
      </c>
      <c r="C23151" t="s">
        <v>1013</v>
      </c>
      <c r="D23151" t="s">
        <v>972</v>
      </c>
      <c r="E23151" t="s">
        <v>1016</v>
      </c>
      <c r="F23151" s="86">
        <v>9079172.9586210102</v>
      </c>
    </row>
    <row r="23152" spans="1:6">
      <c r="A23152">
        <v>2047</v>
      </c>
      <c r="B23152" t="s">
        <v>1040</v>
      </c>
      <c r="C23152" t="s">
        <v>1013</v>
      </c>
      <c r="D23152" t="s">
        <v>972</v>
      </c>
      <c r="E23152" t="s">
        <v>1016</v>
      </c>
      <c r="F23152" s="86">
        <v>9070373.6129401904</v>
      </c>
    </row>
    <row r="23153" spans="1:6">
      <c r="A23153">
        <v>2048</v>
      </c>
      <c r="B23153" t="s">
        <v>1040</v>
      </c>
      <c r="C23153" t="s">
        <v>1013</v>
      </c>
      <c r="D23153" t="s">
        <v>972</v>
      </c>
      <c r="E23153" t="s">
        <v>1016</v>
      </c>
      <c r="F23153" s="86">
        <v>9058326.7292669192</v>
      </c>
    </row>
    <row r="23154" spans="1:6">
      <c r="A23154">
        <v>2049</v>
      </c>
      <c r="B23154" t="s">
        <v>1040</v>
      </c>
      <c r="C23154" t="s">
        <v>1013</v>
      </c>
      <c r="D23154" t="s">
        <v>972</v>
      </c>
      <c r="E23154" t="s">
        <v>1016</v>
      </c>
      <c r="F23154" s="86">
        <v>9049958.5919502508</v>
      </c>
    </row>
    <row r="23155" spans="1:6">
      <c r="A23155">
        <v>2050</v>
      </c>
      <c r="B23155" t="s">
        <v>1040</v>
      </c>
      <c r="C23155" t="s">
        <v>1013</v>
      </c>
      <c r="D23155" t="s">
        <v>972</v>
      </c>
      <c r="E23155" t="s">
        <v>1016</v>
      </c>
      <c r="F23155" s="86">
        <v>9040674.1368597709</v>
      </c>
    </row>
    <row r="23156" spans="1:6">
      <c r="A23156">
        <v>2017</v>
      </c>
      <c r="B23156" t="s">
        <v>1041</v>
      </c>
      <c r="C23156" t="s">
        <v>1013</v>
      </c>
      <c r="D23156" t="s">
        <v>972</v>
      </c>
      <c r="E23156" t="s">
        <v>1016</v>
      </c>
      <c r="F23156" s="86">
        <v>10514291.767968301</v>
      </c>
    </row>
    <row r="23157" spans="1:6">
      <c r="A23157">
        <v>2018</v>
      </c>
      <c r="B23157" t="s">
        <v>1041</v>
      </c>
      <c r="C23157" t="s">
        <v>1013</v>
      </c>
      <c r="D23157" t="s">
        <v>972</v>
      </c>
      <c r="E23157" t="s">
        <v>1016</v>
      </c>
      <c r="F23157" s="86">
        <v>10326161.212845599</v>
      </c>
    </row>
    <row r="23158" spans="1:6">
      <c r="A23158">
        <v>2019</v>
      </c>
      <c r="B23158" t="s">
        <v>1041</v>
      </c>
      <c r="C23158" t="s">
        <v>1013</v>
      </c>
      <c r="D23158" t="s">
        <v>972</v>
      </c>
      <c r="E23158" t="s">
        <v>1016</v>
      </c>
      <c r="F23158" s="86">
        <v>10077560.122147899</v>
      </c>
    </row>
    <row r="23159" spans="1:6">
      <c r="A23159">
        <v>2020</v>
      </c>
      <c r="B23159" t="s">
        <v>1041</v>
      </c>
      <c r="C23159" t="s">
        <v>1013</v>
      </c>
      <c r="D23159" t="s">
        <v>972</v>
      </c>
      <c r="E23159" t="s">
        <v>1016</v>
      </c>
      <c r="F23159" s="86">
        <v>9844539.2016466595</v>
      </c>
    </row>
    <row r="23160" spans="1:6">
      <c r="A23160">
        <v>2021</v>
      </c>
      <c r="B23160" t="s">
        <v>1041</v>
      </c>
      <c r="C23160" t="s">
        <v>1013</v>
      </c>
      <c r="D23160" t="s">
        <v>972</v>
      </c>
      <c r="E23160" t="s">
        <v>1016</v>
      </c>
      <c r="F23160" s="86">
        <v>9681740.3339595702</v>
      </c>
    </row>
    <row r="23161" spans="1:6">
      <c r="A23161">
        <v>2022</v>
      </c>
      <c r="B23161" t="s">
        <v>1041</v>
      </c>
      <c r="C23161" t="s">
        <v>1013</v>
      </c>
      <c r="D23161" t="s">
        <v>972</v>
      </c>
      <c r="E23161" t="s">
        <v>1016</v>
      </c>
      <c r="F23161" s="86">
        <v>9648354.2549670897</v>
      </c>
    </row>
    <row r="23162" spans="1:6">
      <c r="A23162">
        <v>2023</v>
      </c>
      <c r="B23162" t="s">
        <v>1041</v>
      </c>
      <c r="C23162" t="s">
        <v>1013</v>
      </c>
      <c r="D23162" t="s">
        <v>972</v>
      </c>
      <c r="E23162" t="s">
        <v>1016</v>
      </c>
      <c r="F23162" s="86">
        <v>9637656.7988232505</v>
      </c>
    </row>
    <row r="23163" spans="1:6">
      <c r="A23163">
        <v>2024</v>
      </c>
      <c r="B23163" t="s">
        <v>1041</v>
      </c>
      <c r="C23163" t="s">
        <v>1013</v>
      </c>
      <c r="D23163" t="s">
        <v>972</v>
      </c>
      <c r="E23163" t="s">
        <v>1016</v>
      </c>
      <c r="F23163" s="86">
        <v>9623412.0717864502</v>
      </c>
    </row>
    <row r="23164" spans="1:6">
      <c r="A23164">
        <v>2025</v>
      </c>
      <c r="B23164" t="s">
        <v>1041</v>
      </c>
      <c r="C23164" t="s">
        <v>1013</v>
      </c>
      <c r="D23164" t="s">
        <v>972</v>
      </c>
      <c r="E23164" t="s">
        <v>1016</v>
      </c>
      <c r="F23164" s="86">
        <v>9603909.0373083502</v>
      </c>
    </row>
    <row r="23165" spans="1:6">
      <c r="A23165">
        <v>2026</v>
      </c>
      <c r="B23165" t="s">
        <v>1041</v>
      </c>
      <c r="C23165" t="s">
        <v>1013</v>
      </c>
      <c r="D23165" t="s">
        <v>972</v>
      </c>
      <c r="E23165" t="s">
        <v>1016</v>
      </c>
      <c r="F23165" s="86">
        <v>9584141.6963715497</v>
      </c>
    </row>
    <row r="23166" spans="1:6">
      <c r="A23166">
        <v>2027</v>
      </c>
      <c r="B23166" t="s">
        <v>1041</v>
      </c>
      <c r="C23166" t="s">
        <v>1013</v>
      </c>
      <c r="D23166" t="s">
        <v>972</v>
      </c>
      <c r="E23166" t="s">
        <v>1016</v>
      </c>
      <c r="F23166" s="86">
        <v>9539863.4091077708</v>
      </c>
    </row>
    <row r="23167" spans="1:6">
      <c r="A23167">
        <v>2028</v>
      </c>
      <c r="B23167" t="s">
        <v>1041</v>
      </c>
      <c r="C23167" t="s">
        <v>1013</v>
      </c>
      <c r="D23167" t="s">
        <v>972</v>
      </c>
      <c r="E23167" t="s">
        <v>1016</v>
      </c>
      <c r="F23167" s="86">
        <v>9502401.4463049602</v>
      </c>
    </row>
    <row r="23168" spans="1:6">
      <c r="A23168">
        <v>2029</v>
      </c>
      <c r="B23168" t="s">
        <v>1041</v>
      </c>
      <c r="C23168" t="s">
        <v>1013</v>
      </c>
      <c r="D23168" t="s">
        <v>972</v>
      </c>
      <c r="E23168" t="s">
        <v>1016</v>
      </c>
      <c r="F23168" s="86">
        <v>9475372.6331872996</v>
      </c>
    </row>
    <row r="23169" spans="1:6">
      <c r="A23169">
        <v>2030</v>
      </c>
      <c r="B23169" t="s">
        <v>1041</v>
      </c>
      <c r="C23169" t="s">
        <v>1013</v>
      </c>
      <c r="D23169" t="s">
        <v>972</v>
      </c>
      <c r="E23169" t="s">
        <v>1016</v>
      </c>
      <c r="F23169" s="86">
        <v>9463270.1795525197</v>
      </c>
    </row>
    <row r="23170" spans="1:6">
      <c r="A23170">
        <v>2031</v>
      </c>
      <c r="B23170" t="s">
        <v>1041</v>
      </c>
      <c r="C23170" t="s">
        <v>1013</v>
      </c>
      <c r="D23170" t="s">
        <v>972</v>
      </c>
      <c r="E23170" t="s">
        <v>1016</v>
      </c>
      <c r="F23170" s="86">
        <v>9455786.1335117109</v>
      </c>
    </row>
    <row r="23171" spans="1:6">
      <c r="A23171">
        <v>2032</v>
      </c>
      <c r="B23171" t="s">
        <v>1041</v>
      </c>
      <c r="C23171" t="s">
        <v>1013</v>
      </c>
      <c r="D23171" t="s">
        <v>972</v>
      </c>
      <c r="E23171" t="s">
        <v>1016</v>
      </c>
      <c r="F23171" s="86">
        <v>9453504.7514472194</v>
      </c>
    </row>
    <row r="23172" spans="1:6">
      <c r="A23172">
        <v>2033</v>
      </c>
      <c r="B23172" t="s">
        <v>1041</v>
      </c>
      <c r="C23172" t="s">
        <v>1013</v>
      </c>
      <c r="D23172" t="s">
        <v>972</v>
      </c>
      <c r="E23172" t="s">
        <v>1016</v>
      </c>
      <c r="F23172" s="86">
        <v>9457469.3483275808</v>
      </c>
    </row>
    <row r="23173" spans="1:6">
      <c r="A23173">
        <v>2034</v>
      </c>
      <c r="B23173" t="s">
        <v>1041</v>
      </c>
      <c r="C23173" t="s">
        <v>1013</v>
      </c>
      <c r="D23173" t="s">
        <v>972</v>
      </c>
      <c r="E23173" t="s">
        <v>1016</v>
      </c>
      <c r="F23173" s="86">
        <v>9456732.0724164899</v>
      </c>
    </row>
    <row r="23174" spans="1:6">
      <c r="A23174">
        <v>2035</v>
      </c>
      <c r="B23174" t="s">
        <v>1041</v>
      </c>
      <c r="C23174" t="s">
        <v>1013</v>
      </c>
      <c r="D23174" t="s">
        <v>972</v>
      </c>
      <c r="E23174" t="s">
        <v>1016</v>
      </c>
      <c r="F23174" s="86">
        <v>9440150.3198502306</v>
      </c>
    </row>
    <row r="23175" spans="1:6">
      <c r="A23175">
        <v>2036</v>
      </c>
      <c r="B23175" t="s">
        <v>1041</v>
      </c>
      <c r="C23175" t="s">
        <v>1013</v>
      </c>
      <c r="D23175" t="s">
        <v>972</v>
      </c>
      <c r="E23175" t="s">
        <v>1016</v>
      </c>
      <c r="F23175" s="86">
        <v>9426462.0274633095</v>
      </c>
    </row>
    <row r="23176" spans="1:6">
      <c r="A23176">
        <v>2037</v>
      </c>
      <c r="B23176" t="s">
        <v>1041</v>
      </c>
      <c r="C23176" t="s">
        <v>1013</v>
      </c>
      <c r="D23176" t="s">
        <v>972</v>
      </c>
      <c r="E23176" t="s">
        <v>1016</v>
      </c>
      <c r="F23176" s="86">
        <v>9416654.8667592704</v>
      </c>
    </row>
    <row r="23177" spans="1:6">
      <c r="A23177">
        <v>2038</v>
      </c>
      <c r="B23177" t="s">
        <v>1041</v>
      </c>
      <c r="C23177" t="s">
        <v>1013</v>
      </c>
      <c r="D23177" t="s">
        <v>972</v>
      </c>
      <c r="E23177" t="s">
        <v>1016</v>
      </c>
      <c r="F23177" s="86">
        <v>9413844.8717774004</v>
      </c>
    </row>
    <row r="23178" spans="1:6">
      <c r="A23178">
        <v>2039</v>
      </c>
      <c r="B23178" t="s">
        <v>1041</v>
      </c>
      <c r="C23178" t="s">
        <v>1013</v>
      </c>
      <c r="D23178" t="s">
        <v>972</v>
      </c>
      <c r="E23178" t="s">
        <v>1016</v>
      </c>
      <c r="F23178" s="86">
        <v>9411368.7375854608</v>
      </c>
    </row>
    <row r="23179" spans="1:6">
      <c r="A23179">
        <v>2040</v>
      </c>
      <c r="B23179" t="s">
        <v>1041</v>
      </c>
      <c r="C23179" t="s">
        <v>1013</v>
      </c>
      <c r="D23179" t="s">
        <v>972</v>
      </c>
      <c r="E23179" t="s">
        <v>1016</v>
      </c>
      <c r="F23179" s="86">
        <v>9416682.6884917691</v>
      </c>
    </row>
    <row r="23180" spans="1:6">
      <c r="A23180">
        <v>2041</v>
      </c>
      <c r="B23180" t="s">
        <v>1041</v>
      </c>
      <c r="C23180" t="s">
        <v>1013</v>
      </c>
      <c r="D23180" t="s">
        <v>972</v>
      </c>
      <c r="E23180" t="s">
        <v>1016</v>
      </c>
      <c r="F23180" s="86">
        <v>9421106.3439582698</v>
      </c>
    </row>
    <row r="23181" spans="1:6">
      <c r="A23181">
        <v>2042</v>
      </c>
      <c r="B23181" t="s">
        <v>1041</v>
      </c>
      <c r="C23181" t="s">
        <v>1013</v>
      </c>
      <c r="D23181" t="s">
        <v>972</v>
      </c>
      <c r="E23181" t="s">
        <v>1016</v>
      </c>
      <c r="F23181" s="86">
        <v>9419131.00095121</v>
      </c>
    </row>
    <row r="23182" spans="1:6">
      <c r="A23182">
        <v>2043</v>
      </c>
      <c r="B23182" t="s">
        <v>1041</v>
      </c>
      <c r="C23182" t="s">
        <v>1013</v>
      </c>
      <c r="D23182" t="s">
        <v>972</v>
      </c>
      <c r="E23182" t="s">
        <v>1016</v>
      </c>
      <c r="F23182" s="86">
        <v>9410047.2052920107</v>
      </c>
    </row>
    <row r="23183" spans="1:6">
      <c r="A23183">
        <v>2044</v>
      </c>
      <c r="B23183" t="s">
        <v>1041</v>
      </c>
      <c r="C23183" t="s">
        <v>1013</v>
      </c>
      <c r="D23183" t="s">
        <v>972</v>
      </c>
      <c r="E23183" t="s">
        <v>1016</v>
      </c>
      <c r="F23183" s="86">
        <v>9398209.0581159294</v>
      </c>
    </row>
    <row r="23184" spans="1:6">
      <c r="A23184">
        <v>2045</v>
      </c>
      <c r="B23184" t="s">
        <v>1041</v>
      </c>
      <c r="C23184" t="s">
        <v>1013</v>
      </c>
      <c r="D23184" t="s">
        <v>972</v>
      </c>
      <c r="E23184" t="s">
        <v>1016</v>
      </c>
      <c r="F23184" s="86">
        <v>9384826.80478644</v>
      </c>
    </row>
    <row r="23185" spans="1:6">
      <c r="A23185">
        <v>2046</v>
      </c>
      <c r="B23185" t="s">
        <v>1041</v>
      </c>
      <c r="C23185" t="s">
        <v>1013</v>
      </c>
      <c r="D23185" t="s">
        <v>972</v>
      </c>
      <c r="E23185" t="s">
        <v>1016</v>
      </c>
      <c r="F23185" s="86">
        <v>9372668.7076866701</v>
      </c>
    </row>
    <row r="23186" spans="1:6">
      <c r="A23186">
        <v>2047</v>
      </c>
      <c r="B23186" t="s">
        <v>1041</v>
      </c>
      <c r="C23186" t="s">
        <v>1013</v>
      </c>
      <c r="D23186" t="s">
        <v>972</v>
      </c>
      <c r="E23186" t="s">
        <v>1016</v>
      </c>
      <c r="F23186" s="86">
        <v>9363584.9120274708</v>
      </c>
    </row>
    <row r="23187" spans="1:6">
      <c r="A23187">
        <v>2048</v>
      </c>
      <c r="B23187" t="s">
        <v>1041</v>
      </c>
      <c r="C23187" t="s">
        <v>1013</v>
      </c>
      <c r="D23187" t="s">
        <v>972</v>
      </c>
      <c r="E23187" t="s">
        <v>1016</v>
      </c>
      <c r="F23187" s="86">
        <v>9351148.5976027697</v>
      </c>
    </row>
    <row r="23188" spans="1:6">
      <c r="A23188">
        <v>2049</v>
      </c>
      <c r="B23188" t="s">
        <v>1041</v>
      </c>
      <c r="C23188" t="s">
        <v>1013</v>
      </c>
      <c r="D23188" t="s">
        <v>972</v>
      </c>
      <c r="E23188" t="s">
        <v>1016</v>
      </c>
      <c r="F23188" s="86">
        <v>9342509.9496634696</v>
      </c>
    </row>
    <row r="23189" spans="1:6">
      <c r="A23189">
        <v>2050</v>
      </c>
      <c r="B23189" t="s">
        <v>1041</v>
      </c>
      <c r="C23189" t="s">
        <v>1013</v>
      </c>
      <c r="D23189" t="s">
        <v>972</v>
      </c>
      <c r="E23189" t="s">
        <v>1016</v>
      </c>
      <c r="F23189" s="86">
        <v>9332925.3628193792</v>
      </c>
    </row>
    <row r="23190" spans="1:6">
      <c r="A23190">
        <v>2017</v>
      </c>
      <c r="B23190" t="s">
        <v>1042</v>
      </c>
      <c r="C23190" t="s">
        <v>1013</v>
      </c>
      <c r="D23190" t="s">
        <v>972</v>
      </c>
      <c r="E23190" t="s">
        <v>1016</v>
      </c>
      <c r="F23190" s="86">
        <v>3467974.1947112801</v>
      </c>
    </row>
    <row r="23191" spans="1:6">
      <c r="A23191">
        <v>2018</v>
      </c>
      <c r="B23191" t="s">
        <v>1042</v>
      </c>
      <c r="C23191" t="s">
        <v>1013</v>
      </c>
      <c r="D23191" t="s">
        <v>972</v>
      </c>
      <c r="E23191" t="s">
        <v>1016</v>
      </c>
      <c r="F23191" s="86">
        <v>3405922.2824379602</v>
      </c>
    </row>
    <row r="23192" spans="1:6">
      <c r="A23192">
        <v>2019</v>
      </c>
      <c r="B23192" t="s">
        <v>1042</v>
      </c>
      <c r="C23192" t="s">
        <v>1013</v>
      </c>
      <c r="D23192" t="s">
        <v>972</v>
      </c>
      <c r="E23192" t="s">
        <v>1016</v>
      </c>
      <c r="F23192" s="86">
        <v>3323925.11264823</v>
      </c>
    </row>
    <row r="23193" spans="1:6">
      <c r="A23193">
        <v>2020</v>
      </c>
      <c r="B23193" t="s">
        <v>1042</v>
      </c>
      <c r="C23193" t="s">
        <v>1013</v>
      </c>
      <c r="D23193" t="s">
        <v>972</v>
      </c>
      <c r="E23193" t="s">
        <v>1016</v>
      </c>
      <c r="F23193" s="86">
        <v>3247066.8175809202</v>
      </c>
    </row>
    <row r="23194" spans="1:6">
      <c r="A23194">
        <v>2021</v>
      </c>
      <c r="B23194" t="s">
        <v>1042</v>
      </c>
      <c r="C23194" t="s">
        <v>1013</v>
      </c>
      <c r="D23194" t="s">
        <v>972</v>
      </c>
      <c r="E23194" t="s">
        <v>1016</v>
      </c>
      <c r="F23194" s="86">
        <v>3193370.1650125501</v>
      </c>
    </row>
    <row r="23195" spans="1:6">
      <c r="A23195">
        <v>2022</v>
      </c>
      <c r="B23195" t="s">
        <v>1042</v>
      </c>
      <c r="C23195" t="s">
        <v>1013</v>
      </c>
      <c r="D23195" t="s">
        <v>972</v>
      </c>
      <c r="E23195" t="s">
        <v>1016</v>
      </c>
      <c r="F23195" s="86">
        <v>3182358.2906073499</v>
      </c>
    </row>
    <row r="23196" spans="1:6">
      <c r="A23196">
        <v>2023</v>
      </c>
      <c r="B23196" t="s">
        <v>1042</v>
      </c>
      <c r="C23196" t="s">
        <v>1013</v>
      </c>
      <c r="D23196" t="s">
        <v>972</v>
      </c>
      <c r="E23196" t="s">
        <v>1016</v>
      </c>
      <c r="F23196" s="86">
        <v>3178829.9025166798</v>
      </c>
    </row>
    <row r="23197" spans="1:6">
      <c r="A23197">
        <v>2024</v>
      </c>
      <c r="B23197" t="s">
        <v>1042</v>
      </c>
      <c r="C23197" t="s">
        <v>1013</v>
      </c>
      <c r="D23197" t="s">
        <v>972</v>
      </c>
      <c r="E23197" t="s">
        <v>1016</v>
      </c>
      <c r="F23197" s="86">
        <v>3174131.50277047</v>
      </c>
    </row>
    <row r="23198" spans="1:6">
      <c r="A23198">
        <v>2025</v>
      </c>
      <c r="B23198" t="s">
        <v>1042</v>
      </c>
      <c r="C23198" t="s">
        <v>1013</v>
      </c>
      <c r="D23198" t="s">
        <v>972</v>
      </c>
      <c r="E23198" t="s">
        <v>1016</v>
      </c>
      <c r="F23198" s="86">
        <v>3167698.73280543</v>
      </c>
    </row>
    <row r="23199" spans="1:6">
      <c r="A23199">
        <v>2026</v>
      </c>
      <c r="B23199" t="s">
        <v>1042</v>
      </c>
      <c r="C23199" t="s">
        <v>1013</v>
      </c>
      <c r="D23199" t="s">
        <v>972</v>
      </c>
      <c r="E23199" t="s">
        <v>1016</v>
      </c>
      <c r="F23199" s="86">
        <v>3161178.7855013502</v>
      </c>
    </row>
    <row r="23200" spans="1:6">
      <c r="A23200">
        <v>2027</v>
      </c>
      <c r="B23200" t="s">
        <v>1042</v>
      </c>
      <c r="C23200" t="s">
        <v>1013</v>
      </c>
      <c r="D23200" t="s">
        <v>972</v>
      </c>
      <c r="E23200" t="s">
        <v>1016</v>
      </c>
      <c r="F23200" s="86">
        <v>3146574.2870714501</v>
      </c>
    </row>
    <row r="23201" spans="1:6">
      <c r="A23201">
        <v>2028</v>
      </c>
      <c r="B23201" t="s">
        <v>1042</v>
      </c>
      <c r="C23201" t="s">
        <v>1013</v>
      </c>
      <c r="D23201" t="s">
        <v>972</v>
      </c>
      <c r="E23201" t="s">
        <v>1016</v>
      </c>
      <c r="F23201" s="86">
        <v>3134218.0463326098</v>
      </c>
    </row>
    <row r="23202" spans="1:6">
      <c r="A23202">
        <v>2029</v>
      </c>
      <c r="B23202" t="s">
        <v>1042</v>
      </c>
      <c r="C23202" t="s">
        <v>1013</v>
      </c>
      <c r="D23202" t="s">
        <v>972</v>
      </c>
      <c r="E23202" t="s">
        <v>1016</v>
      </c>
      <c r="F23202" s="86">
        <v>3125303.0163453999</v>
      </c>
    </row>
    <row r="23203" spans="1:6">
      <c r="A23203">
        <v>2030</v>
      </c>
      <c r="B23203" t="s">
        <v>1042</v>
      </c>
      <c r="C23203" t="s">
        <v>1013</v>
      </c>
      <c r="D23203" t="s">
        <v>972</v>
      </c>
      <c r="E23203" t="s">
        <v>1016</v>
      </c>
      <c r="F23203" s="86">
        <v>3121311.2118735099</v>
      </c>
    </row>
    <row r="23204" spans="1:6">
      <c r="A23204">
        <v>2031</v>
      </c>
      <c r="B23204" t="s">
        <v>1042</v>
      </c>
      <c r="C23204" t="s">
        <v>1013</v>
      </c>
      <c r="D23204" t="s">
        <v>972</v>
      </c>
      <c r="E23204" t="s">
        <v>1016</v>
      </c>
      <c r="F23204" s="86">
        <v>3118842.7166943499</v>
      </c>
    </row>
    <row r="23205" spans="1:6">
      <c r="A23205">
        <v>2032</v>
      </c>
      <c r="B23205" t="s">
        <v>1042</v>
      </c>
      <c r="C23205" t="s">
        <v>1013</v>
      </c>
      <c r="D23205" t="s">
        <v>972</v>
      </c>
      <c r="E23205" t="s">
        <v>1016</v>
      </c>
      <c r="F23205" s="86">
        <v>3118090.2386099901</v>
      </c>
    </row>
    <row r="23206" spans="1:6">
      <c r="A23206">
        <v>2033</v>
      </c>
      <c r="B23206" t="s">
        <v>1042</v>
      </c>
      <c r="C23206" t="s">
        <v>1013</v>
      </c>
      <c r="D23206" t="s">
        <v>972</v>
      </c>
      <c r="E23206" t="s">
        <v>1016</v>
      </c>
      <c r="F23206" s="86">
        <v>3119397.89869561</v>
      </c>
    </row>
    <row r="23207" spans="1:6">
      <c r="A23207">
        <v>2034</v>
      </c>
      <c r="B23207" t="s">
        <v>1042</v>
      </c>
      <c r="C23207" t="s">
        <v>1013</v>
      </c>
      <c r="D23207" t="s">
        <v>972</v>
      </c>
      <c r="E23207" t="s">
        <v>1016</v>
      </c>
      <c r="F23207" s="86">
        <v>3119154.71980249</v>
      </c>
    </row>
    <row r="23208" spans="1:6">
      <c r="A23208">
        <v>2035</v>
      </c>
      <c r="B23208" t="s">
        <v>1042</v>
      </c>
      <c r="C23208" t="s">
        <v>1013</v>
      </c>
      <c r="D23208" t="s">
        <v>972</v>
      </c>
      <c r="E23208" t="s">
        <v>1016</v>
      </c>
      <c r="F23208" s="86">
        <v>3113685.48884791</v>
      </c>
    </row>
    <row r="23209" spans="1:6">
      <c r="A23209">
        <v>2036</v>
      </c>
      <c r="B23209" t="s">
        <v>1042</v>
      </c>
      <c r="C23209" t="s">
        <v>1013</v>
      </c>
      <c r="D23209" t="s">
        <v>972</v>
      </c>
      <c r="E23209" t="s">
        <v>1016</v>
      </c>
      <c r="F23209" s="86">
        <v>3109170.6203417801</v>
      </c>
    </row>
    <row r="23210" spans="1:6">
      <c r="A23210">
        <v>2037</v>
      </c>
      <c r="B23210" t="s">
        <v>1042</v>
      </c>
      <c r="C23210" t="s">
        <v>1013</v>
      </c>
      <c r="D23210" t="s">
        <v>972</v>
      </c>
      <c r="E23210" t="s">
        <v>1016</v>
      </c>
      <c r="F23210" s="86">
        <v>3105935.88223525</v>
      </c>
    </row>
    <row r="23211" spans="1:6">
      <c r="A23211">
        <v>2038</v>
      </c>
      <c r="B23211" t="s">
        <v>1042</v>
      </c>
      <c r="C23211" t="s">
        <v>1013</v>
      </c>
      <c r="D23211" t="s">
        <v>972</v>
      </c>
      <c r="E23211" t="s">
        <v>1016</v>
      </c>
      <c r="F23211" s="86">
        <v>3105009.0494728098</v>
      </c>
    </row>
    <row r="23212" spans="1:6">
      <c r="A23212">
        <v>2039</v>
      </c>
      <c r="B23212" t="s">
        <v>1042</v>
      </c>
      <c r="C23212" t="s">
        <v>1013</v>
      </c>
      <c r="D23212" t="s">
        <v>972</v>
      </c>
      <c r="E23212" t="s">
        <v>1016</v>
      </c>
      <c r="F23212" s="86">
        <v>3104192.33545443</v>
      </c>
    </row>
    <row r="23213" spans="1:6">
      <c r="A23213">
        <v>2040</v>
      </c>
      <c r="B23213" t="s">
        <v>1042</v>
      </c>
      <c r="C23213" t="s">
        <v>1013</v>
      </c>
      <c r="D23213" t="s">
        <v>972</v>
      </c>
      <c r="E23213" t="s">
        <v>1016</v>
      </c>
      <c r="F23213" s="86">
        <v>3105945.05879725</v>
      </c>
    </row>
    <row r="23214" spans="1:6">
      <c r="A23214">
        <v>2041</v>
      </c>
      <c r="B23214" t="s">
        <v>1042</v>
      </c>
      <c r="C23214" t="s">
        <v>1013</v>
      </c>
      <c r="D23214" t="s">
        <v>972</v>
      </c>
      <c r="E23214" t="s">
        <v>1016</v>
      </c>
      <c r="F23214" s="86">
        <v>3107404.1321559399</v>
      </c>
    </row>
    <row r="23215" spans="1:6">
      <c r="A23215">
        <v>2042</v>
      </c>
      <c r="B23215" t="s">
        <v>1042</v>
      </c>
      <c r="C23215" t="s">
        <v>1013</v>
      </c>
      <c r="D23215" t="s">
        <v>972</v>
      </c>
      <c r="E23215" t="s">
        <v>1016</v>
      </c>
      <c r="F23215" s="86">
        <v>3106752.59625364</v>
      </c>
    </row>
    <row r="23216" spans="1:6">
      <c r="A23216">
        <v>2043</v>
      </c>
      <c r="B23216" t="s">
        <v>1042</v>
      </c>
      <c r="C23216" t="s">
        <v>1013</v>
      </c>
      <c r="D23216" t="s">
        <v>972</v>
      </c>
      <c r="E23216" t="s">
        <v>1016</v>
      </c>
      <c r="F23216" s="86">
        <v>3103756.4487592201</v>
      </c>
    </row>
    <row r="23217" spans="1:6">
      <c r="A23217">
        <v>2044</v>
      </c>
      <c r="B23217" t="s">
        <v>1042</v>
      </c>
      <c r="C23217" t="s">
        <v>1013</v>
      </c>
      <c r="D23217" t="s">
        <v>972</v>
      </c>
      <c r="E23217" t="s">
        <v>1016</v>
      </c>
      <c r="F23217" s="86">
        <v>3099851.8216263801</v>
      </c>
    </row>
    <row r="23218" spans="1:6">
      <c r="A23218">
        <v>2045</v>
      </c>
      <c r="B23218" t="s">
        <v>1042</v>
      </c>
      <c r="C23218" t="s">
        <v>1013</v>
      </c>
      <c r="D23218" t="s">
        <v>972</v>
      </c>
      <c r="E23218" t="s">
        <v>1016</v>
      </c>
      <c r="F23218" s="86">
        <v>3095437.8953022901</v>
      </c>
    </row>
    <row r="23219" spans="1:6">
      <c r="A23219">
        <v>2046</v>
      </c>
      <c r="B23219" t="s">
        <v>1042</v>
      </c>
      <c r="C23219" t="s">
        <v>1013</v>
      </c>
      <c r="D23219" t="s">
        <v>972</v>
      </c>
      <c r="E23219" t="s">
        <v>1016</v>
      </c>
      <c r="F23219" s="86">
        <v>3091427.7377064</v>
      </c>
    </row>
    <row r="23220" spans="1:6">
      <c r="A23220">
        <v>2047</v>
      </c>
      <c r="B23220" t="s">
        <v>1042</v>
      </c>
      <c r="C23220" t="s">
        <v>1013</v>
      </c>
      <c r="D23220" t="s">
        <v>972</v>
      </c>
      <c r="E23220" t="s">
        <v>1016</v>
      </c>
      <c r="F23220" s="86">
        <v>3088431.59021198</v>
      </c>
    </row>
    <row r="23221" spans="1:6">
      <c r="A23221">
        <v>2048</v>
      </c>
      <c r="B23221" t="s">
        <v>1042</v>
      </c>
      <c r="C23221" t="s">
        <v>1013</v>
      </c>
      <c r="D23221" t="s">
        <v>972</v>
      </c>
      <c r="E23221" t="s">
        <v>1016</v>
      </c>
      <c r="F23221" s="86">
        <v>3084329.6669960399</v>
      </c>
    </row>
    <row r="23222" spans="1:6">
      <c r="A23222">
        <v>2049</v>
      </c>
      <c r="B23222" t="s">
        <v>1042</v>
      </c>
      <c r="C23222" t="s">
        <v>1013</v>
      </c>
      <c r="D23222" t="s">
        <v>972</v>
      </c>
      <c r="E23222" t="s">
        <v>1016</v>
      </c>
      <c r="F23222" s="86">
        <v>3081480.3444937002</v>
      </c>
    </row>
    <row r="23223" spans="1:6">
      <c r="A23223">
        <v>2050</v>
      </c>
      <c r="B23223" t="s">
        <v>1042</v>
      </c>
      <c r="C23223" t="s">
        <v>1013</v>
      </c>
      <c r="D23223" t="s">
        <v>972</v>
      </c>
      <c r="E23223" t="s">
        <v>1016</v>
      </c>
      <c r="F23223" s="86">
        <v>3078319.0188831999</v>
      </c>
    </row>
    <row r="23224" spans="1:6">
      <c r="A23224">
        <v>2017</v>
      </c>
      <c r="B23224" t="s">
        <v>1043</v>
      </c>
      <c r="C23224" t="s">
        <v>1013</v>
      </c>
      <c r="D23224" t="s">
        <v>972</v>
      </c>
      <c r="E23224" t="s">
        <v>1016</v>
      </c>
      <c r="F23224" s="86">
        <v>14359029.9814981</v>
      </c>
    </row>
    <row r="23225" spans="1:6">
      <c r="A23225">
        <v>2018</v>
      </c>
      <c r="B23225" t="s">
        <v>1043</v>
      </c>
      <c r="C23225" t="s">
        <v>1013</v>
      </c>
      <c r="D23225" t="s">
        <v>972</v>
      </c>
      <c r="E23225" t="s">
        <v>1016</v>
      </c>
      <c r="F23225" s="86">
        <v>14102106.135265101</v>
      </c>
    </row>
    <row r="23226" spans="1:6">
      <c r="A23226">
        <v>2019</v>
      </c>
      <c r="B23226" t="s">
        <v>1043</v>
      </c>
      <c r="C23226" t="s">
        <v>1013</v>
      </c>
      <c r="D23226" t="s">
        <v>972</v>
      </c>
      <c r="E23226" t="s">
        <v>1016</v>
      </c>
      <c r="F23226" s="86">
        <v>13762599.6241716</v>
      </c>
    </row>
    <row r="23227" spans="1:6">
      <c r="A23227">
        <v>2020</v>
      </c>
      <c r="B23227" t="s">
        <v>1043</v>
      </c>
      <c r="C23227" t="s">
        <v>1013</v>
      </c>
      <c r="D23227" t="s">
        <v>972</v>
      </c>
      <c r="E23227" t="s">
        <v>1016</v>
      </c>
      <c r="F23227" s="86">
        <v>13444370.4502402</v>
      </c>
    </row>
    <row r="23228" spans="1:6">
      <c r="A23228">
        <v>2021</v>
      </c>
      <c r="B23228" t="s">
        <v>1043</v>
      </c>
      <c r="C23228" t="s">
        <v>1013</v>
      </c>
      <c r="D23228" t="s">
        <v>972</v>
      </c>
      <c r="E23228" t="s">
        <v>1016</v>
      </c>
      <c r="F23228" s="86">
        <v>13222041.2745183</v>
      </c>
    </row>
    <row r="23229" spans="1:6">
      <c r="A23229">
        <v>2022</v>
      </c>
      <c r="B23229" t="s">
        <v>1043</v>
      </c>
      <c r="C23229" t="s">
        <v>1013</v>
      </c>
      <c r="D23229" t="s">
        <v>972</v>
      </c>
      <c r="E23229" t="s">
        <v>1016</v>
      </c>
      <c r="F23229" s="86">
        <v>13176446.9805994</v>
      </c>
    </row>
    <row r="23230" spans="1:6">
      <c r="A23230">
        <v>2023</v>
      </c>
      <c r="B23230" t="s">
        <v>1043</v>
      </c>
      <c r="C23230" t="s">
        <v>1013</v>
      </c>
      <c r="D23230" t="s">
        <v>972</v>
      </c>
      <c r="E23230" t="s">
        <v>1016</v>
      </c>
      <c r="F23230" s="86">
        <v>13161837.8089229</v>
      </c>
    </row>
    <row r="23231" spans="1:6">
      <c r="A23231">
        <v>2024</v>
      </c>
      <c r="B23231" t="s">
        <v>1043</v>
      </c>
      <c r="C23231" t="s">
        <v>1013</v>
      </c>
      <c r="D23231" t="s">
        <v>972</v>
      </c>
      <c r="E23231" t="s">
        <v>1016</v>
      </c>
      <c r="F23231" s="86">
        <v>13142384.243517499</v>
      </c>
    </row>
    <row r="23232" spans="1:6">
      <c r="A23232">
        <v>2025</v>
      </c>
      <c r="B23232" t="s">
        <v>1043</v>
      </c>
      <c r="C23232" t="s">
        <v>1013</v>
      </c>
      <c r="D23232" t="s">
        <v>972</v>
      </c>
      <c r="E23232" t="s">
        <v>1016</v>
      </c>
      <c r="F23232" s="86">
        <v>13115749.5768198</v>
      </c>
    </row>
    <row r="23233" spans="1:6">
      <c r="A23233">
        <v>2026</v>
      </c>
      <c r="B23233" t="s">
        <v>1043</v>
      </c>
      <c r="C23233" t="s">
        <v>1013</v>
      </c>
      <c r="D23233" t="s">
        <v>972</v>
      </c>
      <c r="E23233" t="s">
        <v>1016</v>
      </c>
      <c r="F23233" s="86">
        <v>13088753.955295401</v>
      </c>
    </row>
    <row r="23234" spans="1:6">
      <c r="A23234">
        <v>2027</v>
      </c>
      <c r="B23234" t="s">
        <v>1043</v>
      </c>
      <c r="C23234" t="s">
        <v>1013</v>
      </c>
      <c r="D23234" t="s">
        <v>972</v>
      </c>
      <c r="E23234" t="s">
        <v>1016</v>
      </c>
      <c r="F23234" s="86">
        <v>13028284.522985401</v>
      </c>
    </row>
    <row r="23235" spans="1:6">
      <c r="A23235">
        <v>2028</v>
      </c>
      <c r="B23235" t="s">
        <v>1043</v>
      </c>
      <c r="C23235" t="s">
        <v>1013</v>
      </c>
      <c r="D23235" t="s">
        <v>972</v>
      </c>
      <c r="E23235" t="s">
        <v>1016</v>
      </c>
      <c r="F23235" s="86">
        <v>12977123.925683999</v>
      </c>
    </row>
    <row r="23236" spans="1:6">
      <c r="A23236">
        <v>2029</v>
      </c>
      <c r="B23236" t="s">
        <v>1043</v>
      </c>
      <c r="C23236" t="s">
        <v>1013</v>
      </c>
      <c r="D23236" t="s">
        <v>972</v>
      </c>
      <c r="E23236" t="s">
        <v>1016</v>
      </c>
      <c r="F23236" s="86">
        <v>12940211.5452321</v>
      </c>
    </row>
    <row r="23237" spans="1:6">
      <c r="A23237">
        <v>2030</v>
      </c>
      <c r="B23237" t="s">
        <v>1043</v>
      </c>
      <c r="C23237" t="s">
        <v>1013</v>
      </c>
      <c r="D23237" t="s">
        <v>972</v>
      </c>
      <c r="E23237" t="s">
        <v>1016</v>
      </c>
      <c r="F23237" s="86">
        <v>12923683.6136865</v>
      </c>
    </row>
    <row r="23238" spans="1:6">
      <c r="A23238">
        <v>2031</v>
      </c>
      <c r="B23238" t="s">
        <v>1043</v>
      </c>
      <c r="C23238" t="s">
        <v>1013</v>
      </c>
      <c r="D23238" t="s">
        <v>972</v>
      </c>
      <c r="E23238" t="s">
        <v>1016</v>
      </c>
      <c r="F23238" s="86">
        <v>12913462.8927997</v>
      </c>
    </row>
    <row r="23239" spans="1:6">
      <c r="A23239">
        <v>2032</v>
      </c>
      <c r="B23239" t="s">
        <v>1043</v>
      </c>
      <c r="C23239" t="s">
        <v>1013</v>
      </c>
      <c r="D23239" t="s">
        <v>972</v>
      </c>
      <c r="E23239" t="s">
        <v>1016</v>
      </c>
      <c r="F23239" s="86">
        <v>12910347.2827153</v>
      </c>
    </row>
    <row r="23240" spans="1:6">
      <c r="A23240">
        <v>2033</v>
      </c>
      <c r="B23240" t="s">
        <v>1043</v>
      </c>
      <c r="C23240" t="s">
        <v>1013</v>
      </c>
      <c r="D23240" t="s">
        <v>972</v>
      </c>
      <c r="E23240" t="s">
        <v>1016</v>
      </c>
      <c r="F23240" s="86">
        <v>12915761.6051181</v>
      </c>
    </row>
    <row r="23241" spans="1:6">
      <c r="A23241">
        <v>2034</v>
      </c>
      <c r="B23241" t="s">
        <v>1043</v>
      </c>
      <c r="C23241" t="s">
        <v>1013</v>
      </c>
      <c r="D23241" t="s">
        <v>972</v>
      </c>
      <c r="E23241" t="s">
        <v>1016</v>
      </c>
      <c r="F23241" s="86">
        <v>12914754.7311274</v>
      </c>
    </row>
    <row r="23242" spans="1:6">
      <c r="A23242">
        <v>2035</v>
      </c>
      <c r="B23242" t="s">
        <v>1043</v>
      </c>
      <c r="C23242" t="s">
        <v>1013</v>
      </c>
      <c r="D23242" t="s">
        <v>972</v>
      </c>
      <c r="E23242" t="s">
        <v>1016</v>
      </c>
      <c r="F23242" s="86">
        <v>12892109.5651477</v>
      </c>
    </row>
    <row r="23243" spans="1:6">
      <c r="A23243">
        <v>2036</v>
      </c>
      <c r="B23243" t="s">
        <v>1043</v>
      </c>
      <c r="C23243" t="s">
        <v>1013</v>
      </c>
      <c r="D23243" t="s">
        <v>972</v>
      </c>
      <c r="E23243" t="s">
        <v>1016</v>
      </c>
      <c r="F23243" s="86">
        <v>12873415.904641001</v>
      </c>
    </row>
    <row r="23244" spans="1:6">
      <c r="A23244">
        <v>2037</v>
      </c>
      <c r="B23244" t="s">
        <v>1043</v>
      </c>
      <c r="C23244" t="s">
        <v>1013</v>
      </c>
      <c r="D23244" t="s">
        <v>972</v>
      </c>
      <c r="E23244" t="s">
        <v>1016</v>
      </c>
      <c r="F23244" s="86">
        <v>12860022.580802299</v>
      </c>
    </row>
    <row r="23245" spans="1:6">
      <c r="A23245">
        <v>2038</v>
      </c>
      <c r="B23245" t="s">
        <v>1043</v>
      </c>
      <c r="C23245" t="s">
        <v>1013</v>
      </c>
      <c r="D23245" t="s">
        <v>972</v>
      </c>
      <c r="E23245" t="s">
        <v>1016</v>
      </c>
      <c r="F23245" s="86">
        <v>12856185.0610641</v>
      </c>
    </row>
    <row r="23246" spans="1:6">
      <c r="A23246">
        <v>2039</v>
      </c>
      <c r="B23246" t="s">
        <v>1043</v>
      </c>
      <c r="C23246" t="s">
        <v>1013</v>
      </c>
      <c r="D23246" t="s">
        <v>972</v>
      </c>
      <c r="E23246" t="s">
        <v>1016</v>
      </c>
      <c r="F23246" s="86">
        <v>12852803.4842651</v>
      </c>
    </row>
    <row r="23247" spans="1:6">
      <c r="A23247">
        <v>2040</v>
      </c>
      <c r="B23247" t="s">
        <v>1043</v>
      </c>
      <c r="C23247" t="s">
        <v>1013</v>
      </c>
      <c r="D23247" t="s">
        <v>972</v>
      </c>
      <c r="E23247" t="s">
        <v>1016</v>
      </c>
      <c r="F23247" s="86">
        <v>12860060.576047201</v>
      </c>
    </row>
    <row r="23248" spans="1:6">
      <c r="A23248">
        <v>2041</v>
      </c>
      <c r="B23248" t="s">
        <v>1043</v>
      </c>
      <c r="C23248" t="s">
        <v>1013</v>
      </c>
      <c r="D23248" t="s">
        <v>972</v>
      </c>
      <c r="E23248" t="s">
        <v>1016</v>
      </c>
      <c r="F23248" s="86">
        <v>12866101.819991499</v>
      </c>
    </row>
    <row r="23249" spans="1:6">
      <c r="A23249">
        <v>2042</v>
      </c>
      <c r="B23249" t="s">
        <v>1043</v>
      </c>
      <c r="C23249" t="s">
        <v>1013</v>
      </c>
      <c r="D23249" t="s">
        <v>972</v>
      </c>
      <c r="E23249" t="s">
        <v>1016</v>
      </c>
      <c r="F23249" s="86">
        <v>12863404.157601301</v>
      </c>
    </row>
    <row r="23250" spans="1:6">
      <c r="A23250">
        <v>2043</v>
      </c>
      <c r="B23250" t="s">
        <v>1043</v>
      </c>
      <c r="C23250" t="s">
        <v>1013</v>
      </c>
      <c r="D23250" t="s">
        <v>972</v>
      </c>
      <c r="E23250" t="s">
        <v>1016</v>
      </c>
      <c r="F23250" s="86">
        <v>12850998.7101308</v>
      </c>
    </row>
    <row r="23251" spans="1:6">
      <c r="A23251">
        <v>2044</v>
      </c>
      <c r="B23251" t="s">
        <v>1043</v>
      </c>
      <c r="C23251" t="s">
        <v>1013</v>
      </c>
      <c r="D23251" t="s">
        <v>972</v>
      </c>
      <c r="E23251" t="s">
        <v>1016</v>
      </c>
      <c r="F23251" s="86">
        <v>12834831.7334121</v>
      </c>
    </row>
    <row r="23252" spans="1:6">
      <c r="A23252">
        <v>2045</v>
      </c>
      <c r="B23252" t="s">
        <v>1043</v>
      </c>
      <c r="C23252" t="s">
        <v>1013</v>
      </c>
      <c r="D23252" t="s">
        <v>972</v>
      </c>
      <c r="E23252" t="s">
        <v>1016</v>
      </c>
      <c r="F23252" s="86">
        <v>12816556.0205996</v>
      </c>
    </row>
    <row r="23253" spans="1:6">
      <c r="A23253">
        <v>2046</v>
      </c>
      <c r="B23253" t="s">
        <v>1043</v>
      </c>
      <c r="C23253" t="s">
        <v>1013</v>
      </c>
      <c r="D23253" t="s">
        <v>972</v>
      </c>
      <c r="E23253" t="s">
        <v>1016</v>
      </c>
      <c r="F23253" s="86">
        <v>12799952.0985641</v>
      </c>
    </row>
    <row r="23254" spans="1:6">
      <c r="A23254">
        <v>2047</v>
      </c>
      <c r="B23254" t="s">
        <v>1043</v>
      </c>
      <c r="C23254" t="s">
        <v>1013</v>
      </c>
      <c r="D23254" t="s">
        <v>972</v>
      </c>
      <c r="E23254" t="s">
        <v>1016</v>
      </c>
      <c r="F23254" s="86">
        <v>12787546.651093701</v>
      </c>
    </row>
    <row r="23255" spans="1:6">
      <c r="A23255">
        <v>2048</v>
      </c>
      <c r="B23255" t="s">
        <v>1043</v>
      </c>
      <c r="C23255" t="s">
        <v>1013</v>
      </c>
      <c r="D23255" t="s">
        <v>972</v>
      </c>
      <c r="E23255" t="s">
        <v>1016</v>
      </c>
      <c r="F23255" s="86">
        <v>12770562.776608899</v>
      </c>
    </row>
    <row r="23256" spans="1:6">
      <c r="A23256">
        <v>2049</v>
      </c>
      <c r="B23256" t="s">
        <v>1043</v>
      </c>
      <c r="C23256" t="s">
        <v>1013</v>
      </c>
      <c r="D23256" t="s">
        <v>972</v>
      </c>
      <c r="E23256" t="s">
        <v>1016</v>
      </c>
      <c r="F23256" s="86">
        <v>12758765.2530574</v>
      </c>
    </row>
    <row r="23257" spans="1:6">
      <c r="A23257">
        <v>2050</v>
      </c>
      <c r="B23257" t="s">
        <v>1043</v>
      </c>
      <c r="C23257" t="s">
        <v>1013</v>
      </c>
      <c r="D23257" t="s">
        <v>972</v>
      </c>
      <c r="E23257" t="s">
        <v>1016</v>
      </c>
      <c r="F23257" s="86">
        <v>12745675.8911782</v>
      </c>
    </row>
    <row r="23258" spans="1:6">
      <c r="A23258">
        <v>2017</v>
      </c>
      <c r="B23258" t="s">
        <v>1044</v>
      </c>
      <c r="C23258" t="s">
        <v>1013</v>
      </c>
      <c r="D23258" t="s">
        <v>972</v>
      </c>
      <c r="E23258" t="s">
        <v>1016</v>
      </c>
      <c r="F23258" s="86">
        <v>17539155.3964766</v>
      </c>
    </row>
    <row r="23259" spans="1:6">
      <c r="A23259">
        <v>2018</v>
      </c>
      <c r="B23259" t="s">
        <v>1044</v>
      </c>
      <c r="C23259" t="s">
        <v>1013</v>
      </c>
      <c r="D23259" t="s">
        <v>972</v>
      </c>
      <c r="E23259" t="s">
        <v>1016</v>
      </c>
      <c r="F23259" s="86">
        <v>17225330.0705356</v>
      </c>
    </row>
    <row r="23260" spans="1:6">
      <c r="A23260">
        <v>2019</v>
      </c>
      <c r="B23260" t="s">
        <v>1044</v>
      </c>
      <c r="C23260" t="s">
        <v>1013</v>
      </c>
      <c r="D23260" t="s">
        <v>972</v>
      </c>
      <c r="E23260" t="s">
        <v>1016</v>
      </c>
      <c r="F23260" s="86">
        <v>16810632.318399299</v>
      </c>
    </row>
    <row r="23261" spans="1:6">
      <c r="A23261">
        <v>2020</v>
      </c>
      <c r="B23261" t="s">
        <v>1044</v>
      </c>
      <c r="C23261" t="s">
        <v>1013</v>
      </c>
      <c r="D23261" t="s">
        <v>972</v>
      </c>
      <c r="E23261" t="s">
        <v>1016</v>
      </c>
      <c r="F23261" s="86">
        <v>16421924.2412892</v>
      </c>
    </row>
    <row r="23262" spans="1:6">
      <c r="A23262">
        <v>2021</v>
      </c>
      <c r="B23262" t="s">
        <v>1044</v>
      </c>
      <c r="C23262" t="s">
        <v>1013</v>
      </c>
      <c r="D23262" t="s">
        <v>972</v>
      </c>
      <c r="E23262" t="s">
        <v>1016</v>
      </c>
      <c r="F23262" s="86">
        <v>16150355.3423327</v>
      </c>
    </row>
    <row r="23263" spans="1:6">
      <c r="A23263">
        <v>2022</v>
      </c>
      <c r="B23263" t="s">
        <v>1044</v>
      </c>
      <c r="C23263" t="s">
        <v>1013</v>
      </c>
      <c r="D23263" t="s">
        <v>972</v>
      </c>
      <c r="E23263" t="s">
        <v>1016</v>
      </c>
      <c r="F23263" s="86">
        <v>16094663.181562399</v>
      </c>
    </row>
    <row r="23264" spans="1:6">
      <c r="A23264">
        <v>2023</v>
      </c>
      <c r="B23264" t="s">
        <v>1044</v>
      </c>
      <c r="C23264" t="s">
        <v>1013</v>
      </c>
      <c r="D23264" t="s">
        <v>972</v>
      </c>
      <c r="E23264" t="s">
        <v>1016</v>
      </c>
      <c r="F23264" s="86">
        <v>16076818.485048899</v>
      </c>
    </row>
    <row r="23265" spans="1:6">
      <c r="A23265">
        <v>2024</v>
      </c>
      <c r="B23265" t="s">
        <v>1044</v>
      </c>
      <c r="C23265" t="s">
        <v>1013</v>
      </c>
      <c r="D23265" t="s">
        <v>972</v>
      </c>
      <c r="E23265" t="s">
        <v>1016</v>
      </c>
      <c r="F23265" s="86">
        <v>16053056.496453499</v>
      </c>
    </row>
    <row r="23266" spans="1:6">
      <c r="A23266">
        <v>2025</v>
      </c>
      <c r="B23266" t="s">
        <v>1044</v>
      </c>
      <c r="C23266" t="s">
        <v>1013</v>
      </c>
      <c r="D23266" t="s">
        <v>972</v>
      </c>
      <c r="E23266" t="s">
        <v>1016</v>
      </c>
      <c r="F23266" s="86">
        <v>16020522.9925368</v>
      </c>
    </row>
    <row r="23267" spans="1:6">
      <c r="A23267">
        <v>2026</v>
      </c>
      <c r="B23267" t="s">
        <v>1044</v>
      </c>
      <c r="C23267" t="s">
        <v>1013</v>
      </c>
      <c r="D23267" t="s">
        <v>972</v>
      </c>
      <c r="E23267" t="s">
        <v>1016</v>
      </c>
      <c r="F23267" s="86">
        <v>15987548.5923474</v>
      </c>
    </row>
    <row r="23268" spans="1:6">
      <c r="A23268">
        <v>2027</v>
      </c>
      <c r="B23268" t="s">
        <v>1044</v>
      </c>
      <c r="C23268" t="s">
        <v>1013</v>
      </c>
      <c r="D23268" t="s">
        <v>972</v>
      </c>
      <c r="E23268" t="s">
        <v>1016</v>
      </c>
      <c r="F23268" s="86">
        <v>15913686.864125701</v>
      </c>
    </row>
    <row r="23269" spans="1:6">
      <c r="A23269">
        <v>2028</v>
      </c>
      <c r="B23269" t="s">
        <v>1044</v>
      </c>
      <c r="C23269" t="s">
        <v>1013</v>
      </c>
      <c r="D23269" t="s">
        <v>972</v>
      </c>
      <c r="E23269" t="s">
        <v>1016</v>
      </c>
      <c r="F23269" s="86">
        <v>15851195.618728001</v>
      </c>
    </row>
    <row r="23270" spans="1:6">
      <c r="A23270">
        <v>2029</v>
      </c>
      <c r="B23270" t="s">
        <v>1044</v>
      </c>
      <c r="C23270" t="s">
        <v>1013</v>
      </c>
      <c r="D23270" t="s">
        <v>972</v>
      </c>
      <c r="E23270" t="s">
        <v>1016</v>
      </c>
      <c r="F23270" s="86">
        <v>15806108.173571</v>
      </c>
    </row>
    <row r="23271" spans="1:6">
      <c r="A23271">
        <v>2030</v>
      </c>
      <c r="B23271" t="s">
        <v>1044</v>
      </c>
      <c r="C23271" t="s">
        <v>1013</v>
      </c>
      <c r="D23271" t="s">
        <v>972</v>
      </c>
      <c r="E23271" t="s">
        <v>1016</v>
      </c>
      <c r="F23271" s="86">
        <v>15785919.7652917</v>
      </c>
    </row>
    <row r="23272" spans="1:6">
      <c r="A23272">
        <v>2031</v>
      </c>
      <c r="B23272" t="s">
        <v>1044</v>
      </c>
      <c r="C23272" t="s">
        <v>1013</v>
      </c>
      <c r="D23272" t="s">
        <v>972</v>
      </c>
      <c r="E23272" t="s">
        <v>1016</v>
      </c>
      <c r="F23272" s="86">
        <v>15773435.4392523</v>
      </c>
    </row>
    <row r="23273" spans="1:6">
      <c r="A23273">
        <v>2032</v>
      </c>
      <c r="B23273" t="s">
        <v>1044</v>
      </c>
      <c r="C23273" t="s">
        <v>1013</v>
      </c>
      <c r="D23273" t="s">
        <v>972</v>
      </c>
      <c r="E23273" t="s">
        <v>1016</v>
      </c>
      <c r="F23273" s="86">
        <v>15769629.808266399</v>
      </c>
    </row>
    <row r="23274" spans="1:6">
      <c r="A23274">
        <v>2033</v>
      </c>
      <c r="B23274" t="s">
        <v>1044</v>
      </c>
      <c r="C23274" t="s">
        <v>1013</v>
      </c>
      <c r="D23274" t="s">
        <v>972</v>
      </c>
      <c r="E23274" t="s">
        <v>1016</v>
      </c>
      <c r="F23274" s="86">
        <v>15776243.2523578</v>
      </c>
    </row>
    <row r="23275" spans="1:6">
      <c r="A23275">
        <v>2034</v>
      </c>
      <c r="B23275" t="s">
        <v>1044</v>
      </c>
      <c r="C23275" t="s">
        <v>1013</v>
      </c>
      <c r="D23275" t="s">
        <v>972</v>
      </c>
      <c r="E23275" t="s">
        <v>1016</v>
      </c>
      <c r="F23275" s="86">
        <v>15775013.383807501</v>
      </c>
    </row>
    <row r="23276" spans="1:6">
      <c r="A23276">
        <v>2035</v>
      </c>
      <c r="B23276" t="s">
        <v>1044</v>
      </c>
      <c r="C23276" t="s">
        <v>1013</v>
      </c>
      <c r="D23276" t="s">
        <v>972</v>
      </c>
      <c r="E23276" t="s">
        <v>1016</v>
      </c>
      <c r="F23276" s="86">
        <v>15747352.943958201</v>
      </c>
    </row>
    <row r="23277" spans="1:6">
      <c r="A23277">
        <v>2036</v>
      </c>
      <c r="B23277" t="s">
        <v>1044</v>
      </c>
      <c r="C23277" t="s">
        <v>1013</v>
      </c>
      <c r="D23277" t="s">
        <v>972</v>
      </c>
      <c r="E23277" t="s">
        <v>1016</v>
      </c>
      <c r="F23277" s="86">
        <v>15724519.158042399</v>
      </c>
    </row>
    <row r="23278" spans="1:6">
      <c r="A23278">
        <v>2037</v>
      </c>
      <c r="B23278" t="s">
        <v>1044</v>
      </c>
      <c r="C23278" t="s">
        <v>1013</v>
      </c>
      <c r="D23278" t="s">
        <v>972</v>
      </c>
      <c r="E23278" t="s">
        <v>1016</v>
      </c>
      <c r="F23278" s="86">
        <v>15708159.5858161</v>
      </c>
    </row>
    <row r="23279" spans="1:6">
      <c r="A23279">
        <v>2038</v>
      </c>
      <c r="B23279" t="s">
        <v>1044</v>
      </c>
      <c r="C23279" t="s">
        <v>1013</v>
      </c>
      <c r="D23279" t="s">
        <v>972</v>
      </c>
      <c r="E23279" t="s">
        <v>1016</v>
      </c>
      <c r="F23279" s="86">
        <v>15703472.1622846</v>
      </c>
    </row>
    <row r="23280" spans="1:6">
      <c r="A23280">
        <v>2039</v>
      </c>
      <c r="B23280" t="s">
        <v>1044</v>
      </c>
      <c r="C23280" t="s">
        <v>1013</v>
      </c>
      <c r="D23280" t="s">
        <v>972</v>
      </c>
      <c r="E23280" t="s">
        <v>1016</v>
      </c>
      <c r="F23280" s="86">
        <v>15699341.6603608</v>
      </c>
    </row>
    <row r="23281" spans="1:6">
      <c r="A23281">
        <v>2040</v>
      </c>
      <c r="B23281" t="s">
        <v>1044</v>
      </c>
      <c r="C23281" t="s">
        <v>1013</v>
      </c>
      <c r="D23281" t="s">
        <v>972</v>
      </c>
      <c r="E23281" t="s">
        <v>1016</v>
      </c>
      <c r="F23281" s="86">
        <v>15708205.995950099</v>
      </c>
    </row>
    <row r="23282" spans="1:6">
      <c r="A23282">
        <v>2041</v>
      </c>
      <c r="B23282" t="s">
        <v>1044</v>
      </c>
      <c r="C23282" t="s">
        <v>1013</v>
      </c>
      <c r="D23282" t="s">
        <v>972</v>
      </c>
      <c r="E23282" t="s">
        <v>1016</v>
      </c>
      <c r="F23282" s="86">
        <v>15715585.2072521</v>
      </c>
    </row>
    <row r="23283" spans="1:6">
      <c r="A23283">
        <v>2042</v>
      </c>
      <c r="B23283" t="s">
        <v>1044</v>
      </c>
      <c r="C23283" t="s">
        <v>1013</v>
      </c>
      <c r="D23283" t="s">
        <v>972</v>
      </c>
      <c r="E23283" t="s">
        <v>1016</v>
      </c>
      <c r="F23283" s="86">
        <v>15712290.0877399</v>
      </c>
    </row>
    <row r="23284" spans="1:6">
      <c r="A23284">
        <v>2043</v>
      </c>
      <c r="B23284" t="s">
        <v>1044</v>
      </c>
      <c r="C23284" t="s">
        <v>1013</v>
      </c>
      <c r="D23284" t="s">
        <v>972</v>
      </c>
      <c r="E23284" t="s">
        <v>1016</v>
      </c>
      <c r="F23284" s="86">
        <v>15697137.178997001</v>
      </c>
    </row>
    <row r="23285" spans="1:6">
      <c r="A23285">
        <v>2044</v>
      </c>
      <c r="B23285" t="s">
        <v>1044</v>
      </c>
      <c r="C23285" t="s">
        <v>1013</v>
      </c>
      <c r="D23285" t="s">
        <v>972</v>
      </c>
      <c r="E23285" t="s">
        <v>1016</v>
      </c>
      <c r="F23285" s="86">
        <v>15677389.6669905</v>
      </c>
    </row>
    <row r="23286" spans="1:6">
      <c r="A23286">
        <v>2045</v>
      </c>
      <c r="B23286" t="s">
        <v>1044</v>
      </c>
      <c r="C23286" t="s">
        <v>1013</v>
      </c>
      <c r="D23286" t="s">
        <v>972</v>
      </c>
      <c r="E23286" t="s">
        <v>1016</v>
      </c>
      <c r="F23286" s="86">
        <v>15655066.3925483</v>
      </c>
    </row>
    <row r="23287" spans="1:6">
      <c r="A23287">
        <v>2046</v>
      </c>
      <c r="B23287" t="s">
        <v>1044</v>
      </c>
      <c r="C23287" t="s">
        <v>1013</v>
      </c>
      <c r="D23287" t="s">
        <v>972</v>
      </c>
      <c r="E23287" t="s">
        <v>1016</v>
      </c>
      <c r="F23287" s="86">
        <v>15634785.1640011</v>
      </c>
    </row>
    <row r="23288" spans="1:6">
      <c r="A23288">
        <v>2047</v>
      </c>
      <c r="B23288" t="s">
        <v>1044</v>
      </c>
      <c r="C23288" t="s">
        <v>1013</v>
      </c>
      <c r="D23288" t="s">
        <v>972</v>
      </c>
      <c r="E23288" t="s">
        <v>1016</v>
      </c>
      <c r="F23288" s="86">
        <v>15619632.255258201</v>
      </c>
    </row>
    <row r="23289" spans="1:6">
      <c r="A23289">
        <v>2048</v>
      </c>
      <c r="B23289" t="s">
        <v>1044</v>
      </c>
      <c r="C23289" t="s">
        <v>1013</v>
      </c>
      <c r="D23289" t="s">
        <v>972</v>
      </c>
      <c r="E23289" t="s">
        <v>1016</v>
      </c>
      <c r="F23289" s="86">
        <v>15598886.9253712</v>
      </c>
    </row>
    <row r="23290" spans="1:6">
      <c r="A23290">
        <v>2049</v>
      </c>
      <c r="B23290" t="s">
        <v>1044</v>
      </c>
      <c r="C23290" t="s">
        <v>1013</v>
      </c>
      <c r="D23290" t="s">
        <v>972</v>
      </c>
      <c r="E23290" t="s">
        <v>1016</v>
      </c>
      <c r="F23290" s="86">
        <v>15584476.5787719</v>
      </c>
    </row>
    <row r="23291" spans="1:6">
      <c r="A23291">
        <v>2050</v>
      </c>
      <c r="B23291" t="s">
        <v>1044</v>
      </c>
      <c r="C23291" t="s">
        <v>1013</v>
      </c>
      <c r="D23291" t="s">
        <v>972</v>
      </c>
      <c r="E23291" t="s">
        <v>1016</v>
      </c>
      <c r="F23291" s="86">
        <v>15568488.2876174</v>
      </c>
    </row>
    <row r="23292" spans="1:6">
      <c r="A23292">
        <v>2017</v>
      </c>
      <c r="B23292" t="s">
        <v>1045</v>
      </c>
      <c r="C23292" t="s">
        <v>1013</v>
      </c>
      <c r="D23292" t="s">
        <v>972</v>
      </c>
      <c r="E23292" t="s">
        <v>1016</v>
      </c>
      <c r="F23292" s="86">
        <v>22784845.391934302</v>
      </c>
    </row>
    <row r="23293" spans="1:6">
      <c r="A23293">
        <v>2018</v>
      </c>
      <c r="B23293" t="s">
        <v>1045</v>
      </c>
      <c r="C23293" t="s">
        <v>1013</v>
      </c>
      <c r="D23293" t="s">
        <v>972</v>
      </c>
      <c r="E23293" t="s">
        <v>1016</v>
      </c>
      <c r="F23293" s="86">
        <v>22377159.7668286</v>
      </c>
    </row>
    <row r="23294" spans="1:6">
      <c r="A23294">
        <v>2019</v>
      </c>
      <c r="B23294" t="s">
        <v>1045</v>
      </c>
      <c r="C23294" t="s">
        <v>1013</v>
      </c>
      <c r="D23294" t="s">
        <v>972</v>
      </c>
      <c r="E23294" t="s">
        <v>1016</v>
      </c>
      <c r="F23294" s="86">
        <v>21838432.3336532</v>
      </c>
    </row>
    <row r="23295" spans="1:6">
      <c r="A23295">
        <v>2020</v>
      </c>
      <c r="B23295" t="s">
        <v>1045</v>
      </c>
      <c r="C23295" t="s">
        <v>1013</v>
      </c>
      <c r="D23295" t="s">
        <v>972</v>
      </c>
      <c r="E23295" t="s">
        <v>1016</v>
      </c>
      <c r="F23295" s="86">
        <v>21333467.6851657</v>
      </c>
    </row>
    <row r="23296" spans="1:6">
      <c r="A23296">
        <v>2021</v>
      </c>
      <c r="B23296" t="s">
        <v>1045</v>
      </c>
      <c r="C23296" t="s">
        <v>1013</v>
      </c>
      <c r="D23296" t="s">
        <v>972</v>
      </c>
      <c r="E23296" t="s">
        <v>1016</v>
      </c>
      <c r="F23296" s="86">
        <v>20980676.730521198</v>
      </c>
    </row>
    <row r="23297" spans="1:6">
      <c r="A23297">
        <v>2022</v>
      </c>
      <c r="B23297" t="s">
        <v>1045</v>
      </c>
      <c r="C23297" t="s">
        <v>1013</v>
      </c>
      <c r="D23297" t="s">
        <v>972</v>
      </c>
      <c r="E23297" t="s">
        <v>1016</v>
      </c>
      <c r="F23297" s="86">
        <v>20908327.906190101</v>
      </c>
    </row>
    <row r="23298" spans="1:6">
      <c r="A23298">
        <v>2023</v>
      </c>
      <c r="B23298" t="s">
        <v>1045</v>
      </c>
      <c r="C23298" t="s">
        <v>1013</v>
      </c>
      <c r="D23298" t="s">
        <v>972</v>
      </c>
      <c r="E23298" t="s">
        <v>1016</v>
      </c>
      <c r="F23298" s="86">
        <v>20885146.137060601</v>
      </c>
    </row>
    <row r="23299" spans="1:6">
      <c r="A23299">
        <v>2024</v>
      </c>
      <c r="B23299" t="s">
        <v>1045</v>
      </c>
      <c r="C23299" t="s">
        <v>1013</v>
      </c>
      <c r="D23299" t="s">
        <v>972</v>
      </c>
      <c r="E23299" t="s">
        <v>1016</v>
      </c>
      <c r="F23299" s="86">
        <v>20854277.305346001</v>
      </c>
    </row>
    <row r="23300" spans="1:6">
      <c r="A23300">
        <v>2025</v>
      </c>
      <c r="B23300" t="s">
        <v>1045</v>
      </c>
      <c r="C23300" t="s">
        <v>1013</v>
      </c>
      <c r="D23300" t="s">
        <v>972</v>
      </c>
      <c r="E23300" t="s">
        <v>1016</v>
      </c>
      <c r="F23300" s="86">
        <v>20812013.533799302</v>
      </c>
    </row>
    <row r="23301" spans="1:6">
      <c r="A23301">
        <v>2026</v>
      </c>
      <c r="B23301" t="s">
        <v>1045</v>
      </c>
      <c r="C23301" t="s">
        <v>1013</v>
      </c>
      <c r="D23301" t="s">
        <v>972</v>
      </c>
      <c r="E23301" t="s">
        <v>1016</v>
      </c>
      <c r="F23301" s="86">
        <v>20769177.000726599</v>
      </c>
    </row>
    <row r="23302" spans="1:6">
      <c r="A23302">
        <v>2027</v>
      </c>
      <c r="B23302" t="s">
        <v>1045</v>
      </c>
      <c r="C23302" t="s">
        <v>1013</v>
      </c>
      <c r="D23302" t="s">
        <v>972</v>
      </c>
      <c r="E23302" t="s">
        <v>1016</v>
      </c>
      <c r="F23302" s="86">
        <v>20673224.372457501</v>
      </c>
    </row>
    <row r="23303" spans="1:6">
      <c r="A23303">
        <v>2028</v>
      </c>
      <c r="B23303" t="s">
        <v>1045</v>
      </c>
      <c r="C23303" t="s">
        <v>1013</v>
      </c>
      <c r="D23303" t="s">
        <v>972</v>
      </c>
      <c r="E23303" t="s">
        <v>1016</v>
      </c>
      <c r="F23303" s="86">
        <v>20592042.962489299</v>
      </c>
    </row>
    <row r="23304" spans="1:6">
      <c r="A23304">
        <v>2029</v>
      </c>
      <c r="B23304" t="s">
        <v>1045</v>
      </c>
      <c r="C23304" t="s">
        <v>1013</v>
      </c>
      <c r="D23304" t="s">
        <v>972</v>
      </c>
      <c r="E23304" t="s">
        <v>1016</v>
      </c>
      <c r="F23304" s="86">
        <v>20533470.560124598</v>
      </c>
    </row>
    <row r="23305" spans="1:6">
      <c r="A23305">
        <v>2030</v>
      </c>
      <c r="B23305" t="s">
        <v>1045</v>
      </c>
      <c r="C23305" t="s">
        <v>1013</v>
      </c>
      <c r="D23305" t="s">
        <v>972</v>
      </c>
      <c r="E23305" t="s">
        <v>1016</v>
      </c>
      <c r="F23305" s="86">
        <v>20507244.1113046</v>
      </c>
    </row>
    <row r="23306" spans="1:6">
      <c r="A23306">
        <v>2031</v>
      </c>
      <c r="B23306" t="s">
        <v>1045</v>
      </c>
      <c r="C23306" t="s">
        <v>1013</v>
      </c>
      <c r="D23306" t="s">
        <v>972</v>
      </c>
      <c r="E23306" t="s">
        <v>1016</v>
      </c>
      <c r="F23306" s="86">
        <v>20491025.916517001</v>
      </c>
    </row>
    <row r="23307" spans="1:6">
      <c r="A23307">
        <v>2032</v>
      </c>
      <c r="B23307" t="s">
        <v>1045</v>
      </c>
      <c r="C23307" t="s">
        <v>1013</v>
      </c>
      <c r="D23307" t="s">
        <v>972</v>
      </c>
      <c r="E23307" t="s">
        <v>1016</v>
      </c>
      <c r="F23307" s="86">
        <v>20486082.080187701</v>
      </c>
    </row>
    <row r="23308" spans="1:6">
      <c r="A23308">
        <v>2033</v>
      </c>
      <c r="B23308" t="s">
        <v>1045</v>
      </c>
      <c r="C23308" t="s">
        <v>1013</v>
      </c>
      <c r="D23308" t="s">
        <v>972</v>
      </c>
      <c r="E23308" t="s">
        <v>1016</v>
      </c>
      <c r="F23308" s="86">
        <v>20494673.503077</v>
      </c>
    </row>
    <row r="23309" spans="1:6">
      <c r="A23309">
        <v>2034</v>
      </c>
      <c r="B23309" t="s">
        <v>1045</v>
      </c>
      <c r="C23309" t="s">
        <v>1013</v>
      </c>
      <c r="D23309" t="s">
        <v>972</v>
      </c>
      <c r="E23309" t="s">
        <v>1016</v>
      </c>
      <c r="F23309" s="86">
        <v>20493075.799873099</v>
      </c>
    </row>
    <row r="23310" spans="1:6">
      <c r="A23310">
        <v>2035</v>
      </c>
      <c r="B23310" t="s">
        <v>1045</v>
      </c>
      <c r="C23310" t="s">
        <v>1013</v>
      </c>
      <c r="D23310" t="s">
        <v>972</v>
      </c>
      <c r="E23310" t="s">
        <v>1016</v>
      </c>
      <c r="F23310" s="86">
        <v>20457142.550455298</v>
      </c>
    </row>
    <row r="23311" spans="1:6">
      <c r="A23311">
        <v>2036</v>
      </c>
      <c r="B23311" t="s">
        <v>1045</v>
      </c>
      <c r="C23311" t="s">
        <v>1013</v>
      </c>
      <c r="D23311" t="s">
        <v>972</v>
      </c>
      <c r="E23311" t="s">
        <v>1016</v>
      </c>
      <c r="F23311" s="86">
        <v>20427479.532479499</v>
      </c>
    </row>
    <row r="23312" spans="1:6">
      <c r="A23312">
        <v>2037</v>
      </c>
      <c r="B23312" t="s">
        <v>1045</v>
      </c>
      <c r="C23312" t="s">
        <v>1013</v>
      </c>
      <c r="D23312" t="s">
        <v>972</v>
      </c>
      <c r="E23312" t="s">
        <v>1016</v>
      </c>
      <c r="F23312" s="86">
        <v>20406227.065332301</v>
      </c>
    </row>
    <row r="23313" spans="1:6">
      <c r="A23313">
        <v>2038</v>
      </c>
      <c r="B23313" t="s">
        <v>1045</v>
      </c>
      <c r="C23313" t="s">
        <v>1013</v>
      </c>
      <c r="D23313" t="s">
        <v>972</v>
      </c>
      <c r="E23313" t="s">
        <v>1016</v>
      </c>
      <c r="F23313" s="86">
        <v>20400137.705951098</v>
      </c>
    </row>
    <row r="23314" spans="1:6">
      <c r="A23314">
        <v>2039</v>
      </c>
      <c r="B23314" t="s">
        <v>1045</v>
      </c>
      <c r="C23314" t="s">
        <v>1013</v>
      </c>
      <c r="D23314" t="s">
        <v>972</v>
      </c>
      <c r="E23314" t="s">
        <v>1016</v>
      </c>
      <c r="F23314" s="86">
        <v>20394771.8348132</v>
      </c>
    </row>
    <row r="23315" spans="1:6">
      <c r="A23315">
        <v>2040</v>
      </c>
      <c r="B23315" t="s">
        <v>1045</v>
      </c>
      <c r="C23315" t="s">
        <v>1013</v>
      </c>
      <c r="D23315" t="s">
        <v>972</v>
      </c>
      <c r="E23315" t="s">
        <v>1016</v>
      </c>
      <c r="F23315" s="86">
        <v>20406287.356019199</v>
      </c>
    </row>
    <row r="23316" spans="1:6">
      <c r="A23316">
        <v>2041</v>
      </c>
      <c r="B23316" t="s">
        <v>1045</v>
      </c>
      <c r="C23316" t="s">
        <v>1013</v>
      </c>
      <c r="D23316" t="s">
        <v>972</v>
      </c>
      <c r="E23316" t="s">
        <v>1016</v>
      </c>
      <c r="F23316" s="86">
        <v>20415873.575243101</v>
      </c>
    </row>
    <row r="23317" spans="1:6">
      <c r="A23317">
        <v>2042</v>
      </c>
      <c r="B23317" t="s">
        <v>1045</v>
      </c>
      <c r="C23317" t="s">
        <v>1013</v>
      </c>
      <c r="D23317" t="s">
        <v>972</v>
      </c>
      <c r="E23317" t="s">
        <v>1016</v>
      </c>
      <c r="F23317" s="86">
        <v>20411592.936470199</v>
      </c>
    </row>
    <row r="23318" spans="1:6">
      <c r="A23318">
        <v>2043</v>
      </c>
      <c r="B23318" t="s">
        <v>1045</v>
      </c>
      <c r="C23318" t="s">
        <v>1013</v>
      </c>
      <c r="D23318" t="s">
        <v>972</v>
      </c>
      <c r="E23318" t="s">
        <v>1016</v>
      </c>
      <c r="F23318" s="86">
        <v>20391908.027183399</v>
      </c>
    </row>
    <row r="23319" spans="1:6">
      <c r="A23319">
        <v>2044</v>
      </c>
      <c r="B23319" t="s">
        <v>1045</v>
      </c>
      <c r="C23319" t="s">
        <v>1013</v>
      </c>
      <c r="D23319" t="s">
        <v>972</v>
      </c>
      <c r="E23319" t="s">
        <v>1016</v>
      </c>
      <c r="F23319" s="86">
        <v>20366254.3398894</v>
      </c>
    </row>
    <row r="23320" spans="1:6">
      <c r="A23320">
        <v>2045</v>
      </c>
      <c r="B23320" t="s">
        <v>1045</v>
      </c>
      <c r="C23320" t="s">
        <v>1013</v>
      </c>
      <c r="D23320" t="s">
        <v>972</v>
      </c>
      <c r="E23320" t="s">
        <v>1016</v>
      </c>
      <c r="F23320" s="86">
        <v>20337254.519469999</v>
      </c>
    </row>
    <row r="23321" spans="1:6">
      <c r="A23321">
        <v>2046</v>
      </c>
      <c r="B23321" t="s">
        <v>1045</v>
      </c>
      <c r="C23321" t="s">
        <v>1013</v>
      </c>
      <c r="D23321" t="s">
        <v>972</v>
      </c>
      <c r="E23321" t="s">
        <v>1016</v>
      </c>
      <c r="F23321" s="86">
        <v>20310907.4892761</v>
      </c>
    </row>
    <row r="23322" spans="1:6">
      <c r="A23322">
        <v>2047</v>
      </c>
      <c r="B23322" t="s">
        <v>1045</v>
      </c>
      <c r="C23322" t="s">
        <v>1013</v>
      </c>
      <c r="D23322" t="s">
        <v>972</v>
      </c>
      <c r="E23322" t="s">
        <v>1016</v>
      </c>
      <c r="F23322" s="86">
        <v>20291222.579989299</v>
      </c>
    </row>
    <row r="23323" spans="1:6">
      <c r="A23323">
        <v>2048</v>
      </c>
      <c r="B23323" t="s">
        <v>1045</v>
      </c>
      <c r="C23323" t="s">
        <v>1013</v>
      </c>
      <c r="D23323" t="s">
        <v>972</v>
      </c>
      <c r="E23323" t="s">
        <v>1016</v>
      </c>
      <c r="F23323" s="86">
        <v>20264272.642926</v>
      </c>
    </row>
    <row r="23324" spans="1:6">
      <c r="A23324">
        <v>2049</v>
      </c>
      <c r="B23324" t="s">
        <v>1045</v>
      </c>
      <c r="C23324" t="s">
        <v>1013</v>
      </c>
      <c r="D23324" t="s">
        <v>972</v>
      </c>
      <c r="E23324" t="s">
        <v>1016</v>
      </c>
      <c r="F23324" s="86">
        <v>20245552.3846303</v>
      </c>
    </row>
    <row r="23325" spans="1:6">
      <c r="A23325">
        <v>2050</v>
      </c>
      <c r="B23325" t="s">
        <v>1045</v>
      </c>
      <c r="C23325" t="s">
        <v>1013</v>
      </c>
      <c r="D23325" t="s">
        <v>972</v>
      </c>
      <c r="E23325" t="s">
        <v>1016</v>
      </c>
      <c r="F23325" s="86">
        <v>20224782.242978599</v>
      </c>
    </row>
    <row r="23326" spans="1:6">
      <c r="A23326">
        <v>2017</v>
      </c>
      <c r="B23326" t="s">
        <v>1046</v>
      </c>
      <c r="C23326" t="s">
        <v>1013</v>
      </c>
      <c r="D23326" t="s">
        <v>972</v>
      </c>
      <c r="E23326" t="s">
        <v>1016</v>
      </c>
      <c r="F23326" s="86">
        <v>14880691.670772901</v>
      </c>
    </row>
    <row r="23327" spans="1:6">
      <c r="A23327">
        <v>2018</v>
      </c>
      <c r="B23327" t="s">
        <v>1046</v>
      </c>
      <c r="C23327" t="s">
        <v>1013</v>
      </c>
      <c r="D23327" t="s">
        <v>972</v>
      </c>
      <c r="E23327" t="s">
        <v>1016</v>
      </c>
      <c r="F23327" s="86">
        <v>14614433.814665001</v>
      </c>
    </row>
    <row r="23328" spans="1:6">
      <c r="A23328">
        <v>2019</v>
      </c>
      <c r="B23328" t="s">
        <v>1046</v>
      </c>
      <c r="C23328" t="s">
        <v>1013</v>
      </c>
      <c r="D23328" t="s">
        <v>972</v>
      </c>
      <c r="E23328" t="s">
        <v>1016</v>
      </c>
      <c r="F23328" s="86">
        <v>14262593.0762369</v>
      </c>
    </row>
    <row r="23329" spans="1:6">
      <c r="A23329">
        <v>2020</v>
      </c>
      <c r="B23329" t="s">
        <v>1046</v>
      </c>
      <c r="C23329" t="s">
        <v>1013</v>
      </c>
      <c r="D23329" t="s">
        <v>972</v>
      </c>
      <c r="E23329" t="s">
        <v>1016</v>
      </c>
      <c r="F23329" s="86">
        <v>13932802.677859001</v>
      </c>
    </row>
    <row r="23330" spans="1:6">
      <c r="A23330">
        <v>2021</v>
      </c>
      <c r="B23330" t="s">
        <v>1046</v>
      </c>
      <c r="C23330" t="s">
        <v>1013</v>
      </c>
      <c r="D23330" t="s">
        <v>972</v>
      </c>
      <c r="E23330" t="s">
        <v>1016</v>
      </c>
      <c r="F23330" s="86">
        <v>13702396.3121366</v>
      </c>
    </row>
    <row r="23331" spans="1:6">
      <c r="A23331">
        <v>2022</v>
      </c>
      <c r="B23331" t="s">
        <v>1046</v>
      </c>
      <c r="C23331" t="s">
        <v>1013</v>
      </c>
      <c r="D23331" t="s">
        <v>972</v>
      </c>
      <c r="E23331" t="s">
        <v>1016</v>
      </c>
      <c r="F23331" s="86">
        <v>13655145.5834573</v>
      </c>
    </row>
    <row r="23332" spans="1:6">
      <c r="A23332">
        <v>2023</v>
      </c>
      <c r="B23332" t="s">
        <v>1046</v>
      </c>
      <c r="C23332" t="s">
        <v>1013</v>
      </c>
      <c r="D23332" t="s">
        <v>972</v>
      </c>
      <c r="E23332" t="s">
        <v>1016</v>
      </c>
      <c r="F23332" s="86">
        <v>13640005.662476299</v>
      </c>
    </row>
    <row r="23333" spans="1:6">
      <c r="A23333">
        <v>2024</v>
      </c>
      <c r="B23333" t="s">
        <v>1046</v>
      </c>
      <c r="C23333" t="s">
        <v>1013</v>
      </c>
      <c r="D23333" t="s">
        <v>972</v>
      </c>
      <c r="E23333" t="s">
        <v>1016</v>
      </c>
      <c r="F23333" s="86">
        <v>13619845.351573201</v>
      </c>
    </row>
    <row r="23334" spans="1:6">
      <c r="A23334">
        <v>2025</v>
      </c>
      <c r="B23334" t="s">
        <v>1046</v>
      </c>
      <c r="C23334" t="s">
        <v>1013</v>
      </c>
      <c r="D23334" t="s">
        <v>972</v>
      </c>
      <c r="E23334" t="s">
        <v>1016</v>
      </c>
      <c r="F23334" s="86">
        <v>13592243.050903</v>
      </c>
    </row>
    <row r="23335" spans="1:6">
      <c r="A23335">
        <v>2026</v>
      </c>
      <c r="B23335" t="s">
        <v>1046</v>
      </c>
      <c r="C23335" t="s">
        <v>1013</v>
      </c>
      <c r="D23335" t="s">
        <v>972</v>
      </c>
      <c r="E23335" t="s">
        <v>1016</v>
      </c>
      <c r="F23335" s="86">
        <v>13564266.6819642</v>
      </c>
    </row>
    <row r="23336" spans="1:6">
      <c r="A23336">
        <v>2027</v>
      </c>
      <c r="B23336" t="s">
        <v>1046</v>
      </c>
      <c r="C23336" t="s">
        <v>1013</v>
      </c>
      <c r="D23336" t="s">
        <v>972</v>
      </c>
      <c r="E23336" t="s">
        <v>1016</v>
      </c>
      <c r="F23336" s="86">
        <v>13501600.4030533</v>
      </c>
    </row>
    <row r="23337" spans="1:6">
      <c r="A23337">
        <v>2028</v>
      </c>
      <c r="B23337" t="s">
        <v>1046</v>
      </c>
      <c r="C23337" t="s">
        <v>1013</v>
      </c>
      <c r="D23337" t="s">
        <v>972</v>
      </c>
      <c r="E23337" t="s">
        <v>1016</v>
      </c>
      <c r="F23337" s="86">
        <v>13448581.1479144</v>
      </c>
    </row>
    <row r="23338" spans="1:6">
      <c r="A23338">
        <v>2029</v>
      </c>
      <c r="B23338" t="s">
        <v>1046</v>
      </c>
      <c r="C23338" t="s">
        <v>1013</v>
      </c>
      <c r="D23338" t="s">
        <v>972</v>
      </c>
      <c r="E23338" t="s">
        <v>1016</v>
      </c>
      <c r="F23338" s="86">
        <v>13410327.7454878</v>
      </c>
    </row>
    <row r="23339" spans="1:6">
      <c r="A23339">
        <v>2030</v>
      </c>
      <c r="B23339" t="s">
        <v>1046</v>
      </c>
      <c r="C23339" t="s">
        <v>1013</v>
      </c>
      <c r="D23339" t="s">
        <v>972</v>
      </c>
      <c r="E23339" t="s">
        <v>1016</v>
      </c>
      <c r="F23339" s="86">
        <v>13393199.3563415</v>
      </c>
    </row>
    <row r="23340" spans="1:6">
      <c r="A23340">
        <v>2031</v>
      </c>
      <c r="B23340" t="s">
        <v>1046</v>
      </c>
      <c r="C23340" t="s">
        <v>1013</v>
      </c>
      <c r="D23340" t="s">
        <v>972</v>
      </c>
      <c r="E23340" t="s">
        <v>1016</v>
      </c>
      <c r="F23340" s="86">
        <v>13382607.3179959</v>
      </c>
    </row>
    <row r="23341" spans="1:6">
      <c r="A23341">
        <v>2032</v>
      </c>
      <c r="B23341" t="s">
        <v>1046</v>
      </c>
      <c r="C23341" t="s">
        <v>1013</v>
      </c>
      <c r="D23341" t="s">
        <v>972</v>
      </c>
      <c r="E23341" t="s">
        <v>1016</v>
      </c>
      <c r="F23341" s="86">
        <v>13379378.5182028</v>
      </c>
    </row>
    <row r="23342" spans="1:6">
      <c r="A23342">
        <v>2033</v>
      </c>
      <c r="B23342" t="s">
        <v>1046</v>
      </c>
      <c r="C23342" t="s">
        <v>1013</v>
      </c>
      <c r="D23342" t="s">
        <v>972</v>
      </c>
      <c r="E23342" t="s">
        <v>1016</v>
      </c>
      <c r="F23342" s="86">
        <v>13384989.542233501</v>
      </c>
    </row>
    <row r="23343" spans="1:6">
      <c r="A23343">
        <v>2034</v>
      </c>
      <c r="B23343" t="s">
        <v>1046</v>
      </c>
      <c r="C23343" t="s">
        <v>1013</v>
      </c>
      <c r="D23343" t="s">
        <v>972</v>
      </c>
      <c r="E23343" t="s">
        <v>1016</v>
      </c>
      <c r="F23343" s="86">
        <v>13383946.0886418</v>
      </c>
    </row>
    <row r="23344" spans="1:6">
      <c r="A23344">
        <v>2035</v>
      </c>
      <c r="B23344" t="s">
        <v>1046</v>
      </c>
      <c r="C23344" t="s">
        <v>1013</v>
      </c>
      <c r="D23344" t="s">
        <v>972</v>
      </c>
      <c r="E23344" t="s">
        <v>1016</v>
      </c>
      <c r="F23344" s="86">
        <v>13360478.226731099</v>
      </c>
    </row>
    <row r="23345" spans="1:6">
      <c r="A23345">
        <v>2036</v>
      </c>
      <c r="B23345" t="s">
        <v>1046</v>
      </c>
      <c r="C23345" t="s">
        <v>1013</v>
      </c>
      <c r="D23345" t="s">
        <v>972</v>
      </c>
      <c r="E23345" t="s">
        <v>1016</v>
      </c>
      <c r="F23345" s="86">
        <v>13341105.4279726</v>
      </c>
    </row>
    <row r="23346" spans="1:6">
      <c r="A23346">
        <v>2037</v>
      </c>
      <c r="B23346" t="s">
        <v>1046</v>
      </c>
      <c r="C23346" t="s">
        <v>1013</v>
      </c>
      <c r="D23346" t="s">
        <v>972</v>
      </c>
      <c r="E23346" t="s">
        <v>1016</v>
      </c>
      <c r="F23346" s="86">
        <v>13327225.5264231</v>
      </c>
    </row>
    <row r="23347" spans="1:6">
      <c r="A23347">
        <v>2038</v>
      </c>
      <c r="B23347" t="s">
        <v>1046</v>
      </c>
      <c r="C23347" t="s">
        <v>1013</v>
      </c>
      <c r="D23347" t="s">
        <v>972</v>
      </c>
      <c r="E23347" t="s">
        <v>1016</v>
      </c>
      <c r="F23347" s="86">
        <v>13323248.590092599</v>
      </c>
    </row>
    <row r="23348" spans="1:6">
      <c r="A23348">
        <v>2039</v>
      </c>
      <c r="B23348" t="s">
        <v>1046</v>
      </c>
      <c r="C23348" t="s">
        <v>1013</v>
      </c>
      <c r="D23348" t="s">
        <v>972</v>
      </c>
      <c r="E23348" t="s">
        <v>1016</v>
      </c>
      <c r="F23348" s="86">
        <v>13319744.1610488</v>
      </c>
    </row>
    <row r="23349" spans="1:6">
      <c r="A23349">
        <v>2040</v>
      </c>
      <c r="B23349" t="s">
        <v>1046</v>
      </c>
      <c r="C23349" t="s">
        <v>1013</v>
      </c>
      <c r="D23349" t="s">
        <v>972</v>
      </c>
      <c r="E23349" t="s">
        <v>1016</v>
      </c>
      <c r="F23349" s="86">
        <v>13327264.9020303</v>
      </c>
    </row>
    <row r="23350" spans="1:6">
      <c r="A23350">
        <v>2041</v>
      </c>
      <c r="B23350" t="s">
        <v>1046</v>
      </c>
      <c r="C23350" t="s">
        <v>1013</v>
      </c>
      <c r="D23350" t="s">
        <v>972</v>
      </c>
      <c r="E23350" t="s">
        <v>1016</v>
      </c>
      <c r="F23350" s="86">
        <v>13333525.623580299</v>
      </c>
    </row>
    <row r="23351" spans="1:6">
      <c r="A23351">
        <v>2042</v>
      </c>
      <c r="B23351" t="s">
        <v>1046</v>
      </c>
      <c r="C23351" t="s">
        <v>1013</v>
      </c>
      <c r="D23351" t="s">
        <v>972</v>
      </c>
      <c r="E23351" t="s">
        <v>1016</v>
      </c>
      <c r="F23351" s="86">
        <v>13330729.955466799</v>
      </c>
    </row>
    <row r="23352" spans="1:6">
      <c r="A23352">
        <v>2043</v>
      </c>
      <c r="B23352" t="s">
        <v>1046</v>
      </c>
      <c r="C23352" t="s">
        <v>1013</v>
      </c>
      <c r="D23352" t="s">
        <v>972</v>
      </c>
      <c r="E23352" t="s">
        <v>1016</v>
      </c>
      <c r="F23352" s="86">
        <v>13317873.8197053</v>
      </c>
    </row>
    <row r="23353" spans="1:6">
      <c r="A23353">
        <v>2044</v>
      </c>
      <c r="B23353" t="s">
        <v>1046</v>
      </c>
      <c r="C23353" t="s">
        <v>1013</v>
      </c>
      <c r="D23353" t="s">
        <v>972</v>
      </c>
      <c r="E23353" t="s">
        <v>1016</v>
      </c>
      <c r="F23353" s="86">
        <v>13301119.4988278</v>
      </c>
    </row>
    <row r="23354" spans="1:6">
      <c r="A23354">
        <v>2045</v>
      </c>
      <c r="B23354" t="s">
        <v>1046</v>
      </c>
      <c r="C23354" t="s">
        <v>1013</v>
      </c>
      <c r="D23354" t="s">
        <v>972</v>
      </c>
      <c r="E23354" t="s">
        <v>1016</v>
      </c>
      <c r="F23354" s="86">
        <v>13282179.8317488</v>
      </c>
    </row>
    <row r="23355" spans="1:6">
      <c r="A23355">
        <v>2046</v>
      </c>
      <c r="B23355" t="s">
        <v>1046</v>
      </c>
      <c r="C23355" t="s">
        <v>1013</v>
      </c>
      <c r="D23355" t="s">
        <v>972</v>
      </c>
      <c r="E23355" t="s">
        <v>1016</v>
      </c>
      <c r="F23355" s="86">
        <v>13264972.6913881</v>
      </c>
    </row>
    <row r="23356" spans="1:6">
      <c r="A23356">
        <v>2047</v>
      </c>
      <c r="B23356" t="s">
        <v>1046</v>
      </c>
      <c r="C23356" t="s">
        <v>1013</v>
      </c>
      <c r="D23356" t="s">
        <v>972</v>
      </c>
      <c r="E23356" t="s">
        <v>1016</v>
      </c>
      <c r="F23356" s="86">
        <v>13252116.555626599</v>
      </c>
    </row>
    <row r="23357" spans="1:6">
      <c r="A23357">
        <v>2048</v>
      </c>
      <c r="B23357" t="s">
        <v>1046</v>
      </c>
      <c r="C23357" t="s">
        <v>1013</v>
      </c>
      <c r="D23357" t="s">
        <v>972</v>
      </c>
      <c r="E23357" t="s">
        <v>1016</v>
      </c>
      <c r="F23357" s="86">
        <v>13234515.6591936</v>
      </c>
    </row>
    <row r="23358" spans="1:6">
      <c r="A23358">
        <v>2049</v>
      </c>
      <c r="B23358" t="s">
        <v>1046</v>
      </c>
      <c r="C23358" t="s">
        <v>1013</v>
      </c>
      <c r="D23358" t="s">
        <v>972</v>
      </c>
      <c r="E23358" t="s">
        <v>1016</v>
      </c>
      <c r="F23358" s="86">
        <v>13222289.533147801</v>
      </c>
    </row>
    <row r="23359" spans="1:6">
      <c r="A23359">
        <v>2050</v>
      </c>
      <c r="B23359" t="s">
        <v>1046</v>
      </c>
      <c r="C23359" t="s">
        <v>1013</v>
      </c>
      <c r="D23359" t="s">
        <v>972</v>
      </c>
      <c r="E23359" t="s">
        <v>1016</v>
      </c>
      <c r="F23359" s="86">
        <v>13208724.6364561</v>
      </c>
    </row>
    <row r="23360" spans="1:6">
      <c r="A23360">
        <v>2017</v>
      </c>
      <c r="B23360" t="s">
        <v>1047</v>
      </c>
      <c r="C23360" t="s">
        <v>1013</v>
      </c>
      <c r="D23360" t="s">
        <v>972</v>
      </c>
      <c r="E23360" t="s">
        <v>1016</v>
      </c>
      <c r="F23360" s="86">
        <v>6550065.60865435</v>
      </c>
    </row>
    <row r="23361" spans="1:6">
      <c r="A23361">
        <v>2018</v>
      </c>
      <c r="B23361" t="s">
        <v>1047</v>
      </c>
      <c r="C23361" t="s">
        <v>1013</v>
      </c>
      <c r="D23361" t="s">
        <v>972</v>
      </c>
      <c r="E23361" t="s">
        <v>1016</v>
      </c>
      <c r="F23361" s="86">
        <v>6432866.3235061197</v>
      </c>
    </row>
    <row r="23362" spans="1:6">
      <c r="A23362">
        <v>2019</v>
      </c>
      <c r="B23362" t="s">
        <v>1047</v>
      </c>
      <c r="C23362" t="s">
        <v>1013</v>
      </c>
      <c r="D23362" t="s">
        <v>972</v>
      </c>
      <c r="E23362" t="s">
        <v>1016</v>
      </c>
      <c r="F23362" s="86">
        <v>6277995.8395602396</v>
      </c>
    </row>
    <row r="23363" spans="1:6">
      <c r="A23363">
        <v>2020</v>
      </c>
      <c r="B23363" t="s">
        <v>1047</v>
      </c>
      <c r="C23363" t="s">
        <v>1013</v>
      </c>
      <c r="D23363" t="s">
        <v>972</v>
      </c>
      <c r="E23363" t="s">
        <v>1016</v>
      </c>
      <c r="F23363" s="86">
        <v>6132831.3005541796</v>
      </c>
    </row>
    <row r="23364" spans="1:6">
      <c r="A23364">
        <v>2021</v>
      </c>
      <c r="B23364" t="s">
        <v>1047</v>
      </c>
      <c r="C23364" t="s">
        <v>1013</v>
      </c>
      <c r="D23364" t="s">
        <v>972</v>
      </c>
      <c r="E23364" t="s">
        <v>1016</v>
      </c>
      <c r="F23364" s="86">
        <v>6031412.8419554103</v>
      </c>
    </row>
    <row r="23365" spans="1:6">
      <c r="A23365">
        <v>2022</v>
      </c>
      <c r="B23365" t="s">
        <v>1047</v>
      </c>
      <c r="C23365" t="s">
        <v>1013</v>
      </c>
      <c r="D23365" t="s">
        <v>972</v>
      </c>
      <c r="E23365" t="s">
        <v>1016</v>
      </c>
      <c r="F23365" s="86">
        <v>6010614.3885129597</v>
      </c>
    </row>
    <row r="23366" spans="1:6">
      <c r="A23366">
        <v>2023</v>
      </c>
      <c r="B23366" t="s">
        <v>1047</v>
      </c>
      <c r="C23366" t="s">
        <v>1013</v>
      </c>
      <c r="D23366" t="s">
        <v>972</v>
      </c>
      <c r="E23366" t="s">
        <v>1016</v>
      </c>
      <c r="F23366" s="86">
        <v>6003950.2173891095</v>
      </c>
    </row>
    <row r="23367" spans="1:6">
      <c r="A23367">
        <v>2024</v>
      </c>
      <c r="B23367" t="s">
        <v>1047</v>
      </c>
      <c r="C23367" t="s">
        <v>1013</v>
      </c>
      <c r="D23367" t="s">
        <v>972</v>
      </c>
      <c r="E23367" t="s">
        <v>1016</v>
      </c>
      <c r="F23367" s="86">
        <v>5995076.2105869902</v>
      </c>
    </row>
    <row r="23368" spans="1:6">
      <c r="A23368">
        <v>2025</v>
      </c>
      <c r="B23368" t="s">
        <v>1047</v>
      </c>
      <c r="C23368" t="s">
        <v>1013</v>
      </c>
      <c r="D23368" t="s">
        <v>972</v>
      </c>
      <c r="E23368" t="s">
        <v>1016</v>
      </c>
      <c r="F23368" s="86">
        <v>5982926.4473676896</v>
      </c>
    </row>
    <row r="23369" spans="1:6">
      <c r="A23369">
        <v>2026</v>
      </c>
      <c r="B23369" t="s">
        <v>1047</v>
      </c>
      <c r="C23369" t="s">
        <v>1013</v>
      </c>
      <c r="D23369" t="s">
        <v>972</v>
      </c>
      <c r="E23369" t="s">
        <v>1016</v>
      </c>
      <c r="F23369" s="86">
        <v>5970612.0297253104</v>
      </c>
    </row>
    <row r="23370" spans="1:6">
      <c r="A23370">
        <v>2027</v>
      </c>
      <c r="B23370" t="s">
        <v>1047</v>
      </c>
      <c r="C23370" t="s">
        <v>1013</v>
      </c>
      <c r="D23370" t="s">
        <v>972</v>
      </c>
      <c r="E23370" t="s">
        <v>1016</v>
      </c>
      <c r="F23370" s="86">
        <v>5943028.0808472503</v>
      </c>
    </row>
    <row r="23371" spans="1:6">
      <c r="A23371">
        <v>2028</v>
      </c>
      <c r="B23371" t="s">
        <v>1047</v>
      </c>
      <c r="C23371" t="s">
        <v>1013</v>
      </c>
      <c r="D23371" t="s">
        <v>972</v>
      </c>
      <c r="E23371" t="s">
        <v>1016</v>
      </c>
      <c r="F23371" s="86">
        <v>5919690.4828803698</v>
      </c>
    </row>
    <row r="23372" spans="1:6">
      <c r="A23372">
        <v>2029</v>
      </c>
      <c r="B23372" t="s">
        <v>1047</v>
      </c>
      <c r="C23372" t="s">
        <v>1013</v>
      </c>
      <c r="D23372" t="s">
        <v>972</v>
      </c>
      <c r="E23372" t="s">
        <v>1016</v>
      </c>
      <c r="F23372" s="86">
        <v>5902852.4016142404</v>
      </c>
    </row>
    <row r="23373" spans="1:6">
      <c r="A23373">
        <v>2030</v>
      </c>
      <c r="B23373" t="s">
        <v>1047</v>
      </c>
      <c r="C23373" t="s">
        <v>1013</v>
      </c>
      <c r="D23373" t="s">
        <v>972</v>
      </c>
      <c r="E23373" t="s">
        <v>1016</v>
      </c>
      <c r="F23373" s="86">
        <v>5895312.9622413497</v>
      </c>
    </row>
    <row r="23374" spans="1:6">
      <c r="A23374">
        <v>2031</v>
      </c>
      <c r="B23374" t="s">
        <v>1047</v>
      </c>
      <c r="C23374" t="s">
        <v>1013</v>
      </c>
      <c r="D23374" t="s">
        <v>972</v>
      </c>
      <c r="E23374" t="s">
        <v>1016</v>
      </c>
      <c r="F23374" s="86">
        <v>5890650.6422613403</v>
      </c>
    </row>
    <row r="23375" spans="1:6">
      <c r="A23375">
        <v>2032</v>
      </c>
      <c r="B23375" t="s">
        <v>1047</v>
      </c>
      <c r="C23375" t="s">
        <v>1013</v>
      </c>
      <c r="D23375" t="s">
        <v>972</v>
      </c>
      <c r="E23375" t="s">
        <v>1016</v>
      </c>
      <c r="F23375" s="86">
        <v>5889229.4146094397</v>
      </c>
    </row>
    <row r="23376" spans="1:6">
      <c r="A23376">
        <v>2033</v>
      </c>
      <c r="B23376" t="s">
        <v>1047</v>
      </c>
      <c r="C23376" t="s">
        <v>1013</v>
      </c>
      <c r="D23376" t="s">
        <v>972</v>
      </c>
      <c r="E23376" t="s">
        <v>1016</v>
      </c>
      <c r="F23376" s="86">
        <v>5891699.2309557302</v>
      </c>
    </row>
    <row r="23377" spans="1:6">
      <c r="A23377">
        <v>2034</v>
      </c>
      <c r="B23377" t="s">
        <v>1047</v>
      </c>
      <c r="C23377" t="s">
        <v>1013</v>
      </c>
      <c r="D23377" t="s">
        <v>972</v>
      </c>
      <c r="E23377" t="s">
        <v>1016</v>
      </c>
      <c r="F23377" s="86">
        <v>5891239.9317755401</v>
      </c>
    </row>
    <row r="23378" spans="1:6">
      <c r="A23378">
        <v>2035</v>
      </c>
      <c r="B23378" t="s">
        <v>1047</v>
      </c>
      <c r="C23378" t="s">
        <v>1013</v>
      </c>
      <c r="D23378" t="s">
        <v>972</v>
      </c>
      <c r="E23378" t="s">
        <v>1016</v>
      </c>
      <c r="F23378" s="86">
        <v>5880910.0332324598</v>
      </c>
    </row>
    <row r="23379" spans="1:6">
      <c r="A23379">
        <v>2036</v>
      </c>
      <c r="B23379" t="s">
        <v>1047</v>
      </c>
      <c r="C23379" t="s">
        <v>1013</v>
      </c>
      <c r="D23379" t="s">
        <v>972</v>
      </c>
      <c r="E23379" t="s">
        <v>1016</v>
      </c>
      <c r="F23379" s="86">
        <v>5872382.6673210496</v>
      </c>
    </row>
    <row r="23380" spans="1:6">
      <c r="A23380">
        <v>2037</v>
      </c>
      <c r="B23380" t="s">
        <v>1047</v>
      </c>
      <c r="C23380" t="s">
        <v>1013</v>
      </c>
      <c r="D23380" t="s">
        <v>972</v>
      </c>
      <c r="E23380" t="s">
        <v>1016</v>
      </c>
      <c r="F23380" s="86">
        <v>5866273.1216223296</v>
      </c>
    </row>
    <row r="23381" spans="1:6">
      <c r="A23381">
        <v>2038</v>
      </c>
      <c r="B23381" t="s">
        <v>1047</v>
      </c>
      <c r="C23381" t="s">
        <v>1013</v>
      </c>
      <c r="D23381" t="s">
        <v>972</v>
      </c>
      <c r="E23381" t="s">
        <v>1016</v>
      </c>
      <c r="F23381" s="86">
        <v>5864522.5851242598</v>
      </c>
    </row>
    <row r="23382" spans="1:6">
      <c r="A23382">
        <v>2039</v>
      </c>
      <c r="B23382" t="s">
        <v>1047</v>
      </c>
      <c r="C23382" t="s">
        <v>1013</v>
      </c>
      <c r="D23382" t="s">
        <v>972</v>
      </c>
      <c r="E23382" t="s">
        <v>1016</v>
      </c>
      <c r="F23382" s="86">
        <v>5862980.0331606101</v>
      </c>
    </row>
    <row r="23383" spans="1:6">
      <c r="A23383">
        <v>2040</v>
      </c>
      <c r="B23383" t="s">
        <v>1047</v>
      </c>
      <c r="C23383" t="s">
        <v>1013</v>
      </c>
      <c r="D23383" t="s">
        <v>972</v>
      </c>
      <c r="E23383" t="s">
        <v>1016</v>
      </c>
      <c r="F23383" s="86">
        <v>5866290.4536668602</v>
      </c>
    </row>
    <row r="23384" spans="1:6">
      <c r="A23384">
        <v>2041</v>
      </c>
      <c r="B23384" t="s">
        <v>1047</v>
      </c>
      <c r="C23384" t="s">
        <v>1013</v>
      </c>
      <c r="D23384" t="s">
        <v>972</v>
      </c>
      <c r="E23384" t="s">
        <v>1016</v>
      </c>
      <c r="F23384" s="86">
        <v>5869046.2487479895</v>
      </c>
    </row>
    <row r="23385" spans="1:6">
      <c r="A23385">
        <v>2042</v>
      </c>
      <c r="B23385" t="s">
        <v>1047</v>
      </c>
      <c r="C23385" t="s">
        <v>1013</v>
      </c>
      <c r="D23385" t="s">
        <v>972</v>
      </c>
      <c r="E23385" t="s">
        <v>1016</v>
      </c>
      <c r="F23385" s="86">
        <v>5867815.6735859802</v>
      </c>
    </row>
    <row r="23386" spans="1:6">
      <c r="A23386">
        <v>2043</v>
      </c>
      <c r="B23386" t="s">
        <v>1047</v>
      </c>
      <c r="C23386" t="s">
        <v>1013</v>
      </c>
      <c r="D23386" t="s">
        <v>972</v>
      </c>
      <c r="E23386" t="s">
        <v>1016</v>
      </c>
      <c r="F23386" s="86">
        <v>5862156.7610451803</v>
      </c>
    </row>
    <row r="23387" spans="1:6">
      <c r="A23387">
        <v>2044</v>
      </c>
      <c r="B23387" t="s">
        <v>1047</v>
      </c>
      <c r="C23387" t="s">
        <v>1013</v>
      </c>
      <c r="D23387" t="s">
        <v>972</v>
      </c>
      <c r="E23387" t="s">
        <v>1016</v>
      </c>
      <c r="F23387" s="86">
        <v>5854781.97609537</v>
      </c>
    </row>
    <row r="23388" spans="1:6">
      <c r="A23388">
        <v>2045</v>
      </c>
      <c r="B23388" t="s">
        <v>1047</v>
      </c>
      <c r="C23388" t="s">
        <v>1013</v>
      </c>
      <c r="D23388" t="s">
        <v>972</v>
      </c>
      <c r="E23388" t="s">
        <v>1016</v>
      </c>
      <c r="F23388" s="86">
        <v>5846445.2626738502</v>
      </c>
    </row>
    <row r="23389" spans="1:6">
      <c r="A23389">
        <v>2046</v>
      </c>
      <c r="B23389" t="s">
        <v>1047</v>
      </c>
      <c r="C23389" t="s">
        <v>1013</v>
      </c>
      <c r="D23389" t="s">
        <v>972</v>
      </c>
      <c r="E23389" t="s">
        <v>1016</v>
      </c>
      <c r="F23389" s="86">
        <v>5838871.1592118898</v>
      </c>
    </row>
    <row r="23390" spans="1:6">
      <c r="A23390">
        <v>2047</v>
      </c>
      <c r="B23390" t="s">
        <v>1047</v>
      </c>
      <c r="C23390" t="s">
        <v>1013</v>
      </c>
      <c r="D23390" t="s">
        <v>972</v>
      </c>
      <c r="E23390" t="s">
        <v>1016</v>
      </c>
      <c r="F23390" s="86">
        <v>5833212.2466710899</v>
      </c>
    </row>
    <row r="23391" spans="1:6">
      <c r="A23391">
        <v>2048</v>
      </c>
      <c r="B23391" t="s">
        <v>1047</v>
      </c>
      <c r="C23391" t="s">
        <v>1013</v>
      </c>
      <c r="D23391" t="s">
        <v>972</v>
      </c>
      <c r="E23391" t="s">
        <v>1016</v>
      </c>
      <c r="F23391" s="86">
        <v>5825464.8227637801</v>
      </c>
    </row>
    <row r="23392" spans="1:6">
      <c r="A23392">
        <v>2049</v>
      </c>
      <c r="B23392" t="s">
        <v>1047</v>
      </c>
      <c r="C23392" t="s">
        <v>1013</v>
      </c>
      <c r="D23392" t="s">
        <v>972</v>
      </c>
      <c r="E23392" t="s">
        <v>1016</v>
      </c>
      <c r="F23392" s="86">
        <v>5820083.2229355499</v>
      </c>
    </row>
    <row r="23393" spans="1:6">
      <c r="A23393">
        <v>2050</v>
      </c>
      <c r="B23393" t="s">
        <v>1047</v>
      </c>
      <c r="C23393" t="s">
        <v>1013</v>
      </c>
      <c r="D23393" t="s">
        <v>972</v>
      </c>
      <c r="E23393" t="s">
        <v>1016</v>
      </c>
      <c r="F23393" s="86">
        <v>5814112.3335931096</v>
      </c>
    </row>
    <row r="23394" spans="1:6">
      <c r="A23394">
        <v>2017</v>
      </c>
      <c r="B23394" t="s">
        <v>1048</v>
      </c>
      <c r="C23394" t="s">
        <v>1013</v>
      </c>
      <c r="D23394" t="s">
        <v>972</v>
      </c>
      <c r="E23394" t="s">
        <v>1016</v>
      </c>
      <c r="F23394" s="86">
        <v>15302189.0023505</v>
      </c>
    </row>
    <row r="23395" spans="1:6">
      <c r="A23395">
        <v>2018</v>
      </c>
      <c r="B23395" t="s">
        <v>1048</v>
      </c>
      <c r="C23395" t="s">
        <v>1013</v>
      </c>
      <c r="D23395" t="s">
        <v>972</v>
      </c>
      <c r="E23395" t="s">
        <v>1016</v>
      </c>
      <c r="F23395" s="86">
        <v>15028389.361334801</v>
      </c>
    </row>
    <row r="23396" spans="1:6">
      <c r="A23396">
        <v>2019</v>
      </c>
      <c r="B23396" t="s">
        <v>1048</v>
      </c>
      <c r="C23396" t="s">
        <v>1013</v>
      </c>
      <c r="D23396" t="s">
        <v>972</v>
      </c>
      <c r="E23396" t="s">
        <v>1016</v>
      </c>
      <c r="F23396" s="86">
        <v>14666582.6928498</v>
      </c>
    </row>
    <row r="23397" spans="1:6">
      <c r="A23397">
        <v>2020</v>
      </c>
      <c r="B23397" t="s">
        <v>1048</v>
      </c>
      <c r="C23397" t="s">
        <v>1013</v>
      </c>
      <c r="D23397" t="s">
        <v>972</v>
      </c>
      <c r="E23397" t="s">
        <v>1016</v>
      </c>
      <c r="F23397" s="86">
        <v>14327450.942875501</v>
      </c>
    </row>
    <row r="23398" spans="1:6">
      <c r="A23398">
        <v>2021</v>
      </c>
      <c r="B23398" t="s">
        <v>1048</v>
      </c>
      <c r="C23398" t="s">
        <v>1013</v>
      </c>
      <c r="D23398" t="s">
        <v>972</v>
      </c>
      <c r="E23398" t="s">
        <v>1016</v>
      </c>
      <c r="F23398" s="86">
        <v>14090518.289902501</v>
      </c>
    </row>
    <row r="23399" spans="1:6">
      <c r="A23399">
        <v>2022</v>
      </c>
      <c r="B23399" t="s">
        <v>1048</v>
      </c>
      <c r="C23399" t="s">
        <v>1013</v>
      </c>
      <c r="D23399" t="s">
        <v>972</v>
      </c>
      <c r="E23399" t="s">
        <v>1016</v>
      </c>
      <c r="F23399" s="86">
        <v>14041929.1788083</v>
      </c>
    </row>
    <row r="23400" spans="1:6">
      <c r="A23400">
        <v>2023</v>
      </c>
      <c r="B23400" t="s">
        <v>1048</v>
      </c>
      <c r="C23400" t="s">
        <v>1013</v>
      </c>
      <c r="D23400" t="s">
        <v>972</v>
      </c>
      <c r="E23400" t="s">
        <v>1016</v>
      </c>
      <c r="F23400" s="86">
        <v>14026360.4177953</v>
      </c>
    </row>
    <row r="23401" spans="1:6">
      <c r="A23401">
        <v>2024</v>
      </c>
      <c r="B23401" t="s">
        <v>1048</v>
      </c>
      <c r="C23401" t="s">
        <v>1013</v>
      </c>
      <c r="D23401" t="s">
        <v>972</v>
      </c>
      <c r="E23401" t="s">
        <v>1016</v>
      </c>
      <c r="F23401" s="86">
        <v>14005629.0637284</v>
      </c>
    </row>
    <row r="23402" spans="1:6">
      <c r="A23402">
        <v>2025</v>
      </c>
      <c r="B23402" t="s">
        <v>1048</v>
      </c>
      <c r="C23402" t="s">
        <v>1013</v>
      </c>
      <c r="D23402" t="s">
        <v>972</v>
      </c>
      <c r="E23402" t="s">
        <v>1016</v>
      </c>
      <c r="F23402" s="86">
        <v>13977244.924664199</v>
      </c>
    </row>
    <row r="23403" spans="1:6">
      <c r="A23403">
        <v>2026</v>
      </c>
      <c r="B23403" t="s">
        <v>1048</v>
      </c>
      <c r="C23403" t="s">
        <v>1013</v>
      </c>
      <c r="D23403" t="s">
        <v>972</v>
      </c>
      <c r="E23403" t="s">
        <v>1016</v>
      </c>
      <c r="F23403" s="86">
        <v>13948476.1218039</v>
      </c>
    </row>
    <row r="23404" spans="1:6">
      <c r="A23404">
        <v>2027</v>
      </c>
      <c r="B23404" t="s">
        <v>1048</v>
      </c>
      <c r="C23404" t="s">
        <v>1013</v>
      </c>
      <c r="D23404" t="s">
        <v>972</v>
      </c>
      <c r="E23404" t="s">
        <v>1016</v>
      </c>
      <c r="F23404" s="86">
        <v>13884034.8132152</v>
      </c>
    </row>
    <row r="23405" spans="1:6">
      <c r="A23405">
        <v>2028</v>
      </c>
      <c r="B23405" t="s">
        <v>1048</v>
      </c>
      <c r="C23405" t="s">
        <v>1013</v>
      </c>
      <c r="D23405" t="s">
        <v>972</v>
      </c>
      <c r="E23405" t="s">
        <v>1016</v>
      </c>
      <c r="F23405" s="86">
        <v>13829513.781475</v>
      </c>
    </row>
    <row r="23406" spans="1:6">
      <c r="A23406">
        <v>2029</v>
      </c>
      <c r="B23406" t="s">
        <v>1048</v>
      </c>
      <c r="C23406" t="s">
        <v>1013</v>
      </c>
      <c r="D23406" t="s">
        <v>972</v>
      </c>
      <c r="E23406" t="s">
        <v>1016</v>
      </c>
      <c r="F23406" s="86">
        <v>13790176.846951701</v>
      </c>
    </row>
    <row r="23407" spans="1:6">
      <c r="A23407">
        <v>2030</v>
      </c>
      <c r="B23407" t="s">
        <v>1048</v>
      </c>
      <c r="C23407" t="s">
        <v>1013</v>
      </c>
      <c r="D23407" t="s">
        <v>972</v>
      </c>
      <c r="E23407" t="s">
        <v>1016</v>
      </c>
      <c r="F23407" s="86">
        <v>13772563.29418</v>
      </c>
    </row>
    <row r="23408" spans="1:6">
      <c r="A23408">
        <v>2031</v>
      </c>
      <c r="B23408" t="s">
        <v>1048</v>
      </c>
      <c r="C23408" t="s">
        <v>1013</v>
      </c>
      <c r="D23408" t="s">
        <v>972</v>
      </c>
      <c r="E23408" t="s">
        <v>1016</v>
      </c>
      <c r="F23408" s="86">
        <v>13761671.2351098</v>
      </c>
    </row>
    <row r="23409" spans="1:6">
      <c r="A23409">
        <v>2032</v>
      </c>
      <c r="B23409" t="s">
        <v>1048</v>
      </c>
      <c r="C23409" t="s">
        <v>1013</v>
      </c>
      <c r="D23409" t="s">
        <v>972</v>
      </c>
      <c r="E23409" t="s">
        <v>1016</v>
      </c>
      <c r="F23409" s="86">
        <v>13758350.979185</v>
      </c>
    </row>
    <row r="23410" spans="1:6">
      <c r="A23410">
        <v>2033</v>
      </c>
      <c r="B23410" t="s">
        <v>1048</v>
      </c>
      <c r="C23410" t="s">
        <v>1013</v>
      </c>
      <c r="D23410" t="s">
        <v>972</v>
      </c>
      <c r="E23410" t="s">
        <v>1016</v>
      </c>
      <c r="F23410" s="86">
        <v>13764120.9361274</v>
      </c>
    </row>
    <row r="23411" spans="1:6">
      <c r="A23411">
        <v>2034</v>
      </c>
      <c r="B23411" t="s">
        <v>1048</v>
      </c>
      <c r="C23411" t="s">
        <v>1013</v>
      </c>
      <c r="D23411" t="s">
        <v>972</v>
      </c>
      <c r="E23411" t="s">
        <v>1016</v>
      </c>
      <c r="F23411" s="86">
        <v>13763047.9265908</v>
      </c>
    </row>
    <row r="23412" spans="1:6">
      <c r="A23412">
        <v>2035</v>
      </c>
      <c r="B23412" t="s">
        <v>1048</v>
      </c>
      <c r="C23412" t="s">
        <v>1013</v>
      </c>
      <c r="D23412" t="s">
        <v>972</v>
      </c>
      <c r="E23412" t="s">
        <v>1016</v>
      </c>
      <c r="F23412" s="86">
        <v>13738915.3347473</v>
      </c>
    </row>
    <row r="23413" spans="1:6">
      <c r="A23413">
        <v>2036</v>
      </c>
      <c r="B23413" t="s">
        <v>1048</v>
      </c>
      <c r="C23413" t="s">
        <v>1013</v>
      </c>
      <c r="D23413" t="s">
        <v>972</v>
      </c>
      <c r="E23413" t="s">
        <v>1016</v>
      </c>
      <c r="F23413" s="86">
        <v>13718993.7991987</v>
      </c>
    </row>
    <row r="23414" spans="1:6">
      <c r="A23414">
        <v>2037</v>
      </c>
      <c r="B23414" t="s">
        <v>1048</v>
      </c>
      <c r="C23414" t="s">
        <v>1013</v>
      </c>
      <c r="D23414" t="s">
        <v>972</v>
      </c>
      <c r="E23414" t="s">
        <v>1016</v>
      </c>
      <c r="F23414" s="86">
        <v>13704720.747814801</v>
      </c>
    </row>
    <row r="23415" spans="1:6">
      <c r="A23415">
        <v>2038</v>
      </c>
      <c r="B23415" t="s">
        <v>1048</v>
      </c>
      <c r="C23415" t="s">
        <v>1013</v>
      </c>
      <c r="D23415" t="s">
        <v>972</v>
      </c>
      <c r="E23415" t="s">
        <v>1016</v>
      </c>
      <c r="F23415" s="86">
        <v>13700631.1642977</v>
      </c>
    </row>
    <row r="23416" spans="1:6">
      <c r="A23416">
        <v>2039</v>
      </c>
      <c r="B23416" t="s">
        <v>1048</v>
      </c>
      <c r="C23416" t="s">
        <v>1013</v>
      </c>
      <c r="D23416" t="s">
        <v>972</v>
      </c>
      <c r="E23416" t="s">
        <v>1016</v>
      </c>
      <c r="F23416" s="86">
        <v>13697027.4718915</v>
      </c>
    </row>
    <row r="23417" spans="1:6">
      <c r="A23417">
        <v>2040</v>
      </c>
      <c r="B23417" t="s">
        <v>1048</v>
      </c>
      <c r="C23417" t="s">
        <v>1013</v>
      </c>
      <c r="D23417" t="s">
        <v>972</v>
      </c>
      <c r="E23417" t="s">
        <v>1016</v>
      </c>
      <c r="F23417" s="86">
        <v>13704761.238740699</v>
      </c>
    </row>
    <row r="23418" spans="1:6">
      <c r="A23418">
        <v>2041</v>
      </c>
      <c r="B23418" t="s">
        <v>1048</v>
      </c>
      <c r="C23418" t="s">
        <v>1013</v>
      </c>
      <c r="D23418" t="s">
        <v>972</v>
      </c>
      <c r="E23418" t="s">
        <v>1016</v>
      </c>
      <c r="F23418" s="86">
        <v>13711199.2959607</v>
      </c>
    </row>
    <row r="23419" spans="1:6">
      <c r="A23419">
        <v>2042</v>
      </c>
      <c r="B23419" t="s">
        <v>1048</v>
      </c>
      <c r="C23419" t="s">
        <v>1013</v>
      </c>
      <c r="D23419" t="s">
        <v>972</v>
      </c>
      <c r="E23419" t="s">
        <v>1016</v>
      </c>
      <c r="F23419" s="86">
        <v>13708324.4402209</v>
      </c>
    </row>
    <row r="23420" spans="1:6">
      <c r="A23420">
        <v>2043</v>
      </c>
      <c r="B23420" t="s">
        <v>1048</v>
      </c>
      <c r="C23420" t="s">
        <v>1013</v>
      </c>
      <c r="D23420" t="s">
        <v>972</v>
      </c>
      <c r="E23420" t="s">
        <v>1016</v>
      </c>
      <c r="F23420" s="86">
        <v>13695104.1529107</v>
      </c>
    </row>
    <row r="23421" spans="1:6">
      <c r="A23421">
        <v>2044</v>
      </c>
      <c r="B23421" t="s">
        <v>1048</v>
      </c>
      <c r="C23421" t="s">
        <v>1013</v>
      </c>
      <c r="D23421" t="s">
        <v>972</v>
      </c>
      <c r="E23421" t="s">
        <v>1016</v>
      </c>
      <c r="F23421" s="86">
        <v>13677875.2639353</v>
      </c>
    </row>
    <row r="23422" spans="1:6">
      <c r="A23422">
        <v>2045</v>
      </c>
      <c r="B23422" t="s">
        <v>1048</v>
      </c>
      <c r="C23422" t="s">
        <v>1013</v>
      </c>
      <c r="D23422" t="s">
        <v>972</v>
      </c>
      <c r="E23422" t="s">
        <v>1016</v>
      </c>
      <c r="F23422" s="86">
        <v>13658399.1285717</v>
      </c>
    </row>
    <row r="23423" spans="1:6">
      <c r="A23423">
        <v>2046</v>
      </c>
      <c r="B23423" t="s">
        <v>1048</v>
      </c>
      <c r="C23423" t="s">
        <v>1013</v>
      </c>
      <c r="D23423" t="s">
        <v>972</v>
      </c>
      <c r="E23423" t="s">
        <v>1016</v>
      </c>
      <c r="F23423" s="86">
        <v>13640704.5939482</v>
      </c>
    </row>
    <row r="23424" spans="1:6">
      <c r="A23424">
        <v>2047</v>
      </c>
      <c r="B23424" t="s">
        <v>1048</v>
      </c>
      <c r="C23424" t="s">
        <v>1013</v>
      </c>
      <c r="D23424" t="s">
        <v>972</v>
      </c>
      <c r="E23424" t="s">
        <v>1016</v>
      </c>
      <c r="F23424" s="86">
        <v>13627484.306638001</v>
      </c>
    </row>
    <row r="23425" spans="1:6">
      <c r="A23425">
        <v>2048</v>
      </c>
      <c r="B23425" t="s">
        <v>1048</v>
      </c>
      <c r="C23425" t="s">
        <v>1013</v>
      </c>
      <c r="D23425" t="s">
        <v>972</v>
      </c>
      <c r="E23425" t="s">
        <v>1016</v>
      </c>
      <c r="F23425" s="86">
        <v>13609384.862755399</v>
      </c>
    </row>
    <row r="23426" spans="1:6">
      <c r="A23426">
        <v>2049</v>
      </c>
      <c r="B23426" t="s">
        <v>1048</v>
      </c>
      <c r="C23426" t="s">
        <v>1013</v>
      </c>
      <c r="D23426" t="s">
        <v>972</v>
      </c>
      <c r="E23426" t="s">
        <v>1016</v>
      </c>
      <c r="F23426" s="86">
        <v>13596812.4302598</v>
      </c>
    </row>
    <row r="23427" spans="1:6">
      <c r="A23427">
        <v>2050</v>
      </c>
      <c r="B23427" t="s">
        <v>1048</v>
      </c>
      <c r="C23427" t="s">
        <v>1013</v>
      </c>
      <c r="D23427" t="s">
        <v>972</v>
      </c>
      <c r="E23427" t="s">
        <v>1016</v>
      </c>
      <c r="F23427" s="86">
        <v>13582863.3062832</v>
      </c>
    </row>
    <row r="23428" spans="1:6">
      <c r="A23428">
        <v>2017</v>
      </c>
      <c r="B23428" t="s">
        <v>1049</v>
      </c>
      <c r="C23428" t="s">
        <v>1013</v>
      </c>
      <c r="D23428" t="s">
        <v>972</v>
      </c>
      <c r="E23428" t="s">
        <v>1016</v>
      </c>
      <c r="F23428" s="86">
        <v>2704412.5949106701</v>
      </c>
    </row>
    <row r="23429" spans="1:6">
      <c r="A23429">
        <v>2018</v>
      </c>
      <c r="B23429" t="s">
        <v>1049</v>
      </c>
      <c r="C23429" t="s">
        <v>1013</v>
      </c>
      <c r="D23429" t="s">
        <v>972</v>
      </c>
      <c r="E23429" t="s">
        <v>1016</v>
      </c>
      <c r="F23429" s="86">
        <v>2656022.9692478999</v>
      </c>
    </row>
    <row r="23430" spans="1:6">
      <c r="A23430">
        <v>2019</v>
      </c>
      <c r="B23430" t="s">
        <v>1049</v>
      </c>
      <c r="C23430" t="s">
        <v>1013</v>
      </c>
      <c r="D23430" t="s">
        <v>972</v>
      </c>
      <c r="E23430" t="s">
        <v>1016</v>
      </c>
      <c r="F23430" s="86">
        <v>2592079.5353363701</v>
      </c>
    </row>
    <row r="23431" spans="1:6">
      <c r="A23431">
        <v>2020</v>
      </c>
      <c r="B23431" t="s">
        <v>1049</v>
      </c>
      <c r="C23431" t="s">
        <v>1013</v>
      </c>
      <c r="D23431" t="s">
        <v>972</v>
      </c>
      <c r="E23431" t="s">
        <v>1016</v>
      </c>
      <c r="F23431" s="86">
        <v>2532143.5238399799</v>
      </c>
    </row>
    <row r="23432" spans="1:6">
      <c r="A23432">
        <v>2021</v>
      </c>
      <c r="B23432" t="s">
        <v>1049</v>
      </c>
      <c r="C23432" t="s">
        <v>1013</v>
      </c>
      <c r="D23432" t="s">
        <v>972</v>
      </c>
      <c r="E23432" t="s">
        <v>1016</v>
      </c>
      <c r="F23432" s="86">
        <v>2490269.5376575398</v>
      </c>
    </row>
    <row r="23433" spans="1:6">
      <c r="A23433">
        <v>2022</v>
      </c>
      <c r="B23433" t="s">
        <v>1049</v>
      </c>
      <c r="C23433" t="s">
        <v>1013</v>
      </c>
      <c r="D23433" t="s">
        <v>972</v>
      </c>
      <c r="E23433" t="s">
        <v>1016</v>
      </c>
      <c r="F23433" s="86">
        <v>2481682.2039108099</v>
      </c>
    </row>
    <row r="23434" spans="1:6">
      <c r="A23434">
        <v>2023</v>
      </c>
      <c r="B23434" t="s">
        <v>1049</v>
      </c>
      <c r="C23434" t="s">
        <v>1013</v>
      </c>
      <c r="D23434" t="s">
        <v>972</v>
      </c>
      <c r="E23434" t="s">
        <v>1016</v>
      </c>
      <c r="F23434" s="86">
        <v>2478930.6790561401</v>
      </c>
    </row>
    <row r="23435" spans="1:6">
      <c r="A23435">
        <v>2024</v>
      </c>
      <c r="B23435" t="s">
        <v>1049</v>
      </c>
      <c r="C23435" t="s">
        <v>1013</v>
      </c>
      <c r="D23435" t="s">
        <v>972</v>
      </c>
      <c r="E23435" t="s">
        <v>1016</v>
      </c>
      <c r="F23435" s="86">
        <v>2475266.7499908698</v>
      </c>
    </row>
    <row r="23436" spans="1:6">
      <c r="A23436">
        <v>2025</v>
      </c>
      <c r="B23436" t="s">
        <v>1049</v>
      </c>
      <c r="C23436" t="s">
        <v>1013</v>
      </c>
      <c r="D23436" t="s">
        <v>972</v>
      </c>
      <c r="E23436" t="s">
        <v>1016</v>
      </c>
      <c r="F23436" s="86">
        <v>2470250.3158604898</v>
      </c>
    </row>
    <row r="23437" spans="1:6">
      <c r="A23437">
        <v>2026</v>
      </c>
      <c r="B23437" t="s">
        <v>1049</v>
      </c>
      <c r="C23437" t="s">
        <v>1013</v>
      </c>
      <c r="D23437" t="s">
        <v>972</v>
      </c>
      <c r="E23437" t="s">
        <v>1016</v>
      </c>
      <c r="F23437" s="86">
        <v>2465165.8986712899</v>
      </c>
    </row>
    <row r="23438" spans="1:6">
      <c r="A23438">
        <v>2027</v>
      </c>
      <c r="B23438" t="s">
        <v>1049</v>
      </c>
      <c r="C23438" t="s">
        <v>1013</v>
      </c>
      <c r="D23438" t="s">
        <v>972</v>
      </c>
      <c r="E23438" t="s">
        <v>1016</v>
      </c>
      <c r="F23438" s="86">
        <v>2453776.9472897002</v>
      </c>
    </row>
    <row r="23439" spans="1:6">
      <c r="A23439">
        <v>2028</v>
      </c>
      <c r="B23439" t="s">
        <v>1049</v>
      </c>
      <c r="C23439" t="s">
        <v>1013</v>
      </c>
      <c r="D23439" t="s">
        <v>972</v>
      </c>
      <c r="E23439" t="s">
        <v>1016</v>
      </c>
      <c r="F23439" s="86">
        <v>2444141.2432147302</v>
      </c>
    </row>
    <row r="23440" spans="1:6">
      <c r="A23440">
        <v>2029</v>
      </c>
      <c r="B23440" t="s">
        <v>1049</v>
      </c>
      <c r="C23440" t="s">
        <v>1013</v>
      </c>
      <c r="D23440" t="s">
        <v>972</v>
      </c>
      <c r="E23440" t="s">
        <v>1016</v>
      </c>
      <c r="F23440" s="86">
        <v>2437189.0809356198</v>
      </c>
    </row>
    <row r="23441" spans="1:6">
      <c r="A23441">
        <v>2030</v>
      </c>
      <c r="B23441" t="s">
        <v>1049</v>
      </c>
      <c r="C23441" t="s">
        <v>1013</v>
      </c>
      <c r="D23441" t="s">
        <v>972</v>
      </c>
      <c r="E23441" t="s">
        <v>1016</v>
      </c>
      <c r="F23441" s="86">
        <v>2434076.1724524298</v>
      </c>
    </row>
    <row r="23442" spans="1:6">
      <c r="A23442">
        <v>2031</v>
      </c>
      <c r="B23442" t="s">
        <v>1049</v>
      </c>
      <c r="C23442" t="s">
        <v>1013</v>
      </c>
      <c r="D23442" t="s">
        <v>972</v>
      </c>
      <c r="E23442" t="s">
        <v>1016</v>
      </c>
      <c r="F23442" s="86">
        <v>2432151.17847087</v>
      </c>
    </row>
    <row r="23443" spans="1:6">
      <c r="A23443">
        <v>2032</v>
      </c>
      <c r="B23443" t="s">
        <v>1049</v>
      </c>
      <c r="C23443" t="s">
        <v>1013</v>
      </c>
      <c r="D23443" t="s">
        <v>972</v>
      </c>
      <c r="E23443" t="s">
        <v>1016</v>
      </c>
      <c r="F23443" s="86">
        <v>2431564.3773315102</v>
      </c>
    </row>
    <row r="23444" spans="1:6">
      <c r="A23444">
        <v>2033</v>
      </c>
      <c r="B23444" t="s">
        <v>1049</v>
      </c>
      <c r="C23444" t="s">
        <v>1013</v>
      </c>
      <c r="D23444" t="s">
        <v>972</v>
      </c>
      <c r="E23444" t="s">
        <v>1016</v>
      </c>
      <c r="F23444" s="86">
        <v>2432584.1232139398</v>
      </c>
    </row>
    <row r="23445" spans="1:6">
      <c r="A23445">
        <v>2034</v>
      </c>
      <c r="B23445" t="s">
        <v>1049</v>
      </c>
      <c r="C23445" t="s">
        <v>1013</v>
      </c>
      <c r="D23445" t="s">
        <v>972</v>
      </c>
      <c r="E23445" t="s">
        <v>1016</v>
      </c>
      <c r="F23445" s="86">
        <v>2432394.4862603601</v>
      </c>
    </row>
    <row r="23446" spans="1:6">
      <c r="A23446">
        <v>2035</v>
      </c>
      <c r="B23446" t="s">
        <v>1049</v>
      </c>
      <c r="C23446" t="s">
        <v>1013</v>
      </c>
      <c r="D23446" t="s">
        <v>972</v>
      </c>
      <c r="E23446" t="s">
        <v>1016</v>
      </c>
      <c r="F23446" s="86">
        <v>2428129.4438328198</v>
      </c>
    </row>
    <row r="23447" spans="1:6">
      <c r="A23447">
        <v>2036</v>
      </c>
      <c r="B23447" t="s">
        <v>1049</v>
      </c>
      <c r="C23447" t="s">
        <v>1013</v>
      </c>
      <c r="D23447" t="s">
        <v>972</v>
      </c>
      <c r="E23447" t="s">
        <v>1016</v>
      </c>
      <c r="F23447" s="86">
        <v>2424608.6369966702</v>
      </c>
    </row>
    <row r="23448" spans="1:6">
      <c r="A23448">
        <v>2037</v>
      </c>
      <c r="B23448" t="s">
        <v>1049</v>
      </c>
      <c r="C23448" t="s">
        <v>1013</v>
      </c>
      <c r="D23448" t="s">
        <v>972</v>
      </c>
      <c r="E23448" t="s">
        <v>1016</v>
      </c>
      <c r="F23448" s="86">
        <v>2422086.1077085701</v>
      </c>
    </row>
    <row r="23449" spans="1:6">
      <c r="A23449">
        <v>2038</v>
      </c>
      <c r="B23449" t="s">
        <v>1049</v>
      </c>
      <c r="C23449" t="s">
        <v>1013</v>
      </c>
      <c r="D23449" t="s">
        <v>972</v>
      </c>
      <c r="E23449" t="s">
        <v>1016</v>
      </c>
      <c r="F23449" s="86">
        <v>2421363.3404515502</v>
      </c>
    </row>
    <row r="23450" spans="1:6">
      <c r="A23450">
        <v>2039</v>
      </c>
      <c r="B23450" t="s">
        <v>1049</v>
      </c>
      <c r="C23450" t="s">
        <v>1013</v>
      </c>
      <c r="D23450" t="s">
        <v>972</v>
      </c>
      <c r="E23450" t="s">
        <v>1016</v>
      </c>
      <c r="F23450" s="86">
        <v>2420726.4465319999</v>
      </c>
    </row>
    <row r="23451" spans="1:6">
      <c r="A23451">
        <v>2040</v>
      </c>
      <c r="B23451" t="s">
        <v>1049</v>
      </c>
      <c r="C23451" t="s">
        <v>1013</v>
      </c>
      <c r="D23451" t="s">
        <v>972</v>
      </c>
      <c r="E23451" t="s">
        <v>1016</v>
      </c>
      <c r="F23451" s="86">
        <v>2422093.26382002</v>
      </c>
    </row>
    <row r="23452" spans="1:6">
      <c r="A23452">
        <v>2041</v>
      </c>
      <c r="B23452" t="s">
        <v>1049</v>
      </c>
      <c r="C23452" t="s">
        <v>1013</v>
      </c>
      <c r="D23452" t="s">
        <v>972</v>
      </c>
      <c r="E23452" t="s">
        <v>1016</v>
      </c>
      <c r="F23452" s="86">
        <v>2423231.0855414602</v>
      </c>
    </row>
    <row r="23453" spans="1:6">
      <c r="A23453">
        <v>2042</v>
      </c>
      <c r="B23453" t="s">
        <v>1049</v>
      </c>
      <c r="C23453" t="s">
        <v>1013</v>
      </c>
      <c r="D23453" t="s">
        <v>972</v>
      </c>
      <c r="E23453" t="s">
        <v>1016</v>
      </c>
      <c r="F23453" s="86">
        <v>2422723.00162812</v>
      </c>
    </row>
    <row r="23454" spans="1:6">
      <c r="A23454">
        <v>2043</v>
      </c>
      <c r="B23454" t="s">
        <v>1049</v>
      </c>
      <c r="C23454" t="s">
        <v>1013</v>
      </c>
      <c r="D23454" t="s">
        <v>972</v>
      </c>
      <c r="E23454" t="s">
        <v>1016</v>
      </c>
      <c r="F23454" s="86">
        <v>2420386.5312378602</v>
      </c>
    </row>
    <row r="23455" spans="1:6">
      <c r="A23455">
        <v>2044</v>
      </c>
      <c r="B23455" t="s">
        <v>1049</v>
      </c>
      <c r="C23455" t="s">
        <v>1013</v>
      </c>
      <c r="D23455" t="s">
        <v>972</v>
      </c>
      <c r="E23455" t="s">
        <v>1016</v>
      </c>
      <c r="F23455" s="86">
        <v>2417341.6058135</v>
      </c>
    </row>
    <row r="23456" spans="1:6">
      <c r="A23456">
        <v>2045</v>
      </c>
      <c r="B23456" t="s">
        <v>1049</v>
      </c>
      <c r="C23456" t="s">
        <v>1013</v>
      </c>
      <c r="D23456" t="s">
        <v>972</v>
      </c>
      <c r="E23456" t="s">
        <v>1016</v>
      </c>
      <c r="F23456" s="86">
        <v>2413899.5162033602</v>
      </c>
    </row>
    <row r="23457" spans="1:6">
      <c r="A23457">
        <v>2046</v>
      </c>
      <c r="B23457" t="s">
        <v>1049</v>
      </c>
      <c r="C23457" t="s">
        <v>1013</v>
      </c>
      <c r="D23457" t="s">
        <v>972</v>
      </c>
      <c r="E23457" t="s">
        <v>1016</v>
      </c>
      <c r="F23457" s="86">
        <v>2410772.2954972601</v>
      </c>
    </row>
    <row r="23458" spans="1:6">
      <c r="A23458">
        <v>2047</v>
      </c>
      <c r="B23458" t="s">
        <v>1049</v>
      </c>
      <c r="C23458" t="s">
        <v>1013</v>
      </c>
      <c r="D23458" t="s">
        <v>972</v>
      </c>
      <c r="E23458" t="s">
        <v>1016</v>
      </c>
      <c r="F23458" s="86">
        <v>2408435.8251070101</v>
      </c>
    </row>
    <row r="23459" spans="1:6">
      <c r="A23459">
        <v>2048</v>
      </c>
      <c r="B23459" t="s">
        <v>1049</v>
      </c>
      <c r="C23459" t="s">
        <v>1013</v>
      </c>
      <c r="D23459" t="s">
        <v>972</v>
      </c>
      <c r="E23459" t="s">
        <v>1016</v>
      </c>
      <c r="F23459" s="86">
        <v>2405237.0432863599</v>
      </c>
    </row>
    <row r="23460" spans="1:6">
      <c r="A23460">
        <v>2049</v>
      </c>
      <c r="B23460" t="s">
        <v>1049</v>
      </c>
      <c r="C23460" t="s">
        <v>1013</v>
      </c>
      <c r="D23460" t="s">
        <v>972</v>
      </c>
      <c r="E23460" t="s">
        <v>1016</v>
      </c>
      <c r="F23460" s="86">
        <v>2403015.0706793899</v>
      </c>
    </row>
    <row r="23461" spans="1:6">
      <c r="A23461">
        <v>2050</v>
      </c>
      <c r="B23461" t="s">
        <v>1049</v>
      </c>
      <c r="C23461" t="s">
        <v>1013</v>
      </c>
      <c r="D23461" t="s">
        <v>972</v>
      </c>
      <c r="E23461" t="s">
        <v>1016</v>
      </c>
      <c r="F23461" s="86">
        <v>2400549.79028294</v>
      </c>
    </row>
    <row r="23462" spans="1:6">
      <c r="A23462">
        <v>2017</v>
      </c>
      <c r="B23462" t="s">
        <v>1050</v>
      </c>
      <c r="C23462" t="s">
        <v>1013</v>
      </c>
      <c r="D23462" t="s">
        <v>972</v>
      </c>
      <c r="E23462" t="s">
        <v>1016</v>
      </c>
      <c r="F23462" s="86">
        <v>5202088.6957497299</v>
      </c>
    </row>
    <row r="23463" spans="1:6">
      <c r="A23463">
        <v>2018</v>
      </c>
      <c r="B23463" t="s">
        <v>1050</v>
      </c>
      <c r="C23463" t="s">
        <v>1013</v>
      </c>
      <c r="D23463" t="s">
        <v>972</v>
      </c>
      <c r="E23463" t="s">
        <v>1016</v>
      </c>
      <c r="F23463" s="86">
        <v>5109008.5477258703</v>
      </c>
    </row>
    <row r="23464" spans="1:6">
      <c r="A23464">
        <v>2019</v>
      </c>
      <c r="B23464" t="s">
        <v>1050</v>
      </c>
      <c r="C23464" t="s">
        <v>1013</v>
      </c>
      <c r="D23464" t="s">
        <v>972</v>
      </c>
      <c r="E23464" t="s">
        <v>1016</v>
      </c>
      <c r="F23464" s="86">
        <v>4986009.7806943301</v>
      </c>
    </row>
    <row r="23465" spans="1:6">
      <c r="A23465">
        <v>2020</v>
      </c>
      <c r="B23465" t="s">
        <v>1050</v>
      </c>
      <c r="C23465" t="s">
        <v>1013</v>
      </c>
      <c r="D23465" t="s">
        <v>972</v>
      </c>
      <c r="E23465" t="s">
        <v>1016</v>
      </c>
      <c r="F23465" s="86">
        <v>4870719.5145343496</v>
      </c>
    </row>
    <row r="23466" spans="1:6">
      <c r="A23466">
        <v>2021</v>
      </c>
      <c r="B23466" t="s">
        <v>1050</v>
      </c>
      <c r="C23466" t="s">
        <v>1013</v>
      </c>
      <c r="D23466" t="s">
        <v>972</v>
      </c>
      <c r="E23466" t="s">
        <v>1016</v>
      </c>
      <c r="F23466" s="86">
        <v>4790172.5630168002</v>
      </c>
    </row>
    <row r="23467" spans="1:6">
      <c r="A23467">
        <v>2022</v>
      </c>
      <c r="B23467" t="s">
        <v>1050</v>
      </c>
      <c r="C23467" t="s">
        <v>1013</v>
      </c>
      <c r="D23467" t="s">
        <v>972</v>
      </c>
      <c r="E23467" t="s">
        <v>1016</v>
      </c>
      <c r="F23467" s="86">
        <v>4773654.3468634998</v>
      </c>
    </row>
    <row r="23468" spans="1:6">
      <c r="A23468">
        <v>2023</v>
      </c>
      <c r="B23468" t="s">
        <v>1050</v>
      </c>
      <c r="C23468" t="s">
        <v>1013</v>
      </c>
      <c r="D23468" t="s">
        <v>972</v>
      </c>
      <c r="E23468" t="s">
        <v>1016</v>
      </c>
      <c r="F23468" s="86">
        <v>4768361.6351043796</v>
      </c>
    </row>
    <row r="23469" spans="1:6">
      <c r="A23469">
        <v>2024</v>
      </c>
      <c r="B23469" t="s">
        <v>1050</v>
      </c>
      <c r="C23469" t="s">
        <v>1013</v>
      </c>
      <c r="D23469" t="s">
        <v>972</v>
      </c>
      <c r="E23469" t="s">
        <v>1016</v>
      </c>
      <c r="F23469" s="86">
        <v>4761313.8628789699</v>
      </c>
    </row>
    <row r="23470" spans="1:6">
      <c r="A23470">
        <v>2025</v>
      </c>
      <c r="B23470" t="s">
        <v>1050</v>
      </c>
      <c r="C23470" t="s">
        <v>1013</v>
      </c>
      <c r="D23470" t="s">
        <v>972</v>
      </c>
      <c r="E23470" t="s">
        <v>1016</v>
      </c>
      <c r="F23470" s="86">
        <v>4751664.4716094201</v>
      </c>
    </row>
    <row r="23471" spans="1:6">
      <c r="A23471">
        <v>2026</v>
      </c>
      <c r="B23471" t="s">
        <v>1050</v>
      </c>
      <c r="C23471" t="s">
        <v>1013</v>
      </c>
      <c r="D23471" t="s">
        <v>972</v>
      </c>
      <c r="E23471" t="s">
        <v>1016</v>
      </c>
      <c r="F23471" s="86">
        <v>4741884.3111286499</v>
      </c>
    </row>
    <row r="23472" spans="1:6">
      <c r="A23472">
        <v>2027</v>
      </c>
      <c r="B23472" t="s">
        <v>1050</v>
      </c>
      <c r="C23472" t="s">
        <v>1013</v>
      </c>
      <c r="D23472" t="s">
        <v>972</v>
      </c>
      <c r="E23472" t="s">
        <v>1016</v>
      </c>
      <c r="F23472" s="86">
        <v>4719977.0269553298</v>
      </c>
    </row>
    <row r="23473" spans="1:6">
      <c r="A23473">
        <v>2028</v>
      </c>
      <c r="B23473" t="s">
        <v>1050</v>
      </c>
      <c r="C23473" t="s">
        <v>1013</v>
      </c>
      <c r="D23473" t="s">
        <v>972</v>
      </c>
      <c r="E23473" t="s">
        <v>1016</v>
      </c>
      <c r="F23473" s="86">
        <v>4701442.21191331</v>
      </c>
    </row>
    <row r="23474" spans="1:6">
      <c r="A23474">
        <v>2029</v>
      </c>
      <c r="B23474" t="s">
        <v>1050</v>
      </c>
      <c r="C23474" t="s">
        <v>1013</v>
      </c>
      <c r="D23474" t="s">
        <v>972</v>
      </c>
      <c r="E23474" t="s">
        <v>1016</v>
      </c>
      <c r="F23474" s="86">
        <v>4688069.3394192001</v>
      </c>
    </row>
    <row r="23475" spans="1:6">
      <c r="A23475">
        <v>2030</v>
      </c>
      <c r="B23475" t="s">
        <v>1050</v>
      </c>
      <c r="C23475" t="s">
        <v>1013</v>
      </c>
      <c r="D23475" t="s">
        <v>972</v>
      </c>
      <c r="E23475" t="s">
        <v>1016</v>
      </c>
      <c r="F23475" s="86">
        <v>4682081.4860636303</v>
      </c>
    </row>
    <row r="23476" spans="1:6">
      <c r="A23476">
        <v>2031</v>
      </c>
      <c r="B23476" t="s">
        <v>1050</v>
      </c>
      <c r="C23476" t="s">
        <v>1013</v>
      </c>
      <c r="D23476" t="s">
        <v>972</v>
      </c>
      <c r="E23476" t="s">
        <v>1016</v>
      </c>
      <c r="F23476" s="86">
        <v>4678378.6526092598</v>
      </c>
    </row>
    <row r="23477" spans="1:6">
      <c r="A23477">
        <v>2032</v>
      </c>
      <c r="B23477" t="s">
        <v>1050</v>
      </c>
      <c r="C23477" t="s">
        <v>1013</v>
      </c>
      <c r="D23477" t="s">
        <v>972</v>
      </c>
      <c r="E23477" t="s">
        <v>1016</v>
      </c>
      <c r="F23477" s="86">
        <v>4677249.9078387897</v>
      </c>
    </row>
    <row r="23478" spans="1:6">
      <c r="A23478">
        <v>2033</v>
      </c>
      <c r="B23478" t="s">
        <v>1050</v>
      </c>
      <c r="C23478" t="s">
        <v>1013</v>
      </c>
      <c r="D23478" t="s">
        <v>972</v>
      </c>
      <c r="E23478" t="s">
        <v>1016</v>
      </c>
      <c r="F23478" s="86">
        <v>4679211.44600699</v>
      </c>
    </row>
    <row r="23479" spans="1:6">
      <c r="A23479">
        <v>2034</v>
      </c>
      <c r="B23479" t="s">
        <v>1050</v>
      </c>
      <c r="C23479" t="s">
        <v>1013</v>
      </c>
      <c r="D23479" t="s">
        <v>972</v>
      </c>
      <c r="E23479" t="s">
        <v>1016</v>
      </c>
      <c r="F23479" s="86">
        <v>4678846.6687335996</v>
      </c>
    </row>
    <row r="23480" spans="1:6">
      <c r="A23480">
        <v>2035</v>
      </c>
      <c r="B23480" t="s">
        <v>1050</v>
      </c>
      <c r="C23480" t="s">
        <v>1013</v>
      </c>
      <c r="D23480" t="s">
        <v>972</v>
      </c>
      <c r="E23480" t="s">
        <v>1016</v>
      </c>
      <c r="F23480" s="86">
        <v>4670642.6213774597</v>
      </c>
    </row>
    <row r="23481" spans="1:6">
      <c r="A23481">
        <v>2036</v>
      </c>
      <c r="B23481" t="s">
        <v>1050</v>
      </c>
      <c r="C23481" t="s">
        <v>1013</v>
      </c>
      <c r="D23481" t="s">
        <v>972</v>
      </c>
      <c r="E23481" t="s">
        <v>1016</v>
      </c>
      <c r="F23481" s="86">
        <v>4663870.1527546104</v>
      </c>
    </row>
    <row r="23482" spans="1:6">
      <c r="A23482">
        <v>2037</v>
      </c>
      <c r="B23482" t="s">
        <v>1050</v>
      </c>
      <c r="C23482" t="s">
        <v>1013</v>
      </c>
      <c r="D23482" t="s">
        <v>972</v>
      </c>
      <c r="E23482" t="s">
        <v>1016</v>
      </c>
      <c r="F23482" s="86">
        <v>4659017.9267595802</v>
      </c>
    </row>
    <row r="23483" spans="1:6">
      <c r="A23483">
        <v>2038</v>
      </c>
      <c r="B23483" t="s">
        <v>1050</v>
      </c>
      <c r="C23483" t="s">
        <v>1013</v>
      </c>
      <c r="D23483" t="s">
        <v>972</v>
      </c>
      <c r="E23483" t="s">
        <v>1016</v>
      </c>
      <c r="F23483" s="86">
        <v>4657627.6435666699</v>
      </c>
    </row>
    <row r="23484" spans="1:6">
      <c r="A23484">
        <v>2039</v>
      </c>
      <c r="B23484" t="s">
        <v>1050</v>
      </c>
      <c r="C23484" t="s">
        <v>1013</v>
      </c>
      <c r="D23484" t="s">
        <v>972</v>
      </c>
      <c r="E23484" t="s">
        <v>1016</v>
      </c>
      <c r="F23484" s="86">
        <v>4656402.5425353004</v>
      </c>
    </row>
    <row r="23485" spans="1:6">
      <c r="A23485">
        <v>2040</v>
      </c>
      <c r="B23485" t="s">
        <v>1050</v>
      </c>
      <c r="C23485" t="s">
        <v>1013</v>
      </c>
      <c r="D23485" t="s">
        <v>972</v>
      </c>
      <c r="E23485" t="s">
        <v>1016</v>
      </c>
      <c r="F23485" s="86">
        <v>4659031.6919397004</v>
      </c>
    </row>
    <row r="23486" spans="1:6">
      <c r="A23486">
        <v>2041</v>
      </c>
      <c r="B23486" t="s">
        <v>1050</v>
      </c>
      <c r="C23486" t="s">
        <v>1013</v>
      </c>
      <c r="D23486" t="s">
        <v>972</v>
      </c>
      <c r="E23486" t="s">
        <v>1016</v>
      </c>
      <c r="F23486" s="86">
        <v>4661220.3555800198</v>
      </c>
    </row>
    <row r="23487" spans="1:6">
      <c r="A23487">
        <v>2042</v>
      </c>
      <c r="B23487" t="s">
        <v>1050</v>
      </c>
      <c r="C23487" t="s">
        <v>1013</v>
      </c>
      <c r="D23487" t="s">
        <v>972</v>
      </c>
      <c r="E23487" t="s">
        <v>1016</v>
      </c>
      <c r="F23487" s="86">
        <v>4660243.0277909497</v>
      </c>
    </row>
    <row r="23488" spans="1:6">
      <c r="A23488">
        <v>2043</v>
      </c>
      <c r="B23488" t="s">
        <v>1050</v>
      </c>
      <c r="C23488" t="s">
        <v>1013</v>
      </c>
      <c r="D23488" t="s">
        <v>972</v>
      </c>
      <c r="E23488" t="s">
        <v>1016</v>
      </c>
      <c r="F23488" s="86">
        <v>4655748.6964792404</v>
      </c>
    </row>
    <row r="23489" spans="1:6">
      <c r="A23489">
        <v>2044</v>
      </c>
      <c r="B23489" t="s">
        <v>1050</v>
      </c>
      <c r="C23489" t="s">
        <v>1013</v>
      </c>
      <c r="D23489" t="s">
        <v>972</v>
      </c>
      <c r="E23489" t="s">
        <v>1016</v>
      </c>
      <c r="F23489" s="86">
        <v>4649891.61233488</v>
      </c>
    </row>
    <row r="23490" spans="1:6">
      <c r="A23490">
        <v>2045</v>
      </c>
      <c r="B23490" t="s">
        <v>1050</v>
      </c>
      <c r="C23490" t="s">
        <v>1013</v>
      </c>
      <c r="D23490" t="s">
        <v>972</v>
      </c>
      <c r="E23490" t="s">
        <v>1016</v>
      </c>
      <c r="F23490" s="86">
        <v>4643270.5606934298</v>
      </c>
    </row>
    <row r="23491" spans="1:6">
      <c r="A23491">
        <v>2046</v>
      </c>
      <c r="B23491" t="s">
        <v>1050</v>
      </c>
      <c r="C23491" t="s">
        <v>1013</v>
      </c>
      <c r="D23491" t="s">
        <v>972</v>
      </c>
      <c r="E23491" t="s">
        <v>1016</v>
      </c>
      <c r="F23491" s="86">
        <v>4637255.1769776</v>
      </c>
    </row>
    <row r="23492" spans="1:6">
      <c r="A23492">
        <v>2047</v>
      </c>
      <c r="B23492" t="s">
        <v>1050</v>
      </c>
      <c r="C23492" t="s">
        <v>1013</v>
      </c>
      <c r="D23492" t="s">
        <v>972</v>
      </c>
      <c r="E23492" t="s">
        <v>1016</v>
      </c>
      <c r="F23492" s="86">
        <v>4632760.8456658898</v>
      </c>
    </row>
    <row r="23493" spans="1:6">
      <c r="A23493">
        <v>2048</v>
      </c>
      <c r="B23493" t="s">
        <v>1050</v>
      </c>
      <c r="C23493" t="s">
        <v>1013</v>
      </c>
      <c r="D23493" t="s">
        <v>972</v>
      </c>
      <c r="E23493" t="s">
        <v>1016</v>
      </c>
      <c r="F23493" s="86">
        <v>4626607.8101487895</v>
      </c>
    </row>
    <row r="23494" spans="1:6">
      <c r="A23494">
        <v>2049</v>
      </c>
      <c r="B23494" t="s">
        <v>1050</v>
      </c>
      <c r="C23494" t="s">
        <v>1013</v>
      </c>
      <c r="D23494" t="s">
        <v>972</v>
      </c>
      <c r="E23494" t="s">
        <v>1016</v>
      </c>
      <c r="F23494" s="86">
        <v>4622333.7217191197</v>
      </c>
    </row>
    <row r="23495" spans="1:6">
      <c r="A23495">
        <v>2050</v>
      </c>
      <c r="B23495" t="s">
        <v>1050</v>
      </c>
      <c r="C23495" t="s">
        <v>1013</v>
      </c>
      <c r="D23495" t="s">
        <v>972</v>
      </c>
      <c r="E23495" t="s">
        <v>1016</v>
      </c>
      <c r="F23495" s="86">
        <v>4617591.6171651101</v>
      </c>
    </row>
    <row r="23496" spans="1:6">
      <c r="A23496">
        <v>2017</v>
      </c>
      <c r="B23496" t="s">
        <v>1051</v>
      </c>
      <c r="C23496" t="s">
        <v>1013</v>
      </c>
      <c r="D23496" t="s">
        <v>972</v>
      </c>
      <c r="E23496" t="s">
        <v>1016</v>
      </c>
      <c r="F23496" s="86">
        <v>6961383.1771180099</v>
      </c>
    </row>
    <row r="23497" spans="1:6">
      <c r="A23497">
        <v>2018</v>
      </c>
      <c r="B23497" t="s">
        <v>1051</v>
      </c>
      <c r="C23497" t="s">
        <v>1013</v>
      </c>
      <c r="D23497" t="s">
        <v>972</v>
      </c>
      <c r="E23497" t="s">
        <v>1016</v>
      </c>
      <c r="F23497" s="86">
        <v>6836824.2519488996</v>
      </c>
    </row>
    <row r="23498" spans="1:6">
      <c r="A23498">
        <v>2019</v>
      </c>
      <c r="B23498" t="s">
        <v>1051</v>
      </c>
      <c r="C23498" t="s">
        <v>1013</v>
      </c>
      <c r="D23498" t="s">
        <v>972</v>
      </c>
      <c r="E23498" t="s">
        <v>1016</v>
      </c>
      <c r="F23498" s="86">
        <v>6672228.5294040097</v>
      </c>
    </row>
    <row r="23499" spans="1:6">
      <c r="A23499">
        <v>2020</v>
      </c>
      <c r="B23499" t="s">
        <v>1051</v>
      </c>
      <c r="C23499" t="s">
        <v>1013</v>
      </c>
      <c r="D23499" t="s">
        <v>972</v>
      </c>
      <c r="E23499" t="s">
        <v>1016</v>
      </c>
      <c r="F23499" s="86">
        <v>6517948.24579651</v>
      </c>
    </row>
    <row r="23500" spans="1:6">
      <c r="A23500">
        <v>2021</v>
      </c>
      <c r="B23500" t="s">
        <v>1051</v>
      </c>
      <c r="C23500" t="s">
        <v>1013</v>
      </c>
      <c r="D23500" t="s">
        <v>972</v>
      </c>
      <c r="E23500" t="s">
        <v>1016</v>
      </c>
      <c r="F23500" s="86">
        <v>6410161.1191140097</v>
      </c>
    </row>
    <row r="23501" spans="1:6">
      <c r="A23501">
        <v>2022</v>
      </c>
      <c r="B23501" t="s">
        <v>1051</v>
      </c>
      <c r="C23501" t="s">
        <v>1013</v>
      </c>
      <c r="D23501" t="s">
        <v>972</v>
      </c>
      <c r="E23501" t="s">
        <v>1016</v>
      </c>
      <c r="F23501" s="86">
        <v>6388056.6071052998</v>
      </c>
    </row>
    <row r="23502" spans="1:6">
      <c r="A23502">
        <v>2023</v>
      </c>
      <c r="B23502" t="s">
        <v>1051</v>
      </c>
      <c r="C23502" t="s">
        <v>1013</v>
      </c>
      <c r="D23502" t="s">
        <v>972</v>
      </c>
      <c r="E23502" t="s">
        <v>1016</v>
      </c>
      <c r="F23502" s="86">
        <v>6380973.9530491699</v>
      </c>
    </row>
    <row r="23503" spans="1:6">
      <c r="A23503">
        <v>2024</v>
      </c>
      <c r="B23503" t="s">
        <v>1051</v>
      </c>
      <c r="C23503" t="s">
        <v>1013</v>
      </c>
      <c r="D23503" t="s">
        <v>972</v>
      </c>
      <c r="E23503" t="s">
        <v>1016</v>
      </c>
      <c r="F23503" s="86">
        <v>6371542.6945921201</v>
      </c>
    </row>
    <row r="23504" spans="1:6">
      <c r="A23504">
        <v>2025</v>
      </c>
      <c r="B23504" t="s">
        <v>1051</v>
      </c>
      <c r="C23504" t="s">
        <v>1013</v>
      </c>
      <c r="D23504" t="s">
        <v>972</v>
      </c>
      <c r="E23504" t="s">
        <v>1016</v>
      </c>
      <c r="F23504" s="86">
        <v>6358629.9754937002</v>
      </c>
    </row>
    <row r="23505" spans="1:6">
      <c r="A23505">
        <v>2026</v>
      </c>
      <c r="B23505" t="s">
        <v>1051</v>
      </c>
      <c r="C23505" t="s">
        <v>1013</v>
      </c>
      <c r="D23505" t="s">
        <v>972</v>
      </c>
      <c r="E23505" t="s">
        <v>1016</v>
      </c>
      <c r="F23505" s="86">
        <v>6345542.26234187</v>
      </c>
    </row>
    <row r="23506" spans="1:6">
      <c r="A23506">
        <v>2027</v>
      </c>
      <c r="B23506" t="s">
        <v>1051</v>
      </c>
      <c r="C23506" t="s">
        <v>1013</v>
      </c>
      <c r="D23506" t="s">
        <v>972</v>
      </c>
      <c r="E23506" t="s">
        <v>1016</v>
      </c>
      <c r="F23506" s="86">
        <v>6316226.1532903099</v>
      </c>
    </row>
    <row r="23507" spans="1:6">
      <c r="A23507">
        <v>2028</v>
      </c>
      <c r="B23507" t="s">
        <v>1051</v>
      </c>
      <c r="C23507" t="s">
        <v>1013</v>
      </c>
      <c r="D23507" t="s">
        <v>972</v>
      </c>
      <c r="E23507" t="s">
        <v>1016</v>
      </c>
      <c r="F23507" s="86">
        <v>6291423.0487738699</v>
      </c>
    </row>
    <row r="23508" spans="1:6">
      <c r="A23508">
        <v>2029</v>
      </c>
      <c r="B23508" t="s">
        <v>1051</v>
      </c>
      <c r="C23508" t="s">
        <v>1013</v>
      </c>
      <c r="D23508" t="s">
        <v>972</v>
      </c>
      <c r="E23508" t="s">
        <v>1016</v>
      </c>
      <c r="F23508" s="86">
        <v>6273527.6042601401</v>
      </c>
    </row>
    <row r="23509" spans="1:6">
      <c r="A23509">
        <v>2030</v>
      </c>
      <c r="B23509" t="s">
        <v>1051</v>
      </c>
      <c r="C23509" t="s">
        <v>1013</v>
      </c>
      <c r="D23509" t="s">
        <v>972</v>
      </c>
      <c r="E23509" t="s">
        <v>1016</v>
      </c>
      <c r="F23509" s="86">
        <v>6265514.7186569804</v>
      </c>
    </row>
    <row r="23510" spans="1:6">
      <c r="A23510">
        <v>2031</v>
      </c>
      <c r="B23510" t="s">
        <v>1051</v>
      </c>
      <c r="C23510" t="s">
        <v>1013</v>
      </c>
      <c r="D23510" t="s">
        <v>972</v>
      </c>
      <c r="E23510" t="s">
        <v>1016</v>
      </c>
      <c r="F23510" s="86">
        <v>6260559.6238817004</v>
      </c>
    </row>
    <row r="23511" spans="1:6">
      <c r="A23511">
        <v>2032</v>
      </c>
      <c r="B23511" t="s">
        <v>1051</v>
      </c>
      <c r="C23511" t="s">
        <v>1013</v>
      </c>
      <c r="D23511" t="s">
        <v>972</v>
      </c>
      <c r="E23511" t="s">
        <v>1016</v>
      </c>
      <c r="F23511" s="86">
        <v>6259049.1488944404</v>
      </c>
    </row>
    <row r="23512" spans="1:6">
      <c r="A23512">
        <v>2033</v>
      </c>
      <c r="B23512" t="s">
        <v>1051</v>
      </c>
      <c r="C23512" t="s">
        <v>1013</v>
      </c>
      <c r="D23512" t="s">
        <v>972</v>
      </c>
      <c r="E23512" t="s">
        <v>1016</v>
      </c>
      <c r="F23512" s="86">
        <v>6261674.0596954701</v>
      </c>
    </row>
    <row r="23513" spans="1:6">
      <c r="A23513">
        <v>2034</v>
      </c>
      <c r="B23513" t="s">
        <v>1051</v>
      </c>
      <c r="C23513" t="s">
        <v>1013</v>
      </c>
      <c r="D23513" t="s">
        <v>972</v>
      </c>
      <c r="E23513" t="s">
        <v>1016</v>
      </c>
      <c r="F23513" s="86">
        <v>6261185.9183886098</v>
      </c>
    </row>
    <row r="23514" spans="1:6">
      <c r="A23514">
        <v>2035</v>
      </c>
      <c r="B23514" t="s">
        <v>1051</v>
      </c>
      <c r="C23514" t="s">
        <v>1013</v>
      </c>
      <c r="D23514" t="s">
        <v>972</v>
      </c>
      <c r="E23514" t="s">
        <v>1016</v>
      </c>
      <c r="F23514" s="86">
        <v>6250207.3440909497</v>
      </c>
    </row>
    <row r="23515" spans="1:6">
      <c r="A23515">
        <v>2036</v>
      </c>
      <c r="B23515" t="s">
        <v>1051</v>
      </c>
      <c r="C23515" t="s">
        <v>1013</v>
      </c>
      <c r="D23515" t="s">
        <v>972</v>
      </c>
      <c r="E23515" t="s">
        <v>1016</v>
      </c>
      <c r="F23515" s="86">
        <v>6241144.49416738</v>
      </c>
    </row>
    <row r="23516" spans="1:6">
      <c r="A23516">
        <v>2037</v>
      </c>
      <c r="B23516" t="s">
        <v>1051</v>
      </c>
      <c r="C23516" t="s">
        <v>1013</v>
      </c>
      <c r="D23516" t="s">
        <v>972</v>
      </c>
      <c r="E23516" t="s">
        <v>1016</v>
      </c>
      <c r="F23516" s="86">
        <v>6234651.2937648101</v>
      </c>
    </row>
    <row r="23517" spans="1:6">
      <c r="A23517">
        <v>2038</v>
      </c>
      <c r="B23517" t="s">
        <v>1051</v>
      </c>
      <c r="C23517" t="s">
        <v>1013</v>
      </c>
      <c r="D23517" t="s">
        <v>972</v>
      </c>
      <c r="E23517" t="s">
        <v>1016</v>
      </c>
      <c r="F23517" s="86">
        <v>6232790.8306707498</v>
      </c>
    </row>
    <row r="23518" spans="1:6">
      <c r="A23518">
        <v>2039</v>
      </c>
      <c r="B23518" t="s">
        <v>1051</v>
      </c>
      <c r="C23518" t="s">
        <v>1013</v>
      </c>
      <c r="D23518" t="s">
        <v>972</v>
      </c>
      <c r="E23518" t="s">
        <v>1016</v>
      </c>
      <c r="F23518" s="86">
        <v>6231151.4126967704</v>
      </c>
    </row>
    <row r="23519" spans="1:6">
      <c r="A23519">
        <v>2040</v>
      </c>
      <c r="B23519" t="s">
        <v>1051</v>
      </c>
      <c r="C23519" t="s">
        <v>1013</v>
      </c>
      <c r="D23519" t="s">
        <v>972</v>
      </c>
      <c r="E23519" t="s">
        <v>1016</v>
      </c>
      <c r="F23519" s="86">
        <v>6234669.7141914899</v>
      </c>
    </row>
    <row r="23520" spans="1:6">
      <c r="A23520">
        <v>2041</v>
      </c>
      <c r="B23520" t="s">
        <v>1051</v>
      </c>
      <c r="C23520" t="s">
        <v>1013</v>
      </c>
      <c r="D23520" t="s">
        <v>972</v>
      </c>
      <c r="E23520" t="s">
        <v>1016</v>
      </c>
      <c r="F23520" s="86">
        <v>6237598.56203264</v>
      </c>
    </row>
    <row r="23521" spans="1:6">
      <c r="A23521">
        <v>2042</v>
      </c>
      <c r="B23521" t="s">
        <v>1051</v>
      </c>
      <c r="C23521" t="s">
        <v>1013</v>
      </c>
      <c r="D23521" t="s">
        <v>972</v>
      </c>
      <c r="E23521" t="s">
        <v>1016</v>
      </c>
      <c r="F23521" s="86">
        <v>6236290.7117387997</v>
      </c>
    </row>
    <row r="23522" spans="1:6">
      <c r="A23522">
        <v>2043</v>
      </c>
      <c r="B23522" t="s">
        <v>1051</v>
      </c>
      <c r="C23522" t="s">
        <v>1013</v>
      </c>
      <c r="D23522" t="s">
        <v>972</v>
      </c>
      <c r="E23522" t="s">
        <v>1016</v>
      </c>
      <c r="F23522" s="86">
        <v>6230276.4424297595</v>
      </c>
    </row>
    <row r="23523" spans="1:6">
      <c r="A23523">
        <v>2044</v>
      </c>
      <c r="B23523" t="s">
        <v>1051</v>
      </c>
      <c r="C23523" t="s">
        <v>1013</v>
      </c>
      <c r="D23523" t="s">
        <v>972</v>
      </c>
      <c r="E23523" t="s">
        <v>1016</v>
      </c>
      <c r="F23523" s="86">
        <v>6222438.55088</v>
      </c>
    </row>
    <row r="23524" spans="1:6">
      <c r="A23524">
        <v>2045</v>
      </c>
      <c r="B23524" t="s">
        <v>1051</v>
      </c>
      <c r="C23524" t="s">
        <v>1013</v>
      </c>
      <c r="D23524" t="s">
        <v>972</v>
      </c>
      <c r="E23524" t="s">
        <v>1016</v>
      </c>
      <c r="F23524" s="86">
        <v>6213578.3256498398</v>
      </c>
    </row>
    <row r="23525" spans="1:6">
      <c r="A23525">
        <v>2046</v>
      </c>
      <c r="B23525" t="s">
        <v>1051</v>
      </c>
      <c r="C23525" t="s">
        <v>1013</v>
      </c>
      <c r="D23525" t="s">
        <v>972</v>
      </c>
      <c r="E23525" t="s">
        <v>1016</v>
      </c>
      <c r="F23525" s="86">
        <v>6205528.5991933299</v>
      </c>
    </row>
    <row r="23526" spans="1:6">
      <c r="A23526">
        <v>2047</v>
      </c>
      <c r="B23526" t="s">
        <v>1051</v>
      </c>
      <c r="C23526" t="s">
        <v>1013</v>
      </c>
      <c r="D23526" t="s">
        <v>972</v>
      </c>
      <c r="E23526" t="s">
        <v>1016</v>
      </c>
      <c r="F23526" s="86">
        <v>6199514.3298842898</v>
      </c>
    </row>
    <row r="23527" spans="1:6">
      <c r="A23527">
        <v>2048</v>
      </c>
      <c r="B23527" t="s">
        <v>1051</v>
      </c>
      <c r="C23527" t="s">
        <v>1013</v>
      </c>
      <c r="D23527" t="s">
        <v>972</v>
      </c>
      <c r="E23527" t="s">
        <v>1016</v>
      </c>
      <c r="F23527" s="86">
        <v>6191280.3991610501</v>
      </c>
    </row>
    <row r="23528" spans="1:6">
      <c r="A23528">
        <v>2049</v>
      </c>
      <c r="B23528" t="s">
        <v>1051</v>
      </c>
      <c r="C23528" t="s">
        <v>1013</v>
      </c>
      <c r="D23528" t="s">
        <v>972</v>
      </c>
      <c r="E23528" t="s">
        <v>1016</v>
      </c>
      <c r="F23528" s="86">
        <v>6185560.8566787997</v>
      </c>
    </row>
    <row r="23529" spans="1:6">
      <c r="A23529">
        <v>2050</v>
      </c>
      <c r="B23529" t="s">
        <v>1051</v>
      </c>
      <c r="C23529" t="s">
        <v>1013</v>
      </c>
      <c r="D23529" t="s">
        <v>972</v>
      </c>
      <c r="E23529" t="s">
        <v>1016</v>
      </c>
      <c r="F23529" s="86">
        <v>6179215.0196896298</v>
      </c>
    </row>
    <row r="23530" spans="1:6">
      <c r="A23530">
        <v>2017</v>
      </c>
      <c r="B23530" t="s">
        <v>1052</v>
      </c>
      <c r="C23530" t="s">
        <v>1013</v>
      </c>
      <c r="D23530" t="s">
        <v>972</v>
      </c>
      <c r="E23530" t="s">
        <v>1016</v>
      </c>
      <c r="F23530" s="86">
        <v>3542306.9335782598</v>
      </c>
    </row>
    <row r="23531" spans="1:6">
      <c r="A23531">
        <v>2018</v>
      </c>
      <c r="B23531" t="s">
        <v>1052</v>
      </c>
      <c r="C23531" t="s">
        <v>1013</v>
      </c>
      <c r="D23531" t="s">
        <v>972</v>
      </c>
      <c r="E23531" t="s">
        <v>1016</v>
      </c>
      <c r="F23531" s="86">
        <v>3478924.9973969702</v>
      </c>
    </row>
    <row r="23532" spans="1:6">
      <c r="A23532">
        <v>2019</v>
      </c>
      <c r="B23532" t="s">
        <v>1052</v>
      </c>
      <c r="C23532" t="s">
        <v>1013</v>
      </c>
      <c r="D23532" t="s">
        <v>972</v>
      </c>
      <c r="E23532" t="s">
        <v>1016</v>
      </c>
      <c r="F23532" s="86">
        <v>3395170.2960145599</v>
      </c>
    </row>
    <row r="23533" spans="1:6">
      <c r="A23533">
        <v>2020</v>
      </c>
      <c r="B23533" t="s">
        <v>1052</v>
      </c>
      <c r="C23533" t="s">
        <v>1013</v>
      </c>
      <c r="D23533" t="s">
        <v>972</v>
      </c>
      <c r="E23533" t="s">
        <v>1016</v>
      </c>
      <c r="F23533" s="86">
        <v>3316664.6162620601</v>
      </c>
    </row>
    <row r="23534" spans="1:6">
      <c r="A23534">
        <v>2021</v>
      </c>
      <c r="B23534" t="s">
        <v>1052</v>
      </c>
      <c r="C23534" t="s">
        <v>1013</v>
      </c>
      <c r="D23534" t="s">
        <v>972</v>
      </c>
      <c r="E23534" t="s">
        <v>1016</v>
      </c>
      <c r="F23534" s="86">
        <v>3261817.0268558399</v>
      </c>
    </row>
    <row r="23535" spans="1:6">
      <c r="A23535">
        <v>2022</v>
      </c>
      <c r="B23535" t="s">
        <v>1052</v>
      </c>
      <c r="C23535" t="s">
        <v>1013</v>
      </c>
      <c r="D23535" t="s">
        <v>972</v>
      </c>
      <c r="E23535" t="s">
        <v>1016</v>
      </c>
      <c r="F23535" s="86">
        <v>3250569.1233631601</v>
      </c>
    </row>
    <row r="23536" spans="1:6">
      <c r="A23536">
        <v>2023</v>
      </c>
      <c r="B23536" t="s">
        <v>1052</v>
      </c>
      <c r="C23536" t="s">
        <v>1013</v>
      </c>
      <c r="D23536" t="s">
        <v>972</v>
      </c>
      <c r="E23536" t="s">
        <v>1016</v>
      </c>
      <c r="F23536" s="86">
        <v>3246965.1076190402</v>
      </c>
    </row>
    <row r="23537" spans="1:6">
      <c r="A23537">
        <v>2024</v>
      </c>
      <c r="B23537" t="s">
        <v>1052</v>
      </c>
      <c r="C23537" t="s">
        <v>1013</v>
      </c>
      <c r="D23537" t="s">
        <v>972</v>
      </c>
      <c r="E23537" t="s">
        <v>1016</v>
      </c>
      <c r="F23537" s="86">
        <v>3242166.0021288302</v>
      </c>
    </row>
    <row r="23538" spans="1:6">
      <c r="A23538">
        <v>2025</v>
      </c>
      <c r="B23538" t="s">
        <v>1052</v>
      </c>
      <c r="C23538" t="s">
        <v>1013</v>
      </c>
      <c r="D23538" t="s">
        <v>972</v>
      </c>
      <c r="E23538" t="s">
        <v>1016</v>
      </c>
      <c r="F23538" s="86">
        <v>3235595.3518385198</v>
      </c>
    </row>
    <row r="23539" spans="1:6">
      <c r="A23539">
        <v>2026</v>
      </c>
      <c r="B23539" t="s">
        <v>1052</v>
      </c>
      <c r="C23539" t="s">
        <v>1013</v>
      </c>
      <c r="D23539" t="s">
        <v>972</v>
      </c>
      <c r="E23539" t="s">
        <v>1016</v>
      </c>
      <c r="F23539" s="86">
        <v>3228935.65564556</v>
      </c>
    </row>
    <row r="23540" spans="1:6">
      <c r="A23540">
        <v>2027</v>
      </c>
      <c r="B23540" t="s">
        <v>1052</v>
      </c>
      <c r="C23540" t="s">
        <v>1013</v>
      </c>
      <c r="D23540" t="s">
        <v>972</v>
      </c>
      <c r="E23540" t="s">
        <v>1016</v>
      </c>
      <c r="F23540" s="86">
        <v>3214018.1236383799</v>
      </c>
    </row>
    <row r="23541" spans="1:6">
      <c r="A23541">
        <v>2028</v>
      </c>
      <c r="B23541" t="s">
        <v>1052</v>
      </c>
      <c r="C23541" t="s">
        <v>1013</v>
      </c>
      <c r="D23541" t="s">
        <v>972</v>
      </c>
      <c r="E23541" t="s">
        <v>1016</v>
      </c>
      <c r="F23541" s="86">
        <v>3201397.0385942999</v>
      </c>
    </row>
    <row r="23542" spans="1:6">
      <c r="A23542">
        <v>2029</v>
      </c>
      <c r="B23542" t="s">
        <v>1052</v>
      </c>
      <c r="C23542" t="s">
        <v>1013</v>
      </c>
      <c r="D23542" t="s">
        <v>972</v>
      </c>
      <c r="E23542" t="s">
        <v>1016</v>
      </c>
      <c r="F23542" s="86">
        <v>3192290.9233916798</v>
      </c>
    </row>
    <row r="23543" spans="1:6">
      <c r="A23543">
        <v>2030</v>
      </c>
      <c r="B23543" t="s">
        <v>1052</v>
      </c>
      <c r="C23543" t="s">
        <v>1013</v>
      </c>
      <c r="D23543" t="s">
        <v>972</v>
      </c>
      <c r="E23543" t="s">
        <v>1016</v>
      </c>
      <c r="F23543" s="86">
        <v>3188213.5583755798</v>
      </c>
    </row>
    <row r="23544" spans="1:6">
      <c r="A23544">
        <v>2031</v>
      </c>
      <c r="B23544" t="s">
        <v>1052</v>
      </c>
      <c r="C23544" t="s">
        <v>1013</v>
      </c>
      <c r="D23544" t="s">
        <v>972</v>
      </c>
      <c r="E23544" t="s">
        <v>1016</v>
      </c>
      <c r="F23544" s="86">
        <v>3185692.1533426298</v>
      </c>
    </row>
    <row r="23545" spans="1:6">
      <c r="A23545">
        <v>2032</v>
      </c>
      <c r="B23545" t="s">
        <v>1052</v>
      </c>
      <c r="C23545" t="s">
        <v>1013</v>
      </c>
      <c r="D23545" t="s">
        <v>972</v>
      </c>
      <c r="E23545" t="s">
        <v>1016</v>
      </c>
      <c r="F23545" s="86">
        <v>3184923.5466039702</v>
      </c>
    </row>
    <row r="23546" spans="1:6">
      <c r="A23546">
        <v>2033</v>
      </c>
      <c r="B23546" t="s">
        <v>1052</v>
      </c>
      <c r="C23546" t="s">
        <v>1013</v>
      </c>
      <c r="D23546" t="s">
        <v>972</v>
      </c>
      <c r="E23546" t="s">
        <v>1016</v>
      </c>
      <c r="F23546" s="86">
        <v>3186259.2351437202</v>
      </c>
    </row>
    <row r="23547" spans="1:6">
      <c r="A23547">
        <v>2034</v>
      </c>
      <c r="B23547" t="s">
        <v>1052</v>
      </c>
      <c r="C23547" t="s">
        <v>1013</v>
      </c>
      <c r="D23547" t="s">
        <v>972</v>
      </c>
      <c r="E23547" t="s">
        <v>1016</v>
      </c>
      <c r="F23547" s="86">
        <v>3186010.8439415898</v>
      </c>
    </row>
    <row r="23548" spans="1:6">
      <c r="A23548">
        <v>2035</v>
      </c>
      <c r="B23548" t="s">
        <v>1052</v>
      </c>
      <c r="C23548" t="s">
        <v>1013</v>
      </c>
      <c r="D23548" t="s">
        <v>972</v>
      </c>
      <c r="E23548" t="s">
        <v>1016</v>
      </c>
      <c r="F23548" s="86">
        <v>3180424.3852068898</v>
      </c>
    </row>
    <row r="23549" spans="1:6">
      <c r="A23549">
        <v>2036</v>
      </c>
      <c r="B23549" t="s">
        <v>1052</v>
      </c>
      <c r="C23549" t="s">
        <v>1013</v>
      </c>
      <c r="D23549" t="s">
        <v>972</v>
      </c>
      <c r="E23549" t="s">
        <v>1016</v>
      </c>
      <c r="F23549" s="86">
        <v>3175812.7447748901</v>
      </c>
    </row>
    <row r="23550" spans="1:6">
      <c r="A23550">
        <v>2037</v>
      </c>
      <c r="B23550" t="s">
        <v>1052</v>
      </c>
      <c r="C23550" t="s">
        <v>1013</v>
      </c>
      <c r="D23550" t="s">
        <v>972</v>
      </c>
      <c r="E23550" t="s">
        <v>1016</v>
      </c>
      <c r="F23550" s="86">
        <v>3172508.6731239101</v>
      </c>
    </row>
    <row r="23551" spans="1:6">
      <c r="A23551">
        <v>2038</v>
      </c>
      <c r="B23551" t="s">
        <v>1052</v>
      </c>
      <c r="C23551" t="s">
        <v>1013</v>
      </c>
      <c r="D23551" t="s">
        <v>972</v>
      </c>
      <c r="E23551" t="s">
        <v>1016</v>
      </c>
      <c r="F23551" s="86">
        <v>3171561.9745799401</v>
      </c>
    </row>
    <row r="23552" spans="1:6">
      <c r="A23552">
        <v>2039</v>
      </c>
      <c r="B23552" t="s">
        <v>1052</v>
      </c>
      <c r="C23552" t="s">
        <v>1013</v>
      </c>
      <c r="D23552" t="s">
        <v>972</v>
      </c>
      <c r="E23552" t="s">
        <v>1016</v>
      </c>
      <c r="F23552" s="86">
        <v>3170727.7550709001</v>
      </c>
    </row>
    <row r="23553" spans="1:6">
      <c r="A23553">
        <v>2040</v>
      </c>
      <c r="B23553" t="s">
        <v>1052</v>
      </c>
      <c r="C23553" t="s">
        <v>1013</v>
      </c>
      <c r="D23553" t="s">
        <v>972</v>
      </c>
      <c r="E23553" t="s">
        <v>1016</v>
      </c>
      <c r="F23553" s="86">
        <v>3172518.0463768202</v>
      </c>
    </row>
    <row r="23554" spans="1:6">
      <c r="A23554">
        <v>2041</v>
      </c>
      <c r="B23554" t="s">
        <v>1052</v>
      </c>
      <c r="C23554" t="s">
        <v>1013</v>
      </c>
      <c r="D23554" t="s">
        <v>972</v>
      </c>
      <c r="E23554" t="s">
        <v>1016</v>
      </c>
      <c r="F23554" s="86">
        <v>3174008.3935896</v>
      </c>
    </row>
    <row r="23555" spans="1:6">
      <c r="A23555">
        <v>2042</v>
      </c>
      <c r="B23555" t="s">
        <v>1052</v>
      </c>
      <c r="C23555" t="s">
        <v>1013</v>
      </c>
      <c r="D23555" t="s">
        <v>972</v>
      </c>
      <c r="E23555" t="s">
        <v>1016</v>
      </c>
      <c r="F23555" s="86">
        <v>3173342.8926329501</v>
      </c>
    </row>
    <row r="23556" spans="1:6">
      <c r="A23556">
        <v>2043</v>
      </c>
      <c r="B23556" t="s">
        <v>1052</v>
      </c>
      <c r="C23556" t="s">
        <v>1013</v>
      </c>
      <c r="D23556" t="s">
        <v>972</v>
      </c>
      <c r="E23556" t="s">
        <v>1016</v>
      </c>
      <c r="F23556" s="86">
        <v>3170282.5255576498</v>
      </c>
    </row>
    <row r="23557" spans="1:6">
      <c r="A23557">
        <v>2044</v>
      </c>
      <c r="B23557" t="s">
        <v>1052</v>
      </c>
      <c r="C23557" t="s">
        <v>1013</v>
      </c>
      <c r="D23557" t="s">
        <v>972</v>
      </c>
      <c r="E23557" t="s">
        <v>1016</v>
      </c>
      <c r="F23557" s="86">
        <v>3166294.2064442001</v>
      </c>
    </row>
    <row r="23558" spans="1:6">
      <c r="A23558">
        <v>2045</v>
      </c>
      <c r="B23558" t="s">
        <v>1052</v>
      </c>
      <c r="C23558" t="s">
        <v>1013</v>
      </c>
      <c r="D23558" t="s">
        <v>972</v>
      </c>
      <c r="E23558" t="s">
        <v>1016</v>
      </c>
      <c r="F23558" s="86">
        <v>3161785.6717942199</v>
      </c>
    </row>
    <row r="23559" spans="1:6">
      <c r="A23559">
        <v>2046</v>
      </c>
      <c r="B23559" t="s">
        <v>1052</v>
      </c>
      <c r="C23559" t="s">
        <v>1013</v>
      </c>
      <c r="D23559" t="s">
        <v>972</v>
      </c>
      <c r="E23559" t="s">
        <v>1016</v>
      </c>
      <c r="F23559" s="86">
        <v>3157689.5602723002</v>
      </c>
    </row>
    <row r="23560" spans="1:6">
      <c r="A23560">
        <v>2047</v>
      </c>
      <c r="B23560" t="s">
        <v>1052</v>
      </c>
      <c r="C23560" t="s">
        <v>1013</v>
      </c>
      <c r="D23560" t="s">
        <v>972</v>
      </c>
      <c r="E23560" t="s">
        <v>1016</v>
      </c>
      <c r="F23560" s="86">
        <v>3154629.1931969998</v>
      </c>
    </row>
    <row r="23561" spans="1:6">
      <c r="A23561">
        <v>2048</v>
      </c>
      <c r="B23561" t="s">
        <v>1052</v>
      </c>
      <c r="C23561" t="s">
        <v>1013</v>
      </c>
      <c r="D23561" t="s">
        <v>972</v>
      </c>
      <c r="E23561" t="s">
        <v>1016</v>
      </c>
      <c r="F23561" s="86">
        <v>3150439.3491459698</v>
      </c>
    </row>
    <row r="23562" spans="1:6">
      <c r="A23562">
        <v>2049</v>
      </c>
      <c r="B23562" t="s">
        <v>1052</v>
      </c>
      <c r="C23562" t="s">
        <v>1013</v>
      </c>
      <c r="D23562" t="s">
        <v>972</v>
      </c>
      <c r="E23562" t="s">
        <v>1016</v>
      </c>
      <c r="F23562" s="86">
        <v>3147528.9541172399</v>
      </c>
    </row>
    <row r="23563" spans="1:6">
      <c r="A23563">
        <v>2050</v>
      </c>
      <c r="B23563" t="s">
        <v>1052</v>
      </c>
      <c r="C23563" t="s">
        <v>1013</v>
      </c>
      <c r="D23563" t="s">
        <v>972</v>
      </c>
      <c r="E23563" t="s">
        <v>1016</v>
      </c>
      <c r="F23563" s="86">
        <v>3144299.8684895402</v>
      </c>
    </row>
    <row r="23564" spans="1:6">
      <c r="A23564">
        <v>2017</v>
      </c>
      <c r="B23564" t="s">
        <v>1053</v>
      </c>
      <c r="C23564" t="s">
        <v>1013</v>
      </c>
      <c r="D23564" t="s">
        <v>972</v>
      </c>
      <c r="E23564" t="s">
        <v>1016</v>
      </c>
      <c r="F23564" s="86">
        <v>21421951.805219401</v>
      </c>
    </row>
    <row r="23565" spans="1:6">
      <c r="A23565">
        <v>2018</v>
      </c>
      <c r="B23565" t="s">
        <v>1053</v>
      </c>
      <c r="C23565" t="s">
        <v>1013</v>
      </c>
      <c r="D23565" t="s">
        <v>972</v>
      </c>
      <c r="E23565" t="s">
        <v>1016</v>
      </c>
      <c r="F23565" s="86">
        <v>21038652.2189169</v>
      </c>
    </row>
    <row r="23566" spans="1:6">
      <c r="A23566">
        <v>2019</v>
      </c>
      <c r="B23566" t="s">
        <v>1053</v>
      </c>
      <c r="C23566" t="s">
        <v>1013</v>
      </c>
      <c r="D23566" t="s">
        <v>972</v>
      </c>
      <c r="E23566" t="s">
        <v>1016</v>
      </c>
      <c r="F23566" s="86">
        <v>20532149.194159999</v>
      </c>
    </row>
    <row r="23567" spans="1:6">
      <c r="A23567">
        <v>2020</v>
      </c>
      <c r="B23567" t="s">
        <v>1053</v>
      </c>
      <c r="C23567" t="s">
        <v>1013</v>
      </c>
      <c r="D23567" t="s">
        <v>972</v>
      </c>
      <c r="E23567" t="s">
        <v>1016</v>
      </c>
      <c r="F23567" s="86">
        <v>20057389.406364001</v>
      </c>
    </row>
    <row r="23568" spans="1:6">
      <c r="A23568">
        <v>2021</v>
      </c>
      <c r="B23568" t="s">
        <v>1053</v>
      </c>
      <c r="C23568" t="s">
        <v>1013</v>
      </c>
      <c r="D23568" t="s">
        <v>972</v>
      </c>
      <c r="E23568" t="s">
        <v>1016</v>
      </c>
      <c r="F23568" s="86">
        <v>19725700.9222987</v>
      </c>
    </row>
    <row r="23569" spans="1:6">
      <c r="A23569">
        <v>2022</v>
      </c>
      <c r="B23569" t="s">
        <v>1053</v>
      </c>
      <c r="C23569" t="s">
        <v>1013</v>
      </c>
      <c r="D23569" t="s">
        <v>972</v>
      </c>
      <c r="E23569" t="s">
        <v>1016</v>
      </c>
      <c r="F23569" s="86">
        <v>19657679.700239699</v>
      </c>
    </row>
    <row r="23570" spans="1:6">
      <c r="A23570">
        <v>2023</v>
      </c>
      <c r="B23570" t="s">
        <v>1053</v>
      </c>
      <c r="C23570" t="s">
        <v>1013</v>
      </c>
      <c r="D23570" t="s">
        <v>972</v>
      </c>
      <c r="E23570" t="s">
        <v>1016</v>
      </c>
      <c r="F23570" s="86">
        <v>19635884.567005001</v>
      </c>
    </row>
    <row r="23571" spans="1:6">
      <c r="A23571">
        <v>2024</v>
      </c>
      <c r="B23571" t="s">
        <v>1053</v>
      </c>
      <c r="C23571" t="s">
        <v>1013</v>
      </c>
      <c r="D23571" t="s">
        <v>972</v>
      </c>
      <c r="E23571" t="s">
        <v>1016</v>
      </c>
      <c r="F23571" s="86">
        <v>19606862.178926501</v>
      </c>
    </row>
    <row r="23572" spans="1:6">
      <c r="A23572">
        <v>2025</v>
      </c>
      <c r="B23572" t="s">
        <v>1053</v>
      </c>
      <c r="C23572" t="s">
        <v>1013</v>
      </c>
      <c r="D23572" t="s">
        <v>972</v>
      </c>
      <c r="E23572" t="s">
        <v>1016</v>
      </c>
      <c r="F23572" s="86">
        <v>19567126.448373701</v>
      </c>
    </row>
    <row r="23573" spans="1:6">
      <c r="A23573">
        <v>2026</v>
      </c>
      <c r="B23573" t="s">
        <v>1053</v>
      </c>
      <c r="C23573" t="s">
        <v>1013</v>
      </c>
      <c r="D23573" t="s">
        <v>972</v>
      </c>
      <c r="E23573" t="s">
        <v>1016</v>
      </c>
      <c r="F23573" s="86">
        <v>19526852.216479599</v>
      </c>
    </row>
    <row r="23574" spans="1:6">
      <c r="A23574">
        <v>2027</v>
      </c>
      <c r="B23574" t="s">
        <v>1053</v>
      </c>
      <c r="C23574" t="s">
        <v>1013</v>
      </c>
      <c r="D23574" t="s">
        <v>972</v>
      </c>
      <c r="E23574" t="s">
        <v>1016</v>
      </c>
      <c r="F23574" s="86">
        <v>19436639.070723802</v>
      </c>
    </row>
    <row r="23575" spans="1:6">
      <c r="A23575">
        <v>2028</v>
      </c>
      <c r="B23575" t="s">
        <v>1053</v>
      </c>
      <c r="C23575" t="s">
        <v>1013</v>
      </c>
      <c r="D23575" t="s">
        <v>972</v>
      </c>
      <c r="E23575" t="s">
        <v>1016</v>
      </c>
      <c r="F23575" s="86">
        <v>19360313.5911384</v>
      </c>
    </row>
    <row r="23576" spans="1:6">
      <c r="A23576">
        <v>2029</v>
      </c>
      <c r="B23576" t="s">
        <v>1053</v>
      </c>
      <c r="C23576" t="s">
        <v>1013</v>
      </c>
      <c r="D23576" t="s">
        <v>972</v>
      </c>
      <c r="E23576" t="s">
        <v>1016</v>
      </c>
      <c r="F23576" s="86">
        <v>19305244.743446499</v>
      </c>
    </row>
    <row r="23577" spans="1:6">
      <c r="A23577">
        <v>2030</v>
      </c>
      <c r="B23577" t="s">
        <v>1053</v>
      </c>
      <c r="C23577" t="s">
        <v>1013</v>
      </c>
      <c r="D23577" t="s">
        <v>972</v>
      </c>
      <c r="E23577" t="s">
        <v>1016</v>
      </c>
      <c r="F23577" s="86">
        <v>19280587.050450101</v>
      </c>
    </row>
    <row r="23578" spans="1:6">
      <c r="A23578">
        <v>2031</v>
      </c>
      <c r="B23578" t="s">
        <v>1053</v>
      </c>
      <c r="C23578" t="s">
        <v>1013</v>
      </c>
      <c r="D23578" t="s">
        <v>972</v>
      </c>
      <c r="E23578" t="s">
        <v>1016</v>
      </c>
      <c r="F23578" s="86">
        <v>19265338.959838498</v>
      </c>
    </row>
    <row r="23579" spans="1:6">
      <c r="A23579">
        <v>2032</v>
      </c>
      <c r="B23579" t="s">
        <v>1053</v>
      </c>
      <c r="C23579" t="s">
        <v>1013</v>
      </c>
      <c r="D23579" t="s">
        <v>972</v>
      </c>
      <c r="E23579" t="s">
        <v>1016</v>
      </c>
      <c r="F23579" s="86">
        <v>19260690.842997801</v>
      </c>
    </row>
    <row r="23580" spans="1:6">
      <c r="A23580">
        <v>2033</v>
      </c>
      <c r="B23580" t="s">
        <v>1053</v>
      </c>
      <c r="C23580" t="s">
        <v>1013</v>
      </c>
      <c r="D23580" t="s">
        <v>972</v>
      </c>
      <c r="E23580" t="s">
        <v>1016</v>
      </c>
      <c r="F23580" s="86">
        <v>19268768.3631173</v>
      </c>
    </row>
    <row r="23581" spans="1:6">
      <c r="A23581">
        <v>2034</v>
      </c>
      <c r="B23581" t="s">
        <v>1053</v>
      </c>
      <c r="C23581" t="s">
        <v>1013</v>
      </c>
      <c r="D23581" t="s">
        <v>972</v>
      </c>
      <c r="E23581" t="s">
        <v>1016</v>
      </c>
      <c r="F23581" s="86">
        <v>19267266.227796901</v>
      </c>
    </row>
    <row r="23582" spans="1:6">
      <c r="A23582">
        <v>2035</v>
      </c>
      <c r="B23582" t="s">
        <v>1053</v>
      </c>
      <c r="C23582" t="s">
        <v>1013</v>
      </c>
      <c r="D23582" t="s">
        <v>972</v>
      </c>
      <c r="E23582" t="s">
        <v>1016</v>
      </c>
      <c r="F23582" s="86">
        <v>19233482.3541742</v>
      </c>
    </row>
    <row r="23583" spans="1:6">
      <c r="A23583">
        <v>2036</v>
      </c>
      <c r="B23583" t="s">
        <v>1053</v>
      </c>
      <c r="C23583" t="s">
        <v>1013</v>
      </c>
      <c r="D23583" t="s">
        <v>972</v>
      </c>
      <c r="E23583" t="s">
        <v>1016</v>
      </c>
      <c r="F23583" s="86">
        <v>19205593.653129999</v>
      </c>
    </row>
    <row r="23584" spans="1:6">
      <c r="A23584">
        <v>2037</v>
      </c>
      <c r="B23584" t="s">
        <v>1053</v>
      </c>
      <c r="C23584" t="s">
        <v>1013</v>
      </c>
      <c r="D23584" t="s">
        <v>972</v>
      </c>
      <c r="E23584" t="s">
        <v>1016</v>
      </c>
      <c r="F23584" s="86">
        <v>19185612.4191502</v>
      </c>
    </row>
    <row r="23585" spans="1:6">
      <c r="A23585">
        <v>2038</v>
      </c>
      <c r="B23585" t="s">
        <v>1053</v>
      </c>
      <c r="C23585" t="s">
        <v>1013</v>
      </c>
      <c r="D23585" t="s">
        <v>972</v>
      </c>
      <c r="E23585" t="s">
        <v>1016</v>
      </c>
      <c r="F23585" s="86">
        <v>19179887.299626902</v>
      </c>
    </row>
    <row r="23586" spans="1:6">
      <c r="A23586">
        <v>2039</v>
      </c>
      <c r="B23586" t="s">
        <v>1053</v>
      </c>
      <c r="C23586" t="s">
        <v>1013</v>
      </c>
      <c r="D23586" t="s">
        <v>972</v>
      </c>
      <c r="E23586" t="s">
        <v>1016</v>
      </c>
      <c r="F23586" s="86">
        <v>19174842.392324202</v>
      </c>
    </row>
    <row r="23587" spans="1:6">
      <c r="A23587">
        <v>2040</v>
      </c>
      <c r="B23587" t="s">
        <v>1053</v>
      </c>
      <c r="C23587" t="s">
        <v>1013</v>
      </c>
      <c r="D23587" t="s">
        <v>972</v>
      </c>
      <c r="E23587" t="s">
        <v>1016</v>
      </c>
      <c r="F23587" s="86">
        <v>19185669.103501901</v>
      </c>
    </row>
    <row r="23588" spans="1:6">
      <c r="A23588">
        <v>2041</v>
      </c>
      <c r="B23588" t="s">
        <v>1053</v>
      </c>
      <c r="C23588" t="s">
        <v>1013</v>
      </c>
      <c r="D23588" t="s">
        <v>972</v>
      </c>
      <c r="E23588" t="s">
        <v>1016</v>
      </c>
      <c r="F23588" s="86">
        <v>19194681.915424701</v>
      </c>
    </row>
    <row r="23589" spans="1:6">
      <c r="A23589">
        <v>2042</v>
      </c>
      <c r="B23589" t="s">
        <v>1053</v>
      </c>
      <c r="C23589" t="s">
        <v>1013</v>
      </c>
      <c r="D23589" t="s">
        <v>972</v>
      </c>
      <c r="E23589" t="s">
        <v>1016</v>
      </c>
      <c r="F23589" s="86">
        <v>19190657.3264529</v>
      </c>
    </row>
    <row r="23590" spans="1:6">
      <c r="A23590">
        <v>2043</v>
      </c>
      <c r="B23590" t="s">
        <v>1053</v>
      </c>
      <c r="C23590" t="s">
        <v>1013</v>
      </c>
      <c r="D23590" t="s">
        <v>972</v>
      </c>
      <c r="E23590" t="s">
        <v>1016</v>
      </c>
      <c r="F23590" s="86">
        <v>19172149.885617699</v>
      </c>
    </row>
    <row r="23591" spans="1:6">
      <c r="A23591">
        <v>2044</v>
      </c>
      <c r="B23591" t="s">
        <v>1053</v>
      </c>
      <c r="C23591" t="s">
        <v>1013</v>
      </c>
      <c r="D23591" t="s">
        <v>972</v>
      </c>
      <c r="E23591" t="s">
        <v>1016</v>
      </c>
      <c r="F23591" s="86">
        <v>19148030.6939626</v>
      </c>
    </row>
    <row r="23592" spans="1:6">
      <c r="A23592">
        <v>2045</v>
      </c>
      <c r="B23592" t="s">
        <v>1053</v>
      </c>
      <c r="C23592" t="s">
        <v>1013</v>
      </c>
      <c r="D23592" t="s">
        <v>972</v>
      </c>
      <c r="E23592" t="s">
        <v>1016</v>
      </c>
      <c r="F23592" s="86">
        <v>19120765.520787299</v>
      </c>
    </row>
    <row r="23593" spans="1:6">
      <c r="A23593">
        <v>2046</v>
      </c>
      <c r="B23593" t="s">
        <v>1053</v>
      </c>
      <c r="C23593" t="s">
        <v>1013</v>
      </c>
      <c r="D23593" t="s">
        <v>972</v>
      </c>
      <c r="E23593" t="s">
        <v>1016</v>
      </c>
      <c r="F23593" s="86">
        <v>19095994.459087402</v>
      </c>
    </row>
    <row r="23594" spans="1:6">
      <c r="A23594">
        <v>2047</v>
      </c>
      <c r="B23594" t="s">
        <v>1053</v>
      </c>
      <c r="C23594" t="s">
        <v>1013</v>
      </c>
      <c r="D23594" t="s">
        <v>972</v>
      </c>
      <c r="E23594" t="s">
        <v>1016</v>
      </c>
      <c r="F23594" s="86">
        <v>19077487.018252201</v>
      </c>
    </row>
    <row r="23595" spans="1:6">
      <c r="A23595">
        <v>2048</v>
      </c>
      <c r="B23595" t="s">
        <v>1053</v>
      </c>
      <c r="C23595" t="s">
        <v>1013</v>
      </c>
      <c r="D23595" t="s">
        <v>972</v>
      </c>
      <c r="E23595" t="s">
        <v>1016</v>
      </c>
      <c r="F23595" s="86">
        <v>19052149.113035198</v>
      </c>
    </row>
    <row r="23596" spans="1:6">
      <c r="A23596">
        <v>2049</v>
      </c>
      <c r="B23596" t="s">
        <v>1053</v>
      </c>
      <c r="C23596" t="s">
        <v>1013</v>
      </c>
      <c r="D23596" t="s">
        <v>972</v>
      </c>
      <c r="E23596" t="s">
        <v>1016</v>
      </c>
      <c r="F23596" s="86">
        <v>19034548.621827502</v>
      </c>
    </row>
    <row r="23597" spans="1:6">
      <c r="A23597">
        <v>2050</v>
      </c>
      <c r="B23597" t="s">
        <v>1053</v>
      </c>
      <c r="C23597" t="s">
        <v>1013</v>
      </c>
      <c r="D23597" t="s">
        <v>972</v>
      </c>
      <c r="E23597" t="s">
        <v>1016</v>
      </c>
      <c r="F23597" s="86">
        <v>19015020.862661399</v>
      </c>
    </row>
    <row r="23598" spans="1:6">
      <c r="A23598">
        <v>2017</v>
      </c>
      <c r="B23598" t="s">
        <v>1054</v>
      </c>
      <c r="C23598" t="s">
        <v>1013</v>
      </c>
      <c r="D23598" t="s">
        <v>972</v>
      </c>
      <c r="E23598" t="s">
        <v>1016</v>
      </c>
      <c r="F23598" s="86">
        <v>4660372.4136503004</v>
      </c>
    </row>
    <row r="23599" spans="1:6">
      <c r="A23599">
        <v>2018</v>
      </c>
      <c r="B23599" t="s">
        <v>1054</v>
      </c>
      <c r="C23599" t="s">
        <v>1013</v>
      </c>
      <c r="D23599" t="s">
        <v>972</v>
      </c>
      <c r="E23599" t="s">
        <v>1016</v>
      </c>
      <c r="F23599" s="86">
        <v>4576985.10915023</v>
      </c>
    </row>
    <row r="23600" spans="1:6">
      <c r="A23600">
        <v>2019</v>
      </c>
      <c r="B23600" t="s">
        <v>1054</v>
      </c>
      <c r="C23600" t="s">
        <v>1013</v>
      </c>
      <c r="D23600" t="s">
        <v>972</v>
      </c>
      <c r="E23600" t="s">
        <v>1016</v>
      </c>
      <c r="F23600" s="86">
        <v>4466794.7424894096</v>
      </c>
    </row>
    <row r="23601" spans="1:6">
      <c r="A23601">
        <v>2020</v>
      </c>
      <c r="B23601" t="s">
        <v>1054</v>
      </c>
      <c r="C23601" t="s">
        <v>1013</v>
      </c>
      <c r="D23601" t="s">
        <v>972</v>
      </c>
      <c r="E23601" t="s">
        <v>1016</v>
      </c>
      <c r="F23601" s="86">
        <v>4363510.1567395702</v>
      </c>
    </row>
    <row r="23602" spans="1:6">
      <c r="A23602">
        <v>2021</v>
      </c>
      <c r="B23602" t="s">
        <v>1054</v>
      </c>
      <c r="C23602" t="s">
        <v>1013</v>
      </c>
      <c r="D23602" t="s">
        <v>972</v>
      </c>
      <c r="E23602" t="s">
        <v>1016</v>
      </c>
      <c r="F23602" s="86">
        <v>4291350.9120956501</v>
      </c>
    </row>
    <row r="23603" spans="1:6">
      <c r="A23603">
        <v>2022</v>
      </c>
      <c r="B23603" t="s">
        <v>1054</v>
      </c>
      <c r="C23603" t="s">
        <v>1013</v>
      </c>
      <c r="D23603" t="s">
        <v>972</v>
      </c>
      <c r="E23603" t="s">
        <v>1016</v>
      </c>
      <c r="F23603" s="86">
        <v>4276552.8101435499</v>
      </c>
    </row>
    <row r="23604" spans="1:6">
      <c r="A23604">
        <v>2023</v>
      </c>
      <c r="B23604" t="s">
        <v>1054</v>
      </c>
      <c r="C23604" t="s">
        <v>1013</v>
      </c>
      <c r="D23604" t="s">
        <v>972</v>
      </c>
      <c r="E23604" t="s">
        <v>1016</v>
      </c>
      <c r="F23604" s="86">
        <v>4271811.25164307</v>
      </c>
    </row>
    <row r="23605" spans="1:6">
      <c r="A23605">
        <v>2024</v>
      </c>
      <c r="B23605" t="s">
        <v>1054</v>
      </c>
      <c r="C23605" t="s">
        <v>1013</v>
      </c>
      <c r="D23605" t="s">
        <v>972</v>
      </c>
      <c r="E23605" t="s">
        <v>1016</v>
      </c>
      <c r="F23605" s="86">
        <v>4265497.3948101699</v>
      </c>
    </row>
    <row r="23606" spans="1:6">
      <c r="A23606">
        <v>2025</v>
      </c>
      <c r="B23606" t="s">
        <v>1054</v>
      </c>
      <c r="C23606" t="s">
        <v>1013</v>
      </c>
      <c r="D23606" t="s">
        <v>972</v>
      </c>
      <c r="E23606" t="s">
        <v>1016</v>
      </c>
      <c r="F23606" s="86">
        <v>4256852.8369198199</v>
      </c>
    </row>
    <row r="23607" spans="1:6">
      <c r="A23607">
        <v>2026</v>
      </c>
      <c r="B23607" t="s">
        <v>1054</v>
      </c>
      <c r="C23607" t="s">
        <v>1013</v>
      </c>
      <c r="D23607" t="s">
        <v>972</v>
      </c>
      <c r="E23607" t="s">
        <v>1016</v>
      </c>
      <c r="F23607" s="86">
        <v>4248091.12738901</v>
      </c>
    </row>
    <row r="23608" spans="1:6">
      <c r="A23608">
        <v>2027</v>
      </c>
      <c r="B23608" t="s">
        <v>1054</v>
      </c>
      <c r="C23608" t="s">
        <v>1013</v>
      </c>
      <c r="D23608" t="s">
        <v>972</v>
      </c>
      <c r="E23608" t="s">
        <v>1016</v>
      </c>
      <c r="F23608" s="86">
        <v>4228465.1446750397</v>
      </c>
    </row>
    <row r="23609" spans="1:6">
      <c r="A23609">
        <v>2028</v>
      </c>
      <c r="B23609" t="s">
        <v>1054</v>
      </c>
      <c r="C23609" t="s">
        <v>1013</v>
      </c>
      <c r="D23609" t="s">
        <v>972</v>
      </c>
      <c r="E23609" t="s">
        <v>1016</v>
      </c>
      <c r="F23609" s="86">
        <v>4211860.4411096303</v>
      </c>
    </row>
    <row r="23610" spans="1:6">
      <c r="A23610">
        <v>2029</v>
      </c>
      <c r="B23610" t="s">
        <v>1054</v>
      </c>
      <c r="C23610" t="s">
        <v>1013</v>
      </c>
      <c r="D23610" t="s">
        <v>972</v>
      </c>
      <c r="E23610" t="s">
        <v>1016</v>
      </c>
      <c r="F23610" s="86">
        <v>4199880.14440424</v>
      </c>
    </row>
    <row r="23611" spans="1:6">
      <c r="A23611">
        <v>2030</v>
      </c>
      <c r="B23611" t="s">
        <v>1054</v>
      </c>
      <c r="C23611" t="s">
        <v>1013</v>
      </c>
      <c r="D23611" t="s">
        <v>972</v>
      </c>
      <c r="E23611" t="s">
        <v>1016</v>
      </c>
      <c r="F23611" s="86">
        <v>4194515.8324466003</v>
      </c>
    </row>
    <row r="23612" spans="1:6">
      <c r="A23612">
        <v>2031</v>
      </c>
      <c r="B23612" t="s">
        <v>1054</v>
      </c>
      <c r="C23612" t="s">
        <v>1013</v>
      </c>
      <c r="D23612" t="s">
        <v>972</v>
      </c>
      <c r="E23612" t="s">
        <v>1016</v>
      </c>
      <c r="F23612" s="86">
        <v>4191198.5912590101</v>
      </c>
    </row>
    <row r="23613" spans="1:6">
      <c r="A23613">
        <v>2032</v>
      </c>
      <c r="B23613" t="s">
        <v>1054</v>
      </c>
      <c r="C23613" t="s">
        <v>1013</v>
      </c>
      <c r="D23613" t="s">
        <v>972</v>
      </c>
      <c r="E23613" t="s">
        <v>1016</v>
      </c>
      <c r="F23613" s="86">
        <v>4190187.38762561</v>
      </c>
    </row>
    <row r="23614" spans="1:6">
      <c r="A23614">
        <v>2033</v>
      </c>
      <c r="B23614" t="s">
        <v>1054</v>
      </c>
      <c r="C23614" t="s">
        <v>1013</v>
      </c>
      <c r="D23614" t="s">
        <v>972</v>
      </c>
      <c r="E23614" t="s">
        <v>1016</v>
      </c>
      <c r="F23614" s="86">
        <v>4191944.6622324302</v>
      </c>
    </row>
    <row r="23615" spans="1:6">
      <c r="A23615">
        <v>2034</v>
      </c>
      <c r="B23615" t="s">
        <v>1054</v>
      </c>
      <c r="C23615" t="s">
        <v>1013</v>
      </c>
      <c r="D23615" t="s">
        <v>972</v>
      </c>
      <c r="E23615" t="s">
        <v>1016</v>
      </c>
      <c r="F23615" s="86">
        <v>4191617.8708143202</v>
      </c>
    </row>
    <row r="23616" spans="1:6">
      <c r="A23616">
        <v>2035</v>
      </c>
      <c r="B23616" t="s">
        <v>1054</v>
      </c>
      <c r="C23616" t="s">
        <v>1013</v>
      </c>
      <c r="D23616" t="s">
        <v>972</v>
      </c>
      <c r="E23616" t="s">
        <v>1016</v>
      </c>
      <c r="F23616" s="86">
        <v>4184268.1468447801</v>
      </c>
    </row>
    <row r="23617" spans="1:6">
      <c r="A23617">
        <v>2036</v>
      </c>
      <c r="B23617" t="s">
        <v>1054</v>
      </c>
      <c r="C23617" t="s">
        <v>1013</v>
      </c>
      <c r="D23617" t="s">
        <v>972</v>
      </c>
      <c r="E23617" t="s">
        <v>1016</v>
      </c>
      <c r="F23617" s="86">
        <v>4178200.9250444099</v>
      </c>
    </row>
    <row r="23618" spans="1:6">
      <c r="A23618">
        <v>2037</v>
      </c>
      <c r="B23618" t="s">
        <v>1054</v>
      </c>
      <c r="C23618" t="s">
        <v>1013</v>
      </c>
      <c r="D23618" t="s">
        <v>972</v>
      </c>
      <c r="E23618" t="s">
        <v>1016</v>
      </c>
      <c r="F23618" s="86">
        <v>4173853.9825959899</v>
      </c>
    </row>
    <row r="23619" spans="1:6">
      <c r="A23619">
        <v>2038</v>
      </c>
      <c r="B23619" t="s">
        <v>1054</v>
      </c>
      <c r="C23619" t="s">
        <v>1013</v>
      </c>
      <c r="D23619" t="s">
        <v>972</v>
      </c>
      <c r="E23619" t="s">
        <v>1016</v>
      </c>
      <c r="F23619" s="86">
        <v>4172608.4756816798</v>
      </c>
    </row>
    <row r="23620" spans="1:6">
      <c r="A23620">
        <v>2039</v>
      </c>
      <c r="B23620" t="s">
        <v>1054</v>
      </c>
      <c r="C23620" t="s">
        <v>1013</v>
      </c>
      <c r="D23620" t="s">
        <v>972</v>
      </c>
      <c r="E23620" t="s">
        <v>1016</v>
      </c>
      <c r="F23620" s="86">
        <v>4171510.9497869001</v>
      </c>
    </row>
    <row r="23621" spans="1:6">
      <c r="A23621">
        <v>2040</v>
      </c>
      <c r="B23621" t="s">
        <v>1054</v>
      </c>
      <c r="C23621" t="s">
        <v>1013</v>
      </c>
      <c r="D23621" t="s">
        <v>972</v>
      </c>
      <c r="E23621" t="s">
        <v>1016</v>
      </c>
      <c r="F23621" s="86">
        <v>4173866.3143476099</v>
      </c>
    </row>
    <row r="23622" spans="1:6">
      <c r="A23622">
        <v>2041</v>
      </c>
      <c r="B23622" t="s">
        <v>1054</v>
      </c>
      <c r="C23622" t="s">
        <v>1013</v>
      </c>
      <c r="D23622" t="s">
        <v>972</v>
      </c>
      <c r="E23622" t="s">
        <v>1016</v>
      </c>
      <c r="F23622" s="86">
        <v>4175827.06285627</v>
      </c>
    </row>
    <row r="23623" spans="1:6">
      <c r="A23623">
        <v>2042</v>
      </c>
      <c r="B23623" t="s">
        <v>1054</v>
      </c>
      <c r="C23623" t="s">
        <v>1013</v>
      </c>
      <c r="D23623" t="s">
        <v>972</v>
      </c>
      <c r="E23623" t="s">
        <v>1016</v>
      </c>
      <c r="F23623" s="86">
        <v>4174951.5084907701</v>
      </c>
    </row>
    <row r="23624" spans="1:6">
      <c r="A23624">
        <v>2043</v>
      </c>
      <c r="B23624" t="s">
        <v>1054</v>
      </c>
      <c r="C23624" t="s">
        <v>1013</v>
      </c>
      <c r="D23624" t="s">
        <v>972</v>
      </c>
      <c r="E23624" t="s">
        <v>1016</v>
      </c>
      <c r="F23624" s="86">
        <v>4170925.1915846299</v>
      </c>
    </row>
    <row r="23625" spans="1:6">
      <c r="A23625">
        <v>2044</v>
      </c>
      <c r="B23625" t="s">
        <v>1054</v>
      </c>
      <c r="C23625" t="s">
        <v>1013</v>
      </c>
      <c r="D23625" t="s">
        <v>972</v>
      </c>
      <c r="E23625" t="s">
        <v>1016</v>
      </c>
      <c r="F23625" s="86">
        <v>4165678.0312674502</v>
      </c>
    </row>
    <row r="23626" spans="1:6">
      <c r="A23626">
        <v>2045</v>
      </c>
      <c r="B23626" t="s">
        <v>1054</v>
      </c>
      <c r="C23626" t="s">
        <v>1013</v>
      </c>
      <c r="D23626" t="s">
        <v>972</v>
      </c>
      <c r="E23626" t="s">
        <v>1016</v>
      </c>
      <c r="F23626" s="86">
        <v>4159746.4587349799</v>
      </c>
    </row>
    <row r="23627" spans="1:6">
      <c r="A23627">
        <v>2046</v>
      </c>
      <c r="B23627" t="s">
        <v>1054</v>
      </c>
      <c r="C23627" t="s">
        <v>1013</v>
      </c>
      <c r="D23627" t="s">
        <v>972</v>
      </c>
      <c r="E23627" t="s">
        <v>1016</v>
      </c>
      <c r="F23627" s="86">
        <v>4154357.4832740999</v>
      </c>
    </row>
    <row r="23628" spans="1:6">
      <c r="A23628">
        <v>2047</v>
      </c>
      <c r="B23628" t="s">
        <v>1054</v>
      </c>
      <c r="C23628" t="s">
        <v>1013</v>
      </c>
      <c r="D23628" t="s">
        <v>972</v>
      </c>
      <c r="E23628" t="s">
        <v>1016</v>
      </c>
      <c r="F23628" s="86">
        <v>4150331.1663679602</v>
      </c>
    </row>
    <row r="23629" spans="1:6">
      <c r="A23629">
        <v>2048</v>
      </c>
      <c r="B23629" t="s">
        <v>1054</v>
      </c>
      <c r="C23629" t="s">
        <v>1013</v>
      </c>
      <c r="D23629" t="s">
        <v>972</v>
      </c>
      <c r="E23629" t="s">
        <v>1016</v>
      </c>
      <c r="F23629" s="86">
        <v>4144818.8733908101</v>
      </c>
    </row>
    <row r="23630" spans="1:6">
      <c r="A23630">
        <v>2049</v>
      </c>
      <c r="B23630" t="s">
        <v>1054</v>
      </c>
      <c r="C23630" t="s">
        <v>1013</v>
      </c>
      <c r="D23630" t="s">
        <v>972</v>
      </c>
      <c r="E23630" t="s">
        <v>1016</v>
      </c>
      <c r="F23630" s="86">
        <v>4140989.8645107001</v>
      </c>
    </row>
    <row r="23631" spans="1:6">
      <c r="A23631">
        <v>2050</v>
      </c>
      <c r="B23631" t="s">
        <v>1054</v>
      </c>
      <c r="C23631" t="s">
        <v>1013</v>
      </c>
      <c r="D23631" t="s">
        <v>972</v>
      </c>
      <c r="E23631" t="s">
        <v>1016</v>
      </c>
      <c r="F23631" s="86">
        <v>4136741.5760752801</v>
      </c>
    </row>
    <row r="23632" spans="1:6">
      <c r="A23632">
        <v>2017</v>
      </c>
      <c r="B23632" t="s">
        <v>1055</v>
      </c>
      <c r="C23632" t="s">
        <v>1013</v>
      </c>
      <c r="D23632" t="s">
        <v>972</v>
      </c>
      <c r="E23632" t="s">
        <v>1016</v>
      </c>
      <c r="F23632" s="86">
        <v>46115429.680607997</v>
      </c>
    </row>
    <row r="23633" spans="1:6">
      <c r="A23633">
        <v>2018</v>
      </c>
      <c r="B23633" t="s">
        <v>1055</v>
      </c>
      <c r="C23633" t="s">
        <v>1013</v>
      </c>
      <c r="D23633" t="s">
        <v>972</v>
      </c>
      <c r="E23633" t="s">
        <v>1016</v>
      </c>
      <c r="F23633" s="86">
        <v>45290293.610867001</v>
      </c>
    </row>
    <row r="23634" spans="1:6">
      <c r="A23634">
        <v>2019</v>
      </c>
      <c r="B23634" t="s">
        <v>1055</v>
      </c>
      <c r="C23634" t="s">
        <v>1013</v>
      </c>
      <c r="D23634" t="s">
        <v>972</v>
      </c>
      <c r="E23634" t="s">
        <v>1016</v>
      </c>
      <c r="F23634" s="86">
        <v>44199935.232994899</v>
      </c>
    </row>
    <row r="23635" spans="1:6">
      <c r="A23635">
        <v>2020</v>
      </c>
      <c r="B23635" t="s">
        <v>1055</v>
      </c>
      <c r="C23635" t="s">
        <v>1013</v>
      </c>
      <c r="D23635" t="s">
        <v>972</v>
      </c>
      <c r="E23635" t="s">
        <v>1016</v>
      </c>
      <c r="F23635" s="86">
        <v>43177911.105204999</v>
      </c>
    </row>
    <row r="23636" spans="1:6">
      <c r="A23636">
        <v>2021</v>
      </c>
      <c r="B23636" t="s">
        <v>1055</v>
      </c>
      <c r="C23636" t="s">
        <v>1013</v>
      </c>
      <c r="D23636" t="s">
        <v>972</v>
      </c>
      <c r="E23636" t="s">
        <v>1016</v>
      </c>
      <c r="F23636" s="86">
        <v>42463879.204570599</v>
      </c>
    </row>
    <row r="23637" spans="1:6">
      <c r="A23637">
        <v>2022</v>
      </c>
      <c r="B23637" t="s">
        <v>1055</v>
      </c>
      <c r="C23637" t="s">
        <v>1013</v>
      </c>
      <c r="D23637" t="s">
        <v>972</v>
      </c>
      <c r="E23637" t="s">
        <v>1016</v>
      </c>
      <c r="F23637" s="86">
        <v>42317448.668680497</v>
      </c>
    </row>
    <row r="23638" spans="1:6">
      <c r="A23638">
        <v>2023</v>
      </c>
      <c r="B23638" t="s">
        <v>1055</v>
      </c>
      <c r="C23638" t="s">
        <v>1013</v>
      </c>
      <c r="D23638" t="s">
        <v>972</v>
      </c>
      <c r="E23638" t="s">
        <v>1016</v>
      </c>
      <c r="F23638" s="86">
        <v>42270529.8844724</v>
      </c>
    </row>
    <row r="23639" spans="1:6">
      <c r="A23639">
        <v>2024</v>
      </c>
      <c r="B23639" t="s">
        <v>1055</v>
      </c>
      <c r="C23639" t="s">
        <v>1013</v>
      </c>
      <c r="D23639" t="s">
        <v>972</v>
      </c>
      <c r="E23639" t="s">
        <v>1016</v>
      </c>
      <c r="F23639" s="86">
        <v>42208052.855825901</v>
      </c>
    </row>
    <row r="23640" spans="1:6">
      <c r="A23640">
        <v>2025</v>
      </c>
      <c r="B23640" t="s">
        <v>1055</v>
      </c>
      <c r="C23640" t="s">
        <v>1013</v>
      </c>
      <c r="D23640" t="s">
        <v>972</v>
      </c>
      <c r="E23640" t="s">
        <v>1016</v>
      </c>
      <c r="F23640" s="86">
        <v>42122513.017776698</v>
      </c>
    </row>
    <row r="23641" spans="1:6">
      <c r="A23641">
        <v>2026</v>
      </c>
      <c r="B23641" t="s">
        <v>1055</v>
      </c>
      <c r="C23641" t="s">
        <v>1013</v>
      </c>
      <c r="D23641" t="s">
        <v>972</v>
      </c>
      <c r="E23641" t="s">
        <v>1016</v>
      </c>
      <c r="F23641" s="86">
        <v>42035813.9379851</v>
      </c>
    </row>
    <row r="23642" spans="1:6">
      <c r="A23642">
        <v>2027</v>
      </c>
      <c r="B23642" t="s">
        <v>1055</v>
      </c>
      <c r="C23642" t="s">
        <v>1013</v>
      </c>
      <c r="D23642" t="s">
        <v>972</v>
      </c>
      <c r="E23642" t="s">
        <v>1016</v>
      </c>
      <c r="F23642" s="86">
        <v>41841610.439760797</v>
      </c>
    </row>
    <row r="23643" spans="1:6">
      <c r="A23643">
        <v>2028</v>
      </c>
      <c r="B23643" t="s">
        <v>1055</v>
      </c>
      <c r="C23643" t="s">
        <v>1013</v>
      </c>
      <c r="D23643" t="s">
        <v>972</v>
      </c>
      <c r="E23643" t="s">
        <v>1016</v>
      </c>
      <c r="F23643" s="86">
        <v>41677303.175947398</v>
      </c>
    </row>
    <row r="23644" spans="1:6">
      <c r="A23644">
        <v>2029</v>
      </c>
      <c r="B23644" t="s">
        <v>1055</v>
      </c>
      <c r="C23644" t="s">
        <v>1013</v>
      </c>
      <c r="D23644" t="s">
        <v>972</v>
      </c>
      <c r="E23644" t="s">
        <v>1016</v>
      </c>
      <c r="F23644" s="86">
        <v>41558755.454599701</v>
      </c>
    </row>
    <row r="23645" spans="1:6">
      <c r="A23645">
        <v>2030</v>
      </c>
      <c r="B23645" t="s">
        <v>1055</v>
      </c>
      <c r="C23645" t="s">
        <v>1013</v>
      </c>
      <c r="D23645" t="s">
        <v>972</v>
      </c>
      <c r="E23645" t="s">
        <v>1016</v>
      </c>
      <c r="F23645" s="86">
        <v>41505674.385339499</v>
      </c>
    </row>
    <row r="23646" spans="1:6">
      <c r="A23646">
        <v>2031</v>
      </c>
      <c r="B23646" t="s">
        <v>1055</v>
      </c>
      <c r="C23646" t="s">
        <v>1013</v>
      </c>
      <c r="D23646" t="s">
        <v>972</v>
      </c>
      <c r="E23646" t="s">
        <v>1016</v>
      </c>
      <c r="F23646" s="86">
        <v>41472849.540210798</v>
      </c>
    </row>
    <row r="23647" spans="1:6">
      <c r="A23647">
        <v>2032</v>
      </c>
      <c r="B23647" t="s">
        <v>1055</v>
      </c>
      <c r="C23647" t="s">
        <v>1013</v>
      </c>
      <c r="D23647" t="s">
        <v>972</v>
      </c>
      <c r="E23647" t="s">
        <v>1016</v>
      </c>
      <c r="F23647" s="86">
        <v>41462843.4535916</v>
      </c>
    </row>
    <row r="23648" spans="1:6">
      <c r="A23648">
        <v>2033</v>
      </c>
      <c r="B23648" t="s">
        <v>1055</v>
      </c>
      <c r="C23648" t="s">
        <v>1013</v>
      </c>
      <c r="D23648" t="s">
        <v>972</v>
      </c>
      <c r="E23648" t="s">
        <v>1016</v>
      </c>
      <c r="F23648" s="86">
        <v>41480232.079728603</v>
      </c>
    </row>
    <row r="23649" spans="1:6">
      <c r="A23649">
        <v>2034</v>
      </c>
      <c r="B23649" t="s">
        <v>1055</v>
      </c>
      <c r="C23649" t="s">
        <v>1013</v>
      </c>
      <c r="D23649" t="s">
        <v>972</v>
      </c>
      <c r="E23649" t="s">
        <v>1016</v>
      </c>
      <c r="F23649" s="86">
        <v>41476998.405394301</v>
      </c>
    </row>
    <row r="23650" spans="1:6">
      <c r="A23650">
        <v>2035</v>
      </c>
      <c r="B23650" t="s">
        <v>1055</v>
      </c>
      <c r="C23650" t="s">
        <v>1013</v>
      </c>
      <c r="D23650" t="s">
        <v>972</v>
      </c>
      <c r="E23650" t="s">
        <v>1016</v>
      </c>
      <c r="F23650" s="86">
        <v>41404271.239235602</v>
      </c>
    </row>
    <row r="23651" spans="1:6">
      <c r="A23651">
        <v>2036</v>
      </c>
      <c r="B23651" t="s">
        <v>1055</v>
      </c>
      <c r="C23651" t="s">
        <v>1013</v>
      </c>
      <c r="D23651" t="s">
        <v>972</v>
      </c>
      <c r="E23651" t="s">
        <v>1016</v>
      </c>
      <c r="F23651" s="86">
        <v>41344234.719520599</v>
      </c>
    </row>
    <row r="23652" spans="1:6">
      <c r="A23652">
        <v>2037</v>
      </c>
      <c r="B23652" t="s">
        <v>1055</v>
      </c>
      <c r="C23652" t="s">
        <v>1013</v>
      </c>
      <c r="D23652" t="s">
        <v>972</v>
      </c>
      <c r="E23652" t="s">
        <v>1016</v>
      </c>
      <c r="F23652" s="86">
        <v>41301220.749602899</v>
      </c>
    </row>
    <row r="23653" spans="1:6">
      <c r="A23653">
        <v>2038</v>
      </c>
      <c r="B23653" t="s">
        <v>1055</v>
      </c>
      <c r="C23653" t="s">
        <v>1013</v>
      </c>
      <c r="D23653" t="s">
        <v>972</v>
      </c>
      <c r="E23653" t="s">
        <v>1016</v>
      </c>
      <c r="F23653" s="86">
        <v>41288896.179498799</v>
      </c>
    </row>
    <row r="23654" spans="1:6">
      <c r="A23654">
        <v>2039</v>
      </c>
      <c r="B23654" t="s">
        <v>1055</v>
      </c>
      <c r="C23654" t="s">
        <v>1013</v>
      </c>
      <c r="D23654" t="s">
        <v>972</v>
      </c>
      <c r="E23654" t="s">
        <v>1016</v>
      </c>
      <c r="F23654" s="86">
        <v>41278035.914753601</v>
      </c>
    </row>
    <row r="23655" spans="1:6">
      <c r="A23655">
        <v>2040</v>
      </c>
      <c r="B23655" t="s">
        <v>1055</v>
      </c>
      <c r="C23655" t="s">
        <v>1013</v>
      </c>
      <c r="D23655" t="s">
        <v>972</v>
      </c>
      <c r="E23655" t="s">
        <v>1016</v>
      </c>
      <c r="F23655" s="86">
        <v>41301342.775049403</v>
      </c>
    </row>
    <row r="23656" spans="1:6">
      <c r="A23656">
        <v>2041</v>
      </c>
      <c r="B23656" t="s">
        <v>1055</v>
      </c>
      <c r="C23656" t="s">
        <v>1013</v>
      </c>
      <c r="D23656" t="s">
        <v>972</v>
      </c>
      <c r="E23656" t="s">
        <v>1016</v>
      </c>
      <c r="F23656" s="86">
        <v>41320744.821054898</v>
      </c>
    </row>
    <row r="23657" spans="1:6">
      <c r="A23657">
        <v>2042</v>
      </c>
      <c r="B23657" t="s">
        <v>1055</v>
      </c>
      <c r="C23657" t="s">
        <v>1013</v>
      </c>
      <c r="D23657" t="s">
        <v>972</v>
      </c>
      <c r="E23657" t="s">
        <v>1016</v>
      </c>
      <c r="F23657" s="86">
        <v>41312081.014348</v>
      </c>
    </row>
    <row r="23658" spans="1:6">
      <c r="A23658">
        <v>2043</v>
      </c>
      <c r="B23658" t="s">
        <v>1055</v>
      </c>
      <c r="C23658" t="s">
        <v>1013</v>
      </c>
      <c r="D23658" t="s">
        <v>972</v>
      </c>
      <c r="E23658" t="s">
        <v>1016</v>
      </c>
      <c r="F23658" s="86">
        <v>41272239.706041299</v>
      </c>
    </row>
    <row r="23659" spans="1:6">
      <c r="A23659">
        <v>2044</v>
      </c>
      <c r="B23659" t="s">
        <v>1055</v>
      </c>
      <c r="C23659" t="s">
        <v>1013</v>
      </c>
      <c r="D23659" t="s">
        <v>972</v>
      </c>
      <c r="E23659" t="s">
        <v>1016</v>
      </c>
      <c r="F23659" s="86">
        <v>41220317.878523603</v>
      </c>
    </row>
    <row r="23660" spans="1:6">
      <c r="A23660">
        <v>2045</v>
      </c>
      <c r="B23660" t="s">
        <v>1055</v>
      </c>
      <c r="C23660" t="s">
        <v>1013</v>
      </c>
      <c r="D23660" t="s">
        <v>972</v>
      </c>
      <c r="E23660" t="s">
        <v>1016</v>
      </c>
      <c r="F23660" s="86">
        <v>41161623.6387209</v>
      </c>
    </row>
    <row r="23661" spans="1:6">
      <c r="A23661">
        <v>2046</v>
      </c>
      <c r="B23661" t="s">
        <v>1055</v>
      </c>
      <c r="C23661" t="s">
        <v>1013</v>
      </c>
      <c r="D23661" t="s">
        <v>972</v>
      </c>
      <c r="E23661" t="s">
        <v>1016</v>
      </c>
      <c r="F23661" s="86">
        <v>41108298.518567599</v>
      </c>
    </row>
    <row r="23662" spans="1:6">
      <c r="A23662">
        <v>2047</v>
      </c>
      <c r="B23662" t="s">
        <v>1055</v>
      </c>
      <c r="C23662" t="s">
        <v>1013</v>
      </c>
      <c r="D23662" t="s">
        <v>972</v>
      </c>
      <c r="E23662" t="s">
        <v>1016</v>
      </c>
      <c r="F23662" s="86">
        <v>41068457.210260801</v>
      </c>
    </row>
    <row r="23663" spans="1:6">
      <c r="A23663">
        <v>2048</v>
      </c>
      <c r="B23663" t="s">
        <v>1055</v>
      </c>
      <c r="C23663" t="s">
        <v>1013</v>
      </c>
      <c r="D23663" t="s">
        <v>972</v>
      </c>
      <c r="E23663" t="s">
        <v>1016</v>
      </c>
      <c r="F23663" s="86">
        <v>41013911.835641697</v>
      </c>
    </row>
    <row r="23664" spans="1:6">
      <c r="A23664">
        <v>2049</v>
      </c>
      <c r="B23664" t="s">
        <v>1055</v>
      </c>
      <c r="C23664" t="s">
        <v>1013</v>
      </c>
      <c r="D23664" t="s">
        <v>972</v>
      </c>
      <c r="E23664" t="s">
        <v>1016</v>
      </c>
      <c r="F23664" s="86">
        <v>40976022.934480198</v>
      </c>
    </row>
    <row r="23665" spans="1:6">
      <c r="A23665">
        <v>2050</v>
      </c>
      <c r="B23665" t="s">
        <v>1055</v>
      </c>
      <c r="C23665" t="s">
        <v>1013</v>
      </c>
      <c r="D23665" t="s">
        <v>972</v>
      </c>
      <c r="E23665" t="s">
        <v>1016</v>
      </c>
      <c r="F23665" s="86">
        <v>40933985.168135002</v>
      </c>
    </row>
    <row r="23666" spans="1:6">
      <c r="A23666">
        <v>2017</v>
      </c>
      <c r="B23666" t="s">
        <v>1056</v>
      </c>
      <c r="C23666" t="s">
        <v>1013</v>
      </c>
      <c r="D23666" t="s">
        <v>972</v>
      </c>
      <c r="E23666" t="s">
        <v>1016</v>
      </c>
      <c r="F23666" s="86">
        <v>22810860.806242902</v>
      </c>
    </row>
    <row r="23667" spans="1:6">
      <c r="A23667">
        <v>2018</v>
      </c>
      <c r="B23667" t="s">
        <v>1056</v>
      </c>
      <c r="C23667" t="s">
        <v>1013</v>
      </c>
      <c r="D23667" t="s">
        <v>972</v>
      </c>
      <c r="E23667" t="s">
        <v>1016</v>
      </c>
      <c r="F23667" s="86">
        <v>22402709.691454802</v>
      </c>
    </row>
    <row r="23668" spans="1:6">
      <c r="A23668">
        <v>2019</v>
      </c>
      <c r="B23668" t="s">
        <v>1056</v>
      </c>
      <c r="C23668" t="s">
        <v>1013</v>
      </c>
      <c r="D23668" t="s">
        <v>972</v>
      </c>
      <c r="E23668" t="s">
        <v>1016</v>
      </c>
      <c r="F23668" s="86">
        <v>21863367.146913402</v>
      </c>
    </row>
    <row r="23669" spans="1:6">
      <c r="A23669">
        <v>2020</v>
      </c>
      <c r="B23669" t="s">
        <v>1056</v>
      </c>
      <c r="C23669" t="s">
        <v>1013</v>
      </c>
      <c r="D23669" t="s">
        <v>972</v>
      </c>
      <c r="E23669" t="s">
        <v>1016</v>
      </c>
      <c r="F23669" s="86">
        <v>21357825.936930001</v>
      </c>
    </row>
    <row r="23670" spans="1:6">
      <c r="A23670">
        <v>2021</v>
      </c>
      <c r="B23670" t="s">
        <v>1056</v>
      </c>
      <c r="C23670" t="s">
        <v>1013</v>
      </c>
      <c r="D23670" t="s">
        <v>972</v>
      </c>
      <c r="E23670" t="s">
        <v>1016</v>
      </c>
      <c r="F23670" s="86">
        <v>21004632.170561701</v>
      </c>
    </row>
    <row r="23671" spans="1:6">
      <c r="A23671">
        <v>2022</v>
      </c>
      <c r="B23671" t="s">
        <v>1056</v>
      </c>
      <c r="C23671" t="s">
        <v>1013</v>
      </c>
      <c r="D23671" t="s">
        <v>972</v>
      </c>
      <c r="E23671" t="s">
        <v>1016</v>
      </c>
      <c r="F23671" s="86">
        <v>20932200.739365902</v>
      </c>
    </row>
    <row r="23672" spans="1:6">
      <c r="A23672">
        <v>2023</v>
      </c>
      <c r="B23672" t="s">
        <v>1056</v>
      </c>
      <c r="C23672" t="s">
        <v>1013</v>
      </c>
      <c r="D23672" t="s">
        <v>972</v>
      </c>
      <c r="E23672" t="s">
        <v>1016</v>
      </c>
      <c r="F23672" s="86">
        <v>20908992.5016203</v>
      </c>
    </row>
    <row r="23673" spans="1:6">
      <c r="A23673">
        <v>2024</v>
      </c>
      <c r="B23673" t="s">
        <v>1056</v>
      </c>
      <c r="C23673" t="s">
        <v>1013</v>
      </c>
      <c r="D23673" t="s">
        <v>972</v>
      </c>
      <c r="E23673" t="s">
        <v>1016</v>
      </c>
      <c r="F23673" s="86">
        <v>20878088.424310099</v>
      </c>
    </row>
    <row r="23674" spans="1:6">
      <c r="A23674">
        <v>2025</v>
      </c>
      <c r="B23674" t="s">
        <v>1056</v>
      </c>
      <c r="C23674" t="s">
        <v>1013</v>
      </c>
      <c r="D23674" t="s">
        <v>972</v>
      </c>
      <c r="E23674" t="s">
        <v>1016</v>
      </c>
      <c r="F23674" s="86">
        <v>20835776.396586601</v>
      </c>
    </row>
    <row r="23675" spans="1:6">
      <c r="A23675">
        <v>2026</v>
      </c>
      <c r="B23675" t="s">
        <v>1056</v>
      </c>
      <c r="C23675" t="s">
        <v>1013</v>
      </c>
      <c r="D23675" t="s">
        <v>972</v>
      </c>
      <c r="E23675" t="s">
        <v>1016</v>
      </c>
      <c r="F23675" s="86">
        <v>20792890.953366101</v>
      </c>
    </row>
    <row r="23676" spans="1:6">
      <c r="A23676">
        <v>2027</v>
      </c>
      <c r="B23676" t="s">
        <v>1056</v>
      </c>
      <c r="C23676" t="s">
        <v>1013</v>
      </c>
      <c r="D23676" t="s">
        <v>972</v>
      </c>
      <c r="E23676" t="s">
        <v>1016</v>
      </c>
      <c r="F23676" s="86">
        <v>20696828.767742701</v>
      </c>
    </row>
    <row r="23677" spans="1:6">
      <c r="A23677">
        <v>2028</v>
      </c>
      <c r="B23677" t="s">
        <v>1056</v>
      </c>
      <c r="C23677" t="s">
        <v>1013</v>
      </c>
      <c r="D23677" t="s">
        <v>972</v>
      </c>
      <c r="E23677" t="s">
        <v>1016</v>
      </c>
      <c r="F23677" s="86">
        <v>20615554.665988501</v>
      </c>
    </row>
    <row r="23678" spans="1:6">
      <c r="A23678">
        <v>2029</v>
      </c>
      <c r="B23678" t="s">
        <v>1056</v>
      </c>
      <c r="C23678" t="s">
        <v>1013</v>
      </c>
      <c r="D23678" t="s">
        <v>972</v>
      </c>
      <c r="E23678" t="s">
        <v>1016</v>
      </c>
      <c r="F23678" s="86">
        <v>20556915.386482898</v>
      </c>
    </row>
    <row r="23679" spans="1:6">
      <c r="A23679">
        <v>2030</v>
      </c>
      <c r="B23679" t="s">
        <v>1056</v>
      </c>
      <c r="C23679" t="s">
        <v>1013</v>
      </c>
      <c r="D23679" t="s">
        <v>972</v>
      </c>
      <c r="E23679" t="s">
        <v>1016</v>
      </c>
      <c r="F23679" s="86">
        <v>20530658.9926745</v>
      </c>
    </row>
    <row r="23680" spans="1:6">
      <c r="A23680">
        <v>2031</v>
      </c>
      <c r="B23680" t="s">
        <v>1056</v>
      </c>
      <c r="C23680" t="s">
        <v>1013</v>
      </c>
      <c r="D23680" t="s">
        <v>972</v>
      </c>
      <c r="E23680" t="s">
        <v>1016</v>
      </c>
      <c r="F23680" s="86">
        <v>20514422.2801814</v>
      </c>
    </row>
    <row r="23681" spans="1:6">
      <c r="A23681">
        <v>2032</v>
      </c>
      <c r="B23681" t="s">
        <v>1056</v>
      </c>
      <c r="C23681" t="s">
        <v>1013</v>
      </c>
      <c r="D23681" t="s">
        <v>972</v>
      </c>
      <c r="E23681" t="s">
        <v>1016</v>
      </c>
      <c r="F23681" s="86">
        <v>20509472.799049702</v>
      </c>
    </row>
    <row r="23682" spans="1:6">
      <c r="A23682">
        <v>2033</v>
      </c>
      <c r="B23682" t="s">
        <v>1056</v>
      </c>
      <c r="C23682" t="s">
        <v>1013</v>
      </c>
      <c r="D23682" t="s">
        <v>972</v>
      </c>
      <c r="E23682" t="s">
        <v>1016</v>
      </c>
      <c r="F23682" s="86">
        <v>20518074.031504199</v>
      </c>
    </row>
    <row r="23683" spans="1:6">
      <c r="A23683">
        <v>2034</v>
      </c>
      <c r="B23683" t="s">
        <v>1056</v>
      </c>
      <c r="C23683" t="s">
        <v>1013</v>
      </c>
      <c r="D23683" t="s">
        <v>972</v>
      </c>
      <c r="E23683" t="s">
        <v>1016</v>
      </c>
      <c r="F23683" s="86">
        <v>20516474.504065301</v>
      </c>
    </row>
    <row r="23684" spans="1:6">
      <c r="A23684">
        <v>2035</v>
      </c>
      <c r="B23684" t="s">
        <v>1056</v>
      </c>
      <c r="C23684" t="s">
        <v>1013</v>
      </c>
      <c r="D23684" t="s">
        <v>972</v>
      </c>
      <c r="E23684" t="s">
        <v>1016</v>
      </c>
      <c r="F23684" s="86">
        <v>20480500.2265714</v>
      </c>
    </row>
    <row r="23685" spans="1:6">
      <c r="A23685">
        <v>2036</v>
      </c>
      <c r="B23685" t="s">
        <v>1056</v>
      </c>
      <c r="C23685" t="s">
        <v>1013</v>
      </c>
      <c r="D23685" t="s">
        <v>972</v>
      </c>
      <c r="E23685" t="s">
        <v>1016</v>
      </c>
      <c r="F23685" s="86">
        <v>20450803.339781102</v>
      </c>
    </row>
    <row r="23686" spans="1:6">
      <c r="A23686">
        <v>2037</v>
      </c>
      <c r="B23686" t="s">
        <v>1056</v>
      </c>
      <c r="C23686" t="s">
        <v>1013</v>
      </c>
      <c r="D23686" t="s">
        <v>972</v>
      </c>
      <c r="E23686" t="s">
        <v>1016</v>
      </c>
      <c r="F23686" s="86">
        <v>20429526.606867399</v>
      </c>
    </row>
    <row r="23687" spans="1:6">
      <c r="A23687">
        <v>2038</v>
      </c>
      <c r="B23687" t="s">
        <v>1056</v>
      </c>
      <c r="C23687" t="s">
        <v>1013</v>
      </c>
      <c r="D23687" t="s">
        <v>972</v>
      </c>
      <c r="E23687" t="s">
        <v>1016</v>
      </c>
      <c r="F23687" s="86">
        <v>20423430.294741701</v>
      </c>
    </row>
    <row r="23688" spans="1:6">
      <c r="A23688">
        <v>2039</v>
      </c>
      <c r="B23688" t="s">
        <v>1056</v>
      </c>
      <c r="C23688" t="s">
        <v>1013</v>
      </c>
      <c r="D23688" t="s">
        <v>972</v>
      </c>
      <c r="E23688" t="s">
        <v>1016</v>
      </c>
      <c r="F23688" s="86">
        <v>20418058.2969281</v>
      </c>
    </row>
    <row r="23689" spans="1:6">
      <c r="A23689">
        <v>2040</v>
      </c>
      <c r="B23689" t="s">
        <v>1056</v>
      </c>
      <c r="C23689" t="s">
        <v>1013</v>
      </c>
      <c r="D23689" t="s">
        <v>972</v>
      </c>
      <c r="E23689" t="s">
        <v>1016</v>
      </c>
      <c r="F23689" s="86">
        <v>20429586.9663934</v>
      </c>
    </row>
    <row r="23690" spans="1:6">
      <c r="A23690">
        <v>2041</v>
      </c>
      <c r="B23690" t="s">
        <v>1056</v>
      </c>
      <c r="C23690" t="s">
        <v>1013</v>
      </c>
      <c r="D23690" t="s">
        <v>972</v>
      </c>
      <c r="E23690" t="s">
        <v>1016</v>
      </c>
      <c r="F23690" s="86">
        <v>20439184.131026801</v>
      </c>
    </row>
    <row r="23691" spans="1:6">
      <c r="A23691">
        <v>2042</v>
      </c>
      <c r="B23691" t="s">
        <v>1056</v>
      </c>
      <c r="C23691" t="s">
        <v>1013</v>
      </c>
      <c r="D23691" t="s">
        <v>972</v>
      </c>
      <c r="E23691" t="s">
        <v>1016</v>
      </c>
      <c r="F23691" s="86">
        <v>20434898.604681101</v>
      </c>
    </row>
    <row r="23692" spans="1:6">
      <c r="A23692">
        <v>2043</v>
      </c>
      <c r="B23692" t="s">
        <v>1056</v>
      </c>
      <c r="C23692" t="s">
        <v>1013</v>
      </c>
      <c r="D23692" t="s">
        <v>972</v>
      </c>
      <c r="E23692" t="s">
        <v>1016</v>
      </c>
      <c r="F23692" s="86">
        <v>20415191.219443198</v>
      </c>
    </row>
    <row r="23693" spans="1:6">
      <c r="A23693">
        <v>2044</v>
      </c>
      <c r="B23693" t="s">
        <v>1056</v>
      </c>
      <c r="C23693" t="s">
        <v>1013</v>
      </c>
      <c r="D23693" t="s">
        <v>972</v>
      </c>
      <c r="E23693" t="s">
        <v>1016</v>
      </c>
      <c r="F23693" s="86">
        <v>20389508.241131701</v>
      </c>
    </row>
    <row r="23694" spans="1:6">
      <c r="A23694">
        <v>2045</v>
      </c>
      <c r="B23694" t="s">
        <v>1056</v>
      </c>
      <c r="C23694" t="s">
        <v>1013</v>
      </c>
      <c r="D23694" t="s">
        <v>972</v>
      </c>
      <c r="E23694" t="s">
        <v>1016</v>
      </c>
      <c r="F23694" s="86">
        <v>20360475.309127402</v>
      </c>
    </row>
    <row r="23695" spans="1:6">
      <c r="A23695">
        <v>2046</v>
      </c>
      <c r="B23695" t="s">
        <v>1056</v>
      </c>
      <c r="C23695" t="s">
        <v>1013</v>
      </c>
      <c r="D23695" t="s">
        <v>972</v>
      </c>
      <c r="E23695" t="s">
        <v>1016</v>
      </c>
      <c r="F23695" s="86">
        <v>20334098.196267001</v>
      </c>
    </row>
    <row r="23696" spans="1:6">
      <c r="A23696">
        <v>2047</v>
      </c>
      <c r="B23696" t="s">
        <v>1056</v>
      </c>
      <c r="C23696" t="s">
        <v>1013</v>
      </c>
      <c r="D23696" t="s">
        <v>972</v>
      </c>
      <c r="E23696" t="s">
        <v>1016</v>
      </c>
      <c r="F23696" s="86">
        <v>20314390.811029099</v>
      </c>
    </row>
    <row r="23697" spans="1:6">
      <c r="A23697">
        <v>2048</v>
      </c>
      <c r="B23697" t="s">
        <v>1056</v>
      </c>
      <c r="C23697" t="s">
        <v>1013</v>
      </c>
      <c r="D23697" t="s">
        <v>972</v>
      </c>
      <c r="E23697" t="s">
        <v>1016</v>
      </c>
      <c r="F23697" s="86">
        <v>20287410.102908701</v>
      </c>
    </row>
    <row r="23698" spans="1:6">
      <c r="A23698">
        <v>2049</v>
      </c>
      <c r="B23698" t="s">
        <v>1056</v>
      </c>
      <c r="C23698" t="s">
        <v>1013</v>
      </c>
      <c r="D23698" t="s">
        <v>972</v>
      </c>
      <c r="E23698" t="s">
        <v>1016</v>
      </c>
      <c r="F23698" s="86">
        <v>20268668.470086802</v>
      </c>
    </row>
    <row r="23699" spans="1:6">
      <c r="A23699">
        <v>2050</v>
      </c>
      <c r="B23699" t="s">
        <v>1056</v>
      </c>
      <c r="C23699" t="s">
        <v>1013</v>
      </c>
      <c r="D23699" t="s">
        <v>972</v>
      </c>
      <c r="E23699" t="s">
        <v>1016</v>
      </c>
      <c r="F23699" s="86">
        <v>20247874.613380998</v>
      </c>
    </row>
    <row r="23700" spans="1:6">
      <c r="A23700">
        <v>2017</v>
      </c>
      <c r="B23700" t="s">
        <v>1057</v>
      </c>
      <c r="C23700" t="s">
        <v>1013</v>
      </c>
      <c r="D23700" t="s">
        <v>972</v>
      </c>
      <c r="E23700" t="s">
        <v>1016</v>
      </c>
      <c r="F23700" s="86">
        <v>2035689.46115312</v>
      </c>
    </row>
    <row r="23701" spans="1:6">
      <c r="A23701">
        <v>2018</v>
      </c>
      <c r="B23701" t="s">
        <v>1057</v>
      </c>
      <c r="C23701" t="s">
        <v>1013</v>
      </c>
      <c r="D23701" t="s">
        <v>972</v>
      </c>
      <c r="E23701" t="s">
        <v>1016</v>
      </c>
      <c r="F23701" s="86">
        <v>1999265.1924685901</v>
      </c>
    </row>
    <row r="23702" spans="1:6">
      <c r="A23702">
        <v>2019</v>
      </c>
      <c r="B23702" t="s">
        <v>1057</v>
      </c>
      <c r="C23702" t="s">
        <v>1013</v>
      </c>
      <c r="D23702" t="s">
        <v>972</v>
      </c>
      <c r="E23702" t="s">
        <v>1016</v>
      </c>
      <c r="F23702" s="86">
        <v>1951133.1231354601</v>
      </c>
    </row>
    <row r="23703" spans="1:6">
      <c r="A23703">
        <v>2020</v>
      </c>
      <c r="B23703" t="s">
        <v>1057</v>
      </c>
      <c r="C23703" t="s">
        <v>1013</v>
      </c>
      <c r="D23703" t="s">
        <v>972</v>
      </c>
      <c r="E23703" t="s">
        <v>1016</v>
      </c>
      <c r="F23703" s="86">
        <v>1906017.5563848999</v>
      </c>
    </row>
    <row r="23704" spans="1:6">
      <c r="A23704">
        <v>2021</v>
      </c>
      <c r="B23704" t="s">
        <v>1057</v>
      </c>
      <c r="C23704" t="s">
        <v>1013</v>
      </c>
      <c r="D23704" t="s">
        <v>972</v>
      </c>
      <c r="E23704" t="s">
        <v>1016</v>
      </c>
      <c r="F23704" s="86">
        <v>1874497.7977029299</v>
      </c>
    </row>
    <row r="23705" spans="1:6">
      <c r="A23705">
        <v>2022</v>
      </c>
      <c r="B23705" t="s">
        <v>1057</v>
      </c>
      <c r="C23705" t="s">
        <v>1013</v>
      </c>
      <c r="D23705" t="s">
        <v>972</v>
      </c>
      <c r="E23705" t="s">
        <v>1016</v>
      </c>
      <c r="F23705" s="86">
        <v>1868033.86359742</v>
      </c>
    </row>
    <row r="23706" spans="1:6">
      <c r="A23706">
        <v>2023</v>
      </c>
      <c r="B23706" t="s">
        <v>1057</v>
      </c>
      <c r="C23706" t="s">
        <v>1013</v>
      </c>
      <c r="D23706" t="s">
        <v>972</v>
      </c>
      <c r="E23706" t="s">
        <v>1016</v>
      </c>
      <c r="F23706" s="86">
        <v>1865962.71137778</v>
      </c>
    </row>
    <row r="23707" spans="1:6">
      <c r="A23707">
        <v>2024</v>
      </c>
      <c r="B23707" t="s">
        <v>1057</v>
      </c>
      <c r="C23707" t="s">
        <v>1013</v>
      </c>
      <c r="D23707" t="s">
        <v>972</v>
      </c>
      <c r="E23707" t="s">
        <v>1016</v>
      </c>
      <c r="F23707" s="86">
        <v>1863204.7661594299</v>
      </c>
    </row>
    <row r="23708" spans="1:6">
      <c r="A23708">
        <v>2025</v>
      </c>
      <c r="B23708" t="s">
        <v>1057</v>
      </c>
      <c r="C23708" t="s">
        <v>1013</v>
      </c>
      <c r="D23708" t="s">
        <v>972</v>
      </c>
      <c r="E23708" t="s">
        <v>1016</v>
      </c>
      <c r="F23708" s="86">
        <v>1859428.7513194601</v>
      </c>
    </row>
    <row r="23709" spans="1:6">
      <c r="A23709">
        <v>2026</v>
      </c>
      <c r="B23709" t="s">
        <v>1057</v>
      </c>
      <c r="C23709" t="s">
        <v>1013</v>
      </c>
      <c r="D23709" t="s">
        <v>972</v>
      </c>
      <c r="E23709" t="s">
        <v>1016</v>
      </c>
      <c r="F23709" s="86">
        <v>1855601.5636678301</v>
      </c>
    </row>
    <row r="23710" spans="1:6">
      <c r="A23710">
        <v>2027</v>
      </c>
      <c r="B23710" t="s">
        <v>1057</v>
      </c>
      <c r="C23710" t="s">
        <v>1013</v>
      </c>
      <c r="D23710" t="s">
        <v>972</v>
      </c>
      <c r="E23710" t="s">
        <v>1016</v>
      </c>
      <c r="F23710" s="86">
        <v>1847028.7710603999</v>
      </c>
    </row>
    <row r="23711" spans="1:6">
      <c r="A23711">
        <v>2028</v>
      </c>
      <c r="B23711" t="s">
        <v>1057</v>
      </c>
      <c r="C23711" t="s">
        <v>1013</v>
      </c>
      <c r="D23711" t="s">
        <v>972</v>
      </c>
      <c r="E23711" t="s">
        <v>1016</v>
      </c>
      <c r="F23711" s="86">
        <v>1839775.6983328499</v>
      </c>
    </row>
    <row r="23712" spans="1:6">
      <c r="A23712">
        <v>2029</v>
      </c>
      <c r="B23712" t="s">
        <v>1057</v>
      </c>
      <c r="C23712" t="s">
        <v>1013</v>
      </c>
      <c r="D23712" t="s">
        <v>972</v>
      </c>
      <c r="E23712" t="s">
        <v>1016</v>
      </c>
      <c r="F23712" s="86">
        <v>1834542.6050132599</v>
      </c>
    </row>
    <row r="23713" spans="1:6">
      <c r="A23713">
        <v>2030</v>
      </c>
      <c r="B23713" t="s">
        <v>1057</v>
      </c>
      <c r="C23713" t="s">
        <v>1013</v>
      </c>
      <c r="D23713" t="s">
        <v>972</v>
      </c>
      <c r="E23713" t="s">
        <v>1016</v>
      </c>
      <c r="F23713" s="86">
        <v>1832199.42890002</v>
      </c>
    </row>
    <row r="23714" spans="1:6">
      <c r="A23714">
        <v>2031</v>
      </c>
      <c r="B23714" t="s">
        <v>1057</v>
      </c>
      <c r="C23714" t="s">
        <v>1013</v>
      </c>
      <c r="D23714" t="s">
        <v>972</v>
      </c>
      <c r="E23714" t="s">
        <v>1016</v>
      </c>
      <c r="F23714" s="86">
        <v>1830750.43033803</v>
      </c>
    </row>
    <row r="23715" spans="1:6">
      <c r="A23715">
        <v>2032</v>
      </c>
      <c r="B23715" t="s">
        <v>1057</v>
      </c>
      <c r="C23715" t="s">
        <v>1013</v>
      </c>
      <c r="D23715" t="s">
        <v>972</v>
      </c>
      <c r="E23715" t="s">
        <v>1016</v>
      </c>
      <c r="F23715" s="86">
        <v>1830308.72817416</v>
      </c>
    </row>
    <row r="23716" spans="1:6">
      <c r="A23716">
        <v>2033</v>
      </c>
      <c r="B23716" t="s">
        <v>1057</v>
      </c>
      <c r="C23716" t="s">
        <v>1013</v>
      </c>
      <c r="D23716" t="s">
        <v>972</v>
      </c>
      <c r="E23716" t="s">
        <v>1016</v>
      </c>
      <c r="F23716" s="86">
        <v>1831076.3203491799</v>
      </c>
    </row>
    <row r="23717" spans="1:6">
      <c r="A23717">
        <v>2034</v>
      </c>
      <c r="B23717" t="s">
        <v>1057</v>
      </c>
      <c r="C23717" t="s">
        <v>1013</v>
      </c>
      <c r="D23717" t="s">
        <v>972</v>
      </c>
      <c r="E23717" t="s">
        <v>1016</v>
      </c>
      <c r="F23717" s="86">
        <v>1830933.5751376899</v>
      </c>
    </row>
    <row r="23718" spans="1:6">
      <c r="A23718">
        <v>2035</v>
      </c>
      <c r="B23718" t="s">
        <v>1057</v>
      </c>
      <c r="C23718" t="s">
        <v>1013</v>
      </c>
      <c r="D23718" t="s">
        <v>972</v>
      </c>
      <c r="E23718" t="s">
        <v>1016</v>
      </c>
      <c r="F23718" s="86">
        <v>1827723.1545319499</v>
      </c>
    </row>
    <row r="23719" spans="1:6">
      <c r="A23719">
        <v>2036</v>
      </c>
      <c r="B23719" t="s">
        <v>1057</v>
      </c>
      <c r="C23719" t="s">
        <v>1013</v>
      </c>
      <c r="D23719" t="s">
        <v>972</v>
      </c>
      <c r="E23719" t="s">
        <v>1016</v>
      </c>
      <c r="F23719" s="86">
        <v>1825072.9415487</v>
      </c>
    </row>
    <row r="23720" spans="1:6">
      <c r="A23720">
        <v>2037</v>
      </c>
      <c r="B23720" t="s">
        <v>1057</v>
      </c>
      <c r="C23720" t="s">
        <v>1013</v>
      </c>
      <c r="D23720" t="s">
        <v>972</v>
      </c>
      <c r="E23720" t="s">
        <v>1016</v>
      </c>
      <c r="F23720" s="86">
        <v>1823174.1609052001</v>
      </c>
    </row>
    <row r="23721" spans="1:6">
      <c r="A23721">
        <v>2038</v>
      </c>
      <c r="B23721" t="s">
        <v>1057</v>
      </c>
      <c r="C23721" t="s">
        <v>1013</v>
      </c>
      <c r="D23721" t="s">
        <v>972</v>
      </c>
      <c r="E23721" t="s">
        <v>1016</v>
      </c>
      <c r="F23721" s="86">
        <v>1822630.1131179901</v>
      </c>
    </row>
    <row r="23722" spans="1:6">
      <c r="A23722">
        <v>2039</v>
      </c>
      <c r="B23722" t="s">
        <v>1057</v>
      </c>
      <c r="C23722" t="s">
        <v>1013</v>
      </c>
      <c r="D23722" t="s">
        <v>972</v>
      </c>
      <c r="E23722" t="s">
        <v>1016</v>
      </c>
      <c r="F23722" s="86">
        <v>1822150.7046718299</v>
      </c>
    </row>
    <row r="23723" spans="1:6">
      <c r="A23723">
        <v>2040</v>
      </c>
      <c r="B23723" t="s">
        <v>1057</v>
      </c>
      <c r="C23723" t="s">
        <v>1013</v>
      </c>
      <c r="D23723" t="s">
        <v>972</v>
      </c>
      <c r="E23723" t="s">
        <v>1016</v>
      </c>
      <c r="F23723" s="86">
        <v>1823179.54751696</v>
      </c>
    </row>
    <row r="23724" spans="1:6">
      <c r="A23724">
        <v>2041</v>
      </c>
      <c r="B23724" t="s">
        <v>1057</v>
      </c>
      <c r="C23724" t="s">
        <v>1013</v>
      </c>
      <c r="D23724" t="s">
        <v>972</v>
      </c>
      <c r="E23724" t="s">
        <v>1016</v>
      </c>
      <c r="F23724" s="86">
        <v>1824036.01878594</v>
      </c>
    </row>
    <row r="23725" spans="1:6">
      <c r="A23725">
        <v>2042</v>
      </c>
      <c r="B23725" t="s">
        <v>1057</v>
      </c>
      <c r="C23725" t="s">
        <v>1013</v>
      </c>
      <c r="D23725" t="s">
        <v>972</v>
      </c>
      <c r="E23725" t="s">
        <v>1016</v>
      </c>
      <c r="F23725" s="86">
        <v>1823653.56935136</v>
      </c>
    </row>
    <row r="23726" spans="1:6">
      <c r="A23726">
        <v>2043</v>
      </c>
      <c r="B23726" t="s">
        <v>1057</v>
      </c>
      <c r="C23726" t="s">
        <v>1013</v>
      </c>
      <c r="D23726" t="s">
        <v>972</v>
      </c>
      <c r="E23726" t="s">
        <v>1016</v>
      </c>
      <c r="F23726" s="86">
        <v>1821894.84061349</v>
      </c>
    </row>
    <row r="23727" spans="1:6">
      <c r="A23727">
        <v>2044</v>
      </c>
      <c r="B23727" t="s">
        <v>1057</v>
      </c>
      <c r="C23727" t="s">
        <v>1013</v>
      </c>
      <c r="D23727" t="s">
        <v>972</v>
      </c>
      <c r="E23727" t="s">
        <v>1016</v>
      </c>
      <c r="F23727" s="86">
        <v>1819602.83731191</v>
      </c>
    </row>
    <row r="23728" spans="1:6">
      <c r="A23728">
        <v>2045</v>
      </c>
      <c r="B23728" t="s">
        <v>1057</v>
      </c>
      <c r="C23728" t="s">
        <v>1013</v>
      </c>
      <c r="D23728" t="s">
        <v>972</v>
      </c>
      <c r="E23728" t="s">
        <v>1016</v>
      </c>
      <c r="F23728" s="86">
        <v>1817011.87705795</v>
      </c>
    </row>
    <row r="23729" spans="1:6">
      <c r="A23729">
        <v>2046</v>
      </c>
      <c r="B23729" t="s">
        <v>1057</v>
      </c>
      <c r="C23729" t="s">
        <v>1013</v>
      </c>
      <c r="D23729" t="s">
        <v>972</v>
      </c>
      <c r="E23729" t="s">
        <v>1016</v>
      </c>
      <c r="F23729" s="86">
        <v>1814657.9277212</v>
      </c>
    </row>
    <row r="23730" spans="1:6">
      <c r="A23730">
        <v>2047</v>
      </c>
      <c r="B23730" t="s">
        <v>1057</v>
      </c>
      <c r="C23730" t="s">
        <v>1013</v>
      </c>
      <c r="D23730" t="s">
        <v>972</v>
      </c>
      <c r="E23730" t="s">
        <v>1016</v>
      </c>
      <c r="F23730" s="86">
        <v>1812899.19898332</v>
      </c>
    </row>
    <row r="23731" spans="1:6">
      <c r="A23731">
        <v>2048</v>
      </c>
      <c r="B23731" t="s">
        <v>1057</v>
      </c>
      <c r="C23731" t="s">
        <v>1013</v>
      </c>
      <c r="D23731" t="s">
        <v>972</v>
      </c>
      <c r="E23731" t="s">
        <v>1016</v>
      </c>
      <c r="F23731" s="86">
        <v>1810491.38352902</v>
      </c>
    </row>
    <row r="23732" spans="1:6">
      <c r="A23732">
        <v>2049</v>
      </c>
      <c r="B23732" t="s">
        <v>1057</v>
      </c>
      <c r="C23732" t="s">
        <v>1013</v>
      </c>
      <c r="D23732" t="s">
        <v>972</v>
      </c>
      <c r="E23732" t="s">
        <v>1016</v>
      </c>
      <c r="F23732" s="86">
        <v>1808818.8405792201</v>
      </c>
    </row>
    <row r="23733" spans="1:6">
      <c r="A23733">
        <v>2050</v>
      </c>
      <c r="B23733" t="s">
        <v>1057</v>
      </c>
      <c r="C23733" t="s">
        <v>1013</v>
      </c>
      <c r="D23733" t="s">
        <v>972</v>
      </c>
      <c r="E23733" t="s">
        <v>1016</v>
      </c>
      <c r="F23733" s="86">
        <v>1806963.15282977</v>
      </c>
    </row>
    <row r="23734" spans="1:6">
      <c r="A23734">
        <v>2017</v>
      </c>
      <c r="B23734" t="s">
        <v>1058</v>
      </c>
      <c r="C23734" t="s">
        <v>1013</v>
      </c>
      <c r="D23734" t="s">
        <v>972</v>
      </c>
      <c r="E23734" t="s">
        <v>1016</v>
      </c>
      <c r="F23734" s="86">
        <v>28528596.066574499</v>
      </c>
    </row>
    <row r="23735" spans="1:6">
      <c r="A23735">
        <v>2018</v>
      </c>
      <c r="B23735" t="s">
        <v>1058</v>
      </c>
      <c r="C23735" t="s">
        <v>1013</v>
      </c>
      <c r="D23735" t="s">
        <v>972</v>
      </c>
      <c r="E23735" t="s">
        <v>1016</v>
      </c>
      <c r="F23735" s="86">
        <v>28018138.421559799</v>
      </c>
    </row>
    <row r="23736" spans="1:6">
      <c r="A23736">
        <v>2019</v>
      </c>
      <c r="B23736" t="s">
        <v>1058</v>
      </c>
      <c r="C23736" t="s">
        <v>1013</v>
      </c>
      <c r="D23736" t="s">
        <v>972</v>
      </c>
      <c r="E23736" t="s">
        <v>1016</v>
      </c>
      <c r="F23736" s="86">
        <v>27343605.104933299</v>
      </c>
    </row>
    <row r="23737" spans="1:6">
      <c r="A23737">
        <v>2020</v>
      </c>
      <c r="B23737" t="s">
        <v>1058</v>
      </c>
      <c r="C23737" t="s">
        <v>1013</v>
      </c>
      <c r="D23737" t="s">
        <v>972</v>
      </c>
      <c r="E23737" t="s">
        <v>1016</v>
      </c>
      <c r="F23737" s="86">
        <v>26711345.713359799</v>
      </c>
    </row>
    <row r="23738" spans="1:6">
      <c r="A23738">
        <v>2021</v>
      </c>
      <c r="B23738" t="s">
        <v>1058</v>
      </c>
      <c r="C23738" t="s">
        <v>1013</v>
      </c>
      <c r="D23738" t="s">
        <v>972</v>
      </c>
      <c r="E23738" t="s">
        <v>1016</v>
      </c>
      <c r="F23738" s="86">
        <v>26269620.941132199</v>
      </c>
    </row>
    <row r="23739" spans="1:6">
      <c r="A23739">
        <v>2022</v>
      </c>
      <c r="B23739" t="s">
        <v>1058</v>
      </c>
      <c r="C23739" t="s">
        <v>1013</v>
      </c>
      <c r="D23739" t="s">
        <v>972</v>
      </c>
      <c r="E23739" t="s">
        <v>1016</v>
      </c>
      <c r="F23739" s="86">
        <v>26179033.958875801</v>
      </c>
    </row>
    <row r="23740" spans="1:6">
      <c r="A23740">
        <v>2023</v>
      </c>
      <c r="B23740" t="s">
        <v>1058</v>
      </c>
      <c r="C23740" t="s">
        <v>1013</v>
      </c>
      <c r="D23740" t="s">
        <v>972</v>
      </c>
      <c r="E23740" t="s">
        <v>1016</v>
      </c>
      <c r="F23740" s="86">
        <v>26150008.3799778</v>
      </c>
    </row>
    <row r="23741" spans="1:6">
      <c r="A23741">
        <v>2024</v>
      </c>
      <c r="B23741" t="s">
        <v>1058</v>
      </c>
      <c r="C23741" t="s">
        <v>1013</v>
      </c>
      <c r="D23741" t="s">
        <v>972</v>
      </c>
      <c r="E23741" t="s">
        <v>1016</v>
      </c>
      <c r="F23741" s="86">
        <v>26111357.934215099</v>
      </c>
    </row>
    <row r="23742" spans="1:6">
      <c r="A23742">
        <v>2025</v>
      </c>
      <c r="B23742" t="s">
        <v>1058</v>
      </c>
      <c r="C23742" t="s">
        <v>1013</v>
      </c>
      <c r="D23742" t="s">
        <v>972</v>
      </c>
      <c r="E23742" t="s">
        <v>1016</v>
      </c>
      <c r="F23742" s="86">
        <v>26058440.038747001</v>
      </c>
    </row>
    <row r="23743" spans="1:6">
      <c r="A23743">
        <v>2026</v>
      </c>
      <c r="B23743" t="s">
        <v>1058</v>
      </c>
      <c r="C23743" t="s">
        <v>1013</v>
      </c>
      <c r="D23743" t="s">
        <v>972</v>
      </c>
      <c r="E23743" t="s">
        <v>1016</v>
      </c>
      <c r="F23743" s="86">
        <v>26004804.996336099</v>
      </c>
    </row>
    <row r="23744" spans="1:6">
      <c r="A23744">
        <v>2027</v>
      </c>
      <c r="B23744" t="s">
        <v>1058</v>
      </c>
      <c r="C23744" t="s">
        <v>1013</v>
      </c>
      <c r="D23744" t="s">
        <v>972</v>
      </c>
      <c r="E23744" t="s">
        <v>1016</v>
      </c>
      <c r="F23744" s="86">
        <v>25884664.011118501</v>
      </c>
    </row>
    <row r="23745" spans="1:6">
      <c r="A23745">
        <v>2028</v>
      </c>
      <c r="B23745" t="s">
        <v>1058</v>
      </c>
      <c r="C23745" t="s">
        <v>1013</v>
      </c>
      <c r="D23745" t="s">
        <v>972</v>
      </c>
      <c r="E23745" t="s">
        <v>1016</v>
      </c>
      <c r="F23745" s="86">
        <v>25783017.8681117</v>
      </c>
    </row>
    <row r="23746" spans="1:6">
      <c r="A23746">
        <v>2029</v>
      </c>
      <c r="B23746" t="s">
        <v>1058</v>
      </c>
      <c r="C23746" t="s">
        <v>1013</v>
      </c>
      <c r="D23746" t="s">
        <v>972</v>
      </c>
      <c r="E23746" t="s">
        <v>1016</v>
      </c>
      <c r="F23746" s="86">
        <v>25709680.157060001</v>
      </c>
    </row>
    <row r="23747" spans="1:6">
      <c r="A23747">
        <v>2030</v>
      </c>
      <c r="B23747" t="s">
        <v>1058</v>
      </c>
      <c r="C23747" t="s">
        <v>1013</v>
      </c>
      <c r="D23747" t="s">
        <v>972</v>
      </c>
      <c r="E23747" t="s">
        <v>1016</v>
      </c>
      <c r="F23747" s="86">
        <v>25676842.375992101</v>
      </c>
    </row>
    <row r="23748" spans="1:6">
      <c r="A23748">
        <v>2031</v>
      </c>
      <c r="B23748" t="s">
        <v>1058</v>
      </c>
      <c r="C23748" t="s">
        <v>1013</v>
      </c>
      <c r="D23748" t="s">
        <v>972</v>
      </c>
      <c r="E23748" t="s">
        <v>1016</v>
      </c>
      <c r="F23748" s="86">
        <v>25656535.794136301</v>
      </c>
    </row>
    <row r="23749" spans="1:6">
      <c r="A23749">
        <v>2032</v>
      </c>
      <c r="B23749" t="s">
        <v>1058</v>
      </c>
      <c r="C23749" t="s">
        <v>1013</v>
      </c>
      <c r="D23749" t="s">
        <v>972</v>
      </c>
      <c r="E23749" t="s">
        <v>1016</v>
      </c>
      <c r="F23749" s="86">
        <v>25650345.683682099</v>
      </c>
    </row>
    <row r="23750" spans="1:6">
      <c r="A23750">
        <v>2033</v>
      </c>
      <c r="B23750" t="s">
        <v>1058</v>
      </c>
      <c r="C23750" t="s">
        <v>1013</v>
      </c>
      <c r="D23750" t="s">
        <v>972</v>
      </c>
      <c r="E23750" t="s">
        <v>1016</v>
      </c>
      <c r="F23750" s="86">
        <v>25661102.887825001</v>
      </c>
    </row>
    <row r="23751" spans="1:6">
      <c r="A23751">
        <v>2034</v>
      </c>
      <c r="B23751" t="s">
        <v>1058</v>
      </c>
      <c r="C23751" t="s">
        <v>1013</v>
      </c>
      <c r="D23751" t="s">
        <v>972</v>
      </c>
      <c r="E23751" t="s">
        <v>1016</v>
      </c>
      <c r="F23751" s="86">
        <v>25659102.4253002</v>
      </c>
    </row>
    <row r="23752" spans="1:6">
      <c r="A23752">
        <v>2035</v>
      </c>
      <c r="B23752" t="s">
        <v>1058</v>
      </c>
      <c r="C23752" t="s">
        <v>1013</v>
      </c>
      <c r="D23752" t="s">
        <v>972</v>
      </c>
      <c r="E23752" t="s">
        <v>1016</v>
      </c>
      <c r="F23752" s="86">
        <v>25614110.890779499</v>
      </c>
    </row>
    <row r="23753" spans="1:6">
      <c r="A23753">
        <v>2036</v>
      </c>
      <c r="B23753" t="s">
        <v>1058</v>
      </c>
      <c r="C23753" t="s">
        <v>1013</v>
      </c>
      <c r="D23753" t="s">
        <v>972</v>
      </c>
      <c r="E23753" t="s">
        <v>1016</v>
      </c>
      <c r="F23753" s="86">
        <v>25576970.228054401</v>
      </c>
    </row>
    <row r="23754" spans="1:6">
      <c r="A23754">
        <v>2037</v>
      </c>
      <c r="B23754" t="s">
        <v>1058</v>
      </c>
      <c r="C23754" t="s">
        <v>1013</v>
      </c>
      <c r="D23754" t="s">
        <v>972</v>
      </c>
      <c r="E23754" t="s">
        <v>1016</v>
      </c>
      <c r="F23754" s="86">
        <v>25550360.302016601</v>
      </c>
    </row>
    <row r="23755" spans="1:6">
      <c r="A23755">
        <v>2038</v>
      </c>
      <c r="B23755" t="s">
        <v>1058</v>
      </c>
      <c r="C23755" t="s">
        <v>1013</v>
      </c>
      <c r="D23755" t="s">
        <v>972</v>
      </c>
      <c r="E23755" t="s">
        <v>1016</v>
      </c>
      <c r="F23755" s="86">
        <v>25542735.897676699</v>
      </c>
    </row>
    <row r="23756" spans="1:6">
      <c r="A23756">
        <v>2039</v>
      </c>
      <c r="B23756" t="s">
        <v>1058</v>
      </c>
      <c r="C23756" t="s">
        <v>1013</v>
      </c>
      <c r="D23756" t="s">
        <v>972</v>
      </c>
      <c r="E23756" t="s">
        <v>1016</v>
      </c>
      <c r="F23756" s="86">
        <v>25536017.363159399</v>
      </c>
    </row>
    <row r="23757" spans="1:6">
      <c r="A23757">
        <v>2040</v>
      </c>
      <c r="B23757" t="s">
        <v>1058</v>
      </c>
      <c r="C23757" t="s">
        <v>1013</v>
      </c>
      <c r="D23757" t="s">
        <v>972</v>
      </c>
      <c r="E23757" t="s">
        <v>1016</v>
      </c>
      <c r="F23757" s="86">
        <v>25550435.7911685</v>
      </c>
    </row>
    <row r="23758" spans="1:6">
      <c r="A23758">
        <v>2041</v>
      </c>
      <c r="B23758" t="s">
        <v>1058</v>
      </c>
      <c r="C23758" t="s">
        <v>1013</v>
      </c>
      <c r="D23758" t="s">
        <v>972</v>
      </c>
      <c r="E23758" t="s">
        <v>1016</v>
      </c>
      <c r="F23758" s="86">
        <v>25562438.566317499</v>
      </c>
    </row>
    <row r="23759" spans="1:6">
      <c r="A23759">
        <v>2042</v>
      </c>
      <c r="B23759" t="s">
        <v>1058</v>
      </c>
      <c r="C23759" t="s">
        <v>1013</v>
      </c>
      <c r="D23759" t="s">
        <v>972</v>
      </c>
      <c r="E23759" t="s">
        <v>1016</v>
      </c>
      <c r="F23759" s="86">
        <v>25557078.8365339</v>
      </c>
    </row>
    <row r="23760" spans="1:6">
      <c r="A23760">
        <v>2043</v>
      </c>
      <c r="B23760" t="s">
        <v>1058</v>
      </c>
      <c r="C23760" t="s">
        <v>1013</v>
      </c>
      <c r="D23760" t="s">
        <v>972</v>
      </c>
      <c r="E23760" t="s">
        <v>1016</v>
      </c>
      <c r="F23760" s="86">
        <v>25532431.628444999</v>
      </c>
    </row>
    <row r="23761" spans="1:6">
      <c r="A23761">
        <v>2044</v>
      </c>
      <c r="B23761" t="s">
        <v>1058</v>
      </c>
      <c r="C23761" t="s">
        <v>1013</v>
      </c>
      <c r="D23761" t="s">
        <v>972</v>
      </c>
      <c r="E23761" t="s">
        <v>1016</v>
      </c>
      <c r="F23761" s="86">
        <v>25500310.994320001</v>
      </c>
    </row>
    <row r="23762" spans="1:6">
      <c r="A23762">
        <v>2045</v>
      </c>
      <c r="B23762" t="s">
        <v>1058</v>
      </c>
      <c r="C23762" t="s">
        <v>1013</v>
      </c>
      <c r="D23762" t="s">
        <v>972</v>
      </c>
      <c r="E23762" t="s">
        <v>1016</v>
      </c>
      <c r="F23762" s="86">
        <v>25464000.712265499</v>
      </c>
    </row>
    <row r="23763" spans="1:6">
      <c r="A23763">
        <v>2046</v>
      </c>
      <c r="B23763" t="s">
        <v>1058</v>
      </c>
      <c r="C23763" t="s">
        <v>1013</v>
      </c>
      <c r="D23763" t="s">
        <v>972</v>
      </c>
      <c r="E23763" t="s">
        <v>1016</v>
      </c>
      <c r="F23763" s="86">
        <v>25431011.952893801</v>
      </c>
    </row>
    <row r="23764" spans="1:6">
      <c r="A23764">
        <v>2047</v>
      </c>
      <c r="B23764" t="s">
        <v>1058</v>
      </c>
      <c r="C23764" t="s">
        <v>1013</v>
      </c>
      <c r="D23764" t="s">
        <v>972</v>
      </c>
      <c r="E23764" t="s">
        <v>1016</v>
      </c>
      <c r="F23764" s="86">
        <v>25406364.7448049</v>
      </c>
    </row>
    <row r="23765" spans="1:6">
      <c r="A23765">
        <v>2048</v>
      </c>
      <c r="B23765" t="s">
        <v>1058</v>
      </c>
      <c r="C23765" t="s">
        <v>1013</v>
      </c>
      <c r="D23765" t="s">
        <v>972</v>
      </c>
      <c r="E23765" t="s">
        <v>1016</v>
      </c>
      <c r="F23765" s="86">
        <v>25372621.093914401</v>
      </c>
    </row>
    <row r="23766" spans="1:6">
      <c r="A23766">
        <v>2049</v>
      </c>
      <c r="B23766" t="s">
        <v>1058</v>
      </c>
      <c r="C23766" t="s">
        <v>1013</v>
      </c>
      <c r="D23766" t="s">
        <v>972</v>
      </c>
      <c r="E23766" t="s">
        <v>1016</v>
      </c>
      <c r="F23766" s="86">
        <v>25349181.712255601</v>
      </c>
    </row>
    <row r="23767" spans="1:6">
      <c r="A23767">
        <v>2050</v>
      </c>
      <c r="B23767" t="s">
        <v>1058</v>
      </c>
      <c r="C23767" t="s">
        <v>1013</v>
      </c>
      <c r="D23767" t="s">
        <v>972</v>
      </c>
      <c r="E23767" t="s">
        <v>1016</v>
      </c>
      <c r="F23767" s="86">
        <v>25323175.699432801</v>
      </c>
    </row>
    <row r="23768" spans="1:6">
      <c r="A23768">
        <v>2017</v>
      </c>
      <c r="B23768" t="s">
        <v>1059</v>
      </c>
      <c r="C23768" t="s">
        <v>1013</v>
      </c>
      <c r="D23768" t="s">
        <v>972</v>
      </c>
      <c r="E23768" t="s">
        <v>1016</v>
      </c>
      <c r="F23768" s="86">
        <v>9020765.5460976493</v>
      </c>
    </row>
    <row r="23769" spans="1:6">
      <c r="A23769">
        <v>2018</v>
      </c>
      <c r="B23769" t="s">
        <v>1059</v>
      </c>
      <c r="C23769" t="s">
        <v>1013</v>
      </c>
      <c r="D23769" t="s">
        <v>972</v>
      </c>
      <c r="E23769" t="s">
        <v>1016</v>
      </c>
      <c r="F23769" s="86">
        <v>8859358.4188017808</v>
      </c>
    </row>
    <row r="23770" spans="1:6">
      <c r="A23770">
        <v>2019</v>
      </c>
      <c r="B23770" t="s">
        <v>1059</v>
      </c>
      <c r="C23770" t="s">
        <v>1013</v>
      </c>
      <c r="D23770" t="s">
        <v>972</v>
      </c>
      <c r="E23770" t="s">
        <v>1016</v>
      </c>
      <c r="F23770" s="86">
        <v>8646070.4291607998</v>
      </c>
    </row>
    <row r="23771" spans="1:6">
      <c r="A23771">
        <v>2020</v>
      </c>
      <c r="B23771" t="s">
        <v>1059</v>
      </c>
      <c r="C23771" t="s">
        <v>1013</v>
      </c>
      <c r="D23771" t="s">
        <v>972</v>
      </c>
      <c r="E23771" t="s">
        <v>1016</v>
      </c>
      <c r="F23771" s="86">
        <v>8446149.4893993903</v>
      </c>
    </row>
    <row r="23772" spans="1:6">
      <c r="A23772">
        <v>2021</v>
      </c>
      <c r="B23772" t="s">
        <v>1059</v>
      </c>
      <c r="C23772" t="s">
        <v>1013</v>
      </c>
      <c r="D23772" t="s">
        <v>972</v>
      </c>
      <c r="E23772" t="s">
        <v>1016</v>
      </c>
      <c r="F23772" s="86">
        <v>8306475.7530237902</v>
      </c>
    </row>
    <row r="23773" spans="1:6">
      <c r="A23773">
        <v>2022</v>
      </c>
      <c r="B23773" t="s">
        <v>1059</v>
      </c>
      <c r="C23773" t="s">
        <v>1013</v>
      </c>
      <c r="D23773" t="s">
        <v>972</v>
      </c>
      <c r="E23773" t="s">
        <v>1016</v>
      </c>
      <c r="F23773" s="86">
        <v>8277832.0747104101</v>
      </c>
    </row>
    <row r="23774" spans="1:6">
      <c r="A23774">
        <v>2023</v>
      </c>
      <c r="B23774" t="s">
        <v>1059</v>
      </c>
      <c r="C23774" t="s">
        <v>1013</v>
      </c>
      <c r="D23774" t="s">
        <v>972</v>
      </c>
      <c r="E23774" t="s">
        <v>1016</v>
      </c>
      <c r="F23774" s="86">
        <v>8268654.1627841704</v>
      </c>
    </row>
    <row r="23775" spans="1:6">
      <c r="A23775">
        <v>2024</v>
      </c>
      <c r="B23775" t="s">
        <v>1059</v>
      </c>
      <c r="C23775" t="s">
        <v>1013</v>
      </c>
      <c r="D23775" t="s">
        <v>972</v>
      </c>
      <c r="E23775" t="s">
        <v>1016</v>
      </c>
      <c r="F23775" s="86">
        <v>8256432.8600371303</v>
      </c>
    </row>
    <row r="23776" spans="1:6">
      <c r="A23776">
        <v>2025</v>
      </c>
      <c r="B23776" t="s">
        <v>1059</v>
      </c>
      <c r="C23776" t="s">
        <v>1013</v>
      </c>
      <c r="D23776" t="s">
        <v>972</v>
      </c>
      <c r="E23776" t="s">
        <v>1016</v>
      </c>
      <c r="F23776" s="86">
        <v>8239700.1779557299</v>
      </c>
    </row>
    <row r="23777" spans="1:6">
      <c r="A23777">
        <v>2026</v>
      </c>
      <c r="B23777" t="s">
        <v>1059</v>
      </c>
      <c r="C23777" t="s">
        <v>1013</v>
      </c>
      <c r="D23777" t="s">
        <v>972</v>
      </c>
      <c r="E23777" t="s">
        <v>1016</v>
      </c>
      <c r="F23777" s="86">
        <v>8222740.7334210202</v>
      </c>
    </row>
    <row r="23778" spans="1:6">
      <c r="A23778">
        <v>2027</v>
      </c>
      <c r="B23778" t="s">
        <v>1059</v>
      </c>
      <c r="C23778" t="s">
        <v>1013</v>
      </c>
      <c r="D23778" t="s">
        <v>972</v>
      </c>
      <c r="E23778" t="s">
        <v>1016</v>
      </c>
      <c r="F23778" s="86">
        <v>8184752.0550579</v>
      </c>
    </row>
    <row r="23779" spans="1:6">
      <c r="A23779">
        <v>2028</v>
      </c>
      <c r="B23779" t="s">
        <v>1059</v>
      </c>
      <c r="C23779" t="s">
        <v>1013</v>
      </c>
      <c r="D23779" t="s">
        <v>972</v>
      </c>
      <c r="E23779" t="s">
        <v>1016</v>
      </c>
      <c r="F23779" s="86">
        <v>8152611.4610171001</v>
      </c>
    </row>
    <row r="23780" spans="1:6">
      <c r="A23780">
        <v>2029</v>
      </c>
      <c r="B23780" t="s">
        <v>1059</v>
      </c>
      <c r="C23780" t="s">
        <v>1013</v>
      </c>
      <c r="D23780" t="s">
        <v>972</v>
      </c>
      <c r="E23780" t="s">
        <v>1016</v>
      </c>
      <c r="F23780" s="86">
        <v>8129422.0164492298</v>
      </c>
    </row>
    <row r="23781" spans="1:6">
      <c r="A23781">
        <v>2030</v>
      </c>
      <c r="B23781" t="s">
        <v>1059</v>
      </c>
      <c r="C23781" t="s">
        <v>1013</v>
      </c>
      <c r="D23781" t="s">
        <v>972</v>
      </c>
      <c r="E23781" t="s">
        <v>1016</v>
      </c>
      <c r="F23781" s="86">
        <v>8119038.6830606302</v>
      </c>
    </row>
    <row r="23782" spans="1:6">
      <c r="A23782">
        <v>2031</v>
      </c>
      <c r="B23782" t="s">
        <v>1059</v>
      </c>
      <c r="C23782" t="s">
        <v>1013</v>
      </c>
      <c r="D23782" t="s">
        <v>972</v>
      </c>
      <c r="E23782" t="s">
        <v>1016</v>
      </c>
      <c r="F23782" s="86">
        <v>8112617.7251720503</v>
      </c>
    </row>
    <row r="23783" spans="1:6">
      <c r="A23783">
        <v>2032</v>
      </c>
      <c r="B23783" t="s">
        <v>1059</v>
      </c>
      <c r="C23783" t="s">
        <v>1013</v>
      </c>
      <c r="D23783" t="s">
        <v>972</v>
      </c>
      <c r="E23783" t="s">
        <v>1016</v>
      </c>
      <c r="F23783" s="86">
        <v>8110660.4071539696</v>
      </c>
    </row>
    <row r="23784" spans="1:6">
      <c r="A23784">
        <v>2033</v>
      </c>
      <c r="B23784" t="s">
        <v>1059</v>
      </c>
      <c r="C23784" t="s">
        <v>1013</v>
      </c>
      <c r="D23784" t="s">
        <v>972</v>
      </c>
      <c r="E23784" t="s">
        <v>1016</v>
      </c>
      <c r="F23784" s="86">
        <v>8114061.8439536802</v>
      </c>
    </row>
    <row r="23785" spans="1:6">
      <c r="A23785">
        <v>2034</v>
      </c>
      <c r="B23785" t="s">
        <v>1059</v>
      </c>
      <c r="C23785" t="s">
        <v>1013</v>
      </c>
      <c r="D23785" t="s">
        <v>972</v>
      </c>
      <c r="E23785" t="s">
        <v>1016</v>
      </c>
      <c r="F23785" s="86">
        <v>8113429.2960575903</v>
      </c>
    </row>
    <row r="23786" spans="1:6">
      <c r="A23786">
        <v>2035</v>
      </c>
      <c r="B23786" t="s">
        <v>1059</v>
      </c>
      <c r="C23786" t="s">
        <v>1013</v>
      </c>
      <c r="D23786" t="s">
        <v>972</v>
      </c>
      <c r="E23786" t="s">
        <v>1016</v>
      </c>
      <c r="F23786" s="86">
        <v>8099202.9358286196</v>
      </c>
    </row>
    <row r="23787" spans="1:6">
      <c r="A23787">
        <v>2036</v>
      </c>
      <c r="B23787" t="s">
        <v>1059</v>
      </c>
      <c r="C23787" t="s">
        <v>1013</v>
      </c>
      <c r="D23787" t="s">
        <v>972</v>
      </c>
      <c r="E23787" t="s">
        <v>1016</v>
      </c>
      <c r="F23787" s="86">
        <v>8087459.02772013</v>
      </c>
    </row>
    <row r="23788" spans="1:6">
      <c r="A23788">
        <v>2037</v>
      </c>
      <c r="B23788" t="s">
        <v>1059</v>
      </c>
      <c r="C23788" t="s">
        <v>1013</v>
      </c>
      <c r="D23788" t="s">
        <v>972</v>
      </c>
      <c r="E23788" t="s">
        <v>1016</v>
      </c>
      <c r="F23788" s="86">
        <v>8079044.9472155701</v>
      </c>
    </row>
    <row r="23789" spans="1:6">
      <c r="A23789">
        <v>2038</v>
      </c>
      <c r="B23789" t="s">
        <v>1059</v>
      </c>
      <c r="C23789" t="s">
        <v>1013</v>
      </c>
      <c r="D23789" t="s">
        <v>972</v>
      </c>
      <c r="E23789" t="s">
        <v>1016</v>
      </c>
      <c r="F23789" s="86">
        <v>8076634.10429087</v>
      </c>
    </row>
    <row r="23790" spans="1:6">
      <c r="A23790">
        <v>2039</v>
      </c>
      <c r="B23790" t="s">
        <v>1059</v>
      </c>
      <c r="C23790" t="s">
        <v>1013</v>
      </c>
      <c r="D23790" t="s">
        <v>972</v>
      </c>
      <c r="E23790" t="s">
        <v>1016</v>
      </c>
      <c r="F23790" s="86">
        <v>8074509.6981492899</v>
      </c>
    </row>
    <row r="23791" spans="1:6">
      <c r="A23791">
        <v>2040</v>
      </c>
      <c r="B23791" t="s">
        <v>1059</v>
      </c>
      <c r="C23791" t="s">
        <v>1013</v>
      </c>
      <c r="D23791" t="s">
        <v>972</v>
      </c>
      <c r="E23791" t="s">
        <v>1016</v>
      </c>
      <c r="F23791" s="86">
        <v>8079068.8169475095</v>
      </c>
    </row>
    <row r="23792" spans="1:6">
      <c r="A23792">
        <v>2041</v>
      </c>
      <c r="B23792" t="s">
        <v>1059</v>
      </c>
      <c r="C23792" t="s">
        <v>1013</v>
      </c>
      <c r="D23792" t="s">
        <v>972</v>
      </c>
      <c r="E23792" t="s">
        <v>1016</v>
      </c>
      <c r="F23792" s="86">
        <v>8082864.1043240298</v>
      </c>
    </row>
    <row r="23793" spans="1:6">
      <c r="A23793">
        <v>2042</v>
      </c>
      <c r="B23793" t="s">
        <v>1059</v>
      </c>
      <c r="C23793" t="s">
        <v>1013</v>
      </c>
      <c r="D23793" t="s">
        <v>972</v>
      </c>
      <c r="E23793" t="s">
        <v>1016</v>
      </c>
      <c r="F23793" s="86">
        <v>8081169.3533571502</v>
      </c>
    </row>
    <row r="23794" spans="1:6">
      <c r="A23794">
        <v>2043</v>
      </c>
      <c r="B23794" t="s">
        <v>1059</v>
      </c>
      <c r="C23794" t="s">
        <v>1013</v>
      </c>
      <c r="D23794" t="s">
        <v>972</v>
      </c>
      <c r="E23794" t="s">
        <v>1016</v>
      </c>
      <c r="F23794" s="86">
        <v>8073375.8858827204</v>
      </c>
    </row>
    <row r="23795" spans="1:6">
      <c r="A23795">
        <v>2044</v>
      </c>
      <c r="B23795" t="s">
        <v>1059</v>
      </c>
      <c r="C23795" t="s">
        <v>1013</v>
      </c>
      <c r="D23795" t="s">
        <v>972</v>
      </c>
      <c r="E23795" t="s">
        <v>1016</v>
      </c>
      <c r="F23795" s="86">
        <v>8063219.3149474403</v>
      </c>
    </row>
    <row r="23796" spans="1:6">
      <c r="A23796">
        <v>2045</v>
      </c>
      <c r="B23796" t="s">
        <v>1059</v>
      </c>
      <c r="C23796" t="s">
        <v>1013</v>
      </c>
      <c r="D23796" t="s">
        <v>972</v>
      </c>
      <c r="E23796" t="s">
        <v>1016</v>
      </c>
      <c r="F23796" s="86">
        <v>8051737.9738901602</v>
      </c>
    </row>
    <row r="23797" spans="1:6">
      <c r="A23797">
        <v>2046</v>
      </c>
      <c r="B23797" t="s">
        <v>1059</v>
      </c>
      <c r="C23797" t="s">
        <v>1013</v>
      </c>
      <c r="D23797" t="s">
        <v>972</v>
      </c>
      <c r="E23797" t="s">
        <v>1016</v>
      </c>
      <c r="F23797" s="86">
        <v>8041306.9010376995</v>
      </c>
    </row>
    <row r="23798" spans="1:6">
      <c r="A23798">
        <v>2047</v>
      </c>
      <c r="B23798" t="s">
        <v>1059</v>
      </c>
      <c r="C23798" t="s">
        <v>1013</v>
      </c>
      <c r="D23798" t="s">
        <v>972</v>
      </c>
      <c r="E23798" t="s">
        <v>1016</v>
      </c>
      <c r="F23798" s="86">
        <v>8033513.4335632697</v>
      </c>
    </row>
    <row r="23799" spans="1:6">
      <c r="A23799">
        <v>2048</v>
      </c>
      <c r="B23799" t="s">
        <v>1059</v>
      </c>
      <c r="C23799" t="s">
        <v>1013</v>
      </c>
      <c r="D23799" t="s">
        <v>972</v>
      </c>
      <c r="E23799" t="s">
        <v>1016</v>
      </c>
      <c r="F23799" s="86">
        <v>8022843.6633915398</v>
      </c>
    </row>
    <row r="23800" spans="1:6">
      <c r="A23800">
        <v>2049</v>
      </c>
      <c r="B23800" t="s">
        <v>1059</v>
      </c>
      <c r="C23800" t="s">
        <v>1013</v>
      </c>
      <c r="D23800" t="s">
        <v>972</v>
      </c>
      <c r="E23800" t="s">
        <v>1016</v>
      </c>
      <c r="F23800" s="86">
        <v>8015432.1116279503</v>
      </c>
    </row>
    <row r="23801" spans="1:6">
      <c r="A23801">
        <v>2050</v>
      </c>
      <c r="B23801" t="s">
        <v>1059</v>
      </c>
      <c r="C23801" t="s">
        <v>1013</v>
      </c>
      <c r="D23801" t="s">
        <v>972</v>
      </c>
      <c r="E23801" t="s">
        <v>1016</v>
      </c>
      <c r="F23801" s="86">
        <v>8007208.9889788199</v>
      </c>
    </row>
    <row r="23802" spans="1:6">
      <c r="A23802">
        <v>2017</v>
      </c>
      <c r="B23802" t="s">
        <v>1060</v>
      </c>
      <c r="C23802" t="s">
        <v>1013</v>
      </c>
      <c r="D23802" t="s">
        <v>972</v>
      </c>
      <c r="E23802" t="s">
        <v>1016</v>
      </c>
      <c r="F23802" s="86">
        <v>9691213.8510345407</v>
      </c>
    </row>
    <row r="23803" spans="1:6">
      <c r="A23803">
        <v>2018</v>
      </c>
      <c r="B23803" t="s">
        <v>1060</v>
      </c>
      <c r="C23803" t="s">
        <v>1013</v>
      </c>
      <c r="D23803" t="s">
        <v>972</v>
      </c>
      <c r="E23803" t="s">
        <v>1016</v>
      </c>
      <c r="F23803" s="86">
        <v>9517810.4985460993</v>
      </c>
    </row>
    <row r="23804" spans="1:6">
      <c r="A23804">
        <v>2019</v>
      </c>
      <c r="B23804" t="s">
        <v>1060</v>
      </c>
      <c r="C23804" t="s">
        <v>1013</v>
      </c>
      <c r="D23804" t="s">
        <v>972</v>
      </c>
      <c r="E23804" t="s">
        <v>1016</v>
      </c>
      <c r="F23804" s="86">
        <v>9288670.3541863896</v>
      </c>
    </row>
    <row r="23805" spans="1:6">
      <c r="A23805">
        <v>2020</v>
      </c>
      <c r="B23805" t="s">
        <v>1060</v>
      </c>
      <c r="C23805" t="s">
        <v>1013</v>
      </c>
      <c r="D23805" t="s">
        <v>972</v>
      </c>
      <c r="E23805" t="s">
        <v>1016</v>
      </c>
      <c r="F23805" s="86">
        <v>9073890.7359126695</v>
      </c>
    </row>
    <row r="23806" spans="1:6">
      <c r="A23806">
        <v>2021</v>
      </c>
      <c r="B23806" t="s">
        <v>1060</v>
      </c>
      <c r="C23806" t="s">
        <v>1013</v>
      </c>
      <c r="D23806" t="s">
        <v>972</v>
      </c>
      <c r="E23806" t="s">
        <v>1016</v>
      </c>
      <c r="F23806" s="86">
        <v>8923836.0602122694</v>
      </c>
    </row>
    <row r="23807" spans="1:6">
      <c r="A23807">
        <v>2022</v>
      </c>
      <c r="B23807" t="s">
        <v>1060</v>
      </c>
      <c r="C23807" t="s">
        <v>1013</v>
      </c>
      <c r="D23807" t="s">
        <v>972</v>
      </c>
      <c r="E23807" t="s">
        <v>1016</v>
      </c>
      <c r="F23807" s="86">
        <v>8893063.5043137092</v>
      </c>
    </row>
    <row r="23808" spans="1:6">
      <c r="A23808">
        <v>2023</v>
      </c>
      <c r="B23808" t="s">
        <v>1060</v>
      </c>
      <c r="C23808" t="s">
        <v>1013</v>
      </c>
      <c r="D23808" t="s">
        <v>972</v>
      </c>
      <c r="E23808" t="s">
        <v>1016</v>
      </c>
      <c r="F23808" s="86">
        <v>8883203.4645278696</v>
      </c>
    </row>
    <row r="23809" spans="1:6">
      <c r="A23809">
        <v>2024</v>
      </c>
      <c r="B23809" t="s">
        <v>1060</v>
      </c>
      <c r="C23809" t="s">
        <v>1013</v>
      </c>
      <c r="D23809" t="s">
        <v>972</v>
      </c>
      <c r="E23809" t="s">
        <v>1016</v>
      </c>
      <c r="F23809" s="86">
        <v>8870073.8406778108</v>
      </c>
    </row>
    <row r="23810" spans="1:6">
      <c r="A23810">
        <v>2025</v>
      </c>
      <c r="B23810" t="s">
        <v>1060</v>
      </c>
      <c r="C23810" t="s">
        <v>1013</v>
      </c>
      <c r="D23810" t="s">
        <v>972</v>
      </c>
      <c r="E23810" t="s">
        <v>1016</v>
      </c>
      <c r="F23810" s="86">
        <v>8852097.5392737407</v>
      </c>
    </row>
    <row r="23811" spans="1:6">
      <c r="A23811">
        <v>2026</v>
      </c>
      <c r="B23811" t="s">
        <v>1060</v>
      </c>
      <c r="C23811" t="s">
        <v>1013</v>
      </c>
      <c r="D23811" t="s">
        <v>972</v>
      </c>
      <c r="E23811" t="s">
        <v>1016</v>
      </c>
      <c r="F23811" s="86">
        <v>8833877.6218021195</v>
      </c>
    </row>
    <row r="23812" spans="1:6">
      <c r="A23812">
        <v>2027</v>
      </c>
      <c r="B23812" t="s">
        <v>1060</v>
      </c>
      <c r="C23812" t="s">
        <v>1013</v>
      </c>
      <c r="D23812" t="s">
        <v>972</v>
      </c>
      <c r="E23812" t="s">
        <v>1016</v>
      </c>
      <c r="F23812" s="86">
        <v>8793065.5195416491</v>
      </c>
    </row>
    <row r="23813" spans="1:6">
      <c r="A23813">
        <v>2028</v>
      </c>
      <c r="B23813" t="s">
        <v>1060</v>
      </c>
      <c r="C23813" t="s">
        <v>1013</v>
      </c>
      <c r="D23813" t="s">
        <v>972</v>
      </c>
      <c r="E23813" t="s">
        <v>1016</v>
      </c>
      <c r="F23813" s="86">
        <v>8758536.1474437993</v>
      </c>
    </row>
    <row r="23814" spans="1:6">
      <c r="A23814">
        <v>2029</v>
      </c>
      <c r="B23814" t="s">
        <v>1060</v>
      </c>
      <c r="C23814" t="s">
        <v>1013</v>
      </c>
      <c r="D23814" t="s">
        <v>972</v>
      </c>
      <c r="E23814" t="s">
        <v>1016</v>
      </c>
      <c r="F23814" s="86">
        <v>8733623.1990642492</v>
      </c>
    </row>
    <row r="23815" spans="1:6">
      <c r="A23815">
        <v>2030</v>
      </c>
      <c r="B23815" t="s">
        <v>1060</v>
      </c>
      <c r="C23815" t="s">
        <v>1013</v>
      </c>
      <c r="D23815" t="s">
        <v>972</v>
      </c>
      <c r="E23815" t="s">
        <v>1016</v>
      </c>
      <c r="F23815" s="86">
        <v>8722468.1475510094</v>
      </c>
    </row>
    <row r="23816" spans="1:6">
      <c r="A23816">
        <v>2031</v>
      </c>
      <c r="B23816" t="s">
        <v>1060</v>
      </c>
      <c r="C23816" t="s">
        <v>1013</v>
      </c>
      <c r="D23816" t="s">
        <v>972</v>
      </c>
      <c r="E23816" t="s">
        <v>1016</v>
      </c>
      <c r="F23816" s="86">
        <v>8715569.9662704207</v>
      </c>
    </row>
    <row r="23817" spans="1:6">
      <c r="A23817">
        <v>2032</v>
      </c>
      <c r="B23817" t="s">
        <v>1060</v>
      </c>
      <c r="C23817" t="s">
        <v>1013</v>
      </c>
      <c r="D23817" t="s">
        <v>972</v>
      </c>
      <c r="E23817" t="s">
        <v>1016</v>
      </c>
      <c r="F23817" s="86">
        <v>8713467.1749506798</v>
      </c>
    </row>
    <row r="23818" spans="1:6">
      <c r="A23818">
        <v>2033</v>
      </c>
      <c r="B23818" t="s">
        <v>1060</v>
      </c>
      <c r="C23818" t="s">
        <v>1013</v>
      </c>
      <c r="D23818" t="s">
        <v>972</v>
      </c>
      <c r="E23818" t="s">
        <v>1016</v>
      </c>
      <c r="F23818" s="86">
        <v>8717121.4159636404</v>
      </c>
    </row>
    <row r="23819" spans="1:6">
      <c r="A23819">
        <v>2034</v>
      </c>
      <c r="B23819" t="s">
        <v>1060</v>
      </c>
      <c r="C23819" t="s">
        <v>1013</v>
      </c>
      <c r="D23819" t="s">
        <v>972</v>
      </c>
      <c r="E23819" t="s">
        <v>1016</v>
      </c>
      <c r="F23819" s="86">
        <v>8716441.8553542104</v>
      </c>
    </row>
    <row r="23820" spans="1:6">
      <c r="A23820">
        <v>2035</v>
      </c>
      <c r="B23820" t="s">
        <v>1060</v>
      </c>
      <c r="C23820" t="s">
        <v>1013</v>
      </c>
      <c r="D23820" t="s">
        <v>972</v>
      </c>
      <c r="E23820" t="s">
        <v>1016</v>
      </c>
      <c r="F23820" s="86">
        <v>8701158.1525912602</v>
      </c>
    </row>
    <row r="23821" spans="1:6">
      <c r="A23821">
        <v>2036</v>
      </c>
      <c r="B23821" t="s">
        <v>1060</v>
      </c>
      <c r="C23821" t="s">
        <v>1013</v>
      </c>
      <c r="D23821" t="s">
        <v>972</v>
      </c>
      <c r="E23821" t="s">
        <v>1016</v>
      </c>
      <c r="F23821" s="86">
        <v>8688541.4046728406</v>
      </c>
    </row>
    <row r="23822" spans="1:6">
      <c r="A23822">
        <v>2037</v>
      </c>
      <c r="B23822" t="s">
        <v>1060</v>
      </c>
      <c r="C23822" t="s">
        <v>1013</v>
      </c>
      <c r="D23822" t="s">
        <v>972</v>
      </c>
      <c r="E23822" t="s">
        <v>1016</v>
      </c>
      <c r="F23822" s="86">
        <v>8679501.9663776401</v>
      </c>
    </row>
    <row r="23823" spans="1:6">
      <c r="A23823">
        <v>2038</v>
      </c>
      <c r="B23823" t="s">
        <v>1060</v>
      </c>
      <c r="C23823" t="s">
        <v>1013</v>
      </c>
      <c r="D23823" t="s">
        <v>972</v>
      </c>
      <c r="E23823" t="s">
        <v>1016</v>
      </c>
      <c r="F23823" s="86">
        <v>8676911.9429228399</v>
      </c>
    </row>
    <row r="23824" spans="1:6">
      <c r="A23824">
        <v>2039</v>
      </c>
      <c r="B23824" t="s">
        <v>1060</v>
      </c>
      <c r="C23824" t="s">
        <v>1013</v>
      </c>
      <c r="D23824" t="s">
        <v>972</v>
      </c>
      <c r="E23824" t="s">
        <v>1016</v>
      </c>
      <c r="F23824" s="86">
        <v>8674629.6450270303</v>
      </c>
    </row>
    <row r="23825" spans="1:6">
      <c r="A23825">
        <v>2040</v>
      </c>
      <c r="B23825" t="s">
        <v>1060</v>
      </c>
      <c r="C23825" t="s">
        <v>1013</v>
      </c>
      <c r="D23825" t="s">
        <v>972</v>
      </c>
      <c r="E23825" t="s">
        <v>1016</v>
      </c>
      <c r="F23825" s="86">
        <v>8679527.6101742201</v>
      </c>
    </row>
    <row r="23826" spans="1:6">
      <c r="A23826">
        <v>2041</v>
      </c>
      <c r="B23826" t="s">
        <v>1060</v>
      </c>
      <c r="C23826" t="s">
        <v>1013</v>
      </c>
      <c r="D23826" t="s">
        <v>972</v>
      </c>
      <c r="E23826" t="s">
        <v>1016</v>
      </c>
      <c r="F23826" s="86">
        <v>8683604.97383078</v>
      </c>
    </row>
    <row r="23827" spans="1:6">
      <c r="A23827">
        <v>2042</v>
      </c>
      <c r="B23827" t="s">
        <v>1060</v>
      </c>
      <c r="C23827" t="s">
        <v>1013</v>
      </c>
      <c r="D23827" t="s">
        <v>972</v>
      </c>
      <c r="E23827" t="s">
        <v>1016</v>
      </c>
      <c r="F23827" s="86">
        <v>8681784.2642734498</v>
      </c>
    </row>
    <row r="23828" spans="1:6">
      <c r="A23828">
        <v>2043</v>
      </c>
      <c r="B23828" t="s">
        <v>1060</v>
      </c>
      <c r="C23828" t="s">
        <v>1013</v>
      </c>
      <c r="D23828" t="s">
        <v>972</v>
      </c>
      <c r="E23828" t="s">
        <v>1016</v>
      </c>
      <c r="F23828" s="86">
        <v>8673411.5646893792</v>
      </c>
    </row>
    <row r="23829" spans="1:6">
      <c r="A23829">
        <v>2044</v>
      </c>
      <c r="B23829" t="s">
        <v>1060</v>
      </c>
      <c r="C23829" t="s">
        <v>1013</v>
      </c>
      <c r="D23829" t="s">
        <v>972</v>
      </c>
      <c r="E23829" t="s">
        <v>1016</v>
      </c>
      <c r="F23829" s="86">
        <v>8662500.1292436793</v>
      </c>
    </row>
    <row r="23830" spans="1:6">
      <c r="A23830">
        <v>2045</v>
      </c>
      <c r="B23830" t="s">
        <v>1060</v>
      </c>
      <c r="C23830" t="s">
        <v>1013</v>
      </c>
      <c r="D23830" t="s">
        <v>972</v>
      </c>
      <c r="E23830" t="s">
        <v>1016</v>
      </c>
      <c r="F23830" s="86">
        <v>8650165.4630876705</v>
      </c>
    </row>
    <row r="23831" spans="1:6">
      <c r="A23831">
        <v>2046</v>
      </c>
      <c r="B23831" t="s">
        <v>1060</v>
      </c>
      <c r="C23831" t="s">
        <v>1013</v>
      </c>
      <c r="D23831" t="s">
        <v>972</v>
      </c>
      <c r="E23831" t="s">
        <v>1016</v>
      </c>
      <c r="F23831" s="86">
        <v>8638959.1239812691</v>
      </c>
    </row>
    <row r="23832" spans="1:6">
      <c r="A23832">
        <v>2047</v>
      </c>
      <c r="B23832" t="s">
        <v>1060</v>
      </c>
      <c r="C23832" t="s">
        <v>1013</v>
      </c>
      <c r="D23832" t="s">
        <v>972</v>
      </c>
      <c r="E23832" t="s">
        <v>1016</v>
      </c>
      <c r="F23832" s="86">
        <v>8630586.4243972003</v>
      </c>
    </row>
    <row r="23833" spans="1:6">
      <c r="A23833">
        <v>2048</v>
      </c>
      <c r="B23833" t="s">
        <v>1060</v>
      </c>
      <c r="C23833" t="s">
        <v>1013</v>
      </c>
      <c r="D23833" t="s">
        <v>972</v>
      </c>
      <c r="E23833" t="s">
        <v>1016</v>
      </c>
      <c r="F23833" s="86">
        <v>8619123.6473249905</v>
      </c>
    </row>
    <row r="23834" spans="1:6">
      <c r="A23834">
        <v>2049</v>
      </c>
      <c r="B23834" t="s">
        <v>1060</v>
      </c>
      <c r="C23834" t="s">
        <v>1013</v>
      </c>
      <c r="D23834" t="s">
        <v>972</v>
      </c>
      <c r="E23834" t="s">
        <v>1016</v>
      </c>
      <c r="F23834" s="86">
        <v>8611161.2484862395</v>
      </c>
    </row>
    <row r="23835" spans="1:6">
      <c r="A23835">
        <v>2050</v>
      </c>
      <c r="B23835" t="s">
        <v>1060</v>
      </c>
      <c r="C23835" t="s">
        <v>1013</v>
      </c>
      <c r="D23835" t="s">
        <v>972</v>
      </c>
      <c r="E23835" t="s">
        <v>1016</v>
      </c>
      <c r="F23835" s="86">
        <v>8602326.9605636895</v>
      </c>
    </row>
    <row r="23836" spans="1:6">
      <c r="A23836">
        <v>2017</v>
      </c>
      <c r="B23836" t="s">
        <v>1061</v>
      </c>
      <c r="C23836" t="s">
        <v>1013</v>
      </c>
      <c r="D23836" t="s">
        <v>972</v>
      </c>
      <c r="E23836" t="s">
        <v>1016</v>
      </c>
      <c r="F23836" s="86">
        <v>30514004.933308601</v>
      </c>
    </row>
    <row r="23837" spans="1:6">
      <c r="A23837">
        <v>2018</v>
      </c>
      <c r="B23837" t="s">
        <v>1061</v>
      </c>
      <c r="C23837" t="s">
        <v>1013</v>
      </c>
      <c r="D23837" t="s">
        <v>972</v>
      </c>
      <c r="E23837" t="s">
        <v>1016</v>
      </c>
      <c r="F23837" s="86">
        <v>29968022.6823112</v>
      </c>
    </row>
    <row r="23838" spans="1:6">
      <c r="A23838">
        <v>2019</v>
      </c>
      <c r="B23838" t="s">
        <v>1061</v>
      </c>
      <c r="C23838" t="s">
        <v>1013</v>
      </c>
      <c r="D23838" t="s">
        <v>972</v>
      </c>
      <c r="E23838" t="s">
        <v>1016</v>
      </c>
      <c r="F23838" s="86">
        <v>29246546.136350501</v>
      </c>
    </row>
    <row r="23839" spans="1:6">
      <c r="A23839">
        <v>2020</v>
      </c>
      <c r="B23839" t="s">
        <v>1061</v>
      </c>
      <c r="C23839" t="s">
        <v>1013</v>
      </c>
      <c r="D23839" t="s">
        <v>972</v>
      </c>
      <c r="E23839" t="s">
        <v>1016</v>
      </c>
      <c r="F23839" s="86">
        <v>28570285.511797398</v>
      </c>
    </row>
    <row r="23840" spans="1:6">
      <c r="A23840">
        <v>2021</v>
      </c>
      <c r="B23840" t="s">
        <v>1061</v>
      </c>
      <c r="C23840" t="s">
        <v>1013</v>
      </c>
      <c r="D23840" t="s">
        <v>972</v>
      </c>
      <c r="E23840" t="s">
        <v>1016</v>
      </c>
      <c r="F23840" s="86">
        <v>28097819.504445899</v>
      </c>
    </row>
    <row r="23841" spans="1:6">
      <c r="A23841">
        <v>2022</v>
      </c>
      <c r="B23841" t="s">
        <v>1061</v>
      </c>
      <c r="C23841" t="s">
        <v>1013</v>
      </c>
      <c r="D23841" t="s">
        <v>972</v>
      </c>
      <c r="E23841" t="s">
        <v>1016</v>
      </c>
      <c r="F23841" s="86">
        <v>28000928.244286601</v>
      </c>
    </row>
    <row r="23842" spans="1:6">
      <c r="A23842">
        <v>2023</v>
      </c>
      <c r="B23842" t="s">
        <v>1061</v>
      </c>
      <c r="C23842" t="s">
        <v>1013</v>
      </c>
      <c r="D23842" t="s">
        <v>972</v>
      </c>
      <c r="E23842" t="s">
        <v>1016</v>
      </c>
      <c r="F23842" s="86">
        <v>27969882.669677299</v>
      </c>
    </row>
    <row r="23843" spans="1:6">
      <c r="A23843">
        <v>2024</v>
      </c>
      <c r="B23843" t="s">
        <v>1061</v>
      </c>
      <c r="C23843" t="s">
        <v>1013</v>
      </c>
      <c r="D23843" t="s">
        <v>972</v>
      </c>
      <c r="E23843" t="s">
        <v>1016</v>
      </c>
      <c r="F23843" s="86">
        <v>27928542.398676001</v>
      </c>
    </row>
    <row r="23844" spans="1:6">
      <c r="A23844">
        <v>2025</v>
      </c>
      <c r="B23844" t="s">
        <v>1061</v>
      </c>
      <c r="C23844" t="s">
        <v>1013</v>
      </c>
      <c r="D23844" t="s">
        <v>972</v>
      </c>
      <c r="E23844" t="s">
        <v>1016</v>
      </c>
      <c r="F23844" s="86">
        <v>27871941.754199602</v>
      </c>
    </row>
    <row r="23845" spans="1:6">
      <c r="A23845">
        <v>2026</v>
      </c>
      <c r="B23845" t="s">
        <v>1061</v>
      </c>
      <c r="C23845" t="s">
        <v>1013</v>
      </c>
      <c r="D23845" t="s">
        <v>972</v>
      </c>
      <c r="E23845" t="s">
        <v>1016</v>
      </c>
      <c r="F23845" s="86">
        <v>27814574.053913701</v>
      </c>
    </row>
    <row r="23846" spans="1:6">
      <c r="A23846">
        <v>2027</v>
      </c>
      <c r="B23846" t="s">
        <v>1061</v>
      </c>
      <c r="C23846" t="s">
        <v>1013</v>
      </c>
      <c r="D23846" t="s">
        <v>972</v>
      </c>
      <c r="E23846" t="s">
        <v>1016</v>
      </c>
      <c r="F23846" s="86">
        <v>27686072.020127501</v>
      </c>
    </row>
    <row r="23847" spans="1:6">
      <c r="A23847">
        <v>2028</v>
      </c>
      <c r="B23847" t="s">
        <v>1061</v>
      </c>
      <c r="C23847" t="s">
        <v>1013</v>
      </c>
      <c r="D23847" t="s">
        <v>972</v>
      </c>
      <c r="E23847" t="s">
        <v>1016</v>
      </c>
      <c r="F23847" s="86">
        <v>27577351.951957099</v>
      </c>
    </row>
    <row r="23848" spans="1:6">
      <c r="A23848">
        <v>2029</v>
      </c>
      <c r="B23848" t="s">
        <v>1061</v>
      </c>
      <c r="C23848" t="s">
        <v>1013</v>
      </c>
      <c r="D23848" t="s">
        <v>972</v>
      </c>
      <c r="E23848" t="s">
        <v>1016</v>
      </c>
      <c r="F23848" s="86">
        <v>27498910.402586602</v>
      </c>
    </row>
    <row r="23849" spans="1:6">
      <c r="A23849">
        <v>2030</v>
      </c>
      <c r="B23849" t="s">
        <v>1061</v>
      </c>
      <c r="C23849" t="s">
        <v>1013</v>
      </c>
      <c r="D23849" t="s">
        <v>972</v>
      </c>
      <c r="E23849" t="s">
        <v>1016</v>
      </c>
      <c r="F23849" s="86">
        <v>27463787.320778798</v>
      </c>
    </row>
    <row r="23850" spans="1:6">
      <c r="A23850">
        <v>2031</v>
      </c>
      <c r="B23850" t="s">
        <v>1061</v>
      </c>
      <c r="C23850" t="s">
        <v>1013</v>
      </c>
      <c r="D23850" t="s">
        <v>972</v>
      </c>
      <c r="E23850" t="s">
        <v>1016</v>
      </c>
      <c r="F23850" s="86">
        <v>27442067.529959802</v>
      </c>
    </row>
    <row r="23851" spans="1:6">
      <c r="A23851">
        <v>2032</v>
      </c>
      <c r="B23851" t="s">
        <v>1061</v>
      </c>
      <c r="C23851" t="s">
        <v>1013</v>
      </c>
      <c r="D23851" t="s">
        <v>972</v>
      </c>
      <c r="E23851" t="s">
        <v>1016</v>
      </c>
      <c r="F23851" s="86">
        <v>27435446.627182201</v>
      </c>
    </row>
    <row r="23852" spans="1:6">
      <c r="A23852">
        <v>2033</v>
      </c>
      <c r="B23852" t="s">
        <v>1061</v>
      </c>
      <c r="C23852" t="s">
        <v>1013</v>
      </c>
      <c r="D23852" t="s">
        <v>972</v>
      </c>
      <c r="E23852" t="s">
        <v>1016</v>
      </c>
      <c r="F23852" s="86">
        <v>27446952.464326099</v>
      </c>
    </row>
    <row r="23853" spans="1:6">
      <c r="A23853">
        <v>2034</v>
      </c>
      <c r="B23853" t="s">
        <v>1061</v>
      </c>
      <c r="C23853" t="s">
        <v>1013</v>
      </c>
      <c r="D23853" t="s">
        <v>972</v>
      </c>
      <c r="E23853" t="s">
        <v>1016</v>
      </c>
      <c r="F23853" s="86">
        <v>27444812.782331001</v>
      </c>
    </row>
    <row r="23854" spans="1:6">
      <c r="A23854">
        <v>2035</v>
      </c>
      <c r="B23854" t="s">
        <v>1061</v>
      </c>
      <c r="C23854" t="s">
        <v>1013</v>
      </c>
      <c r="D23854" t="s">
        <v>972</v>
      </c>
      <c r="E23854" t="s">
        <v>1016</v>
      </c>
      <c r="F23854" s="86">
        <v>27396690.123118501</v>
      </c>
    </row>
    <row r="23855" spans="1:6">
      <c r="A23855">
        <v>2036</v>
      </c>
      <c r="B23855" t="s">
        <v>1061</v>
      </c>
      <c r="C23855" t="s">
        <v>1013</v>
      </c>
      <c r="D23855" t="s">
        <v>972</v>
      </c>
      <c r="E23855" t="s">
        <v>1016</v>
      </c>
      <c r="F23855" s="86">
        <v>27356964.706453301</v>
      </c>
    </row>
    <row r="23856" spans="1:6">
      <c r="A23856">
        <v>2037</v>
      </c>
      <c r="B23856" t="s">
        <v>1061</v>
      </c>
      <c r="C23856" t="s">
        <v>1013</v>
      </c>
      <c r="D23856" t="s">
        <v>972</v>
      </c>
      <c r="E23856" t="s">
        <v>1016</v>
      </c>
      <c r="F23856" s="86">
        <v>27328502.898781501</v>
      </c>
    </row>
    <row r="23857" spans="1:6">
      <c r="A23857">
        <v>2038</v>
      </c>
      <c r="B23857" t="s">
        <v>1061</v>
      </c>
      <c r="C23857" t="s">
        <v>1013</v>
      </c>
      <c r="D23857" t="s">
        <v>972</v>
      </c>
      <c r="E23857" t="s">
        <v>1016</v>
      </c>
      <c r="F23857" s="86">
        <v>27320347.884384699</v>
      </c>
    </row>
    <row r="23858" spans="1:6">
      <c r="A23858">
        <v>2039</v>
      </c>
      <c r="B23858" t="s">
        <v>1061</v>
      </c>
      <c r="C23858" t="s">
        <v>1013</v>
      </c>
      <c r="D23858" t="s">
        <v>972</v>
      </c>
      <c r="E23858" t="s">
        <v>1016</v>
      </c>
      <c r="F23858" s="86">
        <v>27313161.782589599</v>
      </c>
    </row>
    <row r="23859" spans="1:6">
      <c r="A23859">
        <v>2040</v>
      </c>
      <c r="B23859" t="s">
        <v>1061</v>
      </c>
      <c r="C23859" t="s">
        <v>1013</v>
      </c>
      <c r="D23859" t="s">
        <v>972</v>
      </c>
      <c r="E23859" t="s">
        <v>1016</v>
      </c>
      <c r="F23859" s="86">
        <v>27328583.641498301</v>
      </c>
    </row>
    <row r="23860" spans="1:6">
      <c r="A23860">
        <v>2041</v>
      </c>
      <c r="B23860" t="s">
        <v>1061</v>
      </c>
      <c r="C23860" t="s">
        <v>1013</v>
      </c>
      <c r="D23860" t="s">
        <v>972</v>
      </c>
      <c r="E23860" t="s">
        <v>1016</v>
      </c>
      <c r="F23860" s="86">
        <v>27341421.733469401</v>
      </c>
    </row>
    <row r="23861" spans="1:6">
      <c r="A23861">
        <v>2042</v>
      </c>
      <c r="B23861" t="s">
        <v>1061</v>
      </c>
      <c r="C23861" t="s">
        <v>1013</v>
      </c>
      <c r="D23861" t="s">
        <v>972</v>
      </c>
      <c r="E23861" t="s">
        <v>1016</v>
      </c>
      <c r="F23861" s="86">
        <v>27335689.0005766</v>
      </c>
    </row>
    <row r="23862" spans="1:6">
      <c r="A23862">
        <v>2043</v>
      </c>
      <c r="B23862" t="s">
        <v>1061</v>
      </c>
      <c r="C23862" t="s">
        <v>1013</v>
      </c>
      <c r="D23862" t="s">
        <v>972</v>
      </c>
      <c r="E23862" t="s">
        <v>1016</v>
      </c>
      <c r="F23862" s="86">
        <v>27309326.5035416</v>
      </c>
    </row>
    <row r="23863" spans="1:6">
      <c r="A23863">
        <v>2044</v>
      </c>
      <c r="B23863" t="s">
        <v>1061</v>
      </c>
      <c r="C23863" t="s">
        <v>1013</v>
      </c>
      <c r="D23863" t="s">
        <v>972</v>
      </c>
      <c r="E23863" t="s">
        <v>1016</v>
      </c>
      <c r="F23863" s="86">
        <v>27274970.477543499</v>
      </c>
    </row>
    <row r="23864" spans="1:6">
      <c r="A23864">
        <v>2045</v>
      </c>
      <c r="B23864" t="s">
        <v>1061</v>
      </c>
      <c r="C23864" t="s">
        <v>1013</v>
      </c>
      <c r="D23864" t="s">
        <v>972</v>
      </c>
      <c r="E23864" t="s">
        <v>1016</v>
      </c>
      <c r="F23864" s="86">
        <v>27236133.230763</v>
      </c>
    </row>
    <row r="23865" spans="1:6">
      <c r="A23865">
        <v>2046</v>
      </c>
      <c r="B23865" t="s">
        <v>1061</v>
      </c>
      <c r="C23865" t="s">
        <v>1013</v>
      </c>
      <c r="D23865" t="s">
        <v>972</v>
      </c>
      <c r="E23865" t="s">
        <v>1016</v>
      </c>
      <c r="F23865" s="86">
        <v>27200848.6635217</v>
      </c>
    </row>
    <row r="23866" spans="1:6">
      <c r="A23866">
        <v>2047</v>
      </c>
      <c r="B23866" t="s">
        <v>1061</v>
      </c>
      <c r="C23866" t="s">
        <v>1013</v>
      </c>
      <c r="D23866" t="s">
        <v>972</v>
      </c>
      <c r="E23866" t="s">
        <v>1016</v>
      </c>
      <c r="F23866" s="86">
        <v>27174486.166486699</v>
      </c>
    </row>
    <row r="23867" spans="1:6">
      <c r="A23867">
        <v>2048</v>
      </c>
      <c r="B23867" t="s">
        <v>1061</v>
      </c>
      <c r="C23867" t="s">
        <v>1013</v>
      </c>
      <c r="D23867" t="s">
        <v>972</v>
      </c>
      <c r="E23867" t="s">
        <v>1016</v>
      </c>
      <c r="F23867" s="86">
        <v>27138394.172077399</v>
      </c>
    </row>
    <row r="23868" spans="1:6">
      <c r="A23868">
        <v>2049</v>
      </c>
      <c r="B23868" t="s">
        <v>1061</v>
      </c>
      <c r="C23868" t="s">
        <v>1013</v>
      </c>
      <c r="D23868" t="s">
        <v>972</v>
      </c>
      <c r="E23868" t="s">
        <v>1016</v>
      </c>
      <c r="F23868" s="86">
        <v>27113323.558511201</v>
      </c>
    </row>
    <row r="23869" spans="1:6">
      <c r="A23869">
        <v>2050</v>
      </c>
      <c r="B23869" t="s">
        <v>1061</v>
      </c>
      <c r="C23869" t="s">
        <v>1013</v>
      </c>
      <c r="D23869" t="s">
        <v>972</v>
      </c>
      <c r="E23869" t="s">
        <v>1016</v>
      </c>
      <c r="F23869" s="86">
        <v>27085507.692573801</v>
      </c>
    </row>
    <row r="23870" spans="1:6">
      <c r="A23870">
        <v>2017</v>
      </c>
      <c r="B23870" t="s">
        <v>1062</v>
      </c>
      <c r="C23870" t="s">
        <v>1013</v>
      </c>
      <c r="D23870" t="s">
        <v>972</v>
      </c>
      <c r="E23870" t="s">
        <v>1016</v>
      </c>
      <c r="F23870" s="86">
        <v>2570408.9836236401</v>
      </c>
    </row>
    <row r="23871" spans="1:6">
      <c r="A23871">
        <v>2018</v>
      </c>
      <c r="B23871" t="s">
        <v>1062</v>
      </c>
      <c r="C23871" t="s">
        <v>1013</v>
      </c>
      <c r="D23871" t="s">
        <v>972</v>
      </c>
      <c r="E23871" t="s">
        <v>1016</v>
      </c>
      <c r="F23871" s="86">
        <v>2524417.0633257302</v>
      </c>
    </row>
    <row r="23872" spans="1:6">
      <c r="A23872">
        <v>2019</v>
      </c>
      <c r="B23872" t="s">
        <v>1062</v>
      </c>
      <c r="C23872" t="s">
        <v>1013</v>
      </c>
      <c r="D23872" t="s">
        <v>972</v>
      </c>
      <c r="E23872" t="s">
        <v>1016</v>
      </c>
      <c r="F23872" s="86">
        <v>2463642.0257892199</v>
      </c>
    </row>
    <row r="23873" spans="1:6">
      <c r="A23873">
        <v>2020</v>
      </c>
      <c r="B23873" t="s">
        <v>1062</v>
      </c>
      <c r="C23873" t="s">
        <v>1013</v>
      </c>
      <c r="D23873" t="s">
        <v>972</v>
      </c>
      <c r="E23873" t="s">
        <v>1016</v>
      </c>
      <c r="F23873" s="86">
        <v>2406675.84293576</v>
      </c>
    </row>
    <row r="23874" spans="1:6">
      <c r="A23874">
        <v>2021</v>
      </c>
      <c r="B23874" t="s">
        <v>1062</v>
      </c>
      <c r="C23874" t="s">
        <v>1013</v>
      </c>
      <c r="D23874" t="s">
        <v>972</v>
      </c>
      <c r="E23874" t="s">
        <v>1016</v>
      </c>
      <c r="F23874" s="86">
        <v>2366876.7122609299</v>
      </c>
    </row>
    <row r="23875" spans="1:6">
      <c r="A23875">
        <v>2022</v>
      </c>
      <c r="B23875" t="s">
        <v>1062</v>
      </c>
      <c r="C23875" t="s">
        <v>1013</v>
      </c>
      <c r="D23875" t="s">
        <v>972</v>
      </c>
      <c r="E23875" t="s">
        <v>1016</v>
      </c>
      <c r="F23875" s="86">
        <v>2358714.8807972302</v>
      </c>
    </row>
    <row r="23876" spans="1:6">
      <c r="A23876">
        <v>2023</v>
      </c>
      <c r="B23876" t="s">
        <v>1062</v>
      </c>
      <c r="C23876" t="s">
        <v>1013</v>
      </c>
      <c r="D23876" t="s">
        <v>972</v>
      </c>
      <c r="E23876" t="s">
        <v>1016</v>
      </c>
      <c r="F23876" s="86">
        <v>2356099.69396574</v>
      </c>
    </row>
    <row r="23877" spans="1:6">
      <c r="A23877">
        <v>2024</v>
      </c>
      <c r="B23877" t="s">
        <v>1062</v>
      </c>
      <c r="C23877" t="s">
        <v>1013</v>
      </c>
      <c r="D23877" t="s">
        <v>972</v>
      </c>
      <c r="E23877" t="s">
        <v>1016</v>
      </c>
      <c r="F23877" s="86">
        <v>2352617.3125412399</v>
      </c>
    </row>
    <row r="23878" spans="1:6">
      <c r="A23878">
        <v>2025</v>
      </c>
      <c r="B23878" t="s">
        <v>1062</v>
      </c>
      <c r="C23878" t="s">
        <v>1013</v>
      </c>
      <c r="D23878" t="s">
        <v>972</v>
      </c>
      <c r="E23878" t="s">
        <v>1016</v>
      </c>
      <c r="F23878" s="86">
        <v>2347849.4426612002</v>
      </c>
    </row>
    <row r="23879" spans="1:6">
      <c r="A23879">
        <v>2026</v>
      </c>
      <c r="B23879" t="s">
        <v>1062</v>
      </c>
      <c r="C23879" t="s">
        <v>1013</v>
      </c>
      <c r="D23879" t="s">
        <v>972</v>
      </c>
      <c r="E23879" t="s">
        <v>1016</v>
      </c>
      <c r="F23879" s="86">
        <v>2343016.9582820698</v>
      </c>
    </row>
    <row r="23880" spans="1:6">
      <c r="A23880">
        <v>2027</v>
      </c>
      <c r="B23880" t="s">
        <v>1062</v>
      </c>
      <c r="C23880" t="s">
        <v>1013</v>
      </c>
      <c r="D23880" t="s">
        <v>972</v>
      </c>
      <c r="E23880" t="s">
        <v>1016</v>
      </c>
      <c r="F23880" s="86">
        <v>2332192.3293033498</v>
      </c>
    </row>
    <row r="23881" spans="1:6">
      <c r="A23881">
        <v>2028</v>
      </c>
      <c r="B23881" t="s">
        <v>1062</v>
      </c>
      <c r="C23881" t="s">
        <v>1013</v>
      </c>
      <c r="D23881" t="s">
        <v>972</v>
      </c>
      <c r="E23881" t="s">
        <v>1016</v>
      </c>
      <c r="F23881" s="86">
        <v>2323034.0742484601</v>
      </c>
    </row>
    <row r="23882" spans="1:6">
      <c r="A23882">
        <v>2029</v>
      </c>
      <c r="B23882" t="s">
        <v>1062</v>
      </c>
      <c r="C23882" t="s">
        <v>1013</v>
      </c>
      <c r="D23882" t="s">
        <v>972</v>
      </c>
      <c r="E23882" t="s">
        <v>1016</v>
      </c>
      <c r="F23882" s="86">
        <v>2316426.3915259801</v>
      </c>
    </row>
    <row r="23883" spans="1:6">
      <c r="A23883">
        <v>2030</v>
      </c>
      <c r="B23883" t="s">
        <v>1062</v>
      </c>
      <c r="C23883" t="s">
        <v>1013</v>
      </c>
      <c r="D23883" t="s">
        <v>972</v>
      </c>
      <c r="E23883" t="s">
        <v>1016</v>
      </c>
      <c r="F23883" s="86">
        <v>2313467.7276203898</v>
      </c>
    </row>
    <row r="23884" spans="1:6">
      <c r="A23884">
        <v>2031</v>
      </c>
      <c r="B23884" t="s">
        <v>1062</v>
      </c>
      <c r="C23884" t="s">
        <v>1013</v>
      </c>
      <c r="D23884" t="s">
        <v>972</v>
      </c>
      <c r="E23884" t="s">
        <v>1016</v>
      </c>
      <c r="F23884" s="86">
        <v>2311638.1170672802</v>
      </c>
    </row>
    <row r="23885" spans="1:6">
      <c r="A23885">
        <v>2032</v>
      </c>
      <c r="B23885" t="s">
        <v>1062</v>
      </c>
      <c r="C23885" t="s">
        <v>1013</v>
      </c>
      <c r="D23885" t="s">
        <v>972</v>
      </c>
      <c r="E23885" t="s">
        <v>1016</v>
      </c>
      <c r="F23885" s="86">
        <v>2311080.3919172599</v>
      </c>
    </row>
    <row r="23886" spans="1:6">
      <c r="A23886">
        <v>2033</v>
      </c>
      <c r="B23886" t="s">
        <v>1062</v>
      </c>
      <c r="C23886" t="s">
        <v>1013</v>
      </c>
      <c r="D23886" t="s">
        <v>972</v>
      </c>
      <c r="E23886" t="s">
        <v>1016</v>
      </c>
      <c r="F23886" s="86">
        <v>2312049.60940358</v>
      </c>
    </row>
    <row r="23887" spans="1:6">
      <c r="A23887">
        <v>2034</v>
      </c>
      <c r="B23887" t="s">
        <v>1062</v>
      </c>
      <c r="C23887" t="s">
        <v>1013</v>
      </c>
      <c r="D23887" t="s">
        <v>972</v>
      </c>
      <c r="E23887" t="s">
        <v>1016</v>
      </c>
      <c r="F23887" s="86">
        <v>2311869.3689587498</v>
      </c>
    </row>
    <row r="23888" spans="1:6">
      <c r="A23888">
        <v>2035</v>
      </c>
      <c r="B23888" t="s">
        <v>1062</v>
      </c>
      <c r="C23888" t="s">
        <v>1013</v>
      </c>
      <c r="D23888" t="s">
        <v>972</v>
      </c>
      <c r="E23888" t="s">
        <v>1016</v>
      </c>
      <c r="F23888" s="86">
        <v>2307815.6593317902</v>
      </c>
    </row>
    <row r="23889" spans="1:6">
      <c r="A23889">
        <v>2036</v>
      </c>
      <c r="B23889" t="s">
        <v>1062</v>
      </c>
      <c r="C23889" t="s">
        <v>1013</v>
      </c>
      <c r="D23889" t="s">
        <v>972</v>
      </c>
      <c r="E23889" t="s">
        <v>1016</v>
      </c>
      <c r="F23889" s="86">
        <v>2304469.3084316701</v>
      </c>
    </row>
    <row r="23890" spans="1:6">
      <c r="A23890">
        <v>2037</v>
      </c>
      <c r="B23890" t="s">
        <v>1062</v>
      </c>
      <c r="C23890" t="s">
        <v>1013</v>
      </c>
      <c r="D23890" t="s">
        <v>972</v>
      </c>
      <c r="E23890" t="s">
        <v>1016</v>
      </c>
      <c r="F23890" s="86">
        <v>2302071.7704392099</v>
      </c>
    </row>
    <row r="23891" spans="1:6">
      <c r="A23891">
        <v>2038</v>
      </c>
      <c r="B23891" t="s">
        <v>1062</v>
      </c>
      <c r="C23891" t="s">
        <v>1013</v>
      </c>
      <c r="D23891" t="s">
        <v>972</v>
      </c>
      <c r="E23891" t="s">
        <v>1016</v>
      </c>
      <c r="F23891" s="86">
        <v>2301384.8162910198</v>
      </c>
    </row>
    <row r="23892" spans="1:6">
      <c r="A23892">
        <v>2039</v>
      </c>
      <c r="B23892" t="s">
        <v>1062</v>
      </c>
      <c r="C23892" t="s">
        <v>1013</v>
      </c>
      <c r="D23892" t="s">
        <v>972</v>
      </c>
      <c r="E23892" t="s">
        <v>1016</v>
      </c>
      <c r="F23892" s="86">
        <v>2300779.48045746</v>
      </c>
    </row>
    <row r="23893" spans="1:6">
      <c r="A23893">
        <v>2040</v>
      </c>
      <c r="B23893" t="s">
        <v>1062</v>
      </c>
      <c r="C23893" t="s">
        <v>1013</v>
      </c>
      <c r="D23893" t="s">
        <v>972</v>
      </c>
      <c r="E23893" t="s">
        <v>1016</v>
      </c>
      <c r="F23893" s="86">
        <v>2302078.5719654299</v>
      </c>
    </row>
    <row r="23894" spans="1:6">
      <c r="A23894">
        <v>2041</v>
      </c>
      <c r="B23894" t="s">
        <v>1062</v>
      </c>
      <c r="C23894" t="s">
        <v>1013</v>
      </c>
      <c r="D23894" t="s">
        <v>972</v>
      </c>
      <c r="E23894" t="s">
        <v>1016</v>
      </c>
      <c r="F23894" s="86">
        <v>2303160.0146343699</v>
      </c>
    </row>
    <row r="23895" spans="1:6">
      <c r="A23895">
        <v>2042</v>
      </c>
      <c r="B23895" t="s">
        <v>1062</v>
      </c>
      <c r="C23895" t="s">
        <v>1013</v>
      </c>
      <c r="D23895" t="s">
        <v>972</v>
      </c>
      <c r="E23895" t="s">
        <v>1016</v>
      </c>
      <c r="F23895" s="86">
        <v>2302677.1062727701</v>
      </c>
    </row>
    <row r="23896" spans="1:6">
      <c r="A23896">
        <v>2043</v>
      </c>
      <c r="B23896" t="s">
        <v>1062</v>
      </c>
      <c r="C23896" t="s">
        <v>1013</v>
      </c>
      <c r="D23896" t="s">
        <v>972</v>
      </c>
      <c r="E23896" t="s">
        <v>1016</v>
      </c>
      <c r="F23896" s="86">
        <v>2300456.40796202</v>
      </c>
    </row>
    <row r="23897" spans="1:6">
      <c r="A23897">
        <v>2044</v>
      </c>
      <c r="B23897" t="s">
        <v>1062</v>
      </c>
      <c r="C23897" t="s">
        <v>1013</v>
      </c>
      <c r="D23897" t="s">
        <v>972</v>
      </c>
      <c r="E23897" t="s">
        <v>1016</v>
      </c>
      <c r="F23897" s="86">
        <v>2297562.35855552</v>
      </c>
    </row>
    <row r="23898" spans="1:6">
      <c r="A23898">
        <v>2045</v>
      </c>
      <c r="B23898" t="s">
        <v>1062</v>
      </c>
      <c r="C23898" t="s">
        <v>1013</v>
      </c>
      <c r="D23898" t="s">
        <v>972</v>
      </c>
      <c r="E23898" t="s">
        <v>1016</v>
      </c>
      <c r="F23898" s="86">
        <v>2294290.8244438302</v>
      </c>
    </row>
    <row r="23899" spans="1:6">
      <c r="A23899">
        <v>2046</v>
      </c>
      <c r="B23899" t="s">
        <v>1062</v>
      </c>
      <c r="C23899" t="s">
        <v>1013</v>
      </c>
      <c r="D23899" t="s">
        <v>972</v>
      </c>
      <c r="E23899" t="s">
        <v>1016</v>
      </c>
      <c r="F23899" s="86">
        <v>2291318.5574857998</v>
      </c>
    </row>
    <row r="23900" spans="1:6">
      <c r="A23900">
        <v>2047</v>
      </c>
      <c r="B23900" t="s">
        <v>1062</v>
      </c>
      <c r="C23900" t="s">
        <v>1013</v>
      </c>
      <c r="D23900" t="s">
        <v>972</v>
      </c>
      <c r="E23900" t="s">
        <v>1016</v>
      </c>
      <c r="F23900" s="86">
        <v>2289097.8591750502</v>
      </c>
    </row>
    <row r="23901" spans="1:6">
      <c r="A23901">
        <v>2048</v>
      </c>
      <c r="B23901" t="s">
        <v>1062</v>
      </c>
      <c r="C23901" t="s">
        <v>1013</v>
      </c>
      <c r="D23901" t="s">
        <v>972</v>
      </c>
      <c r="E23901" t="s">
        <v>1016</v>
      </c>
      <c r="F23901" s="86">
        <v>2286057.57695483</v>
      </c>
    </row>
    <row r="23902" spans="1:6">
      <c r="A23902">
        <v>2049</v>
      </c>
      <c r="B23902" t="s">
        <v>1062</v>
      </c>
      <c r="C23902" t="s">
        <v>1013</v>
      </c>
      <c r="D23902" t="s">
        <v>972</v>
      </c>
      <c r="E23902" t="s">
        <v>1016</v>
      </c>
      <c r="F23902" s="86">
        <v>2283945.7030636002</v>
      </c>
    </row>
    <row r="23903" spans="1:6">
      <c r="A23903">
        <v>2050</v>
      </c>
      <c r="B23903" t="s">
        <v>1062</v>
      </c>
      <c r="C23903" t="s">
        <v>1013</v>
      </c>
      <c r="D23903" t="s">
        <v>972</v>
      </c>
      <c r="E23903" t="s">
        <v>1016</v>
      </c>
      <c r="F23903" s="86">
        <v>2281602.5772808902</v>
      </c>
    </row>
    <row r="23904" spans="1:6">
      <c r="A23904">
        <v>2017</v>
      </c>
      <c r="B23904" t="s">
        <v>1063</v>
      </c>
      <c r="C23904" t="s">
        <v>1013</v>
      </c>
      <c r="D23904" t="s">
        <v>972</v>
      </c>
      <c r="E23904" t="s">
        <v>1016</v>
      </c>
      <c r="F23904" s="86">
        <v>10476250.281435199</v>
      </c>
    </row>
    <row r="23905" spans="1:6">
      <c r="A23905">
        <v>2018</v>
      </c>
      <c r="B23905" t="s">
        <v>1063</v>
      </c>
      <c r="C23905" t="s">
        <v>1013</v>
      </c>
      <c r="D23905" t="s">
        <v>972</v>
      </c>
      <c r="E23905" t="s">
        <v>1016</v>
      </c>
      <c r="F23905" s="86">
        <v>10288800.396598</v>
      </c>
    </row>
    <row r="23906" spans="1:6">
      <c r="A23906">
        <v>2019</v>
      </c>
      <c r="B23906" t="s">
        <v>1063</v>
      </c>
      <c r="C23906" t="s">
        <v>1013</v>
      </c>
      <c r="D23906" t="s">
        <v>972</v>
      </c>
      <c r="E23906" t="s">
        <v>1016</v>
      </c>
      <c r="F23906" s="86">
        <v>10041098.7630632</v>
      </c>
    </row>
    <row r="23907" spans="1:6">
      <c r="A23907">
        <v>2020</v>
      </c>
      <c r="B23907" t="s">
        <v>1063</v>
      </c>
      <c r="C23907" t="s">
        <v>1013</v>
      </c>
      <c r="D23907" t="s">
        <v>972</v>
      </c>
      <c r="E23907" t="s">
        <v>1016</v>
      </c>
      <c r="F23907" s="86">
        <v>9808920.9295149203</v>
      </c>
    </row>
    <row r="23908" spans="1:6">
      <c r="A23908">
        <v>2021</v>
      </c>
      <c r="B23908" t="s">
        <v>1063</v>
      </c>
      <c r="C23908" t="s">
        <v>1013</v>
      </c>
      <c r="D23908" t="s">
        <v>972</v>
      </c>
      <c r="E23908" t="s">
        <v>1016</v>
      </c>
      <c r="F23908" s="86">
        <v>9646711.0801915396</v>
      </c>
    </row>
    <row r="23909" spans="1:6">
      <c r="A23909">
        <v>2022</v>
      </c>
      <c r="B23909" t="s">
        <v>1063</v>
      </c>
      <c r="C23909" t="s">
        <v>1013</v>
      </c>
      <c r="D23909" t="s">
        <v>972</v>
      </c>
      <c r="E23909" t="s">
        <v>1016</v>
      </c>
      <c r="F23909" s="86">
        <v>9613445.7945061494</v>
      </c>
    </row>
    <row r="23910" spans="1:6">
      <c r="A23910">
        <v>2023</v>
      </c>
      <c r="B23910" t="s">
        <v>1063</v>
      </c>
      <c r="C23910" t="s">
        <v>1013</v>
      </c>
      <c r="D23910" t="s">
        <v>972</v>
      </c>
      <c r="E23910" t="s">
        <v>1016</v>
      </c>
      <c r="F23910" s="86">
        <v>9602787.0425511207</v>
      </c>
    </row>
    <row r="23911" spans="1:6">
      <c r="A23911">
        <v>2024</v>
      </c>
      <c r="B23911" t="s">
        <v>1063</v>
      </c>
      <c r="C23911" t="s">
        <v>1013</v>
      </c>
      <c r="D23911" t="s">
        <v>972</v>
      </c>
      <c r="E23911" t="s">
        <v>1016</v>
      </c>
      <c r="F23911" s="86">
        <v>9588593.8539920207</v>
      </c>
    </row>
    <row r="23912" spans="1:6">
      <c r="A23912">
        <v>2025</v>
      </c>
      <c r="B23912" t="s">
        <v>1063</v>
      </c>
      <c r="C23912" t="s">
        <v>1013</v>
      </c>
      <c r="D23912" t="s">
        <v>972</v>
      </c>
      <c r="E23912" t="s">
        <v>1016</v>
      </c>
      <c r="F23912" s="86">
        <v>9569161.3829374798</v>
      </c>
    </row>
    <row r="23913" spans="1:6">
      <c r="A23913">
        <v>2026</v>
      </c>
      <c r="B23913" t="s">
        <v>1063</v>
      </c>
      <c r="C23913" t="s">
        <v>1013</v>
      </c>
      <c r="D23913" t="s">
        <v>972</v>
      </c>
      <c r="E23913" t="s">
        <v>1016</v>
      </c>
      <c r="F23913" s="86">
        <v>9549465.5617045797</v>
      </c>
    </row>
    <row r="23914" spans="1:6">
      <c r="A23914">
        <v>2027</v>
      </c>
      <c r="B23914" t="s">
        <v>1063</v>
      </c>
      <c r="C23914" t="s">
        <v>1013</v>
      </c>
      <c r="D23914" t="s">
        <v>972</v>
      </c>
      <c r="E23914" t="s">
        <v>1016</v>
      </c>
      <c r="F23914" s="86">
        <v>9505347.4765643403</v>
      </c>
    </row>
    <row r="23915" spans="1:6">
      <c r="A23915">
        <v>2028</v>
      </c>
      <c r="B23915" t="s">
        <v>1063</v>
      </c>
      <c r="C23915" t="s">
        <v>1013</v>
      </c>
      <c r="D23915" t="s">
        <v>972</v>
      </c>
      <c r="E23915" t="s">
        <v>1016</v>
      </c>
      <c r="F23915" s="86">
        <v>9468021.0539181903</v>
      </c>
    </row>
    <row r="23916" spans="1:6">
      <c r="A23916">
        <v>2029</v>
      </c>
      <c r="B23916" t="s">
        <v>1063</v>
      </c>
      <c r="C23916" t="s">
        <v>1013</v>
      </c>
      <c r="D23916" t="s">
        <v>972</v>
      </c>
      <c r="E23916" t="s">
        <v>1016</v>
      </c>
      <c r="F23916" s="86">
        <v>9441090.0330487303</v>
      </c>
    </row>
    <row r="23917" spans="1:6">
      <c r="A23917">
        <v>2030</v>
      </c>
      <c r="B23917" t="s">
        <v>1063</v>
      </c>
      <c r="C23917" t="s">
        <v>1013</v>
      </c>
      <c r="D23917" t="s">
        <v>972</v>
      </c>
      <c r="E23917" t="s">
        <v>1016</v>
      </c>
      <c r="F23917" s="86">
        <v>9429031.3669877704</v>
      </c>
    </row>
    <row r="23918" spans="1:6">
      <c r="A23918">
        <v>2031</v>
      </c>
      <c r="B23918" t="s">
        <v>1063</v>
      </c>
      <c r="C23918" t="s">
        <v>1013</v>
      </c>
      <c r="D23918" t="s">
        <v>972</v>
      </c>
      <c r="E23918" t="s">
        <v>1016</v>
      </c>
      <c r="F23918" s="86">
        <v>9421574.3987799697</v>
      </c>
    </row>
    <row r="23919" spans="1:6">
      <c r="A23919">
        <v>2032</v>
      </c>
      <c r="B23919" t="s">
        <v>1063</v>
      </c>
      <c r="C23919" t="s">
        <v>1013</v>
      </c>
      <c r="D23919" t="s">
        <v>972</v>
      </c>
      <c r="E23919" t="s">
        <v>1016</v>
      </c>
      <c r="F23919" s="86">
        <v>9419301.2709247991</v>
      </c>
    </row>
    <row r="23920" spans="1:6">
      <c r="A23920">
        <v>2033</v>
      </c>
      <c r="B23920" t="s">
        <v>1063</v>
      </c>
      <c r="C23920" t="s">
        <v>1013</v>
      </c>
      <c r="D23920" t="s">
        <v>972</v>
      </c>
      <c r="E23920" t="s">
        <v>1016</v>
      </c>
      <c r="F23920" s="86">
        <v>9423251.5235999394</v>
      </c>
    </row>
    <row r="23921" spans="1:6">
      <c r="A23921">
        <v>2034</v>
      </c>
      <c r="B23921" t="s">
        <v>1063</v>
      </c>
      <c r="C23921" t="s">
        <v>1013</v>
      </c>
      <c r="D23921" t="s">
        <v>972</v>
      </c>
      <c r="E23921" t="s">
        <v>1016</v>
      </c>
      <c r="F23921" s="86">
        <v>9422516.9152077194</v>
      </c>
    </row>
    <row r="23922" spans="1:6">
      <c r="A23922">
        <v>2035</v>
      </c>
      <c r="B23922" t="s">
        <v>1063</v>
      </c>
      <c r="C23922" t="s">
        <v>1013</v>
      </c>
      <c r="D23922" t="s">
        <v>972</v>
      </c>
      <c r="E23922" t="s">
        <v>1016</v>
      </c>
      <c r="F23922" s="86">
        <v>9405995.1566506401</v>
      </c>
    </row>
    <row r="23923" spans="1:6">
      <c r="A23923">
        <v>2036</v>
      </c>
      <c r="B23923" t="s">
        <v>1063</v>
      </c>
      <c r="C23923" t="s">
        <v>1013</v>
      </c>
      <c r="D23923" t="s">
        <v>972</v>
      </c>
      <c r="E23923" t="s">
        <v>1016</v>
      </c>
      <c r="F23923" s="86">
        <v>9392356.3895196393</v>
      </c>
    </row>
    <row r="23924" spans="1:6">
      <c r="A23924">
        <v>2037</v>
      </c>
      <c r="B23924" t="s">
        <v>1063</v>
      </c>
      <c r="C23924" t="s">
        <v>1013</v>
      </c>
      <c r="D23924" t="s">
        <v>972</v>
      </c>
      <c r="E23924" t="s">
        <v>1016</v>
      </c>
      <c r="F23924" s="86">
        <v>9382584.7118495498</v>
      </c>
    </row>
    <row r="23925" spans="1:6">
      <c r="A23925">
        <v>2038</v>
      </c>
      <c r="B23925" t="s">
        <v>1063</v>
      </c>
      <c r="C23925" t="s">
        <v>1013</v>
      </c>
      <c r="D23925" t="s">
        <v>972</v>
      </c>
      <c r="E23925" t="s">
        <v>1016</v>
      </c>
      <c r="F23925" s="86">
        <v>9379784.8836377002</v>
      </c>
    </row>
    <row r="23926" spans="1:6">
      <c r="A23926">
        <v>2039</v>
      </c>
      <c r="B23926" t="s">
        <v>1063</v>
      </c>
      <c r="C23926" t="s">
        <v>1013</v>
      </c>
      <c r="D23926" t="s">
        <v>972</v>
      </c>
      <c r="E23926" t="s">
        <v>1016</v>
      </c>
      <c r="F23926" s="86">
        <v>9377317.7082826998</v>
      </c>
    </row>
    <row r="23927" spans="1:6">
      <c r="A23927">
        <v>2040</v>
      </c>
      <c r="B23927" t="s">
        <v>1063</v>
      </c>
      <c r="C23927" t="s">
        <v>1013</v>
      </c>
      <c r="D23927" t="s">
        <v>972</v>
      </c>
      <c r="E23927" t="s">
        <v>1016</v>
      </c>
      <c r="F23927" s="86">
        <v>9382612.4329209607</v>
      </c>
    </row>
    <row r="23928" spans="1:6">
      <c r="A23928">
        <v>2041</v>
      </c>
      <c r="B23928" t="s">
        <v>1063</v>
      </c>
      <c r="C23928" t="s">
        <v>1013</v>
      </c>
      <c r="D23928" t="s">
        <v>972</v>
      </c>
      <c r="E23928" t="s">
        <v>1016</v>
      </c>
      <c r="F23928" s="86">
        <v>9387020.0832742695</v>
      </c>
    </row>
    <row r="23929" spans="1:6">
      <c r="A23929">
        <v>2042</v>
      </c>
      <c r="B23929" t="s">
        <v>1063</v>
      </c>
      <c r="C23929" t="s">
        <v>1013</v>
      </c>
      <c r="D23929" t="s">
        <v>972</v>
      </c>
      <c r="E23929" t="s">
        <v>1016</v>
      </c>
      <c r="F23929" s="86">
        <v>9385051.8872045502</v>
      </c>
    </row>
    <row r="23930" spans="1:6">
      <c r="A23930">
        <v>2043</v>
      </c>
      <c r="B23930" t="s">
        <v>1063</v>
      </c>
      <c r="C23930" t="s">
        <v>1013</v>
      </c>
      <c r="D23930" t="s">
        <v>972</v>
      </c>
      <c r="E23930" t="s">
        <v>1016</v>
      </c>
      <c r="F23930" s="86">
        <v>9376000.9573909808</v>
      </c>
    </row>
    <row r="23931" spans="1:6">
      <c r="A23931">
        <v>2044</v>
      </c>
      <c r="B23931" t="s">
        <v>1063</v>
      </c>
      <c r="C23931" t="s">
        <v>1013</v>
      </c>
      <c r="D23931" t="s">
        <v>972</v>
      </c>
      <c r="E23931" t="s">
        <v>1016</v>
      </c>
      <c r="F23931" s="86">
        <v>9364205.6415083706</v>
      </c>
    </row>
    <row r="23932" spans="1:6">
      <c r="A23932">
        <v>2045</v>
      </c>
      <c r="B23932" t="s">
        <v>1063</v>
      </c>
      <c r="C23932" t="s">
        <v>1013</v>
      </c>
      <c r="D23932" t="s">
        <v>972</v>
      </c>
      <c r="E23932" t="s">
        <v>1016</v>
      </c>
      <c r="F23932" s="86">
        <v>9350871.80616281</v>
      </c>
    </row>
    <row r="23933" spans="1:6">
      <c r="A23933">
        <v>2046</v>
      </c>
      <c r="B23933" t="s">
        <v>1063</v>
      </c>
      <c r="C23933" t="s">
        <v>1013</v>
      </c>
      <c r="D23933" t="s">
        <v>972</v>
      </c>
      <c r="E23933" t="s">
        <v>1016</v>
      </c>
      <c r="F23933" s="86">
        <v>9338757.6979590505</v>
      </c>
    </row>
    <row r="23934" spans="1:6">
      <c r="A23934">
        <v>2047</v>
      </c>
      <c r="B23934" t="s">
        <v>1063</v>
      </c>
      <c r="C23934" t="s">
        <v>1013</v>
      </c>
      <c r="D23934" t="s">
        <v>972</v>
      </c>
      <c r="E23934" t="s">
        <v>1016</v>
      </c>
      <c r="F23934" s="86">
        <v>9329706.7681454793</v>
      </c>
    </row>
    <row r="23935" spans="1:6">
      <c r="A23935">
        <v>2048</v>
      </c>
      <c r="B23935" t="s">
        <v>1063</v>
      </c>
      <c r="C23935" t="s">
        <v>1013</v>
      </c>
      <c r="D23935" t="s">
        <v>972</v>
      </c>
      <c r="E23935" t="s">
        <v>1016</v>
      </c>
      <c r="F23935" s="86">
        <v>9317315.4492276795</v>
      </c>
    </row>
    <row r="23936" spans="1:6">
      <c r="A23936">
        <v>2049</v>
      </c>
      <c r="B23936" t="s">
        <v>1063</v>
      </c>
      <c r="C23936" t="s">
        <v>1013</v>
      </c>
      <c r="D23936" t="s">
        <v>972</v>
      </c>
      <c r="E23936" t="s">
        <v>1016</v>
      </c>
      <c r="F23936" s="86">
        <v>9308708.0565565806</v>
      </c>
    </row>
    <row r="23937" spans="1:6">
      <c r="A23937">
        <v>2050</v>
      </c>
      <c r="B23937" t="s">
        <v>1063</v>
      </c>
      <c r="C23937" t="s">
        <v>1013</v>
      </c>
      <c r="D23937" t="s">
        <v>972</v>
      </c>
      <c r="E23937" t="s">
        <v>1016</v>
      </c>
      <c r="F23937" s="86">
        <v>9299158.1474577393</v>
      </c>
    </row>
    <row r="23938" spans="1:6">
      <c r="A23938">
        <v>2017</v>
      </c>
      <c r="B23938" t="s">
        <v>1064</v>
      </c>
      <c r="C23938" t="s">
        <v>1013</v>
      </c>
      <c r="D23938" t="s">
        <v>972</v>
      </c>
      <c r="E23938" t="s">
        <v>1016</v>
      </c>
      <c r="F23938" s="86">
        <v>2357933.0580709199</v>
      </c>
    </row>
    <row r="23939" spans="1:6">
      <c r="A23939">
        <v>2018</v>
      </c>
      <c r="B23939" t="s">
        <v>1064</v>
      </c>
      <c r="C23939" t="s">
        <v>1013</v>
      </c>
      <c r="D23939" t="s">
        <v>972</v>
      </c>
      <c r="E23939" t="s">
        <v>1016</v>
      </c>
      <c r="F23939" s="86">
        <v>2315742.9358119699</v>
      </c>
    </row>
    <row r="23940" spans="1:6">
      <c r="A23940">
        <v>2019</v>
      </c>
      <c r="B23940" t="s">
        <v>1064</v>
      </c>
      <c r="C23940" t="s">
        <v>1013</v>
      </c>
      <c r="D23940" t="s">
        <v>972</v>
      </c>
      <c r="E23940" t="s">
        <v>1016</v>
      </c>
      <c r="F23940" s="86">
        <v>2259991.70282692</v>
      </c>
    </row>
    <row r="23941" spans="1:6">
      <c r="A23941">
        <v>2020</v>
      </c>
      <c r="B23941" t="s">
        <v>1064</v>
      </c>
      <c r="C23941" t="s">
        <v>1013</v>
      </c>
      <c r="D23941" t="s">
        <v>972</v>
      </c>
      <c r="E23941" t="s">
        <v>1016</v>
      </c>
      <c r="F23941" s="86">
        <v>2207734.4758260599</v>
      </c>
    </row>
    <row r="23942" spans="1:6">
      <c r="A23942">
        <v>2021</v>
      </c>
      <c r="B23942" t="s">
        <v>1064</v>
      </c>
      <c r="C23942" t="s">
        <v>1013</v>
      </c>
      <c r="D23942" t="s">
        <v>972</v>
      </c>
      <c r="E23942" t="s">
        <v>1016</v>
      </c>
      <c r="F23942" s="86">
        <v>2171225.2329395898</v>
      </c>
    </row>
    <row r="23943" spans="1:6">
      <c r="A23943">
        <v>2022</v>
      </c>
      <c r="B23943" t="s">
        <v>1064</v>
      </c>
      <c r="C23943" t="s">
        <v>1013</v>
      </c>
      <c r="D23943" t="s">
        <v>972</v>
      </c>
      <c r="E23943" t="s">
        <v>1016</v>
      </c>
      <c r="F23943" s="86">
        <v>2163738.0772592099</v>
      </c>
    </row>
    <row r="23944" spans="1:6">
      <c r="A23944">
        <v>2023</v>
      </c>
      <c r="B23944" t="s">
        <v>1064</v>
      </c>
      <c r="C23944" t="s">
        <v>1013</v>
      </c>
      <c r="D23944" t="s">
        <v>972</v>
      </c>
      <c r="E23944" t="s">
        <v>1016</v>
      </c>
      <c r="F23944" s="86">
        <v>2161339.0677932901</v>
      </c>
    </row>
    <row r="23945" spans="1:6">
      <c r="A23945">
        <v>2024</v>
      </c>
      <c r="B23945" t="s">
        <v>1064</v>
      </c>
      <c r="C23945" t="s">
        <v>1013</v>
      </c>
      <c r="D23945" t="s">
        <v>972</v>
      </c>
      <c r="E23945" t="s">
        <v>1016</v>
      </c>
      <c r="F23945" s="86">
        <v>2158144.5480363201</v>
      </c>
    </row>
    <row r="23946" spans="1:6">
      <c r="A23946">
        <v>2025</v>
      </c>
      <c r="B23946" t="s">
        <v>1064</v>
      </c>
      <c r="C23946" t="s">
        <v>1013</v>
      </c>
      <c r="D23946" t="s">
        <v>972</v>
      </c>
      <c r="E23946" t="s">
        <v>1016</v>
      </c>
      <c r="F23946" s="86">
        <v>2153770.8012597002</v>
      </c>
    </row>
    <row r="23947" spans="1:6">
      <c r="A23947">
        <v>2026</v>
      </c>
      <c r="B23947" t="s">
        <v>1064</v>
      </c>
      <c r="C23947" t="s">
        <v>1013</v>
      </c>
      <c r="D23947" t="s">
        <v>972</v>
      </c>
      <c r="E23947" t="s">
        <v>1016</v>
      </c>
      <c r="F23947" s="86">
        <v>2149337.7811672799</v>
      </c>
    </row>
    <row r="23948" spans="1:6">
      <c r="A23948">
        <v>2027</v>
      </c>
      <c r="B23948" t="s">
        <v>1064</v>
      </c>
      <c r="C23948" t="s">
        <v>1013</v>
      </c>
      <c r="D23948" t="s">
        <v>972</v>
      </c>
      <c r="E23948" t="s">
        <v>1016</v>
      </c>
      <c r="F23948" s="86">
        <v>2139407.9409461701</v>
      </c>
    </row>
    <row r="23949" spans="1:6">
      <c r="A23949">
        <v>2028</v>
      </c>
      <c r="B23949" t="s">
        <v>1064</v>
      </c>
      <c r="C23949" t="s">
        <v>1013</v>
      </c>
      <c r="D23949" t="s">
        <v>972</v>
      </c>
      <c r="E23949" t="s">
        <v>1016</v>
      </c>
      <c r="F23949" s="86">
        <v>2131006.7283431399</v>
      </c>
    </row>
    <row r="23950" spans="1:6">
      <c r="A23950">
        <v>2029</v>
      </c>
      <c r="B23950" t="s">
        <v>1064</v>
      </c>
      <c r="C23950" t="s">
        <v>1013</v>
      </c>
      <c r="D23950" t="s">
        <v>972</v>
      </c>
      <c r="E23950" t="s">
        <v>1016</v>
      </c>
      <c r="F23950" s="86">
        <v>2124945.25189023</v>
      </c>
    </row>
    <row r="23951" spans="1:6">
      <c r="A23951">
        <v>2030</v>
      </c>
      <c r="B23951" t="s">
        <v>1064</v>
      </c>
      <c r="C23951" t="s">
        <v>1013</v>
      </c>
      <c r="D23951" t="s">
        <v>972</v>
      </c>
      <c r="E23951" t="s">
        <v>1016</v>
      </c>
      <c r="F23951" s="86">
        <v>2122231.1579560898</v>
      </c>
    </row>
    <row r="23952" spans="1:6">
      <c r="A23952">
        <v>2031</v>
      </c>
      <c r="B23952" t="s">
        <v>1064</v>
      </c>
      <c r="C23952" t="s">
        <v>1013</v>
      </c>
      <c r="D23952" t="s">
        <v>972</v>
      </c>
      <c r="E23952" t="s">
        <v>1016</v>
      </c>
      <c r="F23952" s="86">
        <v>2120552.7872244101</v>
      </c>
    </row>
    <row r="23953" spans="1:6">
      <c r="A23953">
        <v>2032</v>
      </c>
      <c r="B23953" t="s">
        <v>1064</v>
      </c>
      <c r="C23953" t="s">
        <v>1013</v>
      </c>
      <c r="D23953" t="s">
        <v>972</v>
      </c>
      <c r="E23953" t="s">
        <v>1016</v>
      </c>
      <c r="F23953" s="86">
        <v>2120041.1649195799</v>
      </c>
    </row>
    <row r="23954" spans="1:6">
      <c r="A23954">
        <v>2033</v>
      </c>
      <c r="B23954" t="s">
        <v>1064</v>
      </c>
      <c r="C23954" t="s">
        <v>1013</v>
      </c>
      <c r="D23954" t="s">
        <v>972</v>
      </c>
      <c r="E23954" t="s">
        <v>1016</v>
      </c>
      <c r="F23954" s="86">
        <v>2120930.2646566299</v>
      </c>
    </row>
    <row r="23955" spans="1:6">
      <c r="A23955">
        <v>2034</v>
      </c>
      <c r="B23955" t="s">
        <v>1064</v>
      </c>
      <c r="C23955" t="s">
        <v>1013</v>
      </c>
      <c r="D23955" t="s">
        <v>972</v>
      </c>
      <c r="E23955" t="s">
        <v>1016</v>
      </c>
      <c r="F23955" s="86">
        <v>2120764.9233020199</v>
      </c>
    </row>
    <row r="23956" spans="1:6">
      <c r="A23956">
        <v>2035</v>
      </c>
      <c r="B23956" t="s">
        <v>1064</v>
      </c>
      <c r="C23956" t="s">
        <v>1013</v>
      </c>
      <c r="D23956" t="s">
        <v>972</v>
      </c>
      <c r="E23956" t="s">
        <v>1016</v>
      </c>
      <c r="F23956" s="86">
        <v>2117046.30264743</v>
      </c>
    </row>
    <row r="23957" spans="1:6">
      <c r="A23957">
        <v>2036</v>
      </c>
      <c r="B23957" t="s">
        <v>1064</v>
      </c>
      <c r="C23957" t="s">
        <v>1013</v>
      </c>
      <c r="D23957" t="s">
        <v>972</v>
      </c>
      <c r="E23957" t="s">
        <v>1016</v>
      </c>
      <c r="F23957" s="86">
        <v>2113976.56881847</v>
      </c>
    </row>
    <row r="23958" spans="1:6">
      <c r="A23958">
        <v>2037</v>
      </c>
      <c r="B23958" t="s">
        <v>1064</v>
      </c>
      <c r="C23958" t="s">
        <v>1013</v>
      </c>
      <c r="D23958" t="s">
        <v>972</v>
      </c>
      <c r="E23958" t="s">
        <v>1016</v>
      </c>
      <c r="F23958" s="86">
        <v>2111777.2168373601</v>
      </c>
    </row>
    <row r="23959" spans="1:6">
      <c r="A23959">
        <v>2038</v>
      </c>
      <c r="B23959" t="s">
        <v>1064</v>
      </c>
      <c r="C23959" t="s">
        <v>1013</v>
      </c>
      <c r="D23959" t="s">
        <v>972</v>
      </c>
      <c r="E23959" t="s">
        <v>1016</v>
      </c>
      <c r="F23959" s="86">
        <v>2111147.04790093</v>
      </c>
    </row>
    <row r="23960" spans="1:6">
      <c r="A23960">
        <v>2039</v>
      </c>
      <c r="B23960" t="s">
        <v>1064</v>
      </c>
      <c r="C23960" t="s">
        <v>1013</v>
      </c>
      <c r="D23960" t="s">
        <v>972</v>
      </c>
      <c r="E23960" t="s">
        <v>1016</v>
      </c>
      <c r="F23960" s="86">
        <v>2110591.7505212999</v>
      </c>
    </row>
    <row r="23961" spans="1:6">
      <c r="A23961">
        <v>2040</v>
      </c>
      <c r="B23961" t="s">
        <v>1064</v>
      </c>
      <c r="C23961" t="s">
        <v>1013</v>
      </c>
      <c r="D23961" t="s">
        <v>972</v>
      </c>
      <c r="E23961" t="s">
        <v>1016</v>
      </c>
      <c r="F23961" s="86">
        <v>2111783.45613376</v>
      </c>
    </row>
    <row r="23962" spans="1:6">
      <c r="A23962">
        <v>2041</v>
      </c>
      <c r="B23962" t="s">
        <v>1064</v>
      </c>
      <c r="C23962" t="s">
        <v>1013</v>
      </c>
      <c r="D23962" t="s">
        <v>972</v>
      </c>
      <c r="E23962" t="s">
        <v>1016</v>
      </c>
      <c r="F23962" s="86">
        <v>2112775.5042614099</v>
      </c>
    </row>
    <row r="23963" spans="1:6">
      <c r="A23963">
        <v>2042</v>
      </c>
      <c r="B23963" t="s">
        <v>1064</v>
      </c>
      <c r="C23963" t="s">
        <v>1013</v>
      </c>
      <c r="D23963" t="s">
        <v>972</v>
      </c>
      <c r="E23963" t="s">
        <v>1016</v>
      </c>
      <c r="F23963" s="86">
        <v>2112332.5142169902</v>
      </c>
    </row>
    <row r="23964" spans="1:6">
      <c r="A23964">
        <v>2043</v>
      </c>
      <c r="B23964" t="s">
        <v>1064</v>
      </c>
      <c r="C23964" t="s">
        <v>1013</v>
      </c>
      <c r="D23964" t="s">
        <v>972</v>
      </c>
      <c r="E23964" t="s">
        <v>1016</v>
      </c>
      <c r="F23964" s="86">
        <v>2110295.38394228</v>
      </c>
    </row>
    <row r="23965" spans="1:6">
      <c r="A23965">
        <v>2044</v>
      </c>
      <c r="B23965" t="s">
        <v>1064</v>
      </c>
      <c r="C23965" t="s">
        <v>1013</v>
      </c>
      <c r="D23965" t="s">
        <v>972</v>
      </c>
      <c r="E23965" t="s">
        <v>1016</v>
      </c>
      <c r="F23965" s="86">
        <v>2107640.5633239499</v>
      </c>
    </row>
    <row r="23966" spans="1:6">
      <c r="A23966">
        <v>2045</v>
      </c>
      <c r="B23966" t="s">
        <v>1064</v>
      </c>
      <c r="C23966" t="s">
        <v>1013</v>
      </c>
      <c r="D23966" t="s">
        <v>972</v>
      </c>
      <c r="E23966" t="s">
        <v>1016</v>
      </c>
      <c r="F23966" s="86">
        <v>2104639.4617553898</v>
      </c>
    </row>
    <row r="23967" spans="1:6">
      <c r="A23967">
        <v>2046</v>
      </c>
      <c r="B23967" t="s">
        <v>1064</v>
      </c>
      <c r="C23967" t="s">
        <v>1013</v>
      </c>
      <c r="D23967" t="s">
        <v>972</v>
      </c>
      <c r="E23967" t="s">
        <v>1016</v>
      </c>
      <c r="F23967" s="86">
        <v>2101912.8892284599</v>
      </c>
    </row>
    <row r="23968" spans="1:6">
      <c r="A23968">
        <v>2047</v>
      </c>
      <c r="B23968" t="s">
        <v>1064</v>
      </c>
      <c r="C23968" t="s">
        <v>1013</v>
      </c>
      <c r="D23968" t="s">
        <v>972</v>
      </c>
      <c r="E23968" t="s">
        <v>1016</v>
      </c>
      <c r="F23968" s="86">
        <v>2099875.7589537501</v>
      </c>
    </row>
    <row r="23969" spans="1:6">
      <c r="A23969">
        <v>2048</v>
      </c>
      <c r="B23969" t="s">
        <v>1064</v>
      </c>
      <c r="C23969" t="s">
        <v>1013</v>
      </c>
      <c r="D23969" t="s">
        <v>972</v>
      </c>
      <c r="E23969" t="s">
        <v>1016</v>
      </c>
      <c r="F23969" s="86">
        <v>2097086.7934628101</v>
      </c>
    </row>
    <row r="23970" spans="1:6">
      <c r="A23970">
        <v>2049</v>
      </c>
      <c r="B23970" t="s">
        <v>1064</v>
      </c>
      <c r="C23970" t="s">
        <v>1013</v>
      </c>
      <c r="D23970" t="s">
        <v>972</v>
      </c>
      <c r="E23970" t="s">
        <v>1016</v>
      </c>
      <c r="F23970" s="86">
        <v>2095149.4919305099</v>
      </c>
    </row>
    <row r="23971" spans="1:6">
      <c r="A23971">
        <v>2050</v>
      </c>
      <c r="B23971" t="s">
        <v>1064</v>
      </c>
      <c r="C23971" t="s">
        <v>1013</v>
      </c>
      <c r="D23971" t="s">
        <v>972</v>
      </c>
      <c r="E23971" t="s">
        <v>1016</v>
      </c>
      <c r="F23971" s="86">
        <v>2093000.0543205999</v>
      </c>
    </row>
    <row r="23972" spans="1:6">
      <c r="A23972">
        <v>2017</v>
      </c>
      <c r="B23972" t="s">
        <v>1065</v>
      </c>
      <c r="C23972" t="s">
        <v>1013</v>
      </c>
      <c r="D23972" t="s">
        <v>972</v>
      </c>
      <c r="E23972" t="s">
        <v>1016</v>
      </c>
      <c r="F23972" s="86">
        <v>15647720.321613301</v>
      </c>
    </row>
    <row r="23973" spans="1:6">
      <c r="A23973">
        <v>2018</v>
      </c>
      <c r="B23973" t="s">
        <v>1065</v>
      </c>
      <c r="C23973" t="s">
        <v>1013</v>
      </c>
      <c r="D23973" t="s">
        <v>972</v>
      </c>
      <c r="E23973" t="s">
        <v>1016</v>
      </c>
      <c r="F23973" s="86">
        <v>15367738.143500499</v>
      </c>
    </row>
    <row r="23974" spans="1:6">
      <c r="A23974">
        <v>2019</v>
      </c>
      <c r="B23974" t="s">
        <v>1065</v>
      </c>
      <c r="C23974" t="s">
        <v>1013</v>
      </c>
      <c r="D23974" t="s">
        <v>972</v>
      </c>
      <c r="E23974" t="s">
        <v>1016</v>
      </c>
      <c r="F23974" s="86">
        <v>14997761.693851501</v>
      </c>
    </row>
    <row r="23975" spans="1:6">
      <c r="A23975">
        <v>2020</v>
      </c>
      <c r="B23975" t="s">
        <v>1065</v>
      </c>
      <c r="C23975" t="s">
        <v>1013</v>
      </c>
      <c r="D23975" t="s">
        <v>972</v>
      </c>
      <c r="E23975" t="s">
        <v>1016</v>
      </c>
      <c r="F23975" s="86">
        <v>14650972.174066899</v>
      </c>
    </row>
    <row r="23976" spans="1:6">
      <c r="A23976">
        <v>2021</v>
      </c>
      <c r="B23976" t="s">
        <v>1065</v>
      </c>
      <c r="C23976" t="s">
        <v>1013</v>
      </c>
      <c r="D23976" t="s">
        <v>972</v>
      </c>
      <c r="E23976" t="s">
        <v>1016</v>
      </c>
      <c r="F23976" s="86">
        <v>14408689.4595998</v>
      </c>
    </row>
    <row r="23977" spans="1:6">
      <c r="A23977">
        <v>2022</v>
      </c>
      <c r="B23977" t="s">
        <v>1065</v>
      </c>
      <c r="C23977" t="s">
        <v>1013</v>
      </c>
      <c r="D23977" t="s">
        <v>972</v>
      </c>
      <c r="E23977" t="s">
        <v>1016</v>
      </c>
      <c r="F23977" s="86">
        <v>14359003.1813189</v>
      </c>
    </row>
    <row r="23978" spans="1:6">
      <c r="A23978">
        <v>2023</v>
      </c>
      <c r="B23978" t="s">
        <v>1065</v>
      </c>
      <c r="C23978" t="s">
        <v>1013</v>
      </c>
      <c r="D23978" t="s">
        <v>972</v>
      </c>
      <c r="E23978" t="s">
        <v>1016</v>
      </c>
      <c r="F23978" s="86">
        <v>14343082.8696531</v>
      </c>
    </row>
    <row r="23979" spans="1:6">
      <c r="A23979">
        <v>2024</v>
      </c>
      <c r="B23979" t="s">
        <v>1065</v>
      </c>
      <c r="C23979" t="s">
        <v>1013</v>
      </c>
      <c r="D23979" t="s">
        <v>972</v>
      </c>
      <c r="E23979" t="s">
        <v>1016</v>
      </c>
      <c r="F23979" s="86">
        <v>14321883.3909199</v>
      </c>
    </row>
    <row r="23980" spans="1:6">
      <c r="A23980">
        <v>2025</v>
      </c>
      <c r="B23980" t="s">
        <v>1065</v>
      </c>
      <c r="C23980" t="s">
        <v>1013</v>
      </c>
      <c r="D23980" t="s">
        <v>972</v>
      </c>
      <c r="E23980" t="s">
        <v>1016</v>
      </c>
      <c r="F23980" s="86">
        <v>14292858.3233575</v>
      </c>
    </row>
    <row r="23981" spans="1:6">
      <c r="A23981">
        <v>2026</v>
      </c>
      <c r="B23981" t="s">
        <v>1065</v>
      </c>
      <c r="C23981" t="s">
        <v>1013</v>
      </c>
      <c r="D23981" t="s">
        <v>972</v>
      </c>
      <c r="E23981" t="s">
        <v>1016</v>
      </c>
      <c r="F23981" s="86">
        <v>14263439.906091999</v>
      </c>
    </row>
    <row r="23982" spans="1:6">
      <c r="A23982">
        <v>2027</v>
      </c>
      <c r="B23982" t="s">
        <v>1065</v>
      </c>
      <c r="C23982" t="s">
        <v>1013</v>
      </c>
      <c r="D23982" t="s">
        <v>972</v>
      </c>
      <c r="E23982" t="s">
        <v>1016</v>
      </c>
      <c r="F23982" s="86">
        <v>14197543.479521999</v>
      </c>
    </row>
    <row r="23983" spans="1:6">
      <c r="A23983">
        <v>2028</v>
      </c>
      <c r="B23983" t="s">
        <v>1065</v>
      </c>
      <c r="C23983" t="s">
        <v>1013</v>
      </c>
      <c r="D23983" t="s">
        <v>972</v>
      </c>
      <c r="E23983" t="s">
        <v>1016</v>
      </c>
      <c r="F23983" s="86">
        <v>14141791.334767699</v>
      </c>
    </row>
    <row r="23984" spans="1:6">
      <c r="A23984">
        <v>2029</v>
      </c>
      <c r="B23984" t="s">
        <v>1065</v>
      </c>
      <c r="C23984" t="s">
        <v>1013</v>
      </c>
      <c r="D23984" t="s">
        <v>972</v>
      </c>
      <c r="E23984" t="s">
        <v>1016</v>
      </c>
      <c r="F23984" s="86">
        <v>14101566.151976099</v>
      </c>
    </row>
    <row r="23985" spans="1:6">
      <c r="A23985">
        <v>2030</v>
      </c>
      <c r="B23985" t="s">
        <v>1065</v>
      </c>
      <c r="C23985" t="s">
        <v>1013</v>
      </c>
      <c r="D23985" t="s">
        <v>972</v>
      </c>
      <c r="E23985" t="s">
        <v>1016</v>
      </c>
      <c r="F23985" s="86">
        <v>14083554.8760993</v>
      </c>
    </row>
    <row r="23986" spans="1:6">
      <c r="A23986">
        <v>2031</v>
      </c>
      <c r="B23986" t="s">
        <v>1065</v>
      </c>
      <c r="C23986" t="s">
        <v>1013</v>
      </c>
      <c r="D23986" t="s">
        <v>972</v>
      </c>
      <c r="E23986" t="s">
        <v>1016</v>
      </c>
      <c r="F23986" s="86">
        <v>14072416.868718</v>
      </c>
    </row>
    <row r="23987" spans="1:6">
      <c r="A23987">
        <v>2032</v>
      </c>
      <c r="B23987" t="s">
        <v>1065</v>
      </c>
      <c r="C23987" t="s">
        <v>1013</v>
      </c>
      <c r="D23987" t="s">
        <v>972</v>
      </c>
      <c r="E23987" t="s">
        <v>1016</v>
      </c>
      <c r="F23987" s="86">
        <v>14069021.6397021</v>
      </c>
    </row>
    <row r="23988" spans="1:6">
      <c r="A23988">
        <v>2033</v>
      </c>
      <c r="B23988" t="s">
        <v>1065</v>
      </c>
      <c r="C23988" t="s">
        <v>1013</v>
      </c>
      <c r="D23988" t="s">
        <v>972</v>
      </c>
      <c r="E23988" t="s">
        <v>1016</v>
      </c>
      <c r="F23988" s="86">
        <v>14074921.885248</v>
      </c>
    </row>
    <row r="23989" spans="1:6">
      <c r="A23989">
        <v>2034</v>
      </c>
      <c r="B23989" t="s">
        <v>1065</v>
      </c>
      <c r="C23989" t="s">
        <v>1013</v>
      </c>
      <c r="D23989" t="s">
        <v>972</v>
      </c>
      <c r="E23989" t="s">
        <v>1016</v>
      </c>
      <c r="F23989" s="86">
        <v>14073824.646602601</v>
      </c>
    </row>
    <row r="23990" spans="1:6">
      <c r="A23990">
        <v>2035</v>
      </c>
      <c r="B23990" t="s">
        <v>1065</v>
      </c>
      <c r="C23990" t="s">
        <v>1013</v>
      </c>
      <c r="D23990" t="s">
        <v>972</v>
      </c>
      <c r="E23990" t="s">
        <v>1016</v>
      </c>
      <c r="F23990" s="86">
        <v>14049147.1283898</v>
      </c>
    </row>
    <row r="23991" spans="1:6">
      <c r="A23991">
        <v>2036</v>
      </c>
      <c r="B23991" t="s">
        <v>1065</v>
      </c>
      <c r="C23991" t="s">
        <v>1013</v>
      </c>
      <c r="D23991" t="s">
        <v>972</v>
      </c>
      <c r="E23991" t="s">
        <v>1016</v>
      </c>
      <c r="F23991" s="86">
        <v>14028775.7542946</v>
      </c>
    </row>
    <row r="23992" spans="1:6">
      <c r="A23992">
        <v>2037</v>
      </c>
      <c r="B23992" t="s">
        <v>1065</v>
      </c>
      <c r="C23992" t="s">
        <v>1013</v>
      </c>
      <c r="D23992" t="s">
        <v>972</v>
      </c>
      <c r="E23992" t="s">
        <v>1016</v>
      </c>
      <c r="F23992" s="86">
        <v>14014180.410049601</v>
      </c>
    </row>
    <row r="23993" spans="1:6">
      <c r="A23993">
        <v>2038</v>
      </c>
      <c r="B23993" t="s">
        <v>1065</v>
      </c>
      <c r="C23993" t="s">
        <v>1013</v>
      </c>
      <c r="D23993" t="s">
        <v>972</v>
      </c>
      <c r="E23993" t="s">
        <v>1016</v>
      </c>
      <c r="F23993" s="86">
        <v>14009998.4816276</v>
      </c>
    </row>
    <row r="23994" spans="1:6">
      <c r="A23994">
        <v>2039</v>
      </c>
      <c r="B23994" t="s">
        <v>1065</v>
      </c>
      <c r="C23994" t="s">
        <v>1013</v>
      </c>
      <c r="D23994" t="s">
        <v>972</v>
      </c>
      <c r="E23994" t="s">
        <v>1016</v>
      </c>
      <c r="F23994" s="86">
        <v>14006313.415988499</v>
      </c>
    </row>
    <row r="23995" spans="1:6">
      <c r="A23995">
        <v>2040</v>
      </c>
      <c r="B23995" t="s">
        <v>1065</v>
      </c>
      <c r="C23995" t="s">
        <v>1013</v>
      </c>
      <c r="D23995" t="s">
        <v>972</v>
      </c>
      <c r="E23995" t="s">
        <v>1016</v>
      </c>
      <c r="F23995" s="86">
        <v>14014221.815281499</v>
      </c>
    </row>
    <row r="23996" spans="1:6">
      <c r="A23996">
        <v>2041</v>
      </c>
      <c r="B23996" t="s">
        <v>1065</v>
      </c>
      <c r="C23996" t="s">
        <v>1013</v>
      </c>
      <c r="D23996" t="s">
        <v>972</v>
      </c>
      <c r="E23996" t="s">
        <v>1016</v>
      </c>
      <c r="F23996" s="86">
        <v>14020805.247153699</v>
      </c>
    </row>
    <row r="23997" spans="1:6">
      <c r="A23997">
        <v>2042</v>
      </c>
      <c r="B23997" t="s">
        <v>1065</v>
      </c>
      <c r="C23997" t="s">
        <v>1013</v>
      </c>
      <c r="D23997" t="s">
        <v>972</v>
      </c>
      <c r="E23997" t="s">
        <v>1016</v>
      </c>
      <c r="F23997" s="86">
        <v>14017865.4756888</v>
      </c>
    </row>
    <row r="23998" spans="1:6">
      <c r="A23998">
        <v>2043</v>
      </c>
      <c r="B23998" t="s">
        <v>1065</v>
      </c>
      <c r="C23998" t="s">
        <v>1013</v>
      </c>
      <c r="D23998" t="s">
        <v>972</v>
      </c>
      <c r="E23998" t="s">
        <v>1016</v>
      </c>
      <c r="F23998" s="86">
        <v>14004346.667473201</v>
      </c>
    </row>
    <row r="23999" spans="1:6">
      <c r="A23999">
        <v>2044</v>
      </c>
      <c r="B23999" t="s">
        <v>1065</v>
      </c>
      <c r="C23999" t="s">
        <v>1013</v>
      </c>
      <c r="D23999" t="s">
        <v>972</v>
      </c>
      <c r="E23999" t="s">
        <v>1016</v>
      </c>
      <c r="F23999" s="86">
        <v>13986728.7412994</v>
      </c>
    </row>
    <row r="24000" spans="1:6">
      <c r="A24000">
        <v>2045</v>
      </c>
      <c r="B24000" t="s">
        <v>1065</v>
      </c>
      <c r="C24000" t="s">
        <v>1013</v>
      </c>
      <c r="D24000" t="s">
        <v>972</v>
      </c>
      <c r="E24000" t="s">
        <v>1016</v>
      </c>
      <c r="F24000" s="86">
        <v>13966812.824755199</v>
      </c>
    </row>
    <row r="24001" spans="1:6">
      <c r="A24001">
        <v>2046</v>
      </c>
      <c r="B24001" t="s">
        <v>1065</v>
      </c>
      <c r="C24001" t="s">
        <v>1013</v>
      </c>
      <c r="D24001" t="s">
        <v>972</v>
      </c>
      <c r="E24001" t="s">
        <v>1016</v>
      </c>
      <c r="F24001" s="86">
        <v>13948718.7384146</v>
      </c>
    </row>
    <row r="24002" spans="1:6">
      <c r="A24002">
        <v>2047</v>
      </c>
      <c r="B24002" t="s">
        <v>1065</v>
      </c>
      <c r="C24002" t="s">
        <v>1013</v>
      </c>
      <c r="D24002" t="s">
        <v>972</v>
      </c>
      <c r="E24002" t="s">
        <v>1016</v>
      </c>
      <c r="F24002" s="86">
        <v>13935199.930198999</v>
      </c>
    </row>
    <row r="24003" spans="1:6">
      <c r="A24003">
        <v>2048</v>
      </c>
      <c r="B24003" t="s">
        <v>1065</v>
      </c>
      <c r="C24003" t="s">
        <v>1013</v>
      </c>
      <c r="D24003" t="s">
        <v>972</v>
      </c>
      <c r="E24003" t="s">
        <v>1016</v>
      </c>
      <c r="F24003" s="86">
        <v>13916691.7915393</v>
      </c>
    </row>
    <row r="24004" spans="1:6">
      <c r="A24004">
        <v>2049</v>
      </c>
      <c r="B24004" t="s">
        <v>1065</v>
      </c>
      <c r="C24004" t="s">
        <v>1013</v>
      </c>
      <c r="D24004" t="s">
        <v>972</v>
      </c>
      <c r="E24004" t="s">
        <v>1016</v>
      </c>
      <c r="F24004" s="86">
        <v>13903835.4670342</v>
      </c>
    </row>
    <row r="24005" spans="1:6">
      <c r="A24005">
        <v>2050</v>
      </c>
      <c r="B24005" t="s">
        <v>1065</v>
      </c>
      <c r="C24005" t="s">
        <v>1013</v>
      </c>
      <c r="D24005" t="s">
        <v>972</v>
      </c>
      <c r="E24005" t="s">
        <v>1016</v>
      </c>
      <c r="F24005" s="86">
        <v>13889571.364644401</v>
      </c>
    </row>
    <row r="24006" spans="1:6">
      <c r="A24006">
        <v>2017</v>
      </c>
      <c r="B24006" t="s">
        <v>1066</v>
      </c>
      <c r="C24006" t="s">
        <v>1013</v>
      </c>
      <c r="D24006" t="s">
        <v>972</v>
      </c>
      <c r="E24006" t="s">
        <v>1016</v>
      </c>
      <c r="F24006" s="86">
        <v>59137485.414774299</v>
      </c>
    </row>
    <row r="24007" spans="1:6">
      <c r="A24007">
        <v>2018</v>
      </c>
      <c r="B24007" t="s">
        <v>1066</v>
      </c>
      <c r="C24007" t="s">
        <v>1013</v>
      </c>
      <c r="D24007" t="s">
        <v>972</v>
      </c>
      <c r="E24007" t="s">
        <v>1016</v>
      </c>
      <c r="F24007" s="86">
        <v>58079347.766974598</v>
      </c>
    </row>
    <row r="24008" spans="1:6">
      <c r="A24008">
        <v>2019</v>
      </c>
      <c r="B24008" t="s">
        <v>1066</v>
      </c>
      <c r="C24008" t="s">
        <v>1013</v>
      </c>
      <c r="D24008" t="s">
        <v>972</v>
      </c>
      <c r="E24008" t="s">
        <v>1016</v>
      </c>
      <c r="F24008" s="86">
        <v>56681094.446667798</v>
      </c>
    </row>
    <row r="24009" spans="1:6">
      <c r="A24009">
        <v>2020</v>
      </c>
      <c r="B24009" t="s">
        <v>1066</v>
      </c>
      <c r="C24009" t="s">
        <v>1013</v>
      </c>
      <c r="D24009" t="s">
        <v>972</v>
      </c>
      <c r="E24009" t="s">
        <v>1016</v>
      </c>
      <c r="F24009" s="86">
        <v>55370471.573383801</v>
      </c>
    </row>
    <row r="24010" spans="1:6">
      <c r="A24010">
        <v>2021</v>
      </c>
      <c r="B24010" t="s">
        <v>1066</v>
      </c>
      <c r="C24010" t="s">
        <v>1013</v>
      </c>
      <c r="D24010" t="s">
        <v>972</v>
      </c>
      <c r="E24010" t="s">
        <v>1016</v>
      </c>
      <c r="F24010" s="86">
        <v>54454811.643466599</v>
      </c>
    </row>
    <row r="24011" spans="1:6">
      <c r="A24011">
        <v>2022</v>
      </c>
      <c r="B24011" t="s">
        <v>1066</v>
      </c>
      <c r="C24011" t="s">
        <v>1013</v>
      </c>
      <c r="D24011" t="s">
        <v>972</v>
      </c>
      <c r="E24011" t="s">
        <v>1016</v>
      </c>
      <c r="F24011" s="86">
        <v>54267032.114132099</v>
      </c>
    </row>
    <row r="24012" spans="1:6">
      <c r="A24012">
        <v>2023</v>
      </c>
      <c r="B24012" t="s">
        <v>1066</v>
      </c>
      <c r="C24012" t="s">
        <v>1013</v>
      </c>
      <c r="D24012" t="s">
        <v>972</v>
      </c>
      <c r="E24012" t="s">
        <v>1016</v>
      </c>
      <c r="F24012" s="86">
        <v>54206864.423274502</v>
      </c>
    </row>
    <row r="24013" spans="1:6">
      <c r="A24013">
        <v>2024</v>
      </c>
      <c r="B24013" t="s">
        <v>1066</v>
      </c>
      <c r="C24013" t="s">
        <v>1013</v>
      </c>
      <c r="D24013" t="s">
        <v>972</v>
      </c>
      <c r="E24013" t="s">
        <v>1016</v>
      </c>
      <c r="F24013" s="86">
        <v>54126745.157425202</v>
      </c>
    </row>
    <row r="24014" spans="1:6">
      <c r="A24014">
        <v>2025</v>
      </c>
      <c r="B24014" t="s">
        <v>1066</v>
      </c>
      <c r="C24014" t="s">
        <v>1013</v>
      </c>
      <c r="D24014" t="s">
        <v>972</v>
      </c>
      <c r="E24014" t="s">
        <v>1016</v>
      </c>
      <c r="F24014" s="86">
        <v>54017050.615705602</v>
      </c>
    </row>
    <row r="24015" spans="1:6">
      <c r="A24015">
        <v>2026</v>
      </c>
      <c r="B24015" t="s">
        <v>1066</v>
      </c>
      <c r="C24015" t="s">
        <v>1013</v>
      </c>
      <c r="D24015" t="s">
        <v>972</v>
      </c>
      <c r="E24015" t="s">
        <v>1016</v>
      </c>
      <c r="F24015" s="86">
        <v>53905869.486045502</v>
      </c>
    </row>
    <row r="24016" spans="1:6">
      <c r="A24016">
        <v>2027</v>
      </c>
      <c r="B24016" t="s">
        <v>1066</v>
      </c>
      <c r="C24016" t="s">
        <v>1013</v>
      </c>
      <c r="D24016" t="s">
        <v>972</v>
      </c>
      <c r="E24016" t="s">
        <v>1016</v>
      </c>
      <c r="F24016" s="86">
        <v>53656826.885265604</v>
      </c>
    </row>
    <row r="24017" spans="1:6">
      <c r="A24017">
        <v>2028</v>
      </c>
      <c r="B24017" t="s">
        <v>1066</v>
      </c>
      <c r="C24017" t="s">
        <v>1013</v>
      </c>
      <c r="D24017" t="s">
        <v>972</v>
      </c>
      <c r="E24017" t="s">
        <v>1016</v>
      </c>
      <c r="F24017" s="86">
        <v>53446122.605058298</v>
      </c>
    </row>
    <row r="24018" spans="1:6">
      <c r="A24018">
        <v>2029</v>
      </c>
      <c r="B24018" t="s">
        <v>1066</v>
      </c>
      <c r="C24018" t="s">
        <v>1013</v>
      </c>
      <c r="D24018" t="s">
        <v>972</v>
      </c>
      <c r="E24018" t="s">
        <v>1016</v>
      </c>
      <c r="F24018" s="86">
        <v>53294099.427767903</v>
      </c>
    </row>
    <row r="24019" spans="1:6">
      <c r="A24019">
        <v>2030</v>
      </c>
      <c r="B24019" t="s">
        <v>1066</v>
      </c>
      <c r="C24019" t="s">
        <v>1013</v>
      </c>
      <c r="D24019" t="s">
        <v>972</v>
      </c>
      <c r="E24019" t="s">
        <v>1016</v>
      </c>
      <c r="F24019" s="86">
        <v>53226029.348384202</v>
      </c>
    </row>
    <row r="24020" spans="1:6">
      <c r="A24020">
        <v>2031</v>
      </c>
      <c r="B24020" t="s">
        <v>1066</v>
      </c>
      <c r="C24020" t="s">
        <v>1013</v>
      </c>
      <c r="D24020" t="s">
        <v>972</v>
      </c>
      <c r="E24020" t="s">
        <v>1016</v>
      </c>
      <c r="F24020" s="86">
        <v>53183935.437224999</v>
      </c>
    </row>
    <row r="24021" spans="1:6">
      <c r="A24021">
        <v>2032</v>
      </c>
      <c r="B24021" t="s">
        <v>1066</v>
      </c>
      <c r="C24021" t="s">
        <v>1013</v>
      </c>
      <c r="D24021" t="s">
        <v>972</v>
      </c>
      <c r="E24021" t="s">
        <v>1016</v>
      </c>
      <c r="F24021" s="86">
        <v>53171103.836053804</v>
      </c>
    </row>
    <row r="24022" spans="1:6">
      <c r="A24022">
        <v>2033</v>
      </c>
      <c r="B24022" t="s">
        <v>1066</v>
      </c>
      <c r="C24022" t="s">
        <v>1013</v>
      </c>
      <c r="D24022" t="s">
        <v>972</v>
      </c>
      <c r="E24022" t="s">
        <v>1016</v>
      </c>
      <c r="F24022" s="86">
        <v>53193402.655162297</v>
      </c>
    </row>
    <row r="24023" spans="1:6">
      <c r="A24023">
        <v>2034</v>
      </c>
      <c r="B24023" t="s">
        <v>1066</v>
      </c>
      <c r="C24023" t="s">
        <v>1013</v>
      </c>
      <c r="D24023" t="s">
        <v>972</v>
      </c>
      <c r="E24023" t="s">
        <v>1016</v>
      </c>
      <c r="F24023" s="86">
        <v>53189255.857222803</v>
      </c>
    </row>
    <row r="24024" spans="1:6">
      <c r="A24024">
        <v>2035</v>
      </c>
      <c r="B24024" t="s">
        <v>1066</v>
      </c>
      <c r="C24024" t="s">
        <v>1013</v>
      </c>
      <c r="D24024" t="s">
        <v>972</v>
      </c>
      <c r="E24024" t="s">
        <v>1016</v>
      </c>
      <c r="F24024" s="86">
        <v>53095992.024319999</v>
      </c>
    </row>
    <row r="24025" spans="1:6">
      <c r="A24025">
        <v>2036</v>
      </c>
      <c r="B24025" t="s">
        <v>1066</v>
      </c>
      <c r="C24025" t="s">
        <v>1013</v>
      </c>
      <c r="D24025" t="s">
        <v>972</v>
      </c>
      <c r="E24025" t="s">
        <v>1016</v>
      </c>
      <c r="F24025" s="86">
        <v>53019002.4172929</v>
      </c>
    </row>
    <row r="24026" spans="1:6">
      <c r="A24026">
        <v>2037</v>
      </c>
      <c r="B24026" t="s">
        <v>1066</v>
      </c>
      <c r="C24026" t="s">
        <v>1013</v>
      </c>
      <c r="D24026" t="s">
        <v>972</v>
      </c>
      <c r="E24026" t="s">
        <v>1016</v>
      </c>
      <c r="F24026" s="86">
        <v>52963842.180550903</v>
      </c>
    </row>
    <row r="24027" spans="1:6">
      <c r="A24027">
        <v>2038</v>
      </c>
      <c r="B24027" t="s">
        <v>1066</v>
      </c>
      <c r="C24027" t="s">
        <v>1013</v>
      </c>
      <c r="D24027" t="s">
        <v>972</v>
      </c>
      <c r="E24027" t="s">
        <v>1016</v>
      </c>
      <c r="F24027" s="86">
        <v>52948037.403498597</v>
      </c>
    </row>
    <row r="24028" spans="1:6">
      <c r="A24028">
        <v>2039</v>
      </c>
      <c r="B24028" t="s">
        <v>1066</v>
      </c>
      <c r="C24028" t="s">
        <v>1013</v>
      </c>
      <c r="D24028" t="s">
        <v>972</v>
      </c>
      <c r="E24028" t="s">
        <v>1016</v>
      </c>
      <c r="F24028" s="86">
        <v>52934110.421739601</v>
      </c>
    </row>
    <row r="24029" spans="1:6">
      <c r="A24029">
        <v>2040</v>
      </c>
      <c r="B24029" t="s">
        <v>1066</v>
      </c>
      <c r="C24029" t="s">
        <v>1013</v>
      </c>
      <c r="D24029" t="s">
        <v>972</v>
      </c>
      <c r="E24029" t="s">
        <v>1016</v>
      </c>
      <c r="F24029" s="86">
        <v>52963998.663492002</v>
      </c>
    </row>
    <row r="24030" spans="1:6">
      <c r="A24030">
        <v>2041</v>
      </c>
      <c r="B24030" t="s">
        <v>1066</v>
      </c>
      <c r="C24030" t="s">
        <v>1013</v>
      </c>
      <c r="D24030" t="s">
        <v>972</v>
      </c>
      <c r="E24030" t="s">
        <v>1016</v>
      </c>
      <c r="F24030" s="86">
        <v>52988879.451128803</v>
      </c>
    </row>
    <row r="24031" spans="1:6">
      <c r="A24031">
        <v>2042</v>
      </c>
      <c r="B24031" t="s">
        <v>1066</v>
      </c>
      <c r="C24031" t="s">
        <v>1013</v>
      </c>
      <c r="D24031" t="s">
        <v>972</v>
      </c>
      <c r="E24031" t="s">
        <v>1016</v>
      </c>
      <c r="F24031" s="86">
        <v>52977769.1623099</v>
      </c>
    </row>
    <row r="24032" spans="1:6">
      <c r="A24032">
        <v>2043</v>
      </c>
      <c r="B24032" t="s">
        <v>1066</v>
      </c>
      <c r="C24032" t="s">
        <v>1013</v>
      </c>
      <c r="D24032" t="s">
        <v>972</v>
      </c>
      <c r="E24032" t="s">
        <v>1016</v>
      </c>
      <c r="F24032" s="86">
        <v>52926677.482036799</v>
      </c>
    </row>
    <row r="24033" spans="1:6">
      <c r="A24033">
        <v>2044</v>
      </c>
      <c r="B24033" t="s">
        <v>1066</v>
      </c>
      <c r="C24033" t="s">
        <v>1013</v>
      </c>
      <c r="D24033" t="s">
        <v>972</v>
      </c>
      <c r="E24033" t="s">
        <v>1016</v>
      </c>
      <c r="F24033" s="86">
        <v>52860093.990593597</v>
      </c>
    </row>
    <row r="24034" spans="1:6">
      <c r="A24034">
        <v>2045</v>
      </c>
      <c r="B24034" t="s">
        <v>1066</v>
      </c>
      <c r="C24034" t="s">
        <v>1013</v>
      </c>
      <c r="D24034" t="s">
        <v>972</v>
      </c>
      <c r="E24034" t="s">
        <v>1016</v>
      </c>
      <c r="F24034" s="86">
        <v>52784825.695918702</v>
      </c>
    </row>
    <row r="24035" spans="1:6">
      <c r="A24035">
        <v>2046</v>
      </c>
      <c r="B24035" t="s">
        <v>1066</v>
      </c>
      <c r="C24035" t="s">
        <v>1013</v>
      </c>
      <c r="D24035" t="s">
        <v>972</v>
      </c>
      <c r="E24035" t="s">
        <v>1016</v>
      </c>
      <c r="F24035" s="86">
        <v>52716442.650652699</v>
      </c>
    </row>
    <row r="24036" spans="1:6">
      <c r="A24036">
        <v>2047</v>
      </c>
      <c r="B24036" t="s">
        <v>1066</v>
      </c>
      <c r="C24036" t="s">
        <v>1013</v>
      </c>
      <c r="D24036" t="s">
        <v>972</v>
      </c>
      <c r="E24036" t="s">
        <v>1016</v>
      </c>
      <c r="F24036" s="86">
        <v>52665350.970379703</v>
      </c>
    </row>
    <row r="24037" spans="1:6">
      <c r="A24037">
        <v>2048</v>
      </c>
      <c r="B24037" t="s">
        <v>1066</v>
      </c>
      <c r="C24037" t="s">
        <v>1013</v>
      </c>
      <c r="D24037" t="s">
        <v>972</v>
      </c>
      <c r="E24037" t="s">
        <v>1016</v>
      </c>
      <c r="F24037" s="86">
        <v>52595403.095702603</v>
      </c>
    </row>
    <row r="24038" spans="1:6">
      <c r="A24038">
        <v>2049</v>
      </c>
      <c r="B24038" t="s">
        <v>1066</v>
      </c>
      <c r="C24038" t="s">
        <v>1013</v>
      </c>
      <c r="D24038" t="s">
        <v>972</v>
      </c>
      <c r="E24038" t="s">
        <v>1016</v>
      </c>
      <c r="F24038" s="86">
        <v>52546815.142487302</v>
      </c>
    </row>
    <row r="24039" spans="1:6">
      <c r="A24039">
        <v>2050</v>
      </c>
      <c r="B24039" t="s">
        <v>1066</v>
      </c>
      <c r="C24039" t="s">
        <v>1013</v>
      </c>
      <c r="D24039" t="s">
        <v>972</v>
      </c>
      <c r="E24039" t="s">
        <v>1016</v>
      </c>
      <c r="F24039" s="86">
        <v>52492906.769274198</v>
      </c>
    </row>
    <row r="24040" spans="1:6">
      <c r="A24040">
        <v>2017</v>
      </c>
      <c r="B24040" t="s">
        <v>1067</v>
      </c>
      <c r="C24040" t="s">
        <v>1013</v>
      </c>
      <c r="D24040" t="s">
        <v>972</v>
      </c>
      <c r="E24040" t="s">
        <v>1016</v>
      </c>
      <c r="F24040" s="86">
        <v>6992193.9825017303</v>
      </c>
    </row>
    <row r="24041" spans="1:6">
      <c r="A24041">
        <v>2018</v>
      </c>
      <c r="B24041" t="s">
        <v>1067</v>
      </c>
      <c r="C24041" t="s">
        <v>1013</v>
      </c>
      <c r="D24041" t="s">
        <v>972</v>
      </c>
      <c r="E24041" t="s">
        <v>1016</v>
      </c>
      <c r="F24041" s="86">
        <v>6867083.7644782299</v>
      </c>
    </row>
    <row r="24042" spans="1:6">
      <c r="A24042">
        <v>2019</v>
      </c>
      <c r="B24042" t="s">
        <v>1067</v>
      </c>
      <c r="C24042" t="s">
        <v>1013</v>
      </c>
      <c r="D24042" t="s">
        <v>972</v>
      </c>
      <c r="E24042" t="s">
        <v>1016</v>
      </c>
      <c r="F24042" s="86">
        <v>6701759.5478043202</v>
      </c>
    </row>
    <row r="24043" spans="1:6">
      <c r="A24043">
        <v>2020</v>
      </c>
      <c r="B24043" t="s">
        <v>1067</v>
      </c>
      <c r="C24043" t="s">
        <v>1013</v>
      </c>
      <c r="D24043" t="s">
        <v>972</v>
      </c>
      <c r="E24043" t="s">
        <v>1016</v>
      </c>
      <c r="F24043" s="86">
        <v>6546796.4257907504</v>
      </c>
    </row>
    <row r="24044" spans="1:6">
      <c r="A24044">
        <v>2021</v>
      </c>
      <c r="B24044" t="s">
        <v>1067</v>
      </c>
      <c r="C24044" t="s">
        <v>1013</v>
      </c>
      <c r="D24044" t="s">
        <v>972</v>
      </c>
      <c r="E24044" t="s">
        <v>1016</v>
      </c>
      <c r="F24044" s="86">
        <v>6438532.2375676604</v>
      </c>
    </row>
    <row r="24045" spans="1:6">
      <c r="A24045">
        <v>2022</v>
      </c>
      <c r="B24045" t="s">
        <v>1067</v>
      </c>
      <c r="C24045" t="s">
        <v>1013</v>
      </c>
      <c r="D24045" t="s">
        <v>972</v>
      </c>
      <c r="E24045" t="s">
        <v>1016</v>
      </c>
      <c r="F24045" s="86">
        <v>6416329.8918669596</v>
      </c>
    </row>
    <row r="24046" spans="1:6">
      <c r="A24046">
        <v>2023</v>
      </c>
      <c r="B24046" t="s">
        <v>1067</v>
      </c>
      <c r="C24046" t="s">
        <v>1013</v>
      </c>
      <c r="D24046" t="s">
        <v>972</v>
      </c>
      <c r="E24046" t="s">
        <v>1016</v>
      </c>
      <c r="F24046" s="86">
        <v>6409215.8902653502</v>
      </c>
    </row>
    <row r="24047" spans="1:6">
      <c r="A24047">
        <v>2024</v>
      </c>
      <c r="B24047" t="s">
        <v>1067</v>
      </c>
      <c r="C24047" t="s">
        <v>1013</v>
      </c>
      <c r="D24047" t="s">
        <v>972</v>
      </c>
      <c r="E24047" t="s">
        <v>1016</v>
      </c>
      <c r="F24047" s="86">
        <v>6399742.8894330496</v>
      </c>
    </row>
    <row r="24048" spans="1:6">
      <c r="A24048">
        <v>2025</v>
      </c>
      <c r="B24048" t="s">
        <v>1067</v>
      </c>
      <c r="C24048" t="s">
        <v>1013</v>
      </c>
      <c r="D24048" t="s">
        <v>972</v>
      </c>
      <c r="E24048" t="s">
        <v>1016</v>
      </c>
      <c r="F24048" s="86">
        <v>6386773.01915289</v>
      </c>
    </row>
    <row r="24049" spans="1:6">
      <c r="A24049">
        <v>2026</v>
      </c>
      <c r="B24049" t="s">
        <v>1067</v>
      </c>
      <c r="C24049" t="s">
        <v>1013</v>
      </c>
      <c r="D24049" t="s">
        <v>972</v>
      </c>
      <c r="E24049" t="s">
        <v>1016</v>
      </c>
      <c r="F24049" s="86">
        <v>6373627.3803025903</v>
      </c>
    </row>
    <row r="24050" spans="1:6">
      <c r="A24050">
        <v>2027</v>
      </c>
      <c r="B24050" t="s">
        <v>1067</v>
      </c>
      <c r="C24050" t="s">
        <v>1013</v>
      </c>
      <c r="D24050" t="s">
        <v>972</v>
      </c>
      <c r="E24050" t="s">
        <v>1016</v>
      </c>
      <c r="F24050" s="86">
        <v>6344181.51931703</v>
      </c>
    </row>
    <row r="24051" spans="1:6">
      <c r="A24051">
        <v>2028</v>
      </c>
      <c r="B24051" t="s">
        <v>1067</v>
      </c>
      <c r="C24051" t="s">
        <v>1013</v>
      </c>
      <c r="D24051" t="s">
        <v>972</v>
      </c>
      <c r="E24051" t="s">
        <v>1016</v>
      </c>
      <c r="F24051" s="86">
        <v>6319268.6372453496</v>
      </c>
    </row>
    <row r="24052" spans="1:6">
      <c r="A24052">
        <v>2029</v>
      </c>
      <c r="B24052" t="s">
        <v>1067</v>
      </c>
      <c r="C24052" t="s">
        <v>1013</v>
      </c>
      <c r="D24052" t="s">
        <v>972</v>
      </c>
      <c r="E24052" t="s">
        <v>1016</v>
      </c>
      <c r="F24052" s="86">
        <v>6301293.98820516</v>
      </c>
    </row>
    <row r="24053" spans="1:6">
      <c r="A24053">
        <v>2030</v>
      </c>
      <c r="B24053" t="s">
        <v>1067</v>
      </c>
      <c r="C24053" t="s">
        <v>1013</v>
      </c>
      <c r="D24053" t="s">
        <v>972</v>
      </c>
      <c r="E24053" t="s">
        <v>1016</v>
      </c>
      <c r="F24053" s="86">
        <v>6293245.6378886504</v>
      </c>
    </row>
    <row r="24054" spans="1:6">
      <c r="A24054">
        <v>2031</v>
      </c>
      <c r="B24054" t="s">
        <v>1067</v>
      </c>
      <c r="C24054" t="s">
        <v>1013</v>
      </c>
      <c r="D24054" t="s">
        <v>972</v>
      </c>
      <c r="E24054" t="s">
        <v>1016</v>
      </c>
      <c r="F24054" s="86">
        <v>6288268.6120607397</v>
      </c>
    </row>
    <row r="24055" spans="1:6">
      <c r="A24055">
        <v>2032</v>
      </c>
      <c r="B24055" t="s">
        <v>1067</v>
      </c>
      <c r="C24055" t="s">
        <v>1013</v>
      </c>
      <c r="D24055" t="s">
        <v>972</v>
      </c>
      <c r="E24055" t="s">
        <v>1016</v>
      </c>
      <c r="F24055" s="86">
        <v>6286751.4517711904</v>
      </c>
    </row>
    <row r="24056" spans="1:6">
      <c r="A24056">
        <v>2033</v>
      </c>
      <c r="B24056" t="s">
        <v>1067</v>
      </c>
      <c r="C24056" t="s">
        <v>1013</v>
      </c>
      <c r="D24056" t="s">
        <v>972</v>
      </c>
      <c r="E24056" t="s">
        <v>1016</v>
      </c>
      <c r="F24056" s="86">
        <v>6289387.9803231498</v>
      </c>
    </row>
    <row r="24057" spans="1:6">
      <c r="A24057">
        <v>2034</v>
      </c>
      <c r="B24057" t="s">
        <v>1067</v>
      </c>
      <c r="C24057" t="s">
        <v>1013</v>
      </c>
      <c r="D24057" t="s">
        <v>972</v>
      </c>
      <c r="E24057" t="s">
        <v>1016</v>
      </c>
      <c r="F24057" s="86">
        <v>6288897.6785222599</v>
      </c>
    </row>
    <row r="24058" spans="1:6">
      <c r="A24058">
        <v>2035</v>
      </c>
      <c r="B24058" t="s">
        <v>1067</v>
      </c>
      <c r="C24058" t="s">
        <v>1013</v>
      </c>
      <c r="D24058" t="s">
        <v>972</v>
      </c>
      <c r="E24058" t="s">
        <v>1016</v>
      </c>
      <c r="F24058" s="86">
        <v>6277870.5134909097</v>
      </c>
    </row>
    <row r="24059" spans="1:6">
      <c r="A24059">
        <v>2036</v>
      </c>
      <c r="B24059" t="s">
        <v>1067</v>
      </c>
      <c r="C24059" t="s">
        <v>1013</v>
      </c>
      <c r="D24059" t="s">
        <v>972</v>
      </c>
      <c r="E24059" t="s">
        <v>1016</v>
      </c>
      <c r="F24059" s="86">
        <v>6268767.5517536197</v>
      </c>
    </row>
    <row r="24060" spans="1:6">
      <c r="A24060">
        <v>2037</v>
      </c>
      <c r="B24060" t="s">
        <v>1067</v>
      </c>
      <c r="C24060" t="s">
        <v>1013</v>
      </c>
      <c r="D24060" t="s">
        <v>972</v>
      </c>
      <c r="E24060" t="s">
        <v>1016</v>
      </c>
      <c r="F24060" s="86">
        <v>6262245.6127040302</v>
      </c>
    </row>
    <row r="24061" spans="1:6">
      <c r="A24061">
        <v>2038</v>
      </c>
      <c r="B24061" t="s">
        <v>1067</v>
      </c>
      <c r="C24061" t="s">
        <v>1013</v>
      </c>
      <c r="D24061" t="s">
        <v>972</v>
      </c>
      <c r="E24061" t="s">
        <v>1016</v>
      </c>
      <c r="F24061" s="86">
        <v>6260376.9152742196</v>
      </c>
    </row>
    <row r="24062" spans="1:6">
      <c r="A24062">
        <v>2039</v>
      </c>
      <c r="B24062" t="s">
        <v>1067</v>
      </c>
      <c r="C24062" t="s">
        <v>1013</v>
      </c>
      <c r="D24062" t="s">
        <v>972</v>
      </c>
      <c r="E24062" t="s">
        <v>1016</v>
      </c>
      <c r="F24062" s="86">
        <v>6258730.2413014201</v>
      </c>
    </row>
    <row r="24063" spans="1:6">
      <c r="A24063">
        <v>2040</v>
      </c>
      <c r="B24063" t="s">
        <v>1067</v>
      </c>
      <c r="C24063" t="s">
        <v>1013</v>
      </c>
      <c r="D24063" t="s">
        <v>972</v>
      </c>
      <c r="E24063" t="s">
        <v>1016</v>
      </c>
      <c r="F24063" s="86">
        <v>6262264.1146587804</v>
      </c>
    </row>
    <row r="24064" spans="1:6">
      <c r="A24064">
        <v>2041</v>
      </c>
      <c r="B24064" t="s">
        <v>1067</v>
      </c>
      <c r="C24064" t="s">
        <v>1013</v>
      </c>
      <c r="D24064" t="s">
        <v>972</v>
      </c>
      <c r="E24064" t="s">
        <v>1016</v>
      </c>
      <c r="F24064" s="86">
        <v>6265205.92546413</v>
      </c>
    </row>
    <row r="24065" spans="1:6">
      <c r="A24065">
        <v>2042</v>
      </c>
      <c r="B24065" t="s">
        <v>1067</v>
      </c>
      <c r="C24065" t="s">
        <v>1013</v>
      </c>
      <c r="D24065" t="s">
        <v>972</v>
      </c>
      <c r="E24065" t="s">
        <v>1016</v>
      </c>
      <c r="F24065" s="86">
        <v>6263892.2866768399</v>
      </c>
    </row>
    <row r="24066" spans="1:6">
      <c r="A24066">
        <v>2043</v>
      </c>
      <c r="B24066" t="s">
        <v>1067</v>
      </c>
      <c r="C24066" t="s">
        <v>1013</v>
      </c>
      <c r="D24066" t="s">
        <v>972</v>
      </c>
      <c r="E24066" t="s">
        <v>1016</v>
      </c>
      <c r="F24066" s="86">
        <v>6257851.3984507704</v>
      </c>
    </row>
    <row r="24067" spans="1:6">
      <c r="A24067">
        <v>2044</v>
      </c>
      <c r="B24067" t="s">
        <v>1067</v>
      </c>
      <c r="C24067" t="s">
        <v>1013</v>
      </c>
      <c r="D24067" t="s">
        <v>972</v>
      </c>
      <c r="E24067" t="s">
        <v>1016</v>
      </c>
      <c r="F24067" s="86">
        <v>6249978.8167043896</v>
      </c>
    </row>
    <row r="24068" spans="1:6">
      <c r="A24068">
        <v>2045</v>
      </c>
      <c r="B24068" t="s">
        <v>1067</v>
      </c>
      <c r="C24068" t="s">
        <v>1013</v>
      </c>
      <c r="D24068" t="s">
        <v>972</v>
      </c>
      <c r="E24068" t="s">
        <v>1016</v>
      </c>
      <c r="F24068" s="86">
        <v>6241079.3764693597</v>
      </c>
    </row>
    <row r="24069" spans="1:6">
      <c r="A24069">
        <v>2046</v>
      </c>
      <c r="B24069" t="s">
        <v>1067</v>
      </c>
      <c r="C24069" t="s">
        <v>1013</v>
      </c>
      <c r="D24069" t="s">
        <v>972</v>
      </c>
      <c r="E24069" t="s">
        <v>1016</v>
      </c>
      <c r="F24069" s="86">
        <v>6232994.0222433498</v>
      </c>
    </row>
    <row r="24070" spans="1:6">
      <c r="A24070">
        <v>2047</v>
      </c>
      <c r="B24070" t="s">
        <v>1067</v>
      </c>
      <c r="C24070" t="s">
        <v>1013</v>
      </c>
      <c r="D24070" t="s">
        <v>972</v>
      </c>
      <c r="E24070" t="s">
        <v>1016</v>
      </c>
      <c r="F24070" s="86">
        <v>6226953.1340172803</v>
      </c>
    </row>
    <row r="24071" spans="1:6">
      <c r="A24071">
        <v>2048</v>
      </c>
      <c r="B24071" t="s">
        <v>1067</v>
      </c>
      <c r="C24071" t="s">
        <v>1013</v>
      </c>
      <c r="D24071" t="s">
        <v>972</v>
      </c>
      <c r="E24071" t="s">
        <v>1016</v>
      </c>
      <c r="F24071" s="86">
        <v>6218682.7602437697</v>
      </c>
    </row>
    <row r="24072" spans="1:6">
      <c r="A24072">
        <v>2049</v>
      </c>
      <c r="B24072" t="s">
        <v>1067</v>
      </c>
      <c r="C24072" t="s">
        <v>1013</v>
      </c>
      <c r="D24072" t="s">
        <v>972</v>
      </c>
      <c r="E24072" t="s">
        <v>1016</v>
      </c>
      <c r="F24072" s="86">
        <v>6212937.9032937102</v>
      </c>
    </row>
    <row r="24073" spans="1:6">
      <c r="A24073">
        <v>2050</v>
      </c>
      <c r="B24073" t="s">
        <v>1067</v>
      </c>
      <c r="C24073" t="s">
        <v>1013</v>
      </c>
      <c r="D24073" t="s">
        <v>972</v>
      </c>
      <c r="E24073" t="s">
        <v>1016</v>
      </c>
      <c r="F24073" s="86">
        <v>6206563.9798821304</v>
      </c>
    </row>
    <row r="24074" spans="1:6">
      <c r="A24074">
        <v>2017</v>
      </c>
      <c r="B24074" t="s">
        <v>1068</v>
      </c>
      <c r="C24074" t="s">
        <v>1013</v>
      </c>
      <c r="D24074" t="s">
        <v>972</v>
      </c>
      <c r="E24074" t="s">
        <v>1016</v>
      </c>
      <c r="F24074" s="86">
        <v>1785414.3249230001</v>
      </c>
    </row>
    <row r="24075" spans="1:6">
      <c r="A24075">
        <v>2018</v>
      </c>
      <c r="B24075" t="s">
        <v>1068</v>
      </c>
      <c r="C24075" t="s">
        <v>1013</v>
      </c>
      <c r="D24075" t="s">
        <v>972</v>
      </c>
      <c r="E24075" t="s">
        <v>1016</v>
      </c>
      <c r="F24075" s="86">
        <v>1753468.1895594201</v>
      </c>
    </row>
    <row r="24076" spans="1:6">
      <c r="A24076">
        <v>2019</v>
      </c>
      <c r="B24076" t="s">
        <v>1068</v>
      </c>
      <c r="C24076" t="s">
        <v>1013</v>
      </c>
      <c r="D24076" t="s">
        <v>972</v>
      </c>
      <c r="E24076" t="s">
        <v>1016</v>
      </c>
      <c r="F24076" s="86">
        <v>1711253.6535432599</v>
      </c>
    </row>
    <row r="24077" spans="1:6">
      <c r="A24077">
        <v>2020</v>
      </c>
      <c r="B24077" t="s">
        <v>1068</v>
      </c>
      <c r="C24077" t="s">
        <v>1013</v>
      </c>
      <c r="D24077" t="s">
        <v>972</v>
      </c>
      <c r="E24077" t="s">
        <v>1016</v>
      </c>
      <c r="F24077" s="86">
        <v>1671684.7602073201</v>
      </c>
    </row>
    <row r="24078" spans="1:6">
      <c r="A24078">
        <v>2021</v>
      </c>
      <c r="B24078" t="s">
        <v>1068</v>
      </c>
      <c r="C24078" t="s">
        <v>1013</v>
      </c>
      <c r="D24078" t="s">
        <v>972</v>
      </c>
      <c r="E24078" t="s">
        <v>1016</v>
      </c>
      <c r="F24078" s="86">
        <v>1644040.1563800499</v>
      </c>
    </row>
    <row r="24079" spans="1:6">
      <c r="A24079">
        <v>2022</v>
      </c>
      <c r="B24079" t="s">
        <v>1068</v>
      </c>
      <c r="C24079" t="s">
        <v>1013</v>
      </c>
      <c r="D24079" t="s">
        <v>972</v>
      </c>
      <c r="E24079" t="s">
        <v>1016</v>
      </c>
      <c r="F24079" s="86">
        <v>1638370.9220653099</v>
      </c>
    </row>
    <row r="24080" spans="1:6">
      <c r="A24080">
        <v>2023</v>
      </c>
      <c r="B24080" t="s">
        <v>1068</v>
      </c>
      <c r="C24080" t="s">
        <v>1013</v>
      </c>
      <c r="D24080" t="s">
        <v>972</v>
      </c>
      <c r="E24080" t="s">
        <v>1016</v>
      </c>
      <c r="F24080" s="86">
        <v>1636554.40490363</v>
      </c>
    </row>
    <row r="24081" spans="1:6">
      <c r="A24081">
        <v>2024</v>
      </c>
      <c r="B24081" t="s">
        <v>1068</v>
      </c>
      <c r="C24081" t="s">
        <v>1013</v>
      </c>
      <c r="D24081" t="s">
        <v>972</v>
      </c>
      <c r="E24081" t="s">
        <v>1016</v>
      </c>
      <c r="F24081" s="86">
        <v>1634135.5315960101</v>
      </c>
    </row>
    <row r="24082" spans="1:6">
      <c r="A24082">
        <v>2025</v>
      </c>
      <c r="B24082" t="s">
        <v>1068</v>
      </c>
      <c r="C24082" t="s">
        <v>1013</v>
      </c>
      <c r="D24082" t="s">
        <v>972</v>
      </c>
      <c r="E24082" t="s">
        <v>1016</v>
      </c>
      <c r="F24082" s="86">
        <v>1630823.75388381</v>
      </c>
    </row>
    <row r="24083" spans="1:6">
      <c r="A24083">
        <v>2026</v>
      </c>
      <c r="B24083" t="s">
        <v>1068</v>
      </c>
      <c r="C24083" t="s">
        <v>1013</v>
      </c>
      <c r="D24083" t="s">
        <v>972</v>
      </c>
      <c r="E24083" t="s">
        <v>1016</v>
      </c>
      <c r="F24083" s="86">
        <v>1627467.0947332899</v>
      </c>
    </row>
    <row r="24084" spans="1:6">
      <c r="A24084">
        <v>2027</v>
      </c>
      <c r="B24084" t="s">
        <v>1068</v>
      </c>
      <c r="C24084" t="s">
        <v>1013</v>
      </c>
      <c r="D24084" t="s">
        <v>972</v>
      </c>
      <c r="E24084" t="s">
        <v>1016</v>
      </c>
      <c r="F24084" s="86">
        <v>1619948.27272336</v>
      </c>
    </row>
    <row r="24085" spans="1:6">
      <c r="A24085">
        <v>2028</v>
      </c>
      <c r="B24085" t="s">
        <v>1068</v>
      </c>
      <c r="C24085" t="s">
        <v>1013</v>
      </c>
      <c r="D24085" t="s">
        <v>972</v>
      </c>
      <c r="E24085" t="s">
        <v>1016</v>
      </c>
      <c r="F24085" s="86">
        <v>1613586.9193860299</v>
      </c>
    </row>
    <row r="24086" spans="1:6">
      <c r="A24086">
        <v>2029</v>
      </c>
      <c r="B24086" t="s">
        <v>1068</v>
      </c>
      <c r="C24086" t="s">
        <v>1013</v>
      </c>
      <c r="D24086" t="s">
        <v>972</v>
      </c>
      <c r="E24086" t="s">
        <v>1016</v>
      </c>
      <c r="F24086" s="86">
        <v>1608997.20177205</v>
      </c>
    </row>
    <row r="24087" spans="1:6">
      <c r="A24087">
        <v>2030</v>
      </c>
      <c r="B24087" t="s">
        <v>1068</v>
      </c>
      <c r="C24087" t="s">
        <v>1013</v>
      </c>
      <c r="D24087" t="s">
        <v>972</v>
      </c>
      <c r="E24087" t="s">
        <v>1016</v>
      </c>
      <c r="F24087" s="86">
        <v>1606942.10433295</v>
      </c>
    </row>
    <row r="24088" spans="1:6">
      <c r="A24088">
        <v>2031</v>
      </c>
      <c r="B24088" t="s">
        <v>1068</v>
      </c>
      <c r="C24088" t="s">
        <v>1013</v>
      </c>
      <c r="D24088" t="s">
        <v>972</v>
      </c>
      <c r="E24088" t="s">
        <v>1016</v>
      </c>
      <c r="F24088" s="86">
        <v>1605671.25097407</v>
      </c>
    </row>
    <row r="24089" spans="1:6">
      <c r="A24089">
        <v>2032</v>
      </c>
      <c r="B24089" t="s">
        <v>1068</v>
      </c>
      <c r="C24089" t="s">
        <v>1013</v>
      </c>
      <c r="D24089" t="s">
        <v>972</v>
      </c>
      <c r="E24089" t="s">
        <v>1016</v>
      </c>
      <c r="F24089" s="86">
        <v>1605283.8532958899</v>
      </c>
    </row>
    <row r="24090" spans="1:6">
      <c r="A24090">
        <v>2033</v>
      </c>
      <c r="B24090" t="s">
        <v>1068</v>
      </c>
      <c r="C24090" t="s">
        <v>1013</v>
      </c>
      <c r="D24090" t="s">
        <v>972</v>
      </c>
      <c r="E24090" t="s">
        <v>1016</v>
      </c>
      <c r="F24090" s="86">
        <v>1605957.0748707701</v>
      </c>
    </row>
    <row r="24091" spans="1:6">
      <c r="A24091">
        <v>2034</v>
      </c>
      <c r="B24091" t="s">
        <v>1068</v>
      </c>
      <c r="C24091" t="s">
        <v>1013</v>
      </c>
      <c r="D24091" t="s">
        <v>972</v>
      </c>
      <c r="E24091" t="s">
        <v>1016</v>
      </c>
      <c r="F24091" s="86">
        <v>1605831.87927965</v>
      </c>
    </row>
    <row r="24092" spans="1:6">
      <c r="A24092">
        <v>2035</v>
      </c>
      <c r="B24092" t="s">
        <v>1068</v>
      </c>
      <c r="C24092" t="s">
        <v>1013</v>
      </c>
      <c r="D24092" t="s">
        <v>972</v>
      </c>
      <c r="E24092" t="s">
        <v>1016</v>
      </c>
      <c r="F24092" s="86">
        <v>1603016.1595699999</v>
      </c>
    </row>
    <row r="24093" spans="1:6">
      <c r="A24093">
        <v>2036</v>
      </c>
      <c r="B24093" t="s">
        <v>1068</v>
      </c>
      <c r="C24093" t="s">
        <v>1013</v>
      </c>
      <c r="D24093" t="s">
        <v>972</v>
      </c>
      <c r="E24093" t="s">
        <v>1016</v>
      </c>
      <c r="F24093" s="86">
        <v>1600691.7735009501</v>
      </c>
    </row>
    <row r="24094" spans="1:6">
      <c r="A24094">
        <v>2037</v>
      </c>
      <c r="B24094" t="s">
        <v>1068</v>
      </c>
      <c r="C24094" t="s">
        <v>1013</v>
      </c>
      <c r="D24094" t="s">
        <v>972</v>
      </c>
      <c r="E24094" t="s">
        <v>1016</v>
      </c>
      <c r="F24094" s="86">
        <v>1599026.4359209901</v>
      </c>
    </row>
    <row r="24095" spans="1:6">
      <c r="A24095">
        <v>2038</v>
      </c>
      <c r="B24095" t="s">
        <v>1068</v>
      </c>
      <c r="C24095" t="s">
        <v>1013</v>
      </c>
      <c r="D24095" t="s">
        <v>972</v>
      </c>
      <c r="E24095" t="s">
        <v>1016</v>
      </c>
      <c r="F24095" s="86">
        <v>1598549.2753661701</v>
      </c>
    </row>
    <row r="24096" spans="1:6">
      <c r="A24096">
        <v>2039</v>
      </c>
      <c r="B24096" t="s">
        <v>1068</v>
      </c>
      <c r="C24096" t="s">
        <v>1013</v>
      </c>
      <c r="D24096" t="s">
        <v>972</v>
      </c>
      <c r="E24096" t="s">
        <v>1016</v>
      </c>
      <c r="F24096" s="86">
        <v>1598128.8071544899</v>
      </c>
    </row>
    <row r="24097" spans="1:6">
      <c r="A24097">
        <v>2040</v>
      </c>
      <c r="B24097" t="s">
        <v>1068</v>
      </c>
      <c r="C24097" t="s">
        <v>1013</v>
      </c>
      <c r="D24097" t="s">
        <v>972</v>
      </c>
      <c r="E24097" t="s">
        <v>1016</v>
      </c>
      <c r="F24097" s="86">
        <v>1599031.1602829201</v>
      </c>
    </row>
    <row r="24098" spans="1:6">
      <c r="A24098">
        <v>2041</v>
      </c>
      <c r="B24098" t="s">
        <v>1068</v>
      </c>
      <c r="C24098" t="s">
        <v>1013</v>
      </c>
      <c r="D24098" t="s">
        <v>972</v>
      </c>
      <c r="E24098" t="s">
        <v>1016</v>
      </c>
      <c r="F24098" s="86">
        <v>1599782.3338296299</v>
      </c>
    </row>
    <row r="24099" spans="1:6">
      <c r="A24099">
        <v>2042</v>
      </c>
      <c r="B24099" t="s">
        <v>1068</v>
      </c>
      <c r="C24099" t="s">
        <v>1013</v>
      </c>
      <c r="D24099" t="s">
        <v>972</v>
      </c>
      <c r="E24099" t="s">
        <v>1016</v>
      </c>
      <c r="F24099" s="86">
        <v>1599446.90413267</v>
      </c>
    </row>
    <row r="24100" spans="1:6">
      <c r="A24100">
        <v>2043</v>
      </c>
      <c r="B24100" t="s">
        <v>1068</v>
      </c>
      <c r="C24100" t="s">
        <v>1013</v>
      </c>
      <c r="D24100" t="s">
        <v>972</v>
      </c>
      <c r="E24100" t="s">
        <v>1016</v>
      </c>
      <c r="F24100" s="86">
        <v>1597904.3999628699</v>
      </c>
    </row>
    <row r="24101" spans="1:6">
      <c r="A24101">
        <v>2044</v>
      </c>
      <c r="B24101" t="s">
        <v>1068</v>
      </c>
      <c r="C24101" t="s">
        <v>1013</v>
      </c>
      <c r="D24101" t="s">
        <v>972</v>
      </c>
      <c r="E24101" t="s">
        <v>1016</v>
      </c>
      <c r="F24101" s="86">
        <v>1595894.1839621</v>
      </c>
    </row>
    <row r="24102" spans="1:6">
      <c r="A24102">
        <v>2045</v>
      </c>
      <c r="B24102" t="s">
        <v>1068</v>
      </c>
      <c r="C24102" t="s">
        <v>1013</v>
      </c>
      <c r="D24102" t="s">
        <v>972</v>
      </c>
      <c r="E24102" t="s">
        <v>1016</v>
      </c>
      <c r="F24102" s="86">
        <v>1593621.7658742699</v>
      </c>
    </row>
    <row r="24103" spans="1:6">
      <c r="A24103">
        <v>2046</v>
      </c>
      <c r="B24103" t="s">
        <v>1068</v>
      </c>
      <c r="C24103" t="s">
        <v>1013</v>
      </c>
      <c r="D24103" t="s">
        <v>972</v>
      </c>
      <c r="E24103" t="s">
        <v>1016</v>
      </c>
      <c r="F24103" s="86">
        <v>1591557.21971132</v>
      </c>
    </row>
    <row r="24104" spans="1:6">
      <c r="A24104">
        <v>2047</v>
      </c>
      <c r="B24104" t="s">
        <v>1068</v>
      </c>
      <c r="C24104" t="s">
        <v>1013</v>
      </c>
      <c r="D24104" t="s">
        <v>972</v>
      </c>
      <c r="E24104" t="s">
        <v>1016</v>
      </c>
      <c r="F24104" s="86">
        <v>1590014.7155415199</v>
      </c>
    </row>
    <row r="24105" spans="1:6">
      <c r="A24105">
        <v>2048</v>
      </c>
      <c r="B24105" t="s">
        <v>1068</v>
      </c>
      <c r="C24105" t="s">
        <v>1013</v>
      </c>
      <c r="D24105" t="s">
        <v>972</v>
      </c>
      <c r="E24105" t="s">
        <v>1016</v>
      </c>
      <c r="F24105" s="86">
        <v>1587902.9257592801</v>
      </c>
    </row>
    <row r="24106" spans="1:6">
      <c r="A24106">
        <v>2049</v>
      </c>
      <c r="B24106" t="s">
        <v>1068</v>
      </c>
      <c r="C24106" t="s">
        <v>1013</v>
      </c>
      <c r="D24106" t="s">
        <v>972</v>
      </c>
      <c r="E24106" t="s">
        <v>1016</v>
      </c>
      <c r="F24106" s="86">
        <v>1586436.01138034</v>
      </c>
    </row>
    <row r="24107" spans="1:6">
      <c r="A24107">
        <v>2050</v>
      </c>
      <c r="B24107" t="s">
        <v>1068</v>
      </c>
      <c r="C24107" t="s">
        <v>1013</v>
      </c>
      <c r="D24107" t="s">
        <v>972</v>
      </c>
      <c r="E24107" t="s">
        <v>1016</v>
      </c>
      <c r="F24107" s="86">
        <v>1584808.4686958101</v>
      </c>
    </row>
    <row r="24108" spans="1:6">
      <c r="A24108">
        <v>2017</v>
      </c>
      <c r="B24108" t="s">
        <v>1069</v>
      </c>
      <c r="C24108" t="s">
        <v>1013</v>
      </c>
      <c r="D24108" t="s">
        <v>972</v>
      </c>
      <c r="E24108" t="s">
        <v>1016</v>
      </c>
      <c r="F24108" s="86">
        <v>20619083.036396101</v>
      </c>
    </row>
    <row r="24109" spans="1:6">
      <c r="A24109">
        <v>2018</v>
      </c>
      <c r="B24109" t="s">
        <v>1069</v>
      </c>
      <c r="C24109" t="s">
        <v>1013</v>
      </c>
      <c r="D24109" t="s">
        <v>972</v>
      </c>
      <c r="E24109" t="s">
        <v>1016</v>
      </c>
      <c r="F24109" s="86">
        <v>20250149.0536456</v>
      </c>
    </row>
    <row r="24110" spans="1:6">
      <c r="A24110">
        <v>2019</v>
      </c>
      <c r="B24110" t="s">
        <v>1069</v>
      </c>
      <c r="C24110" t="s">
        <v>1013</v>
      </c>
      <c r="D24110" t="s">
        <v>972</v>
      </c>
      <c r="E24110" t="s">
        <v>1016</v>
      </c>
      <c r="F24110" s="86">
        <v>19762629.147868201</v>
      </c>
    </row>
    <row r="24111" spans="1:6">
      <c r="A24111">
        <v>2020</v>
      </c>
      <c r="B24111" t="s">
        <v>1069</v>
      </c>
      <c r="C24111" t="s">
        <v>1013</v>
      </c>
      <c r="D24111" t="s">
        <v>972</v>
      </c>
      <c r="E24111" t="s">
        <v>1016</v>
      </c>
      <c r="F24111" s="86">
        <v>19305662.781034999</v>
      </c>
    </row>
    <row r="24112" spans="1:6">
      <c r="A24112">
        <v>2021</v>
      </c>
      <c r="B24112" t="s">
        <v>1069</v>
      </c>
      <c r="C24112" t="s">
        <v>1013</v>
      </c>
      <c r="D24112" t="s">
        <v>972</v>
      </c>
      <c r="E24112" t="s">
        <v>1016</v>
      </c>
      <c r="F24112" s="86">
        <v>18986405.579014301</v>
      </c>
    </row>
    <row r="24113" spans="1:6">
      <c r="A24113">
        <v>2022</v>
      </c>
      <c r="B24113" t="s">
        <v>1069</v>
      </c>
      <c r="C24113" t="s">
        <v>1013</v>
      </c>
      <c r="D24113" t="s">
        <v>972</v>
      </c>
      <c r="E24113" t="s">
        <v>1016</v>
      </c>
      <c r="F24113" s="86">
        <v>18920933.7098483</v>
      </c>
    </row>
    <row r="24114" spans="1:6">
      <c r="A24114">
        <v>2023</v>
      </c>
      <c r="B24114" t="s">
        <v>1069</v>
      </c>
      <c r="C24114" t="s">
        <v>1013</v>
      </c>
      <c r="D24114" t="s">
        <v>972</v>
      </c>
      <c r="E24114" t="s">
        <v>1016</v>
      </c>
      <c r="F24114" s="86">
        <v>18899955.431769598</v>
      </c>
    </row>
    <row r="24115" spans="1:6">
      <c r="A24115">
        <v>2024</v>
      </c>
      <c r="B24115" t="s">
        <v>1069</v>
      </c>
      <c r="C24115" t="s">
        <v>1013</v>
      </c>
      <c r="D24115" t="s">
        <v>972</v>
      </c>
      <c r="E24115" t="s">
        <v>1016</v>
      </c>
      <c r="F24115" s="86">
        <v>18872020.767592199</v>
      </c>
    </row>
    <row r="24116" spans="1:6">
      <c r="A24116">
        <v>2025</v>
      </c>
      <c r="B24116" t="s">
        <v>1069</v>
      </c>
      <c r="C24116" t="s">
        <v>1013</v>
      </c>
      <c r="D24116" t="s">
        <v>972</v>
      </c>
      <c r="E24116" t="s">
        <v>1016</v>
      </c>
      <c r="F24116" s="86">
        <v>18833774.284021001</v>
      </c>
    </row>
    <row r="24117" spans="1:6">
      <c r="A24117">
        <v>2026</v>
      </c>
      <c r="B24117" t="s">
        <v>1069</v>
      </c>
      <c r="C24117" t="s">
        <v>1013</v>
      </c>
      <c r="D24117" t="s">
        <v>972</v>
      </c>
      <c r="E24117" t="s">
        <v>1016</v>
      </c>
      <c r="F24117" s="86">
        <v>18795009.481485602</v>
      </c>
    </row>
    <row r="24118" spans="1:6">
      <c r="A24118">
        <v>2027</v>
      </c>
      <c r="B24118" t="s">
        <v>1069</v>
      </c>
      <c r="C24118" t="s">
        <v>1013</v>
      </c>
      <c r="D24118" t="s">
        <v>972</v>
      </c>
      <c r="E24118" t="s">
        <v>1016</v>
      </c>
      <c r="F24118" s="86">
        <v>18708177.415004201</v>
      </c>
    </row>
    <row r="24119" spans="1:6">
      <c r="A24119">
        <v>2028</v>
      </c>
      <c r="B24119" t="s">
        <v>1069</v>
      </c>
      <c r="C24119" t="s">
        <v>1013</v>
      </c>
      <c r="D24119" t="s">
        <v>972</v>
      </c>
      <c r="E24119" t="s">
        <v>1016</v>
      </c>
      <c r="F24119" s="86">
        <v>18634712.5218109</v>
      </c>
    </row>
    <row r="24120" spans="1:6">
      <c r="A24120">
        <v>2029</v>
      </c>
      <c r="B24120" t="s">
        <v>1069</v>
      </c>
      <c r="C24120" t="s">
        <v>1013</v>
      </c>
      <c r="D24120" t="s">
        <v>972</v>
      </c>
      <c r="E24120" t="s">
        <v>1016</v>
      </c>
      <c r="F24120" s="86">
        <v>18581707.587731902</v>
      </c>
    </row>
    <row r="24121" spans="1:6">
      <c r="A24121">
        <v>2030</v>
      </c>
      <c r="B24121" t="s">
        <v>1069</v>
      </c>
      <c r="C24121" t="s">
        <v>1013</v>
      </c>
      <c r="D24121" t="s">
        <v>972</v>
      </c>
      <c r="E24121" t="s">
        <v>1016</v>
      </c>
      <c r="F24121" s="86">
        <v>18557974.0351592</v>
      </c>
    </row>
    <row r="24122" spans="1:6">
      <c r="A24122">
        <v>2031</v>
      </c>
      <c r="B24122" t="s">
        <v>1069</v>
      </c>
      <c r="C24122" t="s">
        <v>1013</v>
      </c>
      <c r="D24122" t="s">
        <v>972</v>
      </c>
      <c r="E24122" t="s">
        <v>1016</v>
      </c>
      <c r="F24122" s="86">
        <v>18543297.424487799</v>
      </c>
    </row>
    <row r="24123" spans="1:6">
      <c r="A24123">
        <v>2032</v>
      </c>
      <c r="B24123" t="s">
        <v>1069</v>
      </c>
      <c r="C24123" t="s">
        <v>1013</v>
      </c>
      <c r="D24123" t="s">
        <v>972</v>
      </c>
      <c r="E24123" t="s">
        <v>1016</v>
      </c>
      <c r="F24123" s="86">
        <v>18538823.5134282</v>
      </c>
    </row>
    <row r="24124" spans="1:6">
      <c r="A24124">
        <v>2033</v>
      </c>
      <c r="B24124" t="s">
        <v>1069</v>
      </c>
      <c r="C24124" t="s">
        <v>1013</v>
      </c>
      <c r="D24124" t="s">
        <v>972</v>
      </c>
      <c r="E24124" t="s">
        <v>1016</v>
      </c>
      <c r="F24124" s="86">
        <v>18546598.297891598</v>
      </c>
    </row>
    <row r="24125" spans="1:6">
      <c r="A24125">
        <v>2034</v>
      </c>
      <c r="B24125" t="s">
        <v>1069</v>
      </c>
      <c r="C24125" t="s">
        <v>1013</v>
      </c>
      <c r="D24125" t="s">
        <v>972</v>
      </c>
      <c r="E24125" t="s">
        <v>1016</v>
      </c>
      <c r="F24125" s="86">
        <v>18545152.4607809</v>
      </c>
    </row>
    <row r="24126" spans="1:6">
      <c r="A24126">
        <v>2035</v>
      </c>
      <c r="B24126" t="s">
        <v>1069</v>
      </c>
      <c r="C24126" t="s">
        <v>1013</v>
      </c>
      <c r="D24126" t="s">
        <v>972</v>
      </c>
      <c r="E24126" t="s">
        <v>1016</v>
      </c>
      <c r="F24126" s="86">
        <v>18512634.7657618</v>
      </c>
    </row>
    <row r="24127" spans="1:6">
      <c r="A24127">
        <v>2036</v>
      </c>
      <c r="B24127" t="s">
        <v>1069</v>
      </c>
      <c r="C24127" t="s">
        <v>1013</v>
      </c>
      <c r="D24127" t="s">
        <v>972</v>
      </c>
      <c r="E24127" t="s">
        <v>1016</v>
      </c>
      <c r="F24127" s="86">
        <v>18485791.299403701</v>
      </c>
    </row>
    <row r="24128" spans="1:6">
      <c r="A24128">
        <v>2037</v>
      </c>
      <c r="B24128" t="s">
        <v>1069</v>
      </c>
      <c r="C24128" t="s">
        <v>1013</v>
      </c>
      <c r="D24128" t="s">
        <v>972</v>
      </c>
      <c r="E24128" t="s">
        <v>1016</v>
      </c>
      <c r="F24128" s="86">
        <v>18466558.9378362</v>
      </c>
    </row>
    <row r="24129" spans="1:6">
      <c r="A24129">
        <v>2038</v>
      </c>
      <c r="B24129" t="s">
        <v>1069</v>
      </c>
      <c r="C24129" t="s">
        <v>1013</v>
      </c>
      <c r="D24129" t="s">
        <v>972</v>
      </c>
      <c r="E24129" t="s">
        <v>1016</v>
      </c>
      <c r="F24129" s="86">
        <v>18461048.388847999</v>
      </c>
    </row>
    <row r="24130" spans="1:6">
      <c r="A24130">
        <v>2039</v>
      </c>
      <c r="B24130" t="s">
        <v>1069</v>
      </c>
      <c r="C24130" t="s">
        <v>1013</v>
      </c>
      <c r="D24130" t="s">
        <v>972</v>
      </c>
      <c r="E24130" t="s">
        <v>1016</v>
      </c>
      <c r="F24130" s="86">
        <v>18456192.558551598</v>
      </c>
    </row>
    <row r="24131" spans="1:6">
      <c r="A24131">
        <v>2040</v>
      </c>
      <c r="B24131" t="s">
        <v>1069</v>
      </c>
      <c r="C24131" t="s">
        <v>1013</v>
      </c>
      <c r="D24131" t="s">
        <v>972</v>
      </c>
      <c r="E24131" t="s">
        <v>1016</v>
      </c>
      <c r="F24131" s="86">
        <v>18466613.4977271</v>
      </c>
    </row>
    <row r="24132" spans="1:6">
      <c r="A24132">
        <v>2041</v>
      </c>
      <c r="B24132" t="s">
        <v>1069</v>
      </c>
      <c r="C24132" t="s">
        <v>1013</v>
      </c>
      <c r="D24132" t="s">
        <v>972</v>
      </c>
      <c r="E24132" t="s">
        <v>1016</v>
      </c>
      <c r="F24132" s="86">
        <v>18475288.520391598</v>
      </c>
    </row>
    <row r="24133" spans="1:6">
      <c r="A24133">
        <v>2042</v>
      </c>
      <c r="B24133" t="s">
        <v>1069</v>
      </c>
      <c r="C24133" t="s">
        <v>1013</v>
      </c>
      <c r="D24133" t="s">
        <v>972</v>
      </c>
      <c r="E24133" t="s">
        <v>1016</v>
      </c>
      <c r="F24133" s="86">
        <v>18471414.768132601</v>
      </c>
    </row>
    <row r="24134" spans="1:6">
      <c r="A24134">
        <v>2043</v>
      </c>
      <c r="B24134" t="s">
        <v>1069</v>
      </c>
      <c r="C24134" t="s">
        <v>1013</v>
      </c>
      <c r="D24134" t="s">
        <v>972</v>
      </c>
      <c r="E24134" t="s">
        <v>1016</v>
      </c>
      <c r="F24134" s="86">
        <v>18453600.963730399</v>
      </c>
    </row>
    <row r="24135" spans="1:6">
      <c r="A24135">
        <v>2044</v>
      </c>
      <c r="B24135" t="s">
        <v>1069</v>
      </c>
      <c r="C24135" t="s">
        <v>1013</v>
      </c>
      <c r="D24135" t="s">
        <v>972</v>
      </c>
      <c r="E24135" t="s">
        <v>1016</v>
      </c>
      <c r="F24135" s="86">
        <v>18430385.730122</v>
      </c>
    </row>
    <row r="24136" spans="1:6">
      <c r="A24136">
        <v>2045</v>
      </c>
      <c r="B24136" t="s">
        <v>1069</v>
      </c>
      <c r="C24136" t="s">
        <v>1013</v>
      </c>
      <c r="D24136" t="s">
        <v>972</v>
      </c>
      <c r="E24136" t="s">
        <v>1016</v>
      </c>
      <c r="F24136" s="86">
        <v>18404142.4225646</v>
      </c>
    </row>
    <row r="24137" spans="1:6">
      <c r="A24137">
        <v>2046</v>
      </c>
      <c r="B24137" t="s">
        <v>1069</v>
      </c>
      <c r="C24137" t="s">
        <v>1013</v>
      </c>
      <c r="D24137" t="s">
        <v>972</v>
      </c>
      <c r="E24137" t="s">
        <v>1016</v>
      </c>
      <c r="F24137" s="86">
        <v>18380299.750209998</v>
      </c>
    </row>
    <row r="24138" spans="1:6">
      <c r="A24138">
        <v>2047</v>
      </c>
      <c r="B24138" t="s">
        <v>1069</v>
      </c>
      <c r="C24138" t="s">
        <v>1013</v>
      </c>
      <c r="D24138" t="s">
        <v>972</v>
      </c>
      <c r="E24138" t="s">
        <v>1016</v>
      </c>
      <c r="F24138" s="86">
        <v>18362485.945807699</v>
      </c>
    </row>
    <row r="24139" spans="1:6">
      <c r="A24139">
        <v>2048</v>
      </c>
      <c r="B24139" t="s">
        <v>1069</v>
      </c>
      <c r="C24139" t="s">
        <v>1013</v>
      </c>
      <c r="D24139" t="s">
        <v>972</v>
      </c>
      <c r="E24139" t="s">
        <v>1016</v>
      </c>
      <c r="F24139" s="86">
        <v>18338097.674543399</v>
      </c>
    </row>
    <row r="24140" spans="1:6">
      <c r="A24140">
        <v>2049</v>
      </c>
      <c r="B24140" t="s">
        <v>1069</v>
      </c>
      <c r="C24140" t="s">
        <v>1013</v>
      </c>
      <c r="D24140" t="s">
        <v>972</v>
      </c>
      <c r="E24140" t="s">
        <v>1016</v>
      </c>
      <c r="F24140" s="86">
        <v>18321156.8283967</v>
      </c>
    </row>
    <row r="24141" spans="1:6">
      <c r="A24141">
        <v>2050</v>
      </c>
      <c r="B24141" t="s">
        <v>1069</v>
      </c>
      <c r="C24141" t="s">
        <v>1013</v>
      </c>
      <c r="D24141" t="s">
        <v>972</v>
      </c>
      <c r="E24141" t="s">
        <v>1016</v>
      </c>
      <c r="F24141" s="86">
        <v>18302360.945956901</v>
      </c>
    </row>
    <row r="24142" spans="1:6">
      <c r="A24142">
        <v>2017</v>
      </c>
      <c r="B24142" t="s">
        <v>1070</v>
      </c>
      <c r="C24142" t="s">
        <v>1013</v>
      </c>
      <c r="D24142" t="s">
        <v>972</v>
      </c>
      <c r="E24142" t="s">
        <v>1016</v>
      </c>
      <c r="F24142" s="86">
        <v>16494570.5126066</v>
      </c>
    </row>
    <row r="24143" spans="1:6">
      <c r="A24143">
        <v>2018</v>
      </c>
      <c r="B24143" t="s">
        <v>1070</v>
      </c>
      <c r="C24143" t="s">
        <v>1013</v>
      </c>
      <c r="D24143" t="s">
        <v>972</v>
      </c>
      <c r="E24143" t="s">
        <v>1016</v>
      </c>
      <c r="F24143" s="86">
        <v>16199435.77833</v>
      </c>
    </row>
    <row r="24144" spans="1:6">
      <c r="A24144">
        <v>2019</v>
      </c>
      <c r="B24144" t="s">
        <v>1070</v>
      </c>
      <c r="C24144" t="s">
        <v>1013</v>
      </c>
      <c r="D24144" t="s">
        <v>972</v>
      </c>
      <c r="E24144" t="s">
        <v>1016</v>
      </c>
      <c r="F24144" s="86">
        <v>15809436.308035901</v>
      </c>
    </row>
    <row r="24145" spans="1:6">
      <c r="A24145">
        <v>2020</v>
      </c>
      <c r="B24145" t="s">
        <v>1070</v>
      </c>
      <c r="C24145" t="s">
        <v>1013</v>
      </c>
      <c r="D24145" t="s">
        <v>972</v>
      </c>
      <c r="E24145" t="s">
        <v>1016</v>
      </c>
      <c r="F24145" s="86">
        <v>15443878.6376819</v>
      </c>
    </row>
    <row r="24146" spans="1:6">
      <c r="A24146">
        <v>2021</v>
      </c>
      <c r="B24146" t="s">
        <v>1070</v>
      </c>
      <c r="C24146" t="s">
        <v>1013</v>
      </c>
      <c r="D24146" t="s">
        <v>972</v>
      </c>
      <c r="E24146" t="s">
        <v>1016</v>
      </c>
      <c r="F24146" s="86">
        <v>15188483.651343601</v>
      </c>
    </row>
    <row r="24147" spans="1:6">
      <c r="A24147">
        <v>2022</v>
      </c>
      <c r="B24147" t="s">
        <v>1070</v>
      </c>
      <c r="C24147" t="s">
        <v>1013</v>
      </c>
      <c r="D24147" t="s">
        <v>972</v>
      </c>
      <c r="E24147" t="s">
        <v>1016</v>
      </c>
      <c r="F24147" s="86">
        <v>15136108.3657577</v>
      </c>
    </row>
    <row r="24148" spans="1:6">
      <c r="A24148">
        <v>2023</v>
      </c>
      <c r="B24148" t="s">
        <v>1070</v>
      </c>
      <c r="C24148" t="s">
        <v>1013</v>
      </c>
      <c r="D24148" t="s">
        <v>972</v>
      </c>
      <c r="E24148" t="s">
        <v>1016</v>
      </c>
      <c r="F24148" s="86">
        <v>15119326.451334501</v>
      </c>
    </row>
    <row r="24149" spans="1:6">
      <c r="A24149">
        <v>2024</v>
      </c>
      <c r="B24149" t="s">
        <v>1070</v>
      </c>
      <c r="C24149" t="s">
        <v>1013</v>
      </c>
      <c r="D24149" t="s">
        <v>972</v>
      </c>
      <c r="E24149" t="s">
        <v>1016</v>
      </c>
      <c r="F24149" s="86">
        <v>15096979.662817899</v>
      </c>
    </row>
    <row r="24150" spans="1:6">
      <c r="A24150">
        <v>2025</v>
      </c>
      <c r="B24150" t="s">
        <v>1070</v>
      </c>
      <c r="C24150" t="s">
        <v>1013</v>
      </c>
      <c r="D24150" t="s">
        <v>972</v>
      </c>
      <c r="E24150" t="s">
        <v>1016</v>
      </c>
      <c r="F24150" s="86">
        <v>15066383.7668215</v>
      </c>
    </row>
    <row r="24151" spans="1:6">
      <c r="A24151">
        <v>2026</v>
      </c>
      <c r="B24151" t="s">
        <v>1070</v>
      </c>
      <c r="C24151" t="s">
        <v>1013</v>
      </c>
      <c r="D24151" t="s">
        <v>972</v>
      </c>
      <c r="E24151" t="s">
        <v>1016</v>
      </c>
      <c r="F24151" s="86">
        <v>15035373.2331475</v>
      </c>
    </row>
    <row r="24152" spans="1:6">
      <c r="A24152">
        <v>2027</v>
      </c>
      <c r="B24152" t="s">
        <v>1070</v>
      </c>
      <c r="C24152" t="s">
        <v>1013</v>
      </c>
      <c r="D24152" t="s">
        <v>972</v>
      </c>
      <c r="E24152" t="s">
        <v>1016</v>
      </c>
      <c r="F24152" s="86">
        <v>14965910.510639099</v>
      </c>
    </row>
    <row r="24153" spans="1:6">
      <c r="A24153">
        <v>2028</v>
      </c>
      <c r="B24153" t="s">
        <v>1070</v>
      </c>
      <c r="C24153" t="s">
        <v>1013</v>
      </c>
      <c r="D24153" t="s">
        <v>972</v>
      </c>
      <c r="E24153" t="s">
        <v>1016</v>
      </c>
      <c r="F24153" s="86">
        <v>14907141.075604601</v>
      </c>
    </row>
    <row r="24154" spans="1:6">
      <c r="A24154">
        <v>2029</v>
      </c>
      <c r="B24154" t="s">
        <v>1070</v>
      </c>
      <c r="C24154" t="s">
        <v>1013</v>
      </c>
      <c r="D24154" t="s">
        <v>972</v>
      </c>
      <c r="E24154" t="s">
        <v>1016</v>
      </c>
      <c r="F24154" s="86">
        <v>14864738.917315699</v>
      </c>
    </row>
    <row r="24155" spans="1:6">
      <c r="A24155">
        <v>2030</v>
      </c>
      <c r="B24155" t="s">
        <v>1070</v>
      </c>
      <c r="C24155" t="s">
        <v>1013</v>
      </c>
      <c r="D24155" t="s">
        <v>972</v>
      </c>
      <c r="E24155" t="s">
        <v>1016</v>
      </c>
      <c r="F24155" s="86">
        <v>14845752.8762908</v>
      </c>
    </row>
    <row r="24156" spans="1:6">
      <c r="A24156">
        <v>2031</v>
      </c>
      <c r="B24156" t="s">
        <v>1070</v>
      </c>
      <c r="C24156" t="s">
        <v>1013</v>
      </c>
      <c r="D24156" t="s">
        <v>972</v>
      </c>
      <c r="E24156" t="s">
        <v>1016</v>
      </c>
      <c r="F24156" s="86">
        <v>14834012.0831053</v>
      </c>
    </row>
    <row r="24157" spans="1:6">
      <c r="A24157">
        <v>2032</v>
      </c>
      <c r="B24157" t="s">
        <v>1070</v>
      </c>
      <c r="C24157" t="s">
        <v>1013</v>
      </c>
      <c r="D24157" t="s">
        <v>972</v>
      </c>
      <c r="E24157" t="s">
        <v>1016</v>
      </c>
      <c r="F24157" s="86">
        <v>14830433.1052569</v>
      </c>
    </row>
    <row r="24158" spans="1:6">
      <c r="A24158">
        <v>2033</v>
      </c>
      <c r="B24158" t="s">
        <v>1070</v>
      </c>
      <c r="C24158" t="s">
        <v>1013</v>
      </c>
      <c r="D24158" t="s">
        <v>972</v>
      </c>
      <c r="E24158" t="s">
        <v>1016</v>
      </c>
      <c r="F24158" s="86">
        <v>14836652.6704203</v>
      </c>
    </row>
    <row r="24159" spans="1:6">
      <c r="A24159">
        <v>2034</v>
      </c>
      <c r="B24159" t="s">
        <v>1070</v>
      </c>
      <c r="C24159" t="s">
        <v>1013</v>
      </c>
      <c r="D24159" t="s">
        <v>972</v>
      </c>
      <c r="E24159" t="s">
        <v>1016</v>
      </c>
      <c r="F24159" s="86">
        <v>14835496.049530201</v>
      </c>
    </row>
    <row r="24160" spans="1:6">
      <c r="A24160">
        <v>2035</v>
      </c>
      <c r="B24160" t="s">
        <v>1070</v>
      </c>
      <c r="C24160" t="s">
        <v>1013</v>
      </c>
      <c r="D24160" t="s">
        <v>972</v>
      </c>
      <c r="E24160" t="s">
        <v>1016</v>
      </c>
      <c r="F24160" s="86">
        <v>14809482.9910226</v>
      </c>
    </row>
    <row r="24161" spans="1:6">
      <c r="A24161">
        <v>2036</v>
      </c>
      <c r="B24161" t="s">
        <v>1070</v>
      </c>
      <c r="C24161" t="s">
        <v>1013</v>
      </c>
      <c r="D24161" t="s">
        <v>972</v>
      </c>
      <c r="E24161" t="s">
        <v>1016</v>
      </c>
      <c r="F24161" s="86">
        <v>14788009.1239323</v>
      </c>
    </row>
    <row r="24162" spans="1:6">
      <c r="A24162">
        <v>2037</v>
      </c>
      <c r="B24162" t="s">
        <v>1070</v>
      </c>
      <c r="C24162" t="s">
        <v>1013</v>
      </c>
      <c r="D24162" t="s">
        <v>972</v>
      </c>
      <c r="E24162" t="s">
        <v>1016</v>
      </c>
      <c r="F24162" s="86">
        <v>14772623.883791501</v>
      </c>
    </row>
    <row r="24163" spans="1:6">
      <c r="A24163">
        <v>2038</v>
      </c>
      <c r="B24163" t="s">
        <v>1070</v>
      </c>
      <c r="C24163" t="s">
        <v>1013</v>
      </c>
      <c r="D24163" t="s">
        <v>972</v>
      </c>
      <c r="E24163" t="s">
        <v>1016</v>
      </c>
      <c r="F24163" s="86">
        <v>14768215.630588001</v>
      </c>
    </row>
    <row r="24164" spans="1:6">
      <c r="A24164">
        <v>2039</v>
      </c>
      <c r="B24164" t="s">
        <v>1070</v>
      </c>
      <c r="C24164" t="s">
        <v>1013</v>
      </c>
      <c r="D24164" t="s">
        <v>972</v>
      </c>
      <c r="E24164" t="s">
        <v>1016</v>
      </c>
      <c r="F24164" s="86">
        <v>14764331.130240399</v>
      </c>
    </row>
    <row r="24165" spans="1:6">
      <c r="A24165">
        <v>2040</v>
      </c>
      <c r="B24165" t="s">
        <v>1070</v>
      </c>
      <c r="C24165" t="s">
        <v>1013</v>
      </c>
      <c r="D24165" t="s">
        <v>972</v>
      </c>
      <c r="E24165" t="s">
        <v>1016</v>
      </c>
      <c r="F24165" s="86">
        <v>14772667.529862801</v>
      </c>
    </row>
    <row r="24166" spans="1:6">
      <c r="A24166">
        <v>2041</v>
      </c>
      <c r="B24166" t="s">
        <v>1070</v>
      </c>
      <c r="C24166" t="s">
        <v>1013</v>
      </c>
      <c r="D24166" t="s">
        <v>972</v>
      </c>
      <c r="E24166" t="s">
        <v>1016</v>
      </c>
      <c r="F24166" s="86">
        <v>14779607.255202901</v>
      </c>
    </row>
    <row r="24167" spans="1:6">
      <c r="A24167">
        <v>2042</v>
      </c>
      <c r="B24167" t="s">
        <v>1070</v>
      </c>
      <c r="C24167" t="s">
        <v>1013</v>
      </c>
      <c r="D24167" t="s">
        <v>972</v>
      </c>
      <c r="E24167" t="s">
        <v>1016</v>
      </c>
      <c r="F24167" s="86">
        <v>14776508.3841391</v>
      </c>
    </row>
    <row r="24168" spans="1:6">
      <c r="A24168">
        <v>2043</v>
      </c>
      <c r="B24168" t="s">
        <v>1070</v>
      </c>
      <c r="C24168" t="s">
        <v>1013</v>
      </c>
      <c r="D24168" t="s">
        <v>972</v>
      </c>
      <c r="E24168" t="s">
        <v>1016</v>
      </c>
      <c r="F24168" s="86">
        <v>14762257.941852599</v>
      </c>
    </row>
    <row r="24169" spans="1:6">
      <c r="A24169">
        <v>2044</v>
      </c>
      <c r="B24169" t="s">
        <v>1070</v>
      </c>
      <c r="C24169" t="s">
        <v>1013</v>
      </c>
      <c r="D24169" t="s">
        <v>972</v>
      </c>
      <c r="E24169" t="s">
        <v>1016</v>
      </c>
      <c r="F24169" s="86">
        <v>14743686.538505301</v>
      </c>
    </row>
    <row r="24170" spans="1:6">
      <c r="A24170">
        <v>2045</v>
      </c>
      <c r="B24170" t="s">
        <v>1070</v>
      </c>
      <c r="C24170" t="s">
        <v>1013</v>
      </c>
      <c r="D24170" t="s">
        <v>972</v>
      </c>
      <c r="E24170" t="s">
        <v>1016</v>
      </c>
      <c r="F24170" s="86">
        <v>14722692.7781996</v>
      </c>
    </row>
    <row r="24171" spans="1:6">
      <c r="A24171">
        <v>2046</v>
      </c>
      <c r="B24171" t="s">
        <v>1070</v>
      </c>
      <c r="C24171" t="s">
        <v>1013</v>
      </c>
      <c r="D24171" t="s">
        <v>972</v>
      </c>
      <c r="E24171" t="s">
        <v>1016</v>
      </c>
      <c r="F24171" s="86">
        <v>14703619.445032001</v>
      </c>
    </row>
    <row r="24172" spans="1:6">
      <c r="A24172">
        <v>2047</v>
      </c>
      <c r="B24172" t="s">
        <v>1070</v>
      </c>
      <c r="C24172" t="s">
        <v>1013</v>
      </c>
      <c r="D24172" t="s">
        <v>972</v>
      </c>
      <c r="E24172" t="s">
        <v>1016</v>
      </c>
      <c r="F24172" s="86">
        <v>14689369.0027455</v>
      </c>
    </row>
    <row r="24173" spans="1:6">
      <c r="A24173">
        <v>2048</v>
      </c>
      <c r="B24173" t="s">
        <v>1070</v>
      </c>
      <c r="C24173" t="s">
        <v>1013</v>
      </c>
      <c r="D24173" t="s">
        <v>972</v>
      </c>
      <c r="E24173" t="s">
        <v>1016</v>
      </c>
      <c r="F24173" s="86">
        <v>14669859.208864801</v>
      </c>
    </row>
    <row r="24174" spans="1:6">
      <c r="A24174">
        <v>2049</v>
      </c>
      <c r="B24174" t="s">
        <v>1070</v>
      </c>
      <c r="C24174" t="s">
        <v>1013</v>
      </c>
      <c r="D24174" t="s">
        <v>972</v>
      </c>
      <c r="E24174" t="s">
        <v>1016</v>
      </c>
      <c r="F24174" s="86">
        <v>14656307.1037194</v>
      </c>
    </row>
    <row r="24175" spans="1:6">
      <c r="A24175">
        <v>2050</v>
      </c>
      <c r="B24175" t="s">
        <v>1070</v>
      </c>
      <c r="C24175" t="s">
        <v>1013</v>
      </c>
      <c r="D24175" t="s">
        <v>972</v>
      </c>
      <c r="E24175" t="s">
        <v>1016</v>
      </c>
      <c r="F24175" s="86">
        <v>14641271.032149101</v>
      </c>
    </row>
    <row r="24176" spans="1:6">
      <c r="A24176">
        <v>2017</v>
      </c>
      <c r="B24176" t="s">
        <v>1071</v>
      </c>
      <c r="C24176" t="s">
        <v>1013</v>
      </c>
      <c r="D24176" t="s">
        <v>972</v>
      </c>
      <c r="E24176" t="s">
        <v>1016</v>
      </c>
      <c r="F24176" s="86">
        <v>3850924.6021914398</v>
      </c>
    </row>
    <row r="24177" spans="1:6">
      <c r="A24177">
        <v>2018</v>
      </c>
      <c r="B24177" t="s">
        <v>1071</v>
      </c>
      <c r="C24177" t="s">
        <v>1013</v>
      </c>
      <c r="D24177" t="s">
        <v>972</v>
      </c>
      <c r="E24177" t="s">
        <v>1016</v>
      </c>
      <c r="F24177" s="86">
        <v>3782020.6190099199</v>
      </c>
    </row>
    <row r="24178" spans="1:6">
      <c r="A24178">
        <v>2019</v>
      </c>
      <c r="B24178" t="s">
        <v>1071</v>
      </c>
      <c r="C24178" t="s">
        <v>1013</v>
      </c>
      <c r="D24178" t="s">
        <v>972</v>
      </c>
      <c r="E24178" t="s">
        <v>1016</v>
      </c>
      <c r="F24178" s="86">
        <v>3690968.9269486298</v>
      </c>
    </row>
    <row r="24179" spans="1:6">
      <c r="A24179">
        <v>2020</v>
      </c>
      <c r="B24179" t="s">
        <v>1071</v>
      </c>
      <c r="C24179" t="s">
        <v>1013</v>
      </c>
      <c r="D24179" t="s">
        <v>972</v>
      </c>
      <c r="E24179" t="s">
        <v>1016</v>
      </c>
      <c r="F24179" s="86">
        <v>3605623.5688982299</v>
      </c>
    </row>
    <row r="24180" spans="1:6">
      <c r="A24180">
        <v>2021</v>
      </c>
      <c r="B24180" t="s">
        <v>1071</v>
      </c>
      <c r="C24180" t="s">
        <v>1013</v>
      </c>
      <c r="D24180" t="s">
        <v>972</v>
      </c>
      <c r="E24180" t="s">
        <v>1016</v>
      </c>
      <c r="F24180" s="86">
        <v>3545997.4734254899</v>
      </c>
    </row>
    <row r="24181" spans="1:6">
      <c r="A24181">
        <v>2022</v>
      </c>
      <c r="B24181" t="s">
        <v>1071</v>
      </c>
      <c r="C24181" t="s">
        <v>1013</v>
      </c>
      <c r="D24181" t="s">
        <v>972</v>
      </c>
      <c r="E24181" t="s">
        <v>1016</v>
      </c>
      <c r="F24181" s="86">
        <v>3533769.6148307198</v>
      </c>
    </row>
    <row r="24182" spans="1:6">
      <c r="A24182">
        <v>2023</v>
      </c>
      <c r="B24182" t="s">
        <v>1071</v>
      </c>
      <c r="C24182" t="s">
        <v>1013</v>
      </c>
      <c r="D24182" t="s">
        <v>972</v>
      </c>
      <c r="E24182" t="s">
        <v>1016</v>
      </c>
      <c r="F24182" s="86">
        <v>3529851.60513931</v>
      </c>
    </row>
    <row r="24183" spans="1:6">
      <c r="A24183">
        <v>2024</v>
      </c>
      <c r="B24183" t="s">
        <v>1071</v>
      </c>
      <c r="C24183" t="s">
        <v>1013</v>
      </c>
      <c r="D24183" t="s">
        <v>972</v>
      </c>
      <c r="E24183" t="s">
        <v>1016</v>
      </c>
      <c r="F24183" s="86">
        <v>3524634.3854722101</v>
      </c>
    </row>
    <row r="24184" spans="1:6">
      <c r="A24184">
        <v>2025</v>
      </c>
      <c r="B24184" t="s">
        <v>1071</v>
      </c>
      <c r="C24184" t="s">
        <v>1013</v>
      </c>
      <c r="D24184" t="s">
        <v>972</v>
      </c>
      <c r="E24184" t="s">
        <v>1016</v>
      </c>
      <c r="F24184" s="86">
        <v>3517491.2780764401</v>
      </c>
    </row>
    <row r="24185" spans="1:6">
      <c r="A24185">
        <v>2026</v>
      </c>
      <c r="B24185" t="s">
        <v>1071</v>
      </c>
      <c r="C24185" t="s">
        <v>1013</v>
      </c>
      <c r="D24185" t="s">
        <v>972</v>
      </c>
      <c r="E24185" t="s">
        <v>1016</v>
      </c>
      <c r="F24185" s="86">
        <v>3510251.3668001201</v>
      </c>
    </row>
    <row r="24186" spans="1:6">
      <c r="A24186">
        <v>2027</v>
      </c>
      <c r="B24186" t="s">
        <v>1071</v>
      </c>
      <c r="C24186" t="s">
        <v>1013</v>
      </c>
      <c r="D24186" t="s">
        <v>972</v>
      </c>
      <c r="E24186" t="s">
        <v>1016</v>
      </c>
      <c r="F24186" s="86">
        <v>3494034.1693388</v>
      </c>
    </row>
    <row r="24187" spans="1:6">
      <c r="A24187">
        <v>2028</v>
      </c>
      <c r="B24187" t="s">
        <v>1071</v>
      </c>
      <c r="C24187" t="s">
        <v>1013</v>
      </c>
      <c r="D24187" t="s">
        <v>972</v>
      </c>
      <c r="E24187" t="s">
        <v>1016</v>
      </c>
      <c r="F24187" s="86">
        <v>3480313.4930072599</v>
      </c>
    </row>
    <row r="24188" spans="1:6">
      <c r="A24188">
        <v>2029</v>
      </c>
      <c r="B24188" t="s">
        <v>1071</v>
      </c>
      <c r="C24188" t="s">
        <v>1013</v>
      </c>
      <c r="D24188" t="s">
        <v>972</v>
      </c>
      <c r="E24188" t="s">
        <v>1016</v>
      </c>
      <c r="F24188" s="86">
        <v>3470414.0224865801</v>
      </c>
    </row>
    <row r="24189" spans="1:6">
      <c r="A24189">
        <v>2030</v>
      </c>
      <c r="B24189" t="s">
        <v>1071</v>
      </c>
      <c r="C24189" t="s">
        <v>1013</v>
      </c>
      <c r="D24189" t="s">
        <v>972</v>
      </c>
      <c r="E24189" t="s">
        <v>1016</v>
      </c>
      <c r="F24189" s="86">
        <v>3465981.4237459698</v>
      </c>
    </row>
    <row r="24190" spans="1:6">
      <c r="A24190">
        <v>2031</v>
      </c>
      <c r="B24190" t="s">
        <v>1071</v>
      </c>
      <c r="C24190" t="s">
        <v>1013</v>
      </c>
      <c r="D24190" t="s">
        <v>972</v>
      </c>
      <c r="E24190" t="s">
        <v>1016</v>
      </c>
      <c r="F24190" s="86">
        <v>3463240.34544431</v>
      </c>
    </row>
    <row r="24191" spans="1:6">
      <c r="A24191">
        <v>2032</v>
      </c>
      <c r="B24191" t="s">
        <v>1071</v>
      </c>
      <c r="C24191" t="s">
        <v>1013</v>
      </c>
      <c r="D24191" t="s">
        <v>972</v>
      </c>
      <c r="E24191" t="s">
        <v>1016</v>
      </c>
      <c r="F24191" s="86">
        <v>3462404.775107</v>
      </c>
    </row>
    <row r="24192" spans="1:6">
      <c r="A24192">
        <v>2033</v>
      </c>
      <c r="B24192" t="s">
        <v>1071</v>
      </c>
      <c r="C24192" t="s">
        <v>1013</v>
      </c>
      <c r="D24192" t="s">
        <v>972</v>
      </c>
      <c r="E24192" t="s">
        <v>1016</v>
      </c>
      <c r="F24192" s="86">
        <v>3463856.8333151299</v>
      </c>
    </row>
    <row r="24193" spans="1:6">
      <c r="A24193">
        <v>2034</v>
      </c>
      <c r="B24193" t="s">
        <v>1071</v>
      </c>
      <c r="C24193" t="s">
        <v>1013</v>
      </c>
      <c r="D24193" t="s">
        <v>972</v>
      </c>
      <c r="E24193" t="s">
        <v>1016</v>
      </c>
      <c r="F24193" s="86">
        <v>3463586.8014378301</v>
      </c>
    </row>
    <row r="24194" spans="1:6">
      <c r="A24194">
        <v>2035</v>
      </c>
      <c r="B24194" t="s">
        <v>1071</v>
      </c>
      <c r="C24194" t="s">
        <v>1013</v>
      </c>
      <c r="D24194" t="s">
        <v>972</v>
      </c>
      <c r="E24194" t="s">
        <v>1016</v>
      </c>
      <c r="F24194" s="86">
        <v>3457513.6316690999</v>
      </c>
    </row>
    <row r="24195" spans="1:6">
      <c r="A24195">
        <v>2036</v>
      </c>
      <c r="B24195" t="s">
        <v>1071</v>
      </c>
      <c r="C24195" t="s">
        <v>1013</v>
      </c>
      <c r="D24195" t="s">
        <v>972</v>
      </c>
      <c r="E24195" t="s">
        <v>1016</v>
      </c>
      <c r="F24195" s="86">
        <v>3452500.2096452401</v>
      </c>
    </row>
    <row r="24196" spans="1:6">
      <c r="A24196">
        <v>2037</v>
      </c>
      <c r="B24196" t="s">
        <v>1071</v>
      </c>
      <c r="C24196" t="s">
        <v>1013</v>
      </c>
      <c r="D24196" t="s">
        <v>972</v>
      </c>
      <c r="E24196" t="s">
        <v>1016</v>
      </c>
      <c r="F24196" s="86">
        <v>3448908.2761830301</v>
      </c>
    </row>
    <row r="24197" spans="1:6">
      <c r="A24197">
        <v>2038</v>
      </c>
      <c r="B24197" t="s">
        <v>1071</v>
      </c>
      <c r="C24197" t="s">
        <v>1013</v>
      </c>
      <c r="D24197" t="s">
        <v>972</v>
      </c>
      <c r="E24197" t="s">
        <v>1016</v>
      </c>
      <c r="F24197" s="86">
        <v>3447879.0980846402</v>
      </c>
    </row>
    <row r="24198" spans="1:6">
      <c r="A24198">
        <v>2039</v>
      </c>
      <c r="B24198" t="s">
        <v>1071</v>
      </c>
      <c r="C24198" t="s">
        <v>1013</v>
      </c>
      <c r="D24198" t="s">
        <v>972</v>
      </c>
      <c r="E24198" t="s">
        <v>1016</v>
      </c>
      <c r="F24198" s="86">
        <v>3446972.19857219</v>
      </c>
    </row>
    <row r="24199" spans="1:6">
      <c r="A24199">
        <v>2040</v>
      </c>
      <c r="B24199" t="s">
        <v>1071</v>
      </c>
      <c r="C24199" t="s">
        <v>1013</v>
      </c>
      <c r="D24199" t="s">
        <v>972</v>
      </c>
      <c r="E24199" t="s">
        <v>1016</v>
      </c>
      <c r="F24199" s="86">
        <v>3448918.4660651898</v>
      </c>
    </row>
    <row r="24200" spans="1:6">
      <c r="A24200">
        <v>2041</v>
      </c>
      <c r="B24200" t="s">
        <v>1071</v>
      </c>
      <c r="C24200" t="s">
        <v>1013</v>
      </c>
      <c r="D24200" t="s">
        <v>972</v>
      </c>
      <c r="E24200" t="s">
        <v>1016</v>
      </c>
      <c r="F24200" s="86">
        <v>3450538.6573290001</v>
      </c>
    </row>
    <row r="24201" spans="1:6">
      <c r="A24201">
        <v>2042</v>
      </c>
      <c r="B24201" t="s">
        <v>1071</v>
      </c>
      <c r="C24201" t="s">
        <v>1013</v>
      </c>
      <c r="D24201" t="s">
        <v>972</v>
      </c>
      <c r="E24201" t="s">
        <v>1016</v>
      </c>
      <c r="F24201" s="86">
        <v>3449815.1756954701</v>
      </c>
    </row>
    <row r="24202" spans="1:6">
      <c r="A24202">
        <v>2043</v>
      </c>
      <c r="B24202" t="s">
        <v>1071</v>
      </c>
      <c r="C24202" t="s">
        <v>1013</v>
      </c>
      <c r="D24202" t="s">
        <v>972</v>
      </c>
      <c r="E24202" t="s">
        <v>1016</v>
      </c>
      <c r="F24202" s="86">
        <v>3446488.1791694802</v>
      </c>
    </row>
    <row r="24203" spans="1:6">
      <c r="A24203">
        <v>2044</v>
      </c>
      <c r="B24203" t="s">
        <v>1071</v>
      </c>
      <c r="C24203" t="s">
        <v>1013</v>
      </c>
      <c r="D24203" t="s">
        <v>972</v>
      </c>
      <c r="E24203" t="s">
        <v>1016</v>
      </c>
      <c r="F24203" s="86">
        <v>3442152.3843094199</v>
      </c>
    </row>
    <row r="24204" spans="1:6">
      <c r="A24204">
        <v>2045</v>
      </c>
      <c r="B24204" t="s">
        <v>1071</v>
      </c>
      <c r="C24204" t="s">
        <v>1013</v>
      </c>
      <c r="D24204" t="s">
        <v>972</v>
      </c>
      <c r="E24204" t="s">
        <v>1016</v>
      </c>
      <c r="F24204" s="86">
        <v>3437251.0509893498</v>
      </c>
    </row>
    <row r="24205" spans="1:6">
      <c r="A24205">
        <v>2046</v>
      </c>
      <c r="B24205" t="s">
        <v>1071</v>
      </c>
      <c r="C24205" t="s">
        <v>1013</v>
      </c>
      <c r="D24205" t="s">
        <v>972</v>
      </c>
      <c r="E24205" t="s">
        <v>1016</v>
      </c>
      <c r="F24205" s="86">
        <v>3432798.0724844201</v>
      </c>
    </row>
    <row r="24206" spans="1:6">
      <c r="A24206">
        <v>2047</v>
      </c>
      <c r="B24206" t="s">
        <v>1071</v>
      </c>
      <c r="C24206" t="s">
        <v>1013</v>
      </c>
      <c r="D24206" t="s">
        <v>972</v>
      </c>
      <c r="E24206" t="s">
        <v>1016</v>
      </c>
      <c r="F24206" s="86">
        <v>3429471.0759584298</v>
      </c>
    </row>
    <row r="24207" spans="1:6">
      <c r="A24207">
        <v>2048</v>
      </c>
      <c r="B24207" t="s">
        <v>1071</v>
      </c>
      <c r="C24207" t="s">
        <v>1013</v>
      </c>
      <c r="D24207" t="s">
        <v>972</v>
      </c>
      <c r="E24207" t="s">
        <v>1016</v>
      </c>
      <c r="F24207" s="86">
        <v>3424916.1986318799</v>
      </c>
    </row>
    <row r="24208" spans="1:6">
      <c r="A24208">
        <v>2049</v>
      </c>
      <c r="B24208" t="s">
        <v>1071</v>
      </c>
      <c r="C24208" t="s">
        <v>1013</v>
      </c>
      <c r="D24208" t="s">
        <v>972</v>
      </c>
      <c r="E24208" t="s">
        <v>1016</v>
      </c>
      <c r="F24208" s="86">
        <v>3421752.2402204801</v>
      </c>
    </row>
    <row r="24209" spans="1:6">
      <c r="A24209">
        <v>2050</v>
      </c>
      <c r="B24209" t="s">
        <v>1071</v>
      </c>
      <c r="C24209" t="s">
        <v>1013</v>
      </c>
      <c r="D24209" t="s">
        <v>972</v>
      </c>
      <c r="E24209" t="s">
        <v>1016</v>
      </c>
      <c r="F24209" s="86">
        <v>3418241.8258155701</v>
      </c>
    </row>
    <row r="24210" spans="1:6">
      <c r="A24210">
        <v>2017</v>
      </c>
      <c r="B24210" t="s">
        <v>1072</v>
      </c>
      <c r="C24210" t="s">
        <v>1013</v>
      </c>
      <c r="D24210" t="s">
        <v>972</v>
      </c>
      <c r="E24210" t="s">
        <v>1016</v>
      </c>
      <c r="F24210" s="86">
        <v>15017276.7730758</v>
      </c>
    </row>
    <row r="24211" spans="1:6">
      <c r="A24211">
        <v>2018</v>
      </c>
      <c r="B24211" t="s">
        <v>1072</v>
      </c>
      <c r="C24211" t="s">
        <v>1013</v>
      </c>
      <c r="D24211" t="s">
        <v>972</v>
      </c>
      <c r="E24211" t="s">
        <v>1016</v>
      </c>
      <c r="F24211" s="86">
        <v>14748575.0213938</v>
      </c>
    </row>
    <row r="24212" spans="1:6">
      <c r="A24212">
        <v>2019</v>
      </c>
      <c r="B24212" t="s">
        <v>1072</v>
      </c>
      <c r="C24212" t="s">
        <v>1013</v>
      </c>
      <c r="D24212" t="s">
        <v>972</v>
      </c>
      <c r="E24212" t="s">
        <v>1016</v>
      </c>
      <c r="F24212" s="86">
        <v>14393504.8495283</v>
      </c>
    </row>
    <row r="24213" spans="1:6">
      <c r="A24213">
        <v>2020</v>
      </c>
      <c r="B24213" t="s">
        <v>1072</v>
      </c>
      <c r="C24213" t="s">
        <v>1013</v>
      </c>
      <c r="D24213" t="s">
        <v>972</v>
      </c>
      <c r="E24213" t="s">
        <v>1016</v>
      </c>
      <c r="F24213" s="86">
        <v>14060687.4107213</v>
      </c>
    </row>
    <row r="24214" spans="1:6">
      <c r="A24214">
        <v>2021</v>
      </c>
      <c r="B24214" t="s">
        <v>1072</v>
      </c>
      <c r="C24214" t="s">
        <v>1013</v>
      </c>
      <c r="D24214" t="s">
        <v>972</v>
      </c>
      <c r="E24214" t="s">
        <v>1016</v>
      </c>
      <c r="F24214" s="86">
        <v>13828166.2187711</v>
      </c>
    </row>
    <row r="24215" spans="1:6">
      <c r="A24215">
        <v>2022</v>
      </c>
      <c r="B24215" t="s">
        <v>1072</v>
      </c>
      <c r="C24215" t="s">
        <v>1013</v>
      </c>
      <c r="D24215" t="s">
        <v>972</v>
      </c>
      <c r="E24215" t="s">
        <v>1016</v>
      </c>
      <c r="F24215" s="86">
        <v>13780481.7907885</v>
      </c>
    </row>
    <row r="24216" spans="1:6">
      <c r="A24216">
        <v>2023</v>
      </c>
      <c r="B24216" t="s">
        <v>1072</v>
      </c>
      <c r="C24216" t="s">
        <v>1013</v>
      </c>
      <c r="D24216" t="s">
        <v>972</v>
      </c>
      <c r="E24216" t="s">
        <v>1016</v>
      </c>
      <c r="F24216" s="86">
        <v>13765202.905322401</v>
      </c>
    </row>
    <row r="24217" spans="1:6">
      <c r="A24217">
        <v>2024</v>
      </c>
      <c r="B24217" t="s">
        <v>1072</v>
      </c>
      <c r="C24217" t="s">
        <v>1013</v>
      </c>
      <c r="D24217" t="s">
        <v>972</v>
      </c>
      <c r="E24217" t="s">
        <v>1016</v>
      </c>
      <c r="F24217" s="86">
        <v>13744857.5493831</v>
      </c>
    </row>
    <row r="24218" spans="1:6">
      <c r="A24218">
        <v>2025</v>
      </c>
      <c r="B24218" t="s">
        <v>1072</v>
      </c>
      <c r="C24218" t="s">
        <v>1013</v>
      </c>
      <c r="D24218" t="s">
        <v>972</v>
      </c>
      <c r="E24218" t="s">
        <v>1016</v>
      </c>
      <c r="F24218" s="86">
        <v>13717001.896036601</v>
      </c>
    </row>
    <row r="24219" spans="1:6">
      <c r="A24219">
        <v>2026</v>
      </c>
      <c r="B24219" t="s">
        <v>1072</v>
      </c>
      <c r="C24219" t="s">
        <v>1013</v>
      </c>
      <c r="D24219" t="s">
        <v>972</v>
      </c>
      <c r="E24219" t="s">
        <v>1016</v>
      </c>
      <c r="F24219" s="86">
        <v>13688768.7409686</v>
      </c>
    </row>
    <row r="24220" spans="1:6">
      <c r="A24220">
        <v>2027</v>
      </c>
      <c r="B24220" t="s">
        <v>1072</v>
      </c>
      <c r="C24220" t="s">
        <v>1013</v>
      </c>
      <c r="D24220" t="s">
        <v>972</v>
      </c>
      <c r="E24220" t="s">
        <v>1016</v>
      </c>
      <c r="F24220" s="86">
        <v>13625527.268356699</v>
      </c>
    </row>
    <row r="24221" spans="1:6">
      <c r="A24221">
        <v>2028</v>
      </c>
      <c r="B24221" t="s">
        <v>1072</v>
      </c>
      <c r="C24221" t="s">
        <v>1013</v>
      </c>
      <c r="D24221" t="s">
        <v>972</v>
      </c>
      <c r="E24221" t="s">
        <v>1016</v>
      </c>
      <c r="F24221" s="86">
        <v>13572021.366457799</v>
      </c>
    </row>
    <row r="24222" spans="1:6">
      <c r="A24222">
        <v>2029</v>
      </c>
      <c r="B24222" t="s">
        <v>1072</v>
      </c>
      <c r="C24222" t="s">
        <v>1013</v>
      </c>
      <c r="D24222" t="s">
        <v>972</v>
      </c>
      <c r="E24222" t="s">
        <v>1016</v>
      </c>
      <c r="F24222" s="86">
        <v>13533416.848303599</v>
      </c>
    </row>
    <row r="24223" spans="1:6">
      <c r="A24223">
        <v>2030</v>
      </c>
      <c r="B24223" t="s">
        <v>1072</v>
      </c>
      <c r="C24223" t="s">
        <v>1013</v>
      </c>
      <c r="D24223" t="s">
        <v>972</v>
      </c>
      <c r="E24223" t="s">
        <v>1016</v>
      </c>
      <c r="F24223" s="86">
        <v>13516131.243159899</v>
      </c>
    </row>
    <row r="24224" spans="1:6">
      <c r="A24224">
        <v>2031</v>
      </c>
      <c r="B24224" t="s">
        <v>1072</v>
      </c>
      <c r="C24224" t="s">
        <v>1013</v>
      </c>
      <c r="D24224" t="s">
        <v>972</v>
      </c>
      <c r="E24224" t="s">
        <v>1016</v>
      </c>
      <c r="F24224" s="86">
        <v>13505441.983887101</v>
      </c>
    </row>
    <row r="24225" spans="1:6">
      <c r="A24225">
        <v>2032</v>
      </c>
      <c r="B24225" t="s">
        <v>1072</v>
      </c>
      <c r="C24225" t="s">
        <v>1013</v>
      </c>
      <c r="D24225" t="s">
        <v>972</v>
      </c>
      <c r="E24225" t="s">
        <v>1016</v>
      </c>
      <c r="F24225" s="86">
        <v>13502183.547975</v>
      </c>
    </row>
    <row r="24226" spans="1:6">
      <c r="A24226">
        <v>2033</v>
      </c>
      <c r="B24226" t="s">
        <v>1072</v>
      </c>
      <c r="C24226" t="s">
        <v>1013</v>
      </c>
      <c r="D24226" t="s">
        <v>972</v>
      </c>
      <c r="E24226" t="s">
        <v>1016</v>
      </c>
      <c r="F24226" s="86">
        <v>13507846.0737979</v>
      </c>
    </row>
    <row r="24227" spans="1:6">
      <c r="A24227">
        <v>2034</v>
      </c>
      <c r="B24227" t="s">
        <v>1072</v>
      </c>
      <c r="C24227" t="s">
        <v>1013</v>
      </c>
      <c r="D24227" t="s">
        <v>972</v>
      </c>
      <c r="E24227" t="s">
        <v>1016</v>
      </c>
      <c r="F24227" s="86">
        <v>13506793.042680001</v>
      </c>
    </row>
    <row r="24228" spans="1:6">
      <c r="A24228">
        <v>2035</v>
      </c>
      <c r="B24228" t="s">
        <v>1072</v>
      </c>
      <c r="C24228" t="s">
        <v>1013</v>
      </c>
      <c r="D24228" t="s">
        <v>972</v>
      </c>
      <c r="E24228" t="s">
        <v>1016</v>
      </c>
      <c r="F24228" s="86">
        <v>13483109.7767819</v>
      </c>
    </row>
    <row r="24229" spans="1:6">
      <c r="A24229">
        <v>2036</v>
      </c>
      <c r="B24229" t="s">
        <v>1072</v>
      </c>
      <c r="C24229" t="s">
        <v>1013</v>
      </c>
      <c r="D24229" t="s">
        <v>972</v>
      </c>
      <c r="E24229" t="s">
        <v>1016</v>
      </c>
      <c r="F24229" s="86">
        <v>13463559.161309</v>
      </c>
    </row>
    <row r="24230" spans="1:6">
      <c r="A24230">
        <v>2037</v>
      </c>
      <c r="B24230" t="s">
        <v>1072</v>
      </c>
      <c r="C24230" t="s">
        <v>1013</v>
      </c>
      <c r="D24230" t="s">
        <v>972</v>
      </c>
      <c r="E24230" t="s">
        <v>1016</v>
      </c>
      <c r="F24230" s="86">
        <v>13449551.860589201</v>
      </c>
    </row>
    <row r="24231" spans="1:6">
      <c r="A24231">
        <v>2038</v>
      </c>
      <c r="B24231" t="s">
        <v>1072</v>
      </c>
      <c r="C24231" t="s">
        <v>1013</v>
      </c>
      <c r="D24231" t="s">
        <v>972</v>
      </c>
      <c r="E24231" t="s">
        <v>1016</v>
      </c>
      <c r="F24231" s="86">
        <v>13445538.421234</v>
      </c>
    </row>
    <row r="24232" spans="1:6">
      <c r="A24232">
        <v>2039</v>
      </c>
      <c r="B24232" t="s">
        <v>1072</v>
      </c>
      <c r="C24232" t="s">
        <v>1013</v>
      </c>
      <c r="D24232" t="s">
        <v>972</v>
      </c>
      <c r="E24232" t="s">
        <v>1016</v>
      </c>
      <c r="F24232" s="86">
        <v>13442001.8261586</v>
      </c>
    </row>
    <row r="24233" spans="1:6">
      <c r="A24233">
        <v>2040</v>
      </c>
      <c r="B24233" t="s">
        <v>1072</v>
      </c>
      <c r="C24233" t="s">
        <v>1013</v>
      </c>
      <c r="D24233" t="s">
        <v>972</v>
      </c>
      <c r="E24233" t="s">
        <v>1016</v>
      </c>
      <c r="F24233" s="86">
        <v>13449591.5976125</v>
      </c>
    </row>
    <row r="24234" spans="1:6">
      <c r="A24234">
        <v>2041</v>
      </c>
      <c r="B24234" t="s">
        <v>1072</v>
      </c>
      <c r="C24234" t="s">
        <v>1013</v>
      </c>
      <c r="D24234" t="s">
        <v>972</v>
      </c>
      <c r="E24234" t="s">
        <v>1016</v>
      </c>
      <c r="F24234" s="86">
        <v>13455909.7843202</v>
      </c>
    </row>
    <row r="24235" spans="1:6">
      <c r="A24235">
        <v>2042</v>
      </c>
      <c r="B24235" t="s">
        <v>1072</v>
      </c>
      <c r="C24235" t="s">
        <v>1013</v>
      </c>
      <c r="D24235" t="s">
        <v>972</v>
      </c>
      <c r="E24235" t="s">
        <v>1016</v>
      </c>
      <c r="F24235" s="86">
        <v>13453088.455664501</v>
      </c>
    </row>
    <row r="24236" spans="1:6">
      <c r="A24236">
        <v>2043</v>
      </c>
      <c r="B24236" t="s">
        <v>1072</v>
      </c>
      <c r="C24236" t="s">
        <v>1013</v>
      </c>
      <c r="D24236" t="s">
        <v>972</v>
      </c>
      <c r="E24236" t="s">
        <v>1016</v>
      </c>
      <c r="F24236" s="86">
        <v>13440114.317550899</v>
      </c>
    </row>
    <row r="24237" spans="1:6">
      <c r="A24237">
        <v>2044</v>
      </c>
      <c r="B24237" t="s">
        <v>1072</v>
      </c>
      <c r="C24237" t="s">
        <v>1013</v>
      </c>
      <c r="D24237" t="s">
        <v>972</v>
      </c>
      <c r="E24237" t="s">
        <v>1016</v>
      </c>
      <c r="F24237" s="86">
        <v>13423206.2141288</v>
      </c>
    </row>
    <row r="24238" spans="1:6">
      <c r="A24238">
        <v>2045</v>
      </c>
      <c r="B24238" t="s">
        <v>1072</v>
      </c>
      <c r="C24238" t="s">
        <v>1013</v>
      </c>
      <c r="D24238" t="s">
        <v>972</v>
      </c>
      <c r="E24238" t="s">
        <v>1016</v>
      </c>
      <c r="F24238" s="86">
        <v>13404092.7059124</v>
      </c>
    </row>
    <row r="24239" spans="1:6">
      <c r="A24239">
        <v>2046</v>
      </c>
      <c r="B24239" t="s">
        <v>1072</v>
      </c>
      <c r="C24239" t="s">
        <v>1013</v>
      </c>
      <c r="D24239" t="s">
        <v>972</v>
      </c>
      <c r="E24239" t="s">
        <v>1016</v>
      </c>
      <c r="F24239" s="86">
        <v>13386727.626722099</v>
      </c>
    </row>
    <row r="24240" spans="1:6">
      <c r="A24240">
        <v>2047</v>
      </c>
      <c r="B24240" t="s">
        <v>1072</v>
      </c>
      <c r="C24240" t="s">
        <v>1013</v>
      </c>
      <c r="D24240" t="s">
        <v>972</v>
      </c>
      <c r="E24240" t="s">
        <v>1016</v>
      </c>
      <c r="F24240" s="86">
        <v>13373753.4886085</v>
      </c>
    </row>
    <row r="24241" spans="1:6">
      <c r="A24241">
        <v>2048</v>
      </c>
      <c r="B24241" t="s">
        <v>1072</v>
      </c>
      <c r="C24241" t="s">
        <v>1013</v>
      </c>
      <c r="D24241" t="s">
        <v>972</v>
      </c>
      <c r="E24241" t="s">
        <v>1016</v>
      </c>
      <c r="F24241" s="86">
        <v>13355991.0391849</v>
      </c>
    </row>
    <row r="24242" spans="1:6">
      <c r="A24242">
        <v>2049</v>
      </c>
      <c r="B24242" t="s">
        <v>1072</v>
      </c>
      <c r="C24242" t="s">
        <v>1013</v>
      </c>
      <c r="D24242" t="s">
        <v>972</v>
      </c>
      <c r="E24242" t="s">
        <v>1016</v>
      </c>
      <c r="F24242" s="86">
        <v>13343652.693444399</v>
      </c>
    </row>
    <row r="24243" spans="1:6">
      <c r="A24243">
        <v>2050</v>
      </c>
      <c r="B24243" t="s">
        <v>1072</v>
      </c>
      <c r="C24243" t="s">
        <v>1013</v>
      </c>
      <c r="D24243" t="s">
        <v>972</v>
      </c>
      <c r="E24243" t="s">
        <v>1016</v>
      </c>
      <c r="F24243" s="86">
        <v>13329963.2889111</v>
      </c>
    </row>
    <row r="24244" spans="1:6">
      <c r="A24244">
        <v>2017</v>
      </c>
      <c r="B24244" t="s">
        <v>1073</v>
      </c>
      <c r="C24244" t="s">
        <v>1013</v>
      </c>
      <c r="D24244" t="s">
        <v>972</v>
      </c>
      <c r="E24244" t="s">
        <v>1016</v>
      </c>
      <c r="F24244" s="86">
        <v>1628160.5858168199</v>
      </c>
    </row>
    <row r="24245" spans="1:6">
      <c r="A24245">
        <v>2018</v>
      </c>
      <c r="B24245" t="s">
        <v>1073</v>
      </c>
      <c r="C24245" t="s">
        <v>1013</v>
      </c>
      <c r="D24245" t="s">
        <v>972</v>
      </c>
      <c r="E24245" t="s">
        <v>1016</v>
      </c>
      <c r="F24245" s="86">
        <v>1599028.1666679</v>
      </c>
    </row>
    <row r="24246" spans="1:6">
      <c r="A24246">
        <v>2019</v>
      </c>
      <c r="B24246" t="s">
        <v>1073</v>
      </c>
      <c r="C24246" t="s">
        <v>1013</v>
      </c>
      <c r="D24246" t="s">
        <v>972</v>
      </c>
      <c r="E24246" t="s">
        <v>1016</v>
      </c>
      <c r="F24246" s="86">
        <v>1560531.75564968</v>
      </c>
    </row>
    <row r="24247" spans="1:6">
      <c r="A24247">
        <v>2020</v>
      </c>
      <c r="B24247" t="s">
        <v>1073</v>
      </c>
      <c r="C24247" t="s">
        <v>1013</v>
      </c>
      <c r="D24247" t="s">
        <v>972</v>
      </c>
      <c r="E24247" t="s">
        <v>1016</v>
      </c>
      <c r="F24247" s="86">
        <v>1524447.9673353101</v>
      </c>
    </row>
    <row r="24248" spans="1:6">
      <c r="A24248">
        <v>2021</v>
      </c>
      <c r="B24248" t="s">
        <v>1073</v>
      </c>
      <c r="C24248" t="s">
        <v>1013</v>
      </c>
      <c r="D24248" t="s">
        <v>972</v>
      </c>
      <c r="E24248" t="s">
        <v>1016</v>
      </c>
      <c r="F24248" s="86">
        <v>1499238.21420755</v>
      </c>
    </row>
    <row r="24249" spans="1:6">
      <c r="A24249">
        <v>2022</v>
      </c>
      <c r="B24249" t="s">
        <v>1073</v>
      </c>
      <c r="C24249" t="s">
        <v>1013</v>
      </c>
      <c r="D24249" t="s">
        <v>972</v>
      </c>
      <c r="E24249" t="s">
        <v>1016</v>
      </c>
      <c r="F24249" s="86">
        <v>1494068.3084136001</v>
      </c>
    </row>
    <row r="24250" spans="1:6">
      <c r="A24250">
        <v>2023</v>
      </c>
      <c r="B24250" t="s">
        <v>1073</v>
      </c>
      <c r="C24250" t="s">
        <v>1013</v>
      </c>
      <c r="D24250" t="s">
        <v>972</v>
      </c>
      <c r="E24250" t="s">
        <v>1016</v>
      </c>
      <c r="F24250" s="86">
        <v>1492411.7844321199</v>
      </c>
    </row>
    <row r="24251" spans="1:6">
      <c r="A24251">
        <v>2024</v>
      </c>
      <c r="B24251" t="s">
        <v>1073</v>
      </c>
      <c r="C24251" t="s">
        <v>1013</v>
      </c>
      <c r="D24251" t="s">
        <v>972</v>
      </c>
      <c r="E24251" t="s">
        <v>1016</v>
      </c>
      <c r="F24251" s="86">
        <v>1490205.9579600301</v>
      </c>
    </row>
    <row r="24252" spans="1:6">
      <c r="A24252">
        <v>2025</v>
      </c>
      <c r="B24252" t="s">
        <v>1073</v>
      </c>
      <c r="C24252" t="s">
        <v>1013</v>
      </c>
      <c r="D24252" t="s">
        <v>972</v>
      </c>
      <c r="E24252" t="s">
        <v>1016</v>
      </c>
      <c r="F24252" s="86">
        <v>1487185.8713254</v>
      </c>
    </row>
    <row r="24253" spans="1:6">
      <c r="A24253">
        <v>2026</v>
      </c>
      <c r="B24253" t="s">
        <v>1073</v>
      </c>
      <c r="C24253" t="s">
        <v>1013</v>
      </c>
      <c r="D24253" t="s">
        <v>972</v>
      </c>
      <c r="E24253" t="s">
        <v>1016</v>
      </c>
      <c r="F24253" s="86">
        <v>1484124.8562699</v>
      </c>
    </row>
    <row r="24254" spans="1:6">
      <c r="A24254">
        <v>2027</v>
      </c>
      <c r="B24254" t="s">
        <v>1073</v>
      </c>
      <c r="C24254" t="s">
        <v>1013</v>
      </c>
      <c r="D24254" t="s">
        <v>972</v>
      </c>
      <c r="E24254" t="s">
        <v>1016</v>
      </c>
      <c r="F24254" s="86">
        <v>1477268.2687106701</v>
      </c>
    </row>
    <row r="24255" spans="1:6">
      <c r="A24255">
        <v>2028</v>
      </c>
      <c r="B24255" t="s">
        <v>1073</v>
      </c>
      <c r="C24255" t="s">
        <v>1013</v>
      </c>
      <c r="D24255" t="s">
        <v>972</v>
      </c>
      <c r="E24255" t="s">
        <v>1016</v>
      </c>
      <c r="F24255" s="86">
        <v>1471467.20358437</v>
      </c>
    </row>
    <row r="24256" spans="1:6">
      <c r="A24256">
        <v>2029</v>
      </c>
      <c r="B24256" t="s">
        <v>1073</v>
      </c>
      <c r="C24256" t="s">
        <v>1013</v>
      </c>
      <c r="D24256" t="s">
        <v>972</v>
      </c>
      <c r="E24256" t="s">
        <v>1016</v>
      </c>
      <c r="F24256" s="86">
        <v>1467281.7340186799</v>
      </c>
    </row>
    <row r="24257" spans="1:6">
      <c r="A24257">
        <v>2030</v>
      </c>
      <c r="B24257" t="s">
        <v>1073</v>
      </c>
      <c r="C24257" t="s">
        <v>1013</v>
      </c>
      <c r="D24257" t="s">
        <v>972</v>
      </c>
      <c r="E24257" t="s">
        <v>1016</v>
      </c>
      <c r="F24257" s="86">
        <v>1465407.64316837</v>
      </c>
    </row>
    <row r="24258" spans="1:6">
      <c r="A24258">
        <v>2031</v>
      </c>
      <c r="B24258" t="s">
        <v>1073</v>
      </c>
      <c r="C24258" t="s">
        <v>1013</v>
      </c>
      <c r="D24258" t="s">
        <v>972</v>
      </c>
      <c r="E24258" t="s">
        <v>1016</v>
      </c>
      <c r="F24258" s="86">
        <v>1464248.7226195601</v>
      </c>
    </row>
    <row r="24259" spans="1:6">
      <c r="A24259">
        <v>2032</v>
      </c>
      <c r="B24259" t="s">
        <v>1073</v>
      </c>
      <c r="C24259" t="s">
        <v>1013</v>
      </c>
      <c r="D24259" t="s">
        <v>972</v>
      </c>
      <c r="E24259" t="s">
        <v>1016</v>
      </c>
      <c r="F24259" s="86">
        <v>1463895.44572364</v>
      </c>
    </row>
    <row r="24260" spans="1:6">
      <c r="A24260">
        <v>2033</v>
      </c>
      <c r="B24260" t="s">
        <v>1073</v>
      </c>
      <c r="C24260" t="s">
        <v>1013</v>
      </c>
      <c r="D24260" t="s">
        <v>972</v>
      </c>
      <c r="E24260" t="s">
        <v>1016</v>
      </c>
      <c r="F24260" s="86">
        <v>1464509.3720366801</v>
      </c>
    </row>
    <row r="24261" spans="1:6">
      <c r="A24261">
        <v>2034</v>
      </c>
      <c r="B24261" t="s">
        <v>1073</v>
      </c>
      <c r="C24261" t="s">
        <v>1013</v>
      </c>
      <c r="D24261" t="s">
        <v>972</v>
      </c>
      <c r="E24261" t="s">
        <v>1016</v>
      </c>
      <c r="F24261" s="86">
        <v>1464395.20328373</v>
      </c>
    </row>
    <row r="24262" spans="1:6">
      <c r="A24262">
        <v>2035</v>
      </c>
      <c r="B24262" t="s">
        <v>1073</v>
      </c>
      <c r="C24262" t="s">
        <v>1013</v>
      </c>
      <c r="D24262" t="s">
        <v>972</v>
      </c>
      <c r="E24262" t="s">
        <v>1016</v>
      </c>
      <c r="F24262" s="86">
        <v>1461827.4834060599</v>
      </c>
    </row>
    <row r="24263" spans="1:6">
      <c r="A24263">
        <v>2036</v>
      </c>
      <c r="B24263" t="s">
        <v>1073</v>
      </c>
      <c r="C24263" t="s">
        <v>1013</v>
      </c>
      <c r="D24263" t="s">
        <v>972</v>
      </c>
      <c r="E24263" t="s">
        <v>1016</v>
      </c>
      <c r="F24263" s="86">
        <v>1459707.8220305401</v>
      </c>
    </row>
    <row r="24264" spans="1:6">
      <c r="A24264">
        <v>2037</v>
      </c>
      <c r="B24264" t="s">
        <v>1073</v>
      </c>
      <c r="C24264" t="s">
        <v>1013</v>
      </c>
      <c r="D24264" t="s">
        <v>972</v>
      </c>
      <c r="E24264" t="s">
        <v>1016</v>
      </c>
      <c r="F24264" s="86">
        <v>1458189.1622035699</v>
      </c>
    </row>
    <row r="24265" spans="1:6">
      <c r="A24265">
        <v>2038</v>
      </c>
      <c r="B24265" t="s">
        <v>1073</v>
      </c>
      <c r="C24265" t="s">
        <v>1013</v>
      </c>
      <c r="D24265" t="s">
        <v>972</v>
      </c>
      <c r="E24265" t="s">
        <v>1016</v>
      </c>
      <c r="F24265" s="86">
        <v>1457754.0284659101</v>
      </c>
    </row>
    <row r="24266" spans="1:6">
      <c r="A24266">
        <v>2039</v>
      </c>
      <c r="B24266" t="s">
        <v>1073</v>
      </c>
      <c r="C24266" t="s">
        <v>1013</v>
      </c>
      <c r="D24266" t="s">
        <v>972</v>
      </c>
      <c r="E24266" t="s">
        <v>1016</v>
      </c>
      <c r="F24266" s="86">
        <v>1457370.59378619</v>
      </c>
    </row>
    <row r="24267" spans="1:6">
      <c r="A24267">
        <v>2040</v>
      </c>
      <c r="B24267" t="s">
        <v>1073</v>
      </c>
      <c r="C24267" t="s">
        <v>1013</v>
      </c>
      <c r="D24267" t="s">
        <v>972</v>
      </c>
      <c r="E24267" t="s">
        <v>1016</v>
      </c>
      <c r="F24267" s="86">
        <v>1458193.4704584</v>
      </c>
    </row>
    <row r="24268" spans="1:6">
      <c r="A24268">
        <v>2041</v>
      </c>
      <c r="B24268" t="s">
        <v>1073</v>
      </c>
      <c r="C24268" t="s">
        <v>1013</v>
      </c>
      <c r="D24268" t="s">
        <v>972</v>
      </c>
      <c r="E24268" t="s">
        <v>1016</v>
      </c>
      <c r="F24268" s="86">
        <v>1458878.4829760999</v>
      </c>
    </row>
    <row r="24269" spans="1:6">
      <c r="A24269">
        <v>2042</v>
      </c>
      <c r="B24269" t="s">
        <v>1073</v>
      </c>
      <c r="C24269" t="s">
        <v>1013</v>
      </c>
      <c r="D24269" t="s">
        <v>972</v>
      </c>
      <c r="E24269" t="s">
        <v>1016</v>
      </c>
      <c r="F24269" s="86">
        <v>1458572.59688329</v>
      </c>
    </row>
    <row r="24270" spans="1:6">
      <c r="A24270">
        <v>2043</v>
      </c>
      <c r="B24270" t="s">
        <v>1073</v>
      </c>
      <c r="C24270" t="s">
        <v>1013</v>
      </c>
      <c r="D24270" t="s">
        <v>972</v>
      </c>
      <c r="E24270" t="s">
        <v>1016</v>
      </c>
      <c r="F24270" s="86">
        <v>1457165.95168185</v>
      </c>
    </row>
    <row r="24271" spans="1:6">
      <c r="A24271">
        <v>2044</v>
      </c>
      <c r="B24271" t="s">
        <v>1073</v>
      </c>
      <c r="C24271" t="s">
        <v>1013</v>
      </c>
      <c r="D24271" t="s">
        <v>972</v>
      </c>
      <c r="E24271" t="s">
        <v>1016</v>
      </c>
      <c r="F24271" s="86">
        <v>1455332.7892524099</v>
      </c>
    </row>
    <row r="24272" spans="1:6">
      <c r="A24272">
        <v>2045</v>
      </c>
      <c r="B24272" t="s">
        <v>1073</v>
      </c>
      <c r="C24272" t="s">
        <v>1013</v>
      </c>
      <c r="D24272" t="s">
        <v>972</v>
      </c>
      <c r="E24272" t="s">
        <v>1016</v>
      </c>
      <c r="F24272" s="86">
        <v>1453260.51868</v>
      </c>
    </row>
    <row r="24273" spans="1:6">
      <c r="A24273">
        <v>2046</v>
      </c>
      <c r="B24273" t="s">
        <v>1073</v>
      </c>
      <c r="C24273" t="s">
        <v>1013</v>
      </c>
      <c r="D24273" t="s">
        <v>972</v>
      </c>
      <c r="E24273" t="s">
        <v>1016</v>
      </c>
      <c r="F24273" s="86">
        <v>1451377.8113200399</v>
      </c>
    </row>
    <row r="24274" spans="1:6">
      <c r="A24274">
        <v>2047</v>
      </c>
      <c r="B24274" t="s">
        <v>1073</v>
      </c>
      <c r="C24274" t="s">
        <v>1013</v>
      </c>
      <c r="D24274" t="s">
        <v>972</v>
      </c>
      <c r="E24274" t="s">
        <v>1016</v>
      </c>
      <c r="F24274" s="86">
        <v>1449971.1661185999</v>
      </c>
    </row>
    <row r="24275" spans="1:6">
      <c r="A24275">
        <v>2048</v>
      </c>
      <c r="B24275" t="s">
        <v>1073</v>
      </c>
      <c r="C24275" t="s">
        <v>1013</v>
      </c>
      <c r="D24275" t="s">
        <v>972</v>
      </c>
      <c r="E24275" t="s">
        <v>1016</v>
      </c>
      <c r="F24275" s="86">
        <v>1448045.3762103501</v>
      </c>
    </row>
    <row r="24276" spans="1:6">
      <c r="A24276">
        <v>2049</v>
      </c>
      <c r="B24276" t="s">
        <v>1073</v>
      </c>
      <c r="C24276" t="s">
        <v>1013</v>
      </c>
      <c r="D24276" t="s">
        <v>972</v>
      </c>
      <c r="E24276" t="s">
        <v>1016</v>
      </c>
      <c r="F24276" s="86">
        <v>1446707.6630861701</v>
      </c>
    </row>
    <row r="24277" spans="1:6">
      <c r="A24277">
        <v>2050</v>
      </c>
      <c r="B24277" t="s">
        <v>1073</v>
      </c>
      <c r="C24277" t="s">
        <v>1013</v>
      </c>
      <c r="D24277" t="s">
        <v>972</v>
      </c>
      <c r="E24277" t="s">
        <v>1016</v>
      </c>
      <c r="F24277" s="86">
        <v>1445223.46929782</v>
      </c>
    </row>
    <row r="24278" spans="1:6">
      <c r="A24278">
        <v>2017</v>
      </c>
      <c r="B24278" t="s">
        <v>1012</v>
      </c>
      <c r="C24278" t="s">
        <v>1022</v>
      </c>
      <c r="D24278" t="s">
        <v>964</v>
      </c>
      <c r="E24278" t="s">
        <v>1014</v>
      </c>
      <c r="F24278" s="86">
        <v>733.770654210619</v>
      </c>
    </row>
    <row r="24279" spans="1:6">
      <c r="A24279">
        <v>2018</v>
      </c>
      <c r="B24279" t="s">
        <v>1012</v>
      </c>
      <c r="C24279" t="s">
        <v>1022</v>
      </c>
      <c r="D24279" t="s">
        <v>964</v>
      </c>
      <c r="E24279" t="s">
        <v>1014</v>
      </c>
      <c r="F24279" s="86">
        <v>761.64166399703697</v>
      </c>
    </row>
    <row r="24280" spans="1:6">
      <c r="A24280">
        <v>2019</v>
      </c>
      <c r="B24280" t="s">
        <v>1012</v>
      </c>
      <c r="C24280" t="s">
        <v>1022</v>
      </c>
      <c r="D24280" t="s">
        <v>964</v>
      </c>
      <c r="E24280" t="s">
        <v>1014</v>
      </c>
      <c r="F24280" s="86">
        <v>776.00668721508998</v>
      </c>
    </row>
    <row r="24281" spans="1:6">
      <c r="A24281">
        <v>2020</v>
      </c>
      <c r="B24281" t="s">
        <v>1012</v>
      </c>
      <c r="C24281" t="s">
        <v>1022</v>
      </c>
      <c r="D24281" t="s">
        <v>964</v>
      </c>
      <c r="E24281" t="s">
        <v>1014</v>
      </c>
      <c r="F24281" s="86">
        <v>774.87622585362703</v>
      </c>
    </row>
    <row r="24282" spans="1:6">
      <c r="A24282">
        <v>2021</v>
      </c>
      <c r="B24282" t="s">
        <v>1012</v>
      </c>
      <c r="C24282" t="s">
        <v>1022</v>
      </c>
      <c r="D24282" t="s">
        <v>964</v>
      </c>
      <c r="E24282" t="s">
        <v>1014</v>
      </c>
      <c r="F24282" s="86">
        <v>759.41275893367697</v>
      </c>
    </row>
    <row r="24283" spans="1:6">
      <c r="A24283">
        <v>2022</v>
      </c>
      <c r="B24283" t="s">
        <v>1012</v>
      </c>
      <c r="C24283" t="s">
        <v>1022</v>
      </c>
      <c r="D24283" t="s">
        <v>964</v>
      </c>
      <c r="E24283" t="s">
        <v>1014</v>
      </c>
      <c r="F24283" s="86">
        <v>730.78744240123206</v>
      </c>
    </row>
    <row r="24284" spans="1:6">
      <c r="A24284">
        <v>2023</v>
      </c>
      <c r="B24284" t="s">
        <v>1012</v>
      </c>
      <c r="C24284" t="s">
        <v>1022</v>
      </c>
      <c r="D24284" t="s">
        <v>964</v>
      </c>
      <c r="E24284" t="s">
        <v>1014</v>
      </c>
      <c r="F24284" s="86">
        <v>692.06525066761697</v>
      </c>
    </row>
    <row r="24285" spans="1:6">
      <c r="A24285">
        <v>2024</v>
      </c>
      <c r="B24285" t="s">
        <v>1012</v>
      </c>
      <c r="C24285" t="s">
        <v>1022</v>
      </c>
      <c r="D24285" t="s">
        <v>964</v>
      </c>
      <c r="E24285" t="s">
        <v>1014</v>
      </c>
      <c r="F24285" s="86">
        <v>647.33638765896001</v>
      </c>
    </row>
    <row r="24286" spans="1:6">
      <c r="A24286">
        <v>2025</v>
      </c>
      <c r="B24286" t="s">
        <v>1012</v>
      </c>
      <c r="C24286" t="s">
        <v>1022</v>
      </c>
      <c r="D24286" t="s">
        <v>964</v>
      </c>
      <c r="E24286" t="s">
        <v>1014</v>
      </c>
      <c r="F24286" s="86">
        <v>601.09094492245799</v>
      </c>
    </row>
    <row r="24287" spans="1:6">
      <c r="A24287">
        <v>2026</v>
      </c>
      <c r="B24287" t="s">
        <v>1012</v>
      </c>
      <c r="C24287" t="s">
        <v>1022</v>
      </c>
      <c r="D24287" t="s">
        <v>964</v>
      </c>
      <c r="E24287" t="s">
        <v>1014</v>
      </c>
      <c r="F24287" s="86">
        <v>557.52482937781303</v>
      </c>
    </row>
    <row r="24288" spans="1:6">
      <c r="A24288">
        <v>2027</v>
      </c>
      <c r="B24288" t="s">
        <v>1012</v>
      </c>
      <c r="C24288" t="s">
        <v>1022</v>
      </c>
      <c r="D24288" t="s">
        <v>964</v>
      </c>
      <c r="E24288" t="s">
        <v>1014</v>
      </c>
      <c r="F24288" s="86">
        <v>519.59516650643604</v>
      </c>
    </row>
    <row r="24289" spans="1:6">
      <c r="A24289">
        <v>2028</v>
      </c>
      <c r="B24289" t="s">
        <v>1012</v>
      </c>
      <c r="C24289" t="s">
        <v>1022</v>
      </c>
      <c r="D24289" t="s">
        <v>964</v>
      </c>
      <c r="E24289" t="s">
        <v>1014</v>
      </c>
      <c r="F24289" s="86">
        <v>488.92971098123797</v>
      </c>
    </row>
    <row r="24290" spans="1:6">
      <c r="A24290">
        <v>2029</v>
      </c>
      <c r="B24290" t="s">
        <v>1012</v>
      </c>
      <c r="C24290" t="s">
        <v>1022</v>
      </c>
      <c r="D24290" t="s">
        <v>964</v>
      </c>
      <c r="E24290" t="s">
        <v>1014</v>
      </c>
      <c r="F24290" s="86">
        <v>465.90530048220597</v>
      </c>
    </row>
    <row r="24291" spans="1:6">
      <c r="A24291">
        <v>2030</v>
      </c>
      <c r="B24291" t="s">
        <v>1012</v>
      </c>
      <c r="C24291" t="s">
        <v>1022</v>
      </c>
      <c r="D24291" t="s">
        <v>964</v>
      </c>
      <c r="E24291" t="s">
        <v>1014</v>
      </c>
      <c r="F24291" s="86">
        <v>450.10068089540499</v>
      </c>
    </row>
    <row r="24292" spans="1:6">
      <c r="A24292">
        <v>2031</v>
      </c>
      <c r="B24292" t="s">
        <v>1012</v>
      </c>
      <c r="C24292" t="s">
        <v>1022</v>
      </c>
      <c r="D24292" t="s">
        <v>964</v>
      </c>
      <c r="E24292" t="s">
        <v>1014</v>
      </c>
      <c r="F24292" s="86">
        <v>440.301808468839</v>
      </c>
    </row>
    <row r="24293" spans="1:6">
      <c r="A24293">
        <v>2032</v>
      </c>
      <c r="B24293" t="s">
        <v>1012</v>
      </c>
      <c r="C24293" t="s">
        <v>1022</v>
      </c>
      <c r="D24293" t="s">
        <v>964</v>
      </c>
      <c r="E24293" t="s">
        <v>1014</v>
      </c>
      <c r="F24293" s="86">
        <v>434.89798157078201</v>
      </c>
    </row>
    <row r="24294" spans="1:6">
      <c r="A24294">
        <v>2033</v>
      </c>
      <c r="B24294" t="s">
        <v>1012</v>
      </c>
      <c r="C24294" t="s">
        <v>1022</v>
      </c>
      <c r="D24294" t="s">
        <v>964</v>
      </c>
      <c r="E24294" t="s">
        <v>1014</v>
      </c>
      <c r="F24294" s="86">
        <v>432.46297982098798</v>
      </c>
    </row>
    <row r="24295" spans="1:6">
      <c r="A24295">
        <v>2034</v>
      </c>
      <c r="B24295" t="s">
        <v>1012</v>
      </c>
      <c r="C24295" t="s">
        <v>1022</v>
      </c>
      <c r="D24295" t="s">
        <v>964</v>
      </c>
      <c r="E24295" t="s">
        <v>1014</v>
      </c>
      <c r="F24295" s="86">
        <v>432.01336510640402</v>
      </c>
    </row>
    <row r="24296" spans="1:6">
      <c r="A24296">
        <v>2035</v>
      </c>
      <c r="B24296" t="s">
        <v>1012</v>
      </c>
      <c r="C24296" t="s">
        <v>1022</v>
      </c>
      <c r="D24296" t="s">
        <v>964</v>
      </c>
      <c r="E24296" t="s">
        <v>1014</v>
      </c>
      <c r="F24296" s="86">
        <v>432.76581196335798</v>
      </c>
    </row>
    <row r="24297" spans="1:6">
      <c r="A24297">
        <v>2036</v>
      </c>
      <c r="B24297" t="s">
        <v>1012</v>
      </c>
      <c r="C24297" t="s">
        <v>1022</v>
      </c>
      <c r="D24297" t="s">
        <v>964</v>
      </c>
      <c r="E24297" t="s">
        <v>1014</v>
      </c>
      <c r="F24297" s="86">
        <v>434.17621636974502</v>
      </c>
    </row>
    <row r="24298" spans="1:6">
      <c r="A24298">
        <v>2037</v>
      </c>
      <c r="B24298" t="s">
        <v>1012</v>
      </c>
      <c r="C24298" t="s">
        <v>1022</v>
      </c>
      <c r="D24298" t="s">
        <v>964</v>
      </c>
      <c r="E24298" t="s">
        <v>1014</v>
      </c>
      <c r="F24298" s="86">
        <v>435.86561152181002</v>
      </c>
    </row>
    <row r="24299" spans="1:6">
      <c r="A24299">
        <v>2038</v>
      </c>
      <c r="B24299" t="s">
        <v>1012</v>
      </c>
      <c r="C24299" t="s">
        <v>1022</v>
      </c>
      <c r="D24299" t="s">
        <v>964</v>
      </c>
      <c r="E24299" t="s">
        <v>1014</v>
      </c>
      <c r="F24299" s="86">
        <v>437.684796313692</v>
      </c>
    </row>
    <row r="24300" spans="1:6">
      <c r="A24300">
        <v>2039</v>
      </c>
      <c r="B24300" t="s">
        <v>1012</v>
      </c>
      <c r="C24300" t="s">
        <v>1022</v>
      </c>
      <c r="D24300" t="s">
        <v>964</v>
      </c>
      <c r="E24300" t="s">
        <v>1014</v>
      </c>
      <c r="F24300" s="86">
        <v>439.53864298378198</v>
      </c>
    </row>
    <row r="24301" spans="1:6">
      <c r="A24301">
        <v>2040</v>
      </c>
      <c r="B24301" t="s">
        <v>1012</v>
      </c>
      <c r="C24301" t="s">
        <v>1022</v>
      </c>
      <c r="D24301" t="s">
        <v>964</v>
      </c>
      <c r="E24301" t="s">
        <v>1014</v>
      </c>
      <c r="F24301" s="86">
        <v>441.39313206719697</v>
      </c>
    </row>
    <row r="24302" spans="1:6">
      <c r="A24302">
        <v>2041</v>
      </c>
      <c r="B24302" t="s">
        <v>1012</v>
      </c>
      <c r="C24302" t="s">
        <v>1022</v>
      </c>
      <c r="D24302" t="s">
        <v>964</v>
      </c>
      <c r="E24302" t="s">
        <v>1014</v>
      </c>
      <c r="F24302" s="86">
        <v>441.44491948055099</v>
      </c>
    </row>
    <row r="24303" spans="1:6">
      <c r="A24303">
        <v>2042</v>
      </c>
      <c r="B24303" t="s">
        <v>1012</v>
      </c>
      <c r="C24303" t="s">
        <v>1022</v>
      </c>
      <c r="D24303" t="s">
        <v>964</v>
      </c>
      <c r="E24303" t="s">
        <v>1014</v>
      </c>
      <c r="F24303" s="86">
        <v>441.49338884915801</v>
      </c>
    </row>
    <row r="24304" spans="1:6">
      <c r="A24304">
        <v>2043</v>
      </c>
      <c r="B24304" t="s">
        <v>1012</v>
      </c>
      <c r="C24304" t="s">
        <v>1022</v>
      </c>
      <c r="D24304" t="s">
        <v>964</v>
      </c>
      <c r="E24304" t="s">
        <v>1014</v>
      </c>
      <c r="F24304" s="86">
        <v>441.55589206545602</v>
      </c>
    </row>
    <row r="24305" spans="1:6">
      <c r="A24305">
        <v>2044</v>
      </c>
      <c r="B24305" t="s">
        <v>1012</v>
      </c>
      <c r="C24305" t="s">
        <v>1022</v>
      </c>
      <c r="D24305" t="s">
        <v>964</v>
      </c>
      <c r="E24305" t="s">
        <v>1014</v>
      </c>
      <c r="F24305" s="86">
        <v>441.64352696013799</v>
      </c>
    </row>
    <row r="24306" spans="1:6">
      <c r="A24306">
        <v>2045</v>
      </c>
      <c r="B24306" t="s">
        <v>1012</v>
      </c>
      <c r="C24306" t="s">
        <v>1022</v>
      </c>
      <c r="D24306" t="s">
        <v>964</v>
      </c>
      <c r="E24306" t="s">
        <v>1014</v>
      </c>
      <c r="F24306" s="86">
        <v>441.75809008077903</v>
      </c>
    </row>
    <row r="24307" spans="1:6">
      <c r="A24307">
        <v>2046</v>
      </c>
      <c r="B24307" t="s">
        <v>1012</v>
      </c>
      <c r="C24307" t="s">
        <v>1022</v>
      </c>
      <c r="D24307" t="s">
        <v>964</v>
      </c>
      <c r="E24307" t="s">
        <v>1014</v>
      </c>
      <c r="F24307" s="86">
        <v>441.89169501481598</v>
      </c>
    </row>
    <row r="24308" spans="1:6">
      <c r="A24308">
        <v>2047</v>
      </c>
      <c r="B24308" t="s">
        <v>1012</v>
      </c>
      <c r="C24308" t="s">
        <v>1022</v>
      </c>
      <c r="D24308" t="s">
        <v>964</v>
      </c>
      <c r="E24308" t="s">
        <v>1014</v>
      </c>
      <c r="F24308" s="86">
        <v>442.04370908154198</v>
      </c>
    </row>
    <row r="24309" spans="1:6">
      <c r="A24309">
        <v>2048</v>
      </c>
      <c r="B24309" t="s">
        <v>1012</v>
      </c>
      <c r="C24309" t="s">
        <v>1022</v>
      </c>
      <c r="D24309" t="s">
        <v>964</v>
      </c>
      <c r="E24309" t="s">
        <v>1014</v>
      </c>
      <c r="F24309" s="86">
        <v>442.20416913063298</v>
      </c>
    </row>
    <row r="24310" spans="1:6">
      <c r="A24310">
        <v>2049</v>
      </c>
      <c r="B24310" t="s">
        <v>1012</v>
      </c>
      <c r="C24310" t="s">
        <v>1022</v>
      </c>
      <c r="D24310" t="s">
        <v>964</v>
      </c>
      <c r="E24310" t="s">
        <v>1014</v>
      </c>
      <c r="F24310" s="86">
        <v>442.37739839915702</v>
      </c>
    </row>
    <row r="24311" spans="1:6">
      <c r="A24311">
        <v>2050</v>
      </c>
      <c r="B24311" t="s">
        <v>1012</v>
      </c>
      <c r="C24311" t="s">
        <v>1022</v>
      </c>
      <c r="D24311" t="s">
        <v>964</v>
      </c>
      <c r="E24311" t="s">
        <v>1014</v>
      </c>
      <c r="F24311" s="86">
        <v>442.56956421951099</v>
      </c>
    </row>
    <row r="24312" spans="1:6">
      <c r="A24312">
        <v>2017</v>
      </c>
      <c r="B24312" t="s">
        <v>1024</v>
      </c>
      <c r="C24312" t="s">
        <v>1022</v>
      </c>
      <c r="D24312" t="s">
        <v>964</v>
      </c>
      <c r="E24312" t="s">
        <v>1014</v>
      </c>
      <c r="F24312" s="86">
        <v>2746.0048202409598</v>
      </c>
    </row>
    <row r="24313" spans="1:6">
      <c r="A24313">
        <v>2018</v>
      </c>
      <c r="B24313" t="s">
        <v>1024</v>
      </c>
      <c r="C24313" t="s">
        <v>1022</v>
      </c>
      <c r="D24313" t="s">
        <v>964</v>
      </c>
      <c r="E24313" t="s">
        <v>1014</v>
      </c>
      <c r="F24313" s="86">
        <v>2658.2603789045802</v>
      </c>
    </row>
    <row r="24314" spans="1:6">
      <c r="A24314">
        <v>2019</v>
      </c>
      <c r="B24314" t="s">
        <v>1024</v>
      </c>
      <c r="C24314" t="s">
        <v>1022</v>
      </c>
      <c r="D24314" t="s">
        <v>964</v>
      </c>
      <c r="E24314" t="s">
        <v>1014</v>
      </c>
      <c r="F24314" s="86">
        <v>2568.82182338844</v>
      </c>
    </row>
    <row r="24315" spans="1:6">
      <c r="A24315">
        <v>2020</v>
      </c>
      <c r="B24315" t="s">
        <v>1024</v>
      </c>
      <c r="C24315" t="s">
        <v>1022</v>
      </c>
      <c r="D24315" t="s">
        <v>964</v>
      </c>
      <c r="E24315" t="s">
        <v>1014</v>
      </c>
      <c r="F24315" s="86">
        <v>2476.07436981093</v>
      </c>
    </row>
    <row r="24316" spans="1:6">
      <c r="A24316">
        <v>2021</v>
      </c>
      <c r="B24316" t="s">
        <v>1024</v>
      </c>
      <c r="C24316" t="s">
        <v>1022</v>
      </c>
      <c r="D24316" t="s">
        <v>964</v>
      </c>
      <c r="E24316" t="s">
        <v>1014</v>
      </c>
      <c r="F24316" s="86">
        <v>2385.3618836052001</v>
      </c>
    </row>
    <row r="24317" spans="1:6">
      <c r="A24317">
        <v>2022</v>
      </c>
      <c r="B24317" t="s">
        <v>1024</v>
      </c>
      <c r="C24317" t="s">
        <v>1022</v>
      </c>
      <c r="D24317" t="s">
        <v>964</v>
      </c>
      <c r="E24317" t="s">
        <v>1014</v>
      </c>
      <c r="F24317" s="86">
        <v>2296.5387423222901</v>
      </c>
    </row>
    <row r="24318" spans="1:6">
      <c r="A24318">
        <v>2023</v>
      </c>
      <c r="B24318" t="s">
        <v>1024</v>
      </c>
      <c r="C24318" t="s">
        <v>1022</v>
      </c>
      <c r="D24318" t="s">
        <v>964</v>
      </c>
      <c r="E24318" t="s">
        <v>1014</v>
      </c>
      <c r="F24318" s="86">
        <v>2211.3609105826899</v>
      </c>
    </row>
    <row r="24319" spans="1:6">
      <c r="A24319">
        <v>2024</v>
      </c>
      <c r="B24319" t="s">
        <v>1024</v>
      </c>
      <c r="C24319" t="s">
        <v>1022</v>
      </c>
      <c r="D24319" t="s">
        <v>964</v>
      </c>
      <c r="E24319" t="s">
        <v>1014</v>
      </c>
      <c r="F24319" s="86">
        <v>2132.1571071412</v>
      </c>
    </row>
    <row r="24320" spans="1:6">
      <c r="A24320">
        <v>2025</v>
      </c>
      <c r="B24320" t="s">
        <v>1024</v>
      </c>
      <c r="C24320" t="s">
        <v>1022</v>
      </c>
      <c r="D24320" t="s">
        <v>964</v>
      </c>
      <c r="E24320" t="s">
        <v>1014</v>
      </c>
      <c r="F24320" s="86">
        <v>2061.69541964067</v>
      </c>
    </row>
    <row r="24321" spans="1:6">
      <c r="A24321">
        <v>2026</v>
      </c>
      <c r="B24321" t="s">
        <v>1024</v>
      </c>
      <c r="C24321" t="s">
        <v>1022</v>
      </c>
      <c r="D24321" t="s">
        <v>964</v>
      </c>
      <c r="E24321" t="s">
        <v>1014</v>
      </c>
      <c r="F24321" s="86">
        <v>2002.8885729149599</v>
      </c>
    </row>
    <row r="24322" spans="1:6">
      <c r="A24322">
        <v>2027</v>
      </c>
      <c r="B24322" t="s">
        <v>1024</v>
      </c>
      <c r="C24322" t="s">
        <v>1022</v>
      </c>
      <c r="D24322" t="s">
        <v>964</v>
      </c>
      <c r="E24322" t="s">
        <v>1014</v>
      </c>
      <c r="F24322" s="86">
        <v>1957.0456735486</v>
      </c>
    </row>
    <row r="24323" spans="1:6">
      <c r="A24323">
        <v>2028</v>
      </c>
      <c r="B24323" t="s">
        <v>1024</v>
      </c>
      <c r="C24323" t="s">
        <v>1022</v>
      </c>
      <c r="D24323" t="s">
        <v>964</v>
      </c>
      <c r="E24323" t="s">
        <v>1014</v>
      </c>
      <c r="F24323" s="86">
        <v>1924.1528948769101</v>
      </c>
    </row>
    <row r="24324" spans="1:6">
      <c r="A24324">
        <v>2029</v>
      </c>
      <c r="B24324" t="s">
        <v>1024</v>
      </c>
      <c r="C24324" t="s">
        <v>1022</v>
      </c>
      <c r="D24324" t="s">
        <v>964</v>
      </c>
      <c r="E24324" t="s">
        <v>1014</v>
      </c>
      <c r="F24324" s="86">
        <v>1903.11493476341</v>
      </c>
    </row>
    <row r="24325" spans="1:6">
      <c r="A24325">
        <v>2030</v>
      </c>
      <c r="B24325" t="s">
        <v>1024</v>
      </c>
      <c r="C24325" t="s">
        <v>1022</v>
      </c>
      <c r="D24325" t="s">
        <v>964</v>
      </c>
      <c r="E24325" t="s">
        <v>1014</v>
      </c>
      <c r="F24325" s="86">
        <v>1892.9155718592101</v>
      </c>
    </row>
    <row r="24326" spans="1:6">
      <c r="A24326">
        <v>2031</v>
      </c>
      <c r="B24326" t="s">
        <v>1024</v>
      </c>
      <c r="C24326" t="s">
        <v>1022</v>
      </c>
      <c r="D24326" t="s">
        <v>964</v>
      </c>
      <c r="E24326" t="s">
        <v>1014</v>
      </c>
      <c r="F24326" s="86">
        <v>1891.65266468032</v>
      </c>
    </row>
    <row r="24327" spans="1:6">
      <c r="A24327">
        <v>2032</v>
      </c>
      <c r="B24327" t="s">
        <v>1024</v>
      </c>
      <c r="C24327" t="s">
        <v>1022</v>
      </c>
      <c r="D24327" t="s">
        <v>964</v>
      </c>
      <c r="E24327" t="s">
        <v>1014</v>
      </c>
      <c r="F24327" s="86">
        <v>1896.7405578580299</v>
      </c>
    </row>
    <row r="24328" spans="1:6">
      <c r="A24328">
        <v>2033</v>
      </c>
      <c r="B24328" t="s">
        <v>1024</v>
      </c>
      <c r="C24328" t="s">
        <v>1022</v>
      </c>
      <c r="D24328" t="s">
        <v>964</v>
      </c>
      <c r="E24328" t="s">
        <v>1014</v>
      </c>
      <c r="F24328" s="86">
        <v>1906.0863529205701</v>
      </c>
    </row>
    <row r="24329" spans="1:6">
      <c r="A24329">
        <v>2034</v>
      </c>
      <c r="B24329" t="s">
        <v>1024</v>
      </c>
      <c r="C24329" t="s">
        <v>1022</v>
      </c>
      <c r="D24329" t="s">
        <v>964</v>
      </c>
      <c r="E24329" t="s">
        <v>1014</v>
      </c>
      <c r="F24329" s="86">
        <v>1918.7080931590201</v>
      </c>
    </row>
    <row r="24330" spans="1:6">
      <c r="A24330">
        <v>2035</v>
      </c>
      <c r="B24330" t="s">
        <v>1024</v>
      </c>
      <c r="C24330" t="s">
        <v>1022</v>
      </c>
      <c r="D24330" t="s">
        <v>964</v>
      </c>
      <c r="E24330" t="s">
        <v>1014</v>
      </c>
      <c r="F24330" s="86">
        <v>1933.52887056943</v>
      </c>
    </row>
    <row r="24331" spans="1:6">
      <c r="A24331">
        <v>2036</v>
      </c>
      <c r="B24331" t="s">
        <v>1024</v>
      </c>
      <c r="C24331" t="s">
        <v>1022</v>
      </c>
      <c r="D24331" t="s">
        <v>964</v>
      </c>
      <c r="E24331" t="s">
        <v>1014</v>
      </c>
      <c r="F24331" s="86">
        <v>1949.62839313834</v>
      </c>
    </row>
    <row r="24332" spans="1:6">
      <c r="A24332">
        <v>2037</v>
      </c>
      <c r="B24332" t="s">
        <v>1024</v>
      </c>
      <c r="C24332" t="s">
        <v>1022</v>
      </c>
      <c r="D24332" t="s">
        <v>964</v>
      </c>
      <c r="E24332" t="s">
        <v>1014</v>
      </c>
      <c r="F24332" s="86">
        <v>1966.2015920495401</v>
      </c>
    </row>
    <row r="24333" spans="1:6">
      <c r="A24333">
        <v>2038</v>
      </c>
      <c r="B24333" t="s">
        <v>1024</v>
      </c>
      <c r="C24333" t="s">
        <v>1022</v>
      </c>
      <c r="D24333" t="s">
        <v>964</v>
      </c>
      <c r="E24333" t="s">
        <v>1014</v>
      </c>
      <c r="F24333" s="86">
        <v>1983.00233253086</v>
      </c>
    </row>
    <row r="24334" spans="1:6">
      <c r="A24334">
        <v>2039</v>
      </c>
      <c r="B24334" t="s">
        <v>1024</v>
      </c>
      <c r="C24334" t="s">
        <v>1022</v>
      </c>
      <c r="D24334" t="s">
        <v>964</v>
      </c>
      <c r="E24334" t="s">
        <v>1014</v>
      </c>
      <c r="F24334" s="86">
        <v>1999.8076627853</v>
      </c>
    </row>
    <row r="24335" spans="1:6">
      <c r="A24335">
        <v>2040</v>
      </c>
      <c r="B24335" t="s">
        <v>1024</v>
      </c>
      <c r="C24335" t="s">
        <v>1022</v>
      </c>
      <c r="D24335" t="s">
        <v>964</v>
      </c>
      <c r="E24335" t="s">
        <v>1014</v>
      </c>
      <c r="F24335" s="86">
        <v>2016.47698742648</v>
      </c>
    </row>
    <row r="24336" spans="1:6">
      <c r="A24336">
        <v>2041</v>
      </c>
      <c r="B24336" t="s">
        <v>1024</v>
      </c>
      <c r="C24336" t="s">
        <v>1022</v>
      </c>
      <c r="D24336" t="s">
        <v>964</v>
      </c>
      <c r="E24336" t="s">
        <v>1014</v>
      </c>
      <c r="F24336" s="86">
        <v>2028.5520502189099</v>
      </c>
    </row>
    <row r="24337" spans="1:6">
      <c r="A24337">
        <v>2042</v>
      </c>
      <c r="B24337" t="s">
        <v>1024</v>
      </c>
      <c r="C24337" t="s">
        <v>1022</v>
      </c>
      <c r="D24337" t="s">
        <v>964</v>
      </c>
      <c r="E24337" t="s">
        <v>1014</v>
      </c>
      <c r="F24337" s="86">
        <v>2040.42795775116</v>
      </c>
    </row>
    <row r="24338" spans="1:6">
      <c r="A24338">
        <v>2043</v>
      </c>
      <c r="B24338" t="s">
        <v>1024</v>
      </c>
      <c r="C24338" t="s">
        <v>1022</v>
      </c>
      <c r="D24338" t="s">
        <v>964</v>
      </c>
      <c r="E24338" t="s">
        <v>1014</v>
      </c>
      <c r="F24338" s="86">
        <v>2052.1137152859601</v>
      </c>
    </row>
    <row r="24339" spans="1:6">
      <c r="A24339">
        <v>2044</v>
      </c>
      <c r="B24339" t="s">
        <v>1024</v>
      </c>
      <c r="C24339" t="s">
        <v>1022</v>
      </c>
      <c r="D24339" t="s">
        <v>964</v>
      </c>
      <c r="E24339" t="s">
        <v>1014</v>
      </c>
      <c r="F24339" s="86">
        <v>2063.5913785268399</v>
      </c>
    </row>
    <row r="24340" spans="1:6">
      <c r="A24340">
        <v>2045</v>
      </c>
      <c r="B24340" t="s">
        <v>1024</v>
      </c>
      <c r="C24340" t="s">
        <v>1022</v>
      </c>
      <c r="D24340" t="s">
        <v>964</v>
      </c>
      <c r="E24340" t="s">
        <v>1014</v>
      </c>
      <c r="F24340" s="86">
        <v>2074.9172171001301</v>
      </c>
    </row>
    <row r="24341" spans="1:6">
      <c r="A24341">
        <v>2046</v>
      </c>
      <c r="B24341" t="s">
        <v>1024</v>
      </c>
      <c r="C24341" t="s">
        <v>1022</v>
      </c>
      <c r="D24341" t="s">
        <v>964</v>
      </c>
      <c r="E24341" t="s">
        <v>1014</v>
      </c>
      <c r="F24341" s="86">
        <v>2086.0376204013501</v>
      </c>
    </row>
    <row r="24342" spans="1:6">
      <c r="A24342">
        <v>2047</v>
      </c>
      <c r="B24342" t="s">
        <v>1024</v>
      </c>
      <c r="C24342" t="s">
        <v>1022</v>
      </c>
      <c r="D24342" t="s">
        <v>964</v>
      </c>
      <c r="E24342" t="s">
        <v>1014</v>
      </c>
      <c r="F24342" s="86">
        <v>2097.0289127666001</v>
      </c>
    </row>
    <row r="24343" spans="1:6">
      <c r="A24343">
        <v>2048</v>
      </c>
      <c r="B24343" t="s">
        <v>1024</v>
      </c>
      <c r="C24343" t="s">
        <v>1022</v>
      </c>
      <c r="D24343" t="s">
        <v>964</v>
      </c>
      <c r="E24343" t="s">
        <v>1014</v>
      </c>
      <c r="F24343" s="86">
        <v>2107.86573743896</v>
      </c>
    </row>
    <row r="24344" spans="1:6">
      <c r="A24344">
        <v>2049</v>
      </c>
      <c r="B24344" t="s">
        <v>1024</v>
      </c>
      <c r="C24344" t="s">
        <v>1022</v>
      </c>
      <c r="D24344" t="s">
        <v>964</v>
      </c>
      <c r="E24344" t="s">
        <v>1014</v>
      </c>
      <c r="F24344" s="86">
        <v>2118.5286224275901</v>
      </c>
    </row>
    <row r="24345" spans="1:6">
      <c r="A24345">
        <v>2050</v>
      </c>
      <c r="B24345" t="s">
        <v>1024</v>
      </c>
      <c r="C24345" t="s">
        <v>1022</v>
      </c>
      <c r="D24345" t="s">
        <v>964</v>
      </c>
      <c r="E24345" t="s">
        <v>1014</v>
      </c>
      <c r="F24345" s="86">
        <v>2129.0850314458598</v>
      </c>
    </row>
    <row r="24346" spans="1:6">
      <c r="A24346">
        <v>2017</v>
      </c>
      <c r="B24346" t="s">
        <v>1025</v>
      </c>
      <c r="C24346" t="s">
        <v>1022</v>
      </c>
      <c r="D24346" t="s">
        <v>964</v>
      </c>
      <c r="E24346" t="s">
        <v>1014</v>
      </c>
      <c r="F24346" s="86">
        <v>6875.5220710269195</v>
      </c>
    </row>
    <row r="24347" spans="1:6">
      <c r="A24347">
        <v>2018</v>
      </c>
      <c r="B24347" t="s">
        <v>1025</v>
      </c>
      <c r="C24347" t="s">
        <v>1022</v>
      </c>
      <c r="D24347" t="s">
        <v>964</v>
      </c>
      <c r="E24347" t="s">
        <v>1014</v>
      </c>
      <c r="F24347" s="86">
        <v>7035.0262610047503</v>
      </c>
    </row>
    <row r="24348" spans="1:6">
      <c r="A24348">
        <v>2019</v>
      </c>
      <c r="B24348" t="s">
        <v>1025</v>
      </c>
      <c r="C24348" t="s">
        <v>1022</v>
      </c>
      <c r="D24348" t="s">
        <v>964</v>
      </c>
      <c r="E24348" t="s">
        <v>1014</v>
      </c>
      <c r="F24348" s="86">
        <v>7080.0187682597198</v>
      </c>
    </row>
    <row r="24349" spans="1:6">
      <c r="A24349">
        <v>2020</v>
      </c>
      <c r="B24349" t="s">
        <v>1025</v>
      </c>
      <c r="C24349" t="s">
        <v>1022</v>
      </c>
      <c r="D24349" t="s">
        <v>964</v>
      </c>
      <c r="E24349" t="s">
        <v>1014</v>
      </c>
      <c r="F24349" s="86">
        <v>7004.4518626670397</v>
      </c>
    </row>
    <row r="24350" spans="1:6">
      <c r="A24350">
        <v>2021</v>
      </c>
      <c r="B24350" t="s">
        <v>1025</v>
      </c>
      <c r="C24350" t="s">
        <v>1022</v>
      </c>
      <c r="D24350" t="s">
        <v>964</v>
      </c>
      <c r="E24350" t="s">
        <v>1014</v>
      </c>
      <c r="F24350" s="86">
        <v>6829.2534906437204</v>
      </c>
    </row>
    <row r="24351" spans="1:6">
      <c r="A24351">
        <v>2022</v>
      </c>
      <c r="B24351" t="s">
        <v>1025</v>
      </c>
      <c r="C24351" t="s">
        <v>1022</v>
      </c>
      <c r="D24351" t="s">
        <v>964</v>
      </c>
      <c r="E24351" t="s">
        <v>1014</v>
      </c>
      <c r="F24351" s="86">
        <v>6569.3733073527101</v>
      </c>
    </row>
    <row r="24352" spans="1:6">
      <c r="A24352">
        <v>2023</v>
      </c>
      <c r="B24352" t="s">
        <v>1025</v>
      </c>
      <c r="C24352" t="s">
        <v>1022</v>
      </c>
      <c r="D24352" t="s">
        <v>964</v>
      </c>
      <c r="E24352" t="s">
        <v>1014</v>
      </c>
      <c r="F24352" s="86">
        <v>6251.2991059462402</v>
      </c>
    </row>
    <row r="24353" spans="1:6">
      <c r="A24353">
        <v>2024</v>
      </c>
      <c r="B24353" t="s">
        <v>1025</v>
      </c>
      <c r="C24353" t="s">
        <v>1022</v>
      </c>
      <c r="D24353" t="s">
        <v>964</v>
      </c>
      <c r="E24353" t="s">
        <v>1014</v>
      </c>
      <c r="F24353" s="86">
        <v>5905.8711840452797</v>
      </c>
    </row>
    <row r="24354" spans="1:6">
      <c r="A24354">
        <v>2025</v>
      </c>
      <c r="B24354" t="s">
        <v>1025</v>
      </c>
      <c r="C24354" t="s">
        <v>1022</v>
      </c>
      <c r="D24354" t="s">
        <v>964</v>
      </c>
      <c r="E24354" t="s">
        <v>1014</v>
      </c>
      <c r="F24354" s="86">
        <v>5564.2875144993304</v>
      </c>
    </row>
    <row r="24355" spans="1:6">
      <c r="A24355">
        <v>2026</v>
      </c>
      <c r="B24355" t="s">
        <v>1025</v>
      </c>
      <c r="C24355" t="s">
        <v>1022</v>
      </c>
      <c r="D24355" t="s">
        <v>964</v>
      </c>
      <c r="E24355" t="s">
        <v>1014</v>
      </c>
      <c r="F24355" s="86">
        <v>5254.5193945565698</v>
      </c>
    </row>
    <row r="24356" spans="1:6">
      <c r="A24356">
        <v>2027</v>
      </c>
      <c r="B24356" t="s">
        <v>1025</v>
      </c>
      <c r="C24356" t="s">
        <v>1022</v>
      </c>
      <c r="D24356" t="s">
        <v>964</v>
      </c>
      <c r="E24356" t="s">
        <v>1014</v>
      </c>
      <c r="F24356" s="86">
        <v>4995.2366417172298</v>
      </c>
    </row>
    <row r="24357" spans="1:6">
      <c r="A24357">
        <v>2028</v>
      </c>
      <c r="B24357" t="s">
        <v>1025</v>
      </c>
      <c r="C24357" t="s">
        <v>1022</v>
      </c>
      <c r="D24357" t="s">
        <v>964</v>
      </c>
      <c r="E24357" t="s">
        <v>1014</v>
      </c>
      <c r="F24357" s="86">
        <v>4795.2548280654701</v>
      </c>
    </row>
    <row r="24358" spans="1:6">
      <c r="A24358">
        <v>2029</v>
      </c>
      <c r="B24358" t="s">
        <v>1025</v>
      </c>
      <c r="C24358" t="s">
        <v>1022</v>
      </c>
      <c r="D24358" t="s">
        <v>964</v>
      </c>
      <c r="E24358" t="s">
        <v>1014</v>
      </c>
      <c r="F24358" s="86">
        <v>4654.1822451346197</v>
      </c>
    </row>
    <row r="24359" spans="1:6">
      <c r="A24359">
        <v>2030</v>
      </c>
      <c r="B24359" t="s">
        <v>1025</v>
      </c>
      <c r="C24359" t="s">
        <v>1022</v>
      </c>
      <c r="D24359" t="s">
        <v>964</v>
      </c>
      <c r="E24359" t="s">
        <v>1014</v>
      </c>
      <c r="F24359" s="86">
        <v>4567.0888547268896</v>
      </c>
    </row>
    <row r="24360" spans="1:6">
      <c r="A24360">
        <v>2031</v>
      </c>
      <c r="B24360" t="s">
        <v>1025</v>
      </c>
      <c r="C24360" t="s">
        <v>1022</v>
      </c>
      <c r="D24360" t="s">
        <v>964</v>
      </c>
      <c r="E24360" t="s">
        <v>1014</v>
      </c>
      <c r="F24360" s="86">
        <v>4524.3446991689298</v>
      </c>
    </row>
    <row r="24361" spans="1:6">
      <c r="A24361">
        <v>2032</v>
      </c>
      <c r="B24361" t="s">
        <v>1025</v>
      </c>
      <c r="C24361" t="s">
        <v>1022</v>
      </c>
      <c r="D24361" t="s">
        <v>964</v>
      </c>
      <c r="E24361" t="s">
        <v>1014</v>
      </c>
      <c r="F24361" s="86">
        <v>4513.7282121517201</v>
      </c>
    </row>
    <row r="24362" spans="1:6">
      <c r="A24362">
        <v>2033</v>
      </c>
      <c r="B24362" t="s">
        <v>1025</v>
      </c>
      <c r="C24362" t="s">
        <v>1022</v>
      </c>
      <c r="D24362" t="s">
        <v>964</v>
      </c>
      <c r="E24362" t="s">
        <v>1014</v>
      </c>
      <c r="F24362" s="86">
        <v>4524.3882487880901</v>
      </c>
    </row>
    <row r="24363" spans="1:6">
      <c r="A24363">
        <v>2034</v>
      </c>
      <c r="B24363" t="s">
        <v>1025</v>
      </c>
      <c r="C24363" t="s">
        <v>1022</v>
      </c>
      <c r="D24363" t="s">
        <v>964</v>
      </c>
      <c r="E24363" t="s">
        <v>1014</v>
      </c>
      <c r="F24363" s="86">
        <v>4549.3881112286099</v>
      </c>
    </row>
    <row r="24364" spans="1:6">
      <c r="A24364">
        <v>2035</v>
      </c>
      <c r="B24364" t="s">
        <v>1025</v>
      </c>
      <c r="C24364" t="s">
        <v>1022</v>
      </c>
      <c r="D24364" t="s">
        <v>964</v>
      </c>
      <c r="E24364" t="s">
        <v>1014</v>
      </c>
      <c r="F24364" s="86">
        <v>4583.2368678989496</v>
      </c>
    </row>
    <row r="24365" spans="1:6">
      <c r="A24365">
        <v>2036</v>
      </c>
      <c r="B24365" t="s">
        <v>1025</v>
      </c>
      <c r="C24365" t="s">
        <v>1022</v>
      </c>
      <c r="D24365" t="s">
        <v>964</v>
      </c>
      <c r="E24365" t="s">
        <v>1014</v>
      </c>
      <c r="F24365" s="86">
        <v>4622.1812763075204</v>
      </c>
    </row>
    <row r="24366" spans="1:6">
      <c r="A24366">
        <v>2037</v>
      </c>
      <c r="B24366" t="s">
        <v>1025</v>
      </c>
      <c r="C24366" t="s">
        <v>1022</v>
      </c>
      <c r="D24366" t="s">
        <v>964</v>
      </c>
      <c r="E24366" t="s">
        <v>1014</v>
      </c>
      <c r="F24366" s="86">
        <v>4663.2021077810996</v>
      </c>
    </row>
    <row r="24367" spans="1:6">
      <c r="A24367">
        <v>2038</v>
      </c>
      <c r="B24367" t="s">
        <v>1025</v>
      </c>
      <c r="C24367" t="s">
        <v>1022</v>
      </c>
      <c r="D24367" t="s">
        <v>964</v>
      </c>
      <c r="E24367" t="s">
        <v>1014</v>
      </c>
      <c r="F24367" s="86">
        <v>4705.0858937346402</v>
      </c>
    </row>
    <row r="24368" spans="1:6">
      <c r="A24368">
        <v>2039</v>
      </c>
      <c r="B24368" t="s">
        <v>1025</v>
      </c>
      <c r="C24368" t="s">
        <v>1022</v>
      </c>
      <c r="D24368" t="s">
        <v>964</v>
      </c>
      <c r="E24368" t="s">
        <v>1014</v>
      </c>
      <c r="F24368" s="86">
        <v>4747.0492234592302</v>
      </c>
    </row>
    <row r="24369" spans="1:6">
      <c r="A24369">
        <v>2040</v>
      </c>
      <c r="B24369" t="s">
        <v>1025</v>
      </c>
      <c r="C24369" t="s">
        <v>1022</v>
      </c>
      <c r="D24369" t="s">
        <v>964</v>
      </c>
      <c r="E24369" t="s">
        <v>1014</v>
      </c>
      <c r="F24369" s="86">
        <v>4788.7774851465601</v>
      </c>
    </row>
    <row r="24370" spans="1:6">
      <c r="A24370">
        <v>2041</v>
      </c>
      <c r="B24370" t="s">
        <v>1025</v>
      </c>
      <c r="C24370" t="s">
        <v>1022</v>
      </c>
      <c r="D24370" t="s">
        <v>964</v>
      </c>
      <c r="E24370" t="s">
        <v>1014</v>
      </c>
      <c r="F24370" s="86">
        <v>4826.2433497229304</v>
      </c>
    </row>
    <row r="24371" spans="1:6">
      <c r="A24371">
        <v>2042</v>
      </c>
      <c r="B24371" t="s">
        <v>1025</v>
      </c>
      <c r="C24371" t="s">
        <v>1022</v>
      </c>
      <c r="D24371" t="s">
        <v>964</v>
      </c>
      <c r="E24371" t="s">
        <v>1014</v>
      </c>
      <c r="F24371" s="86">
        <v>4863.9914336177499</v>
      </c>
    </row>
    <row r="24372" spans="1:6">
      <c r="A24372">
        <v>2043</v>
      </c>
      <c r="B24372" t="s">
        <v>1025</v>
      </c>
      <c r="C24372" t="s">
        <v>1022</v>
      </c>
      <c r="D24372" t="s">
        <v>964</v>
      </c>
      <c r="E24372" t="s">
        <v>1014</v>
      </c>
      <c r="F24372" s="86">
        <v>4902.1879718651799</v>
      </c>
    </row>
    <row r="24373" spans="1:6">
      <c r="A24373">
        <v>2044</v>
      </c>
      <c r="B24373" t="s">
        <v>1025</v>
      </c>
      <c r="C24373" t="s">
        <v>1022</v>
      </c>
      <c r="D24373" t="s">
        <v>964</v>
      </c>
      <c r="E24373" t="s">
        <v>1014</v>
      </c>
      <c r="F24373" s="86">
        <v>4940.9650964011798</v>
      </c>
    </row>
    <row r="24374" spans="1:6">
      <c r="A24374">
        <v>2045</v>
      </c>
      <c r="B24374" t="s">
        <v>1025</v>
      </c>
      <c r="C24374" t="s">
        <v>1022</v>
      </c>
      <c r="D24374" t="s">
        <v>964</v>
      </c>
      <c r="E24374" t="s">
        <v>1014</v>
      </c>
      <c r="F24374" s="86">
        <v>4980.3874590810101</v>
      </c>
    </row>
    <row r="24375" spans="1:6">
      <c r="A24375">
        <v>2046</v>
      </c>
      <c r="B24375" t="s">
        <v>1025</v>
      </c>
      <c r="C24375" t="s">
        <v>1022</v>
      </c>
      <c r="D24375" t="s">
        <v>964</v>
      </c>
      <c r="E24375" t="s">
        <v>1014</v>
      </c>
      <c r="F24375" s="86">
        <v>5020.4206914154202</v>
      </c>
    </row>
    <row r="24376" spans="1:6">
      <c r="A24376">
        <v>2047</v>
      </c>
      <c r="B24376" t="s">
        <v>1025</v>
      </c>
      <c r="C24376" t="s">
        <v>1022</v>
      </c>
      <c r="D24376" t="s">
        <v>964</v>
      </c>
      <c r="E24376" t="s">
        <v>1014</v>
      </c>
      <c r="F24376" s="86">
        <v>5061.1019886799204</v>
      </c>
    </row>
    <row r="24377" spans="1:6">
      <c r="A24377">
        <v>2048</v>
      </c>
      <c r="B24377" t="s">
        <v>1025</v>
      </c>
      <c r="C24377" t="s">
        <v>1022</v>
      </c>
      <c r="D24377" t="s">
        <v>964</v>
      </c>
      <c r="E24377" t="s">
        <v>1014</v>
      </c>
      <c r="F24377" s="86">
        <v>5102.3698657930699</v>
      </c>
    </row>
    <row r="24378" spans="1:6">
      <c r="A24378">
        <v>2049</v>
      </c>
      <c r="B24378" t="s">
        <v>1025</v>
      </c>
      <c r="C24378" t="s">
        <v>1022</v>
      </c>
      <c r="D24378" t="s">
        <v>964</v>
      </c>
      <c r="E24378" t="s">
        <v>1014</v>
      </c>
      <c r="F24378" s="86">
        <v>5144.2477568150398</v>
      </c>
    </row>
    <row r="24379" spans="1:6">
      <c r="A24379">
        <v>2050</v>
      </c>
      <c r="B24379" t="s">
        <v>1025</v>
      </c>
      <c r="C24379" t="s">
        <v>1022</v>
      </c>
      <c r="D24379" t="s">
        <v>964</v>
      </c>
      <c r="E24379" t="s">
        <v>1014</v>
      </c>
      <c r="F24379" s="86">
        <v>5186.7678013386803</v>
      </c>
    </row>
    <row r="24380" spans="1:6">
      <c r="A24380">
        <v>2017</v>
      </c>
      <c r="B24380" t="s">
        <v>1026</v>
      </c>
      <c r="C24380" t="s">
        <v>1022</v>
      </c>
      <c r="D24380" t="s">
        <v>964</v>
      </c>
      <c r="E24380" t="s">
        <v>1014</v>
      </c>
      <c r="F24380" s="86">
        <v>738.22176955831196</v>
      </c>
    </row>
    <row r="24381" spans="1:6">
      <c r="A24381">
        <v>2018</v>
      </c>
      <c r="B24381" t="s">
        <v>1026</v>
      </c>
      <c r="C24381" t="s">
        <v>1022</v>
      </c>
      <c r="D24381" t="s">
        <v>964</v>
      </c>
      <c r="E24381" t="s">
        <v>1014</v>
      </c>
      <c r="F24381" s="86">
        <v>746.76075199937998</v>
      </c>
    </row>
    <row r="24382" spans="1:6">
      <c r="A24382">
        <v>2019</v>
      </c>
      <c r="B24382" t="s">
        <v>1026</v>
      </c>
      <c r="C24382" t="s">
        <v>1022</v>
      </c>
      <c r="D24382" t="s">
        <v>964</v>
      </c>
      <c r="E24382" t="s">
        <v>1014</v>
      </c>
      <c r="F24382" s="86">
        <v>743.67185942283402</v>
      </c>
    </row>
    <row r="24383" spans="1:6">
      <c r="A24383">
        <v>2020</v>
      </c>
      <c r="B24383" t="s">
        <v>1026</v>
      </c>
      <c r="C24383" t="s">
        <v>1022</v>
      </c>
      <c r="D24383" t="s">
        <v>964</v>
      </c>
      <c r="E24383" t="s">
        <v>1014</v>
      </c>
      <c r="F24383" s="86">
        <v>728.97575988142898</v>
      </c>
    </row>
    <row r="24384" spans="1:6">
      <c r="A24384">
        <v>2021</v>
      </c>
      <c r="B24384" t="s">
        <v>1026</v>
      </c>
      <c r="C24384" t="s">
        <v>1022</v>
      </c>
      <c r="D24384" t="s">
        <v>964</v>
      </c>
      <c r="E24384" t="s">
        <v>1014</v>
      </c>
      <c r="F24384" s="86">
        <v>705.33325847406604</v>
      </c>
    </row>
    <row r="24385" spans="1:6">
      <c r="A24385">
        <v>2022</v>
      </c>
      <c r="B24385" t="s">
        <v>1026</v>
      </c>
      <c r="C24385" t="s">
        <v>1022</v>
      </c>
      <c r="D24385" t="s">
        <v>964</v>
      </c>
      <c r="E24385" t="s">
        <v>1014</v>
      </c>
      <c r="F24385" s="86">
        <v>674.54804016437697</v>
      </c>
    </row>
    <row r="24386" spans="1:6">
      <c r="A24386">
        <v>2023</v>
      </c>
      <c r="B24386" t="s">
        <v>1026</v>
      </c>
      <c r="C24386" t="s">
        <v>1022</v>
      </c>
      <c r="D24386" t="s">
        <v>964</v>
      </c>
      <c r="E24386" t="s">
        <v>1014</v>
      </c>
      <c r="F24386" s="86">
        <v>639.41135236991397</v>
      </c>
    </row>
    <row r="24387" spans="1:6">
      <c r="A24387">
        <v>2024</v>
      </c>
      <c r="B24387" t="s">
        <v>1026</v>
      </c>
      <c r="C24387" t="s">
        <v>1022</v>
      </c>
      <c r="D24387" t="s">
        <v>964</v>
      </c>
      <c r="E24387" t="s">
        <v>1014</v>
      </c>
      <c r="F24387" s="86">
        <v>602.91797199173595</v>
      </c>
    </row>
    <row r="24388" spans="1:6">
      <c r="A24388">
        <v>2025</v>
      </c>
      <c r="B24388" t="s">
        <v>1026</v>
      </c>
      <c r="C24388" t="s">
        <v>1022</v>
      </c>
      <c r="D24388" t="s">
        <v>964</v>
      </c>
      <c r="E24388" t="s">
        <v>1014</v>
      </c>
      <c r="F24388" s="86">
        <v>567.92772320404094</v>
      </c>
    </row>
    <row r="24389" spans="1:6">
      <c r="A24389">
        <v>2026</v>
      </c>
      <c r="B24389" t="s">
        <v>1026</v>
      </c>
      <c r="C24389" t="s">
        <v>1022</v>
      </c>
      <c r="D24389" t="s">
        <v>964</v>
      </c>
      <c r="E24389" t="s">
        <v>1014</v>
      </c>
      <c r="F24389" s="86">
        <v>536.85407543644999</v>
      </c>
    </row>
    <row r="24390" spans="1:6">
      <c r="A24390">
        <v>2027</v>
      </c>
      <c r="B24390" t="s">
        <v>1026</v>
      </c>
      <c r="C24390" t="s">
        <v>1022</v>
      </c>
      <c r="D24390" t="s">
        <v>964</v>
      </c>
      <c r="E24390" t="s">
        <v>1014</v>
      </c>
      <c r="F24390" s="86">
        <v>511.11711091932801</v>
      </c>
    </row>
    <row r="24391" spans="1:6">
      <c r="A24391">
        <v>2028</v>
      </c>
      <c r="B24391" t="s">
        <v>1026</v>
      </c>
      <c r="C24391" t="s">
        <v>1022</v>
      </c>
      <c r="D24391" t="s">
        <v>964</v>
      </c>
      <c r="E24391" t="s">
        <v>1014</v>
      </c>
      <c r="F24391" s="86">
        <v>491.24440765680703</v>
      </c>
    </row>
    <row r="24392" spans="1:6">
      <c r="A24392">
        <v>2029</v>
      </c>
      <c r="B24392" t="s">
        <v>1026</v>
      </c>
      <c r="C24392" t="s">
        <v>1022</v>
      </c>
      <c r="D24392" t="s">
        <v>964</v>
      </c>
      <c r="E24392" t="s">
        <v>1014</v>
      </c>
      <c r="F24392" s="86">
        <v>476.99156370689201</v>
      </c>
    </row>
    <row r="24393" spans="1:6">
      <c r="A24393">
        <v>2030</v>
      </c>
      <c r="B24393" t="s">
        <v>1026</v>
      </c>
      <c r="C24393" t="s">
        <v>1022</v>
      </c>
      <c r="D24393" t="s">
        <v>964</v>
      </c>
      <c r="E24393" t="s">
        <v>1014</v>
      </c>
      <c r="F24393" s="86">
        <v>467.78824160987</v>
      </c>
    </row>
    <row r="24394" spans="1:6">
      <c r="A24394">
        <v>2031</v>
      </c>
      <c r="B24394" t="s">
        <v>1026</v>
      </c>
      <c r="C24394" t="s">
        <v>1022</v>
      </c>
      <c r="D24394" t="s">
        <v>964</v>
      </c>
      <c r="E24394" t="s">
        <v>1014</v>
      </c>
      <c r="F24394" s="86">
        <v>462.657003037967</v>
      </c>
    </row>
    <row r="24395" spans="1:6">
      <c r="A24395">
        <v>2032</v>
      </c>
      <c r="B24395" t="s">
        <v>1026</v>
      </c>
      <c r="C24395" t="s">
        <v>1022</v>
      </c>
      <c r="D24395" t="s">
        <v>964</v>
      </c>
      <c r="E24395" t="s">
        <v>1014</v>
      </c>
      <c r="F24395" s="86">
        <v>460.40980628027302</v>
      </c>
    </row>
    <row r="24396" spans="1:6">
      <c r="A24396">
        <v>2033</v>
      </c>
      <c r="B24396" t="s">
        <v>1026</v>
      </c>
      <c r="C24396" t="s">
        <v>1022</v>
      </c>
      <c r="D24396" t="s">
        <v>964</v>
      </c>
      <c r="E24396" t="s">
        <v>1014</v>
      </c>
      <c r="F24396" s="86">
        <v>460.05419797977402</v>
      </c>
    </row>
    <row r="24397" spans="1:6">
      <c r="A24397">
        <v>2034</v>
      </c>
      <c r="B24397" t="s">
        <v>1026</v>
      </c>
      <c r="C24397" t="s">
        <v>1022</v>
      </c>
      <c r="D24397" t="s">
        <v>964</v>
      </c>
      <c r="E24397" t="s">
        <v>1014</v>
      </c>
      <c r="F24397" s="86">
        <v>460.99349216688603</v>
      </c>
    </row>
    <row r="24398" spans="1:6">
      <c r="A24398">
        <v>2035</v>
      </c>
      <c r="B24398" t="s">
        <v>1026</v>
      </c>
      <c r="C24398" t="s">
        <v>1022</v>
      </c>
      <c r="D24398" t="s">
        <v>964</v>
      </c>
      <c r="E24398" t="s">
        <v>1014</v>
      </c>
      <c r="F24398" s="86">
        <v>462.75235127917199</v>
      </c>
    </row>
    <row r="24399" spans="1:6">
      <c r="A24399">
        <v>2036</v>
      </c>
      <c r="B24399" t="s">
        <v>1026</v>
      </c>
      <c r="C24399" t="s">
        <v>1022</v>
      </c>
      <c r="D24399" t="s">
        <v>964</v>
      </c>
      <c r="E24399" t="s">
        <v>1014</v>
      </c>
      <c r="F24399" s="86">
        <v>465.00680500026903</v>
      </c>
    </row>
    <row r="24400" spans="1:6">
      <c r="A24400">
        <v>2037</v>
      </c>
      <c r="B24400" t="s">
        <v>1026</v>
      </c>
      <c r="C24400" t="s">
        <v>1022</v>
      </c>
      <c r="D24400" t="s">
        <v>964</v>
      </c>
      <c r="E24400" t="s">
        <v>1014</v>
      </c>
      <c r="F24400" s="86">
        <v>467.461644115664</v>
      </c>
    </row>
    <row r="24401" spans="1:6">
      <c r="A24401">
        <v>2038</v>
      </c>
      <c r="B24401" t="s">
        <v>1026</v>
      </c>
      <c r="C24401" t="s">
        <v>1022</v>
      </c>
      <c r="D24401" t="s">
        <v>964</v>
      </c>
      <c r="E24401" t="s">
        <v>1014</v>
      </c>
      <c r="F24401" s="86">
        <v>469.995679819401</v>
      </c>
    </row>
    <row r="24402" spans="1:6">
      <c r="A24402">
        <v>2039</v>
      </c>
      <c r="B24402" t="s">
        <v>1026</v>
      </c>
      <c r="C24402" t="s">
        <v>1022</v>
      </c>
      <c r="D24402" t="s">
        <v>964</v>
      </c>
      <c r="E24402" t="s">
        <v>1014</v>
      </c>
      <c r="F24402" s="86">
        <v>472.52232161278999</v>
      </c>
    </row>
    <row r="24403" spans="1:6">
      <c r="A24403">
        <v>2040</v>
      </c>
      <c r="B24403" t="s">
        <v>1026</v>
      </c>
      <c r="C24403" t="s">
        <v>1022</v>
      </c>
      <c r="D24403" t="s">
        <v>964</v>
      </c>
      <c r="E24403" t="s">
        <v>1014</v>
      </c>
      <c r="F24403" s="86">
        <v>475.01557046595502</v>
      </c>
    </row>
    <row r="24404" spans="1:6">
      <c r="A24404">
        <v>2041</v>
      </c>
      <c r="B24404" t="s">
        <v>1026</v>
      </c>
      <c r="C24404" t="s">
        <v>1022</v>
      </c>
      <c r="D24404" t="s">
        <v>964</v>
      </c>
      <c r="E24404" t="s">
        <v>1014</v>
      </c>
      <c r="F24404" s="86">
        <v>479.460727692452</v>
      </c>
    </row>
    <row r="24405" spans="1:6">
      <c r="A24405">
        <v>2042</v>
      </c>
      <c r="B24405" t="s">
        <v>1026</v>
      </c>
      <c r="C24405" t="s">
        <v>1022</v>
      </c>
      <c r="D24405" t="s">
        <v>964</v>
      </c>
      <c r="E24405" t="s">
        <v>1014</v>
      </c>
      <c r="F24405" s="86">
        <v>483.93696664005</v>
      </c>
    </row>
    <row r="24406" spans="1:6">
      <c r="A24406">
        <v>2043</v>
      </c>
      <c r="B24406" t="s">
        <v>1026</v>
      </c>
      <c r="C24406" t="s">
        <v>1022</v>
      </c>
      <c r="D24406" t="s">
        <v>964</v>
      </c>
      <c r="E24406" t="s">
        <v>1014</v>
      </c>
      <c r="F24406" s="86">
        <v>488.463120460428</v>
      </c>
    </row>
    <row r="24407" spans="1:6">
      <c r="A24407">
        <v>2044</v>
      </c>
      <c r="B24407" t="s">
        <v>1026</v>
      </c>
      <c r="C24407" t="s">
        <v>1022</v>
      </c>
      <c r="D24407" t="s">
        <v>964</v>
      </c>
      <c r="E24407" t="s">
        <v>1014</v>
      </c>
      <c r="F24407" s="86">
        <v>493.05303920306602</v>
      </c>
    </row>
    <row r="24408" spans="1:6">
      <c r="A24408">
        <v>2045</v>
      </c>
      <c r="B24408" t="s">
        <v>1026</v>
      </c>
      <c r="C24408" t="s">
        <v>1022</v>
      </c>
      <c r="D24408" t="s">
        <v>964</v>
      </c>
      <c r="E24408" t="s">
        <v>1014</v>
      </c>
      <c r="F24408" s="86">
        <v>497.71161425987299</v>
      </c>
    </row>
    <row r="24409" spans="1:6">
      <c r="A24409">
        <v>2046</v>
      </c>
      <c r="B24409" t="s">
        <v>1026</v>
      </c>
      <c r="C24409" t="s">
        <v>1022</v>
      </c>
      <c r="D24409" t="s">
        <v>964</v>
      </c>
      <c r="E24409" t="s">
        <v>1014</v>
      </c>
      <c r="F24409" s="86">
        <v>502.43326390933998</v>
      </c>
    </row>
    <row r="24410" spans="1:6">
      <c r="A24410">
        <v>2047</v>
      </c>
      <c r="B24410" t="s">
        <v>1026</v>
      </c>
      <c r="C24410" t="s">
        <v>1022</v>
      </c>
      <c r="D24410" t="s">
        <v>964</v>
      </c>
      <c r="E24410" t="s">
        <v>1014</v>
      </c>
      <c r="F24410" s="86">
        <v>507.22019638257399</v>
      </c>
    </row>
    <row r="24411" spans="1:6">
      <c r="A24411">
        <v>2048</v>
      </c>
      <c r="B24411" t="s">
        <v>1026</v>
      </c>
      <c r="C24411" t="s">
        <v>1022</v>
      </c>
      <c r="D24411" t="s">
        <v>964</v>
      </c>
      <c r="E24411" t="s">
        <v>1014</v>
      </c>
      <c r="F24411" s="86">
        <v>512.06374434502595</v>
      </c>
    </row>
    <row r="24412" spans="1:6">
      <c r="A24412">
        <v>2049</v>
      </c>
      <c r="B24412" t="s">
        <v>1026</v>
      </c>
      <c r="C24412" t="s">
        <v>1022</v>
      </c>
      <c r="D24412" t="s">
        <v>964</v>
      </c>
      <c r="E24412" t="s">
        <v>1014</v>
      </c>
      <c r="F24412" s="86">
        <v>516.96800828181802</v>
      </c>
    </row>
    <row r="24413" spans="1:6">
      <c r="A24413">
        <v>2050</v>
      </c>
      <c r="B24413" t="s">
        <v>1026</v>
      </c>
      <c r="C24413" t="s">
        <v>1022</v>
      </c>
      <c r="D24413" t="s">
        <v>964</v>
      </c>
      <c r="E24413" t="s">
        <v>1014</v>
      </c>
      <c r="F24413" s="86">
        <v>521.93905436912496</v>
      </c>
    </row>
    <row r="24414" spans="1:6">
      <c r="A24414">
        <v>2017</v>
      </c>
      <c r="B24414" t="s">
        <v>1027</v>
      </c>
      <c r="C24414" t="s">
        <v>1022</v>
      </c>
      <c r="D24414" t="s">
        <v>964</v>
      </c>
      <c r="E24414" t="s">
        <v>1014</v>
      </c>
      <c r="F24414" s="86">
        <v>133837.62617154501</v>
      </c>
    </row>
    <row r="24415" spans="1:6">
      <c r="A24415">
        <v>2018</v>
      </c>
      <c r="B24415" t="s">
        <v>1027</v>
      </c>
      <c r="C24415" t="s">
        <v>1022</v>
      </c>
      <c r="D24415" t="s">
        <v>964</v>
      </c>
      <c r="E24415" t="s">
        <v>1014</v>
      </c>
      <c r="F24415" s="86">
        <v>129559.747644095</v>
      </c>
    </row>
    <row r="24416" spans="1:6">
      <c r="A24416">
        <v>2019</v>
      </c>
      <c r="B24416" t="s">
        <v>1027</v>
      </c>
      <c r="C24416" t="s">
        <v>1022</v>
      </c>
      <c r="D24416" t="s">
        <v>964</v>
      </c>
      <c r="E24416" t="s">
        <v>1014</v>
      </c>
      <c r="F24416" s="86">
        <v>125198.767216205</v>
      </c>
    </row>
    <row r="24417" spans="1:6">
      <c r="A24417">
        <v>2020</v>
      </c>
      <c r="B24417" t="s">
        <v>1027</v>
      </c>
      <c r="C24417" t="s">
        <v>1022</v>
      </c>
      <c r="D24417" t="s">
        <v>964</v>
      </c>
      <c r="E24417" t="s">
        <v>1014</v>
      </c>
      <c r="F24417" s="86">
        <v>120675.764625243</v>
      </c>
    </row>
    <row r="24418" spans="1:6">
      <c r="A24418">
        <v>2021</v>
      </c>
      <c r="B24418" t="s">
        <v>1027</v>
      </c>
      <c r="C24418" t="s">
        <v>1022</v>
      </c>
      <c r="D24418" t="s">
        <v>964</v>
      </c>
      <c r="E24418" t="s">
        <v>1014</v>
      </c>
      <c r="F24418" s="86">
        <v>116250.813612528</v>
      </c>
    </row>
    <row r="24419" spans="1:6">
      <c r="A24419">
        <v>2022</v>
      </c>
      <c r="B24419" t="s">
        <v>1027</v>
      </c>
      <c r="C24419" t="s">
        <v>1022</v>
      </c>
      <c r="D24419" t="s">
        <v>964</v>
      </c>
      <c r="E24419" t="s">
        <v>1014</v>
      </c>
      <c r="F24419" s="86">
        <v>111916.32886132</v>
      </c>
    </row>
    <row r="24420" spans="1:6">
      <c r="A24420">
        <v>2023</v>
      </c>
      <c r="B24420" t="s">
        <v>1027</v>
      </c>
      <c r="C24420" t="s">
        <v>1022</v>
      </c>
      <c r="D24420" t="s">
        <v>964</v>
      </c>
      <c r="E24420" t="s">
        <v>1014</v>
      </c>
      <c r="F24420" s="86">
        <v>107757.214455968</v>
      </c>
    </row>
    <row r="24421" spans="1:6">
      <c r="A24421">
        <v>2024</v>
      </c>
      <c r="B24421" t="s">
        <v>1027</v>
      </c>
      <c r="C24421" t="s">
        <v>1022</v>
      </c>
      <c r="D24421" t="s">
        <v>964</v>
      </c>
      <c r="E24421" t="s">
        <v>1014</v>
      </c>
      <c r="F24421" s="86">
        <v>103886.03308807799</v>
      </c>
    </row>
    <row r="24422" spans="1:6">
      <c r="A24422">
        <v>2025</v>
      </c>
      <c r="B24422" t="s">
        <v>1027</v>
      </c>
      <c r="C24422" t="s">
        <v>1022</v>
      </c>
      <c r="D24422" t="s">
        <v>964</v>
      </c>
      <c r="E24422" t="s">
        <v>1014</v>
      </c>
      <c r="F24422" s="86">
        <v>100436.430898149</v>
      </c>
    </row>
    <row r="24423" spans="1:6">
      <c r="A24423">
        <v>2026</v>
      </c>
      <c r="B24423" t="s">
        <v>1027</v>
      </c>
      <c r="C24423" t="s">
        <v>1022</v>
      </c>
      <c r="D24423" t="s">
        <v>964</v>
      </c>
      <c r="E24423" t="s">
        <v>1014</v>
      </c>
      <c r="F24423" s="86">
        <v>97548.699379759099</v>
      </c>
    </row>
    <row r="24424" spans="1:6">
      <c r="A24424">
        <v>2027</v>
      </c>
      <c r="B24424" t="s">
        <v>1027</v>
      </c>
      <c r="C24424" t="s">
        <v>1022</v>
      </c>
      <c r="D24424" t="s">
        <v>964</v>
      </c>
      <c r="E24424" t="s">
        <v>1014</v>
      </c>
      <c r="F24424" s="86">
        <v>95284.593370065093</v>
      </c>
    </row>
    <row r="24425" spans="1:6">
      <c r="A24425">
        <v>2028</v>
      </c>
      <c r="B24425" t="s">
        <v>1027</v>
      </c>
      <c r="C24425" t="s">
        <v>1022</v>
      </c>
      <c r="D24425" t="s">
        <v>964</v>
      </c>
      <c r="E24425" t="s">
        <v>1014</v>
      </c>
      <c r="F24425" s="86">
        <v>93641.088885630394</v>
      </c>
    </row>
    <row r="24426" spans="1:6">
      <c r="A24426">
        <v>2029</v>
      </c>
      <c r="B24426" t="s">
        <v>1027</v>
      </c>
      <c r="C24426" t="s">
        <v>1022</v>
      </c>
      <c r="D24426" t="s">
        <v>964</v>
      </c>
      <c r="E24426" t="s">
        <v>1014</v>
      </c>
      <c r="F24426" s="86">
        <v>92562.254131127993</v>
      </c>
    </row>
    <row r="24427" spans="1:6">
      <c r="A24427">
        <v>2030</v>
      </c>
      <c r="B24427" t="s">
        <v>1027</v>
      </c>
      <c r="C24427" t="s">
        <v>1022</v>
      </c>
      <c r="D24427" t="s">
        <v>964</v>
      </c>
      <c r="E24427" t="s">
        <v>1014</v>
      </c>
      <c r="F24427" s="86">
        <v>91996.131931389202</v>
      </c>
    </row>
    <row r="24428" spans="1:6">
      <c r="A24428">
        <v>2031</v>
      </c>
      <c r="B24428" t="s">
        <v>1027</v>
      </c>
      <c r="C24428" t="s">
        <v>1022</v>
      </c>
      <c r="D24428" t="s">
        <v>964</v>
      </c>
      <c r="E24428" t="s">
        <v>1014</v>
      </c>
      <c r="F24428" s="86">
        <v>91848.475194123894</v>
      </c>
    </row>
    <row r="24429" spans="1:6">
      <c r="A24429">
        <v>2032</v>
      </c>
      <c r="B24429" t="s">
        <v>1027</v>
      </c>
      <c r="C24429" t="s">
        <v>1022</v>
      </c>
      <c r="D24429" t="s">
        <v>964</v>
      </c>
      <c r="E24429" t="s">
        <v>1014</v>
      </c>
      <c r="F24429" s="86">
        <v>91992.968316775296</v>
      </c>
    </row>
    <row r="24430" spans="1:6">
      <c r="A24430">
        <v>2033</v>
      </c>
      <c r="B24430" t="s">
        <v>1027</v>
      </c>
      <c r="C24430" t="s">
        <v>1022</v>
      </c>
      <c r="D24430" t="s">
        <v>964</v>
      </c>
      <c r="E24430" t="s">
        <v>1014</v>
      </c>
      <c r="F24430" s="86">
        <v>92328.163549438395</v>
      </c>
    </row>
    <row r="24431" spans="1:6">
      <c r="A24431">
        <v>2034</v>
      </c>
      <c r="B24431" t="s">
        <v>1027</v>
      </c>
      <c r="C24431" t="s">
        <v>1022</v>
      </c>
      <c r="D24431" t="s">
        <v>964</v>
      </c>
      <c r="E24431" t="s">
        <v>1014</v>
      </c>
      <c r="F24431" s="86">
        <v>92807.753526537606</v>
      </c>
    </row>
    <row r="24432" spans="1:6">
      <c r="A24432">
        <v>2035</v>
      </c>
      <c r="B24432" t="s">
        <v>1027</v>
      </c>
      <c r="C24432" t="s">
        <v>1022</v>
      </c>
      <c r="D24432" t="s">
        <v>964</v>
      </c>
      <c r="E24432" t="s">
        <v>1014</v>
      </c>
      <c r="F24432" s="86">
        <v>93382.085347865606</v>
      </c>
    </row>
    <row r="24433" spans="1:6">
      <c r="A24433">
        <v>2036</v>
      </c>
      <c r="B24433" t="s">
        <v>1027</v>
      </c>
      <c r="C24433" t="s">
        <v>1022</v>
      </c>
      <c r="D24433" t="s">
        <v>964</v>
      </c>
      <c r="E24433" t="s">
        <v>1014</v>
      </c>
      <c r="F24433" s="86">
        <v>94009.916379533999</v>
      </c>
    </row>
    <row r="24434" spans="1:6">
      <c r="A24434">
        <v>2037</v>
      </c>
      <c r="B24434" t="s">
        <v>1027</v>
      </c>
      <c r="C24434" t="s">
        <v>1022</v>
      </c>
      <c r="D24434" t="s">
        <v>964</v>
      </c>
      <c r="E24434" t="s">
        <v>1014</v>
      </c>
      <c r="F24434" s="86">
        <v>94655.772975955697</v>
      </c>
    </row>
    <row r="24435" spans="1:6">
      <c r="A24435">
        <v>2038</v>
      </c>
      <c r="B24435" t="s">
        <v>1027</v>
      </c>
      <c r="C24435" t="s">
        <v>1022</v>
      </c>
      <c r="D24435" t="s">
        <v>964</v>
      </c>
      <c r="E24435" t="s">
        <v>1014</v>
      </c>
      <c r="F24435" s="86">
        <v>95311.053903598397</v>
      </c>
    </row>
    <row r="24436" spans="1:6">
      <c r="A24436">
        <v>2039</v>
      </c>
      <c r="B24436" t="s">
        <v>1027</v>
      </c>
      <c r="C24436" t="s">
        <v>1022</v>
      </c>
      <c r="D24436" t="s">
        <v>964</v>
      </c>
      <c r="E24436" t="s">
        <v>1014</v>
      </c>
      <c r="F24436" s="86">
        <v>95968.163995754905</v>
      </c>
    </row>
    <row r="24437" spans="1:6">
      <c r="A24437">
        <v>2040</v>
      </c>
      <c r="B24437" t="s">
        <v>1027</v>
      </c>
      <c r="C24437" t="s">
        <v>1022</v>
      </c>
      <c r="D24437" t="s">
        <v>964</v>
      </c>
      <c r="E24437" t="s">
        <v>1014</v>
      </c>
      <c r="F24437" s="86">
        <v>96623.112595124403</v>
      </c>
    </row>
    <row r="24438" spans="1:6">
      <c r="A24438">
        <v>2041</v>
      </c>
      <c r="B24438" t="s">
        <v>1027</v>
      </c>
      <c r="C24438" t="s">
        <v>1022</v>
      </c>
      <c r="D24438" t="s">
        <v>964</v>
      </c>
      <c r="E24438" t="s">
        <v>1014</v>
      </c>
      <c r="F24438" s="86">
        <v>97065.023830758801</v>
      </c>
    </row>
    <row r="24439" spans="1:6">
      <c r="A24439">
        <v>2042</v>
      </c>
      <c r="B24439" t="s">
        <v>1027</v>
      </c>
      <c r="C24439" t="s">
        <v>1022</v>
      </c>
      <c r="D24439" t="s">
        <v>964</v>
      </c>
      <c r="E24439" t="s">
        <v>1014</v>
      </c>
      <c r="F24439" s="86">
        <v>97506.805699026299</v>
      </c>
    </row>
    <row r="24440" spans="1:6">
      <c r="A24440">
        <v>2043</v>
      </c>
      <c r="B24440" t="s">
        <v>1027</v>
      </c>
      <c r="C24440" t="s">
        <v>1022</v>
      </c>
      <c r="D24440" t="s">
        <v>964</v>
      </c>
      <c r="E24440" t="s">
        <v>1014</v>
      </c>
      <c r="F24440" s="86">
        <v>97950.434371408395</v>
      </c>
    </row>
    <row r="24441" spans="1:6">
      <c r="A24441">
        <v>2044</v>
      </c>
      <c r="B24441" t="s">
        <v>1027</v>
      </c>
      <c r="C24441" t="s">
        <v>1022</v>
      </c>
      <c r="D24441" t="s">
        <v>964</v>
      </c>
      <c r="E24441" t="s">
        <v>1014</v>
      </c>
      <c r="F24441" s="86">
        <v>98396.187782177702</v>
      </c>
    </row>
    <row r="24442" spans="1:6">
      <c r="A24442">
        <v>2045</v>
      </c>
      <c r="B24442" t="s">
        <v>1027</v>
      </c>
      <c r="C24442" t="s">
        <v>1022</v>
      </c>
      <c r="D24442" t="s">
        <v>964</v>
      </c>
      <c r="E24442" t="s">
        <v>1014</v>
      </c>
      <c r="F24442" s="86">
        <v>98847.388920841593</v>
      </c>
    </row>
    <row r="24443" spans="1:6">
      <c r="A24443">
        <v>2046</v>
      </c>
      <c r="B24443" t="s">
        <v>1027</v>
      </c>
      <c r="C24443" t="s">
        <v>1022</v>
      </c>
      <c r="D24443" t="s">
        <v>964</v>
      </c>
      <c r="E24443" t="s">
        <v>1014</v>
      </c>
      <c r="F24443" s="86">
        <v>99300.5669337008</v>
      </c>
    </row>
    <row r="24444" spans="1:6">
      <c r="A24444">
        <v>2047</v>
      </c>
      <c r="B24444" t="s">
        <v>1027</v>
      </c>
      <c r="C24444" t="s">
        <v>1022</v>
      </c>
      <c r="D24444" t="s">
        <v>964</v>
      </c>
      <c r="E24444" t="s">
        <v>1014</v>
      </c>
      <c r="F24444" s="86">
        <v>99760.267225635107</v>
      </c>
    </row>
    <row r="24445" spans="1:6">
      <c r="A24445">
        <v>2048</v>
      </c>
      <c r="B24445" t="s">
        <v>1027</v>
      </c>
      <c r="C24445" t="s">
        <v>1022</v>
      </c>
      <c r="D24445" t="s">
        <v>964</v>
      </c>
      <c r="E24445" t="s">
        <v>1014</v>
      </c>
      <c r="F24445" s="86">
        <v>100224.31115687201</v>
      </c>
    </row>
    <row r="24446" spans="1:6">
      <c r="A24446">
        <v>2049</v>
      </c>
      <c r="B24446" t="s">
        <v>1027</v>
      </c>
      <c r="C24446" t="s">
        <v>1022</v>
      </c>
      <c r="D24446" t="s">
        <v>964</v>
      </c>
      <c r="E24446" t="s">
        <v>1014</v>
      </c>
      <c r="F24446" s="86">
        <v>100690.58357329101</v>
      </c>
    </row>
    <row r="24447" spans="1:6">
      <c r="A24447">
        <v>2050</v>
      </c>
      <c r="B24447" t="s">
        <v>1027</v>
      </c>
      <c r="C24447" t="s">
        <v>1022</v>
      </c>
      <c r="D24447" t="s">
        <v>964</v>
      </c>
      <c r="E24447" t="s">
        <v>1014</v>
      </c>
      <c r="F24447" s="86">
        <v>101160.925140793</v>
      </c>
    </row>
    <row r="24448" spans="1:6">
      <c r="A24448">
        <v>2017</v>
      </c>
      <c r="B24448" t="s">
        <v>1028</v>
      </c>
      <c r="C24448" t="s">
        <v>1022</v>
      </c>
      <c r="D24448" t="s">
        <v>964</v>
      </c>
      <c r="E24448" t="s">
        <v>1014</v>
      </c>
      <c r="F24448" s="86">
        <v>5696.9989278452103</v>
      </c>
    </row>
    <row r="24449" spans="1:6">
      <c r="A24449">
        <v>2018</v>
      </c>
      <c r="B24449" t="s">
        <v>1028</v>
      </c>
      <c r="C24449" t="s">
        <v>1022</v>
      </c>
      <c r="D24449" t="s">
        <v>964</v>
      </c>
      <c r="E24449" t="s">
        <v>1014</v>
      </c>
      <c r="F24449" s="86">
        <v>5829.1648714370203</v>
      </c>
    </row>
    <row r="24450" spans="1:6">
      <c r="A24450">
        <v>2019</v>
      </c>
      <c r="B24450" t="s">
        <v>1028</v>
      </c>
      <c r="C24450" t="s">
        <v>1022</v>
      </c>
      <c r="D24450" t="s">
        <v>964</v>
      </c>
      <c r="E24450" t="s">
        <v>1014</v>
      </c>
      <c r="F24450" s="86">
        <v>5866.4482760533801</v>
      </c>
    </row>
    <row r="24451" spans="1:6">
      <c r="A24451">
        <v>2020</v>
      </c>
      <c r="B24451" t="s">
        <v>1028</v>
      </c>
      <c r="C24451" t="s">
        <v>1022</v>
      </c>
      <c r="D24451" t="s">
        <v>964</v>
      </c>
      <c r="E24451" t="s">
        <v>1014</v>
      </c>
      <c r="F24451" s="86">
        <v>5803.8384074948899</v>
      </c>
    </row>
    <row r="24452" spans="1:6">
      <c r="A24452">
        <v>2021</v>
      </c>
      <c r="B24452" t="s">
        <v>1028</v>
      </c>
      <c r="C24452" t="s">
        <v>1022</v>
      </c>
      <c r="D24452" t="s">
        <v>964</v>
      </c>
      <c r="E24452" t="s">
        <v>1014</v>
      </c>
      <c r="F24452" s="86">
        <v>5658.6766209530997</v>
      </c>
    </row>
    <row r="24453" spans="1:6">
      <c r="A24453">
        <v>2022</v>
      </c>
      <c r="B24453" t="s">
        <v>1028</v>
      </c>
      <c r="C24453" t="s">
        <v>1022</v>
      </c>
      <c r="D24453" t="s">
        <v>964</v>
      </c>
      <c r="E24453" t="s">
        <v>1014</v>
      </c>
      <c r="F24453" s="86">
        <v>5443.3509004911402</v>
      </c>
    </row>
    <row r="24454" spans="1:6">
      <c r="A24454">
        <v>2023</v>
      </c>
      <c r="B24454" t="s">
        <v>1028</v>
      </c>
      <c r="C24454" t="s">
        <v>1022</v>
      </c>
      <c r="D24454" t="s">
        <v>964</v>
      </c>
      <c r="E24454" t="s">
        <v>1014</v>
      </c>
      <c r="F24454" s="86">
        <v>5179.8099558929198</v>
      </c>
    </row>
    <row r="24455" spans="1:6">
      <c r="A24455">
        <v>2024</v>
      </c>
      <c r="B24455" t="s">
        <v>1028</v>
      </c>
      <c r="C24455" t="s">
        <v>1022</v>
      </c>
      <c r="D24455" t="s">
        <v>964</v>
      </c>
      <c r="E24455" t="s">
        <v>1014</v>
      </c>
      <c r="F24455" s="86">
        <v>4893.6093792759402</v>
      </c>
    </row>
    <row r="24456" spans="1:6">
      <c r="A24456">
        <v>2025</v>
      </c>
      <c r="B24456" t="s">
        <v>1028</v>
      </c>
      <c r="C24456" t="s">
        <v>1022</v>
      </c>
      <c r="D24456" t="s">
        <v>964</v>
      </c>
      <c r="E24456" t="s">
        <v>1014</v>
      </c>
      <c r="F24456" s="86">
        <v>4610.6016843203597</v>
      </c>
    </row>
    <row r="24457" spans="1:6">
      <c r="A24457">
        <v>2026</v>
      </c>
      <c r="B24457" t="s">
        <v>1028</v>
      </c>
      <c r="C24457" t="s">
        <v>1022</v>
      </c>
      <c r="D24457" t="s">
        <v>964</v>
      </c>
      <c r="E24457" t="s">
        <v>1014</v>
      </c>
      <c r="F24457" s="86">
        <v>4353.9664607431696</v>
      </c>
    </row>
    <row r="24458" spans="1:6">
      <c r="A24458">
        <v>2027</v>
      </c>
      <c r="B24458" t="s">
        <v>1028</v>
      </c>
      <c r="C24458" t="s">
        <v>1022</v>
      </c>
      <c r="D24458" t="s">
        <v>964</v>
      </c>
      <c r="E24458" t="s">
        <v>1014</v>
      </c>
      <c r="F24458" s="86">
        <v>4139.1767965414701</v>
      </c>
    </row>
    <row r="24459" spans="1:6">
      <c r="A24459">
        <v>2028</v>
      </c>
      <c r="B24459" t="s">
        <v>1028</v>
      </c>
      <c r="C24459" t="s">
        <v>1022</v>
      </c>
      <c r="D24459" t="s">
        <v>964</v>
      </c>
      <c r="E24459" t="s">
        <v>1014</v>
      </c>
      <c r="F24459" s="86">
        <v>3973.5411395328001</v>
      </c>
    </row>
    <row r="24460" spans="1:6">
      <c r="A24460">
        <v>2029</v>
      </c>
      <c r="B24460" t="s">
        <v>1028</v>
      </c>
      <c r="C24460" t="s">
        <v>1022</v>
      </c>
      <c r="D24460" t="s">
        <v>964</v>
      </c>
      <c r="E24460" t="s">
        <v>1014</v>
      </c>
      <c r="F24460" s="86">
        <v>3856.7392928149802</v>
      </c>
    </row>
    <row r="24461" spans="1:6">
      <c r="A24461">
        <v>2030</v>
      </c>
      <c r="B24461" t="s">
        <v>1028</v>
      </c>
      <c r="C24461" t="s">
        <v>1022</v>
      </c>
      <c r="D24461" t="s">
        <v>964</v>
      </c>
      <c r="E24461" t="s">
        <v>1014</v>
      </c>
      <c r="F24461" s="86">
        <v>3784.6904630396398</v>
      </c>
    </row>
    <row r="24462" spans="1:6">
      <c r="A24462">
        <v>2031</v>
      </c>
      <c r="B24462" t="s">
        <v>1028</v>
      </c>
      <c r="C24462" t="s">
        <v>1022</v>
      </c>
      <c r="D24462" t="s">
        <v>964</v>
      </c>
      <c r="E24462" t="s">
        <v>1014</v>
      </c>
      <c r="F24462" s="86">
        <v>3749.4178385495002</v>
      </c>
    </row>
    <row r="24463" spans="1:6">
      <c r="A24463">
        <v>2032</v>
      </c>
      <c r="B24463" t="s">
        <v>1028</v>
      </c>
      <c r="C24463" t="s">
        <v>1022</v>
      </c>
      <c r="D24463" t="s">
        <v>964</v>
      </c>
      <c r="E24463" t="s">
        <v>1014</v>
      </c>
      <c r="F24463" s="86">
        <v>3740.7950877462999</v>
      </c>
    </row>
    <row r="24464" spans="1:6">
      <c r="A24464">
        <v>2033</v>
      </c>
      <c r="B24464" t="s">
        <v>1028</v>
      </c>
      <c r="C24464" t="s">
        <v>1022</v>
      </c>
      <c r="D24464" t="s">
        <v>964</v>
      </c>
      <c r="E24464" t="s">
        <v>1014</v>
      </c>
      <c r="F24464" s="86">
        <v>3749.83037487919</v>
      </c>
    </row>
    <row r="24465" spans="1:6">
      <c r="A24465">
        <v>2034</v>
      </c>
      <c r="B24465" t="s">
        <v>1028</v>
      </c>
      <c r="C24465" t="s">
        <v>1022</v>
      </c>
      <c r="D24465" t="s">
        <v>964</v>
      </c>
      <c r="E24465" t="s">
        <v>1014</v>
      </c>
      <c r="F24465" s="86">
        <v>3770.7736186949601</v>
      </c>
    </row>
    <row r="24466" spans="1:6">
      <c r="A24466">
        <v>2035</v>
      </c>
      <c r="B24466" t="s">
        <v>1028</v>
      </c>
      <c r="C24466" t="s">
        <v>1022</v>
      </c>
      <c r="D24466" t="s">
        <v>964</v>
      </c>
      <c r="E24466" t="s">
        <v>1014</v>
      </c>
      <c r="F24466" s="86">
        <v>3799.07024707253</v>
      </c>
    </row>
    <row r="24467" spans="1:6">
      <c r="A24467">
        <v>2036</v>
      </c>
      <c r="B24467" t="s">
        <v>1028</v>
      </c>
      <c r="C24467" t="s">
        <v>1022</v>
      </c>
      <c r="D24467" t="s">
        <v>964</v>
      </c>
      <c r="E24467" t="s">
        <v>1014</v>
      </c>
      <c r="F24467" s="86">
        <v>3831.6040544069301</v>
      </c>
    </row>
    <row r="24468" spans="1:6">
      <c r="A24468">
        <v>2037</v>
      </c>
      <c r="B24468" t="s">
        <v>1028</v>
      </c>
      <c r="C24468" t="s">
        <v>1022</v>
      </c>
      <c r="D24468" t="s">
        <v>964</v>
      </c>
      <c r="E24468" t="s">
        <v>1014</v>
      </c>
      <c r="F24468" s="86">
        <v>3865.8667850992001</v>
      </c>
    </row>
    <row r="24469" spans="1:6">
      <c r="A24469">
        <v>2038</v>
      </c>
      <c r="B24469" t="s">
        <v>1028</v>
      </c>
      <c r="C24469" t="s">
        <v>1022</v>
      </c>
      <c r="D24469" t="s">
        <v>964</v>
      </c>
      <c r="E24469" t="s">
        <v>1014</v>
      </c>
      <c r="F24469" s="86">
        <v>3900.8471206152099</v>
      </c>
    </row>
    <row r="24470" spans="1:6">
      <c r="A24470">
        <v>2039</v>
      </c>
      <c r="B24470" t="s">
        <v>1028</v>
      </c>
      <c r="C24470" t="s">
        <v>1022</v>
      </c>
      <c r="D24470" t="s">
        <v>964</v>
      </c>
      <c r="E24470" t="s">
        <v>1014</v>
      </c>
      <c r="F24470" s="86">
        <v>3935.8902545953501</v>
      </c>
    </row>
    <row r="24471" spans="1:6">
      <c r="A24471">
        <v>2040</v>
      </c>
      <c r="B24471" t="s">
        <v>1028</v>
      </c>
      <c r="C24471" t="s">
        <v>1022</v>
      </c>
      <c r="D24471" t="s">
        <v>964</v>
      </c>
      <c r="E24471" t="s">
        <v>1014</v>
      </c>
      <c r="F24471" s="86">
        <v>3970.7307207180202</v>
      </c>
    </row>
    <row r="24472" spans="1:6">
      <c r="A24472">
        <v>2041</v>
      </c>
      <c r="B24472" t="s">
        <v>1028</v>
      </c>
      <c r="C24472" t="s">
        <v>1022</v>
      </c>
      <c r="D24472" t="s">
        <v>964</v>
      </c>
      <c r="E24472" t="s">
        <v>1014</v>
      </c>
      <c r="F24472" s="86">
        <v>4002.02485285081</v>
      </c>
    </row>
    <row r="24473" spans="1:6">
      <c r="A24473">
        <v>2042</v>
      </c>
      <c r="B24473" t="s">
        <v>1028</v>
      </c>
      <c r="C24473" t="s">
        <v>1022</v>
      </c>
      <c r="D24473" t="s">
        <v>964</v>
      </c>
      <c r="E24473" t="s">
        <v>1014</v>
      </c>
      <c r="F24473" s="86">
        <v>4033.53746522951</v>
      </c>
    </row>
    <row r="24474" spans="1:6">
      <c r="A24474">
        <v>2043</v>
      </c>
      <c r="B24474" t="s">
        <v>1028</v>
      </c>
      <c r="C24474" t="s">
        <v>1022</v>
      </c>
      <c r="D24474" t="s">
        <v>964</v>
      </c>
      <c r="E24474" t="s">
        <v>1014</v>
      </c>
      <c r="F24474" s="86">
        <v>4065.4039489546299</v>
      </c>
    </row>
    <row r="24475" spans="1:6">
      <c r="A24475">
        <v>2044</v>
      </c>
      <c r="B24475" t="s">
        <v>1028</v>
      </c>
      <c r="C24475" t="s">
        <v>1022</v>
      </c>
      <c r="D24475" t="s">
        <v>964</v>
      </c>
      <c r="E24475" t="s">
        <v>1014</v>
      </c>
      <c r="F24475" s="86">
        <v>4097.7320502406801</v>
      </c>
    </row>
    <row r="24476" spans="1:6">
      <c r="A24476">
        <v>2045</v>
      </c>
      <c r="B24476" t="s">
        <v>1028</v>
      </c>
      <c r="C24476" t="s">
        <v>1022</v>
      </c>
      <c r="D24476" t="s">
        <v>964</v>
      </c>
      <c r="E24476" t="s">
        <v>1014</v>
      </c>
      <c r="F24476" s="86">
        <v>4130.5743779736904</v>
      </c>
    </row>
    <row r="24477" spans="1:6">
      <c r="A24477">
        <v>2046</v>
      </c>
      <c r="B24477" t="s">
        <v>1028</v>
      </c>
      <c r="C24477" t="s">
        <v>1022</v>
      </c>
      <c r="D24477" t="s">
        <v>964</v>
      </c>
      <c r="E24477" t="s">
        <v>1014</v>
      </c>
      <c r="F24477" s="86">
        <v>4163.9041519075899</v>
      </c>
    </row>
    <row r="24478" spans="1:6">
      <c r="A24478">
        <v>2047</v>
      </c>
      <c r="B24478" t="s">
        <v>1028</v>
      </c>
      <c r="C24478" t="s">
        <v>1022</v>
      </c>
      <c r="D24478" t="s">
        <v>964</v>
      </c>
      <c r="E24478" t="s">
        <v>1014</v>
      </c>
      <c r="F24478" s="86">
        <v>4197.75059913942</v>
      </c>
    </row>
    <row r="24479" spans="1:6">
      <c r="A24479">
        <v>2048</v>
      </c>
      <c r="B24479" t="s">
        <v>1028</v>
      </c>
      <c r="C24479" t="s">
        <v>1022</v>
      </c>
      <c r="D24479" t="s">
        <v>964</v>
      </c>
      <c r="E24479" t="s">
        <v>1014</v>
      </c>
      <c r="F24479" s="86">
        <v>4232.0644247177797</v>
      </c>
    </row>
    <row r="24480" spans="1:6">
      <c r="A24480">
        <v>2049</v>
      </c>
      <c r="B24480" t="s">
        <v>1028</v>
      </c>
      <c r="C24480" t="s">
        <v>1022</v>
      </c>
      <c r="D24480" t="s">
        <v>964</v>
      </c>
      <c r="E24480" t="s">
        <v>1014</v>
      </c>
      <c r="F24480" s="86">
        <v>4266.8670760703899</v>
      </c>
    </row>
    <row r="24481" spans="1:6">
      <c r="A24481">
        <v>2050</v>
      </c>
      <c r="B24481" t="s">
        <v>1028</v>
      </c>
      <c r="C24481" t="s">
        <v>1022</v>
      </c>
      <c r="D24481" t="s">
        <v>964</v>
      </c>
      <c r="E24481" t="s">
        <v>1014</v>
      </c>
      <c r="F24481" s="86">
        <v>4302.18743479567</v>
      </c>
    </row>
    <row r="24482" spans="1:6">
      <c r="A24482">
        <v>2017</v>
      </c>
      <c r="B24482" t="s">
        <v>1029</v>
      </c>
      <c r="C24482" t="s">
        <v>1022</v>
      </c>
      <c r="D24482" t="s">
        <v>964</v>
      </c>
      <c r="E24482" t="s">
        <v>1014</v>
      </c>
      <c r="F24482" s="86">
        <v>4840386.61719409</v>
      </c>
    </row>
    <row r="24483" spans="1:6">
      <c r="A24483">
        <v>2018</v>
      </c>
      <c r="B24483" t="s">
        <v>1029</v>
      </c>
      <c r="C24483" t="s">
        <v>1022</v>
      </c>
      <c r="D24483" t="s">
        <v>964</v>
      </c>
      <c r="E24483" t="s">
        <v>1014</v>
      </c>
      <c r="F24483" s="86">
        <v>4574521.44179234</v>
      </c>
    </row>
    <row r="24484" spans="1:6">
      <c r="A24484">
        <v>2019</v>
      </c>
      <c r="B24484" t="s">
        <v>1029</v>
      </c>
      <c r="C24484" t="s">
        <v>1022</v>
      </c>
      <c r="D24484" t="s">
        <v>964</v>
      </c>
      <c r="E24484" t="s">
        <v>1014</v>
      </c>
      <c r="F24484" s="86">
        <v>4339276.5893481597</v>
      </c>
    </row>
    <row r="24485" spans="1:6">
      <c r="A24485">
        <v>2020</v>
      </c>
      <c r="B24485" t="s">
        <v>1029</v>
      </c>
      <c r="C24485" t="s">
        <v>1022</v>
      </c>
      <c r="D24485" t="s">
        <v>964</v>
      </c>
      <c r="E24485" t="s">
        <v>1014</v>
      </c>
      <c r="F24485" s="86">
        <v>4135423.2624926502</v>
      </c>
    </row>
    <row r="24486" spans="1:6">
      <c r="A24486">
        <v>2021</v>
      </c>
      <c r="B24486" t="s">
        <v>1029</v>
      </c>
      <c r="C24486" t="s">
        <v>1022</v>
      </c>
      <c r="D24486" t="s">
        <v>964</v>
      </c>
      <c r="E24486" t="s">
        <v>1014</v>
      </c>
      <c r="F24486" s="86">
        <v>3972515.7033440801</v>
      </c>
    </row>
    <row r="24487" spans="1:6">
      <c r="A24487">
        <v>2022</v>
      </c>
      <c r="B24487" t="s">
        <v>1029</v>
      </c>
      <c r="C24487" t="s">
        <v>1022</v>
      </c>
      <c r="D24487" t="s">
        <v>964</v>
      </c>
      <c r="E24487" t="s">
        <v>1014</v>
      </c>
      <c r="F24487" s="86">
        <v>3846614.0558567299</v>
      </c>
    </row>
    <row r="24488" spans="1:6">
      <c r="A24488">
        <v>2023</v>
      </c>
      <c r="B24488" t="s">
        <v>1029</v>
      </c>
      <c r="C24488" t="s">
        <v>1022</v>
      </c>
      <c r="D24488" t="s">
        <v>964</v>
      </c>
      <c r="E24488" t="s">
        <v>1014</v>
      </c>
      <c r="F24488" s="86">
        <v>3754456.4297512998</v>
      </c>
    </row>
    <row r="24489" spans="1:6">
      <c r="A24489">
        <v>2024</v>
      </c>
      <c r="B24489" t="s">
        <v>1029</v>
      </c>
      <c r="C24489" t="s">
        <v>1022</v>
      </c>
      <c r="D24489" t="s">
        <v>964</v>
      </c>
      <c r="E24489" t="s">
        <v>1014</v>
      </c>
      <c r="F24489" s="86">
        <v>3691604.85326281</v>
      </c>
    </row>
    <row r="24490" spans="1:6">
      <c r="A24490">
        <v>2025</v>
      </c>
      <c r="B24490" t="s">
        <v>1029</v>
      </c>
      <c r="C24490" t="s">
        <v>1022</v>
      </c>
      <c r="D24490" t="s">
        <v>964</v>
      </c>
      <c r="E24490" t="s">
        <v>1014</v>
      </c>
      <c r="F24490" s="86">
        <v>3653691.51999684</v>
      </c>
    </row>
    <row r="24491" spans="1:6">
      <c r="A24491">
        <v>2026</v>
      </c>
      <c r="B24491" t="s">
        <v>1029</v>
      </c>
      <c r="C24491" t="s">
        <v>1022</v>
      </c>
      <c r="D24491" t="s">
        <v>964</v>
      </c>
      <c r="E24491" t="s">
        <v>1014</v>
      </c>
      <c r="F24491" s="86">
        <v>3636703.3803115799</v>
      </c>
    </row>
    <row r="24492" spans="1:6">
      <c r="A24492">
        <v>2027</v>
      </c>
      <c r="B24492" t="s">
        <v>1029</v>
      </c>
      <c r="C24492" t="s">
        <v>1022</v>
      </c>
      <c r="D24492" t="s">
        <v>964</v>
      </c>
      <c r="E24492" t="s">
        <v>1014</v>
      </c>
      <c r="F24492" s="86">
        <v>3635676.4537002598</v>
      </c>
    </row>
    <row r="24493" spans="1:6">
      <c r="A24493">
        <v>2028</v>
      </c>
      <c r="B24493" t="s">
        <v>1029</v>
      </c>
      <c r="C24493" t="s">
        <v>1022</v>
      </c>
      <c r="D24493" t="s">
        <v>964</v>
      </c>
      <c r="E24493" t="s">
        <v>1014</v>
      </c>
      <c r="F24493" s="86">
        <v>3645611.8918879498</v>
      </c>
    </row>
    <row r="24494" spans="1:6">
      <c r="A24494">
        <v>2029</v>
      </c>
      <c r="B24494" t="s">
        <v>1029</v>
      </c>
      <c r="C24494" t="s">
        <v>1022</v>
      </c>
      <c r="D24494" t="s">
        <v>964</v>
      </c>
      <c r="E24494" t="s">
        <v>1014</v>
      </c>
      <c r="F24494" s="86">
        <v>3662377.5482518398</v>
      </c>
    </row>
    <row r="24495" spans="1:6">
      <c r="A24495">
        <v>2030</v>
      </c>
      <c r="B24495" t="s">
        <v>1029</v>
      </c>
      <c r="C24495" t="s">
        <v>1022</v>
      </c>
      <c r="D24495" t="s">
        <v>964</v>
      </c>
      <c r="E24495" t="s">
        <v>1014</v>
      </c>
      <c r="F24495" s="86">
        <v>3684205.4277378502</v>
      </c>
    </row>
    <row r="24496" spans="1:6">
      <c r="A24496">
        <v>2031</v>
      </c>
      <c r="B24496" t="s">
        <v>1029</v>
      </c>
      <c r="C24496" t="s">
        <v>1022</v>
      </c>
      <c r="D24496" t="s">
        <v>964</v>
      </c>
      <c r="E24496" t="s">
        <v>1014</v>
      </c>
      <c r="F24496" s="86">
        <v>3709306.57701207</v>
      </c>
    </row>
    <row r="24497" spans="1:6">
      <c r="A24497">
        <v>2032</v>
      </c>
      <c r="B24497" t="s">
        <v>1029</v>
      </c>
      <c r="C24497" t="s">
        <v>1022</v>
      </c>
      <c r="D24497" t="s">
        <v>964</v>
      </c>
      <c r="E24497" t="s">
        <v>1014</v>
      </c>
      <c r="F24497" s="86">
        <v>3735589.8273903201</v>
      </c>
    </row>
    <row r="24498" spans="1:6">
      <c r="A24498">
        <v>2033</v>
      </c>
      <c r="B24498" t="s">
        <v>1029</v>
      </c>
      <c r="C24498" t="s">
        <v>1022</v>
      </c>
      <c r="D24498" t="s">
        <v>964</v>
      </c>
      <c r="E24498" t="s">
        <v>1014</v>
      </c>
      <c r="F24498" s="86">
        <v>3762174.2945347601</v>
      </c>
    </row>
    <row r="24499" spans="1:6">
      <c r="A24499">
        <v>2034</v>
      </c>
      <c r="B24499" t="s">
        <v>1029</v>
      </c>
      <c r="C24499" t="s">
        <v>1022</v>
      </c>
      <c r="D24499" t="s">
        <v>964</v>
      </c>
      <c r="E24499" t="s">
        <v>1014</v>
      </c>
      <c r="F24499" s="86">
        <v>3789780.2643050998</v>
      </c>
    </row>
    <row r="24500" spans="1:6">
      <c r="A24500">
        <v>2035</v>
      </c>
      <c r="B24500" t="s">
        <v>1029</v>
      </c>
      <c r="C24500" t="s">
        <v>1022</v>
      </c>
      <c r="D24500" t="s">
        <v>964</v>
      </c>
      <c r="E24500" t="s">
        <v>1014</v>
      </c>
      <c r="F24500" s="86">
        <v>3818293.9684604499</v>
      </c>
    </row>
    <row r="24501" spans="1:6">
      <c r="A24501">
        <v>2036</v>
      </c>
      <c r="B24501" t="s">
        <v>1029</v>
      </c>
      <c r="C24501" t="s">
        <v>1022</v>
      </c>
      <c r="D24501" t="s">
        <v>964</v>
      </c>
      <c r="E24501" t="s">
        <v>1014</v>
      </c>
      <c r="F24501" s="86">
        <v>3847292.33500739</v>
      </c>
    </row>
    <row r="24502" spans="1:6">
      <c r="A24502">
        <v>2037</v>
      </c>
      <c r="B24502" t="s">
        <v>1029</v>
      </c>
      <c r="C24502" t="s">
        <v>1022</v>
      </c>
      <c r="D24502" t="s">
        <v>964</v>
      </c>
      <c r="E24502" t="s">
        <v>1014</v>
      </c>
      <c r="F24502" s="86">
        <v>3876317.43718701</v>
      </c>
    </row>
    <row r="24503" spans="1:6">
      <c r="A24503">
        <v>2038</v>
      </c>
      <c r="B24503" t="s">
        <v>1029</v>
      </c>
      <c r="C24503" t="s">
        <v>1022</v>
      </c>
      <c r="D24503" t="s">
        <v>964</v>
      </c>
      <c r="E24503" t="s">
        <v>1014</v>
      </c>
      <c r="F24503" s="86">
        <v>3905565.19309022</v>
      </c>
    </row>
    <row r="24504" spans="1:6">
      <c r="A24504">
        <v>2039</v>
      </c>
      <c r="B24504" t="s">
        <v>1029</v>
      </c>
      <c r="C24504" t="s">
        <v>1022</v>
      </c>
      <c r="D24504" t="s">
        <v>964</v>
      </c>
      <c r="E24504" t="s">
        <v>1014</v>
      </c>
      <c r="F24504" s="86">
        <v>3934955.3875135402</v>
      </c>
    </row>
    <row r="24505" spans="1:6">
      <c r="A24505">
        <v>2040</v>
      </c>
      <c r="B24505" t="s">
        <v>1029</v>
      </c>
      <c r="C24505" t="s">
        <v>1022</v>
      </c>
      <c r="D24505" t="s">
        <v>964</v>
      </c>
      <c r="E24505" t="s">
        <v>1014</v>
      </c>
      <c r="F24505" s="86">
        <v>3964444.8543255599</v>
      </c>
    </row>
    <row r="24506" spans="1:6">
      <c r="A24506">
        <v>2041</v>
      </c>
      <c r="B24506" t="s">
        <v>1029</v>
      </c>
      <c r="C24506" t="s">
        <v>1022</v>
      </c>
      <c r="D24506" t="s">
        <v>964</v>
      </c>
      <c r="E24506" t="s">
        <v>1014</v>
      </c>
      <c r="F24506" s="86">
        <v>3961025.5291632898</v>
      </c>
    </row>
    <row r="24507" spans="1:6">
      <c r="A24507">
        <v>2042</v>
      </c>
      <c r="B24507" t="s">
        <v>1029</v>
      </c>
      <c r="C24507" t="s">
        <v>1022</v>
      </c>
      <c r="D24507" t="s">
        <v>964</v>
      </c>
      <c r="E24507" t="s">
        <v>1014</v>
      </c>
      <c r="F24507" s="86">
        <v>3957706.4288628199</v>
      </c>
    </row>
    <row r="24508" spans="1:6">
      <c r="A24508">
        <v>2043</v>
      </c>
      <c r="B24508" t="s">
        <v>1029</v>
      </c>
      <c r="C24508" t="s">
        <v>1022</v>
      </c>
      <c r="D24508" t="s">
        <v>964</v>
      </c>
      <c r="E24508" t="s">
        <v>1014</v>
      </c>
      <c r="F24508" s="86">
        <v>3954555.7517938698</v>
      </c>
    </row>
    <row r="24509" spans="1:6">
      <c r="A24509">
        <v>2044</v>
      </c>
      <c r="B24509" t="s">
        <v>1029</v>
      </c>
      <c r="C24509" t="s">
        <v>1022</v>
      </c>
      <c r="D24509" t="s">
        <v>964</v>
      </c>
      <c r="E24509" t="s">
        <v>1014</v>
      </c>
      <c r="F24509" s="86">
        <v>3951610.30434894</v>
      </c>
    </row>
    <row r="24510" spans="1:6">
      <c r="A24510">
        <v>2045</v>
      </c>
      <c r="B24510" t="s">
        <v>1029</v>
      </c>
      <c r="C24510" t="s">
        <v>1022</v>
      </c>
      <c r="D24510" t="s">
        <v>964</v>
      </c>
      <c r="E24510" t="s">
        <v>1014</v>
      </c>
      <c r="F24510" s="86">
        <v>3948871.9576757601</v>
      </c>
    </row>
    <row r="24511" spans="1:6">
      <c r="A24511">
        <v>2046</v>
      </c>
      <c r="B24511" t="s">
        <v>1029</v>
      </c>
      <c r="C24511" t="s">
        <v>1022</v>
      </c>
      <c r="D24511" t="s">
        <v>964</v>
      </c>
      <c r="E24511" t="s">
        <v>1014</v>
      </c>
      <c r="F24511" s="86">
        <v>3946293.39799762</v>
      </c>
    </row>
    <row r="24512" spans="1:6">
      <c r="A24512">
        <v>2047</v>
      </c>
      <c r="B24512" t="s">
        <v>1029</v>
      </c>
      <c r="C24512" t="s">
        <v>1022</v>
      </c>
      <c r="D24512" t="s">
        <v>964</v>
      </c>
      <c r="E24512" t="s">
        <v>1014</v>
      </c>
      <c r="F24512" s="86">
        <v>3943901.1743146102</v>
      </c>
    </row>
    <row r="24513" spans="1:6">
      <c r="A24513">
        <v>2048</v>
      </c>
      <c r="B24513" t="s">
        <v>1029</v>
      </c>
      <c r="C24513" t="s">
        <v>1022</v>
      </c>
      <c r="D24513" t="s">
        <v>964</v>
      </c>
      <c r="E24513" t="s">
        <v>1014</v>
      </c>
      <c r="F24513" s="86">
        <v>3941668.1553362198</v>
      </c>
    </row>
    <row r="24514" spans="1:6">
      <c r="A24514">
        <v>2049</v>
      </c>
      <c r="B24514" t="s">
        <v>1029</v>
      </c>
      <c r="C24514" t="s">
        <v>1022</v>
      </c>
      <c r="D24514" t="s">
        <v>964</v>
      </c>
      <c r="E24514" t="s">
        <v>1014</v>
      </c>
      <c r="F24514" s="86">
        <v>3939619.3726552399</v>
      </c>
    </row>
    <row r="24515" spans="1:6">
      <c r="A24515">
        <v>2050</v>
      </c>
      <c r="B24515" t="s">
        <v>1029</v>
      </c>
      <c r="C24515" t="s">
        <v>1022</v>
      </c>
      <c r="D24515" t="s">
        <v>964</v>
      </c>
      <c r="E24515" t="s">
        <v>1014</v>
      </c>
      <c r="F24515" s="86">
        <v>3937775.1779175</v>
      </c>
    </row>
    <row r="24516" spans="1:6">
      <c r="A24516">
        <v>2017</v>
      </c>
      <c r="B24516" t="s">
        <v>1030</v>
      </c>
      <c r="C24516" t="s">
        <v>1022</v>
      </c>
      <c r="D24516" t="s">
        <v>964</v>
      </c>
      <c r="E24516" t="s">
        <v>1014</v>
      </c>
      <c r="F24516" s="86">
        <v>7879.2146414793597</v>
      </c>
    </row>
    <row r="24517" spans="1:6">
      <c r="A24517">
        <v>2018</v>
      </c>
      <c r="B24517" t="s">
        <v>1030</v>
      </c>
      <c r="C24517" t="s">
        <v>1022</v>
      </c>
      <c r="D24517" t="s">
        <v>964</v>
      </c>
      <c r="E24517" t="s">
        <v>1014</v>
      </c>
      <c r="F24517" s="86">
        <v>7376.4901346711504</v>
      </c>
    </row>
    <row r="24518" spans="1:6">
      <c r="A24518">
        <v>2019</v>
      </c>
      <c r="B24518" t="s">
        <v>1030</v>
      </c>
      <c r="C24518" t="s">
        <v>1022</v>
      </c>
      <c r="D24518" t="s">
        <v>964</v>
      </c>
      <c r="E24518" t="s">
        <v>1014</v>
      </c>
      <c r="F24518" s="86">
        <v>6945.0236265757903</v>
      </c>
    </row>
    <row r="24519" spans="1:6">
      <c r="A24519">
        <v>2020</v>
      </c>
      <c r="B24519" t="s">
        <v>1030</v>
      </c>
      <c r="C24519" t="s">
        <v>1022</v>
      </c>
      <c r="D24519" t="s">
        <v>964</v>
      </c>
      <c r="E24519" t="s">
        <v>1014</v>
      </c>
      <c r="F24519" s="86">
        <v>6582.5654285606497</v>
      </c>
    </row>
    <row r="24520" spans="1:6">
      <c r="A24520">
        <v>2021</v>
      </c>
      <c r="B24520" t="s">
        <v>1030</v>
      </c>
      <c r="C24520" t="s">
        <v>1022</v>
      </c>
      <c r="D24520" t="s">
        <v>964</v>
      </c>
      <c r="E24520" t="s">
        <v>1014</v>
      </c>
      <c r="F24520" s="86">
        <v>6301.1144629043001</v>
      </c>
    </row>
    <row r="24521" spans="1:6">
      <c r="A24521">
        <v>2022</v>
      </c>
      <c r="B24521" t="s">
        <v>1030</v>
      </c>
      <c r="C24521" t="s">
        <v>1022</v>
      </c>
      <c r="D24521" t="s">
        <v>964</v>
      </c>
      <c r="E24521" t="s">
        <v>1014</v>
      </c>
      <c r="F24521" s="86">
        <v>6090.6993151400602</v>
      </c>
    </row>
    <row r="24522" spans="1:6">
      <c r="A24522">
        <v>2023</v>
      </c>
      <c r="B24522" t="s">
        <v>1030</v>
      </c>
      <c r="C24522" t="s">
        <v>1022</v>
      </c>
      <c r="D24522" t="s">
        <v>964</v>
      </c>
      <c r="E24522" t="s">
        <v>1014</v>
      </c>
      <c r="F24522" s="86">
        <v>5941.6526969066299</v>
      </c>
    </row>
    <row r="24523" spans="1:6">
      <c r="A24523">
        <v>2024</v>
      </c>
      <c r="B24523" t="s">
        <v>1030</v>
      </c>
      <c r="C24523" t="s">
        <v>1022</v>
      </c>
      <c r="D24523" t="s">
        <v>964</v>
      </c>
      <c r="E24523" t="s">
        <v>1014</v>
      </c>
      <c r="F24523" s="86">
        <v>5843.03339532879</v>
      </c>
    </row>
    <row r="24524" spans="1:6">
      <c r="A24524">
        <v>2025</v>
      </c>
      <c r="B24524" t="s">
        <v>1030</v>
      </c>
      <c r="C24524" t="s">
        <v>1022</v>
      </c>
      <c r="D24524" t="s">
        <v>964</v>
      </c>
      <c r="E24524" t="s">
        <v>1014</v>
      </c>
      <c r="F24524" s="86">
        <v>5784.6481846563101</v>
      </c>
    </row>
    <row r="24525" spans="1:6">
      <c r="A24525">
        <v>2026</v>
      </c>
      <c r="B24525" t="s">
        <v>1030</v>
      </c>
      <c r="C24525" t="s">
        <v>1022</v>
      </c>
      <c r="D24525" t="s">
        <v>964</v>
      </c>
      <c r="E24525" t="s">
        <v>1014</v>
      </c>
      <c r="F24525" s="86">
        <v>5758.49802538739</v>
      </c>
    </row>
    <row r="24526" spans="1:6">
      <c r="A24526">
        <v>2027</v>
      </c>
      <c r="B24526" t="s">
        <v>1030</v>
      </c>
      <c r="C24526" t="s">
        <v>1022</v>
      </c>
      <c r="D24526" t="s">
        <v>964</v>
      </c>
      <c r="E24526" t="s">
        <v>1014</v>
      </c>
      <c r="F24526" s="86">
        <v>5755.7373508423798</v>
      </c>
    </row>
    <row r="24527" spans="1:6">
      <c r="A24527">
        <v>2028</v>
      </c>
      <c r="B24527" t="s">
        <v>1030</v>
      </c>
      <c r="C24527" t="s">
        <v>1022</v>
      </c>
      <c r="D24527" t="s">
        <v>964</v>
      </c>
      <c r="E24527" t="s">
        <v>1014</v>
      </c>
      <c r="F24527" s="86">
        <v>5768.4959420230798</v>
      </c>
    </row>
    <row r="24528" spans="1:6">
      <c r="A24528">
        <v>2029</v>
      </c>
      <c r="B24528" t="s">
        <v>1030</v>
      </c>
      <c r="C24528" t="s">
        <v>1022</v>
      </c>
      <c r="D24528" t="s">
        <v>964</v>
      </c>
      <c r="E24528" t="s">
        <v>1014</v>
      </c>
      <c r="F24528" s="86">
        <v>5790.7597129732703</v>
      </c>
    </row>
    <row r="24529" spans="1:6">
      <c r="A24529">
        <v>2030</v>
      </c>
      <c r="B24529" t="s">
        <v>1030</v>
      </c>
      <c r="C24529" t="s">
        <v>1022</v>
      </c>
      <c r="D24529" t="s">
        <v>964</v>
      </c>
      <c r="E24529" t="s">
        <v>1014</v>
      </c>
      <c r="F24529" s="86">
        <v>5820.5824206999696</v>
      </c>
    </row>
    <row r="24530" spans="1:6">
      <c r="A24530">
        <v>2031</v>
      </c>
      <c r="B24530" t="s">
        <v>1030</v>
      </c>
      <c r="C24530" t="s">
        <v>1022</v>
      </c>
      <c r="D24530" t="s">
        <v>964</v>
      </c>
      <c r="E24530" t="s">
        <v>1014</v>
      </c>
      <c r="F24530" s="86">
        <v>5855.5895247589497</v>
      </c>
    </row>
    <row r="24531" spans="1:6">
      <c r="A24531">
        <v>2032</v>
      </c>
      <c r="B24531" t="s">
        <v>1030</v>
      </c>
      <c r="C24531" t="s">
        <v>1022</v>
      </c>
      <c r="D24531" t="s">
        <v>964</v>
      </c>
      <c r="E24531" t="s">
        <v>1014</v>
      </c>
      <c r="F24531" s="86">
        <v>5892.6343371154499</v>
      </c>
    </row>
    <row r="24532" spans="1:6">
      <c r="A24532">
        <v>2033</v>
      </c>
      <c r="B24532" t="s">
        <v>1030</v>
      </c>
      <c r="C24532" t="s">
        <v>1022</v>
      </c>
      <c r="D24532" t="s">
        <v>964</v>
      </c>
      <c r="E24532" t="s">
        <v>1014</v>
      </c>
      <c r="F24532" s="86">
        <v>5930.8234558967697</v>
      </c>
    </row>
    <row r="24533" spans="1:6">
      <c r="A24533">
        <v>2034</v>
      </c>
      <c r="B24533" t="s">
        <v>1030</v>
      </c>
      <c r="C24533" t="s">
        <v>1022</v>
      </c>
      <c r="D24533" t="s">
        <v>964</v>
      </c>
      <c r="E24533" t="s">
        <v>1014</v>
      </c>
      <c r="F24533" s="86">
        <v>5971.8364411183302</v>
      </c>
    </row>
    <row r="24534" spans="1:6">
      <c r="A24534">
        <v>2035</v>
      </c>
      <c r="B24534" t="s">
        <v>1030</v>
      </c>
      <c r="C24534" t="s">
        <v>1022</v>
      </c>
      <c r="D24534" t="s">
        <v>964</v>
      </c>
      <c r="E24534" t="s">
        <v>1014</v>
      </c>
      <c r="F24534" s="86">
        <v>6015.7002857790403</v>
      </c>
    </row>
    <row r="24535" spans="1:6">
      <c r="A24535">
        <v>2036</v>
      </c>
      <c r="B24535" t="s">
        <v>1030</v>
      </c>
      <c r="C24535" t="s">
        <v>1022</v>
      </c>
      <c r="D24535" t="s">
        <v>964</v>
      </c>
      <c r="E24535" t="s">
        <v>1014</v>
      </c>
      <c r="F24535" s="86">
        <v>6061.7108610768801</v>
      </c>
    </row>
    <row r="24536" spans="1:6">
      <c r="A24536">
        <v>2037</v>
      </c>
      <c r="B24536" t="s">
        <v>1030</v>
      </c>
      <c r="C24536" t="s">
        <v>1022</v>
      </c>
      <c r="D24536" t="s">
        <v>964</v>
      </c>
      <c r="E24536" t="s">
        <v>1014</v>
      </c>
      <c r="F24536" s="86">
        <v>6108.3532317917397</v>
      </c>
    </row>
    <row r="24537" spans="1:6">
      <c r="A24537">
        <v>2038</v>
      </c>
      <c r="B24537" t="s">
        <v>1030</v>
      </c>
      <c r="C24537" t="s">
        <v>1022</v>
      </c>
      <c r="D24537" t="s">
        <v>964</v>
      </c>
      <c r="E24537" t="s">
        <v>1014</v>
      </c>
      <c r="F24537" s="86">
        <v>6155.4143785004399</v>
      </c>
    </row>
    <row r="24538" spans="1:6">
      <c r="A24538">
        <v>2039</v>
      </c>
      <c r="B24538" t="s">
        <v>1030</v>
      </c>
      <c r="C24538" t="s">
        <v>1022</v>
      </c>
      <c r="D24538" t="s">
        <v>964</v>
      </c>
      <c r="E24538" t="s">
        <v>1014</v>
      </c>
      <c r="F24538" s="86">
        <v>6202.3332359002798</v>
      </c>
    </row>
    <row r="24539" spans="1:6">
      <c r="A24539">
        <v>2040</v>
      </c>
      <c r="B24539" t="s">
        <v>1030</v>
      </c>
      <c r="C24539" t="s">
        <v>1022</v>
      </c>
      <c r="D24539" t="s">
        <v>964</v>
      </c>
      <c r="E24539" t="s">
        <v>1014</v>
      </c>
      <c r="F24539" s="86">
        <v>6248.9344566436603</v>
      </c>
    </row>
    <row r="24540" spans="1:6">
      <c r="A24540">
        <v>2041</v>
      </c>
      <c r="B24540" t="s">
        <v>1030</v>
      </c>
      <c r="C24540" t="s">
        <v>1022</v>
      </c>
      <c r="D24540" t="s">
        <v>964</v>
      </c>
      <c r="E24540" t="s">
        <v>1014</v>
      </c>
      <c r="F24540" s="86">
        <v>6290.5720880508698</v>
      </c>
    </row>
    <row r="24541" spans="1:6">
      <c r="A24541">
        <v>2042</v>
      </c>
      <c r="B24541" t="s">
        <v>1030</v>
      </c>
      <c r="C24541" t="s">
        <v>1022</v>
      </c>
      <c r="D24541" t="s">
        <v>964</v>
      </c>
      <c r="E24541" t="s">
        <v>1014</v>
      </c>
      <c r="F24541" s="86">
        <v>6332.3336568427203</v>
      </c>
    </row>
    <row r="24542" spans="1:6">
      <c r="A24542">
        <v>2043</v>
      </c>
      <c r="B24542" t="s">
        <v>1030</v>
      </c>
      <c r="C24542" t="s">
        <v>1022</v>
      </c>
      <c r="D24542" t="s">
        <v>964</v>
      </c>
      <c r="E24542" t="s">
        <v>1014</v>
      </c>
      <c r="F24542" s="86">
        <v>6374.5534513995999</v>
      </c>
    </row>
    <row r="24543" spans="1:6">
      <c r="A24543">
        <v>2044</v>
      </c>
      <c r="B24543" t="s">
        <v>1030</v>
      </c>
      <c r="C24543" t="s">
        <v>1022</v>
      </c>
      <c r="D24543" t="s">
        <v>964</v>
      </c>
      <c r="E24543" t="s">
        <v>1014</v>
      </c>
      <c r="F24543" s="86">
        <v>6417.4334789439599</v>
      </c>
    </row>
    <row r="24544" spans="1:6">
      <c r="A24544">
        <v>2045</v>
      </c>
      <c r="B24544" t="s">
        <v>1030</v>
      </c>
      <c r="C24544" t="s">
        <v>1022</v>
      </c>
      <c r="D24544" t="s">
        <v>964</v>
      </c>
      <c r="E24544" t="s">
        <v>1014</v>
      </c>
      <c r="F24544" s="86">
        <v>6461.0217070212202</v>
      </c>
    </row>
    <row r="24545" spans="1:6">
      <c r="A24545">
        <v>2046</v>
      </c>
      <c r="B24545" t="s">
        <v>1030</v>
      </c>
      <c r="C24545" t="s">
        <v>1022</v>
      </c>
      <c r="D24545" t="s">
        <v>964</v>
      </c>
      <c r="E24545" t="s">
        <v>1014</v>
      </c>
      <c r="F24545" s="86">
        <v>6505.1858874202599</v>
      </c>
    </row>
    <row r="24546" spans="1:6">
      <c r="A24546">
        <v>2047</v>
      </c>
      <c r="B24546" t="s">
        <v>1030</v>
      </c>
      <c r="C24546" t="s">
        <v>1022</v>
      </c>
      <c r="D24546" t="s">
        <v>964</v>
      </c>
      <c r="E24546" t="s">
        <v>1014</v>
      </c>
      <c r="F24546" s="86">
        <v>6549.90057770563</v>
      </c>
    </row>
    <row r="24547" spans="1:6">
      <c r="A24547">
        <v>2048</v>
      </c>
      <c r="B24547" t="s">
        <v>1030</v>
      </c>
      <c r="C24547" t="s">
        <v>1022</v>
      </c>
      <c r="D24547" t="s">
        <v>964</v>
      </c>
      <c r="E24547" t="s">
        <v>1014</v>
      </c>
      <c r="F24547" s="86">
        <v>6594.9750860371896</v>
      </c>
    </row>
    <row r="24548" spans="1:6">
      <c r="A24548">
        <v>2049</v>
      </c>
      <c r="B24548" t="s">
        <v>1030</v>
      </c>
      <c r="C24548" t="s">
        <v>1022</v>
      </c>
      <c r="D24548" t="s">
        <v>964</v>
      </c>
      <c r="E24548" t="s">
        <v>1014</v>
      </c>
      <c r="F24548" s="86">
        <v>6640.5148010144403</v>
      </c>
    </row>
    <row r="24549" spans="1:6">
      <c r="A24549">
        <v>2050</v>
      </c>
      <c r="B24549" t="s">
        <v>1030</v>
      </c>
      <c r="C24549" t="s">
        <v>1022</v>
      </c>
      <c r="D24549" t="s">
        <v>964</v>
      </c>
      <c r="E24549" t="s">
        <v>1014</v>
      </c>
      <c r="F24549" s="86">
        <v>6686.6737175350499</v>
      </c>
    </row>
    <row r="24550" spans="1:6">
      <c r="A24550">
        <v>2017</v>
      </c>
      <c r="B24550" t="s">
        <v>1031</v>
      </c>
      <c r="C24550" t="s">
        <v>1022</v>
      </c>
      <c r="D24550" t="s">
        <v>964</v>
      </c>
      <c r="E24550" t="s">
        <v>1014</v>
      </c>
      <c r="F24550" s="86">
        <v>6139.2349316158898</v>
      </c>
    </row>
    <row r="24551" spans="1:6">
      <c r="A24551">
        <v>2018</v>
      </c>
      <c r="B24551" t="s">
        <v>1031</v>
      </c>
      <c r="C24551" t="s">
        <v>1022</v>
      </c>
      <c r="D24551" t="s">
        <v>964</v>
      </c>
      <c r="E24551" t="s">
        <v>1014</v>
      </c>
      <c r="F24551" s="86">
        <v>5747.5278905450004</v>
      </c>
    </row>
    <row r="24552" spans="1:6">
      <c r="A24552">
        <v>2019</v>
      </c>
      <c r="B24552" t="s">
        <v>1031</v>
      </c>
      <c r="C24552" t="s">
        <v>1022</v>
      </c>
      <c r="D24552" t="s">
        <v>964</v>
      </c>
      <c r="E24552" t="s">
        <v>1014</v>
      </c>
      <c r="F24552" s="86">
        <v>5411.3428291079699</v>
      </c>
    </row>
    <row r="24553" spans="1:6">
      <c r="A24553">
        <v>2020</v>
      </c>
      <c r="B24553" t="s">
        <v>1031</v>
      </c>
      <c r="C24553" t="s">
        <v>1022</v>
      </c>
      <c r="D24553" t="s">
        <v>964</v>
      </c>
      <c r="E24553" t="s">
        <v>1014</v>
      </c>
      <c r="F24553" s="86">
        <v>5128.9268610505997</v>
      </c>
    </row>
    <row r="24554" spans="1:6">
      <c r="A24554">
        <v>2021</v>
      </c>
      <c r="B24554" t="s">
        <v>1031</v>
      </c>
      <c r="C24554" t="s">
        <v>1022</v>
      </c>
      <c r="D24554" t="s">
        <v>964</v>
      </c>
      <c r="E24554" t="s">
        <v>1014</v>
      </c>
      <c r="F24554" s="86">
        <v>4909.6291672426196</v>
      </c>
    </row>
    <row r="24555" spans="1:6">
      <c r="A24555">
        <v>2022</v>
      </c>
      <c r="B24555" t="s">
        <v>1031</v>
      </c>
      <c r="C24555" t="s">
        <v>1022</v>
      </c>
      <c r="D24555" t="s">
        <v>964</v>
      </c>
      <c r="E24555" t="s">
        <v>1014</v>
      </c>
      <c r="F24555" s="86">
        <v>4745.6803367976599</v>
      </c>
    </row>
    <row r="24556" spans="1:6">
      <c r="A24556">
        <v>2023</v>
      </c>
      <c r="B24556" t="s">
        <v>1031</v>
      </c>
      <c r="C24556" t="s">
        <v>1022</v>
      </c>
      <c r="D24556" t="s">
        <v>964</v>
      </c>
      <c r="E24556" t="s">
        <v>1014</v>
      </c>
      <c r="F24556" s="86">
        <v>4629.5479242751298</v>
      </c>
    </row>
    <row r="24557" spans="1:6">
      <c r="A24557">
        <v>2024</v>
      </c>
      <c r="B24557" t="s">
        <v>1031</v>
      </c>
      <c r="C24557" t="s">
        <v>1022</v>
      </c>
      <c r="D24557" t="s">
        <v>964</v>
      </c>
      <c r="E24557" t="s">
        <v>1014</v>
      </c>
      <c r="F24557" s="86">
        <v>4552.7068825308197</v>
      </c>
    </row>
    <row r="24558" spans="1:6">
      <c r="A24558">
        <v>2025</v>
      </c>
      <c r="B24558" t="s">
        <v>1031</v>
      </c>
      <c r="C24558" t="s">
        <v>1022</v>
      </c>
      <c r="D24558" t="s">
        <v>964</v>
      </c>
      <c r="E24558" t="s">
        <v>1014</v>
      </c>
      <c r="F24558" s="86">
        <v>4507.2149723392604</v>
      </c>
    </row>
    <row r="24559" spans="1:6">
      <c r="A24559">
        <v>2026</v>
      </c>
      <c r="B24559" t="s">
        <v>1031</v>
      </c>
      <c r="C24559" t="s">
        <v>1022</v>
      </c>
      <c r="D24559" t="s">
        <v>964</v>
      </c>
      <c r="E24559" t="s">
        <v>1014</v>
      </c>
      <c r="F24559" s="86">
        <v>4486.8395950261502</v>
      </c>
    </row>
    <row r="24560" spans="1:6">
      <c r="A24560">
        <v>2027</v>
      </c>
      <c r="B24560" t="s">
        <v>1031</v>
      </c>
      <c r="C24560" t="s">
        <v>1022</v>
      </c>
      <c r="D24560" t="s">
        <v>964</v>
      </c>
      <c r="E24560" t="s">
        <v>1014</v>
      </c>
      <c r="F24560" s="86">
        <v>4484.6885647048903</v>
      </c>
    </row>
    <row r="24561" spans="1:6">
      <c r="A24561">
        <v>2028</v>
      </c>
      <c r="B24561" t="s">
        <v>1031</v>
      </c>
      <c r="C24561" t="s">
        <v>1022</v>
      </c>
      <c r="D24561" t="s">
        <v>964</v>
      </c>
      <c r="E24561" t="s">
        <v>1014</v>
      </c>
      <c r="F24561" s="86">
        <v>4494.6296555646904</v>
      </c>
    </row>
    <row r="24562" spans="1:6">
      <c r="A24562">
        <v>2029</v>
      </c>
      <c r="B24562" t="s">
        <v>1031</v>
      </c>
      <c r="C24562" t="s">
        <v>1022</v>
      </c>
      <c r="D24562" t="s">
        <v>964</v>
      </c>
      <c r="E24562" t="s">
        <v>1014</v>
      </c>
      <c r="F24562" s="86">
        <v>4511.9768819757301</v>
      </c>
    </row>
    <row r="24563" spans="1:6">
      <c r="A24563">
        <v>2030</v>
      </c>
      <c r="B24563" t="s">
        <v>1031</v>
      </c>
      <c r="C24563" t="s">
        <v>1022</v>
      </c>
      <c r="D24563" t="s">
        <v>964</v>
      </c>
      <c r="E24563" t="s">
        <v>1014</v>
      </c>
      <c r="F24563" s="86">
        <v>4535.2137929322098</v>
      </c>
    </row>
    <row r="24564" spans="1:6">
      <c r="A24564">
        <v>2031</v>
      </c>
      <c r="B24564" t="s">
        <v>1031</v>
      </c>
      <c r="C24564" t="s">
        <v>1022</v>
      </c>
      <c r="D24564" t="s">
        <v>964</v>
      </c>
      <c r="E24564" t="s">
        <v>1014</v>
      </c>
      <c r="F24564" s="86">
        <v>4562.49022159583</v>
      </c>
    </row>
    <row r="24565" spans="1:6">
      <c r="A24565">
        <v>2032</v>
      </c>
      <c r="B24565" t="s">
        <v>1031</v>
      </c>
      <c r="C24565" t="s">
        <v>1022</v>
      </c>
      <c r="D24565" t="s">
        <v>964</v>
      </c>
      <c r="E24565" t="s">
        <v>1014</v>
      </c>
      <c r="F24565" s="86">
        <v>4591.35436813868</v>
      </c>
    </row>
    <row r="24566" spans="1:6">
      <c r="A24566">
        <v>2033</v>
      </c>
      <c r="B24566" t="s">
        <v>1031</v>
      </c>
      <c r="C24566" t="s">
        <v>1022</v>
      </c>
      <c r="D24566" t="s">
        <v>964</v>
      </c>
      <c r="E24566" t="s">
        <v>1014</v>
      </c>
      <c r="F24566" s="86">
        <v>4621.1101220682103</v>
      </c>
    </row>
    <row r="24567" spans="1:6">
      <c r="A24567">
        <v>2034</v>
      </c>
      <c r="B24567" t="s">
        <v>1031</v>
      </c>
      <c r="C24567" t="s">
        <v>1022</v>
      </c>
      <c r="D24567" t="s">
        <v>964</v>
      </c>
      <c r="E24567" t="s">
        <v>1014</v>
      </c>
      <c r="F24567" s="86">
        <v>4653.0661434458398</v>
      </c>
    </row>
    <row r="24568" spans="1:6">
      <c r="A24568">
        <v>2035</v>
      </c>
      <c r="B24568" t="s">
        <v>1031</v>
      </c>
      <c r="C24568" t="s">
        <v>1022</v>
      </c>
      <c r="D24568" t="s">
        <v>964</v>
      </c>
      <c r="E24568" t="s">
        <v>1014</v>
      </c>
      <c r="F24568" s="86">
        <v>4687.2434643628703</v>
      </c>
    </row>
    <row r="24569" spans="1:6">
      <c r="A24569">
        <v>2036</v>
      </c>
      <c r="B24569" t="s">
        <v>1031</v>
      </c>
      <c r="C24569" t="s">
        <v>1022</v>
      </c>
      <c r="D24569" t="s">
        <v>964</v>
      </c>
      <c r="E24569" t="s">
        <v>1014</v>
      </c>
      <c r="F24569" s="86">
        <v>4723.0934499191999</v>
      </c>
    </row>
    <row r="24570" spans="1:6">
      <c r="A24570">
        <v>2037</v>
      </c>
      <c r="B24570" t="s">
        <v>1031</v>
      </c>
      <c r="C24570" t="s">
        <v>1022</v>
      </c>
      <c r="D24570" t="s">
        <v>964</v>
      </c>
      <c r="E24570" t="s">
        <v>1014</v>
      </c>
      <c r="F24570" s="86">
        <v>4759.4357104890096</v>
      </c>
    </row>
    <row r="24571" spans="1:6">
      <c r="A24571">
        <v>2038</v>
      </c>
      <c r="B24571" t="s">
        <v>1031</v>
      </c>
      <c r="C24571" t="s">
        <v>1022</v>
      </c>
      <c r="D24571" t="s">
        <v>964</v>
      </c>
      <c r="E24571" t="s">
        <v>1014</v>
      </c>
      <c r="F24571" s="86">
        <v>4796.1042680727696</v>
      </c>
    </row>
    <row r="24572" spans="1:6">
      <c r="A24572">
        <v>2039</v>
      </c>
      <c r="B24572" t="s">
        <v>1031</v>
      </c>
      <c r="C24572" t="s">
        <v>1022</v>
      </c>
      <c r="D24572" t="s">
        <v>964</v>
      </c>
      <c r="E24572" t="s">
        <v>1014</v>
      </c>
      <c r="F24572" s="86">
        <v>4832.6619583258298</v>
      </c>
    </row>
    <row r="24573" spans="1:6">
      <c r="A24573">
        <v>2040</v>
      </c>
      <c r="B24573" t="s">
        <v>1031</v>
      </c>
      <c r="C24573" t="s">
        <v>1022</v>
      </c>
      <c r="D24573" t="s">
        <v>964</v>
      </c>
      <c r="E24573" t="s">
        <v>1014</v>
      </c>
      <c r="F24573" s="86">
        <v>4868.9721561388997</v>
      </c>
    </row>
    <row r="24574" spans="1:6">
      <c r="A24574">
        <v>2041</v>
      </c>
      <c r="B24574" t="s">
        <v>1031</v>
      </c>
      <c r="C24574" t="s">
        <v>1022</v>
      </c>
      <c r="D24574" t="s">
        <v>964</v>
      </c>
      <c r="E24574" t="s">
        <v>1014</v>
      </c>
      <c r="F24574" s="86">
        <v>4901.4148820749497</v>
      </c>
    </row>
    <row r="24575" spans="1:6">
      <c r="A24575">
        <v>2042</v>
      </c>
      <c r="B24575" t="s">
        <v>1031</v>
      </c>
      <c r="C24575" t="s">
        <v>1022</v>
      </c>
      <c r="D24575" t="s">
        <v>964</v>
      </c>
      <c r="E24575" t="s">
        <v>1014</v>
      </c>
      <c r="F24575" s="86">
        <v>4933.9541761026003</v>
      </c>
    </row>
    <row r="24576" spans="1:6">
      <c r="A24576">
        <v>2043</v>
      </c>
      <c r="B24576" t="s">
        <v>1031</v>
      </c>
      <c r="C24576" t="s">
        <v>1022</v>
      </c>
      <c r="D24576" t="s">
        <v>964</v>
      </c>
      <c r="E24576" t="s">
        <v>1014</v>
      </c>
      <c r="F24576" s="86">
        <v>4966.8505051586399</v>
      </c>
    </row>
    <row r="24577" spans="1:6">
      <c r="A24577">
        <v>2044</v>
      </c>
      <c r="B24577" t="s">
        <v>1031</v>
      </c>
      <c r="C24577" t="s">
        <v>1022</v>
      </c>
      <c r="D24577" t="s">
        <v>964</v>
      </c>
      <c r="E24577" t="s">
        <v>1014</v>
      </c>
      <c r="F24577" s="86">
        <v>5000.2612668839402</v>
      </c>
    </row>
    <row r="24578" spans="1:6">
      <c r="A24578">
        <v>2045</v>
      </c>
      <c r="B24578" t="s">
        <v>1031</v>
      </c>
      <c r="C24578" t="s">
        <v>1022</v>
      </c>
      <c r="D24578" t="s">
        <v>964</v>
      </c>
      <c r="E24578" t="s">
        <v>1014</v>
      </c>
      <c r="F24578" s="86">
        <v>5034.2238360733099</v>
      </c>
    </row>
    <row r="24579" spans="1:6">
      <c r="A24579">
        <v>2046</v>
      </c>
      <c r="B24579" t="s">
        <v>1031</v>
      </c>
      <c r="C24579" t="s">
        <v>1022</v>
      </c>
      <c r="D24579" t="s">
        <v>964</v>
      </c>
      <c r="E24579" t="s">
        <v>1014</v>
      </c>
      <c r="F24579" s="86">
        <v>5068.6351691019399</v>
      </c>
    </row>
    <row r="24580" spans="1:6">
      <c r="A24580">
        <v>2047</v>
      </c>
      <c r="B24580" t="s">
        <v>1031</v>
      </c>
      <c r="C24580" t="s">
        <v>1022</v>
      </c>
      <c r="D24580" t="s">
        <v>964</v>
      </c>
      <c r="E24580" t="s">
        <v>1014</v>
      </c>
      <c r="F24580" s="86">
        <v>5103.4754420285299</v>
      </c>
    </row>
    <row r="24581" spans="1:6">
      <c r="A24581">
        <v>2048</v>
      </c>
      <c r="B24581" t="s">
        <v>1031</v>
      </c>
      <c r="C24581" t="s">
        <v>1022</v>
      </c>
      <c r="D24581" t="s">
        <v>964</v>
      </c>
      <c r="E24581" t="s">
        <v>1014</v>
      </c>
      <c r="F24581" s="86">
        <v>5138.5960738003496</v>
      </c>
    </row>
    <row r="24582" spans="1:6">
      <c r="A24582">
        <v>2049</v>
      </c>
      <c r="B24582" t="s">
        <v>1031</v>
      </c>
      <c r="C24582" t="s">
        <v>1022</v>
      </c>
      <c r="D24582" t="s">
        <v>964</v>
      </c>
      <c r="E24582" t="s">
        <v>1014</v>
      </c>
      <c r="F24582" s="86">
        <v>5174.0791798820601</v>
      </c>
    </row>
    <row r="24583" spans="1:6">
      <c r="A24583">
        <v>2050</v>
      </c>
      <c r="B24583" t="s">
        <v>1031</v>
      </c>
      <c r="C24583" t="s">
        <v>1022</v>
      </c>
      <c r="D24583" t="s">
        <v>964</v>
      </c>
      <c r="E24583" t="s">
        <v>1014</v>
      </c>
      <c r="F24583" s="86">
        <v>5210.0447482290601</v>
      </c>
    </row>
    <row r="24584" spans="1:6">
      <c r="A24584">
        <v>2017</v>
      </c>
      <c r="B24584" t="s">
        <v>1032</v>
      </c>
      <c r="C24584" t="s">
        <v>1022</v>
      </c>
      <c r="D24584" t="s">
        <v>964</v>
      </c>
      <c r="E24584" t="s">
        <v>1014</v>
      </c>
      <c r="F24584" s="86">
        <v>170816.83967406501</v>
      </c>
    </row>
    <row r="24585" spans="1:6">
      <c r="A24585">
        <v>2018</v>
      </c>
      <c r="B24585" t="s">
        <v>1032</v>
      </c>
      <c r="C24585" t="s">
        <v>1022</v>
      </c>
      <c r="D24585" t="s">
        <v>964</v>
      </c>
      <c r="E24585" t="s">
        <v>1014</v>
      </c>
      <c r="F24585" s="86">
        <v>159918.06163753301</v>
      </c>
    </row>
    <row r="24586" spans="1:6">
      <c r="A24586">
        <v>2019</v>
      </c>
      <c r="B24586" t="s">
        <v>1032</v>
      </c>
      <c r="C24586" t="s">
        <v>1022</v>
      </c>
      <c r="D24586" t="s">
        <v>964</v>
      </c>
      <c r="E24586" t="s">
        <v>1014</v>
      </c>
      <c r="F24586" s="86">
        <v>150564.11601076199</v>
      </c>
    </row>
    <row r="24587" spans="1:6">
      <c r="A24587">
        <v>2020</v>
      </c>
      <c r="B24587" t="s">
        <v>1032</v>
      </c>
      <c r="C24587" t="s">
        <v>1022</v>
      </c>
      <c r="D24587" t="s">
        <v>964</v>
      </c>
      <c r="E24587" t="s">
        <v>1014</v>
      </c>
      <c r="F24587" s="86">
        <v>142706.23083868399</v>
      </c>
    </row>
    <row r="24588" spans="1:6">
      <c r="A24588">
        <v>2021</v>
      </c>
      <c r="B24588" t="s">
        <v>1032</v>
      </c>
      <c r="C24588" t="s">
        <v>1022</v>
      </c>
      <c r="D24588" t="s">
        <v>964</v>
      </c>
      <c r="E24588" t="s">
        <v>1014</v>
      </c>
      <c r="F24588" s="86">
        <v>136604.535852036</v>
      </c>
    </row>
    <row r="24589" spans="1:6">
      <c r="A24589">
        <v>2022</v>
      </c>
      <c r="B24589" t="s">
        <v>1032</v>
      </c>
      <c r="C24589" t="s">
        <v>1022</v>
      </c>
      <c r="D24589" t="s">
        <v>964</v>
      </c>
      <c r="E24589" t="s">
        <v>1014</v>
      </c>
      <c r="F24589" s="86">
        <v>132042.856522802</v>
      </c>
    </row>
    <row r="24590" spans="1:6">
      <c r="A24590">
        <v>2023</v>
      </c>
      <c r="B24590" t="s">
        <v>1032</v>
      </c>
      <c r="C24590" t="s">
        <v>1022</v>
      </c>
      <c r="D24590" t="s">
        <v>964</v>
      </c>
      <c r="E24590" t="s">
        <v>1014</v>
      </c>
      <c r="F24590" s="86">
        <v>128811.61160193</v>
      </c>
    </row>
    <row r="24591" spans="1:6">
      <c r="A24591">
        <v>2024</v>
      </c>
      <c r="B24591" t="s">
        <v>1032</v>
      </c>
      <c r="C24591" t="s">
        <v>1022</v>
      </c>
      <c r="D24591" t="s">
        <v>964</v>
      </c>
      <c r="E24591" t="s">
        <v>1014</v>
      </c>
      <c r="F24591" s="86">
        <v>126673.60188993299</v>
      </c>
    </row>
    <row r="24592" spans="1:6">
      <c r="A24592">
        <v>2025</v>
      </c>
      <c r="B24592" t="s">
        <v>1032</v>
      </c>
      <c r="C24592" t="s">
        <v>1022</v>
      </c>
      <c r="D24592" t="s">
        <v>964</v>
      </c>
      <c r="E24592" t="s">
        <v>1014</v>
      </c>
      <c r="F24592" s="86">
        <v>125407.84411779699</v>
      </c>
    </row>
    <row r="24593" spans="1:6">
      <c r="A24593">
        <v>2026</v>
      </c>
      <c r="B24593" t="s">
        <v>1032</v>
      </c>
      <c r="C24593" t="s">
        <v>1022</v>
      </c>
      <c r="D24593" t="s">
        <v>964</v>
      </c>
      <c r="E24593" t="s">
        <v>1014</v>
      </c>
      <c r="F24593" s="86">
        <v>124840.923711825</v>
      </c>
    </row>
    <row r="24594" spans="1:6">
      <c r="A24594">
        <v>2027</v>
      </c>
      <c r="B24594" t="s">
        <v>1032</v>
      </c>
      <c r="C24594" t="s">
        <v>1022</v>
      </c>
      <c r="D24594" t="s">
        <v>964</v>
      </c>
      <c r="E24594" t="s">
        <v>1014</v>
      </c>
      <c r="F24594" s="86">
        <v>124781.0738762</v>
      </c>
    </row>
    <row r="24595" spans="1:6">
      <c r="A24595">
        <v>2028</v>
      </c>
      <c r="B24595" t="s">
        <v>1032</v>
      </c>
      <c r="C24595" t="s">
        <v>1022</v>
      </c>
      <c r="D24595" t="s">
        <v>964</v>
      </c>
      <c r="E24595" t="s">
        <v>1014</v>
      </c>
      <c r="F24595" s="86">
        <v>125057.672791618</v>
      </c>
    </row>
    <row r="24596" spans="1:6">
      <c r="A24596">
        <v>2029</v>
      </c>
      <c r="B24596" t="s">
        <v>1032</v>
      </c>
      <c r="C24596" t="s">
        <v>1022</v>
      </c>
      <c r="D24596" t="s">
        <v>964</v>
      </c>
      <c r="E24596" t="s">
        <v>1014</v>
      </c>
      <c r="F24596" s="86">
        <v>125540.338535095</v>
      </c>
    </row>
    <row r="24597" spans="1:6">
      <c r="A24597">
        <v>2030</v>
      </c>
      <c r="B24597" t="s">
        <v>1032</v>
      </c>
      <c r="C24597" t="s">
        <v>1022</v>
      </c>
      <c r="D24597" t="s">
        <v>964</v>
      </c>
      <c r="E24597" t="s">
        <v>1014</v>
      </c>
      <c r="F24597" s="86">
        <v>126186.877678422</v>
      </c>
    </row>
    <row r="24598" spans="1:6">
      <c r="A24598">
        <v>2031</v>
      </c>
      <c r="B24598" t="s">
        <v>1032</v>
      </c>
      <c r="C24598" t="s">
        <v>1022</v>
      </c>
      <c r="D24598" t="s">
        <v>964</v>
      </c>
      <c r="E24598" t="s">
        <v>1014</v>
      </c>
      <c r="F24598" s="86">
        <v>126945.81155109699</v>
      </c>
    </row>
    <row r="24599" spans="1:6">
      <c r="A24599">
        <v>2032</v>
      </c>
      <c r="B24599" t="s">
        <v>1032</v>
      </c>
      <c r="C24599" t="s">
        <v>1022</v>
      </c>
      <c r="D24599" t="s">
        <v>964</v>
      </c>
      <c r="E24599" t="s">
        <v>1014</v>
      </c>
      <c r="F24599" s="86">
        <v>127748.921767152</v>
      </c>
    </row>
    <row r="24600" spans="1:6">
      <c r="A24600">
        <v>2033</v>
      </c>
      <c r="B24600" t="s">
        <v>1032</v>
      </c>
      <c r="C24600" t="s">
        <v>1022</v>
      </c>
      <c r="D24600" t="s">
        <v>964</v>
      </c>
      <c r="E24600" t="s">
        <v>1014</v>
      </c>
      <c r="F24600" s="86">
        <v>128576.839888054</v>
      </c>
    </row>
    <row r="24601" spans="1:6">
      <c r="A24601">
        <v>2034</v>
      </c>
      <c r="B24601" t="s">
        <v>1032</v>
      </c>
      <c r="C24601" t="s">
        <v>1022</v>
      </c>
      <c r="D24601" t="s">
        <v>964</v>
      </c>
      <c r="E24601" t="s">
        <v>1014</v>
      </c>
      <c r="F24601" s="86">
        <v>129465.97780850899</v>
      </c>
    </row>
    <row r="24602" spans="1:6">
      <c r="A24602">
        <v>2035</v>
      </c>
      <c r="B24602" t="s">
        <v>1032</v>
      </c>
      <c r="C24602" t="s">
        <v>1022</v>
      </c>
      <c r="D24602" t="s">
        <v>964</v>
      </c>
      <c r="E24602" t="s">
        <v>1014</v>
      </c>
      <c r="F24602" s="86">
        <v>130416.920721202</v>
      </c>
    </row>
    <row r="24603" spans="1:6">
      <c r="A24603">
        <v>2036</v>
      </c>
      <c r="B24603" t="s">
        <v>1032</v>
      </c>
      <c r="C24603" t="s">
        <v>1022</v>
      </c>
      <c r="D24603" t="s">
        <v>964</v>
      </c>
      <c r="E24603" t="s">
        <v>1014</v>
      </c>
      <c r="F24603" s="86">
        <v>131414.40351886401</v>
      </c>
    </row>
    <row r="24604" spans="1:6">
      <c r="A24604">
        <v>2037</v>
      </c>
      <c r="B24604" t="s">
        <v>1032</v>
      </c>
      <c r="C24604" t="s">
        <v>1022</v>
      </c>
      <c r="D24604" t="s">
        <v>964</v>
      </c>
      <c r="E24604" t="s">
        <v>1014</v>
      </c>
      <c r="F24604" s="86">
        <v>132425.583277628</v>
      </c>
    </row>
    <row r="24605" spans="1:6">
      <c r="A24605">
        <v>2038</v>
      </c>
      <c r="B24605" t="s">
        <v>1032</v>
      </c>
      <c r="C24605" t="s">
        <v>1022</v>
      </c>
      <c r="D24605" t="s">
        <v>964</v>
      </c>
      <c r="E24605" t="s">
        <v>1014</v>
      </c>
      <c r="F24605" s="86">
        <v>133445.84185897099</v>
      </c>
    </row>
    <row r="24606" spans="1:6">
      <c r="A24606">
        <v>2039</v>
      </c>
      <c r="B24606" t="s">
        <v>1032</v>
      </c>
      <c r="C24606" t="s">
        <v>1022</v>
      </c>
      <c r="D24606" t="s">
        <v>964</v>
      </c>
      <c r="E24606" t="s">
        <v>1014</v>
      </c>
      <c r="F24606" s="86">
        <v>134463.01568997299</v>
      </c>
    </row>
    <row r="24607" spans="1:6">
      <c r="A24607">
        <v>2040</v>
      </c>
      <c r="B24607" t="s">
        <v>1032</v>
      </c>
      <c r="C24607" t="s">
        <v>1022</v>
      </c>
      <c r="D24607" t="s">
        <v>964</v>
      </c>
      <c r="E24607" t="s">
        <v>1014</v>
      </c>
      <c r="F24607" s="86">
        <v>135473.303341033</v>
      </c>
    </row>
    <row r="24608" spans="1:6">
      <c r="A24608">
        <v>2041</v>
      </c>
      <c r="B24608" t="s">
        <v>1032</v>
      </c>
      <c r="C24608" t="s">
        <v>1022</v>
      </c>
      <c r="D24608" t="s">
        <v>964</v>
      </c>
      <c r="E24608" t="s">
        <v>1014</v>
      </c>
      <c r="F24608" s="86">
        <v>136375.98323136699</v>
      </c>
    </row>
    <row r="24609" spans="1:6">
      <c r="A24609">
        <v>2042</v>
      </c>
      <c r="B24609" t="s">
        <v>1032</v>
      </c>
      <c r="C24609" t="s">
        <v>1022</v>
      </c>
      <c r="D24609" t="s">
        <v>964</v>
      </c>
      <c r="E24609" t="s">
        <v>1014</v>
      </c>
      <c r="F24609" s="86">
        <v>137281.35001288701</v>
      </c>
    </row>
    <row r="24610" spans="1:6">
      <c r="A24610">
        <v>2043</v>
      </c>
      <c r="B24610" t="s">
        <v>1032</v>
      </c>
      <c r="C24610" t="s">
        <v>1022</v>
      </c>
      <c r="D24610" t="s">
        <v>964</v>
      </c>
      <c r="E24610" t="s">
        <v>1014</v>
      </c>
      <c r="F24610" s="86">
        <v>138196.650865326</v>
      </c>
    </row>
    <row r="24611" spans="1:6">
      <c r="A24611">
        <v>2044</v>
      </c>
      <c r="B24611" t="s">
        <v>1032</v>
      </c>
      <c r="C24611" t="s">
        <v>1022</v>
      </c>
      <c r="D24611" t="s">
        <v>964</v>
      </c>
      <c r="E24611" t="s">
        <v>1014</v>
      </c>
      <c r="F24611" s="86">
        <v>139126.26518903</v>
      </c>
    </row>
    <row r="24612" spans="1:6">
      <c r="A24612">
        <v>2045</v>
      </c>
      <c r="B24612" t="s">
        <v>1032</v>
      </c>
      <c r="C24612" t="s">
        <v>1022</v>
      </c>
      <c r="D24612" t="s">
        <v>964</v>
      </c>
      <c r="E24612" t="s">
        <v>1014</v>
      </c>
      <c r="F24612" s="86">
        <v>140071.23289278499</v>
      </c>
    </row>
    <row r="24613" spans="1:6">
      <c r="A24613">
        <v>2046</v>
      </c>
      <c r="B24613" t="s">
        <v>1032</v>
      </c>
      <c r="C24613" t="s">
        <v>1022</v>
      </c>
      <c r="D24613" t="s">
        <v>964</v>
      </c>
      <c r="E24613" t="s">
        <v>1014</v>
      </c>
      <c r="F24613" s="86">
        <v>141028.68691146901</v>
      </c>
    </row>
    <row r="24614" spans="1:6">
      <c r="A24614">
        <v>2047</v>
      </c>
      <c r="B24614" t="s">
        <v>1032</v>
      </c>
      <c r="C24614" t="s">
        <v>1022</v>
      </c>
      <c r="D24614" t="s">
        <v>964</v>
      </c>
      <c r="E24614" t="s">
        <v>1014</v>
      </c>
      <c r="F24614" s="86">
        <v>141998.07566772201</v>
      </c>
    </row>
    <row r="24615" spans="1:6">
      <c r="A24615">
        <v>2048</v>
      </c>
      <c r="B24615" t="s">
        <v>1032</v>
      </c>
      <c r="C24615" t="s">
        <v>1022</v>
      </c>
      <c r="D24615" t="s">
        <v>964</v>
      </c>
      <c r="E24615" t="s">
        <v>1014</v>
      </c>
      <c r="F24615" s="86">
        <v>142975.26507217501</v>
      </c>
    </row>
    <row r="24616" spans="1:6">
      <c r="A24616">
        <v>2049</v>
      </c>
      <c r="B24616" t="s">
        <v>1032</v>
      </c>
      <c r="C24616" t="s">
        <v>1022</v>
      </c>
      <c r="D24616" t="s">
        <v>964</v>
      </c>
      <c r="E24616" t="s">
        <v>1014</v>
      </c>
      <c r="F24616" s="86">
        <v>143962.53988902201</v>
      </c>
    </row>
    <row r="24617" spans="1:6">
      <c r="A24617">
        <v>2050</v>
      </c>
      <c r="B24617" t="s">
        <v>1032</v>
      </c>
      <c r="C24617" t="s">
        <v>1022</v>
      </c>
      <c r="D24617" t="s">
        <v>964</v>
      </c>
      <c r="E24617" t="s">
        <v>1014</v>
      </c>
      <c r="F24617" s="86">
        <v>144963.23863903701</v>
      </c>
    </row>
    <row r="24618" spans="1:6">
      <c r="A24618">
        <v>2017</v>
      </c>
      <c r="B24618" t="s">
        <v>1033</v>
      </c>
      <c r="C24618" t="s">
        <v>1022</v>
      </c>
      <c r="D24618" t="s">
        <v>964</v>
      </c>
      <c r="E24618" t="s">
        <v>1014</v>
      </c>
      <c r="F24618" s="86">
        <v>82535.301072031303</v>
      </c>
    </row>
    <row r="24619" spans="1:6">
      <c r="A24619">
        <v>2018</v>
      </c>
      <c r="B24619" t="s">
        <v>1033</v>
      </c>
      <c r="C24619" t="s">
        <v>1022</v>
      </c>
      <c r="D24619" t="s">
        <v>964</v>
      </c>
      <c r="E24619" t="s">
        <v>1014</v>
      </c>
      <c r="F24619" s="86">
        <v>77269.228193743402</v>
      </c>
    </row>
    <row r="24620" spans="1:6">
      <c r="A24620">
        <v>2019</v>
      </c>
      <c r="B24620" t="s">
        <v>1033</v>
      </c>
      <c r="C24620" t="s">
        <v>1022</v>
      </c>
      <c r="D24620" t="s">
        <v>964</v>
      </c>
      <c r="E24620" t="s">
        <v>1014</v>
      </c>
      <c r="F24620" s="86">
        <v>72749.587624405802</v>
      </c>
    </row>
    <row r="24621" spans="1:6">
      <c r="A24621">
        <v>2020</v>
      </c>
      <c r="B24621" t="s">
        <v>1033</v>
      </c>
      <c r="C24621" t="s">
        <v>1022</v>
      </c>
      <c r="D24621" t="s">
        <v>964</v>
      </c>
      <c r="E24621" t="s">
        <v>1014</v>
      </c>
      <c r="F24621" s="86">
        <v>68952.813724921201</v>
      </c>
    </row>
    <row r="24622" spans="1:6">
      <c r="A24622">
        <v>2021</v>
      </c>
      <c r="B24622" t="s">
        <v>1033</v>
      </c>
      <c r="C24622" t="s">
        <v>1022</v>
      </c>
      <c r="D24622" t="s">
        <v>964</v>
      </c>
      <c r="E24622" t="s">
        <v>1014</v>
      </c>
      <c r="F24622" s="86">
        <v>66004.596009773493</v>
      </c>
    </row>
    <row r="24623" spans="1:6">
      <c r="A24623">
        <v>2022</v>
      </c>
      <c r="B24623" t="s">
        <v>1033</v>
      </c>
      <c r="C24623" t="s">
        <v>1022</v>
      </c>
      <c r="D24623" t="s">
        <v>964</v>
      </c>
      <c r="E24623" t="s">
        <v>1014</v>
      </c>
      <c r="F24623" s="86">
        <v>63800.483244598603</v>
      </c>
    </row>
    <row r="24624" spans="1:6">
      <c r="A24624">
        <v>2023</v>
      </c>
      <c r="B24624" t="s">
        <v>1033</v>
      </c>
      <c r="C24624" t="s">
        <v>1022</v>
      </c>
      <c r="D24624" t="s">
        <v>964</v>
      </c>
      <c r="E24624" t="s">
        <v>1014</v>
      </c>
      <c r="F24624" s="86">
        <v>62239.209936354899</v>
      </c>
    </row>
    <row r="24625" spans="1:6">
      <c r="A24625">
        <v>2024</v>
      </c>
      <c r="B24625" t="s">
        <v>1033</v>
      </c>
      <c r="C24625" t="s">
        <v>1022</v>
      </c>
      <c r="D24625" t="s">
        <v>964</v>
      </c>
      <c r="E24625" t="s">
        <v>1014</v>
      </c>
      <c r="F24625" s="86">
        <v>61206.166147397802</v>
      </c>
    </row>
    <row r="24626" spans="1:6">
      <c r="A24626">
        <v>2025</v>
      </c>
      <c r="B24626" t="s">
        <v>1033</v>
      </c>
      <c r="C24626" t="s">
        <v>1022</v>
      </c>
      <c r="D24626" t="s">
        <v>964</v>
      </c>
      <c r="E24626" t="s">
        <v>1014</v>
      </c>
      <c r="F24626" s="86">
        <v>60594.5771553124</v>
      </c>
    </row>
    <row r="24627" spans="1:6">
      <c r="A24627">
        <v>2026</v>
      </c>
      <c r="B24627" t="s">
        <v>1033</v>
      </c>
      <c r="C24627" t="s">
        <v>1022</v>
      </c>
      <c r="D24627" t="s">
        <v>964</v>
      </c>
      <c r="E24627" t="s">
        <v>1014</v>
      </c>
      <c r="F24627" s="86">
        <v>60320.652485589497</v>
      </c>
    </row>
    <row r="24628" spans="1:6">
      <c r="A24628">
        <v>2027</v>
      </c>
      <c r="B24628" t="s">
        <v>1033</v>
      </c>
      <c r="C24628" t="s">
        <v>1022</v>
      </c>
      <c r="D24628" t="s">
        <v>964</v>
      </c>
      <c r="E24628" t="s">
        <v>1014</v>
      </c>
      <c r="F24628" s="86">
        <v>60291.734234837102</v>
      </c>
    </row>
    <row r="24629" spans="1:6">
      <c r="A24629">
        <v>2028</v>
      </c>
      <c r="B24629" t="s">
        <v>1033</v>
      </c>
      <c r="C24629" t="s">
        <v>1022</v>
      </c>
      <c r="D24629" t="s">
        <v>964</v>
      </c>
      <c r="E24629" t="s">
        <v>1014</v>
      </c>
      <c r="F24629" s="86">
        <v>60425.381331948898</v>
      </c>
    </row>
    <row r="24630" spans="1:6">
      <c r="A24630">
        <v>2029</v>
      </c>
      <c r="B24630" t="s">
        <v>1033</v>
      </c>
      <c r="C24630" t="s">
        <v>1022</v>
      </c>
      <c r="D24630" t="s">
        <v>964</v>
      </c>
      <c r="E24630" t="s">
        <v>1014</v>
      </c>
      <c r="F24630" s="86">
        <v>60658.595823746102</v>
      </c>
    </row>
    <row r="24631" spans="1:6">
      <c r="A24631">
        <v>2030</v>
      </c>
      <c r="B24631" t="s">
        <v>1033</v>
      </c>
      <c r="C24631" t="s">
        <v>1022</v>
      </c>
      <c r="D24631" t="s">
        <v>964</v>
      </c>
      <c r="E24631" t="s">
        <v>1014</v>
      </c>
      <c r="F24631" s="86">
        <v>60970.990684529199</v>
      </c>
    </row>
    <row r="24632" spans="1:6">
      <c r="A24632">
        <v>2031</v>
      </c>
      <c r="B24632" t="s">
        <v>1033</v>
      </c>
      <c r="C24632" t="s">
        <v>1022</v>
      </c>
      <c r="D24632" t="s">
        <v>964</v>
      </c>
      <c r="E24632" t="s">
        <v>1014</v>
      </c>
      <c r="F24632" s="86">
        <v>61337.692444113003</v>
      </c>
    </row>
    <row r="24633" spans="1:6">
      <c r="A24633">
        <v>2032</v>
      </c>
      <c r="B24633" t="s">
        <v>1033</v>
      </c>
      <c r="C24633" t="s">
        <v>1022</v>
      </c>
      <c r="D24633" t="s">
        <v>964</v>
      </c>
      <c r="E24633" t="s">
        <v>1014</v>
      </c>
      <c r="F24633" s="86">
        <v>61725.739334586702</v>
      </c>
    </row>
    <row r="24634" spans="1:6">
      <c r="A24634">
        <v>2033</v>
      </c>
      <c r="B24634" t="s">
        <v>1033</v>
      </c>
      <c r="C24634" t="s">
        <v>1022</v>
      </c>
      <c r="D24634" t="s">
        <v>964</v>
      </c>
      <c r="E24634" t="s">
        <v>1014</v>
      </c>
      <c r="F24634" s="86">
        <v>62125.772911499</v>
      </c>
    </row>
    <row r="24635" spans="1:6">
      <c r="A24635">
        <v>2034</v>
      </c>
      <c r="B24635" t="s">
        <v>1033</v>
      </c>
      <c r="C24635" t="s">
        <v>1022</v>
      </c>
      <c r="D24635" t="s">
        <v>964</v>
      </c>
      <c r="E24635" t="s">
        <v>1014</v>
      </c>
      <c r="F24635" s="86">
        <v>62555.386678498602</v>
      </c>
    </row>
    <row r="24636" spans="1:6">
      <c r="A24636">
        <v>2035</v>
      </c>
      <c r="B24636" t="s">
        <v>1033</v>
      </c>
      <c r="C24636" t="s">
        <v>1022</v>
      </c>
      <c r="D24636" t="s">
        <v>964</v>
      </c>
      <c r="E24636" t="s">
        <v>1014</v>
      </c>
      <c r="F24636" s="86">
        <v>63014.8633890567</v>
      </c>
    </row>
    <row r="24637" spans="1:6">
      <c r="A24637">
        <v>2036</v>
      </c>
      <c r="B24637" t="s">
        <v>1033</v>
      </c>
      <c r="C24637" t="s">
        <v>1022</v>
      </c>
      <c r="D24637" t="s">
        <v>964</v>
      </c>
      <c r="E24637" t="s">
        <v>1014</v>
      </c>
      <c r="F24637" s="86">
        <v>63496.827246813998</v>
      </c>
    </row>
    <row r="24638" spans="1:6">
      <c r="A24638">
        <v>2037</v>
      </c>
      <c r="B24638" t="s">
        <v>1033</v>
      </c>
      <c r="C24638" t="s">
        <v>1022</v>
      </c>
      <c r="D24638" t="s">
        <v>964</v>
      </c>
      <c r="E24638" t="s">
        <v>1014</v>
      </c>
      <c r="F24638" s="86">
        <v>63985.4092038784</v>
      </c>
    </row>
    <row r="24639" spans="1:6">
      <c r="A24639">
        <v>2038</v>
      </c>
      <c r="B24639" t="s">
        <v>1033</v>
      </c>
      <c r="C24639" t="s">
        <v>1022</v>
      </c>
      <c r="D24639" t="s">
        <v>964</v>
      </c>
      <c r="E24639" t="s">
        <v>1014</v>
      </c>
      <c r="F24639" s="86">
        <v>64478.377867525298</v>
      </c>
    </row>
    <row r="24640" spans="1:6">
      <c r="A24640">
        <v>2039</v>
      </c>
      <c r="B24640" t="s">
        <v>1033</v>
      </c>
      <c r="C24640" t="s">
        <v>1022</v>
      </c>
      <c r="D24640" t="s">
        <v>964</v>
      </c>
      <c r="E24640" t="s">
        <v>1014</v>
      </c>
      <c r="F24640" s="86">
        <v>64969.856041132298</v>
      </c>
    </row>
    <row r="24641" spans="1:6">
      <c r="A24641">
        <v>2040</v>
      </c>
      <c r="B24641" t="s">
        <v>1033</v>
      </c>
      <c r="C24641" t="s">
        <v>1022</v>
      </c>
      <c r="D24641" t="s">
        <v>964</v>
      </c>
      <c r="E24641" t="s">
        <v>1014</v>
      </c>
      <c r="F24641" s="86">
        <v>65458.006949489398</v>
      </c>
    </row>
    <row r="24642" spans="1:6">
      <c r="A24642">
        <v>2041</v>
      </c>
      <c r="B24642" t="s">
        <v>1033</v>
      </c>
      <c r="C24642" t="s">
        <v>1022</v>
      </c>
      <c r="D24642" t="s">
        <v>964</v>
      </c>
      <c r="E24642" t="s">
        <v>1014</v>
      </c>
      <c r="F24642" s="86">
        <v>65894.163927118701</v>
      </c>
    </row>
    <row r="24643" spans="1:6">
      <c r="A24643">
        <v>2042</v>
      </c>
      <c r="B24643" t="s">
        <v>1033</v>
      </c>
      <c r="C24643" t="s">
        <v>1022</v>
      </c>
      <c r="D24643" t="s">
        <v>964</v>
      </c>
      <c r="E24643" t="s">
        <v>1014</v>
      </c>
      <c r="F24643" s="86">
        <v>66331.619157152905</v>
      </c>
    </row>
    <row r="24644" spans="1:6">
      <c r="A24644">
        <v>2043</v>
      </c>
      <c r="B24644" t="s">
        <v>1033</v>
      </c>
      <c r="C24644" t="s">
        <v>1022</v>
      </c>
      <c r="D24644" t="s">
        <v>964</v>
      </c>
      <c r="E24644" t="s">
        <v>1014</v>
      </c>
      <c r="F24644" s="86">
        <v>66773.874332764695</v>
      </c>
    </row>
    <row r="24645" spans="1:6">
      <c r="A24645">
        <v>2044</v>
      </c>
      <c r="B24645" t="s">
        <v>1033</v>
      </c>
      <c r="C24645" t="s">
        <v>1022</v>
      </c>
      <c r="D24645" t="s">
        <v>964</v>
      </c>
      <c r="E24645" t="s">
        <v>1014</v>
      </c>
      <c r="F24645" s="86">
        <v>67223.045493138896</v>
      </c>
    </row>
    <row r="24646" spans="1:6">
      <c r="A24646">
        <v>2045</v>
      </c>
      <c r="B24646" t="s">
        <v>1033</v>
      </c>
      <c r="C24646" t="s">
        <v>1022</v>
      </c>
      <c r="D24646" t="s">
        <v>964</v>
      </c>
      <c r="E24646" t="s">
        <v>1014</v>
      </c>
      <c r="F24646" s="86">
        <v>67679.635101526204</v>
      </c>
    </row>
    <row r="24647" spans="1:6">
      <c r="A24647">
        <v>2046</v>
      </c>
      <c r="B24647" t="s">
        <v>1033</v>
      </c>
      <c r="C24647" t="s">
        <v>1022</v>
      </c>
      <c r="D24647" t="s">
        <v>964</v>
      </c>
      <c r="E24647" t="s">
        <v>1014</v>
      </c>
      <c r="F24647" s="86">
        <v>68142.257849058005</v>
      </c>
    </row>
    <row r="24648" spans="1:6">
      <c r="A24648">
        <v>2047</v>
      </c>
      <c r="B24648" t="s">
        <v>1033</v>
      </c>
      <c r="C24648" t="s">
        <v>1022</v>
      </c>
      <c r="D24648" t="s">
        <v>964</v>
      </c>
      <c r="E24648" t="s">
        <v>1014</v>
      </c>
      <c r="F24648" s="86">
        <v>68610.647224519198</v>
      </c>
    </row>
    <row r="24649" spans="1:6">
      <c r="A24649">
        <v>2048</v>
      </c>
      <c r="B24649" t="s">
        <v>1033</v>
      </c>
      <c r="C24649" t="s">
        <v>1022</v>
      </c>
      <c r="D24649" t="s">
        <v>964</v>
      </c>
      <c r="E24649" t="s">
        <v>1014</v>
      </c>
      <c r="F24649" s="86">
        <v>69082.805718112504</v>
      </c>
    </row>
    <row r="24650" spans="1:6">
      <c r="A24650">
        <v>2049</v>
      </c>
      <c r="B24650" t="s">
        <v>1033</v>
      </c>
      <c r="C24650" t="s">
        <v>1022</v>
      </c>
      <c r="D24650" t="s">
        <v>964</v>
      </c>
      <c r="E24650" t="s">
        <v>1014</v>
      </c>
      <c r="F24650" s="86">
        <v>69559.837282476103</v>
      </c>
    </row>
    <row r="24651" spans="1:6">
      <c r="A24651">
        <v>2050</v>
      </c>
      <c r="B24651" t="s">
        <v>1033</v>
      </c>
      <c r="C24651" t="s">
        <v>1022</v>
      </c>
      <c r="D24651" t="s">
        <v>964</v>
      </c>
      <c r="E24651" t="s">
        <v>1014</v>
      </c>
      <c r="F24651" s="86">
        <v>70043.355024476696</v>
      </c>
    </row>
    <row r="24652" spans="1:6">
      <c r="A24652">
        <v>2017</v>
      </c>
      <c r="B24652" t="s">
        <v>1034</v>
      </c>
      <c r="C24652" t="s">
        <v>1022</v>
      </c>
      <c r="D24652" t="s">
        <v>964</v>
      </c>
      <c r="E24652" t="s">
        <v>1014</v>
      </c>
      <c r="F24652" s="86">
        <v>4845.2686715338896</v>
      </c>
    </row>
    <row r="24653" spans="1:6">
      <c r="A24653">
        <v>2018</v>
      </c>
      <c r="B24653" t="s">
        <v>1034</v>
      </c>
      <c r="C24653" t="s">
        <v>1022</v>
      </c>
      <c r="D24653" t="s">
        <v>964</v>
      </c>
      <c r="E24653" t="s">
        <v>1014</v>
      </c>
      <c r="F24653" s="86">
        <v>4690.3983902640202</v>
      </c>
    </row>
    <row r="24654" spans="1:6">
      <c r="A24654">
        <v>2019</v>
      </c>
      <c r="B24654" t="s">
        <v>1034</v>
      </c>
      <c r="C24654" t="s">
        <v>1022</v>
      </c>
      <c r="D24654" t="s">
        <v>964</v>
      </c>
      <c r="E24654" t="s">
        <v>1014</v>
      </c>
      <c r="F24654" s="86">
        <v>4532.5196049862097</v>
      </c>
    </row>
    <row r="24655" spans="1:6">
      <c r="A24655">
        <v>2020</v>
      </c>
      <c r="B24655" t="s">
        <v>1034</v>
      </c>
      <c r="C24655" t="s">
        <v>1022</v>
      </c>
      <c r="D24655" t="s">
        <v>964</v>
      </c>
      <c r="E24655" t="s">
        <v>1014</v>
      </c>
      <c r="F24655" s="86">
        <v>4368.7751978105698</v>
      </c>
    </row>
    <row r="24656" spans="1:6">
      <c r="A24656">
        <v>2021</v>
      </c>
      <c r="B24656" t="s">
        <v>1034</v>
      </c>
      <c r="C24656" t="s">
        <v>1022</v>
      </c>
      <c r="D24656" t="s">
        <v>964</v>
      </c>
      <c r="E24656" t="s">
        <v>1014</v>
      </c>
      <c r="F24656" s="86">
        <v>4208.5805116951697</v>
      </c>
    </row>
    <row r="24657" spans="1:6">
      <c r="A24657">
        <v>2022</v>
      </c>
      <c r="B24657" t="s">
        <v>1034</v>
      </c>
      <c r="C24657" t="s">
        <v>1022</v>
      </c>
      <c r="D24657" t="s">
        <v>964</v>
      </c>
      <c r="E24657" t="s">
        <v>1014</v>
      </c>
      <c r="F24657" s="86">
        <v>4051.6609385300799</v>
      </c>
    </row>
    <row r="24658" spans="1:6">
      <c r="A24658">
        <v>2023</v>
      </c>
      <c r="B24658" t="s">
        <v>1034</v>
      </c>
      <c r="C24658" t="s">
        <v>1022</v>
      </c>
      <c r="D24658" t="s">
        <v>964</v>
      </c>
      <c r="E24658" t="s">
        <v>1014</v>
      </c>
      <c r="F24658" s="86">
        <v>3901.0902260478601</v>
      </c>
    </row>
    <row r="24659" spans="1:6">
      <c r="A24659">
        <v>2024</v>
      </c>
      <c r="B24659" t="s">
        <v>1034</v>
      </c>
      <c r="C24659" t="s">
        <v>1022</v>
      </c>
      <c r="D24659" t="s">
        <v>964</v>
      </c>
      <c r="E24659" t="s">
        <v>1014</v>
      </c>
      <c r="F24659" s="86">
        <v>3760.9434351923501</v>
      </c>
    </row>
    <row r="24660" spans="1:6">
      <c r="A24660">
        <v>2025</v>
      </c>
      <c r="B24660" t="s">
        <v>1034</v>
      </c>
      <c r="C24660" t="s">
        <v>1022</v>
      </c>
      <c r="D24660" t="s">
        <v>964</v>
      </c>
      <c r="E24660" t="s">
        <v>1014</v>
      </c>
      <c r="F24660" s="86">
        <v>3636.0589023578</v>
      </c>
    </row>
    <row r="24661" spans="1:6">
      <c r="A24661">
        <v>2026</v>
      </c>
      <c r="B24661" t="s">
        <v>1034</v>
      </c>
      <c r="C24661" t="s">
        <v>1022</v>
      </c>
      <c r="D24661" t="s">
        <v>964</v>
      </c>
      <c r="E24661" t="s">
        <v>1014</v>
      </c>
      <c r="F24661" s="86">
        <v>3531.5155429296901</v>
      </c>
    </row>
    <row r="24662" spans="1:6">
      <c r="A24662">
        <v>2027</v>
      </c>
      <c r="B24662" t="s">
        <v>1034</v>
      </c>
      <c r="C24662" t="s">
        <v>1022</v>
      </c>
      <c r="D24662" t="s">
        <v>964</v>
      </c>
      <c r="E24662" t="s">
        <v>1014</v>
      </c>
      <c r="F24662" s="86">
        <v>3449.5490419418402</v>
      </c>
    </row>
    <row r="24663" spans="1:6">
      <c r="A24663">
        <v>2028</v>
      </c>
      <c r="B24663" t="s">
        <v>1034</v>
      </c>
      <c r="C24663" t="s">
        <v>1022</v>
      </c>
      <c r="D24663" t="s">
        <v>964</v>
      </c>
      <c r="E24663" t="s">
        <v>1014</v>
      </c>
      <c r="F24663" s="86">
        <v>3390.0499233625001</v>
      </c>
    </row>
    <row r="24664" spans="1:6">
      <c r="A24664">
        <v>2029</v>
      </c>
      <c r="B24664" t="s">
        <v>1034</v>
      </c>
      <c r="C24664" t="s">
        <v>1022</v>
      </c>
      <c r="D24664" t="s">
        <v>964</v>
      </c>
      <c r="E24664" t="s">
        <v>1014</v>
      </c>
      <c r="F24664" s="86">
        <v>3350.9933113522802</v>
      </c>
    </row>
    <row r="24665" spans="1:6">
      <c r="A24665">
        <v>2030</v>
      </c>
      <c r="B24665" t="s">
        <v>1034</v>
      </c>
      <c r="C24665" t="s">
        <v>1022</v>
      </c>
      <c r="D24665" t="s">
        <v>964</v>
      </c>
      <c r="E24665" t="s">
        <v>1014</v>
      </c>
      <c r="F24665" s="86">
        <v>3330.49822161467</v>
      </c>
    </row>
    <row r="24666" spans="1:6">
      <c r="A24666">
        <v>2031</v>
      </c>
      <c r="B24666" t="s">
        <v>1034</v>
      </c>
      <c r="C24666" t="s">
        <v>1022</v>
      </c>
      <c r="D24666" t="s">
        <v>964</v>
      </c>
      <c r="E24666" t="s">
        <v>1014</v>
      </c>
      <c r="F24666" s="86">
        <v>3325.15266533369</v>
      </c>
    </row>
    <row r="24667" spans="1:6">
      <c r="A24667">
        <v>2032</v>
      </c>
      <c r="B24667" t="s">
        <v>1034</v>
      </c>
      <c r="C24667" t="s">
        <v>1022</v>
      </c>
      <c r="D24667" t="s">
        <v>964</v>
      </c>
      <c r="E24667" t="s">
        <v>1014</v>
      </c>
      <c r="F24667" s="86">
        <v>3330.3836905727198</v>
      </c>
    </row>
    <row r="24668" spans="1:6">
      <c r="A24668">
        <v>2033</v>
      </c>
      <c r="B24668" t="s">
        <v>1034</v>
      </c>
      <c r="C24668" t="s">
        <v>1022</v>
      </c>
      <c r="D24668" t="s">
        <v>964</v>
      </c>
      <c r="E24668" t="s">
        <v>1014</v>
      </c>
      <c r="F24668" s="86">
        <v>3342.5186260623</v>
      </c>
    </row>
    <row r="24669" spans="1:6">
      <c r="A24669">
        <v>2034</v>
      </c>
      <c r="B24669" t="s">
        <v>1034</v>
      </c>
      <c r="C24669" t="s">
        <v>1022</v>
      </c>
      <c r="D24669" t="s">
        <v>964</v>
      </c>
      <c r="E24669" t="s">
        <v>1014</v>
      </c>
      <c r="F24669" s="86">
        <v>3359.8810252447402</v>
      </c>
    </row>
    <row r="24670" spans="1:6">
      <c r="A24670">
        <v>2035</v>
      </c>
      <c r="B24670" t="s">
        <v>1034</v>
      </c>
      <c r="C24670" t="s">
        <v>1022</v>
      </c>
      <c r="D24670" t="s">
        <v>964</v>
      </c>
      <c r="E24670" t="s">
        <v>1014</v>
      </c>
      <c r="F24670" s="86">
        <v>3380.6733245446198</v>
      </c>
    </row>
    <row r="24671" spans="1:6">
      <c r="A24671">
        <v>2036</v>
      </c>
      <c r="B24671" t="s">
        <v>1034</v>
      </c>
      <c r="C24671" t="s">
        <v>1022</v>
      </c>
      <c r="D24671" t="s">
        <v>964</v>
      </c>
      <c r="E24671" t="s">
        <v>1014</v>
      </c>
      <c r="F24671" s="86">
        <v>3403.4024338076601</v>
      </c>
    </row>
    <row r="24672" spans="1:6">
      <c r="A24672">
        <v>2037</v>
      </c>
      <c r="B24672" t="s">
        <v>1034</v>
      </c>
      <c r="C24672" t="s">
        <v>1022</v>
      </c>
      <c r="D24672" t="s">
        <v>964</v>
      </c>
      <c r="E24672" t="s">
        <v>1014</v>
      </c>
      <c r="F24672" s="86">
        <v>3426.7841151962398</v>
      </c>
    </row>
    <row r="24673" spans="1:6">
      <c r="A24673">
        <v>2038</v>
      </c>
      <c r="B24673" t="s">
        <v>1034</v>
      </c>
      <c r="C24673" t="s">
        <v>1022</v>
      </c>
      <c r="D24673" t="s">
        <v>964</v>
      </c>
      <c r="E24673" t="s">
        <v>1014</v>
      </c>
      <c r="F24673" s="86">
        <v>3450.5069817815402</v>
      </c>
    </row>
    <row r="24674" spans="1:6">
      <c r="A24674">
        <v>2039</v>
      </c>
      <c r="B24674" t="s">
        <v>1034</v>
      </c>
      <c r="C24674" t="s">
        <v>1022</v>
      </c>
      <c r="D24674" t="s">
        <v>964</v>
      </c>
      <c r="E24674" t="s">
        <v>1014</v>
      </c>
      <c r="F24674" s="86">
        <v>3474.2960688592898</v>
      </c>
    </row>
    <row r="24675" spans="1:6">
      <c r="A24675">
        <v>2040</v>
      </c>
      <c r="B24675" t="s">
        <v>1034</v>
      </c>
      <c r="C24675" t="s">
        <v>1022</v>
      </c>
      <c r="D24675" t="s">
        <v>964</v>
      </c>
      <c r="E24675" t="s">
        <v>1014</v>
      </c>
      <c r="F24675" s="86">
        <v>3498.0069043004601</v>
      </c>
    </row>
    <row r="24676" spans="1:6">
      <c r="A24676">
        <v>2041</v>
      </c>
      <c r="B24676" t="s">
        <v>1034</v>
      </c>
      <c r="C24676" t="s">
        <v>1022</v>
      </c>
      <c r="D24676" t="s">
        <v>964</v>
      </c>
      <c r="E24676" t="s">
        <v>1014</v>
      </c>
      <c r="F24676" s="86">
        <v>3514.0052354638801</v>
      </c>
    </row>
    <row r="24677" spans="1:6">
      <c r="A24677">
        <v>2042</v>
      </c>
      <c r="B24677" t="s">
        <v>1034</v>
      </c>
      <c r="C24677" t="s">
        <v>1022</v>
      </c>
      <c r="D24677" t="s">
        <v>964</v>
      </c>
      <c r="E24677" t="s">
        <v>1014</v>
      </c>
      <c r="F24677" s="86">
        <v>3529.9988831935998</v>
      </c>
    </row>
    <row r="24678" spans="1:6">
      <c r="A24678">
        <v>2043</v>
      </c>
      <c r="B24678" t="s">
        <v>1034</v>
      </c>
      <c r="C24678" t="s">
        <v>1022</v>
      </c>
      <c r="D24678" t="s">
        <v>964</v>
      </c>
      <c r="E24678" t="s">
        <v>1014</v>
      </c>
      <c r="F24678" s="86">
        <v>3546.0593900149802</v>
      </c>
    </row>
    <row r="24679" spans="1:6">
      <c r="A24679">
        <v>2044</v>
      </c>
      <c r="B24679" t="s">
        <v>1034</v>
      </c>
      <c r="C24679" t="s">
        <v>1022</v>
      </c>
      <c r="D24679" t="s">
        <v>964</v>
      </c>
      <c r="E24679" t="s">
        <v>1014</v>
      </c>
      <c r="F24679" s="86">
        <v>3562.1968178685001</v>
      </c>
    </row>
    <row r="24680" spans="1:6">
      <c r="A24680">
        <v>2045</v>
      </c>
      <c r="B24680" t="s">
        <v>1034</v>
      </c>
      <c r="C24680" t="s">
        <v>1022</v>
      </c>
      <c r="D24680" t="s">
        <v>964</v>
      </c>
      <c r="E24680" t="s">
        <v>1014</v>
      </c>
      <c r="F24680" s="86">
        <v>3578.53146757999</v>
      </c>
    </row>
    <row r="24681" spans="1:6">
      <c r="A24681">
        <v>2046</v>
      </c>
      <c r="B24681" t="s">
        <v>1034</v>
      </c>
      <c r="C24681" t="s">
        <v>1022</v>
      </c>
      <c r="D24681" t="s">
        <v>964</v>
      </c>
      <c r="E24681" t="s">
        <v>1014</v>
      </c>
      <c r="F24681" s="86">
        <v>3594.9376852569299</v>
      </c>
    </row>
    <row r="24682" spans="1:6">
      <c r="A24682">
        <v>2047</v>
      </c>
      <c r="B24682" t="s">
        <v>1034</v>
      </c>
      <c r="C24682" t="s">
        <v>1022</v>
      </c>
      <c r="D24682" t="s">
        <v>964</v>
      </c>
      <c r="E24682" t="s">
        <v>1014</v>
      </c>
      <c r="F24682" s="86">
        <v>3611.58002632736</v>
      </c>
    </row>
    <row r="24683" spans="1:6">
      <c r="A24683">
        <v>2048</v>
      </c>
      <c r="B24683" t="s">
        <v>1034</v>
      </c>
      <c r="C24683" t="s">
        <v>1022</v>
      </c>
      <c r="D24683" t="s">
        <v>964</v>
      </c>
      <c r="E24683" t="s">
        <v>1014</v>
      </c>
      <c r="F24683" s="86">
        <v>3628.3796183894501</v>
      </c>
    </row>
    <row r="24684" spans="1:6">
      <c r="A24684">
        <v>2049</v>
      </c>
      <c r="B24684" t="s">
        <v>1034</v>
      </c>
      <c r="C24684" t="s">
        <v>1022</v>
      </c>
      <c r="D24684" t="s">
        <v>964</v>
      </c>
      <c r="E24684" t="s">
        <v>1014</v>
      </c>
      <c r="F24684" s="86">
        <v>3645.2598873862798</v>
      </c>
    </row>
    <row r="24685" spans="1:6">
      <c r="A24685">
        <v>2050</v>
      </c>
      <c r="B24685" t="s">
        <v>1034</v>
      </c>
      <c r="C24685" t="s">
        <v>1022</v>
      </c>
      <c r="D24685" t="s">
        <v>964</v>
      </c>
      <c r="E24685" t="s">
        <v>1014</v>
      </c>
      <c r="F24685" s="86">
        <v>3662.2874701903602</v>
      </c>
    </row>
    <row r="24686" spans="1:6">
      <c r="A24686">
        <v>2017</v>
      </c>
      <c r="B24686" t="s">
        <v>1035</v>
      </c>
      <c r="C24686" t="s">
        <v>1022</v>
      </c>
      <c r="D24686" t="s">
        <v>964</v>
      </c>
      <c r="E24686" t="s">
        <v>1014</v>
      </c>
      <c r="F24686" s="86">
        <v>1673.14121106173</v>
      </c>
    </row>
    <row r="24687" spans="1:6">
      <c r="A24687">
        <v>2018</v>
      </c>
      <c r="B24687" t="s">
        <v>1035</v>
      </c>
      <c r="C24687" t="s">
        <v>1022</v>
      </c>
      <c r="D24687" t="s">
        <v>964</v>
      </c>
      <c r="E24687" t="s">
        <v>1014</v>
      </c>
      <c r="F24687" s="86">
        <v>1711.95615934232</v>
      </c>
    </row>
    <row r="24688" spans="1:6">
      <c r="A24688">
        <v>2019</v>
      </c>
      <c r="B24688" t="s">
        <v>1035</v>
      </c>
      <c r="C24688" t="s">
        <v>1022</v>
      </c>
      <c r="D24688" t="s">
        <v>964</v>
      </c>
      <c r="E24688" t="s">
        <v>1014</v>
      </c>
      <c r="F24688" s="86">
        <v>1722.9049741813401</v>
      </c>
    </row>
    <row r="24689" spans="1:6">
      <c r="A24689">
        <v>2020</v>
      </c>
      <c r="B24689" t="s">
        <v>1035</v>
      </c>
      <c r="C24689" t="s">
        <v>1022</v>
      </c>
      <c r="D24689" t="s">
        <v>964</v>
      </c>
      <c r="E24689" t="s">
        <v>1014</v>
      </c>
      <c r="F24689" s="86">
        <v>1704.5159554808799</v>
      </c>
    </row>
    <row r="24690" spans="1:6">
      <c r="A24690">
        <v>2021</v>
      </c>
      <c r="B24690" t="s">
        <v>1035</v>
      </c>
      <c r="C24690" t="s">
        <v>1022</v>
      </c>
      <c r="D24690" t="s">
        <v>964</v>
      </c>
      <c r="E24690" t="s">
        <v>1014</v>
      </c>
      <c r="F24690" s="86">
        <v>1661.88186699785</v>
      </c>
    </row>
    <row r="24691" spans="1:6">
      <c r="A24691">
        <v>2022</v>
      </c>
      <c r="B24691" t="s">
        <v>1035</v>
      </c>
      <c r="C24691" t="s">
        <v>1022</v>
      </c>
      <c r="D24691" t="s">
        <v>964</v>
      </c>
      <c r="E24691" t="s">
        <v>1014</v>
      </c>
      <c r="F24691" s="86">
        <v>1598.64067016791</v>
      </c>
    </row>
    <row r="24692" spans="1:6">
      <c r="A24692">
        <v>2023</v>
      </c>
      <c r="B24692" t="s">
        <v>1035</v>
      </c>
      <c r="C24692" t="s">
        <v>1022</v>
      </c>
      <c r="D24692" t="s">
        <v>964</v>
      </c>
      <c r="E24692" t="s">
        <v>1014</v>
      </c>
      <c r="F24692" s="86">
        <v>1521.2381036353499</v>
      </c>
    </row>
    <row r="24693" spans="1:6">
      <c r="A24693">
        <v>2024</v>
      </c>
      <c r="B24693" t="s">
        <v>1035</v>
      </c>
      <c r="C24693" t="s">
        <v>1022</v>
      </c>
      <c r="D24693" t="s">
        <v>964</v>
      </c>
      <c r="E24693" t="s">
        <v>1014</v>
      </c>
      <c r="F24693" s="86">
        <v>1437.17907719148</v>
      </c>
    </row>
    <row r="24694" spans="1:6">
      <c r="A24694">
        <v>2025</v>
      </c>
      <c r="B24694" t="s">
        <v>1035</v>
      </c>
      <c r="C24694" t="s">
        <v>1022</v>
      </c>
      <c r="D24694" t="s">
        <v>964</v>
      </c>
      <c r="E24694" t="s">
        <v>1014</v>
      </c>
      <c r="F24694" s="86">
        <v>1354.0555400056401</v>
      </c>
    </row>
    <row r="24695" spans="1:6">
      <c r="A24695">
        <v>2026</v>
      </c>
      <c r="B24695" t="s">
        <v>1035</v>
      </c>
      <c r="C24695" t="s">
        <v>1022</v>
      </c>
      <c r="D24695" t="s">
        <v>964</v>
      </c>
      <c r="E24695" t="s">
        <v>1014</v>
      </c>
      <c r="F24695" s="86">
        <v>1278.6742377575799</v>
      </c>
    </row>
    <row r="24696" spans="1:6">
      <c r="A24696">
        <v>2027</v>
      </c>
      <c r="B24696" t="s">
        <v>1035</v>
      </c>
      <c r="C24696" t="s">
        <v>1022</v>
      </c>
      <c r="D24696" t="s">
        <v>964</v>
      </c>
      <c r="E24696" t="s">
        <v>1014</v>
      </c>
      <c r="F24696" s="86">
        <v>1215.5784241434901</v>
      </c>
    </row>
    <row r="24697" spans="1:6">
      <c r="A24697">
        <v>2028</v>
      </c>
      <c r="B24697" t="s">
        <v>1035</v>
      </c>
      <c r="C24697" t="s">
        <v>1022</v>
      </c>
      <c r="D24697" t="s">
        <v>964</v>
      </c>
      <c r="E24697" t="s">
        <v>1014</v>
      </c>
      <c r="F24697" s="86">
        <v>1166.91334672434</v>
      </c>
    </row>
    <row r="24698" spans="1:6">
      <c r="A24698">
        <v>2029</v>
      </c>
      <c r="B24698" t="s">
        <v>1035</v>
      </c>
      <c r="C24698" t="s">
        <v>1022</v>
      </c>
      <c r="D24698" t="s">
        <v>964</v>
      </c>
      <c r="E24698" t="s">
        <v>1014</v>
      </c>
      <c r="F24698" s="86">
        <v>1132.5836842181</v>
      </c>
    </row>
    <row r="24699" spans="1:6">
      <c r="A24699">
        <v>2030</v>
      </c>
      <c r="B24699" t="s">
        <v>1035</v>
      </c>
      <c r="C24699" t="s">
        <v>1022</v>
      </c>
      <c r="D24699" t="s">
        <v>964</v>
      </c>
      <c r="E24699" t="s">
        <v>1014</v>
      </c>
      <c r="F24699" s="86">
        <v>1111.3897240799599</v>
      </c>
    </row>
    <row r="24700" spans="1:6">
      <c r="A24700">
        <v>2031</v>
      </c>
      <c r="B24700" t="s">
        <v>1035</v>
      </c>
      <c r="C24700" t="s">
        <v>1022</v>
      </c>
      <c r="D24700" t="s">
        <v>964</v>
      </c>
      <c r="E24700" t="s">
        <v>1014</v>
      </c>
      <c r="F24700" s="86">
        <v>1100.98804003949</v>
      </c>
    </row>
    <row r="24701" spans="1:6">
      <c r="A24701">
        <v>2032</v>
      </c>
      <c r="B24701" t="s">
        <v>1035</v>
      </c>
      <c r="C24701" t="s">
        <v>1022</v>
      </c>
      <c r="D24701" t="s">
        <v>964</v>
      </c>
      <c r="E24701" t="s">
        <v>1014</v>
      </c>
      <c r="F24701" s="86">
        <v>1098.40454430467</v>
      </c>
    </row>
    <row r="24702" spans="1:6">
      <c r="A24702">
        <v>2033</v>
      </c>
      <c r="B24702" t="s">
        <v>1035</v>
      </c>
      <c r="C24702" t="s">
        <v>1022</v>
      </c>
      <c r="D24702" t="s">
        <v>964</v>
      </c>
      <c r="E24702" t="s">
        <v>1014</v>
      </c>
      <c r="F24702" s="86">
        <v>1100.9986377311</v>
      </c>
    </row>
    <row r="24703" spans="1:6">
      <c r="A24703">
        <v>2034</v>
      </c>
      <c r="B24703" t="s">
        <v>1035</v>
      </c>
      <c r="C24703" t="s">
        <v>1022</v>
      </c>
      <c r="D24703" t="s">
        <v>964</v>
      </c>
      <c r="E24703" t="s">
        <v>1014</v>
      </c>
      <c r="F24703" s="86">
        <v>1107.08229213407</v>
      </c>
    </row>
    <row r="24704" spans="1:6">
      <c r="A24704">
        <v>2035</v>
      </c>
      <c r="B24704" t="s">
        <v>1035</v>
      </c>
      <c r="C24704" t="s">
        <v>1022</v>
      </c>
      <c r="D24704" t="s">
        <v>964</v>
      </c>
      <c r="E24704" t="s">
        <v>1014</v>
      </c>
      <c r="F24704" s="86">
        <v>1115.3193029593299</v>
      </c>
    </row>
    <row r="24705" spans="1:6">
      <c r="A24705">
        <v>2036</v>
      </c>
      <c r="B24705" t="s">
        <v>1035</v>
      </c>
      <c r="C24705" t="s">
        <v>1022</v>
      </c>
      <c r="D24705" t="s">
        <v>964</v>
      </c>
      <c r="E24705" t="s">
        <v>1014</v>
      </c>
      <c r="F24705" s="86">
        <v>1124.7963279729499</v>
      </c>
    </row>
    <row r="24706" spans="1:6">
      <c r="A24706">
        <v>2037</v>
      </c>
      <c r="B24706" t="s">
        <v>1035</v>
      </c>
      <c r="C24706" t="s">
        <v>1022</v>
      </c>
      <c r="D24706" t="s">
        <v>964</v>
      </c>
      <c r="E24706" t="s">
        <v>1014</v>
      </c>
      <c r="F24706" s="86">
        <v>1134.7786453797501</v>
      </c>
    </row>
    <row r="24707" spans="1:6">
      <c r="A24707">
        <v>2038</v>
      </c>
      <c r="B24707" t="s">
        <v>1035</v>
      </c>
      <c r="C24707" t="s">
        <v>1022</v>
      </c>
      <c r="D24707" t="s">
        <v>964</v>
      </c>
      <c r="E24707" t="s">
        <v>1014</v>
      </c>
      <c r="F24707" s="86">
        <v>1144.9709606148999</v>
      </c>
    </row>
    <row r="24708" spans="1:6">
      <c r="A24708">
        <v>2039</v>
      </c>
      <c r="B24708" t="s">
        <v>1035</v>
      </c>
      <c r="C24708" t="s">
        <v>1022</v>
      </c>
      <c r="D24708" t="s">
        <v>964</v>
      </c>
      <c r="E24708" t="s">
        <v>1014</v>
      </c>
      <c r="F24708" s="86">
        <v>1155.18263262908</v>
      </c>
    </row>
    <row r="24709" spans="1:6">
      <c r="A24709">
        <v>2040</v>
      </c>
      <c r="B24709" t="s">
        <v>1035</v>
      </c>
      <c r="C24709" t="s">
        <v>1022</v>
      </c>
      <c r="D24709" t="s">
        <v>964</v>
      </c>
      <c r="E24709" t="s">
        <v>1014</v>
      </c>
      <c r="F24709" s="86">
        <v>1165.33710142051</v>
      </c>
    </row>
    <row r="24710" spans="1:6">
      <c r="A24710">
        <v>2041</v>
      </c>
      <c r="B24710" t="s">
        <v>1035</v>
      </c>
      <c r="C24710" t="s">
        <v>1022</v>
      </c>
      <c r="D24710" t="s">
        <v>964</v>
      </c>
      <c r="E24710" t="s">
        <v>1014</v>
      </c>
      <c r="F24710" s="86">
        <v>1174.4543264665799</v>
      </c>
    </row>
    <row r="24711" spans="1:6">
      <c r="A24711">
        <v>2042</v>
      </c>
      <c r="B24711" t="s">
        <v>1035</v>
      </c>
      <c r="C24711" t="s">
        <v>1022</v>
      </c>
      <c r="D24711" t="s">
        <v>964</v>
      </c>
      <c r="E24711" t="s">
        <v>1014</v>
      </c>
      <c r="F24711" s="86">
        <v>1183.64022888251</v>
      </c>
    </row>
    <row r="24712" spans="1:6">
      <c r="A24712">
        <v>2043</v>
      </c>
      <c r="B24712" t="s">
        <v>1035</v>
      </c>
      <c r="C24712" t="s">
        <v>1022</v>
      </c>
      <c r="D24712" t="s">
        <v>964</v>
      </c>
      <c r="E24712" t="s">
        <v>1014</v>
      </c>
      <c r="F24712" s="86">
        <v>1192.9352615507901</v>
      </c>
    </row>
    <row r="24713" spans="1:6">
      <c r="A24713">
        <v>2044</v>
      </c>
      <c r="B24713" t="s">
        <v>1035</v>
      </c>
      <c r="C24713" t="s">
        <v>1022</v>
      </c>
      <c r="D24713" t="s">
        <v>964</v>
      </c>
      <c r="E24713" t="s">
        <v>1014</v>
      </c>
      <c r="F24713" s="86">
        <v>1202.3715784497001</v>
      </c>
    </row>
    <row r="24714" spans="1:6">
      <c r="A24714">
        <v>2045</v>
      </c>
      <c r="B24714" t="s">
        <v>1035</v>
      </c>
      <c r="C24714" t="s">
        <v>1022</v>
      </c>
      <c r="D24714" t="s">
        <v>964</v>
      </c>
      <c r="E24714" t="s">
        <v>1014</v>
      </c>
      <c r="F24714" s="86">
        <v>1211.96491244757</v>
      </c>
    </row>
    <row r="24715" spans="1:6">
      <c r="A24715">
        <v>2046</v>
      </c>
      <c r="B24715" t="s">
        <v>1035</v>
      </c>
      <c r="C24715" t="s">
        <v>1022</v>
      </c>
      <c r="D24715" t="s">
        <v>964</v>
      </c>
      <c r="E24715" t="s">
        <v>1014</v>
      </c>
      <c r="F24715" s="86">
        <v>1221.7069000579299</v>
      </c>
    </row>
    <row r="24716" spans="1:6">
      <c r="A24716">
        <v>2047</v>
      </c>
      <c r="B24716" t="s">
        <v>1035</v>
      </c>
      <c r="C24716" t="s">
        <v>1022</v>
      </c>
      <c r="D24716" t="s">
        <v>964</v>
      </c>
      <c r="E24716" t="s">
        <v>1014</v>
      </c>
      <c r="F24716" s="86">
        <v>1231.60659265865</v>
      </c>
    </row>
    <row r="24717" spans="1:6">
      <c r="A24717">
        <v>2048</v>
      </c>
      <c r="B24717" t="s">
        <v>1035</v>
      </c>
      <c r="C24717" t="s">
        <v>1022</v>
      </c>
      <c r="D24717" t="s">
        <v>964</v>
      </c>
      <c r="E24717" t="s">
        <v>1014</v>
      </c>
      <c r="F24717" s="86">
        <v>1241.6490280079599</v>
      </c>
    </row>
    <row r="24718" spans="1:6">
      <c r="A24718">
        <v>2049</v>
      </c>
      <c r="B24718" t="s">
        <v>1035</v>
      </c>
      <c r="C24718" t="s">
        <v>1022</v>
      </c>
      <c r="D24718" t="s">
        <v>964</v>
      </c>
      <c r="E24718" t="s">
        <v>1014</v>
      </c>
      <c r="F24718" s="86">
        <v>1251.8399087261701</v>
      </c>
    </row>
    <row r="24719" spans="1:6">
      <c r="A24719">
        <v>2050</v>
      </c>
      <c r="B24719" t="s">
        <v>1035</v>
      </c>
      <c r="C24719" t="s">
        <v>1022</v>
      </c>
      <c r="D24719" t="s">
        <v>964</v>
      </c>
      <c r="E24719" t="s">
        <v>1014</v>
      </c>
      <c r="F24719" s="86">
        <v>1262.18705590332</v>
      </c>
    </row>
    <row r="24720" spans="1:6">
      <c r="A24720">
        <v>2017</v>
      </c>
      <c r="B24720" t="s">
        <v>1036</v>
      </c>
      <c r="C24720" t="s">
        <v>1022</v>
      </c>
      <c r="D24720" t="s">
        <v>964</v>
      </c>
      <c r="E24720" t="s">
        <v>1014</v>
      </c>
      <c r="F24720" s="86">
        <v>5337.7990434885396</v>
      </c>
    </row>
    <row r="24721" spans="1:6">
      <c r="A24721">
        <v>2018</v>
      </c>
      <c r="B24721" t="s">
        <v>1036</v>
      </c>
      <c r="C24721" t="s">
        <v>1022</v>
      </c>
      <c r="D24721" t="s">
        <v>964</v>
      </c>
      <c r="E24721" t="s">
        <v>1014</v>
      </c>
      <c r="F24721" s="86">
        <v>5056.3243223380596</v>
      </c>
    </row>
    <row r="24722" spans="1:6">
      <c r="A24722">
        <v>2019</v>
      </c>
      <c r="B24722" t="s">
        <v>1036</v>
      </c>
      <c r="C24722" t="s">
        <v>1022</v>
      </c>
      <c r="D24722" t="s">
        <v>964</v>
      </c>
      <c r="E24722" t="s">
        <v>1014</v>
      </c>
      <c r="F24722" s="86">
        <v>4793.7576810578303</v>
      </c>
    </row>
    <row r="24723" spans="1:6">
      <c r="A24723">
        <v>2020</v>
      </c>
      <c r="B24723" t="s">
        <v>1036</v>
      </c>
      <c r="C24723" t="s">
        <v>1022</v>
      </c>
      <c r="D24723" t="s">
        <v>964</v>
      </c>
      <c r="E24723" t="s">
        <v>1014</v>
      </c>
      <c r="F24723" s="86">
        <v>4550.7385489192102</v>
      </c>
    </row>
    <row r="24724" spans="1:6">
      <c r="A24724">
        <v>2021</v>
      </c>
      <c r="B24724" t="s">
        <v>1036</v>
      </c>
      <c r="C24724" t="s">
        <v>1022</v>
      </c>
      <c r="D24724" t="s">
        <v>964</v>
      </c>
      <c r="E24724" t="s">
        <v>1014</v>
      </c>
      <c r="F24724" s="86">
        <v>4339.12347257484</v>
      </c>
    </row>
    <row r="24725" spans="1:6">
      <c r="A24725">
        <v>2022</v>
      </c>
      <c r="B24725" t="s">
        <v>1036</v>
      </c>
      <c r="C24725" t="s">
        <v>1022</v>
      </c>
      <c r="D24725" t="s">
        <v>964</v>
      </c>
      <c r="E24725" t="s">
        <v>1014</v>
      </c>
      <c r="F24725" s="86">
        <v>4157.7334154356804</v>
      </c>
    </row>
    <row r="24726" spans="1:6">
      <c r="A24726">
        <v>2023</v>
      </c>
      <c r="B24726" t="s">
        <v>1036</v>
      </c>
      <c r="C24726" t="s">
        <v>1022</v>
      </c>
      <c r="D24726" t="s">
        <v>964</v>
      </c>
      <c r="E24726" t="s">
        <v>1014</v>
      </c>
      <c r="F24726" s="86">
        <v>4006.2360302808102</v>
      </c>
    </row>
    <row r="24727" spans="1:6">
      <c r="A24727">
        <v>2024</v>
      </c>
      <c r="B24727" t="s">
        <v>1036</v>
      </c>
      <c r="C24727" t="s">
        <v>1022</v>
      </c>
      <c r="D24727" t="s">
        <v>964</v>
      </c>
      <c r="E24727" t="s">
        <v>1014</v>
      </c>
      <c r="F24727" s="86">
        <v>3883.36276756899</v>
      </c>
    </row>
    <row r="24728" spans="1:6">
      <c r="A24728">
        <v>2025</v>
      </c>
      <c r="B24728" t="s">
        <v>1036</v>
      </c>
      <c r="C24728" t="s">
        <v>1022</v>
      </c>
      <c r="D24728" t="s">
        <v>964</v>
      </c>
      <c r="E24728" t="s">
        <v>1014</v>
      </c>
      <c r="F24728" s="86">
        <v>3787.5009223700899</v>
      </c>
    </row>
    <row r="24729" spans="1:6">
      <c r="A24729">
        <v>2026</v>
      </c>
      <c r="B24729" t="s">
        <v>1036</v>
      </c>
      <c r="C24729" t="s">
        <v>1022</v>
      </c>
      <c r="D24729" t="s">
        <v>964</v>
      </c>
      <c r="E24729" t="s">
        <v>1014</v>
      </c>
      <c r="F24729" s="86">
        <v>3717.2521684817998</v>
      </c>
    </row>
    <row r="24730" spans="1:6">
      <c r="A24730">
        <v>2027</v>
      </c>
      <c r="B24730" t="s">
        <v>1036</v>
      </c>
      <c r="C24730" t="s">
        <v>1022</v>
      </c>
      <c r="D24730" t="s">
        <v>964</v>
      </c>
      <c r="E24730" t="s">
        <v>1014</v>
      </c>
      <c r="F24730" s="86">
        <v>3669.2215977867199</v>
      </c>
    </row>
    <row r="24731" spans="1:6">
      <c r="A24731">
        <v>2028</v>
      </c>
      <c r="B24731" t="s">
        <v>1036</v>
      </c>
      <c r="C24731" t="s">
        <v>1022</v>
      </c>
      <c r="D24731" t="s">
        <v>964</v>
      </c>
      <c r="E24731" t="s">
        <v>1014</v>
      </c>
      <c r="F24731" s="86">
        <v>3639.16037238953</v>
      </c>
    </row>
    <row r="24732" spans="1:6">
      <c r="A24732">
        <v>2029</v>
      </c>
      <c r="B24732" t="s">
        <v>1036</v>
      </c>
      <c r="C24732" t="s">
        <v>1022</v>
      </c>
      <c r="D24732" t="s">
        <v>964</v>
      </c>
      <c r="E24732" t="s">
        <v>1014</v>
      </c>
      <c r="F24732" s="86">
        <v>3622.7781204776902</v>
      </c>
    </row>
    <row r="24733" spans="1:6">
      <c r="A24733">
        <v>2030</v>
      </c>
      <c r="B24733" t="s">
        <v>1036</v>
      </c>
      <c r="C24733" t="s">
        <v>1022</v>
      </c>
      <c r="D24733" t="s">
        <v>964</v>
      </c>
      <c r="E24733" t="s">
        <v>1014</v>
      </c>
      <c r="F24733" s="86">
        <v>3617.7362315642799</v>
      </c>
    </row>
    <row r="24734" spans="1:6">
      <c r="A24734">
        <v>2031</v>
      </c>
      <c r="B24734" t="s">
        <v>1036</v>
      </c>
      <c r="C24734" t="s">
        <v>1022</v>
      </c>
      <c r="D24734" t="s">
        <v>964</v>
      </c>
      <c r="E24734" t="s">
        <v>1014</v>
      </c>
      <c r="F24734" s="86">
        <v>3621.38056594315</v>
      </c>
    </row>
    <row r="24735" spans="1:6">
      <c r="A24735">
        <v>2032</v>
      </c>
      <c r="B24735" t="s">
        <v>1036</v>
      </c>
      <c r="C24735" t="s">
        <v>1022</v>
      </c>
      <c r="D24735" t="s">
        <v>964</v>
      </c>
      <c r="E24735" t="s">
        <v>1014</v>
      </c>
      <c r="F24735" s="86">
        <v>3630.4884821926398</v>
      </c>
    </row>
    <row r="24736" spans="1:6">
      <c r="A24736">
        <v>2033</v>
      </c>
      <c r="B24736" t="s">
        <v>1036</v>
      </c>
      <c r="C24736" t="s">
        <v>1022</v>
      </c>
      <c r="D24736" t="s">
        <v>964</v>
      </c>
      <c r="E24736" t="s">
        <v>1014</v>
      </c>
      <c r="F24736" s="86">
        <v>3642.8601081030702</v>
      </c>
    </row>
    <row r="24737" spans="1:6">
      <c r="A24737">
        <v>2034</v>
      </c>
      <c r="B24737" t="s">
        <v>1036</v>
      </c>
      <c r="C24737" t="s">
        <v>1022</v>
      </c>
      <c r="D24737" t="s">
        <v>964</v>
      </c>
      <c r="E24737" t="s">
        <v>1014</v>
      </c>
      <c r="F24737" s="86">
        <v>3658.1942320445401</v>
      </c>
    </row>
    <row r="24738" spans="1:6">
      <c r="A24738">
        <v>2035</v>
      </c>
      <c r="B24738" t="s">
        <v>1036</v>
      </c>
      <c r="C24738" t="s">
        <v>1022</v>
      </c>
      <c r="D24738" t="s">
        <v>964</v>
      </c>
      <c r="E24738" t="s">
        <v>1014</v>
      </c>
      <c r="F24738" s="86">
        <v>3675.6368110489998</v>
      </c>
    </row>
    <row r="24739" spans="1:6">
      <c r="A24739">
        <v>2036</v>
      </c>
      <c r="B24739" t="s">
        <v>1036</v>
      </c>
      <c r="C24739" t="s">
        <v>1022</v>
      </c>
      <c r="D24739" t="s">
        <v>964</v>
      </c>
      <c r="E24739" t="s">
        <v>1014</v>
      </c>
      <c r="F24739" s="86">
        <v>3694.2409453781002</v>
      </c>
    </row>
    <row r="24740" spans="1:6">
      <c r="A24740">
        <v>2037</v>
      </c>
      <c r="B24740" t="s">
        <v>1036</v>
      </c>
      <c r="C24740" t="s">
        <v>1022</v>
      </c>
      <c r="D24740" t="s">
        <v>964</v>
      </c>
      <c r="E24740" t="s">
        <v>1014</v>
      </c>
      <c r="F24740" s="86">
        <v>3713.1103070455101</v>
      </c>
    </row>
    <row r="24741" spans="1:6">
      <c r="A24741">
        <v>2038</v>
      </c>
      <c r="B24741" t="s">
        <v>1036</v>
      </c>
      <c r="C24741" t="s">
        <v>1022</v>
      </c>
      <c r="D24741" t="s">
        <v>964</v>
      </c>
      <c r="E24741" t="s">
        <v>1014</v>
      </c>
      <c r="F24741" s="86">
        <v>3732.19550779582</v>
      </c>
    </row>
    <row r="24742" spans="1:6">
      <c r="A24742">
        <v>2039</v>
      </c>
      <c r="B24742" t="s">
        <v>1036</v>
      </c>
      <c r="C24742" t="s">
        <v>1022</v>
      </c>
      <c r="D24742" t="s">
        <v>964</v>
      </c>
      <c r="E24742" t="s">
        <v>1014</v>
      </c>
      <c r="F24742" s="86">
        <v>3751.3858079431402</v>
      </c>
    </row>
    <row r="24743" spans="1:6">
      <c r="A24743">
        <v>2040</v>
      </c>
      <c r="B24743" t="s">
        <v>1036</v>
      </c>
      <c r="C24743" t="s">
        <v>1022</v>
      </c>
      <c r="D24743" t="s">
        <v>964</v>
      </c>
      <c r="E24743" t="s">
        <v>1014</v>
      </c>
      <c r="F24743" s="86">
        <v>3770.5619026252298</v>
      </c>
    </row>
    <row r="24744" spans="1:6">
      <c r="A24744">
        <v>2041</v>
      </c>
      <c r="B24744" t="s">
        <v>1036</v>
      </c>
      <c r="C24744" t="s">
        <v>1022</v>
      </c>
      <c r="D24744" t="s">
        <v>964</v>
      </c>
      <c r="E24744" t="s">
        <v>1014</v>
      </c>
      <c r="F24744" s="86">
        <v>3757.6656181992798</v>
      </c>
    </row>
    <row r="24745" spans="1:6">
      <c r="A24745">
        <v>2042</v>
      </c>
      <c r="B24745" t="s">
        <v>1036</v>
      </c>
      <c r="C24745" t="s">
        <v>1022</v>
      </c>
      <c r="D24745" t="s">
        <v>964</v>
      </c>
      <c r="E24745" t="s">
        <v>1014</v>
      </c>
      <c r="F24745" s="86">
        <v>3744.6745037481401</v>
      </c>
    </row>
    <row r="24746" spans="1:6">
      <c r="A24746">
        <v>2043</v>
      </c>
      <c r="B24746" t="s">
        <v>1036</v>
      </c>
      <c r="C24746" t="s">
        <v>1022</v>
      </c>
      <c r="D24746" t="s">
        <v>964</v>
      </c>
      <c r="E24746" t="s">
        <v>1014</v>
      </c>
      <c r="F24746" s="86">
        <v>3731.69129714373</v>
      </c>
    </row>
    <row r="24747" spans="1:6">
      <c r="A24747">
        <v>2044</v>
      </c>
      <c r="B24747" t="s">
        <v>1036</v>
      </c>
      <c r="C24747" t="s">
        <v>1022</v>
      </c>
      <c r="D24747" t="s">
        <v>964</v>
      </c>
      <c r="E24747" t="s">
        <v>1014</v>
      </c>
      <c r="F24747" s="86">
        <v>3718.8015775076001</v>
      </c>
    </row>
    <row r="24748" spans="1:6">
      <c r="A24748">
        <v>2045</v>
      </c>
      <c r="B24748" t="s">
        <v>1036</v>
      </c>
      <c r="C24748" t="s">
        <v>1022</v>
      </c>
      <c r="D24748" t="s">
        <v>964</v>
      </c>
      <c r="E24748" t="s">
        <v>1014</v>
      </c>
      <c r="F24748" s="86">
        <v>3706.0591496275902</v>
      </c>
    </row>
    <row r="24749" spans="1:6">
      <c r="A24749">
        <v>2046</v>
      </c>
      <c r="B24749" t="s">
        <v>1036</v>
      </c>
      <c r="C24749" t="s">
        <v>1022</v>
      </c>
      <c r="D24749" t="s">
        <v>964</v>
      </c>
      <c r="E24749" t="s">
        <v>1014</v>
      </c>
      <c r="F24749" s="86">
        <v>3693.4561302710999</v>
      </c>
    </row>
    <row r="24750" spans="1:6">
      <c r="A24750">
        <v>2047</v>
      </c>
      <c r="B24750" t="s">
        <v>1036</v>
      </c>
      <c r="C24750" t="s">
        <v>1022</v>
      </c>
      <c r="D24750" t="s">
        <v>964</v>
      </c>
      <c r="E24750" t="s">
        <v>1014</v>
      </c>
      <c r="F24750" s="86">
        <v>3681.0331111057399</v>
      </c>
    </row>
    <row r="24751" spans="1:6">
      <c r="A24751">
        <v>2048</v>
      </c>
      <c r="B24751" t="s">
        <v>1036</v>
      </c>
      <c r="C24751" t="s">
        <v>1022</v>
      </c>
      <c r="D24751" t="s">
        <v>964</v>
      </c>
      <c r="E24751" t="s">
        <v>1014</v>
      </c>
      <c r="F24751" s="86">
        <v>3668.7704149843798</v>
      </c>
    </row>
    <row r="24752" spans="1:6">
      <c r="A24752">
        <v>2049</v>
      </c>
      <c r="B24752" t="s">
        <v>1036</v>
      </c>
      <c r="C24752" t="s">
        <v>1022</v>
      </c>
      <c r="D24752" t="s">
        <v>964</v>
      </c>
      <c r="E24752" t="s">
        <v>1014</v>
      </c>
      <c r="F24752" s="86">
        <v>3656.6650414843102</v>
      </c>
    </row>
    <row r="24753" spans="1:6">
      <c r="A24753">
        <v>2050</v>
      </c>
      <c r="B24753" t="s">
        <v>1036</v>
      </c>
      <c r="C24753" t="s">
        <v>1022</v>
      </c>
      <c r="D24753" t="s">
        <v>964</v>
      </c>
      <c r="E24753" t="s">
        <v>1014</v>
      </c>
      <c r="F24753" s="86">
        <v>3644.7054593496</v>
      </c>
    </row>
    <row r="24754" spans="1:6">
      <c r="A24754">
        <v>2017</v>
      </c>
      <c r="B24754" t="s">
        <v>1037</v>
      </c>
      <c r="C24754" t="s">
        <v>1022</v>
      </c>
      <c r="D24754" t="s">
        <v>964</v>
      </c>
      <c r="E24754" t="s">
        <v>1014</v>
      </c>
      <c r="F24754" s="86">
        <v>2761.23062690087</v>
      </c>
    </row>
    <row r="24755" spans="1:6">
      <c r="A24755">
        <v>2018</v>
      </c>
      <c r="B24755" t="s">
        <v>1037</v>
      </c>
      <c r="C24755" t="s">
        <v>1022</v>
      </c>
      <c r="D24755" t="s">
        <v>964</v>
      </c>
      <c r="E24755" t="s">
        <v>1014</v>
      </c>
      <c r="F24755" s="86">
        <v>2615.62442958867</v>
      </c>
    </row>
    <row r="24756" spans="1:6">
      <c r="A24756">
        <v>2019</v>
      </c>
      <c r="B24756" t="s">
        <v>1037</v>
      </c>
      <c r="C24756" t="s">
        <v>1022</v>
      </c>
      <c r="D24756" t="s">
        <v>964</v>
      </c>
      <c r="E24756" t="s">
        <v>1014</v>
      </c>
      <c r="F24756" s="86">
        <v>2479.7993365871098</v>
      </c>
    </row>
    <row r="24757" spans="1:6">
      <c r="A24757">
        <v>2020</v>
      </c>
      <c r="B24757" t="s">
        <v>1037</v>
      </c>
      <c r="C24757" t="s">
        <v>1022</v>
      </c>
      <c r="D24757" t="s">
        <v>964</v>
      </c>
      <c r="E24757" t="s">
        <v>1014</v>
      </c>
      <c r="F24757" s="86">
        <v>2354.08612312273</v>
      </c>
    </row>
    <row r="24758" spans="1:6">
      <c r="A24758">
        <v>2021</v>
      </c>
      <c r="B24758" t="s">
        <v>1037</v>
      </c>
      <c r="C24758" t="s">
        <v>1022</v>
      </c>
      <c r="D24758" t="s">
        <v>964</v>
      </c>
      <c r="E24758" t="s">
        <v>1014</v>
      </c>
      <c r="F24758" s="86">
        <v>2244.6181523064001</v>
      </c>
    </row>
    <row r="24759" spans="1:6">
      <c r="A24759">
        <v>2022</v>
      </c>
      <c r="B24759" t="s">
        <v>1037</v>
      </c>
      <c r="C24759" t="s">
        <v>1022</v>
      </c>
      <c r="D24759" t="s">
        <v>964</v>
      </c>
      <c r="E24759" t="s">
        <v>1014</v>
      </c>
      <c r="F24759" s="86">
        <v>2150.7855113419701</v>
      </c>
    </row>
    <row r="24760" spans="1:6">
      <c r="A24760">
        <v>2023</v>
      </c>
      <c r="B24760" t="s">
        <v>1037</v>
      </c>
      <c r="C24760" t="s">
        <v>1022</v>
      </c>
      <c r="D24760" t="s">
        <v>964</v>
      </c>
      <c r="E24760" t="s">
        <v>1014</v>
      </c>
      <c r="F24760" s="86">
        <v>2072.41627781016</v>
      </c>
    </row>
    <row r="24761" spans="1:6">
      <c r="A24761">
        <v>2024</v>
      </c>
      <c r="B24761" t="s">
        <v>1037</v>
      </c>
      <c r="C24761" t="s">
        <v>1022</v>
      </c>
      <c r="D24761" t="s">
        <v>964</v>
      </c>
      <c r="E24761" t="s">
        <v>1014</v>
      </c>
      <c r="F24761" s="86">
        <v>2008.85423407961</v>
      </c>
    </row>
    <row r="24762" spans="1:6">
      <c r="A24762">
        <v>2025</v>
      </c>
      <c r="B24762" t="s">
        <v>1037</v>
      </c>
      <c r="C24762" t="s">
        <v>1022</v>
      </c>
      <c r="D24762" t="s">
        <v>964</v>
      </c>
      <c r="E24762" t="s">
        <v>1014</v>
      </c>
      <c r="F24762" s="86">
        <v>1959.2651317627401</v>
      </c>
    </row>
    <row r="24763" spans="1:6">
      <c r="A24763">
        <v>2026</v>
      </c>
      <c r="B24763" t="s">
        <v>1037</v>
      </c>
      <c r="C24763" t="s">
        <v>1022</v>
      </c>
      <c r="D24763" t="s">
        <v>964</v>
      </c>
      <c r="E24763" t="s">
        <v>1014</v>
      </c>
      <c r="F24763" s="86">
        <v>1922.9256200730599</v>
      </c>
    </row>
    <row r="24764" spans="1:6">
      <c r="A24764">
        <v>2027</v>
      </c>
      <c r="B24764" t="s">
        <v>1037</v>
      </c>
      <c r="C24764" t="s">
        <v>1022</v>
      </c>
      <c r="D24764" t="s">
        <v>964</v>
      </c>
      <c r="E24764" t="s">
        <v>1014</v>
      </c>
      <c r="F24764" s="86">
        <v>1898.0795211940599</v>
      </c>
    </row>
    <row r="24765" spans="1:6">
      <c r="A24765">
        <v>2028</v>
      </c>
      <c r="B24765" t="s">
        <v>1037</v>
      </c>
      <c r="C24765" t="s">
        <v>1022</v>
      </c>
      <c r="D24765" t="s">
        <v>964</v>
      </c>
      <c r="E24765" t="s">
        <v>1014</v>
      </c>
      <c r="F24765" s="86">
        <v>1882.52892148572</v>
      </c>
    </row>
    <row r="24766" spans="1:6">
      <c r="A24766">
        <v>2029</v>
      </c>
      <c r="B24766" t="s">
        <v>1037</v>
      </c>
      <c r="C24766" t="s">
        <v>1022</v>
      </c>
      <c r="D24766" t="s">
        <v>964</v>
      </c>
      <c r="E24766" t="s">
        <v>1014</v>
      </c>
      <c r="F24766" s="86">
        <v>1874.0544219123799</v>
      </c>
    </row>
    <row r="24767" spans="1:6">
      <c r="A24767">
        <v>2030</v>
      </c>
      <c r="B24767" t="s">
        <v>1037</v>
      </c>
      <c r="C24767" t="s">
        <v>1022</v>
      </c>
      <c r="D24767" t="s">
        <v>964</v>
      </c>
      <c r="E24767" t="s">
        <v>1014</v>
      </c>
      <c r="F24767" s="86">
        <v>1871.44626488516</v>
      </c>
    </row>
    <row r="24768" spans="1:6">
      <c r="A24768">
        <v>2031</v>
      </c>
      <c r="B24768" t="s">
        <v>1037</v>
      </c>
      <c r="C24768" t="s">
        <v>1022</v>
      </c>
      <c r="D24768" t="s">
        <v>964</v>
      </c>
      <c r="E24768" t="s">
        <v>1014</v>
      </c>
      <c r="F24768" s="86">
        <v>1873.3314703077699</v>
      </c>
    </row>
    <row r="24769" spans="1:6">
      <c r="A24769">
        <v>2032</v>
      </c>
      <c r="B24769" t="s">
        <v>1037</v>
      </c>
      <c r="C24769" t="s">
        <v>1022</v>
      </c>
      <c r="D24769" t="s">
        <v>964</v>
      </c>
      <c r="E24769" t="s">
        <v>1014</v>
      </c>
      <c r="F24769" s="86">
        <v>1878.04297351171</v>
      </c>
    </row>
    <row r="24770" spans="1:6">
      <c r="A24770">
        <v>2033</v>
      </c>
      <c r="B24770" t="s">
        <v>1037</v>
      </c>
      <c r="C24770" t="s">
        <v>1022</v>
      </c>
      <c r="D24770" t="s">
        <v>964</v>
      </c>
      <c r="E24770" t="s">
        <v>1014</v>
      </c>
      <c r="F24770" s="86">
        <v>1884.44278588571</v>
      </c>
    </row>
    <row r="24771" spans="1:6">
      <c r="A24771">
        <v>2034</v>
      </c>
      <c r="B24771" t="s">
        <v>1037</v>
      </c>
      <c r="C24771" t="s">
        <v>1022</v>
      </c>
      <c r="D24771" t="s">
        <v>964</v>
      </c>
      <c r="E24771" t="s">
        <v>1014</v>
      </c>
      <c r="F24771" s="86">
        <v>1892.37509137696</v>
      </c>
    </row>
    <row r="24772" spans="1:6">
      <c r="A24772">
        <v>2035</v>
      </c>
      <c r="B24772" t="s">
        <v>1037</v>
      </c>
      <c r="C24772" t="s">
        <v>1022</v>
      </c>
      <c r="D24772" t="s">
        <v>964</v>
      </c>
      <c r="E24772" t="s">
        <v>1014</v>
      </c>
      <c r="F24772" s="86">
        <v>1901.3980956090199</v>
      </c>
    </row>
    <row r="24773" spans="1:6">
      <c r="A24773">
        <v>2036</v>
      </c>
      <c r="B24773" t="s">
        <v>1037</v>
      </c>
      <c r="C24773" t="s">
        <v>1022</v>
      </c>
      <c r="D24773" t="s">
        <v>964</v>
      </c>
      <c r="E24773" t="s">
        <v>1014</v>
      </c>
      <c r="F24773" s="86">
        <v>1911.02196962112</v>
      </c>
    </row>
    <row r="24774" spans="1:6">
      <c r="A24774">
        <v>2037</v>
      </c>
      <c r="B24774" t="s">
        <v>1037</v>
      </c>
      <c r="C24774" t="s">
        <v>1022</v>
      </c>
      <c r="D24774" t="s">
        <v>964</v>
      </c>
      <c r="E24774" t="s">
        <v>1014</v>
      </c>
      <c r="F24774" s="86">
        <v>1920.78304509842</v>
      </c>
    </row>
    <row r="24775" spans="1:6">
      <c r="A24775">
        <v>2038</v>
      </c>
      <c r="B24775" t="s">
        <v>1037</v>
      </c>
      <c r="C24775" t="s">
        <v>1022</v>
      </c>
      <c r="D24775" t="s">
        <v>964</v>
      </c>
      <c r="E24775" t="s">
        <v>1014</v>
      </c>
      <c r="F24775" s="86">
        <v>1930.65577361498</v>
      </c>
    </row>
    <row r="24776" spans="1:6">
      <c r="A24776">
        <v>2039</v>
      </c>
      <c r="B24776" t="s">
        <v>1037</v>
      </c>
      <c r="C24776" t="s">
        <v>1022</v>
      </c>
      <c r="D24776" t="s">
        <v>964</v>
      </c>
      <c r="E24776" t="s">
        <v>1014</v>
      </c>
      <c r="F24776" s="86">
        <v>1940.5828697972299</v>
      </c>
    </row>
    <row r="24777" spans="1:6">
      <c r="A24777">
        <v>2040</v>
      </c>
      <c r="B24777" t="s">
        <v>1037</v>
      </c>
      <c r="C24777" t="s">
        <v>1022</v>
      </c>
      <c r="D24777" t="s">
        <v>964</v>
      </c>
      <c r="E24777" t="s">
        <v>1014</v>
      </c>
      <c r="F24777" s="86">
        <v>1950.50261752642</v>
      </c>
    </row>
    <row r="24778" spans="1:6">
      <c r="A24778">
        <v>2041</v>
      </c>
      <c r="B24778" t="s">
        <v>1037</v>
      </c>
      <c r="C24778" t="s">
        <v>1022</v>
      </c>
      <c r="D24778" t="s">
        <v>964</v>
      </c>
      <c r="E24778" t="s">
        <v>1014</v>
      </c>
      <c r="F24778" s="86">
        <v>1943.8314005622599</v>
      </c>
    </row>
    <row r="24779" spans="1:6">
      <c r="A24779">
        <v>2042</v>
      </c>
      <c r="B24779" t="s">
        <v>1037</v>
      </c>
      <c r="C24779" t="s">
        <v>1022</v>
      </c>
      <c r="D24779" t="s">
        <v>964</v>
      </c>
      <c r="E24779" t="s">
        <v>1014</v>
      </c>
      <c r="F24779" s="86">
        <v>1937.11112825381</v>
      </c>
    </row>
    <row r="24780" spans="1:6">
      <c r="A24780">
        <v>2043</v>
      </c>
      <c r="B24780" t="s">
        <v>1037</v>
      </c>
      <c r="C24780" t="s">
        <v>1022</v>
      </c>
      <c r="D24780" t="s">
        <v>964</v>
      </c>
      <c r="E24780" t="s">
        <v>1014</v>
      </c>
      <c r="F24780" s="86">
        <v>1930.39494665548</v>
      </c>
    </row>
    <row r="24781" spans="1:6">
      <c r="A24781">
        <v>2044</v>
      </c>
      <c r="B24781" t="s">
        <v>1037</v>
      </c>
      <c r="C24781" t="s">
        <v>1022</v>
      </c>
      <c r="D24781" t="s">
        <v>964</v>
      </c>
      <c r="E24781" t="s">
        <v>1014</v>
      </c>
      <c r="F24781" s="86">
        <v>1923.7271256413301</v>
      </c>
    </row>
    <row r="24782" spans="1:6">
      <c r="A24782">
        <v>2045</v>
      </c>
      <c r="B24782" t="s">
        <v>1037</v>
      </c>
      <c r="C24782" t="s">
        <v>1022</v>
      </c>
      <c r="D24782" t="s">
        <v>964</v>
      </c>
      <c r="E24782" t="s">
        <v>1014</v>
      </c>
      <c r="F24782" s="86">
        <v>1917.1354982989201</v>
      </c>
    </row>
    <row r="24783" spans="1:6">
      <c r="A24783">
        <v>2046</v>
      </c>
      <c r="B24783" t="s">
        <v>1037</v>
      </c>
      <c r="C24783" t="s">
        <v>1022</v>
      </c>
      <c r="D24783" t="s">
        <v>964</v>
      </c>
      <c r="E24783" t="s">
        <v>1014</v>
      </c>
      <c r="F24783" s="86">
        <v>1910.6159866509499</v>
      </c>
    </row>
    <row r="24784" spans="1:6">
      <c r="A24784">
        <v>2047</v>
      </c>
      <c r="B24784" t="s">
        <v>1037</v>
      </c>
      <c r="C24784" t="s">
        <v>1022</v>
      </c>
      <c r="D24784" t="s">
        <v>964</v>
      </c>
      <c r="E24784" t="s">
        <v>1014</v>
      </c>
      <c r="F24784" s="86">
        <v>1904.18958866959</v>
      </c>
    </row>
    <row r="24785" spans="1:6">
      <c r="A24785">
        <v>2048</v>
      </c>
      <c r="B24785" t="s">
        <v>1037</v>
      </c>
      <c r="C24785" t="s">
        <v>1022</v>
      </c>
      <c r="D24785" t="s">
        <v>964</v>
      </c>
      <c r="E24785" t="s">
        <v>1014</v>
      </c>
      <c r="F24785" s="86">
        <v>1897.8461254138899</v>
      </c>
    </row>
    <row r="24786" spans="1:6">
      <c r="A24786">
        <v>2049</v>
      </c>
      <c r="B24786" t="s">
        <v>1037</v>
      </c>
      <c r="C24786" t="s">
        <v>1022</v>
      </c>
      <c r="D24786" t="s">
        <v>964</v>
      </c>
      <c r="E24786" t="s">
        <v>1014</v>
      </c>
      <c r="F24786" s="86">
        <v>1891.5840447723899</v>
      </c>
    </row>
    <row r="24787" spans="1:6">
      <c r="A24787">
        <v>2050</v>
      </c>
      <c r="B24787" t="s">
        <v>1037</v>
      </c>
      <c r="C24787" t="s">
        <v>1022</v>
      </c>
      <c r="D24787" t="s">
        <v>964</v>
      </c>
      <c r="E24787" t="s">
        <v>1014</v>
      </c>
      <c r="F24787" s="86">
        <v>1885.3973816540699</v>
      </c>
    </row>
    <row r="24788" spans="1:6">
      <c r="A24788">
        <v>2017</v>
      </c>
      <c r="B24788" t="s">
        <v>1038</v>
      </c>
      <c r="C24788" t="s">
        <v>1022</v>
      </c>
      <c r="D24788" t="s">
        <v>964</v>
      </c>
      <c r="E24788" t="s">
        <v>1014</v>
      </c>
      <c r="F24788" s="86">
        <v>2931.7881752840899</v>
      </c>
    </row>
    <row r="24789" spans="1:6">
      <c r="A24789">
        <v>2018</v>
      </c>
      <c r="B24789" t="s">
        <v>1038</v>
      </c>
      <c r="C24789" t="s">
        <v>1022</v>
      </c>
      <c r="D24789" t="s">
        <v>964</v>
      </c>
      <c r="E24789" t="s">
        <v>1014</v>
      </c>
      <c r="F24789" s="86">
        <v>2996.8292673573801</v>
      </c>
    </row>
    <row r="24790" spans="1:6">
      <c r="A24790">
        <v>2019</v>
      </c>
      <c r="B24790" t="s">
        <v>1038</v>
      </c>
      <c r="C24790" t="s">
        <v>1022</v>
      </c>
      <c r="D24790" t="s">
        <v>964</v>
      </c>
      <c r="E24790" t="s">
        <v>1014</v>
      </c>
      <c r="F24790" s="86">
        <v>3012.5647263814599</v>
      </c>
    </row>
    <row r="24791" spans="1:6">
      <c r="A24791">
        <v>2020</v>
      </c>
      <c r="B24791" t="s">
        <v>1038</v>
      </c>
      <c r="C24791" t="s">
        <v>1022</v>
      </c>
      <c r="D24791" t="s">
        <v>964</v>
      </c>
      <c r="E24791" t="s">
        <v>1014</v>
      </c>
      <c r="F24791" s="86">
        <v>2975.74109078328</v>
      </c>
    </row>
    <row r="24792" spans="1:6">
      <c r="A24792">
        <v>2021</v>
      </c>
      <c r="B24792" t="s">
        <v>1038</v>
      </c>
      <c r="C24792" t="s">
        <v>1022</v>
      </c>
      <c r="D24792" t="s">
        <v>964</v>
      </c>
      <c r="E24792" t="s">
        <v>1014</v>
      </c>
      <c r="F24792" s="86">
        <v>2894.3811279894098</v>
      </c>
    </row>
    <row r="24793" spans="1:6">
      <c r="A24793">
        <v>2022</v>
      </c>
      <c r="B24793" t="s">
        <v>1038</v>
      </c>
      <c r="C24793" t="s">
        <v>1022</v>
      </c>
      <c r="D24793" t="s">
        <v>964</v>
      </c>
      <c r="E24793" t="s">
        <v>1014</v>
      </c>
      <c r="F24793" s="86">
        <v>2774.5436637109301</v>
      </c>
    </row>
    <row r="24794" spans="1:6">
      <c r="A24794">
        <v>2023</v>
      </c>
      <c r="B24794" t="s">
        <v>1038</v>
      </c>
      <c r="C24794" t="s">
        <v>1022</v>
      </c>
      <c r="D24794" t="s">
        <v>964</v>
      </c>
      <c r="E24794" t="s">
        <v>1014</v>
      </c>
      <c r="F24794" s="86">
        <v>2627.5359213030601</v>
      </c>
    </row>
    <row r="24795" spans="1:6">
      <c r="A24795">
        <v>2024</v>
      </c>
      <c r="B24795" t="s">
        <v>1038</v>
      </c>
      <c r="C24795" t="s">
        <v>1022</v>
      </c>
      <c r="D24795" t="s">
        <v>964</v>
      </c>
      <c r="E24795" t="s">
        <v>1014</v>
      </c>
      <c r="F24795" s="86">
        <v>2466.9115643504201</v>
      </c>
    </row>
    <row r="24796" spans="1:6">
      <c r="A24796">
        <v>2025</v>
      </c>
      <c r="B24796" t="s">
        <v>1038</v>
      </c>
      <c r="C24796" t="s">
        <v>1022</v>
      </c>
      <c r="D24796" t="s">
        <v>964</v>
      </c>
      <c r="E24796" t="s">
        <v>1014</v>
      </c>
      <c r="F24796" s="86">
        <v>2306.74328620505</v>
      </c>
    </row>
    <row r="24797" spans="1:6">
      <c r="A24797">
        <v>2026</v>
      </c>
      <c r="B24797" t="s">
        <v>1038</v>
      </c>
      <c r="C24797" t="s">
        <v>1022</v>
      </c>
      <c r="D24797" t="s">
        <v>964</v>
      </c>
      <c r="E24797" t="s">
        <v>1014</v>
      </c>
      <c r="F24797" s="86">
        <v>2159.7410483427202</v>
      </c>
    </row>
    <row r="24798" spans="1:6">
      <c r="A24798">
        <v>2027</v>
      </c>
      <c r="B24798" t="s">
        <v>1038</v>
      </c>
      <c r="C24798" t="s">
        <v>1022</v>
      </c>
      <c r="D24798" t="s">
        <v>964</v>
      </c>
      <c r="E24798" t="s">
        <v>1014</v>
      </c>
      <c r="F24798" s="86">
        <v>2034.3653308719799</v>
      </c>
    </row>
    <row r="24799" spans="1:6">
      <c r="A24799">
        <v>2028</v>
      </c>
      <c r="B24799" t="s">
        <v>1038</v>
      </c>
      <c r="C24799" t="s">
        <v>1022</v>
      </c>
      <c r="D24799" t="s">
        <v>964</v>
      </c>
      <c r="E24799" t="s">
        <v>1014</v>
      </c>
      <c r="F24799" s="86">
        <v>1934.76647428362</v>
      </c>
    </row>
    <row r="24800" spans="1:6">
      <c r="A24800">
        <v>2029</v>
      </c>
      <c r="B24800" t="s">
        <v>1038</v>
      </c>
      <c r="C24800" t="s">
        <v>1022</v>
      </c>
      <c r="D24800" t="s">
        <v>964</v>
      </c>
      <c r="E24800" t="s">
        <v>1014</v>
      </c>
      <c r="F24800" s="86">
        <v>1861.18280094081</v>
      </c>
    </row>
    <row r="24801" spans="1:6">
      <c r="A24801">
        <v>2030</v>
      </c>
      <c r="B24801" t="s">
        <v>1038</v>
      </c>
      <c r="C24801" t="s">
        <v>1022</v>
      </c>
      <c r="D24801" t="s">
        <v>964</v>
      </c>
      <c r="E24801" t="s">
        <v>1014</v>
      </c>
      <c r="F24801" s="86">
        <v>1811.70879836994</v>
      </c>
    </row>
    <row r="24802" spans="1:6">
      <c r="A24802">
        <v>2031</v>
      </c>
      <c r="B24802" t="s">
        <v>1038</v>
      </c>
      <c r="C24802" t="s">
        <v>1022</v>
      </c>
      <c r="D24802" t="s">
        <v>964</v>
      </c>
      <c r="E24802" t="s">
        <v>1014</v>
      </c>
      <c r="F24802" s="86">
        <v>1782.13251191264</v>
      </c>
    </row>
    <row r="24803" spans="1:6">
      <c r="A24803">
        <v>2032</v>
      </c>
      <c r="B24803" t="s">
        <v>1038</v>
      </c>
      <c r="C24803" t="s">
        <v>1022</v>
      </c>
      <c r="D24803" t="s">
        <v>964</v>
      </c>
      <c r="E24803" t="s">
        <v>1014</v>
      </c>
      <c r="F24803" s="86">
        <v>1767.0364839669201</v>
      </c>
    </row>
    <row r="24804" spans="1:6">
      <c r="A24804">
        <v>2033</v>
      </c>
      <c r="B24804" t="s">
        <v>1038</v>
      </c>
      <c r="C24804" t="s">
        <v>1022</v>
      </c>
      <c r="D24804" t="s">
        <v>964</v>
      </c>
      <c r="E24804" t="s">
        <v>1014</v>
      </c>
      <c r="F24804" s="86">
        <v>1761.61451536859</v>
      </c>
    </row>
    <row r="24805" spans="1:6">
      <c r="A24805">
        <v>2034</v>
      </c>
      <c r="B24805" t="s">
        <v>1038</v>
      </c>
      <c r="C24805" t="s">
        <v>1022</v>
      </c>
      <c r="D24805" t="s">
        <v>964</v>
      </c>
      <c r="E24805" t="s">
        <v>1014</v>
      </c>
      <c r="F24805" s="86">
        <v>1762.67837242883</v>
      </c>
    </row>
    <row r="24806" spans="1:6">
      <c r="A24806">
        <v>2035</v>
      </c>
      <c r="B24806" t="s">
        <v>1038</v>
      </c>
      <c r="C24806" t="s">
        <v>1022</v>
      </c>
      <c r="D24806" t="s">
        <v>964</v>
      </c>
      <c r="E24806" t="s">
        <v>1014</v>
      </c>
      <c r="F24806" s="86">
        <v>1767.6590035429999</v>
      </c>
    </row>
    <row r="24807" spans="1:6">
      <c r="A24807">
        <v>2036</v>
      </c>
      <c r="B24807" t="s">
        <v>1038</v>
      </c>
      <c r="C24807" t="s">
        <v>1022</v>
      </c>
      <c r="D24807" t="s">
        <v>964</v>
      </c>
      <c r="E24807" t="s">
        <v>1014</v>
      </c>
      <c r="F24807" s="86">
        <v>1774.7553159783699</v>
      </c>
    </row>
    <row r="24808" spans="1:6">
      <c r="A24808">
        <v>2037</v>
      </c>
      <c r="B24808" t="s">
        <v>1038</v>
      </c>
      <c r="C24808" t="s">
        <v>1022</v>
      </c>
      <c r="D24808" t="s">
        <v>964</v>
      </c>
      <c r="E24808" t="s">
        <v>1014</v>
      </c>
      <c r="F24808" s="86">
        <v>1782.71162681902</v>
      </c>
    </row>
    <row r="24809" spans="1:6">
      <c r="A24809">
        <v>2038</v>
      </c>
      <c r="B24809" t="s">
        <v>1038</v>
      </c>
      <c r="C24809" t="s">
        <v>1022</v>
      </c>
      <c r="D24809" t="s">
        <v>964</v>
      </c>
      <c r="E24809" t="s">
        <v>1014</v>
      </c>
      <c r="F24809" s="86">
        <v>1791.0723240095599</v>
      </c>
    </row>
    <row r="24810" spans="1:6">
      <c r="A24810">
        <v>2039</v>
      </c>
      <c r="B24810" t="s">
        <v>1038</v>
      </c>
      <c r="C24810" t="s">
        <v>1022</v>
      </c>
      <c r="D24810" t="s">
        <v>964</v>
      </c>
      <c r="E24810" t="s">
        <v>1014</v>
      </c>
      <c r="F24810" s="86">
        <v>1799.56343506346</v>
      </c>
    </row>
    <row r="24811" spans="1:6">
      <c r="A24811">
        <v>2040</v>
      </c>
      <c r="B24811" t="s">
        <v>1038</v>
      </c>
      <c r="C24811" t="s">
        <v>1022</v>
      </c>
      <c r="D24811" t="s">
        <v>964</v>
      </c>
      <c r="E24811" t="s">
        <v>1014</v>
      </c>
      <c r="F24811" s="86">
        <v>1808.0578984153599</v>
      </c>
    </row>
    <row r="24812" spans="1:6">
      <c r="A24812">
        <v>2041</v>
      </c>
      <c r="B24812" t="s">
        <v>1038</v>
      </c>
      <c r="C24812" t="s">
        <v>1022</v>
      </c>
      <c r="D24812" t="s">
        <v>964</v>
      </c>
      <c r="E24812" t="s">
        <v>1014</v>
      </c>
      <c r="F24812" s="86">
        <v>1809.427531282</v>
      </c>
    </row>
    <row r="24813" spans="1:6">
      <c r="A24813">
        <v>2042</v>
      </c>
      <c r="B24813" t="s">
        <v>1038</v>
      </c>
      <c r="C24813" t="s">
        <v>1022</v>
      </c>
      <c r="D24813" t="s">
        <v>964</v>
      </c>
      <c r="E24813" t="s">
        <v>1014</v>
      </c>
      <c r="F24813" s="86">
        <v>1810.8132725268099</v>
      </c>
    </row>
    <row r="24814" spans="1:6">
      <c r="A24814">
        <v>2043</v>
      </c>
      <c r="B24814" t="s">
        <v>1038</v>
      </c>
      <c r="C24814" t="s">
        <v>1022</v>
      </c>
      <c r="D24814" t="s">
        <v>964</v>
      </c>
      <c r="E24814" t="s">
        <v>1014</v>
      </c>
      <c r="F24814" s="86">
        <v>1812.2674272987099</v>
      </c>
    </row>
    <row r="24815" spans="1:6">
      <c r="A24815">
        <v>2044</v>
      </c>
      <c r="B24815" t="s">
        <v>1038</v>
      </c>
      <c r="C24815" t="s">
        <v>1022</v>
      </c>
      <c r="D24815" t="s">
        <v>964</v>
      </c>
      <c r="E24815" t="s">
        <v>1014</v>
      </c>
      <c r="F24815" s="86">
        <v>1813.83093848613</v>
      </c>
    </row>
    <row r="24816" spans="1:6">
      <c r="A24816">
        <v>2045</v>
      </c>
      <c r="B24816" t="s">
        <v>1038</v>
      </c>
      <c r="C24816" t="s">
        <v>1022</v>
      </c>
      <c r="D24816" t="s">
        <v>964</v>
      </c>
      <c r="E24816" t="s">
        <v>1014</v>
      </c>
      <c r="F24816" s="86">
        <v>1815.5259322611601</v>
      </c>
    </row>
    <row r="24817" spans="1:6">
      <c r="A24817">
        <v>2046</v>
      </c>
      <c r="B24817" t="s">
        <v>1038</v>
      </c>
      <c r="C24817" t="s">
        <v>1022</v>
      </c>
      <c r="D24817" t="s">
        <v>964</v>
      </c>
      <c r="E24817" t="s">
        <v>1014</v>
      </c>
      <c r="F24817" s="86">
        <v>1817.34198373002</v>
      </c>
    </row>
    <row r="24818" spans="1:6">
      <c r="A24818">
        <v>2047</v>
      </c>
      <c r="B24818" t="s">
        <v>1038</v>
      </c>
      <c r="C24818" t="s">
        <v>1022</v>
      </c>
      <c r="D24818" t="s">
        <v>964</v>
      </c>
      <c r="E24818" t="s">
        <v>1014</v>
      </c>
      <c r="F24818" s="86">
        <v>1819.29404117075</v>
      </c>
    </row>
    <row r="24819" spans="1:6">
      <c r="A24819">
        <v>2048</v>
      </c>
      <c r="B24819" t="s">
        <v>1038</v>
      </c>
      <c r="C24819" t="s">
        <v>1022</v>
      </c>
      <c r="D24819" t="s">
        <v>964</v>
      </c>
      <c r="E24819" t="s">
        <v>1014</v>
      </c>
      <c r="F24819" s="86">
        <v>1821.36632514499</v>
      </c>
    </row>
    <row r="24820" spans="1:6">
      <c r="A24820">
        <v>2049</v>
      </c>
      <c r="B24820" t="s">
        <v>1038</v>
      </c>
      <c r="C24820" t="s">
        <v>1022</v>
      </c>
      <c r="D24820" t="s">
        <v>964</v>
      </c>
      <c r="E24820" t="s">
        <v>1014</v>
      </c>
      <c r="F24820" s="86">
        <v>1823.5621845763801</v>
      </c>
    </row>
    <row r="24821" spans="1:6">
      <c r="A24821">
        <v>2050</v>
      </c>
      <c r="B24821" t="s">
        <v>1038</v>
      </c>
      <c r="C24821" t="s">
        <v>1022</v>
      </c>
      <c r="D24821" t="s">
        <v>964</v>
      </c>
      <c r="E24821" t="s">
        <v>1014</v>
      </c>
      <c r="F24821" s="86">
        <v>1825.8847481196899</v>
      </c>
    </row>
    <row r="24822" spans="1:6">
      <c r="A24822">
        <v>2017</v>
      </c>
      <c r="B24822" t="s">
        <v>1039</v>
      </c>
      <c r="C24822" t="s">
        <v>1022</v>
      </c>
      <c r="D24822" t="s">
        <v>964</v>
      </c>
      <c r="E24822" t="s">
        <v>1014</v>
      </c>
      <c r="F24822" s="86">
        <v>2669.03565769121</v>
      </c>
    </row>
    <row r="24823" spans="1:6">
      <c r="A24823">
        <v>2018</v>
      </c>
      <c r="B24823" t="s">
        <v>1039</v>
      </c>
      <c r="C24823" t="s">
        <v>1022</v>
      </c>
      <c r="D24823" t="s">
        <v>964</v>
      </c>
      <c r="E24823" t="s">
        <v>1014</v>
      </c>
      <c r="F24823" s="86">
        <v>2728.24764149764</v>
      </c>
    </row>
    <row r="24824" spans="1:6">
      <c r="A24824">
        <v>2019</v>
      </c>
      <c r="B24824" t="s">
        <v>1039</v>
      </c>
      <c r="C24824" t="s">
        <v>1022</v>
      </c>
      <c r="D24824" t="s">
        <v>964</v>
      </c>
      <c r="E24824" t="s">
        <v>1014</v>
      </c>
      <c r="F24824" s="86">
        <v>2742.5728582985898</v>
      </c>
    </row>
    <row r="24825" spans="1:6">
      <c r="A24825">
        <v>2020</v>
      </c>
      <c r="B24825" t="s">
        <v>1039</v>
      </c>
      <c r="C24825" t="s">
        <v>1022</v>
      </c>
      <c r="D24825" t="s">
        <v>964</v>
      </c>
      <c r="E24825" t="s">
        <v>1014</v>
      </c>
      <c r="F24825" s="86">
        <v>2709.0494280296798</v>
      </c>
    </row>
    <row r="24826" spans="1:6">
      <c r="A24826">
        <v>2021</v>
      </c>
      <c r="B24826" t="s">
        <v>1039</v>
      </c>
      <c r="C24826" t="s">
        <v>1022</v>
      </c>
      <c r="D24826" t="s">
        <v>964</v>
      </c>
      <c r="E24826" t="s">
        <v>1014</v>
      </c>
      <c r="F24826" s="86">
        <v>2634.9811022086201</v>
      </c>
    </row>
    <row r="24827" spans="1:6">
      <c r="A24827">
        <v>2022</v>
      </c>
      <c r="B24827" t="s">
        <v>1039</v>
      </c>
      <c r="C24827" t="s">
        <v>1022</v>
      </c>
      <c r="D24827" t="s">
        <v>964</v>
      </c>
      <c r="E24827" t="s">
        <v>1014</v>
      </c>
      <c r="F24827" s="86">
        <v>2525.8837028866001</v>
      </c>
    </row>
    <row r="24828" spans="1:6">
      <c r="A24828">
        <v>2023</v>
      </c>
      <c r="B24828" t="s">
        <v>1039</v>
      </c>
      <c r="C24828" t="s">
        <v>1022</v>
      </c>
      <c r="D24828" t="s">
        <v>964</v>
      </c>
      <c r="E24828" t="s">
        <v>1014</v>
      </c>
      <c r="F24828" s="86">
        <v>2392.05107822732</v>
      </c>
    </row>
    <row r="24829" spans="1:6">
      <c r="A24829">
        <v>2024</v>
      </c>
      <c r="B24829" t="s">
        <v>1039</v>
      </c>
      <c r="C24829" t="s">
        <v>1022</v>
      </c>
      <c r="D24829" t="s">
        <v>964</v>
      </c>
      <c r="E24829" t="s">
        <v>1014</v>
      </c>
      <c r="F24829" s="86">
        <v>2245.82218631264</v>
      </c>
    </row>
    <row r="24830" spans="1:6">
      <c r="A24830">
        <v>2025</v>
      </c>
      <c r="B24830" t="s">
        <v>1039</v>
      </c>
      <c r="C24830" t="s">
        <v>1022</v>
      </c>
      <c r="D24830" t="s">
        <v>964</v>
      </c>
      <c r="E24830" t="s">
        <v>1014</v>
      </c>
      <c r="F24830" s="86">
        <v>2100.0084985418398</v>
      </c>
    </row>
    <row r="24831" spans="1:6">
      <c r="A24831">
        <v>2026</v>
      </c>
      <c r="B24831" t="s">
        <v>1039</v>
      </c>
      <c r="C24831" t="s">
        <v>1022</v>
      </c>
      <c r="D24831" t="s">
        <v>964</v>
      </c>
      <c r="E24831" t="s">
        <v>1014</v>
      </c>
      <c r="F24831" s="86">
        <v>1966.1808851001001</v>
      </c>
    </row>
    <row r="24832" spans="1:6">
      <c r="A24832">
        <v>2027</v>
      </c>
      <c r="B24832" t="s">
        <v>1039</v>
      </c>
      <c r="C24832" t="s">
        <v>1022</v>
      </c>
      <c r="D24832" t="s">
        <v>964</v>
      </c>
      <c r="E24832" t="s">
        <v>1014</v>
      </c>
      <c r="F24832" s="86">
        <v>1852.0415815313499</v>
      </c>
    </row>
    <row r="24833" spans="1:6">
      <c r="A24833">
        <v>2028</v>
      </c>
      <c r="B24833" t="s">
        <v>1039</v>
      </c>
      <c r="C24833" t="s">
        <v>1022</v>
      </c>
      <c r="D24833" t="s">
        <v>964</v>
      </c>
      <c r="E24833" t="s">
        <v>1014</v>
      </c>
      <c r="F24833" s="86">
        <v>1761.3689667972301</v>
      </c>
    </row>
    <row r="24834" spans="1:6">
      <c r="A24834">
        <v>2029</v>
      </c>
      <c r="B24834" t="s">
        <v>1039</v>
      </c>
      <c r="C24834" t="s">
        <v>1022</v>
      </c>
      <c r="D24834" t="s">
        <v>964</v>
      </c>
      <c r="E24834" t="s">
        <v>1014</v>
      </c>
      <c r="F24834" s="86">
        <v>1694.3800043505</v>
      </c>
    </row>
    <row r="24835" spans="1:6">
      <c r="A24835">
        <v>2030</v>
      </c>
      <c r="B24835" t="s">
        <v>1039</v>
      </c>
      <c r="C24835" t="s">
        <v>1022</v>
      </c>
      <c r="D24835" t="s">
        <v>964</v>
      </c>
      <c r="E24835" t="s">
        <v>1014</v>
      </c>
      <c r="F24835" s="86">
        <v>1649.33995742502</v>
      </c>
    </row>
    <row r="24836" spans="1:6">
      <c r="A24836">
        <v>2031</v>
      </c>
      <c r="B24836" t="s">
        <v>1039</v>
      </c>
      <c r="C24836" t="s">
        <v>1022</v>
      </c>
      <c r="D24836" t="s">
        <v>964</v>
      </c>
      <c r="E24836" t="s">
        <v>1014</v>
      </c>
      <c r="F24836" s="86">
        <v>1622.41435487225</v>
      </c>
    </row>
    <row r="24837" spans="1:6">
      <c r="A24837">
        <v>2032</v>
      </c>
      <c r="B24837" t="s">
        <v>1039</v>
      </c>
      <c r="C24837" t="s">
        <v>1022</v>
      </c>
      <c r="D24837" t="s">
        <v>964</v>
      </c>
      <c r="E24837" t="s">
        <v>1014</v>
      </c>
      <c r="F24837" s="86">
        <v>1608.67126210166</v>
      </c>
    </row>
    <row r="24838" spans="1:6">
      <c r="A24838">
        <v>2033</v>
      </c>
      <c r="B24838" t="s">
        <v>1039</v>
      </c>
      <c r="C24838" t="s">
        <v>1022</v>
      </c>
      <c r="D24838" t="s">
        <v>964</v>
      </c>
      <c r="E24838" t="s">
        <v>1014</v>
      </c>
      <c r="F24838" s="86">
        <v>1603.73522079901</v>
      </c>
    </row>
    <row r="24839" spans="1:6">
      <c r="A24839">
        <v>2034</v>
      </c>
      <c r="B24839" t="s">
        <v>1039</v>
      </c>
      <c r="C24839" t="s">
        <v>1022</v>
      </c>
      <c r="D24839" t="s">
        <v>964</v>
      </c>
      <c r="E24839" t="s">
        <v>1014</v>
      </c>
      <c r="F24839" s="86">
        <v>1604.7037329351899</v>
      </c>
    </row>
    <row r="24840" spans="1:6">
      <c r="A24840">
        <v>2035</v>
      </c>
      <c r="B24840" t="s">
        <v>1039</v>
      </c>
      <c r="C24840" t="s">
        <v>1022</v>
      </c>
      <c r="D24840" t="s">
        <v>964</v>
      </c>
      <c r="E24840" t="s">
        <v>1014</v>
      </c>
      <c r="F24840" s="86">
        <v>1609.2379902712401</v>
      </c>
    </row>
    <row r="24841" spans="1:6">
      <c r="A24841">
        <v>2036</v>
      </c>
      <c r="B24841" t="s">
        <v>1039</v>
      </c>
      <c r="C24841" t="s">
        <v>1022</v>
      </c>
      <c r="D24841" t="s">
        <v>964</v>
      </c>
      <c r="E24841" t="s">
        <v>1014</v>
      </c>
      <c r="F24841" s="86">
        <v>1615.69831748307</v>
      </c>
    </row>
    <row r="24842" spans="1:6">
      <c r="A24842">
        <v>2037</v>
      </c>
      <c r="B24842" t="s">
        <v>1039</v>
      </c>
      <c r="C24842" t="s">
        <v>1022</v>
      </c>
      <c r="D24842" t="s">
        <v>964</v>
      </c>
      <c r="E24842" t="s">
        <v>1014</v>
      </c>
      <c r="F24842" s="86">
        <v>1622.94156838244</v>
      </c>
    </row>
    <row r="24843" spans="1:6">
      <c r="A24843">
        <v>2038</v>
      </c>
      <c r="B24843" t="s">
        <v>1039</v>
      </c>
      <c r="C24843" t="s">
        <v>1022</v>
      </c>
      <c r="D24843" t="s">
        <v>964</v>
      </c>
      <c r="E24843" t="s">
        <v>1014</v>
      </c>
      <c r="F24843" s="86">
        <v>1630.55296374614</v>
      </c>
    </row>
    <row r="24844" spans="1:6">
      <c r="A24844">
        <v>2039</v>
      </c>
      <c r="B24844" t="s">
        <v>1039</v>
      </c>
      <c r="C24844" t="s">
        <v>1022</v>
      </c>
      <c r="D24844" t="s">
        <v>964</v>
      </c>
      <c r="E24844" t="s">
        <v>1014</v>
      </c>
      <c r="F24844" s="86">
        <v>1638.2830850309299</v>
      </c>
    </row>
    <row r="24845" spans="1:6">
      <c r="A24845">
        <v>2040</v>
      </c>
      <c r="B24845" t="s">
        <v>1039</v>
      </c>
      <c r="C24845" t="s">
        <v>1022</v>
      </c>
      <c r="D24845" t="s">
        <v>964</v>
      </c>
      <c r="E24845" t="s">
        <v>1014</v>
      </c>
      <c r="F24845" s="86">
        <v>1646.01625817431</v>
      </c>
    </row>
    <row r="24846" spans="1:6">
      <c r="A24846">
        <v>2041</v>
      </c>
      <c r="B24846" t="s">
        <v>1039</v>
      </c>
      <c r="C24846" t="s">
        <v>1022</v>
      </c>
      <c r="D24846" t="s">
        <v>964</v>
      </c>
      <c r="E24846" t="s">
        <v>1014</v>
      </c>
      <c r="F24846" s="86">
        <v>1647.26314189866</v>
      </c>
    </row>
    <row r="24847" spans="1:6">
      <c r="A24847">
        <v>2042</v>
      </c>
      <c r="B24847" t="s">
        <v>1039</v>
      </c>
      <c r="C24847" t="s">
        <v>1022</v>
      </c>
      <c r="D24847" t="s">
        <v>964</v>
      </c>
      <c r="E24847" t="s">
        <v>1014</v>
      </c>
      <c r="F24847" s="86">
        <v>1648.5246903372199</v>
      </c>
    </row>
    <row r="24848" spans="1:6">
      <c r="A24848">
        <v>2043</v>
      </c>
      <c r="B24848" t="s">
        <v>1039</v>
      </c>
      <c r="C24848" t="s">
        <v>1022</v>
      </c>
      <c r="D24848" t="s">
        <v>964</v>
      </c>
      <c r="E24848" t="s">
        <v>1014</v>
      </c>
      <c r="F24848" s="86">
        <v>1649.8485209504699</v>
      </c>
    </row>
    <row r="24849" spans="1:6">
      <c r="A24849">
        <v>2044</v>
      </c>
      <c r="B24849" t="s">
        <v>1039</v>
      </c>
      <c r="C24849" t="s">
        <v>1022</v>
      </c>
      <c r="D24849" t="s">
        <v>964</v>
      </c>
      <c r="E24849" t="s">
        <v>1014</v>
      </c>
      <c r="F24849" s="86">
        <v>1651.27190724611</v>
      </c>
    </row>
    <row r="24850" spans="1:6">
      <c r="A24850">
        <v>2045</v>
      </c>
      <c r="B24850" t="s">
        <v>1039</v>
      </c>
      <c r="C24850" t="s">
        <v>1022</v>
      </c>
      <c r="D24850" t="s">
        <v>964</v>
      </c>
      <c r="E24850" t="s">
        <v>1014</v>
      </c>
      <c r="F24850" s="86">
        <v>1652.8149924059701</v>
      </c>
    </row>
    <row r="24851" spans="1:6">
      <c r="A24851">
        <v>2046</v>
      </c>
      <c r="B24851" t="s">
        <v>1039</v>
      </c>
      <c r="C24851" t="s">
        <v>1022</v>
      </c>
      <c r="D24851" t="s">
        <v>964</v>
      </c>
      <c r="E24851" t="s">
        <v>1014</v>
      </c>
      <c r="F24851" s="86">
        <v>1654.4682858353699</v>
      </c>
    </row>
    <row r="24852" spans="1:6">
      <c r="A24852">
        <v>2047</v>
      </c>
      <c r="B24852" t="s">
        <v>1039</v>
      </c>
      <c r="C24852" t="s">
        <v>1022</v>
      </c>
      <c r="D24852" t="s">
        <v>964</v>
      </c>
      <c r="E24852" t="s">
        <v>1014</v>
      </c>
      <c r="F24852" s="86">
        <v>1656.24539611881</v>
      </c>
    </row>
    <row r="24853" spans="1:6">
      <c r="A24853">
        <v>2048</v>
      </c>
      <c r="B24853" t="s">
        <v>1039</v>
      </c>
      <c r="C24853" t="s">
        <v>1022</v>
      </c>
      <c r="D24853" t="s">
        <v>964</v>
      </c>
      <c r="E24853" t="s">
        <v>1014</v>
      </c>
      <c r="F24853" s="86">
        <v>1658.13195800167</v>
      </c>
    </row>
    <row r="24854" spans="1:6">
      <c r="A24854">
        <v>2049</v>
      </c>
      <c r="B24854" t="s">
        <v>1039</v>
      </c>
      <c r="C24854" t="s">
        <v>1022</v>
      </c>
      <c r="D24854" t="s">
        <v>964</v>
      </c>
      <c r="E24854" t="s">
        <v>1014</v>
      </c>
      <c r="F24854" s="86">
        <v>1660.1310202705799</v>
      </c>
    </row>
    <row r="24855" spans="1:6">
      <c r="A24855">
        <v>2050</v>
      </c>
      <c r="B24855" t="s">
        <v>1039</v>
      </c>
      <c r="C24855" t="s">
        <v>1022</v>
      </c>
      <c r="D24855" t="s">
        <v>964</v>
      </c>
      <c r="E24855" t="s">
        <v>1014</v>
      </c>
      <c r="F24855" s="86">
        <v>1662.24543118424</v>
      </c>
    </row>
    <row r="24856" spans="1:6">
      <c r="A24856">
        <v>2017</v>
      </c>
      <c r="B24856" t="s">
        <v>1040</v>
      </c>
      <c r="C24856" t="s">
        <v>1022</v>
      </c>
      <c r="D24856" t="s">
        <v>964</v>
      </c>
      <c r="E24856" t="s">
        <v>1014</v>
      </c>
      <c r="F24856" s="86">
        <v>669.95746516983502</v>
      </c>
    </row>
    <row r="24857" spans="1:6">
      <c r="A24857">
        <v>2018</v>
      </c>
      <c r="B24857" t="s">
        <v>1040</v>
      </c>
      <c r="C24857" t="s">
        <v>1022</v>
      </c>
      <c r="D24857" t="s">
        <v>964</v>
      </c>
      <c r="E24857" t="s">
        <v>1014</v>
      </c>
      <c r="F24857" s="86">
        <v>695.40464128826397</v>
      </c>
    </row>
    <row r="24858" spans="1:6">
      <c r="A24858">
        <v>2019</v>
      </c>
      <c r="B24858" t="s">
        <v>1040</v>
      </c>
      <c r="C24858" t="s">
        <v>1022</v>
      </c>
      <c r="D24858" t="s">
        <v>964</v>
      </c>
      <c r="E24858" t="s">
        <v>1014</v>
      </c>
      <c r="F24858" s="86">
        <v>708.52039412880902</v>
      </c>
    </row>
    <row r="24859" spans="1:6">
      <c r="A24859">
        <v>2020</v>
      </c>
      <c r="B24859" t="s">
        <v>1040</v>
      </c>
      <c r="C24859" t="s">
        <v>1022</v>
      </c>
      <c r="D24859" t="s">
        <v>964</v>
      </c>
      <c r="E24859" t="s">
        <v>1014</v>
      </c>
      <c r="F24859" s="86">
        <v>707.48824460926699</v>
      </c>
    </row>
    <row r="24860" spans="1:6">
      <c r="A24860">
        <v>2021</v>
      </c>
      <c r="B24860" t="s">
        <v>1040</v>
      </c>
      <c r="C24860" t="s">
        <v>1022</v>
      </c>
      <c r="D24860" t="s">
        <v>964</v>
      </c>
      <c r="E24860" t="s">
        <v>1014</v>
      </c>
      <c r="F24860" s="86">
        <v>693.36957545702103</v>
      </c>
    </row>
    <row r="24861" spans="1:6">
      <c r="A24861">
        <v>2022</v>
      </c>
      <c r="B24861" t="s">
        <v>1040</v>
      </c>
      <c r="C24861" t="s">
        <v>1022</v>
      </c>
      <c r="D24861" t="s">
        <v>964</v>
      </c>
      <c r="E24861" t="s">
        <v>1014</v>
      </c>
      <c r="F24861" s="86">
        <v>667.23369172589503</v>
      </c>
    </row>
    <row r="24862" spans="1:6">
      <c r="A24862">
        <v>2023</v>
      </c>
      <c r="B24862" t="s">
        <v>1040</v>
      </c>
      <c r="C24862" t="s">
        <v>1022</v>
      </c>
      <c r="D24862" t="s">
        <v>964</v>
      </c>
      <c r="E24862" t="s">
        <v>1014</v>
      </c>
      <c r="F24862" s="86">
        <v>631.87901888526301</v>
      </c>
    </row>
    <row r="24863" spans="1:6">
      <c r="A24863">
        <v>2024</v>
      </c>
      <c r="B24863" t="s">
        <v>1040</v>
      </c>
      <c r="C24863" t="s">
        <v>1022</v>
      </c>
      <c r="D24863" t="s">
        <v>964</v>
      </c>
      <c r="E24863" t="s">
        <v>1014</v>
      </c>
      <c r="F24863" s="86">
        <v>591.04005168311096</v>
      </c>
    </row>
    <row r="24864" spans="1:6">
      <c r="A24864">
        <v>2025</v>
      </c>
      <c r="B24864" t="s">
        <v>1040</v>
      </c>
      <c r="C24864" t="s">
        <v>1022</v>
      </c>
      <c r="D24864" t="s">
        <v>964</v>
      </c>
      <c r="E24864" t="s">
        <v>1014</v>
      </c>
      <c r="F24864" s="86">
        <v>548.816395812417</v>
      </c>
    </row>
    <row r="24865" spans="1:6">
      <c r="A24865">
        <v>2026</v>
      </c>
      <c r="B24865" t="s">
        <v>1040</v>
      </c>
      <c r="C24865" t="s">
        <v>1022</v>
      </c>
      <c r="D24865" t="s">
        <v>964</v>
      </c>
      <c r="E24865" t="s">
        <v>1014</v>
      </c>
      <c r="F24865" s="86">
        <v>509.03905643518902</v>
      </c>
    </row>
    <row r="24866" spans="1:6">
      <c r="A24866">
        <v>2027</v>
      </c>
      <c r="B24866" t="s">
        <v>1040</v>
      </c>
      <c r="C24866" t="s">
        <v>1022</v>
      </c>
      <c r="D24866" t="s">
        <v>964</v>
      </c>
      <c r="E24866" t="s">
        <v>1014</v>
      </c>
      <c r="F24866" s="86">
        <v>474.407989294201</v>
      </c>
    </row>
    <row r="24867" spans="1:6">
      <c r="A24867">
        <v>2028</v>
      </c>
      <c r="B24867" t="s">
        <v>1040</v>
      </c>
      <c r="C24867" t="s">
        <v>1022</v>
      </c>
      <c r="D24867" t="s">
        <v>964</v>
      </c>
      <c r="E24867" t="s">
        <v>1014</v>
      </c>
      <c r="F24867" s="86">
        <v>446.40938954910598</v>
      </c>
    </row>
    <row r="24868" spans="1:6">
      <c r="A24868">
        <v>2029</v>
      </c>
      <c r="B24868" t="s">
        <v>1040</v>
      </c>
      <c r="C24868" t="s">
        <v>1022</v>
      </c>
      <c r="D24868" t="s">
        <v>964</v>
      </c>
      <c r="E24868" t="s">
        <v>1014</v>
      </c>
      <c r="F24868" s="86">
        <v>425.38732276782201</v>
      </c>
    </row>
    <row r="24869" spans="1:6">
      <c r="A24869">
        <v>2030</v>
      </c>
      <c r="B24869" t="s">
        <v>1040</v>
      </c>
      <c r="C24869" t="s">
        <v>1022</v>
      </c>
      <c r="D24869" t="s">
        <v>964</v>
      </c>
      <c r="E24869" t="s">
        <v>1014</v>
      </c>
      <c r="F24869" s="86">
        <v>410.95716967354599</v>
      </c>
    </row>
    <row r="24870" spans="1:6">
      <c r="A24870">
        <v>2031</v>
      </c>
      <c r="B24870" t="s">
        <v>1040</v>
      </c>
      <c r="C24870" t="s">
        <v>1022</v>
      </c>
      <c r="D24870" t="s">
        <v>964</v>
      </c>
      <c r="E24870" t="s">
        <v>1014</v>
      </c>
      <c r="F24870" s="86">
        <v>402.01046719266401</v>
      </c>
    </row>
    <row r="24871" spans="1:6">
      <c r="A24871">
        <v>2032</v>
      </c>
      <c r="B24871" t="s">
        <v>1040</v>
      </c>
      <c r="C24871" t="s">
        <v>1022</v>
      </c>
      <c r="D24871" t="s">
        <v>964</v>
      </c>
      <c r="E24871" t="s">
        <v>1014</v>
      </c>
      <c r="F24871" s="86">
        <v>397.07659016983098</v>
      </c>
    </row>
    <row r="24872" spans="1:6">
      <c r="A24872">
        <v>2033</v>
      </c>
      <c r="B24872" t="s">
        <v>1040</v>
      </c>
      <c r="C24872" t="s">
        <v>1022</v>
      </c>
      <c r="D24872" t="s">
        <v>964</v>
      </c>
      <c r="E24872" t="s">
        <v>1014</v>
      </c>
      <c r="F24872" s="86">
        <v>394.85335108195699</v>
      </c>
    </row>
    <row r="24873" spans="1:6">
      <c r="A24873">
        <v>2034</v>
      </c>
      <c r="B24873" t="s">
        <v>1040</v>
      </c>
      <c r="C24873" t="s">
        <v>1022</v>
      </c>
      <c r="D24873" t="s">
        <v>964</v>
      </c>
      <c r="E24873" t="s">
        <v>1014</v>
      </c>
      <c r="F24873" s="86">
        <v>394.44283761598899</v>
      </c>
    </row>
    <row r="24874" spans="1:6">
      <c r="A24874">
        <v>2035</v>
      </c>
      <c r="B24874" t="s">
        <v>1040</v>
      </c>
      <c r="C24874" t="s">
        <v>1022</v>
      </c>
      <c r="D24874" t="s">
        <v>964</v>
      </c>
      <c r="E24874" t="s">
        <v>1014</v>
      </c>
      <c r="F24874" s="86">
        <v>395.12984708695501</v>
      </c>
    </row>
    <row r="24875" spans="1:6">
      <c r="A24875">
        <v>2036</v>
      </c>
      <c r="B24875" t="s">
        <v>1040</v>
      </c>
      <c r="C24875" t="s">
        <v>1022</v>
      </c>
      <c r="D24875" t="s">
        <v>964</v>
      </c>
      <c r="E24875" t="s">
        <v>1014</v>
      </c>
      <c r="F24875" s="86">
        <v>396.41759409011701</v>
      </c>
    </row>
    <row r="24876" spans="1:6">
      <c r="A24876">
        <v>2037</v>
      </c>
      <c r="B24876" t="s">
        <v>1040</v>
      </c>
      <c r="C24876" t="s">
        <v>1022</v>
      </c>
      <c r="D24876" t="s">
        <v>964</v>
      </c>
      <c r="E24876" t="s">
        <v>1014</v>
      </c>
      <c r="F24876" s="86">
        <v>397.96006909542399</v>
      </c>
    </row>
    <row r="24877" spans="1:6">
      <c r="A24877">
        <v>2038</v>
      </c>
      <c r="B24877" t="s">
        <v>1040</v>
      </c>
      <c r="C24877" t="s">
        <v>1022</v>
      </c>
      <c r="D24877" t="s">
        <v>964</v>
      </c>
      <c r="E24877" t="s">
        <v>1014</v>
      </c>
      <c r="F24877" s="86">
        <v>399.62104643875398</v>
      </c>
    </row>
    <row r="24878" spans="1:6">
      <c r="A24878">
        <v>2039</v>
      </c>
      <c r="B24878" t="s">
        <v>1040</v>
      </c>
      <c r="C24878" t="s">
        <v>1022</v>
      </c>
      <c r="D24878" t="s">
        <v>964</v>
      </c>
      <c r="E24878" t="s">
        <v>1014</v>
      </c>
      <c r="F24878" s="86">
        <v>401.31367125112598</v>
      </c>
    </row>
    <row r="24879" spans="1:6">
      <c r="A24879">
        <v>2040</v>
      </c>
      <c r="B24879" t="s">
        <v>1040</v>
      </c>
      <c r="C24879" t="s">
        <v>1022</v>
      </c>
      <c r="D24879" t="s">
        <v>964</v>
      </c>
      <c r="E24879" t="s">
        <v>1014</v>
      </c>
      <c r="F24879" s="86">
        <v>403.006882608627</v>
      </c>
    </row>
    <row r="24880" spans="1:6">
      <c r="A24880">
        <v>2041</v>
      </c>
      <c r="B24880" t="s">
        <v>1040</v>
      </c>
      <c r="C24880" t="s">
        <v>1022</v>
      </c>
      <c r="D24880" t="s">
        <v>964</v>
      </c>
      <c r="E24880" t="s">
        <v>1014</v>
      </c>
      <c r="F24880" s="86">
        <v>403.05416627141602</v>
      </c>
    </row>
    <row r="24881" spans="1:6">
      <c r="A24881">
        <v>2042</v>
      </c>
      <c r="B24881" t="s">
        <v>1040</v>
      </c>
      <c r="C24881" t="s">
        <v>1022</v>
      </c>
      <c r="D24881" t="s">
        <v>964</v>
      </c>
      <c r="E24881" t="s">
        <v>1014</v>
      </c>
      <c r="F24881" s="86">
        <v>403.098420446945</v>
      </c>
    </row>
    <row r="24882" spans="1:6">
      <c r="A24882">
        <v>2043</v>
      </c>
      <c r="B24882" t="s">
        <v>1040</v>
      </c>
      <c r="C24882" t="s">
        <v>1022</v>
      </c>
      <c r="D24882" t="s">
        <v>964</v>
      </c>
      <c r="E24882" t="s">
        <v>1014</v>
      </c>
      <c r="F24882" s="86">
        <v>403.15548800084099</v>
      </c>
    </row>
    <row r="24883" spans="1:6">
      <c r="A24883">
        <v>2044</v>
      </c>
      <c r="B24883" t="s">
        <v>1040</v>
      </c>
      <c r="C24883" t="s">
        <v>1022</v>
      </c>
      <c r="D24883" t="s">
        <v>964</v>
      </c>
      <c r="E24883" t="s">
        <v>1014</v>
      </c>
      <c r="F24883" s="86">
        <v>403.23550162848397</v>
      </c>
    </row>
    <row r="24884" spans="1:6">
      <c r="A24884">
        <v>2045</v>
      </c>
      <c r="B24884" t="s">
        <v>1040</v>
      </c>
      <c r="C24884" t="s">
        <v>1022</v>
      </c>
      <c r="D24884" t="s">
        <v>964</v>
      </c>
      <c r="E24884" t="s">
        <v>1014</v>
      </c>
      <c r="F24884" s="86">
        <v>403.34010163867299</v>
      </c>
    </row>
    <row r="24885" spans="1:6">
      <c r="A24885">
        <v>2046</v>
      </c>
      <c r="B24885" t="s">
        <v>1040</v>
      </c>
      <c r="C24885" t="s">
        <v>1022</v>
      </c>
      <c r="D24885" t="s">
        <v>964</v>
      </c>
      <c r="E24885" t="s">
        <v>1014</v>
      </c>
      <c r="F24885" s="86">
        <v>403.46208746957001</v>
      </c>
    </row>
    <row r="24886" spans="1:6">
      <c r="A24886">
        <v>2047</v>
      </c>
      <c r="B24886" t="s">
        <v>1040</v>
      </c>
      <c r="C24886" t="s">
        <v>1022</v>
      </c>
      <c r="D24886" t="s">
        <v>964</v>
      </c>
      <c r="E24886" t="s">
        <v>1014</v>
      </c>
      <c r="F24886" s="86">
        <v>403.60088146225598</v>
      </c>
    </row>
    <row r="24887" spans="1:6">
      <c r="A24887">
        <v>2048</v>
      </c>
      <c r="B24887" t="s">
        <v>1040</v>
      </c>
      <c r="C24887" t="s">
        <v>1022</v>
      </c>
      <c r="D24887" t="s">
        <v>964</v>
      </c>
      <c r="E24887" t="s">
        <v>1014</v>
      </c>
      <c r="F24887" s="86">
        <v>403.74738692296501</v>
      </c>
    </row>
    <row r="24888" spans="1:6">
      <c r="A24888">
        <v>2049</v>
      </c>
      <c r="B24888" t="s">
        <v>1040</v>
      </c>
      <c r="C24888" t="s">
        <v>1022</v>
      </c>
      <c r="D24888" t="s">
        <v>964</v>
      </c>
      <c r="E24888" t="s">
        <v>1014</v>
      </c>
      <c r="F24888" s="86">
        <v>403.90555111359902</v>
      </c>
    </row>
    <row r="24889" spans="1:6">
      <c r="A24889">
        <v>2050</v>
      </c>
      <c r="B24889" t="s">
        <v>1040</v>
      </c>
      <c r="C24889" t="s">
        <v>1022</v>
      </c>
      <c r="D24889" t="s">
        <v>964</v>
      </c>
      <c r="E24889" t="s">
        <v>1014</v>
      </c>
      <c r="F24889" s="86">
        <v>404.081005017564</v>
      </c>
    </row>
    <row r="24890" spans="1:6">
      <c r="A24890">
        <v>2017</v>
      </c>
      <c r="B24890" t="s">
        <v>1041</v>
      </c>
      <c r="C24890" t="s">
        <v>1022</v>
      </c>
      <c r="D24890" t="s">
        <v>964</v>
      </c>
      <c r="E24890" t="s">
        <v>1014</v>
      </c>
      <c r="F24890" s="86">
        <v>1112.30997697971</v>
      </c>
    </row>
    <row r="24891" spans="1:6">
      <c r="A24891">
        <v>2018</v>
      </c>
      <c r="B24891" t="s">
        <v>1041</v>
      </c>
      <c r="C24891" t="s">
        <v>1022</v>
      </c>
      <c r="D24891" t="s">
        <v>964</v>
      </c>
      <c r="E24891" t="s">
        <v>1014</v>
      </c>
      <c r="F24891" s="86">
        <v>1125.17602313835</v>
      </c>
    </row>
    <row r="24892" spans="1:6">
      <c r="A24892">
        <v>2019</v>
      </c>
      <c r="B24892" t="s">
        <v>1041</v>
      </c>
      <c r="C24892" t="s">
        <v>1022</v>
      </c>
      <c r="D24892" t="s">
        <v>964</v>
      </c>
      <c r="E24892" t="s">
        <v>1014</v>
      </c>
      <c r="F24892" s="86">
        <v>1120.52185799125</v>
      </c>
    </row>
    <row r="24893" spans="1:6">
      <c r="A24893">
        <v>2020</v>
      </c>
      <c r="B24893" t="s">
        <v>1041</v>
      </c>
      <c r="C24893" t="s">
        <v>1022</v>
      </c>
      <c r="D24893" t="s">
        <v>964</v>
      </c>
      <c r="E24893" t="s">
        <v>1014</v>
      </c>
      <c r="F24893" s="86">
        <v>1098.37862296802</v>
      </c>
    </row>
    <row r="24894" spans="1:6">
      <c r="A24894">
        <v>2021</v>
      </c>
      <c r="B24894" t="s">
        <v>1041</v>
      </c>
      <c r="C24894" t="s">
        <v>1022</v>
      </c>
      <c r="D24894" t="s">
        <v>964</v>
      </c>
      <c r="E24894" t="s">
        <v>1014</v>
      </c>
      <c r="F24894" s="86">
        <v>1062.75546569931</v>
      </c>
    </row>
    <row r="24895" spans="1:6">
      <c r="A24895">
        <v>2022</v>
      </c>
      <c r="B24895" t="s">
        <v>1041</v>
      </c>
      <c r="C24895" t="s">
        <v>1022</v>
      </c>
      <c r="D24895" t="s">
        <v>964</v>
      </c>
      <c r="E24895" t="s">
        <v>1014</v>
      </c>
      <c r="F24895" s="86">
        <v>1016.37007464012</v>
      </c>
    </row>
    <row r="24896" spans="1:6">
      <c r="A24896">
        <v>2023</v>
      </c>
      <c r="B24896" t="s">
        <v>1041</v>
      </c>
      <c r="C24896" t="s">
        <v>1022</v>
      </c>
      <c r="D24896" t="s">
        <v>964</v>
      </c>
      <c r="E24896" t="s">
        <v>1014</v>
      </c>
      <c r="F24896" s="86">
        <v>963.42814038209599</v>
      </c>
    </row>
    <row r="24897" spans="1:6">
      <c r="A24897">
        <v>2024</v>
      </c>
      <c r="B24897" t="s">
        <v>1041</v>
      </c>
      <c r="C24897" t="s">
        <v>1022</v>
      </c>
      <c r="D24897" t="s">
        <v>964</v>
      </c>
      <c r="E24897" t="s">
        <v>1014</v>
      </c>
      <c r="F24897" s="86">
        <v>908.44202000170105</v>
      </c>
    </row>
    <row r="24898" spans="1:6">
      <c r="A24898">
        <v>2025</v>
      </c>
      <c r="B24898" t="s">
        <v>1041</v>
      </c>
      <c r="C24898" t="s">
        <v>1022</v>
      </c>
      <c r="D24898" t="s">
        <v>964</v>
      </c>
      <c r="E24898" t="s">
        <v>1014</v>
      </c>
      <c r="F24898" s="86">
        <v>855.72073159152296</v>
      </c>
    </row>
    <row r="24899" spans="1:6">
      <c r="A24899">
        <v>2026</v>
      </c>
      <c r="B24899" t="s">
        <v>1041</v>
      </c>
      <c r="C24899" t="s">
        <v>1022</v>
      </c>
      <c r="D24899" t="s">
        <v>964</v>
      </c>
      <c r="E24899" t="s">
        <v>1014</v>
      </c>
      <c r="F24899" s="86">
        <v>808.90075166364204</v>
      </c>
    </row>
    <row r="24900" spans="1:6">
      <c r="A24900">
        <v>2027</v>
      </c>
      <c r="B24900" t="s">
        <v>1041</v>
      </c>
      <c r="C24900" t="s">
        <v>1022</v>
      </c>
      <c r="D24900" t="s">
        <v>964</v>
      </c>
      <c r="E24900" t="s">
        <v>1014</v>
      </c>
      <c r="F24900" s="86">
        <v>770.12177820327304</v>
      </c>
    </row>
    <row r="24901" spans="1:6">
      <c r="A24901">
        <v>2028</v>
      </c>
      <c r="B24901" t="s">
        <v>1041</v>
      </c>
      <c r="C24901" t="s">
        <v>1022</v>
      </c>
      <c r="D24901" t="s">
        <v>964</v>
      </c>
      <c r="E24901" t="s">
        <v>1014</v>
      </c>
      <c r="F24901" s="86">
        <v>740.17873531294401</v>
      </c>
    </row>
    <row r="24902" spans="1:6">
      <c r="A24902">
        <v>2029</v>
      </c>
      <c r="B24902" t="s">
        <v>1041</v>
      </c>
      <c r="C24902" t="s">
        <v>1022</v>
      </c>
      <c r="D24902" t="s">
        <v>964</v>
      </c>
      <c r="E24902" t="s">
        <v>1014</v>
      </c>
      <c r="F24902" s="86">
        <v>718.70337224513503</v>
      </c>
    </row>
    <row r="24903" spans="1:6">
      <c r="A24903">
        <v>2030</v>
      </c>
      <c r="B24903" t="s">
        <v>1041</v>
      </c>
      <c r="C24903" t="s">
        <v>1022</v>
      </c>
      <c r="D24903" t="s">
        <v>964</v>
      </c>
      <c r="E24903" t="s">
        <v>1014</v>
      </c>
      <c r="F24903" s="86">
        <v>704.83633741629205</v>
      </c>
    </row>
    <row r="24904" spans="1:6">
      <c r="A24904">
        <v>2031</v>
      </c>
      <c r="B24904" t="s">
        <v>1041</v>
      </c>
      <c r="C24904" t="s">
        <v>1022</v>
      </c>
      <c r="D24904" t="s">
        <v>964</v>
      </c>
      <c r="E24904" t="s">
        <v>1014</v>
      </c>
      <c r="F24904" s="86">
        <v>697.10488313906899</v>
      </c>
    </row>
    <row r="24905" spans="1:6">
      <c r="A24905">
        <v>2032</v>
      </c>
      <c r="B24905" t="s">
        <v>1041</v>
      </c>
      <c r="C24905" t="s">
        <v>1022</v>
      </c>
      <c r="D24905" t="s">
        <v>964</v>
      </c>
      <c r="E24905" t="s">
        <v>1014</v>
      </c>
      <c r="F24905" s="86">
        <v>693.71893669737096</v>
      </c>
    </row>
    <row r="24906" spans="1:6">
      <c r="A24906">
        <v>2033</v>
      </c>
      <c r="B24906" t="s">
        <v>1041</v>
      </c>
      <c r="C24906" t="s">
        <v>1022</v>
      </c>
      <c r="D24906" t="s">
        <v>964</v>
      </c>
      <c r="E24906" t="s">
        <v>1014</v>
      </c>
      <c r="F24906" s="86">
        <v>693.18312662395897</v>
      </c>
    </row>
    <row r="24907" spans="1:6">
      <c r="A24907">
        <v>2034</v>
      </c>
      <c r="B24907" t="s">
        <v>1041</v>
      </c>
      <c r="C24907" t="s">
        <v>1022</v>
      </c>
      <c r="D24907" t="s">
        <v>964</v>
      </c>
      <c r="E24907" t="s">
        <v>1014</v>
      </c>
      <c r="F24907" s="86">
        <v>694.59840092055595</v>
      </c>
    </row>
    <row r="24908" spans="1:6">
      <c r="A24908">
        <v>2035</v>
      </c>
      <c r="B24908" t="s">
        <v>1041</v>
      </c>
      <c r="C24908" t="s">
        <v>1022</v>
      </c>
      <c r="D24908" t="s">
        <v>964</v>
      </c>
      <c r="E24908" t="s">
        <v>1014</v>
      </c>
      <c r="F24908" s="86">
        <v>697.24854836861596</v>
      </c>
    </row>
    <row r="24909" spans="1:6">
      <c r="A24909">
        <v>2036</v>
      </c>
      <c r="B24909" t="s">
        <v>1041</v>
      </c>
      <c r="C24909" t="s">
        <v>1022</v>
      </c>
      <c r="D24909" t="s">
        <v>964</v>
      </c>
      <c r="E24909" t="s">
        <v>1014</v>
      </c>
      <c r="F24909" s="86">
        <v>700.64542918413997</v>
      </c>
    </row>
    <row r="24910" spans="1:6">
      <c r="A24910">
        <v>2037</v>
      </c>
      <c r="B24910" t="s">
        <v>1041</v>
      </c>
      <c r="C24910" t="s">
        <v>1022</v>
      </c>
      <c r="D24910" t="s">
        <v>964</v>
      </c>
      <c r="E24910" t="s">
        <v>1014</v>
      </c>
      <c r="F24910" s="86">
        <v>704.34423915227205</v>
      </c>
    </row>
    <row r="24911" spans="1:6">
      <c r="A24911">
        <v>2038</v>
      </c>
      <c r="B24911" t="s">
        <v>1041</v>
      </c>
      <c r="C24911" t="s">
        <v>1022</v>
      </c>
      <c r="D24911" t="s">
        <v>964</v>
      </c>
      <c r="E24911" t="s">
        <v>1014</v>
      </c>
      <c r="F24911" s="86">
        <v>708.16237797114798</v>
      </c>
    </row>
    <row r="24912" spans="1:6">
      <c r="A24912">
        <v>2039</v>
      </c>
      <c r="B24912" t="s">
        <v>1041</v>
      </c>
      <c r="C24912" t="s">
        <v>1022</v>
      </c>
      <c r="D24912" t="s">
        <v>964</v>
      </c>
      <c r="E24912" t="s">
        <v>1014</v>
      </c>
      <c r="F24912" s="86">
        <v>711.96937607243797</v>
      </c>
    </row>
    <row r="24913" spans="1:6">
      <c r="A24913">
        <v>2040</v>
      </c>
      <c r="B24913" t="s">
        <v>1041</v>
      </c>
      <c r="C24913" t="s">
        <v>1022</v>
      </c>
      <c r="D24913" t="s">
        <v>964</v>
      </c>
      <c r="E24913" t="s">
        <v>1014</v>
      </c>
      <c r="F24913" s="86">
        <v>715.72605961772103</v>
      </c>
    </row>
    <row r="24914" spans="1:6">
      <c r="A24914">
        <v>2041</v>
      </c>
      <c r="B24914" t="s">
        <v>1041</v>
      </c>
      <c r="C24914" t="s">
        <v>1022</v>
      </c>
      <c r="D24914" t="s">
        <v>964</v>
      </c>
      <c r="E24914" t="s">
        <v>1014</v>
      </c>
      <c r="F24914" s="86">
        <v>722.42376610128099</v>
      </c>
    </row>
    <row r="24915" spans="1:6">
      <c r="A24915">
        <v>2042</v>
      </c>
      <c r="B24915" t="s">
        <v>1041</v>
      </c>
      <c r="C24915" t="s">
        <v>1022</v>
      </c>
      <c r="D24915" t="s">
        <v>964</v>
      </c>
      <c r="E24915" t="s">
        <v>1014</v>
      </c>
      <c r="F24915" s="86">
        <v>729.16830472920196</v>
      </c>
    </row>
    <row r="24916" spans="1:6">
      <c r="A24916">
        <v>2043</v>
      </c>
      <c r="B24916" t="s">
        <v>1041</v>
      </c>
      <c r="C24916" t="s">
        <v>1022</v>
      </c>
      <c r="D24916" t="s">
        <v>964</v>
      </c>
      <c r="E24916" t="s">
        <v>1014</v>
      </c>
      <c r="F24916" s="86">
        <v>735.98805220801603</v>
      </c>
    </row>
    <row r="24917" spans="1:6">
      <c r="A24917">
        <v>2044</v>
      </c>
      <c r="B24917" t="s">
        <v>1041</v>
      </c>
      <c r="C24917" t="s">
        <v>1022</v>
      </c>
      <c r="D24917" t="s">
        <v>964</v>
      </c>
      <c r="E24917" t="s">
        <v>1014</v>
      </c>
      <c r="F24917" s="86">
        <v>742.90387699331995</v>
      </c>
    </row>
    <row r="24918" spans="1:6">
      <c r="A24918">
        <v>2045</v>
      </c>
      <c r="B24918" t="s">
        <v>1041</v>
      </c>
      <c r="C24918" t="s">
        <v>1022</v>
      </c>
      <c r="D24918" t="s">
        <v>964</v>
      </c>
      <c r="E24918" t="s">
        <v>1014</v>
      </c>
      <c r="F24918" s="86">
        <v>749.92314915227701</v>
      </c>
    </row>
    <row r="24919" spans="1:6">
      <c r="A24919">
        <v>2046</v>
      </c>
      <c r="B24919" t="s">
        <v>1041</v>
      </c>
      <c r="C24919" t="s">
        <v>1022</v>
      </c>
      <c r="D24919" t="s">
        <v>964</v>
      </c>
      <c r="E24919" t="s">
        <v>1014</v>
      </c>
      <c r="F24919" s="86">
        <v>757.03745846890195</v>
      </c>
    </row>
    <row r="24920" spans="1:6">
      <c r="A24920">
        <v>2047</v>
      </c>
      <c r="B24920" t="s">
        <v>1041</v>
      </c>
      <c r="C24920" t="s">
        <v>1022</v>
      </c>
      <c r="D24920" t="s">
        <v>964</v>
      </c>
      <c r="E24920" t="s">
        <v>1014</v>
      </c>
      <c r="F24920" s="86">
        <v>764.25013217844503</v>
      </c>
    </row>
    <row r="24921" spans="1:6">
      <c r="A24921">
        <v>2048</v>
      </c>
      <c r="B24921" t="s">
        <v>1041</v>
      </c>
      <c r="C24921" t="s">
        <v>1022</v>
      </c>
      <c r="D24921" t="s">
        <v>964</v>
      </c>
      <c r="E24921" t="s">
        <v>1014</v>
      </c>
      <c r="F24921" s="86">
        <v>771.54811084119694</v>
      </c>
    </row>
    <row r="24922" spans="1:6">
      <c r="A24922">
        <v>2049</v>
      </c>
      <c r="B24922" t="s">
        <v>1041</v>
      </c>
      <c r="C24922" t="s">
        <v>1022</v>
      </c>
      <c r="D24922" t="s">
        <v>964</v>
      </c>
      <c r="E24922" t="s">
        <v>1014</v>
      </c>
      <c r="F24922" s="86">
        <v>778.93757283159403</v>
      </c>
    </row>
    <row r="24923" spans="1:6">
      <c r="A24923">
        <v>2050</v>
      </c>
      <c r="B24923" t="s">
        <v>1041</v>
      </c>
      <c r="C24923" t="s">
        <v>1022</v>
      </c>
      <c r="D24923" t="s">
        <v>964</v>
      </c>
      <c r="E24923" t="s">
        <v>1014</v>
      </c>
      <c r="F24923" s="86">
        <v>786.42765831396298</v>
      </c>
    </row>
    <row r="24924" spans="1:6">
      <c r="A24924">
        <v>2017</v>
      </c>
      <c r="B24924" t="s">
        <v>1042</v>
      </c>
      <c r="C24924" t="s">
        <v>1022</v>
      </c>
      <c r="D24924" t="s">
        <v>964</v>
      </c>
      <c r="E24924" t="s">
        <v>1014</v>
      </c>
      <c r="F24924" s="86">
        <v>1967165.7527535199</v>
      </c>
    </row>
    <row r="24925" spans="1:6">
      <c r="A24925">
        <v>2018</v>
      </c>
      <c r="B24925" t="s">
        <v>1042</v>
      </c>
      <c r="C24925" t="s">
        <v>1022</v>
      </c>
      <c r="D24925" t="s">
        <v>964</v>
      </c>
      <c r="E24925" t="s">
        <v>1014</v>
      </c>
      <c r="F24925" s="86">
        <v>1859117.51935318</v>
      </c>
    </row>
    <row r="24926" spans="1:6">
      <c r="A24926">
        <v>2019</v>
      </c>
      <c r="B24926" t="s">
        <v>1042</v>
      </c>
      <c r="C24926" t="s">
        <v>1022</v>
      </c>
      <c r="D24926" t="s">
        <v>964</v>
      </c>
      <c r="E24926" t="s">
        <v>1014</v>
      </c>
      <c r="F24926" s="86">
        <v>1763514.06029379</v>
      </c>
    </row>
    <row r="24927" spans="1:6">
      <c r="A24927">
        <v>2020</v>
      </c>
      <c r="B24927" t="s">
        <v>1042</v>
      </c>
      <c r="C24927" t="s">
        <v>1022</v>
      </c>
      <c r="D24927" t="s">
        <v>964</v>
      </c>
      <c r="E24927" t="s">
        <v>1014</v>
      </c>
      <c r="F24927" s="86">
        <v>1680668.9874998899</v>
      </c>
    </row>
    <row r="24928" spans="1:6">
      <c r="A24928">
        <v>2021</v>
      </c>
      <c r="B24928" t="s">
        <v>1042</v>
      </c>
      <c r="C24928" t="s">
        <v>1022</v>
      </c>
      <c r="D24928" t="s">
        <v>964</v>
      </c>
      <c r="E24928" t="s">
        <v>1014</v>
      </c>
      <c r="F24928" s="86">
        <v>1614465.54978217</v>
      </c>
    </row>
    <row r="24929" spans="1:6">
      <c r="A24929">
        <v>2022</v>
      </c>
      <c r="B24929" t="s">
        <v>1042</v>
      </c>
      <c r="C24929" t="s">
        <v>1022</v>
      </c>
      <c r="D24929" t="s">
        <v>964</v>
      </c>
      <c r="E24929" t="s">
        <v>1014</v>
      </c>
      <c r="F24929" s="86">
        <v>1563303.0044684601</v>
      </c>
    </row>
    <row r="24930" spans="1:6">
      <c r="A24930">
        <v>2023</v>
      </c>
      <c r="B24930" t="s">
        <v>1042</v>
      </c>
      <c r="C24930" t="s">
        <v>1022</v>
      </c>
      <c r="D24930" t="s">
        <v>964</v>
      </c>
      <c r="E24930" t="s">
        <v>1014</v>
      </c>
      <c r="F24930" s="86">
        <v>1525856.3242005899</v>
      </c>
    </row>
    <row r="24931" spans="1:6">
      <c r="A24931">
        <v>2024</v>
      </c>
      <c r="B24931" t="s">
        <v>1042</v>
      </c>
      <c r="C24931" t="s">
        <v>1022</v>
      </c>
      <c r="D24931" t="s">
        <v>964</v>
      </c>
      <c r="E24931" t="s">
        <v>1014</v>
      </c>
      <c r="F24931" s="86">
        <v>1500322.76145945</v>
      </c>
    </row>
    <row r="24932" spans="1:6">
      <c r="A24932">
        <v>2025</v>
      </c>
      <c r="B24932" t="s">
        <v>1042</v>
      </c>
      <c r="C24932" t="s">
        <v>1022</v>
      </c>
      <c r="D24932" t="s">
        <v>964</v>
      </c>
      <c r="E24932" t="s">
        <v>1014</v>
      </c>
      <c r="F24932" s="86">
        <v>1484928.39685706</v>
      </c>
    </row>
    <row r="24933" spans="1:6">
      <c r="A24933">
        <v>2026</v>
      </c>
      <c r="B24933" t="s">
        <v>1042</v>
      </c>
      <c r="C24933" t="s">
        <v>1022</v>
      </c>
      <c r="D24933" t="s">
        <v>964</v>
      </c>
      <c r="E24933" t="s">
        <v>1014</v>
      </c>
      <c r="F24933" s="86">
        <v>1478043.85049371</v>
      </c>
    </row>
    <row r="24934" spans="1:6">
      <c r="A24934">
        <v>2027</v>
      </c>
      <c r="B24934" t="s">
        <v>1042</v>
      </c>
      <c r="C24934" t="s">
        <v>1022</v>
      </c>
      <c r="D24934" t="s">
        <v>964</v>
      </c>
      <c r="E24934" t="s">
        <v>1014</v>
      </c>
      <c r="F24934" s="86">
        <v>1477653.61498708</v>
      </c>
    </row>
    <row r="24935" spans="1:6">
      <c r="A24935">
        <v>2028</v>
      </c>
      <c r="B24935" t="s">
        <v>1042</v>
      </c>
      <c r="C24935" t="s">
        <v>1022</v>
      </c>
      <c r="D24935" t="s">
        <v>964</v>
      </c>
      <c r="E24935" t="s">
        <v>1014</v>
      </c>
      <c r="F24935" s="86">
        <v>1481728.24813579</v>
      </c>
    </row>
    <row r="24936" spans="1:6">
      <c r="A24936">
        <v>2029</v>
      </c>
      <c r="B24936" t="s">
        <v>1042</v>
      </c>
      <c r="C24936" t="s">
        <v>1022</v>
      </c>
      <c r="D24936" t="s">
        <v>964</v>
      </c>
      <c r="E24936" t="s">
        <v>1014</v>
      </c>
      <c r="F24936" s="86">
        <v>1488590.6505975199</v>
      </c>
    </row>
    <row r="24937" spans="1:6">
      <c r="A24937">
        <v>2030</v>
      </c>
      <c r="B24937" t="s">
        <v>1042</v>
      </c>
      <c r="C24937" t="s">
        <v>1022</v>
      </c>
      <c r="D24937" t="s">
        <v>964</v>
      </c>
      <c r="E24937" t="s">
        <v>1014</v>
      </c>
      <c r="F24937" s="86">
        <v>1497524.3765103701</v>
      </c>
    </row>
    <row r="24938" spans="1:6">
      <c r="A24938">
        <v>2031</v>
      </c>
      <c r="B24938" t="s">
        <v>1042</v>
      </c>
      <c r="C24938" t="s">
        <v>1022</v>
      </c>
      <c r="D24938" t="s">
        <v>964</v>
      </c>
      <c r="E24938" t="s">
        <v>1014</v>
      </c>
      <c r="F24938" s="86">
        <v>1507803.69369131</v>
      </c>
    </row>
    <row r="24939" spans="1:6">
      <c r="A24939">
        <v>2032</v>
      </c>
      <c r="B24939" t="s">
        <v>1042</v>
      </c>
      <c r="C24939" t="s">
        <v>1022</v>
      </c>
      <c r="D24939" t="s">
        <v>964</v>
      </c>
      <c r="E24939" t="s">
        <v>1014</v>
      </c>
      <c r="F24939" s="86">
        <v>1518578.9843951799</v>
      </c>
    </row>
    <row r="24940" spans="1:6">
      <c r="A24940">
        <v>2033</v>
      </c>
      <c r="B24940" t="s">
        <v>1042</v>
      </c>
      <c r="C24940" t="s">
        <v>1022</v>
      </c>
      <c r="D24940" t="s">
        <v>964</v>
      </c>
      <c r="E24940" t="s">
        <v>1014</v>
      </c>
      <c r="F24940" s="86">
        <v>1529491.73289887</v>
      </c>
    </row>
    <row r="24941" spans="1:6">
      <c r="A24941">
        <v>2034</v>
      </c>
      <c r="B24941" t="s">
        <v>1042</v>
      </c>
      <c r="C24941" t="s">
        <v>1022</v>
      </c>
      <c r="D24941" t="s">
        <v>964</v>
      </c>
      <c r="E24941" t="s">
        <v>1014</v>
      </c>
      <c r="F24941" s="86">
        <v>1540833.2871608899</v>
      </c>
    </row>
    <row r="24942" spans="1:6">
      <c r="A24942">
        <v>2035</v>
      </c>
      <c r="B24942" t="s">
        <v>1042</v>
      </c>
      <c r="C24942" t="s">
        <v>1022</v>
      </c>
      <c r="D24942" t="s">
        <v>964</v>
      </c>
      <c r="E24942" t="s">
        <v>1014</v>
      </c>
      <c r="F24942" s="86">
        <v>1552554.9283815799</v>
      </c>
    </row>
    <row r="24943" spans="1:6">
      <c r="A24943">
        <v>2036</v>
      </c>
      <c r="B24943" t="s">
        <v>1042</v>
      </c>
      <c r="C24943" t="s">
        <v>1022</v>
      </c>
      <c r="D24943" t="s">
        <v>964</v>
      </c>
      <c r="E24943" t="s">
        <v>1014</v>
      </c>
      <c r="F24943" s="86">
        <v>1564481.51681698</v>
      </c>
    </row>
    <row r="24944" spans="1:6">
      <c r="A24944">
        <v>2037</v>
      </c>
      <c r="B24944" t="s">
        <v>1042</v>
      </c>
      <c r="C24944" t="s">
        <v>1022</v>
      </c>
      <c r="D24944" t="s">
        <v>964</v>
      </c>
      <c r="E24944" t="s">
        <v>1014</v>
      </c>
      <c r="F24944" s="86">
        <v>1576423.59819616</v>
      </c>
    </row>
    <row r="24945" spans="1:6">
      <c r="A24945">
        <v>2038</v>
      </c>
      <c r="B24945" t="s">
        <v>1042</v>
      </c>
      <c r="C24945" t="s">
        <v>1022</v>
      </c>
      <c r="D24945" t="s">
        <v>964</v>
      </c>
      <c r="E24945" t="s">
        <v>1014</v>
      </c>
      <c r="F24945" s="86">
        <v>1588457.71241599</v>
      </c>
    </row>
    <row r="24946" spans="1:6">
      <c r="A24946">
        <v>2039</v>
      </c>
      <c r="B24946" t="s">
        <v>1042</v>
      </c>
      <c r="C24946" t="s">
        <v>1022</v>
      </c>
      <c r="D24946" t="s">
        <v>964</v>
      </c>
      <c r="E24946" t="s">
        <v>1014</v>
      </c>
      <c r="F24946" s="86">
        <v>1600548.23589748</v>
      </c>
    </row>
    <row r="24947" spans="1:6">
      <c r="A24947">
        <v>2040</v>
      </c>
      <c r="B24947" t="s">
        <v>1042</v>
      </c>
      <c r="C24947" t="s">
        <v>1022</v>
      </c>
      <c r="D24947" t="s">
        <v>964</v>
      </c>
      <c r="E24947" t="s">
        <v>1014</v>
      </c>
      <c r="F24947" s="86">
        <v>1612674.9795973699</v>
      </c>
    </row>
    <row r="24948" spans="1:6">
      <c r="A24948">
        <v>2041</v>
      </c>
      <c r="B24948" t="s">
        <v>1042</v>
      </c>
      <c r="C24948" t="s">
        <v>1022</v>
      </c>
      <c r="D24948" t="s">
        <v>964</v>
      </c>
      <c r="E24948" t="s">
        <v>1014</v>
      </c>
      <c r="F24948" s="86">
        <v>1611407.4321057</v>
      </c>
    </row>
    <row r="24949" spans="1:6">
      <c r="A24949">
        <v>2042</v>
      </c>
      <c r="B24949" t="s">
        <v>1042</v>
      </c>
      <c r="C24949" t="s">
        <v>1022</v>
      </c>
      <c r="D24949" t="s">
        <v>964</v>
      </c>
      <c r="E24949" t="s">
        <v>1014</v>
      </c>
      <c r="F24949" s="86">
        <v>1610170.3984795101</v>
      </c>
    </row>
    <row r="24950" spans="1:6">
      <c r="A24950">
        <v>2043</v>
      </c>
      <c r="B24950" t="s">
        <v>1042</v>
      </c>
      <c r="C24950" t="s">
        <v>1022</v>
      </c>
      <c r="D24950" t="s">
        <v>964</v>
      </c>
      <c r="E24950" t="s">
        <v>1014</v>
      </c>
      <c r="F24950" s="86">
        <v>1608990.4548573501</v>
      </c>
    </row>
    <row r="24951" spans="1:6">
      <c r="A24951">
        <v>2044</v>
      </c>
      <c r="B24951" t="s">
        <v>1042</v>
      </c>
      <c r="C24951" t="s">
        <v>1022</v>
      </c>
      <c r="D24951" t="s">
        <v>964</v>
      </c>
      <c r="E24951" t="s">
        <v>1014</v>
      </c>
      <c r="F24951" s="86">
        <v>1607881.8597269501</v>
      </c>
    </row>
    <row r="24952" spans="1:6">
      <c r="A24952">
        <v>2045</v>
      </c>
      <c r="B24952" t="s">
        <v>1042</v>
      </c>
      <c r="C24952" t="s">
        <v>1022</v>
      </c>
      <c r="D24952" t="s">
        <v>964</v>
      </c>
      <c r="E24952" t="s">
        <v>1014</v>
      </c>
      <c r="F24952" s="86">
        <v>1606845.13779331</v>
      </c>
    </row>
    <row r="24953" spans="1:6">
      <c r="A24953">
        <v>2046</v>
      </c>
      <c r="B24953" t="s">
        <v>1042</v>
      </c>
      <c r="C24953" t="s">
        <v>1022</v>
      </c>
      <c r="D24953" t="s">
        <v>964</v>
      </c>
      <c r="E24953" t="s">
        <v>1014</v>
      </c>
      <c r="F24953" s="86">
        <v>1605862.1655869</v>
      </c>
    </row>
    <row r="24954" spans="1:6">
      <c r="A24954">
        <v>2047</v>
      </c>
      <c r="B24954" t="s">
        <v>1042</v>
      </c>
      <c r="C24954" t="s">
        <v>1022</v>
      </c>
      <c r="D24954" t="s">
        <v>964</v>
      </c>
      <c r="E24954" t="s">
        <v>1014</v>
      </c>
      <c r="F24954" s="86">
        <v>1604943.2003471099</v>
      </c>
    </row>
    <row r="24955" spans="1:6">
      <c r="A24955">
        <v>2048</v>
      </c>
      <c r="B24955" t="s">
        <v>1042</v>
      </c>
      <c r="C24955" t="s">
        <v>1022</v>
      </c>
      <c r="D24955" t="s">
        <v>964</v>
      </c>
      <c r="E24955" t="s">
        <v>1014</v>
      </c>
      <c r="F24955" s="86">
        <v>1604078.2771080399</v>
      </c>
    </row>
    <row r="24956" spans="1:6">
      <c r="A24956">
        <v>2049</v>
      </c>
      <c r="B24956" t="s">
        <v>1042</v>
      </c>
      <c r="C24956" t="s">
        <v>1022</v>
      </c>
      <c r="D24956" t="s">
        <v>964</v>
      </c>
      <c r="E24956" t="s">
        <v>1014</v>
      </c>
      <c r="F24956" s="86">
        <v>1603278.82477792</v>
      </c>
    </row>
    <row r="24957" spans="1:6">
      <c r="A24957">
        <v>2050</v>
      </c>
      <c r="B24957" t="s">
        <v>1042</v>
      </c>
      <c r="C24957" t="s">
        <v>1022</v>
      </c>
      <c r="D24957" t="s">
        <v>964</v>
      </c>
      <c r="E24957" t="s">
        <v>1014</v>
      </c>
      <c r="F24957" s="86">
        <v>1602554.48054823</v>
      </c>
    </row>
    <row r="24958" spans="1:6">
      <c r="A24958">
        <v>2017</v>
      </c>
      <c r="B24958" t="s">
        <v>1043</v>
      </c>
      <c r="C24958" t="s">
        <v>1022</v>
      </c>
      <c r="D24958" t="s">
        <v>964</v>
      </c>
      <c r="E24958" t="s">
        <v>1014</v>
      </c>
      <c r="F24958" s="86">
        <v>49637.668820507199</v>
      </c>
    </row>
    <row r="24959" spans="1:6">
      <c r="A24959">
        <v>2018</v>
      </c>
      <c r="B24959" t="s">
        <v>1043</v>
      </c>
      <c r="C24959" t="s">
        <v>1022</v>
      </c>
      <c r="D24959" t="s">
        <v>964</v>
      </c>
      <c r="E24959" t="s">
        <v>1014</v>
      </c>
      <c r="F24959" s="86">
        <v>46470.592695238302</v>
      </c>
    </row>
    <row r="24960" spans="1:6">
      <c r="A24960">
        <v>2019</v>
      </c>
      <c r="B24960" t="s">
        <v>1043</v>
      </c>
      <c r="C24960" t="s">
        <v>1022</v>
      </c>
      <c r="D24960" t="s">
        <v>964</v>
      </c>
      <c r="E24960" t="s">
        <v>1014</v>
      </c>
      <c r="F24960" s="86">
        <v>43752.429450486699</v>
      </c>
    </row>
    <row r="24961" spans="1:6">
      <c r="A24961">
        <v>2020</v>
      </c>
      <c r="B24961" t="s">
        <v>1043</v>
      </c>
      <c r="C24961" t="s">
        <v>1022</v>
      </c>
      <c r="D24961" t="s">
        <v>964</v>
      </c>
      <c r="E24961" t="s">
        <v>1014</v>
      </c>
      <c r="F24961" s="86">
        <v>41469.006442863698</v>
      </c>
    </row>
    <row r="24962" spans="1:6">
      <c r="A24962">
        <v>2021</v>
      </c>
      <c r="B24962" t="s">
        <v>1043</v>
      </c>
      <c r="C24962" t="s">
        <v>1022</v>
      </c>
      <c r="D24962" t="s">
        <v>964</v>
      </c>
      <c r="E24962" t="s">
        <v>1014</v>
      </c>
      <c r="F24962" s="86">
        <v>39695.914775971498</v>
      </c>
    </row>
    <row r="24963" spans="1:6">
      <c r="A24963">
        <v>2022</v>
      </c>
      <c r="B24963" t="s">
        <v>1043</v>
      </c>
      <c r="C24963" t="s">
        <v>1022</v>
      </c>
      <c r="D24963" t="s">
        <v>964</v>
      </c>
      <c r="E24963" t="s">
        <v>1014</v>
      </c>
      <c r="F24963" s="86">
        <v>38370.3362894362</v>
      </c>
    </row>
    <row r="24964" spans="1:6">
      <c r="A24964">
        <v>2023</v>
      </c>
      <c r="B24964" t="s">
        <v>1043</v>
      </c>
      <c r="C24964" t="s">
        <v>1022</v>
      </c>
      <c r="D24964" t="s">
        <v>964</v>
      </c>
      <c r="E24964" t="s">
        <v>1014</v>
      </c>
      <c r="F24964" s="86">
        <v>37431.368763949598</v>
      </c>
    </row>
    <row r="24965" spans="1:6">
      <c r="A24965">
        <v>2024</v>
      </c>
      <c r="B24965" t="s">
        <v>1043</v>
      </c>
      <c r="C24965" t="s">
        <v>1022</v>
      </c>
      <c r="D24965" t="s">
        <v>964</v>
      </c>
      <c r="E24965" t="s">
        <v>1014</v>
      </c>
      <c r="F24965" s="86">
        <v>36810.0844794398</v>
      </c>
    </row>
    <row r="24966" spans="1:6">
      <c r="A24966">
        <v>2025</v>
      </c>
      <c r="B24966" t="s">
        <v>1043</v>
      </c>
      <c r="C24966" t="s">
        <v>1022</v>
      </c>
      <c r="D24966" t="s">
        <v>964</v>
      </c>
      <c r="E24966" t="s">
        <v>1014</v>
      </c>
      <c r="F24966" s="86">
        <v>36442.267903391803</v>
      </c>
    </row>
    <row r="24967" spans="1:6">
      <c r="A24967">
        <v>2026</v>
      </c>
      <c r="B24967" t="s">
        <v>1043</v>
      </c>
      <c r="C24967" t="s">
        <v>1022</v>
      </c>
      <c r="D24967" t="s">
        <v>964</v>
      </c>
      <c r="E24967" t="s">
        <v>1014</v>
      </c>
      <c r="F24967" s="86">
        <v>36277.526491403703</v>
      </c>
    </row>
    <row r="24968" spans="1:6">
      <c r="A24968">
        <v>2027</v>
      </c>
      <c r="B24968" t="s">
        <v>1043</v>
      </c>
      <c r="C24968" t="s">
        <v>1022</v>
      </c>
      <c r="D24968" t="s">
        <v>964</v>
      </c>
      <c r="E24968" t="s">
        <v>1014</v>
      </c>
      <c r="F24968" s="86">
        <v>36260.134726485303</v>
      </c>
    </row>
    <row r="24969" spans="1:6">
      <c r="A24969">
        <v>2028</v>
      </c>
      <c r="B24969" t="s">
        <v>1043</v>
      </c>
      <c r="C24969" t="s">
        <v>1022</v>
      </c>
      <c r="D24969" t="s">
        <v>964</v>
      </c>
      <c r="E24969" t="s">
        <v>1014</v>
      </c>
      <c r="F24969" s="86">
        <v>36340.511610789203</v>
      </c>
    </row>
    <row r="24970" spans="1:6">
      <c r="A24970">
        <v>2029</v>
      </c>
      <c r="B24970" t="s">
        <v>1043</v>
      </c>
      <c r="C24970" t="s">
        <v>1022</v>
      </c>
      <c r="D24970" t="s">
        <v>964</v>
      </c>
      <c r="E24970" t="s">
        <v>1014</v>
      </c>
      <c r="F24970" s="86">
        <v>36480.769458735602</v>
      </c>
    </row>
    <row r="24971" spans="1:6">
      <c r="A24971">
        <v>2030</v>
      </c>
      <c r="B24971" t="s">
        <v>1043</v>
      </c>
      <c r="C24971" t="s">
        <v>1022</v>
      </c>
      <c r="D24971" t="s">
        <v>964</v>
      </c>
      <c r="E24971" t="s">
        <v>1014</v>
      </c>
      <c r="F24971" s="86">
        <v>36668.647281186997</v>
      </c>
    </row>
    <row r="24972" spans="1:6">
      <c r="A24972">
        <v>2031</v>
      </c>
      <c r="B24972" t="s">
        <v>1043</v>
      </c>
      <c r="C24972" t="s">
        <v>1022</v>
      </c>
      <c r="D24972" t="s">
        <v>964</v>
      </c>
      <c r="E24972" t="s">
        <v>1014</v>
      </c>
      <c r="F24972" s="86">
        <v>36889.185890263303</v>
      </c>
    </row>
    <row r="24973" spans="1:6">
      <c r="A24973">
        <v>2032</v>
      </c>
      <c r="B24973" t="s">
        <v>1043</v>
      </c>
      <c r="C24973" t="s">
        <v>1022</v>
      </c>
      <c r="D24973" t="s">
        <v>964</v>
      </c>
      <c r="E24973" t="s">
        <v>1014</v>
      </c>
      <c r="F24973" s="86">
        <v>37122.561703836</v>
      </c>
    </row>
    <row r="24974" spans="1:6">
      <c r="A24974">
        <v>2033</v>
      </c>
      <c r="B24974" t="s">
        <v>1043</v>
      </c>
      <c r="C24974" t="s">
        <v>1022</v>
      </c>
      <c r="D24974" t="s">
        <v>964</v>
      </c>
      <c r="E24974" t="s">
        <v>1014</v>
      </c>
      <c r="F24974" s="86">
        <v>37363.146446969498</v>
      </c>
    </row>
    <row r="24975" spans="1:6">
      <c r="A24975">
        <v>2034</v>
      </c>
      <c r="B24975" t="s">
        <v>1043</v>
      </c>
      <c r="C24975" t="s">
        <v>1022</v>
      </c>
      <c r="D24975" t="s">
        <v>964</v>
      </c>
      <c r="E24975" t="s">
        <v>1014</v>
      </c>
      <c r="F24975" s="86">
        <v>37621.521052866199</v>
      </c>
    </row>
    <row r="24976" spans="1:6">
      <c r="A24976">
        <v>2035</v>
      </c>
      <c r="B24976" t="s">
        <v>1043</v>
      </c>
      <c r="C24976" t="s">
        <v>1022</v>
      </c>
      <c r="D24976" t="s">
        <v>964</v>
      </c>
      <c r="E24976" t="s">
        <v>1014</v>
      </c>
      <c r="F24976" s="86">
        <v>37897.855572679997</v>
      </c>
    </row>
    <row r="24977" spans="1:6">
      <c r="A24977">
        <v>2036</v>
      </c>
      <c r="B24977" t="s">
        <v>1043</v>
      </c>
      <c r="C24977" t="s">
        <v>1022</v>
      </c>
      <c r="D24977" t="s">
        <v>964</v>
      </c>
      <c r="E24977" t="s">
        <v>1014</v>
      </c>
      <c r="F24977" s="86">
        <v>38187.714118587799</v>
      </c>
    </row>
    <row r="24978" spans="1:6">
      <c r="A24978">
        <v>2037</v>
      </c>
      <c r="B24978" t="s">
        <v>1043</v>
      </c>
      <c r="C24978" t="s">
        <v>1022</v>
      </c>
      <c r="D24978" t="s">
        <v>964</v>
      </c>
      <c r="E24978" t="s">
        <v>1014</v>
      </c>
      <c r="F24978" s="86">
        <v>38481.552864693302</v>
      </c>
    </row>
    <row r="24979" spans="1:6">
      <c r="A24979">
        <v>2038</v>
      </c>
      <c r="B24979" t="s">
        <v>1043</v>
      </c>
      <c r="C24979" t="s">
        <v>1022</v>
      </c>
      <c r="D24979" t="s">
        <v>964</v>
      </c>
      <c r="E24979" t="s">
        <v>1014</v>
      </c>
      <c r="F24979" s="86">
        <v>38778.029826031699</v>
      </c>
    </row>
    <row r="24980" spans="1:6">
      <c r="A24980">
        <v>2039</v>
      </c>
      <c r="B24980" t="s">
        <v>1043</v>
      </c>
      <c r="C24980" t="s">
        <v>1022</v>
      </c>
      <c r="D24980" t="s">
        <v>964</v>
      </c>
      <c r="E24980" t="s">
        <v>1014</v>
      </c>
      <c r="F24980" s="86">
        <v>39073.610389707399</v>
      </c>
    </row>
    <row r="24981" spans="1:6">
      <c r="A24981">
        <v>2040</v>
      </c>
      <c r="B24981" t="s">
        <v>1043</v>
      </c>
      <c r="C24981" t="s">
        <v>1022</v>
      </c>
      <c r="D24981" t="s">
        <v>964</v>
      </c>
      <c r="E24981" t="s">
        <v>1014</v>
      </c>
      <c r="F24981" s="86">
        <v>39367.189898217599</v>
      </c>
    </row>
    <row r="24982" spans="1:6">
      <c r="A24982">
        <v>2041</v>
      </c>
      <c r="B24982" t="s">
        <v>1043</v>
      </c>
      <c r="C24982" t="s">
        <v>1022</v>
      </c>
      <c r="D24982" t="s">
        <v>964</v>
      </c>
      <c r="E24982" t="s">
        <v>1014</v>
      </c>
      <c r="F24982" s="86">
        <v>39629.499665409399</v>
      </c>
    </row>
    <row r="24983" spans="1:6">
      <c r="A24983">
        <v>2042</v>
      </c>
      <c r="B24983" t="s">
        <v>1043</v>
      </c>
      <c r="C24983" t="s">
        <v>1022</v>
      </c>
      <c r="D24983" t="s">
        <v>964</v>
      </c>
      <c r="E24983" t="s">
        <v>1014</v>
      </c>
      <c r="F24983" s="86">
        <v>39892.590216363897</v>
      </c>
    </row>
    <row r="24984" spans="1:6">
      <c r="A24984">
        <v>2043</v>
      </c>
      <c r="B24984" t="s">
        <v>1043</v>
      </c>
      <c r="C24984" t="s">
        <v>1022</v>
      </c>
      <c r="D24984" t="s">
        <v>964</v>
      </c>
      <c r="E24984" t="s">
        <v>1014</v>
      </c>
      <c r="F24984" s="86">
        <v>40158.567509183304</v>
      </c>
    </row>
    <row r="24985" spans="1:6">
      <c r="A24985">
        <v>2044</v>
      </c>
      <c r="B24985" t="s">
        <v>1043</v>
      </c>
      <c r="C24985" t="s">
        <v>1022</v>
      </c>
      <c r="D24985" t="s">
        <v>964</v>
      </c>
      <c r="E24985" t="s">
        <v>1014</v>
      </c>
      <c r="F24985" s="86">
        <v>40428.704153901199</v>
      </c>
    </row>
    <row r="24986" spans="1:6">
      <c r="A24986">
        <v>2045</v>
      </c>
      <c r="B24986" t="s">
        <v>1043</v>
      </c>
      <c r="C24986" t="s">
        <v>1022</v>
      </c>
      <c r="D24986" t="s">
        <v>964</v>
      </c>
      <c r="E24986" t="s">
        <v>1014</v>
      </c>
      <c r="F24986" s="86">
        <v>40703.302337631503</v>
      </c>
    </row>
    <row r="24987" spans="1:6">
      <c r="A24987">
        <v>2046</v>
      </c>
      <c r="B24987" t="s">
        <v>1043</v>
      </c>
      <c r="C24987" t="s">
        <v>1022</v>
      </c>
      <c r="D24987" t="s">
        <v>964</v>
      </c>
      <c r="E24987" t="s">
        <v>1014</v>
      </c>
      <c r="F24987" s="86">
        <v>40981.528919864199</v>
      </c>
    </row>
    <row r="24988" spans="1:6">
      <c r="A24988">
        <v>2047</v>
      </c>
      <c r="B24988" t="s">
        <v>1043</v>
      </c>
      <c r="C24988" t="s">
        <v>1022</v>
      </c>
      <c r="D24988" t="s">
        <v>964</v>
      </c>
      <c r="E24988" t="s">
        <v>1014</v>
      </c>
      <c r="F24988" s="86">
        <v>41263.223617723197</v>
      </c>
    </row>
    <row r="24989" spans="1:6">
      <c r="A24989">
        <v>2048</v>
      </c>
      <c r="B24989" t="s">
        <v>1043</v>
      </c>
      <c r="C24989" t="s">
        <v>1022</v>
      </c>
      <c r="D24989" t="s">
        <v>964</v>
      </c>
      <c r="E24989" t="s">
        <v>1014</v>
      </c>
      <c r="F24989" s="86">
        <v>41547.185106096702</v>
      </c>
    </row>
    <row r="24990" spans="1:6">
      <c r="A24990">
        <v>2049</v>
      </c>
      <c r="B24990" t="s">
        <v>1043</v>
      </c>
      <c r="C24990" t="s">
        <v>1022</v>
      </c>
      <c r="D24990" t="s">
        <v>964</v>
      </c>
      <c r="E24990" t="s">
        <v>1014</v>
      </c>
      <c r="F24990" s="86">
        <v>41834.077314657799</v>
      </c>
    </row>
    <row r="24991" spans="1:6">
      <c r="A24991">
        <v>2050</v>
      </c>
      <c r="B24991" t="s">
        <v>1043</v>
      </c>
      <c r="C24991" t="s">
        <v>1022</v>
      </c>
      <c r="D24991" t="s">
        <v>964</v>
      </c>
      <c r="E24991" t="s">
        <v>1014</v>
      </c>
      <c r="F24991" s="86">
        <v>42124.870384223497</v>
      </c>
    </row>
    <row r="24992" spans="1:6">
      <c r="A24992">
        <v>2017</v>
      </c>
      <c r="B24992" t="s">
        <v>1044</v>
      </c>
      <c r="C24992" t="s">
        <v>1022</v>
      </c>
      <c r="D24992" t="s">
        <v>964</v>
      </c>
      <c r="E24992" t="s">
        <v>1014</v>
      </c>
      <c r="F24992" s="86">
        <v>8992009.8017021399</v>
      </c>
    </row>
    <row r="24993" spans="1:6">
      <c r="A24993">
        <v>2018</v>
      </c>
      <c r="B24993" t="s">
        <v>1044</v>
      </c>
      <c r="C24993" t="s">
        <v>1022</v>
      </c>
      <c r="D24993" t="s">
        <v>964</v>
      </c>
      <c r="E24993" t="s">
        <v>1014</v>
      </c>
      <c r="F24993" s="86">
        <v>8498110.7700314894</v>
      </c>
    </row>
    <row r="24994" spans="1:6">
      <c r="A24994">
        <v>2019</v>
      </c>
      <c r="B24994" t="s">
        <v>1044</v>
      </c>
      <c r="C24994" t="s">
        <v>1022</v>
      </c>
      <c r="D24994" t="s">
        <v>964</v>
      </c>
      <c r="E24994" t="s">
        <v>1014</v>
      </c>
      <c r="F24994" s="86">
        <v>8061095.26150495</v>
      </c>
    </row>
    <row r="24995" spans="1:6">
      <c r="A24995">
        <v>2020</v>
      </c>
      <c r="B24995" t="s">
        <v>1044</v>
      </c>
      <c r="C24995" t="s">
        <v>1022</v>
      </c>
      <c r="D24995" t="s">
        <v>964</v>
      </c>
      <c r="E24995" t="s">
        <v>1014</v>
      </c>
      <c r="F24995" s="86">
        <v>7682395.94300777</v>
      </c>
    </row>
    <row r="24996" spans="1:6">
      <c r="A24996">
        <v>2021</v>
      </c>
      <c r="B24996" t="s">
        <v>1044</v>
      </c>
      <c r="C24996" t="s">
        <v>1022</v>
      </c>
      <c r="D24996" t="s">
        <v>964</v>
      </c>
      <c r="E24996" t="s">
        <v>1014</v>
      </c>
      <c r="F24996" s="86">
        <v>7379761.7766724303</v>
      </c>
    </row>
    <row r="24997" spans="1:6">
      <c r="A24997">
        <v>2022</v>
      </c>
      <c r="B24997" t="s">
        <v>1044</v>
      </c>
      <c r="C24997" t="s">
        <v>1022</v>
      </c>
      <c r="D24997" t="s">
        <v>964</v>
      </c>
      <c r="E24997" t="s">
        <v>1014</v>
      </c>
      <c r="F24997" s="86">
        <v>7145873.6727273297</v>
      </c>
    </row>
    <row r="24998" spans="1:6">
      <c r="A24998">
        <v>2023</v>
      </c>
      <c r="B24998" t="s">
        <v>1044</v>
      </c>
      <c r="C24998" t="s">
        <v>1022</v>
      </c>
      <c r="D24998" t="s">
        <v>964</v>
      </c>
      <c r="E24998" t="s">
        <v>1014</v>
      </c>
      <c r="F24998" s="86">
        <v>6974672.0017083297</v>
      </c>
    </row>
    <row r="24999" spans="1:6">
      <c r="A24999">
        <v>2024</v>
      </c>
      <c r="B24999" t="s">
        <v>1044</v>
      </c>
      <c r="C24999" t="s">
        <v>1022</v>
      </c>
      <c r="D24999" t="s">
        <v>964</v>
      </c>
      <c r="E24999" t="s">
        <v>1014</v>
      </c>
      <c r="F24999" s="86">
        <v>6857912.32184528</v>
      </c>
    </row>
    <row r="25000" spans="1:6">
      <c r="A25000">
        <v>2025</v>
      </c>
      <c r="B25000" t="s">
        <v>1044</v>
      </c>
      <c r="C25000" t="s">
        <v>1022</v>
      </c>
      <c r="D25000" t="s">
        <v>964</v>
      </c>
      <c r="E25000" t="s">
        <v>1014</v>
      </c>
      <c r="F25000" s="86">
        <v>6787480.53791882</v>
      </c>
    </row>
    <row r="25001" spans="1:6">
      <c r="A25001">
        <v>2026</v>
      </c>
      <c r="B25001" t="s">
        <v>1044</v>
      </c>
      <c r="C25001" t="s">
        <v>1022</v>
      </c>
      <c r="D25001" t="s">
        <v>964</v>
      </c>
      <c r="E25001" t="s">
        <v>1014</v>
      </c>
      <c r="F25001" s="86">
        <v>6755921.5880572796</v>
      </c>
    </row>
    <row r="25002" spans="1:6">
      <c r="A25002">
        <v>2027</v>
      </c>
      <c r="B25002" t="s">
        <v>1044</v>
      </c>
      <c r="C25002" t="s">
        <v>1022</v>
      </c>
      <c r="D25002" t="s">
        <v>964</v>
      </c>
      <c r="E25002" t="s">
        <v>1014</v>
      </c>
      <c r="F25002" s="86">
        <v>6754013.8614881104</v>
      </c>
    </row>
    <row r="25003" spans="1:6">
      <c r="A25003">
        <v>2028</v>
      </c>
      <c r="B25003" t="s">
        <v>1044</v>
      </c>
      <c r="C25003" t="s">
        <v>1022</v>
      </c>
      <c r="D25003" t="s">
        <v>964</v>
      </c>
      <c r="E25003" t="s">
        <v>1014</v>
      </c>
      <c r="F25003" s="86">
        <v>6772470.9734160304</v>
      </c>
    </row>
    <row r="25004" spans="1:6">
      <c r="A25004">
        <v>2029</v>
      </c>
      <c r="B25004" t="s">
        <v>1044</v>
      </c>
      <c r="C25004" t="s">
        <v>1022</v>
      </c>
      <c r="D25004" t="s">
        <v>964</v>
      </c>
      <c r="E25004" t="s">
        <v>1014</v>
      </c>
      <c r="F25004" s="86">
        <v>6803616.6149274996</v>
      </c>
    </row>
    <row r="25005" spans="1:6">
      <c r="A25005">
        <v>2030</v>
      </c>
      <c r="B25005" t="s">
        <v>1044</v>
      </c>
      <c r="C25005" t="s">
        <v>1022</v>
      </c>
      <c r="D25005" t="s">
        <v>964</v>
      </c>
      <c r="E25005" t="s">
        <v>1014</v>
      </c>
      <c r="F25005" s="86">
        <v>6844166.3729966804</v>
      </c>
    </row>
    <row r="25006" spans="1:6">
      <c r="A25006">
        <v>2031</v>
      </c>
      <c r="B25006" t="s">
        <v>1044</v>
      </c>
      <c r="C25006" t="s">
        <v>1022</v>
      </c>
      <c r="D25006" t="s">
        <v>964</v>
      </c>
      <c r="E25006" t="s">
        <v>1014</v>
      </c>
      <c r="F25006" s="86">
        <v>6890796.9002992101</v>
      </c>
    </row>
    <row r="25007" spans="1:6">
      <c r="A25007">
        <v>2032</v>
      </c>
      <c r="B25007" t="s">
        <v>1044</v>
      </c>
      <c r="C25007" t="s">
        <v>1022</v>
      </c>
      <c r="D25007" t="s">
        <v>964</v>
      </c>
      <c r="E25007" t="s">
        <v>1014</v>
      </c>
      <c r="F25007" s="86">
        <v>6939623.4225820201</v>
      </c>
    </row>
    <row r="25008" spans="1:6">
      <c r="A25008">
        <v>2033</v>
      </c>
      <c r="B25008" t="s">
        <v>1044</v>
      </c>
      <c r="C25008" t="s">
        <v>1022</v>
      </c>
      <c r="D25008" t="s">
        <v>964</v>
      </c>
      <c r="E25008" t="s">
        <v>1014</v>
      </c>
      <c r="F25008" s="86">
        <v>6989009.5167189203</v>
      </c>
    </row>
    <row r="25009" spans="1:6">
      <c r="A25009">
        <v>2034</v>
      </c>
      <c r="B25009" t="s">
        <v>1044</v>
      </c>
      <c r="C25009" t="s">
        <v>1022</v>
      </c>
      <c r="D25009" t="s">
        <v>964</v>
      </c>
      <c r="E25009" t="s">
        <v>1014</v>
      </c>
      <c r="F25009" s="86">
        <v>7040293.2612608699</v>
      </c>
    </row>
    <row r="25010" spans="1:6">
      <c r="A25010">
        <v>2035</v>
      </c>
      <c r="B25010" t="s">
        <v>1044</v>
      </c>
      <c r="C25010" t="s">
        <v>1022</v>
      </c>
      <c r="D25010" t="s">
        <v>964</v>
      </c>
      <c r="E25010" t="s">
        <v>1014</v>
      </c>
      <c r="F25010" s="86">
        <v>7093263.3083924204</v>
      </c>
    </row>
    <row r="25011" spans="1:6">
      <c r="A25011">
        <v>2036</v>
      </c>
      <c r="B25011" t="s">
        <v>1044</v>
      </c>
      <c r="C25011" t="s">
        <v>1022</v>
      </c>
      <c r="D25011" t="s">
        <v>964</v>
      </c>
      <c r="E25011" t="s">
        <v>1014</v>
      </c>
      <c r="F25011" s="86">
        <v>7147133.7152101602</v>
      </c>
    </row>
    <row r="25012" spans="1:6">
      <c r="A25012">
        <v>2037</v>
      </c>
      <c r="B25012" t="s">
        <v>1044</v>
      </c>
      <c r="C25012" t="s">
        <v>1022</v>
      </c>
      <c r="D25012" t="s">
        <v>964</v>
      </c>
      <c r="E25012" t="s">
        <v>1014</v>
      </c>
      <c r="F25012" s="86">
        <v>7201053.7889430104</v>
      </c>
    </row>
    <row r="25013" spans="1:6">
      <c r="A25013">
        <v>2038</v>
      </c>
      <c r="B25013" t="s">
        <v>1044</v>
      </c>
      <c r="C25013" t="s">
        <v>1022</v>
      </c>
      <c r="D25013" t="s">
        <v>964</v>
      </c>
      <c r="E25013" t="s">
        <v>1014</v>
      </c>
      <c r="F25013" s="86">
        <v>7255387.4875829499</v>
      </c>
    </row>
    <row r="25014" spans="1:6">
      <c r="A25014">
        <v>2039</v>
      </c>
      <c r="B25014" t="s">
        <v>1044</v>
      </c>
      <c r="C25014" t="s">
        <v>1022</v>
      </c>
      <c r="D25014" t="s">
        <v>964</v>
      </c>
      <c r="E25014" t="s">
        <v>1014</v>
      </c>
      <c r="F25014" s="86">
        <v>7309985.7949556699</v>
      </c>
    </row>
    <row r="25015" spans="1:6">
      <c r="A25015">
        <v>2040</v>
      </c>
      <c r="B25015" t="s">
        <v>1044</v>
      </c>
      <c r="C25015" t="s">
        <v>1022</v>
      </c>
      <c r="D25015" t="s">
        <v>964</v>
      </c>
      <c r="E25015" t="s">
        <v>1014</v>
      </c>
      <c r="F25015" s="86">
        <v>7364768.52112858</v>
      </c>
    </row>
    <row r="25016" spans="1:6">
      <c r="A25016">
        <v>2041</v>
      </c>
      <c r="B25016" t="s">
        <v>1044</v>
      </c>
      <c r="C25016" t="s">
        <v>1022</v>
      </c>
      <c r="D25016" t="s">
        <v>964</v>
      </c>
      <c r="E25016" t="s">
        <v>1014</v>
      </c>
      <c r="F25016" s="86">
        <v>7358416.4241152601</v>
      </c>
    </row>
    <row r="25017" spans="1:6">
      <c r="A25017">
        <v>2042</v>
      </c>
      <c r="B25017" t="s">
        <v>1044</v>
      </c>
      <c r="C25017" t="s">
        <v>1022</v>
      </c>
      <c r="D25017" t="s">
        <v>964</v>
      </c>
      <c r="E25017" t="s">
        <v>1014</v>
      </c>
      <c r="F25017" s="86">
        <v>7352250.5153160403</v>
      </c>
    </row>
    <row r="25018" spans="1:6">
      <c r="A25018">
        <v>2043</v>
      </c>
      <c r="B25018" t="s">
        <v>1044</v>
      </c>
      <c r="C25018" t="s">
        <v>1022</v>
      </c>
      <c r="D25018" t="s">
        <v>964</v>
      </c>
      <c r="E25018" t="s">
        <v>1014</v>
      </c>
      <c r="F25018" s="86">
        <v>7346397.4871745603</v>
      </c>
    </row>
    <row r="25019" spans="1:6">
      <c r="A25019">
        <v>2044</v>
      </c>
      <c r="B25019" t="s">
        <v>1044</v>
      </c>
      <c r="C25019" t="s">
        <v>1022</v>
      </c>
      <c r="D25019" t="s">
        <v>964</v>
      </c>
      <c r="E25019" t="s">
        <v>1014</v>
      </c>
      <c r="F25019" s="86">
        <v>7340925.7151055597</v>
      </c>
    </row>
    <row r="25020" spans="1:6">
      <c r="A25020">
        <v>2045</v>
      </c>
      <c r="B25020" t="s">
        <v>1044</v>
      </c>
      <c r="C25020" t="s">
        <v>1022</v>
      </c>
      <c r="D25020" t="s">
        <v>964</v>
      </c>
      <c r="E25020" t="s">
        <v>1014</v>
      </c>
      <c r="F25020" s="86">
        <v>7335838.6751492303</v>
      </c>
    </row>
    <row r="25021" spans="1:6">
      <c r="A25021">
        <v>2046</v>
      </c>
      <c r="B25021" t="s">
        <v>1044</v>
      </c>
      <c r="C25021" t="s">
        <v>1022</v>
      </c>
      <c r="D25021" t="s">
        <v>964</v>
      </c>
      <c r="E25021" t="s">
        <v>1014</v>
      </c>
      <c r="F25021" s="86">
        <v>7331048.4722720897</v>
      </c>
    </row>
    <row r="25022" spans="1:6">
      <c r="A25022">
        <v>2047</v>
      </c>
      <c r="B25022" t="s">
        <v>1044</v>
      </c>
      <c r="C25022" t="s">
        <v>1022</v>
      </c>
      <c r="D25022" t="s">
        <v>964</v>
      </c>
      <c r="E25022" t="s">
        <v>1014</v>
      </c>
      <c r="F25022" s="86">
        <v>7326604.4266809803</v>
      </c>
    </row>
    <row r="25023" spans="1:6">
      <c r="A25023">
        <v>2048</v>
      </c>
      <c r="B25023" t="s">
        <v>1044</v>
      </c>
      <c r="C25023" t="s">
        <v>1022</v>
      </c>
      <c r="D25023" t="s">
        <v>964</v>
      </c>
      <c r="E25023" t="s">
        <v>1014</v>
      </c>
      <c r="F25023" s="86">
        <v>7322456.1364452904</v>
      </c>
    </row>
    <row r="25024" spans="1:6">
      <c r="A25024">
        <v>2049</v>
      </c>
      <c r="B25024" t="s">
        <v>1044</v>
      </c>
      <c r="C25024" t="s">
        <v>1022</v>
      </c>
      <c r="D25024" t="s">
        <v>964</v>
      </c>
      <c r="E25024" t="s">
        <v>1014</v>
      </c>
      <c r="F25024" s="86">
        <v>7318650.10287691</v>
      </c>
    </row>
    <row r="25025" spans="1:6">
      <c r="A25025">
        <v>2050</v>
      </c>
      <c r="B25025" t="s">
        <v>1044</v>
      </c>
      <c r="C25025" t="s">
        <v>1022</v>
      </c>
      <c r="D25025" t="s">
        <v>964</v>
      </c>
      <c r="E25025" t="s">
        <v>1014</v>
      </c>
      <c r="F25025" s="86">
        <v>7315224.1333274804</v>
      </c>
    </row>
    <row r="25026" spans="1:6">
      <c r="A25026">
        <v>2017</v>
      </c>
      <c r="B25026" t="s">
        <v>1045</v>
      </c>
      <c r="C25026" t="s">
        <v>1022</v>
      </c>
      <c r="D25026" t="s">
        <v>964</v>
      </c>
      <c r="E25026" t="s">
        <v>1014</v>
      </c>
      <c r="F25026" s="86">
        <v>4273.4730526245603</v>
      </c>
    </row>
    <row r="25027" spans="1:6">
      <c r="A25027">
        <v>2018</v>
      </c>
      <c r="B25027" t="s">
        <v>1045</v>
      </c>
      <c r="C25027" t="s">
        <v>1022</v>
      </c>
      <c r="D25027" t="s">
        <v>964</v>
      </c>
      <c r="E25027" t="s">
        <v>1014</v>
      </c>
      <c r="F25027" s="86">
        <v>4048.1233914511699</v>
      </c>
    </row>
    <row r="25028" spans="1:6">
      <c r="A25028">
        <v>2019</v>
      </c>
      <c r="B25028" t="s">
        <v>1045</v>
      </c>
      <c r="C25028" t="s">
        <v>1022</v>
      </c>
      <c r="D25028" t="s">
        <v>964</v>
      </c>
      <c r="E25028" t="s">
        <v>1014</v>
      </c>
      <c r="F25028" s="86">
        <v>3837.91191186473</v>
      </c>
    </row>
    <row r="25029" spans="1:6">
      <c r="A25029">
        <v>2020</v>
      </c>
      <c r="B25029" t="s">
        <v>1045</v>
      </c>
      <c r="C25029" t="s">
        <v>1022</v>
      </c>
      <c r="D25029" t="s">
        <v>964</v>
      </c>
      <c r="E25029" t="s">
        <v>1014</v>
      </c>
      <c r="F25029" s="86">
        <v>3643.3506504758602</v>
      </c>
    </row>
    <row r="25030" spans="1:6">
      <c r="A25030">
        <v>2021</v>
      </c>
      <c r="B25030" t="s">
        <v>1045</v>
      </c>
      <c r="C25030" t="s">
        <v>1022</v>
      </c>
      <c r="D25030" t="s">
        <v>964</v>
      </c>
      <c r="E25030" t="s">
        <v>1014</v>
      </c>
      <c r="F25030" s="86">
        <v>3473.9322144592602</v>
      </c>
    </row>
    <row r="25031" spans="1:6">
      <c r="A25031">
        <v>2022</v>
      </c>
      <c r="B25031" t="s">
        <v>1045</v>
      </c>
      <c r="C25031" t="s">
        <v>1022</v>
      </c>
      <c r="D25031" t="s">
        <v>964</v>
      </c>
      <c r="E25031" t="s">
        <v>1014</v>
      </c>
      <c r="F25031" s="86">
        <v>3328.7128977268499</v>
      </c>
    </row>
    <row r="25032" spans="1:6">
      <c r="A25032">
        <v>2023</v>
      </c>
      <c r="B25032" t="s">
        <v>1045</v>
      </c>
      <c r="C25032" t="s">
        <v>1022</v>
      </c>
      <c r="D25032" t="s">
        <v>964</v>
      </c>
      <c r="E25032" t="s">
        <v>1014</v>
      </c>
      <c r="F25032" s="86">
        <v>3207.4269525218501</v>
      </c>
    </row>
    <row r="25033" spans="1:6">
      <c r="A25033">
        <v>2024</v>
      </c>
      <c r="B25033" t="s">
        <v>1045</v>
      </c>
      <c r="C25033" t="s">
        <v>1022</v>
      </c>
      <c r="D25033" t="s">
        <v>964</v>
      </c>
      <c r="E25033" t="s">
        <v>1014</v>
      </c>
      <c r="F25033" s="86">
        <v>3109.0592268436899</v>
      </c>
    </row>
    <row r="25034" spans="1:6">
      <c r="A25034">
        <v>2025</v>
      </c>
      <c r="B25034" t="s">
        <v>1045</v>
      </c>
      <c r="C25034" t="s">
        <v>1022</v>
      </c>
      <c r="D25034" t="s">
        <v>964</v>
      </c>
      <c r="E25034" t="s">
        <v>1014</v>
      </c>
      <c r="F25034" s="86">
        <v>3032.3191951952199</v>
      </c>
    </row>
    <row r="25035" spans="1:6">
      <c r="A25035">
        <v>2026</v>
      </c>
      <c r="B25035" t="s">
        <v>1045</v>
      </c>
      <c r="C25035" t="s">
        <v>1022</v>
      </c>
      <c r="D25035" t="s">
        <v>964</v>
      </c>
      <c r="E25035" t="s">
        <v>1014</v>
      </c>
      <c r="F25035" s="86">
        <v>2976.0881586686301</v>
      </c>
    </row>
    <row r="25036" spans="1:6">
      <c r="A25036">
        <v>2027</v>
      </c>
      <c r="B25036" t="s">
        <v>1045</v>
      </c>
      <c r="C25036" t="s">
        <v>1022</v>
      </c>
      <c r="D25036" t="s">
        <v>964</v>
      </c>
      <c r="E25036" t="s">
        <v>1014</v>
      </c>
      <c r="F25036" s="86">
        <v>2937.6491239718298</v>
      </c>
    </row>
    <row r="25037" spans="1:6">
      <c r="A25037">
        <v>2028</v>
      </c>
      <c r="B25037" t="s">
        <v>1045</v>
      </c>
      <c r="C25037" t="s">
        <v>1022</v>
      </c>
      <c r="D25037" t="s">
        <v>964</v>
      </c>
      <c r="E25037" t="s">
        <v>1014</v>
      </c>
      <c r="F25037" s="86">
        <v>2913.60157575533</v>
      </c>
    </row>
    <row r="25038" spans="1:6">
      <c r="A25038">
        <v>2029</v>
      </c>
      <c r="B25038" t="s">
        <v>1045</v>
      </c>
      <c r="C25038" t="s">
        <v>1022</v>
      </c>
      <c r="D25038" t="s">
        <v>964</v>
      </c>
      <c r="E25038" t="s">
        <v>1014</v>
      </c>
      <c r="F25038" s="86">
        <v>2900.5118186443801</v>
      </c>
    </row>
    <row r="25039" spans="1:6">
      <c r="A25039">
        <v>2030</v>
      </c>
      <c r="B25039" t="s">
        <v>1045</v>
      </c>
      <c r="C25039" t="s">
        <v>1022</v>
      </c>
      <c r="D25039" t="s">
        <v>964</v>
      </c>
      <c r="E25039" t="s">
        <v>1014</v>
      </c>
      <c r="F25039" s="86">
        <v>2896.5086782848198</v>
      </c>
    </row>
    <row r="25040" spans="1:6">
      <c r="A25040">
        <v>2031</v>
      </c>
      <c r="B25040" t="s">
        <v>1045</v>
      </c>
      <c r="C25040" t="s">
        <v>1022</v>
      </c>
      <c r="D25040" t="s">
        <v>964</v>
      </c>
      <c r="E25040" t="s">
        <v>1014</v>
      </c>
      <c r="F25040" s="86">
        <v>2899.4679672366201</v>
      </c>
    </row>
    <row r="25041" spans="1:6">
      <c r="A25041">
        <v>2032</v>
      </c>
      <c r="B25041" t="s">
        <v>1045</v>
      </c>
      <c r="C25041" t="s">
        <v>1022</v>
      </c>
      <c r="D25041" t="s">
        <v>964</v>
      </c>
      <c r="E25041" t="s">
        <v>1014</v>
      </c>
      <c r="F25041" s="86">
        <v>2906.80976603418</v>
      </c>
    </row>
    <row r="25042" spans="1:6">
      <c r="A25042">
        <v>2033</v>
      </c>
      <c r="B25042" t="s">
        <v>1045</v>
      </c>
      <c r="C25042" t="s">
        <v>1022</v>
      </c>
      <c r="D25042" t="s">
        <v>964</v>
      </c>
      <c r="E25042" t="s">
        <v>1014</v>
      </c>
      <c r="F25042" s="86">
        <v>2916.7725115622302</v>
      </c>
    </row>
    <row r="25043" spans="1:6">
      <c r="A25043">
        <v>2034</v>
      </c>
      <c r="B25043" t="s">
        <v>1045</v>
      </c>
      <c r="C25043" t="s">
        <v>1022</v>
      </c>
      <c r="D25043" t="s">
        <v>964</v>
      </c>
      <c r="E25043" t="s">
        <v>1014</v>
      </c>
      <c r="F25043" s="86">
        <v>2929.1142446352301</v>
      </c>
    </row>
    <row r="25044" spans="1:6">
      <c r="A25044">
        <v>2035</v>
      </c>
      <c r="B25044" t="s">
        <v>1045</v>
      </c>
      <c r="C25044" t="s">
        <v>1022</v>
      </c>
      <c r="D25044" t="s">
        <v>964</v>
      </c>
      <c r="E25044" t="s">
        <v>1014</v>
      </c>
      <c r="F25044" s="86">
        <v>2943.1498378996898</v>
      </c>
    </row>
    <row r="25045" spans="1:6">
      <c r="A25045">
        <v>2036</v>
      </c>
      <c r="B25045" t="s">
        <v>1045</v>
      </c>
      <c r="C25045" t="s">
        <v>1022</v>
      </c>
      <c r="D25045" t="s">
        <v>964</v>
      </c>
      <c r="E25045" t="s">
        <v>1014</v>
      </c>
      <c r="F25045" s="86">
        <v>2958.1194768553901</v>
      </c>
    </row>
    <row r="25046" spans="1:6">
      <c r="A25046">
        <v>2037</v>
      </c>
      <c r="B25046" t="s">
        <v>1045</v>
      </c>
      <c r="C25046" t="s">
        <v>1022</v>
      </c>
      <c r="D25046" t="s">
        <v>964</v>
      </c>
      <c r="E25046" t="s">
        <v>1014</v>
      </c>
      <c r="F25046" s="86">
        <v>2973.3037567997699</v>
      </c>
    </row>
    <row r="25047" spans="1:6">
      <c r="A25047">
        <v>2038</v>
      </c>
      <c r="B25047" t="s">
        <v>1045</v>
      </c>
      <c r="C25047" t="s">
        <v>1022</v>
      </c>
      <c r="D25047" t="s">
        <v>964</v>
      </c>
      <c r="E25047" t="s">
        <v>1014</v>
      </c>
      <c r="F25047" s="86">
        <v>2988.6615035263198</v>
      </c>
    </row>
    <row r="25048" spans="1:6">
      <c r="A25048">
        <v>2039</v>
      </c>
      <c r="B25048" t="s">
        <v>1045</v>
      </c>
      <c r="C25048" t="s">
        <v>1022</v>
      </c>
      <c r="D25048" t="s">
        <v>964</v>
      </c>
      <c r="E25048" t="s">
        <v>1014</v>
      </c>
      <c r="F25048" s="86">
        <v>3004.1025068471999</v>
      </c>
    </row>
    <row r="25049" spans="1:6">
      <c r="A25049">
        <v>2040</v>
      </c>
      <c r="B25049" t="s">
        <v>1045</v>
      </c>
      <c r="C25049" t="s">
        <v>1022</v>
      </c>
      <c r="D25049" t="s">
        <v>964</v>
      </c>
      <c r="E25049" t="s">
        <v>1014</v>
      </c>
      <c r="F25049" s="86">
        <v>3019.5298703707699</v>
      </c>
    </row>
    <row r="25050" spans="1:6">
      <c r="A25050">
        <v>2041</v>
      </c>
      <c r="B25050" t="s">
        <v>1045</v>
      </c>
      <c r="C25050" t="s">
        <v>1022</v>
      </c>
      <c r="D25050" t="s">
        <v>964</v>
      </c>
      <c r="E25050" t="s">
        <v>1014</v>
      </c>
      <c r="F25050" s="86">
        <v>3009.2690969832302</v>
      </c>
    </row>
    <row r="25051" spans="1:6">
      <c r="A25051">
        <v>2042</v>
      </c>
      <c r="B25051" t="s">
        <v>1045</v>
      </c>
      <c r="C25051" t="s">
        <v>1022</v>
      </c>
      <c r="D25051" t="s">
        <v>964</v>
      </c>
      <c r="E25051" t="s">
        <v>1014</v>
      </c>
      <c r="F25051" s="86">
        <v>2998.92686321056</v>
      </c>
    </row>
    <row r="25052" spans="1:6">
      <c r="A25052">
        <v>2043</v>
      </c>
      <c r="B25052" t="s">
        <v>1045</v>
      </c>
      <c r="C25052" t="s">
        <v>1022</v>
      </c>
      <c r="D25052" t="s">
        <v>964</v>
      </c>
      <c r="E25052" t="s">
        <v>1014</v>
      </c>
      <c r="F25052" s="86">
        <v>2988.5848028304999</v>
      </c>
    </row>
    <row r="25053" spans="1:6">
      <c r="A25053">
        <v>2044</v>
      </c>
      <c r="B25053" t="s">
        <v>1045</v>
      </c>
      <c r="C25053" t="s">
        <v>1022</v>
      </c>
      <c r="D25053" t="s">
        <v>964</v>
      </c>
      <c r="E25053" t="s">
        <v>1014</v>
      </c>
      <c r="F25053" s="86">
        <v>2978.3110387398301</v>
      </c>
    </row>
    <row r="25054" spans="1:6">
      <c r="A25054">
        <v>2045</v>
      </c>
      <c r="B25054" t="s">
        <v>1045</v>
      </c>
      <c r="C25054" t="s">
        <v>1022</v>
      </c>
      <c r="D25054" t="s">
        <v>964</v>
      </c>
      <c r="E25054" t="s">
        <v>1014</v>
      </c>
      <c r="F25054" s="86">
        <v>2968.1484981753702</v>
      </c>
    </row>
    <row r="25055" spans="1:6">
      <c r="A25055">
        <v>2046</v>
      </c>
      <c r="B25055" t="s">
        <v>1045</v>
      </c>
      <c r="C25055" t="s">
        <v>1022</v>
      </c>
      <c r="D25055" t="s">
        <v>964</v>
      </c>
      <c r="E25055" t="s">
        <v>1014</v>
      </c>
      <c r="F25055" s="86">
        <v>2958.09142037745</v>
      </c>
    </row>
    <row r="25056" spans="1:6">
      <c r="A25056">
        <v>2047</v>
      </c>
      <c r="B25056" t="s">
        <v>1045</v>
      </c>
      <c r="C25056" t="s">
        <v>1022</v>
      </c>
      <c r="D25056" t="s">
        <v>964</v>
      </c>
      <c r="E25056" t="s">
        <v>1014</v>
      </c>
      <c r="F25056" s="86">
        <v>2948.1720268677</v>
      </c>
    </row>
    <row r="25057" spans="1:6">
      <c r="A25057">
        <v>2048</v>
      </c>
      <c r="B25057" t="s">
        <v>1045</v>
      </c>
      <c r="C25057" t="s">
        <v>1022</v>
      </c>
      <c r="D25057" t="s">
        <v>964</v>
      </c>
      <c r="E25057" t="s">
        <v>1014</v>
      </c>
      <c r="F25057" s="86">
        <v>2938.37512295339</v>
      </c>
    </row>
    <row r="25058" spans="1:6">
      <c r="A25058">
        <v>2049</v>
      </c>
      <c r="B25058" t="s">
        <v>1045</v>
      </c>
      <c r="C25058" t="s">
        <v>1022</v>
      </c>
      <c r="D25058" t="s">
        <v>964</v>
      </c>
      <c r="E25058" t="s">
        <v>1014</v>
      </c>
      <c r="F25058" s="86">
        <v>2928.6989761074001</v>
      </c>
    </row>
    <row r="25059" spans="1:6">
      <c r="A25059">
        <v>2050</v>
      </c>
      <c r="B25059" t="s">
        <v>1045</v>
      </c>
      <c r="C25059" t="s">
        <v>1022</v>
      </c>
      <c r="D25059" t="s">
        <v>964</v>
      </c>
      <c r="E25059" t="s">
        <v>1014</v>
      </c>
      <c r="F25059" s="86">
        <v>2919.1350863325501</v>
      </c>
    </row>
    <row r="25060" spans="1:6">
      <c r="A25060">
        <v>2017</v>
      </c>
      <c r="B25060" t="s">
        <v>1046</v>
      </c>
      <c r="C25060" t="s">
        <v>1022</v>
      </c>
      <c r="D25060" t="s">
        <v>964</v>
      </c>
      <c r="E25060" t="s">
        <v>1014</v>
      </c>
      <c r="F25060" s="86">
        <v>5009.35466784868</v>
      </c>
    </row>
    <row r="25061" spans="1:6">
      <c r="A25061">
        <v>2018</v>
      </c>
      <c r="B25061" t="s">
        <v>1046</v>
      </c>
      <c r="C25061" t="s">
        <v>1022</v>
      </c>
      <c r="D25061" t="s">
        <v>964</v>
      </c>
      <c r="E25061" t="s">
        <v>1014</v>
      </c>
      <c r="F25061" s="86">
        <v>5120.4932666606301</v>
      </c>
    </row>
    <row r="25062" spans="1:6">
      <c r="A25062">
        <v>2019</v>
      </c>
      <c r="B25062" t="s">
        <v>1046</v>
      </c>
      <c r="C25062" t="s">
        <v>1022</v>
      </c>
      <c r="D25062" t="s">
        <v>964</v>
      </c>
      <c r="E25062" t="s">
        <v>1014</v>
      </c>
      <c r="F25062" s="86">
        <v>5147.3893897975004</v>
      </c>
    </row>
    <row r="25063" spans="1:6">
      <c r="A25063">
        <v>2020</v>
      </c>
      <c r="B25063" t="s">
        <v>1046</v>
      </c>
      <c r="C25063" t="s">
        <v>1022</v>
      </c>
      <c r="D25063" t="s">
        <v>964</v>
      </c>
      <c r="E25063" t="s">
        <v>1014</v>
      </c>
      <c r="F25063" s="86">
        <v>5084.48521923933</v>
      </c>
    </row>
    <row r="25064" spans="1:6">
      <c r="A25064">
        <v>2021</v>
      </c>
      <c r="B25064" t="s">
        <v>1046</v>
      </c>
      <c r="C25064" t="s">
        <v>1022</v>
      </c>
      <c r="D25064" t="s">
        <v>964</v>
      </c>
      <c r="E25064" t="s">
        <v>1014</v>
      </c>
      <c r="F25064" s="86">
        <v>4945.4907872813401</v>
      </c>
    </row>
    <row r="25065" spans="1:6">
      <c r="A25065">
        <v>2022</v>
      </c>
      <c r="B25065" t="s">
        <v>1046</v>
      </c>
      <c r="C25065" t="s">
        <v>1022</v>
      </c>
      <c r="D25065" t="s">
        <v>964</v>
      </c>
      <c r="E25065" t="s">
        <v>1014</v>
      </c>
      <c r="F25065" s="86">
        <v>4740.7610390514501</v>
      </c>
    </row>
    <row r="25066" spans="1:6">
      <c r="A25066">
        <v>2023</v>
      </c>
      <c r="B25066" t="s">
        <v>1046</v>
      </c>
      <c r="C25066" t="s">
        <v>1022</v>
      </c>
      <c r="D25066" t="s">
        <v>964</v>
      </c>
      <c r="E25066" t="s">
        <v>1014</v>
      </c>
      <c r="F25066" s="86">
        <v>4489.6195507887596</v>
      </c>
    </row>
    <row r="25067" spans="1:6">
      <c r="A25067">
        <v>2024</v>
      </c>
      <c r="B25067" t="s">
        <v>1046</v>
      </c>
      <c r="C25067" t="s">
        <v>1022</v>
      </c>
      <c r="D25067" t="s">
        <v>964</v>
      </c>
      <c r="E25067" t="s">
        <v>1014</v>
      </c>
      <c r="F25067" s="86">
        <v>4215.22962173016</v>
      </c>
    </row>
    <row r="25068" spans="1:6">
      <c r="A25068">
        <v>2025</v>
      </c>
      <c r="B25068" t="s">
        <v>1046</v>
      </c>
      <c r="C25068" t="s">
        <v>1022</v>
      </c>
      <c r="D25068" t="s">
        <v>964</v>
      </c>
      <c r="E25068" t="s">
        <v>1014</v>
      </c>
      <c r="F25068" s="86">
        <v>3941.6431410170198</v>
      </c>
    </row>
    <row r="25069" spans="1:6">
      <c r="A25069">
        <v>2026</v>
      </c>
      <c r="B25069" t="s">
        <v>1046</v>
      </c>
      <c r="C25069" t="s">
        <v>1022</v>
      </c>
      <c r="D25069" t="s">
        <v>964</v>
      </c>
      <c r="E25069" t="s">
        <v>1014</v>
      </c>
      <c r="F25069" s="86">
        <v>3690.58569237552</v>
      </c>
    </row>
    <row r="25070" spans="1:6">
      <c r="A25070">
        <v>2027</v>
      </c>
      <c r="B25070" t="s">
        <v>1046</v>
      </c>
      <c r="C25070" t="s">
        <v>1022</v>
      </c>
      <c r="D25070" t="s">
        <v>964</v>
      </c>
      <c r="E25070" t="s">
        <v>1014</v>
      </c>
      <c r="F25070" s="86">
        <v>3476.5239579219501</v>
      </c>
    </row>
    <row r="25071" spans="1:6">
      <c r="A25071">
        <v>2028</v>
      </c>
      <c r="B25071" t="s">
        <v>1046</v>
      </c>
      <c r="C25071" t="s">
        <v>1022</v>
      </c>
      <c r="D25071" t="s">
        <v>964</v>
      </c>
      <c r="E25071" t="s">
        <v>1014</v>
      </c>
      <c r="F25071" s="86">
        <v>3306.5615875773601</v>
      </c>
    </row>
    <row r="25072" spans="1:6">
      <c r="A25072">
        <v>2029</v>
      </c>
      <c r="B25072" t="s">
        <v>1046</v>
      </c>
      <c r="C25072" t="s">
        <v>1022</v>
      </c>
      <c r="D25072" t="s">
        <v>964</v>
      </c>
      <c r="E25072" t="s">
        <v>1014</v>
      </c>
      <c r="F25072" s="86">
        <v>3181.11887104175</v>
      </c>
    </row>
    <row r="25073" spans="1:6">
      <c r="A25073">
        <v>2030</v>
      </c>
      <c r="B25073" t="s">
        <v>1046</v>
      </c>
      <c r="C25073" t="s">
        <v>1022</v>
      </c>
      <c r="D25073" t="s">
        <v>964</v>
      </c>
      <c r="E25073" t="s">
        <v>1014</v>
      </c>
      <c r="F25073" s="86">
        <v>3096.9522124671898</v>
      </c>
    </row>
    <row r="25074" spans="1:6">
      <c r="A25074">
        <v>2031</v>
      </c>
      <c r="B25074" t="s">
        <v>1046</v>
      </c>
      <c r="C25074" t="s">
        <v>1022</v>
      </c>
      <c r="D25074" t="s">
        <v>964</v>
      </c>
      <c r="E25074" t="s">
        <v>1014</v>
      </c>
      <c r="F25074" s="86">
        <v>3046.8722745356599</v>
      </c>
    </row>
    <row r="25075" spans="1:6">
      <c r="A25075">
        <v>2032</v>
      </c>
      <c r="B25075" t="s">
        <v>1046</v>
      </c>
      <c r="C25075" t="s">
        <v>1022</v>
      </c>
      <c r="D25075" t="s">
        <v>964</v>
      </c>
      <c r="E25075" t="s">
        <v>1014</v>
      </c>
      <c r="F25075" s="86">
        <v>3021.6232974510199</v>
      </c>
    </row>
    <row r="25076" spans="1:6">
      <c r="A25076">
        <v>2033</v>
      </c>
      <c r="B25076" t="s">
        <v>1046</v>
      </c>
      <c r="C25076" t="s">
        <v>1022</v>
      </c>
      <c r="D25076" t="s">
        <v>964</v>
      </c>
      <c r="E25076" t="s">
        <v>1014</v>
      </c>
      <c r="F25076" s="86">
        <v>3012.9894850993201</v>
      </c>
    </row>
    <row r="25077" spans="1:6">
      <c r="A25077">
        <v>2034</v>
      </c>
      <c r="B25077" t="s">
        <v>1046</v>
      </c>
      <c r="C25077" t="s">
        <v>1022</v>
      </c>
      <c r="D25077" t="s">
        <v>964</v>
      </c>
      <c r="E25077" t="s">
        <v>1014</v>
      </c>
      <c r="F25077" s="86">
        <v>3015.51437180025</v>
      </c>
    </row>
    <row r="25078" spans="1:6">
      <c r="A25078">
        <v>2035</v>
      </c>
      <c r="B25078" t="s">
        <v>1046</v>
      </c>
      <c r="C25078" t="s">
        <v>1022</v>
      </c>
      <c r="D25078" t="s">
        <v>964</v>
      </c>
      <c r="E25078" t="s">
        <v>1014</v>
      </c>
      <c r="F25078" s="86">
        <v>3024.7928639524198</v>
      </c>
    </row>
    <row r="25079" spans="1:6">
      <c r="A25079">
        <v>2036</v>
      </c>
      <c r="B25079" t="s">
        <v>1046</v>
      </c>
      <c r="C25079" t="s">
        <v>1022</v>
      </c>
      <c r="D25079" t="s">
        <v>964</v>
      </c>
      <c r="E25079" t="s">
        <v>1014</v>
      </c>
      <c r="F25079" s="86">
        <v>3037.7280607911798</v>
      </c>
    </row>
    <row r="25080" spans="1:6">
      <c r="A25080">
        <v>2037</v>
      </c>
      <c r="B25080" t="s">
        <v>1046</v>
      </c>
      <c r="C25080" t="s">
        <v>1022</v>
      </c>
      <c r="D25080" t="s">
        <v>964</v>
      </c>
      <c r="E25080" t="s">
        <v>1014</v>
      </c>
      <c r="F25080" s="86">
        <v>3052.1542906075401</v>
      </c>
    </row>
    <row r="25081" spans="1:6">
      <c r="A25081">
        <v>2038</v>
      </c>
      <c r="B25081" t="s">
        <v>1046</v>
      </c>
      <c r="C25081" t="s">
        <v>1022</v>
      </c>
      <c r="D25081" t="s">
        <v>964</v>
      </c>
      <c r="E25081" t="s">
        <v>1014</v>
      </c>
      <c r="F25081" s="86">
        <v>3067.27501460032</v>
      </c>
    </row>
    <row r="25082" spans="1:6">
      <c r="A25082">
        <v>2039</v>
      </c>
      <c r="B25082" t="s">
        <v>1046</v>
      </c>
      <c r="C25082" t="s">
        <v>1022</v>
      </c>
      <c r="D25082" t="s">
        <v>964</v>
      </c>
      <c r="E25082" t="s">
        <v>1014</v>
      </c>
      <c r="F25082" s="86">
        <v>3082.60495318326</v>
      </c>
    </row>
    <row r="25083" spans="1:6">
      <c r="A25083">
        <v>2040</v>
      </c>
      <c r="B25083" t="s">
        <v>1046</v>
      </c>
      <c r="C25083" t="s">
        <v>1022</v>
      </c>
      <c r="D25083" t="s">
        <v>964</v>
      </c>
      <c r="E25083" t="s">
        <v>1014</v>
      </c>
      <c r="F25083" s="86">
        <v>3097.91223728553</v>
      </c>
    </row>
    <row r="25084" spans="1:6">
      <c r="A25084">
        <v>2041</v>
      </c>
      <c r="B25084" t="s">
        <v>1046</v>
      </c>
      <c r="C25084" t="s">
        <v>1022</v>
      </c>
      <c r="D25084" t="s">
        <v>964</v>
      </c>
      <c r="E25084" t="s">
        <v>1014</v>
      </c>
      <c r="F25084" s="86">
        <v>3100.9682173307801</v>
      </c>
    </row>
    <row r="25085" spans="1:6">
      <c r="A25085">
        <v>2042</v>
      </c>
      <c r="B25085" t="s">
        <v>1046</v>
      </c>
      <c r="C25085" t="s">
        <v>1022</v>
      </c>
      <c r="D25085" t="s">
        <v>964</v>
      </c>
      <c r="E25085" t="s">
        <v>1014</v>
      </c>
      <c r="F25085" s="86">
        <v>3103.9955826055202</v>
      </c>
    </row>
    <row r="25086" spans="1:6">
      <c r="A25086">
        <v>2043</v>
      </c>
      <c r="B25086" t="s">
        <v>1046</v>
      </c>
      <c r="C25086" t="s">
        <v>1022</v>
      </c>
      <c r="D25086" t="s">
        <v>964</v>
      </c>
      <c r="E25086" t="s">
        <v>1014</v>
      </c>
      <c r="F25086" s="86">
        <v>3107.07703546118</v>
      </c>
    </row>
    <row r="25087" spans="1:6">
      <c r="A25087">
        <v>2044</v>
      </c>
      <c r="B25087" t="s">
        <v>1046</v>
      </c>
      <c r="C25087" t="s">
        <v>1022</v>
      </c>
      <c r="D25087" t="s">
        <v>964</v>
      </c>
      <c r="E25087" t="s">
        <v>1014</v>
      </c>
      <c r="F25087" s="86">
        <v>3110.2781613900302</v>
      </c>
    </row>
    <row r="25088" spans="1:6">
      <c r="A25088">
        <v>2045</v>
      </c>
      <c r="B25088" t="s">
        <v>1046</v>
      </c>
      <c r="C25088" t="s">
        <v>1022</v>
      </c>
      <c r="D25088" t="s">
        <v>964</v>
      </c>
      <c r="E25088" t="s">
        <v>1014</v>
      </c>
      <c r="F25088" s="86">
        <v>3113.634950184</v>
      </c>
    </row>
    <row r="25089" spans="1:6">
      <c r="A25089">
        <v>2046</v>
      </c>
      <c r="B25089" t="s">
        <v>1046</v>
      </c>
      <c r="C25089" t="s">
        <v>1022</v>
      </c>
      <c r="D25089" t="s">
        <v>964</v>
      </c>
      <c r="E25089" t="s">
        <v>1014</v>
      </c>
      <c r="F25089" s="86">
        <v>3117.1355712314898</v>
      </c>
    </row>
    <row r="25090" spans="1:6">
      <c r="A25090">
        <v>2047</v>
      </c>
      <c r="B25090" t="s">
        <v>1046</v>
      </c>
      <c r="C25090" t="s">
        <v>1022</v>
      </c>
      <c r="D25090" t="s">
        <v>964</v>
      </c>
      <c r="E25090" t="s">
        <v>1014</v>
      </c>
      <c r="F25090" s="86">
        <v>3120.8020559280399</v>
      </c>
    </row>
    <row r="25091" spans="1:6">
      <c r="A25091">
        <v>2048</v>
      </c>
      <c r="B25091" t="s">
        <v>1046</v>
      </c>
      <c r="C25091" t="s">
        <v>1022</v>
      </c>
      <c r="D25091" t="s">
        <v>964</v>
      </c>
      <c r="E25091" t="s">
        <v>1014</v>
      </c>
      <c r="F25091" s="86">
        <v>3124.6132811939501</v>
      </c>
    </row>
    <row r="25092" spans="1:6">
      <c r="A25092">
        <v>2049</v>
      </c>
      <c r="B25092" t="s">
        <v>1046</v>
      </c>
      <c r="C25092" t="s">
        <v>1022</v>
      </c>
      <c r="D25092" t="s">
        <v>964</v>
      </c>
      <c r="E25092" t="s">
        <v>1014</v>
      </c>
      <c r="F25092" s="86">
        <v>3128.58198828282</v>
      </c>
    </row>
    <row r="25093" spans="1:6">
      <c r="A25093">
        <v>2050</v>
      </c>
      <c r="B25093" t="s">
        <v>1046</v>
      </c>
      <c r="C25093" t="s">
        <v>1022</v>
      </c>
      <c r="D25093" t="s">
        <v>964</v>
      </c>
      <c r="E25093" t="s">
        <v>1014</v>
      </c>
      <c r="F25093" s="86">
        <v>3132.7211794077598</v>
      </c>
    </row>
    <row r="25094" spans="1:6">
      <c r="A25094">
        <v>2017</v>
      </c>
      <c r="B25094" t="s">
        <v>1047</v>
      </c>
      <c r="C25094" t="s">
        <v>1022</v>
      </c>
      <c r="D25094" t="s">
        <v>964</v>
      </c>
      <c r="E25094" t="s">
        <v>1014</v>
      </c>
      <c r="F25094" s="86">
        <v>434.61180954116202</v>
      </c>
    </row>
    <row r="25095" spans="1:6">
      <c r="A25095">
        <v>2018</v>
      </c>
      <c r="B25095" t="s">
        <v>1047</v>
      </c>
      <c r="C25095" t="s">
        <v>1022</v>
      </c>
      <c r="D25095" t="s">
        <v>964</v>
      </c>
      <c r="E25095" t="s">
        <v>1014</v>
      </c>
      <c r="F25095" s="86">
        <v>451.11978778682402</v>
      </c>
    </row>
    <row r="25096" spans="1:6">
      <c r="A25096">
        <v>2019</v>
      </c>
      <c r="B25096" t="s">
        <v>1047</v>
      </c>
      <c r="C25096" t="s">
        <v>1022</v>
      </c>
      <c r="D25096" t="s">
        <v>964</v>
      </c>
      <c r="E25096" t="s">
        <v>1014</v>
      </c>
      <c r="F25096" s="86">
        <v>459.628180292129</v>
      </c>
    </row>
    <row r="25097" spans="1:6">
      <c r="A25097">
        <v>2020</v>
      </c>
      <c r="B25097" t="s">
        <v>1047</v>
      </c>
      <c r="C25097" t="s">
        <v>1022</v>
      </c>
      <c r="D25097" t="s">
        <v>964</v>
      </c>
      <c r="E25097" t="s">
        <v>1014</v>
      </c>
      <c r="F25097" s="86">
        <v>458.95860887345498</v>
      </c>
    </row>
    <row r="25098" spans="1:6">
      <c r="A25098">
        <v>2021</v>
      </c>
      <c r="B25098" t="s">
        <v>1047</v>
      </c>
      <c r="C25098" t="s">
        <v>1022</v>
      </c>
      <c r="D25098" t="s">
        <v>964</v>
      </c>
      <c r="E25098" t="s">
        <v>1014</v>
      </c>
      <c r="F25098" s="86">
        <v>449.79960898528299</v>
      </c>
    </row>
    <row r="25099" spans="1:6">
      <c r="A25099">
        <v>2022</v>
      </c>
      <c r="B25099" t="s">
        <v>1047</v>
      </c>
      <c r="C25099" t="s">
        <v>1022</v>
      </c>
      <c r="D25099" t="s">
        <v>964</v>
      </c>
      <c r="E25099" t="s">
        <v>1014</v>
      </c>
      <c r="F25099" s="86">
        <v>432.84485541825899</v>
      </c>
    </row>
    <row r="25100" spans="1:6">
      <c r="A25100">
        <v>2023</v>
      </c>
      <c r="B25100" t="s">
        <v>1047</v>
      </c>
      <c r="C25100" t="s">
        <v>1022</v>
      </c>
      <c r="D25100" t="s">
        <v>964</v>
      </c>
      <c r="E25100" t="s">
        <v>1014</v>
      </c>
      <c r="F25100" s="86">
        <v>409.909730223248</v>
      </c>
    </row>
    <row r="25101" spans="1:6">
      <c r="A25101">
        <v>2024</v>
      </c>
      <c r="B25101" t="s">
        <v>1047</v>
      </c>
      <c r="C25101" t="s">
        <v>1022</v>
      </c>
      <c r="D25101" t="s">
        <v>964</v>
      </c>
      <c r="E25101" t="s">
        <v>1014</v>
      </c>
      <c r="F25101" s="86">
        <v>383.41685812573297</v>
      </c>
    </row>
    <row r="25102" spans="1:6">
      <c r="A25102">
        <v>2025</v>
      </c>
      <c r="B25102" t="s">
        <v>1047</v>
      </c>
      <c r="C25102" t="s">
        <v>1022</v>
      </c>
      <c r="D25102" t="s">
        <v>964</v>
      </c>
      <c r="E25102" t="s">
        <v>1014</v>
      </c>
      <c r="F25102" s="86">
        <v>356.02571698999901</v>
      </c>
    </row>
    <row r="25103" spans="1:6">
      <c r="A25103">
        <v>2026</v>
      </c>
      <c r="B25103" t="s">
        <v>1047</v>
      </c>
      <c r="C25103" t="s">
        <v>1022</v>
      </c>
      <c r="D25103" t="s">
        <v>964</v>
      </c>
      <c r="E25103" t="s">
        <v>1014</v>
      </c>
      <c r="F25103" s="86">
        <v>330.22153934554598</v>
      </c>
    </row>
    <row r="25104" spans="1:6">
      <c r="A25104">
        <v>2027</v>
      </c>
      <c r="B25104" t="s">
        <v>1047</v>
      </c>
      <c r="C25104" t="s">
        <v>1022</v>
      </c>
      <c r="D25104" t="s">
        <v>964</v>
      </c>
      <c r="E25104" t="s">
        <v>1014</v>
      </c>
      <c r="F25104" s="86">
        <v>307.75582840273103</v>
      </c>
    </row>
    <row r="25105" spans="1:6">
      <c r="A25105">
        <v>2028</v>
      </c>
      <c r="B25105" t="s">
        <v>1047</v>
      </c>
      <c r="C25105" t="s">
        <v>1022</v>
      </c>
      <c r="D25105" t="s">
        <v>964</v>
      </c>
      <c r="E25105" t="s">
        <v>1014</v>
      </c>
      <c r="F25105" s="86">
        <v>289.59270203656803</v>
      </c>
    </row>
    <row r="25106" spans="1:6">
      <c r="A25106">
        <v>2029</v>
      </c>
      <c r="B25106" t="s">
        <v>1047</v>
      </c>
      <c r="C25106" t="s">
        <v>1022</v>
      </c>
      <c r="D25106" t="s">
        <v>964</v>
      </c>
      <c r="E25106" t="s">
        <v>1014</v>
      </c>
      <c r="F25106" s="86">
        <v>275.95536092299</v>
      </c>
    </row>
    <row r="25107" spans="1:6">
      <c r="A25107">
        <v>2030</v>
      </c>
      <c r="B25107" t="s">
        <v>1047</v>
      </c>
      <c r="C25107" t="s">
        <v>1022</v>
      </c>
      <c r="D25107" t="s">
        <v>964</v>
      </c>
      <c r="E25107" t="s">
        <v>1014</v>
      </c>
      <c r="F25107" s="86">
        <v>266.59429656546502</v>
      </c>
    </row>
    <row r="25108" spans="1:6">
      <c r="A25108">
        <v>2031</v>
      </c>
      <c r="B25108" t="s">
        <v>1047</v>
      </c>
      <c r="C25108" t="s">
        <v>1022</v>
      </c>
      <c r="D25108" t="s">
        <v>964</v>
      </c>
      <c r="E25108" t="s">
        <v>1014</v>
      </c>
      <c r="F25108" s="86">
        <v>260.79043175793299</v>
      </c>
    </row>
    <row r="25109" spans="1:6">
      <c r="A25109">
        <v>2032</v>
      </c>
      <c r="B25109" t="s">
        <v>1047</v>
      </c>
      <c r="C25109" t="s">
        <v>1022</v>
      </c>
      <c r="D25109" t="s">
        <v>964</v>
      </c>
      <c r="E25109" t="s">
        <v>1014</v>
      </c>
      <c r="F25109" s="86">
        <v>257.58974912891898</v>
      </c>
    </row>
    <row r="25110" spans="1:6">
      <c r="A25110">
        <v>2033</v>
      </c>
      <c r="B25110" t="s">
        <v>1047</v>
      </c>
      <c r="C25110" t="s">
        <v>1022</v>
      </c>
      <c r="D25110" t="s">
        <v>964</v>
      </c>
      <c r="E25110" t="s">
        <v>1014</v>
      </c>
      <c r="F25110" s="86">
        <v>256.14749941418802</v>
      </c>
    </row>
    <row r="25111" spans="1:6">
      <c r="A25111">
        <v>2034</v>
      </c>
      <c r="B25111" t="s">
        <v>1047</v>
      </c>
      <c r="C25111" t="s">
        <v>1022</v>
      </c>
      <c r="D25111" t="s">
        <v>964</v>
      </c>
      <c r="E25111" t="s">
        <v>1014</v>
      </c>
      <c r="F25111" s="86">
        <v>255.88119295510501</v>
      </c>
    </row>
    <row r="25112" spans="1:6">
      <c r="A25112">
        <v>2035</v>
      </c>
      <c r="B25112" t="s">
        <v>1047</v>
      </c>
      <c r="C25112" t="s">
        <v>1022</v>
      </c>
      <c r="D25112" t="s">
        <v>964</v>
      </c>
      <c r="E25112" t="s">
        <v>1014</v>
      </c>
      <c r="F25112" s="86">
        <v>256.32686666555901</v>
      </c>
    </row>
    <row r="25113" spans="1:6">
      <c r="A25113">
        <v>2036</v>
      </c>
      <c r="B25113" t="s">
        <v>1047</v>
      </c>
      <c r="C25113" t="s">
        <v>1022</v>
      </c>
      <c r="D25113" t="s">
        <v>964</v>
      </c>
      <c r="E25113" t="s">
        <v>1014</v>
      </c>
      <c r="F25113" s="86">
        <v>257.16224814031199</v>
      </c>
    </row>
    <row r="25114" spans="1:6">
      <c r="A25114">
        <v>2037</v>
      </c>
      <c r="B25114" t="s">
        <v>1047</v>
      </c>
      <c r="C25114" t="s">
        <v>1022</v>
      </c>
      <c r="D25114" t="s">
        <v>964</v>
      </c>
      <c r="E25114" t="s">
        <v>1014</v>
      </c>
      <c r="F25114" s="86">
        <v>258.162875625011</v>
      </c>
    </row>
    <row r="25115" spans="1:6">
      <c r="A25115">
        <v>2038</v>
      </c>
      <c r="B25115" t="s">
        <v>1047</v>
      </c>
      <c r="C25115" t="s">
        <v>1022</v>
      </c>
      <c r="D25115" t="s">
        <v>964</v>
      </c>
      <c r="E25115" t="s">
        <v>1014</v>
      </c>
      <c r="F25115" s="86">
        <v>259.24037741627598</v>
      </c>
    </row>
    <row r="25116" spans="1:6">
      <c r="A25116">
        <v>2039</v>
      </c>
      <c r="B25116" t="s">
        <v>1047</v>
      </c>
      <c r="C25116" t="s">
        <v>1022</v>
      </c>
      <c r="D25116" t="s">
        <v>964</v>
      </c>
      <c r="E25116" t="s">
        <v>1014</v>
      </c>
      <c r="F25116" s="86">
        <v>260.338409412072</v>
      </c>
    </row>
    <row r="25117" spans="1:6">
      <c r="A25117">
        <v>2040</v>
      </c>
      <c r="B25117" t="s">
        <v>1047</v>
      </c>
      <c r="C25117" t="s">
        <v>1022</v>
      </c>
      <c r="D25117" t="s">
        <v>964</v>
      </c>
      <c r="E25117" t="s">
        <v>1014</v>
      </c>
      <c r="F25117" s="86">
        <v>261.43682190880003</v>
      </c>
    </row>
    <row r="25118" spans="1:6">
      <c r="A25118">
        <v>2041</v>
      </c>
      <c r="B25118" t="s">
        <v>1047</v>
      </c>
      <c r="C25118" t="s">
        <v>1022</v>
      </c>
      <c r="D25118" t="s">
        <v>964</v>
      </c>
      <c r="E25118" t="s">
        <v>1014</v>
      </c>
      <c r="F25118" s="86">
        <v>261.46749555498701</v>
      </c>
    </row>
    <row r="25119" spans="1:6">
      <c r="A25119">
        <v>2042</v>
      </c>
      <c r="B25119" t="s">
        <v>1047</v>
      </c>
      <c r="C25119" t="s">
        <v>1022</v>
      </c>
      <c r="D25119" t="s">
        <v>964</v>
      </c>
      <c r="E25119" t="s">
        <v>1014</v>
      </c>
      <c r="F25119" s="86">
        <v>261.49620392575099</v>
      </c>
    </row>
    <row r="25120" spans="1:6">
      <c r="A25120">
        <v>2043</v>
      </c>
      <c r="B25120" t="s">
        <v>1047</v>
      </c>
      <c r="C25120" t="s">
        <v>1022</v>
      </c>
      <c r="D25120" t="s">
        <v>964</v>
      </c>
      <c r="E25120" t="s">
        <v>1014</v>
      </c>
      <c r="F25120" s="86">
        <v>261.533224534005</v>
      </c>
    </row>
    <row r="25121" spans="1:6">
      <c r="A25121">
        <v>2044</v>
      </c>
      <c r="B25121" t="s">
        <v>1047</v>
      </c>
      <c r="C25121" t="s">
        <v>1022</v>
      </c>
      <c r="D25121" t="s">
        <v>964</v>
      </c>
      <c r="E25121" t="s">
        <v>1014</v>
      </c>
      <c r="F25121" s="86">
        <v>261.58513061656402</v>
      </c>
    </row>
    <row r="25122" spans="1:6">
      <c r="A25122">
        <v>2045</v>
      </c>
      <c r="B25122" t="s">
        <v>1047</v>
      </c>
      <c r="C25122" t="s">
        <v>1022</v>
      </c>
      <c r="D25122" t="s">
        <v>964</v>
      </c>
      <c r="E25122" t="s">
        <v>1014</v>
      </c>
      <c r="F25122" s="86">
        <v>261.65298626721301</v>
      </c>
    </row>
    <row r="25123" spans="1:6">
      <c r="A25123">
        <v>2046</v>
      </c>
      <c r="B25123" t="s">
        <v>1047</v>
      </c>
      <c r="C25123" t="s">
        <v>1022</v>
      </c>
      <c r="D25123" t="s">
        <v>964</v>
      </c>
      <c r="E25123" t="s">
        <v>1014</v>
      </c>
      <c r="F25123" s="86">
        <v>261.73212036969102</v>
      </c>
    </row>
    <row r="25124" spans="1:6">
      <c r="A25124">
        <v>2047</v>
      </c>
      <c r="B25124" t="s">
        <v>1047</v>
      </c>
      <c r="C25124" t="s">
        <v>1022</v>
      </c>
      <c r="D25124" t="s">
        <v>964</v>
      </c>
      <c r="E25124" t="s">
        <v>1014</v>
      </c>
      <c r="F25124" s="86">
        <v>261.82215818768702</v>
      </c>
    </row>
    <row r="25125" spans="1:6">
      <c r="A25125">
        <v>2048</v>
      </c>
      <c r="B25125" t="s">
        <v>1047</v>
      </c>
      <c r="C25125" t="s">
        <v>1022</v>
      </c>
      <c r="D25125" t="s">
        <v>964</v>
      </c>
      <c r="E25125" t="s">
        <v>1014</v>
      </c>
      <c r="F25125" s="86">
        <v>261.91719855472002</v>
      </c>
    </row>
    <row r="25126" spans="1:6">
      <c r="A25126">
        <v>2049</v>
      </c>
      <c r="B25126" t="s">
        <v>1047</v>
      </c>
      <c r="C25126" t="s">
        <v>1022</v>
      </c>
      <c r="D25126" t="s">
        <v>964</v>
      </c>
      <c r="E25126" t="s">
        <v>1014</v>
      </c>
      <c r="F25126" s="86">
        <v>262.01980212087199</v>
      </c>
    </row>
    <row r="25127" spans="1:6">
      <c r="A25127">
        <v>2050</v>
      </c>
      <c r="B25127" t="s">
        <v>1047</v>
      </c>
      <c r="C25127" t="s">
        <v>1022</v>
      </c>
      <c r="D25127" t="s">
        <v>964</v>
      </c>
      <c r="E25127" t="s">
        <v>1014</v>
      </c>
      <c r="F25127" s="86">
        <v>262.13362179250498</v>
      </c>
    </row>
    <row r="25128" spans="1:6">
      <c r="A25128">
        <v>2017</v>
      </c>
      <c r="B25128" t="s">
        <v>1048</v>
      </c>
      <c r="C25128" t="s">
        <v>1022</v>
      </c>
      <c r="D25128" t="s">
        <v>964</v>
      </c>
      <c r="E25128" t="s">
        <v>1014</v>
      </c>
      <c r="F25128" s="86">
        <v>5701.4776312511103</v>
      </c>
    </row>
    <row r="25129" spans="1:6">
      <c r="A25129">
        <v>2018</v>
      </c>
      <c r="B25129" t="s">
        <v>1048</v>
      </c>
      <c r="C25129" t="s">
        <v>1022</v>
      </c>
      <c r="D25129" t="s">
        <v>964</v>
      </c>
      <c r="E25129" t="s">
        <v>1014</v>
      </c>
      <c r="F25129" s="86">
        <v>5827.9636900647101</v>
      </c>
    </row>
    <row r="25130" spans="1:6">
      <c r="A25130">
        <v>2019</v>
      </c>
      <c r="B25130" t="s">
        <v>1048</v>
      </c>
      <c r="C25130" t="s">
        <v>1022</v>
      </c>
      <c r="D25130" t="s">
        <v>964</v>
      </c>
      <c r="E25130" t="s">
        <v>1014</v>
      </c>
      <c r="F25130" s="86">
        <v>5858.5645937724303</v>
      </c>
    </row>
    <row r="25131" spans="1:6">
      <c r="A25131">
        <v>2020</v>
      </c>
      <c r="B25131" t="s">
        <v>1048</v>
      </c>
      <c r="C25131" t="s">
        <v>1022</v>
      </c>
      <c r="D25131" t="s">
        <v>964</v>
      </c>
      <c r="E25131" t="s">
        <v>1014</v>
      </c>
      <c r="F25131" s="86">
        <v>5786.95330328621</v>
      </c>
    </row>
    <row r="25132" spans="1:6">
      <c r="A25132">
        <v>2021</v>
      </c>
      <c r="B25132" t="s">
        <v>1048</v>
      </c>
      <c r="C25132" t="s">
        <v>1022</v>
      </c>
      <c r="D25132" t="s">
        <v>964</v>
      </c>
      <c r="E25132" t="s">
        <v>1014</v>
      </c>
      <c r="F25132" s="86">
        <v>5628.7317742346704</v>
      </c>
    </row>
    <row r="25133" spans="1:6">
      <c r="A25133">
        <v>2022</v>
      </c>
      <c r="B25133" t="s">
        <v>1048</v>
      </c>
      <c r="C25133" t="s">
        <v>1022</v>
      </c>
      <c r="D25133" t="s">
        <v>964</v>
      </c>
      <c r="E25133" t="s">
        <v>1014</v>
      </c>
      <c r="F25133" s="86">
        <v>5395.6826652541404</v>
      </c>
    </row>
    <row r="25134" spans="1:6">
      <c r="A25134">
        <v>2023</v>
      </c>
      <c r="B25134" t="s">
        <v>1048</v>
      </c>
      <c r="C25134" t="s">
        <v>1022</v>
      </c>
      <c r="D25134" t="s">
        <v>964</v>
      </c>
      <c r="E25134" t="s">
        <v>1014</v>
      </c>
      <c r="F25134" s="86">
        <v>5109.79524609297</v>
      </c>
    </row>
    <row r="25135" spans="1:6">
      <c r="A25135">
        <v>2024</v>
      </c>
      <c r="B25135" t="s">
        <v>1048</v>
      </c>
      <c r="C25135" t="s">
        <v>1022</v>
      </c>
      <c r="D25135" t="s">
        <v>964</v>
      </c>
      <c r="E25135" t="s">
        <v>1014</v>
      </c>
      <c r="F25135" s="86">
        <v>4797.4274611622304</v>
      </c>
    </row>
    <row r="25136" spans="1:6">
      <c r="A25136">
        <v>2025</v>
      </c>
      <c r="B25136" t="s">
        <v>1048</v>
      </c>
      <c r="C25136" t="s">
        <v>1022</v>
      </c>
      <c r="D25136" t="s">
        <v>964</v>
      </c>
      <c r="E25136" t="s">
        <v>1014</v>
      </c>
      <c r="F25136" s="86">
        <v>4485.9466172252896</v>
      </c>
    </row>
    <row r="25137" spans="1:6">
      <c r="A25137">
        <v>2026</v>
      </c>
      <c r="B25137" t="s">
        <v>1048</v>
      </c>
      <c r="C25137" t="s">
        <v>1022</v>
      </c>
      <c r="D25137" t="s">
        <v>964</v>
      </c>
      <c r="E25137" t="s">
        <v>1014</v>
      </c>
      <c r="F25137" s="86">
        <v>4200.0699028085801</v>
      </c>
    </row>
    <row r="25138" spans="1:6">
      <c r="A25138">
        <v>2027</v>
      </c>
      <c r="B25138" t="s">
        <v>1048</v>
      </c>
      <c r="C25138" t="s">
        <v>1022</v>
      </c>
      <c r="D25138" t="s">
        <v>964</v>
      </c>
      <c r="E25138" t="s">
        <v>1014</v>
      </c>
      <c r="F25138" s="86">
        <v>3956.2504977479798</v>
      </c>
    </row>
    <row r="25139" spans="1:6">
      <c r="A25139">
        <v>2028</v>
      </c>
      <c r="B25139" t="s">
        <v>1048</v>
      </c>
      <c r="C25139" t="s">
        <v>1022</v>
      </c>
      <c r="D25139" t="s">
        <v>964</v>
      </c>
      <c r="E25139" t="s">
        <v>1014</v>
      </c>
      <c r="F25139" s="86">
        <v>3762.5596104853998</v>
      </c>
    </row>
    <row r="25140" spans="1:6">
      <c r="A25140">
        <v>2029</v>
      </c>
      <c r="B25140" t="s">
        <v>1048</v>
      </c>
      <c r="C25140" t="s">
        <v>1022</v>
      </c>
      <c r="D25140" t="s">
        <v>964</v>
      </c>
      <c r="E25140" t="s">
        <v>1014</v>
      </c>
      <c r="F25140" s="86">
        <v>3619.4607088914499</v>
      </c>
    </row>
    <row r="25141" spans="1:6">
      <c r="A25141">
        <v>2030</v>
      </c>
      <c r="B25141" t="s">
        <v>1048</v>
      </c>
      <c r="C25141" t="s">
        <v>1022</v>
      </c>
      <c r="D25141" t="s">
        <v>964</v>
      </c>
      <c r="E25141" t="s">
        <v>1014</v>
      </c>
      <c r="F25141" s="86">
        <v>3523.2481239017602</v>
      </c>
    </row>
    <row r="25142" spans="1:6">
      <c r="A25142">
        <v>2031</v>
      </c>
      <c r="B25142" t="s">
        <v>1048</v>
      </c>
      <c r="C25142" t="s">
        <v>1022</v>
      </c>
      <c r="D25142" t="s">
        <v>964</v>
      </c>
      <c r="E25142" t="s">
        <v>1014</v>
      </c>
      <c r="F25142" s="86">
        <v>3465.73082538976</v>
      </c>
    </row>
    <row r="25143" spans="1:6">
      <c r="A25143">
        <v>2032</v>
      </c>
      <c r="B25143" t="s">
        <v>1048</v>
      </c>
      <c r="C25143" t="s">
        <v>1022</v>
      </c>
      <c r="D25143" t="s">
        <v>964</v>
      </c>
      <c r="E25143" t="s">
        <v>1014</v>
      </c>
      <c r="F25143" s="86">
        <v>3436.3734296614898</v>
      </c>
    </row>
    <row r="25144" spans="1:6">
      <c r="A25144">
        <v>2033</v>
      </c>
      <c r="B25144" t="s">
        <v>1048</v>
      </c>
      <c r="C25144" t="s">
        <v>1022</v>
      </c>
      <c r="D25144" t="s">
        <v>964</v>
      </c>
      <c r="E25144" t="s">
        <v>1014</v>
      </c>
      <c r="F25144" s="86">
        <v>3425.8292733880799</v>
      </c>
    </row>
    <row r="25145" spans="1:6">
      <c r="A25145">
        <v>2034</v>
      </c>
      <c r="B25145" t="s">
        <v>1048</v>
      </c>
      <c r="C25145" t="s">
        <v>1022</v>
      </c>
      <c r="D25145" t="s">
        <v>964</v>
      </c>
      <c r="E25145" t="s">
        <v>1014</v>
      </c>
      <c r="F25145" s="86">
        <v>3427.8981667968701</v>
      </c>
    </row>
    <row r="25146" spans="1:6">
      <c r="A25146">
        <v>2035</v>
      </c>
      <c r="B25146" t="s">
        <v>1048</v>
      </c>
      <c r="C25146" t="s">
        <v>1022</v>
      </c>
      <c r="D25146" t="s">
        <v>964</v>
      </c>
      <c r="E25146" t="s">
        <v>1014</v>
      </c>
      <c r="F25146" s="86">
        <v>3437.5840496741898</v>
      </c>
    </row>
    <row r="25147" spans="1:6">
      <c r="A25147">
        <v>2036</v>
      </c>
      <c r="B25147" t="s">
        <v>1048</v>
      </c>
      <c r="C25147" t="s">
        <v>1022</v>
      </c>
      <c r="D25147" t="s">
        <v>964</v>
      </c>
      <c r="E25147" t="s">
        <v>1014</v>
      </c>
      <c r="F25147" s="86">
        <v>3451.3843190646298</v>
      </c>
    </row>
    <row r="25148" spans="1:6">
      <c r="A25148">
        <v>2037</v>
      </c>
      <c r="B25148" t="s">
        <v>1048</v>
      </c>
      <c r="C25148" t="s">
        <v>1022</v>
      </c>
      <c r="D25148" t="s">
        <v>964</v>
      </c>
      <c r="E25148" t="s">
        <v>1014</v>
      </c>
      <c r="F25148" s="86">
        <v>3466.8570359094902</v>
      </c>
    </row>
    <row r="25149" spans="1:6">
      <c r="A25149">
        <v>2038</v>
      </c>
      <c r="B25149" t="s">
        <v>1048</v>
      </c>
      <c r="C25149" t="s">
        <v>1022</v>
      </c>
      <c r="D25149" t="s">
        <v>964</v>
      </c>
      <c r="E25149" t="s">
        <v>1014</v>
      </c>
      <c r="F25149" s="86">
        <v>3483.1161669119901</v>
      </c>
    </row>
    <row r="25150" spans="1:6">
      <c r="A25150">
        <v>2039</v>
      </c>
      <c r="B25150" t="s">
        <v>1048</v>
      </c>
      <c r="C25150" t="s">
        <v>1022</v>
      </c>
      <c r="D25150" t="s">
        <v>964</v>
      </c>
      <c r="E25150" t="s">
        <v>1014</v>
      </c>
      <c r="F25150" s="86">
        <v>3499.6289150519801</v>
      </c>
    </row>
    <row r="25151" spans="1:6">
      <c r="A25151">
        <v>2040</v>
      </c>
      <c r="B25151" t="s">
        <v>1048</v>
      </c>
      <c r="C25151" t="s">
        <v>1022</v>
      </c>
      <c r="D25151" t="s">
        <v>964</v>
      </c>
      <c r="E25151" t="s">
        <v>1014</v>
      </c>
      <c r="F25151" s="86">
        <v>3516.1481824392399</v>
      </c>
    </row>
    <row r="25152" spans="1:6">
      <c r="A25152">
        <v>2041</v>
      </c>
      <c r="B25152" t="s">
        <v>1048</v>
      </c>
      <c r="C25152" t="s">
        <v>1022</v>
      </c>
      <c r="D25152" t="s">
        <v>964</v>
      </c>
      <c r="E25152" t="s">
        <v>1014</v>
      </c>
      <c r="F25152" s="86">
        <v>3518.8117211007502</v>
      </c>
    </row>
    <row r="25153" spans="1:6">
      <c r="A25153">
        <v>2042</v>
      </c>
      <c r="B25153" t="s">
        <v>1048</v>
      </c>
      <c r="C25153" t="s">
        <v>1022</v>
      </c>
      <c r="D25153" t="s">
        <v>964</v>
      </c>
      <c r="E25153" t="s">
        <v>1014</v>
      </c>
      <c r="F25153" s="86">
        <v>3521.5065858855</v>
      </c>
    </row>
    <row r="25154" spans="1:6">
      <c r="A25154">
        <v>2043</v>
      </c>
      <c r="B25154" t="s">
        <v>1048</v>
      </c>
      <c r="C25154" t="s">
        <v>1022</v>
      </c>
      <c r="D25154" t="s">
        <v>964</v>
      </c>
      <c r="E25154" t="s">
        <v>1014</v>
      </c>
      <c r="F25154" s="86">
        <v>3524.33449513703</v>
      </c>
    </row>
    <row r="25155" spans="1:6">
      <c r="A25155">
        <v>2044</v>
      </c>
      <c r="B25155" t="s">
        <v>1048</v>
      </c>
      <c r="C25155" t="s">
        <v>1022</v>
      </c>
      <c r="D25155" t="s">
        <v>964</v>
      </c>
      <c r="E25155" t="s">
        <v>1014</v>
      </c>
      <c r="F25155" s="86">
        <v>3527.37507089773</v>
      </c>
    </row>
    <row r="25156" spans="1:6">
      <c r="A25156">
        <v>2045</v>
      </c>
      <c r="B25156" t="s">
        <v>1048</v>
      </c>
      <c r="C25156" t="s">
        <v>1022</v>
      </c>
      <c r="D25156" t="s">
        <v>964</v>
      </c>
      <c r="E25156" t="s">
        <v>1014</v>
      </c>
      <c r="F25156" s="86">
        <v>3530.6713421546101</v>
      </c>
    </row>
    <row r="25157" spans="1:6">
      <c r="A25157">
        <v>2046</v>
      </c>
      <c r="B25157" t="s">
        <v>1048</v>
      </c>
      <c r="C25157" t="s">
        <v>1022</v>
      </c>
      <c r="D25157" t="s">
        <v>964</v>
      </c>
      <c r="E25157" t="s">
        <v>1014</v>
      </c>
      <c r="F25157" s="86">
        <v>3534.20303551301</v>
      </c>
    </row>
    <row r="25158" spans="1:6">
      <c r="A25158">
        <v>2047</v>
      </c>
      <c r="B25158" t="s">
        <v>1048</v>
      </c>
      <c r="C25158" t="s">
        <v>1022</v>
      </c>
      <c r="D25158" t="s">
        <v>964</v>
      </c>
      <c r="E25158" t="s">
        <v>1014</v>
      </c>
      <c r="F25158" s="86">
        <v>3537.9992210379601</v>
      </c>
    </row>
    <row r="25159" spans="1:6">
      <c r="A25159">
        <v>2048</v>
      </c>
      <c r="B25159" t="s">
        <v>1048</v>
      </c>
      <c r="C25159" t="s">
        <v>1022</v>
      </c>
      <c r="D25159" t="s">
        <v>964</v>
      </c>
      <c r="E25159" t="s">
        <v>1014</v>
      </c>
      <c r="F25159" s="86">
        <v>3542.0292122986998</v>
      </c>
    </row>
    <row r="25160" spans="1:6">
      <c r="A25160">
        <v>2049</v>
      </c>
      <c r="B25160" t="s">
        <v>1048</v>
      </c>
      <c r="C25160" t="s">
        <v>1022</v>
      </c>
      <c r="D25160" t="s">
        <v>964</v>
      </c>
      <c r="E25160" t="s">
        <v>1014</v>
      </c>
      <c r="F25160" s="86">
        <v>3546.2995219803402</v>
      </c>
    </row>
    <row r="25161" spans="1:6">
      <c r="A25161">
        <v>2050</v>
      </c>
      <c r="B25161" t="s">
        <v>1048</v>
      </c>
      <c r="C25161" t="s">
        <v>1022</v>
      </c>
      <c r="D25161" t="s">
        <v>964</v>
      </c>
      <c r="E25161" t="s">
        <v>1014</v>
      </c>
      <c r="F25161" s="86">
        <v>3550.8162344089501</v>
      </c>
    </row>
    <row r="25162" spans="1:6">
      <c r="A25162">
        <v>2017</v>
      </c>
      <c r="B25162" t="s">
        <v>1049</v>
      </c>
      <c r="C25162" t="s">
        <v>1022</v>
      </c>
      <c r="D25162" t="s">
        <v>964</v>
      </c>
      <c r="E25162" t="s">
        <v>1014</v>
      </c>
      <c r="F25162" s="86">
        <v>1182.81133853756</v>
      </c>
    </row>
    <row r="25163" spans="1:6">
      <c r="A25163">
        <v>2018</v>
      </c>
      <c r="B25163" t="s">
        <v>1049</v>
      </c>
      <c r="C25163" t="s">
        <v>1022</v>
      </c>
      <c r="D25163" t="s">
        <v>964</v>
      </c>
      <c r="E25163" t="s">
        <v>1014</v>
      </c>
      <c r="F25163" s="86">
        <v>1210.25119874033</v>
      </c>
    </row>
    <row r="25164" spans="1:6">
      <c r="A25164">
        <v>2019</v>
      </c>
      <c r="B25164" t="s">
        <v>1049</v>
      </c>
      <c r="C25164" t="s">
        <v>1022</v>
      </c>
      <c r="D25164" t="s">
        <v>964</v>
      </c>
      <c r="E25164" t="s">
        <v>1014</v>
      </c>
      <c r="F25164" s="86">
        <v>1217.99135973184</v>
      </c>
    </row>
    <row r="25165" spans="1:6">
      <c r="A25165">
        <v>2020</v>
      </c>
      <c r="B25165" t="s">
        <v>1049</v>
      </c>
      <c r="C25165" t="s">
        <v>1022</v>
      </c>
      <c r="D25165" t="s">
        <v>964</v>
      </c>
      <c r="E25165" t="s">
        <v>1014</v>
      </c>
      <c r="F25165" s="86">
        <v>1204.9914170613199</v>
      </c>
    </row>
    <row r="25166" spans="1:6">
      <c r="A25166">
        <v>2021</v>
      </c>
      <c r="B25166" t="s">
        <v>1049</v>
      </c>
      <c r="C25166" t="s">
        <v>1022</v>
      </c>
      <c r="D25166" t="s">
        <v>964</v>
      </c>
      <c r="E25166" t="s">
        <v>1014</v>
      </c>
      <c r="F25166" s="86">
        <v>1174.8516518505101</v>
      </c>
    </row>
    <row r="25167" spans="1:6">
      <c r="A25167">
        <v>2022</v>
      </c>
      <c r="B25167" t="s">
        <v>1049</v>
      </c>
      <c r="C25167" t="s">
        <v>1022</v>
      </c>
      <c r="D25167" t="s">
        <v>964</v>
      </c>
      <c r="E25167" t="s">
        <v>1014</v>
      </c>
      <c r="F25167" s="86">
        <v>1130.1438864935899</v>
      </c>
    </row>
    <row r="25168" spans="1:6">
      <c r="A25168">
        <v>2023</v>
      </c>
      <c r="B25168" t="s">
        <v>1049</v>
      </c>
      <c r="C25168" t="s">
        <v>1022</v>
      </c>
      <c r="D25168" t="s">
        <v>964</v>
      </c>
      <c r="E25168" t="s">
        <v>1014</v>
      </c>
      <c r="F25168" s="86">
        <v>1075.4248748995101</v>
      </c>
    </row>
    <row r="25169" spans="1:6">
      <c r="A25169">
        <v>2024</v>
      </c>
      <c r="B25169" t="s">
        <v>1049</v>
      </c>
      <c r="C25169" t="s">
        <v>1022</v>
      </c>
      <c r="D25169" t="s">
        <v>964</v>
      </c>
      <c r="E25169" t="s">
        <v>1014</v>
      </c>
      <c r="F25169" s="86">
        <v>1016.00014199179</v>
      </c>
    </row>
    <row r="25170" spans="1:6">
      <c r="A25170">
        <v>2025</v>
      </c>
      <c r="B25170" t="s">
        <v>1049</v>
      </c>
      <c r="C25170" t="s">
        <v>1022</v>
      </c>
      <c r="D25170" t="s">
        <v>964</v>
      </c>
      <c r="E25170" t="s">
        <v>1014</v>
      </c>
      <c r="F25170" s="86">
        <v>957.23674435820897</v>
      </c>
    </row>
    <row r="25171" spans="1:6">
      <c r="A25171">
        <v>2026</v>
      </c>
      <c r="B25171" t="s">
        <v>1049</v>
      </c>
      <c r="C25171" t="s">
        <v>1022</v>
      </c>
      <c r="D25171" t="s">
        <v>964</v>
      </c>
      <c r="E25171" t="s">
        <v>1014</v>
      </c>
      <c r="F25171" s="86">
        <v>903.94664641354098</v>
      </c>
    </row>
    <row r="25172" spans="1:6">
      <c r="A25172">
        <v>2027</v>
      </c>
      <c r="B25172" t="s">
        <v>1049</v>
      </c>
      <c r="C25172" t="s">
        <v>1022</v>
      </c>
      <c r="D25172" t="s">
        <v>964</v>
      </c>
      <c r="E25172" t="s">
        <v>1014</v>
      </c>
      <c r="F25172" s="86">
        <v>859.34165834464204</v>
      </c>
    </row>
    <row r="25173" spans="1:6">
      <c r="A25173">
        <v>2028</v>
      </c>
      <c r="B25173" t="s">
        <v>1049</v>
      </c>
      <c r="C25173" t="s">
        <v>1022</v>
      </c>
      <c r="D25173" t="s">
        <v>964</v>
      </c>
      <c r="E25173" t="s">
        <v>1014</v>
      </c>
      <c r="F25173" s="86">
        <v>824.93834260438996</v>
      </c>
    </row>
    <row r="25174" spans="1:6">
      <c r="A25174">
        <v>2029</v>
      </c>
      <c r="B25174" t="s">
        <v>1049</v>
      </c>
      <c r="C25174" t="s">
        <v>1022</v>
      </c>
      <c r="D25174" t="s">
        <v>964</v>
      </c>
      <c r="E25174" t="s">
        <v>1014</v>
      </c>
      <c r="F25174" s="86">
        <v>800.66931271493002</v>
      </c>
    </row>
    <row r="25175" spans="1:6">
      <c r="A25175">
        <v>2030</v>
      </c>
      <c r="B25175" t="s">
        <v>1049</v>
      </c>
      <c r="C25175" t="s">
        <v>1022</v>
      </c>
      <c r="D25175" t="s">
        <v>964</v>
      </c>
      <c r="E25175" t="s">
        <v>1014</v>
      </c>
      <c r="F25175" s="86">
        <v>785.68644325109096</v>
      </c>
    </row>
    <row r="25176" spans="1:6">
      <c r="A25176">
        <v>2031</v>
      </c>
      <c r="B25176" t="s">
        <v>1049</v>
      </c>
      <c r="C25176" t="s">
        <v>1022</v>
      </c>
      <c r="D25176" t="s">
        <v>964</v>
      </c>
      <c r="E25176" t="s">
        <v>1014</v>
      </c>
      <c r="F25176" s="86">
        <v>778.33307119761002</v>
      </c>
    </row>
    <row r="25177" spans="1:6">
      <c r="A25177">
        <v>2032</v>
      </c>
      <c r="B25177" t="s">
        <v>1049</v>
      </c>
      <c r="C25177" t="s">
        <v>1022</v>
      </c>
      <c r="D25177" t="s">
        <v>964</v>
      </c>
      <c r="E25177" t="s">
        <v>1014</v>
      </c>
      <c r="F25177" s="86">
        <v>776.50669334736801</v>
      </c>
    </row>
    <row r="25178" spans="1:6">
      <c r="A25178">
        <v>2033</v>
      </c>
      <c r="B25178" t="s">
        <v>1049</v>
      </c>
      <c r="C25178" t="s">
        <v>1022</v>
      </c>
      <c r="D25178" t="s">
        <v>964</v>
      </c>
      <c r="E25178" t="s">
        <v>1014</v>
      </c>
      <c r="F25178" s="86">
        <v>778.34056313535802</v>
      </c>
    </row>
    <row r="25179" spans="1:6">
      <c r="A25179">
        <v>2034</v>
      </c>
      <c r="B25179" t="s">
        <v>1049</v>
      </c>
      <c r="C25179" t="s">
        <v>1022</v>
      </c>
      <c r="D25179" t="s">
        <v>964</v>
      </c>
      <c r="E25179" t="s">
        <v>1014</v>
      </c>
      <c r="F25179" s="86">
        <v>782.641345017964</v>
      </c>
    </row>
    <row r="25180" spans="1:6">
      <c r="A25180">
        <v>2035</v>
      </c>
      <c r="B25180" t="s">
        <v>1049</v>
      </c>
      <c r="C25180" t="s">
        <v>1022</v>
      </c>
      <c r="D25180" t="s">
        <v>964</v>
      </c>
      <c r="E25180" t="s">
        <v>1014</v>
      </c>
      <c r="F25180" s="86">
        <v>788.46442183620002</v>
      </c>
    </row>
    <row r="25181" spans="1:6">
      <c r="A25181">
        <v>2036</v>
      </c>
      <c r="B25181" t="s">
        <v>1049</v>
      </c>
      <c r="C25181" t="s">
        <v>1022</v>
      </c>
      <c r="D25181" t="s">
        <v>964</v>
      </c>
      <c r="E25181" t="s">
        <v>1014</v>
      </c>
      <c r="F25181" s="86">
        <v>795.16411494494798</v>
      </c>
    </row>
    <row r="25182" spans="1:6">
      <c r="A25182">
        <v>2037</v>
      </c>
      <c r="B25182" t="s">
        <v>1049</v>
      </c>
      <c r="C25182" t="s">
        <v>1022</v>
      </c>
      <c r="D25182" t="s">
        <v>964</v>
      </c>
      <c r="E25182" t="s">
        <v>1014</v>
      </c>
      <c r="F25182" s="86">
        <v>802.221019727152</v>
      </c>
    </row>
    <row r="25183" spans="1:6">
      <c r="A25183">
        <v>2038</v>
      </c>
      <c r="B25183" t="s">
        <v>1049</v>
      </c>
      <c r="C25183" t="s">
        <v>1022</v>
      </c>
      <c r="D25183" t="s">
        <v>964</v>
      </c>
      <c r="E25183" t="s">
        <v>1014</v>
      </c>
      <c r="F25183" s="86">
        <v>809.42638048593801</v>
      </c>
    </row>
    <row r="25184" spans="1:6">
      <c r="A25184">
        <v>2039</v>
      </c>
      <c r="B25184" t="s">
        <v>1049</v>
      </c>
      <c r="C25184" t="s">
        <v>1022</v>
      </c>
      <c r="D25184" t="s">
        <v>964</v>
      </c>
      <c r="E25184" t="s">
        <v>1014</v>
      </c>
      <c r="F25184" s="86">
        <v>816.64542533639201</v>
      </c>
    </row>
    <row r="25185" spans="1:6">
      <c r="A25185">
        <v>2040</v>
      </c>
      <c r="B25185" t="s">
        <v>1049</v>
      </c>
      <c r="C25185" t="s">
        <v>1022</v>
      </c>
      <c r="D25185" t="s">
        <v>964</v>
      </c>
      <c r="E25185" t="s">
        <v>1014</v>
      </c>
      <c r="F25185" s="86">
        <v>823.82403091010099</v>
      </c>
    </row>
    <row r="25186" spans="1:6">
      <c r="A25186">
        <v>2041</v>
      </c>
      <c r="B25186" t="s">
        <v>1049</v>
      </c>
      <c r="C25186" t="s">
        <v>1022</v>
      </c>
      <c r="D25186" t="s">
        <v>964</v>
      </c>
      <c r="E25186" t="s">
        <v>1014</v>
      </c>
      <c r="F25186" s="86">
        <v>830.26936683823203</v>
      </c>
    </row>
    <row r="25187" spans="1:6">
      <c r="A25187">
        <v>2042</v>
      </c>
      <c r="B25187" t="s">
        <v>1049</v>
      </c>
      <c r="C25187" t="s">
        <v>1022</v>
      </c>
      <c r="D25187" t="s">
        <v>964</v>
      </c>
      <c r="E25187" t="s">
        <v>1014</v>
      </c>
      <c r="F25187" s="86">
        <v>836.76325358277495</v>
      </c>
    </row>
    <row r="25188" spans="1:6">
      <c r="A25188">
        <v>2043</v>
      </c>
      <c r="B25188" t="s">
        <v>1049</v>
      </c>
      <c r="C25188" t="s">
        <v>1022</v>
      </c>
      <c r="D25188" t="s">
        <v>964</v>
      </c>
      <c r="E25188" t="s">
        <v>1014</v>
      </c>
      <c r="F25188" s="86">
        <v>843.33428892601705</v>
      </c>
    </row>
    <row r="25189" spans="1:6">
      <c r="A25189">
        <v>2044</v>
      </c>
      <c r="B25189" t="s">
        <v>1049</v>
      </c>
      <c r="C25189" t="s">
        <v>1022</v>
      </c>
      <c r="D25189" t="s">
        <v>964</v>
      </c>
      <c r="E25189" t="s">
        <v>1014</v>
      </c>
      <c r="F25189" s="86">
        <v>850.00520381847696</v>
      </c>
    </row>
    <row r="25190" spans="1:6">
      <c r="A25190">
        <v>2045</v>
      </c>
      <c r="B25190" t="s">
        <v>1049</v>
      </c>
      <c r="C25190" t="s">
        <v>1022</v>
      </c>
      <c r="D25190" t="s">
        <v>964</v>
      </c>
      <c r="E25190" t="s">
        <v>1014</v>
      </c>
      <c r="F25190" s="86">
        <v>856.78712046247097</v>
      </c>
    </row>
    <row r="25191" spans="1:6">
      <c r="A25191">
        <v>2046</v>
      </c>
      <c r="B25191" t="s">
        <v>1049</v>
      </c>
      <c r="C25191" t="s">
        <v>1022</v>
      </c>
      <c r="D25191" t="s">
        <v>964</v>
      </c>
      <c r="E25191" t="s">
        <v>1014</v>
      </c>
      <c r="F25191" s="86">
        <v>863.67412637042696</v>
      </c>
    </row>
    <row r="25192" spans="1:6">
      <c r="A25192">
        <v>2047</v>
      </c>
      <c r="B25192" t="s">
        <v>1049</v>
      </c>
      <c r="C25192" t="s">
        <v>1022</v>
      </c>
      <c r="D25192" t="s">
        <v>964</v>
      </c>
      <c r="E25192" t="s">
        <v>1014</v>
      </c>
      <c r="F25192" s="86">
        <v>870.67262032823601</v>
      </c>
    </row>
    <row r="25193" spans="1:6">
      <c r="A25193">
        <v>2048</v>
      </c>
      <c r="B25193" t="s">
        <v>1049</v>
      </c>
      <c r="C25193" t="s">
        <v>1022</v>
      </c>
      <c r="D25193" t="s">
        <v>964</v>
      </c>
      <c r="E25193" t="s">
        <v>1014</v>
      </c>
      <c r="F25193" s="86">
        <v>877.77202492072399</v>
      </c>
    </row>
    <row r="25194" spans="1:6">
      <c r="A25194">
        <v>2049</v>
      </c>
      <c r="B25194" t="s">
        <v>1049</v>
      </c>
      <c r="C25194" t="s">
        <v>1022</v>
      </c>
      <c r="D25194" t="s">
        <v>964</v>
      </c>
      <c r="E25194" t="s">
        <v>1014</v>
      </c>
      <c r="F25194" s="86">
        <v>884.97637156133305</v>
      </c>
    </row>
    <row r="25195" spans="1:6">
      <c r="A25195">
        <v>2050</v>
      </c>
      <c r="B25195" t="s">
        <v>1049</v>
      </c>
      <c r="C25195" t="s">
        <v>1022</v>
      </c>
      <c r="D25195" t="s">
        <v>964</v>
      </c>
      <c r="E25195" t="s">
        <v>1014</v>
      </c>
      <c r="F25195" s="86">
        <v>892.29118929563003</v>
      </c>
    </row>
    <row r="25196" spans="1:6">
      <c r="A25196">
        <v>2017</v>
      </c>
      <c r="B25196" t="s">
        <v>1050</v>
      </c>
      <c r="C25196" t="s">
        <v>1022</v>
      </c>
      <c r="D25196" t="s">
        <v>964</v>
      </c>
      <c r="E25196" t="s">
        <v>1014</v>
      </c>
      <c r="F25196" s="86">
        <v>1730.71540930896</v>
      </c>
    </row>
    <row r="25197" spans="1:6">
      <c r="A25197">
        <v>2018</v>
      </c>
      <c r="B25197" t="s">
        <v>1050</v>
      </c>
      <c r="C25197" t="s">
        <v>1022</v>
      </c>
      <c r="D25197" t="s">
        <v>964</v>
      </c>
      <c r="E25197" t="s">
        <v>1014</v>
      </c>
      <c r="F25197" s="86">
        <v>1769.1109595872899</v>
      </c>
    </row>
    <row r="25198" spans="1:6">
      <c r="A25198">
        <v>2019</v>
      </c>
      <c r="B25198" t="s">
        <v>1050</v>
      </c>
      <c r="C25198" t="s">
        <v>1022</v>
      </c>
      <c r="D25198" t="s">
        <v>964</v>
      </c>
      <c r="E25198" t="s">
        <v>1014</v>
      </c>
      <c r="F25198" s="86">
        <v>1778.40003498337</v>
      </c>
    </row>
    <row r="25199" spans="1:6">
      <c r="A25199">
        <v>2020</v>
      </c>
      <c r="B25199" t="s">
        <v>1050</v>
      </c>
      <c r="C25199" t="s">
        <v>1022</v>
      </c>
      <c r="D25199" t="s">
        <v>964</v>
      </c>
      <c r="E25199" t="s">
        <v>1014</v>
      </c>
      <c r="F25199" s="86">
        <v>1756.66202741044</v>
      </c>
    </row>
    <row r="25200" spans="1:6">
      <c r="A25200">
        <v>2021</v>
      </c>
      <c r="B25200" t="s">
        <v>1050</v>
      </c>
      <c r="C25200" t="s">
        <v>1022</v>
      </c>
      <c r="D25200" t="s">
        <v>964</v>
      </c>
      <c r="E25200" t="s">
        <v>1014</v>
      </c>
      <c r="F25200" s="86">
        <v>1708.63299772295</v>
      </c>
    </row>
    <row r="25201" spans="1:6">
      <c r="A25201">
        <v>2022</v>
      </c>
      <c r="B25201" t="s">
        <v>1050</v>
      </c>
      <c r="C25201" t="s">
        <v>1022</v>
      </c>
      <c r="D25201" t="s">
        <v>964</v>
      </c>
      <c r="E25201" t="s">
        <v>1014</v>
      </c>
      <c r="F25201" s="86">
        <v>1637.8896378213799</v>
      </c>
    </row>
    <row r="25202" spans="1:6">
      <c r="A25202">
        <v>2023</v>
      </c>
      <c r="B25202" t="s">
        <v>1050</v>
      </c>
      <c r="C25202" t="s">
        <v>1022</v>
      </c>
      <c r="D25202" t="s">
        <v>964</v>
      </c>
      <c r="E25202" t="s">
        <v>1014</v>
      </c>
      <c r="F25202" s="86">
        <v>1551.10691346976</v>
      </c>
    </row>
    <row r="25203" spans="1:6">
      <c r="A25203">
        <v>2024</v>
      </c>
      <c r="B25203" t="s">
        <v>1050</v>
      </c>
      <c r="C25203" t="s">
        <v>1022</v>
      </c>
      <c r="D25203" t="s">
        <v>964</v>
      </c>
      <c r="E25203" t="s">
        <v>1014</v>
      </c>
      <c r="F25203" s="86">
        <v>1456.2859260492201</v>
      </c>
    </row>
    <row r="25204" spans="1:6">
      <c r="A25204">
        <v>2025</v>
      </c>
      <c r="B25204" t="s">
        <v>1050</v>
      </c>
      <c r="C25204" t="s">
        <v>1022</v>
      </c>
      <c r="D25204" t="s">
        <v>964</v>
      </c>
      <c r="E25204" t="s">
        <v>1014</v>
      </c>
      <c r="F25204" s="86">
        <v>1361.73417452583</v>
      </c>
    </row>
    <row r="25205" spans="1:6">
      <c r="A25205">
        <v>2026</v>
      </c>
      <c r="B25205" t="s">
        <v>1050</v>
      </c>
      <c r="C25205" t="s">
        <v>1022</v>
      </c>
      <c r="D25205" t="s">
        <v>964</v>
      </c>
      <c r="E25205" t="s">
        <v>1014</v>
      </c>
      <c r="F25205" s="86">
        <v>1274.9546996592301</v>
      </c>
    </row>
    <row r="25206" spans="1:6">
      <c r="A25206">
        <v>2027</v>
      </c>
      <c r="B25206" t="s">
        <v>1050</v>
      </c>
      <c r="C25206" t="s">
        <v>1022</v>
      </c>
      <c r="D25206" t="s">
        <v>964</v>
      </c>
      <c r="E25206" t="s">
        <v>1014</v>
      </c>
      <c r="F25206" s="86">
        <v>1200.94195617078</v>
      </c>
    </row>
    <row r="25207" spans="1:6">
      <c r="A25207">
        <v>2028</v>
      </c>
      <c r="B25207" t="s">
        <v>1050</v>
      </c>
      <c r="C25207" t="s">
        <v>1022</v>
      </c>
      <c r="D25207" t="s">
        <v>964</v>
      </c>
      <c r="E25207" t="s">
        <v>1014</v>
      </c>
      <c r="F25207" s="86">
        <v>1142.14600450544</v>
      </c>
    </row>
    <row r="25208" spans="1:6">
      <c r="A25208">
        <v>2029</v>
      </c>
      <c r="B25208" t="s">
        <v>1050</v>
      </c>
      <c r="C25208" t="s">
        <v>1022</v>
      </c>
      <c r="D25208" t="s">
        <v>964</v>
      </c>
      <c r="E25208" t="s">
        <v>1014</v>
      </c>
      <c r="F25208" s="86">
        <v>1098.70753292636</v>
      </c>
    </row>
    <row r="25209" spans="1:6">
      <c r="A25209">
        <v>2030</v>
      </c>
      <c r="B25209" t="s">
        <v>1050</v>
      </c>
      <c r="C25209" t="s">
        <v>1022</v>
      </c>
      <c r="D25209" t="s">
        <v>964</v>
      </c>
      <c r="E25209" t="s">
        <v>1014</v>
      </c>
      <c r="F25209" s="86">
        <v>1069.5016648723699</v>
      </c>
    </row>
    <row r="25210" spans="1:6">
      <c r="A25210">
        <v>2031</v>
      </c>
      <c r="B25210" t="s">
        <v>1050</v>
      </c>
      <c r="C25210" t="s">
        <v>1022</v>
      </c>
      <c r="D25210" t="s">
        <v>964</v>
      </c>
      <c r="E25210" t="s">
        <v>1014</v>
      </c>
      <c r="F25210" s="86">
        <v>1052.0419673562601</v>
      </c>
    </row>
    <row r="25211" spans="1:6">
      <c r="A25211">
        <v>2032</v>
      </c>
      <c r="B25211" t="s">
        <v>1050</v>
      </c>
      <c r="C25211" t="s">
        <v>1022</v>
      </c>
      <c r="D25211" t="s">
        <v>964</v>
      </c>
      <c r="E25211" t="s">
        <v>1014</v>
      </c>
      <c r="F25211" s="86">
        <v>1043.13036575922</v>
      </c>
    </row>
    <row r="25212" spans="1:6">
      <c r="A25212">
        <v>2033</v>
      </c>
      <c r="B25212" t="s">
        <v>1050</v>
      </c>
      <c r="C25212" t="s">
        <v>1022</v>
      </c>
      <c r="D25212" t="s">
        <v>964</v>
      </c>
      <c r="E25212" t="s">
        <v>1014</v>
      </c>
      <c r="F25212" s="86">
        <v>1039.9296281749</v>
      </c>
    </row>
    <row r="25213" spans="1:6">
      <c r="A25213">
        <v>2034</v>
      </c>
      <c r="B25213" t="s">
        <v>1050</v>
      </c>
      <c r="C25213" t="s">
        <v>1022</v>
      </c>
      <c r="D25213" t="s">
        <v>964</v>
      </c>
      <c r="E25213" t="s">
        <v>1014</v>
      </c>
      <c r="F25213" s="86">
        <v>1040.55765233537</v>
      </c>
    </row>
    <row r="25214" spans="1:6">
      <c r="A25214">
        <v>2035</v>
      </c>
      <c r="B25214" t="s">
        <v>1050</v>
      </c>
      <c r="C25214" t="s">
        <v>1022</v>
      </c>
      <c r="D25214" t="s">
        <v>964</v>
      </c>
      <c r="E25214" t="s">
        <v>1014</v>
      </c>
      <c r="F25214" s="86">
        <v>1043.4978562321</v>
      </c>
    </row>
    <row r="25215" spans="1:6">
      <c r="A25215">
        <v>2036</v>
      </c>
      <c r="B25215" t="s">
        <v>1050</v>
      </c>
      <c r="C25215" t="s">
        <v>1022</v>
      </c>
      <c r="D25215" t="s">
        <v>964</v>
      </c>
      <c r="E25215" t="s">
        <v>1014</v>
      </c>
      <c r="F25215" s="86">
        <v>1047.6870051565299</v>
      </c>
    </row>
    <row r="25216" spans="1:6">
      <c r="A25216">
        <v>2037</v>
      </c>
      <c r="B25216" t="s">
        <v>1050</v>
      </c>
      <c r="C25216" t="s">
        <v>1022</v>
      </c>
      <c r="D25216" t="s">
        <v>964</v>
      </c>
      <c r="E25216" t="s">
        <v>1014</v>
      </c>
      <c r="F25216" s="86">
        <v>1052.3838348556401</v>
      </c>
    </row>
    <row r="25217" spans="1:6">
      <c r="A25217">
        <v>2038</v>
      </c>
      <c r="B25217" t="s">
        <v>1050</v>
      </c>
      <c r="C25217" t="s">
        <v>1022</v>
      </c>
      <c r="D25217" t="s">
        <v>964</v>
      </c>
      <c r="E25217" t="s">
        <v>1014</v>
      </c>
      <c r="F25217" s="86">
        <v>1057.31938496879</v>
      </c>
    </row>
    <row r="25218" spans="1:6">
      <c r="A25218">
        <v>2039</v>
      </c>
      <c r="B25218" t="s">
        <v>1050</v>
      </c>
      <c r="C25218" t="s">
        <v>1022</v>
      </c>
      <c r="D25218" t="s">
        <v>964</v>
      </c>
      <c r="E25218" t="s">
        <v>1014</v>
      </c>
      <c r="F25218" s="86">
        <v>1062.33192198187</v>
      </c>
    </row>
    <row r="25219" spans="1:6">
      <c r="A25219">
        <v>2040</v>
      </c>
      <c r="B25219" t="s">
        <v>1050</v>
      </c>
      <c r="C25219" t="s">
        <v>1022</v>
      </c>
      <c r="D25219" t="s">
        <v>964</v>
      </c>
      <c r="E25219" t="s">
        <v>1014</v>
      </c>
      <c r="F25219" s="86">
        <v>1067.3464379489101</v>
      </c>
    </row>
    <row r="25220" spans="1:6">
      <c r="A25220">
        <v>2041</v>
      </c>
      <c r="B25220" t="s">
        <v>1050</v>
      </c>
      <c r="C25220" t="s">
        <v>1022</v>
      </c>
      <c r="D25220" t="s">
        <v>964</v>
      </c>
      <c r="E25220" t="s">
        <v>1014</v>
      </c>
      <c r="F25220" s="86">
        <v>1068.1549700002299</v>
      </c>
    </row>
    <row r="25221" spans="1:6">
      <c r="A25221">
        <v>2042</v>
      </c>
      <c r="B25221" t="s">
        <v>1050</v>
      </c>
      <c r="C25221" t="s">
        <v>1022</v>
      </c>
      <c r="D25221" t="s">
        <v>964</v>
      </c>
      <c r="E25221" t="s">
        <v>1014</v>
      </c>
      <c r="F25221" s="86">
        <v>1068.9730112714001</v>
      </c>
    </row>
    <row r="25222" spans="1:6">
      <c r="A25222">
        <v>2043</v>
      </c>
      <c r="B25222" t="s">
        <v>1050</v>
      </c>
      <c r="C25222" t="s">
        <v>1022</v>
      </c>
      <c r="D25222" t="s">
        <v>964</v>
      </c>
      <c r="E25222" t="s">
        <v>1014</v>
      </c>
      <c r="F25222" s="86">
        <v>1069.8314389342399</v>
      </c>
    </row>
    <row r="25223" spans="1:6">
      <c r="A25223">
        <v>2044</v>
      </c>
      <c r="B25223" t="s">
        <v>1050</v>
      </c>
      <c r="C25223" t="s">
        <v>1022</v>
      </c>
      <c r="D25223" t="s">
        <v>964</v>
      </c>
      <c r="E25223" t="s">
        <v>1014</v>
      </c>
      <c r="F25223" s="86">
        <v>1070.75442270486</v>
      </c>
    </row>
    <row r="25224" spans="1:6">
      <c r="A25224">
        <v>2045</v>
      </c>
      <c r="B25224" t="s">
        <v>1050</v>
      </c>
      <c r="C25224" t="s">
        <v>1022</v>
      </c>
      <c r="D25224" t="s">
        <v>964</v>
      </c>
      <c r="E25224" t="s">
        <v>1014</v>
      </c>
      <c r="F25224" s="86">
        <v>1071.75502427283</v>
      </c>
    </row>
    <row r="25225" spans="1:6">
      <c r="A25225">
        <v>2046</v>
      </c>
      <c r="B25225" t="s">
        <v>1050</v>
      </c>
      <c r="C25225" t="s">
        <v>1022</v>
      </c>
      <c r="D25225" t="s">
        <v>964</v>
      </c>
      <c r="E25225" t="s">
        <v>1014</v>
      </c>
      <c r="F25225" s="86">
        <v>1072.8270895358401</v>
      </c>
    </row>
    <row r="25226" spans="1:6">
      <c r="A25226">
        <v>2047</v>
      </c>
      <c r="B25226" t="s">
        <v>1050</v>
      </c>
      <c r="C25226" t="s">
        <v>1022</v>
      </c>
      <c r="D25226" t="s">
        <v>964</v>
      </c>
      <c r="E25226" t="s">
        <v>1014</v>
      </c>
      <c r="F25226" s="86">
        <v>1073.97944287468</v>
      </c>
    </row>
    <row r="25227" spans="1:6">
      <c r="A25227">
        <v>2048</v>
      </c>
      <c r="B25227" t="s">
        <v>1050</v>
      </c>
      <c r="C25227" t="s">
        <v>1022</v>
      </c>
      <c r="D25227" t="s">
        <v>964</v>
      </c>
      <c r="E25227" t="s">
        <v>1014</v>
      </c>
      <c r="F25227" s="86">
        <v>1075.2027692516999</v>
      </c>
    </row>
    <row r="25228" spans="1:6">
      <c r="A25228">
        <v>2049</v>
      </c>
      <c r="B25228" t="s">
        <v>1050</v>
      </c>
      <c r="C25228" t="s">
        <v>1022</v>
      </c>
      <c r="D25228" t="s">
        <v>964</v>
      </c>
      <c r="E25228" t="s">
        <v>1014</v>
      </c>
      <c r="F25228" s="86">
        <v>1076.4990456288999</v>
      </c>
    </row>
    <row r="25229" spans="1:6">
      <c r="A25229">
        <v>2050</v>
      </c>
      <c r="B25229" t="s">
        <v>1050</v>
      </c>
      <c r="C25229" t="s">
        <v>1022</v>
      </c>
      <c r="D25229" t="s">
        <v>964</v>
      </c>
      <c r="E25229" t="s">
        <v>1014</v>
      </c>
      <c r="F25229" s="86">
        <v>1077.8701189374699</v>
      </c>
    </row>
    <row r="25230" spans="1:6">
      <c r="A25230">
        <v>2017</v>
      </c>
      <c r="B25230" t="s">
        <v>1051</v>
      </c>
      <c r="C25230" t="s">
        <v>1022</v>
      </c>
      <c r="D25230" t="s">
        <v>964</v>
      </c>
      <c r="E25230" t="s">
        <v>1014</v>
      </c>
      <c r="F25230" s="86">
        <v>2905.7216048641098</v>
      </c>
    </row>
    <row r="25231" spans="1:6">
      <c r="A25231">
        <v>2018</v>
      </c>
      <c r="B25231" t="s">
        <v>1051</v>
      </c>
      <c r="C25231" t="s">
        <v>1022</v>
      </c>
      <c r="D25231" t="s">
        <v>964</v>
      </c>
      <c r="E25231" t="s">
        <v>1014</v>
      </c>
      <c r="F25231" s="86">
        <v>2973.1309980850301</v>
      </c>
    </row>
    <row r="25232" spans="1:6">
      <c r="A25232">
        <v>2019</v>
      </c>
      <c r="B25232" t="s">
        <v>1051</v>
      </c>
      <c r="C25232" t="s">
        <v>1022</v>
      </c>
      <c r="D25232" t="s">
        <v>964</v>
      </c>
      <c r="E25232" t="s">
        <v>1014</v>
      </c>
      <c r="F25232" s="86">
        <v>2992.1456560320498</v>
      </c>
    </row>
    <row r="25233" spans="1:6">
      <c r="A25233">
        <v>2020</v>
      </c>
      <c r="B25233" t="s">
        <v>1051</v>
      </c>
      <c r="C25233" t="s">
        <v>1022</v>
      </c>
      <c r="D25233" t="s">
        <v>964</v>
      </c>
      <c r="E25233" t="s">
        <v>1014</v>
      </c>
      <c r="F25233" s="86">
        <v>2960.2096971441201</v>
      </c>
    </row>
    <row r="25234" spans="1:6">
      <c r="A25234">
        <v>2021</v>
      </c>
      <c r="B25234" t="s">
        <v>1051</v>
      </c>
      <c r="C25234" t="s">
        <v>1022</v>
      </c>
      <c r="D25234" t="s">
        <v>964</v>
      </c>
      <c r="E25234" t="s">
        <v>1014</v>
      </c>
      <c r="F25234" s="86">
        <v>2886.1676550320799</v>
      </c>
    </row>
    <row r="25235" spans="1:6">
      <c r="A25235">
        <v>2022</v>
      </c>
      <c r="B25235" t="s">
        <v>1051</v>
      </c>
      <c r="C25235" t="s">
        <v>1022</v>
      </c>
      <c r="D25235" t="s">
        <v>964</v>
      </c>
      <c r="E25235" t="s">
        <v>1014</v>
      </c>
      <c r="F25235" s="86">
        <v>2776.3375278848198</v>
      </c>
    </row>
    <row r="25236" spans="1:6">
      <c r="A25236">
        <v>2023</v>
      </c>
      <c r="B25236" t="s">
        <v>1051</v>
      </c>
      <c r="C25236" t="s">
        <v>1022</v>
      </c>
      <c r="D25236" t="s">
        <v>964</v>
      </c>
      <c r="E25236" t="s">
        <v>1014</v>
      </c>
      <c r="F25236" s="86">
        <v>2641.9135424144802</v>
      </c>
    </row>
    <row r="25237" spans="1:6">
      <c r="A25237">
        <v>2024</v>
      </c>
      <c r="B25237" t="s">
        <v>1051</v>
      </c>
      <c r="C25237" t="s">
        <v>1022</v>
      </c>
      <c r="D25237" t="s">
        <v>964</v>
      </c>
      <c r="E25237" t="s">
        <v>1014</v>
      </c>
      <c r="F25237" s="86">
        <v>2495.92937347107</v>
      </c>
    </row>
    <row r="25238" spans="1:6">
      <c r="A25238">
        <v>2025</v>
      </c>
      <c r="B25238" t="s">
        <v>1051</v>
      </c>
      <c r="C25238" t="s">
        <v>1022</v>
      </c>
      <c r="D25238" t="s">
        <v>964</v>
      </c>
      <c r="E25238" t="s">
        <v>1014</v>
      </c>
      <c r="F25238" s="86">
        <v>2351.5698560097098</v>
      </c>
    </row>
    <row r="25239" spans="1:6">
      <c r="A25239">
        <v>2026</v>
      </c>
      <c r="B25239" t="s">
        <v>1051</v>
      </c>
      <c r="C25239" t="s">
        <v>1022</v>
      </c>
      <c r="D25239" t="s">
        <v>964</v>
      </c>
      <c r="E25239" t="s">
        <v>1014</v>
      </c>
      <c r="F25239" s="86">
        <v>2220.6561727551998</v>
      </c>
    </row>
    <row r="25240" spans="1:6">
      <c r="A25240">
        <v>2027</v>
      </c>
      <c r="B25240" t="s">
        <v>1051</v>
      </c>
      <c r="C25240" t="s">
        <v>1022</v>
      </c>
      <c r="D25240" t="s">
        <v>964</v>
      </c>
      <c r="E25240" t="s">
        <v>1014</v>
      </c>
      <c r="F25240" s="86">
        <v>2111.0785306633002</v>
      </c>
    </row>
    <row r="25241" spans="1:6">
      <c r="A25241">
        <v>2028</v>
      </c>
      <c r="B25241" t="s">
        <v>1051</v>
      </c>
      <c r="C25241" t="s">
        <v>1022</v>
      </c>
      <c r="D25241" t="s">
        <v>964</v>
      </c>
      <c r="E25241" t="s">
        <v>1014</v>
      </c>
      <c r="F25241" s="86">
        <v>2026.56255202126</v>
      </c>
    </row>
    <row r="25242" spans="1:6">
      <c r="A25242">
        <v>2029</v>
      </c>
      <c r="B25242" t="s">
        <v>1051</v>
      </c>
      <c r="C25242" t="s">
        <v>1022</v>
      </c>
      <c r="D25242" t="s">
        <v>964</v>
      </c>
      <c r="E25242" t="s">
        <v>1014</v>
      </c>
      <c r="F25242" s="86">
        <v>1966.9426936539101</v>
      </c>
    </row>
    <row r="25243" spans="1:6">
      <c r="A25243">
        <v>2030</v>
      </c>
      <c r="B25243" t="s">
        <v>1051</v>
      </c>
      <c r="C25243" t="s">
        <v>1022</v>
      </c>
      <c r="D25243" t="s">
        <v>964</v>
      </c>
      <c r="E25243" t="s">
        <v>1014</v>
      </c>
      <c r="F25243" s="86">
        <v>1930.13543108762</v>
      </c>
    </row>
    <row r="25244" spans="1:6">
      <c r="A25244">
        <v>2031</v>
      </c>
      <c r="B25244" t="s">
        <v>1051</v>
      </c>
      <c r="C25244" t="s">
        <v>1022</v>
      </c>
      <c r="D25244" t="s">
        <v>964</v>
      </c>
      <c r="E25244" t="s">
        <v>1014</v>
      </c>
      <c r="F25244" s="86">
        <v>1912.07096776347</v>
      </c>
    </row>
    <row r="25245" spans="1:6">
      <c r="A25245">
        <v>2032</v>
      </c>
      <c r="B25245" t="s">
        <v>1051</v>
      </c>
      <c r="C25245" t="s">
        <v>1022</v>
      </c>
      <c r="D25245" t="s">
        <v>964</v>
      </c>
      <c r="E25245" t="s">
        <v>1014</v>
      </c>
      <c r="F25245" s="86">
        <v>1907.5842458280399</v>
      </c>
    </row>
    <row r="25246" spans="1:6">
      <c r="A25246">
        <v>2033</v>
      </c>
      <c r="B25246" t="s">
        <v>1051</v>
      </c>
      <c r="C25246" t="s">
        <v>1022</v>
      </c>
      <c r="D25246" t="s">
        <v>964</v>
      </c>
      <c r="E25246" t="s">
        <v>1014</v>
      </c>
      <c r="F25246" s="86">
        <v>1912.0893726304801</v>
      </c>
    </row>
    <row r="25247" spans="1:6">
      <c r="A25247">
        <v>2034</v>
      </c>
      <c r="B25247" t="s">
        <v>1051</v>
      </c>
      <c r="C25247" t="s">
        <v>1022</v>
      </c>
      <c r="D25247" t="s">
        <v>964</v>
      </c>
      <c r="E25247" t="s">
        <v>1014</v>
      </c>
      <c r="F25247" s="86">
        <v>1922.6547725610701</v>
      </c>
    </row>
    <row r="25248" spans="1:6">
      <c r="A25248">
        <v>2035</v>
      </c>
      <c r="B25248" t="s">
        <v>1051</v>
      </c>
      <c r="C25248" t="s">
        <v>1022</v>
      </c>
      <c r="D25248" t="s">
        <v>964</v>
      </c>
      <c r="E25248" t="s">
        <v>1014</v>
      </c>
      <c r="F25248" s="86">
        <v>1936.95987732821</v>
      </c>
    </row>
    <row r="25249" spans="1:6">
      <c r="A25249">
        <v>2036</v>
      </c>
      <c r="B25249" t="s">
        <v>1051</v>
      </c>
      <c r="C25249" t="s">
        <v>1022</v>
      </c>
      <c r="D25249" t="s">
        <v>964</v>
      </c>
      <c r="E25249" t="s">
        <v>1014</v>
      </c>
      <c r="F25249" s="86">
        <v>1953.4184978856599</v>
      </c>
    </row>
    <row r="25250" spans="1:6">
      <c r="A25250">
        <v>2037</v>
      </c>
      <c r="B25250" t="s">
        <v>1051</v>
      </c>
      <c r="C25250" t="s">
        <v>1022</v>
      </c>
      <c r="D25250" t="s">
        <v>964</v>
      </c>
      <c r="E25250" t="s">
        <v>1014</v>
      </c>
      <c r="F25250" s="86">
        <v>1970.7546528759201</v>
      </c>
    </row>
    <row r="25251" spans="1:6">
      <c r="A25251">
        <v>2038</v>
      </c>
      <c r="B25251" t="s">
        <v>1051</v>
      </c>
      <c r="C25251" t="s">
        <v>1022</v>
      </c>
      <c r="D25251" t="s">
        <v>964</v>
      </c>
      <c r="E25251" t="s">
        <v>1014</v>
      </c>
      <c r="F25251" s="86">
        <v>1988.45550824101</v>
      </c>
    </row>
    <row r="25252" spans="1:6">
      <c r="A25252">
        <v>2039</v>
      </c>
      <c r="B25252" t="s">
        <v>1051</v>
      </c>
      <c r="C25252" t="s">
        <v>1022</v>
      </c>
      <c r="D25252" t="s">
        <v>964</v>
      </c>
      <c r="E25252" t="s">
        <v>1014</v>
      </c>
      <c r="F25252" s="86">
        <v>2006.1899802611999</v>
      </c>
    </row>
    <row r="25253" spans="1:6">
      <c r="A25253">
        <v>2040</v>
      </c>
      <c r="B25253" t="s">
        <v>1051</v>
      </c>
      <c r="C25253" t="s">
        <v>1022</v>
      </c>
      <c r="D25253" t="s">
        <v>964</v>
      </c>
      <c r="E25253" t="s">
        <v>1014</v>
      </c>
      <c r="F25253" s="86">
        <v>2023.8251082217701</v>
      </c>
    </row>
    <row r="25254" spans="1:6">
      <c r="A25254">
        <v>2041</v>
      </c>
      <c r="B25254" t="s">
        <v>1051</v>
      </c>
      <c r="C25254" t="s">
        <v>1022</v>
      </c>
      <c r="D25254" t="s">
        <v>964</v>
      </c>
      <c r="E25254" t="s">
        <v>1014</v>
      </c>
      <c r="F25254" s="86">
        <v>2039.6588690649201</v>
      </c>
    </row>
    <row r="25255" spans="1:6">
      <c r="A25255">
        <v>2042</v>
      </c>
      <c r="B25255" t="s">
        <v>1051</v>
      </c>
      <c r="C25255" t="s">
        <v>1022</v>
      </c>
      <c r="D25255" t="s">
        <v>964</v>
      </c>
      <c r="E25255" t="s">
        <v>1014</v>
      </c>
      <c r="F25255" s="86">
        <v>2055.6119009630502</v>
      </c>
    </row>
    <row r="25256" spans="1:6">
      <c r="A25256">
        <v>2043</v>
      </c>
      <c r="B25256" t="s">
        <v>1051</v>
      </c>
      <c r="C25256" t="s">
        <v>1022</v>
      </c>
      <c r="D25256" t="s">
        <v>964</v>
      </c>
      <c r="E25256" t="s">
        <v>1014</v>
      </c>
      <c r="F25256" s="86">
        <v>2071.7544578874599</v>
      </c>
    </row>
    <row r="25257" spans="1:6">
      <c r="A25257">
        <v>2044</v>
      </c>
      <c r="B25257" t="s">
        <v>1051</v>
      </c>
      <c r="C25257" t="s">
        <v>1022</v>
      </c>
      <c r="D25257" t="s">
        <v>964</v>
      </c>
      <c r="E25257" t="s">
        <v>1014</v>
      </c>
      <c r="F25257" s="86">
        <v>2088.1423812152898</v>
      </c>
    </row>
    <row r="25258" spans="1:6">
      <c r="A25258">
        <v>2045</v>
      </c>
      <c r="B25258" t="s">
        <v>1051</v>
      </c>
      <c r="C25258" t="s">
        <v>1022</v>
      </c>
      <c r="D25258" t="s">
        <v>964</v>
      </c>
      <c r="E25258" t="s">
        <v>1014</v>
      </c>
      <c r="F25258" s="86">
        <v>2104.8029940051601</v>
      </c>
    </row>
    <row r="25259" spans="1:6">
      <c r="A25259">
        <v>2046</v>
      </c>
      <c r="B25259" t="s">
        <v>1051</v>
      </c>
      <c r="C25259" t="s">
        <v>1022</v>
      </c>
      <c r="D25259" t="s">
        <v>964</v>
      </c>
      <c r="E25259" t="s">
        <v>1014</v>
      </c>
      <c r="F25259" s="86">
        <v>2121.72177150378</v>
      </c>
    </row>
    <row r="25260" spans="1:6">
      <c r="A25260">
        <v>2047</v>
      </c>
      <c r="B25260" t="s">
        <v>1051</v>
      </c>
      <c r="C25260" t="s">
        <v>1022</v>
      </c>
      <c r="D25260" t="s">
        <v>964</v>
      </c>
      <c r="E25260" t="s">
        <v>1014</v>
      </c>
      <c r="F25260" s="86">
        <v>2138.9144331161201</v>
      </c>
    </row>
    <row r="25261" spans="1:6">
      <c r="A25261">
        <v>2048</v>
      </c>
      <c r="B25261" t="s">
        <v>1051</v>
      </c>
      <c r="C25261" t="s">
        <v>1022</v>
      </c>
      <c r="D25261" t="s">
        <v>964</v>
      </c>
      <c r="E25261" t="s">
        <v>1014</v>
      </c>
      <c r="F25261" s="86">
        <v>2156.35499412019</v>
      </c>
    </row>
    <row r="25262" spans="1:6">
      <c r="A25262">
        <v>2049</v>
      </c>
      <c r="B25262" t="s">
        <v>1051</v>
      </c>
      <c r="C25262" t="s">
        <v>1022</v>
      </c>
      <c r="D25262" t="s">
        <v>964</v>
      </c>
      <c r="E25262" t="s">
        <v>1014</v>
      </c>
      <c r="F25262" s="86">
        <v>2174.0533581791901</v>
      </c>
    </row>
    <row r="25263" spans="1:6">
      <c r="A25263">
        <v>2050</v>
      </c>
      <c r="B25263" t="s">
        <v>1051</v>
      </c>
      <c r="C25263" t="s">
        <v>1022</v>
      </c>
      <c r="D25263" t="s">
        <v>964</v>
      </c>
      <c r="E25263" t="s">
        <v>1014</v>
      </c>
      <c r="F25263" s="86">
        <v>2192.02310807393</v>
      </c>
    </row>
    <row r="25264" spans="1:6">
      <c r="A25264">
        <v>2017</v>
      </c>
      <c r="B25264" t="s">
        <v>1052</v>
      </c>
      <c r="C25264" t="s">
        <v>1022</v>
      </c>
      <c r="D25264" t="s">
        <v>964</v>
      </c>
      <c r="E25264" t="s">
        <v>1014</v>
      </c>
      <c r="F25264" s="86">
        <v>1832144.8339050701</v>
      </c>
    </row>
    <row r="25265" spans="1:6">
      <c r="A25265">
        <v>2018</v>
      </c>
      <c r="B25265" t="s">
        <v>1052</v>
      </c>
      <c r="C25265" t="s">
        <v>1022</v>
      </c>
      <c r="D25265" t="s">
        <v>964</v>
      </c>
      <c r="E25265" t="s">
        <v>1014</v>
      </c>
      <c r="F25265" s="86">
        <v>1731511.65185773</v>
      </c>
    </row>
    <row r="25266" spans="1:6">
      <c r="A25266">
        <v>2019</v>
      </c>
      <c r="B25266" t="s">
        <v>1052</v>
      </c>
      <c r="C25266" t="s">
        <v>1022</v>
      </c>
      <c r="D25266" t="s">
        <v>964</v>
      </c>
      <c r="E25266" t="s">
        <v>1014</v>
      </c>
      <c r="F25266" s="86">
        <v>1642468.63211684</v>
      </c>
    </row>
    <row r="25267" spans="1:6">
      <c r="A25267">
        <v>2020</v>
      </c>
      <c r="B25267" t="s">
        <v>1052</v>
      </c>
      <c r="C25267" t="s">
        <v>1022</v>
      </c>
      <c r="D25267" t="s">
        <v>964</v>
      </c>
      <c r="E25267" t="s">
        <v>1014</v>
      </c>
      <c r="F25267" s="86">
        <v>1565307.68419876</v>
      </c>
    </row>
    <row r="25268" spans="1:6">
      <c r="A25268">
        <v>2021</v>
      </c>
      <c r="B25268" t="s">
        <v>1052</v>
      </c>
      <c r="C25268" t="s">
        <v>1022</v>
      </c>
      <c r="D25268" t="s">
        <v>964</v>
      </c>
      <c r="E25268" t="s">
        <v>1014</v>
      </c>
      <c r="F25268" s="86">
        <v>1503645.20421464</v>
      </c>
    </row>
    <row r="25269" spans="1:6">
      <c r="A25269">
        <v>2022</v>
      </c>
      <c r="B25269" t="s">
        <v>1052</v>
      </c>
      <c r="C25269" t="s">
        <v>1022</v>
      </c>
      <c r="D25269" t="s">
        <v>964</v>
      </c>
      <c r="E25269" t="s">
        <v>1014</v>
      </c>
      <c r="F25269" s="86">
        <v>1455989.90903539</v>
      </c>
    </row>
    <row r="25270" spans="1:6">
      <c r="A25270">
        <v>2023</v>
      </c>
      <c r="B25270" t="s">
        <v>1052</v>
      </c>
      <c r="C25270" t="s">
        <v>1022</v>
      </c>
      <c r="D25270" t="s">
        <v>964</v>
      </c>
      <c r="E25270" t="s">
        <v>1014</v>
      </c>
      <c r="F25270" s="86">
        <v>1421107.1337681699</v>
      </c>
    </row>
    <row r="25271" spans="1:6">
      <c r="A25271">
        <v>2024</v>
      </c>
      <c r="B25271" t="s">
        <v>1052</v>
      </c>
      <c r="C25271" t="s">
        <v>1022</v>
      </c>
      <c r="D25271" t="s">
        <v>964</v>
      </c>
      <c r="E25271" t="s">
        <v>1014</v>
      </c>
      <c r="F25271" s="86">
        <v>1397317.0524641001</v>
      </c>
    </row>
    <row r="25272" spans="1:6">
      <c r="A25272">
        <v>2025</v>
      </c>
      <c r="B25272" t="s">
        <v>1052</v>
      </c>
      <c r="C25272" t="s">
        <v>1022</v>
      </c>
      <c r="D25272" t="s">
        <v>964</v>
      </c>
      <c r="E25272" t="s">
        <v>1014</v>
      </c>
      <c r="F25272" s="86">
        <v>1382966.39761504</v>
      </c>
    </row>
    <row r="25273" spans="1:6">
      <c r="A25273">
        <v>2026</v>
      </c>
      <c r="B25273" t="s">
        <v>1052</v>
      </c>
      <c r="C25273" t="s">
        <v>1022</v>
      </c>
      <c r="D25273" t="s">
        <v>964</v>
      </c>
      <c r="E25273" t="s">
        <v>1014</v>
      </c>
      <c r="F25273" s="86">
        <v>1376536.1814311901</v>
      </c>
    </row>
    <row r="25274" spans="1:6">
      <c r="A25274">
        <v>2027</v>
      </c>
      <c r="B25274" t="s">
        <v>1052</v>
      </c>
      <c r="C25274" t="s">
        <v>1022</v>
      </c>
      <c r="D25274" t="s">
        <v>964</v>
      </c>
      <c r="E25274" t="s">
        <v>1014</v>
      </c>
      <c r="F25274" s="86">
        <v>1376147.47729771</v>
      </c>
    </row>
    <row r="25275" spans="1:6">
      <c r="A25275">
        <v>2028</v>
      </c>
      <c r="B25275" t="s">
        <v>1052</v>
      </c>
      <c r="C25275" t="s">
        <v>1022</v>
      </c>
      <c r="D25275" t="s">
        <v>964</v>
      </c>
      <c r="E25275" t="s">
        <v>1014</v>
      </c>
      <c r="F25275" s="86">
        <v>1379908.16072814</v>
      </c>
    </row>
    <row r="25276" spans="1:6">
      <c r="A25276">
        <v>2029</v>
      </c>
      <c r="B25276" t="s">
        <v>1052</v>
      </c>
      <c r="C25276" t="s">
        <v>1022</v>
      </c>
      <c r="D25276" t="s">
        <v>964</v>
      </c>
      <c r="E25276" t="s">
        <v>1014</v>
      </c>
      <c r="F25276" s="86">
        <v>1386254.164286</v>
      </c>
    </row>
    <row r="25277" spans="1:6">
      <c r="A25277">
        <v>2030</v>
      </c>
      <c r="B25277" t="s">
        <v>1052</v>
      </c>
      <c r="C25277" t="s">
        <v>1022</v>
      </c>
      <c r="D25277" t="s">
        <v>964</v>
      </c>
      <c r="E25277" t="s">
        <v>1014</v>
      </c>
      <c r="F25277" s="86">
        <v>1394516.2804759201</v>
      </c>
    </row>
    <row r="25278" spans="1:6">
      <c r="A25278">
        <v>2031</v>
      </c>
      <c r="B25278" t="s">
        <v>1052</v>
      </c>
      <c r="C25278" t="s">
        <v>1022</v>
      </c>
      <c r="D25278" t="s">
        <v>964</v>
      </c>
      <c r="E25278" t="s">
        <v>1014</v>
      </c>
      <c r="F25278" s="86">
        <v>1404017.36884033</v>
      </c>
    </row>
    <row r="25279" spans="1:6">
      <c r="A25279">
        <v>2032</v>
      </c>
      <c r="B25279" t="s">
        <v>1052</v>
      </c>
      <c r="C25279" t="s">
        <v>1022</v>
      </c>
      <c r="D25279" t="s">
        <v>964</v>
      </c>
      <c r="E25279" t="s">
        <v>1014</v>
      </c>
      <c r="F25279" s="86">
        <v>1413965.89675909</v>
      </c>
    </row>
    <row r="25280" spans="1:6">
      <c r="A25280">
        <v>2033</v>
      </c>
      <c r="B25280" t="s">
        <v>1052</v>
      </c>
      <c r="C25280" t="s">
        <v>1022</v>
      </c>
      <c r="D25280" t="s">
        <v>964</v>
      </c>
      <c r="E25280" t="s">
        <v>1014</v>
      </c>
      <c r="F25280" s="86">
        <v>1424028.43886425</v>
      </c>
    </row>
    <row r="25281" spans="1:6">
      <c r="A25281">
        <v>2034</v>
      </c>
      <c r="B25281" t="s">
        <v>1052</v>
      </c>
      <c r="C25281" t="s">
        <v>1022</v>
      </c>
      <c r="D25281" t="s">
        <v>964</v>
      </c>
      <c r="E25281" t="s">
        <v>1014</v>
      </c>
      <c r="F25281" s="86">
        <v>1434477.63205886</v>
      </c>
    </row>
    <row r="25282" spans="1:6">
      <c r="A25282">
        <v>2035</v>
      </c>
      <c r="B25282" t="s">
        <v>1052</v>
      </c>
      <c r="C25282" t="s">
        <v>1022</v>
      </c>
      <c r="D25282" t="s">
        <v>964</v>
      </c>
      <c r="E25282" t="s">
        <v>1014</v>
      </c>
      <c r="F25282" s="86">
        <v>1445270.41368877</v>
      </c>
    </row>
    <row r="25283" spans="1:6">
      <c r="A25283">
        <v>2036</v>
      </c>
      <c r="B25283" t="s">
        <v>1052</v>
      </c>
      <c r="C25283" t="s">
        <v>1022</v>
      </c>
      <c r="D25283" t="s">
        <v>964</v>
      </c>
      <c r="E25283" t="s">
        <v>1014</v>
      </c>
      <c r="F25283" s="86">
        <v>1456246.64589137</v>
      </c>
    </row>
    <row r="25284" spans="1:6">
      <c r="A25284">
        <v>2037</v>
      </c>
      <c r="B25284" t="s">
        <v>1052</v>
      </c>
      <c r="C25284" t="s">
        <v>1022</v>
      </c>
      <c r="D25284" t="s">
        <v>964</v>
      </c>
      <c r="E25284" t="s">
        <v>1014</v>
      </c>
      <c r="F25284" s="86">
        <v>1467232.99785405</v>
      </c>
    </row>
    <row r="25285" spans="1:6">
      <c r="A25285">
        <v>2038</v>
      </c>
      <c r="B25285" t="s">
        <v>1052</v>
      </c>
      <c r="C25285" t="s">
        <v>1022</v>
      </c>
      <c r="D25285" t="s">
        <v>964</v>
      </c>
      <c r="E25285" t="s">
        <v>1014</v>
      </c>
      <c r="F25285" s="86">
        <v>1478303.6269420299</v>
      </c>
    </row>
    <row r="25286" spans="1:6">
      <c r="A25286">
        <v>2039</v>
      </c>
      <c r="B25286" t="s">
        <v>1052</v>
      </c>
      <c r="C25286" t="s">
        <v>1022</v>
      </c>
      <c r="D25286" t="s">
        <v>964</v>
      </c>
      <c r="E25286" t="s">
        <v>1014</v>
      </c>
      <c r="F25286" s="86">
        <v>1489428.1707313401</v>
      </c>
    </row>
    <row r="25287" spans="1:6">
      <c r="A25287">
        <v>2040</v>
      </c>
      <c r="B25287" t="s">
        <v>1052</v>
      </c>
      <c r="C25287" t="s">
        <v>1022</v>
      </c>
      <c r="D25287" t="s">
        <v>964</v>
      </c>
      <c r="E25287" t="s">
        <v>1014</v>
      </c>
      <c r="F25287" s="86">
        <v>1500590.2903195501</v>
      </c>
    </row>
    <row r="25288" spans="1:6">
      <c r="A25288">
        <v>2041</v>
      </c>
      <c r="B25288" t="s">
        <v>1052</v>
      </c>
      <c r="C25288" t="s">
        <v>1022</v>
      </c>
      <c r="D25288" t="s">
        <v>964</v>
      </c>
      <c r="E25288" t="s">
        <v>1014</v>
      </c>
      <c r="F25288" s="86">
        <v>1499296.0344207999</v>
      </c>
    </row>
    <row r="25289" spans="1:6">
      <c r="A25289">
        <v>2042</v>
      </c>
      <c r="B25289" t="s">
        <v>1052</v>
      </c>
      <c r="C25289" t="s">
        <v>1022</v>
      </c>
      <c r="D25289" t="s">
        <v>964</v>
      </c>
      <c r="E25289" t="s">
        <v>1014</v>
      </c>
      <c r="F25289" s="86">
        <v>1498039.71484354</v>
      </c>
    </row>
    <row r="25290" spans="1:6">
      <c r="A25290">
        <v>2043</v>
      </c>
      <c r="B25290" t="s">
        <v>1052</v>
      </c>
      <c r="C25290" t="s">
        <v>1022</v>
      </c>
      <c r="D25290" t="s">
        <v>964</v>
      </c>
      <c r="E25290" t="s">
        <v>1014</v>
      </c>
      <c r="F25290" s="86">
        <v>1496847.14549491</v>
      </c>
    </row>
    <row r="25291" spans="1:6">
      <c r="A25291">
        <v>2044</v>
      </c>
      <c r="B25291" t="s">
        <v>1052</v>
      </c>
      <c r="C25291" t="s">
        <v>1022</v>
      </c>
      <c r="D25291" t="s">
        <v>964</v>
      </c>
      <c r="E25291" t="s">
        <v>1014</v>
      </c>
      <c r="F25291" s="86">
        <v>1495732.2580393101</v>
      </c>
    </row>
    <row r="25292" spans="1:6">
      <c r="A25292">
        <v>2045</v>
      </c>
      <c r="B25292" t="s">
        <v>1052</v>
      </c>
      <c r="C25292" t="s">
        <v>1022</v>
      </c>
      <c r="D25292" t="s">
        <v>964</v>
      </c>
      <c r="E25292" t="s">
        <v>1014</v>
      </c>
      <c r="F25292" s="86">
        <v>1494695.7607287599</v>
      </c>
    </row>
    <row r="25293" spans="1:6">
      <c r="A25293">
        <v>2046</v>
      </c>
      <c r="B25293" t="s">
        <v>1052</v>
      </c>
      <c r="C25293" t="s">
        <v>1022</v>
      </c>
      <c r="D25293" t="s">
        <v>964</v>
      </c>
      <c r="E25293" t="s">
        <v>1014</v>
      </c>
      <c r="F25293" s="86">
        <v>1493719.7447269801</v>
      </c>
    </row>
    <row r="25294" spans="1:6">
      <c r="A25294">
        <v>2047</v>
      </c>
      <c r="B25294" t="s">
        <v>1052</v>
      </c>
      <c r="C25294" t="s">
        <v>1022</v>
      </c>
      <c r="D25294" t="s">
        <v>964</v>
      </c>
      <c r="E25294" t="s">
        <v>1014</v>
      </c>
      <c r="F25294" s="86">
        <v>1492814.25915134</v>
      </c>
    </row>
    <row r="25295" spans="1:6">
      <c r="A25295">
        <v>2048</v>
      </c>
      <c r="B25295" t="s">
        <v>1052</v>
      </c>
      <c r="C25295" t="s">
        <v>1022</v>
      </c>
      <c r="D25295" t="s">
        <v>964</v>
      </c>
      <c r="E25295" t="s">
        <v>1014</v>
      </c>
      <c r="F25295" s="86">
        <v>1491969.0344805</v>
      </c>
    </row>
    <row r="25296" spans="1:6">
      <c r="A25296">
        <v>2049</v>
      </c>
      <c r="B25296" t="s">
        <v>1052</v>
      </c>
      <c r="C25296" t="s">
        <v>1022</v>
      </c>
      <c r="D25296" t="s">
        <v>964</v>
      </c>
      <c r="E25296" t="s">
        <v>1014</v>
      </c>
      <c r="F25296" s="86">
        <v>1491193.5454748401</v>
      </c>
    </row>
    <row r="25297" spans="1:6">
      <c r="A25297">
        <v>2050</v>
      </c>
      <c r="B25297" t="s">
        <v>1052</v>
      </c>
      <c r="C25297" t="s">
        <v>1022</v>
      </c>
      <c r="D25297" t="s">
        <v>964</v>
      </c>
      <c r="E25297" t="s">
        <v>1014</v>
      </c>
      <c r="F25297" s="86">
        <v>1490495.4954782899</v>
      </c>
    </row>
    <row r="25298" spans="1:6">
      <c r="A25298">
        <v>2017</v>
      </c>
      <c r="B25298" t="s">
        <v>1053</v>
      </c>
      <c r="C25298" t="s">
        <v>1022</v>
      </c>
      <c r="D25298" t="s">
        <v>964</v>
      </c>
      <c r="E25298" t="s">
        <v>1014</v>
      </c>
      <c r="F25298" s="86">
        <v>4706382.9187697796</v>
      </c>
    </row>
    <row r="25299" spans="1:6">
      <c r="A25299">
        <v>2018</v>
      </c>
      <c r="B25299" t="s">
        <v>1053</v>
      </c>
      <c r="C25299" t="s">
        <v>1022</v>
      </c>
      <c r="D25299" t="s">
        <v>964</v>
      </c>
      <c r="E25299" t="s">
        <v>1014</v>
      </c>
      <c r="F25299" s="86">
        <v>4429745.5643241797</v>
      </c>
    </row>
    <row r="25300" spans="1:6">
      <c r="A25300">
        <v>2019</v>
      </c>
      <c r="B25300" t="s">
        <v>1053</v>
      </c>
      <c r="C25300" t="s">
        <v>1022</v>
      </c>
      <c r="D25300" t="s">
        <v>964</v>
      </c>
      <c r="E25300" t="s">
        <v>1014</v>
      </c>
      <c r="F25300" s="86">
        <v>4180126.1780149601</v>
      </c>
    </row>
    <row r="25301" spans="1:6">
      <c r="A25301">
        <v>2020</v>
      </c>
      <c r="B25301" t="s">
        <v>1053</v>
      </c>
      <c r="C25301" t="s">
        <v>1022</v>
      </c>
      <c r="D25301" t="s">
        <v>964</v>
      </c>
      <c r="E25301" t="s">
        <v>1014</v>
      </c>
      <c r="F25301" s="86">
        <v>3959346.3500159802</v>
      </c>
    </row>
    <row r="25302" spans="1:6">
      <c r="A25302">
        <v>2021</v>
      </c>
      <c r="B25302" t="s">
        <v>1053</v>
      </c>
      <c r="C25302" t="s">
        <v>1022</v>
      </c>
      <c r="D25302" t="s">
        <v>964</v>
      </c>
      <c r="E25302" t="s">
        <v>1014</v>
      </c>
      <c r="F25302" s="86">
        <v>3776386.0408179299</v>
      </c>
    </row>
    <row r="25303" spans="1:6">
      <c r="A25303">
        <v>2022</v>
      </c>
      <c r="B25303" t="s">
        <v>1053</v>
      </c>
      <c r="C25303" t="s">
        <v>1022</v>
      </c>
      <c r="D25303" t="s">
        <v>964</v>
      </c>
      <c r="E25303" t="s">
        <v>1014</v>
      </c>
      <c r="F25303" s="86">
        <v>3627563.3513805899</v>
      </c>
    </row>
    <row r="25304" spans="1:6">
      <c r="A25304">
        <v>2023</v>
      </c>
      <c r="B25304" t="s">
        <v>1053</v>
      </c>
      <c r="C25304" t="s">
        <v>1022</v>
      </c>
      <c r="D25304" t="s">
        <v>964</v>
      </c>
      <c r="E25304" t="s">
        <v>1014</v>
      </c>
      <c r="F25304" s="86">
        <v>3510560.5543836998</v>
      </c>
    </row>
    <row r="25305" spans="1:6">
      <c r="A25305">
        <v>2024</v>
      </c>
      <c r="B25305" t="s">
        <v>1053</v>
      </c>
      <c r="C25305" t="s">
        <v>1022</v>
      </c>
      <c r="D25305" t="s">
        <v>964</v>
      </c>
      <c r="E25305" t="s">
        <v>1014</v>
      </c>
      <c r="F25305" s="86">
        <v>3421888.3563874601</v>
      </c>
    </row>
    <row r="25306" spans="1:6">
      <c r="A25306">
        <v>2025</v>
      </c>
      <c r="B25306" t="s">
        <v>1053</v>
      </c>
      <c r="C25306" t="s">
        <v>1022</v>
      </c>
      <c r="D25306" t="s">
        <v>964</v>
      </c>
      <c r="E25306" t="s">
        <v>1014</v>
      </c>
      <c r="F25306" s="86">
        <v>3358273.2780830301</v>
      </c>
    </row>
    <row r="25307" spans="1:6">
      <c r="A25307">
        <v>2026</v>
      </c>
      <c r="B25307" t="s">
        <v>1053</v>
      </c>
      <c r="C25307" t="s">
        <v>1022</v>
      </c>
      <c r="D25307" t="s">
        <v>964</v>
      </c>
      <c r="E25307" t="s">
        <v>1014</v>
      </c>
      <c r="F25307" s="86">
        <v>3316086.5229931702</v>
      </c>
    </row>
    <row r="25308" spans="1:6">
      <c r="A25308">
        <v>2027</v>
      </c>
      <c r="B25308" t="s">
        <v>1053</v>
      </c>
      <c r="C25308" t="s">
        <v>1022</v>
      </c>
      <c r="D25308" t="s">
        <v>964</v>
      </c>
      <c r="E25308" t="s">
        <v>1014</v>
      </c>
      <c r="F25308" s="86">
        <v>3291140.0284825098</v>
      </c>
    </row>
    <row r="25309" spans="1:6">
      <c r="A25309">
        <v>2028</v>
      </c>
      <c r="B25309" t="s">
        <v>1053</v>
      </c>
      <c r="C25309" t="s">
        <v>1022</v>
      </c>
      <c r="D25309" t="s">
        <v>964</v>
      </c>
      <c r="E25309" t="s">
        <v>1014</v>
      </c>
      <c r="F25309" s="86">
        <v>3279082.54875116</v>
      </c>
    </row>
    <row r="25310" spans="1:6">
      <c r="A25310">
        <v>2029</v>
      </c>
      <c r="B25310" t="s">
        <v>1053</v>
      </c>
      <c r="C25310" t="s">
        <v>1022</v>
      </c>
      <c r="D25310" t="s">
        <v>964</v>
      </c>
      <c r="E25310" t="s">
        <v>1014</v>
      </c>
      <c r="F25310" s="86">
        <v>3276315.0221381299</v>
      </c>
    </row>
    <row r="25311" spans="1:6">
      <c r="A25311">
        <v>2030</v>
      </c>
      <c r="B25311" t="s">
        <v>1053</v>
      </c>
      <c r="C25311" t="s">
        <v>1022</v>
      </c>
      <c r="D25311" t="s">
        <v>964</v>
      </c>
      <c r="E25311" t="s">
        <v>1014</v>
      </c>
      <c r="F25311" s="86">
        <v>3280886.25755755</v>
      </c>
    </row>
    <row r="25312" spans="1:6">
      <c r="A25312">
        <v>2031</v>
      </c>
      <c r="B25312" t="s">
        <v>1053</v>
      </c>
      <c r="C25312" t="s">
        <v>1022</v>
      </c>
      <c r="D25312" t="s">
        <v>964</v>
      </c>
      <c r="E25312" t="s">
        <v>1014</v>
      </c>
      <c r="F25312" s="86">
        <v>3290738.8903746302</v>
      </c>
    </row>
    <row r="25313" spans="1:6">
      <c r="A25313">
        <v>2032</v>
      </c>
      <c r="B25313" t="s">
        <v>1053</v>
      </c>
      <c r="C25313" t="s">
        <v>1022</v>
      </c>
      <c r="D25313" t="s">
        <v>964</v>
      </c>
      <c r="E25313" t="s">
        <v>1014</v>
      </c>
      <c r="F25313" s="86">
        <v>3303599.7012695302</v>
      </c>
    </row>
    <row r="25314" spans="1:6">
      <c r="A25314">
        <v>2033</v>
      </c>
      <c r="B25314" t="s">
        <v>1053</v>
      </c>
      <c r="C25314" t="s">
        <v>1022</v>
      </c>
      <c r="D25314" t="s">
        <v>964</v>
      </c>
      <c r="E25314" t="s">
        <v>1014</v>
      </c>
      <c r="F25314" s="86">
        <v>3318236.6585359601</v>
      </c>
    </row>
    <row r="25315" spans="1:6">
      <c r="A25315">
        <v>2034</v>
      </c>
      <c r="B25315" t="s">
        <v>1053</v>
      </c>
      <c r="C25315" t="s">
        <v>1022</v>
      </c>
      <c r="D25315" t="s">
        <v>964</v>
      </c>
      <c r="E25315" t="s">
        <v>1014</v>
      </c>
      <c r="F25315" s="86">
        <v>3334572.48925611</v>
      </c>
    </row>
    <row r="25316" spans="1:6">
      <c r="A25316">
        <v>2035</v>
      </c>
      <c r="B25316" t="s">
        <v>1053</v>
      </c>
      <c r="C25316" t="s">
        <v>1022</v>
      </c>
      <c r="D25316" t="s">
        <v>964</v>
      </c>
      <c r="E25316" t="s">
        <v>1014</v>
      </c>
      <c r="F25316" s="86">
        <v>3352113.3429445098</v>
      </c>
    </row>
    <row r="25317" spans="1:6">
      <c r="A25317">
        <v>2036</v>
      </c>
      <c r="B25317" t="s">
        <v>1053</v>
      </c>
      <c r="C25317" t="s">
        <v>1022</v>
      </c>
      <c r="D25317" t="s">
        <v>964</v>
      </c>
      <c r="E25317" t="s">
        <v>1014</v>
      </c>
      <c r="F25317" s="86">
        <v>3370199.2457725299</v>
      </c>
    </row>
    <row r="25318" spans="1:6">
      <c r="A25318">
        <v>2037</v>
      </c>
      <c r="B25318" t="s">
        <v>1053</v>
      </c>
      <c r="C25318" t="s">
        <v>1022</v>
      </c>
      <c r="D25318" t="s">
        <v>964</v>
      </c>
      <c r="E25318" t="s">
        <v>1014</v>
      </c>
      <c r="F25318" s="86">
        <v>3388430.7179727801</v>
      </c>
    </row>
    <row r="25319" spans="1:6">
      <c r="A25319">
        <v>2038</v>
      </c>
      <c r="B25319" t="s">
        <v>1053</v>
      </c>
      <c r="C25319" t="s">
        <v>1022</v>
      </c>
      <c r="D25319" t="s">
        <v>964</v>
      </c>
      <c r="E25319" t="s">
        <v>1014</v>
      </c>
      <c r="F25319" s="86">
        <v>3406807.69884477</v>
      </c>
    </row>
    <row r="25320" spans="1:6">
      <c r="A25320">
        <v>2039</v>
      </c>
      <c r="B25320" t="s">
        <v>1053</v>
      </c>
      <c r="C25320" t="s">
        <v>1022</v>
      </c>
      <c r="D25320" t="s">
        <v>964</v>
      </c>
      <c r="E25320" t="s">
        <v>1014</v>
      </c>
      <c r="F25320" s="86">
        <v>3425196.8920885501</v>
      </c>
    </row>
    <row r="25321" spans="1:6">
      <c r="A25321">
        <v>2040</v>
      </c>
      <c r="B25321" t="s">
        <v>1053</v>
      </c>
      <c r="C25321" t="s">
        <v>1022</v>
      </c>
      <c r="D25321" t="s">
        <v>964</v>
      </c>
      <c r="E25321" t="s">
        <v>1014</v>
      </c>
      <c r="F25321" s="86">
        <v>3443511.2660728302</v>
      </c>
    </row>
    <row r="25322" spans="1:6">
      <c r="A25322">
        <v>2041</v>
      </c>
      <c r="B25322" t="s">
        <v>1053</v>
      </c>
      <c r="C25322" t="s">
        <v>1022</v>
      </c>
      <c r="D25322" t="s">
        <v>964</v>
      </c>
      <c r="E25322" t="s">
        <v>1014</v>
      </c>
      <c r="F25322" s="86">
        <v>3437826.4206804801</v>
      </c>
    </row>
    <row r="25323" spans="1:6">
      <c r="A25323">
        <v>2042</v>
      </c>
      <c r="B25323" t="s">
        <v>1053</v>
      </c>
      <c r="C25323" t="s">
        <v>1022</v>
      </c>
      <c r="D25323" t="s">
        <v>964</v>
      </c>
      <c r="E25323" t="s">
        <v>1014</v>
      </c>
      <c r="F25323" s="86">
        <v>3432097.9717297801</v>
      </c>
    </row>
    <row r="25324" spans="1:6">
      <c r="A25324">
        <v>2043</v>
      </c>
      <c r="B25324" t="s">
        <v>1053</v>
      </c>
      <c r="C25324" t="s">
        <v>1022</v>
      </c>
      <c r="D25324" t="s">
        <v>964</v>
      </c>
      <c r="E25324" t="s">
        <v>1014</v>
      </c>
      <c r="F25324" s="86">
        <v>3426412.7692996799</v>
      </c>
    </row>
    <row r="25325" spans="1:6">
      <c r="A25325">
        <v>2044</v>
      </c>
      <c r="B25325" t="s">
        <v>1053</v>
      </c>
      <c r="C25325" t="s">
        <v>1022</v>
      </c>
      <c r="D25325" t="s">
        <v>964</v>
      </c>
      <c r="E25325" t="s">
        <v>1014</v>
      </c>
      <c r="F25325" s="86">
        <v>3420844.8315912001</v>
      </c>
    </row>
    <row r="25326" spans="1:6">
      <c r="A25326">
        <v>2045</v>
      </c>
      <c r="B25326" t="s">
        <v>1053</v>
      </c>
      <c r="C25326" t="s">
        <v>1022</v>
      </c>
      <c r="D25326" t="s">
        <v>964</v>
      </c>
      <c r="E25326" t="s">
        <v>1014</v>
      </c>
      <c r="F25326" s="86">
        <v>3415439.45158089</v>
      </c>
    </row>
    <row r="25327" spans="1:6">
      <c r="A25327">
        <v>2046</v>
      </c>
      <c r="B25327" t="s">
        <v>1053</v>
      </c>
      <c r="C25327" t="s">
        <v>1022</v>
      </c>
      <c r="D25327" t="s">
        <v>964</v>
      </c>
      <c r="E25327" t="s">
        <v>1014</v>
      </c>
      <c r="F25327" s="86">
        <v>3410199.0905680601</v>
      </c>
    </row>
    <row r="25328" spans="1:6">
      <c r="A25328">
        <v>2047</v>
      </c>
      <c r="B25328" t="s">
        <v>1053</v>
      </c>
      <c r="C25328" t="s">
        <v>1022</v>
      </c>
      <c r="D25328" t="s">
        <v>964</v>
      </c>
      <c r="E25328" t="s">
        <v>1014</v>
      </c>
      <c r="F25328" s="86">
        <v>3405170.2968779602</v>
      </c>
    </row>
    <row r="25329" spans="1:6">
      <c r="A25329">
        <v>2048</v>
      </c>
      <c r="B25329" t="s">
        <v>1053</v>
      </c>
      <c r="C25329" t="s">
        <v>1022</v>
      </c>
      <c r="D25329" t="s">
        <v>964</v>
      </c>
      <c r="E25329" t="s">
        <v>1014</v>
      </c>
      <c r="F25329" s="86">
        <v>3400343.3482657801</v>
      </c>
    </row>
    <row r="25330" spans="1:6">
      <c r="A25330">
        <v>2049</v>
      </c>
      <c r="B25330" t="s">
        <v>1053</v>
      </c>
      <c r="C25330" t="s">
        <v>1022</v>
      </c>
      <c r="D25330" t="s">
        <v>964</v>
      </c>
      <c r="E25330" t="s">
        <v>1014</v>
      </c>
      <c r="F25330" s="86">
        <v>3395722.7060091202</v>
      </c>
    </row>
    <row r="25331" spans="1:6">
      <c r="A25331">
        <v>2050</v>
      </c>
      <c r="B25331" t="s">
        <v>1053</v>
      </c>
      <c r="C25331" t="s">
        <v>1022</v>
      </c>
      <c r="D25331" t="s">
        <v>964</v>
      </c>
      <c r="E25331" t="s">
        <v>1014</v>
      </c>
      <c r="F25331" s="86">
        <v>3391296.6573777501</v>
      </c>
    </row>
    <row r="25332" spans="1:6">
      <c r="A25332">
        <v>2017</v>
      </c>
      <c r="B25332" t="s">
        <v>1054</v>
      </c>
      <c r="C25332" t="s">
        <v>1022</v>
      </c>
      <c r="D25332" t="s">
        <v>964</v>
      </c>
      <c r="E25332" t="s">
        <v>1014</v>
      </c>
      <c r="F25332" s="86">
        <v>2285.2904839565799</v>
      </c>
    </row>
    <row r="25333" spans="1:6">
      <c r="A25333">
        <v>2018</v>
      </c>
      <c r="B25333" t="s">
        <v>1054</v>
      </c>
      <c r="C25333" t="s">
        <v>1022</v>
      </c>
      <c r="D25333" t="s">
        <v>964</v>
      </c>
      <c r="E25333" t="s">
        <v>1014</v>
      </c>
      <c r="F25333" s="86">
        <v>2338.30659004161</v>
      </c>
    </row>
    <row r="25334" spans="1:6">
      <c r="A25334">
        <v>2019</v>
      </c>
      <c r="B25334" t="s">
        <v>1054</v>
      </c>
      <c r="C25334" t="s">
        <v>1022</v>
      </c>
      <c r="D25334" t="s">
        <v>964</v>
      </c>
      <c r="E25334" t="s">
        <v>1014</v>
      </c>
      <c r="F25334" s="86">
        <v>2353.2612287755001</v>
      </c>
    </row>
    <row r="25335" spans="1:6">
      <c r="A25335">
        <v>2020</v>
      </c>
      <c r="B25335" t="s">
        <v>1054</v>
      </c>
      <c r="C25335" t="s">
        <v>1022</v>
      </c>
      <c r="D25335" t="s">
        <v>964</v>
      </c>
      <c r="E25335" t="s">
        <v>1014</v>
      </c>
      <c r="F25335" s="86">
        <v>2328.1442516981201</v>
      </c>
    </row>
    <row r="25336" spans="1:6">
      <c r="A25336">
        <v>2021</v>
      </c>
      <c r="B25336" t="s">
        <v>1054</v>
      </c>
      <c r="C25336" t="s">
        <v>1022</v>
      </c>
      <c r="D25336" t="s">
        <v>964</v>
      </c>
      <c r="E25336" t="s">
        <v>1014</v>
      </c>
      <c r="F25336" s="86">
        <v>2269.9117032089298</v>
      </c>
    </row>
    <row r="25337" spans="1:6">
      <c r="A25337">
        <v>2022</v>
      </c>
      <c r="B25337" t="s">
        <v>1054</v>
      </c>
      <c r="C25337" t="s">
        <v>1022</v>
      </c>
      <c r="D25337" t="s">
        <v>964</v>
      </c>
      <c r="E25337" t="s">
        <v>1014</v>
      </c>
      <c r="F25337" s="86">
        <v>2183.5325593841299</v>
      </c>
    </row>
    <row r="25338" spans="1:6">
      <c r="A25338">
        <v>2023</v>
      </c>
      <c r="B25338" t="s">
        <v>1054</v>
      </c>
      <c r="C25338" t="s">
        <v>1022</v>
      </c>
      <c r="D25338" t="s">
        <v>964</v>
      </c>
      <c r="E25338" t="s">
        <v>1014</v>
      </c>
      <c r="F25338" s="86">
        <v>2077.8108500859598</v>
      </c>
    </row>
    <row r="25339" spans="1:6">
      <c r="A25339">
        <v>2024</v>
      </c>
      <c r="B25339" t="s">
        <v>1054</v>
      </c>
      <c r="C25339" t="s">
        <v>1022</v>
      </c>
      <c r="D25339" t="s">
        <v>964</v>
      </c>
      <c r="E25339" t="s">
        <v>1014</v>
      </c>
      <c r="F25339" s="86">
        <v>1962.9972934340699</v>
      </c>
    </row>
    <row r="25340" spans="1:6">
      <c r="A25340">
        <v>2025</v>
      </c>
      <c r="B25340" t="s">
        <v>1054</v>
      </c>
      <c r="C25340" t="s">
        <v>1022</v>
      </c>
      <c r="D25340" t="s">
        <v>964</v>
      </c>
      <c r="E25340" t="s">
        <v>1014</v>
      </c>
      <c r="F25340" s="86">
        <v>1849.4614918724899</v>
      </c>
    </row>
    <row r="25341" spans="1:6">
      <c r="A25341">
        <v>2026</v>
      </c>
      <c r="B25341" t="s">
        <v>1054</v>
      </c>
      <c r="C25341" t="s">
        <v>1022</v>
      </c>
      <c r="D25341" t="s">
        <v>964</v>
      </c>
      <c r="E25341" t="s">
        <v>1014</v>
      </c>
      <c r="F25341" s="86">
        <v>1746.50056331677</v>
      </c>
    </row>
    <row r="25342" spans="1:6">
      <c r="A25342">
        <v>2027</v>
      </c>
      <c r="B25342" t="s">
        <v>1054</v>
      </c>
      <c r="C25342" t="s">
        <v>1022</v>
      </c>
      <c r="D25342" t="s">
        <v>964</v>
      </c>
      <c r="E25342" t="s">
        <v>1014</v>
      </c>
      <c r="F25342" s="86">
        <v>1660.31999381286</v>
      </c>
    </row>
    <row r="25343" spans="1:6">
      <c r="A25343">
        <v>2028</v>
      </c>
      <c r="B25343" t="s">
        <v>1054</v>
      </c>
      <c r="C25343" t="s">
        <v>1022</v>
      </c>
      <c r="D25343" t="s">
        <v>964</v>
      </c>
      <c r="E25343" t="s">
        <v>1014</v>
      </c>
      <c r="F25343" s="86">
        <v>1593.8499089259899</v>
      </c>
    </row>
    <row r="25344" spans="1:6">
      <c r="A25344">
        <v>2029</v>
      </c>
      <c r="B25344" t="s">
        <v>1054</v>
      </c>
      <c r="C25344" t="s">
        <v>1022</v>
      </c>
      <c r="D25344" t="s">
        <v>964</v>
      </c>
      <c r="E25344" t="s">
        <v>1014</v>
      </c>
      <c r="F25344" s="86">
        <v>1546.96011234201</v>
      </c>
    </row>
    <row r="25345" spans="1:6">
      <c r="A25345">
        <v>2030</v>
      </c>
      <c r="B25345" t="s">
        <v>1054</v>
      </c>
      <c r="C25345" t="s">
        <v>1022</v>
      </c>
      <c r="D25345" t="s">
        <v>964</v>
      </c>
      <c r="E25345" t="s">
        <v>1014</v>
      </c>
      <c r="F25345" s="86">
        <v>1518.0119547682</v>
      </c>
    </row>
    <row r="25346" spans="1:6">
      <c r="A25346">
        <v>2031</v>
      </c>
      <c r="B25346" t="s">
        <v>1054</v>
      </c>
      <c r="C25346" t="s">
        <v>1022</v>
      </c>
      <c r="D25346" t="s">
        <v>964</v>
      </c>
      <c r="E25346" t="s">
        <v>1014</v>
      </c>
      <c r="F25346" s="86">
        <v>1503.8046246291501</v>
      </c>
    </row>
    <row r="25347" spans="1:6">
      <c r="A25347">
        <v>2032</v>
      </c>
      <c r="B25347" t="s">
        <v>1054</v>
      </c>
      <c r="C25347" t="s">
        <v>1022</v>
      </c>
      <c r="D25347" t="s">
        <v>964</v>
      </c>
      <c r="E25347" t="s">
        <v>1014</v>
      </c>
      <c r="F25347" s="86">
        <v>1500.2759097907999</v>
      </c>
    </row>
    <row r="25348" spans="1:6">
      <c r="A25348">
        <v>2033</v>
      </c>
      <c r="B25348" t="s">
        <v>1054</v>
      </c>
      <c r="C25348" t="s">
        <v>1022</v>
      </c>
      <c r="D25348" t="s">
        <v>964</v>
      </c>
      <c r="E25348" t="s">
        <v>1014</v>
      </c>
      <c r="F25348" s="86">
        <v>1503.8190996798101</v>
      </c>
    </row>
    <row r="25349" spans="1:6">
      <c r="A25349">
        <v>2034</v>
      </c>
      <c r="B25349" t="s">
        <v>1054</v>
      </c>
      <c r="C25349" t="s">
        <v>1022</v>
      </c>
      <c r="D25349" t="s">
        <v>964</v>
      </c>
      <c r="E25349" t="s">
        <v>1014</v>
      </c>
      <c r="F25349" s="86">
        <v>1512.1285701673401</v>
      </c>
    </row>
    <row r="25350" spans="1:6">
      <c r="A25350">
        <v>2035</v>
      </c>
      <c r="B25350" t="s">
        <v>1054</v>
      </c>
      <c r="C25350" t="s">
        <v>1022</v>
      </c>
      <c r="D25350" t="s">
        <v>964</v>
      </c>
      <c r="E25350" t="s">
        <v>1014</v>
      </c>
      <c r="F25350" s="86">
        <v>1523.3792418564699</v>
      </c>
    </row>
    <row r="25351" spans="1:6">
      <c r="A25351">
        <v>2036</v>
      </c>
      <c r="B25351" t="s">
        <v>1054</v>
      </c>
      <c r="C25351" t="s">
        <v>1022</v>
      </c>
      <c r="D25351" t="s">
        <v>964</v>
      </c>
      <c r="E25351" t="s">
        <v>1014</v>
      </c>
      <c r="F25351" s="86">
        <v>1536.3236095743</v>
      </c>
    </row>
    <row r="25352" spans="1:6">
      <c r="A25352">
        <v>2037</v>
      </c>
      <c r="B25352" t="s">
        <v>1054</v>
      </c>
      <c r="C25352" t="s">
        <v>1022</v>
      </c>
      <c r="D25352" t="s">
        <v>964</v>
      </c>
      <c r="E25352" t="s">
        <v>1014</v>
      </c>
      <c r="F25352" s="86">
        <v>1549.9581401368</v>
      </c>
    </row>
    <row r="25353" spans="1:6">
      <c r="A25353">
        <v>2038</v>
      </c>
      <c r="B25353" t="s">
        <v>1054</v>
      </c>
      <c r="C25353" t="s">
        <v>1022</v>
      </c>
      <c r="D25353" t="s">
        <v>964</v>
      </c>
      <c r="E25353" t="s">
        <v>1014</v>
      </c>
      <c r="F25353" s="86">
        <v>1563.8795000688799</v>
      </c>
    </row>
    <row r="25354" spans="1:6">
      <c r="A25354">
        <v>2039</v>
      </c>
      <c r="B25354" t="s">
        <v>1054</v>
      </c>
      <c r="C25354" t="s">
        <v>1022</v>
      </c>
      <c r="D25354" t="s">
        <v>964</v>
      </c>
      <c r="E25354" t="s">
        <v>1014</v>
      </c>
      <c r="F25354" s="86">
        <v>1577.8272988111501</v>
      </c>
    </row>
    <row r="25355" spans="1:6">
      <c r="A25355">
        <v>2040</v>
      </c>
      <c r="B25355" t="s">
        <v>1054</v>
      </c>
      <c r="C25355" t="s">
        <v>1022</v>
      </c>
      <c r="D25355" t="s">
        <v>964</v>
      </c>
      <c r="E25355" t="s">
        <v>1014</v>
      </c>
      <c r="F25355" s="86">
        <v>1591.6969654867801</v>
      </c>
    </row>
    <row r="25356" spans="1:6">
      <c r="A25356">
        <v>2041</v>
      </c>
      <c r="B25356" t="s">
        <v>1054</v>
      </c>
      <c r="C25356" t="s">
        <v>1022</v>
      </c>
      <c r="D25356" t="s">
        <v>964</v>
      </c>
      <c r="E25356" t="s">
        <v>1014</v>
      </c>
      <c r="F25356" s="86">
        <v>1604.1498938469999</v>
      </c>
    </row>
    <row r="25357" spans="1:6">
      <c r="A25357">
        <v>2042</v>
      </c>
      <c r="B25357" t="s">
        <v>1054</v>
      </c>
      <c r="C25357" t="s">
        <v>1022</v>
      </c>
      <c r="D25357" t="s">
        <v>964</v>
      </c>
      <c r="E25357" t="s">
        <v>1014</v>
      </c>
      <c r="F25357" s="86">
        <v>1616.6966264472701</v>
      </c>
    </row>
    <row r="25358" spans="1:6">
      <c r="A25358">
        <v>2043</v>
      </c>
      <c r="B25358" t="s">
        <v>1054</v>
      </c>
      <c r="C25358" t="s">
        <v>1022</v>
      </c>
      <c r="D25358" t="s">
        <v>964</v>
      </c>
      <c r="E25358" t="s">
        <v>1014</v>
      </c>
      <c r="F25358" s="86">
        <v>1629.39241659603</v>
      </c>
    </row>
    <row r="25359" spans="1:6">
      <c r="A25359">
        <v>2044</v>
      </c>
      <c r="B25359" t="s">
        <v>1054</v>
      </c>
      <c r="C25359" t="s">
        <v>1022</v>
      </c>
      <c r="D25359" t="s">
        <v>964</v>
      </c>
      <c r="E25359" t="s">
        <v>1014</v>
      </c>
      <c r="F25359" s="86">
        <v>1642.28118239183</v>
      </c>
    </row>
    <row r="25360" spans="1:6">
      <c r="A25360">
        <v>2045</v>
      </c>
      <c r="B25360" t="s">
        <v>1054</v>
      </c>
      <c r="C25360" t="s">
        <v>1022</v>
      </c>
      <c r="D25360" t="s">
        <v>964</v>
      </c>
      <c r="E25360" t="s">
        <v>1014</v>
      </c>
      <c r="F25360" s="86">
        <v>1655.38441286024</v>
      </c>
    </row>
    <row r="25361" spans="1:6">
      <c r="A25361">
        <v>2046</v>
      </c>
      <c r="B25361" t="s">
        <v>1054</v>
      </c>
      <c r="C25361" t="s">
        <v>1022</v>
      </c>
      <c r="D25361" t="s">
        <v>964</v>
      </c>
      <c r="E25361" t="s">
        <v>1014</v>
      </c>
      <c r="F25361" s="86">
        <v>1668.6906845805199</v>
      </c>
    </row>
    <row r="25362" spans="1:6">
      <c r="A25362">
        <v>2047</v>
      </c>
      <c r="B25362" t="s">
        <v>1054</v>
      </c>
      <c r="C25362" t="s">
        <v>1022</v>
      </c>
      <c r="D25362" t="s">
        <v>964</v>
      </c>
      <c r="E25362" t="s">
        <v>1014</v>
      </c>
      <c r="F25362" s="86">
        <v>1682.2123605424499</v>
      </c>
    </row>
    <row r="25363" spans="1:6">
      <c r="A25363">
        <v>2048</v>
      </c>
      <c r="B25363" t="s">
        <v>1054</v>
      </c>
      <c r="C25363" t="s">
        <v>1022</v>
      </c>
      <c r="D25363" t="s">
        <v>964</v>
      </c>
      <c r="E25363" t="s">
        <v>1014</v>
      </c>
      <c r="F25363" s="86">
        <v>1695.9290042948101</v>
      </c>
    </row>
    <row r="25364" spans="1:6">
      <c r="A25364">
        <v>2049</v>
      </c>
      <c r="B25364" t="s">
        <v>1054</v>
      </c>
      <c r="C25364" t="s">
        <v>1022</v>
      </c>
      <c r="D25364" t="s">
        <v>964</v>
      </c>
      <c r="E25364" t="s">
        <v>1014</v>
      </c>
      <c r="F25364" s="86">
        <v>1709.8484048657101</v>
      </c>
    </row>
    <row r="25365" spans="1:6">
      <c r="A25365">
        <v>2050</v>
      </c>
      <c r="B25365" t="s">
        <v>1054</v>
      </c>
      <c r="C25365" t="s">
        <v>1022</v>
      </c>
      <c r="D25365" t="s">
        <v>964</v>
      </c>
      <c r="E25365" t="s">
        <v>1014</v>
      </c>
      <c r="F25365" s="86">
        <v>1723.98124483386</v>
      </c>
    </row>
    <row r="25366" spans="1:6">
      <c r="A25366">
        <v>2017</v>
      </c>
      <c r="B25366" t="s">
        <v>1055</v>
      </c>
      <c r="C25366" t="s">
        <v>1022</v>
      </c>
      <c r="D25366" t="s">
        <v>964</v>
      </c>
      <c r="E25366" t="s">
        <v>1014</v>
      </c>
      <c r="F25366" s="86">
        <v>10714467.9300844</v>
      </c>
    </row>
    <row r="25367" spans="1:6">
      <c r="A25367">
        <v>2018</v>
      </c>
      <c r="B25367" t="s">
        <v>1055</v>
      </c>
      <c r="C25367" t="s">
        <v>1022</v>
      </c>
      <c r="D25367" t="s">
        <v>964</v>
      </c>
      <c r="E25367" t="s">
        <v>1014</v>
      </c>
      <c r="F25367" s="86">
        <v>10084680.232477</v>
      </c>
    </row>
    <row r="25368" spans="1:6">
      <c r="A25368">
        <v>2019</v>
      </c>
      <c r="B25368" t="s">
        <v>1055</v>
      </c>
      <c r="C25368" t="s">
        <v>1022</v>
      </c>
      <c r="D25368" t="s">
        <v>964</v>
      </c>
      <c r="E25368" t="s">
        <v>1014</v>
      </c>
      <c r="F25368" s="86">
        <v>9516401.16222311</v>
      </c>
    </row>
    <row r="25369" spans="1:6">
      <c r="A25369">
        <v>2020</v>
      </c>
      <c r="B25369" t="s">
        <v>1055</v>
      </c>
      <c r="C25369" t="s">
        <v>1022</v>
      </c>
      <c r="D25369" t="s">
        <v>964</v>
      </c>
      <c r="E25369" t="s">
        <v>1014</v>
      </c>
      <c r="F25369" s="86">
        <v>9013777.7192239296</v>
      </c>
    </row>
    <row r="25370" spans="1:6">
      <c r="A25370">
        <v>2021</v>
      </c>
      <c r="B25370" t="s">
        <v>1055</v>
      </c>
      <c r="C25370" t="s">
        <v>1022</v>
      </c>
      <c r="D25370" t="s">
        <v>964</v>
      </c>
      <c r="E25370" t="s">
        <v>1014</v>
      </c>
      <c r="F25370" s="86">
        <v>8597253.5223587006</v>
      </c>
    </row>
    <row r="25371" spans="1:6">
      <c r="A25371">
        <v>2022</v>
      </c>
      <c r="B25371" t="s">
        <v>1055</v>
      </c>
      <c r="C25371" t="s">
        <v>1022</v>
      </c>
      <c r="D25371" t="s">
        <v>964</v>
      </c>
      <c r="E25371" t="s">
        <v>1014</v>
      </c>
      <c r="F25371" s="86">
        <v>8258446.4255357804</v>
      </c>
    </row>
    <row r="25372" spans="1:6">
      <c r="A25372">
        <v>2023</v>
      </c>
      <c r="B25372" t="s">
        <v>1055</v>
      </c>
      <c r="C25372" t="s">
        <v>1022</v>
      </c>
      <c r="D25372" t="s">
        <v>964</v>
      </c>
      <c r="E25372" t="s">
        <v>1014</v>
      </c>
      <c r="F25372" s="86">
        <v>7992079.9318206999</v>
      </c>
    </row>
    <row r="25373" spans="1:6">
      <c r="A25373">
        <v>2024</v>
      </c>
      <c r="B25373" t="s">
        <v>1055</v>
      </c>
      <c r="C25373" t="s">
        <v>1022</v>
      </c>
      <c r="D25373" t="s">
        <v>964</v>
      </c>
      <c r="E25373" t="s">
        <v>1014</v>
      </c>
      <c r="F25373" s="86">
        <v>7790210.3776176404</v>
      </c>
    </row>
    <row r="25374" spans="1:6">
      <c r="A25374">
        <v>2025</v>
      </c>
      <c r="B25374" t="s">
        <v>1055</v>
      </c>
      <c r="C25374" t="s">
        <v>1022</v>
      </c>
      <c r="D25374" t="s">
        <v>964</v>
      </c>
      <c r="E25374" t="s">
        <v>1014</v>
      </c>
      <c r="F25374" s="86">
        <v>7645385.4179561203</v>
      </c>
    </row>
    <row r="25375" spans="1:6">
      <c r="A25375">
        <v>2026</v>
      </c>
      <c r="B25375" t="s">
        <v>1055</v>
      </c>
      <c r="C25375" t="s">
        <v>1022</v>
      </c>
      <c r="D25375" t="s">
        <v>964</v>
      </c>
      <c r="E25375" t="s">
        <v>1014</v>
      </c>
      <c r="F25375" s="86">
        <v>7549343.79909804</v>
      </c>
    </row>
    <row r="25376" spans="1:6">
      <c r="A25376">
        <v>2027</v>
      </c>
      <c r="B25376" t="s">
        <v>1055</v>
      </c>
      <c r="C25376" t="s">
        <v>1022</v>
      </c>
      <c r="D25376" t="s">
        <v>964</v>
      </c>
      <c r="E25376" t="s">
        <v>1014</v>
      </c>
      <c r="F25376" s="86">
        <v>7492551.0518830698</v>
      </c>
    </row>
    <row r="25377" spans="1:6">
      <c r="A25377">
        <v>2028</v>
      </c>
      <c r="B25377" t="s">
        <v>1055</v>
      </c>
      <c r="C25377" t="s">
        <v>1022</v>
      </c>
      <c r="D25377" t="s">
        <v>964</v>
      </c>
      <c r="E25377" t="s">
        <v>1014</v>
      </c>
      <c r="F25377" s="86">
        <v>7465101.2072510198</v>
      </c>
    </row>
    <row r="25378" spans="1:6">
      <c r="A25378">
        <v>2029</v>
      </c>
      <c r="B25378" t="s">
        <v>1055</v>
      </c>
      <c r="C25378" t="s">
        <v>1022</v>
      </c>
      <c r="D25378" t="s">
        <v>964</v>
      </c>
      <c r="E25378" t="s">
        <v>1014</v>
      </c>
      <c r="F25378" s="86">
        <v>7458800.70521947</v>
      </c>
    </row>
    <row r="25379" spans="1:6">
      <c r="A25379">
        <v>2030</v>
      </c>
      <c r="B25379" t="s">
        <v>1055</v>
      </c>
      <c r="C25379" t="s">
        <v>1022</v>
      </c>
      <c r="D25379" t="s">
        <v>964</v>
      </c>
      <c r="E25379" t="s">
        <v>1014</v>
      </c>
      <c r="F25379" s="86">
        <v>7469207.4987480901</v>
      </c>
    </row>
    <row r="25380" spans="1:6">
      <c r="A25380">
        <v>2031</v>
      </c>
      <c r="B25380" t="s">
        <v>1055</v>
      </c>
      <c r="C25380" t="s">
        <v>1022</v>
      </c>
      <c r="D25380" t="s">
        <v>964</v>
      </c>
      <c r="E25380" t="s">
        <v>1014</v>
      </c>
      <c r="F25380" s="86">
        <v>7491637.8279770399</v>
      </c>
    </row>
    <row r="25381" spans="1:6">
      <c r="A25381">
        <v>2032</v>
      </c>
      <c r="B25381" t="s">
        <v>1055</v>
      </c>
      <c r="C25381" t="s">
        <v>1022</v>
      </c>
      <c r="D25381" t="s">
        <v>964</v>
      </c>
      <c r="E25381" t="s">
        <v>1014</v>
      </c>
      <c r="F25381" s="86">
        <v>7520916.5220966097</v>
      </c>
    </row>
    <row r="25382" spans="1:6">
      <c r="A25382">
        <v>2033</v>
      </c>
      <c r="B25382" t="s">
        <v>1055</v>
      </c>
      <c r="C25382" t="s">
        <v>1022</v>
      </c>
      <c r="D25382" t="s">
        <v>964</v>
      </c>
      <c r="E25382" t="s">
        <v>1014</v>
      </c>
      <c r="F25382" s="86">
        <v>7554238.7595626097</v>
      </c>
    </row>
    <row r="25383" spans="1:6">
      <c r="A25383">
        <v>2034</v>
      </c>
      <c r="B25383" t="s">
        <v>1055</v>
      </c>
      <c r="C25383" t="s">
        <v>1022</v>
      </c>
      <c r="D25383" t="s">
        <v>964</v>
      </c>
      <c r="E25383" t="s">
        <v>1014</v>
      </c>
      <c r="F25383" s="86">
        <v>7591428.6222200496</v>
      </c>
    </row>
    <row r="25384" spans="1:6">
      <c r="A25384">
        <v>2035</v>
      </c>
      <c r="B25384" t="s">
        <v>1055</v>
      </c>
      <c r="C25384" t="s">
        <v>1022</v>
      </c>
      <c r="D25384" t="s">
        <v>964</v>
      </c>
      <c r="E25384" t="s">
        <v>1014</v>
      </c>
      <c r="F25384" s="86">
        <v>7631361.8188073998</v>
      </c>
    </row>
    <row r="25385" spans="1:6">
      <c r="A25385">
        <v>2036</v>
      </c>
      <c r="B25385" t="s">
        <v>1055</v>
      </c>
      <c r="C25385" t="s">
        <v>1022</v>
      </c>
      <c r="D25385" t="s">
        <v>964</v>
      </c>
      <c r="E25385" t="s">
        <v>1014</v>
      </c>
      <c r="F25385" s="86">
        <v>7672535.8646048</v>
      </c>
    </row>
    <row r="25386" spans="1:6">
      <c r="A25386">
        <v>2037</v>
      </c>
      <c r="B25386" t="s">
        <v>1055</v>
      </c>
      <c r="C25386" t="s">
        <v>1022</v>
      </c>
      <c r="D25386" t="s">
        <v>964</v>
      </c>
      <c r="E25386" t="s">
        <v>1014</v>
      </c>
      <c r="F25386" s="86">
        <v>7714041.3110547001</v>
      </c>
    </row>
    <row r="25387" spans="1:6">
      <c r="A25387">
        <v>2038</v>
      </c>
      <c r="B25387" t="s">
        <v>1055</v>
      </c>
      <c r="C25387" t="s">
        <v>1022</v>
      </c>
      <c r="D25387" t="s">
        <v>964</v>
      </c>
      <c r="E25387" t="s">
        <v>1014</v>
      </c>
      <c r="F25387" s="86">
        <v>7755878.0199675104</v>
      </c>
    </row>
    <row r="25388" spans="1:6">
      <c r="A25388">
        <v>2039</v>
      </c>
      <c r="B25388" t="s">
        <v>1055</v>
      </c>
      <c r="C25388" t="s">
        <v>1022</v>
      </c>
      <c r="D25388" t="s">
        <v>964</v>
      </c>
      <c r="E25388" t="s">
        <v>1014</v>
      </c>
      <c r="F25388" s="86">
        <v>7797742.5313494597</v>
      </c>
    </row>
    <row r="25389" spans="1:6">
      <c r="A25389">
        <v>2040</v>
      </c>
      <c r="B25389" t="s">
        <v>1055</v>
      </c>
      <c r="C25389" t="s">
        <v>1022</v>
      </c>
      <c r="D25389" t="s">
        <v>964</v>
      </c>
      <c r="E25389" t="s">
        <v>1014</v>
      </c>
      <c r="F25389" s="86">
        <v>7839436.7105313996</v>
      </c>
    </row>
    <row r="25390" spans="1:6">
      <c r="A25390">
        <v>2041</v>
      </c>
      <c r="B25390" t="s">
        <v>1055</v>
      </c>
      <c r="C25390" t="s">
        <v>1022</v>
      </c>
      <c r="D25390" t="s">
        <v>964</v>
      </c>
      <c r="E25390" t="s">
        <v>1014</v>
      </c>
      <c r="F25390" s="86">
        <v>7826494.6922776699</v>
      </c>
    </row>
    <row r="25391" spans="1:6">
      <c r="A25391">
        <v>2042</v>
      </c>
      <c r="B25391" t="s">
        <v>1055</v>
      </c>
      <c r="C25391" t="s">
        <v>1022</v>
      </c>
      <c r="D25391" t="s">
        <v>964</v>
      </c>
      <c r="E25391" t="s">
        <v>1014</v>
      </c>
      <c r="F25391" s="86">
        <v>7813453.40693588</v>
      </c>
    </row>
    <row r="25392" spans="1:6">
      <c r="A25392">
        <v>2043</v>
      </c>
      <c r="B25392" t="s">
        <v>1055</v>
      </c>
      <c r="C25392" t="s">
        <v>1022</v>
      </c>
      <c r="D25392" t="s">
        <v>964</v>
      </c>
      <c r="E25392" t="s">
        <v>1014</v>
      </c>
      <c r="F25392" s="86">
        <v>7800510.5758563196</v>
      </c>
    </row>
    <row r="25393" spans="1:6">
      <c r="A25393">
        <v>2044</v>
      </c>
      <c r="B25393" t="s">
        <v>1055</v>
      </c>
      <c r="C25393" t="s">
        <v>1022</v>
      </c>
      <c r="D25393" t="s">
        <v>964</v>
      </c>
      <c r="E25393" t="s">
        <v>1014</v>
      </c>
      <c r="F25393" s="86">
        <v>7787834.7075634496</v>
      </c>
    </row>
    <row r="25394" spans="1:6">
      <c r="A25394">
        <v>2045</v>
      </c>
      <c r="B25394" t="s">
        <v>1055</v>
      </c>
      <c r="C25394" t="s">
        <v>1022</v>
      </c>
      <c r="D25394" t="s">
        <v>964</v>
      </c>
      <c r="E25394" t="s">
        <v>1014</v>
      </c>
      <c r="F25394" s="86">
        <v>7775528.9152448</v>
      </c>
    </row>
    <row r="25395" spans="1:6">
      <c r="A25395">
        <v>2046</v>
      </c>
      <c r="B25395" t="s">
        <v>1055</v>
      </c>
      <c r="C25395" t="s">
        <v>1022</v>
      </c>
      <c r="D25395" t="s">
        <v>964</v>
      </c>
      <c r="E25395" t="s">
        <v>1014</v>
      </c>
      <c r="F25395" s="86">
        <v>7763598.8022507802</v>
      </c>
    </row>
    <row r="25396" spans="1:6">
      <c r="A25396">
        <v>2047</v>
      </c>
      <c r="B25396" t="s">
        <v>1055</v>
      </c>
      <c r="C25396" t="s">
        <v>1022</v>
      </c>
      <c r="D25396" t="s">
        <v>964</v>
      </c>
      <c r="E25396" t="s">
        <v>1014</v>
      </c>
      <c r="F25396" s="86">
        <v>7752150.3396735601</v>
      </c>
    </row>
    <row r="25397" spans="1:6">
      <c r="A25397">
        <v>2048</v>
      </c>
      <c r="B25397" t="s">
        <v>1055</v>
      </c>
      <c r="C25397" t="s">
        <v>1022</v>
      </c>
      <c r="D25397" t="s">
        <v>964</v>
      </c>
      <c r="E25397" t="s">
        <v>1014</v>
      </c>
      <c r="F25397" s="86">
        <v>7741161.3940229397</v>
      </c>
    </row>
    <row r="25398" spans="1:6">
      <c r="A25398">
        <v>2049</v>
      </c>
      <c r="B25398" t="s">
        <v>1055</v>
      </c>
      <c r="C25398" t="s">
        <v>1022</v>
      </c>
      <c r="D25398" t="s">
        <v>964</v>
      </c>
      <c r="E25398" t="s">
        <v>1014</v>
      </c>
      <c r="F25398" s="86">
        <v>7730642.1217644196</v>
      </c>
    </row>
    <row r="25399" spans="1:6">
      <c r="A25399">
        <v>2050</v>
      </c>
      <c r="B25399" t="s">
        <v>1055</v>
      </c>
      <c r="C25399" t="s">
        <v>1022</v>
      </c>
      <c r="D25399" t="s">
        <v>964</v>
      </c>
      <c r="E25399" t="s">
        <v>1014</v>
      </c>
      <c r="F25399" s="86">
        <v>7720565.8579039797</v>
      </c>
    </row>
    <row r="25400" spans="1:6">
      <c r="A25400">
        <v>2017</v>
      </c>
      <c r="B25400" t="s">
        <v>1056</v>
      </c>
      <c r="C25400" t="s">
        <v>1022</v>
      </c>
      <c r="D25400" t="s">
        <v>964</v>
      </c>
      <c r="E25400" t="s">
        <v>1014</v>
      </c>
      <c r="F25400" s="86">
        <v>86208.409979078904</v>
      </c>
    </row>
    <row r="25401" spans="1:6">
      <c r="A25401">
        <v>2018</v>
      </c>
      <c r="B25401" t="s">
        <v>1056</v>
      </c>
      <c r="C25401" t="s">
        <v>1022</v>
      </c>
      <c r="D25401" t="s">
        <v>964</v>
      </c>
      <c r="E25401" t="s">
        <v>1014</v>
      </c>
      <c r="F25401" s="86">
        <v>80707.978481592203</v>
      </c>
    </row>
    <row r="25402" spans="1:6">
      <c r="A25402">
        <v>2019</v>
      </c>
      <c r="B25402" t="s">
        <v>1056</v>
      </c>
      <c r="C25402" t="s">
        <v>1022</v>
      </c>
      <c r="D25402" t="s">
        <v>964</v>
      </c>
      <c r="E25402" t="s">
        <v>1014</v>
      </c>
      <c r="F25402" s="86">
        <v>75987.198135501501</v>
      </c>
    </row>
    <row r="25403" spans="1:6">
      <c r="A25403">
        <v>2020</v>
      </c>
      <c r="B25403" t="s">
        <v>1056</v>
      </c>
      <c r="C25403" t="s">
        <v>1022</v>
      </c>
      <c r="D25403" t="s">
        <v>964</v>
      </c>
      <c r="E25403" t="s">
        <v>1014</v>
      </c>
      <c r="F25403" s="86">
        <v>72021.454548536305</v>
      </c>
    </row>
    <row r="25404" spans="1:6">
      <c r="A25404">
        <v>2021</v>
      </c>
      <c r="B25404" t="s">
        <v>1056</v>
      </c>
      <c r="C25404" t="s">
        <v>1022</v>
      </c>
      <c r="D25404" t="s">
        <v>964</v>
      </c>
      <c r="E25404" t="s">
        <v>1014</v>
      </c>
      <c r="F25404" s="86">
        <v>68942.030857172795</v>
      </c>
    </row>
    <row r="25405" spans="1:6">
      <c r="A25405">
        <v>2022</v>
      </c>
      <c r="B25405" t="s">
        <v>1056</v>
      </c>
      <c r="C25405" t="s">
        <v>1022</v>
      </c>
      <c r="D25405" t="s">
        <v>964</v>
      </c>
      <c r="E25405" t="s">
        <v>1014</v>
      </c>
      <c r="F25405" s="86">
        <v>66639.827382631804</v>
      </c>
    </row>
    <row r="25406" spans="1:6">
      <c r="A25406">
        <v>2023</v>
      </c>
      <c r="B25406" t="s">
        <v>1056</v>
      </c>
      <c r="C25406" t="s">
        <v>1022</v>
      </c>
      <c r="D25406" t="s">
        <v>964</v>
      </c>
      <c r="E25406" t="s">
        <v>1014</v>
      </c>
      <c r="F25406" s="86">
        <v>65009.071964062503</v>
      </c>
    </row>
    <row r="25407" spans="1:6">
      <c r="A25407">
        <v>2024</v>
      </c>
      <c r="B25407" t="s">
        <v>1056</v>
      </c>
      <c r="C25407" t="s">
        <v>1022</v>
      </c>
      <c r="D25407" t="s">
        <v>964</v>
      </c>
      <c r="E25407" t="s">
        <v>1014</v>
      </c>
      <c r="F25407" s="86">
        <v>63930.054121660301</v>
      </c>
    </row>
    <row r="25408" spans="1:6">
      <c r="A25408">
        <v>2025</v>
      </c>
      <c r="B25408" t="s">
        <v>1056</v>
      </c>
      <c r="C25408" t="s">
        <v>1022</v>
      </c>
      <c r="D25408" t="s">
        <v>964</v>
      </c>
      <c r="E25408" t="s">
        <v>1014</v>
      </c>
      <c r="F25408" s="86">
        <v>63291.247285269499</v>
      </c>
    </row>
    <row r="25409" spans="1:6">
      <c r="A25409">
        <v>2026</v>
      </c>
      <c r="B25409" t="s">
        <v>1056</v>
      </c>
      <c r="C25409" t="s">
        <v>1022</v>
      </c>
      <c r="D25409" t="s">
        <v>964</v>
      </c>
      <c r="E25409" t="s">
        <v>1014</v>
      </c>
      <c r="F25409" s="86">
        <v>63005.132011875903</v>
      </c>
    </row>
    <row r="25410" spans="1:6">
      <c r="A25410">
        <v>2027</v>
      </c>
      <c r="B25410" t="s">
        <v>1056</v>
      </c>
      <c r="C25410" t="s">
        <v>1022</v>
      </c>
      <c r="D25410" t="s">
        <v>964</v>
      </c>
      <c r="E25410" t="s">
        <v>1014</v>
      </c>
      <c r="F25410" s="86">
        <v>62974.926798054003</v>
      </c>
    </row>
    <row r="25411" spans="1:6">
      <c r="A25411">
        <v>2028</v>
      </c>
      <c r="B25411" t="s">
        <v>1056</v>
      </c>
      <c r="C25411" t="s">
        <v>1022</v>
      </c>
      <c r="D25411" t="s">
        <v>964</v>
      </c>
      <c r="E25411" t="s">
        <v>1014</v>
      </c>
      <c r="F25411" s="86">
        <v>63114.5216573527</v>
      </c>
    </row>
    <row r="25412" spans="1:6">
      <c r="A25412">
        <v>2029</v>
      </c>
      <c r="B25412" t="s">
        <v>1056</v>
      </c>
      <c r="C25412" t="s">
        <v>1022</v>
      </c>
      <c r="D25412" t="s">
        <v>964</v>
      </c>
      <c r="E25412" t="s">
        <v>1014</v>
      </c>
      <c r="F25412" s="86">
        <v>63358.115007843502</v>
      </c>
    </row>
    <row r="25413" spans="1:6">
      <c r="A25413">
        <v>2030</v>
      </c>
      <c r="B25413" t="s">
        <v>1056</v>
      </c>
      <c r="C25413" t="s">
        <v>1022</v>
      </c>
      <c r="D25413" t="s">
        <v>964</v>
      </c>
      <c r="E25413" t="s">
        <v>1014</v>
      </c>
      <c r="F25413" s="86">
        <v>63684.4125300425</v>
      </c>
    </row>
    <row r="25414" spans="1:6">
      <c r="A25414">
        <v>2031</v>
      </c>
      <c r="B25414" t="s">
        <v>1056</v>
      </c>
      <c r="C25414" t="s">
        <v>1022</v>
      </c>
      <c r="D25414" t="s">
        <v>964</v>
      </c>
      <c r="E25414" t="s">
        <v>1014</v>
      </c>
      <c r="F25414" s="86">
        <v>64067.433797544203</v>
      </c>
    </row>
    <row r="25415" spans="1:6">
      <c r="A25415">
        <v>2032</v>
      </c>
      <c r="B25415" t="s">
        <v>1056</v>
      </c>
      <c r="C25415" t="s">
        <v>1022</v>
      </c>
      <c r="D25415" t="s">
        <v>964</v>
      </c>
      <c r="E25415" t="s">
        <v>1014</v>
      </c>
      <c r="F25415" s="86">
        <v>64472.750128744898</v>
      </c>
    </row>
    <row r="25416" spans="1:6">
      <c r="A25416">
        <v>2033</v>
      </c>
      <c r="B25416" t="s">
        <v>1056</v>
      </c>
      <c r="C25416" t="s">
        <v>1022</v>
      </c>
      <c r="D25416" t="s">
        <v>964</v>
      </c>
      <c r="E25416" t="s">
        <v>1014</v>
      </c>
      <c r="F25416" s="86">
        <v>64890.586595758701</v>
      </c>
    </row>
    <row r="25417" spans="1:6">
      <c r="A25417">
        <v>2034</v>
      </c>
      <c r="B25417" t="s">
        <v>1056</v>
      </c>
      <c r="C25417" t="s">
        <v>1022</v>
      </c>
      <c r="D25417" t="s">
        <v>964</v>
      </c>
      <c r="E25417" t="s">
        <v>1014</v>
      </c>
      <c r="F25417" s="86">
        <v>65339.319674539503</v>
      </c>
    </row>
    <row r="25418" spans="1:6">
      <c r="A25418">
        <v>2035</v>
      </c>
      <c r="B25418" t="s">
        <v>1056</v>
      </c>
      <c r="C25418" t="s">
        <v>1022</v>
      </c>
      <c r="D25418" t="s">
        <v>964</v>
      </c>
      <c r="E25418" t="s">
        <v>1014</v>
      </c>
      <c r="F25418" s="86">
        <v>65819.244702074895</v>
      </c>
    </row>
    <row r="25419" spans="1:6">
      <c r="A25419">
        <v>2036</v>
      </c>
      <c r="B25419" t="s">
        <v>1056</v>
      </c>
      <c r="C25419" t="s">
        <v>1022</v>
      </c>
      <c r="D25419" t="s">
        <v>964</v>
      </c>
      <c r="E25419" t="s">
        <v>1014</v>
      </c>
      <c r="F25419" s="86">
        <v>66322.657633329203</v>
      </c>
    </row>
    <row r="25420" spans="1:6">
      <c r="A25420">
        <v>2037</v>
      </c>
      <c r="B25420" t="s">
        <v>1056</v>
      </c>
      <c r="C25420" t="s">
        <v>1022</v>
      </c>
      <c r="D25420" t="s">
        <v>964</v>
      </c>
      <c r="E25420" t="s">
        <v>1014</v>
      </c>
      <c r="F25420" s="86">
        <v>66832.983192404106</v>
      </c>
    </row>
    <row r="25421" spans="1:6">
      <c r="A25421">
        <v>2038</v>
      </c>
      <c r="B25421" t="s">
        <v>1056</v>
      </c>
      <c r="C25421" t="s">
        <v>1022</v>
      </c>
      <c r="D25421" t="s">
        <v>964</v>
      </c>
      <c r="E25421" t="s">
        <v>1014</v>
      </c>
      <c r="F25421" s="86">
        <v>67347.890681811798</v>
      </c>
    </row>
    <row r="25422" spans="1:6">
      <c r="A25422">
        <v>2039</v>
      </c>
      <c r="B25422" t="s">
        <v>1056</v>
      </c>
      <c r="C25422" t="s">
        <v>1022</v>
      </c>
      <c r="D25422" t="s">
        <v>964</v>
      </c>
      <c r="E25422" t="s">
        <v>1014</v>
      </c>
      <c r="F25422" s="86">
        <v>67861.241349171803</v>
      </c>
    </row>
    <row r="25423" spans="1:6">
      <c r="A25423">
        <v>2040</v>
      </c>
      <c r="B25423" t="s">
        <v>1056</v>
      </c>
      <c r="C25423" t="s">
        <v>1022</v>
      </c>
      <c r="D25423" t="s">
        <v>964</v>
      </c>
      <c r="E25423" t="s">
        <v>1014</v>
      </c>
      <c r="F25423" s="86">
        <v>68371.116676367601</v>
      </c>
    </row>
    <row r="25424" spans="1:6">
      <c r="A25424">
        <v>2041</v>
      </c>
      <c r="B25424" t="s">
        <v>1056</v>
      </c>
      <c r="C25424" t="s">
        <v>1022</v>
      </c>
      <c r="D25424" t="s">
        <v>964</v>
      </c>
      <c r="E25424" t="s">
        <v>1014</v>
      </c>
      <c r="F25424" s="86">
        <v>68826.684161483994</v>
      </c>
    </row>
    <row r="25425" spans="1:6">
      <c r="A25425">
        <v>2042</v>
      </c>
      <c r="B25425" t="s">
        <v>1056</v>
      </c>
      <c r="C25425" t="s">
        <v>1022</v>
      </c>
      <c r="D25425" t="s">
        <v>964</v>
      </c>
      <c r="E25425" t="s">
        <v>1014</v>
      </c>
      <c r="F25425" s="86">
        <v>69283.6076757673</v>
      </c>
    </row>
    <row r="25426" spans="1:6">
      <c r="A25426">
        <v>2043</v>
      </c>
      <c r="B25426" t="s">
        <v>1056</v>
      </c>
      <c r="C25426" t="s">
        <v>1022</v>
      </c>
      <c r="D25426" t="s">
        <v>964</v>
      </c>
      <c r="E25426" t="s">
        <v>1014</v>
      </c>
      <c r="F25426" s="86">
        <v>69745.544749956302</v>
      </c>
    </row>
    <row r="25427" spans="1:6">
      <c r="A25427">
        <v>2044</v>
      </c>
      <c r="B25427" t="s">
        <v>1056</v>
      </c>
      <c r="C25427" t="s">
        <v>1022</v>
      </c>
      <c r="D25427" t="s">
        <v>964</v>
      </c>
      <c r="E25427" t="s">
        <v>1014</v>
      </c>
      <c r="F25427" s="86">
        <v>70214.705594362997</v>
      </c>
    </row>
    <row r="25428" spans="1:6">
      <c r="A25428">
        <v>2045</v>
      </c>
      <c r="B25428" t="s">
        <v>1056</v>
      </c>
      <c r="C25428" t="s">
        <v>1022</v>
      </c>
      <c r="D25428" t="s">
        <v>964</v>
      </c>
      <c r="E25428" t="s">
        <v>1014</v>
      </c>
      <c r="F25428" s="86">
        <v>70691.615033606402</v>
      </c>
    </row>
    <row r="25429" spans="1:6">
      <c r="A25429">
        <v>2046</v>
      </c>
      <c r="B25429" t="s">
        <v>1056</v>
      </c>
      <c r="C25429" t="s">
        <v>1022</v>
      </c>
      <c r="D25429" t="s">
        <v>964</v>
      </c>
      <c r="E25429" t="s">
        <v>1014</v>
      </c>
      <c r="F25429" s="86">
        <v>71174.826107738903</v>
      </c>
    </row>
    <row r="25430" spans="1:6">
      <c r="A25430">
        <v>2047</v>
      </c>
      <c r="B25430" t="s">
        <v>1056</v>
      </c>
      <c r="C25430" t="s">
        <v>1022</v>
      </c>
      <c r="D25430" t="s">
        <v>964</v>
      </c>
      <c r="E25430" t="s">
        <v>1014</v>
      </c>
      <c r="F25430" s="86">
        <v>71664.060444866394</v>
      </c>
    </row>
    <row r="25431" spans="1:6">
      <c r="A25431">
        <v>2048</v>
      </c>
      <c r="B25431" t="s">
        <v>1056</v>
      </c>
      <c r="C25431" t="s">
        <v>1022</v>
      </c>
      <c r="D25431" t="s">
        <v>964</v>
      </c>
      <c r="E25431" t="s">
        <v>1014</v>
      </c>
      <c r="F25431" s="86">
        <v>72157.231639035497</v>
      </c>
    </row>
    <row r="25432" spans="1:6">
      <c r="A25432">
        <v>2049</v>
      </c>
      <c r="B25432" t="s">
        <v>1056</v>
      </c>
      <c r="C25432" t="s">
        <v>1022</v>
      </c>
      <c r="D25432" t="s">
        <v>964</v>
      </c>
      <c r="E25432" t="s">
        <v>1014</v>
      </c>
      <c r="F25432" s="86">
        <v>72655.492772628902</v>
      </c>
    </row>
    <row r="25433" spans="1:6">
      <c r="A25433">
        <v>2050</v>
      </c>
      <c r="B25433" t="s">
        <v>1056</v>
      </c>
      <c r="C25433" t="s">
        <v>1022</v>
      </c>
      <c r="D25433" t="s">
        <v>964</v>
      </c>
      <c r="E25433" t="s">
        <v>1014</v>
      </c>
      <c r="F25433" s="86">
        <v>73160.528741397793</v>
      </c>
    </row>
    <row r="25434" spans="1:6">
      <c r="A25434">
        <v>2017</v>
      </c>
      <c r="B25434" t="s">
        <v>1057</v>
      </c>
      <c r="C25434" t="s">
        <v>1022</v>
      </c>
      <c r="D25434" t="s">
        <v>964</v>
      </c>
      <c r="E25434" t="s">
        <v>1014</v>
      </c>
      <c r="F25434" s="86">
        <v>674.86212940026201</v>
      </c>
    </row>
    <row r="25435" spans="1:6">
      <c r="A25435">
        <v>2018</v>
      </c>
      <c r="B25435" t="s">
        <v>1057</v>
      </c>
      <c r="C25435" t="s">
        <v>1022</v>
      </c>
      <c r="D25435" t="s">
        <v>964</v>
      </c>
      <c r="E25435" t="s">
        <v>1014</v>
      </c>
      <c r="F25435" s="86">
        <v>689.83776201043997</v>
      </c>
    </row>
    <row r="25436" spans="1:6">
      <c r="A25436">
        <v>2019</v>
      </c>
      <c r="B25436" t="s">
        <v>1057</v>
      </c>
      <c r="C25436" t="s">
        <v>1022</v>
      </c>
      <c r="D25436" t="s">
        <v>964</v>
      </c>
      <c r="E25436" t="s">
        <v>1014</v>
      </c>
      <c r="F25436" s="86">
        <v>693.46540740480498</v>
      </c>
    </row>
    <row r="25437" spans="1:6">
      <c r="A25437">
        <v>2020</v>
      </c>
      <c r="B25437" t="s">
        <v>1057</v>
      </c>
      <c r="C25437" t="s">
        <v>1022</v>
      </c>
      <c r="D25437" t="s">
        <v>964</v>
      </c>
      <c r="E25437" t="s">
        <v>1014</v>
      </c>
      <c r="F25437" s="86">
        <v>684.99680110552197</v>
      </c>
    </row>
    <row r="25438" spans="1:6">
      <c r="A25438">
        <v>2021</v>
      </c>
      <c r="B25438" t="s">
        <v>1057</v>
      </c>
      <c r="C25438" t="s">
        <v>1022</v>
      </c>
      <c r="D25438" t="s">
        <v>964</v>
      </c>
      <c r="E25438" t="s">
        <v>1014</v>
      </c>
      <c r="F25438" s="86">
        <v>666.27982678618298</v>
      </c>
    </row>
    <row r="25439" spans="1:6">
      <c r="A25439">
        <v>2022</v>
      </c>
      <c r="B25439" t="s">
        <v>1057</v>
      </c>
      <c r="C25439" t="s">
        <v>1022</v>
      </c>
      <c r="D25439" t="s">
        <v>964</v>
      </c>
      <c r="E25439" t="s">
        <v>1014</v>
      </c>
      <c r="F25439" s="86">
        <v>638.71060964112201</v>
      </c>
    </row>
    <row r="25440" spans="1:6">
      <c r="A25440">
        <v>2023</v>
      </c>
      <c r="B25440" t="s">
        <v>1057</v>
      </c>
      <c r="C25440" t="s">
        <v>1022</v>
      </c>
      <c r="D25440" t="s">
        <v>964</v>
      </c>
      <c r="E25440" t="s">
        <v>1014</v>
      </c>
      <c r="F25440" s="86">
        <v>604.89396800761904</v>
      </c>
    </row>
    <row r="25441" spans="1:6">
      <c r="A25441">
        <v>2024</v>
      </c>
      <c r="B25441" t="s">
        <v>1057</v>
      </c>
      <c r="C25441" t="s">
        <v>1022</v>
      </c>
      <c r="D25441" t="s">
        <v>964</v>
      </c>
      <c r="E25441" t="s">
        <v>1014</v>
      </c>
      <c r="F25441" s="86">
        <v>567.95258787748503</v>
      </c>
    </row>
    <row r="25442" spans="1:6">
      <c r="A25442">
        <v>2025</v>
      </c>
      <c r="B25442" t="s">
        <v>1057</v>
      </c>
      <c r="C25442" t="s">
        <v>1022</v>
      </c>
      <c r="D25442" t="s">
        <v>964</v>
      </c>
      <c r="E25442" t="s">
        <v>1014</v>
      </c>
      <c r="F25442" s="86">
        <v>531.12960491897695</v>
      </c>
    </row>
    <row r="25443" spans="1:6">
      <c r="A25443">
        <v>2026</v>
      </c>
      <c r="B25443" t="s">
        <v>1057</v>
      </c>
      <c r="C25443" t="s">
        <v>1022</v>
      </c>
      <c r="D25443" t="s">
        <v>964</v>
      </c>
      <c r="E25443" t="s">
        <v>1014</v>
      </c>
      <c r="F25443" s="86">
        <v>497.35563878317203</v>
      </c>
    </row>
    <row r="25444" spans="1:6">
      <c r="A25444">
        <v>2027</v>
      </c>
      <c r="B25444" t="s">
        <v>1057</v>
      </c>
      <c r="C25444" t="s">
        <v>1022</v>
      </c>
      <c r="D25444" t="s">
        <v>964</v>
      </c>
      <c r="E25444" t="s">
        <v>1014</v>
      </c>
      <c r="F25444" s="86">
        <v>468.584189746037</v>
      </c>
    </row>
    <row r="25445" spans="1:6">
      <c r="A25445">
        <v>2028</v>
      </c>
      <c r="B25445" t="s">
        <v>1057</v>
      </c>
      <c r="C25445" t="s">
        <v>1022</v>
      </c>
      <c r="D25445" t="s">
        <v>964</v>
      </c>
      <c r="E25445" t="s">
        <v>1014</v>
      </c>
      <c r="F25445" s="86">
        <v>445.777405701573</v>
      </c>
    </row>
    <row r="25446" spans="1:6">
      <c r="A25446">
        <v>2029</v>
      </c>
      <c r="B25446" t="s">
        <v>1057</v>
      </c>
      <c r="C25446" t="s">
        <v>1022</v>
      </c>
      <c r="D25446" t="s">
        <v>964</v>
      </c>
      <c r="E25446" t="s">
        <v>1014</v>
      </c>
      <c r="F25446" s="86">
        <v>428.99740807745297</v>
      </c>
    </row>
    <row r="25447" spans="1:6">
      <c r="A25447">
        <v>2030</v>
      </c>
      <c r="B25447" t="s">
        <v>1057</v>
      </c>
      <c r="C25447" t="s">
        <v>1022</v>
      </c>
      <c r="D25447" t="s">
        <v>964</v>
      </c>
      <c r="E25447" t="s">
        <v>1014</v>
      </c>
      <c r="F25447" s="86">
        <v>417.81236144948298</v>
      </c>
    </row>
    <row r="25448" spans="1:6">
      <c r="A25448">
        <v>2031</v>
      </c>
      <c r="B25448" t="s">
        <v>1057</v>
      </c>
      <c r="C25448" t="s">
        <v>1022</v>
      </c>
      <c r="D25448" t="s">
        <v>964</v>
      </c>
      <c r="E25448" t="s">
        <v>1014</v>
      </c>
      <c r="F25448" s="86">
        <v>411.256814451026</v>
      </c>
    </row>
    <row r="25449" spans="1:6">
      <c r="A25449">
        <v>2032</v>
      </c>
      <c r="B25449" t="s">
        <v>1057</v>
      </c>
      <c r="C25449" t="s">
        <v>1022</v>
      </c>
      <c r="D25449" t="s">
        <v>964</v>
      </c>
      <c r="E25449" t="s">
        <v>1014</v>
      </c>
      <c r="F25449" s="86">
        <v>408.08413390001903</v>
      </c>
    </row>
    <row r="25450" spans="1:6">
      <c r="A25450">
        <v>2033</v>
      </c>
      <c r="B25450" t="s">
        <v>1057</v>
      </c>
      <c r="C25450" t="s">
        <v>1022</v>
      </c>
      <c r="D25450" t="s">
        <v>964</v>
      </c>
      <c r="E25450" t="s">
        <v>1014</v>
      </c>
      <c r="F25450" s="86">
        <v>407.18592450625499</v>
      </c>
    </row>
    <row r="25451" spans="1:6">
      <c r="A25451">
        <v>2034</v>
      </c>
      <c r="B25451" t="s">
        <v>1057</v>
      </c>
      <c r="C25451" t="s">
        <v>1022</v>
      </c>
      <c r="D25451" t="s">
        <v>964</v>
      </c>
      <c r="E25451" t="s">
        <v>1014</v>
      </c>
      <c r="F25451" s="86">
        <v>407.82335636917702</v>
      </c>
    </row>
    <row r="25452" spans="1:6">
      <c r="A25452">
        <v>2035</v>
      </c>
      <c r="B25452" t="s">
        <v>1057</v>
      </c>
      <c r="C25452" t="s">
        <v>1022</v>
      </c>
      <c r="D25452" t="s">
        <v>964</v>
      </c>
      <c r="E25452" t="s">
        <v>1014</v>
      </c>
      <c r="F25452" s="86">
        <v>409.39647752753001</v>
      </c>
    </row>
    <row r="25453" spans="1:6">
      <c r="A25453">
        <v>2036</v>
      </c>
      <c r="B25453" t="s">
        <v>1057</v>
      </c>
      <c r="C25453" t="s">
        <v>1022</v>
      </c>
      <c r="D25453" t="s">
        <v>964</v>
      </c>
      <c r="E25453" t="s">
        <v>1014</v>
      </c>
      <c r="F25453" s="86">
        <v>411.47990942747799</v>
      </c>
    </row>
    <row r="25454" spans="1:6">
      <c r="A25454">
        <v>2037</v>
      </c>
      <c r="B25454" t="s">
        <v>1057</v>
      </c>
      <c r="C25454" t="s">
        <v>1022</v>
      </c>
      <c r="D25454" t="s">
        <v>964</v>
      </c>
      <c r="E25454" t="s">
        <v>1014</v>
      </c>
      <c r="F25454" s="86">
        <v>413.77344119280599</v>
      </c>
    </row>
    <row r="25455" spans="1:6">
      <c r="A25455">
        <v>2038</v>
      </c>
      <c r="B25455" t="s">
        <v>1057</v>
      </c>
      <c r="C25455" t="s">
        <v>1022</v>
      </c>
      <c r="D25455" t="s">
        <v>964</v>
      </c>
      <c r="E25455" t="s">
        <v>1014</v>
      </c>
      <c r="F25455" s="86">
        <v>416.16218932452199</v>
      </c>
    </row>
    <row r="25456" spans="1:6">
      <c r="A25456">
        <v>2039</v>
      </c>
      <c r="B25456" t="s">
        <v>1057</v>
      </c>
      <c r="C25456" t="s">
        <v>1022</v>
      </c>
      <c r="D25456" t="s">
        <v>964</v>
      </c>
      <c r="E25456" t="s">
        <v>1014</v>
      </c>
      <c r="F25456" s="86">
        <v>418.57357398442599</v>
      </c>
    </row>
    <row r="25457" spans="1:6">
      <c r="A25457">
        <v>2040</v>
      </c>
      <c r="B25457" t="s">
        <v>1057</v>
      </c>
      <c r="C25457" t="s">
        <v>1022</v>
      </c>
      <c r="D25457" t="s">
        <v>964</v>
      </c>
      <c r="E25457" t="s">
        <v>1014</v>
      </c>
      <c r="F25457" s="86">
        <v>420.97014867325498</v>
      </c>
    </row>
    <row r="25458" spans="1:6">
      <c r="A25458">
        <v>2041</v>
      </c>
      <c r="B25458" t="s">
        <v>1057</v>
      </c>
      <c r="C25458" t="s">
        <v>1022</v>
      </c>
      <c r="D25458" t="s">
        <v>964</v>
      </c>
      <c r="E25458" t="s">
        <v>1014</v>
      </c>
      <c r="F25458" s="86">
        <v>421.68376107764902</v>
      </c>
    </row>
    <row r="25459" spans="1:6">
      <c r="A25459">
        <v>2042</v>
      </c>
      <c r="B25459" t="s">
        <v>1057</v>
      </c>
      <c r="C25459" t="s">
        <v>1022</v>
      </c>
      <c r="D25459" t="s">
        <v>964</v>
      </c>
      <c r="E25459" t="s">
        <v>1014</v>
      </c>
      <c r="F25459" s="86">
        <v>422.37004643302203</v>
      </c>
    </row>
    <row r="25460" spans="1:6">
      <c r="A25460">
        <v>2043</v>
      </c>
      <c r="B25460" t="s">
        <v>1057</v>
      </c>
      <c r="C25460" t="s">
        <v>1022</v>
      </c>
      <c r="D25460" t="s">
        <v>964</v>
      </c>
      <c r="E25460" t="s">
        <v>1014</v>
      </c>
      <c r="F25460" s="86">
        <v>423.03730678240299</v>
      </c>
    </row>
    <row r="25461" spans="1:6">
      <c r="A25461">
        <v>2044</v>
      </c>
      <c r="B25461" t="s">
        <v>1057</v>
      </c>
      <c r="C25461" t="s">
        <v>1022</v>
      </c>
      <c r="D25461" t="s">
        <v>964</v>
      </c>
      <c r="E25461" t="s">
        <v>1014</v>
      </c>
      <c r="F25461" s="86">
        <v>423.69249849060998</v>
      </c>
    </row>
    <row r="25462" spans="1:6">
      <c r="A25462">
        <v>2045</v>
      </c>
      <c r="B25462" t="s">
        <v>1057</v>
      </c>
      <c r="C25462" t="s">
        <v>1022</v>
      </c>
      <c r="D25462" t="s">
        <v>964</v>
      </c>
      <c r="E25462" t="s">
        <v>1014</v>
      </c>
      <c r="F25462" s="86">
        <v>424.33966407585899</v>
      </c>
    </row>
    <row r="25463" spans="1:6">
      <c r="A25463">
        <v>2046</v>
      </c>
      <c r="B25463" t="s">
        <v>1057</v>
      </c>
      <c r="C25463" t="s">
        <v>1022</v>
      </c>
      <c r="D25463" t="s">
        <v>964</v>
      </c>
      <c r="E25463" t="s">
        <v>1014</v>
      </c>
      <c r="F25463" s="86">
        <v>424.97969034378701</v>
      </c>
    </row>
    <row r="25464" spans="1:6">
      <c r="A25464">
        <v>2047</v>
      </c>
      <c r="B25464" t="s">
        <v>1057</v>
      </c>
      <c r="C25464" t="s">
        <v>1022</v>
      </c>
      <c r="D25464" t="s">
        <v>964</v>
      </c>
      <c r="E25464" t="s">
        <v>1014</v>
      </c>
      <c r="F25464" s="86">
        <v>425.61402913819802</v>
      </c>
    </row>
    <row r="25465" spans="1:6">
      <c r="A25465">
        <v>2048</v>
      </c>
      <c r="B25465" t="s">
        <v>1057</v>
      </c>
      <c r="C25465" t="s">
        <v>1022</v>
      </c>
      <c r="D25465" t="s">
        <v>964</v>
      </c>
      <c r="E25465" t="s">
        <v>1014</v>
      </c>
      <c r="F25465" s="86">
        <v>426.24226466980701</v>
      </c>
    </row>
    <row r="25466" spans="1:6">
      <c r="A25466">
        <v>2049</v>
      </c>
      <c r="B25466" t="s">
        <v>1057</v>
      </c>
      <c r="C25466" t="s">
        <v>1022</v>
      </c>
      <c r="D25466" t="s">
        <v>964</v>
      </c>
      <c r="E25466" t="s">
        <v>1014</v>
      </c>
      <c r="F25466" s="86">
        <v>426.86904626880499</v>
      </c>
    </row>
    <row r="25467" spans="1:6">
      <c r="A25467">
        <v>2050</v>
      </c>
      <c r="B25467" t="s">
        <v>1057</v>
      </c>
      <c r="C25467" t="s">
        <v>1022</v>
      </c>
      <c r="D25467" t="s">
        <v>964</v>
      </c>
      <c r="E25467" t="s">
        <v>1014</v>
      </c>
      <c r="F25467" s="86">
        <v>427.499333596854</v>
      </c>
    </row>
    <row r="25468" spans="1:6">
      <c r="A25468">
        <v>2017</v>
      </c>
      <c r="B25468" t="s">
        <v>1058</v>
      </c>
      <c r="C25468" t="s">
        <v>1022</v>
      </c>
      <c r="D25468" t="s">
        <v>964</v>
      </c>
      <c r="E25468" t="s">
        <v>1014</v>
      </c>
      <c r="F25468" s="86">
        <v>5080.0812863422398</v>
      </c>
    </row>
    <row r="25469" spans="1:6">
      <c r="A25469">
        <v>2018</v>
      </c>
      <c r="B25469" t="s">
        <v>1058</v>
      </c>
      <c r="C25469" t="s">
        <v>1022</v>
      </c>
      <c r="D25469" t="s">
        <v>964</v>
      </c>
      <c r="E25469" t="s">
        <v>1014</v>
      </c>
      <c r="F25469" s="86">
        <v>4812.1966297927802</v>
      </c>
    </row>
    <row r="25470" spans="1:6">
      <c r="A25470">
        <v>2019</v>
      </c>
      <c r="B25470" t="s">
        <v>1058</v>
      </c>
      <c r="C25470" t="s">
        <v>1022</v>
      </c>
      <c r="D25470" t="s">
        <v>964</v>
      </c>
      <c r="E25470" t="s">
        <v>1014</v>
      </c>
      <c r="F25470" s="86">
        <v>4562.3071397767499</v>
      </c>
    </row>
    <row r="25471" spans="1:6">
      <c r="A25471">
        <v>2020</v>
      </c>
      <c r="B25471" t="s">
        <v>1058</v>
      </c>
      <c r="C25471" t="s">
        <v>1022</v>
      </c>
      <c r="D25471" t="s">
        <v>964</v>
      </c>
      <c r="E25471" t="s">
        <v>1014</v>
      </c>
      <c r="F25471" s="86">
        <v>4331.02137286379</v>
      </c>
    </row>
    <row r="25472" spans="1:6">
      <c r="A25472">
        <v>2021</v>
      </c>
      <c r="B25472" t="s">
        <v>1058</v>
      </c>
      <c r="C25472" t="s">
        <v>1022</v>
      </c>
      <c r="D25472" t="s">
        <v>964</v>
      </c>
      <c r="E25472" t="s">
        <v>1014</v>
      </c>
      <c r="F25472" s="86">
        <v>4129.6234220442802</v>
      </c>
    </row>
    <row r="25473" spans="1:6">
      <c r="A25473">
        <v>2022</v>
      </c>
      <c r="B25473" t="s">
        <v>1058</v>
      </c>
      <c r="C25473" t="s">
        <v>1022</v>
      </c>
      <c r="D25473" t="s">
        <v>964</v>
      </c>
      <c r="E25473" t="s">
        <v>1014</v>
      </c>
      <c r="F25473" s="86">
        <v>3956.9911765637598</v>
      </c>
    </row>
    <row r="25474" spans="1:6">
      <c r="A25474">
        <v>2023</v>
      </c>
      <c r="B25474" t="s">
        <v>1058</v>
      </c>
      <c r="C25474" t="s">
        <v>1022</v>
      </c>
      <c r="D25474" t="s">
        <v>964</v>
      </c>
      <c r="E25474" t="s">
        <v>1014</v>
      </c>
      <c r="F25474" s="86">
        <v>3812.8083354742498</v>
      </c>
    </row>
    <row r="25475" spans="1:6">
      <c r="A25475">
        <v>2024</v>
      </c>
      <c r="B25475" t="s">
        <v>1058</v>
      </c>
      <c r="C25475" t="s">
        <v>1022</v>
      </c>
      <c r="D25475" t="s">
        <v>964</v>
      </c>
      <c r="E25475" t="s">
        <v>1014</v>
      </c>
      <c r="F25475" s="86">
        <v>3695.8675969023202</v>
      </c>
    </row>
    <row r="25476" spans="1:6">
      <c r="A25476">
        <v>2025</v>
      </c>
      <c r="B25476" t="s">
        <v>1058</v>
      </c>
      <c r="C25476" t="s">
        <v>1022</v>
      </c>
      <c r="D25476" t="s">
        <v>964</v>
      </c>
      <c r="E25476" t="s">
        <v>1014</v>
      </c>
      <c r="F25476" s="86">
        <v>3604.6341199764202</v>
      </c>
    </row>
    <row r="25477" spans="1:6">
      <c r="A25477">
        <v>2026</v>
      </c>
      <c r="B25477" t="s">
        <v>1058</v>
      </c>
      <c r="C25477" t="s">
        <v>1022</v>
      </c>
      <c r="D25477" t="s">
        <v>964</v>
      </c>
      <c r="E25477" t="s">
        <v>1014</v>
      </c>
      <c r="F25477" s="86">
        <v>3537.7770919936802</v>
      </c>
    </row>
    <row r="25478" spans="1:6">
      <c r="A25478">
        <v>2027</v>
      </c>
      <c r="B25478" t="s">
        <v>1058</v>
      </c>
      <c r="C25478" t="s">
        <v>1022</v>
      </c>
      <c r="D25478" t="s">
        <v>964</v>
      </c>
      <c r="E25478" t="s">
        <v>1014</v>
      </c>
      <c r="F25478" s="86">
        <v>3492.0655166097999</v>
      </c>
    </row>
    <row r="25479" spans="1:6">
      <c r="A25479">
        <v>2028</v>
      </c>
      <c r="B25479" t="s">
        <v>1058</v>
      </c>
      <c r="C25479" t="s">
        <v>1022</v>
      </c>
      <c r="D25479" t="s">
        <v>964</v>
      </c>
      <c r="E25479" t="s">
        <v>1014</v>
      </c>
      <c r="F25479" s="86">
        <v>3463.4556968431598</v>
      </c>
    </row>
    <row r="25480" spans="1:6">
      <c r="A25480">
        <v>2029</v>
      </c>
      <c r="B25480" t="s">
        <v>1058</v>
      </c>
      <c r="C25480" t="s">
        <v>1022</v>
      </c>
      <c r="D25480" t="s">
        <v>964</v>
      </c>
      <c r="E25480" t="s">
        <v>1014</v>
      </c>
      <c r="F25480" s="86">
        <v>3447.8644071210401</v>
      </c>
    </row>
    <row r="25481" spans="1:6">
      <c r="A25481">
        <v>2030</v>
      </c>
      <c r="B25481" t="s">
        <v>1058</v>
      </c>
      <c r="C25481" t="s">
        <v>1022</v>
      </c>
      <c r="D25481" t="s">
        <v>964</v>
      </c>
      <c r="E25481" t="s">
        <v>1014</v>
      </c>
      <c r="F25481" s="86">
        <v>3443.0659489347699</v>
      </c>
    </row>
    <row r="25482" spans="1:6">
      <c r="A25482">
        <v>2031</v>
      </c>
      <c r="B25482" t="s">
        <v>1058</v>
      </c>
      <c r="C25482" t="s">
        <v>1022</v>
      </c>
      <c r="D25482" t="s">
        <v>964</v>
      </c>
      <c r="E25482" t="s">
        <v>1014</v>
      </c>
      <c r="F25482" s="86">
        <v>3446.5343288285098</v>
      </c>
    </row>
    <row r="25483" spans="1:6">
      <c r="A25483">
        <v>2032</v>
      </c>
      <c r="B25483" t="s">
        <v>1058</v>
      </c>
      <c r="C25483" t="s">
        <v>1022</v>
      </c>
      <c r="D25483" t="s">
        <v>964</v>
      </c>
      <c r="E25483" t="s">
        <v>1014</v>
      </c>
      <c r="F25483" s="86">
        <v>3455.2024998330098</v>
      </c>
    </row>
    <row r="25484" spans="1:6">
      <c r="A25484">
        <v>2033</v>
      </c>
      <c r="B25484" t="s">
        <v>1058</v>
      </c>
      <c r="C25484" t="s">
        <v>1022</v>
      </c>
      <c r="D25484" t="s">
        <v>964</v>
      </c>
      <c r="E25484" t="s">
        <v>1014</v>
      </c>
      <c r="F25484" s="86">
        <v>3466.9768032036</v>
      </c>
    </row>
    <row r="25485" spans="1:6">
      <c r="A25485">
        <v>2034</v>
      </c>
      <c r="B25485" t="s">
        <v>1058</v>
      </c>
      <c r="C25485" t="s">
        <v>1022</v>
      </c>
      <c r="D25485" t="s">
        <v>964</v>
      </c>
      <c r="E25485" t="s">
        <v>1014</v>
      </c>
      <c r="F25485" s="86">
        <v>3481.57057030551</v>
      </c>
    </row>
    <row r="25486" spans="1:6">
      <c r="A25486">
        <v>2035</v>
      </c>
      <c r="B25486" t="s">
        <v>1058</v>
      </c>
      <c r="C25486" t="s">
        <v>1022</v>
      </c>
      <c r="D25486" t="s">
        <v>964</v>
      </c>
      <c r="E25486" t="s">
        <v>1014</v>
      </c>
      <c r="F25486" s="86">
        <v>3498.17099277631</v>
      </c>
    </row>
    <row r="25487" spans="1:6">
      <c r="A25487">
        <v>2036</v>
      </c>
      <c r="B25487" t="s">
        <v>1058</v>
      </c>
      <c r="C25487" t="s">
        <v>1022</v>
      </c>
      <c r="D25487" t="s">
        <v>964</v>
      </c>
      <c r="E25487" t="s">
        <v>1014</v>
      </c>
      <c r="F25487" s="86">
        <v>3515.8768887615001</v>
      </c>
    </row>
    <row r="25488" spans="1:6">
      <c r="A25488">
        <v>2037</v>
      </c>
      <c r="B25488" t="s">
        <v>1058</v>
      </c>
      <c r="C25488" t="s">
        <v>1022</v>
      </c>
      <c r="D25488" t="s">
        <v>964</v>
      </c>
      <c r="E25488" t="s">
        <v>1014</v>
      </c>
      <c r="F25488" s="86">
        <v>3533.8352064708802</v>
      </c>
    </row>
    <row r="25489" spans="1:6">
      <c r="A25489">
        <v>2038</v>
      </c>
      <c r="B25489" t="s">
        <v>1058</v>
      </c>
      <c r="C25489" t="s">
        <v>1022</v>
      </c>
      <c r="D25489" t="s">
        <v>964</v>
      </c>
      <c r="E25489" t="s">
        <v>1014</v>
      </c>
      <c r="F25489" s="86">
        <v>3551.9989421956302</v>
      </c>
    </row>
    <row r="25490" spans="1:6">
      <c r="A25490">
        <v>2039</v>
      </c>
      <c r="B25490" t="s">
        <v>1058</v>
      </c>
      <c r="C25490" t="s">
        <v>1022</v>
      </c>
      <c r="D25490" t="s">
        <v>964</v>
      </c>
      <c r="E25490" t="s">
        <v>1014</v>
      </c>
      <c r="F25490" s="86">
        <v>3570.2627029448499</v>
      </c>
    </row>
    <row r="25491" spans="1:6">
      <c r="A25491">
        <v>2040</v>
      </c>
      <c r="B25491" t="s">
        <v>1058</v>
      </c>
      <c r="C25491" t="s">
        <v>1022</v>
      </c>
      <c r="D25491" t="s">
        <v>964</v>
      </c>
      <c r="E25491" t="s">
        <v>1014</v>
      </c>
      <c r="F25491" s="86">
        <v>3588.5129440921701</v>
      </c>
    </row>
    <row r="25492" spans="1:6">
      <c r="A25492">
        <v>2041</v>
      </c>
      <c r="B25492" t="s">
        <v>1058</v>
      </c>
      <c r="C25492" t="s">
        <v>1022</v>
      </c>
      <c r="D25492" t="s">
        <v>964</v>
      </c>
      <c r="E25492" t="s">
        <v>1014</v>
      </c>
      <c r="F25492" s="86">
        <v>3576.2393135860698</v>
      </c>
    </row>
    <row r="25493" spans="1:6">
      <c r="A25493">
        <v>2042</v>
      </c>
      <c r="B25493" t="s">
        <v>1058</v>
      </c>
      <c r="C25493" t="s">
        <v>1022</v>
      </c>
      <c r="D25493" t="s">
        <v>964</v>
      </c>
      <c r="E25493" t="s">
        <v>1014</v>
      </c>
      <c r="F25493" s="86">
        <v>3563.8754316050699</v>
      </c>
    </row>
    <row r="25494" spans="1:6">
      <c r="A25494">
        <v>2043</v>
      </c>
      <c r="B25494" t="s">
        <v>1058</v>
      </c>
      <c r="C25494" t="s">
        <v>1022</v>
      </c>
      <c r="D25494" t="s">
        <v>964</v>
      </c>
      <c r="E25494" t="s">
        <v>1014</v>
      </c>
      <c r="F25494" s="86">
        <v>3551.5190756668999</v>
      </c>
    </row>
    <row r="25495" spans="1:6">
      <c r="A25495">
        <v>2044</v>
      </c>
      <c r="B25495" t="s">
        <v>1058</v>
      </c>
      <c r="C25495" t="s">
        <v>1022</v>
      </c>
      <c r="D25495" t="s">
        <v>964</v>
      </c>
      <c r="E25495" t="s">
        <v>1014</v>
      </c>
      <c r="F25495" s="86">
        <v>3539.2516929917201</v>
      </c>
    </row>
    <row r="25496" spans="1:6">
      <c r="A25496">
        <v>2045</v>
      </c>
      <c r="B25496" t="s">
        <v>1058</v>
      </c>
      <c r="C25496" t="s">
        <v>1022</v>
      </c>
      <c r="D25496" t="s">
        <v>964</v>
      </c>
      <c r="E25496" t="s">
        <v>1014</v>
      </c>
      <c r="F25496" s="86">
        <v>3527.12449058331</v>
      </c>
    </row>
    <row r="25497" spans="1:6">
      <c r="A25497">
        <v>2046</v>
      </c>
      <c r="B25497" t="s">
        <v>1058</v>
      </c>
      <c r="C25497" t="s">
        <v>1022</v>
      </c>
      <c r="D25497" t="s">
        <v>964</v>
      </c>
      <c r="E25497" t="s">
        <v>1014</v>
      </c>
      <c r="F25497" s="86">
        <v>3515.1299658245598</v>
      </c>
    </row>
    <row r="25498" spans="1:6">
      <c r="A25498">
        <v>2047</v>
      </c>
      <c r="B25498" t="s">
        <v>1058</v>
      </c>
      <c r="C25498" t="s">
        <v>1022</v>
      </c>
      <c r="D25498" t="s">
        <v>964</v>
      </c>
      <c r="E25498" t="s">
        <v>1014</v>
      </c>
      <c r="F25498" s="86">
        <v>3503.30675055032</v>
      </c>
    </row>
    <row r="25499" spans="1:6">
      <c r="A25499">
        <v>2048</v>
      </c>
      <c r="B25499" t="s">
        <v>1058</v>
      </c>
      <c r="C25499" t="s">
        <v>1022</v>
      </c>
      <c r="D25499" t="s">
        <v>964</v>
      </c>
      <c r="E25499" t="s">
        <v>1014</v>
      </c>
      <c r="F25499" s="86">
        <v>3491.6361176586302</v>
      </c>
    </row>
    <row r="25500" spans="1:6">
      <c r="A25500">
        <v>2049</v>
      </c>
      <c r="B25500" t="s">
        <v>1058</v>
      </c>
      <c r="C25500" t="s">
        <v>1022</v>
      </c>
      <c r="D25500" t="s">
        <v>964</v>
      </c>
      <c r="E25500" t="s">
        <v>1014</v>
      </c>
      <c r="F25500" s="86">
        <v>3480.11521159212</v>
      </c>
    </row>
    <row r="25501" spans="1:6">
      <c r="A25501">
        <v>2050</v>
      </c>
      <c r="B25501" t="s">
        <v>1058</v>
      </c>
      <c r="C25501" t="s">
        <v>1022</v>
      </c>
      <c r="D25501" t="s">
        <v>964</v>
      </c>
      <c r="E25501" t="s">
        <v>1014</v>
      </c>
      <c r="F25501" s="86">
        <v>3468.7330578429701</v>
      </c>
    </row>
    <row r="25502" spans="1:6">
      <c r="A25502">
        <v>2017</v>
      </c>
      <c r="B25502" t="s">
        <v>1059</v>
      </c>
      <c r="C25502" t="s">
        <v>1022</v>
      </c>
      <c r="D25502" t="s">
        <v>964</v>
      </c>
      <c r="E25502" t="s">
        <v>1014</v>
      </c>
      <c r="F25502" s="86">
        <v>939.89279194153096</v>
      </c>
    </row>
    <row r="25503" spans="1:6">
      <c r="A25503">
        <v>2018</v>
      </c>
      <c r="B25503" t="s">
        <v>1059</v>
      </c>
      <c r="C25503" t="s">
        <v>1022</v>
      </c>
      <c r="D25503" t="s">
        <v>964</v>
      </c>
      <c r="E25503" t="s">
        <v>1014</v>
      </c>
      <c r="F25503" s="86">
        <v>950.76449523968301</v>
      </c>
    </row>
    <row r="25504" spans="1:6">
      <c r="A25504">
        <v>2019</v>
      </c>
      <c r="B25504" t="s">
        <v>1059</v>
      </c>
      <c r="C25504" t="s">
        <v>1022</v>
      </c>
      <c r="D25504" t="s">
        <v>964</v>
      </c>
      <c r="E25504" t="s">
        <v>1014</v>
      </c>
      <c r="F25504" s="86">
        <v>946.831763928447</v>
      </c>
    </row>
    <row r="25505" spans="1:6">
      <c r="A25505">
        <v>2020</v>
      </c>
      <c r="B25505" t="s">
        <v>1059</v>
      </c>
      <c r="C25505" t="s">
        <v>1022</v>
      </c>
      <c r="D25505" t="s">
        <v>964</v>
      </c>
      <c r="E25505" t="s">
        <v>1014</v>
      </c>
      <c r="F25505" s="86">
        <v>928.120912260002</v>
      </c>
    </row>
    <row r="25506" spans="1:6">
      <c r="A25506">
        <v>2021</v>
      </c>
      <c r="B25506" t="s">
        <v>1059</v>
      </c>
      <c r="C25506" t="s">
        <v>1022</v>
      </c>
      <c r="D25506" t="s">
        <v>964</v>
      </c>
      <c r="E25506" t="s">
        <v>1014</v>
      </c>
      <c r="F25506" s="86">
        <v>898.01963704355603</v>
      </c>
    </row>
    <row r="25507" spans="1:6">
      <c r="A25507">
        <v>2022</v>
      </c>
      <c r="B25507" t="s">
        <v>1059</v>
      </c>
      <c r="C25507" t="s">
        <v>1022</v>
      </c>
      <c r="D25507" t="s">
        <v>964</v>
      </c>
      <c r="E25507" t="s">
        <v>1014</v>
      </c>
      <c r="F25507" s="86">
        <v>858.82436269539403</v>
      </c>
    </row>
    <row r="25508" spans="1:6">
      <c r="A25508">
        <v>2023</v>
      </c>
      <c r="B25508" t="s">
        <v>1059</v>
      </c>
      <c r="C25508" t="s">
        <v>1022</v>
      </c>
      <c r="D25508" t="s">
        <v>964</v>
      </c>
      <c r="E25508" t="s">
        <v>1014</v>
      </c>
      <c r="F25508" s="86">
        <v>814.08886321198702</v>
      </c>
    </row>
    <row r="25509" spans="1:6">
      <c r="A25509">
        <v>2024</v>
      </c>
      <c r="B25509" t="s">
        <v>1059</v>
      </c>
      <c r="C25509" t="s">
        <v>1022</v>
      </c>
      <c r="D25509" t="s">
        <v>964</v>
      </c>
      <c r="E25509" t="s">
        <v>1014</v>
      </c>
      <c r="F25509" s="86">
        <v>767.62604324997005</v>
      </c>
    </row>
    <row r="25510" spans="1:6">
      <c r="A25510">
        <v>2025</v>
      </c>
      <c r="B25510" t="s">
        <v>1059</v>
      </c>
      <c r="C25510" t="s">
        <v>1022</v>
      </c>
      <c r="D25510" t="s">
        <v>964</v>
      </c>
      <c r="E25510" t="s">
        <v>1014</v>
      </c>
      <c r="F25510" s="86">
        <v>723.076987695198</v>
      </c>
    </row>
    <row r="25511" spans="1:6">
      <c r="A25511">
        <v>2026</v>
      </c>
      <c r="B25511" t="s">
        <v>1059</v>
      </c>
      <c r="C25511" t="s">
        <v>1022</v>
      </c>
      <c r="D25511" t="s">
        <v>964</v>
      </c>
      <c r="E25511" t="s">
        <v>1014</v>
      </c>
      <c r="F25511" s="86">
        <v>683.514489323519</v>
      </c>
    </row>
    <row r="25512" spans="1:6">
      <c r="A25512">
        <v>2027</v>
      </c>
      <c r="B25512" t="s">
        <v>1059</v>
      </c>
      <c r="C25512" t="s">
        <v>1022</v>
      </c>
      <c r="D25512" t="s">
        <v>964</v>
      </c>
      <c r="E25512" t="s">
        <v>1014</v>
      </c>
      <c r="F25512" s="86">
        <v>650.746575352935</v>
      </c>
    </row>
    <row r="25513" spans="1:6">
      <c r="A25513">
        <v>2028</v>
      </c>
      <c r="B25513" t="s">
        <v>1059</v>
      </c>
      <c r="C25513" t="s">
        <v>1022</v>
      </c>
      <c r="D25513" t="s">
        <v>964</v>
      </c>
      <c r="E25513" t="s">
        <v>1014</v>
      </c>
      <c r="F25513" s="86">
        <v>625.44495011908202</v>
      </c>
    </row>
    <row r="25514" spans="1:6">
      <c r="A25514">
        <v>2029</v>
      </c>
      <c r="B25514" t="s">
        <v>1059</v>
      </c>
      <c r="C25514" t="s">
        <v>1022</v>
      </c>
      <c r="D25514" t="s">
        <v>964</v>
      </c>
      <c r="E25514" t="s">
        <v>1014</v>
      </c>
      <c r="F25514" s="86">
        <v>607.29844476581002</v>
      </c>
    </row>
    <row r="25515" spans="1:6">
      <c r="A25515">
        <v>2030</v>
      </c>
      <c r="B25515" t="s">
        <v>1059</v>
      </c>
      <c r="C25515" t="s">
        <v>1022</v>
      </c>
      <c r="D25515" t="s">
        <v>964</v>
      </c>
      <c r="E25515" t="s">
        <v>1014</v>
      </c>
      <c r="F25515" s="86">
        <v>595.58091426534497</v>
      </c>
    </row>
    <row r="25516" spans="1:6">
      <c r="A25516">
        <v>2031</v>
      </c>
      <c r="B25516" t="s">
        <v>1059</v>
      </c>
      <c r="C25516" t="s">
        <v>1022</v>
      </c>
      <c r="D25516" t="s">
        <v>964</v>
      </c>
      <c r="E25516" t="s">
        <v>1014</v>
      </c>
      <c r="F25516" s="86">
        <v>589.04789892179895</v>
      </c>
    </row>
    <row r="25517" spans="1:6">
      <c r="A25517">
        <v>2032</v>
      </c>
      <c r="B25517" t="s">
        <v>1059</v>
      </c>
      <c r="C25517" t="s">
        <v>1022</v>
      </c>
      <c r="D25517" t="s">
        <v>964</v>
      </c>
      <c r="E25517" t="s">
        <v>1014</v>
      </c>
      <c r="F25517" s="86">
        <v>586.18680199709695</v>
      </c>
    </row>
    <row r="25518" spans="1:6">
      <c r="A25518">
        <v>2033</v>
      </c>
      <c r="B25518" t="s">
        <v>1059</v>
      </c>
      <c r="C25518" t="s">
        <v>1022</v>
      </c>
      <c r="D25518" t="s">
        <v>964</v>
      </c>
      <c r="E25518" t="s">
        <v>1014</v>
      </c>
      <c r="F25518" s="86">
        <v>585.73404688721496</v>
      </c>
    </row>
    <row r="25519" spans="1:6">
      <c r="A25519">
        <v>2034</v>
      </c>
      <c r="B25519" t="s">
        <v>1059</v>
      </c>
      <c r="C25519" t="s">
        <v>1022</v>
      </c>
      <c r="D25519" t="s">
        <v>964</v>
      </c>
      <c r="E25519" t="s">
        <v>1014</v>
      </c>
      <c r="F25519" s="86">
        <v>586.92994204011404</v>
      </c>
    </row>
    <row r="25520" spans="1:6">
      <c r="A25520">
        <v>2035</v>
      </c>
      <c r="B25520" t="s">
        <v>1059</v>
      </c>
      <c r="C25520" t="s">
        <v>1022</v>
      </c>
      <c r="D25520" t="s">
        <v>964</v>
      </c>
      <c r="E25520" t="s">
        <v>1014</v>
      </c>
      <c r="F25520" s="86">
        <v>589.16929486043</v>
      </c>
    </row>
    <row r="25521" spans="1:6">
      <c r="A25521">
        <v>2036</v>
      </c>
      <c r="B25521" t="s">
        <v>1059</v>
      </c>
      <c r="C25521" t="s">
        <v>1022</v>
      </c>
      <c r="D25521" t="s">
        <v>964</v>
      </c>
      <c r="E25521" t="s">
        <v>1014</v>
      </c>
      <c r="F25521" s="86">
        <v>592.03963124117899</v>
      </c>
    </row>
    <row r="25522" spans="1:6">
      <c r="A25522">
        <v>2037</v>
      </c>
      <c r="B25522" t="s">
        <v>1059</v>
      </c>
      <c r="C25522" t="s">
        <v>1022</v>
      </c>
      <c r="D25522" t="s">
        <v>964</v>
      </c>
      <c r="E25522" t="s">
        <v>1014</v>
      </c>
      <c r="F25522" s="86">
        <v>595.16509527526796</v>
      </c>
    </row>
    <row r="25523" spans="1:6">
      <c r="A25523">
        <v>2038</v>
      </c>
      <c r="B25523" t="s">
        <v>1059</v>
      </c>
      <c r="C25523" t="s">
        <v>1022</v>
      </c>
      <c r="D25523" t="s">
        <v>964</v>
      </c>
      <c r="E25523" t="s">
        <v>1014</v>
      </c>
      <c r="F25523" s="86">
        <v>598.391391207845</v>
      </c>
    </row>
    <row r="25524" spans="1:6">
      <c r="A25524">
        <v>2039</v>
      </c>
      <c r="B25524" t="s">
        <v>1059</v>
      </c>
      <c r="C25524" t="s">
        <v>1022</v>
      </c>
      <c r="D25524" t="s">
        <v>964</v>
      </c>
      <c r="E25524" t="s">
        <v>1014</v>
      </c>
      <c r="F25524" s="86">
        <v>601.60827332559199</v>
      </c>
    </row>
    <row r="25525" spans="1:6">
      <c r="A25525">
        <v>2040</v>
      </c>
      <c r="B25525" t="s">
        <v>1059</v>
      </c>
      <c r="C25525" t="s">
        <v>1022</v>
      </c>
      <c r="D25525" t="s">
        <v>964</v>
      </c>
      <c r="E25525" t="s">
        <v>1014</v>
      </c>
      <c r="F25525" s="86">
        <v>604.78264005689005</v>
      </c>
    </row>
    <row r="25526" spans="1:6">
      <c r="A25526">
        <v>2041</v>
      </c>
      <c r="B25526" t="s">
        <v>1059</v>
      </c>
      <c r="C25526" t="s">
        <v>1022</v>
      </c>
      <c r="D25526" t="s">
        <v>964</v>
      </c>
      <c r="E25526" t="s">
        <v>1014</v>
      </c>
      <c r="F25526" s="86">
        <v>610.442147007941</v>
      </c>
    </row>
    <row r="25527" spans="1:6">
      <c r="A25527">
        <v>2042</v>
      </c>
      <c r="B25527" t="s">
        <v>1059</v>
      </c>
      <c r="C25527" t="s">
        <v>1022</v>
      </c>
      <c r="D25527" t="s">
        <v>964</v>
      </c>
      <c r="E25527" t="s">
        <v>1014</v>
      </c>
      <c r="F25527" s="86">
        <v>616.14122673620705</v>
      </c>
    </row>
    <row r="25528" spans="1:6">
      <c r="A25528">
        <v>2043</v>
      </c>
      <c r="B25528" t="s">
        <v>1059</v>
      </c>
      <c r="C25528" t="s">
        <v>1022</v>
      </c>
      <c r="D25528" t="s">
        <v>964</v>
      </c>
      <c r="E25528" t="s">
        <v>1014</v>
      </c>
      <c r="F25528" s="86">
        <v>621.90385732557195</v>
      </c>
    </row>
    <row r="25529" spans="1:6">
      <c r="A25529">
        <v>2044</v>
      </c>
      <c r="B25529" t="s">
        <v>1059</v>
      </c>
      <c r="C25529" t="s">
        <v>1022</v>
      </c>
      <c r="D25529" t="s">
        <v>964</v>
      </c>
      <c r="E25529" t="s">
        <v>1014</v>
      </c>
      <c r="F25529" s="86">
        <v>627.74767244956104</v>
      </c>
    </row>
    <row r="25530" spans="1:6">
      <c r="A25530">
        <v>2045</v>
      </c>
      <c r="B25530" t="s">
        <v>1059</v>
      </c>
      <c r="C25530" t="s">
        <v>1022</v>
      </c>
      <c r="D25530" t="s">
        <v>964</v>
      </c>
      <c r="E25530" t="s">
        <v>1014</v>
      </c>
      <c r="F25530" s="86">
        <v>633.67889975437402</v>
      </c>
    </row>
    <row r="25531" spans="1:6">
      <c r="A25531">
        <v>2046</v>
      </c>
      <c r="B25531" t="s">
        <v>1059</v>
      </c>
      <c r="C25531" t="s">
        <v>1022</v>
      </c>
      <c r="D25531" t="s">
        <v>964</v>
      </c>
      <c r="E25531" t="s">
        <v>1014</v>
      </c>
      <c r="F25531" s="86">
        <v>639.69043267660504</v>
      </c>
    </row>
    <row r="25532" spans="1:6">
      <c r="A25532">
        <v>2047</v>
      </c>
      <c r="B25532" t="s">
        <v>1059</v>
      </c>
      <c r="C25532" t="s">
        <v>1022</v>
      </c>
      <c r="D25532" t="s">
        <v>964</v>
      </c>
      <c r="E25532" t="s">
        <v>1014</v>
      </c>
      <c r="F25532" s="86">
        <v>645.78508270270095</v>
      </c>
    </row>
    <row r="25533" spans="1:6">
      <c r="A25533">
        <v>2048</v>
      </c>
      <c r="B25533" t="s">
        <v>1059</v>
      </c>
      <c r="C25533" t="s">
        <v>1022</v>
      </c>
      <c r="D25533" t="s">
        <v>964</v>
      </c>
      <c r="E25533" t="s">
        <v>1014</v>
      </c>
      <c r="F25533" s="86">
        <v>651.95181471340197</v>
      </c>
    </row>
    <row r="25534" spans="1:6">
      <c r="A25534">
        <v>2049</v>
      </c>
      <c r="B25534" t="s">
        <v>1059</v>
      </c>
      <c r="C25534" t="s">
        <v>1022</v>
      </c>
      <c r="D25534" t="s">
        <v>964</v>
      </c>
      <c r="E25534" t="s">
        <v>1014</v>
      </c>
      <c r="F25534" s="86">
        <v>658.195849384349</v>
      </c>
    </row>
    <row r="25535" spans="1:6">
      <c r="A25535">
        <v>2050</v>
      </c>
      <c r="B25535" t="s">
        <v>1059</v>
      </c>
      <c r="C25535" t="s">
        <v>1022</v>
      </c>
      <c r="D25535" t="s">
        <v>964</v>
      </c>
      <c r="E25535" t="s">
        <v>1014</v>
      </c>
      <c r="F25535" s="86">
        <v>664.52491007929802</v>
      </c>
    </row>
    <row r="25536" spans="1:6">
      <c r="A25536">
        <v>2017</v>
      </c>
      <c r="B25536" t="s">
        <v>1060</v>
      </c>
      <c r="C25536" t="s">
        <v>1022</v>
      </c>
      <c r="D25536" t="s">
        <v>964</v>
      </c>
      <c r="E25536" t="s">
        <v>1014</v>
      </c>
      <c r="F25536" s="86">
        <v>16163.0760125493</v>
      </c>
    </row>
    <row r="25537" spans="1:6">
      <c r="A25537">
        <v>2018</v>
      </c>
      <c r="B25537" t="s">
        <v>1060</v>
      </c>
      <c r="C25537" t="s">
        <v>1022</v>
      </c>
      <c r="D25537" t="s">
        <v>964</v>
      </c>
      <c r="E25537" t="s">
        <v>1014</v>
      </c>
      <c r="F25537" s="86">
        <v>15646.4524158113</v>
      </c>
    </row>
    <row r="25538" spans="1:6">
      <c r="A25538">
        <v>2019</v>
      </c>
      <c r="B25538" t="s">
        <v>1060</v>
      </c>
      <c r="C25538" t="s">
        <v>1022</v>
      </c>
      <c r="D25538" t="s">
        <v>964</v>
      </c>
      <c r="E25538" t="s">
        <v>1014</v>
      </c>
      <c r="F25538" s="86">
        <v>15119.7929093517</v>
      </c>
    </row>
    <row r="25539" spans="1:6">
      <c r="A25539">
        <v>2020</v>
      </c>
      <c r="B25539" t="s">
        <v>1060</v>
      </c>
      <c r="C25539" t="s">
        <v>1022</v>
      </c>
      <c r="D25539" t="s">
        <v>964</v>
      </c>
      <c r="E25539" t="s">
        <v>1014</v>
      </c>
      <c r="F25539" s="86">
        <v>14573.5665844095</v>
      </c>
    </row>
    <row r="25540" spans="1:6">
      <c r="A25540">
        <v>2021</v>
      </c>
      <c r="B25540" t="s">
        <v>1060</v>
      </c>
      <c r="C25540" t="s">
        <v>1022</v>
      </c>
      <c r="D25540" t="s">
        <v>964</v>
      </c>
      <c r="E25540" t="s">
        <v>1014</v>
      </c>
      <c r="F25540" s="86">
        <v>14039.181586586399</v>
      </c>
    </row>
    <row r="25541" spans="1:6">
      <c r="A25541">
        <v>2022</v>
      </c>
      <c r="B25541" t="s">
        <v>1060</v>
      </c>
      <c r="C25541" t="s">
        <v>1022</v>
      </c>
      <c r="D25541" t="s">
        <v>964</v>
      </c>
      <c r="E25541" t="s">
        <v>1014</v>
      </c>
      <c r="F25541" s="86">
        <v>13515.721865183301</v>
      </c>
    </row>
    <row r="25542" spans="1:6">
      <c r="A25542">
        <v>2023</v>
      </c>
      <c r="B25542" t="s">
        <v>1060</v>
      </c>
      <c r="C25542" t="s">
        <v>1022</v>
      </c>
      <c r="D25542" t="s">
        <v>964</v>
      </c>
      <c r="E25542" t="s">
        <v>1014</v>
      </c>
      <c r="F25542" s="86">
        <v>13013.440973019</v>
      </c>
    </row>
    <row r="25543" spans="1:6">
      <c r="A25543">
        <v>2024</v>
      </c>
      <c r="B25543" t="s">
        <v>1060</v>
      </c>
      <c r="C25543" t="s">
        <v>1022</v>
      </c>
      <c r="D25543" t="s">
        <v>964</v>
      </c>
      <c r="E25543" t="s">
        <v>1014</v>
      </c>
      <c r="F25543" s="86">
        <v>12545.932690801201</v>
      </c>
    </row>
    <row r="25544" spans="1:6">
      <c r="A25544">
        <v>2025</v>
      </c>
      <c r="B25544" t="s">
        <v>1060</v>
      </c>
      <c r="C25544" t="s">
        <v>1022</v>
      </c>
      <c r="D25544" t="s">
        <v>964</v>
      </c>
      <c r="E25544" t="s">
        <v>1014</v>
      </c>
      <c r="F25544" s="86">
        <v>12129.3369695246</v>
      </c>
    </row>
    <row r="25545" spans="1:6">
      <c r="A25545">
        <v>2026</v>
      </c>
      <c r="B25545" t="s">
        <v>1060</v>
      </c>
      <c r="C25545" t="s">
        <v>1022</v>
      </c>
      <c r="D25545" t="s">
        <v>964</v>
      </c>
      <c r="E25545" t="s">
        <v>1014</v>
      </c>
      <c r="F25545" s="86">
        <v>11780.596294942199</v>
      </c>
    </row>
    <row r="25546" spans="1:6">
      <c r="A25546">
        <v>2027</v>
      </c>
      <c r="B25546" t="s">
        <v>1060</v>
      </c>
      <c r="C25546" t="s">
        <v>1022</v>
      </c>
      <c r="D25546" t="s">
        <v>964</v>
      </c>
      <c r="E25546" t="s">
        <v>1014</v>
      </c>
      <c r="F25546" s="86">
        <v>11507.168570751701</v>
      </c>
    </row>
    <row r="25547" spans="1:6">
      <c r="A25547">
        <v>2028</v>
      </c>
      <c r="B25547" t="s">
        <v>1060</v>
      </c>
      <c r="C25547" t="s">
        <v>1022</v>
      </c>
      <c r="D25547" t="s">
        <v>964</v>
      </c>
      <c r="E25547" t="s">
        <v>1014</v>
      </c>
      <c r="F25547" s="86">
        <v>11308.688601637199</v>
      </c>
    </row>
    <row r="25548" spans="1:6">
      <c r="A25548">
        <v>2029</v>
      </c>
      <c r="B25548" t="s">
        <v>1060</v>
      </c>
      <c r="C25548" t="s">
        <v>1022</v>
      </c>
      <c r="D25548" t="s">
        <v>964</v>
      </c>
      <c r="E25548" t="s">
        <v>1014</v>
      </c>
      <c r="F25548" s="86">
        <v>11178.401711165499</v>
      </c>
    </row>
    <row r="25549" spans="1:6">
      <c r="A25549">
        <v>2030</v>
      </c>
      <c r="B25549" t="s">
        <v>1060</v>
      </c>
      <c r="C25549" t="s">
        <v>1022</v>
      </c>
      <c r="D25549" t="s">
        <v>964</v>
      </c>
      <c r="E25549" t="s">
        <v>1014</v>
      </c>
      <c r="F25549" s="86">
        <v>11110.0332231064</v>
      </c>
    </row>
    <row r="25550" spans="1:6">
      <c r="A25550">
        <v>2031</v>
      </c>
      <c r="B25550" t="s">
        <v>1060</v>
      </c>
      <c r="C25550" t="s">
        <v>1022</v>
      </c>
      <c r="D25550" t="s">
        <v>964</v>
      </c>
      <c r="E25550" t="s">
        <v>1014</v>
      </c>
      <c r="F25550" s="86">
        <v>11092.201264064301</v>
      </c>
    </row>
    <row r="25551" spans="1:6">
      <c r="A25551">
        <v>2032</v>
      </c>
      <c r="B25551" t="s">
        <v>1060</v>
      </c>
      <c r="C25551" t="s">
        <v>1022</v>
      </c>
      <c r="D25551" t="s">
        <v>964</v>
      </c>
      <c r="E25551" t="s">
        <v>1014</v>
      </c>
      <c r="F25551" s="86">
        <v>11109.651165048899</v>
      </c>
    </row>
    <row r="25552" spans="1:6">
      <c r="A25552">
        <v>2033</v>
      </c>
      <c r="B25552" t="s">
        <v>1060</v>
      </c>
      <c r="C25552" t="s">
        <v>1022</v>
      </c>
      <c r="D25552" t="s">
        <v>964</v>
      </c>
      <c r="E25552" t="s">
        <v>1014</v>
      </c>
      <c r="F25552" s="86">
        <v>11150.131455827701</v>
      </c>
    </row>
    <row r="25553" spans="1:6">
      <c r="A25553">
        <v>2034</v>
      </c>
      <c r="B25553" t="s">
        <v>1060</v>
      </c>
      <c r="C25553" t="s">
        <v>1022</v>
      </c>
      <c r="D25553" t="s">
        <v>964</v>
      </c>
      <c r="E25553" t="s">
        <v>1014</v>
      </c>
      <c r="F25553" s="86">
        <v>11208.049766817299</v>
      </c>
    </row>
    <row r="25554" spans="1:6">
      <c r="A25554">
        <v>2035</v>
      </c>
      <c r="B25554" t="s">
        <v>1060</v>
      </c>
      <c r="C25554" t="s">
        <v>1022</v>
      </c>
      <c r="D25554" t="s">
        <v>964</v>
      </c>
      <c r="E25554" t="s">
        <v>1014</v>
      </c>
      <c r="F25554" s="86">
        <v>11277.409700567599</v>
      </c>
    </row>
    <row r="25555" spans="1:6">
      <c r="A25555">
        <v>2036</v>
      </c>
      <c r="B25555" t="s">
        <v>1060</v>
      </c>
      <c r="C25555" t="s">
        <v>1022</v>
      </c>
      <c r="D25555" t="s">
        <v>964</v>
      </c>
      <c r="E25555" t="s">
        <v>1014</v>
      </c>
      <c r="F25555" s="86">
        <v>11353.230536442899</v>
      </c>
    </row>
    <row r="25556" spans="1:6">
      <c r="A25556">
        <v>2037</v>
      </c>
      <c r="B25556" t="s">
        <v>1060</v>
      </c>
      <c r="C25556" t="s">
        <v>1022</v>
      </c>
      <c r="D25556" t="s">
        <v>964</v>
      </c>
      <c r="E25556" t="s">
        <v>1014</v>
      </c>
      <c r="F25556" s="86">
        <v>11431.2282532269</v>
      </c>
    </row>
    <row r="25557" spans="1:6">
      <c r="A25557">
        <v>2038</v>
      </c>
      <c r="B25557" t="s">
        <v>1060</v>
      </c>
      <c r="C25557" t="s">
        <v>1022</v>
      </c>
      <c r="D25557" t="s">
        <v>964</v>
      </c>
      <c r="E25557" t="s">
        <v>1014</v>
      </c>
      <c r="F25557" s="86">
        <v>11510.364111699801</v>
      </c>
    </row>
    <row r="25558" spans="1:6">
      <c r="A25558">
        <v>2039</v>
      </c>
      <c r="B25558" t="s">
        <v>1060</v>
      </c>
      <c r="C25558" t="s">
        <v>1022</v>
      </c>
      <c r="D25558" t="s">
        <v>964</v>
      </c>
      <c r="E25558" t="s">
        <v>1014</v>
      </c>
      <c r="F25558" s="86">
        <v>11589.720871618099</v>
      </c>
    </row>
    <row r="25559" spans="1:6">
      <c r="A25559">
        <v>2040</v>
      </c>
      <c r="B25559" t="s">
        <v>1060</v>
      </c>
      <c r="C25559" t="s">
        <v>1022</v>
      </c>
      <c r="D25559" t="s">
        <v>964</v>
      </c>
      <c r="E25559" t="s">
        <v>1014</v>
      </c>
      <c r="F25559" s="86">
        <v>11668.8165960324</v>
      </c>
    </row>
    <row r="25560" spans="1:6">
      <c r="A25560">
        <v>2041</v>
      </c>
      <c r="B25560" t="s">
        <v>1060</v>
      </c>
      <c r="C25560" t="s">
        <v>1022</v>
      </c>
      <c r="D25560" t="s">
        <v>964</v>
      </c>
      <c r="E25560" t="s">
        <v>1014</v>
      </c>
      <c r="F25560" s="86">
        <v>11722.184584517199</v>
      </c>
    </row>
    <row r="25561" spans="1:6">
      <c r="A25561">
        <v>2042</v>
      </c>
      <c r="B25561" t="s">
        <v>1060</v>
      </c>
      <c r="C25561" t="s">
        <v>1022</v>
      </c>
      <c r="D25561" t="s">
        <v>964</v>
      </c>
      <c r="E25561" t="s">
        <v>1014</v>
      </c>
      <c r="F25561" s="86">
        <v>11775.5369497828</v>
      </c>
    </row>
    <row r="25562" spans="1:6">
      <c r="A25562">
        <v>2043</v>
      </c>
      <c r="B25562" t="s">
        <v>1060</v>
      </c>
      <c r="C25562" t="s">
        <v>1022</v>
      </c>
      <c r="D25562" t="s">
        <v>964</v>
      </c>
      <c r="E25562" t="s">
        <v>1014</v>
      </c>
      <c r="F25562" s="86">
        <v>11829.112346763201</v>
      </c>
    </row>
    <row r="25563" spans="1:6">
      <c r="A25563">
        <v>2044</v>
      </c>
      <c r="B25563" t="s">
        <v>1060</v>
      </c>
      <c r="C25563" t="s">
        <v>1022</v>
      </c>
      <c r="D25563" t="s">
        <v>964</v>
      </c>
      <c r="E25563" t="s">
        <v>1014</v>
      </c>
      <c r="F25563" s="86">
        <v>11882.944340554501</v>
      </c>
    </row>
    <row r="25564" spans="1:6">
      <c r="A25564">
        <v>2045</v>
      </c>
      <c r="B25564" t="s">
        <v>1060</v>
      </c>
      <c r="C25564" t="s">
        <v>1022</v>
      </c>
      <c r="D25564" t="s">
        <v>964</v>
      </c>
      <c r="E25564" t="s">
        <v>1014</v>
      </c>
      <c r="F25564" s="86">
        <v>11937.434236331899</v>
      </c>
    </row>
    <row r="25565" spans="1:6">
      <c r="A25565">
        <v>2046</v>
      </c>
      <c r="B25565" t="s">
        <v>1060</v>
      </c>
      <c r="C25565" t="s">
        <v>1022</v>
      </c>
      <c r="D25565" t="s">
        <v>964</v>
      </c>
      <c r="E25565" t="s">
        <v>1014</v>
      </c>
      <c r="F25565" s="86">
        <v>11992.1628719076</v>
      </c>
    </row>
    <row r="25566" spans="1:6">
      <c r="A25566">
        <v>2047</v>
      </c>
      <c r="B25566" t="s">
        <v>1060</v>
      </c>
      <c r="C25566" t="s">
        <v>1022</v>
      </c>
      <c r="D25566" t="s">
        <v>964</v>
      </c>
      <c r="E25566" t="s">
        <v>1014</v>
      </c>
      <c r="F25566" s="86">
        <v>12047.6791790483</v>
      </c>
    </row>
    <row r="25567" spans="1:6">
      <c r="A25567">
        <v>2048</v>
      </c>
      <c r="B25567" t="s">
        <v>1060</v>
      </c>
      <c r="C25567" t="s">
        <v>1022</v>
      </c>
      <c r="D25567" t="s">
        <v>964</v>
      </c>
      <c r="E25567" t="s">
        <v>1014</v>
      </c>
      <c r="F25567" s="86">
        <v>12103.720051471901</v>
      </c>
    </row>
    <row r="25568" spans="1:6">
      <c r="A25568">
        <v>2049</v>
      </c>
      <c r="B25568" t="s">
        <v>1060</v>
      </c>
      <c r="C25568" t="s">
        <v>1022</v>
      </c>
      <c r="D25568" t="s">
        <v>964</v>
      </c>
      <c r="E25568" t="s">
        <v>1014</v>
      </c>
      <c r="F25568" s="86">
        <v>12160.030049823599</v>
      </c>
    </row>
    <row r="25569" spans="1:6">
      <c r="A25569">
        <v>2050</v>
      </c>
      <c r="B25569" t="s">
        <v>1060</v>
      </c>
      <c r="C25569" t="s">
        <v>1022</v>
      </c>
      <c r="D25569" t="s">
        <v>964</v>
      </c>
      <c r="E25569" t="s">
        <v>1014</v>
      </c>
      <c r="F25569" s="86">
        <v>12216.831464529299</v>
      </c>
    </row>
    <row r="25570" spans="1:6">
      <c r="A25570">
        <v>2017</v>
      </c>
      <c r="B25570" t="s">
        <v>1061</v>
      </c>
      <c r="C25570" t="s">
        <v>1022</v>
      </c>
      <c r="D25570" t="s">
        <v>964</v>
      </c>
      <c r="E25570" t="s">
        <v>1014</v>
      </c>
      <c r="F25570" s="86">
        <v>7348549.6511134803</v>
      </c>
    </row>
    <row r="25571" spans="1:6">
      <c r="A25571">
        <v>2018</v>
      </c>
      <c r="B25571" t="s">
        <v>1061</v>
      </c>
      <c r="C25571" t="s">
        <v>1022</v>
      </c>
      <c r="D25571" t="s">
        <v>964</v>
      </c>
      <c r="E25571" t="s">
        <v>1014</v>
      </c>
      <c r="F25571" s="86">
        <v>6916607.8882814199</v>
      </c>
    </row>
    <row r="25572" spans="1:6">
      <c r="A25572">
        <v>2019</v>
      </c>
      <c r="B25572" t="s">
        <v>1061</v>
      </c>
      <c r="C25572" t="s">
        <v>1022</v>
      </c>
      <c r="D25572" t="s">
        <v>964</v>
      </c>
      <c r="E25572" t="s">
        <v>1014</v>
      </c>
      <c r="F25572" s="86">
        <v>6526852.0001962902</v>
      </c>
    </row>
    <row r="25573" spans="1:6">
      <c r="A25573">
        <v>2020</v>
      </c>
      <c r="B25573" t="s">
        <v>1061</v>
      </c>
      <c r="C25573" t="s">
        <v>1022</v>
      </c>
      <c r="D25573" t="s">
        <v>964</v>
      </c>
      <c r="E25573" t="s">
        <v>1014</v>
      </c>
      <c r="F25573" s="86">
        <v>6182126.2190567302</v>
      </c>
    </row>
    <row r="25574" spans="1:6">
      <c r="A25574">
        <v>2021</v>
      </c>
      <c r="B25574" t="s">
        <v>1061</v>
      </c>
      <c r="C25574" t="s">
        <v>1022</v>
      </c>
      <c r="D25574" t="s">
        <v>964</v>
      </c>
      <c r="E25574" t="s">
        <v>1014</v>
      </c>
      <c r="F25574" s="86">
        <v>5896451.8615872404</v>
      </c>
    </row>
    <row r="25575" spans="1:6">
      <c r="A25575">
        <v>2022</v>
      </c>
      <c r="B25575" t="s">
        <v>1061</v>
      </c>
      <c r="C25575" t="s">
        <v>1022</v>
      </c>
      <c r="D25575" t="s">
        <v>964</v>
      </c>
      <c r="E25575" t="s">
        <v>1014</v>
      </c>
      <c r="F25575" s="86">
        <v>5664080.0079964399</v>
      </c>
    </row>
    <row r="25576" spans="1:6">
      <c r="A25576">
        <v>2023</v>
      </c>
      <c r="B25576" t="s">
        <v>1061</v>
      </c>
      <c r="C25576" t="s">
        <v>1022</v>
      </c>
      <c r="D25576" t="s">
        <v>964</v>
      </c>
      <c r="E25576" t="s">
        <v>1014</v>
      </c>
      <c r="F25576" s="86">
        <v>5481391.75719098</v>
      </c>
    </row>
    <row r="25577" spans="1:6">
      <c r="A25577">
        <v>2024</v>
      </c>
      <c r="B25577" t="s">
        <v>1061</v>
      </c>
      <c r="C25577" t="s">
        <v>1022</v>
      </c>
      <c r="D25577" t="s">
        <v>964</v>
      </c>
      <c r="E25577" t="s">
        <v>1014</v>
      </c>
      <c r="F25577" s="86">
        <v>5342938.92390153</v>
      </c>
    </row>
    <row r="25578" spans="1:6">
      <c r="A25578">
        <v>2025</v>
      </c>
      <c r="B25578" t="s">
        <v>1061</v>
      </c>
      <c r="C25578" t="s">
        <v>1022</v>
      </c>
      <c r="D25578" t="s">
        <v>964</v>
      </c>
      <c r="E25578" t="s">
        <v>1014</v>
      </c>
      <c r="F25578" s="86">
        <v>5243610.2951970696</v>
      </c>
    </row>
    <row r="25579" spans="1:6">
      <c r="A25579">
        <v>2026</v>
      </c>
      <c r="B25579" t="s">
        <v>1061</v>
      </c>
      <c r="C25579" t="s">
        <v>1022</v>
      </c>
      <c r="D25579" t="s">
        <v>964</v>
      </c>
      <c r="E25579" t="s">
        <v>1014</v>
      </c>
      <c r="F25579" s="86">
        <v>5177739.8656659499</v>
      </c>
    </row>
    <row r="25580" spans="1:6">
      <c r="A25580">
        <v>2027</v>
      </c>
      <c r="B25580" t="s">
        <v>1061</v>
      </c>
      <c r="C25580" t="s">
        <v>1022</v>
      </c>
      <c r="D25580" t="s">
        <v>964</v>
      </c>
      <c r="E25580" t="s">
        <v>1014</v>
      </c>
      <c r="F25580" s="86">
        <v>5138788.39131785</v>
      </c>
    </row>
    <row r="25581" spans="1:6">
      <c r="A25581">
        <v>2028</v>
      </c>
      <c r="B25581" t="s">
        <v>1061</v>
      </c>
      <c r="C25581" t="s">
        <v>1022</v>
      </c>
      <c r="D25581" t="s">
        <v>964</v>
      </c>
      <c r="E25581" t="s">
        <v>1014</v>
      </c>
      <c r="F25581" s="86">
        <v>5119961.8338527204</v>
      </c>
    </row>
    <row r="25582" spans="1:6">
      <c r="A25582">
        <v>2029</v>
      </c>
      <c r="B25582" t="s">
        <v>1061</v>
      </c>
      <c r="C25582" t="s">
        <v>1022</v>
      </c>
      <c r="D25582" t="s">
        <v>964</v>
      </c>
      <c r="E25582" t="s">
        <v>1014</v>
      </c>
      <c r="F25582" s="86">
        <v>5115640.6158223003</v>
      </c>
    </row>
    <row r="25583" spans="1:6">
      <c r="A25583">
        <v>2030</v>
      </c>
      <c r="B25583" t="s">
        <v>1061</v>
      </c>
      <c r="C25583" t="s">
        <v>1022</v>
      </c>
      <c r="D25583" t="s">
        <v>964</v>
      </c>
      <c r="E25583" t="s">
        <v>1014</v>
      </c>
      <c r="F25583" s="86">
        <v>5122778.1460714098</v>
      </c>
    </row>
    <row r="25584" spans="1:6">
      <c r="A25584">
        <v>2031</v>
      </c>
      <c r="B25584" t="s">
        <v>1061</v>
      </c>
      <c r="C25584" t="s">
        <v>1022</v>
      </c>
      <c r="D25584" t="s">
        <v>964</v>
      </c>
      <c r="E25584" t="s">
        <v>1014</v>
      </c>
      <c r="F25584" s="86">
        <v>5138162.0539896796</v>
      </c>
    </row>
    <row r="25585" spans="1:6">
      <c r="A25585">
        <v>2032</v>
      </c>
      <c r="B25585" t="s">
        <v>1061</v>
      </c>
      <c r="C25585" t="s">
        <v>1022</v>
      </c>
      <c r="D25585" t="s">
        <v>964</v>
      </c>
      <c r="E25585" t="s">
        <v>1014</v>
      </c>
      <c r="F25585" s="86">
        <v>5158242.9333073804</v>
      </c>
    </row>
    <row r="25586" spans="1:6">
      <c r="A25586">
        <v>2033</v>
      </c>
      <c r="B25586" t="s">
        <v>1061</v>
      </c>
      <c r="C25586" t="s">
        <v>1022</v>
      </c>
      <c r="D25586" t="s">
        <v>964</v>
      </c>
      <c r="E25586" t="s">
        <v>1014</v>
      </c>
      <c r="F25586" s="86">
        <v>5181097.0888382904</v>
      </c>
    </row>
    <row r="25587" spans="1:6">
      <c r="A25587">
        <v>2034</v>
      </c>
      <c r="B25587" t="s">
        <v>1061</v>
      </c>
      <c r="C25587" t="s">
        <v>1022</v>
      </c>
      <c r="D25587" t="s">
        <v>964</v>
      </c>
      <c r="E25587" t="s">
        <v>1014</v>
      </c>
      <c r="F25587" s="86">
        <v>5206603.8665933497</v>
      </c>
    </row>
    <row r="25588" spans="1:6">
      <c r="A25588">
        <v>2035</v>
      </c>
      <c r="B25588" t="s">
        <v>1061</v>
      </c>
      <c r="C25588" t="s">
        <v>1022</v>
      </c>
      <c r="D25588" t="s">
        <v>964</v>
      </c>
      <c r="E25588" t="s">
        <v>1014</v>
      </c>
      <c r="F25588" s="86">
        <v>5233992.1680717496</v>
      </c>
    </row>
    <row r="25589" spans="1:6">
      <c r="A25589">
        <v>2036</v>
      </c>
      <c r="B25589" t="s">
        <v>1061</v>
      </c>
      <c r="C25589" t="s">
        <v>1022</v>
      </c>
      <c r="D25589" t="s">
        <v>964</v>
      </c>
      <c r="E25589" t="s">
        <v>1014</v>
      </c>
      <c r="F25589" s="86">
        <v>5262231.5096661001</v>
      </c>
    </row>
    <row r="25590" spans="1:6">
      <c r="A25590">
        <v>2037</v>
      </c>
      <c r="B25590" t="s">
        <v>1061</v>
      </c>
      <c r="C25590" t="s">
        <v>1022</v>
      </c>
      <c r="D25590" t="s">
        <v>964</v>
      </c>
      <c r="E25590" t="s">
        <v>1014</v>
      </c>
      <c r="F25590" s="86">
        <v>5290698.1433822103</v>
      </c>
    </row>
    <row r="25591" spans="1:6">
      <c r="A25591">
        <v>2038</v>
      </c>
      <c r="B25591" t="s">
        <v>1061</v>
      </c>
      <c r="C25591" t="s">
        <v>1022</v>
      </c>
      <c r="D25591" t="s">
        <v>964</v>
      </c>
      <c r="E25591" t="s">
        <v>1014</v>
      </c>
      <c r="F25591" s="86">
        <v>5319391.9744423404</v>
      </c>
    </row>
    <row r="25592" spans="1:6">
      <c r="A25592">
        <v>2039</v>
      </c>
      <c r="B25592" t="s">
        <v>1061</v>
      </c>
      <c r="C25592" t="s">
        <v>1022</v>
      </c>
      <c r="D25592" t="s">
        <v>964</v>
      </c>
      <c r="E25592" t="s">
        <v>1014</v>
      </c>
      <c r="F25592" s="86">
        <v>5348104.8739084899</v>
      </c>
    </row>
    <row r="25593" spans="1:6">
      <c r="A25593">
        <v>2040</v>
      </c>
      <c r="B25593" t="s">
        <v>1061</v>
      </c>
      <c r="C25593" t="s">
        <v>1022</v>
      </c>
      <c r="D25593" t="s">
        <v>964</v>
      </c>
      <c r="E25593" t="s">
        <v>1014</v>
      </c>
      <c r="F25593" s="86">
        <v>5376700.9505294003</v>
      </c>
    </row>
    <row r="25594" spans="1:6">
      <c r="A25594">
        <v>2041</v>
      </c>
      <c r="B25594" t="s">
        <v>1061</v>
      </c>
      <c r="C25594" t="s">
        <v>1022</v>
      </c>
      <c r="D25594" t="s">
        <v>964</v>
      </c>
      <c r="E25594" t="s">
        <v>1014</v>
      </c>
      <c r="F25594" s="86">
        <v>5367824.6288731396</v>
      </c>
    </row>
    <row r="25595" spans="1:6">
      <c r="A25595">
        <v>2042</v>
      </c>
      <c r="B25595" t="s">
        <v>1061</v>
      </c>
      <c r="C25595" t="s">
        <v>1022</v>
      </c>
      <c r="D25595" t="s">
        <v>964</v>
      </c>
      <c r="E25595" t="s">
        <v>1014</v>
      </c>
      <c r="F25595" s="86">
        <v>5358880.2245897101</v>
      </c>
    </row>
    <row r="25596" spans="1:6">
      <c r="A25596">
        <v>2043</v>
      </c>
      <c r="B25596" t="s">
        <v>1061</v>
      </c>
      <c r="C25596" t="s">
        <v>1022</v>
      </c>
      <c r="D25596" t="s">
        <v>964</v>
      </c>
      <c r="E25596" t="s">
        <v>1014</v>
      </c>
      <c r="F25596" s="86">
        <v>5350003.3454544405</v>
      </c>
    </row>
    <row r="25597" spans="1:6">
      <c r="A25597">
        <v>2044</v>
      </c>
      <c r="B25597" t="s">
        <v>1061</v>
      </c>
      <c r="C25597" t="s">
        <v>1022</v>
      </c>
      <c r="D25597" t="s">
        <v>964</v>
      </c>
      <c r="E25597" t="s">
        <v>1014</v>
      </c>
      <c r="F25597" s="86">
        <v>5341309.5635392703</v>
      </c>
    </row>
    <row r="25598" spans="1:6">
      <c r="A25598">
        <v>2045</v>
      </c>
      <c r="B25598" t="s">
        <v>1061</v>
      </c>
      <c r="C25598" t="s">
        <v>1022</v>
      </c>
      <c r="D25598" t="s">
        <v>964</v>
      </c>
      <c r="E25598" t="s">
        <v>1014</v>
      </c>
      <c r="F25598" s="86">
        <v>5332869.59933013</v>
      </c>
    </row>
    <row r="25599" spans="1:6">
      <c r="A25599">
        <v>2046</v>
      </c>
      <c r="B25599" t="s">
        <v>1061</v>
      </c>
      <c r="C25599" t="s">
        <v>1022</v>
      </c>
      <c r="D25599" t="s">
        <v>964</v>
      </c>
      <c r="E25599" t="s">
        <v>1014</v>
      </c>
      <c r="F25599" s="86">
        <v>5324687.2959015397</v>
      </c>
    </row>
    <row r="25600" spans="1:6">
      <c r="A25600">
        <v>2047</v>
      </c>
      <c r="B25600" t="s">
        <v>1061</v>
      </c>
      <c r="C25600" t="s">
        <v>1022</v>
      </c>
      <c r="D25600" t="s">
        <v>964</v>
      </c>
      <c r="E25600" t="s">
        <v>1014</v>
      </c>
      <c r="F25600" s="86">
        <v>5316835.33384177</v>
      </c>
    </row>
    <row r="25601" spans="1:6">
      <c r="A25601">
        <v>2048</v>
      </c>
      <c r="B25601" t="s">
        <v>1061</v>
      </c>
      <c r="C25601" t="s">
        <v>1022</v>
      </c>
      <c r="D25601" t="s">
        <v>964</v>
      </c>
      <c r="E25601" t="s">
        <v>1014</v>
      </c>
      <c r="F25601" s="86">
        <v>5309298.53283084</v>
      </c>
    </row>
    <row r="25602" spans="1:6">
      <c r="A25602">
        <v>2049</v>
      </c>
      <c r="B25602" t="s">
        <v>1061</v>
      </c>
      <c r="C25602" t="s">
        <v>1022</v>
      </c>
      <c r="D25602" t="s">
        <v>964</v>
      </c>
      <c r="E25602" t="s">
        <v>1014</v>
      </c>
      <c r="F25602" s="86">
        <v>5302083.8587108003</v>
      </c>
    </row>
    <row r="25603" spans="1:6">
      <c r="A25603">
        <v>2050</v>
      </c>
      <c r="B25603" t="s">
        <v>1061</v>
      </c>
      <c r="C25603" t="s">
        <v>1022</v>
      </c>
      <c r="D25603" t="s">
        <v>964</v>
      </c>
      <c r="E25603" t="s">
        <v>1014</v>
      </c>
      <c r="F25603" s="86">
        <v>5295173.0232162699</v>
      </c>
    </row>
    <row r="25604" spans="1:6">
      <c r="A25604">
        <v>2017</v>
      </c>
      <c r="B25604" t="s">
        <v>1062</v>
      </c>
      <c r="C25604" t="s">
        <v>1022</v>
      </c>
      <c r="D25604" t="s">
        <v>964</v>
      </c>
      <c r="E25604" t="s">
        <v>1014</v>
      </c>
      <c r="F25604" s="86">
        <v>1460143.59764985</v>
      </c>
    </row>
    <row r="25605" spans="1:6">
      <c r="A25605">
        <v>2018</v>
      </c>
      <c r="B25605" t="s">
        <v>1062</v>
      </c>
      <c r="C25605" t="s">
        <v>1022</v>
      </c>
      <c r="D25605" t="s">
        <v>964</v>
      </c>
      <c r="E25605" t="s">
        <v>1014</v>
      </c>
      <c r="F25605" s="86">
        <v>1379943.11690273</v>
      </c>
    </row>
    <row r="25606" spans="1:6">
      <c r="A25606">
        <v>2019</v>
      </c>
      <c r="B25606" t="s">
        <v>1062</v>
      </c>
      <c r="C25606" t="s">
        <v>1022</v>
      </c>
      <c r="D25606" t="s">
        <v>964</v>
      </c>
      <c r="E25606" t="s">
        <v>1014</v>
      </c>
      <c r="F25606" s="86">
        <v>1308979.51578122</v>
      </c>
    </row>
    <row r="25607" spans="1:6">
      <c r="A25607">
        <v>2020</v>
      </c>
      <c r="B25607" t="s">
        <v>1062</v>
      </c>
      <c r="C25607" t="s">
        <v>1022</v>
      </c>
      <c r="D25607" t="s">
        <v>964</v>
      </c>
      <c r="E25607" t="s">
        <v>1014</v>
      </c>
      <c r="F25607" s="86">
        <v>1247485.43408734</v>
      </c>
    </row>
    <row r="25608" spans="1:6">
      <c r="A25608">
        <v>2021</v>
      </c>
      <c r="B25608" t="s">
        <v>1062</v>
      </c>
      <c r="C25608" t="s">
        <v>1022</v>
      </c>
      <c r="D25608" t="s">
        <v>964</v>
      </c>
      <c r="E25608" t="s">
        <v>1014</v>
      </c>
      <c r="F25608" s="86">
        <v>1198342.98983411</v>
      </c>
    </row>
    <row r="25609" spans="1:6">
      <c r="A25609">
        <v>2022</v>
      </c>
      <c r="B25609" t="s">
        <v>1062</v>
      </c>
      <c r="C25609" t="s">
        <v>1022</v>
      </c>
      <c r="D25609" t="s">
        <v>964</v>
      </c>
      <c r="E25609" t="s">
        <v>1014</v>
      </c>
      <c r="F25609" s="86">
        <v>1160363.6920938799</v>
      </c>
    </row>
    <row r="25610" spans="1:6">
      <c r="A25610">
        <v>2023</v>
      </c>
      <c r="B25610" t="s">
        <v>1062</v>
      </c>
      <c r="C25610" t="s">
        <v>1022</v>
      </c>
      <c r="D25610" t="s">
        <v>964</v>
      </c>
      <c r="E25610" t="s">
        <v>1014</v>
      </c>
      <c r="F25610" s="86">
        <v>1132563.5640515301</v>
      </c>
    </row>
    <row r="25611" spans="1:6">
      <c r="A25611">
        <v>2024</v>
      </c>
      <c r="B25611" t="s">
        <v>1062</v>
      </c>
      <c r="C25611" t="s">
        <v>1022</v>
      </c>
      <c r="D25611" t="s">
        <v>964</v>
      </c>
      <c r="E25611" t="s">
        <v>1014</v>
      </c>
      <c r="F25611" s="86">
        <v>1113603.8539560901</v>
      </c>
    </row>
    <row r="25612" spans="1:6">
      <c r="A25612">
        <v>2025</v>
      </c>
      <c r="B25612" t="s">
        <v>1062</v>
      </c>
      <c r="C25612" t="s">
        <v>1022</v>
      </c>
      <c r="D25612" t="s">
        <v>964</v>
      </c>
      <c r="E25612" t="s">
        <v>1014</v>
      </c>
      <c r="F25612" s="86">
        <v>1102166.97603456</v>
      </c>
    </row>
    <row r="25613" spans="1:6">
      <c r="A25613">
        <v>2026</v>
      </c>
      <c r="B25613" t="s">
        <v>1062</v>
      </c>
      <c r="C25613" t="s">
        <v>1022</v>
      </c>
      <c r="D25613" t="s">
        <v>964</v>
      </c>
      <c r="E25613" t="s">
        <v>1014</v>
      </c>
      <c r="F25613" s="86">
        <v>1097042.35989144</v>
      </c>
    </row>
    <row r="25614" spans="1:6">
      <c r="A25614">
        <v>2027</v>
      </c>
      <c r="B25614" t="s">
        <v>1062</v>
      </c>
      <c r="C25614" t="s">
        <v>1022</v>
      </c>
      <c r="D25614" t="s">
        <v>964</v>
      </c>
      <c r="E25614" t="s">
        <v>1014</v>
      </c>
      <c r="F25614" s="86">
        <v>1096732.57878605</v>
      </c>
    </row>
    <row r="25615" spans="1:6">
      <c r="A25615">
        <v>2028</v>
      </c>
      <c r="B25615" t="s">
        <v>1062</v>
      </c>
      <c r="C25615" t="s">
        <v>1022</v>
      </c>
      <c r="D25615" t="s">
        <v>964</v>
      </c>
      <c r="E25615" t="s">
        <v>1014</v>
      </c>
      <c r="F25615" s="86">
        <v>1099729.68782029</v>
      </c>
    </row>
    <row r="25616" spans="1:6">
      <c r="A25616">
        <v>2029</v>
      </c>
      <c r="B25616" t="s">
        <v>1062</v>
      </c>
      <c r="C25616" t="s">
        <v>1022</v>
      </c>
      <c r="D25616" t="s">
        <v>964</v>
      </c>
      <c r="E25616" t="s">
        <v>1014</v>
      </c>
      <c r="F25616" s="86">
        <v>1104787.18998616</v>
      </c>
    </row>
    <row r="25617" spans="1:6">
      <c r="A25617">
        <v>2030</v>
      </c>
      <c r="B25617" t="s">
        <v>1062</v>
      </c>
      <c r="C25617" t="s">
        <v>1022</v>
      </c>
      <c r="D25617" t="s">
        <v>964</v>
      </c>
      <c r="E25617" t="s">
        <v>1014</v>
      </c>
      <c r="F25617" s="86">
        <v>1111371.75460927</v>
      </c>
    </row>
    <row r="25618" spans="1:6">
      <c r="A25618">
        <v>2031</v>
      </c>
      <c r="B25618" t="s">
        <v>1062</v>
      </c>
      <c r="C25618" t="s">
        <v>1022</v>
      </c>
      <c r="D25618" t="s">
        <v>964</v>
      </c>
      <c r="E25618" t="s">
        <v>1014</v>
      </c>
      <c r="F25618" s="86">
        <v>1118943.7287727101</v>
      </c>
    </row>
    <row r="25619" spans="1:6">
      <c r="A25619">
        <v>2032</v>
      </c>
      <c r="B25619" t="s">
        <v>1062</v>
      </c>
      <c r="C25619" t="s">
        <v>1022</v>
      </c>
      <c r="D25619" t="s">
        <v>964</v>
      </c>
      <c r="E25619" t="s">
        <v>1014</v>
      </c>
      <c r="F25619" s="86">
        <v>1126872.2937408299</v>
      </c>
    </row>
    <row r="25620" spans="1:6">
      <c r="A25620">
        <v>2033</v>
      </c>
      <c r="B25620" t="s">
        <v>1062</v>
      </c>
      <c r="C25620" t="s">
        <v>1022</v>
      </c>
      <c r="D25620" t="s">
        <v>964</v>
      </c>
      <c r="E25620" t="s">
        <v>1014</v>
      </c>
      <c r="F25620" s="86">
        <v>1134891.7232963101</v>
      </c>
    </row>
    <row r="25621" spans="1:6">
      <c r="A25621">
        <v>2034</v>
      </c>
      <c r="B25621" t="s">
        <v>1062</v>
      </c>
      <c r="C25621" t="s">
        <v>1022</v>
      </c>
      <c r="D25621" t="s">
        <v>964</v>
      </c>
      <c r="E25621" t="s">
        <v>1014</v>
      </c>
      <c r="F25621" s="86">
        <v>1143219.2977660601</v>
      </c>
    </row>
    <row r="25622" spans="1:6">
      <c r="A25622">
        <v>2035</v>
      </c>
      <c r="B25622" t="s">
        <v>1062</v>
      </c>
      <c r="C25622" t="s">
        <v>1022</v>
      </c>
      <c r="D25622" t="s">
        <v>964</v>
      </c>
      <c r="E25622" t="s">
        <v>1014</v>
      </c>
      <c r="F25622" s="86">
        <v>1151820.69799715</v>
      </c>
    </row>
    <row r="25623" spans="1:6">
      <c r="A25623">
        <v>2036</v>
      </c>
      <c r="B25623" t="s">
        <v>1062</v>
      </c>
      <c r="C25623" t="s">
        <v>1022</v>
      </c>
      <c r="D25623" t="s">
        <v>964</v>
      </c>
      <c r="E25623" t="s">
        <v>1014</v>
      </c>
      <c r="F25623" s="86">
        <v>1160568.3007414101</v>
      </c>
    </row>
    <row r="25624" spans="1:6">
      <c r="A25624">
        <v>2037</v>
      </c>
      <c r="B25624" t="s">
        <v>1062</v>
      </c>
      <c r="C25624" t="s">
        <v>1022</v>
      </c>
      <c r="D25624" t="s">
        <v>964</v>
      </c>
      <c r="E25624" t="s">
        <v>1014</v>
      </c>
      <c r="F25624" s="86">
        <v>1169323.9685155801</v>
      </c>
    </row>
    <row r="25625" spans="1:6">
      <c r="A25625">
        <v>2038</v>
      </c>
      <c r="B25625" t="s">
        <v>1062</v>
      </c>
      <c r="C25625" t="s">
        <v>1022</v>
      </c>
      <c r="D25625" t="s">
        <v>964</v>
      </c>
      <c r="E25625" t="s">
        <v>1014</v>
      </c>
      <c r="F25625" s="86">
        <v>1178146.80167027</v>
      </c>
    </row>
    <row r="25626" spans="1:6">
      <c r="A25626">
        <v>2039</v>
      </c>
      <c r="B25626" t="s">
        <v>1062</v>
      </c>
      <c r="C25626" t="s">
        <v>1022</v>
      </c>
      <c r="D25626" t="s">
        <v>964</v>
      </c>
      <c r="E25626" t="s">
        <v>1014</v>
      </c>
      <c r="F25626" s="86">
        <v>1187012.6026103101</v>
      </c>
    </row>
    <row r="25627" spans="1:6">
      <c r="A25627">
        <v>2040</v>
      </c>
      <c r="B25627" t="s">
        <v>1062</v>
      </c>
      <c r="C25627" t="s">
        <v>1022</v>
      </c>
      <c r="D25627" t="s">
        <v>964</v>
      </c>
      <c r="E25627" t="s">
        <v>1014</v>
      </c>
      <c r="F25627" s="86">
        <v>1195908.34990676</v>
      </c>
    </row>
    <row r="25628" spans="1:6">
      <c r="A25628">
        <v>2041</v>
      </c>
      <c r="B25628" t="s">
        <v>1062</v>
      </c>
      <c r="C25628" t="s">
        <v>1022</v>
      </c>
      <c r="D25628" t="s">
        <v>964</v>
      </c>
      <c r="E25628" t="s">
        <v>1014</v>
      </c>
      <c r="F25628" s="86">
        <v>1194876.88152648</v>
      </c>
    </row>
    <row r="25629" spans="1:6">
      <c r="A25629">
        <v>2042</v>
      </c>
      <c r="B25629" t="s">
        <v>1062</v>
      </c>
      <c r="C25629" t="s">
        <v>1022</v>
      </c>
      <c r="D25629" t="s">
        <v>964</v>
      </c>
      <c r="E25629" t="s">
        <v>1014</v>
      </c>
      <c r="F25629" s="86">
        <v>1193875.6468241799</v>
      </c>
    </row>
    <row r="25630" spans="1:6">
      <c r="A25630">
        <v>2043</v>
      </c>
      <c r="B25630" t="s">
        <v>1062</v>
      </c>
      <c r="C25630" t="s">
        <v>1022</v>
      </c>
      <c r="D25630" t="s">
        <v>964</v>
      </c>
      <c r="E25630" t="s">
        <v>1014</v>
      </c>
      <c r="F25630" s="86">
        <v>1192925.21841539</v>
      </c>
    </row>
    <row r="25631" spans="1:6">
      <c r="A25631">
        <v>2044</v>
      </c>
      <c r="B25631" t="s">
        <v>1062</v>
      </c>
      <c r="C25631" t="s">
        <v>1022</v>
      </c>
      <c r="D25631" t="s">
        <v>964</v>
      </c>
      <c r="E25631" t="s">
        <v>1014</v>
      </c>
      <c r="F25631" s="86">
        <v>1192036.6992599899</v>
      </c>
    </row>
    <row r="25632" spans="1:6">
      <c r="A25632">
        <v>2045</v>
      </c>
      <c r="B25632" t="s">
        <v>1062</v>
      </c>
      <c r="C25632" t="s">
        <v>1022</v>
      </c>
      <c r="D25632" t="s">
        <v>964</v>
      </c>
      <c r="E25632" t="s">
        <v>1014</v>
      </c>
      <c r="F25632" s="86">
        <v>1191210.6538055299</v>
      </c>
    </row>
    <row r="25633" spans="1:6">
      <c r="A25633">
        <v>2046</v>
      </c>
      <c r="B25633" t="s">
        <v>1062</v>
      </c>
      <c r="C25633" t="s">
        <v>1022</v>
      </c>
      <c r="D25633" t="s">
        <v>964</v>
      </c>
      <c r="E25633" t="s">
        <v>1014</v>
      </c>
      <c r="F25633" s="86">
        <v>1190432.80945073</v>
      </c>
    </row>
    <row r="25634" spans="1:6">
      <c r="A25634">
        <v>2047</v>
      </c>
      <c r="B25634" t="s">
        <v>1062</v>
      </c>
      <c r="C25634" t="s">
        <v>1022</v>
      </c>
      <c r="D25634" t="s">
        <v>964</v>
      </c>
      <c r="E25634" t="s">
        <v>1014</v>
      </c>
      <c r="F25634" s="86">
        <v>1189711.17492624</v>
      </c>
    </row>
    <row r="25635" spans="1:6">
      <c r="A25635">
        <v>2048</v>
      </c>
      <c r="B25635" t="s">
        <v>1062</v>
      </c>
      <c r="C25635" t="s">
        <v>1022</v>
      </c>
      <c r="D25635" t="s">
        <v>964</v>
      </c>
      <c r="E25635" t="s">
        <v>1014</v>
      </c>
      <c r="F25635" s="86">
        <v>1189037.5658485701</v>
      </c>
    </row>
    <row r="25636" spans="1:6">
      <c r="A25636">
        <v>2049</v>
      </c>
      <c r="B25636" t="s">
        <v>1062</v>
      </c>
      <c r="C25636" t="s">
        <v>1022</v>
      </c>
      <c r="D25636" t="s">
        <v>964</v>
      </c>
      <c r="E25636" t="s">
        <v>1014</v>
      </c>
      <c r="F25636" s="86">
        <v>1188419.53320962</v>
      </c>
    </row>
    <row r="25637" spans="1:6">
      <c r="A25637">
        <v>2050</v>
      </c>
      <c r="B25637" t="s">
        <v>1062</v>
      </c>
      <c r="C25637" t="s">
        <v>1022</v>
      </c>
      <c r="D25637" t="s">
        <v>964</v>
      </c>
      <c r="E25637" t="s">
        <v>1014</v>
      </c>
      <c r="F25637" s="86">
        <v>1187863.2162556001</v>
      </c>
    </row>
    <row r="25638" spans="1:6">
      <c r="A25638">
        <v>2017</v>
      </c>
      <c r="B25638" t="s">
        <v>1063</v>
      </c>
      <c r="C25638" t="s">
        <v>1022</v>
      </c>
      <c r="D25638" t="s">
        <v>964</v>
      </c>
      <c r="E25638" t="s">
        <v>1014</v>
      </c>
      <c r="F25638" s="86">
        <v>41460.753986023701</v>
      </c>
    </row>
    <row r="25639" spans="1:6">
      <c r="A25639">
        <v>2018</v>
      </c>
      <c r="B25639" t="s">
        <v>1063</v>
      </c>
      <c r="C25639" t="s">
        <v>1022</v>
      </c>
      <c r="D25639" t="s">
        <v>964</v>
      </c>
      <c r="E25639" t="s">
        <v>1014</v>
      </c>
      <c r="F25639" s="86">
        <v>38815.396796515</v>
      </c>
    </row>
    <row r="25640" spans="1:6">
      <c r="A25640">
        <v>2019</v>
      </c>
      <c r="B25640" t="s">
        <v>1063</v>
      </c>
      <c r="C25640" t="s">
        <v>1022</v>
      </c>
      <c r="D25640" t="s">
        <v>964</v>
      </c>
      <c r="E25640" t="s">
        <v>1014</v>
      </c>
      <c r="F25640" s="86">
        <v>36545.002149417101</v>
      </c>
    </row>
    <row r="25641" spans="1:6">
      <c r="A25641">
        <v>2020</v>
      </c>
      <c r="B25641" t="s">
        <v>1063</v>
      </c>
      <c r="C25641" t="s">
        <v>1022</v>
      </c>
      <c r="D25641" t="s">
        <v>964</v>
      </c>
      <c r="E25641" t="s">
        <v>1014</v>
      </c>
      <c r="F25641" s="86">
        <v>34637.7320899099</v>
      </c>
    </row>
    <row r="25642" spans="1:6">
      <c r="A25642">
        <v>2021</v>
      </c>
      <c r="B25642" t="s">
        <v>1063</v>
      </c>
      <c r="C25642" t="s">
        <v>1022</v>
      </c>
      <c r="D25642" t="s">
        <v>964</v>
      </c>
      <c r="E25642" t="s">
        <v>1014</v>
      </c>
      <c r="F25642" s="86">
        <v>33156.725444301497</v>
      </c>
    </row>
    <row r="25643" spans="1:6">
      <c r="A25643">
        <v>2022</v>
      </c>
      <c r="B25643" t="s">
        <v>1063</v>
      </c>
      <c r="C25643" t="s">
        <v>1022</v>
      </c>
      <c r="D25643" t="s">
        <v>964</v>
      </c>
      <c r="E25643" t="s">
        <v>1014</v>
      </c>
      <c r="F25643" s="86">
        <v>32049.512216417101</v>
      </c>
    </row>
    <row r="25644" spans="1:6">
      <c r="A25644">
        <v>2023</v>
      </c>
      <c r="B25644" t="s">
        <v>1063</v>
      </c>
      <c r="C25644" t="s">
        <v>1022</v>
      </c>
      <c r="D25644" t="s">
        <v>964</v>
      </c>
      <c r="E25644" t="s">
        <v>1014</v>
      </c>
      <c r="F25644" s="86">
        <v>31265.2227342531</v>
      </c>
    </row>
    <row r="25645" spans="1:6">
      <c r="A25645">
        <v>2024</v>
      </c>
      <c r="B25645" t="s">
        <v>1063</v>
      </c>
      <c r="C25645" t="s">
        <v>1022</v>
      </c>
      <c r="D25645" t="s">
        <v>964</v>
      </c>
      <c r="E25645" t="s">
        <v>1014</v>
      </c>
      <c r="F25645" s="86">
        <v>30746.2838822173</v>
      </c>
    </row>
    <row r="25646" spans="1:6">
      <c r="A25646">
        <v>2025</v>
      </c>
      <c r="B25646" t="s">
        <v>1063</v>
      </c>
      <c r="C25646" t="s">
        <v>1022</v>
      </c>
      <c r="D25646" t="s">
        <v>964</v>
      </c>
      <c r="E25646" t="s">
        <v>1014</v>
      </c>
      <c r="F25646" s="86">
        <v>30439.0584839689</v>
      </c>
    </row>
    <row r="25647" spans="1:6">
      <c r="A25647">
        <v>2026</v>
      </c>
      <c r="B25647" t="s">
        <v>1063</v>
      </c>
      <c r="C25647" t="s">
        <v>1022</v>
      </c>
      <c r="D25647" t="s">
        <v>964</v>
      </c>
      <c r="E25647" t="s">
        <v>1014</v>
      </c>
      <c r="F25647" s="86">
        <v>30301.455262140498</v>
      </c>
    </row>
    <row r="25648" spans="1:6">
      <c r="A25648">
        <v>2027</v>
      </c>
      <c r="B25648" t="s">
        <v>1063</v>
      </c>
      <c r="C25648" t="s">
        <v>1022</v>
      </c>
      <c r="D25648" t="s">
        <v>964</v>
      </c>
      <c r="E25648" t="s">
        <v>1014</v>
      </c>
      <c r="F25648" s="86">
        <v>30286.928478272599</v>
      </c>
    </row>
    <row r="25649" spans="1:6">
      <c r="A25649">
        <v>2028</v>
      </c>
      <c r="B25649" t="s">
        <v>1063</v>
      </c>
      <c r="C25649" t="s">
        <v>1022</v>
      </c>
      <c r="D25649" t="s">
        <v>964</v>
      </c>
      <c r="E25649" t="s">
        <v>1014</v>
      </c>
      <c r="F25649" s="86">
        <v>30354.064713826701</v>
      </c>
    </row>
    <row r="25650" spans="1:6">
      <c r="A25650">
        <v>2029</v>
      </c>
      <c r="B25650" t="s">
        <v>1063</v>
      </c>
      <c r="C25650" t="s">
        <v>1022</v>
      </c>
      <c r="D25650" t="s">
        <v>964</v>
      </c>
      <c r="E25650" t="s">
        <v>1014</v>
      </c>
      <c r="F25650" s="86">
        <v>30471.217599256099</v>
      </c>
    </row>
    <row r="25651" spans="1:6">
      <c r="A25651">
        <v>2030</v>
      </c>
      <c r="B25651" t="s">
        <v>1063</v>
      </c>
      <c r="C25651" t="s">
        <v>1022</v>
      </c>
      <c r="D25651" t="s">
        <v>964</v>
      </c>
      <c r="E25651" t="s">
        <v>1014</v>
      </c>
      <c r="F25651" s="86">
        <v>30628.145923272601</v>
      </c>
    </row>
    <row r="25652" spans="1:6">
      <c r="A25652">
        <v>2031</v>
      </c>
      <c r="B25652" t="s">
        <v>1063</v>
      </c>
      <c r="C25652" t="s">
        <v>1022</v>
      </c>
      <c r="D25652" t="s">
        <v>964</v>
      </c>
      <c r="E25652" t="s">
        <v>1014</v>
      </c>
      <c r="F25652" s="86">
        <v>30812.354755649401</v>
      </c>
    </row>
    <row r="25653" spans="1:6">
      <c r="A25653">
        <v>2032</v>
      </c>
      <c r="B25653" t="s">
        <v>1063</v>
      </c>
      <c r="C25653" t="s">
        <v>1022</v>
      </c>
      <c r="D25653" t="s">
        <v>964</v>
      </c>
      <c r="E25653" t="s">
        <v>1014</v>
      </c>
      <c r="F25653" s="86">
        <v>31007.286093537401</v>
      </c>
    </row>
    <row r="25654" spans="1:6">
      <c r="A25654">
        <v>2033</v>
      </c>
      <c r="B25654" t="s">
        <v>1063</v>
      </c>
      <c r="C25654" t="s">
        <v>1022</v>
      </c>
      <c r="D25654" t="s">
        <v>964</v>
      </c>
      <c r="E25654" t="s">
        <v>1014</v>
      </c>
      <c r="F25654" s="86">
        <v>31208.238819257</v>
      </c>
    </row>
    <row r="25655" spans="1:6">
      <c r="A25655">
        <v>2034</v>
      </c>
      <c r="B25655" t="s">
        <v>1063</v>
      </c>
      <c r="C25655" t="s">
        <v>1022</v>
      </c>
      <c r="D25655" t="s">
        <v>964</v>
      </c>
      <c r="E25655" t="s">
        <v>1014</v>
      </c>
      <c r="F25655" s="86">
        <v>31424.0508472162</v>
      </c>
    </row>
    <row r="25656" spans="1:6">
      <c r="A25656">
        <v>2035</v>
      </c>
      <c r="B25656" t="s">
        <v>1063</v>
      </c>
      <c r="C25656" t="s">
        <v>1022</v>
      </c>
      <c r="D25656" t="s">
        <v>964</v>
      </c>
      <c r="E25656" t="s">
        <v>1014</v>
      </c>
      <c r="F25656" s="86">
        <v>31654.864215694</v>
      </c>
    </row>
    <row r="25657" spans="1:6">
      <c r="A25657">
        <v>2036</v>
      </c>
      <c r="B25657" t="s">
        <v>1063</v>
      </c>
      <c r="C25657" t="s">
        <v>1022</v>
      </c>
      <c r="D25657" t="s">
        <v>964</v>
      </c>
      <c r="E25657" t="s">
        <v>1014</v>
      </c>
      <c r="F25657" s="86">
        <v>31896.9737697524</v>
      </c>
    </row>
    <row r="25658" spans="1:6">
      <c r="A25658">
        <v>2037</v>
      </c>
      <c r="B25658" t="s">
        <v>1063</v>
      </c>
      <c r="C25658" t="s">
        <v>1022</v>
      </c>
      <c r="D25658" t="s">
        <v>964</v>
      </c>
      <c r="E25658" t="s">
        <v>1014</v>
      </c>
      <c r="F25658" s="86">
        <v>32142.407857479</v>
      </c>
    </row>
    <row r="25659" spans="1:6">
      <c r="A25659">
        <v>2038</v>
      </c>
      <c r="B25659" t="s">
        <v>1063</v>
      </c>
      <c r="C25659" t="s">
        <v>1022</v>
      </c>
      <c r="D25659" t="s">
        <v>964</v>
      </c>
      <c r="E25659" t="s">
        <v>1014</v>
      </c>
      <c r="F25659" s="86">
        <v>32390.045561840801</v>
      </c>
    </row>
    <row r="25660" spans="1:6">
      <c r="A25660">
        <v>2039</v>
      </c>
      <c r="B25660" t="s">
        <v>1063</v>
      </c>
      <c r="C25660" t="s">
        <v>1022</v>
      </c>
      <c r="D25660" t="s">
        <v>964</v>
      </c>
      <c r="E25660" t="s">
        <v>1014</v>
      </c>
      <c r="F25660" s="86">
        <v>32636.934533962401</v>
      </c>
    </row>
    <row r="25661" spans="1:6">
      <c r="A25661">
        <v>2040</v>
      </c>
      <c r="B25661" t="s">
        <v>1063</v>
      </c>
      <c r="C25661" t="s">
        <v>1022</v>
      </c>
      <c r="D25661" t="s">
        <v>964</v>
      </c>
      <c r="E25661" t="s">
        <v>1014</v>
      </c>
      <c r="F25661" s="86">
        <v>32882.152088833704</v>
      </c>
    </row>
    <row r="25662" spans="1:6">
      <c r="A25662">
        <v>2041</v>
      </c>
      <c r="B25662" t="s">
        <v>1063</v>
      </c>
      <c r="C25662" t="s">
        <v>1022</v>
      </c>
      <c r="D25662" t="s">
        <v>964</v>
      </c>
      <c r="E25662" t="s">
        <v>1014</v>
      </c>
      <c r="F25662" s="86">
        <v>33101.251030909298</v>
      </c>
    </row>
    <row r="25663" spans="1:6">
      <c r="A25663">
        <v>2042</v>
      </c>
      <c r="B25663" t="s">
        <v>1063</v>
      </c>
      <c r="C25663" t="s">
        <v>1022</v>
      </c>
      <c r="D25663" t="s">
        <v>964</v>
      </c>
      <c r="E25663" t="s">
        <v>1014</v>
      </c>
      <c r="F25663" s="86">
        <v>33321.002136639399</v>
      </c>
    </row>
    <row r="25664" spans="1:6">
      <c r="A25664">
        <v>2043</v>
      </c>
      <c r="B25664" t="s">
        <v>1063</v>
      </c>
      <c r="C25664" t="s">
        <v>1022</v>
      </c>
      <c r="D25664" t="s">
        <v>964</v>
      </c>
      <c r="E25664" t="s">
        <v>1014</v>
      </c>
      <c r="F25664" s="86">
        <v>33543.164445335497</v>
      </c>
    </row>
    <row r="25665" spans="1:6">
      <c r="A25665">
        <v>2044</v>
      </c>
      <c r="B25665" t="s">
        <v>1063</v>
      </c>
      <c r="C25665" t="s">
        <v>1022</v>
      </c>
      <c r="D25665" t="s">
        <v>964</v>
      </c>
      <c r="E25665" t="s">
        <v>1014</v>
      </c>
      <c r="F25665" s="86">
        <v>33768.800927374097</v>
      </c>
    </row>
    <row r="25666" spans="1:6">
      <c r="A25666">
        <v>2045</v>
      </c>
      <c r="B25666" t="s">
        <v>1063</v>
      </c>
      <c r="C25666" t="s">
        <v>1022</v>
      </c>
      <c r="D25666" t="s">
        <v>964</v>
      </c>
      <c r="E25666" t="s">
        <v>1014</v>
      </c>
      <c r="F25666" s="86">
        <v>33998.163989967201</v>
      </c>
    </row>
    <row r="25667" spans="1:6">
      <c r="A25667">
        <v>2046</v>
      </c>
      <c r="B25667" t="s">
        <v>1063</v>
      </c>
      <c r="C25667" t="s">
        <v>1022</v>
      </c>
      <c r="D25667" t="s">
        <v>964</v>
      </c>
      <c r="E25667" t="s">
        <v>1014</v>
      </c>
      <c r="F25667" s="86">
        <v>34230.557737547002</v>
      </c>
    </row>
    <row r="25668" spans="1:6">
      <c r="A25668">
        <v>2047</v>
      </c>
      <c r="B25668" t="s">
        <v>1063</v>
      </c>
      <c r="C25668" t="s">
        <v>1022</v>
      </c>
      <c r="D25668" t="s">
        <v>964</v>
      </c>
      <c r="E25668" t="s">
        <v>1014</v>
      </c>
      <c r="F25668" s="86">
        <v>34465.848290963702</v>
      </c>
    </row>
    <row r="25669" spans="1:6">
      <c r="A25669">
        <v>2048</v>
      </c>
      <c r="B25669" t="s">
        <v>1063</v>
      </c>
      <c r="C25669" t="s">
        <v>1022</v>
      </c>
      <c r="D25669" t="s">
        <v>964</v>
      </c>
      <c r="E25669" t="s">
        <v>1014</v>
      </c>
      <c r="F25669" s="86">
        <v>34703.032221851703</v>
      </c>
    </row>
    <row r="25670" spans="1:6">
      <c r="A25670">
        <v>2049</v>
      </c>
      <c r="B25670" t="s">
        <v>1063</v>
      </c>
      <c r="C25670" t="s">
        <v>1022</v>
      </c>
      <c r="D25670" t="s">
        <v>964</v>
      </c>
      <c r="E25670" t="s">
        <v>1014</v>
      </c>
      <c r="F25670" s="86">
        <v>34942.664089389</v>
      </c>
    </row>
    <row r="25671" spans="1:6">
      <c r="A25671">
        <v>2050</v>
      </c>
      <c r="B25671" t="s">
        <v>1063</v>
      </c>
      <c r="C25671" t="s">
        <v>1022</v>
      </c>
      <c r="D25671" t="s">
        <v>964</v>
      </c>
      <c r="E25671" t="s">
        <v>1014</v>
      </c>
      <c r="F25671" s="86">
        <v>35185.5542211094</v>
      </c>
    </row>
    <row r="25672" spans="1:6">
      <c r="A25672">
        <v>2017</v>
      </c>
      <c r="B25672" t="s">
        <v>1064</v>
      </c>
      <c r="C25672" t="s">
        <v>1022</v>
      </c>
      <c r="D25672" t="s">
        <v>964</v>
      </c>
      <c r="E25672" t="s">
        <v>1014</v>
      </c>
      <c r="F25672" s="86">
        <v>773.47832366273099</v>
      </c>
    </row>
    <row r="25673" spans="1:6">
      <c r="A25673">
        <v>2018</v>
      </c>
      <c r="B25673" t="s">
        <v>1064</v>
      </c>
      <c r="C25673" t="s">
        <v>1022</v>
      </c>
      <c r="D25673" t="s">
        <v>964</v>
      </c>
      <c r="E25673" t="s">
        <v>1014</v>
      </c>
      <c r="F25673" s="86">
        <v>790.637774434157</v>
      </c>
    </row>
    <row r="25674" spans="1:6">
      <c r="A25674">
        <v>2019</v>
      </c>
      <c r="B25674" t="s">
        <v>1064</v>
      </c>
      <c r="C25674" t="s">
        <v>1022</v>
      </c>
      <c r="D25674" t="s">
        <v>964</v>
      </c>
      <c r="E25674" t="s">
        <v>1014</v>
      </c>
      <c r="F25674" s="86">
        <v>794.78917819879905</v>
      </c>
    </row>
    <row r="25675" spans="1:6">
      <c r="A25675">
        <v>2020</v>
      </c>
      <c r="B25675" t="s">
        <v>1064</v>
      </c>
      <c r="C25675" t="s">
        <v>1022</v>
      </c>
      <c r="D25675" t="s">
        <v>964</v>
      </c>
      <c r="E25675" t="s">
        <v>1014</v>
      </c>
      <c r="F25675" s="86">
        <v>785.07419122471902</v>
      </c>
    </row>
    <row r="25676" spans="1:6">
      <c r="A25676">
        <v>2021</v>
      </c>
      <c r="B25676" t="s">
        <v>1064</v>
      </c>
      <c r="C25676" t="s">
        <v>1022</v>
      </c>
      <c r="D25676" t="s">
        <v>964</v>
      </c>
      <c r="E25676" t="s">
        <v>1014</v>
      </c>
      <c r="F25676" s="86">
        <v>763.60941823546102</v>
      </c>
    </row>
    <row r="25677" spans="1:6">
      <c r="A25677">
        <v>2022</v>
      </c>
      <c r="B25677" t="s">
        <v>1064</v>
      </c>
      <c r="C25677" t="s">
        <v>1022</v>
      </c>
      <c r="D25677" t="s">
        <v>964</v>
      </c>
      <c r="E25677" t="s">
        <v>1014</v>
      </c>
      <c r="F25677" s="86">
        <v>731.99332749482301</v>
      </c>
    </row>
    <row r="25678" spans="1:6">
      <c r="A25678">
        <v>2023</v>
      </c>
      <c r="B25678" t="s">
        <v>1064</v>
      </c>
      <c r="C25678" t="s">
        <v>1022</v>
      </c>
      <c r="D25678" t="s">
        <v>964</v>
      </c>
      <c r="E25678" t="s">
        <v>1014</v>
      </c>
      <c r="F25678" s="86">
        <v>693.20904453684295</v>
      </c>
    </row>
    <row r="25679" spans="1:6">
      <c r="A25679">
        <v>2024</v>
      </c>
      <c r="B25679" t="s">
        <v>1064</v>
      </c>
      <c r="C25679" t="s">
        <v>1022</v>
      </c>
      <c r="D25679" t="s">
        <v>964</v>
      </c>
      <c r="E25679" t="s">
        <v>1014</v>
      </c>
      <c r="F25679" s="86">
        <v>650.83236145908404</v>
      </c>
    </row>
    <row r="25680" spans="1:6">
      <c r="A25680">
        <v>2025</v>
      </c>
      <c r="B25680" t="s">
        <v>1064</v>
      </c>
      <c r="C25680" t="s">
        <v>1022</v>
      </c>
      <c r="D25680" t="s">
        <v>964</v>
      </c>
      <c r="E25680" t="s">
        <v>1014</v>
      </c>
      <c r="F25680" s="86">
        <v>608.57600326505406</v>
      </c>
    </row>
    <row r="25681" spans="1:6">
      <c r="A25681">
        <v>2026</v>
      </c>
      <c r="B25681" t="s">
        <v>1064</v>
      </c>
      <c r="C25681" t="s">
        <v>1022</v>
      </c>
      <c r="D25681" t="s">
        <v>964</v>
      </c>
      <c r="E25681" t="s">
        <v>1014</v>
      </c>
      <c r="F25681" s="86">
        <v>569.793172542501</v>
      </c>
    </row>
    <row r="25682" spans="1:6">
      <c r="A25682">
        <v>2027</v>
      </c>
      <c r="B25682" t="s">
        <v>1064</v>
      </c>
      <c r="C25682" t="s">
        <v>1022</v>
      </c>
      <c r="D25682" t="s">
        <v>964</v>
      </c>
      <c r="E25682" t="s">
        <v>1014</v>
      </c>
      <c r="F25682" s="86">
        <v>536.71595346002698</v>
      </c>
    </row>
    <row r="25683" spans="1:6">
      <c r="A25683">
        <v>2028</v>
      </c>
      <c r="B25683" t="s">
        <v>1064</v>
      </c>
      <c r="C25683" t="s">
        <v>1022</v>
      </c>
      <c r="D25683" t="s">
        <v>964</v>
      </c>
      <c r="E25683" t="s">
        <v>1014</v>
      </c>
      <c r="F25683" s="86">
        <v>510.43930861844598</v>
      </c>
    </row>
    <row r="25684" spans="1:6">
      <c r="A25684">
        <v>2029</v>
      </c>
      <c r="B25684" t="s">
        <v>1064</v>
      </c>
      <c r="C25684" t="s">
        <v>1022</v>
      </c>
      <c r="D25684" t="s">
        <v>964</v>
      </c>
      <c r="E25684" t="s">
        <v>1014</v>
      </c>
      <c r="F25684" s="86">
        <v>491.02611335899599</v>
      </c>
    </row>
    <row r="25685" spans="1:6">
      <c r="A25685">
        <v>2030</v>
      </c>
      <c r="B25685" t="s">
        <v>1064</v>
      </c>
      <c r="C25685" t="s">
        <v>1022</v>
      </c>
      <c r="D25685" t="s">
        <v>964</v>
      </c>
      <c r="E25685" t="s">
        <v>1014</v>
      </c>
      <c r="F25685" s="86">
        <v>477.97364630288001</v>
      </c>
    </row>
    <row r="25686" spans="1:6">
      <c r="A25686">
        <v>2031</v>
      </c>
      <c r="B25686" t="s">
        <v>1064</v>
      </c>
      <c r="C25686" t="s">
        <v>1022</v>
      </c>
      <c r="D25686" t="s">
        <v>964</v>
      </c>
      <c r="E25686" t="s">
        <v>1014</v>
      </c>
      <c r="F25686" s="86">
        <v>470.17068950606398</v>
      </c>
    </row>
    <row r="25687" spans="1:6">
      <c r="A25687">
        <v>2032</v>
      </c>
      <c r="B25687" t="s">
        <v>1064</v>
      </c>
      <c r="C25687" t="s">
        <v>1022</v>
      </c>
      <c r="D25687" t="s">
        <v>964</v>
      </c>
      <c r="E25687" t="s">
        <v>1014</v>
      </c>
      <c r="F25687" s="86">
        <v>466.18798349481</v>
      </c>
    </row>
    <row r="25688" spans="1:6">
      <c r="A25688">
        <v>2033</v>
      </c>
      <c r="B25688" t="s">
        <v>1064</v>
      </c>
      <c r="C25688" t="s">
        <v>1022</v>
      </c>
      <c r="D25688" t="s">
        <v>964</v>
      </c>
      <c r="E25688" t="s">
        <v>1014</v>
      </c>
      <c r="F25688" s="86">
        <v>464.75753390853401</v>
      </c>
    </row>
    <row r="25689" spans="1:6">
      <c r="A25689">
        <v>2034</v>
      </c>
      <c r="B25689" t="s">
        <v>1064</v>
      </c>
      <c r="C25689" t="s">
        <v>1022</v>
      </c>
      <c r="D25689" t="s">
        <v>964</v>
      </c>
      <c r="E25689" t="s">
        <v>1014</v>
      </c>
      <c r="F25689" s="86">
        <v>465.03820574646102</v>
      </c>
    </row>
    <row r="25690" spans="1:6">
      <c r="A25690">
        <v>2035</v>
      </c>
      <c r="B25690" t="s">
        <v>1064</v>
      </c>
      <c r="C25690" t="s">
        <v>1022</v>
      </c>
      <c r="D25690" t="s">
        <v>964</v>
      </c>
      <c r="E25690" t="s">
        <v>1014</v>
      </c>
      <c r="F25690" s="86">
        <v>466.352219575101</v>
      </c>
    </row>
    <row r="25691" spans="1:6">
      <c r="A25691">
        <v>2036</v>
      </c>
      <c r="B25691" t="s">
        <v>1064</v>
      </c>
      <c r="C25691" t="s">
        <v>1022</v>
      </c>
      <c r="D25691" t="s">
        <v>964</v>
      </c>
      <c r="E25691" t="s">
        <v>1014</v>
      </c>
      <c r="F25691" s="86">
        <v>468.22440252916601</v>
      </c>
    </row>
    <row r="25692" spans="1:6">
      <c r="A25692">
        <v>2037</v>
      </c>
      <c r="B25692" t="s">
        <v>1064</v>
      </c>
      <c r="C25692" t="s">
        <v>1022</v>
      </c>
      <c r="D25692" t="s">
        <v>964</v>
      </c>
      <c r="E25692" t="s">
        <v>1014</v>
      </c>
      <c r="F25692" s="86">
        <v>470.323474359611</v>
      </c>
    </row>
    <row r="25693" spans="1:6">
      <c r="A25693">
        <v>2038</v>
      </c>
      <c r="B25693" t="s">
        <v>1064</v>
      </c>
      <c r="C25693" t="s">
        <v>1022</v>
      </c>
      <c r="D25693" t="s">
        <v>964</v>
      </c>
      <c r="E25693" t="s">
        <v>1014</v>
      </c>
      <c r="F25693" s="86">
        <v>472.52923332340902</v>
      </c>
    </row>
    <row r="25694" spans="1:6">
      <c r="A25694">
        <v>2039</v>
      </c>
      <c r="B25694" t="s">
        <v>1064</v>
      </c>
      <c r="C25694" t="s">
        <v>1022</v>
      </c>
      <c r="D25694" t="s">
        <v>964</v>
      </c>
      <c r="E25694" t="s">
        <v>1014</v>
      </c>
      <c r="F25694" s="86">
        <v>474.76939869393999</v>
      </c>
    </row>
    <row r="25695" spans="1:6">
      <c r="A25695">
        <v>2040</v>
      </c>
      <c r="B25695" t="s">
        <v>1064</v>
      </c>
      <c r="C25695" t="s">
        <v>1022</v>
      </c>
      <c r="D25695" t="s">
        <v>964</v>
      </c>
      <c r="E25695" t="s">
        <v>1014</v>
      </c>
      <c r="F25695" s="86">
        <v>477.010448483701</v>
      </c>
    </row>
    <row r="25696" spans="1:6">
      <c r="A25696">
        <v>2041</v>
      </c>
      <c r="B25696" t="s">
        <v>1064</v>
      </c>
      <c r="C25696" t="s">
        <v>1022</v>
      </c>
      <c r="D25696" t="s">
        <v>964</v>
      </c>
      <c r="E25696" t="s">
        <v>1014</v>
      </c>
      <c r="F25696" s="86">
        <v>477.37179155161402</v>
      </c>
    </row>
    <row r="25697" spans="1:6">
      <c r="A25697">
        <v>2042</v>
      </c>
      <c r="B25697" t="s">
        <v>1064</v>
      </c>
      <c r="C25697" t="s">
        <v>1022</v>
      </c>
      <c r="D25697" t="s">
        <v>964</v>
      </c>
      <c r="E25697" t="s">
        <v>1014</v>
      </c>
      <c r="F25697" s="86">
        <v>477.73738440859103</v>
      </c>
    </row>
    <row r="25698" spans="1:6">
      <c r="A25698">
        <v>2043</v>
      </c>
      <c r="B25698" t="s">
        <v>1064</v>
      </c>
      <c r="C25698" t="s">
        <v>1022</v>
      </c>
      <c r="D25698" t="s">
        <v>964</v>
      </c>
      <c r="E25698" t="s">
        <v>1014</v>
      </c>
      <c r="F25698" s="86">
        <v>478.121026448218</v>
      </c>
    </row>
    <row r="25699" spans="1:6">
      <c r="A25699">
        <v>2044</v>
      </c>
      <c r="B25699" t="s">
        <v>1064</v>
      </c>
      <c r="C25699" t="s">
        <v>1022</v>
      </c>
      <c r="D25699" t="s">
        <v>964</v>
      </c>
      <c r="E25699" t="s">
        <v>1014</v>
      </c>
      <c r="F25699" s="86">
        <v>478.53351941836701</v>
      </c>
    </row>
    <row r="25700" spans="1:6">
      <c r="A25700">
        <v>2045</v>
      </c>
      <c r="B25700" t="s">
        <v>1064</v>
      </c>
      <c r="C25700" t="s">
        <v>1022</v>
      </c>
      <c r="D25700" t="s">
        <v>964</v>
      </c>
      <c r="E25700" t="s">
        <v>1014</v>
      </c>
      <c r="F25700" s="86">
        <v>478.98070075117499</v>
      </c>
    </row>
    <row r="25701" spans="1:6">
      <c r="A25701">
        <v>2046</v>
      </c>
      <c r="B25701" t="s">
        <v>1064</v>
      </c>
      <c r="C25701" t="s">
        <v>1022</v>
      </c>
      <c r="D25701" t="s">
        <v>964</v>
      </c>
      <c r="E25701" t="s">
        <v>1014</v>
      </c>
      <c r="F25701" s="86">
        <v>479.45982010149402</v>
      </c>
    </row>
    <row r="25702" spans="1:6">
      <c r="A25702">
        <v>2047</v>
      </c>
      <c r="B25702" t="s">
        <v>1064</v>
      </c>
      <c r="C25702" t="s">
        <v>1022</v>
      </c>
      <c r="D25702" t="s">
        <v>964</v>
      </c>
      <c r="E25702" t="s">
        <v>1014</v>
      </c>
      <c r="F25702" s="86">
        <v>479.97482119525603</v>
      </c>
    </row>
    <row r="25703" spans="1:6">
      <c r="A25703">
        <v>2048</v>
      </c>
      <c r="B25703" t="s">
        <v>1064</v>
      </c>
      <c r="C25703" t="s">
        <v>1022</v>
      </c>
      <c r="D25703" t="s">
        <v>964</v>
      </c>
      <c r="E25703" t="s">
        <v>1014</v>
      </c>
      <c r="F25703" s="86">
        <v>480.521541025857</v>
      </c>
    </row>
    <row r="25704" spans="1:6">
      <c r="A25704">
        <v>2049</v>
      </c>
      <c r="B25704" t="s">
        <v>1064</v>
      </c>
      <c r="C25704" t="s">
        <v>1022</v>
      </c>
      <c r="D25704" t="s">
        <v>964</v>
      </c>
      <c r="E25704" t="s">
        <v>1014</v>
      </c>
      <c r="F25704" s="86">
        <v>481.10086312228401</v>
      </c>
    </row>
    <row r="25705" spans="1:6">
      <c r="A25705">
        <v>2050</v>
      </c>
      <c r="B25705" t="s">
        <v>1064</v>
      </c>
      <c r="C25705" t="s">
        <v>1022</v>
      </c>
      <c r="D25705" t="s">
        <v>964</v>
      </c>
      <c r="E25705" t="s">
        <v>1014</v>
      </c>
      <c r="F25705" s="86">
        <v>481.71361290114999</v>
      </c>
    </row>
    <row r="25706" spans="1:6">
      <c r="A25706">
        <v>2017</v>
      </c>
      <c r="B25706" t="s">
        <v>1065</v>
      </c>
      <c r="C25706" t="s">
        <v>1022</v>
      </c>
      <c r="D25706" t="s">
        <v>964</v>
      </c>
      <c r="E25706" t="s">
        <v>1014</v>
      </c>
      <c r="F25706" s="86">
        <v>971.28358843855199</v>
      </c>
    </row>
    <row r="25707" spans="1:6">
      <c r="A25707">
        <v>2018</v>
      </c>
      <c r="B25707" t="s">
        <v>1065</v>
      </c>
      <c r="C25707" t="s">
        <v>1022</v>
      </c>
      <c r="D25707" t="s">
        <v>964</v>
      </c>
      <c r="E25707" t="s">
        <v>1014</v>
      </c>
      <c r="F25707" s="86">
        <v>1008.17611642862</v>
      </c>
    </row>
    <row r="25708" spans="1:6">
      <c r="A25708">
        <v>2019</v>
      </c>
      <c r="B25708" t="s">
        <v>1065</v>
      </c>
      <c r="C25708" t="s">
        <v>1022</v>
      </c>
      <c r="D25708" t="s">
        <v>964</v>
      </c>
      <c r="E25708" t="s">
        <v>1014</v>
      </c>
      <c r="F25708" s="86">
        <v>1027.19092878064</v>
      </c>
    </row>
    <row r="25709" spans="1:6">
      <c r="A25709">
        <v>2020</v>
      </c>
      <c r="B25709" t="s">
        <v>1065</v>
      </c>
      <c r="C25709" t="s">
        <v>1022</v>
      </c>
      <c r="D25709" t="s">
        <v>964</v>
      </c>
      <c r="E25709" t="s">
        <v>1014</v>
      </c>
      <c r="F25709" s="86">
        <v>1025.69455036669</v>
      </c>
    </row>
    <row r="25710" spans="1:6">
      <c r="A25710">
        <v>2021</v>
      </c>
      <c r="B25710" t="s">
        <v>1065</v>
      </c>
      <c r="C25710" t="s">
        <v>1022</v>
      </c>
      <c r="D25710" t="s">
        <v>964</v>
      </c>
      <c r="E25710" t="s">
        <v>1014</v>
      </c>
      <c r="F25710" s="86">
        <v>1005.22574100027</v>
      </c>
    </row>
    <row r="25711" spans="1:6">
      <c r="A25711">
        <v>2022</v>
      </c>
      <c r="B25711" t="s">
        <v>1065</v>
      </c>
      <c r="C25711" t="s">
        <v>1022</v>
      </c>
      <c r="D25711" t="s">
        <v>964</v>
      </c>
      <c r="E25711" t="s">
        <v>1014</v>
      </c>
      <c r="F25711" s="86">
        <v>967.33474603845502</v>
      </c>
    </row>
    <row r="25712" spans="1:6">
      <c r="A25712">
        <v>2023</v>
      </c>
      <c r="B25712" t="s">
        <v>1065</v>
      </c>
      <c r="C25712" t="s">
        <v>1022</v>
      </c>
      <c r="D25712" t="s">
        <v>964</v>
      </c>
      <c r="E25712" t="s">
        <v>1014</v>
      </c>
      <c r="F25712" s="86">
        <v>916.07863607628701</v>
      </c>
    </row>
    <row r="25713" spans="1:6">
      <c r="A25713">
        <v>2024</v>
      </c>
      <c r="B25713" t="s">
        <v>1065</v>
      </c>
      <c r="C25713" t="s">
        <v>1022</v>
      </c>
      <c r="D25713" t="s">
        <v>964</v>
      </c>
      <c r="E25713" t="s">
        <v>1014</v>
      </c>
      <c r="F25713" s="86">
        <v>856.87156596449302</v>
      </c>
    </row>
    <row r="25714" spans="1:6">
      <c r="A25714">
        <v>2025</v>
      </c>
      <c r="B25714" t="s">
        <v>1065</v>
      </c>
      <c r="C25714" t="s">
        <v>1022</v>
      </c>
      <c r="D25714" t="s">
        <v>964</v>
      </c>
      <c r="E25714" t="s">
        <v>1014</v>
      </c>
      <c r="F25714" s="86">
        <v>795.65701709655002</v>
      </c>
    </row>
    <row r="25715" spans="1:6">
      <c r="A25715">
        <v>2026</v>
      </c>
      <c r="B25715" t="s">
        <v>1065</v>
      </c>
      <c r="C25715" t="s">
        <v>1022</v>
      </c>
      <c r="D25715" t="s">
        <v>964</v>
      </c>
      <c r="E25715" t="s">
        <v>1014</v>
      </c>
      <c r="F25715" s="86">
        <v>737.98906213308305</v>
      </c>
    </row>
    <row r="25716" spans="1:6">
      <c r="A25716">
        <v>2027</v>
      </c>
      <c r="B25716" t="s">
        <v>1065</v>
      </c>
      <c r="C25716" t="s">
        <v>1022</v>
      </c>
      <c r="D25716" t="s">
        <v>964</v>
      </c>
      <c r="E25716" t="s">
        <v>1014</v>
      </c>
      <c r="F25716" s="86">
        <v>687.78201330853199</v>
      </c>
    </row>
    <row r="25717" spans="1:6">
      <c r="A25717">
        <v>2028</v>
      </c>
      <c r="B25717" t="s">
        <v>1065</v>
      </c>
      <c r="C25717" t="s">
        <v>1022</v>
      </c>
      <c r="D25717" t="s">
        <v>964</v>
      </c>
      <c r="E25717" t="s">
        <v>1014</v>
      </c>
      <c r="F25717" s="86">
        <v>647.19051034680797</v>
      </c>
    </row>
    <row r="25718" spans="1:6">
      <c r="A25718">
        <v>2029</v>
      </c>
      <c r="B25718" t="s">
        <v>1065</v>
      </c>
      <c r="C25718" t="s">
        <v>1022</v>
      </c>
      <c r="D25718" t="s">
        <v>964</v>
      </c>
      <c r="E25718" t="s">
        <v>1014</v>
      </c>
      <c r="F25718" s="86">
        <v>616.71336885463199</v>
      </c>
    </row>
    <row r="25719" spans="1:6">
      <c r="A25719">
        <v>2030</v>
      </c>
      <c r="B25719" t="s">
        <v>1065</v>
      </c>
      <c r="C25719" t="s">
        <v>1022</v>
      </c>
      <c r="D25719" t="s">
        <v>964</v>
      </c>
      <c r="E25719" t="s">
        <v>1014</v>
      </c>
      <c r="F25719" s="86">
        <v>595.79297971384801</v>
      </c>
    </row>
    <row r="25720" spans="1:6">
      <c r="A25720">
        <v>2031</v>
      </c>
      <c r="B25720" t="s">
        <v>1065</v>
      </c>
      <c r="C25720" t="s">
        <v>1022</v>
      </c>
      <c r="D25720" t="s">
        <v>964</v>
      </c>
      <c r="E25720" t="s">
        <v>1014</v>
      </c>
      <c r="F25720" s="86">
        <v>582.82232748278398</v>
      </c>
    </row>
    <row r="25721" spans="1:6">
      <c r="A25721">
        <v>2032</v>
      </c>
      <c r="B25721" t="s">
        <v>1065</v>
      </c>
      <c r="C25721" t="s">
        <v>1022</v>
      </c>
      <c r="D25721" t="s">
        <v>964</v>
      </c>
      <c r="E25721" t="s">
        <v>1014</v>
      </c>
      <c r="F25721" s="86">
        <v>575.66934534766199</v>
      </c>
    </row>
    <row r="25722" spans="1:6">
      <c r="A25722">
        <v>2033</v>
      </c>
      <c r="B25722" t="s">
        <v>1065</v>
      </c>
      <c r="C25722" t="s">
        <v>1022</v>
      </c>
      <c r="D25722" t="s">
        <v>964</v>
      </c>
      <c r="E25722" t="s">
        <v>1014</v>
      </c>
      <c r="F25722" s="86">
        <v>572.44616215844303</v>
      </c>
    </row>
    <row r="25723" spans="1:6">
      <c r="A25723">
        <v>2034</v>
      </c>
      <c r="B25723" t="s">
        <v>1065</v>
      </c>
      <c r="C25723" t="s">
        <v>1022</v>
      </c>
      <c r="D25723" t="s">
        <v>964</v>
      </c>
      <c r="E25723" t="s">
        <v>1014</v>
      </c>
      <c r="F25723" s="86">
        <v>571.85101244662201</v>
      </c>
    </row>
    <row r="25724" spans="1:6">
      <c r="A25724">
        <v>2035</v>
      </c>
      <c r="B25724" t="s">
        <v>1065</v>
      </c>
      <c r="C25724" t="s">
        <v>1022</v>
      </c>
      <c r="D25724" t="s">
        <v>964</v>
      </c>
      <c r="E25724" t="s">
        <v>1014</v>
      </c>
      <c r="F25724" s="86">
        <v>572.84701750506497</v>
      </c>
    </row>
    <row r="25725" spans="1:6">
      <c r="A25725">
        <v>2036</v>
      </c>
      <c r="B25725" t="s">
        <v>1065</v>
      </c>
      <c r="C25725" t="s">
        <v>1022</v>
      </c>
      <c r="D25725" t="s">
        <v>964</v>
      </c>
      <c r="E25725" t="s">
        <v>1014</v>
      </c>
      <c r="F25725" s="86">
        <v>574.71395323644799</v>
      </c>
    </row>
    <row r="25726" spans="1:6">
      <c r="A25726">
        <v>2037</v>
      </c>
      <c r="B25726" t="s">
        <v>1065</v>
      </c>
      <c r="C25726" t="s">
        <v>1022</v>
      </c>
      <c r="D25726" t="s">
        <v>964</v>
      </c>
      <c r="E25726" t="s">
        <v>1014</v>
      </c>
      <c r="F25726" s="86">
        <v>576.95018573794198</v>
      </c>
    </row>
    <row r="25727" spans="1:6">
      <c r="A25727">
        <v>2038</v>
      </c>
      <c r="B25727" t="s">
        <v>1065</v>
      </c>
      <c r="C25727" t="s">
        <v>1022</v>
      </c>
      <c r="D25727" t="s">
        <v>964</v>
      </c>
      <c r="E25727" t="s">
        <v>1014</v>
      </c>
      <c r="F25727" s="86">
        <v>579.35821925979701</v>
      </c>
    </row>
    <row r="25728" spans="1:6">
      <c r="A25728">
        <v>2039</v>
      </c>
      <c r="B25728" t="s">
        <v>1065</v>
      </c>
      <c r="C25728" t="s">
        <v>1022</v>
      </c>
      <c r="D25728" t="s">
        <v>964</v>
      </c>
      <c r="E25728" t="s">
        <v>1014</v>
      </c>
      <c r="F25728" s="86">
        <v>581.81213430233299</v>
      </c>
    </row>
    <row r="25729" spans="1:6">
      <c r="A25729">
        <v>2040</v>
      </c>
      <c r="B25729" t="s">
        <v>1065</v>
      </c>
      <c r="C25729" t="s">
        <v>1022</v>
      </c>
      <c r="D25729" t="s">
        <v>964</v>
      </c>
      <c r="E25729" t="s">
        <v>1014</v>
      </c>
      <c r="F25729" s="86">
        <v>584.26689969983704</v>
      </c>
    </row>
    <row r="25730" spans="1:6">
      <c r="A25730">
        <v>2041</v>
      </c>
      <c r="B25730" t="s">
        <v>1065</v>
      </c>
      <c r="C25730" t="s">
        <v>1022</v>
      </c>
      <c r="D25730" t="s">
        <v>964</v>
      </c>
      <c r="E25730" t="s">
        <v>1014</v>
      </c>
      <c r="F25730" s="86">
        <v>584.33545009005695</v>
      </c>
    </row>
    <row r="25731" spans="1:6">
      <c r="A25731">
        <v>2042</v>
      </c>
      <c r="B25731" t="s">
        <v>1065</v>
      </c>
      <c r="C25731" t="s">
        <v>1022</v>
      </c>
      <c r="D25731" t="s">
        <v>964</v>
      </c>
      <c r="E25731" t="s">
        <v>1014</v>
      </c>
      <c r="F25731" s="86">
        <v>584.39960842345397</v>
      </c>
    </row>
    <row r="25732" spans="1:6">
      <c r="A25732">
        <v>2043</v>
      </c>
      <c r="B25732" t="s">
        <v>1065</v>
      </c>
      <c r="C25732" t="s">
        <v>1022</v>
      </c>
      <c r="D25732" t="s">
        <v>964</v>
      </c>
      <c r="E25732" t="s">
        <v>1014</v>
      </c>
      <c r="F25732" s="86">
        <v>584.48234319605206</v>
      </c>
    </row>
    <row r="25733" spans="1:6">
      <c r="A25733">
        <v>2044</v>
      </c>
      <c r="B25733" t="s">
        <v>1065</v>
      </c>
      <c r="C25733" t="s">
        <v>1022</v>
      </c>
      <c r="D25733" t="s">
        <v>964</v>
      </c>
      <c r="E25733" t="s">
        <v>1014</v>
      </c>
      <c r="F25733" s="86">
        <v>584.59834447586798</v>
      </c>
    </row>
    <row r="25734" spans="1:6">
      <c r="A25734">
        <v>2045</v>
      </c>
      <c r="B25734" t="s">
        <v>1065</v>
      </c>
      <c r="C25734" t="s">
        <v>1022</v>
      </c>
      <c r="D25734" t="s">
        <v>964</v>
      </c>
      <c r="E25734" t="s">
        <v>1014</v>
      </c>
      <c r="F25734" s="86">
        <v>584.74999033180302</v>
      </c>
    </row>
    <row r="25735" spans="1:6">
      <c r="A25735">
        <v>2046</v>
      </c>
      <c r="B25735" t="s">
        <v>1065</v>
      </c>
      <c r="C25735" t="s">
        <v>1022</v>
      </c>
      <c r="D25735" t="s">
        <v>964</v>
      </c>
      <c r="E25735" t="s">
        <v>1014</v>
      </c>
      <c r="F25735" s="86">
        <v>584.92684161226805</v>
      </c>
    </row>
    <row r="25736" spans="1:6">
      <c r="A25736">
        <v>2047</v>
      </c>
      <c r="B25736" t="s">
        <v>1065</v>
      </c>
      <c r="C25736" t="s">
        <v>1022</v>
      </c>
      <c r="D25736" t="s">
        <v>964</v>
      </c>
      <c r="E25736" t="s">
        <v>1014</v>
      </c>
      <c r="F25736" s="86">
        <v>585.12806084524698</v>
      </c>
    </row>
    <row r="25737" spans="1:6">
      <c r="A25737">
        <v>2048</v>
      </c>
      <c r="B25737" t="s">
        <v>1065</v>
      </c>
      <c r="C25737" t="s">
        <v>1022</v>
      </c>
      <c r="D25737" t="s">
        <v>964</v>
      </c>
      <c r="E25737" t="s">
        <v>1014</v>
      </c>
      <c r="F25737" s="86">
        <v>585.34045992578797</v>
      </c>
    </row>
    <row r="25738" spans="1:6">
      <c r="A25738">
        <v>2049</v>
      </c>
      <c r="B25738" t="s">
        <v>1065</v>
      </c>
      <c r="C25738" t="s">
        <v>1022</v>
      </c>
      <c r="D25738" t="s">
        <v>964</v>
      </c>
      <c r="E25738" t="s">
        <v>1014</v>
      </c>
      <c r="F25738" s="86">
        <v>585.56976147197201</v>
      </c>
    </row>
    <row r="25739" spans="1:6">
      <c r="A25739">
        <v>2050</v>
      </c>
      <c r="B25739" t="s">
        <v>1065</v>
      </c>
      <c r="C25739" t="s">
        <v>1022</v>
      </c>
      <c r="D25739" t="s">
        <v>964</v>
      </c>
      <c r="E25739" t="s">
        <v>1014</v>
      </c>
      <c r="F25739" s="86">
        <v>585.82412910918504</v>
      </c>
    </row>
    <row r="25740" spans="1:6">
      <c r="A25740">
        <v>2017</v>
      </c>
      <c r="B25740" t="s">
        <v>1066</v>
      </c>
      <c r="C25740" t="s">
        <v>1022</v>
      </c>
      <c r="D25740" t="s">
        <v>964</v>
      </c>
      <c r="E25740" t="s">
        <v>1014</v>
      </c>
      <c r="F25740" s="86">
        <v>5742.4769144307302</v>
      </c>
    </row>
    <row r="25741" spans="1:6">
      <c r="A25741">
        <v>2018</v>
      </c>
      <c r="B25741" t="s">
        <v>1066</v>
      </c>
      <c r="C25741" t="s">
        <v>1022</v>
      </c>
      <c r="D25741" t="s">
        <v>964</v>
      </c>
      <c r="E25741" t="s">
        <v>1014</v>
      </c>
      <c r="F25741" s="86">
        <v>5808.8999211240898</v>
      </c>
    </row>
    <row r="25742" spans="1:6">
      <c r="A25742">
        <v>2019</v>
      </c>
      <c r="B25742" t="s">
        <v>1066</v>
      </c>
      <c r="C25742" t="s">
        <v>1022</v>
      </c>
      <c r="D25742" t="s">
        <v>964</v>
      </c>
      <c r="E25742" t="s">
        <v>1014</v>
      </c>
      <c r="F25742" s="86">
        <v>5784.8720543726404</v>
      </c>
    </row>
    <row r="25743" spans="1:6">
      <c r="A25743">
        <v>2020</v>
      </c>
      <c r="B25743" t="s">
        <v>1066</v>
      </c>
      <c r="C25743" t="s">
        <v>1022</v>
      </c>
      <c r="D25743" t="s">
        <v>964</v>
      </c>
      <c r="E25743" t="s">
        <v>1014</v>
      </c>
      <c r="F25743" s="86">
        <v>5670.5540867526997</v>
      </c>
    </row>
    <row r="25744" spans="1:6">
      <c r="A25744">
        <v>2021</v>
      </c>
      <c r="B25744" t="s">
        <v>1066</v>
      </c>
      <c r="C25744" t="s">
        <v>1022</v>
      </c>
      <c r="D25744" t="s">
        <v>964</v>
      </c>
      <c r="E25744" t="s">
        <v>1014</v>
      </c>
      <c r="F25744" s="86">
        <v>5486.64387964461</v>
      </c>
    </row>
    <row r="25745" spans="1:6">
      <c r="A25745">
        <v>2022</v>
      </c>
      <c r="B25745" t="s">
        <v>1066</v>
      </c>
      <c r="C25745" t="s">
        <v>1022</v>
      </c>
      <c r="D25745" t="s">
        <v>964</v>
      </c>
      <c r="E25745" t="s">
        <v>1014</v>
      </c>
      <c r="F25745" s="86">
        <v>5247.1719313236199</v>
      </c>
    </row>
    <row r="25746" spans="1:6">
      <c r="A25746">
        <v>2023</v>
      </c>
      <c r="B25746" t="s">
        <v>1066</v>
      </c>
      <c r="C25746" t="s">
        <v>1022</v>
      </c>
      <c r="D25746" t="s">
        <v>964</v>
      </c>
      <c r="E25746" t="s">
        <v>1014</v>
      </c>
      <c r="F25746" s="86">
        <v>4973.8507874213101</v>
      </c>
    </row>
    <row r="25747" spans="1:6">
      <c r="A25747">
        <v>2024</v>
      </c>
      <c r="B25747" t="s">
        <v>1066</v>
      </c>
      <c r="C25747" t="s">
        <v>1022</v>
      </c>
      <c r="D25747" t="s">
        <v>964</v>
      </c>
      <c r="E25747" t="s">
        <v>1014</v>
      </c>
      <c r="F25747" s="86">
        <v>4689.9762080024302</v>
      </c>
    </row>
    <row r="25748" spans="1:6">
      <c r="A25748">
        <v>2025</v>
      </c>
      <c r="B25748" t="s">
        <v>1066</v>
      </c>
      <c r="C25748" t="s">
        <v>1022</v>
      </c>
      <c r="D25748" t="s">
        <v>964</v>
      </c>
      <c r="E25748" t="s">
        <v>1014</v>
      </c>
      <c r="F25748" s="86">
        <v>4417.7941833328696</v>
      </c>
    </row>
    <row r="25749" spans="1:6">
      <c r="A25749">
        <v>2026</v>
      </c>
      <c r="B25749" t="s">
        <v>1066</v>
      </c>
      <c r="C25749" t="s">
        <v>1022</v>
      </c>
      <c r="D25749" t="s">
        <v>964</v>
      </c>
      <c r="E25749" t="s">
        <v>1014</v>
      </c>
      <c r="F25749" s="86">
        <v>4176.0786009553603</v>
      </c>
    </row>
    <row r="25750" spans="1:6">
      <c r="A25750">
        <v>2027</v>
      </c>
      <c r="B25750" t="s">
        <v>1066</v>
      </c>
      <c r="C25750" t="s">
        <v>1022</v>
      </c>
      <c r="D25750" t="s">
        <v>964</v>
      </c>
      <c r="E25750" t="s">
        <v>1014</v>
      </c>
      <c r="F25750" s="86">
        <v>3975.8759915477199</v>
      </c>
    </row>
    <row r="25751" spans="1:6">
      <c r="A25751">
        <v>2028</v>
      </c>
      <c r="B25751" t="s">
        <v>1066</v>
      </c>
      <c r="C25751" t="s">
        <v>1022</v>
      </c>
      <c r="D25751" t="s">
        <v>964</v>
      </c>
      <c r="E25751" t="s">
        <v>1014</v>
      </c>
      <c r="F25751" s="86">
        <v>3821.2902770399601</v>
      </c>
    </row>
    <row r="25752" spans="1:6">
      <c r="A25752">
        <v>2029</v>
      </c>
      <c r="B25752" t="s">
        <v>1066</v>
      </c>
      <c r="C25752" t="s">
        <v>1022</v>
      </c>
      <c r="D25752" t="s">
        <v>964</v>
      </c>
      <c r="E25752" t="s">
        <v>1014</v>
      </c>
      <c r="F25752" s="86">
        <v>3710.4203044620199</v>
      </c>
    </row>
    <row r="25753" spans="1:6">
      <c r="A25753">
        <v>2030</v>
      </c>
      <c r="B25753" t="s">
        <v>1066</v>
      </c>
      <c r="C25753" t="s">
        <v>1022</v>
      </c>
      <c r="D25753" t="s">
        <v>964</v>
      </c>
      <c r="E25753" t="s">
        <v>1014</v>
      </c>
      <c r="F25753" s="86">
        <v>3638.8295347806502</v>
      </c>
    </row>
    <row r="25754" spans="1:6">
      <c r="A25754">
        <v>2031</v>
      </c>
      <c r="B25754" t="s">
        <v>1066</v>
      </c>
      <c r="C25754" t="s">
        <v>1022</v>
      </c>
      <c r="D25754" t="s">
        <v>964</v>
      </c>
      <c r="E25754" t="s">
        <v>1014</v>
      </c>
      <c r="F25754" s="86">
        <v>3598.9146741565601</v>
      </c>
    </row>
    <row r="25755" spans="1:6">
      <c r="A25755">
        <v>2032</v>
      </c>
      <c r="B25755" t="s">
        <v>1066</v>
      </c>
      <c r="C25755" t="s">
        <v>1022</v>
      </c>
      <c r="D25755" t="s">
        <v>964</v>
      </c>
      <c r="E25755" t="s">
        <v>1014</v>
      </c>
      <c r="F25755" s="86">
        <v>3581.4341878916298</v>
      </c>
    </row>
    <row r="25756" spans="1:6">
      <c r="A25756">
        <v>2033</v>
      </c>
      <c r="B25756" t="s">
        <v>1066</v>
      </c>
      <c r="C25756" t="s">
        <v>1022</v>
      </c>
      <c r="D25756" t="s">
        <v>964</v>
      </c>
      <c r="E25756" t="s">
        <v>1014</v>
      </c>
      <c r="F25756" s="86">
        <v>3578.6679832896998</v>
      </c>
    </row>
    <row r="25757" spans="1:6">
      <c r="A25757">
        <v>2034</v>
      </c>
      <c r="B25757" t="s">
        <v>1066</v>
      </c>
      <c r="C25757" t="s">
        <v>1022</v>
      </c>
      <c r="D25757" t="s">
        <v>964</v>
      </c>
      <c r="E25757" t="s">
        <v>1014</v>
      </c>
      <c r="F25757" s="86">
        <v>3585.9745616212699</v>
      </c>
    </row>
    <row r="25758" spans="1:6">
      <c r="A25758">
        <v>2035</v>
      </c>
      <c r="B25758" t="s">
        <v>1066</v>
      </c>
      <c r="C25758" t="s">
        <v>1022</v>
      </c>
      <c r="D25758" t="s">
        <v>964</v>
      </c>
      <c r="E25758" t="s">
        <v>1014</v>
      </c>
      <c r="F25758" s="86">
        <v>3599.6563687211701</v>
      </c>
    </row>
    <row r="25759" spans="1:6">
      <c r="A25759">
        <v>2036</v>
      </c>
      <c r="B25759" t="s">
        <v>1066</v>
      </c>
      <c r="C25759" t="s">
        <v>1022</v>
      </c>
      <c r="D25759" t="s">
        <v>964</v>
      </c>
      <c r="E25759" t="s">
        <v>1014</v>
      </c>
      <c r="F25759" s="86">
        <v>3617.1933054275901</v>
      </c>
    </row>
    <row r="25760" spans="1:6">
      <c r="A25760">
        <v>2037</v>
      </c>
      <c r="B25760" t="s">
        <v>1066</v>
      </c>
      <c r="C25760" t="s">
        <v>1022</v>
      </c>
      <c r="D25760" t="s">
        <v>964</v>
      </c>
      <c r="E25760" t="s">
        <v>1014</v>
      </c>
      <c r="F25760" s="86">
        <v>3636.28899933708</v>
      </c>
    </row>
    <row r="25761" spans="1:6">
      <c r="A25761">
        <v>2038</v>
      </c>
      <c r="B25761" t="s">
        <v>1066</v>
      </c>
      <c r="C25761" t="s">
        <v>1022</v>
      </c>
      <c r="D25761" t="s">
        <v>964</v>
      </c>
      <c r="E25761" t="s">
        <v>1014</v>
      </c>
      <c r="F25761" s="86">
        <v>3656.0007473904502</v>
      </c>
    </row>
    <row r="25762" spans="1:6">
      <c r="A25762">
        <v>2039</v>
      </c>
      <c r="B25762" t="s">
        <v>1066</v>
      </c>
      <c r="C25762" t="s">
        <v>1022</v>
      </c>
      <c r="D25762" t="s">
        <v>964</v>
      </c>
      <c r="E25762" t="s">
        <v>1014</v>
      </c>
      <c r="F25762" s="86">
        <v>3675.65497971992</v>
      </c>
    </row>
    <row r="25763" spans="1:6">
      <c r="A25763">
        <v>2040</v>
      </c>
      <c r="B25763" t="s">
        <v>1066</v>
      </c>
      <c r="C25763" t="s">
        <v>1022</v>
      </c>
      <c r="D25763" t="s">
        <v>964</v>
      </c>
      <c r="E25763" t="s">
        <v>1014</v>
      </c>
      <c r="F25763" s="86">
        <v>3695.0494551629799</v>
      </c>
    </row>
    <row r="25764" spans="1:6">
      <c r="A25764">
        <v>2041</v>
      </c>
      <c r="B25764" t="s">
        <v>1066</v>
      </c>
      <c r="C25764" t="s">
        <v>1022</v>
      </c>
      <c r="D25764" t="s">
        <v>964</v>
      </c>
      <c r="E25764" t="s">
        <v>1014</v>
      </c>
      <c r="F25764" s="86">
        <v>3729.6274286213402</v>
      </c>
    </row>
    <row r="25765" spans="1:6">
      <c r="A25765">
        <v>2042</v>
      </c>
      <c r="B25765" t="s">
        <v>1066</v>
      </c>
      <c r="C25765" t="s">
        <v>1022</v>
      </c>
      <c r="D25765" t="s">
        <v>964</v>
      </c>
      <c r="E25765" t="s">
        <v>1014</v>
      </c>
      <c r="F25765" s="86">
        <v>3764.4471804629002</v>
      </c>
    </row>
    <row r="25766" spans="1:6">
      <c r="A25766">
        <v>2043</v>
      </c>
      <c r="B25766" t="s">
        <v>1066</v>
      </c>
      <c r="C25766" t="s">
        <v>1022</v>
      </c>
      <c r="D25766" t="s">
        <v>964</v>
      </c>
      <c r="E25766" t="s">
        <v>1014</v>
      </c>
      <c r="F25766" s="86">
        <v>3799.65520994195</v>
      </c>
    </row>
    <row r="25767" spans="1:6">
      <c r="A25767">
        <v>2044</v>
      </c>
      <c r="B25767" t="s">
        <v>1066</v>
      </c>
      <c r="C25767" t="s">
        <v>1022</v>
      </c>
      <c r="D25767" t="s">
        <v>964</v>
      </c>
      <c r="E25767" t="s">
        <v>1014</v>
      </c>
      <c r="F25767" s="86">
        <v>3835.35925377485</v>
      </c>
    </row>
    <row r="25768" spans="1:6">
      <c r="A25768">
        <v>2045</v>
      </c>
      <c r="B25768" t="s">
        <v>1066</v>
      </c>
      <c r="C25768" t="s">
        <v>1022</v>
      </c>
      <c r="D25768" t="s">
        <v>964</v>
      </c>
      <c r="E25768" t="s">
        <v>1014</v>
      </c>
      <c r="F25768" s="86">
        <v>3871.5973611038498</v>
      </c>
    </row>
    <row r="25769" spans="1:6">
      <c r="A25769">
        <v>2046</v>
      </c>
      <c r="B25769" t="s">
        <v>1066</v>
      </c>
      <c r="C25769" t="s">
        <v>1022</v>
      </c>
      <c r="D25769" t="s">
        <v>964</v>
      </c>
      <c r="E25769" t="s">
        <v>1014</v>
      </c>
      <c r="F25769" s="86">
        <v>3908.3261128532299</v>
      </c>
    </row>
    <row r="25770" spans="1:6">
      <c r="A25770">
        <v>2047</v>
      </c>
      <c r="B25770" t="s">
        <v>1066</v>
      </c>
      <c r="C25770" t="s">
        <v>1022</v>
      </c>
      <c r="D25770" t="s">
        <v>964</v>
      </c>
      <c r="E25770" t="s">
        <v>1014</v>
      </c>
      <c r="F25770" s="86">
        <v>3945.5626864033802</v>
      </c>
    </row>
    <row r="25771" spans="1:6">
      <c r="A25771">
        <v>2048</v>
      </c>
      <c r="B25771" t="s">
        <v>1066</v>
      </c>
      <c r="C25771" t="s">
        <v>1022</v>
      </c>
      <c r="D25771" t="s">
        <v>964</v>
      </c>
      <c r="E25771" t="s">
        <v>1014</v>
      </c>
      <c r="F25771" s="86">
        <v>3983.2396603226898</v>
      </c>
    </row>
    <row r="25772" spans="1:6">
      <c r="A25772">
        <v>2049</v>
      </c>
      <c r="B25772" t="s">
        <v>1066</v>
      </c>
      <c r="C25772" t="s">
        <v>1022</v>
      </c>
      <c r="D25772" t="s">
        <v>964</v>
      </c>
      <c r="E25772" t="s">
        <v>1014</v>
      </c>
      <c r="F25772" s="86">
        <v>4021.38893145047</v>
      </c>
    </row>
    <row r="25773" spans="1:6">
      <c r="A25773">
        <v>2050</v>
      </c>
      <c r="B25773" t="s">
        <v>1066</v>
      </c>
      <c r="C25773" t="s">
        <v>1022</v>
      </c>
      <c r="D25773" t="s">
        <v>964</v>
      </c>
      <c r="E25773" t="s">
        <v>1014</v>
      </c>
      <c r="F25773" s="86">
        <v>4060.0576873366599</v>
      </c>
    </row>
    <row r="25774" spans="1:6">
      <c r="A25774">
        <v>2017</v>
      </c>
      <c r="B25774" t="s">
        <v>1067</v>
      </c>
      <c r="C25774" t="s">
        <v>1022</v>
      </c>
      <c r="D25774" t="s">
        <v>964</v>
      </c>
      <c r="E25774" t="s">
        <v>1014</v>
      </c>
      <c r="F25774" s="86">
        <v>2534.4880564629598</v>
      </c>
    </row>
    <row r="25775" spans="1:6">
      <c r="A25775">
        <v>2018</v>
      </c>
      <c r="B25775" t="s">
        <v>1067</v>
      </c>
      <c r="C25775" t="s">
        <v>1022</v>
      </c>
      <c r="D25775" t="s">
        <v>964</v>
      </c>
      <c r="E25775" t="s">
        <v>1014</v>
      </c>
      <c r="F25775" s="86">
        <v>2593.2852591013102</v>
      </c>
    </row>
    <row r="25776" spans="1:6">
      <c r="A25776">
        <v>2019</v>
      </c>
      <c r="B25776" t="s">
        <v>1067</v>
      </c>
      <c r="C25776" t="s">
        <v>1022</v>
      </c>
      <c r="D25776" t="s">
        <v>964</v>
      </c>
      <c r="E25776" t="s">
        <v>1014</v>
      </c>
      <c r="F25776" s="86">
        <v>2609.8706137972899</v>
      </c>
    </row>
    <row r="25777" spans="1:6">
      <c r="A25777">
        <v>2020</v>
      </c>
      <c r="B25777" t="s">
        <v>1067</v>
      </c>
      <c r="C25777" t="s">
        <v>1022</v>
      </c>
      <c r="D25777" t="s">
        <v>964</v>
      </c>
      <c r="E25777" t="s">
        <v>1014</v>
      </c>
      <c r="F25777" s="86">
        <v>2582.0147771480902</v>
      </c>
    </row>
    <row r="25778" spans="1:6">
      <c r="A25778">
        <v>2021</v>
      </c>
      <c r="B25778" t="s">
        <v>1067</v>
      </c>
      <c r="C25778" t="s">
        <v>1022</v>
      </c>
      <c r="D25778" t="s">
        <v>964</v>
      </c>
      <c r="E25778" t="s">
        <v>1014</v>
      </c>
      <c r="F25778" s="86">
        <v>2517.4323095452201</v>
      </c>
    </row>
    <row r="25779" spans="1:6">
      <c r="A25779">
        <v>2022</v>
      </c>
      <c r="B25779" t="s">
        <v>1067</v>
      </c>
      <c r="C25779" t="s">
        <v>1022</v>
      </c>
      <c r="D25779" t="s">
        <v>964</v>
      </c>
      <c r="E25779" t="s">
        <v>1014</v>
      </c>
      <c r="F25779" s="86">
        <v>2421.63402486834</v>
      </c>
    </row>
    <row r="25780" spans="1:6">
      <c r="A25780">
        <v>2023</v>
      </c>
      <c r="B25780" t="s">
        <v>1067</v>
      </c>
      <c r="C25780" t="s">
        <v>1022</v>
      </c>
      <c r="D25780" t="s">
        <v>964</v>
      </c>
      <c r="E25780" t="s">
        <v>1014</v>
      </c>
      <c r="F25780" s="86">
        <v>2304.3839809871902</v>
      </c>
    </row>
    <row r="25781" spans="1:6">
      <c r="A25781">
        <v>2024</v>
      </c>
      <c r="B25781" t="s">
        <v>1067</v>
      </c>
      <c r="C25781" t="s">
        <v>1022</v>
      </c>
      <c r="D25781" t="s">
        <v>964</v>
      </c>
      <c r="E25781" t="s">
        <v>1014</v>
      </c>
      <c r="F25781" s="86">
        <v>2177.0506769293002</v>
      </c>
    </row>
    <row r="25782" spans="1:6">
      <c r="A25782">
        <v>2025</v>
      </c>
      <c r="B25782" t="s">
        <v>1067</v>
      </c>
      <c r="C25782" t="s">
        <v>1022</v>
      </c>
      <c r="D25782" t="s">
        <v>964</v>
      </c>
      <c r="E25782" t="s">
        <v>1014</v>
      </c>
      <c r="F25782" s="86">
        <v>2051.1344596873901</v>
      </c>
    </row>
    <row r="25783" spans="1:6">
      <c r="A25783">
        <v>2026</v>
      </c>
      <c r="B25783" t="s">
        <v>1067</v>
      </c>
      <c r="C25783" t="s">
        <v>1022</v>
      </c>
      <c r="D25783" t="s">
        <v>964</v>
      </c>
      <c r="E25783" t="s">
        <v>1014</v>
      </c>
      <c r="F25783" s="86">
        <v>1936.94624355522</v>
      </c>
    </row>
    <row r="25784" spans="1:6">
      <c r="A25784">
        <v>2027</v>
      </c>
      <c r="B25784" t="s">
        <v>1067</v>
      </c>
      <c r="C25784" t="s">
        <v>1022</v>
      </c>
      <c r="D25784" t="s">
        <v>964</v>
      </c>
      <c r="E25784" t="s">
        <v>1014</v>
      </c>
      <c r="F25784" s="86">
        <v>1841.36818656849</v>
      </c>
    </row>
    <row r="25785" spans="1:6">
      <c r="A25785">
        <v>2028</v>
      </c>
      <c r="B25785" t="s">
        <v>1067</v>
      </c>
      <c r="C25785" t="s">
        <v>1022</v>
      </c>
      <c r="D25785" t="s">
        <v>964</v>
      </c>
      <c r="E25785" t="s">
        <v>1014</v>
      </c>
      <c r="F25785" s="86">
        <v>1767.6499273622501</v>
      </c>
    </row>
    <row r="25786" spans="1:6">
      <c r="A25786">
        <v>2029</v>
      </c>
      <c r="B25786" t="s">
        <v>1067</v>
      </c>
      <c r="C25786" t="s">
        <v>1022</v>
      </c>
      <c r="D25786" t="s">
        <v>964</v>
      </c>
      <c r="E25786" t="s">
        <v>1014</v>
      </c>
      <c r="F25786" s="86">
        <v>1715.64707247515</v>
      </c>
    </row>
    <row r="25787" spans="1:6">
      <c r="A25787">
        <v>2030</v>
      </c>
      <c r="B25787" t="s">
        <v>1067</v>
      </c>
      <c r="C25787" t="s">
        <v>1022</v>
      </c>
      <c r="D25787" t="s">
        <v>964</v>
      </c>
      <c r="E25787" t="s">
        <v>1014</v>
      </c>
      <c r="F25787" s="86">
        <v>1683.5422874850201</v>
      </c>
    </row>
    <row r="25788" spans="1:6">
      <c r="A25788">
        <v>2031</v>
      </c>
      <c r="B25788" t="s">
        <v>1067</v>
      </c>
      <c r="C25788" t="s">
        <v>1022</v>
      </c>
      <c r="D25788" t="s">
        <v>964</v>
      </c>
      <c r="E25788" t="s">
        <v>1014</v>
      </c>
      <c r="F25788" s="86">
        <v>1667.78573101903</v>
      </c>
    </row>
    <row r="25789" spans="1:6">
      <c r="A25789">
        <v>2032</v>
      </c>
      <c r="B25789" t="s">
        <v>1067</v>
      </c>
      <c r="C25789" t="s">
        <v>1022</v>
      </c>
      <c r="D25789" t="s">
        <v>964</v>
      </c>
      <c r="E25789" t="s">
        <v>1014</v>
      </c>
      <c r="F25789" s="86">
        <v>1663.87223044864</v>
      </c>
    </row>
    <row r="25790" spans="1:6">
      <c r="A25790">
        <v>2033</v>
      </c>
      <c r="B25790" t="s">
        <v>1067</v>
      </c>
      <c r="C25790" t="s">
        <v>1022</v>
      </c>
      <c r="D25790" t="s">
        <v>964</v>
      </c>
      <c r="E25790" t="s">
        <v>1014</v>
      </c>
      <c r="F25790" s="86">
        <v>1667.80178448937</v>
      </c>
    </row>
    <row r="25791" spans="1:6">
      <c r="A25791">
        <v>2034</v>
      </c>
      <c r="B25791" t="s">
        <v>1067</v>
      </c>
      <c r="C25791" t="s">
        <v>1022</v>
      </c>
      <c r="D25791" t="s">
        <v>964</v>
      </c>
      <c r="E25791" t="s">
        <v>1014</v>
      </c>
      <c r="F25791" s="86">
        <v>1677.0173541747199</v>
      </c>
    </row>
    <row r="25792" spans="1:6">
      <c r="A25792">
        <v>2035</v>
      </c>
      <c r="B25792" t="s">
        <v>1067</v>
      </c>
      <c r="C25792" t="s">
        <v>1022</v>
      </c>
      <c r="D25792" t="s">
        <v>964</v>
      </c>
      <c r="E25792" t="s">
        <v>1014</v>
      </c>
      <c r="F25792" s="86">
        <v>1689.4948458649301</v>
      </c>
    </row>
    <row r="25793" spans="1:6">
      <c r="A25793">
        <v>2036</v>
      </c>
      <c r="B25793" t="s">
        <v>1067</v>
      </c>
      <c r="C25793" t="s">
        <v>1022</v>
      </c>
      <c r="D25793" t="s">
        <v>964</v>
      </c>
      <c r="E25793" t="s">
        <v>1014</v>
      </c>
      <c r="F25793" s="86">
        <v>1703.8507212381601</v>
      </c>
    </row>
    <row r="25794" spans="1:6">
      <c r="A25794">
        <v>2037</v>
      </c>
      <c r="B25794" t="s">
        <v>1067</v>
      </c>
      <c r="C25794" t="s">
        <v>1022</v>
      </c>
      <c r="D25794" t="s">
        <v>964</v>
      </c>
      <c r="E25794" t="s">
        <v>1014</v>
      </c>
      <c r="F25794" s="86">
        <v>1718.9720176810999</v>
      </c>
    </row>
    <row r="25795" spans="1:6">
      <c r="A25795">
        <v>2038</v>
      </c>
      <c r="B25795" t="s">
        <v>1067</v>
      </c>
      <c r="C25795" t="s">
        <v>1022</v>
      </c>
      <c r="D25795" t="s">
        <v>964</v>
      </c>
      <c r="E25795" t="s">
        <v>1014</v>
      </c>
      <c r="F25795" s="86">
        <v>1734.4114205602</v>
      </c>
    </row>
    <row r="25796" spans="1:6">
      <c r="A25796">
        <v>2039</v>
      </c>
      <c r="B25796" t="s">
        <v>1067</v>
      </c>
      <c r="C25796" t="s">
        <v>1022</v>
      </c>
      <c r="D25796" t="s">
        <v>964</v>
      </c>
      <c r="E25796" t="s">
        <v>1014</v>
      </c>
      <c r="F25796" s="86">
        <v>1749.8801452472401</v>
      </c>
    </row>
    <row r="25797" spans="1:6">
      <c r="A25797">
        <v>2040</v>
      </c>
      <c r="B25797" t="s">
        <v>1067</v>
      </c>
      <c r="C25797" t="s">
        <v>1022</v>
      </c>
      <c r="D25797" t="s">
        <v>964</v>
      </c>
      <c r="E25797" t="s">
        <v>1014</v>
      </c>
      <c r="F25797" s="86">
        <v>1765.26221802236</v>
      </c>
    </row>
    <row r="25798" spans="1:6">
      <c r="A25798">
        <v>2041</v>
      </c>
      <c r="B25798" t="s">
        <v>1067</v>
      </c>
      <c r="C25798" t="s">
        <v>1022</v>
      </c>
      <c r="D25798" t="s">
        <v>964</v>
      </c>
      <c r="E25798" t="s">
        <v>1014</v>
      </c>
      <c r="F25798" s="86">
        <v>1779.0730654479</v>
      </c>
    </row>
    <row r="25799" spans="1:6">
      <c r="A25799">
        <v>2042</v>
      </c>
      <c r="B25799" t="s">
        <v>1067</v>
      </c>
      <c r="C25799" t="s">
        <v>1022</v>
      </c>
      <c r="D25799" t="s">
        <v>964</v>
      </c>
      <c r="E25799" t="s">
        <v>1014</v>
      </c>
      <c r="F25799" s="86">
        <v>1792.9879459177</v>
      </c>
    </row>
    <row r="25800" spans="1:6">
      <c r="A25800">
        <v>2043</v>
      </c>
      <c r="B25800" t="s">
        <v>1067</v>
      </c>
      <c r="C25800" t="s">
        <v>1022</v>
      </c>
      <c r="D25800" t="s">
        <v>964</v>
      </c>
      <c r="E25800" t="s">
        <v>1014</v>
      </c>
      <c r="F25800" s="86">
        <v>1807.0681377905801</v>
      </c>
    </row>
    <row r="25801" spans="1:6">
      <c r="A25801">
        <v>2044</v>
      </c>
      <c r="B25801" t="s">
        <v>1067</v>
      </c>
      <c r="C25801" t="s">
        <v>1022</v>
      </c>
      <c r="D25801" t="s">
        <v>964</v>
      </c>
      <c r="E25801" t="s">
        <v>1014</v>
      </c>
      <c r="F25801" s="86">
        <v>1821.3623481771101</v>
      </c>
    </row>
    <row r="25802" spans="1:6">
      <c r="A25802">
        <v>2045</v>
      </c>
      <c r="B25802" t="s">
        <v>1067</v>
      </c>
      <c r="C25802" t="s">
        <v>1022</v>
      </c>
      <c r="D25802" t="s">
        <v>964</v>
      </c>
      <c r="E25802" t="s">
        <v>1014</v>
      </c>
      <c r="F25802" s="86">
        <v>1835.8944093555101</v>
      </c>
    </row>
    <row r="25803" spans="1:6">
      <c r="A25803">
        <v>2046</v>
      </c>
      <c r="B25803" t="s">
        <v>1067</v>
      </c>
      <c r="C25803" t="s">
        <v>1022</v>
      </c>
      <c r="D25803" t="s">
        <v>964</v>
      </c>
      <c r="E25803" t="s">
        <v>1014</v>
      </c>
      <c r="F25803" s="86">
        <v>1850.65165224776</v>
      </c>
    </row>
    <row r="25804" spans="1:6">
      <c r="A25804">
        <v>2047</v>
      </c>
      <c r="B25804" t="s">
        <v>1067</v>
      </c>
      <c r="C25804" t="s">
        <v>1022</v>
      </c>
      <c r="D25804" t="s">
        <v>964</v>
      </c>
      <c r="E25804" t="s">
        <v>1014</v>
      </c>
      <c r="F25804" s="86">
        <v>1865.64778795544</v>
      </c>
    </row>
    <row r="25805" spans="1:6">
      <c r="A25805">
        <v>2048</v>
      </c>
      <c r="B25805" t="s">
        <v>1067</v>
      </c>
      <c r="C25805" t="s">
        <v>1022</v>
      </c>
      <c r="D25805" t="s">
        <v>964</v>
      </c>
      <c r="E25805" t="s">
        <v>1014</v>
      </c>
      <c r="F25805" s="86">
        <v>1880.86015155174</v>
      </c>
    </row>
    <row r="25806" spans="1:6">
      <c r="A25806">
        <v>2049</v>
      </c>
      <c r="B25806" t="s">
        <v>1067</v>
      </c>
      <c r="C25806" t="s">
        <v>1022</v>
      </c>
      <c r="D25806" t="s">
        <v>964</v>
      </c>
      <c r="E25806" t="s">
        <v>1014</v>
      </c>
      <c r="F25806" s="86">
        <v>1896.2973814127699</v>
      </c>
    </row>
    <row r="25807" spans="1:6">
      <c r="A25807">
        <v>2050</v>
      </c>
      <c r="B25807" t="s">
        <v>1067</v>
      </c>
      <c r="C25807" t="s">
        <v>1022</v>
      </c>
      <c r="D25807" t="s">
        <v>964</v>
      </c>
      <c r="E25807" t="s">
        <v>1014</v>
      </c>
      <c r="F25807" s="86">
        <v>1911.9713249900301</v>
      </c>
    </row>
    <row r="25808" spans="1:6">
      <c r="A25808">
        <v>2017</v>
      </c>
      <c r="B25808" t="s">
        <v>1068</v>
      </c>
      <c r="C25808" t="s">
        <v>1022</v>
      </c>
      <c r="D25808" t="s">
        <v>964</v>
      </c>
      <c r="E25808" t="s">
        <v>1014</v>
      </c>
      <c r="F25808" s="86">
        <v>905324.333821079</v>
      </c>
    </row>
    <row r="25809" spans="1:6">
      <c r="A25809">
        <v>2018</v>
      </c>
      <c r="B25809" t="s">
        <v>1068</v>
      </c>
      <c r="C25809" t="s">
        <v>1022</v>
      </c>
      <c r="D25809" t="s">
        <v>964</v>
      </c>
      <c r="E25809" t="s">
        <v>1014</v>
      </c>
      <c r="F25809" s="86">
        <v>855598.096674687</v>
      </c>
    </row>
    <row r="25810" spans="1:6">
      <c r="A25810">
        <v>2019</v>
      </c>
      <c r="B25810" t="s">
        <v>1068</v>
      </c>
      <c r="C25810" t="s">
        <v>1022</v>
      </c>
      <c r="D25810" t="s">
        <v>964</v>
      </c>
      <c r="E25810" t="s">
        <v>1014</v>
      </c>
      <c r="F25810" s="86">
        <v>811598.94822498597</v>
      </c>
    </row>
    <row r="25811" spans="1:6">
      <c r="A25811">
        <v>2020</v>
      </c>
      <c r="B25811" t="s">
        <v>1068</v>
      </c>
      <c r="C25811" t="s">
        <v>1022</v>
      </c>
      <c r="D25811" t="s">
        <v>964</v>
      </c>
      <c r="E25811" t="s">
        <v>1014</v>
      </c>
      <c r="F25811" s="86">
        <v>773471.13077398005</v>
      </c>
    </row>
    <row r="25812" spans="1:6">
      <c r="A25812">
        <v>2021</v>
      </c>
      <c r="B25812" t="s">
        <v>1068</v>
      </c>
      <c r="C25812" t="s">
        <v>1022</v>
      </c>
      <c r="D25812" t="s">
        <v>964</v>
      </c>
      <c r="E25812" t="s">
        <v>1014</v>
      </c>
      <c r="F25812" s="86">
        <v>743001.627173441</v>
      </c>
    </row>
    <row r="25813" spans="1:6">
      <c r="A25813">
        <v>2022</v>
      </c>
      <c r="B25813" t="s">
        <v>1068</v>
      </c>
      <c r="C25813" t="s">
        <v>1022</v>
      </c>
      <c r="D25813" t="s">
        <v>964</v>
      </c>
      <c r="E25813" t="s">
        <v>1014</v>
      </c>
      <c r="F25813" s="86">
        <v>719453.54431295698</v>
      </c>
    </row>
    <row r="25814" spans="1:6">
      <c r="A25814">
        <v>2023</v>
      </c>
      <c r="B25814" t="s">
        <v>1068</v>
      </c>
      <c r="C25814" t="s">
        <v>1022</v>
      </c>
      <c r="D25814" t="s">
        <v>964</v>
      </c>
      <c r="E25814" t="s">
        <v>1014</v>
      </c>
      <c r="F25814" s="86">
        <v>702216.79277661105</v>
      </c>
    </row>
    <row r="25815" spans="1:6">
      <c r="A25815">
        <v>2024</v>
      </c>
      <c r="B25815" t="s">
        <v>1068</v>
      </c>
      <c r="C25815" t="s">
        <v>1022</v>
      </c>
      <c r="D25815" t="s">
        <v>964</v>
      </c>
      <c r="E25815" t="s">
        <v>1014</v>
      </c>
      <c r="F25815" s="86">
        <v>690461.31411052204</v>
      </c>
    </row>
    <row r="25816" spans="1:6">
      <c r="A25816">
        <v>2025</v>
      </c>
      <c r="B25816" t="s">
        <v>1068</v>
      </c>
      <c r="C25816" t="s">
        <v>1022</v>
      </c>
      <c r="D25816" t="s">
        <v>964</v>
      </c>
      <c r="E25816" t="s">
        <v>1014</v>
      </c>
      <c r="F25816" s="86">
        <v>683370.173278915</v>
      </c>
    </row>
    <row r="25817" spans="1:6">
      <c r="A25817">
        <v>2026</v>
      </c>
      <c r="B25817" t="s">
        <v>1068</v>
      </c>
      <c r="C25817" t="s">
        <v>1022</v>
      </c>
      <c r="D25817" t="s">
        <v>964</v>
      </c>
      <c r="E25817" t="s">
        <v>1014</v>
      </c>
      <c r="F25817" s="86">
        <v>680192.78736746998</v>
      </c>
    </row>
    <row r="25818" spans="1:6">
      <c r="A25818">
        <v>2027</v>
      </c>
      <c r="B25818" t="s">
        <v>1068</v>
      </c>
      <c r="C25818" t="s">
        <v>1022</v>
      </c>
      <c r="D25818" t="s">
        <v>964</v>
      </c>
      <c r="E25818" t="s">
        <v>1014</v>
      </c>
      <c r="F25818" s="86">
        <v>680000.71559225803</v>
      </c>
    </row>
    <row r="25819" spans="1:6">
      <c r="A25819">
        <v>2028</v>
      </c>
      <c r="B25819" t="s">
        <v>1068</v>
      </c>
      <c r="C25819" t="s">
        <v>1022</v>
      </c>
      <c r="D25819" t="s">
        <v>964</v>
      </c>
      <c r="E25819" t="s">
        <v>1014</v>
      </c>
      <c r="F25819" s="86">
        <v>681858.99565743795</v>
      </c>
    </row>
    <row r="25820" spans="1:6">
      <c r="A25820">
        <v>2029</v>
      </c>
      <c r="B25820" t="s">
        <v>1068</v>
      </c>
      <c r="C25820" t="s">
        <v>1022</v>
      </c>
      <c r="D25820" t="s">
        <v>964</v>
      </c>
      <c r="E25820" t="s">
        <v>1014</v>
      </c>
      <c r="F25820" s="86">
        <v>684994.769280312</v>
      </c>
    </row>
    <row r="25821" spans="1:6">
      <c r="A25821">
        <v>2030</v>
      </c>
      <c r="B25821" t="s">
        <v>1068</v>
      </c>
      <c r="C25821" t="s">
        <v>1022</v>
      </c>
      <c r="D25821" t="s">
        <v>964</v>
      </c>
      <c r="E25821" t="s">
        <v>1014</v>
      </c>
      <c r="F25821" s="86">
        <v>689077.35854791198</v>
      </c>
    </row>
    <row r="25822" spans="1:6">
      <c r="A25822">
        <v>2031</v>
      </c>
      <c r="B25822" t="s">
        <v>1068</v>
      </c>
      <c r="C25822" t="s">
        <v>1022</v>
      </c>
      <c r="D25822" t="s">
        <v>964</v>
      </c>
      <c r="E25822" t="s">
        <v>1014</v>
      </c>
      <c r="F25822" s="86">
        <v>693772.16560405004</v>
      </c>
    </row>
    <row r="25823" spans="1:6">
      <c r="A25823">
        <v>2032</v>
      </c>
      <c r="B25823" t="s">
        <v>1068</v>
      </c>
      <c r="C25823" t="s">
        <v>1022</v>
      </c>
      <c r="D25823" t="s">
        <v>964</v>
      </c>
      <c r="E25823" t="s">
        <v>1014</v>
      </c>
      <c r="F25823" s="86">
        <v>698688.067580726</v>
      </c>
    </row>
    <row r="25824" spans="1:6">
      <c r="A25824">
        <v>2033</v>
      </c>
      <c r="B25824" t="s">
        <v>1068</v>
      </c>
      <c r="C25824" t="s">
        <v>1022</v>
      </c>
      <c r="D25824" t="s">
        <v>964</v>
      </c>
      <c r="E25824" t="s">
        <v>1014</v>
      </c>
      <c r="F25824" s="86">
        <v>703660.30779848702</v>
      </c>
    </row>
    <row r="25825" spans="1:6">
      <c r="A25825">
        <v>2034</v>
      </c>
      <c r="B25825" t="s">
        <v>1068</v>
      </c>
      <c r="C25825" t="s">
        <v>1022</v>
      </c>
      <c r="D25825" t="s">
        <v>964</v>
      </c>
      <c r="E25825" t="s">
        <v>1014</v>
      </c>
      <c r="F25825" s="86">
        <v>708823.60531341005</v>
      </c>
    </row>
    <row r="25826" spans="1:6">
      <c r="A25826">
        <v>2035</v>
      </c>
      <c r="B25826" t="s">
        <v>1068</v>
      </c>
      <c r="C25826" t="s">
        <v>1022</v>
      </c>
      <c r="D25826" t="s">
        <v>964</v>
      </c>
      <c r="E25826" t="s">
        <v>1014</v>
      </c>
      <c r="F25826" s="86">
        <v>714156.68142090703</v>
      </c>
    </row>
    <row r="25827" spans="1:6">
      <c r="A25827">
        <v>2036</v>
      </c>
      <c r="B25827" t="s">
        <v>1068</v>
      </c>
      <c r="C25827" t="s">
        <v>1022</v>
      </c>
      <c r="D25827" t="s">
        <v>964</v>
      </c>
      <c r="E25827" t="s">
        <v>1014</v>
      </c>
      <c r="F25827" s="86">
        <v>719580.40662144101</v>
      </c>
    </row>
    <row r="25828" spans="1:6">
      <c r="A25828">
        <v>2037</v>
      </c>
      <c r="B25828" t="s">
        <v>1068</v>
      </c>
      <c r="C25828" t="s">
        <v>1022</v>
      </c>
      <c r="D25828" t="s">
        <v>964</v>
      </c>
      <c r="E25828" t="s">
        <v>1014</v>
      </c>
      <c r="F25828" s="86">
        <v>725009.13233552198</v>
      </c>
    </row>
    <row r="25829" spans="1:6">
      <c r="A25829">
        <v>2038</v>
      </c>
      <c r="B25829" t="s">
        <v>1068</v>
      </c>
      <c r="C25829" t="s">
        <v>1022</v>
      </c>
      <c r="D25829" t="s">
        <v>964</v>
      </c>
      <c r="E25829" t="s">
        <v>1014</v>
      </c>
      <c r="F25829" s="86">
        <v>730479.502209445</v>
      </c>
    </row>
    <row r="25830" spans="1:6">
      <c r="A25830">
        <v>2039</v>
      </c>
      <c r="B25830" t="s">
        <v>1068</v>
      </c>
      <c r="C25830" t="s">
        <v>1022</v>
      </c>
      <c r="D25830" t="s">
        <v>964</v>
      </c>
      <c r="E25830" t="s">
        <v>1014</v>
      </c>
      <c r="F25830" s="86">
        <v>735976.51314915798</v>
      </c>
    </row>
    <row r="25831" spans="1:6">
      <c r="A25831">
        <v>2040</v>
      </c>
      <c r="B25831" t="s">
        <v>1068</v>
      </c>
      <c r="C25831" t="s">
        <v>1022</v>
      </c>
      <c r="D25831" t="s">
        <v>964</v>
      </c>
      <c r="E25831" t="s">
        <v>1014</v>
      </c>
      <c r="F25831" s="86">
        <v>741492.09155388898</v>
      </c>
    </row>
    <row r="25832" spans="1:6">
      <c r="A25832">
        <v>2041</v>
      </c>
      <c r="B25832" t="s">
        <v>1068</v>
      </c>
      <c r="C25832" t="s">
        <v>1022</v>
      </c>
      <c r="D25832" t="s">
        <v>964</v>
      </c>
      <c r="E25832" t="s">
        <v>1014</v>
      </c>
      <c r="F25832" s="86">
        <v>740852.55621932296</v>
      </c>
    </row>
    <row r="25833" spans="1:6">
      <c r="A25833">
        <v>2042</v>
      </c>
      <c r="B25833" t="s">
        <v>1068</v>
      </c>
      <c r="C25833" t="s">
        <v>1022</v>
      </c>
      <c r="D25833" t="s">
        <v>964</v>
      </c>
      <c r="E25833" t="s">
        <v>1014</v>
      </c>
      <c r="F25833" s="86">
        <v>740231.76649609394</v>
      </c>
    </row>
    <row r="25834" spans="1:6">
      <c r="A25834">
        <v>2043</v>
      </c>
      <c r="B25834" t="s">
        <v>1068</v>
      </c>
      <c r="C25834" t="s">
        <v>1022</v>
      </c>
      <c r="D25834" t="s">
        <v>964</v>
      </c>
      <c r="E25834" t="s">
        <v>1014</v>
      </c>
      <c r="F25834" s="86">
        <v>739642.47790323605</v>
      </c>
    </row>
    <row r="25835" spans="1:6">
      <c r="A25835">
        <v>2044</v>
      </c>
      <c r="B25835" t="s">
        <v>1068</v>
      </c>
      <c r="C25835" t="s">
        <v>1022</v>
      </c>
      <c r="D25835" t="s">
        <v>964</v>
      </c>
      <c r="E25835" t="s">
        <v>1014</v>
      </c>
      <c r="F25835" s="86">
        <v>739091.57454431604</v>
      </c>
    </row>
    <row r="25836" spans="1:6">
      <c r="A25836">
        <v>2045</v>
      </c>
      <c r="B25836" t="s">
        <v>1068</v>
      </c>
      <c r="C25836" t="s">
        <v>1022</v>
      </c>
      <c r="D25836" t="s">
        <v>964</v>
      </c>
      <c r="E25836" t="s">
        <v>1014</v>
      </c>
      <c r="F25836" s="86">
        <v>738579.40639046195</v>
      </c>
    </row>
    <row r="25837" spans="1:6">
      <c r="A25837">
        <v>2046</v>
      </c>
      <c r="B25837" t="s">
        <v>1068</v>
      </c>
      <c r="C25837" t="s">
        <v>1022</v>
      </c>
      <c r="D25837" t="s">
        <v>964</v>
      </c>
      <c r="E25837" t="s">
        <v>1014</v>
      </c>
      <c r="F25837" s="86">
        <v>738097.12408380897</v>
      </c>
    </row>
    <row r="25838" spans="1:6">
      <c r="A25838">
        <v>2047</v>
      </c>
      <c r="B25838" t="s">
        <v>1068</v>
      </c>
      <c r="C25838" t="s">
        <v>1022</v>
      </c>
      <c r="D25838" t="s">
        <v>964</v>
      </c>
      <c r="E25838" t="s">
        <v>1014</v>
      </c>
      <c r="F25838" s="86">
        <v>737649.69323097903</v>
      </c>
    </row>
    <row r="25839" spans="1:6">
      <c r="A25839">
        <v>2048</v>
      </c>
      <c r="B25839" t="s">
        <v>1068</v>
      </c>
      <c r="C25839" t="s">
        <v>1022</v>
      </c>
      <c r="D25839" t="s">
        <v>964</v>
      </c>
      <c r="E25839" t="s">
        <v>1014</v>
      </c>
      <c r="F25839" s="86">
        <v>737232.03931634105</v>
      </c>
    </row>
    <row r="25840" spans="1:6">
      <c r="A25840">
        <v>2049</v>
      </c>
      <c r="B25840" t="s">
        <v>1068</v>
      </c>
      <c r="C25840" t="s">
        <v>1022</v>
      </c>
      <c r="D25840" t="s">
        <v>964</v>
      </c>
      <c r="E25840" t="s">
        <v>1014</v>
      </c>
      <c r="F25840" s="86">
        <v>736848.84413742297</v>
      </c>
    </row>
    <row r="25841" spans="1:6">
      <c r="A25841">
        <v>2050</v>
      </c>
      <c r="B25841" t="s">
        <v>1068</v>
      </c>
      <c r="C25841" t="s">
        <v>1022</v>
      </c>
      <c r="D25841" t="s">
        <v>964</v>
      </c>
      <c r="E25841" t="s">
        <v>1014</v>
      </c>
      <c r="F25841" s="86">
        <v>736503.91417533299</v>
      </c>
    </row>
    <row r="25842" spans="1:6">
      <c r="A25842">
        <v>2017</v>
      </c>
      <c r="B25842" t="s">
        <v>1069</v>
      </c>
      <c r="C25842" t="s">
        <v>1022</v>
      </c>
      <c r="D25842" t="s">
        <v>964</v>
      </c>
      <c r="E25842" t="s">
        <v>1014</v>
      </c>
      <c r="F25842" s="86">
        <v>70346.327717769207</v>
      </c>
    </row>
    <row r="25843" spans="1:6">
      <c r="A25843">
        <v>2018</v>
      </c>
      <c r="B25843" t="s">
        <v>1069</v>
      </c>
      <c r="C25843" t="s">
        <v>1022</v>
      </c>
      <c r="D25843" t="s">
        <v>964</v>
      </c>
      <c r="E25843" t="s">
        <v>1014</v>
      </c>
      <c r="F25843" s="86">
        <v>65857.958696634902</v>
      </c>
    </row>
    <row r="25844" spans="1:6">
      <c r="A25844">
        <v>2019</v>
      </c>
      <c r="B25844" t="s">
        <v>1069</v>
      </c>
      <c r="C25844" t="s">
        <v>1022</v>
      </c>
      <c r="D25844" t="s">
        <v>964</v>
      </c>
      <c r="E25844" t="s">
        <v>1014</v>
      </c>
      <c r="F25844" s="86">
        <v>62005.787413226601</v>
      </c>
    </row>
    <row r="25845" spans="1:6">
      <c r="A25845">
        <v>2020</v>
      </c>
      <c r="B25845" t="s">
        <v>1069</v>
      </c>
      <c r="C25845" t="s">
        <v>1022</v>
      </c>
      <c r="D25845" t="s">
        <v>964</v>
      </c>
      <c r="E25845" t="s">
        <v>1014</v>
      </c>
      <c r="F25845" s="86">
        <v>58769.7284477383</v>
      </c>
    </row>
    <row r="25846" spans="1:6">
      <c r="A25846">
        <v>2021</v>
      </c>
      <c r="B25846" t="s">
        <v>1069</v>
      </c>
      <c r="C25846" t="s">
        <v>1022</v>
      </c>
      <c r="D25846" t="s">
        <v>964</v>
      </c>
      <c r="E25846" t="s">
        <v>1014</v>
      </c>
      <c r="F25846" s="86">
        <v>56256.909243357899</v>
      </c>
    </row>
    <row r="25847" spans="1:6">
      <c r="A25847">
        <v>2022</v>
      </c>
      <c r="B25847" t="s">
        <v>1069</v>
      </c>
      <c r="C25847" t="s">
        <v>1022</v>
      </c>
      <c r="D25847" t="s">
        <v>964</v>
      </c>
      <c r="E25847" t="s">
        <v>1014</v>
      </c>
      <c r="F25847" s="86">
        <v>54378.304126614101</v>
      </c>
    </row>
    <row r="25848" spans="1:6">
      <c r="A25848">
        <v>2023</v>
      </c>
      <c r="B25848" t="s">
        <v>1069</v>
      </c>
      <c r="C25848" t="s">
        <v>1022</v>
      </c>
      <c r="D25848" t="s">
        <v>964</v>
      </c>
      <c r="E25848" t="s">
        <v>1014</v>
      </c>
      <c r="F25848" s="86">
        <v>53047.602688899999</v>
      </c>
    </row>
    <row r="25849" spans="1:6">
      <c r="A25849">
        <v>2024</v>
      </c>
      <c r="B25849" t="s">
        <v>1069</v>
      </c>
      <c r="C25849" t="s">
        <v>1022</v>
      </c>
      <c r="D25849" t="s">
        <v>964</v>
      </c>
      <c r="E25849" t="s">
        <v>1014</v>
      </c>
      <c r="F25849" s="86">
        <v>52167.120810468899</v>
      </c>
    </row>
    <row r="25850" spans="1:6">
      <c r="A25850">
        <v>2025</v>
      </c>
      <c r="B25850" t="s">
        <v>1069</v>
      </c>
      <c r="C25850" t="s">
        <v>1022</v>
      </c>
      <c r="D25850" t="s">
        <v>964</v>
      </c>
      <c r="E25850" t="s">
        <v>1014</v>
      </c>
      <c r="F25850" s="86">
        <v>51645.852467020602</v>
      </c>
    </row>
    <row r="25851" spans="1:6">
      <c r="A25851">
        <v>2026</v>
      </c>
      <c r="B25851" t="s">
        <v>1069</v>
      </c>
      <c r="C25851" t="s">
        <v>1022</v>
      </c>
      <c r="D25851" t="s">
        <v>964</v>
      </c>
      <c r="E25851" t="s">
        <v>1014</v>
      </c>
      <c r="F25851" s="86">
        <v>51412.381523848198</v>
      </c>
    </row>
    <row r="25852" spans="1:6">
      <c r="A25852">
        <v>2027</v>
      </c>
      <c r="B25852" t="s">
        <v>1069</v>
      </c>
      <c r="C25852" t="s">
        <v>1022</v>
      </c>
      <c r="D25852" t="s">
        <v>964</v>
      </c>
      <c r="E25852" t="s">
        <v>1014</v>
      </c>
      <c r="F25852" s="86">
        <v>51387.733976459102</v>
      </c>
    </row>
    <row r="25853" spans="1:6">
      <c r="A25853">
        <v>2028</v>
      </c>
      <c r="B25853" t="s">
        <v>1069</v>
      </c>
      <c r="C25853" t="s">
        <v>1022</v>
      </c>
      <c r="D25853" t="s">
        <v>964</v>
      </c>
      <c r="E25853" t="s">
        <v>1014</v>
      </c>
      <c r="F25853" s="86">
        <v>51501.643811037</v>
      </c>
    </row>
    <row r="25854" spans="1:6">
      <c r="A25854">
        <v>2029</v>
      </c>
      <c r="B25854" t="s">
        <v>1069</v>
      </c>
      <c r="C25854" t="s">
        <v>1022</v>
      </c>
      <c r="D25854" t="s">
        <v>964</v>
      </c>
      <c r="E25854" t="s">
        <v>1014</v>
      </c>
      <c r="F25854" s="86">
        <v>51700.416734324397</v>
      </c>
    </row>
    <row r="25855" spans="1:6">
      <c r="A25855">
        <v>2030</v>
      </c>
      <c r="B25855" t="s">
        <v>1069</v>
      </c>
      <c r="C25855" t="s">
        <v>1022</v>
      </c>
      <c r="D25855" t="s">
        <v>964</v>
      </c>
      <c r="E25855" t="s">
        <v>1014</v>
      </c>
      <c r="F25855" s="86">
        <v>51966.676516121501</v>
      </c>
    </row>
    <row r="25856" spans="1:6">
      <c r="A25856">
        <v>2031</v>
      </c>
      <c r="B25856" t="s">
        <v>1069</v>
      </c>
      <c r="C25856" t="s">
        <v>1022</v>
      </c>
      <c r="D25856" t="s">
        <v>964</v>
      </c>
      <c r="E25856" t="s">
        <v>1014</v>
      </c>
      <c r="F25856" s="86">
        <v>52279.223048566499</v>
      </c>
    </row>
    <row r="25857" spans="1:6">
      <c r="A25857">
        <v>2032</v>
      </c>
      <c r="B25857" t="s">
        <v>1069</v>
      </c>
      <c r="C25857" t="s">
        <v>1022</v>
      </c>
      <c r="D25857" t="s">
        <v>964</v>
      </c>
      <c r="E25857" t="s">
        <v>1014</v>
      </c>
      <c r="F25857" s="86">
        <v>52609.962421568802</v>
      </c>
    </row>
    <row r="25858" spans="1:6">
      <c r="A25858">
        <v>2033</v>
      </c>
      <c r="B25858" t="s">
        <v>1069</v>
      </c>
      <c r="C25858" t="s">
        <v>1022</v>
      </c>
      <c r="D25858" t="s">
        <v>964</v>
      </c>
      <c r="E25858" t="s">
        <v>1014</v>
      </c>
      <c r="F25858" s="86">
        <v>52950.918263906198</v>
      </c>
    </row>
    <row r="25859" spans="1:6">
      <c r="A25859">
        <v>2034</v>
      </c>
      <c r="B25859" t="s">
        <v>1069</v>
      </c>
      <c r="C25859" t="s">
        <v>1022</v>
      </c>
      <c r="D25859" t="s">
        <v>964</v>
      </c>
      <c r="E25859" t="s">
        <v>1014</v>
      </c>
      <c r="F25859" s="86">
        <v>53317.0858364827</v>
      </c>
    </row>
    <row r="25860" spans="1:6">
      <c r="A25860">
        <v>2035</v>
      </c>
      <c r="B25860" t="s">
        <v>1069</v>
      </c>
      <c r="C25860" t="s">
        <v>1022</v>
      </c>
      <c r="D25860" t="s">
        <v>964</v>
      </c>
      <c r="E25860" t="s">
        <v>1014</v>
      </c>
      <c r="F25860" s="86">
        <v>53708.7061351886</v>
      </c>
    </row>
    <row r="25861" spans="1:6">
      <c r="A25861">
        <v>2036</v>
      </c>
      <c r="B25861" t="s">
        <v>1069</v>
      </c>
      <c r="C25861" t="s">
        <v>1022</v>
      </c>
      <c r="D25861" t="s">
        <v>964</v>
      </c>
      <c r="E25861" t="s">
        <v>1014</v>
      </c>
      <c r="F25861" s="86">
        <v>54119.492635577299</v>
      </c>
    </row>
    <row r="25862" spans="1:6">
      <c r="A25862">
        <v>2037</v>
      </c>
      <c r="B25862" t="s">
        <v>1069</v>
      </c>
      <c r="C25862" t="s">
        <v>1022</v>
      </c>
      <c r="D25862" t="s">
        <v>964</v>
      </c>
      <c r="E25862" t="s">
        <v>1014</v>
      </c>
      <c r="F25862" s="86">
        <v>54535.919861530499</v>
      </c>
    </row>
    <row r="25863" spans="1:6">
      <c r="A25863">
        <v>2038</v>
      </c>
      <c r="B25863" t="s">
        <v>1069</v>
      </c>
      <c r="C25863" t="s">
        <v>1022</v>
      </c>
      <c r="D25863" t="s">
        <v>964</v>
      </c>
      <c r="E25863" t="s">
        <v>1014</v>
      </c>
      <c r="F25863" s="86">
        <v>54956.085956729301</v>
      </c>
    </row>
    <row r="25864" spans="1:6">
      <c r="A25864">
        <v>2039</v>
      </c>
      <c r="B25864" t="s">
        <v>1069</v>
      </c>
      <c r="C25864" t="s">
        <v>1022</v>
      </c>
      <c r="D25864" t="s">
        <v>964</v>
      </c>
      <c r="E25864" t="s">
        <v>1014</v>
      </c>
      <c r="F25864" s="86">
        <v>55374.981680348501</v>
      </c>
    </row>
    <row r="25865" spans="1:6">
      <c r="A25865">
        <v>2040</v>
      </c>
      <c r="B25865" t="s">
        <v>1069</v>
      </c>
      <c r="C25865" t="s">
        <v>1022</v>
      </c>
      <c r="D25865" t="s">
        <v>964</v>
      </c>
      <c r="E25865" t="s">
        <v>1014</v>
      </c>
      <c r="F25865" s="86">
        <v>55791.041515703597</v>
      </c>
    </row>
    <row r="25866" spans="1:6">
      <c r="A25866">
        <v>2041</v>
      </c>
      <c r="B25866" t="s">
        <v>1069</v>
      </c>
      <c r="C25866" t="s">
        <v>1022</v>
      </c>
      <c r="D25866" t="s">
        <v>964</v>
      </c>
      <c r="E25866" t="s">
        <v>1014</v>
      </c>
      <c r="F25866" s="86">
        <v>56162.785984872302</v>
      </c>
    </row>
    <row r="25867" spans="1:6">
      <c r="A25867">
        <v>2042</v>
      </c>
      <c r="B25867" t="s">
        <v>1069</v>
      </c>
      <c r="C25867" t="s">
        <v>1022</v>
      </c>
      <c r="D25867" t="s">
        <v>964</v>
      </c>
      <c r="E25867" t="s">
        <v>1014</v>
      </c>
      <c r="F25867" s="86">
        <v>56535.636978012597</v>
      </c>
    </row>
    <row r="25868" spans="1:6">
      <c r="A25868">
        <v>2043</v>
      </c>
      <c r="B25868" t="s">
        <v>1069</v>
      </c>
      <c r="C25868" t="s">
        <v>1022</v>
      </c>
      <c r="D25868" t="s">
        <v>964</v>
      </c>
      <c r="E25868" t="s">
        <v>1014</v>
      </c>
      <c r="F25868" s="86">
        <v>56912.5790514572</v>
      </c>
    </row>
    <row r="25869" spans="1:6">
      <c r="A25869">
        <v>2044</v>
      </c>
      <c r="B25869" t="s">
        <v>1069</v>
      </c>
      <c r="C25869" t="s">
        <v>1022</v>
      </c>
      <c r="D25869" t="s">
        <v>964</v>
      </c>
      <c r="E25869" t="s">
        <v>1014</v>
      </c>
      <c r="F25869" s="86">
        <v>57295.415743619698</v>
      </c>
    </row>
    <row r="25870" spans="1:6">
      <c r="A25870">
        <v>2045</v>
      </c>
      <c r="B25870" t="s">
        <v>1069</v>
      </c>
      <c r="C25870" t="s">
        <v>1022</v>
      </c>
      <c r="D25870" t="s">
        <v>964</v>
      </c>
      <c r="E25870" t="s">
        <v>1014</v>
      </c>
      <c r="F25870" s="86">
        <v>57684.575313003501</v>
      </c>
    </row>
    <row r="25871" spans="1:6">
      <c r="A25871">
        <v>2046</v>
      </c>
      <c r="B25871" t="s">
        <v>1069</v>
      </c>
      <c r="C25871" t="s">
        <v>1022</v>
      </c>
      <c r="D25871" t="s">
        <v>964</v>
      </c>
      <c r="E25871" t="s">
        <v>1014</v>
      </c>
      <c r="F25871" s="86">
        <v>58078.8770358404</v>
      </c>
    </row>
    <row r="25872" spans="1:6">
      <c r="A25872">
        <v>2047</v>
      </c>
      <c r="B25872" t="s">
        <v>1069</v>
      </c>
      <c r="C25872" t="s">
        <v>1022</v>
      </c>
      <c r="D25872" t="s">
        <v>964</v>
      </c>
      <c r="E25872" t="s">
        <v>1014</v>
      </c>
      <c r="F25872" s="86">
        <v>58478.093759808602</v>
      </c>
    </row>
    <row r="25873" spans="1:6">
      <c r="A25873">
        <v>2048</v>
      </c>
      <c r="B25873" t="s">
        <v>1069</v>
      </c>
      <c r="C25873" t="s">
        <v>1022</v>
      </c>
      <c r="D25873" t="s">
        <v>964</v>
      </c>
      <c r="E25873" t="s">
        <v>1014</v>
      </c>
      <c r="F25873" s="86">
        <v>58880.522971232298</v>
      </c>
    </row>
    <row r="25874" spans="1:6">
      <c r="A25874">
        <v>2049</v>
      </c>
      <c r="B25874" t="s">
        <v>1069</v>
      </c>
      <c r="C25874" t="s">
        <v>1022</v>
      </c>
      <c r="D25874" t="s">
        <v>964</v>
      </c>
      <c r="E25874" t="s">
        <v>1014</v>
      </c>
      <c r="F25874" s="86">
        <v>59287.1055888829</v>
      </c>
    </row>
    <row r="25875" spans="1:6">
      <c r="A25875">
        <v>2050</v>
      </c>
      <c r="B25875" t="s">
        <v>1069</v>
      </c>
      <c r="C25875" t="s">
        <v>1022</v>
      </c>
      <c r="D25875" t="s">
        <v>964</v>
      </c>
      <c r="E25875" t="s">
        <v>1014</v>
      </c>
      <c r="F25875" s="86">
        <v>59699.216492876003</v>
      </c>
    </row>
    <row r="25876" spans="1:6">
      <c r="A25876">
        <v>2017</v>
      </c>
      <c r="B25876" t="s">
        <v>1070</v>
      </c>
      <c r="C25876" t="s">
        <v>1022</v>
      </c>
      <c r="D25876" t="s">
        <v>964</v>
      </c>
      <c r="E25876" t="s">
        <v>1014</v>
      </c>
      <c r="F25876" s="86">
        <v>27880.326614158799</v>
      </c>
    </row>
    <row r="25877" spans="1:6">
      <c r="A25877">
        <v>2018</v>
      </c>
      <c r="B25877" t="s">
        <v>1070</v>
      </c>
      <c r="C25877" t="s">
        <v>1022</v>
      </c>
      <c r="D25877" t="s">
        <v>964</v>
      </c>
      <c r="E25877" t="s">
        <v>1014</v>
      </c>
      <c r="F25877" s="86">
        <v>26989.182217977399</v>
      </c>
    </row>
    <row r="25878" spans="1:6">
      <c r="A25878">
        <v>2019</v>
      </c>
      <c r="B25878" t="s">
        <v>1070</v>
      </c>
      <c r="C25878" t="s">
        <v>1022</v>
      </c>
      <c r="D25878" t="s">
        <v>964</v>
      </c>
      <c r="E25878" t="s">
        <v>1014</v>
      </c>
      <c r="F25878" s="86">
        <v>26080.7264857179</v>
      </c>
    </row>
    <row r="25879" spans="1:6">
      <c r="A25879">
        <v>2020</v>
      </c>
      <c r="B25879" t="s">
        <v>1070</v>
      </c>
      <c r="C25879" t="s">
        <v>1022</v>
      </c>
      <c r="D25879" t="s">
        <v>964</v>
      </c>
      <c r="E25879" t="s">
        <v>1014</v>
      </c>
      <c r="F25879" s="86">
        <v>25138.519177355502</v>
      </c>
    </row>
    <row r="25880" spans="1:6">
      <c r="A25880">
        <v>2021</v>
      </c>
      <c r="B25880" t="s">
        <v>1070</v>
      </c>
      <c r="C25880" t="s">
        <v>1022</v>
      </c>
      <c r="D25880" t="s">
        <v>964</v>
      </c>
      <c r="E25880" t="s">
        <v>1014</v>
      </c>
      <c r="F25880" s="86">
        <v>24216.737440671001</v>
      </c>
    </row>
    <row r="25881" spans="1:6">
      <c r="A25881">
        <v>2022</v>
      </c>
      <c r="B25881" t="s">
        <v>1070</v>
      </c>
      <c r="C25881" t="s">
        <v>1022</v>
      </c>
      <c r="D25881" t="s">
        <v>964</v>
      </c>
      <c r="E25881" t="s">
        <v>1014</v>
      </c>
      <c r="F25881" s="86">
        <v>23313.801143722099</v>
      </c>
    </row>
    <row r="25882" spans="1:6">
      <c r="A25882">
        <v>2023</v>
      </c>
      <c r="B25882" t="s">
        <v>1070</v>
      </c>
      <c r="C25882" t="s">
        <v>1022</v>
      </c>
      <c r="D25882" t="s">
        <v>964</v>
      </c>
      <c r="E25882" t="s">
        <v>1014</v>
      </c>
      <c r="F25882" s="86">
        <v>22447.397043740199</v>
      </c>
    </row>
    <row r="25883" spans="1:6">
      <c r="A25883">
        <v>2024</v>
      </c>
      <c r="B25883" t="s">
        <v>1070</v>
      </c>
      <c r="C25883" t="s">
        <v>1022</v>
      </c>
      <c r="D25883" t="s">
        <v>964</v>
      </c>
      <c r="E25883" t="s">
        <v>1014</v>
      </c>
      <c r="F25883" s="86">
        <v>21640.9735886419</v>
      </c>
    </row>
    <row r="25884" spans="1:6">
      <c r="A25884">
        <v>2025</v>
      </c>
      <c r="B25884" t="s">
        <v>1070</v>
      </c>
      <c r="C25884" t="s">
        <v>1022</v>
      </c>
      <c r="D25884" t="s">
        <v>964</v>
      </c>
      <c r="E25884" t="s">
        <v>1014</v>
      </c>
      <c r="F25884" s="86">
        <v>20922.371215786901</v>
      </c>
    </row>
    <row r="25885" spans="1:6">
      <c r="A25885">
        <v>2026</v>
      </c>
      <c r="B25885" t="s">
        <v>1070</v>
      </c>
      <c r="C25885" t="s">
        <v>1022</v>
      </c>
      <c r="D25885" t="s">
        <v>964</v>
      </c>
      <c r="E25885" t="s">
        <v>1014</v>
      </c>
      <c r="F25885" s="86">
        <v>20320.814686358401</v>
      </c>
    </row>
    <row r="25886" spans="1:6">
      <c r="A25886">
        <v>2027</v>
      </c>
      <c r="B25886" t="s">
        <v>1070</v>
      </c>
      <c r="C25886" t="s">
        <v>1022</v>
      </c>
      <c r="D25886" t="s">
        <v>964</v>
      </c>
      <c r="E25886" t="s">
        <v>1014</v>
      </c>
      <c r="F25886" s="86">
        <v>19849.168432274</v>
      </c>
    </row>
    <row r="25887" spans="1:6">
      <c r="A25887">
        <v>2028</v>
      </c>
      <c r="B25887" t="s">
        <v>1070</v>
      </c>
      <c r="C25887" t="s">
        <v>1022</v>
      </c>
      <c r="D25887" t="s">
        <v>964</v>
      </c>
      <c r="E25887" t="s">
        <v>1014</v>
      </c>
      <c r="F25887" s="86">
        <v>19506.802513745701</v>
      </c>
    </row>
    <row r="25888" spans="1:6">
      <c r="A25888">
        <v>2029</v>
      </c>
      <c r="B25888" t="s">
        <v>1070</v>
      </c>
      <c r="C25888" t="s">
        <v>1022</v>
      </c>
      <c r="D25888" t="s">
        <v>964</v>
      </c>
      <c r="E25888" t="s">
        <v>1014</v>
      </c>
      <c r="F25888" s="86">
        <v>19282.065523269801</v>
      </c>
    </row>
    <row r="25889" spans="1:6">
      <c r="A25889">
        <v>2030</v>
      </c>
      <c r="B25889" t="s">
        <v>1070</v>
      </c>
      <c r="C25889" t="s">
        <v>1022</v>
      </c>
      <c r="D25889" t="s">
        <v>964</v>
      </c>
      <c r="E25889" t="s">
        <v>1014</v>
      </c>
      <c r="F25889" s="86">
        <v>19164.1340246043</v>
      </c>
    </row>
    <row r="25890" spans="1:6">
      <c r="A25890">
        <v>2031</v>
      </c>
      <c r="B25890" t="s">
        <v>1070</v>
      </c>
      <c r="C25890" t="s">
        <v>1022</v>
      </c>
      <c r="D25890" t="s">
        <v>964</v>
      </c>
      <c r="E25890" t="s">
        <v>1014</v>
      </c>
      <c r="F25890" s="86">
        <v>19133.374975900999</v>
      </c>
    </row>
    <row r="25891" spans="1:6">
      <c r="A25891">
        <v>2032</v>
      </c>
      <c r="B25891" t="s">
        <v>1070</v>
      </c>
      <c r="C25891" t="s">
        <v>1022</v>
      </c>
      <c r="D25891" t="s">
        <v>964</v>
      </c>
      <c r="E25891" t="s">
        <v>1014</v>
      </c>
      <c r="F25891" s="86">
        <v>19163.474997608399</v>
      </c>
    </row>
    <row r="25892" spans="1:6">
      <c r="A25892">
        <v>2033</v>
      </c>
      <c r="B25892" t="s">
        <v>1070</v>
      </c>
      <c r="C25892" t="s">
        <v>1022</v>
      </c>
      <c r="D25892" t="s">
        <v>964</v>
      </c>
      <c r="E25892" t="s">
        <v>1014</v>
      </c>
      <c r="F25892" s="86">
        <v>19233.301046033401</v>
      </c>
    </row>
    <row r="25893" spans="1:6">
      <c r="A25893">
        <v>2034</v>
      </c>
      <c r="B25893" t="s">
        <v>1070</v>
      </c>
      <c r="C25893" t="s">
        <v>1022</v>
      </c>
      <c r="D25893" t="s">
        <v>964</v>
      </c>
      <c r="E25893" t="s">
        <v>1014</v>
      </c>
      <c r="F25893" s="86">
        <v>19333.206622550999</v>
      </c>
    </row>
    <row r="25894" spans="1:6">
      <c r="A25894">
        <v>2035</v>
      </c>
      <c r="B25894" t="s">
        <v>1070</v>
      </c>
      <c r="C25894" t="s">
        <v>1022</v>
      </c>
      <c r="D25894" t="s">
        <v>964</v>
      </c>
      <c r="E25894" t="s">
        <v>1014</v>
      </c>
      <c r="F25894" s="86">
        <v>19452.848304950599</v>
      </c>
    </row>
    <row r="25895" spans="1:6">
      <c r="A25895">
        <v>2036</v>
      </c>
      <c r="B25895" t="s">
        <v>1070</v>
      </c>
      <c r="C25895" t="s">
        <v>1022</v>
      </c>
      <c r="D25895" t="s">
        <v>964</v>
      </c>
      <c r="E25895" t="s">
        <v>1014</v>
      </c>
      <c r="F25895" s="86">
        <v>19583.634651975099</v>
      </c>
    </row>
    <row r="25896" spans="1:6">
      <c r="A25896">
        <v>2037</v>
      </c>
      <c r="B25896" t="s">
        <v>1070</v>
      </c>
      <c r="C25896" t="s">
        <v>1022</v>
      </c>
      <c r="D25896" t="s">
        <v>964</v>
      </c>
      <c r="E25896" t="s">
        <v>1014</v>
      </c>
      <c r="F25896" s="86">
        <v>19718.175986644899</v>
      </c>
    </row>
    <row r="25897" spans="1:6">
      <c r="A25897">
        <v>2038</v>
      </c>
      <c r="B25897" t="s">
        <v>1070</v>
      </c>
      <c r="C25897" t="s">
        <v>1022</v>
      </c>
      <c r="D25897" t="s">
        <v>964</v>
      </c>
      <c r="E25897" t="s">
        <v>1014</v>
      </c>
      <c r="F25897" s="86">
        <v>19854.6805467548</v>
      </c>
    </row>
    <row r="25898" spans="1:6">
      <c r="A25898">
        <v>2039</v>
      </c>
      <c r="B25898" t="s">
        <v>1070</v>
      </c>
      <c r="C25898" t="s">
        <v>1022</v>
      </c>
      <c r="D25898" t="s">
        <v>964</v>
      </c>
      <c r="E25898" t="s">
        <v>1014</v>
      </c>
      <c r="F25898" s="86">
        <v>19991.5661484712</v>
      </c>
    </row>
    <row r="25899" spans="1:6">
      <c r="A25899">
        <v>2040</v>
      </c>
      <c r="B25899" t="s">
        <v>1070</v>
      </c>
      <c r="C25899" t="s">
        <v>1022</v>
      </c>
      <c r="D25899" t="s">
        <v>964</v>
      </c>
      <c r="E25899" t="s">
        <v>1014</v>
      </c>
      <c r="F25899" s="86">
        <v>20128.001479762101</v>
      </c>
    </row>
    <row r="25900" spans="1:6">
      <c r="A25900">
        <v>2041</v>
      </c>
      <c r="B25900" t="s">
        <v>1070</v>
      </c>
      <c r="C25900" t="s">
        <v>1022</v>
      </c>
      <c r="D25900" t="s">
        <v>964</v>
      </c>
      <c r="E25900" t="s">
        <v>1014</v>
      </c>
      <c r="F25900" s="86">
        <v>20220.058025715502</v>
      </c>
    </row>
    <row r="25901" spans="1:6">
      <c r="A25901">
        <v>2042</v>
      </c>
      <c r="B25901" t="s">
        <v>1070</v>
      </c>
      <c r="C25901" t="s">
        <v>1022</v>
      </c>
      <c r="D25901" t="s">
        <v>964</v>
      </c>
      <c r="E25901" t="s">
        <v>1014</v>
      </c>
      <c r="F25901" s="86">
        <v>20312.087622562402</v>
      </c>
    </row>
    <row r="25902" spans="1:6">
      <c r="A25902">
        <v>2043</v>
      </c>
      <c r="B25902" t="s">
        <v>1070</v>
      </c>
      <c r="C25902" t="s">
        <v>1022</v>
      </c>
      <c r="D25902" t="s">
        <v>964</v>
      </c>
      <c r="E25902" t="s">
        <v>1014</v>
      </c>
      <c r="F25902" s="86">
        <v>20404.501935601402</v>
      </c>
    </row>
    <row r="25903" spans="1:6">
      <c r="A25903">
        <v>2044</v>
      </c>
      <c r="B25903" t="s">
        <v>1070</v>
      </c>
      <c r="C25903" t="s">
        <v>1022</v>
      </c>
      <c r="D25903" t="s">
        <v>964</v>
      </c>
      <c r="E25903" t="s">
        <v>1014</v>
      </c>
      <c r="F25903" s="86">
        <v>20497.358862589201</v>
      </c>
    </row>
    <row r="25904" spans="1:6">
      <c r="A25904">
        <v>2045</v>
      </c>
      <c r="B25904" t="s">
        <v>1070</v>
      </c>
      <c r="C25904" t="s">
        <v>1022</v>
      </c>
      <c r="D25904" t="s">
        <v>964</v>
      </c>
      <c r="E25904" t="s">
        <v>1014</v>
      </c>
      <c r="F25904" s="86">
        <v>20591.3506306329</v>
      </c>
    </row>
    <row r="25905" spans="1:6">
      <c r="A25905">
        <v>2046</v>
      </c>
      <c r="B25905" t="s">
        <v>1070</v>
      </c>
      <c r="C25905" t="s">
        <v>1022</v>
      </c>
      <c r="D25905" t="s">
        <v>964</v>
      </c>
      <c r="E25905" t="s">
        <v>1014</v>
      </c>
      <c r="F25905" s="86">
        <v>20685.754210360701</v>
      </c>
    </row>
    <row r="25906" spans="1:6">
      <c r="A25906">
        <v>2047</v>
      </c>
      <c r="B25906" t="s">
        <v>1070</v>
      </c>
      <c r="C25906" t="s">
        <v>1022</v>
      </c>
      <c r="D25906" t="s">
        <v>964</v>
      </c>
      <c r="E25906" t="s">
        <v>1014</v>
      </c>
      <c r="F25906" s="86">
        <v>20781.516475804099</v>
      </c>
    </row>
    <row r="25907" spans="1:6">
      <c r="A25907">
        <v>2048</v>
      </c>
      <c r="B25907" t="s">
        <v>1070</v>
      </c>
      <c r="C25907" t="s">
        <v>1022</v>
      </c>
      <c r="D25907" t="s">
        <v>964</v>
      </c>
      <c r="E25907" t="s">
        <v>1014</v>
      </c>
      <c r="F25907" s="86">
        <v>20878.183584570899</v>
      </c>
    </row>
    <row r="25908" spans="1:6">
      <c r="A25908">
        <v>2049</v>
      </c>
      <c r="B25908" t="s">
        <v>1070</v>
      </c>
      <c r="C25908" t="s">
        <v>1022</v>
      </c>
      <c r="D25908" t="s">
        <v>964</v>
      </c>
      <c r="E25908" t="s">
        <v>1014</v>
      </c>
      <c r="F25908" s="86">
        <v>20975.314919254499</v>
      </c>
    </row>
    <row r="25909" spans="1:6">
      <c r="A25909">
        <v>2050</v>
      </c>
      <c r="B25909" t="s">
        <v>1070</v>
      </c>
      <c r="C25909" t="s">
        <v>1022</v>
      </c>
      <c r="D25909" t="s">
        <v>964</v>
      </c>
      <c r="E25909" t="s">
        <v>1014</v>
      </c>
      <c r="F25909" s="86">
        <v>21073.293917367901</v>
      </c>
    </row>
    <row r="25910" spans="1:6">
      <c r="A25910">
        <v>2017</v>
      </c>
      <c r="B25910" t="s">
        <v>1071</v>
      </c>
      <c r="C25910" t="s">
        <v>1022</v>
      </c>
      <c r="D25910" t="s">
        <v>964</v>
      </c>
      <c r="E25910" t="s">
        <v>1014</v>
      </c>
      <c r="F25910" s="86">
        <v>17582.358007273499</v>
      </c>
    </row>
    <row r="25911" spans="1:6">
      <c r="A25911">
        <v>2018</v>
      </c>
      <c r="B25911" t="s">
        <v>1071</v>
      </c>
      <c r="C25911" t="s">
        <v>1022</v>
      </c>
      <c r="D25911" t="s">
        <v>964</v>
      </c>
      <c r="E25911" t="s">
        <v>1014</v>
      </c>
      <c r="F25911" s="86">
        <v>16460.535254635299</v>
      </c>
    </row>
    <row r="25912" spans="1:6">
      <c r="A25912">
        <v>2019</v>
      </c>
      <c r="B25912" t="s">
        <v>1071</v>
      </c>
      <c r="C25912" t="s">
        <v>1022</v>
      </c>
      <c r="D25912" t="s">
        <v>964</v>
      </c>
      <c r="E25912" t="s">
        <v>1014</v>
      </c>
      <c r="F25912" s="86">
        <v>15497.7237361441</v>
      </c>
    </row>
    <row r="25913" spans="1:6">
      <c r="A25913">
        <v>2020</v>
      </c>
      <c r="B25913" t="s">
        <v>1071</v>
      </c>
      <c r="C25913" t="s">
        <v>1022</v>
      </c>
      <c r="D25913" t="s">
        <v>964</v>
      </c>
      <c r="E25913" t="s">
        <v>1014</v>
      </c>
      <c r="F25913" s="86">
        <v>14688.9033028709</v>
      </c>
    </row>
    <row r="25914" spans="1:6">
      <c r="A25914">
        <v>2021</v>
      </c>
      <c r="B25914" t="s">
        <v>1071</v>
      </c>
      <c r="C25914" t="s">
        <v>1022</v>
      </c>
      <c r="D25914" t="s">
        <v>964</v>
      </c>
      <c r="E25914" t="s">
        <v>1014</v>
      </c>
      <c r="F25914" s="86">
        <v>14060.849383180601</v>
      </c>
    </row>
    <row r="25915" spans="1:6">
      <c r="A25915">
        <v>2022</v>
      </c>
      <c r="B25915" t="s">
        <v>1071</v>
      </c>
      <c r="C25915" t="s">
        <v>1022</v>
      </c>
      <c r="D25915" t="s">
        <v>964</v>
      </c>
      <c r="E25915" t="s">
        <v>1014</v>
      </c>
      <c r="F25915" s="86">
        <v>13591.310904222501</v>
      </c>
    </row>
    <row r="25916" spans="1:6">
      <c r="A25916">
        <v>2023</v>
      </c>
      <c r="B25916" t="s">
        <v>1071</v>
      </c>
      <c r="C25916" t="s">
        <v>1022</v>
      </c>
      <c r="D25916" t="s">
        <v>964</v>
      </c>
      <c r="E25916" t="s">
        <v>1014</v>
      </c>
      <c r="F25916" s="86">
        <v>13258.715446325299</v>
      </c>
    </row>
    <row r="25917" spans="1:6">
      <c r="A25917">
        <v>2024</v>
      </c>
      <c r="B25917" t="s">
        <v>1071</v>
      </c>
      <c r="C25917" t="s">
        <v>1022</v>
      </c>
      <c r="D25917" t="s">
        <v>964</v>
      </c>
      <c r="E25917" t="s">
        <v>1014</v>
      </c>
      <c r="F25917" s="86">
        <v>13038.647844962999</v>
      </c>
    </row>
    <row r="25918" spans="1:6">
      <c r="A25918">
        <v>2025</v>
      </c>
      <c r="B25918" t="s">
        <v>1071</v>
      </c>
      <c r="C25918" t="s">
        <v>1022</v>
      </c>
      <c r="D25918" t="s">
        <v>964</v>
      </c>
      <c r="E25918" t="s">
        <v>1014</v>
      </c>
      <c r="F25918" s="86">
        <v>12908.362058487601</v>
      </c>
    </row>
    <row r="25919" spans="1:6">
      <c r="A25919">
        <v>2026</v>
      </c>
      <c r="B25919" t="s">
        <v>1071</v>
      </c>
      <c r="C25919" t="s">
        <v>1022</v>
      </c>
      <c r="D25919" t="s">
        <v>964</v>
      </c>
      <c r="E25919" t="s">
        <v>1014</v>
      </c>
      <c r="F25919" s="86">
        <v>12850.008341380701</v>
      </c>
    </row>
    <row r="25920" spans="1:6">
      <c r="A25920">
        <v>2027</v>
      </c>
      <c r="B25920" t="s">
        <v>1071</v>
      </c>
      <c r="C25920" t="s">
        <v>1022</v>
      </c>
      <c r="D25920" t="s">
        <v>964</v>
      </c>
      <c r="E25920" t="s">
        <v>1014</v>
      </c>
      <c r="F25920" s="86">
        <v>12843.847934487299</v>
      </c>
    </row>
    <row r="25921" spans="1:6">
      <c r="A25921">
        <v>2028</v>
      </c>
      <c r="B25921" t="s">
        <v>1071</v>
      </c>
      <c r="C25921" t="s">
        <v>1022</v>
      </c>
      <c r="D25921" t="s">
        <v>964</v>
      </c>
      <c r="E25921" t="s">
        <v>1014</v>
      </c>
      <c r="F25921" s="86">
        <v>12872.3185534531</v>
      </c>
    </row>
    <row r="25922" spans="1:6">
      <c r="A25922">
        <v>2029</v>
      </c>
      <c r="B25922" t="s">
        <v>1071</v>
      </c>
      <c r="C25922" t="s">
        <v>1022</v>
      </c>
      <c r="D25922" t="s">
        <v>964</v>
      </c>
      <c r="E25922" t="s">
        <v>1014</v>
      </c>
      <c r="F25922" s="86">
        <v>12921.99984902</v>
      </c>
    </row>
    <row r="25923" spans="1:6">
      <c r="A25923">
        <v>2030</v>
      </c>
      <c r="B25923" t="s">
        <v>1071</v>
      </c>
      <c r="C25923" t="s">
        <v>1022</v>
      </c>
      <c r="D25923" t="s">
        <v>964</v>
      </c>
      <c r="E25923" t="s">
        <v>1014</v>
      </c>
      <c r="F25923" s="86">
        <v>12988.548806987999</v>
      </c>
    </row>
    <row r="25924" spans="1:6">
      <c r="A25924">
        <v>2031</v>
      </c>
      <c r="B25924" t="s">
        <v>1071</v>
      </c>
      <c r="C25924" t="s">
        <v>1022</v>
      </c>
      <c r="D25924" t="s">
        <v>964</v>
      </c>
      <c r="E25924" t="s">
        <v>1014</v>
      </c>
      <c r="F25924" s="86">
        <v>13066.6666733453</v>
      </c>
    </row>
    <row r="25925" spans="1:6">
      <c r="A25925">
        <v>2032</v>
      </c>
      <c r="B25925" t="s">
        <v>1071</v>
      </c>
      <c r="C25925" t="s">
        <v>1022</v>
      </c>
      <c r="D25925" t="s">
        <v>964</v>
      </c>
      <c r="E25925" t="s">
        <v>1014</v>
      </c>
      <c r="F25925" s="86">
        <v>13149.331657458701</v>
      </c>
    </row>
    <row r="25926" spans="1:6">
      <c r="A25926">
        <v>2033</v>
      </c>
      <c r="B25926" t="s">
        <v>1071</v>
      </c>
      <c r="C25926" t="s">
        <v>1022</v>
      </c>
      <c r="D25926" t="s">
        <v>964</v>
      </c>
      <c r="E25926" t="s">
        <v>1014</v>
      </c>
      <c r="F25926" s="86">
        <v>13234.5501454614</v>
      </c>
    </row>
    <row r="25927" spans="1:6">
      <c r="A25927">
        <v>2034</v>
      </c>
      <c r="B25927" t="s">
        <v>1071</v>
      </c>
      <c r="C25927" t="s">
        <v>1022</v>
      </c>
      <c r="D25927" t="s">
        <v>964</v>
      </c>
      <c r="E25927" t="s">
        <v>1014</v>
      </c>
      <c r="F25927" s="86">
        <v>13326.0700521937</v>
      </c>
    </row>
    <row r="25928" spans="1:6">
      <c r="A25928">
        <v>2035</v>
      </c>
      <c r="B25928" t="s">
        <v>1071</v>
      </c>
      <c r="C25928" t="s">
        <v>1022</v>
      </c>
      <c r="D25928" t="s">
        <v>964</v>
      </c>
      <c r="E25928" t="s">
        <v>1014</v>
      </c>
      <c r="F25928" s="86">
        <v>13423.9516121579</v>
      </c>
    </row>
    <row r="25929" spans="1:6">
      <c r="A25929">
        <v>2036</v>
      </c>
      <c r="B25929" t="s">
        <v>1071</v>
      </c>
      <c r="C25929" t="s">
        <v>1022</v>
      </c>
      <c r="D25929" t="s">
        <v>964</v>
      </c>
      <c r="E25929" t="s">
        <v>1014</v>
      </c>
      <c r="F25929" s="86">
        <v>13526.623571714401</v>
      </c>
    </row>
    <row r="25930" spans="1:6">
      <c r="A25930">
        <v>2037</v>
      </c>
      <c r="B25930" t="s">
        <v>1071</v>
      </c>
      <c r="C25930" t="s">
        <v>1022</v>
      </c>
      <c r="D25930" t="s">
        <v>964</v>
      </c>
      <c r="E25930" t="s">
        <v>1014</v>
      </c>
      <c r="F25930" s="86">
        <v>13630.705373966501</v>
      </c>
    </row>
    <row r="25931" spans="1:6">
      <c r="A25931">
        <v>2038</v>
      </c>
      <c r="B25931" t="s">
        <v>1071</v>
      </c>
      <c r="C25931" t="s">
        <v>1022</v>
      </c>
      <c r="D25931" t="s">
        <v>964</v>
      </c>
      <c r="E25931" t="s">
        <v>1014</v>
      </c>
      <c r="F25931" s="86">
        <v>13735.7216690309</v>
      </c>
    </row>
    <row r="25932" spans="1:6">
      <c r="A25932">
        <v>2039</v>
      </c>
      <c r="B25932" t="s">
        <v>1071</v>
      </c>
      <c r="C25932" t="s">
        <v>1022</v>
      </c>
      <c r="D25932" t="s">
        <v>964</v>
      </c>
      <c r="E25932" t="s">
        <v>1014</v>
      </c>
      <c r="F25932" s="86">
        <v>13840.420447479401</v>
      </c>
    </row>
    <row r="25933" spans="1:6">
      <c r="A25933">
        <v>2040</v>
      </c>
      <c r="B25933" t="s">
        <v>1071</v>
      </c>
      <c r="C25933" t="s">
        <v>1022</v>
      </c>
      <c r="D25933" t="s">
        <v>964</v>
      </c>
      <c r="E25933" t="s">
        <v>1014</v>
      </c>
      <c r="F25933" s="86">
        <v>13944.410424141901</v>
      </c>
    </row>
    <row r="25934" spans="1:6">
      <c r="A25934">
        <v>2041</v>
      </c>
      <c r="B25934" t="s">
        <v>1071</v>
      </c>
      <c r="C25934" t="s">
        <v>1022</v>
      </c>
      <c r="D25934" t="s">
        <v>964</v>
      </c>
      <c r="E25934" t="s">
        <v>1014</v>
      </c>
      <c r="F25934" s="86">
        <v>14037.3242201593</v>
      </c>
    </row>
    <row r="25935" spans="1:6">
      <c r="A25935">
        <v>2042</v>
      </c>
      <c r="B25935" t="s">
        <v>1071</v>
      </c>
      <c r="C25935" t="s">
        <v>1022</v>
      </c>
      <c r="D25935" t="s">
        <v>964</v>
      </c>
      <c r="E25935" t="s">
        <v>1014</v>
      </c>
      <c r="F25935" s="86">
        <v>14130.514580728801</v>
      </c>
    </row>
    <row r="25936" spans="1:6">
      <c r="A25936">
        <v>2043</v>
      </c>
      <c r="B25936" t="s">
        <v>1071</v>
      </c>
      <c r="C25936" t="s">
        <v>1022</v>
      </c>
      <c r="D25936" t="s">
        <v>964</v>
      </c>
      <c r="E25936" t="s">
        <v>1014</v>
      </c>
      <c r="F25936" s="86">
        <v>14224.727465726901</v>
      </c>
    </row>
    <row r="25937" spans="1:6">
      <c r="A25937">
        <v>2044</v>
      </c>
      <c r="B25937" t="s">
        <v>1071</v>
      </c>
      <c r="C25937" t="s">
        <v>1022</v>
      </c>
      <c r="D25937" t="s">
        <v>964</v>
      </c>
      <c r="E25937" t="s">
        <v>1014</v>
      </c>
      <c r="F25937" s="86">
        <v>14320.413651463899</v>
      </c>
    </row>
    <row r="25938" spans="1:6">
      <c r="A25938">
        <v>2045</v>
      </c>
      <c r="B25938" t="s">
        <v>1071</v>
      </c>
      <c r="C25938" t="s">
        <v>1022</v>
      </c>
      <c r="D25938" t="s">
        <v>964</v>
      </c>
      <c r="E25938" t="s">
        <v>1014</v>
      </c>
      <c r="F25938" s="86">
        <v>14417.6801768512</v>
      </c>
    </row>
    <row r="25939" spans="1:6">
      <c r="A25939">
        <v>2046</v>
      </c>
      <c r="B25939" t="s">
        <v>1071</v>
      </c>
      <c r="C25939" t="s">
        <v>1022</v>
      </c>
      <c r="D25939" t="s">
        <v>964</v>
      </c>
      <c r="E25939" t="s">
        <v>1014</v>
      </c>
      <c r="F25939" s="86">
        <v>14516.2319318428</v>
      </c>
    </row>
    <row r="25940" spans="1:6">
      <c r="A25940">
        <v>2047</v>
      </c>
      <c r="B25940" t="s">
        <v>1071</v>
      </c>
      <c r="C25940" t="s">
        <v>1022</v>
      </c>
      <c r="D25940" t="s">
        <v>964</v>
      </c>
      <c r="E25940" t="s">
        <v>1014</v>
      </c>
      <c r="F25940" s="86">
        <v>14616.0121419977</v>
      </c>
    </row>
    <row r="25941" spans="1:6">
      <c r="A25941">
        <v>2048</v>
      </c>
      <c r="B25941" t="s">
        <v>1071</v>
      </c>
      <c r="C25941" t="s">
        <v>1022</v>
      </c>
      <c r="D25941" t="s">
        <v>964</v>
      </c>
      <c r="E25941" t="s">
        <v>1014</v>
      </c>
      <c r="F25941" s="86">
        <v>14716.5952811236</v>
      </c>
    </row>
    <row r="25942" spans="1:6">
      <c r="A25942">
        <v>2049</v>
      </c>
      <c r="B25942" t="s">
        <v>1071</v>
      </c>
      <c r="C25942" t="s">
        <v>1022</v>
      </c>
      <c r="D25942" t="s">
        <v>964</v>
      </c>
      <c r="E25942" t="s">
        <v>1014</v>
      </c>
      <c r="F25942" s="86">
        <v>14818.2165224164</v>
      </c>
    </row>
    <row r="25943" spans="1:6">
      <c r="A25943">
        <v>2050</v>
      </c>
      <c r="B25943" t="s">
        <v>1071</v>
      </c>
      <c r="C25943" t="s">
        <v>1022</v>
      </c>
      <c r="D25943" t="s">
        <v>964</v>
      </c>
      <c r="E25943" t="s">
        <v>1014</v>
      </c>
      <c r="F25943" s="86">
        <v>14921.2195033506</v>
      </c>
    </row>
    <row r="25944" spans="1:6">
      <c r="A25944">
        <v>2017</v>
      </c>
      <c r="B25944" t="s">
        <v>1072</v>
      </c>
      <c r="C25944" t="s">
        <v>1022</v>
      </c>
      <c r="D25944" t="s">
        <v>964</v>
      </c>
      <c r="E25944" t="s">
        <v>1014</v>
      </c>
      <c r="F25944" s="86">
        <v>2515.8184603454702</v>
      </c>
    </row>
    <row r="25945" spans="1:6">
      <c r="A25945">
        <v>2018</v>
      </c>
      <c r="B25945" t="s">
        <v>1072</v>
      </c>
      <c r="C25945" t="s">
        <v>1022</v>
      </c>
      <c r="D25945" t="s">
        <v>964</v>
      </c>
      <c r="E25945" t="s">
        <v>1014</v>
      </c>
      <c r="F25945" s="86">
        <v>2383.1547343070201</v>
      </c>
    </row>
    <row r="25946" spans="1:6">
      <c r="A25946">
        <v>2019</v>
      </c>
      <c r="B25946" t="s">
        <v>1072</v>
      </c>
      <c r="C25946" t="s">
        <v>1022</v>
      </c>
      <c r="D25946" t="s">
        <v>964</v>
      </c>
      <c r="E25946" t="s">
        <v>1014</v>
      </c>
      <c r="F25946" s="86">
        <v>2259.4033243328799</v>
      </c>
    </row>
    <row r="25947" spans="1:6">
      <c r="A25947">
        <v>2020</v>
      </c>
      <c r="B25947" t="s">
        <v>1072</v>
      </c>
      <c r="C25947" t="s">
        <v>1022</v>
      </c>
      <c r="D25947" t="s">
        <v>964</v>
      </c>
      <c r="E25947" t="s">
        <v>1014</v>
      </c>
      <c r="F25947" s="86">
        <v>2144.8658226800899</v>
      </c>
    </row>
    <row r="25948" spans="1:6">
      <c r="A25948">
        <v>2021</v>
      </c>
      <c r="B25948" t="s">
        <v>1072</v>
      </c>
      <c r="C25948" t="s">
        <v>1022</v>
      </c>
      <c r="D25948" t="s">
        <v>964</v>
      </c>
      <c r="E25948" t="s">
        <v>1014</v>
      </c>
      <c r="F25948" s="86">
        <v>2045.1308530788201</v>
      </c>
    </row>
    <row r="25949" spans="1:6">
      <c r="A25949">
        <v>2022</v>
      </c>
      <c r="B25949" t="s">
        <v>1072</v>
      </c>
      <c r="C25949" t="s">
        <v>1022</v>
      </c>
      <c r="D25949" t="s">
        <v>964</v>
      </c>
      <c r="E25949" t="s">
        <v>1014</v>
      </c>
      <c r="F25949" s="86">
        <v>1959.6431944011999</v>
      </c>
    </row>
    <row r="25950" spans="1:6">
      <c r="A25950">
        <v>2023</v>
      </c>
      <c r="B25950" t="s">
        <v>1072</v>
      </c>
      <c r="C25950" t="s">
        <v>1022</v>
      </c>
      <c r="D25950" t="s">
        <v>964</v>
      </c>
      <c r="E25950" t="s">
        <v>1014</v>
      </c>
      <c r="F25950" s="86">
        <v>1888.2468795842301</v>
      </c>
    </row>
    <row r="25951" spans="1:6">
      <c r="A25951">
        <v>2024</v>
      </c>
      <c r="B25951" t="s">
        <v>1072</v>
      </c>
      <c r="C25951" t="s">
        <v>1022</v>
      </c>
      <c r="D25951" t="s">
        <v>964</v>
      </c>
      <c r="E25951" t="s">
        <v>1014</v>
      </c>
      <c r="F25951" s="86">
        <v>1830.3449437685699</v>
      </c>
    </row>
    <row r="25952" spans="1:6">
      <c r="A25952">
        <v>2025</v>
      </c>
      <c r="B25952" t="s">
        <v>1072</v>
      </c>
      <c r="C25952" t="s">
        <v>1022</v>
      </c>
      <c r="D25952" t="s">
        <v>964</v>
      </c>
      <c r="E25952" t="s">
        <v>1014</v>
      </c>
      <c r="F25952" s="86">
        <v>1785.1785389843401</v>
      </c>
    </row>
    <row r="25953" spans="1:6">
      <c r="A25953">
        <v>2026</v>
      </c>
      <c r="B25953" t="s">
        <v>1072</v>
      </c>
      <c r="C25953" t="s">
        <v>1022</v>
      </c>
      <c r="D25953" t="s">
        <v>964</v>
      </c>
      <c r="E25953" t="s">
        <v>1014</v>
      </c>
      <c r="F25953" s="86">
        <v>1752.0902533181099</v>
      </c>
    </row>
    <row r="25954" spans="1:6">
      <c r="A25954">
        <v>2027</v>
      </c>
      <c r="B25954" t="s">
        <v>1072</v>
      </c>
      <c r="C25954" t="s">
        <v>1022</v>
      </c>
      <c r="D25954" t="s">
        <v>964</v>
      </c>
      <c r="E25954" t="s">
        <v>1014</v>
      </c>
      <c r="F25954" s="86">
        <v>1729.4820115831001</v>
      </c>
    </row>
    <row r="25955" spans="1:6">
      <c r="A25955">
        <v>2028</v>
      </c>
      <c r="B25955" t="s">
        <v>1072</v>
      </c>
      <c r="C25955" t="s">
        <v>1022</v>
      </c>
      <c r="D25955" t="s">
        <v>964</v>
      </c>
      <c r="E25955" t="s">
        <v>1014</v>
      </c>
      <c r="F25955" s="86">
        <v>1715.35354678372</v>
      </c>
    </row>
    <row r="25956" spans="1:6">
      <c r="A25956">
        <v>2029</v>
      </c>
      <c r="B25956" t="s">
        <v>1072</v>
      </c>
      <c r="C25956" t="s">
        <v>1022</v>
      </c>
      <c r="D25956" t="s">
        <v>964</v>
      </c>
      <c r="E25956" t="s">
        <v>1014</v>
      </c>
      <c r="F25956" s="86">
        <v>1707.68516342467</v>
      </c>
    </row>
    <row r="25957" spans="1:6">
      <c r="A25957">
        <v>2030</v>
      </c>
      <c r="B25957" t="s">
        <v>1072</v>
      </c>
      <c r="C25957" t="s">
        <v>1022</v>
      </c>
      <c r="D25957" t="s">
        <v>964</v>
      </c>
      <c r="E25957" t="s">
        <v>1014</v>
      </c>
      <c r="F25957" s="86">
        <v>1705.37692916321</v>
      </c>
    </row>
    <row r="25958" spans="1:6">
      <c r="A25958">
        <v>2031</v>
      </c>
      <c r="B25958" t="s">
        <v>1072</v>
      </c>
      <c r="C25958" t="s">
        <v>1022</v>
      </c>
      <c r="D25958" t="s">
        <v>964</v>
      </c>
      <c r="E25958" t="s">
        <v>1014</v>
      </c>
      <c r="F25958" s="86">
        <v>1707.1793839335101</v>
      </c>
    </row>
    <row r="25959" spans="1:6">
      <c r="A25959">
        <v>2032</v>
      </c>
      <c r="B25959" t="s">
        <v>1072</v>
      </c>
      <c r="C25959" t="s">
        <v>1022</v>
      </c>
      <c r="D25959" t="s">
        <v>964</v>
      </c>
      <c r="E25959" t="s">
        <v>1014</v>
      </c>
      <c r="F25959" s="86">
        <v>1711.5739261768899</v>
      </c>
    </row>
    <row r="25960" spans="1:6">
      <c r="A25960">
        <v>2033</v>
      </c>
      <c r="B25960" t="s">
        <v>1072</v>
      </c>
      <c r="C25960" t="s">
        <v>1022</v>
      </c>
      <c r="D25960" t="s">
        <v>964</v>
      </c>
      <c r="E25960" t="s">
        <v>1014</v>
      </c>
      <c r="F25960" s="86">
        <v>1717.52303199418</v>
      </c>
    </row>
    <row r="25961" spans="1:6">
      <c r="A25961">
        <v>2034</v>
      </c>
      <c r="B25961" t="s">
        <v>1072</v>
      </c>
      <c r="C25961" t="s">
        <v>1022</v>
      </c>
      <c r="D25961" t="s">
        <v>964</v>
      </c>
      <c r="E25961" t="s">
        <v>1014</v>
      </c>
      <c r="F25961" s="86">
        <v>1724.8830892277199</v>
      </c>
    </row>
    <row r="25962" spans="1:6">
      <c r="A25962">
        <v>2035</v>
      </c>
      <c r="B25962" t="s">
        <v>1072</v>
      </c>
      <c r="C25962" t="s">
        <v>1022</v>
      </c>
      <c r="D25962" t="s">
        <v>964</v>
      </c>
      <c r="E25962" t="s">
        <v>1014</v>
      </c>
      <c r="F25962" s="86">
        <v>1733.2487667583</v>
      </c>
    </row>
    <row r="25963" spans="1:6">
      <c r="A25963">
        <v>2036</v>
      </c>
      <c r="B25963" t="s">
        <v>1072</v>
      </c>
      <c r="C25963" t="s">
        <v>1022</v>
      </c>
      <c r="D25963" t="s">
        <v>964</v>
      </c>
      <c r="E25963" t="s">
        <v>1014</v>
      </c>
      <c r="F25963" s="86">
        <v>1742.1702640752501</v>
      </c>
    </row>
    <row r="25964" spans="1:6">
      <c r="A25964">
        <v>2037</v>
      </c>
      <c r="B25964" t="s">
        <v>1072</v>
      </c>
      <c r="C25964" t="s">
        <v>1022</v>
      </c>
      <c r="D25964" t="s">
        <v>964</v>
      </c>
      <c r="E25964" t="s">
        <v>1014</v>
      </c>
      <c r="F25964" s="86">
        <v>1751.2214566743901</v>
      </c>
    </row>
    <row r="25965" spans="1:6">
      <c r="A25965">
        <v>2038</v>
      </c>
      <c r="B25965" t="s">
        <v>1072</v>
      </c>
      <c r="C25965" t="s">
        <v>1022</v>
      </c>
      <c r="D25965" t="s">
        <v>964</v>
      </c>
      <c r="E25965" t="s">
        <v>1014</v>
      </c>
      <c r="F25965" s="86">
        <v>1760.37573809686</v>
      </c>
    </row>
    <row r="25966" spans="1:6">
      <c r="A25966">
        <v>2039</v>
      </c>
      <c r="B25966" t="s">
        <v>1072</v>
      </c>
      <c r="C25966" t="s">
        <v>1022</v>
      </c>
      <c r="D25966" t="s">
        <v>964</v>
      </c>
      <c r="E25966" t="s">
        <v>1014</v>
      </c>
      <c r="F25966" s="86">
        <v>1769.57775318019</v>
      </c>
    </row>
    <row r="25967" spans="1:6">
      <c r="A25967">
        <v>2040</v>
      </c>
      <c r="B25967" t="s">
        <v>1072</v>
      </c>
      <c r="C25967" t="s">
        <v>1022</v>
      </c>
      <c r="D25967" t="s">
        <v>964</v>
      </c>
      <c r="E25967" t="s">
        <v>1014</v>
      </c>
      <c r="F25967" s="86">
        <v>1778.7684582234699</v>
      </c>
    </row>
    <row r="25968" spans="1:6">
      <c r="A25968">
        <v>2041</v>
      </c>
      <c r="B25968" t="s">
        <v>1072</v>
      </c>
      <c r="C25968" t="s">
        <v>1022</v>
      </c>
      <c r="D25968" t="s">
        <v>964</v>
      </c>
      <c r="E25968" t="s">
        <v>1014</v>
      </c>
      <c r="F25968" s="86">
        <v>1772.8207554425301</v>
      </c>
    </row>
    <row r="25969" spans="1:6">
      <c r="A25969">
        <v>2042</v>
      </c>
      <c r="B25969" t="s">
        <v>1072</v>
      </c>
      <c r="C25969" t="s">
        <v>1022</v>
      </c>
      <c r="D25969" t="s">
        <v>964</v>
      </c>
      <c r="E25969" t="s">
        <v>1014</v>
      </c>
      <c r="F25969" s="86">
        <v>1766.81707279836</v>
      </c>
    </row>
    <row r="25970" spans="1:6">
      <c r="A25970">
        <v>2043</v>
      </c>
      <c r="B25970" t="s">
        <v>1072</v>
      </c>
      <c r="C25970" t="s">
        <v>1022</v>
      </c>
      <c r="D25970" t="s">
        <v>964</v>
      </c>
      <c r="E25970" t="s">
        <v>1014</v>
      </c>
      <c r="F25970" s="86">
        <v>1760.80457085581</v>
      </c>
    </row>
    <row r="25971" spans="1:6">
      <c r="A25971">
        <v>2044</v>
      </c>
      <c r="B25971" t="s">
        <v>1072</v>
      </c>
      <c r="C25971" t="s">
        <v>1022</v>
      </c>
      <c r="D25971" t="s">
        <v>964</v>
      </c>
      <c r="E25971" t="s">
        <v>1014</v>
      </c>
      <c r="F25971" s="86">
        <v>1754.8227843761599</v>
      </c>
    </row>
    <row r="25972" spans="1:6">
      <c r="A25972">
        <v>2045</v>
      </c>
      <c r="B25972" t="s">
        <v>1072</v>
      </c>
      <c r="C25972" t="s">
        <v>1022</v>
      </c>
      <c r="D25972" t="s">
        <v>964</v>
      </c>
      <c r="E25972" t="s">
        <v>1014</v>
      </c>
      <c r="F25972" s="86">
        <v>1748.8967675096501</v>
      </c>
    </row>
    <row r="25973" spans="1:6">
      <c r="A25973">
        <v>2046</v>
      </c>
      <c r="B25973" t="s">
        <v>1072</v>
      </c>
      <c r="C25973" t="s">
        <v>1022</v>
      </c>
      <c r="D25973" t="s">
        <v>964</v>
      </c>
      <c r="E25973" t="s">
        <v>1014</v>
      </c>
      <c r="F25973" s="86">
        <v>1743.0239258817901</v>
      </c>
    </row>
    <row r="25974" spans="1:6">
      <c r="A25974">
        <v>2047</v>
      </c>
      <c r="B25974" t="s">
        <v>1072</v>
      </c>
      <c r="C25974" t="s">
        <v>1022</v>
      </c>
      <c r="D25974" t="s">
        <v>964</v>
      </c>
      <c r="E25974" t="s">
        <v>1014</v>
      </c>
      <c r="F25974" s="86">
        <v>1737.2228268086401</v>
      </c>
    </row>
    <row r="25975" spans="1:6">
      <c r="A25975">
        <v>2048</v>
      </c>
      <c r="B25975" t="s">
        <v>1072</v>
      </c>
      <c r="C25975" t="s">
        <v>1022</v>
      </c>
      <c r="D25975" t="s">
        <v>964</v>
      </c>
      <c r="E25975" t="s">
        <v>1014</v>
      </c>
      <c r="F25975" s="86">
        <v>1731.48533444073</v>
      </c>
    </row>
    <row r="25976" spans="1:6">
      <c r="A25976">
        <v>2049</v>
      </c>
      <c r="B25976" t="s">
        <v>1072</v>
      </c>
      <c r="C25976" t="s">
        <v>1022</v>
      </c>
      <c r="D25976" t="s">
        <v>964</v>
      </c>
      <c r="E25976" t="s">
        <v>1014</v>
      </c>
      <c r="F25976" s="86">
        <v>1725.81139877143</v>
      </c>
    </row>
    <row r="25977" spans="1:6">
      <c r="A25977">
        <v>2050</v>
      </c>
      <c r="B25977" t="s">
        <v>1072</v>
      </c>
      <c r="C25977" t="s">
        <v>1022</v>
      </c>
      <c r="D25977" t="s">
        <v>964</v>
      </c>
      <c r="E25977" t="s">
        <v>1014</v>
      </c>
      <c r="F25977" s="86">
        <v>1720.19707632572</v>
      </c>
    </row>
    <row r="25978" spans="1:6">
      <c r="A25978">
        <v>2017</v>
      </c>
      <c r="B25978" t="s">
        <v>1073</v>
      </c>
      <c r="C25978" t="s">
        <v>1022</v>
      </c>
      <c r="D25978" t="s">
        <v>964</v>
      </c>
      <c r="E25978" t="s">
        <v>1014</v>
      </c>
      <c r="F25978" s="86">
        <v>655.15250880959195</v>
      </c>
    </row>
    <row r="25979" spans="1:6">
      <c r="A25979">
        <v>2018</v>
      </c>
      <c r="B25979" t="s">
        <v>1073</v>
      </c>
      <c r="C25979" t="s">
        <v>1022</v>
      </c>
      <c r="D25979" t="s">
        <v>964</v>
      </c>
      <c r="E25979" t="s">
        <v>1014</v>
      </c>
      <c r="F25979" s="86">
        <v>670.35180707370398</v>
      </c>
    </row>
    <row r="25980" spans="1:6">
      <c r="A25980">
        <v>2019</v>
      </c>
      <c r="B25980" t="s">
        <v>1073</v>
      </c>
      <c r="C25980" t="s">
        <v>1022</v>
      </c>
      <c r="D25980" t="s">
        <v>964</v>
      </c>
      <c r="E25980" t="s">
        <v>1014</v>
      </c>
      <c r="F25980" s="86">
        <v>674.63976209439295</v>
      </c>
    </row>
    <row r="25981" spans="1:6">
      <c r="A25981">
        <v>2020</v>
      </c>
      <c r="B25981" t="s">
        <v>1073</v>
      </c>
      <c r="C25981" t="s">
        <v>1022</v>
      </c>
      <c r="D25981" t="s">
        <v>964</v>
      </c>
      <c r="E25981" t="s">
        <v>1014</v>
      </c>
      <c r="F25981" s="86">
        <v>667.44018747369898</v>
      </c>
    </row>
    <row r="25982" spans="1:6">
      <c r="A25982">
        <v>2021</v>
      </c>
      <c r="B25982" t="s">
        <v>1073</v>
      </c>
      <c r="C25982" t="s">
        <v>1022</v>
      </c>
      <c r="D25982" t="s">
        <v>964</v>
      </c>
      <c r="E25982" t="s">
        <v>1014</v>
      </c>
      <c r="F25982" s="86">
        <v>650.74741244708696</v>
      </c>
    </row>
    <row r="25983" spans="1:6">
      <c r="A25983">
        <v>2022</v>
      </c>
      <c r="B25983" t="s">
        <v>1073</v>
      </c>
      <c r="C25983" t="s">
        <v>1022</v>
      </c>
      <c r="D25983" t="s">
        <v>964</v>
      </c>
      <c r="E25983" t="s">
        <v>1014</v>
      </c>
      <c r="F25983" s="86">
        <v>625.98615465591297</v>
      </c>
    </row>
    <row r="25984" spans="1:6">
      <c r="A25984">
        <v>2023</v>
      </c>
      <c r="B25984" t="s">
        <v>1073</v>
      </c>
      <c r="C25984" t="s">
        <v>1022</v>
      </c>
      <c r="D25984" t="s">
        <v>964</v>
      </c>
      <c r="E25984" t="s">
        <v>1014</v>
      </c>
      <c r="F25984" s="86">
        <v>595.68065207449399</v>
      </c>
    </row>
    <row r="25985" spans="1:6">
      <c r="A25985">
        <v>2024</v>
      </c>
      <c r="B25985" t="s">
        <v>1073</v>
      </c>
      <c r="C25985" t="s">
        <v>1022</v>
      </c>
      <c r="D25985" t="s">
        <v>964</v>
      </c>
      <c r="E25985" t="s">
        <v>1014</v>
      </c>
      <c r="F25985" s="86">
        <v>562.76998756298099</v>
      </c>
    </row>
    <row r="25986" spans="1:6">
      <c r="A25986">
        <v>2025</v>
      </c>
      <c r="B25986" t="s">
        <v>1073</v>
      </c>
      <c r="C25986" t="s">
        <v>1022</v>
      </c>
      <c r="D25986" t="s">
        <v>964</v>
      </c>
      <c r="E25986" t="s">
        <v>1014</v>
      </c>
      <c r="F25986" s="86">
        <v>530.22746001301198</v>
      </c>
    </row>
    <row r="25987" spans="1:6">
      <c r="A25987">
        <v>2026</v>
      </c>
      <c r="B25987" t="s">
        <v>1073</v>
      </c>
      <c r="C25987" t="s">
        <v>1022</v>
      </c>
      <c r="D25987" t="s">
        <v>964</v>
      </c>
      <c r="E25987" t="s">
        <v>1014</v>
      </c>
      <c r="F25987" s="86">
        <v>500.71906814274502</v>
      </c>
    </row>
    <row r="25988" spans="1:6">
      <c r="A25988">
        <v>2027</v>
      </c>
      <c r="B25988" t="s">
        <v>1073</v>
      </c>
      <c r="C25988" t="s">
        <v>1022</v>
      </c>
      <c r="D25988" t="s">
        <v>964</v>
      </c>
      <c r="E25988" t="s">
        <v>1014</v>
      </c>
      <c r="F25988" s="86">
        <v>476.02464522327301</v>
      </c>
    </row>
    <row r="25989" spans="1:6">
      <c r="A25989">
        <v>2028</v>
      </c>
      <c r="B25989" t="s">
        <v>1073</v>
      </c>
      <c r="C25989" t="s">
        <v>1022</v>
      </c>
      <c r="D25989" t="s">
        <v>964</v>
      </c>
      <c r="E25989" t="s">
        <v>1014</v>
      </c>
      <c r="F25989" s="86">
        <v>456.98515798168398</v>
      </c>
    </row>
    <row r="25990" spans="1:6">
      <c r="A25990">
        <v>2029</v>
      </c>
      <c r="B25990" t="s">
        <v>1073</v>
      </c>
      <c r="C25990" t="s">
        <v>1022</v>
      </c>
      <c r="D25990" t="s">
        <v>964</v>
      </c>
      <c r="E25990" t="s">
        <v>1014</v>
      </c>
      <c r="F25990" s="86">
        <v>443.56433649255501</v>
      </c>
    </row>
    <row r="25991" spans="1:6">
      <c r="A25991">
        <v>2030</v>
      </c>
      <c r="B25991" t="s">
        <v>1073</v>
      </c>
      <c r="C25991" t="s">
        <v>1022</v>
      </c>
      <c r="D25991" t="s">
        <v>964</v>
      </c>
      <c r="E25991" t="s">
        <v>1014</v>
      </c>
      <c r="F25991" s="86">
        <v>435.29342168428502</v>
      </c>
    </row>
    <row r="25992" spans="1:6">
      <c r="A25992">
        <v>2031</v>
      </c>
      <c r="B25992" t="s">
        <v>1073</v>
      </c>
      <c r="C25992" t="s">
        <v>1022</v>
      </c>
      <c r="D25992" t="s">
        <v>964</v>
      </c>
      <c r="E25992" t="s">
        <v>1014</v>
      </c>
      <c r="F25992" s="86">
        <v>431.25539841958101</v>
      </c>
    </row>
    <row r="25993" spans="1:6">
      <c r="A25993">
        <v>2032</v>
      </c>
      <c r="B25993" t="s">
        <v>1073</v>
      </c>
      <c r="C25993" t="s">
        <v>1022</v>
      </c>
      <c r="D25993" t="s">
        <v>964</v>
      </c>
      <c r="E25993" t="s">
        <v>1014</v>
      </c>
      <c r="F25993" s="86">
        <v>430.28578771711699</v>
      </c>
    </row>
    <row r="25994" spans="1:6">
      <c r="A25994">
        <v>2033</v>
      </c>
      <c r="B25994" t="s">
        <v>1073</v>
      </c>
      <c r="C25994" t="s">
        <v>1022</v>
      </c>
      <c r="D25994" t="s">
        <v>964</v>
      </c>
      <c r="E25994" t="s">
        <v>1014</v>
      </c>
      <c r="F25994" s="86">
        <v>431.35044775514598</v>
      </c>
    </row>
    <row r="25995" spans="1:6">
      <c r="A25995">
        <v>2034</v>
      </c>
      <c r="B25995" t="s">
        <v>1073</v>
      </c>
      <c r="C25995" t="s">
        <v>1022</v>
      </c>
      <c r="D25995" t="s">
        <v>964</v>
      </c>
      <c r="E25995" t="s">
        <v>1014</v>
      </c>
      <c r="F25995" s="86">
        <v>433.787819304952</v>
      </c>
    </row>
    <row r="25996" spans="1:6">
      <c r="A25996">
        <v>2035</v>
      </c>
      <c r="B25996" t="s">
        <v>1073</v>
      </c>
      <c r="C25996" t="s">
        <v>1022</v>
      </c>
      <c r="D25996" t="s">
        <v>964</v>
      </c>
      <c r="E25996" t="s">
        <v>1014</v>
      </c>
      <c r="F25996" s="86">
        <v>437.07351760820598</v>
      </c>
    </row>
    <row r="25997" spans="1:6">
      <c r="A25997">
        <v>2036</v>
      </c>
      <c r="B25997" t="s">
        <v>1073</v>
      </c>
      <c r="C25997" t="s">
        <v>1022</v>
      </c>
      <c r="D25997" t="s">
        <v>964</v>
      </c>
      <c r="E25997" t="s">
        <v>1014</v>
      </c>
      <c r="F25997" s="86">
        <v>440.848383846415</v>
      </c>
    </row>
    <row r="25998" spans="1:6">
      <c r="A25998">
        <v>2037</v>
      </c>
      <c r="B25998" t="s">
        <v>1073</v>
      </c>
      <c r="C25998" t="s">
        <v>1022</v>
      </c>
      <c r="D25998" t="s">
        <v>964</v>
      </c>
      <c r="E25998" t="s">
        <v>1014</v>
      </c>
      <c r="F25998" s="86">
        <v>444.82314184876498</v>
      </c>
    </row>
    <row r="25999" spans="1:6">
      <c r="A25999">
        <v>2038</v>
      </c>
      <c r="B25999" t="s">
        <v>1073</v>
      </c>
      <c r="C25999" t="s">
        <v>1022</v>
      </c>
      <c r="D25999" t="s">
        <v>964</v>
      </c>
      <c r="E25999" t="s">
        <v>1014</v>
      </c>
      <c r="F25999" s="86">
        <v>448.88075097598397</v>
      </c>
    </row>
    <row r="26000" spans="1:6">
      <c r="A26000">
        <v>2039</v>
      </c>
      <c r="B26000" t="s">
        <v>1073</v>
      </c>
      <c r="C26000" t="s">
        <v>1022</v>
      </c>
      <c r="D26000" t="s">
        <v>964</v>
      </c>
      <c r="E26000" t="s">
        <v>1014</v>
      </c>
      <c r="F26000" s="86">
        <v>452.94519071639399</v>
      </c>
    </row>
    <row r="26001" spans="1:6">
      <c r="A26001">
        <v>2040</v>
      </c>
      <c r="B26001" t="s">
        <v>1073</v>
      </c>
      <c r="C26001" t="s">
        <v>1022</v>
      </c>
      <c r="D26001" t="s">
        <v>964</v>
      </c>
      <c r="E26001" t="s">
        <v>1014</v>
      </c>
      <c r="F26001" s="86">
        <v>456.98532781535602</v>
      </c>
    </row>
    <row r="26002" spans="1:6">
      <c r="A26002">
        <v>2041</v>
      </c>
      <c r="B26002" t="s">
        <v>1073</v>
      </c>
      <c r="C26002" t="s">
        <v>1022</v>
      </c>
      <c r="D26002" t="s">
        <v>964</v>
      </c>
      <c r="E26002" t="s">
        <v>1014</v>
      </c>
      <c r="F26002" s="86">
        <v>460.61580014317798</v>
      </c>
    </row>
    <row r="26003" spans="1:6">
      <c r="A26003">
        <v>2042</v>
      </c>
      <c r="B26003" t="s">
        <v>1073</v>
      </c>
      <c r="C26003" t="s">
        <v>1022</v>
      </c>
      <c r="D26003" t="s">
        <v>964</v>
      </c>
      <c r="E26003" t="s">
        <v>1014</v>
      </c>
      <c r="F26003" s="86">
        <v>464.26945627920901</v>
      </c>
    </row>
    <row r="26004" spans="1:6">
      <c r="A26004">
        <v>2043</v>
      </c>
      <c r="B26004" t="s">
        <v>1073</v>
      </c>
      <c r="C26004" t="s">
        <v>1022</v>
      </c>
      <c r="D26004" t="s">
        <v>964</v>
      </c>
      <c r="E26004" t="s">
        <v>1014</v>
      </c>
      <c r="F26004" s="86">
        <v>467.96156851144502</v>
      </c>
    </row>
    <row r="26005" spans="1:6">
      <c r="A26005">
        <v>2044</v>
      </c>
      <c r="B26005" t="s">
        <v>1073</v>
      </c>
      <c r="C26005" t="s">
        <v>1022</v>
      </c>
      <c r="D26005" t="s">
        <v>964</v>
      </c>
      <c r="E26005" t="s">
        <v>1014</v>
      </c>
      <c r="F26005" s="86">
        <v>471.70430738077101</v>
      </c>
    </row>
    <row r="26006" spans="1:6">
      <c r="A26006">
        <v>2045</v>
      </c>
      <c r="B26006" t="s">
        <v>1073</v>
      </c>
      <c r="C26006" t="s">
        <v>1022</v>
      </c>
      <c r="D26006" t="s">
        <v>964</v>
      </c>
      <c r="E26006" t="s">
        <v>1014</v>
      </c>
      <c r="F26006" s="86">
        <v>475.50360079622902</v>
      </c>
    </row>
    <row r="26007" spans="1:6">
      <c r="A26007">
        <v>2046</v>
      </c>
      <c r="B26007" t="s">
        <v>1073</v>
      </c>
      <c r="C26007" t="s">
        <v>1022</v>
      </c>
      <c r="D26007" t="s">
        <v>964</v>
      </c>
      <c r="E26007" t="s">
        <v>1014</v>
      </c>
      <c r="F26007" s="86">
        <v>479.35658325379097</v>
      </c>
    </row>
    <row r="26008" spans="1:6">
      <c r="A26008">
        <v>2047</v>
      </c>
      <c r="B26008" t="s">
        <v>1073</v>
      </c>
      <c r="C26008" t="s">
        <v>1022</v>
      </c>
      <c r="D26008" t="s">
        <v>964</v>
      </c>
      <c r="E26008" t="s">
        <v>1014</v>
      </c>
      <c r="F26008" s="86">
        <v>483.26641391667403</v>
      </c>
    </row>
    <row r="26009" spans="1:6">
      <c r="A26009">
        <v>2048</v>
      </c>
      <c r="B26009" t="s">
        <v>1073</v>
      </c>
      <c r="C26009" t="s">
        <v>1022</v>
      </c>
      <c r="D26009" t="s">
        <v>964</v>
      </c>
      <c r="E26009" t="s">
        <v>1014</v>
      </c>
      <c r="F26009" s="86">
        <v>487.22763238605899</v>
      </c>
    </row>
    <row r="26010" spans="1:6">
      <c r="A26010">
        <v>2049</v>
      </c>
      <c r="B26010" t="s">
        <v>1073</v>
      </c>
      <c r="C26010" t="s">
        <v>1022</v>
      </c>
      <c r="D26010" t="s">
        <v>964</v>
      </c>
      <c r="E26010" t="s">
        <v>1014</v>
      </c>
      <c r="F26010" s="86">
        <v>491.24296161073102</v>
      </c>
    </row>
    <row r="26011" spans="1:6">
      <c r="A26011">
        <v>2050</v>
      </c>
      <c r="B26011" t="s">
        <v>1073</v>
      </c>
      <c r="C26011" t="s">
        <v>1022</v>
      </c>
      <c r="D26011" t="s">
        <v>964</v>
      </c>
      <c r="E26011" t="s">
        <v>1014</v>
      </c>
      <c r="F26011" s="86">
        <v>495.31600747659797</v>
      </c>
    </row>
    <row r="26012" spans="1:6">
      <c r="A26012">
        <v>2017</v>
      </c>
      <c r="B26012" t="s">
        <v>1012</v>
      </c>
      <c r="C26012" t="s">
        <v>1022</v>
      </c>
      <c r="D26012" t="s">
        <v>1017</v>
      </c>
      <c r="E26012" t="s">
        <v>1014</v>
      </c>
      <c r="F26012" s="86">
        <v>27742474.859572299</v>
      </c>
    </row>
    <row r="26013" spans="1:6">
      <c r="A26013">
        <v>2018</v>
      </c>
      <c r="B26013" t="s">
        <v>1012</v>
      </c>
      <c r="C26013" t="s">
        <v>1022</v>
      </c>
      <c r="D26013" t="s">
        <v>1017</v>
      </c>
      <c r="E26013" t="s">
        <v>1014</v>
      </c>
      <c r="F26013" s="86">
        <v>27598103.5458791</v>
      </c>
    </row>
    <row r="26014" spans="1:6">
      <c r="A26014">
        <v>2019</v>
      </c>
      <c r="B26014" t="s">
        <v>1012</v>
      </c>
      <c r="C26014" t="s">
        <v>1022</v>
      </c>
      <c r="D26014" t="s">
        <v>1017</v>
      </c>
      <c r="E26014" t="s">
        <v>1014</v>
      </c>
      <c r="F26014" s="86">
        <v>27440130.452939201</v>
      </c>
    </row>
    <row r="26015" spans="1:6">
      <c r="A26015">
        <v>2020</v>
      </c>
      <c r="B26015" t="s">
        <v>1012</v>
      </c>
      <c r="C26015" t="s">
        <v>1022</v>
      </c>
      <c r="D26015" t="s">
        <v>1017</v>
      </c>
      <c r="E26015" t="s">
        <v>1014</v>
      </c>
      <c r="F26015" s="86">
        <v>27262774.159694299</v>
      </c>
    </row>
    <row r="26016" spans="1:6">
      <c r="A26016">
        <v>2021</v>
      </c>
      <c r="B26016" t="s">
        <v>1012</v>
      </c>
      <c r="C26016" t="s">
        <v>1022</v>
      </c>
      <c r="D26016" t="s">
        <v>1017</v>
      </c>
      <c r="E26016" t="s">
        <v>1014</v>
      </c>
      <c r="F26016" s="86">
        <v>27083682.7784076</v>
      </c>
    </row>
    <row r="26017" spans="1:6">
      <c r="A26017">
        <v>2022</v>
      </c>
      <c r="B26017" t="s">
        <v>1012</v>
      </c>
      <c r="C26017" t="s">
        <v>1022</v>
      </c>
      <c r="D26017" t="s">
        <v>1017</v>
      </c>
      <c r="E26017" t="s">
        <v>1014</v>
      </c>
      <c r="F26017" s="86">
        <v>26900295.948594298</v>
      </c>
    </row>
    <row r="26018" spans="1:6">
      <c r="A26018">
        <v>2023</v>
      </c>
      <c r="B26018" t="s">
        <v>1012</v>
      </c>
      <c r="C26018" t="s">
        <v>1022</v>
      </c>
      <c r="D26018" t="s">
        <v>1017</v>
      </c>
      <c r="E26018" t="s">
        <v>1014</v>
      </c>
      <c r="F26018" s="86">
        <v>26722370.618511401</v>
      </c>
    </row>
    <row r="26019" spans="1:6">
      <c r="A26019">
        <v>2024</v>
      </c>
      <c r="B26019" t="s">
        <v>1012</v>
      </c>
      <c r="C26019" t="s">
        <v>1022</v>
      </c>
      <c r="D26019" t="s">
        <v>1017</v>
      </c>
      <c r="E26019" t="s">
        <v>1014</v>
      </c>
      <c r="F26019" s="86">
        <v>26560204.964974899</v>
      </c>
    </row>
    <row r="26020" spans="1:6">
      <c r="A26020">
        <v>2025</v>
      </c>
      <c r="B26020" t="s">
        <v>1012</v>
      </c>
      <c r="C26020" t="s">
        <v>1022</v>
      </c>
      <c r="D26020" t="s">
        <v>1017</v>
      </c>
      <c r="E26020" t="s">
        <v>1014</v>
      </c>
      <c r="F26020" s="86">
        <v>26421636.3037536</v>
      </c>
    </row>
    <row r="26021" spans="1:6">
      <c r="A26021">
        <v>2026</v>
      </c>
      <c r="B26021" t="s">
        <v>1012</v>
      </c>
      <c r="C26021" t="s">
        <v>1022</v>
      </c>
      <c r="D26021" t="s">
        <v>1017</v>
      </c>
      <c r="E26021" t="s">
        <v>1014</v>
      </c>
      <c r="F26021" s="86">
        <v>26314679.108964302</v>
      </c>
    </row>
    <row r="26022" spans="1:6">
      <c r="A26022">
        <v>2027</v>
      </c>
      <c r="B26022" t="s">
        <v>1012</v>
      </c>
      <c r="C26022" t="s">
        <v>1022</v>
      </c>
      <c r="D26022" t="s">
        <v>1017</v>
      </c>
      <c r="E26022" t="s">
        <v>1014</v>
      </c>
      <c r="F26022" s="86">
        <v>26238165.639466401</v>
      </c>
    </row>
    <row r="26023" spans="1:6">
      <c r="A26023">
        <v>2028</v>
      </c>
      <c r="B26023" t="s">
        <v>1012</v>
      </c>
      <c r="C26023" t="s">
        <v>1022</v>
      </c>
      <c r="D26023" t="s">
        <v>1017</v>
      </c>
      <c r="E26023" t="s">
        <v>1014</v>
      </c>
      <c r="F26023" s="86">
        <v>26188633.079720002</v>
      </c>
    </row>
    <row r="26024" spans="1:6">
      <c r="A26024">
        <v>2029</v>
      </c>
      <c r="B26024" t="s">
        <v>1012</v>
      </c>
      <c r="C26024" t="s">
        <v>1022</v>
      </c>
      <c r="D26024" t="s">
        <v>1017</v>
      </c>
      <c r="E26024" t="s">
        <v>1014</v>
      </c>
      <c r="F26024" s="86">
        <v>26159906.997015599</v>
      </c>
    </row>
    <row r="26025" spans="1:6">
      <c r="A26025">
        <v>2030</v>
      </c>
      <c r="B26025" t="s">
        <v>1012</v>
      </c>
      <c r="C26025" t="s">
        <v>1022</v>
      </c>
      <c r="D26025" t="s">
        <v>1017</v>
      </c>
      <c r="E26025" t="s">
        <v>1014</v>
      </c>
      <c r="F26025" s="86">
        <v>26155647.682285201</v>
      </c>
    </row>
    <row r="26026" spans="1:6">
      <c r="A26026">
        <v>2031</v>
      </c>
      <c r="B26026" t="s">
        <v>1012</v>
      </c>
      <c r="C26026" t="s">
        <v>1022</v>
      </c>
      <c r="D26026" t="s">
        <v>1017</v>
      </c>
      <c r="E26026" t="s">
        <v>1014</v>
      </c>
      <c r="F26026" s="86">
        <v>26177807.449060801</v>
      </c>
    </row>
    <row r="26027" spans="1:6">
      <c r="A26027">
        <v>2032</v>
      </c>
      <c r="B26027" t="s">
        <v>1012</v>
      </c>
      <c r="C26027" t="s">
        <v>1022</v>
      </c>
      <c r="D26027" t="s">
        <v>1017</v>
      </c>
      <c r="E26027" t="s">
        <v>1014</v>
      </c>
      <c r="F26027" s="86">
        <v>26220421.3882051</v>
      </c>
    </row>
    <row r="26028" spans="1:6">
      <c r="A26028">
        <v>2033</v>
      </c>
      <c r="B26028" t="s">
        <v>1012</v>
      </c>
      <c r="C26028" t="s">
        <v>1022</v>
      </c>
      <c r="D26028" t="s">
        <v>1017</v>
      </c>
      <c r="E26028" t="s">
        <v>1014</v>
      </c>
      <c r="F26028" s="86">
        <v>26279547.032927599</v>
      </c>
    </row>
    <row r="26029" spans="1:6">
      <c r="A26029">
        <v>2034</v>
      </c>
      <c r="B26029" t="s">
        <v>1012</v>
      </c>
      <c r="C26029" t="s">
        <v>1022</v>
      </c>
      <c r="D26029" t="s">
        <v>1017</v>
      </c>
      <c r="E26029" t="s">
        <v>1014</v>
      </c>
      <c r="F26029" s="86">
        <v>26358531.558823999</v>
      </c>
    </row>
    <row r="26030" spans="1:6">
      <c r="A26030">
        <v>2035</v>
      </c>
      <c r="B26030" t="s">
        <v>1012</v>
      </c>
      <c r="C26030" t="s">
        <v>1022</v>
      </c>
      <c r="D26030" t="s">
        <v>1017</v>
      </c>
      <c r="E26030" t="s">
        <v>1014</v>
      </c>
      <c r="F26030" s="86">
        <v>26455630.761299301</v>
      </c>
    </row>
    <row r="26031" spans="1:6">
      <c r="A26031">
        <v>2036</v>
      </c>
      <c r="B26031" t="s">
        <v>1012</v>
      </c>
      <c r="C26031" t="s">
        <v>1022</v>
      </c>
      <c r="D26031" t="s">
        <v>1017</v>
      </c>
      <c r="E26031" t="s">
        <v>1014</v>
      </c>
      <c r="F26031" s="86">
        <v>26567586.135221198</v>
      </c>
    </row>
    <row r="26032" spans="1:6">
      <c r="A26032">
        <v>2037</v>
      </c>
      <c r="B26032" t="s">
        <v>1012</v>
      </c>
      <c r="C26032" t="s">
        <v>1022</v>
      </c>
      <c r="D26032" t="s">
        <v>1017</v>
      </c>
      <c r="E26032" t="s">
        <v>1014</v>
      </c>
      <c r="F26032" s="86">
        <v>26686788.380621798</v>
      </c>
    </row>
    <row r="26033" spans="1:6">
      <c r="A26033">
        <v>2038</v>
      </c>
      <c r="B26033" t="s">
        <v>1012</v>
      </c>
      <c r="C26033" t="s">
        <v>1022</v>
      </c>
      <c r="D26033" t="s">
        <v>1017</v>
      </c>
      <c r="E26033" t="s">
        <v>1014</v>
      </c>
      <c r="F26033" s="86">
        <v>26809908.006701399</v>
      </c>
    </row>
    <row r="26034" spans="1:6">
      <c r="A26034">
        <v>2039</v>
      </c>
      <c r="B26034" t="s">
        <v>1012</v>
      </c>
      <c r="C26034" t="s">
        <v>1022</v>
      </c>
      <c r="D26034" t="s">
        <v>1017</v>
      </c>
      <c r="E26034" t="s">
        <v>1014</v>
      </c>
      <c r="F26034" s="86">
        <v>26934882.609694201</v>
      </c>
    </row>
    <row r="26035" spans="1:6">
      <c r="A26035">
        <v>2040</v>
      </c>
      <c r="B26035" t="s">
        <v>1012</v>
      </c>
      <c r="C26035" t="s">
        <v>1022</v>
      </c>
      <c r="D26035" t="s">
        <v>1017</v>
      </c>
      <c r="E26035" t="s">
        <v>1014</v>
      </c>
      <c r="F26035" s="86">
        <v>27060884.4001996</v>
      </c>
    </row>
    <row r="26036" spans="1:6">
      <c r="A26036">
        <v>2041</v>
      </c>
      <c r="B26036" t="s">
        <v>1012</v>
      </c>
      <c r="C26036" t="s">
        <v>1022</v>
      </c>
      <c r="D26036" t="s">
        <v>1017</v>
      </c>
      <c r="E26036" t="s">
        <v>1014</v>
      </c>
      <c r="F26036" s="86">
        <v>27070798.970210001</v>
      </c>
    </row>
    <row r="26037" spans="1:6">
      <c r="A26037">
        <v>2042</v>
      </c>
      <c r="B26037" t="s">
        <v>1012</v>
      </c>
      <c r="C26037" t="s">
        <v>1022</v>
      </c>
      <c r="D26037" t="s">
        <v>1017</v>
      </c>
      <c r="E26037" t="s">
        <v>1014</v>
      </c>
      <c r="F26037" s="86">
        <v>27081028.6457217</v>
      </c>
    </row>
    <row r="26038" spans="1:6">
      <c r="A26038">
        <v>2043</v>
      </c>
      <c r="B26038" t="s">
        <v>1012</v>
      </c>
      <c r="C26038" t="s">
        <v>1022</v>
      </c>
      <c r="D26038" t="s">
        <v>1017</v>
      </c>
      <c r="E26038" t="s">
        <v>1014</v>
      </c>
      <c r="F26038" s="86">
        <v>27091588.119130202</v>
      </c>
    </row>
    <row r="26039" spans="1:6">
      <c r="A26039">
        <v>2044</v>
      </c>
      <c r="B26039" t="s">
        <v>1012</v>
      </c>
      <c r="C26039" t="s">
        <v>1022</v>
      </c>
      <c r="D26039" t="s">
        <v>1017</v>
      </c>
      <c r="E26039" t="s">
        <v>1014</v>
      </c>
      <c r="F26039" s="86">
        <v>27102636.569280501</v>
      </c>
    </row>
    <row r="26040" spans="1:6">
      <c r="A26040">
        <v>2045</v>
      </c>
      <c r="B26040" t="s">
        <v>1012</v>
      </c>
      <c r="C26040" t="s">
        <v>1022</v>
      </c>
      <c r="D26040" t="s">
        <v>1017</v>
      </c>
      <c r="E26040" t="s">
        <v>1014</v>
      </c>
      <c r="F26040" s="86">
        <v>27114416.060686398</v>
      </c>
    </row>
    <row r="26041" spans="1:6">
      <c r="A26041">
        <v>2046</v>
      </c>
      <c r="B26041" t="s">
        <v>1012</v>
      </c>
      <c r="C26041" t="s">
        <v>1022</v>
      </c>
      <c r="D26041" t="s">
        <v>1017</v>
      </c>
      <c r="E26041" t="s">
        <v>1014</v>
      </c>
      <c r="F26041" s="86">
        <v>27127030.3292941</v>
      </c>
    </row>
    <row r="26042" spans="1:6">
      <c r="A26042">
        <v>2047</v>
      </c>
      <c r="B26042" t="s">
        <v>1012</v>
      </c>
      <c r="C26042" t="s">
        <v>1022</v>
      </c>
      <c r="D26042" t="s">
        <v>1017</v>
      </c>
      <c r="E26042" t="s">
        <v>1014</v>
      </c>
      <c r="F26042" s="86">
        <v>27140502.190308999</v>
      </c>
    </row>
    <row r="26043" spans="1:6">
      <c r="A26043">
        <v>2048</v>
      </c>
      <c r="B26043" t="s">
        <v>1012</v>
      </c>
      <c r="C26043" t="s">
        <v>1022</v>
      </c>
      <c r="D26043" t="s">
        <v>1017</v>
      </c>
      <c r="E26043" t="s">
        <v>1014</v>
      </c>
      <c r="F26043" s="86">
        <v>27154933.959678002</v>
      </c>
    </row>
    <row r="26044" spans="1:6">
      <c r="A26044">
        <v>2049</v>
      </c>
      <c r="B26044" t="s">
        <v>1012</v>
      </c>
      <c r="C26044" t="s">
        <v>1022</v>
      </c>
      <c r="D26044" t="s">
        <v>1017</v>
      </c>
      <c r="E26044" t="s">
        <v>1014</v>
      </c>
      <c r="F26044" s="86">
        <v>27170143.713508099</v>
      </c>
    </row>
    <row r="26045" spans="1:6">
      <c r="A26045">
        <v>2050</v>
      </c>
      <c r="B26045" t="s">
        <v>1012</v>
      </c>
      <c r="C26045" t="s">
        <v>1022</v>
      </c>
      <c r="D26045" t="s">
        <v>1017</v>
      </c>
      <c r="E26045" t="s">
        <v>1014</v>
      </c>
      <c r="F26045" s="86">
        <v>27185946.128228199</v>
      </c>
    </row>
    <row r="26046" spans="1:6">
      <c r="A26046">
        <v>2017</v>
      </c>
      <c r="B26046" t="s">
        <v>1024</v>
      </c>
      <c r="C26046" t="s">
        <v>1022</v>
      </c>
      <c r="D26046" t="s">
        <v>1017</v>
      </c>
      <c r="E26046" t="s">
        <v>1014</v>
      </c>
      <c r="F26046" s="86">
        <v>2159377.8557305499</v>
      </c>
    </row>
    <row r="26047" spans="1:6">
      <c r="A26047">
        <v>2018</v>
      </c>
      <c r="B26047" t="s">
        <v>1024</v>
      </c>
      <c r="C26047" t="s">
        <v>1022</v>
      </c>
      <c r="D26047" t="s">
        <v>1017</v>
      </c>
      <c r="E26047" t="s">
        <v>1014</v>
      </c>
      <c r="F26047" s="86">
        <v>2154488.2923182002</v>
      </c>
    </row>
    <row r="26048" spans="1:6">
      <c r="A26048">
        <v>2019</v>
      </c>
      <c r="B26048" t="s">
        <v>1024</v>
      </c>
      <c r="C26048" t="s">
        <v>1022</v>
      </c>
      <c r="D26048" t="s">
        <v>1017</v>
      </c>
      <c r="E26048" t="s">
        <v>1014</v>
      </c>
      <c r="F26048" s="86">
        <v>2148769.30813452</v>
      </c>
    </row>
    <row r="26049" spans="1:6">
      <c r="A26049">
        <v>2020</v>
      </c>
      <c r="B26049" t="s">
        <v>1024</v>
      </c>
      <c r="C26049" t="s">
        <v>1022</v>
      </c>
      <c r="D26049" t="s">
        <v>1017</v>
      </c>
      <c r="E26049" t="s">
        <v>1014</v>
      </c>
      <c r="F26049" s="86">
        <v>2141992.6970734401</v>
      </c>
    </row>
    <row r="26050" spans="1:6">
      <c r="A26050">
        <v>2021</v>
      </c>
      <c r="B26050" t="s">
        <v>1024</v>
      </c>
      <c r="C26050" t="s">
        <v>1022</v>
      </c>
      <c r="D26050" t="s">
        <v>1017</v>
      </c>
      <c r="E26050" t="s">
        <v>1014</v>
      </c>
      <c r="F26050" s="86">
        <v>2135280.32833779</v>
      </c>
    </row>
    <row r="26051" spans="1:6">
      <c r="A26051">
        <v>2022</v>
      </c>
      <c r="B26051" t="s">
        <v>1024</v>
      </c>
      <c r="C26051" t="s">
        <v>1022</v>
      </c>
      <c r="D26051" t="s">
        <v>1017</v>
      </c>
      <c r="E26051" t="s">
        <v>1014</v>
      </c>
      <c r="F26051" s="86">
        <v>2128106.5805627098</v>
      </c>
    </row>
    <row r="26052" spans="1:6">
      <c r="A26052">
        <v>2023</v>
      </c>
      <c r="B26052" t="s">
        <v>1024</v>
      </c>
      <c r="C26052" t="s">
        <v>1022</v>
      </c>
      <c r="D26052" t="s">
        <v>1017</v>
      </c>
      <c r="E26052" t="s">
        <v>1014</v>
      </c>
      <c r="F26052" s="86">
        <v>2121107.19391387</v>
      </c>
    </row>
    <row r="26053" spans="1:6">
      <c r="A26053">
        <v>2024</v>
      </c>
      <c r="B26053" t="s">
        <v>1024</v>
      </c>
      <c r="C26053" t="s">
        <v>1022</v>
      </c>
      <c r="D26053" t="s">
        <v>1017</v>
      </c>
      <c r="E26053" t="s">
        <v>1014</v>
      </c>
      <c r="F26053" s="86">
        <v>2114886.7945951899</v>
      </c>
    </row>
    <row r="26054" spans="1:6">
      <c r="A26054">
        <v>2025</v>
      </c>
      <c r="B26054" t="s">
        <v>1024</v>
      </c>
      <c r="C26054" t="s">
        <v>1022</v>
      </c>
      <c r="D26054" t="s">
        <v>1017</v>
      </c>
      <c r="E26054" t="s">
        <v>1014</v>
      </c>
      <c r="F26054" s="86">
        <v>2110122.7715262398</v>
      </c>
    </row>
    <row r="26055" spans="1:6">
      <c r="A26055">
        <v>2026</v>
      </c>
      <c r="B26055" t="s">
        <v>1024</v>
      </c>
      <c r="C26055" t="s">
        <v>1022</v>
      </c>
      <c r="D26055" t="s">
        <v>1017</v>
      </c>
      <c r="E26055" t="s">
        <v>1014</v>
      </c>
      <c r="F26055" s="86">
        <v>2107464.2988169198</v>
      </c>
    </row>
    <row r="26056" spans="1:6">
      <c r="A26056">
        <v>2027</v>
      </c>
      <c r="B26056" t="s">
        <v>1024</v>
      </c>
      <c r="C26056" t="s">
        <v>1022</v>
      </c>
      <c r="D26056" t="s">
        <v>1017</v>
      </c>
      <c r="E26056" t="s">
        <v>1014</v>
      </c>
      <c r="F26056" s="86">
        <v>2107064.6105932901</v>
      </c>
    </row>
    <row r="26057" spans="1:6">
      <c r="A26057">
        <v>2028</v>
      </c>
      <c r="B26057" t="s">
        <v>1024</v>
      </c>
      <c r="C26057" t="s">
        <v>1022</v>
      </c>
      <c r="D26057" t="s">
        <v>1017</v>
      </c>
      <c r="E26057" t="s">
        <v>1014</v>
      </c>
      <c r="F26057" s="86">
        <v>2108814.28185202</v>
      </c>
    </row>
    <row r="26058" spans="1:6">
      <c r="A26058">
        <v>2029</v>
      </c>
      <c r="B26058" t="s">
        <v>1024</v>
      </c>
      <c r="C26058" t="s">
        <v>1022</v>
      </c>
      <c r="D26058" t="s">
        <v>1017</v>
      </c>
      <c r="E26058" t="s">
        <v>1014</v>
      </c>
      <c r="F26058" s="86">
        <v>2112465.4731969498</v>
      </c>
    </row>
    <row r="26059" spans="1:6">
      <c r="A26059">
        <v>2030</v>
      </c>
      <c r="B26059" t="s">
        <v>1024</v>
      </c>
      <c r="C26059" t="s">
        <v>1022</v>
      </c>
      <c r="D26059" t="s">
        <v>1017</v>
      </c>
      <c r="E26059" t="s">
        <v>1014</v>
      </c>
      <c r="F26059" s="86">
        <v>2118404.4144582902</v>
      </c>
    </row>
    <row r="26060" spans="1:6">
      <c r="A26060">
        <v>2031</v>
      </c>
      <c r="B26060" t="s">
        <v>1024</v>
      </c>
      <c r="C26060" t="s">
        <v>1022</v>
      </c>
      <c r="D26060" t="s">
        <v>1017</v>
      </c>
      <c r="E26060" t="s">
        <v>1014</v>
      </c>
      <c r="F26060" s="86">
        <v>2126871.4533935599</v>
      </c>
    </row>
    <row r="26061" spans="1:6">
      <c r="A26061">
        <v>2032</v>
      </c>
      <c r="B26061" t="s">
        <v>1024</v>
      </c>
      <c r="C26061" t="s">
        <v>1022</v>
      </c>
      <c r="D26061" t="s">
        <v>1017</v>
      </c>
      <c r="E26061" t="s">
        <v>1014</v>
      </c>
      <c r="F26061" s="86">
        <v>2137297.7122274302</v>
      </c>
    </row>
    <row r="26062" spans="1:6">
      <c r="A26062">
        <v>2033</v>
      </c>
      <c r="B26062" t="s">
        <v>1024</v>
      </c>
      <c r="C26062" t="s">
        <v>1022</v>
      </c>
      <c r="D26062" t="s">
        <v>1017</v>
      </c>
      <c r="E26062" t="s">
        <v>1014</v>
      </c>
      <c r="F26062" s="86">
        <v>2149271.1726877699</v>
      </c>
    </row>
    <row r="26063" spans="1:6">
      <c r="A26063">
        <v>2034</v>
      </c>
      <c r="B26063" t="s">
        <v>1024</v>
      </c>
      <c r="C26063" t="s">
        <v>1022</v>
      </c>
      <c r="D26063" t="s">
        <v>1017</v>
      </c>
      <c r="E26063" t="s">
        <v>1014</v>
      </c>
      <c r="F26063" s="86">
        <v>2162921.4326288202</v>
      </c>
    </row>
    <row r="26064" spans="1:6">
      <c r="A26064">
        <v>2035</v>
      </c>
      <c r="B26064" t="s">
        <v>1024</v>
      </c>
      <c r="C26064" t="s">
        <v>1022</v>
      </c>
      <c r="D26064" t="s">
        <v>1017</v>
      </c>
      <c r="E26064" t="s">
        <v>1014</v>
      </c>
      <c r="F26064" s="86">
        <v>2178018.4225573698</v>
      </c>
    </row>
    <row r="26065" spans="1:6">
      <c r="A26065">
        <v>2036</v>
      </c>
      <c r="B26065" t="s">
        <v>1024</v>
      </c>
      <c r="C26065" t="s">
        <v>1022</v>
      </c>
      <c r="D26065" t="s">
        <v>1017</v>
      </c>
      <c r="E26065" t="s">
        <v>1014</v>
      </c>
      <c r="F26065" s="86">
        <v>2194199.4569899002</v>
      </c>
    </row>
    <row r="26066" spans="1:6">
      <c r="A26066">
        <v>2037</v>
      </c>
      <c r="B26066" t="s">
        <v>1024</v>
      </c>
      <c r="C26066" t="s">
        <v>1022</v>
      </c>
      <c r="D26066" t="s">
        <v>1017</v>
      </c>
      <c r="E26066" t="s">
        <v>1014</v>
      </c>
      <c r="F26066" s="86">
        <v>2211002.6015904201</v>
      </c>
    </row>
    <row r="26067" spans="1:6">
      <c r="A26067">
        <v>2038</v>
      </c>
      <c r="B26067" t="s">
        <v>1024</v>
      </c>
      <c r="C26067" t="s">
        <v>1022</v>
      </c>
      <c r="D26067" t="s">
        <v>1017</v>
      </c>
      <c r="E26067" t="s">
        <v>1014</v>
      </c>
      <c r="F26067" s="86">
        <v>2228235.0757566099</v>
      </c>
    </row>
    <row r="26068" spans="1:6">
      <c r="A26068">
        <v>2039</v>
      </c>
      <c r="B26068" t="s">
        <v>1024</v>
      </c>
      <c r="C26068" t="s">
        <v>1022</v>
      </c>
      <c r="D26068" t="s">
        <v>1017</v>
      </c>
      <c r="E26068" t="s">
        <v>1014</v>
      </c>
      <c r="F26068" s="86">
        <v>2245739.2439719499</v>
      </c>
    </row>
    <row r="26069" spans="1:6">
      <c r="A26069">
        <v>2040</v>
      </c>
      <c r="B26069" t="s">
        <v>1024</v>
      </c>
      <c r="C26069" t="s">
        <v>1022</v>
      </c>
      <c r="D26069" t="s">
        <v>1017</v>
      </c>
      <c r="E26069" t="s">
        <v>1014</v>
      </c>
      <c r="F26069" s="86">
        <v>2263407.1775475801</v>
      </c>
    </row>
    <row r="26070" spans="1:6">
      <c r="A26070">
        <v>2041</v>
      </c>
      <c r="B26070" t="s">
        <v>1024</v>
      </c>
      <c r="C26070" t="s">
        <v>1022</v>
      </c>
      <c r="D26070" t="s">
        <v>1017</v>
      </c>
      <c r="E26070" t="s">
        <v>1014</v>
      </c>
      <c r="F26070" s="86">
        <v>2275158.4485376999</v>
      </c>
    </row>
    <row r="26071" spans="1:6">
      <c r="A26071">
        <v>2042</v>
      </c>
      <c r="B26071" t="s">
        <v>1024</v>
      </c>
      <c r="C26071" t="s">
        <v>1022</v>
      </c>
      <c r="D26071" t="s">
        <v>1017</v>
      </c>
      <c r="E26071" t="s">
        <v>1014</v>
      </c>
      <c r="F26071" s="86">
        <v>2286965.2354879999</v>
      </c>
    </row>
    <row r="26072" spans="1:6">
      <c r="A26072">
        <v>2043</v>
      </c>
      <c r="B26072" t="s">
        <v>1024</v>
      </c>
      <c r="C26072" t="s">
        <v>1022</v>
      </c>
      <c r="D26072" t="s">
        <v>1017</v>
      </c>
      <c r="E26072" t="s">
        <v>1014</v>
      </c>
      <c r="F26072" s="86">
        <v>2298792.7605138798</v>
      </c>
    </row>
    <row r="26073" spans="1:6">
      <c r="A26073">
        <v>2044</v>
      </c>
      <c r="B26073" t="s">
        <v>1024</v>
      </c>
      <c r="C26073" t="s">
        <v>1022</v>
      </c>
      <c r="D26073" t="s">
        <v>1017</v>
      </c>
      <c r="E26073" t="s">
        <v>1014</v>
      </c>
      <c r="F26073" s="86">
        <v>2310591.3472848898</v>
      </c>
    </row>
    <row r="26074" spans="1:6">
      <c r="A26074">
        <v>2045</v>
      </c>
      <c r="B26074" t="s">
        <v>1024</v>
      </c>
      <c r="C26074" t="s">
        <v>1022</v>
      </c>
      <c r="D26074" t="s">
        <v>1017</v>
      </c>
      <c r="E26074" t="s">
        <v>1014</v>
      </c>
      <c r="F26074" s="86">
        <v>2322411.5947253099</v>
      </c>
    </row>
    <row r="26075" spans="1:6">
      <c r="A26075">
        <v>2046</v>
      </c>
      <c r="B26075" t="s">
        <v>1024</v>
      </c>
      <c r="C26075" t="s">
        <v>1022</v>
      </c>
      <c r="D26075" t="s">
        <v>1017</v>
      </c>
      <c r="E26075" t="s">
        <v>1014</v>
      </c>
      <c r="F26075" s="86">
        <v>2334184.4094173401</v>
      </c>
    </row>
    <row r="26076" spans="1:6">
      <c r="A26076">
        <v>2047</v>
      </c>
      <c r="B26076" t="s">
        <v>1024</v>
      </c>
      <c r="C26076" t="s">
        <v>1022</v>
      </c>
      <c r="D26076" t="s">
        <v>1017</v>
      </c>
      <c r="E26076" t="s">
        <v>1014</v>
      </c>
      <c r="F26076" s="86">
        <v>2345980.5966207301</v>
      </c>
    </row>
    <row r="26077" spans="1:6">
      <c r="A26077">
        <v>2048</v>
      </c>
      <c r="B26077" t="s">
        <v>1024</v>
      </c>
      <c r="C26077" t="s">
        <v>1022</v>
      </c>
      <c r="D26077" t="s">
        <v>1017</v>
      </c>
      <c r="E26077" t="s">
        <v>1014</v>
      </c>
      <c r="F26077" s="86">
        <v>2357779.82137531</v>
      </c>
    </row>
    <row r="26078" spans="1:6">
      <c r="A26078">
        <v>2049</v>
      </c>
      <c r="B26078" t="s">
        <v>1024</v>
      </c>
      <c r="C26078" t="s">
        <v>1022</v>
      </c>
      <c r="D26078" t="s">
        <v>1017</v>
      </c>
      <c r="E26078" t="s">
        <v>1014</v>
      </c>
      <c r="F26078" s="86">
        <v>2369506.5207157298</v>
      </c>
    </row>
    <row r="26079" spans="1:6">
      <c r="A26079">
        <v>2050</v>
      </c>
      <c r="B26079" t="s">
        <v>1024</v>
      </c>
      <c r="C26079" t="s">
        <v>1022</v>
      </c>
      <c r="D26079" t="s">
        <v>1017</v>
      </c>
      <c r="E26079" t="s">
        <v>1014</v>
      </c>
      <c r="F26079" s="86">
        <v>2381193.4745955202</v>
      </c>
    </row>
    <row r="26080" spans="1:6">
      <c r="A26080">
        <v>2017</v>
      </c>
      <c r="B26080" t="s">
        <v>1025</v>
      </c>
      <c r="C26080" t="s">
        <v>1022</v>
      </c>
      <c r="D26080" t="s">
        <v>1017</v>
      </c>
      <c r="E26080" t="s">
        <v>1014</v>
      </c>
      <c r="F26080" s="86">
        <v>25398050.292220999</v>
      </c>
    </row>
    <row r="26081" spans="1:6">
      <c r="A26081">
        <v>2018</v>
      </c>
      <c r="B26081" t="s">
        <v>1025</v>
      </c>
      <c r="C26081" t="s">
        <v>1022</v>
      </c>
      <c r="D26081" t="s">
        <v>1017</v>
      </c>
      <c r="E26081" t="s">
        <v>1014</v>
      </c>
      <c r="F26081" s="86">
        <v>25399301.012283701</v>
      </c>
    </row>
    <row r="26082" spans="1:6">
      <c r="A26082">
        <v>2019</v>
      </c>
      <c r="B26082" t="s">
        <v>1025</v>
      </c>
      <c r="C26082" t="s">
        <v>1022</v>
      </c>
      <c r="D26082" t="s">
        <v>1017</v>
      </c>
      <c r="E26082" t="s">
        <v>1014</v>
      </c>
      <c r="F26082" s="86">
        <v>25390255.317837302</v>
      </c>
    </row>
    <row r="26083" spans="1:6">
      <c r="A26083">
        <v>2020</v>
      </c>
      <c r="B26083" t="s">
        <v>1025</v>
      </c>
      <c r="C26083" t="s">
        <v>1022</v>
      </c>
      <c r="D26083" t="s">
        <v>1017</v>
      </c>
      <c r="E26083" t="s">
        <v>1014</v>
      </c>
      <c r="F26083" s="86">
        <v>25365282.563110899</v>
      </c>
    </row>
    <row r="26084" spans="1:6">
      <c r="A26084">
        <v>2021</v>
      </c>
      <c r="B26084" t="s">
        <v>1025</v>
      </c>
      <c r="C26084" t="s">
        <v>1022</v>
      </c>
      <c r="D26084" t="s">
        <v>1017</v>
      </c>
      <c r="E26084" t="s">
        <v>1014</v>
      </c>
      <c r="F26084" s="86">
        <v>25338822.235129699</v>
      </c>
    </row>
    <row r="26085" spans="1:6">
      <c r="A26085">
        <v>2022</v>
      </c>
      <c r="B26085" t="s">
        <v>1025</v>
      </c>
      <c r="C26085" t="s">
        <v>1022</v>
      </c>
      <c r="D26085" t="s">
        <v>1017</v>
      </c>
      <c r="E26085" t="s">
        <v>1014</v>
      </c>
      <c r="F26085" s="86">
        <v>25307748.0287081</v>
      </c>
    </row>
    <row r="26086" spans="1:6">
      <c r="A26086">
        <v>2023</v>
      </c>
      <c r="B26086" t="s">
        <v>1025</v>
      </c>
      <c r="C26086" t="s">
        <v>1022</v>
      </c>
      <c r="D26086" t="s">
        <v>1017</v>
      </c>
      <c r="E26086" t="s">
        <v>1014</v>
      </c>
      <c r="F26086" s="86">
        <v>25279074.273932599</v>
      </c>
    </row>
    <row r="26087" spans="1:6">
      <c r="A26087">
        <v>2024</v>
      </c>
      <c r="B26087" t="s">
        <v>1025</v>
      </c>
      <c r="C26087" t="s">
        <v>1022</v>
      </c>
      <c r="D26087" t="s">
        <v>1017</v>
      </c>
      <c r="E26087" t="s">
        <v>1014</v>
      </c>
      <c r="F26087" s="86">
        <v>25260420.788798202</v>
      </c>
    </row>
    <row r="26088" spans="1:6">
      <c r="A26088">
        <v>2025</v>
      </c>
      <c r="B26088" t="s">
        <v>1025</v>
      </c>
      <c r="C26088" t="s">
        <v>1022</v>
      </c>
      <c r="D26088" t="s">
        <v>1017</v>
      </c>
      <c r="E26088" t="s">
        <v>1014</v>
      </c>
      <c r="F26088" s="86">
        <v>25257262.674041402</v>
      </c>
    </row>
    <row r="26089" spans="1:6">
      <c r="A26089">
        <v>2026</v>
      </c>
      <c r="B26089" t="s">
        <v>1025</v>
      </c>
      <c r="C26089" t="s">
        <v>1022</v>
      </c>
      <c r="D26089" t="s">
        <v>1017</v>
      </c>
      <c r="E26089" t="s">
        <v>1014</v>
      </c>
      <c r="F26089" s="86">
        <v>25277279.170411099</v>
      </c>
    </row>
    <row r="26090" spans="1:6">
      <c r="A26090">
        <v>2027</v>
      </c>
      <c r="B26090" t="s">
        <v>1025</v>
      </c>
      <c r="C26090" t="s">
        <v>1022</v>
      </c>
      <c r="D26090" t="s">
        <v>1017</v>
      </c>
      <c r="E26090" t="s">
        <v>1014</v>
      </c>
      <c r="F26090" s="86">
        <v>25322353.816153601</v>
      </c>
    </row>
    <row r="26091" spans="1:6">
      <c r="A26091">
        <v>2028</v>
      </c>
      <c r="B26091" t="s">
        <v>1025</v>
      </c>
      <c r="C26091" t="s">
        <v>1022</v>
      </c>
      <c r="D26091" t="s">
        <v>1017</v>
      </c>
      <c r="E26091" t="s">
        <v>1014</v>
      </c>
      <c r="F26091" s="86">
        <v>25393501.6821828</v>
      </c>
    </row>
    <row r="26092" spans="1:6">
      <c r="A26092">
        <v>2029</v>
      </c>
      <c r="B26092" t="s">
        <v>1025</v>
      </c>
      <c r="C26092" t="s">
        <v>1022</v>
      </c>
      <c r="D26092" t="s">
        <v>1017</v>
      </c>
      <c r="E26092" t="s">
        <v>1014</v>
      </c>
      <c r="F26092" s="86">
        <v>25486807.675319601</v>
      </c>
    </row>
    <row r="26093" spans="1:6">
      <c r="A26093">
        <v>2030</v>
      </c>
      <c r="B26093" t="s">
        <v>1025</v>
      </c>
      <c r="C26093" t="s">
        <v>1022</v>
      </c>
      <c r="D26093" t="s">
        <v>1017</v>
      </c>
      <c r="E26093" t="s">
        <v>1014</v>
      </c>
      <c r="F26093" s="86">
        <v>25605629.248638801</v>
      </c>
    </row>
    <row r="26094" spans="1:6">
      <c r="A26094">
        <v>2031</v>
      </c>
      <c r="B26094" t="s">
        <v>1025</v>
      </c>
      <c r="C26094" t="s">
        <v>1022</v>
      </c>
      <c r="D26094" t="s">
        <v>1017</v>
      </c>
      <c r="E26094" t="s">
        <v>1014</v>
      </c>
      <c r="F26094" s="86">
        <v>25753700.928617802</v>
      </c>
    </row>
    <row r="26095" spans="1:6">
      <c r="A26095">
        <v>2032</v>
      </c>
      <c r="B26095" t="s">
        <v>1025</v>
      </c>
      <c r="C26095" t="s">
        <v>1022</v>
      </c>
      <c r="D26095" t="s">
        <v>1017</v>
      </c>
      <c r="E26095" t="s">
        <v>1014</v>
      </c>
      <c r="F26095" s="86">
        <v>25925412.647595599</v>
      </c>
    </row>
    <row r="26096" spans="1:6">
      <c r="A26096">
        <v>2033</v>
      </c>
      <c r="B26096" t="s">
        <v>1025</v>
      </c>
      <c r="C26096" t="s">
        <v>1022</v>
      </c>
      <c r="D26096" t="s">
        <v>1017</v>
      </c>
      <c r="E26096" t="s">
        <v>1014</v>
      </c>
      <c r="F26096" s="86">
        <v>26115091.222468801</v>
      </c>
    </row>
    <row r="26097" spans="1:6">
      <c r="A26097">
        <v>2034</v>
      </c>
      <c r="B26097" t="s">
        <v>1025</v>
      </c>
      <c r="C26097" t="s">
        <v>1022</v>
      </c>
      <c r="D26097" t="s">
        <v>1017</v>
      </c>
      <c r="E26097" t="s">
        <v>1014</v>
      </c>
      <c r="F26097" s="86">
        <v>26324876.1768099</v>
      </c>
    </row>
    <row r="26098" spans="1:6">
      <c r="A26098">
        <v>2035</v>
      </c>
      <c r="B26098" t="s">
        <v>1025</v>
      </c>
      <c r="C26098" t="s">
        <v>1022</v>
      </c>
      <c r="D26098" t="s">
        <v>1017</v>
      </c>
      <c r="E26098" t="s">
        <v>1014</v>
      </c>
      <c r="F26098" s="86">
        <v>26553444.950146198</v>
      </c>
    </row>
    <row r="26099" spans="1:6">
      <c r="A26099">
        <v>2036</v>
      </c>
      <c r="B26099" t="s">
        <v>1025</v>
      </c>
      <c r="C26099" t="s">
        <v>1022</v>
      </c>
      <c r="D26099" t="s">
        <v>1017</v>
      </c>
      <c r="E26099" t="s">
        <v>1014</v>
      </c>
      <c r="F26099" s="86">
        <v>26798560.318597499</v>
      </c>
    </row>
    <row r="26100" spans="1:6">
      <c r="A26100">
        <v>2037</v>
      </c>
      <c r="B26100" t="s">
        <v>1025</v>
      </c>
      <c r="C26100" t="s">
        <v>1022</v>
      </c>
      <c r="D26100" t="s">
        <v>1017</v>
      </c>
      <c r="E26100" t="s">
        <v>1014</v>
      </c>
      <c r="F26100" s="86">
        <v>27052126.767155301</v>
      </c>
    </row>
    <row r="26101" spans="1:6">
      <c r="A26101">
        <v>2038</v>
      </c>
      <c r="B26101" t="s">
        <v>1025</v>
      </c>
      <c r="C26101" t="s">
        <v>1022</v>
      </c>
      <c r="D26101" t="s">
        <v>1017</v>
      </c>
      <c r="E26101" t="s">
        <v>1014</v>
      </c>
      <c r="F26101" s="86">
        <v>27309859.6881327</v>
      </c>
    </row>
    <row r="26102" spans="1:6">
      <c r="A26102">
        <v>2039</v>
      </c>
      <c r="B26102" t="s">
        <v>1025</v>
      </c>
      <c r="C26102" t="s">
        <v>1022</v>
      </c>
      <c r="D26102" t="s">
        <v>1017</v>
      </c>
      <c r="E26102" t="s">
        <v>1014</v>
      </c>
      <c r="F26102" s="86">
        <v>27569579.4400764</v>
      </c>
    </row>
    <row r="26103" spans="1:6">
      <c r="A26103">
        <v>2040</v>
      </c>
      <c r="B26103" t="s">
        <v>1025</v>
      </c>
      <c r="C26103" t="s">
        <v>1022</v>
      </c>
      <c r="D26103" t="s">
        <v>1017</v>
      </c>
      <c r="E26103" t="s">
        <v>1014</v>
      </c>
      <c r="F26103" s="86">
        <v>27830151.8436113</v>
      </c>
    </row>
    <row r="26104" spans="1:6">
      <c r="A26104">
        <v>2041</v>
      </c>
      <c r="B26104" t="s">
        <v>1025</v>
      </c>
      <c r="C26104" t="s">
        <v>1022</v>
      </c>
      <c r="D26104" t="s">
        <v>1017</v>
      </c>
      <c r="E26104" t="s">
        <v>1014</v>
      </c>
      <c r="F26104" s="86">
        <v>28063434.7655618</v>
      </c>
    </row>
    <row r="26105" spans="1:6">
      <c r="A26105">
        <v>2042</v>
      </c>
      <c r="B26105" t="s">
        <v>1025</v>
      </c>
      <c r="C26105" t="s">
        <v>1022</v>
      </c>
      <c r="D26105" t="s">
        <v>1017</v>
      </c>
      <c r="E26105" t="s">
        <v>1014</v>
      </c>
      <c r="F26105" s="86">
        <v>28299399.294959899</v>
      </c>
    </row>
    <row r="26106" spans="1:6">
      <c r="A26106">
        <v>2043</v>
      </c>
      <c r="B26106" t="s">
        <v>1025</v>
      </c>
      <c r="C26106" t="s">
        <v>1022</v>
      </c>
      <c r="D26106" t="s">
        <v>1017</v>
      </c>
      <c r="E26106" t="s">
        <v>1014</v>
      </c>
      <c r="F26106" s="86">
        <v>28537794.948750399</v>
      </c>
    </row>
    <row r="26107" spans="1:6">
      <c r="A26107">
        <v>2044</v>
      </c>
      <c r="B26107" t="s">
        <v>1025</v>
      </c>
      <c r="C26107" t="s">
        <v>1022</v>
      </c>
      <c r="D26107" t="s">
        <v>1017</v>
      </c>
      <c r="E26107" t="s">
        <v>1014</v>
      </c>
      <c r="F26107" s="86">
        <v>28778590.813915599</v>
      </c>
    </row>
    <row r="26108" spans="1:6">
      <c r="A26108">
        <v>2045</v>
      </c>
      <c r="B26108" t="s">
        <v>1025</v>
      </c>
      <c r="C26108" t="s">
        <v>1022</v>
      </c>
      <c r="D26108" t="s">
        <v>1017</v>
      </c>
      <c r="E26108" t="s">
        <v>1014</v>
      </c>
      <c r="F26108" s="86">
        <v>29021962.082807999</v>
      </c>
    </row>
    <row r="26109" spans="1:6">
      <c r="A26109">
        <v>2046</v>
      </c>
      <c r="B26109" t="s">
        <v>1025</v>
      </c>
      <c r="C26109" t="s">
        <v>1022</v>
      </c>
      <c r="D26109" t="s">
        <v>1017</v>
      </c>
      <c r="E26109" t="s">
        <v>1014</v>
      </c>
      <c r="F26109" s="86">
        <v>29267979.777821999</v>
      </c>
    </row>
    <row r="26110" spans="1:6">
      <c r="A26110">
        <v>2047</v>
      </c>
      <c r="B26110" t="s">
        <v>1025</v>
      </c>
      <c r="C26110" t="s">
        <v>1022</v>
      </c>
      <c r="D26110" t="s">
        <v>1017</v>
      </c>
      <c r="E26110" t="s">
        <v>1014</v>
      </c>
      <c r="F26110" s="86">
        <v>29516533.700541399</v>
      </c>
    </row>
    <row r="26111" spans="1:6">
      <c r="A26111">
        <v>2048</v>
      </c>
      <c r="B26111" t="s">
        <v>1025</v>
      </c>
      <c r="C26111" t="s">
        <v>1022</v>
      </c>
      <c r="D26111" t="s">
        <v>1017</v>
      </c>
      <c r="E26111" t="s">
        <v>1014</v>
      </c>
      <c r="F26111" s="86">
        <v>29767835.3338008</v>
      </c>
    </row>
    <row r="26112" spans="1:6">
      <c r="A26112">
        <v>2049</v>
      </c>
      <c r="B26112" t="s">
        <v>1025</v>
      </c>
      <c r="C26112" t="s">
        <v>1022</v>
      </c>
      <c r="D26112" t="s">
        <v>1017</v>
      </c>
      <c r="E26112" t="s">
        <v>1014</v>
      </c>
      <c r="F26112" s="86">
        <v>30021619.652316399</v>
      </c>
    </row>
    <row r="26113" spans="1:6">
      <c r="A26113">
        <v>2050</v>
      </c>
      <c r="B26113" t="s">
        <v>1025</v>
      </c>
      <c r="C26113" t="s">
        <v>1022</v>
      </c>
      <c r="D26113" t="s">
        <v>1017</v>
      </c>
      <c r="E26113" t="s">
        <v>1014</v>
      </c>
      <c r="F26113" s="86">
        <v>30277663.137685001</v>
      </c>
    </row>
    <row r="26114" spans="1:6">
      <c r="A26114">
        <v>2017</v>
      </c>
      <c r="B26114" t="s">
        <v>1026</v>
      </c>
      <c r="C26114" t="s">
        <v>1022</v>
      </c>
      <c r="D26114" t="s">
        <v>1017</v>
      </c>
      <c r="E26114" t="s">
        <v>1014</v>
      </c>
      <c r="F26114" s="86">
        <v>13466961.222026501</v>
      </c>
    </row>
    <row r="26115" spans="1:6">
      <c r="A26115">
        <v>2018</v>
      </c>
      <c r="B26115" t="s">
        <v>1026</v>
      </c>
      <c r="C26115" t="s">
        <v>1022</v>
      </c>
      <c r="D26115" t="s">
        <v>1017</v>
      </c>
      <c r="E26115" t="s">
        <v>1014</v>
      </c>
      <c r="F26115" s="86">
        <v>13429230.013663299</v>
      </c>
    </row>
    <row r="26116" spans="1:6">
      <c r="A26116">
        <v>2019</v>
      </c>
      <c r="B26116" t="s">
        <v>1026</v>
      </c>
      <c r="C26116" t="s">
        <v>1022</v>
      </c>
      <c r="D26116" t="s">
        <v>1017</v>
      </c>
      <c r="E26116" t="s">
        <v>1014</v>
      </c>
      <c r="F26116" s="86">
        <v>13384595.357855801</v>
      </c>
    </row>
    <row r="26117" spans="1:6">
      <c r="A26117">
        <v>2020</v>
      </c>
      <c r="B26117" t="s">
        <v>1026</v>
      </c>
      <c r="C26117" t="s">
        <v>1022</v>
      </c>
      <c r="D26117" t="s">
        <v>1017</v>
      </c>
      <c r="E26117" t="s">
        <v>1014</v>
      </c>
      <c r="F26117" s="86">
        <v>13331102.810289901</v>
      </c>
    </row>
    <row r="26118" spans="1:6">
      <c r="A26118">
        <v>2021</v>
      </c>
      <c r="B26118" t="s">
        <v>1026</v>
      </c>
      <c r="C26118" t="s">
        <v>1022</v>
      </c>
      <c r="D26118" t="s">
        <v>1017</v>
      </c>
      <c r="E26118" t="s">
        <v>1014</v>
      </c>
      <c r="F26118" s="86">
        <v>13274252.679498</v>
      </c>
    </row>
    <row r="26119" spans="1:6">
      <c r="A26119">
        <v>2022</v>
      </c>
      <c r="B26119" t="s">
        <v>1026</v>
      </c>
      <c r="C26119" t="s">
        <v>1022</v>
      </c>
      <c r="D26119" t="s">
        <v>1017</v>
      </c>
      <c r="E26119" t="s">
        <v>1014</v>
      </c>
      <c r="F26119" s="86">
        <v>13214693.497629199</v>
      </c>
    </row>
    <row r="26120" spans="1:6">
      <c r="A26120">
        <v>2023</v>
      </c>
      <c r="B26120" t="s">
        <v>1026</v>
      </c>
      <c r="C26120" t="s">
        <v>1022</v>
      </c>
      <c r="D26120" t="s">
        <v>1017</v>
      </c>
      <c r="E26120" t="s">
        <v>1014</v>
      </c>
      <c r="F26120" s="86">
        <v>13157909.009553701</v>
      </c>
    </row>
    <row r="26121" spans="1:6">
      <c r="A26121">
        <v>2024</v>
      </c>
      <c r="B26121" t="s">
        <v>1026</v>
      </c>
      <c r="C26121" t="s">
        <v>1022</v>
      </c>
      <c r="D26121" t="s">
        <v>1017</v>
      </c>
      <c r="E26121" t="s">
        <v>1014</v>
      </c>
      <c r="F26121" s="86">
        <v>13110118.2919684</v>
      </c>
    </row>
    <row r="26122" spans="1:6">
      <c r="A26122">
        <v>2025</v>
      </c>
      <c r="B26122" t="s">
        <v>1026</v>
      </c>
      <c r="C26122" t="s">
        <v>1022</v>
      </c>
      <c r="D26122" t="s">
        <v>1017</v>
      </c>
      <c r="E26122" t="s">
        <v>1014</v>
      </c>
      <c r="F26122" s="86">
        <v>13074190.706357701</v>
      </c>
    </row>
    <row r="26123" spans="1:6">
      <c r="A26123">
        <v>2026</v>
      </c>
      <c r="B26123" t="s">
        <v>1026</v>
      </c>
      <c r="C26123" t="s">
        <v>1022</v>
      </c>
      <c r="D26123" t="s">
        <v>1017</v>
      </c>
      <c r="E26123" t="s">
        <v>1014</v>
      </c>
      <c r="F26123" s="86">
        <v>13052569.6959009</v>
      </c>
    </row>
    <row r="26124" spans="1:6">
      <c r="A26124">
        <v>2027</v>
      </c>
      <c r="B26124" t="s">
        <v>1026</v>
      </c>
      <c r="C26124" t="s">
        <v>1022</v>
      </c>
      <c r="D26124" t="s">
        <v>1017</v>
      </c>
      <c r="E26124" t="s">
        <v>1014</v>
      </c>
      <c r="F26124" s="86">
        <v>13043893.635931799</v>
      </c>
    </row>
    <row r="26125" spans="1:6">
      <c r="A26125">
        <v>2028</v>
      </c>
      <c r="B26125" t="s">
        <v>1026</v>
      </c>
      <c r="C26125" t="s">
        <v>1022</v>
      </c>
      <c r="D26125" t="s">
        <v>1017</v>
      </c>
      <c r="E26125" t="s">
        <v>1014</v>
      </c>
      <c r="F26125" s="86">
        <v>13047961.655252799</v>
      </c>
    </row>
    <row r="26126" spans="1:6">
      <c r="A26126">
        <v>2029</v>
      </c>
      <c r="B26126" t="s">
        <v>1026</v>
      </c>
      <c r="C26126" t="s">
        <v>1022</v>
      </c>
      <c r="D26126" t="s">
        <v>1017</v>
      </c>
      <c r="E26126" t="s">
        <v>1014</v>
      </c>
      <c r="F26126" s="86">
        <v>13062604.374623301</v>
      </c>
    </row>
    <row r="26127" spans="1:6">
      <c r="A26127">
        <v>2030</v>
      </c>
      <c r="B26127" t="s">
        <v>1026</v>
      </c>
      <c r="C26127" t="s">
        <v>1022</v>
      </c>
      <c r="D26127" t="s">
        <v>1017</v>
      </c>
      <c r="E26127" t="s">
        <v>1014</v>
      </c>
      <c r="F26127" s="86">
        <v>13089323.8512605</v>
      </c>
    </row>
    <row r="26128" spans="1:6">
      <c r="A26128">
        <v>2031</v>
      </c>
      <c r="B26128" t="s">
        <v>1026</v>
      </c>
      <c r="C26128" t="s">
        <v>1022</v>
      </c>
      <c r="D26128" t="s">
        <v>1017</v>
      </c>
      <c r="E26128" t="s">
        <v>1014</v>
      </c>
      <c r="F26128" s="86">
        <v>13129680.193618899</v>
      </c>
    </row>
    <row r="26129" spans="1:6">
      <c r="A26129">
        <v>2032</v>
      </c>
      <c r="B26129" t="s">
        <v>1026</v>
      </c>
      <c r="C26129" t="s">
        <v>1022</v>
      </c>
      <c r="D26129" t="s">
        <v>1017</v>
      </c>
      <c r="E26129" t="s">
        <v>1014</v>
      </c>
      <c r="F26129" s="86">
        <v>13181218.1717587</v>
      </c>
    </row>
    <row r="26130" spans="1:6">
      <c r="A26130">
        <v>2033</v>
      </c>
      <c r="B26130" t="s">
        <v>1026</v>
      </c>
      <c r="C26130" t="s">
        <v>1022</v>
      </c>
      <c r="D26130" t="s">
        <v>1017</v>
      </c>
      <c r="E26130" t="s">
        <v>1014</v>
      </c>
      <c r="F26130" s="86">
        <v>13241855.931475</v>
      </c>
    </row>
    <row r="26131" spans="1:6">
      <c r="A26131">
        <v>2034</v>
      </c>
      <c r="B26131" t="s">
        <v>1026</v>
      </c>
      <c r="C26131" t="s">
        <v>1022</v>
      </c>
      <c r="D26131" t="s">
        <v>1017</v>
      </c>
      <c r="E26131" t="s">
        <v>1014</v>
      </c>
      <c r="F26131" s="86">
        <v>13312977.729859499</v>
      </c>
    </row>
    <row r="26132" spans="1:6">
      <c r="A26132">
        <v>2035</v>
      </c>
      <c r="B26132" t="s">
        <v>1026</v>
      </c>
      <c r="C26132" t="s">
        <v>1022</v>
      </c>
      <c r="D26132" t="s">
        <v>1017</v>
      </c>
      <c r="E26132" t="s">
        <v>1014</v>
      </c>
      <c r="F26132" s="86">
        <v>13394181.921757801</v>
      </c>
    </row>
    <row r="26133" spans="1:6">
      <c r="A26133">
        <v>2036</v>
      </c>
      <c r="B26133" t="s">
        <v>1026</v>
      </c>
      <c r="C26133" t="s">
        <v>1022</v>
      </c>
      <c r="D26133" t="s">
        <v>1017</v>
      </c>
      <c r="E26133" t="s">
        <v>1014</v>
      </c>
      <c r="F26133" s="86">
        <v>13484557.090791101</v>
      </c>
    </row>
    <row r="26134" spans="1:6">
      <c r="A26134">
        <v>2037</v>
      </c>
      <c r="B26134" t="s">
        <v>1026</v>
      </c>
      <c r="C26134" t="s">
        <v>1022</v>
      </c>
      <c r="D26134" t="s">
        <v>1017</v>
      </c>
      <c r="E26134" t="s">
        <v>1014</v>
      </c>
      <c r="F26134" s="86">
        <v>13579343.864132</v>
      </c>
    </row>
    <row r="26135" spans="1:6">
      <c r="A26135">
        <v>2038</v>
      </c>
      <c r="B26135" t="s">
        <v>1026</v>
      </c>
      <c r="C26135" t="s">
        <v>1022</v>
      </c>
      <c r="D26135" t="s">
        <v>1017</v>
      </c>
      <c r="E26135" t="s">
        <v>1014</v>
      </c>
      <c r="F26135" s="86">
        <v>13675702.314889999</v>
      </c>
    </row>
    <row r="26136" spans="1:6">
      <c r="A26136">
        <v>2039</v>
      </c>
      <c r="B26136" t="s">
        <v>1026</v>
      </c>
      <c r="C26136" t="s">
        <v>1022</v>
      </c>
      <c r="D26136" t="s">
        <v>1017</v>
      </c>
      <c r="E26136" t="s">
        <v>1014</v>
      </c>
      <c r="F26136" s="86">
        <v>13772333.770913299</v>
      </c>
    </row>
    <row r="26137" spans="1:6">
      <c r="A26137">
        <v>2040</v>
      </c>
      <c r="B26137" t="s">
        <v>1026</v>
      </c>
      <c r="C26137" t="s">
        <v>1022</v>
      </c>
      <c r="D26137" t="s">
        <v>1017</v>
      </c>
      <c r="E26137" t="s">
        <v>1014</v>
      </c>
      <c r="F26137" s="86">
        <v>13868991.7446156</v>
      </c>
    </row>
    <row r="26138" spans="1:6">
      <c r="A26138">
        <v>2041</v>
      </c>
      <c r="B26138" t="s">
        <v>1026</v>
      </c>
      <c r="C26138" t="s">
        <v>1022</v>
      </c>
      <c r="D26138" t="s">
        <v>1017</v>
      </c>
      <c r="E26138" t="s">
        <v>1014</v>
      </c>
      <c r="F26138" s="86">
        <v>14004768.1885619</v>
      </c>
    </row>
    <row r="26139" spans="1:6">
      <c r="A26139">
        <v>2042</v>
      </c>
      <c r="B26139" t="s">
        <v>1026</v>
      </c>
      <c r="C26139" t="s">
        <v>1022</v>
      </c>
      <c r="D26139" t="s">
        <v>1017</v>
      </c>
      <c r="E26139" t="s">
        <v>1014</v>
      </c>
      <c r="F26139" s="86">
        <v>14141912.2848954</v>
      </c>
    </row>
    <row r="26140" spans="1:6">
      <c r="A26140">
        <v>2043</v>
      </c>
      <c r="B26140" t="s">
        <v>1026</v>
      </c>
      <c r="C26140" t="s">
        <v>1022</v>
      </c>
      <c r="D26140" t="s">
        <v>1017</v>
      </c>
      <c r="E26140" t="s">
        <v>1014</v>
      </c>
      <c r="F26140" s="86">
        <v>14280379.934656201</v>
      </c>
    </row>
    <row r="26141" spans="1:6">
      <c r="A26141">
        <v>2044</v>
      </c>
      <c r="B26141" t="s">
        <v>1026</v>
      </c>
      <c r="C26141" t="s">
        <v>1022</v>
      </c>
      <c r="D26141" t="s">
        <v>1017</v>
      </c>
      <c r="E26141" t="s">
        <v>1014</v>
      </c>
      <c r="F26141" s="86">
        <v>14420227.0576127</v>
      </c>
    </row>
    <row r="26142" spans="1:6">
      <c r="A26142">
        <v>2045</v>
      </c>
      <c r="B26142" t="s">
        <v>1026</v>
      </c>
      <c r="C26142" t="s">
        <v>1022</v>
      </c>
      <c r="D26142" t="s">
        <v>1017</v>
      </c>
      <c r="E26142" t="s">
        <v>1014</v>
      </c>
      <c r="F26142" s="86">
        <v>14561601.1205054</v>
      </c>
    </row>
    <row r="26143" spans="1:6">
      <c r="A26143">
        <v>2046</v>
      </c>
      <c r="B26143" t="s">
        <v>1026</v>
      </c>
      <c r="C26143" t="s">
        <v>1022</v>
      </c>
      <c r="D26143" t="s">
        <v>1017</v>
      </c>
      <c r="E26143" t="s">
        <v>1014</v>
      </c>
      <c r="F26143" s="86">
        <v>14704566.209065899</v>
      </c>
    </row>
    <row r="26144" spans="1:6">
      <c r="A26144">
        <v>2047</v>
      </c>
      <c r="B26144" t="s">
        <v>1026</v>
      </c>
      <c r="C26144" t="s">
        <v>1022</v>
      </c>
      <c r="D26144" t="s">
        <v>1017</v>
      </c>
      <c r="E26144" t="s">
        <v>1014</v>
      </c>
      <c r="F26144" s="86">
        <v>14849128.4001179</v>
      </c>
    </row>
    <row r="26145" spans="1:6">
      <c r="A26145">
        <v>2048</v>
      </c>
      <c r="B26145" t="s">
        <v>1026</v>
      </c>
      <c r="C26145" t="s">
        <v>1022</v>
      </c>
      <c r="D26145" t="s">
        <v>1017</v>
      </c>
      <c r="E26145" t="s">
        <v>1014</v>
      </c>
      <c r="F26145" s="86">
        <v>14995402.210343599</v>
      </c>
    </row>
    <row r="26146" spans="1:6">
      <c r="A26146">
        <v>2049</v>
      </c>
      <c r="B26146" t="s">
        <v>1026</v>
      </c>
      <c r="C26146" t="s">
        <v>1022</v>
      </c>
      <c r="D26146" t="s">
        <v>1017</v>
      </c>
      <c r="E26146" t="s">
        <v>1014</v>
      </c>
      <c r="F26146" s="86">
        <v>15143260.327167301</v>
      </c>
    </row>
    <row r="26147" spans="1:6">
      <c r="A26147">
        <v>2050</v>
      </c>
      <c r="B26147" t="s">
        <v>1026</v>
      </c>
      <c r="C26147" t="s">
        <v>1022</v>
      </c>
      <c r="D26147" t="s">
        <v>1017</v>
      </c>
      <c r="E26147" t="s">
        <v>1014</v>
      </c>
      <c r="F26147" s="86">
        <v>15292584.086541001</v>
      </c>
    </row>
    <row r="26148" spans="1:6">
      <c r="A26148">
        <v>2017</v>
      </c>
      <c r="B26148" t="s">
        <v>1027</v>
      </c>
      <c r="C26148" t="s">
        <v>1022</v>
      </c>
      <c r="D26148" t="s">
        <v>1017</v>
      </c>
      <c r="E26148" t="s">
        <v>1014</v>
      </c>
      <c r="F26148" s="86">
        <v>105245993.775428</v>
      </c>
    </row>
    <row r="26149" spans="1:6">
      <c r="A26149">
        <v>2018</v>
      </c>
      <c r="B26149" t="s">
        <v>1027</v>
      </c>
      <c r="C26149" t="s">
        <v>1022</v>
      </c>
      <c r="D26149" t="s">
        <v>1017</v>
      </c>
      <c r="E26149" t="s">
        <v>1014</v>
      </c>
      <c r="F26149" s="86">
        <v>105007982.885665</v>
      </c>
    </row>
    <row r="26150" spans="1:6">
      <c r="A26150">
        <v>2019</v>
      </c>
      <c r="B26150" t="s">
        <v>1027</v>
      </c>
      <c r="C26150" t="s">
        <v>1022</v>
      </c>
      <c r="D26150" t="s">
        <v>1017</v>
      </c>
      <c r="E26150" t="s">
        <v>1014</v>
      </c>
      <c r="F26150" s="86">
        <v>104729645.37684201</v>
      </c>
    </row>
    <row r="26151" spans="1:6">
      <c r="A26151">
        <v>2020</v>
      </c>
      <c r="B26151" t="s">
        <v>1027</v>
      </c>
      <c r="C26151" t="s">
        <v>1022</v>
      </c>
      <c r="D26151" t="s">
        <v>1017</v>
      </c>
      <c r="E26151" t="s">
        <v>1014</v>
      </c>
      <c r="F26151" s="86">
        <v>104399885.235421</v>
      </c>
    </row>
    <row r="26152" spans="1:6">
      <c r="A26152">
        <v>2021</v>
      </c>
      <c r="B26152" t="s">
        <v>1027</v>
      </c>
      <c r="C26152" t="s">
        <v>1022</v>
      </c>
      <c r="D26152" t="s">
        <v>1017</v>
      </c>
      <c r="E26152" t="s">
        <v>1014</v>
      </c>
      <c r="F26152" s="86">
        <v>104073458.673985</v>
      </c>
    </row>
    <row r="26153" spans="1:6">
      <c r="A26153">
        <v>2022</v>
      </c>
      <c r="B26153" t="s">
        <v>1027</v>
      </c>
      <c r="C26153" t="s">
        <v>1022</v>
      </c>
      <c r="D26153" t="s">
        <v>1017</v>
      </c>
      <c r="E26153" t="s">
        <v>1014</v>
      </c>
      <c r="F26153" s="86">
        <v>103724820.678744</v>
      </c>
    </row>
    <row r="26154" spans="1:6">
      <c r="A26154">
        <v>2023</v>
      </c>
      <c r="B26154" t="s">
        <v>1027</v>
      </c>
      <c r="C26154" t="s">
        <v>1022</v>
      </c>
      <c r="D26154" t="s">
        <v>1017</v>
      </c>
      <c r="E26154" t="s">
        <v>1014</v>
      </c>
      <c r="F26154" s="86">
        <v>103385053.99969999</v>
      </c>
    </row>
    <row r="26155" spans="1:6">
      <c r="A26155">
        <v>2024</v>
      </c>
      <c r="B26155" t="s">
        <v>1027</v>
      </c>
      <c r="C26155" t="s">
        <v>1022</v>
      </c>
      <c r="D26155" t="s">
        <v>1017</v>
      </c>
      <c r="E26155" t="s">
        <v>1014</v>
      </c>
      <c r="F26155" s="86">
        <v>103083754.880595</v>
      </c>
    </row>
    <row r="26156" spans="1:6">
      <c r="A26156">
        <v>2025</v>
      </c>
      <c r="B26156" t="s">
        <v>1027</v>
      </c>
      <c r="C26156" t="s">
        <v>1022</v>
      </c>
      <c r="D26156" t="s">
        <v>1017</v>
      </c>
      <c r="E26156" t="s">
        <v>1014</v>
      </c>
      <c r="F26156" s="86">
        <v>102854101.12537</v>
      </c>
    </row>
    <row r="26157" spans="1:6">
      <c r="A26157">
        <v>2026</v>
      </c>
      <c r="B26157" t="s">
        <v>1027</v>
      </c>
      <c r="C26157" t="s">
        <v>1022</v>
      </c>
      <c r="D26157" t="s">
        <v>1017</v>
      </c>
      <c r="E26157" t="s">
        <v>1014</v>
      </c>
      <c r="F26157" s="86">
        <v>102727933.697182</v>
      </c>
    </row>
    <row r="26158" spans="1:6">
      <c r="A26158">
        <v>2027</v>
      </c>
      <c r="B26158" t="s">
        <v>1027</v>
      </c>
      <c r="C26158" t="s">
        <v>1022</v>
      </c>
      <c r="D26158" t="s">
        <v>1017</v>
      </c>
      <c r="E26158" t="s">
        <v>1014</v>
      </c>
      <c r="F26158" s="86">
        <v>102712943.516275</v>
      </c>
    </row>
    <row r="26159" spans="1:6">
      <c r="A26159">
        <v>2028</v>
      </c>
      <c r="B26159" t="s">
        <v>1027</v>
      </c>
      <c r="C26159" t="s">
        <v>1022</v>
      </c>
      <c r="D26159" t="s">
        <v>1017</v>
      </c>
      <c r="E26159" t="s">
        <v>1014</v>
      </c>
      <c r="F26159" s="86">
        <v>102804013.81364299</v>
      </c>
    </row>
    <row r="26160" spans="1:6">
      <c r="A26160">
        <v>2029</v>
      </c>
      <c r="B26160" t="s">
        <v>1027</v>
      </c>
      <c r="C26160" t="s">
        <v>1022</v>
      </c>
      <c r="D26160" t="s">
        <v>1017</v>
      </c>
      <c r="E26160" t="s">
        <v>1014</v>
      </c>
      <c r="F26160" s="86">
        <v>102989247.85725801</v>
      </c>
    </row>
    <row r="26161" spans="1:6">
      <c r="A26161">
        <v>2030</v>
      </c>
      <c r="B26161" t="s">
        <v>1027</v>
      </c>
      <c r="C26161" t="s">
        <v>1022</v>
      </c>
      <c r="D26161" t="s">
        <v>1017</v>
      </c>
      <c r="E26161" t="s">
        <v>1014</v>
      </c>
      <c r="F26161" s="86">
        <v>103287567.090671</v>
      </c>
    </row>
    <row r="26162" spans="1:6">
      <c r="A26162">
        <v>2031</v>
      </c>
      <c r="B26162" t="s">
        <v>1027</v>
      </c>
      <c r="C26162" t="s">
        <v>1022</v>
      </c>
      <c r="D26162" t="s">
        <v>1017</v>
      </c>
      <c r="E26162" t="s">
        <v>1014</v>
      </c>
      <c r="F26162" s="86">
        <v>103710939.986408</v>
      </c>
    </row>
    <row r="26163" spans="1:6">
      <c r="A26163">
        <v>2032</v>
      </c>
      <c r="B26163" t="s">
        <v>1027</v>
      </c>
      <c r="C26163" t="s">
        <v>1022</v>
      </c>
      <c r="D26163" t="s">
        <v>1017</v>
      </c>
      <c r="E26163" t="s">
        <v>1014</v>
      </c>
      <c r="F26163" s="86">
        <v>104231471.73083</v>
      </c>
    </row>
    <row r="26164" spans="1:6">
      <c r="A26164">
        <v>2033</v>
      </c>
      <c r="B26164" t="s">
        <v>1027</v>
      </c>
      <c r="C26164" t="s">
        <v>1022</v>
      </c>
      <c r="D26164" t="s">
        <v>1017</v>
      </c>
      <c r="E26164" t="s">
        <v>1014</v>
      </c>
      <c r="F26164" s="86">
        <v>104828763.63753401</v>
      </c>
    </row>
    <row r="26165" spans="1:6">
      <c r="A26165">
        <v>2034</v>
      </c>
      <c r="B26165" t="s">
        <v>1027</v>
      </c>
      <c r="C26165" t="s">
        <v>1022</v>
      </c>
      <c r="D26165" t="s">
        <v>1017</v>
      </c>
      <c r="E26165" t="s">
        <v>1014</v>
      </c>
      <c r="F26165" s="86">
        <v>105508666.902821</v>
      </c>
    </row>
    <row r="26166" spans="1:6">
      <c r="A26166">
        <v>2035</v>
      </c>
      <c r="B26166" t="s">
        <v>1027</v>
      </c>
      <c r="C26166" t="s">
        <v>1022</v>
      </c>
      <c r="D26166" t="s">
        <v>1017</v>
      </c>
      <c r="E26166" t="s">
        <v>1014</v>
      </c>
      <c r="F26166" s="86">
        <v>106259343.132158</v>
      </c>
    </row>
    <row r="26167" spans="1:6">
      <c r="A26167">
        <v>2036</v>
      </c>
      <c r="B26167" t="s">
        <v>1027</v>
      </c>
      <c r="C26167" t="s">
        <v>1022</v>
      </c>
      <c r="D26167" t="s">
        <v>1017</v>
      </c>
      <c r="E26167" t="s">
        <v>1014</v>
      </c>
      <c r="F26167" s="86">
        <v>107062415.44051801</v>
      </c>
    </row>
    <row r="26168" spans="1:6">
      <c r="A26168">
        <v>2037</v>
      </c>
      <c r="B26168" t="s">
        <v>1027</v>
      </c>
      <c r="C26168" t="s">
        <v>1022</v>
      </c>
      <c r="D26168" t="s">
        <v>1017</v>
      </c>
      <c r="E26168" t="s">
        <v>1014</v>
      </c>
      <c r="F26168" s="86">
        <v>107894701.076573</v>
      </c>
    </row>
    <row r="26169" spans="1:6">
      <c r="A26169">
        <v>2038</v>
      </c>
      <c r="B26169" t="s">
        <v>1027</v>
      </c>
      <c r="C26169" t="s">
        <v>1022</v>
      </c>
      <c r="D26169" t="s">
        <v>1017</v>
      </c>
      <c r="E26169" t="s">
        <v>1014</v>
      </c>
      <c r="F26169" s="86">
        <v>108746241.32031301</v>
      </c>
    </row>
    <row r="26170" spans="1:6">
      <c r="A26170">
        <v>2039</v>
      </c>
      <c r="B26170" t="s">
        <v>1027</v>
      </c>
      <c r="C26170" t="s">
        <v>1022</v>
      </c>
      <c r="D26170" t="s">
        <v>1017</v>
      </c>
      <c r="E26170" t="s">
        <v>1014</v>
      </c>
      <c r="F26170" s="86">
        <v>109608891.19633999</v>
      </c>
    </row>
    <row r="26171" spans="1:6">
      <c r="A26171">
        <v>2040</v>
      </c>
      <c r="B26171" t="s">
        <v>1027</v>
      </c>
      <c r="C26171" t="s">
        <v>1022</v>
      </c>
      <c r="D26171" t="s">
        <v>1017</v>
      </c>
      <c r="E26171" t="s">
        <v>1014</v>
      </c>
      <c r="F26171" s="86">
        <v>110477073.506782</v>
      </c>
    </row>
    <row r="26172" spans="1:6">
      <c r="A26172">
        <v>2041</v>
      </c>
      <c r="B26172" t="s">
        <v>1027</v>
      </c>
      <c r="C26172" t="s">
        <v>1022</v>
      </c>
      <c r="D26172" t="s">
        <v>1017</v>
      </c>
      <c r="E26172" t="s">
        <v>1014</v>
      </c>
      <c r="F26172" s="86">
        <v>111054192.368682</v>
      </c>
    </row>
    <row r="26173" spans="1:6">
      <c r="A26173">
        <v>2042</v>
      </c>
      <c r="B26173" t="s">
        <v>1027</v>
      </c>
      <c r="C26173" t="s">
        <v>1022</v>
      </c>
      <c r="D26173" t="s">
        <v>1017</v>
      </c>
      <c r="E26173" t="s">
        <v>1014</v>
      </c>
      <c r="F26173" s="86">
        <v>111631887.189904</v>
      </c>
    </row>
    <row r="26174" spans="1:6">
      <c r="A26174">
        <v>2043</v>
      </c>
      <c r="B26174" t="s">
        <v>1027</v>
      </c>
      <c r="C26174" t="s">
        <v>1022</v>
      </c>
      <c r="D26174" t="s">
        <v>1017</v>
      </c>
      <c r="E26174" t="s">
        <v>1014</v>
      </c>
      <c r="F26174" s="86">
        <v>112208594.187381</v>
      </c>
    </row>
    <row r="26175" spans="1:6">
      <c r="A26175">
        <v>2044</v>
      </c>
      <c r="B26175" t="s">
        <v>1027</v>
      </c>
      <c r="C26175" t="s">
        <v>1022</v>
      </c>
      <c r="D26175" t="s">
        <v>1017</v>
      </c>
      <c r="E26175" t="s">
        <v>1014</v>
      </c>
      <c r="F26175" s="86">
        <v>112782112.802929</v>
      </c>
    </row>
    <row r="26176" spans="1:6">
      <c r="A26176">
        <v>2045</v>
      </c>
      <c r="B26176" t="s">
        <v>1027</v>
      </c>
      <c r="C26176" t="s">
        <v>1022</v>
      </c>
      <c r="D26176" t="s">
        <v>1017</v>
      </c>
      <c r="E26176" t="s">
        <v>1014</v>
      </c>
      <c r="F26176" s="86">
        <v>113355201.674721</v>
      </c>
    </row>
    <row r="26177" spans="1:6">
      <c r="A26177">
        <v>2046</v>
      </c>
      <c r="B26177" t="s">
        <v>1027</v>
      </c>
      <c r="C26177" t="s">
        <v>1022</v>
      </c>
      <c r="D26177" t="s">
        <v>1017</v>
      </c>
      <c r="E26177" t="s">
        <v>1014</v>
      </c>
      <c r="F26177" s="86">
        <v>113924943.329237</v>
      </c>
    </row>
    <row r="26178" spans="1:6">
      <c r="A26178">
        <v>2047</v>
      </c>
      <c r="B26178" t="s">
        <v>1027</v>
      </c>
      <c r="C26178" t="s">
        <v>1022</v>
      </c>
      <c r="D26178" t="s">
        <v>1017</v>
      </c>
      <c r="E26178" t="s">
        <v>1014</v>
      </c>
      <c r="F26178" s="86">
        <v>114494993.188704</v>
      </c>
    </row>
    <row r="26179" spans="1:6">
      <c r="A26179">
        <v>2048</v>
      </c>
      <c r="B26179" t="s">
        <v>1027</v>
      </c>
      <c r="C26179" t="s">
        <v>1022</v>
      </c>
      <c r="D26179" t="s">
        <v>1017</v>
      </c>
      <c r="E26179" t="s">
        <v>1014</v>
      </c>
      <c r="F26179" s="86">
        <v>115064705.468227</v>
      </c>
    </row>
    <row r="26180" spans="1:6">
      <c r="A26180">
        <v>2049</v>
      </c>
      <c r="B26180" t="s">
        <v>1027</v>
      </c>
      <c r="C26180" t="s">
        <v>1022</v>
      </c>
      <c r="D26180" t="s">
        <v>1017</v>
      </c>
      <c r="E26180" t="s">
        <v>1014</v>
      </c>
      <c r="F26180" s="86">
        <v>115630729.77522001</v>
      </c>
    </row>
    <row r="26181" spans="1:6">
      <c r="A26181">
        <v>2050</v>
      </c>
      <c r="B26181" t="s">
        <v>1027</v>
      </c>
      <c r="C26181" t="s">
        <v>1022</v>
      </c>
      <c r="D26181" t="s">
        <v>1017</v>
      </c>
      <c r="E26181" t="s">
        <v>1014</v>
      </c>
      <c r="F26181" s="86">
        <v>116194952.808971</v>
      </c>
    </row>
    <row r="26182" spans="1:6">
      <c r="A26182">
        <v>2017</v>
      </c>
      <c r="B26182" t="s">
        <v>1028</v>
      </c>
      <c r="C26182" t="s">
        <v>1022</v>
      </c>
      <c r="D26182" t="s">
        <v>1017</v>
      </c>
      <c r="E26182" t="s">
        <v>1014</v>
      </c>
      <c r="F26182" s="86">
        <v>21044607.782421201</v>
      </c>
    </row>
    <row r="26183" spans="1:6">
      <c r="A26183">
        <v>2018</v>
      </c>
      <c r="B26183" t="s">
        <v>1028</v>
      </c>
      <c r="C26183" t="s">
        <v>1022</v>
      </c>
      <c r="D26183" t="s">
        <v>1017</v>
      </c>
      <c r="E26183" t="s">
        <v>1014</v>
      </c>
      <c r="F26183" s="86">
        <v>21045650.862123001</v>
      </c>
    </row>
    <row r="26184" spans="1:6">
      <c r="A26184">
        <v>2019</v>
      </c>
      <c r="B26184" t="s">
        <v>1028</v>
      </c>
      <c r="C26184" t="s">
        <v>1022</v>
      </c>
      <c r="D26184" t="s">
        <v>1017</v>
      </c>
      <c r="E26184" t="s">
        <v>1014</v>
      </c>
      <c r="F26184" s="86">
        <v>21038165.086480901</v>
      </c>
    </row>
    <row r="26185" spans="1:6">
      <c r="A26185">
        <v>2020</v>
      </c>
      <c r="B26185" t="s">
        <v>1028</v>
      </c>
      <c r="C26185" t="s">
        <v>1022</v>
      </c>
      <c r="D26185" t="s">
        <v>1017</v>
      </c>
      <c r="E26185" t="s">
        <v>1014</v>
      </c>
      <c r="F26185" s="86">
        <v>21017486.0392735</v>
      </c>
    </row>
    <row r="26186" spans="1:6">
      <c r="A26186">
        <v>2021</v>
      </c>
      <c r="B26186" t="s">
        <v>1028</v>
      </c>
      <c r="C26186" t="s">
        <v>1022</v>
      </c>
      <c r="D26186" t="s">
        <v>1017</v>
      </c>
      <c r="E26186" t="s">
        <v>1014</v>
      </c>
      <c r="F26186" s="86">
        <v>20995580.060646899</v>
      </c>
    </row>
    <row r="26187" spans="1:6">
      <c r="A26187">
        <v>2022</v>
      </c>
      <c r="B26187" t="s">
        <v>1028</v>
      </c>
      <c r="C26187" t="s">
        <v>1022</v>
      </c>
      <c r="D26187" t="s">
        <v>1017</v>
      </c>
      <c r="E26187" t="s">
        <v>1014</v>
      </c>
      <c r="F26187" s="86">
        <v>20969859.1575788</v>
      </c>
    </row>
    <row r="26188" spans="1:6">
      <c r="A26188">
        <v>2023</v>
      </c>
      <c r="B26188" t="s">
        <v>1028</v>
      </c>
      <c r="C26188" t="s">
        <v>1022</v>
      </c>
      <c r="D26188" t="s">
        <v>1017</v>
      </c>
      <c r="E26188" t="s">
        <v>1014</v>
      </c>
      <c r="F26188" s="86">
        <v>20946138.667612899</v>
      </c>
    </row>
    <row r="26189" spans="1:6">
      <c r="A26189">
        <v>2024</v>
      </c>
      <c r="B26189" t="s">
        <v>1028</v>
      </c>
      <c r="C26189" t="s">
        <v>1022</v>
      </c>
      <c r="D26189" t="s">
        <v>1017</v>
      </c>
      <c r="E26189" t="s">
        <v>1014</v>
      </c>
      <c r="F26189" s="86">
        <v>20930736.867477998</v>
      </c>
    </row>
    <row r="26190" spans="1:6">
      <c r="A26190">
        <v>2025</v>
      </c>
      <c r="B26190" t="s">
        <v>1028</v>
      </c>
      <c r="C26190" t="s">
        <v>1022</v>
      </c>
      <c r="D26190" t="s">
        <v>1017</v>
      </c>
      <c r="E26190" t="s">
        <v>1014</v>
      </c>
      <c r="F26190" s="86">
        <v>20928196.442606099</v>
      </c>
    </row>
    <row r="26191" spans="1:6">
      <c r="A26191">
        <v>2026</v>
      </c>
      <c r="B26191" t="s">
        <v>1028</v>
      </c>
      <c r="C26191" t="s">
        <v>1022</v>
      </c>
      <c r="D26191" t="s">
        <v>1017</v>
      </c>
      <c r="E26191" t="s">
        <v>1014</v>
      </c>
      <c r="F26191" s="86">
        <v>20944888.169532102</v>
      </c>
    </row>
    <row r="26192" spans="1:6">
      <c r="A26192">
        <v>2027</v>
      </c>
      <c r="B26192" t="s">
        <v>1028</v>
      </c>
      <c r="C26192" t="s">
        <v>1022</v>
      </c>
      <c r="D26192" t="s">
        <v>1017</v>
      </c>
      <c r="E26192" t="s">
        <v>1014</v>
      </c>
      <c r="F26192" s="86">
        <v>20982382.314281002</v>
      </c>
    </row>
    <row r="26193" spans="1:6">
      <c r="A26193">
        <v>2028</v>
      </c>
      <c r="B26193" t="s">
        <v>1028</v>
      </c>
      <c r="C26193" t="s">
        <v>1022</v>
      </c>
      <c r="D26193" t="s">
        <v>1017</v>
      </c>
      <c r="E26193" t="s">
        <v>1014</v>
      </c>
      <c r="F26193" s="86">
        <v>21041530.9550271</v>
      </c>
    </row>
    <row r="26194" spans="1:6">
      <c r="A26194">
        <v>2029</v>
      </c>
      <c r="B26194" t="s">
        <v>1028</v>
      </c>
      <c r="C26194" t="s">
        <v>1022</v>
      </c>
      <c r="D26194" t="s">
        <v>1017</v>
      </c>
      <c r="E26194" t="s">
        <v>1014</v>
      </c>
      <c r="F26194" s="86">
        <v>21119101.950998899</v>
      </c>
    </row>
    <row r="26195" spans="1:6">
      <c r="A26195">
        <v>2030</v>
      </c>
      <c r="B26195" t="s">
        <v>1028</v>
      </c>
      <c r="C26195" t="s">
        <v>1022</v>
      </c>
      <c r="D26195" t="s">
        <v>1017</v>
      </c>
      <c r="E26195" t="s">
        <v>1014</v>
      </c>
      <c r="F26195" s="86">
        <v>21217888.435912799</v>
      </c>
    </row>
    <row r="26196" spans="1:6">
      <c r="A26196">
        <v>2031</v>
      </c>
      <c r="B26196" t="s">
        <v>1028</v>
      </c>
      <c r="C26196" t="s">
        <v>1022</v>
      </c>
      <c r="D26196" t="s">
        <v>1017</v>
      </c>
      <c r="E26196" t="s">
        <v>1014</v>
      </c>
      <c r="F26196" s="86">
        <v>21340993.820282198</v>
      </c>
    </row>
    <row r="26197" spans="1:6">
      <c r="A26197">
        <v>2032</v>
      </c>
      <c r="B26197" t="s">
        <v>1028</v>
      </c>
      <c r="C26197" t="s">
        <v>1022</v>
      </c>
      <c r="D26197" t="s">
        <v>1017</v>
      </c>
      <c r="E26197" t="s">
        <v>1014</v>
      </c>
      <c r="F26197" s="86">
        <v>21483771.769632701</v>
      </c>
    </row>
    <row r="26198" spans="1:6">
      <c r="A26198">
        <v>2033</v>
      </c>
      <c r="B26198" t="s">
        <v>1028</v>
      </c>
      <c r="C26198" t="s">
        <v>1022</v>
      </c>
      <c r="D26198" t="s">
        <v>1017</v>
      </c>
      <c r="E26198" t="s">
        <v>1014</v>
      </c>
      <c r="F26198" s="86">
        <v>21641520.8537548</v>
      </c>
    </row>
    <row r="26199" spans="1:6">
      <c r="A26199">
        <v>2034</v>
      </c>
      <c r="B26199" t="s">
        <v>1028</v>
      </c>
      <c r="C26199" t="s">
        <v>1022</v>
      </c>
      <c r="D26199" t="s">
        <v>1017</v>
      </c>
      <c r="E26199" t="s">
        <v>1014</v>
      </c>
      <c r="F26199" s="86">
        <v>21816008.4201947</v>
      </c>
    </row>
    <row r="26200" spans="1:6">
      <c r="A26200">
        <v>2035</v>
      </c>
      <c r="B26200" t="s">
        <v>1028</v>
      </c>
      <c r="C26200" t="s">
        <v>1022</v>
      </c>
      <c r="D26200" t="s">
        <v>1017</v>
      </c>
      <c r="E26200" t="s">
        <v>1014</v>
      </c>
      <c r="F26200" s="86">
        <v>22006127.019035202</v>
      </c>
    </row>
    <row r="26201" spans="1:6">
      <c r="A26201">
        <v>2036</v>
      </c>
      <c r="B26201" t="s">
        <v>1028</v>
      </c>
      <c r="C26201" t="s">
        <v>1022</v>
      </c>
      <c r="D26201" t="s">
        <v>1017</v>
      </c>
      <c r="E26201" t="s">
        <v>1014</v>
      </c>
      <c r="F26201" s="86">
        <v>22210007.391806401</v>
      </c>
    </row>
    <row r="26202" spans="1:6">
      <c r="A26202">
        <v>2037</v>
      </c>
      <c r="B26202" t="s">
        <v>1028</v>
      </c>
      <c r="C26202" t="s">
        <v>1022</v>
      </c>
      <c r="D26202" t="s">
        <v>1017</v>
      </c>
      <c r="E26202" t="s">
        <v>1014</v>
      </c>
      <c r="F26202" s="86">
        <v>22420925.2974368</v>
      </c>
    </row>
    <row r="26203" spans="1:6">
      <c r="A26203">
        <v>2038</v>
      </c>
      <c r="B26203" t="s">
        <v>1028</v>
      </c>
      <c r="C26203" t="s">
        <v>1022</v>
      </c>
      <c r="D26203" t="s">
        <v>1017</v>
      </c>
      <c r="E26203" t="s">
        <v>1014</v>
      </c>
      <c r="F26203" s="86">
        <v>22635315.535431899</v>
      </c>
    </row>
    <row r="26204" spans="1:6">
      <c r="A26204">
        <v>2039</v>
      </c>
      <c r="B26204" t="s">
        <v>1028</v>
      </c>
      <c r="C26204" t="s">
        <v>1022</v>
      </c>
      <c r="D26204" t="s">
        <v>1017</v>
      </c>
      <c r="E26204" t="s">
        <v>1014</v>
      </c>
      <c r="F26204" s="86">
        <v>22851356.9169183</v>
      </c>
    </row>
    <row r="26205" spans="1:6">
      <c r="A26205">
        <v>2040</v>
      </c>
      <c r="B26205" t="s">
        <v>1028</v>
      </c>
      <c r="C26205" t="s">
        <v>1022</v>
      </c>
      <c r="D26205" t="s">
        <v>1017</v>
      </c>
      <c r="E26205" t="s">
        <v>1014</v>
      </c>
      <c r="F26205" s="86">
        <v>23068096.091201302</v>
      </c>
    </row>
    <row r="26206" spans="1:6">
      <c r="A26206">
        <v>2041</v>
      </c>
      <c r="B26206" t="s">
        <v>1028</v>
      </c>
      <c r="C26206" t="s">
        <v>1022</v>
      </c>
      <c r="D26206" t="s">
        <v>1017</v>
      </c>
      <c r="E26206" t="s">
        <v>1014</v>
      </c>
      <c r="F26206" s="86">
        <v>23262198.391112901</v>
      </c>
    </row>
    <row r="26207" spans="1:6">
      <c r="A26207">
        <v>2042</v>
      </c>
      <c r="B26207" t="s">
        <v>1028</v>
      </c>
      <c r="C26207" t="s">
        <v>1022</v>
      </c>
      <c r="D26207" t="s">
        <v>1017</v>
      </c>
      <c r="E26207" t="s">
        <v>1014</v>
      </c>
      <c r="F26207" s="86">
        <v>23458493.253664002</v>
      </c>
    </row>
    <row r="26208" spans="1:6">
      <c r="A26208">
        <v>2043</v>
      </c>
      <c r="B26208" t="s">
        <v>1028</v>
      </c>
      <c r="C26208" t="s">
        <v>1022</v>
      </c>
      <c r="D26208" t="s">
        <v>1017</v>
      </c>
      <c r="E26208" t="s">
        <v>1014</v>
      </c>
      <c r="F26208" s="86">
        <v>23656763.118063699</v>
      </c>
    </row>
    <row r="26209" spans="1:6">
      <c r="A26209">
        <v>2044</v>
      </c>
      <c r="B26209" t="s">
        <v>1028</v>
      </c>
      <c r="C26209" t="s">
        <v>1022</v>
      </c>
      <c r="D26209" t="s">
        <v>1017</v>
      </c>
      <c r="E26209" t="s">
        <v>1014</v>
      </c>
      <c r="F26209" s="86">
        <v>23856973.713107198</v>
      </c>
    </row>
    <row r="26210" spans="1:6">
      <c r="A26210">
        <v>2045</v>
      </c>
      <c r="B26210" t="s">
        <v>1028</v>
      </c>
      <c r="C26210" t="s">
        <v>1022</v>
      </c>
      <c r="D26210" t="s">
        <v>1017</v>
      </c>
      <c r="E26210" t="s">
        <v>1014</v>
      </c>
      <c r="F26210" s="86">
        <v>24059263.798610002</v>
      </c>
    </row>
    <row r="26211" spans="1:6">
      <c r="A26211">
        <v>2046</v>
      </c>
      <c r="B26211" t="s">
        <v>1028</v>
      </c>
      <c r="C26211" t="s">
        <v>1022</v>
      </c>
      <c r="D26211" t="s">
        <v>1017</v>
      </c>
      <c r="E26211" t="s">
        <v>1014</v>
      </c>
      <c r="F26211" s="86">
        <v>24263693.1901807</v>
      </c>
    </row>
    <row r="26212" spans="1:6">
      <c r="A26212">
        <v>2047</v>
      </c>
      <c r="B26212" t="s">
        <v>1028</v>
      </c>
      <c r="C26212" t="s">
        <v>1022</v>
      </c>
      <c r="D26212" t="s">
        <v>1017</v>
      </c>
      <c r="E26212" t="s">
        <v>1014</v>
      </c>
      <c r="F26212" s="86">
        <v>24470163.325738098</v>
      </c>
    </row>
    <row r="26213" spans="1:6">
      <c r="A26213">
        <v>2048</v>
      </c>
      <c r="B26213" t="s">
        <v>1028</v>
      </c>
      <c r="C26213" t="s">
        <v>1022</v>
      </c>
      <c r="D26213" t="s">
        <v>1017</v>
      </c>
      <c r="E26213" t="s">
        <v>1014</v>
      </c>
      <c r="F26213" s="86">
        <v>24678851.826933399</v>
      </c>
    </row>
    <row r="26214" spans="1:6">
      <c r="A26214">
        <v>2049</v>
      </c>
      <c r="B26214" t="s">
        <v>1028</v>
      </c>
      <c r="C26214" t="s">
        <v>1022</v>
      </c>
      <c r="D26214" t="s">
        <v>1017</v>
      </c>
      <c r="E26214" t="s">
        <v>1014</v>
      </c>
      <c r="F26214" s="86">
        <v>24889542.7308743</v>
      </c>
    </row>
    <row r="26215" spans="1:6">
      <c r="A26215">
        <v>2050</v>
      </c>
      <c r="B26215" t="s">
        <v>1028</v>
      </c>
      <c r="C26215" t="s">
        <v>1022</v>
      </c>
      <c r="D26215" t="s">
        <v>1017</v>
      </c>
      <c r="E26215" t="s">
        <v>1014</v>
      </c>
      <c r="F26215" s="86">
        <v>25102055.786930099</v>
      </c>
    </row>
    <row r="26216" spans="1:6">
      <c r="A26216">
        <v>2017</v>
      </c>
      <c r="B26216" t="s">
        <v>1029</v>
      </c>
      <c r="C26216" t="s">
        <v>1022</v>
      </c>
      <c r="D26216" t="s">
        <v>1017</v>
      </c>
      <c r="E26216" t="s">
        <v>1014</v>
      </c>
      <c r="F26216" s="86">
        <v>12441762.8620509</v>
      </c>
    </row>
    <row r="26217" spans="1:6">
      <c r="A26217">
        <v>2018</v>
      </c>
      <c r="B26217" t="s">
        <v>1029</v>
      </c>
      <c r="C26217" t="s">
        <v>1022</v>
      </c>
      <c r="D26217" t="s">
        <v>1017</v>
      </c>
      <c r="E26217" t="s">
        <v>1014</v>
      </c>
      <c r="F26217" s="86">
        <v>12490236.2417893</v>
      </c>
    </row>
    <row r="26218" spans="1:6">
      <c r="A26218">
        <v>2019</v>
      </c>
      <c r="B26218" t="s">
        <v>1029</v>
      </c>
      <c r="C26218" t="s">
        <v>1022</v>
      </c>
      <c r="D26218" t="s">
        <v>1017</v>
      </c>
      <c r="E26218" t="s">
        <v>1014</v>
      </c>
      <c r="F26218" s="86">
        <v>12524538.2428948</v>
      </c>
    </row>
    <row r="26219" spans="1:6">
      <c r="A26219">
        <v>2020</v>
      </c>
      <c r="B26219" t="s">
        <v>1029</v>
      </c>
      <c r="C26219" t="s">
        <v>1022</v>
      </c>
      <c r="D26219" t="s">
        <v>1017</v>
      </c>
      <c r="E26219" t="s">
        <v>1014</v>
      </c>
      <c r="F26219" s="86">
        <v>12542422.2658574</v>
      </c>
    </row>
    <row r="26220" spans="1:6">
      <c r="A26220">
        <v>2021</v>
      </c>
      <c r="B26220" t="s">
        <v>1029</v>
      </c>
      <c r="C26220" t="s">
        <v>1022</v>
      </c>
      <c r="D26220" t="s">
        <v>1017</v>
      </c>
      <c r="E26220" t="s">
        <v>1014</v>
      </c>
      <c r="F26220" s="86">
        <v>12551337.2575207</v>
      </c>
    </row>
    <row r="26221" spans="1:6">
      <c r="A26221">
        <v>2022</v>
      </c>
      <c r="B26221" t="s">
        <v>1029</v>
      </c>
      <c r="C26221" t="s">
        <v>1022</v>
      </c>
      <c r="D26221" t="s">
        <v>1017</v>
      </c>
      <c r="E26221" t="s">
        <v>1014</v>
      </c>
      <c r="F26221" s="86">
        <v>12546906.7530441</v>
      </c>
    </row>
    <row r="26222" spans="1:6">
      <c r="A26222">
        <v>2023</v>
      </c>
      <c r="B26222" t="s">
        <v>1029</v>
      </c>
      <c r="C26222" t="s">
        <v>1022</v>
      </c>
      <c r="D26222" t="s">
        <v>1017</v>
      </c>
      <c r="E26222" t="s">
        <v>1014</v>
      </c>
      <c r="F26222" s="86">
        <v>12532639.666887701</v>
      </c>
    </row>
    <row r="26223" spans="1:6">
      <c r="A26223">
        <v>2024</v>
      </c>
      <c r="B26223" t="s">
        <v>1029</v>
      </c>
      <c r="C26223" t="s">
        <v>1022</v>
      </c>
      <c r="D26223" t="s">
        <v>1017</v>
      </c>
      <c r="E26223" t="s">
        <v>1014</v>
      </c>
      <c r="F26223" s="86">
        <v>12512188.1420279</v>
      </c>
    </row>
    <row r="26224" spans="1:6">
      <c r="A26224">
        <v>2025</v>
      </c>
      <c r="B26224" t="s">
        <v>1029</v>
      </c>
      <c r="C26224" t="s">
        <v>1022</v>
      </c>
      <c r="D26224" t="s">
        <v>1017</v>
      </c>
      <c r="E26224" t="s">
        <v>1014</v>
      </c>
      <c r="F26224" s="86">
        <v>12491603.3434132</v>
      </c>
    </row>
    <row r="26225" spans="1:6">
      <c r="A26225">
        <v>2026</v>
      </c>
      <c r="B26225" t="s">
        <v>1029</v>
      </c>
      <c r="C26225" t="s">
        <v>1022</v>
      </c>
      <c r="D26225" t="s">
        <v>1017</v>
      </c>
      <c r="E26225" t="s">
        <v>1014</v>
      </c>
      <c r="F26225" s="86">
        <v>12477482.640177701</v>
      </c>
    </row>
    <row r="26226" spans="1:6">
      <c r="A26226">
        <v>2027</v>
      </c>
      <c r="B26226" t="s">
        <v>1029</v>
      </c>
      <c r="C26226" t="s">
        <v>1022</v>
      </c>
      <c r="D26226" t="s">
        <v>1017</v>
      </c>
      <c r="E26226" t="s">
        <v>1014</v>
      </c>
      <c r="F26226" s="86">
        <v>12473351.484133899</v>
      </c>
    </row>
    <row r="26227" spans="1:6">
      <c r="A26227">
        <v>2028</v>
      </c>
      <c r="B26227" t="s">
        <v>1029</v>
      </c>
      <c r="C26227" t="s">
        <v>1022</v>
      </c>
      <c r="D26227" t="s">
        <v>1017</v>
      </c>
      <c r="E26227" t="s">
        <v>1014</v>
      </c>
      <c r="F26227" s="86">
        <v>12480528.6343701</v>
      </c>
    </row>
    <row r="26228" spans="1:6">
      <c r="A26228">
        <v>2029</v>
      </c>
      <c r="B26228" t="s">
        <v>1029</v>
      </c>
      <c r="C26228" t="s">
        <v>1022</v>
      </c>
      <c r="D26228" t="s">
        <v>1017</v>
      </c>
      <c r="E26228" t="s">
        <v>1014</v>
      </c>
      <c r="F26228" s="86">
        <v>12499684.814634901</v>
      </c>
    </row>
    <row r="26229" spans="1:6">
      <c r="A26229">
        <v>2030</v>
      </c>
      <c r="B26229" t="s">
        <v>1029</v>
      </c>
      <c r="C26229" t="s">
        <v>1022</v>
      </c>
      <c r="D26229" t="s">
        <v>1017</v>
      </c>
      <c r="E26229" t="s">
        <v>1014</v>
      </c>
      <c r="F26229" s="86">
        <v>12534914.5644807</v>
      </c>
    </row>
    <row r="26230" spans="1:6">
      <c r="A26230">
        <v>2031</v>
      </c>
      <c r="B26230" t="s">
        <v>1029</v>
      </c>
      <c r="C26230" t="s">
        <v>1022</v>
      </c>
      <c r="D26230" t="s">
        <v>1017</v>
      </c>
      <c r="E26230" t="s">
        <v>1014</v>
      </c>
      <c r="F26230" s="86">
        <v>12588411.2815031</v>
      </c>
    </row>
    <row r="26231" spans="1:6">
      <c r="A26231">
        <v>2032</v>
      </c>
      <c r="B26231" t="s">
        <v>1029</v>
      </c>
      <c r="C26231" t="s">
        <v>1022</v>
      </c>
      <c r="D26231" t="s">
        <v>1017</v>
      </c>
      <c r="E26231" t="s">
        <v>1014</v>
      </c>
      <c r="F26231" s="86">
        <v>12656634.543539099</v>
      </c>
    </row>
    <row r="26232" spans="1:6">
      <c r="A26232">
        <v>2033</v>
      </c>
      <c r="B26232" t="s">
        <v>1029</v>
      </c>
      <c r="C26232" t="s">
        <v>1022</v>
      </c>
      <c r="D26232" t="s">
        <v>1017</v>
      </c>
      <c r="E26232" t="s">
        <v>1014</v>
      </c>
      <c r="F26232" s="86">
        <v>12736599.8529882</v>
      </c>
    </row>
    <row r="26233" spans="1:6">
      <c r="A26233">
        <v>2034</v>
      </c>
      <c r="B26233" t="s">
        <v>1029</v>
      </c>
      <c r="C26233" t="s">
        <v>1022</v>
      </c>
      <c r="D26233" t="s">
        <v>1017</v>
      </c>
      <c r="E26233" t="s">
        <v>1014</v>
      </c>
      <c r="F26233" s="86">
        <v>12828559.8307788</v>
      </c>
    </row>
    <row r="26234" spans="1:6">
      <c r="A26234">
        <v>2035</v>
      </c>
      <c r="B26234" t="s">
        <v>1029</v>
      </c>
      <c r="C26234" t="s">
        <v>1022</v>
      </c>
      <c r="D26234" t="s">
        <v>1017</v>
      </c>
      <c r="E26234" t="s">
        <v>1014</v>
      </c>
      <c r="F26234" s="86">
        <v>12930113.284111099</v>
      </c>
    </row>
    <row r="26235" spans="1:6">
      <c r="A26235">
        <v>2036</v>
      </c>
      <c r="B26235" t="s">
        <v>1029</v>
      </c>
      <c r="C26235" t="s">
        <v>1022</v>
      </c>
      <c r="D26235" t="s">
        <v>1017</v>
      </c>
      <c r="E26235" t="s">
        <v>1014</v>
      </c>
      <c r="F26235" s="86">
        <v>13038023.0930066</v>
      </c>
    </row>
    <row r="26236" spans="1:6">
      <c r="A26236">
        <v>2037</v>
      </c>
      <c r="B26236" t="s">
        <v>1029</v>
      </c>
      <c r="C26236" t="s">
        <v>1022</v>
      </c>
      <c r="D26236" t="s">
        <v>1017</v>
      </c>
      <c r="E26236" t="s">
        <v>1014</v>
      </c>
      <c r="F26236" s="86">
        <v>13149278.1666428</v>
      </c>
    </row>
    <row r="26237" spans="1:6">
      <c r="A26237">
        <v>2038</v>
      </c>
      <c r="B26237" t="s">
        <v>1029</v>
      </c>
      <c r="C26237" t="s">
        <v>1022</v>
      </c>
      <c r="D26237" t="s">
        <v>1017</v>
      </c>
      <c r="E26237" t="s">
        <v>1014</v>
      </c>
      <c r="F26237" s="86">
        <v>13262745.6826235</v>
      </c>
    </row>
    <row r="26238" spans="1:6">
      <c r="A26238">
        <v>2039</v>
      </c>
      <c r="B26238" t="s">
        <v>1029</v>
      </c>
      <c r="C26238" t="s">
        <v>1022</v>
      </c>
      <c r="D26238" t="s">
        <v>1017</v>
      </c>
      <c r="E26238" t="s">
        <v>1014</v>
      </c>
      <c r="F26238" s="86">
        <v>13377184.3860019</v>
      </c>
    </row>
    <row r="26239" spans="1:6">
      <c r="A26239">
        <v>2040</v>
      </c>
      <c r="B26239" t="s">
        <v>1029</v>
      </c>
      <c r="C26239" t="s">
        <v>1022</v>
      </c>
      <c r="D26239" t="s">
        <v>1017</v>
      </c>
      <c r="E26239" t="s">
        <v>1014</v>
      </c>
      <c r="F26239" s="86">
        <v>13491687.5484662</v>
      </c>
    </row>
    <row r="26240" spans="1:6">
      <c r="A26240">
        <v>2041</v>
      </c>
      <c r="B26240" t="s">
        <v>1029</v>
      </c>
      <c r="C26240" t="s">
        <v>1022</v>
      </c>
      <c r="D26240" t="s">
        <v>1017</v>
      </c>
      <c r="E26240" t="s">
        <v>1014</v>
      </c>
      <c r="F26240" s="86">
        <v>13489710.4263262</v>
      </c>
    </row>
    <row r="26241" spans="1:6">
      <c r="A26241">
        <v>2042</v>
      </c>
      <c r="B26241" t="s">
        <v>1029</v>
      </c>
      <c r="C26241" t="s">
        <v>1022</v>
      </c>
      <c r="D26241" t="s">
        <v>1017</v>
      </c>
      <c r="E26241" t="s">
        <v>1014</v>
      </c>
      <c r="F26241" s="86">
        <v>13487193.190696901</v>
      </c>
    </row>
    <row r="26242" spans="1:6">
      <c r="A26242">
        <v>2043</v>
      </c>
      <c r="B26242" t="s">
        <v>1029</v>
      </c>
      <c r="C26242" t="s">
        <v>1022</v>
      </c>
      <c r="D26242" t="s">
        <v>1017</v>
      </c>
      <c r="E26242" t="s">
        <v>1014</v>
      </c>
      <c r="F26242" s="86">
        <v>13484256.3957534</v>
      </c>
    </row>
    <row r="26243" spans="1:6">
      <c r="A26243">
        <v>2044</v>
      </c>
      <c r="B26243" t="s">
        <v>1029</v>
      </c>
      <c r="C26243" t="s">
        <v>1022</v>
      </c>
      <c r="D26243" t="s">
        <v>1017</v>
      </c>
      <c r="E26243" t="s">
        <v>1014</v>
      </c>
      <c r="F26243" s="86">
        <v>13481105.0869285</v>
      </c>
    </row>
    <row r="26244" spans="1:6">
      <c r="A26244">
        <v>2045</v>
      </c>
      <c r="B26244" t="s">
        <v>1029</v>
      </c>
      <c r="C26244" t="s">
        <v>1022</v>
      </c>
      <c r="D26244" t="s">
        <v>1017</v>
      </c>
      <c r="E26244" t="s">
        <v>1014</v>
      </c>
      <c r="F26244" s="86">
        <v>13477961.4097095</v>
      </c>
    </row>
    <row r="26245" spans="1:6">
      <c r="A26245">
        <v>2046</v>
      </c>
      <c r="B26245" t="s">
        <v>1029</v>
      </c>
      <c r="C26245" t="s">
        <v>1022</v>
      </c>
      <c r="D26245" t="s">
        <v>1017</v>
      </c>
      <c r="E26245" t="s">
        <v>1014</v>
      </c>
      <c r="F26245" s="86">
        <v>13474984.8672076</v>
      </c>
    </row>
    <row r="26246" spans="1:6">
      <c r="A26246">
        <v>2047</v>
      </c>
      <c r="B26246" t="s">
        <v>1029</v>
      </c>
      <c r="C26246" t="s">
        <v>1022</v>
      </c>
      <c r="D26246" t="s">
        <v>1017</v>
      </c>
      <c r="E26246" t="s">
        <v>1014</v>
      </c>
      <c r="F26246" s="86">
        <v>13472168.619208399</v>
      </c>
    </row>
    <row r="26247" spans="1:6">
      <c r="A26247">
        <v>2048</v>
      </c>
      <c r="B26247" t="s">
        <v>1029</v>
      </c>
      <c r="C26247" t="s">
        <v>1022</v>
      </c>
      <c r="D26247" t="s">
        <v>1017</v>
      </c>
      <c r="E26247" t="s">
        <v>1014</v>
      </c>
      <c r="F26247" s="86">
        <v>13469564.080936201</v>
      </c>
    </row>
    <row r="26248" spans="1:6">
      <c r="A26248">
        <v>2049</v>
      </c>
      <c r="B26248" t="s">
        <v>1029</v>
      </c>
      <c r="C26248" t="s">
        <v>1022</v>
      </c>
      <c r="D26248" t="s">
        <v>1017</v>
      </c>
      <c r="E26248" t="s">
        <v>1014</v>
      </c>
      <c r="F26248" s="86">
        <v>13467080.7149985</v>
      </c>
    </row>
    <row r="26249" spans="1:6">
      <c r="A26249">
        <v>2050</v>
      </c>
      <c r="B26249" t="s">
        <v>1029</v>
      </c>
      <c r="C26249" t="s">
        <v>1022</v>
      </c>
      <c r="D26249" t="s">
        <v>1017</v>
      </c>
      <c r="E26249" t="s">
        <v>1014</v>
      </c>
      <c r="F26249" s="86">
        <v>13464628.7297264</v>
      </c>
    </row>
    <row r="26250" spans="1:6">
      <c r="A26250">
        <v>2017</v>
      </c>
      <c r="B26250" t="s">
        <v>1030</v>
      </c>
      <c r="C26250" t="s">
        <v>1022</v>
      </c>
      <c r="D26250" t="s">
        <v>1017</v>
      </c>
      <c r="E26250" t="s">
        <v>1014</v>
      </c>
      <c r="F26250" s="86">
        <v>4801949.1686693802</v>
      </c>
    </row>
    <row r="26251" spans="1:6">
      <c r="A26251">
        <v>2018</v>
      </c>
      <c r="B26251" t="s">
        <v>1030</v>
      </c>
      <c r="C26251" t="s">
        <v>1022</v>
      </c>
      <c r="D26251" t="s">
        <v>1017</v>
      </c>
      <c r="E26251" t="s">
        <v>1014</v>
      </c>
      <c r="F26251" s="86">
        <v>4792171.37370429</v>
      </c>
    </row>
    <row r="26252" spans="1:6">
      <c r="A26252">
        <v>2019</v>
      </c>
      <c r="B26252" t="s">
        <v>1030</v>
      </c>
      <c r="C26252" t="s">
        <v>1022</v>
      </c>
      <c r="D26252" t="s">
        <v>1017</v>
      </c>
      <c r="E26252" t="s">
        <v>1014</v>
      </c>
      <c r="F26252" s="86">
        <v>4780481.6762012597</v>
      </c>
    </row>
    <row r="26253" spans="1:6">
      <c r="A26253">
        <v>2020</v>
      </c>
      <c r="B26253" t="s">
        <v>1030</v>
      </c>
      <c r="C26253" t="s">
        <v>1022</v>
      </c>
      <c r="D26253" t="s">
        <v>1017</v>
      </c>
      <c r="E26253" t="s">
        <v>1014</v>
      </c>
      <c r="F26253" s="86">
        <v>4766157.5889943596</v>
      </c>
    </row>
    <row r="26254" spans="1:6">
      <c r="A26254">
        <v>2021</v>
      </c>
      <c r="B26254" t="s">
        <v>1030</v>
      </c>
      <c r="C26254" t="s">
        <v>1022</v>
      </c>
      <c r="D26254" t="s">
        <v>1017</v>
      </c>
      <c r="E26254" t="s">
        <v>1014</v>
      </c>
      <c r="F26254" s="86">
        <v>4752040.3396112602</v>
      </c>
    </row>
    <row r="26255" spans="1:6">
      <c r="A26255">
        <v>2022</v>
      </c>
      <c r="B26255" t="s">
        <v>1030</v>
      </c>
      <c r="C26255" t="s">
        <v>1022</v>
      </c>
      <c r="D26255" t="s">
        <v>1017</v>
      </c>
      <c r="E26255" t="s">
        <v>1014</v>
      </c>
      <c r="F26255" s="86">
        <v>4737442.6876633596</v>
      </c>
    </row>
    <row r="26256" spans="1:6">
      <c r="A26256">
        <v>2023</v>
      </c>
      <c r="B26256" t="s">
        <v>1030</v>
      </c>
      <c r="C26256" t="s">
        <v>1022</v>
      </c>
      <c r="D26256" t="s">
        <v>1017</v>
      </c>
      <c r="E26256" t="s">
        <v>1014</v>
      </c>
      <c r="F26256" s="86">
        <v>4723904.5476831002</v>
      </c>
    </row>
    <row r="26257" spans="1:6">
      <c r="A26257">
        <v>2024</v>
      </c>
      <c r="B26257" t="s">
        <v>1030</v>
      </c>
      <c r="C26257" t="s">
        <v>1022</v>
      </c>
      <c r="D26257" t="s">
        <v>1017</v>
      </c>
      <c r="E26257" t="s">
        <v>1014</v>
      </c>
      <c r="F26257" s="86">
        <v>4712996.6020439798</v>
      </c>
    </row>
    <row r="26258" spans="1:6">
      <c r="A26258">
        <v>2025</v>
      </c>
      <c r="B26258" t="s">
        <v>1030</v>
      </c>
      <c r="C26258" t="s">
        <v>1022</v>
      </c>
      <c r="D26258" t="s">
        <v>1017</v>
      </c>
      <c r="E26258" t="s">
        <v>1014</v>
      </c>
      <c r="F26258" s="86">
        <v>4705850.4224745501</v>
      </c>
    </row>
    <row r="26259" spans="1:6">
      <c r="A26259">
        <v>2026</v>
      </c>
      <c r="B26259" t="s">
        <v>1030</v>
      </c>
      <c r="C26259" t="s">
        <v>1022</v>
      </c>
      <c r="D26259" t="s">
        <v>1017</v>
      </c>
      <c r="E26259" t="s">
        <v>1014</v>
      </c>
      <c r="F26259" s="86">
        <v>4703623.3146112496</v>
      </c>
    </row>
    <row r="26260" spans="1:6">
      <c r="A26260">
        <v>2027</v>
      </c>
      <c r="B26260" t="s">
        <v>1030</v>
      </c>
      <c r="C26260" t="s">
        <v>1022</v>
      </c>
      <c r="D26260" t="s">
        <v>1017</v>
      </c>
      <c r="E26260" t="s">
        <v>1014</v>
      </c>
      <c r="F26260" s="86">
        <v>4706407.8254687404</v>
      </c>
    </row>
    <row r="26261" spans="1:6">
      <c r="A26261">
        <v>2028</v>
      </c>
      <c r="B26261" t="s">
        <v>1030</v>
      </c>
      <c r="C26261" t="s">
        <v>1022</v>
      </c>
      <c r="D26261" t="s">
        <v>1017</v>
      </c>
      <c r="E26261" t="s">
        <v>1014</v>
      </c>
      <c r="F26261" s="86">
        <v>4714032.8437239397</v>
      </c>
    </row>
    <row r="26262" spans="1:6">
      <c r="A26262">
        <v>2029</v>
      </c>
      <c r="B26262" t="s">
        <v>1030</v>
      </c>
      <c r="C26262" t="s">
        <v>1022</v>
      </c>
      <c r="D26262" t="s">
        <v>1017</v>
      </c>
      <c r="E26262" t="s">
        <v>1014</v>
      </c>
      <c r="F26262" s="86">
        <v>4725566.1865311004</v>
      </c>
    </row>
    <row r="26263" spans="1:6">
      <c r="A26263">
        <v>2030</v>
      </c>
      <c r="B26263" t="s">
        <v>1030</v>
      </c>
      <c r="C26263" t="s">
        <v>1022</v>
      </c>
      <c r="D26263" t="s">
        <v>1017</v>
      </c>
      <c r="E26263" t="s">
        <v>1014</v>
      </c>
      <c r="F26263" s="86">
        <v>4741548.8707034104</v>
      </c>
    </row>
    <row r="26264" spans="1:6">
      <c r="A26264">
        <v>2031</v>
      </c>
      <c r="B26264" t="s">
        <v>1030</v>
      </c>
      <c r="C26264" t="s">
        <v>1022</v>
      </c>
      <c r="D26264" t="s">
        <v>1017</v>
      </c>
      <c r="E26264" t="s">
        <v>1014</v>
      </c>
      <c r="F26264" s="86">
        <v>4762312.4243680798</v>
      </c>
    </row>
    <row r="26265" spans="1:6">
      <c r="A26265">
        <v>2032</v>
      </c>
      <c r="B26265" t="s">
        <v>1030</v>
      </c>
      <c r="C26265" t="s">
        <v>1022</v>
      </c>
      <c r="D26265" t="s">
        <v>1017</v>
      </c>
      <c r="E26265" t="s">
        <v>1014</v>
      </c>
      <c r="F26265" s="86">
        <v>4786792.2247048505</v>
      </c>
    </row>
    <row r="26266" spans="1:6">
      <c r="A26266">
        <v>2033</v>
      </c>
      <c r="B26266" t="s">
        <v>1030</v>
      </c>
      <c r="C26266" t="s">
        <v>1022</v>
      </c>
      <c r="D26266" t="s">
        <v>1017</v>
      </c>
      <c r="E26266" t="s">
        <v>1014</v>
      </c>
      <c r="F26266" s="86">
        <v>4814171.1981664198</v>
      </c>
    </row>
    <row r="26267" spans="1:6">
      <c r="A26267">
        <v>2034</v>
      </c>
      <c r="B26267" t="s">
        <v>1030</v>
      </c>
      <c r="C26267" t="s">
        <v>1022</v>
      </c>
      <c r="D26267" t="s">
        <v>1017</v>
      </c>
      <c r="E26267" t="s">
        <v>1014</v>
      </c>
      <c r="F26267" s="86">
        <v>4844885.8127733497</v>
      </c>
    </row>
    <row r="26268" spans="1:6">
      <c r="A26268">
        <v>2035</v>
      </c>
      <c r="B26268" t="s">
        <v>1030</v>
      </c>
      <c r="C26268" t="s">
        <v>1022</v>
      </c>
      <c r="D26268" t="s">
        <v>1017</v>
      </c>
      <c r="E26268" t="s">
        <v>1014</v>
      </c>
      <c r="F26268" s="86">
        <v>4878670.1105606304</v>
      </c>
    </row>
    <row r="26269" spans="1:6">
      <c r="A26269">
        <v>2036</v>
      </c>
      <c r="B26269" t="s">
        <v>1030</v>
      </c>
      <c r="C26269" t="s">
        <v>1022</v>
      </c>
      <c r="D26269" t="s">
        <v>1017</v>
      </c>
      <c r="E26269" t="s">
        <v>1014</v>
      </c>
      <c r="F26269" s="86">
        <v>4915041.0068830699</v>
      </c>
    </row>
    <row r="26270" spans="1:6">
      <c r="A26270">
        <v>2037</v>
      </c>
      <c r="B26270" t="s">
        <v>1030</v>
      </c>
      <c r="C26270" t="s">
        <v>1022</v>
      </c>
      <c r="D26270" t="s">
        <v>1017</v>
      </c>
      <c r="E26270" t="s">
        <v>1014</v>
      </c>
      <c r="F26270" s="86">
        <v>4952694.5921951598</v>
      </c>
    </row>
    <row r="26271" spans="1:6">
      <c r="A26271">
        <v>2038</v>
      </c>
      <c r="B26271" t="s">
        <v>1030</v>
      </c>
      <c r="C26271" t="s">
        <v>1022</v>
      </c>
      <c r="D26271" t="s">
        <v>1017</v>
      </c>
      <c r="E26271" t="s">
        <v>1014</v>
      </c>
      <c r="F26271" s="86">
        <v>4990985.8569691703</v>
      </c>
    </row>
    <row r="26272" spans="1:6">
      <c r="A26272">
        <v>2039</v>
      </c>
      <c r="B26272" t="s">
        <v>1030</v>
      </c>
      <c r="C26272" t="s">
        <v>1022</v>
      </c>
      <c r="D26272" t="s">
        <v>1017</v>
      </c>
      <c r="E26272" t="s">
        <v>1014</v>
      </c>
      <c r="F26272" s="86">
        <v>5029542.6658846298</v>
      </c>
    </row>
    <row r="26273" spans="1:6">
      <c r="A26273">
        <v>2040</v>
      </c>
      <c r="B26273" t="s">
        <v>1030</v>
      </c>
      <c r="C26273" t="s">
        <v>1022</v>
      </c>
      <c r="D26273" t="s">
        <v>1017</v>
      </c>
      <c r="E26273" t="s">
        <v>1014</v>
      </c>
      <c r="F26273" s="86">
        <v>5068217.1294286205</v>
      </c>
    </row>
    <row r="26274" spans="1:6">
      <c r="A26274">
        <v>2041</v>
      </c>
      <c r="B26274" t="s">
        <v>1030</v>
      </c>
      <c r="C26274" t="s">
        <v>1022</v>
      </c>
      <c r="D26274" t="s">
        <v>1017</v>
      </c>
      <c r="E26274" t="s">
        <v>1014</v>
      </c>
      <c r="F26274" s="86">
        <v>5103076.98079764</v>
      </c>
    </row>
    <row r="26275" spans="1:6">
      <c r="A26275">
        <v>2042</v>
      </c>
      <c r="B26275" t="s">
        <v>1030</v>
      </c>
      <c r="C26275" t="s">
        <v>1022</v>
      </c>
      <c r="D26275" t="s">
        <v>1017</v>
      </c>
      <c r="E26275" t="s">
        <v>1014</v>
      </c>
      <c r="F26275" s="86">
        <v>5138256.95622194</v>
      </c>
    </row>
    <row r="26276" spans="1:6">
      <c r="A26276">
        <v>2043</v>
      </c>
      <c r="B26276" t="s">
        <v>1030</v>
      </c>
      <c r="C26276" t="s">
        <v>1022</v>
      </c>
      <c r="D26276" t="s">
        <v>1017</v>
      </c>
      <c r="E26276" t="s">
        <v>1014</v>
      </c>
      <c r="F26276" s="86">
        <v>5173751.5720171602</v>
      </c>
    </row>
    <row r="26277" spans="1:6">
      <c r="A26277">
        <v>2044</v>
      </c>
      <c r="B26277" t="s">
        <v>1030</v>
      </c>
      <c r="C26277" t="s">
        <v>1022</v>
      </c>
      <c r="D26277" t="s">
        <v>1017</v>
      </c>
      <c r="E26277" t="s">
        <v>1014</v>
      </c>
      <c r="F26277" s="86">
        <v>5209591.2594991699</v>
      </c>
    </row>
    <row r="26278" spans="1:6">
      <c r="A26278">
        <v>2045</v>
      </c>
      <c r="B26278" t="s">
        <v>1030</v>
      </c>
      <c r="C26278" t="s">
        <v>1022</v>
      </c>
      <c r="D26278" t="s">
        <v>1017</v>
      </c>
      <c r="E26278" t="s">
        <v>1014</v>
      </c>
      <c r="F26278" s="86">
        <v>5245825.4643754</v>
      </c>
    </row>
    <row r="26279" spans="1:6">
      <c r="A26279">
        <v>2046</v>
      </c>
      <c r="B26279" t="s">
        <v>1030</v>
      </c>
      <c r="C26279" t="s">
        <v>1022</v>
      </c>
      <c r="D26279" t="s">
        <v>1017</v>
      </c>
      <c r="E26279" t="s">
        <v>1014</v>
      </c>
      <c r="F26279" s="86">
        <v>5282487.2571161501</v>
      </c>
    </row>
    <row r="26280" spans="1:6">
      <c r="A26280">
        <v>2047</v>
      </c>
      <c r="B26280" t="s">
        <v>1030</v>
      </c>
      <c r="C26280" t="s">
        <v>1022</v>
      </c>
      <c r="D26280" t="s">
        <v>1017</v>
      </c>
      <c r="E26280" t="s">
        <v>1014</v>
      </c>
      <c r="F26280" s="86">
        <v>5319593.4898355799</v>
      </c>
    </row>
    <row r="26281" spans="1:6">
      <c r="A26281">
        <v>2048</v>
      </c>
      <c r="B26281" t="s">
        <v>1030</v>
      </c>
      <c r="C26281" t="s">
        <v>1022</v>
      </c>
      <c r="D26281" t="s">
        <v>1017</v>
      </c>
      <c r="E26281" t="s">
        <v>1014</v>
      </c>
      <c r="F26281" s="86">
        <v>5357182.1150358897</v>
      </c>
    </row>
    <row r="26282" spans="1:6">
      <c r="A26282">
        <v>2049</v>
      </c>
      <c r="B26282" t="s">
        <v>1030</v>
      </c>
      <c r="C26282" t="s">
        <v>1022</v>
      </c>
      <c r="D26282" t="s">
        <v>1017</v>
      </c>
      <c r="E26282" t="s">
        <v>1014</v>
      </c>
      <c r="F26282" s="86">
        <v>5395222.6494516302</v>
      </c>
    </row>
    <row r="26283" spans="1:6">
      <c r="A26283">
        <v>2050</v>
      </c>
      <c r="B26283" t="s">
        <v>1030</v>
      </c>
      <c r="C26283" t="s">
        <v>1022</v>
      </c>
      <c r="D26283" t="s">
        <v>1017</v>
      </c>
      <c r="E26283" t="s">
        <v>1014</v>
      </c>
      <c r="F26283" s="86">
        <v>5433679.9842211697</v>
      </c>
    </row>
    <row r="26284" spans="1:6">
      <c r="A26284">
        <v>2017</v>
      </c>
      <c r="B26284" t="s">
        <v>1031</v>
      </c>
      <c r="C26284" t="s">
        <v>1022</v>
      </c>
      <c r="D26284" t="s">
        <v>1017</v>
      </c>
      <c r="E26284" t="s">
        <v>1014</v>
      </c>
      <c r="F26284" s="86">
        <v>3741526.9690640001</v>
      </c>
    </row>
    <row r="26285" spans="1:6">
      <c r="A26285">
        <v>2018</v>
      </c>
      <c r="B26285" t="s">
        <v>1031</v>
      </c>
      <c r="C26285" t="s">
        <v>1022</v>
      </c>
      <c r="D26285" t="s">
        <v>1017</v>
      </c>
      <c r="E26285" t="s">
        <v>1014</v>
      </c>
      <c r="F26285" s="86">
        <v>3733908.4203716102</v>
      </c>
    </row>
    <row r="26286" spans="1:6">
      <c r="A26286">
        <v>2019</v>
      </c>
      <c r="B26286" t="s">
        <v>1031</v>
      </c>
      <c r="C26286" t="s">
        <v>1022</v>
      </c>
      <c r="D26286" t="s">
        <v>1017</v>
      </c>
      <c r="E26286" t="s">
        <v>1014</v>
      </c>
      <c r="F26286" s="86">
        <v>3724800.1776702702</v>
      </c>
    </row>
    <row r="26287" spans="1:6">
      <c r="A26287">
        <v>2020</v>
      </c>
      <c r="B26287" t="s">
        <v>1031</v>
      </c>
      <c r="C26287" t="s">
        <v>1022</v>
      </c>
      <c r="D26287" t="s">
        <v>1017</v>
      </c>
      <c r="E26287" t="s">
        <v>1014</v>
      </c>
      <c r="F26287" s="86">
        <v>3713639.3018031199</v>
      </c>
    </row>
    <row r="26288" spans="1:6">
      <c r="A26288">
        <v>2021</v>
      </c>
      <c r="B26288" t="s">
        <v>1031</v>
      </c>
      <c r="C26288" t="s">
        <v>1022</v>
      </c>
      <c r="D26288" t="s">
        <v>1017</v>
      </c>
      <c r="E26288" t="s">
        <v>1014</v>
      </c>
      <c r="F26288" s="86">
        <v>3702639.5874287002</v>
      </c>
    </row>
    <row r="26289" spans="1:6">
      <c r="A26289">
        <v>2022</v>
      </c>
      <c r="B26289" t="s">
        <v>1031</v>
      </c>
      <c r="C26289" t="s">
        <v>1022</v>
      </c>
      <c r="D26289" t="s">
        <v>1017</v>
      </c>
      <c r="E26289" t="s">
        <v>1014</v>
      </c>
      <c r="F26289" s="86">
        <v>3691265.5585646601</v>
      </c>
    </row>
    <row r="26290" spans="1:6">
      <c r="A26290">
        <v>2023</v>
      </c>
      <c r="B26290" t="s">
        <v>1031</v>
      </c>
      <c r="C26290" t="s">
        <v>1022</v>
      </c>
      <c r="D26290" t="s">
        <v>1017</v>
      </c>
      <c r="E26290" t="s">
        <v>1014</v>
      </c>
      <c r="F26290" s="86">
        <v>3680717.0679272399</v>
      </c>
    </row>
    <row r="26291" spans="1:6">
      <c r="A26291">
        <v>2024</v>
      </c>
      <c r="B26291" t="s">
        <v>1031</v>
      </c>
      <c r="C26291" t="s">
        <v>1022</v>
      </c>
      <c r="D26291" t="s">
        <v>1017</v>
      </c>
      <c r="E26291" t="s">
        <v>1014</v>
      </c>
      <c r="F26291" s="86">
        <v>3672217.9415616002</v>
      </c>
    </row>
    <row r="26292" spans="1:6">
      <c r="A26292">
        <v>2025</v>
      </c>
      <c r="B26292" t="s">
        <v>1031</v>
      </c>
      <c r="C26292" t="s">
        <v>1022</v>
      </c>
      <c r="D26292" t="s">
        <v>1017</v>
      </c>
      <c r="E26292" t="s">
        <v>1014</v>
      </c>
      <c r="F26292" s="86">
        <v>3666649.8643817701</v>
      </c>
    </row>
    <row r="26293" spans="1:6">
      <c r="A26293">
        <v>2026</v>
      </c>
      <c r="B26293" t="s">
        <v>1031</v>
      </c>
      <c r="C26293" t="s">
        <v>1022</v>
      </c>
      <c r="D26293" t="s">
        <v>1017</v>
      </c>
      <c r="E26293" t="s">
        <v>1014</v>
      </c>
      <c r="F26293" s="86">
        <v>3664914.5723491199</v>
      </c>
    </row>
    <row r="26294" spans="1:6">
      <c r="A26294">
        <v>2027</v>
      </c>
      <c r="B26294" t="s">
        <v>1031</v>
      </c>
      <c r="C26294" t="s">
        <v>1022</v>
      </c>
      <c r="D26294" t="s">
        <v>1017</v>
      </c>
      <c r="E26294" t="s">
        <v>1014</v>
      </c>
      <c r="F26294" s="86">
        <v>3667084.17517144</v>
      </c>
    </row>
    <row r="26295" spans="1:6">
      <c r="A26295">
        <v>2028</v>
      </c>
      <c r="B26295" t="s">
        <v>1031</v>
      </c>
      <c r="C26295" t="s">
        <v>1022</v>
      </c>
      <c r="D26295" t="s">
        <v>1017</v>
      </c>
      <c r="E26295" t="s">
        <v>1014</v>
      </c>
      <c r="F26295" s="86">
        <v>3673025.3483157898</v>
      </c>
    </row>
    <row r="26296" spans="1:6">
      <c r="A26296">
        <v>2029</v>
      </c>
      <c r="B26296" t="s">
        <v>1031</v>
      </c>
      <c r="C26296" t="s">
        <v>1022</v>
      </c>
      <c r="D26296" t="s">
        <v>1017</v>
      </c>
      <c r="E26296" t="s">
        <v>1014</v>
      </c>
      <c r="F26296" s="86">
        <v>3682011.7643815898</v>
      </c>
    </row>
    <row r="26297" spans="1:6">
      <c r="A26297">
        <v>2030</v>
      </c>
      <c r="B26297" t="s">
        <v>1031</v>
      </c>
      <c r="C26297" t="s">
        <v>1022</v>
      </c>
      <c r="D26297" t="s">
        <v>1017</v>
      </c>
      <c r="E26297" t="s">
        <v>1014</v>
      </c>
      <c r="F26297" s="86">
        <v>3694464.9665643298</v>
      </c>
    </row>
    <row r="26298" spans="1:6">
      <c r="A26298">
        <v>2031</v>
      </c>
      <c r="B26298" t="s">
        <v>1031</v>
      </c>
      <c r="C26298" t="s">
        <v>1022</v>
      </c>
      <c r="D26298" t="s">
        <v>1017</v>
      </c>
      <c r="E26298" t="s">
        <v>1014</v>
      </c>
      <c r="F26298" s="86">
        <v>3710643.2710988401</v>
      </c>
    </row>
    <row r="26299" spans="1:6">
      <c r="A26299">
        <v>2032</v>
      </c>
      <c r="B26299" t="s">
        <v>1031</v>
      </c>
      <c r="C26299" t="s">
        <v>1022</v>
      </c>
      <c r="D26299" t="s">
        <v>1017</v>
      </c>
      <c r="E26299" t="s">
        <v>1014</v>
      </c>
      <c r="F26299" s="86">
        <v>3729717.1575437398</v>
      </c>
    </row>
    <row r="26300" spans="1:6">
      <c r="A26300">
        <v>2033</v>
      </c>
      <c r="B26300" t="s">
        <v>1031</v>
      </c>
      <c r="C26300" t="s">
        <v>1022</v>
      </c>
      <c r="D26300" t="s">
        <v>1017</v>
      </c>
      <c r="E26300" t="s">
        <v>1014</v>
      </c>
      <c r="F26300" s="86">
        <v>3751049.98802434</v>
      </c>
    </row>
    <row r="26301" spans="1:6">
      <c r="A26301">
        <v>2034</v>
      </c>
      <c r="B26301" t="s">
        <v>1031</v>
      </c>
      <c r="C26301" t="s">
        <v>1022</v>
      </c>
      <c r="D26301" t="s">
        <v>1017</v>
      </c>
      <c r="E26301" t="s">
        <v>1014</v>
      </c>
      <c r="F26301" s="86">
        <v>3774981.8446224998</v>
      </c>
    </row>
    <row r="26302" spans="1:6">
      <c r="A26302">
        <v>2035</v>
      </c>
      <c r="B26302" t="s">
        <v>1031</v>
      </c>
      <c r="C26302" t="s">
        <v>1022</v>
      </c>
      <c r="D26302" t="s">
        <v>1017</v>
      </c>
      <c r="E26302" t="s">
        <v>1014</v>
      </c>
      <c r="F26302" s="86">
        <v>3801305.50130066</v>
      </c>
    </row>
    <row r="26303" spans="1:6">
      <c r="A26303">
        <v>2036</v>
      </c>
      <c r="B26303" t="s">
        <v>1031</v>
      </c>
      <c r="C26303" t="s">
        <v>1022</v>
      </c>
      <c r="D26303" t="s">
        <v>1017</v>
      </c>
      <c r="E26303" t="s">
        <v>1014</v>
      </c>
      <c r="F26303" s="86">
        <v>3829644.5537769599</v>
      </c>
    </row>
    <row r="26304" spans="1:6">
      <c r="A26304">
        <v>2037</v>
      </c>
      <c r="B26304" t="s">
        <v>1031</v>
      </c>
      <c r="C26304" t="s">
        <v>1022</v>
      </c>
      <c r="D26304" t="s">
        <v>1017</v>
      </c>
      <c r="E26304" t="s">
        <v>1014</v>
      </c>
      <c r="F26304" s="86">
        <v>3858983.03695923</v>
      </c>
    </row>
    <row r="26305" spans="1:6">
      <c r="A26305">
        <v>2038</v>
      </c>
      <c r="B26305" t="s">
        <v>1031</v>
      </c>
      <c r="C26305" t="s">
        <v>1022</v>
      </c>
      <c r="D26305" t="s">
        <v>1017</v>
      </c>
      <c r="E26305" t="s">
        <v>1014</v>
      </c>
      <c r="F26305" s="86">
        <v>3888818.37981673</v>
      </c>
    </row>
    <row r="26306" spans="1:6">
      <c r="A26306">
        <v>2039</v>
      </c>
      <c r="B26306" t="s">
        <v>1031</v>
      </c>
      <c r="C26306" t="s">
        <v>1022</v>
      </c>
      <c r="D26306" t="s">
        <v>1017</v>
      </c>
      <c r="E26306" t="s">
        <v>1014</v>
      </c>
      <c r="F26306" s="86">
        <v>3918860.6262735398</v>
      </c>
    </row>
    <row r="26307" spans="1:6">
      <c r="A26307">
        <v>2040</v>
      </c>
      <c r="B26307" t="s">
        <v>1031</v>
      </c>
      <c r="C26307" t="s">
        <v>1022</v>
      </c>
      <c r="D26307" t="s">
        <v>1017</v>
      </c>
      <c r="E26307" t="s">
        <v>1014</v>
      </c>
      <c r="F26307" s="86">
        <v>3948994.54549701</v>
      </c>
    </row>
    <row r="26308" spans="1:6">
      <c r="A26308">
        <v>2041</v>
      </c>
      <c r="B26308" t="s">
        <v>1031</v>
      </c>
      <c r="C26308" t="s">
        <v>1022</v>
      </c>
      <c r="D26308" t="s">
        <v>1017</v>
      </c>
      <c r="E26308" t="s">
        <v>1014</v>
      </c>
      <c r="F26308" s="86">
        <v>3976156.2395202899</v>
      </c>
    </row>
    <row r="26309" spans="1:6">
      <c r="A26309">
        <v>2042</v>
      </c>
      <c r="B26309" t="s">
        <v>1031</v>
      </c>
      <c r="C26309" t="s">
        <v>1022</v>
      </c>
      <c r="D26309" t="s">
        <v>1017</v>
      </c>
      <c r="E26309" t="s">
        <v>1014</v>
      </c>
      <c r="F26309" s="86">
        <v>4003567.3640860901</v>
      </c>
    </row>
    <row r="26310" spans="1:6">
      <c r="A26310">
        <v>2043</v>
      </c>
      <c r="B26310" t="s">
        <v>1031</v>
      </c>
      <c r="C26310" t="s">
        <v>1022</v>
      </c>
      <c r="D26310" t="s">
        <v>1017</v>
      </c>
      <c r="E26310" t="s">
        <v>1014</v>
      </c>
      <c r="F26310" s="86">
        <v>4031223.64648093</v>
      </c>
    </row>
    <row r="26311" spans="1:6">
      <c r="A26311">
        <v>2044</v>
      </c>
      <c r="B26311" t="s">
        <v>1031</v>
      </c>
      <c r="C26311" t="s">
        <v>1022</v>
      </c>
      <c r="D26311" t="s">
        <v>1017</v>
      </c>
      <c r="E26311" t="s">
        <v>1014</v>
      </c>
      <c r="F26311" s="86">
        <v>4059148.7978239902</v>
      </c>
    </row>
    <row r="26312" spans="1:6">
      <c r="A26312">
        <v>2045</v>
      </c>
      <c r="B26312" t="s">
        <v>1031</v>
      </c>
      <c r="C26312" t="s">
        <v>1022</v>
      </c>
      <c r="D26312" t="s">
        <v>1017</v>
      </c>
      <c r="E26312" t="s">
        <v>1014</v>
      </c>
      <c r="F26312" s="86">
        <v>4087381.3446471798</v>
      </c>
    </row>
    <row r="26313" spans="1:6">
      <c r="A26313">
        <v>2046</v>
      </c>
      <c r="B26313" t="s">
        <v>1031</v>
      </c>
      <c r="C26313" t="s">
        <v>1022</v>
      </c>
      <c r="D26313" t="s">
        <v>1017</v>
      </c>
      <c r="E26313" t="s">
        <v>1014</v>
      </c>
      <c r="F26313" s="86">
        <v>4115947.0544153601</v>
      </c>
    </row>
    <row r="26314" spans="1:6">
      <c r="A26314">
        <v>2047</v>
      </c>
      <c r="B26314" t="s">
        <v>1031</v>
      </c>
      <c r="C26314" t="s">
        <v>1022</v>
      </c>
      <c r="D26314" t="s">
        <v>1017</v>
      </c>
      <c r="E26314" t="s">
        <v>1014</v>
      </c>
      <c r="F26314" s="86">
        <v>4144859.0577630699</v>
      </c>
    </row>
    <row r="26315" spans="1:6">
      <c r="A26315">
        <v>2048</v>
      </c>
      <c r="B26315" t="s">
        <v>1031</v>
      </c>
      <c r="C26315" t="s">
        <v>1022</v>
      </c>
      <c r="D26315" t="s">
        <v>1017</v>
      </c>
      <c r="E26315" t="s">
        <v>1014</v>
      </c>
      <c r="F26315" s="86">
        <v>4174146.92608009</v>
      </c>
    </row>
    <row r="26316" spans="1:6">
      <c r="A26316">
        <v>2049</v>
      </c>
      <c r="B26316" t="s">
        <v>1031</v>
      </c>
      <c r="C26316" t="s">
        <v>1022</v>
      </c>
      <c r="D26316" t="s">
        <v>1017</v>
      </c>
      <c r="E26316" t="s">
        <v>1014</v>
      </c>
      <c r="F26316" s="86">
        <v>4203786.9077697499</v>
      </c>
    </row>
    <row r="26317" spans="1:6">
      <c r="A26317">
        <v>2050</v>
      </c>
      <c r="B26317" t="s">
        <v>1031</v>
      </c>
      <c r="C26317" t="s">
        <v>1022</v>
      </c>
      <c r="D26317" t="s">
        <v>1017</v>
      </c>
      <c r="E26317" t="s">
        <v>1014</v>
      </c>
      <c r="F26317" s="86">
        <v>4233751.6471171305</v>
      </c>
    </row>
    <row r="26318" spans="1:6">
      <c r="A26318">
        <v>2017</v>
      </c>
      <c r="B26318" t="s">
        <v>1032</v>
      </c>
      <c r="C26318" t="s">
        <v>1022</v>
      </c>
      <c r="D26318" t="s">
        <v>1017</v>
      </c>
      <c r="E26318" t="s">
        <v>1014</v>
      </c>
      <c r="F26318" s="86">
        <v>104103494.90283699</v>
      </c>
    </row>
    <row r="26319" spans="1:6">
      <c r="A26319">
        <v>2018</v>
      </c>
      <c r="B26319" t="s">
        <v>1032</v>
      </c>
      <c r="C26319" t="s">
        <v>1022</v>
      </c>
      <c r="D26319" t="s">
        <v>1017</v>
      </c>
      <c r="E26319" t="s">
        <v>1014</v>
      </c>
      <c r="F26319" s="86">
        <v>103891490.62686101</v>
      </c>
    </row>
    <row r="26320" spans="1:6">
      <c r="A26320">
        <v>2019</v>
      </c>
      <c r="B26320" t="s">
        <v>1032</v>
      </c>
      <c r="C26320" t="s">
        <v>1022</v>
      </c>
      <c r="D26320" t="s">
        <v>1017</v>
      </c>
      <c r="E26320" t="s">
        <v>1014</v>
      </c>
      <c r="F26320" s="86">
        <v>103638027.265026</v>
      </c>
    </row>
    <row r="26321" spans="1:6">
      <c r="A26321">
        <v>2020</v>
      </c>
      <c r="B26321" t="s">
        <v>1032</v>
      </c>
      <c r="C26321" t="s">
        <v>1022</v>
      </c>
      <c r="D26321" t="s">
        <v>1017</v>
      </c>
      <c r="E26321" t="s">
        <v>1014</v>
      </c>
      <c r="F26321" s="86">
        <v>103327437.934753</v>
      </c>
    </row>
    <row r="26322" spans="1:6">
      <c r="A26322">
        <v>2021</v>
      </c>
      <c r="B26322" t="s">
        <v>1032</v>
      </c>
      <c r="C26322" t="s">
        <v>1022</v>
      </c>
      <c r="D26322" t="s">
        <v>1017</v>
      </c>
      <c r="E26322" t="s">
        <v>1014</v>
      </c>
      <c r="F26322" s="86">
        <v>103021311.44515</v>
      </c>
    </row>
    <row r="26323" spans="1:6">
      <c r="A26323">
        <v>2022</v>
      </c>
      <c r="B26323" t="s">
        <v>1032</v>
      </c>
      <c r="C26323" t="s">
        <v>1022</v>
      </c>
      <c r="D26323" t="s">
        <v>1017</v>
      </c>
      <c r="E26323" t="s">
        <v>1014</v>
      </c>
      <c r="F26323" s="86">
        <v>102704740.042463</v>
      </c>
    </row>
    <row r="26324" spans="1:6">
      <c r="A26324">
        <v>2023</v>
      </c>
      <c r="B26324" t="s">
        <v>1032</v>
      </c>
      <c r="C26324" t="s">
        <v>1022</v>
      </c>
      <c r="D26324" t="s">
        <v>1017</v>
      </c>
      <c r="E26324" t="s">
        <v>1014</v>
      </c>
      <c r="F26324" s="86">
        <v>102411096.41610099</v>
      </c>
    </row>
    <row r="26325" spans="1:6">
      <c r="A26325">
        <v>2024</v>
      </c>
      <c r="B26325" t="s">
        <v>1032</v>
      </c>
      <c r="C26325" t="s">
        <v>1022</v>
      </c>
      <c r="D26325" t="s">
        <v>1017</v>
      </c>
      <c r="E26325" t="s">
        <v>1014</v>
      </c>
      <c r="F26325" s="86">
        <v>102174416.007897</v>
      </c>
    </row>
    <row r="26326" spans="1:6">
      <c r="A26326">
        <v>2025</v>
      </c>
      <c r="B26326" t="s">
        <v>1032</v>
      </c>
      <c r="C26326" t="s">
        <v>1022</v>
      </c>
      <c r="D26326" t="s">
        <v>1017</v>
      </c>
      <c r="E26326" t="s">
        <v>1014</v>
      </c>
      <c r="F26326" s="86">
        <v>102019209.42479999</v>
      </c>
    </row>
    <row r="26327" spans="1:6">
      <c r="A26327">
        <v>2026</v>
      </c>
      <c r="B26327" t="s">
        <v>1032</v>
      </c>
      <c r="C26327" t="s">
        <v>1022</v>
      </c>
      <c r="D26327" t="s">
        <v>1017</v>
      </c>
      <c r="E26327" t="s">
        <v>1014</v>
      </c>
      <c r="F26327" s="86">
        <v>101970539.44392499</v>
      </c>
    </row>
    <row r="26328" spans="1:6">
      <c r="A26328">
        <v>2027</v>
      </c>
      <c r="B26328" t="s">
        <v>1032</v>
      </c>
      <c r="C26328" t="s">
        <v>1022</v>
      </c>
      <c r="D26328" t="s">
        <v>1017</v>
      </c>
      <c r="E26328" t="s">
        <v>1014</v>
      </c>
      <c r="F26328" s="86">
        <v>102030379.91185001</v>
      </c>
    </row>
    <row r="26329" spans="1:6">
      <c r="A26329">
        <v>2028</v>
      </c>
      <c r="B26329" t="s">
        <v>1032</v>
      </c>
      <c r="C26329" t="s">
        <v>1022</v>
      </c>
      <c r="D26329" t="s">
        <v>1017</v>
      </c>
      <c r="E26329" t="s">
        <v>1014</v>
      </c>
      <c r="F26329" s="86">
        <v>102194984.550697</v>
      </c>
    </row>
    <row r="26330" spans="1:6">
      <c r="A26330">
        <v>2029</v>
      </c>
      <c r="B26330" t="s">
        <v>1032</v>
      </c>
      <c r="C26330" t="s">
        <v>1022</v>
      </c>
      <c r="D26330" t="s">
        <v>1017</v>
      </c>
      <c r="E26330" t="s">
        <v>1014</v>
      </c>
      <c r="F26330" s="86">
        <v>102444105.493507</v>
      </c>
    </row>
    <row r="26331" spans="1:6">
      <c r="A26331">
        <v>2030</v>
      </c>
      <c r="B26331" t="s">
        <v>1032</v>
      </c>
      <c r="C26331" t="s">
        <v>1022</v>
      </c>
      <c r="D26331" t="s">
        <v>1017</v>
      </c>
      <c r="E26331" t="s">
        <v>1014</v>
      </c>
      <c r="F26331" s="86">
        <v>102789437.08338</v>
      </c>
    </row>
    <row r="26332" spans="1:6">
      <c r="A26332">
        <v>2031</v>
      </c>
      <c r="B26332" t="s">
        <v>1032</v>
      </c>
      <c r="C26332" t="s">
        <v>1022</v>
      </c>
      <c r="D26332" t="s">
        <v>1017</v>
      </c>
      <c r="E26332" t="s">
        <v>1014</v>
      </c>
      <c r="F26332" s="86">
        <v>103238135.593926</v>
      </c>
    </row>
    <row r="26333" spans="1:6">
      <c r="A26333">
        <v>2032</v>
      </c>
      <c r="B26333" t="s">
        <v>1032</v>
      </c>
      <c r="C26333" t="s">
        <v>1022</v>
      </c>
      <c r="D26333" t="s">
        <v>1017</v>
      </c>
      <c r="E26333" t="s">
        <v>1014</v>
      </c>
      <c r="F26333" s="86">
        <v>103767119.73237801</v>
      </c>
    </row>
    <row r="26334" spans="1:6">
      <c r="A26334">
        <v>2033</v>
      </c>
      <c r="B26334" t="s">
        <v>1032</v>
      </c>
      <c r="C26334" t="s">
        <v>1022</v>
      </c>
      <c r="D26334" t="s">
        <v>1017</v>
      </c>
      <c r="E26334" t="s">
        <v>1014</v>
      </c>
      <c r="F26334" s="86">
        <v>104358684.33941901</v>
      </c>
    </row>
    <row r="26335" spans="1:6">
      <c r="A26335">
        <v>2034</v>
      </c>
      <c r="B26335" t="s">
        <v>1032</v>
      </c>
      <c r="C26335" t="s">
        <v>1022</v>
      </c>
      <c r="D26335" t="s">
        <v>1017</v>
      </c>
      <c r="E26335" t="s">
        <v>1014</v>
      </c>
      <c r="F26335" s="86">
        <v>105022317.413369</v>
      </c>
    </row>
    <row r="26336" spans="1:6">
      <c r="A26336">
        <v>2035</v>
      </c>
      <c r="B26336" t="s">
        <v>1032</v>
      </c>
      <c r="C26336" t="s">
        <v>1022</v>
      </c>
      <c r="D26336" t="s">
        <v>1017</v>
      </c>
      <c r="E26336" t="s">
        <v>1014</v>
      </c>
      <c r="F26336" s="86">
        <v>105752301.316562</v>
      </c>
    </row>
    <row r="26337" spans="1:6">
      <c r="A26337">
        <v>2036</v>
      </c>
      <c r="B26337" t="s">
        <v>1032</v>
      </c>
      <c r="C26337" t="s">
        <v>1022</v>
      </c>
      <c r="D26337" t="s">
        <v>1017</v>
      </c>
      <c r="E26337" t="s">
        <v>1014</v>
      </c>
      <c r="F26337" s="86">
        <v>106538225.793603</v>
      </c>
    </row>
    <row r="26338" spans="1:6">
      <c r="A26338">
        <v>2037</v>
      </c>
      <c r="B26338" t="s">
        <v>1032</v>
      </c>
      <c r="C26338" t="s">
        <v>1022</v>
      </c>
      <c r="D26338" t="s">
        <v>1017</v>
      </c>
      <c r="E26338" t="s">
        <v>1014</v>
      </c>
      <c r="F26338" s="86">
        <v>107351886.20062099</v>
      </c>
    </row>
    <row r="26339" spans="1:6">
      <c r="A26339">
        <v>2038</v>
      </c>
      <c r="B26339" t="s">
        <v>1032</v>
      </c>
      <c r="C26339" t="s">
        <v>1022</v>
      </c>
      <c r="D26339" t="s">
        <v>1017</v>
      </c>
      <c r="E26339" t="s">
        <v>1014</v>
      </c>
      <c r="F26339" s="86">
        <v>108179354.712585</v>
      </c>
    </row>
    <row r="26340" spans="1:6">
      <c r="A26340">
        <v>2039</v>
      </c>
      <c r="B26340" t="s">
        <v>1032</v>
      </c>
      <c r="C26340" t="s">
        <v>1022</v>
      </c>
      <c r="D26340" t="s">
        <v>1017</v>
      </c>
      <c r="E26340" t="s">
        <v>1014</v>
      </c>
      <c r="F26340" s="86">
        <v>109012618.912628</v>
      </c>
    </row>
    <row r="26341" spans="1:6">
      <c r="A26341">
        <v>2040</v>
      </c>
      <c r="B26341" t="s">
        <v>1032</v>
      </c>
      <c r="C26341" t="s">
        <v>1022</v>
      </c>
      <c r="D26341" t="s">
        <v>1017</v>
      </c>
      <c r="E26341" t="s">
        <v>1014</v>
      </c>
      <c r="F26341" s="86">
        <v>109848519.110948</v>
      </c>
    </row>
    <row r="26342" spans="1:6">
      <c r="A26342">
        <v>2041</v>
      </c>
      <c r="B26342" t="s">
        <v>1032</v>
      </c>
      <c r="C26342" t="s">
        <v>1022</v>
      </c>
      <c r="D26342" t="s">
        <v>1017</v>
      </c>
      <c r="E26342" t="s">
        <v>1014</v>
      </c>
      <c r="F26342" s="86">
        <v>110601850.89620399</v>
      </c>
    </row>
    <row r="26343" spans="1:6">
      <c r="A26343">
        <v>2042</v>
      </c>
      <c r="B26343" t="s">
        <v>1032</v>
      </c>
      <c r="C26343" t="s">
        <v>1022</v>
      </c>
      <c r="D26343" t="s">
        <v>1017</v>
      </c>
      <c r="E26343" t="s">
        <v>1014</v>
      </c>
      <c r="F26343" s="86">
        <v>111362260.366999</v>
      </c>
    </row>
    <row r="26344" spans="1:6">
      <c r="A26344">
        <v>2043</v>
      </c>
      <c r="B26344" t="s">
        <v>1032</v>
      </c>
      <c r="C26344" t="s">
        <v>1022</v>
      </c>
      <c r="D26344" t="s">
        <v>1017</v>
      </c>
      <c r="E26344" t="s">
        <v>1014</v>
      </c>
      <c r="F26344" s="86">
        <v>112129653.69753399</v>
      </c>
    </row>
    <row r="26345" spans="1:6">
      <c r="A26345">
        <v>2044</v>
      </c>
      <c r="B26345" t="s">
        <v>1032</v>
      </c>
      <c r="C26345" t="s">
        <v>1022</v>
      </c>
      <c r="D26345" t="s">
        <v>1017</v>
      </c>
      <c r="E26345" t="s">
        <v>1014</v>
      </c>
      <c r="F26345" s="86">
        <v>112904709.76882599</v>
      </c>
    </row>
    <row r="26346" spans="1:6">
      <c r="A26346">
        <v>2045</v>
      </c>
      <c r="B26346" t="s">
        <v>1032</v>
      </c>
      <c r="C26346" t="s">
        <v>1022</v>
      </c>
      <c r="D26346" t="s">
        <v>1017</v>
      </c>
      <c r="E26346" t="s">
        <v>1014</v>
      </c>
      <c r="F26346" s="86">
        <v>113688512.256892</v>
      </c>
    </row>
    <row r="26347" spans="1:6">
      <c r="A26347">
        <v>2046</v>
      </c>
      <c r="B26347" t="s">
        <v>1032</v>
      </c>
      <c r="C26347" t="s">
        <v>1022</v>
      </c>
      <c r="D26347" t="s">
        <v>1017</v>
      </c>
      <c r="E26347" t="s">
        <v>1014</v>
      </c>
      <c r="F26347" s="86">
        <v>114481764.67133801</v>
      </c>
    </row>
    <row r="26348" spans="1:6">
      <c r="A26348">
        <v>2047</v>
      </c>
      <c r="B26348" t="s">
        <v>1032</v>
      </c>
      <c r="C26348" t="s">
        <v>1022</v>
      </c>
      <c r="D26348" t="s">
        <v>1017</v>
      </c>
      <c r="E26348" t="s">
        <v>1014</v>
      </c>
      <c r="F26348" s="86">
        <v>115284848.526344</v>
      </c>
    </row>
    <row r="26349" spans="1:6">
      <c r="A26349">
        <v>2048</v>
      </c>
      <c r="B26349" t="s">
        <v>1032</v>
      </c>
      <c r="C26349" t="s">
        <v>1022</v>
      </c>
      <c r="D26349" t="s">
        <v>1017</v>
      </c>
      <c r="E26349" t="s">
        <v>1014</v>
      </c>
      <c r="F26349" s="86">
        <v>116098572.634202</v>
      </c>
    </row>
    <row r="26350" spans="1:6">
      <c r="A26350">
        <v>2049</v>
      </c>
      <c r="B26350" t="s">
        <v>1032</v>
      </c>
      <c r="C26350" t="s">
        <v>1022</v>
      </c>
      <c r="D26350" t="s">
        <v>1017</v>
      </c>
      <c r="E26350" t="s">
        <v>1014</v>
      </c>
      <c r="F26350" s="86">
        <v>116922257.489783</v>
      </c>
    </row>
    <row r="26351" spans="1:6">
      <c r="A26351">
        <v>2050</v>
      </c>
      <c r="B26351" t="s">
        <v>1032</v>
      </c>
      <c r="C26351" t="s">
        <v>1022</v>
      </c>
      <c r="D26351" t="s">
        <v>1017</v>
      </c>
      <c r="E26351" t="s">
        <v>1014</v>
      </c>
      <c r="F26351" s="86">
        <v>117755120.665628</v>
      </c>
    </row>
    <row r="26352" spans="1:6">
      <c r="A26352">
        <v>2017</v>
      </c>
      <c r="B26352" t="s">
        <v>1033</v>
      </c>
      <c r="C26352" t="s">
        <v>1022</v>
      </c>
      <c r="D26352" t="s">
        <v>1017</v>
      </c>
      <c r="E26352" t="s">
        <v>1014</v>
      </c>
      <c r="F26352" s="86">
        <v>50300739.147563703</v>
      </c>
    </row>
    <row r="26353" spans="1:6">
      <c r="A26353">
        <v>2018</v>
      </c>
      <c r="B26353" t="s">
        <v>1033</v>
      </c>
      <c r="C26353" t="s">
        <v>1022</v>
      </c>
      <c r="D26353" t="s">
        <v>1017</v>
      </c>
      <c r="E26353" t="s">
        <v>1014</v>
      </c>
      <c r="F26353" s="86">
        <v>50198304.208583601</v>
      </c>
    </row>
    <row r="26354" spans="1:6">
      <c r="A26354">
        <v>2019</v>
      </c>
      <c r="B26354" t="s">
        <v>1033</v>
      </c>
      <c r="C26354" t="s">
        <v>1022</v>
      </c>
      <c r="D26354" t="s">
        <v>1017</v>
      </c>
      <c r="E26354" t="s">
        <v>1014</v>
      </c>
      <c r="F26354" s="86">
        <v>50075837.550847597</v>
      </c>
    </row>
    <row r="26355" spans="1:6">
      <c r="A26355">
        <v>2020</v>
      </c>
      <c r="B26355" t="s">
        <v>1033</v>
      </c>
      <c r="C26355" t="s">
        <v>1022</v>
      </c>
      <c r="D26355" t="s">
        <v>1017</v>
      </c>
      <c r="E26355" t="s">
        <v>1014</v>
      </c>
      <c r="F26355" s="86">
        <v>49925769.429669298</v>
      </c>
    </row>
    <row r="26356" spans="1:6">
      <c r="A26356">
        <v>2021</v>
      </c>
      <c r="B26356" t="s">
        <v>1033</v>
      </c>
      <c r="C26356" t="s">
        <v>1022</v>
      </c>
      <c r="D26356" t="s">
        <v>1017</v>
      </c>
      <c r="E26356" t="s">
        <v>1014</v>
      </c>
      <c r="F26356" s="86">
        <v>49777858.687392503</v>
      </c>
    </row>
    <row r="26357" spans="1:6">
      <c r="A26357">
        <v>2022</v>
      </c>
      <c r="B26357" t="s">
        <v>1033</v>
      </c>
      <c r="C26357" t="s">
        <v>1022</v>
      </c>
      <c r="D26357" t="s">
        <v>1017</v>
      </c>
      <c r="E26357" t="s">
        <v>1014</v>
      </c>
      <c r="F26357" s="86">
        <v>49624902.615657598</v>
      </c>
    </row>
    <row r="26358" spans="1:6">
      <c r="A26358">
        <v>2023</v>
      </c>
      <c r="B26358" t="s">
        <v>1033</v>
      </c>
      <c r="C26358" t="s">
        <v>1022</v>
      </c>
      <c r="D26358" t="s">
        <v>1017</v>
      </c>
      <c r="E26358" t="s">
        <v>1014</v>
      </c>
      <c r="F26358" s="86">
        <v>49483026.800323702</v>
      </c>
    </row>
    <row r="26359" spans="1:6">
      <c r="A26359">
        <v>2024</v>
      </c>
      <c r="B26359" t="s">
        <v>1033</v>
      </c>
      <c r="C26359" t="s">
        <v>1022</v>
      </c>
      <c r="D26359" t="s">
        <v>1017</v>
      </c>
      <c r="E26359" t="s">
        <v>1014</v>
      </c>
      <c r="F26359" s="86">
        <v>49368677.2616001</v>
      </c>
    </row>
    <row r="26360" spans="1:6">
      <c r="A26360">
        <v>2025</v>
      </c>
      <c r="B26360" t="s">
        <v>1033</v>
      </c>
      <c r="C26360" t="s">
        <v>1022</v>
      </c>
      <c r="D26360" t="s">
        <v>1017</v>
      </c>
      <c r="E26360" t="s">
        <v>1014</v>
      </c>
      <c r="F26360" s="86">
        <v>49293698.057267398</v>
      </c>
    </row>
    <row r="26361" spans="1:6">
      <c r="A26361">
        <v>2026</v>
      </c>
      <c r="B26361" t="s">
        <v>1033</v>
      </c>
      <c r="C26361" t="s">
        <v>1022</v>
      </c>
      <c r="D26361" t="s">
        <v>1017</v>
      </c>
      <c r="E26361" t="s">
        <v>1014</v>
      </c>
      <c r="F26361" s="86">
        <v>49270200.3179738</v>
      </c>
    </row>
    <row r="26362" spans="1:6">
      <c r="A26362">
        <v>2027</v>
      </c>
      <c r="B26362" t="s">
        <v>1033</v>
      </c>
      <c r="C26362" t="s">
        <v>1022</v>
      </c>
      <c r="D26362" t="s">
        <v>1017</v>
      </c>
      <c r="E26362" t="s">
        <v>1014</v>
      </c>
      <c r="F26362" s="86">
        <v>49299139.330164</v>
      </c>
    </row>
    <row r="26363" spans="1:6">
      <c r="A26363">
        <v>2028</v>
      </c>
      <c r="B26363" t="s">
        <v>1033</v>
      </c>
      <c r="C26363" t="s">
        <v>1022</v>
      </c>
      <c r="D26363" t="s">
        <v>1017</v>
      </c>
      <c r="E26363" t="s">
        <v>1014</v>
      </c>
      <c r="F26363" s="86">
        <v>49378706.729970299</v>
      </c>
    </row>
    <row r="26364" spans="1:6">
      <c r="A26364">
        <v>2029</v>
      </c>
      <c r="B26364" t="s">
        <v>1033</v>
      </c>
      <c r="C26364" t="s">
        <v>1022</v>
      </c>
      <c r="D26364" t="s">
        <v>1017</v>
      </c>
      <c r="E26364" t="s">
        <v>1014</v>
      </c>
      <c r="F26364" s="86">
        <v>49499121.009691097</v>
      </c>
    </row>
    <row r="26365" spans="1:6">
      <c r="A26365">
        <v>2030</v>
      </c>
      <c r="B26365" t="s">
        <v>1033</v>
      </c>
      <c r="C26365" t="s">
        <v>1022</v>
      </c>
      <c r="D26365" t="s">
        <v>1017</v>
      </c>
      <c r="E26365" t="s">
        <v>1014</v>
      </c>
      <c r="F26365" s="86">
        <v>49666034.305968396</v>
      </c>
    </row>
    <row r="26366" spans="1:6">
      <c r="A26366">
        <v>2031</v>
      </c>
      <c r="B26366" t="s">
        <v>1033</v>
      </c>
      <c r="C26366" t="s">
        <v>1022</v>
      </c>
      <c r="D26366" t="s">
        <v>1017</v>
      </c>
      <c r="E26366" t="s">
        <v>1014</v>
      </c>
      <c r="F26366" s="86">
        <v>49882905.881074302</v>
      </c>
    </row>
    <row r="26367" spans="1:6">
      <c r="A26367">
        <v>2032</v>
      </c>
      <c r="B26367" t="s">
        <v>1033</v>
      </c>
      <c r="C26367" t="s">
        <v>1022</v>
      </c>
      <c r="D26367" t="s">
        <v>1017</v>
      </c>
      <c r="E26367" t="s">
        <v>1014</v>
      </c>
      <c r="F26367" s="86">
        <v>50138583.355623797</v>
      </c>
    </row>
    <row r="26368" spans="1:6">
      <c r="A26368">
        <v>2033</v>
      </c>
      <c r="B26368" t="s">
        <v>1033</v>
      </c>
      <c r="C26368" t="s">
        <v>1022</v>
      </c>
      <c r="D26368" t="s">
        <v>1017</v>
      </c>
      <c r="E26368" t="s">
        <v>1014</v>
      </c>
      <c r="F26368" s="86">
        <v>50424511.538868599</v>
      </c>
    </row>
    <row r="26369" spans="1:6">
      <c r="A26369">
        <v>2034</v>
      </c>
      <c r="B26369" t="s">
        <v>1033</v>
      </c>
      <c r="C26369" t="s">
        <v>1022</v>
      </c>
      <c r="D26369" t="s">
        <v>1017</v>
      </c>
      <c r="E26369" t="s">
        <v>1014</v>
      </c>
      <c r="F26369" s="86">
        <v>50745273.611438401</v>
      </c>
    </row>
    <row r="26370" spans="1:6">
      <c r="A26370">
        <v>2035</v>
      </c>
      <c r="B26370" t="s">
        <v>1033</v>
      </c>
      <c r="C26370" t="s">
        <v>1022</v>
      </c>
      <c r="D26370" t="s">
        <v>1017</v>
      </c>
      <c r="E26370" t="s">
        <v>1014</v>
      </c>
      <c r="F26370" s="86">
        <v>51098104.608850203</v>
      </c>
    </row>
    <row r="26371" spans="1:6">
      <c r="A26371">
        <v>2036</v>
      </c>
      <c r="B26371" t="s">
        <v>1033</v>
      </c>
      <c r="C26371" t="s">
        <v>1022</v>
      </c>
      <c r="D26371" t="s">
        <v>1017</v>
      </c>
      <c r="E26371" t="s">
        <v>1014</v>
      </c>
      <c r="F26371" s="86">
        <v>51477971.487030096</v>
      </c>
    </row>
    <row r="26372" spans="1:6">
      <c r="A26372">
        <v>2037</v>
      </c>
      <c r="B26372" t="s">
        <v>1033</v>
      </c>
      <c r="C26372" t="s">
        <v>1022</v>
      </c>
      <c r="D26372" t="s">
        <v>1017</v>
      </c>
      <c r="E26372" t="s">
        <v>1014</v>
      </c>
      <c r="F26372" s="86">
        <v>51871243.277201101</v>
      </c>
    </row>
    <row r="26373" spans="1:6">
      <c r="A26373">
        <v>2038</v>
      </c>
      <c r="B26373" t="s">
        <v>1033</v>
      </c>
      <c r="C26373" t="s">
        <v>1022</v>
      </c>
      <c r="D26373" t="s">
        <v>1017</v>
      </c>
      <c r="E26373" t="s">
        <v>1014</v>
      </c>
      <c r="F26373" s="86">
        <v>52271187.658332698</v>
      </c>
    </row>
    <row r="26374" spans="1:6">
      <c r="A26374">
        <v>2039</v>
      </c>
      <c r="B26374" t="s">
        <v>1033</v>
      </c>
      <c r="C26374" t="s">
        <v>1022</v>
      </c>
      <c r="D26374" t="s">
        <v>1017</v>
      </c>
      <c r="E26374" t="s">
        <v>1014</v>
      </c>
      <c r="F26374" s="86">
        <v>52673930.533729702</v>
      </c>
    </row>
    <row r="26375" spans="1:6">
      <c r="A26375">
        <v>2040</v>
      </c>
      <c r="B26375" t="s">
        <v>1033</v>
      </c>
      <c r="C26375" t="s">
        <v>1022</v>
      </c>
      <c r="D26375" t="s">
        <v>1017</v>
      </c>
      <c r="E26375" t="s">
        <v>1014</v>
      </c>
      <c r="F26375" s="86">
        <v>53077942.970568903</v>
      </c>
    </row>
    <row r="26376" spans="1:6">
      <c r="A26376">
        <v>2041</v>
      </c>
      <c r="B26376" t="s">
        <v>1033</v>
      </c>
      <c r="C26376" t="s">
        <v>1022</v>
      </c>
      <c r="D26376" t="s">
        <v>1017</v>
      </c>
      <c r="E26376" t="s">
        <v>1014</v>
      </c>
      <c r="F26376" s="86">
        <v>53442053.7345144</v>
      </c>
    </row>
    <row r="26377" spans="1:6">
      <c r="A26377">
        <v>2042</v>
      </c>
      <c r="B26377" t="s">
        <v>1033</v>
      </c>
      <c r="C26377" t="s">
        <v>1022</v>
      </c>
      <c r="D26377" t="s">
        <v>1017</v>
      </c>
      <c r="E26377" t="s">
        <v>1014</v>
      </c>
      <c r="F26377" s="86">
        <v>53809577.682741098</v>
      </c>
    </row>
    <row r="26378" spans="1:6">
      <c r="A26378">
        <v>2043</v>
      </c>
      <c r="B26378" t="s">
        <v>1033</v>
      </c>
      <c r="C26378" t="s">
        <v>1022</v>
      </c>
      <c r="D26378" t="s">
        <v>1017</v>
      </c>
      <c r="E26378" t="s">
        <v>1014</v>
      </c>
      <c r="F26378" s="86">
        <v>54180468.276130602</v>
      </c>
    </row>
    <row r="26379" spans="1:6">
      <c r="A26379">
        <v>2044</v>
      </c>
      <c r="B26379" t="s">
        <v>1033</v>
      </c>
      <c r="C26379" t="s">
        <v>1022</v>
      </c>
      <c r="D26379" t="s">
        <v>1017</v>
      </c>
      <c r="E26379" t="s">
        <v>1014</v>
      </c>
      <c r="F26379" s="86">
        <v>54555052.616182603</v>
      </c>
    </row>
    <row r="26380" spans="1:6">
      <c r="A26380">
        <v>2045</v>
      </c>
      <c r="B26380" t="s">
        <v>1033</v>
      </c>
      <c r="C26380" t="s">
        <v>1022</v>
      </c>
      <c r="D26380" t="s">
        <v>1017</v>
      </c>
      <c r="E26380" t="s">
        <v>1014</v>
      </c>
      <c r="F26380" s="86">
        <v>54933853.750220098</v>
      </c>
    </row>
    <row r="26381" spans="1:6">
      <c r="A26381">
        <v>2046</v>
      </c>
      <c r="B26381" t="s">
        <v>1033</v>
      </c>
      <c r="C26381" t="s">
        <v>1022</v>
      </c>
      <c r="D26381" t="s">
        <v>1017</v>
      </c>
      <c r="E26381" t="s">
        <v>1014</v>
      </c>
      <c r="F26381" s="86">
        <v>55317212.246039897</v>
      </c>
    </row>
    <row r="26382" spans="1:6">
      <c r="A26382">
        <v>2047</v>
      </c>
      <c r="B26382" t="s">
        <v>1033</v>
      </c>
      <c r="C26382" t="s">
        <v>1022</v>
      </c>
      <c r="D26382" t="s">
        <v>1017</v>
      </c>
      <c r="E26382" t="s">
        <v>1014</v>
      </c>
      <c r="F26382" s="86">
        <v>55705311.666511402</v>
      </c>
    </row>
    <row r="26383" spans="1:6">
      <c r="A26383">
        <v>2048</v>
      </c>
      <c r="B26383" t="s">
        <v>1033</v>
      </c>
      <c r="C26383" t="s">
        <v>1022</v>
      </c>
      <c r="D26383" t="s">
        <v>1017</v>
      </c>
      <c r="E26383" t="s">
        <v>1014</v>
      </c>
      <c r="F26383" s="86">
        <v>56098543.485403202</v>
      </c>
    </row>
    <row r="26384" spans="1:6">
      <c r="A26384">
        <v>2049</v>
      </c>
      <c r="B26384" t="s">
        <v>1033</v>
      </c>
      <c r="C26384" t="s">
        <v>1022</v>
      </c>
      <c r="D26384" t="s">
        <v>1017</v>
      </c>
      <c r="E26384" t="s">
        <v>1014</v>
      </c>
      <c r="F26384" s="86">
        <v>56496580.275523901</v>
      </c>
    </row>
    <row r="26385" spans="1:6">
      <c r="A26385">
        <v>2050</v>
      </c>
      <c r="B26385" t="s">
        <v>1033</v>
      </c>
      <c r="C26385" t="s">
        <v>1022</v>
      </c>
      <c r="D26385" t="s">
        <v>1017</v>
      </c>
      <c r="E26385" t="s">
        <v>1014</v>
      </c>
      <c r="F26385" s="86">
        <v>56899045.006645598</v>
      </c>
    </row>
    <row r="26386" spans="1:6">
      <c r="A26386">
        <v>2017</v>
      </c>
      <c r="B26386" t="s">
        <v>1034</v>
      </c>
      <c r="C26386" t="s">
        <v>1022</v>
      </c>
      <c r="D26386" t="s">
        <v>1017</v>
      </c>
      <c r="E26386" t="s">
        <v>1014</v>
      </c>
      <c r="F26386" s="86">
        <v>3810177.5340136401</v>
      </c>
    </row>
    <row r="26387" spans="1:6">
      <c r="A26387">
        <v>2018</v>
      </c>
      <c r="B26387" t="s">
        <v>1034</v>
      </c>
      <c r="C26387" t="s">
        <v>1022</v>
      </c>
      <c r="D26387" t="s">
        <v>1017</v>
      </c>
      <c r="E26387" t="s">
        <v>1014</v>
      </c>
      <c r="F26387" s="86">
        <v>3801558.91102657</v>
      </c>
    </row>
    <row r="26388" spans="1:6">
      <c r="A26388">
        <v>2019</v>
      </c>
      <c r="B26388" t="s">
        <v>1034</v>
      </c>
      <c r="C26388" t="s">
        <v>1022</v>
      </c>
      <c r="D26388" t="s">
        <v>1017</v>
      </c>
      <c r="E26388" t="s">
        <v>1014</v>
      </c>
      <c r="F26388" s="86">
        <v>3791479.5910682501</v>
      </c>
    </row>
    <row r="26389" spans="1:6">
      <c r="A26389">
        <v>2020</v>
      </c>
      <c r="B26389" t="s">
        <v>1034</v>
      </c>
      <c r="C26389" t="s">
        <v>1022</v>
      </c>
      <c r="D26389" t="s">
        <v>1017</v>
      </c>
      <c r="E26389" t="s">
        <v>1014</v>
      </c>
      <c r="F26389" s="86">
        <v>3779537.5832829098</v>
      </c>
    </row>
    <row r="26390" spans="1:6">
      <c r="A26390">
        <v>2021</v>
      </c>
      <c r="B26390" t="s">
        <v>1034</v>
      </c>
      <c r="C26390" t="s">
        <v>1022</v>
      </c>
      <c r="D26390" t="s">
        <v>1017</v>
      </c>
      <c r="E26390" t="s">
        <v>1014</v>
      </c>
      <c r="F26390" s="86">
        <v>3767714.64840195</v>
      </c>
    </row>
    <row r="26391" spans="1:6">
      <c r="A26391">
        <v>2022</v>
      </c>
      <c r="B26391" t="s">
        <v>1034</v>
      </c>
      <c r="C26391" t="s">
        <v>1022</v>
      </c>
      <c r="D26391" t="s">
        <v>1017</v>
      </c>
      <c r="E26391" t="s">
        <v>1014</v>
      </c>
      <c r="F26391" s="86">
        <v>3755085.3314237101</v>
      </c>
    </row>
    <row r="26392" spans="1:6">
      <c r="A26392">
        <v>2023</v>
      </c>
      <c r="B26392" t="s">
        <v>1034</v>
      </c>
      <c r="C26392" t="s">
        <v>1022</v>
      </c>
      <c r="D26392" t="s">
        <v>1017</v>
      </c>
      <c r="E26392" t="s">
        <v>1014</v>
      </c>
      <c r="F26392" s="86">
        <v>3742774.00827028</v>
      </c>
    </row>
    <row r="26393" spans="1:6">
      <c r="A26393">
        <v>2024</v>
      </c>
      <c r="B26393" t="s">
        <v>1034</v>
      </c>
      <c r="C26393" t="s">
        <v>1022</v>
      </c>
      <c r="D26393" t="s">
        <v>1017</v>
      </c>
      <c r="E26393" t="s">
        <v>1014</v>
      </c>
      <c r="F26393" s="86">
        <v>3731850.9177960199</v>
      </c>
    </row>
    <row r="26394" spans="1:6">
      <c r="A26394">
        <v>2025</v>
      </c>
      <c r="B26394" t="s">
        <v>1034</v>
      </c>
      <c r="C26394" t="s">
        <v>1022</v>
      </c>
      <c r="D26394" t="s">
        <v>1017</v>
      </c>
      <c r="E26394" t="s">
        <v>1014</v>
      </c>
      <c r="F26394" s="86">
        <v>3723515.56294287</v>
      </c>
    </row>
    <row r="26395" spans="1:6">
      <c r="A26395">
        <v>2026</v>
      </c>
      <c r="B26395" t="s">
        <v>1034</v>
      </c>
      <c r="C26395" t="s">
        <v>1022</v>
      </c>
      <c r="D26395" t="s">
        <v>1017</v>
      </c>
      <c r="E26395" t="s">
        <v>1014</v>
      </c>
      <c r="F26395" s="86">
        <v>3718918.59073317</v>
      </c>
    </row>
    <row r="26396" spans="1:6">
      <c r="A26396">
        <v>2027</v>
      </c>
      <c r="B26396" t="s">
        <v>1034</v>
      </c>
      <c r="C26396" t="s">
        <v>1022</v>
      </c>
      <c r="D26396" t="s">
        <v>1017</v>
      </c>
      <c r="E26396" t="s">
        <v>1014</v>
      </c>
      <c r="F26396" s="86">
        <v>3718335.9198834701</v>
      </c>
    </row>
    <row r="26397" spans="1:6">
      <c r="A26397">
        <v>2028</v>
      </c>
      <c r="B26397" t="s">
        <v>1034</v>
      </c>
      <c r="C26397" t="s">
        <v>1022</v>
      </c>
      <c r="D26397" t="s">
        <v>1017</v>
      </c>
      <c r="E26397" t="s">
        <v>1014</v>
      </c>
      <c r="F26397" s="86">
        <v>3721579.4983228398</v>
      </c>
    </row>
    <row r="26398" spans="1:6">
      <c r="A26398">
        <v>2029</v>
      </c>
      <c r="B26398" t="s">
        <v>1034</v>
      </c>
      <c r="C26398" t="s">
        <v>1022</v>
      </c>
      <c r="D26398" t="s">
        <v>1017</v>
      </c>
      <c r="E26398" t="s">
        <v>1014</v>
      </c>
      <c r="F26398" s="86">
        <v>3728215.7292642202</v>
      </c>
    </row>
    <row r="26399" spans="1:6">
      <c r="A26399">
        <v>2030</v>
      </c>
      <c r="B26399" t="s">
        <v>1034</v>
      </c>
      <c r="C26399" t="s">
        <v>1022</v>
      </c>
      <c r="D26399" t="s">
        <v>1017</v>
      </c>
      <c r="E26399" t="s">
        <v>1014</v>
      </c>
      <c r="F26399" s="86">
        <v>3738927.0272477898</v>
      </c>
    </row>
    <row r="26400" spans="1:6">
      <c r="A26400">
        <v>2031</v>
      </c>
      <c r="B26400" t="s">
        <v>1034</v>
      </c>
      <c r="C26400" t="s">
        <v>1022</v>
      </c>
      <c r="D26400" t="s">
        <v>1017</v>
      </c>
      <c r="E26400" t="s">
        <v>1014</v>
      </c>
      <c r="F26400" s="86">
        <v>3754144.1684316099</v>
      </c>
    </row>
    <row r="26401" spans="1:6">
      <c r="A26401">
        <v>2032</v>
      </c>
      <c r="B26401" t="s">
        <v>1034</v>
      </c>
      <c r="C26401" t="s">
        <v>1022</v>
      </c>
      <c r="D26401" t="s">
        <v>1017</v>
      </c>
      <c r="E26401" t="s">
        <v>1014</v>
      </c>
      <c r="F26401" s="86">
        <v>3772857.0089056701</v>
      </c>
    </row>
    <row r="26402" spans="1:6">
      <c r="A26402">
        <v>2033</v>
      </c>
      <c r="B26402" t="s">
        <v>1034</v>
      </c>
      <c r="C26402" t="s">
        <v>1022</v>
      </c>
      <c r="D26402" t="s">
        <v>1017</v>
      </c>
      <c r="E26402" t="s">
        <v>1014</v>
      </c>
      <c r="F26402" s="86">
        <v>3794327.9220598699</v>
      </c>
    </row>
    <row r="26403" spans="1:6">
      <c r="A26403">
        <v>2034</v>
      </c>
      <c r="B26403" t="s">
        <v>1034</v>
      </c>
      <c r="C26403" t="s">
        <v>1022</v>
      </c>
      <c r="D26403" t="s">
        <v>1017</v>
      </c>
      <c r="E26403" t="s">
        <v>1014</v>
      </c>
      <c r="F26403" s="86">
        <v>3818770.89727411</v>
      </c>
    </row>
    <row r="26404" spans="1:6">
      <c r="A26404">
        <v>2035</v>
      </c>
      <c r="B26404" t="s">
        <v>1034</v>
      </c>
      <c r="C26404" t="s">
        <v>1022</v>
      </c>
      <c r="D26404" t="s">
        <v>1017</v>
      </c>
      <c r="E26404" t="s">
        <v>1014</v>
      </c>
      <c r="F26404" s="86">
        <v>3845760.9799596299</v>
      </c>
    </row>
    <row r="26405" spans="1:6">
      <c r="A26405">
        <v>2036</v>
      </c>
      <c r="B26405" t="s">
        <v>1034</v>
      </c>
      <c r="C26405" t="s">
        <v>1022</v>
      </c>
      <c r="D26405" t="s">
        <v>1017</v>
      </c>
      <c r="E26405" t="s">
        <v>1014</v>
      </c>
      <c r="F26405" s="86">
        <v>3874637.4100980102</v>
      </c>
    </row>
    <row r="26406" spans="1:6">
      <c r="A26406">
        <v>2037</v>
      </c>
      <c r="B26406" t="s">
        <v>1034</v>
      </c>
      <c r="C26406" t="s">
        <v>1022</v>
      </c>
      <c r="D26406" t="s">
        <v>1017</v>
      </c>
      <c r="E26406" t="s">
        <v>1014</v>
      </c>
      <c r="F26406" s="86">
        <v>3904565.52610326</v>
      </c>
    </row>
    <row r="26407" spans="1:6">
      <c r="A26407">
        <v>2038</v>
      </c>
      <c r="B26407" t="s">
        <v>1034</v>
      </c>
      <c r="C26407" t="s">
        <v>1022</v>
      </c>
      <c r="D26407" t="s">
        <v>1017</v>
      </c>
      <c r="E26407" t="s">
        <v>1014</v>
      </c>
      <c r="F26407" s="86">
        <v>3935189.0063056299</v>
      </c>
    </row>
    <row r="26408" spans="1:6">
      <c r="A26408">
        <v>2039</v>
      </c>
      <c r="B26408" t="s">
        <v>1034</v>
      </c>
      <c r="C26408" t="s">
        <v>1022</v>
      </c>
      <c r="D26408" t="s">
        <v>1017</v>
      </c>
      <c r="E26408" t="s">
        <v>1014</v>
      </c>
      <c r="F26408" s="86">
        <v>3966217.05114285</v>
      </c>
    </row>
    <row r="26409" spans="1:6">
      <c r="A26409">
        <v>2040</v>
      </c>
      <c r="B26409" t="s">
        <v>1034</v>
      </c>
      <c r="C26409" t="s">
        <v>1022</v>
      </c>
      <c r="D26409" t="s">
        <v>1017</v>
      </c>
      <c r="E26409" t="s">
        <v>1014</v>
      </c>
      <c r="F26409" s="86">
        <v>3997451.3397037201</v>
      </c>
    </row>
    <row r="26410" spans="1:6">
      <c r="A26410">
        <v>2041</v>
      </c>
      <c r="B26410" t="s">
        <v>1034</v>
      </c>
      <c r="C26410" t="s">
        <v>1022</v>
      </c>
      <c r="D26410" t="s">
        <v>1017</v>
      </c>
      <c r="E26410" t="s">
        <v>1014</v>
      </c>
      <c r="F26410" s="86">
        <v>4018162.0208234498</v>
      </c>
    </row>
    <row r="26411" spans="1:6">
      <c r="A26411">
        <v>2042</v>
      </c>
      <c r="B26411" t="s">
        <v>1034</v>
      </c>
      <c r="C26411" t="s">
        <v>1022</v>
      </c>
      <c r="D26411" t="s">
        <v>1017</v>
      </c>
      <c r="E26411" t="s">
        <v>1014</v>
      </c>
      <c r="F26411" s="86">
        <v>4038904.4620424202</v>
      </c>
    </row>
    <row r="26412" spans="1:6">
      <c r="A26412">
        <v>2043</v>
      </c>
      <c r="B26412" t="s">
        <v>1034</v>
      </c>
      <c r="C26412" t="s">
        <v>1022</v>
      </c>
      <c r="D26412" t="s">
        <v>1017</v>
      </c>
      <c r="E26412" t="s">
        <v>1014</v>
      </c>
      <c r="F26412" s="86">
        <v>4059624.12994128</v>
      </c>
    </row>
    <row r="26413" spans="1:6">
      <c r="A26413">
        <v>2044</v>
      </c>
      <c r="B26413" t="s">
        <v>1034</v>
      </c>
      <c r="C26413" t="s">
        <v>1022</v>
      </c>
      <c r="D26413" t="s">
        <v>1017</v>
      </c>
      <c r="E26413" t="s">
        <v>1014</v>
      </c>
      <c r="F26413" s="86">
        <v>4080242.9586881902</v>
      </c>
    </row>
    <row r="26414" spans="1:6">
      <c r="A26414">
        <v>2045</v>
      </c>
      <c r="B26414" t="s">
        <v>1034</v>
      </c>
      <c r="C26414" t="s">
        <v>1022</v>
      </c>
      <c r="D26414" t="s">
        <v>1017</v>
      </c>
      <c r="E26414" t="s">
        <v>1014</v>
      </c>
      <c r="F26414" s="86">
        <v>4100861.6913955598</v>
      </c>
    </row>
    <row r="26415" spans="1:6">
      <c r="A26415">
        <v>2046</v>
      </c>
      <c r="B26415" t="s">
        <v>1034</v>
      </c>
      <c r="C26415" t="s">
        <v>1022</v>
      </c>
      <c r="D26415" t="s">
        <v>1017</v>
      </c>
      <c r="E26415" t="s">
        <v>1014</v>
      </c>
      <c r="F26415" s="86">
        <v>4121373.8386786599</v>
      </c>
    </row>
    <row r="26416" spans="1:6">
      <c r="A26416">
        <v>2047</v>
      </c>
      <c r="B26416" t="s">
        <v>1034</v>
      </c>
      <c r="C26416" t="s">
        <v>1022</v>
      </c>
      <c r="D26416" t="s">
        <v>1017</v>
      </c>
      <c r="E26416" t="s">
        <v>1014</v>
      </c>
      <c r="F26416" s="86">
        <v>4141912.820785</v>
      </c>
    </row>
    <row r="26417" spans="1:6">
      <c r="A26417">
        <v>2048</v>
      </c>
      <c r="B26417" t="s">
        <v>1034</v>
      </c>
      <c r="C26417" t="s">
        <v>1022</v>
      </c>
      <c r="D26417" t="s">
        <v>1017</v>
      </c>
      <c r="E26417" t="s">
        <v>1014</v>
      </c>
      <c r="F26417" s="86">
        <v>4162454.1806263598</v>
      </c>
    </row>
    <row r="26418" spans="1:6">
      <c r="A26418">
        <v>2049</v>
      </c>
      <c r="B26418" t="s">
        <v>1034</v>
      </c>
      <c r="C26418" t="s">
        <v>1022</v>
      </c>
      <c r="D26418" t="s">
        <v>1017</v>
      </c>
      <c r="E26418" t="s">
        <v>1014</v>
      </c>
      <c r="F26418" s="86">
        <v>4182875.2665578201</v>
      </c>
    </row>
    <row r="26419" spans="1:6">
      <c r="A26419">
        <v>2050</v>
      </c>
      <c r="B26419" t="s">
        <v>1034</v>
      </c>
      <c r="C26419" t="s">
        <v>1022</v>
      </c>
      <c r="D26419" t="s">
        <v>1017</v>
      </c>
      <c r="E26419" t="s">
        <v>1014</v>
      </c>
      <c r="F26419" s="86">
        <v>4203242.6321158698</v>
      </c>
    </row>
    <row r="26420" spans="1:6">
      <c r="A26420">
        <v>2017</v>
      </c>
      <c r="B26420" t="s">
        <v>1035</v>
      </c>
      <c r="C26420" t="s">
        <v>1022</v>
      </c>
      <c r="D26420" t="s">
        <v>1017</v>
      </c>
      <c r="E26420" t="s">
        <v>1014</v>
      </c>
      <c r="F26420" s="86">
        <v>6180552.4272263097</v>
      </c>
    </row>
    <row r="26421" spans="1:6">
      <c r="A26421">
        <v>2018</v>
      </c>
      <c r="B26421" t="s">
        <v>1035</v>
      </c>
      <c r="C26421" t="s">
        <v>1022</v>
      </c>
      <c r="D26421" t="s">
        <v>1017</v>
      </c>
      <c r="E26421" t="s">
        <v>1014</v>
      </c>
      <c r="F26421" s="86">
        <v>6180859.4344747001</v>
      </c>
    </row>
    <row r="26422" spans="1:6">
      <c r="A26422">
        <v>2019</v>
      </c>
      <c r="B26422" t="s">
        <v>1035</v>
      </c>
      <c r="C26422" t="s">
        <v>1022</v>
      </c>
      <c r="D26422" t="s">
        <v>1017</v>
      </c>
      <c r="E26422" t="s">
        <v>1014</v>
      </c>
      <c r="F26422" s="86">
        <v>6178661.8288933896</v>
      </c>
    </row>
    <row r="26423" spans="1:6">
      <c r="A26423">
        <v>2020</v>
      </c>
      <c r="B26423" t="s">
        <v>1035</v>
      </c>
      <c r="C26423" t="s">
        <v>1022</v>
      </c>
      <c r="D26423" t="s">
        <v>1017</v>
      </c>
      <c r="E26423" t="s">
        <v>1014</v>
      </c>
      <c r="F26423" s="86">
        <v>6172589.7829558495</v>
      </c>
    </row>
    <row r="26424" spans="1:6">
      <c r="A26424">
        <v>2021</v>
      </c>
      <c r="B26424" t="s">
        <v>1035</v>
      </c>
      <c r="C26424" t="s">
        <v>1022</v>
      </c>
      <c r="D26424" t="s">
        <v>1017</v>
      </c>
      <c r="E26424" t="s">
        <v>1014</v>
      </c>
      <c r="F26424" s="86">
        <v>6166157.8389394097</v>
      </c>
    </row>
    <row r="26425" spans="1:6">
      <c r="A26425">
        <v>2022</v>
      </c>
      <c r="B26425" t="s">
        <v>1035</v>
      </c>
      <c r="C26425" t="s">
        <v>1022</v>
      </c>
      <c r="D26425" t="s">
        <v>1017</v>
      </c>
      <c r="E26425" t="s">
        <v>1014</v>
      </c>
      <c r="F26425" s="86">
        <v>6158606.0939935297</v>
      </c>
    </row>
    <row r="26426" spans="1:6">
      <c r="A26426">
        <v>2023</v>
      </c>
      <c r="B26426" t="s">
        <v>1035</v>
      </c>
      <c r="C26426" t="s">
        <v>1022</v>
      </c>
      <c r="D26426" t="s">
        <v>1017</v>
      </c>
      <c r="E26426" t="s">
        <v>1014</v>
      </c>
      <c r="F26426" s="86">
        <v>6151642.6540847505</v>
      </c>
    </row>
    <row r="26427" spans="1:6">
      <c r="A26427">
        <v>2024</v>
      </c>
      <c r="B26427" t="s">
        <v>1035</v>
      </c>
      <c r="C26427" t="s">
        <v>1022</v>
      </c>
      <c r="D26427" t="s">
        <v>1017</v>
      </c>
      <c r="E26427" t="s">
        <v>1014</v>
      </c>
      <c r="F26427" s="86">
        <v>6147123.3963705804</v>
      </c>
    </row>
    <row r="26428" spans="1:6">
      <c r="A26428">
        <v>2025</v>
      </c>
      <c r="B26428" t="s">
        <v>1035</v>
      </c>
      <c r="C26428" t="s">
        <v>1022</v>
      </c>
      <c r="D26428" t="s">
        <v>1017</v>
      </c>
      <c r="E26428" t="s">
        <v>1014</v>
      </c>
      <c r="F26428" s="86">
        <v>6146382.8004384097</v>
      </c>
    </row>
    <row r="26429" spans="1:6">
      <c r="A26429">
        <v>2026</v>
      </c>
      <c r="B26429" t="s">
        <v>1035</v>
      </c>
      <c r="C26429" t="s">
        <v>1022</v>
      </c>
      <c r="D26429" t="s">
        <v>1017</v>
      </c>
      <c r="E26429" t="s">
        <v>1014</v>
      </c>
      <c r="F26429" s="86">
        <v>6151292.3115022704</v>
      </c>
    </row>
    <row r="26430" spans="1:6">
      <c r="A26430">
        <v>2027</v>
      </c>
      <c r="B26430" t="s">
        <v>1035</v>
      </c>
      <c r="C26430" t="s">
        <v>1022</v>
      </c>
      <c r="D26430" t="s">
        <v>1017</v>
      </c>
      <c r="E26430" t="s">
        <v>1014</v>
      </c>
      <c r="F26430" s="86">
        <v>6162313.5600985903</v>
      </c>
    </row>
    <row r="26431" spans="1:6">
      <c r="A26431">
        <v>2028</v>
      </c>
      <c r="B26431" t="s">
        <v>1035</v>
      </c>
      <c r="C26431" t="s">
        <v>1022</v>
      </c>
      <c r="D26431" t="s">
        <v>1017</v>
      </c>
      <c r="E26431" t="s">
        <v>1014</v>
      </c>
      <c r="F26431" s="86">
        <v>6179697.23561671</v>
      </c>
    </row>
    <row r="26432" spans="1:6">
      <c r="A26432">
        <v>2029</v>
      </c>
      <c r="B26432" t="s">
        <v>1035</v>
      </c>
      <c r="C26432" t="s">
        <v>1022</v>
      </c>
      <c r="D26432" t="s">
        <v>1017</v>
      </c>
      <c r="E26432" t="s">
        <v>1014</v>
      </c>
      <c r="F26432" s="86">
        <v>6202494.47812921</v>
      </c>
    </row>
    <row r="26433" spans="1:6">
      <c r="A26433">
        <v>2030</v>
      </c>
      <c r="B26433" t="s">
        <v>1035</v>
      </c>
      <c r="C26433" t="s">
        <v>1022</v>
      </c>
      <c r="D26433" t="s">
        <v>1017</v>
      </c>
      <c r="E26433" t="s">
        <v>1014</v>
      </c>
      <c r="F26433" s="86">
        <v>6231525.7877553096</v>
      </c>
    </row>
    <row r="26434" spans="1:6">
      <c r="A26434">
        <v>2031</v>
      </c>
      <c r="B26434" t="s">
        <v>1035</v>
      </c>
      <c r="C26434" t="s">
        <v>1022</v>
      </c>
      <c r="D26434" t="s">
        <v>1017</v>
      </c>
      <c r="E26434" t="s">
        <v>1014</v>
      </c>
      <c r="F26434" s="86">
        <v>6267703.1287982501</v>
      </c>
    </row>
    <row r="26435" spans="1:6">
      <c r="A26435">
        <v>2032</v>
      </c>
      <c r="B26435" t="s">
        <v>1035</v>
      </c>
      <c r="C26435" t="s">
        <v>1022</v>
      </c>
      <c r="D26435" t="s">
        <v>1017</v>
      </c>
      <c r="E26435" t="s">
        <v>1014</v>
      </c>
      <c r="F26435" s="86">
        <v>6309661.4985924801</v>
      </c>
    </row>
    <row r="26436" spans="1:6">
      <c r="A26436">
        <v>2033</v>
      </c>
      <c r="B26436" t="s">
        <v>1035</v>
      </c>
      <c r="C26436" t="s">
        <v>1022</v>
      </c>
      <c r="D26436" t="s">
        <v>1017</v>
      </c>
      <c r="E26436" t="s">
        <v>1014</v>
      </c>
      <c r="F26436" s="86">
        <v>6356019.4678627197</v>
      </c>
    </row>
    <row r="26437" spans="1:6">
      <c r="A26437">
        <v>2034</v>
      </c>
      <c r="B26437" t="s">
        <v>1035</v>
      </c>
      <c r="C26437" t="s">
        <v>1022</v>
      </c>
      <c r="D26437" t="s">
        <v>1017</v>
      </c>
      <c r="E26437" t="s">
        <v>1014</v>
      </c>
      <c r="F26437" s="86">
        <v>6407295.0865452504</v>
      </c>
    </row>
    <row r="26438" spans="1:6">
      <c r="A26438">
        <v>2035</v>
      </c>
      <c r="B26438" t="s">
        <v>1035</v>
      </c>
      <c r="C26438" t="s">
        <v>1022</v>
      </c>
      <c r="D26438" t="s">
        <v>1017</v>
      </c>
      <c r="E26438" t="s">
        <v>1014</v>
      </c>
      <c r="F26438" s="86">
        <v>6463161.7152869701</v>
      </c>
    </row>
    <row r="26439" spans="1:6">
      <c r="A26439">
        <v>2036</v>
      </c>
      <c r="B26439" t="s">
        <v>1035</v>
      </c>
      <c r="C26439" t="s">
        <v>1022</v>
      </c>
      <c r="D26439" t="s">
        <v>1017</v>
      </c>
      <c r="E26439" t="s">
        <v>1014</v>
      </c>
      <c r="F26439" s="86">
        <v>6523068.7967947898</v>
      </c>
    </row>
    <row r="26440" spans="1:6">
      <c r="A26440">
        <v>2037</v>
      </c>
      <c r="B26440" t="s">
        <v>1035</v>
      </c>
      <c r="C26440" t="s">
        <v>1022</v>
      </c>
      <c r="D26440" t="s">
        <v>1017</v>
      </c>
      <c r="E26440" t="s">
        <v>1014</v>
      </c>
      <c r="F26440" s="86">
        <v>6585039.9995118501</v>
      </c>
    </row>
    <row r="26441" spans="1:6">
      <c r="A26441">
        <v>2038</v>
      </c>
      <c r="B26441" t="s">
        <v>1035</v>
      </c>
      <c r="C26441" t="s">
        <v>1022</v>
      </c>
      <c r="D26441" t="s">
        <v>1017</v>
      </c>
      <c r="E26441" t="s">
        <v>1014</v>
      </c>
      <c r="F26441" s="86">
        <v>6648027.0368310697</v>
      </c>
    </row>
    <row r="26442" spans="1:6">
      <c r="A26442">
        <v>2039</v>
      </c>
      <c r="B26442" t="s">
        <v>1035</v>
      </c>
      <c r="C26442" t="s">
        <v>1022</v>
      </c>
      <c r="D26442" t="s">
        <v>1017</v>
      </c>
      <c r="E26442" t="s">
        <v>1014</v>
      </c>
      <c r="F26442" s="86">
        <v>6711494.0400877399</v>
      </c>
    </row>
    <row r="26443" spans="1:6">
      <c r="A26443">
        <v>2040</v>
      </c>
      <c r="B26443" t="s">
        <v>1035</v>
      </c>
      <c r="C26443" t="s">
        <v>1022</v>
      </c>
      <c r="D26443" t="s">
        <v>1017</v>
      </c>
      <c r="E26443" t="s">
        <v>1014</v>
      </c>
      <c r="F26443" s="86">
        <v>6775160.3799781697</v>
      </c>
    </row>
    <row r="26444" spans="1:6">
      <c r="A26444">
        <v>2041</v>
      </c>
      <c r="B26444" t="s">
        <v>1035</v>
      </c>
      <c r="C26444" t="s">
        <v>1022</v>
      </c>
      <c r="D26444" t="s">
        <v>1017</v>
      </c>
      <c r="E26444" t="s">
        <v>1014</v>
      </c>
      <c r="F26444" s="86">
        <v>6832173.2886492005</v>
      </c>
    </row>
    <row r="26445" spans="1:6">
      <c r="A26445">
        <v>2042</v>
      </c>
      <c r="B26445" t="s">
        <v>1035</v>
      </c>
      <c r="C26445" t="s">
        <v>1022</v>
      </c>
      <c r="D26445" t="s">
        <v>1017</v>
      </c>
      <c r="E26445" t="s">
        <v>1014</v>
      </c>
      <c r="F26445" s="86">
        <v>6889825.49911936</v>
      </c>
    </row>
    <row r="26446" spans="1:6">
      <c r="A26446">
        <v>2043</v>
      </c>
      <c r="B26446" t="s">
        <v>1035</v>
      </c>
      <c r="C26446" t="s">
        <v>1022</v>
      </c>
      <c r="D26446" t="s">
        <v>1017</v>
      </c>
      <c r="E26446" t="s">
        <v>1014</v>
      </c>
      <c r="F26446" s="86">
        <v>6948053.4894728204</v>
      </c>
    </row>
    <row r="26447" spans="1:6">
      <c r="A26447">
        <v>2044</v>
      </c>
      <c r="B26447" t="s">
        <v>1035</v>
      </c>
      <c r="C26447" t="s">
        <v>1022</v>
      </c>
      <c r="D26447" t="s">
        <v>1017</v>
      </c>
      <c r="E26447" t="s">
        <v>1014</v>
      </c>
      <c r="F26447" s="86">
        <v>7006847.7589744404</v>
      </c>
    </row>
    <row r="26448" spans="1:6">
      <c r="A26448">
        <v>2045</v>
      </c>
      <c r="B26448" t="s">
        <v>1035</v>
      </c>
      <c r="C26448" t="s">
        <v>1022</v>
      </c>
      <c r="D26448" t="s">
        <v>1017</v>
      </c>
      <c r="E26448" t="s">
        <v>1014</v>
      </c>
      <c r="F26448" s="86">
        <v>7066249.7431226699</v>
      </c>
    </row>
    <row r="26449" spans="1:6">
      <c r="A26449">
        <v>2046</v>
      </c>
      <c r="B26449" t="s">
        <v>1035</v>
      </c>
      <c r="C26449" t="s">
        <v>1022</v>
      </c>
      <c r="D26449" t="s">
        <v>1017</v>
      </c>
      <c r="E26449" t="s">
        <v>1014</v>
      </c>
      <c r="F26449" s="86">
        <v>7126278.0496428004</v>
      </c>
    </row>
    <row r="26450" spans="1:6">
      <c r="A26450">
        <v>2047</v>
      </c>
      <c r="B26450" t="s">
        <v>1035</v>
      </c>
      <c r="C26450" t="s">
        <v>1022</v>
      </c>
      <c r="D26450" t="s">
        <v>1017</v>
      </c>
      <c r="E26450" t="s">
        <v>1014</v>
      </c>
      <c r="F26450" s="86">
        <v>7186904.17882594</v>
      </c>
    </row>
    <row r="26451" spans="1:6">
      <c r="A26451">
        <v>2048</v>
      </c>
      <c r="B26451" t="s">
        <v>1035</v>
      </c>
      <c r="C26451" t="s">
        <v>1022</v>
      </c>
      <c r="D26451" t="s">
        <v>1017</v>
      </c>
      <c r="E26451" t="s">
        <v>1014</v>
      </c>
      <c r="F26451" s="86">
        <v>7248181.0394072002</v>
      </c>
    </row>
    <row r="26452" spans="1:6">
      <c r="A26452">
        <v>2049</v>
      </c>
      <c r="B26452" t="s">
        <v>1035</v>
      </c>
      <c r="C26452" t="s">
        <v>1022</v>
      </c>
      <c r="D26452" t="s">
        <v>1017</v>
      </c>
      <c r="E26452" t="s">
        <v>1014</v>
      </c>
      <c r="F26452" s="86">
        <v>7310045.9342342298</v>
      </c>
    </row>
    <row r="26453" spans="1:6">
      <c r="A26453">
        <v>2050</v>
      </c>
      <c r="B26453" t="s">
        <v>1035</v>
      </c>
      <c r="C26453" t="s">
        <v>1022</v>
      </c>
      <c r="D26453" t="s">
        <v>1017</v>
      </c>
      <c r="E26453" t="s">
        <v>1014</v>
      </c>
      <c r="F26453" s="86">
        <v>7372446.5379736498</v>
      </c>
    </row>
    <row r="26454" spans="1:6">
      <c r="A26454">
        <v>2017</v>
      </c>
      <c r="B26454" t="s">
        <v>1036</v>
      </c>
      <c r="C26454" t="s">
        <v>1022</v>
      </c>
      <c r="D26454" t="s">
        <v>1017</v>
      </c>
      <c r="E26454" t="s">
        <v>1014</v>
      </c>
      <c r="F26454" s="86">
        <v>45359487.971068896</v>
      </c>
    </row>
    <row r="26455" spans="1:6">
      <c r="A26455">
        <v>2018</v>
      </c>
      <c r="B26455" t="s">
        <v>1036</v>
      </c>
      <c r="C26455" t="s">
        <v>1022</v>
      </c>
      <c r="D26455" t="s">
        <v>1017</v>
      </c>
      <c r="E26455" t="s">
        <v>1014</v>
      </c>
      <c r="F26455" s="86">
        <v>45161600.583537199</v>
      </c>
    </row>
    <row r="26456" spans="1:6">
      <c r="A26456">
        <v>2019</v>
      </c>
      <c r="B26456" t="s">
        <v>1036</v>
      </c>
      <c r="C26456" t="s">
        <v>1022</v>
      </c>
      <c r="D26456" t="s">
        <v>1017</v>
      </c>
      <c r="E26456" t="s">
        <v>1014</v>
      </c>
      <c r="F26456" s="86">
        <v>44939207.343330801</v>
      </c>
    </row>
    <row r="26457" spans="1:6">
      <c r="A26457">
        <v>2020</v>
      </c>
      <c r="B26457" t="s">
        <v>1036</v>
      </c>
      <c r="C26457" t="s">
        <v>1022</v>
      </c>
      <c r="D26457" t="s">
        <v>1017</v>
      </c>
      <c r="E26457" t="s">
        <v>1014</v>
      </c>
      <c r="F26457" s="86">
        <v>44683498.683356598</v>
      </c>
    </row>
    <row r="26458" spans="1:6">
      <c r="A26458">
        <v>2021</v>
      </c>
      <c r="B26458" t="s">
        <v>1036</v>
      </c>
      <c r="C26458" t="s">
        <v>1022</v>
      </c>
      <c r="D26458" t="s">
        <v>1017</v>
      </c>
      <c r="E26458" t="s">
        <v>1014</v>
      </c>
      <c r="F26458" s="86">
        <v>44424102.256627798</v>
      </c>
    </row>
    <row r="26459" spans="1:6">
      <c r="A26459">
        <v>2022</v>
      </c>
      <c r="B26459" t="s">
        <v>1036</v>
      </c>
      <c r="C26459" t="s">
        <v>1022</v>
      </c>
      <c r="D26459" t="s">
        <v>1017</v>
      </c>
      <c r="E26459" t="s">
        <v>1014</v>
      </c>
      <c r="F26459" s="86">
        <v>44148908.8235908</v>
      </c>
    </row>
    <row r="26460" spans="1:6">
      <c r="A26460">
        <v>2023</v>
      </c>
      <c r="B26460" t="s">
        <v>1036</v>
      </c>
      <c r="C26460" t="s">
        <v>1022</v>
      </c>
      <c r="D26460" t="s">
        <v>1017</v>
      </c>
      <c r="E26460" t="s">
        <v>1014</v>
      </c>
      <c r="F26460" s="86">
        <v>43869468.761598602</v>
      </c>
    </row>
    <row r="26461" spans="1:6">
      <c r="A26461">
        <v>2024</v>
      </c>
      <c r="B26461" t="s">
        <v>1036</v>
      </c>
      <c r="C26461" t="s">
        <v>1022</v>
      </c>
      <c r="D26461" t="s">
        <v>1017</v>
      </c>
      <c r="E26461" t="s">
        <v>1014</v>
      </c>
      <c r="F26461" s="86">
        <v>43597198.5125838</v>
      </c>
    </row>
    <row r="26462" spans="1:6">
      <c r="A26462">
        <v>2025</v>
      </c>
      <c r="B26462" t="s">
        <v>1036</v>
      </c>
      <c r="C26462" t="s">
        <v>1022</v>
      </c>
      <c r="D26462" t="s">
        <v>1017</v>
      </c>
      <c r="E26462" t="s">
        <v>1014</v>
      </c>
      <c r="F26462" s="86">
        <v>43348364.3674514</v>
      </c>
    </row>
    <row r="26463" spans="1:6">
      <c r="A26463">
        <v>2026</v>
      </c>
      <c r="B26463" t="s">
        <v>1036</v>
      </c>
      <c r="C26463" t="s">
        <v>1022</v>
      </c>
      <c r="D26463" t="s">
        <v>1017</v>
      </c>
      <c r="E26463" t="s">
        <v>1014</v>
      </c>
      <c r="F26463" s="86">
        <v>43141953.8564687</v>
      </c>
    </row>
    <row r="26464" spans="1:6">
      <c r="A26464">
        <v>2027</v>
      </c>
      <c r="B26464" t="s">
        <v>1036</v>
      </c>
      <c r="C26464" t="s">
        <v>1022</v>
      </c>
      <c r="D26464" t="s">
        <v>1017</v>
      </c>
      <c r="E26464" t="s">
        <v>1014</v>
      </c>
      <c r="F26464" s="86">
        <v>42984692.8530261</v>
      </c>
    </row>
    <row r="26465" spans="1:6">
      <c r="A26465">
        <v>2028</v>
      </c>
      <c r="B26465" t="s">
        <v>1036</v>
      </c>
      <c r="C26465" t="s">
        <v>1022</v>
      </c>
      <c r="D26465" t="s">
        <v>1017</v>
      </c>
      <c r="E26465" t="s">
        <v>1014</v>
      </c>
      <c r="F26465" s="86">
        <v>42875232.688420601</v>
      </c>
    </row>
    <row r="26466" spans="1:6">
      <c r="A26466">
        <v>2029</v>
      </c>
      <c r="B26466" t="s">
        <v>1036</v>
      </c>
      <c r="C26466" t="s">
        <v>1022</v>
      </c>
      <c r="D26466" t="s">
        <v>1017</v>
      </c>
      <c r="E26466" t="s">
        <v>1014</v>
      </c>
      <c r="F26466" s="86">
        <v>42809736.943801597</v>
      </c>
    </row>
    <row r="26467" spans="1:6">
      <c r="A26467">
        <v>2030</v>
      </c>
      <c r="B26467" t="s">
        <v>1036</v>
      </c>
      <c r="C26467" t="s">
        <v>1022</v>
      </c>
      <c r="D26467" t="s">
        <v>1017</v>
      </c>
      <c r="E26467" t="s">
        <v>1014</v>
      </c>
      <c r="F26467" s="86">
        <v>42798409.458555602</v>
      </c>
    </row>
    <row r="26468" spans="1:6">
      <c r="A26468">
        <v>2031</v>
      </c>
      <c r="B26468" t="s">
        <v>1036</v>
      </c>
      <c r="C26468" t="s">
        <v>1022</v>
      </c>
      <c r="D26468" t="s">
        <v>1017</v>
      </c>
      <c r="E26468" t="s">
        <v>1014</v>
      </c>
      <c r="F26468" s="86">
        <v>42846860.3386987</v>
      </c>
    </row>
    <row r="26469" spans="1:6">
      <c r="A26469">
        <v>2032</v>
      </c>
      <c r="B26469" t="s">
        <v>1036</v>
      </c>
      <c r="C26469" t="s">
        <v>1022</v>
      </c>
      <c r="D26469" t="s">
        <v>1017</v>
      </c>
      <c r="E26469" t="s">
        <v>1014</v>
      </c>
      <c r="F26469" s="86">
        <v>42942285.4554841</v>
      </c>
    </row>
    <row r="26470" spans="1:6">
      <c r="A26470">
        <v>2033</v>
      </c>
      <c r="B26470" t="s">
        <v>1036</v>
      </c>
      <c r="C26470" t="s">
        <v>1022</v>
      </c>
      <c r="D26470" t="s">
        <v>1017</v>
      </c>
      <c r="E26470" t="s">
        <v>1014</v>
      </c>
      <c r="F26470" s="86">
        <v>43074243.455123603</v>
      </c>
    </row>
    <row r="26471" spans="1:6">
      <c r="A26471">
        <v>2034</v>
      </c>
      <c r="B26471" t="s">
        <v>1036</v>
      </c>
      <c r="C26471" t="s">
        <v>1022</v>
      </c>
      <c r="D26471" t="s">
        <v>1017</v>
      </c>
      <c r="E26471" t="s">
        <v>1014</v>
      </c>
      <c r="F26471" s="86">
        <v>43244707.873883203</v>
      </c>
    </row>
    <row r="26472" spans="1:6">
      <c r="A26472">
        <v>2035</v>
      </c>
      <c r="B26472" t="s">
        <v>1036</v>
      </c>
      <c r="C26472" t="s">
        <v>1022</v>
      </c>
      <c r="D26472" t="s">
        <v>1017</v>
      </c>
      <c r="E26472" t="s">
        <v>1014</v>
      </c>
      <c r="F26472" s="86">
        <v>43447267.5295517</v>
      </c>
    </row>
    <row r="26473" spans="1:6">
      <c r="A26473">
        <v>2036</v>
      </c>
      <c r="B26473" t="s">
        <v>1036</v>
      </c>
      <c r="C26473" t="s">
        <v>1022</v>
      </c>
      <c r="D26473" t="s">
        <v>1017</v>
      </c>
      <c r="E26473" t="s">
        <v>1014</v>
      </c>
      <c r="F26473" s="86">
        <v>43672315.681506298</v>
      </c>
    </row>
    <row r="26474" spans="1:6">
      <c r="A26474">
        <v>2037</v>
      </c>
      <c r="B26474" t="s">
        <v>1036</v>
      </c>
      <c r="C26474" t="s">
        <v>1022</v>
      </c>
      <c r="D26474" t="s">
        <v>1017</v>
      </c>
      <c r="E26474" t="s">
        <v>1014</v>
      </c>
      <c r="F26474" s="86">
        <v>43910216.941610403</v>
      </c>
    </row>
    <row r="26475" spans="1:6">
      <c r="A26475">
        <v>2038</v>
      </c>
      <c r="B26475" t="s">
        <v>1036</v>
      </c>
      <c r="C26475" t="s">
        <v>1022</v>
      </c>
      <c r="D26475" t="s">
        <v>1017</v>
      </c>
      <c r="E26475" t="s">
        <v>1014</v>
      </c>
      <c r="F26475" s="86">
        <v>44157863.799287997</v>
      </c>
    </row>
    <row r="26476" spans="1:6">
      <c r="A26476">
        <v>2039</v>
      </c>
      <c r="B26476" t="s">
        <v>1036</v>
      </c>
      <c r="C26476" t="s">
        <v>1022</v>
      </c>
      <c r="D26476" t="s">
        <v>1017</v>
      </c>
      <c r="E26476" t="s">
        <v>1014</v>
      </c>
      <c r="F26476" s="86">
        <v>44412159.105260998</v>
      </c>
    </row>
    <row r="26477" spans="1:6">
      <c r="A26477">
        <v>2040</v>
      </c>
      <c r="B26477" t="s">
        <v>1036</v>
      </c>
      <c r="C26477" t="s">
        <v>1022</v>
      </c>
      <c r="D26477" t="s">
        <v>1017</v>
      </c>
      <c r="E26477" t="s">
        <v>1014</v>
      </c>
      <c r="F26477" s="86">
        <v>44670078.963721</v>
      </c>
    </row>
    <row r="26478" spans="1:6">
      <c r="A26478">
        <v>2041</v>
      </c>
      <c r="B26478" t="s">
        <v>1036</v>
      </c>
      <c r="C26478" t="s">
        <v>1022</v>
      </c>
      <c r="D26478" t="s">
        <v>1017</v>
      </c>
      <c r="E26478" t="s">
        <v>1014</v>
      </c>
      <c r="F26478" s="86">
        <v>44547474.853893198</v>
      </c>
    </row>
    <row r="26479" spans="1:6">
      <c r="A26479">
        <v>2042</v>
      </c>
      <c r="B26479" t="s">
        <v>1036</v>
      </c>
      <c r="C26479" t="s">
        <v>1022</v>
      </c>
      <c r="D26479" t="s">
        <v>1017</v>
      </c>
      <c r="E26479" t="s">
        <v>1014</v>
      </c>
      <c r="F26479" s="86">
        <v>44424088.243163198</v>
      </c>
    </row>
    <row r="26480" spans="1:6">
      <c r="A26480">
        <v>2043</v>
      </c>
      <c r="B26480" t="s">
        <v>1036</v>
      </c>
      <c r="C26480" t="s">
        <v>1022</v>
      </c>
      <c r="D26480" t="s">
        <v>1017</v>
      </c>
      <c r="E26480" t="s">
        <v>1014</v>
      </c>
      <c r="F26480" s="86">
        <v>44299769.853219703</v>
      </c>
    </row>
    <row r="26481" spans="1:6">
      <c r="A26481">
        <v>2044</v>
      </c>
      <c r="B26481" t="s">
        <v>1036</v>
      </c>
      <c r="C26481" t="s">
        <v>1022</v>
      </c>
      <c r="D26481" t="s">
        <v>1017</v>
      </c>
      <c r="E26481" t="s">
        <v>1014</v>
      </c>
      <c r="F26481" s="86">
        <v>44174594.456011601</v>
      </c>
    </row>
    <row r="26482" spans="1:6">
      <c r="A26482">
        <v>2045</v>
      </c>
      <c r="B26482" t="s">
        <v>1036</v>
      </c>
      <c r="C26482" t="s">
        <v>1022</v>
      </c>
      <c r="D26482" t="s">
        <v>1017</v>
      </c>
      <c r="E26482" t="s">
        <v>1014</v>
      </c>
      <c r="F26482" s="86">
        <v>44048746.955486901</v>
      </c>
    </row>
    <row r="26483" spans="1:6">
      <c r="A26483">
        <v>2046</v>
      </c>
      <c r="B26483" t="s">
        <v>1036</v>
      </c>
      <c r="C26483" t="s">
        <v>1022</v>
      </c>
      <c r="D26483" t="s">
        <v>1017</v>
      </c>
      <c r="E26483" t="s">
        <v>1014</v>
      </c>
      <c r="F26483" s="86">
        <v>43922338.1514493</v>
      </c>
    </row>
    <row r="26484" spans="1:6">
      <c r="A26484">
        <v>2047</v>
      </c>
      <c r="B26484" t="s">
        <v>1036</v>
      </c>
      <c r="C26484" t="s">
        <v>1022</v>
      </c>
      <c r="D26484" t="s">
        <v>1017</v>
      </c>
      <c r="E26484" t="s">
        <v>1014</v>
      </c>
      <c r="F26484" s="86">
        <v>43795073.558949001</v>
      </c>
    </row>
    <row r="26485" spans="1:6">
      <c r="A26485">
        <v>2048</v>
      </c>
      <c r="B26485" t="s">
        <v>1036</v>
      </c>
      <c r="C26485" t="s">
        <v>1022</v>
      </c>
      <c r="D26485" t="s">
        <v>1017</v>
      </c>
      <c r="E26485" t="s">
        <v>1014</v>
      </c>
      <c r="F26485" s="86">
        <v>43667017.534845099</v>
      </c>
    </row>
    <row r="26486" spans="1:6">
      <c r="A26486">
        <v>2049</v>
      </c>
      <c r="B26486" t="s">
        <v>1036</v>
      </c>
      <c r="C26486" t="s">
        <v>1022</v>
      </c>
      <c r="D26486" t="s">
        <v>1017</v>
      </c>
      <c r="E26486" t="s">
        <v>1014</v>
      </c>
      <c r="F26486" s="86">
        <v>43537927.530805998</v>
      </c>
    </row>
    <row r="26487" spans="1:6">
      <c r="A26487">
        <v>2050</v>
      </c>
      <c r="B26487" t="s">
        <v>1036</v>
      </c>
      <c r="C26487" t="s">
        <v>1022</v>
      </c>
      <c r="D26487" t="s">
        <v>1017</v>
      </c>
      <c r="E26487" t="s">
        <v>1014</v>
      </c>
      <c r="F26487" s="86">
        <v>43407616.727171302</v>
      </c>
    </row>
    <row r="26488" spans="1:6">
      <c r="A26488">
        <v>2017</v>
      </c>
      <c r="B26488" t="s">
        <v>1037</v>
      </c>
      <c r="C26488" t="s">
        <v>1022</v>
      </c>
      <c r="D26488" t="s">
        <v>1017</v>
      </c>
      <c r="E26488" t="s">
        <v>1014</v>
      </c>
      <c r="F26488" s="86">
        <v>23464354.200266201</v>
      </c>
    </row>
    <row r="26489" spans="1:6">
      <c r="A26489">
        <v>2018</v>
      </c>
      <c r="B26489" t="s">
        <v>1037</v>
      </c>
      <c r="C26489" t="s">
        <v>1022</v>
      </c>
      <c r="D26489" t="s">
        <v>1017</v>
      </c>
      <c r="E26489" t="s">
        <v>1014</v>
      </c>
      <c r="F26489" s="86">
        <v>23361986.5880193</v>
      </c>
    </row>
    <row r="26490" spans="1:6">
      <c r="A26490">
        <v>2019</v>
      </c>
      <c r="B26490" t="s">
        <v>1037</v>
      </c>
      <c r="C26490" t="s">
        <v>1022</v>
      </c>
      <c r="D26490" t="s">
        <v>1017</v>
      </c>
      <c r="E26490" t="s">
        <v>1014</v>
      </c>
      <c r="F26490" s="86">
        <v>23246941.801127601</v>
      </c>
    </row>
    <row r="26491" spans="1:6">
      <c r="A26491">
        <v>2020</v>
      </c>
      <c r="B26491" t="s">
        <v>1037</v>
      </c>
      <c r="C26491" t="s">
        <v>1022</v>
      </c>
      <c r="D26491" t="s">
        <v>1017</v>
      </c>
      <c r="E26491" t="s">
        <v>1014</v>
      </c>
      <c r="F26491" s="86">
        <v>23114662.5408477</v>
      </c>
    </row>
    <row r="26492" spans="1:6">
      <c r="A26492">
        <v>2021</v>
      </c>
      <c r="B26492" t="s">
        <v>1037</v>
      </c>
      <c r="C26492" t="s">
        <v>1022</v>
      </c>
      <c r="D26492" t="s">
        <v>1017</v>
      </c>
      <c r="E26492" t="s">
        <v>1014</v>
      </c>
      <c r="F26492" s="86">
        <v>22980474.865062598</v>
      </c>
    </row>
    <row r="26493" spans="1:6">
      <c r="A26493">
        <v>2022</v>
      </c>
      <c r="B26493" t="s">
        <v>1037</v>
      </c>
      <c r="C26493" t="s">
        <v>1022</v>
      </c>
      <c r="D26493" t="s">
        <v>1017</v>
      </c>
      <c r="E26493" t="s">
        <v>1014</v>
      </c>
      <c r="F26493" s="86">
        <v>22838114.391904499</v>
      </c>
    </row>
    <row r="26494" spans="1:6">
      <c r="A26494">
        <v>2023</v>
      </c>
      <c r="B26494" t="s">
        <v>1037</v>
      </c>
      <c r="C26494" t="s">
        <v>1022</v>
      </c>
      <c r="D26494" t="s">
        <v>1017</v>
      </c>
      <c r="E26494" t="s">
        <v>1014</v>
      </c>
      <c r="F26494" s="86">
        <v>22693555.691871699</v>
      </c>
    </row>
    <row r="26495" spans="1:6">
      <c r="A26495">
        <v>2024</v>
      </c>
      <c r="B26495" t="s">
        <v>1037</v>
      </c>
      <c r="C26495" t="s">
        <v>1022</v>
      </c>
      <c r="D26495" t="s">
        <v>1017</v>
      </c>
      <c r="E26495" t="s">
        <v>1014</v>
      </c>
      <c r="F26495" s="86">
        <v>22552703.905854698</v>
      </c>
    </row>
    <row r="26496" spans="1:6">
      <c r="A26496">
        <v>2025</v>
      </c>
      <c r="B26496" t="s">
        <v>1037</v>
      </c>
      <c r="C26496" t="s">
        <v>1022</v>
      </c>
      <c r="D26496" t="s">
        <v>1017</v>
      </c>
      <c r="E26496" t="s">
        <v>1014</v>
      </c>
      <c r="F26496" s="86">
        <v>22423972.8102463</v>
      </c>
    </row>
    <row r="26497" spans="1:6">
      <c r="A26497">
        <v>2026</v>
      </c>
      <c r="B26497" t="s">
        <v>1037</v>
      </c>
      <c r="C26497" t="s">
        <v>1022</v>
      </c>
      <c r="D26497" t="s">
        <v>1017</v>
      </c>
      <c r="E26497" t="s">
        <v>1014</v>
      </c>
      <c r="F26497" s="86">
        <v>22317183.665055402</v>
      </c>
    </row>
    <row r="26498" spans="1:6">
      <c r="A26498">
        <v>2027</v>
      </c>
      <c r="B26498" t="s">
        <v>1037</v>
      </c>
      <c r="C26498" t="s">
        <v>1022</v>
      </c>
      <c r="D26498" t="s">
        <v>1017</v>
      </c>
      <c r="E26498" t="s">
        <v>1014</v>
      </c>
      <c r="F26498" s="86">
        <v>22235814.6139284</v>
      </c>
    </row>
    <row r="26499" spans="1:6">
      <c r="A26499">
        <v>2028</v>
      </c>
      <c r="B26499" t="s">
        <v>1037</v>
      </c>
      <c r="C26499" t="s">
        <v>1022</v>
      </c>
      <c r="D26499" t="s">
        <v>1017</v>
      </c>
      <c r="E26499" t="s">
        <v>1014</v>
      </c>
      <c r="F26499" s="86">
        <v>22179166.735355198</v>
      </c>
    </row>
    <row r="26500" spans="1:6">
      <c r="A26500">
        <v>2029</v>
      </c>
      <c r="B26500" t="s">
        <v>1037</v>
      </c>
      <c r="C26500" t="s">
        <v>1022</v>
      </c>
      <c r="D26500" t="s">
        <v>1017</v>
      </c>
      <c r="E26500" t="s">
        <v>1014</v>
      </c>
      <c r="F26500" s="86">
        <v>22145254.179979201</v>
      </c>
    </row>
    <row r="26501" spans="1:6">
      <c r="A26501">
        <v>2030</v>
      </c>
      <c r="B26501" t="s">
        <v>1037</v>
      </c>
      <c r="C26501" t="s">
        <v>1022</v>
      </c>
      <c r="D26501" t="s">
        <v>1017</v>
      </c>
      <c r="E26501" t="s">
        <v>1014</v>
      </c>
      <c r="F26501" s="86">
        <v>22139354.242950801</v>
      </c>
    </row>
    <row r="26502" spans="1:6">
      <c r="A26502">
        <v>2031</v>
      </c>
      <c r="B26502" t="s">
        <v>1037</v>
      </c>
      <c r="C26502" t="s">
        <v>1022</v>
      </c>
      <c r="D26502" t="s">
        <v>1017</v>
      </c>
      <c r="E26502" t="s">
        <v>1014</v>
      </c>
      <c r="F26502" s="86">
        <v>22164367.9002725</v>
      </c>
    </row>
    <row r="26503" spans="1:6">
      <c r="A26503">
        <v>2032</v>
      </c>
      <c r="B26503" t="s">
        <v>1037</v>
      </c>
      <c r="C26503" t="s">
        <v>1022</v>
      </c>
      <c r="D26503" t="s">
        <v>1017</v>
      </c>
      <c r="E26503" t="s">
        <v>1014</v>
      </c>
      <c r="F26503" s="86">
        <v>22213671.494322602</v>
      </c>
    </row>
    <row r="26504" spans="1:6">
      <c r="A26504">
        <v>2033</v>
      </c>
      <c r="B26504" t="s">
        <v>1037</v>
      </c>
      <c r="C26504" t="s">
        <v>1022</v>
      </c>
      <c r="D26504" t="s">
        <v>1017</v>
      </c>
      <c r="E26504" t="s">
        <v>1014</v>
      </c>
      <c r="F26504" s="86">
        <v>22281864.200410701</v>
      </c>
    </row>
    <row r="26505" spans="1:6">
      <c r="A26505">
        <v>2034</v>
      </c>
      <c r="B26505" t="s">
        <v>1037</v>
      </c>
      <c r="C26505" t="s">
        <v>1022</v>
      </c>
      <c r="D26505" t="s">
        <v>1017</v>
      </c>
      <c r="E26505" t="s">
        <v>1014</v>
      </c>
      <c r="F26505" s="86">
        <v>22369967.959301699</v>
      </c>
    </row>
    <row r="26506" spans="1:6">
      <c r="A26506">
        <v>2035</v>
      </c>
      <c r="B26506" t="s">
        <v>1037</v>
      </c>
      <c r="C26506" t="s">
        <v>1022</v>
      </c>
      <c r="D26506" t="s">
        <v>1017</v>
      </c>
      <c r="E26506" t="s">
        <v>1014</v>
      </c>
      <c r="F26506" s="86">
        <v>22474667.936455298</v>
      </c>
    </row>
    <row r="26507" spans="1:6">
      <c r="A26507">
        <v>2036</v>
      </c>
      <c r="B26507" t="s">
        <v>1037</v>
      </c>
      <c r="C26507" t="s">
        <v>1022</v>
      </c>
      <c r="D26507" t="s">
        <v>1017</v>
      </c>
      <c r="E26507" t="s">
        <v>1014</v>
      </c>
      <c r="F26507" s="86">
        <v>22590996.618832499</v>
      </c>
    </row>
    <row r="26508" spans="1:6">
      <c r="A26508">
        <v>2037</v>
      </c>
      <c r="B26508" t="s">
        <v>1037</v>
      </c>
      <c r="C26508" t="s">
        <v>1022</v>
      </c>
      <c r="D26508" t="s">
        <v>1017</v>
      </c>
      <c r="E26508" t="s">
        <v>1014</v>
      </c>
      <c r="F26508" s="86">
        <v>22713971.713047799</v>
      </c>
    </row>
    <row r="26509" spans="1:6">
      <c r="A26509">
        <v>2038</v>
      </c>
      <c r="B26509" t="s">
        <v>1037</v>
      </c>
      <c r="C26509" t="s">
        <v>1022</v>
      </c>
      <c r="D26509" t="s">
        <v>1017</v>
      </c>
      <c r="E26509" t="s">
        <v>1014</v>
      </c>
      <c r="F26509" s="86">
        <v>22841987.601403601</v>
      </c>
    </row>
    <row r="26510" spans="1:6">
      <c r="A26510">
        <v>2039</v>
      </c>
      <c r="B26510" t="s">
        <v>1037</v>
      </c>
      <c r="C26510" t="s">
        <v>1022</v>
      </c>
      <c r="D26510" t="s">
        <v>1017</v>
      </c>
      <c r="E26510" t="s">
        <v>1014</v>
      </c>
      <c r="F26510" s="86">
        <v>22973443.945548501</v>
      </c>
    </row>
    <row r="26511" spans="1:6">
      <c r="A26511">
        <v>2040</v>
      </c>
      <c r="B26511" t="s">
        <v>1037</v>
      </c>
      <c r="C26511" t="s">
        <v>1022</v>
      </c>
      <c r="D26511" t="s">
        <v>1017</v>
      </c>
      <c r="E26511" t="s">
        <v>1014</v>
      </c>
      <c r="F26511" s="86">
        <v>23106778.115994699</v>
      </c>
    </row>
    <row r="26512" spans="1:6">
      <c r="A26512">
        <v>2041</v>
      </c>
      <c r="B26512" t="s">
        <v>1037</v>
      </c>
      <c r="C26512" t="s">
        <v>1022</v>
      </c>
      <c r="D26512" t="s">
        <v>1017</v>
      </c>
      <c r="E26512" t="s">
        <v>1014</v>
      </c>
      <c r="F26512" s="86">
        <v>23043280.5922499</v>
      </c>
    </row>
    <row r="26513" spans="1:6">
      <c r="A26513">
        <v>2042</v>
      </c>
      <c r="B26513" t="s">
        <v>1037</v>
      </c>
      <c r="C26513" t="s">
        <v>1022</v>
      </c>
      <c r="D26513" t="s">
        <v>1017</v>
      </c>
      <c r="E26513" t="s">
        <v>1014</v>
      </c>
      <c r="F26513" s="86">
        <v>22979384.286985401</v>
      </c>
    </row>
    <row r="26514" spans="1:6">
      <c r="A26514">
        <v>2043</v>
      </c>
      <c r="B26514" t="s">
        <v>1037</v>
      </c>
      <c r="C26514" t="s">
        <v>1022</v>
      </c>
      <c r="D26514" t="s">
        <v>1017</v>
      </c>
      <c r="E26514" t="s">
        <v>1014</v>
      </c>
      <c r="F26514" s="86">
        <v>22915012.7851656</v>
      </c>
    </row>
    <row r="26515" spans="1:6">
      <c r="A26515">
        <v>2044</v>
      </c>
      <c r="B26515" t="s">
        <v>1037</v>
      </c>
      <c r="C26515" t="s">
        <v>1022</v>
      </c>
      <c r="D26515" t="s">
        <v>1017</v>
      </c>
      <c r="E26515" t="s">
        <v>1014</v>
      </c>
      <c r="F26515" s="86">
        <v>22850205.313412499</v>
      </c>
    </row>
    <row r="26516" spans="1:6">
      <c r="A26516">
        <v>2045</v>
      </c>
      <c r="B26516" t="s">
        <v>1037</v>
      </c>
      <c r="C26516" t="s">
        <v>1022</v>
      </c>
      <c r="D26516" t="s">
        <v>1017</v>
      </c>
      <c r="E26516" t="s">
        <v>1014</v>
      </c>
      <c r="F26516" s="86">
        <v>22785057.780669201</v>
      </c>
    </row>
    <row r="26517" spans="1:6">
      <c r="A26517">
        <v>2046</v>
      </c>
      <c r="B26517" t="s">
        <v>1037</v>
      </c>
      <c r="C26517" t="s">
        <v>1022</v>
      </c>
      <c r="D26517" t="s">
        <v>1017</v>
      </c>
      <c r="E26517" t="s">
        <v>1014</v>
      </c>
      <c r="F26517" s="86">
        <v>22719626.959106199</v>
      </c>
    </row>
    <row r="26518" spans="1:6">
      <c r="A26518">
        <v>2047</v>
      </c>
      <c r="B26518" t="s">
        <v>1037</v>
      </c>
      <c r="C26518" t="s">
        <v>1022</v>
      </c>
      <c r="D26518" t="s">
        <v>1017</v>
      </c>
      <c r="E26518" t="s">
        <v>1014</v>
      </c>
      <c r="F26518" s="86">
        <v>22653760.872237898</v>
      </c>
    </row>
    <row r="26519" spans="1:6">
      <c r="A26519">
        <v>2048</v>
      </c>
      <c r="B26519" t="s">
        <v>1037</v>
      </c>
      <c r="C26519" t="s">
        <v>1022</v>
      </c>
      <c r="D26519" t="s">
        <v>1017</v>
      </c>
      <c r="E26519" t="s">
        <v>1014</v>
      </c>
      <c r="F26519" s="86">
        <v>22587492.204449501</v>
      </c>
    </row>
    <row r="26520" spans="1:6">
      <c r="A26520">
        <v>2049</v>
      </c>
      <c r="B26520" t="s">
        <v>1037</v>
      </c>
      <c r="C26520" t="s">
        <v>1022</v>
      </c>
      <c r="D26520" t="s">
        <v>1017</v>
      </c>
      <c r="E26520" t="s">
        <v>1014</v>
      </c>
      <c r="F26520" s="86">
        <v>22520694.741043299</v>
      </c>
    </row>
    <row r="26521" spans="1:6">
      <c r="A26521">
        <v>2050</v>
      </c>
      <c r="B26521" t="s">
        <v>1037</v>
      </c>
      <c r="C26521" t="s">
        <v>1022</v>
      </c>
      <c r="D26521" t="s">
        <v>1017</v>
      </c>
      <c r="E26521" t="s">
        <v>1014</v>
      </c>
      <c r="F26521" s="86">
        <v>22453271.006399099</v>
      </c>
    </row>
    <row r="26522" spans="1:6">
      <c r="A26522">
        <v>2017</v>
      </c>
      <c r="B26522" t="s">
        <v>1038</v>
      </c>
      <c r="C26522" t="s">
        <v>1022</v>
      </c>
      <c r="D26522" t="s">
        <v>1017</v>
      </c>
      <c r="E26522" t="s">
        <v>1014</v>
      </c>
      <c r="F26522" s="86">
        <v>14144995.7430629</v>
      </c>
    </row>
    <row r="26523" spans="1:6">
      <c r="A26523">
        <v>2018</v>
      </c>
      <c r="B26523" t="s">
        <v>1038</v>
      </c>
      <c r="C26523" t="s">
        <v>1022</v>
      </c>
      <c r="D26523" t="s">
        <v>1017</v>
      </c>
      <c r="E26523" t="s">
        <v>1014</v>
      </c>
      <c r="F26523" s="86">
        <v>14077558.670068899</v>
      </c>
    </row>
    <row r="26524" spans="1:6">
      <c r="A26524">
        <v>2019</v>
      </c>
      <c r="B26524" t="s">
        <v>1038</v>
      </c>
      <c r="C26524" t="s">
        <v>1022</v>
      </c>
      <c r="D26524" t="s">
        <v>1017</v>
      </c>
      <c r="E26524" t="s">
        <v>1014</v>
      </c>
      <c r="F26524" s="86">
        <v>14002838.7523988</v>
      </c>
    </row>
    <row r="26525" spans="1:6">
      <c r="A26525">
        <v>2020</v>
      </c>
      <c r="B26525" t="s">
        <v>1038</v>
      </c>
      <c r="C26525" t="s">
        <v>1022</v>
      </c>
      <c r="D26525" t="s">
        <v>1017</v>
      </c>
      <c r="E26525" t="s">
        <v>1014</v>
      </c>
      <c r="F26525" s="86">
        <v>13917617.071905199</v>
      </c>
    </row>
    <row r="26526" spans="1:6">
      <c r="A26526">
        <v>2021</v>
      </c>
      <c r="B26526" t="s">
        <v>1038</v>
      </c>
      <c r="C26526" t="s">
        <v>1022</v>
      </c>
      <c r="D26526" t="s">
        <v>1017</v>
      </c>
      <c r="E26526" t="s">
        <v>1014</v>
      </c>
      <c r="F26526" s="86">
        <v>13830853.6365293</v>
      </c>
    </row>
    <row r="26527" spans="1:6">
      <c r="A26527">
        <v>2022</v>
      </c>
      <c r="B26527" t="s">
        <v>1038</v>
      </c>
      <c r="C26527" t="s">
        <v>1022</v>
      </c>
      <c r="D26527" t="s">
        <v>1017</v>
      </c>
      <c r="E26527" t="s">
        <v>1014</v>
      </c>
      <c r="F26527" s="86">
        <v>13739890.133211</v>
      </c>
    </row>
    <row r="26528" spans="1:6">
      <c r="A26528">
        <v>2023</v>
      </c>
      <c r="B26528" t="s">
        <v>1038</v>
      </c>
      <c r="C26528" t="s">
        <v>1022</v>
      </c>
      <c r="D26528" t="s">
        <v>1017</v>
      </c>
      <c r="E26528" t="s">
        <v>1014</v>
      </c>
      <c r="F26528" s="86">
        <v>13648974.8747092</v>
      </c>
    </row>
    <row r="26529" spans="1:6">
      <c r="A26529">
        <v>2024</v>
      </c>
      <c r="B26529" t="s">
        <v>1038</v>
      </c>
      <c r="C26529" t="s">
        <v>1022</v>
      </c>
      <c r="D26529" t="s">
        <v>1017</v>
      </c>
      <c r="E26529" t="s">
        <v>1014</v>
      </c>
      <c r="F26529" s="86">
        <v>13562436.6507011</v>
      </c>
    </row>
    <row r="26530" spans="1:6">
      <c r="A26530">
        <v>2025</v>
      </c>
      <c r="B26530" t="s">
        <v>1038</v>
      </c>
      <c r="C26530" t="s">
        <v>1022</v>
      </c>
      <c r="D26530" t="s">
        <v>1017</v>
      </c>
      <c r="E26530" t="s">
        <v>1014</v>
      </c>
      <c r="F26530" s="86">
        <v>13484932.901519001</v>
      </c>
    </row>
    <row r="26531" spans="1:6">
      <c r="A26531">
        <v>2026</v>
      </c>
      <c r="B26531" t="s">
        <v>1038</v>
      </c>
      <c r="C26531" t="s">
        <v>1022</v>
      </c>
      <c r="D26531" t="s">
        <v>1017</v>
      </c>
      <c r="E26531" t="s">
        <v>1014</v>
      </c>
      <c r="F26531" s="86">
        <v>13421797.4842434</v>
      </c>
    </row>
    <row r="26532" spans="1:6">
      <c r="A26532">
        <v>2027</v>
      </c>
      <c r="B26532" t="s">
        <v>1038</v>
      </c>
      <c r="C26532" t="s">
        <v>1022</v>
      </c>
      <c r="D26532" t="s">
        <v>1017</v>
      </c>
      <c r="E26532" t="s">
        <v>1014</v>
      </c>
      <c r="F26532" s="86">
        <v>13374163.399462</v>
      </c>
    </row>
    <row r="26533" spans="1:6">
      <c r="A26533">
        <v>2028</v>
      </c>
      <c r="B26533" t="s">
        <v>1038</v>
      </c>
      <c r="C26533" t="s">
        <v>1022</v>
      </c>
      <c r="D26533" t="s">
        <v>1017</v>
      </c>
      <c r="E26533" t="s">
        <v>1014</v>
      </c>
      <c r="F26533" s="86">
        <v>13341272.0852146</v>
      </c>
    </row>
    <row r="26534" spans="1:6">
      <c r="A26534">
        <v>2029</v>
      </c>
      <c r="B26534" t="s">
        <v>1038</v>
      </c>
      <c r="C26534" t="s">
        <v>1022</v>
      </c>
      <c r="D26534" t="s">
        <v>1017</v>
      </c>
      <c r="E26534" t="s">
        <v>1014</v>
      </c>
      <c r="F26534" s="86">
        <v>13321049.7498332</v>
      </c>
    </row>
    <row r="26535" spans="1:6">
      <c r="A26535">
        <v>2030</v>
      </c>
      <c r="B26535" t="s">
        <v>1038</v>
      </c>
      <c r="C26535" t="s">
        <v>1022</v>
      </c>
      <c r="D26535" t="s">
        <v>1017</v>
      </c>
      <c r="E26535" t="s">
        <v>1014</v>
      </c>
      <c r="F26535" s="86">
        <v>13316119.7971678</v>
      </c>
    </row>
    <row r="26536" spans="1:6">
      <c r="A26536">
        <v>2031</v>
      </c>
      <c r="B26536" t="s">
        <v>1038</v>
      </c>
      <c r="C26536" t="s">
        <v>1022</v>
      </c>
      <c r="D26536" t="s">
        <v>1017</v>
      </c>
      <c r="E26536" t="s">
        <v>1014</v>
      </c>
      <c r="F26536" s="86">
        <v>13328017.323782699</v>
      </c>
    </row>
    <row r="26537" spans="1:6">
      <c r="A26537">
        <v>2032</v>
      </c>
      <c r="B26537" t="s">
        <v>1038</v>
      </c>
      <c r="C26537" t="s">
        <v>1022</v>
      </c>
      <c r="D26537" t="s">
        <v>1017</v>
      </c>
      <c r="E26537" t="s">
        <v>1014</v>
      </c>
      <c r="F26537" s="86">
        <v>13353262.729785601</v>
      </c>
    </row>
    <row r="26538" spans="1:6">
      <c r="A26538">
        <v>2033</v>
      </c>
      <c r="B26538" t="s">
        <v>1038</v>
      </c>
      <c r="C26538" t="s">
        <v>1022</v>
      </c>
      <c r="D26538" t="s">
        <v>1017</v>
      </c>
      <c r="E26538" t="s">
        <v>1014</v>
      </c>
      <c r="F26538" s="86">
        <v>13388971.1852281</v>
      </c>
    </row>
    <row r="26539" spans="1:6">
      <c r="A26539">
        <v>2034</v>
      </c>
      <c r="B26539" t="s">
        <v>1038</v>
      </c>
      <c r="C26539" t="s">
        <v>1022</v>
      </c>
      <c r="D26539" t="s">
        <v>1017</v>
      </c>
      <c r="E26539" t="s">
        <v>1014</v>
      </c>
      <c r="F26539" s="86">
        <v>13436211.7253753</v>
      </c>
    </row>
    <row r="26540" spans="1:6">
      <c r="A26540">
        <v>2035</v>
      </c>
      <c r="B26540" t="s">
        <v>1038</v>
      </c>
      <c r="C26540" t="s">
        <v>1022</v>
      </c>
      <c r="D26540" t="s">
        <v>1017</v>
      </c>
      <c r="E26540" t="s">
        <v>1014</v>
      </c>
      <c r="F26540" s="86">
        <v>13493417.4237682</v>
      </c>
    </row>
    <row r="26541" spans="1:6">
      <c r="A26541">
        <v>2036</v>
      </c>
      <c r="B26541" t="s">
        <v>1038</v>
      </c>
      <c r="C26541" t="s">
        <v>1022</v>
      </c>
      <c r="D26541" t="s">
        <v>1017</v>
      </c>
      <c r="E26541" t="s">
        <v>1014</v>
      </c>
      <c r="F26541" s="86">
        <v>13558334.3145502</v>
      </c>
    </row>
    <row r="26542" spans="1:6">
      <c r="A26542">
        <v>2037</v>
      </c>
      <c r="B26542" t="s">
        <v>1038</v>
      </c>
      <c r="C26542" t="s">
        <v>1022</v>
      </c>
      <c r="D26542" t="s">
        <v>1017</v>
      </c>
      <c r="E26542" t="s">
        <v>1014</v>
      </c>
      <c r="F26542" s="86">
        <v>13627393.1424926</v>
      </c>
    </row>
    <row r="26543" spans="1:6">
      <c r="A26543">
        <v>2038</v>
      </c>
      <c r="B26543" t="s">
        <v>1038</v>
      </c>
      <c r="C26543" t="s">
        <v>1022</v>
      </c>
      <c r="D26543" t="s">
        <v>1017</v>
      </c>
      <c r="E26543" t="s">
        <v>1014</v>
      </c>
      <c r="F26543" s="86">
        <v>13699256.039795499</v>
      </c>
    </row>
    <row r="26544" spans="1:6">
      <c r="A26544">
        <v>2039</v>
      </c>
      <c r="B26544" t="s">
        <v>1038</v>
      </c>
      <c r="C26544" t="s">
        <v>1022</v>
      </c>
      <c r="D26544" t="s">
        <v>1017</v>
      </c>
      <c r="E26544" t="s">
        <v>1014</v>
      </c>
      <c r="F26544" s="86">
        <v>13772895.083803499</v>
      </c>
    </row>
    <row r="26545" spans="1:6">
      <c r="A26545">
        <v>2040</v>
      </c>
      <c r="B26545" t="s">
        <v>1038</v>
      </c>
      <c r="C26545" t="s">
        <v>1022</v>
      </c>
      <c r="D26545" t="s">
        <v>1017</v>
      </c>
      <c r="E26545" t="s">
        <v>1014</v>
      </c>
      <c r="F26545" s="86">
        <v>13847581.885127399</v>
      </c>
    </row>
    <row r="26546" spans="1:6">
      <c r="A26546">
        <v>2041</v>
      </c>
      <c r="B26546" t="s">
        <v>1038</v>
      </c>
      <c r="C26546" t="s">
        <v>1022</v>
      </c>
      <c r="D26546" t="s">
        <v>1017</v>
      </c>
      <c r="E26546" t="s">
        <v>1014</v>
      </c>
      <c r="F26546" s="86">
        <v>13865465.1196707</v>
      </c>
    </row>
    <row r="26547" spans="1:6">
      <c r="A26547">
        <v>2042</v>
      </c>
      <c r="B26547" t="s">
        <v>1038</v>
      </c>
      <c r="C26547" t="s">
        <v>1022</v>
      </c>
      <c r="D26547" t="s">
        <v>1017</v>
      </c>
      <c r="E26547" t="s">
        <v>1014</v>
      </c>
      <c r="F26547" s="86">
        <v>13883745.6274077</v>
      </c>
    </row>
    <row r="26548" spans="1:6">
      <c r="A26548">
        <v>2043</v>
      </c>
      <c r="B26548" t="s">
        <v>1038</v>
      </c>
      <c r="C26548" t="s">
        <v>1022</v>
      </c>
      <c r="D26548" t="s">
        <v>1017</v>
      </c>
      <c r="E26548" t="s">
        <v>1014</v>
      </c>
      <c r="F26548" s="86">
        <v>13902353.2404128</v>
      </c>
    </row>
    <row r="26549" spans="1:6">
      <c r="A26549">
        <v>2044</v>
      </c>
      <c r="B26549" t="s">
        <v>1038</v>
      </c>
      <c r="C26549" t="s">
        <v>1022</v>
      </c>
      <c r="D26549" t="s">
        <v>1017</v>
      </c>
      <c r="E26549" t="s">
        <v>1014</v>
      </c>
      <c r="F26549" s="86">
        <v>13921309.2866739</v>
      </c>
    </row>
    <row r="26550" spans="1:6">
      <c r="A26550">
        <v>2045</v>
      </c>
      <c r="B26550" t="s">
        <v>1038</v>
      </c>
      <c r="C26550" t="s">
        <v>1022</v>
      </c>
      <c r="D26550" t="s">
        <v>1017</v>
      </c>
      <c r="E26550" t="s">
        <v>1014</v>
      </c>
      <c r="F26550" s="86">
        <v>13940681.437136499</v>
      </c>
    </row>
    <row r="26551" spans="1:6">
      <c r="A26551">
        <v>2046</v>
      </c>
      <c r="B26551" t="s">
        <v>1038</v>
      </c>
      <c r="C26551" t="s">
        <v>1022</v>
      </c>
      <c r="D26551" t="s">
        <v>1017</v>
      </c>
      <c r="E26551" t="s">
        <v>1014</v>
      </c>
      <c r="F26551" s="86">
        <v>13960493.524156701</v>
      </c>
    </row>
    <row r="26552" spans="1:6">
      <c r="A26552">
        <v>2047</v>
      </c>
      <c r="B26552" t="s">
        <v>1038</v>
      </c>
      <c r="C26552" t="s">
        <v>1022</v>
      </c>
      <c r="D26552" t="s">
        <v>1017</v>
      </c>
      <c r="E26552" t="s">
        <v>1014</v>
      </c>
      <c r="F26552" s="86">
        <v>13980675.9430451</v>
      </c>
    </row>
    <row r="26553" spans="1:6">
      <c r="A26553">
        <v>2048</v>
      </c>
      <c r="B26553" t="s">
        <v>1038</v>
      </c>
      <c r="C26553" t="s">
        <v>1022</v>
      </c>
      <c r="D26553" t="s">
        <v>1017</v>
      </c>
      <c r="E26553" t="s">
        <v>1014</v>
      </c>
      <c r="F26553" s="86">
        <v>14001269.011081001</v>
      </c>
    </row>
    <row r="26554" spans="1:6">
      <c r="A26554">
        <v>2049</v>
      </c>
      <c r="B26554" t="s">
        <v>1038</v>
      </c>
      <c r="C26554" t="s">
        <v>1022</v>
      </c>
      <c r="D26554" t="s">
        <v>1017</v>
      </c>
      <c r="E26554" t="s">
        <v>1014</v>
      </c>
      <c r="F26554" s="86">
        <v>14022172.672944199</v>
      </c>
    </row>
    <row r="26555" spans="1:6">
      <c r="A26555">
        <v>2050</v>
      </c>
      <c r="B26555" t="s">
        <v>1038</v>
      </c>
      <c r="C26555" t="s">
        <v>1022</v>
      </c>
      <c r="D26555" t="s">
        <v>1017</v>
      </c>
      <c r="E26555" t="s">
        <v>1014</v>
      </c>
      <c r="F26555" s="86">
        <v>14043303.844749101</v>
      </c>
    </row>
    <row r="26556" spans="1:6">
      <c r="A26556">
        <v>2017</v>
      </c>
      <c r="B26556" t="s">
        <v>1039</v>
      </c>
      <c r="C26556" t="s">
        <v>1022</v>
      </c>
      <c r="D26556" t="s">
        <v>1017</v>
      </c>
      <c r="E26556" t="s">
        <v>1014</v>
      </c>
      <c r="F26556" s="86">
        <v>12877293.910385201</v>
      </c>
    </row>
    <row r="26557" spans="1:6">
      <c r="A26557">
        <v>2018</v>
      </c>
      <c r="B26557" t="s">
        <v>1039</v>
      </c>
      <c r="C26557" t="s">
        <v>1022</v>
      </c>
      <c r="D26557" t="s">
        <v>1017</v>
      </c>
      <c r="E26557" t="s">
        <v>1014</v>
      </c>
      <c r="F26557" s="86">
        <v>12815895.497680901</v>
      </c>
    </row>
    <row r="26558" spans="1:6">
      <c r="A26558">
        <v>2019</v>
      </c>
      <c r="B26558" t="s">
        <v>1039</v>
      </c>
      <c r="C26558" t="s">
        <v>1022</v>
      </c>
      <c r="D26558" t="s">
        <v>1017</v>
      </c>
      <c r="E26558" t="s">
        <v>1014</v>
      </c>
      <c r="F26558" s="86">
        <v>12747865.027660901</v>
      </c>
    </row>
    <row r="26559" spans="1:6">
      <c r="A26559">
        <v>2020</v>
      </c>
      <c r="B26559" t="s">
        <v>1039</v>
      </c>
      <c r="C26559" t="s">
        <v>1022</v>
      </c>
      <c r="D26559" t="s">
        <v>1017</v>
      </c>
      <c r="E26559" t="s">
        <v>1014</v>
      </c>
      <c r="F26559" s="86">
        <v>12670271.3626907</v>
      </c>
    </row>
    <row r="26560" spans="1:6">
      <c r="A26560">
        <v>2021</v>
      </c>
      <c r="B26560" t="s">
        <v>1039</v>
      </c>
      <c r="C26560" t="s">
        <v>1022</v>
      </c>
      <c r="D26560" t="s">
        <v>1017</v>
      </c>
      <c r="E26560" t="s">
        <v>1014</v>
      </c>
      <c r="F26560" s="86">
        <v>12591270.1161191</v>
      </c>
    </row>
    <row r="26561" spans="1:6">
      <c r="A26561">
        <v>2022</v>
      </c>
      <c r="B26561" t="s">
        <v>1039</v>
      </c>
      <c r="C26561" t="s">
        <v>1022</v>
      </c>
      <c r="D26561" t="s">
        <v>1017</v>
      </c>
      <c r="E26561" t="s">
        <v>1014</v>
      </c>
      <c r="F26561" s="86">
        <v>12508439.5868471</v>
      </c>
    </row>
    <row r="26562" spans="1:6">
      <c r="A26562">
        <v>2023</v>
      </c>
      <c r="B26562" t="s">
        <v>1039</v>
      </c>
      <c r="C26562" t="s">
        <v>1022</v>
      </c>
      <c r="D26562" t="s">
        <v>1017</v>
      </c>
      <c r="E26562" t="s">
        <v>1014</v>
      </c>
      <c r="F26562" s="86">
        <v>12425645.1250338</v>
      </c>
    </row>
    <row r="26563" spans="1:6">
      <c r="A26563">
        <v>2024</v>
      </c>
      <c r="B26563" t="s">
        <v>1039</v>
      </c>
      <c r="C26563" t="s">
        <v>1022</v>
      </c>
      <c r="D26563" t="s">
        <v>1017</v>
      </c>
      <c r="E26563" t="s">
        <v>1014</v>
      </c>
      <c r="F26563" s="86">
        <v>12346824.5572589</v>
      </c>
    </row>
    <row r="26564" spans="1:6">
      <c r="A26564">
        <v>2025</v>
      </c>
      <c r="B26564" t="s">
        <v>1039</v>
      </c>
      <c r="C26564" t="s">
        <v>1022</v>
      </c>
      <c r="D26564" t="s">
        <v>1017</v>
      </c>
      <c r="E26564" t="s">
        <v>1014</v>
      </c>
      <c r="F26564" s="86">
        <v>12276213.9423611</v>
      </c>
    </row>
    <row r="26565" spans="1:6">
      <c r="A26565">
        <v>2026</v>
      </c>
      <c r="B26565" t="s">
        <v>1039</v>
      </c>
      <c r="C26565" t="s">
        <v>1022</v>
      </c>
      <c r="D26565" t="s">
        <v>1017</v>
      </c>
      <c r="E26565" t="s">
        <v>1014</v>
      </c>
      <c r="F26565" s="86">
        <v>12218664.034940399</v>
      </c>
    </row>
    <row r="26566" spans="1:6">
      <c r="A26566">
        <v>2027</v>
      </c>
      <c r="B26566" t="s">
        <v>1039</v>
      </c>
      <c r="C26566" t="s">
        <v>1022</v>
      </c>
      <c r="D26566" t="s">
        <v>1017</v>
      </c>
      <c r="E26566" t="s">
        <v>1014</v>
      </c>
      <c r="F26566" s="86">
        <v>12175200.2273803</v>
      </c>
    </row>
    <row r="26567" spans="1:6">
      <c r="A26567">
        <v>2028</v>
      </c>
      <c r="B26567" t="s">
        <v>1039</v>
      </c>
      <c r="C26567" t="s">
        <v>1022</v>
      </c>
      <c r="D26567" t="s">
        <v>1017</v>
      </c>
      <c r="E26567" t="s">
        <v>1014</v>
      </c>
      <c r="F26567" s="86">
        <v>12145125.230612</v>
      </c>
    </row>
    <row r="26568" spans="1:6">
      <c r="A26568">
        <v>2029</v>
      </c>
      <c r="B26568" t="s">
        <v>1039</v>
      </c>
      <c r="C26568" t="s">
        <v>1022</v>
      </c>
      <c r="D26568" t="s">
        <v>1017</v>
      </c>
      <c r="E26568" t="s">
        <v>1014</v>
      </c>
      <c r="F26568" s="86">
        <v>12126544.252811201</v>
      </c>
    </row>
    <row r="26569" spans="1:6">
      <c r="A26569">
        <v>2030</v>
      </c>
      <c r="B26569" t="s">
        <v>1039</v>
      </c>
      <c r="C26569" t="s">
        <v>1022</v>
      </c>
      <c r="D26569" t="s">
        <v>1017</v>
      </c>
      <c r="E26569" t="s">
        <v>1014</v>
      </c>
      <c r="F26569" s="86">
        <v>12121839.578179801</v>
      </c>
    </row>
    <row r="26570" spans="1:6">
      <c r="A26570">
        <v>2031</v>
      </c>
      <c r="B26570" t="s">
        <v>1039</v>
      </c>
      <c r="C26570" t="s">
        <v>1022</v>
      </c>
      <c r="D26570" t="s">
        <v>1017</v>
      </c>
      <c r="E26570" t="s">
        <v>1014</v>
      </c>
      <c r="F26570" s="86">
        <v>12132402.9871435</v>
      </c>
    </row>
    <row r="26571" spans="1:6">
      <c r="A26571">
        <v>2032</v>
      </c>
      <c r="B26571" t="s">
        <v>1039</v>
      </c>
      <c r="C26571" t="s">
        <v>1022</v>
      </c>
      <c r="D26571" t="s">
        <v>1017</v>
      </c>
      <c r="E26571" t="s">
        <v>1014</v>
      </c>
      <c r="F26571" s="86">
        <v>12155066.499719299</v>
      </c>
    </row>
    <row r="26572" spans="1:6">
      <c r="A26572">
        <v>2033</v>
      </c>
      <c r="B26572" t="s">
        <v>1039</v>
      </c>
      <c r="C26572" t="s">
        <v>1022</v>
      </c>
      <c r="D26572" t="s">
        <v>1017</v>
      </c>
      <c r="E26572" t="s">
        <v>1014</v>
      </c>
      <c r="F26572" s="86">
        <v>12187206.2375695</v>
      </c>
    </row>
    <row r="26573" spans="1:6">
      <c r="A26573">
        <v>2034</v>
      </c>
      <c r="B26573" t="s">
        <v>1039</v>
      </c>
      <c r="C26573" t="s">
        <v>1022</v>
      </c>
      <c r="D26573" t="s">
        <v>1017</v>
      </c>
      <c r="E26573" t="s">
        <v>1014</v>
      </c>
      <c r="F26573" s="86">
        <v>12229800.8754053</v>
      </c>
    </row>
    <row r="26574" spans="1:6">
      <c r="A26574">
        <v>2035</v>
      </c>
      <c r="B26574" t="s">
        <v>1039</v>
      </c>
      <c r="C26574" t="s">
        <v>1022</v>
      </c>
      <c r="D26574" t="s">
        <v>1017</v>
      </c>
      <c r="E26574" t="s">
        <v>1014</v>
      </c>
      <c r="F26574" s="86">
        <v>12281432.922477899</v>
      </c>
    </row>
    <row r="26575" spans="1:6">
      <c r="A26575">
        <v>2036</v>
      </c>
      <c r="B26575" t="s">
        <v>1039</v>
      </c>
      <c r="C26575" t="s">
        <v>1022</v>
      </c>
      <c r="D26575" t="s">
        <v>1017</v>
      </c>
      <c r="E26575" t="s">
        <v>1014</v>
      </c>
      <c r="F26575" s="86">
        <v>12340061.5403738</v>
      </c>
    </row>
    <row r="26576" spans="1:6">
      <c r="A26576">
        <v>2037</v>
      </c>
      <c r="B26576" t="s">
        <v>1039</v>
      </c>
      <c r="C26576" t="s">
        <v>1022</v>
      </c>
      <c r="D26576" t="s">
        <v>1017</v>
      </c>
      <c r="E26576" t="s">
        <v>1014</v>
      </c>
      <c r="F26576" s="86">
        <v>12402448.709789401</v>
      </c>
    </row>
    <row r="26577" spans="1:6">
      <c r="A26577">
        <v>2038</v>
      </c>
      <c r="B26577" t="s">
        <v>1039</v>
      </c>
      <c r="C26577" t="s">
        <v>1022</v>
      </c>
      <c r="D26577" t="s">
        <v>1017</v>
      </c>
      <c r="E26577" t="s">
        <v>1014</v>
      </c>
      <c r="F26577" s="86">
        <v>12467386.6634675</v>
      </c>
    </row>
    <row r="26578" spans="1:6">
      <c r="A26578">
        <v>2039</v>
      </c>
      <c r="B26578" t="s">
        <v>1039</v>
      </c>
      <c r="C26578" t="s">
        <v>1022</v>
      </c>
      <c r="D26578" t="s">
        <v>1017</v>
      </c>
      <c r="E26578" t="s">
        <v>1014</v>
      </c>
      <c r="F26578" s="86">
        <v>12533949.380665099</v>
      </c>
    </row>
    <row r="26579" spans="1:6">
      <c r="A26579">
        <v>2040</v>
      </c>
      <c r="B26579" t="s">
        <v>1039</v>
      </c>
      <c r="C26579" t="s">
        <v>1022</v>
      </c>
      <c r="D26579" t="s">
        <v>1017</v>
      </c>
      <c r="E26579" t="s">
        <v>1014</v>
      </c>
      <c r="F26579" s="86">
        <v>12601482.291288501</v>
      </c>
    </row>
    <row r="26580" spans="1:6">
      <c r="A26580">
        <v>2041</v>
      </c>
      <c r="B26580" t="s">
        <v>1039</v>
      </c>
      <c r="C26580" t="s">
        <v>1022</v>
      </c>
      <c r="D26580" t="s">
        <v>1017</v>
      </c>
      <c r="E26580" t="s">
        <v>1014</v>
      </c>
      <c r="F26580" s="86">
        <v>12617345.1811538</v>
      </c>
    </row>
    <row r="26581" spans="1:6">
      <c r="A26581">
        <v>2042</v>
      </c>
      <c r="B26581" t="s">
        <v>1039</v>
      </c>
      <c r="C26581" t="s">
        <v>1022</v>
      </c>
      <c r="D26581" t="s">
        <v>1017</v>
      </c>
      <c r="E26581" t="s">
        <v>1014</v>
      </c>
      <c r="F26581" s="86">
        <v>12633598.764753699</v>
      </c>
    </row>
    <row r="26582" spans="1:6">
      <c r="A26582">
        <v>2043</v>
      </c>
      <c r="B26582" t="s">
        <v>1039</v>
      </c>
      <c r="C26582" t="s">
        <v>1022</v>
      </c>
      <c r="D26582" t="s">
        <v>1017</v>
      </c>
      <c r="E26582" t="s">
        <v>1014</v>
      </c>
      <c r="F26582" s="86">
        <v>12650183.669519801</v>
      </c>
    </row>
    <row r="26583" spans="1:6">
      <c r="A26583">
        <v>2044</v>
      </c>
      <c r="B26583" t="s">
        <v>1039</v>
      </c>
      <c r="C26583" t="s">
        <v>1022</v>
      </c>
      <c r="D26583" t="s">
        <v>1017</v>
      </c>
      <c r="E26583" t="s">
        <v>1014</v>
      </c>
      <c r="F26583" s="86">
        <v>12667122.541944301</v>
      </c>
    </row>
    <row r="26584" spans="1:6">
      <c r="A26584">
        <v>2045</v>
      </c>
      <c r="B26584" t="s">
        <v>1039</v>
      </c>
      <c r="C26584" t="s">
        <v>1022</v>
      </c>
      <c r="D26584" t="s">
        <v>1017</v>
      </c>
      <c r="E26584" t="s">
        <v>1014</v>
      </c>
      <c r="F26584" s="86">
        <v>12684478.7177347</v>
      </c>
    </row>
    <row r="26585" spans="1:6">
      <c r="A26585">
        <v>2046</v>
      </c>
      <c r="B26585" t="s">
        <v>1039</v>
      </c>
      <c r="C26585" t="s">
        <v>1022</v>
      </c>
      <c r="D26585" t="s">
        <v>1017</v>
      </c>
      <c r="E26585" t="s">
        <v>1014</v>
      </c>
      <c r="F26585" s="86">
        <v>12702271.217465401</v>
      </c>
    </row>
    <row r="26586" spans="1:6">
      <c r="A26586">
        <v>2047</v>
      </c>
      <c r="B26586" t="s">
        <v>1039</v>
      </c>
      <c r="C26586" t="s">
        <v>1022</v>
      </c>
      <c r="D26586" t="s">
        <v>1017</v>
      </c>
      <c r="E26586" t="s">
        <v>1014</v>
      </c>
      <c r="F26586" s="86">
        <v>12720439.047157601</v>
      </c>
    </row>
    <row r="26587" spans="1:6">
      <c r="A26587">
        <v>2048</v>
      </c>
      <c r="B26587" t="s">
        <v>1039</v>
      </c>
      <c r="C26587" t="s">
        <v>1022</v>
      </c>
      <c r="D26587" t="s">
        <v>1017</v>
      </c>
      <c r="E26587" t="s">
        <v>1014</v>
      </c>
      <c r="F26587" s="86">
        <v>12739015.9331846</v>
      </c>
    </row>
    <row r="26588" spans="1:6">
      <c r="A26588">
        <v>2049</v>
      </c>
      <c r="B26588" t="s">
        <v>1039</v>
      </c>
      <c r="C26588" t="s">
        <v>1022</v>
      </c>
      <c r="D26588" t="s">
        <v>1017</v>
      </c>
      <c r="E26588" t="s">
        <v>1014</v>
      </c>
      <c r="F26588" s="86">
        <v>12757907.0706423</v>
      </c>
    </row>
    <row r="26589" spans="1:6">
      <c r="A26589">
        <v>2050</v>
      </c>
      <c r="B26589" t="s">
        <v>1039</v>
      </c>
      <c r="C26589" t="s">
        <v>1022</v>
      </c>
      <c r="D26589" t="s">
        <v>1017</v>
      </c>
      <c r="E26589" t="s">
        <v>1014</v>
      </c>
      <c r="F26589" s="86">
        <v>12777032.610403201</v>
      </c>
    </row>
    <row r="26590" spans="1:6">
      <c r="A26590">
        <v>2017</v>
      </c>
      <c r="B26590" t="s">
        <v>1040</v>
      </c>
      <c r="C26590" t="s">
        <v>1022</v>
      </c>
      <c r="D26590" t="s">
        <v>1017</v>
      </c>
      <c r="E26590" t="s">
        <v>1014</v>
      </c>
      <c r="F26590" s="86">
        <v>25329819.375853602</v>
      </c>
    </row>
    <row r="26591" spans="1:6">
      <c r="A26591">
        <v>2018</v>
      </c>
      <c r="B26591" t="s">
        <v>1040</v>
      </c>
      <c r="C26591" t="s">
        <v>1022</v>
      </c>
      <c r="D26591" t="s">
        <v>1017</v>
      </c>
      <c r="E26591" t="s">
        <v>1014</v>
      </c>
      <c r="F26591" s="86">
        <v>25198010.196123801</v>
      </c>
    </row>
    <row r="26592" spans="1:6">
      <c r="A26592">
        <v>2019</v>
      </c>
      <c r="B26592" t="s">
        <v>1040</v>
      </c>
      <c r="C26592" t="s">
        <v>1022</v>
      </c>
      <c r="D26592" t="s">
        <v>1017</v>
      </c>
      <c r="E26592" t="s">
        <v>1014</v>
      </c>
      <c r="F26592" s="86">
        <v>25053784.593844201</v>
      </c>
    </row>
    <row r="26593" spans="1:6">
      <c r="A26593">
        <v>2020</v>
      </c>
      <c r="B26593" t="s">
        <v>1040</v>
      </c>
      <c r="C26593" t="s">
        <v>1022</v>
      </c>
      <c r="D26593" t="s">
        <v>1017</v>
      </c>
      <c r="E26593" t="s">
        <v>1014</v>
      </c>
      <c r="F26593" s="86">
        <v>24891864.8356537</v>
      </c>
    </row>
    <row r="26594" spans="1:6">
      <c r="A26594">
        <v>2021</v>
      </c>
      <c r="B26594" t="s">
        <v>1040</v>
      </c>
      <c r="C26594" t="s">
        <v>1022</v>
      </c>
      <c r="D26594" t="s">
        <v>1017</v>
      </c>
      <c r="E26594" t="s">
        <v>1014</v>
      </c>
      <c r="F26594" s="86">
        <v>24728366.011146098</v>
      </c>
    </row>
    <row r="26595" spans="1:6">
      <c r="A26595">
        <v>2022</v>
      </c>
      <c r="B26595" t="s">
        <v>1040</v>
      </c>
      <c r="C26595" t="s">
        <v>1022</v>
      </c>
      <c r="D26595" t="s">
        <v>1017</v>
      </c>
      <c r="E26595" t="s">
        <v>1014</v>
      </c>
      <c r="F26595" s="86">
        <v>24560952.505485401</v>
      </c>
    </row>
    <row r="26596" spans="1:6">
      <c r="A26596">
        <v>2023</v>
      </c>
      <c r="B26596" t="s">
        <v>1040</v>
      </c>
      <c r="C26596" t="s">
        <v>1022</v>
      </c>
      <c r="D26596" t="s">
        <v>1017</v>
      </c>
      <c r="E26596" t="s">
        <v>1014</v>
      </c>
      <c r="F26596" s="86">
        <v>24398535.541923501</v>
      </c>
    </row>
    <row r="26597" spans="1:6">
      <c r="A26597">
        <v>2024</v>
      </c>
      <c r="B26597" t="s">
        <v>1040</v>
      </c>
      <c r="C26597" t="s">
        <v>1022</v>
      </c>
      <c r="D26597" t="s">
        <v>1017</v>
      </c>
      <c r="E26597" t="s">
        <v>1014</v>
      </c>
      <c r="F26597" s="86">
        <v>24250521.511103101</v>
      </c>
    </row>
    <row r="26598" spans="1:6">
      <c r="A26598">
        <v>2025</v>
      </c>
      <c r="B26598" t="s">
        <v>1040</v>
      </c>
      <c r="C26598" t="s">
        <v>1022</v>
      </c>
      <c r="D26598" t="s">
        <v>1017</v>
      </c>
      <c r="E26598" t="s">
        <v>1014</v>
      </c>
      <c r="F26598" s="86">
        <v>24124071.172904901</v>
      </c>
    </row>
    <row r="26599" spans="1:6">
      <c r="A26599">
        <v>2026</v>
      </c>
      <c r="B26599" t="s">
        <v>1040</v>
      </c>
      <c r="C26599" t="s">
        <v>1022</v>
      </c>
      <c r="D26599" t="s">
        <v>1017</v>
      </c>
      <c r="E26599" t="s">
        <v>1014</v>
      </c>
      <c r="F26599" s="86">
        <v>24026508.394779399</v>
      </c>
    </row>
    <row r="26600" spans="1:6">
      <c r="A26600">
        <v>2027</v>
      </c>
      <c r="B26600" t="s">
        <v>1040</v>
      </c>
      <c r="C26600" t="s">
        <v>1022</v>
      </c>
      <c r="D26600" t="s">
        <v>1017</v>
      </c>
      <c r="E26600" t="s">
        <v>1014</v>
      </c>
      <c r="F26600" s="86">
        <v>23956774.635464098</v>
      </c>
    </row>
    <row r="26601" spans="1:6">
      <c r="A26601">
        <v>2028</v>
      </c>
      <c r="B26601" t="s">
        <v>1040</v>
      </c>
      <c r="C26601" t="s">
        <v>1022</v>
      </c>
      <c r="D26601" t="s">
        <v>1017</v>
      </c>
      <c r="E26601" t="s">
        <v>1014</v>
      </c>
      <c r="F26601" s="86">
        <v>23911716.727116998</v>
      </c>
    </row>
    <row r="26602" spans="1:6">
      <c r="A26602">
        <v>2029</v>
      </c>
      <c r="B26602" t="s">
        <v>1040</v>
      </c>
      <c r="C26602" t="s">
        <v>1022</v>
      </c>
      <c r="D26602" t="s">
        <v>1017</v>
      </c>
      <c r="E26602" t="s">
        <v>1014</v>
      </c>
      <c r="F26602" s="86">
        <v>23885705.982088599</v>
      </c>
    </row>
    <row r="26603" spans="1:6">
      <c r="A26603">
        <v>2030</v>
      </c>
      <c r="B26603" t="s">
        <v>1040</v>
      </c>
      <c r="C26603" t="s">
        <v>1022</v>
      </c>
      <c r="D26603" t="s">
        <v>1017</v>
      </c>
      <c r="E26603" t="s">
        <v>1014</v>
      </c>
      <c r="F26603" s="86">
        <v>23882092.049304001</v>
      </c>
    </row>
    <row r="26604" spans="1:6">
      <c r="A26604">
        <v>2031</v>
      </c>
      <c r="B26604" t="s">
        <v>1040</v>
      </c>
      <c r="C26604" t="s">
        <v>1022</v>
      </c>
      <c r="D26604" t="s">
        <v>1017</v>
      </c>
      <c r="E26604" t="s">
        <v>1014</v>
      </c>
      <c r="F26604" s="86">
        <v>23902664.448520899</v>
      </c>
    </row>
    <row r="26605" spans="1:6">
      <c r="A26605">
        <v>2032</v>
      </c>
      <c r="B26605" t="s">
        <v>1040</v>
      </c>
      <c r="C26605" t="s">
        <v>1022</v>
      </c>
      <c r="D26605" t="s">
        <v>1017</v>
      </c>
      <c r="E26605" t="s">
        <v>1014</v>
      </c>
      <c r="F26605" s="86">
        <v>23941976.9092368</v>
      </c>
    </row>
    <row r="26606" spans="1:6">
      <c r="A26606">
        <v>2033</v>
      </c>
      <c r="B26606" t="s">
        <v>1040</v>
      </c>
      <c r="C26606" t="s">
        <v>1022</v>
      </c>
      <c r="D26606" t="s">
        <v>1017</v>
      </c>
      <c r="E26606" t="s">
        <v>1014</v>
      </c>
      <c r="F26606" s="86">
        <v>23996426.9881845</v>
      </c>
    </row>
    <row r="26607" spans="1:6">
      <c r="A26607">
        <v>2034</v>
      </c>
      <c r="B26607" t="s">
        <v>1040</v>
      </c>
      <c r="C26607" t="s">
        <v>1022</v>
      </c>
      <c r="D26607" t="s">
        <v>1017</v>
      </c>
      <c r="E26607" t="s">
        <v>1014</v>
      </c>
      <c r="F26607" s="86">
        <v>24069064.057848699</v>
      </c>
    </row>
    <row r="26608" spans="1:6">
      <c r="A26608">
        <v>2035</v>
      </c>
      <c r="B26608" t="s">
        <v>1040</v>
      </c>
      <c r="C26608" t="s">
        <v>1022</v>
      </c>
      <c r="D26608" t="s">
        <v>1017</v>
      </c>
      <c r="E26608" t="s">
        <v>1014</v>
      </c>
      <c r="F26608" s="86">
        <v>24158284.088081799</v>
      </c>
    </row>
    <row r="26609" spans="1:6">
      <c r="A26609">
        <v>2036</v>
      </c>
      <c r="B26609" t="s">
        <v>1040</v>
      </c>
      <c r="C26609" t="s">
        <v>1022</v>
      </c>
      <c r="D26609" t="s">
        <v>1017</v>
      </c>
      <c r="E26609" t="s">
        <v>1014</v>
      </c>
      <c r="F26609" s="86">
        <v>24261097.433033802</v>
      </c>
    </row>
    <row r="26610" spans="1:6">
      <c r="A26610">
        <v>2037</v>
      </c>
      <c r="B26610" t="s">
        <v>1040</v>
      </c>
      <c r="C26610" t="s">
        <v>1022</v>
      </c>
      <c r="D26610" t="s">
        <v>1017</v>
      </c>
      <c r="E26610" t="s">
        <v>1014</v>
      </c>
      <c r="F26610" s="86">
        <v>24370541.790968299</v>
      </c>
    </row>
    <row r="26611" spans="1:6">
      <c r="A26611">
        <v>2038</v>
      </c>
      <c r="B26611" t="s">
        <v>1040</v>
      </c>
      <c r="C26611" t="s">
        <v>1022</v>
      </c>
      <c r="D26611" t="s">
        <v>1017</v>
      </c>
      <c r="E26611" t="s">
        <v>1014</v>
      </c>
      <c r="F26611" s="86">
        <v>24483564.262116902</v>
      </c>
    </row>
    <row r="26612" spans="1:6">
      <c r="A26612">
        <v>2039</v>
      </c>
      <c r="B26612" t="s">
        <v>1040</v>
      </c>
      <c r="C26612" t="s">
        <v>1022</v>
      </c>
      <c r="D26612" t="s">
        <v>1017</v>
      </c>
      <c r="E26612" t="s">
        <v>1014</v>
      </c>
      <c r="F26612" s="86">
        <v>24598269.130772199</v>
      </c>
    </row>
    <row r="26613" spans="1:6">
      <c r="A26613">
        <v>2040</v>
      </c>
      <c r="B26613" t="s">
        <v>1040</v>
      </c>
      <c r="C26613" t="s">
        <v>1022</v>
      </c>
      <c r="D26613" t="s">
        <v>1017</v>
      </c>
      <c r="E26613" t="s">
        <v>1014</v>
      </c>
      <c r="F26613" s="86">
        <v>24713889.889927998</v>
      </c>
    </row>
    <row r="26614" spans="1:6">
      <c r="A26614">
        <v>2041</v>
      </c>
      <c r="B26614" t="s">
        <v>1040</v>
      </c>
      <c r="C26614" t="s">
        <v>1022</v>
      </c>
      <c r="D26614" t="s">
        <v>1017</v>
      </c>
      <c r="E26614" t="s">
        <v>1014</v>
      </c>
      <c r="F26614" s="86">
        <v>24723462.360011101</v>
      </c>
    </row>
    <row r="26615" spans="1:6">
      <c r="A26615">
        <v>2042</v>
      </c>
      <c r="B26615" t="s">
        <v>1040</v>
      </c>
      <c r="C26615" t="s">
        <v>1022</v>
      </c>
      <c r="D26615" t="s">
        <v>1017</v>
      </c>
      <c r="E26615" t="s">
        <v>1014</v>
      </c>
      <c r="F26615" s="86">
        <v>24733284.694419499</v>
      </c>
    </row>
    <row r="26616" spans="1:6">
      <c r="A26616">
        <v>2043</v>
      </c>
      <c r="B26616" t="s">
        <v>1040</v>
      </c>
      <c r="C26616" t="s">
        <v>1022</v>
      </c>
      <c r="D26616" t="s">
        <v>1017</v>
      </c>
      <c r="E26616" t="s">
        <v>1014</v>
      </c>
      <c r="F26616" s="86">
        <v>24743364.934845898</v>
      </c>
    </row>
    <row r="26617" spans="1:6">
      <c r="A26617">
        <v>2044</v>
      </c>
      <c r="B26617" t="s">
        <v>1040</v>
      </c>
      <c r="C26617" t="s">
        <v>1022</v>
      </c>
      <c r="D26617" t="s">
        <v>1017</v>
      </c>
      <c r="E26617" t="s">
        <v>1014</v>
      </c>
      <c r="F26617" s="86">
        <v>24753844.605120901</v>
      </c>
    </row>
    <row r="26618" spans="1:6">
      <c r="A26618">
        <v>2045</v>
      </c>
      <c r="B26618" t="s">
        <v>1040</v>
      </c>
      <c r="C26618" t="s">
        <v>1022</v>
      </c>
      <c r="D26618" t="s">
        <v>1017</v>
      </c>
      <c r="E26618" t="s">
        <v>1014</v>
      </c>
      <c r="F26618" s="86">
        <v>24764942.7191668</v>
      </c>
    </row>
    <row r="26619" spans="1:6">
      <c r="A26619">
        <v>2046</v>
      </c>
      <c r="B26619" t="s">
        <v>1040</v>
      </c>
      <c r="C26619" t="s">
        <v>1022</v>
      </c>
      <c r="D26619" t="s">
        <v>1017</v>
      </c>
      <c r="E26619" t="s">
        <v>1014</v>
      </c>
      <c r="F26619" s="86">
        <v>24776757.612729799</v>
      </c>
    </row>
    <row r="26620" spans="1:6">
      <c r="A26620">
        <v>2047</v>
      </c>
      <c r="B26620" t="s">
        <v>1040</v>
      </c>
      <c r="C26620" t="s">
        <v>1022</v>
      </c>
      <c r="D26620" t="s">
        <v>1017</v>
      </c>
      <c r="E26620" t="s">
        <v>1014</v>
      </c>
      <c r="F26620" s="86">
        <v>24789307.256820101</v>
      </c>
    </row>
    <row r="26621" spans="1:6">
      <c r="A26621">
        <v>2048</v>
      </c>
      <c r="B26621" t="s">
        <v>1040</v>
      </c>
      <c r="C26621" t="s">
        <v>1022</v>
      </c>
      <c r="D26621" t="s">
        <v>1017</v>
      </c>
      <c r="E26621" t="s">
        <v>1014</v>
      </c>
      <c r="F26621" s="86">
        <v>24802688.891146898</v>
      </c>
    </row>
    <row r="26622" spans="1:6">
      <c r="A26622">
        <v>2049</v>
      </c>
      <c r="B26622" t="s">
        <v>1040</v>
      </c>
      <c r="C26622" t="s">
        <v>1022</v>
      </c>
      <c r="D26622" t="s">
        <v>1017</v>
      </c>
      <c r="E26622" t="s">
        <v>1014</v>
      </c>
      <c r="F26622" s="86">
        <v>24816741.239178602</v>
      </c>
    </row>
    <row r="26623" spans="1:6">
      <c r="A26623">
        <v>2050</v>
      </c>
      <c r="B26623" t="s">
        <v>1040</v>
      </c>
      <c r="C26623" t="s">
        <v>1022</v>
      </c>
      <c r="D26623" t="s">
        <v>1017</v>
      </c>
      <c r="E26623" t="s">
        <v>1014</v>
      </c>
      <c r="F26623" s="86">
        <v>24831300.4737214</v>
      </c>
    </row>
    <row r="26624" spans="1:6">
      <c r="A26624">
        <v>2017</v>
      </c>
      <c r="B26624" t="s">
        <v>1041</v>
      </c>
      <c r="C26624" t="s">
        <v>1022</v>
      </c>
      <c r="D26624" t="s">
        <v>1017</v>
      </c>
      <c r="E26624" t="s">
        <v>1014</v>
      </c>
      <c r="F26624" s="86">
        <v>20291240.308208901</v>
      </c>
    </row>
    <row r="26625" spans="1:6">
      <c r="A26625">
        <v>2018</v>
      </c>
      <c r="B26625" t="s">
        <v>1041</v>
      </c>
      <c r="C26625" t="s">
        <v>1022</v>
      </c>
      <c r="D26625" t="s">
        <v>1017</v>
      </c>
      <c r="E26625" t="s">
        <v>1014</v>
      </c>
      <c r="F26625" s="86">
        <v>20234387.479547702</v>
      </c>
    </row>
    <row r="26626" spans="1:6">
      <c r="A26626">
        <v>2019</v>
      </c>
      <c r="B26626" t="s">
        <v>1041</v>
      </c>
      <c r="C26626" t="s">
        <v>1022</v>
      </c>
      <c r="D26626" t="s">
        <v>1017</v>
      </c>
      <c r="E26626" t="s">
        <v>1014</v>
      </c>
      <c r="F26626" s="86">
        <v>20167132.3514168</v>
      </c>
    </row>
    <row r="26627" spans="1:6">
      <c r="A26627">
        <v>2020</v>
      </c>
      <c r="B26627" t="s">
        <v>1041</v>
      </c>
      <c r="C26627" t="s">
        <v>1022</v>
      </c>
      <c r="D26627" t="s">
        <v>1017</v>
      </c>
      <c r="E26627" t="s">
        <v>1014</v>
      </c>
      <c r="F26627" s="86">
        <v>20086529.860651702</v>
      </c>
    </row>
    <row r="26628" spans="1:6">
      <c r="A26628">
        <v>2021</v>
      </c>
      <c r="B26628" t="s">
        <v>1041</v>
      </c>
      <c r="C26628" t="s">
        <v>1022</v>
      </c>
      <c r="D26628" t="s">
        <v>1017</v>
      </c>
      <c r="E26628" t="s">
        <v>1014</v>
      </c>
      <c r="F26628" s="86">
        <v>20000867.126031999</v>
      </c>
    </row>
    <row r="26629" spans="1:6">
      <c r="A26629">
        <v>2022</v>
      </c>
      <c r="B26629" t="s">
        <v>1041</v>
      </c>
      <c r="C26629" t="s">
        <v>1022</v>
      </c>
      <c r="D26629" t="s">
        <v>1017</v>
      </c>
      <c r="E26629" t="s">
        <v>1014</v>
      </c>
      <c r="F26629" s="86">
        <v>19911120.805870201</v>
      </c>
    </row>
    <row r="26630" spans="1:6">
      <c r="A26630">
        <v>2023</v>
      </c>
      <c r="B26630" t="s">
        <v>1041</v>
      </c>
      <c r="C26630" t="s">
        <v>1022</v>
      </c>
      <c r="D26630" t="s">
        <v>1017</v>
      </c>
      <c r="E26630" t="s">
        <v>1014</v>
      </c>
      <c r="F26630" s="86">
        <v>19825552.802836601</v>
      </c>
    </row>
    <row r="26631" spans="1:6">
      <c r="A26631">
        <v>2024</v>
      </c>
      <c r="B26631" t="s">
        <v>1041</v>
      </c>
      <c r="C26631" t="s">
        <v>1022</v>
      </c>
      <c r="D26631" t="s">
        <v>1017</v>
      </c>
      <c r="E26631" t="s">
        <v>1014</v>
      </c>
      <c r="F26631" s="86">
        <v>19753532.7240435</v>
      </c>
    </row>
    <row r="26632" spans="1:6">
      <c r="A26632">
        <v>2025</v>
      </c>
      <c r="B26632" t="s">
        <v>1041</v>
      </c>
      <c r="C26632" t="s">
        <v>1022</v>
      </c>
      <c r="D26632" t="s">
        <v>1017</v>
      </c>
      <c r="E26632" t="s">
        <v>1014</v>
      </c>
      <c r="F26632" s="86">
        <v>19699382.7228719</v>
      </c>
    </row>
    <row r="26633" spans="1:6">
      <c r="A26633">
        <v>2026</v>
      </c>
      <c r="B26633" t="s">
        <v>1041</v>
      </c>
      <c r="C26633" t="s">
        <v>1022</v>
      </c>
      <c r="D26633" t="s">
        <v>1017</v>
      </c>
      <c r="E26633" t="s">
        <v>1014</v>
      </c>
      <c r="F26633" s="86">
        <v>19666782.8785097</v>
      </c>
    </row>
    <row r="26634" spans="1:6">
      <c r="A26634">
        <v>2027</v>
      </c>
      <c r="B26634" t="s">
        <v>1041</v>
      </c>
      <c r="C26634" t="s">
        <v>1022</v>
      </c>
      <c r="D26634" t="s">
        <v>1017</v>
      </c>
      <c r="E26634" t="s">
        <v>1014</v>
      </c>
      <c r="F26634" s="86">
        <v>19653679.7182508</v>
      </c>
    </row>
    <row r="26635" spans="1:6">
      <c r="A26635">
        <v>2028</v>
      </c>
      <c r="B26635" t="s">
        <v>1041</v>
      </c>
      <c r="C26635" t="s">
        <v>1022</v>
      </c>
      <c r="D26635" t="s">
        <v>1017</v>
      </c>
      <c r="E26635" t="s">
        <v>1014</v>
      </c>
      <c r="F26635" s="86">
        <v>19659768.5193602</v>
      </c>
    </row>
    <row r="26636" spans="1:6">
      <c r="A26636">
        <v>2029</v>
      </c>
      <c r="B26636" t="s">
        <v>1041</v>
      </c>
      <c r="C26636" t="s">
        <v>1022</v>
      </c>
      <c r="D26636" t="s">
        <v>1017</v>
      </c>
      <c r="E26636" t="s">
        <v>1014</v>
      </c>
      <c r="F26636" s="86">
        <v>19681778.4385252</v>
      </c>
    </row>
    <row r="26637" spans="1:6">
      <c r="A26637">
        <v>2030</v>
      </c>
      <c r="B26637" t="s">
        <v>1041</v>
      </c>
      <c r="C26637" t="s">
        <v>1022</v>
      </c>
      <c r="D26637" t="s">
        <v>1017</v>
      </c>
      <c r="E26637" t="s">
        <v>1014</v>
      </c>
      <c r="F26637" s="86">
        <v>19721970.814779099</v>
      </c>
    </row>
    <row r="26638" spans="1:6">
      <c r="A26638">
        <v>2031</v>
      </c>
      <c r="B26638" t="s">
        <v>1041</v>
      </c>
      <c r="C26638" t="s">
        <v>1022</v>
      </c>
      <c r="D26638" t="s">
        <v>1017</v>
      </c>
      <c r="E26638" t="s">
        <v>1014</v>
      </c>
      <c r="F26638" s="86">
        <v>19782694.6868429</v>
      </c>
    </row>
    <row r="26639" spans="1:6">
      <c r="A26639">
        <v>2032</v>
      </c>
      <c r="B26639" t="s">
        <v>1041</v>
      </c>
      <c r="C26639" t="s">
        <v>1022</v>
      </c>
      <c r="D26639" t="s">
        <v>1017</v>
      </c>
      <c r="E26639" t="s">
        <v>1014</v>
      </c>
      <c r="F26639" s="86">
        <v>19860250.746756401</v>
      </c>
    </row>
    <row r="26640" spans="1:6">
      <c r="A26640">
        <v>2033</v>
      </c>
      <c r="B26640" t="s">
        <v>1041</v>
      </c>
      <c r="C26640" t="s">
        <v>1022</v>
      </c>
      <c r="D26640" t="s">
        <v>1017</v>
      </c>
      <c r="E26640" t="s">
        <v>1014</v>
      </c>
      <c r="F26640" s="86">
        <v>19951502.761387501</v>
      </c>
    </row>
    <row r="26641" spans="1:6">
      <c r="A26641">
        <v>2034</v>
      </c>
      <c r="B26641" t="s">
        <v>1041</v>
      </c>
      <c r="C26641" t="s">
        <v>1022</v>
      </c>
      <c r="D26641" t="s">
        <v>1017</v>
      </c>
      <c r="E26641" t="s">
        <v>1014</v>
      </c>
      <c r="F26641" s="86">
        <v>20058537.990848899</v>
      </c>
    </row>
    <row r="26642" spans="1:6">
      <c r="A26642">
        <v>2035</v>
      </c>
      <c r="B26642" t="s">
        <v>1041</v>
      </c>
      <c r="C26642" t="s">
        <v>1022</v>
      </c>
      <c r="D26642" t="s">
        <v>1017</v>
      </c>
      <c r="E26642" t="s">
        <v>1014</v>
      </c>
      <c r="F26642" s="86">
        <v>20180754.058042798</v>
      </c>
    </row>
    <row r="26643" spans="1:6">
      <c r="A26643">
        <v>2036</v>
      </c>
      <c r="B26643" t="s">
        <v>1041</v>
      </c>
      <c r="C26643" t="s">
        <v>1022</v>
      </c>
      <c r="D26643" t="s">
        <v>1017</v>
      </c>
      <c r="E26643" t="s">
        <v>1014</v>
      </c>
      <c r="F26643" s="86">
        <v>20316781.252125502</v>
      </c>
    </row>
    <row r="26644" spans="1:6">
      <c r="A26644">
        <v>2037</v>
      </c>
      <c r="B26644" t="s">
        <v>1041</v>
      </c>
      <c r="C26644" t="s">
        <v>1022</v>
      </c>
      <c r="D26644" t="s">
        <v>1017</v>
      </c>
      <c r="E26644" t="s">
        <v>1014</v>
      </c>
      <c r="F26644" s="86">
        <v>20459452.0709549</v>
      </c>
    </row>
    <row r="26645" spans="1:6">
      <c r="A26645">
        <v>2038</v>
      </c>
      <c r="B26645" t="s">
        <v>1041</v>
      </c>
      <c r="C26645" t="s">
        <v>1022</v>
      </c>
      <c r="D26645" t="s">
        <v>1017</v>
      </c>
      <c r="E26645" t="s">
        <v>1014</v>
      </c>
      <c r="F26645" s="86">
        <v>20604490.6878976</v>
      </c>
    </row>
    <row r="26646" spans="1:6">
      <c r="A26646">
        <v>2039</v>
      </c>
      <c r="B26646" t="s">
        <v>1041</v>
      </c>
      <c r="C26646" t="s">
        <v>1022</v>
      </c>
      <c r="D26646" t="s">
        <v>1017</v>
      </c>
      <c r="E26646" t="s">
        <v>1014</v>
      </c>
      <c r="F26646" s="86">
        <v>20749943.467390701</v>
      </c>
    </row>
    <row r="26647" spans="1:6">
      <c r="A26647">
        <v>2040</v>
      </c>
      <c r="B26647" t="s">
        <v>1041</v>
      </c>
      <c r="C26647" t="s">
        <v>1022</v>
      </c>
      <c r="D26647" t="s">
        <v>1017</v>
      </c>
      <c r="E26647" t="s">
        <v>1014</v>
      </c>
      <c r="F26647" s="86">
        <v>20895441.587060601</v>
      </c>
    </row>
    <row r="26648" spans="1:6">
      <c r="A26648">
        <v>2041</v>
      </c>
      <c r="B26648" t="s">
        <v>1041</v>
      </c>
      <c r="C26648" t="s">
        <v>1022</v>
      </c>
      <c r="D26648" t="s">
        <v>1017</v>
      </c>
      <c r="E26648" t="s">
        <v>1014</v>
      </c>
      <c r="F26648" s="86">
        <v>21099881.9763611</v>
      </c>
    </row>
    <row r="26649" spans="1:6">
      <c r="A26649">
        <v>2042</v>
      </c>
      <c r="B26649" t="s">
        <v>1041</v>
      </c>
      <c r="C26649" t="s">
        <v>1022</v>
      </c>
      <c r="D26649" t="s">
        <v>1017</v>
      </c>
      <c r="E26649" t="s">
        <v>1014</v>
      </c>
      <c r="F26649" s="86">
        <v>21306390.182949901</v>
      </c>
    </row>
    <row r="26650" spans="1:6">
      <c r="A26650">
        <v>2043</v>
      </c>
      <c r="B26650" t="s">
        <v>1041</v>
      </c>
      <c r="C26650" t="s">
        <v>1022</v>
      </c>
      <c r="D26650" t="s">
        <v>1017</v>
      </c>
      <c r="E26650" t="s">
        <v>1014</v>
      </c>
      <c r="F26650" s="86">
        <v>21514901.242248099</v>
      </c>
    </row>
    <row r="26651" spans="1:6">
      <c r="A26651">
        <v>2044</v>
      </c>
      <c r="B26651" t="s">
        <v>1041</v>
      </c>
      <c r="C26651" t="s">
        <v>1022</v>
      </c>
      <c r="D26651" t="s">
        <v>1017</v>
      </c>
      <c r="E26651" t="s">
        <v>1014</v>
      </c>
      <c r="F26651" s="86">
        <v>21725500.564457901</v>
      </c>
    </row>
    <row r="26652" spans="1:6">
      <c r="A26652">
        <v>2045</v>
      </c>
      <c r="B26652" t="s">
        <v>1041</v>
      </c>
      <c r="C26652" t="s">
        <v>1022</v>
      </c>
      <c r="D26652" t="s">
        <v>1017</v>
      </c>
      <c r="E26652" t="s">
        <v>1014</v>
      </c>
      <c r="F26652" s="86">
        <v>21938411.068685301</v>
      </c>
    </row>
    <row r="26653" spans="1:6">
      <c r="A26653">
        <v>2046</v>
      </c>
      <c r="B26653" t="s">
        <v>1041</v>
      </c>
      <c r="C26653" t="s">
        <v>1022</v>
      </c>
      <c r="D26653" t="s">
        <v>1017</v>
      </c>
      <c r="E26653" t="s">
        <v>1014</v>
      </c>
      <c r="F26653" s="86">
        <v>22153728.592196301</v>
      </c>
    </row>
    <row r="26654" spans="1:6">
      <c r="A26654">
        <v>2047</v>
      </c>
      <c r="B26654" t="s">
        <v>1041</v>
      </c>
      <c r="C26654" t="s">
        <v>1022</v>
      </c>
      <c r="D26654" t="s">
        <v>1017</v>
      </c>
      <c r="E26654" t="s">
        <v>1014</v>
      </c>
      <c r="F26654" s="86">
        <v>22371463.285962898</v>
      </c>
    </row>
    <row r="26655" spans="1:6">
      <c r="A26655">
        <v>2048</v>
      </c>
      <c r="B26655" t="s">
        <v>1041</v>
      </c>
      <c r="C26655" t="s">
        <v>1022</v>
      </c>
      <c r="D26655" t="s">
        <v>1017</v>
      </c>
      <c r="E26655" t="s">
        <v>1014</v>
      </c>
      <c r="F26655" s="86">
        <v>22591786.934628699</v>
      </c>
    </row>
    <row r="26656" spans="1:6">
      <c r="A26656">
        <v>2049</v>
      </c>
      <c r="B26656" t="s">
        <v>1041</v>
      </c>
      <c r="C26656" t="s">
        <v>1022</v>
      </c>
      <c r="D26656" t="s">
        <v>1017</v>
      </c>
      <c r="E26656" t="s">
        <v>1014</v>
      </c>
      <c r="F26656" s="86">
        <v>22814506.716299299</v>
      </c>
    </row>
    <row r="26657" spans="1:6">
      <c r="A26657">
        <v>2050</v>
      </c>
      <c r="B26657" t="s">
        <v>1041</v>
      </c>
      <c r="C26657" t="s">
        <v>1022</v>
      </c>
      <c r="D26657" t="s">
        <v>1017</v>
      </c>
      <c r="E26657" t="s">
        <v>1014</v>
      </c>
      <c r="F26657" s="86">
        <v>23039442.6911599</v>
      </c>
    </row>
    <row r="26658" spans="1:6">
      <c r="A26658">
        <v>2017</v>
      </c>
      <c r="B26658" t="s">
        <v>1042</v>
      </c>
      <c r="C26658" t="s">
        <v>1022</v>
      </c>
      <c r="D26658" t="s">
        <v>1017</v>
      </c>
      <c r="E26658" t="s">
        <v>1014</v>
      </c>
      <c r="F26658" s="86">
        <v>5056416.3034346802</v>
      </c>
    </row>
    <row r="26659" spans="1:6">
      <c r="A26659">
        <v>2018</v>
      </c>
      <c r="B26659" t="s">
        <v>1042</v>
      </c>
      <c r="C26659" t="s">
        <v>1022</v>
      </c>
      <c r="D26659" t="s">
        <v>1017</v>
      </c>
      <c r="E26659" t="s">
        <v>1014</v>
      </c>
      <c r="F26659" s="86">
        <v>5076115.4578176802</v>
      </c>
    </row>
    <row r="26660" spans="1:6">
      <c r="A26660">
        <v>2019</v>
      </c>
      <c r="B26660" t="s">
        <v>1042</v>
      </c>
      <c r="C26660" t="s">
        <v>1022</v>
      </c>
      <c r="D26660" t="s">
        <v>1017</v>
      </c>
      <c r="E26660" t="s">
        <v>1014</v>
      </c>
      <c r="F26660" s="86">
        <v>5090055.0263107</v>
      </c>
    </row>
    <row r="26661" spans="1:6">
      <c r="A26661">
        <v>2020</v>
      </c>
      <c r="B26661" t="s">
        <v>1042</v>
      </c>
      <c r="C26661" t="s">
        <v>1022</v>
      </c>
      <c r="D26661" t="s">
        <v>1017</v>
      </c>
      <c r="E26661" t="s">
        <v>1014</v>
      </c>
      <c r="F26661" s="86">
        <v>5097321.9123948598</v>
      </c>
    </row>
    <row r="26662" spans="1:6">
      <c r="A26662">
        <v>2021</v>
      </c>
      <c r="B26662" t="s">
        <v>1042</v>
      </c>
      <c r="C26662" t="s">
        <v>1022</v>
      </c>
      <c r="D26662" t="s">
        <v>1017</v>
      </c>
      <c r="E26662" t="s">
        <v>1014</v>
      </c>
      <c r="F26662" s="86">
        <v>5100943.2250109101</v>
      </c>
    </row>
    <row r="26663" spans="1:6">
      <c r="A26663">
        <v>2022</v>
      </c>
      <c r="B26663" t="s">
        <v>1042</v>
      </c>
      <c r="C26663" t="s">
        <v>1022</v>
      </c>
      <c r="D26663" t="s">
        <v>1017</v>
      </c>
      <c r="E26663" t="s">
        <v>1014</v>
      </c>
      <c r="F26663" s="86">
        <v>5099140.1591516798</v>
      </c>
    </row>
    <row r="26664" spans="1:6">
      <c r="A26664">
        <v>2023</v>
      </c>
      <c r="B26664" t="s">
        <v>1042</v>
      </c>
      <c r="C26664" t="s">
        <v>1022</v>
      </c>
      <c r="D26664" t="s">
        <v>1017</v>
      </c>
      <c r="E26664" t="s">
        <v>1014</v>
      </c>
      <c r="F26664" s="86">
        <v>5093338.5192067502</v>
      </c>
    </row>
    <row r="26665" spans="1:6">
      <c r="A26665">
        <v>2024</v>
      </c>
      <c r="B26665" t="s">
        <v>1042</v>
      </c>
      <c r="C26665" t="s">
        <v>1022</v>
      </c>
      <c r="D26665" t="s">
        <v>1017</v>
      </c>
      <c r="E26665" t="s">
        <v>1014</v>
      </c>
      <c r="F26665" s="86">
        <v>5085022.2425595596</v>
      </c>
    </row>
    <row r="26666" spans="1:6">
      <c r="A26666">
        <v>2025</v>
      </c>
      <c r="B26666" t="s">
        <v>1042</v>
      </c>
      <c r="C26666" t="s">
        <v>1022</v>
      </c>
      <c r="D26666" t="s">
        <v>1017</v>
      </c>
      <c r="E26666" t="s">
        <v>1014</v>
      </c>
      <c r="F26666" s="86">
        <v>5076650.1586684603</v>
      </c>
    </row>
    <row r="26667" spans="1:6">
      <c r="A26667">
        <v>2026</v>
      </c>
      <c r="B26667" t="s">
        <v>1042</v>
      </c>
      <c r="C26667" t="s">
        <v>1022</v>
      </c>
      <c r="D26667" t="s">
        <v>1017</v>
      </c>
      <c r="E26667" t="s">
        <v>1014</v>
      </c>
      <c r="F26667" s="86">
        <v>5070902.9928104896</v>
      </c>
    </row>
    <row r="26668" spans="1:6">
      <c r="A26668">
        <v>2027</v>
      </c>
      <c r="B26668" t="s">
        <v>1042</v>
      </c>
      <c r="C26668" t="s">
        <v>1022</v>
      </c>
      <c r="D26668" t="s">
        <v>1017</v>
      </c>
      <c r="E26668" t="s">
        <v>1014</v>
      </c>
      <c r="F26668" s="86">
        <v>5069212.96311705</v>
      </c>
    </row>
    <row r="26669" spans="1:6">
      <c r="A26669">
        <v>2028</v>
      </c>
      <c r="B26669" t="s">
        <v>1042</v>
      </c>
      <c r="C26669" t="s">
        <v>1022</v>
      </c>
      <c r="D26669" t="s">
        <v>1017</v>
      </c>
      <c r="E26669" t="s">
        <v>1014</v>
      </c>
      <c r="F26669" s="86">
        <v>5072115.4946136801</v>
      </c>
    </row>
    <row r="26670" spans="1:6">
      <c r="A26670">
        <v>2029</v>
      </c>
      <c r="B26670" t="s">
        <v>1042</v>
      </c>
      <c r="C26670" t="s">
        <v>1022</v>
      </c>
      <c r="D26670" t="s">
        <v>1017</v>
      </c>
      <c r="E26670" t="s">
        <v>1014</v>
      </c>
      <c r="F26670" s="86">
        <v>5079882.7597708805</v>
      </c>
    </row>
    <row r="26671" spans="1:6">
      <c r="A26671">
        <v>2030</v>
      </c>
      <c r="B26671" t="s">
        <v>1042</v>
      </c>
      <c r="C26671" t="s">
        <v>1022</v>
      </c>
      <c r="D26671" t="s">
        <v>1017</v>
      </c>
      <c r="E26671" t="s">
        <v>1014</v>
      </c>
      <c r="F26671" s="86">
        <v>5094178.62338039</v>
      </c>
    </row>
    <row r="26672" spans="1:6">
      <c r="A26672">
        <v>2031</v>
      </c>
      <c r="B26672" t="s">
        <v>1042</v>
      </c>
      <c r="C26672" t="s">
        <v>1022</v>
      </c>
      <c r="D26672" t="s">
        <v>1017</v>
      </c>
      <c r="E26672" t="s">
        <v>1014</v>
      </c>
      <c r="F26672" s="86">
        <v>5115893.8557669502</v>
      </c>
    </row>
    <row r="26673" spans="1:6">
      <c r="A26673">
        <v>2032</v>
      </c>
      <c r="B26673" t="s">
        <v>1042</v>
      </c>
      <c r="C26673" t="s">
        <v>1022</v>
      </c>
      <c r="D26673" t="s">
        <v>1017</v>
      </c>
      <c r="E26673" t="s">
        <v>1014</v>
      </c>
      <c r="F26673" s="86">
        <v>5143590.0141452802</v>
      </c>
    </row>
    <row r="26674" spans="1:6">
      <c r="A26674">
        <v>2033</v>
      </c>
      <c r="B26674" t="s">
        <v>1042</v>
      </c>
      <c r="C26674" t="s">
        <v>1022</v>
      </c>
      <c r="D26674" t="s">
        <v>1017</v>
      </c>
      <c r="E26674" t="s">
        <v>1014</v>
      </c>
      <c r="F26674" s="86">
        <v>5176055.0081497403</v>
      </c>
    </row>
    <row r="26675" spans="1:6">
      <c r="A26675">
        <v>2034</v>
      </c>
      <c r="B26675" t="s">
        <v>1042</v>
      </c>
      <c r="C26675" t="s">
        <v>1022</v>
      </c>
      <c r="D26675" t="s">
        <v>1017</v>
      </c>
      <c r="E26675" t="s">
        <v>1014</v>
      </c>
      <c r="F26675" s="86">
        <v>5213392.7498189602</v>
      </c>
    </row>
    <row r="26676" spans="1:6">
      <c r="A26676">
        <v>2035</v>
      </c>
      <c r="B26676" t="s">
        <v>1042</v>
      </c>
      <c r="C26676" t="s">
        <v>1022</v>
      </c>
      <c r="D26676" t="s">
        <v>1017</v>
      </c>
      <c r="E26676" t="s">
        <v>1014</v>
      </c>
      <c r="F26676" s="86">
        <v>5254628.9719307302</v>
      </c>
    </row>
    <row r="26677" spans="1:6">
      <c r="A26677">
        <v>2036</v>
      </c>
      <c r="B26677" t="s">
        <v>1042</v>
      </c>
      <c r="C26677" t="s">
        <v>1022</v>
      </c>
      <c r="D26677" t="s">
        <v>1017</v>
      </c>
      <c r="E26677" t="s">
        <v>1014</v>
      </c>
      <c r="F26677" s="86">
        <v>5298449.8611715902</v>
      </c>
    </row>
    <row r="26678" spans="1:6">
      <c r="A26678">
        <v>2037</v>
      </c>
      <c r="B26678" t="s">
        <v>1042</v>
      </c>
      <c r="C26678" t="s">
        <v>1022</v>
      </c>
      <c r="D26678" t="s">
        <v>1017</v>
      </c>
      <c r="E26678" t="s">
        <v>1014</v>
      </c>
      <c r="F26678" s="86">
        <v>5343633.3287265599</v>
      </c>
    </row>
    <row r="26679" spans="1:6">
      <c r="A26679">
        <v>2038</v>
      </c>
      <c r="B26679" t="s">
        <v>1042</v>
      </c>
      <c r="C26679" t="s">
        <v>1022</v>
      </c>
      <c r="D26679" t="s">
        <v>1017</v>
      </c>
      <c r="E26679" t="s">
        <v>1014</v>
      </c>
      <c r="F26679" s="86">
        <v>5389720.3933692304</v>
      </c>
    </row>
    <row r="26680" spans="1:6">
      <c r="A26680">
        <v>2039</v>
      </c>
      <c r="B26680" t="s">
        <v>1042</v>
      </c>
      <c r="C26680" t="s">
        <v>1022</v>
      </c>
      <c r="D26680" t="s">
        <v>1017</v>
      </c>
      <c r="E26680" t="s">
        <v>1014</v>
      </c>
      <c r="F26680" s="86">
        <v>5436207.7559152702</v>
      </c>
    </row>
    <row r="26681" spans="1:6">
      <c r="A26681">
        <v>2040</v>
      </c>
      <c r="B26681" t="s">
        <v>1042</v>
      </c>
      <c r="C26681" t="s">
        <v>1022</v>
      </c>
      <c r="D26681" t="s">
        <v>1017</v>
      </c>
      <c r="E26681" t="s">
        <v>1014</v>
      </c>
      <c r="F26681" s="86">
        <v>5482727.6819130899</v>
      </c>
    </row>
    <row r="26682" spans="1:6">
      <c r="A26682">
        <v>2041</v>
      </c>
      <c r="B26682" t="s">
        <v>1042</v>
      </c>
      <c r="C26682" t="s">
        <v>1022</v>
      </c>
      <c r="D26682" t="s">
        <v>1017</v>
      </c>
      <c r="E26682" t="s">
        <v>1014</v>
      </c>
      <c r="F26682" s="86">
        <v>5481918.9111121502</v>
      </c>
    </row>
    <row r="26683" spans="1:6">
      <c r="A26683">
        <v>2042</v>
      </c>
      <c r="B26683" t="s">
        <v>1042</v>
      </c>
      <c r="C26683" t="s">
        <v>1022</v>
      </c>
      <c r="D26683" t="s">
        <v>1017</v>
      </c>
      <c r="E26683" t="s">
        <v>1014</v>
      </c>
      <c r="F26683" s="86">
        <v>5480896.1127596796</v>
      </c>
    </row>
    <row r="26684" spans="1:6">
      <c r="A26684">
        <v>2043</v>
      </c>
      <c r="B26684" t="s">
        <v>1042</v>
      </c>
      <c r="C26684" t="s">
        <v>1022</v>
      </c>
      <c r="D26684" t="s">
        <v>1017</v>
      </c>
      <c r="E26684" t="s">
        <v>1014</v>
      </c>
      <c r="F26684" s="86">
        <v>5479707.7844967404</v>
      </c>
    </row>
    <row r="26685" spans="1:6">
      <c r="A26685">
        <v>2044</v>
      </c>
      <c r="B26685" t="s">
        <v>1042</v>
      </c>
      <c r="C26685" t="s">
        <v>1022</v>
      </c>
      <c r="D26685" t="s">
        <v>1017</v>
      </c>
      <c r="E26685" t="s">
        <v>1014</v>
      </c>
      <c r="F26685" s="86">
        <v>5478436.5285985703</v>
      </c>
    </row>
    <row r="26686" spans="1:6">
      <c r="A26686">
        <v>2045</v>
      </c>
      <c r="B26686" t="s">
        <v>1042</v>
      </c>
      <c r="C26686" t="s">
        <v>1022</v>
      </c>
      <c r="D26686" t="s">
        <v>1017</v>
      </c>
      <c r="E26686" t="s">
        <v>1014</v>
      </c>
      <c r="F26686" s="86">
        <v>5477171.74949269</v>
      </c>
    </row>
    <row r="26687" spans="1:6">
      <c r="A26687">
        <v>2046</v>
      </c>
      <c r="B26687" t="s">
        <v>1042</v>
      </c>
      <c r="C26687" t="s">
        <v>1022</v>
      </c>
      <c r="D26687" t="s">
        <v>1017</v>
      </c>
      <c r="E26687" t="s">
        <v>1014</v>
      </c>
      <c r="F26687" s="86">
        <v>5475977.03918235</v>
      </c>
    </row>
    <row r="26688" spans="1:6">
      <c r="A26688">
        <v>2047</v>
      </c>
      <c r="B26688" t="s">
        <v>1042</v>
      </c>
      <c r="C26688" t="s">
        <v>1022</v>
      </c>
      <c r="D26688" t="s">
        <v>1017</v>
      </c>
      <c r="E26688" t="s">
        <v>1014</v>
      </c>
      <c r="F26688" s="86">
        <v>5474849.03334249</v>
      </c>
    </row>
    <row r="26689" spans="1:6">
      <c r="A26689">
        <v>2048</v>
      </c>
      <c r="B26689" t="s">
        <v>1042</v>
      </c>
      <c r="C26689" t="s">
        <v>1022</v>
      </c>
      <c r="D26689" t="s">
        <v>1017</v>
      </c>
      <c r="E26689" t="s">
        <v>1014</v>
      </c>
      <c r="F26689" s="86">
        <v>5473807.7211364303</v>
      </c>
    </row>
    <row r="26690" spans="1:6">
      <c r="A26690">
        <v>2049</v>
      </c>
      <c r="B26690" t="s">
        <v>1042</v>
      </c>
      <c r="C26690" t="s">
        <v>1022</v>
      </c>
      <c r="D26690" t="s">
        <v>1017</v>
      </c>
      <c r="E26690" t="s">
        <v>1014</v>
      </c>
      <c r="F26690" s="86">
        <v>5472815.4789584996</v>
      </c>
    </row>
    <row r="26691" spans="1:6">
      <c r="A26691">
        <v>2050</v>
      </c>
      <c r="B26691" t="s">
        <v>1042</v>
      </c>
      <c r="C26691" t="s">
        <v>1022</v>
      </c>
      <c r="D26691" t="s">
        <v>1017</v>
      </c>
      <c r="E26691" t="s">
        <v>1014</v>
      </c>
      <c r="F26691" s="86">
        <v>5471835.1222900096</v>
      </c>
    </row>
    <row r="26692" spans="1:6">
      <c r="A26692">
        <v>2017</v>
      </c>
      <c r="B26692" t="s">
        <v>1043</v>
      </c>
      <c r="C26692" t="s">
        <v>1022</v>
      </c>
      <c r="D26692" t="s">
        <v>1017</v>
      </c>
      <c r="E26692" t="s">
        <v>1014</v>
      </c>
      <c r="F26692" s="86">
        <v>30251436.6435089</v>
      </c>
    </row>
    <row r="26693" spans="1:6">
      <c r="A26693">
        <v>2018</v>
      </c>
      <c r="B26693" t="s">
        <v>1043</v>
      </c>
      <c r="C26693" t="s">
        <v>1022</v>
      </c>
      <c r="D26693" t="s">
        <v>1017</v>
      </c>
      <c r="E26693" t="s">
        <v>1014</v>
      </c>
      <c r="F26693" s="86">
        <v>30189838.2952208</v>
      </c>
    </row>
    <row r="26694" spans="1:6">
      <c r="A26694">
        <v>2019</v>
      </c>
      <c r="B26694" t="s">
        <v>1043</v>
      </c>
      <c r="C26694" t="s">
        <v>1022</v>
      </c>
      <c r="D26694" t="s">
        <v>1017</v>
      </c>
      <c r="E26694" t="s">
        <v>1014</v>
      </c>
      <c r="F26694" s="86">
        <v>30116195.312679801</v>
      </c>
    </row>
    <row r="26695" spans="1:6">
      <c r="A26695">
        <v>2020</v>
      </c>
      <c r="B26695" t="s">
        <v>1043</v>
      </c>
      <c r="C26695" t="s">
        <v>1022</v>
      </c>
      <c r="D26695" t="s">
        <v>1017</v>
      </c>
      <c r="E26695" t="s">
        <v>1014</v>
      </c>
      <c r="F26695" s="86">
        <v>30025956.1595705</v>
      </c>
    </row>
    <row r="26696" spans="1:6">
      <c r="A26696">
        <v>2021</v>
      </c>
      <c r="B26696" t="s">
        <v>1043</v>
      </c>
      <c r="C26696" t="s">
        <v>1022</v>
      </c>
      <c r="D26696" t="s">
        <v>1017</v>
      </c>
      <c r="E26696" t="s">
        <v>1014</v>
      </c>
      <c r="F26696" s="86">
        <v>29937020.082122002</v>
      </c>
    </row>
    <row r="26697" spans="1:6">
      <c r="A26697">
        <v>2022</v>
      </c>
      <c r="B26697" t="s">
        <v>1043</v>
      </c>
      <c r="C26697" t="s">
        <v>1022</v>
      </c>
      <c r="D26697" t="s">
        <v>1017</v>
      </c>
      <c r="E26697" t="s">
        <v>1014</v>
      </c>
      <c r="F26697" s="86">
        <v>29845057.600442901</v>
      </c>
    </row>
    <row r="26698" spans="1:6">
      <c r="A26698">
        <v>2023</v>
      </c>
      <c r="B26698" t="s">
        <v>1043</v>
      </c>
      <c r="C26698" t="s">
        <v>1022</v>
      </c>
      <c r="D26698" t="s">
        <v>1017</v>
      </c>
      <c r="E26698" t="s">
        <v>1014</v>
      </c>
      <c r="F26698" s="86">
        <v>29759769.9243428</v>
      </c>
    </row>
    <row r="26699" spans="1:6">
      <c r="A26699">
        <v>2024</v>
      </c>
      <c r="B26699" t="s">
        <v>1043</v>
      </c>
      <c r="C26699" t="s">
        <v>1022</v>
      </c>
      <c r="D26699" t="s">
        <v>1017</v>
      </c>
      <c r="E26699" t="s">
        <v>1014</v>
      </c>
      <c r="F26699" s="86">
        <v>29691052.102395501</v>
      </c>
    </row>
    <row r="26700" spans="1:6">
      <c r="A26700">
        <v>2025</v>
      </c>
      <c r="B26700" t="s">
        <v>1043</v>
      </c>
      <c r="C26700" t="s">
        <v>1022</v>
      </c>
      <c r="D26700" t="s">
        <v>1017</v>
      </c>
      <c r="E26700" t="s">
        <v>1014</v>
      </c>
      <c r="F26700" s="86">
        <v>29646032.8713913</v>
      </c>
    </row>
    <row r="26701" spans="1:6">
      <c r="A26701">
        <v>2026</v>
      </c>
      <c r="B26701" t="s">
        <v>1043</v>
      </c>
      <c r="C26701" t="s">
        <v>1022</v>
      </c>
      <c r="D26701" t="s">
        <v>1017</v>
      </c>
      <c r="E26701" t="s">
        <v>1014</v>
      </c>
      <c r="F26701" s="86">
        <v>29632003.096283399</v>
      </c>
    </row>
    <row r="26702" spans="1:6">
      <c r="A26702">
        <v>2027</v>
      </c>
      <c r="B26702" t="s">
        <v>1043</v>
      </c>
      <c r="C26702" t="s">
        <v>1022</v>
      </c>
      <c r="D26702" t="s">
        <v>1017</v>
      </c>
      <c r="E26702" t="s">
        <v>1014</v>
      </c>
      <c r="F26702" s="86">
        <v>29649545.858482301</v>
      </c>
    </row>
    <row r="26703" spans="1:6">
      <c r="A26703">
        <v>2028</v>
      </c>
      <c r="B26703" t="s">
        <v>1043</v>
      </c>
      <c r="C26703" t="s">
        <v>1022</v>
      </c>
      <c r="D26703" t="s">
        <v>1017</v>
      </c>
      <c r="E26703" t="s">
        <v>1014</v>
      </c>
      <c r="F26703" s="86">
        <v>29697583.244751599</v>
      </c>
    </row>
    <row r="26704" spans="1:6">
      <c r="A26704">
        <v>2029</v>
      </c>
      <c r="B26704" t="s">
        <v>1043</v>
      </c>
      <c r="C26704" t="s">
        <v>1022</v>
      </c>
      <c r="D26704" t="s">
        <v>1017</v>
      </c>
      <c r="E26704" t="s">
        <v>1014</v>
      </c>
      <c r="F26704" s="86">
        <v>29770242.728049099</v>
      </c>
    </row>
    <row r="26705" spans="1:6">
      <c r="A26705">
        <v>2030</v>
      </c>
      <c r="B26705" t="s">
        <v>1043</v>
      </c>
      <c r="C26705" t="s">
        <v>1022</v>
      </c>
      <c r="D26705" t="s">
        <v>1017</v>
      </c>
      <c r="E26705" t="s">
        <v>1014</v>
      </c>
      <c r="F26705" s="86">
        <v>29870932.674048599</v>
      </c>
    </row>
    <row r="26706" spans="1:6">
      <c r="A26706">
        <v>2031</v>
      </c>
      <c r="B26706" t="s">
        <v>1043</v>
      </c>
      <c r="C26706" t="s">
        <v>1022</v>
      </c>
      <c r="D26706" t="s">
        <v>1017</v>
      </c>
      <c r="E26706" t="s">
        <v>1014</v>
      </c>
      <c r="F26706" s="86">
        <v>30001741.700911999</v>
      </c>
    </row>
    <row r="26707" spans="1:6">
      <c r="A26707">
        <v>2032</v>
      </c>
      <c r="B26707" t="s">
        <v>1043</v>
      </c>
      <c r="C26707" t="s">
        <v>1022</v>
      </c>
      <c r="D26707" t="s">
        <v>1017</v>
      </c>
      <c r="E26707" t="s">
        <v>1014</v>
      </c>
      <c r="F26707" s="86">
        <v>30155962.873191901</v>
      </c>
    </row>
    <row r="26708" spans="1:6">
      <c r="A26708">
        <v>2033</v>
      </c>
      <c r="B26708" t="s">
        <v>1043</v>
      </c>
      <c r="C26708" t="s">
        <v>1022</v>
      </c>
      <c r="D26708" t="s">
        <v>1017</v>
      </c>
      <c r="E26708" t="s">
        <v>1014</v>
      </c>
      <c r="F26708" s="86">
        <v>30328448.757507</v>
      </c>
    </row>
    <row r="26709" spans="1:6">
      <c r="A26709">
        <v>2034</v>
      </c>
      <c r="B26709" t="s">
        <v>1043</v>
      </c>
      <c r="C26709" t="s">
        <v>1022</v>
      </c>
      <c r="D26709" t="s">
        <v>1017</v>
      </c>
      <c r="E26709" t="s">
        <v>1014</v>
      </c>
      <c r="F26709" s="86">
        <v>30521948.985198501</v>
      </c>
    </row>
    <row r="26710" spans="1:6">
      <c r="A26710">
        <v>2035</v>
      </c>
      <c r="B26710" t="s">
        <v>1043</v>
      </c>
      <c r="C26710" t="s">
        <v>1022</v>
      </c>
      <c r="D26710" t="s">
        <v>1017</v>
      </c>
      <c r="E26710" t="s">
        <v>1014</v>
      </c>
      <c r="F26710" s="86">
        <v>30734787.991532199</v>
      </c>
    </row>
    <row r="26711" spans="1:6">
      <c r="A26711">
        <v>2036</v>
      </c>
      <c r="B26711" t="s">
        <v>1043</v>
      </c>
      <c r="C26711" t="s">
        <v>1022</v>
      </c>
      <c r="D26711" t="s">
        <v>1017</v>
      </c>
      <c r="E26711" t="s">
        <v>1014</v>
      </c>
      <c r="F26711" s="86">
        <v>30963922.328762099</v>
      </c>
    </row>
    <row r="26712" spans="1:6">
      <c r="A26712">
        <v>2037</v>
      </c>
      <c r="B26712" t="s">
        <v>1043</v>
      </c>
      <c r="C26712" t="s">
        <v>1022</v>
      </c>
      <c r="D26712" t="s">
        <v>1017</v>
      </c>
      <c r="E26712" t="s">
        <v>1014</v>
      </c>
      <c r="F26712" s="86">
        <v>31201137.495403901</v>
      </c>
    </row>
    <row r="26713" spans="1:6">
      <c r="A26713">
        <v>2038</v>
      </c>
      <c r="B26713" t="s">
        <v>1043</v>
      </c>
      <c r="C26713" t="s">
        <v>1022</v>
      </c>
      <c r="D26713" t="s">
        <v>1017</v>
      </c>
      <c r="E26713" t="s">
        <v>1014</v>
      </c>
      <c r="F26713" s="86">
        <v>31442369.956669401</v>
      </c>
    </row>
    <row r="26714" spans="1:6">
      <c r="A26714">
        <v>2039</v>
      </c>
      <c r="B26714" t="s">
        <v>1043</v>
      </c>
      <c r="C26714" t="s">
        <v>1022</v>
      </c>
      <c r="D26714" t="s">
        <v>1017</v>
      </c>
      <c r="E26714" t="s">
        <v>1014</v>
      </c>
      <c r="F26714" s="86">
        <v>31685275.237916</v>
      </c>
    </row>
    <row r="26715" spans="1:6">
      <c r="A26715">
        <v>2040</v>
      </c>
      <c r="B26715" t="s">
        <v>1043</v>
      </c>
      <c r="C26715" t="s">
        <v>1022</v>
      </c>
      <c r="D26715" t="s">
        <v>1017</v>
      </c>
      <c r="E26715" t="s">
        <v>1014</v>
      </c>
      <c r="F26715" s="86">
        <v>31928921.587632298</v>
      </c>
    </row>
    <row r="26716" spans="1:6">
      <c r="A26716">
        <v>2041</v>
      </c>
      <c r="B26716" t="s">
        <v>1043</v>
      </c>
      <c r="C26716" t="s">
        <v>1022</v>
      </c>
      <c r="D26716" t="s">
        <v>1017</v>
      </c>
      <c r="E26716" t="s">
        <v>1014</v>
      </c>
      <c r="F26716" s="86">
        <v>32148536.344371401</v>
      </c>
    </row>
    <row r="26717" spans="1:6">
      <c r="A26717">
        <v>2042</v>
      </c>
      <c r="B26717" t="s">
        <v>1043</v>
      </c>
      <c r="C26717" t="s">
        <v>1022</v>
      </c>
      <c r="D26717" t="s">
        <v>1017</v>
      </c>
      <c r="E26717" t="s">
        <v>1014</v>
      </c>
      <c r="F26717" s="86">
        <v>32370167.608707801</v>
      </c>
    </row>
    <row r="26718" spans="1:6">
      <c r="A26718">
        <v>2043</v>
      </c>
      <c r="B26718" t="s">
        <v>1043</v>
      </c>
      <c r="C26718" t="s">
        <v>1022</v>
      </c>
      <c r="D26718" t="s">
        <v>1017</v>
      </c>
      <c r="E26718" t="s">
        <v>1014</v>
      </c>
      <c r="F26718" s="86">
        <v>32593780.794736199</v>
      </c>
    </row>
    <row r="26719" spans="1:6">
      <c r="A26719">
        <v>2044</v>
      </c>
      <c r="B26719" t="s">
        <v>1043</v>
      </c>
      <c r="C26719" t="s">
        <v>1022</v>
      </c>
      <c r="D26719" t="s">
        <v>1017</v>
      </c>
      <c r="E26719" t="s">
        <v>1014</v>
      </c>
      <c r="F26719" s="86">
        <v>32819567.584099799</v>
      </c>
    </row>
    <row r="26720" spans="1:6">
      <c r="A26720">
        <v>2045</v>
      </c>
      <c r="B26720" t="s">
        <v>1043</v>
      </c>
      <c r="C26720" t="s">
        <v>1022</v>
      </c>
      <c r="D26720" t="s">
        <v>1017</v>
      </c>
      <c r="E26720" t="s">
        <v>1014</v>
      </c>
      <c r="F26720" s="86">
        <v>33047839.457523402</v>
      </c>
    </row>
    <row r="26721" spans="1:6">
      <c r="A26721">
        <v>2046</v>
      </c>
      <c r="B26721" t="s">
        <v>1043</v>
      </c>
      <c r="C26721" t="s">
        <v>1022</v>
      </c>
      <c r="D26721" t="s">
        <v>1017</v>
      </c>
      <c r="E26721" t="s">
        <v>1014</v>
      </c>
      <c r="F26721" s="86">
        <v>33278804.774433602</v>
      </c>
    </row>
    <row r="26722" spans="1:6">
      <c r="A26722">
        <v>2047</v>
      </c>
      <c r="B26722" t="s">
        <v>1043</v>
      </c>
      <c r="C26722" t="s">
        <v>1022</v>
      </c>
      <c r="D26722" t="s">
        <v>1017</v>
      </c>
      <c r="E26722" t="s">
        <v>1014</v>
      </c>
      <c r="F26722" s="86">
        <v>33512569.6745998</v>
      </c>
    </row>
    <row r="26723" spans="1:6">
      <c r="A26723">
        <v>2048</v>
      </c>
      <c r="B26723" t="s">
        <v>1043</v>
      </c>
      <c r="C26723" t="s">
        <v>1022</v>
      </c>
      <c r="D26723" t="s">
        <v>1017</v>
      </c>
      <c r="E26723" t="s">
        <v>1014</v>
      </c>
      <c r="F26723" s="86">
        <v>33749373.274242401</v>
      </c>
    </row>
    <row r="26724" spans="1:6">
      <c r="A26724">
        <v>2049</v>
      </c>
      <c r="B26724" t="s">
        <v>1043</v>
      </c>
      <c r="C26724" t="s">
        <v>1022</v>
      </c>
      <c r="D26724" t="s">
        <v>1017</v>
      </c>
      <c r="E26724" t="s">
        <v>1014</v>
      </c>
      <c r="F26724" s="86">
        <v>33989023.563651301</v>
      </c>
    </row>
    <row r="26725" spans="1:6">
      <c r="A26725">
        <v>2050</v>
      </c>
      <c r="B26725" t="s">
        <v>1043</v>
      </c>
      <c r="C26725" t="s">
        <v>1022</v>
      </c>
      <c r="D26725" t="s">
        <v>1017</v>
      </c>
      <c r="E26725" t="s">
        <v>1014</v>
      </c>
      <c r="F26725" s="86">
        <v>34231299.396853901</v>
      </c>
    </row>
    <row r="26726" spans="1:6">
      <c r="A26726">
        <v>2017</v>
      </c>
      <c r="B26726" t="s">
        <v>1044</v>
      </c>
      <c r="C26726" t="s">
        <v>1022</v>
      </c>
      <c r="D26726" t="s">
        <v>1017</v>
      </c>
      <c r="E26726" t="s">
        <v>1014</v>
      </c>
      <c r="F26726" s="86">
        <v>23113123.486584</v>
      </c>
    </row>
    <row r="26727" spans="1:6">
      <c r="A26727">
        <v>2018</v>
      </c>
      <c r="B26727" t="s">
        <v>1044</v>
      </c>
      <c r="C26727" t="s">
        <v>1022</v>
      </c>
      <c r="D26727" t="s">
        <v>1017</v>
      </c>
      <c r="E26727" t="s">
        <v>1014</v>
      </c>
      <c r="F26727" s="86">
        <v>23203172.720292099</v>
      </c>
    </row>
    <row r="26728" spans="1:6">
      <c r="A26728">
        <v>2019</v>
      </c>
      <c r="B26728" t="s">
        <v>1044</v>
      </c>
      <c r="C26728" t="s">
        <v>1022</v>
      </c>
      <c r="D26728" t="s">
        <v>1017</v>
      </c>
      <c r="E26728" t="s">
        <v>1014</v>
      </c>
      <c r="F26728" s="86">
        <v>23266895.714869302</v>
      </c>
    </row>
    <row r="26729" spans="1:6">
      <c r="A26729">
        <v>2020</v>
      </c>
      <c r="B26729" t="s">
        <v>1044</v>
      </c>
      <c r="C26729" t="s">
        <v>1022</v>
      </c>
      <c r="D26729" t="s">
        <v>1017</v>
      </c>
      <c r="E26729" t="s">
        <v>1014</v>
      </c>
      <c r="F26729" s="86">
        <v>23300118.95146</v>
      </c>
    </row>
    <row r="26730" spans="1:6">
      <c r="A26730">
        <v>2021</v>
      </c>
      <c r="B26730" t="s">
        <v>1044</v>
      </c>
      <c r="C26730" t="s">
        <v>1022</v>
      </c>
      <c r="D26730" t="s">
        <v>1017</v>
      </c>
      <c r="E26730" t="s">
        <v>1014</v>
      </c>
      <c r="F26730" s="86">
        <v>23316680.374907799</v>
      </c>
    </row>
    <row r="26731" spans="1:6">
      <c r="A26731">
        <v>2022</v>
      </c>
      <c r="B26731" t="s">
        <v>1044</v>
      </c>
      <c r="C26731" t="s">
        <v>1022</v>
      </c>
      <c r="D26731" t="s">
        <v>1017</v>
      </c>
      <c r="E26731" t="s">
        <v>1014</v>
      </c>
      <c r="F26731" s="86">
        <v>23308449.805155698</v>
      </c>
    </row>
    <row r="26732" spans="1:6">
      <c r="A26732">
        <v>2023</v>
      </c>
      <c r="B26732" t="s">
        <v>1044</v>
      </c>
      <c r="C26732" t="s">
        <v>1022</v>
      </c>
      <c r="D26732" t="s">
        <v>1017</v>
      </c>
      <c r="E26732" t="s">
        <v>1014</v>
      </c>
      <c r="F26732" s="86">
        <v>23281945.769691899</v>
      </c>
    </row>
    <row r="26733" spans="1:6">
      <c r="A26733">
        <v>2024</v>
      </c>
      <c r="B26733" t="s">
        <v>1044</v>
      </c>
      <c r="C26733" t="s">
        <v>1022</v>
      </c>
      <c r="D26733" t="s">
        <v>1017</v>
      </c>
      <c r="E26733" t="s">
        <v>1014</v>
      </c>
      <c r="F26733" s="86">
        <v>23243952.872317702</v>
      </c>
    </row>
    <row r="26734" spans="1:6">
      <c r="A26734">
        <v>2025</v>
      </c>
      <c r="B26734" t="s">
        <v>1044</v>
      </c>
      <c r="C26734" t="s">
        <v>1022</v>
      </c>
      <c r="D26734" t="s">
        <v>1017</v>
      </c>
      <c r="E26734" t="s">
        <v>1014</v>
      </c>
      <c r="F26734" s="86">
        <v>23205712.391639601</v>
      </c>
    </row>
    <row r="26735" spans="1:6">
      <c r="A26735">
        <v>2026</v>
      </c>
      <c r="B26735" t="s">
        <v>1044</v>
      </c>
      <c r="C26735" t="s">
        <v>1022</v>
      </c>
      <c r="D26735" t="s">
        <v>1017</v>
      </c>
      <c r="E26735" t="s">
        <v>1014</v>
      </c>
      <c r="F26735" s="86">
        <v>23179480.2924412</v>
      </c>
    </row>
    <row r="26736" spans="1:6">
      <c r="A26736">
        <v>2027</v>
      </c>
      <c r="B26736" t="s">
        <v>1044</v>
      </c>
      <c r="C26736" t="s">
        <v>1022</v>
      </c>
      <c r="D26736" t="s">
        <v>1017</v>
      </c>
      <c r="E26736" t="s">
        <v>1014</v>
      </c>
      <c r="F26736" s="86">
        <v>23171805.823731098</v>
      </c>
    </row>
    <row r="26737" spans="1:6">
      <c r="A26737">
        <v>2028</v>
      </c>
      <c r="B26737" t="s">
        <v>1044</v>
      </c>
      <c r="C26737" t="s">
        <v>1022</v>
      </c>
      <c r="D26737" t="s">
        <v>1017</v>
      </c>
      <c r="E26737" t="s">
        <v>1014</v>
      </c>
      <c r="F26737" s="86">
        <v>23185138.850692701</v>
      </c>
    </row>
    <row r="26738" spans="1:6">
      <c r="A26738">
        <v>2029</v>
      </c>
      <c r="B26738" t="s">
        <v>1044</v>
      </c>
      <c r="C26738" t="s">
        <v>1022</v>
      </c>
      <c r="D26738" t="s">
        <v>1017</v>
      </c>
      <c r="E26738" t="s">
        <v>1014</v>
      </c>
      <c r="F26738" s="86">
        <v>23220725.380102001</v>
      </c>
    </row>
    <row r="26739" spans="1:6">
      <c r="A26739">
        <v>2030</v>
      </c>
      <c r="B26739" t="s">
        <v>1044</v>
      </c>
      <c r="C26739" t="s">
        <v>1022</v>
      </c>
      <c r="D26739" t="s">
        <v>1017</v>
      </c>
      <c r="E26739" t="s">
        <v>1014</v>
      </c>
      <c r="F26739" s="86">
        <v>23286171.858034</v>
      </c>
    </row>
    <row r="26740" spans="1:6">
      <c r="A26740">
        <v>2031</v>
      </c>
      <c r="B26740" t="s">
        <v>1044</v>
      </c>
      <c r="C26740" t="s">
        <v>1022</v>
      </c>
      <c r="D26740" t="s">
        <v>1017</v>
      </c>
      <c r="E26740" t="s">
        <v>1014</v>
      </c>
      <c r="F26740" s="86">
        <v>23385552.969889</v>
      </c>
    </row>
    <row r="26741" spans="1:6">
      <c r="A26741">
        <v>2032</v>
      </c>
      <c r="B26741" t="s">
        <v>1044</v>
      </c>
      <c r="C26741" t="s">
        <v>1022</v>
      </c>
      <c r="D26741" t="s">
        <v>1017</v>
      </c>
      <c r="E26741" t="s">
        <v>1014</v>
      </c>
      <c r="F26741" s="86">
        <v>23512291.656165</v>
      </c>
    </row>
    <row r="26742" spans="1:6">
      <c r="A26742">
        <v>2033</v>
      </c>
      <c r="B26742" t="s">
        <v>1044</v>
      </c>
      <c r="C26742" t="s">
        <v>1022</v>
      </c>
      <c r="D26742" t="s">
        <v>1017</v>
      </c>
      <c r="E26742" t="s">
        <v>1014</v>
      </c>
      <c r="F26742" s="86">
        <v>23660843.601129301</v>
      </c>
    </row>
    <row r="26743" spans="1:6">
      <c r="A26743">
        <v>2034</v>
      </c>
      <c r="B26743" t="s">
        <v>1044</v>
      </c>
      <c r="C26743" t="s">
        <v>1022</v>
      </c>
      <c r="D26743" t="s">
        <v>1017</v>
      </c>
      <c r="E26743" t="s">
        <v>1014</v>
      </c>
      <c r="F26743" s="86">
        <v>23831678.099910799</v>
      </c>
    </row>
    <row r="26744" spans="1:6">
      <c r="A26744">
        <v>2035</v>
      </c>
      <c r="B26744" t="s">
        <v>1044</v>
      </c>
      <c r="C26744" t="s">
        <v>1022</v>
      </c>
      <c r="D26744" t="s">
        <v>1017</v>
      </c>
      <c r="E26744" t="s">
        <v>1014</v>
      </c>
      <c r="F26744" s="86">
        <v>24020334.444946598</v>
      </c>
    </row>
    <row r="26745" spans="1:6">
      <c r="A26745">
        <v>2036</v>
      </c>
      <c r="B26745" t="s">
        <v>1044</v>
      </c>
      <c r="C26745" t="s">
        <v>1022</v>
      </c>
      <c r="D26745" t="s">
        <v>1017</v>
      </c>
      <c r="E26745" t="s">
        <v>1014</v>
      </c>
      <c r="F26745" s="86">
        <v>24220799.0226814</v>
      </c>
    </row>
    <row r="26746" spans="1:6">
      <c r="A26746">
        <v>2037</v>
      </c>
      <c r="B26746" t="s">
        <v>1044</v>
      </c>
      <c r="C26746" t="s">
        <v>1022</v>
      </c>
      <c r="D26746" t="s">
        <v>1017</v>
      </c>
      <c r="E26746" t="s">
        <v>1014</v>
      </c>
      <c r="F26746" s="86">
        <v>24427478.1150233</v>
      </c>
    </row>
    <row r="26747" spans="1:6">
      <c r="A26747">
        <v>2038</v>
      </c>
      <c r="B26747" t="s">
        <v>1044</v>
      </c>
      <c r="C26747" t="s">
        <v>1022</v>
      </c>
      <c r="D26747" t="s">
        <v>1017</v>
      </c>
      <c r="E26747" t="s">
        <v>1014</v>
      </c>
      <c r="F26747" s="86">
        <v>24638267.272287801</v>
      </c>
    </row>
    <row r="26748" spans="1:6">
      <c r="A26748">
        <v>2039</v>
      </c>
      <c r="B26748" t="s">
        <v>1044</v>
      </c>
      <c r="C26748" t="s">
        <v>1022</v>
      </c>
      <c r="D26748" t="s">
        <v>1017</v>
      </c>
      <c r="E26748" t="s">
        <v>1014</v>
      </c>
      <c r="F26748" s="86">
        <v>24850860.609113</v>
      </c>
    </row>
    <row r="26749" spans="1:6">
      <c r="A26749">
        <v>2040</v>
      </c>
      <c r="B26749" t="s">
        <v>1044</v>
      </c>
      <c r="C26749" t="s">
        <v>1022</v>
      </c>
      <c r="D26749" t="s">
        <v>1017</v>
      </c>
      <c r="E26749" t="s">
        <v>1014</v>
      </c>
      <c r="F26749" s="86">
        <v>25063573.691895999</v>
      </c>
    </row>
    <row r="26750" spans="1:6">
      <c r="A26750">
        <v>2041</v>
      </c>
      <c r="B26750" t="s">
        <v>1044</v>
      </c>
      <c r="C26750" t="s">
        <v>1022</v>
      </c>
      <c r="D26750" t="s">
        <v>1017</v>
      </c>
      <c r="E26750" t="s">
        <v>1014</v>
      </c>
      <c r="F26750" s="86">
        <v>25059900.7824638</v>
      </c>
    </row>
    <row r="26751" spans="1:6">
      <c r="A26751">
        <v>2042</v>
      </c>
      <c r="B26751" t="s">
        <v>1044</v>
      </c>
      <c r="C26751" t="s">
        <v>1022</v>
      </c>
      <c r="D26751" t="s">
        <v>1017</v>
      </c>
      <c r="E26751" t="s">
        <v>1014</v>
      </c>
      <c r="F26751" s="86">
        <v>25055224.501570798</v>
      </c>
    </row>
    <row r="26752" spans="1:6">
      <c r="A26752">
        <v>2043</v>
      </c>
      <c r="B26752" t="s">
        <v>1044</v>
      </c>
      <c r="C26752" t="s">
        <v>1022</v>
      </c>
      <c r="D26752" t="s">
        <v>1017</v>
      </c>
      <c r="E26752" t="s">
        <v>1014</v>
      </c>
      <c r="F26752" s="86">
        <v>25049768.803295799</v>
      </c>
    </row>
    <row r="26753" spans="1:6">
      <c r="A26753">
        <v>2044</v>
      </c>
      <c r="B26753" t="s">
        <v>1044</v>
      </c>
      <c r="C26753" t="s">
        <v>1022</v>
      </c>
      <c r="D26753" t="s">
        <v>1017</v>
      </c>
      <c r="E26753" t="s">
        <v>1014</v>
      </c>
      <c r="F26753" s="86">
        <v>25043914.601538401</v>
      </c>
    </row>
    <row r="26754" spans="1:6">
      <c r="A26754">
        <v>2045</v>
      </c>
      <c r="B26754" t="s">
        <v>1044</v>
      </c>
      <c r="C26754" t="s">
        <v>1022</v>
      </c>
      <c r="D26754" t="s">
        <v>1017</v>
      </c>
      <c r="E26754" t="s">
        <v>1014</v>
      </c>
      <c r="F26754" s="86">
        <v>25038074.577052198</v>
      </c>
    </row>
    <row r="26755" spans="1:6">
      <c r="A26755">
        <v>2046</v>
      </c>
      <c r="B26755" t="s">
        <v>1044</v>
      </c>
      <c r="C26755" t="s">
        <v>1022</v>
      </c>
      <c r="D26755" t="s">
        <v>1017</v>
      </c>
      <c r="E26755" t="s">
        <v>1014</v>
      </c>
      <c r="F26755" s="86">
        <v>25032545.0395445</v>
      </c>
    </row>
    <row r="26756" spans="1:6">
      <c r="A26756">
        <v>2047</v>
      </c>
      <c r="B26756" t="s">
        <v>1044</v>
      </c>
      <c r="C26756" t="s">
        <v>1022</v>
      </c>
      <c r="D26756" t="s">
        <v>1017</v>
      </c>
      <c r="E26756" t="s">
        <v>1014</v>
      </c>
      <c r="F26756" s="86">
        <v>25027313.2819153</v>
      </c>
    </row>
    <row r="26757" spans="1:6">
      <c r="A26757">
        <v>2048</v>
      </c>
      <c r="B26757" t="s">
        <v>1044</v>
      </c>
      <c r="C26757" t="s">
        <v>1022</v>
      </c>
      <c r="D26757" t="s">
        <v>1017</v>
      </c>
      <c r="E26757" t="s">
        <v>1014</v>
      </c>
      <c r="F26757" s="86">
        <v>25022474.818477299</v>
      </c>
    </row>
    <row r="26758" spans="1:6">
      <c r="A26758">
        <v>2049</v>
      </c>
      <c r="B26758" t="s">
        <v>1044</v>
      </c>
      <c r="C26758" t="s">
        <v>1022</v>
      </c>
      <c r="D26758" t="s">
        <v>1017</v>
      </c>
      <c r="E26758" t="s">
        <v>1014</v>
      </c>
      <c r="F26758" s="86">
        <v>25017861.457475498</v>
      </c>
    </row>
    <row r="26759" spans="1:6">
      <c r="A26759">
        <v>2050</v>
      </c>
      <c r="B26759" t="s">
        <v>1044</v>
      </c>
      <c r="C26759" t="s">
        <v>1022</v>
      </c>
      <c r="D26759" t="s">
        <v>1017</v>
      </c>
      <c r="E26759" t="s">
        <v>1014</v>
      </c>
      <c r="F26759" s="86">
        <v>25013306.392489199</v>
      </c>
    </row>
    <row r="26760" spans="1:6">
      <c r="A26760">
        <v>2017</v>
      </c>
      <c r="B26760" t="s">
        <v>1045</v>
      </c>
      <c r="C26760" t="s">
        <v>1022</v>
      </c>
      <c r="D26760" t="s">
        <v>1017</v>
      </c>
      <c r="E26760" t="s">
        <v>1014</v>
      </c>
      <c r="F26760" s="86">
        <v>36315070.677243799</v>
      </c>
    </row>
    <row r="26761" spans="1:6">
      <c r="A26761">
        <v>2018</v>
      </c>
      <c r="B26761" t="s">
        <v>1045</v>
      </c>
      <c r="C26761" t="s">
        <v>1022</v>
      </c>
      <c r="D26761" t="s">
        <v>1017</v>
      </c>
      <c r="E26761" t="s">
        <v>1014</v>
      </c>
      <c r="F26761" s="86">
        <v>36156641.033507802</v>
      </c>
    </row>
    <row r="26762" spans="1:6">
      <c r="A26762">
        <v>2019</v>
      </c>
      <c r="B26762" t="s">
        <v>1045</v>
      </c>
      <c r="C26762" t="s">
        <v>1022</v>
      </c>
      <c r="D26762" t="s">
        <v>1017</v>
      </c>
      <c r="E26762" t="s">
        <v>1014</v>
      </c>
      <c r="F26762" s="86">
        <v>35978592.002021499</v>
      </c>
    </row>
    <row r="26763" spans="1:6">
      <c r="A26763">
        <v>2020</v>
      </c>
      <c r="B26763" t="s">
        <v>1045</v>
      </c>
      <c r="C26763" t="s">
        <v>1022</v>
      </c>
      <c r="D26763" t="s">
        <v>1017</v>
      </c>
      <c r="E26763" t="s">
        <v>1014</v>
      </c>
      <c r="F26763" s="86">
        <v>35773870.695288099</v>
      </c>
    </row>
    <row r="26764" spans="1:6">
      <c r="A26764">
        <v>2021</v>
      </c>
      <c r="B26764" t="s">
        <v>1045</v>
      </c>
      <c r="C26764" t="s">
        <v>1022</v>
      </c>
      <c r="D26764" t="s">
        <v>1017</v>
      </c>
      <c r="E26764" t="s">
        <v>1014</v>
      </c>
      <c r="F26764" s="86">
        <v>35566197.258206099</v>
      </c>
    </row>
    <row r="26765" spans="1:6">
      <c r="A26765">
        <v>2022</v>
      </c>
      <c r="B26765" t="s">
        <v>1045</v>
      </c>
      <c r="C26765" t="s">
        <v>1022</v>
      </c>
      <c r="D26765" t="s">
        <v>1017</v>
      </c>
      <c r="E26765" t="s">
        <v>1014</v>
      </c>
      <c r="F26765" s="86">
        <v>35345877.141923703</v>
      </c>
    </row>
    <row r="26766" spans="1:6">
      <c r="A26766">
        <v>2023</v>
      </c>
      <c r="B26766" t="s">
        <v>1045</v>
      </c>
      <c r="C26766" t="s">
        <v>1022</v>
      </c>
      <c r="D26766" t="s">
        <v>1017</v>
      </c>
      <c r="E26766" t="s">
        <v>1014</v>
      </c>
      <c r="F26766" s="86">
        <v>35122157.904790401</v>
      </c>
    </row>
    <row r="26767" spans="1:6">
      <c r="A26767">
        <v>2024</v>
      </c>
      <c r="B26767" t="s">
        <v>1045</v>
      </c>
      <c r="C26767" t="s">
        <v>1022</v>
      </c>
      <c r="D26767" t="s">
        <v>1017</v>
      </c>
      <c r="E26767" t="s">
        <v>1014</v>
      </c>
      <c r="F26767" s="86">
        <v>34904179.989369497</v>
      </c>
    </row>
    <row r="26768" spans="1:6">
      <c r="A26768">
        <v>2025</v>
      </c>
      <c r="B26768" t="s">
        <v>1045</v>
      </c>
      <c r="C26768" t="s">
        <v>1022</v>
      </c>
      <c r="D26768" t="s">
        <v>1017</v>
      </c>
      <c r="E26768" t="s">
        <v>1014</v>
      </c>
      <c r="F26768" s="86">
        <v>34704966.807263799</v>
      </c>
    </row>
    <row r="26769" spans="1:6">
      <c r="A26769">
        <v>2026</v>
      </c>
      <c r="B26769" t="s">
        <v>1045</v>
      </c>
      <c r="C26769" t="s">
        <v>1022</v>
      </c>
      <c r="D26769" t="s">
        <v>1017</v>
      </c>
      <c r="E26769" t="s">
        <v>1014</v>
      </c>
      <c r="F26769" s="86">
        <v>34539720.600569002</v>
      </c>
    </row>
    <row r="26770" spans="1:6">
      <c r="A26770">
        <v>2027</v>
      </c>
      <c r="B26770" t="s">
        <v>1045</v>
      </c>
      <c r="C26770" t="s">
        <v>1022</v>
      </c>
      <c r="D26770" t="s">
        <v>1017</v>
      </c>
      <c r="E26770" t="s">
        <v>1014</v>
      </c>
      <c r="F26770" s="86">
        <v>34413827.095653698</v>
      </c>
    </row>
    <row r="26771" spans="1:6">
      <c r="A26771">
        <v>2028</v>
      </c>
      <c r="B26771" t="s">
        <v>1045</v>
      </c>
      <c r="C26771" t="s">
        <v>1022</v>
      </c>
      <c r="D26771" t="s">
        <v>1017</v>
      </c>
      <c r="E26771" t="s">
        <v>1014</v>
      </c>
      <c r="F26771" s="86">
        <v>34326207.750306703</v>
      </c>
    </row>
    <row r="26772" spans="1:6">
      <c r="A26772">
        <v>2029</v>
      </c>
      <c r="B26772" t="s">
        <v>1045</v>
      </c>
      <c r="C26772" t="s">
        <v>1022</v>
      </c>
      <c r="D26772" t="s">
        <v>1017</v>
      </c>
      <c r="E26772" t="s">
        <v>1014</v>
      </c>
      <c r="F26772" s="86">
        <v>34273792.550990798</v>
      </c>
    </row>
    <row r="26773" spans="1:6">
      <c r="A26773">
        <v>2030</v>
      </c>
      <c r="B26773" t="s">
        <v>1045</v>
      </c>
      <c r="C26773" t="s">
        <v>1022</v>
      </c>
      <c r="D26773" t="s">
        <v>1017</v>
      </c>
      <c r="E26773" t="s">
        <v>1014</v>
      </c>
      <c r="F26773" s="86">
        <v>34264752.362566598</v>
      </c>
    </row>
    <row r="26774" spans="1:6">
      <c r="A26774">
        <v>2031</v>
      </c>
      <c r="B26774" t="s">
        <v>1045</v>
      </c>
      <c r="C26774" t="s">
        <v>1022</v>
      </c>
      <c r="D26774" t="s">
        <v>1017</v>
      </c>
      <c r="E26774" t="s">
        <v>1014</v>
      </c>
      <c r="F26774" s="86">
        <v>34303579.474463299</v>
      </c>
    </row>
    <row r="26775" spans="1:6">
      <c r="A26775">
        <v>2032</v>
      </c>
      <c r="B26775" t="s">
        <v>1045</v>
      </c>
      <c r="C26775" t="s">
        <v>1022</v>
      </c>
      <c r="D26775" t="s">
        <v>1017</v>
      </c>
      <c r="E26775" t="s">
        <v>1014</v>
      </c>
      <c r="F26775" s="86">
        <v>34380023.882185802</v>
      </c>
    </row>
    <row r="26776" spans="1:6">
      <c r="A26776">
        <v>2033</v>
      </c>
      <c r="B26776" t="s">
        <v>1045</v>
      </c>
      <c r="C26776" t="s">
        <v>1022</v>
      </c>
      <c r="D26776" t="s">
        <v>1017</v>
      </c>
      <c r="E26776" t="s">
        <v>1014</v>
      </c>
      <c r="F26776" s="86">
        <v>34485727.027699701</v>
      </c>
    </row>
    <row r="26777" spans="1:6">
      <c r="A26777">
        <v>2034</v>
      </c>
      <c r="B26777" t="s">
        <v>1045</v>
      </c>
      <c r="C26777" t="s">
        <v>1022</v>
      </c>
      <c r="D26777" t="s">
        <v>1017</v>
      </c>
      <c r="E26777" t="s">
        <v>1014</v>
      </c>
      <c r="F26777" s="86">
        <v>34622269.497928597</v>
      </c>
    </row>
    <row r="26778" spans="1:6">
      <c r="A26778">
        <v>2035</v>
      </c>
      <c r="B26778" t="s">
        <v>1045</v>
      </c>
      <c r="C26778" t="s">
        <v>1022</v>
      </c>
      <c r="D26778" t="s">
        <v>1017</v>
      </c>
      <c r="E26778" t="s">
        <v>1014</v>
      </c>
      <c r="F26778" s="86">
        <v>34784518.633008897</v>
      </c>
    </row>
    <row r="26779" spans="1:6">
      <c r="A26779">
        <v>2036</v>
      </c>
      <c r="B26779" t="s">
        <v>1045</v>
      </c>
      <c r="C26779" t="s">
        <v>1022</v>
      </c>
      <c r="D26779" t="s">
        <v>1017</v>
      </c>
      <c r="E26779" t="s">
        <v>1014</v>
      </c>
      <c r="F26779" s="86">
        <v>34964783.036968201</v>
      </c>
    </row>
    <row r="26780" spans="1:6">
      <c r="A26780">
        <v>2037</v>
      </c>
      <c r="B26780" t="s">
        <v>1045</v>
      </c>
      <c r="C26780" t="s">
        <v>1022</v>
      </c>
      <c r="D26780" t="s">
        <v>1017</v>
      </c>
      <c r="E26780" t="s">
        <v>1014</v>
      </c>
      <c r="F26780" s="86">
        <v>35155348.133051701</v>
      </c>
    </row>
    <row r="26781" spans="1:6">
      <c r="A26781">
        <v>2038</v>
      </c>
      <c r="B26781" t="s">
        <v>1045</v>
      </c>
      <c r="C26781" t="s">
        <v>1022</v>
      </c>
      <c r="D26781" t="s">
        <v>1017</v>
      </c>
      <c r="E26781" t="s">
        <v>1014</v>
      </c>
      <c r="F26781" s="86">
        <v>35353725.389049999</v>
      </c>
    </row>
    <row r="26782" spans="1:6">
      <c r="A26782">
        <v>2039</v>
      </c>
      <c r="B26782" t="s">
        <v>1045</v>
      </c>
      <c r="C26782" t="s">
        <v>1022</v>
      </c>
      <c r="D26782" t="s">
        <v>1017</v>
      </c>
      <c r="E26782" t="s">
        <v>1014</v>
      </c>
      <c r="F26782" s="86">
        <v>35557434.172535799</v>
      </c>
    </row>
    <row r="26783" spans="1:6">
      <c r="A26783">
        <v>2040</v>
      </c>
      <c r="B26783" t="s">
        <v>1045</v>
      </c>
      <c r="C26783" t="s">
        <v>1022</v>
      </c>
      <c r="D26783" t="s">
        <v>1017</v>
      </c>
      <c r="E26783" t="s">
        <v>1014</v>
      </c>
      <c r="F26783" s="86">
        <v>35764052.114827499</v>
      </c>
    </row>
    <row r="26784" spans="1:6">
      <c r="A26784">
        <v>2041</v>
      </c>
      <c r="B26784" t="s">
        <v>1045</v>
      </c>
      <c r="C26784" t="s">
        <v>1022</v>
      </c>
      <c r="D26784" t="s">
        <v>1017</v>
      </c>
      <c r="E26784" t="s">
        <v>1014</v>
      </c>
      <c r="F26784" s="86">
        <v>35666016.154073201</v>
      </c>
    </row>
    <row r="26785" spans="1:6">
      <c r="A26785">
        <v>2042</v>
      </c>
      <c r="B26785" t="s">
        <v>1045</v>
      </c>
      <c r="C26785" t="s">
        <v>1022</v>
      </c>
      <c r="D26785" t="s">
        <v>1017</v>
      </c>
      <c r="E26785" t="s">
        <v>1014</v>
      </c>
      <c r="F26785" s="86">
        <v>35567353.777186997</v>
      </c>
    </row>
    <row r="26786" spans="1:6">
      <c r="A26786">
        <v>2043</v>
      </c>
      <c r="B26786" t="s">
        <v>1045</v>
      </c>
      <c r="C26786" t="s">
        <v>1022</v>
      </c>
      <c r="D26786" t="s">
        <v>1017</v>
      </c>
      <c r="E26786" t="s">
        <v>1014</v>
      </c>
      <c r="F26786" s="86">
        <v>35467943.083459198</v>
      </c>
    </row>
    <row r="26787" spans="1:6">
      <c r="A26787">
        <v>2044</v>
      </c>
      <c r="B26787" t="s">
        <v>1045</v>
      </c>
      <c r="C26787" t="s">
        <v>1022</v>
      </c>
      <c r="D26787" t="s">
        <v>1017</v>
      </c>
      <c r="E26787" t="s">
        <v>1014</v>
      </c>
      <c r="F26787" s="86">
        <v>35367841.571321398</v>
      </c>
    </row>
    <row r="26788" spans="1:6">
      <c r="A26788">
        <v>2045</v>
      </c>
      <c r="B26788" t="s">
        <v>1045</v>
      </c>
      <c r="C26788" t="s">
        <v>1022</v>
      </c>
      <c r="D26788" t="s">
        <v>1017</v>
      </c>
      <c r="E26788" t="s">
        <v>1014</v>
      </c>
      <c r="F26788" s="86">
        <v>35267195.146101303</v>
      </c>
    </row>
    <row r="26789" spans="1:6">
      <c r="A26789">
        <v>2046</v>
      </c>
      <c r="B26789" t="s">
        <v>1045</v>
      </c>
      <c r="C26789" t="s">
        <v>1022</v>
      </c>
      <c r="D26789" t="s">
        <v>1017</v>
      </c>
      <c r="E26789" t="s">
        <v>1014</v>
      </c>
      <c r="F26789" s="86">
        <v>35166091.117320001</v>
      </c>
    </row>
    <row r="26790" spans="1:6">
      <c r="A26790">
        <v>2047</v>
      </c>
      <c r="B26790" t="s">
        <v>1045</v>
      </c>
      <c r="C26790" t="s">
        <v>1022</v>
      </c>
      <c r="D26790" t="s">
        <v>1017</v>
      </c>
      <c r="E26790" t="s">
        <v>1014</v>
      </c>
      <c r="F26790" s="86">
        <v>35064291.943193197</v>
      </c>
    </row>
    <row r="26791" spans="1:6">
      <c r="A26791">
        <v>2048</v>
      </c>
      <c r="B26791" t="s">
        <v>1045</v>
      </c>
      <c r="C26791" t="s">
        <v>1022</v>
      </c>
      <c r="D26791" t="s">
        <v>1017</v>
      </c>
      <c r="E26791" t="s">
        <v>1014</v>
      </c>
      <c r="F26791" s="86">
        <v>34961848.477165498</v>
      </c>
    </row>
    <row r="26792" spans="1:6">
      <c r="A26792">
        <v>2049</v>
      </c>
      <c r="B26792" t="s">
        <v>1045</v>
      </c>
      <c r="C26792" t="s">
        <v>1022</v>
      </c>
      <c r="D26792" t="s">
        <v>1017</v>
      </c>
      <c r="E26792" t="s">
        <v>1014</v>
      </c>
      <c r="F26792" s="86">
        <v>34858566.260905698</v>
      </c>
    </row>
    <row r="26793" spans="1:6">
      <c r="A26793">
        <v>2050</v>
      </c>
      <c r="B26793" t="s">
        <v>1045</v>
      </c>
      <c r="C26793" t="s">
        <v>1022</v>
      </c>
      <c r="D26793" t="s">
        <v>1017</v>
      </c>
      <c r="E26793" t="s">
        <v>1014</v>
      </c>
      <c r="F26793" s="86">
        <v>34754295.886176102</v>
      </c>
    </row>
    <row r="26794" spans="1:6">
      <c r="A26794">
        <v>2017</v>
      </c>
      <c r="B26794" t="s">
        <v>1046</v>
      </c>
      <c r="C26794" t="s">
        <v>1022</v>
      </c>
      <c r="D26794" t="s">
        <v>1017</v>
      </c>
      <c r="E26794" t="s">
        <v>1014</v>
      </c>
      <c r="F26794" s="86">
        <v>24168628.910356101</v>
      </c>
    </row>
    <row r="26795" spans="1:6">
      <c r="A26795">
        <v>2018</v>
      </c>
      <c r="B26795" t="s">
        <v>1046</v>
      </c>
      <c r="C26795" t="s">
        <v>1022</v>
      </c>
      <c r="D26795" t="s">
        <v>1017</v>
      </c>
      <c r="E26795" t="s">
        <v>1014</v>
      </c>
      <c r="F26795" s="86">
        <v>24053395.4320575</v>
      </c>
    </row>
    <row r="26796" spans="1:6">
      <c r="A26796">
        <v>2019</v>
      </c>
      <c r="B26796" t="s">
        <v>1046</v>
      </c>
      <c r="C26796" t="s">
        <v>1022</v>
      </c>
      <c r="D26796" t="s">
        <v>1017</v>
      </c>
      <c r="E26796" t="s">
        <v>1014</v>
      </c>
      <c r="F26796" s="86">
        <v>23925715.861242499</v>
      </c>
    </row>
    <row r="26797" spans="1:6">
      <c r="A26797">
        <v>2020</v>
      </c>
      <c r="B26797" t="s">
        <v>1046</v>
      </c>
      <c r="C26797" t="s">
        <v>1022</v>
      </c>
      <c r="D26797" t="s">
        <v>1017</v>
      </c>
      <c r="E26797" t="s">
        <v>1014</v>
      </c>
      <c r="F26797" s="86">
        <v>23780089.752707299</v>
      </c>
    </row>
    <row r="26798" spans="1:6">
      <c r="A26798">
        <v>2021</v>
      </c>
      <c r="B26798" t="s">
        <v>1046</v>
      </c>
      <c r="C26798" t="s">
        <v>1022</v>
      </c>
      <c r="D26798" t="s">
        <v>1017</v>
      </c>
      <c r="E26798" t="s">
        <v>1014</v>
      </c>
      <c r="F26798" s="86">
        <v>23631824.527355999</v>
      </c>
    </row>
    <row r="26799" spans="1:6">
      <c r="A26799">
        <v>2022</v>
      </c>
      <c r="B26799" t="s">
        <v>1046</v>
      </c>
      <c r="C26799" t="s">
        <v>1022</v>
      </c>
      <c r="D26799" t="s">
        <v>1017</v>
      </c>
      <c r="E26799" t="s">
        <v>1014</v>
      </c>
      <c r="F26799" s="86">
        <v>23476376.4956154</v>
      </c>
    </row>
    <row r="26800" spans="1:6">
      <c r="A26800">
        <v>2023</v>
      </c>
      <c r="B26800" t="s">
        <v>1046</v>
      </c>
      <c r="C26800" t="s">
        <v>1022</v>
      </c>
      <c r="D26800" t="s">
        <v>1017</v>
      </c>
      <c r="E26800" t="s">
        <v>1014</v>
      </c>
      <c r="F26800" s="86">
        <v>23321002.391787302</v>
      </c>
    </row>
    <row r="26801" spans="1:6">
      <c r="A26801">
        <v>2024</v>
      </c>
      <c r="B26801" t="s">
        <v>1046</v>
      </c>
      <c r="C26801" t="s">
        <v>1022</v>
      </c>
      <c r="D26801" t="s">
        <v>1017</v>
      </c>
      <c r="E26801" t="s">
        <v>1014</v>
      </c>
      <c r="F26801" s="86">
        <v>23173095.892369598</v>
      </c>
    </row>
    <row r="26802" spans="1:6">
      <c r="A26802">
        <v>2025</v>
      </c>
      <c r="B26802" t="s">
        <v>1046</v>
      </c>
      <c r="C26802" t="s">
        <v>1022</v>
      </c>
      <c r="D26802" t="s">
        <v>1017</v>
      </c>
      <c r="E26802" t="s">
        <v>1014</v>
      </c>
      <c r="F26802" s="86">
        <v>23040611.603702899</v>
      </c>
    </row>
    <row r="26803" spans="1:6">
      <c r="A26803">
        <v>2026</v>
      </c>
      <c r="B26803" t="s">
        <v>1046</v>
      </c>
      <c r="C26803" t="s">
        <v>1022</v>
      </c>
      <c r="D26803" t="s">
        <v>1017</v>
      </c>
      <c r="E26803" t="s">
        <v>1014</v>
      </c>
      <c r="F26803" s="86">
        <v>22932659.301420201</v>
      </c>
    </row>
    <row r="26804" spans="1:6">
      <c r="A26804">
        <v>2027</v>
      </c>
      <c r="B26804" t="s">
        <v>1046</v>
      </c>
      <c r="C26804" t="s">
        <v>1022</v>
      </c>
      <c r="D26804" t="s">
        <v>1017</v>
      </c>
      <c r="E26804" t="s">
        <v>1014</v>
      </c>
      <c r="F26804" s="86">
        <v>22851171.0192267</v>
      </c>
    </row>
    <row r="26805" spans="1:6">
      <c r="A26805">
        <v>2028</v>
      </c>
      <c r="B26805" t="s">
        <v>1046</v>
      </c>
      <c r="C26805" t="s">
        <v>1022</v>
      </c>
      <c r="D26805" t="s">
        <v>1017</v>
      </c>
      <c r="E26805" t="s">
        <v>1014</v>
      </c>
      <c r="F26805" s="86">
        <v>22794847.567618601</v>
      </c>
    </row>
    <row r="26806" spans="1:6">
      <c r="A26806">
        <v>2029</v>
      </c>
      <c r="B26806" t="s">
        <v>1046</v>
      </c>
      <c r="C26806" t="s">
        <v>1022</v>
      </c>
      <c r="D26806" t="s">
        <v>1017</v>
      </c>
      <c r="E26806" t="s">
        <v>1014</v>
      </c>
      <c r="F26806" s="86">
        <v>22760143.971117299</v>
      </c>
    </row>
    <row r="26807" spans="1:6">
      <c r="A26807">
        <v>2030</v>
      </c>
      <c r="B26807" t="s">
        <v>1046</v>
      </c>
      <c r="C26807" t="s">
        <v>1022</v>
      </c>
      <c r="D26807" t="s">
        <v>1017</v>
      </c>
      <c r="E26807" t="s">
        <v>1014</v>
      </c>
      <c r="F26807" s="86">
        <v>22751543.722711299</v>
      </c>
    </row>
    <row r="26808" spans="1:6">
      <c r="A26808">
        <v>2031</v>
      </c>
      <c r="B26808" t="s">
        <v>1046</v>
      </c>
      <c r="C26808" t="s">
        <v>1022</v>
      </c>
      <c r="D26808" t="s">
        <v>1017</v>
      </c>
      <c r="E26808" t="s">
        <v>1014</v>
      </c>
      <c r="F26808" s="86">
        <v>22771664.813386701</v>
      </c>
    </row>
    <row r="26809" spans="1:6">
      <c r="A26809">
        <v>2032</v>
      </c>
      <c r="B26809" t="s">
        <v>1046</v>
      </c>
      <c r="C26809" t="s">
        <v>1022</v>
      </c>
      <c r="D26809" t="s">
        <v>1017</v>
      </c>
      <c r="E26809" t="s">
        <v>1014</v>
      </c>
      <c r="F26809" s="86">
        <v>22814568.7126307</v>
      </c>
    </row>
    <row r="26810" spans="1:6">
      <c r="A26810">
        <v>2033</v>
      </c>
      <c r="B26810" t="s">
        <v>1046</v>
      </c>
      <c r="C26810" t="s">
        <v>1022</v>
      </c>
      <c r="D26810" t="s">
        <v>1017</v>
      </c>
      <c r="E26810" t="s">
        <v>1014</v>
      </c>
      <c r="F26810" s="86">
        <v>22875336.5064057</v>
      </c>
    </row>
    <row r="26811" spans="1:6">
      <c r="A26811">
        <v>2034</v>
      </c>
      <c r="B26811" t="s">
        <v>1046</v>
      </c>
      <c r="C26811" t="s">
        <v>1022</v>
      </c>
      <c r="D26811" t="s">
        <v>1017</v>
      </c>
      <c r="E26811" t="s">
        <v>1014</v>
      </c>
      <c r="F26811" s="86">
        <v>22955808.1441852</v>
      </c>
    </row>
    <row r="26812" spans="1:6">
      <c r="A26812">
        <v>2035</v>
      </c>
      <c r="B26812" t="s">
        <v>1046</v>
      </c>
      <c r="C26812" t="s">
        <v>1022</v>
      </c>
      <c r="D26812" t="s">
        <v>1017</v>
      </c>
      <c r="E26812" t="s">
        <v>1014</v>
      </c>
      <c r="F26812" s="86">
        <v>23053322.859658699</v>
      </c>
    </row>
    <row r="26813" spans="1:6">
      <c r="A26813">
        <v>2036</v>
      </c>
      <c r="B26813" t="s">
        <v>1046</v>
      </c>
      <c r="C26813" t="s">
        <v>1022</v>
      </c>
      <c r="D26813" t="s">
        <v>1017</v>
      </c>
      <c r="E26813" t="s">
        <v>1014</v>
      </c>
      <c r="F26813" s="86">
        <v>23164047.105353899</v>
      </c>
    </row>
    <row r="26814" spans="1:6">
      <c r="A26814">
        <v>2037</v>
      </c>
      <c r="B26814" t="s">
        <v>1046</v>
      </c>
      <c r="C26814" t="s">
        <v>1022</v>
      </c>
      <c r="D26814" t="s">
        <v>1017</v>
      </c>
      <c r="E26814" t="s">
        <v>1014</v>
      </c>
      <c r="F26814" s="86">
        <v>23281898.498848598</v>
      </c>
    </row>
    <row r="26815" spans="1:6">
      <c r="A26815">
        <v>2038</v>
      </c>
      <c r="B26815" t="s">
        <v>1046</v>
      </c>
      <c r="C26815" t="s">
        <v>1022</v>
      </c>
      <c r="D26815" t="s">
        <v>1017</v>
      </c>
      <c r="E26815" t="s">
        <v>1014</v>
      </c>
      <c r="F26815" s="86">
        <v>23404603.908946399</v>
      </c>
    </row>
    <row r="26816" spans="1:6">
      <c r="A26816">
        <v>2039</v>
      </c>
      <c r="B26816" t="s">
        <v>1046</v>
      </c>
      <c r="C26816" t="s">
        <v>1022</v>
      </c>
      <c r="D26816" t="s">
        <v>1017</v>
      </c>
      <c r="E26816" t="s">
        <v>1014</v>
      </c>
      <c r="F26816" s="86">
        <v>23530416.299272198</v>
      </c>
    </row>
    <row r="26817" spans="1:6">
      <c r="A26817">
        <v>2040</v>
      </c>
      <c r="B26817" t="s">
        <v>1046</v>
      </c>
      <c r="C26817" t="s">
        <v>1022</v>
      </c>
      <c r="D26817" t="s">
        <v>1017</v>
      </c>
      <c r="E26817" t="s">
        <v>1014</v>
      </c>
      <c r="F26817" s="86">
        <v>23658095.8923763</v>
      </c>
    </row>
    <row r="26818" spans="1:6">
      <c r="A26818">
        <v>2041</v>
      </c>
      <c r="B26818" t="s">
        <v>1046</v>
      </c>
      <c r="C26818" t="s">
        <v>1022</v>
      </c>
      <c r="D26818" t="s">
        <v>1017</v>
      </c>
      <c r="E26818" t="s">
        <v>1014</v>
      </c>
      <c r="F26818" s="86">
        <v>23688792.970855199</v>
      </c>
    </row>
    <row r="26819" spans="1:6">
      <c r="A26819">
        <v>2042</v>
      </c>
      <c r="B26819" t="s">
        <v>1046</v>
      </c>
      <c r="C26819" t="s">
        <v>1022</v>
      </c>
      <c r="D26819" t="s">
        <v>1017</v>
      </c>
      <c r="E26819" t="s">
        <v>1014</v>
      </c>
      <c r="F26819" s="86">
        <v>23720224.197579801</v>
      </c>
    </row>
    <row r="26820" spans="1:6">
      <c r="A26820">
        <v>2043</v>
      </c>
      <c r="B26820" t="s">
        <v>1046</v>
      </c>
      <c r="C26820" t="s">
        <v>1022</v>
      </c>
      <c r="D26820" t="s">
        <v>1017</v>
      </c>
      <c r="E26820" t="s">
        <v>1014</v>
      </c>
      <c r="F26820" s="86">
        <v>23752260.8574888</v>
      </c>
    </row>
    <row r="26821" spans="1:6">
      <c r="A26821">
        <v>2044</v>
      </c>
      <c r="B26821" t="s">
        <v>1046</v>
      </c>
      <c r="C26821" t="s">
        <v>1022</v>
      </c>
      <c r="D26821" t="s">
        <v>1017</v>
      </c>
      <c r="E26821" t="s">
        <v>1014</v>
      </c>
      <c r="F26821" s="86">
        <v>23784928.353956498</v>
      </c>
    </row>
    <row r="26822" spans="1:6">
      <c r="A26822">
        <v>2045</v>
      </c>
      <c r="B26822" t="s">
        <v>1046</v>
      </c>
      <c r="C26822" t="s">
        <v>1022</v>
      </c>
      <c r="D26822" t="s">
        <v>1017</v>
      </c>
      <c r="E26822" t="s">
        <v>1014</v>
      </c>
      <c r="F26822" s="86">
        <v>23818330.229761802</v>
      </c>
    </row>
    <row r="26823" spans="1:6">
      <c r="A26823">
        <v>2046</v>
      </c>
      <c r="B26823" t="s">
        <v>1046</v>
      </c>
      <c r="C26823" t="s">
        <v>1022</v>
      </c>
      <c r="D26823" t="s">
        <v>1017</v>
      </c>
      <c r="E26823" t="s">
        <v>1014</v>
      </c>
      <c r="F26823" s="86">
        <v>23852492.610010698</v>
      </c>
    </row>
    <row r="26824" spans="1:6">
      <c r="A26824">
        <v>2047</v>
      </c>
      <c r="B26824" t="s">
        <v>1046</v>
      </c>
      <c r="C26824" t="s">
        <v>1022</v>
      </c>
      <c r="D26824" t="s">
        <v>1017</v>
      </c>
      <c r="E26824" t="s">
        <v>1014</v>
      </c>
      <c r="F26824" s="86">
        <v>23887287.87844</v>
      </c>
    </row>
    <row r="26825" spans="1:6">
      <c r="A26825">
        <v>2048</v>
      </c>
      <c r="B26825" t="s">
        <v>1046</v>
      </c>
      <c r="C26825" t="s">
        <v>1022</v>
      </c>
      <c r="D26825" t="s">
        <v>1017</v>
      </c>
      <c r="E26825" t="s">
        <v>1014</v>
      </c>
      <c r="F26825" s="86">
        <v>23922774.908757001</v>
      </c>
    </row>
    <row r="26826" spans="1:6">
      <c r="A26826">
        <v>2049</v>
      </c>
      <c r="B26826" t="s">
        <v>1046</v>
      </c>
      <c r="C26826" t="s">
        <v>1022</v>
      </c>
      <c r="D26826" t="s">
        <v>1017</v>
      </c>
      <c r="E26826" t="s">
        <v>1014</v>
      </c>
      <c r="F26826" s="86">
        <v>23958773.996288002</v>
      </c>
    </row>
    <row r="26827" spans="1:6">
      <c r="A26827">
        <v>2050</v>
      </c>
      <c r="B26827" t="s">
        <v>1046</v>
      </c>
      <c r="C26827" t="s">
        <v>1022</v>
      </c>
      <c r="D26827" t="s">
        <v>1017</v>
      </c>
      <c r="E26827" t="s">
        <v>1014</v>
      </c>
      <c r="F26827" s="86">
        <v>23995136.604589</v>
      </c>
    </row>
    <row r="26828" spans="1:6">
      <c r="A26828">
        <v>2017</v>
      </c>
      <c r="B26828" t="s">
        <v>1047</v>
      </c>
      <c r="C26828" t="s">
        <v>1022</v>
      </c>
      <c r="D26828" t="s">
        <v>1017</v>
      </c>
      <c r="E26828" t="s">
        <v>1014</v>
      </c>
      <c r="F26828" s="86">
        <v>16431847.104651401</v>
      </c>
    </row>
    <row r="26829" spans="1:6">
      <c r="A26829">
        <v>2018</v>
      </c>
      <c r="B26829" t="s">
        <v>1047</v>
      </c>
      <c r="C26829" t="s">
        <v>1022</v>
      </c>
      <c r="D26829" t="s">
        <v>1017</v>
      </c>
      <c r="E26829" t="s">
        <v>1014</v>
      </c>
      <c r="F26829" s="86">
        <v>16346336.083557799</v>
      </c>
    </row>
    <row r="26830" spans="1:6">
      <c r="A26830">
        <v>2019</v>
      </c>
      <c r="B26830" t="s">
        <v>1047</v>
      </c>
      <c r="C26830" t="s">
        <v>1022</v>
      </c>
      <c r="D26830" t="s">
        <v>1017</v>
      </c>
      <c r="E26830" t="s">
        <v>1014</v>
      </c>
      <c r="F26830" s="86">
        <v>16252768.7387922</v>
      </c>
    </row>
    <row r="26831" spans="1:6">
      <c r="A26831">
        <v>2020</v>
      </c>
      <c r="B26831" t="s">
        <v>1047</v>
      </c>
      <c r="C26831" t="s">
        <v>1022</v>
      </c>
      <c r="D26831" t="s">
        <v>1017</v>
      </c>
      <c r="E26831" t="s">
        <v>1014</v>
      </c>
      <c r="F26831" s="86">
        <v>16147720.738986799</v>
      </c>
    </row>
    <row r="26832" spans="1:6">
      <c r="A26832">
        <v>2021</v>
      </c>
      <c r="B26832" t="s">
        <v>1047</v>
      </c>
      <c r="C26832" t="s">
        <v>1022</v>
      </c>
      <c r="D26832" t="s">
        <v>1017</v>
      </c>
      <c r="E26832" t="s">
        <v>1014</v>
      </c>
      <c r="F26832" s="86">
        <v>16041645.0478324</v>
      </c>
    </row>
    <row r="26833" spans="1:6">
      <c r="A26833">
        <v>2022</v>
      </c>
      <c r="B26833" t="s">
        <v>1047</v>
      </c>
      <c r="C26833" t="s">
        <v>1022</v>
      </c>
      <c r="D26833" t="s">
        <v>1017</v>
      </c>
      <c r="E26833" t="s">
        <v>1014</v>
      </c>
      <c r="F26833" s="86">
        <v>15933025.1657291</v>
      </c>
    </row>
    <row r="26834" spans="1:6">
      <c r="A26834">
        <v>2023</v>
      </c>
      <c r="B26834" t="s">
        <v>1047</v>
      </c>
      <c r="C26834" t="s">
        <v>1022</v>
      </c>
      <c r="D26834" t="s">
        <v>1017</v>
      </c>
      <c r="E26834" t="s">
        <v>1014</v>
      </c>
      <c r="F26834" s="86">
        <v>15827640.125830401</v>
      </c>
    </row>
    <row r="26835" spans="1:6">
      <c r="A26835">
        <v>2024</v>
      </c>
      <c r="B26835" t="s">
        <v>1047</v>
      </c>
      <c r="C26835" t="s">
        <v>1022</v>
      </c>
      <c r="D26835" t="s">
        <v>1017</v>
      </c>
      <c r="E26835" t="s">
        <v>1014</v>
      </c>
      <c r="F26835" s="86">
        <v>15731589.530559899</v>
      </c>
    </row>
    <row r="26836" spans="1:6">
      <c r="A26836">
        <v>2025</v>
      </c>
      <c r="B26836" t="s">
        <v>1047</v>
      </c>
      <c r="C26836" t="s">
        <v>1022</v>
      </c>
      <c r="D26836" t="s">
        <v>1017</v>
      </c>
      <c r="E26836" t="s">
        <v>1014</v>
      </c>
      <c r="F26836" s="86">
        <v>15649515.416184399</v>
      </c>
    </row>
    <row r="26837" spans="1:6">
      <c r="A26837">
        <v>2026</v>
      </c>
      <c r="B26837" t="s">
        <v>1047</v>
      </c>
      <c r="C26837" t="s">
        <v>1022</v>
      </c>
      <c r="D26837" t="s">
        <v>1017</v>
      </c>
      <c r="E26837" t="s">
        <v>1014</v>
      </c>
      <c r="F26837" s="86">
        <v>15586164.7497274</v>
      </c>
    </row>
    <row r="26838" spans="1:6">
      <c r="A26838">
        <v>2027</v>
      </c>
      <c r="B26838" t="s">
        <v>1047</v>
      </c>
      <c r="C26838" t="s">
        <v>1022</v>
      </c>
      <c r="D26838" t="s">
        <v>1017</v>
      </c>
      <c r="E26838" t="s">
        <v>1014</v>
      </c>
      <c r="F26838" s="86">
        <v>15540845.878985001</v>
      </c>
    </row>
    <row r="26839" spans="1:6">
      <c r="A26839">
        <v>2028</v>
      </c>
      <c r="B26839" t="s">
        <v>1047</v>
      </c>
      <c r="C26839" t="s">
        <v>1022</v>
      </c>
      <c r="D26839" t="s">
        <v>1017</v>
      </c>
      <c r="E26839" t="s">
        <v>1014</v>
      </c>
      <c r="F26839" s="86">
        <v>15511507.780903401</v>
      </c>
    </row>
    <row r="26840" spans="1:6">
      <c r="A26840">
        <v>2029</v>
      </c>
      <c r="B26840" t="s">
        <v>1047</v>
      </c>
      <c r="C26840" t="s">
        <v>1022</v>
      </c>
      <c r="D26840" t="s">
        <v>1017</v>
      </c>
      <c r="E26840" t="s">
        <v>1014</v>
      </c>
      <c r="F26840" s="86">
        <v>15494493.3436081</v>
      </c>
    </row>
    <row r="26841" spans="1:6">
      <c r="A26841">
        <v>2030</v>
      </c>
      <c r="B26841" t="s">
        <v>1047</v>
      </c>
      <c r="C26841" t="s">
        <v>1022</v>
      </c>
      <c r="D26841" t="s">
        <v>1017</v>
      </c>
      <c r="E26841" t="s">
        <v>1014</v>
      </c>
      <c r="F26841" s="86">
        <v>15491970.5546798</v>
      </c>
    </row>
    <row r="26842" spans="1:6">
      <c r="A26842">
        <v>2031</v>
      </c>
      <c r="B26842" t="s">
        <v>1047</v>
      </c>
      <c r="C26842" t="s">
        <v>1022</v>
      </c>
      <c r="D26842" t="s">
        <v>1017</v>
      </c>
      <c r="E26842" t="s">
        <v>1014</v>
      </c>
      <c r="F26842" s="86">
        <v>15505095.7679628</v>
      </c>
    </row>
    <row r="26843" spans="1:6">
      <c r="A26843">
        <v>2032</v>
      </c>
      <c r="B26843" t="s">
        <v>1047</v>
      </c>
      <c r="C26843" t="s">
        <v>1022</v>
      </c>
      <c r="D26843" t="s">
        <v>1017</v>
      </c>
      <c r="E26843" t="s">
        <v>1014</v>
      </c>
      <c r="F26843" s="86">
        <v>15530335.972237701</v>
      </c>
    </row>
    <row r="26844" spans="1:6">
      <c r="A26844">
        <v>2033</v>
      </c>
      <c r="B26844" t="s">
        <v>1047</v>
      </c>
      <c r="C26844" t="s">
        <v>1022</v>
      </c>
      <c r="D26844" t="s">
        <v>1017</v>
      </c>
      <c r="E26844" t="s">
        <v>1014</v>
      </c>
      <c r="F26844" s="86">
        <v>15565356.0473738</v>
      </c>
    </row>
    <row r="26845" spans="1:6">
      <c r="A26845">
        <v>2034</v>
      </c>
      <c r="B26845" t="s">
        <v>1047</v>
      </c>
      <c r="C26845" t="s">
        <v>1022</v>
      </c>
      <c r="D26845" t="s">
        <v>1017</v>
      </c>
      <c r="E26845" t="s">
        <v>1014</v>
      </c>
      <c r="F26845" s="86">
        <v>15612138.522972399</v>
      </c>
    </row>
    <row r="26846" spans="1:6">
      <c r="A26846">
        <v>2035</v>
      </c>
      <c r="B26846" t="s">
        <v>1047</v>
      </c>
      <c r="C26846" t="s">
        <v>1022</v>
      </c>
      <c r="D26846" t="s">
        <v>1017</v>
      </c>
      <c r="E26846" t="s">
        <v>1014</v>
      </c>
      <c r="F26846" s="86">
        <v>15669650.3079568</v>
      </c>
    </row>
    <row r="26847" spans="1:6">
      <c r="A26847">
        <v>2036</v>
      </c>
      <c r="B26847" t="s">
        <v>1047</v>
      </c>
      <c r="C26847" t="s">
        <v>1022</v>
      </c>
      <c r="D26847" t="s">
        <v>1017</v>
      </c>
      <c r="E26847" t="s">
        <v>1014</v>
      </c>
      <c r="F26847" s="86">
        <v>15735961.392174801</v>
      </c>
    </row>
    <row r="26848" spans="1:6">
      <c r="A26848">
        <v>2037</v>
      </c>
      <c r="B26848" t="s">
        <v>1047</v>
      </c>
      <c r="C26848" t="s">
        <v>1022</v>
      </c>
      <c r="D26848" t="s">
        <v>1017</v>
      </c>
      <c r="E26848" t="s">
        <v>1014</v>
      </c>
      <c r="F26848" s="86">
        <v>15806564.792948101</v>
      </c>
    </row>
    <row r="26849" spans="1:6">
      <c r="A26849">
        <v>2038</v>
      </c>
      <c r="B26849" t="s">
        <v>1047</v>
      </c>
      <c r="C26849" t="s">
        <v>1022</v>
      </c>
      <c r="D26849" t="s">
        <v>1017</v>
      </c>
      <c r="E26849" t="s">
        <v>1014</v>
      </c>
      <c r="F26849" s="86">
        <v>15879488.4553669</v>
      </c>
    </row>
    <row r="26850" spans="1:6">
      <c r="A26850">
        <v>2039</v>
      </c>
      <c r="B26850" t="s">
        <v>1047</v>
      </c>
      <c r="C26850" t="s">
        <v>1022</v>
      </c>
      <c r="D26850" t="s">
        <v>1017</v>
      </c>
      <c r="E26850" t="s">
        <v>1014</v>
      </c>
      <c r="F26850" s="86">
        <v>15953510.8192237</v>
      </c>
    </row>
    <row r="26851" spans="1:6">
      <c r="A26851">
        <v>2040</v>
      </c>
      <c r="B26851" t="s">
        <v>1047</v>
      </c>
      <c r="C26851" t="s">
        <v>1022</v>
      </c>
      <c r="D26851" t="s">
        <v>1017</v>
      </c>
      <c r="E26851" t="s">
        <v>1014</v>
      </c>
      <c r="F26851" s="86">
        <v>16028141.5854757</v>
      </c>
    </row>
    <row r="26852" spans="1:6">
      <c r="A26852">
        <v>2041</v>
      </c>
      <c r="B26852" t="s">
        <v>1047</v>
      </c>
      <c r="C26852" t="s">
        <v>1022</v>
      </c>
      <c r="D26852" t="s">
        <v>1017</v>
      </c>
      <c r="E26852" t="s">
        <v>1014</v>
      </c>
      <c r="F26852" s="86">
        <v>16034013.9778756</v>
      </c>
    </row>
    <row r="26853" spans="1:6">
      <c r="A26853">
        <v>2042</v>
      </c>
      <c r="B26853" t="s">
        <v>1047</v>
      </c>
      <c r="C26853" t="s">
        <v>1022</v>
      </c>
      <c r="D26853" t="s">
        <v>1017</v>
      </c>
      <c r="E26853" t="s">
        <v>1014</v>
      </c>
      <c r="F26853" s="86">
        <v>16040073.007028099</v>
      </c>
    </row>
    <row r="26854" spans="1:6">
      <c r="A26854">
        <v>2043</v>
      </c>
      <c r="B26854" t="s">
        <v>1047</v>
      </c>
      <c r="C26854" t="s">
        <v>1022</v>
      </c>
      <c r="D26854" t="s">
        <v>1017</v>
      </c>
      <c r="E26854" t="s">
        <v>1014</v>
      </c>
      <c r="F26854" s="86">
        <v>16046327.375228301</v>
      </c>
    </row>
    <row r="26855" spans="1:6">
      <c r="A26855">
        <v>2044</v>
      </c>
      <c r="B26855" t="s">
        <v>1047</v>
      </c>
      <c r="C26855" t="s">
        <v>1022</v>
      </c>
      <c r="D26855" t="s">
        <v>1017</v>
      </c>
      <c r="E26855" t="s">
        <v>1014</v>
      </c>
      <c r="F26855" s="86">
        <v>16052871.363986799</v>
      </c>
    </row>
    <row r="26856" spans="1:6">
      <c r="A26856">
        <v>2045</v>
      </c>
      <c r="B26856" t="s">
        <v>1047</v>
      </c>
      <c r="C26856" t="s">
        <v>1022</v>
      </c>
      <c r="D26856" t="s">
        <v>1017</v>
      </c>
      <c r="E26856" t="s">
        <v>1014</v>
      </c>
      <c r="F26856" s="86">
        <v>16059848.347934</v>
      </c>
    </row>
    <row r="26857" spans="1:6">
      <c r="A26857">
        <v>2046</v>
      </c>
      <c r="B26857" t="s">
        <v>1047</v>
      </c>
      <c r="C26857" t="s">
        <v>1022</v>
      </c>
      <c r="D26857" t="s">
        <v>1017</v>
      </c>
      <c r="E26857" t="s">
        <v>1014</v>
      </c>
      <c r="F26857" s="86">
        <v>16067319.7697933</v>
      </c>
    </row>
    <row r="26858" spans="1:6">
      <c r="A26858">
        <v>2047</v>
      </c>
      <c r="B26858" t="s">
        <v>1047</v>
      </c>
      <c r="C26858" t="s">
        <v>1022</v>
      </c>
      <c r="D26858" t="s">
        <v>1017</v>
      </c>
      <c r="E26858" t="s">
        <v>1014</v>
      </c>
      <c r="F26858" s="86">
        <v>16075299.142993901</v>
      </c>
    </row>
    <row r="26859" spans="1:6">
      <c r="A26859">
        <v>2048</v>
      </c>
      <c r="B26859" t="s">
        <v>1047</v>
      </c>
      <c r="C26859" t="s">
        <v>1022</v>
      </c>
      <c r="D26859" t="s">
        <v>1017</v>
      </c>
      <c r="E26859" t="s">
        <v>1014</v>
      </c>
      <c r="F26859" s="86">
        <v>16083847.069194499</v>
      </c>
    </row>
    <row r="26860" spans="1:6">
      <c r="A26860">
        <v>2049</v>
      </c>
      <c r="B26860" t="s">
        <v>1047</v>
      </c>
      <c r="C26860" t="s">
        <v>1022</v>
      </c>
      <c r="D26860" t="s">
        <v>1017</v>
      </c>
      <c r="E26860" t="s">
        <v>1014</v>
      </c>
      <c r="F26860" s="86">
        <v>16092855.795009401</v>
      </c>
    </row>
    <row r="26861" spans="1:6">
      <c r="A26861">
        <v>2050</v>
      </c>
      <c r="B26861" t="s">
        <v>1047</v>
      </c>
      <c r="C26861" t="s">
        <v>1022</v>
      </c>
      <c r="D26861" t="s">
        <v>1017</v>
      </c>
      <c r="E26861" t="s">
        <v>1014</v>
      </c>
      <c r="F26861" s="86">
        <v>16102215.553425999</v>
      </c>
    </row>
    <row r="26862" spans="1:6">
      <c r="A26862">
        <v>2017</v>
      </c>
      <c r="B26862" t="s">
        <v>1048</v>
      </c>
      <c r="C26862" t="s">
        <v>1022</v>
      </c>
      <c r="D26862" t="s">
        <v>1017</v>
      </c>
      <c r="E26862" t="s">
        <v>1014</v>
      </c>
      <c r="F26862" s="86">
        <v>27507913.942452598</v>
      </c>
    </row>
    <row r="26863" spans="1:6">
      <c r="A26863">
        <v>2018</v>
      </c>
      <c r="B26863" t="s">
        <v>1048</v>
      </c>
      <c r="C26863" t="s">
        <v>1022</v>
      </c>
      <c r="D26863" t="s">
        <v>1017</v>
      </c>
      <c r="E26863" t="s">
        <v>1014</v>
      </c>
      <c r="F26863" s="86">
        <v>27376757.524884999</v>
      </c>
    </row>
    <row r="26864" spans="1:6">
      <c r="A26864">
        <v>2019</v>
      </c>
      <c r="B26864" t="s">
        <v>1048</v>
      </c>
      <c r="C26864" t="s">
        <v>1022</v>
      </c>
      <c r="D26864" t="s">
        <v>1017</v>
      </c>
      <c r="E26864" t="s">
        <v>1014</v>
      </c>
      <c r="F26864" s="86">
        <v>27231434.067788102</v>
      </c>
    </row>
    <row r="26865" spans="1:6">
      <c r="A26865">
        <v>2020</v>
      </c>
      <c r="B26865" t="s">
        <v>1048</v>
      </c>
      <c r="C26865" t="s">
        <v>1022</v>
      </c>
      <c r="D26865" t="s">
        <v>1017</v>
      </c>
      <c r="E26865" t="s">
        <v>1014</v>
      </c>
      <c r="F26865" s="86">
        <v>27065682.229304001</v>
      </c>
    </row>
    <row r="26866" spans="1:6">
      <c r="A26866">
        <v>2021</v>
      </c>
      <c r="B26866" t="s">
        <v>1048</v>
      </c>
      <c r="C26866" t="s">
        <v>1022</v>
      </c>
      <c r="D26866" t="s">
        <v>1017</v>
      </c>
      <c r="E26866" t="s">
        <v>1014</v>
      </c>
      <c r="F26866" s="86">
        <v>26896923.727264699</v>
      </c>
    </row>
    <row r="26867" spans="1:6">
      <c r="A26867">
        <v>2022</v>
      </c>
      <c r="B26867" t="s">
        <v>1048</v>
      </c>
      <c r="C26867" t="s">
        <v>1022</v>
      </c>
      <c r="D26867" t="s">
        <v>1017</v>
      </c>
      <c r="E26867" t="s">
        <v>1014</v>
      </c>
      <c r="F26867" s="86">
        <v>26719985.490854099</v>
      </c>
    </row>
    <row r="26868" spans="1:6">
      <c r="A26868">
        <v>2023</v>
      </c>
      <c r="B26868" t="s">
        <v>1048</v>
      </c>
      <c r="C26868" t="s">
        <v>1022</v>
      </c>
      <c r="D26868" t="s">
        <v>1017</v>
      </c>
      <c r="E26868" t="s">
        <v>1014</v>
      </c>
      <c r="F26868" s="86">
        <v>26543124.596333899</v>
      </c>
    </row>
    <row r="26869" spans="1:6">
      <c r="A26869">
        <v>2024</v>
      </c>
      <c r="B26869" t="s">
        <v>1048</v>
      </c>
      <c r="C26869" t="s">
        <v>1022</v>
      </c>
      <c r="D26869" t="s">
        <v>1017</v>
      </c>
      <c r="E26869" t="s">
        <v>1014</v>
      </c>
      <c r="F26869" s="86">
        <v>26374752.970652599</v>
      </c>
    </row>
    <row r="26870" spans="1:6">
      <c r="A26870">
        <v>2025</v>
      </c>
      <c r="B26870" t="s">
        <v>1048</v>
      </c>
      <c r="C26870" t="s">
        <v>1022</v>
      </c>
      <c r="D26870" t="s">
        <v>1017</v>
      </c>
      <c r="E26870" t="s">
        <v>1014</v>
      </c>
      <c r="F26870" s="86">
        <v>26223919.6478655</v>
      </c>
    </row>
    <row r="26871" spans="1:6">
      <c r="A26871">
        <v>2026</v>
      </c>
      <c r="B26871" t="s">
        <v>1048</v>
      </c>
      <c r="C26871" t="s">
        <v>1022</v>
      </c>
      <c r="D26871" t="s">
        <v>1017</v>
      </c>
      <c r="E26871" t="s">
        <v>1014</v>
      </c>
      <c r="F26871" s="86">
        <v>26100986.7897707</v>
      </c>
    </row>
    <row r="26872" spans="1:6">
      <c r="A26872">
        <v>2027</v>
      </c>
      <c r="B26872" t="s">
        <v>1048</v>
      </c>
      <c r="C26872" t="s">
        <v>1022</v>
      </c>
      <c r="D26872" t="s">
        <v>1017</v>
      </c>
      <c r="E26872" t="s">
        <v>1014</v>
      </c>
      <c r="F26872" s="86">
        <v>26008145.023650099</v>
      </c>
    </row>
    <row r="26873" spans="1:6">
      <c r="A26873">
        <v>2028</v>
      </c>
      <c r="B26873" t="s">
        <v>1048</v>
      </c>
      <c r="C26873" t="s">
        <v>1022</v>
      </c>
      <c r="D26873" t="s">
        <v>1017</v>
      </c>
      <c r="E26873" t="s">
        <v>1014</v>
      </c>
      <c r="F26873" s="86">
        <v>25943905.084056001</v>
      </c>
    </row>
    <row r="26874" spans="1:6">
      <c r="A26874">
        <v>2029</v>
      </c>
      <c r="B26874" t="s">
        <v>1048</v>
      </c>
      <c r="C26874" t="s">
        <v>1022</v>
      </c>
      <c r="D26874" t="s">
        <v>1017</v>
      </c>
      <c r="E26874" t="s">
        <v>1014</v>
      </c>
      <c r="F26874" s="86">
        <v>25904219.657876801</v>
      </c>
    </row>
    <row r="26875" spans="1:6">
      <c r="A26875">
        <v>2030</v>
      </c>
      <c r="B26875" t="s">
        <v>1048</v>
      </c>
      <c r="C26875" t="s">
        <v>1022</v>
      </c>
      <c r="D26875" t="s">
        <v>1017</v>
      </c>
      <c r="E26875" t="s">
        <v>1014</v>
      </c>
      <c r="F26875" s="86">
        <v>25894177.903236698</v>
      </c>
    </row>
    <row r="26876" spans="1:6">
      <c r="A26876">
        <v>2031</v>
      </c>
      <c r="B26876" t="s">
        <v>1048</v>
      </c>
      <c r="C26876" t="s">
        <v>1022</v>
      </c>
      <c r="D26876" t="s">
        <v>1017</v>
      </c>
      <c r="E26876" t="s">
        <v>1014</v>
      </c>
      <c r="F26876" s="86">
        <v>25916753.097187102</v>
      </c>
    </row>
    <row r="26877" spans="1:6">
      <c r="A26877">
        <v>2032</v>
      </c>
      <c r="B26877" t="s">
        <v>1048</v>
      </c>
      <c r="C26877" t="s">
        <v>1022</v>
      </c>
      <c r="D26877" t="s">
        <v>1017</v>
      </c>
      <c r="E26877" t="s">
        <v>1014</v>
      </c>
      <c r="F26877" s="86">
        <v>25965177.947596401</v>
      </c>
    </row>
    <row r="26878" spans="1:6">
      <c r="A26878">
        <v>2033</v>
      </c>
      <c r="B26878" t="s">
        <v>1048</v>
      </c>
      <c r="C26878" t="s">
        <v>1022</v>
      </c>
      <c r="D26878" t="s">
        <v>1017</v>
      </c>
      <c r="E26878" t="s">
        <v>1014</v>
      </c>
      <c r="F26878" s="86">
        <v>26033847.349142101</v>
      </c>
    </row>
    <row r="26879" spans="1:6">
      <c r="A26879">
        <v>2034</v>
      </c>
      <c r="B26879" t="s">
        <v>1048</v>
      </c>
      <c r="C26879" t="s">
        <v>1022</v>
      </c>
      <c r="D26879" t="s">
        <v>1017</v>
      </c>
      <c r="E26879" t="s">
        <v>1014</v>
      </c>
      <c r="F26879" s="86">
        <v>26124851.6986221</v>
      </c>
    </row>
    <row r="26880" spans="1:6">
      <c r="A26880">
        <v>2035</v>
      </c>
      <c r="B26880" t="s">
        <v>1048</v>
      </c>
      <c r="C26880" t="s">
        <v>1022</v>
      </c>
      <c r="D26880" t="s">
        <v>1017</v>
      </c>
      <c r="E26880" t="s">
        <v>1014</v>
      </c>
      <c r="F26880" s="86">
        <v>26235162.674517699</v>
      </c>
    </row>
    <row r="26881" spans="1:6">
      <c r="A26881">
        <v>2036</v>
      </c>
      <c r="B26881" t="s">
        <v>1048</v>
      </c>
      <c r="C26881" t="s">
        <v>1022</v>
      </c>
      <c r="D26881" t="s">
        <v>1017</v>
      </c>
      <c r="E26881" t="s">
        <v>1014</v>
      </c>
      <c r="F26881" s="86">
        <v>26360420.307332799</v>
      </c>
    </row>
    <row r="26882" spans="1:6">
      <c r="A26882">
        <v>2037</v>
      </c>
      <c r="B26882" t="s">
        <v>1048</v>
      </c>
      <c r="C26882" t="s">
        <v>1022</v>
      </c>
      <c r="D26882" t="s">
        <v>1017</v>
      </c>
      <c r="E26882" t="s">
        <v>1014</v>
      </c>
      <c r="F26882" s="86">
        <v>26493707.2532757</v>
      </c>
    </row>
    <row r="26883" spans="1:6">
      <c r="A26883">
        <v>2038</v>
      </c>
      <c r="B26883" t="s">
        <v>1048</v>
      </c>
      <c r="C26883" t="s">
        <v>1022</v>
      </c>
      <c r="D26883" t="s">
        <v>1017</v>
      </c>
      <c r="E26883" t="s">
        <v>1014</v>
      </c>
      <c r="F26883" s="86">
        <v>26632443.148001201</v>
      </c>
    </row>
    <row r="26884" spans="1:6">
      <c r="A26884">
        <v>2039</v>
      </c>
      <c r="B26884" t="s">
        <v>1048</v>
      </c>
      <c r="C26884" t="s">
        <v>1022</v>
      </c>
      <c r="D26884" t="s">
        <v>1017</v>
      </c>
      <c r="E26884" t="s">
        <v>1014</v>
      </c>
      <c r="F26884" s="86">
        <v>26774649.497653902</v>
      </c>
    </row>
    <row r="26885" spans="1:6">
      <c r="A26885">
        <v>2040</v>
      </c>
      <c r="B26885" t="s">
        <v>1048</v>
      </c>
      <c r="C26885" t="s">
        <v>1022</v>
      </c>
      <c r="D26885" t="s">
        <v>1017</v>
      </c>
      <c r="E26885" t="s">
        <v>1014</v>
      </c>
      <c r="F26885" s="86">
        <v>26918927.716102201</v>
      </c>
    </row>
    <row r="26886" spans="1:6">
      <c r="A26886">
        <v>2041</v>
      </c>
      <c r="B26886" t="s">
        <v>1048</v>
      </c>
      <c r="C26886" t="s">
        <v>1022</v>
      </c>
      <c r="D26886" t="s">
        <v>1017</v>
      </c>
      <c r="E26886" t="s">
        <v>1014</v>
      </c>
      <c r="F26886" s="86">
        <v>26952829.0782132</v>
      </c>
    </row>
    <row r="26887" spans="1:6">
      <c r="A26887">
        <v>2042</v>
      </c>
      <c r="B26887" t="s">
        <v>1048</v>
      </c>
      <c r="C26887" t="s">
        <v>1022</v>
      </c>
      <c r="D26887" t="s">
        <v>1017</v>
      </c>
      <c r="E26887" t="s">
        <v>1014</v>
      </c>
      <c r="F26887" s="86">
        <v>26987563.928721499</v>
      </c>
    </row>
    <row r="26888" spans="1:6">
      <c r="A26888">
        <v>2043</v>
      </c>
      <c r="B26888" t="s">
        <v>1048</v>
      </c>
      <c r="C26888" t="s">
        <v>1022</v>
      </c>
      <c r="D26888" t="s">
        <v>1017</v>
      </c>
      <c r="E26888" t="s">
        <v>1014</v>
      </c>
      <c r="F26888" s="86">
        <v>27023005.268583901</v>
      </c>
    </row>
    <row r="26889" spans="1:6">
      <c r="A26889">
        <v>2044</v>
      </c>
      <c r="B26889" t="s">
        <v>1048</v>
      </c>
      <c r="C26889" t="s">
        <v>1022</v>
      </c>
      <c r="D26889" t="s">
        <v>1017</v>
      </c>
      <c r="E26889" t="s">
        <v>1014</v>
      </c>
      <c r="F26889" s="86">
        <v>27059201.352448601</v>
      </c>
    </row>
    <row r="26890" spans="1:6">
      <c r="A26890">
        <v>2045</v>
      </c>
      <c r="B26890" t="s">
        <v>1048</v>
      </c>
      <c r="C26890" t="s">
        <v>1022</v>
      </c>
      <c r="D26890" t="s">
        <v>1017</v>
      </c>
      <c r="E26890" t="s">
        <v>1014</v>
      </c>
      <c r="F26890" s="86">
        <v>27096287.410071298</v>
      </c>
    </row>
    <row r="26891" spans="1:6">
      <c r="A26891">
        <v>2046</v>
      </c>
      <c r="B26891" t="s">
        <v>1048</v>
      </c>
      <c r="C26891" t="s">
        <v>1022</v>
      </c>
      <c r="D26891" t="s">
        <v>1017</v>
      </c>
      <c r="E26891" t="s">
        <v>1014</v>
      </c>
      <c r="F26891" s="86">
        <v>27134304.173281498</v>
      </c>
    </row>
    <row r="26892" spans="1:6">
      <c r="A26892">
        <v>2047</v>
      </c>
      <c r="B26892" t="s">
        <v>1048</v>
      </c>
      <c r="C26892" t="s">
        <v>1022</v>
      </c>
      <c r="D26892" t="s">
        <v>1017</v>
      </c>
      <c r="E26892" t="s">
        <v>1014</v>
      </c>
      <c r="F26892" s="86">
        <v>27173121.259929199</v>
      </c>
    </row>
    <row r="26893" spans="1:6">
      <c r="A26893">
        <v>2048</v>
      </c>
      <c r="B26893" t="s">
        <v>1048</v>
      </c>
      <c r="C26893" t="s">
        <v>1022</v>
      </c>
      <c r="D26893" t="s">
        <v>1017</v>
      </c>
      <c r="E26893" t="s">
        <v>1014</v>
      </c>
      <c r="F26893" s="86">
        <v>27212810.827108201</v>
      </c>
    </row>
    <row r="26894" spans="1:6">
      <c r="A26894">
        <v>2049</v>
      </c>
      <c r="B26894" t="s">
        <v>1048</v>
      </c>
      <c r="C26894" t="s">
        <v>1022</v>
      </c>
      <c r="D26894" t="s">
        <v>1017</v>
      </c>
      <c r="E26894" t="s">
        <v>1014</v>
      </c>
      <c r="F26894" s="86">
        <v>27253170.4968725</v>
      </c>
    </row>
    <row r="26895" spans="1:6">
      <c r="A26895">
        <v>2050</v>
      </c>
      <c r="B26895" t="s">
        <v>1048</v>
      </c>
      <c r="C26895" t="s">
        <v>1022</v>
      </c>
      <c r="D26895" t="s">
        <v>1017</v>
      </c>
      <c r="E26895" t="s">
        <v>1014</v>
      </c>
      <c r="F26895" s="86">
        <v>27294029.857807498</v>
      </c>
    </row>
    <row r="26896" spans="1:6">
      <c r="A26896">
        <v>2017</v>
      </c>
      <c r="B26896" t="s">
        <v>1049</v>
      </c>
      <c r="C26896" t="s">
        <v>1022</v>
      </c>
      <c r="D26896" t="s">
        <v>1017</v>
      </c>
      <c r="E26896" t="s">
        <v>1014</v>
      </c>
      <c r="F26896" s="86">
        <v>4369283.0234634802</v>
      </c>
    </row>
    <row r="26897" spans="1:6">
      <c r="A26897">
        <v>2018</v>
      </c>
      <c r="B26897" t="s">
        <v>1049</v>
      </c>
      <c r="C26897" t="s">
        <v>1022</v>
      </c>
      <c r="D26897" t="s">
        <v>1017</v>
      </c>
      <c r="E26897" t="s">
        <v>1014</v>
      </c>
      <c r="F26897" s="86">
        <v>4369500.0593311004</v>
      </c>
    </row>
    <row r="26898" spans="1:6">
      <c r="A26898">
        <v>2019</v>
      </c>
      <c r="B26898" t="s">
        <v>1049</v>
      </c>
      <c r="C26898" t="s">
        <v>1022</v>
      </c>
      <c r="D26898" t="s">
        <v>1017</v>
      </c>
      <c r="E26898" t="s">
        <v>1014</v>
      </c>
      <c r="F26898" s="86">
        <v>4367946.48287143</v>
      </c>
    </row>
    <row r="26899" spans="1:6">
      <c r="A26899">
        <v>2020</v>
      </c>
      <c r="B26899" t="s">
        <v>1049</v>
      </c>
      <c r="C26899" t="s">
        <v>1022</v>
      </c>
      <c r="D26899" t="s">
        <v>1017</v>
      </c>
      <c r="E26899" t="s">
        <v>1014</v>
      </c>
      <c r="F26899" s="86">
        <v>4363653.9074835498</v>
      </c>
    </row>
    <row r="26900" spans="1:6">
      <c r="A26900">
        <v>2021</v>
      </c>
      <c r="B26900" t="s">
        <v>1049</v>
      </c>
      <c r="C26900" t="s">
        <v>1022</v>
      </c>
      <c r="D26900" t="s">
        <v>1017</v>
      </c>
      <c r="E26900" t="s">
        <v>1014</v>
      </c>
      <c r="F26900" s="86">
        <v>4359106.9055561703</v>
      </c>
    </row>
    <row r="26901" spans="1:6">
      <c r="A26901">
        <v>2022</v>
      </c>
      <c r="B26901" t="s">
        <v>1049</v>
      </c>
      <c r="C26901" t="s">
        <v>1022</v>
      </c>
      <c r="D26901" t="s">
        <v>1017</v>
      </c>
      <c r="E26901" t="s">
        <v>1014</v>
      </c>
      <c r="F26901" s="86">
        <v>4353768.2709635403</v>
      </c>
    </row>
    <row r="26902" spans="1:6">
      <c r="A26902">
        <v>2023</v>
      </c>
      <c r="B26902" t="s">
        <v>1049</v>
      </c>
      <c r="C26902" t="s">
        <v>1022</v>
      </c>
      <c r="D26902" t="s">
        <v>1017</v>
      </c>
      <c r="E26902" t="s">
        <v>1014</v>
      </c>
      <c r="F26902" s="86">
        <v>4348845.5330470596</v>
      </c>
    </row>
    <row r="26903" spans="1:6">
      <c r="A26903">
        <v>2024</v>
      </c>
      <c r="B26903" t="s">
        <v>1049</v>
      </c>
      <c r="C26903" t="s">
        <v>1022</v>
      </c>
      <c r="D26903" t="s">
        <v>1017</v>
      </c>
      <c r="E26903" t="s">
        <v>1014</v>
      </c>
      <c r="F26903" s="86">
        <v>4345650.6865925202</v>
      </c>
    </row>
    <row r="26904" spans="1:6">
      <c r="A26904">
        <v>2025</v>
      </c>
      <c r="B26904" t="s">
        <v>1049</v>
      </c>
      <c r="C26904" t="s">
        <v>1022</v>
      </c>
      <c r="D26904" t="s">
        <v>1017</v>
      </c>
      <c r="E26904" t="s">
        <v>1014</v>
      </c>
      <c r="F26904" s="86">
        <v>4345127.1293099402</v>
      </c>
    </row>
    <row r="26905" spans="1:6">
      <c r="A26905">
        <v>2026</v>
      </c>
      <c r="B26905" t="s">
        <v>1049</v>
      </c>
      <c r="C26905" t="s">
        <v>1022</v>
      </c>
      <c r="D26905" t="s">
        <v>1017</v>
      </c>
      <c r="E26905" t="s">
        <v>1014</v>
      </c>
      <c r="F26905" s="86">
        <v>4348597.8616752699</v>
      </c>
    </row>
    <row r="26906" spans="1:6">
      <c r="A26906">
        <v>2027</v>
      </c>
      <c r="B26906" t="s">
        <v>1049</v>
      </c>
      <c r="C26906" t="s">
        <v>1022</v>
      </c>
      <c r="D26906" t="s">
        <v>1017</v>
      </c>
      <c r="E26906" t="s">
        <v>1014</v>
      </c>
      <c r="F26906" s="86">
        <v>4356389.2290257299</v>
      </c>
    </row>
    <row r="26907" spans="1:6">
      <c r="A26907">
        <v>2028</v>
      </c>
      <c r="B26907" t="s">
        <v>1049</v>
      </c>
      <c r="C26907" t="s">
        <v>1022</v>
      </c>
      <c r="D26907" t="s">
        <v>1017</v>
      </c>
      <c r="E26907" t="s">
        <v>1014</v>
      </c>
      <c r="F26907" s="86">
        <v>4368678.4538516803</v>
      </c>
    </row>
    <row r="26908" spans="1:6">
      <c r="A26908">
        <v>2029</v>
      </c>
      <c r="B26908" t="s">
        <v>1049</v>
      </c>
      <c r="C26908" t="s">
        <v>1022</v>
      </c>
      <c r="D26908" t="s">
        <v>1017</v>
      </c>
      <c r="E26908" t="s">
        <v>1014</v>
      </c>
      <c r="F26908" s="86">
        <v>4384794.7486108402</v>
      </c>
    </row>
    <row r="26909" spans="1:6">
      <c r="A26909">
        <v>2030</v>
      </c>
      <c r="B26909" t="s">
        <v>1049</v>
      </c>
      <c r="C26909" t="s">
        <v>1022</v>
      </c>
      <c r="D26909" t="s">
        <v>1017</v>
      </c>
      <c r="E26909" t="s">
        <v>1014</v>
      </c>
      <c r="F26909" s="86">
        <v>4405318.15809434</v>
      </c>
    </row>
    <row r="26910" spans="1:6">
      <c r="A26910">
        <v>2031</v>
      </c>
      <c r="B26910" t="s">
        <v>1049</v>
      </c>
      <c r="C26910" t="s">
        <v>1022</v>
      </c>
      <c r="D26910" t="s">
        <v>1017</v>
      </c>
      <c r="E26910" t="s">
        <v>1014</v>
      </c>
      <c r="F26910" s="86">
        <v>4430893.3868322503</v>
      </c>
    </row>
    <row r="26911" spans="1:6">
      <c r="A26911">
        <v>2032</v>
      </c>
      <c r="B26911" t="s">
        <v>1049</v>
      </c>
      <c r="C26911" t="s">
        <v>1022</v>
      </c>
      <c r="D26911" t="s">
        <v>1017</v>
      </c>
      <c r="E26911" t="s">
        <v>1014</v>
      </c>
      <c r="F26911" s="86">
        <v>4460555.4591134498</v>
      </c>
    </row>
    <row r="26912" spans="1:6">
      <c r="A26912">
        <v>2033</v>
      </c>
      <c r="B26912" t="s">
        <v>1049</v>
      </c>
      <c r="C26912" t="s">
        <v>1022</v>
      </c>
      <c r="D26912" t="s">
        <v>1017</v>
      </c>
      <c r="E26912" t="s">
        <v>1014</v>
      </c>
      <c r="F26912" s="86">
        <v>4493327.7865905901</v>
      </c>
    </row>
    <row r="26913" spans="1:6">
      <c r="A26913">
        <v>2034</v>
      </c>
      <c r="B26913" t="s">
        <v>1049</v>
      </c>
      <c r="C26913" t="s">
        <v>1022</v>
      </c>
      <c r="D26913" t="s">
        <v>1017</v>
      </c>
      <c r="E26913" t="s">
        <v>1014</v>
      </c>
      <c r="F26913" s="86">
        <v>4529576.5997614497</v>
      </c>
    </row>
    <row r="26914" spans="1:6">
      <c r="A26914">
        <v>2035</v>
      </c>
      <c r="B26914" t="s">
        <v>1049</v>
      </c>
      <c r="C26914" t="s">
        <v>1022</v>
      </c>
      <c r="D26914" t="s">
        <v>1017</v>
      </c>
      <c r="E26914" t="s">
        <v>1014</v>
      </c>
      <c r="F26914" s="86">
        <v>4569070.9840278104</v>
      </c>
    </row>
    <row r="26915" spans="1:6">
      <c r="A26915">
        <v>2036</v>
      </c>
      <c r="B26915" t="s">
        <v>1049</v>
      </c>
      <c r="C26915" t="s">
        <v>1022</v>
      </c>
      <c r="D26915" t="s">
        <v>1017</v>
      </c>
      <c r="E26915" t="s">
        <v>1014</v>
      </c>
      <c r="F26915" s="86">
        <v>4611421.7281238101</v>
      </c>
    </row>
    <row r="26916" spans="1:6">
      <c r="A26916">
        <v>2037</v>
      </c>
      <c r="B26916" t="s">
        <v>1049</v>
      </c>
      <c r="C26916" t="s">
        <v>1022</v>
      </c>
      <c r="D26916" t="s">
        <v>1017</v>
      </c>
      <c r="E26916" t="s">
        <v>1014</v>
      </c>
      <c r="F26916" s="86">
        <v>4655231.6831664201</v>
      </c>
    </row>
    <row r="26917" spans="1:6">
      <c r="A26917">
        <v>2038</v>
      </c>
      <c r="B26917" t="s">
        <v>1049</v>
      </c>
      <c r="C26917" t="s">
        <v>1022</v>
      </c>
      <c r="D26917" t="s">
        <v>1017</v>
      </c>
      <c r="E26917" t="s">
        <v>1014</v>
      </c>
      <c r="F26917" s="86">
        <v>4699759.7728635203</v>
      </c>
    </row>
    <row r="26918" spans="1:6">
      <c r="A26918">
        <v>2039</v>
      </c>
      <c r="B26918" t="s">
        <v>1049</v>
      </c>
      <c r="C26918" t="s">
        <v>1022</v>
      </c>
      <c r="D26918" t="s">
        <v>1017</v>
      </c>
      <c r="E26918" t="s">
        <v>1014</v>
      </c>
      <c r="F26918" s="86">
        <v>4744627.1699359696</v>
      </c>
    </row>
    <row r="26919" spans="1:6">
      <c r="A26919">
        <v>2040</v>
      </c>
      <c r="B26919" t="s">
        <v>1049</v>
      </c>
      <c r="C26919" t="s">
        <v>1022</v>
      </c>
      <c r="D26919" t="s">
        <v>1017</v>
      </c>
      <c r="E26919" t="s">
        <v>1014</v>
      </c>
      <c r="F26919" s="86">
        <v>4789635.4861544101</v>
      </c>
    </row>
    <row r="26920" spans="1:6">
      <c r="A26920">
        <v>2041</v>
      </c>
      <c r="B26920" t="s">
        <v>1049</v>
      </c>
      <c r="C26920" t="s">
        <v>1022</v>
      </c>
      <c r="D26920" t="s">
        <v>1017</v>
      </c>
      <c r="E26920" t="s">
        <v>1014</v>
      </c>
      <c r="F26920" s="86">
        <v>4829940.2221643003</v>
      </c>
    </row>
    <row r="26921" spans="1:6">
      <c r="A26921">
        <v>2042</v>
      </c>
      <c r="B26921" t="s">
        <v>1049</v>
      </c>
      <c r="C26921" t="s">
        <v>1022</v>
      </c>
      <c r="D26921" t="s">
        <v>1017</v>
      </c>
      <c r="E26921" t="s">
        <v>1014</v>
      </c>
      <c r="F26921" s="86">
        <v>4870696.9065284301</v>
      </c>
    </row>
    <row r="26922" spans="1:6">
      <c r="A26922">
        <v>2043</v>
      </c>
      <c r="B26922" t="s">
        <v>1049</v>
      </c>
      <c r="C26922" t="s">
        <v>1022</v>
      </c>
      <c r="D26922" t="s">
        <v>1017</v>
      </c>
      <c r="E26922" t="s">
        <v>1014</v>
      </c>
      <c r="F26922" s="86">
        <v>4911860.6330298102</v>
      </c>
    </row>
    <row r="26923" spans="1:6">
      <c r="A26923">
        <v>2044</v>
      </c>
      <c r="B26923" t="s">
        <v>1049</v>
      </c>
      <c r="C26923" t="s">
        <v>1022</v>
      </c>
      <c r="D26923" t="s">
        <v>1017</v>
      </c>
      <c r="E26923" t="s">
        <v>1014</v>
      </c>
      <c r="F26923" s="86">
        <v>4953424.6852136701</v>
      </c>
    </row>
    <row r="26924" spans="1:6">
      <c r="A26924">
        <v>2045</v>
      </c>
      <c r="B26924" t="s">
        <v>1049</v>
      </c>
      <c r="C26924" t="s">
        <v>1022</v>
      </c>
      <c r="D26924" t="s">
        <v>1017</v>
      </c>
      <c r="E26924" t="s">
        <v>1014</v>
      </c>
      <c r="F26924" s="86">
        <v>4995418.3555133697</v>
      </c>
    </row>
    <row r="26925" spans="1:6">
      <c r="A26925">
        <v>2046</v>
      </c>
      <c r="B26925" t="s">
        <v>1049</v>
      </c>
      <c r="C26925" t="s">
        <v>1022</v>
      </c>
      <c r="D26925" t="s">
        <v>1017</v>
      </c>
      <c r="E26925" t="s">
        <v>1014</v>
      </c>
      <c r="F26925" s="86">
        <v>5037854.7984841</v>
      </c>
    </row>
    <row r="26926" spans="1:6">
      <c r="A26926">
        <v>2047</v>
      </c>
      <c r="B26926" t="s">
        <v>1049</v>
      </c>
      <c r="C26926" t="s">
        <v>1022</v>
      </c>
      <c r="D26926" t="s">
        <v>1017</v>
      </c>
      <c r="E26926" t="s">
        <v>1014</v>
      </c>
      <c r="F26926" s="86">
        <v>5080713.8665265199</v>
      </c>
    </row>
    <row r="26927" spans="1:6">
      <c r="A26927">
        <v>2048</v>
      </c>
      <c r="B26927" t="s">
        <v>1049</v>
      </c>
      <c r="C26927" t="s">
        <v>1022</v>
      </c>
      <c r="D26927" t="s">
        <v>1017</v>
      </c>
      <c r="E26927" t="s">
        <v>1014</v>
      </c>
      <c r="F26927" s="86">
        <v>5124032.9629699802</v>
      </c>
    </row>
    <row r="26928" spans="1:6">
      <c r="A26928">
        <v>2049</v>
      </c>
      <c r="B26928" t="s">
        <v>1049</v>
      </c>
      <c r="C26928" t="s">
        <v>1022</v>
      </c>
      <c r="D26928" t="s">
        <v>1017</v>
      </c>
      <c r="E26928" t="s">
        <v>1014</v>
      </c>
      <c r="F26928" s="86">
        <v>5167767.7646562103</v>
      </c>
    </row>
    <row r="26929" spans="1:6">
      <c r="A26929">
        <v>2050</v>
      </c>
      <c r="B26929" t="s">
        <v>1049</v>
      </c>
      <c r="C26929" t="s">
        <v>1022</v>
      </c>
      <c r="D26929" t="s">
        <v>1017</v>
      </c>
      <c r="E26929" t="s">
        <v>1014</v>
      </c>
      <c r="F26929" s="86">
        <v>5211881.2806861801</v>
      </c>
    </row>
    <row r="26930" spans="1:6">
      <c r="A26930">
        <v>2017</v>
      </c>
      <c r="B26930" t="s">
        <v>1050</v>
      </c>
      <c r="C26930" t="s">
        <v>1022</v>
      </c>
      <c r="D26930" t="s">
        <v>1017</v>
      </c>
      <c r="E26930" t="s">
        <v>1014</v>
      </c>
      <c r="F26930" s="86">
        <v>8350181.0613436904</v>
      </c>
    </row>
    <row r="26931" spans="1:6">
      <c r="A26931">
        <v>2018</v>
      </c>
      <c r="B26931" t="s">
        <v>1050</v>
      </c>
      <c r="C26931" t="s">
        <v>1022</v>
      </c>
      <c r="D26931" t="s">
        <v>1017</v>
      </c>
      <c r="E26931" t="s">
        <v>1014</v>
      </c>
      <c r="F26931" s="86">
        <v>8310371.0974542797</v>
      </c>
    </row>
    <row r="26932" spans="1:6">
      <c r="A26932">
        <v>2019</v>
      </c>
      <c r="B26932" t="s">
        <v>1050</v>
      </c>
      <c r="C26932" t="s">
        <v>1022</v>
      </c>
      <c r="D26932" t="s">
        <v>1017</v>
      </c>
      <c r="E26932" t="s">
        <v>1014</v>
      </c>
      <c r="F26932" s="86">
        <v>8266261.8695147997</v>
      </c>
    </row>
    <row r="26933" spans="1:6">
      <c r="A26933">
        <v>2020</v>
      </c>
      <c r="B26933" t="s">
        <v>1050</v>
      </c>
      <c r="C26933" t="s">
        <v>1022</v>
      </c>
      <c r="D26933" t="s">
        <v>1017</v>
      </c>
      <c r="E26933" t="s">
        <v>1014</v>
      </c>
      <c r="F26933" s="86">
        <v>8215953.1613751901</v>
      </c>
    </row>
    <row r="26934" spans="1:6">
      <c r="A26934">
        <v>2021</v>
      </c>
      <c r="B26934" t="s">
        <v>1050</v>
      </c>
      <c r="C26934" t="s">
        <v>1022</v>
      </c>
      <c r="D26934" t="s">
        <v>1017</v>
      </c>
      <c r="E26934" t="s">
        <v>1014</v>
      </c>
      <c r="F26934" s="86">
        <v>8164734.3128118496</v>
      </c>
    </row>
    <row r="26935" spans="1:6">
      <c r="A26935">
        <v>2022</v>
      </c>
      <c r="B26935" t="s">
        <v>1050</v>
      </c>
      <c r="C26935" t="s">
        <v>1022</v>
      </c>
      <c r="D26935" t="s">
        <v>1017</v>
      </c>
      <c r="E26935" t="s">
        <v>1014</v>
      </c>
      <c r="F26935" s="86">
        <v>8111036.0483175199</v>
      </c>
    </row>
    <row r="26936" spans="1:6">
      <c r="A26936">
        <v>2023</v>
      </c>
      <c r="B26936" t="s">
        <v>1050</v>
      </c>
      <c r="C26936" t="s">
        <v>1022</v>
      </c>
      <c r="D26936" t="s">
        <v>1017</v>
      </c>
      <c r="E26936" t="s">
        <v>1014</v>
      </c>
      <c r="F26936" s="86">
        <v>8057366.2640688503</v>
      </c>
    </row>
    <row r="26937" spans="1:6">
      <c r="A26937">
        <v>2024</v>
      </c>
      <c r="B26937" t="s">
        <v>1050</v>
      </c>
      <c r="C26937" t="s">
        <v>1022</v>
      </c>
      <c r="D26937" t="s">
        <v>1017</v>
      </c>
      <c r="E26937" t="s">
        <v>1014</v>
      </c>
      <c r="F26937" s="86">
        <v>8006280.3639865601</v>
      </c>
    </row>
    <row r="26938" spans="1:6">
      <c r="A26938">
        <v>2025</v>
      </c>
      <c r="B26938" t="s">
        <v>1050</v>
      </c>
      <c r="C26938" t="s">
        <v>1022</v>
      </c>
      <c r="D26938" t="s">
        <v>1017</v>
      </c>
      <c r="E26938" t="s">
        <v>1014</v>
      </c>
      <c r="F26938" s="86">
        <v>7960527.7635362297</v>
      </c>
    </row>
    <row r="26939" spans="1:6">
      <c r="A26939">
        <v>2026</v>
      </c>
      <c r="B26939" t="s">
        <v>1050</v>
      </c>
      <c r="C26939" t="s">
        <v>1022</v>
      </c>
      <c r="D26939" t="s">
        <v>1017</v>
      </c>
      <c r="E26939" t="s">
        <v>1014</v>
      </c>
      <c r="F26939" s="86">
        <v>7923257.1856434997</v>
      </c>
    </row>
    <row r="26940" spans="1:6">
      <c r="A26940">
        <v>2027</v>
      </c>
      <c r="B26940" t="s">
        <v>1050</v>
      </c>
      <c r="C26940" t="s">
        <v>1022</v>
      </c>
      <c r="D26940" t="s">
        <v>1017</v>
      </c>
      <c r="E26940" t="s">
        <v>1014</v>
      </c>
      <c r="F26940" s="86">
        <v>7895137.4717997396</v>
      </c>
    </row>
    <row r="26941" spans="1:6">
      <c r="A26941">
        <v>2028</v>
      </c>
      <c r="B26941" t="s">
        <v>1050</v>
      </c>
      <c r="C26941" t="s">
        <v>1022</v>
      </c>
      <c r="D26941" t="s">
        <v>1017</v>
      </c>
      <c r="E26941" t="s">
        <v>1014</v>
      </c>
      <c r="F26941" s="86">
        <v>7875720.8219611403</v>
      </c>
    </row>
    <row r="26942" spans="1:6">
      <c r="A26942">
        <v>2029</v>
      </c>
      <c r="B26942" t="s">
        <v>1050</v>
      </c>
      <c r="C26942" t="s">
        <v>1022</v>
      </c>
      <c r="D26942" t="s">
        <v>1017</v>
      </c>
      <c r="E26942" t="s">
        <v>1014</v>
      </c>
      <c r="F26942" s="86">
        <v>7863783.0197174801</v>
      </c>
    </row>
    <row r="26943" spans="1:6">
      <c r="A26943">
        <v>2030</v>
      </c>
      <c r="B26943" t="s">
        <v>1050</v>
      </c>
      <c r="C26943" t="s">
        <v>1022</v>
      </c>
      <c r="D26943" t="s">
        <v>1017</v>
      </c>
      <c r="E26943" t="s">
        <v>1014</v>
      </c>
      <c r="F26943" s="86">
        <v>7860872.7327066297</v>
      </c>
    </row>
    <row r="26944" spans="1:6">
      <c r="A26944">
        <v>2031</v>
      </c>
      <c r="B26944" t="s">
        <v>1050</v>
      </c>
      <c r="C26944" t="s">
        <v>1022</v>
      </c>
      <c r="D26944" t="s">
        <v>1017</v>
      </c>
      <c r="E26944" t="s">
        <v>1014</v>
      </c>
      <c r="F26944" s="86">
        <v>7867896.1707635103</v>
      </c>
    </row>
    <row r="26945" spans="1:6">
      <c r="A26945">
        <v>2032</v>
      </c>
      <c r="B26945" t="s">
        <v>1050</v>
      </c>
      <c r="C26945" t="s">
        <v>1022</v>
      </c>
      <c r="D26945" t="s">
        <v>1017</v>
      </c>
      <c r="E26945" t="s">
        <v>1014</v>
      </c>
      <c r="F26945" s="86">
        <v>7882799.2301154397</v>
      </c>
    </row>
    <row r="26946" spans="1:6">
      <c r="A26946">
        <v>2033</v>
      </c>
      <c r="B26946" t="s">
        <v>1050</v>
      </c>
      <c r="C26946" t="s">
        <v>1022</v>
      </c>
      <c r="D26946" t="s">
        <v>1017</v>
      </c>
      <c r="E26946" t="s">
        <v>1014</v>
      </c>
      <c r="F26946" s="86">
        <v>7903878.9160893196</v>
      </c>
    </row>
    <row r="26947" spans="1:6">
      <c r="A26947">
        <v>2034</v>
      </c>
      <c r="B26947" t="s">
        <v>1050</v>
      </c>
      <c r="C26947" t="s">
        <v>1022</v>
      </c>
      <c r="D26947" t="s">
        <v>1017</v>
      </c>
      <c r="E26947" t="s">
        <v>1014</v>
      </c>
      <c r="F26947" s="86">
        <v>7931766.3096828097</v>
      </c>
    </row>
    <row r="26948" spans="1:6">
      <c r="A26948">
        <v>2035</v>
      </c>
      <c r="B26948" t="s">
        <v>1050</v>
      </c>
      <c r="C26948" t="s">
        <v>1022</v>
      </c>
      <c r="D26948" t="s">
        <v>1017</v>
      </c>
      <c r="E26948" t="s">
        <v>1014</v>
      </c>
      <c r="F26948" s="86">
        <v>7965536.4109961903</v>
      </c>
    </row>
    <row r="26949" spans="1:6">
      <c r="A26949">
        <v>2036</v>
      </c>
      <c r="B26949" t="s">
        <v>1050</v>
      </c>
      <c r="C26949" t="s">
        <v>1022</v>
      </c>
      <c r="D26949" t="s">
        <v>1017</v>
      </c>
      <c r="E26949" t="s">
        <v>1014</v>
      </c>
      <c r="F26949" s="86">
        <v>8003858.6418272397</v>
      </c>
    </row>
    <row r="26950" spans="1:6">
      <c r="A26950">
        <v>2037</v>
      </c>
      <c r="B26950" t="s">
        <v>1050</v>
      </c>
      <c r="C26950" t="s">
        <v>1022</v>
      </c>
      <c r="D26950" t="s">
        <v>1017</v>
      </c>
      <c r="E26950" t="s">
        <v>1014</v>
      </c>
      <c r="F26950" s="86">
        <v>8044625.9723855397</v>
      </c>
    </row>
    <row r="26951" spans="1:6">
      <c r="A26951">
        <v>2038</v>
      </c>
      <c r="B26951" t="s">
        <v>1050</v>
      </c>
      <c r="C26951" t="s">
        <v>1022</v>
      </c>
      <c r="D26951" t="s">
        <v>1017</v>
      </c>
      <c r="E26951" t="s">
        <v>1014</v>
      </c>
      <c r="F26951" s="86">
        <v>8087048.6224146904</v>
      </c>
    </row>
    <row r="26952" spans="1:6">
      <c r="A26952">
        <v>2039</v>
      </c>
      <c r="B26952" t="s">
        <v>1050</v>
      </c>
      <c r="C26952" t="s">
        <v>1022</v>
      </c>
      <c r="D26952" t="s">
        <v>1017</v>
      </c>
      <c r="E26952" t="s">
        <v>1014</v>
      </c>
      <c r="F26952" s="86">
        <v>8130519.7808243902</v>
      </c>
    </row>
    <row r="26953" spans="1:6">
      <c r="A26953">
        <v>2040</v>
      </c>
      <c r="B26953" t="s">
        <v>1050</v>
      </c>
      <c r="C26953" t="s">
        <v>1022</v>
      </c>
      <c r="D26953" t="s">
        <v>1017</v>
      </c>
      <c r="E26953" t="s">
        <v>1014</v>
      </c>
      <c r="F26953" s="86">
        <v>8174609.4592714403</v>
      </c>
    </row>
    <row r="26954" spans="1:6">
      <c r="A26954">
        <v>2041</v>
      </c>
      <c r="B26954" t="s">
        <v>1050</v>
      </c>
      <c r="C26954" t="s">
        <v>1022</v>
      </c>
      <c r="D26954" t="s">
        <v>1017</v>
      </c>
      <c r="E26954" t="s">
        <v>1014</v>
      </c>
      <c r="F26954" s="86">
        <v>8185166.4257853804</v>
      </c>
    </row>
    <row r="26955" spans="1:6">
      <c r="A26955">
        <v>2042</v>
      </c>
      <c r="B26955" t="s">
        <v>1050</v>
      </c>
      <c r="C26955" t="s">
        <v>1022</v>
      </c>
      <c r="D26955" t="s">
        <v>1017</v>
      </c>
      <c r="E26955" t="s">
        <v>1014</v>
      </c>
      <c r="F26955" s="86">
        <v>8195957.9136210699</v>
      </c>
    </row>
    <row r="26956" spans="1:6">
      <c r="A26956">
        <v>2043</v>
      </c>
      <c r="B26956" t="s">
        <v>1050</v>
      </c>
      <c r="C26956" t="s">
        <v>1022</v>
      </c>
      <c r="D26956" t="s">
        <v>1017</v>
      </c>
      <c r="E26956" t="s">
        <v>1014</v>
      </c>
      <c r="F26956" s="86">
        <v>8206942.5007170504</v>
      </c>
    </row>
    <row r="26957" spans="1:6">
      <c r="A26957">
        <v>2044</v>
      </c>
      <c r="B26957" t="s">
        <v>1050</v>
      </c>
      <c r="C26957" t="s">
        <v>1022</v>
      </c>
      <c r="D26957" t="s">
        <v>1017</v>
      </c>
      <c r="E26957" t="s">
        <v>1014</v>
      </c>
      <c r="F26957" s="86">
        <v>8218132.7775727902</v>
      </c>
    </row>
    <row r="26958" spans="1:6">
      <c r="A26958">
        <v>2045</v>
      </c>
      <c r="B26958" t="s">
        <v>1050</v>
      </c>
      <c r="C26958" t="s">
        <v>1022</v>
      </c>
      <c r="D26958" t="s">
        <v>1017</v>
      </c>
      <c r="E26958" t="s">
        <v>1014</v>
      </c>
      <c r="F26958" s="86">
        <v>8229568.6922134403</v>
      </c>
    </row>
    <row r="26959" spans="1:6">
      <c r="A26959">
        <v>2046</v>
      </c>
      <c r="B26959" t="s">
        <v>1050</v>
      </c>
      <c r="C26959" t="s">
        <v>1022</v>
      </c>
      <c r="D26959" t="s">
        <v>1017</v>
      </c>
      <c r="E26959" t="s">
        <v>1014</v>
      </c>
      <c r="F26959" s="86">
        <v>8241264.3135361196</v>
      </c>
    </row>
    <row r="26960" spans="1:6">
      <c r="A26960">
        <v>2047</v>
      </c>
      <c r="B26960" t="s">
        <v>1050</v>
      </c>
      <c r="C26960" t="s">
        <v>1022</v>
      </c>
      <c r="D26960" t="s">
        <v>1017</v>
      </c>
      <c r="E26960" t="s">
        <v>1014</v>
      </c>
      <c r="F26960" s="86">
        <v>8253178.5519731799</v>
      </c>
    </row>
    <row r="26961" spans="1:6">
      <c r="A26961">
        <v>2048</v>
      </c>
      <c r="B26961" t="s">
        <v>1050</v>
      </c>
      <c r="C26961" t="s">
        <v>1022</v>
      </c>
      <c r="D26961" t="s">
        <v>1017</v>
      </c>
      <c r="E26961" t="s">
        <v>1014</v>
      </c>
      <c r="F26961" s="86">
        <v>8265335.2079264103</v>
      </c>
    </row>
    <row r="26962" spans="1:6">
      <c r="A26962">
        <v>2049</v>
      </c>
      <c r="B26962" t="s">
        <v>1050</v>
      </c>
      <c r="C26962" t="s">
        <v>1022</v>
      </c>
      <c r="D26962" t="s">
        <v>1017</v>
      </c>
      <c r="E26962" t="s">
        <v>1014</v>
      </c>
      <c r="F26962" s="86">
        <v>8277675.2159810597</v>
      </c>
    </row>
    <row r="26963" spans="1:6">
      <c r="A26963">
        <v>2050</v>
      </c>
      <c r="B26963" t="s">
        <v>1050</v>
      </c>
      <c r="C26963" t="s">
        <v>1022</v>
      </c>
      <c r="D26963" t="s">
        <v>1017</v>
      </c>
      <c r="E26963" t="s">
        <v>1014</v>
      </c>
      <c r="F26963" s="86">
        <v>8290149.5294283498</v>
      </c>
    </row>
    <row r="26964" spans="1:6">
      <c r="A26964">
        <v>2017</v>
      </c>
      <c r="B26964" t="s">
        <v>1051</v>
      </c>
      <c r="C26964" t="s">
        <v>1022</v>
      </c>
      <c r="D26964" t="s">
        <v>1017</v>
      </c>
      <c r="E26964" t="s">
        <v>1014</v>
      </c>
      <c r="F26964" s="86">
        <v>10733681.4125751</v>
      </c>
    </row>
    <row r="26965" spans="1:6">
      <c r="A26965">
        <v>2018</v>
      </c>
      <c r="B26965" t="s">
        <v>1051</v>
      </c>
      <c r="C26965" t="s">
        <v>1022</v>
      </c>
      <c r="D26965" t="s">
        <v>1017</v>
      </c>
      <c r="E26965" t="s">
        <v>1014</v>
      </c>
      <c r="F26965" s="86">
        <v>10734210.966001701</v>
      </c>
    </row>
    <row r="26966" spans="1:6">
      <c r="A26966">
        <v>2019</v>
      </c>
      <c r="B26966" t="s">
        <v>1051</v>
      </c>
      <c r="C26966" t="s">
        <v>1022</v>
      </c>
      <c r="D26966" t="s">
        <v>1017</v>
      </c>
      <c r="E26966" t="s">
        <v>1014</v>
      </c>
      <c r="F26966" s="86">
        <v>10730389.432519499</v>
      </c>
    </row>
    <row r="26967" spans="1:6">
      <c r="A26967">
        <v>2020</v>
      </c>
      <c r="B26967" t="s">
        <v>1051</v>
      </c>
      <c r="C26967" t="s">
        <v>1022</v>
      </c>
      <c r="D26967" t="s">
        <v>1017</v>
      </c>
      <c r="E26967" t="s">
        <v>1014</v>
      </c>
      <c r="F26967" s="86">
        <v>10719837.3367415</v>
      </c>
    </row>
    <row r="26968" spans="1:6">
      <c r="A26968">
        <v>2021</v>
      </c>
      <c r="B26968" t="s">
        <v>1051</v>
      </c>
      <c r="C26968" t="s">
        <v>1022</v>
      </c>
      <c r="D26968" t="s">
        <v>1017</v>
      </c>
      <c r="E26968" t="s">
        <v>1014</v>
      </c>
      <c r="F26968" s="86">
        <v>10708657.339238901</v>
      </c>
    </row>
    <row r="26969" spans="1:6">
      <c r="A26969">
        <v>2022</v>
      </c>
      <c r="B26969" t="s">
        <v>1051</v>
      </c>
      <c r="C26969" t="s">
        <v>1022</v>
      </c>
      <c r="D26969" t="s">
        <v>1017</v>
      </c>
      <c r="E26969" t="s">
        <v>1014</v>
      </c>
      <c r="F26969" s="86">
        <v>10695528.529054999</v>
      </c>
    </row>
    <row r="26970" spans="1:6">
      <c r="A26970">
        <v>2023</v>
      </c>
      <c r="B26970" t="s">
        <v>1051</v>
      </c>
      <c r="C26970" t="s">
        <v>1022</v>
      </c>
      <c r="D26970" t="s">
        <v>1017</v>
      </c>
      <c r="E26970" t="s">
        <v>1014</v>
      </c>
      <c r="F26970" s="86">
        <v>10683415.7279574</v>
      </c>
    </row>
    <row r="26971" spans="1:6">
      <c r="A26971">
        <v>2024</v>
      </c>
      <c r="B26971" t="s">
        <v>1051</v>
      </c>
      <c r="C26971" t="s">
        <v>1022</v>
      </c>
      <c r="D26971" t="s">
        <v>1017</v>
      </c>
      <c r="E26971" t="s">
        <v>1014</v>
      </c>
      <c r="F26971" s="86">
        <v>10675539.805514799</v>
      </c>
    </row>
    <row r="26972" spans="1:6">
      <c r="A26972">
        <v>2025</v>
      </c>
      <c r="B26972" t="s">
        <v>1051</v>
      </c>
      <c r="C26972" t="s">
        <v>1022</v>
      </c>
      <c r="D26972" t="s">
        <v>1017</v>
      </c>
      <c r="E26972" t="s">
        <v>1014</v>
      </c>
      <c r="F26972" s="86">
        <v>10674215.424017901</v>
      </c>
    </row>
    <row r="26973" spans="1:6">
      <c r="A26973">
        <v>2026</v>
      </c>
      <c r="B26973" t="s">
        <v>1051</v>
      </c>
      <c r="C26973" t="s">
        <v>1022</v>
      </c>
      <c r="D26973" t="s">
        <v>1017</v>
      </c>
      <c r="E26973" t="s">
        <v>1014</v>
      </c>
      <c r="F26973" s="86">
        <v>10682688.9745881</v>
      </c>
    </row>
    <row r="26974" spans="1:6">
      <c r="A26974">
        <v>2027</v>
      </c>
      <c r="B26974" t="s">
        <v>1051</v>
      </c>
      <c r="C26974" t="s">
        <v>1022</v>
      </c>
      <c r="D26974" t="s">
        <v>1017</v>
      </c>
      <c r="E26974" t="s">
        <v>1014</v>
      </c>
      <c r="F26974" s="86">
        <v>10701757.682953401</v>
      </c>
    </row>
    <row r="26975" spans="1:6">
      <c r="A26975">
        <v>2028</v>
      </c>
      <c r="B26975" t="s">
        <v>1051</v>
      </c>
      <c r="C26975" t="s">
        <v>1022</v>
      </c>
      <c r="D26975" t="s">
        <v>1017</v>
      </c>
      <c r="E26975" t="s">
        <v>1014</v>
      </c>
      <c r="F26975" s="86">
        <v>10731851.8914585</v>
      </c>
    </row>
    <row r="26976" spans="1:6">
      <c r="A26976">
        <v>2029</v>
      </c>
      <c r="B26976" t="s">
        <v>1051</v>
      </c>
      <c r="C26976" t="s">
        <v>1022</v>
      </c>
      <c r="D26976" t="s">
        <v>1017</v>
      </c>
      <c r="E26976" t="s">
        <v>1014</v>
      </c>
      <c r="F26976" s="86">
        <v>10771318.436244</v>
      </c>
    </row>
    <row r="26977" spans="1:6">
      <c r="A26977">
        <v>2030</v>
      </c>
      <c r="B26977" t="s">
        <v>1051</v>
      </c>
      <c r="C26977" t="s">
        <v>1022</v>
      </c>
      <c r="D26977" t="s">
        <v>1017</v>
      </c>
      <c r="E26977" t="s">
        <v>1014</v>
      </c>
      <c r="F26977" s="86">
        <v>10821577.518730801</v>
      </c>
    </row>
    <row r="26978" spans="1:6">
      <c r="A26978">
        <v>2031</v>
      </c>
      <c r="B26978" t="s">
        <v>1051</v>
      </c>
      <c r="C26978" t="s">
        <v>1022</v>
      </c>
      <c r="D26978" t="s">
        <v>1017</v>
      </c>
      <c r="E26978" t="s">
        <v>1014</v>
      </c>
      <c r="F26978" s="86">
        <v>10884208.589477601</v>
      </c>
    </row>
    <row r="26979" spans="1:6">
      <c r="A26979">
        <v>2032</v>
      </c>
      <c r="B26979" t="s">
        <v>1051</v>
      </c>
      <c r="C26979" t="s">
        <v>1022</v>
      </c>
      <c r="D26979" t="s">
        <v>1017</v>
      </c>
      <c r="E26979" t="s">
        <v>1014</v>
      </c>
      <c r="F26979" s="86">
        <v>10956840.8023852</v>
      </c>
    </row>
    <row r="26980" spans="1:6">
      <c r="A26980">
        <v>2033</v>
      </c>
      <c r="B26980" t="s">
        <v>1051</v>
      </c>
      <c r="C26980" t="s">
        <v>1022</v>
      </c>
      <c r="D26980" t="s">
        <v>1017</v>
      </c>
      <c r="E26980" t="s">
        <v>1014</v>
      </c>
      <c r="F26980" s="86">
        <v>11037076.243969399</v>
      </c>
    </row>
    <row r="26981" spans="1:6">
      <c r="A26981">
        <v>2034</v>
      </c>
      <c r="B26981" t="s">
        <v>1051</v>
      </c>
      <c r="C26981" t="s">
        <v>1022</v>
      </c>
      <c r="D26981" t="s">
        <v>1017</v>
      </c>
      <c r="E26981" t="s">
        <v>1014</v>
      </c>
      <c r="F26981" s="86">
        <v>11125818.1582519</v>
      </c>
    </row>
    <row r="26982" spans="1:6">
      <c r="A26982">
        <v>2035</v>
      </c>
      <c r="B26982" t="s">
        <v>1051</v>
      </c>
      <c r="C26982" t="s">
        <v>1022</v>
      </c>
      <c r="D26982" t="s">
        <v>1017</v>
      </c>
      <c r="E26982" t="s">
        <v>1014</v>
      </c>
      <c r="F26982" s="86">
        <v>11222505.838040801</v>
      </c>
    </row>
    <row r="26983" spans="1:6">
      <c r="A26983">
        <v>2036</v>
      </c>
      <c r="B26983" t="s">
        <v>1051</v>
      </c>
      <c r="C26983" t="s">
        <v>1022</v>
      </c>
      <c r="D26983" t="s">
        <v>1017</v>
      </c>
      <c r="E26983" t="s">
        <v>1014</v>
      </c>
      <c r="F26983" s="86">
        <v>11326191.529715599</v>
      </c>
    </row>
    <row r="26984" spans="1:6">
      <c r="A26984">
        <v>2037</v>
      </c>
      <c r="B26984" t="s">
        <v>1051</v>
      </c>
      <c r="C26984" t="s">
        <v>1022</v>
      </c>
      <c r="D26984" t="s">
        <v>1017</v>
      </c>
      <c r="E26984" t="s">
        <v>1014</v>
      </c>
      <c r="F26984" s="86">
        <v>11433451.594451699</v>
      </c>
    </row>
    <row r="26985" spans="1:6">
      <c r="A26985">
        <v>2038</v>
      </c>
      <c r="B26985" t="s">
        <v>1051</v>
      </c>
      <c r="C26985" t="s">
        <v>1022</v>
      </c>
      <c r="D26985" t="s">
        <v>1017</v>
      </c>
      <c r="E26985" t="s">
        <v>1014</v>
      </c>
      <c r="F26985" s="86">
        <v>11542473.199766001</v>
      </c>
    </row>
    <row r="26986" spans="1:6">
      <c r="A26986">
        <v>2039</v>
      </c>
      <c r="B26986" t="s">
        <v>1051</v>
      </c>
      <c r="C26986" t="s">
        <v>1022</v>
      </c>
      <c r="D26986" t="s">
        <v>1017</v>
      </c>
      <c r="E26986" t="s">
        <v>1014</v>
      </c>
      <c r="F26986" s="86">
        <v>11652333.176710799</v>
      </c>
    </row>
    <row r="26987" spans="1:6">
      <c r="A26987">
        <v>2040</v>
      </c>
      <c r="B26987" t="s">
        <v>1051</v>
      </c>
      <c r="C26987" t="s">
        <v>1022</v>
      </c>
      <c r="D26987" t="s">
        <v>1017</v>
      </c>
      <c r="E26987" t="s">
        <v>1014</v>
      </c>
      <c r="F26987" s="86">
        <v>11762550.4933406</v>
      </c>
    </row>
    <row r="26988" spans="1:6">
      <c r="A26988">
        <v>2041</v>
      </c>
      <c r="B26988" t="s">
        <v>1051</v>
      </c>
      <c r="C26988" t="s">
        <v>1022</v>
      </c>
      <c r="D26988" t="s">
        <v>1017</v>
      </c>
      <c r="E26988" t="s">
        <v>1014</v>
      </c>
      <c r="F26988" s="86">
        <v>11861230.127950201</v>
      </c>
    </row>
    <row r="26989" spans="1:6">
      <c r="A26989">
        <v>2042</v>
      </c>
      <c r="B26989" t="s">
        <v>1051</v>
      </c>
      <c r="C26989" t="s">
        <v>1022</v>
      </c>
      <c r="D26989" t="s">
        <v>1017</v>
      </c>
      <c r="E26989" t="s">
        <v>1014</v>
      </c>
      <c r="F26989" s="86">
        <v>11961038.169667801</v>
      </c>
    </row>
    <row r="26990" spans="1:6">
      <c r="A26990">
        <v>2043</v>
      </c>
      <c r="B26990" t="s">
        <v>1051</v>
      </c>
      <c r="C26990" t="s">
        <v>1022</v>
      </c>
      <c r="D26990" t="s">
        <v>1017</v>
      </c>
      <c r="E26990" t="s">
        <v>1014</v>
      </c>
      <c r="F26990" s="86">
        <v>12061867.8131148</v>
      </c>
    </row>
    <row r="26991" spans="1:6">
      <c r="A26991">
        <v>2044</v>
      </c>
      <c r="B26991" t="s">
        <v>1051</v>
      </c>
      <c r="C26991" t="s">
        <v>1022</v>
      </c>
      <c r="D26991" t="s">
        <v>1017</v>
      </c>
      <c r="E26991" t="s">
        <v>1014</v>
      </c>
      <c r="F26991" s="86">
        <v>12163705.264534799</v>
      </c>
    </row>
    <row r="26992" spans="1:6">
      <c r="A26992">
        <v>2045</v>
      </c>
      <c r="B26992" t="s">
        <v>1051</v>
      </c>
      <c r="C26992" t="s">
        <v>1022</v>
      </c>
      <c r="D26992" t="s">
        <v>1017</v>
      </c>
      <c r="E26992" t="s">
        <v>1014</v>
      </c>
      <c r="F26992" s="86">
        <v>12266624.1220404</v>
      </c>
    </row>
    <row r="26993" spans="1:6">
      <c r="A26993">
        <v>2046</v>
      </c>
      <c r="B26993" t="s">
        <v>1051</v>
      </c>
      <c r="C26993" t="s">
        <v>1022</v>
      </c>
      <c r="D26993" t="s">
        <v>1017</v>
      </c>
      <c r="E26993" t="s">
        <v>1014</v>
      </c>
      <c r="F26993" s="86">
        <v>12370654.889391201</v>
      </c>
    </row>
    <row r="26994" spans="1:6">
      <c r="A26994">
        <v>2047</v>
      </c>
      <c r="B26994" t="s">
        <v>1051</v>
      </c>
      <c r="C26994" t="s">
        <v>1022</v>
      </c>
      <c r="D26994" t="s">
        <v>1017</v>
      </c>
      <c r="E26994" t="s">
        <v>1014</v>
      </c>
      <c r="F26994" s="86">
        <v>12475750.3741134</v>
      </c>
    </row>
    <row r="26995" spans="1:6">
      <c r="A26995">
        <v>2048</v>
      </c>
      <c r="B26995" t="s">
        <v>1051</v>
      </c>
      <c r="C26995" t="s">
        <v>1022</v>
      </c>
      <c r="D26995" t="s">
        <v>1017</v>
      </c>
      <c r="E26995" t="s">
        <v>1014</v>
      </c>
      <c r="F26995" s="86">
        <v>12582000.4854821</v>
      </c>
    </row>
    <row r="26996" spans="1:6">
      <c r="A26996">
        <v>2049</v>
      </c>
      <c r="B26996" t="s">
        <v>1051</v>
      </c>
      <c r="C26996" t="s">
        <v>1022</v>
      </c>
      <c r="D26996" t="s">
        <v>1017</v>
      </c>
      <c r="E26996" t="s">
        <v>1014</v>
      </c>
      <c r="F26996" s="86">
        <v>12689293.881192099</v>
      </c>
    </row>
    <row r="26997" spans="1:6">
      <c r="A26997">
        <v>2050</v>
      </c>
      <c r="B26997" t="s">
        <v>1051</v>
      </c>
      <c r="C26997" t="s">
        <v>1022</v>
      </c>
      <c r="D26997" t="s">
        <v>1017</v>
      </c>
      <c r="E26997" t="s">
        <v>1014</v>
      </c>
      <c r="F26997" s="86">
        <v>12797536.8605082</v>
      </c>
    </row>
    <row r="26998" spans="1:6">
      <c r="A26998">
        <v>2017</v>
      </c>
      <c r="B26998" t="s">
        <v>1052</v>
      </c>
      <c r="C26998" t="s">
        <v>1022</v>
      </c>
      <c r="D26998" t="s">
        <v>1017</v>
      </c>
      <c r="E26998" t="s">
        <v>1014</v>
      </c>
      <c r="F26998" s="86">
        <v>4709357.6102796299</v>
      </c>
    </row>
    <row r="26999" spans="1:6">
      <c r="A26999">
        <v>2018</v>
      </c>
      <c r="B26999" t="s">
        <v>1052</v>
      </c>
      <c r="C26999" t="s">
        <v>1022</v>
      </c>
      <c r="D26999" t="s">
        <v>1017</v>
      </c>
      <c r="E26999" t="s">
        <v>1014</v>
      </c>
      <c r="F26999" s="86">
        <v>4727705.3703437001</v>
      </c>
    </row>
    <row r="27000" spans="1:6">
      <c r="A27000">
        <v>2019</v>
      </c>
      <c r="B27000" t="s">
        <v>1052</v>
      </c>
      <c r="C27000" t="s">
        <v>1022</v>
      </c>
      <c r="D27000" t="s">
        <v>1017</v>
      </c>
      <c r="E27000" t="s">
        <v>1014</v>
      </c>
      <c r="F27000" s="86">
        <v>4740689.0923246797</v>
      </c>
    </row>
    <row r="27001" spans="1:6">
      <c r="A27001">
        <v>2020</v>
      </c>
      <c r="B27001" t="s">
        <v>1052</v>
      </c>
      <c r="C27001" t="s">
        <v>1022</v>
      </c>
      <c r="D27001" t="s">
        <v>1017</v>
      </c>
      <c r="E27001" t="s">
        <v>1014</v>
      </c>
      <c r="F27001" s="86">
        <v>4747458.4111563396</v>
      </c>
    </row>
    <row r="27002" spans="1:6">
      <c r="A27002">
        <v>2021</v>
      </c>
      <c r="B27002" t="s">
        <v>1052</v>
      </c>
      <c r="C27002" t="s">
        <v>1022</v>
      </c>
      <c r="D27002" t="s">
        <v>1017</v>
      </c>
      <c r="E27002" t="s">
        <v>1014</v>
      </c>
      <c r="F27002" s="86">
        <v>4750832.84324452</v>
      </c>
    </row>
    <row r="27003" spans="1:6">
      <c r="A27003">
        <v>2022</v>
      </c>
      <c r="B27003" t="s">
        <v>1052</v>
      </c>
      <c r="C27003" t="s">
        <v>1022</v>
      </c>
      <c r="D27003" t="s">
        <v>1017</v>
      </c>
      <c r="E27003" t="s">
        <v>1014</v>
      </c>
      <c r="F27003" s="86">
        <v>4749155.8437545197</v>
      </c>
    </row>
    <row r="27004" spans="1:6">
      <c r="A27004">
        <v>2023</v>
      </c>
      <c r="B27004" t="s">
        <v>1052</v>
      </c>
      <c r="C27004" t="s">
        <v>1022</v>
      </c>
      <c r="D27004" t="s">
        <v>1017</v>
      </c>
      <c r="E27004" t="s">
        <v>1014</v>
      </c>
      <c r="F27004" s="86">
        <v>4743755.5792170698</v>
      </c>
    </row>
    <row r="27005" spans="1:6">
      <c r="A27005">
        <v>2024</v>
      </c>
      <c r="B27005" t="s">
        <v>1052</v>
      </c>
      <c r="C27005" t="s">
        <v>1022</v>
      </c>
      <c r="D27005" t="s">
        <v>1017</v>
      </c>
      <c r="E27005" t="s">
        <v>1014</v>
      </c>
      <c r="F27005" s="86">
        <v>4736014.42988736</v>
      </c>
    </row>
    <row r="27006" spans="1:6">
      <c r="A27006">
        <v>2025</v>
      </c>
      <c r="B27006" t="s">
        <v>1052</v>
      </c>
      <c r="C27006" t="s">
        <v>1022</v>
      </c>
      <c r="D27006" t="s">
        <v>1017</v>
      </c>
      <c r="E27006" t="s">
        <v>1014</v>
      </c>
      <c r="F27006" s="86">
        <v>4728222.8348306902</v>
      </c>
    </row>
    <row r="27007" spans="1:6">
      <c r="A27007">
        <v>2026</v>
      </c>
      <c r="B27007" t="s">
        <v>1052</v>
      </c>
      <c r="C27007" t="s">
        <v>1022</v>
      </c>
      <c r="D27007" t="s">
        <v>1017</v>
      </c>
      <c r="E27007" t="s">
        <v>1014</v>
      </c>
      <c r="F27007" s="86">
        <v>4722877.97799794</v>
      </c>
    </row>
    <row r="27008" spans="1:6">
      <c r="A27008">
        <v>2027</v>
      </c>
      <c r="B27008" t="s">
        <v>1052</v>
      </c>
      <c r="C27008" t="s">
        <v>1022</v>
      </c>
      <c r="D27008" t="s">
        <v>1017</v>
      </c>
      <c r="E27008" t="s">
        <v>1014</v>
      </c>
      <c r="F27008" s="86">
        <v>4721314.2855075803</v>
      </c>
    </row>
    <row r="27009" spans="1:6">
      <c r="A27009">
        <v>2028</v>
      </c>
      <c r="B27009" t="s">
        <v>1052</v>
      </c>
      <c r="C27009" t="s">
        <v>1022</v>
      </c>
      <c r="D27009" t="s">
        <v>1017</v>
      </c>
      <c r="E27009" t="s">
        <v>1014</v>
      </c>
      <c r="F27009" s="86">
        <v>4724030.9236126104</v>
      </c>
    </row>
    <row r="27010" spans="1:6">
      <c r="A27010">
        <v>2029</v>
      </c>
      <c r="B27010" t="s">
        <v>1052</v>
      </c>
      <c r="C27010" t="s">
        <v>1022</v>
      </c>
      <c r="D27010" t="s">
        <v>1017</v>
      </c>
      <c r="E27010" t="s">
        <v>1014</v>
      </c>
      <c r="F27010" s="86">
        <v>4731281.7693580603</v>
      </c>
    </row>
    <row r="27011" spans="1:6">
      <c r="A27011">
        <v>2030</v>
      </c>
      <c r="B27011" t="s">
        <v>1052</v>
      </c>
      <c r="C27011" t="s">
        <v>1022</v>
      </c>
      <c r="D27011" t="s">
        <v>1017</v>
      </c>
      <c r="E27011" t="s">
        <v>1014</v>
      </c>
      <c r="F27011" s="86">
        <v>4744616.6554496801</v>
      </c>
    </row>
    <row r="27012" spans="1:6">
      <c r="A27012">
        <v>2031</v>
      </c>
      <c r="B27012" t="s">
        <v>1052</v>
      </c>
      <c r="C27012" t="s">
        <v>1022</v>
      </c>
      <c r="D27012" t="s">
        <v>1017</v>
      </c>
      <c r="E27012" t="s">
        <v>1014</v>
      </c>
      <c r="F27012" s="86">
        <v>4764865.80938615</v>
      </c>
    </row>
    <row r="27013" spans="1:6">
      <c r="A27013">
        <v>2032</v>
      </c>
      <c r="B27013" t="s">
        <v>1052</v>
      </c>
      <c r="C27013" t="s">
        <v>1022</v>
      </c>
      <c r="D27013" t="s">
        <v>1017</v>
      </c>
      <c r="E27013" t="s">
        <v>1014</v>
      </c>
      <c r="F27013" s="86">
        <v>4790689.13859032</v>
      </c>
    </row>
    <row r="27014" spans="1:6">
      <c r="A27014">
        <v>2033</v>
      </c>
      <c r="B27014" t="s">
        <v>1052</v>
      </c>
      <c r="C27014" t="s">
        <v>1022</v>
      </c>
      <c r="D27014" t="s">
        <v>1017</v>
      </c>
      <c r="E27014" t="s">
        <v>1014</v>
      </c>
      <c r="F27014" s="86">
        <v>4820956.9746508803</v>
      </c>
    </row>
    <row r="27015" spans="1:6">
      <c r="A27015">
        <v>2034</v>
      </c>
      <c r="B27015" t="s">
        <v>1052</v>
      </c>
      <c r="C27015" t="s">
        <v>1022</v>
      </c>
      <c r="D27015" t="s">
        <v>1017</v>
      </c>
      <c r="E27015" t="s">
        <v>1014</v>
      </c>
      <c r="F27015" s="86">
        <v>4855764.9376421999</v>
      </c>
    </row>
    <row r="27016" spans="1:6">
      <c r="A27016">
        <v>2035</v>
      </c>
      <c r="B27016" t="s">
        <v>1052</v>
      </c>
      <c r="C27016" t="s">
        <v>1022</v>
      </c>
      <c r="D27016" t="s">
        <v>1017</v>
      </c>
      <c r="E27016" t="s">
        <v>1014</v>
      </c>
      <c r="F27016" s="86">
        <v>4894204.1470696004</v>
      </c>
    </row>
    <row r="27017" spans="1:6">
      <c r="A27017">
        <v>2036</v>
      </c>
      <c r="B27017" t="s">
        <v>1052</v>
      </c>
      <c r="C27017" t="s">
        <v>1022</v>
      </c>
      <c r="D27017" t="s">
        <v>1017</v>
      </c>
      <c r="E27017" t="s">
        <v>1014</v>
      </c>
      <c r="F27017" s="86">
        <v>4935049.3138985103</v>
      </c>
    </row>
    <row r="27018" spans="1:6">
      <c r="A27018">
        <v>2037</v>
      </c>
      <c r="B27018" t="s">
        <v>1052</v>
      </c>
      <c r="C27018" t="s">
        <v>1022</v>
      </c>
      <c r="D27018" t="s">
        <v>1017</v>
      </c>
      <c r="E27018" t="s">
        <v>1014</v>
      </c>
      <c r="F27018" s="86">
        <v>4977160.7038614796</v>
      </c>
    </row>
    <row r="27019" spans="1:6">
      <c r="A27019">
        <v>2038</v>
      </c>
      <c r="B27019" t="s">
        <v>1052</v>
      </c>
      <c r="C27019" t="s">
        <v>1022</v>
      </c>
      <c r="D27019" t="s">
        <v>1017</v>
      </c>
      <c r="E27019" t="s">
        <v>1014</v>
      </c>
      <c r="F27019" s="86">
        <v>5020109.5299906898</v>
      </c>
    </row>
    <row r="27020" spans="1:6">
      <c r="A27020">
        <v>2039</v>
      </c>
      <c r="B27020" t="s">
        <v>1052</v>
      </c>
      <c r="C27020" t="s">
        <v>1022</v>
      </c>
      <c r="D27020" t="s">
        <v>1017</v>
      </c>
      <c r="E27020" t="s">
        <v>1014</v>
      </c>
      <c r="F27020" s="86">
        <v>5063425.9622874102</v>
      </c>
    </row>
    <row r="27021" spans="1:6">
      <c r="A27021">
        <v>2040</v>
      </c>
      <c r="B27021" t="s">
        <v>1052</v>
      </c>
      <c r="C27021" t="s">
        <v>1022</v>
      </c>
      <c r="D27021" t="s">
        <v>1017</v>
      </c>
      <c r="E27021" t="s">
        <v>1014</v>
      </c>
      <c r="F27021" s="86">
        <v>5106766.7931271596</v>
      </c>
    </row>
    <row r="27022" spans="1:6">
      <c r="A27022">
        <v>2041</v>
      </c>
      <c r="B27022" t="s">
        <v>1052</v>
      </c>
      <c r="C27022" t="s">
        <v>1022</v>
      </c>
      <c r="D27022" t="s">
        <v>1017</v>
      </c>
      <c r="E27022" t="s">
        <v>1014</v>
      </c>
      <c r="F27022" s="86">
        <v>5106018.4285023399</v>
      </c>
    </row>
    <row r="27023" spans="1:6">
      <c r="A27023">
        <v>2042</v>
      </c>
      <c r="B27023" t="s">
        <v>1052</v>
      </c>
      <c r="C27023" t="s">
        <v>1022</v>
      </c>
      <c r="D27023" t="s">
        <v>1017</v>
      </c>
      <c r="E27023" t="s">
        <v>1014</v>
      </c>
      <c r="F27023" s="86">
        <v>5105065.6243941505</v>
      </c>
    </row>
    <row r="27024" spans="1:6">
      <c r="A27024">
        <v>2043</v>
      </c>
      <c r="B27024" t="s">
        <v>1052</v>
      </c>
      <c r="C27024" t="s">
        <v>1022</v>
      </c>
      <c r="D27024" t="s">
        <v>1017</v>
      </c>
      <c r="E27024" t="s">
        <v>1014</v>
      </c>
      <c r="F27024" s="86">
        <v>5103954.0120149096</v>
      </c>
    </row>
    <row r="27025" spans="1:6">
      <c r="A27025">
        <v>2044</v>
      </c>
      <c r="B27025" t="s">
        <v>1052</v>
      </c>
      <c r="C27025" t="s">
        <v>1022</v>
      </c>
      <c r="D27025" t="s">
        <v>1017</v>
      </c>
      <c r="E27025" t="s">
        <v>1014</v>
      </c>
      <c r="F27025" s="86">
        <v>5102761.2035390297</v>
      </c>
    </row>
    <row r="27026" spans="1:6">
      <c r="A27026">
        <v>2045</v>
      </c>
      <c r="B27026" t="s">
        <v>1052</v>
      </c>
      <c r="C27026" t="s">
        <v>1022</v>
      </c>
      <c r="D27026" t="s">
        <v>1017</v>
      </c>
      <c r="E27026" t="s">
        <v>1014</v>
      </c>
      <c r="F27026" s="86">
        <v>5101571.2837182004</v>
      </c>
    </row>
    <row r="27027" spans="1:6">
      <c r="A27027">
        <v>2046</v>
      </c>
      <c r="B27027" t="s">
        <v>1052</v>
      </c>
      <c r="C27027" t="s">
        <v>1022</v>
      </c>
      <c r="D27027" t="s">
        <v>1017</v>
      </c>
      <c r="E27027" t="s">
        <v>1014</v>
      </c>
      <c r="F27027" s="86">
        <v>5100444.62640775</v>
      </c>
    </row>
    <row r="27028" spans="1:6">
      <c r="A27028">
        <v>2047</v>
      </c>
      <c r="B27028" t="s">
        <v>1052</v>
      </c>
      <c r="C27028" t="s">
        <v>1022</v>
      </c>
      <c r="D27028" t="s">
        <v>1017</v>
      </c>
      <c r="E27028" t="s">
        <v>1014</v>
      </c>
      <c r="F27028" s="86">
        <v>5099378.6425038204</v>
      </c>
    </row>
    <row r="27029" spans="1:6">
      <c r="A27029">
        <v>2048</v>
      </c>
      <c r="B27029" t="s">
        <v>1052</v>
      </c>
      <c r="C27029" t="s">
        <v>1022</v>
      </c>
      <c r="D27029" t="s">
        <v>1017</v>
      </c>
      <c r="E27029" t="s">
        <v>1014</v>
      </c>
      <c r="F27029" s="86">
        <v>5098392.7932901997</v>
      </c>
    </row>
    <row r="27030" spans="1:6">
      <c r="A27030">
        <v>2049</v>
      </c>
      <c r="B27030" t="s">
        <v>1052</v>
      </c>
      <c r="C27030" t="s">
        <v>1022</v>
      </c>
      <c r="D27030" t="s">
        <v>1017</v>
      </c>
      <c r="E27030" t="s">
        <v>1014</v>
      </c>
      <c r="F27030" s="86">
        <v>5097452.8092696304</v>
      </c>
    </row>
    <row r="27031" spans="1:6">
      <c r="A27031">
        <v>2050</v>
      </c>
      <c r="B27031" t="s">
        <v>1052</v>
      </c>
      <c r="C27031" t="s">
        <v>1022</v>
      </c>
      <c r="D27031" t="s">
        <v>1017</v>
      </c>
      <c r="E27031" t="s">
        <v>1014</v>
      </c>
      <c r="F27031" s="86">
        <v>5096524.7032102803</v>
      </c>
    </row>
    <row r="27032" spans="1:6">
      <c r="A27032">
        <v>2017</v>
      </c>
      <c r="B27032" t="s">
        <v>1053</v>
      </c>
      <c r="C27032" t="s">
        <v>1022</v>
      </c>
      <c r="D27032" t="s">
        <v>1017</v>
      </c>
      <c r="E27032" t="s">
        <v>1014</v>
      </c>
      <c r="F27032" s="86">
        <v>25439775.626625001</v>
      </c>
    </row>
    <row r="27033" spans="1:6">
      <c r="A27033">
        <v>2018</v>
      </c>
      <c r="B27033" t="s">
        <v>1053</v>
      </c>
      <c r="C27033" t="s">
        <v>1022</v>
      </c>
      <c r="D27033" t="s">
        <v>1017</v>
      </c>
      <c r="E27033" t="s">
        <v>1014</v>
      </c>
      <c r="F27033" s="86">
        <v>25353094.628518101</v>
      </c>
    </row>
    <row r="27034" spans="1:6">
      <c r="A27034">
        <v>2019</v>
      </c>
      <c r="B27034" t="s">
        <v>1053</v>
      </c>
      <c r="C27034" t="s">
        <v>1022</v>
      </c>
      <c r="D27034" t="s">
        <v>1017</v>
      </c>
      <c r="E27034" t="s">
        <v>1014</v>
      </c>
      <c r="F27034" s="86">
        <v>25248633.173073798</v>
      </c>
    </row>
    <row r="27035" spans="1:6">
      <c r="A27035">
        <v>2020</v>
      </c>
      <c r="B27035" t="s">
        <v>1053</v>
      </c>
      <c r="C27035" t="s">
        <v>1022</v>
      </c>
      <c r="D27035" t="s">
        <v>1017</v>
      </c>
      <c r="E27035" t="s">
        <v>1014</v>
      </c>
      <c r="F27035" s="86">
        <v>25122588.49385</v>
      </c>
    </row>
    <row r="27036" spans="1:6">
      <c r="A27036">
        <v>2021</v>
      </c>
      <c r="B27036" t="s">
        <v>1053</v>
      </c>
      <c r="C27036" t="s">
        <v>1022</v>
      </c>
      <c r="D27036" t="s">
        <v>1017</v>
      </c>
      <c r="E27036" t="s">
        <v>1014</v>
      </c>
      <c r="F27036" s="86">
        <v>24989317.1202478</v>
      </c>
    </row>
    <row r="27037" spans="1:6">
      <c r="A27037">
        <v>2022</v>
      </c>
      <c r="B27037" t="s">
        <v>1053</v>
      </c>
      <c r="C27037" t="s">
        <v>1022</v>
      </c>
      <c r="D27037" t="s">
        <v>1017</v>
      </c>
      <c r="E27037" t="s">
        <v>1014</v>
      </c>
      <c r="F27037" s="86">
        <v>24840815.154428702</v>
      </c>
    </row>
    <row r="27038" spans="1:6">
      <c r="A27038">
        <v>2023</v>
      </c>
      <c r="B27038" t="s">
        <v>1053</v>
      </c>
      <c r="C27038" t="s">
        <v>1022</v>
      </c>
      <c r="D27038" t="s">
        <v>1017</v>
      </c>
      <c r="E27038" t="s">
        <v>1014</v>
      </c>
      <c r="F27038" s="86">
        <v>24684176.1774517</v>
      </c>
    </row>
    <row r="27039" spans="1:6">
      <c r="A27039">
        <v>2024</v>
      </c>
      <c r="B27039" t="s">
        <v>1053</v>
      </c>
      <c r="C27039" t="s">
        <v>1022</v>
      </c>
      <c r="D27039" t="s">
        <v>1017</v>
      </c>
      <c r="E27039" t="s">
        <v>1014</v>
      </c>
      <c r="F27039" s="86">
        <v>24526682.819231901</v>
      </c>
    </row>
    <row r="27040" spans="1:6">
      <c r="A27040">
        <v>2025</v>
      </c>
      <c r="B27040" t="s">
        <v>1053</v>
      </c>
      <c r="C27040" t="s">
        <v>1022</v>
      </c>
      <c r="D27040" t="s">
        <v>1017</v>
      </c>
      <c r="E27040" t="s">
        <v>1014</v>
      </c>
      <c r="F27040" s="86">
        <v>24379193.906093299</v>
      </c>
    </row>
    <row r="27041" spans="1:6">
      <c r="A27041">
        <v>2026</v>
      </c>
      <c r="B27041" t="s">
        <v>1053</v>
      </c>
      <c r="C27041" t="s">
        <v>1022</v>
      </c>
      <c r="D27041" t="s">
        <v>1017</v>
      </c>
      <c r="E27041" t="s">
        <v>1014</v>
      </c>
      <c r="F27041" s="86">
        <v>24252931.061018601</v>
      </c>
    </row>
    <row r="27042" spans="1:6">
      <c r="A27042">
        <v>2027</v>
      </c>
      <c r="B27042" t="s">
        <v>1053</v>
      </c>
      <c r="C27042" t="s">
        <v>1022</v>
      </c>
      <c r="D27042" t="s">
        <v>1017</v>
      </c>
      <c r="E27042" t="s">
        <v>1014</v>
      </c>
      <c r="F27042" s="86">
        <v>24152446.188215099</v>
      </c>
    </row>
    <row r="27043" spans="1:6">
      <c r="A27043">
        <v>2028</v>
      </c>
      <c r="B27043" t="s">
        <v>1053</v>
      </c>
      <c r="C27043" t="s">
        <v>1022</v>
      </c>
      <c r="D27043" t="s">
        <v>1017</v>
      </c>
      <c r="E27043" t="s">
        <v>1014</v>
      </c>
      <c r="F27043" s="86">
        <v>24077761.070421498</v>
      </c>
    </row>
    <row r="27044" spans="1:6">
      <c r="A27044">
        <v>2029</v>
      </c>
      <c r="B27044" t="s">
        <v>1053</v>
      </c>
      <c r="C27044" t="s">
        <v>1022</v>
      </c>
      <c r="D27044" t="s">
        <v>1017</v>
      </c>
      <c r="E27044" t="s">
        <v>1014</v>
      </c>
      <c r="F27044" s="86">
        <v>24028126.510131199</v>
      </c>
    </row>
    <row r="27045" spans="1:6">
      <c r="A27045">
        <v>2030</v>
      </c>
      <c r="B27045" t="s">
        <v>1053</v>
      </c>
      <c r="C27045" t="s">
        <v>1022</v>
      </c>
      <c r="D27045" t="s">
        <v>1017</v>
      </c>
      <c r="E27045" t="s">
        <v>1014</v>
      </c>
      <c r="F27045" s="86">
        <v>24010148.414147198</v>
      </c>
    </row>
    <row r="27046" spans="1:6">
      <c r="A27046">
        <v>2031</v>
      </c>
      <c r="B27046" t="s">
        <v>1053</v>
      </c>
      <c r="C27046" t="s">
        <v>1022</v>
      </c>
      <c r="D27046" t="s">
        <v>1017</v>
      </c>
      <c r="E27046" t="s">
        <v>1014</v>
      </c>
      <c r="F27046" s="86">
        <v>24027248.250397298</v>
      </c>
    </row>
    <row r="27047" spans="1:6">
      <c r="A27047">
        <v>2032</v>
      </c>
      <c r="B27047" t="s">
        <v>1053</v>
      </c>
      <c r="C27047" t="s">
        <v>1022</v>
      </c>
      <c r="D27047" t="s">
        <v>1017</v>
      </c>
      <c r="E27047" t="s">
        <v>1014</v>
      </c>
      <c r="F27047" s="86">
        <v>24072281.631139699</v>
      </c>
    </row>
    <row r="27048" spans="1:6">
      <c r="A27048">
        <v>2033</v>
      </c>
      <c r="B27048" t="s">
        <v>1053</v>
      </c>
      <c r="C27048" t="s">
        <v>1022</v>
      </c>
      <c r="D27048" t="s">
        <v>1017</v>
      </c>
      <c r="E27048" t="s">
        <v>1014</v>
      </c>
      <c r="F27048" s="86">
        <v>24139786.197305702</v>
      </c>
    </row>
    <row r="27049" spans="1:6">
      <c r="A27049">
        <v>2034</v>
      </c>
      <c r="B27049" t="s">
        <v>1053</v>
      </c>
      <c r="C27049" t="s">
        <v>1022</v>
      </c>
      <c r="D27049" t="s">
        <v>1017</v>
      </c>
      <c r="E27049" t="s">
        <v>1014</v>
      </c>
      <c r="F27049" s="86">
        <v>24230366.986127298</v>
      </c>
    </row>
    <row r="27050" spans="1:6">
      <c r="A27050">
        <v>2035</v>
      </c>
      <c r="B27050" t="s">
        <v>1053</v>
      </c>
      <c r="C27050" t="s">
        <v>1022</v>
      </c>
      <c r="D27050" t="s">
        <v>1017</v>
      </c>
      <c r="E27050" t="s">
        <v>1014</v>
      </c>
      <c r="F27050" s="86">
        <v>24339734.316777401</v>
      </c>
    </row>
    <row r="27051" spans="1:6">
      <c r="A27051">
        <v>2036</v>
      </c>
      <c r="B27051" t="s">
        <v>1053</v>
      </c>
      <c r="C27051" t="s">
        <v>1022</v>
      </c>
      <c r="D27051" t="s">
        <v>1017</v>
      </c>
      <c r="E27051" t="s">
        <v>1014</v>
      </c>
      <c r="F27051" s="86">
        <v>24461836.1049731</v>
      </c>
    </row>
    <row r="27052" spans="1:6">
      <c r="A27052">
        <v>2037</v>
      </c>
      <c r="B27052" t="s">
        <v>1053</v>
      </c>
      <c r="C27052" t="s">
        <v>1022</v>
      </c>
      <c r="D27052" t="s">
        <v>1017</v>
      </c>
      <c r="E27052" t="s">
        <v>1014</v>
      </c>
      <c r="F27052" s="86">
        <v>24591170.6208896</v>
      </c>
    </row>
    <row r="27053" spans="1:6">
      <c r="A27053">
        <v>2038</v>
      </c>
      <c r="B27053" t="s">
        <v>1053</v>
      </c>
      <c r="C27053" t="s">
        <v>1022</v>
      </c>
      <c r="D27053" t="s">
        <v>1017</v>
      </c>
      <c r="E27053" t="s">
        <v>1014</v>
      </c>
      <c r="F27053" s="86">
        <v>24725766.562196702</v>
      </c>
    </row>
    <row r="27054" spans="1:6">
      <c r="A27054">
        <v>2039</v>
      </c>
      <c r="B27054" t="s">
        <v>1053</v>
      </c>
      <c r="C27054" t="s">
        <v>1022</v>
      </c>
      <c r="D27054" t="s">
        <v>1017</v>
      </c>
      <c r="E27054" t="s">
        <v>1014</v>
      </c>
      <c r="F27054" s="86">
        <v>24863541.761697501</v>
      </c>
    </row>
    <row r="27055" spans="1:6">
      <c r="A27055">
        <v>2040</v>
      </c>
      <c r="B27055" t="s">
        <v>1053</v>
      </c>
      <c r="C27055" t="s">
        <v>1022</v>
      </c>
      <c r="D27055" t="s">
        <v>1017</v>
      </c>
      <c r="E27055" t="s">
        <v>1014</v>
      </c>
      <c r="F27055" s="86">
        <v>25002772.0314789</v>
      </c>
    </row>
    <row r="27056" spans="1:6">
      <c r="A27056">
        <v>2041</v>
      </c>
      <c r="B27056" t="s">
        <v>1053</v>
      </c>
      <c r="C27056" t="s">
        <v>1022</v>
      </c>
      <c r="D27056" t="s">
        <v>1017</v>
      </c>
      <c r="E27056" t="s">
        <v>1014</v>
      </c>
      <c r="F27056" s="86">
        <v>24978777.7291875</v>
      </c>
    </row>
    <row r="27057" spans="1:6">
      <c r="A27057">
        <v>2042</v>
      </c>
      <c r="B27057" t="s">
        <v>1053</v>
      </c>
      <c r="C27057" t="s">
        <v>1022</v>
      </c>
      <c r="D27057" t="s">
        <v>1017</v>
      </c>
      <c r="E27057" t="s">
        <v>1014</v>
      </c>
      <c r="F27057" s="86">
        <v>24954421.7143015</v>
      </c>
    </row>
    <row r="27058" spans="1:6">
      <c r="A27058">
        <v>2043</v>
      </c>
      <c r="B27058" t="s">
        <v>1053</v>
      </c>
      <c r="C27058" t="s">
        <v>1022</v>
      </c>
      <c r="D27058" t="s">
        <v>1017</v>
      </c>
      <c r="E27058" t="s">
        <v>1014</v>
      </c>
      <c r="F27058" s="86">
        <v>24929725.923976</v>
      </c>
    </row>
    <row r="27059" spans="1:6">
      <c r="A27059">
        <v>2044</v>
      </c>
      <c r="B27059" t="s">
        <v>1053</v>
      </c>
      <c r="C27059" t="s">
        <v>1022</v>
      </c>
      <c r="D27059" t="s">
        <v>1017</v>
      </c>
      <c r="E27059" t="s">
        <v>1014</v>
      </c>
      <c r="F27059" s="86">
        <v>24904833.7267708</v>
      </c>
    </row>
    <row r="27060" spans="1:6">
      <c r="A27060">
        <v>2045</v>
      </c>
      <c r="B27060" t="s">
        <v>1053</v>
      </c>
      <c r="C27060" t="s">
        <v>1022</v>
      </c>
      <c r="D27060" t="s">
        <v>1017</v>
      </c>
      <c r="E27060" t="s">
        <v>1014</v>
      </c>
      <c r="F27060" s="86">
        <v>24879947.044340398</v>
      </c>
    </row>
    <row r="27061" spans="1:6">
      <c r="A27061">
        <v>2046</v>
      </c>
      <c r="B27061" t="s">
        <v>1053</v>
      </c>
      <c r="C27061" t="s">
        <v>1022</v>
      </c>
      <c r="D27061" t="s">
        <v>1017</v>
      </c>
      <c r="E27061" t="s">
        <v>1014</v>
      </c>
      <c r="F27061" s="86">
        <v>24855190.950911898</v>
      </c>
    </row>
    <row r="27062" spans="1:6">
      <c r="A27062">
        <v>2047</v>
      </c>
      <c r="B27062" t="s">
        <v>1053</v>
      </c>
      <c r="C27062" t="s">
        <v>1022</v>
      </c>
      <c r="D27062" t="s">
        <v>1017</v>
      </c>
      <c r="E27062" t="s">
        <v>1014</v>
      </c>
      <c r="F27062" s="86">
        <v>24830427.7686432</v>
      </c>
    </row>
    <row r="27063" spans="1:6">
      <c r="A27063">
        <v>2048</v>
      </c>
      <c r="B27063" t="s">
        <v>1053</v>
      </c>
      <c r="C27063" t="s">
        <v>1022</v>
      </c>
      <c r="D27063" t="s">
        <v>1017</v>
      </c>
      <c r="E27063" t="s">
        <v>1014</v>
      </c>
      <c r="F27063" s="86">
        <v>24805686.334422901</v>
      </c>
    </row>
    <row r="27064" spans="1:6">
      <c r="A27064">
        <v>2049</v>
      </c>
      <c r="B27064" t="s">
        <v>1053</v>
      </c>
      <c r="C27064" t="s">
        <v>1022</v>
      </c>
      <c r="D27064" t="s">
        <v>1017</v>
      </c>
      <c r="E27064" t="s">
        <v>1014</v>
      </c>
      <c r="F27064" s="86">
        <v>24780834.367073402</v>
      </c>
    </row>
    <row r="27065" spans="1:6">
      <c r="A27065">
        <v>2050</v>
      </c>
      <c r="B27065" t="s">
        <v>1053</v>
      </c>
      <c r="C27065" t="s">
        <v>1022</v>
      </c>
      <c r="D27065" t="s">
        <v>1017</v>
      </c>
      <c r="E27065" t="s">
        <v>1014</v>
      </c>
      <c r="F27065" s="86">
        <v>24755761.578980301</v>
      </c>
    </row>
    <row r="27066" spans="1:6">
      <c r="A27066">
        <v>2017</v>
      </c>
      <c r="B27066" t="s">
        <v>1054</v>
      </c>
      <c r="C27066" t="s">
        <v>1022</v>
      </c>
      <c r="D27066" t="s">
        <v>1017</v>
      </c>
      <c r="E27066" t="s">
        <v>1014</v>
      </c>
      <c r="F27066" s="86">
        <v>8441820.4238553606</v>
      </c>
    </row>
    <row r="27067" spans="1:6">
      <c r="A27067">
        <v>2018</v>
      </c>
      <c r="B27067" t="s">
        <v>1054</v>
      </c>
      <c r="C27067" t="s">
        <v>1022</v>
      </c>
      <c r="D27067" t="s">
        <v>1017</v>
      </c>
      <c r="E27067" t="s">
        <v>1014</v>
      </c>
      <c r="F27067" s="86">
        <v>8442239.0878702495</v>
      </c>
    </row>
    <row r="27068" spans="1:6">
      <c r="A27068">
        <v>2019</v>
      </c>
      <c r="B27068" t="s">
        <v>1054</v>
      </c>
      <c r="C27068" t="s">
        <v>1022</v>
      </c>
      <c r="D27068" t="s">
        <v>1017</v>
      </c>
      <c r="E27068" t="s">
        <v>1014</v>
      </c>
      <c r="F27068" s="86">
        <v>8439236.5301079191</v>
      </c>
    </row>
    <row r="27069" spans="1:6">
      <c r="A27069">
        <v>2020</v>
      </c>
      <c r="B27069" t="s">
        <v>1054</v>
      </c>
      <c r="C27069" t="s">
        <v>1022</v>
      </c>
      <c r="D27069" t="s">
        <v>1017</v>
      </c>
      <c r="E27069" t="s">
        <v>1014</v>
      </c>
      <c r="F27069" s="86">
        <v>8430941.6517986506</v>
      </c>
    </row>
    <row r="27070" spans="1:6">
      <c r="A27070">
        <v>2021</v>
      </c>
      <c r="B27070" t="s">
        <v>1054</v>
      </c>
      <c r="C27070" t="s">
        <v>1022</v>
      </c>
      <c r="D27070" t="s">
        <v>1017</v>
      </c>
      <c r="E27070" t="s">
        <v>1014</v>
      </c>
      <c r="F27070" s="86">
        <v>8422154.6709562298</v>
      </c>
    </row>
    <row r="27071" spans="1:6">
      <c r="A27071">
        <v>2022</v>
      </c>
      <c r="B27071" t="s">
        <v>1054</v>
      </c>
      <c r="C27071" t="s">
        <v>1022</v>
      </c>
      <c r="D27071" t="s">
        <v>1017</v>
      </c>
      <c r="E27071" t="s">
        <v>1014</v>
      </c>
      <c r="F27071" s="86">
        <v>8411837.4396389704</v>
      </c>
    </row>
    <row r="27072" spans="1:6">
      <c r="A27072">
        <v>2023</v>
      </c>
      <c r="B27072" t="s">
        <v>1054</v>
      </c>
      <c r="C27072" t="s">
        <v>1022</v>
      </c>
      <c r="D27072" t="s">
        <v>1017</v>
      </c>
      <c r="E27072" t="s">
        <v>1014</v>
      </c>
      <c r="F27072" s="86">
        <v>8402322.7065827996</v>
      </c>
    </row>
    <row r="27073" spans="1:6">
      <c r="A27073">
        <v>2024</v>
      </c>
      <c r="B27073" t="s">
        <v>1054</v>
      </c>
      <c r="C27073" t="s">
        <v>1022</v>
      </c>
      <c r="D27073" t="s">
        <v>1017</v>
      </c>
      <c r="E27073" t="s">
        <v>1014</v>
      </c>
      <c r="F27073" s="86">
        <v>8396144.9488223698</v>
      </c>
    </row>
    <row r="27074" spans="1:6">
      <c r="A27074">
        <v>2025</v>
      </c>
      <c r="B27074" t="s">
        <v>1054</v>
      </c>
      <c r="C27074" t="s">
        <v>1022</v>
      </c>
      <c r="D27074" t="s">
        <v>1017</v>
      </c>
      <c r="E27074" t="s">
        <v>1014</v>
      </c>
      <c r="F27074" s="86">
        <v>8395126.3534332197</v>
      </c>
    </row>
    <row r="27075" spans="1:6">
      <c r="A27075">
        <v>2026</v>
      </c>
      <c r="B27075" t="s">
        <v>1054</v>
      </c>
      <c r="C27075" t="s">
        <v>1022</v>
      </c>
      <c r="D27075" t="s">
        <v>1017</v>
      </c>
      <c r="E27075" t="s">
        <v>1014</v>
      </c>
      <c r="F27075" s="86">
        <v>8401822.3821809404</v>
      </c>
    </row>
    <row r="27076" spans="1:6">
      <c r="A27076">
        <v>2027</v>
      </c>
      <c r="B27076" t="s">
        <v>1054</v>
      </c>
      <c r="C27076" t="s">
        <v>1022</v>
      </c>
      <c r="D27076" t="s">
        <v>1017</v>
      </c>
      <c r="E27076" t="s">
        <v>1014</v>
      </c>
      <c r="F27076" s="86">
        <v>8416862.7357994802</v>
      </c>
    </row>
    <row r="27077" spans="1:6">
      <c r="A27077">
        <v>2028</v>
      </c>
      <c r="B27077" t="s">
        <v>1054</v>
      </c>
      <c r="C27077" t="s">
        <v>1022</v>
      </c>
      <c r="D27077" t="s">
        <v>1017</v>
      </c>
      <c r="E27077" t="s">
        <v>1014</v>
      </c>
      <c r="F27077" s="86">
        <v>8440588.8968609907</v>
      </c>
    </row>
    <row r="27078" spans="1:6">
      <c r="A27078">
        <v>2029</v>
      </c>
      <c r="B27078" t="s">
        <v>1054</v>
      </c>
      <c r="C27078" t="s">
        <v>1022</v>
      </c>
      <c r="D27078" t="s">
        <v>1017</v>
      </c>
      <c r="E27078" t="s">
        <v>1014</v>
      </c>
      <c r="F27078" s="86">
        <v>8471703.8727704808</v>
      </c>
    </row>
    <row r="27079" spans="1:6">
      <c r="A27079">
        <v>2030</v>
      </c>
      <c r="B27079" t="s">
        <v>1054</v>
      </c>
      <c r="C27079" t="s">
        <v>1022</v>
      </c>
      <c r="D27079" t="s">
        <v>1017</v>
      </c>
      <c r="E27079" t="s">
        <v>1014</v>
      </c>
      <c r="F27079" s="86">
        <v>8511327.4835399203</v>
      </c>
    </row>
    <row r="27080" spans="1:6">
      <c r="A27080">
        <v>2031</v>
      </c>
      <c r="B27080" t="s">
        <v>1054</v>
      </c>
      <c r="C27080" t="s">
        <v>1022</v>
      </c>
      <c r="D27080" t="s">
        <v>1017</v>
      </c>
      <c r="E27080" t="s">
        <v>1014</v>
      </c>
      <c r="F27080" s="86">
        <v>8560704.5514243506</v>
      </c>
    </row>
    <row r="27081" spans="1:6">
      <c r="A27081">
        <v>2032</v>
      </c>
      <c r="B27081" t="s">
        <v>1054</v>
      </c>
      <c r="C27081" t="s">
        <v>1022</v>
      </c>
      <c r="D27081" t="s">
        <v>1017</v>
      </c>
      <c r="E27081" t="s">
        <v>1014</v>
      </c>
      <c r="F27081" s="86">
        <v>8617970.6139360592</v>
      </c>
    </row>
    <row r="27082" spans="1:6">
      <c r="A27082">
        <v>2033</v>
      </c>
      <c r="B27082" t="s">
        <v>1054</v>
      </c>
      <c r="C27082" t="s">
        <v>1022</v>
      </c>
      <c r="D27082" t="s">
        <v>1017</v>
      </c>
      <c r="E27082" t="s">
        <v>1014</v>
      </c>
      <c r="F27082" s="86">
        <v>8681239.0411151405</v>
      </c>
    </row>
    <row r="27083" spans="1:6">
      <c r="A27083">
        <v>2034</v>
      </c>
      <c r="B27083" t="s">
        <v>1054</v>
      </c>
      <c r="C27083" t="s">
        <v>1022</v>
      </c>
      <c r="D27083" t="s">
        <v>1017</v>
      </c>
      <c r="E27083" t="s">
        <v>1014</v>
      </c>
      <c r="F27083" s="86">
        <v>8751218.0758104101</v>
      </c>
    </row>
    <row r="27084" spans="1:6">
      <c r="A27084">
        <v>2035</v>
      </c>
      <c r="B27084" t="s">
        <v>1054</v>
      </c>
      <c r="C27084" t="s">
        <v>1022</v>
      </c>
      <c r="D27084" t="s">
        <v>1017</v>
      </c>
      <c r="E27084" t="s">
        <v>1014</v>
      </c>
      <c r="F27084" s="86">
        <v>8827462.78102866</v>
      </c>
    </row>
    <row r="27085" spans="1:6">
      <c r="A27085">
        <v>2036</v>
      </c>
      <c r="B27085" t="s">
        <v>1054</v>
      </c>
      <c r="C27085" t="s">
        <v>1022</v>
      </c>
      <c r="D27085" t="s">
        <v>1017</v>
      </c>
      <c r="E27085" t="s">
        <v>1014</v>
      </c>
      <c r="F27085" s="86">
        <v>8909222.7143181991</v>
      </c>
    </row>
    <row r="27086" spans="1:6">
      <c r="A27086">
        <v>2037</v>
      </c>
      <c r="B27086" t="s">
        <v>1054</v>
      </c>
      <c r="C27086" t="s">
        <v>1022</v>
      </c>
      <c r="D27086" t="s">
        <v>1017</v>
      </c>
      <c r="E27086" t="s">
        <v>1014</v>
      </c>
      <c r="F27086" s="86">
        <v>8993800.0571666807</v>
      </c>
    </row>
    <row r="27087" spans="1:6">
      <c r="A27087">
        <v>2038</v>
      </c>
      <c r="B27087" t="s">
        <v>1054</v>
      </c>
      <c r="C27087" t="s">
        <v>1022</v>
      </c>
      <c r="D27087" t="s">
        <v>1017</v>
      </c>
      <c r="E27087" t="s">
        <v>1014</v>
      </c>
      <c r="F27087" s="86">
        <v>9079764.4092832301</v>
      </c>
    </row>
    <row r="27088" spans="1:6">
      <c r="A27088">
        <v>2039</v>
      </c>
      <c r="B27088" t="s">
        <v>1054</v>
      </c>
      <c r="C27088" t="s">
        <v>1022</v>
      </c>
      <c r="D27088" t="s">
        <v>1017</v>
      </c>
      <c r="E27088" t="s">
        <v>1014</v>
      </c>
      <c r="F27088" s="86">
        <v>9166385.2204840407</v>
      </c>
    </row>
    <row r="27089" spans="1:6">
      <c r="A27089">
        <v>2040</v>
      </c>
      <c r="B27089" t="s">
        <v>1054</v>
      </c>
      <c r="C27089" t="s">
        <v>1022</v>
      </c>
      <c r="D27089" t="s">
        <v>1017</v>
      </c>
      <c r="E27089" t="s">
        <v>1014</v>
      </c>
      <c r="F27089" s="86">
        <v>9253280.3550244197</v>
      </c>
    </row>
    <row r="27090" spans="1:6">
      <c r="A27090">
        <v>2041</v>
      </c>
      <c r="B27090" t="s">
        <v>1054</v>
      </c>
      <c r="C27090" t="s">
        <v>1022</v>
      </c>
      <c r="D27090" t="s">
        <v>1017</v>
      </c>
      <c r="E27090" t="s">
        <v>1014</v>
      </c>
      <c r="F27090" s="86">
        <v>9331090.9559068903</v>
      </c>
    </row>
    <row r="27091" spans="1:6">
      <c r="A27091">
        <v>2042</v>
      </c>
      <c r="B27091" t="s">
        <v>1054</v>
      </c>
      <c r="C27091" t="s">
        <v>1022</v>
      </c>
      <c r="D27091" t="s">
        <v>1017</v>
      </c>
      <c r="E27091" t="s">
        <v>1014</v>
      </c>
      <c r="F27091" s="86">
        <v>9409778.1013037805</v>
      </c>
    </row>
    <row r="27092" spans="1:6">
      <c r="A27092">
        <v>2043</v>
      </c>
      <c r="B27092" t="s">
        <v>1054</v>
      </c>
      <c r="C27092" t="s">
        <v>1022</v>
      </c>
      <c r="D27092" t="s">
        <v>1017</v>
      </c>
      <c r="E27092" t="s">
        <v>1014</v>
      </c>
      <c r="F27092" s="86">
        <v>9489255.6757677402</v>
      </c>
    </row>
    <row r="27093" spans="1:6">
      <c r="A27093">
        <v>2044</v>
      </c>
      <c r="B27093" t="s">
        <v>1054</v>
      </c>
      <c r="C27093" t="s">
        <v>1022</v>
      </c>
      <c r="D27093" t="s">
        <v>1017</v>
      </c>
      <c r="E27093" t="s">
        <v>1014</v>
      </c>
      <c r="F27093" s="86">
        <v>9569511.2011108696</v>
      </c>
    </row>
    <row r="27094" spans="1:6">
      <c r="A27094">
        <v>2045</v>
      </c>
      <c r="B27094" t="s">
        <v>1054</v>
      </c>
      <c r="C27094" t="s">
        <v>1022</v>
      </c>
      <c r="D27094" t="s">
        <v>1017</v>
      </c>
      <c r="E27094" t="s">
        <v>1014</v>
      </c>
      <c r="F27094" s="86">
        <v>9650601.5744700897</v>
      </c>
    </row>
    <row r="27095" spans="1:6">
      <c r="A27095">
        <v>2046</v>
      </c>
      <c r="B27095" t="s">
        <v>1054</v>
      </c>
      <c r="C27095" t="s">
        <v>1022</v>
      </c>
      <c r="D27095" t="s">
        <v>1017</v>
      </c>
      <c r="E27095" t="s">
        <v>1014</v>
      </c>
      <c r="F27095" s="86">
        <v>9732551.8776437603</v>
      </c>
    </row>
    <row r="27096" spans="1:6">
      <c r="A27096">
        <v>2047</v>
      </c>
      <c r="B27096" t="s">
        <v>1054</v>
      </c>
      <c r="C27096" t="s">
        <v>1022</v>
      </c>
      <c r="D27096" t="s">
        <v>1017</v>
      </c>
      <c r="E27096" t="s">
        <v>1014</v>
      </c>
      <c r="F27096" s="86">
        <v>9815323.6079979707</v>
      </c>
    </row>
    <row r="27097" spans="1:6">
      <c r="A27097">
        <v>2048</v>
      </c>
      <c r="B27097" t="s">
        <v>1054</v>
      </c>
      <c r="C27097" t="s">
        <v>1022</v>
      </c>
      <c r="D27097" t="s">
        <v>1017</v>
      </c>
      <c r="E27097" t="s">
        <v>1014</v>
      </c>
      <c r="F27097" s="86">
        <v>9898988.6676656492</v>
      </c>
    </row>
    <row r="27098" spans="1:6">
      <c r="A27098">
        <v>2049</v>
      </c>
      <c r="B27098" t="s">
        <v>1054</v>
      </c>
      <c r="C27098" t="s">
        <v>1022</v>
      </c>
      <c r="D27098" t="s">
        <v>1017</v>
      </c>
      <c r="E27098" t="s">
        <v>1014</v>
      </c>
      <c r="F27098" s="86">
        <v>9983460.9678565897</v>
      </c>
    </row>
    <row r="27099" spans="1:6">
      <c r="A27099">
        <v>2050</v>
      </c>
      <c r="B27099" t="s">
        <v>1054</v>
      </c>
      <c r="C27099" t="s">
        <v>1022</v>
      </c>
      <c r="D27099" t="s">
        <v>1017</v>
      </c>
      <c r="E27099" t="s">
        <v>1014</v>
      </c>
      <c r="F27099" s="86">
        <v>10068668.5179627</v>
      </c>
    </row>
    <row r="27100" spans="1:6">
      <c r="A27100">
        <v>2017</v>
      </c>
      <c r="B27100" t="s">
        <v>1055</v>
      </c>
      <c r="C27100" t="s">
        <v>1022</v>
      </c>
      <c r="D27100" t="s">
        <v>1017</v>
      </c>
      <c r="E27100" t="s">
        <v>1014</v>
      </c>
      <c r="F27100" s="86">
        <v>57915742.259932101</v>
      </c>
    </row>
    <row r="27101" spans="1:6">
      <c r="A27101">
        <v>2018</v>
      </c>
      <c r="B27101" t="s">
        <v>1055</v>
      </c>
      <c r="C27101" t="s">
        <v>1022</v>
      </c>
      <c r="D27101" t="s">
        <v>1017</v>
      </c>
      <c r="E27101" t="s">
        <v>1014</v>
      </c>
      <c r="F27101" s="86">
        <v>57718407.9088649</v>
      </c>
    </row>
    <row r="27102" spans="1:6">
      <c r="A27102">
        <v>2019</v>
      </c>
      <c r="B27102" t="s">
        <v>1055</v>
      </c>
      <c r="C27102" t="s">
        <v>1022</v>
      </c>
      <c r="D27102" t="s">
        <v>1017</v>
      </c>
      <c r="E27102" t="s">
        <v>1014</v>
      </c>
      <c r="F27102" s="86">
        <v>57480595.659200899</v>
      </c>
    </row>
    <row r="27103" spans="1:6">
      <c r="A27103">
        <v>2020</v>
      </c>
      <c r="B27103" t="s">
        <v>1055</v>
      </c>
      <c r="C27103" t="s">
        <v>1022</v>
      </c>
      <c r="D27103" t="s">
        <v>1017</v>
      </c>
      <c r="E27103" t="s">
        <v>1014</v>
      </c>
      <c r="F27103" s="86">
        <v>57193648.484818198</v>
      </c>
    </row>
    <row r="27104" spans="1:6">
      <c r="A27104">
        <v>2021</v>
      </c>
      <c r="B27104" t="s">
        <v>1055</v>
      </c>
      <c r="C27104" t="s">
        <v>1022</v>
      </c>
      <c r="D27104" t="s">
        <v>1017</v>
      </c>
      <c r="E27104" t="s">
        <v>1014</v>
      </c>
      <c r="F27104" s="86">
        <v>56890250.766005397</v>
      </c>
    </row>
    <row r="27105" spans="1:6">
      <c r="A27105">
        <v>2022</v>
      </c>
      <c r="B27105" t="s">
        <v>1055</v>
      </c>
      <c r="C27105" t="s">
        <v>1022</v>
      </c>
      <c r="D27105" t="s">
        <v>1017</v>
      </c>
      <c r="E27105" t="s">
        <v>1014</v>
      </c>
      <c r="F27105" s="86">
        <v>56552181.630572699</v>
      </c>
    </row>
    <row r="27106" spans="1:6">
      <c r="A27106">
        <v>2023</v>
      </c>
      <c r="B27106" t="s">
        <v>1055</v>
      </c>
      <c r="C27106" t="s">
        <v>1022</v>
      </c>
      <c r="D27106" t="s">
        <v>1017</v>
      </c>
      <c r="E27106" t="s">
        <v>1014</v>
      </c>
      <c r="F27106" s="86">
        <v>56195591.107563697</v>
      </c>
    </row>
    <row r="27107" spans="1:6">
      <c r="A27107">
        <v>2024</v>
      </c>
      <c r="B27107" t="s">
        <v>1055</v>
      </c>
      <c r="C27107" t="s">
        <v>1022</v>
      </c>
      <c r="D27107" t="s">
        <v>1017</v>
      </c>
      <c r="E27107" t="s">
        <v>1014</v>
      </c>
      <c r="F27107" s="86">
        <v>55837059.936035901</v>
      </c>
    </row>
    <row r="27108" spans="1:6">
      <c r="A27108">
        <v>2025</v>
      </c>
      <c r="B27108" t="s">
        <v>1055</v>
      </c>
      <c r="C27108" t="s">
        <v>1022</v>
      </c>
      <c r="D27108" t="s">
        <v>1017</v>
      </c>
      <c r="E27108" t="s">
        <v>1014</v>
      </c>
      <c r="F27108" s="86">
        <v>55501310.762317397</v>
      </c>
    </row>
    <row r="27109" spans="1:6">
      <c r="A27109">
        <v>2026</v>
      </c>
      <c r="B27109" t="s">
        <v>1055</v>
      </c>
      <c r="C27109" t="s">
        <v>1022</v>
      </c>
      <c r="D27109" t="s">
        <v>1017</v>
      </c>
      <c r="E27109" t="s">
        <v>1014</v>
      </c>
      <c r="F27109" s="86">
        <v>55213892.622517601</v>
      </c>
    </row>
    <row r="27110" spans="1:6">
      <c r="A27110">
        <v>2027</v>
      </c>
      <c r="B27110" t="s">
        <v>1055</v>
      </c>
      <c r="C27110" t="s">
        <v>1022</v>
      </c>
      <c r="D27110" t="s">
        <v>1017</v>
      </c>
      <c r="E27110" t="s">
        <v>1014</v>
      </c>
      <c r="F27110" s="86">
        <v>54985170.809432998</v>
      </c>
    </row>
    <row r="27111" spans="1:6">
      <c r="A27111">
        <v>2028</v>
      </c>
      <c r="B27111" t="s">
        <v>1055</v>
      </c>
      <c r="C27111" t="s">
        <v>1022</v>
      </c>
      <c r="D27111" t="s">
        <v>1017</v>
      </c>
      <c r="E27111" t="s">
        <v>1014</v>
      </c>
      <c r="F27111" s="86">
        <v>54815197.680510998</v>
      </c>
    </row>
    <row r="27112" spans="1:6">
      <c r="A27112">
        <v>2029</v>
      </c>
      <c r="B27112" t="s">
        <v>1055</v>
      </c>
      <c r="C27112" t="s">
        <v>1022</v>
      </c>
      <c r="D27112" t="s">
        <v>1017</v>
      </c>
      <c r="E27112" t="s">
        <v>1014</v>
      </c>
      <c r="F27112" s="86">
        <v>54702270.408959098</v>
      </c>
    </row>
    <row r="27113" spans="1:6">
      <c r="A27113">
        <v>2030</v>
      </c>
      <c r="B27113" t="s">
        <v>1055</v>
      </c>
      <c r="C27113" t="s">
        <v>1022</v>
      </c>
      <c r="D27113" t="s">
        <v>1017</v>
      </c>
      <c r="E27113" t="s">
        <v>1014</v>
      </c>
      <c r="F27113" s="86">
        <v>54661430.315711603</v>
      </c>
    </row>
    <row r="27114" spans="1:6">
      <c r="A27114">
        <v>2031</v>
      </c>
      <c r="B27114" t="s">
        <v>1055</v>
      </c>
      <c r="C27114" t="s">
        <v>1022</v>
      </c>
      <c r="D27114" t="s">
        <v>1017</v>
      </c>
      <c r="E27114" t="s">
        <v>1014</v>
      </c>
      <c r="F27114" s="86">
        <v>54700469.0874843</v>
      </c>
    </row>
    <row r="27115" spans="1:6">
      <c r="A27115">
        <v>2032</v>
      </c>
      <c r="B27115" t="s">
        <v>1055</v>
      </c>
      <c r="C27115" t="s">
        <v>1022</v>
      </c>
      <c r="D27115" t="s">
        <v>1017</v>
      </c>
      <c r="E27115" t="s">
        <v>1014</v>
      </c>
      <c r="F27115" s="86">
        <v>54803122.1825976</v>
      </c>
    </row>
    <row r="27116" spans="1:6">
      <c r="A27116">
        <v>2033</v>
      </c>
      <c r="B27116" t="s">
        <v>1055</v>
      </c>
      <c r="C27116" t="s">
        <v>1022</v>
      </c>
      <c r="D27116" t="s">
        <v>1017</v>
      </c>
      <c r="E27116" t="s">
        <v>1014</v>
      </c>
      <c r="F27116" s="86">
        <v>54956953.066861898</v>
      </c>
    </row>
    <row r="27117" spans="1:6">
      <c r="A27117">
        <v>2034</v>
      </c>
      <c r="B27117" t="s">
        <v>1055</v>
      </c>
      <c r="C27117" t="s">
        <v>1022</v>
      </c>
      <c r="D27117" t="s">
        <v>1017</v>
      </c>
      <c r="E27117" t="s">
        <v>1014</v>
      </c>
      <c r="F27117" s="86">
        <v>55163336.869178899</v>
      </c>
    </row>
    <row r="27118" spans="1:6">
      <c r="A27118">
        <v>2035</v>
      </c>
      <c r="B27118" t="s">
        <v>1055</v>
      </c>
      <c r="C27118" t="s">
        <v>1022</v>
      </c>
      <c r="D27118" t="s">
        <v>1017</v>
      </c>
      <c r="E27118" t="s">
        <v>1014</v>
      </c>
      <c r="F27118" s="86">
        <v>55412504.177478902</v>
      </c>
    </row>
    <row r="27119" spans="1:6">
      <c r="A27119">
        <v>2036</v>
      </c>
      <c r="B27119" t="s">
        <v>1055</v>
      </c>
      <c r="C27119" t="s">
        <v>1022</v>
      </c>
      <c r="D27119" t="s">
        <v>1017</v>
      </c>
      <c r="E27119" t="s">
        <v>1014</v>
      </c>
      <c r="F27119" s="86">
        <v>55690672.492369004</v>
      </c>
    </row>
    <row r="27120" spans="1:6">
      <c r="A27120">
        <v>2037</v>
      </c>
      <c r="B27120" t="s">
        <v>1055</v>
      </c>
      <c r="C27120" t="s">
        <v>1022</v>
      </c>
      <c r="D27120" t="s">
        <v>1017</v>
      </c>
      <c r="E27120" t="s">
        <v>1014</v>
      </c>
      <c r="F27120" s="86">
        <v>55985312.177428097</v>
      </c>
    </row>
    <row r="27121" spans="1:6">
      <c r="A27121">
        <v>2038</v>
      </c>
      <c r="B27121" t="s">
        <v>1055</v>
      </c>
      <c r="C27121" t="s">
        <v>1022</v>
      </c>
      <c r="D27121" t="s">
        <v>1017</v>
      </c>
      <c r="E27121" t="s">
        <v>1014</v>
      </c>
      <c r="F27121" s="86">
        <v>56291931.2443588</v>
      </c>
    </row>
    <row r="27122" spans="1:6">
      <c r="A27122">
        <v>2039</v>
      </c>
      <c r="B27122" t="s">
        <v>1055</v>
      </c>
      <c r="C27122" t="s">
        <v>1022</v>
      </c>
      <c r="D27122" t="s">
        <v>1017</v>
      </c>
      <c r="E27122" t="s">
        <v>1014</v>
      </c>
      <c r="F27122" s="86">
        <v>56605785.465131097</v>
      </c>
    </row>
    <row r="27123" spans="1:6">
      <c r="A27123">
        <v>2040</v>
      </c>
      <c r="B27123" t="s">
        <v>1055</v>
      </c>
      <c r="C27123" t="s">
        <v>1022</v>
      </c>
      <c r="D27123" t="s">
        <v>1017</v>
      </c>
      <c r="E27123" t="s">
        <v>1014</v>
      </c>
      <c r="F27123" s="86">
        <v>56922945.9939555</v>
      </c>
    </row>
    <row r="27124" spans="1:6">
      <c r="A27124">
        <v>2041</v>
      </c>
      <c r="B27124" t="s">
        <v>1055</v>
      </c>
      <c r="C27124" t="s">
        <v>1022</v>
      </c>
      <c r="D27124" t="s">
        <v>1017</v>
      </c>
      <c r="E27124" t="s">
        <v>1014</v>
      </c>
      <c r="F27124" s="86">
        <v>56868489.296462297</v>
      </c>
    </row>
    <row r="27125" spans="1:6">
      <c r="A27125">
        <v>2042</v>
      </c>
      <c r="B27125" t="s">
        <v>1055</v>
      </c>
      <c r="C27125" t="s">
        <v>1022</v>
      </c>
      <c r="D27125" t="s">
        <v>1017</v>
      </c>
      <c r="E27125" t="s">
        <v>1014</v>
      </c>
      <c r="F27125" s="86">
        <v>56813196.553031497</v>
      </c>
    </row>
    <row r="27126" spans="1:6">
      <c r="A27126">
        <v>2043</v>
      </c>
      <c r="B27126" t="s">
        <v>1055</v>
      </c>
      <c r="C27126" t="s">
        <v>1022</v>
      </c>
      <c r="D27126" t="s">
        <v>1017</v>
      </c>
      <c r="E27126" t="s">
        <v>1014</v>
      </c>
      <c r="F27126" s="86">
        <v>56757115.8592299</v>
      </c>
    </row>
    <row r="27127" spans="1:6">
      <c r="A27127">
        <v>2044</v>
      </c>
      <c r="B27127" t="s">
        <v>1055</v>
      </c>
      <c r="C27127" t="s">
        <v>1022</v>
      </c>
      <c r="D27127" t="s">
        <v>1017</v>
      </c>
      <c r="E27127" t="s">
        <v>1014</v>
      </c>
      <c r="F27127" s="86">
        <v>56700572.328329399</v>
      </c>
    </row>
    <row r="27128" spans="1:6">
      <c r="A27128">
        <v>2045</v>
      </c>
      <c r="B27128" t="s">
        <v>1055</v>
      </c>
      <c r="C27128" t="s">
        <v>1022</v>
      </c>
      <c r="D27128" t="s">
        <v>1017</v>
      </c>
      <c r="E27128" t="s">
        <v>1014</v>
      </c>
      <c r="F27128" s="86">
        <v>56644025.006438702</v>
      </c>
    </row>
    <row r="27129" spans="1:6">
      <c r="A27129">
        <v>2046</v>
      </c>
      <c r="B27129" t="s">
        <v>1055</v>
      </c>
      <c r="C27129" t="s">
        <v>1022</v>
      </c>
      <c r="D27129" t="s">
        <v>1017</v>
      </c>
      <c r="E27129" t="s">
        <v>1014</v>
      </c>
      <c r="F27129" s="86">
        <v>56587759.754571401</v>
      </c>
    </row>
    <row r="27130" spans="1:6">
      <c r="A27130">
        <v>2047</v>
      </c>
      <c r="B27130" t="s">
        <v>1055</v>
      </c>
      <c r="C27130" t="s">
        <v>1022</v>
      </c>
      <c r="D27130" t="s">
        <v>1017</v>
      </c>
      <c r="E27130" t="s">
        <v>1014</v>
      </c>
      <c r="F27130" s="86">
        <v>56531462.250569299</v>
      </c>
    </row>
    <row r="27131" spans="1:6">
      <c r="A27131">
        <v>2048</v>
      </c>
      <c r="B27131" t="s">
        <v>1055</v>
      </c>
      <c r="C27131" t="s">
        <v>1022</v>
      </c>
      <c r="D27131" t="s">
        <v>1017</v>
      </c>
      <c r="E27131" t="s">
        <v>1014</v>
      </c>
      <c r="F27131" s="86">
        <v>56475199.391243398</v>
      </c>
    </row>
    <row r="27132" spans="1:6">
      <c r="A27132">
        <v>2049</v>
      </c>
      <c r="B27132" t="s">
        <v>1055</v>
      </c>
      <c r="C27132" t="s">
        <v>1022</v>
      </c>
      <c r="D27132" t="s">
        <v>1017</v>
      </c>
      <c r="E27132" t="s">
        <v>1014</v>
      </c>
      <c r="F27132" s="86">
        <v>56418671.5971127</v>
      </c>
    </row>
    <row r="27133" spans="1:6">
      <c r="A27133">
        <v>2050</v>
      </c>
      <c r="B27133" t="s">
        <v>1055</v>
      </c>
      <c r="C27133" t="s">
        <v>1022</v>
      </c>
      <c r="D27133" t="s">
        <v>1017</v>
      </c>
      <c r="E27133" t="s">
        <v>1014</v>
      </c>
      <c r="F27133" s="86">
        <v>56361629.578883998</v>
      </c>
    </row>
    <row r="27134" spans="1:6">
      <c r="A27134">
        <v>2017</v>
      </c>
      <c r="B27134" t="s">
        <v>1056</v>
      </c>
      <c r="C27134" t="s">
        <v>1022</v>
      </c>
      <c r="D27134" t="s">
        <v>1017</v>
      </c>
      <c r="E27134" t="s">
        <v>1014</v>
      </c>
      <c r="F27134" s="86">
        <v>52539297.565527797</v>
      </c>
    </row>
    <row r="27135" spans="1:6">
      <c r="A27135">
        <v>2018</v>
      </c>
      <c r="B27135" t="s">
        <v>1056</v>
      </c>
      <c r="C27135" t="s">
        <v>1022</v>
      </c>
      <c r="D27135" t="s">
        <v>1017</v>
      </c>
      <c r="E27135" t="s">
        <v>1014</v>
      </c>
      <c r="F27135" s="86">
        <v>52432309.9836739</v>
      </c>
    </row>
    <row r="27136" spans="1:6">
      <c r="A27136">
        <v>2019</v>
      </c>
      <c r="B27136" t="s">
        <v>1056</v>
      </c>
      <c r="C27136" t="s">
        <v>1022</v>
      </c>
      <c r="D27136" t="s">
        <v>1017</v>
      </c>
      <c r="E27136" t="s">
        <v>1014</v>
      </c>
      <c r="F27136" s="86">
        <v>52304401.455171503</v>
      </c>
    </row>
    <row r="27137" spans="1:6">
      <c r="A27137">
        <v>2020</v>
      </c>
      <c r="B27137" t="s">
        <v>1056</v>
      </c>
      <c r="C27137" t="s">
        <v>1022</v>
      </c>
      <c r="D27137" t="s">
        <v>1017</v>
      </c>
      <c r="E27137" t="s">
        <v>1014</v>
      </c>
      <c r="F27137" s="86">
        <v>52147666.194657303</v>
      </c>
    </row>
    <row r="27138" spans="1:6">
      <c r="A27138">
        <v>2021</v>
      </c>
      <c r="B27138" t="s">
        <v>1056</v>
      </c>
      <c r="C27138" t="s">
        <v>1022</v>
      </c>
      <c r="D27138" t="s">
        <v>1017</v>
      </c>
      <c r="E27138" t="s">
        <v>1014</v>
      </c>
      <c r="F27138" s="86">
        <v>51993189.054608896</v>
      </c>
    </row>
    <row r="27139" spans="1:6">
      <c r="A27139">
        <v>2022</v>
      </c>
      <c r="B27139" t="s">
        <v>1056</v>
      </c>
      <c r="C27139" t="s">
        <v>1022</v>
      </c>
      <c r="D27139" t="s">
        <v>1017</v>
      </c>
      <c r="E27139" t="s">
        <v>1014</v>
      </c>
      <c r="F27139" s="86">
        <v>51833448.731920302</v>
      </c>
    </row>
    <row r="27140" spans="1:6">
      <c r="A27140">
        <v>2023</v>
      </c>
      <c r="B27140" t="s">
        <v>1056</v>
      </c>
      <c r="C27140" t="s">
        <v>1022</v>
      </c>
      <c r="D27140" t="s">
        <v>1017</v>
      </c>
      <c r="E27140" t="s">
        <v>1014</v>
      </c>
      <c r="F27140" s="86">
        <v>51685291.073651701</v>
      </c>
    </row>
    <row r="27141" spans="1:6">
      <c r="A27141">
        <v>2024</v>
      </c>
      <c r="B27141" t="s">
        <v>1056</v>
      </c>
      <c r="C27141" t="s">
        <v>1022</v>
      </c>
      <c r="D27141" t="s">
        <v>1017</v>
      </c>
      <c r="E27141" t="s">
        <v>1014</v>
      </c>
      <c r="F27141" s="86">
        <v>51565897.572194397</v>
      </c>
    </row>
    <row r="27142" spans="1:6">
      <c r="A27142">
        <v>2025</v>
      </c>
      <c r="B27142" t="s">
        <v>1056</v>
      </c>
      <c r="C27142" t="s">
        <v>1022</v>
      </c>
      <c r="D27142" t="s">
        <v>1017</v>
      </c>
      <c r="E27142" t="s">
        <v>1014</v>
      </c>
      <c r="F27142" s="86">
        <v>51487644.102937698</v>
      </c>
    </row>
    <row r="27143" spans="1:6">
      <c r="A27143">
        <v>2026</v>
      </c>
      <c r="B27143" t="s">
        <v>1056</v>
      </c>
      <c r="C27143" t="s">
        <v>1022</v>
      </c>
      <c r="D27143" t="s">
        <v>1017</v>
      </c>
      <c r="E27143" t="s">
        <v>1014</v>
      </c>
      <c r="F27143" s="86">
        <v>51463186.772510096</v>
      </c>
    </row>
    <row r="27144" spans="1:6">
      <c r="A27144">
        <v>2027</v>
      </c>
      <c r="B27144" t="s">
        <v>1056</v>
      </c>
      <c r="C27144" t="s">
        <v>1022</v>
      </c>
      <c r="D27144" t="s">
        <v>1017</v>
      </c>
      <c r="E27144" t="s">
        <v>1014</v>
      </c>
      <c r="F27144" s="86">
        <v>51493530.608726896</v>
      </c>
    </row>
    <row r="27145" spans="1:6">
      <c r="A27145">
        <v>2028</v>
      </c>
      <c r="B27145" t="s">
        <v>1056</v>
      </c>
      <c r="C27145" t="s">
        <v>1022</v>
      </c>
      <c r="D27145" t="s">
        <v>1017</v>
      </c>
      <c r="E27145" t="s">
        <v>1014</v>
      </c>
      <c r="F27145" s="86">
        <v>51576794.9223672</v>
      </c>
    </row>
    <row r="27146" spans="1:6">
      <c r="A27146">
        <v>2029</v>
      </c>
      <c r="B27146" t="s">
        <v>1056</v>
      </c>
      <c r="C27146" t="s">
        <v>1022</v>
      </c>
      <c r="D27146" t="s">
        <v>1017</v>
      </c>
      <c r="E27146" t="s">
        <v>1014</v>
      </c>
      <c r="F27146" s="86">
        <v>51702771.491368704</v>
      </c>
    </row>
    <row r="27147" spans="1:6">
      <c r="A27147">
        <v>2030</v>
      </c>
      <c r="B27147" t="s">
        <v>1056</v>
      </c>
      <c r="C27147" t="s">
        <v>1022</v>
      </c>
      <c r="D27147" t="s">
        <v>1017</v>
      </c>
      <c r="E27147" t="s">
        <v>1014</v>
      </c>
      <c r="F27147" s="86">
        <v>51877371.680182204</v>
      </c>
    </row>
    <row r="27148" spans="1:6">
      <c r="A27148">
        <v>2031</v>
      </c>
      <c r="B27148" t="s">
        <v>1056</v>
      </c>
      <c r="C27148" t="s">
        <v>1022</v>
      </c>
      <c r="D27148" t="s">
        <v>1017</v>
      </c>
      <c r="E27148" t="s">
        <v>1014</v>
      </c>
      <c r="F27148" s="86">
        <v>52104215.604958698</v>
      </c>
    </row>
    <row r="27149" spans="1:6">
      <c r="A27149">
        <v>2032</v>
      </c>
      <c r="B27149" t="s">
        <v>1056</v>
      </c>
      <c r="C27149" t="s">
        <v>1022</v>
      </c>
      <c r="D27149" t="s">
        <v>1017</v>
      </c>
      <c r="E27149" t="s">
        <v>1014</v>
      </c>
      <c r="F27149" s="86">
        <v>52371654.762678199</v>
      </c>
    </row>
    <row r="27150" spans="1:6">
      <c r="A27150">
        <v>2033</v>
      </c>
      <c r="B27150" t="s">
        <v>1056</v>
      </c>
      <c r="C27150" t="s">
        <v>1022</v>
      </c>
      <c r="D27150" t="s">
        <v>1017</v>
      </c>
      <c r="E27150" t="s">
        <v>1014</v>
      </c>
      <c r="F27150" s="86">
        <v>52670751.331961498</v>
      </c>
    </row>
    <row r="27151" spans="1:6">
      <c r="A27151">
        <v>2034</v>
      </c>
      <c r="B27151" t="s">
        <v>1056</v>
      </c>
      <c r="C27151" t="s">
        <v>1022</v>
      </c>
      <c r="D27151" t="s">
        <v>1017</v>
      </c>
      <c r="E27151" t="s">
        <v>1014</v>
      </c>
      <c r="F27151" s="86">
        <v>53006286.766026802</v>
      </c>
    </row>
    <row r="27152" spans="1:6">
      <c r="A27152">
        <v>2035</v>
      </c>
      <c r="B27152" t="s">
        <v>1056</v>
      </c>
      <c r="C27152" t="s">
        <v>1022</v>
      </c>
      <c r="D27152" t="s">
        <v>1017</v>
      </c>
      <c r="E27152" t="s">
        <v>1014</v>
      </c>
      <c r="F27152" s="86">
        <v>53375362.341747597</v>
      </c>
    </row>
    <row r="27153" spans="1:6">
      <c r="A27153">
        <v>2036</v>
      </c>
      <c r="B27153" t="s">
        <v>1056</v>
      </c>
      <c r="C27153" t="s">
        <v>1022</v>
      </c>
      <c r="D27153" t="s">
        <v>1017</v>
      </c>
      <c r="E27153" t="s">
        <v>1014</v>
      </c>
      <c r="F27153" s="86">
        <v>53772707.082001701</v>
      </c>
    </row>
    <row r="27154" spans="1:6">
      <c r="A27154">
        <v>2037</v>
      </c>
      <c r="B27154" t="s">
        <v>1056</v>
      </c>
      <c r="C27154" t="s">
        <v>1022</v>
      </c>
      <c r="D27154" t="s">
        <v>1017</v>
      </c>
      <c r="E27154" t="s">
        <v>1014</v>
      </c>
      <c r="F27154" s="86">
        <v>54184069.308831997</v>
      </c>
    </row>
    <row r="27155" spans="1:6">
      <c r="A27155">
        <v>2038</v>
      </c>
      <c r="B27155" t="s">
        <v>1056</v>
      </c>
      <c r="C27155" t="s">
        <v>1022</v>
      </c>
      <c r="D27155" t="s">
        <v>1017</v>
      </c>
      <c r="E27155" t="s">
        <v>1014</v>
      </c>
      <c r="F27155" s="86">
        <v>54602404.729427703</v>
      </c>
    </row>
    <row r="27156" spans="1:6">
      <c r="A27156">
        <v>2039</v>
      </c>
      <c r="B27156" t="s">
        <v>1056</v>
      </c>
      <c r="C27156" t="s">
        <v>1022</v>
      </c>
      <c r="D27156" t="s">
        <v>1017</v>
      </c>
      <c r="E27156" t="s">
        <v>1014</v>
      </c>
      <c r="F27156" s="86">
        <v>55023654.553537399</v>
      </c>
    </row>
    <row r="27157" spans="1:6">
      <c r="A27157">
        <v>2040</v>
      </c>
      <c r="B27157" t="s">
        <v>1056</v>
      </c>
      <c r="C27157" t="s">
        <v>1022</v>
      </c>
      <c r="D27157" t="s">
        <v>1017</v>
      </c>
      <c r="E27157" t="s">
        <v>1014</v>
      </c>
      <c r="F27157" s="86">
        <v>55446211.477098599</v>
      </c>
    </row>
    <row r="27158" spans="1:6">
      <c r="A27158">
        <v>2041</v>
      </c>
      <c r="B27158" t="s">
        <v>1056</v>
      </c>
      <c r="C27158" t="s">
        <v>1022</v>
      </c>
      <c r="D27158" t="s">
        <v>1017</v>
      </c>
      <c r="E27158" t="s">
        <v>1014</v>
      </c>
      <c r="F27158" s="86">
        <v>55827062.029316597</v>
      </c>
    </row>
    <row r="27159" spans="1:6">
      <c r="A27159">
        <v>2042</v>
      </c>
      <c r="B27159" t="s">
        <v>1056</v>
      </c>
      <c r="C27159" t="s">
        <v>1022</v>
      </c>
      <c r="D27159" t="s">
        <v>1017</v>
      </c>
      <c r="E27159" t="s">
        <v>1014</v>
      </c>
      <c r="F27159" s="86">
        <v>56211447.085758701</v>
      </c>
    </row>
    <row r="27160" spans="1:6">
      <c r="A27160">
        <v>2043</v>
      </c>
      <c r="B27160" t="s">
        <v>1056</v>
      </c>
      <c r="C27160" t="s">
        <v>1022</v>
      </c>
      <c r="D27160" t="s">
        <v>1017</v>
      </c>
      <c r="E27160" t="s">
        <v>1014</v>
      </c>
      <c r="F27160" s="86">
        <v>56599312.466900602</v>
      </c>
    </row>
    <row r="27161" spans="1:6">
      <c r="A27161">
        <v>2044</v>
      </c>
      <c r="B27161" t="s">
        <v>1056</v>
      </c>
      <c r="C27161" t="s">
        <v>1022</v>
      </c>
      <c r="D27161" t="s">
        <v>1017</v>
      </c>
      <c r="E27161" t="s">
        <v>1014</v>
      </c>
      <c r="F27161" s="86">
        <v>56990995.575645901</v>
      </c>
    </row>
    <row r="27162" spans="1:6">
      <c r="A27162">
        <v>2045</v>
      </c>
      <c r="B27162" t="s">
        <v>1056</v>
      </c>
      <c r="C27162" t="s">
        <v>1022</v>
      </c>
      <c r="D27162" t="s">
        <v>1017</v>
      </c>
      <c r="E27162" t="s">
        <v>1014</v>
      </c>
      <c r="F27162" s="86">
        <v>57387040.131517798</v>
      </c>
    </row>
    <row r="27163" spans="1:6">
      <c r="A27163">
        <v>2046</v>
      </c>
      <c r="B27163" t="s">
        <v>1056</v>
      </c>
      <c r="C27163" t="s">
        <v>1022</v>
      </c>
      <c r="D27163" t="s">
        <v>1017</v>
      </c>
      <c r="E27163" t="s">
        <v>1014</v>
      </c>
      <c r="F27163" s="86">
        <v>57787804.845767103</v>
      </c>
    </row>
    <row r="27164" spans="1:6">
      <c r="A27164">
        <v>2047</v>
      </c>
      <c r="B27164" t="s">
        <v>1056</v>
      </c>
      <c r="C27164" t="s">
        <v>1022</v>
      </c>
      <c r="D27164" t="s">
        <v>1017</v>
      </c>
      <c r="E27164" t="s">
        <v>1014</v>
      </c>
      <c r="F27164" s="86">
        <v>58193477.856492102</v>
      </c>
    </row>
    <row r="27165" spans="1:6">
      <c r="A27165">
        <v>2048</v>
      </c>
      <c r="B27165" t="s">
        <v>1056</v>
      </c>
      <c r="C27165" t="s">
        <v>1022</v>
      </c>
      <c r="D27165" t="s">
        <v>1017</v>
      </c>
      <c r="E27165" t="s">
        <v>1014</v>
      </c>
      <c r="F27165" s="86">
        <v>58604471.165754102</v>
      </c>
    </row>
    <row r="27166" spans="1:6">
      <c r="A27166">
        <v>2049</v>
      </c>
      <c r="B27166" t="s">
        <v>1056</v>
      </c>
      <c r="C27166" t="s">
        <v>1022</v>
      </c>
      <c r="D27166" t="s">
        <v>1017</v>
      </c>
      <c r="E27166" t="s">
        <v>1014</v>
      </c>
      <c r="F27166" s="86">
        <v>59020446.918865398</v>
      </c>
    </row>
    <row r="27167" spans="1:6">
      <c r="A27167">
        <v>2050</v>
      </c>
      <c r="B27167" t="s">
        <v>1056</v>
      </c>
      <c r="C27167" t="s">
        <v>1022</v>
      </c>
      <c r="D27167" t="s">
        <v>1017</v>
      </c>
      <c r="E27167" t="s">
        <v>1014</v>
      </c>
      <c r="F27167" s="86">
        <v>59441016.037821002</v>
      </c>
    </row>
    <row r="27168" spans="1:6">
      <c r="A27168">
        <v>2017</v>
      </c>
      <c r="B27168" t="s">
        <v>1057</v>
      </c>
      <c r="C27168" t="s">
        <v>1022</v>
      </c>
      <c r="D27168" t="s">
        <v>1017</v>
      </c>
      <c r="E27168" t="s">
        <v>1014</v>
      </c>
      <c r="F27168" s="86">
        <v>3256006.7019835198</v>
      </c>
    </row>
    <row r="27169" spans="1:6">
      <c r="A27169">
        <v>2018</v>
      </c>
      <c r="B27169" t="s">
        <v>1057</v>
      </c>
      <c r="C27169" t="s">
        <v>1022</v>
      </c>
      <c r="D27169" t="s">
        <v>1017</v>
      </c>
      <c r="E27169" t="s">
        <v>1014</v>
      </c>
      <c r="F27169" s="86">
        <v>3240478.7024461301</v>
      </c>
    </row>
    <row r="27170" spans="1:6">
      <c r="A27170">
        <v>2019</v>
      </c>
      <c r="B27170" t="s">
        <v>1057</v>
      </c>
      <c r="C27170" t="s">
        <v>1022</v>
      </c>
      <c r="D27170" t="s">
        <v>1017</v>
      </c>
      <c r="E27170" t="s">
        <v>1014</v>
      </c>
      <c r="F27170" s="86">
        <v>3223272.8631577301</v>
      </c>
    </row>
    <row r="27171" spans="1:6">
      <c r="A27171">
        <v>2020</v>
      </c>
      <c r="B27171" t="s">
        <v>1057</v>
      </c>
      <c r="C27171" t="s">
        <v>1022</v>
      </c>
      <c r="D27171" t="s">
        <v>1017</v>
      </c>
      <c r="E27171" t="s">
        <v>1014</v>
      </c>
      <c r="F27171" s="86">
        <v>3203647.9189207898</v>
      </c>
    </row>
    <row r="27172" spans="1:6">
      <c r="A27172">
        <v>2021</v>
      </c>
      <c r="B27172" t="s">
        <v>1057</v>
      </c>
      <c r="C27172" t="s">
        <v>1022</v>
      </c>
      <c r="D27172" t="s">
        <v>1017</v>
      </c>
      <c r="E27172" t="s">
        <v>1014</v>
      </c>
      <c r="F27172" s="86">
        <v>3183665.1955890502</v>
      </c>
    </row>
    <row r="27173" spans="1:6">
      <c r="A27173">
        <v>2022</v>
      </c>
      <c r="B27173" t="s">
        <v>1057</v>
      </c>
      <c r="C27173" t="s">
        <v>1022</v>
      </c>
      <c r="D27173" t="s">
        <v>1017</v>
      </c>
      <c r="E27173" t="s">
        <v>1014</v>
      </c>
      <c r="F27173" s="86">
        <v>3162711.8057737201</v>
      </c>
    </row>
    <row r="27174" spans="1:6">
      <c r="A27174">
        <v>2023</v>
      </c>
      <c r="B27174" t="s">
        <v>1057</v>
      </c>
      <c r="C27174" t="s">
        <v>1022</v>
      </c>
      <c r="D27174" t="s">
        <v>1017</v>
      </c>
      <c r="E27174" t="s">
        <v>1014</v>
      </c>
      <c r="F27174" s="86">
        <v>3141764.38857564</v>
      </c>
    </row>
    <row r="27175" spans="1:6">
      <c r="A27175">
        <v>2024</v>
      </c>
      <c r="B27175" t="s">
        <v>1057</v>
      </c>
      <c r="C27175" t="s">
        <v>1022</v>
      </c>
      <c r="D27175" t="s">
        <v>1017</v>
      </c>
      <c r="E27175" t="s">
        <v>1014</v>
      </c>
      <c r="F27175" s="86">
        <v>3121817.75368112</v>
      </c>
    </row>
    <row r="27176" spans="1:6">
      <c r="A27176">
        <v>2025</v>
      </c>
      <c r="B27176" t="s">
        <v>1057</v>
      </c>
      <c r="C27176" t="s">
        <v>1022</v>
      </c>
      <c r="D27176" t="s">
        <v>1017</v>
      </c>
      <c r="E27176" t="s">
        <v>1014</v>
      </c>
      <c r="F27176" s="86">
        <v>3103941.9705441599</v>
      </c>
    </row>
    <row r="27177" spans="1:6">
      <c r="A27177">
        <v>2026</v>
      </c>
      <c r="B27177" t="s">
        <v>1057</v>
      </c>
      <c r="C27177" t="s">
        <v>1022</v>
      </c>
      <c r="D27177" t="s">
        <v>1017</v>
      </c>
      <c r="E27177" t="s">
        <v>1014</v>
      </c>
      <c r="F27177" s="86">
        <v>3089362.4317250699</v>
      </c>
    </row>
    <row r="27178" spans="1:6">
      <c r="A27178">
        <v>2027</v>
      </c>
      <c r="B27178" t="s">
        <v>1057</v>
      </c>
      <c r="C27178" t="s">
        <v>1022</v>
      </c>
      <c r="D27178" t="s">
        <v>1017</v>
      </c>
      <c r="E27178" t="s">
        <v>1014</v>
      </c>
      <c r="F27178" s="86">
        <v>3078337.4833307802</v>
      </c>
    </row>
    <row r="27179" spans="1:6">
      <c r="A27179">
        <v>2028</v>
      </c>
      <c r="B27179" t="s">
        <v>1057</v>
      </c>
      <c r="C27179" t="s">
        <v>1022</v>
      </c>
      <c r="D27179" t="s">
        <v>1017</v>
      </c>
      <c r="E27179" t="s">
        <v>1014</v>
      </c>
      <c r="F27179" s="86">
        <v>3070690.4470705302</v>
      </c>
    </row>
    <row r="27180" spans="1:6">
      <c r="A27180">
        <v>2029</v>
      </c>
      <c r="B27180" t="s">
        <v>1057</v>
      </c>
      <c r="C27180" t="s">
        <v>1022</v>
      </c>
      <c r="D27180" t="s">
        <v>1017</v>
      </c>
      <c r="E27180" t="s">
        <v>1014</v>
      </c>
      <c r="F27180" s="86">
        <v>3065942.6966789798</v>
      </c>
    </row>
    <row r="27181" spans="1:6">
      <c r="A27181">
        <v>2030</v>
      </c>
      <c r="B27181" t="s">
        <v>1057</v>
      </c>
      <c r="C27181" t="s">
        <v>1022</v>
      </c>
      <c r="D27181" t="s">
        <v>1017</v>
      </c>
      <c r="E27181" t="s">
        <v>1014</v>
      </c>
      <c r="F27181" s="86">
        <v>3064698.3728182102</v>
      </c>
    </row>
    <row r="27182" spans="1:6">
      <c r="A27182">
        <v>2031</v>
      </c>
      <c r="B27182" t="s">
        <v>1057</v>
      </c>
      <c r="C27182" t="s">
        <v>1022</v>
      </c>
      <c r="D27182" t="s">
        <v>1017</v>
      </c>
      <c r="E27182" t="s">
        <v>1014</v>
      </c>
      <c r="F27182" s="86">
        <v>3067307.7934159702</v>
      </c>
    </row>
    <row r="27183" spans="1:6">
      <c r="A27183">
        <v>2032</v>
      </c>
      <c r="B27183" t="s">
        <v>1057</v>
      </c>
      <c r="C27183" t="s">
        <v>1022</v>
      </c>
      <c r="D27183" t="s">
        <v>1017</v>
      </c>
      <c r="E27183" t="s">
        <v>1014</v>
      </c>
      <c r="F27183" s="86">
        <v>3072973.76839172</v>
      </c>
    </row>
    <row r="27184" spans="1:6">
      <c r="A27184">
        <v>2033</v>
      </c>
      <c r="B27184" t="s">
        <v>1057</v>
      </c>
      <c r="C27184" t="s">
        <v>1022</v>
      </c>
      <c r="D27184" t="s">
        <v>1017</v>
      </c>
      <c r="E27184" t="s">
        <v>1014</v>
      </c>
      <c r="F27184" s="86">
        <v>3081038.0245053899</v>
      </c>
    </row>
    <row r="27185" spans="1:6">
      <c r="A27185">
        <v>2034</v>
      </c>
      <c r="B27185" t="s">
        <v>1057</v>
      </c>
      <c r="C27185" t="s">
        <v>1022</v>
      </c>
      <c r="D27185" t="s">
        <v>1017</v>
      </c>
      <c r="E27185" t="s">
        <v>1014</v>
      </c>
      <c r="F27185" s="86">
        <v>3091754.32891384</v>
      </c>
    </row>
    <row r="27186" spans="1:6">
      <c r="A27186">
        <v>2035</v>
      </c>
      <c r="B27186" t="s">
        <v>1057</v>
      </c>
      <c r="C27186" t="s">
        <v>1022</v>
      </c>
      <c r="D27186" t="s">
        <v>1017</v>
      </c>
      <c r="E27186" t="s">
        <v>1014</v>
      </c>
      <c r="F27186" s="86">
        <v>3104771.63441842</v>
      </c>
    </row>
    <row r="27187" spans="1:6">
      <c r="A27187">
        <v>2036</v>
      </c>
      <c r="B27187" t="s">
        <v>1057</v>
      </c>
      <c r="C27187" t="s">
        <v>1022</v>
      </c>
      <c r="D27187" t="s">
        <v>1017</v>
      </c>
      <c r="E27187" t="s">
        <v>1014</v>
      </c>
      <c r="F27187" s="86">
        <v>3119581.4801070201</v>
      </c>
    </row>
    <row r="27188" spans="1:6">
      <c r="A27188">
        <v>2037</v>
      </c>
      <c r="B27188" t="s">
        <v>1057</v>
      </c>
      <c r="C27188" t="s">
        <v>1022</v>
      </c>
      <c r="D27188" t="s">
        <v>1017</v>
      </c>
      <c r="E27188" t="s">
        <v>1014</v>
      </c>
      <c r="F27188" s="86">
        <v>3135371.8339073798</v>
      </c>
    </row>
    <row r="27189" spans="1:6">
      <c r="A27189">
        <v>2038</v>
      </c>
      <c r="B27189" t="s">
        <v>1057</v>
      </c>
      <c r="C27189" t="s">
        <v>1022</v>
      </c>
      <c r="D27189" t="s">
        <v>1017</v>
      </c>
      <c r="E27189" t="s">
        <v>1014</v>
      </c>
      <c r="F27189" s="86">
        <v>3151842.3757163999</v>
      </c>
    </row>
    <row r="27190" spans="1:6">
      <c r="A27190">
        <v>2039</v>
      </c>
      <c r="B27190" t="s">
        <v>1057</v>
      </c>
      <c r="C27190" t="s">
        <v>1022</v>
      </c>
      <c r="D27190" t="s">
        <v>1017</v>
      </c>
      <c r="E27190" t="s">
        <v>1014</v>
      </c>
      <c r="F27190" s="86">
        <v>3168762.1813226999</v>
      </c>
    </row>
    <row r="27191" spans="1:6">
      <c r="A27191">
        <v>2040</v>
      </c>
      <c r="B27191" t="s">
        <v>1057</v>
      </c>
      <c r="C27191" t="s">
        <v>1022</v>
      </c>
      <c r="D27191" t="s">
        <v>1017</v>
      </c>
      <c r="E27191" t="s">
        <v>1014</v>
      </c>
      <c r="F27191" s="86">
        <v>3185966.7031649398</v>
      </c>
    </row>
    <row r="27192" spans="1:6">
      <c r="A27192">
        <v>2041</v>
      </c>
      <c r="B27192" t="s">
        <v>1057</v>
      </c>
      <c r="C27192" t="s">
        <v>1022</v>
      </c>
      <c r="D27192" t="s">
        <v>1017</v>
      </c>
      <c r="E27192" t="s">
        <v>1014</v>
      </c>
      <c r="F27192" s="86">
        <v>3190139.04392407</v>
      </c>
    </row>
    <row r="27193" spans="1:6">
      <c r="A27193">
        <v>2042</v>
      </c>
      <c r="B27193" t="s">
        <v>1057</v>
      </c>
      <c r="C27193" t="s">
        <v>1022</v>
      </c>
      <c r="D27193" t="s">
        <v>1017</v>
      </c>
      <c r="E27193" t="s">
        <v>1014</v>
      </c>
      <c r="F27193" s="86">
        <v>3194435.0827810299</v>
      </c>
    </row>
    <row r="27194" spans="1:6">
      <c r="A27194">
        <v>2043</v>
      </c>
      <c r="B27194" t="s">
        <v>1057</v>
      </c>
      <c r="C27194" t="s">
        <v>1022</v>
      </c>
      <c r="D27194" t="s">
        <v>1017</v>
      </c>
      <c r="E27194" t="s">
        <v>1014</v>
      </c>
      <c r="F27194" s="86">
        <v>3198834.0407693102</v>
      </c>
    </row>
    <row r="27195" spans="1:6">
      <c r="A27195">
        <v>2044</v>
      </c>
      <c r="B27195" t="s">
        <v>1057</v>
      </c>
      <c r="C27195" t="s">
        <v>1022</v>
      </c>
      <c r="D27195" t="s">
        <v>1017</v>
      </c>
      <c r="E27195" t="s">
        <v>1014</v>
      </c>
      <c r="F27195" s="86">
        <v>3203334.9032464302</v>
      </c>
    </row>
    <row r="27196" spans="1:6">
      <c r="A27196">
        <v>2045</v>
      </c>
      <c r="B27196" t="s">
        <v>1057</v>
      </c>
      <c r="C27196" t="s">
        <v>1022</v>
      </c>
      <c r="D27196" t="s">
        <v>1017</v>
      </c>
      <c r="E27196" t="s">
        <v>1014</v>
      </c>
      <c r="F27196" s="86">
        <v>3207946.6604498001</v>
      </c>
    </row>
    <row r="27197" spans="1:6">
      <c r="A27197">
        <v>2046</v>
      </c>
      <c r="B27197" t="s">
        <v>1057</v>
      </c>
      <c r="C27197" t="s">
        <v>1022</v>
      </c>
      <c r="D27197" t="s">
        <v>1017</v>
      </c>
      <c r="E27197" t="s">
        <v>1014</v>
      </c>
      <c r="F27197" s="86">
        <v>3212666.5728417002</v>
      </c>
    </row>
    <row r="27198" spans="1:6">
      <c r="A27198">
        <v>2047</v>
      </c>
      <c r="B27198" t="s">
        <v>1057</v>
      </c>
      <c r="C27198" t="s">
        <v>1022</v>
      </c>
      <c r="D27198" t="s">
        <v>1017</v>
      </c>
      <c r="E27198" t="s">
        <v>1014</v>
      </c>
      <c r="F27198" s="86">
        <v>3217473.93663863</v>
      </c>
    </row>
    <row r="27199" spans="1:6">
      <c r="A27199">
        <v>2048</v>
      </c>
      <c r="B27199" t="s">
        <v>1057</v>
      </c>
      <c r="C27199" t="s">
        <v>1022</v>
      </c>
      <c r="D27199" t="s">
        <v>1017</v>
      </c>
      <c r="E27199" t="s">
        <v>1014</v>
      </c>
      <c r="F27199" s="86">
        <v>3222372.3173217201</v>
      </c>
    </row>
    <row r="27200" spans="1:6">
      <c r="A27200">
        <v>2049</v>
      </c>
      <c r="B27200" t="s">
        <v>1057</v>
      </c>
      <c r="C27200" t="s">
        <v>1022</v>
      </c>
      <c r="D27200" t="s">
        <v>1017</v>
      </c>
      <c r="E27200" t="s">
        <v>1014</v>
      </c>
      <c r="F27200" s="86">
        <v>3227333.6234661499</v>
      </c>
    </row>
    <row r="27201" spans="1:6">
      <c r="A27201">
        <v>2050</v>
      </c>
      <c r="B27201" t="s">
        <v>1057</v>
      </c>
      <c r="C27201" t="s">
        <v>1022</v>
      </c>
      <c r="D27201" t="s">
        <v>1017</v>
      </c>
      <c r="E27201" t="s">
        <v>1014</v>
      </c>
      <c r="F27201" s="86">
        <v>3232334.8411164698</v>
      </c>
    </row>
    <row r="27202" spans="1:6">
      <c r="A27202">
        <v>2017</v>
      </c>
      <c r="B27202" t="s">
        <v>1058</v>
      </c>
      <c r="C27202" t="s">
        <v>1022</v>
      </c>
      <c r="D27202" t="s">
        <v>1017</v>
      </c>
      <c r="E27202" t="s">
        <v>1014</v>
      </c>
      <c r="F27202" s="86">
        <v>43169456.947051898</v>
      </c>
    </row>
    <row r="27203" spans="1:6">
      <c r="A27203">
        <v>2018</v>
      </c>
      <c r="B27203" t="s">
        <v>1058</v>
      </c>
      <c r="C27203" t="s">
        <v>1022</v>
      </c>
      <c r="D27203" t="s">
        <v>1017</v>
      </c>
      <c r="E27203" t="s">
        <v>1014</v>
      </c>
      <c r="F27203" s="86">
        <v>42981123.776786901</v>
      </c>
    </row>
    <row r="27204" spans="1:6">
      <c r="A27204">
        <v>2019</v>
      </c>
      <c r="B27204" t="s">
        <v>1058</v>
      </c>
      <c r="C27204" t="s">
        <v>1022</v>
      </c>
      <c r="D27204" t="s">
        <v>1017</v>
      </c>
      <c r="E27204" t="s">
        <v>1014</v>
      </c>
      <c r="F27204" s="86">
        <v>42769467.8942957</v>
      </c>
    </row>
    <row r="27205" spans="1:6">
      <c r="A27205">
        <v>2020</v>
      </c>
      <c r="B27205" t="s">
        <v>1058</v>
      </c>
      <c r="C27205" t="s">
        <v>1022</v>
      </c>
      <c r="D27205" t="s">
        <v>1017</v>
      </c>
      <c r="E27205" t="s">
        <v>1014</v>
      </c>
      <c r="F27205" s="86">
        <v>42526105.057275802</v>
      </c>
    </row>
    <row r="27206" spans="1:6">
      <c r="A27206">
        <v>2021</v>
      </c>
      <c r="B27206" t="s">
        <v>1058</v>
      </c>
      <c r="C27206" t="s">
        <v>1022</v>
      </c>
      <c r="D27206" t="s">
        <v>1017</v>
      </c>
      <c r="E27206" t="s">
        <v>1014</v>
      </c>
      <c r="F27206" s="86">
        <v>42279232.416068502</v>
      </c>
    </row>
    <row r="27207" spans="1:6">
      <c r="A27207">
        <v>2022</v>
      </c>
      <c r="B27207" t="s">
        <v>1058</v>
      </c>
      <c r="C27207" t="s">
        <v>1022</v>
      </c>
      <c r="D27207" t="s">
        <v>1017</v>
      </c>
      <c r="E27207" t="s">
        <v>1014</v>
      </c>
      <c r="F27207" s="86">
        <v>42017325.349138997</v>
      </c>
    </row>
    <row r="27208" spans="1:6">
      <c r="A27208">
        <v>2023</v>
      </c>
      <c r="B27208" t="s">
        <v>1058</v>
      </c>
      <c r="C27208" t="s">
        <v>1022</v>
      </c>
      <c r="D27208" t="s">
        <v>1017</v>
      </c>
      <c r="E27208" t="s">
        <v>1014</v>
      </c>
      <c r="F27208" s="86">
        <v>41751376.513217703</v>
      </c>
    </row>
    <row r="27209" spans="1:6">
      <c r="A27209">
        <v>2024</v>
      </c>
      <c r="B27209" t="s">
        <v>1058</v>
      </c>
      <c r="C27209" t="s">
        <v>1022</v>
      </c>
      <c r="D27209" t="s">
        <v>1017</v>
      </c>
      <c r="E27209" t="s">
        <v>1014</v>
      </c>
      <c r="F27209" s="86">
        <v>41492251.078862399</v>
      </c>
    </row>
    <row r="27210" spans="1:6">
      <c r="A27210">
        <v>2025</v>
      </c>
      <c r="B27210" t="s">
        <v>1058</v>
      </c>
      <c r="C27210" t="s">
        <v>1022</v>
      </c>
      <c r="D27210" t="s">
        <v>1017</v>
      </c>
      <c r="E27210" t="s">
        <v>1014</v>
      </c>
      <c r="F27210" s="86">
        <v>41255429.885365501</v>
      </c>
    </row>
    <row r="27211" spans="1:6">
      <c r="A27211">
        <v>2026</v>
      </c>
      <c r="B27211" t="s">
        <v>1058</v>
      </c>
      <c r="C27211" t="s">
        <v>1022</v>
      </c>
      <c r="D27211" t="s">
        <v>1017</v>
      </c>
      <c r="E27211" t="s">
        <v>1014</v>
      </c>
      <c r="F27211" s="86">
        <v>41058983.600671299</v>
      </c>
    </row>
    <row r="27212" spans="1:6">
      <c r="A27212">
        <v>2027</v>
      </c>
      <c r="B27212" t="s">
        <v>1058</v>
      </c>
      <c r="C27212" t="s">
        <v>1022</v>
      </c>
      <c r="D27212" t="s">
        <v>1017</v>
      </c>
      <c r="E27212" t="s">
        <v>1014</v>
      </c>
      <c r="F27212" s="86">
        <v>40909313.226069003</v>
      </c>
    </row>
    <row r="27213" spans="1:6">
      <c r="A27213">
        <v>2028</v>
      </c>
      <c r="B27213" t="s">
        <v>1058</v>
      </c>
      <c r="C27213" t="s">
        <v>1022</v>
      </c>
      <c r="D27213" t="s">
        <v>1017</v>
      </c>
      <c r="E27213" t="s">
        <v>1014</v>
      </c>
      <c r="F27213" s="86">
        <v>40805135.058152497</v>
      </c>
    </row>
    <row r="27214" spans="1:6">
      <c r="A27214">
        <v>2029</v>
      </c>
      <c r="B27214" t="s">
        <v>1058</v>
      </c>
      <c r="C27214" t="s">
        <v>1022</v>
      </c>
      <c r="D27214" t="s">
        <v>1017</v>
      </c>
      <c r="E27214" t="s">
        <v>1014</v>
      </c>
      <c r="F27214" s="86">
        <v>40742797.753581204</v>
      </c>
    </row>
    <row r="27215" spans="1:6">
      <c r="A27215">
        <v>2030</v>
      </c>
      <c r="B27215" t="s">
        <v>1058</v>
      </c>
      <c r="C27215" t="s">
        <v>1022</v>
      </c>
      <c r="D27215" t="s">
        <v>1017</v>
      </c>
      <c r="E27215" t="s">
        <v>1014</v>
      </c>
      <c r="F27215" s="86">
        <v>40732012.358658999</v>
      </c>
    </row>
    <row r="27216" spans="1:6">
      <c r="A27216">
        <v>2031</v>
      </c>
      <c r="B27216" t="s">
        <v>1058</v>
      </c>
      <c r="C27216" t="s">
        <v>1022</v>
      </c>
      <c r="D27216" t="s">
        <v>1017</v>
      </c>
      <c r="E27216" t="s">
        <v>1014</v>
      </c>
      <c r="F27216" s="86">
        <v>40778117.980325602</v>
      </c>
    </row>
    <row r="27217" spans="1:6">
      <c r="A27217">
        <v>2032</v>
      </c>
      <c r="B27217" t="s">
        <v>1058</v>
      </c>
      <c r="C27217" t="s">
        <v>1022</v>
      </c>
      <c r="D27217" t="s">
        <v>1017</v>
      </c>
      <c r="E27217" t="s">
        <v>1014</v>
      </c>
      <c r="F27217" s="86">
        <v>40868928.680849299</v>
      </c>
    </row>
    <row r="27218" spans="1:6">
      <c r="A27218">
        <v>2033</v>
      </c>
      <c r="B27218" t="s">
        <v>1058</v>
      </c>
      <c r="C27218" t="s">
        <v>1022</v>
      </c>
      <c r="D27218" t="s">
        <v>1017</v>
      </c>
      <c r="E27218" t="s">
        <v>1014</v>
      </c>
      <c r="F27218" s="86">
        <v>40994507.287629798</v>
      </c>
    </row>
    <row r="27219" spans="1:6">
      <c r="A27219">
        <v>2034</v>
      </c>
      <c r="B27219" t="s">
        <v>1058</v>
      </c>
      <c r="C27219" t="s">
        <v>1022</v>
      </c>
      <c r="D27219" t="s">
        <v>1017</v>
      </c>
      <c r="E27219" t="s">
        <v>1014</v>
      </c>
      <c r="F27219" s="86">
        <v>41156732.1752728</v>
      </c>
    </row>
    <row r="27220" spans="1:6">
      <c r="A27220">
        <v>2035</v>
      </c>
      <c r="B27220" t="s">
        <v>1058</v>
      </c>
      <c r="C27220" t="s">
        <v>1022</v>
      </c>
      <c r="D27220" t="s">
        <v>1017</v>
      </c>
      <c r="E27220" t="s">
        <v>1014</v>
      </c>
      <c r="F27220" s="86">
        <v>41349501.902125001</v>
      </c>
    </row>
    <row r="27221" spans="1:6">
      <c r="A27221">
        <v>2036</v>
      </c>
      <c r="B27221" t="s">
        <v>1058</v>
      </c>
      <c r="C27221" t="s">
        <v>1022</v>
      </c>
      <c r="D27221" t="s">
        <v>1017</v>
      </c>
      <c r="E27221" t="s">
        <v>1014</v>
      </c>
      <c r="F27221" s="86">
        <v>41563673.799998596</v>
      </c>
    </row>
    <row r="27222" spans="1:6">
      <c r="A27222">
        <v>2037</v>
      </c>
      <c r="B27222" t="s">
        <v>1058</v>
      </c>
      <c r="C27222" t="s">
        <v>1022</v>
      </c>
      <c r="D27222" t="s">
        <v>1017</v>
      </c>
      <c r="E27222" t="s">
        <v>1014</v>
      </c>
      <c r="F27222" s="86">
        <v>41790077.9410033</v>
      </c>
    </row>
    <row r="27223" spans="1:6">
      <c r="A27223">
        <v>2038</v>
      </c>
      <c r="B27223" t="s">
        <v>1058</v>
      </c>
      <c r="C27223" t="s">
        <v>1022</v>
      </c>
      <c r="D27223" t="s">
        <v>1017</v>
      </c>
      <c r="E27223" t="s">
        <v>1014</v>
      </c>
      <c r="F27223" s="86">
        <v>42025757.076582499</v>
      </c>
    </row>
    <row r="27224" spans="1:6">
      <c r="A27224">
        <v>2039</v>
      </c>
      <c r="B27224" t="s">
        <v>1058</v>
      </c>
      <c r="C27224" t="s">
        <v>1022</v>
      </c>
      <c r="D27224" t="s">
        <v>1017</v>
      </c>
      <c r="E27224" t="s">
        <v>1014</v>
      </c>
      <c r="F27224" s="86">
        <v>42267763.809576102</v>
      </c>
    </row>
    <row r="27225" spans="1:6">
      <c r="A27225">
        <v>2040</v>
      </c>
      <c r="B27225" t="s">
        <v>1058</v>
      </c>
      <c r="C27225" t="s">
        <v>1022</v>
      </c>
      <c r="D27225" t="s">
        <v>1017</v>
      </c>
      <c r="E27225" t="s">
        <v>1014</v>
      </c>
      <c r="F27225" s="86">
        <v>42513220.437349401</v>
      </c>
    </row>
    <row r="27226" spans="1:6">
      <c r="A27226">
        <v>2041</v>
      </c>
      <c r="B27226" t="s">
        <v>1058</v>
      </c>
      <c r="C27226" t="s">
        <v>1022</v>
      </c>
      <c r="D27226" t="s">
        <v>1017</v>
      </c>
      <c r="E27226" t="s">
        <v>1014</v>
      </c>
      <c r="F27226" s="86">
        <v>42396526.912128799</v>
      </c>
    </row>
    <row r="27227" spans="1:6">
      <c r="A27227">
        <v>2042</v>
      </c>
      <c r="B27227" t="s">
        <v>1058</v>
      </c>
      <c r="C27227" t="s">
        <v>1022</v>
      </c>
      <c r="D27227" t="s">
        <v>1017</v>
      </c>
      <c r="E27227" t="s">
        <v>1014</v>
      </c>
      <c r="F27227" s="86">
        <v>42279089.385267302</v>
      </c>
    </row>
    <row r="27228" spans="1:6">
      <c r="A27228">
        <v>2043</v>
      </c>
      <c r="B27228" t="s">
        <v>1058</v>
      </c>
      <c r="C27228" t="s">
        <v>1022</v>
      </c>
      <c r="D27228" t="s">
        <v>1017</v>
      </c>
      <c r="E27228" t="s">
        <v>1014</v>
      </c>
      <c r="F27228" s="86">
        <v>42160765.882382601</v>
      </c>
    </row>
    <row r="27229" spans="1:6">
      <c r="A27229">
        <v>2044</v>
      </c>
      <c r="B27229" t="s">
        <v>1058</v>
      </c>
      <c r="C27229" t="s">
        <v>1022</v>
      </c>
      <c r="D27229" t="s">
        <v>1017</v>
      </c>
      <c r="E27229" t="s">
        <v>1014</v>
      </c>
      <c r="F27229" s="86">
        <v>42041627.630828798</v>
      </c>
    </row>
    <row r="27230" spans="1:6">
      <c r="A27230">
        <v>2045</v>
      </c>
      <c r="B27230" t="s">
        <v>1058</v>
      </c>
      <c r="C27230" t="s">
        <v>1022</v>
      </c>
      <c r="D27230" t="s">
        <v>1017</v>
      </c>
      <c r="E27230" t="s">
        <v>1014</v>
      </c>
      <c r="F27230" s="86">
        <v>41921850.638041802</v>
      </c>
    </row>
    <row r="27231" spans="1:6">
      <c r="A27231">
        <v>2046</v>
      </c>
      <c r="B27231" t="s">
        <v>1058</v>
      </c>
      <c r="C27231" t="s">
        <v>1022</v>
      </c>
      <c r="D27231" t="s">
        <v>1017</v>
      </c>
      <c r="E27231" t="s">
        <v>1014</v>
      </c>
      <c r="F27231" s="86">
        <v>41801540.289065003</v>
      </c>
    </row>
    <row r="27232" spans="1:6">
      <c r="A27232">
        <v>2047</v>
      </c>
      <c r="B27232" t="s">
        <v>1058</v>
      </c>
      <c r="C27232" t="s">
        <v>1022</v>
      </c>
      <c r="D27232" t="s">
        <v>1017</v>
      </c>
      <c r="E27232" t="s">
        <v>1014</v>
      </c>
      <c r="F27232" s="86">
        <v>41680416.360251702</v>
      </c>
    </row>
    <row r="27233" spans="1:6">
      <c r="A27233">
        <v>2048</v>
      </c>
      <c r="B27233" t="s">
        <v>1058</v>
      </c>
      <c r="C27233" t="s">
        <v>1022</v>
      </c>
      <c r="D27233" t="s">
        <v>1017</v>
      </c>
      <c r="E27233" t="s">
        <v>1014</v>
      </c>
      <c r="F27233" s="86">
        <v>41558540.028505102</v>
      </c>
    </row>
    <row r="27234" spans="1:6">
      <c r="A27234">
        <v>2049</v>
      </c>
      <c r="B27234" t="s">
        <v>1058</v>
      </c>
      <c r="C27234" t="s">
        <v>1022</v>
      </c>
      <c r="D27234" t="s">
        <v>1017</v>
      </c>
      <c r="E27234" t="s">
        <v>1014</v>
      </c>
      <c r="F27234" s="86">
        <v>41435680.366934702</v>
      </c>
    </row>
    <row r="27235" spans="1:6">
      <c r="A27235">
        <v>2050</v>
      </c>
      <c r="B27235" t="s">
        <v>1058</v>
      </c>
      <c r="C27235" t="s">
        <v>1022</v>
      </c>
      <c r="D27235" t="s">
        <v>1017</v>
      </c>
      <c r="E27235" t="s">
        <v>1014</v>
      </c>
      <c r="F27235" s="86">
        <v>41311659.475966103</v>
      </c>
    </row>
    <row r="27236" spans="1:6">
      <c r="A27236">
        <v>2017</v>
      </c>
      <c r="B27236" t="s">
        <v>1059</v>
      </c>
      <c r="C27236" t="s">
        <v>1022</v>
      </c>
      <c r="D27236" t="s">
        <v>1017</v>
      </c>
      <c r="E27236" t="s">
        <v>1014</v>
      </c>
      <c r="F27236" s="86">
        <v>17145931.350022301</v>
      </c>
    </row>
    <row r="27237" spans="1:6">
      <c r="A27237">
        <v>2018</v>
      </c>
      <c r="B27237" t="s">
        <v>1059</v>
      </c>
      <c r="C27237" t="s">
        <v>1022</v>
      </c>
      <c r="D27237" t="s">
        <v>1017</v>
      </c>
      <c r="E27237" t="s">
        <v>1014</v>
      </c>
      <c r="F27237" s="86">
        <v>17097891.274874099</v>
      </c>
    </row>
    <row r="27238" spans="1:6">
      <c r="A27238">
        <v>2019</v>
      </c>
      <c r="B27238" t="s">
        <v>1059</v>
      </c>
      <c r="C27238" t="s">
        <v>1022</v>
      </c>
      <c r="D27238" t="s">
        <v>1017</v>
      </c>
      <c r="E27238" t="s">
        <v>1014</v>
      </c>
      <c r="F27238" s="86">
        <v>17041061.377391402</v>
      </c>
    </row>
    <row r="27239" spans="1:6">
      <c r="A27239">
        <v>2020</v>
      </c>
      <c r="B27239" t="s">
        <v>1059</v>
      </c>
      <c r="C27239" t="s">
        <v>1022</v>
      </c>
      <c r="D27239" t="s">
        <v>1017</v>
      </c>
      <c r="E27239" t="s">
        <v>1014</v>
      </c>
      <c r="F27239" s="86">
        <v>16972953.1166499</v>
      </c>
    </row>
    <row r="27240" spans="1:6">
      <c r="A27240">
        <v>2021</v>
      </c>
      <c r="B27240" t="s">
        <v>1059</v>
      </c>
      <c r="C27240" t="s">
        <v>1022</v>
      </c>
      <c r="D27240" t="s">
        <v>1017</v>
      </c>
      <c r="E27240" t="s">
        <v>1014</v>
      </c>
      <c r="F27240" s="86">
        <v>16900569.0658594</v>
      </c>
    </row>
    <row r="27241" spans="1:6">
      <c r="A27241">
        <v>2022</v>
      </c>
      <c r="B27241" t="s">
        <v>1059</v>
      </c>
      <c r="C27241" t="s">
        <v>1022</v>
      </c>
      <c r="D27241" t="s">
        <v>1017</v>
      </c>
      <c r="E27241" t="s">
        <v>1014</v>
      </c>
      <c r="F27241" s="86">
        <v>16824734.524256699</v>
      </c>
    </row>
    <row r="27242" spans="1:6">
      <c r="A27242">
        <v>2023</v>
      </c>
      <c r="B27242" t="s">
        <v>1059</v>
      </c>
      <c r="C27242" t="s">
        <v>1022</v>
      </c>
      <c r="D27242" t="s">
        <v>1017</v>
      </c>
      <c r="E27242" t="s">
        <v>1014</v>
      </c>
      <c r="F27242" s="86">
        <v>16752430.773301</v>
      </c>
    </row>
    <row r="27243" spans="1:6">
      <c r="A27243">
        <v>2024</v>
      </c>
      <c r="B27243" t="s">
        <v>1059</v>
      </c>
      <c r="C27243" t="s">
        <v>1022</v>
      </c>
      <c r="D27243" t="s">
        <v>1017</v>
      </c>
      <c r="E27243" t="s">
        <v>1014</v>
      </c>
      <c r="F27243" s="86">
        <v>16691575.110788099</v>
      </c>
    </row>
    <row r="27244" spans="1:6">
      <c r="A27244">
        <v>2025</v>
      </c>
      <c r="B27244" t="s">
        <v>1059</v>
      </c>
      <c r="C27244" t="s">
        <v>1022</v>
      </c>
      <c r="D27244" t="s">
        <v>1017</v>
      </c>
      <c r="E27244" t="s">
        <v>1014</v>
      </c>
      <c r="F27244" s="86">
        <v>16645819.795481</v>
      </c>
    </row>
    <row r="27245" spans="1:6">
      <c r="A27245">
        <v>2026</v>
      </c>
      <c r="B27245" t="s">
        <v>1059</v>
      </c>
      <c r="C27245" t="s">
        <v>1022</v>
      </c>
      <c r="D27245" t="s">
        <v>1017</v>
      </c>
      <c r="E27245" t="s">
        <v>1014</v>
      </c>
      <c r="F27245" s="86">
        <v>16618274.5583777</v>
      </c>
    </row>
    <row r="27246" spans="1:6">
      <c r="A27246">
        <v>2027</v>
      </c>
      <c r="B27246" t="s">
        <v>1059</v>
      </c>
      <c r="C27246" t="s">
        <v>1022</v>
      </c>
      <c r="D27246" t="s">
        <v>1017</v>
      </c>
      <c r="E27246" t="s">
        <v>1014</v>
      </c>
      <c r="F27246" s="86">
        <v>16607204.344077701</v>
      </c>
    </row>
    <row r="27247" spans="1:6">
      <c r="A27247">
        <v>2028</v>
      </c>
      <c r="B27247" t="s">
        <v>1059</v>
      </c>
      <c r="C27247" t="s">
        <v>1022</v>
      </c>
      <c r="D27247" t="s">
        <v>1017</v>
      </c>
      <c r="E27247" t="s">
        <v>1014</v>
      </c>
      <c r="F27247" s="86">
        <v>16612351.789016999</v>
      </c>
    </row>
    <row r="27248" spans="1:6">
      <c r="A27248">
        <v>2029</v>
      </c>
      <c r="B27248" t="s">
        <v>1059</v>
      </c>
      <c r="C27248" t="s">
        <v>1022</v>
      </c>
      <c r="D27248" t="s">
        <v>1017</v>
      </c>
      <c r="E27248" t="s">
        <v>1014</v>
      </c>
      <c r="F27248" s="86">
        <v>16630953.187325399</v>
      </c>
    </row>
    <row r="27249" spans="1:6">
      <c r="A27249">
        <v>2030</v>
      </c>
      <c r="B27249" t="s">
        <v>1059</v>
      </c>
      <c r="C27249" t="s">
        <v>1022</v>
      </c>
      <c r="D27249" t="s">
        <v>1017</v>
      </c>
      <c r="E27249" t="s">
        <v>1014</v>
      </c>
      <c r="F27249" s="86">
        <v>16664919.465216599</v>
      </c>
    </row>
    <row r="27250" spans="1:6">
      <c r="A27250">
        <v>2031</v>
      </c>
      <c r="B27250" t="s">
        <v>1059</v>
      </c>
      <c r="C27250" t="s">
        <v>1022</v>
      </c>
      <c r="D27250" t="s">
        <v>1017</v>
      </c>
      <c r="E27250" t="s">
        <v>1014</v>
      </c>
      <c r="F27250" s="86">
        <v>16716235.6404272</v>
      </c>
    </row>
    <row r="27251" spans="1:6">
      <c r="A27251">
        <v>2032</v>
      </c>
      <c r="B27251" t="s">
        <v>1059</v>
      </c>
      <c r="C27251" t="s">
        <v>1022</v>
      </c>
      <c r="D27251" t="s">
        <v>1017</v>
      </c>
      <c r="E27251" t="s">
        <v>1014</v>
      </c>
      <c r="F27251" s="86">
        <v>16781775.8226294</v>
      </c>
    </row>
    <row r="27252" spans="1:6">
      <c r="A27252">
        <v>2033</v>
      </c>
      <c r="B27252" t="s">
        <v>1059</v>
      </c>
      <c r="C27252" t="s">
        <v>1022</v>
      </c>
      <c r="D27252" t="s">
        <v>1017</v>
      </c>
      <c r="E27252" t="s">
        <v>1014</v>
      </c>
      <c r="F27252" s="86">
        <v>16858889.885243699</v>
      </c>
    </row>
    <row r="27253" spans="1:6">
      <c r="A27253">
        <v>2034</v>
      </c>
      <c r="B27253" t="s">
        <v>1059</v>
      </c>
      <c r="C27253" t="s">
        <v>1022</v>
      </c>
      <c r="D27253" t="s">
        <v>1017</v>
      </c>
      <c r="E27253" t="s">
        <v>1014</v>
      </c>
      <c r="F27253" s="86">
        <v>16949341.4527255</v>
      </c>
    </row>
    <row r="27254" spans="1:6">
      <c r="A27254">
        <v>2035</v>
      </c>
      <c r="B27254" t="s">
        <v>1059</v>
      </c>
      <c r="C27254" t="s">
        <v>1022</v>
      </c>
      <c r="D27254" t="s">
        <v>1017</v>
      </c>
      <c r="E27254" t="s">
        <v>1014</v>
      </c>
      <c r="F27254" s="86">
        <v>17052621.352171</v>
      </c>
    </row>
    <row r="27255" spans="1:6">
      <c r="A27255">
        <v>2036</v>
      </c>
      <c r="B27255" t="s">
        <v>1059</v>
      </c>
      <c r="C27255" t="s">
        <v>1022</v>
      </c>
      <c r="D27255" t="s">
        <v>1017</v>
      </c>
      <c r="E27255" t="s">
        <v>1014</v>
      </c>
      <c r="F27255" s="86">
        <v>17167571.974008601</v>
      </c>
    </row>
    <row r="27256" spans="1:6">
      <c r="A27256">
        <v>2037</v>
      </c>
      <c r="B27256" t="s">
        <v>1059</v>
      </c>
      <c r="C27256" t="s">
        <v>1022</v>
      </c>
      <c r="D27256" t="s">
        <v>1017</v>
      </c>
      <c r="E27256" t="s">
        <v>1014</v>
      </c>
      <c r="F27256" s="86">
        <v>17288136.617362902</v>
      </c>
    </row>
    <row r="27257" spans="1:6">
      <c r="A27257">
        <v>2038</v>
      </c>
      <c r="B27257" t="s">
        <v>1059</v>
      </c>
      <c r="C27257" t="s">
        <v>1022</v>
      </c>
      <c r="D27257" t="s">
        <v>1017</v>
      </c>
      <c r="E27257" t="s">
        <v>1014</v>
      </c>
      <c r="F27257" s="86">
        <v>17410702.049699798</v>
      </c>
    </row>
    <row r="27258" spans="1:6">
      <c r="A27258">
        <v>2039</v>
      </c>
      <c r="B27258" t="s">
        <v>1059</v>
      </c>
      <c r="C27258" t="s">
        <v>1022</v>
      </c>
      <c r="D27258" t="s">
        <v>1017</v>
      </c>
      <c r="E27258" t="s">
        <v>1014</v>
      </c>
      <c r="F27258" s="86">
        <v>17533617.275858499</v>
      </c>
    </row>
    <row r="27259" spans="1:6">
      <c r="A27259">
        <v>2040</v>
      </c>
      <c r="B27259" t="s">
        <v>1059</v>
      </c>
      <c r="C27259" t="s">
        <v>1022</v>
      </c>
      <c r="D27259" t="s">
        <v>1017</v>
      </c>
      <c r="E27259" t="s">
        <v>1014</v>
      </c>
      <c r="F27259" s="86">
        <v>17656570.4885277</v>
      </c>
    </row>
    <row r="27260" spans="1:6">
      <c r="A27260">
        <v>2041</v>
      </c>
      <c r="B27260" t="s">
        <v>1059</v>
      </c>
      <c r="C27260" t="s">
        <v>1022</v>
      </c>
      <c r="D27260" t="s">
        <v>1017</v>
      </c>
      <c r="E27260" t="s">
        <v>1014</v>
      </c>
      <c r="F27260" s="86">
        <v>17829329.385481201</v>
      </c>
    </row>
    <row r="27261" spans="1:6">
      <c r="A27261">
        <v>2042</v>
      </c>
      <c r="B27261" t="s">
        <v>1059</v>
      </c>
      <c r="C27261" t="s">
        <v>1022</v>
      </c>
      <c r="D27261" t="s">
        <v>1017</v>
      </c>
      <c r="E27261" t="s">
        <v>1014</v>
      </c>
      <c r="F27261" s="86">
        <v>18003835.140729502</v>
      </c>
    </row>
    <row r="27262" spans="1:6">
      <c r="A27262">
        <v>2043</v>
      </c>
      <c r="B27262" t="s">
        <v>1059</v>
      </c>
      <c r="C27262" t="s">
        <v>1022</v>
      </c>
      <c r="D27262" t="s">
        <v>1017</v>
      </c>
      <c r="E27262" t="s">
        <v>1014</v>
      </c>
      <c r="F27262" s="86">
        <v>18180032.770185102</v>
      </c>
    </row>
    <row r="27263" spans="1:6">
      <c r="A27263">
        <v>2044</v>
      </c>
      <c r="B27263" t="s">
        <v>1059</v>
      </c>
      <c r="C27263" t="s">
        <v>1022</v>
      </c>
      <c r="D27263" t="s">
        <v>1017</v>
      </c>
      <c r="E27263" t="s">
        <v>1014</v>
      </c>
      <c r="F27263" s="86">
        <v>18357994.3750256</v>
      </c>
    </row>
    <row r="27264" spans="1:6">
      <c r="A27264">
        <v>2045</v>
      </c>
      <c r="B27264" t="s">
        <v>1059</v>
      </c>
      <c r="C27264" t="s">
        <v>1022</v>
      </c>
      <c r="D27264" t="s">
        <v>1017</v>
      </c>
      <c r="E27264" t="s">
        <v>1014</v>
      </c>
      <c r="F27264" s="86">
        <v>18537908.276247401</v>
      </c>
    </row>
    <row r="27265" spans="1:6">
      <c r="A27265">
        <v>2046</v>
      </c>
      <c r="B27265" t="s">
        <v>1059</v>
      </c>
      <c r="C27265" t="s">
        <v>1022</v>
      </c>
      <c r="D27265" t="s">
        <v>1017</v>
      </c>
      <c r="E27265" t="s">
        <v>1014</v>
      </c>
      <c r="F27265" s="86">
        <v>18719855.499290202</v>
      </c>
    </row>
    <row r="27266" spans="1:6">
      <c r="A27266">
        <v>2047</v>
      </c>
      <c r="B27266" t="s">
        <v>1059</v>
      </c>
      <c r="C27266" t="s">
        <v>1022</v>
      </c>
      <c r="D27266" t="s">
        <v>1017</v>
      </c>
      <c r="E27266" t="s">
        <v>1014</v>
      </c>
      <c r="F27266" s="86">
        <v>18903844.5614991</v>
      </c>
    </row>
    <row r="27267" spans="1:6">
      <c r="A27267">
        <v>2048</v>
      </c>
      <c r="B27267" t="s">
        <v>1059</v>
      </c>
      <c r="C27267" t="s">
        <v>1022</v>
      </c>
      <c r="D27267" t="s">
        <v>1017</v>
      </c>
      <c r="E27267" t="s">
        <v>1014</v>
      </c>
      <c r="F27267" s="86">
        <v>19090020.6655862</v>
      </c>
    </row>
    <row r="27268" spans="1:6">
      <c r="A27268">
        <v>2049</v>
      </c>
      <c r="B27268" t="s">
        <v>1059</v>
      </c>
      <c r="C27268" t="s">
        <v>1022</v>
      </c>
      <c r="D27268" t="s">
        <v>1017</v>
      </c>
      <c r="E27268" t="s">
        <v>1014</v>
      </c>
      <c r="F27268" s="86">
        <v>19278220.9387707</v>
      </c>
    </row>
    <row r="27269" spans="1:6">
      <c r="A27269">
        <v>2050</v>
      </c>
      <c r="B27269" t="s">
        <v>1059</v>
      </c>
      <c r="C27269" t="s">
        <v>1022</v>
      </c>
      <c r="D27269" t="s">
        <v>1017</v>
      </c>
      <c r="E27269" t="s">
        <v>1014</v>
      </c>
      <c r="F27269" s="86">
        <v>19468293.402533598</v>
      </c>
    </row>
    <row r="27270" spans="1:6">
      <c r="A27270">
        <v>2017</v>
      </c>
      <c r="B27270" t="s">
        <v>1060</v>
      </c>
      <c r="C27270" t="s">
        <v>1022</v>
      </c>
      <c r="D27270" t="s">
        <v>1017</v>
      </c>
      <c r="E27270" t="s">
        <v>1014</v>
      </c>
      <c r="F27270" s="86">
        <v>12710170.1223255</v>
      </c>
    </row>
    <row r="27271" spans="1:6">
      <c r="A27271">
        <v>2018</v>
      </c>
      <c r="B27271" t="s">
        <v>1060</v>
      </c>
      <c r="C27271" t="s">
        <v>1022</v>
      </c>
      <c r="D27271" t="s">
        <v>1017</v>
      </c>
      <c r="E27271" t="s">
        <v>1014</v>
      </c>
      <c r="F27271" s="86">
        <v>12681427.282125</v>
      </c>
    </row>
    <row r="27272" spans="1:6">
      <c r="A27272">
        <v>2019</v>
      </c>
      <c r="B27272" t="s">
        <v>1060</v>
      </c>
      <c r="C27272" t="s">
        <v>1022</v>
      </c>
      <c r="D27272" t="s">
        <v>1017</v>
      </c>
      <c r="E27272" t="s">
        <v>1014</v>
      </c>
      <c r="F27272" s="86">
        <v>12647814.6722105</v>
      </c>
    </row>
    <row r="27273" spans="1:6">
      <c r="A27273">
        <v>2020</v>
      </c>
      <c r="B27273" t="s">
        <v>1060</v>
      </c>
      <c r="C27273" t="s">
        <v>1022</v>
      </c>
      <c r="D27273" t="s">
        <v>1017</v>
      </c>
      <c r="E27273" t="s">
        <v>1014</v>
      </c>
      <c r="F27273" s="86">
        <v>12607992.38988</v>
      </c>
    </row>
    <row r="27274" spans="1:6">
      <c r="A27274">
        <v>2021</v>
      </c>
      <c r="B27274" t="s">
        <v>1060</v>
      </c>
      <c r="C27274" t="s">
        <v>1022</v>
      </c>
      <c r="D27274" t="s">
        <v>1017</v>
      </c>
      <c r="E27274" t="s">
        <v>1014</v>
      </c>
      <c r="F27274" s="86">
        <v>12568573.377318099</v>
      </c>
    </row>
    <row r="27275" spans="1:6">
      <c r="A27275">
        <v>2022</v>
      </c>
      <c r="B27275" t="s">
        <v>1060</v>
      </c>
      <c r="C27275" t="s">
        <v>1022</v>
      </c>
      <c r="D27275" t="s">
        <v>1017</v>
      </c>
      <c r="E27275" t="s">
        <v>1014</v>
      </c>
      <c r="F27275" s="86">
        <v>12526472.9380627</v>
      </c>
    </row>
    <row r="27276" spans="1:6">
      <c r="A27276">
        <v>2023</v>
      </c>
      <c r="B27276" t="s">
        <v>1060</v>
      </c>
      <c r="C27276" t="s">
        <v>1022</v>
      </c>
      <c r="D27276" t="s">
        <v>1017</v>
      </c>
      <c r="E27276" t="s">
        <v>1014</v>
      </c>
      <c r="F27276" s="86">
        <v>12485445.2040722</v>
      </c>
    </row>
    <row r="27277" spans="1:6">
      <c r="A27277">
        <v>2024</v>
      </c>
      <c r="B27277" t="s">
        <v>1060</v>
      </c>
      <c r="C27277" t="s">
        <v>1022</v>
      </c>
      <c r="D27277" t="s">
        <v>1017</v>
      </c>
      <c r="E27277" t="s">
        <v>1014</v>
      </c>
      <c r="F27277" s="86">
        <v>12449064.924302701</v>
      </c>
    </row>
    <row r="27278" spans="1:6">
      <c r="A27278">
        <v>2025</v>
      </c>
      <c r="B27278" t="s">
        <v>1060</v>
      </c>
      <c r="C27278" t="s">
        <v>1022</v>
      </c>
      <c r="D27278" t="s">
        <v>1017</v>
      </c>
      <c r="E27278" t="s">
        <v>1014</v>
      </c>
      <c r="F27278" s="86">
        <v>12421339.548707601</v>
      </c>
    </row>
    <row r="27279" spans="1:6">
      <c r="A27279">
        <v>2026</v>
      </c>
      <c r="B27279" t="s">
        <v>1060</v>
      </c>
      <c r="C27279" t="s">
        <v>1022</v>
      </c>
      <c r="D27279" t="s">
        <v>1017</v>
      </c>
      <c r="E27279" t="s">
        <v>1014</v>
      </c>
      <c r="F27279" s="86">
        <v>12406115.2771226</v>
      </c>
    </row>
    <row r="27280" spans="1:6">
      <c r="A27280">
        <v>2027</v>
      </c>
      <c r="B27280" t="s">
        <v>1060</v>
      </c>
      <c r="C27280" t="s">
        <v>1022</v>
      </c>
      <c r="D27280" t="s">
        <v>1017</v>
      </c>
      <c r="E27280" t="s">
        <v>1014</v>
      </c>
      <c r="F27280" s="86">
        <v>12404321.982588099</v>
      </c>
    </row>
    <row r="27281" spans="1:6">
      <c r="A27281">
        <v>2028</v>
      </c>
      <c r="B27281" t="s">
        <v>1060</v>
      </c>
      <c r="C27281" t="s">
        <v>1022</v>
      </c>
      <c r="D27281" t="s">
        <v>1017</v>
      </c>
      <c r="E27281" t="s">
        <v>1014</v>
      </c>
      <c r="F27281" s="86">
        <v>12415342.9281037</v>
      </c>
    </row>
    <row r="27282" spans="1:6">
      <c r="A27282">
        <v>2029</v>
      </c>
      <c r="B27282" t="s">
        <v>1060</v>
      </c>
      <c r="C27282" t="s">
        <v>1022</v>
      </c>
      <c r="D27282" t="s">
        <v>1017</v>
      </c>
      <c r="E27282" t="s">
        <v>1014</v>
      </c>
      <c r="F27282" s="86">
        <v>12437742.624887099</v>
      </c>
    </row>
    <row r="27283" spans="1:6">
      <c r="A27283">
        <v>2030</v>
      </c>
      <c r="B27283" t="s">
        <v>1060</v>
      </c>
      <c r="C27283" t="s">
        <v>1022</v>
      </c>
      <c r="D27283" t="s">
        <v>1017</v>
      </c>
      <c r="E27283" t="s">
        <v>1014</v>
      </c>
      <c r="F27283" s="86">
        <v>12473807.247995799</v>
      </c>
    </row>
    <row r="27284" spans="1:6">
      <c r="A27284">
        <v>2031</v>
      </c>
      <c r="B27284" t="s">
        <v>1060</v>
      </c>
      <c r="C27284" t="s">
        <v>1022</v>
      </c>
      <c r="D27284" t="s">
        <v>1017</v>
      </c>
      <c r="E27284" t="s">
        <v>1014</v>
      </c>
      <c r="F27284" s="86">
        <v>12524983.2549289</v>
      </c>
    </row>
    <row r="27285" spans="1:6">
      <c r="A27285">
        <v>2032</v>
      </c>
      <c r="B27285" t="s">
        <v>1060</v>
      </c>
      <c r="C27285" t="s">
        <v>1022</v>
      </c>
      <c r="D27285" t="s">
        <v>1017</v>
      </c>
      <c r="E27285" t="s">
        <v>1014</v>
      </c>
      <c r="F27285" s="86">
        <v>12587902.010718299</v>
      </c>
    </row>
    <row r="27286" spans="1:6">
      <c r="A27286">
        <v>2033</v>
      </c>
      <c r="B27286" t="s">
        <v>1060</v>
      </c>
      <c r="C27286" t="s">
        <v>1022</v>
      </c>
      <c r="D27286" t="s">
        <v>1017</v>
      </c>
      <c r="E27286" t="s">
        <v>1014</v>
      </c>
      <c r="F27286" s="86">
        <v>12660099.675775399</v>
      </c>
    </row>
    <row r="27287" spans="1:6">
      <c r="A27287">
        <v>2034</v>
      </c>
      <c r="B27287" t="s">
        <v>1060</v>
      </c>
      <c r="C27287" t="s">
        <v>1022</v>
      </c>
      <c r="D27287" t="s">
        <v>1017</v>
      </c>
      <c r="E27287" t="s">
        <v>1014</v>
      </c>
      <c r="F27287" s="86">
        <v>12742281.957874199</v>
      </c>
    </row>
    <row r="27288" spans="1:6">
      <c r="A27288">
        <v>2035</v>
      </c>
      <c r="B27288" t="s">
        <v>1060</v>
      </c>
      <c r="C27288" t="s">
        <v>1022</v>
      </c>
      <c r="D27288" t="s">
        <v>1017</v>
      </c>
      <c r="E27288" t="s">
        <v>1014</v>
      </c>
      <c r="F27288" s="86">
        <v>12833017.6349125</v>
      </c>
    </row>
    <row r="27289" spans="1:6">
      <c r="A27289">
        <v>2036</v>
      </c>
      <c r="B27289" t="s">
        <v>1060</v>
      </c>
      <c r="C27289" t="s">
        <v>1022</v>
      </c>
      <c r="D27289" t="s">
        <v>1017</v>
      </c>
      <c r="E27289" t="s">
        <v>1014</v>
      </c>
      <c r="F27289" s="86">
        <v>12930085.470486199</v>
      </c>
    </row>
    <row r="27290" spans="1:6">
      <c r="A27290">
        <v>2037</v>
      </c>
      <c r="B27290" t="s">
        <v>1060</v>
      </c>
      <c r="C27290" t="s">
        <v>1022</v>
      </c>
      <c r="D27290" t="s">
        <v>1017</v>
      </c>
      <c r="E27290" t="s">
        <v>1014</v>
      </c>
      <c r="F27290" s="86">
        <v>13030683.8060856</v>
      </c>
    </row>
    <row r="27291" spans="1:6">
      <c r="A27291">
        <v>2038</v>
      </c>
      <c r="B27291" t="s">
        <v>1060</v>
      </c>
      <c r="C27291" t="s">
        <v>1022</v>
      </c>
      <c r="D27291" t="s">
        <v>1017</v>
      </c>
      <c r="E27291" t="s">
        <v>1014</v>
      </c>
      <c r="F27291" s="86">
        <v>13133608.172676601</v>
      </c>
    </row>
    <row r="27292" spans="1:6">
      <c r="A27292">
        <v>2039</v>
      </c>
      <c r="B27292" t="s">
        <v>1060</v>
      </c>
      <c r="C27292" t="s">
        <v>1022</v>
      </c>
      <c r="D27292" t="s">
        <v>1017</v>
      </c>
      <c r="E27292" t="s">
        <v>1014</v>
      </c>
      <c r="F27292" s="86">
        <v>13237873.200131601</v>
      </c>
    </row>
    <row r="27293" spans="1:6">
      <c r="A27293">
        <v>2040</v>
      </c>
      <c r="B27293" t="s">
        <v>1060</v>
      </c>
      <c r="C27293" t="s">
        <v>1022</v>
      </c>
      <c r="D27293" t="s">
        <v>1017</v>
      </c>
      <c r="E27293" t="s">
        <v>1014</v>
      </c>
      <c r="F27293" s="86">
        <v>13342803.8242376</v>
      </c>
    </row>
    <row r="27294" spans="1:6">
      <c r="A27294">
        <v>2041</v>
      </c>
      <c r="B27294" t="s">
        <v>1060</v>
      </c>
      <c r="C27294" t="s">
        <v>1022</v>
      </c>
      <c r="D27294" t="s">
        <v>1017</v>
      </c>
      <c r="E27294" t="s">
        <v>1014</v>
      </c>
      <c r="F27294" s="86">
        <v>13412577.985393999</v>
      </c>
    </row>
    <row r="27295" spans="1:6">
      <c r="A27295">
        <v>2042</v>
      </c>
      <c r="B27295" t="s">
        <v>1060</v>
      </c>
      <c r="C27295" t="s">
        <v>1022</v>
      </c>
      <c r="D27295" t="s">
        <v>1017</v>
      </c>
      <c r="E27295" t="s">
        <v>1014</v>
      </c>
      <c r="F27295" s="86">
        <v>13482417.061620001</v>
      </c>
    </row>
    <row r="27296" spans="1:6">
      <c r="A27296">
        <v>2043</v>
      </c>
      <c r="B27296" t="s">
        <v>1060</v>
      </c>
      <c r="C27296" t="s">
        <v>1022</v>
      </c>
      <c r="D27296" t="s">
        <v>1017</v>
      </c>
      <c r="E27296" t="s">
        <v>1014</v>
      </c>
      <c r="F27296" s="86">
        <v>13552131.315907899</v>
      </c>
    </row>
    <row r="27297" spans="1:6">
      <c r="A27297">
        <v>2044</v>
      </c>
      <c r="B27297" t="s">
        <v>1060</v>
      </c>
      <c r="C27297" t="s">
        <v>1022</v>
      </c>
      <c r="D27297" t="s">
        <v>1017</v>
      </c>
      <c r="E27297" t="s">
        <v>1014</v>
      </c>
      <c r="F27297" s="86">
        <v>13621454.3142992</v>
      </c>
    </row>
    <row r="27298" spans="1:6">
      <c r="A27298">
        <v>2045</v>
      </c>
      <c r="B27298" t="s">
        <v>1060</v>
      </c>
      <c r="C27298" t="s">
        <v>1022</v>
      </c>
      <c r="D27298" t="s">
        <v>1017</v>
      </c>
      <c r="E27298" t="s">
        <v>1014</v>
      </c>
      <c r="F27298" s="86">
        <v>13690718.8359122</v>
      </c>
    </row>
    <row r="27299" spans="1:6">
      <c r="A27299">
        <v>2046</v>
      </c>
      <c r="B27299" t="s">
        <v>1060</v>
      </c>
      <c r="C27299" t="s">
        <v>1022</v>
      </c>
      <c r="D27299" t="s">
        <v>1017</v>
      </c>
      <c r="E27299" t="s">
        <v>1014</v>
      </c>
      <c r="F27299" s="86">
        <v>13759572.9181784</v>
      </c>
    </row>
    <row r="27300" spans="1:6">
      <c r="A27300">
        <v>2047</v>
      </c>
      <c r="B27300" t="s">
        <v>1060</v>
      </c>
      <c r="C27300" t="s">
        <v>1022</v>
      </c>
      <c r="D27300" t="s">
        <v>1017</v>
      </c>
      <c r="E27300" t="s">
        <v>1014</v>
      </c>
      <c r="F27300" s="86">
        <v>13828457.5516824</v>
      </c>
    </row>
    <row r="27301" spans="1:6">
      <c r="A27301">
        <v>2048</v>
      </c>
      <c r="B27301" t="s">
        <v>1060</v>
      </c>
      <c r="C27301" t="s">
        <v>1022</v>
      </c>
      <c r="D27301" t="s">
        <v>1017</v>
      </c>
      <c r="E27301" t="s">
        <v>1014</v>
      </c>
      <c r="F27301" s="86">
        <v>13897295.2061141</v>
      </c>
    </row>
    <row r="27302" spans="1:6">
      <c r="A27302">
        <v>2049</v>
      </c>
      <c r="B27302" t="s">
        <v>1060</v>
      </c>
      <c r="C27302" t="s">
        <v>1022</v>
      </c>
      <c r="D27302" t="s">
        <v>1017</v>
      </c>
      <c r="E27302" t="s">
        <v>1014</v>
      </c>
      <c r="F27302" s="86">
        <v>13965681.8451063</v>
      </c>
    </row>
    <row r="27303" spans="1:6">
      <c r="A27303">
        <v>2050</v>
      </c>
      <c r="B27303" t="s">
        <v>1060</v>
      </c>
      <c r="C27303" t="s">
        <v>1022</v>
      </c>
      <c r="D27303" t="s">
        <v>1017</v>
      </c>
      <c r="E27303" t="s">
        <v>1014</v>
      </c>
      <c r="F27303" s="86">
        <v>14033846.062915601</v>
      </c>
    </row>
    <row r="27304" spans="1:6">
      <c r="A27304">
        <v>2017</v>
      </c>
      <c r="B27304" t="s">
        <v>1061</v>
      </c>
      <c r="C27304" t="s">
        <v>1022</v>
      </c>
      <c r="D27304" t="s">
        <v>1017</v>
      </c>
      <c r="E27304" t="s">
        <v>1014</v>
      </c>
      <c r="F27304" s="86">
        <v>39721683.8349199</v>
      </c>
    </row>
    <row r="27305" spans="1:6">
      <c r="A27305">
        <v>2018</v>
      </c>
      <c r="B27305" t="s">
        <v>1061</v>
      </c>
      <c r="C27305" t="s">
        <v>1022</v>
      </c>
      <c r="D27305" t="s">
        <v>1017</v>
      </c>
      <c r="E27305" t="s">
        <v>1014</v>
      </c>
      <c r="F27305" s="86">
        <v>39586347.433887102</v>
      </c>
    </row>
    <row r="27306" spans="1:6">
      <c r="A27306">
        <v>2019</v>
      </c>
      <c r="B27306" t="s">
        <v>1061</v>
      </c>
      <c r="C27306" t="s">
        <v>1022</v>
      </c>
      <c r="D27306" t="s">
        <v>1017</v>
      </c>
      <c r="E27306" t="s">
        <v>1014</v>
      </c>
      <c r="F27306" s="86">
        <v>39423251.3716463</v>
      </c>
    </row>
    <row r="27307" spans="1:6">
      <c r="A27307">
        <v>2020</v>
      </c>
      <c r="B27307" t="s">
        <v>1061</v>
      </c>
      <c r="C27307" t="s">
        <v>1022</v>
      </c>
      <c r="D27307" t="s">
        <v>1017</v>
      </c>
      <c r="E27307" t="s">
        <v>1014</v>
      </c>
      <c r="F27307" s="86">
        <v>39226459.017913699</v>
      </c>
    </row>
    <row r="27308" spans="1:6">
      <c r="A27308">
        <v>2021</v>
      </c>
      <c r="B27308" t="s">
        <v>1061</v>
      </c>
      <c r="C27308" t="s">
        <v>1022</v>
      </c>
      <c r="D27308" t="s">
        <v>1017</v>
      </c>
      <c r="E27308" t="s">
        <v>1014</v>
      </c>
      <c r="F27308" s="86">
        <v>39018388.659219801</v>
      </c>
    </row>
    <row r="27309" spans="1:6">
      <c r="A27309">
        <v>2022</v>
      </c>
      <c r="B27309" t="s">
        <v>1061</v>
      </c>
      <c r="C27309" t="s">
        <v>1022</v>
      </c>
      <c r="D27309" t="s">
        <v>1017</v>
      </c>
      <c r="E27309" t="s">
        <v>1014</v>
      </c>
      <c r="F27309" s="86">
        <v>38786545.350042902</v>
      </c>
    </row>
    <row r="27310" spans="1:6">
      <c r="A27310">
        <v>2023</v>
      </c>
      <c r="B27310" t="s">
        <v>1061</v>
      </c>
      <c r="C27310" t="s">
        <v>1022</v>
      </c>
      <c r="D27310" t="s">
        <v>1017</v>
      </c>
      <c r="E27310" t="s">
        <v>1014</v>
      </c>
      <c r="F27310" s="86">
        <v>38542008.2425225</v>
      </c>
    </row>
    <row r="27311" spans="1:6">
      <c r="A27311">
        <v>2024</v>
      </c>
      <c r="B27311" t="s">
        <v>1061</v>
      </c>
      <c r="C27311" t="s">
        <v>1022</v>
      </c>
      <c r="D27311" t="s">
        <v>1017</v>
      </c>
      <c r="E27311" t="s">
        <v>1014</v>
      </c>
      <c r="F27311" s="86">
        <v>38296152.824680902</v>
      </c>
    </row>
    <row r="27312" spans="1:6">
      <c r="A27312">
        <v>2025</v>
      </c>
      <c r="B27312" t="s">
        <v>1061</v>
      </c>
      <c r="C27312" t="s">
        <v>1022</v>
      </c>
      <c r="D27312" t="s">
        <v>1017</v>
      </c>
      <c r="E27312" t="s">
        <v>1014</v>
      </c>
      <c r="F27312" s="86">
        <v>38065939.889492102</v>
      </c>
    </row>
    <row r="27313" spans="1:6">
      <c r="A27313">
        <v>2026</v>
      </c>
      <c r="B27313" t="s">
        <v>1061</v>
      </c>
      <c r="C27313" t="s">
        <v>1022</v>
      </c>
      <c r="D27313" t="s">
        <v>1017</v>
      </c>
      <c r="E27313" t="s">
        <v>1014</v>
      </c>
      <c r="F27313" s="86">
        <v>37868898.313094899</v>
      </c>
    </row>
    <row r="27314" spans="1:6">
      <c r="A27314">
        <v>2027</v>
      </c>
      <c r="B27314" t="s">
        <v>1061</v>
      </c>
      <c r="C27314" t="s">
        <v>1022</v>
      </c>
      <c r="D27314" t="s">
        <v>1017</v>
      </c>
      <c r="E27314" t="s">
        <v>1014</v>
      </c>
      <c r="F27314" s="86">
        <v>37712144.362412699</v>
      </c>
    </row>
    <row r="27315" spans="1:6">
      <c r="A27315">
        <v>2028</v>
      </c>
      <c r="B27315" t="s">
        <v>1061</v>
      </c>
      <c r="C27315" t="s">
        <v>1022</v>
      </c>
      <c r="D27315" t="s">
        <v>1017</v>
      </c>
      <c r="E27315" t="s">
        <v>1014</v>
      </c>
      <c r="F27315" s="86">
        <v>37595721.8901508</v>
      </c>
    </row>
    <row r="27316" spans="1:6">
      <c r="A27316">
        <v>2029</v>
      </c>
      <c r="B27316" t="s">
        <v>1061</v>
      </c>
      <c r="C27316" t="s">
        <v>1022</v>
      </c>
      <c r="D27316" t="s">
        <v>1017</v>
      </c>
      <c r="E27316" t="s">
        <v>1014</v>
      </c>
      <c r="F27316" s="86">
        <v>37518470.995816097</v>
      </c>
    </row>
    <row r="27317" spans="1:6">
      <c r="A27317">
        <v>2030</v>
      </c>
      <c r="B27317" t="s">
        <v>1061</v>
      </c>
      <c r="C27317" t="s">
        <v>1022</v>
      </c>
      <c r="D27317" t="s">
        <v>1017</v>
      </c>
      <c r="E27317" t="s">
        <v>1014</v>
      </c>
      <c r="F27317" s="86">
        <v>37490714.790904403</v>
      </c>
    </row>
    <row r="27318" spans="1:6">
      <c r="A27318">
        <v>2031</v>
      </c>
      <c r="B27318" t="s">
        <v>1061</v>
      </c>
      <c r="C27318" t="s">
        <v>1022</v>
      </c>
      <c r="D27318" t="s">
        <v>1017</v>
      </c>
      <c r="E27318" t="s">
        <v>1014</v>
      </c>
      <c r="F27318" s="86">
        <v>37517804.212014697</v>
      </c>
    </row>
    <row r="27319" spans="1:6">
      <c r="A27319">
        <v>2032</v>
      </c>
      <c r="B27319" t="s">
        <v>1061</v>
      </c>
      <c r="C27319" t="s">
        <v>1022</v>
      </c>
      <c r="D27319" t="s">
        <v>1017</v>
      </c>
      <c r="E27319" t="s">
        <v>1014</v>
      </c>
      <c r="F27319" s="86">
        <v>37588584.8776595</v>
      </c>
    </row>
    <row r="27320" spans="1:6">
      <c r="A27320">
        <v>2033</v>
      </c>
      <c r="B27320" t="s">
        <v>1061</v>
      </c>
      <c r="C27320" t="s">
        <v>1022</v>
      </c>
      <c r="D27320" t="s">
        <v>1017</v>
      </c>
      <c r="E27320" t="s">
        <v>1014</v>
      </c>
      <c r="F27320" s="86">
        <v>37694524.2135849</v>
      </c>
    </row>
    <row r="27321" spans="1:6">
      <c r="A27321">
        <v>2034</v>
      </c>
      <c r="B27321" t="s">
        <v>1061</v>
      </c>
      <c r="C27321" t="s">
        <v>1022</v>
      </c>
      <c r="D27321" t="s">
        <v>1017</v>
      </c>
      <c r="E27321" t="s">
        <v>1014</v>
      </c>
      <c r="F27321" s="86">
        <v>37836558.7881037</v>
      </c>
    </row>
    <row r="27322" spans="1:6">
      <c r="A27322">
        <v>2035</v>
      </c>
      <c r="B27322" t="s">
        <v>1061</v>
      </c>
      <c r="C27322" t="s">
        <v>1022</v>
      </c>
      <c r="D27322" t="s">
        <v>1017</v>
      </c>
      <c r="E27322" t="s">
        <v>1014</v>
      </c>
      <c r="F27322" s="86">
        <v>38007977.885279603</v>
      </c>
    </row>
    <row r="27323" spans="1:6">
      <c r="A27323">
        <v>2036</v>
      </c>
      <c r="B27323" t="s">
        <v>1061</v>
      </c>
      <c r="C27323" t="s">
        <v>1022</v>
      </c>
      <c r="D27323" t="s">
        <v>1017</v>
      </c>
      <c r="E27323" t="s">
        <v>1014</v>
      </c>
      <c r="F27323" s="86">
        <v>38199316.016407698</v>
      </c>
    </row>
    <row r="27324" spans="1:6">
      <c r="A27324">
        <v>2037</v>
      </c>
      <c r="B27324" t="s">
        <v>1061</v>
      </c>
      <c r="C27324" t="s">
        <v>1022</v>
      </c>
      <c r="D27324" t="s">
        <v>1017</v>
      </c>
      <c r="E27324" t="s">
        <v>1014</v>
      </c>
      <c r="F27324" s="86">
        <v>38401966.788200997</v>
      </c>
    </row>
    <row r="27325" spans="1:6">
      <c r="A27325">
        <v>2038</v>
      </c>
      <c r="B27325" t="s">
        <v>1061</v>
      </c>
      <c r="C27325" t="s">
        <v>1022</v>
      </c>
      <c r="D27325" t="s">
        <v>1017</v>
      </c>
      <c r="E27325" t="s">
        <v>1014</v>
      </c>
      <c r="F27325" s="86">
        <v>38612837.426625498</v>
      </c>
    </row>
    <row r="27326" spans="1:6">
      <c r="A27326">
        <v>2039</v>
      </c>
      <c r="B27326" t="s">
        <v>1061</v>
      </c>
      <c r="C27326" t="s">
        <v>1022</v>
      </c>
      <c r="D27326" t="s">
        <v>1017</v>
      </c>
      <c r="E27326" t="s">
        <v>1014</v>
      </c>
      <c r="F27326" s="86">
        <v>38828662.598194599</v>
      </c>
    </row>
    <row r="27327" spans="1:6">
      <c r="A27327">
        <v>2040</v>
      </c>
      <c r="B27327" t="s">
        <v>1061</v>
      </c>
      <c r="C27327" t="s">
        <v>1022</v>
      </c>
      <c r="D27327" t="s">
        <v>1017</v>
      </c>
      <c r="E27327" t="s">
        <v>1014</v>
      </c>
      <c r="F27327" s="86">
        <v>39046737.387090698</v>
      </c>
    </row>
    <row r="27328" spans="1:6">
      <c r="A27328">
        <v>2041</v>
      </c>
      <c r="B27328" t="s">
        <v>1061</v>
      </c>
      <c r="C27328" t="s">
        <v>1022</v>
      </c>
      <c r="D27328" t="s">
        <v>1017</v>
      </c>
      <c r="E27328" t="s">
        <v>1014</v>
      </c>
      <c r="F27328" s="86">
        <v>39009871.209100299</v>
      </c>
    </row>
    <row r="27329" spans="1:6">
      <c r="A27329">
        <v>2042</v>
      </c>
      <c r="B27329" t="s">
        <v>1061</v>
      </c>
      <c r="C27329" t="s">
        <v>1022</v>
      </c>
      <c r="D27329" t="s">
        <v>1017</v>
      </c>
      <c r="E27329" t="s">
        <v>1014</v>
      </c>
      <c r="F27329" s="86">
        <v>38972395.523834601</v>
      </c>
    </row>
    <row r="27330" spans="1:6">
      <c r="A27330">
        <v>2043</v>
      </c>
      <c r="B27330" t="s">
        <v>1061</v>
      </c>
      <c r="C27330" t="s">
        <v>1022</v>
      </c>
      <c r="D27330" t="s">
        <v>1017</v>
      </c>
      <c r="E27330" t="s">
        <v>1014</v>
      </c>
      <c r="F27330" s="86">
        <v>38934338.0184756</v>
      </c>
    </row>
    <row r="27331" spans="1:6">
      <c r="A27331">
        <v>2044</v>
      </c>
      <c r="B27331" t="s">
        <v>1061</v>
      </c>
      <c r="C27331" t="s">
        <v>1022</v>
      </c>
      <c r="D27331" t="s">
        <v>1017</v>
      </c>
      <c r="E27331" t="s">
        <v>1014</v>
      </c>
      <c r="F27331" s="86">
        <v>38895918.007247798</v>
      </c>
    </row>
    <row r="27332" spans="1:6">
      <c r="A27332">
        <v>2045</v>
      </c>
      <c r="B27332" t="s">
        <v>1061</v>
      </c>
      <c r="C27332" t="s">
        <v>1022</v>
      </c>
      <c r="D27332" t="s">
        <v>1017</v>
      </c>
      <c r="E27332" t="s">
        <v>1014</v>
      </c>
      <c r="F27332" s="86">
        <v>38857448.476427399</v>
      </c>
    </row>
    <row r="27333" spans="1:6">
      <c r="A27333">
        <v>2046</v>
      </c>
      <c r="B27333" t="s">
        <v>1061</v>
      </c>
      <c r="C27333" t="s">
        <v>1022</v>
      </c>
      <c r="D27333" t="s">
        <v>1017</v>
      </c>
      <c r="E27333" t="s">
        <v>1014</v>
      </c>
      <c r="F27333" s="86">
        <v>38819128.697353899</v>
      </c>
    </row>
    <row r="27334" spans="1:6">
      <c r="A27334">
        <v>2047</v>
      </c>
      <c r="B27334" t="s">
        <v>1061</v>
      </c>
      <c r="C27334" t="s">
        <v>1022</v>
      </c>
      <c r="D27334" t="s">
        <v>1017</v>
      </c>
      <c r="E27334" t="s">
        <v>1014</v>
      </c>
      <c r="F27334" s="86">
        <v>38780740.5445299</v>
      </c>
    </row>
    <row r="27335" spans="1:6">
      <c r="A27335">
        <v>2048</v>
      </c>
      <c r="B27335" t="s">
        <v>1061</v>
      </c>
      <c r="C27335" t="s">
        <v>1022</v>
      </c>
      <c r="D27335" t="s">
        <v>1017</v>
      </c>
      <c r="E27335" t="s">
        <v>1014</v>
      </c>
      <c r="F27335" s="86">
        <v>38742333.479506902</v>
      </c>
    </row>
    <row r="27336" spans="1:6">
      <c r="A27336">
        <v>2049</v>
      </c>
      <c r="B27336" t="s">
        <v>1061</v>
      </c>
      <c r="C27336" t="s">
        <v>1022</v>
      </c>
      <c r="D27336" t="s">
        <v>1017</v>
      </c>
      <c r="E27336" t="s">
        <v>1014</v>
      </c>
      <c r="F27336" s="86">
        <v>38703706.539954998</v>
      </c>
    </row>
    <row r="27337" spans="1:6">
      <c r="A27337">
        <v>2050</v>
      </c>
      <c r="B27337" t="s">
        <v>1061</v>
      </c>
      <c r="C27337" t="s">
        <v>1022</v>
      </c>
      <c r="D27337" t="s">
        <v>1017</v>
      </c>
      <c r="E27337" t="s">
        <v>1014</v>
      </c>
      <c r="F27337" s="86">
        <v>38664693.8868028</v>
      </c>
    </row>
    <row r="27338" spans="1:6">
      <c r="A27338">
        <v>2017</v>
      </c>
      <c r="B27338" t="s">
        <v>1062</v>
      </c>
      <c r="C27338" t="s">
        <v>1022</v>
      </c>
      <c r="D27338" t="s">
        <v>1017</v>
      </c>
      <c r="E27338" t="s">
        <v>1014</v>
      </c>
      <c r="F27338" s="86">
        <v>3753163.0886609801</v>
      </c>
    </row>
    <row r="27339" spans="1:6">
      <c r="A27339">
        <v>2018</v>
      </c>
      <c r="B27339" t="s">
        <v>1062</v>
      </c>
      <c r="C27339" t="s">
        <v>1022</v>
      </c>
      <c r="D27339" t="s">
        <v>1017</v>
      </c>
      <c r="E27339" t="s">
        <v>1014</v>
      </c>
      <c r="F27339" s="86">
        <v>3767785.4939932399</v>
      </c>
    </row>
    <row r="27340" spans="1:6">
      <c r="A27340">
        <v>2019</v>
      </c>
      <c r="B27340" t="s">
        <v>1062</v>
      </c>
      <c r="C27340" t="s">
        <v>1022</v>
      </c>
      <c r="D27340" t="s">
        <v>1017</v>
      </c>
      <c r="E27340" t="s">
        <v>1014</v>
      </c>
      <c r="F27340" s="86">
        <v>3778132.9829981299</v>
      </c>
    </row>
    <row r="27341" spans="1:6">
      <c r="A27341">
        <v>2020</v>
      </c>
      <c r="B27341" t="s">
        <v>1062</v>
      </c>
      <c r="C27341" t="s">
        <v>1022</v>
      </c>
      <c r="D27341" t="s">
        <v>1017</v>
      </c>
      <c r="E27341" t="s">
        <v>1014</v>
      </c>
      <c r="F27341" s="86">
        <v>3783527.8499156302</v>
      </c>
    </row>
    <row r="27342" spans="1:6">
      <c r="A27342">
        <v>2021</v>
      </c>
      <c r="B27342" t="s">
        <v>1062</v>
      </c>
      <c r="C27342" t="s">
        <v>1022</v>
      </c>
      <c r="D27342" t="s">
        <v>1017</v>
      </c>
      <c r="E27342" t="s">
        <v>1014</v>
      </c>
      <c r="F27342" s="86">
        <v>3786217.1326175602</v>
      </c>
    </row>
    <row r="27343" spans="1:6">
      <c r="A27343">
        <v>2022</v>
      </c>
      <c r="B27343" t="s">
        <v>1062</v>
      </c>
      <c r="C27343" t="s">
        <v>1022</v>
      </c>
      <c r="D27343" t="s">
        <v>1017</v>
      </c>
      <c r="E27343" t="s">
        <v>1014</v>
      </c>
      <c r="F27343" s="86">
        <v>3784880.6334373299</v>
      </c>
    </row>
    <row r="27344" spans="1:6">
      <c r="A27344">
        <v>2023</v>
      </c>
      <c r="B27344" t="s">
        <v>1062</v>
      </c>
      <c r="C27344" t="s">
        <v>1022</v>
      </c>
      <c r="D27344" t="s">
        <v>1017</v>
      </c>
      <c r="E27344" t="s">
        <v>1014</v>
      </c>
      <c r="F27344" s="86">
        <v>3780576.8461252898</v>
      </c>
    </row>
    <row r="27345" spans="1:6">
      <c r="A27345">
        <v>2024</v>
      </c>
      <c r="B27345" t="s">
        <v>1062</v>
      </c>
      <c r="C27345" t="s">
        <v>1022</v>
      </c>
      <c r="D27345" t="s">
        <v>1017</v>
      </c>
      <c r="E27345" t="s">
        <v>1014</v>
      </c>
      <c r="F27345" s="86">
        <v>3774407.4705262301</v>
      </c>
    </row>
    <row r="27346" spans="1:6">
      <c r="A27346">
        <v>2025</v>
      </c>
      <c r="B27346" t="s">
        <v>1062</v>
      </c>
      <c r="C27346" t="s">
        <v>1022</v>
      </c>
      <c r="D27346" t="s">
        <v>1017</v>
      </c>
      <c r="E27346" t="s">
        <v>1014</v>
      </c>
      <c r="F27346" s="86">
        <v>3768197.8917708099</v>
      </c>
    </row>
    <row r="27347" spans="1:6">
      <c r="A27347">
        <v>2026</v>
      </c>
      <c r="B27347" t="s">
        <v>1062</v>
      </c>
      <c r="C27347" t="s">
        <v>1022</v>
      </c>
      <c r="D27347" t="s">
        <v>1017</v>
      </c>
      <c r="E27347" t="s">
        <v>1014</v>
      </c>
      <c r="F27347" s="86">
        <v>3763938.26210602</v>
      </c>
    </row>
    <row r="27348" spans="1:6">
      <c r="A27348">
        <v>2027</v>
      </c>
      <c r="B27348" t="s">
        <v>1062</v>
      </c>
      <c r="C27348" t="s">
        <v>1022</v>
      </c>
      <c r="D27348" t="s">
        <v>1017</v>
      </c>
      <c r="E27348" t="s">
        <v>1014</v>
      </c>
      <c r="F27348" s="86">
        <v>3762692.06391457</v>
      </c>
    </row>
    <row r="27349" spans="1:6">
      <c r="A27349">
        <v>2028</v>
      </c>
      <c r="B27349" t="s">
        <v>1062</v>
      </c>
      <c r="C27349" t="s">
        <v>1022</v>
      </c>
      <c r="D27349" t="s">
        <v>1017</v>
      </c>
      <c r="E27349" t="s">
        <v>1014</v>
      </c>
      <c r="F27349" s="86">
        <v>3764857.1120389202</v>
      </c>
    </row>
    <row r="27350" spans="1:6">
      <c r="A27350">
        <v>2029</v>
      </c>
      <c r="B27350" t="s">
        <v>1062</v>
      </c>
      <c r="C27350" t="s">
        <v>1022</v>
      </c>
      <c r="D27350" t="s">
        <v>1017</v>
      </c>
      <c r="E27350" t="s">
        <v>1014</v>
      </c>
      <c r="F27350" s="86">
        <v>3770635.7359756501</v>
      </c>
    </row>
    <row r="27351" spans="1:6">
      <c r="A27351">
        <v>2030</v>
      </c>
      <c r="B27351" t="s">
        <v>1062</v>
      </c>
      <c r="C27351" t="s">
        <v>1022</v>
      </c>
      <c r="D27351" t="s">
        <v>1017</v>
      </c>
      <c r="E27351" t="s">
        <v>1014</v>
      </c>
      <c r="F27351" s="86">
        <v>3781263.0882415599</v>
      </c>
    </row>
    <row r="27352" spans="1:6">
      <c r="A27352">
        <v>2031</v>
      </c>
      <c r="B27352" t="s">
        <v>1062</v>
      </c>
      <c r="C27352" t="s">
        <v>1022</v>
      </c>
      <c r="D27352" t="s">
        <v>1017</v>
      </c>
      <c r="E27352" t="s">
        <v>1014</v>
      </c>
      <c r="F27352" s="86">
        <v>3797400.8257888402</v>
      </c>
    </row>
    <row r="27353" spans="1:6">
      <c r="A27353">
        <v>2032</v>
      </c>
      <c r="B27353" t="s">
        <v>1062</v>
      </c>
      <c r="C27353" t="s">
        <v>1022</v>
      </c>
      <c r="D27353" t="s">
        <v>1017</v>
      </c>
      <c r="E27353" t="s">
        <v>1014</v>
      </c>
      <c r="F27353" s="86">
        <v>3817980.9503017599</v>
      </c>
    </row>
    <row r="27354" spans="1:6">
      <c r="A27354">
        <v>2033</v>
      </c>
      <c r="B27354" t="s">
        <v>1062</v>
      </c>
      <c r="C27354" t="s">
        <v>1022</v>
      </c>
      <c r="D27354" t="s">
        <v>1017</v>
      </c>
      <c r="E27354" t="s">
        <v>1014</v>
      </c>
      <c r="F27354" s="86">
        <v>3842103.16281502</v>
      </c>
    </row>
    <row r="27355" spans="1:6">
      <c r="A27355">
        <v>2034</v>
      </c>
      <c r="B27355" t="s">
        <v>1062</v>
      </c>
      <c r="C27355" t="s">
        <v>1022</v>
      </c>
      <c r="D27355" t="s">
        <v>1017</v>
      </c>
      <c r="E27355" t="s">
        <v>1014</v>
      </c>
      <c r="F27355" s="86">
        <v>3869843.6685700701</v>
      </c>
    </row>
    <row r="27356" spans="1:6">
      <c r="A27356">
        <v>2035</v>
      </c>
      <c r="B27356" t="s">
        <v>1062</v>
      </c>
      <c r="C27356" t="s">
        <v>1022</v>
      </c>
      <c r="D27356" t="s">
        <v>1017</v>
      </c>
      <c r="E27356" t="s">
        <v>1014</v>
      </c>
      <c r="F27356" s="86">
        <v>3900478.1274324199</v>
      </c>
    </row>
    <row r="27357" spans="1:6">
      <c r="A27357">
        <v>2036</v>
      </c>
      <c r="B27357" t="s">
        <v>1062</v>
      </c>
      <c r="C27357" t="s">
        <v>1022</v>
      </c>
      <c r="D27357" t="s">
        <v>1017</v>
      </c>
      <c r="E27357" t="s">
        <v>1014</v>
      </c>
      <c r="F27357" s="86">
        <v>3933030.0347579201</v>
      </c>
    </row>
    <row r="27358" spans="1:6">
      <c r="A27358">
        <v>2037</v>
      </c>
      <c r="B27358" t="s">
        <v>1062</v>
      </c>
      <c r="C27358" t="s">
        <v>1022</v>
      </c>
      <c r="D27358" t="s">
        <v>1017</v>
      </c>
      <c r="E27358" t="s">
        <v>1014</v>
      </c>
      <c r="F27358" s="86">
        <v>3966591.0695105698</v>
      </c>
    </row>
    <row r="27359" spans="1:6">
      <c r="A27359">
        <v>2038</v>
      </c>
      <c r="B27359" t="s">
        <v>1062</v>
      </c>
      <c r="C27359" t="s">
        <v>1022</v>
      </c>
      <c r="D27359" t="s">
        <v>1017</v>
      </c>
      <c r="E27359" t="s">
        <v>1014</v>
      </c>
      <c r="F27359" s="86">
        <v>4000819.5062250802</v>
      </c>
    </row>
    <row r="27360" spans="1:6">
      <c r="A27360">
        <v>2039</v>
      </c>
      <c r="B27360" t="s">
        <v>1062</v>
      </c>
      <c r="C27360" t="s">
        <v>1022</v>
      </c>
      <c r="D27360" t="s">
        <v>1017</v>
      </c>
      <c r="E27360" t="s">
        <v>1014</v>
      </c>
      <c r="F27360" s="86">
        <v>4035340.9098393801</v>
      </c>
    </row>
    <row r="27361" spans="1:6">
      <c r="A27361">
        <v>2040</v>
      </c>
      <c r="B27361" t="s">
        <v>1062</v>
      </c>
      <c r="C27361" t="s">
        <v>1022</v>
      </c>
      <c r="D27361" t="s">
        <v>1017</v>
      </c>
      <c r="E27361" t="s">
        <v>1014</v>
      </c>
      <c r="F27361" s="86">
        <v>4069881.7580825901</v>
      </c>
    </row>
    <row r="27362" spans="1:6">
      <c r="A27362">
        <v>2041</v>
      </c>
      <c r="B27362" t="s">
        <v>1062</v>
      </c>
      <c r="C27362" t="s">
        <v>1022</v>
      </c>
      <c r="D27362" t="s">
        <v>1017</v>
      </c>
      <c r="E27362" t="s">
        <v>1014</v>
      </c>
      <c r="F27362" s="86">
        <v>4069285.3424524302</v>
      </c>
    </row>
    <row r="27363" spans="1:6">
      <c r="A27363">
        <v>2042</v>
      </c>
      <c r="B27363" t="s">
        <v>1062</v>
      </c>
      <c r="C27363" t="s">
        <v>1022</v>
      </c>
      <c r="D27363" t="s">
        <v>1017</v>
      </c>
      <c r="E27363" t="s">
        <v>1014</v>
      </c>
      <c r="F27363" s="86">
        <v>4068525.9970160699</v>
      </c>
    </row>
    <row r="27364" spans="1:6">
      <c r="A27364">
        <v>2043</v>
      </c>
      <c r="B27364" t="s">
        <v>1062</v>
      </c>
      <c r="C27364" t="s">
        <v>1022</v>
      </c>
      <c r="D27364" t="s">
        <v>1017</v>
      </c>
      <c r="E27364" t="s">
        <v>1014</v>
      </c>
      <c r="F27364" s="86">
        <v>4067640.0879609599</v>
      </c>
    </row>
    <row r="27365" spans="1:6">
      <c r="A27365">
        <v>2044</v>
      </c>
      <c r="B27365" t="s">
        <v>1062</v>
      </c>
      <c r="C27365" t="s">
        <v>1022</v>
      </c>
      <c r="D27365" t="s">
        <v>1017</v>
      </c>
      <c r="E27365" t="s">
        <v>1014</v>
      </c>
      <c r="F27365" s="86">
        <v>4066689.4689776599</v>
      </c>
    </row>
    <row r="27366" spans="1:6">
      <c r="A27366">
        <v>2045</v>
      </c>
      <c r="B27366" t="s">
        <v>1062</v>
      </c>
      <c r="C27366" t="s">
        <v>1022</v>
      </c>
      <c r="D27366" t="s">
        <v>1017</v>
      </c>
      <c r="E27366" t="s">
        <v>1014</v>
      </c>
      <c r="F27366" s="86">
        <v>4065741.1521328599</v>
      </c>
    </row>
    <row r="27367" spans="1:6">
      <c r="A27367">
        <v>2046</v>
      </c>
      <c r="B27367" t="s">
        <v>1062</v>
      </c>
      <c r="C27367" t="s">
        <v>1022</v>
      </c>
      <c r="D27367" t="s">
        <v>1017</v>
      </c>
      <c r="E27367" t="s">
        <v>1014</v>
      </c>
      <c r="F27367" s="86">
        <v>4064843.25289032</v>
      </c>
    </row>
    <row r="27368" spans="1:6">
      <c r="A27368">
        <v>2047</v>
      </c>
      <c r="B27368" t="s">
        <v>1062</v>
      </c>
      <c r="C27368" t="s">
        <v>1022</v>
      </c>
      <c r="D27368" t="s">
        <v>1017</v>
      </c>
      <c r="E27368" t="s">
        <v>1014</v>
      </c>
      <c r="F27368" s="86">
        <v>4063993.7078414098</v>
      </c>
    </row>
    <row r="27369" spans="1:6">
      <c r="A27369">
        <v>2048</v>
      </c>
      <c r="B27369" t="s">
        <v>1062</v>
      </c>
      <c r="C27369" t="s">
        <v>1022</v>
      </c>
      <c r="D27369" t="s">
        <v>1017</v>
      </c>
      <c r="E27369" t="s">
        <v>1014</v>
      </c>
      <c r="F27369" s="86">
        <v>4063208.0268237898</v>
      </c>
    </row>
    <row r="27370" spans="1:6">
      <c r="A27370">
        <v>2049</v>
      </c>
      <c r="B27370" t="s">
        <v>1062</v>
      </c>
      <c r="C27370" t="s">
        <v>1022</v>
      </c>
      <c r="D27370" t="s">
        <v>1017</v>
      </c>
      <c r="E27370" t="s">
        <v>1014</v>
      </c>
      <c r="F27370" s="86">
        <v>4062458.8984666201</v>
      </c>
    </row>
    <row r="27371" spans="1:6">
      <c r="A27371">
        <v>2050</v>
      </c>
      <c r="B27371" t="s">
        <v>1062</v>
      </c>
      <c r="C27371" t="s">
        <v>1022</v>
      </c>
      <c r="D27371" t="s">
        <v>1017</v>
      </c>
      <c r="E27371" t="s">
        <v>1014</v>
      </c>
      <c r="F27371" s="86">
        <v>4061719.2363529</v>
      </c>
    </row>
    <row r="27372" spans="1:6">
      <c r="A27372">
        <v>2017</v>
      </c>
      <c r="B27372" t="s">
        <v>1063</v>
      </c>
      <c r="C27372" t="s">
        <v>1022</v>
      </c>
      <c r="D27372" t="s">
        <v>1017</v>
      </c>
      <c r="E27372" t="s">
        <v>1014</v>
      </c>
      <c r="F27372" s="86">
        <v>25268055.535318099</v>
      </c>
    </row>
    <row r="27373" spans="1:6">
      <c r="A27373">
        <v>2018</v>
      </c>
      <c r="B27373" t="s">
        <v>1063</v>
      </c>
      <c r="C27373" t="s">
        <v>1022</v>
      </c>
      <c r="D27373" t="s">
        <v>1017</v>
      </c>
      <c r="E27373" t="s">
        <v>1014</v>
      </c>
      <c r="F27373" s="86">
        <v>25216597.744932801</v>
      </c>
    </row>
    <row r="27374" spans="1:6">
      <c r="A27374">
        <v>2019</v>
      </c>
      <c r="B27374" t="s">
        <v>1063</v>
      </c>
      <c r="C27374" t="s">
        <v>1022</v>
      </c>
      <c r="D27374" t="s">
        <v>1017</v>
      </c>
      <c r="E27374" t="s">
        <v>1014</v>
      </c>
      <c r="F27374" s="86">
        <v>25155076.983223502</v>
      </c>
    </row>
    <row r="27375" spans="1:6">
      <c r="A27375">
        <v>2020</v>
      </c>
      <c r="B27375" t="s">
        <v>1063</v>
      </c>
      <c r="C27375" t="s">
        <v>1022</v>
      </c>
      <c r="D27375" t="s">
        <v>1017</v>
      </c>
      <c r="E27375" t="s">
        <v>1014</v>
      </c>
      <c r="F27375" s="86">
        <v>25079690.576135699</v>
      </c>
    </row>
    <row r="27376" spans="1:6">
      <c r="A27376">
        <v>2021</v>
      </c>
      <c r="B27376" t="s">
        <v>1063</v>
      </c>
      <c r="C27376" t="s">
        <v>1022</v>
      </c>
      <c r="D27376" t="s">
        <v>1017</v>
      </c>
      <c r="E27376" t="s">
        <v>1014</v>
      </c>
      <c r="F27376" s="86">
        <v>25005387.392103899</v>
      </c>
    </row>
    <row r="27377" spans="1:6">
      <c r="A27377">
        <v>2022</v>
      </c>
      <c r="B27377" t="s">
        <v>1063</v>
      </c>
      <c r="C27377" t="s">
        <v>1022</v>
      </c>
      <c r="D27377" t="s">
        <v>1017</v>
      </c>
      <c r="E27377" t="s">
        <v>1014</v>
      </c>
      <c r="F27377" s="86">
        <v>24928549.013224799</v>
      </c>
    </row>
    <row r="27378" spans="1:6">
      <c r="A27378">
        <v>2023</v>
      </c>
      <c r="B27378" t="s">
        <v>1063</v>
      </c>
      <c r="C27378" t="s">
        <v>1022</v>
      </c>
      <c r="D27378" t="s">
        <v>1017</v>
      </c>
      <c r="E27378" t="s">
        <v>1014</v>
      </c>
      <c r="F27378" s="86">
        <v>24857275.676383998</v>
      </c>
    </row>
    <row r="27379" spans="1:6">
      <c r="A27379">
        <v>2024</v>
      </c>
      <c r="B27379" t="s">
        <v>1063</v>
      </c>
      <c r="C27379" t="s">
        <v>1022</v>
      </c>
      <c r="D27379" t="s">
        <v>1017</v>
      </c>
      <c r="E27379" t="s">
        <v>1014</v>
      </c>
      <c r="F27379" s="86">
        <v>24799828.4820875</v>
      </c>
    </row>
    <row r="27380" spans="1:6">
      <c r="A27380">
        <v>2025</v>
      </c>
      <c r="B27380" t="s">
        <v>1063</v>
      </c>
      <c r="C27380" t="s">
        <v>1022</v>
      </c>
      <c r="D27380" t="s">
        <v>1017</v>
      </c>
      <c r="E27380" t="s">
        <v>1014</v>
      </c>
      <c r="F27380" s="86">
        <v>24762156.657863099</v>
      </c>
    </row>
    <row r="27381" spans="1:6">
      <c r="A27381">
        <v>2026</v>
      </c>
      <c r="B27381" t="s">
        <v>1063</v>
      </c>
      <c r="C27381" t="s">
        <v>1022</v>
      </c>
      <c r="D27381" t="s">
        <v>1017</v>
      </c>
      <c r="E27381" t="s">
        <v>1014</v>
      </c>
      <c r="F27381" s="86">
        <v>24750343.4542735</v>
      </c>
    </row>
    <row r="27382" spans="1:6">
      <c r="A27382">
        <v>2027</v>
      </c>
      <c r="B27382" t="s">
        <v>1063</v>
      </c>
      <c r="C27382" t="s">
        <v>1022</v>
      </c>
      <c r="D27382" t="s">
        <v>1017</v>
      </c>
      <c r="E27382" t="s">
        <v>1014</v>
      </c>
      <c r="F27382" s="86">
        <v>24764867.964408401</v>
      </c>
    </row>
    <row r="27383" spans="1:6">
      <c r="A27383">
        <v>2028</v>
      </c>
      <c r="B27383" t="s">
        <v>1063</v>
      </c>
      <c r="C27383" t="s">
        <v>1022</v>
      </c>
      <c r="D27383" t="s">
        <v>1017</v>
      </c>
      <c r="E27383" t="s">
        <v>1014</v>
      </c>
      <c r="F27383" s="86">
        <v>24804820.889712501</v>
      </c>
    </row>
    <row r="27384" spans="1:6">
      <c r="A27384">
        <v>2029</v>
      </c>
      <c r="B27384" t="s">
        <v>1063</v>
      </c>
      <c r="C27384" t="s">
        <v>1022</v>
      </c>
      <c r="D27384" t="s">
        <v>1017</v>
      </c>
      <c r="E27384" t="s">
        <v>1014</v>
      </c>
      <c r="F27384" s="86">
        <v>24865287.657171302</v>
      </c>
    </row>
    <row r="27385" spans="1:6">
      <c r="A27385">
        <v>2030</v>
      </c>
      <c r="B27385" t="s">
        <v>1063</v>
      </c>
      <c r="C27385" t="s">
        <v>1022</v>
      </c>
      <c r="D27385" t="s">
        <v>1017</v>
      </c>
      <c r="E27385" t="s">
        <v>1014</v>
      </c>
      <c r="F27385" s="86">
        <v>24949106.723948698</v>
      </c>
    </row>
    <row r="27386" spans="1:6">
      <c r="A27386">
        <v>2031</v>
      </c>
      <c r="B27386" t="s">
        <v>1063</v>
      </c>
      <c r="C27386" t="s">
        <v>1022</v>
      </c>
      <c r="D27386" t="s">
        <v>1017</v>
      </c>
      <c r="E27386" t="s">
        <v>1014</v>
      </c>
      <c r="F27386" s="86">
        <v>25058015.0645734</v>
      </c>
    </row>
    <row r="27387" spans="1:6">
      <c r="A27387">
        <v>2032</v>
      </c>
      <c r="B27387" t="s">
        <v>1063</v>
      </c>
      <c r="C27387" t="s">
        <v>1022</v>
      </c>
      <c r="D27387" t="s">
        <v>1017</v>
      </c>
      <c r="E27387" t="s">
        <v>1014</v>
      </c>
      <c r="F27387" s="86">
        <v>25186410.375414401</v>
      </c>
    </row>
    <row r="27388" spans="1:6">
      <c r="A27388">
        <v>2033</v>
      </c>
      <c r="B27388" t="s">
        <v>1063</v>
      </c>
      <c r="C27388" t="s">
        <v>1022</v>
      </c>
      <c r="D27388" t="s">
        <v>1017</v>
      </c>
      <c r="E27388" t="s">
        <v>1014</v>
      </c>
      <c r="F27388" s="86">
        <v>25329995.250806</v>
      </c>
    </row>
    <row r="27389" spans="1:6">
      <c r="A27389">
        <v>2034</v>
      </c>
      <c r="B27389" t="s">
        <v>1063</v>
      </c>
      <c r="C27389" t="s">
        <v>1022</v>
      </c>
      <c r="D27389" t="s">
        <v>1017</v>
      </c>
      <c r="E27389" t="s">
        <v>1014</v>
      </c>
      <c r="F27389" s="86">
        <v>25491072.622735702</v>
      </c>
    </row>
    <row r="27390" spans="1:6">
      <c r="A27390">
        <v>2035</v>
      </c>
      <c r="B27390" t="s">
        <v>1063</v>
      </c>
      <c r="C27390" t="s">
        <v>1022</v>
      </c>
      <c r="D27390" t="s">
        <v>1017</v>
      </c>
      <c r="E27390" t="s">
        <v>1014</v>
      </c>
      <c r="F27390" s="86">
        <v>25668254.703154601</v>
      </c>
    </row>
    <row r="27391" spans="1:6">
      <c r="A27391">
        <v>2036</v>
      </c>
      <c r="B27391" t="s">
        <v>1063</v>
      </c>
      <c r="C27391" t="s">
        <v>1022</v>
      </c>
      <c r="D27391" t="s">
        <v>1017</v>
      </c>
      <c r="E27391" t="s">
        <v>1014</v>
      </c>
      <c r="F27391" s="86">
        <v>25859014.709348101</v>
      </c>
    </row>
    <row r="27392" spans="1:6">
      <c r="A27392">
        <v>2037</v>
      </c>
      <c r="B27392" t="s">
        <v>1063</v>
      </c>
      <c r="C27392" t="s">
        <v>1022</v>
      </c>
      <c r="D27392" t="s">
        <v>1017</v>
      </c>
      <c r="E27392" t="s">
        <v>1014</v>
      </c>
      <c r="F27392" s="86">
        <v>26056506.795186501</v>
      </c>
    </row>
    <row r="27393" spans="1:6">
      <c r="A27393">
        <v>2038</v>
      </c>
      <c r="B27393" t="s">
        <v>1063</v>
      </c>
      <c r="C27393" t="s">
        <v>1022</v>
      </c>
      <c r="D27393" t="s">
        <v>1017</v>
      </c>
      <c r="E27393" t="s">
        <v>1014</v>
      </c>
      <c r="F27393" s="86">
        <v>26257350.391585801</v>
      </c>
    </row>
    <row r="27394" spans="1:6">
      <c r="A27394">
        <v>2039</v>
      </c>
      <c r="B27394" t="s">
        <v>1063</v>
      </c>
      <c r="C27394" t="s">
        <v>1022</v>
      </c>
      <c r="D27394" t="s">
        <v>1017</v>
      </c>
      <c r="E27394" t="s">
        <v>1014</v>
      </c>
      <c r="F27394" s="86">
        <v>26459600.720472001</v>
      </c>
    </row>
    <row r="27395" spans="1:6">
      <c r="A27395">
        <v>2040</v>
      </c>
      <c r="B27395" t="s">
        <v>1063</v>
      </c>
      <c r="C27395" t="s">
        <v>1022</v>
      </c>
      <c r="D27395" t="s">
        <v>1017</v>
      </c>
      <c r="E27395" t="s">
        <v>1014</v>
      </c>
      <c r="F27395" s="86">
        <v>26662490.860258698</v>
      </c>
    </row>
    <row r="27396" spans="1:6">
      <c r="A27396">
        <v>2041</v>
      </c>
      <c r="B27396" t="s">
        <v>1063</v>
      </c>
      <c r="C27396" t="s">
        <v>1022</v>
      </c>
      <c r="D27396" t="s">
        <v>1017</v>
      </c>
      <c r="E27396" t="s">
        <v>1014</v>
      </c>
      <c r="F27396" s="86">
        <v>26845339.9510037</v>
      </c>
    </row>
    <row r="27397" spans="1:6">
      <c r="A27397">
        <v>2042</v>
      </c>
      <c r="B27397" t="s">
        <v>1063</v>
      </c>
      <c r="C27397" t="s">
        <v>1022</v>
      </c>
      <c r="D27397" t="s">
        <v>1017</v>
      </c>
      <c r="E27397" t="s">
        <v>1014</v>
      </c>
      <c r="F27397" s="86">
        <v>27029906.941339299</v>
      </c>
    </row>
    <row r="27398" spans="1:6">
      <c r="A27398">
        <v>2043</v>
      </c>
      <c r="B27398" t="s">
        <v>1063</v>
      </c>
      <c r="C27398" t="s">
        <v>1022</v>
      </c>
      <c r="D27398" t="s">
        <v>1017</v>
      </c>
      <c r="E27398" t="s">
        <v>1014</v>
      </c>
      <c r="F27398" s="86">
        <v>27216169.057817601</v>
      </c>
    </row>
    <row r="27399" spans="1:6">
      <c r="A27399">
        <v>2044</v>
      </c>
      <c r="B27399" t="s">
        <v>1063</v>
      </c>
      <c r="C27399" t="s">
        <v>1022</v>
      </c>
      <c r="D27399" t="s">
        <v>1017</v>
      </c>
      <c r="E27399" t="s">
        <v>1014</v>
      </c>
      <c r="F27399" s="86">
        <v>27404291.078799501</v>
      </c>
    </row>
    <row r="27400" spans="1:6">
      <c r="A27400">
        <v>2045</v>
      </c>
      <c r="B27400" t="s">
        <v>1063</v>
      </c>
      <c r="C27400" t="s">
        <v>1022</v>
      </c>
      <c r="D27400" t="s">
        <v>1017</v>
      </c>
      <c r="E27400" t="s">
        <v>1014</v>
      </c>
      <c r="F27400" s="86">
        <v>27594536.0347028</v>
      </c>
    </row>
    <row r="27401" spans="1:6">
      <c r="A27401">
        <v>2046</v>
      </c>
      <c r="B27401" t="s">
        <v>1063</v>
      </c>
      <c r="C27401" t="s">
        <v>1022</v>
      </c>
      <c r="D27401" t="s">
        <v>1017</v>
      </c>
      <c r="E27401" t="s">
        <v>1014</v>
      </c>
      <c r="F27401" s="86">
        <v>27787074.6817526</v>
      </c>
    </row>
    <row r="27402" spans="1:6">
      <c r="A27402">
        <v>2047</v>
      </c>
      <c r="B27402" t="s">
        <v>1063</v>
      </c>
      <c r="C27402" t="s">
        <v>1022</v>
      </c>
      <c r="D27402" t="s">
        <v>1017</v>
      </c>
      <c r="E27402" t="s">
        <v>1014</v>
      </c>
      <c r="F27402" s="86">
        <v>27981999.621273201</v>
      </c>
    </row>
    <row r="27403" spans="1:6">
      <c r="A27403">
        <v>2048</v>
      </c>
      <c r="B27403" t="s">
        <v>1063</v>
      </c>
      <c r="C27403" t="s">
        <v>1022</v>
      </c>
      <c r="D27403" t="s">
        <v>1017</v>
      </c>
      <c r="E27403" t="s">
        <v>1014</v>
      </c>
      <c r="F27403" s="86">
        <v>28179507.168613099</v>
      </c>
    </row>
    <row r="27404" spans="1:6">
      <c r="A27404">
        <v>2049</v>
      </c>
      <c r="B27404" t="s">
        <v>1063</v>
      </c>
      <c r="C27404" t="s">
        <v>1022</v>
      </c>
      <c r="D27404" t="s">
        <v>1017</v>
      </c>
      <c r="E27404" t="s">
        <v>1014</v>
      </c>
      <c r="F27404" s="86">
        <v>28379432.393927101</v>
      </c>
    </row>
    <row r="27405" spans="1:6">
      <c r="A27405">
        <v>2050</v>
      </c>
      <c r="B27405" t="s">
        <v>1063</v>
      </c>
      <c r="C27405" t="s">
        <v>1022</v>
      </c>
      <c r="D27405" t="s">
        <v>1017</v>
      </c>
      <c r="E27405" t="s">
        <v>1014</v>
      </c>
      <c r="F27405" s="86">
        <v>28581585.386006799</v>
      </c>
    </row>
    <row r="27406" spans="1:6">
      <c r="A27406">
        <v>2017</v>
      </c>
      <c r="B27406" t="s">
        <v>1064</v>
      </c>
      <c r="C27406" t="s">
        <v>1022</v>
      </c>
      <c r="D27406" t="s">
        <v>1017</v>
      </c>
      <c r="E27406" t="s">
        <v>1014</v>
      </c>
      <c r="F27406" s="86">
        <v>3731800.1647580098</v>
      </c>
    </row>
    <row r="27407" spans="1:6">
      <c r="A27407">
        <v>2018</v>
      </c>
      <c r="B27407" t="s">
        <v>1064</v>
      </c>
      <c r="C27407" t="s">
        <v>1022</v>
      </c>
      <c r="D27407" t="s">
        <v>1017</v>
      </c>
      <c r="E27407" t="s">
        <v>1014</v>
      </c>
      <c r="F27407" s="86">
        <v>3714008.5948854401</v>
      </c>
    </row>
    <row r="27408" spans="1:6">
      <c r="A27408">
        <v>2019</v>
      </c>
      <c r="B27408" t="s">
        <v>1064</v>
      </c>
      <c r="C27408" t="s">
        <v>1022</v>
      </c>
      <c r="D27408" t="s">
        <v>1017</v>
      </c>
      <c r="E27408" t="s">
        <v>1014</v>
      </c>
      <c r="F27408" s="86">
        <v>3694295.6302344301</v>
      </c>
    </row>
    <row r="27409" spans="1:6">
      <c r="A27409">
        <v>2020</v>
      </c>
      <c r="B27409" t="s">
        <v>1064</v>
      </c>
      <c r="C27409" t="s">
        <v>1022</v>
      </c>
      <c r="D27409" t="s">
        <v>1017</v>
      </c>
      <c r="E27409" t="s">
        <v>1014</v>
      </c>
      <c r="F27409" s="86">
        <v>3671812.0404841001</v>
      </c>
    </row>
    <row r="27410" spans="1:6">
      <c r="A27410">
        <v>2021</v>
      </c>
      <c r="B27410" t="s">
        <v>1064</v>
      </c>
      <c r="C27410" t="s">
        <v>1022</v>
      </c>
      <c r="D27410" t="s">
        <v>1017</v>
      </c>
      <c r="E27410" t="s">
        <v>1014</v>
      </c>
      <c r="F27410" s="86">
        <v>3648921.6976156998</v>
      </c>
    </row>
    <row r="27411" spans="1:6">
      <c r="A27411">
        <v>2022</v>
      </c>
      <c r="B27411" t="s">
        <v>1064</v>
      </c>
      <c r="C27411" t="s">
        <v>1022</v>
      </c>
      <c r="D27411" t="s">
        <v>1017</v>
      </c>
      <c r="E27411" t="s">
        <v>1014</v>
      </c>
      <c r="F27411" s="86">
        <v>3624923.2728132899</v>
      </c>
    </row>
    <row r="27412" spans="1:6">
      <c r="A27412">
        <v>2023</v>
      </c>
      <c r="B27412" t="s">
        <v>1064</v>
      </c>
      <c r="C27412" t="s">
        <v>1022</v>
      </c>
      <c r="D27412" t="s">
        <v>1017</v>
      </c>
      <c r="E27412" t="s">
        <v>1014</v>
      </c>
      <c r="F27412" s="86">
        <v>3600937.57618823</v>
      </c>
    </row>
    <row r="27413" spans="1:6">
      <c r="A27413">
        <v>2024</v>
      </c>
      <c r="B27413" t="s">
        <v>1064</v>
      </c>
      <c r="C27413" t="s">
        <v>1022</v>
      </c>
      <c r="D27413" t="s">
        <v>1017</v>
      </c>
      <c r="E27413" t="s">
        <v>1014</v>
      </c>
      <c r="F27413" s="86">
        <v>3578106.6496558199</v>
      </c>
    </row>
    <row r="27414" spans="1:6">
      <c r="A27414">
        <v>2025</v>
      </c>
      <c r="B27414" t="s">
        <v>1064</v>
      </c>
      <c r="C27414" t="s">
        <v>1022</v>
      </c>
      <c r="D27414" t="s">
        <v>1017</v>
      </c>
      <c r="E27414" t="s">
        <v>1014</v>
      </c>
      <c r="F27414" s="86">
        <v>3557659.2413128898</v>
      </c>
    </row>
    <row r="27415" spans="1:6">
      <c r="A27415">
        <v>2026</v>
      </c>
      <c r="B27415" t="s">
        <v>1064</v>
      </c>
      <c r="C27415" t="s">
        <v>1022</v>
      </c>
      <c r="D27415" t="s">
        <v>1017</v>
      </c>
      <c r="E27415" t="s">
        <v>1014</v>
      </c>
      <c r="F27415" s="86">
        <v>3541002.5547453901</v>
      </c>
    </row>
    <row r="27416" spans="1:6">
      <c r="A27416">
        <v>2027</v>
      </c>
      <c r="B27416" t="s">
        <v>1064</v>
      </c>
      <c r="C27416" t="s">
        <v>1022</v>
      </c>
      <c r="D27416" t="s">
        <v>1017</v>
      </c>
      <c r="E27416" t="s">
        <v>1014</v>
      </c>
      <c r="F27416" s="86">
        <v>3528435.5035659899</v>
      </c>
    </row>
    <row r="27417" spans="1:6">
      <c r="A27417">
        <v>2028</v>
      </c>
      <c r="B27417" t="s">
        <v>1064</v>
      </c>
      <c r="C27417" t="s">
        <v>1022</v>
      </c>
      <c r="D27417" t="s">
        <v>1017</v>
      </c>
      <c r="E27417" t="s">
        <v>1014</v>
      </c>
      <c r="F27417" s="86">
        <v>3519757.9603445502</v>
      </c>
    </row>
    <row r="27418" spans="1:6">
      <c r="A27418">
        <v>2029</v>
      </c>
      <c r="B27418" t="s">
        <v>1064</v>
      </c>
      <c r="C27418" t="s">
        <v>1022</v>
      </c>
      <c r="D27418" t="s">
        <v>1017</v>
      </c>
      <c r="E27418" t="s">
        <v>1014</v>
      </c>
      <c r="F27418" s="86">
        <v>3514422.8074834901</v>
      </c>
    </row>
    <row r="27419" spans="1:6">
      <c r="A27419">
        <v>2030</v>
      </c>
      <c r="B27419" t="s">
        <v>1064</v>
      </c>
      <c r="C27419" t="s">
        <v>1022</v>
      </c>
      <c r="D27419" t="s">
        <v>1017</v>
      </c>
      <c r="E27419" t="s">
        <v>1014</v>
      </c>
      <c r="F27419" s="86">
        <v>3513122.16388465</v>
      </c>
    </row>
    <row r="27420" spans="1:6">
      <c r="A27420">
        <v>2031</v>
      </c>
      <c r="B27420" t="s">
        <v>1064</v>
      </c>
      <c r="C27420" t="s">
        <v>1022</v>
      </c>
      <c r="D27420" t="s">
        <v>1017</v>
      </c>
      <c r="E27420" t="s">
        <v>1014</v>
      </c>
      <c r="F27420" s="86">
        <v>3516261.0260369</v>
      </c>
    </row>
    <row r="27421" spans="1:6">
      <c r="A27421">
        <v>2032</v>
      </c>
      <c r="B27421" t="s">
        <v>1064</v>
      </c>
      <c r="C27421" t="s">
        <v>1022</v>
      </c>
      <c r="D27421" t="s">
        <v>1017</v>
      </c>
      <c r="E27421" t="s">
        <v>1014</v>
      </c>
      <c r="F27421" s="86">
        <v>3522921.3893196001</v>
      </c>
    </row>
    <row r="27422" spans="1:6">
      <c r="A27422">
        <v>2033</v>
      </c>
      <c r="B27422" t="s">
        <v>1064</v>
      </c>
      <c r="C27422" t="s">
        <v>1022</v>
      </c>
      <c r="D27422" t="s">
        <v>1017</v>
      </c>
      <c r="E27422" t="s">
        <v>1014</v>
      </c>
      <c r="F27422" s="86">
        <v>3532342.1641522101</v>
      </c>
    </row>
    <row r="27423" spans="1:6">
      <c r="A27423">
        <v>2034</v>
      </c>
      <c r="B27423" t="s">
        <v>1064</v>
      </c>
      <c r="C27423" t="s">
        <v>1022</v>
      </c>
      <c r="D27423" t="s">
        <v>1017</v>
      </c>
      <c r="E27423" t="s">
        <v>1014</v>
      </c>
      <c r="F27423" s="86">
        <v>3544805.3885113401</v>
      </c>
    </row>
    <row r="27424" spans="1:6">
      <c r="A27424">
        <v>2035</v>
      </c>
      <c r="B27424" t="s">
        <v>1064</v>
      </c>
      <c r="C27424" t="s">
        <v>1022</v>
      </c>
      <c r="D27424" t="s">
        <v>1017</v>
      </c>
      <c r="E27424" t="s">
        <v>1014</v>
      </c>
      <c r="F27424" s="86">
        <v>3559897.66839357</v>
      </c>
    </row>
    <row r="27425" spans="1:6">
      <c r="A27425">
        <v>2036</v>
      </c>
      <c r="B27425" t="s">
        <v>1064</v>
      </c>
      <c r="C27425" t="s">
        <v>1022</v>
      </c>
      <c r="D27425" t="s">
        <v>1017</v>
      </c>
      <c r="E27425" t="s">
        <v>1014</v>
      </c>
      <c r="F27425" s="86">
        <v>3577024.3517886498</v>
      </c>
    </row>
    <row r="27426" spans="1:6">
      <c r="A27426">
        <v>2037</v>
      </c>
      <c r="B27426" t="s">
        <v>1064</v>
      </c>
      <c r="C27426" t="s">
        <v>1022</v>
      </c>
      <c r="D27426" t="s">
        <v>1017</v>
      </c>
      <c r="E27426" t="s">
        <v>1014</v>
      </c>
      <c r="F27426" s="86">
        <v>3595243.78077786</v>
      </c>
    </row>
    <row r="27427" spans="1:6">
      <c r="A27427">
        <v>2038</v>
      </c>
      <c r="B27427" t="s">
        <v>1064</v>
      </c>
      <c r="C27427" t="s">
        <v>1022</v>
      </c>
      <c r="D27427" t="s">
        <v>1017</v>
      </c>
      <c r="E27427" t="s">
        <v>1014</v>
      </c>
      <c r="F27427" s="86">
        <v>3614202.9927045498</v>
      </c>
    </row>
    <row r="27428" spans="1:6">
      <c r="A27428">
        <v>2039</v>
      </c>
      <c r="B27428" t="s">
        <v>1064</v>
      </c>
      <c r="C27428" t="s">
        <v>1022</v>
      </c>
      <c r="D27428" t="s">
        <v>1017</v>
      </c>
      <c r="E27428" t="s">
        <v>1014</v>
      </c>
      <c r="F27428" s="86">
        <v>3633630.7961166902</v>
      </c>
    </row>
    <row r="27429" spans="1:6">
      <c r="A27429">
        <v>2040</v>
      </c>
      <c r="B27429" t="s">
        <v>1064</v>
      </c>
      <c r="C27429" t="s">
        <v>1022</v>
      </c>
      <c r="D27429" t="s">
        <v>1017</v>
      </c>
      <c r="E27429" t="s">
        <v>1014</v>
      </c>
      <c r="F27429" s="86">
        <v>3653335.0238554799</v>
      </c>
    </row>
    <row r="27430" spans="1:6">
      <c r="A27430">
        <v>2041</v>
      </c>
      <c r="B27430" t="s">
        <v>1064</v>
      </c>
      <c r="C27430" t="s">
        <v>1022</v>
      </c>
      <c r="D27430" t="s">
        <v>1017</v>
      </c>
      <c r="E27430" t="s">
        <v>1014</v>
      </c>
      <c r="F27430" s="86">
        <v>3658053.0639897701</v>
      </c>
    </row>
    <row r="27431" spans="1:6">
      <c r="A27431">
        <v>2042</v>
      </c>
      <c r="B27431" t="s">
        <v>1064</v>
      </c>
      <c r="C27431" t="s">
        <v>1022</v>
      </c>
      <c r="D27431" t="s">
        <v>1017</v>
      </c>
      <c r="E27431" t="s">
        <v>1014</v>
      </c>
      <c r="F27431" s="86">
        <v>3662875.9146306599</v>
      </c>
    </row>
    <row r="27432" spans="1:6">
      <c r="A27432">
        <v>2043</v>
      </c>
      <c r="B27432" t="s">
        <v>1064</v>
      </c>
      <c r="C27432" t="s">
        <v>1022</v>
      </c>
      <c r="D27432" t="s">
        <v>1017</v>
      </c>
      <c r="E27432" t="s">
        <v>1014</v>
      </c>
      <c r="F27432" s="86">
        <v>3667785.0637417301</v>
      </c>
    </row>
    <row r="27433" spans="1:6">
      <c r="A27433">
        <v>2044</v>
      </c>
      <c r="B27433" t="s">
        <v>1064</v>
      </c>
      <c r="C27433" t="s">
        <v>1022</v>
      </c>
      <c r="D27433" t="s">
        <v>1017</v>
      </c>
      <c r="E27433" t="s">
        <v>1014</v>
      </c>
      <c r="F27433" s="86">
        <v>3672786.13817439</v>
      </c>
    </row>
    <row r="27434" spans="1:6">
      <c r="A27434">
        <v>2045</v>
      </c>
      <c r="B27434" t="s">
        <v>1064</v>
      </c>
      <c r="C27434" t="s">
        <v>1022</v>
      </c>
      <c r="D27434" t="s">
        <v>1017</v>
      </c>
      <c r="E27434" t="s">
        <v>1014</v>
      </c>
      <c r="F27434" s="86">
        <v>3677896.9911997998</v>
      </c>
    </row>
    <row r="27435" spans="1:6">
      <c r="A27435">
        <v>2046</v>
      </c>
      <c r="B27435" t="s">
        <v>1064</v>
      </c>
      <c r="C27435" t="s">
        <v>1022</v>
      </c>
      <c r="D27435" t="s">
        <v>1017</v>
      </c>
      <c r="E27435" t="s">
        <v>1014</v>
      </c>
      <c r="F27435" s="86">
        <v>3683123.9103837502</v>
      </c>
    </row>
    <row r="27436" spans="1:6">
      <c r="A27436">
        <v>2047</v>
      </c>
      <c r="B27436" t="s">
        <v>1064</v>
      </c>
      <c r="C27436" t="s">
        <v>1022</v>
      </c>
      <c r="D27436" t="s">
        <v>1017</v>
      </c>
      <c r="E27436" t="s">
        <v>1014</v>
      </c>
      <c r="F27436" s="86">
        <v>3688448.5322854398</v>
      </c>
    </row>
    <row r="27437" spans="1:6">
      <c r="A27437">
        <v>2048</v>
      </c>
      <c r="B27437" t="s">
        <v>1064</v>
      </c>
      <c r="C27437" t="s">
        <v>1022</v>
      </c>
      <c r="D27437" t="s">
        <v>1017</v>
      </c>
      <c r="E27437" t="s">
        <v>1014</v>
      </c>
      <c r="F27437" s="86">
        <v>3693881.4936016002</v>
      </c>
    </row>
    <row r="27438" spans="1:6">
      <c r="A27438">
        <v>2049</v>
      </c>
      <c r="B27438" t="s">
        <v>1064</v>
      </c>
      <c r="C27438" t="s">
        <v>1022</v>
      </c>
      <c r="D27438" t="s">
        <v>1017</v>
      </c>
      <c r="E27438" t="s">
        <v>1014</v>
      </c>
      <c r="F27438" s="86">
        <v>3699396.3972609499</v>
      </c>
    </row>
    <row r="27439" spans="1:6">
      <c r="A27439">
        <v>2050</v>
      </c>
      <c r="B27439" t="s">
        <v>1064</v>
      </c>
      <c r="C27439" t="s">
        <v>1022</v>
      </c>
      <c r="D27439" t="s">
        <v>1017</v>
      </c>
      <c r="E27439" t="s">
        <v>1014</v>
      </c>
      <c r="F27439" s="86">
        <v>3704971.3236770201</v>
      </c>
    </row>
    <row r="27440" spans="1:6">
      <c r="A27440">
        <v>2017</v>
      </c>
      <c r="B27440" t="s">
        <v>1065</v>
      </c>
      <c r="C27440" t="s">
        <v>1022</v>
      </c>
      <c r="D27440" t="s">
        <v>1017</v>
      </c>
      <c r="E27440" t="s">
        <v>1014</v>
      </c>
      <c r="F27440" s="86">
        <v>36722387.8185203</v>
      </c>
    </row>
    <row r="27441" spans="1:6">
      <c r="A27441">
        <v>2018</v>
      </c>
      <c r="B27441" t="s">
        <v>1065</v>
      </c>
      <c r="C27441" t="s">
        <v>1022</v>
      </c>
      <c r="D27441" t="s">
        <v>1017</v>
      </c>
      <c r="E27441" t="s">
        <v>1014</v>
      </c>
      <c r="F27441" s="86">
        <v>36531292.945501797</v>
      </c>
    </row>
    <row r="27442" spans="1:6">
      <c r="A27442">
        <v>2019</v>
      </c>
      <c r="B27442" t="s">
        <v>1065</v>
      </c>
      <c r="C27442" t="s">
        <v>1022</v>
      </c>
      <c r="D27442" t="s">
        <v>1017</v>
      </c>
      <c r="E27442" t="s">
        <v>1014</v>
      </c>
      <c r="F27442" s="86">
        <v>36322196.392599799</v>
      </c>
    </row>
    <row r="27443" spans="1:6">
      <c r="A27443">
        <v>2020</v>
      </c>
      <c r="B27443" t="s">
        <v>1065</v>
      </c>
      <c r="C27443" t="s">
        <v>1022</v>
      </c>
      <c r="D27443" t="s">
        <v>1017</v>
      </c>
      <c r="E27443" t="s">
        <v>1014</v>
      </c>
      <c r="F27443" s="86">
        <v>36087446.3968466</v>
      </c>
    </row>
    <row r="27444" spans="1:6">
      <c r="A27444">
        <v>2021</v>
      </c>
      <c r="B27444" t="s">
        <v>1065</v>
      </c>
      <c r="C27444" t="s">
        <v>1022</v>
      </c>
      <c r="D27444" t="s">
        <v>1017</v>
      </c>
      <c r="E27444" t="s">
        <v>1014</v>
      </c>
      <c r="F27444" s="86">
        <v>35850405.589353599</v>
      </c>
    </row>
    <row r="27445" spans="1:6">
      <c r="A27445">
        <v>2022</v>
      </c>
      <c r="B27445" t="s">
        <v>1065</v>
      </c>
      <c r="C27445" t="s">
        <v>1022</v>
      </c>
      <c r="D27445" t="s">
        <v>1017</v>
      </c>
      <c r="E27445" t="s">
        <v>1014</v>
      </c>
      <c r="F27445" s="86">
        <v>35607687.247018203</v>
      </c>
    </row>
    <row r="27446" spans="1:6">
      <c r="A27446">
        <v>2023</v>
      </c>
      <c r="B27446" t="s">
        <v>1065</v>
      </c>
      <c r="C27446" t="s">
        <v>1022</v>
      </c>
      <c r="D27446" t="s">
        <v>1017</v>
      </c>
      <c r="E27446" t="s">
        <v>1014</v>
      </c>
      <c r="F27446" s="86">
        <v>35372209.750099197</v>
      </c>
    </row>
    <row r="27447" spans="1:6">
      <c r="A27447">
        <v>2024</v>
      </c>
      <c r="B27447" t="s">
        <v>1065</v>
      </c>
      <c r="C27447" t="s">
        <v>1022</v>
      </c>
      <c r="D27447" t="s">
        <v>1017</v>
      </c>
      <c r="E27447" t="s">
        <v>1014</v>
      </c>
      <c r="F27447" s="86">
        <v>35157609.056576297</v>
      </c>
    </row>
    <row r="27448" spans="1:6">
      <c r="A27448">
        <v>2025</v>
      </c>
      <c r="B27448" t="s">
        <v>1065</v>
      </c>
      <c r="C27448" t="s">
        <v>1022</v>
      </c>
      <c r="D27448" t="s">
        <v>1017</v>
      </c>
      <c r="E27448" t="s">
        <v>1014</v>
      </c>
      <c r="F27448" s="86">
        <v>34974265.114779197</v>
      </c>
    </row>
    <row r="27449" spans="1:6">
      <c r="A27449">
        <v>2026</v>
      </c>
      <c r="B27449" t="s">
        <v>1065</v>
      </c>
      <c r="C27449" t="s">
        <v>1022</v>
      </c>
      <c r="D27449" t="s">
        <v>1017</v>
      </c>
      <c r="E27449" t="s">
        <v>1014</v>
      </c>
      <c r="F27449" s="86">
        <v>34832793.936675899</v>
      </c>
    </row>
    <row r="27450" spans="1:6">
      <c r="A27450">
        <v>2027</v>
      </c>
      <c r="B27450" t="s">
        <v>1065</v>
      </c>
      <c r="C27450" t="s">
        <v>1022</v>
      </c>
      <c r="D27450" t="s">
        <v>1017</v>
      </c>
      <c r="E27450" t="s">
        <v>1014</v>
      </c>
      <c r="F27450" s="86">
        <v>34731658.600160502</v>
      </c>
    </row>
    <row r="27451" spans="1:6">
      <c r="A27451">
        <v>2028</v>
      </c>
      <c r="B27451" t="s">
        <v>1065</v>
      </c>
      <c r="C27451" t="s">
        <v>1022</v>
      </c>
      <c r="D27451" t="s">
        <v>1017</v>
      </c>
      <c r="E27451" t="s">
        <v>1014</v>
      </c>
      <c r="F27451" s="86">
        <v>34666285.203484103</v>
      </c>
    </row>
    <row r="27452" spans="1:6">
      <c r="A27452">
        <v>2029</v>
      </c>
      <c r="B27452" t="s">
        <v>1065</v>
      </c>
      <c r="C27452" t="s">
        <v>1022</v>
      </c>
      <c r="D27452" t="s">
        <v>1017</v>
      </c>
      <c r="E27452" t="s">
        <v>1014</v>
      </c>
      <c r="F27452" s="86">
        <v>34628510.829812497</v>
      </c>
    </row>
    <row r="27453" spans="1:6">
      <c r="A27453">
        <v>2030</v>
      </c>
      <c r="B27453" t="s">
        <v>1065</v>
      </c>
      <c r="C27453" t="s">
        <v>1022</v>
      </c>
      <c r="D27453" t="s">
        <v>1017</v>
      </c>
      <c r="E27453" t="s">
        <v>1014</v>
      </c>
      <c r="F27453" s="86">
        <v>34623189.404726699</v>
      </c>
    </row>
    <row r="27454" spans="1:6">
      <c r="A27454">
        <v>2031</v>
      </c>
      <c r="B27454" t="s">
        <v>1065</v>
      </c>
      <c r="C27454" t="s">
        <v>1022</v>
      </c>
      <c r="D27454" t="s">
        <v>1017</v>
      </c>
      <c r="E27454" t="s">
        <v>1014</v>
      </c>
      <c r="F27454" s="86">
        <v>34652913.232148901</v>
      </c>
    </row>
    <row r="27455" spans="1:6">
      <c r="A27455">
        <v>2032</v>
      </c>
      <c r="B27455" t="s">
        <v>1065</v>
      </c>
      <c r="C27455" t="s">
        <v>1022</v>
      </c>
      <c r="D27455" t="s">
        <v>1017</v>
      </c>
      <c r="E27455" t="s">
        <v>1014</v>
      </c>
      <c r="F27455" s="86">
        <v>34709786.509491503</v>
      </c>
    </row>
    <row r="27456" spans="1:6">
      <c r="A27456">
        <v>2033</v>
      </c>
      <c r="B27456" t="s">
        <v>1065</v>
      </c>
      <c r="C27456" t="s">
        <v>1022</v>
      </c>
      <c r="D27456" t="s">
        <v>1017</v>
      </c>
      <c r="E27456" t="s">
        <v>1014</v>
      </c>
      <c r="F27456" s="86">
        <v>34788587.372847296</v>
      </c>
    </row>
    <row r="27457" spans="1:6">
      <c r="A27457">
        <v>2034</v>
      </c>
      <c r="B27457" t="s">
        <v>1065</v>
      </c>
      <c r="C27457" t="s">
        <v>1022</v>
      </c>
      <c r="D27457" t="s">
        <v>1017</v>
      </c>
      <c r="E27457" t="s">
        <v>1014</v>
      </c>
      <c r="F27457" s="86">
        <v>34893738.711133398</v>
      </c>
    </row>
    <row r="27458" spans="1:6">
      <c r="A27458">
        <v>2035</v>
      </c>
      <c r="B27458" t="s">
        <v>1065</v>
      </c>
      <c r="C27458" t="s">
        <v>1022</v>
      </c>
      <c r="D27458" t="s">
        <v>1017</v>
      </c>
      <c r="E27458" t="s">
        <v>1014</v>
      </c>
      <c r="F27458" s="86">
        <v>35022918.486679301</v>
      </c>
    </row>
    <row r="27459" spans="1:6">
      <c r="A27459">
        <v>2036</v>
      </c>
      <c r="B27459" t="s">
        <v>1065</v>
      </c>
      <c r="C27459" t="s">
        <v>1022</v>
      </c>
      <c r="D27459" t="s">
        <v>1017</v>
      </c>
      <c r="E27459" t="s">
        <v>1014</v>
      </c>
      <c r="F27459" s="86">
        <v>35171796.7367457</v>
      </c>
    </row>
    <row r="27460" spans="1:6">
      <c r="A27460">
        <v>2037</v>
      </c>
      <c r="B27460" t="s">
        <v>1065</v>
      </c>
      <c r="C27460" t="s">
        <v>1022</v>
      </c>
      <c r="D27460" t="s">
        <v>1017</v>
      </c>
      <c r="E27460" t="s">
        <v>1014</v>
      </c>
      <c r="F27460" s="86">
        <v>35330284.134575002</v>
      </c>
    </row>
    <row r="27461" spans="1:6">
      <c r="A27461">
        <v>2038</v>
      </c>
      <c r="B27461" t="s">
        <v>1065</v>
      </c>
      <c r="C27461" t="s">
        <v>1022</v>
      </c>
      <c r="D27461" t="s">
        <v>1017</v>
      </c>
      <c r="E27461" t="s">
        <v>1014</v>
      </c>
      <c r="F27461" s="86">
        <v>35493958.548786797</v>
      </c>
    </row>
    <row r="27462" spans="1:6">
      <c r="A27462">
        <v>2039</v>
      </c>
      <c r="B27462" t="s">
        <v>1065</v>
      </c>
      <c r="C27462" t="s">
        <v>1022</v>
      </c>
      <c r="D27462" t="s">
        <v>1017</v>
      </c>
      <c r="E27462" t="s">
        <v>1014</v>
      </c>
      <c r="F27462" s="86">
        <v>35660075.410876103</v>
      </c>
    </row>
    <row r="27463" spans="1:6">
      <c r="A27463">
        <v>2040</v>
      </c>
      <c r="B27463" t="s">
        <v>1065</v>
      </c>
      <c r="C27463" t="s">
        <v>1022</v>
      </c>
      <c r="D27463" t="s">
        <v>1017</v>
      </c>
      <c r="E27463" t="s">
        <v>1014</v>
      </c>
      <c r="F27463" s="86">
        <v>35827526.658049002</v>
      </c>
    </row>
    <row r="27464" spans="1:6">
      <c r="A27464">
        <v>2041</v>
      </c>
      <c r="B27464" t="s">
        <v>1065</v>
      </c>
      <c r="C27464" t="s">
        <v>1022</v>
      </c>
      <c r="D27464" t="s">
        <v>1017</v>
      </c>
      <c r="E27464" t="s">
        <v>1014</v>
      </c>
      <c r="F27464" s="86">
        <v>35841249.307402797</v>
      </c>
    </row>
    <row r="27465" spans="1:6">
      <c r="A27465">
        <v>2042</v>
      </c>
      <c r="B27465" t="s">
        <v>1065</v>
      </c>
      <c r="C27465" t="s">
        <v>1022</v>
      </c>
      <c r="D27465" t="s">
        <v>1017</v>
      </c>
      <c r="E27465" t="s">
        <v>1014</v>
      </c>
      <c r="F27465" s="86">
        <v>35855345.494101599</v>
      </c>
    </row>
    <row r="27466" spans="1:6">
      <c r="A27466">
        <v>2043</v>
      </c>
      <c r="B27466" t="s">
        <v>1065</v>
      </c>
      <c r="C27466" t="s">
        <v>1022</v>
      </c>
      <c r="D27466" t="s">
        <v>1017</v>
      </c>
      <c r="E27466" t="s">
        <v>1014</v>
      </c>
      <c r="F27466" s="86">
        <v>35869828.4801796</v>
      </c>
    </row>
    <row r="27467" spans="1:6">
      <c r="A27467">
        <v>2044</v>
      </c>
      <c r="B27467" t="s">
        <v>1065</v>
      </c>
      <c r="C27467" t="s">
        <v>1022</v>
      </c>
      <c r="D27467" t="s">
        <v>1017</v>
      </c>
      <c r="E27467" t="s">
        <v>1014</v>
      </c>
      <c r="F27467" s="86">
        <v>35884904.580062501</v>
      </c>
    </row>
    <row r="27468" spans="1:6">
      <c r="A27468">
        <v>2045</v>
      </c>
      <c r="B27468" t="s">
        <v>1065</v>
      </c>
      <c r="C27468" t="s">
        <v>1022</v>
      </c>
      <c r="D27468" t="s">
        <v>1017</v>
      </c>
      <c r="E27468" t="s">
        <v>1014</v>
      </c>
      <c r="F27468" s="86">
        <v>35900891.9099622</v>
      </c>
    </row>
    <row r="27469" spans="1:6">
      <c r="A27469">
        <v>2046</v>
      </c>
      <c r="B27469" t="s">
        <v>1065</v>
      </c>
      <c r="C27469" t="s">
        <v>1022</v>
      </c>
      <c r="D27469" t="s">
        <v>1017</v>
      </c>
      <c r="E27469" t="s">
        <v>1014</v>
      </c>
      <c r="F27469" s="86">
        <v>35917931.953301102</v>
      </c>
    </row>
    <row r="27470" spans="1:6">
      <c r="A27470">
        <v>2047</v>
      </c>
      <c r="B27470" t="s">
        <v>1065</v>
      </c>
      <c r="C27470" t="s">
        <v>1022</v>
      </c>
      <c r="D27470" t="s">
        <v>1017</v>
      </c>
      <c r="E27470" t="s">
        <v>1014</v>
      </c>
      <c r="F27470" s="86">
        <v>35936051.617408201</v>
      </c>
    </row>
    <row r="27471" spans="1:6">
      <c r="A27471">
        <v>2048</v>
      </c>
      <c r="B27471" t="s">
        <v>1065</v>
      </c>
      <c r="C27471" t="s">
        <v>1022</v>
      </c>
      <c r="D27471" t="s">
        <v>1017</v>
      </c>
      <c r="E27471" t="s">
        <v>1014</v>
      </c>
      <c r="F27471" s="86">
        <v>35955390.736879401</v>
      </c>
    </row>
    <row r="27472" spans="1:6">
      <c r="A27472">
        <v>2049</v>
      </c>
      <c r="B27472" t="s">
        <v>1065</v>
      </c>
      <c r="C27472" t="s">
        <v>1022</v>
      </c>
      <c r="D27472" t="s">
        <v>1017</v>
      </c>
      <c r="E27472" t="s">
        <v>1014</v>
      </c>
      <c r="F27472" s="86">
        <v>35975714.057740897</v>
      </c>
    </row>
    <row r="27473" spans="1:6">
      <c r="A27473">
        <v>2050</v>
      </c>
      <c r="B27473" t="s">
        <v>1065</v>
      </c>
      <c r="C27473" t="s">
        <v>1022</v>
      </c>
      <c r="D27473" t="s">
        <v>1017</v>
      </c>
      <c r="E27473" t="s">
        <v>1014</v>
      </c>
      <c r="F27473" s="86">
        <v>35996782.463010304</v>
      </c>
    </row>
    <row r="27474" spans="1:6">
      <c r="A27474">
        <v>2017</v>
      </c>
      <c r="B27474" t="s">
        <v>1066</v>
      </c>
      <c r="C27474" t="s">
        <v>1022</v>
      </c>
      <c r="D27474" t="s">
        <v>1017</v>
      </c>
      <c r="E27474" t="s">
        <v>1014</v>
      </c>
      <c r="F27474" s="86">
        <v>104756750.767849</v>
      </c>
    </row>
    <row r="27475" spans="1:6">
      <c r="A27475">
        <v>2018</v>
      </c>
      <c r="B27475" t="s">
        <v>1066</v>
      </c>
      <c r="C27475" t="s">
        <v>1022</v>
      </c>
      <c r="D27475" t="s">
        <v>1017</v>
      </c>
      <c r="E27475" t="s">
        <v>1014</v>
      </c>
      <c r="F27475" s="86">
        <v>104463243.73108999</v>
      </c>
    </row>
    <row r="27476" spans="1:6">
      <c r="A27476">
        <v>2019</v>
      </c>
      <c r="B27476" t="s">
        <v>1066</v>
      </c>
      <c r="C27476" t="s">
        <v>1022</v>
      </c>
      <c r="D27476" t="s">
        <v>1017</v>
      </c>
      <c r="E27476" t="s">
        <v>1014</v>
      </c>
      <c r="F27476" s="86">
        <v>104116034.86980601</v>
      </c>
    </row>
    <row r="27477" spans="1:6">
      <c r="A27477">
        <v>2020</v>
      </c>
      <c r="B27477" t="s">
        <v>1066</v>
      </c>
      <c r="C27477" t="s">
        <v>1022</v>
      </c>
      <c r="D27477" t="s">
        <v>1017</v>
      </c>
      <c r="E27477" t="s">
        <v>1014</v>
      </c>
      <c r="F27477" s="86">
        <v>103699920.466251</v>
      </c>
    </row>
    <row r="27478" spans="1:6">
      <c r="A27478">
        <v>2021</v>
      </c>
      <c r="B27478" t="s">
        <v>1066</v>
      </c>
      <c r="C27478" t="s">
        <v>1022</v>
      </c>
      <c r="D27478" t="s">
        <v>1017</v>
      </c>
      <c r="E27478" t="s">
        <v>1014</v>
      </c>
      <c r="F27478" s="86">
        <v>103257685.336529</v>
      </c>
    </row>
    <row r="27479" spans="1:6">
      <c r="A27479">
        <v>2022</v>
      </c>
      <c r="B27479" t="s">
        <v>1066</v>
      </c>
      <c r="C27479" t="s">
        <v>1022</v>
      </c>
      <c r="D27479" t="s">
        <v>1017</v>
      </c>
      <c r="E27479" t="s">
        <v>1014</v>
      </c>
      <c r="F27479" s="86">
        <v>102794373.12730201</v>
      </c>
    </row>
    <row r="27480" spans="1:6">
      <c r="A27480">
        <v>2023</v>
      </c>
      <c r="B27480" t="s">
        <v>1066</v>
      </c>
      <c r="C27480" t="s">
        <v>1022</v>
      </c>
      <c r="D27480" t="s">
        <v>1017</v>
      </c>
      <c r="E27480" t="s">
        <v>1014</v>
      </c>
      <c r="F27480" s="86">
        <v>102352639.226785</v>
      </c>
    </row>
    <row r="27481" spans="1:6">
      <c r="A27481">
        <v>2024</v>
      </c>
      <c r="B27481" t="s">
        <v>1066</v>
      </c>
      <c r="C27481" t="s">
        <v>1022</v>
      </c>
      <c r="D27481" t="s">
        <v>1017</v>
      </c>
      <c r="E27481" t="s">
        <v>1014</v>
      </c>
      <c r="F27481" s="86">
        <v>101980858.454881</v>
      </c>
    </row>
    <row r="27482" spans="1:6">
      <c r="A27482">
        <v>2025</v>
      </c>
      <c r="B27482" t="s">
        <v>1066</v>
      </c>
      <c r="C27482" t="s">
        <v>1022</v>
      </c>
      <c r="D27482" t="s">
        <v>1017</v>
      </c>
      <c r="E27482" t="s">
        <v>1014</v>
      </c>
      <c r="F27482" s="86">
        <v>101701348.212483</v>
      </c>
    </row>
    <row r="27483" spans="1:6">
      <c r="A27483">
        <v>2026</v>
      </c>
      <c r="B27483" t="s">
        <v>1066</v>
      </c>
      <c r="C27483" t="s">
        <v>1022</v>
      </c>
      <c r="D27483" t="s">
        <v>1017</v>
      </c>
      <c r="E27483" t="s">
        <v>1014</v>
      </c>
      <c r="F27483" s="86">
        <v>101533112.03742</v>
      </c>
    </row>
    <row r="27484" spans="1:6">
      <c r="A27484">
        <v>2027</v>
      </c>
      <c r="B27484" t="s">
        <v>1066</v>
      </c>
      <c r="C27484" t="s">
        <v>1022</v>
      </c>
      <c r="D27484" t="s">
        <v>1017</v>
      </c>
      <c r="E27484" t="s">
        <v>1014</v>
      </c>
      <c r="F27484" s="86">
        <v>101465553.955108</v>
      </c>
    </row>
    <row r="27485" spans="1:6">
      <c r="A27485">
        <v>2028</v>
      </c>
      <c r="B27485" t="s">
        <v>1066</v>
      </c>
      <c r="C27485" t="s">
        <v>1022</v>
      </c>
      <c r="D27485" t="s">
        <v>1017</v>
      </c>
      <c r="E27485" t="s">
        <v>1014</v>
      </c>
      <c r="F27485" s="86">
        <v>101497106.791686</v>
      </c>
    </row>
    <row r="27486" spans="1:6">
      <c r="A27486">
        <v>2029</v>
      </c>
      <c r="B27486" t="s">
        <v>1066</v>
      </c>
      <c r="C27486" t="s">
        <v>1022</v>
      </c>
      <c r="D27486" t="s">
        <v>1017</v>
      </c>
      <c r="E27486" t="s">
        <v>1014</v>
      </c>
      <c r="F27486" s="86">
        <v>101610890.555887</v>
      </c>
    </row>
    <row r="27487" spans="1:6">
      <c r="A27487">
        <v>2030</v>
      </c>
      <c r="B27487" t="s">
        <v>1066</v>
      </c>
      <c r="C27487" t="s">
        <v>1022</v>
      </c>
      <c r="D27487" t="s">
        <v>1017</v>
      </c>
      <c r="E27487" t="s">
        <v>1014</v>
      </c>
      <c r="F27487" s="86">
        <v>101818585.22918101</v>
      </c>
    </row>
    <row r="27488" spans="1:6">
      <c r="A27488">
        <v>2031</v>
      </c>
      <c r="B27488" t="s">
        <v>1066</v>
      </c>
      <c r="C27488" t="s">
        <v>1022</v>
      </c>
      <c r="D27488" t="s">
        <v>1017</v>
      </c>
      <c r="E27488" t="s">
        <v>1014</v>
      </c>
      <c r="F27488" s="86">
        <v>102132322.882346</v>
      </c>
    </row>
    <row r="27489" spans="1:6">
      <c r="A27489">
        <v>2032</v>
      </c>
      <c r="B27489" t="s">
        <v>1066</v>
      </c>
      <c r="C27489" t="s">
        <v>1022</v>
      </c>
      <c r="D27489" t="s">
        <v>1017</v>
      </c>
      <c r="E27489" t="s">
        <v>1014</v>
      </c>
      <c r="F27489" s="86">
        <v>102533004.98578601</v>
      </c>
    </row>
    <row r="27490" spans="1:6">
      <c r="A27490">
        <v>2033</v>
      </c>
      <c r="B27490" t="s">
        <v>1066</v>
      </c>
      <c r="C27490" t="s">
        <v>1022</v>
      </c>
      <c r="D27490" t="s">
        <v>1017</v>
      </c>
      <c r="E27490" t="s">
        <v>1014</v>
      </c>
      <c r="F27490" s="86">
        <v>103004438.53462</v>
      </c>
    </row>
    <row r="27491" spans="1:6">
      <c r="A27491">
        <v>2034</v>
      </c>
      <c r="B27491" t="s">
        <v>1066</v>
      </c>
      <c r="C27491" t="s">
        <v>1022</v>
      </c>
      <c r="D27491" t="s">
        <v>1017</v>
      </c>
      <c r="E27491" t="s">
        <v>1014</v>
      </c>
      <c r="F27491" s="86">
        <v>103557394.85051399</v>
      </c>
    </row>
    <row r="27492" spans="1:6">
      <c r="A27492">
        <v>2035</v>
      </c>
      <c r="B27492" t="s">
        <v>1066</v>
      </c>
      <c r="C27492" t="s">
        <v>1022</v>
      </c>
      <c r="D27492" t="s">
        <v>1017</v>
      </c>
      <c r="E27492" t="s">
        <v>1014</v>
      </c>
      <c r="F27492" s="86">
        <v>104188755.91331001</v>
      </c>
    </row>
    <row r="27493" spans="1:6">
      <c r="A27493">
        <v>2036</v>
      </c>
      <c r="B27493" t="s">
        <v>1066</v>
      </c>
      <c r="C27493" t="s">
        <v>1022</v>
      </c>
      <c r="D27493" t="s">
        <v>1017</v>
      </c>
      <c r="E27493" t="s">
        <v>1014</v>
      </c>
      <c r="F27493" s="86">
        <v>104891440.00618801</v>
      </c>
    </row>
    <row r="27494" spans="1:6">
      <c r="A27494">
        <v>2037</v>
      </c>
      <c r="B27494" t="s">
        <v>1066</v>
      </c>
      <c r="C27494" t="s">
        <v>1022</v>
      </c>
      <c r="D27494" t="s">
        <v>1017</v>
      </c>
      <c r="E27494" t="s">
        <v>1014</v>
      </c>
      <c r="F27494" s="86">
        <v>105628433.139029</v>
      </c>
    </row>
    <row r="27495" spans="1:6">
      <c r="A27495">
        <v>2038</v>
      </c>
      <c r="B27495" t="s">
        <v>1066</v>
      </c>
      <c r="C27495" t="s">
        <v>1022</v>
      </c>
      <c r="D27495" t="s">
        <v>1017</v>
      </c>
      <c r="E27495" t="s">
        <v>1014</v>
      </c>
      <c r="F27495" s="86">
        <v>106377651.322698</v>
      </c>
    </row>
    <row r="27496" spans="1:6">
      <c r="A27496">
        <v>2039</v>
      </c>
      <c r="B27496" t="s">
        <v>1066</v>
      </c>
      <c r="C27496" t="s">
        <v>1022</v>
      </c>
      <c r="D27496" t="s">
        <v>1017</v>
      </c>
      <c r="E27496" t="s">
        <v>1014</v>
      </c>
      <c r="F27496" s="86">
        <v>107128999.48906501</v>
      </c>
    </row>
    <row r="27497" spans="1:6">
      <c r="A27497">
        <v>2040</v>
      </c>
      <c r="B27497" t="s">
        <v>1066</v>
      </c>
      <c r="C27497" t="s">
        <v>1022</v>
      </c>
      <c r="D27497" t="s">
        <v>1017</v>
      </c>
      <c r="E27497" t="s">
        <v>1014</v>
      </c>
      <c r="F27497" s="86">
        <v>107880566.04476599</v>
      </c>
    </row>
    <row r="27498" spans="1:6">
      <c r="A27498">
        <v>2041</v>
      </c>
      <c r="B27498" t="s">
        <v>1066</v>
      </c>
      <c r="C27498" t="s">
        <v>1022</v>
      </c>
      <c r="D27498" t="s">
        <v>1017</v>
      </c>
      <c r="E27498" t="s">
        <v>1014</v>
      </c>
      <c r="F27498" s="86">
        <v>108936429.053756</v>
      </c>
    </row>
    <row r="27499" spans="1:6">
      <c r="A27499">
        <v>2042</v>
      </c>
      <c r="B27499" t="s">
        <v>1066</v>
      </c>
      <c r="C27499" t="s">
        <v>1022</v>
      </c>
      <c r="D27499" t="s">
        <v>1017</v>
      </c>
      <c r="E27499" t="s">
        <v>1014</v>
      </c>
      <c r="F27499" s="86">
        <v>110002946.763768</v>
      </c>
    </row>
    <row r="27500" spans="1:6">
      <c r="A27500">
        <v>2043</v>
      </c>
      <c r="B27500" t="s">
        <v>1066</v>
      </c>
      <c r="C27500" t="s">
        <v>1022</v>
      </c>
      <c r="D27500" t="s">
        <v>1017</v>
      </c>
      <c r="E27500" t="s">
        <v>1014</v>
      </c>
      <c r="F27500" s="86">
        <v>111079779.469993</v>
      </c>
    </row>
    <row r="27501" spans="1:6">
      <c r="A27501">
        <v>2044</v>
      </c>
      <c r="B27501" t="s">
        <v>1066</v>
      </c>
      <c r="C27501" t="s">
        <v>1022</v>
      </c>
      <c r="D27501" t="s">
        <v>1017</v>
      </c>
      <c r="E27501" t="s">
        <v>1014</v>
      </c>
      <c r="F27501" s="86">
        <v>112167364.755841</v>
      </c>
    </row>
    <row r="27502" spans="1:6">
      <c r="A27502">
        <v>2045</v>
      </c>
      <c r="B27502" t="s">
        <v>1066</v>
      </c>
      <c r="C27502" t="s">
        <v>1022</v>
      </c>
      <c r="D27502" t="s">
        <v>1017</v>
      </c>
      <c r="E27502" t="s">
        <v>1014</v>
      </c>
      <c r="F27502" s="86">
        <v>113266851.36539</v>
      </c>
    </row>
    <row r="27503" spans="1:6">
      <c r="A27503">
        <v>2046</v>
      </c>
      <c r="B27503" t="s">
        <v>1066</v>
      </c>
      <c r="C27503" t="s">
        <v>1022</v>
      </c>
      <c r="D27503" t="s">
        <v>1017</v>
      </c>
      <c r="E27503" t="s">
        <v>1014</v>
      </c>
      <c r="F27503" s="86">
        <v>114378736.181124</v>
      </c>
    </row>
    <row r="27504" spans="1:6">
      <c r="A27504">
        <v>2047</v>
      </c>
      <c r="B27504" t="s">
        <v>1066</v>
      </c>
      <c r="C27504" t="s">
        <v>1022</v>
      </c>
      <c r="D27504" t="s">
        <v>1017</v>
      </c>
      <c r="E27504" t="s">
        <v>1014</v>
      </c>
      <c r="F27504" s="86">
        <v>115503068.711193</v>
      </c>
    </row>
    <row r="27505" spans="1:6">
      <c r="A27505">
        <v>2048</v>
      </c>
      <c r="B27505" t="s">
        <v>1066</v>
      </c>
      <c r="C27505" t="s">
        <v>1022</v>
      </c>
      <c r="D27505" t="s">
        <v>1017</v>
      </c>
      <c r="E27505" t="s">
        <v>1014</v>
      </c>
      <c r="F27505" s="86">
        <v>116640738.04229601</v>
      </c>
    </row>
    <row r="27506" spans="1:6">
      <c r="A27506">
        <v>2049</v>
      </c>
      <c r="B27506" t="s">
        <v>1066</v>
      </c>
      <c r="C27506" t="s">
        <v>1022</v>
      </c>
      <c r="D27506" t="s">
        <v>1017</v>
      </c>
      <c r="E27506" t="s">
        <v>1014</v>
      </c>
      <c r="F27506" s="86">
        <v>117790751.598281</v>
      </c>
    </row>
    <row r="27507" spans="1:6">
      <c r="A27507">
        <v>2050</v>
      </c>
      <c r="B27507" t="s">
        <v>1066</v>
      </c>
      <c r="C27507" t="s">
        <v>1022</v>
      </c>
      <c r="D27507" t="s">
        <v>1017</v>
      </c>
      <c r="E27507" t="s">
        <v>1014</v>
      </c>
      <c r="F27507" s="86">
        <v>118952183.7429</v>
      </c>
    </row>
    <row r="27508" spans="1:6">
      <c r="A27508">
        <v>2017</v>
      </c>
      <c r="B27508" t="s">
        <v>1067</v>
      </c>
      <c r="C27508" t="s">
        <v>1022</v>
      </c>
      <c r="D27508" t="s">
        <v>1017</v>
      </c>
      <c r="E27508" t="s">
        <v>1014</v>
      </c>
      <c r="F27508" s="86">
        <v>9362351.6088088807</v>
      </c>
    </row>
    <row r="27509" spans="1:6">
      <c r="A27509">
        <v>2018</v>
      </c>
      <c r="B27509" t="s">
        <v>1067</v>
      </c>
      <c r="C27509" t="s">
        <v>1022</v>
      </c>
      <c r="D27509" t="s">
        <v>1017</v>
      </c>
      <c r="E27509" t="s">
        <v>1014</v>
      </c>
      <c r="F27509" s="86">
        <v>9362816.4313229006</v>
      </c>
    </row>
    <row r="27510" spans="1:6">
      <c r="A27510">
        <v>2019</v>
      </c>
      <c r="B27510" t="s">
        <v>1067</v>
      </c>
      <c r="C27510" t="s">
        <v>1022</v>
      </c>
      <c r="D27510" t="s">
        <v>1017</v>
      </c>
      <c r="E27510" t="s">
        <v>1014</v>
      </c>
      <c r="F27510" s="86">
        <v>9359487.1576628294</v>
      </c>
    </row>
    <row r="27511" spans="1:6">
      <c r="A27511">
        <v>2020</v>
      </c>
      <c r="B27511" t="s">
        <v>1067</v>
      </c>
      <c r="C27511" t="s">
        <v>1022</v>
      </c>
      <c r="D27511" t="s">
        <v>1017</v>
      </c>
      <c r="E27511" t="s">
        <v>1014</v>
      </c>
      <c r="F27511" s="86">
        <v>9350288.7285077795</v>
      </c>
    </row>
    <row r="27512" spans="1:6">
      <c r="A27512">
        <v>2021</v>
      </c>
      <c r="B27512" t="s">
        <v>1067</v>
      </c>
      <c r="C27512" t="s">
        <v>1022</v>
      </c>
      <c r="D27512" t="s">
        <v>1017</v>
      </c>
      <c r="E27512" t="s">
        <v>1014</v>
      </c>
      <c r="F27512" s="86">
        <v>9340544.9367910102</v>
      </c>
    </row>
    <row r="27513" spans="1:6">
      <c r="A27513">
        <v>2022</v>
      </c>
      <c r="B27513" t="s">
        <v>1067</v>
      </c>
      <c r="C27513" t="s">
        <v>1022</v>
      </c>
      <c r="D27513" t="s">
        <v>1017</v>
      </c>
      <c r="E27513" t="s">
        <v>1014</v>
      </c>
      <c r="F27513" s="86">
        <v>9329104.59783528</v>
      </c>
    </row>
    <row r="27514" spans="1:6">
      <c r="A27514">
        <v>2023</v>
      </c>
      <c r="B27514" t="s">
        <v>1067</v>
      </c>
      <c r="C27514" t="s">
        <v>1022</v>
      </c>
      <c r="D27514" t="s">
        <v>1017</v>
      </c>
      <c r="E27514" t="s">
        <v>1014</v>
      </c>
      <c r="F27514" s="86">
        <v>9318555.0594971906</v>
      </c>
    </row>
    <row r="27515" spans="1:6">
      <c r="A27515">
        <v>2024</v>
      </c>
      <c r="B27515" t="s">
        <v>1067</v>
      </c>
      <c r="C27515" t="s">
        <v>1022</v>
      </c>
      <c r="D27515" t="s">
        <v>1017</v>
      </c>
      <c r="E27515" t="s">
        <v>1014</v>
      </c>
      <c r="F27515" s="86">
        <v>9311707.4767952003</v>
      </c>
    </row>
    <row r="27516" spans="1:6">
      <c r="A27516">
        <v>2025</v>
      </c>
      <c r="B27516" t="s">
        <v>1067</v>
      </c>
      <c r="C27516" t="s">
        <v>1022</v>
      </c>
      <c r="D27516" t="s">
        <v>1017</v>
      </c>
      <c r="E27516" t="s">
        <v>1014</v>
      </c>
      <c r="F27516" s="86">
        <v>9310583.1418774407</v>
      </c>
    </row>
    <row r="27517" spans="1:6">
      <c r="A27517">
        <v>2026</v>
      </c>
      <c r="B27517" t="s">
        <v>1067</v>
      </c>
      <c r="C27517" t="s">
        <v>1022</v>
      </c>
      <c r="D27517" t="s">
        <v>1017</v>
      </c>
      <c r="E27517" t="s">
        <v>1014</v>
      </c>
      <c r="F27517" s="86">
        <v>9318016.6942380294</v>
      </c>
    </row>
    <row r="27518" spans="1:6">
      <c r="A27518">
        <v>2027</v>
      </c>
      <c r="B27518" t="s">
        <v>1067</v>
      </c>
      <c r="C27518" t="s">
        <v>1022</v>
      </c>
      <c r="D27518" t="s">
        <v>1017</v>
      </c>
      <c r="E27518" t="s">
        <v>1014</v>
      </c>
      <c r="F27518" s="86">
        <v>9334707.1253254302</v>
      </c>
    </row>
    <row r="27519" spans="1:6">
      <c r="A27519">
        <v>2028</v>
      </c>
      <c r="B27519" t="s">
        <v>1067</v>
      </c>
      <c r="C27519" t="s">
        <v>1022</v>
      </c>
      <c r="D27519" t="s">
        <v>1017</v>
      </c>
      <c r="E27519" t="s">
        <v>1014</v>
      </c>
      <c r="F27519" s="86">
        <v>9361033.85592103</v>
      </c>
    </row>
    <row r="27520" spans="1:6">
      <c r="A27520">
        <v>2029</v>
      </c>
      <c r="B27520" t="s">
        <v>1067</v>
      </c>
      <c r="C27520" t="s">
        <v>1022</v>
      </c>
      <c r="D27520" t="s">
        <v>1017</v>
      </c>
      <c r="E27520" t="s">
        <v>1014</v>
      </c>
      <c r="F27520" s="86">
        <v>9395559.2024658304</v>
      </c>
    </row>
    <row r="27521" spans="1:6">
      <c r="A27521">
        <v>2030</v>
      </c>
      <c r="B27521" t="s">
        <v>1067</v>
      </c>
      <c r="C27521" t="s">
        <v>1022</v>
      </c>
      <c r="D27521" t="s">
        <v>1017</v>
      </c>
      <c r="E27521" t="s">
        <v>1014</v>
      </c>
      <c r="F27521" s="86">
        <v>9439525.7576279994</v>
      </c>
    </row>
    <row r="27522" spans="1:6">
      <c r="A27522">
        <v>2031</v>
      </c>
      <c r="B27522" t="s">
        <v>1067</v>
      </c>
      <c r="C27522" t="s">
        <v>1022</v>
      </c>
      <c r="D27522" t="s">
        <v>1017</v>
      </c>
      <c r="E27522" t="s">
        <v>1014</v>
      </c>
      <c r="F27522" s="86">
        <v>9494314.6909747608</v>
      </c>
    </row>
    <row r="27523" spans="1:6">
      <c r="A27523">
        <v>2032</v>
      </c>
      <c r="B27523" t="s">
        <v>1067</v>
      </c>
      <c r="C27523" t="s">
        <v>1022</v>
      </c>
      <c r="D27523" t="s">
        <v>1017</v>
      </c>
      <c r="E27523" t="s">
        <v>1014</v>
      </c>
      <c r="F27523" s="86">
        <v>9557858.2681178395</v>
      </c>
    </row>
    <row r="27524" spans="1:6">
      <c r="A27524">
        <v>2033</v>
      </c>
      <c r="B27524" t="s">
        <v>1067</v>
      </c>
      <c r="C27524" t="s">
        <v>1022</v>
      </c>
      <c r="D27524" t="s">
        <v>1017</v>
      </c>
      <c r="E27524" t="s">
        <v>1014</v>
      </c>
      <c r="F27524" s="86">
        <v>9628063.9661008194</v>
      </c>
    </row>
    <row r="27525" spans="1:6">
      <c r="A27525">
        <v>2034</v>
      </c>
      <c r="B27525" t="s">
        <v>1067</v>
      </c>
      <c r="C27525" t="s">
        <v>1022</v>
      </c>
      <c r="D27525" t="s">
        <v>1017</v>
      </c>
      <c r="E27525" t="s">
        <v>1014</v>
      </c>
      <c r="F27525" s="86">
        <v>9705716.7613990996</v>
      </c>
    </row>
    <row r="27526" spans="1:6">
      <c r="A27526">
        <v>2035</v>
      </c>
      <c r="B27526" t="s">
        <v>1067</v>
      </c>
      <c r="C27526" t="s">
        <v>1022</v>
      </c>
      <c r="D27526" t="s">
        <v>1017</v>
      </c>
      <c r="E27526" t="s">
        <v>1014</v>
      </c>
      <c r="F27526" s="86">
        <v>9790322.2831157893</v>
      </c>
    </row>
    <row r="27527" spans="1:6">
      <c r="A27527">
        <v>2036</v>
      </c>
      <c r="B27527" t="s">
        <v>1067</v>
      </c>
      <c r="C27527" t="s">
        <v>1022</v>
      </c>
      <c r="D27527" t="s">
        <v>1017</v>
      </c>
      <c r="E27527" t="s">
        <v>1014</v>
      </c>
      <c r="F27527" s="86">
        <v>9881047.0860701092</v>
      </c>
    </row>
    <row r="27528" spans="1:6">
      <c r="A27528">
        <v>2037</v>
      </c>
      <c r="B27528" t="s">
        <v>1067</v>
      </c>
      <c r="C27528" t="s">
        <v>1022</v>
      </c>
      <c r="D27528" t="s">
        <v>1017</v>
      </c>
      <c r="E27528" t="s">
        <v>1014</v>
      </c>
      <c r="F27528" s="86">
        <v>9974897.9658978209</v>
      </c>
    </row>
    <row r="27529" spans="1:6">
      <c r="A27529">
        <v>2038</v>
      </c>
      <c r="B27529" t="s">
        <v>1067</v>
      </c>
      <c r="C27529" t="s">
        <v>1022</v>
      </c>
      <c r="D27529" t="s">
        <v>1017</v>
      </c>
      <c r="E27529" t="s">
        <v>1014</v>
      </c>
      <c r="F27529" s="86">
        <v>10070287.468976101</v>
      </c>
    </row>
    <row r="27530" spans="1:6">
      <c r="A27530">
        <v>2039</v>
      </c>
      <c r="B27530" t="s">
        <v>1067</v>
      </c>
      <c r="C27530" t="s">
        <v>1022</v>
      </c>
      <c r="D27530" t="s">
        <v>1017</v>
      </c>
      <c r="E27530" t="s">
        <v>1014</v>
      </c>
      <c r="F27530" s="86">
        <v>10166404.3406757</v>
      </c>
    </row>
    <row r="27531" spans="1:6">
      <c r="A27531">
        <v>2040</v>
      </c>
      <c r="B27531" t="s">
        <v>1067</v>
      </c>
      <c r="C27531" t="s">
        <v>1022</v>
      </c>
      <c r="D27531" t="s">
        <v>1017</v>
      </c>
      <c r="E27531" t="s">
        <v>1014</v>
      </c>
      <c r="F27531" s="86">
        <v>10262823.891617799</v>
      </c>
    </row>
    <row r="27532" spans="1:6">
      <c r="A27532">
        <v>2041</v>
      </c>
      <c r="B27532" t="s">
        <v>1067</v>
      </c>
      <c r="C27532" t="s">
        <v>1022</v>
      </c>
      <c r="D27532" t="s">
        <v>1017</v>
      </c>
      <c r="E27532" t="s">
        <v>1014</v>
      </c>
      <c r="F27532" s="86">
        <v>10349165.887002099</v>
      </c>
    </row>
    <row r="27533" spans="1:6">
      <c r="A27533">
        <v>2042</v>
      </c>
      <c r="B27533" t="s">
        <v>1067</v>
      </c>
      <c r="C27533" t="s">
        <v>1022</v>
      </c>
      <c r="D27533" t="s">
        <v>1017</v>
      </c>
      <c r="E27533" t="s">
        <v>1014</v>
      </c>
      <c r="F27533" s="86">
        <v>10436477.476952</v>
      </c>
    </row>
    <row r="27534" spans="1:6">
      <c r="A27534">
        <v>2043</v>
      </c>
      <c r="B27534" t="s">
        <v>1067</v>
      </c>
      <c r="C27534" t="s">
        <v>1022</v>
      </c>
      <c r="D27534" t="s">
        <v>1017</v>
      </c>
      <c r="E27534" t="s">
        <v>1014</v>
      </c>
      <c r="F27534" s="86">
        <v>10524662.6654358</v>
      </c>
    </row>
    <row r="27535" spans="1:6">
      <c r="A27535">
        <v>2044</v>
      </c>
      <c r="B27535" t="s">
        <v>1067</v>
      </c>
      <c r="C27535" t="s">
        <v>1022</v>
      </c>
      <c r="D27535" t="s">
        <v>1017</v>
      </c>
      <c r="E27535" t="s">
        <v>1014</v>
      </c>
      <c r="F27535" s="86">
        <v>10613707.2359317</v>
      </c>
    </row>
    <row r="27536" spans="1:6">
      <c r="A27536">
        <v>2045</v>
      </c>
      <c r="B27536" t="s">
        <v>1067</v>
      </c>
      <c r="C27536" t="s">
        <v>1022</v>
      </c>
      <c r="D27536" t="s">
        <v>1017</v>
      </c>
      <c r="E27536" t="s">
        <v>1014</v>
      </c>
      <c r="F27536" s="86">
        <v>10703674.0613431</v>
      </c>
    </row>
    <row r="27537" spans="1:6">
      <c r="A27537">
        <v>2046</v>
      </c>
      <c r="B27537" t="s">
        <v>1067</v>
      </c>
      <c r="C27537" t="s">
        <v>1022</v>
      </c>
      <c r="D27537" t="s">
        <v>1017</v>
      </c>
      <c r="E27537" t="s">
        <v>1014</v>
      </c>
      <c r="F27537" s="86">
        <v>10794591.211440699</v>
      </c>
    </row>
    <row r="27538" spans="1:6">
      <c r="A27538">
        <v>2047</v>
      </c>
      <c r="B27538" t="s">
        <v>1067</v>
      </c>
      <c r="C27538" t="s">
        <v>1022</v>
      </c>
      <c r="D27538" t="s">
        <v>1017</v>
      </c>
      <c r="E27538" t="s">
        <v>1014</v>
      </c>
      <c r="F27538" s="86">
        <v>10886415.6637691</v>
      </c>
    </row>
    <row r="27539" spans="1:6">
      <c r="A27539">
        <v>2048</v>
      </c>
      <c r="B27539" t="s">
        <v>1067</v>
      </c>
      <c r="C27539" t="s">
        <v>1022</v>
      </c>
      <c r="D27539" t="s">
        <v>1017</v>
      </c>
      <c r="E27539" t="s">
        <v>1014</v>
      </c>
      <c r="F27539" s="86">
        <v>10979227.436890701</v>
      </c>
    </row>
    <row r="27540" spans="1:6">
      <c r="A27540">
        <v>2049</v>
      </c>
      <c r="B27540" t="s">
        <v>1067</v>
      </c>
      <c r="C27540" t="s">
        <v>1022</v>
      </c>
      <c r="D27540" t="s">
        <v>1017</v>
      </c>
      <c r="E27540" t="s">
        <v>1014</v>
      </c>
      <c r="F27540" s="86">
        <v>11072931.397503899</v>
      </c>
    </row>
    <row r="27541" spans="1:6">
      <c r="A27541">
        <v>2050</v>
      </c>
      <c r="B27541" t="s">
        <v>1067</v>
      </c>
      <c r="C27541" t="s">
        <v>1022</v>
      </c>
      <c r="D27541" t="s">
        <v>1017</v>
      </c>
      <c r="E27541" t="s">
        <v>1014</v>
      </c>
      <c r="F27541" s="86">
        <v>11167448.099592401</v>
      </c>
    </row>
    <row r="27542" spans="1:6">
      <c r="A27542">
        <v>2017</v>
      </c>
      <c r="B27542" t="s">
        <v>1068</v>
      </c>
      <c r="C27542" t="s">
        <v>1022</v>
      </c>
      <c r="D27542" t="s">
        <v>1017</v>
      </c>
      <c r="E27542" t="s">
        <v>1014</v>
      </c>
      <c r="F27542" s="86">
        <v>2327051.8587574302</v>
      </c>
    </row>
    <row r="27543" spans="1:6">
      <c r="A27543">
        <v>2018</v>
      </c>
      <c r="B27543" t="s">
        <v>1068</v>
      </c>
      <c r="C27543" t="s">
        <v>1022</v>
      </c>
      <c r="D27543" t="s">
        <v>1017</v>
      </c>
      <c r="E27543" t="s">
        <v>1014</v>
      </c>
      <c r="F27543" s="86">
        <v>2336118.1036032098</v>
      </c>
    </row>
    <row r="27544" spans="1:6">
      <c r="A27544">
        <v>2019</v>
      </c>
      <c r="B27544" t="s">
        <v>1068</v>
      </c>
      <c r="C27544" t="s">
        <v>1022</v>
      </c>
      <c r="D27544" t="s">
        <v>1017</v>
      </c>
      <c r="E27544" t="s">
        <v>1014</v>
      </c>
      <c r="F27544" s="86">
        <v>2342533.7969673099</v>
      </c>
    </row>
    <row r="27545" spans="1:6">
      <c r="A27545">
        <v>2020</v>
      </c>
      <c r="B27545" t="s">
        <v>1068</v>
      </c>
      <c r="C27545" t="s">
        <v>1022</v>
      </c>
      <c r="D27545" t="s">
        <v>1017</v>
      </c>
      <c r="E27545" t="s">
        <v>1014</v>
      </c>
      <c r="F27545" s="86">
        <v>2345878.74489298</v>
      </c>
    </row>
    <row r="27546" spans="1:6">
      <c r="A27546">
        <v>2021</v>
      </c>
      <c r="B27546" t="s">
        <v>1068</v>
      </c>
      <c r="C27546" t="s">
        <v>1022</v>
      </c>
      <c r="D27546" t="s">
        <v>1017</v>
      </c>
      <c r="E27546" t="s">
        <v>1014</v>
      </c>
      <c r="F27546" s="86">
        <v>2347546.1651895102</v>
      </c>
    </row>
    <row r="27547" spans="1:6">
      <c r="A27547">
        <v>2022</v>
      </c>
      <c r="B27547" t="s">
        <v>1068</v>
      </c>
      <c r="C27547" t="s">
        <v>1022</v>
      </c>
      <c r="D27547" t="s">
        <v>1017</v>
      </c>
      <c r="E27547" t="s">
        <v>1014</v>
      </c>
      <c r="F27547" s="86">
        <v>2346717.5033839601</v>
      </c>
    </row>
    <row r="27548" spans="1:6">
      <c r="A27548">
        <v>2023</v>
      </c>
      <c r="B27548" t="s">
        <v>1068</v>
      </c>
      <c r="C27548" t="s">
        <v>1022</v>
      </c>
      <c r="D27548" t="s">
        <v>1017</v>
      </c>
      <c r="E27548" t="s">
        <v>1014</v>
      </c>
      <c r="F27548" s="86">
        <v>2344049.05119375</v>
      </c>
    </row>
    <row r="27549" spans="1:6">
      <c r="A27549">
        <v>2024</v>
      </c>
      <c r="B27549" t="s">
        <v>1068</v>
      </c>
      <c r="C27549" t="s">
        <v>1022</v>
      </c>
      <c r="D27549" t="s">
        <v>1017</v>
      </c>
      <c r="E27549" t="s">
        <v>1014</v>
      </c>
      <c r="F27549" s="86">
        <v>2340223.8891594801</v>
      </c>
    </row>
    <row r="27550" spans="1:6">
      <c r="A27550">
        <v>2025</v>
      </c>
      <c r="B27550" t="s">
        <v>1068</v>
      </c>
      <c r="C27550" t="s">
        <v>1022</v>
      </c>
      <c r="D27550" t="s">
        <v>1017</v>
      </c>
      <c r="E27550" t="s">
        <v>1014</v>
      </c>
      <c r="F27550" s="86">
        <v>2336373.8001962402</v>
      </c>
    </row>
    <row r="27551" spans="1:6">
      <c r="A27551">
        <v>2026</v>
      </c>
      <c r="B27551" t="s">
        <v>1068</v>
      </c>
      <c r="C27551" t="s">
        <v>1022</v>
      </c>
      <c r="D27551" t="s">
        <v>1017</v>
      </c>
      <c r="E27551" t="s">
        <v>1014</v>
      </c>
      <c r="F27551" s="86">
        <v>2333732.7268149601</v>
      </c>
    </row>
    <row r="27552" spans="1:6">
      <c r="A27552">
        <v>2027</v>
      </c>
      <c r="B27552" t="s">
        <v>1068</v>
      </c>
      <c r="C27552" t="s">
        <v>1022</v>
      </c>
      <c r="D27552" t="s">
        <v>1017</v>
      </c>
      <c r="E27552" t="s">
        <v>1014</v>
      </c>
      <c r="F27552" s="86">
        <v>2332960.0538057401</v>
      </c>
    </row>
    <row r="27553" spans="1:6">
      <c r="A27553">
        <v>2028</v>
      </c>
      <c r="B27553" t="s">
        <v>1068</v>
      </c>
      <c r="C27553" t="s">
        <v>1022</v>
      </c>
      <c r="D27553" t="s">
        <v>1017</v>
      </c>
      <c r="E27553" t="s">
        <v>1014</v>
      </c>
      <c r="F27553" s="86">
        <v>2334302.4359892602</v>
      </c>
    </row>
    <row r="27554" spans="1:6">
      <c r="A27554">
        <v>2029</v>
      </c>
      <c r="B27554" t="s">
        <v>1068</v>
      </c>
      <c r="C27554" t="s">
        <v>1022</v>
      </c>
      <c r="D27554" t="s">
        <v>1017</v>
      </c>
      <c r="E27554" t="s">
        <v>1014</v>
      </c>
      <c r="F27554" s="86">
        <v>2337885.32254531</v>
      </c>
    </row>
    <row r="27555" spans="1:6">
      <c r="A27555">
        <v>2030</v>
      </c>
      <c r="B27555" t="s">
        <v>1068</v>
      </c>
      <c r="C27555" t="s">
        <v>1022</v>
      </c>
      <c r="D27555" t="s">
        <v>1017</v>
      </c>
      <c r="E27555" t="s">
        <v>1014</v>
      </c>
      <c r="F27555" s="86">
        <v>2344474.53789776</v>
      </c>
    </row>
    <row r="27556" spans="1:6">
      <c r="A27556">
        <v>2031</v>
      </c>
      <c r="B27556" t="s">
        <v>1068</v>
      </c>
      <c r="C27556" t="s">
        <v>1022</v>
      </c>
      <c r="D27556" t="s">
        <v>1017</v>
      </c>
      <c r="E27556" t="s">
        <v>1014</v>
      </c>
      <c r="F27556" s="86">
        <v>2354480.3253544802</v>
      </c>
    </row>
    <row r="27557" spans="1:6">
      <c r="A27557">
        <v>2032</v>
      </c>
      <c r="B27557" t="s">
        <v>1068</v>
      </c>
      <c r="C27557" t="s">
        <v>1022</v>
      </c>
      <c r="D27557" t="s">
        <v>1017</v>
      </c>
      <c r="E27557" t="s">
        <v>1014</v>
      </c>
      <c r="F27557" s="86">
        <v>2367240.5001376998</v>
      </c>
    </row>
    <row r="27558" spans="1:6">
      <c r="A27558">
        <v>2033</v>
      </c>
      <c r="B27558" t="s">
        <v>1068</v>
      </c>
      <c r="C27558" t="s">
        <v>1022</v>
      </c>
      <c r="D27558" t="s">
        <v>1017</v>
      </c>
      <c r="E27558" t="s">
        <v>1014</v>
      </c>
      <c r="F27558" s="86">
        <v>2382196.8551215599</v>
      </c>
    </row>
    <row r="27559" spans="1:6">
      <c r="A27559">
        <v>2034</v>
      </c>
      <c r="B27559" t="s">
        <v>1068</v>
      </c>
      <c r="C27559" t="s">
        <v>1022</v>
      </c>
      <c r="D27559" t="s">
        <v>1017</v>
      </c>
      <c r="E27559" t="s">
        <v>1014</v>
      </c>
      <c r="F27559" s="86">
        <v>2399396.63939824</v>
      </c>
    </row>
    <row r="27560" spans="1:6">
      <c r="A27560">
        <v>2035</v>
      </c>
      <c r="B27560" t="s">
        <v>1068</v>
      </c>
      <c r="C27560" t="s">
        <v>1022</v>
      </c>
      <c r="D27560" t="s">
        <v>1017</v>
      </c>
      <c r="E27560" t="s">
        <v>1014</v>
      </c>
      <c r="F27560" s="86">
        <v>2418390.74457129</v>
      </c>
    </row>
    <row r="27561" spans="1:6">
      <c r="A27561">
        <v>2036</v>
      </c>
      <c r="B27561" t="s">
        <v>1068</v>
      </c>
      <c r="C27561" t="s">
        <v>1022</v>
      </c>
      <c r="D27561" t="s">
        <v>1017</v>
      </c>
      <c r="E27561" t="s">
        <v>1014</v>
      </c>
      <c r="F27561" s="86">
        <v>2438573.71415147</v>
      </c>
    </row>
    <row r="27562" spans="1:6">
      <c r="A27562">
        <v>2037</v>
      </c>
      <c r="B27562" t="s">
        <v>1068</v>
      </c>
      <c r="C27562" t="s">
        <v>1022</v>
      </c>
      <c r="D27562" t="s">
        <v>1017</v>
      </c>
      <c r="E27562" t="s">
        <v>1014</v>
      </c>
      <c r="F27562" s="86">
        <v>2459382.3671351201</v>
      </c>
    </row>
    <row r="27563" spans="1:6">
      <c r="A27563">
        <v>2038</v>
      </c>
      <c r="B27563" t="s">
        <v>1068</v>
      </c>
      <c r="C27563" t="s">
        <v>1022</v>
      </c>
      <c r="D27563" t="s">
        <v>1017</v>
      </c>
      <c r="E27563" t="s">
        <v>1014</v>
      </c>
      <c r="F27563" s="86">
        <v>2480604.8254715302</v>
      </c>
    </row>
    <row r="27564" spans="1:6">
      <c r="A27564">
        <v>2039</v>
      </c>
      <c r="B27564" t="s">
        <v>1068</v>
      </c>
      <c r="C27564" t="s">
        <v>1022</v>
      </c>
      <c r="D27564" t="s">
        <v>1017</v>
      </c>
      <c r="E27564" t="s">
        <v>1014</v>
      </c>
      <c r="F27564" s="86">
        <v>2502008.9303691499</v>
      </c>
    </row>
    <row r="27565" spans="1:6">
      <c r="A27565">
        <v>2040</v>
      </c>
      <c r="B27565" t="s">
        <v>1068</v>
      </c>
      <c r="C27565" t="s">
        <v>1022</v>
      </c>
      <c r="D27565" t="s">
        <v>1017</v>
      </c>
      <c r="E27565" t="s">
        <v>1014</v>
      </c>
      <c r="F27565" s="86">
        <v>2523425.0914068199</v>
      </c>
    </row>
    <row r="27566" spans="1:6">
      <c r="A27566">
        <v>2041</v>
      </c>
      <c r="B27566" t="s">
        <v>1068</v>
      </c>
      <c r="C27566" t="s">
        <v>1022</v>
      </c>
      <c r="D27566" t="s">
        <v>1017</v>
      </c>
      <c r="E27566" t="s">
        <v>1014</v>
      </c>
      <c r="F27566" s="86">
        <v>2523055.2992960201</v>
      </c>
    </row>
    <row r="27567" spans="1:6">
      <c r="A27567">
        <v>2042</v>
      </c>
      <c r="B27567" t="s">
        <v>1068</v>
      </c>
      <c r="C27567" t="s">
        <v>1022</v>
      </c>
      <c r="D27567" t="s">
        <v>1017</v>
      </c>
      <c r="E27567" t="s">
        <v>1014</v>
      </c>
      <c r="F27567" s="86">
        <v>2522584.4867660599</v>
      </c>
    </row>
    <row r="27568" spans="1:6">
      <c r="A27568">
        <v>2043</v>
      </c>
      <c r="B27568" t="s">
        <v>1068</v>
      </c>
      <c r="C27568" t="s">
        <v>1022</v>
      </c>
      <c r="D27568" t="s">
        <v>1017</v>
      </c>
      <c r="E27568" t="s">
        <v>1014</v>
      </c>
      <c r="F27568" s="86">
        <v>2522035.2017324301</v>
      </c>
    </row>
    <row r="27569" spans="1:6">
      <c r="A27569">
        <v>2044</v>
      </c>
      <c r="B27569" t="s">
        <v>1068</v>
      </c>
      <c r="C27569" t="s">
        <v>1022</v>
      </c>
      <c r="D27569" t="s">
        <v>1017</v>
      </c>
      <c r="E27569" t="s">
        <v>1014</v>
      </c>
      <c r="F27569" s="86">
        <v>2521445.7949787602</v>
      </c>
    </row>
    <row r="27570" spans="1:6">
      <c r="A27570">
        <v>2045</v>
      </c>
      <c r="B27570" t="s">
        <v>1068</v>
      </c>
      <c r="C27570" t="s">
        <v>1022</v>
      </c>
      <c r="D27570" t="s">
        <v>1017</v>
      </c>
      <c r="E27570" t="s">
        <v>1014</v>
      </c>
      <c r="F27570" s="86">
        <v>2520857.8156066299</v>
      </c>
    </row>
    <row r="27571" spans="1:6">
      <c r="A27571">
        <v>2046</v>
      </c>
      <c r="B27571" t="s">
        <v>1068</v>
      </c>
      <c r="C27571" t="s">
        <v>1022</v>
      </c>
      <c r="D27571" t="s">
        <v>1017</v>
      </c>
      <c r="E27571" t="s">
        <v>1014</v>
      </c>
      <c r="F27571" s="86">
        <v>2520301.0963668898</v>
      </c>
    </row>
    <row r="27572" spans="1:6">
      <c r="A27572">
        <v>2047</v>
      </c>
      <c r="B27572" t="s">
        <v>1068</v>
      </c>
      <c r="C27572" t="s">
        <v>1022</v>
      </c>
      <c r="D27572" t="s">
        <v>1017</v>
      </c>
      <c r="E27572" t="s">
        <v>1014</v>
      </c>
      <c r="F27572" s="86">
        <v>2519774.3578963098</v>
      </c>
    </row>
    <row r="27573" spans="1:6">
      <c r="A27573">
        <v>2048</v>
      </c>
      <c r="B27573" t="s">
        <v>1068</v>
      </c>
      <c r="C27573" t="s">
        <v>1022</v>
      </c>
      <c r="D27573" t="s">
        <v>1017</v>
      </c>
      <c r="E27573" t="s">
        <v>1014</v>
      </c>
      <c r="F27573" s="86">
        <v>2519287.2166692298</v>
      </c>
    </row>
    <row r="27574" spans="1:6">
      <c r="A27574">
        <v>2049</v>
      </c>
      <c r="B27574" t="s">
        <v>1068</v>
      </c>
      <c r="C27574" t="s">
        <v>1022</v>
      </c>
      <c r="D27574" t="s">
        <v>1017</v>
      </c>
      <c r="E27574" t="s">
        <v>1014</v>
      </c>
      <c r="F27574" s="86">
        <v>2518822.7389754001</v>
      </c>
    </row>
    <row r="27575" spans="1:6">
      <c r="A27575">
        <v>2050</v>
      </c>
      <c r="B27575" t="s">
        <v>1068</v>
      </c>
      <c r="C27575" t="s">
        <v>1022</v>
      </c>
      <c r="D27575" t="s">
        <v>1017</v>
      </c>
      <c r="E27575" t="s">
        <v>1014</v>
      </c>
      <c r="F27575" s="86">
        <v>2518364.1305813799</v>
      </c>
    </row>
    <row r="27576" spans="1:6">
      <c r="A27576">
        <v>2017</v>
      </c>
      <c r="B27576" t="s">
        <v>1069</v>
      </c>
      <c r="C27576" t="s">
        <v>1022</v>
      </c>
      <c r="D27576" t="s">
        <v>1017</v>
      </c>
      <c r="E27576" t="s">
        <v>1014</v>
      </c>
      <c r="F27576" s="86">
        <v>42872228.422991998</v>
      </c>
    </row>
    <row r="27577" spans="1:6">
      <c r="A27577">
        <v>2018</v>
      </c>
      <c r="B27577" t="s">
        <v>1069</v>
      </c>
      <c r="C27577" t="s">
        <v>1022</v>
      </c>
      <c r="D27577" t="s">
        <v>1017</v>
      </c>
      <c r="E27577" t="s">
        <v>1014</v>
      </c>
      <c r="F27577" s="86">
        <v>42784931.4016174</v>
      </c>
    </row>
    <row r="27578" spans="1:6">
      <c r="A27578">
        <v>2019</v>
      </c>
      <c r="B27578" t="s">
        <v>1069</v>
      </c>
      <c r="C27578" t="s">
        <v>1022</v>
      </c>
      <c r="D27578" t="s">
        <v>1017</v>
      </c>
      <c r="E27578" t="s">
        <v>1014</v>
      </c>
      <c r="F27578" s="86">
        <v>42680564.744674198</v>
      </c>
    </row>
    <row r="27579" spans="1:6">
      <c r="A27579">
        <v>2020</v>
      </c>
      <c r="B27579" t="s">
        <v>1069</v>
      </c>
      <c r="C27579" t="s">
        <v>1022</v>
      </c>
      <c r="D27579" t="s">
        <v>1017</v>
      </c>
      <c r="E27579" t="s">
        <v>1014</v>
      </c>
      <c r="F27579" s="86">
        <v>42552678.022613101</v>
      </c>
    </row>
    <row r="27580" spans="1:6">
      <c r="A27580">
        <v>2021</v>
      </c>
      <c r="B27580" t="s">
        <v>1069</v>
      </c>
      <c r="C27580" t="s">
        <v>1022</v>
      </c>
      <c r="D27580" t="s">
        <v>1017</v>
      </c>
      <c r="E27580" t="s">
        <v>1014</v>
      </c>
      <c r="F27580" s="86">
        <v>42426637.967002898</v>
      </c>
    </row>
    <row r="27581" spans="1:6">
      <c r="A27581">
        <v>2022</v>
      </c>
      <c r="B27581" t="s">
        <v>1069</v>
      </c>
      <c r="C27581" t="s">
        <v>1022</v>
      </c>
      <c r="D27581" t="s">
        <v>1017</v>
      </c>
      <c r="E27581" t="s">
        <v>1014</v>
      </c>
      <c r="F27581" s="86">
        <v>42296308.834651098</v>
      </c>
    </row>
    <row r="27582" spans="1:6">
      <c r="A27582">
        <v>2023</v>
      </c>
      <c r="B27582" t="s">
        <v>1069</v>
      </c>
      <c r="C27582" t="s">
        <v>1022</v>
      </c>
      <c r="D27582" t="s">
        <v>1017</v>
      </c>
      <c r="E27582" t="s">
        <v>1014</v>
      </c>
      <c r="F27582" s="86">
        <v>42175439.119194202</v>
      </c>
    </row>
    <row r="27583" spans="1:6">
      <c r="A27583">
        <v>2024</v>
      </c>
      <c r="B27583" t="s">
        <v>1069</v>
      </c>
      <c r="C27583" t="s">
        <v>1022</v>
      </c>
      <c r="D27583" t="s">
        <v>1017</v>
      </c>
      <c r="E27583" t="s">
        <v>1014</v>
      </c>
      <c r="F27583" s="86">
        <v>42078052.0122841</v>
      </c>
    </row>
    <row r="27584" spans="1:6">
      <c r="A27584">
        <v>2025</v>
      </c>
      <c r="B27584" t="s">
        <v>1069</v>
      </c>
      <c r="C27584" t="s">
        <v>1022</v>
      </c>
      <c r="D27584" t="s">
        <v>1017</v>
      </c>
      <c r="E27584" t="s">
        <v>1014</v>
      </c>
      <c r="F27584" s="86">
        <v>42014250.286757499</v>
      </c>
    </row>
    <row r="27585" spans="1:6">
      <c r="A27585">
        <v>2026</v>
      </c>
      <c r="B27585" t="s">
        <v>1069</v>
      </c>
      <c r="C27585" t="s">
        <v>1022</v>
      </c>
      <c r="D27585" t="s">
        <v>1017</v>
      </c>
      <c r="E27585" t="s">
        <v>1014</v>
      </c>
      <c r="F27585" s="86">
        <v>41994366.470064603</v>
      </c>
    </row>
    <row r="27586" spans="1:6">
      <c r="A27586">
        <v>2027</v>
      </c>
      <c r="B27586" t="s">
        <v>1069</v>
      </c>
      <c r="C27586" t="s">
        <v>1022</v>
      </c>
      <c r="D27586" t="s">
        <v>1017</v>
      </c>
      <c r="E27586" t="s">
        <v>1014</v>
      </c>
      <c r="F27586" s="86">
        <v>42019226.830167502</v>
      </c>
    </row>
    <row r="27587" spans="1:6">
      <c r="A27587">
        <v>2028</v>
      </c>
      <c r="B27587" t="s">
        <v>1069</v>
      </c>
      <c r="C27587" t="s">
        <v>1022</v>
      </c>
      <c r="D27587" t="s">
        <v>1017</v>
      </c>
      <c r="E27587" t="s">
        <v>1014</v>
      </c>
      <c r="F27587" s="86">
        <v>42087303.669984698</v>
      </c>
    </row>
    <row r="27588" spans="1:6">
      <c r="A27588">
        <v>2029</v>
      </c>
      <c r="B27588" t="s">
        <v>1069</v>
      </c>
      <c r="C27588" t="s">
        <v>1022</v>
      </c>
      <c r="D27588" t="s">
        <v>1017</v>
      </c>
      <c r="E27588" t="s">
        <v>1014</v>
      </c>
      <c r="F27588" s="86">
        <v>42190274.378324501</v>
      </c>
    </row>
    <row r="27589" spans="1:6">
      <c r="A27589">
        <v>2030</v>
      </c>
      <c r="B27589" t="s">
        <v>1069</v>
      </c>
      <c r="C27589" t="s">
        <v>1022</v>
      </c>
      <c r="D27589" t="s">
        <v>1017</v>
      </c>
      <c r="E27589" t="s">
        <v>1014</v>
      </c>
      <c r="F27589" s="86">
        <v>42332969.2013181</v>
      </c>
    </row>
    <row r="27590" spans="1:6">
      <c r="A27590">
        <v>2031</v>
      </c>
      <c r="B27590" t="s">
        <v>1069</v>
      </c>
      <c r="C27590" t="s">
        <v>1022</v>
      </c>
      <c r="D27590" t="s">
        <v>1017</v>
      </c>
      <c r="E27590" t="s">
        <v>1014</v>
      </c>
      <c r="F27590" s="86">
        <v>42518348.051513597</v>
      </c>
    </row>
    <row r="27591" spans="1:6">
      <c r="A27591">
        <v>2032</v>
      </c>
      <c r="B27591" t="s">
        <v>1069</v>
      </c>
      <c r="C27591" t="s">
        <v>1022</v>
      </c>
      <c r="D27591" t="s">
        <v>1017</v>
      </c>
      <c r="E27591" t="s">
        <v>1014</v>
      </c>
      <c r="F27591" s="86">
        <v>42736905.8818703</v>
      </c>
    </row>
    <row r="27592" spans="1:6">
      <c r="A27592">
        <v>2033</v>
      </c>
      <c r="B27592" t="s">
        <v>1069</v>
      </c>
      <c r="C27592" t="s">
        <v>1022</v>
      </c>
      <c r="D27592" t="s">
        <v>1017</v>
      </c>
      <c r="E27592" t="s">
        <v>1014</v>
      </c>
      <c r="F27592" s="86">
        <v>42981347.787230201</v>
      </c>
    </row>
    <row r="27593" spans="1:6">
      <c r="A27593">
        <v>2034</v>
      </c>
      <c r="B27593" t="s">
        <v>1069</v>
      </c>
      <c r="C27593" t="s">
        <v>1022</v>
      </c>
      <c r="D27593" t="s">
        <v>1017</v>
      </c>
      <c r="E27593" t="s">
        <v>1014</v>
      </c>
      <c r="F27593" s="86">
        <v>43255570.592824198</v>
      </c>
    </row>
    <row r="27594" spans="1:6">
      <c r="A27594">
        <v>2035</v>
      </c>
      <c r="B27594" t="s">
        <v>1069</v>
      </c>
      <c r="C27594" t="s">
        <v>1022</v>
      </c>
      <c r="D27594" t="s">
        <v>1017</v>
      </c>
      <c r="E27594" t="s">
        <v>1014</v>
      </c>
      <c r="F27594" s="86">
        <v>43557199.802332997</v>
      </c>
    </row>
    <row r="27595" spans="1:6">
      <c r="A27595">
        <v>2036</v>
      </c>
      <c r="B27595" t="s">
        <v>1069</v>
      </c>
      <c r="C27595" t="s">
        <v>1022</v>
      </c>
      <c r="D27595" t="s">
        <v>1017</v>
      </c>
      <c r="E27595" t="s">
        <v>1014</v>
      </c>
      <c r="F27595" s="86">
        <v>43881922.3931631</v>
      </c>
    </row>
    <row r="27596" spans="1:6">
      <c r="A27596">
        <v>2037</v>
      </c>
      <c r="B27596" t="s">
        <v>1069</v>
      </c>
      <c r="C27596" t="s">
        <v>1022</v>
      </c>
      <c r="D27596" t="s">
        <v>1017</v>
      </c>
      <c r="E27596" t="s">
        <v>1014</v>
      </c>
      <c r="F27596" s="86">
        <v>44218096.945150599</v>
      </c>
    </row>
    <row r="27597" spans="1:6">
      <c r="A27597">
        <v>2038</v>
      </c>
      <c r="B27597" t="s">
        <v>1069</v>
      </c>
      <c r="C27597" t="s">
        <v>1022</v>
      </c>
      <c r="D27597" t="s">
        <v>1017</v>
      </c>
      <c r="E27597" t="s">
        <v>1014</v>
      </c>
      <c r="F27597" s="86">
        <v>44559964.755977802</v>
      </c>
    </row>
    <row r="27598" spans="1:6">
      <c r="A27598">
        <v>2039</v>
      </c>
      <c r="B27598" t="s">
        <v>1069</v>
      </c>
      <c r="C27598" t="s">
        <v>1022</v>
      </c>
      <c r="D27598" t="s">
        <v>1017</v>
      </c>
      <c r="E27598" t="s">
        <v>1014</v>
      </c>
      <c r="F27598" s="86">
        <v>44904203.368470997</v>
      </c>
    </row>
    <row r="27599" spans="1:6">
      <c r="A27599">
        <v>2040</v>
      </c>
      <c r="B27599" t="s">
        <v>1069</v>
      </c>
      <c r="C27599" t="s">
        <v>1022</v>
      </c>
      <c r="D27599" t="s">
        <v>1017</v>
      </c>
      <c r="E27599" t="s">
        <v>1014</v>
      </c>
      <c r="F27599" s="86">
        <v>45249492.411931202</v>
      </c>
    </row>
    <row r="27600" spans="1:6">
      <c r="A27600">
        <v>2041</v>
      </c>
      <c r="B27600" t="s">
        <v>1069</v>
      </c>
      <c r="C27600" t="s">
        <v>1022</v>
      </c>
      <c r="D27600" t="s">
        <v>1017</v>
      </c>
      <c r="E27600" t="s">
        <v>1014</v>
      </c>
      <c r="F27600" s="86">
        <v>45560724.259289198</v>
      </c>
    </row>
    <row r="27601" spans="1:6">
      <c r="A27601">
        <v>2042</v>
      </c>
      <c r="B27601" t="s">
        <v>1069</v>
      </c>
      <c r="C27601" t="s">
        <v>1022</v>
      </c>
      <c r="D27601" t="s">
        <v>1017</v>
      </c>
      <c r="E27601" t="s">
        <v>1014</v>
      </c>
      <c r="F27601" s="86">
        <v>45874814.202628598</v>
      </c>
    </row>
    <row r="27602" spans="1:6">
      <c r="A27602">
        <v>2043</v>
      </c>
      <c r="B27602" t="s">
        <v>1069</v>
      </c>
      <c r="C27602" t="s">
        <v>1022</v>
      </c>
      <c r="D27602" t="s">
        <v>1017</v>
      </c>
      <c r="E27602" t="s">
        <v>1014</v>
      </c>
      <c r="F27602" s="86">
        <v>46191713.2831285</v>
      </c>
    </row>
    <row r="27603" spans="1:6">
      <c r="A27603">
        <v>2044</v>
      </c>
      <c r="B27603" t="s">
        <v>1069</v>
      </c>
      <c r="C27603" t="s">
        <v>1022</v>
      </c>
      <c r="D27603" t="s">
        <v>1017</v>
      </c>
      <c r="E27603" t="s">
        <v>1014</v>
      </c>
      <c r="F27603" s="86">
        <v>46511693.194278397</v>
      </c>
    </row>
    <row r="27604" spans="1:6">
      <c r="A27604">
        <v>2045</v>
      </c>
      <c r="B27604" t="s">
        <v>1069</v>
      </c>
      <c r="C27604" t="s">
        <v>1022</v>
      </c>
      <c r="D27604" t="s">
        <v>1017</v>
      </c>
      <c r="E27604" t="s">
        <v>1014</v>
      </c>
      <c r="F27604" s="86">
        <v>46835195.391743399</v>
      </c>
    </row>
    <row r="27605" spans="1:6">
      <c r="A27605">
        <v>2046</v>
      </c>
      <c r="B27605" t="s">
        <v>1069</v>
      </c>
      <c r="C27605" t="s">
        <v>1022</v>
      </c>
      <c r="D27605" t="s">
        <v>1017</v>
      </c>
      <c r="E27605" t="s">
        <v>1014</v>
      </c>
      <c r="F27605" s="86">
        <v>47162515.131617598</v>
      </c>
    </row>
    <row r="27606" spans="1:6">
      <c r="A27606">
        <v>2047</v>
      </c>
      <c r="B27606" t="s">
        <v>1069</v>
      </c>
      <c r="C27606" t="s">
        <v>1022</v>
      </c>
      <c r="D27606" t="s">
        <v>1017</v>
      </c>
      <c r="E27606" t="s">
        <v>1014</v>
      </c>
      <c r="F27606" s="86">
        <v>47493802.871072099</v>
      </c>
    </row>
    <row r="27607" spans="1:6">
      <c r="A27607">
        <v>2048</v>
      </c>
      <c r="B27607" t="s">
        <v>1069</v>
      </c>
      <c r="C27607" t="s">
        <v>1022</v>
      </c>
      <c r="D27607" t="s">
        <v>1017</v>
      </c>
      <c r="E27607" t="s">
        <v>1014</v>
      </c>
      <c r="F27607" s="86">
        <v>47829397.453415602</v>
      </c>
    </row>
    <row r="27608" spans="1:6">
      <c r="A27608">
        <v>2049</v>
      </c>
      <c r="B27608" t="s">
        <v>1069</v>
      </c>
      <c r="C27608" t="s">
        <v>1022</v>
      </c>
      <c r="D27608" t="s">
        <v>1017</v>
      </c>
      <c r="E27608" t="s">
        <v>1014</v>
      </c>
      <c r="F27608" s="86">
        <v>48169026.721348003</v>
      </c>
    </row>
    <row r="27609" spans="1:6">
      <c r="A27609">
        <v>2050</v>
      </c>
      <c r="B27609" t="s">
        <v>1069</v>
      </c>
      <c r="C27609" t="s">
        <v>1022</v>
      </c>
      <c r="D27609" t="s">
        <v>1017</v>
      </c>
      <c r="E27609" t="s">
        <v>1014</v>
      </c>
      <c r="F27609" s="86">
        <v>48512377.219836503</v>
      </c>
    </row>
    <row r="27610" spans="1:6">
      <c r="A27610">
        <v>2017</v>
      </c>
      <c r="B27610" t="s">
        <v>1070</v>
      </c>
      <c r="C27610" t="s">
        <v>1022</v>
      </c>
      <c r="D27610" t="s">
        <v>1017</v>
      </c>
      <c r="E27610" t="s">
        <v>1014</v>
      </c>
      <c r="F27610" s="86">
        <v>21924273.204978101</v>
      </c>
    </row>
    <row r="27611" spans="1:6">
      <c r="A27611">
        <v>2018</v>
      </c>
      <c r="B27611" t="s">
        <v>1070</v>
      </c>
      <c r="C27611" t="s">
        <v>1022</v>
      </c>
      <c r="D27611" t="s">
        <v>1017</v>
      </c>
      <c r="E27611" t="s">
        <v>1014</v>
      </c>
      <c r="F27611" s="86">
        <v>21874694.470031001</v>
      </c>
    </row>
    <row r="27612" spans="1:6">
      <c r="A27612">
        <v>2019</v>
      </c>
      <c r="B27612" t="s">
        <v>1070</v>
      </c>
      <c r="C27612" t="s">
        <v>1022</v>
      </c>
      <c r="D27612" t="s">
        <v>1017</v>
      </c>
      <c r="E27612" t="s">
        <v>1014</v>
      </c>
      <c r="F27612" s="86">
        <v>21816716.029933002</v>
      </c>
    </row>
    <row r="27613" spans="1:6">
      <c r="A27613">
        <v>2020</v>
      </c>
      <c r="B27613" t="s">
        <v>1070</v>
      </c>
      <c r="C27613" t="s">
        <v>1022</v>
      </c>
      <c r="D27613" t="s">
        <v>1017</v>
      </c>
      <c r="E27613" t="s">
        <v>1014</v>
      </c>
      <c r="F27613" s="86">
        <v>21748026.765024502</v>
      </c>
    </row>
    <row r="27614" spans="1:6">
      <c r="A27614">
        <v>2021</v>
      </c>
      <c r="B27614" t="s">
        <v>1070</v>
      </c>
      <c r="C27614" t="s">
        <v>1022</v>
      </c>
      <c r="D27614" t="s">
        <v>1017</v>
      </c>
      <c r="E27614" t="s">
        <v>1014</v>
      </c>
      <c r="F27614" s="86">
        <v>21680033.8546873</v>
      </c>
    </row>
    <row r="27615" spans="1:6">
      <c r="A27615">
        <v>2022</v>
      </c>
      <c r="B27615" t="s">
        <v>1070</v>
      </c>
      <c r="C27615" t="s">
        <v>1022</v>
      </c>
      <c r="D27615" t="s">
        <v>1017</v>
      </c>
      <c r="E27615" t="s">
        <v>1014</v>
      </c>
      <c r="F27615" s="86">
        <v>21607416.686713699</v>
      </c>
    </row>
    <row r="27616" spans="1:6">
      <c r="A27616">
        <v>2023</v>
      </c>
      <c r="B27616" t="s">
        <v>1070</v>
      </c>
      <c r="C27616" t="s">
        <v>1022</v>
      </c>
      <c r="D27616" t="s">
        <v>1017</v>
      </c>
      <c r="E27616" t="s">
        <v>1014</v>
      </c>
      <c r="F27616" s="86">
        <v>21536651.323850598</v>
      </c>
    </row>
    <row r="27617" spans="1:6">
      <c r="A27617">
        <v>2024</v>
      </c>
      <c r="B27617" t="s">
        <v>1070</v>
      </c>
      <c r="C27617" t="s">
        <v>1022</v>
      </c>
      <c r="D27617" t="s">
        <v>1017</v>
      </c>
      <c r="E27617" t="s">
        <v>1014</v>
      </c>
      <c r="F27617" s="86">
        <v>21473904.5515</v>
      </c>
    </row>
    <row r="27618" spans="1:6">
      <c r="A27618">
        <v>2025</v>
      </c>
      <c r="B27618" t="s">
        <v>1070</v>
      </c>
      <c r="C27618" t="s">
        <v>1022</v>
      </c>
      <c r="D27618" t="s">
        <v>1017</v>
      </c>
      <c r="E27618" t="s">
        <v>1014</v>
      </c>
      <c r="F27618" s="86">
        <v>21426089.720350899</v>
      </c>
    </row>
    <row r="27619" spans="1:6">
      <c r="A27619">
        <v>2026</v>
      </c>
      <c r="B27619" t="s">
        <v>1070</v>
      </c>
      <c r="C27619" t="s">
        <v>1022</v>
      </c>
      <c r="D27619" t="s">
        <v>1017</v>
      </c>
      <c r="E27619" t="s">
        <v>1014</v>
      </c>
      <c r="F27619" s="86">
        <v>21399842.2447301</v>
      </c>
    </row>
    <row r="27620" spans="1:6">
      <c r="A27620">
        <v>2027</v>
      </c>
      <c r="B27620" t="s">
        <v>1070</v>
      </c>
      <c r="C27620" t="s">
        <v>1022</v>
      </c>
      <c r="D27620" t="s">
        <v>1017</v>
      </c>
      <c r="E27620" t="s">
        <v>1014</v>
      </c>
      <c r="F27620" s="86">
        <v>21396767.251009502</v>
      </c>
    </row>
    <row r="27621" spans="1:6">
      <c r="A27621">
        <v>2028</v>
      </c>
      <c r="B27621" t="s">
        <v>1070</v>
      </c>
      <c r="C27621" t="s">
        <v>1022</v>
      </c>
      <c r="D27621" t="s">
        <v>1017</v>
      </c>
      <c r="E27621" t="s">
        <v>1014</v>
      </c>
      <c r="F27621" s="86">
        <v>21415802.1941371</v>
      </c>
    </row>
    <row r="27622" spans="1:6">
      <c r="A27622">
        <v>2029</v>
      </c>
      <c r="B27622" t="s">
        <v>1070</v>
      </c>
      <c r="C27622" t="s">
        <v>1022</v>
      </c>
      <c r="D27622" t="s">
        <v>1017</v>
      </c>
      <c r="E27622" t="s">
        <v>1014</v>
      </c>
      <c r="F27622" s="86">
        <v>21454472.274234802</v>
      </c>
    </row>
    <row r="27623" spans="1:6">
      <c r="A27623">
        <v>2030</v>
      </c>
      <c r="B27623" t="s">
        <v>1070</v>
      </c>
      <c r="C27623" t="s">
        <v>1022</v>
      </c>
      <c r="D27623" t="s">
        <v>1017</v>
      </c>
      <c r="E27623" t="s">
        <v>1014</v>
      </c>
      <c r="F27623" s="86">
        <v>21516722.1922496</v>
      </c>
    </row>
    <row r="27624" spans="1:6">
      <c r="A27624">
        <v>2031</v>
      </c>
      <c r="B27624" t="s">
        <v>1070</v>
      </c>
      <c r="C27624" t="s">
        <v>1022</v>
      </c>
      <c r="D27624" t="s">
        <v>1017</v>
      </c>
      <c r="E27624" t="s">
        <v>1014</v>
      </c>
      <c r="F27624" s="86">
        <v>21605048.152091101</v>
      </c>
    </row>
    <row r="27625" spans="1:6">
      <c r="A27625">
        <v>2032</v>
      </c>
      <c r="B27625" t="s">
        <v>1070</v>
      </c>
      <c r="C27625" t="s">
        <v>1022</v>
      </c>
      <c r="D27625" t="s">
        <v>1017</v>
      </c>
      <c r="E27625" t="s">
        <v>1014</v>
      </c>
      <c r="F27625" s="86">
        <v>21713639.590672001</v>
      </c>
    </row>
    <row r="27626" spans="1:6">
      <c r="A27626">
        <v>2033</v>
      </c>
      <c r="B27626" t="s">
        <v>1070</v>
      </c>
      <c r="C27626" t="s">
        <v>1022</v>
      </c>
      <c r="D27626" t="s">
        <v>1017</v>
      </c>
      <c r="E27626" t="s">
        <v>1014</v>
      </c>
      <c r="F27626" s="86">
        <v>21838246.140401401</v>
      </c>
    </row>
    <row r="27627" spans="1:6">
      <c r="A27627">
        <v>2034</v>
      </c>
      <c r="B27627" t="s">
        <v>1070</v>
      </c>
      <c r="C27627" t="s">
        <v>1022</v>
      </c>
      <c r="D27627" t="s">
        <v>1017</v>
      </c>
      <c r="E27627" t="s">
        <v>1014</v>
      </c>
      <c r="F27627" s="86">
        <v>21980084.113850601</v>
      </c>
    </row>
    <row r="27628" spans="1:6">
      <c r="A27628">
        <v>2035</v>
      </c>
      <c r="B27628" t="s">
        <v>1070</v>
      </c>
      <c r="C27628" t="s">
        <v>1022</v>
      </c>
      <c r="D27628" t="s">
        <v>1017</v>
      </c>
      <c r="E27628" t="s">
        <v>1014</v>
      </c>
      <c r="F27628" s="86">
        <v>22136683.077479299</v>
      </c>
    </row>
    <row r="27629" spans="1:6">
      <c r="A27629">
        <v>2036</v>
      </c>
      <c r="B27629" t="s">
        <v>1070</v>
      </c>
      <c r="C27629" t="s">
        <v>1022</v>
      </c>
      <c r="D27629" t="s">
        <v>1017</v>
      </c>
      <c r="E27629" t="s">
        <v>1014</v>
      </c>
      <c r="F27629" s="86">
        <v>22304209.456161201</v>
      </c>
    </row>
    <row r="27630" spans="1:6">
      <c r="A27630">
        <v>2037</v>
      </c>
      <c r="B27630" t="s">
        <v>1070</v>
      </c>
      <c r="C27630" t="s">
        <v>1022</v>
      </c>
      <c r="D27630" t="s">
        <v>1017</v>
      </c>
      <c r="E27630" t="s">
        <v>1014</v>
      </c>
      <c r="F27630" s="86">
        <v>22477828.443655599</v>
      </c>
    </row>
    <row r="27631" spans="1:6">
      <c r="A27631">
        <v>2038</v>
      </c>
      <c r="B27631" t="s">
        <v>1070</v>
      </c>
      <c r="C27631" t="s">
        <v>1022</v>
      </c>
      <c r="D27631" t="s">
        <v>1017</v>
      </c>
      <c r="E27631" t="s">
        <v>1014</v>
      </c>
      <c r="F27631" s="86">
        <v>22655460.474092599</v>
      </c>
    </row>
    <row r="27632" spans="1:6">
      <c r="A27632">
        <v>2039</v>
      </c>
      <c r="B27632" t="s">
        <v>1070</v>
      </c>
      <c r="C27632" t="s">
        <v>1022</v>
      </c>
      <c r="D27632" t="s">
        <v>1017</v>
      </c>
      <c r="E27632" t="s">
        <v>1014</v>
      </c>
      <c r="F27632" s="86">
        <v>22835403.9781815</v>
      </c>
    </row>
    <row r="27633" spans="1:6">
      <c r="A27633">
        <v>2040</v>
      </c>
      <c r="B27633" t="s">
        <v>1070</v>
      </c>
      <c r="C27633" t="s">
        <v>1022</v>
      </c>
      <c r="D27633" t="s">
        <v>1017</v>
      </c>
      <c r="E27633" t="s">
        <v>1014</v>
      </c>
      <c r="F27633" s="86">
        <v>23016492.866272699</v>
      </c>
    </row>
    <row r="27634" spans="1:6">
      <c r="A27634">
        <v>2041</v>
      </c>
      <c r="B27634" t="s">
        <v>1070</v>
      </c>
      <c r="C27634" t="s">
        <v>1022</v>
      </c>
      <c r="D27634" t="s">
        <v>1017</v>
      </c>
      <c r="E27634" t="s">
        <v>1014</v>
      </c>
      <c r="F27634" s="86">
        <v>23136932.732228499</v>
      </c>
    </row>
    <row r="27635" spans="1:6">
      <c r="A27635">
        <v>2042</v>
      </c>
      <c r="B27635" t="s">
        <v>1070</v>
      </c>
      <c r="C27635" t="s">
        <v>1022</v>
      </c>
      <c r="D27635" t="s">
        <v>1017</v>
      </c>
      <c r="E27635" t="s">
        <v>1014</v>
      </c>
      <c r="F27635" s="86">
        <v>23257479.5720824</v>
      </c>
    </row>
    <row r="27636" spans="1:6">
      <c r="A27636">
        <v>2043</v>
      </c>
      <c r="B27636" t="s">
        <v>1070</v>
      </c>
      <c r="C27636" t="s">
        <v>1022</v>
      </c>
      <c r="D27636" t="s">
        <v>1017</v>
      </c>
      <c r="E27636" t="s">
        <v>1014</v>
      </c>
      <c r="F27636" s="86">
        <v>23377805.147708401</v>
      </c>
    </row>
    <row r="27637" spans="1:6">
      <c r="A27637">
        <v>2044</v>
      </c>
      <c r="B27637" t="s">
        <v>1070</v>
      </c>
      <c r="C27637" t="s">
        <v>1022</v>
      </c>
      <c r="D27637" t="s">
        <v>1017</v>
      </c>
      <c r="E27637" t="s">
        <v>1014</v>
      </c>
      <c r="F27637" s="86">
        <v>23497449.143192898</v>
      </c>
    </row>
    <row r="27638" spans="1:6">
      <c r="A27638">
        <v>2045</v>
      </c>
      <c r="B27638" t="s">
        <v>1070</v>
      </c>
      <c r="C27638" t="s">
        <v>1022</v>
      </c>
      <c r="D27638" t="s">
        <v>1017</v>
      </c>
      <c r="E27638" t="s">
        <v>1014</v>
      </c>
      <c r="F27638" s="86">
        <v>23616985.182034601</v>
      </c>
    </row>
    <row r="27639" spans="1:6">
      <c r="A27639">
        <v>2046</v>
      </c>
      <c r="B27639" t="s">
        <v>1070</v>
      </c>
      <c r="C27639" t="s">
        <v>1022</v>
      </c>
      <c r="D27639" t="s">
        <v>1017</v>
      </c>
      <c r="E27639" t="s">
        <v>1014</v>
      </c>
      <c r="F27639" s="86">
        <v>23735806.5486129</v>
      </c>
    </row>
    <row r="27640" spans="1:6">
      <c r="A27640">
        <v>2047</v>
      </c>
      <c r="B27640" t="s">
        <v>1070</v>
      </c>
      <c r="C27640" t="s">
        <v>1022</v>
      </c>
      <c r="D27640" t="s">
        <v>1017</v>
      </c>
      <c r="E27640" t="s">
        <v>1014</v>
      </c>
      <c r="F27640" s="86">
        <v>23854673.427814402</v>
      </c>
    </row>
    <row r="27641" spans="1:6">
      <c r="A27641">
        <v>2048</v>
      </c>
      <c r="B27641" t="s">
        <v>1070</v>
      </c>
      <c r="C27641" t="s">
        <v>1022</v>
      </c>
      <c r="D27641" t="s">
        <v>1017</v>
      </c>
      <c r="E27641" t="s">
        <v>1014</v>
      </c>
      <c r="F27641" s="86">
        <v>23973452.578706399</v>
      </c>
    </row>
    <row r="27642" spans="1:6">
      <c r="A27642">
        <v>2049</v>
      </c>
      <c r="B27642" t="s">
        <v>1070</v>
      </c>
      <c r="C27642" t="s">
        <v>1022</v>
      </c>
      <c r="D27642" t="s">
        <v>1017</v>
      </c>
      <c r="E27642" t="s">
        <v>1014</v>
      </c>
      <c r="F27642" s="86">
        <v>24091447.6858945</v>
      </c>
    </row>
    <row r="27643" spans="1:6">
      <c r="A27643">
        <v>2050</v>
      </c>
      <c r="B27643" t="s">
        <v>1070</v>
      </c>
      <c r="C27643" t="s">
        <v>1022</v>
      </c>
      <c r="D27643" t="s">
        <v>1017</v>
      </c>
      <c r="E27643" t="s">
        <v>1014</v>
      </c>
      <c r="F27643" s="86">
        <v>24209053.862759501</v>
      </c>
    </row>
    <row r="27644" spans="1:6">
      <c r="A27644">
        <v>2017</v>
      </c>
      <c r="B27644" t="s">
        <v>1071</v>
      </c>
      <c r="C27644" t="s">
        <v>1022</v>
      </c>
      <c r="D27644" t="s">
        <v>1017</v>
      </c>
      <c r="E27644" t="s">
        <v>1014</v>
      </c>
      <c r="F27644" s="86">
        <v>10715482.8568577</v>
      </c>
    </row>
    <row r="27645" spans="1:6">
      <c r="A27645">
        <v>2018</v>
      </c>
      <c r="B27645" t="s">
        <v>1071</v>
      </c>
      <c r="C27645" t="s">
        <v>1022</v>
      </c>
      <c r="D27645" t="s">
        <v>1017</v>
      </c>
      <c r="E27645" t="s">
        <v>1014</v>
      </c>
      <c r="F27645" s="86">
        <v>10693665.065826399</v>
      </c>
    </row>
    <row r="27646" spans="1:6">
      <c r="A27646">
        <v>2019</v>
      </c>
      <c r="B27646" t="s">
        <v>1071</v>
      </c>
      <c r="C27646" t="s">
        <v>1022</v>
      </c>
      <c r="D27646" t="s">
        <v>1017</v>
      </c>
      <c r="E27646" t="s">
        <v>1014</v>
      </c>
      <c r="F27646" s="86">
        <v>10667581.344762901</v>
      </c>
    </row>
    <row r="27647" spans="1:6">
      <c r="A27647">
        <v>2020</v>
      </c>
      <c r="B27647" t="s">
        <v>1071</v>
      </c>
      <c r="C27647" t="s">
        <v>1022</v>
      </c>
      <c r="D27647" t="s">
        <v>1017</v>
      </c>
      <c r="E27647" t="s">
        <v>1014</v>
      </c>
      <c r="F27647" s="86">
        <v>10635619.6426607</v>
      </c>
    </row>
    <row r="27648" spans="1:6">
      <c r="A27648">
        <v>2021</v>
      </c>
      <c r="B27648" t="s">
        <v>1071</v>
      </c>
      <c r="C27648" t="s">
        <v>1022</v>
      </c>
      <c r="D27648" t="s">
        <v>1017</v>
      </c>
      <c r="E27648" t="s">
        <v>1014</v>
      </c>
      <c r="F27648" s="86">
        <v>10604120.449189801</v>
      </c>
    </row>
    <row r="27649" spans="1:6">
      <c r="A27649">
        <v>2022</v>
      </c>
      <c r="B27649" t="s">
        <v>1071</v>
      </c>
      <c r="C27649" t="s">
        <v>1022</v>
      </c>
      <c r="D27649" t="s">
        <v>1017</v>
      </c>
      <c r="E27649" t="s">
        <v>1014</v>
      </c>
      <c r="F27649" s="86">
        <v>10571550.5899384</v>
      </c>
    </row>
    <row r="27650" spans="1:6">
      <c r="A27650">
        <v>2023</v>
      </c>
      <c r="B27650" t="s">
        <v>1071</v>
      </c>
      <c r="C27650" t="s">
        <v>1022</v>
      </c>
      <c r="D27650" t="s">
        <v>1017</v>
      </c>
      <c r="E27650" t="s">
        <v>1014</v>
      </c>
      <c r="F27650" s="86">
        <v>10541346.8897972</v>
      </c>
    </row>
    <row r="27651" spans="1:6">
      <c r="A27651">
        <v>2024</v>
      </c>
      <c r="B27651" t="s">
        <v>1071</v>
      </c>
      <c r="C27651" t="s">
        <v>1022</v>
      </c>
      <c r="D27651" t="s">
        <v>1017</v>
      </c>
      <c r="E27651" t="s">
        <v>1014</v>
      </c>
      <c r="F27651" s="86">
        <v>10517015.023126399</v>
      </c>
    </row>
    <row r="27652" spans="1:6">
      <c r="A27652">
        <v>2025</v>
      </c>
      <c r="B27652" t="s">
        <v>1071</v>
      </c>
      <c r="C27652" t="s">
        <v>1022</v>
      </c>
      <c r="D27652" t="s">
        <v>1017</v>
      </c>
      <c r="E27652" t="s">
        <v>1014</v>
      </c>
      <c r="F27652" s="86">
        <v>10501081.026379</v>
      </c>
    </row>
    <row r="27653" spans="1:6">
      <c r="A27653">
        <v>2026</v>
      </c>
      <c r="B27653" t="s">
        <v>1071</v>
      </c>
      <c r="C27653" t="s">
        <v>1022</v>
      </c>
      <c r="D27653" t="s">
        <v>1017</v>
      </c>
      <c r="E27653" t="s">
        <v>1014</v>
      </c>
      <c r="F27653" s="86">
        <v>10496128.617211699</v>
      </c>
    </row>
    <row r="27654" spans="1:6">
      <c r="A27654">
        <v>2027</v>
      </c>
      <c r="B27654" t="s">
        <v>1071</v>
      </c>
      <c r="C27654" t="s">
        <v>1022</v>
      </c>
      <c r="D27654" t="s">
        <v>1017</v>
      </c>
      <c r="E27654" t="s">
        <v>1014</v>
      </c>
      <c r="F27654" s="86">
        <v>10502365.768841101</v>
      </c>
    </row>
    <row r="27655" spans="1:6">
      <c r="A27655">
        <v>2028</v>
      </c>
      <c r="B27655" t="s">
        <v>1071</v>
      </c>
      <c r="C27655" t="s">
        <v>1022</v>
      </c>
      <c r="D27655" t="s">
        <v>1017</v>
      </c>
      <c r="E27655" t="s">
        <v>1014</v>
      </c>
      <c r="F27655" s="86">
        <v>10519412.2909385</v>
      </c>
    </row>
    <row r="27656" spans="1:6">
      <c r="A27656">
        <v>2029</v>
      </c>
      <c r="B27656" t="s">
        <v>1071</v>
      </c>
      <c r="C27656" t="s">
        <v>1022</v>
      </c>
      <c r="D27656" t="s">
        <v>1017</v>
      </c>
      <c r="E27656" t="s">
        <v>1014</v>
      </c>
      <c r="F27656" s="86">
        <v>10545189.761998801</v>
      </c>
    </row>
    <row r="27657" spans="1:6">
      <c r="A27657">
        <v>2030</v>
      </c>
      <c r="B27657" t="s">
        <v>1071</v>
      </c>
      <c r="C27657" t="s">
        <v>1022</v>
      </c>
      <c r="D27657" t="s">
        <v>1017</v>
      </c>
      <c r="E27657" t="s">
        <v>1014</v>
      </c>
      <c r="F27657" s="86">
        <v>10580907.0019951</v>
      </c>
    </row>
    <row r="27658" spans="1:6">
      <c r="A27658">
        <v>2031</v>
      </c>
      <c r="B27658" t="s">
        <v>1071</v>
      </c>
      <c r="C27658" t="s">
        <v>1022</v>
      </c>
      <c r="D27658" t="s">
        <v>1017</v>
      </c>
      <c r="E27658" t="s">
        <v>1014</v>
      </c>
      <c r="F27658" s="86">
        <v>10627305.2021871</v>
      </c>
    </row>
    <row r="27659" spans="1:6">
      <c r="A27659">
        <v>2032</v>
      </c>
      <c r="B27659" t="s">
        <v>1071</v>
      </c>
      <c r="C27659" t="s">
        <v>1022</v>
      </c>
      <c r="D27659" t="s">
        <v>1017</v>
      </c>
      <c r="E27659" t="s">
        <v>1014</v>
      </c>
      <c r="F27659" s="86">
        <v>10682008.7110152</v>
      </c>
    </row>
    <row r="27660" spans="1:6">
      <c r="A27660">
        <v>2033</v>
      </c>
      <c r="B27660" t="s">
        <v>1071</v>
      </c>
      <c r="C27660" t="s">
        <v>1022</v>
      </c>
      <c r="D27660" t="s">
        <v>1017</v>
      </c>
      <c r="E27660" t="s">
        <v>1014</v>
      </c>
      <c r="F27660" s="86">
        <v>10743193.858510301</v>
      </c>
    </row>
    <row r="27661" spans="1:6">
      <c r="A27661">
        <v>2034</v>
      </c>
      <c r="B27661" t="s">
        <v>1071</v>
      </c>
      <c r="C27661" t="s">
        <v>1022</v>
      </c>
      <c r="D27661" t="s">
        <v>1017</v>
      </c>
      <c r="E27661" t="s">
        <v>1014</v>
      </c>
      <c r="F27661" s="86">
        <v>10811833.469854699</v>
      </c>
    </row>
    <row r="27662" spans="1:6">
      <c r="A27662">
        <v>2035</v>
      </c>
      <c r="B27662" t="s">
        <v>1071</v>
      </c>
      <c r="C27662" t="s">
        <v>1022</v>
      </c>
      <c r="D27662" t="s">
        <v>1017</v>
      </c>
      <c r="E27662" t="s">
        <v>1014</v>
      </c>
      <c r="F27662" s="86">
        <v>10887331.9066415</v>
      </c>
    </row>
    <row r="27663" spans="1:6">
      <c r="A27663">
        <v>2036</v>
      </c>
      <c r="B27663" t="s">
        <v>1071</v>
      </c>
      <c r="C27663" t="s">
        <v>1022</v>
      </c>
      <c r="D27663" t="s">
        <v>1017</v>
      </c>
      <c r="E27663" t="s">
        <v>1014</v>
      </c>
      <c r="F27663" s="86">
        <v>10968608.363304701</v>
      </c>
    </row>
    <row r="27664" spans="1:6">
      <c r="A27664">
        <v>2037</v>
      </c>
      <c r="B27664" t="s">
        <v>1071</v>
      </c>
      <c r="C27664" t="s">
        <v>1022</v>
      </c>
      <c r="D27664" t="s">
        <v>1017</v>
      </c>
      <c r="E27664" t="s">
        <v>1014</v>
      </c>
      <c r="F27664" s="86">
        <v>11052750.347032299</v>
      </c>
    </row>
    <row r="27665" spans="1:6">
      <c r="A27665">
        <v>2038</v>
      </c>
      <c r="B27665" t="s">
        <v>1071</v>
      </c>
      <c r="C27665" t="s">
        <v>1022</v>
      </c>
      <c r="D27665" t="s">
        <v>1017</v>
      </c>
      <c r="E27665" t="s">
        <v>1014</v>
      </c>
      <c r="F27665" s="86">
        <v>11138316.038410399</v>
      </c>
    </row>
    <row r="27666" spans="1:6">
      <c r="A27666">
        <v>2039</v>
      </c>
      <c r="B27666" t="s">
        <v>1071</v>
      </c>
      <c r="C27666" t="s">
        <v>1022</v>
      </c>
      <c r="D27666" t="s">
        <v>1017</v>
      </c>
      <c r="E27666" t="s">
        <v>1014</v>
      </c>
      <c r="F27666" s="86">
        <v>11224472.548601599</v>
      </c>
    </row>
    <row r="27667" spans="1:6">
      <c r="A27667">
        <v>2040</v>
      </c>
      <c r="B27667" t="s">
        <v>1071</v>
      </c>
      <c r="C27667" t="s">
        <v>1022</v>
      </c>
      <c r="D27667" t="s">
        <v>1017</v>
      </c>
      <c r="E27667" t="s">
        <v>1014</v>
      </c>
      <c r="F27667" s="86">
        <v>11310887.783828501</v>
      </c>
    </row>
    <row r="27668" spans="1:6">
      <c r="A27668">
        <v>2041</v>
      </c>
      <c r="B27668" t="s">
        <v>1071</v>
      </c>
      <c r="C27668" t="s">
        <v>1022</v>
      </c>
      <c r="D27668" t="s">
        <v>1017</v>
      </c>
      <c r="E27668" t="s">
        <v>1014</v>
      </c>
      <c r="F27668" s="86">
        <v>11388784.936803</v>
      </c>
    </row>
    <row r="27669" spans="1:6">
      <c r="A27669">
        <v>2042</v>
      </c>
      <c r="B27669" t="s">
        <v>1071</v>
      </c>
      <c r="C27669" t="s">
        <v>1022</v>
      </c>
      <c r="D27669" t="s">
        <v>1017</v>
      </c>
      <c r="E27669" t="s">
        <v>1014</v>
      </c>
      <c r="F27669" s="86">
        <v>11467390.282876801</v>
      </c>
    </row>
    <row r="27670" spans="1:6">
      <c r="A27670">
        <v>2043</v>
      </c>
      <c r="B27670" t="s">
        <v>1071</v>
      </c>
      <c r="C27670" t="s">
        <v>1022</v>
      </c>
      <c r="D27670" t="s">
        <v>1017</v>
      </c>
      <c r="E27670" t="s">
        <v>1014</v>
      </c>
      <c r="F27670" s="86">
        <v>11546690.463520899</v>
      </c>
    </row>
    <row r="27671" spans="1:6">
      <c r="A27671">
        <v>2044</v>
      </c>
      <c r="B27671" t="s">
        <v>1071</v>
      </c>
      <c r="C27671" t="s">
        <v>1022</v>
      </c>
      <c r="D27671" t="s">
        <v>1017</v>
      </c>
      <c r="E27671" t="s">
        <v>1014</v>
      </c>
      <c r="F27671" s="86">
        <v>11626752.528603001</v>
      </c>
    </row>
    <row r="27672" spans="1:6">
      <c r="A27672">
        <v>2045</v>
      </c>
      <c r="B27672" t="s">
        <v>1071</v>
      </c>
      <c r="C27672" t="s">
        <v>1022</v>
      </c>
      <c r="D27672" t="s">
        <v>1017</v>
      </c>
      <c r="E27672" t="s">
        <v>1014</v>
      </c>
      <c r="F27672" s="86">
        <v>11707686.290797699</v>
      </c>
    </row>
    <row r="27673" spans="1:6">
      <c r="A27673">
        <v>2046</v>
      </c>
      <c r="B27673" t="s">
        <v>1071</v>
      </c>
      <c r="C27673" t="s">
        <v>1022</v>
      </c>
      <c r="D27673" t="s">
        <v>1017</v>
      </c>
      <c r="E27673" t="s">
        <v>1014</v>
      </c>
      <c r="F27673" s="86">
        <v>11789566.148067201</v>
      </c>
    </row>
    <row r="27674" spans="1:6">
      <c r="A27674">
        <v>2047</v>
      </c>
      <c r="B27674" t="s">
        <v>1071</v>
      </c>
      <c r="C27674" t="s">
        <v>1022</v>
      </c>
      <c r="D27674" t="s">
        <v>1017</v>
      </c>
      <c r="E27674" t="s">
        <v>1014</v>
      </c>
      <c r="F27674" s="86">
        <v>11872428.981786201</v>
      </c>
    </row>
    <row r="27675" spans="1:6">
      <c r="A27675">
        <v>2048</v>
      </c>
      <c r="B27675" t="s">
        <v>1071</v>
      </c>
      <c r="C27675" t="s">
        <v>1022</v>
      </c>
      <c r="D27675" t="s">
        <v>1017</v>
      </c>
      <c r="E27675" t="s">
        <v>1014</v>
      </c>
      <c r="F27675" s="86">
        <v>11956360.1081436</v>
      </c>
    </row>
    <row r="27676" spans="1:6">
      <c r="A27676">
        <v>2049</v>
      </c>
      <c r="B27676" t="s">
        <v>1071</v>
      </c>
      <c r="C27676" t="s">
        <v>1022</v>
      </c>
      <c r="D27676" t="s">
        <v>1017</v>
      </c>
      <c r="E27676" t="s">
        <v>1014</v>
      </c>
      <c r="F27676" s="86">
        <v>12041292.3388994</v>
      </c>
    </row>
    <row r="27677" spans="1:6">
      <c r="A27677">
        <v>2050</v>
      </c>
      <c r="B27677" t="s">
        <v>1071</v>
      </c>
      <c r="C27677" t="s">
        <v>1022</v>
      </c>
      <c r="D27677" t="s">
        <v>1017</v>
      </c>
      <c r="E27677" t="s">
        <v>1014</v>
      </c>
      <c r="F27677" s="86">
        <v>12127148.282137999</v>
      </c>
    </row>
    <row r="27678" spans="1:6">
      <c r="A27678">
        <v>2017</v>
      </c>
      <c r="B27678" t="s">
        <v>1072</v>
      </c>
      <c r="C27678" t="s">
        <v>1022</v>
      </c>
      <c r="D27678" t="s">
        <v>1017</v>
      </c>
      <c r="E27678" t="s">
        <v>1014</v>
      </c>
      <c r="F27678" s="86">
        <v>21378893.483942799</v>
      </c>
    </row>
    <row r="27679" spans="1:6">
      <c r="A27679">
        <v>2018</v>
      </c>
      <c r="B27679" t="s">
        <v>1072</v>
      </c>
      <c r="C27679" t="s">
        <v>1022</v>
      </c>
      <c r="D27679" t="s">
        <v>1017</v>
      </c>
      <c r="E27679" t="s">
        <v>1014</v>
      </c>
      <c r="F27679" s="86">
        <v>21285622.024688799</v>
      </c>
    </row>
    <row r="27680" spans="1:6">
      <c r="A27680">
        <v>2019</v>
      </c>
      <c r="B27680" t="s">
        <v>1072</v>
      </c>
      <c r="C27680" t="s">
        <v>1022</v>
      </c>
      <c r="D27680" t="s">
        <v>1017</v>
      </c>
      <c r="E27680" t="s">
        <v>1014</v>
      </c>
      <c r="F27680" s="86">
        <v>21180799.502155501</v>
      </c>
    </row>
    <row r="27681" spans="1:6">
      <c r="A27681">
        <v>2020</v>
      </c>
      <c r="B27681" t="s">
        <v>1072</v>
      </c>
      <c r="C27681" t="s">
        <v>1022</v>
      </c>
      <c r="D27681" t="s">
        <v>1017</v>
      </c>
      <c r="E27681" t="s">
        <v>1014</v>
      </c>
      <c r="F27681" s="86">
        <v>21060273.541753899</v>
      </c>
    </row>
    <row r="27682" spans="1:6">
      <c r="A27682">
        <v>2021</v>
      </c>
      <c r="B27682" t="s">
        <v>1072</v>
      </c>
      <c r="C27682" t="s">
        <v>1022</v>
      </c>
      <c r="D27682" t="s">
        <v>1017</v>
      </c>
      <c r="E27682" t="s">
        <v>1014</v>
      </c>
      <c r="F27682" s="86">
        <v>20938007.5598891</v>
      </c>
    </row>
    <row r="27683" spans="1:6">
      <c r="A27683">
        <v>2022</v>
      </c>
      <c r="B27683" t="s">
        <v>1072</v>
      </c>
      <c r="C27683" t="s">
        <v>1022</v>
      </c>
      <c r="D27683" t="s">
        <v>1017</v>
      </c>
      <c r="E27683" t="s">
        <v>1014</v>
      </c>
      <c r="F27683" s="86">
        <v>20808293.545978099</v>
      </c>
    </row>
    <row r="27684" spans="1:6">
      <c r="A27684">
        <v>2023</v>
      </c>
      <c r="B27684" t="s">
        <v>1072</v>
      </c>
      <c r="C27684" t="s">
        <v>1022</v>
      </c>
      <c r="D27684" t="s">
        <v>1017</v>
      </c>
      <c r="E27684" t="s">
        <v>1014</v>
      </c>
      <c r="F27684" s="86">
        <v>20676574.5548051</v>
      </c>
    </row>
    <row r="27685" spans="1:6">
      <c r="A27685">
        <v>2024</v>
      </c>
      <c r="B27685" t="s">
        <v>1072</v>
      </c>
      <c r="C27685" t="s">
        <v>1022</v>
      </c>
      <c r="D27685" t="s">
        <v>1017</v>
      </c>
      <c r="E27685" t="s">
        <v>1014</v>
      </c>
      <c r="F27685" s="86">
        <v>20548230.248854998</v>
      </c>
    </row>
    <row r="27686" spans="1:6">
      <c r="A27686">
        <v>2025</v>
      </c>
      <c r="B27686" t="s">
        <v>1072</v>
      </c>
      <c r="C27686" t="s">
        <v>1022</v>
      </c>
      <c r="D27686" t="s">
        <v>1017</v>
      </c>
      <c r="E27686" t="s">
        <v>1014</v>
      </c>
      <c r="F27686" s="86">
        <v>20430925.820962202</v>
      </c>
    </row>
    <row r="27687" spans="1:6">
      <c r="A27687">
        <v>2026</v>
      </c>
      <c r="B27687" t="s">
        <v>1072</v>
      </c>
      <c r="C27687" t="s">
        <v>1022</v>
      </c>
      <c r="D27687" t="s">
        <v>1017</v>
      </c>
      <c r="E27687" t="s">
        <v>1014</v>
      </c>
      <c r="F27687" s="86">
        <v>20333608.720761999</v>
      </c>
    </row>
    <row r="27688" spans="1:6">
      <c r="A27688">
        <v>2027</v>
      </c>
      <c r="B27688" t="s">
        <v>1072</v>
      </c>
      <c r="C27688" t="s">
        <v>1022</v>
      </c>
      <c r="D27688" t="s">
        <v>1017</v>
      </c>
      <c r="E27688" t="s">
        <v>1014</v>
      </c>
      <c r="F27688" s="86">
        <v>20259447.049713399</v>
      </c>
    </row>
    <row r="27689" spans="1:6">
      <c r="A27689">
        <v>2028</v>
      </c>
      <c r="B27689" t="s">
        <v>1072</v>
      </c>
      <c r="C27689" t="s">
        <v>1022</v>
      </c>
      <c r="D27689" t="s">
        <v>1017</v>
      </c>
      <c r="E27689" t="s">
        <v>1014</v>
      </c>
      <c r="F27689" s="86">
        <v>20207803.3043296</v>
      </c>
    </row>
    <row r="27690" spans="1:6">
      <c r="A27690">
        <v>2029</v>
      </c>
      <c r="B27690" t="s">
        <v>1072</v>
      </c>
      <c r="C27690" t="s">
        <v>1022</v>
      </c>
      <c r="D27690" t="s">
        <v>1017</v>
      </c>
      <c r="E27690" t="s">
        <v>1014</v>
      </c>
      <c r="F27690" s="86">
        <v>20176867.8613711</v>
      </c>
    </row>
    <row r="27691" spans="1:6">
      <c r="A27691">
        <v>2030</v>
      </c>
      <c r="B27691" t="s">
        <v>1072</v>
      </c>
      <c r="C27691" t="s">
        <v>1022</v>
      </c>
      <c r="D27691" t="s">
        <v>1017</v>
      </c>
      <c r="E27691" t="s">
        <v>1014</v>
      </c>
      <c r="F27691" s="86">
        <v>20171449.431273401</v>
      </c>
    </row>
    <row r="27692" spans="1:6">
      <c r="A27692">
        <v>2031</v>
      </c>
      <c r="B27692" t="s">
        <v>1072</v>
      </c>
      <c r="C27692" t="s">
        <v>1022</v>
      </c>
      <c r="D27692" t="s">
        <v>1017</v>
      </c>
      <c r="E27692" t="s">
        <v>1014</v>
      </c>
      <c r="F27692" s="86">
        <v>20194189.985672198</v>
      </c>
    </row>
    <row r="27693" spans="1:6">
      <c r="A27693">
        <v>2032</v>
      </c>
      <c r="B27693" t="s">
        <v>1072</v>
      </c>
      <c r="C27693" t="s">
        <v>1022</v>
      </c>
      <c r="D27693" t="s">
        <v>1017</v>
      </c>
      <c r="E27693" t="s">
        <v>1014</v>
      </c>
      <c r="F27693" s="86">
        <v>20239056.430536401</v>
      </c>
    </row>
    <row r="27694" spans="1:6">
      <c r="A27694">
        <v>2033</v>
      </c>
      <c r="B27694" t="s">
        <v>1072</v>
      </c>
      <c r="C27694" t="s">
        <v>1022</v>
      </c>
      <c r="D27694" t="s">
        <v>1017</v>
      </c>
      <c r="E27694" t="s">
        <v>1014</v>
      </c>
      <c r="F27694" s="86">
        <v>20301130.851013198</v>
      </c>
    </row>
    <row r="27695" spans="1:6">
      <c r="A27695">
        <v>2034</v>
      </c>
      <c r="B27695" t="s">
        <v>1072</v>
      </c>
      <c r="C27695" t="s">
        <v>1022</v>
      </c>
      <c r="D27695" t="s">
        <v>1017</v>
      </c>
      <c r="E27695" t="s">
        <v>1014</v>
      </c>
      <c r="F27695" s="86">
        <v>20381348.108966701</v>
      </c>
    </row>
    <row r="27696" spans="1:6">
      <c r="A27696">
        <v>2035</v>
      </c>
      <c r="B27696" t="s">
        <v>1072</v>
      </c>
      <c r="C27696" t="s">
        <v>1022</v>
      </c>
      <c r="D27696" t="s">
        <v>1017</v>
      </c>
      <c r="E27696" t="s">
        <v>1014</v>
      </c>
      <c r="F27696" s="86">
        <v>20476692.493019398</v>
      </c>
    </row>
    <row r="27697" spans="1:6">
      <c r="A27697">
        <v>2036</v>
      </c>
      <c r="B27697" t="s">
        <v>1072</v>
      </c>
      <c r="C27697" t="s">
        <v>1022</v>
      </c>
      <c r="D27697" t="s">
        <v>1017</v>
      </c>
      <c r="E27697" t="s">
        <v>1014</v>
      </c>
      <c r="F27697" s="86">
        <v>20582642.726110101</v>
      </c>
    </row>
    <row r="27698" spans="1:6">
      <c r="A27698">
        <v>2037</v>
      </c>
      <c r="B27698" t="s">
        <v>1072</v>
      </c>
      <c r="C27698" t="s">
        <v>1022</v>
      </c>
      <c r="D27698" t="s">
        <v>1017</v>
      </c>
      <c r="E27698" t="s">
        <v>1014</v>
      </c>
      <c r="F27698" s="86">
        <v>20694663.6626468</v>
      </c>
    </row>
    <row r="27699" spans="1:6">
      <c r="A27699">
        <v>2038</v>
      </c>
      <c r="B27699" t="s">
        <v>1072</v>
      </c>
      <c r="C27699" t="s">
        <v>1022</v>
      </c>
      <c r="D27699" t="s">
        <v>1017</v>
      </c>
      <c r="E27699" t="s">
        <v>1014</v>
      </c>
      <c r="F27699" s="86">
        <v>20811295.836893499</v>
      </c>
    </row>
    <row r="27700" spans="1:6">
      <c r="A27700">
        <v>2039</v>
      </c>
      <c r="B27700" t="s">
        <v>1072</v>
      </c>
      <c r="C27700" t="s">
        <v>1022</v>
      </c>
      <c r="D27700" t="s">
        <v>1017</v>
      </c>
      <c r="E27700" t="s">
        <v>1014</v>
      </c>
      <c r="F27700" s="86">
        <v>20931083.5852153</v>
      </c>
    </row>
    <row r="27701" spans="1:6">
      <c r="A27701">
        <v>2040</v>
      </c>
      <c r="B27701" t="s">
        <v>1072</v>
      </c>
      <c r="C27701" t="s">
        <v>1022</v>
      </c>
      <c r="D27701" t="s">
        <v>1017</v>
      </c>
      <c r="E27701" t="s">
        <v>1014</v>
      </c>
      <c r="F27701" s="86">
        <v>21052604.355360702</v>
      </c>
    </row>
    <row r="27702" spans="1:6">
      <c r="A27702">
        <v>2041</v>
      </c>
      <c r="B27702" t="s">
        <v>1072</v>
      </c>
      <c r="C27702" t="s">
        <v>1022</v>
      </c>
      <c r="D27702" t="s">
        <v>1017</v>
      </c>
      <c r="E27702" t="s">
        <v>1014</v>
      </c>
      <c r="F27702" s="86">
        <v>20994810.151627701</v>
      </c>
    </row>
    <row r="27703" spans="1:6">
      <c r="A27703">
        <v>2042</v>
      </c>
      <c r="B27703" t="s">
        <v>1072</v>
      </c>
      <c r="C27703" t="s">
        <v>1022</v>
      </c>
      <c r="D27703" t="s">
        <v>1017</v>
      </c>
      <c r="E27703" t="s">
        <v>1014</v>
      </c>
      <c r="F27703" s="86">
        <v>20936667.831483301</v>
      </c>
    </row>
    <row r="27704" spans="1:6">
      <c r="A27704">
        <v>2043</v>
      </c>
      <c r="B27704" t="s">
        <v>1072</v>
      </c>
      <c r="C27704" t="s">
        <v>1022</v>
      </c>
      <c r="D27704" t="s">
        <v>1017</v>
      </c>
      <c r="E27704" t="s">
        <v>1014</v>
      </c>
      <c r="F27704" s="86">
        <v>20878104.936682001</v>
      </c>
    </row>
    <row r="27705" spans="1:6">
      <c r="A27705">
        <v>2044</v>
      </c>
      <c r="B27705" t="s">
        <v>1072</v>
      </c>
      <c r="C27705" t="s">
        <v>1022</v>
      </c>
      <c r="D27705" t="s">
        <v>1017</v>
      </c>
      <c r="E27705" t="s">
        <v>1014</v>
      </c>
      <c r="F27705" s="86">
        <v>20819153.7684131</v>
      </c>
    </row>
    <row r="27706" spans="1:6">
      <c r="A27706">
        <v>2045</v>
      </c>
      <c r="B27706" t="s">
        <v>1072</v>
      </c>
      <c r="C27706" t="s">
        <v>1022</v>
      </c>
      <c r="D27706" t="s">
        <v>1017</v>
      </c>
      <c r="E27706" t="s">
        <v>1014</v>
      </c>
      <c r="F27706" s="86">
        <v>20759898.0239278</v>
      </c>
    </row>
    <row r="27707" spans="1:6">
      <c r="A27707">
        <v>2046</v>
      </c>
      <c r="B27707" t="s">
        <v>1072</v>
      </c>
      <c r="C27707" t="s">
        <v>1022</v>
      </c>
      <c r="D27707" t="s">
        <v>1017</v>
      </c>
      <c r="E27707" t="s">
        <v>1014</v>
      </c>
      <c r="F27707" s="86">
        <v>20700385.213996999</v>
      </c>
    </row>
    <row r="27708" spans="1:6">
      <c r="A27708">
        <v>2047</v>
      </c>
      <c r="B27708" t="s">
        <v>1072</v>
      </c>
      <c r="C27708" t="s">
        <v>1022</v>
      </c>
      <c r="D27708" t="s">
        <v>1017</v>
      </c>
      <c r="E27708" t="s">
        <v>1014</v>
      </c>
      <c r="F27708" s="86">
        <v>20640474.158562299</v>
      </c>
    </row>
    <row r="27709" spans="1:6">
      <c r="A27709">
        <v>2048</v>
      </c>
      <c r="B27709" t="s">
        <v>1072</v>
      </c>
      <c r="C27709" t="s">
        <v>1022</v>
      </c>
      <c r="D27709" t="s">
        <v>1017</v>
      </c>
      <c r="E27709" t="s">
        <v>1014</v>
      </c>
      <c r="F27709" s="86">
        <v>20580191.742490001</v>
      </c>
    </row>
    <row r="27710" spans="1:6">
      <c r="A27710">
        <v>2049</v>
      </c>
      <c r="B27710" t="s">
        <v>1072</v>
      </c>
      <c r="C27710" t="s">
        <v>1022</v>
      </c>
      <c r="D27710" t="s">
        <v>1017</v>
      </c>
      <c r="E27710" t="s">
        <v>1014</v>
      </c>
      <c r="F27710" s="86">
        <v>20519420.5387122</v>
      </c>
    </row>
    <row r="27711" spans="1:6">
      <c r="A27711">
        <v>2050</v>
      </c>
      <c r="B27711" t="s">
        <v>1072</v>
      </c>
      <c r="C27711" t="s">
        <v>1022</v>
      </c>
      <c r="D27711" t="s">
        <v>1017</v>
      </c>
      <c r="E27711" t="s">
        <v>1014</v>
      </c>
      <c r="F27711" s="86">
        <v>20458069.9631502</v>
      </c>
    </row>
    <row r="27712" spans="1:6">
      <c r="A27712">
        <v>2017</v>
      </c>
      <c r="B27712" t="s">
        <v>1073</v>
      </c>
      <c r="C27712" t="s">
        <v>1022</v>
      </c>
      <c r="D27712" t="s">
        <v>1017</v>
      </c>
      <c r="E27712" t="s">
        <v>1014</v>
      </c>
      <c r="F27712" s="86">
        <v>2420121.1480273101</v>
      </c>
    </row>
    <row r="27713" spans="1:6">
      <c r="A27713">
        <v>2018</v>
      </c>
      <c r="B27713" t="s">
        <v>1073</v>
      </c>
      <c r="C27713" t="s">
        <v>1022</v>
      </c>
      <c r="D27713" t="s">
        <v>1017</v>
      </c>
      <c r="E27713" t="s">
        <v>1014</v>
      </c>
      <c r="F27713" s="86">
        <v>2420240.8097398998</v>
      </c>
    </row>
    <row r="27714" spans="1:6">
      <c r="A27714">
        <v>2019</v>
      </c>
      <c r="B27714" t="s">
        <v>1073</v>
      </c>
      <c r="C27714" t="s">
        <v>1022</v>
      </c>
      <c r="D27714" t="s">
        <v>1017</v>
      </c>
      <c r="E27714" t="s">
        <v>1014</v>
      </c>
      <c r="F27714" s="86">
        <v>2419379.5639301902</v>
      </c>
    </row>
    <row r="27715" spans="1:6">
      <c r="A27715">
        <v>2020</v>
      </c>
      <c r="B27715" t="s">
        <v>1073</v>
      </c>
      <c r="C27715" t="s">
        <v>1022</v>
      </c>
      <c r="D27715" t="s">
        <v>1017</v>
      </c>
      <c r="E27715" t="s">
        <v>1014</v>
      </c>
      <c r="F27715" s="86">
        <v>2417000.9797256198</v>
      </c>
    </row>
    <row r="27716" spans="1:6">
      <c r="A27716">
        <v>2021</v>
      </c>
      <c r="B27716" t="s">
        <v>1073</v>
      </c>
      <c r="C27716" t="s">
        <v>1022</v>
      </c>
      <c r="D27716" t="s">
        <v>1017</v>
      </c>
      <c r="E27716" t="s">
        <v>1014</v>
      </c>
      <c r="F27716" s="86">
        <v>2414481.1068835598</v>
      </c>
    </row>
    <row r="27717" spans="1:6">
      <c r="A27717">
        <v>2022</v>
      </c>
      <c r="B27717" t="s">
        <v>1073</v>
      </c>
      <c r="C27717" t="s">
        <v>1022</v>
      </c>
      <c r="D27717" t="s">
        <v>1017</v>
      </c>
      <c r="E27717" t="s">
        <v>1014</v>
      </c>
      <c r="F27717" s="86">
        <v>2411522.2567640599</v>
      </c>
    </row>
    <row r="27718" spans="1:6">
      <c r="A27718">
        <v>2023</v>
      </c>
      <c r="B27718" t="s">
        <v>1073</v>
      </c>
      <c r="C27718" t="s">
        <v>1022</v>
      </c>
      <c r="D27718" t="s">
        <v>1017</v>
      </c>
      <c r="E27718" t="s">
        <v>1014</v>
      </c>
      <c r="F27718" s="86">
        <v>2408793.0981543101</v>
      </c>
    </row>
    <row r="27719" spans="1:6">
      <c r="A27719">
        <v>2024</v>
      </c>
      <c r="B27719" t="s">
        <v>1073</v>
      </c>
      <c r="C27719" t="s">
        <v>1022</v>
      </c>
      <c r="D27719" t="s">
        <v>1017</v>
      </c>
      <c r="E27719" t="s">
        <v>1014</v>
      </c>
      <c r="F27719" s="86">
        <v>2407020.1093507898</v>
      </c>
    </row>
    <row r="27720" spans="1:6">
      <c r="A27720">
        <v>2025</v>
      </c>
      <c r="B27720" t="s">
        <v>1073</v>
      </c>
      <c r="C27720" t="s">
        <v>1022</v>
      </c>
      <c r="D27720" t="s">
        <v>1017</v>
      </c>
      <c r="E27720" t="s">
        <v>1014</v>
      </c>
      <c r="F27720" s="86">
        <v>2406725.5441991999</v>
      </c>
    </row>
    <row r="27721" spans="1:6">
      <c r="A27721">
        <v>2026</v>
      </c>
      <c r="B27721" t="s">
        <v>1073</v>
      </c>
      <c r="C27721" t="s">
        <v>1022</v>
      </c>
      <c r="D27721" t="s">
        <v>1017</v>
      </c>
      <c r="E27721" t="s">
        <v>1014</v>
      </c>
      <c r="F27721" s="86">
        <v>2408641.85207849</v>
      </c>
    </row>
    <row r="27722" spans="1:6">
      <c r="A27722">
        <v>2027</v>
      </c>
      <c r="B27722" t="s">
        <v>1073</v>
      </c>
      <c r="C27722" t="s">
        <v>1022</v>
      </c>
      <c r="D27722" t="s">
        <v>1017</v>
      </c>
      <c r="E27722" t="s">
        <v>1014</v>
      </c>
      <c r="F27722" s="86">
        <v>2412949.40807324</v>
      </c>
    </row>
    <row r="27723" spans="1:6">
      <c r="A27723">
        <v>2028</v>
      </c>
      <c r="B27723" t="s">
        <v>1073</v>
      </c>
      <c r="C27723" t="s">
        <v>1022</v>
      </c>
      <c r="D27723" t="s">
        <v>1017</v>
      </c>
      <c r="E27723" t="s">
        <v>1014</v>
      </c>
      <c r="F27723" s="86">
        <v>2419746.0029295599</v>
      </c>
    </row>
    <row r="27724" spans="1:6">
      <c r="A27724">
        <v>2029</v>
      </c>
      <c r="B27724" t="s">
        <v>1073</v>
      </c>
      <c r="C27724" t="s">
        <v>1022</v>
      </c>
      <c r="D27724" t="s">
        <v>1017</v>
      </c>
      <c r="E27724" t="s">
        <v>1014</v>
      </c>
      <c r="F27724" s="86">
        <v>2428659.77046715</v>
      </c>
    </row>
    <row r="27725" spans="1:6">
      <c r="A27725">
        <v>2030</v>
      </c>
      <c r="B27725" t="s">
        <v>1073</v>
      </c>
      <c r="C27725" t="s">
        <v>1022</v>
      </c>
      <c r="D27725" t="s">
        <v>1017</v>
      </c>
      <c r="E27725" t="s">
        <v>1014</v>
      </c>
      <c r="F27725" s="86">
        <v>2440011.83185974</v>
      </c>
    </row>
    <row r="27726" spans="1:6">
      <c r="A27726">
        <v>2031</v>
      </c>
      <c r="B27726" t="s">
        <v>1073</v>
      </c>
      <c r="C27726" t="s">
        <v>1022</v>
      </c>
      <c r="D27726" t="s">
        <v>1017</v>
      </c>
      <c r="E27726" t="s">
        <v>1014</v>
      </c>
      <c r="F27726" s="86">
        <v>2454158.84428334</v>
      </c>
    </row>
    <row r="27727" spans="1:6">
      <c r="A27727">
        <v>2032</v>
      </c>
      <c r="B27727" t="s">
        <v>1073</v>
      </c>
      <c r="C27727" t="s">
        <v>1022</v>
      </c>
      <c r="D27727" t="s">
        <v>1017</v>
      </c>
      <c r="E27727" t="s">
        <v>1014</v>
      </c>
      <c r="F27727" s="86">
        <v>2470566.6655491199</v>
      </c>
    </row>
    <row r="27728" spans="1:6">
      <c r="A27728">
        <v>2033</v>
      </c>
      <c r="B27728" t="s">
        <v>1073</v>
      </c>
      <c r="C27728" t="s">
        <v>1022</v>
      </c>
      <c r="D27728" t="s">
        <v>1017</v>
      </c>
      <c r="E27728" t="s">
        <v>1014</v>
      </c>
      <c r="F27728" s="86">
        <v>2488694.9251581598</v>
      </c>
    </row>
    <row r="27729" spans="1:6">
      <c r="A27729">
        <v>2034</v>
      </c>
      <c r="B27729" t="s">
        <v>1073</v>
      </c>
      <c r="C27729" t="s">
        <v>1022</v>
      </c>
      <c r="D27729" t="s">
        <v>1017</v>
      </c>
      <c r="E27729" t="s">
        <v>1014</v>
      </c>
      <c r="F27729" s="86">
        <v>2508747.30211133</v>
      </c>
    </row>
    <row r="27730" spans="1:6">
      <c r="A27730">
        <v>2035</v>
      </c>
      <c r="B27730" t="s">
        <v>1073</v>
      </c>
      <c r="C27730" t="s">
        <v>1022</v>
      </c>
      <c r="D27730" t="s">
        <v>1017</v>
      </c>
      <c r="E27730" t="s">
        <v>1014</v>
      </c>
      <c r="F27730" s="86">
        <v>2530597.0490731602</v>
      </c>
    </row>
    <row r="27731" spans="1:6">
      <c r="A27731">
        <v>2036</v>
      </c>
      <c r="B27731" t="s">
        <v>1073</v>
      </c>
      <c r="C27731" t="s">
        <v>1022</v>
      </c>
      <c r="D27731" t="s">
        <v>1017</v>
      </c>
      <c r="E27731" t="s">
        <v>1014</v>
      </c>
      <c r="F27731" s="86">
        <v>2554029.8926105299</v>
      </c>
    </row>
    <row r="27732" spans="1:6">
      <c r="A27732">
        <v>2037</v>
      </c>
      <c r="B27732" t="s">
        <v>1073</v>
      </c>
      <c r="C27732" t="s">
        <v>1022</v>
      </c>
      <c r="D27732" t="s">
        <v>1017</v>
      </c>
      <c r="E27732" t="s">
        <v>1014</v>
      </c>
      <c r="F27732" s="86">
        <v>2578273.2056433698</v>
      </c>
    </row>
    <row r="27733" spans="1:6">
      <c r="A27733">
        <v>2038</v>
      </c>
      <c r="B27733" t="s">
        <v>1073</v>
      </c>
      <c r="C27733" t="s">
        <v>1022</v>
      </c>
      <c r="D27733" t="s">
        <v>1017</v>
      </c>
      <c r="E27733" t="s">
        <v>1014</v>
      </c>
      <c r="F27733" s="86">
        <v>2602917.53114889</v>
      </c>
    </row>
    <row r="27734" spans="1:6">
      <c r="A27734">
        <v>2039</v>
      </c>
      <c r="B27734" t="s">
        <v>1073</v>
      </c>
      <c r="C27734" t="s">
        <v>1022</v>
      </c>
      <c r="D27734" t="s">
        <v>1017</v>
      </c>
      <c r="E27734" t="s">
        <v>1014</v>
      </c>
      <c r="F27734" s="86">
        <v>2627753.87673346</v>
      </c>
    </row>
    <row r="27735" spans="1:6">
      <c r="A27735">
        <v>2040</v>
      </c>
      <c r="B27735" t="s">
        <v>1073</v>
      </c>
      <c r="C27735" t="s">
        <v>1022</v>
      </c>
      <c r="D27735" t="s">
        <v>1017</v>
      </c>
      <c r="E27735" t="s">
        <v>1014</v>
      </c>
      <c r="F27735" s="86">
        <v>2652672.8922351399</v>
      </c>
    </row>
    <row r="27736" spans="1:6">
      <c r="A27736">
        <v>2041</v>
      </c>
      <c r="B27736" t="s">
        <v>1073</v>
      </c>
      <c r="C27736" t="s">
        <v>1022</v>
      </c>
      <c r="D27736" t="s">
        <v>1017</v>
      </c>
      <c r="E27736" t="s">
        <v>1014</v>
      </c>
      <c r="F27736" s="86">
        <v>2674990.9589927099</v>
      </c>
    </row>
    <row r="27737" spans="1:6">
      <c r="A27737">
        <v>2042</v>
      </c>
      <c r="B27737" t="s">
        <v>1073</v>
      </c>
      <c r="C27737" t="s">
        <v>1022</v>
      </c>
      <c r="D27737" t="s">
        <v>1017</v>
      </c>
      <c r="E27737" t="s">
        <v>1014</v>
      </c>
      <c r="F27737" s="86">
        <v>2697563.1859864998</v>
      </c>
    </row>
    <row r="27738" spans="1:6">
      <c r="A27738">
        <v>2043</v>
      </c>
      <c r="B27738" t="s">
        <v>1073</v>
      </c>
      <c r="C27738" t="s">
        <v>1022</v>
      </c>
      <c r="D27738" t="s">
        <v>1017</v>
      </c>
      <c r="E27738" t="s">
        <v>1014</v>
      </c>
      <c r="F27738" s="86">
        <v>2720364.3981559002</v>
      </c>
    </row>
    <row r="27739" spans="1:6">
      <c r="A27739">
        <v>2044</v>
      </c>
      <c r="B27739" t="s">
        <v>1073</v>
      </c>
      <c r="C27739" t="s">
        <v>1022</v>
      </c>
      <c r="D27739" t="s">
        <v>1017</v>
      </c>
      <c r="E27739" t="s">
        <v>1014</v>
      </c>
      <c r="F27739" s="86">
        <v>2743390.4152845098</v>
      </c>
    </row>
    <row r="27740" spans="1:6">
      <c r="A27740">
        <v>2045</v>
      </c>
      <c r="B27740" t="s">
        <v>1073</v>
      </c>
      <c r="C27740" t="s">
        <v>1022</v>
      </c>
      <c r="D27740" t="s">
        <v>1017</v>
      </c>
      <c r="E27740" t="s">
        <v>1014</v>
      </c>
      <c r="F27740" s="86">
        <v>2766656.90293412</v>
      </c>
    </row>
    <row r="27741" spans="1:6">
      <c r="A27741">
        <v>2046</v>
      </c>
      <c r="B27741" t="s">
        <v>1073</v>
      </c>
      <c r="C27741" t="s">
        <v>1022</v>
      </c>
      <c r="D27741" t="s">
        <v>1017</v>
      </c>
      <c r="E27741" t="s">
        <v>1014</v>
      </c>
      <c r="F27741" s="86">
        <v>2790170.28961848</v>
      </c>
    </row>
    <row r="27742" spans="1:6">
      <c r="A27742">
        <v>2047</v>
      </c>
      <c r="B27742" t="s">
        <v>1073</v>
      </c>
      <c r="C27742" t="s">
        <v>1022</v>
      </c>
      <c r="D27742" t="s">
        <v>1017</v>
      </c>
      <c r="E27742" t="s">
        <v>1014</v>
      </c>
      <c r="F27742" s="86">
        <v>2813919.0516222501</v>
      </c>
    </row>
    <row r="27743" spans="1:6">
      <c r="A27743">
        <v>2048</v>
      </c>
      <c r="B27743" t="s">
        <v>1073</v>
      </c>
      <c r="C27743" t="s">
        <v>1022</v>
      </c>
      <c r="D27743" t="s">
        <v>1017</v>
      </c>
      <c r="E27743" t="s">
        <v>1014</v>
      </c>
      <c r="F27743" s="86">
        <v>2837923.2927157301</v>
      </c>
    </row>
    <row r="27744" spans="1:6">
      <c r="A27744">
        <v>2049</v>
      </c>
      <c r="B27744" t="s">
        <v>1073</v>
      </c>
      <c r="C27744" t="s">
        <v>1022</v>
      </c>
      <c r="D27744" t="s">
        <v>1017</v>
      </c>
      <c r="E27744" t="s">
        <v>1014</v>
      </c>
      <c r="F27744" s="86">
        <v>2862157.8602465</v>
      </c>
    </row>
    <row r="27745" spans="1:6">
      <c r="A27745">
        <v>2050</v>
      </c>
      <c r="B27745" t="s">
        <v>1073</v>
      </c>
      <c r="C27745" t="s">
        <v>1022</v>
      </c>
      <c r="D27745" t="s">
        <v>1017</v>
      </c>
      <c r="E27745" t="s">
        <v>1014</v>
      </c>
      <c r="F27745" s="86">
        <v>2886601.7580303298</v>
      </c>
    </row>
    <row r="27746" spans="1:6">
      <c r="A27746">
        <v>2017</v>
      </c>
      <c r="B27746" t="s">
        <v>1012</v>
      </c>
      <c r="C27746" t="s">
        <v>1022</v>
      </c>
      <c r="D27746" t="s">
        <v>975</v>
      </c>
      <c r="E27746" t="s">
        <v>1014</v>
      </c>
      <c r="F27746" s="86">
        <v>1393247.29171817</v>
      </c>
    </row>
    <row r="27747" spans="1:6">
      <c r="A27747">
        <v>2018</v>
      </c>
      <c r="B27747" t="s">
        <v>1012</v>
      </c>
      <c r="C27747" t="s">
        <v>1022</v>
      </c>
      <c r="D27747" t="s">
        <v>975</v>
      </c>
      <c r="E27747" t="s">
        <v>1014</v>
      </c>
      <c r="F27747" s="86">
        <v>1356154.0661670801</v>
      </c>
    </row>
    <row r="27748" spans="1:6">
      <c r="A27748">
        <v>2019</v>
      </c>
      <c r="B27748" t="s">
        <v>1012</v>
      </c>
      <c r="C27748" t="s">
        <v>1022</v>
      </c>
      <c r="D27748" t="s">
        <v>975</v>
      </c>
      <c r="E27748" t="s">
        <v>1014</v>
      </c>
      <c r="F27748" s="86">
        <v>1326277.62116031</v>
      </c>
    </row>
    <row r="27749" spans="1:6">
      <c r="A27749">
        <v>2020</v>
      </c>
      <c r="B27749" t="s">
        <v>1012</v>
      </c>
      <c r="C27749" t="s">
        <v>1022</v>
      </c>
      <c r="D27749" t="s">
        <v>975</v>
      </c>
      <c r="E27749" t="s">
        <v>1014</v>
      </c>
      <c r="F27749" s="86">
        <v>1302948.04106382</v>
      </c>
    </row>
    <row r="27750" spans="1:6">
      <c r="A27750">
        <v>2021</v>
      </c>
      <c r="B27750" t="s">
        <v>1012</v>
      </c>
      <c r="C27750" t="s">
        <v>1022</v>
      </c>
      <c r="D27750" t="s">
        <v>975</v>
      </c>
      <c r="E27750" t="s">
        <v>1014</v>
      </c>
      <c r="F27750" s="86">
        <v>1285722.7183721201</v>
      </c>
    </row>
    <row r="27751" spans="1:6">
      <c r="A27751">
        <v>2022</v>
      </c>
      <c r="B27751" t="s">
        <v>1012</v>
      </c>
      <c r="C27751" t="s">
        <v>1022</v>
      </c>
      <c r="D27751" t="s">
        <v>975</v>
      </c>
      <c r="E27751" t="s">
        <v>1014</v>
      </c>
      <c r="F27751" s="86">
        <v>1273461.3815542399</v>
      </c>
    </row>
    <row r="27752" spans="1:6">
      <c r="A27752">
        <v>2023</v>
      </c>
      <c r="B27752" t="s">
        <v>1012</v>
      </c>
      <c r="C27752" t="s">
        <v>1022</v>
      </c>
      <c r="D27752" t="s">
        <v>975</v>
      </c>
      <c r="E27752" t="s">
        <v>1014</v>
      </c>
      <c r="F27752" s="86">
        <v>1265451.76485347</v>
      </c>
    </row>
    <row r="27753" spans="1:6">
      <c r="A27753">
        <v>2024</v>
      </c>
      <c r="B27753" t="s">
        <v>1012</v>
      </c>
      <c r="C27753" t="s">
        <v>1022</v>
      </c>
      <c r="D27753" t="s">
        <v>975</v>
      </c>
      <c r="E27753" t="s">
        <v>1014</v>
      </c>
      <c r="F27753" s="86">
        <v>1260930.71655515</v>
      </c>
    </row>
    <row r="27754" spans="1:6">
      <c r="A27754">
        <v>2025</v>
      </c>
      <c r="B27754" t="s">
        <v>1012</v>
      </c>
      <c r="C27754" t="s">
        <v>1022</v>
      </c>
      <c r="D27754" t="s">
        <v>975</v>
      </c>
      <c r="E27754" t="s">
        <v>1014</v>
      </c>
      <c r="F27754" s="86">
        <v>1259155.10593373</v>
      </c>
    </row>
    <row r="27755" spans="1:6">
      <c r="A27755">
        <v>2026</v>
      </c>
      <c r="B27755" t="s">
        <v>1012</v>
      </c>
      <c r="C27755" t="s">
        <v>1022</v>
      </c>
      <c r="D27755" t="s">
        <v>975</v>
      </c>
      <c r="E27755" t="s">
        <v>1014</v>
      </c>
      <c r="F27755" s="86">
        <v>1259653.39978847</v>
      </c>
    </row>
    <row r="27756" spans="1:6">
      <c r="A27756">
        <v>2027</v>
      </c>
      <c r="B27756" t="s">
        <v>1012</v>
      </c>
      <c r="C27756" t="s">
        <v>1022</v>
      </c>
      <c r="D27756" t="s">
        <v>975</v>
      </c>
      <c r="E27756" t="s">
        <v>1014</v>
      </c>
      <c r="F27756" s="86">
        <v>1261702.1506811201</v>
      </c>
    </row>
    <row r="27757" spans="1:6">
      <c r="A27757">
        <v>2028</v>
      </c>
      <c r="B27757" t="s">
        <v>1012</v>
      </c>
      <c r="C27757" t="s">
        <v>1022</v>
      </c>
      <c r="D27757" t="s">
        <v>975</v>
      </c>
      <c r="E27757" t="s">
        <v>1014</v>
      </c>
      <c r="F27757" s="86">
        <v>1264673.7229283301</v>
      </c>
    </row>
    <row r="27758" spans="1:6">
      <c r="A27758">
        <v>2029</v>
      </c>
      <c r="B27758" t="s">
        <v>1012</v>
      </c>
      <c r="C27758" t="s">
        <v>1022</v>
      </c>
      <c r="D27758" t="s">
        <v>975</v>
      </c>
      <c r="E27758" t="s">
        <v>1014</v>
      </c>
      <c r="F27758" s="86">
        <v>1268101.12557163</v>
      </c>
    </row>
    <row r="27759" spans="1:6">
      <c r="A27759">
        <v>2030</v>
      </c>
      <c r="B27759" t="s">
        <v>1012</v>
      </c>
      <c r="C27759" t="s">
        <v>1022</v>
      </c>
      <c r="D27759" t="s">
        <v>975</v>
      </c>
      <c r="E27759" t="s">
        <v>1014</v>
      </c>
      <c r="F27759" s="86">
        <v>1272191.4771431601</v>
      </c>
    </row>
    <row r="27760" spans="1:6">
      <c r="A27760">
        <v>2031</v>
      </c>
      <c r="B27760" t="s">
        <v>1012</v>
      </c>
      <c r="C27760" t="s">
        <v>1022</v>
      </c>
      <c r="D27760" t="s">
        <v>975</v>
      </c>
      <c r="E27760" t="s">
        <v>1014</v>
      </c>
      <c r="F27760" s="86">
        <v>1276851.2370900901</v>
      </c>
    </row>
    <row r="27761" spans="1:6">
      <c r="A27761">
        <v>2032</v>
      </c>
      <c r="B27761" t="s">
        <v>1012</v>
      </c>
      <c r="C27761" t="s">
        <v>1022</v>
      </c>
      <c r="D27761" t="s">
        <v>975</v>
      </c>
      <c r="E27761" t="s">
        <v>1014</v>
      </c>
      <c r="F27761" s="86">
        <v>1281637.76327579</v>
      </c>
    </row>
    <row r="27762" spans="1:6">
      <c r="A27762">
        <v>2033</v>
      </c>
      <c r="B27762" t="s">
        <v>1012</v>
      </c>
      <c r="C27762" t="s">
        <v>1022</v>
      </c>
      <c r="D27762" t="s">
        <v>975</v>
      </c>
      <c r="E27762" t="s">
        <v>1014</v>
      </c>
      <c r="F27762" s="86">
        <v>1286347.34326079</v>
      </c>
    </row>
    <row r="27763" spans="1:6">
      <c r="A27763">
        <v>2034</v>
      </c>
      <c r="B27763" t="s">
        <v>1012</v>
      </c>
      <c r="C27763" t="s">
        <v>1022</v>
      </c>
      <c r="D27763" t="s">
        <v>975</v>
      </c>
      <c r="E27763" t="s">
        <v>1014</v>
      </c>
      <c r="F27763" s="86">
        <v>1291241.7147257701</v>
      </c>
    </row>
    <row r="27764" spans="1:6">
      <c r="A27764">
        <v>2035</v>
      </c>
      <c r="B27764" t="s">
        <v>1012</v>
      </c>
      <c r="C27764" t="s">
        <v>1022</v>
      </c>
      <c r="D27764" t="s">
        <v>975</v>
      </c>
      <c r="E27764" t="s">
        <v>1014</v>
      </c>
      <c r="F27764" s="86">
        <v>1296367.00731238</v>
      </c>
    </row>
    <row r="27765" spans="1:6">
      <c r="A27765">
        <v>2036</v>
      </c>
      <c r="B27765" t="s">
        <v>1012</v>
      </c>
      <c r="C27765" t="s">
        <v>1022</v>
      </c>
      <c r="D27765" t="s">
        <v>975</v>
      </c>
      <c r="E27765" t="s">
        <v>1014</v>
      </c>
      <c r="F27765" s="86">
        <v>1301702.0159917299</v>
      </c>
    </row>
    <row r="27766" spans="1:6">
      <c r="A27766">
        <v>2037</v>
      </c>
      <c r="B27766" t="s">
        <v>1012</v>
      </c>
      <c r="C27766" t="s">
        <v>1022</v>
      </c>
      <c r="D27766" t="s">
        <v>975</v>
      </c>
      <c r="E27766" t="s">
        <v>1014</v>
      </c>
      <c r="F27766" s="86">
        <v>1307049.22943793</v>
      </c>
    </row>
    <row r="27767" spans="1:6">
      <c r="A27767">
        <v>2038</v>
      </c>
      <c r="B27767" t="s">
        <v>1012</v>
      </c>
      <c r="C27767" t="s">
        <v>1022</v>
      </c>
      <c r="D27767" t="s">
        <v>975</v>
      </c>
      <c r="E27767" t="s">
        <v>1014</v>
      </c>
      <c r="F27767" s="86">
        <v>1312420.7932718501</v>
      </c>
    </row>
    <row r="27768" spans="1:6">
      <c r="A27768">
        <v>2039</v>
      </c>
      <c r="B27768" t="s">
        <v>1012</v>
      </c>
      <c r="C27768" t="s">
        <v>1022</v>
      </c>
      <c r="D27768" t="s">
        <v>975</v>
      </c>
      <c r="E27768" t="s">
        <v>1014</v>
      </c>
      <c r="F27768" s="86">
        <v>1317753.4801647901</v>
      </c>
    </row>
    <row r="27769" spans="1:6">
      <c r="A27769">
        <v>2040</v>
      </c>
      <c r="B27769" t="s">
        <v>1012</v>
      </c>
      <c r="C27769" t="s">
        <v>1022</v>
      </c>
      <c r="D27769" t="s">
        <v>975</v>
      </c>
      <c r="E27769" t="s">
        <v>1014</v>
      </c>
      <c r="F27769" s="86">
        <v>1323026.3917444199</v>
      </c>
    </row>
    <row r="27770" spans="1:6">
      <c r="A27770">
        <v>2041</v>
      </c>
      <c r="B27770" t="s">
        <v>1012</v>
      </c>
      <c r="C27770" t="s">
        <v>1022</v>
      </c>
      <c r="D27770" t="s">
        <v>975</v>
      </c>
      <c r="E27770" t="s">
        <v>1014</v>
      </c>
      <c r="F27770" s="86">
        <v>1324060.0716381299</v>
      </c>
    </row>
    <row r="27771" spans="1:6">
      <c r="A27771">
        <v>2042</v>
      </c>
      <c r="B27771" t="s">
        <v>1012</v>
      </c>
      <c r="C27771" t="s">
        <v>1022</v>
      </c>
      <c r="D27771" t="s">
        <v>975</v>
      </c>
      <c r="E27771" t="s">
        <v>1014</v>
      </c>
      <c r="F27771" s="86">
        <v>1324998.69581126</v>
      </c>
    </row>
    <row r="27772" spans="1:6">
      <c r="A27772">
        <v>2043</v>
      </c>
      <c r="B27772" t="s">
        <v>1012</v>
      </c>
      <c r="C27772" t="s">
        <v>1022</v>
      </c>
      <c r="D27772" t="s">
        <v>975</v>
      </c>
      <c r="E27772" t="s">
        <v>1014</v>
      </c>
      <c r="F27772" s="86">
        <v>1325874.79861184</v>
      </c>
    </row>
    <row r="27773" spans="1:6">
      <c r="A27773">
        <v>2044</v>
      </c>
      <c r="B27773" t="s">
        <v>1012</v>
      </c>
      <c r="C27773" t="s">
        <v>1022</v>
      </c>
      <c r="D27773" t="s">
        <v>975</v>
      </c>
      <c r="E27773" t="s">
        <v>1014</v>
      </c>
      <c r="F27773" s="86">
        <v>1326714.3947085401</v>
      </c>
    </row>
    <row r="27774" spans="1:6">
      <c r="A27774">
        <v>2045</v>
      </c>
      <c r="B27774" t="s">
        <v>1012</v>
      </c>
      <c r="C27774" t="s">
        <v>1022</v>
      </c>
      <c r="D27774" t="s">
        <v>975</v>
      </c>
      <c r="E27774" t="s">
        <v>1014</v>
      </c>
      <c r="F27774" s="86">
        <v>1327530.3567583701</v>
      </c>
    </row>
    <row r="27775" spans="1:6">
      <c r="A27775">
        <v>2046</v>
      </c>
      <c r="B27775" t="s">
        <v>1012</v>
      </c>
      <c r="C27775" t="s">
        <v>1022</v>
      </c>
      <c r="D27775" t="s">
        <v>975</v>
      </c>
      <c r="E27775" t="s">
        <v>1014</v>
      </c>
      <c r="F27775" s="86">
        <v>1328326.93491492</v>
      </c>
    </row>
    <row r="27776" spans="1:6">
      <c r="A27776">
        <v>2047</v>
      </c>
      <c r="B27776" t="s">
        <v>1012</v>
      </c>
      <c r="C27776" t="s">
        <v>1022</v>
      </c>
      <c r="D27776" t="s">
        <v>975</v>
      </c>
      <c r="E27776" t="s">
        <v>1014</v>
      </c>
      <c r="F27776" s="86">
        <v>1329112.2757710801</v>
      </c>
    </row>
    <row r="27777" spans="1:6">
      <c r="A27777">
        <v>2048</v>
      </c>
      <c r="B27777" t="s">
        <v>1012</v>
      </c>
      <c r="C27777" t="s">
        <v>1022</v>
      </c>
      <c r="D27777" t="s">
        <v>975</v>
      </c>
      <c r="E27777" t="s">
        <v>1014</v>
      </c>
      <c r="F27777" s="86">
        <v>1329882.0156926501</v>
      </c>
    </row>
    <row r="27778" spans="1:6">
      <c r="A27778">
        <v>2049</v>
      </c>
      <c r="B27778" t="s">
        <v>1012</v>
      </c>
      <c r="C27778" t="s">
        <v>1022</v>
      </c>
      <c r="D27778" t="s">
        <v>975</v>
      </c>
      <c r="E27778" t="s">
        <v>1014</v>
      </c>
      <c r="F27778" s="86">
        <v>1330652.04566078</v>
      </c>
    </row>
    <row r="27779" spans="1:6">
      <c r="A27779">
        <v>2050</v>
      </c>
      <c r="B27779" t="s">
        <v>1012</v>
      </c>
      <c r="C27779" t="s">
        <v>1022</v>
      </c>
      <c r="D27779" t="s">
        <v>975</v>
      </c>
      <c r="E27779" t="s">
        <v>1014</v>
      </c>
      <c r="F27779" s="86">
        <v>1331436.7532920199</v>
      </c>
    </row>
    <row r="27780" spans="1:6">
      <c r="A27780">
        <v>2017</v>
      </c>
      <c r="B27780" t="s">
        <v>1024</v>
      </c>
      <c r="C27780" t="s">
        <v>1022</v>
      </c>
      <c r="D27780" t="s">
        <v>975</v>
      </c>
      <c r="E27780" t="s">
        <v>1014</v>
      </c>
      <c r="F27780" s="86">
        <v>151186.54613154501</v>
      </c>
    </row>
    <row r="27781" spans="1:6">
      <c r="A27781">
        <v>2018</v>
      </c>
      <c r="B27781" t="s">
        <v>1024</v>
      </c>
      <c r="C27781" t="s">
        <v>1022</v>
      </c>
      <c r="D27781" t="s">
        <v>975</v>
      </c>
      <c r="E27781" t="s">
        <v>1014</v>
      </c>
      <c r="F27781" s="86">
        <v>145930.64586633799</v>
      </c>
    </row>
    <row r="27782" spans="1:6">
      <c r="A27782">
        <v>2019</v>
      </c>
      <c r="B27782" t="s">
        <v>1024</v>
      </c>
      <c r="C27782" t="s">
        <v>1022</v>
      </c>
      <c r="D27782" t="s">
        <v>975</v>
      </c>
      <c r="E27782" t="s">
        <v>1014</v>
      </c>
      <c r="F27782" s="86">
        <v>141331.66546204899</v>
      </c>
    </row>
    <row r="27783" spans="1:6">
      <c r="A27783">
        <v>2020</v>
      </c>
      <c r="B27783" t="s">
        <v>1024</v>
      </c>
      <c r="C27783" t="s">
        <v>1022</v>
      </c>
      <c r="D27783" t="s">
        <v>975</v>
      </c>
      <c r="E27783" t="s">
        <v>1014</v>
      </c>
      <c r="F27783" s="86">
        <v>137396.70850480199</v>
      </c>
    </row>
    <row r="27784" spans="1:6">
      <c r="A27784">
        <v>2021</v>
      </c>
      <c r="B27784" t="s">
        <v>1024</v>
      </c>
      <c r="C27784" t="s">
        <v>1022</v>
      </c>
      <c r="D27784" t="s">
        <v>975</v>
      </c>
      <c r="E27784" t="s">
        <v>1014</v>
      </c>
      <c r="F27784" s="86">
        <v>134135.01355917499</v>
      </c>
    </row>
    <row r="27785" spans="1:6">
      <c r="A27785">
        <v>2022</v>
      </c>
      <c r="B27785" t="s">
        <v>1024</v>
      </c>
      <c r="C27785" t="s">
        <v>1022</v>
      </c>
      <c r="D27785" t="s">
        <v>975</v>
      </c>
      <c r="E27785" t="s">
        <v>1014</v>
      </c>
      <c r="F27785" s="86">
        <v>131468.45567690101</v>
      </c>
    </row>
    <row r="27786" spans="1:6">
      <c r="A27786">
        <v>2023</v>
      </c>
      <c r="B27786" t="s">
        <v>1024</v>
      </c>
      <c r="C27786" t="s">
        <v>1022</v>
      </c>
      <c r="D27786" t="s">
        <v>975</v>
      </c>
      <c r="E27786" t="s">
        <v>1014</v>
      </c>
      <c r="F27786" s="86">
        <v>129376.567566522</v>
      </c>
    </row>
    <row r="27787" spans="1:6">
      <c r="A27787">
        <v>2024</v>
      </c>
      <c r="B27787" t="s">
        <v>1024</v>
      </c>
      <c r="C27787" t="s">
        <v>1022</v>
      </c>
      <c r="D27787" t="s">
        <v>975</v>
      </c>
      <c r="E27787" t="s">
        <v>1014</v>
      </c>
      <c r="F27787" s="86">
        <v>127824.428735576</v>
      </c>
    </row>
    <row r="27788" spans="1:6">
      <c r="A27788">
        <v>2025</v>
      </c>
      <c r="B27788" t="s">
        <v>1024</v>
      </c>
      <c r="C27788" t="s">
        <v>1022</v>
      </c>
      <c r="D27788" t="s">
        <v>975</v>
      </c>
      <c r="E27788" t="s">
        <v>1014</v>
      </c>
      <c r="F27788" s="86">
        <v>126760.51757959501</v>
      </c>
    </row>
    <row r="27789" spans="1:6">
      <c r="A27789">
        <v>2026</v>
      </c>
      <c r="B27789" t="s">
        <v>1024</v>
      </c>
      <c r="C27789" t="s">
        <v>1022</v>
      </c>
      <c r="D27789" t="s">
        <v>975</v>
      </c>
      <c r="E27789" t="s">
        <v>1014</v>
      </c>
      <c r="F27789" s="86">
        <v>126123.403641479</v>
      </c>
    </row>
    <row r="27790" spans="1:6">
      <c r="A27790">
        <v>2027</v>
      </c>
      <c r="B27790" t="s">
        <v>1024</v>
      </c>
      <c r="C27790" t="s">
        <v>1022</v>
      </c>
      <c r="D27790" t="s">
        <v>975</v>
      </c>
      <c r="E27790" t="s">
        <v>1014</v>
      </c>
      <c r="F27790" s="86">
        <v>125848.93078274099</v>
      </c>
    </row>
    <row r="27791" spans="1:6">
      <c r="A27791">
        <v>2028</v>
      </c>
      <c r="B27791" t="s">
        <v>1024</v>
      </c>
      <c r="C27791" t="s">
        <v>1022</v>
      </c>
      <c r="D27791" t="s">
        <v>975</v>
      </c>
      <c r="E27791" t="s">
        <v>1014</v>
      </c>
      <c r="F27791" s="86">
        <v>125873.25033913599</v>
      </c>
    </row>
    <row r="27792" spans="1:6">
      <c r="A27792">
        <v>2029</v>
      </c>
      <c r="B27792" t="s">
        <v>1024</v>
      </c>
      <c r="C27792" t="s">
        <v>1022</v>
      </c>
      <c r="D27792" t="s">
        <v>975</v>
      </c>
      <c r="E27792" t="s">
        <v>1014</v>
      </c>
      <c r="F27792" s="86">
        <v>126128.771573484</v>
      </c>
    </row>
    <row r="27793" spans="1:6">
      <c r="A27793">
        <v>2030</v>
      </c>
      <c r="B27793" t="s">
        <v>1024</v>
      </c>
      <c r="C27793" t="s">
        <v>1022</v>
      </c>
      <c r="D27793" t="s">
        <v>975</v>
      </c>
      <c r="E27793" t="s">
        <v>1014</v>
      </c>
      <c r="F27793" s="86">
        <v>126593.872746133</v>
      </c>
    </row>
    <row r="27794" spans="1:6">
      <c r="A27794">
        <v>2031</v>
      </c>
      <c r="B27794" t="s">
        <v>1024</v>
      </c>
      <c r="C27794" t="s">
        <v>1022</v>
      </c>
      <c r="D27794" t="s">
        <v>975</v>
      </c>
      <c r="E27794" t="s">
        <v>1014</v>
      </c>
      <c r="F27794" s="86">
        <v>127222.514988073</v>
      </c>
    </row>
    <row r="27795" spans="1:6">
      <c r="A27795">
        <v>2032</v>
      </c>
      <c r="B27795" t="s">
        <v>1024</v>
      </c>
      <c r="C27795" t="s">
        <v>1022</v>
      </c>
      <c r="D27795" t="s">
        <v>975</v>
      </c>
      <c r="E27795" t="s">
        <v>1014</v>
      </c>
      <c r="F27795" s="86">
        <v>127953.93316491701</v>
      </c>
    </row>
    <row r="27796" spans="1:6">
      <c r="A27796">
        <v>2033</v>
      </c>
      <c r="B27796" t="s">
        <v>1024</v>
      </c>
      <c r="C27796" t="s">
        <v>1022</v>
      </c>
      <c r="D27796" t="s">
        <v>975</v>
      </c>
      <c r="E27796" t="s">
        <v>1014</v>
      </c>
      <c r="F27796" s="86">
        <v>128757.070135293</v>
      </c>
    </row>
    <row r="27797" spans="1:6">
      <c r="A27797">
        <v>2034</v>
      </c>
      <c r="B27797" t="s">
        <v>1024</v>
      </c>
      <c r="C27797" t="s">
        <v>1022</v>
      </c>
      <c r="D27797" t="s">
        <v>975</v>
      </c>
      <c r="E27797" t="s">
        <v>1014</v>
      </c>
      <c r="F27797" s="86">
        <v>129631.255259306</v>
      </c>
    </row>
    <row r="27798" spans="1:6">
      <c r="A27798">
        <v>2035</v>
      </c>
      <c r="B27798" t="s">
        <v>1024</v>
      </c>
      <c r="C27798" t="s">
        <v>1022</v>
      </c>
      <c r="D27798" t="s">
        <v>975</v>
      </c>
      <c r="E27798" t="s">
        <v>1014</v>
      </c>
      <c r="F27798" s="86">
        <v>130562.820151477</v>
      </c>
    </row>
    <row r="27799" spans="1:6">
      <c r="A27799">
        <v>2036</v>
      </c>
      <c r="B27799" t="s">
        <v>1024</v>
      </c>
      <c r="C27799" t="s">
        <v>1022</v>
      </c>
      <c r="D27799" t="s">
        <v>975</v>
      </c>
      <c r="E27799" t="s">
        <v>1014</v>
      </c>
      <c r="F27799" s="86">
        <v>131532.566656982</v>
      </c>
    </row>
    <row r="27800" spans="1:6">
      <c r="A27800">
        <v>2037</v>
      </c>
      <c r="B27800" t="s">
        <v>1024</v>
      </c>
      <c r="C27800" t="s">
        <v>1022</v>
      </c>
      <c r="D27800" t="s">
        <v>975</v>
      </c>
      <c r="E27800" t="s">
        <v>1014</v>
      </c>
      <c r="F27800" s="86">
        <v>132518.89804080001</v>
      </c>
    </row>
    <row r="27801" spans="1:6">
      <c r="A27801">
        <v>2038</v>
      </c>
      <c r="B27801" t="s">
        <v>1024</v>
      </c>
      <c r="C27801" t="s">
        <v>1022</v>
      </c>
      <c r="D27801" t="s">
        <v>975</v>
      </c>
      <c r="E27801" t="s">
        <v>1014</v>
      </c>
      <c r="F27801" s="86">
        <v>133516.47594833499</v>
      </c>
    </row>
    <row r="27802" spans="1:6">
      <c r="A27802">
        <v>2039</v>
      </c>
      <c r="B27802" t="s">
        <v>1024</v>
      </c>
      <c r="C27802" t="s">
        <v>1022</v>
      </c>
      <c r="D27802" t="s">
        <v>975</v>
      </c>
      <c r="E27802" t="s">
        <v>1014</v>
      </c>
      <c r="F27802" s="86">
        <v>134515.94925485601</v>
      </c>
    </row>
    <row r="27803" spans="1:6">
      <c r="A27803">
        <v>2040</v>
      </c>
      <c r="B27803" t="s">
        <v>1024</v>
      </c>
      <c r="C27803" t="s">
        <v>1022</v>
      </c>
      <c r="D27803" t="s">
        <v>975</v>
      </c>
      <c r="E27803" t="s">
        <v>1014</v>
      </c>
      <c r="F27803" s="86">
        <v>135513.61223530001</v>
      </c>
    </row>
    <row r="27804" spans="1:6">
      <c r="A27804">
        <v>2041</v>
      </c>
      <c r="B27804" t="s">
        <v>1024</v>
      </c>
      <c r="C27804" t="s">
        <v>1022</v>
      </c>
      <c r="D27804" t="s">
        <v>975</v>
      </c>
      <c r="E27804" t="s">
        <v>1014</v>
      </c>
      <c r="F27804" s="86">
        <v>136329.515023774</v>
      </c>
    </row>
    <row r="27805" spans="1:6">
      <c r="A27805">
        <v>2042</v>
      </c>
      <c r="B27805" t="s">
        <v>1024</v>
      </c>
      <c r="C27805" t="s">
        <v>1022</v>
      </c>
      <c r="D27805" t="s">
        <v>975</v>
      </c>
      <c r="E27805" t="s">
        <v>1014</v>
      </c>
      <c r="F27805" s="86">
        <v>137129.18957154499</v>
      </c>
    </row>
    <row r="27806" spans="1:6">
      <c r="A27806">
        <v>2043</v>
      </c>
      <c r="B27806" t="s">
        <v>1024</v>
      </c>
      <c r="C27806" t="s">
        <v>1022</v>
      </c>
      <c r="D27806" t="s">
        <v>975</v>
      </c>
      <c r="E27806" t="s">
        <v>1014</v>
      </c>
      <c r="F27806" s="86">
        <v>137912.78057964699</v>
      </c>
    </row>
    <row r="27807" spans="1:6">
      <c r="A27807">
        <v>2044</v>
      </c>
      <c r="B27807" t="s">
        <v>1024</v>
      </c>
      <c r="C27807" t="s">
        <v>1022</v>
      </c>
      <c r="D27807" t="s">
        <v>975</v>
      </c>
      <c r="E27807" t="s">
        <v>1014</v>
      </c>
      <c r="F27807" s="86">
        <v>138679.007411197</v>
      </c>
    </row>
    <row r="27808" spans="1:6">
      <c r="A27808">
        <v>2045</v>
      </c>
      <c r="B27808" t="s">
        <v>1024</v>
      </c>
      <c r="C27808" t="s">
        <v>1022</v>
      </c>
      <c r="D27808" t="s">
        <v>975</v>
      </c>
      <c r="E27808" t="s">
        <v>1014</v>
      </c>
      <c r="F27808" s="86">
        <v>139431.490612222</v>
      </c>
    </row>
    <row r="27809" spans="1:6">
      <c r="A27809">
        <v>2046</v>
      </c>
      <c r="B27809" t="s">
        <v>1024</v>
      </c>
      <c r="C27809" t="s">
        <v>1022</v>
      </c>
      <c r="D27809" t="s">
        <v>975</v>
      </c>
      <c r="E27809" t="s">
        <v>1014</v>
      </c>
      <c r="F27809" s="86">
        <v>140168.90894746999</v>
      </c>
    </row>
    <row r="27810" spans="1:6">
      <c r="A27810">
        <v>2047</v>
      </c>
      <c r="B27810" t="s">
        <v>1024</v>
      </c>
      <c r="C27810" t="s">
        <v>1022</v>
      </c>
      <c r="D27810" t="s">
        <v>975</v>
      </c>
      <c r="E27810" t="s">
        <v>1014</v>
      </c>
      <c r="F27810" s="86">
        <v>140897.93720541001</v>
      </c>
    </row>
    <row r="27811" spans="1:6">
      <c r="A27811">
        <v>2048</v>
      </c>
      <c r="B27811" t="s">
        <v>1024</v>
      </c>
      <c r="C27811" t="s">
        <v>1022</v>
      </c>
      <c r="D27811" t="s">
        <v>975</v>
      </c>
      <c r="E27811" t="s">
        <v>1014</v>
      </c>
      <c r="F27811" s="86">
        <v>141617.582864492</v>
      </c>
    </row>
    <row r="27812" spans="1:6">
      <c r="A27812">
        <v>2049</v>
      </c>
      <c r="B27812" t="s">
        <v>1024</v>
      </c>
      <c r="C27812" t="s">
        <v>1022</v>
      </c>
      <c r="D27812" t="s">
        <v>975</v>
      </c>
      <c r="E27812" t="s">
        <v>1014</v>
      </c>
      <c r="F27812" s="86">
        <v>142327.57136282901</v>
      </c>
    </row>
    <row r="27813" spans="1:6">
      <c r="A27813">
        <v>2050</v>
      </c>
      <c r="B27813" t="s">
        <v>1024</v>
      </c>
      <c r="C27813" t="s">
        <v>1022</v>
      </c>
      <c r="D27813" t="s">
        <v>975</v>
      </c>
      <c r="E27813" t="s">
        <v>1014</v>
      </c>
      <c r="F27813" s="86">
        <v>143032.25475903001</v>
      </c>
    </row>
    <row r="27814" spans="1:6">
      <c r="A27814">
        <v>2017</v>
      </c>
      <c r="B27814" t="s">
        <v>1025</v>
      </c>
      <c r="C27814" t="s">
        <v>1022</v>
      </c>
      <c r="D27814" t="s">
        <v>975</v>
      </c>
      <c r="E27814" t="s">
        <v>1014</v>
      </c>
      <c r="F27814" s="86">
        <v>2763708.5864289901</v>
      </c>
    </row>
    <row r="27815" spans="1:6">
      <c r="A27815">
        <v>2018</v>
      </c>
      <c r="B27815" t="s">
        <v>1025</v>
      </c>
      <c r="C27815" t="s">
        <v>1022</v>
      </c>
      <c r="D27815" t="s">
        <v>975</v>
      </c>
      <c r="E27815" t="s">
        <v>1014</v>
      </c>
      <c r="F27815" s="86">
        <v>2677538.3333938001</v>
      </c>
    </row>
    <row r="27816" spans="1:6">
      <c r="A27816">
        <v>2019</v>
      </c>
      <c r="B27816" t="s">
        <v>1025</v>
      </c>
      <c r="C27816" t="s">
        <v>1022</v>
      </c>
      <c r="D27816" t="s">
        <v>975</v>
      </c>
      <c r="E27816" t="s">
        <v>1014</v>
      </c>
      <c r="F27816" s="86">
        <v>2607204.08088995</v>
      </c>
    </row>
    <row r="27817" spans="1:6">
      <c r="A27817">
        <v>2020</v>
      </c>
      <c r="B27817" t="s">
        <v>1025</v>
      </c>
      <c r="C27817" t="s">
        <v>1022</v>
      </c>
      <c r="D27817" t="s">
        <v>975</v>
      </c>
      <c r="E27817" t="s">
        <v>1014</v>
      </c>
      <c r="F27817" s="86">
        <v>2551795.6456008102</v>
      </c>
    </row>
    <row r="27818" spans="1:6">
      <c r="A27818">
        <v>2021</v>
      </c>
      <c r="B27818" t="s">
        <v>1025</v>
      </c>
      <c r="C27818" t="s">
        <v>1022</v>
      </c>
      <c r="D27818" t="s">
        <v>975</v>
      </c>
      <c r="E27818" t="s">
        <v>1014</v>
      </c>
      <c r="F27818" s="86">
        <v>2510678.8681490598</v>
      </c>
    </row>
    <row r="27819" spans="1:6">
      <c r="A27819">
        <v>2022</v>
      </c>
      <c r="B27819" t="s">
        <v>1025</v>
      </c>
      <c r="C27819" t="s">
        <v>1022</v>
      </c>
      <c r="D27819" t="s">
        <v>975</v>
      </c>
      <c r="E27819" t="s">
        <v>1014</v>
      </c>
      <c r="F27819" s="86">
        <v>2481710.3080434902</v>
      </c>
    </row>
    <row r="27820" spans="1:6">
      <c r="A27820">
        <v>2023</v>
      </c>
      <c r="B27820" t="s">
        <v>1025</v>
      </c>
      <c r="C27820" t="s">
        <v>1022</v>
      </c>
      <c r="D27820" t="s">
        <v>975</v>
      </c>
      <c r="E27820" t="s">
        <v>1014</v>
      </c>
      <c r="F27820" s="86">
        <v>2463449.9122073702</v>
      </c>
    </row>
    <row r="27821" spans="1:6">
      <c r="A27821">
        <v>2024</v>
      </c>
      <c r="B27821" t="s">
        <v>1025</v>
      </c>
      <c r="C27821" t="s">
        <v>1022</v>
      </c>
      <c r="D27821" t="s">
        <v>975</v>
      </c>
      <c r="E27821" t="s">
        <v>1014</v>
      </c>
      <c r="F27821" s="86">
        <v>2454332.5122068999</v>
      </c>
    </row>
    <row r="27822" spans="1:6">
      <c r="A27822">
        <v>2025</v>
      </c>
      <c r="B27822" t="s">
        <v>1025</v>
      </c>
      <c r="C27822" t="s">
        <v>1022</v>
      </c>
      <c r="D27822" t="s">
        <v>975</v>
      </c>
      <c r="E27822" t="s">
        <v>1014</v>
      </c>
      <c r="F27822" s="86">
        <v>2452525.3636064599</v>
      </c>
    </row>
    <row r="27823" spans="1:6">
      <c r="A27823">
        <v>2026</v>
      </c>
      <c r="B27823" t="s">
        <v>1025</v>
      </c>
      <c r="C27823" t="s">
        <v>1022</v>
      </c>
      <c r="D27823" t="s">
        <v>975</v>
      </c>
      <c r="E27823" t="s">
        <v>1014</v>
      </c>
      <c r="F27823" s="86">
        <v>2456596.10004103</v>
      </c>
    </row>
    <row r="27824" spans="1:6">
      <c r="A27824">
        <v>2027</v>
      </c>
      <c r="B27824" t="s">
        <v>1025</v>
      </c>
      <c r="C27824" t="s">
        <v>1022</v>
      </c>
      <c r="D27824" t="s">
        <v>975</v>
      </c>
      <c r="E27824" t="s">
        <v>1014</v>
      </c>
      <c r="F27824" s="86">
        <v>2465080.66177761</v>
      </c>
    </row>
    <row r="27825" spans="1:6">
      <c r="A27825">
        <v>2028</v>
      </c>
      <c r="B27825" t="s">
        <v>1025</v>
      </c>
      <c r="C27825" t="s">
        <v>1022</v>
      </c>
      <c r="D27825" t="s">
        <v>975</v>
      </c>
      <c r="E27825" t="s">
        <v>1014</v>
      </c>
      <c r="F27825" s="86">
        <v>2476813.7091924702</v>
      </c>
    </row>
    <row r="27826" spans="1:6">
      <c r="A27826">
        <v>2029</v>
      </c>
      <c r="B27826" t="s">
        <v>1025</v>
      </c>
      <c r="C27826" t="s">
        <v>1022</v>
      </c>
      <c r="D27826" t="s">
        <v>975</v>
      </c>
      <c r="E27826" t="s">
        <v>1014</v>
      </c>
      <c r="F27826" s="86">
        <v>2490576.7247466599</v>
      </c>
    </row>
    <row r="27827" spans="1:6">
      <c r="A27827">
        <v>2030</v>
      </c>
      <c r="B27827" t="s">
        <v>1025</v>
      </c>
      <c r="C27827" t="s">
        <v>1022</v>
      </c>
      <c r="D27827" t="s">
        <v>975</v>
      </c>
      <c r="E27827" t="s">
        <v>1014</v>
      </c>
      <c r="F27827" s="86">
        <v>2506273.7331067901</v>
      </c>
    </row>
    <row r="27828" spans="1:6">
      <c r="A27828">
        <v>2031</v>
      </c>
      <c r="B27828" t="s">
        <v>1025</v>
      </c>
      <c r="C27828" t="s">
        <v>1022</v>
      </c>
      <c r="D27828" t="s">
        <v>975</v>
      </c>
      <c r="E27828" t="s">
        <v>1014</v>
      </c>
      <c r="F27828" s="86">
        <v>2523561.2086945102</v>
      </c>
    </row>
    <row r="27829" spans="1:6">
      <c r="A27829">
        <v>2032</v>
      </c>
      <c r="B27829" t="s">
        <v>1025</v>
      </c>
      <c r="C27829" t="s">
        <v>1022</v>
      </c>
      <c r="D27829" t="s">
        <v>975</v>
      </c>
      <c r="E27829" t="s">
        <v>1014</v>
      </c>
      <c r="F27829" s="86">
        <v>2541624.7833505902</v>
      </c>
    </row>
    <row r="27830" spans="1:6">
      <c r="A27830">
        <v>2033</v>
      </c>
      <c r="B27830" t="s">
        <v>1025</v>
      </c>
      <c r="C27830" t="s">
        <v>1022</v>
      </c>
      <c r="D27830" t="s">
        <v>975</v>
      </c>
      <c r="E27830" t="s">
        <v>1014</v>
      </c>
      <c r="F27830" s="86">
        <v>2560027.1452573701</v>
      </c>
    </row>
    <row r="27831" spans="1:6">
      <c r="A27831">
        <v>2034</v>
      </c>
      <c r="B27831" t="s">
        <v>1025</v>
      </c>
      <c r="C27831" t="s">
        <v>1022</v>
      </c>
      <c r="D27831" t="s">
        <v>975</v>
      </c>
      <c r="E27831" t="s">
        <v>1014</v>
      </c>
      <c r="F27831" s="86">
        <v>2579106.67785051</v>
      </c>
    </row>
    <row r="27832" spans="1:6">
      <c r="A27832">
        <v>2035</v>
      </c>
      <c r="B27832" t="s">
        <v>1025</v>
      </c>
      <c r="C27832" t="s">
        <v>1022</v>
      </c>
      <c r="D27832" t="s">
        <v>975</v>
      </c>
      <c r="E27832" t="s">
        <v>1014</v>
      </c>
      <c r="F27832" s="86">
        <v>2598940.0441376199</v>
      </c>
    </row>
    <row r="27833" spans="1:6">
      <c r="A27833">
        <v>2036</v>
      </c>
      <c r="B27833" t="s">
        <v>1025</v>
      </c>
      <c r="C27833" t="s">
        <v>1022</v>
      </c>
      <c r="D27833" t="s">
        <v>975</v>
      </c>
      <c r="E27833" t="s">
        <v>1014</v>
      </c>
      <c r="F27833" s="86">
        <v>2619517.2669892898</v>
      </c>
    </row>
    <row r="27834" spans="1:6">
      <c r="A27834">
        <v>2037</v>
      </c>
      <c r="B27834" t="s">
        <v>1025</v>
      </c>
      <c r="C27834" t="s">
        <v>1022</v>
      </c>
      <c r="D27834" t="s">
        <v>975</v>
      </c>
      <c r="E27834" t="s">
        <v>1014</v>
      </c>
      <c r="F27834" s="86">
        <v>2640343.7691728701</v>
      </c>
    </row>
    <row r="27835" spans="1:6">
      <c r="A27835">
        <v>2038</v>
      </c>
      <c r="B27835" t="s">
        <v>1025</v>
      </c>
      <c r="C27835" t="s">
        <v>1022</v>
      </c>
      <c r="D27835" t="s">
        <v>975</v>
      </c>
      <c r="E27835" t="s">
        <v>1014</v>
      </c>
      <c r="F27835" s="86">
        <v>2661304.3198922798</v>
      </c>
    </row>
    <row r="27836" spans="1:6">
      <c r="A27836">
        <v>2039</v>
      </c>
      <c r="B27836" t="s">
        <v>1025</v>
      </c>
      <c r="C27836" t="s">
        <v>1022</v>
      </c>
      <c r="D27836" t="s">
        <v>975</v>
      </c>
      <c r="E27836" t="s">
        <v>1014</v>
      </c>
      <c r="F27836" s="86">
        <v>2682262.3329480099</v>
      </c>
    </row>
    <row r="27837" spans="1:6">
      <c r="A27837">
        <v>2040</v>
      </c>
      <c r="B27837" t="s">
        <v>1025</v>
      </c>
      <c r="C27837" t="s">
        <v>1022</v>
      </c>
      <c r="D27837" t="s">
        <v>975</v>
      </c>
      <c r="E27837" t="s">
        <v>1014</v>
      </c>
      <c r="F27837" s="86">
        <v>2703197.0301688402</v>
      </c>
    </row>
    <row r="27838" spans="1:6">
      <c r="A27838">
        <v>2041</v>
      </c>
      <c r="B27838" t="s">
        <v>1025</v>
      </c>
      <c r="C27838" t="s">
        <v>1022</v>
      </c>
      <c r="D27838" t="s">
        <v>975</v>
      </c>
      <c r="E27838" t="s">
        <v>1014</v>
      </c>
      <c r="F27838" s="86">
        <v>2725855.1818599799</v>
      </c>
    </row>
    <row r="27839" spans="1:6">
      <c r="A27839">
        <v>2042</v>
      </c>
      <c r="B27839" t="s">
        <v>1025</v>
      </c>
      <c r="C27839" t="s">
        <v>1022</v>
      </c>
      <c r="D27839" t="s">
        <v>975</v>
      </c>
      <c r="E27839" t="s">
        <v>1014</v>
      </c>
      <c r="F27839" s="86">
        <v>2748553.6208981401</v>
      </c>
    </row>
    <row r="27840" spans="1:6">
      <c r="A27840">
        <v>2043</v>
      </c>
      <c r="B27840" t="s">
        <v>1025</v>
      </c>
      <c r="C27840" t="s">
        <v>1022</v>
      </c>
      <c r="D27840" t="s">
        <v>975</v>
      </c>
      <c r="E27840" t="s">
        <v>1014</v>
      </c>
      <c r="F27840" s="86">
        <v>2771355.0719998698</v>
      </c>
    </row>
    <row r="27841" spans="1:6">
      <c r="A27841">
        <v>2044</v>
      </c>
      <c r="B27841" t="s">
        <v>1025</v>
      </c>
      <c r="C27841" t="s">
        <v>1022</v>
      </c>
      <c r="D27841" t="s">
        <v>975</v>
      </c>
      <c r="E27841" t="s">
        <v>1014</v>
      </c>
      <c r="F27841" s="86">
        <v>2794313.60308473</v>
      </c>
    </row>
    <row r="27842" spans="1:6">
      <c r="A27842">
        <v>2045</v>
      </c>
      <c r="B27842" t="s">
        <v>1025</v>
      </c>
      <c r="C27842" t="s">
        <v>1022</v>
      </c>
      <c r="D27842" t="s">
        <v>975</v>
      </c>
      <c r="E27842" t="s">
        <v>1014</v>
      </c>
      <c r="F27842" s="86">
        <v>2817457.5153958802</v>
      </c>
    </row>
    <row r="27843" spans="1:6">
      <c r="A27843">
        <v>2046</v>
      </c>
      <c r="B27843" t="s">
        <v>1025</v>
      </c>
      <c r="C27843" t="s">
        <v>1022</v>
      </c>
      <c r="D27843" t="s">
        <v>975</v>
      </c>
      <c r="E27843" t="s">
        <v>1014</v>
      </c>
      <c r="F27843" s="86">
        <v>2840807.0215728199</v>
      </c>
    </row>
    <row r="27844" spans="1:6">
      <c r="A27844">
        <v>2047</v>
      </c>
      <c r="B27844" t="s">
        <v>1025</v>
      </c>
      <c r="C27844" t="s">
        <v>1022</v>
      </c>
      <c r="D27844" t="s">
        <v>975</v>
      </c>
      <c r="E27844" t="s">
        <v>1014</v>
      </c>
      <c r="F27844" s="86">
        <v>2864396.0952673</v>
      </c>
    </row>
    <row r="27845" spans="1:6">
      <c r="A27845">
        <v>2048</v>
      </c>
      <c r="B27845" t="s">
        <v>1025</v>
      </c>
      <c r="C27845" t="s">
        <v>1022</v>
      </c>
      <c r="D27845" t="s">
        <v>975</v>
      </c>
      <c r="E27845" t="s">
        <v>1014</v>
      </c>
      <c r="F27845" s="86">
        <v>2888217.6275615301</v>
      </c>
    </row>
    <row r="27846" spans="1:6">
      <c r="A27846">
        <v>2049</v>
      </c>
      <c r="B27846" t="s">
        <v>1025</v>
      </c>
      <c r="C27846" t="s">
        <v>1022</v>
      </c>
      <c r="D27846" t="s">
        <v>975</v>
      </c>
      <c r="E27846" t="s">
        <v>1014</v>
      </c>
      <c r="F27846" s="86">
        <v>2912306.5246096798</v>
      </c>
    </row>
    <row r="27847" spans="1:6">
      <c r="A27847">
        <v>2050</v>
      </c>
      <c r="B27847" t="s">
        <v>1025</v>
      </c>
      <c r="C27847" t="s">
        <v>1022</v>
      </c>
      <c r="D27847" t="s">
        <v>975</v>
      </c>
      <c r="E27847" t="s">
        <v>1014</v>
      </c>
      <c r="F27847" s="86">
        <v>2936685.1146696499</v>
      </c>
    </row>
    <row r="27848" spans="1:6">
      <c r="A27848">
        <v>2017</v>
      </c>
      <c r="B27848" t="s">
        <v>1026</v>
      </c>
      <c r="C27848" t="s">
        <v>1022</v>
      </c>
      <c r="D27848" t="s">
        <v>975</v>
      </c>
      <c r="E27848" t="s">
        <v>1014</v>
      </c>
      <c r="F27848" s="86">
        <v>866968.26254801406</v>
      </c>
    </row>
    <row r="27849" spans="1:6">
      <c r="A27849">
        <v>2018</v>
      </c>
      <c r="B27849" t="s">
        <v>1026</v>
      </c>
      <c r="C27849" t="s">
        <v>1022</v>
      </c>
      <c r="D27849" t="s">
        <v>975</v>
      </c>
      <c r="E27849" t="s">
        <v>1014</v>
      </c>
      <c r="F27849" s="86">
        <v>838975.02482983703</v>
      </c>
    </row>
    <row r="27850" spans="1:6">
      <c r="A27850">
        <v>2019</v>
      </c>
      <c r="B27850" t="s">
        <v>1026</v>
      </c>
      <c r="C27850" t="s">
        <v>1022</v>
      </c>
      <c r="D27850" t="s">
        <v>975</v>
      </c>
      <c r="E27850" t="s">
        <v>1014</v>
      </c>
      <c r="F27850" s="86">
        <v>816756.21911722899</v>
      </c>
    </row>
    <row r="27851" spans="1:6">
      <c r="A27851">
        <v>2020</v>
      </c>
      <c r="B27851" t="s">
        <v>1026</v>
      </c>
      <c r="C27851" t="s">
        <v>1022</v>
      </c>
      <c r="D27851" t="s">
        <v>975</v>
      </c>
      <c r="E27851" t="s">
        <v>1014</v>
      </c>
      <c r="F27851" s="86">
        <v>799798.40548414399</v>
      </c>
    </row>
    <row r="27852" spans="1:6">
      <c r="A27852">
        <v>2021</v>
      </c>
      <c r="B27852" t="s">
        <v>1026</v>
      </c>
      <c r="C27852" t="s">
        <v>1022</v>
      </c>
      <c r="D27852" t="s">
        <v>975</v>
      </c>
      <c r="E27852" t="s">
        <v>1014</v>
      </c>
      <c r="F27852" s="86">
        <v>787611.54790265299</v>
      </c>
    </row>
    <row r="27853" spans="1:6">
      <c r="A27853">
        <v>2022</v>
      </c>
      <c r="B27853" t="s">
        <v>1026</v>
      </c>
      <c r="C27853" t="s">
        <v>1022</v>
      </c>
      <c r="D27853" t="s">
        <v>975</v>
      </c>
      <c r="E27853" t="s">
        <v>1014</v>
      </c>
      <c r="F27853" s="86">
        <v>779425.804252801</v>
      </c>
    </row>
    <row r="27854" spans="1:6">
      <c r="A27854">
        <v>2023</v>
      </c>
      <c r="B27854" t="s">
        <v>1026</v>
      </c>
      <c r="C27854" t="s">
        <v>1022</v>
      </c>
      <c r="D27854" t="s">
        <v>975</v>
      </c>
      <c r="E27854" t="s">
        <v>1014</v>
      </c>
      <c r="F27854" s="86">
        <v>774629.368735531</v>
      </c>
    </row>
    <row r="27855" spans="1:6">
      <c r="A27855">
        <v>2024</v>
      </c>
      <c r="B27855" t="s">
        <v>1026</v>
      </c>
      <c r="C27855" t="s">
        <v>1022</v>
      </c>
      <c r="D27855" t="s">
        <v>975</v>
      </c>
      <c r="E27855" t="s">
        <v>1014</v>
      </c>
      <c r="F27855" s="86">
        <v>772608.75838098</v>
      </c>
    </row>
    <row r="27856" spans="1:6">
      <c r="A27856">
        <v>2025</v>
      </c>
      <c r="B27856" t="s">
        <v>1026</v>
      </c>
      <c r="C27856" t="s">
        <v>1022</v>
      </c>
      <c r="D27856" t="s">
        <v>975</v>
      </c>
      <c r="E27856" t="s">
        <v>1014</v>
      </c>
      <c r="F27856" s="86">
        <v>772678.49386605003</v>
      </c>
    </row>
    <row r="27857" spans="1:6">
      <c r="A27857">
        <v>2026</v>
      </c>
      <c r="B27857" t="s">
        <v>1026</v>
      </c>
      <c r="C27857" t="s">
        <v>1022</v>
      </c>
      <c r="D27857" t="s">
        <v>975</v>
      </c>
      <c r="E27857" t="s">
        <v>1014</v>
      </c>
      <c r="F27857" s="86">
        <v>774338.56086645997</v>
      </c>
    </row>
    <row r="27858" spans="1:6">
      <c r="A27858">
        <v>2027</v>
      </c>
      <c r="B27858" t="s">
        <v>1026</v>
      </c>
      <c r="C27858" t="s">
        <v>1022</v>
      </c>
      <c r="D27858" t="s">
        <v>975</v>
      </c>
      <c r="E27858" t="s">
        <v>1014</v>
      </c>
      <c r="F27858" s="86">
        <v>776973.51032541704</v>
      </c>
    </row>
    <row r="27859" spans="1:6">
      <c r="A27859">
        <v>2028</v>
      </c>
      <c r="B27859" t="s">
        <v>1026</v>
      </c>
      <c r="C27859" t="s">
        <v>1022</v>
      </c>
      <c r="D27859" t="s">
        <v>975</v>
      </c>
      <c r="E27859" t="s">
        <v>1014</v>
      </c>
      <c r="F27859" s="86">
        <v>780134.90718719002</v>
      </c>
    </row>
    <row r="27860" spans="1:6">
      <c r="A27860">
        <v>2029</v>
      </c>
      <c r="B27860" t="s">
        <v>1026</v>
      </c>
      <c r="C27860" t="s">
        <v>1022</v>
      </c>
      <c r="D27860" t="s">
        <v>975</v>
      </c>
      <c r="E27860" t="s">
        <v>1014</v>
      </c>
      <c r="F27860" s="86">
        <v>783454.77180658304</v>
      </c>
    </row>
    <row r="27861" spans="1:6">
      <c r="A27861">
        <v>2030</v>
      </c>
      <c r="B27861" t="s">
        <v>1026</v>
      </c>
      <c r="C27861" t="s">
        <v>1022</v>
      </c>
      <c r="D27861" t="s">
        <v>975</v>
      </c>
      <c r="E27861" t="s">
        <v>1014</v>
      </c>
      <c r="F27861" s="86">
        <v>786993.96113575494</v>
      </c>
    </row>
    <row r="27862" spans="1:6">
      <c r="A27862">
        <v>2031</v>
      </c>
      <c r="B27862" t="s">
        <v>1026</v>
      </c>
      <c r="C27862" t="s">
        <v>1022</v>
      </c>
      <c r="D27862" t="s">
        <v>975</v>
      </c>
      <c r="E27862" t="s">
        <v>1014</v>
      </c>
      <c r="F27862" s="86">
        <v>790717.63504479395</v>
      </c>
    </row>
    <row r="27863" spans="1:6">
      <c r="A27863">
        <v>2032</v>
      </c>
      <c r="B27863" t="s">
        <v>1026</v>
      </c>
      <c r="C27863" t="s">
        <v>1022</v>
      </c>
      <c r="D27863" t="s">
        <v>975</v>
      </c>
      <c r="E27863" t="s">
        <v>1014</v>
      </c>
      <c r="F27863" s="86">
        <v>794417.02377023303</v>
      </c>
    </row>
    <row r="27864" spans="1:6">
      <c r="A27864">
        <v>2033</v>
      </c>
      <c r="B27864" t="s">
        <v>1026</v>
      </c>
      <c r="C27864" t="s">
        <v>1022</v>
      </c>
      <c r="D27864" t="s">
        <v>975</v>
      </c>
      <c r="E27864" t="s">
        <v>1014</v>
      </c>
      <c r="F27864" s="86">
        <v>798006.49661673</v>
      </c>
    </row>
    <row r="27865" spans="1:6">
      <c r="A27865">
        <v>2034</v>
      </c>
      <c r="B27865" t="s">
        <v>1026</v>
      </c>
      <c r="C27865" t="s">
        <v>1022</v>
      </c>
      <c r="D27865" t="s">
        <v>975</v>
      </c>
      <c r="E27865" t="s">
        <v>1014</v>
      </c>
      <c r="F27865" s="86">
        <v>801692.95535778999</v>
      </c>
    </row>
    <row r="27866" spans="1:6">
      <c r="A27866">
        <v>2035</v>
      </c>
      <c r="B27866" t="s">
        <v>1026</v>
      </c>
      <c r="C27866" t="s">
        <v>1022</v>
      </c>
      <c r="D27866" t="s">
        <v>975</v>
      </c>
      <c r="E27866" t="s">
        <v>1014</v>
      </c>
      <c r="F27866" s="86">
        <v>805563.318123576</v>
      </c>
    </row>
    <row r="27867" spans="1:6">
      <c r="A27867">
        <v>2036</v>
      </c>
      <c r="B27867" t="s">
        <v>1026</v>
      </c>
      <c r="C27867" t="s">
        <v>1022</v>
      </c>
      <c r="D27867" t="s">
        <v>975</v>
      </c>
      <c r="E27867" t="s">
        <v>1014</v>
      </c>
      <c r="F27867" s="86">
        <v>809665.09647240001</v>
      </c>
    </row>
    <row r="27868" spans="1:6">
      <c r="A27868">
        <v>2037</v>
      </c>
      <c r="B27868" t="s">
        <v>1026</v>
      </c>
      <c r="C27868" t="s">
        <v>1022</v>
      </c>
      <c r="D27868" t="s">
        <v>975</v>
      </c>
      <c r="E27868" t="s">
        <v>1014</v>
      </c>
      <c r="F27868" s="86">
        <v>813817.26599806105</v>
      </c>
    </row>
    <row r="27869" spans="1:6">
      <c r="A27869">
        <v>2038</v>
      </c>
      <c r="B27869" t="s">
        <v>1026</v>
      </c>
      <c r="C27869" t="s">
        <v>1022</v>
      </c>
      <c r="D27869" t="s">
        <v>975</v>
      </c>
      <c r="E27869" t="s">
        <v>1014</v>
      </c>
      <c r="F27869" s="86">
        <v>817974.355347384</v>
      </c>
    </row>
    <row r="27870" spans="1:6">
      <c r="A27870">
        <v>2039</v>
      </c>
      <c r="B27870" t="s">
        <v>1026</v>
      </c>
      <c r="C27870" t="s">
        <v>1022</v>
      </c>
      <c r="D27870" t="s">
        <v>975</v>
      </c>
      <c r="E27870" t="s">
        <v>1014</v>
      </c>
      <c r="F27870" s="86">
        <v>822068.98194129905</v>
      </c>
    </row>
    <row r="27871" spans="1:6">
      <c r="A27871">
        <v>2040</v>
      </c>
      <c r="B27871" t="s">
        <v>1026</v>
      </c>
      <c r="C27871" t="s">
        <v>1022</v>
      </c>
      <c r="D27871" t="s">
        <v>975</v>
      </c>
      <c r="E27871" t="s">
        <v>1014</v>
      </c>
      <c r="F27871" s="86">
        <v>826091.60301420698</v>
      </c>
    </row>
    <row r="27872" spans="1:6">
      <c r="A27872">
        <v>2041</v>
      </c>
      <c r="B27872" t="s">
        <v>1026</v>
      </c>
      <c r="C27872" t="s">
        <v>1022</v>
      </c>
      <c r="D27872" t="s">
        <v>975</v>
      </c>
      <c r="E27872" t="s">
        <v>1014</v>
      </c>
      <c r="F27872" s="86">
        <v>834343.61631731305</v>
      </c>
    </row>
    <row r="27873" spans="1:6">
      <c r="A27873">
        <v>2042</v>
      </c>
      <c r="B27873" t="s">
        <v>1026</v>
      </c>
      <c r="C27873" t="s">
        <v>1022</v>
      </c>
      <c r="D27873" t="s">
        <v>975</v>
      </c>
      <c r="E27873" t="s">
        <v>1014</v>
      </c>
      <c r="F27873" s="86">
        <v>842610.006902489</v>
      </c>
    </row>
    <row r="27874" spans="1:6">
      <c r="A27874">
        <v>2043</v>
      </c>
      <c r="B27874" t="s">
        <v>1026</v>
      </c>
      <c r="C27874" t="s">
        <v>1022</v>
      </c>
      <c r="D27874" t="s">
        <v>975</v>
      </c>
      <c r="E27874" t="s">
        <v>1014</v>
      </c>
      <c r="F27874" s="86">
        <v>850910.95386059501</v>
      </c>
    </row>
    <row r="27875" spans="1:6">
      <c r="A27875">
        <v>2044</v>
      </c>
      <c r="B27875" t="s">
        <v>1026</v>
      </c>
      <c r="C27875" t="s">
        <v>1022</v>
      </c>
      <c r="D27875" t="s">
        <v>975</v>
      </c>
      <c r="E27875" t="s">
        <v>1014</v>
      </c>
      <c r="F27875" s="86">
        <v>859263.62980537</v>
      </c>
    </row>
    <row r="27876" spans="1:6">
      <c r="A27876">
        <v>2045</v>
      </c>
      <c r="B27876" t="s">
        <v>1026</v>
      </c>
      <c r="C27876" t="s">
        <v>1022</v>
      </c>
      <c r="D27876" t="s">
        <v>975</v>
      </c>
      <c r="E27876" t="s">
        <v>1014</v>
      </c>
      <c r="F27876" s="86">
        <v>867676.62894547696</v>
      </c>
    </row>
    <row r="27877" spans="1:6">
      <c r="A27877">
        <v>2046</v>
      </c>
      <c r="B27877" t="s">
        <v>1026</v>
      </c>
      <c r="C27877" t="s">
        <v>1022</v>
      </c>
      <c r="D27877" t="s">
        <v>975</v>
      </c>
      <c r="E27877" t="s">
        <v>1014</v>
      </c>
      <c r="F27877" s="86">
        <v>876154.07636489801</v>
      </c>
    </row>
    <row r="27878" spans="1:6">
      <c r="A27878">
        <v>2047</v>
      </c>
      <c r="B27878" t="s">
        <v>1026</v>
      </c>
      <c r="C27878" t="s">
        <v>1022</v>
      </c>
      <c r="D27878" t="s">
        <v>975</v>
      </c>
      <c r="E27878" t="s">
        <v>1014</v>
      </c>
      <c r="F27878" s="86">
        <v>884704.43257951597</v>
      </c>
    </row>
    <row r="27879" spans="1:6">
      <c r="A27879">
        <v>2048</v>
      </c>
      <c r="B27879" t="s">
        <v>1026</v>
      </c>
      <c r="C27879" t="s">
        <v>1022</v>
      </c>
      <c r="D27879" t="s">
        <v>975</v>
      </c>
      <c r="E27879" t="s">
        <v>1014</v>
      </c>
      <c r="F27879" s="86">
        <v>893325.24790499604</v>
      </c>
    </row>
    <row r="27880" spans="1:6">
      <c r="A27880">
        <v>2049</v>
      </c>
      <c r="B27880" t="s">
        <v>1026</v>
      </c>
      <c r="C27880" t="s">
        <v>1022</v>
      </c>
      <c r="D27880" t="s">
        <v>975</v>
      </c>
      <c r="E27880" t="s">
        <v>1014</v>
      </c>
      <c r="F27880" s="86">
        <v>902028.56287204404</v>
      </c>
    </row>
    <row r="27881" spans="1:6">
      <c r="A27881">
        <v>2050</v>
      </c>
      <c r="B27881" t="s">
        <v>1026</v>
      </c>
      <c r="C27881" t="s">
        <v>1022</v>
      </c>
      <c r="D27881" t="s">
        <v>975</v>
      </c>
      <c r="E27881" t="s">
        <v>1014</v>
      </c>
      <c r="F27881" s="86">
        <v>910825.22118412203</v>
      </c>
    </row>
    <row r="27882" spans="1:6">
      <c r="A27882">
        <v>2017</v>
      </c>
      <c r="B27882" t="s">
        <v>1027</v>
      </c>
      <c r="C27882" t="s">
        <v>1022</v>
      </c>
      <c r="D27882" t="s">
        <v>975</v>
      </c>
      <c r="E27882" t="s">
        <v>1014</v>
      </c>
      <c r="F27882" s="86">
        <v>7368686.4255195297</v>
      </c>
    </row>
    <row r="27883" spans="1:6">
      <c r="A27883">
        <v>2018</v>
      </c>
      <c r="B27883" t="s">
        <v>1027</v>
      </c>
      <c r="C27883" t="s">
        <v>1022</v>
      </c>
      <c r="D27883" t="s">
        <v>975</v>
      </c>
      <c r="E27883" t="s">
        <v>1014</v>
      </c>
      <c r="F27883" s="86">
        <v>7112456.0214109803</v>
      </c>
    </row>
    <row r="27884" spans="1:6">
      <c r="A27884">
        <v>2019</v>
      </c>
      <c r="B27884" t="s">
        <v>1027</v>
      </c>
      <c r="C27884" t="s">
        <v>1022</v>
      </c>
      <c r="D27884" t="s">
        <v>975</v>
      </c>
      <c r="E27884" t="s">
        <v>1014</v>
      </c>
      <c r="F27884" s="86">
        <v>6888215.5137759103</v>
      </c>
    </row>
    <row r="27885" spans="1:6">
      <c r="A27885">
        <v>2020</v>
      </c>
      <c r="B27885" t="s">
        <v>1027</v>
      </c>
      <c r="C27885" t="s">
        <v>1022</v>
      </c>
      <c r="D27885" t="s">
        <v>975</v>
      </c>
      <c r="E27885" t="s">
        <v>1014</v>
      </c>
      <c r="F27885" s="86">
        <v>6696299.0753905</v>
      </c>
    </row>
    <row r="27886" spans="1:6">
      <c r="A27886">
        <v>2021</v>
      </c>
      <c r="B27886" t="s">
        <v>1027</v>
      </c>
      <c r="C27886" t="s">
        <v>1022</v>
      </c>
      <c r="D27886" t="s">
        <v>975</v>
      </c>
      <c r="E27886" t="s">
        <v>1014</v>
      </c>
      <c r="F27886" s="86">
        <v>6537139.70808338</v>
      </c>
    </row>
    <row r="27887" spans="1:6">
      <c r="A27887">
        <v>2022</v>
      </c>
      <c r="B27887" t="s">
        <v>1027</v>
      </c>
      <c r="C27887" t="s">
        <v>1022</v>
      </c>
      <c r="D27887" t="s">
        <v>975</v>
      </c>
      <c r="E27887" t="s">
        <v>1014</v>
      </c>
      <c r="F27887" s="86">
        <v>6406905.4963927399</v>
      </c>
    </row>
    <row r="27888" spans="1:6">
      <c r="A27888">
        <v>2023</v>
      </c>
      <c r="B27888" t="s">
        <v>1027</v>
      </c>
      <c r="C27888" t="s">
        <v>1022</v>
      </c>
      <c r="D27888" t="s">
        <v>975</v>
      </c>
      <c r="E27888" t="s">
        <v>1014</v>
      </c>
      <c r="F27888" s="86">
        <v>6304565.5947912801</v>
      </c>
    </row>
    <row r="27889" spans="1:6">
      <c r="A27889">
        <v>2024</v>
      </c>
      <c r="B27889" t="s">
        <v>1027</v>
      </c>
      <c r="C27889" t="s">
        <v>1022</v>
      </c>
      <c r="D27889" t="s">
        <v>975</v>
      </c>
      <c r="E27889" t="s">
        <v>1014</v>
      </c>
      <c r="F27889" s="86">
        <v>6228371.8357686</v>
      </c>
    </row>
    <row r="27890" spans="1:6">
      <c r="A27890">
        <v>2025</v>
      </c>
      <c r="B27890" t="s">
        <v>1027</v>
      </c>
      <c r="C27890" t="s">
        <v>1022</v>
      </c>
      <c r="D27890" t="s">
        <v>975</v>
      </c>
      <c r="E27890" t="s">
        <v>1014</v>
      </c>
      <c r="F27890" s="86">
        <v>6175750.7714571999</v>
      </c>
    </row>
    <row r="27891" spans="1:6">
      <c r="A27891">
        <v>2026</v>
      </c>
      <c r="B27891" t="s">
        <v>1027</v>
      </c>
      <c r="C27891" t="s">
        <v>1022</v>
      </c>
      <c r="D27891" t="s">
        <v>975</v>
      </c>
      <c r="E27891" t="s">
        <v>1014</v>
      </c>
      <c r="F27891" s="86">
        <v>6143627.4170562001</v>
      </c>
    </row>
    <row r="27892" spans="1:6">
      <c r="A27892">
        <v>2027</v>
      </c>
      <c r="B27892" t="s">
        <v>1027</v>
      </c>
      <c r="C27892" t="s">
        <v>1022</v>
      </c>
      <c r="D27892" t="s">
        <v>975</v>
      </c>
      <c r="E27892" t="s">
        <v>1014</v>
      </c>
      <c r="F27892" s="86">
        <v>6128773.1617485201</v>
      </c>
    </row>
    <row r="27893" spans="1:6">
      <c r="A27893">
        <v>2028</v>
      </c>
      <c r="B27893" t="s">
        <v>1027</v>
      </c>
      <c r="C27893" t="s">
        <v>1022</v>
      </c>
      <c r="D27893" t="s">
        <v>975</v>
      </c>
      <c r="E27893" t="s">
        <v>1014</v>
      </c>
      <c r="F27893" s="86">
        <v>6127956.9223172003</v>
      </c>
    </row>
    <row r="27894" spans="1:6">
      <c r="A27894">
        <v>2029</v>
      </c>
      <c r="B27894" t="s">
        <v>1027</v>
      </c>
      <c r="C27894" t="s">
        <v>1022</v>
      </c>
      <c r="D27894" t="s">
        <v>975</v>
      </c>
      <c r="E27894" t="s">
        <v>1014</v>
      </c>
      <c r="F27894" s="86">
        <v>6137756.6696118005</v>
      </c>
    </row>
    <row r="27895" spans="1:6">
      <c r="A27895">
        <v>2030</v>
      </c>
      <c r="B27895" t="s">
        <v>1027</v>
      </c>
      <c r="C27895" t="s">
        <v>1022</v>
      </c>
      <c r="D27895" t="s">
        <v>975</v>
      </c>
      <c r="E27895" t="s">
        <v>1014</v>
      </c>
      <c r="F27895" s="86">
        <v>6156998.1132210298</v>
      </c>
    </row>
    <row r="27896" spans="1:6">
      <c r="A27896">
        <v>2031</v>
      </c>
      <c r="B27896" t="s">
        <v>1027</v>
      </c>
      <c r="C27896" t="s">
        <v>1022</v>
      </c>
      <c r="D27896" t="s">
        <v>975</v>
      </c>
      <c r="E27896" t="s">
        <v>1014</v>
      </c>
      <c r="F27896" s="86">
        <v>6183358.6555166999</v>
      </c>
    </row>
    <row r="27897" spans="1:6">
      <c r="A27897">
        <v>2032</v>
      </c>
      <c r="B27897" t="s">
        <v>1027</v>
      </c>
      <c r="C27897" t="s">
        <v>1022</v>
      </c>
      <c r="D27897" t="s">
        <v>975</v>
      </c>
      <c r="E27897" t="s">
        <v>1014</v>
      </c>
      <c r="F27897" s="86">
        <v>6213856.5565535296</v>
      </c>
    </row>
    <row r="27898" spans="1:6">
      <c r="A27898">
        <v>2033</v>
      </c>
      <c r="B27898" t="s">
        <v>1027</v>
      </c>
      <c r="C27898" t="s">
        <v>1022</v>
      </c>
      <c r="D27898" t="s">
        <v>975</v>
      </c>
      <c r="E27898" t="s">
        <v>1014</v>
      </c>
      <c r="F27898" s="86">
        <v>6247005.1027888702</v>
      </c>
    </row>
    <row r="27899" spans="1:6">
      <c r="A27899">
        <v>2034</v>
      </c>
      <c r="B27899" t="s">
        <v>1027</v>
      </c>
      <c r="C27899" t="s">
        <v>1022</v>
      </c>
      <c r="D27899" t="s">
        <v>975</v>
      </c>
      <c r="E27899" t="s">
        <v>1014</v>
      </c>
      <c r="F27899" s="86">
        <v>6282856.1124159703</v>
      </c>
    </row>
    <row r="27900" spans="1:6">
      <c r="A27900">
        <v>2035</v>
      </c>
      <c r="B27900" t="s">
        <v>1027</v>
      </c>
      <c r="C27900" t="s">
        <v>1022</v>
      </c>
      <c r="D27900" t="s">
        <v>975</v>
      </c>
      <c r="E27900" t="s">
        <v>1014</v>
      </c>
      <c r="F27900" s="86">
        <v>6320887.29127918</v>
      </c>
    </row>
    <row r="27901" spans="1:6">
      <c r="A27901">
        <v>2036</v>
      </c>
      <c r="B27901" t="s">
        <v>1027</v>
      </c>
      <c r="C27901" t="s">
        <v>1022</v>
      </c>
      <c r="D27901" t="s">
        <v>975</v>
      </c>
      <c r="E27901" t="s">
        <v>1014</v>
      </c>
      <c r="F27901" s="86">
        <v>6360346.69225772</v>
      </c>
    </row>
    <row r="27902" spans="1:6">
      <c r="A27902">
        <v>2037</v>
      </c>
      <c r="B27902" t="s">
        <v>1027</v>
      </c>
      <c r="C27902" t="s">
        <v>1022</v>
      </c>
      <c r="D27902" t="s">
        <v>975</v>
      </c>
      <c r="E27902" t="s">
        <v>1014</v>
      </c>
      <c r="F27902" s="86">
        <v>6400368.1489899</v>
      </c>
    </row>
    <row r="27903" spans="1:6">
      <c r="A27903">
        <v>2038</v>
      </c>
      <c r="B27903" t="s">
        <v>1027</v>
      </c>
      <c r="C27903" t="s">
        <v>1022</v>
      </c>
      <c r="D27903" t="s">
        <v>975</v>
      </c>
      <c r="E27903" t="s">
        <v>1014</v>
      </c>
      <c r="F27903" s="86">
        <v>6440860.9377337098</v>
      </c>
    </row>
    <row r="27904" spans="1:6">
      <c r="A27904">
        <v>2039</v>
      </c>
      <c r="B27904" t="s">
        <v>1027</v>
      </c>
      <c r="C27904" t="s">
        <v>1022</v>
      </c>
      <c r="D27904" t="s">
        <v>975</v>
      </c>
      <c r="E27904" t="s">
        <v>1014</v>
      </c>
      <c r="F27904" s="86">
        <v>6481534.1594266603</v>
      </c>
    </row>
    <row r="27905" spans="1:6">
      <c r="A27905">
        <v>2040</v>
      </c>
      <c r="B27905" t="s">
        <v>1027</v>
      </c>
      <c r="C27905" t="s">
        <v>1022</v>
      </c>
      <c r="D27905" t="s">
        <v>975</v>
      </c>
      <c r="E27905" t="s">
        <v>1014</v>
      </c>
      <c r="F27905" s="86">
        <v>6522348.6297350004</v>
      </c>
    </row>
    <row r="27906" spans="1:6">
      <c r="A27906">
        <v>2041</v>
      </c>
      <c r="B27906" t="s">
        <v>1027</v>
      </c>
      <c r="C27906" t="s">
        <v>1022</v>
      </c>
      <c r="D27906" t="s">
        <v>975</v>
      </c>
      <c r="E27906" t="s">
        <v>1014</v>
      </c>
      <c r="F27906" s="86">
        <v>6554879.9999193903</v>
      </c>
    </row>
    <row r="27907" spans="1:6">
      <c r="A27907">
        <v>2042</v>
      </c>
      <c r="B27907" t="s">
        <v>1027</v>
      </c>
      <c r="C27907" t="s">
        <v>1022</v>
      </c>
      <c r="D27907" t="s">
        <v>975</v>
      </c>
      <c r="E27907" t="s">
        <v>1014</v>
      </c>
      <c r="F27907" s="86">
        <v>6587106.3720183298</v>
      </c>
    </row>
    <row r="27908" spans="1:6">
      <c r="A27908">
        <v>2043</v>
      </c>
      <c r="B27908" t="s">
        <v>1027</v>
      </c>
      <c r="C27908" t="s">
        <v>1022</v>
      </c>
      <c r="D27908" t="s">
        <v>975</v>
      </c>
      <c r="E27908" t="s">
        <v>1014</v>
      </c>
      <c r="F27908" s="86">
        <v>6619109.9967572801</v>
      </c>
    </row>
    <row r="27909" spans="1:6">
      <c r="A27909">
        <v>2044</v>
      </c>
      <c r="B27909" t="s">
        <v>1027</v>
      </c>
      <c r="C27909" t="s">
        <v>1022</v>
      </c>
      <c r="D27909" t="s">
        <v>975</v>
      </c>
      <c r="E27909" t="s">
        <v>1014</v>
      </c>
      <c r="F27909" s="86">
        <v>6650882.3502416201</v>
      </c>
    </row>
    <row r="27910" spans="1:6">
      <c r="A27910">
        <v>2045</v>
      </c>
      <c r="B27910" t="s">
        <v>1027</v>
      </c>
      <c r="C27910" t="s">
        <v>1022</v>
      </c>
      <c r="D27910" t="s">
        <v>975</v>
      </c>
      <c r="E27910" t="s">
        <v>1014</v>
      </c>
      <c r="F27910" s="86">
        <v>6682624.77706677</v>
      </c>
    </row>
    <row r="27911" spans="1:6">
      <c r="A27911">
        <v>2046</v>
      </c>
      <c r="B27911" t="s">
        <v>1027</v>
      </c>
      <c r="C27911" t="s">
        <v>1022</v>
      </c>
      <c r="D27911" t="s">
        <v>975</v>
      </c>
      <c r="E27911" t="s">
        <v>1014</v>
      </c>
      <c r="F27911" s="86">
        <v>6714225.8967644796</v>
      </c>
    </row>
    <row r="27912" spans="1:6">
      <c r="A27912">
        <v>2047</v>
      </c>
      <c r="B27912" t="s">
        <v>1027</v>
      </c>
      <c r="C27912" t="s">
        <v>1022</v>
      </c>
      <c r="D27912" t="s">
        <v>975</v>
      </c>
      <c r="E27912" t="s">
        <v>1014</v>
      </c>
      <c r="F27912" s="86">
        <v>6746049.84083685</v>
      </c>
    </row>
    <row r="27913" spans="1:6">
      <c r="A27913">
        <v>2048</v>
      </c>
      <c r="B27913" t="s">
        <v>1027</v>
      </c>
      <c r="C27913" t="s">
        <v>1022</v>
      </c>
      <c r="D27913" t="s">
        <v>975</v>
      </c>
      <c r="E27913" t="s">
        <v>1014</v>
      </c>
      <c r="F27913" s="86">
        <v>6778000.8288155096</v>
      </c>
    </row>
    <row r="27914" spans="1:6">
      <c r="A27914">
        <v>2049</v>
      </c>
      <c r="B27914" t="s">
        <v>1027</v>
      </c>
      <c r="C27914" t="s">
        <v>1022</v>
      </c>
      <c r="D27914" t="s">
        <v>975</v>
      </c>
      <c r="E27914" t="s">
        <v>1014</v>
      </c>
      <c r="F27914" s="86">
        <v>6810006.7656370504</v>
      </c>
    </row>
    <row r="27915" spans="1:6">
      <c r="A27915">
        <v>2050</v>
      </c>
      <c r="B27915" t="s">
        <v>1027</v>
      </c>
      <c r="C27915" t="s">
        <v>1022</v>
      </c>
      <c r="D27915" t="s">
        <v>975</v>
      </c>
      <c r="E27915" t="s">
        <v>1014</v>
      </c>
      <c r="F27915" s="86">
        <v>6842207.0581663996</v>
      </c>
    </row>
    <row r="27916" spans="1:6">
      <c r="A27916">
        <v>2017</v>
      </c>
      <c r="B27916" t="s">
        <v>1028</v>
      </c>
      <c r="C27916" t="s">
        <v>1022</v>
      </c>
      <c r="D27916" t="s">
        <v>975</v>
      </c>
      <c r="E27916" t="s">
        <v>1014</v>
      </c>
      <c r="F27916" s="86">
        <v>2289985.3554554801</v>
      </c>
    </row>
    <row r="27917" spans="1:6">
      <c r="A27917">
        <v>2018</v>
      </c>
      <c r="B27917" t="s">
        <v>1028</v>
      </c>
      <c r="C27917" t="s">
        <v>1022</v>
      </c>
      <c r="D27917" t="s">
        <v>975</v>
      </c>
      <c r="E27917" t="s">
        <v>1014</v>
      </c>
      <c r="F27917" s="86">
        <v>2218586.1502463999</v>
      </c>
    </row>
    <row r="27918" spans="1:6">
      <c r="A27918">
        <v>2019</v>
      </c>
      <c r="B27918" t="s">
        <v>1028</v>
      </c>
      <c r="C27918" t="s">
        <v>1022</v>
      </c>
      <c r="D27918" t="s">
        <v>975</v>
      </c>
      <c r="E27918" t="s">
        <v>1014</v>
      </c>
      <c r="F27918" s="86">
        <v>2160308.8378391</v>
      </c>
    </row>
    <row r="27919" spans="1:6">
      <c r="A27919">
        <v>2020</v>
      </c>
      <c r="B27919" t="s">
        <v>1028</v>
      </c>
      <c r="C27919" t="s">
        <v>1022</v>
      </c>
      <c r="D27919" t="s">
        <v>975</v>
      </c>
      <c r="E27919" t="s">
        <v>1014</v>
      </c>
      <c r="F27919" s="86">
        <v>2114399.3882894302</v>
      </c>
    </row>
    <row r="27920" spans="1:6">
      <c r="A27920">
        <v>2021</v>
      </c>
      <c r="B27920" t="s">
        <v>1028</v>
      </c>
      <c r="C27920" t="s">
        <v>1022</v>
      </c>
      <c r="D27920" t="s">
        <v>975</v>
      </c>
      <c r="E27920" t="s">
        <v>1014</v>
      </c>
      <c r="F27920" s="86">
        <v>2080332.5426139701</v>
      </c>
    </row>
    <row r="27921" spans="1:6">
      <c r="A27921">
        <v>2022</v>
      </c>
      <c r="B27921" t="s">
        <v>1028</v>
      </c>
      <c r="C27921" t="s">
        <v>1022</v>
      </c>
      <c r="D27921" t="s">
        <v>975</v>
      </c>
      <c r="E27921" t="s">
        <v>1014</v>
      </c>
      <c r="F27921" s="86">
        <v>2056332.5498496201</v>
      </c>
    </row>
    <row r="27922" spans="1:6">
      <c r="A27922">
        <v>2023</v>
      </c>
      <c r="B27922" t="s">
        <v>1028</v>
      </c>
      <c r="C27922" t="s">
        <v>1022</v>
      </c>
      <c r="D27922" t="s">
        <v>975</v>
      </c>
      <c r="E27922" t="s">
        <v>1014</v>
      </c>
      <c r="F27922" s="86">
        <v>2041206.5862581001</v>
      </c>
    </row>
    <row r="27923" spans="1:6">
      <c r="A27923">
        <v>2024</v>
      </c>
      <c r="B27923" t="s">
        <v>1028</v>
      </c>
      <c r="C27923" t="s">
        <v>1022</v>
      </c>
      <c r="D27923" t="s">
        <v>975</v>
      </c>
      <c r="E27923" t="s">
        <v>1014</v>
      </c>
      <c r="F27923" s="86">
        <v>2033658.3088871599</v>
      </c>
    </row>
    <row r="27924" spans="1:6">
      <c r="A27924">
        <v>2025</v>
      </c>
      <c r="B27924" t="s">
        <v>1028</v>
      </c>
      <c r="C27924" t="s">
        <v>1022</v>
      </c>
      <c r="D27924" t="s">
        <v>975</v>
      </c>
      <c r="E27924" t="s">
        <v>1014</v>
      </c>
      <c r="F27924" s="86">
        <v>2032169.8511488</v>
      </c>
    </row>
    <row r="27925" spans="1:6">
      <c r="A27925">
        <v>2026</v>
      </c>
      <c r="B27925" t="s">
        <v>1028</v>
      </c>
      <c r="C27925" t="s">
        <v>1022</v>
      </c>
      <c r="D27925" t="s">
        <v>975</v>
      </c>
      <c r="E27925" t="s">
        <v>1014</v>
      </c>
      <c r="F27925" s="86">
        <v>2035555.3159408499</v>
      </c>
    </row>
    <row r="27926" spans="1:6">
      <c r="A27926">
        <v>2027</v>
      </c>
      <c r="B27926" t="s">
        <v>1028</v>
      </c>
      <c r="C27926" t="s">
        <v>1022</v>
      </c>
      <c r="D27926" t="s">
        <v>975</v>
      </c>
      <c r="E27926" t="s">
        <v>1014</v>
      </c>
      <c r="F27926" s="86">
        <v>2042602.7702166301</v>
      </c>
    </row>
    <row r="27927" spans="1:6">
      <c r="A27927">
        <v>2028</v>
      </c>
      <c r="B27927" t="s">
        <v>1028</v>
      </c>
      <c r="C27927" t="s">
        <v>1022</v>
      </c>
      <c r="D27927" t="s">
        <v>975</v>
      </c>
      <c r="E27927" t="s">
        <v>1014</v>
      </c>
      <c r="F27927" s="86">
        <v>2052347.98934704</v>
      </c>
    </row>
    <row r="27928" spans="1:6">
      <c r="A27928">
        <v>2029</v>
      </c>
      <c r="B27928" t="s">
        <v>1028</v>
      </c>
      <c r="C27928" t="s">
        <v>1022</v>
      </c>
      <c r="D27928" t="s">
        <v>975</v>
      </c>
      <c r="E27928" t="s">
        <v>1014</v>
      </c>
      <c r="F27928" s="86">
        <v>2063782.8201969301</v>
      </c>
    </row>
    <row r="27929" spans="1:6">
      <c r="A27929">
        <v>2030</v>
      </c>
      <c r="B27929" t="s">
        <v>1028</v>
      </c>
      <c r="C27929" t="s">
        <v>1022</v>
      </c>
      <c r="D27929" t="s">
        <v>975</v>
      </c>
      <c r="E27929" t="s">
        <v>1014</v>
      </c>
      <c r="F27929" s="86">
        <v>2076829.1645054601</v>
      </c>
    </row>
    <row r="27930" spans="1:6">
      <c r="A27930">
        <v>2031</v>
      </c>
      <c r="B27930" t="s">
        <v>1028</v>
      </c>
      <c r="C27930" t="s">
        <v>1022</v>
      </c>
      <c r="D27930" t="s">
        <v>975</v>
      </c>
      <c r="E27930" t="s">
        <v>1014</v>
      </c>
      <c r="F27930" s="86">
        <v>2091203.2278962401</v>
      </c>
    </row>
    <row r="27931" spans="1:6">
      <c r="A27931">
        <v>2032</v>
      </c>
      <c r="B27931" t="s">
        <v>1028</v>
      </c>
      <c r="C27931" t="s">
        <v>1022</v>
      </c>
      <c r="D27931" t="s">
        <v>975</v>
      </c>
      <c r="E27931" t="s">
        <v>1014</v>
      </c>
      <c r="F27931" s="86">
        <v>2106230.3618598999</v>
      </c>
    </row>
    <row r="27932" spans="1:6">
      <c r="A27932">
        <v>2033</v>
      </c>
      <c r="B27932" t="s">
        <v>1028</v>
      </c>
      <c r="C27932" t="s">
        <v>1022</v>
      </c>
      <c r="D27932" t="s">
        <v>975</v>
      </c>
      <c r="E27932" t="s">
        <v>1014</v>
      </c>
      <c r="F27932" s="86">
        <v>2121547.9747236199</v>
      </c>
    </row>
    <row r="27933" spans="1:6">
      <c r="A27933">
        <v>2034</v>
      </c>
      <c r="B27933" t="s">
        <v>1028</v>
      </c>
      <c r="C27933" t="s">
        <v>1022</v>
      </c>
      <c r="D27933" t="s">
        <v>975</v>
      </c>
      <c r="E27933" t="s">
        <v>1014</v>
      </c>
      <c r="F27933" s="86">
        <v>2137435.5801279698</v>
      </c>
    </row>
    <row r="27934" spans="1:6">
      <c r="A27934">
        <v>2035</v>
      </c>
      <c r="B27934" t="s">
        <v>1028</v>
      </c>
      <c r="C27934" t="s">
        <v>1022</v>
      </c>
      <c r="D27934" t="s">
        <v>975</v>
      </c>
      <c r="E27934" t="s">
        <v>1014</v>
      </c>
      <c r="F27934" s="86">
        <v>2153955.0108471499</v>
      </c>
    </row>
    <row r="27935" spans="1:6">
      <c r="A27935">
        <v>2036</v>
      </c>
      <c r="B27935" t="s">
        <v>1028</v>
      </c>
      <c r="C27935" t="s">
        <v>1022</v>
      </c>
      <c r="D27935" t="s">
        <v>975</v>
      </c>
      <c r="E27935" t="s">
        <v>1014</v>
      </c>
      <c r="F27935" s="86">
        <v>2171095.7955767498</v>
      </c>
    </row>
    <row r="27936" spans="1:6">
      <c r="A27936">
        <v>2037</v>
      </c>
      <c r="B27936" t="s">
        <v>1028</v>
      </c>
      <c r="C27936" t="s">
        <v>1022</v>
      </c>
      <c r="D27936" t="s">
        <v>975</v>
      </c>
      <c r="E27936" t="s">
        <v>1014</v>
      </c>
      <c r="F27936" s="86">
        <v>2188445.8533262201</v>
      </c>
    </row>
    <row r="27937" spans="1:6">
      <c r="A27937">
        <v>2038</v>
      </c>
      <c r="B27937" t="s">
        <v>1028</v>
      </c>
      <c r="C27937" t="s">
        <v>1022</v>
      </c>
      <c r="D27937" t="s">
        <v>975</v>
      </c>
      <c r="E27937" t="s">
        <v>1014</v>
      </c>
      <c r="F27937" s="86">
        <v>2205907.6979944501</v>
      </c>
    </row>
    <row r="27938" spans="1:6">
      <c r="A27938">
        <v>2039</v>
      </c>
      <c r="B27938" t="s">
        <v>1028</v>
      </c>
      <c r="C27938" t="s">
        <v>1022</v>
      </c>
      <c r="D27938" t="s">
        <v>975</v>
      </c>
      <c r="E27938" t="s">
        <v>1014</v>
      </c>
      <c r="F27938" s="86">
        <v>2223366.1989422999</v>
      </c>
    </row>
    <row r="27939" spans="1:6">
      <c r="A27939">
        <v>2040</v>
      </c>
      <c r="B27939" t="s">
        <v>1028</v>
      </c>
      <c r="C27939" t="s">
        <v>1022</v>
      </c>
      <c r="D27939" t="s">
        <v>975</v>
      </c>
      <c r="E27939" t="s">
        <v>1014</v>
      </c>
      <c r="F27939" s="86">
        <v>2240802.5144083002</v>
      </c>
    </row>
    <row r="27940" spans="1:6">
      <c r="A27940">
        <v>2041</v>
      </c>
      <c r="B27940" t="s">
        <v>1028</v>
      </c>
      <c r="C27940" t="s">
        <v>1022</v>
      </c>
      <c r="D27940" t="s">
        <v>975</v>
      </c>
      <c r="E27940" t="s">
        <v>1014</v>
      </c>
      <c r="F27940" s="86">
        <v>2259662.4009219101</v>
      </c>
    </row>
    <row r="27941" spans="1:6">
      <c r="A27941">
        <v>2042</v>
      </c>
      <c r="B27941" t="s">
        <v>1028</v>
      </c>
      <c r="C27941" t="s">
        <v>1022</v>
      </c>
      <c r="D27941" t="s">
        <v>975</v>
      </c>
      <c r="E27941" t="s">
        <v>1014</v>
      </c>
      <c r="F27941" s="86">
        <v>2278550.3571280902</v>
      </c>
    </row>
    <row r="27942" spans="1:6">
      <c r="A27942">
        <v>2043</v>
      </c>
      <c r="B27942" t="s">
        <v>1028</v>
      </c>
      <c r="C27942" t="s">
        <v>1022</v>
      </c>
      <c r="D27942" t="s">
        <v>975</v>
      </c>
      <c r="E27942" t="s">
        <v>1014</v>
      </c>
      <c r="F27942" s="86">
        <v>2297517.5563384499</v>
      </c>
    </row>
    <row r="27943" spans="1:6">
      <c r="A27943">
        <v>2044</v>
      </c>
      <c r="B27943" t="s">
        <v>1028</v>
      </c>
      <c r="C27943" t="s">
        <v>1022</v>
      </c>
      <c r="D27943" t="s">
        <v>975</v>
      </c>
      <c r="E27943" t="s">
        <v>1014</v>
      </c>
      <c r="F27943" s="86">
        <v>2316608.22135778</v>
      </c>
    </row>
    <row r="27944" spans="1:6">
      <c r="A27944">
        <v>2045</v>
      </c>
      <c r="B27944" t="s">
        <v>1028</v>
      </c>
      <c r="C27944" t="s">
        <v>1022</v>
      </c>
      <c r="D27944" t="s">
        <v>975</v>
      </c>
      <c r="E27944" t="s">
        <v>1014</v>
      </c>
      <c r="F27944" s="86">
        <v>2335845.4947233698</v>
      </c>
    </row>
    <row r="27945" spans="1:6">
      <c r="A27945">
        <v>2046</v>
      </c>
      <c r="B27945" t="s">
        <v>1028</v>
      </c>
      <c r="C27945" t="s">
        <v>1022</v>
      </c>
      <c r="D27945" t="s">
        <v>975</v>
      </c>
      <c r="E27945" t="s">
        <v>1014</v>
      </c>
      <c r="F27945" s="86">
        <v>2355246.7293836898</v>
      </c>
    </row>
    <row r="27946" spans="1:6">
      <c r="A27946">
        <v>2047</v>
      </c>
      <c r="B27946" t="s">
        <v>1028</v>
      </c>
      <c r="C27946" t="s">
        <v>1022</v>
      </c>
      <c r="D27946" t="s">
        <v>975</v>
      </c>
      <c r="E27946" t="s">
        <v>1014</v>
      </c>
      <c r="F27946" s="86">
        <v>2374839.5385769298</v>
      </c>
    </row>
    <row r="27947" spans="1:6">
      <c r="A27947">
        <v>2048</v>
      </c>
      <c r="B27947" t="s">
        <v>1028</v>
      </c>
      <c r="C27947" t="s">
        <v>1022</v>
      </c>
      <c r="D27947" t="s">
        <v>975</v>
      </c>
      <c r="E27947" t="s">
        <v>1014</v>
      </c>
      <c r="F27947" s="86">
        <v>2394618.5968714599</v>
      </c>
    </row>
    <row r="27948" spans="1:6">
      <c r="A27948">
        <v>2049</v>
      </c>
      <c r="B27948" t="s">
        <v>1028</v>
      </c>
      <c r="C27948" t="s">
        <v>1022</v>
      </c>
      <c r="D27948" t="s">
        <v>975</v>
      </c>
      <c r="E27948" t="s">
        <v>1014</v>
      </c>
      <c r="F27948" s="86">
        <v>2414613.5202206899</v>
      </c>
    </row>
    <row r="27949" spans="1:6">
      <c r="A27949">
        <v>2050</v>
      </c>
      <c r="B27949" t="s">
        <v>1028</v>
      </c>
      <c r="C27949" t="s">
        <v>1022</v>
      </c>
      <c r="D27949" t="s">
        <v>975</v>
      </c>
      <c r="E27949" t="s">
        <v>1014</v>
      </c>
      <c r="F27949" s="86">
        <v>2434843.5803507101</v>
      </c>
    </row>
    <row r="27950" spans="1:6">
      <c r="A27950">
        <v>2017</v>
      </c>
      <c r="B27950" t="s">
        <v>1029</v>
      </c>
      <c r="C27950" t="s">
        <v>1022</v>
      </c>
      <c r="D27950" t="s">
        <v>975</v>
      </c>
      <c r="E27950" t="s">
        <v>1014</v>
      </c>
      <c r="F27950" s="86">
        <v>1088319.6444715001</v>
      </c>
    </row>
    <row r="27951" spans="1:6">
      <c r="A27951">
        <v>2018</v>
      </c>
      <c r="B27951" t="s">
        <v>1029</v>
      </c>
      <c r="C27951" t="s">
        <v>1022</v>
      </c>
      <c r="D27951" t="s">
        <v>975</v>
      </c>
      <c r="E27951" t="s">
        <v>1014</v>
      </c>
      <c r="F27951" s="86">
        <v>1077411.21967735</v>
      </c>
    </row>
    <row r="27952" spans="1:6">
      <c r="A27952">
        <v>2019</v>
      </c>
      <c r="B27952" t="s">
        <v>1029</v>
      </c>
      <c r="C27952" t="s">
        <v>1022</v>
      </c>
      <c r="D27952" t="s">
        <v>975</v>
      </c>
      <c r="E27952" t="s">
        <v>1014</v>
      </c>
      <c r="F27952" s="86">
        <v>1066577.0233509201</v>
      </c>
    </row>
    <row r="27953" spans="1:6">
      <c r="A27953">
        <v>2020</v>
      </c>
      <c r="B27953" t="s">
        <v>1029</v>
      </c>
      <c r="C27953" t="s">
        <v>1022</v>
      </c>
      <c r="D27953" t="s">
        <v>975</v>
      </c>
      <c r="E27953" t="s">
        <v>1014</v>
      </c>
      <c r="F27953" s="86">
        <v>1055880.3057713001</v>
      </c>
    </row>
    <row r="27954" spans="1:6">
      <c r="A27954">
        <v>2021</v>
      </c>
      <c r="B27954" t="s">
        <v>1029</v>
      </c>
      <c r="C27954" t="s">
        <v>1022</v>
      </c>
      <c r="D27954" t="s">
        <v>975</v>
      </c>
      <c r="E27954" t="s">
        <v>1014</v>
      </c>
      <c r="F27954" s="86">
        <v>1046004.82590262</v>
      </c>
    </row>
    <row r="27955" spans="1:6">
      <c r="A27955">
        <v>2022</v>
      </c>
      <c r="B27955" t="s">
        <v>1029</v>
      </c>
      <c r="C27955" t="s">
        <v>1022</v>
      </c>
      <c r="D27955" t="s">
        <v>975</v>
      </c>
      <c r="E27955" t="s">
        <v>1014</v>
      </c>
      <c r="F27955" s="86">
        <v>1037118.26448942</v>
      </c>
    </row>
    <row r="27956" spans="1:6">
      <c r="A27956">
        <v>2023</v>
      </c>
      <c r="B27956" t="s">
        <v>1029</v>
      </c>
      <c r="C27956" t="s">
        <v>1022</v>
      </c>
      <c r="D27956" t="s">
        <v>975</v>
      </c>
      <c r="E27956" t="s">
        <v>1014</v>
      </c>
      <c r="F27956" s="86">
        <v>1029878.41500199</v>
      </c>
    </row>
    <row r="27957" spans="1:6">
      <c r="A27957">
        <v>2024</v>
      </c>
      <c r="B27957" t="s">
        <v>1029</v>
      </c>
      <c r="C27957" t="s">
        <v>1022</v>
      </c>
      <c r="D27957" t="s">
        <v>975</v>
      </c>
      <c r="E27957" t="s">
        <v>1014</v>
      </c>
      <c r="F27957" s="86">
        <v>1024773.69012169</v>
      </c>
    </row>
    <row r="27958" spans="1:6">
      <c r="A27958">
        <v>2025</v>
      </c>
      <c r="B27958" t="s">
        <v>1029</v>
      </c>
      <c r="C27958" t="s">
        <v>1022</v>
      </c>
      <c r="D27958" t="s">
        <v>975</v>
      </c>
      <c r="E27958" t="s">
        <v>1014</v>
      </c>
      <c r="F27958" s="86">
        <v>1022173.49516334</v>
      </c>
    </row>
    <row r="27959" spans="1:6">
      <c r="A27959">
        <v>2026</v>
      </c>
      <c r="B27959" t="s">
        <v>1029</v>
      </c>
      <c r="C27959" t="s">
        <v>1022</v>
      </c>
      <c r="D27959" t="s">
        <v>975</v>
      </c>
      <c r="E27959" t="s">
        <v>1014</v>
      </c>
      <c r="F27959" s="86">
        <v>1022309.25319443</v>
      </c>
    </row>
    <row r="27960" spans="1:6">
      <c r="A27960">
        <v>2027</v>
      </c>
      <c r="B27960" t="s">
        <v>1029</v>
      </c>
      <c r="C27960" t="s">
        <v>1022</v>
      </c>
      <c r="D27960" t="s">
        <v>975</v>
      </c>
      <c r="E27960" t="s">
        <v>1014</v>
      </c>
      <c r="F27960" s="86">
        <v>1024885.49231858</v>
      </c>
    </row>
    <row r="27961" spans="1:6">
      <c r="A27961">
        <v>2028</v>
      </c>
      <c r="B27961" t="s">
        <v>1029</v>
      </c>
      <c r="C27961" t="s">
        <v>1022</v>
      </c>
      <c r="D27961" t="s">
        <v>975</v>
      </c>
      <c r="E27961" t="s">
        <v>1014</v>
      </c>
      <c r="F27961" s="86">
        <v>1029372.1454927</v>
      </c>
    </row>
    <row r="27962" spans="1:6">
      <c r="A27962">
        <v>2029</v>
      </c>
      <c r="B27962" t="s">
        <v>1029</v>
      </c>
      <c r="C27962" t="s">
        <v>1022</v>
      </c>
      <c r="D27962" t="s">
        <v>975</v>
      </c>
      <c r="E27962" t="s">
        <v>1014</v>
      </c>
      <c r="F27962" s="86">
        <v>1035225.20392958</v>
      </c>
    </row>
    <row r="27963" spans="1:6">
      <c r="A27963">
        <v>2030</v>
      </c>
      <c r="B27963" t="s">
        <v>1029</v>
      </c>
      <c r="C27963" t="s">
        <v>1022</v>
      </c>
      <c r="D27963" t="s">
        <v>975</v>
      </c>
      <c r="E27963" t="s">
        <v>1014</v>
      </c>
      <c r="F27963" s="86">
        <v>1042359.01702838</v>
      </c>
    </row>
    <row r="27964" spans="1:6">
      <c r="A27964">
        <v>2031</v>
      </c>
      <c r="B27964" t="s">
        <v>1029</v>
      </c>
      <c r="C27964" t="s">
        <v>1022</v>
      </c>
      <c r="D27964" t="s">
        <v>975</v>
      </c>
      <c r="E27964" t="s">
        <v>1014</v>
      </c>
      <c r="F27964" s="86">
        <v>1050454.2301614799</v>
      </c>
    </row>
    <row r="27965" spans="1:6">
      <c r="A27965">
        <v>2032</v>
      </c>
      <c r="B27965" t="s">
        <v>1029</v>
      </c>
      <c r="C27965" t="s">
        <v>1022</v>
      </c>
      <c r="D27965" t="s">
        <v>975</v>
      </c>
      <c r="E27965" t="s">
        <v>1014</v>
      </c>
      <c r="F27965" s="86">
        <v>1058937.8030407601</v>
      </c>
    </row>
    <row r="27966" spans="1:6">
      <c r="A27966">
        <v>2033</v>
      </c>
      <c r="B27966" t="s">
        <v>1029</v>
      </c>
      <c r="C27966" t="s">
        <v>1022</v>
      </c>
      <c r="D27966" t="s">
        <v>975</v>
      </c>
      <c r="E27966" t="s">
        <v>1014</v>
      </c>
      <c r="F27966" s="86">
        <v>1067472.5855652799</v>
      </c>
    </row>
    <row r="27967" spans="1:6">
      <c r="A27967">
        <v>2034</v>
      </c>
      <c r="B27967" t="s">
        <v>1029</v>
      </c>
      <c r="C27967" t="s">
        <v>1022</v>
      </c>
      <c r="D27967" t="s">
        <v>975</v>
      </c>
      <c r="E27967" t="s">
        <v>1014</v>
      </c>
      <c r="F27967" s="86">
        <v>1076177.5598480799</v>
      </c>
    </row>
    <row r="27968" spans="1:6">
      <c r="A27968">
        <v>2035</v>
      </c>
      <c r="B27968" t="s">
        <v>1029</v>
      </c>
      <c r="C27968" t="s">
        <v>1022</v>
      </c>
      <c r="D27968" t="s">
        <v>975</v>
      </c>
      <c r="E27968" t="s">
        <v>1014</v>
      </c>
      <c r="F27968" s="86">
        <v>1085015.14631776</v>
      </c>
    </row>
    <row r="27969" spans="1:6">
      <c r="A27969">
        <v>2036</v>
      </c>
      <c r="B27969" t="s">
        <v>1029</v>
      </c>
      <c r="C27969" t="s">
        <v>1022</v>
      </c>
      <c r="D27969" t="s">
        <v>975</v>
      </c>
      <c r="E27969" t="s">
        <v>1014</v>
      </c>
      <c r="F27969" s="86">
        <v>1093905.8656657301</v>
      </c>
    </row>
    <row r="27970" spans="1:6">
      <c r="A27970">
        <v>2037</v>
      </c>
      <c r="B27970" t="s">
        <v>1029</v>
      </c>
      <c r="C27970" t="s">
        <v>1022</v>
      </c>
      <c r="D27970" t="s">
        <v>975</v>
      </c>
      <c r="E27970" t="s">
        <v>1014</v>
      </c>
      <c r="F27970" s="86">
        <v>1102752.10989958</v>
      </c>
    </row>
    <row r="27971" spans="1:6">
      <c r="A27971">
        <v>2038</v>
      </c>
      <c r="B27971" t="s">
        <v>1029</v>
      </c>
      <c r="C27971" t="s">
        <v>1022</v>
      </c>
      <c r="D27971" t="s">
        <v>975</v>
      </c>
      <c r="E27971" t="s">
        <v>1014</v>
      </c>
      <c r="F27971" s="86">
        <v>1111623.0688177301</v>
      </c>
    </row>
    <row r="27972" spans="1:6">
      <c r="A27972">
        <v>2039</v>
      </c>
      <c r="B27972" t="s">
        <v>1029</v>
      </c>
      <c r="C27972" t="s">
        <v>1022</v>
      </c>
      <c r="D27972" t="s">
        <v>975</v>
      </c>
      <c r="E27972" t="s">
        <v>1014</v>
      </c>
      <c r="F27972" s="86">
        <v>1120493.2478109701</v>
      </c>
    </row>
    <row r="27973" spans="1:6">
      <c r="A27973">
        <v>2040</v>
      </c>
      <c r="B27973" t="s">
        <v>1029</v>
      </c>
      <c r="C27973" t="s">
        <v>1022</v>
      </c>
      <c r="D27973" t="s">
        <v>975</v>
      </c>
      <c r="E27973" t="s">
        <v>1014</v>
      </c>
      <c r="F27973" s="86">
        <v>1129337.5090435301</v>
      </c>
    </row>
    <row r="27974" spans="1:6">
      <c r="A27974">
        <v>2041</v>
      </c>
      <c r="B27974" t="s">
        <v>1029</v>
      </c>
      <c r="C27974" t="s">
        <v>1022</v>
      </c>
      <c r="D27974" t="s">
        <v>975</v>
      </c>
      <c r="E27974" t="s">
        <v>1014</v>
      </c>
      <c r="F27974" s="86">
        <v>1129184.53998781</v>
      </c>
    </row>
    <row r="27975" spans="1:6">
      <c r="A27975">
        <v>2042</v>
      </c>
      <c r="B27975" t="s">
        <v>1029</v>
      </c>
      <c r="C27975" t="s">
        <v>1022</v>
      </c>
      <c r="D27975" t="s">
        <v>975</v>
      </c>
      <c r="E27975" t="s">
        <v>1014</v>
      </c>
      <c r="F27975" s="86">
        <v>1128971.1180487699</v>
      </c>
    </row>
    <row r="27976" spans="1:6">
      <c r="A27976">
        <v>2043</v>
      </c>
      <c r="B27976" t="s">
        <v>1029</v>
      </c>
      <c r="C27976" t="s">
        <v>1022</v>
      </c>
      <c r="D27976" t="s">
        <v>975</v>
      </c>
      <c r="E27976" t="s">
        <v>1014</v>
      </c>
      <c r="F27976" s="86">
        <v>1128712.47370419</v>
      </c>
    </row>
    <row r="27977" spans="1:6">
      <c r="A27977">
        <v>2044</v>
      </c>
      <c r="B27977" t="s">
        <v>1029</v>
      </c>
      <c r="C27977" t="s">
        <v>1022</v>
      </c>
      <c r="D27977" t="s">
        <v>975</v>
      </c>
      <c r="E27977" t="s">
        <v>1014</v>
      </c>
      <c r="F27977" s="86">
        <v>1128421.5223841199</v>
      </c>
    </row>
    <row r="27978" spans="1:6">
      <c r="A27978">
        <v>2045</v>
      </c>
      <c r="B27978" t="s">
        <v>1029</v>
      </c>
      <c r="C27978" t="s">
        <v>1022</v>
      </c>
      <c r="D27978" t="s">
        <v>975</v>
      </c>
      <c r="E27978" t="s">
        <v>1014</v>
      </c>
      <c r="F27978" s="86">
        <v>1128106.29237506</v>
      </c>
    </row>
    <row r="27979" spans="1:6">
      <c r="A27979">
        <v>2046</v>
      </c>
      <c r="B27979" t="s">
        <v>1029</v>
      </c>
      <c r="C27979" t="s">
        <v>1022</v>
      </c>
      <c r="D27979" t="s">
        <v>975</v>
      </c>
      <c r="E27979" t="s">
        <v>1014</v>
      </c>
      <c r="F27979" s="86">
        <v>1127771.3907820401</v>
      </c>
    </row>
    <row r="27980" spans="1:6">
      <c r="A27980">
        <v>2047</v>
      </c>
      <c r="B27980" t="s">
        <v>1029</v>
      </c>
      <c r="C27980" t="s">
        <v>1022</v>
      </c>
      <c r="D27980" t="s">
        <v>975</v>
      </c>
      <c r="E27980" t="s">
        <v>1014</v>
      </c>
      <c r="F27980" s="86">
        <v>1127427.12506219</v>
      </c>
    </row>
    <row r="27981" spans="1:6">
      <c r="A27981">
        <v>2048</v>
      </c>
      <c r="B27981" t="s">
        <v>1029</v>
      </c>
      <c r="C27981" t="s">
        <v>1022</v>
      </c>
      <c r="D27981" t="s">
        <v>975</v>
      </c>
      <c r="E27981" t="s">
        <v>1014</v>
      </c>
      <c r="F27981" s="86">
        <v>1127076.8806807401</v>
      </c>
    </row>
    <row r="27982" spans="1:6">
      <c r="A27982">
        <v>2049</v>
      </c>
      <c r="B27982" t="s">
        <v>1029</v>
      </c>
      <c r="C27982" t="s">
        <v>1022</v>
      </c>
      <c r="D27982" t="s">
        <v>975</v>
      </c>
      <c r="E27982" t="s">
        <v>1014</v>
      </c>
      <c r="F27982" s="86">
        <v>1126732.30209244</v>
      </c>
    </row>
    <row r="27983" spans="1:6">
      <c r="A27983">
        <v>2050</v>
      </c>
      <c r="B27983" t="s">
        <v>1029</v>
      </c>
      <c r="C27983" t="s">
        <v>1022</v>
      </c>
      <c r="D27983" t="s">
        <v>975</v>
      </c>
      <c r="E27983" t="s">
        <v>1014</v>
      </c>
      <c r="F27983" s="86">
        <v>1126401.5387102601</v>
      </c>
    </row>
    <row r="27984" spans="1:6">
      <c r="A27984">
        <v>2017</v>
      </c>
      <c r="B27984" t="s">
        <v>1030</v>
      </c>
      <c r="C27984" t="s">
        <v>1022</v>
      </c>
      <c r="D27984" t="s">
        <v>975</v>
      </c>
      <c r="E27984" t="s">
        <v>1014</v>
      </c>
      <c r="F27984" s="86">
        <v>163274.10397996599</v>
      </c>
    </row>
    <row r="27985" spans="1:6">
      <c r="A27985">
        <v>2018</v>
      </c>
      <c r="B27985" t="s">
        <v>1030</v>
      </c>
      <c r="C27985" t="s">
        <v>1022</v>
      </c>
      <c r="D27985" t="s">
        <v>975</v>
      </c>
      <c r="E27985" t="s">
        <v>1014</v>
      </c>
      <c r="F27985" s="86">
        <v>159787.851210692</v>
      </c>
    </row>
    <row r="27986" spans="1:6">
      <c r="A27986">
        <v>2019</v>
      </c>
      <c r="B27986" t="s">
        <v>1030</v>
      </c>
      <c r="C27986" t="s">
        <v>1022</v>
      </c>
      <c r="D27986" t="s">
        <v>975</v>
      </c>
      <c r="E27986" t="s">
        <v>1014</v>
      </c>
      <c r="F27986" s="86">
        <v>156926.00694539299</v>
      </c>
    </row>
    <row r="27987" spans="1:6">
      <c r="A27987">
        <v>2020</v>
      </c>
      <c r="B27987" t="s">
        <v>1030</v>
      </c>
      <c r="C27987" t="s">
        <v>1022</v>
      </c>
      <c r="D27987" t="s">
        <v>975</v>
      </c>
      <c r="E27987" t="s">
        <v>1014</v>
      </c>
      <c r="F27987" s="86">
        <v>154640.939897239</v>
      </c>
    </row>
    <row r="27988" spans="1:6">
      <c r="A27988">
        <v>2021</v>
      </c>
      <c r="B27988" t="s">
        <v>1030</v>
      </c>
      <c r="C27988" t="s">
        <v>1022</v>
      </c>
      <c r="D27988" t="s">
        <v>975</v>
      </c>
      <c r="E27988" t="s">
        <v>1014</v>
      </c>
      <c r="F27988" s="86">
        <v>152911.664885823</v>
      </c>
    </row>
    <row r="27989" spans="1:6">
      <c r="A27989">
        <v>2022</v>
      </c>
      <c r="B27989" t="s">
        <v>1030</v>
      </c>
      <c r="C27989" t="s">
        <v>1022</v>
      </c>
      <c r="D27989" t="s">
        <v>975</v>
      </c>
      <c r="E27989" t="s">
        <v>1014</v>
      </c>
      <c r="F27989" s="86">
        <v>151662.52559401499</v>
      </c>
    </row>
    <row r="27990" spans="1:6">
      <c r="A27990">
        <v>2023</v>
      </c>
      <c r="B27990" t="s">
        <v>1030</v>
      </c>
      <c r="C27990" t="s">
        <v>1022</v>
      </c>
      <c r="D27990" t="s">
        <v>975</v>
      </c>
      <c r="E27990" t="s">
        <v>1014</v>
      </c>
      <c r="F27990" s="86">
        <v>150864.70020418399</v>
      </c>
    </row>
    <row r="27991" spans="1:6">
      <c r="A27991">
        <v>2024</v>
      </c>
      <c r="B27991" t="s">
        <v>1030</v>
      </c>
      <c r="C27991" t="s">
        <v>1022</v>
      </c>
      <c r="D27991" t="s">
        <v>975</v>
      </c>
      <c r="E27991" t="s">
        <v>1014</v>
      </c>
      <c r="F27991" s="86">
        <v>150480.01699694499</v>
      </c>
    </row>
    <row r="27992" spans="1:6">
      <c r="A27992">
        <v>2025</v>
      </c>
      <c r="B27992" t="s">
        <v>1030</v>
      </c>
      <c r="C27992" t="s">
        <v>1022</v>
      </c>
      <c r="D27992" t="s">
        <v>975</v>
      </c>
      <c r="E27992" t="s">
        <v>1014</v>
      </c>
      <c r="F27992" s="86">
        <v>150446.43906065301</v>
      </c>
    </row>
    <row r="27993" spans="1:6">
      <c r="A27993">
        <v>2026</v>
      </c>
      <c r="B27993" t="s">
        <v>1030</v>
      </c>
      <c r="C27993" t="s">
        <v>1022</v>
      </c>
      <c r="D27993" t="s">
        <v>975</v>
      </c>
      <c r="E27993" t="s">
        <v>1014</v>
      </c>
      <c r="F27993" s="86">
        <v>150714.76612874199</v>
      </c>
    </row>
    <row r="27994" spans="1:6">
      <c r="A27994">
        <v>2027</v>
      </c>
      <c r="B27994" t="s">
        <v>1030</v>
      </c>
      <c r="C27994" t="s">
        <v>1022</v>
      </c>
      <c r="D27994" t="s">
        <v>975</v>
      </c>
      <c r="E27994" t="s">
        <v>1014</v>
      </c>
      <c r="F27994" s="86">
        <v>151208.22628107801</v>
      </c>
    </row>
    <row r="27995" spans="1:6">
      <c r="A27995">
        <v>2028</v>
      </c>
      <c r="B27995" t="s">
        <v>1030</v>
      </c>
      <c r="C27995" t="s">
        <v>1022</v>
      </c>
      <c r="D27995" t="s">
        <v>975</v>
      </c>
      <c r="E27995" t="s">
        <v>1014</v>
      </c>
      <c r="F27995" s="86">
        <v>151860.99249792399</v>
      </c>
    </row>
    <row r="27996" spans="1:6">
      <c r="A27996">
        <v>2029</v>
      </c>
      <c r="B27996" t="s">
        <v>1030</v>
      </c>
      <c r="C27996" t="s">
        <v>1022</v>
      </c>
      <c r="D27996" t="s">
        <v>975</v>
      </c>
      <c r="E27996" t="s">
        <v>1014</v>
      </c>
      <c r="F27996" s="86">
        <v>152611.55905879001</v>
      </c>
    </row>
    <row r="27997" spans="1:6">
      <c r="A27997">
        <v>2030</v>
      </c>
      <c r="B27997" t="s">
        <v>1030</v>
      </c>
      <c r="C27997" t="s">
        <v>1022</v>
      </c>
      <c r="D27997" t="s">
        <v>975</v>
      </c>
      <c r="E27997" t="s">
        <v>1014</v>
      </c>
      <c r="F27997" s="86">
        <v>153471.875339347</v>
      </c>
    </row>
    <row r="27998" spans="1:6">
      <c r="A27998">
        <v>2031</v>
      </c>
      <c r="B27998" t="s">
        <v>1030</v>
      </c>
      <c r="C27998" t="s">
        <v>1022</v>
      </c>
      <c r="D27998" t="s">
        <v>975</v>
      </c>
      <c r="E27998" t="s">
        <v>1014</v>
      </c>
      <c r="F27998" s="86">
        <v>154421.33965464</v>
      </c>
    </row>
    <row r="27999" spans="1:6">
      <c r="A27999">
        <v>2032</v>
      </c>
      <c r="B27999" t="s">
        <v>1030</v>
      </c>
      <c r="C27999" t="s">
        <v>1022</v>
      </c>
      <c r="D27999" t="s">
        <v>975</v>
      </c>
      <c r="E27999" t="s">
        <v>1014</v>
      </c>
      <c r="F27999" s="86">
        <v>155402.358146485</v>
      </c>
    </row>
    <row r="28000" spans="1:6">
      <c r="A28000">
        <v>2033</v>
      </c>
      <c r="B28000" t="s">
        <v>1030</v>
      </c>
      <c r="C28000" t="s">
        <v>1022</v>
      </c>
      <c r="D28000" t="s">
        <v>975</v>
      </c>
      <c r="E28000" t="s">
        <v>1014</v>
      </c>
      <c r="F28000" s="86">
        <v>156388.98950183799</v>
      </c>
    </row>
    <row r="28001" spans="1:6">
      <c r="A28001">
        <v>2034</v>
      </c>
      <c r="B28001" t="s">
        <v>1030</v>
      </c>
      <c r="C28001" t="s">
        <v>1022</v>
      </c>
      <c r="D28001" t="s">
        <v>975</v>
      </c>
      <c r="E28001" t="s">
        <v>1014</v>
      </c>
      <c r="F28001" s="86">
        <v>157408.40457517601</v>
      </c>
    </row>
    <row r="28002" spans="1:6">
      <c r="A28002">
        <v>2035</v>
      </c>
      <c r="B28002" t="s">
        <v>1030</v>
      </c>
      <c r="C28002" t="s">
        <v>1022</v>
      </c>
      <c r="D28002" t="s">
        <v>975</v>
      </c>
      <c r="E28002" t="s">
        <v>1014</v>
      </c>
      <c r="F28002" s="86">
        <v>158465.448016946</v>
      </c>
    </row>
    <row r="28003" spans="1:6">
      <c r="A28003">
        <v>2036</v>
      </c>
      <c r="B28003" t="s">
        <v>1030</v>
      </c>
      <c r="C28003" t="s">
        <v>1022</v>
      </c>
      <c r="D28003" t="s">
        <v>975</v>
      </c>
      <c r="E28003" t="s">
        <v>1014</v>
      </c>
      <c r="F28003" s="86">
        <v>159557.84883477399</v>
      </c>
    </row>
    <row r="28004" spans="1:6">
      <c r="A28004">
        <v>2037</v>
      </c>
      <c r="B28004" t="s">
        <v>1030</v>
      </c>
      <c r="C28004" t="s">
        <v>1022</v>
      </c>
      <c r="D28004" t="s">
        <v>975</v>
      </c>
      <c r="E28004" t="s">
        <v>1014</v>
      </c>
      <c r="F28004" s="86">
        <v>160657.695199276</v>
      </c>
    </row>
    <row r="28005" spans="1:6">
      <c r="A28005">
        <v>2038</v>
      </c>
      <c r="B28005" t="s">
        <v>1030</v>
      </c>
      <c r="C28005" t="s">
        <v>1022</v>
      </c>
      <c r="D28005" t="s">
        <v>975</v>
      </c>
      <c r="E28005" t="s">
        <v>1014</v>
      </c>
      <c r="F28005" s="86">
        <v>161762.39196601699</v>
      </c>
    </row>
    <row r="28006" spans="1:6">
      <c r="A28006">
        <v>2039</v>
      </c>
      <c r="B28006" t="s">
        <v>1030</v>
      </c>
      <c r="C28006" t="s">
        <v>1022</v>
      </c>
      <c r="D28006" t="s">
        <v>975</v>
      </c>
      <c r="E28006" t="s">
        <v>1014</v>
      </c>
      <c r="F28006" s="86">
        <v>162862.40716639001</v>
      </c>
    </row>
    <row r="28007" spans="1:6">
      <c r="A28007">
        <v>2040</v>
      </c>
      <c r="B28007" t="s">
        <v>1030</v>
      </c>
      <c r="C28007" t="s">
        <v>1022</v>
      </c>
      <c r="D28007" t="s">
        <v>975</v>
      </c>
      <c r="E28007" t="s">
        <v>1014</v>
      </c>
      <c r="F28007" s="86">
        <v>163956.43771478601</v>
      </c>
    </row>
    <row r="28008" spans="1:6">
      <c r="A28008">
        <v>2041</v>
      </c>
      <c r="B28008" t="s">
        <v>1030</v>
      </c>
      <c r="C28008" t="s">
        <v>1022</v>
      </c>
      <c r="D28008" t="s">
        <v>975</v>
      </c>
      <c r="E28008" t="s">
        <v>1014</v>
      </c>
      <c r="F28008" s="86">
        <v>165145.304660316</v>
      </c>
    </row>
    <row r="28009" spans="1:6">
      <c r="A28009">
        <v>2042</v>
      </c>
      <c r="B28009" t="s">
        <v>1030</v>
      </c>
      <c r="C28009" t="s">
        <v>1022</v>
      </c>
      <c r="D28009" t="s">
        <v>975</v>
      </c>
      <c r="E28009" t="s">
        <v>1014</v>
      </c>
      <c r="F28009" s="86">
        <v>166331.00701529099</v>
      </c>
    </row>
    <row r="28010" spans="1:6">
      <c r="A28010">
        <v>2043</v>
      </c>
      <c r="B28010" t="s">
        <v>1030</v>
      </c>
      <c r="C28010" t="s">
        <v>1022</v>
      </c>
      <c r="D28010" t="s">
        <v>975</v>
      </c>
      <c r="E28010" t="s">
        <v>1014</v>
      </c>
      <c r="F28010" s="86">
        <v>167518.30111040399</v>
      </c>
    </row>
    <row r="28011" spans="1:6">
      <c r="A28011">
        <v>2044</v>
      </c>
      <c r="B28011" t="s">
        <v>1030</v>
      </c>
      <c r="C28011" t="s">
        <v>1022</v>
      </c>
      <c r="D28011" t="s">
        <v>975</v>
      </c>
      <c r="E28011" t="s">
        <v>1014</v>
      </c>
      <c r="F28011" s="86">
        <v>168710.715464382</v>
      </c>
    </row>
    <row r="28012" spans="1:6">
      <c r="A28012">
        <v>2045</v>
      </c>
      <c r="B28012" t="s">
        <v>1030</v>
      </c>
      <c r="C28012" t="s">
        <v>1022</v>
      </c>
      <c r="D28012" t="s">
        <v>975</v>
      </c>
      <c r="E28012" t="s">
        <v>1014</v>
      </c>
      <c r="F28012" s="86">
        <v>169909.85683263201</v>
      </c>
    </row>
    <row r="28013" spans="1:6">
      <c r="A28013">
        <v>2046</v>
      </c>
      <c r="B28013" t="s">
        <v>1030</v>
      </c>
      <c r="C28013" t="s">
        <v>1022</v>
      </c>
      <c r="D28013" t="s">
        <v>975</v>
      </c>
      <c r="E28013" t="s">
        <v>1014</v>
      </c>
      <c r="F28013" s="86">
        <v>171116.023689667</v>
      </c>
    </row>
    <row r="28014" spans="1:6">
      <c r="A28014">
        <v>2047</v>
      </c>
      <c r="B28014" t="s">
        <v>1030</v>
      </c>
      <c r="C28014" t="s">
        <v>1022</v>
      </c>
      <c r="D28014" t="s">
        <v>975</v>
      </c>
      <c r="E28014" t="s">
        <v>1014</v>
      </c>
      <c r="F28014" s="86">
        <v>172330.11954424801</v>
      </c>
    </row>
    <row r="28015" spans="1:6">
      <c r="A28015">
        <v>2048</v>
      </c>
      <c r="B28015" t="s">
        <v>1030</v>
      </c>
      <c r="C28015" t="s">
        <v>1022</v>
      </c>
      <c r="D28015" t="s">
        <v>975</v>
      </c>
      <c r="E28015" t="s">
        <v>1014</v>
      </c>
      <c r="F28015" s="86">
        <v>173550.90128760299</v>
      </c>
    </row>
    <row r="28016" spans="1:6">
      <c r="A28016">
        <v>2049</v>
      </c>
      <c r="B28016" t="s">
        <v>1030</v>
      </c>
      <c r="C28016" t="s">
        <v>1022</v>
      </c>
      <c r="D28016" t="s">
        <v>975</v>
      </c>
      <c r="E28016" t="s">
        <v>1014</v>
      </c>
      <c r="F28016" s="86">
        <v>174781.03695917199</v>
      </c>
    </row>
    <row r="28017" spans="1:6">
      <c r="A28017">
        <v>2050</v>
      </c>
      <c r="B28017" t="s">
        <v>1030</v>
      </c>
      <c r="C28017" t="s">
        <v>1022</v>
      </c>
      <c r="D28017" t="s">
        <v>975</v>
      </c>
      <c r="E28017" t="s">
        <v>1014</v>
      </c>
      <c r="F28017" s="86">
        <v>176023.03123950801</v>
      </c>
    </row>
    <row r="28018" spans="1:6">
      <c r="A28018">
        <v>2017</v>
      </c>
      <c r="B28018" t="s">
        <v>1031</v>
      </c>
      <c r="C28018" t="s">
        <v>1022</v>
      </c>
      <c r="D28018" t="s">
        <v>975</v>
      </c>
      <c r="E28018" t="s">
        <v>1014</v>
      </c>
      <c r="F28018" s="86">
        <v>127218.019586009</v>
      </c>
    </row>
    <row r="28019" spans="1:6">
      <c r="A28019">
        <v>2018</v>
      </c>
      <c r="B28019" t="s">
        <v>1031</v>
      </c>
      <c r="C28019" t="s">
        <v>1022</v>
      </c>
      <c r="D28019" t="s">
        <v>975</v>
      </c>
      <c r="E28019" t="s">
        <v>1014</v>
      </c>
      <c r="F28019" s="86">
        <v>124501.64165299899</v>
      </c>
    </row>
    <row r="28020" spans="1:6">
      <c r="A28020">
        <v>2019</v>
      </c>
      <c r="B28020" t="s">
        <v>1031</v>
      </c>
      <c r="C28020" t="s">
        <v>1022</v>
      </c>
      <c r="D28020" t="s">
        <v>975</v>
      </c>
      <c r="E28020" t="s">
        <v>1014</v>
      </c>
      <c r="F28020" s="86">
        <v>122271.78308437001</v>
      </c>
    </row>
    <row r="28021" spans="1:6">
      <c r="A28021">
        <v>2020</v>
      </c>
      <c r="B28021" t="s">
        <v>1031</v>
      </c>
      <c r="C28021" t="s">
        <v>1022</v>
      </c>
      <c r="D28021" t="s">
        <v>975</v>
      </c>
      <c r="E28021" t="s">
        <v>1014</v>
      </c>
      <c r="F28021" s="86">
        <v>120491.33108738301</v>
      </c>
    </row>
    <row r="28022" spans="1:6">
      <c r="A28022">
        <v>2021</v>
      </c>
      <c r="B28022" t="s">
        <v>1031</v>
      </c>
      <c r="C28022" t="s">
        <v>1022</v>
      </c>
      <c r="D28022" t="s">
        <v>975</v>
      </c>
      <c r="E28022" t="s">
        <v>1014</v>
      </c>
      <c r="F28022" s="86">
        <v>119143.93467295299</v>
      </c>
    </row>
    <row r="28023" spans="1:6">
      <c r="A28023">
        <v>2022</v>
      </c>
      <c r="B28023" t="s">
        <v>1031</v>
      </c>
      <c r="C28023" t="s">
        <v>1022</v>
      </c>
      <c r="D28023" t="s">
        <v>975</v>
      </c>
      <c r="E28023" t="s">
        <v>1014</v>
      </c>
      <c r="F28023" s="86">
        <v>118170.64483079599</v>
      </c>
    </row>
    <row r="28024" spans="1:6">
      <c r="A28024">
        <v>2023</v>
      </c>
      <c r="B28024" t="s">
        <v>1031</v>
      </c>
      <c r="C28024" t="s">
        <v>1022</v>
      </c>
      <c r="D28024" t="s">
        <v>975</v>
      </c>
      <c r="E28024" t="s">
        <v>1014</v>
      </c>
      <c r="F28024" s="86">
        <v>117549.00451187399</v>
      </c>
    </row>
    <row r="28025" spans="1:6">
      <c r="A28025">
        <v>2024</v>
      </c>
      <c r="B28025" t="s">
        <v>1031</v>
      </c>
      <c r="C28025" t="s">
        <v>1022</v>
      </c>
      <c r="D28025" t="s">
        <v>975</v>
      </c>
      <c r="E28025" t="s">
        <v>1014</v>
      </c>
      <c r="F28025" s="86">
        <v>117249.271519318</v>
      </c>
    </row>
    <row r="28026" spans="1:6">
      <c r="A28026">
        <v>2025</v>
      </c>
      <c r="B28026" t="s">
        <v>1031</v>
      </c>
      <c r="C28026" t="s">
        <v>1022</v>
      </c>
      <c r="D28026" t="s">
        <v>975</v>
      </c>
      <c r="E28026" t="s">
        <v>1014</v>
      </c>
      <c r="F28026" s="86">
        <v>117223.108652992</v>
      </c>
    </row>
    <row r="28027" spans="1:6">
      <c r="A28027">
        <v>2026</v>
      </c>
      <c r="B28027" t="s">
        <v>1031</v>
      </c>
      <c r="C28027" t="s">
        <v>1022</v>
      </c>
      <c r="D28027" t="s">
        <v>975</v>
      </c>
      <c r="E28027" t="s">
        <v>1014</v>
      </c>
      <c r="F28027" s="86">
        <v>117432.18062075401</v>
      </c>
    </row>
    <row r="28028" spans="1:6">
      <c r="A28028">
        <v>2027</v>
      </c>
      <c r="B28028" t="s">
        <v>1031</v>
      </c>
      <c r="C28028" t="s">
        <v>1022</v>
      </c>
      <c r="D28028" t="s">
        <v>975</v>
      </c>
      <c r="E28028" t="s">
        <v>1014</v>
      </c>
      <c r="F28028" s="86">
        <v>117816.669169731</v>
      </c>
    </row>
    <row r="28029" spans="1:6">
      <c r="A28029">
        <v>2028</v>
      </c>
      <c r="B28029" t="s">
        <v>1031</v>
      </c>
      <c r="C28029" t="s">
        <v>1022</v>
      </c>
      <c r="D28029" t="s">
        <v>975</v>
      </c>
      <c r="E28029" t="s">
        <v>1014</v>
      </c>
      <c r="F28029" s="86">
        <v>118325.283967397</v>
      </c>
    </row>
    <row r="28030" spans="1:6">
      <c r="A28030">
        <v>2029</v>
      </c>
      <c r="B28030" t="s">
        <v>1031</v>
      </c>
      <c r="C28030" t="s">
        <v>1022</v>
      </c>
      <c r="D28030" t="s">
        <v>975</v>
      </c>
      <c r="E28030" t="s">
        <v>1014</v>
      </c>
      <c r="F28030" s="86">
        <v>118910.10170097</v>
      </c>
    </row>
    <row r="28031" spans="1:6">
      <c r="A28031">
        <v>2030</v>
      </c>
      <c r="B28031" t="s">
        <v>1031</v>
      </c>
      <c r="C28031" t="s">
        <v>1022</v>
      </c>
      <c r="D28031" t="s">
        <v>975</v>
      </c>
      <c r="E28031" t="s">
        <v>1014</v>
      </c>
      <c r="F28031" s="86">
        <v>119580.432946172</v>
      </c>
    </row>
    <row r="28032" spans="1:6">
      <c r="A28032">
        <v>2031</v>
      </c>
      <c r="B28032" t="s">
        <v>1031</v>
      </c>
      <c r="C28032" t="s">
        <v>1022</v>
      </c>
      <c r="D28032" t="s">
        <v>975</v>
      </c>
      <c r="E28032" t="s">
        <v>1014</v>
      </c>
      <c r="F28032" s="86">
        <v>120320.22552144701</v>
      </c>
    </row>
    <row r="28033" spans="1:6">
      <c r="A28033">
        <v>2032</v>
      </c>
      <c r="B28033" t="s">
        <v>1031</v>
      </c>
      <c r="C28033" t="s">
        <v>1022</v>
      </c>
      <c r="D28033" t="s">
        <v>975</v>
      </c>
      <c r="E28033" t="s">
        <v>1014</v>
      </c>
      <c r="F28033" s="86">
        <v>121084.60411344501</v>
      </c>
    </row>
    <row r="28034" spans="1:6">
      <c r="A28034">
        <v>2033</v>
      </c>
      <c r="B28034" t="s">
        <v>1031</v>
      </c>
      <c r="C28034" t="s">
        <v>1022</v>
      </c>
      <c r="D28034" t="s">
        <v>975</v>
      </c>
      <c r="E28034" t="s">
        <v>1014</v>
      </c>
      <c r="F28034" s="86">
        <v>121853.356071225</v>
      </c>
    </row>
    <row r="28035" spans="1:6">
      <c r="A28035">
        <v>2034</v>
      </c>
      <c r="B28035" t="s">
        <v>1031</v>
      </c>
      <c r="C28035" t="s">
        <v>1022</v>
      </c>
      <c r="D28035" t="s">
        <v>975</v>
      </c>
      <c r="E28035" t="s">
        <v>1014</v>
      </c>
      <c r="F28035" s="86">
        <v>122647.652065537</v>
      </c>
    </row>
    <row r="28036" spans="1:6">
      <c r="A28036">
        <v>2035</v>
      </c>
      <c r="B28036" t="s">
        <v>1031</v>
      </c>
      <c r="C28036" t="s">
        <v>1022</v>
      </c>
      <c r="D28036" t="s">
        <v>975</v>
      </c>
      <c r="E28036" t="s">
        <v>1014</v>
      </c>
      <c r="F28036" s="86">
        <v>123471.26689483599</v>
      </c>
    </row>
    <row r="28037" spans="1:6">
      <c r="A28037">
        <v>2036</v>
      </c>
      <c r="B28037" t="s">
        <v>1031</v>
      </c>
      <c r="C28037" t="s">
        <v>1022</v>
      </c>
      <c r="D28037" t="s">
        <v>975</v>
      </c>
      <c r="E28037" t="s">
        <v>1014</v>
      </c>
      <c r="F28037" s="86">
        <v>124322.43107366499</v>
      </c>
    </row>
    <row r="28038" spans="1:6">
      <c r="A28038">
        <v>2037</v>
      </c>
      <c r="B28038" t="s">
        <v>1031</v>
      </c>
      <c r="C28038" t="s">
        <v>1022</v>
      </c>
      <c r="D28038" t="s">
        <v>975</v>
      </c>
      <c r="E28038" t="s">
        <v>1014</v>
      </c>
      <c r="F28038" s="86">
        <v>125179.396587057</v>
      </c>
    </row>
    <row r="28039" spans="1:6">
      <c r="A28039">
        <v>2038</v>
      </c>
      <c r="B28039" t="s">
        <v>1031</v>
      </c>
      <c r="C28039" t="s">
        <v>1022</v>
      </c>
      <c r="D28039" t="s">
        <v>975</v>
      </c>
      <c r="E28039" t="s">
        <v>1014</v>
      </c>
      <c r="F28039" s="86">
        <v>126040.14138051899</v>
      </c>
    </row>
    <row r="28040" spans="1:6">
      <c r="A28040">
        <v>2039</v>
      </c>
      <c r="B28040" t="s">
        <v>1031</v>
      </c>
      <c r="C28040" t="s">
        <v>1022</v>
      </c>
      <c r="D28040" t="s">
        <v>975</v>
      </c>
      <c r="E28040" t="s">
        <v>1014</v>
      </c>
      <c r="F28040" s="86">
        <v>126897.23844548401</v>
      </c>
    </row>
    <row r="28041" spans="1:6">
      <c r="A28041">
        <v>2040</v>
      </c>
      <c r="B28041" t="s">
        <v>1031</v>
      </c>
      <c r="C28041" t="s">
        <v>1022</v>
      </c>
      <c r="D28041" t="s">
        <v>975</v>
      </c>
      <c r="E28041" t="s">
        <v>1014</v>
      </c>
      <c r="F28041" s="86">
        <v>127749.672458844</v>
      </c>
    </row>
    <row r="28042" spans="1:6">
      <c r="A28042">
        <v>2041</v>
      </c>
      <c r="B28042" t="s">
        <v>1031</v>
      </c>
      <c r="C28042" t="s">
        <v>1022</v>
      </c>
      <c r="D28042" t="s">
        <v>975</v>
      </c>
      <c r="E28042" t="s">
        <v>1014</v>
      </c>
      <c r="F28042" s="86">
        <v>128675.999994411</v>
      </c>
    </row>
    <row r="28043" spans="1:6">
      <c r="A28043">
        <v>2042</v>
      </c>
      <c r="B28043" t="s">
        <v>1031</v>
      </c>
      <c r="C28043" t="s">
        <v>1022</v>
      </c>
      <c r="D28043" t="s">
        <v>975</v>
      </c>
      <c r="E28043" t="s">
        <v>1014</v>
      </c>
      <c r="F28043" s="86">
        <v>129599.861781072</v>
      </c>
    </row>
    <row r="28044" spans="1:6">
      <c r="A28044">
        <v>2043</v>
      </c>
      <c r="B28044" t="s">
        <v>1031</v>
      </c>
      <c r="C28044" t="s">
        <v>1022</v>
      </c>
      <c r="D28044" t="s">
        <v>975</v>
      </c>
      <c r="E28044" t="s">
        <v>1014</v>
      </c>
      <c r="F28044" s="86">
        <v>130524.963801323</v>
      </c>
    </row>
    <row r="28045" spans="1:6">
      <c r="A28045">
        <v>2044</v>
      </c>
      <c r="B28045" t="s">
        <v>1031</v>
      </c>
      <c r="C28045" t="s">
        <v>1022</v>
      </c>
      <c r="D28045" t="s">
        <v>975</v>
      </c>
      <c r="E28045" t="s">
        <v>1014</v>
      </c>
      <c r="F28045" s="86">
        <v>131454.055365393</v>
      </c>
    </row>
    <row r="28046" spans="1:6">
      <c r="A28046">
        <v>2045</v>
      </c>
      <c r="B28046" t="s">
        <v>1031</v>
      </c>
      <c r="C28046" t="s">
        <v>1022</v>
      </c>
      <c r="D28046" t="s">
        <v>975</v>
      </c>
      <c r="E28046" t="s">
        <v>1014</v>
      </c>
      <c r="F28046" s="86">
        <v>132388.38840629699</v>
      </c>
    </row>
    <row r="28047" spans="1:6">
      <c r="A28047">
        <v>2046</v>
      </c>
      <c r="B28047" t="s">
        <v>1031</v>
      </c>
      <c r="C28047" t="s">
        <v>1022</v>
      </c>
      <c r="D28047" t="s">
        <v>975</v>
      </c>
      <c r="E28047" t="s">
        <v>1014</v>
      </c>
      <c r="F28047" s="86">
        <v>133328.195485937</v>
      </c>
    </row>
    <row r="28048" spans="1:6">
      <c r="A28048">
        <v>2047</v>
      </c>
      <c r="B28048" t="s">
        <v>1031</v>
      </c>
      <c r="C28048" t="s">
        <v>1022</v>
      </c>
      <c r="D28048" t="s">
        <v>975</v>
      </c>
      <c r="E28048" t="s">
        <v>1014</v>
      </c>
      <c r="F28048" s="86">
        <v>134274.18058977401</v>
      </c>
    </row>
    <row r="28049" spans="1:6">
      <c r="A28049">
        <v>2048</v>
      </c>
      <c r="B28049" t="s">
        <v>1031</v>
      </c>
      <c r="C28049" t="s">
        <v>1022</v>
      </c>
      <c r="D28049" t="s">
        <v>975</v>
      </c>
      <c r="E28049" t="s">
        <v>1014</v>
      </c>
      <c r="F28049" s="86">
        <v>135225.375126756</v>
      </c>
    </row>
    <row r="28050" spans="1:6">
      <c r="A28050">
        <v>2049</v>
      </c>
      <c r="B28050" t="s">
        <v>1031</v>
      </c>
      <c r="C28050" t="s">
        <v>1022</v>
      </c>
      <c r="D28050" t="s">
        <v>975</v>
      </c>
      <c r="E28050" t="s">
        <v>1014</v>
      </c>
      <c r="F28050" s="86">
        <v>136183.85794885899</v>
      </c>
    </row>
    <row r="28051" spans="1:6">
      <c r="A28051">
        <v>2050</v>
      </c>
      <c r="B28051" t="s">
        <v>1031</v>
      </c>
      <c r="C28051" t="s">
        <v>1022</v>
      </c>
      <c r="D28051" t="s">
        <v>975</v>
      </c>
      <c r="E28051" t="s">
        <v>1014</v>
      </c>
      <c r="F28051" s="86">
        <v>137151.58062398</v>
      </c>
    </row>
    <row r="28052" spans="1:6">
      <c r="A28052">
        <v>2017</v>
      </c>
      <c r="B28052" t="s">
        <v>1032</v>
      </c>
      <c r="C28052" t="s">
        <v>1022</v>
      </c>
      <c r="D28052" t="s">
        <v>975</v>
      </c>
      <c r="E28052" t="s">
        <v>1014</v>
      </c>
      <c r="F28052" s="86">
        <v>3539688.6252658502</v>
      </c>
    </row>
    <row r="28053" spans="1:6">
      <c r="A28053">
        <v>2018</v>
      </c>
      <c r="B28053" t="s">
        <v>1032</v>
      </c>
      <c r="C28053" t="s">
        <v>1022</v>
      </c>
      <c r="D28053" t="s">
        <v>975</v>
      </c>
      <c r="E28053" t="s">
        <v>1014</v>
      </c>
      <c r="F28053" s="86">
        <v>3464108.67124133</v>
      </c>
    </row>
    <row r="28054" spans="1:6">
      <c r="A28054">
        <v>2019</v>
      </c>
      <c r="B28054" t="s">
        <v>1032</v>
      </c>
      <c r="C28054" t="s">
        <v>1022</v>
      </c>
      <c r="D28054" t="s">
        <v>975</v>
      </c>
      <c r="E28054" t="s">
        <v>1014</v>
      </c>
      <c r="F28054" s="86">
        <v>3402065.5342941298</v>
      </c>
    </row>
    <row r="28055" spans="1:6">
      <c r="A28055">
        <v>2020</v>
      </c>
      <c r="B28055" t="s">
        <v>1032</v>
      </c>
      <c r="C28055" t="s">
        <v>1022</v>
      </c>
      <c r="D28055" t="s">
        <v>975</v>
      </c>
      <c r="E28055" t="s">
        <v>1014</v>
      </c>
      <c r="F28055" s="86">
        <v>3352526.59553312</v>
      </c>
    </row>
    <row r="28056" spans="1:6">
      <c r="A28056">
        <v>2021</v>
      </c>
      <c r="B28056" t="s">
        <v>1032</v>
      </c>
      <c r="C28056" t="s">
        <v>1022</v>
      </c>
      <c r="D28056" t="s">
        <v>975</v>
      </c>
      <c r="E28056" t="s">
        <v>1014</v>
      </c>
      <c r="F28056" s="86">
        <v>3315036.9083221299</v>
      </c>
    </row>
    <row r="28057" spans="1:6">
      <c r="A28057">
        <v>2022</v>
      </c>
      <c r="B28057" t="s">
        <v>1032</v>
      </c>
      <c r="C28057" t="s">
        <v>1022</v>
      </c>
      <c r="D28057" t="s">
        <v>975</v>
      </c>
      <c r="E28057" t="s">
        <v>1014</v>
      </c>
      <c r="F28057" s="86">
        <v>3287956.2872388898</v>
      </c>
    </row>
    <row r="28058" spans="1:6">
      <c r="A28058">
        <v>2023</v>
      </c>
      <c r="B28058" t="s">
        <v>1032</v>
      </c>
      <c r="C28058" t="s">
        <v>1022</v>
      </c>
      <c r="D28058" t="s">
        <v>975</v>
      </c>
      <c r="E28058" t="s">
        <v>1014</v>
      </c>
      <c r="F28058" s="86">
        <v>3270659.8918614602</v>
      </c>
    </row>
    <row r="28059" spans="1:6">
      <c r="A28059">
        <v>2024</v>
      </c>
      <c r="B28059" t="s">
        <v>1032</v>
      </c>
      <c r="C28059" t="s">
        <v>1022</v>
      </c>
      <c r="D28059" t="s">
        <v>975</v>
      </c>
      <c r="E28059" t="s">
        <v>1014</v>
      </c>
      <c r="F28059" s="86">
        <v>3262320.1812778302</v>
      </c>
    </row>
    <row r="28060" spans="1:6">
      <c r="A28060">
        <v>2025</v>
      </c>
      <c r="B28060" t="s">
        <v>1032</v>
      </c>
      <c r="C28060" t="s">
        <v>1022</v>
      </c>
      <c r="D28060" t="s">
        <v>975</v>
      </c>
      <c r="E28060" t="s">
        <v>1014</v>
      </c>
      <c r="F28060" s="86">
        <v>3261592.2309399899</v>
      </c>
    </row>
    <row r="28061" spans="1:6">
      <c r="A28061">
        <v>2026</v>
      </c>
      <c r="B28061" t="s">
        <v>1032</v>
      </c>
      <c r="C28061" t="s">
        <v>1022</v>
      </c>
      <c r="D28061" t="s">
        <v>975</v>
      </c>
      <c r="E28061" t="s">
        <v>1014</v>
      </c>
      <c r="F28061" s="86">
        <v>3267409.4073789702</v>
      </c>
    </row>
    <row r="28062" spans="1:6">
      <c r="A28062">
        <v>2027</v>
      </c>
      <c r="B28062" t="s">
        <v>1032</v>
      </c>
      <c r="C28062" t="s">
        <v>1022</v>
      </c>
      <c r="D28062" t="s">
        <v>975</v>
      </c>
      <c r="E28062" t="s">
        <v>1014</v>
      </c>
      <c r="F28062" s="86">
        <v>3278107.3395413002</v>
      </c>
    </row>
    <row r="28063" spans="1:6">
      <c r="A28063">
        <v>2028</v>
      </c>
      <c r="B28063" t="s">
        <v>1032</v>
      </c>
      <c r="C28063" t="s">
        <v>1022</v>
      </c>
      <c r="D28063" t="s">
        <v>975</v>
      </c>
      <c r="E28063" t="s">
        <v>1014</v>
      </c>
      <c r="F28063" s="86">
        <v>3292258.9355164599</v>
      </c>
    </row>
    <row r="28064" spans="1:6">
      <c r="A28064">
        <v>2029</v>
      </c>
      <c r="B28064" t="s">
        <v>1032</v>
      </c>
      <c r="C28064" t="s">
        <v>1022</v>
      </c>
      <c r="D28064" t="s">
        <v>975</v>
      </c>
      <c r="E28064" t="s">
        <v>1014</v>
      </c>
      <c r="F28064" s="86">
        <v>3308530.7866749698</v>
      </c>
    </row>
    <row r="28065" spans="1:6">
      <c r="A28065">
        <v>2030</v>
      </c>
      <c r="B28065" t="s">
        <v>1032</v>
      </c>
      <c r="C28065" t="s">
        <v>1022</v>
      </c>
      <c r="D28065" t="s">
        <v>975</v>
      </c>
      <c r="E28065" t="s">
        <v>1014</v>
      </c>
      <c r="F28065" s="86">
        <v>3327181.9486056501</v>
      </c>
    </row>
    <row r="28066" spans="1:6">
      <c r="A28066">
        <v>2031</v>
      </c>
      <c r="B28066" t="s">
        <v>1032</v>
      </c>
      <c r="C28066" t="s">
        <v>1022</v>
      </c>
      <c r="D28066" t="s">
        <v>975</v>
      </c>
      <c r="E28066" t="s">
        <v>1014</v>
      </c>
      <c r="F28066" s="86">
        <v>3347765.7886330402</v>
      </c>
    </row>
    <row r="28067" spans="1:6">
      <c r="A28067">
        <v>2032</v>
      </c>
      <c r="B28067" t="s">
        <v>1032</v>
      </c>
      <c r="C28067" t="s">
        <v>1022</v>
      </c>
      <c r="D28067" t="s">
        <v>975</v>
      </c>
      <c r="E28067" t="s">
        <v>1014</v>
      </c>
      <c r="F28067" s="86">
        <v>3369033.7050516</v>
      </c>
    </row>
    <row r="28068" spans="1:6">
      <c r="A28068">
        <v>2033</v>
      </c>
      <c r="B28068" t="s">
        <v>1032</v>
      </c>
      <c r="C28068" t="s">
        <v>1022</v>
      </c>
      <c r="D28068" t="s">
        <v>975</v>
      </c>
      <c r="E28068" t="s">
        <v>1014</v>
      </c>
      <c r="F28068" s="86">
        <v>3390423.3051213101</v>
      </c>
    </row>
    <row r="28069" spans="1:6">
      <c r="A28069">
        <v>2034</v>
      </c>
      <c r="B28069" t="s">
        <v>1032</v>
      </c>
      <c r="C28069" t="s">
        <v>1022</v>
      </c>
      <c r="D28069" t="s">
        <v>975</v>
      </c>
      <c r="E28069" t="s">
        <v>1014</v>
      </c>
      <c r="F28069" s="86">
        <v>3412523.6373329698</v>
      </c>
    </row>
    <row r="28070" spans="1:6">
      <c r="A28070">
        <v>2035</v>
      </c>
      <c r="B28070" t="s">
        <v>1032</v>
      </c>
      <c r="C28070" t="s">
        <v>1022</v>
      </c>
      <c r="D28070" t="s">
        <v>975</v>
      </c>
      <c r="E28070" t="s">
        <v>1014</v>
      </c>
      <c r="F28070" s="86">
        <v>3435439.7309206198</v>
      </c>
    </row>
    <row r="28071" spans="1:6">
      <c r="A28071">
        <v>2036</v>
      </c>
      <c r="B28071" t="s">
        <v>1032</v>
      </c>
      <c r="C28071" t="s">
        <v>1022</v>
      </c>
      <c r="D28071" t="s">
        <v>975</v>
      </c>
      <c r="E28071" t="s">
        <v>1014</v>
      </c>
      <c r="F28071" s="86">
        <v>3459122.3520763302</v>
      </c>
    </row>
    <row r="28072" spans="1:6">
      <c r="A28072">
        <v>2037</v>
      </c>
      <c r="B28072" t="s">
        <v>1032</v>
      </c>
      <c r="C28072" t="s">
        <v>1022</v>
      </c>
      <c r="D28072" t="s">
        <v>975</v>
      </c>
      <c r="E28072" t="s">
        <v>1014</v>
      </c>
      <c r="F28072" s="86">
        <v>3482966.38839973</v>
      </c>
    </row>
    <row r="28073" spans="1:6">
      <c r="A28073">
        <v>2038</v>
      </c>
      <c r="B28073" t="s">
        <v>1032</v>
      </c>
      <c r="C28073" t="s">
        <v>1022</v>
      </c>
      <c r="D28073" t="s">
        <v>975</v>
      </c>
      <c r="E28073" t="s">
        <v>1014</v>
      </c>
      <c r="F28073" s="86">
        <v>3506915.5786527302</v>
      </c>
    </row>
    <row r="28074" spans="1:6">
      <c r="A28074">
        <v>2039</v>
      </c>
      <c r="B28074" t="s">
        <v>1032</v>
      </c>
      <c r="C28074" t="s">
        <v>1022</v>
      </c>
      <c r="D28074" t="s">
        <v>975</v>
      </c>
      <c r="E28074" t="s">
        <v>1014</v>
      </c>
      <c r="F28074" s="86">
        <v>3530763.2752406499</v>
      </c>
    </row>
    <row r="28075" spans="1:6">
      <c r="A28075">
        <v>2040</v>
      </c>
      <c r="B28075" t="s">
        <v>1032</v>
      </c>
      <c r="C28075" t="s">
        <v>1022</v>
      </c>
      <c r="D28075" t="s">
        <v>975</v>
      </c>
      <c r="E28075" t="s">
        <v>1014</v>
      </c>
      <c r="F28075" s="86">
        <v>3554481.2280173199</v>
      </c>
    </row>
    <row r="28076" spans="1:6">
      <c r="A28076">
        <v>2041</v>
      </c>
      <c r="B28076" t="s">
        <v>1032</v>
      </c>
      <c r="C28076" t="s">
        <v>1022</v>
      </c>
      <c r="D28076" t="s">
        <v>975</v>
      </c>
      <c r="E28076" t="s">
        <v>1014</v>
      </c>
      <c r="F28076" s="86">
        <v>3580255.1793143498</v>
      </c>
    </row>
    <row r="28077" spans="1:6">
      <c r="A28077">
        <v>2042</v>
      </c>
      <c r="B28077" t="s">
        <v>1032</v>
      </c>
      <c r="C28077" t="s">
        <v>1022</v>
      </c>
      <c r="D28077" t="s">
        <v>975</v>
      </c>
      <c r="E28077" t="s">
        <v>1014</v>
      </c>
      <c r="F28077" s="86">
        <v>3605960.5241090902</v>
      </c>
    </row>
    <row r="28078" spans="1:6">
      <c r="A28078">
        <v>2043</v>
      </c>
      <c r="B28078" t="s">
        <v>1032</v>
      </c>
      <c r="C28078" t="s">
        <v>1022</v>
      </c>
      <c r="D28078" t="s">
        <v>975</v>
      </c>
      <c r="E28078" t="s">
        <v>1014</v>
      </c>
      <c r="F28078" s="86">
        <v>3631700.3769141198</v>
      </c>
    </row>
    <row r="28079" spans="1:6">
      <c r="A28079">
        <v>2044</v>
      </c>
      <c r="B28079" t="s">
        <v>1032</v>
      </c>
      <c r="C28079" t="s">
        <v>1022</v>
      </c>
      <c r="D28079" t="s">
        <v>975</v>
      </c>
      <c r="E28079" t="s">
        <v>1014</v>
      </c>
      <c r="F28079" s="86">
        <v>3657551.2339850902</v>
      </c>
    </row>
    <row r="28080" spans="1:6">
      <c r="A28080">
        <v>2045</v>
      </c>
      <c r="B28080" t="s">
        <v>1032</v>
      </c>
      <c r="C28080" t="s">
        <v>1022</v>
      </c>
      <c r="D28080" t="s">
        <v>975</v>
      </c>
      <c r="E28080" t="s">
        <v>1014</v>
      </c>
      <c r="F28080" s="86">
        <v>3683547.9288547402</v>
      </c>
    </row>
    <row r="28081" spans="1:6">
      <c r="A28081">
        <v>2046</v>
      </c>
      <c r="B28081" t="s">
        <v>1032</v>
      </c>
      <c r="C28081" t="s">
        <v>1022</v>
      </c>
      <c r="D28081" t="s">
        <v>975</v>
      </c>
      <c r="E28081" t="s">
        <v>1014</v>
      </c>
      <c r="F28081" s="86">
        <v>3709696.93227871</v>
      </c>
    </row>
    <row r="28082" spans="1:6">
      <c r="A28082">
        <v>2047</v>
      </c>
      <c r="B28082" t="s">
        <v>1032</v>
      </c>
      <c r="C28082" t="s">
        <v>1022</v>
      </c>
      <c r="D28082" t="s">
        <v>975</v>
      </c>
      <c r="E28082" t="s">
        <v>1014</v>
      </c>
      <c r="F28082" s="86">
        <v>3736017.8318071002</v>
      </c>
    </row>
    <row r="28083" spans="1:6">
      <c r="A28083">
        <v>2048</v>
      </c>
      <c r="B28083" t="s">
        <v>1032</v>
      </c>
      <c r="C28083" t="s">
        <v>1022</v>
      </c>
      <c r="D28083" t="s">
        <v>975</v>
      </c>
      <c r="E28083" t="s">
        <v>1014</v>
      </c>
      <c r="F28083" s="86">
        <v>3762483.6775569799</v>
      </c>
    </row>
    <row r="28084" spans="1:6">
      <c r="A28084">
        <v>2049</v>
      </c>
      <c r="B28084" t="s">
        <v>1032</v>
      </c>
      <c r="C28084" t="s">
        <v>1022</v>
      </c>
      <c r="D28084" t="s">
        <v>975</v>
      </c>
      <c r="E28084" t="s">
        <v>1014</v>
      </c>
      <c r="F28084" s="86">
        <v>3789152.3110882398</v>
      </c>
    </row>
    <row r="28085" spans="1:6">
      <c r="A28085">
        <v>2050</v>
      </c>
      <c r="B28085" t="s">
        <v>1032</v>
      </c>
      <c r="C28085" t="s">
        <v>1022</v>
      </c>
      <c r="D28085" t="s">
        <v>975</v>
      </c>
      <c r="E28085" t="s">
        <v>1014</v>
      </c>
      <c r="F28085" s="86">
        <v>3816078.03243405</v>
      </c>
    </row>
    <row r="28086" spans="1:6">
      <c r="A28086">
        <v>2017</v>
      </c>
      <c r="B28086" t="s">
        <v>1033</v>
      </c>
      <c r="C28086" t="s">
        <v>1022</v>
      </c>
      <c r="D28086" t="s">
        <v>975</v>
      </c>
      <c r="E28086" t="s">
        <v>1014</v>
      </c>
      <c r="F28086" s="86">
        <v>1710307.17431027</v>
      </c>
    </row>
    <row r="28087" spans="1:6">
      <c r="A28087">
        <v>2018</v>
      </c>
      <c r="B28087" t="s">
        <v>1033</v>
      </c>
      <c r="C28087" t="s">
        <v>1022</v>
      </c>
      <c r="D28087" t="s">
        <v>975</v>
      </c>
      <c r="E28087" t="s">
        <v>1014</v>
      </c>
      <c r="F28087" s="86">
        <v>1673788.44306382</v>
      </c>
    </row>
    <row r="28088" spans="1:6">
      <c r="A28088">
        <v>2019</v>
      </c>
      <c r="B28088" t="s">
        <v>1033</v>
      </c>
      <c r="C28088" t="s">
        <v>1022</v>
      </c>
      <c r="D28088" t="s">
        <v>975</v>
      </c>
      <c r="E28088" t="s">
        <v>1014</v>
      </c>
      <c r="F28088" s="86">
        <v>1643810.4327156499</v>
      </c>
    </row>
    <row r="28089" spans="1:6">
      <c r="A28089">
        <v>2020</v>
      </c>
      <c r="B28089" t="s">
        <v>1033</v>
      </c>
      <c r="C28089" t="s">
        <v>1022</v>
      </c>
      <c r="D28089" t="s">
        <v>975</v>
      </c>
      <c r="E28089" t="s">
        <v>1014</v>
      </c>
      <c r="F28089" s="86">
        <v>1619874.2023461501</v>
      </c>
    </row>
    <row r="28090" spans="1:6">
      <c r="A28090">
        <v>2021</v>
      </c>
      <c r="B28090" t="s">
        <v>1033</v>
      </c>
      <c r="C28090" t="s">
        <v>1022</v>
      </c>
      <c r="D28090" t="s">
        <v>975</v>
      </c>
      <c r="E28090" t="s">
        <v>1014</v>
      </c>
      <c r="F28090" s="86">
        <v>1601759.93078511</v>
      </c>
    </row>
    <row r="28091" spans="1:6">
      <c r="A28091">
        <v>2022</v>
      </c>
      <c r="B28091" t="s">
        <v>1033</v>
      </c>
      <c r="C28091" t="s">
        <v>1022</v>
      </c>
      <c r="D28091" t="s">
        <v>975</v>
      </c>
      <c r="E28091" t="s">
        <v>1014</v>
      </c>
      <c r="F28091" s="86">
        <v>1588675.1130435599</v>
      </c>
    </row>
    <row r="28092" spans="1:6">
      <c r="A28092">
        <v>2023</v>
      </c>
      <c r="B28092" t="s">
        <v>1033</v>
      </c>
      <c r="C28092" t="s">
        <v>1022</v>
      </c>
      <c r="D28092" t="s">
        <v>975</v>
      </c>
      <c r="E28092" t="s">
        <v>1014</v>
      </c>
      <c r="F28092" s="86">
        <v>1580317.83865152</v>
      </c>
    </row>
    <row r="28093" spans="1:6">
      <c r="A28093">
        <v>2024</v>
      </c>
      <c r="B28093" t="s">
        <v>1033</v>
      </c>
      <c r="C28093" t="s">
        <v>1022</v>
      </c>
      <c r="D28093" t="s">
        <v>975</v>
      </c>
      <c r="E28093" t="s">
        <v>1014</v>
      </c>
      <c r="F28093" s="86">
        <v>1576288.2562919201</v>
      </c>
    </row>
    <row r="28094" spans="1:6">
      <c r="A28094">
        <v>2025</v>
      </c>
      <c r="B28094" t="s">
        <v>1033</v>
      </c>
      <c r="C28094" t="s">
        <v>1022</v>
      </c>
      <c r="D28094" t="s">
        <v>975</v>
      </c>
      <c r="E28094" t="s">
        <v>1014</v>
      </c>
      <c r="F28094" s="86">
        <v>1575936.52516041</v>
      </c>
    </row>
    <row r="28095" spans="1:6">
      <c r="A28095">
        <v>2026</v>
      </c>
      <c r="B28095" t="s">
        <v>1033</v>
      </c>
      <c r="C28095" t="s">
        <v>1022</v>
      </c>
      <c r="D28095" t="s">
        <v>975</v>
      </c>
      <c r="E28095" t="s">
        <v>1014</v>
      </c>
      <c r="F28095" s="86">
        <v>1578747.26916958</v>
      </c>
    </row>
    <row r="28096" spans="1:6">
      <c r="A28096">
        <v>2027</v>
      </c>
      <c r="B28096" t="s">
        <v>1033</v>
      </c>
      <c r="C28096" t="s">
        <v>1022</v>
      </c>
      <c r="D28096" t="s">
        <v>975</v>
      </c>
      <c r="E28096" t="s">
        <v>1014</v>
      </c>
      <c r="F28096" s="86">
        <v>1583916.2973143</v>
      </c>
    </row>
    <row r="28097" spans="1:6">
      <c r="A28097">
        <v>2028</v>
      </c>
      <c r="B28097" t="s">
        <v>1033</v>
      </c>
      <c r="C28097" t="s">
        <v>1022</v>
      </c>
      <c r="D28097" t="s">
        <v>975</v>
      </c>
      <c r="E28097" t="s">
        <v>1014</v>
      </c>
      <c r="F28097" s="86">
        <v>1590754.06715413</v>
      </c>
    </row>
    <row r="28098" spans="1:6">
      <c r="A28098">
        <v>2029</v>
      </c>
      <c r="B28098" t="s">
        <v>1033</v>
      </c>
      <c r="C28098" t="s">
        <v>1022</v>
      </c>
      <c r="D28098" t="s">
        <v>975</v>
      </c>
      <c r="E28098" t="s">
        <v>1014</v>
      </c>
      <c r="F28098" s="86">
        <v>1598616.3021476499</v>
      </c>
    </row>
    <row r="28099" spans="1:6">
      <c r="A28099">
        <v>2030</v>
      </c>
      <c r="B28099" t="s">
        <v>1033</v>
      </c>
      <c r="C28099" t="s">
        <v>1022</v>
      </c>
      <c r="D28099" t="s">
        <v>975</v>
      </c>
      <c r="E28099" t="s">
        <v>1014</v>
      </c>
      <c r="F28099" s="86">
        <v>1607628.1728053</v>
      </c>
    </row>
    <row r="28100" spans="1:6">
      <c r="A28100">
        <v>2031</v>
      </c>
      <c r="B28100" t="s">
        <v>1033</v>
      </c>
      <c r="C28100" t="s">
        <v>1022</v>
      </c>
      <c r="D28100" t="s">
        <v>975</v>
      </c>
      <c r="E28100" t="s">
        <v>1014</v>
      </c>
      <c r="F28100" s="86">
        <v>1617573.8750974201</v>
      </c>
    </row>
    <row r="28101" spans="1:6">
      <c r="A28101">
        <v>2032</v>
      </c>
      <c r="B28101" t="s">
        <v>1033</v>
      </c>
      <c r="C28101" t="s">
        <v>1022</v>
      </c>
      <c r="D28101" t="s">
        <v>975</v>
      </c>
      <c r="E28101" t="s">
        <v>1014</v>
      </c>
      <c r="F28101" s="86">
        <v>1627850.1095022401</v>
      </c>
    </row>
    <row r="28102" spans="1:6">
      <c r="A28102">
        <v>2033</v>
      </c>
      <c r="B28102" t="s">
        <v>1033</v>
      </c>
      <c r="C28102" t="s">
        <v>1022</v>
      </c>
      <c r="D28102" t="s">
        <v>975</v>
      </c>
      <c r="E28102" t="s">
        <v>1014</v>
      </c>
      <c r="F28102" s="86">
        <v>1638185.1390281999</v>
      </c>
    </row>
    <row r="28103" spans="1:6">
      <c r="A28103">
        <v>2034</v>
      </c>
      <c r="B28103" t="s">
        <v>1033</v>
      </c>
      <c r="C28103" t="s">
        <v>1022</v>
      </c>
      <c r="D28103" t="s">
        <v>975</v>
      </c>
      <c r="E28103" t="s">
        <v>1014</v>
      </c>
      <c r="F28103" s="86">
        <v>1648863.5801957301</v>
      </c>
    </row>
    <row r="28104" spans="1:6">
      <c r="A28104">
        <v>2035</v>
      </c>
      <c r="B28104" t="s">
        <v>1033</v>
      </c>
      <c r="C28104" t="s">
        <v>1022</v>
      </c>
      <c r="D28104" t="s">
        <v>975</v>
      </c>
      <c r="E28104" t="s">
        <v>1014</v>
      </c>
      <c r="F28104" s="86">
        <v>1659936.1810427001</v>
      </c>
    </row>
    <row r="28105" spans="1:6">
      <c r="A28105">
        <v>2036</v>
      </c>
      <c r="B28105" t="s">
        <v>1033</v>
      </c>
      <c r="C28105" t="s">
        <v>1022</v>
      </c>
      <c r="D28105" t="s">
        <v>975</v>
      </c>
      <c r="E28105" t="s">
        <v>1014</v>
      </c>
      <c r="F28105" s="86">
        <v>1671379.1527718999</v>
      </c>
    </row>
    <row r="28106" spans="1:6">
      <c r="A28106">
        <v>2037</v>
      </c>
      <c r="B28106" t="s">
        <v>1033</v>
      </c>
      <c r="C28106" t="s">
        <v>1022</v>
      </c>
      <c r="D28106" t="s">
        <v>975</v>
      </c>
      <c r="E28106" t="s">
        <v>1014</v>
      </c>
      <c r="F28106" s="86">
        <v>1682900.1171011699</v>
      </c>
    </row>
    <row r="28107" spans="1:6">
      <c r="A28107">
        <v>2038</v>
      </c>
      <c r="B28107" t="s">
        <v>1033</v>
      </c>
      <c r="C28107" t="s">
        <v>1022</v>
      </c>
      <c r="D28107" t="s">
        <v>975</v>
      </c>
      <c r="E28107" t="s">
        <v>1014</v>
      </c>
      <c r="F28107" s="86">
        <v>1694471.88971875</v>
      </c>
    </row>
    <row r="28108" spans="1:6">
      <c r="A28108">
        <v>2039</v>
      </c>
      <c r="B28108" t="s">
        <v>1033</v>
      </c>
      <c r="C28108" t="s">
        <v>1022</v>
      </c>
      <c r="D28108" t="s">
        <v>975</v>
      </c>
      <c r="E28108" t="s">
        <v>1014</v>
      </c>
      <c r="F28108" s="86">
        <v>1705994.6226150801</v>
      </c>
    </row>
    <row r="28109" spans="1:6">
      <c r="A28109">
        <v>2040</v>
      </c>
      <c r="B28109" t="s">
        <v>1033</v>
      </c>
      <c r="C28109" t="s">
        <v>1022</v>
      </c>
      <c r="D28109" t="s">
        <v>975</v>
      </c>
      <c r="E28109" t="s">
        <v>1014</v>
      </c>
      <c r="F28109" s="86">
        <v>1717454.6658811299</v>
      </c>
    </row>
    <row r="28110" spans="1:6">
      <c r="A28110">
        <v>2041</v>
      </c>
      <c r="B28110" t="s">
        <v>1033</v>
      </c>
      <c r="C28110" t="s">
        <v>1022</v>
      </c>
      <c r="D28110" t="s">
        <v>975</v>
      </c>
      <c r="E28110" t="s">
        <v>1014</v>
      </c>
      <c r="F28110" s="86">
        <v>1729908.12675873</v>
      </c>
    </row>
    <row r="28111" spans="1:6">
      <c r="A28111">
        <v>2042</v>
      </c>
      <c r="B28111" t="s">
        <v>1033</v>
      </c>
      <c r="C28111" t="s">
        <v>1022</v>
      </c>
      <c r="D28111" t="s">
        <v>975</v>
      </c>
      <c r="E28111" t="s">
        <v>1014</v>
      </c>
      <c r="F28111" s="86">
        <v>1742328.43833832</v>
      </c>
    </row>
    <row r="28112" spans="1:6">
      <c r="A28112">
        <v>2043</v>
      </c>
      <c r="B28112" t="s">
        <v>1033</v>
      </c>
      <c r="C28112" t="s">
        <v>1022</v>
      </c>
      <c r="D28112" t="s">
        <v>975</v>
      </c>
      <c r="E28112" t="s">
        <v>1014</v>
      </c>
      <c r="F28112" s="86">
        <v>1754765.4235024799</v>
      </c>
    </row>
    <row r="28113" spans="1:6">
      <c r="A28113">
        <v>2044</v>
      </c>
      <c r="B28113" t="s">
        <v>1033</v>
      </c>
      <c r="C28113" t="s">
        <v>1022</v>
      </c>
      <c r="D28113" t="s">
        <v>975</v>
      </c>
      <c r="E28113" t="s">
        <v>1014</v>
      </c>
      <c r="F28113" s="86">
        <v>1767256.0437211499</v>
      </c>
    </row>
    <row r="28114" spans="1:6">
      <c r="A28114">
        <v>2045</v>
      </c>
      <c r="B28114" t="s">
        <v>1033</v>
      </c>
      <c r="C28114" t="s">
        <v>1022</v>
      </c>
      <c r="D28114" t="s">
        <v>975</v>
      </c>
      <c r="E28114" t="s">
        <v>1014</v>
      </c>
      <c r="F28114" s="86">
        <v>1779817.1298648701</v>
      </c>
    </row>
    <row r="28115" spans="1:6">
      <c r="A28115">
        <v>2046</v>
      </c>
      <c r="B28115" t="s">
        <v>1033</v>
      </c>
      <c r="C28115" t="s">
        <v>1022</v>
      </c>
      <c r="D28115" t="s">
        <v>975</v>
      </c>
      <c r="E28115" t="s">
        <v>1014</v>
      </c>
      <c r="F28115" s="86">
        <v>1792451.80847413</v>
      </c>
    </row>
    <row r="28116" spans="1:6">
      <c r="A28116">
        <v>2047</v>
      </c>
      <c r="B28116" t="s">
        <v>1033</v>
      </c>
      <c r="C28116" t="s">
        <v>1022</v>
      </c>
      <c r="D28116" t="s">
        <v>975</v>
      </c>
      <c r="E28116" t="s">
        <v>1014</v>
      </c>
      <c r="F28116" s="86">
        <v>1805169.54386373</v>
      </c>
    </row>
    <row r="28117" spans="1:6">
      <c r="A28117">
        <v>2048</v>
      </c>
      <c r="B28117" t="s">
        <v>1033</v>
      </c>
      <c r="C28117" t="s">
        <v>1022</v>
      </c>
      <c r="D28117" t="s">
        <v>975</v>
      </c>
      <c r="E28117" t="s">
        <v>1014</v>
      </c>
      <c r="F28117" s="86">
        <v>1817957.3143859999</v>
      </c>
    </row>
    <row r="28118" spans="1:6">
      <c r="A28118">
        <v>2049</v>
      </c>
      <c r="B28118" t="s">
        <v>1033</v>
      </c>
      <c r="C28118" t="s">
        <v>1022</v>
      </c>
      <c r="D28118" t="s">
        <v>975</v>
      </c>
      <c r="E28118" t="s">
        <v>1014</v>
      </c>
      <c r="F28118" s="86">
        <v>1830843.0679327999</v>
      </c>
    </row>
    <row r="28119" spans="1:6">
      <c r="A28119">
        <v>2050</v>
      </c>
      <c r="B28119" t="s">
        <v>1033</v>
      </c>
      <c r="C28119" t="s">
        <v>1022</v>
      </c>
      <c r="D28119" t="s">
        <v>975</v>
      </c>
      <c r="E28119" t="s">
        <v>1014</v>
      </c>
      <c r="F28119" s="86">
        <v>1843853.0412006399</v>
      </c>
    </row>
    <row r="28120" spans="1:6">
      <c r="A28120">
        <v>2017</v>
      </c>
      <c r="B28120" t="s">
        <v>1034</v>
      </c>
      <c r="C28120" t="s">
        <v>1022</v>
      </c>
      <c r="D28120" t="s">
        <v>975</v>
      </c>
      <c r="E28120" t="s">
        <v>1014</v>
      </c>
      <c r="F28120" s="86">
        <v>266765.53155660798</v>
      </c>
    </row>
    <row r="28121" spans="1:6">
      <c r="A28121">
        <v>2018</v>
      </c>
      <c r="B28121" t="s">
        <v>1034</v>
      </c>
      <c r="C28121" t="s">
        <v>1022</v>
      </c>
      <c r="D28121" t="s">
        <v>975</v>
      </c>
      <c r="E28121" t="s">
        <v>1014</v>
      </c>
      <c r="F28121" s="86">
        <v>257489.32735876701</v>
      </c>
    </row>
    <row r="28122" spans="1:6">
      <c r="A28122">
        <v>2019</v>
      </c>
      <c r="B28122" t="s">
        <v>1034</v>
      </c>
      <c r="C28122" t="s">
        <v>1022</v>
      </c>
      <c r="D28122" t="s">
        <v>975</v>
      </c>
      <c r="E28122" t="s">
        <v>1014</v>
      </c>
      <c r="F28122" s="86">
        <v>249371.24025865301</v>
      </c>
    </row>
    <row r="28123" spans="1:6">
      <c r="A28123">
        <v>2020</v>
      </c>
      <c r="B28123" t="s">
        <v>1034</v>
      </c>
      <c r="C28123" t="s">
        <v>1022</v>
      </c>
      <c r="D28123" t="s">
        <v>975</v>
      </c>
      <c r="E28123" t="s">
        <v>1014</v>
      </c>
      <c r="F28123" s="86">
        <v>242423.36817618401</v>
      </c>
    </row>
    <row r="28124" spans="1:6">
      <c r="A28124">
        <v>2021</v>
      </c>
      <c r="B28124" t="s">
        <v>1034</v>
      </c>
      <c r="C28124" t="s">
        <v>1022</v>
      </c>
      <c r="D28124" t="s">
        <v>975</v>
      </c>
      <c r="E28124" t="s">
        <v>1014</v>
      </c>
      <c r="F28124" s="86">
        <v>236661.386898917</v>
      </c>
    </row>
    <row r="28125" spans="1:6">
      <c r="A28125">
        <v>2022</v>
      </c>
      <c r="B28125" t="s">
        <v>1034</v>
      </c>
      <c r="C28125" t="s">
        <v>1022</v>
      </c>
      <c r="D28125" t="s">
        <v>975</v>
      </c>
      <c r="E28125" t="s">
        <v>1014</v>
      </c>
      <c r="F28125" s="86">
        <v>231946.57116348401</v>
      </c>
    </row>
    <row r="28126" spans="1:6">
      <c r="A28126">
        <v>2023</v>
      </c>
      <c r="B28126" t="s">
        <v>1034</v>
      </c>
      <c r="C28126" t="s">
        <v>1022</v>
      </c>
      <c r="D28126" t="s">
        <v>975</v>
      </c>
      <c r="E28126" t="s">
        <v>1014</v>
      </c>
      <c r="F28126" s="86">
        <v>228241.60169218</v>
      </c>
    </row>
    <row r="28127" spans="1:6">
      <c r="A28127">
        <v>2024</v>
      </c>
      <c r="B28127" t="s">
        <v>1034</v>
      </c>
      <c r="C28127" t="s">
        <v>1022</v>
      </c>
      <c r="D28127" t="s">
        <v>975</v>
      </c>
      <c r="E28127" t="s">
        <v>1014</v>
      </c>
      <c r="F28127" s="86">
        <v>225483.19029383501</v>
      </c>
    </row>
    <row r="28128" spans="1:6">
      <c r="A28128">
        <v>2025</v>
      </c>
      <c r="B28128" t="s">
        <v>1034</v>
      </c>
      <c r="C28128" t="s">
        <v>1022</v>
      </c>
      <c r="D28128" t="s">
        <v>975</v>
      </c>
      <c r="E28128" t="s">
        <v>1014</v>
      </c>
      <c r="F28128" s="86">
        <v>223578.171491096</v>
      </c>
    </row>
    <row r="28129" spans="1:6">
      <c r="A28129">
        <v>2026</v>
      </c>
      <c r="B28129" t="s">
        <v>1034</v>
      </c>
      <c r="C28129" t="s">
        <v>1022</v>
      </c>
      <c r="D28129" t="s">
        <v>975</v>
      </c>
      <c r="E28129" t="s">
        <v>1014</v>
      </c>
      <c r="F28129" s="86">
        <v>222415.22287077099</v>
      </c>
    </row>
    <row r="28130" spans="1:6">
      <c r="A28130">
        <v>2027</v>
      </c>
      <c r="B28130" t="s">
        <v>1034</v>
      </c>
      <c r="C28130" t="s">
        <v>1022</v>
      </c>
      <c r="D28130" t="s">
        <v>975</v>
      </c>
      <c r="E28130" t="s">
        <v>1014</v>
      </c>
      <c r="F28130" s="86">
        <v>221877.460360033</v>
      </c>
    </row>
    <row r="28131" spans="1:6">
      <c r="A28131">
        <v>2028</v>
      </c>
      <c r="B28131" t="s">
        <v>1034</v>
      </c>
      <c r="C28131" t="s">
        <v>1022</v>
      </c>
      <c r="D28131" t="s">
        <v>975</v>
      </c>
      <c r="E28131" t="s">
        <v>1014</v>
      </c>
      <c r="F28131" s="86">
        <v>221847.91037877399</v>
      </c>
    </row>
    <row r="28132" spans="1:6">
      <c r="A28132">
        <v>2029</v>
      </c>
      <c r="B28132" t="s">
        <v>1034</v>
      </c>
      <c r="C28132" t="s">
        <v>1022</v>
      </c>
      <c r="D28132" t="s">
        <v>975</v>
      </c>
      <c r="E28132" t="s">
        <v>1014</v>
      </c>
      <c r="F28132" s="86">
        <v>222202.686609597</v>
      </c>
    </row>
    <row r="28133" spans="1:6">
      <c r="A28133">
        <v>2030</v>
      </c>
      <c r="B28133" t="s">
        <v>1034</v>
      </c>
      <c r="C28133" t="s">
        <v>1022</v>
      </c>
      <c r="D28133" t="s">
        <v>975</v>
      </c>
      <c r="E28133" t="s">
        <v>1014</v>
      </c>
      <c r="F28133" s="86">
        <v>222899.27669851101</v>
      </c>
    </row>
    <row r="28134" spans="1:6">
      <c r="A28134">
        <v>2031</v>
      </c>
      <c r="B28134" t="s">
        <v>1034</v>
      </c>
      <c r="C28134" t="s">
        <v>1022</v>
      </c>
      <c r="D28134" t="s">
        <v>975</v>
      </c>
      <c r="E28134" t="s">
        <v>1014</v>
      </c>
      <c r="F28134" s="86">
        <v>223853.59659646099</v>
      </c>
    </row>
    <row r="28135" spans="1:6">
      <c r="A28135">
        <v>2032</v>
      </c>
      <c r="B28135" t="s">
        <v>1034</v>
      </c>
      <c r="C28135" t="s">
        <v>1022</v>
      </c>
      <c r="D28135" t="s">
        <v>975</v>
      </c>
      <c r="E28135" t="s">
        <v>1014</v>
      </c>
      <c r="F28135" s="86">
        <v>224957.69959550799</v>
      </c>
    </row>
    <row r="28136" spans="1:6">
      <c r="A28136">
        <v>2033</v>
      </c>
      <c r="B28136" t="s">
        <v>1034</v>
      </c>
      <c r="C28136" t="s">
        <v>1022</v>
      </c>
      <c r="D28136" t="s">
        <v>975</v>
      </c>
      <c r="E28136" t="s">
        <v>1014</v>
      </c>
      <c r="F28136" s="86">
        <v>226157.76281521199</v>
      </c>
    </row>
    <row r="28137" spans="1:6">
      <c r="A28137">
        <v>2034</v>
      </c>
      <c r="B28137" t="s">
        <v>1034</v>
      </c>
      <c r="C28137" t="s">
        <v>1022</v>
      </c>
      <c r="D28137" t="s">
        <v>975</v>
      </c>
      <c r="E28137" t="s">
        <v>1014</v>
      </c>
      <c r="F28137" s="86">
        <v>227455.66220836501</v>
      </c>
    </row>
    <row r="28138" spans="1:6">
      <c r="A28138">
        <v>2035</v>
      </c>
      <c r="B28138" t="s">
        <v>1034</v>
      </c>
      <c r="C28138" t="s">
        <v>1022</v>
      </c>
      <c r="D28138" t="s">
        <v>975</v>
      </c>
      <c r="E28138" t="s">
        <v>1014</v>
      </c>
      <c r="F28138" s="86">
        <v>228832.489373927</v>
      </c>
    </row>
    <row r="28139" spans="1:6">
      <c r="A28139">
        <v>2036</v>
      </c>
      <c r="B28139" t="s">
        <v>1034</v>
      </c>
      <c r="C28139" t="s">
        <v>1022</v>
      </c>
      <c r="D28139" t="s">
        <v>975</v>
      </c>
      <c r="E28139" t="s">
        <v>1014</v>
      </c>
      <c r="F28139" s="86">
        <v>230261.02187878301</v>
      </c>
    </row>
    <row r="28140" spans="1:6">
      <c r="A28140">
        <v>2037</v>
      </c>
      <c r="B28140" t="s">
        <v>1034</v>
      </c>
      <c r="C28140" t="s">
        <v>1022</v>
      </c>
      <c r="D28140" t="s">
        <v>975</v>
      </c>
      <c r="E28140" t="s">
        <v>1014</v>
      </c>
      <c r="F28140" s="86">
        <v>231709.90225749699</v>
      </c>
    </row>
    <row r="28141" spans="1:6">
      <c r="A28141">
        <v>2038</v>
      </c>
      <c r="B28141" t="s">
        <v>1034</v>
      </c>
      <c r="C28141" t="s">
        <v>1022</v>
      </c>
      <c r="D28141" t="s">
        <v>975</v>
      </c>
      <c r="E28141" t="s">
        <v>1014</v>
      </c>
      <c r="F28141" s="86">
        <v>233175.84607565799</v>
      </c>
    </row>
    <row r="28142" spans="1:6">
      <c r="A28142">
        <v>2039</v>
      </c>
      <c r="B28142" t="s">
        <v>1034</v>
      </c>
      <c r="C28142" t="s">
        <v>1022</v>
      </c>
      <c r="D28142" t="s">
        <v>975</v>
      </c>
      <c r="E28142" t="s">
        <v>1014</v>
      </c>
      <c r="F28142" s="86">
        <v>234648.32203385001</v>
      </c>
    </row>
    <row r="28143" spans="1:6">
      <c r="A28143">
        <v>2040</v>
      </c>
      <c r="B28143" t="s">
        <v>1034</v>
      </c>
      <c r="C28143" t="s">
        <v>1022</v>
      </c>
      <c r="D28143" t="s">
        <v>975</v>
      </c>
      <c r="E28143" t="s">
        <v>1014</v>
      </c>
      <c r="F28143" s="86">
        <v>236125.91155771699</v>
      </c>
    </row>
    <row r="28144" spans="1:6">
      <c r="A28144">
        <v>2041</v>
      </c>
      <c r="B28144" t="s">
        <v>1034</v>
      </c>
      <c r="C28144" t="s">
        <v>1022</v>
      </c>
      <c r="D28144" t="s">
        <v>975</v>
      </c>
      <c r="E28144" t="s">
        <v>1014</v>
      </c>
      <c r="F28144" s="86">
        <v>237303.63140605399</v>
      </c>
    </row>
    <row r="28145" spans="1:6">
      <c r="A28145">
        <v>2042</v>
      </c>
      <c r="B28145" t="s">
        <v>1034</v>
      </c>
      <c r="C28145" t="s">
        <v>1022</v>
      </c>
      <c r="D28145" t="s">
        <v>975</v>
      </c>
      <c r="E28145" t="s">
        <v>1014</v>
      </c>
      <c r="F28145" s="86">
        <v>238470.309533833</v>
      </c>
    </row>
    <row r="28146" spans="1:6">
      <c r="A28146">
        <v>2043</v>
      </c>
      <c r="B28146" t="s">
        <v>1034</v>
      </c>
      <c r="C28146" t="s">
        <v>1022</v>
      </c>
      <c r="D28146" t="s">
        <v>975</v>
      </c>
      <c r="E28146" t="s">
        <v>1014</v>
      </c>
      <c r="F28146" s="86">
        <v>239628.923630323</v>
      </c>
    </row>
    <row r="28147" spans="1:6">
      <c r="A28147">
        <v>2044</v>
      </c>
      <c r="B28147" t="s">
        <v>1034</v>
      </c>
      <c r="C28147" t="s">
        <v>1022</v>
      </c>
      <c r="D28147" t="s">
        <v>975</v>
      </c>
      <c r="E28147" t="s">
        <v>1014</v>
      </c>
      <c r="F28147" s="86">
        <v>240779.16510846501</v>
      </c>
    </row>
    <row r="28148" spans="1:6">
      <c r="A28148">
        <v>2045</v>
      </c>
      <c r="B28148" t="s">
        <v>1034</v>
      </c>
      <c r="C28148" t="s">
        <v>1022</v>
      </c>
      <c r="D28148" t="s">
        <v>975</v>
      </c>
      <c r="E28148" t="s">
        <v>1014</v>
      </c>
      <c r="F28148" s="86">
        <v>241928.323164042</v>
      </c>
    </row>
    <row r="28149" spans="1:6">
      <c r="A28149">
        <v>2046</v>
      </c>
      <c r="B28149" t="s">
        <v>1034</v>
      </c>
      <c r="C28149" t="s">
        <v>1022</v>
      </c>
      <c r="D28149" t="s">
        <v>975</v>
      </c>
      <c r="E28149" t="s">
        <v>1014</v>
      </c>
      <c r="F28149" s="86">
        <v>243072.365535658</v>
      </c>
    </row>
    <row r="28150" spans="1:6">
      <c r="A28150">
        <v>2047</v>
      </c>
      <c r="B28150" t="s">
        <v>1034</v>
      </c>
      <c r="C28150" t="s">
        <v>1022</v>
      </c>
      <c r="D28150" t="s">
        <v>975</v>
      </c>
      <c r="E28150" t="s">
        <v>1014</v>
      </c>
      <c r="F28150" s="86">
        <v>244224.47472669199</v>
      </c>
    </row>
    <row r="28151" spans="1:6">
      <c r="A28151">
        <v>2048</v>
      </c>
      <c r="B28151" t="s">
        <v>1034</v>
      </c>
      <c r="C28151" t="s">
        <v>1022</v>
      </c>
      <c r="D28151" t="s">
        <v>975</v>
      </c>
      <c r="E28151" t="s">
        <v>1014</v>
      </c>
      <c r="F28151" s="86">
        <v>245381.18323614501</v>
      </c>
    </row>
    <row r="28152" spans="1:6">
      <c r="A28152">
        <v>2049</v>
      </c>
      <c r="B28152" t="s">
        <v>1034</v>
      </c>
      <c r="C28152" t="s">
        <v>1022</v>
      </c>
      <c r="D28152" t="s">
        <v>975</v>
      </c>
      <c r="E28152" t="s">
        <v>1014</v>
      </c>
      <c r="F28152" s="86">
        <v>246539.88103601299</v>
      </c>
    </row>
    <row r="28153" spans="1:6">
      <c r="A28153">
        <v>2050</v>
      </c>
      <c r="B28153" t="s">
        <v>1034</v>
      </c>
      <c r="C28153" t="s">
        <v>1022</v>
      </c>
      <c r="D28153" t="s">
        <v>975</v>
      </c>
      <c r="E28153" t="s">
        <v>1014</v>
      </c>
      <c r="F28153" s="86">
        <v>247705.61501583399</v>
      </c>
    </row>
    <row r="28154" spans="1:6">
      <c r="A28154">
        <v>2017</v>
      </c>
      <c r="B28154" t="s">
        <v>1035</v>
      </c>
      <c r="C28154" t="s">
        <v>1022</v>
      </c>
      <c r="D28154" t="s">
        <v>975</v>
      </c>
      <c r="E28154" t="s">
        <v>1014</v>
      </c>
      <c r="F28154" s="86">
        <v>672541.61699300294</v>
      </c>
    </row>
    <row r="28155" spans="1:6">
      <c r="A28155">
        <v>2018</v>
      </c>
      <c r="B28155" t="s">
        <v>1035</v>
      </c>
      <c r="C28155" t="s">
        <v>1022</v>
      </c>
      <c r="D28155" t="s">
        <v>975</v>
      </c>
      <c r="E28155" t="s">
        <v>1014</v>
      </c>
      <c r="F28155" s="86">
        <v>651572.30004057195</v>
      </c>
    </row>
    <row r="28156" spans="1:6">
      <c r="A28156">
        <v>2019</v>
      </c>
      <c r="B28156" t="s">
        <v>1035</v>
      </c>
      <c r="C28156" t="s">
        <v>1022</v>
      </c>
      <c r="D28156" t="s">
        <v>975</v>
      </c>
      <c r="E28156" t="s">
        <v>1014</v>
      </c>
      <c r="F28156" s="86">
        <v>634456.63446670899</v>
      </c>
    </row>
    <row r="28157" spans="1:6">
      <c r="A28157">
        <v>2020</v>
      </c>
      <c r="B28157" t="s">
        <v>1035</v>
      </c>
      <c r="C28157" t="s">
        <v>1022</v>
      </c>
      <c r="D28157" t="s">
        <v>975</v>
      </c>
      <c r="E28157" t="s">
        <v>1014</v>
      </c>
      <c r="F28157" s="86">
        <v>620973.12942301703</v>
      </c>
    </row>
    <row r="28158" spans="1:6">
      <c r="A28158">
        <v>2021</v>
      </c>
      <c r="B28158" t="s">
        <v>1035</v>
      </c>
      <c r="C28158" t="s">
        <v>1022</v>
      </c>
      <c r="D28158" t="s">
        <v>975</v>
      </c>
      <c r="E28158" t="s">
        <v>1014</v>
      </c>
      <c r="F28158" s="86">
        <v>610967.46380084194</v>
      </c>
    </row>
    <row r="28159" spans="1:6">
      <c r="A28159">
        <v>2022</v>
      </c>
      <c r="B28159" t="s">
        <v>1035</v>
      </c>
      <c r="C28159" t="s">
        <v>1022</v>
      </c>
      <c r="D28159" t="s">
        <v>975</v>
      </c>
      <c r="E28159" t="s">
        <v>1014</v>
      </c>
      <c r="F28159" s="86">
        <v>603918.036682865</v>
      </c>
    </row>
    <row r="28160" spans="1:6">
      <c r="A28160">
        <v>2023</v>
      </c>
      <c r="B28160" t="s">
        <v>1035</v>
      </c>
      <c r="C28160" t="s">
        <v>1022</v>
      </c>
      <c r="D28160" t="s">
        <v>975</v>
      </c>
      <c r="E28160" t="s">
        <v>1014</v>
      </c>
      <c r="F28160" s="86">
        <v>599474.41473123804</v>
      </c>
    </row>
    <row r="28161" spans="1:6">
      <c r="A28161">
        <v>2024</v>
      </c>
      <c r="B28161" t="s">
        <v>1035</v>
      </c>
      <c r="C28161" t="s">
        <v>1022</v>
      </c>
      <c r="D28161" t="s">
        <v>975</v>
      </c>
      <c r="E28161" t="s">
        <v>1014</v>
      </c>
      <c r="F28161" s="86">
        <v>597255.71809686802</v>
      </c>
    </row>
    <row r="28162" spans="1:6">
      <c r="A28162">
        <v>2025</v>
      </c>
      <c r="B28162" t="s">
        <v>1035</v>
      </c>
      <c r="C28162" t="s">
        <v>1022</v>
      </c>
      <c r="D28162" t="s">
        <v>975</v>
      </c>
      <c r="E28162" t="s">
        <v>1014</v>
      </c>
      <c r="F28162" s="86">
        <v>596815.952975519</v>
      </c>
    </row>
    <row r="28163" spans="1:6">
      <c r="A28163">
        <v>2026</v>
      </c>
      <c r="B28163" t="s">
        <v>1035</v>
      </c>
      <c r="C28163" t="s">
        <v>1022</v>
      </c>
      <c r="D28163" t="s">
        <v>975</v>
      </c>
      <c r="E28163" t="s">
        <v>1014</v>
      </c>
      <c r="F28163" s="86">
        <v>597806.55657153495</v>
      </c>
    </row>
    <row r="28164" spans="1:6">
      <c r="A28164">
        <v>2027</v>
      </c>
      <c r="B28164" t="s">
        <v>1035</v>
      </c>
      <c r="C28164" t="s">
        <v>1022</v>
      </c>
      <c r="D28164" t="s">
        <v>975</v>
      </c>
      <c r="E28164" t="s">
        <v>1014</v>
      </c>
      <c r="F28164" s="86">
        <v>599871.25358692103</v>
      </c>
    </row>
    <row r="28165" spans="1:6">
      <c r="A28165">
        <v>2028</v>
      </c>
      <c r="B28165" t="s">
        <v>1035</v>
      </c>
      <c r="C28165" t="s">
        <v>1022</v>
      </c>
      <c r="D28165" t="s">
        <v>975</v>
      </c>
      <c r="E28165" t="s">
        <v>1014</v>
      </c>
      <c r="F28165" s="86">
        <v>602726.46151998197</v>
      </c>
    </row>
    <row r="28166" spans="1:6">
      <c r="A28166">
        <v>2029</v>
      </c>
      <c r="B28166" t="s">
        <v>1035</v>
      </c>
      <c r="C28166" t="s">
        <v>1022</v>
      </c>
      <c r="D28166" t="s">
        <v>975</v>
      </c>
      <c r="E28166" t="s">
        <v>1014</v>
      </c>
      <c r="F28166" s="86">
        <v>606075.65715550201</v>
      </c>
    </row>
    <row r="28167" spans="1:6">
      <c r="A28167">
        <v>2030</v>
      </c>
      <c r="B28167" t="s">
        <v>1035</v>
      </c>
      <c r="C28167" t="s">
        <v>1022</v>
      </c>
      <c r="D28167" t="s">
        <v>975</v>
      </c>
      <c r="E28167" t="s">
        <v>1014</v>
      </c>
      <c r="F28167" s="86">
        <v>609895.48513458495</v>
      </c>
    </row>
    <row r="28168" spans="1:6">
      <c r="A28168">
        <v>2031</v>
      </c>
      <c r="B28168" t="s">
        <v>1035</v>
      </c>
      <c r="C28168" t="s">
        <v>1022</v>
      </c>
      <c r="D28168" t="s">
        <v>975</v>
      </c>
      <c r="E28168" t="s">
        <v>1014</v>
      </c>
      <c r="F28168" s="86">
        <v>614102.34936136403</v>
      </c>
    </row>
    <row r="28169" spans="1:6">
      <c r="A28169">
        <v>2032</v>
      </c>
      <c r="B28169" t="s">
        <v>1035</v>
      </c>
      <c r="C28169" t="s">
        <v>1022</v>
      </c>
      <c r="D28169" t="s">
        <v>975</v>
      </c>
      <c r="E28169" t="s">
        <v>1014</v>
      </c>
      <c r="F28169" s="86">
        <v>618498.07536790799</v>
      </c>
    </row>
    <row r="28170" spans="1:6">
      <c r="A28170">
        <v>2033</v>
      </c>
      <c r="B28170" t="s">
        <v>1035</v>
      </c>
      <c r="C28170" t="s">
        <v>1022</v>
      </c>
      <c r="D28170" t="s">
        <v>975</v>
      </c>
      <c r="E28170" t="s">
        <v>1014</v>
      </c>
      <c r="F28170" s="86">
        <v>622976.24441006104</v>
      </c>
    </row>
    <row r="28171" spans="1:6">
      <c r="A28171">
        <v>2034</v>
      </c>
      <c r="B28171" t="s">
        <v>1035</v>
      </c>
      <c r="C28171" t="s">
        <v>1022</v>
      </c>
      <c r="D28171" t="s">
        <v>975</v>
      </c>
      <c r="E28171" t="s">
        <v>1014</v>
      </c>
      <c r="F28171" s="86">
        <v>627619.20125604304</v>
      </c>
    </row>
    <row r="28172" spans="1:6">
      <c r="A28172">
        <v>2035</v>
      </c>
      <c r="B28172" t="s">
        <v>1035</v>
      </c>
      <c r="C28172" t="s">
        <v>1022</v>
      </c>
      <c r="D28172" t="s">
        <v>975</v>
      </c>
      <c r="E28172" t="s">
        <v>1014</v>
      </c>
      <c r="F28172" s="86">
        <v>632445.60165825801</v>
      </c>
    </row>
    <row r="28173" spans="1:6">
      <c r="A28173">
        <v>2036</v>
      </c>
      <c r="B28173" t="s">
        <v>1035</v>
      </c>
      <c r="C28173" t="s">
        <v>1022</v>
      </c>
      <c r="D28173" t="s">
        <v>975</v>
      </c>
      <c r="E28173" t="s">
        <v>1014</v>
      </c>
      <c r="F28173" s="86">
        <v>637453.017707058</v>
      </c>
    </row>
    <row r="28174" spans="1:6">
      <c r="A28174">
        <v>2037</v>
      </c>
      <c r="B28174" t="s">
        <v>1035</v>
      </c>
      <c r="C28174" t="s">
        <v>1022</v>
      </c>
      <c r="D28174" t="s">
        <v>975</v>
      </c>
      <c r="E28174" t="s">
        <v>1014</v>
      </c>
      <c r="F28174" s="86">
        <v>642521.09526184504</v>
      </c>
    </row>
    <row r="28175" spans="1:6">
      <c r="A28175">
        <v>2038</v>
      </c>
      <c r="B28175" t="s">
        <v>1035</v>
      </c>
      <c r="C28175" t="s">
        <v>1022</v>
      </c>
      <c r="D28175" t="s">
        <v>975</v>
      </c>
      <c r="E28175" t="s">
        <v>1014</v>
      </c>
      <c r="F28175" s="86">
        <v>647621.793194731</v>
      </c>
    </row>
    <row r="28176" spans="1:6">
      <c r="A28176">
        <v>2039</v>
      </c>
      <c r="B28176" t="s">
        <v>1035</v>
      </c>
      <c r="C28176" t="s">
        <v>1022</v>
      </c>
      <c r="D28176" t="s">
        <v>975</v>
      </c>
      <c r="E28176" t="s">
        <v>1014</v>
      </c>
      <c r="F28176" s="86">
        <v>652721.87359346496</v>
      </c>
    </row>
    <row r="28177" spans="1:6">
      <c r="A28177">
        <v>2040</v>
      </c>
      <c r="B28177" t="s">
        <v>1035</v>
      </c>
      <c r="C28177" t="s">
        <v>1022</v>
      </c>
      <c r="D28177" t="s">
        <v>975</v>
      </c>
      <c r="E28177" t="s">
        <v>1014</v>
      </c>
      <c r="F28177" s="86">
        <v>657816.28014171403</v>
      </c>
    </row>
    <row r="28178" spans="1:6">
      <c r="A28178">
        <v>2041</v>
      </c>
      <c r="B28178" t="s">
        <v>1035</v>
      </c>
      <c r="C28178" t="s">
        <v>1022</v>
      </c>
      <c r="D28178" t="s">
        <v>975</v>
      </c>
      <c r="E28178" t="s">
        <v>1014</v>
      </c>
      <c r="F28178" s="86">
        <v>663330.08505271794</v>
      </c>
    </row>
    <row r="28179" spans="1:6">
      <c r="A28179">
        <v>2042</v>
      </c>
      <c r="B28179" t="s">
        <v>1035</v>
      </c>
      <c r="C28179" t="s">
        <v>1022</v>
      </c>
      <c r="D28179" t="s">
        <v>975</v>
      </c>
      <c r="E28179" t="s">
        <v>1014</v>
      </c>
      <c r="F28179" s="86">
        <v>668853.69378950703</v>
      </c>
    </row>
    <row r="28180" spans="1:6">
      <c r="A28180">
        <v>2043</v>
      </c>
      <c r="B28180" t="s">
        <v>1035</v>
      </c>
      <c r="C28180" t="s">
        <v>1022</v>
      </c>
      <c r="D28180" t="s">
        <v>975</v>
      </c>
      <c r="E28180" t="s">
        <v>1014</v>
      </c>
      <c r="F28180" s="86">
        <v>674402.37025599298</v>
      </c>
    </row>
    <row r="28181" spans="1:6">
      <c r="A28181">
        <v>2044</v>
      </c>
      <c r="B28181" t="s">
        <v>1035</v>
      </c>
      <c r="C28181" t="s">
        <v>1022</v>
      </c>
      <c r="D28181" t="s">
        <v>975</v>
      </c>
      <c r="E28181" t="s">
        <v>1014</v>
      </c>
      <c r="F28181" s="86">
        <v>679989.27174604801</v>
      </c>
    </row>
    <row r="28182" spans="1:6">
      <c r="A28182">
        <v>2045</v>
      </c>
      <c r="B28182" t="s">
        <v>1035</v>
      </c>
      <c r="C28182" t="s">
        <v>1022</v>
      </c>
      <c r="D28182" t="s">
        <v>975</v>
      </c>
      <c r="E28182" t="s">
        <v>1014</v>
      </c>
      <c r="F28182" s="86">
        <v>685621.28529686795</v>
      </c>
    </row>
    <row r="28183" spans="1:6">
      <c r="A28183">
        <v>2046</v>
      </c>
      <c r="B28183" t="s">
        <v>1035</v>
      </c>
      <c r="C28183" t="s">
        <v>1022</v>
      </c>
      <c r="D28183" t="s">
        <v>975</v>
      </c>
      <c r="E28183" t="s">
        <v>1014</v>
      </c>
      <c r="F28183" s="86">
        <v>691303.32960404898</v>
      </c>
    </row>
    <row r="28184" spans="1:6">
      <c r="A28184">
        <v>2047</v>
      </c>
      <c r="B28184" t="s">
        <v>1035</v>
      </c>
      <c r="C28184" t="s">
        <v>1022</v>
      </c>
      <c r="D28184" t="s">
        <v>975</v>
      </c>
      <c r="E28184" t="s">
        <v>1014</v>
      </c>
      <c r="F28184" s="86">
        <v>697043.67207132303</v>
      </c>
    </row>
    <row r="28185" spans="1:6">
      <c r="A28185">
        <v>2048</v>
      </c>
      <c r="B28185" t="s">
        <v>1035</v>
      </c>
      <c r="C28185" t="s">
        <v>1022</v>
      </c>
      <c r="D28185" t="s">
        <v>975</v>
      </c>
      <c r="E28185" t="s">
        <v>1014</v>
      </c>
      <c r="F28185" s="86">
        <v>702840.58276121295</v>
      </c>
    </row>
    <row r="28186" spans="1:6">
      <c r="A28186">
        <v>2049</v>
      </c>
      <c r="B28186" t="s">
        <v>1035</v>
      </c>
      <c r="C28186" t="s">
        <v>1022</v>
      </c>
      <c r="D28186" t="s">
        <v>975</v>
      </c>
      <c r="E28186" t="s">
        <v>1014</v>
      </c>
      <c r="F28186" s="86">
        <v>708702.55599959998</v>
      </c>
    </row>
    <row r="28187" spans="1:6">
      <c r="A28187">
        <v>2050</v>
      </c>
      <c r="B28187" t="s">
        <v>1035</v>
      </c>
      <c r="C28187" t="s">
        <v>1022</v>
      </c>
      <c r="D28187" t="s">
        <v>975</v>
      </c>
      <c r="E28187" t="s">
        <v>1014</v>
      </c>
      <c r="F28187" s="86">
        <v>714635.02531255502</v>
      </c>
    </row>
    <row r="28188" spans="1:6">
      <c r="A28188">
        <v>2017</v>
      </c>
      <c r="B28188" t="s">
        <v>1036</v>
      </c>
      <c r="C28188" t="s">
        <v>1022</v>
      </c>
      <c r="D28188" t="s">
        <v>975</v>
      </c>
      <c r="E28188" t="s">
        <v>1014</v>
      </c>
      <c r="F28188" s="86">
        <v>3946272.8261996899</v>
      </c>
    </row>
    <row r="28189" spans="1:6">
      <c r="A28189">
        <v>2018</v>
      </c>
      <c r="B28189" t="s">
        <v>1036</v>
      </c>
      <c r="C28189" t="s">
        <v>1022</v>
      </c>
      <c r="D28189" t="s">
        <v>975</v>
      </c>
      <c r="E28189" t="s">
        <v>1014</v>
      </c>
      <c r="F28189" s="86">
        <v>3809233.22679359</v>
      </c>
    </row>
    <row r="28190" spans="1:6">
      <c r="A28190">
        <v>2019</v>
      </c>
      <c r="B28190" t="s">
        <v>1036</v>
      </c>
      <c r="C28190" t="s">
        <v>1022</v>
      </c>
      <c r="D28190" t="s">
        <v>975</v>
      </c>
      <c r="E28190" t="s">
        <v>1014</v>
      </c>
      <c r="F28190" s="86">
        <v>3689984.0267479401</v>
      </c>
    </row>
    <row r="28191" spans="1:6">
      <c r="A28191">
        <v>2020</v>
      </c>
      <c r="B28191" t="s">
        <v>1036</v>
      </c>
      <c r="C28191" t="s">
        <v>1022</v>
      </c>
      <c r="D28191" t="s">
        <v>975</v>
      </c>
      <c r="E28191" t="s">
        <v>1014</v>
      </c>
      <c r="F28191" s="86">
        <v>3587920.1744174301</v>
      </c>
    </row>
    <row r="28192" spans="1:6">
      <c r="A28192">
        <v>2021</v>
      </c>
      <c r="B28192" t="s">
        <v>1036</v>
      </c>
      <c r="C28192" t="s">
        <v>1022</v>
      </c>
      <c r="D28192" t="s">
        <v>975</v>
      </c>
      <c r="E28192" t="s">
        <v>1014</v>
      </c>
      <c r="F28192" s="86">
        <v>3503810.5602877</v>
      </c>
    </row>
    <row r="28193" spans="1:6">
      <c r="A28193">
        <v>2022</v>
      </c>
      <c r="B28193" t="s">
        <v>1036</v>
      </c>
      <c r="C28193" t="s">
        <v>1022</v>
      </c>
      <c r="D28193" t="s">
        <v>975</v>
      </c>
      <c r="E28193" t="s">
        <v>1014</v>
      </c>
      <c r="F28193" s="86">
        <v>3435436.0436882102</v>
      </c>
    </row>
    <row r="28194" spans="1:6">
      <c r="A28194">
        <v>2023</v>
      </c>
      <c r="B28194" t="s">
        <v>1036</v>
      </c>
      <c r="C28194" t="s">
        <v>1022</v>
      </c>
      <c r="D28194" t="s">
        <v>975</v>
      </c>
      <c r="E28194" t="s">
        <v>1014</v>
      </c>
      <c r="F28194" s="86">
        <v>3381823.6439860999</v>
      </c>
    </row>
    <row r="28195" spans="1:6">
      <c r="A28195">
        <v>2024</v>
      </c>
      <c r="B28195" t="s">
        <v>1036</v>
      </c>
      <c r="C28195" t="s">
        <v>1022</v>
      </c>
      <c r="D28195" t="s">
        <v>975</v>
      </c>
      <c r="E28195" t="s">
        <v>1014</v>
      </c>
      <c r="F28195" s="86">
        <v>3341613.21284744</v>
      </c>
    </row>
    <row r="28196" spans="1:6">
      <c r="A28196">
        <v>2025</v>
      </c>
      <c r="B28196" t="s">
        <v>1036</v>
      </c>
      <c r="C28196" t="s">
        <v>1022</v>
      </c>
      <c r="D28196" t="s">
        <v>975</v>
      </c>
      <c r="E28196" t="s">
        <v>1014</v>
      </c>
      <c r="F28196" s="86">
        <v>3313408.9967491999</v>
      </c>
    </row>
    <row r="28197" spans="1:6">
      <c r="A28197">
        <v>2026</v>
      </c>
      <c r="B28197" t="s">
        <v>1036</v>
      </c>
      <c r="C28197" t="s">
        <v>1022</v>
      </c>
      <c r="D28197" t="s">
        <v>975</v>
      </c>
      <c r="E28197" t="s">
        <v>1014</v>
      </c>
      <c r="F28197" s="86">
        <v>3296127.20545157</v>
      </c>
    </row>
    <row r="28198" spans="1:6">
      <c r="A28198">
        <v>2027</v>
      </c>
      <c r="B28198" t="s">
        <v>1036</v>
      </c>
      <c r="C28198" t="s">
        <v>1022</v>
      </c>
      <c r="D28198" t="s">
        <v>975</v>
      </c>
      <c r="E28198" t="s">
        <v>1014</v>
      </c>
      <c r="F28198" s="86">
        <v>3287887.3483127998</v>
      </c>
    </row>
    <row r="28199" spans="1:6">
      <c r="A28199">
        <v>2028</v>
      </c>
      <c r="B28199" t="s">
        <v>1036</v>
      </c>
      <c r="C28199" t="s">
        <v>1022</v>
      </c>
      <c r="D28199" t="s">
        <v>975</v>
      </c>
      <c r="E28199" t="s">
        <v>1014</v>
      </c>
      <c r="F28199" s="86">
        <v>3286507.6228223699</v>
      </c>
    </row>
    <row r="28200" spans="1:6">
      <c r="A28200">
        <v>2029</v>
      </c>
      <c r="B28200" t="s">
        <v>1036</v>
      </c>
      <c r="C28200" t="s">
        <v>1022</v>
      </c>
      <c r="D28200" t="s">
        <v>975</v>
      </c>
      <c r="E28200" t="s">
        <v>1014</v>
      </c>
      <c r="F28200" s="86">
        <v>3289935.0989802699</v>
      </c>
    </row>
    <row r="28201" spans="1:6">
      <c r="A28201">
        <v>2030</v>
      </c>
      <c r="B28201" t="s">
        <v>1036</v>
      </c>
      <c r="C28201" t="s">
        <v>1022</v>
      </c>
      <c r="D28201" t="s">
        <v>975</v>
      </c>
      <c r="E28201" t="s">
        <v>1014</v>
      </c>
      <c r="F28201" s="86">
        <v>3297727.67634298</v>
      </c>
    </row>
    <row r="28202" spans="1:6">
      <c r="A28202">
        <v>2031</v>
      </c>
      <c r="B28202" t="s">
        <v>1036</v>
      </c>
      <c r="C28202" t="s">
        <v>1022</v>
      </c>
      <c r="D28202" t="s">
        <v>975</v>
      </c>
      <c r="E28202" t="s">
        <v>1014</v>
      </c>
      <c r="F28202" s="86">
        <v>3308928.8954751999</v>
      </c>
    </row>
    <row r="28203" spans="1:6">
      <c r="A28203">
        <v>2032</v>
      </c>
      <c r="B28203" t="s">
        <v>1036</v>
      </c>
      <c r="C28203" t="s">
        <v>1022</v>
      </c>
      <c r="D28203" t="s">
        <v>975</v>
      </c>
      <c r="E28203" t="s">
        <v>1014</v>
      </c>
      <c r="F28203" s="86">
        <v>3321909.3870510799</v>
      </c>
    </row>
    <row r="28204" spans="1:6">
      <c r="A28204">
        <v>2033</v>
      </c>
      <c r="B28204" t="s">
        <v>1036</v>
      </c>
      <c r="C28204" t="s">
        <v>1022</v>
      </c>
      <c r="D28204" t="s">
        <v>975</v>
      </c>
      <c r="E28204" t="s">
        <v>1014</v>
      </c>
      <c r="F28204" s="86">
        <v>3335693.91328303</v>
      </c>
    </row>
    <row r="28205" spans="1:6">
      <c r="A28205">
        <v>2034</v>
      </c>
      <c r="B28205" t="s">
        <v>1036</v>
      </c>
      <c r="C28205" t="s">
        <v>1022</v>
      </c>
      <c r="D28205" t="s">
        <v>975</v>
      </c>
      <c r="E28205" t="s">
        <v>1014</v>
      </c>
      <c r="F28205" s="86">
        <v>3350536.8375765299</v>
      </c>
    </row>
    <row r="28206" spans="1:6">
      <c r="A28206">
        <v>2035</v>
      </c>
      <c r="B28206" t="s">
        <v>1036</v>
      </c>
      <c r="C28206" t="s">
        <v>1022</v>
      </c>
      <c r="D28206" t="s">
        <v>975</v>
      </c>
      <c r="E28206" t="s">
        <v>1014</v>
      </c>
      <c r="F28206" s="86">
        <v>3366217.8595172502</v>
      </c>
    </row>
    <row r="28207" spans="1:6">
      <c r="A28207">
        <v>2036</v>
      </c>
      <c r="B28207" t="s">
        <v>1036</v>
      </c>
      <c r="C28207" t="s">
        <v>1022</v>
      </c>
      <c r="D28207" t="s">
        <v>975</v>
      </c>
      <c r="E28207" t="s">
        <v>1014</v>
      </c>
      <c r="F28207" s="86">
        <v>3382349.4988814499</v>
      </c>
    </row>
    <row r="28208" spans="1:6">
      <c r="A28208">
        <v>2037</v>
      </c>
      <c r="B28208" t="s">
        <v>1036</v>
      </c>
      <c r="C28208" t="s">
        <v>1022</v>
      </c>
      <c r="D28208" t="s">
        <v>975</v>
      </c>
      <c r="E28208" t="s">
        <v>1014</v>
      </c>
      <c r="F28208" s="86">
        <v>3398521.6222240501</v>
      </c>
    </row>
    <row r="28209" spans="1:6">
      <c r="A28209">
        <v>2038</v>
      </c>
      <c r="B28209" t="s">
        <v>1036</v>
      </c>
      <c r="C28209" t="s">
        <v>1022</v>
      </c>
      <c r="D28209" t="s">
        <v>975</v>
      </c>
      <c r="E28209" t="s">
        <v>1014</v>
      </c>
      <c r="F28209" s="86">
        <v>3414846.5310301301</v>
      </c>
    </row>
    <row r="28210" spans="1:6">
      <c r="A28210">
        <v>2039</v>
      </c>
      <c r="B28210" t="s">
        <v>1036</v>
      </c>
      <c r="C28210" t="s">
        <v>1022</v>
      </c>
      <c r="D28210" t="s">
        <v>975</v>
      </c>
      <c r="E28210" t="s">
        <v>1014</v>
      </c>
      <c r="F28210" s="86">
        <v>3431273.1507365</v>
      </c>
    </row>
    <row r="28211" spans="1:6">
      <c r="A28211">
        <v>2040</v>
      </c>
      <c r="B28211" t="s">
        <v>1036</v>
      </c>
      <c r="C28211" t="s">
        <v>1022</v>
      </c>
      <c r="D28211" t="s">
        <v>975</v>
      </c>
      <c r="E28211" t="s">
        <v>1014</v>
      </c>
      <c r="F28211" s="86">
        <v>3447736.0400346001</v>
      </c>
    </row>
    <row r="28212" spans="1:6">
      <c r="A28212">
        <v>2041</v>
      </c>
      <c r="B28212" t="s">
        <v>1036</v>
      </c>
      <c r="C28212" t="s">
        <v>1022</v>
      </c>
      <c r="D28212" t="s">
        <v>975</v>
      </c>
      <c r="E28212" t="s">
        <v>1014</v>
      </c>
      <c r="F28212" s="86">
        <v>3437496.16691127</v>
      </c>
    </row>
    <row r="28213" spans="1:6">
      <c r="A28213">
        <v>2042</v>
      </c>
      <c r="B28213" t="s">
        <v>1036</v>
      </c>
      <c r="C28213" t="s">
        <v>1022</v>
      </c>
      <c r="D28213" t="s">
        <v>975</v>
      </c>
      <c r="E28213" t="s">
        <v>1014</v>
      </c>
      <c r="F28213" s="86">
        <v>3427026.78766408</v>
      </c>
    </row>
    <row r="28214" spans="1:6">
      <c r="A28214">
        <v>2043</v>
      </c>
      <c r="B28214" t="s">
        <v>1036</v>
      </c>
      <c r="C28214" t="s">
        <v>1022</v>
      </c>
      <c r="D28214" t="s">
        <v>975</v>
      </c>
      <c r="E28214" t="s">
        <v>1014</v>
      </c>
      <c r="F28214" s="86">
        <v>3416402.7380328602</v>
      </c>
    </row>
    <row r="28215" spans="1:6">
      <c r="A28215">
        <v>2044</v>
      </c>
      <c r="B28215" t="s">
        <v>1036</v>
      </c>
      <c r="C28215" t="s">
        <v>1022</v>
      </c>
      <c r="D28215" t="s">
        <v>975</v>
      </c>
      <c r="E28215" t="s">
        <v>1014</v>
      </c>
      <c r="F28215" s="86">
        <v>3405691.5228373101</v>
      </c>
    </row>
    <row r="28216" spans="1:6">
      <c r="A28216">
        <v>2045</v>
      </c>
      <c r="B28216" t="s">
        <v>1036</v>
      </c>
      <c r="C28216" t="s">
        <v>1022</v>
      </c>
      <c r="D28216" t="s">
        <v>975</v>
      </c>
      <c r="E28216" t="s">
        <v>1014</v>
      </c>
      <c r="F28216" s="86">
        <v>3394938.6579497</v>
      </c>
    </row>
    <row r="28217" spans="1:6">
      <c r="A28217">
        <v>2046</v>
      </c>
      <c r="B28217" t="s">
        <v>1036</v>
      </c>
      <c r="C28217" t="s">
        <v>1022</v>
      </c>
      <c r="D28217" t="s">
        <v>975</v>
      </c>
      <c r="E28217" t="s">
        <v>1014</v>
      </c>
      <c r="F28217" s="86">
        <v>3384166.3825264601</v>
      </c>
    </row>
    <row r="28218" spans="1:6">
      <c r="A28218">
        <v>2047</v>
      </c>
      <c r="B28218" t="s">
        <v>1036</v>
      </c>
      <c r="C28218" t="s">
        <v>1022</v>
      </c>
      <c r="D28218" t="s">
        <v>975</v>
      </c>
      <c r="E28218" t="s">
        <v>1014</v>
      </c>
      <c r="F28218" s="86">
        <v>3373417.0057411799</v>
      </c>
    </row>
    <row r="28219" spans="1:6">
      <c r="A28219">
        <v>2048</v>
      </c>
      <c r="B28219" t="s">
        <v>1036</v>
      </c>
      <c r="C28219" t="s">
        <v>1022</v>
      </c>
      <c r="D28219" t="s">
        <v>975</v>
      </c>
      <c r="E28219" t="s">
        <v>1014</v>
      </c>
      <c r="F28219" s="86">
        <v>3362690.95669945</v>
      </c>
    </row>
    <row r="28220" spans="1:6">
      <c r="A28220">
        <v>2049</v>
      </c>
      <c r="B28220" t="s">
        <v>1036</v>
      </c>
      <c r="C28220" t="s">
        <v>1022</v>
      </c>
      <c r="D28220" t="s">
        <v>975</v>
      </c>
      <c r="E28220" t="s">
        <v>1014</v>
      </c>
      <c r="F28220" s="86">
        <v>3352006.1542127202</v>
      </c>
    </row>
    <row r="28221" spans="1:6">
      <c r="A28221">
        <v>2050</v>
      </c>
      <c r="B28221" t="s">
        <v>1036</v>
      </c>
      <c r="C28221" t="s">
        <v>1022</v>
      </c>
      <c r="D28221" t="s">
        <v>975</v>
      </c>
      <c r="E28221" t="s">
        <v>1014</v>
      </c>
      <c r="F28221" s="86">
        <v>3341364.8321781</v>
      </c>
    </row>
    <row r="28222" spans="1:6">
      <c r="A28222">
        <v>2017</v>
      </c>
      <c r="B28222" t="s">
        <v>1037</v>
      </c>
      <c r="C28222" t="s">
        <v>1022</v>
      </c>
      <c r="D28222" t="s">
        <v>975</v>
      </c>
      <c r="E28222" t="s">
        <v>1014</v>
      </c>
      <c r="F28222" s="86">
        <v>2041397.45633581</v>
      </c>
    </row>
    <row r="28223" spans="1:6">
      <c r="A28223">
        <v>2018</v>
      </c>
      <c r="B28223" t="s">
        <v>1037</v>
      </c>
      <c r="C28223" t="s">
        <v>1022</v>
      </c>
      <c r="D28223" t="s">
        <v>975</v>
      </c>
      <c r="E28223" t="s">
        <v>1014</v>
      </c>
      <c r="F28223" s="86">
        <v>1970507.2006526301</v>
      </c>
    </row>
    <row r="28224" spans="1:6">
      <c r="A28224">
        <v>2019</v>
      </c>
      <c r="B28224" t="s">
        <v>1037</v>
      </c>
      <c r="C28224" t="s">
        <v>1022</v>
      </c>
      <c r="D28224" t="s">
        <v>975</v>
      </c>
      <c r="E28224" t="s">
        <v>1014</v>
      </c>
      <c r="F28224" s="86">
        <v>1908819.8758363901</v>
      </c>
    </row>
    <row r="28225" spans="1:6">
      <c r="A28225">
        <v>2020</v>
      </c>
      <c r="B28225" t="s">
        <v>1037</v>
      </c>
      <c r="C28225" t="s">
        <v>1022</v>
      </c>
      <c r="D28225" t="s">
        <v>975</v>
      </c>
      <c r="E28225" t="s">
        <v>1014</v>
      </c>
      <c r="F28225" s="86">
        <v>1856022.49012396</v>
      </c>
    </row>
    <row r="28226" spans="1:6">
      <c r="A28226">
        <v>2021</v>
      </c>
      <c r="B28226" t="s">
        <v>1037</v>
      </c>
      <c r="C28226" t="s">
        <v>1022</v>
      </c>
      <c r="D28226" t="s">
        <v>975</v>
      </c>
      <c r="E28226" t="s">
        <v>1014</v>
      </c>
      <c r="F28226" s="86">
        <v>1812512.78871714</v>
      </c>
    </row>
    <row r="28227" spans="1:6">
      <c r="A28227">
        <v>2022</v>
      </c>
      <c r="B28227" t="s">
        <v>1037</v>
      </c>
      <c r="C28227" t="s">
        <v>1022</v>
      </c>
      <c r="D28227" t="s">
        <v>975</v>
      </c>
      <c r="E28227" t="s">
        <v>1014</v>
      </c>
      <c r="F28227" s="86">
        <v>1777142.81547614</v>
      </c>
    </row>
    <row r="28228" spans="1:6">
      <c r="A28228">
        <v>2023</v>
      </c>
      <c r="B28228" t="s">
        <v>1037</v>
      </c>
      <c r="C28228" t="s">
        <v>1022</v>
      </c>
      <c r="D28228" t="s">
        <v>975</v>
      </c>
      <c r="E28228" t="s">
        <v>1014</v>
      </c>
      <c r="F28228" s="86">
        <v>1749409.24985611</v>
      </c>
    </row>
    <row r="28229" spans="1:6">
      <c r="A28229">
        <v>2024</v>
      </c>
      <c r="B28229" t="s">
        <v>1037</v>
      </c>
      <c r="C28229" t="s">
        <v>1022</v>
      </c>
      <c r="D28229" t="s">
        <v>975</v>
      </c>
      <c r="E28229" t="s">
        <v>1014</v>
      </c>
      <c r="F28229" s="86">
        <v>1728608.4903901999</v>
      </c>
    </row>
    <row r="28230" spans="1:6">
      <c r="A28230">
        <v>2025</v>
      </c>
      <c r="B28230" t="s">
        <v>1037</v>
      </c>
      <c r="C28230" t="s">
        <v>1022</v>
      </c>
      <c r="D28230" t="s">
        <v>975</v>
      </c>
      <c r="E28230" t="s">
        <v>1014</v>
      </c>
      <c r="F28230" s="86">
        <v>1714018.51713274</v>
      </c>
    </row>
    <row r="28231" spans="1:6">
      <c r="A28231">
        <v>2026</v>
      </c>
      <c r="B28231" t="s">
        <v>1037</v>
      </c>
      <c r="C28231" t="s">
        <v>1022</v>
      </c>
      <c r="D28231" t="s">
        <v>975</v>
      </c>
      <c r="E28231" t="s">
        <v>1014</v>
      </c>
      <c r="F28231" s="86">
        <v>1705078.6879953099</v>
      </c>
    </row>
    <row r="28232" spans="1:6">
      <c r="A28232">
        <v>2027</v>
      </c>
      <c r="B28232" t="s">
        <v>1037</v>
      </c>
      <c r="C28232" t="s">
        <v>1022</v>
      </c>
      <c r="D28232" t="s">
        <v>975</v>
      </c>
      <c r="E28232" t="s">
        <v>1014</v>
      </c>
      <c r="F28232" s="86">
        <v>1700816.2296847799</v>
      </c>
    </row>
    <row r="28233" spans="1:6">
      <c r="A28233">
        <v>2028</v>
      </c>
      <c r="B28233" t="s">
        <v>1037</v>
      </c>
      <c r="C28233" t="s">
        <v>1022</v>
      </c>
      <c r="D28233" t="s">
        <v>975</v>
      </c>
      <c r="E28233" t="s">
        <v>1014</v>
      </c>
      <c r="F28233" s="86">
        <v>1700102.50100188</v>
      </c>
    </row>
    <row r="28234" spans="1:6">
      <c r="A28234">
        <v>2029</v>
      </c>
      <c r="B28234" t="s">
        <v>1037</v>
      </c>
      <c r="C28234" t="s">
        <v>1022</v>
      </c>
      <c r="D28234" t="s">
        <v>975</v>
      </c>
      <c r="E28234" t="s">
        <v>1014</v>
      </c>
      <c r="F28234" s="86">
        <v>1701875.52618755</v>
      </c>
    </row>
    <row r="28235" spans="1:6">
      <c r="A28235">
        <v>2030</v>
      </c>
      <c r="B28235" t="s">
        <v>1037</v>
      </c>
      <c r="C28235" t="s">
        <v>1022</v>
      </c>
      <c r="D28235" t="s">
        <v>975</v>
      </c>
      <c r="E28235" t="s">
        <v>1014</v>
      </c>
      <c r="F28235" s="86">
        <v>1705906.60774403</v>
      </c>
    </row>
    <row r="28236" spans="1:6">
      <c r="A28236">
        <v>2031</v>
      </c>
      <c r="B28236" t="s">
        <v>1037</v>
      </c>
      <c r="C28236" t="s">
        <v>1022</v>
      </c>
      <c r="D28236" t="s">
        <v>975</v>
      </c>
      <c r="E28236" t="s">
        <v>1014</v>
      </c>
      <c r="F28236" s="86">
        <v>1711700.9715022999</v>
      </c>
    </row>
    <row r="28237" spans="1:6">
      <c r="A28237">
        <v>2032</v>
      </c>
      <c r="B28237" t="s">
        <v>1037</v>
      </c>
      <c r="C28237" t="s">
        <v>1022</v>
      </c>
      <c r="D28237" t="s">
        <v>975</v>
      </c>
      <c r="E28237" t="s">
        <v>1014</v>
      </c>
      <c r="F28237" s="86">
        <v>1718415.7486229001</v>
      </c>
    </row>
    <row r="28238" spans="1:6">
      <c r="A28238">
        <v>2033</v>
      </c>
      <c r="B28238" t="s">
        <v>1037</v>
      </c>
      <c r="C28238" t="s">
        <v>1022</v>
      </c>
      <c r="D28238" t="s">
        <v>975</v>
      </c>
      <c r="E28238" t="s">
        <v>1014</v>
      </c>
      <c r="F28238" s="86">
        <v>1725546.45094025</v>
      </c>
    </row>
    <row r="28239" spans="1:6">
      <c r="A28239">
        <v>2034</v>
      </c>
      <c r="B28239" t="s">
        <v>1037</v>
      </c>
      <c r="C28239" t="s">
        <v>1022</v>
      </c>
      <c r="D28239" t="s">
        <v>975</v>
      </c>
      <c r="E28239" t="s">
        <v>1014</v>
      </c>
      <c r="F28239" s="86">
        <v>1733224.6600331899</v>
      </c>
    </row>
    <row r="28240" spans="1:6">
      <c r="A28240">
        <v>2035</v>
      </c>
      <c r="B28240" t="s">
        <v>1037</v>
      </c>
      <c r="C28240" t="s">
        <v>1022</v>
      </c>
      <c r="D28240" t="s">
        <v>975</v>
      </c>
      <c r="E28240" t="s">
        <v>1014</v>
      </c>
      <c r="F28240" s="86">
        <v>1741336.41502641</v>
      </c>
    </row>
    <row r="28241" spans="1:6">
      <c r="A28241">
        <v>2036</v>
      </c>
      <c r="B28241" t="s">
        <v>1037</v>
      </c>
      <c r="C28241" t="s">
        <v>1022</v>
      </c>
      <c r="D28241" t="s">
        <v>975</v>
      </c>
      <c r="E28241" t="s">
        <v>1014</v>
      </c>
      <c r="F28241" s="86">
        <v>1749681.2733306701</v>
      </c>
    </row>
    <row r="28242" spans="1:6">
      <c r="A28242">
        <v>2037</v>
      </c>
      <c r="B28242" t="s">
        <v>1037</v>
      </c>
      <c r="C28242" t="s">
        <v>1022</v>
      </c>
      <c r="D28242" t="s">
        <v>975</v>
      </c>
      <c r="E28242" t="s">
        <v>1014</v>
      </c>
      <c r="F28242" s="86">
        <v>1758047.0738997399</v>
      </c>
    </row>
    <row r="28243" spans="1:6">
      <c r="A28243">
        <v>2038</v>
      </c>
      <c r="B28243" t="s">
        <v>1037</v>
      </c>
      <c r="C28243" t="s">
        <v>1022</v>
      </c>
      <c r="D28243" t="s">
        <v>975</v>
      </c>
      <c r="E28243" t="s">
        <v>1014</v>
      </c>
      <c r="F28243" s="86">
        <v>1766491.9100221701</v>
      </c>
    </row>
    <row r="28244" spans="1:6">
      <c r="A28244">
        <v>2039</v>
      </c>
      <c r="B28244" t="s">
        <v>1037</v>
      </c>
      <c r="C28244" t="s">
        <v>1022</v>
      </c>
      <c r="D28244" t="s">
        <v>975</v>
      </c>
      <c r="E28244" t="s">
        <v>1014</v>
      </c>
      <c r="F28244" s="86">
        <v>1774989.36094907</v>
      </c>
    </row>
    <row r="28245" spans="1:6">
      <c r="A28245">
        <v>2040</v>
      </c>
      <c r="B28245" t="s">
        <v>1037</v>
      </c>
      <c r="C28245" t="s">
        <v>1022</v>
      </c>
      <c r="D28245" t="s">
        <v>975</v>
      </c>
      <c r="E28245" t="s">
        <v>1014</v>
      </c>
      <c r="F28245" s="86">
        <v>1783505.57404867</v>
      </c>
    </row>
    <row r="28246" spans="1:6">
      <c r="A28246">
        <v>2041</v>
      </c>
      <c r="B28246" t="s">
        <v>1037</v>
      </c>
      <c r="C28246" t="s">
        <v>1022</v>
      </c>
      <c r="D28246" t="s">
        <v>975</v>
      </c>
      <c r="E28246" t="s">
        <v>1014</v>
      </c>
      <c r="F28246" s="86">
        <v>1778208.5122722001</v>
      </c>
    </row>
    <row r="28247" spans="1:6">
      <c r="A28247">
        <v>2042</v>
      </c>
      <c r="B28247" t="s">
        <v>1037</v>
      </c>
      <c r="C28247" t="s">
        <v>1022</v>
      </c>
      <c r="D28247" t="s">
        <v>975</v>
      </c>
      <c r="E28247" t="s">
        <v>1014</v>
      </c>
      <c r="F28247" s="86">
        <v>1772792.727529</v>
      </c>
    </row>
    <row r="28248" spans="1:6">
      <c r="A28248">
        <v>2043</v>
      </c>
      <c r="B28248" t="s">
        <v>1037</v>
      </c>
      <c r="C28248" t="s">
        <v>1022</v>
      </c>
      <c r="D28248" t="s">
        <v>975</v>
      </c>
      <c r="E28248" t="s">
        <v>1014</v>
      </c>
      <c r="F28248" s="86">
        <v>1767296.9321675799</v>
      </c>
    </row>
    <row r="28249" spans="1:6">
      <c r="A28249">
        <v>2044</v>
      </c>
      <c r="B28249" t="s">
        <v>1037</v>
      </c>
      <c r="C28249" t="s">
        <v>1022</v>
      </c>
      <c r="D28249" t="s">
        <v>975</v>
      </c>
      <c r="E28249" t="s">
        <v>1014</v>
      </c>
      <c r="F28249" s="86">
        <v>1761756.0462690401</v>
      </c>
    </row>
    <row r="28250" spans="1:6">
      <c r="A28250">
        <v>2045</v>
      </c>
      <c r="B28250" t="s">
        <v>1037</v>
      </c>
      <c r="C28250" t="s">
        <v>1022</v>
      </c>
      <c r="D28250" t="s">
        <v>975</v>
      </c>
      <c r="E28250" t="s">
        <v>1014</v>
      </c>
      <c r="F28250" s="86">
        <v>1756193.61508482</v>
      </c>
    </row>
    <row r="28251" spans="1:6">
      <c r="A28251">
        <v>2046</v>
      </c>
      <c r="B28251" t="s">
        <v>1037</v>
      </c>
      <c r="C28251" t="s">
        <v>1022</v>
      </c>
      <c r="D28251" t="s">
        <v>975</v>
      </c>
      <c r="E28251" t="s">
        <v>1014</v>
      </c>
      <c r="F28251" s="86">
        <v>1750621.1428771401</v>
      </c>
    </row>
    <row r="28252" spans="1:6">
      <c r="A28252">
        <v>2047</v>
      </c>
      <c r="B28252" t="s">
        <v>1037</v>
      </c>
      <c r="C28252" t="s">
        <v>1022</v>
      </c>
      <c r="D28252" t="s">
        <v>975</v>
      </c>
      <c r="E28252" t="s">
        <v>1014</v>
      </c>
      <c r="F28252" s="86">
        <v>1745060.5160798701</v>
      </c>
    </row>
    <row r="28253" spans="1:6">
      <c r="A28253">
        <v>2048</v>
      </c>
      <c r="B28253" t="s">
        <v>1037</v>
      </c>
      <c r="C28253" t="s">
        <v>1022</v>
      </c>
      <c r="D28253" t="s">
        <v>975</v>
      </c>
      <c r="E28253" t="s">
        <v>1014</v>
      </c>
      <c r="F28253" s="86">
        <v>1739511.9566683399</v>
      </c>
    </row>
    <row r="28254" spans="1:6">
      <c r="A28254">
        <v>2049</v>
      </c>
      <c r="B28254" t="s">
        <v>1037</v>
      </c>
      <c r="C28254" t="s">
        <v>1022</v>
      </c>
      <c r="D28254" t="s">
        <v>975</v>
      </c>
      <c r="E28254" t="s">
        <v>1014</v>
      </c>
      <c r="F28254" s="86">
        <v>1733984.73400064</v>
      </c>
    </row>
    <row r="28255" spans="1:6">
      <c r="A28255">
        <v>2050</v>
      </c>
      <c r="B28255" t="s">
        <v>1037</v>
      </c>
      <c r="C28255" t="s">
        <v>1022</v>
      </c>
      <c r="D28255" t="s">
        <v>975</v>
      </c>
      <c r="E28255" t="s">
        <v>1014</v>
      </c>
      <c r="F28255" s="86">
        <v>1728480.00366642</v>
      </c>
    </row>
    <row r="28256" spans="1:6">
      <c r="A28256">
        <v>2017</v>
      </c>
      <c r="B28256" t="s">
        <v>1038</v>
      </c>
      <c r="C28256" t="s">
        <v>1022</v>
      </c>
      <c r="D28256" t="s">
        <v>975</v>
      </c>
      <c r="E28256" t="s">
        <v>1014</v>
      </c>
      <c r="F28256" s="86">
        <v>1440562.4170184999</v>
      </c>
    </row>
    <row r="28257" spans="1:6">
      <c r="A28257">
        <v>2018</v>
      </c>
      <c r="B28257" t="s">
        <v>1038</v>
      </c>
      <c r="C28257" t="s">
        <v>1022</v>
      </c>
      <c r="D28257" t="s">
        <v>975</v>
      </c>
      <c r="E28257" t="s">
        <v>1014</v>
      </c>
      <c r="F28257" s="86">
        <v>1388545.3909120699</v>
      </c>
    </row>
    <row r="28258" spans="1:6">
      <c r="A28258">
        <v>2019</v>
      </c>
      <c r="B28258" t="s">
        <v>1038</v>
      </c>
      <c r="C28258" t="s">
        <v>1022</v>
      </c>
      <c r="D28258" t="s">
        <v>975</v>
      </c>
      <c r="E28258" t="s">
        <v>1014</v>
      </c>
      <c r="F28258" s="86">
        <v>1344675.52264309</v>
      </c>
    </row>
    <row r="28259" spans="1:6">
      <c r="A28259">
        <v>2020</v>
      </c>
      <c r="B28259" t="s">
        <v>1038</v>
      </c>
      <c r="C28259" t="s">
        <v>1022</v>
      </c>
      <c r="D28259" t="s">
        <v>975</v>
      </c>
      <c r="E28259" t="s">
        <v>1014</v>
      </c>
      <c r="F28259" s="86">
        <v>1308373.0812407299</v>
      </c>
    </row>
    <row r="28260" spans="1:6">
      <c r="A28260">
        <v>2021</v>
      </c>
      <c r="B28260" t="s">
        <v>1038</v>
      </c>
      <c r="C28260" t="s">
        <v>1022</v>
      </c>
      <c r="D28260" t="s">
        <v>975</v>
      </c>
      <c r="E28260" t="s">
        <v>1014</v>
      </c>
      <c r="F28260" s="86">
        <v>1279486.3233894899</v>
      </c>
    </row>
    <row r="28261" spans="1:6">
      <c r="A28261">
        <v>2022</v>
      </c>
      <c r="B28261" t="s">
        <v>1038</v>
      </c>
      <c r="C28261" t="s">
        <v>1022</v>
      </c>
      <c r="D28261" t="s">
        <v>975</v>
      </c>
      <c r="E28261" t="s">
        <v>1014</v>
      </c>
      <c r="F28261" s="86">
        <v>1256938.1168643101</v>
      </c>
    </row>
    <row r="28262" spans="1:6">
      <c r="A28262">
        <v>2023</v>
      </c>
      <c r="B28262" t="s">
        <v>1038</v>
      </c>
      <c r="C28262" t="s">
        <v>1022</v>
      </c>
      <c r="D28262" t="s">
        <v>975</v>
      </c>
      <c r="E28262" t="s">
        <v>1014</v>
      </c>
      <c r="F28262" s="86">
        <v>1240055.8927201901</v>
      </c>
    </row>
    <row r="28263" spans="1:6">
      <c r="A28263">
        <v>2024</v>
      </c>
      <c r="B28263" t="s">
        <v>1038</v>
      </c>
      <c r="C28263" t="s">
        <v>1022</v>
      </c>
      <c r="D28263" t="s">
        <v>975</v>
      </c>
      <c r="E28263" t="s">
        <v>1014</v>
      </c>
      <c r="F28263" s="86">
        <v>1228082.3654171401</v>
      </c>
    </row>
    <row r="28264" spans="1:6">
      <c r="A28264">
        <v>2025</v>
      </c>
      <c r="B28264" t="s">
        <v>1038</v>
      </c>
      <c r="C28264" t="s">
        <v>1022</v>
      </c>
      <c r="D28264" t="s">
        <v>975</v>
      </c>
      <c r="E28264" t="s">
        <v>1014</v>
      </c>
      <c r="F28264" s="86">
        <v>1220249.06439065</v>
      </c>
    </row>
    <row r="28265" spans="1:6">
      <c r="A28265">
        <v>2026</v>
      </c>
      <c r="B28265" t="s">
        <v>1038</v>
      </c>
      <c r="C28265" t="s">
        <v>1022</v>
      </c>
      <c r="D28265" t="s">
        <v>975</v>
      </c>
      <c r="E28265" t="s">
        <v>1014</v>
      </c>
      <c r="F28265" s="86">
        <v>1216012.1258211699</v>
      </c>
    </row>
    <row r="28266" spans="1:6">
      <c r="A28266">
        <v>2027</v>
      </c>
      <c r="B28266" t="s">
        <v>1038</v>
      </c>
      <c r="C28266" t="s">
        <v>1022</v>
      </c>
      <c r="D28266" t="s">
        <v>975</v>
      </c>
      <c r="E28266" t="s">
        <v>1014</v>
      </c>
      <c r="F28266" s="86">
        <v>1214561.07941795</v>
      </c>
    </row>
    <row r="28267" spans="1:6">
      <c r="A28267">
        <v>2028</v>
      </c>
      <c r="B28267" t="s">
        <v>1038</v>
      </c>
      <c r="C28267" t="s">
        <v>1022</v>
      </c>
      <c r="D28267" t="s">
        <v>975</v>
      </c>
      <c r="E28267" t="s">
        <v>1014</v>
      </c>
      <c r="F28267" s="86">
        <v>1215093.1691223599</v>
      </c>
    </row>
    <row r="28268" spans="1:6">
      <c r="A28268">
        <v>2029</v>
      </c>
      <c r="B28268" t="s">
        <v>1038</v>
      </c>
      <c r="C28268" t="s">
        <v>1022</v>
      </c>
      <c r="D28268" t="s">
        <v>975</v>
      </c>
      <c r="E28268" t="s">
        <v>1014</v>
      </c>
      <c r="F28268" s="86">
        <v>1216880.5547947299</v>
      </c>
    </row>
    <row r="28269" spans="1:6">
      <c r="A28269">
        <v>2030</v>
      </c>
      <c r="B28269" t="s">
        <v>1038</v>
      </c>
      <c r="C28269" t="s">
        <v>1022</v>
      </c>
      <c r="D28269" t="s">
        <v>975</v>
      </c>
      <c r="E28269" t="s">
        <v>1014</v>
      </c>
      <c r="F28269" s="86">
        <v>1219850.62223604</v>
      </c>
    </row>
    <row r="28270" spans="1:6">
      <c r="A28270">
        <v>2031</v>
      </c>
      <c r="B28270" t="s">
        <v>1038</v>
      </c>
      <c r="C28270" t="s">
        <v>1022</v>
      </c>
      <c r="D28270" t="s">
        <v>975</v>
      </c>
      <c r="E28270" t="s">
        <v>1014</v>
      </c>
      <c r="F28270" s="86">
        <v>1223732.8033809001</v>
      </c>
    </row>
    <row r="28271" spans="1:6">
      <c r="A28271">
        <v>2032</v>
      </c>
      <c r="B28271" t="s">
        <v>1038</v>
      </c>
      <c r="C28271" t="s">
        <v>1022</v>
      </c>
      <c r="D28271" t="s">
        <v>975</v>
      </c>
      <c r="E28271" t="s">
        <v>1014</v>
      </c>
      <c r="F28271" s="86">
        <v>1228018.67019336</v>
      </c>
    </row>
    <row r="28272" spans="1:6">
      <c r="A28272">
        <v>2033</v>
      </c>
      <c r="B28272" t="s">
        <v>1038</v>
      </c>
      <c r="C28272" t="s">
        <v>1022</v>
      </c>
      <c r="D28272" t="s">
        <v>975</v>
      </c>
      <c r="E28272" t="s">
        <v>1014</v>
      </c>
      <c r="F28272" s="86">
        <v>1232427.20019913</v>
      </c>
    </row>
    <row r="28273" spans="1:6">
      <c r="A28273">
        <v>2034</v>
      </c>
      <c r="B28273" t="s">
        <v>1038</v>
      </c>
      <c r="C28273" t="s">
        <v>1022</v>
      </c>
      <c r="D28273" t="s">
        <v>975</v>
      </c>
      <c r="E28273" t="s">
        <v>1014</v>
      </c>
      <c r="F28273" s="86">
        <v>1237156.79172127</v>
      </c>
    </row>
    <row r="28274" spans="1:6">
      <c r="A28274">
        <v>2035</v>
      </c>
      <c r="B28274" t="s">
        <v>1038</v>
      </c>
      <c r="C28274" t="s">
        <v>1022</v>
      </c>
      <c r="D28274" t="s">
        <v>975</v>
      </c>
      <c r="E28274" t="s">
        <v>1014</v>
      </c>
      <c r="F28274" s="86">
        <v>1242182.6127597201</v>
      </c>
    </row>
    <row r="28275" spans="1:6">
      <c r="A28275">
        <v>2036</v>
      </c>
      <c r="B28275" t="s">
        <v>1038</v>
      </c>
      <c r="C28275" t="s">
        <v>1022</v>
      </c>
      <c r="D28275" t="s">
        <v>975</v>
      </c>
      <c r="E28275" t="s">
        <v>1014</v>
      </c>
      <c r="F28275" s="86">
        <v>1247434.9349761901</v>
      </c>
    </row>
    <row r="28276" spans="1:6">
      <c r="A28276">
        <v>2037</v>
      </c>
      <c r="B28276" t="s">
        <v>1038</v>
      </c>
      <c r="C28276" t="s">
        <v>1022</v>
      </c>
      <c r="D28276" t="s">
        <v>975</v>
      </c>
      <c r="E28276" t="s">
        <v>1014</v>
      </c>
      <c r="F28276" s="86">
        <v>1252710.4514693201</v>
      </c>
    </row>
    <row r="28277" spans="1:6">
      <c r="A28277">
        <v>2038</v>
      </c>
      <c r="B28277" t="s">
        <v>1038</v>
      </c>
      <c r="C28277" t="s">
        <v>1022</v>
      </c>
      <c r="D28277" t="s">
        <v>975</v>
      </c>
      <c r="E28277" t="s">
        <v>1014</v>
      </c>
      <c r="F28277" s="86">
        <v>1258032.98561565</v>
      </c>
    </row>
    <row r="28278" spans="1:6">
      <c r="A28278">
        <v>2039</v>
      </c>
      <c r="B28278" t="s">
        <v>1038</v>
      </c>
      <c r="C28278" t="s">
        <v>1022</v>
      </c>
      <c r="D28278" t="s">
        <v>975</v>
      </c>
      <c r="E28278" t="s">
        <v>1014</v>
      </c>
      <c r="F28278" s="86">
        <v>1263368.4327881599</v>
      </c>
    </row>
    <row r="28279" spans="1:6">
      <c r="A28279">
        <v>2040</v>
      </c>
      <c r="B28279" t="s">
        <v>1038</v>
      </c>
      <c r="C28279" t="s">
        <v>1022</v>
      </c>
      <c r="D28279" t="s">
        <v>975</v>
      </c>
      <c r="E28279" t="s">
        <v>1014</v>
      </c>
      <c r="F28279" s="86">
        <v>1268700.4701919099</v>
      </c>
    </row>
    <row r="28280" spans="1:6">
      <c r="A28280">
        <v>2041</v>
      </c>
      <c r="B28280" t="s">
        <v>1038</v>
      </c>
      <c r="C28280" t="s">
        <v>1022</v>
      </c>
      <c r="D28280" t="s">
        <v>975</v>
      </c>
      <c r="E28280" t="s">
        <v>1014</v>
      </c>
      <c r="F28280" s="86">
        <v>1270250.20928289</v>
      </c>
    </row>
    <row r="28281" spans="1:6">
      <c r="A28281">
        <v>2042</v>
      </c>
      <c r="B28281" t="s">
        <v>1038</v>
      </c>
      <c r="C28281" t="s">
        <v>1022</v>
      </c>
      <c r="D28281" t="s">
        <v>975</v>
      </c>
      <c r="E28281" t="s">
        <v>1014</v>
      </c>
      <c r="F28281" s="86">
        <v>1271758.35166559</v>
      </c>
    </row>
    <row r="28282" spans="1:6">
      <c r="A28282">
        <v>2043</v>
      </c>
      <c r="B28282" t="s">
        <v>1038</v>
      </c>
      <c r="C28282" t="s">
        <v>1022</v>
      </c>
      <c r="D28282" t="s">
        <v>975</v>
      </c>
      <c r="E28282" t="s">
        <v>1014</v>
      </c>
      <c r="F28282" s="86">
        <v>1273255.0506263401</v>
      </c>
    </row>
    <row r="28283" spans="1:6">
      <c r="A28283">
        <v>2044</v>
      </c>
      <c r="B28283" t="s">
        <v>1038</v>
      </c>
      <c r="C28283" t="s">
        <v>1022</v>
      </c>
      <c r="D28283" t="s">
        <v>975</v>
      </c>
      <c r="E28283" t="s">
        <v>1014</v>
      </c>
      <c r="F28283" s="86">
        <v>1274765.22624996</v>
      </c>
    </row>
    <row r="28284" spans="1:6">
      <c r="A28284">
        <v>2045</v>
      </c>
      <c r="B28284" t="s">
        <v>1038</v>
      </c>
      <c r="C28284" t="s">
        <v>1022</v>
      </c>
      <c r="D28284" t="s">
        <v>975</v>
      </c>
      <c r="E28284" t="s">
        <v>1014</v>
      </c>
      <c r="F28284" s="86">
        <v>1276304.11018947</v>
      </c>
    </row>
    <row r="28285" spans="1:6">
      <c r="A28285">
        <v>2046</v>
      </c>
      <c r="B28285" t="s">
        <v>1038</v>
      </c>
      <c r="C28285" t="s">
        <v>1022</v>
      </c>
      <c r="D28285" t="s">
        <v>975</v>
      </c>
      <c r="E28285" t="s">
        <v>1014</v>
      </c>
      <c r="F28285" s="86">
        <v>1277875.6955846399</v>
      </c>
    </row>
    <row r="28286" spans="1:6">
      <c r="A28286">
        <v>2047</v>
      </c>
      <c r="B28286" t="s">
        <v>1038</v>
      </c>
      <c r="C28286" t="s">
        <v>1022</v>
      </c>
      <c r="D28286" t="s">
        <v>975</v>
      </c>
      <c r="E28286" t="s">
        <v>1014</v>
      </c>
      <c r="F28286" s="86">
        <v>1279492.2402566001</v>
      </c>
    </row>
    <row r="28287" spans="1:6">
      <c r="A28287">
        <v>2048</v>
      </c>
      <c r="B28287" t="s">
        <v>1038</v>
      </c>
      <c r="C28287" t="s">
        <v>1022</v>
      </c>
      <c r="D28287" t="s">
        <v>975</v>
      </c>
      <c r="E28287" t="s">
        <v>1014</v>
      </c>
      <c r="F28287" s="86">
        <v>1281151.0618368201</v>
      </c>
    </row>
    <row r="28288" spans="1:6">
      <c r="A28288">
        <v>2049</v>
      </c>
      <c r="B28288" t="s">
        <v>1038</v>
      </c>
      <c r="C28288" t="s">
        <v>1022</v>
      </c>
      <c r="D28288" t="s">
        <v>975</v>
      </c>
      <c r="E28288" t="s">
        <v>1014</v>
      </c>
      <c r="F28288" s="86">
        <v>1282860.2859417701</v>
      </c>
    </row>
    <row r="28289" spans="1:6">
      <c r="A28289">
        <v>2050</v>
      </c>
      <c r="B28289" t="s">
        <v>1038</v>
      </c>
      <c r="C28289" t="s">
        <v>1022</v>
      </c>
      <c r="D28289" t="s">
        <v>975</v>
      </c>
      <c r="E28289" t="s">
        <v>1014</v>
      </c>
      <c r="F28289" s="86">
        <v>1284624.9643784999</v>
      </c>
    </row>
    <row r="28290" spans="1:6">
      <c r="A28290">
        <v>2017</v>
      </c>
      <c r="B28290" t="s">
        <v>1039</v>
      </c>
      <c r="C28290" t="s">
        <v>1022</v>
      </c>
      <c r="D28290" t="s">
        <v>975</v>
      </c>
      <c r="E28290" t="s">
        <v>1014</v>
      </c>
      <c r="F28290" s="86">
        <v>1311456.43145915</v>
      </c>
    </row>
    <row r="28291" spans="1:6">
      <c r="A28291">
        <v>2018</v>
      </c>
      <c r="B28291" t="s">
        <v>1039</v>
      </c>
      <c r="C28291" t="s">
        <v>1022</v>
      </c>
      <c r="D28291" t="s">
        <v>975</v>
      </c>
      <c r="E28291" t="s">
        <v>1014</v>
      </c>
      <c r="F28291" s="86">
        <v>1264101.27167798</v>
      </c>
    </row>
    <row r="28292" spans="1:6">
      <c r="A28292">
        <v>2019</v>
      </c>
      <c r="B28292" t="s">
        <v>1039</v>
      </c>
      <c r="C28292" t="s">
        <v>1022</v>
      </c>
      <c r="D28292" t="s">
        <v>975</v>
      </c>
      <c r="E28292" t="s">
        <v>1014</v>
      </c>
      <c r="F28292" s="86">
        <v>1224163.1057165901</v>
      </c>
    </row>
    <row r="28293" spans="1:6">
      <c r="A28293">
        <v>2020</v>
      </c>
      <c r="B28293" t="s">
        <v>1039</v>
      </c>
      <c r="C28293" t="s">
        <v>1022</v>
      </c>
      <c r="D28293" t="s">
        <v>975</v>
      </c>
      <c r="E28293" t="s">
        <v>1014</v>
      </c>
      <c r="F28293" s="86">
        <v>1191114.15921323</v>
      </c>
    </row>
    <row r="28294" spans="1:6">
      <c r="A28294">
        <v>2021</v>
      </c>
      <c r="B28294" t="s">
        <v>1039</v>
      </c>
      <c r="C28294" t="s">
        <v>1022</v>
      </c>
      <c r="D28294" t="s">
        <v>975</v>
      </c>
      <c r="E28294" t="s">
        <v>1014</v>
      </c>
      <c r="F28294" s="86">
        <v>1164816.28838136</v>
      </c>
    </row>
    <row r="28295" spans="1:6">
      <c r="A28295">
        <v>2022</v>
      </c>
      <c r="B28295" t="s">
        <v>1039</v>
      </c>
      <c r="C28295" t="s">
        <v>1022</v>
      </c>
      <c r="D28295" t="s">
        <v>975</v>
      </c>
      <c r="E28295" t="s">
        <v>1014</v>
      </c>
      <c r="F28295" s="86">
        <v>1144288.89566587</v>
      </c>
    </row>
    <row r="28296" spans="1:6">
      <c r="A28296">
        <v>2023</v>
      </c>
      <c r="B28296" t="s">
        <v>1039</v>
      </c>
      <c r="C28296" t="s">
        <v>1022</v>
      </c>
      <c r="D28296" t="s">
        <v>975</v>
      </c>
      <c r="E28296" t="s">
        <v>1014</v>
      </c>
      <c r="F28296" s="86">
        <v>1128919.6890493501</v>
      </c>
    </row>
    <row r="28297" spans="1:6">
      <c r="A28297">
        <v>2024</v>
      </c>
      <c r="B28297" t="s">
        <v>1039</v>
      </c>
      <c r="C28297" t="s">
        <v>1022</v>
      </c>
      <c r="D28297" t="s">
        <v>975</v>
      </c>
      <c r="E28297" t="s">
        <v>1014</v>
      </c>
      <c r="F28297" s="86">
        <v>1118019.2523842501</v>
      </c>
    </row>
    <row r="28298" spans="1:6">
      <c r="A28298">
        <v>2025</v>
      </c>
      <c r="B28298" t="s">
        <v>1039</v>
      </c>
      <c r="C28298" t="s">
        <v>1022</v>
      </c>
      <c r="D28298" t="s">
        <v>975</v>
      </c>
      <c r="E28298" t="s">
        <v>1014</v>
      </c>
      <c r="F28298" s="86">
        <v>1110887.98692196</v>
      </c>
    </row>
    <row r="28299" spans="1:6">
      <c r="A28299">
        <v>2026</v>
      </c>
      <c r="B28299" t="s">
        <v>1039</v>
      </c>
      <c r="C28299" t="s">
        <v>1022</v>
      </c>
      <c r="D28299" t="s">
        <v>975</v>
      </c>
      <c r="E28299" t="s">
        <v>1014</v>
      </c>
      <c r="F28299" s="86">
        <v>1107030.77096867</v>
      </c>
    </row>
    <row r="28300" spans="1:6">
      <c r="A28300">
        <v>2027</v>
      </c>
      <c r="B28300" t="s">
        <v>1039</v>
      </c>
      <c r="C28300" t="s">
        <v>1022</v>
      </c>
      <c r="D28300" t="s">
        <v>975</v>
      </c>
      <c r="E28300" t="s">
        <v>1014</v>
      </c>
      <c r="F28300" s="86">
        <v>1105709.7701460901</v>
      </c>
    </row>
    <row r="28301" spans="1:6">
      <c r="A28301">
        <v>2028</v>
      </c>
      <c r="B28301" t="s">
        <v>1039</v>
      </c>
      <c r="C28301" t="s">
        <v>1022</v>
      </c>
      <c r="D28301" t="s">
        <v>975</v>
      </c>
      <c r="E28301" t="s">
        <v>1014</v>
      </c>
      <c r="F28301" s="86">
        <v>1106194.1729437199</v>
      </c>
    </row>
    <row r="28302" spans="1:6">
      <c r="A28302">
        <v>2029</v>
      </c>
      <c r="B28302" t="s">
        <v>1039</v>
      </c>
      <c r="C28302" t="s">
        <v>1022</v>
      </c>
      <c r="D28302" t="s">
        <v>975</v>
      </c>
      <c r="E28302" t="s">
        <v>1014</v>
      </c>
      <c r="F28302" s="86">
        <v>1107821.3696606699</v>
      </c>
    </row>
    <row r="28303" spans="1:6">
      <c r="A28303">
        <v>2030</v>
      </c>
      <c r="B28303" t="s">
        <v>1039</v>
      </c>
      <c r="C28303" t="s">
        <v>1022</v>
      </c>
      <c r="D28303" t="s">
        <v>975</v>
      </c>
      <c r="E28303" t="s">
        <v>1014</v>
      </c>
      <c r="F28303" s="86">
        <v>1110525.2539226499</v>
      </c>
    </row>
    <row r="28304" spans="1:6">
      <c r="A28304">
        <v>2031</v>
      </c>
      <c r="B28304" t="s">
        <v>1039</v>
      </c>
      <c r="C28304" t="s">
        <v>1022</v>
      </c>
      <c r="D28304" t="s">
        <v>975</v>
      </c>
      <c r="E28304" t="s">
        <v>1014</v>
      </c>
      <c r="F28304" s="86">
        <v>1114059.5064967601</v>
      </c>
    </row>
    <row r="28305" spans="1:6">
      <c r="A28305">
        <v>2032</v>
      </c>
      <c r="B28305" t="s">
        <v>1039</v>
      </c>
      <c r="C28305" t="s">
        <v>1022</v>
      </c>
      <c r="D28305" t="s">
        <v>975</v>
      </c>
      <c r="E28305" t="s">
        <v>1014</v>
      </c>
      <c r="F28305" s="86">
        <v>1117961.26564942</v>
      </c>
    </row>
    <row r="28306" spans="1:6">
      <c r="A28306">
        <v>2033</v>
      </c>
      <c r="B28306" t="s">
        <v>1039</v>
      </c>
      <c r="C28306" t="s">
        <v>1022</v>
      </c>
      <c r="D28306" t="s">
        <v>975</v>
      </c>
      <c r="E28306" t="s">
        <v>1014</v>
      </c>
      <c r="F28306" s="86">
        <v>1121974.6946831399</v>
      </c>
    </row>
    <row r="28307" spans="1:6">
      <c r="A28307">
        <v>2034</v>
      </c>
      <c r="B28307" t="s">
        <v>1039</v>
      </c>
      <c r="C28307" t="s">
        <v>1022</v>
      </c>
      <c r="D28307" t="s">
        <v>975</v>
      </c>
      <c r="E28307" t="s">
        <v>1014</v>
      </c>
      <c r="F28307" s="86">
        <v>1126280.4110801599</v>
      </c>
    </row>
    <row r="28308" spans="1:6">
      <c r="A28308">
        <v>2035</v>
      </c>
      <c r="B28308" t="s">
        <v>1039</v>
      </c>
      <c r="C28308" t="s">
        <v>1022</v>
      </c>
      <c r="D28308" t="s">
        <v>975</v>
      </c>
      <c r="E28308" t="s">
        <v>1014</v>
      </c>
      <c r="F28308" s="86">
        <v>1130855.8083322099</v>
      </c>
    </row>
    <row r="28309" spans="1:6">
      <c r="A28309">
        <v>2036</v>
      </c>
      <c r="B28309" t="s">
        <v>1039</v>
      </c>
      <c r="C28309" t="s">
        <v>1022</v>
      </c>
      <c r="D28309" t="s">
        <v>975</v>
      </c>
      <c r="E28309" t="s">
        <v>1014</v>
      </c>
      <c r="F28309" s="86">
        <v>1135637.4072893399</v>
      </c>
    </row>
    <row r="28310" spans="1:6">
      <c r="A28310">
        <v>2037</v>
      </c>
      <c r="B28310" t="s">
        <v>1039</v>
      </c>
      <c r="C28310" t="s">
        <v>1022</v>
      </c>
      <c r="D28310" t="s">
        <v>975</v>
      </c>
      <c r="E28310" t="s">
        <v>1014</v>
      </c>
      <c r="F28310" s="86">
        <v>1140440.12180725</v>
      </c>
    </row>
    <row r="28311" spans="1:6">
      <c r="A28311">
        <v>2038</v>
      </c>
      <c r="B28311" t="s">
        <v>1039</v>
      </c>
      <c r="C28311" t="s">
        <v>1022</v>
      </c>
      <c r="D28311" t="s">
        <v>975</v>
      </c>
      <c r="E28311" t="s">
        <v>1014</v>
      </c>
      <c r="F28311" s="86">
        <v>1145285.6401655001</v>
      </c>
    </row>
    <row r="28312" spans="1:6">
      <c r="A28312">
        <v>2039</v>
      </c>
      <c r="B28312" t="s">
        <v>1039</v>
      </c>
      <c r="C28312" t="s">
        <v>1022</v>
      </c>
      <c r="D28312" t="s">
        <v>975</v>
      </c>
      <c r="E28312" t="s">
        <v>1014</v>
      </c>
      <c r="F28312" s="86">
        <v>1150142.91425959</v>
      </c>
    </row>
    <row r="28313" spans="1:6">
      <c r="A28313">
        <v>2040</v>
      </c>
      <c r="B28313" t="s">
        <v>1039</v>
      </c>
      <c r="C28313" t="s">
        <v>1022</v>
      </c>
      <c r="D28313" t="s">
        <v>975</v>
      </c>
      <c r="E28313" t="s">
        <v>1014</v>
      </c>
      <c r="F28313" s="86">
        <v>1154997.0841749699</v>
      </c>
    </row>
    <row r="28314" spans="1:6">
      <c r="A28314">
        <v>2041</v>
      </c>
      <c r="B28314" t="s">
        <v>1039</v>
      </c>
      <c r="C28314" t="s">
        <v>1022</v>
      </c>
      <c r="D28314" t="s">
        <v>975</v>
      </c>
      <c r="E28314" t="s">
        <v>1014</v>
      </c>
      <c r="F28314" s="86">
        <v>1156407.93265605</v>
      </c>
    </row>
    <row r="28315" spans="1:6">
      <c r="A28315">
        <v>2042</v>
      </c>
      <c r="B28315" t="s">
        <v>1039</v>
      </c>
      <c r="C28315" t="s">
        <v>1022</v>
      </c>
      <c r="D28315" t="s">
        <v>975</v>
      </c>
      <c r="E28315" t="s">
        <v>1014</v>
      </c>
      <c r="F28315" s="86">
        <v>1157780.91240617</v>
      </c>
    </row>
    <row r="28316" spans="1:6">
      <c r="A28316">
        <v>2043</v>
      </c>
      <c r="B28316" t="s">
        <v>1039</v>
      </c>
      <c r="C28316" t="s">
        <v>1022</v>
      </c>
      <c r="D28316" t="s">
        <v>975</v>
      </c>
      <c r="E28316" t="s">
        <v>1014</v>
      </c>
      <c r="F28316" s="86">
        <v>1159143.4743159199</v>
      </c>
    </row>
    <row r="28317" spans="1:6">
      <c r="A28317">
        <v>2044</v>
      </c>
      <c r="B28317" t="s">
        <v>1039</v>
      </c>
      <c r="C28317" t="s">
        <v>1022</v>
      </c>
      <c r="D28317" t="s">
        <v>975</v>
      </c>
      <c r="E28317" t="s">
        <v>1014</v>
      </c>
      <c r="F28317" s="86">
        <v>1160518.3050839701</v>
      </c>
    </row>
    <row r="28318" spans="1:6">
      <c r="A28318">
        <v>2045</v>
      </c>
      <c r="B28318" t="s">
        <v>1039</v>
      </c>
      <c r="C28318" t="s">
        <v>1022</v>
      </c>
      <c r="D28318" t="s">
        <v>975</v>
      </c>
      <c r="E28318" t="s">
        <v>1014</v>
      </c>
      <c r="F28318" s="86">
        <v>1161919.27127322</v>
      </c>
    </row>
    <row r="28319" spans="1:6">
      <c r="A28319">
        <v>2046</v>
      </c>
      <c r="B28319" t="s">
        <v>1039</v>
      </c>
      <c r="C28319" t="s">
        <v>1022</v>
      </c>
      <c r="D28319" t="s">
        <v>975</v>
      </c>
      <c r="E28319" t="s">
        <v>1014</v>
      </c>
      <c r="F28319" s="86">
        <v>1163350.00815052</v>
      </c>
    </row>
    <row r="28320" spans="1:6">
      <c r="A28320">
        <v>2047</v>
      </c>
      <c r="B28320" t="s">
        <v>1039</v>
      </c>
      <c r="C28320" t="s">
        <v>1022</v>
      </c>
      <c r="D28320" t="s">
        <v>975</v>
      </c>
      <c r="E28320" t="s">
        <v>1014</v>
      </c>
      <c r="F28320" s="86">
        <v>1164821.67496741</v>
      </c>
    </row>
    <row r="28321" spans="1:6">
      <c r="A28321">
        <v>2048</v>
      </c>
      <c r="B28321" t="s">
        <v>1039</v>
      </c>
      <c r="C28321" t="s">
        <v>1022</v>
      </c>
      <c r="D28321" t="s">
        <v>975</v>
      </c>
      <c r="E28321" t="s">
        <v>1014</v>
      </c>
      <c r="F28321" s="86">
        <v>1166331.8297544001</v>
      </c>
    </row>
    <row r="28322" spans="1:6">
      <c r="A28322">
        <v>2049</v>
      </c>
      <c r="B28322" t="s">
        <v>1039</v>
      </c>
      <c r="C28322" t="s">
        <v>1022</v>
      </c>
      <c r="D28322" t="s">
        <v>975</v>
      </c>
      <c r="E28322" t="s">
        <v>1014</v>
      </c>
      <c r="F28322" s="86">
        <v>1167887.8698945299</v>
      </c>
    </row>
    <row r="28323" spans="1:6">
      <c r="A28323">
        <v>2050</v>
      </c>
      <c r="B28323" t="s">
        <v>1039</v>
      </c>
      <c r="C28323" t="s">
        <v>1022</v>
      </c>
      <c r="D28323" t="s">
        <v>975</v>
      </c>
      <c r="E28323" t="s">
        <v>1014</v>
      </c>
      <c r="F28323" s="86">
        <v>1169494.3944421399</v>
      </c>
    </row>
    <row r="28324" spans="1:6">
      <c r="A28324">
        <v>2017</v>
      </c>
      <c r="B28324" t="s">
        <v>1040</v>
      </c>
      <c r="C28324" t="s">
        <v>1022</v>
      </c>
      <c r="D28324" t="s">
        <v>975</v>
      </c>
      <c r="E28324" t="s">
        <v>1014</v>
      </c>
      <c r="F28324" s="86">
        <v>1272081.9762387499</v>
      </c>
    </row>
    <row r="28325" spans="1:6">
      <c r="A28325">
        <v>2018</v>
      </c>
      <c r="B28325" t="s">
        <v>1040</v>
      </c>
      <c r="C28325" t="s">
        <v>1022</v>
      </c>
      <c r="D28325" t="s">
        <v>975</v>
      </c>
      <c r="E28325" t="s">
        <v>1014</v>
      </c>
      <c r="F28325" s="86">
        <v>1238214.60470709</v>
      </c>
    </row>
    <row r="28326" spans="1:6">
      <c r="A28326">
        <v>2019</v>
      </c>
      <c r="B28326" t="s">
        <v>1040</v>
      </c>
      <c r="C28326" t="s">
        <v>1022</v>
      </c>
      <c r="D28326" t="s">
        <v>975</v>
      </c>
      <c r="E28326" t="s">
        <v>1014</v>
      </c>
      <c r="F28326" s="86">
        <v>1210936.3982945499</v>
      </c>
    </row>
    <row r="28327" spans="1:6">
      <c r="A28327">
        <v>2020</v>
      </c>
      <c r="B28327" t="s">
        <v>1040</v>
      </c>
      <c r="C28327" t="s">
        <v>1022</v>
      </c>
      <c r="D28327" t="s">
        <v>975</v>
      </c>
      <c r="E28327" t="s">
        <v>1014</v>
      </c>
      <c r="F28327" s="86">
        <v>1189635.7013325901</v>
      </c>
    </row>
    <row r="28328" spans="1:6">
      <c r="A28328">
        <v>2021</v>
      </c>
      <c r="B28328" t="s">
        <v>1040</v>
      </c>
      <c r="C28328" t="s">
        <v>1022</v>
      </c>
      <c r="D28328" t="s">
        <v>975</v>
      </c>
      <c r="E28328" t="s">
        <v>1014</v>
      </c>
      <c r="F28328" s="86">
        <v>1173908.3981745101</v>
      </c>
    </row>
    <row r="28329" spans="1:6">
      <c r="A28329">
        <v>2022</v>
      </c>
      <c r="B28329" t="s">
        <v>1040</v>
      </c>
      <c r="C28329" t="s">
        <v>1022</v>
      </c>
      <c r="D28329" t="s">
        <v>975</v>
      </c>
      <c r="E28329" t="s">
        <v>1014</v>
      </c>
      <c r="F28329" s="86">
        <v>1162713.3822837099</v>
      </c>
    </row>
    <row r="28330" spans="1:6">
      <c r="A28330">
        <v>2023</v>
      </c>
      <c r="B28330" t="s">
        <v>1040</v>
      </c>
      <c r="C28330" t="s">
        <v>1022</v>
      </c>
      <c r="D28330" t="s">
        <v>975</v>
      </c>
      <c r="E28330" t="s">
        <v>1014</v>
      </c>
      <c r="F28330" s="86">
        <v>1155400.33089491</v>
      </c>
    </row>
    <row r="28331" spans="1:6">
      <c r="A28331">
        <v>2024</v>
      </c>
      <c r="B28331" t="s">
        <v>1040</v>
      </c>
      <c r="C28331" t="s">
        <v>1022</v>
      </c>
      <c r="D28331" t="s">
        <v>975</v>
      </c>
      <c r="E28331" t="s">
        <v>1014</v>
      </c>
      <c r="F28331" s="86">
        <v>1151272.46063944</v>
      </c>
    </row>
    <row r="28332" spans="1:6">
      <c r="A28332">
        <v>2025</v>
      </c>
      <c r="B28332" t="s">
        <v>1040</v>
      </c>
      <c r="C28332" t="s">
        <v>1022</v>
      </c>
      <c r="D28332" t="s">
        <v>975</v>
      </c>
      <c r="E28332" t="s">
        <v>1014</v>
      </c>
      <c r="F28332" s="86">
        <v>1149651.2679899</v>
      </c>
    </row>
    <row r="28333" spans="1:6">
      <c r="A28333">
        <v>2026</v>
      </c>
      <c r="B28333" t="s">
        <v>1040</v>
      </c>
      <c r="C28333" t="s">
        <v>1022</v>
      </c>
      <c r="D28333" t="s">
        <v>975</v>
      </c>
      <c r="E28333" t="s">
        <v>1014</v>
      </c>
      <c r="F28333" s="86">
        <v>1150106.2271599299</v>
      </c>
    </row>
    <row r="28334" spans="1:6">
      <c r="A28334">
        <v>2027</v>
      </c>
      <c r="B28334" t="s">
        <v>1040</v>
      </c>
      <c r="C28334" t="s">
        <v>1022</v>
      </c>
      <c r="D28334" t="s">
        <v>975</v>
      </c>
      <c r="E28334" t="s">
        <v>1014</v>
      </c>
      <c r="F28334" s="86">
        <v>1151976.80613025</v>
      </c>
    </row>
    <row r="28335" spans="1:6">
      <c r="A28335">
        <v>2028</v>
      </c>
      <c r="B28335" t="s">
        <v>1040</v>
      </c>
      <c r="C28335" t="s">
        <v>1022</v>
      </c>
      <c r="D28335" t="s">
        <v>975</v>
      </c>
      <c r="E28335" t="s">
        <v>1014</v>
      </c>
      <c r="F28335" s="86">
        <v>1154689.9522596099</v>
      </c>
    </row>
    <row r="28336" spans="1:6">
      <c r="A28336">
        <v>2029</v>
      </c>
      <c r="B28336" t="s">
        <v>1040</v>
      </c>
      <c r="C28336" t="s">
        <v>1022</v>
      </c>
      <c r="D28336" t="s">
        <v>975</v>
      </c>
      <c r="E28336" t="s">
        <v>1014</v>
      </c>
      <c r="F28336" s="86">
        <v>1157819.28698272</v>
      </c>
    </row>
    <row r="28337" spans="1:6">
      <c r="A28337">
        <v>2030</v>
      </c>
      <c r="B28337" t="s">
        <v>1040</v>
      </c>
      <c r="C28337" t="s">
        <v>1022</v>
      </c>
      <c r="D28337" t="s">
        <v>975</v>
      </c>
      <c r="E28337" t="s">
        <v>1014</v>
      </c>
      <c r="F28337" s="86">
        <v>1161553.91653596</v>
      </c>
    </row>
    <row r="28338" spans="1:6">
      <c r="A28338">
        <v>2031</v>
      </c>
      <c r="B28338" t="s">
        <v>1040</v>
      </c>
      <c r="C28338" t="s">
        <v>1022</v>
      </c>
      <c r="D28338" t="s">
        <v>975</v>
      </c>
      <c r="E28338" t="s">
        <v>1014</v>
      </c>
      <c r="F28338" s="86">
        <v>1165808.4352257301</v>
      </c>
    </row>
    <row r="28339" spans="1:6">
      <c r="A28339">
        <v>2032</v>
      </c>
      <c r="B28339" t="s">
        <v>1040</v>
      </c>
      <c r="C28339" t="s">
        <v>1022</v>
      </c>
      <c r="D28339" t="s">
        <v>975</v>
      </c>
      <c r="E28339" t="s">
        <v>1014</v>
      </c>
      <c r="F28339" s="86">
        <v>1170178.6957859499</v>
      </c>
    </row>
    <row r="28340" spans="1:6">
      <c r="A28340">
        <v>2033</v>
      </c>
      <c r="B28340" t="s">
        <v>1040</v>
      </c>
      <c r="C28340" t="s">
        <v>1022</v>
      </c>
      <c r="D28340" t="s">
        <v>975</v>
      </c>
      <c r="E28340" t="s">
        <v>1014</v>
      </c>
      <c r="F28340" s="86">
        <v>1174478.7018582299</v>
      </c>
    </row>
    <row r="28341" spans="1:6">
      <c r="A28341">
        <v>2034</v>
      </c>
      <c r="B28341" t="s">
        <v>1040</v>
      </c>
      <c r="C28341" t="s">
        <v>1022</v>
      </c>
      <c r="D28341" t="s">
        <v>975</v>
      </c>
      <c r="E28341" t="s">
        <v>1014</v>
      </c>
      <c r="F28341" s="86">
        <v>1178947.4288118901</v>
      </c>
    </row>
    <row r="28342" spans="1:6">
      <c r="A28342">
        <v>2035</v>
      </c>
      <c r="B28342" t="s">
        <v>1040</v>
      </c>
      <c r="C28342" t="s">
        <v>1022</v>
      </c>
      <c r="D28342" t="s">
        <v>975</v>
      </c>
      <c r="E28342" t="s">
        <v>1014</v>
      </c>
      <c r="F28342" s="86">
        <v>1183626.99457249</v>
      </c>
    </row>
    <row r="28343" spans="1:6">
      <c r="A28343">
        <v>2036</v>
      </c>
      <c r="B28343" t="s">
        <v>1040</v>
      </c>
      <c r="C28343" t="s">
        <v>1022</v>
      </c>
      <c r="D28343" t="s">
        <v>975</v>
      </c>
      <c r="E28343" t="s">
        <v>1014</v>
      </c>
      <c r="F28343" s="86">
        <v>1188498.0382302999</v>
      </c>
    </row>
    <row r="28344" spans="1:6">
      <c r="A28344">
        <v>2037</v>
      </c>
      <c r="B28344" t="s">
        <v>1040</v>
      </c>
      <c r="C28344" t="s">
        <v>1022</v>
      </c>
      <c r="D28344" t="s">
        <v>975</v>
      </c>
      <c r="E28344" t="s">
        <v>1014</v>
      </c>
      <c r="F28344" s="86">
        <v>1193380.2252537</v>
      </c>
    </row>
    <row r="28345" spans="1:6">
      <c r="A28345">
        <v>2038</v>
      </c>
      <c r="B28345" t="s">
        <v>1040</v>
      </c>
      <c r="C28345" t="s">
        <v>1022</v>
      </c>
      <c r="D28345" t="s">
        <v>975</v>
      </c>
      <c r="E28345" t="s">
        <v>1014</v>
      </c>
      <c r="F28345" s="86">
        <v>1198284.6450060001</v>
      </c>
    </row>
    <row r="28346" spans="1:6">
      <c r="A28346">
        <v>2039</v>
      </c>
      <c r="B28346" t="s">
        <v>1040</v>
      </c>
      <c r="C28346" t="s">
        <v>1022</v>
      </c>
      <c r="D28346" t="s">
        <v>975</v>
      </c>
      <c r="E28346" t="s">
        <v>1014</v>
      </c>
      <c r="F28346" s="86">
        <v>1203153.5687941599</v>
      </c>
    </row>
    <row r="28347" spans="1:6">
      <c r="A28347">
        <v>2040</v>
      </c>
      <c r="B28347" t="s">
        <v>1040</v>
      </c>
      <c r="C28347" t="s">
        <v>1022</v>
      </c>
      <c r="D28347" t="s">
        <v>975</v>
      </c>
      <c r="E28347" t="s">
        <v>1014</v>
      </c>
      <c r="F28347" s="86">
        <v>1207967.9156962701</v>
      </c>
    </row>
    <row r="28348" spans="1:6">
      <c r="A28348">
        <v>2041</v>
      </c>
      <c r="B28348" t="s">
        <v>1040</v>
      </c>
      <c r="C28348" t="s">
        <v>1022</v>
      </c>
      <c r="D28348" t="s">
        <v>975</v>
      </c>
      <c r="E28348" t="s">
        <v>1014</v>
      </c>
      <c r="F28348" s="86">
        <v>1208911.70045709</v>
      </c>
    </row>
    <row r="28349" spans="1:6">
      <c r="A28349">
        <v>2042</v>
      </c>
      <c r="B28349" t="s">
        <v>1040</v>
      </c>
      <c r="C28349" t="s">
        <v>1022</v>
      </c>
      <c r="D28349" t="s">
        <v>975</v>
      </c>
      <c r="E28349" t="s">
        <v>1014</v>
      </c>
      <c r="F28349" s="86">
        <v>1209768.6961248301</v>
      </c>
    </row>
    <row r="28350" spans="1:6">
      <c r="A28350">
        <v>2043</v>
      </c>
      <c r="B28350" t="s">
        <v>1040</v>
      </c>
      <c r="C28350" t="s">
        <v>1022</v>
      </c>
      <c r="D28350" t="s">
        <v>975</v>
      </c>
      <c r="E28350" t="s">
        <v>1014</v>
      </c>
      <c r="F28350" s="86">
        <v>1210568.60766141</v>
      </c>
    </row>
    <row r="28351" spans="1:6">
      <c r="A28351">
        <v>2044</v>
      </c>
      <c r="B28351" t="s">
        <v>1040</v>
      </c>
      <c r="C28351" t="s">
        <v>1022</v>
      </c>
      <c r="D28351" t="s">
        <v>975</v>
      </c>
      <c r="E28351" t="s">
        <v>1014</v>
      </c>
      <c r="F28351" s="86">
        <v>1211335.18734061</v>
      </c>
    </row>
    <row r="28352" spans="1:6">
      <c r="A28352">
        <v>2045</v>
      </c>
      <c r="B28352" t="s">
        <v>1040</v>
      </c>
      <c r="C28352" t="s">
        <v>1022</v>
      </c>
      <c r="D28352" t="s">
        <v>975</v>
      </c>
      <c r="E28352" t="s">
        <v>1014</v>
      </c>
      <c r="F28352" s="86">
        <v>1212080.18833438</v>
      </c>
    </row>
    <row r="28353" spans="1:6">
      <c r="A28353">
        <v>2046</v>
      </c>
      <c r="B28353" t="s">
        <v>1040</v>
      </c>
      <c r="C28353" t="s">
        <v>1022</v>
      </c>
      <c r="D28353" t="s">
        <v>975</v>
      </c>
      <c r="E28353" t="s">
        <v>1014</v>
      </c>
      <c r="F28353" s="86">
        <v>1212807.49117691</v>
      </c>
    </row>
    <row r="28354" spans="1:6">
      <c r="A28354">
        <v>2047</v>
      </c>
      <c r="B28354" t="s">
        <v>1040</v>
      </c>
      <c r="C28354" t="s">
        <v>1022</v>
      </c>
      <c r="D28354" t="s">
        <v>975</v>
      </c>
      <c r="E28354" t="s">
        <v>1014</v>
      </c>
      <c r="F28354" s="86">
        <v>1213524.53398349</v>
      </c>
    </row>
    <row r="28355" spans="1:6">
      <c r="A28355">
        <v>2048</v>
      </c>
      <c r="B28355" t="s">
        <v>1040</v>
      </c>
      <c r="C28355" t="s">
        <v>1022</v>
      </c>
      <c r="D28355" t="s">
        <v>975</v>
      </c>
      <c r="E28355" t="s">
        <v>1014</v>
      </c>
      <c r="F28355" s="86">
        <v>1214227.33260829</v>
      </c>
    </row>
    <row r="28356" spans="1:6">
      <c r="A28356">
        <v>2049</v>
      </c>
      <c r="B28356" t="s">
        <v>1040</v>
      </c>
      <c r="C28356" t="s">
        <v>1022</v>
      </c>
      <c r="D28356" t="s">
        <v>975</v>
      </c>
      <c r="E28356" t="s">
        <v>1014</v>
      </c>
      <c r="F28356" s="86">
        <v>1214930.3960554199</v>
      </c>
    </row>
    <row r="28357" spans="1:6">
      <c r="A28357">
        <v>2050</v>
      </c>
      <c r="B28357" t="s">
        <v>1040</v>
      </c>
      <c r="C28357" t="s">
        <v>1022</v>
      </c>
      <c r="D28357" t="s">
        <v>975</v>
      </c>
      <c r="E28357" t="s">
        <v>1014</v>
      </c>
      <c r="F28357" s="86">
        <v>1215646.8607061999</v>
      </c>
    </row>
    <row r="28358" spans="1:6">
      <c r="A28358">
        <v>2017</v>
      </c>
      <c r="B28358" t="s">
        <v>1041</v>
      </c>
      <c r="C28358" t="s">
        <v>1022</v>
      </c>
      <c r="D28358" t="s">
        <v>975</v>
      </c>
      <c r="E28358" t="s">
        <v>1014</v>
      </c>
      <c r="F28358" s="86">
        <v>1306297.7656888899</v>
      </c>
    </row>
    <row r="28359" spans="1:6">
      <c r="A28359">
        <v>2018</v>
      </c>
      <c r="B28359" t="s">
        <v>1041</v>
      </c>
      <c r="C28359" t="s">
        <v>1022</v>
      </c>
      <c r="D28359" t="s">
        <v>975</v>
      </c>
      <c r="E28359" t="s">
        <v>1014</v>
      </c>
      <c r="F28359" s="86">
        <v>1264119.16992555</v>
      </c>
    </row>
    <row r="28360" spans="1:6">
      <c r="A28360">
        <v>2019</v>
      </c>
      <c r="B28360" t="s">
        <v>1041</v>
      </c>
      <c r="C28360" t="s">
        <v>1022</v>
      </c>
      <c r="D28360" t="s">
        <v>975</v>
      </c>
      <c r="E28360" t="s">
        <v>1014</v>
      </c>
      <c r="F28360" s="86">
        <v>1230641.1552017501</v>
      </c>
    </row>
    <row r="28361" spans="1:6">
      <c r="A28361">
        <v>2020</v>
      </c>
      <c r="B28361" t="s">
        <v>1041</v>
      </c>
      <c r="C28361" t="s">
        <v>1022</v>
      </c>
      <c r="D28361" t="s">
        <v>975</v>
      </c>
      <c r="E28361" t="s">
        <v>1014</v>
      </c>
      <c r="F28361" s="86">
        <v>1205090.0998554199</v>
      </c>
    </row>
    <row r="28362" spans="1:6">
      <c r="A28362">
        <v>2021</v>
      </c>
      <c r="B28362" t="s">
        <v>1041</v>
      </c>
      <c r="C28362" t="s">
        <v>1022</v>
      </c>
      <c r="D28362" t="s">
        <v>975</v>
      </c>
      <c r="E28362" t="s">
        <v>1014</v>
      </c>
      <c r="F28362" s="86">
        <v>1186727.6458681501</v>
      </c>
    </row>
    <row r="28363" spans="1:6">
      <c r="A28363">
        <v>2022</v>
      </c>
      <c r="B28363" t="s">
        <v>1041</v>
      </c>
      <c r="C28363" t="s">
        <v>1022</v>
      </c>
      <c r="D28363" t="s">
        <v>975</v>
      </c>
      <c r="E28363" t="s">
        <v>1014</v>
      </c>
      <c r="F28363" s="86">
        <v>1174393.8395430101</v>
      </c>
    </row>
    <row r="28364" spans="1:6">
      <c r="A28364">
        <v>2023</v>
      </c>
      <c r="B28364" t="s">
        <v>1041</v>
      </c>
      <c r="C28364" t="s">
        <v>1022</v>
      </c>
      <c r="D28364" t="s">
        <v>975</v>
      </c>
      <c r="E28364" t="s">
        <v>1014</v>
      </c>
      <c r="F28364" s="86">
        <v>1167166.84719491</v>
      </c>
    </row>
    <row r="28365" spans="1:6">
      <c r="A28365">
        <v>2024</v>
      </c>
      <c r="B28365" t="s">
        <v>1041</v>
      </c>
      <c r="C28365" t="s">
        <v>1022</v>
      </c>
      <c r="D28365" t="s">
        <v>975</v>
      </c>
      <c r="E28365" t="s">
        <v>1014</v>
      </c>
      <c r="F28365" s="86">
        <v>1164122.30807451</v>
      </c>
    </row>
    <row r="28366" spans="1:6">
      <c r="A28366">
        <v>2025</v>
      </c>
      <c r="B28366" t="s">
        <v>1041</v>
      </c>
      <c r="C28366" t="s">
        <v>1022</v>
      </c>
      <c r="D28366" t="s">
        <v>975</v>
      </c>
      <c r="E28366" t="s">
        <v>1014</v>
      </c>
      <c r="F28366" s="86">
        <v>1164227.38148062</v>
      </c>
    </row>
    <row r="28367" spans="1:6">
      <c r="A28367">
        <v>2026</v>
      </c>
      <c r="B28367" t="s">
        <v>1041</v>
      </c>
      <c r="C28367" t="s">
        <v>1022</v>
      </c>
      <c r="D28367" t="s">
        <v>975</v>
      </c>
      <c r="E28367" t="s">
        <v>1014</v>
      </c>
      <c r="F28367" s="86">
        <v>1166728.67467347</v>
      </c>
    </row>
    <row r="28368" spans="1:6">
      <c r="A28368">
        <v>2027</v>
      </c>
      <c r="B28368" t="s">
        <v>1041</v>
      </c>
      <c r="C28368" t="s">
        <v>1022</v>
      </c>
      <c r="D28368" t="s">
        <v>975</v>
      </c>
      <c r="E28368" t="s">
        <v>1014</v>
      </c>
      <c r="F28368" s="86">
        <v>1170698.86451735</v>
      </c>
    </row>
    <row r="28369" spans="1:6">
      <c r="A28369">
        <v>2028</v>
      </c>
      <c r="B28369" t="s">
        <v>1041</v>
      </c>
      <c r="C28369" t="s">
        <v>1022</v>
      </c>
      <c r="D28369" t="s">
        <v>975</v>
      </c>
      <c r="E28369" t="s">
        <v>1014</v>
      </c>
      <c r="F28369" s="86">
        <v>1175462.27493892</v>
      </c>
    </row>
    <row r="28370" spans="1:6">
      <c r="A28370">
        <v>2029</v>
      </c>
      <c r="B28370" t="s">
        <v>1041</v>
      </c>
      <c r="C28370" t="s">
        <v>1022</v>
      </c>
      <c r="D28370" t="s">
        <v>975</v>
      </c>
      <c r="E28370" t="s">
        <v>1014</v>
      </c>
      <c r="F28370" s="86">
        <v>1180464.4554362299</v>
      </c>
    </row>
    <row r="28371" spans="1:6">
      <c r="A28371">
        <v>2030</v>
      </c>
      <c r="B28371" t="s">
        <v>1041</v>
      </c>
      <c r="C28371" t="s">
        <v>1022</v>
      </c>
      <c r="D28371" t="s">
        <v>975</v>
      </c>
      <c r="E28371" t="s">
        <v>1014</v>
      </c>
      <c r="F28371" s="86">
        <v>1185797.1017541699</v>
      </c>
    </row>
    <row r="28372" spans="1:6">
      <c r="A28372">
        <v>2031</v>
      </c>
      <c r="B28372" t="s">
        <v>1041</v>
      </c>
      <c r="C28372" t="s">
        <v>1022</v>
      </c>
      <c r="D28372" t="s">
        <v>975</v>
      </c>
      <c r="E28372" t="s">
        <v>1014</v>
      </c>
      <c r="F28372" s="86">
        <v>1191407.7187947901</v>
      </c>
    </row>
    <row r="28373" spans="1:6">
      <c r="A28373">
        <v>2032</v>
      </c>
      <c r="B28373" t="s">
        <v>1041</v>
      </c>
      <c r="C28373" t="s">
        <v>1022</v>
      </c>
      <c r="D28373" t="s">
        <v>975</v>
      </c>
      <c r="E28373" t="s">
        <v>1014</v>
      </c>
      <c r="F28373" s="86">
        <v>1196981.7443216899</v>
      </c>
    </row>
    <row r="28374" spans="1:6">
      <c r="A28374">
        <v>2033</v>
      </c>
      <c r="B28374" t="s">
        <v>1041</v>
      </c>
      <c r="C28374" t="s">
        <v>1022</v>
      </c>
      <c r="D28374" t="s">
        <v>975</v>
      </c>
      <c r="E28374" t="s">
        <v>1014</v>
      </c>
      <c r="F28374" s="86">
        <v>1202390.1549428599</v>
      </c>
    </row>
    <row r="28375" spans="1:6">
      <c r="A28375">
        <v>2034</v>
      </c>
      <c r="B28375" t="s">
        <v>1041</v>
      </c>
      <c r="C28375" t="s">
        <v>1022</v>
      </c>
      <c r="D28375" t="s">
        <v>975</v>
      </c>
      <c r="E28375" t="s">
        <v>1014</v>
      </c>
      <c r="F28375" s="86">
        <v>1207944.6983151899</v>
      </c>
    </row>
    <row r="28376" spans="1:6">
      <c r="A28376">
        <v>2035</v>
      </c>
      <c r="B28376" t="s">
        <v>1041</v>
      </c>
      <c r="C28376" t="s">
        <v>1022</v>
      </c>
      <c r="D28376" t="s">
        <v>975</v>
      </c>
      <c r="E28376" t="s">
        <v>1014</v>
      </c>
      <c r="F28376" s="86">
        <v>1213776.3376632</v>
      </c>
    </row>
    <row r="28377" spans="1:6">
      <c r="A28377">
        <v>2036</v>
      </c>
      <c r="B28377" t="s">
        <v>1041</v>
      </c>
      <c r="C28377" t="s">
        <v>1022</v>
      </c>
      <c r="D28377" t="s">
        <v>975</v>
      </c>
      <c r="E28377" t="s">
        <v>1014</v>
      </c>
      <c r="F28377" s="86">
        <v>1219956.6606621901</v>
      </c>
    </row>
    <row r="28378" spans="1:6">
      <c r="A28378">
        <v>2037</v>
      </c>
      <c r="B28378" t="s">
        <v>1041</v>
      </c>
      <c r="C28378" t="s">
        <v>1022</v>
      </c>
      <c r="D28378" t="s">
        <v>975</v>
      </c>
      <c r="E28378" t="s">
        <v>1014</v>
      </c>
      <c r="F28378" s="86">
        <v>1226212.91017954</v>
      </c>
    </row>
    <row r="28379" spans="1:6">
      <c r="A28379">
        <v>2038</v>
      </c>
      <c r="B28379" t="s">
        <v>1041</v>
      </c>
      <c r="C28379" t="s">
        <v>1022</v>
      </c>
      <c r="D28379" t="s">
        <v>975</v>
      </c>
      <c r="E28379" t="s">
        <v>1014</v>
      </c>
      <c r="F28379" s="86">
        <v>1232476.5726033901</v>
      </c>
    </row>
    <row r="28380" spans="1:6">
      <c r="A28380">
        <v>2039</v>
      </c>
      <c r="B28380" t="s">
        <v>1041</v>
      </c>
      <c r="C28380" t="s">
        <v>1022</v>
      </c>
      <c r="D28380" t="s">
        <v>975</v>
      </c>
      <c r="E28380" t="s">
        <v>1014</v>
      </c>
      <c r="F28380" s="86">
        <v>1238646.1197506499</v>
      </c>
    </row>
    <row r="28381" spans="1:6">
      <c r="A28381">
        <v>2040</v>
      </c>
      <c r="B28381" t="s">
        <v>1041</v>
      </c>
      <c r="C28381" t="s">
        <v>1022</v>
      </c>
      <c r="D28381" t="s">
        <v>975</v>
      </c>
      <c r="E28381" t="s">
        <v>1014</v>
      </c>
      <c r="F28381" s="86">
        <v>1244707.17313259</v>
      </c>
    </row>
    <row r="28382" spans="1:6">
      <c r="A28382">
        <v>2041</v>
      </c>
      <c r="B28382" t="s">
        <v>1041</v>
      </c>
      <c r="C28382" t="s">
        <v>1022</v>
      </c>
      <c r="D28382" t="s">
        <v>975</v>
      </c>
      <c r="E28382" t="s">
        <v>1014</v>
      </c>
      <c r="F28382" s="86">
        <v>1257140.8307483799</v>
      </c>
    </row>
    <row r="28383" spans="1:6">
      <c r="A28383">
        <v>2042</v>
      </c>
      <c r="B28383" t="s">
        <v>1041</v>
      </c>
      <c r="C28383" t="s">
        <v>1022</v>
      </c>
      <c r="D28383" t="s">
        <v>975</v>
      </c>
      <c r="E28383" t="s">
        <v>1014</v>
      </c>
      <c r="F28383" s="86">
        <v>1269596.1512234299</v>
      </c>
    </row>
    <row r="28384" spans="1:6">
      <c r="A28384">
        <v>2043</v>
      </c>
      <c r="B28384" t="s">
        <v>1041</v>
      </c>
      <c r="C28384" t="s">
        <v>1022</v>
      </c>
      <c r="D28384" t="s">
        <v>975</v>
      </c>
      <c r="E28384" t="s">
        <v>1014</v>
      </c>
      <c r="F28384" s="86">
        <v>1282103.5392477601</v>
      </c>
    </row>
    <row r="28385" spans="1:6">
      <c r="A28385">
        <v>2044</v>
      </c>
      <c r="B28385" t="s">
        <v>1041</v>
      </c>
      <c r="C28385" t="s">
        <v>1022</v>
      </c>
      <c r="D28385" t="s">
        <v>975</v>
      </c>
      <c r="E28385" t="s">
        <v>1014</v>
      </c>
      <c r="F28385" s="86">
        <v>1294688.8695251599</v>
      </c>
    </row>
    <row r="28386" spans="1:6">
      <c r="A28386">
        <v>2045</v>
      </c>
      <c r="B28386" t="s">
        <v>1041</v>
      </c>
      <c r="C28386" t="s">
        <v>1022</v>
      </c>
      <c r="D28386" t="s">
        <v>975</v>
      </c>
      <c r="E28386" t="s">
        <v>1014</v>
      </c>
      <c r="F28386" s="86">
        <v>1307365.0913134399</v>
      </c>
    </row>
    <row r="28387" spans="1:6">
      <c r="A28387">
        <v>2046</v>
      </c>
      <c r="B28387" t="s">
        <v>1041</v>
      </c>
      <c r="C28387" t="s">
        <v>1022</v>
      </c>
      <c r="D28387" t="s">
        <v>975</v>
      </c>
      <c r="E28387" t="s">
        <v>1014</v>
      </c>
      <c r="F28387" s="86">
        <v>1320138.4200512101</v>
      </c>
    </row>
    <row r="28388" spans="1:6">
      <c r="A28388">
        <v>2047</v>
      </c>
      <c r="B28388" t="s">
        <v>1041</v>
      </c>
      <c r="C28388" t="s">
        <v>1022</v>
      </c>
      <c r="D28388" t="s">
        <v>975</v>
      </c>
      <c r="E28388" t="s">
        <v>1014</v>
      </c>
      <c r="F28388" s="86">
        <v>1333021.6035557301</v>
      </c>
    </row>
    <row r="28389" spans="1:6">
      <c r="A28389">
        <v>2048</v>
      </c>
      <c r="B28389" t="s">
        <v>1041</v>
      </c>
      <c r="C28389" t="s">
        <v>1022</v>
      </c>
      <c r="D28389" t="s">
        <v>975</v>
      </c>
      <c r="E28389" t="s">
        <v>1014</v>
      </c>
      <c r="F28389" s="86">
        <v>1346010.9507839601</v>
      </c>
    </row>
    <row r="28390" spans="1:6">
      <c r="A28390">
        <v>2049</v>
      </c>
      <c r="B28390" t="s">
        <v>1041</v>
      </c>
      <c r="C28390" t="s">
        <v>1022</v>
      </c>
      <c r="D28390" t="s">
        <v>975</v>
      </c>
      <c r="E28390" t="s">
        <v>1014</v>
      </c>
      <c r="F28390" s="86">
        <v>1359124.6037129899</v>
      </c>
    </row>
    <row r="28391" spans="1:6">
      <c r="A28391">
        <v>2050</v>
      </c>
      <c r="B28391" t="s">
        <v>1041</v>
      </c>
      <c r="C28391" t="s">
        <v>1022</v>
      </c>
      <c r="D28391" t="s">
        <v>975</v>
      </c>
      <c r="E28391" t="s">
        <v>1014</v>
      </c>
      <c r="F28391" s="86">
        <v>1372378.90100967</v>
      </c>
    </row>
    <row r="28392" spans="1:6">
      <c r="A28392">
        <v>2017</v>
      </c>
      <c r="B28392" t="s">
        <v>1042</v>
      </c>
      <c r="C28392" t="s">
        <v>1022</v>
      </c>
      <c r="D28392" t="s">
        <v>975</v>
      </c>
      <c r="E28392" t="s">
        <v>1014</v>
      </c>
      <c r="F28392" s="86">
        <v>442300.440433471</v>
      </c>
    </row>
    <row r="28393" spans="1:6">
      <c r="A28393">
        <v>2018</v>
      </c>
      <c r="B28393" t="s">
        <v>1042</v>
      </c>
      <c r="C28393" t="s">
        <v>1022</v>
      </c>
      <c r="D28393" t="s">
        <v>975</v>
      </c>
      <c r="E28393" t="s">
        <v>1014</v>
      </c>
      <c r="F28393" s="86">
        <v>437867.33521177998</v>
      </c>
    </row>
    <row r="28394" spans="1:6">
      <c r="A28394">
        <v>2019</v>
      </c>
      <c r="B28394" t="s">
        <v>1042</v>
      </c>
      <c r="C28394" t="s">
        <v>1022</v>
      </c>
      <c r="D28394" t="s">
        <v>975</v>
      </c>
      <c r="E28394" t="s">
        <v>1014</v>
      </c>
      <c r="F28394" s="86">
        <v>433464.46229888598</v>
      </c>
    </row>
    <row r="28395" spans="1:6">
      <c r="A28395">
        <v>2020</v>
      </c>
      <c r="B28395" t="s">
        <v>1042</v>
      </c>
      <c r="C28395" t="s">
        <v>1022</v>
      </c>
      <c r="D28395" t="s">
        <v>975</v>
      </c>
      <c r="E28395" t="s">
        <v>1014</v>
      </c>
      <c r="F28395" s="86">
        <v>429117.55562988902</v>
      </c>
    </row>
    <row r="28396" spans="1:6">
      <c r="A28396">
        <v>2021</v>
      </c>
      <c r="B28396" t="s">
        <v>1042</v>
      </c>
      <c r="C28396" t="s">
        <v>1022</v>
      </c>
      <c r="D28396" t="s">
        <v>975</v>
      </c>
      <c r="E28396" t="s">
        <v>1014</v>
      </c>
      <c r="F28396" s="86">
        <v>425104.54108615901</v>
      </c>
    </row>
    <row r="28397" spans="1:6">
      <c r="A28397">
        <v>2022</v>
      </c>
      <c r="B28397" t="s">
        <v>1042</v>
      </c>
      <c r="C28397" t="s">
        <v>1022</v>
      </c>
      <c r="D28397" t="s">
        <v>975</v>
      </c>
      <c r="E28397" t="s">
        <v>1014</v>
      </c>
      <c r="F28397" s="86">
        <v>421493.62497832801</v>
      </c>
    </row>
    <row r="28398" spans="1:6">
      <c r="A28398">
        <v>2023</v>
      </c>
      <c r="B28398" t="s">
        <v>1042</v>
      </c>
      <c r="C28398" t="s">
        <v>1022</v>
      </c>
      <c r="D28398" t="s">
        <v>975</v>
      </c>
      <c r="E28398" t="s">
        <v>1014</v>
      </c>
      <c r="F28398" s="86">
        <v>418552.223132157</v>
      </c>
    </row>
    <row r="28399" spans="1:6">
      <c r="A28399">
        <v>2024</v>
      </c>
      <c r="B28399" t="s">
        <v>1042</v>
      </c>
      <c r="C28399" t="s">
        <v>1022</v>
      </c>
      <c r="D28399" t="s">
        <v>975</v>
      </c>
      <c r="E28399" t="s">
        <v>1014</v>
      </c>
      <c r="F28399" s="86">
        <v>416478.94702155498</v>
      </c>
    </row>
    <row r="28400" spans="1:6">
      <c r="A28400">
        <v>2025</v>
      </c>
      <c r="B28400" t="s">
        <v>1042</v>
      </c>
      <c r="C28400" t="s">
        <v>1022</v>
      </c>
      <c r="D28400" t="s">
        <v>975</v>
      </c>
      <c r="E28400" t="s">
        <v>1014</v>
      </c>
      <c r="F28400" s="86">
        <v>415424.08446493797</v>
      </c>
    </row>
    <row r="28401" spans="1:6">
      <c r="A28401">
        <v>2026</v>
      </c>
      <c r="B28401" t="s">
        <v>1042</v>
      </c>
      <c r="C28401" t="s">
        <v>1022</v>
      </c>
      <c r="D28401" t="s">
        <v>975</v>
      </c>
      <c r="E28401" t="s">
        <v>1014</v>
      </c>
      <c r="F28401" s="86">
        <v>415481.894018761</v>
      </c>
    </row>
    <row r="28402" spans="1:6">
      <c r="A28402">
        <v>2027</v>
      </c>
      <c r="B28402" t="s">
        <v>1042</v>
      </c>
      <c r="C28402" t="s">
        <v>1022</v>
      </c>
      <c r="D28402" t="s">
        <v>975</v>
      </c>
      <c r="E28402" t="s">
        <v>1014</v>
      </c>
      <c r="F28402" s="86">
        <v>416532.54676634102</v>
      </c>
    </row>
    <row r="28403" spans="1:6">
      <c r="A28403">
        <v>2028</v>
      </c>
      <c r="B28403" t="s">
        <v>1042</v>
      </c>
      <c r="C28403" t="s">
        <v>1022</v>
      </c>
      <c r="D28403" t="s">
        <v>975</v>
      </c>
      <c r="E28403" t="s">
        <v>1014</v>
      </c>
      <c r="F28403" s="86">
        <v>418360.906442117</v>
      </c>
    </row>
    <row r="28404" spans="1:6">
      <c r="A28404">
        <v>2029</v>
      </c>
      <c r="B28404" t="s">
        <v>1042</v>
      </c>
      <c r="C28404" t="s">
        <v>1022</v>
      </c>
      <c r="D28404" t="s">
        <v>975</v>
      </c>
      <c r="E28404" t="s">
        <v>1014</v>
      </c>
      <c r="F28404" s="86">
        <v>420746.18588195898</v>
      </c>
    </row>
    <row r="28405" spans="1:6">
      <c r="A28405">
        <v>2030</v>
      </c>
      <c r="B28405" t="s">
        <v>1042</v>
      </c>
      <c r="C28405" t="s">
        <v>1022</v>
      </c>
      <c r="D28405" t="s">
        <v>975</v>
      </c>
      <c r="E28405" t="s">
        <v>1014</v>
      </c>
      <c r="F28405" s="86">
        <v>423653.85677827499</v>
      </c>
    </row>
    <row r="28406" spans="1:6">
      <c r="A28406">
        <v>2031</v>
      </c>
      <c r="B28406" t="s">
        <v>1042</v>
      </c>
      <c r="C28406" t="s">
        <v>1022</v>
      </c>
      <c r="D28406" t="s">
        <v>975</v>
      </c>
      <c r="E28406" t="s">
        <v>1014</v>
      </c>
      <c r="F28406" s="86">
        <v>426954.308614354</v>
      </c>
    </row>
    <row r="28407" spans="1:6">
      <c r="A28407">
        <v>2032</v>
      </c>
      <c r="B28407" t="s">
        <v>1042</v>
      </c>
      <c r="C28407" t="s">
        <v>1022</v>
      </c>
      <c r="D28407" t="s">
        <v>975</v>
      </c>
      <c r="E28407" t="s">
        <v>1014</v>
      </c>
      <c r="F28407" s="86">
        <v>430414.68938403297</v>
      </c>
    </row>
    <row r="28408" spans="1:6">
      <c r="A28408">
        <v>2033</v>
      </c>
      <c r="B28408" t="s">
        <v>1042</v>
      </c>
      <c r="C28408" t="s">
        <v>1022</v>
      </c>
      <c r="D28408" t="s">
        <v>975</v>
      </c>
      <c r="E28408" t="s">
        <v>1014</v>
      </c>
      <c r="F28408" s="86">
        <v>433897.910799112</v>
      </c>
    </row>
    <row r="28409" spans="1:6">
      <c r="A28409">
        <v>2034</v>
      </c>
      <c r="B28409" t="s">
        <v>1042</v>
      </c>
      <c r="C28409" t="s">
        <v>1022</v>
      </c>
      <c r="D28409" t="s">
        <v>975</v>
      </c>
      <c r="E28409" t="s">
        <v>1014</v>
      </c>
      <c r="F28409" s="86">
        <v>437452.14000490098</v>
      </c>
    </row>
    <row r="28410" spans="1:6">
      <c r="A28410">
        <v>2035</v>
      </c>
      <c r="B28410" t="s">
        <v>1042</v>
      </c>
      <c r="C28410" t="s">
        <v>1022</v>
      </c>
      <c r="D28410" t="s">
        <v>975</v>
      </c>
      <c r="E28410" t="s">
        <v>1014</v>
      </c>
      <c r="F28410" s="86">
        <v>441061.76720206498</v>
      </c>
    </row>
    <row r="28411" spans="1:6">
      <c r="A28411">
        <v>2036</v>
      </c>
      <c r="B28411" t="s">
        <v>1042</v>
      </c>
      <c r="C28411" t="s">
        <v>1022</v>
      </c>
      <c r="D28411" t="s">
        <v>975</v>
      </c>
      <c r="E28411" t="s">
        <v>1014</v>
      </c>
      <c r="F28411" s="86">
        <v>444694.05633763399</v>
      </c>
    </row>
    <row r="28412" spans="1:6">
      <c r="A28412">
        <v>2037</v>
      </c>
      <c r="B28412" t="s">
        <v>1042</v>
      </c>
      <c r="C28412" t="s">
        <v>1022</v>
      </c>
      <c r="D28412" t="s">
        <v>975</v>
      </c>
      <c r="E28412" t="s">
        <v>1014</v>
      </c>
      <c r="F28412" s="86">
        <v>448308.88584925397</v>
      </c>
    </row>
    <row r="28413" spans="1:6">
      <c r="A28413">
        <v>2038</v>
      </c>
      <c r="B28413" t="s">
        <v>1042</v>
      </c>
      <c r="C28413" t="s">
        <v>1022</v>
      </c>
      <c r="D28413" t="s">
        <v>975</v>
      </c>
      <c r="E28413" t="s">
        <v>1014</v>
      </c>
      <c r="F28413" s="86">
        <v>451933.96088795201</v>
      </c>
    </row>
    <row r="28414" spans="1:6">
      <c r="A28414">
        <v>2039</v>
      </c>
      <c r="B28414" t="s">
        <v>1042</v>
      </c>
      <c r="C28414" t="s">
        <v>1022</v>
      </c>
      <c r="D28414" t="s">
        <v>975</v>
      </c>
      <c r="E28414" t="s">
        <v>1014</v>
      </c>
      <c r="F28414" s="86">
        <v>455558.51221271802</v>
      </c>
    </row>
    <row r="28415" spans="1:6">
      <c r="A28415">
        <v>2040</v>
      </c>
      <c r="B28415" t="s">
        <v>1042</v>
      </c>
      <c r="C28415" t="s">
        <v>1022</v>
      </c>
      <c r="D28415" t="s">
        <v>975</v>
      </c>
      <c r="E28415" t="s">
        <v>1014</v>
      </c>
      <c r="F28415" s="86">
        <v>459171.96775434702</v>
      </c>
    </row>
    <row r="28416" spans="1:6">
      <c r="A28416">
        <v>2041</v>
      </c>
      <c r="B28416" t="s">
        <v>1042</v>
      </c>
      <c r="C28416" t="s">
        <v>1022</v>
      </c>
      <c r="D28416" t="s">
        <v>975</v>
      </c>
      <c r="E28416" t="s">
        <v>1014</v>
      </c>
      <c r="F28416" s="86">
        <v>459126.22498449002</v>
      </c>
    </row>
    <row r="28417" spans="1:6">
      <c r="A28417">
        <v>2042</v>
      </c>
      <c r="B28417" t="s">
        <v>1042</v>
      </c>
      <c r="C28417" t="s">
        <v>1022</v>
      </c>
      <c r="D28417" t="s">
        <v>975</v>
      </c>
      <c r="E28417" t="s">
        <v>1014</v>
      </c>
      <c r="F28417" s="86">
        <v>459054.53631170199</v>
      </c>
    </row>
    <row r="28418" spans="1:6">
      <c r="A28418">
        <v>2043</v>
      </c>
      <c r="B28418" t="s">
        <v>1042</v>
      </c>
      <c r="C28418" t="s">
        <v>1022</v>
      </c>
      <c r="D28418" t="s">
        <v>975</v>
      </c>
      <c r="E28418" t="s">
        <v>1014</v>
      </c>
      <c r="F28418" s="86">
        <v>458962.93865263602</v>
      </c>
    </row>
    <row r="28419" spans="1:6">
      <c r="A28419">
        <v>2044</v>
      </c>
      <c r="B28419" t="s">
        <v>1042</v>
      </c>
      <c r="C28419" t="s">
        <v>1022</v>
      </c>
      <c r="D28419" t="s">
        <v>975</v>
      </c>
      <c r="E28419" t="s">
        <v>1014</v>
      </c>
      <c r="F28419" s="86">
        <v>458856.58769155899</v>
      </c>
    </row>
    <row r="28420" spans="1:6">
      <c r="A28420">
        <v>2045</v>
      </c>
      <c r="B28420" t="s">
        <v>1042</v>
      </c>
      <c r="C28420" t="s">
        <v>1022</v>
      </c>
      <c r="D28420" t="s">
        <v>975</v>
      </c>
      <c r="E28420" t="s">
        <v>1014</v>
      </c>
      <c r="F28420" s="86">
        <v>458738.71533726202</v>
      </c>
    </row>
    <row r="28421" spans="1:6">
      <c r="A28421">
        <v>2046</v>
      </c>
      <c r="B28421" t="s">
        <v>1042</v>
      </c>
      <c r="C28421" t="s">
        <v>1022</v>
      </c>
      <c r="D28421" t="s">
        <v>975</v>
      </c>
      <c r="E28421" t="s">
        <v>1014</v>
      </c>
      <c r="F28421" s="86">
        <v>458611.344307316</v>
      </c>
    </row>
    <row r="28422" spans="1:6">
      <c r="A28422">
        <v>2047</v>
      </c>
      <c r="B28422" t="s">
        <v>1042</v>
      </c>
      <c r="C28422" t="s">
        <v>1022</v>
      </c>
      <c r="D28422" t="s">
        <v>975</v>
      </c>
      <c r="E28422" t="s">
        <v>1014</v>
      </c>
      <c r="F28422" s="86">
        <v>458478.59273080202</v>
      </c>
    </row>
    <row r="28423" spans="1:6">
      <c r="A28423">
        <v>2048</v>
      </c>
      <c r="B28423" t="s">
        <v>1042</v>
      </c>
      <c r="C28423" t="s">
        <v>1022</v>
      </c>
      <c r="D28423" t="s">
        <v>975</v>
      </c>
      <c r="E28423" t="s">
        <v>1014</v>
      </c>
      <c r="F28423" s="86">
        <v>458341.97921811801</v>
      </c>
    </row>
    <row r="28424" spans="1:6">
      <c r="A28424">
        <v>2049</v>
      </c>
      <c r="B28424" t="s">
        <v>1042</v>
      </c>
      <c r="C28424" t="s">
        <v>1022</v>
      </c>
      <c r="D28424" t="s">
        <v>975</v>
      </c>
      <c r="E28424" t="s">
        <v>1014</v>
      </c>
      <c r="F28424" s="86">
        <v>458206.40530349198</v>
      </c>
    </row>
    <row r="28425" spans="1:6">
      <c r="A28425">
        <v>2050</v>
      </c>
      <c r="B28425" t="s">
        <v>1042</v>
      </c>
      <c r="C28425" t="s">
        <v>1022</v>
      </c>
      <c r="D28425" t="s">
        <v>975</v>
      </c>
      <c r="E28425" t="s">
        <v>1014</v>
      </c>
      <c r="F28425" s="86">
        <v>458075.36668030801</v>
      </c>
    </row>
    <row r="28426" spans="1:6">
      <c r="A28426">
        <v>2017</v>
      </c>
      <c r="B28426" t="s">
        <v>1043</v>
      </c>
      <c r="C28426" t="s">
        <v>1022</v>
      </c>
      <c r="D28426" t="s">
        <v>975</v>
      </c>
      <c r="E28426" t="s">
        <v>1014</v>
      </c>
      <c r="F28426" s="86">
        <v>1028598.18764893</v>
      </c>
    </row>
    <row r="28427" spans="1:6">
      <c r="A28427">
        <v>2018</v>
      </c>
      <c r="B28427" t="s">
        <v>1043</v>
      </c>
      <c r="C28427" t="s">
        <v>1022</v>
      </c>
      <c r="D28427" t="s">
        <v>975</v>
      </c>
      <c r="E28427" t="s">
        <v>1014</v>
      </c>
      <c r="F28427" s="86">
        <v>1006635.4073135901</v>
      </c>
    </row>
    <row r="28428" spans="1:6">
      <c r="A28428">
        <v>2019</v>
      </c>
      <c r="B28428" t="s">
        <v>1043</v>
      </c>
      <c r="C28428" t="s">
        <v>1022</v>
      </c>
      <c r="D28428" t="s">
        <v>975</v>
      </c>
      <c r="E28428" t="s">
        <v>1014</v>
      </c>
      <c r="F28428" s="86">
        <v>988606.29092058295</v>
      </c>
    </row>
    <row r="28429" spans="1:6">
      <c r="A28429">
        <v>2020</v>
      </c>
      <c r="B28429" t="s">
        <v>1043</v>
      </c>
      <c r="C28429" t="s">
        <v>1022</v>
      </c>
      <c r="D28429" t="s">
        <v>975</v>
      </c>
      <c r="E28429" t="s">
        <v>1014</v>
      </c>
      <c r="F28429" s="86">
        <v>974210.76972589199</v>
      </c>
    </row>
    <row r="28430" spans="1:6">
      <c r="A28430">
        <v>2021</v>
      </c>
      <c r="B28430" t="s">
        <v>1043</v>
      </c>
      <c r="C28430" t="s">
        <v>1022</v>
      </c>
      <c r="D28430" t="s">
        <v>975</v>
      </c>
      <c r="E28430" t="s">
        <v>1014</v>
      </c>
      <c r="F28430" s="86">
        <v>963316.64077751304</v>
      </c>
    </row>
    <row r="28431" spans="1:6">
      <c r="A28431">
        <v>2022</v>
      </c>
      <c r="B28431" t="s">
        <v>1043</v>
      </c>
      <c r="C28431" t="s">
        <v>1022</v>
      </c>
      <c r="D28431" t="s">
        <v>975</v>
      </c>
      <c r="E28431" t="s">
        <v>1014</v>
      </c>
      <c r="F28431" s="86">
        <v>955447.28256114502</v>
      </c>
    </row>
    <row r="28432" spans="1:6">
      <c r="A28432">
        <v>2023</v>
      </c>
      <c r="B28432" t="s">
        <v>1043</v>
      </c>
      <c r="C28432" t="s">
        <v>1022</v>
      </c>
      <c r="D28432" t="s">
        <v>975</v>
      </c>
      <c r="E28432" t="s">
        <v>1014</v>
      </c>
      <c r="F28432" s="86">
        <v>950421.12268620799</v>
      </c>
    </row>
    <row r="28433" spans="1:6">
      <c r="A28433">
        <v>2024</v>
      </c>
      <c r="B28433" t="s">
        <v>1043</v>
      </c>
      <c r="C28433" t="s">
        <v>1022</v>
      </c>
      <c r="D28433" t="s">
        <v>975</v>
      </c>
      <c r="E28433" t="s">
        <v>1014</v>
      </c>
      <c r="F28433" s="86">
        <v>947997.68602270901</v>
      </c>
    </row>
    <row r="28434" spans="1:6">
      <c r="A28434">
        <v>2025</v>
      </c>
      <c r="B28434" t="s">
        <v>1043</v>
      </c>
      <c r="C28434" t="s">
        <v>1022</v>
      </c>
      <c r="D28434" t="s">
        <v>975</v>
      </c>
      <c r="E28434" t="s">
        <v>1014</v>
      </c>
      <c r="F28434" s="86">
        <v>947786.15091963101</v>
      </c>
    </row>
    <row r="28435" spans="1:6">
      <c r="A28435">
        <v>2026</v>
      </c>
      <c r="B28435" t="s">
        <v>1043</v>
      </c>
      <c r="C28435" t="s">
        <v>1022</v>
      </c>
      <c r="D28435" t="s">
        <v>975</v>
      </c>
      <c r="E28435" t="s">
        <v>1014</v>
      </c>
      <c r="F28435" s="86">
        <v>949476.56433612702</v>
      </c>
    </row>
    <row r="28436" spans="1:6">
      <c r="A28436">
        <v>2027</v>
      </c>
      <c r="B28436" t="s">
        <v>1043</v>
      </c>
      <c r="C28436" t="s">
        <v>1022</v>
      </c>
      <c r="D28436" t="s">
        <v>975</v>
      </c>
      <c r="E28436" t="s">
        <v>1014</v>
      </c>
      <c r="F28436" s="86">
        <v>952585.27665483998</v>
      </c>
    </row>
    <row r="28437" spans="1:6">
      <c r="A28437">
        <v>2028</v>
      </c>
      <c r="B28437" t="s">
        <v>1043</v>
      </c>
      <c r="C28437" t="s">
        <v>1022</v>
      </c>
      <c r="D28437" t="s">
        <v>975</v>
      </c>
      <c r="E28437" t="s">
        <v>1014</v>
      </c>
      <c r="F28437" s="86">
        <v>956697.58920924901</v>
      </c>
    </row>
    <row r="28438" spans="1:6">
      <c r="A28438">
        <v>2029</v>
      </c>
      <c r="B28438" t="s">
        <v>1043</v>
      </c>
      <c r="C28438" t="s">
        <v>1022</v>
      </c>
      <c r="D28438" t="s">
        <v>975</v>
      </c>
      <c r="E28438" t="s">
        <v>1014</v>
      </c>
      <c r="F28438" s="86">
        <v>961426.02675934101</v>
      </c>
    </row>
    <row r="28439" spans="1:6">
      <c r="A28439">
        <v>2030</v>
      </c>
      <c r="B28439" t="s">
        <v>1043</v>
      </c>
      <c r="C28439" t="s">
        <v>1022</v>
      </c>
      <c r="D28439" t="s">
        <v>975</v>
      </c>
      <c r="E28439" t="s">
        <v>1014</v>
      </c>
      <c r="F28439" s="86">
        <v>966845.86827379104</v>
      </c>
    </row>
    <row r="28440" spans="1:6">
      <c r="A28440">
        <v>2031</v>
      </c>
      <c r="B28440" t="s">
        <v>1043</v>
      </c>
      <c r="C28440" t="s">
        <v>1022</v>
      </c>
      <c r="D28440" t="s">
        <v>975</v>
      </c>
      <c r="E28440" t="s">
        <v>1014</v>
      </c>
      <c r="F28440" s="86">
        <v>972827.326754604</v>
      </c>
    </row>
    <row r="28441" spans="1:6">
      <c r="A28441">
        <v>2032</v>
      </c>
      <c r="B28441" t="s">
        <v>1043</v>
      </c>
      <c r="C28441" t="s">
        <v>1022</v>
      </c>
      <c r="D28441" t="s">
        <v>975</v>
      </c>
      <c r="E28441" t="s">
        <v>1014</v>
      </c>
      <c r="F28441" s="86">
        <v>979007.57100745896</v>
      </c>
    </row>
    <row r="28442" spans="1:6">
      <c r="A28442">
        <v>2033</v>
      </c>
      <c r="B28442" t="s">
        <v>1043</v>
      </c>
      <c r="C28442" t="s">
        <v>1022</v>
      </c>
      <c r="D28442" t="s">
        <v>975</v>
      </c>
      <c r="E28442" t="s">
        <v>1014</v>
      </c>
      <c r="F28442" s="86">
        <v>985223.17531491001</v>
      </c>
    </row>
    <row r="28443" spans="1:6">
      <c r="A28443">
        <v>2034</v>
      </c>
      <c r="B28443" t="s">
        <v>1043</v>
      </c>
      <c r="C28443" t="s">
        <v>1022</v>
      </c>
      <c r="D28443" t="s">
        <v>975</v>
      </c>
      <c r="E28443" t="s">
        <v>1014</v>
      </c>
      <c r="F28443" s="86">
        <v>991645.311289554</v>
      </c>
    </row>
    <row r="28444" spans="1:6">
      <c r="A28444">
        <v>2035</v>
      </c>
      <c r="B28444" t="s">
        <v>1043</v>
      </c>
      <c r="C28444" t="s">
        <v>1022</v>
      </c>
      <c r="D28444" t="s">
        <v>975</v>
      </c>
      <c r="E28444" t="s">
        <v>1014</v>
      </c>
      <c r="F28444" s="86">
        <v>998304.49937858596</v>
      </c>
    </row>
    <row r="28445" spans="1:6">
      <c r="A28445">
        <v>2036</v>
      </c>
      <c r="B28445" t="s">
        <v>1043</v>
      </c>
      <c r="C28445" t="s">
        <v>1022</v>
      </c>
      <c r="D28445" t="s">
        <v>975</v>
      </c>
      <c r="E28445" t="s">
        <v>1014</v>
      </c>
      <c r="F28445" s="86">
        <v>1005186.43272878</v>
      </c>
    </row>
    <row r="28446" spans="1:6">
      <c r="A28446">
        <v>2037</v>
      </c>
      <c r="B28446" t="s">
        <v>1043</v>
      </c>
      <c r="C28446" t="s">
        <v>1022</v>
      </c>
      <c r="D28446" t="s">
        <v>975</v>
      </c>
      <c r="E28446" t="s">
        <v>1014</v>
      </c>
      <c r="F28446" s="86">
        <v>1012115.27171575</v>
      </c>
    </row>
    <row r="28447" spans="1:6">
      <c r="A28447">
        <v>2038</v>
      </c>
      <c r="B28447" t="s">
        <v>1043</v>
      </c>
      <c r="C28447" t="s">
        <v>1022</v>
      </c>
      <c r="D28447" t="s">
        <v>975</v>
      </c>
      <c r="E28447" t="s">
        <v>1014</v>
      </c>
      <c r="F28447" s="86">
        <v>1019074.6673852101</v>
      </c>
    </row>
    <row r="28448" spans="1:6">
      <c r="A28448">
        <v>2039</v>
      </c>
      <c r="B28448" t="s">
        <v>1043</v>
      </c>
      <c r="C28448" t="s">
        <v>1022</v>
      </c>
      <c r="D28448" t="s">
        <v>975</v>
      </c>
      <c r="E28448" t="s">
        <v>1014</v>
      </c>
      <c r="F28448" s="86">
        <v>1026004.57000852</v>
      </c>
    </row>
    <row r="28449" spans="1:6">
      <c r="A28449">
        <v>2040</v>
      </c>
      <c r="B28449" t="s">
        <v>1043</v>
      </c>
      <c r="C28449" t="s">
        <v>1022</v>
      </c>
      <c r="D28449" t="s">
        <v>975</v>
      </c>
      <c r="E28449" t="s">
        <v>1014</v>
      </c>
      <c r="F28449" s="86">
        <v>1032896.77037515</v>
      </c>
    </row>
    <row r="28450" spans="1:6">
      <c r="A28450">
        <v>2041</v>
      </c>
      <c r="B28450" t="s">
        <v>1043</v>
      </c>
      <c r="C28450" t="s">
        <v>1022</v>
      </c>
      <c r="D28450" t="s">
        <v>975</v>
      </c>
      <c r="E28450" t="s">
        <v>1014</v>
      </c>
      <c r="F28450" s="86">
        <v>1040386.4233925</v>
      </c>
    </row>
    <row r="28451" spans="1:6">
      <c r="A28451">
        <v>2042</v>
      </c>
      <c r="B28451" t="s">
        <v>1043</v>
      </c>
      <c r="C28451" t="s">
        <v>1022</v>
      </c>
      <c r="D28451" t="s">
        <v>975</v>
      </c>
      <c r="E28451" t="s">
        <v>1014</v>
      </c>
      <c r="F28451" s="86">
        <v>1047856.14004498</v>
      </c>
    </row>
    <row r="28452" spans="1:6">
      <c r="A28452">
        <v>2043</v>
      </c>
      <c r="B28452" t="s">
        <v>1043</v>
      </c>
      <c r="C28452" t="s">
        <v>1022</v>
      </c>
      <c r="D28452" t="s">
        <v>975</v>
      </c>
      <c r="E28452" t="s">
        <v>1014</v>
      </c>
      <c r="F28452" s="86">
        <v>1055335.88438086</v>
      </c>
    </row>
    <row r="28453" spans="1:6">
      <c r="A28453">
        <v>2044</v>
      </c>
      <c r="B28453" t="s">
        <v>1043</v>
      </c>
      <c r="C28453" t="s">
        <v>1022</v>
      </c>
      <c r="D28453" t="s">
        <v>975</v>
      </c>
      <c r="E28453" t="s">
        <v>1014</v>
      </c>
      <c r="F28453" s="86">
        <v>1062847.8854485799</v>
      </c>
    </row>
    <row r="28454" spans="1:6">
      <c r="A28454">
        <v>2045</v>
      </c>
      <c r="B28454" t="s">
        <v>1043</v>
      </c>
      <c r="C28454" t="s">
        <v>1022</v>
      </c>
      <c r="D28454" t="s">
        <v>975</v>
      </c>
      <c r="E28454" t="s">
        <v>1014</v>
      </c>
      <c r="F28454" s="86">
        <v>1070402.26552509</v>
      </c>
    </row>
    <row r="28455" spans="1:6">
      <c r="A28455">
        <v>2046</v>
      </c>
      <c r="B28455" t="s">
        <v>1043</v>
      </c>
      <c r="C28455" t="s">
        <v>1022</v>
      </c>
      <c r="D28455" t="s">
        <v>975</v>
      </c>
      <c r="E28455" t="s">
        <v>1014</v>
      </c>
      <c r="F28455" s="86">
        <v>1078000.9049474199</v>
      </c>
    </row>
    <row r="28456" spans="1:6">
      <c r="A28456">
        <v>2047</v>
      </c>
      <c r="B28456" t="s">
        <v>1043</v>
      </c>
      <c r="C28456" t="s">
        <v>1022</v>
      </c>
      <c r="D28456" t="s">
        <v>975</v>
      </c>
      <c r="E28456" t="s">
        <v>1014</v>
      </c>
      <c r="F28456" s="86">
        <v>1085649.49566214</v>
      </c>
    </row>
    <row r="28457" spans="1:6">
      <c r="A28457">
        <v>2048</v>
      </c>
      <c r="B28457" t="s">
        <v>1043</v>
      </c>
      <c r="C28457" t="s">
        <v>1022</v>
      </c>
      <c r="D28457" t="s">
        <v>975</v>
      </c>
      <c r="E28457" t="s">
        <v>1014</v>
      </c>
      <c r="F28457" s="86">
        <v>1093340.20630222</v>
      </c>
    </row>
    <row r="28458" spans="1:6">
      <c r="A28458">
        <v>2049</v>
      </c>
      <c r="B28458" t="s">
        <v>1043</v>
      </c>
      <c r="C28458" t="s">
        <v>1022</v>
      </c>
      <c r="D28458" t="s">
        <v>975</v>
      </c>
      <c r="E28458" t="s">
        <v>1014</v>
      </c>
      <c r="F28458" s="86">
        <v>1101089.84504771</v>
      </c>
    </row>
    <row r="28459" spans="1:6">
      <c r="A28459">
        <v>2050</v>
      </c>
      <c r="B28459" t="s">
        <v>1043</v>
      </c>
      <c r="C28459" t="s">
        <v>1022</v>
      </c>
      <c r="D28459" t="s">
        <v>975</v>
      </c>
      <c r="E28459" t="s">
        <v>1014</v>
      </c>
      <c r="F28459" s="86">
        <v>1108914.1909463201</v>
      </c>
    </row>
    <row r="28460" spans="1:6">
      <c r="A28460">
        <v>2017</v>
      </c>
      <c r="B28460" t="s">
        <v>1044</v>
      </c>
      <c r="C28460" t="s">
        <v>1022</v>
      </c>
      <c r="D28460" t="s">
        <v>975</v>
      </c>
      <c r="E28460" t="s">
        <v>1014</v>
      </c>
      <c r="F28460" s="86">
        <v>2021776.7059577701</v>
      </c>
    </row>
    <row r="28461" spans="1:6">
      <c r="A28461">
        <v>2018</v>
      </c>
      <c r="B28461" t="s">
        <v>1044</v>
      </c>
      <c r="C28461" t="s">
        <v>1022</v>
      </c>
      <c r="D28461" t="s">
        <v>975</v>
      </c>
      <c r="E28461" t="s">
        <v>1014</v>
      </c>
      <c r="F28461" s="86">
        <v>2001512.0720705299</v>
      </c>
    </row>
    <row r="28462" spans="1:6">
      <c r="A28462">
        <v>2019</v>
      </c>
      <c r="B28462" t="s">
        <v>1044</v>
      </c>
      <c r="C28462" t="s">
        <v>1022</v>
      </c>
      <c r="D28462" t="s">
        <v>975</v>
      </c>
      <c r="E28462" t="s">
        <v>1014</v>
      </c>
      <c r="F28462" s="86">
        <v>1981385.33276942</v>
      </c>
    </row>
    <row r="28463" spans="1:6">
      <c r="A28463">
        <v>2020</v>
      </c>
      <c r="B28463" t="s">
        <v>1044</v>
      </c>
      <c r="C28463" t="s">
        <v>1022</v>
      </c>
      <c r="D28463" t="s">
        <v>975</v>
      </c>
      <c r="E28463" t="s">
        <v>1014</v>
      </c>
      <c r="F28463" s="86">
        <v>1961513.9884060901</v>
      </c>
    </row>
    <row r="28464" spans="1:6">
      <c r="A28464">
        <v>2021</v>
      </c>
      <c r="B28464" t="s">
        <v>1044</v>
      </c>
      <c r="C28464" t="s">
        <v>1022</v>
      </c>
      <c r="D28464" t="s">
        <v>975</v>
      </c>
      <c r="E28464" t="s">
        <v>1014</v>
      </c>
      <c r="F28464" s="86">
        <v>1943168.2613395201</v>
      </c>
    </row>
    <row r="28465" spans="1:6">
      <c r="A28465">
        <v>2022</v>
      </c>
      <c r="B28465" t="s">
        <v>1044</v>
      </c>
      <c r="C28465" t="s">
        <v>1022</v>
      </c>
      <c r="D28465" t="s">
        <v>975</v>
      </c>
      <c r="E28465" t="s">
        <v>1014</v>
      </c>
      <c r="F28465" s="86">
        <v>1926659.6529058299</v>
      </c>
    </row>
    <row r="28466" spans="1:6">
      <c r="A28466">
        <v>2023</v>
      </c>
      <c r="B28466" t="s">
        <v>1044</v>
      </c>
      <c r="C28466" t="s">
        <v>1022</v>
      </c>
      <c r="D28466" t="s">
        <v>975</v>
      </c>
      <c r="E28466" t="s">
        <v>1014</v>
      </c>
      <c r="F28466" s="86">
        <v>1913210.14923962</v>
      </c>
    </row>
    <row r="28467" spans="1:6">
      <c r="A28467">
        <v>2024</v>
      </c>
      <c r="B28467" t="s">
        <v>1044</v>
      </c>
      <c r="C28467" t="s">
        <v>1022</v>
      </c>
      <c r="D28467" t="s">
        <v>975</v>
      </c>
      <c r="E28467" t="s">
        <v>1014</v>
      </c>
      <c r="F28467" s="86">
        <v>1903727.07695866</v>
      </c>
    </row>
    <row r="28468" spans="1:6">
      <c r="A28468">
        <v>2025</v>
      </c>
      <c r="B28468" t="s">
        <v>1044</v>
      </c>
      <c r="C28468" t="s">
        <v>1022</v>
      </c>
      <c r="D28468" t="s">
        <v>975</v>
      </c>
      <c r="E28468" t="s">
        <v>1014</v>
      </c>
      <c r="F28468" s="86">
        <v>1898896.6821160801</v>
      </c>
    </row>
    <row r="28469" spans="1:6">
      <c r="A28469">
        <v>2026</v>
      </c>
      <c r="B28469" t="s">
        <v>1044</v>
      </c>
      <c r="C28469" t="s">
        <v>1022</v>
      </c>
      <c r="D28469" t="s">
        <v>975</v>
      </c>
      <c r="E28469" t="s">
        <v>1014</v>
      </c>
      <c r="F28469" s="86">
        <v>1899148.8804718701</v>
      </c>
    </row>
    <row r="28470" spans="1:6">
      <c r="A28470">
        <v>2027</v>
      </c>
      <c r="B28470" t="s">
        <v>1044</v>
      </c>
      <c r="C28470" t="s">
        <v>1022</v>
      </c>
      <c r="D28470" t="s">
        <v>975</v>
      </c>
      <c r="E28470" t="s">
        <v>1014</v>
      </c>
      <c r="F28470" s="86">
        <v>1903934.7724445299</v>
      </c>
    </row>
    <row r="28471" spans="1:6">
      <c r="A28471">
        <v>2028</v>
      </c>
      <c r="B28471" t="s">
        <v>1044</v>
      </c>
      <c r="C28471" t="s">
        <v>1022</v>
      </c>
      <c r="D28471" t="s">
        <v>975</v>
      </c>
      <c r="E28471" t="s">
        <v>1014</v>
      </c>
      <c r="F28471" s="86">
        <v>1912269.6499056099</v>
      </c>
    </row>
    <row r="28472" spans="1:6">
      <c r="A28472">
        <v>2029</v>
      </c>
      <c r="B28472" t="s">
        <v>1044</v>
      </c>
      <c r="C28472" t="s">
        <v>1022</v>
      </c>
      <c r="D28472" t="s">
        <v>975</v>
      </c>
      <c r="E28472" t="s">
        <v>1014</v>
      </c>
      <c r="F28472" s="86">
        <v>1923142.9050805899</v>
      </c>
    </row>
    <row r="28473" spans="1:6">
      <c r="A28473">
        <v>2030</v>
      </c>
      <c r="B28473" t="s">
        <v>1044</v>
      </c>
      <c r="C28473" t="s">
        <v>1022</v>
      </c>
      <c r="D28473" t="s">
        <v>975</v>
      </c>
      <c r="E28473" t="s">
        <v>1014</v>
      </c>
      <c r="F28473" s="86">
        <v>1936395.4244310299</v>
      </c>
    </row>
    <row r="28474" spans="1:6">
      <c r="A28474">
        <v>2031</v>
      </c>
      <c r="B28474" t="s">
        <v>1044</v>
      </c>
      <c r="C28474" t="s">
        <v>1022</v>
      </c>
      <c r="D28474" t="s">
        <v>975</v>
      </c>
      <c r="E28474" t="s">
        <v>1014</v>
      </c>
      <c r="F28474" s="86">
        <v>1951433.9413092199</v>
      </c>
    </row>
    <row r="28475" spans="1:6">
      <c r="A28475">
        <v>2032</v>
      </c>
      <c r="B28475" t="s">
        <v>1044</v>
      </c>
      <c r="C28475" t="s">
        <v>1022</v>
      </c>
      <c r="D28475" t="s">
        <v>975</v>
      </c>
      <c r="E28475" t="s">
        <v>1014</v>
      </c>
      <c r="F28475" s="86">
        <v>1967193.9159800501</v>
      </c>
    </row>
    <row r="28476" spans="1:6">
      <c r="A28476">
        <v>2033</v>
      </c>
      <c r="B28476" t="s">
        <v>1044</v>
      </c>
      <c r="C28476" t="s">
        <v>1022</v>
      </c>
      <c r="D28476" t="s">
        <v>975</v>
      </c>
      <c r="E28476" t="s">
        <v>1014</v>
      </c>
      <c r="F28476" s="86">
        <v>1983049.0230583199</v>
      </c>
    </row>
    <row r="28477" spans="1:6">
      <c r="A28477">
        <v>2034</v>
      </c>
      <c r="B28477" t="s">
        <v>1044</v>
      </c>
      <c r="C28477" t="s">
        <v>1022</v>
      </c>
      <c r="D28477" t="s">
        <v>975</v>
      </c>
      <c r="E28477" t="s">
        <v>1014</v>
      </c>
      <c r="F28477" s="86">
        <v>1999220.2961951499</v>
      </c>
    </row>
    <row r="28478" spans="1:6">
      <c r="A28478">
        <v>2035</v>
      </c>
      <c r="B28478" t="s">
        <v>1044</v>
      </c>
      <c r="C28478" t="s">
        <v>1022</v>
      </c>
      <c r="D28478" t="s">
        <v>975</v>
      </c>
      <c r="E28478" t="s">
        <v>1014</v>
      </c>
      <c r="F28478" s="86">
        <v>2015637.92363765</v>
      </c>
    </row>
    <row r="28479" spans="1:6">
      <c r="A28479">
        <v>2036</v>
      </c>
      <c r="B28479" t="s">
        <v>1044</v>
      </c>
      <c r="C28479" t="s">
        <v>1022</v>
      </c>
      <c r="D28479" t="s">
        <v>975</v>
      </c>
      <c r="E28479" t="s">
        <v>1014</v>
      </c>
      <c r="F28479" s="86">
        <v>2032154.2562870299</v>
      </c>
    </row>
    <row r="28480" spans="1:6">
      <c r="A28480">
        <v>2037</v>
      </c>
      <c r="B28480" t="s">
        <v>1044</v>
      </c>
      <c r="C28480" t="s">
        <v>1022</v>
      </c>
      <c r="D28480" t="s">
        <v>975</v>
      </c>
      <c r="E28480" t="s">
        <v>1014</v>
      </c>
      <c r="F28480" s="86">
        <v>2048587.9673002099</v>
      </c>
    </row>
    <row r="28481" spans="1:6">
      <c r="A28481">
        <v>2038</v>
      </c>
      <c r="B28481" t="s">
        <v>1044</v>
      </c>
      <c r="C28481" t="s">
        <v>1022</v>
      </c>
      <c r="D28481" t="s">
        <v>975</v>
      </c>
      <c r="E28481" t="s">
        <v>1014</v>
      </c>
      <c r="F28481" s="86">
        <v>2065067.59090282</v>
      </c>
    </row>
    <row r="28482" spans="1:6">
      <c r="A28482">
        <v>2039</v>
      </c>
      <c r="B28482" t="s">
        <v>1044</v>
      </c>
      <c r="C28482" t="s">
        <v>1022</v>
      </c>
      <c r="D28482" t="s">
        <v>975</v>
      </c>
      <c r="E28482" t="s">
        <v>1014</v>
      </c>
      <c r="F28482" s="86">
        <v>2081545.76563513</v>
      </c>
    </row>
    <row r="28483" spans="1:6">
      <c r="A28483">
        <v>2040</v>
      </c>
      <c r="B28483" t="s">
        <v>1044</v>
      </c>
      <c r="C28483" t="s">
        <v>1022</v>
      </c>
      <c r="D28483" t="s">
        <v>975</v>
      </c>
      <c r="E28483" t="s">
        <v>1014</v>
      </c>
      <c r="F28483" s="86">
        <v>2097975.7928171498</v>
      </c>
    </row>
    <row r="28484" spans="1:6">
      <c r="A28484">
        <v>2041</v>
      </c>
      <c r="B28484" t="s">
        <v>1044</v>
      </c>
      <c r="C28484" t="s">
        <v>1022</v>
      </c>
      <c r="D28484" t="s">
        <v>975</v>
      </c>
      <c r="E28484" t="s">
        <v>1014</v>
      </c>
      <c r="F28484" s="86">
        <v>2097691.6214570599</v>
      </c>
    </row>
    <row r="28485" spans="1:6">
      <c r="A28485">
        <v>2042</v>
      </c>
      <c r="B28485" t="s">
        <v>1044</v>
      </c>
      <c r="C28485" t="s">
        <v>1022</v>
      </c>
      <c r="D28485" t="s">
        <v>975</v>
      </c>
      <c r="E28485" t="s">
        <v>1014</v>
      </c>
      <c r="F28485" s="86">
        <v>2097295.1464810902</v>
      </c>
    </row>
    <row r="28486" spans="1:6">
      <c r="A28486">
        <v>2043</v>
      </c>
      <c r="B28486" t="s">
        <v>1044</v>
      </c>
      <c r="C28486" t="s">
        <v>1022</v>
      </c>
      <c r="D28486" t="s">
        <v>975</v>
      </c>
      <c r="E28486" t="s">
        <v>1014</v>
      </c>
      <c r="F28486" s="86">
        <v>2096814.6616220099</v>
      </c>
    </row>
    <row r="28487" spans="1:6">
      <c r="A28487">
        <v>2044</v>
      </c>
      <c r="B28487" t="s">
        <v>1044</v>
      </c>
      <c r="C28487" t="s">
        <v>1022</v>
      </c>
      <c r="D28487" t="s">
        <v>975</v>
      </c>
      <c r="E28487" t="s">
        <v>1014</v>
      </c>
      <c r="F28487" s="86">
        <v>2096274.1599371801</v>
      </c>
    </row>
    <row r="28488" spans="1:6">
      <c r="A28488">
        <v>2045</v>
      </c>
      <c r="B28488" t="s">
        <v>1044</v>
      </c>
      <c r="C28488" t="s">
        <v>1022</v>
      </c>
      <c r="D28488" t="s">
        <v>975</v>
      </c>
      <c r="E28488" t="s">
        <v>1014</v>
      </c>
      <c r="F28488" s="86">
        <v>2095688.5556135101</v>
      </c>
    </row>
    <row r="28489" spans="1:6">
      <c r="A28489">
        <v>2046</v>
      </c>
      <c r="B28489" t="s">
        <v>1044</v>
      </c>
      <c r="C28489" t="s">
        <v>1022</v>
      </c>
      <c r="D28489" t="s">
        <v>975</v>
      </c>
      <c r="E28489" t="s">
        <v>1014</v>
      </c>
      <c r="F28489" s="86">
        <v>2095066.4072924601</v>
      </c>
    </row>
    <row r="28490" spans="1:6">
      <c r="A28490">
        <v>2047</v>
      </c>
      <c r="B28490" t="s">
        <v>1044</v>
      </c>
      <c r="C28490" t="s">
        <v>1022</v>
      </c>
      <c r="D28490" t="s">
        <v>975</v>
      </c>
      <c r="E28490" t="s">
        <v>1014</v>
      </c>
      <c r="F28490" s="86">
        <v>2094426.8631874099</v>
      </c>
    </row>
    <row r="28491" spans="1:6">
      <c r="A28491">
        <v>2048</v>
      </c>
      <c r="B28491" t="s">
        <v>1044</v>
      </c>
      <c r="C28491" t="s">
        <v>1022</v>
      </c>
      <c r="D28491" t="s">
        <v>975</v>
      </c>
      <c r="E28491" t="s">
        <v>1014</v>
      </c>
      <c r="F28491" s="86">
        <v>2093776.21249355</v>
      </c>
    </row>
    <row r="28492" spans="1:6">
      <c r="A28492">
        <v>2049</v>
      </c>
      <c r="B28492" t="s">
        <v>1044</v>
      </c>
      <c r="C28492" t="s">
        <v>1022</v>
      </c>
      <c r="D28492" t="s">
        <v>975</v>
      </c>
      <c r="E28492" t="s">
        <v>1014</v>
      </c>
      <c r="F28492" s="86">
        <v>2093136.08717123</v>
      </c>
    </row>
    <row r="28493" spans="1:6">
      <c r="A28493">
        <v>2050</v>
      </c>
      <c r="B28493" t="s">
        <v>1044</v>
      </c>
      <c r="C28493" t="s">
        <v>1022</v>
      </c>
      <c r="D28493" t="s">
        <v>975</v>
      </c>
      <c r="E28493" t="s">
        <v>1014</v>
      </c>
      <c r="F28493" s="86">
        <v>2092521.62642465</v>
      </c>
    </row>
    <row r="28494" spans="1:6">
      <c r="A28494">
        <v>2017</v>
      </c>
      <c r="B28494" t="s">
        <v>1045</v>
      </c>
      <c r="C28494" t="s">
        <v>1022</v>
      </c>
      <c r="D28494" t="s">
        <v>975</v>
      </c>
      <c r="E28494" t="s">
        <v>1014</v>
      </c>
      <c r="F28494" s="86">
        <v>3159409.0455018701</v>
      </c>
    </row>
    <row r="28495" spans="1:6">
      <c r="A28495">
        <v>2018</v>
      </c>
      <c r="B28495" t="s">
        <v>1045</v>
      </c>
      <c r="C28495" t="s">
        <v>1022</v>
      </c>
      <c r="D28495" t="s">
        <v>975</v>
      </c>
      <c r="E28495" t="s">
        <v>1014</v>
      </c>
      <c r="F28495" s="86">
        <v>3049694.73316176</v>
      </c>
    </row>
    <row r="28496" spans="1:6">
      <c r="A28496">
        <v>2019</v>
      </c>
      <c r="B28496" t="s">
        <v>1045</v>
      </c>
      <c r="C28496" t="s">
        <v>1022</v>
      </c>
      <c r="D28496" t="s">
        <v>975</v>
      </c>
      <c r="E28496" t="s">
        <v>1014</v>
      </c>
      <c r="F28496" s="86">
        <v>2954223.6889646598</v>
      </c>
    </row>
    <row r="28497" spans="1:6">
      <c r="A28497">
        <v>2020</v>
      </c>
      <c r="B28497" t="s">
        <v>1045</v>
      </c>
      <c r="C28497" t="s">
        <v>1022</v>
      </c>
      <c r="D28497" t="s">
        <v>975</v>
      </c>
      <c r="E28497" t="s">
        <v>1014</v>
      </c>
      <c r="F28497" s="86">
        <v>2872511.5788560002</v>
      </c>
    </row>
    <row r="28498" spans="1:6">
      <c r="A28498">
        <v>2021</v>
      </c>
      <c r="B28498" t="s">
        <v>1045</v>
      </c>
      <c r="C28498" t="s">
        <v>1022</v>
      </c>
      <c r="D28498" t="s">
        <v>975</v>
      </c>
      <c r="E28498" t="s">
        <v>1014</v>
      </c>
      <c r="F28498" s="86">
        <v>2805174.08673529</v>
      </c>
    </row>
    <row r="28499" spans="1:6">
      <c r="A28499">
        <v>2022</v>
      </c>
      <c r="B28499" t="s">
        <v>1045</v>
      </c>
      <c r="C28499" t="s">
        <v>1022</v>
      </c>
      <c r="D28499" t="s">
        <v>975</v>
      </c>
      <c r="E28499" t="s">
        <v>1014</v>
      </c>
      <c r="F28499" s="86">
        <v>2750434.7041871399</v>
      </c>
    </row>
    <row r="28500" spans="1:6">
      <c r="A28500">
        <v>2023</v>
      </c>
      <c r="B28500" t="s">
        <v>1045</v>
      </c>
      <c r="C28500" t="s">
        <v>1022</v>
      </c>
      <c r="D28500" t="s">
        <v>975</v>
      </c>
      <c r="E28500" t="s">
        <v>1014</v>
      </c>
      <c r="F28500" s="86">
        <v>2707514.6630311301</v>
      </c>
    </row>
    <row r="28501" spans="1:6">
      <c r="A28501">
        <v>2024</v>
      </c>
      <c r="B28501" t="s">
        <v>1045</v>
      </c>
      <c r="C28501" t="s">
        <v>1022</v>
      </c>
      <c r="D28501" t="s">
        <v>975</v>
      </c>
      <c r="E28501" t="s">
        <v>1014</v>
      </c>
      <c r="F28501" s="86">
        <v>2675325.30398109</v>
      </c>
    </row>
    <row r="28502" spans="1:6">
      <c r="A28502">
        <v>2025</v>
      </c>
      <c r="B28502" t="s">
        <v>1045</v>
      </c>
      <c r="C28502" t="s">
        <v>1022</v>
      </c>
      <c r="D28502" t="s">
        <v>975</v>
      </c>
      <c r="E28502" t="s">
        <v>1014</v>
      </c>
      <c r="F28502" s="86">
        <v>2652749.5607280098</v>
      </c>
    </row>
    <row r="28503" spans="1:6">
      <c r="A28503">
        <v>2026</v>
      </c>
      <c r="B28503" t="s">
        <v>1045</v>
      </c>
      <c r="C28503" t="s">
        <v>1022</v>
      </c>
      <c r="D28503" t="s">
        <v>975</v>
      </c>
      <c r="E28503" t="s">
        <v>1014</v>
      </c>
      <c r="F28503" s="86">
        <v>2638920.2434656601</v>
      </c>
    </row>
    <row r="28504" spans="1:6">
      <c r="A28504">
        <v>2027</v>
      </c>
      <c r="B28504" t="s">
        <v>1045</v>
      </c>
      <c r="C28504" t="s">
        <v>1022</v>
      </c>
      <c r="D28504" t="s">
        <v>975</v>
      </c>
      <c r="E28504" t="s">
        <v>1014</v>
      </c>
      <c r="F28504" s="86">
        <v>2632332.4361104602</v>
      </c>
    </row>
    <row r="28505" spans="1:6">
      <c r="A28505">
        <v>2028</v>
      </c>
      <c r="B28505" t="s">
        <v>1045</v>
      </c>
      <c r="C28505" t="s">
        <v>1022</v>
      </c>
      <c r="D28505" t="s">
        <v>975</v>
      </c>
      <c r="E28505" t="s">
        <v>1014</v>
      </c>
      <c r="F28505" s="86">
        <v>2631240.08297726</v>
      </c>
    </row>
    <row r="28506" spans="1:6">
      <c r="A28506">
        <v>2029</v>
      </c>
      <c r="B28506" t="s">
        <v>1045</v>
      </c>
      <c r="C28506" t="s">
        <v>1022</v>
      </c>
      <c r="D28506" t="s">
        <v>975</v>
      </c>
      <c r="E28506" t="s">
        <v>1014</v>
      </c>
      <c r="F28506" s="86">
        <v>2634000.3492340702</v>
      </c>
    </row>
    <row r="28507" spans="1:6">
      <c r="A28507">
        <v>2030</v>
      </c>
      <c r="B28507" t="s">
        <v>1045</v>
      </c>
      <c r="C28507" t="s">
        <v>1022</v>
      </c>
      <c r="D28507" t="s">
        <v>975</v>
      </c>
      <c r="E28507" t="s">
        <v>1014</v>
      </c>
      <c r="F28507" s="86">
        <v>2640259.9927190999</v>
      </c>
    </row>
    <row r="28508" spans="1:6">
      <c r="A28508">
        <v>2031</v>
      </c>
      <c r="B28508" t="s">
        <v>1045</v>
      </c>
      <c r="C28508" t="s">
        <v>1022</v>
      </c>
      <c r="D28508" t="s">
        <v>975</v>
      </c>
      <c r="E28508" t="s">
        <v>1014</v>
      </c>
      <c r="F28508" s="86">
        <v>2649253.7249420099</v>
      </c>
    </row>
    <row r="28509" spans="1:6">
      <c r="A28509">
        <v>2032</v>
      </c>
      <c r="B28509" t="s">
        <v>1045</v>
      </c>
      <c r="C28509" t="s">
        <v>1022</v>
      </c>
      <c r="D28509" t="s">
        <v>975</v>
      </c>
      <c r="E28509" t="s">
        <v>1014</v>
      </c>
      <c r="F28509" s="86">
        <v>2659677.1603775299</v>
      </c>
    </row>
    <row r="28510" spans="1:6">
      <c r="A28510">
        <v>2033</v>
      </c>
      <c r="B28510" t="s">
        <v>1045</v>
      </c>
      <c r="C28510" t="s">
        <v>1022</v>
      </c>
      <c r="D28510" t="s">
        <v>975</v>
      </c>
      <c r="E28510" t="s">
        <v>1014</v>
      </c>
      <c r="F28510" s="86">
        <v>2670749.3126504701</v>
      </c>
    </row>
    <row r="28511" spans="1:6">
      <c r="A28511">
        <v>2034</v>
      </c>
      <c r="B28511" t="s">
        <v>1045</v>
      </c>
      <c r="C28511" t="s">
        <v>1022</v>
      </c>
      <c r="D28511" t="s">
        <v>975</v>
      </c>
      <c r="E28511" t="s">
        <v>1014</v>
      </c>
      <c r="F28511" s="86">
        <v>2682673.3070718301</v>
      </c>
    </row>
    <row r="28512" spans="1:6">
      <c r="A28512">
        <v>2035</v>
      </c>
      <c r="B28512" t="s">
        <v>1045</v>
      </c>
      <c r="C28512" t="s">
        <v>1022</v>
      </c>
      <c r="D28512" t="s">
        <v>975</v>
      </c>
      <c r="E28512" t="s">
        <v>1014</v>
      </c>
      <c r="F28512" s="86">
        <v>2695271.8989434401</v>
      </c>
    </row>
    <row r="28513" spans="1:6">
      <c r="A28513">
        <v>2036</v>
      </c>
      <c r="B28513" t="s">
        <v>1045</v>
      </c>
      <c r="C28513" t="s">
        <v>1022</v>
      </c>
      <c r="D28513" t="s">
        <v>975</v>
      </c>
      <c r="E28513" t="s">
        <v>1014</v>
      </c>
      <c r="F28513" s="86">
        <v>2708233.7796465801</v>
      </c>
    </row>
    <row r="28514" spans="1:6">
      <c r="A28514">
        <v>2037</v>
      </c>
      <c r="B28514" t="s">
        <v>1045</v>
      </c>
      <c r="C28514" t="s">
        <v>1022</v>
      </c>
      <c r="D28514" t="s">
        <v>975</v>
      </c>
      <c r="E28514" t="s">
        <v>1014</v>
      </c>
      <c r="F28514" s="86">
        <v>2721229.4697854999</v>
      </c>
    </row>
    <row r="28515" spans="1:6">
      <c r="A28515">
        <v>2038</v>
      </c>
      <c r="B28515" t="s">
        <v>1045</v>
      </c>
      <c r="C28515" t="s">
        <v>1022</v>
      </c>
      <c r="D28515" t="s">
        <v>975</v>
      </c>
      <c r="E28515" t="s">
        <v>1014</v>
      </c>
      <c r="F28515" s="86">
        <v>2734347.86081621</v>
      </c>
    </row>
    <row r="28516" spans="1:6">
      <c r="A28516">
        <v>2039</v>
      </c>
      <c r="B28516" t="s">
        <v>1045</v>
      </c>
      <c r="C28516" t="s">
        <v>1022</v>
      </c>
      <c r="D28516" t="s">
        <v>975</v>
      </c>
      <c r="E28516" t="s">
        <v>1014</v>
      </c>
      <c r="F28516" s="86">
        <v>2747547.08874994</v>
      </c>
    </row>
    <row r="28517" spans="1:6">
      <c r="A28517">
        <v>2040</v>
      </c>
      <c r="B28517" t="s">
        <v>1045</v>
      </c>
      <c r="C28517" t="s">
        <v>1022</v>
      </c>
      <c r="D28517" t="s">
        <v>975</v>
      </c>
      <c r="E28517" t="s">
        <v>1014</v>
      </c>
      <c r="F28517" s="86">
        <v>2760773.9023098601</v>
      </c>
    </row>
    <row r="28518" spans="1:6">
      <c r="A28518">
        <v>2041</v>
      </c>
      <c r="B28518" t="s">
        <v>1045</v>
      </c>
      <c r="C28518" t="s">
        <v>1022</v>
      </c>
      <c r="D28518" t="s">
        <v>975</v>
      </c>
      <c r="E28518" t="s">
        <v>1014</v>
      </c>
      <c r="F28518" s="86">
        <v>2752615.6713776798</v>
      </c>
    </row>
    <row r="28519" spans="1:6">
      <c r="A28519">
        <v>2042</v>
      </c>
      <c r="B28519" t="s">
        <v>1045</v>
      </c>
      <c r="C28519" t="s">
        <v>1022</v>
      </c>
      <c r="D28519" t="s">
        <v>975</v>
      </c>
      <c r="E28519" t="s">
        <v>1014</v>
      </c>
      <c r="F28519" s="86">
        <v>2744270.22751093</v>
      </c>
    </row>
    <row r="28520" spans="1:6">
      <c r="A28520">
        <v>2043</v>
      </c>
      <c r="B28520" t="s">
        <v>1045</v>
      </c>
      <c r="C28520" t="s">
        <v>1022</v>
      </c>
      <c r="D28520" t="s">
        <v>975</v>
      </c>
      <c r="E28520" t="s">
        <v>1014</v>
      </c>
      <c r="F28520" s="86">
        <v>2735797.10156549</v>
      </c>
    </row>
    <row r="28521" spans="1:6">
      <c r="A28521">
        <v>2044</v>
      </c>
      <c r="B28521" t="s">
        <v>1045</v>
      </c>
      <c r="C28521" t="s">
        <v>1022</v>
      </c>
      <c r="D28521" t="s">
        <v>975</v>
      </c>
      <c r="E28521" t="s">
        <v>1014</v>
      </c>
      <c r="F28521" s="86">
        <v>2727250.0989486701</v>
      </c>
    </row>
    <row r="28522" spans="1:6">
      <c r="A28522">
        <v>2045</v>
      </c>
      <c r="B28522" t="s">
        <v>1045</v>
      </c>
      <c r="C28522" t="s">
        <v>1022</v>
      </c>
      <c r="D28522" t="s">
        <v>975</v>
      </c>
      <c r="E28522" t="s">
        <v>1014</v>
      </c>
      <c r="F28522" s="86">
        <v>2718665.57272575</v>
      </c>
    </row>
    <row r="28523" spans="1:6">
      <c r="A28523">
        <v>2046</v>
      </c>
      <c r="B28523" t="s">
        <v>1045</v>
      </c>
      <c r="C28523" t="s">
        <v>1022</v>
      </c>
      <c r="D28523" t="s">
        <v>975</v>
      </c>
      <c r="E28523" t="s">
        <v>1014</v>
      </c>
      <c r="F28523" s="86">
        <v>2710061.6768742199</v>
      </c>
    </row>
    <row r="28524" spans="1:6">
      <c r="A28524">
        <v>2047</v>
      </c>
      <c r="B28524" t="s">
        <v>1045</v>
      </c>
      <c r="C28524" t="s">
        <v>1022</v>
      </c>
      <c r="D28524" t="s">
        <v>975</v>
      </c>
      <c r="E28524" t="s">
        <v>1014</v>
      </c>
      <c r="F28524" s="86">
        <v>2701472.1149404799</v>
      </c>
    </row>
    <row r="28525" spans="1:6">
      <c r="A28525">
        <v>2048</v>
      </c>
      <c r="B28525" t="s">
        <v>1045</v>
      </c>
      <c r="C28525" t="s">
        <v>1022</v>
      </c>
      <c r="D28525" t="s">
        <v>975</v>
      </c>
      <c r="E28525" t="s">
        <v>1014</v>
      </c>
      <c r="F28525" s="86">
        <v>2692897.5795485601</v>
      </c>
    </row>
    <row r="28526" spans="1:6">
      <c r="A28526">
        <v>2049</v>
      </c>
      <c r="B28526" t="s">
        <v>1045</v>
      </c>
      <c r="C28526" t="s">
        <v>1022</v>
      </c>
      <c r="D28526" t="s">
        <v>975</v>
      </c>
      <c r="E28526" t="s">
        <v>1014</v>
      </c>
      <c r="F28526" s="86">
        <v>2684352.83431671</v>
      </c>
    </row>
    <row r="28527" spans="1:6">
      <c r="A28527">
        <v>2050</v>
      </c>
      <c r="B28527" t="s">
        <v>1045</v>
      </c>
      <c r="C28527" t="s">
        <v>1022</v>
      </c>
      <c r="D28527" t="s">
        <v>975</v>
      </c>
      <c r="E28527" t="s">
        <v>1014</v>
      </c>
      <c r="F28527" s="86">
        <v>2675840.1249931399</v>
      </c>
    </row>
    <row r="28528" spans="1:6">
      <c r="A28528">
        <v>2017</v>
      </c>
      <c r="B28528" t="s">
        <v>1046</v>
      </c>
      <c r="C28528" t="s">
        <v>1022</v>
      </c>
      <c r="D28528" t="s">
        <v>975</v>
      </c>
      <c r="E28528" t="s">
        <v>1014</v>
      </c>
      <c r="F28528" s="86">
        <v>2461394.7654385702</v>
      </c>
    </row>
    <row r="28529" spans="1:6">
      <c r="A28529">
        <v>2018</v>
      </c>
      <c r="B28529" t="s">
        <v>1046</v>
      </c>
      <c r="C28529" t="s">
        <v>1022</v>
      </c>
      <c r="D28529" t="s">
        <v>975</v>
      </c>
      <c r="E28529" t="s">
        <v>1014</v>
      </c>
      <c r="F28529" s="86">
        <v>2372519.9206894799</v>
      </c>
    </row>
    <row r="28530" spans="1:6">
      <c r="A28530">
        <v>2019</v>
      </c>
      <c r="B28530" t="s">
        <v>1046</v>
      </c>
      <c r="C28530" t="s">
        <v>1022</v>
      </c>
      <c r="D28530" t="s">
        <v>975</v>
      </c>
      <c r="E28530" t="s">
        <v>1014</v>
      </c>
      <c r="F28530" s="86">
        <v>2297566.9851269699</v>
      </c>
    </row>
    <row r="28531" spans="1:6">
      <c r="A28531">
        <v>2020</v>
      </c>
      <c r="B28531" t="s">
        <v>1046</v>
      </c>
      <c r="C28531" t="s">
        <v>1022</v>
      </c>
      <c r="D28531" t="s">
        <v>975</v>
      </c>
      <c r="E28531" t="s">
        <v>1014</v>
      </c>
      <c r="F28531" s="86">
        <v>2235546.01374831</v>
      </c>
    </row>
    <row r="28532" spans="1:6">
      <c r="A28532">
        <v>2021</v>
      </c>
      <c r="B28532" t="s">
        <v>1046</v>
      </c>
      <c r="C28532" t="s">
        <v>1022</v>
      </c>
      <c r="D28532" t="s">
        <v>975</v>
      </c>
      <c r="E28532" t="s">
        <v>1014</v>
      </c>
      <c r="F28532" s="86">
        <v>2186198.59098149</v>
      </c>
    </row>
    <row r="28533" spans="1:6">
      <c r="A28533">
        <v>2022</v>
      </c>
      <c r="B28533" t="s">
        <v>1046</v>
      </c>
      <c r="C28533" t="s">
        <v>1022</v>
      </c>
      <c r="D28533" t="s">
        <v>975</v>
      </c>
      <c r="E28533" t="s">
        <v>1014</v>
      </c>
      <c r="F28533" s="86">
        <v>2147685.5093907202</v>
      </c>
    </row>
    <row r="28534" spans="1:6">
      <c r="A28534">
        <v>2023</v>
      </c>
      <c r="B28534" t="s">
        <v>1046</v>
      </c>
      <c r="C28534" t="s">
        <v>1022</v>
      </c>
      <c r="D28534" t="s">
        <v>975</v>
      </c>
      <c r="E28534" t="s">
        <v>1014</v>
      </c>
      <c r="F28534" s="86">
        <v>2118859.28406897</v>
      </c>
    </row>
    <row r="28535" spans="1:6">
      <c r="A28535">
        <v>2024</v>
      </c>
      <c r="B28535" t="s">
        <v>1046</v>
      </c>
      <c r="C28535" t="s">
        <v>1022</v>
      </c>
      <c r="D28535" t="s">
        <v>975</v>
      </c>
      <c r="E28535" t="s">
        <v>1014</v>
      </c>
      <c r="F28535" s="86">
        <v>2098428.3181992602</v>
      </c>
    </row>
    <row r="28536" spans="1:6">
      <c r="A28536">
        <v>2025</v>
      </c>
      <c r="B28536" t="s">
        <v>1046</v>
      </c>
      <c r="C28536" t="s">
        <v>1022</v>
      </c>
      <c r="D28536" t="s">
        <v>975</v>
      </c>
      <c r="E28536" t="s">
        <v>1014</v>
      </c>
      <c r="F28536" s="86">
        <v>2085082.71505993</v>
      </c>
    </row>
    <row r="28537" spans="1:6">
      <c r="A28537">
        <v>2026</v>
      </c>
      <c r="B28537" t="s">
        <v>1046</v>
      </c>
      <c r="C28537" t="s">
        <v>1022</v>
      </c>
      <c r="D28537" t="s">
        <v>975</v>
      </c>
      <c r="E28537" t="s">
        <v>1014</v>
      </c>
      <c r="F28537" s="86">
        <v>2077897.31168338</v>
      </c>
    </row>
    <row r="28538" spans="1:6">
      <c r="A28538">
        <v>2027</v>
      </c>
      <c r="B28538" t="s">
        <v>1046</v>
      </c>
      <c r="C28538" t="s">
        <v>1022</v>
      </c>
      <c r="D28538" t="s">
        <v>975</v>
      </c>
      <c r="E28538" t="s">
        <v>1014</v>
      </c>
      <c r="F28538" s="86">
        <v>2075492.3186904099</v>
      </c>
    </row>
    <row r="28539" spans="1:6">
      <c r="A28539">
        <v>2028</v>
      </c>
      <c r="B28539" t="s">
        <v>1046</v>
      </c>
      <c r="C28539" t="s">
        <v>1022</v>
      </c>
      <c r="D28539" t="s">
        <v>975</v>
      </c>
      <c r="E28539" t="s">
        <v>1014</v>
      </c>
      <c r="F28539" s="86">
        <v>2076501.82469858</v>
      </c>
    </row>
    <row r="28540" spans="1:6">
      <c r="A28540">
        <v>2029</v>
      </c>
      <c r="B28540" t="s">
        <v>1046</v>
      </c>
      <c r="C28540" t="s">
        <v>1022</v>
      </c>
      <c r="D28540" t="s">
        <v>975</v>
      </c>
      <c r="E28540" t="s">
        <v>1014</v>
      </c>
      <c r="F28540" s="86">
        <v>2079688.32024749</v>
      </c>
    </row>
    <row r="28541" spans="1:6">
      <c r="A28541">
        <v>2030</v>
      </c>
      <c r="B28541" t="s">
        <v>1046</v>
      </c>
      <c r="C28541" t="s">
        <v>1022</v>
      </c>
      <c r="D28541" t="s">
        <v>975</v>
      </c>
      <c r="E28541" t="s">
        <v>1014</v>
      </c>
      <c r="F28541" s="86">
        <v>2084933.43370544</v>
      </c>
    </row>
    <row r="28542" spans="1:6">
      <c r="A28542">
        <v>2031</v>
      </c>
      <c r="B28542" t="s">
        <v>1046</v>
      </c>
      <c r="C28542" t="s">
        <v>1022</v>
      </c>
      <c r="D28542" t="s">
        <v>975</v>
      </c>
      <c r="E28542" t="s">
        <v>1014</v>
      </c>
      <c r="F28542" s="86">
        <v>2091778.3040130399</v>
      </c>
    </row>
    <row r="28543" spans="1:6">
      <c r="A28543">
        <v>2032</v>
      </c>
      <c r="B28543" t="s">
        <v>1046</v>
      </c>
      <c r="C28543" t="s">
        <v>1022</v>
      </c>
      <c r="D28543" t="s">
        <v>975</v>
      </c>
      <c r="E28543" t="s">
        <v>1014</v>
      </c>
      <c r="F28543" s="86">
        <v>2099354.57774089</v>
      </c>
    </row>
    <row r="28544" spans="1:6">
      <c r="A28544">
        <v>2033</v>
      </c>
      <c r="B28544" t="s">
        <v>1046</v>
      </c>
      <c r="C28544" t="s">
        <v>1022</v>
      </c>
      <c r="D28544" t="s">
        <v>975</v>
      </c>
      <c r="E28544" t="s">
        <v>1014</v>
      </c>
      <c r="F28544" s="86">
        <v>2107180.3569700099</v>
      </c>
    </row>
    <row r="28545" spans="1:6">
      <c r="A28545">
        <v>2034</v>
      </c>
      <c r="B28545" t="s">
        <v>1046</v>
      </c>
      <c r="C28545" t="s">
        <v>1022</v>
      </c>
      <c r="D28545" t="s">
        <v>975</v>
      </c>
      <c r="E28545" t="s">
        <v>1014</v>
      </c>
      <c r="F28545" s="86">
        <v>2115590.4207003699</v>
      </c>
    </row>
    <row r="28546" spans="1:6">
      <c r="A28546">
        <v>2035</v>
      </c>
      <c r="B28546" t="s">
        <v>1046</v>
      </c>
      <c r="C28546" t="s">
        <v>1022</v>
      </c>
      <c r="D28546" t="s">
        <v>975</v>
      </c>
      <c r="E28546" t="s">
        <v>1014</v>
      </c>
      <c r="F28546" s="86">
        <v>2124535.05757603</v>
      </c>
    </row>
    <row r="28547" spans="1:6">
      <c r="A28547">
        <v>2036</v>
      </c>
      <c r="B28547" t="s">
        <v>1046</v>
      </c>
      <c r="C28547" t="s">
        <v>1022</v>
      </c>
      <c r="D28547" t="s">
        <v>975</v>
      </c>
      <c r="E28547" t="s">
        <v>1014</v>
      </c>
      <c r="F28547" s="86">
        <v>2133885.9931958299</v>
      </c>
    </row>
    <row r="28548" spans="1:6">
      <c r="A28548">
        <v>2037</v>
      </c>
      <c r="B28548" t="s">
        <v>1046</v>
      </c>
      <c r="C28548" t="s">
        <v>1022</v>
      </c>
      <c r="D28548" t="s">
        <v>975</v>
      </c>
      <c r="E28548" t="s">
        <v>1014</v>
      </c>
      <c r="F28548" s="86">
        <v>2143286.4204809102</v>
      </c>
    </row>
    <row r="28549" spans="1:6">
      <c r="A28549">
        <v>2038</v>
      </c>
      <c r="B28549" t="s">
        <v>1046</v>
      </c>
      <c r="C28549" t="s">
        <v>1022</v>
      </c>
      <c r="D28549" t="s">
        <v>975</v>
      </c>
      <c r="E28549" t="s">
        <v>1014</v>
      </c>
      <c r="F28549" s="86">
        <v>2152768.63978667</v>
      </c>
    </row>
    <row r="28550" spans="1:6">
      <c r="A28550">
        <v>2039</v>
      </c>
      <c r="B28550" t="s">
        <v>1046</v>
      </c>
      <c r="C28550" t="s">
        <v>1022</v>
      </c>
      <c r="D28550" t="s">
        <v>975</v>
      </c>
      <c r="E28550" t="s">
        <v>1014</v>
      </c>
      <c r="F28550" s="86">
        <v>2162266.3770447602</v>
      </c>
    </row>
    <row r="28551" spans="1:6">
      <c r="A28551">
        <v>2040</v>
      </c>
      <c r="B28551" t="s">
        <v>1046</v>
      </c>
      <c r="C28551" t="s">
        <v>1022</v>
      </c>
      <c r="D28551" t="s">
        <v>975</v>
      </c>
      <c r="E28551" t="s">
        <v>1014</v>
      </c>
      <c r="F28551" s="86">
        <v>2171744.8916883399</v>
      </c>
    </row>
    <row r="28552" spans="1:6">
      <c r="A28552">
        <v>2041</v>
      </c>
      <c r="B28552" t="s">
        <v>1046</v>
      </c>
      <c r="C28552" t="s">
        <v>1022</v>
      </c>
      <c r="D28552" t="s">
        <v>975</v>
      </c>
      <c r="E28552" t="s">
        <v>1014</v>
      </c>
      <c r="F28552" s="86">
        <v>2174725.28344366</v>
      </c>
    </row>
    <row r="28553" spans="1:6">
      <c r="A28553">
        <v>2042</v>
      </c>
      <c r="B28553" t="s">
        <v>1046</v>
      </c>
      <c r="C28553" t="s">
        <v>1022</v>
      </c>
      <c r="D28553" t="s">
        <v>975</v>
      </c>
      <c r="E28553" t="s">
        <v>1014</v>
      </c>
      <c r="F28553" s="86">
        <v>2177608.4222674598</v>
      </c>
    </row>
    <row r="28554" spans="1:6">
      <c r="A28554">
        <v>2043</v>
      </c>
      <c r="B28554" t="s">
        <v>1046</v>
      </c>
      <c r="C28554" t="s">
        <v>1022</v>
      </c>
      <c r="D28554" t="s">
        <v>975</v>
      </c>
      <c r="E28554" t="s">
        <v>1014</v>
      </c>
      <c r="F28554" s="86">
        <v>2180442.7417273601</v>
      </c>
    </row>
    <row r="28555" spans="1:6">
      <c r="A28555">
        <v>2044</v>
      </c>
      <c r="B28555" t="s">
        <v>1046</v>
      </c>
      <c r="C28555" t="s">
        <v>1022</v>
      </c>
      <c r="D28555" t="s">
        <v>975</v>
      </c>
      <c r="E28555" t="s">
        <v>1014</v>
      </c>
      <c r="F28555" s="86">
        <v>2183268.8145092102</v>
      </c>
    </row>
    <row r="28556" spans="1:6">
      <c r="A28556">
        <v>2045</v>
      </c>
      <c r="B28556" t="s">
        <v>1046</v>
      </c>
      <c r="C28556" t="s">
        <v>1022</v>
      </c>
      <c r="D28556" t="s">
        <v>975</v>
      </c>
      <c r="E28556" t="s">
        <v>1014</v>
      </c>
      <c r="F28556" s="86">
        <v>2186111.8500285698</v>
      </c>
    </row>
    <row r="28557" spans="1:6">
      <c r="A28557">
        <v>2046</v>
      </c>
      <c r="B28557" t="s">
        <v>1046</v>
      </c>
      <c r="C28557" t="s">
        <v>1022</v>
      </c>
      <c r="D28557" t="s">
        <v>975</v>
      </c>
      <c r="E28557" t="s">
        <v>1014</v>
      </c>
      <c r="F28557" s="86">
        <v>2188981.4869046099</v>
      </c>
    </row>
    <row r="28558" spans="1:6">
      <c r="A28558">
        <v>2047</v>
      </c>
      <c r="B28558" t="s">
        <v>1046</v>
      </c>
      <c r="C28558" t="s">
        <v>1022</v>
      </c>
      <c r="D28558" t="s">
        <v>975</v>
      </c>
      <c r="E28558" t="s">
        <v>1014</v>
      </c>
      <c r="F28558" s="86">
        <v>2191897.0556429899</v>
      </c>
    </row>
    <row r="28559" spans="1:6">
      <c r="A28559">
        <v>2048</v>
      </c>
      <c r="B28559" t="s">
        <v>1046</v>
      </c>
      <c r="C28559" t="s">
        <v>1022</v>
      </c>
      <c r="D28559" t="s">
        <v>975</v>
      </c>
      <c r="E28559" t="s">
        <v>1014</v>
      </c>
      <c r="F28559" s="86">
        <v>2194856.6908823801</v>
      </c>
    </row>
    <row r="28560" spans="1:6">
      <c r="A28560">
        <v>2049</v>
      </c>
      <c r="B28560" t="s">
        <v>1046</v>
      </c>
      <c r="C28560" t="s">
        <v>1022</v>
      </c>
      <c r="D28560" t="s">
        <v>975</v>
      </c>
      <c r="E28560" t="s">
        <v>1014</v>
      </c>
      <c r="F28560" s="86">
        <v>2197877.5428173598</v>
      </c>
    </row>
    <row r="28561" spans="1:6">
      <c r="A28561">
        <v>2050</v>
      </c>
      <c r="B28561" t="s">
        <v>1046</v>
      </c>
      <c r="C28561" t="s">
        <v>1022</v>
      </c>
      <c r="D28561" t="s">
        <v>975</v>
      </c>
      <c r="E28561" t="s">
        <v>1014</v>
      </c>
      <c r="F28561" s="86">
        <v>2200971.80459593</v>
      </c>
    </row>
    <row r="28562" spans="1:6">
      <c r="A28562">
        <v>2017</v>
      </c>
      <c r="B28562" t="s">
        <v>1047</v>
      </c>
      <c r="C28562" t="s">
        <v>1022</v>
      </c>
      <c r="D28562" t="s">
        <v>975</v>
      </c>
      <c r="E28562" t="s">
        <v>1014</v>
      </c>
      <c r="F28562" s="86">
        <v>825219.32856986695</v>
      </c>
    </row>
    <row r="28563" spans="1:6">
      <c r="A28563">
        <v>2018</v>
      </c>
      <c r="B28563" t="s">
        <v>1047</v>
      </c>
      <c r="C28563" t="s">
        <v>1022</v>
      </c>
      <c r="D28563" t="s">
        <v>975</v>
      </c>
      <c r="E28563" t="s">
        <v>1014</v>
      </c>
      <c r="F28563" s="86">
        <v>803249.03882610297</v>
      </c>
    </row>
    <row r="28564" spans="1:6">
      <c r="A28564">
        <v>2019</v>
      </c>
      <c r="B28564" t="s">
        <v>1047</v>
      </c>
      <c r="C28564" t="s">
        <v>1022</v>
      </c>
      <c r="D28564" t="s">
        <v>975</v>
      </c>
      <c r="E28564" t="s">
        <v>1014</v>
      </c>
      <c r="F28564" s="86">
        <v>785553.24279973295</v>
      </c>
    </row>
    <row r="28565" spans="1:6">
      <c r="A28565">
        <v>2020</v>
      </c>
      <c r="B28565" t="s">
        <v>1047</v>
      </c>
      <c r="C28565" t="s">
        <v>1022</v>
      </c>
      <c r="D28565" t="s">
        <v>975</v>
      </c>
      <c r="E28565" t="s">
        <v>1014</v>
      </c>
      <c r="F28565" s="86">
        <v>771735.14996188402</v>
      </c>
    </row>
    <row r="28566" spans="1:6">
      <c r="A28566">
        <v>2021</v>
      </c>
      <c r="B28566" t="s">
        <v>1047</v>
      </c>
      <c r="C28566" t="s">
        <v>1022</v>
      </c>
      <c r="D28566" t="s">
        <v>975</v>
      </c>
      <c r="E28566" t="s">
        <v>1014</v>
      </c>
      <c r="F28566" s="86">
        <v>761532.60421817796</v>
      </c>
    </row>
    <row r="28567" spans="1:6">
      <c r="A28567">
        <v>2022</v>
      </c>
      <c r="B28567" t="s">
        <v>1047</v>
      </c>
      <c r="C28567" t="s">
        <v>1022</v>
      </c>
      <c r="D28567" t="s">
        <v>975</v>
      </c>
      <c r="E28567" t="s">
        <v>1014</v>
      </c>
      <c r="F28567" s="86">
        <v>754270.22359389102</v>
      </c>
    </row>
    <row r="28568" spans="1:6">
      <c r="A28568">
        <v>2023</v>
      </c>
      <c r="B28568" t="s">
        <v>1047</v>
      </c>
      <c r="C28568" t="s">
        <v>1022</v>
      </c>
      <c r="D28568" t="s">
        <v>975</v>
      </c>
      <c r="E28568" t="s">
        <v>1014</v>
      </c>
      <c r="F28568" s="86">
        <v>749526.13361416897</v>
      </c>
    </row>
    <row r="28569" spans="1:6">
      <c r="A28569">
        <v>2024</v>
      </c>
      <c r="B28569" t="s">
        <v>1047</v>
      </c>
      <c r="C28569" t="s">
        <v>1022</v>
      </c>
      <c r="D28569" t="s">
        <v>975</v>
      </c>
      <c r="E28569" t="s">
        <v>1014</v>
      </c>
      <c r="F28569" s="86">
        <v>746848.32008935802</v>
      </c>
    </row>
    <row r="28570" spans="1:6">
      <c r="A28570">
        <v>2025</v>
      </c>
      <c r="B28570" t="s">
        <v>1047</v>
      </c>
      <c r="C28570" t="s">
        <v>1022</v>
      </c>
      <c r="D28570" t="s">
        <v>975</v>
      </c>
      <c r="E28570" t="s">
        <v>1014</v>
      </c>
      <c r="F28570" s="86">
        <v>745796.62724665704</v>
      </c>
    </row>
    <row r="28571" spans="1:6">
      <c r="A28571">
        <v>2026</v>
      </c>
      <c r="B28571" t="s">
        <v>1047</v>
      </c>
      <c r="C28571" t="s">
        <v>1022</v>
      </c>
      <c r="D28571" t="s">
        <v>975</v>
      </c>
      <c r="E28571" t="s">
        <v>1014</v>
      </c>
      <c r="F28571" s="86">
        <v>746091.76632403699</v>
      </c>
    </row>
    <row r="28572" spans="1:6">
      <c r="A28572">
        <v>2027</v>
      </c>
      <c r="B28572" t="s">
        <v>1047</v>
      </c>
      <c r="C28572" t="s">
        <v>1022</v>
      </c>
      <c r="D28572" t="s">
        <v>975</v>
      </c>
      <c r="E28572" t="s">
        <v>1014</v>
      </c>
      <c r="F28572" s="86">
        <v>747305.23994504497</v>
      </c>
    </row>
    <row r="28573" spans="1:6">
      <c r="A28573">
        <v>2028</v>
      </c>
      <c r="B28573" t="s">
        <v>1047</v>
      </c>
      <c r="C28573" t="s">
        <v>1022</v>
      </c>
      <c r="D28573" t="s">
        <v>975</v>
      </c>
      <c r="E28573" t="s">
        <v>1014</v>
      </c>
      <c r="F28573" s="86">
        <v>749065.29996397498</v>
      </c>
    </row>
    <row r="28574" spans="1:6">
      <c r="A28574">
        <v>2029</v>
      </c>
      <c r="B28574" t="s">
        <v>1047</v>
      </c>
      <c r="C28574" t="s">
        <v>1022</v>
      </c>
      <c r="D28574" t="s">
        <v>975</v>
      </c>
      <c r="E28574" t="s">
        <v>1014</v>
      </c>
      <c r="F28574" s="86">
        <v>751095.34798550105</v>
      </c>
    </row>
    <row r="28575" spans="1:6">
      <c r="A28575">
        <v>2030</v>
      </c>
      <c r="B28575" t="s">
        <v>1047</v>
      </c>
      <c r="C28575" t="s">
        <v>1022</v>
      </c>
      <c r="D28575" t="s">
        <v>975</v>
      </c>
      <c r="E28575" t="s">
        <v>1014</v>
      </c>
      <c r="F28575" s="86">
        <v>753518.06016124703</v>
      </c>
    </row>
    <row r="28576" spans="1:6">
      <c r="A28576">
        <v>2031</v>
      </c>
      <c r="B28576" t="s">
        <v>1047</v>
      </c>
      <c r="C28576" t="s">
        <v>1022</v>
      </c>
      <c r="D28576" t="s">
        <v>975</v>
      </c>
      <c r="E28576" t="s">
        <v>1014</v>
      </c>
      <c r="F28576" s="86">
        <v>756278.03249175602</v>
      </c>
    </row>
    <row r="28577" spans="1:6">
      <c r="A28577">
        <v>2032</v>
      </c>
      <c r="B28577" t="s">
        <v>1047</v>
      </c>
      <c r="C28577" t="s">
        <v>1022</v>
      </c>
      <c r="D28577" t="s">
        <v>975</v>
      </c>
      <c r="E28577" t="s">
        <v>1014</v>
      </c>
      <c r="F28577" s="86">
        <v>759113.08837065496</v>
      </c>
    </row>
    <row r="28578" spans="1:6">
      <c r="A28578">
        <v>2033</v>
      </c>
      <c r="B28578" t="s">
        <v>1047</v>
      </c>
      <c r="C28578" t="s">
        <v>1022</v>
      </c>
      <c r="D28578" t="s">
        <v>975</v>
      </c>
      <c r="E28578" t="s">
        <v>1014</v>
      </c>
      <c r="F28578" s="86">
        <v>761902.56907244795</v>
      </c>
    </row>
    <row r="28579" spans="1:6">
      <c r="A28579">
        <v>2034</v>
      </c>
      <c r="B28579" t="s">
        <v>1047</v>
      </c>
      <c r="C28579" t="s">
        <v>1022</v>
      </c>
      <c r="D28579" t="s">
        <v>975</v>
      </c>
      <c r="E28579" t="s">
        <v>1014</v>
      </c>
      <c r="F28579" s="86">
        <v>764801.50162957795</v>
      </c>
    </row>
    <row r="28580" spans="1:6">
      <c r="A28580">
        <v>2035</v>
      </c>
      <c r="B28580" t="s">
        <v>1047</v>
      </c>
      <c r="C28580" t="s">
        <v>1022</v>
      </c>
      <c r="D28580" t="s">
        <v>975</v>
      </c>
      <c r="E28580" t="s">
        <v>1014</v>
      </c>
      <c r="F28580" s="86">
        <v>767837.20859429997</v>
      </c>
    </row>
    <row r="28581" spans="1:6">
      <c r="A28581">
        <v>2036</v>
      </c>
      <c r="B28581" t="s">
        <v>1047</v>
      </c>
      <c r="C28581" t="s">
        <v>1022</v>
      </c>
      <c r="D28581" t="s">
        <v>975</v>
      </c>
      <c r="E28581" t="s">
        <v>1014</v>
      </c>
      <c r="F28581" s="86">
        <v>770997.130243861</v>
      </c>
    </row>
    <row r="28582" spans="1:6">
      <c r="A28582">
        <v>2037</v>
      </c>
      <c r="B28582" t="s">
        <v>1047</v>
      </c>
      <c r="C28582" t="s">
        <v>1022</v>
      </c>
      <c r="D28582" t="s">
        <v>975</v>
      </c>
      <c r="E28582" t="s">
        <v>1014</v>
      </c>
      <c r="F28582" s="86">
        <v>774164.28076769004</v>
      </c>
    </row>
    <row r="28583" spans="1:6">
      <c r="A28583">
        <v>2038</v>
      </c>
      <c r="B28583" t="s">
        <v>1047</v>
      </c>
      <c r="C28583" t="s">
        <v>1022</v>
      </c>
      <c r="D28583" t="s">
        <v>975</v>
      </c>
      <c r="E28583" t="s">
        <v>1014</v>
      </c>
      <c r="F28583" s="86">
        <v>777345.85400795494</v>
      </c>
    </row>
    <row r="28584" spans="1:6">
      <c r="A28584">
        <v>2039</v>
      </c>
      <c r="B28584" t="s">
        <v>1047</v>
      </c>
      <c r="C28584" t="s">
        <v>1022</v>
      </c>
      <c r="D28584" t="s">
        <v>975</v>
      </c>
      <c r="E28584" t="s">
        <v>1014</v>
      </c>
      <c r="F28584" s="86">
        <v>780504.40046515595</v>
      </c>
    </row>
    <row r="28585" spans="1:6">
      <c r="A28585">
        <v>2040</v>
      </c>
      <c r="B28585" t="s">
        <v>1047</v>
      </c>
      <c r="C28585" t="s">
        <v>1022</v>
      </c>
      <c r="D28585" t="s">
        <v>975</v>
      </c>
      <c r="E28585" t="s">
        <v>1014</v>
      </c>
      <c r="F28585" s="86">
        <v>783627.542049009</v>
      </c>
    </row>
    <row r="28586" spans="1:6">
      <c r="A28586">
        <v>2041</v>
      </c>
      <c r="B28586" t="s">
        <v>1047</v>
      </c>
      <c r="C28586" t="s">
        <v>1022</v>
      </c>
      <c r="D28586" t="s">
        <v>975</v>
      </c>
      <c r="E28586" t="s">
        <v>1014</v>
      </c>
      <c r="F28586" s="86">
        <v>784239.789876736</v>
      </c>
    </row>
    <row r="28587" spans="1:6">
      <c r="A28587">
        <v>2042</v>
      </c>
      <c r="B28587" t="s">
        <v>1047</v>
      </c>
      <c r="C28587" t="s">
        <v>1022</v>
      </c>
      <c r="D28587" t="s">
        <v>975</v>
      </c>
      <c r="E28587" t="s">
        <v>1014</v>
      </c>
      <c r="F28587" s="86">
        <v>784795.73627227498</v>
      </c>
    </row>
    <row r="28588" spans="1:6">
      <c r="A28588">
        <v>2043</v>
      </c>
      <c r="B28588" t="s">
        <v>1047</v>
      </c>
      <c r="C28588" t="s">
        <v>1022</v>
      </c>
      <c r="D28588" t="s">
        <v>975</v>
      </c>
      <c r="E28588" t="s">
        <v>1014</v>
      </c>
      <c r="F28588" s="86">
        <v>785314.65130562906</v>
      </c>
    </row>
    <row r="28589" spans="1:6">
      <c r="A28589">
        <v>2044</v>
      </c>
      <c r="B28589" t="s">
        <v>1047</v>
      </c>
      <c r="C28589" t="s">
        <v>1022</v>
      </c>
      <c r="D28589" t="s">
        <v>975</v>
      </c>
      <c r="E28589" t="s">
        <v>1014</v>
      </c>
      <c r="F28589" s="86">
        <v>785811.94344558904</v>
      </c>
    </row>
    <row r="28590" spans="1:6">
      <c r="A28590">
        <v>2045</v>
      </c>
      <c r="B28590" t="s">
        <v>1047</v>
      </c>
      <c r="C28590" t="s">
        <v>1022</v>
      </c>
      <c r="D28590" t="s">
        <v>975</v>
      </c>
      <c r="E28590" t="s">
        <v>1014</v>
      </c>
      <c r="F28590" s="86">
        <v>786295.23715726903</v>
      </c>
    </row>
    <row r="28591" spans="1:6">
      <c r="A28591">
        <v>2046</v>
      </c>
      <c r="B28591" t="s">
        <v>1047</v>
      </c>
      <c r="C28591" t="s">
        <v>1022</v>
      </c>
      <c r="D28591" t="s">
        <v>975</v>
      </c>
      <c r="E28591" t="s">
        <v>1014</v>
      </c>
      <c r="F28591" s="86">
        <v>786767.04980345699</v>
      </c>
    </row>
    <row r="28592" spans="1:6">
      <c r="A28592">
        <v>2047</v>
      </c>
      <c r="B28592" t="s">
        <v>1047</v>
      </c>
      <c r="C28592" t="s">
        <v>1022</v>
      </c>
      <c r="D28592" t="s">
        <v>975</v>
      </c>
      <c r="E28592" t="s">
        <v>1014</v>
      </c>
      <c r="F28592" s="86">
        <v>787232.20660503197</v>
      </c>
    </row>
    <row r="28593" spans="1:6">
      <c r="A28593">
        <v>2048</v>
      </c>
      <c r="B28593" t="s">
        <v>1047</v>
      </c>
      <c r="C28593" t="s">
        <v>1022</v>
      </c>
      <c r="D28593" t="s">
        <v>975</v>
      </c>
      <c r="E28593" t="s">
        <v>1014</v>
      </c>
      <c r="F28593" s="86">
        <v>787688.12298471795</v>
      </c>
    </row>
    <row r="28594" spans="1:6">
      <c r="A28594">
        <v>2049</v>
      </c>
      <c r="B28594" t="s">
        <v>1047</v>
      </c>
      <c r="C28594" t="s">
        <v>1022</v>
      </c>
      <c r="D28594" t="s">
        <v>975</v>
      </c>
      <c r="E28594" t="s">
        <v>1014</v>
      </c>
      <c r="F28594" s="86">
        <v>788144.21115876804</v>
      </c>
    </row>
    <row r="28595" spans="1:6">
      <c r="A28595">
        <v>2050</v>
      </c>
      <c r="B28595" t="s">
        <v>1047</v>
      </c>
      <c r="C28595" t="s">
        <v>1022</v>
      </c>
      <c r="D28595" t="s">
        <v>975</v>
      </c>
      <c r="E28595" t="s">
        <v>1014</v>
      </c>
      <c r="F28595" s="86">
        <v>788608.99290169706</v>
      </c>
    </row>
    <row r="28596" spans="1:6">
      <c r="A28596">
        <v>2017</v>
      </c>
      <c r="B28596" t="s">
        <v>1048</v>
      </c>
      <c r="C28596" t="s">
        <v>1022</v>
      </c>
      <c r="D28596" t="s">
        <v>975</v>
      </c>
      <c r="E28596" t="s">
        <v>1014</v>
      </c>
      <c r="F28596" s="86">
        <v>2801476.0637528398</v>
      </c>
    </row>
    <row r="28597" spans="1:6">
      <c r="A28597">
        <v>2018</v>
      </c>
      <c r="B28597" t="s">
        <v>1048</v>
      </c>
      <c r="C28597" t="s">
        <v>1022</v>
      </c>
      <c r="D28597" t="s">
        <v>975</v>
      </c>
      <c r="E28597" t="s">
        <v>1014</v>
      </c>
      <c r="F28597" s="86">
        <v>2700318.03559438</v>
      </c>
    </row>
    <row r="28598" spans="1:6">
      <c r="A28598">
        <v>2019</v>
      </c>
      <c r="B28598" t="s">
        <v>1048</v>
      </c>
      <c r="C28598" t="s">
        <v>1022</v>
      </c>
      <c r="D28598" t="s">
        <v>975</v>
      </c>
      <c r="E28598" t="s">
        <v>1014</v>
      </c>
      <c r="F28598" s="86">
        <v>2615003.8663340802</v>
      </c>
    </row>
    <row r="28599" spans="1:6">
      <c r="A28599">
        <v>2020</v>
      </c>
      <c r="B28599" t="s">
        <v>1048</v>
      </c>
      <c r="C28599" t="s">
        <v>1022</v>
      </c>
      <c r="D28599" t="s">
        <v>975</v>
      </c>
      <c r="E28599" t="s">
        <v>1014</v>
      </c>
      <c r="F28599" s="86">
        <v>2544406.14738554</v>
      </c>
    </row>
    <row r="28600" spans="1:6">
      <c r="A28600">
        <v>2021</v>
      </c>
      <c r="B28600" t="s">
        <v>1048</v>
      </c>
      <c r="C28600" t="s">
        <v>1022</v>
      </c>
      <c r="D28600" t="s">
        <v>975</v>
      </c>
      <c r="E28600" t="s">
        <v>1014</v>
      </c>
      <c r="F28600" s="86">
        <v>2488229.7820135001</v>
      </c>
    </row>
    <row r="28601" spans="1:6">
      <c r="A28601">
        <v>2022</v>
      </c>
      <c r="B28601" t="s">
        <v>1048</v>
      </c>
      <c r="C28601" t="s">
        <v>1022</v>
      </c>
      <c r="D28601" t="s">
        <v>975</v>
      </c>
      <c r="E28601" t="s">
        <v>1014</v>
      </c>
      <c r="F28601" s="86">
        <v>2444380.0604640599</v>
      </c>
    </row>
    <row r="28602" spans="1:6">
      <c r="A28602">
        <v>2023</v>
      </c>
      <c r="B28602" t="s">
        <v>1048</v>
      </c>
      <c r="C28602" t="s">
        <v>1022</v>
      </c>
      <c r="D28602" t="s">
        <v>975</v>
      </c>
      <c r="E28602" t="s">
        <v>1014</v>
      </c>
      <c r="F28602" s="86">
        <v>2411549.0312188598</v>
      </c>
    </row>
    <row r="28603" spans="1:6">
      <c r="A28603">
        <v>2024</v>
      </c>
      <c r="B28603" t="s">
        <v>1048</v>
      </c>
      <c r="C28603" t="s">
        <v>1022</v>
      </c>
      <c r="D28603" t="s">
        <v>975</v>
      </c>
      <c r="E28603" t="s">
        <v>1014</v>
      </c>
      <c r="F28603" s="86">
        <v>2388263.9935544701</v>
      </c>
    </row>
    <row r="28604" spans="1:6">
      <c r="A28604">
        <v>2025</v>
      </c>
      <c r="B28604" t="s">
        <v>1048</v>
      </c>
      <c r="C28604" t="s">
        <v>1022</v>
      </c>
      <c r="D28604" t="s">
        <v>975</v>
      </c>
      <c r="E28604" t="s">
        <v>1014</v>
      </c>
      <c r="F28604" s="86">
        <v>2373030.4951189701</v>
      </c>
    </row>
    <row r="28605" spans="1:6">
      <c r="A28605">
        <v>2026</v>
      </c>
      <c r="B28605" t="s">
        <v>1048</v>
      </c>
      <c r="C28605" t="s">
        <v>1022</v>
      </c>
      <c r="D28605" t="s">
        <v>975</v>
      </c>
      <c r="E28605" t="s">
        <v>1014</v>
      </c>
      <c r="F28605" s="86">
        <v>2364790.8785318998</v>
      </c>
    </row>
    <row r="28606" spans="1:6">
      <c r="A28606">
        <v>2027</v>
      </c>
      <c r="B28606" t="s">
        <v>1048</v>
      </c>
      <c r="C28606" t="s">
        <v>1022</v>
      </c>
      <c r="D28606" t="s">
        <v>975</v>
      </c>
      <c r="E28606" t="s">
        <v>1014</v>
      </c>
      <c r="F28606" s="86">
        <v>2361969.0141558698</v>
      </c>
    </row>
    <row r="28607" spans="1:6">
      <c r="A28607">
        <v>2028</v>
      </c>
      <c r="B28607" t="s">
        <v>1048</v>
      </c>
      <c r="C28607" t="s">
        <v>1022</v>
      </c>
      <c r="D28607" t="s">
        <v>975</v>
      </c>
      <c r="E28607" t="s">
        <v>1014</v>
      </c>
      <c r="F28607" s="86">
        <v>2363003.7742975098</v>
      </c>
    </row>
    <row r="28608" spans="1:6">
      <c r="A28608">
        <v>2029</v>
      </c>
      <c r="B28608" t="s">
        <v>1048</v>
      </c>
      <c r="C28608" t="s">
        <v>1022</v>
      </c>
      <c r="D28608" t="s">
        <v>975</v>
      </c>
      <c r="E28608" t="s">
        <v>1014</v>
      </c>
      <c r="F28608" s="86">
        <v>2366479.7209963198</v>
      </c>
    </row>
    <row r="28609" spans="1:6">
      <c r="A28609">
        <v>2030</v>
      </c>
      <c r="B28609" t="s">
        <v>1048</v>
      </c>
      <c r="C28609" t="s">
        <v>1022</v>
      </c>
      <c r="D28609" t="s">
        <v>975</v>
      </c>
      <c r="E28609" t="s">
        <v>1014</v>
      </c>
      <c r="F28609" s="86">
        <v>2372255.6406970099</v>
      </c>
    </row>
    <row r="28610" spans="1:6">
      <c r="A28610">
        <v>2031</v>
      </c>
      <c r="B28610" t="s">
        <v>1048</v>
      </c>
      <c r="C28610" t="s">
        <v>1022</v>
      </c>
      <c r="D28610" t="s">
        <v>975</v>
      </c>
      <c r="E28610" t="s">
        <v>1014</v>
      </c>
      <c r="F28610" s="86">
        <v>2379805.3569911602</v>
      </c>
    </row>
    <row r="28611" spans="1:6">
      <c r="A28611">
        <v>2032</v>
      </c>
      <c r="B28611" t="s">
        <v>1048</v>
      </c>
      <c r="C28611" t="s">
        <v>1022</v>
      </c>
      <c r="D28611" t="s">
        <v>975</v>
      </c>
      <c r="E28611" t="s">
        <v>1014</v>
      </c>
      <c r="F28611" s="86">
        <v>2388140.1248191199</v>
      </c>
    </row>
    <row r="28612" spans="1:6">
      <c r="A28612">
        <v>2033</v>
      </c>
      <c r="B28612" t="s">
        <v>1048</v>
      </c>
      <c r="C28612" t="s">
        <v>1022</v>
      </c>
      <c r="D28612" t="s">
        <v>975</v>
      </c>
      <c r="E28612" t="s">
        <v>1014</v>
      </c>
      <c r="F28612" s="86">
        <v>2396713.43697942</v>
      </c>
    </row>
    <row r="28613" spans="1:6">
      <c r="A28613">
        <v>2034</v>
      </c>
      <c r="B28613" t="s">
        <v>1048</v>
      </c>
      <c r="C28613" t="s">
        <v>1022</v>
      </c>
      <c r="D28613" t="s">
        <v>975</v>
      </c>
      <c r="E28613" t="s">
        <v>1014</v>
      </c>
      <c r="F28613" s="86">
        <v>2405911.1206646799</v>
      </c>
    </row>
    <row r="28614" spans="1:6">
      <c r="A28614">
        <v>2035</v>
      </c>
      <c r="B28614" t="s">
        <v>1048</v>
      </c>
      <c r="C28614" t="s">
        <v>1022</v>
      </c>
      <c r="D28614" t="s">
        <v>975</v>
      </c>
      <c r="E28614" t="s">
        <v>1014</v>
      </c>
      <c r="F28614" s="86">
        <v>2415684.8848373201</v>
      </c>
    </row>
    <row r="28615" spans="1:6">
      <c r="A28615">
        <v>2036</v>
      </c>
      <c r="B28615" t="s">
        <v>1048</v>
      </c>
      <c r="C28615" t="s">
        <v>1022</v>
      </c>
      <c r="D28615" t="s">
        <v>975</v>
      </c>
      <c r="E28615" t="s">
        <v>1014</v>
      </c>
      <c r="F28615" s="86">
        <v>2425899.1281042099</v>
      </c>
    </row>
    <row r="28616" spans="1:6">
      <c r="A28616">
        <v>2037</v>
      </c>
      <c r="B28616" t="s">
        <v>1048</v>
      </c>
      <c r="C28616" t="s">
        <v>1022</v>
      </c>
      <c r="D28616" t="s">
        <v>975</v>
      </c>
      <c r="E28616" t="s">
        <v>1014</v>
      </c>
      <c r="F28616" s="86">
        <v>2436158.47751167</v>
      </c>
    </row>
    <row r="28617" spans="1:6">
      <c r="A28617">
        <v>2038</v>
      </c>
      <c r="B28617" t="s">
        <v>1048</v>
      </c>
      <c r="C28617" t="s">
        <v>1022</v>
      </c>
      <c r="D28617" t="s">
        <v>975</v>
      </c>
      <c r="E28617" t="s">
        <v>1014</v>
      </c>
      <c r="F28617" s="86">
        <v>2446509.2626170502</v>
      </c>
    </row>
    <row r="28618" spans="1:6">
      <c r="A28618">
        <v>2039</v>
      </c>
      <c r="B28618" t="s">
        <v>1048</v>
      </c>
      <c r="C28618" t="s">
        <v>1022</v>
      </c>
      <c r="D28618" t="s">
        <v>975</v>
      </c>
      <c r="E28618" t="s">
        <v>1014</v>
      </c>
      <c r="F28618" s="86">
        <v>2456885.1598128998</v>
      </c>
    </row>
    <row r="28619" spans="1:6">
      <c r="A28619">
        <v>2040</v>
      </c>
      <c r="B28619" t="s">
        <v>1048</v>
      </c>
      <c r="C28619" t="s">
        <v>1022</v>
      </c>
      <c r="D28619" t="s">
        <v>975</v>
      </c>
      <c r="E28619" t="s">
        <v>1014</v>
      </c>
      <c r="F28619" s="86">
        <v>2467254.4259975301</v>
      </c>
    </row>
    <row r="28620" spans="1:6">
      <c r="A28620">
        <v>2041</v>
      </c>
      <c r="B28620" t="s">
        <v>1048</v>
      </c>
      <c r="C28620" t="s">
        <v>1022</v>
      </c>
      <c r="D28620" t="s">
        <v>975</v>
      </c>
      <c r="E28620" t="s">
        <v>1014</v>
      </c>
      <c r="F28620" s="86">
        <v>2470268.2190252901</v>
      </c>
    </row>
    <row r="28621" spans="1:6">
      <c r="A28621">
        <v>2042</v>
      </c>
      <c r="B28621" t="s">
        <v>1048</v>
      </c>
      <c r="C28621" t="s">
        <v>1022</v>
      </c>
      <c r="D28621" t="s">
        <v>975</v>
      </c>
      <c r="E28621" t="s">
        <v>1014</v>
      </c>
      <c r="F28621" s="86">
        <v>2473201.1185206198</v>
      </c>
    </row>
    <row r="28622" spans="1:6">
      <c r="A28622">
        <v>2043</v>
      </c>
      <c r="B28622" t="s">
        <v>1048</v>
      </c>
      <c r="C28622" t="s">
        <v>1022</v>
      </c>
      <c r="D28622" t="s">
        <v>975</v>
      </c>
      <c r="E28622" t="s">
        <v>1014</v>
      </c>
      <c r="F28622" s="86">
        <v>2476111.76387945</v>
      </c>
    </row>
    <row r="28623" spans="1:6">
      <c r="A28623">
        <v>2044</v>
      </c>
      <c r="B28623" t="s">
        <v>1048</v>
      </c>
      <c r="C28623" t="s">
        <v>1022</v>
      </c>
      <c r="D28623" t="s">
        <v>975</v>
      </c>
      <c r="E28623" t="s">
        <v>1014</v>
      </c>
      <c r="F28623" s="86">
        <v>2479048.6174386102</v>
      </c>
    </row>
    <row r="28624" spans="1:6">
      <c r="A28624">
        <v>2045</v>
      </c>
      <c r="B28624" t="s">
        <v>1048</v>
      </c>
      <c r="C28624" t="s">
        <v>1022</v>
      </c>
      <c r="D28624" t="s">
        <v>975</v>
      </c>
      <c r="E28624" t="s">
        <v>1014</v>
      </c>
      <c r="F28624" s="86">
        <v>2482041.3003453002</v>
      </c>
    </row>
    <row r="28625" spans="1:6">
      <c r="A28625">
        <v>2046</v>
      </c>
      <c r="B28625" t="s">
        <v>1048</v>
      </c>
      <c r="C28625" t="s">
        <v>1022</v>
      </c>
      <c r="D28625" t="s">
        <v>975</v>
      </c>
      <c r="E28625" t="s">
        <v>1014</v>
      </c>
      <c r="F28625" s="86">
        <v>2485097.5780981299</v>
      </c>
    </row>
    <row r="28626" spans="1:6">
      <c r="A28626">
        <v>2047</v>
      </c>
      <c r="B28626" t="s">
        <v>1048</v>
      </c>
      <c r="C28626" t="s">
        <v>1022</v>
      </c>
      <c r="D28626" t="s">
        <v>975</v>
      </c>
      <c r="E28626" t="s">
        <v>1014</v>
      </c>
      <c r="F28626" s="86">
        <v>2488241.2886038302</v>
      </c>
    </row>
    <row r="28627" spans="1:6">
      <c r="A28627">
        <v>2048</v>
      </c>
      <c r="B28627" t="s">
        <v>1048</v>
      </c>
      <c r="C28627" t="s">
        <v>1022</v>
      </c>
      <c r="D28627" t="s">
        <v>975</v>
      </c>
      <c r="E28627" t="s">
        <v>1014</v>
      </c>
      <c r="F28627" s="86">
        <v>2491467.2154336101</v>
      </c>
    </row>
    <row r="28628" spans="1:6">
      <c r="A28628">
        <v>2049</v>
      </c>
      <c r="B28628" t="s">
        <v>1048</v>
      </c>
      <c r="C28628" t="s">
        <v>1022</v>
      </c>
      <c r="D28628" t="s">
        <v>975</v>
      </c>
      <c r="E28628" t="s">
        <v>1014</v>
      </c>
      <c r="F28628" s="86">
        <v>2494791.1605546498</v>
      </c>
    </row>
    <row r="28629" spans="1:6">
      <c r="A28629">
        <v>2050</v>
      </c>
      <c r="B28629" t="s">
        <v>1048</v>
      </c>
      <c r="C28629" t="s">
        <v>1022</v>
      </c>
      <c r="D28629" t="s">
        <v>975</v>
      </c>
      <c r="E28629" t="s">
        <v>1014</v>
      </c>
      <c r="F28629" s="86">
        <v>2498222.94826638</v>
      </c>
    </row>
    <row r="28630" spans="1:6">
      <c r="A28630">
        <v>2017</v>
      </c>
      <c r="B28630" t="s">
        <v>1049</v>
      </c>
      <c r="C28630" t="s">
        <v>1022</v>
      </c>
      <c r="D28630" t="s">
        <v>975</v>
      </c>
      <c r="E28630" t="s">
        <v>1014</v>
      </c>
      <c r="F28630" s="86">
        <v>475446.92878188897</v>
      </c>
    </row>
    <row r="28631" spans="1:6">
      <c r="A28631">
        <v>2018</v>
      </c>
      <c r="B28631" t="s">
        <v>1049</v>
      </c>
      <c r="C28631" t="s">
        <v>1022</v>
      </c>
      <c r="D28631" t="s">
        <v>975</v>
      </c>
      <c r="E28631" t="s">
        <v>1014</v>
      </c>
      <c r="F28631" s="86">
        <v>460622.86869135802</v>
      </c>
    </row>
    <row r="28632" spans="1:6">
      <c r="A28632">
        <v>2019</v>
      </c>
      <c r="B28632" t="s">
        <v>1049</v>
      </c>
      <c r="C28632" t="s">
        <v>1022</v>
      </c>
      <c r="D28632" t="s">
        <v>975</v>
      </c>
      <c r="E28632" t="s">
        <v>1014</v>
      </c>
      <c r="F28632" s="86">
        <v>448523.11095809698</v>
      </c>
    </row>
    <row r="28633" spans="1:6">
      <c r="A28633">
        <v>2020</v>
      </c>
      <c r="B28633" t="s">
        <v>1049</v>
      </c>
      <c r="C28633" t="s">
        <v>1022</v>
      </c>
      <c r="D28633" t="s">
        <v>975</v>
      </c>
      <c r="E28633" t="s">
        <v>1014</v>
      </c>
      <c r="F28633" s="86">
        <v>438991.074723817</v>
      </c>
    </row>
    <row r="28634" spans="1:6">
      <c r="A28634">
        <v>2021</v>
      </c>
      <c r="B28634" t="s">
        <v>1049</v>
      </c>
      <c r="C28634" t="s">
        <v>1022</v>
      </c>
      <c r="D28634" t="s">
        <v>975</v>
      </c>
      <c r="E28634" t="s">
        <v>1014</v>
      </c>
      <c r="F28634" s="86">
        <v>431917.66414180503</v>
      </c>
    </row>
    <row r="28635" spans="1:6">
      <c r="A28635">
        <v>2022</v>
      </c>
      <c r="B28635" t="s">
        <v>1049</v>
      </c>
      <c r="C28635" t="s">
        <v>1022</v>
      </c>
      <c r="D28635" t="s">
        <v>975</v>
      </c>
      <c r="E28635" t="s">
        <v>1014</v>
      </c>
      <c r="F28635" s="86">
        <v>426934.13838186901</v>
      </c>
    </row>
    <row r="28636" spans="1:6">
      <c r="A28636">
        <v>2023</v>
      </c>
      <c r="B28636" t="s">
        <v>1049</v>
      </c>
      <c r="C28636" t="s">
        <v>1022</v>
      </c>
      <c r="D28636" t="s">
        <v>975</v>
      </c>
      <c r="E28636" t="s">
        <v>1014</v>
      </c>
      <c r="F28636" s="86">
        <v>423792.76191357698</v>
      </c>
    </row>
    <row r="28637" spans="1:6">
      <c r="A28637">
        <v>2024</v>
      </c>
      <c r="B28637" t="s">
        <v>1049</v>
      </c>
      <c r="C28637" t="s">
        <v>1022</v>
      </c>
      <c r="D28637" t="s">
        <v>975</v>
      </c>
      <c r="E28637" t="s">
        <v>1014</v>
      </c>
      <c r="F28637" s="86">
        <v>422224.27533362899</v>
      </c>
    </row>
    <row r="28638" spans="1:6">
      <c r="A28638">
        <v>2025</v>
      </c>
      <c r="B28638" t="s">
        <v>1049</v>
      </c>
      <c r="C28638" t="s">
        <v>1022</v>
      </c>
      <c r="D28638" t="s">
        <v>975</v>
      </c>
      <c r="E28638" t="s">
        <v>1014</v>
      </c>
      <c r="F28638" s="86">
        <v>421913.38754460902</v>
      </c>
    </row>
    <row r="28639" spans="1:6">
      <c r="A28639">
        <v>2026</v>
      </c>
      <c r="B28639" t="s">
        <v>1049</v>
      </c>
      <c r="C28639" t="s">
        <v>1022</v>
      </c>
      <c r="D28639" t="s">
        <v>975</v>
      </c>
      <c r="E28639" t="s">
        <v>1014</v>
      </c>
      <c r="F28639" s="86">
        <v>422613.68537818</v>
      </c>
    </row>
    <row r="28640" spans="1:6">
      <c r="A28640">
        <v>2027</v>
      </c>
      <c r="B28640" t="s">
        <v>1049</v>
      </c>
      <c r="C28640" t="s">
        <v>1022</v>
      </c>
      <c r="D28640" t="s">
        <v>975</v>
      </c>
      <c r="E28640" t="s">
        <v>1014</v>
      </c>
      <c r="F28640" s="86">
        <v>424073.303385493</v>
      </c>
    </row>
    <row r="28641" spans="1:6">
      <c r="A28641">
        <v>2028</v>
      </c>
      <c r="B28641" t="s">
        <v>1049</v>
      </c>
      <c r="C28641" t="s">
        <v>1022</v>
      </c>
      <c r="D28641" t="s">
        <v>975</v>
      </c>
      <c r="E28641" t="s">
        <v>1014</v>
      </c>
      <c r="F28641" s="86">
        <v>426091.76560181897</v>
      </c>
    </row>
    <row r="28642" spans="1:6">
      <c r="A28642">
        <v>2029</v>
      </c>
      <c r="B28642" t="s">
        <v>1049</v>
      </c>
      <c r="C28642" t="s">
        <v>1022</v>
      </c>
      <c r="D28642" t="s">
        <v>975</v>
      </c>
      <c r="E28642" t="s">
        <v>1014</v>
      </c>
      <c r="F28642" s="86">
        <v>428459.44774752401</v>
      </c>
    </row>
    <row r="28643" spans="1:6">
      <c r="A28643">
        <v>2030</v>
      </c>
      <c r="B28643" t="s">
        <v>1049</v>
      </c>
      <c r="C28643" t="s">
        <v>1022</v>
      </c>
      <c r="D28643" t="s">
        <v>975</v>
      </c>
      <c r="E28643" t="s">
        <v>1014</v>
      </c>
      <c r="F28643" s="86">
        <v>431159.83897275402</v>
      </c>
    </row>
    <row r="28644" spans="1:6">
      <c r="A28644">
        <v>2031</v>
      </c>
      <c r="B28644" t="s">
        <v>1049</v>
      </c>
      <c r="C28644" t="s">
        <v>1022</v>
      </c>
      <c r="D28644" t="s">
        <v>975</v>
      </c>
      <c r="E28644" t="s">
        <v>1014</v>
      </c>
      <c r="F28644" s="86">
        <v>434133.84180899098</v>
      </c>
    </row>
    <row r="28645" spans="1:6">
      <c r="A28645">
        <v>2032</v>
      </c>
      <c r="B28645" t="s">
        <v>1049</v>
      </c>
      <c r="C28645" t="s">
        <v>1022</v>
      </c>
      <c r="D28645" t="s">
        <v>975</v>
      </c>
      <c r="E28645" t="s">
        <v>1014</v>
      </c>
      <c r="F28645" s="86">
        <v>437241.35869236698</v>
      </c>
    </row>
    <row r="28646" spans="1:6">
      <c r="A28646">
        <v>2033</v>
      </c>
      <c r="B28646" t="s">
        <v>1049</v>
      </c>
      <c r="C28646" t="s">
        <v>1022</v>
      </c>
      <c r="D28646" t="s">
        <v>975</v>
      </c>
      <c r="E28646" t="s">
        <v>1014</v>
      </c>
      <c r="F28646" s="86">
        <v>440407.15789922798</v>
      </c>
    </row>
    <row r="28647" spans="1:6">
      <c r="A28647">
        <v>2034</v>
      </c>
      <c r="B28647" t="s">
        <v>1049</v>
      </c>
      <c r="C28647" t="s">
        <v>1022</v>
      </c>
      <c r="D28647" t="s">
        <v>975</v>
      </c>
      <c r="E28647" t="s">
        <v>1014</v>
      </c>
      <c r="F28647" s="86">
        <v>443689.452283861</v>
      </c>
    </row>
    <row r="28648" spans="1:6">
      <c r="A28648">
        <v>2035</v>
      </c>
      <c r="B28648" t="s">
        <v>1049</v>
      </c>
      <c r="C28648" t="s">
        <v>1022</v>
      </c>
      <c r="D28648" t="s">
        <v>975</v>
      </c>
      <c r="E28648" t="s">
        <v>1014</v>
      </c>
      <c r="F28648" s="86">
        <v>447101.43035380502</v>
      </c>
    </row>
    <row r="28649" spans="1:6">
      <c r="A28649">
        <v>2036</v>
      </c>
      <c r="B28649" t="s">
        <v>1049</v>
      </c>
      <c r="C28649" t="s">
        <v>1022</v>
      </c>
      <c r="D28649" t="s">
        <v>975</v>
      </c>
      <c r="E28649" t="s">
        <v>1014</v>
      </c>
      <c r="F28649" s="86">
        <v>450641.37572131999</v>
      </c>
    </row>
    <row r="28650" spans="1:6">
      <c r="A28650">
        <v>2037</v>
      </c>
      <c r="B28650" t="s">
        <v>1049</v>
      </c>
      <c r="C28650" t="s">
        <v>1022</v>
      </c>
      <c r="D28650" t="s">
        <v>975</v>
      </c>
      <c r="E28650" t="s">
        <v>1014</v>
      </c>
      <c r="F28650" s="86">
        <v>454224.20516617398</v>
      </c>
    </row>
    <row r="28651" spans="1:6">
      <c r="A28651">
        <v>2038</v>
      </c>
      <c r="B28651" t="s">
        <v>1049</v>
      </c>
      <c r="C28651" t="s">
        <v>1022</v>
      </c>
      <c r="D28651" t="s">
        <v>975</v>
      </c>
      <c r="E28651" t="s">
        <v>1014</v>
      </c>
      <c r="F28651" s="86">
        <v>457830.09527848801</v>
      </c>
    </row>
    <row r="28652" spans="1:6">
      <c r="A28652">
        <v>2039</v>
      </c>
      <c r="B28652" t="s">
        <v>1049</v>
      </c>
      <c r="C28652" t="s">
        <v>1022</v>
      </c>
      <c r="D28652" t="s">
        <v>975</v>
      </c>
      <c r="E28652" t="s">
        <v>1014</v>
      </c>
      <c r="F28652" s="86">
        <v>461435.54883087898</v>
      </c>
    </row>
    <row r="28653" spans="1:6">
      <c r="A28653">
        <v>2040</v>
      </c>
      <c r="B28653" t="s">
        <v>1049</v>
      </c>
      <c r="C28653" t="s">
        <v>1022</v>
      </c>
      <c r="D28653" t="s">
        <v>975</v>
      </c>
      <c r="E28653" t="s">
        <v>1014</v>
      </c>
      <c r="F28653" s="86">
        <v>465036.99130838801</v>
      </c>
    </row>
    <row r="28654" spans="1:6">
      <c r="A28654">
        <v>2041</v>
      </c>
      <c r="B28654" t="s">
        <v>1049</v>
      </c>
      <c r="C28654" t="s">
        <v>1022</v>
      </c>
      <c r="D28654" t="s">
        <v>975</v>
      </c>
      <c r="E28654" t="s">
        <v>1014</v>
      </c>
      <c r="F28654" s="86">
        <v>468934.92348775401</v>
      </c>
    </row>
    <row r="28655" spans="1:6">
      <c r="A28655">
        <v>2042</v>
      </c>
      <c r="B28655" t="s">
        <v>1049</v>
      </c>
      <c r="C28655" t="s">
        <v>1022</v>
      </c>
      <c r="D28655" t="s">
        <v>975</v>
      </c>
      <c r="E28655" t="s">
        <v>1014</v>
      </c>
      <c r="F28655" s="86">
        <v>472839.78638893901</v>
      </c>
    </row>
    <row r="28656" spans="1:6">
      <c r="A28656">
        <v>2043</v>
      </c>
      <c r="B28656" t="s">
        <v>1049</v>
      </c>
      <c r="C28656" t="s">
        <v>1022</v>
      </c>
      <c r="D28656" t="s">
        <v>975</v>
      </c>
      <c r="E28656" t="s">
        <v>1014</v>
      </c>
      <c r="F28656" s="86">
        <v>476762.37068430299</v>
      </c>
    </row>
    <row r="28657" spans="1:6">
      <c r="A28657">
        <v>2044</v>
      </c>
      <c r="B28657" t="s">
        <v>1049</v>
      </c>
      <c r="C28657" t="s">
        <v>1022</v>
      </c>
      <c r="D28657" t="s">
        <v>975</v>
      </c>
      <c r="E28657" t="s">
        <v>1014</v>
      </c>
      <c r="F28657" s="86">
        <v>480711.97779817902</v>
      </c>
    </row>
    <row r="28658" spans="1:6">
      <c r="A28658">
        <v>2045</v>
      </c>
      <c r="B28658" t="s">
        <v>1049</v>
      </c>
      <c r="C28658" t="s">
        <v>1022</v>
      </c>
      <c r="D28658" t="s">
        <v>975</v>
      </c>
      <c r="E28658" t="s">
        <v>1014</v>
      </c>
      <c r="F28658" s="86">
        <v>484693.47645631002</v>
      </c>
    </row>
    <row r="28659" spans="1:6">
      <c r="A28659">
        <v>2046</v>
      </c>
      <c r="B28659" t="s">
        <v>1049</v>
      </c>
      <c r="C28659" t="s">
        <v>1022</v>
      </c>
      <c r="D28659" t="s">
        <v>975</v>
      </c>
      <c r="E28659" t="s">
        <v>1014</v>
      </c>
      <c r="F28659" s="86">
        <v>488710.343883981</v>
      </c>
    </row>
    <row r="28660" spans="1:6">
      <c r="A28660">
        <v>2047</v>
      </c>
      <c r="B28660" t="s">
        <v>1049</v>
      </c>
      <c r="C28660" t="s">
        <v>1022</v>
      </c>
      <c r="D28660" t="s">
        <v>975</v>
      </c>
      <c r="E28660" t="s">
        <v>1014</v>
      </c>
      <c r="F28660" s="86">
        <v>492768.424643985</v>
      </c>
    </row>
    <row r="28661" spans="1:6">
      <c r="A28661">
        <v>2048</v>
      </c>
      <c r="B28661" t="s">
        <v>1049</v>
      </c>
      <c r="C28661" t="s">
        <v>1022</v>
      </c>
      <c r="D28661" t="s">
        <v>975</v>
      </c>
      <c r="E28661" t="s">
        <v>1014</v>
      </c>
      <c r="F28661" s="86">
        <v>496866.49577340402</v>
      </c>
    </row>
    <row r="28662" spans="1:6">
      <c r="A28662">
        <v>2049</v>
      </c>
      <c r="B28662" t="s">
        <v>1049</v>
      </c>
      <c r="C28662" t="s">
        <v>1022</v>
      </c>
      <c r="D28662" t="s">
        <v>975</v>
      </c>
      <c r="E28662" t="s">
        <v>1014</v>
      </c>
      <c r="F28662" s="86">
        <v>501010.56225549598</v>
      </c>
    </row>
    <row r="28663" spans="1:6">
      <c r="A28663">
        <v>2050</v>
      </c>
      <c r="B28663" t="s">
        <v>1049</v>
      </c>
      <c r="C28663" t="s">
        <v>1022</v>
      </c>
      <c r="D28663" t="s">
        <v>975</v>
      </c>
      <c r="E28663" t="s">
        <v>1014</v>
      </c>
      <c r="F28663" s="86">
        <v>505204.46527007502</v>
      </c>
    </row>
    <row r="28664" spans="1:6">
      <c r="A28664">
        <v>2017</v>
      </c>
      <c r="B28664" t="s">
        <v>1050</v>
      </c>
      <c r="C28664" t="s">
        <v>1022</v>
      </c>
      <c r="D28664" t="s">
        <v>975</v>
      </c>
      <c r="E28664" t="s">
        <v>1014</v>
      </c>
      <c r="F28664" s="86">
        <v>850403.72091810196</v>
      </c>
    </row>
    <row r="28665" spans="1:6">
      <c r="A28665">
        <v>2018</v>
      </c>
      <c r="B28665" t="s">
        <v>1050</v>
      </c>
      <c r="C28665" t="s">
        <v>1022</v>
      </c>
      <c r="D28665" t="s">
        <v>975</v>
      </c>
      <c r="E28665" t="s">
        <v>1014</v>
      </c>
      <c r="F28665" s="86">
        <v>819696.63594252802</v>
      </c>
    </row>
    <row r="28666" spans="1:6">
      <c r="A28666">
        <v>2019</v>
      </c>
      <c r="B28666" t="s">
        <v>1050</v>
      </c>
      <c r="C28666" t="s">
        <v>1022</v>
      </c>
      <c r="D28666" t="s">
        <v>975</v>
      </c>
      <c r="E28666" t="s">
        <v>1014</v>
      </c>
      <c r="F28666" s="86">
        <v>793799.04291123</v>
      </c>
    </row>
    <row r="28667" spans="1:6">
      <c r="A28667">
        <v>2020</v>
      </c>
      <c r="B28667" t="s">
        <v>1050</v>
      </c>
      <c r="C28667" t="s">
        <v>1022</v>
      </c>
      <c r="D28667" t="s">
        <v>975</v>
      </c>
      <c r="E28667" t="s">
        <v>1014</v>
      </c>
      <c r="F28667" s="86">
        <v>772368.71064497798</v>
      </c>
    </row>
    <row r="28668" spans="1:6">
      <c r="A28668">
        <v>2021</v>
      </c>
      <c r="B28668" t="s">
        <v>1050</v>
      </c>
      <c r="C28668" t="s">
        <v>1022</v>
      </c>
      <c r="D28668" t="s">
        <v>975</v>
      </c>
      <c r="E28668" t="s">
        <v>1014</v>
      </c>
      <c r="F28668" s="86">
        <v>755316.060880039</v>
      </c>
    </row>
    <row r="28669" spans="1:6">
      <c r="A28669">
        <v>2022</v>
      </c>
      <c r="B28669" t="s">
        <v>1050</v>
      </c>
      <c r="C28669" t="s">
        <v>1022</v>
      </c>
      <c r="D28669" t="s">
        <v>975</v>
      </c>
      <c r="E28669" t="s">
        <v>1014</v>
      </c>
      <c r="F28669" s="86">
        <v>742005.23276005604</v>
      </c>
    </row>
    <row r="28670" spans="1:6">
      <c r="A28670">
        <v>2023</v>
      </c>
      <c r="B28670" t="s">
        <v>1050</v>
      </c>
      <c r="C28670" t="s">
        <v>1022</v>
      </c>
      <c r="D28670" t="s">
        <v>975</v>
      </c>
      <c r="E28670" t="s">
        <v>1014</v>
      </c>
      <c r="F28670" s="86">
        <v>732039.19028947095</v>
      </c>
    </row>
    <row r="28671" spans="1:6">
      <c r="A28671">
        <v>2024</v>
      </c>
      <c r="B28671" t="s">
        <v>1050</v>
      </c>
      <c r="C28671" t="s">
        <v>1022</v>
      </c>
      <c r="D28671" t="s">
        <v>975</v>
      </c>
      <c r="E28671" t="s">
        <v>1014</v>
      </c>
      <c r="F28671" s="86">
        <v>724970.88693049201</v>
      </c>
    </row>
    <row r="28672" spans="1:6">
      <c r="A28672">
        <v>2025</v>
      </c>
      <c r="B28672" t="s">
        <v>1050</v>
      </c>
      <c r="C28672" t="s">
        <v>1022</v>
      </c>
      <c r="D28672" t="s">
        <v>975</v>
      </c>
      <c r="E28672" t="s">
        <v>1014</v>
      </c>
      <c r="F28672" s="86">
        <v>720346.67331690504</v>
      </c>
    </row>
    <row r="28673" spans="1:6">
      <c r="A28673">
        <v>2026</v>
      </c>
      <c r="B28673" t="s">
        <v>1050</v>
      </c>
      <c r="C28673" t="s">
        <v>1022</v>
      </c>
      <c r="D28673" t="s">
        <v>975</v>
      </c>
      <c r="E28673" t="s">
        <v>1014</v>
      </c>
      <c r="F28673" s="86">
        <v>717845.49163798802</v>
      </c>
    </row>
    <row r="28674" spans="1:6">
      <c r="A28674">
        <v>2027</v>
      </c>
      <c r="B28674" t="s">
        <v>1050</v>
      </c>
      <c r="C28674" t="s">
        <v>1022</v>
      </c>
      <c r="D28674" t="s">
        <v>975</v>
      </c>
      <c r="E28674" t="s">
        <v>1014</v>
      </c>
      <c r="F28674" s="86">
        <v>716988.89893089596</v>
      </c>
    </row>
    <row r="28675" spans="1:6">
      <c r="A28675">
        <v>2028</v>
      </c>
      <c r="B28675" t="s">
        <v>1050</v>
      </c>
      <c r="C28675" t="s">
        <v>1022</v>
      </c>
      <c r="D28675" t="s">
        <v>975</v>
      </c>
      <c r="E28675" t="s">
        <v>1014</v>
      </c>
      <c r="F28675" s="86">
        <v>717303.00615676097</v>
      </c>
    </row>
    <row r="28676" spans="1:6">
      <c r="A28676">
        <v>2029</v>
      </c>
      <c r="B28676" t="s">
        <v>1050</v>
      </c>
      <c r="C28676" t="s">
        <v>1022</v>
      </c>
      <c r="D28676" t="s">
        <v>975</v>
      </c>
      <c r="E28676" t="s">
        <v>1014</v>
      </c>
      <c r="F28676" s="86">
        <v>718358.14920960402</v>
      </c>
    </row>
    <row r="28677" spans="1:6">
      <c r="A28677">
        <v>2030</v>
      </c>
      <c r="B28677" t="s">
        <v>1050</v>
      </c>
      <c r="C28677" t="s">
        <v>1022</v>
      </c>
      <c r="D28677" t="s">
        <v>975</v>
      </c>
      <c r="E28677" t="s">
        <v>1014</v>
      </c>
      <c r="F28677" s="86">
        <v>720111.46192526503</v>
      </c>
    </row>
    <row r="28678" spans="1:6">
      <c r="A28678">
        <v>2031</v>
      </c>
      <c r="B28678" t="s">
        <v>1050</v>
      </c>
      <c r="C28678" t="s">
        <v>1022</v>
      </c>
      <c r="D28678" t="s">
        <v>975</v>
      </c>
      <c r="E28678" t="s">
        <v>1014</v>
      </c>
      <c r="F28678" s="86">
        <v>722403.220513348</v>
      </c>
    </row>
    <row r="28679" spans="1:6">
      <c r="A28679">
        <v>2032</v>
      </c>
      <c r="B28679" t="s">
        <v>1050</v>
      </c>
      <c r="C28679" t="s">
        <v>1022</v>
      </c>
      <c r="D28679" t="s">
        <v>975</v>
      </c>
      <c r="E28679" t="s">
        <v>1014</v>
      </c>
      <c r="F28679" s="86">
        <v>724933.28588338394</v>
      </c>
    </row>
    <row r="28680" spans="1:6">
      <c r="A28680">
        <v>2033</v>
      </c>
      <c r="B28680" t="s">
        <v>1050</v>
      </c>
      <c r="C28680" t="s">
        <v>1022</v>
      </c>
      <c r="D28680" t="s">
        <v>975</v>
      </c>
      <c r="E28680" t="s">
        <v>1014</v>
      </c>
      <c r="F28680" s="86">
        <v>727535.76271909499</v>
      </c>
    </row>
    <row r="28681" spans="1:6">
      <c r="A28681">
        <v>2034</v>
      </c>
      <c r="B28681" t="s">
        <v>1050</v>
      </c>
      <c r="C28681" t="s">
        <v>1022</v>
      </c>
      <c r="D28681" t="s">
        <v>975</v>
      </c>
      <c r="E28681" t="s">
        <v>1014</v>
      </c>
      <c r="F28681" s="86">
        <v>730327.771021778</v>
      </c>
    </row>
    <row r="28682" spans="1:6">
      <c r="A28682">
        <v>2035</v>
      </c>
      <c r="B28682" t="s">
        <v>1050</v>
      </c>
      <c r="C28682" t="s">
        <v>1022</v>
      </c>
      <c r="D28682" t="s">
        <v>975</v>
      </c>
      <c r="E28682" t="s">
        <v>1014</v>
      </c>
      <c r="F28682" s="86">
        <v>733294.65177701099</v>
      </c>
    </row>
    <row r="28683" spans="1:6">
      <c r="A28683">
        <v>2036</v>
      </c>
      <c r="B28683" t="s">
        <v>1050</v>
      </c>
      <c r="C28683" t="s">
        <v>1022</v>
      </c>
      <c r="D28683" t="s">
        <v>975</v>
      </c>
      <c r="E28683" t="s">
        <v>1014</v>
      </c>
      <c r="F28683" s="86">
        <v>736395.24242381996</v>
      </c>
    </row>
    <row r="28684" spans="1:6">
      <c r="A28684">
        <v>2037</v>
      </c>
      <c r="B28684" t="s">
        <v>1050</v>
      </c>
      <c r="C28684" t="s">
        <v>1022</v>
      </c>
      <c r="D28684" t="s">
        <v>975</v>
      </c>
      <c r="E28684" t="s">
        <v>1014</v>
      </c>
      <c r="F28684" s="86">
        <v>739509.52529176197</v>
      </c>
    </row>
    <row r="28685" spans="1:6">
      <c r="A28685">
        <v>2038</v>
      </c>
      <c r="B28685" t="s">
        <v>1050</v>
      </c>
      <c r="C28685" t="s">
        <v>1022</v>
      </c>
      <c r="D28685" t="s">
        <v>975</v>
      </c>
      <c r="E28685" t="s">
        <v>1014</v>
      </c>
      <c r="F28685" s="86">
        <v>742651.56397698598</v>
      </c>
    </row>
    <row r="28686" spans="1:6">
      <c r="A28686">
        <v>2039</v>
      </c>
      <c r="B28686" t="s">
        <v>1050</v>
      </c>
      <c r="C28686" t="s">
        <v>1022</v>
      </c>
      <c r="D28686" t="s">
        <v>975</v>
      </c>
      <c r="E28686" t="s">
        <v>1014</v>
      </c>
      <c r="F28686" s="86">
        <v>745801.225577662</v>
      </c>
    </row>
    <row r="28687" spans="1:6">
      <c r="A28687">
        <v>2040</v>
      </c>
      <c r="B28687" t="s">
        <v>1050</v>
      </c>
      <c r="C28687" t="s">
        <v>1022</v>
      </c>
      <c r="D28687" t="s">
        <v>975</v>
      </c>
      <c r="E28687" t="s">
        <v>1014</v>
      </c>
      <c r="F28687" s="86">
        <v>748948.874297812</v>
      </c>
    </row>
    <row r="28688" spans="1:6">
      <c r="A28688">
        <v>2041</v>
      </c>
      <c r="B28688" t="s">
        <v>1050</v>
      </c>
      <c r="C28688" t="s">
        <v>1022</v>
      </c>
      <c r="D28688" t="s">
        <v>975</v>
      </c>
      <c r="E28688" t="s">
        <v>1014</v>
      </c>
      <c r="F28688" s="86">
        <v>749863.72802011902</v>
      </c>
    </row>
    <row r="28689" spans="1:6">
      <c r="A28689">
        <v>2042</v>
      </c>
      <c r="B28689" t="s">
        <v>1050</v>
      </c>
      <c r="C28689" t="s">
        <v>1022</v>
      </c>
      <c r="D28689" t="s">
        <v>975</v>
      </c>
      <c r="E28689" t="s">
        <v>1014</v>
      </c>
      <c r="F28689" s="86">
        <v>750754.026058421</v>
      </c>
    </row>
    <row r="28690" spans="1:6">
      <c r="A28690">
        <v>2043</v>
      </c>
      <c r="B28690" t="s">
        <v>1050</v>
      </c>
      <c r="C28690" t="s">
        <v>1022</v>
      </c>
      <c r="D28690" t="s">
        <v>975</v>
      </c>
      <c r="E28690" t="s">
        <v>1014</v>
      </c>
      <c r="F28690" s="86">
        <v>751637.56872917304</v>
      </c>
    </row>
    <row r="28691" spans="1:6">
      <c r="A28691">
        <v>2044</v>
      </c>
      <c r="B28691" t="s">
        <v>1050</v>
      </c>
      <c r="C28691" t="s">
        <v>1022</v>
      </c>
      <c r="D28691" t="s">
        <v>975</v>
      </c>
      <c r="E28691" t="s">
        <v>1014</v>
      </c>
      <c r="F28691" s="86">
        <v>752529.06704565696</v>
      </c>
    </row>
    <row r="28692" spans="1:6">
      <c r="A28692">
        <v>2045</v>
      </c>
      <c r="B28692" t="s">
        <v>1050</v>
      </c>
      <c r="C28692" t="s">
        <v>1022</v>
      </c>
      <c r="D28692" t="s">
        <v>975</v>
      </c>
      <c r="E28692" t="s">
        <v>1014</v>
      </c>
      <c r="F28692" s="86">
        <v>753437.51267269999</v>
      </c>
    </row>
    <row r="28693" spans="1:6">
      <c r="A28693">
        <v>2046</v>
      </c>
      <c r="B28693" t="s">
        <v>1050</v>
      </c>
      <c r="C28693" t="s">
        <v>1022</v>
      </c>
      <c r="D28693" t="s">
        <v>975</v>
      </c>
      <c r="E28693" t="s">
        <v>1014</v>
      </c>
      <c r="F28693" s="86">
        <v>754365.262870815</v>
      </c>
    </row>
    <row r="28694" spans="1:6">
      <c r="A28694">
        <v>2047</v>
      </c>
      <c r="B28694" t="s">
        <v>1050</v>
      </c>
      <c r="C28694" t="s">
        <v>1022</v>
      </c>
      <c r="D28694" t="s">
        <v>975</v>
      </c>
      <c r="E28694" t="s">
        <v>1014</v>
      </c>
      <c r="F28694" s="86">
        <v>755319.55376986496</v>
      </c>
    </row>
    <row r="28695" spans="1:6">
      <c r="A28695">
        <v>2048</v>
      </c>
      <c r="B28695" t="s">
        <v>1050</v>
      </c>
      <c r="C28695" t="s">
        <v>1022</v>
      </c>
      <c r="D28695" t="s">
        <v>975</v>
      </c>
      <c r="E28695" t="s">
        <v>1014</v>
      </c>
      <c r="F28695" s="86">
        <v>756298.80189371703</v>
      </c>
    </row>
    <row r="28696" spans="1:6">
      <c r="A28696">
        <v>2049</v>
      </c>
      <c r="B28696" t="s">
        <v>1050</v>
      </c>
      <c r="C28696" t="s">
        <v>1022</v>
      </c>
      <c r="D28696" t="s">
        <v>975</v>
      </c>
      <c r="E28696" t="s">
        <v>1014</v>
      </c>
      <c r="F28696" s="86">
        <v>757307.80401785905</v>
      </c>
    </row>
    <row r="28697" spans="1:6">
      <c r="A28697">
        <v>2050</v>
      </c>
      <c r="B28697" t="s">
        <v>1050</v>
      </c>
      <c r="C28697" t="s">
        <v>1022</v>
      </c>
      <c r="D28697" t="s">
        <v>975</v>
      </c>
      <c r="E28697" t="s">
        <v>1014</v>
      </c>
      <c r="F28697" s="86">
        <v>758349.54236330395</v>
      </c>
    </row>
    <row r="28698" spans="1:6">
      <c r="A28698">
        <v>2017</v>
      </c>
      <c r="B28698" t="s">
        <v>1051</v>
      </c>
      <c r="C28698" t="s">
        <v>1022</v>
      </c>
      <c r="D28698" t="s">
        <v>975</v>
      </c>
      <c r="E28698" t="s">
        <v>1014</v>
      </c>
      <c r="F28698" s="86">
        <v>1167993.8870352199</v>
      </c>
    </row>
    <row r="28699" spans="1:6">
      <c r="A28699">
        <v>2018</v>
      </c>
      <c r="B28699" t="s">
        <v>1051</v>
      </c>
      <c r="C28699" t="s">
        <v>1022</v>
      </c>
      <c r="D28699" t="s">
        <v>975</v>
      </c>
      <c r="E28699" t="s">
        <v>1014</v>
      </c>
      <c r="F28699" s="86">
        <v>1131576.7592368701</v>
      </c>
    </row>
    <row r="28700" spans="1:6">
      <c r="A28700">
        <v>2019</v>
      </c>
      <c r="B28700" t="s">
        <v>1051</v>
      </c>
      <c r="C28700" t="s">
        <v>1022</v>
      </c>
      <c r="D28700" t="s">
        <v>975</v>
      </c>
      <c r="E28700" t="s">
        <v>1014</v>
      </c>
      <c r="F28700" s="86">
        <v>1101852.2154202401</v>
      </c>
    </row>
    <row r="28701" spans="1:6">
      <c r="A28701">
        <v>2020</v>
      </c>
      <c r="B28701" t="s">
        <v>1051</v>
      </c>
      <c r="C28701" t="s">
        <v>1022</v>
      </c>
      <c r="D28701" t="s">
        <v>975</v>
      </c>
      <c r="E28701" t="s">
        <v>1014</v>
      </c>
      <c r="F28701" s="86">
        <v>1078435.59543879</v>
      </c>
    </row>
    <row r="28702" spans="1:6">
      <c r="A28702">
        <v>2021</v>
      </c>
      <c r="B28702" t="s">
        <v>1051</v>
      </c>
      <c r="C28702" t="s">
        <v>1022</v>
      </c>
      <c r="D28702" t="s">
        <v>975</v>
      </c>
      <c r="E28702" t="s">
        <v>1014</v>
      </c>
      <c r="F28702" s="86">
        <v>1061058.89192017</v>
      </c>
    </row>
    <row r="28703" spans="1:6">
      <c r="A28703">
        <v>2022</v>
      </c>
      <c r="B28703" t="s">
        <v>1051</v>
      </c>
      <c r="C28703" t="s">
        <v>1022</v>
      </c>
      <c r="D28703" t="s">
        <v>975</v>
      </c>
      <c r="E28703" t="s">
        <v>1014</v>
      </c>
      <c r="F28703" s="86">
        <v>1048816.2476393401</v>
      </c>
    </row>
    <row r="28704" spans="1:6">
      <c r="A28704">
        <v>2023</v>
      </c>
      <c r="B28704" t="s">
        <v>1051</v>
      </c>
      <c r="C28704" t="s">
        <v>1022</v>
      </c>
      <c r="D28704" t="s">
        <v>975</v>
      </c>
      <c r="E28704" t="s">
        <v>1014</v>
      </c>
      <c r="F28704" s="86">
        <v>1041099.06978052</v>
      </c>
    </row>
    <row r="28705" spans="1:6">
      <c r="A28705">
        <v>2024</v>
      </c>
      <c r="B28705" t="s">
        <v>1051</v>
      </c>
      <c r="C28705" t="s">
        <v>1022</v>
      </c>
      <c r="D28705" t="s">
        <v>975</v>
      </c>
      <c r="E28705" t="s">
        <v>1014</v>
      </c>
      <c r="F28705" s="86">
        <v>1037245.88948557</v>
      </c>
    </row>
    <row r="28706" spans="1:6">
      <c r="A28706">
        <v>2025</v>
      </c>
      <c r="B28706" t="s">
        <v>1051</v>
      </c>
      <c r="C28706" t="s">
        <v>1022</v>
      </c>
      <c r="D28706" t="s">
        <v>975</v>
      </c>
      <c r="E28706" t="s">
        <v>1014</v>
      </c>
      <c r="F28706" s="86">
        <v>1036482.15537531</v>
      </c>
    </row>
    <row r="28707" spans="1:6">
      <c r="A28707">
        <v>2026</v>
      </c>
      <c r="B28707" t="s">
        <v>1051</v>
      </c>
      <c r="C28707" t="s">
        <v>1022</v>
      </c>
      <c r="D28707" t="s">
        <v>975</v>
      </c>
      <c r="E28707" t="s">
        <v>1014</v>
      </c>
      <c r="F28707" s="86">
        <v>1038202.52317916</v>
      </c>
    </row>
    <row r="28708" spans="1:6">
      <c r="A28708">
        <v>2027</v>
      </c>
      <c r="B28708" t="s">
        <v>1051</v>
      </c>
      <c r="C28708" t="s">
        <v>1022</v>
      </c>
      <c r="D28708" t="s">
        <v>975</v>
      </c>
      <c r="E28708" t="s">
        <v>1014</v>
      </c>
      <c r="F28708" s="86">
        <v>1041788.25442852</v>
      </c>
    </row>
    <row r="28709" spans="1:6">
      <c r="A28709">
        <v>2028</v>
      </c>
      <c r="B28709" t="s">
        <v>1051</v>
      </c>
      <c r="C28709" t="s">
        <v>1022</v>
      </c>
      <c r="D28709" t="s">
        <v>975</v>
      </c>
      <c r="E28709" t="s">
        <v>1014</v>
      </c>
      <c r="F28709" s="86">
        <v>1046746.85524633</v>
      </c>
    </row>
    <row r="28710" spans="1:6">
      <c r="A28710">
        <v>2029</v>
      </c>
      <c r="B28710" t="s">
        <v>1051</v>
      </c>
      <c r="C28710" t="s">
        <v>1022</v>
      </c>
      <c r="D28710" t="s">
        <v>975</v>
      </c>
      <c r="E28710" t="s">
        <v>1014</v>
      </c>
      <c r="F28710" s="86">
        <v>1052563.35779417</v>
      </c>
    </row>
    <row r="28711" spans="1:6">
      <c r="A28711">
        <v>2030</v>
      </c>
      <c r="B28711" t="s">
        <v>1051</v>
      </c>
      <c r="C28711" t="s">
        <v>1022</v>
      </c>
      <c r="D28711" t="s">
        <v>975</v>
      </c>
      <c r="E28711" t="s">
        <v>1014</v>
      </c>
      <c r="F28711" s="86">
        <v>1059197.20113764</v>
      </c>
    </row>
    <row r="28712" spans="1:6">
      <c r="A28712">
        <v>2031</v>
      </c>
      <c r="B28712" t="s">
        <v>1051</v>
      </c>
      <c r="C28712" t="s">
        <v>1022</v>
      </c>
      <c r="D28712" t="s">
        <v>975</v>
      </c>
      <c r="E28712" t="s">
        <v>1014</v>
      </c>
      <c r="F28712" s="86">
        <v>1066503.20507304</v>
      </c>
    </row>
    <row r="28713" spans="1:6">
      <c r="A28713">
        <v>2032</v>
      </c>
      <c r="B28713" t="s">
        <v>1051</v>
      </c>
      <c r="C28713" t="s">
        <v>1022</v>
      </c>
      <c r="D28713" t="s">
        <v>975</v>
      </c>
      <c r="E28713" t="s">
        <v>1014</v>
      </c>
      <c r="F28713" s="86">
        <v>1074137.2026948901</v>
      </c>
    </row>
    <row r="28714" spans="1:6">
      <c r="A28714">
        <v>2033</v>
      </c>
      <c r="B28714" t="s">
        <v>1051</v>
      </c>
      <c r="C28714" t="s">
        <v>1022</v>
      </c>
      <c r="D28714" t="s">
        <v>975</v>
      </c>
      <c r="E28714" t="s">
        <v>1014</v>
      </c>
      <c r="F28714" s="86">
        <v>1081914.3780163701</v>
      </c>
    </row>
    <row r="28715" spans="1:6">
      <c r="A28715">
        <v>2034</v>
      </c>
      <c r="B28715" t="s">
        <v>1051</v>
      </c>
      <c r="C28715" t="s">
        <v>1022</v>
      </c>
      <c r="D28715" t="s">
        <v>975</v>
      </c>
      <c r="E28715" t="s">
        <v>1014</v>
      </c>
      <c r="F28715" s="86">
        <v>1089977.7380774501</v>
      </c>
    </row>
    <row r="28716" spans="1:6">
      <c r="A28716">
        <v>2035</v>
      </c>
      <c r="B28716" t="s">
        <v>1051</v>
      </c>
      <c r="C28716" t="s">
        <v>1022</v>
      </c>
      <c r="D28716" t="s">
        <v>975</v>
      </c>
      <c r="E28716" t="s">
        <v>1014</v>
      </c>
      <c r="F28716" s="86">
        <v>1098359.6820698199</v>
      </c>
    </row>
    <row r="28717" spans="1:6">
      <c r="A28717">
        <v>2036</v>
      </c>
      <c r="B28717" t="s">
        <v>1051</v>
      </c>
      <c r="C28717" t="s">
        <v>1022</v>
      </c>
      <c r="D28717" t="s">
        <v>975</v>
      </c>
      <c r="E28717" t="s">
        <v>1014</v>
      </c>
      <c r="F28717" s="86">
        <v>1107055.9934757799</v>
      </c>
    </row>
    <row r="28718" spans="1:6">
      <c r="A28718">
        <v>2037</v>
      </c>
      <c r="B28718" t="s">
        <v>1051</v>
      </c>
      <c r="C28718" t="s">
        <v>1022</v>
      </c>
      <c r="D28718" t="s">
        <v>975</v>
      </c>
      <c r="E28718" t="s">
        <v>1014</v>
      </c>
      <c r="F28718" s="86">
        <v>1115857.65489486</v>
      </c>
    </row>
    <row r="28719" spans="1:6">
      <c r="A28719">
        <v>2038</v>
      </c>
      <c r="B28719" t="s">
        <v>1051</v>
      </c>
      <c r="C28719" t="s">
        <v>1022</v>
      </c>
      <c r="D28719" t="s">
        <v>975</v>
      </c>
      <c r="E28719" t="s">
        <v>1014</v>
      </c>
      <c r="F28719" s="86">
        <v>1124715.9676812999</v>
      </c>
    </row>
    <row r="28720" spans="1:6">
      <c r="A28720">
        <v>2039</v>
      </c>
      <c r="B28720" t="s">
        <v>1051</v>
      </c>
      <c r="C28720" t="s">
        <v>1022</v>
      </c>
      <c r="D28720" t="s">
        <v>975</v>
      </c>
      <c r="E28720" t="s">
        <v>1014</v>
      </c>
      <c r="F28720" s="86">
        <v>1133573.2080045701</v>
      </c>
    </row>
    <row r="28721" spans="1:6">
      <c r="A28721">
        <v>2040</v>
      </c>
      <c r="B28721" t="s">
        <v>1051</v>
      </c>
      <c r="C28721" t="s">
        <v>1022</v>
      </c>
      <c r="D28721" t="s">
        <v>975</v>
      </c>
      <c r="E28721" t="s">
        <v>1014</v>
      </c>
      <c r="F28721" s="86">
        <v>1142420.59462881</v>
      </c>
    </row>
    <row r="28722" spans="1:6">
      <c r="A28722">
        <v>2041</v>
      </c>
      <c r="B28722" t="s">
        <v>1051</v>
      </c>
      <c r="C28722" t="s">
        <v>1022</v>
      </c>
      <c r="D28722" t="s">
        <v>975</v>
      </c>
      <c r="E28722" t="s">
        <v>1014</v>
      </c>
      <c r="F28722" s="86">
        <v>1151996.34469042</v>
      </c>
    </row>
    <row r="28723" spans="1:6">
      <c r="A28723">
        <v>2042</v>
      </c>
      <c r="B28723" t="s">
        <v>1051</v>
      </c>
      <c r="C28723" t="s">
        <v>1022</v>
      </c>
      <c r="D28723" t="s">
        <v>975</v>
      </c>
      <c r="E28723" t="s">
        <v>1014</v>
      </c>
      <c r="F28723" s="86">
        <v>1161589.12092305</v>
      </c>
    </row>
    <row r="28724" spans="1:6">
      <c r="A28724">
        <v>2043</v>
      </c>
      <c r="B28724" t="s">
        <v>1051</v>
      </c>
      <c r="C28724" t="s">
        <v>1022</v>
      </c>
      <c r="D28724" t="s">
        <v>975</v>
      </c>
      <c r="E28724" t="s">
        <v>1014</v>
      </c>
      <c r="F28724" s="86">
        <v>1171225.4319412</v>
      </c>
    </row>
    <row r="28725" spans="1:6">
      <c r="A28725">
        <v>2044</v>
      </c>
      <c r="B28725" t="s">
        <v>1051</v>
      </c>
      <c r="C28725" t="s">
        <v>1022</v>
      </c>
      <c r="D28725" t="s">
        <v>975</v>
      </c>
      <c r="E28725" t="s">
        <v>1014</v>
      </c>
      <c r="F28725" s="86">
        <v>1180928.1278383399</v>
      </c>
    </row>
    <row r="28726" spans="1:6">
      <c r="A28726">
        <v>2045</v>
      </c>
      <c r="B28726" t="s">
        <v>1051</v>
      </c>
      <c r="C28726" t="s">
        <v>1022</v>
      </c>
      <c r="D28726" t="s">
        <v>975</v>
      </c>
      <c r="E28726" t="s">
        <v>1014</v>
      </c>
      <c r="F28726" s="86">
        <v>1190709.1692383699</v>
      </c>
    </row>
    <row r="28727" spans="1:6">
      <c r="A28727">
        <v>2046</v>
      </c>
      <c r="B28727" t="s">
        <v>1051</v>
      </c>
      <c r="C28727" t="s">
        <v>1022</v>
      </c>
      <c r="D28727" t="s">
        <v>975</v>
      </c>
      <c r="E28727" t="s">
        <v>1014</v>
      </c>
      <c r="F28727" s="86">
        <v>1200577.0983731099</v>
      </c>
    </row>
    <row r="28728" spans="1:6">
      <c r="A28728">
        <v>2047</v>
      </c>
      <c r="B28728" t="s">
        <v>1051</v>
      </c>
      <c r="C28728" t="s">
        <v>1022</v>
      </c>
      <c r="D28728" t="s">
        <v>975</v>
      </c>
      <c r="E28728" t="s">
        <v>1014</v>
      </c>
      <c r="F28728" s="86">
        <v>1210546.27313027</v>
      </c>
    </row>
    <row r="28729" spans="1:6">
      <c r="A28729">
        <v>2048</v>
      </c>
      <c r="B28729" t="s">
        <v>1051</v>
      </c>
      <c r="C28729" t="s">
        <v>1022</v>
      </c>
      <c r="D28729" t="s">
        <v>975</v>
      </c>
      <c r="E28729" t="s">
        <v>1014</v>
      </c>
      <c r="F28729" s="86">
        <v>1220613.6891509399</v>
      </c>
    </row>
    <row r="28730" spans="1:6">
      <c r="A28730">
        <v>2049</v>
      </c>
      <c r="B28730" t="s">
        <v>1051</v>
      </c>
      <c r="C28730" t="s">
        <v>1022</v>
      </c>
      <c r="D28730" t="s">
        <v>975</v>
      </c>
      <c r="E28730" t="s">
        <v>1014</v>
      </c>
      <c r="F28730" s="86">
        <v>1230794.0984154399</v>
      </c>
    </row>
    <row r="28731" spans="1:6">
      <c r="A28731">
        <v>2050</v>
      </c>
      <c r="B28731" t="s">
        <v>1051</v>
      </c>
      <c r="C28731" t="s">
        <v>1022</v>
      </c>
      <c r="D28731" t="s">
        <v>975</v>
      </c>
      <c r="E28731" t="s">
        <v>1014</v>
      </c>
      <c r="F28731" s="86">
        <v>1241096.9372546801</v>
      </c>
    </row>
    <row r="28732" spans="1:6">
      <c r="A28732">
        <v>2017</v>
      </c>
      <c r="B28732" t="s">
        <v>1052</v>
      </c>
      <c r="C28732" t="s">
        <v>1022</v>
      </c>
      <c r="D28732" t="s">
        <v>975</v>
      </c>
      <c r="E28732" t="s">
        <v>1014</v>
      </c>
      <c r="F28732" s="86">
        <v>411942.13850044599</v>
      </c>
    </row>
    <row r="28733" spans="1:6">
      <c r="A28733">
        <v>2018</v>
      </c>
      <c r="B28733" t="s">
        <v>1052</v>
      </c>
      <c r="C28733" t="s">
        <v>1022</v>
      </c>
      <c r="D28733" t="s">
        <v>975</v>
      </c>
      <c r="E28733" t="s">
        <v>1014</v>
      </c>
      <c r="F28733" s="86">
        <v>407813.16788027697</v>
      </c>
    </row>
    <row r="28734" spans="1:6">
      <c r="A28734">
        <v>2019</v>
      </c>
      <c r="B28734" t="s">
        <v>1052</v>
      </c>
      <c r="C28734" t="s">
        <v>1022</v>
      </c>
      <c r="D28734" t="s">
        <v>975</v>
      </c>
      <c r="E28734" t="s">
        <v>1014</v>
      </c>
      <c r="F28734" s="86">
        <v>403712.293632243</v>
      </c>
    </row>
    <row r="28735" spans="1:6">
      <c r="A28735">
        <v>2020</v>
      </c>
      <c r="B28735" t="s">
        <v>1052</v>
      </c>
      <c r="C28735" t="s">
        <v>1022</v>
      </c>
      <c r="D28735" t="s">
        <v>975</v>
      </c>
      <c r="E28735" t="s">
        <v>1014</v>
      </c>
      <c r="F28735" s="86">
        <v>399663.45675140101</v>
      </c>
    </row>
    <row r="28736" spans="1:6">
      <c r="A28736">
        <v>2021</v>
      </c>
      <c r="B28736" t="s">
        <v>1052</v>
      </c>
      <c r="C28736" t="s">
        <v>1022</v>
      </c>
      <c r="D28736" t="s">
        <v>975</v>
      </c>
      <c r="E28736" t="s">
        <v>1014</v>
      </c>
      <c r="F28736" s="86">
        <v>395925.468269351</v>
      </c>
    </row>
    <row r="28737" spans="1:6">
      <c r="A28737">
        <v>2022</v>
      </c>
      <c r="B28737" t="s">
        <v>1052</v>
      </c>
      <c r="C28737" t="s">
        <v>1022</v>
      </c>
      <c r="D28737" t="s">
        <v>975</v>
      </c>
      <c r="E28737" t="s">
        <v>1014</v>
      </c>
      <c r="F28737" s="86">
        <v>392561.79737443803</v>
      </c>
    </row>
    <row r="28738" spans="1:6">
      <c r="A28738">
        <v>2023</v>
      </c>
      <c r="B28738" t="s">
        <v>1052</v>
      </c>
      <c r="C28738" t="s">
        <v>1022</v>
      </c>
      <c r="D28738" t="s">
        <v>975</v>
      </c>
      <c r="E28738" t="s">
        <v>1014</v>
      </c>
      <c r="F28738" s="86">
        <v>389821.42684504099</v>
      </c>
    </row>
    <row r="28739" spans="1:6">
      <c r="A28739">
        <v>2024</v>
      </c>
      <c r="B28739" t="s">
        <v>1052</v>
      </c>
      <c r="C28739" t="s">
        <v>1022</v>
      </c>
      <c r="D28739" t="s">
        <v>975</v>
      </c>
      <c r="E28739" t="s">
        <v>1014</v>
      </c>
      <c r="F28739" s="86">
        <v>387889.22678384703</v>
      </c>
    </row>
    <row r="28740" spans="1:6">
      <c r="A28740">
        <v>2025</v>
      </c>
      <c r="B28740" t="s">
        <v>1052</v>
      </c>
      <c r="C28740" t="s">
        <v>1022</v>
      </c>
      <c r="D28740" t="s">
        <v>975</v>
      </c>
      <c r="E28740" t="s">
        <v>1014</v>
      </c>
      <c r="F28740" s="86">
        <v>386905.021567024</v>
      </c>
    </row>
    <row r="28741" spans="1:6">
      <c r="A28741">
        <v>2026</v>
      </c>
      <c r="B28741" t="s">
        <v>1052</v>
      </c>
      <c r="C28741" t="s">
        <v>1022</v>
      </c>
      <c r="D28741" t="s">
        <v>975</v>
      </c>
      <c r="E28741" t="s">
        <v>1014</v>
      </c>
      <c r="F28741" s="86">
        <v>386956.40762251901</v>
      </c>
    </row>
    <row r="28742" spans="1:6">
      <c r="A28742">
        <v>2027</v>
      </c>
      <c r="B28742" t="s">
        <v>1052</v>
      </c>
      <c r="C28742" t="s">
        <v>1022</v>
      </c>
      <c r="D28742" t="s">
        <v>975</v>
      </c>
      <c r="E28742" t="s">
        <v>1014</v>
      </c>
      <c r="F28742" s="86">
        <v>387931.54526657303</v>
      </c>
    </row>
    <row r="28743" spans="1:6">
      <c r="A28743">
        <v>2028</v>
      </c>
      <c r="B28743" t="s">
        <v>1052</v>
      </c>
      <c r="C28743" t="s">
        <v>1022</v>
      </c>
      <c r="D28743" t="s">
        <v>975</v>
      </c>
      <c r="E28743" t="s">
        <v>1014</v>
      </c>
      <c r="F28743" s="86">
        <v>389629.79771717201</v>
      </c>
    </row>
    <row r="28744" spans="1:6">
      <c r="A28744">
        <v>2029</v>
      </c>
      <c r="B28744" t="s">
        <v>1052</v>
      </c>
      <c r="C28744" t="s">
        <v>1022</v>
      </c>
      <c r="D28744" t="s">
        <v>975</v>
      </c>
      <c r="E28744" t="s">
        <v>1014</v>
      </c>
      <c r="F28744" s="86">
        <v>391845.251073641</v>
      </c>
    </row>
    <row r="28745" spans="1:6">
      <c r="A28745">
        <v>2030</v>
      </c>
      <c r="B28745" t="s">
        <v>1052</v>
      </c>
      <c r="C28745" t="s">
        <v>1022</v>
      </c>
      <c r="D28745" t="s">
        <v>975</v>
      </c>
      <c r="E28745" t="s">
        <v>1014</v>
      </c>
      <c r="F28745" s="86">
        <v>394545.48554842197</v>
      </c>
    </row>
    <row r="28746" spans="1:6">
      <c r="A28746">
        <v>2031</v>
      </c>
      <c r="B28746" t="s">
        <v>1052</v>
      </c>
      <c r="C28746" t="s">
        <v>1022</v>
      </c>
      <c r="D28746" t="s">
        <v>975</v>
      </c>
      <c r="E28746" t="s">
        <v>1014</v>
      </c>
      <c r="F28746" s="86">
        <v>397609.62155534199</v>
      </c>
    </row>
    <row r="28747" spans="1:6">
      <c r="A28747">
        <v>2032</v>
      </c>
      <c r="B28747" t="s">
        <v>1052</v>
      </c>
      <c r="C28747" t="s">
        <v>1022</v>
      </c>
      <c r="D28747" t="s">
        <v>975</v>
      </c>
      <c r="E28747" t="s">
        <v>1014</v>
      </c>
      <c r="F28747" s="86">
        <v>400820.75641978101</v>
      </c>
    </row>
    <row r="28748" spans="1:6">
      <c r="A28748">
        <v>2033</v>
      </c>
      <c r="B28748" t="s">
        <v>1052</v>
      </c>
      <c r="C28748" t="s">
        <v>1022</v>
      </c>
      <c r="D28748" t="s">
        <v>975</v>
      </c>
      <c r="E28748" t="s">
        <v>1014</v>
      </c>
      <c r="F28748" s="86">
        <v>404051.27475384501</v>
      </c>
    </row>
    <row r="28749" spans="1:6">
      <c r="A28749">
        <v>2034</v>
      </c>
      <c r="B28749" t="s">
        <v>1052</v>
      </c>
      <c r="C28749" t="s">
        <v>1022</v>
      </c>
      <c r="D28749" t="s">
        <v>975</v>
      </c>
      <c r="E28749" t="s">
        <v>1014</v>
      </c>
      <c r="F28749" s="86">
        <v>407346.21272529801</v>
      </c>
    </row>
    <row r="28750" spans="1:6">
      <c r="A28750">
        <v>2035</v>
      </c>
      <c r="B28750" t="s">
        <v>1052</v>
      </c>
      <c r="C28750" t="s">
        <v>1022</v>
      </c>
      <c r="D28750" t="s">
        <v>975</v>
      </c>
      <c r="E28750" t="s">
        <v>1014</v>
      </c>
      <c r="F28750" s="86">
        <v>410691.34601219202</v>
      </c>
    </row>
    <row r="28751" spans="1:6">
      <c r="A28751">
        <v>2036</v>
      </c>
      <c r="B28751" t="s">
        <v>1052</v>
      </c>
      <c r="C28751" t="s">
        <v>1022</v>
      </c>
      <c r="D28751" t="s">
        <v>975</v>
      </c>
      <c r="E28751" t="s">
        <v>1014</v>
      </c>
      <c r="F28751" s="86">
        <v>414056.59073566698</v>
      </c>
    </row>
    <row r="28752" spans="1:6">
      <c r="A28752">
        <v>2037</v>
      </c>
      <c r="B28752" t="s">
        <v>1052</v>
      </c>
      <c r="C28752" t="s">
        <v>1022</v>
      </c>
      <c r="D28752" t="s">
        <v>975</v>
      </c>
      <c r="E28752" t="s">
        <v>1014</v>
      </c>
      <c r="F28752" s="86">
        <v>417405.00109093398</v>
      </c>
    </row>
    <row r="28753" spans="1:6">
      <c r="A28753">
        <v>2038</v>
      </c>
      <c r="B28753" t="s">
        <v>1052</v>
      </c>
      <c r="C28753" t="s">
        <v>1022</v>
      </c>
      <c r="D28753" t="s">
        <v>975</v>
      </c>
      <c r="E28753" t="s">
        <v>1014</v>
      </c>
      <c r="F28753" s="86">
        <v>420762.76625290199</v>
      </c>
    </row>
    <row r="28754" spans="1:6">
      <c r="A28754">
        <v>2039</v>
      </c>
      <c r="B28754" t="s">
        <v>1052</v>
      </c>
      <c r="C28754" t="s">
        <v>1022</v>
      </c>
      <c r="D28754" t="s">
        <v>975</v>
      </c>
      <c r="E28754" t="s">
        <v>1014</v>
      </c>
      <c r="F28754" s="86">
        <v>424120.23620386602</v>
      </c>
    </row>
    <row r="28755" spans="1:6">
      <c r="A28755">
        <v>2040</v>
      </c>
      <c r="B28755" t="s">
        <v>1052</v>
      </c>
      <c r="C28755" t="s">
        <v>1022</v>
      </c>
      <c r="D28755" t="s">
        <v>975</v>
      </c>
      <c r="E28755" t="s">
        <v>1014</v>
      </c>
      <c r="F28755" s="86">
        <v>427467.89596917899</v>
      </c>
    </row>
    <row r="28756" spans="1:6">
      <c r="A28756">
        <v>2041</v>
      </c>
      <c r="B28756" t="s">
        <v>1052</v>
      </c>
      <c r="C28756" t="s">
        <v>1022</v>
      </c>
      <c r="D28756" t="s">
        <v>975</v>
      </c>
      <c r="E28756" t="s">
        <v>1014</v>
      </c>
      <c r="F28756" s="86">
        <v>427409.99533285701</v>
      </c>
    </row>
    <row r="28757" spans="1:6">
      <c r="A28757">
        <v>2042</v>
      </c>
      <c r="B28757" t="s">
        <v>1052</v>
      </c>
      <c r="C28757" t="s">
        <v>1022</v>
      </c>
      <c r="D28757" t="s">
        <v>975</v>
      </c>
      <c r="E28757" t="s">
        <v>1014</v>
      </c>
      <c r="F28757" s="86">
        <v>427329.21254958399</v>
      </c>
    </row>
    <row r="28758" spans="1:6">
      <c r="A28758">
        <v>2043</v>
      </c>
      <c r="B28758" t="s">
        <v>1052</v>
      </c>
      <c r="C28758" t="s">
        <v>1022</v>
      </c>
      <c r="D28758" t="s">
        <v>975</v>
      </c>
      <c r="E28758" t="s">
        <v>1014</v>
      </c>
      <c r="F28758" s="86">
        <v>427231.31253926997</v>
      </c>
    </row>
    <row r="28759" spans="1:6">
      <c r="A28759">
        <v>2044</v>
      </c>
      <c r="B28759" t="s">
        <v>1052</v>
      </c>
      <c r="C28759" t="s">
        <v>1022</v>
      </c>
      <c r="D28759" t="s">
        <v>975</v>
      </c>
      <c r="E28759" t="s">
        <v>1014</v>
      </c>
      <c r="F28759" s="86">
        <v>427121.183948285</v>
      </c>
    </row>
    <row r="28760" spans="1:6">
      <c r="A28760">
        <v>2045</v>
      </c>
      <c r="B28760" t="s">
        <v>1052</v>
      </c>
      <c r="C28760" t="s">
        <v>1022</v>
      </c>
      <c r="D28760" t="s">
        <v>975</v>
      </c>
      <c r="E28760" t="s">
        <v>1014</v>
      </c>
      <c r="F28760" s="86">
        <v>427001.86558008997</v>
      </c>
    </row>
    <row r="28761" spans="1:6">
      <c r="A28761">
        <v>2046</v>
      </c>
      <c r="B28761" t="s">
        <v>1052</v>
      </c>
      <c r="C28761" t="s">
        <v>1022</v>
      </c>
      <c r="D28761" t="s">
        <v>975</v>
      </c>
      <c r="E28761" t="s">
        <v>1014</v>
      </c>
      <c r="F28761" s="86">
        <v>426875.101279622</v>
      </c>
    </row>
    <row r="28762" spans="1:6">
      <c r="A28762">
        <v>2047</v>
      </c>
      <c r="B28762" t="s">
        <v>1052</v>
      </c>
      <c r="C28762" t="s">
        <v>1022</v>
      </c>
      <c r="D28762" t="s">
        <v>975</v>
      </c>
      <c r="E28762" t="s">
        <v>1014</v>
      </c>
      <c r="F28762" s="86">
        <v>426744.79254398099</v>
      </c>
    </row>
    <row r="28763" spans="1:6">
      <c r="A28763">
        <v>2048</v>
      </c>
      <c r="B28763" t="s">
        <v>1052</v>
      </c>
      <c r="C28763" t="s">
        <v>1022</v>
      </c>
      <c r="D28763" t="s">
        <v>975</v>
      </c>
      <c r="E28763" t="s">
        <v>1014</v>
      </c>
      <c r="F28763" s="86">
        <v>426612.22081266402</v>
      </c>
    </row>
    <row r="28764" spans="1:6">
      <c r="A28764">
        <v>2049</v>
      </c>
      <c r="B28764" t="s">
        <v>1052</v>
      </c>
      <c r="C28764" t="s">
        <v>1022</v>
      </c>
      <c r="D28764" t="s">
        <v>975</v>
      </c>
      <c r="E28764" t="s">
        <v>1014</v>
      </c>
      <c r="F28764" s="86">
        <v>426481.79365253</v>
      </c>
    </row>
    <row r="28765" spans="1:6">
      <c r="A28765">
        <v>2050</v>
      </c>
      <c r="B28765" t="s">
        <v>1052</v>
      </c>
      <c r="C28765" t="s">
        <v>1022</v>
      </c>
      <c r="D28765" t="s">
        <v>975</v>
      </c>
      <c r="E28765" t="s">
        <v>1014</v>
      </c>
      <c r="F28765" s="86">
        <v>426356.59571488103</v>
      </c>
    </row>
    <row r="28766" spans="1:6">
      <c r="A28766">
        <v>2017</v>
      </c>
      <c r="B28766" t="s">
        <v>1053</v>
      </c>
      <c r="C28766" t="s">
        <v>1022</v>
      </c>
      <c r="D28766" t="s">
        <v>975</v>
      </c>
      <c r="E28766" t="s">
        <v>1014</v>
      </c>
      <c r="F28766" s="86">
        <v>2050137.20199556</v>
      </c>
    </row>
    <row r="28767" spans="1:6">
      <c r="A28767">
        <v>2018</v>
      </c>
      <c r="B28767" t="s">
        <v>1053</v>
      </c>
      <c r="C28767" t="s">
        <v>1022</v>
      </c>
      <c r="D28767" t="s">
        <v>975</v>
      </c>
      <c r="E28767" t="s">
        <v>1014</v>
      </c>
      <c r="F28767" s="86">
        <v>1996959.2800652499</v>
      </c>
    </row>
    <row r="28768" spans="1:6">
      <c r="A28768">
        <v>2019</v>
      </c>
      <c r="B28768" t="s">
        <v>1053</v>
      </c>
      <c r="C28768" t="s">
        <v>1022</v>
      </c>
      <c r="D28768" t="s">
        <v>975</v>
      </c>
      <c r="E28768" t="s">
        <v>1014</v>
      </c>
      <c r="F28768" s="86">
        <v>1951892.6950562</v>
      </c>
    </row>
    <row r="28769" spans="1:6">
      <c r="A28769">
        <v>2020</v>
      </c>
      <c r="B28769" t="s">
        <v>1053</v>
      </c>
      <c r="C28769" t="s">
        <v>1022</v>
      </c>
      <c r="D28769" t="s">
        <v>975</v>
      </c>
      <c r="E28769" t="s">
        <v>1014</v>
      </c>
      <c r="F28769" s="86">
        <v>1914355.88175856</v>
      </c>
    </row>
    <row r="28770" spans="1:6">
      <c r="A28770">
        <v>2021</v>
      </c>
      <c r="B28770" t="s">
        <v>1053</v>
      </c>
      <c r="C28770" t="s">
        <v>1022</v>
      </c>
      <c r="D28770" t="s">
        <v>975</v>
      </c>
      <c r="E28770" t="s">
        <v>1014</v>
      </c>
      <c r="F28770" s="86">
        <v>1884375.7823766901</v>
      </c>
    </row>
    <row r="28771" spans="1:6">
      <c r="A28771">
        <v>2022</v>
      </c>
      <c r="B28771" t="s">
        <v>1053</v>
      </c>
      <c r="C28771" t="s">
        <v>1022</v>
      </c>
      <c r="D28771" t="s">
        <v>975</v>
      </c>
      <c r="E28771" t="s">
        <v>1014</v>
      </c>
      <c r="F28771" s="86">
        <v>1860770.3778776</v>
      </c>
    </row>
    <row r="28772" spans="1:6">
      <c r="A28772">
        <v>2023</v>
      </c>
      <c r="B28772" t="s">
        <v>1053</v>
      </c>
      <c r="C28772" t="s">
        <v>1022</v>
      </c>
      <c r="D28772" t="s">
        <v>975</v>
      </c>
      <c r="E28772" t="s">
        <v>1014</v>
      </c>
      <c r="F28772" s="86">
        <v>1843073.3454474099</v>
      </c>
    </row>
    <row r="28773" spans="1:6">
      <c r="A28773">
        <v>2024</v>
      </c>
      <c r="B28773" t="s">
        <v>1053</v>
      </c>
      <c r="C28773" t="s">
        <v>1022</v>
      </c>
      <c r="D28773" t="s">
        <v>975</v>
      </c>
      <c r="E28773" t="s">
        <v>1014</v>
      </c>
      <c r="F28773" s="86">
        <v>1830704.1404589701</v>
      </c>
    </row>
    <row r="28774" spans="1:6">
      <c r="A28774">
        <v>2025</v>
      </c>
      <c r="B28774" t="s">
        <v>1053</v>
      </c>
      <c r="C28774" t="s">
        <v>1022</v>
      </c>
      <c r="D28774" t="s">
        <v>975</v>
      </c>
      <c r="E28774" t="s">
        <v>1014</v>
      </c>
      <c r="F28774" s="86">
        <v>1823046.1775497501</v>
      </c>
    </row>
    <row r="28775" spans="1:6">
      <c r="A28775">
        <v>2026</v>
      </c>
      <c r="B28775" t="s">
        <v>1053</v>
      </c>
      <c r="C28775" t="s">
        <v>1022</v>
      </c>
      <c r="D28775" t="s">
        <v>975</v>
      </c>
      <c r="E28775" t="s">
        <v>1014</v>
      </c>
      <c r="F28775" s="86">
        <v>1819690.6711873901</v>
      </c>
    </row>
    <row r="28776" spans="1:6">
      <c r="A28776">
        <v>2027</v>
      </c>
      <c r="B28776" t="s">
        <v>1053</v>
      </c>
      <c r="C28776" t="s">
        <v>1022</v>
      </c>
      <c r="D28776" t="s">
        <v>975</v>
      </c>
      <c r="E28776" t="s">
        <v>1014</v>
      </c>
      <c r="F28776" s="86">
        <v>1819787.5284522499</v>
      </c>
    </row>
    <row r="28777" spans="1:6">
      <c r="A28777">
        <v>2028</v>
      </c>
      <c r="B28777" t="s">
        <v>1053</v>
      </c>
      <c r="C28777" t="s">
        <v>1022</v>
      </c>
      <c r="D28777" t="s">
        <v>975</v>
      </c>
      <c r="E28777" t="s">
        <v>1014</v>
      </c>
      <c r="F28777" s="86">
        <v>1822408.5950476399</v>
      </c>
    </row>
    <row r="28778" spans="1:6">
      <c r="A28778">
        <v>2029</v>
      </c>
      <c r="B28778" t="s">
        <v>1053</v>
      </c>
      <c r="C28778" t="s">
        <v>1022</v>
      </c>
      <c r="D28778" t="s">
        <v>975</v>
      </c>
      <c r="E28778" t="s">
        <v>1014</v>
      </c>
      <c r="F28778" s="86">
        <v>1826732.79861064</v>
      </c>
    </row>
    <row r="28779" spans="1:6">
      <c r="A28779">
        <v>2030</v>
      </c>
      <c r="B28779" t="s">
        <v>1053</v>
      </c>
      <c r="C28779" t="s">
        <v>1022</v>
      </c>
      <c r="D28779" t="s">
        <v>975</v>
      </c>
      <c r="E28779" t="s">
        <v>1014</v>
      </c>
      <c r="F28779" s="86">
        <v>1832843.2867373601</v>
      </c>
    </row>
    <row r="28780" spans="1:6">
      <c r="A28780">
        <v>2031</v>
      </c>
      <c r="B28780" t="s">
        <v>1053</v>
      </c>
      <c r="C28780" t="s">
        <v>1022</v>
      </c>
      <c r="D28780" t="s">
        <v>975</v>
      </c>
      <c r="E28780" t="s">
        <v>1014</v>
      </c>
      <c r="F28780" s="86">
        <v>1840395.36578945</v>
      </c>
    </row>
    <row r="28781" spans="1:6">
      <c r="A28781">
        <v>2032</v>
      </c>
      <c r="B28781" t="s">
        <v>1053</v>
      </c>
      <c r="C28781" t="s">
        <v>1022</v>
      </c>
      <c r="D28781" t="s">
        <v>975</v>
      </c>
      <c r="E28781" t="s">
        <v>1014</v>
      </c>
      <c r="F28781" s="86">
        <v>1848592.5761478001</v>
      </c>
    </row>
    <row r="28782" spans="1:6">
      <c r="A28782">
        <v>2033</v>
      </c>
      <c r="B28782" t="s">
        <v>1053</v>
      </c>
      <c r="C28782" t="s">
        <v>1022</v>
      </c>
      <c r="D28782" t="s">
        <v>975</v>
      </c>
      <c r="E28782" t="s">
        <v>1014</v>
      </c>
      <c r="F28782" s="86">
        <v>1856977.16808138</v>
      </c>
    </row>
    <row r="28783" spans="1:6">
      <c r="A28783">
        <v>2034</v>
      </c>
      <c r="B28783" t="s">
        <v>1053</v>
      </c>
      <c r="C28783" t="s">
        <v>1022</v>
      </c>
      <c r="D28783" t="s">
        <v>975</v>
      </c>
      <c r="E28783" t="s">
        <v>1014</v>
      </c>
      <c r="F28783" s="86">
        <v>1865776.1711561601</v>
      </c>
    </row>
    <row r="28784" spans="1:6">
      <c r="A28784">
        <v>2035</v>
      </c>
      <c r="B28784" t="s">
        <v>1053</v>
      </c>
      <c r="C28784" t="s">
        <v>1022</v>
      </c>
      <c r="D28784" t="s">
        <v>975</v>
      </c>
      <c r="E28784" t="s">
        <v>1014</v>
      </c>
      <c r="F28784" s="86">
        <v>1874915.5568702</v>
      </c>
    </row>
    <row r="28785" spans="1:6">
      <c r="A28785">
        <v>2036</v>
      </c>
      <c r="B28785" t="s">
        <v>1053</v>
      </c>
      <c r="C28785" t="s">
        <v>1022</v>
      </c>
      <c r="D28785" t="s">
        <v>975</v>
      </c>
      <c r="E28785" t="s">
        <v>1014</v>
      </c>
      <c r="F28785" s="86">
        <v>1884227.4532775199</v>
      </c>
    </row>
    <row r="28786" spans="1:6">
      <c r="A28786">
        <v>2037</v>
      </c>
      <c r="B28786" t="s">
        <v>1053</v>
      </c>
      <c r="C28786" t="s">
        <v>1022</v>
      </c>
      <c r="D28786" t="s">
        <v>975</v>
      </c>
      <c r="E28786" t="s">
        <v>1014</v>
      </c>
      <c r="F28786" s="86">
        <v>1893502.7914092699</v>
      </c>
    </row>
    <row r="28787" spans="1:6">
      <c r="A28787">
        <v>2038</v>
      </c>
      <c r="B28787" t="s">
        <v>1053</v>
      </c>
      <c r="C28787" t="s">
        <v>1022</v>
      </c>
      <c r="D28787" t="s">
        <v>975</v>
      </c>
      <c r="E28787" t="s">
        <v>1014</v>
      </c>
      <c r="F28787" s="86">
        <v>1902838.80500983</v>
      </c>
    </row>
    <row r="28788" spans="1:6">
      <c r="A28788">
        <v>2039</v>
      </c>
      <c r="B28788" t="s">
        <v>1053</v>
      </c>
      <c r="C28788" t="s">
        <v>1022</v>
      </c>
      <c r="D28788" t="s">
        <v>975</v>
      </c>
      <c r="E28788" t="s">
        <v>1014</v>
      </c>
      <c r="F28788" s="86">
        <v>1912204.12077344</v>
      </c>
    </row>
    <row r="28789" spans="1:6">
      <c r="A28789">
        <v>2040</v>
      </c>
      <c r="B28789" t="s">
        <v>1053</v>
      </c>
      <c r="C28789" t="s">
        <v>1022</v>
      </c>
      <c r="D28789" t="s">
        <v>975</v>
      </c>
      <c r="E28789" t="s">
        <v>1014</v>
      </c>
      <c r="F28789" s="86">
        <v>1921557.1201006901</v>
      </c>
    </row>
    <row r="28790" spans="1:6">
      <c r="A28790">
        <v>2041</v>
      </c>
      <c r="B28790" t="s">
        <v>1053</v>
      </c>
      <c r="C28790" t="s">
        <v>1022</v>
      </c>
      <c r="D28790" t="s">
        <v>975</v>
      </c>
      <c r="E28790" t="s">
        <v>1014</v>
      </c>
      <c r="F28790" s="86">
        <v>1919789.81433762</v>
      </c>
    </row>
    <row r="28791" spans="1:6">
      <c r="A28791">
        <v>2042</v>
      </c>
      <c r="B28791" t="s">
        <v>1053</v>
      </c>
      <c r="C28791" t="s">
        <v>1022</v>
      </c>
      <c r="D28791" t="s">
        <v>975</v>
      </c>
      <c r="E28791" t="s">
        <v>1014</v>
      </c>
      <c r="F28791" s="86">
        <v>1917869.9804382101</v>
      </c>
    </row>
    <row r="28792" spans="1:6">
      <c r="A28792">
        <v>2043</v>
      </c>
      <c r="B28792" t="s">
        <v>1053</v>
      </c>
      <c r="C28792" t="s">
        <v>1022</v>
      </c>
      <c r="D28792" t="s">
        <v>975</v>
      </c>
      <c r="E28792" t="s">
        <v>1014</v>
      </c>
      <c r="F28792" s="86">
        <v>1915834.43286275</v>
      </c>
    </row>
    <row r="28793" spans="1:6">
      <c r="A28793">
        <v>2044</v>
      </c>
      <c r="B28793" t="s">
        <v>1053</v>
      </c>
      <c r="C28793" t="s">
        <v>1022</v>
      </c>
      <c r="D28793" t="s">
        <v>975</v>
      </c>
      <c r="E28793" t="s">
        <v>1014</v>
      </c>
      <c r="F28793" s="86">
        <v>1913719.46811175</v>
      </c>
    </row>
    <row r="28794" spans="1:6">
      <c r="A28794">
        <v>2045</v>
      </c>
      <c r="B28794" t="s">
        <v>1053</v>
      </c>
      <c r="C28794" t="s">
        <v>1022</v>
      </c>
      <c r="D28794" t="s">
        <v>975</v>
      </c>
      <c r="E28794" t="s">
        <v>1014</v>
      </c>
      <c r="F28794" s="86">
        <v>1911551.14490345</v>
      </c>
    </row>
    <row r="28795" spans="1:6">
      <c r="A28795">
        <v>2046</v>
      </c>
      <c r="B28795" t="s">
        <v>1053</v>
      </c>
      <c r="C28795" t="s">
        <v>1022</v>
      </c>
      <c r="D28795" t="s">
        <v>975</v>
      </c>
      <c r="E28795" t="s">
        <v>1014</v>
      </c>
      <c r="F28795" s="86">
        <v>1909350.7604248801</v>
      </c>
    </row>
    <row r="28796" spans="1:6">
      <c r="A28796">
        <v>2047</v>
      </c>
      <c r="B28796" t="s">
        <v>1053</v>
      </c>
      <c r="C28796" t="s">
        <v>1022</v>
      </c>
      <c r="D28796" t="s">
        <v>975</v>
      </c>
      <c r="E28796" t="s">
        <v>1014</v>
      </c>
      <c r="F28796" s="86">
        <v>1907144.0971647799</v>
      </c>
    </row>
    <row r="28797" spans="1:6">
      <c r="A28797">
        <v>2048</v>
      </c>
      <c r="B28797" t="s">
        <v>1053</v>
      </c>
      <c r="C28797" t="s">
        <v>1022</v>
      </c>
      <c r="D28797" t="s">
        <v>975</v>
      </c>
      <c r="E28797" t="s">
        <v>1014</v>
      </c>
      <c r="F28797" s="86">
        <v>1904940.20482033</v>
      </c>
    </row>
    <row r="28798" spans="1:6">
      <c r="A28798">
        <v>2049</v>
      </c>
      <c r="B28798" t="s">
        <v>1053</v>
      </c>
      <c r="C28798" t="s">
        <v>1022</v>
      </c>
      <c r="D28798" t="s">
        <v>975</v>
      </c>
      <c r="E28798" t="s">
        <v>1014</v>
      </c>
      <c r="F28798" s="86">
        <v>1902755.9511585999</v>
      </c>
    </row>
    <row r="28799" spans="1:6">
      <c r="A28799">
        <v>2050</v>
      </c>
      <c r="B28799" t="s">
        <v>1053</v>
      </c>
      <c r="C28799" t="s">
        <v>1022</v>
      </c>
      <c r="D28799" t="s">
        <v>975</v>
      </c>
      <c r="E28799" t="s">
        <v>1014</v>
      </c>
      <c r="F28799" s="86">
        <v>1900598.9698594699</v>
      </c>
    </row>
    <row r="28800" spans="1:6">
      <c r="A28800">
        <v>2017</v>
      </c>
      <c r="B28800" t="s">
        <v>1054</v>
      </c>
      <c r="C28800" t="s">
        <v>1022</v>
      </c>
      <c r="D28800" t="s">
        <v>975</v>
      </c>
      <c r="E28800" t="s">
        <v>1014</v>
      </c>
      <c r="F28800" s="86">
        <v>918603.25190577901</v>
      </c>
    </row>
    <row r="28801" spans="1:6">
      <c r="A28801">
        <v>2018</v>
      </c>
      <c r="B28801" t="s">
        <v>1054</v>
      </c>
      <c r="C28801" t="s">
        <v>1022</v>
      </c>
      <c r="D28801" t="s">
        <v>975</v>
      </c>
      <c r="E28801" t="s">
        <v>1014</v>
      </c>
      <c r="F28801" s="86">
        <v>889961.92733040103</v>
      </c>
    </row>
    <row r="28802" spans="1:6">
      <c r="A28802">
        <v>2019</v>
      </c>
      <c r="B28802" t="s">
        <v>1054</v>
      </c>
      <c r="C28802" t="s">
        <v>1022</v>
      </c>
      <c r="D28802" t="s">
        <v>975</v>
      </c>
      <c r="E28802" t="s">
        <v>1014</v>
      </c>
      <c r="F28802" s="86">
        <v>866584.182879464</v>
      </c>
    </row>
    <row r="28803" spans="1:6">
      <c r="A28803">
        <v>2020</v>
      </c>
      <c r="B28803" t="s">
        <v>1054</v>
      </c>
      <c r="C28803" t="s">
        <v>1022</v>
      </c>
      <c r="D28803" t="s">
        <v>975</v>
      </c>
      <c r="E28803" t="s">
        <v>1014</v>
      </c>
      <c r="F28803" s="86">
        <v>848167.49123203405</v>
      </c>
    </row>
    <row r="28804" spans="1:6">
      <c r="A28804">
        <v>2021</v>
      </c>
      <c r="B28804" t="s">
        <v>1054</v>
      </c>
      <c r="C28804" t="s">
        <v>1022</v>
      </c>
      <c r="D28804" t="s">
        <v>975</v>
      </c>
      <c r="E28804" t="s">
        <v>1014</v>
      </c>
      <c r="F28804" s="86">
        <v>834501.0700831</v>
      </c>
    </row>
    <row r="28805" spans="1:6">
      <c r="A28805">
        <v>2022</v>
      </c>
      <c r="B28805" t="s">
        <v>1054</v>
      </c>
      <c r="C28805" t="s">
        <v>1022</v>
      </c>
      <c r="D28805" t="s">
        <v>975</v>
      </c>
      <c r="E28805" t="s">
        <v>1014</v>
      </c>
      <c r="F28805" s="86">
        <v>824872.48129241704</v>
      </c>
    </row>
    <row r="28806" spans="1:6">
      <c r="A28806">
        <v>2023</v>
      </c>
      <c r="B28806" t="s">
        <v>1054</v>
      </c>
      <c r="C28806" t="s">
        <v>1022</v>
      </c>
      <c r="D28806" t="s">
        <v>975</v>
      </c>
      <c r="E28806" t="s">
        <v>1014</v>
      </c>
      <c r="F28806" s="86">
        <v>818803.07908463199</v>
      </c>
    </row>
    <row r="28807" spans="1:6">
      <c r="A28807">
        <v>2024</v>
      </c>
      <c r="B28807" t="s">
        <v>1054</v>
      </c>
      <c r="C28807" t="s">
        <v>1022</v>
      </c>
      <c r="D28807" t="s">
        <v>975</v>
      </c>
      <c r="E28807" t="s">
        <v>1014</v>
      </c>
      <c r="F28807" s="86">
        <v>815772.63176088606</v>
      </c>
    </row>
    <row r="28808" spans="1:6">
      <c r="A28808">
        <v>2025</v>
      </c>
      <c r="B28808" t="s">
        <v>1054</v>
      </c>
      <c r="C28808" t="s">
        <v>1022</v>
      </c>
      <c r="D28808" t="s">
        <v>975</v>
      </c>
      <c r="E28808" t="s">
        <v>1014</v>
      </c>
      <c r="F28808" s="86">
        <v>815171.97053734399</v>
      </c>
    </row>
    <row r="28809" spans="1:6">
      <c r="A28809">
        <v>2026</v>
      </c>
      <c r="B28809" t="s">
        <v>1054</v>
      </c>
      <c r="C28809" t="s">
        <v>1022</v>
      </c>
      <c r="D28809" t="s">
        <v>975</v>
      </c>
      <c r="E28809" t="s">
        <v>1014</v>
      </c>
      <c r="F28809" s="86">
        <v>816525.00455287204</v>
      </c>
    </row>
    <row r="28810" spans="1:6">
      <c r="A28810">
        <v>2027</v>
      </c>
      <c r="B28810" t="s">
        <v>1054</v>
      </c>
      <c r="C28810" t="s">
        <v>1022</v>
      </c>
      <c r="D28810" t="s">
        <v>975</v>
      </c>
      <c r="E28810" t="s">
        <v>1014</v>
      </c>
      <c r="F28810" s="86">
        <v>819345.10868414305</v>
      </c>
    </row>
    <row r="28811" spans="1:6">
      <c r="A28811">
        <v>2028</v>
      </c>
      <c r="B28811" t="s">
        <v>1054</v>
      </c>
      <c r="C28811" t="s">
        <v>1022</v>
      </c>
      <c r="D28811" t="s">
        <v>975</v>
      </c>
      <c r="E28811" t="s">
        <v>1014</v>
      </c>
      <c r="F28811" s="86">
        <v>823244.94659142999</v>
      </c>
    </row>
    <row r="28812" spans="1:6">
      <c r="A28812">
        <v>2029</v>
      </c>
      <c r="B28812" t="s">
        <v>1054</v>
      </c>
      <c r="C28812" t="s">
        <v>1022</v>
      </c>
      <c r="D28812" t="s">
        <v>975</v>
      </c>
      <c r="E28812" t="s">
        <v>1014</v>
      </c>
      <c r="F28812" s="86">
        <v>827819.50662507105</v>
      </c>
    </row>
    <row r="28813" spans="1:6">
      <c r="A28813">
        <v>2030</v>
      </c>
      <c r="B28813" t="s">
        <v>1054</v>
      </c>
      <c r="C28813" t="s">
        <v>1022</v>
      </c>
      <c r="D28813" t="s">
        <v>975</v>
      </c>
      <c r="E28813" t="s">
        <v>1014</v>
      </c>
      <c r="F28813" s="86">
        <v>833036.888441524</v>
      </c>
    </row>
    <row r="28814" spans="1:6">
      <c r="A28814">
        <v>2031</v>
      </c>
      <c r="B28814" t="s">
        <v>1054</v>
      </c>
      <c r="C28814" t="s">
        <v>1022</v>
      </c>
      <c r="D28814" t="s">
        <v>975</v>
      </c>
      <c r="E28814" t="s">
        <v>1014</v>
      </c>
      <c r="F28814" s="86">
        <v>838782.91078631696</v>
      </c>
    </row>
    <row r="28815" spans="1:6">
      <c r="A28815">
        <v>2032</v>
      </c>
      <c r="B28815" t="s">
        <v>1054</v>
      </c>
      <c r="C28815" t="s">
        <v>1022</v>
      </c>
      <c r="D28815" t="s">
        <v>975</v>
      </c>
      <c r="E28815" t="s">
        <v>1014</v>
      </c>
      <c r="F28815" s="86">
        <v>844786.89344266604</v>
      </c>
    </row>
    <row r="28816" spans="1:6">
      <c r="A28816">
        <v>2033</v>
      </c>
      <c r="B28816" t="s">
        <v>1054</v>
      </c>
      <c r="C28816" t="s">
        <v>1022</v>
      </c>
      <c r="D28816" t="s">
        <v>975</v>
      </c>
      <c r="E28816" t="s">
        <v>1014</v>
      </c>
      <c r="F28816" s="86">
        <v>850903.48242506594</v>
      </c>
    </row>
    <row r="28817" spans="1:6">
      <c r="A28817">
        <v>2034</v>
      </c>
      <c r="B28817" t="s">
        <v>1054</v>
      </c>
      <c r="C28817" t="s">
        <v>1022</v>
      </c>
      <c r="D28817" t="s">
        <v>975</v>
      </c>
      <c r="E28817" t="s">
        <v>1014</v>
      </c>
      <c r="F28817" s="86">
        <v>857245.14983926504</v>
      </c>
    </row>
    <row r="28818" spans="1:6">
      <c r="A28818">
        <v>2035</v>
      </c>
      <c r="B28818" t="s">
        <v>1054</v>
      </c>
      <c r="C28818" t="s">
        <v>1022</v>
      </c>
      <c r="D28818" t="s">
        <v>975</v>
      </c>
      <c r="E28818" t="s">
        <v>1014</v>
      </c>
      <c r="F28818" s="86">
        <v>863837.37698544096</v>
      </c>
    </row>
    <row r="28819" spans="1:6">
      <c r="A28819">
        <v>2036</v>
      </c>
      <c r="B28819" t="s">
        <v>1054</v>
      </c>
      <c r="C28819" t="s">
        <v>1022</v>
      </c>
      <c r="D28819" t="s">
        <v>975</v>
      </c>
      <c r="E28819" t="s">
        <v>1014</v>
      </c>
      <c r="F28819" s="86">
        <v>870676.847658852</v>
      </c>
    </row>
    <row r="28820" spans="1:6">
      <c r="A28820">
        <v>2037</v>
      </c>
      <c r="B28820" t="s">
        <v>1054</v>
      </c>
      <c r="C28820" t="s">
        <v>1022</v>
      </c>
      <c r="D28820" t="s">
        <v>975</v>
      </c>
      <c r="E28820" t="s">
        <v>1014</v>
      </c>
      <c r="F28820" s="86">
        <v>877599.17395823204</v>
      </c>
    </row>
    <row r="28821" spans="1:6">
      <c r="A28821">
        <v>2038</v>
      </c>
      <c r="B28821" t="s">
        <v>1054</v>
      </c>
      <c r="C28821" t="s">
        <v>1022</v>
      </c>
      <c r="D28821" t="s">
        <v>975</v>
      </c>
      <c r="E28821" t="s">
        <v>1014</v>
      </c>
      <c r="F28821" s="86">
        <v>884566.05539686698</v>
      </c>
    </row>
    <row r="28822" spans="1:6">
      <c r="A28822">
        <v>2039</v>
      </c>
      <c r="B28822" t="s">
        <v>1054</v>
      </c>
      <c r="C28822" t="s">
        <v>1022</v>
      </c>
      <c r="D28822" t="s">
        <v>975</v>
      </c>
      <c r="E28822" t="s">
        <v>1014</v>
      </c>
      <c r="F28822" s="86">
        <v>891532.09336520103</v>
      </c>
    </row>
    <row r="28823" spans="1:6">
      <c r="A28823">
        <v>2040</v>
      </c>
      <c r="B28823" t="s">
        <v>1054</v>
      </c>
      <c r="C28823" t="s">
        <v>1022</v>
      </c>
      <c r="D28823" t="s">
        <v>975</v>
      </c>
      <c r="E28823" t="s">
        <v>1014</v>
      </c>
      <c r="F28823" s="86">
        <v>898490.38160121394</v>
      </c>
    </row>
    <row r="28824" spans="1:6">
      <c r="A28824">
        <v>2041</v>
      </c>
      <c r="B28824" t="s">
        <v>1054</v>
      </c>
      <c r="C28824" t="s">
        <v>1022</v>
      </c>
      <c r="D28824" t="s">
        <v>975</v>
      </c>
      <c r="E28824" t="s">
        <v>1014</v>
      </c>
      <c r="F28824" s="86">
        <v>906021.512751534</v>
      </c>
    </row>
    <row r="28825" spans="1:6">
      <c r="A28825">
        <v>2042</v>
      </c>
      <c r="B28825" t="s">
        <v>1054</v>
      </c>
      <c r="C28825" t="s">
        <v>1022</v>
      </c>
      <c r="D28825" t="s">
        <v>975</v>
      </c>
      <c r="E28825" t="s">
        <v>1014</v>
      </c>
      <c r="F28825" s="86">
        <v>913566.03463637503</v>
      </c>
    </row>
    <row r="28826" spans="1:6">
      <c r="A28826">
        <v>2043</v>
      </c>
      <c r="B28826" t="s">
        <v>1054</v>
      </c>
      <c r="C28826" t="s">
        <v>1022</v>
      </c>
      <c r="D28826" t="s">
        <v>975</v>
      </c>
      <c r="E28826" t="s">
        <v>1014</v>
      </c>
      <c r="F28826" s="86">
        <v>921144.795737696</v>
      </c>
    </row>
    <row r="28827" spans="1:6">
      <c r="A28827">
        <v>2044</v>
      </c>
      <c r="B28827" t="s">
        <v>1054</v>
      </c>
      <c r="C28827" t="s">
        <v>1022</v>
      </c>
      <c r="D28827" t="s">
        <v>975</v>
      </c>
      <c r="E28827" t="s">
        <v>1014</v>
      </c>
      <c r="F28827" s="86">
        <v>928775.76718566101</v>
      </c>
    </row>
    <row r="28828" spans="1:6">
      <c r="A28828">
        <v>2045</v>
      </c>
      <c r="B28828" t="s">
        <v>1054</v>
      </c>
      <c r="C28828" t="s">
        <v>1022</v>
      </c>
      <c r="D28828" t="s">
        <v>975</v>
      </c>
      <c r="E28828" t="s">
        <v>1014</v>
      </c>
      <c r="F28828" s="86">
        <v>936468.35576581804</v>
      </c>
    </row>
    <row r="28829" spans="1:6">
      <c r="A28829">
        <v>2046</v>
      </c>
      <c r="B28829" t="s">
        <v>1054</v>
      </c>
      <c r="C28829" t="s">
        <v>1022</v>
      </c>
      <c r="D28829" t="s">
        <v>975</v>
      </c>
      <c r="E28829" t="s">
        <v>1014</v>
      </c>
      <c r="F28829" s="86">
        <v>944229.27976839</v>
      </c>
    </row>
    <row r="28830" spans="1:6">
      <c r="A28830">
        <v>2047</v>
      </c>
      <c r="B28830" t="s">
        <v>1054</v>
      </c>
      <c r="C28830" t="s">
        <v>1022</v>
      </c>
      <c r="D28830" t="s">
        <v>975</v>
      </c>
      <c r="E28830" t="s">
        <v>1014</v>
      </c>
      <c r="F28830" s="86">
        <v>952069.83137777098</v>
      </c>
    </row>
    <row r="28831" spans="1:6">
      <c r="A28831">
        <v>2048</v>
      </c>
      <c r="B28831" t="s">
        <v>1054</v>
      </c>
      <c r="C28831" t="s">
        <v>1022</v>
      </c>
      <c r="D28831" t="s">
        <v>975</v>
      </c>
      <c r="E28831" t="s">
        <v>1014</v>
      </c>
      <c r="F28831" s="86">
        <v>959987.64772726304</v>
      </c>
    </row>
    <row r="28832" spans="1:6">
      <c r="A28832">
        <v>2049</v>
      </c>
      <c r="B28832" t="s">
        <v>1054</v>
      </c>
      <c r="C28832" t="s">
        <v>1022</v>
      </c>
      <c r="D28832" t="s">
        <v>975</v>
      </c>
      <c r="E28832" t="s">
        <v>1014</v>
      </c>
      <c r="F28832" s="86">
        <v>967994.33094701997</v>
      </c>
    </row>
    <row r="28833" spans="1:6">
      <c r="A28833">
        <v>2050</v>
      </c>
      <c r="B28833" t="s">
        <v>1054</v>
      </c>
      <c r="C28833" t="s">
        <v>1022</v>
      </c>
      <c r="D28833" t="s">
        <v>975</v>
      </c>
      <c r="E28833" t="s">
        <v>1014</v>
      </c>
      <c r="F28833" s="86">
        <v>976097.30251787696</v>
      </c>
    </row>
    <row r="28834" spans="1:6">
      <c r="A28834">
        <v>2017</v>
      </c>
      <c r="B28834" t="s">
        <v>1055</v>
      </c>
      <c r="C28834" t="s">
        <v>1022</v>
      </c>
      <c r="D28834" t="s">
        <v>975</v>
      </c>
      <c r="E28834" t="s">
        <v>1014</v>
      </c>
      <c r="F28834" s="86">
        <v>4667306.0144448197</v>
      </c>
    </row>
    <row r="28835" spans="1:6">
      <c r="A28835">
        <v>2018</v>
      </c>
      <c r="B28835" t="s">
        <v>1055</v>
      </c>
      <c r="C28835" t="s">
        <v>1022</v>
      </c>
      <c r="D28835" t="s">
        <v>975</v>
      </c>
      <c r="E28835" t="s">
        <v>1014</v>
      </c>
      <c r="F28835" s="86">
        <v>4546242.0999812298</v>
      </c>
    </row>
    <row r="28836" spans="1:6">
      <c r="A28836">
        <v>2019</v>
      </c>
      <c r="B28836" t="s">
        <v>1055</v>
      </c>
      <c r="C28836" t="s">
        <v>1022</v>
      </c>
      <c r="D28836" t="s">
        <v>975</v>
      </c>
      <c r="E28836" t="s">
        <v>1014</v>
      </c>
      <c r="F28836" s="86">
        <v>4443644.3113754196</v>
      </c>
    </row>
    <row r="28837" spans="1:6">
      <c r="A28837">
        <v>2020</v>
      </c>
      <c r="B28837" t="s">
        <v>1055</v>
      </c>
      <c r="C28837" t="s">
        <v>1022</v>
      </c>
      <c r="D28837" t="s">
        <v>975</v>
      </c>
      <c r="E28837" t="s">
        <v>1014</v>
      </c>
      <c r="F28837" s="86">
        <v>4358188.6675791703</v>
      </c>
    </row>
    <row r="28838" spans="1:6">
      <c r="A28838">
        <v>2021</v>
      </c>
      <c r="B28838" t="s">
        <v>1055</v>
      </c>
      <c r="C28838" t="s">
        <v>1022</v>
      </c>
      <c r="D28838" t="s">
        <v>975</v>
      </c>
      <c r="E28838" t="s">
        <v>1014</v>
      </c>
      <c r="F28838" s="86">
        <v>4289936.5047373697</v>
      </c>
    </row>
    <row r="28839" spans="1:6">
      <c r="A28839">
        <v>2022</v>
      </c>
      <c r="B28839" t="s">
        <v>1055</v>
      </c>
      <c r="C28839" t="s">
        <v>1022</v>
      </c>
      <c r="D28839" t="s">
        <v>975</v>
      </c>
      <c r="E28839" t="s">
        <v>1014</v>
      </c>
      <c r="F28839" s="86">
        <v>4236196.8592713103</v>
      </c>
    </row>
    <row r="28840" spans="1:6">
      <c r="A28840">
        <v>2023</v>
      </c>
      <c r="B28840" t="s">
        <v>1055</v>
      </c>
      <c r="C28840" t="s">
        <v>1022</v>
      </c>
      <c r="D28840" t="s">
        <v>975</v>
      </c>
      <c r="E28840" t="s">
        <v>1014</v>
      </c>
      <c r="F28840" s="86">
        <v>4195908.1089287298</v>
      </c>
    </row>
    <row r="28841" spans="1:6">
      <c r="A28841">
        <v>2024</v>
      </c>
      <c r="B28841" t="s">
        <v>1055</v>
      </c>
      <c r="C28841" t="s">
        <v>1022</v>
      </c>
      <c r="D28841" t="s">
        <v>975</v>
      </c>
      <c r="E28841" t="s">
        <v>1014</v>
      </c>
      <c r="F28841" s="86">
        <v>4167748.59610184</v>
      </c>
    </row>
    <row r="28842" spans="1:6">
      <c r="A28842">
        <v>2025</v>
      </c>
      <c r="B28842" t="s">
        <v>1055</v>
      </c>
      <c r="C28842" t="s">
        <v>1022</v>
      </c>
      <c r="D28842" t="s">
        <v>975</v>
      </c>
      <c r="E28842" t="s">
        <v>1014</v>
      </c>
      <c r="F28842" s="86">
        <v>4150314.6134835999</v>
      </c>
    </row>
    <row r="28843" spans="1:6">
      <c r="A28843">
        <v>2026</v>
      </c>
      <c r="B28843" t="s">
        <v>1055</v>
      </c>
      <c r="C28843" t="s">
        <v>1022</v>
      </c>
      <c r="D28843" t="s">
        <v>975</v>
      </c>
      <c r="E28843" t="s">
        <v>1014</v>
      </c>
      <c r="F28843" s="86">
        <v>4142675.5271769399</v>
      </c>
    </row>
    <row r="28844" spans="1:6">
      <c r="A28844">
        <v>2027</v>
      </c>
      <c r="B28844" t="s">
        <v>1055</v>
      </c>
      <c r="C28844" t="s">
        <v>1022</v>
      </c>
      <c r="D28844" t="s">
        <v>975</v>
      </c>
      <c r="E28844" t="s">
        <v>1014</v>
      </c>
      <c r="F28844" s="86">
        <v>4142896.0307092899</v>
      </c>
    </row>
    <row r="28845" spans="1:6">
      <c r="A28845">
        <v>2028</v>
      </c>
      <c r="B28845" t="s">
        <v>1055</v>
      </c>
      <c r="C28845" t="s">
        <v>1022</v>
      </c>
      <c r="D28845" t="s">
        <v>975</v>
      </c>
      <c r="E28845" t="s">
        <v>1014</v>
      </c>
      <c r="F28845" s="86">
        <v>4148863.1044607498</v>
      </c>
    </row>
    <row r="28846" spans="1:6">
      <c r="A28846">
        <v>2029</v>
      </c>
      <c r="B28846" t="s">
        <v>1055</v>
      </c>
      <c r="C28846" t="s">
        <v>1022</v>
      </c>
      <c r="D28846" t="s">
        <v>975</v>
      </c>
      <c r="E28846" t="s">
        <v>1014</v>
      </c>
      <c r="F28846" s="86">
        <v>4158707.5096437898</v>
      </c>
    </row>
    <row r="28847" spans="1:6">
      <c r="A28847">
        <v>2030</v>
      </c>
      <c r="B28847" t="s">
        <v>1055</v>
      </c>
      <c r="C28847" t="s">
        <v>1022</v>
      </c>
      <c r="D28847" t="s">
        <v>975</v>
      </c>
      <c r="E28847" t="s">
        <v>1014</v>
      </c>
      <c r="F28847" s="86">
        <v>4172618.5386018902</v>
      </c>
    </row>
    <row r="28848" spans="1:6">
      <c r="A28848">
        <v>2031</v>
      </c>
      <c r="B28848" t="s">
        <v>1055</v>
      </c>
      <c r="C28848" t="s">
        <v>1022</v>
      </c>
      <c r="D28848" t="s">
        <v>975</v>
      </c>
      <c r="E28848" t="s">
        <v>1014</v>
      </c>
      <c r="F28848" s="86">
        <v>4189811.4679078199</v>
      </c>
    </row>
    <row r="28849" spans="1:6">
      <c r="A28849">
        <v>2032</v>
      </c>
      <c r="B28849" t="s">
        <v>1055</v>
      </c>
      <c r="C28849" t="s">
        <v>1022</v>
      </c>
      <c r="D28849" t="s">
        <v>975</v>
      </c>
      <c r="E28849" t="s">
        <v>1014</v>
      </c>
      <c r="F28849" s="86">
        <v>4208473.0917103598</v>
      </c>
    </row>
    <row r="28850" spans="1:6">
      <c r="A28850">
        <v>2033</v>
      </c>
      <c r="B28850" t="s">
        <v>1055</v>
      </c>
      <c r="C28850" t="s">
        <v>1022</v>
      </c>
      <c r="D28850" t="s">
        <v>975</v>
      </c>
      <c r="E28850" t="s">
        <v>1014</v>
      </c>
      <c r="F28850" s="86">
        <v>4227561.3050856097</v>
      </c>
    </row>
    <row r="28851" spans="1:6">
      <c r="A28851">
        <v>2034</v>
      </c>
      <c r="B28851" t="s">
        <v>1055</v>
      </c>
      <c r="C28851" t="s">
        <v>1022</v>
      </c>
      <c r="D28851" t="s">
        <v>975</v>
      </c>
      <c r="E28851" t="s">
        <v>1014</v>
      </c>
      <c r="F28851" s="86">
        <v>4247592.9595193202</v>
      </c>
    </row>
    <row r="28852" spans="1:6">
      <c r="A28852">
        <v>2035</v>
      </c>
      <c r="B28852" t="s">
        <v>1055</v>
      </c>
      <c r="C28852" t="s">
        <v>1022</v>
      </c>
      <c r="D28852" t="s">
        <v>975</v>
      </c>
      <c r="E28852" t="s">
        <v>1014</v>
      </c>
      <c r="F28852" s="86">
        <v>4268399.5230361</v>
      </c>
    </row>
    <row r="28853" spans="1:6">
      <c r="A28853">
        <v>2036</v>
      </c>
      <c r="B28853" t="s">
        <v>1055</v>
      </c>
      <c r="C28853" t="s">
        <v>1022</v>
      </c>
      <c r="D28853" t="s">
        <v>975</v>
      </c>
      <c r="E28853" t="s">
        <v>1014</v>
      </c>
      <c r="F28853" s="86">
        <v>4289598.8213393996</v>
      </c>
    </row>
    <row r="28854" spans="1:6">
      <c r="A28854">
        <v>2037</v>
      </c>
      <c r="B28854" t="s">
        <v>1055</v>
      </c>
      <c r="C28854" t="s">
        <v>1022</v>
      </c>
      <c r="D28854" t="s">
        <v>975</v>
      </c>
      <c r="E28854" t="s">
        <v>1014</v>
      </c>
      <c r="F28854" s="86">
        <v>4310714.8917205399</v>
      </c>
    </row>
    <row r="28855" spans="1:6">
      <c r="A28855">
        <v>2038</v>
      </c>
      <c r="B28855" t="s">
        <v>1055</v>
      </c>
      <c r="C28855" t="s">
        <v>1022</v>
      </c>
      <c r="D28855" t="s">
        <v>975</v>
      </c>
      <c r="E28855" t="s">
        <v>1014</v>
      </c>
      <c r="F28855" s="86">
        <v>4331969.0947984597</v>
      </c>
    </row>
    <row r="28856" spans="1:6">
      <c r="A28856">
        <v>2039</v>
      </c>
      <c r="B28856" t="s">
        <v>1055</v>
      </c>
      <c r="C28856" t="s">
        <v>1022</v>
      </c>
      <c r="D28856" t="s">
        <v>975</v>
      </c>
      <c r="E28856" t="s">
        <v>1014</v>
      </c>
      <c r="F28856" s="86">
        <v>4353290.00666139</v>
      </c>
    </row>
    <row r="28857" spans="1:6">
      <c r="A28857">
        <v>2040</v>
      </c>
      <c r="B28857" t="s">
        <v>1055</v>
      </c>
      <c r="C28857" t="s">
        <v>1022</v>
      </c>
      <c r="D28857" t="s">
        <v>975</v>
      </c>
      <c r="E28857" t="s">
        <v>1014</v>
      </c>
      <c r="F28857" s="86">
        <v>4374582.8791436199</v>
      </c>
    </row>
    <row r="28858" spans="1:6">
      <c r="A28858">
        <v>2041</v>
      </c>
      <c r="B28858" t="s">
        <v>1055</v>
      </c>
      <c r="C28858" t="s">
        <v>1022</v>
      </c>
      <c r="D28858" t="s">
        <v>975</v>
      </c>
      <c r="E28858" t="s">
        <v>1014</v>
      </c>
      <c r="F28858" s="86">
        <v>4370559.4621697199</v>
      </c>
    </row>
    <row r="28859" spans="1:6">
      <c r="A28859">
        <v>2042</v>
      </c>
      <c r="B28859" t="s">
        <v>1055</v>
      </c>
      <c r="C28859" t="s">
        <v>1022</v>
      </c>
      <c r="D28859" t="s">
        <v>975</v>
      </c>
      <c r="E28859" t="s">
        <v>1014</v>
      </c>
      <c r="F28859" s="86">
        <v>4366188.8023442701</v>
      </c>
    </row>
    <row r="28860" spans="1:6">
      <c r="A28860">
        <v>2043</v>
      </c>
      <c r="B28860" t="s">
        <v>1055</v>
      </c>
      <c r="C28860" t="s">
        <v>1022</v>
      </c>
      <c r="D28860" t="s">
        <v>975</v>
      </c>
      <c r="E28860" t="s">
        <v>1014</v>
      </c>
      <c r="F28860" s="86">
        <v>4361554.7108149696</v>
      </c>
    </row>
    <row r="28861" spans="1:6">
      <c r="A28861">
        <v>2044</v>
      </c>
      <c r="B28861" t="s">
        <v>1055</v>
      </c>
      <c r="C28861" t="s">
        <v>1022</v>
      </c>
      <c r="D28861" t="s">
        <v>975</v>
      </c>
      <c r="E28861" t="s">
        <v>1014</v>
      </c>
      <c r="F28861" s="86">
        <v>4356739.8195515601</v>
      </c>
    </row>
    <row r="28862" spans="1:6">
      <c r="A28862">
        <v>2045</v>
      </c>
      <c r="B28862" t="s">
        <v>1055</v>
      </c>
      <c r="C28862" t="s">
        <v>1022</v>
      </c>
      <c r="D28862" t="s">
        <v>975</v>
      </c>
      <c r="E28862" t="s">
        <v>1014</v>
      </c>
      <c r="F28862" s="86">
        <v>4351803.4533700701</v>
      </c>
    </row>
    <row r="28863" spans="1:6">
      <c r="A28863">
        <v>2046</v>
      </c>
      <c r="B28863" t="s">
        <v>1055</v>
      </c>
      <c r="C28863" t="s">
        <v>1022</v>
      </c>
      <c r="D28863" t="s">
        <v>975</v>
      </c>
      <c r="E28863" t="s">
        <v>1014</v>
      </c>
      <c r="F28863" s="86">
        <v>4346794.0970689803</v>
      </c>
    </row>
    <row r="28864" spans="1:6">
      <c r="A28864">
        <v>2047</v>
      </c>
      <c r="B28864" t="s">
        <v>1055</v>
      </c>
      <c r="C28864" t="s">
        <v>1022</v>
      </c>
      <c r="D28864" t="s">
        <v>975</v>
      </c>
      <c r="E28864" t="s">
        <v>1014</v>
      </c>
      <c r="F28864" s="86">
        <v>4341770.4466051403</v>
      </c>
    </row>
    <row r="28865" spans="1:6">
      <c r="A28865">
        <v>2048</v>
      </c>
      <c r="B28865" t="s">
        <v>1055</v>
      </c>
      <c r="C28865" t="s">
        <v>1022</v>
      </c>
      <c r="D28865" t="s">
        <v>975</v>
      </c>
      <c r="E28865" t="s">
        <v>1014</v>
      </c>
      <c r="F28865" s="86">
        <v>4336753.1043587802</v>
      </c>
    </row>
    <row r="28866" spans="1:6">
      <c r="A28866">
        <v>2049</v>
      </c>
      <c r="B28866" t="s">
        <v>1055</v>
      </c>
      <c r="C28866" t="s">
        <v>1022</v>
      </c>
      <c r="D28866" t="s">
        <v>975</v>
      </c>
      <c r="E28866" t="s">
        <v>1014</v>
      </c>
      <c r="F28866" s="86">
        <v>4331780.4711893704</v>
      </c>
    </row>
    <row r="28867" spans="1:6">
      <c r="A28867">
        <v>2050</v>
      </c>
      <c r="B28867" t="s">
        <v>1055</v>
      </c>
      <c r="C28867" t="s">
        <v>1022</v>
      </c>
      <c r="D28867" t="s">
        <v>975</v>
      </c>
      <c r="E28867" t="s">
        <v>1014</v>
      </c>
      <c r="F28867" s="86">
        <v>4326869.9257972399</v>
      </c>
    </row>
    <row r="28868" spans="1:6">
      <c r="A28868">
        <v>2017</v>
      </c>
      <c r="B28868" t="s">
        <v>1056</v>
      </c>
      <c r="C28868" t="s">
        <v>1022</v>
      </c>
      <c r="D28868" t="s">
        <v>975</v>
      </c>
      <c r="E28868" t="s">
        <v>1014</v>
      </c>
      <c r="F28868" s="86">
        <v>1786421.8117338801</v>
      </c>
    </row>
    <row r="28869" spans="1:6">
      <c r="A28869">
        <v>2018</v>
      </c>
      <c r="B28869" t="s">
        <v>1056</v>
      </c>
      <c r="C28869" t="s">
        <v>1022</v>
      </c>
      <c r="D28869" t="s">
        <v>975</v>
      </c>
      <c r="E28869" t="s">
        <v>1014</v>
      </c>
      <c r="F28869" s="86">
        <v>1748277.8695137899</v>
      </c>
    </row>
    <row r="28870" spans="1:6">
      <c r="A28870">
        <v>2019</v>
      </c>
      <c r="B28870" t="s">
        <v>1056</v>
      </c>
      <c r="C28870" t="s">
        <v>1022</v>
      </c>
      <c r="D28870" t="s">
        <v>975</v>
      </c>
      <c r="E28870" t="s">
        <v>1014</v>
      </c>
      <c r="F28870" s="86">
        <v>1716965.73309599</v>
      </c>
    </row>
    <row r="28871" spans="1:6">
      <c r="A28871">
        <v>2020</v>
      </c>
      <c r="B28871" t="s">
        <v>1056</v>
      </c>
      <c r="C28871" t="s">
        <v>1022</v>
      </c>
      <c r="D28871" t="s">
        <v>975</v>
      </c>
      <c r="E28871" t="s">
        <v>1014</v>
      </c>
      <c r="F28871" s="86">
        <v>1691964.2569488699</v>
      </c>
    </row>
    <row r="28872" spans="1:6">
      <c r="A28872">
        <v>2021</v>
      </c>
      <c r="B28872" t="s">
        <v>1056</v>
      </c>
      <c r="C28872" t="s">
        <v>1022</v>
      </c>
      <c r="D28872" t="s">
        <v>975</v>
      </c>
      <c r="E28872" t="s">
        <v>1014</v>
      </c>
      <c r="F28872" s="86">
        <v>1673043.8370930799</v>
      </c>
    </row>
    <row r="28873" spans="1:6">
      <c r="A28873">
        <v>2022</v>
      </c>
      <c r="B28873" t="s">
        <v>1056</v>
      </c>
      <c r="C28873" t="s">
        <v>1022</v>
      </c>
      <c r="D28873" t="s">
        <v>975</v>
      </c>
      <c r="E28873" t="s">
        <v>1014</v>
      </c>
      <c r="F28873" s="86">
        <v>1659376.69930218</v>
      </c>
    </row>
    <row r="28874" spans="1:6">
      <c r="A28874">
        <v>2023</v>
      </c>
      <c r="B28874" t="s">
        <v>1056</v>
      </c>
      <c r="C28874" t="s">
        <v>1022</v>
      </c>
      <c r="D28874" t="s">
        <v>975</v>
      </c>
      <c r="E28874" t="s">
        <v>1014</v>
      </c>
      <c r="F28874" s="86">
        <v>1650647.49703674</v>
      </c>
    </row>
    <row r="28875" spans="1:6">
      <c r="A28875">
        <v>2024</v>
      </c>
      <c r="B28875" t="s">
        <v>1056</v>
      </c>
      <c r="C28875" t="s">
        <v>1022</v>
      </c>
      <c r="D28875" t="s">
        <v>975</v>
      </c>
      <c r="E28875" t="s">
        <v>1014</v>
      </c>
      <c r="F28875" s="86">
        <v>1646438.5842007899</v>
      </c>
    </row>
    <row r="28876" spans="1:6">
      <c r="A28876">
        <v>2025</v>
      </c>
      <c r="B28876" t="s">
        <v>1056</v>
      </c>
      <c r="C28876" t="s">
        <v>1022</v>
      </c>
      <c r="D28876" t="s">
        <v>975</v>
      </c>
      <c r="E28876" t="s">
        <v>1014</v>
      </c>
      <c r="F28876" s="86">
        <v>1646071.1998065501</v>
      </c>
    </row>
    <row r="28877" spans="1:6">
      <c r="A28877">
        <v>2026</v>
      </c>
      <c r="B28877" t="s">
        <v>1056</v>
      </c>
      <c r="C28877" t="s">
        <v>1022</v>
      </c>
      <c r="D28877" t="s">
        <v>975</v>
      </c>
      <c r="E28877" t="s">
        <v>1014</v>
      </c>
      <c r="F28877" s="86">
        <v>1649007.0317323101</v>
      </c>
    </row>
    <row r="28878" spans="1:6">
      <c r="A28878">
        <v>2027</v>
      </c>
      <c r="B28878" t="s">
        <v>1056</v>
      </c>
      <c r="C28878" t="s">
        <v>1022</v>
      </c>
      <c r="D28878" t="s">
        <v>975</v>
      </c>
      <c r="E28878" t="s">
        <v>1014</v>
      </c>
      <c r="F28878" s="86">
        <v>1654406.09966694</v>
      </c>
    </row>
    <row r="28879" spans="1:6">
      <c r="A28879">
        <v>2028</v>
      </c>
      <c r="B28879" t="s">
        <v>1056</v>
      </c>
      <c r="C28879" t="s">
        <v>1022</v>
      </c>
      <c r="D28879" t="s">
        <v>975</v>
      </c>
      <c r="E28879" t="s">
        <v>1014</v>
      </c>
      <c r="F28879" s="86">
        <v>1661548.17412524</v>
      </c>
    </row>
    <row r="28880" spans="1:6">
      <c r="A28880">
        <v>2029</v>
      </c>
      <c r="B28880" t="s">
        <v>1056</v>
      </c>
      <c r="C28880" t="s">
        <v>1022</v>
      </c>
      <c r="D28880" t="s">
        <v>975</v>
      </c>
      <c r="E28880" t="s">
        <v>1014</v>
      </c>
      <c r="F28880" s="86">
        <v>1669760.30601147</v>
      </c>
    </row>
    <row r="28881" spans="1:6">
      <c r="A28881">
        <v>2030</v>
      </c>
      <c r="B28881" t="s">
        <v>1056</v>
      </c>
      <c r="C28881" t="s">
        <v>1022</v>
      </c>
      <c r="D28881" t="s">
        <v>975</v>
      </c>
      <c r="E28881" t="s">
        <v>1014</v>
      </c>
      <c r="F28881" s="86">
        <v>1679173.23636057</v>
      </c>
    </row>
    <row r="28882" spans="1:6">
      <c r="A28882">
        <v>2031</v>
      </c>
      <c r="B28882" t="s">
        <v>1056</v>
      </c>
      <c r="C28882" t="s">
        <v>1022</v>
      </c>
      <c r="D28882" t="s">
        <v>975</v>
      </c>
      <c r="E28882" t="s">
        <v>1014</v>
      </c>
      <c r="F28882" s="86">
        <v>1689561.5571105101</v>
      </c>
    </row>
    <row r="28883" spans="1:6">
      <c r="A28883">
        <v>2032</v>
      </c>
      <c r="B28883" t="s">
        <v>1056</v>
      </c>
      <c r="C28883" t="s">
        <v>1022</v>
      </c>
      <c r="D28883" t="s">
        <v>975</v>
      </c>
      <c r="E28883" t="s">
        <v>1014</v>
      </c>
      <c r="F28883" s="86">
        <v>1700295.11980556</v>
      </c>
    </row>
    <row r="28884" spans="1:6">
      <c r="A28884">
        <v>2033</v>
      </c>
      <c r="B28884" t="s">
        <v>1056</v>
      </c>
      <c r="C28884" t="s">
        <v>1022</v>
      </c>
      <c r="D28884" t="s">
        <v>975</v>
      </c>
      <c r="E28884" t="s">
        <v>1014</v>
      </c>
      <c r="F28884" s="86">
        <v>1711090.09420982</v>
      </c>
    </row>
    <row r="28885" spans="1:6">
      <c r="A28885">
        <v>2034</v>
      </c>
      <c r="B28885" t="s">
        <v>1056</v>
      </c>
      <c r="C28885" t="s">
        <v>1022</v>
      </c>
      <c r="D28885" t="s">
        <v>975</v>
      </c>
      <c r="E28885" t="s">
        <v>1014</v>
      </c>
      <c r="F28885" s="86">
        <v>1722243.76327203</v>
      </c>
    </row>
    <row r="28886" spans="1:6">
      <c r="A28886">
        <v>2035</v>
      </c>
      <c r="B28886" t="s">
        <v>1056</v>
      </c>
      <c r="C28886" t="s">
        <v>1022</v>
      </c>
      <c r="D28886" t="s">
        <v>975</v>
      </c>
      <c r="E28886" t="s">
        <v>1014</v>
      </c>
      <c r="F28886" s="86">
        <v>1733809.13349485</v>
      </c>
    </row>
    <row r="28887" spans="1:6">
      <c r="A28887">
        <v>2036</v>
      </c>
      <c r="B28887" t="s">
        <v>1056</v>
      </c>
      <c r="C28887" t="s">
        <v>1022</v>
      </c>
      <c r="D28887" t="s">
        <v>975</v>
      </c>
      <c r="E28887" t="s">
        <v>1014</v>
      </c>
      <c r="F28887" s="86">
        <v>1745761.3573965901</v>
      </c>
    </row>
    <row r="28888" spans="1:6">
      <c r="A28888">
        <v>2037</v>
      </c>
      <c r="B28888" t="s">
        <v>1056</v>
      </c>
      <c r="C28888" t="s">
        <v>1022</v>
      </c>
      <c r="D28888" t="s">
        <v>975</v>
      </c>
      <c r="E28888" t="s">
        <v>1014</v>
      </c>
      <c r="F28888" s="86">
        <v>1757795.0448412499</v>
      </c>
    </row>
    <row r="28889" spans="1:6">
      <c r="A28889">
        <v>2038</v>
      </c>
      <c r="B28889" t="s">
        <v>1056</v>
      </c>
      <c r="C28889" t="s">
        <v>1022</v>
      </c>
      <c r="D28889" t="s">
        <v>975</v>
      </c>
      <c r="E28889" t="s">
        <v>1014</v>
      </c>
      <c r="F28889" s="86">
        <v>1769881.80172035</v>
      </c>
    </row>
    <row r="28890" spans="1:6">
      <c r="A28890">
        <v>2039</v>
      </c>
      <c r="B28890" t="s">
        <v>1056</v>
      </c>
      <c r="C28890" t="s">
        <v>1022</v>
      </c>
      <c r="D28890" t="s">
        <v>975</v>
      </c>
      <c r="E28890" t="s">
        <v>1014</v>
      </c>
      <c r="F28890" s="86">
        <v>1781917.3364394801</v>
      </c>
    </row>
    <row r="28891" spans="1:6">
      <c r="A28891">
        <v>2040</v>
      </c>
      <c r="B28891" t="s">
        <v>1056</v>
      </c>
      <c r="C28891" t="s">
        <v>1022</v>
      </c>
      <c r="D28891" t="s">
        <v>975</v>
      </c>
      <c r="E28891" t="s">
        <v>1014</v>
      </c>
      <c r="F28891" s="86">
        <v>1793887.3916210199</v>
      </c>
    </row>
    <row r="28892" spans="1:6">
      <c r="A28892">
        <v>2041</v>
      </c>
      <c r="B28892" t="s">
        <v>1056</v>
      </c>
      <c r="C28892" t="s">
        <v>1022</v>
      </c>
      <c r="D28892" t="s">
        <v>975</v>
      </c>
      <c r="E28892" t="s">
        <v>1014</v>
      </c>
      <c r="F28892" s="86">
        <v>1806895.0749643999</v>
      </c>
    </row>
    <row r="28893" spans="1:6">
      <c r="A28893">
        <v>2042</v>
      </c>
      <c r="B28893" t="s">
        <v>1056</v>
      </c>
      <c r="C28893" t="s">
        <v>1022</v>
      </c>
      <c r="D28893" t="s">
        <v>975</v>
      </c>
      <c r="E28893" t="s">
        <v>1014</v>
      </c>
      <c r="F28893" s="86">
        <v>1819868.1337503199</v>
      </c>
    </row>
    <row r="28894" spans="1:6">
      <c r="A28894">
        <v>2043</v>
      </c>
      <c r="B28894" t="s">
        <v>1056</v>
      </c>
      <c r="C28894" t="s">
        <v>1022</v>
      </c>
      <c r="D28894" t="s">
        <v>975</v>
      </c>
      <c r="E28894" t="s">
        <v>1014</v>
      </c>
      <c r="F28894" s="86">
        <v>1832858.6081534999</v>
      </c>
    </row>
    <row r="28895" spans="1:6">
      <c r="A28895">
        <v>2044</v>
      </c>
      <c r="B28895" t="s">
        <v>1056</v>
      </c>
      <c r="C28895" t="s">
        <v>1022</v>
      </c>
      <c r="D28895" t="s">
        <v>975</v>
      </c>
      <c r="E28895" t="s">
        <v>1014</v>
      </c>
      <c r="F28895" s="86">
        <v>1845905.10455829</v>
      </c>
    </row>
    <row r="28896" spans="1:6">
      <c r="A28896">
        <v>2045</v>
      </c>
      <c r="B28896" t="s">
        <v>1056</v>
      </c>
      <c r="C28896" t="s">
        <v>1022</v>
      </c>
      <c r="D28896" t="s">
        <v>975</v>
      </c>
      <c r="E28896" t="s">
        <v>1014</v>
      </c>
      <c r="F28896" s="86">
        <v>1859025.20286768</v>
      </c>
    </row>
    <row r="28897" spans="1:6">
      <c r="A28897">
        <v>2046</v>
      </c>
      <c r="B28897" t="s">
        <v>1056</v>
      </c>
      <c r="C28897" t="s">
        <v>1022</v>
      </c>
      <c r="D28897" t="s">
        <v>975</v>
      </c>
      <c r="E28897" t="s">
        <v>1014</v>
      </c>
      <c r="F28897" s="86">
        <v>1872222.16876413</v>
      </c>
    </row>
    <row r="28898" spans="1:6">
      <c r="A28898">
        <v>2047</v>
      </c>
      <c r="B28898" t="s">
        <v>1056</v>
      </c>
      <c r="C28898" t="s">
        <v>1022</v>
      </c>
      <c r="D28898" t="s">
        <v>975</v>
      </c>
      <c r="E28898" t="s">
        <v>1014</v>
      </c>
      <c r="F28898" s="86">
        <v>1885505.8877574799</v>
      </c>
    </row>
    <row r="28899" spans="1:6">
      <c r="A28899">
        <v>2048</v>
      </c>
      <c r="B28899" t="s">
        <v>1056</v>
      </c>
      <c r="C28899" t="s">
        <v>1022</v>
      </c>
      <c r="D28899" t="s">
        <v>975</v>
      </c>
      <c r="E28899" t="s">
        <v>1014</v>
      </c>
      <c r="F28899" s="86">
        <v>1898862.7586912899</v>
      </c>
    </row>
    <row r="28900" spans="1:6">
      <c r="A28900">
        <v>2049</v>
      </c>
      <c r="B28900" t="s">
        <v>1056</v>
      </c>
      <c r="C28900" t="s">
        <v>1022</v>
      </c>
      <c r="D28900" t="s">
        <v>975</v>
      </c>
      <c r="E28900" t="s">
        <v>1014</v>
      </c>
      <c r="F28900" s="86">
        <v>1912321.9732361301</v>
      </c>
    </row>
    <row r="28901" spans="1:6">
      <c r="A28901">
        <v>2050</v>
      </c>
      <c r="B28901" t="s">
        <v>1056</v>
      </c>
      <c r="C28901" t="s">
        <v>1022</v>
      </c>
      <c r="D28901" t="s">
        <v>975</v>
      </c>
      <c r="E28901" t="s">
        <v>1014</v>
      </c>
      <c r="F28901" s="86">
        <v>1925910.93571308</v>
      </c>
    </row>
    <row r="28902" spans="1:6">
      <c r="A28902">
        <v>2017</v>
      </c>
      <c r="B28902" t="s">
        <v>1057</v>
      </c>
      <c r="C28902" t="s">
        <v>1022</v>
      </c>
      <c r="D28902" t="s">
        <v>975</v>
      </c>
      <c r="E28902" t="s">
        <v>1014</v>
      </c>
      <c r="F28902" s="86">
        <v>331600.020928827</v>
      </c>
    </row>
    <row r="28903" spans="1:6">
      <c r="A28903">
        <v>2018</v>
      </c>
      <c r="B28903" t="s">
        <v>1057</v>
      </c>
      <c r="C28903" t="s">
        <v>1022</v>
      </c>
      <c r="D28903" t="s">
        <v>975</v>
      </c>
      <c r="E28903" t="s">
        <v>1014</v>
      </c>
      <c r="F28903" s="86">
        <v>319628.13182116603</v>
      </c>
    </row>
    <row r="28904" spans="1:6">
      <c r="A28904">
        <v>2019</v>
      </c>
      <c r="B28904" t="s">
        <v>1057</v>
      </c>
      <c r="C28904" t="s">
        <v>1022</v>
      </c>
      <c r="D28904" t="s">
        <v>975</v>
      </c>
      <c r="E28904" t="s">
        <v>1014</v>
      </c>
      <c r="F28904" s="86">
        <v>309532.39290180599</v>
      </c>
    </row>
    <row r="28905" spans="1:6">
      <c r="A28905">
        <v>2020</v>
      </c>
      <c r="B28905" t="s">
        <v>1057</v>
      </c>
      <c r="C28905" t="s">
        <v>1022</v>
      </c>
      <c r="D28905" t="s">
        <v>975</v>
      </c>
      <c r="E28905" t="s">
        <v>1014</v>
      </c>
      <c r="F28905" s="86">
        <v>301179.69187539601</v>
      </c>
    </row>
    <row r="28906" spans="1:6">
      <c r="A28906">
        <v>2021</v>
      </c>
      <c r="B28906" t="s">
        <v>1057</v>
      </c>
      <c r="C28906" t="s">
        <v>1022</v>
      </c>
      <c r="D28906" t="s">
        <v>975</v>
      </c>
      <c r="E28906" t="s">
        <v>1014</v>
      </c>
      <c r="F28906" s="86">
        <v>294535.57545252203</v>
      </c>
    </row>
    <row r="28907" spans="1:6">
      <c r="A28907">
        <v>2022</v>
      </c>
      <c r="B28907" t="s">
        <v>1057</v>
      </c>
      <c r="C28907" t="s">
        <v>1022</v>
      </c>
      <c r="D28907" t="s">
        <v>975</v>
      </c>
      <c r="E28907" t="s">
        <v>1014</v>
      </c>
      <c r="F28907" s="86">
        <v>289352.77655217302</v>
      </c>
    </row>
    <row r="28908" spans="1:6">
      <c r="A28908">
        <v>2023</v>
      </c>
      <c r="B28908" t="s">
        <v>1057</v>
      </c>
      <c r="C28908" t="s">
        <v>1022</v>
      </c>
      <c r="D28908" t="s">
        <v>975</v>
      </c>
      <c r="E28908" t="s">
        <v>1014</v>
      </c>
      <c r="F28908" s="86">
        <v>285477.41538250202</v>
      </c>
    </row>
    <row r="28909" spans="1:6">
      <c r="A28909">
        <v>2024</v>
      </c>
      <c r="B28909" t="s">
        <v>1057</v>
      </c>
      <c r="C28909" t="s">
        <v>1022</v>
      </c>
      <c r="D28909" t="s">
        <v>975</v>
      </c>
      <c r="E28909" t="s">
        <v>1014</v>
      </c>
      <c r="F28909" s="86">
        <v>282736.46529650502</v>
      </c>
    </row>
    <row r="28910" spans="1:6">
      <c r="A28910">
        <v>2025</v>
      </c>
      <c r="B28910" t="s">
        <v>1057</v>
      </c>
      <c r="C28910" t="s">
        <v>1022</v>
      </c>
      <c r="D28910" t="s">
        <v>975</v>
      </c>
      <c r="E28910" t="s">
        <v>1014</v>
      </c>
      <c r="F28910" s="86">
        <v>280954.77511728997</v>
      </c>
    </row>
    <row r="28911" spans="1:6">
      <c r="A28911">
        <v>2026</v>
      </c>
      <c r="B28911" t="s">
        <v>1057</v>
      </c>
      <c r="C28911" t="s">
        <v>1022</v>
      </c>
      <c r="D28911" t="s">
        <v>975</v>
      </c>
      <c r="E28911" t="s">
        <v>1014</v>
      </c>
      <c r="F28911" s="86">
        <v>280009.42976795399</v>
      </c>
    </row>
    <row r="28912" spans="1:6">
      <c r="A28912">
        <v>2027</v>
      </c>
      <c r="B28912" t="s">
        <v>1057</v>
      </c>
      <c r="C28912" t="s">
        <v>1022</v>
      </c>
      <c r="D28912" t="s">
        <v>975</v>
      </c>
      <c r="E28912" t="s">
        <v>1014</v>
      </c>
      <c r="F28912" s="86">
        <v>279716.64783179603</v>
      </c>
    </row>
    <row r="28913" spans="1:6">
      <c r="A28913">
        <v>2028</v>
      </c>
      <c r="B28913" t="s">
        <v>1057</v>
      </c>
      <c r="C28913" t="s">
        <v>1022</v>
      </c>
      <c r="D28913" t="s">
        <v>975</v>
      </c>
      <c r="E28913" t="s">
        <v>1014</v>
      </c>
      <c r="F28913" s="86">
        <v>279894.81085437798</v>
      </c>
    </row>
    <row r="28914" spans="1:6">
      <c r="A28914">
        <v>2029</v>
      </c>
      <c r="B28914" t="s">
        <v>1057</v>
      </c>
      <c r="C28914" t="s">
        <v>1022</v>
      </c>
      <c r="D28914" t="s">
        <v>975</v>
      </c>
      <c r="E28914" t="s">
        <v>1014</v>
      </c>
      <c r="F28914" s="86">
        <v>280379.76664203597</v>
      </c>
    </row>
    <row r="28915" spans="1:6">
      <c r="A28915">
        <v>2030</v>
      </c>
      <c r="B28915" t="s">
        <v>1057</v>
      </c>
      <c r="C28915" t="s">
        <v>1022</v>
      </c>
      <c r="D28915" t="s">
        <v>975</v>
      </c>
      <c r="E28915" t="s">
        <v>1014</v>
      </c>
      <c r="F28915" s="86">
        <v>281157.96512198402</v>
      </c>
    </row>
    <row r="28916" spans="1:6">
      <c r="A28916">
        <v>2031</v>
      </c>
      <c r="B28916" t="s">
        <v>1057</v>
      </c>
      <c r="C28916" t="s">
        <v>1022</v>
      </c>
      <c r="D28916" t="s">
        <v>975</v>
      </c>
      <c r="E28916" t="s">
        <v>1014</v>
      </c>
      <c r="F28916" s="86">
        <v>282169.03818621999</v>
      </c>
    </row>
    <row r="28917" spans="1:6">
      <c r="A28917">
        <v>2032</v>
      </c>
      <c r="B28917" t="s">
        <v>1057</v>
      </c>
      <c r="C28917" t="s">
        <v>1022</v>
      </c>
      <c r="D28917" t="s">
        <v>975</v>
      </c>
      <c r="E28917" t="s">
        <v>1014</v>
      </c>
      <c r="F28917" s="86">
        <v>283296.16039911698</v>
      </c>
    </row>
    <row r="28918" spans="1:6">
      <c r="A28918">
        <v>2033</v>
      </c>
      <c r="B28918" t="s">
        <v>1057</v>
      </c>
      <c r="C28918" t="s">
        <v>1022</v>
      </c>
      <c r="D28918" t="s">
        <v>975</v>
      </c>
      <c r="E28918" t="s">
        <v>1014</v>
      </c>
      <c r="F28918" s="86">
        <v>284473.69069827802</v>
      </c>
    </row>
    <row r="28919" spans="1:6">
      <c r="A28919">
        <v>2034</v>
      </c>
      <c r="B28919" t="s">
        <v>1057</v>
      </c>
      <c r="C28919" t="s">
        <v>1022</v>
      </c>
      <c r="D28919" t="s">
        <v>975</v>
      </c>
      <c r="E28919" t="s">
        <v>1014</v>
      </c>
      <c r="F28919" s="86">
        <v>285744.97188479197</v>
      </c>
    </row>
    <row r="28920" spans="1:6">
      <c r="A28920">
        <v>2035</v>
      </c>
      <c r="B28920" t="s">
        <v>1057</v>
      </c>
      <c r="C28920" t="s">
        <v>1022</v>
      </c>
      <c r="D28920" t="s">
        <v>975</v>
      </c>
      <c r="E28920" t="s">
        <v>1014</v>
      </c>
      <c r="F28920" s="86">
        <v>287100.25901206402</v>
      </c>
    </row>
    <row r="28921" spans="1:6">
      <c r="A28921">
        <v>2036</v>
      </c>
      <c r="B28921" t="s">
        <v>1057</v>
      </c>
      <c r="C28921" t="s">
        <v>1022</v>
      </c>
      <c r="D28921" t="s">
        <v>975</v>
      </c>
      <c r="E28921" t="s">
        <v>1014</v>
      </c>
      <c r="F28921" s="86">
        <v>288518.44536110398</v>
      </c>
    </row>
    <row r="28922" spans="1:6">
      <c r="A28922">
        <v>2037</v>
      </c>
      <c r="B28922" t="s">
        <v>1057</v>
      </c>
      <c r="C28922" t="s">
        <v>1022</v>
      </c>
      <c r="D28922" t="s">
        <v>975</v>
      </c>
      <c r="E28922" t="s">
        <v>1014</v>
      </c>
      <c r="F28922" s="86">
        <v>289947.51040254999</v>
      </c>
    </row>
    <row r="28923" spans="1:6">
      <c r="A28923">
        <v>2038</v>
      </c>
      <c r="B28923" t="s">
        <v>1057</v>
      </c>
      <c r="C28923" t="s">
        <v>1022</v>
      </c>
      <c r="D28923" t="s">
        <v>975</v>
      </c>
      <c r="E28923" t="s">
        <v>1014</v>
      </c>
      <c r="F28923" s="86">
        <v>291388.28172139602</v>
      </c>
    </row>
    <row r="28924" spans="1:6">
      <c r="A28924">
        <v>2039</v>
      </c>
      <c r="B28924" t="s">
        <v>1057</v>
      </c>
      <c r="C28924" t="s">
        <v>1022</v>
      </c>
      <c r="D28924" t="s">
        <v>975</v>
      </c>
      <c r="E28924" t="s">
        <v>1014</v>
      </c>
      <c r="F28924" s="86">
        <v>292828.47230168001</v>
      </c>
    </row>
    <row r="28925" spans="1:6">
      <c r="A28925">
        <v>2040</v>
      </c>
      <c r="B28925" t="s">
        <v>1057</v>
      </c>
      <c r="C28925" t="s">
        <v>1022</v>
      </c>
      <c r="D28925" t="s">
        <v>975</v>
      </c>
      <c r="E28925" t="s">
        <v>1014</v>
      </c>
      <c r="F28925" s="86">
        <v>294260.521440104</v>
      </c>
    </row>
    <row r="28926" spans="1:6">
      <c r="A28926">
        <v>2041</v>
      </c>
      <c r="B28926" t="s">
        <v>1057</v>
      </c>
      <c r="C28926" t="s">
        <v>1022</v>
      </c>
      <c r="D28926" t="s">
        <v>975</v>
      </c>
      <c r="E28926" t="s">
        <v>1014</v>
      </c>
      <c r="F28926" s="86">
        <v>294802.26172114798</v>
      </c>
    </row>
    <row r="28927" spans="1:6">
      <c r="A28927">
        <v>2042</v>
      </c>
      <c r="B28927" t="s">
        <v>1057</v>
      </c>
      <c r="C28927" t="s">
        <v>1022</v>
      </c>
      <c r="D28927" t="s">
        <v>975</v>
      </c>
      <c r="E28927" t="s">
        <v>1014</v>
      </c>
      <c r="F28927" s="86">
        <v>295319.95345374098</v>
      </c>
    </row>
    <row r="28928" spans="1:6">
      <c r="A28928">
        <v>2043</v>
      </c>
      <c r="B28928" t="s">
        <v>1057</v>
      </c>
      <c r="C28928" t="s">
        <v>1022</v>
      </c>
      <c r="D28928" t="s">
        <v>975</v>
      </c>
      <c r="E28928" t="s">
        <v>1014</v>
      </c>
      <c r="F28928" s="86">
        <v>295818.80694233399</v>
      </c>
    </row>
    <row r="28929" spans="1:6">
      <c r="A28929">
        <v>2044</v>
      </c>
      <c r="B28929" t="s">
        <v>1057</v>
      </c>
      <c r="C28929" t="s">
        <v>1022</v>
      </c>
      <c r="D28929" t="s">
        <v>975</v>
      </c>
      <c r="E28929" t="s">
        <v>1014</v>
      </c>
      <c r="F28929" s="86">
        <v>296303.42533910298</v>
      </c>
    </row>
    <row r="28930" spans="1:6">
      <c r="A28930">
        <v>2045</v>
      </c>
      <c r="B28930" t="s">
        <v>1057</v>
      </c>
      <c r="C28930" t="s">
        <v>1022</v>
      </c>
      <c r="D28930" t="s">
        <v>975</v>
      </c>
      <c r="E28930" t="s">
        <v>1014</v>
      </c>
      <c r="F28930" s="86">
        <v>296776.842231446</v>
      </c>
    </row>
    <row r="28931" spans="1:6">
      <c r="A28931">
        <v>2046</v>
      </c>
      <c r="B28931" t="s">
        <v>1057</v>
      </c>
      <c r="C28931" t="s">
        <v>1022</v>
      </c>
      <c r="D28931" t="s">
        <v>975</v>
      </c>
      <c r="E28931" t="s">
        <v>1014</v>
      </c>
      <c r="F28931" s="86">
        <v>297241.52409274399</v>
      </c>
    </row>
    <row r="28932" spans="1:6">
      <c r="A28932">
        <v>2047</v>
      </c>
      <c r="B28932" t="s">
        <v>1057</v>
      </c>
      <c r="C28932" t="s">
        <v>1022</v>
      </c>
      <c r="D28932" t="s">
        <v>975</v>
      </c>
      <c r="E28932" t="s">
        <v>1014</v>
      </c>
      <c r="F28932" s="86">
        <v>297699.37794488401</v>
      </c>
    </row>
    <row r="28933" spans="1:6">
      <c r="A28933">
        <v>2048</v>
      </c>
      <c r="B28933" t="s">
        <v>1057</v>
      </c>
      <c r="C28933" t="s">
        <v>1022</v>
      </c>
      <c r="D28933" t="s">
        <v>975</v>
      </c>
      <c r="E28933" t="s">
        <v>1014</v>
      </c>
      <c r="F28933" s="86">
        <v>298151.283772</v>
      </c>
    </row>
    <row r="28934" spans="1:6">
      <c r="A28934">
        <v>2049</v>
      </c>
      <c r="B28934" t="s">
        <v>1057</v>
      </c>
      <c r="C28934" t="s">
        <v>1022</v>
      </c>
      <c r="D28934" t="s">
        <v>975</v>
      </c>
      <c r="E28934" t="s">
        <v>1014</v>
      </c>
      <c r="F28934" s="86">
        <v>298600.91690620402</v>
      </c>
    </row>
    <row r="28935" spans="1:6">
      <c r="A28935">
        <v>2050</v>
      </c>
      <c r="B28935" t="s">
        <v>1057</v>
      </c>
      <c r="C28935" t="s">
        <v>1022</v>
      </c>
      <c r="D28935" t="s">
        <v>975</v>
      </c>
      <c r="E28935" t="s">
        <v>1014</v>
      </c>
      <c r="F28935" s="86">
        <v>299051.41231718002</v>
      </c>
    </row>
    <row r="28936" spans="1:6">
      <c r="A28936">
        <v>2017</v>
      </c>
      <c r="B28936" t="s">
        <v>1058</v>
      </c>
      <c r="C28936" t="s">
        <v>1022</v>
      </c>
      <c r="D28936" t="s">
        <v>975</v>
      </c>
      <c r="E28936" t="s">
        <v>1014</v>
      </c>
      <c r="F28936" s="86">
        <v>3755740.2539597899</v>
      </c>
    </row>
    <row r="28937" spans="1:6">
      <c r="A28937">
        <v>2018</v>
      </c>
      <c r="B28937" t="s">
        <v>1058</v>
      </c>
      <c r="C28937" t="s">
        <v>1022</v>
      </c>
      <c r="D28937" t="s">
        <v>975</v>
      </c>
      <c r="E28937" t="s">
        <v>1014</v>
      </c>
      <c r="F28937" s="86">
        <v>3625317.15283537</v>
      </c>
    </row>
    <row r="28938" spans="1:6">
      <c r="A28938">
        <v>2019</v>
      </c>
      <c r="B28938" t="s">
        <v>1058</v>
      </c>
      <c r="C28938" t="s">
        <v>1022</v>
      </c>
      <c r="D28938" t="s">
        <v>975</v>
      </c>
      <c r="E28938" t="s">
        <v>1014</v>
      </c>
      <c r="F28938" s="86">
        <v>3511825.5011962499</v>
      </c>
    </row>
    <row r="28939" spans="1:6">
      <c r="A28939">
        <v>2020</v>
      </c>
      <c r="B28939" t="s">
        <v>1058</v>
      </c>
      <c r="C28939" t="s">
        <v>1022</v>
      </c>
      <c r="D28939" t="s">
        <v>975</v>
      </c>
      <c r="E28939" t="s">
        <v>1014</v>
      </c>
      <c r="F28939" s="86">
        <v>3414689.4602902601</v>
      </c>
    </row>
    <row r="28940" spans="1:6">
      <c r="A28940">
        <v>2021</v>
      </c>
      <c r="B28940" t="s">
        <v>1058</v>
      </c>
      <c r="C28940" t="s">
        <v>1022</v>
      </c>
      <c r="D28940" t="s">
        <v>975</v>
      </c>
      <c r="E28940" t="s">
        <v>1014</v>
      </c>
      <c r="F28940" s="86">
        <v>3334640.79730001</v>
      </c>
    </row>
    <row r="28941" spans="1:6">
      <c r="A28941">
        <v>2022</v>
      </c>
      <c r="B28941" t="s">
        <v>1058</v>
      </c>
      <c r="C28941" t="s">
        <v>1022</v>
      </c>
      <c r="D28941" t="s">
        <v>975</v>
      </c>
      <c r="E28941" t="s">
        <v>1014</v>
      </c>
      <c r="F28941" s="86">
        <v>3269567.5153330802</v>
      </c>
    </row>
    <row r="28942" spans="1:6">
      <c r="A28942">
        <v>2023</v>
      </c>
      <c r="B28942" t="s">
        <v>1058</v>
      </c>
      <c r="C28942" t="s">
        <v>1022</v>
      </c>
      <c r="D28942" t="s">
        <v>975</v>
      </c>
      <c r="E28942" t="s">
        <v>1014</v>
      </c>
      <c r="F28942" s="86">
        <v>3218543.6108691599</v>
      </c>
    </row>
    <row r="28943" spans="1:6">
      <c r="A28943">
        <v>2024</v>
      </c>
      <c r="B28943" t="s">
        <v>1058</v>
      </c>
      <c r="C28943" t="s">
        <v>1022</v>
      </c>
      <c r="D28943" t="s">
        <v>975</v>
      </c>
      <c r="E28943" t="s">
        <v>1014</v>
      </c>
      <c r="F28943" s="86">
        <v>3180274.6057831701</v>
      </c>
    </row>
    <row r="28944" spans="1:6">
      <c r="A28944">
        <v>2025</v>
      </c>
      <c r="B28944" t="s">
        <v>1058</v>
      </c>
      <c r="C28944" t="s">
        <v>1022</v>
      </c>
      <c r="D28944" t="s">
        <v>975</v>
      </c>
      <c r="E28944" t="s">
        <v>1014</v>
      </c>
      <c r="F28944" s="86">
        <v>3153432.1358382902</v>
      </c>
    </row>
    <row r="28945" spans="1:6">
      <c r="A28945">
        <v>2026</v>
      </c>
      <c r="B28945" t="s">
        <v>1058</v>
      </c>
      <c r="C28945" t="s">
        <v>1022</v>
      </c>
      <c r="D28945" t="s">
        <v>975</v>
      </c>
      <c r="E28945" t="s">
        <v>1014</v>
      </c>
      <c r="F28945" s="86">
        <v>3136984.7379781799</v>
      </c>
    </row>
    <row r="28946" spans="1:6">
      <c r="A28946">
        <v>2027</v>
      </c>
      <c r="B28946" t="s">
        <v>1058</v>
      </c>
      <c r="C28946" t="s">
        <v>1022</v>
      </c>
      <c r="D28946" t="s">
        <v>975</v>
      </c>
      <c r="E28946" t="s">
        <v>1014</v>
      </c>
      <c r="F28946" s="86">
        <v>3129142.7147563002</v>
      </c>
    </row>
    <row r="28947" spans="1:6">
      <c r="A28947">
        <v>2028</v>
      </c>
      <c r="B28947" t="s">
        <v>1058</v>
      </c>
      <c r="C28947" t="s">
        <v>1022</v>
      </c>
      <c r="D28947" t="s">
        <v>975</v>
      </c>
      <c r="E28947" t="s">
        <v>1014</v>
      </c>
      <c r="F28947" s="86">
        <v>3127829.6046921802</v>
      </c>
    </row>
    <row r="28948" spans="1:6">
      <c r="A28948">
        <v>2029</v>
      </c>
      <c r="B28948" t="s">
        <v>1058</v>
      </c>
      <c r="C28948" t="s">
        <v>1022</v>
      </c>
      <c r="D28948" t="s">
        <v>975</v>
      </c>
      <c r="E28948" t="s">
        <v>1014</v>
      </c>
      <c r="F28948" s="86">
        <v>3131091.5966381598</v>
      </c>
    </row>
    <row r="28949" spans="1:6">
      <c r="A28949">
        <v>2030</v>
      </c>
      <c r="B28949" t="s">
        <v>1058</v>
      </c>
      <c r="C28949" t="s">
        <v>1022</v>
      </c>
      <c r="D28949" t="s">
        <v>975</v>
      </c>
      <c r="E28949" t="s">
        <v>1014</v>
      </c>
      <c r="F28949" s="86">
        <v>3138507.9354905901</v>
      </c>
    </row>
    <row r="28950" spans="1:6">
      <c r="A28950">
        <v>2031</v>
      </c>
      <c r="B28950" t="s">
        <v>1058</v>
      </c>
      <c r="C28950" t="s">
        <v>1022</v>
      </c>
      <c r="D28950" t="s">
        <v>975</v>
      </c>
      <c r="E28950" t="s">
        <v>1014</v>
      </c>
      <c r="F28950" s="86">
        <v>3149168.3412560001</v>
      </c>
    </row>
    <row r="28951" spans="1:6">
      <c r="A28951">
        <v>2032</v>
      </c>
      <c r="B28951" t="s">
        <v>1058</v>
      </c>
      <c r="C28951" t="s">
        <v>1022</v>
      </c>
      <c r="D28951" t="s">
        <v>975</v>
      </c>
      <c r="E28951" t="s">
        <v>1014</v>
      </c>
      <c r="F28951" s="86">
        <v>3161522.1132517001</v>
      </c>
    </row>
    <row r="28952" spans="1:6">
      <c r="A28952">
        <v>2033</v>
      </c>
      <c r="B28952" t="s">
        <v>1058</v>
      </c>
      <c r="C28952" t="s">
        <v>1022</v>
      </c>
      <c r="D28952" t="s">
        <v>975</v>
      </c>
      <c r="E28952" t="s">
        <v>1014</v>
      </c>
      <c r="F28952" s="86">
        <v>3174641.0997818299</v>
      </c>
    </row>
    <row r="28953" spans="1:6">
      <c r="A28953">
        <v>2034</v>
      </c>
      <c r="B28953" t="s">
        <v>1058</v>
      </c>
      <c r="C28953" t="s">
        <v>1022</v>
      </c>
      <c r="D28953" t="s">
        <v>975</v>
      </c>
      <c r="E28953" t="s">
        <v>1014</v>
      </c>
      <c r="F28953" s="86">
        <v>3188767.3831663602</v>
      </c>
    </row>
    <row r="28954" spans="1:6">
      <c r="A28954">
        <v>2035</v>
      </c>
      <c r="B28954" t="s">
        <v>1058</v>
      </c>
      <c r="C28954" t="s">
        <v>1022</v>
      </c>
      <c r="D28954" t="s">
        <v>975</v>
      </c>
      <c r="E28954" t="s">
        <v>1014</v>
      </c>
      <c r="F28954" s="86">
        <v>3203691.2994589699</v>
      </c>
    </row>
    <row r="28955" spans="1:6">
      <c r="A28955">
        <v>2036</v>
      </c>
      <c r="B28955" t="s">
        <v>1058</v>
      </c>
      <c r="C28955" t="s">
        <v>1022</v>
      </c>
      <c r="D28955" t="s">
        <v>975</v>
      </c>
      <c r="E28955" t="s">
        <v>1014</v>
      </c>
      <c r="F28955" s="86">
        <v>3219044.0766213201</v>
      </c>
    </row>
    <row r="28956" spans="1:6">
      <c r="A28956">
        <v>2037</v>
      </c>
      <c r="B28956" t="s">
        <v>1058</v>
      </c>
      <c r="C28956" t="s">
        <v>1022</v>
      </c>
      <c r="D28956" t="s">
        <v>975</v>
      </c>
      <c r="E28956" t="s">
        <v>1014</v>
      </c>
      <c r="F28956" s="86">
        <v>3234435.3831286998</v>
      </c>
    </row>
    <row r="28957" spans="1:6">
      <c r="A28957">
        <v>2038</v>
      </c>
      <c r="B28957" t="s">
        <v>1058</v>
      </c>
      <c r="C28957" t="s">
        <v>1022</v>
      </c>
      <c r="D28957" t="s">
        <v>975</v>
      </c>
      <c r="E28957" t="s">
        <v>1014</v>
      </c>
      <c r="F28957" s="86">
        <v>3249972.0983649502</v>
      </c>
    </row>
    <row r="28958" spans="1:6">
      <c r="A28958">
        <v>2039</v>
      </c>
      <c r="B28958" t="s">
        <v>1058</v>
      </c>
      <c r="C28958" t="s">
        <v>1022</v>
      </c>
      <c r="D28958" t="s">
        <v>975</v>
      </c>
      <c r="E28958" t="s">
        <v>1014</v>
      </c>
      <c r="F28958" s="86">
        <v>3265605.6137311799</v>
      </c>
    </row>
    <row r="28959" spans="1:6">
      <c r="A28959">
        <v>2040</v>
      </c>
      <c r="B28959" t="s">
        <v>1058</v>
      </c>
      <c r="C28959" t="s">
        <v>1022</v>
      </c>
      <c r="D28959" t="s">
        <v>975</v>
      </c>
      <c r="E28959" t="s">
        <v>1014</v>
      </c>
      <c r="F28959" s="86">
        <v>3281273.6475333101</v>
      </c>
    </row>
    <row r="28960" spans="1:6">
      <c r="A28960">
        <v>2041</v>
      </c>
      <c r="B28960" t="s">
        <v>1058</v>
      </c>
      <c r="C28960" t="s">
        <v>1022</v>
      </c>
      <c r="D28960" t="s">
        <v>975</v>
      </c>
      <c r="E28960" t="s">
        <v>1014</v>
      </c>
      <c r="F28960" s="86">
        <v>3271528.1724031102</v>
      </c>
    </row>
    <row r="28961" spans="1:6">
      <c r="A28961">
        <v>2042</v>
      </c>
      <c r="B28961" t="s">
        <v>1058</v>
      </c>
      <c r="C28961" t="s">
        <v>1022</v>
      </c>
      <c r="D28961" t="s">
        <v>975</v>
      </c>
      <c r="E28961" t="s">
        <v>1014</v>
      </c>
      <c r="F28961" s="86">
        <v>3261564.2720838999</v>
      </c>
    </row>
    <row r="28962" spans="1:6">
      <c r="A28962">
        <v>2043</v>
      </c>
      <c r="B28962" t="s">
        <v>1058</v>
      </c>
      <c r="C28962" t="s">
        <v>1022</v>
      </c>
      <c r="D28962" t="s">
        <v>975</v>
      </c>
      <c r="E28962" t="s">
        <v>1014</v>
      </c>
      <c r="F28962" s="86">
        <v>3251453.1691223602</v>
      </c>
    </row>
    <row r="28963" spans="1:6">
      <c r="A28963">
        <v>2044</v>
      </c>
      <c r="B28963" t="s">
        <v>1058</v>
      </c>
      <c r="C28963" t="s">
        <v>1022</v>
      </c>
      <c r="D28963" t="s">
        <v>975</v>
      </c>
      <c r="E28963" t="s">
        <v>1014</v>
      </c>
      <c r="F28963" s="86">
        <v>3241259.1090939599</v>
      </c>
    </row>
    <row r="28964" spans="1:6">
      <c r="A28964">
        <v>2045</v>
      </c>
      <c r="B28964" t="s">
        <v>1058</v>
      </c>
      <c r="C28964" t="s">
        <v>1022</v>
      </c>
      <c r="D28964" t="s">
        <v>975</v>
      </c>
      <c r="E28964" t="s">
        <v>1014</v>
      </c>
      <c r="F28964" s="86">
        <v>3231025.4102894301</v>
      </c>
    </row>
    <row r="28965" spans="1:6">
      <c r="A28965">
        <v>2046</v>
      </c>
      <c r="B28965" t="s">
        <v>1058</v>
      </c>
      <c r="C28965" t="s">
        <v>1022</v>
      </c>
      <c r="D28965" t="s">
        <v>975</v>
      </c>
      <c r="E28965" t="s">
        <v>1014</v>
      </c>
      <c r="F28965" s="86">
        <v>3220773.2381220199</v>
      </c>
    </row>
    <row r="28966" spans="1:6">
      <c r="A28966">
        <v>2047</v>
      </c>
      <c r="B28966" t="s">
        <v>1058</v>
      </c>
      <c r="C28966" t="s">
        <v>1022</v>
      </c>
      <c r="D28966" t="s">
        <v>975</v>
      </c>
      <c r="E28966" t="s">
        <v>1014</v>
      </c>
      <c r="F28966" s="86">
        <v>3210542.8590084799</v>
      </c>
    </row>
    <row r="28967" spans="1:6">
      <c r="A28967">
        <v>2048</v>
      </c>
      <c r="B28967" t="s">
        <v>1058</v>
      </c>
      <c r="C28967" t="s">
        <v>1022</v>
      </c>
      <c r="D28967" t="s">
        <v>975</v>
      </c>
      <c r="E28967" t="s">
        <v>1014</v>
      </c>
      <c r="F28967" s="86">
        <v>3200334.6813365002</v>
      </c>
    </row>
    <row r="28968" spans="1:6">
      <c r="A28968">
        <v>2049</v>
      </c>
      <c r="B28968" t="s">
        <v>1058</v>
      </c>
      <c r="C28968" t="s">
        <v>1022</v>
      </c>
      <c r="D28968" t="s">
        <v>975</v>
      </c>
      <c r="E28968" t="s">
        <v>1014</v>
      </c>
      <c r="F28968" s="86">
        <v>3190165.75876769</v>
      </c>
    </row>
    <row r="28969" spans="1:6">
      <c r="A28969">
        <v>2050</v>
      </c>
      <c r="B28969" t="s">
        <v>1058</v>
      </c>
      <c r="C28969" t="s">
        <v>1022</v>
      </c>
      <c r="D28969" t="s">
        <v>975</v>
      </c>
      <c r="E28969" t="s">
        <v>1014</v>
      </c>
      <c r="F28969" s="86">
        <v>3180038.2173429299</v>
      </c>
    </row>
    <row r="28970" spans="1:6">
      <c r="A28970">
        <v>2017</v>
      </c>
      <c r="B28970" t="s">
        <v>1059</v>
      </c>
      <c r="C28970" t="s">
        <v>1022</v>
      </c>
      <c r="D28970" t="s">
        <v>975</v>
      </c>
      <c r="E28970" t="s">
        <v>1014</v>
      </c>
      <c r="F28970" s="86">
        <v>1103810.87962021</v>
      </c>
    </row>
    <row r="28971" spans="1:6">
      <c r="A28971">
        <v>2018</v>
      </c>
      <c r="B28971" t="s">
        <v>1059</v>
      </c>
      <c r="C28971" t="s">
        <v>1022</v>
      </c>
      <c r="D28971" t="s">
        <v>975</v>
      </c>
      <c r="E28971" t="s">
        <v>1014</v>
      </c>
      <c r="F28971" s="86">
        <v>1068170.3127345101</v>
      </c>
    </row>
    <row r="28972" spans="1:6">
      <c r="A28972">
        <v>2019</v>
      </c>
      <c r="B28972" t="s">
        <v>1059</v>
      </c>
      <c r="C28972" t="s">
        <v>1022</v>
      </c>
      <c r="D28972" t="s">
        <v>975</v>
      </c>
      <c r="E28972" t="s">
        <v>1014</v>
      </c>
      <c r="F28972" s="86">
        <v>1039881.66534428</v>
      </c>
    </row>
    <row r="28973" spans="1:6">
      <c r="A28973">
        <v>2020</v>
      </c>
      <c r="B28973" t="s">
        <v>1059</v>
      </c>
      <c r="C28973" t="s">
        <v>1022</v>
      </c>
      <c r="D28973" t="s">
        <v>975</v>
      </c>
      <c r="E28973" t="s">
        <v>1014</v>
      </c>
      <c r="F28973" s="86">
        <v>1018291.2335010601</v>
      </c>
    </row>
    <row r="28974" spans="1:6">
      <c r="A28974">
        <v>2021</v>
      </c>
      <c r="B28974" t="s">
        <v>1059</v>
      </c>
      <c r="C28974" t="s">
        <v>1022</v>
      </c>
      <c r="D28974" t="s">
        <v>975</v>
      </c>
      <c r="E28974" t="s">
        <v>1014</v>
      </c>
      <c r="F28974" s="86">
        <v>1002775.11074555</v>
      </c>
    </row>
    <row r="28975" spans="1:6">
      <c r="A28975">
        <v>2022</v>
      </c>
      <c r="B28975" t="s">
        <v>1059</v>
      </c>
      <c r="C28975" t="s">
        <v>1022</v>
      </c>
      <c r="D28975" t="s">
        <v>975</v>
      </c>
      <c r="E28975" t="s">
        <v>1014</v>
      </c>
      <c r="F28975" s="86">
        <v>992353.14573390095</v>
      </c>
    </row>
    <row r="28976" spans="1:6">
      <c r="A28976">
        <v>2023</v>
      </c>
      <c r="B28976" t="s">
        <v>1059</v>
      </c>
      <c r="C28976" t="s">
        <v>1022</v>
      </c>
      <c r="D28976" t="s">
        <v>975</v>
      </c>
      <c r="E28976" t="s">
        <v>1014</v>
      </c>
      <c r="F28976" s="86">
        <v>986246.39657586301</v>
      </c>
    </row>
    <row r="28977" spans="1:6">
      <c r="A28977">
        <v>2024</v>
      </c>
      <c r="B28977" t="s">
        <v>1059</v>
      </c>
      <c r="C28977" t="s">
        <v>1022</v>
      </c>
      <c r="D28977" t="s">
        <v>975</v>
      </c>
      <c r="E28977" t="s">
        <v>1014</v>
      </c>
      <c r="F28977" s="86">
        <v>983673.78603269195</v>
      </c>
    </row>
    <row r="28978" spans="1:6">
      <c r="A28978">
        <v>2025</v>
      </c>
      <c r="B28978" t="s">
        <v>1059</v>
      </c>
      <c r="C28978" t="s">
        <v>1022</v>
      </c>
      <c r="D28978" t="s">
        <v>975</v>
      </c>
      <c r="E28978" t="s">
        <v>1014</v>
      </c>
      <c r="F28978" s="86">
        <v>983762.57219758397</v>
      </c>
    </row>
    <row r="28979" spans="1:6">
      <c r="A28979">
        <v>2026</v>
      </c>
      <c r="B28979" t="s">
        <v>1059</v>
      </c>
      <c r="C28979" t="s">
        <v>1022</v>
      </c>
      <c r="D28979" t="s">
        <v>975</v>
      </c>
      <c r="E28979" t="s">
        <v>1014</v>
      </c>
      <c r="F28979" s="86">
        <v>985876.144395218</v>
      </c>
    </row>
    <row r="28980" spans="1:6">
      <c r="A28980">
        <v>2027</v>
      </c>
      <c r="B28980" t="s">
        <v>1059</v>
      </c>
      <c r="C28980" t="s">
        <v>1022</v>
      </c>
      <c r="D28980" t="s">
        <v>975</v>
      </c>
      <c r="E28980" t="s">
        <v>1014</v>
      </c>
      <c r="F28980" s="86">
        <v>989230.922194693</v>
      </c>
    </row>
    <row r="28981" spans="1:6">
      <c r="A28981">
        <v>2028</v>
      </c>
      <c r="B28981" t="s">
        <v>1059</v>
      </c>
      <c r="C28981" t="s">
        <v>1022</v>
      </c>
      <c r="D28981" t="s">
        <v>975</v>
      </c>
      <c r="E28981" t="s">
        <v>1014</v>
      </c>
      <c r="F28981" s="86">
        <v>993255.964865305</v>
      </c>
    </row>
    <row r="28982" spans="1:6">
      <c r="A28982">
        <v>2029</v>
      </c>
      <c r="B28982" t="s">
        <v>1059</v>
      </c>
      <c r="C28982" t="s">
        <v>1022</v>
      </c>
      <c r="D28982" t="s">
        <v>975</v>
      </c>
      <c r="E28982" t="s">
        <v>1014</v>
      </c>
      <c r="F28982" s="86">
        <v>997482.76628821203</v>
      </c>
    </row>
    <row r="28983" spans="1:6">
      <c r="A28983">
        <v>2030</v>
      </c>
      <c r="B28983" t="s">
        <v>1059</v>
      </c>
      <c r="C28983" t="s">
        <v>1022</v>
      </c>
      <c r="D28983" t="s">
        <v>975</v>
      </c>
      <c r="E28983" t="s">
        <v>1014</v>
      </c>
      <c r="F28983" s="86">
        <v>1001988.80861448</v>
      </c>
    </row>
    <row r="28984" spans="1:6">
      <c r="A28984">
        <v>2031</v>
      </c>
      <c r="B28984" t="s">
        <v>1059</v>
      </c>
      <c r="C28984" t="s">
        <v>1022</v>
      </c>
      <c r="D28984" t="s">
        <v>975</v>
      </c>
      <c r="E28984" t="s">
        <v>1014</v>
      </c>
      <c r="F28984" s="86">
        <v>1006729.7339176401</v>
      </c>
    </row>
    <row r="28985" spans="1:6">
      <c r="A28985">
        <v>2032</v>
      </c>
      <c r="B28985" t="s">
        <v>1059</v>
      </c>
      <c r="C28985" t="s">
        <v>1022</v>
      </c>
      <c r="D28985" t="s">
        <v>975</v>
      </c>
      <c r="E28985" t="s">
        <v>1014</v>
      </c>
      <c r="F28985" s="86">
        <v>1011439.73969234</v>
      </c>
    </row>
    <row r="28986" spans="1:6">
      <c r="A28986">
        <v>2033</v>
      </c>
      <c r="B28986" t="s">
        <v>1059</v>
      </c>
      <c r="C28986" t="s">
        <v>1022</v>
      </c>
      <c r="D28986" t="s">
        <v>975</v>
      </c>
      <c r="E28986" t="s">
        <v>1014</v>
      </c>
      <c r="F28986" s="86">
        <v>1016009.80223237</v>
      </c>
    </row>
    <row r="28987" spans="1:6">
      <c r="A28987">
        <v>2034</v>
      </c>
      <c r="B28987" t="s">
        <v>1059</v>
      </c>
      <c r="C28987" t="s">
        <v>1022</v>
      </c>
      <c r="D28987" t="s">
        <v>975</v>
      </c>
      <c r="E28987" t="s">
        <v>1014</v>
      </c>
      <c r="F28987" s="86">
        <v>1020703.34574652</v>
      </c>
    </row>
    <row r="28988" spans="1:6">
      <c r="A28988">
        <v>2035</v>
      </c>
      <c r="B28988" t="s">
        <v>1059</v>
      </c>
      <c r="C28988" t="s">
        <v>1022</v>
      </c>
      <c r="D28988" t="s">
        <v>975</v>
      </c>
      <c r="E28988" t="s">
        <v>1014</v>
      </c>
      <c r="F28988" s="86">
        <v>1025631.03308354</v>
      </c>
    </row>
    <row r="28989" spans="1:6">
      <c r="A28989">
        <v>2036</v>
      </c>
      <c r="B28989" t="s">
        <v>1059</v>
      </c>
      <c r="C28989" t="s">
        <v>1022</v>
      </c>
      <c r="D28989" t="s">
        <v>975</v>
      </c>
      <c r="E28989" t="s">
        <v>1014</v>
      </c>
      <c r="F28989" s="86">
        <v>1030853.35524088</v>
      </c>
    </row>
    <row r="28990" spans="1:6">
      <c r="A28990">
        <v>2037</v>
      </c>
      <c r="B28990" t="s">
        <v>1059</v>
      </c>
      <c r="C28990" t="s">
        <v>1022</v>
      </c>
      <c r="D28990" t="s">
        <v>975</v>
      </c>
      <c r="E28990" t="s">
        <v>1014</v>
      </c>
      <c r="F28990" s="86">
        <v>1036139.83468245</v>
      </c>
    </row>
    <row r="28991" spans="1:6">
      <c r="A28991">
        <v>2038</v>
      </c>
      <c r="B28991" t="s">
        <v>1059</v>
      </c>
      <c r="C28991" t="s">
        <v>1022</v>
      </c>
      <c r="D28991" t="s">
        <v>975</v>
      </c>
      <c r="E28991" t="s">
        <v>1014</v>
      </c>
      <c r="F28991" s="86">
        <v>1041432.5779691</v>
      </c>
    </row>
    <row r="28992" spans="1:6">
      <c r="A28992">
        <v>2039</v>
      </c>
      <c r="B28992" t="s">
        <v>1059</v>
      </c>
      <c r="C28992" t="s">
        <v>1022</v>
      </c>
      <c r="D28992" t="s">
        <v>975</v>
      </c>
      <c r="E28992" t="s">
        <v>1014</v>
      </c>
      <c r="F28992" s="86">
        <v>1046645.79462026</v>
      </c>
    </row>
    <row r="28993" spans="1:6">
      <c r="A28993">
        <v>2040</v>
      </c>
      <c r="B28993" t="s">
        <v>1059</v>
      </c>
      <c r="C28993" t="s">
        <v>1022</v>
      </c>
      <c r="D28993" t="s">
        <v>975</v>
      </c>
      <c r="E28993" t="s">
        <v>1014</v>
      </c>
      <c r="F28993" s="86">
        <v>1051767.33493111</v>
      </c>
    </row>
    <row r="28994" spans="1:6">
      <c r="A28994">
        <v>2041</v>
      </c>
      <c r="B28994" t="s">
        <v>1059</v>
      </c>
      <c r="C28994" t="s">
        <v>1022</v>
      </c>
      <c r="D28994" t="s">
        <v>975</v>
      </c>
      <c r="E28994" t="s">
        <v>1014</v>
      </c>
      <c r="F28994" s="86">
        <v>1062273.67346301</v>
      </c>
    </row>
    <row r="28995" spans="1:6">
      <c r="A28995">
        <v>2042</v>
      </c>
      <c r="B28995" t="s">
        <v>1059</v>
      </c>
      <c r="C28995" t="s">
        <v>1022</v>
      </c>
      <c r="D28995" t="s">
        <v>975</v>
      </c>
      <c r="E28995" t="s">
        <v>1014</v>
      </c>
      <c r="F28995" s="86">
        <v>1072798.31693299</v>
      </c>
    </row>
    <row r="28996" spans="1:6">
      <c r="A28996">
        <v>2043</v>
      </c>
      <c r="B28996" t="s">
        <v>1059</v>
      </c>
      <c r="C28996" t="s">
        <v>1022</v>
      </c>
      <c r="D28996" t="s">
        <v>975</v>
      </c>
      <c r="E28996" t="s">
        <v>1014</v>
      </c>
      <c r="F28996" s="86">
        <v>1083366.95705434</v>
      </c>
    </row>
    <row r="28997" spans="1:6">
      <c r="A28997">
        <v>2044</v>
      </c>
      <c r="B28997" t="s">
        <v>1059</v>
      </c>
      <c r="C28997" t="s">
        <v>1022</v>
      </c>
      <c r="D28997" t="s">
        <v>975</v>
      </c>
      <c r="E28997" t="s">
        <v>1014</v>
      </c>
      <c r="F28997" s="86">
        <v>1094001.4577391699</v>
      </c>
    </row>
    <row r="28998" spans="1:6">
      <c r="A28998">
        <v>2045</v>
      </c>
      <c r="B28998" t="s">
        <v>1059</v>
      </c>
      <c r="C28998" t="s">
        <v>1022</v>
      </c>
      <c r="D28998" t="s">
        <v>975</v>
      </c>
      <c r="E28998" t="s">
        <v>1014</v>
      </c>
      <c r="F28998" s="86">
        <v>1104712.7610039399</v>
      </c>
    </row>
    <row r="28999" spans="1:6">
      <c r="A28999">
        <v>2046</v>
      </c>
      <c r="B28999" t="s">
        <v>1059</v>
      </c>
      <c r="C28999" t="s">
        <v>1022</v>
      </c>
      <c r="D28999" t="s">
        <v>975</v>
      </c>
      <c r="E28999" t="s">
        <v>1014</v>
      </c>
      <c r="F28999" s="86">
        <v>1115506.1188431999</v>
      </c>
    </row>
    <row r="29000" spans="1:6">
      <c r="A29000">
        <v>2047</v>
      </c>
      <c r="B29000" t="s">
        <v>1059</v>
      </c>
      <c r="C29000" t="s">
        <v>1022</v>
      </c>
      <c r="D29000" t="s">
        <v>975</v>
      </c>
      <c r="E29000" t="s">
        <v>1014</v>
      </c>
      <c r="F29000" s="86">
        <v>1126392.3030578201</v>
      </c>
    </row>
    <row r="29001" spans="1:6">
      <c r="A29001">
        <v>2048</v>
      </c>
      <c r="B29001" t="s">
        <v>1059</v>
      </c>
      <c r="C29001" t="s">
        <v>1022</v>
      </c>
      <c r="D29001" t="s">
        <v>975</v>
      </c>
      <c r="E29001" t="s">
        <v>1014</v>
      </c>
      <c r="F29001" s="86">
        <v>1137368.1947467399</v>
      </c>
    </row>
    <row r="29002" spans="1:6">
      <c r="A29002">
        <v>2049</v>
      </c>
      <c r="B29002" t="s">
        <v>1059</v>
      </c>
      <c r="C29002" t="s">
        <v>1022</v>
      </c>
      <c r="D29002" t="s">
        <v>975</v>
      </c>
      <c r="E29002" t="s">
        <v>1014</v>
      </c>
      <c r="F29002" s="86">
        <v>1148449.1237315601</v>
      </c>
    </row>
    <row r="29003" spans="1:6">
      <c r="A29003">
        <v>2050</v>
      </c>
      <c r="B29003" t="s">
        <v>1059</v>
      </c>
      <c r="C29003" t="s">
        <v>1022</v>
      </c>
      <c r="D29003" t="s">
        <v>975</v>
      </c>
      <c r="E29003" t="s">
        <v>1014</v>
      </c>
      <c r="F29003" s="86">
        <v>1159648.89605153</v>
      </c>
    </row>
    <row r="29004" spans="1:6">
      <c r="A29004">
        <v>2017</v>
      </c>
      <c r="B29004" t="s">
        <v>1060</v>
      </c>
      <c r="C29004" t="s">
        <v>1022</v>
      </c>
      <c r="D29004" t="s">
        <v>975</v>
      </c>
      <c r="E29004" t="s">
        <v>1014</v>
      </c>
      <c r="F29004" s="86">
        <v>889889.05597934604</v>
      </c>
    </row>
    <row r="29005" spans="1:6">
      <c r="A29005">
        <v>2018</v>
      </c>
      <c r="B29005" t="s">
        <v>1060</v>
      </c>
      <c r="C29005" t="s">
        <v>1022</v>
      </c>
      <c r="D29005" t="s">
        <v>975</v>
      </c>
      <c r="E29005" t="s">
        <v>1014</v>
      </c>
      <c r="F29005" s="86">
        <v>858945.05602357502</v>
      </c>
    </row>
    <row r="29006" spans="1:6">
      <c r="A29006">
        <v>2019</v>
      </c>
      <c r="B29006" t="s">
        <v>1060</v>
      </c>
      <c r="C29006" t="s">
        <v>1022</v>
      </c>
      <c r="D29006" t="s">
        <v>975</v>
      </c>
      <c r="E29006" t="s">
        <v>1014</v>
      </c>
      <c r="F29006" s="86">
        <v>831864.35776497901</v>
      </c>
    </row>
    <row r="29007" spans="1:6">
      <c r="A29007">
        <v>2020</v>
      </c>
      <c r="B29007" t="s">
        <v>1060</v>
      </c>
      <c r="C29007" t="s">
        <v>1022</v>
      </c>
      <c r="D29007" t="s">
        <v>975</v>
      </c>
      <c r="E29007" t="s">
        <v>1014</v>
      </c>
      <c r="F29007" s="86">
        <v>808687.31801604503</v>
      </c>
    </row>
    <row r="29008" spans="1:6">
      <c r="A29008">
        <v>2021</v>
      </c>
      <c r="B29008" t="s">
        <v>1060</v>
      </c>
      <c r="C29008" t="s">
        <v>1022</v>
      </c>
      <c r="D29008" t="s">
        <v>975</v>
      </c>
      <c r="E29008" t="s">
        <v>1014</v>
      </c>
      <c r="F29008" s="86">
        <v>789466.22880906099</v>
      </c>
    </row>
    <row r="29009" spans="1:6">
      <c r="A29009">
        <v>2022</v>
      </c>
      <c r="B29009" t="s">
        <v>1060</v>
      </c>
      <c r="C29009" t="s">
        <v>1022</v>
      </c>
      <c r="D29009" t="s">
        <v>975</v>
      </c>
      <c r="E29009" t="s">
        <v>1014</v>
      </c>
      <c r="F29009" s="86">
        <v>773738.32386032597</v>
      </c>
    </row>
    <row r="29010" spans="1:6">
      <c r="A29010">
        <v>2023</v>
      </c>
      <c r="B29010" t="s">
        <v>1060</v>
      </c>
      <c r="C29010" t="s">
        <v>1022</v>
      </c>
      <c r="D29010" t="s">
        <v>975</v>
      </c>
      <c r="E29010" t="s">
        <v>1014</v>
      </c>
      <c r="F29010" s="86">
        <v>761379.11176117405</v>
      </c>
    </row>
    <row r="29011" spans="1:6">
      <c r="A29011">
        <v>2024</v>
      </c>
      <c r="B29011" t="s">
        <v>1060</v>
      </c>
      <c r="C29011" t="s">
        <v>1022</v>
      </c>
      <c r="D29011" t="s">
        <v>975</v>
      </c>
      <c r="E29011" t="s">
        <v>1014</v>
      </c>
      <c r="F29011" s="86">
        <v>752177.472775236</v>
      </c>
    </row>
    <row r="29012" spans="1:6">
      <c r="A29012">
        <v>2025</v>
      </c>
      <c r="B29012" t="s">
        <v>1060</v>
      </c>
      <c r="C29012" t="s">
        <v>1022</v>
      </c>
      <c r="D29012" t="s">
        <v>975</v>
      </c>
      <c r="E29012" t="s">
        <v>1014</v>
      </c>
      <c r="F29012" s="86">
        <v>745822.62110417895</v>
      </c>
    </row>
    <row r="29013" spans="1:6">
      <c r="A29013">
        <v>2026</v>
      </c>
      <c r="B29013" t="s">
        <v>1060</v>
      </c>
      <c r="C29013" t="s">
        <v>1022</v>
      </c>
      <c r="D29013" t="s">
        <v>975</v>
      </c>
      <c r="E29013" t="s">
        <v>1014</v>
      </c>
      <c r="F29013" s="86">
        <v>741943.20218579704</v>
      </c>
    </row>
    <row r="29014" spans="1:6">
      <c r="A29014">
        <v>2027</v>
      </c>
      <c r="B29014" t="s">
        <v>1060</v>
      </c>
      <c r="C29014" t="s">
        <v>1022</v>
      </c>
      <c r="D29014" t="s">
        <v>975</v>
      </c>
      <c r="E29014" t="s">
        <v>1014</v>
      </c>
      <c r="F29014" s="86">
        <v>740149.30861105397</v>
      </c>
    </row>
    <row r="29015" spans="1:6">
      <c r="A29015">
        <v>2028</v>
      </c>
      <c r="B29015" t="s">
        <v>1060</v>
      </c>
      <c r="C29015" t="s">
        <v>1022</v>
      </c>
      <c r="D29015" t="s">
        <v>975</v>
      </c>
      <c r="E29015" t="s">
        <v>1014</v>
      </c>
      <c r="F29015" s="86">
        <v>740050.73438831698</v>
      </c>
    </row>
    <row r="29016" spans="1:6">
      <c r="A29016">
        <v>2029</v>
      </c>
      <c r="B29016" t="s">
        <v>1060</v>
      </c>
      <c r="C29016" t="s">
        <v>1022</v>
      </c>
      <c r="D29016" t="s">
        <v>975</v>
      </c>
      <c r="E29016" t="s">
        <v>1014</v>
      </c>
      <c r="F29016" s="86">
        <v>741234.21369049302</v>
      </c>
    </row>
    <row r="29017" spans="1:6">
      <c r="A29017">
        <v>2030</v>
      </c>
      <c r="B29017" t="s">
        <v>1060</v>
      </c>
      <c r="C29017" t="s">
        <v>1022</v>
      </c>
      <c r="D29017" t="s">
        <v>975</v>
      </c>
      <c r="E29017" t="s">
        <v>1014</v>
      </c>
      <c r="F29017" s="86">
        <v>743557.93179984204</v>
      </c>
    </row>
    <row r="29018" spans="1:6">
      <c r="A29018">
        <v>2031</v>
      </c>
      <c r="B29018" t="s">
        <v>1060</v>
      </c>
      <c r="C29018" t="s">
        <v>1022</v>
      </c>
      <c r="D29018" t="s">
        <v>975</v>
      </c>
      <c r="E29018" t="s">
        <v>1014</v>
      </c>
      <c r="F29018" s="86">
        <v>746741.39717534801</v>
      </c>
    </row>
    <row r="29019" spans="1:6">
      <c r="A29019">
        <v>2032</v>
      </c>
      <c r="B29019" t="s">
        <v>1060</v>
      </c>
      <c r="C29019" t="s">
        <v>1022</v>
      </c>
      <c r="D29019" t="s">
        <v>975</v>
      </c>
      <c r="E29019" t="s">
        <v>1014</v>
      </c>
      <c r="F29019" s="86">
        <v>750424.51609177096</v>
      </c>
    </row>
    <row r="29020" spans="1:6">
      <c r="A29020">
        <v>2033</v>
      </c>
      <c r="B29020" t="s">
        <v>1060</v>
      </c>
      <c r="C29020" t="s">
        <v>1022</v>
      </c>
      <c r="D29020" t="s">
        <v>975</v>
      </c>
      <c r="E29020" t="s">
        <v>1014</v>
      </c>
      <c r="F29020" s="86">
        <v>754427.74364319502</v>
      </c>
    </row>
    <row r="29021" spans="1:6">
      <c r="A29021">
        <v>2034</v>
      </c>
      <c r="B29021" t="s">
        <v>1060</v>
      </c>
      <c r="C29021" t="s">
        <v>1022</v>
      </c>
      <c r="D29021" t="s">
        <v>975</v>
      </c>
      <c r="E29021" t="s">
        <v>1014</v>
      </c>
      <c r="F29021" s="86">
        <v>758757.33772152197</v>
      </c>
    </row>
    <row r="29022" spans="1:6">
      <c r="A29022">
        <v>2035</v>
      </c>
      <c r="B29022" t="s">
        <v>1060</v>
      </c>
      <c r="C29022" t="s">
        <v>1022</v>
      </c>
      <c r="D29022" t="s">
        <v>975</v>
      </c>
      <c r="E29022" t="s">
        <v>1014</v>
      </c>
      <c r="F29022" s="86">
        <v>763350.22278976801</v>
      </c>
    </row>
    <row r="29023" spans="1:6">
      <c r="A29023">
        <v>2036</v>
      </c>
      <c r="B29023" t="s">
        <v>1060</v>
      </c>
      <c r="C29023" t="s">
        <v>1022</v>
      </c>
      <c r="D29023" t="s">
        <v>975</v>
      </c>
      <c r="E29023" t="s">
        <v>1014</v>
      </c>
      <c r="F29023" s="86">
        <v>768115.58897019003</v>
      </c>
    </row>
    <row r="29024" spans="1:6">
      <c r="A29024">
        <v>2037</v>
      </c>
      <c r="B29024" t="s">
        <v>1060</v>
      </c>
      <c r="C29024" t="s">
        <v>1022</v>
      </c>
      <c r="D29024" t="s">
        <v>975</v>
      </c>
      <c r="E29024" t="s">
        <v>1014</v>
      </c>
      <c r="F29024" s="86">
        <v>772948.83254898805</v>
      </c>
    </row>
    <row r="29025" spans="1:6">
      <c r="A29025">
        <v>2038</v>
      </c>
      <c r="B29025" t="s">
        <v>1060</v>
      </c>
      <c r="C29025" t="s">
        <v>1022</v>
      </c>
      <c r="D29025" t="s">
        <v>975</v>
      </c>
      <c r="E29025" t="s">
        <v>1014</v>
      </c>
      <c r="F29025" s="86">
        <v>777838.99715477205</v>
      </c>
    </row>
    <row r="29026" spans="1:6">
      <c r="A29026">
        <v>2039</v>
      </c>
      <c r="B29026" t="s">
        <v>1060</v>
      </c>
      <c r="C29026" t="s">
        <v>1022</v>
      </c>
      <c r="D29026" t="s">
        <v>975</v>
      </c>
      <c r="E29026" t="s">
        <v>1014</v>
      </c>
      <c r="F29026" s="86">
        <v>782750.95198170398</v>
      </c>
    </row>
    <row r="29027" spans="1:6">
      <c r="A29027">
        <v>2040</v>
      </c>
      <c r="B29027" t="s">
        <v>1060</v>
      </c>
      <c r="C29027" t="s">
        <v>1022</v>
      </c>
      <c r="D29027" t="s">
        <v>975</v>
      </c>
      <c r="E29027" t="s">
        <v>1014</v>
      </c>
      <c r="F29027" s="86">
        <v>787679.96488245798</v>
      </c>
    </row>
    <row r="29028" spans="1:6">
      <c r="A29028">
        <v>2041</v>
      </c>
      <c r="B29028" t="s">
        <v>1060</v>
      </c>
      <c r="C29028" t="s">
        <v>1022</v>
      </c>
      <c r="D29028" t="s">
        <v>975</v>
      </c>
      <c r="E29028" t="s">
        <v>1014</v>
      </c>
      <c r="F29028" s="86">
        <v>791608.65836069197</v>
      </c>
    </row>
    <row r="29029" spans="1:6">
      <c r="A29029">
        <v>2042</v>
      </c>
      <c r="B29029" t="s">
        <v>1060</v>
      </c>
      <c r="C29029" t="s">
        <v>1022</v>
      </c>
      <c r="D29029" t="s">
        <v>975</v>
      </c>
      <c r="E29029" t="s">
        <v>1014</v>
      </c>
      <c r="F29029" s="86">
        <v>795500.51834613702</v>
      </c>
    </row>
    <row r="29030" spans="1:6">
      <c r="A29030">
        <v>2043</v>
      </c>
      <c r="B29030" t="s">
        <v>1060</v>
      </c>
      <c r="C29030" t="s">
        <v>1022</v>
      </c>
      <c r="D29030" t="s">
        <v>975</v>
      </c>
      <c r="E29030" t="s">
        <v>1014</v>
      </c>
      <c r="F29030" s="86">
        <v>799365.477955251</v>
      </c>
    </row>
    <row r="29031" spans="1:6">
      <c r="A29031">
        <v>2044</v>
      </c>
      <c r="B29031" t="s">
        <v>1060</v>
      </c>
      <c r="C29031" t="s">
        <v>1022</v>
      </c>
      <c r="D29031" t="s">
        <v>975</v>
      </c>
      <c r="E29031" t="s">
        <v>1014</v>
      </c>
      <c r="F29031" s="86">
        <v>803202.50778874895</v>
      </c>
    </row>
    <row r="29032" spans="1:6">
      <c r="A29032">
        <v>2045</v>
      </c>
      <c r="B29032" t="s">
        <v>1060</v>
      </c>
      <c r="C29032" t="s">
        <v>1022</v>
      </c>
      <c r="D29032" t="s">
        <v>975</v>
      </c>
      <c r="E29032" t="s">
        <v>1014</v>
      </c>
      <c r="F29032" s="86">
        <v>807035.92349010205</v>
      </c>
    </row>
    <row r="29033" spans="1:6">
      <c r="A29033">
        <v>2046</v>
      </c>
      <c r="B29033" t="s">
        <v>1060</v>
      </c>
      <c r="C29033" t="s">
        <v>1022</v>
      </c>
      <c r="D29033" t="s">
        <v>975</v>
      </c>
      <c r="E29033" t="s">
        <v>1014</v>
      </c>
      <c r="F29033" s="86">
        <v>810852.27405134903</v>
      </c>
    </row>
    <row r="29034" spans="1:6">
      <c r="A29034">
        <v>2047</v>
      </c>
      <c r="B29034" t="s">
        <v>1060</v>
      </c>
      <c r="C29034" t="s">
        <v>1022</v>
      </c>
      <c r="D29034" t="s">
        <v>975</v>
      </c>
      <c r="E29034" t="s">
        <v>1014</v>
      </c>
      <c r="F29034" s="86">
        <v>814695.53428970301</v>
      </c>
    </row>
    <row r="29035" spans="1:6">
      <c r="A29035">
        <v>2048</v>
      </c>
      <c r="B29035" t="s">
        <v>1060</v>
      </c>
      <c r="C29035" t="s">
        <v>1022</v>
      </c>
      <c r="D29035" t="s">
        <v>975</v>
      </c>
      <c r="E29035" t="s">
        <v>1014</v>
      </c>
      <c r="F29035" s="86">
        <v>818554.13715160196</v>
      </c>
    </row>
    <row r="29036" spans="1:6">
      <c r="A29036">
        <v>2049</v>
      </c>
      <c r="B29036" t="s">
        <v>1060</v>
      </c>
      <c r="C29036" t="s">
        <v>1022</v>
      </c>
      <c r="D29036" t="s">
        <v>975</v>
      </c>
      <c r="E29036" t="s">
        <v>1014</v>
      </c>
      <c r="F29036" s="86">
        <v>822419.37598239502</v>
      </c>
    </row>
    <row r="29037" spans="1:6">
      <c r="A29037">
        <v>2050</v>
      </c>
      <c r="B29037" t="s">
        <v>1060</v>
      </c>
      <c r="C29037" t="s">
        <v>1022</v>
      </c>
      <c r="D29037" t="s">
        <v>975</v>
      </c>
      <c r="E29037" t="s">
        <v>1014</v>
      </c>
      <c r="F29037" s="86">
        <v>826308.08643449994</v>
      </c>
    </row>
    <row r="29038" spans="1:6">
      <c r="A29038">
        <v>2017</v>
      </c>
      <c r="B29038" t="s">
        <v>1061</v>
      </c>
      <c r="C29038" t="s">
        <v>1022</v>
      </c>
      <c r="D29038" t="s">
        <v>975</v>
      </c>
      <c r="E29038" t="s">
        <v>1014</v>
      </c>
      <c r="F29038" s="86">
        <v>3201085.6915988699</v>
      </c>
    </row>
    <row r="29039" spans="1:6">
      <c r="A29039">
        <v>2018</v>
      </c>
      <c r="B29039" t="s">
        <v>1061</v>
      </c>
      <c r="C29039" t="s">
        <v>1022</v>
      </c>
      <c r="D29039" t="s">
        <v>975</v>
      </c>
      <c r="E29039" t="s">
        <v>1014</v>
      </c>
      <c r="F29039" s="86">
        <v>3118053.6463121502</v>
      </c>
    </row>
    <row r="29040" spans="1:6">
      <c r="A29040">
        <v>2019</v>
      </c>
      <c r="B29040" t="s">
        <v>1061</v>
      </c>
      <c r="C29040" t="s">
        <v>1022</v>
      </c>
      <c r="D29040" t="s">
        <v>975</v>
      </c>
      <c r="E29040" t="s">
        <v>1014</v>
      </c>
      <c r="F29040" s="86">
        <v>3047686.6482881801</v>
      </c>
    </row>
    <row r="29041" spans="1:6">
      <c r="A29041">
        <v>2020</v>
      </c>
      <c r="B29041" t="s">
        <v>1061</v>
      </c>
      <c r="C29041" t="s">
        <v>1022</v>
      </c>
      <c r="D29041" t="s">
        <v>975</v>
      </c>
      <c r="E29041" t="s">
        <v>1014</v>
      </c>
      <c r="F29041" s="86">
        <v>2989076.64119288</v>
      </c>
    </row>
    <row r="29042" spans="1:6">
      <c r="A29042">
        <v>2021</v>
      </c>
      <c r="B29042" t="s">
        <v>1061</v>
      </c>
      <c r="C29042" t="s">
        <v>1022</v>
      </c>
      <c r="D29042" t="s">
        <v>975</v>
      </c>
      <c r="E29042" t="s">
        <v>1014</v>
      </c>
      <c r="F29042" s="86">
        <v>2942265.6926033902</v>
      </c>
    </row>
    <row r="29043" spans="1:6">
      <c r="A29043">
        <v>2022</v>
      </c>
      <c r="B29043" t="s">
        <v>1061</v>
      </c>
      <c r="C29043" t="s">
        <v>1022</v>
      </c>
      <c r="D29043" t="s">
        <v>975</v>
      </c>
      <c r="E29043" t="s">
        <v>1014</v>
      </c>
      <c r="F29043" s="86">
        <v>2905408.1971572898</v>
      </c>
    </row>
    <row r="29044" spans="1:6">
      <c r="A29044">
        <v>2023</v>
      </c>
      <c r="B29044" t="s">
        <v>1061</v>
      </c>
      <c r="C29044" t="s">
        <v>1022</v>
      </c>
      <c r="D29044" t="s">
        <v>975</v>
      </c>
      <c r="E29044" t="s">
        <v>1014</v>
      </c>
      <c r="F29044" s="86">
        <v>2877776.03807989</v>
      </c>
    </row>
    <row r="29045" spans="1:6">
      <c r="A29045">
        <v>2024</v>
      </c>
      <c r="B29045" t="s">
        <v>1061</v>
      </c>
      <c r="C29045" t="s">
        <v>1022</v>
      </c>
      <c r="D29045" t="s">
        <v>975</v>
      </c>
      <c r="E29045" t="s">
        <v>1014</v>
      </c>
      <c r="F29045" s="86">
        <v>2858462.7525756699</v>
      </c>
    </row>
    <row r="29046" spans="1:6">
      <c r="A29046">
        <v>2025</v>
      </c>
      <c r="B29046" t="s">
        <v>1061</v>
      </c>
      <c r="C29046" t="s">
        <v>1022</v>
      </c>
      <c r="D29046" t="s">
        <v>975</v>
      </c>
      <c r="E29046" t="s">
        <v>1014</v>
      </c>
      <c r="F29046" s="86">
        <v>2846505.6038191598</v>
      </c>
    </row>
    <row r="29047" spans="1:6">
      <c r="A29047">
        <v>2026</v>
      </c>
      <c r="B29047" t="s">
        <v>1061</v>
      </c>
      <c r="C29047" t="s">
        <v>1022</v>
      </c>
      <c r="D29047" t="s">
        <v>975</v>
      </c>
      <c r="E29047" t="s">
        <v>1014</v>
      </c>
      <c r="F29047" s="86">
        <v>2841266.3137881602</v>
      </c>
    </row>
    <row r="29048" spans="1:6">
      <c r="A29048">
        <v>2027</v>
      </c>
      <c r="B29048" t="s">
        <v>1061</v>
      </c>
      <c r="C29048" t="s">
        <v>1022</v>
      </c>
      <c r="D29048" t="s">
        <v>975</v>
      </c>
      <c r="E29048" t="s">
        <v>1014</v>
      </c>
      <c r="F29048" s="86">
        <v>2841417.5467906999</v>
      </c>
    </row>
    <row r="29049" spans="1:6">
      <c r="A29049">
        <v>2028</v>
      </c>
      <c r="B29049" t="s">
        <v>1061</v>
      </c>
      <c r="C29049" t="s">
        <v>1022</v>
      </c>
      <c r="D29049" t="s">
        <v>975</v>
      </c>
      <c r="E29049" t="s">
        <v>1014</v>
      </c>
      <c r="F29049" s="86">
        <v>2845510.08204496</v>
      </c>
    </row>
    <row r="29050" spans="1:6">
      <c r="A29050">
        <v>2029</v>
      </c>
      <c r="B29050" t="s">
        <v>1061</v>
      </c>
      <c r="C29050" t="s">
        <v>1022</v>
      </c>
      <c r="D29050" t="s">
        <v>975</v>
      </c>
      <c r="E29050" t="s">
        <v>1014</v>
      </c>
      <c r="F29050" s="86">
        <v>2852261.8965769801</v>
      </c>
    </row>
    <row r="29051" spans="1:6">
      <c r="A29051">
        <v>2030</v>
      </c>
      <c r="B29051" t="s">
        <v>1061</v>
      </c>
      <c r="C29051" t="s">
        <v>1022</v>
      </c>
      <c r="D29051" t="s">
        <v>975</v>
      </c>
      <c r="E29051" t="s">
        <v>1014</v>
      </c>
      <c r="F29051" s="86">
        <v>2861802.8171027401</v>
      </c>
    </row>
    <row r="29052" spans="1:6">
      <c r="A29052">
        <v>2031</v>
      </c>
      <c r="B29052" t="s">
        <v>1061</v>
      </c>
      <c r="C29052" t="s">
        <v>1022</v>
      </c>
      <c r="D29052" t="s">
        <v>975</v>
      </c>
      <c r="E29052" t="s">
        <v>1014</v>
      </c>
      <c r="F29052" s="86">
        <v>2873594.6387290801</v>
      </c>
    </row>
    <row r="29053" spans="1:6">
      <c r="A29053">
        <v>2032</v>
      </c>
      <c r="B29053" t="s">
        <v>1061</v>
      </c>
      <c r="C29053" t="s">
        <v>1022</v>
      </c>
      <c r="D29053" t="s">
        <v>975</v>
      </c>
      <c r="E29053" t="s">
        <v>1014</v>
      </c>
      <c r="F29053" s="86">
        <v>2886393.7688378398</v>
      </c>
    </row>
    <row r="29054" spans="1:6">
      <c r="A29054">
        <v>2033</v>
      </c>
      <c r="B29054" t="s">
        <v>1061</v>
      </c>
      <c r="C29054" t="s">
        <v>1022</v>
      </c>
      <c r="D29054" t="s">
        <v>975</v>
      </c>
      <c r="E29054" t="s">
        <v>1014</v>
      </c>
      <c r="F29054" s="86">
        <v>2899485.47667199</v>
      </c>
    </row>
    <row r="29055" spans="1:6">
      <c r="A29055">
        <v>2034</v>
      </c>
      <c r="B29055" t="s">
        <v>1061</v>
      </c>
      <c r="C29055" t="s">
        <v>1022</v>
      </c>
      <c r="D29055" t="s">
        <v>975</v>
      </c>
      <c r="E29055" t="s">
        <v>1014</v>
      </c>
      <c r="F29055" s="86">
        <v>2913224.24635805</v>
      </c>
    </row>
    <row r="29056" spans="1:6">
      <c r="A29056">
        <v>2035</v>
      </c>
      <c r="B29056" t="s">
        <v>1061</v>
      </c>
      <c r="C29056" t="s">
        <v>1022</v>
      </c>
      <c r="D29056" t="s">
        <v>975</v>
      </c>
      <c r="E29056" t="s">
        <v>1014</v>
      </c>
      <c r="F29056" s="86">
        <v>2927494.4897401598</v>
      </c>
    </row>
    <row r="29057" spans="1:6">
      <c r="A29057">
        <v>2036</v>
      </c>
      <c r="B29057" t="s">
        <v>1061</v>
      </c>
      <c r="C29057" t="s">
        <v>1022</v>
      </c>
      <c r="D29057" t="s">
        <v>975</v>
      </c>
      <c r="E29057" t="s">
        <v>1014</v>
      </c>
      <c r="F29057" s="86">
        <v>2942034.0914420001</v>
      </c>
    </row>
    <row r="29058" spans="1:6">
      <c r="A29058">
        <v>2037</v>
      </c>
      <c r="B29058" t="s">
        <v>1061</v>
      </c>
      <c r="C29058" t="s">
        <v>1022</v>
      </c>
      <c r="D29058" t="s">
        <v>975</v>
      </c>
      <c r="E29058" t="s">
        <v>1014</v>
      </c>
      <c r="F29058" s="86">
        <v>2956516.61102624</v>
      </c>
    </row>
    <row r="29059" spans="1:6">
      <c r="A29059">
        <v>2038</v>
      </c>
      <c r="B29059" t="s">
        <v>1061</v>
      </c>
      <c r="C29059" t="s">
        <v>1022</v>
      </c>
      <c r="D29059" t="s">
        <v>975</v>
      </c>
      <c r="E29059" t="s">
        <v>1014</v>
      </c>
      <c r="F29059" s="86">
        <v>2971093.8693308202</v>
      </c>
    </row>
    <row r="29060" spans="1:6">
      <c r="A29060">
        <v>2039</v>
      </c>
      <c r="B29060" t="s">
        <v>1061</v>
      </c>
      <c r="C29060" t="s">
        <v>1022</v>
      </c>
      <c r="D29060" t="s">
        <v>975</v>
      </c>
      <c r="E29060" t="s">
        <v>1014</v>
      </c>
      <c r="F29060" s="86">
        <v>2985716.88005372</v>
      </c>
    </row>
    <row r="29061" spans="1:6">
      <c r="A29061">
        <v>2040</v>
      </c>
      <c r="B29061" t="s">
        <v>1061</v>
      </c>
      <c r="C29061" t="s">
        <v>1022</v>
      </c>
      <c r="D29061" t="s">
        <v>975</v>
      </c>
      <c r="E29061" t="s">
        <v>1014</v>
      </c>
      <c r="F29061" s="86">
        <v>3000320.6598840901</v>
      </c>
    </row>
    <row r="29062" spans="1:6">
      <c r="A29062">
        <v>2041</v>
      </c>
      <c r="B29062" t="s">
        <v>1061</v>
      </c>
      <c r="C29062" t="s">
        <v>1022</v>
      </c>
      <c r="D29062" t="s">
        <v>975</v>
      </c>
      <c r="E29062" t="s">
        <v>1014</v>
      </c>
      <c r="F29062" s="86">
        <v>2997561.1874032598</v>
      </c>
    </row>
    <row r="29063" spans="1:6">
      <c r="A29063">
        <v>2042</v>
      </c>
      <c r="B29063" t="s">
        <v>1061</v>
      </c>
      <c r="C29063" t="s">
        <v>1022</v>
      </c>
      <c r="D29063" t="s">
        <v>975</v>
      </c>
      <c r="E29063" t="s">
        <v>1014</v>
      </c>
      <c r="F29063" s="86">
        <v>2994563.5573813999</v>
      </c>
    </row>
    <row r="29064" spans="1:6">
      <c r="A29064">
        <v>2043</v>
      </c>
      <c r="B29064" t="s">
        <v>1061</v>
      </c>
      <c r="C29064" t="s">
        <v>1022</v>
      </c>
      <c r="D29064" t="s">
        <v>975</v>
      </c>
      <c r="E29064" t="s">
        <v>1014</v>
      </c>
      <c r="F29064" s="86">
        <v>2991385.2519430802</v>
      </c>
    </row>
    <row r="29065" spans="1:6">
      <c r="A29065">
        <v>2044</v>
      </c>
      <c r="B29065" t="s">
        <v>1061</v>
      </c>
      <c r="C29065" t="s">
        <v>1022</v>
      </c>
      <c r="D29065" t="s">
        <v>975</v>
      </c>
      <c r="E29065" t="s">
        <v>1014</v>
      </c>
      <c r="F29065" s="86">
        <v>2988082.9444701602</v>
      </c>
    </row>
    <row r="29066" spans="1:6">
      <c r="A29066">
        <v>2045</v>
      </c>
      <c r="B29066" t="s">
        <v>1061</v>
      </c>
      <c r="C29066" t="s">
        <v>1022</v>
      </c>
      <c r="D29066" t="s">
        <v>975</v>
      </c>
      <c r="E29066" t="s">
        <v>1014</v>
      </c>
      <c r="F29066" s="86">
        <v>2984697.3230639002</v>
      </c>
    </row>
    <row r="29067" spans="1:6">
      <c r="A29067">
        <v>2046</v>
      </c>
      <c r="B29067" t="s">
        <v>1061</v>
      </c>
      <c r="C29067" t="s">
        <v>1022</v>
      </c>
      <c r="D29067" t="s">
        <v>975</v>
      </c>
      <c r="E29067" t="s">
        <v>1014</v>
      </c>
      <c r="F29067" s="86">
        <v>2981261.6411673399</v>
      </c>
    </row>
    <row r="29068" spans="1:6">
      <c r="A29068">
        <v>2047</v>
      </c>
      <c r="B29068" t="s">
        <v>1061</v>
      </c>
      <c r="C29068" t="s">
        <v>1022</v>
      </c>
      <c r="D29068" t="s">
        <v>975</v>
      </c>
      <c r="E29068" t="s">
        <v>1014</v>
      </c>
      <c r="F29068" s="86">
        <v>2977816.1555768</v>
      </c>
    </row>
    <row r="29069" spans="1:6">
      <c r="A29069">
        <v>2048</v>
      </c>
      <c r="B29069" t="s">
        <v>1061</v>
      </c>
      <c r="C29069" t="s">
        <v>1022</v>
      </c>
      <c r="D29069" t="s">
        <v>975</v>
      </c>
      <c r="E29069" t="s">
        <v>1014</v>
      </c>
      <c r="F29069" s="86">
        <v>2974374.9964959598</v>
      </c>
    </row>
    <row r="29070" spans="1:6">
      <c r="A29070">
        <v>2049</v>
      </c>
      <c r="B29070" t="s">
        <v>1061</v>
      </c>
      <c r="C29070" t="s">
        <v>1022</v>
      </c>
      <c r="D29070" t="s">
        <v>975</v>
      </c>
      <c r="E29070" t="s">
        <v>1014</v>
      </c>
      <c r="F29070" s="86">
        <v>2970964.50126833</v>
      </c>
    </row>
    <row r="29071" spans="1:6">
      <c r="A29071">
        <v>2050</v>
      </c>
      <c r="B29071" t="s">
        <v>1061</v>
      </c>
      <c r="C29071" t="s">
        <v>1022</v>
      </c>
      <c r="D29071" t="s">
        <v>975</v>
      </c>
      <c r="E29071" t="s">
        <v>1014</v>
      </c>
      <c r="F29071" s="86">
        <v>2967596.5891271401</v>
      </c>
    </row>
    <row r="29072" spans="1:6">
      <c r="A29072">
        <v>2017</v>
      </c>
      <c r="B29072" t="s">
        <v>1062</v>
      </c>
      <c r="C29072" t="s">
        <v>1022</v>
      </c>
      <c r="D29072" t="s">
        <v>975</v>
      </c>
      <c r="E29072" t="s">
        <v>1014</v>
      </c>
      <c r="F29072" s="86">
        <v>328300.83353813097</v>
      </c>
    </row>
    <row r="29073" spans="1:6">
      <c r="A29073">
        <v>2018</v>
      </c>
      <c r="B29073" t="s">
        <v>1062</v>
      </c>
      <c r="C29073" t="s">
        <v>1022</v>
      </c>
      <c r="D29073" t="s">
        <v>975</v>
      </c>
      <c r="E29073" t="s">
        <v>1014</v>
      </c>
      <c r="F29073" s="86">
        <v>325010.21485758002</v>
      </c>
    </row>
    <row r="29074" spans="1:6">
      <c r="A29074">
        <v>2019</v>
      </c>
      <c r="B29074" t="s">
        <v>1062</v>
      </c>
      <c r="C29074" t="s">
        <v>1022</v>
      </c>
      <c r="D29074" t="s">
        <v>975</v>
      </c>
      <c r="E29074" t="s">
        <v>1014</v>
      </c>
      <c r="F29074" s="86">
        <v>321741.987822672</v>
      </c>
    </row>
    <row r="29075" spans="1:6">
      <c r="A29075">
        <v>2020</v>
      </c>
      <c r="B29075" t="s">
        <v>1062</v>
      </c>
      <c r="C29075" t="s">
        <v>1022</v>
      </c>
      <c r="D29075" t="s">
        <v>975</v>
      </c>
      <c r="E29075" t="s">
        <v>1014</v>
      </c>
      <c r="F29075" s="86">
        <v>318515.23241551901</v>
      </c>
    </row>
    <row r="29076" spans="1:6">
      <c r="A29076">
        <v>2021</v>
      </c>
      <c r="B29076" t="s">
        <v>1062</v>
      </c>
      <c r="C29076" t="s">
        <v>1022</v>
      </c>
      <c r="D29076" t="s">
        <v>975</v>
      </c>
      <c r="E29076" t="s">
        <v>1014</v>
      </c>
      <c r="F29076" s="86">
        <v>315536.210315765</v>
      </c>
    </row>
    <row r="29077" spans="1:6">
      <c r="A29077">
        <v>2022</v>
      </c>
      <c r="B29077" t="s">
        <v>1062</v>
      </c>
      <c r="C29077" t="s">
        <v>1022</v>
      </c>
      <c r="D29077" t="s">
        <v>975</v>
      </c>
      <c r="E29077" t="s">
        <v>1014</v>
      </c>
      <c r="F29077" s="86">
        <v>312855.50383944402</v>
      </c>
    </row>
    <row r="29078" spans="1:6">
      <c r="A29078">
        <v>2023</v>
      </c>
      <c r="B29078" t="s">
        <v>1062</v>
      </c>
      <c r="C29078" t="s">
        <v>1022</v>
      </c>
      <c r="D29078" t="s">
        <v>975</v>
      </c>
      <c r="E29078" t="s">
        <v>1014</v>
      </c>
      <c r="F29078" s="86">
        <v>310671.541955186</v>
      </c>
    </row>
    <row r="29079" spans="1:6">
      <c r="A29079">
        <v>2024</v>
      </c>
      <c r="B29079" t="s">
        <v>1062</v>
      </c>
      <c r="C29079" t="s">
        <v>1022</v>
      </c>
      <c r="D29079" t="s">
        <v>975</v>
      </c>
      <c r="E29079" t="s">
        <v>1014</v>
      </c>
      <c r="F29079" s="86">
        <v>309131.65848280903</v>
      </c>
    </row>
    <row r="29080" spans="1:6">
      <c r="A29080">
        <v>2025</v>
      </c>
      <c r="B29080" t="s">
        <v>1062</v>
      </c>
      <c r="C29080" t="s">
        <v>1022</v>
      </c>
      <c r="D29080" t="s">
        <v>975</v>
      </c>
      <c r="E29080" t="s">
        <v>1014</v>
      </c>
      <c r="F29080" s="86">
        <v>308347.28766259702</v>
      </c>
    </row>
    <row r="29081" spans="1:6">
      <c r="A29081">
        <v>2026</v>
      </c>
      <c r="B29081" t="s">
        <v>1062</v>
      </c>
      <c r="C29081" t="s">
        <v>1022</v>
      </c>
      <c r="D29081" t="s">
        <v>975</v>
      </c>
      <c r="E29081" t="s">
        <v>1014</v>
      </c>
      <c r="F29081" s="86">
        <v>308388.240221888</v>
      </c>
    </row>
    <row r="29082" spans="1:6">
      <c r="A29082">
        <v>2027</v>
      </c>
      <c r="B29082" t="s">
        <v>1062</v>
      </c>
      <c r="C29082" t="s">
        <v>1022</v>
      </c>
      <c r="D29082" t="s">
        <v>975</v>
      </c>
      <c r="E29082" t="s">
        <v>1014</v>
      </c>
      <c r="F29082" s="86">
        <v>309165.38456192199</v>
      </c>
    </row>
    <row r="29083" spans="1:6">
      <c r="A29083">
        <v>2028</v>
      </c>
      <c r="B29083" t="s">
        <v>1062</v>
      </c>
      <c r="C29083" t="s">
        <v>1022</v>
      </c>
      <c r="D29083" t="s">
        <v>975</v>
      </c>
      <c r="E29083" t="s">
        <v>1014</v>
      </c>
      <c r="F29083" s="86">
        <v>310518.821472065</v>
      </c>
    </row>
    <row r="29084" spans="1:6">
      <c r="A29084">
        <v>2029</v>
      </c>
      <c r="B29084" t="s">
        <v>1062</v>
      </c>
      <c r="C29084" t="s">
        <v>1022</v>
      </c>
      <c r="D29084" t="s">
        <v>975</v>
      </c>
      <c r="E29084" t="s">
        <v>1014</v>
      </c>
      <c r="F29084" s="86">
        <v>312284.446096536</v>
      </c>
    </row>
    <row r="29085" spans="1:6">
      <c r="A29085">
        <v>2030</v>
      </c>
      <c r="B29085" t="s">
        <v>1062</v>
      </c>
      <c r="C29085" t="s">
        <v>1022</v>
      </c>
      <c r="D29085" t="s">
        <v>975</v>
      </c>
      <c r="E29085" t="s">
        <v>1014</v>
      </c>
      <c r="F29085" s="86">
        <v>314436.42120655102</v>
      </c>
    </row>
    <row r="29086" spans="1:6">
      <c r="A29086">
        <v>2031</v>
      </c>
      <c r="B29086" t="s">
        <v>1062</v>
      </c>
      <c r="C29086" t="s">
        <v>1022</v>
      </c>
      <c r="D29086" t="s">
        <v>975</v>
      </c>
      <c r="E29086" t="s">
        <v>1014</v>
      </c>
      <c r="F29086" s="86">
        <v>316878.4107753</v>
      </c>
    </row>
    <row r="29087" spans="1:6">
      <c r="A29087">
        <v>2032</v>
      </c>
      <c r="B29087" t="s">
        <v>1062</v>
      </c>
      <c r="C29087" t="s">
        <v>1022</v>
      </c>
      <c r="D29087" t="s">
        <v>975</v>
      </c>
      <c r="E29087" t="s">
        <v>1014</v>
      </c>
      <c r="F29087" s="86">
        <v>319437.55234900798</v>
      </c>
    </row>
    <row r="29088" spans="1:6">
      <c r="A29088">
        <v>2033</v>
      </c>
      <c r="B29088" t="s">
        <v>1062</v>
      </c>
      <c r="C29088" t="s">
        <v>1022</v>
      </c>
      <c r="D29088" t="s">
        <v>975</v>
      </c>
      <c r="E29088" t="s">
        <v>1014</v>
      </c>
      <c r="F29088" s="86">
        <v>322012.141745698</v>
      </c>
    </row>
    <row r="29089" spans="1:6">
      <c r="A29089">
        <v>2034</v>
      </c>
      <c r="B29089" t="s">
        <v>1062</v>
      </c>
      <c r="C29089" t="s">
        <v>1022</v>
      </c>
      <c r="D29089" t="s">
        <v>975</v>
      </c>
      <c r="E29089" t="s">
        <v>1014</v>
      </c>
      <c r="F29089" s="86">
        <v>324638.07092697098</v>
      </c>
    </row>
    <row r="29090" spans="1:6">
      <c r="A29090">
        <v>2035</v>
      </c>
      <c r="B29090" t="s">
        <v>1062</v>
      </c>
      <c r="C29090" t="s">
        <v>1022</v>
      </c>
      <c r="D29090" t="s">
        <v>975</v>
      </c>
      <c r="E29090" t="s">
        <v>1014</v>
      </c>
      <c r="F29090" s="86">
        <v>327304.003696998</v>
      </c>
    </row>
    <row r="29091" spans="1:6">
      <c r="A29091">
        <v>2036</v>
      </c>
      <c r="B29091" t="s">
        <v>1062</v>
      </c>
      <c r="C29091" t="s">
        <v>1022</v>
      </c>
      <c r="D29091" t="s">
        <v>975</v>
      </c>
      <c r="E29091" t="s">
        <v>1014</v>
      </c>
      <c r="F29091" s="86">
        <v>329985.96444954199</v>
      </c>
    </row>
    <row r="29092" spans="1:6">
      <c r="A29092">
        <v>2037</v>
      </c>
      <c r="B29092" t="s">
        <v>1062</v>
      </c>
      <c r="C29092" t="s">
        <v>1022</v>
      </c>
      <c r="D29092" t="s">
        <v>975</v>
      </c>
      <c r="E29092" t="s">
        <v>1014</v>
      </c>
      <c r="F29092" s="86">
        <v>332654.50890741998</v>
      </c>
    </row>
    <row r="29093" spans="1:6">
      <c r="A29093">
        <v>2038</v>
      </c>
      <c r="B29093" t="s">
        <v>1062</v>
      </c>
      <c r="C29093" t="s">
        <v>1022</v>
      </c>
      <c r="D29093" t="s">
        <v>975</v>
      </c>
      <c r="E29093" t="s">
        <v>1014</v>
      </c>
      <c r="F29093" s="86">
        <v>335330.50875903002</v>
      </c>
    </row>
    <row r="29094" spans="1:6">
      <c r="A29094">
        <v>2039</v>
      </c>
      <c r="B29094" t="s">
        <v>1062</v>
      </c>
      <c r="C29094" t="s">
        <v>1022</v>
      </c>
      <c r="D29094" t="s">
        <v>975</v>
      </c>
      <c r="E29094" t="s">
        <v>1014</v>
      </c>
      <c r="F29094" s="86">
        <v>338006.27333968901</v>
      </c>
    </row>
    <row r="29095" spans="1:6">
      <c r="A29095">
        <v>2040</v>
      </c>
      <c r="B29095" t="s">
        <v>1062</v>
      </c>
      <c r="C29095" t="s">
        <v>1022</v>
      </c>
      <c r="D29095" t="s">
        <v>975</v>
      </c>
      <c r="E29095" t="s">
        <v>1014</v>
      </c>
      <c r="F29095" s="86">
        <v>340674.21960844297</v>
      </c>
    </row>
    <row r="29096" spans="1:6">
      <c r="A29096">
        <v>2041</v>
      </c>
      <c r="B29096" t="s">
        <v>1062</v>
      </c>
      <c r="C29096" t="s">
        <v>1022</v>
      </c>
      <c r="D29096" t="s">
        <v>975</v>
      </c>
      <c r="E29096" t="s">
        <v>1014</v>
      </c>
      <c r="F29096" s="86">
        <v>340628.07519788097</v>
      </c>
    </row>
    <row r="29097" spans="1:6">
      <c r="A29097">
        <v>2042</v>
      </c>
      <c r="B29097" t="s">
        <v>1062</v>
      </c>
      <c r="C29097" t="s">
        <v>1022</v>
      </c>
      <c r="D29097" t="s">
        <v>975</v>
      </c>
      <c r="E29097" t="s">
        <v>1014</v>
      </c>
      <c r="F29097" s="86">
        <v>340563.69466332102</v>
      </c>
    </row>
    <row r="29098" spans="1:6">
      <c r="A29098">
        <v>2043</v>
      </c>
      <c r="B29098" t="s">
        <v>1062</v>
      </c>
      <c r="C29098" t="s">
        <v>1022</v>
      </c>
      <c r="D29098" t="s">
        <v>975</v>
      </c>
      <c r="E29098" t="s">
        <v>1014</v>
      </c>
      <c r="F29098" s="86">
        <v>340485.67240731698</v>
      </c>
    </row>
    <row r="29099" spans="1:6">
      <c r="A29099">
        <v>2044</v>
      </c>
      <c r="B29099" t="s">
        <v>1062</v>
      </c>
      <c r="C29099" t="s">
        <v>1022</v>
      </c>
      <c r="D29099" t="s">
        <v>975</v>
      </c>
      <c r="E29099" t="s">
        <v>1014</v>
      </c>
      <c r="F29099" s="86">
        <v>340397.904478674</v>
      </c>
    </row>
    <row r="29100" spans="1:6">
      <c r="A29100">
        <v>2045</v>
      </c>
      <c r="B29100" t="s">
        <v>1062</v>
      </c>
      <c r="C29100" t="s">
        <v>1022</v>
      </c>
      <c r="D29100" t="s">
        <v>975</v>
      </c>
      <c r="E29100" t="s">
        <v>1014</v>
      </c>
      <c r="F29100" s="86">
        <v>340302.81267797202</v>
      </c>
    </row>
    <row r="29101" spans="1:6">
      <c r="A29101">
        <v>2046</v>
      </c>
      <c r="B29101" t="s">
        <v>1062</v>
      </c>
      <c r="C29101" t="s">
        <v>1022</v>
      </c>
      <c r="D29101" t="s">
        <v>975</v>
      </c>
      <c r="E29101" t="s">
        <v>1014</v>
      </c>
      <c r="F29101" s="86">
        <v>340201.78677744599</v>
      </c>
    </row>
    <row r="29102" spans="1:6">
      <c r="A29102">
        <v>2047</v>
      </c>
      <c r="B29102" t="s">
        <v>1062</v>
      </c>
      <c r="C29102" t="s">
        <v>1022</v>
      </c>
      <c r="D29102" t="s">
        <v>975</v>
      </c>
      <c r="E29102" t="s">
        <v>1014</v>
      </c>
      <c r="F29102" s="86">
        <v>340097.93610879697</v>
      </c>
    </row>
    <row r="29103" spans="1:6">
      <c r="A29103">
        <v>2048</v>
      </c>
      <c r="B29103" t="s">
        <v>1062</v>
      </c>
      <c r="C29103" t="s">
        <v>1022</v>
      </c>
      <c r="D29103" t="s">
        <v>975</v>
      </c>
      <c r="E29103" t="s">
        <v>1014</v>
      </c>
      <c r="F29103" s="86">
        <v>339992.28192626202</v>
      </c>
    </row>
    <row r="29104" spans="1:6">
      <c r="A29104">
        <v>2049</v>
      </c>
      <c r="B29104" t="s">
        <v>1062</v>
      </c>
      <c r="C29104" t="s">
        <v>1022</v>
      </c>
      <c r="D29104" t="s">
        <v>975</v>
      </c>
      <c r="E29104" t="s">
        <v>1014</v>
      </c>
      <c r="F29104" s="86">
        <v>339888.33687819203</v>
      </c>
    </row>
    <row r="29105" spans="1:6">
      <c r="A29105">
        <v>2050</v>
      </c>
      <c r="B29105" t="s">
        <v>1062</v>
      </c>
      <c r="C29105" t="s">
        <v>1022</v>
      </c>
      <c r="D29105" t="s">
        <v>975</v>
      </c>
      <c r="E29105" t="s">
        <v>1014</v>
      </c>
      <c r="F29105" s="86">
        <v>339788.55930399901</v>
      </c>
    </row>
    <row r="29106" spans="1:6">
      <c r="A29106">
        <v>2017</v>
      </c>
      <c r="B29106" t="s">
        <v>1063</v>
      </c>
      <c r="C29106" t="s">
        <v>1022</v>
      </c>
      <c r="D29106" t="s">
        <v>975</v>
      </c>
      <c r="E29106" t="s">
        <v>1014</v>
      </c>
      <c r="F29106" s="86">
        <v>859155.10179969505</v>
      </c>
    </row>
    <row r="29107" spans="1:6">
      <c r="A29107">
        <v>2018</v>
      </c>
      <c r="B29107" t="s">
        <v>1063</v>
      </c>
      <c r="C29107" t="s">
        <v>1022</v>
      </c>
      <c r="D29107" t="s">
        <v>975</v>
      </c>
      <c r="E29107" t="s">
        <v>1014</v>
      </c>
      <c r="F29107" s="86">
        <v>840810.29524511495</v>
      </c>
    </row>
    <row r="29108" spans="1:6">
      <c r="A29108">
        <v>2019</v>
      </c>
      <c r="B29108" t="s">
        <v>1063</v>
      </c>
      <c r="C29108" t="s">
        <v>1022</v>
      </c>
      <c r="D29108" t="s">
        <v>975</v>
      </c>
      <c r="E29108" t="s">
        <v>1014</v>
      </c>
      <c r="F29108" s="86">
        <v>825751.15211615001</v>
      </c>
    </row>
    <row r="29109" spans="1:6">
      <c r="A29109">
        <v>2020</v>
      </c>
      <c r="B29109" t="s">
        <v>1063</v>
      </c>
      <c r="C29109" t="s">
        <v>1022</v>
      </c>
      <c r="D29109" t="s">
        <v>975</v>
      </c>
      <c r="E29109" t="s">
        <v>1014</v>
      </c>
      <c r="F29109" s="86">
        <v>813727.03460749099</v>
      </c>
    </row>
    <row r="29110" spans="1:6">
      <c r="A29110">
        <v>2021</v>
      </c>
      <c r="B29110" t="s">
        <v>1063</v>
      </c>
      <c r="C29110" t="s">
        <v>1022</v>
      </c>
      <c r="D29110" t="s">
        <v>975</v>
      </c>
      <c r="E29110" t="s">
        <v>1014</v>
      </c>
      <c r="F29110" s="86">
        <v>804627.51783014101</v>
      </c>
    </row>
    <row r="29111" spans="1:6">
      <c r="A29111">
        <v>2022</v>
      </c>
      <c r="B29111" t="s">
        <v>1063</v>
      </c>
      <c r="C29111" t="s">
        <v>1022</v>
      </c>
      <c r="D29111" t="s">
        <v>975</v>
      </c>
      <c r="E29111" t="s">
        <v>1014</v>
      </c>
      <c r="F29111" s="86">
        <v>798054.49510788999</v>
      </c>
    </row>
    <row r="29112" spans="1:6">
      <c r="A29112">
        <v>2023</v>
      </c>
      <c r="B29112" t="s">
        <v>1063</v>
      </c>
      <c r="C29112" t="s">
        <v>1022</v>
      </c>
      <c r="D29112" t="s">
        <v>975</v>
      </c>
      <c r="E29112" t="s">
        <v>1014</v>
      </c>
      <c r="F29112" s="86">
        <v>793856.30484188895</v>
      </c>
    </row>
    <row r="29113" spans="1:6">
      <c r="A29113">
        <v>2024</v>
      </c>
      <c r="B29113" t="s">
        <v>1063</v>
      </c>
      <c r="C29113" t="s">
        <v>1022</v>
      </c>
      <c r="D29113" t="s">
        <v>975</v>
      </c>
      <c r="E29113" t="s">
        <v>1014</v>
      </c>
      <c r="F29113" s="86">
        <v>791832.08586276299</v>
      </c>
    </row>
    <row r="29114" spans="1:6">
      <c r="A29114">
        <v>2025</v>
      </c>
      <c r="B29114" t="s">
        <v>1063</v>
      </c>
      <c r="C29114" t="s">
        <v>1022</v>
      </c>
      <c r="D29114" t="s">
        <v>975</v>
      </c>
      <c r="E29114" t="s">
        <v>1014</v>
      </c>
      <c r="F29114" s="86">
        <v>791655.39737040503</v>
      </c>
    </row>
    <row r="29115" spans="1:6">
      <c r="A29115">
        <v>2026</v>
      </c>
      <c r="B29115" t="s">
        <v>1063</v>
      </c>
      <c r="C29115" t="s">
        <v>1022</v>
      </c>
      <c r="D29115" t="s">
        <v>975</v>
      </c>
      <c r="E29115" t="s">
        <v>1014</v>
      </c>
      <c r="F29115" s="86">
        <v>793067.34552311595</v>
      </c>
    </row>
    <row r="29116" spans="1:6">
      <c r="A29116">
        <v>2027</v>
      </c>
      <c r="B29116" t="s">
        <v>1063</v>
      </c>
      <c r="C29116" t="s">
        <v>1022</v>
      </c>
      <c r="D29116" t="s">
        <v>975</v>
      </c>
      <c r="E29116" t="s">
        <v>1014</v>
      </c>
      <c r="F29116" s="86">
        <v>795663.95329544204</v>
      </c>
    </row>
    <row r="29117" spans="1:6">
      <c r="A29117">
        <v>2028</v>
      </c>
      <c r="B29117" t="s">
        <v>1063</v>
      </c>
      <c r="C29117" t="s">
        <v>1022</v>
      </c>
      <c r="D29117" t="s">
        <v>975</v>
      </c>
      <c r="E29117" t="s">
        <v>1014</v>
      </c>
      <c r="F29117" s="86">
        <v>799098.83618143201</v>
      </c>
    </row>
    <row r="29118" spans="1:6">
      <c r="A29118">
        <v>2029</v>
      </c>
      <c r="B29118" t="s">
        <v>1063</v>
      </c>
      <c r="C29118" t="s">
        <v>1022</v>
      </c>
      <c r="D29118" t="s">
        <v>975</v>
      </c>
      <c r="E29118" t="s">
        <v>1014</v>
      </c>
      <c r="F29118" s="86">
        <v>803048.34853084502</v>
      </c>
    </row>
    <row r="29119" spans="1:6">
      <c r="A29119">
        <v>2030</v>
      </c>
      <c r="B29119" t="s">
        <v>1063</v>
      </c>
      <c r="C29119" t="s">
        <v>1022</v>
      </c>
      <c r="D29119" t="s">
        <v>975</v>
      </c>
      <c r="E29119" t="s">
        <v>1014</v>
      </c>
      <c r="F29119" s="86">
        <v>807575.36845368601</v>
      </c>
    </row>
    <row r="29120" spans="1:6">
      <c r="A29120">
        <v>2031</v>
      </c>
      <c r="B29120" t="s">
        <v>1063</v>
      </c>
      <c r="C29120" t="s">
        <v>1022</v>
      </c>
      <c r="D29120" t="s">
        <v>975</v>
      </c>
      <c r="E29120" t="s">
        <v>1014</v>
      </c>
      <c r="F29120" s="86">
        <v>812571.48902992404</v>
      </c>
    </row>
    <row r="29121" spans="1:6">
      <c r="A29121">
        <v>2032</v>
      </c>
      <c r="B29121" t="s">
        <v>1063</v>
      </c>
      <c r="C29121" t="s">
        <v>1022</v>
      </c>
      <c r="D29121" t="s">
        <v>975</v>
      </c>
      <c r="E29121" t="s">
        <v>1014</v>
      </c>
      <c r="F29121" s="86">
        <v>817733.64899089502</v>
      </c>
    </row>
    <row r="29122" spans="1:6">
      <c r="A29122">
        <v>2033</v>
      </c>
      <c r="B29122" t="s">
        <v>1063</v>
      </c>
      <c r="C29122" t="s">
        <v>1022</v>
      </c>
      <c r="D29122" t="s">
        <v>975</v>
      </c>
      <c r="E29122" t="s">
        <v>1014</v>
      </c>
      <c r="F29122" s="86">
        <v>822925.34407225705</v>
      </c>
    </row>
    <row r="29123" spans="1:6">
      <c r="A29123">
        <v>2034</v>
      </c>
      <c r="B29123" t="s">
        <v>1063</v>
      </c>
      <c r="C29123" t="s">
        <v>1022</v>
      </c>
      <c r="D29123" t="s">
        <v>975</v>
      </c>
      <c r="E29123" t="s">
        <v>1014</v>
      </c>
      <c r="F29123" s="86">
        <v>828289.54843633098</v>
      </c>
    </row>
    <row r="29124" spans="1:6">
      <c r="A29124">
        <v>2035</v>
      </c>
      <c r="B29124" t="s">
        <v>1063</v>
      </c>
      <c r="C29124" t="s">
        <v>1022</v>
      </c>
      <c r="D29124" t="s">
        <v>975</v>
      </c>
      <c r="E29124" t="s">
        <v>1014</v>
      </c>
      <c r="F29124" s="86">
        <v>833851.75483454997</v>
      </c>
    </row>
    <row r="29125" spans="1:6">
      <c r="A29125">
        <v>2036</v>
      </c>
      <c r="B29125" t="s">
        <v>1063</v>
      </c>
      <c r="C29125" t="s">
        <v>1022</v>
      </c>
      <c r="D29125" t="s">
        <v>975</v>
      </c>
      <c r="E29125" t="s">
        <v>1014</v>
      </c>
      <c r="F29125" s="86">
        <v>839600.01321091701</v>
      </c>
    </row>
    <row r="29126" spans="1:6">
      <c r="A29126">
        <v>2037</v>
      </c>
      <c r="B29126" t="s">
        <v>1063</v>
      </c>
      <c r="C29126" t="s">
        <v>1022</v>
      </c>
      <c r="D29126" t="s">
        <v>975</v>
      </c>
      <c r="E29126" t="s">
        <v>1014</v>
      </c>
      <c r="F29126" s="86">
        <v>845387.45036245696</v>
      </c>
    </row>
    <row r="29127" spans="1:6">
      <c r="A29127">
        <v>2038</v>
      </c>
      <c r="B29127" t="s">
        <v>1063</v>
      </c>
      <c r="C29127" t="s">
        <v>1022</v>
      </c>
      <c r="D29127" t="s">
        <v>975</v>
      </c>
      <c r="E29127" t="s">
        <v>1014</v>
      </c>
      <c r="F29127" s="86">
        <v>851200.41053159803</v>
      </c>
    </row>
    <row r="29128" spans="1:6">
      <c r="A29128">
        <v>2039</v>
      </c>
      <c r="B29128" t="s">
        <v>1063</v>
      </c>
      <c r="C29128" t="s">
        <v>1022</v>
      </c>
      <c r="D29128" t="s">
        <v>975</v>
      </c>
      <c r="E29128" t="s">
        <v>1014</v>
      </c>
      <c r="F29128" s="86">
        <v>856988.73610448604</v>
      </c>
    </row>
    <row r="29129" spans="1:6">
      <c r="A29129">
        <v>2040</v>
      </c>
      <c r="B29129" t="s">
        <v>1063</v>
      </c>
      <c r="C29129" t="s">
        <v>1022</v>
      </c>
      <c r="D29129" t="s">
        <v>975</v>
      </c>
      <c r="E29129" t="s">
        <v>1014</v>
      </c>
      <c r="F29129" s="86">
        <v>862745.57019064401</v>
      </c>
    </row>
    <row r="29130" spans="1:6">
      <c r="A29130">
        <v>2041</v>
      </c>
      <c r="B29130" t="s">
        <v>1063</v>
      </c>
      <c r="C29130" t="s">
        <v>1022</v>
      </c>
      <c r="D29130" t="s">
        <v>975</v>
      </c>
      <c r="E29130" t="s">
        <v>1014</v>
      </c>
      <c r="F29130" s="86">
        <v>869001.43732887995</v>
      </c>
    </row>
    <row r="29131" spans="1:6">
      <c r="A29131">
        <v>2042</v>
      </c>
      <c r="B29131" t="s">
        <v>1063</v>
      </c>
      <c r="C29131" t="s">
        <v>1022</v>
      </c>
      <c r="D29131" t="s">
        <v>975</v>
      </c>
      <c r="E29131" t="s">
        <v>1014</v>
      </c>
      <c r="F29131" s="86">
        <v>875240.65226046299</v>
      </c>
    </row>
    <row r="29132" spans="1:6">
      <c r="A29132">
        <v>2043</v>
      </c>
      <c r="B29132" t="s">
        <v>1063</v>
      </c>
      <c r="C29132" t="s">
        <v>1022</v>
      </c>
      <c r="D29132" t="s">
        <v>975</v>
      </c>
      <c r="E29132" t="s">
        <v>1014</v>
      </c>
      <c r="F29132" s="86">
        <v>881488.24299462303</v>
      </c>
    </row>
    <row r="29133" spans="1:6">
      <c r="A29133">
        <v>2044</v>
      </c>
      <c r="B29133" t="s">
        <v>1063</v>
      </c>
      <c r="C29133" t="s">
        <v>1022</v>
      </c>
      <c r="D29133" t="s">
        <v>975</v>
      </c>
      <c r="E29133" t="s">
        <v>1014</v>
      </c>
      <c r="F29133" s="86">
        <v>887762.77674312401</v>
      </c>
    </row>
    <row r="29134" spans="1:6">
      <c r="A29134">
        <v>2045</v>
      </c>
      <c r="B29134" t="s">
        <v>1063</v>
      </c>
      <c r="C29134" t="s">
        <v>1022</v>
      </c>
      <c r="D29134" t="s">
        <v>975</v>
      </c>
      <c r="E29134" t="s">
        <v>1014</v>
      </c>
      <c r="F29134" s="86">
        <v>894072.70831952395</v>
      </c>
    </row>
    <row r="29135" spans="1:6">
      <c r="A29135">
        <v>2046</v>
      </c>
      <c r="B29135" t="s">
        <v>1063</v>
      </c>
      <c r="C29135" t="s">
        <v>1022</v>
      </c>
      <c r="D29135" t="s">
        <v>975</v>
      </c>
      <c r="E29135" t="s">
        <v>1014</v>
      </c>
      <c r="F29135" s="86">
        <v>900419.60830906697</v>
      </c>
    </row>
    <row r="29136" spans="1:6">
      <c r="A29136">
        <v>2047</v>
      </c>
      <c r="B29136" t="s">
        <v>1063</v>
      </c>
      <c r="C29136" t="s">
        <v>1022</v>
      </c>
      <c r="D29136" t="s">
        <v>975</v>
      </c>
      <c r="E29136" t="s">
        <v>1014</v>
      </c>
      <c r="F29136" s="86">
        <v>906808.23101230594</v>
      </c>
    </row>
    <row r="29137" spans="1:6">
      <c r="A29137">
        <v>2048</v>
      </c>
      <c r="B29137" t="s">
        <v>1063</v>
      </c>
      <c r="C29137" t="s">
        <v>1022</v>
      </c>
      <c r="D29137" t="s">
        <v>975</v>
      </c>
      <c r="E29137" t="s">
        <v>1014</v>
      </c>
      <c r="F29137" s="86">
        <v>913232.03513935697</v>
      </c>
    </row>
    <row r="29138" spans="1:6">
      <c r="A29138">
        <v>2049</v>
      </c>
      <c r="B29138" t="s">
        <v>1063</v>
      </c>
      <c r="C29138" t="s">
        <v>1022</v>
      </c>
      <c r="D29138" t="s">
        <v>975</v>
      </c>
      <c r="E29138" t="s">
        <v>1014</v>
      </c>
      <c r="F29138" s="86">
        <v>919705.06002433097</v>
      </c>
    </row>
    <row r="29139" spans="1:6">
      <c r="A29139">
        <v>2050</v>
      </c>
      <c r="B29139" t="s">
        <v>1063</v>
      </c>
      <c r="C29139" t="s">
        <v>1022</v>
      </c>
      <c r="D29139" t="s">
        <v>975</v>
      </c>
      <c r="E29139" t="s">
        <v>1014</v>
      </c>
      <c r="F29139" s="86">
        <v>926240.48540010105</v>
      </c>
    </row>
    <row r="29140" spans="1:6">
      <c r="A29140">
        <v>2017</v>
      </c>
      <c r="B29140" t="s">
        <v>1064</v>
      </c>
      <c r="C29140" t="s">
        <v>1022</v>
      </c>
      <c r="D29140" t="s">
        <v>975</v>
      </c>
      <c r="E29140" t="s">
        <v>1014</v>
      </c>
      <c r="F29140" s="86">
        <v>380056.03980547999</v>
      </c>
    </row>
    <row r="29141" spans="1:6">
      <c r="A29141">
        <v>2018</v>
      </c>
      <c r="B29141" t="s">
        <v>1064</v>
      </c>
      <c r="C29141" t="s">
        <v>1022</v>
      </c>
      <c r="D29141" t="s">
        <v>975</v>
      </c>
      <c r="E29141" t="s">
        <v>1014</v>
      </c>
      <c r="F29141" s="86">
        <v>366332.66016505798</v>
      </c>
    </row>
    <row r="29142" spans="1:6">
      <c r="A29142">
        <v>2019</v>
      </c>
      <c r="B29142" t="s">
        <v>1064</v>
      </c>
      <c r="C29142" t="s">
        <v>1022</v>
      </c>
      <c r="D29142" t="s">
        <v>975</v>
      </c>
      <c r="E29142" t="s">
        <v>1014</v>
      </c>
      <c r="F29142" s="86">
        <v>354758.70251898398</v>
      </c>
    </row>
    <row r="29143" spans="1:6">
      <c r="A29143">
        <v>2020</v>
      </c>
      <c r="B29143" t="s">
        <v>1064</v>
      </c>
      <c r="C29143" t="s">
        <v>1022</v>
      </c>
      <c r="D29143" t="s">
        <v>975</v>
      </c>
      <c r="E29143" t="s">
        <v>1014</v>
      </c>
      <c r="F29143" s="86">
        <v>345181.219480653</v>
      </c>
    </row>
    <row r="29144" spans="1:6">
      <c r="A29144">
        <v>2021</v>
      </c>
      <c r="B29144" t="s">
        <v>1064</v>
      </c>
      <c r="C29144" t="s">
        <v>1022</v>
      </c>
      <c r="D29144" t="s">
        <v>975</v>
      </c>
      <c r="E29144" t="s">
        <v>1014</v>
      </c>
      <c r="F29144" s="86">
        <v>337560.17740565399</v>
      </c>
    </row>
    <row r="29145" spans="1:6">
      <c r="A29145">
        <v>2022</v>
      </c>
      <c r="B29145" t="s">
        <v>1064</v>
      </c>
      <c r="C29145" t="s">
        <v>1022</v>
      </c>
      <c r="D29145" t="s">
        <v>975</v>
      </c>
      <c r="E29145" t="s">
        <v>1014</v>
      </c>
      <c r="F29145" s="86">
        <v>331611.40213882999</v>
      </c>
    </row>
    <row r="29146" spans="1:6">
      <c r="A29146">
        <v>2023</v>
      </c>
      <c r="B29146" t="s">
        <v>1064</v>
      </c>
      <c r="C29146" t="s">
        <v>1022</v>
      </c>
      <c r="D29146" t="s">
        <v>975</v>
      </c>
      <c r="E29146" t="s">
        <v>1014</v>
      </c>
      <c r="F29146" s="86">
        <v>327157.453336943</v>
      </c>
    </row>
    <row r="29147" spans="1:6">
      <c r="A29147">
        <v>2024</v>
      </c>
      <c r="B29147" t="s">
        <v>1064</v>
      </c>
      <c r="C29147" t="s">
        <v>1022</v>
      </c>
      <c r="D29147" t="s">
        <v>975</v>
      </c>
      <c r="E29147" t="s">
        <v>1014</v>
      </c>
      <c r="F29147" s="86">
        <v>323998.54032106698</v>
      </c>
    </row>
    <row r="29148" spans="1:6">
      <c r="A29148">
        <v>2025</v>
      </c>
      <c r="B29148" t="s">
        <v>1064</v>
      </c>
      <c r="C29148" t="s">
        <v>1022</v>
      </c>
      <c r="D29148" t="s">
        <v>975</v>
      </c>
      <c r="E29148" t="s">
        <v>1014</v>
      </c>
      <c r="F29148" s="86">
        <v>321931.921525824</v>
      </c>
    </row>
    <row r="29149" spans="1:6">
      <c r="A29149">
        <v>2026</v>
      </c>
      <c r="B29149" t="s">
        <v>1064</v>
      </c>
      <c r="C29149" t="s">
        <v>1022</v>
      </c>
      <c r="D29149" t="s">
        <v>975</v>
      </c>
      <c r="E29149" t="s">
        <v>1014</v>
      </c>
      <c r="F29149" s="86">
        <v>320814.112207331</v>
      </c>
    </row>
    <row r="29150" spans="1:6">
      <c r="A29150">
        <v>2027</v>
      </c>
      <c r="B29150" t="s">
        <v>1064</v>
      </c>
      <c r="C29150" t="s">
        <v>1022</v>
      </c>
      <c r="D29150" t="s">
        <v>975</v>
      </c>
      <c r="E29150" t="s">
        <v>1014</v>
      </c>
      <c r="F29150" s="86">
        <v>320431.29023233702</v>
      </c>
    </row>
    <row r="29151" spans="1:6">
      <c r="A29151">
        <v>2028</v>
      </c>
      <c r="B29151" t="s">
        <v>1064</v>
      </c>
      <c r="C29151" t="s">
        <v>1022</v>
      </c>
      <c r="D29151" t="s">
        <v>975</v>
      </c>
      <c r="E29151" t="s">
        <v>1014</v>
      </c>
      <c r="F29151" s="86">
        <v>320571.66867307102</v>
      </c>
    </row>
    <row r="29152" spans="1:6">
      <c r="A29152">
        <v>2029</v>
      </c>
      <c r="B29152" t="s">
        <v>1064</v>
      </c>
      <c r="C29152" t="s">
        <v>1022</v>
      </c>
      <c r="D29152" t="s">
        <v>975</v>
      </c>
      <c r="E29152" t="s">
        <v>1014</v>
      </c>
      <c r="F29152" s="86">
        <v>321043.22527639702</v>
      </c>
    </row>
    <row r="29153" spans="1:6">
      <c r="A29153">
        <v>2030</v>
      </c>
      <c r="B29153" t="s">
        <v>1064</v>
      </c>
      <c r="C29153" t="s">
        <v>1022</v>
      </c>
      <c r="D29153" t="s">
        <v>975</v>
      </c>
      <c r="E29153" t="s">
        <v>1014</v>
      </c>
      <c r="F29153" s="86">
        <v>321826.80261838599</v>
      </c>
    </row>
    <row r="29154" spans="1:6">
      <c r="A29154">
        <v>2031</v>
      </c>
      <c r="B29154" t="s">
        <v>1064</v>
      </c>
      <c r="C29154" t="s">
        <v>1022</v>
      </c>
      <c r="D29154" t="s">
        <v>975</v>
      </c>
      <c r="E29154" t="s">
        <v>1014</v>
      </c>
      <c r="F29154" s="86">
        <v>322851.01814302697</v>
      </c>
    </row>
    <row r="29155" spans="1:6">
      <c r="A29155">
        <v>2032</v>
      </c>
      <c r="B29155" t="s">
        <v>1064</v>
      </c>
      <c r="C29155" t="s">
        <v>1022</v>
      </c>
      <c r="D29155" t="s">
        <v>975</v>
      </c>
      <c r="E29155" t="s">
        <v>1014</v>
      </c>
      <c r="F29155" s="86">
        <v>323981.73594368098</v>
      </c>
    </row>
    <row r="29156" spans="1:6">
      <c r="A29156">
        <v>2033</v>
      </c>
      <c r="B29156" t="s">
        <v>1064</v>
      </c>
      <c r="C29156" t="s">
        <v>1022</v>
      </c>
      <c r="D29156" t="s">
        <v>975</v>
      </c>
      <c r="E29156" t="s">
        <v>1014</v>
      </c>
      <c r="F29156" s="86">
        <v>325144.81533237197</v>
      </c>
    </row>
    <row r="29157" spans="1:6">
      <c r="A29157">
        <v>2034</v>
      </c>
      <c r="B29157" t="s">
        <v>1064</v>
      </c>
      <c r="C29157" t="s">
        <v>1022</v>
      </c>
      <c r="D29157" t="s">
        <v>975</v>
      </c>
      <c r="E29157" t="s">
        <v>1014</v>
      </c>
      <c r="F29157" s="86">
        <v>326392.59869987197</v>
      </c>
    </row>
    <row r="29158" spans="1:6">
      <c r="A29158">
        <v>2035</v>
      </c>
      <c r="B29158" t="s">
        <v>1064</v>
      </c>
      <c r="C29158" t="s">
        <v>1022</v>
      </c>
      <c r="D29158" t="s">
        <v>975</v>
      </c>
      <c r="E29158" t="s">
        <v>1014</v>
      </c>
      <c r="F29158" s="86">
        <v>327718.53474962502</v>
      </c>
    </row>
    <row r="29159" spans="1:6">
      <c r="A29159">
        <v>2036</v>
      </c>
      <c r="B29159" t="s">
        <v>1064</v>
      </c>
      <c r="C29159" t="s">
        <v>1022</v>
      </c>
      <c r="D29159" t="s">
        <v>975</v>
      </c>
      <c r="E29159" t="s">
        <v>1014</v>
      </c>
      <c r="F29159" s="86">
        <v>329104.22741923301</v>
      </c>
    </row>
    <row r="29160" spans="1:6">
      <c r="A29160">
        <v>2037</v>
      </c>
      <c r="B29160" t="s">
        <v>1064</v>
      </c>
      <c r="C29160" t="s">
        <v>1022</v>
      </c>
      <c r="D29160" t="s">
        <v>975</v>
      </c>
      <c r="E29160" t="s">
        <v>1014</v>
      </c>
      <c r="F29160" s="86">
        <v>330496.03931340802</v>
      </c>
    </row>
    <row r="29161" spans="1:6">
      <c r="A29161">
        <v>2038</v>
      </c>
      <c r="B29161" t="s">
        <v>1064</v>
      </c>
      <c r="C29161" t="s">
        <v>1022</v>
      </c>
      <c r="D29161" t="s">
        <v>975</v>
      </c>
      <c r="E29161" t="s">
        <v>1014</v>
      </c>
      <c r="F29161" s="86">
        <v>331900.25562884501</v>
      </c>
    </row>
    <row r="29162" spans="1:6">
      <c r="A29162">
        <v>2039</v>
      </c>
      <c r="B29162" t="s">
        <v>1064</v>
      </c>
      <c r="C29162" t="s">
        <v>1022</v>
      </c>
      <c r="D29162" t="s">
        <v>975</v>
      </c>
      <c r="E29162" t="s">
        <v>1014</v>
      </c>
      <c r="F29162" s="86">
        <v>333307.87872036803</v>
      </c>
    </row>
    <row r="29163" spans="1:6">
      <c r="A29163">
        <v>2040</v>
      </c>
      <c r="B29163" t="s">
        <v>1064</v>
      </c>
      <c r="C29163" t="s">
        <v>1022</v>
      </c>
      <c r="D29163" t="s">
        <v>975</v>
      </c>
      <c r="E29163" t="s">
        <v>1014</v>
      </c>
      <c r="F29163" s="86">
        <v>334714.602230452</v>
      </c>
    </row>
    <row r="29164" spans="1:6">
      <c r="A29164">
        <v>2041</v>
      </c>
      <c r="B29164" t="s">
        <v>1064</v>
      </c>
      <c r="C29164" t="s">
        <v>1022</v>
      </c>
      <c r="D29164" t="s">
        <v>975</v>
      </c>
      <c r="E29164" t="s">
        <v>1014</v>
      </c>
      <c r="F29164" s="86">
        <v>335123.46178050898</v>
      </c>
    </row>
    <row r="29165" spans="1:6">
      <c r="A29165">
        <v>2042</v>
      </c>
      <c r="B29165" t="s">
        <v>1064</v>
      </c>
      <c r="C29165" t="s">
        <v>1022</v>
      </c>
      <c r="D29165" t="s">
        <v>975</v>
      </c>
      <c r="E29165" t="s">
        <v>1014</v>
      </c>
      <c r="F29165" s="86">
        <v>335521.34708881698</v>
      </c>
    </row>
    <row r="29166" spans="1:6">
      <c r="A29166">
        <v>2043</v>
      </c>
      <c r="B29166" t="s">
        <v>1064</v>
      </c>
      <c r="C29166" t="s">
        <v>1022</v>
      </c>
      <c r="D29166" t="s">
        <v>975</v>
      </c>
      <c r="E29166" t="s">
        <v>1014</v>
      </c>
      <c r="F29166" s="86">
        <v>335916.21333902801</v>
      </c>
    </row>
    <row r="29167" spans="1:6">
      <c r="A29167">
        <v>2044</v>
      </c>
      <c r="B29167" t="s">
        <v>1064</v>
      </c>
      <c r="C29167" t="s">
        <v>1022</v>
      </c>
      <c r="D29167" t="s">
        <v>975</v>
      </c>
      <c r="E29167" t="s">
        <v>1014</v>
      </c>
      <c r="F29167" s="86">
        <v>336314.63506664103</v>
      </c>
    </row>
    <row r="29168" spans="1:6">
      <c r="A29168">
        <v>2045</v>
      </c>
      <c r="B29168" t="s">
        <v>1064</v>
      </c>
      <c r="C29168" t="s">
        <v>1022</v>
      </c>
      <c r="D29168" t="s">
        <v>975</v>
      </c>
      <c r="E29168" t="s">
        <v>1014</v>
      </c>
      <c r="F29168" s="86">
        <v>336720.63075892202</v>
      </c>
    </row>
    <row r="29169" spans="1:6">
      <c r="A29169">
        <v>2046</v>
      </c>
      <c r="B29169" t="s">
        <v>1064</v>
      </c>
      <c r="C29169" t="s">
        <v>1022</v>
      </c>
      <c r="D29169" t="s">
        <v>975</v>
      </c>
      <c r="E29169" t="s">
        <v>1014</v>
      </c>
      <c r="F29169" s="86">
        <v>337135.25390502502</v>
      </c>
    </row>
    <row r="29170" spans="1:6">
      <c r="A29170">
        <v>2047</v>
      </c>
      <c r="B29170" t="s">
        <v>1064</v>
      </c>
      <c r="C29170" t="s">
        <v>1022</v>
      </c>
      <c r="D29170" t="s">
        <v>975</v>
      </c>
      <c r="E29170" t="s">
        <v>1014</v>
      </c>
      <c r="F29170" s="86">
        <v>337561.738421724</v>
      </c>
    </row>
    <row r="29171" spans="1:6">
      <c r="A29171">
        <v>2048</v>
      </c>
      <c r="B29171" t="s">
        <v>1064</v>
      </c>
      <c r="C29171" t="s">
        <v>1022</v>
      </c>
      <c r="D29171" t="s">
        <v>975</v>
      </c>
      <c r="E29171" t="s">
        <v>1014</v>
      </c>
      <c r="F29171" s="86">
        <v>337999.37663376803</v>
      </c>
    </row>
    <row r="29172" spans="1:6">
      <c r="A29172">
        <v>2049</v>
      </c>
      <c r="B29172" t="s">
        <v>1064</v>
      </c>
      <c r="C29172" t="s">
        <v>1022</v>
      </c>
      <c r="D29172" t="s">
        <v>975</v>
      </c>
      <c r="E29172" t="s">
        <v>1014</v>
      </c>
      <c r="F29172" s="86">
        <v>338450.31228000799</v>
      </c>
    </row>
    <row r="29173" spans="1:6">
      <c r="A29173">
        <v>2050</v>
      </c>
      <c r="B29173" t="s">
        <v>1064</v>
      </c>
      <c r="C29173" t="s">
        <v>1022</v>
      </c>
      <c r="D29173" t="s">
        <v>975</v>
      </c>
      <c r="E29173" t="s">
        <v>1014</v>
      </c>
      <c r="F29173" s="86">
        <v>338915.87815224502</v>
      </c>
    </row>
    <row r="29174" spans="1:6">
      <c r="A29174">
        <v>2017</v>
      </c>
      <c r="B29174" t="s">
        <v>1065</v>
      </c>
      <c r="C29174" t="s">
        <v>1022</v>
      </c>
      <c r="D29174" t="s">
        <v>975</v>
      </c>
      <c r="E29174" t="s">
        <v>1014</v>
      </c>
      <c r="F29174" s="86">
        <v>1844225.06040135</v>
      </c>
    </row>
    <row r="29175" spans="1:6">
      <c r="A29175">
        <v>2018</v>
      </c>
      <c r="B29175" t="s">
        <v>1065</v>
      </c>
      <c r="C29175" t="s">
        <v>1022</v>
      </c>
      <c r="D29175" t="s">
        <v>975</v>
      </c>
      <c r="E29175" t="s">
        <v>1014</v>
      </c>
      <c r="F29175" s="86">
        <v>1795125.1938241301</v>
      </c>
    </row>
    <row r="29176" spans="1:6">
      <c r="A29176">
        <v>2019</v>
      </c>
      <c r="B29176" t="s">
        <v>1065</v>
      </c>
      <c r="C29176" t="s">
        <v>1022</v>
      </c>
      <c r="D29176" t="s">
        <v>975</v>
      </c>
      <c r="E29176" t="s">
        <v>1014</v>
      </c>
      <c r="F29176" s="86">
        <v>1755578.09480969</v>
      </c>
    </row>
    <row r="29177" spans="1:6">
      <c r="A29177">
        <v>2020</v>
      </c>
      <c r="B29177" t="s">
        <v>1065</v>
      </c>
      <c r="C29177" t="s">
        <v>1022</v>
      </c>
      <c r="D29177" t="s">
        <v>975</v>
      </c>
      <c r="E29177" t="s">
        <v>1014</v>
      </c>
      <c r="F29177" s="86">
        <v>1724697.00390907</v>
      </c>
    </row>
    <row r="29178" spans="1:6">
      <c r="A29178">
        <v>2021</v>
      </c>
      <c r="B29178" t="s">
        <v>1065</v>
      </c>
      <c r="C29178" t="s">
        <v>1022</v>
      </c>
      <c r="D29178" t="s">
        <v>975</v>
      </c>
      <c r="E29178" t="s">
        <v>1014</v>
      </c>
      <c r="F29178" s="86">
        <v>1701896.0467707501</v>
      </c>
    </row>
    <row r="29179" spans="1:6">
      <c r="A29179">
        <v>2022</v>
      </c>
      <c r="B29179" t="s">
        <v>1065</v>
      </c>
      <c r="C29179" t="s">
        <v>1022</v>
      </c>
      <c r="D29179" t="s">
        <v>975</v>
      </c>
      <c r="E29179" t="s">
        <v>1014</v>
      </c>
      <c r="F29179" s="86">
        <v>1685665.85937476</v>
      </c>
    </row>
    <row r="29180" spans="1:6">
      <c r="A29180">
        <v>2023</v>
      </c>
      <c r="B29180" t="s">
        <v>1065</v>
      </c>
      <c r="C29180" t="s">
        <v>1022</v>
      </c>
      <c r="D29180" t="s">
        <v>975</v>
      </c>
      <c r="E29180" t="s">
        <v>1014</v>
      </c>
      <c r="F29180" s="86">
        <v>1675063.6239126199</v>
      </c>
    </row>
    <row r="29181" spans="1:6">
      <c r="A29181">
        <v>2024</v>
      </c>
      <c r="B29181" t="s">
        <v>1065</v>
      </c>
      <c r="C29181" t="s">
        <v>1022</v>
      </c>
      <c r="D29181" t="s">
        <v>975</v>
      </c>
      <c r="E29181" t="s">
        <v>1014</v>
      </c>
      <c r="F29181" s="86">
        <v>1669079.1654316301</v>
      </c>
    </row>
    <row r="29182" spans="1:6">
      <c r="A29182">
        <v>2025</v>
      </c>
      <c r="B29182" t="s">
        <v>1065</v>
      </c>
      <c r="C29182" t="s">
        <v>1022</v>
      </c>
      <c r="D29182" t="s">
        <v>975</v>
      </c>
      <c r="E29182" t="s">
        <v>1014</v>
      </c>
      <c r="F29182" s="86">
        <v>1666728.81052694</v>
      </c>
    </row>
    <row r="29183" spans="1:6">
      <c r="A29183">
        <v>2026</v>
      </c>
      <c r="B29183" t="s">
        <v>1065</v>
      </c>
      <c r="C29183" t="s">
        <v>1022</v>
      </c>
      <c r="D29183" t="s">
        <v>975</v>
      </c>
      <c r="E29183" t="s">
        <v>1014</v>
      </c>
      <c r="F29183" s="86">
        <v>1667388.3962442901</v>
      </c>
    </row>
    <row r="29184" spans="1:6">
      <c r="A29184">
        <v>2027</v>
      </c>
      <c r="B29184" t="s">
        <v>1065</v>
      </c>
      <c r="C29184" t="s">
        <v>1022</v>
      </c>
      <c r="D29184" t="s">
        <v>975</v>
      </c>
      <c r="E29184" t="s">
        <v>1014</v>
      </c>
      <c r="F29184" s="86">
        <v>1670100.30371485</v>
      </c>
    </row>
    <row r="29185" spans="1:6">
      <c r="A29185">
        <v>2028</v>
      </c>
      <c r="B29185" t="s">
        <v>1065</v>
      </c>
      <c r="C29185" t="s">
        <v>1022</v>
      </c>
      <c r="D29185" t="s">
        <v>975</v>
      </c>
      <c r="E29185" t="s">
        <v>1014</v>
      </c>
      <c r="F29185" s="86">
        <v>1674033.7389633299</v>
      </c>
    </row>
    <row r="29186" spans="1:6">
      <c r="A29186">
        <v>2029</v>
      </c>
      <c r="B29186" t="s">
        <v>1065</v>
      </c>
      <c r="C29186" t="s">
        <v>1022</v>
      </c>
      <c r="D29186" t="s">
        <v>975</v>
      </c>
      <c r="E29186" t="s">
        <v>1014</v>
      </c>
      <c r="F29186" s="86">
        <v>1678570.5515481699</v>
      </c>
    </row>
    <row r="29187" spans="1:6">
      <c r="A29187">
        <v>2030</v>
      </c>
      <c r="B29187" t="s">
        <v>1065</v>
      </c>
      <c r="C29187" t="s">
        <v>1022</v>
      </c>
      <c r="D29187" t="s">
        <v>975</v>
      </c>
      <c r="E29187" t="s">
        <v>1014</v>
      </c>
      <c r="F29187" s="86">
        <v>1683984.9018353799</v>
      </c>
    </row>
    <row r="29188" spans="1:6">
      <c r="A29188">
        <v>2031</v>
      </c>
      <c r="B29188" t="s">
        <v>1065</v>
      </c>
      <c r="C29188" t="s">
        <v>1022</v>
      </c>
      <c r="D29188" t="s">
        <v>975</v>
      </c>
      <c r="E29188" t="s">
        <v>1014</v>
      </c>
      <c r="F29188" s="86">
        <v>1690152.9712948799</v>
      </c>
    </row>
    <row r="29189" spans="1:6">
      <c r="A29189">
        <v>2032</v>
      </c>
      <c r="B29189" t="s">
        <v>1065</v>
      </c>
      <c r="C29189" t="s">
        <v>1022</v>
      </c>
      <c r="D29189" t="s">
        <v>975</v>
      </c>
      <c r="E29189" t="s">
        <v>1014</v>
      </c>
      <c r="F29189" s="86">
        <v>1696488.8397343201</v>
      </c>
    </row>
    <row r="29190" spans="1:6">
      <c r="A29190">
        <v>2033</v>
      </c>
      <c r="B29190" t="s">
        <v>1065</v>
      </c>
      <c r="C29190" t="s">
        <v>1022</v>
      </c>
      <c r="D29190" t="s">
        <v>975</v>
      </c>
      <c r="E29190" t="s">
        <v>1014</v>
      </c>
      <c r="F29190" s="86">
        <v>1702722.8553925201</v>
      </c>
    </row>
    <row r="29191" spans="1:6">
      <c r="A29191">
        <v>2034</v>
      </c>
      <c r="B29191" t="s">
        <v>1065</v>
      </c>
      <c r="C29191" t="s">
        <v>1022</v>
      </c>
      <c r="D29191" t="s">
        <v>975</v>
      </c>
      <c r="E29191" t="s">
        <v>1014</v>
      </c>
      <c r="F29191" s="86">
        <v>1709201.47736025</v>
      </c>
    </row>
    <row r="29192" spans="1:6">
      <c r="A29192">
        <v>2035</v>
      </c>
      <c r="B29192" t="s">
        <v>1065</v>
      </c>
      <c r="C29192" t="s">
        <v>1022</v>
      </c>
      <c r="D29192" t="s">
        <v>975</v>
      </c>
      <c r="E29192" t="s">
        <v>1014</v>
      </c>
      <c r="F29192" s="86">
        <v>1715985.76690189</v>
      </c>
    </row>
    <row r="29193" spans="1:6">
      <c r="A29193">
        <v>2036</v>
      </c>
      <c r="B29193" t="s">
        <v>1065</v>
      </c>
      <c r="C29193" t="s">
        <v>1022</v>
      </c>
      <c r="D29193" t="s">
        <v>975</v>
      </c>
      <c r="E29193" t="s">
        <v>1014</v>
      </c>
      <c r="F29193" s="86">
        <v>1723047.6551699799</v>
      </c>
    </row>
    <row r="29194" spans="1:6">
      <c r="A29194">
        <v>2037</v>
      </c>
      <c r="B29194" t="s">
        <v>1065</v>
      </c>
      <c r="C29194" t="s">
        <v>1022</v>
      </c>
      <c r="D29194" t="s">
        <v>975</v>
      </c>
      <c r="E29194" t="s">
        <v>1014</v>
      </c>
      <c r="F29194" s="86">
        <v>1730125.69874445</v>
      </c>
    </row>
    <row r="29195" spans="1:6">
      <c r="A29195">
        <v>2038</v>
      </c>
      <c r="B29195" t="s">
        <v>1065</v>
      </c>
      <c r="C29195" t="s">
        <v>1022</v>
      </c>
      <c r="D29195" t="s">
        <v>975</v>
      </c>
      <c r="E29195" t="s">
        <v>1014</v>
      </c>
      <c r="F29195" s="86">
        <v>1737235.97464088</v>
      </c>
    </row>
    <row r="29196" spans="1:6">
      <c r="A29196">
        <v>2039</v>
      </c>
      <c r="B29196" t="s">
        <v>1065</v>
      </c>
      <c r="C29196" t="s">
        <v>1022</v>
      </c>
      <c r="D29196" t="s">
        <v>975</v>
      </c>
      <c r="E29196" t="s">
        <v>1014</v>
      </c>
      <c r="F29196" s="86">
        <v>1744294.7895875699</v>
      </c>
    </row>
    <row r="29197" spans="1:6">
      <c r="A29197">
        <v>2040</v>
      </c>
      <c r="B29197" t="s">
        <v>1065</v>
      </c>
      <c r="C29197" t="s">
        <v>1022</v>
      </c>
      <c r="D29197" t="s">
        <v>975</v>
      </c>
      <c r="E29197" t="s">
        <v>1014</v>
      </c>
      <c r="F29197" s="86">
        <v>1751274.4806548001</v>
      </c>
    </row>
    <row r="29198" spans="1:6">
      <c r="A29198">
        <v>2041</v>
      </c>
      <c r="B29198" t="s">
        <v>1065</v>
      </c>
      <c r="C29198" t="s">
        <v>1022</v>
      </c>
      <c r="D29198" t="s">
        <v>975</v>
      </c>
      <c r="E29198" t="s">
        <v>1014</v>
      </c>
      <c r="F29198" s="86">
        <v>1752642.7505776901</v>
      </c>
    </row>
    <row r="29199" spans="1:6">
      <c r="A29199">
        <v>2042</v>
      </c>
      <c r="B29199" t="s">
        <v>1065</v>
      </c>
      <c r="C29199" t="s">
        <v>1022</v>
      </c>
      <c r="D29199" t="s">
        <v>975</v>
      </c>
      <c r="E29199" t="s">
        <v>1014</v>
      </c>
      <c r="F29199" s="86">
        <v>1753885.1963607699</v>
      </c>
    </row>
    <row r="29200" spans="1:6">
      <c r="A29200">
        <v>2043</v>
      </c>
      <c r="B29200" t="s">
        <v>1065</v>
      </c>
      <c r="C29200" t="s">
        <v>1022</v>
      </c>
      <c r="D29200" t="s">
        <v>975</v>
      </c>
      <c r="E29200" t="s">
        <v>1014</v>
      </c>
      <c r="F29200" s="86">
        <v>1755044.88333803</v>
      </c>
    </row>
    <row r="29201" spans="1:6">
      <c r="A29201">
        <v>2044</v>
      </c>
      <c r="B29201" t="s">
        <v>1065</v>
      </c>
      <c r="C29201" t="s">
        <v>1022</v>
      </c>
      <c r="D29201" t="s">
        <v>975</v>
      </c>
      <c r="E29201" t="s">
        <v>1014</v>
      </c>
      <c r="F29201" s="86">
        <v>1756156.24682057</v>
      </c>
    </row>
    <row r="29202" spans="1:6">
      <c r="A29202">
        <v>2045</v>
      </c>
      <c r="B29202" t="s">
        <v>1065</v>
      </c>
      <c r="C29202" t="s">
        <v>1022</v>
      </c>
      <c r="D29202" t="s">
        <v>975</v>
      </c>
      <c r="E29202" t="s">
        <v>1014</v>
      </c>
      <c r="F29202" s="86">
        <v>1757236.3261931201</v>
      </c>
    </row>
    <row r="29203" spans="1:6">
      <c r="A29203">
        <v>2046</v>
      </c>
      <c r="B29203" t="s">
        <v>1065</v>
      </c>
      <c r="C29203" t="s">
        <v>1022</v>
      </c>
      <c r="D29203" t="s">
        <v>975</v>
      </c>
      <c r="E29203" t="s">
        <v>1014</v>
      </c>
      <c r="F29203" s="86">
        <v>1758290.747334</v>
      </c>
    </row>
    <row r="29204" spans="1:6">
      <c r="A29204">
        <v>2047</v>
      </c>
      <c r="B29204" t="s">
        <v>1065</v>
      </c>
      <c r="C29204" t="s">
        <v>1022</v>
      </c>
      <c r="D29204" t="s">
        <v>975</v>
      </c>
      <c r="E29204" t="s">
        <v>1014</v>
      </c>
      <c r="F29204" s="86">
        <v>1759330.2937924799</v>
      </c>
    </row>
    <row r="29205" spans="1:6">
      <c r="A29205">
        <v>2048</v>
      </c>
      <c r="B29205" t="s">
        <v>1065</v>
      </c>
      <c r="C29205" t="s">
        <v>1022</v>
      </c>
      <c r="D29205" t="s">
        <v>975</v>
      </c>
      <c r="E29205" t="s">
        <v>1014</v>
      </c>
      <c r="F29205" s="86">
        <v>1760349.18947725</v>
      </c>
    </row>
    <row r="29206" spans="1:6">
      <c r="A29206">
        <v>2049</v>
      </c>
      <c r="B29206" t="s">
        <v>1065</v>
      </c>
      <c r="C29206" t="s">
        <v>1022</v>
      </c>
      <c r="D29206" t="s">
        <v>975</v>
      </c>
      <c r="E29206" t="s">
        <v>1014</v>
      </c>
      <c r="F29206" s="86">
        <v>1761368.4690932401</v>
      </c>
    </row>
    <row r="29207" spans="1:6">
      <c r="A29207">
        <v>2050</v>
      </c>
      <c r="B29207" t="s">
        <v>1065</v>
      </c>
      <c r="C29207" t="s">
        <v>1022</v>
      </c>
      <c r="D29207" t="s">
        <v>975</v>
      </c>
      <c r="E29207" t="s">
        <v>1014</v>
      </c>
      <c r="F29207" s="86">
        <v>1762407.17735933</v>
      </c>
    </row>
    <row r="29208" spans="1:6">
      <c r="A29208">
        <v>2017</v>
      </c>
      <c r="B29208" t="s">
        <v>1066</v>
      </c>
      <c r="C29208" t="s">
        <v>1022</v>
      </c>
      <c r="D29208" t="s">
        <v>975</v>
      </c>
      <c r="E29208" t="s">
        <v>1014</v>
      </c>
      <c r="F29208" s="86">
        <v>6743969.6829921696</v>
      </c>
    </row>
    <row r="29209" spans="1:6">
      <c r="A29209">
        <v>2018</v>
      </c>
      <c r="B29209" t="s">
        <v>1066</v>
      </c>
      <c r="C29209" t="s">
        <v>1022</v>
      </c>
      <c r="D29209" t="s">
        <v>975</v>
      </c>
      <c r="E29209" t="s">
        <v>1014</v>
      </c>
      <c r="F29209" s="86">
        <v>6526215.9835137799</v>
      </c>
    </row>
    <row r="29210" spans="1:6">
      <c r="A29210">
        <v>2019</v>
      </c>
      <c r="B29210" t="s">
        <v>1066</v>
      </c>
      <c r="C29210" t="s">
        <v>1022</v>
      </c>
      <c r="D29210" t="s">
        <v>975</v>
      </c>
      <c r="E29210" t="s">
        <v>1014</v>
      </c>
      <c r="F29210" s="86">
        <v>6353380.4154876396</v>
      </c>
    </row>
    <row r="29211" spans="1:6">
      <c r="A29211">
        <v>2020</v>
      </c>
      <c r="B29211" t="s">
        <v>1066</v>
      </c>
      <c r="C29211" t="s">
        <v>1022</v>
      </c>
      <c r="D29211" t="s">
        <v>975</v>
      </c>
      <c r="E29211" t="s">
        <v>1014</v>
      </c>
      <c r="F29211" s="86">
        <v>6221469.0342160296</v>
      </c>
    </row>
    <row r="29212" spans="1:6">
      <c r="A29212">
        <v>2021</v>
      </c>
      <c r="B29212" t="s">
        <v>1066</v>
      </c>
      <c r="C29212" t="s">
        <v>1022</v>
      </c>
      <c r="D29212" t="s">
        <v>975</v>
      </c>
      <c r="E29212" t="s">
        <v>1014</v>
      </c>
      <c r="F29212" s="86">
        <v>6126669.9491619105</v>
      </c>
    </row>
    <row r="29213" spans="1:6">
      <c r="A29213">
        <v>2022</v>
      </c>
      <c r="B29213" t="s">
        <v>1066</v>
      </c>
      <c r="C29213" t="s">
        <v>1022</v>
      </c>
      <c r="D29213" t="s">
        <v>975</v>
      </c>
      <c r="E29213" t="s">
        <v>1014</v>
      </c>
      <c r="F29213" s="86">
        <v>6062994.7151399599</v>
      </c>
    </row>
    <row r="29214" spans="1:6">
      <c r="A29214">
        <v>2023</v>
      </c>
      <c r="B29214" t="s">
        <v>1066</v>
      </c>
      <c r="C29214" t="s">
        <v>1022</v>
      </c>
      <c r="D29214" t="s">
        <v>975</v>
      </c>
      <c r="E29214" t="s">
        <v>1014</v>
      </c>
      <c r="F29214" s="86">
        <v>6025684.2193441503</v>
      </c>
    </row>
    <row r="29215" spans="1:6">
      <c r="A29215">
        <v>2024</v>
      </c>
      <c r="B29215" t="s">
        <v>1066</v>
      </c>
      <c r="C29215" t="s">
        <v>1022</v>
      </c>
      <c r="D29215" t="s">
        <v>975</v>
      </c>
      <c r="E29215" t="s">
        <v>1014</v>
      </c>
      <c r="F29215" s="86">
        <v>6009966.3025980601</v>
      </c>
    </row>
    <row r="29216" spans="1:6">
      <c r="A29216">
        <v>2025</v>
      </c>
      <c r="B29216" t="s">
        <v>1066</v>
      </c>
      <c r="C29216" t="s">
        <v>1022</v>
      </c>
      <c r="D29216" t="s">
        <v>975</v>
      </c>
      <c r="E29216" t="s">
        <v>1014</v>
      </c>
      <c r="F29216" s="86">
        <v>6010508.7607449796</v>
      </c>
    </row>
    <row r="29217" spans="1:6">
      <c r="A29217">
        <v>2026</v>
      </c>
      <c r="B29217" t="s">
        <v>1066</v>
      </c>
      <c r="C29217" t="s">
        <v>1022</v>
      </c>
      <c r="D29217" t="s">
        <v>975</v>
      </c>
      <c r="E29217" t="s">
        <v>1014</v>
      </c>
      <c r="F29217" s="86">
        <v>6023422.0841111699</v>
      </c>
    </row>
    <row r="29218" spans="1:6">
      <c r="A29218">
        <v>2027</v>
      </c>
      <c r="B29218" t="s">
        <v>1066</v>
      </c>
      <c r="C29218" t="s">
        <v>1022</v>
      </c>
      <c r="D29218" t="s">
        <v>975</v>
      </c>
      <c r="E29218" t="s">
        <v>1014</v>
      </c>
      <c r="F29218" s="86">
        <v>6043918.8197300602</v>
      </c>
    </row>
    <row r="29219" spans="1:6">
      <c r="A29219">
        <v>2028</v>
      </c>
      <c r="B29219" t="s">
        <v>1066</v>
      </c>
      <c r="C29219" t="s">
        <v>1022</v>
      </c>
      <c r="D29219" t="s">
        <v>975</v>
      </c>
      <c r="E29219" t="s">
        <v>1014</v>
      </c>
      <c r="F29219" s="86">
        <v>6068510.6825614003</v>
      </c>
    </row>
    <row r="29220" spans="1:6">
      <c r="A29220">
        <v>2029</v>
      </c>
      <c r="B29220" t="s">
        <v>1066</v>
      </c>
      <c r="C29220" t="s">
        <v>1022</v>
      </c>
      <c r="D29220" t="s">
        <v>975</v>
      </c>
      <c r="E29220" t="s">
        <v>1014</v>
      </c>
      <c r="F29220" s="86">
        <v>6094335.2338304697</v>
      </c>
    </row>
    <row r="29221" spans="1:6">
      <c r="A29221">
        <v>2030</v>
      </c>
      <c r="B29221" t="s">
        <v>1066</v>
      </c>
      <c r="C29221" t="s">
        <v>1022</v>
      </c>
      <c r="D29221" t="s">
        <v>975</v>
      </c>
      <c r="E29221" t="s">
        <v>1014</v>
      </c>
      <c r="F29221" s="86">
        <v>6121865.8673834801</v>
      </c>
    </row>
    <row r="29222" spans="1:6">
      <c r="A29222">
        <v>2031</v>
      </c>
      <c r="B29222" t="s">
        <v>1066</v>
      </c>
      <c r="C29222" t="s">
        <v>1022</v>
      </c>
      <c r="D29222" t="s">
        <v>975</v>
      </c>
      <c r="E29222" t="s">
        <v>1014</v>
      </c>
      <c r="F29222" s="86">
        <v>6150831.5689399699</v>
      </c>
    </row>
    <row r="29223" spans="1:6">
      <c r="A29223">
        <v>2032</v>
      </c>
      <c r="B29223" t="s">
        <v>1066</v>
      </c>
      <c r="C29223" t="s">
        <v>1022</v>
      </c>
      <c r="D29223" t="s">
        <v>975</v>
      </c>
      <c r="E29223" t="s">
        <v>1014</v>
      </c>
      <c r="F29223" s="86">
        <v>6179608.3609953504</v>
      </c>
    </row>
    <row r="29224" spans="1:6">
      <c r="A29224">
        <v>2033</v>
      </c>
      <c r="B29224" t="s">
        <v>1066</v>
      </c>
      <c r="C29224" t="s">
        <v>1022</v>
      </c>
      <c r="D29224" t="s">
        <v>975</v>
      </c>
      <c r="E29224" t="s">
        <v>1014</v>
      </c>
      <c r="F29224" s="86">
        <v>6207530.1397967497</v>
      </c>
    </row>
    <row r="29225" spans="1:6">
      <c r="A29225">
        <v>2034</v>
      </c>
      <c r="B29225" t="s">
        <v>1066</v>
      </c>
      <c r="C29225" t="s">
        <v>1022</v>
      </c>
      <c r="D29225" t="s">
        <v>975</v>
      </c>
      <c r="E29225" t="s">
        <v>1014</v>
      </c>
      <c r="F29225" s="86">
        <v>6236206.3521349598</v>
      </c>
    </row>
    <row r="29226" spans="1:6">
      <c r="A29226">
        <v>2035</v>
      </c>
      <c r="B29226" t="s">
        <v>1066</v>
      </c>
      <c r="C29226" t="s">
        <v>1022</v>
      </c>
      <c r="D29226" t="s">
        <v>975</v>
      </c>
      <c r="E29226" t="s">
        <v>1014</v>
      </c>
      <c r="F29226" s="86">
        <v>6266313.1164563298</v>
      </c>
    </row>
    <row r="29227" spans="1:6">
      <c r="A29227">
        <v>2036</v>
      </c>
      <c r="B29227" t="s">
        <v>1066</v>
      </c>
      <c r="C29227" t="s">
        <v>1022</v>
      </c>
      <c r="D29227" t="s">
        <v>975</v>
      </c>
      <c r="E29227" t="s">
        <v>1014</v>
      </c>
      <c r="F29227" s="86">
        <v>6298220.0155042</v>
      </c>
    </row>
    <row r="29228" spans="1:6">
      <c r="A29228">
        <v>2037</v>
      </c>
      <c r="B29228" t="s">
        <v>1066</v>
      </c>
      <c r="C29228" t="s">
        <v>1022</v>
      </c>
      <c r="D29228" t="s">
        <v>975</v>
      </c>
      <c r="E29228" t="s">
        <v>1014</v>
      </c>
      <c r="F29228" s="86">
        <v>6330518.8972618701</v>
      </c>
    </row>
    <row r="29229" spans="1:6">
      <c r="A29229">
        <v>2038</v>
      </c>
      <c r="B29229" t="s">
        <v>1066</v>
      </c>
      <c r="C29229" t="s">
        <v>1022</v>
      </c>
      <c r="D29229" t="s">
        <v>975</v>
      </c>
      <c r="E29229" t="s">
        <v>1014</v>
      </c>
      <c r="F29229" s="86">
        <v>6362856.0493266303</v>
      </c>
    </row>
    <row r="29230" spans="1:6">
      <c r="A29230">
        <v>2039</v>
      </c>
      <c r="B29230" t="s">
        <v>1066</v>
      </c>
      <c r="C29230" t="s">
        <v>1022</v>
      </c>
      <c r="D29230" t="s">
        <v>975</v>
      </c>
      <c r="E29230" t="s">
        <v>1014</v>
      </c>
      <c r="F29230" s="86">
        <v>6394707.3163284604</v>
      </c>
    </row>
    <row r="29231" spans="1:6">
      <c r="A29231">
        <v>2040</v>
      </c>
      <c r="B29231" t="s">
        <v>1066</v>
      </c>
      <c r="C29231" t="s">
        <v>1022</v>
      </c>
      <c r="D29231" t="s">
        <v>975</v>
      </c>
      <c r="E29231" t="s">
        <v>1014</v>
      </c>
      <c r="F29231" s="86">
        <v>6425998.4670357797</v>
      </c>
    </row>
    <row r="29232" spans="1:6">
      <c r="A29232">
        <v>2041</v>
      </c>
      <c r="B29232" t="s">
        <v>1066</v>
      </c>
      <c r="C29232" t="s">
        <v>1022</v>
      </c>
      <c r="D29232" t="s">
        <v>975</v>
      </c>
      <c r="E29232" t="s">
        <v>1014</v>
      </c>
      <c r="F29232" s="86">
        <v>6490189.1992042698</v>
      </c>
    </row>
    <row r="29233" spans="1:6">
      <c r="A29233">
        <v>2042</v>
      </c>
      <c r="B29233" t="s">
        <v>1066</v>
      </c>
      <c r="C29233" t="s">
        <v>1022</v>
      </c>
      <c r="D29233" t="s">
        <v>975</v>
      </c>
      <c r="E29233" t="s">
        <v>1014</v>
      </c>
      <c r="F29233" s="86">
        <v>6554491.7693241397</v>
      </c>
    </row>
    <row r="29234" spans="1:6">
      <c r="A29234">
        <v>2043</v>
      </c>
      <c r="B29234" t="s">
        <v>1066</v>
      </c>
      <c r="C29234" t="s">
        <v>1022</v>
      </c>
      <c r="D29234" t="s">
        <v>975</v>
      </c>
      <c r="E29234" t="s">
        <v>1014</v>
      </c>
      <c r="F29234" s="86">
        <v>6619063.1464366904</v>
      </c>
    </row>
    <row r="29235" spans="1:6">
      <c r="A29235">
        <v>2044</v>
      </c>
      <c r="B29235" t="s">
        <v>1066</v>
      </c>
      <c r="C29235" t="s">
        <v>1022</v>
      </c>
      <c r="D29235" t="s">
        <v>975</v>
      </c>
      <c r="E29235" t="s">
        <v>1014</v>
      </c>
      <c r="F29235" s="86">
        <v>6684036.91280948</v>
      </c>
    </row>
    <row r="29236" spans="1:6">
      <c r="A29236">
        <v>2045</v>
      </c>
      <c r="B29236" t="s">
        <v>1066</v>
      </c>
      <c r="C29236" t="s">
        <v>1022</v>
      </c>
      <c r="D29236" t="s">
        <v>975</v>
      </c>
      <c r="E29236" t="s">
        <v>1014</v>
      </c>
      <c r="F29236" s="86">
        <v>6749479.9210427497</v>
      </c>
    </row>
    <row r="29237" spans="1:6">
      <c r="A29237">
        <v>2046</v>
      </c>
      <c r="B29237" t="s">
        <v>1066</v>
      </c>
      <c r="C29237" t="s">
        <v>1022</v>
      </c>
      <c r="D29237" t="s">
        <v>975</v>
      </c>
      <c r="E29237" t="s">
        <v>1014</v>
      </c>
      <c r="F29237" s="86">
        <v>6815424.2593253497</v>
      </c>
    </row>
    <row r="29238" spans="1:6">
      <c r="A29238">
        <v>2047</v>
      </c>
      <c r="B29238" t="s">
        <v>1066</v>
      </c>
      <c r="C29238" t="s">
        <v>1022</v>
      </c>
      <c r="D29238" t="s">
        <v>975</v>
      </c>
      <c r="E29238" t="s">
        <v>1014</v>
      </c>
      <c r="F29238" s="86">
        <v>6881935.7402885603</v>
      </c>
    </row>
    <row r="29239" spans="1:6">
      <c r="A29239">
        <v>2048</v>
      </c>
      <c r="B29239" t="s">
        <v>1066</v>
      </c>
      <c r="C29239" t="s">
        <v>1022</v>
      </c>
      <c r="D29239" t="s">
        <v>975</v>
      </c>
      <c r="E29239" t="s">
        <v>1014</v>
      </c>
      <c r="F29239" s="86">
        <v>6948995.30833646</v>
      </c>
    </row>
    <row r="29240" spans="1:6">
      <c r="A29240">
        <v>2049</v>
      </c>
      <c r="B29240" t="s">
        <v>1066</v>
      </c>
      <c r="C29240" t="s">
        <v>1022</v>
      </c>
      <c r="D29240" t="s">
        <v>975</v>
      </c>
      <c r="E29240" t="s">
        <v>1014</v>
      </c>
      <c r="F29240" s="86">
        <v>7016696.6243071202</v>
      </c>
    </row>
    <row r="29241" spans="1:6">
      <c r="A29241">
        <v>2050</v>
      </c>
      <c r="B29241" t="s">
        <v>1066</v>
      </c>
      <c r="C29241" t="s">
        <v>1022</v>
      </c>
      <c r="D29241" t="s">
        <v>975</v>
      </c>
      <c r="E29241" t="s">
        <v>1014</v>
      </c>
      <c r="F29241" s="86">
        <v>7085124.0391630502</v>
      </c>
    </row>
    <row r="29242" spans="1:6">
      <c r="A29242">
        <v>2017</v>
      </c>
      <c r="B29242" t="s">
        <v>1067</v>
      </c>
      <c r="C29242" t="s">
        <v>1022</v>
      </c>
      <c r="D29242" t="s">
        <v>975</v>
      </c>
      <c r="E29242" t="s">
        <v>1014</v>
      </c>
      <c r="F29242" s="86">
        <v>1018771.56839702</v>
      </c>
    </row>
    <row r="29243" spans="1:6">
      <c r="A29243">
        <v>2018</v>
      </c>
      <c r="B29243" t="s">
        <v>1067</v>
      </c>
      <c r="C29243" t="s">
        <v>1022</v>
      </c>
      <c r="D29243" t="s">
        <v>975</v>
      </c>
      <c r="E29243" t="s">
        <v>1014</v>
      </c>
      <c r="F29243" s="86">
        <v>987007.07475072797</v>
      </c>
    </row>
    <row r="29244" spans="1:6">
      <c r="A29244">
        <v>2019</v>
      </c>
      <c r="B29244" t="s">
        <v>1067</v>
      </c>
      <c r="C29244" t="s">
        <v>1022</v>
      </c>
      <c r="D29244" t="s">
        <v>975</v>
      </c>
      <c r="E29244" t="s">
        <v>1014</v>
      </c>
      <c r="F29244" s="86">
        <v>961080.12388216099</v>
      </c>
    </row>
    <row r="29245" spans="1:6">
      <c r="A29245">
        <v>2020</v>
      </c>
      <c r="B29245" t="s">
        <v>1067</v>
      </c>
      <c r="C29245" t="s">
        <v>1022</v>
      </c>
      <c r="D29245" t="s">
        <v>975</v>
      </c>
      <c r="E29245" t="s">
        <v>1014</v>
      </c>
      <c r="F29245" s="86">
        <v>940655.19963395095</v>
      </c>
    </row>
    <row r="29246" spans="1:6">
      <c r="A29246">
        <v>2021</v>
      </c>
      <c r="B29246" t="s">
        <v>1067</v>
      </c>
      <c r="C29246" t="s">
        <v>1022</v>
      </c>
      <c r="D29246" t="s">
        <v>975</v>
      </c>
      <c r="E29246" t="s">
        <v>1014</v>
      </c>
      <c r="F29246" s="86">
        <v>925498.53512248804</v>
      </c>
    </row>
    <row r="29247" spans="1:6">
      <c r="A29247">
        <v>2022</v>
      </c>
      <c r="B29247" t="s">
        <v>1067</v>
      </c>
      <c r="C29247" t="s">
        <v>1022</v>
      </c>
      <c r="D29247" t="s">
        <v>975</v>
      </c>
      <c r="E29247" t="s">
        <v>1014</v>
      </c>
      <c r="F29247" s="86">
        <v>914820.00499168003</v>
      </c>
    </row>
    <row r="29248" spans="1:6">
      <c r="A29248">
        <v>2023</v>
      </c>
      <c r="B29248" t="s">
        <v>1067</v>
      </c>
      <c r="C29248" t="s">
        <v>1022</v>
      </c>
      <c r="D29248" t="s">
        <v>975</v>
      </c>
      <c r="E29248" t="s">
        <v>1014</v>
      </c>
      <c r="F29248" s="86">
        <v>908088.76994147897</v>
      </c>
    </row>
    <row r="29249" spans="1:6">
      <c r="A29249">
        <v>2024</v>
      </c>
      <c r="B29249" t="s">
        <v>1067</v>
      </c>
      <c r="C29249" t="s">
        <v>1022</v>
      </c>
      <c r="D29249" t="s">
        <v>975</v>
      </c>
      <c r="E29249" t="s">
        <v>1014</v>
      </c>
      <c r="F29249" s="86">
        <v>904727.87004639104</v>
      </c>
    </row>
    <row r="29250" spans="1:6">
      <c r="A29250">
        <v>2025</v>
      </c>
      <c r="B29250" t="s">
        <v>1067</v>
      </c>
      <c r="C29250" t="s">
        <v>1022</v>
      </c>
      <c r="D29250" t="s">
        <v>975</v>
      </c>
      <c r="E29250" t="s">
        <v>1014</v>
      </c>
      <c r="F29250" s="86">
        <v>904061.71022656199</v>
      </c>
    </row>
    <row r="29251" spans="1:6">
      <c r="A29251">
        <v>2026</v>
      </c>
      <c r="B29251" t="s">
        <v>1067</v>
      </c>
      <c r="C29251" t="s">
        <v>1022</v>
      </c>
      <c r="D29251" t="s">
        <v>975</v>
      </c>
      <c r="E29251" t="s">
        <v>1014</v>
      </c>
      <c r="F29251" s="86">
        <v>905562.284694631</v>
      </c>
    </row>
    <row r="29252" spans="1:6">
      <c r="A29252">
        <v>2027</v>
      </c>
      <c r="B29252" t="s">
        <v>1067</v>
      </c>
      <c r="C29252" t="s">
        <v>1022</v>
      </c>
      <c r="D29252" t="s">
        <v>975</v>
      </c>
      <c r="E29252" t="s">
        <v>1014</v>
      </c>
      <c r="F29252" s="86">
        <v>908689.90470130602</v>
      </c>
    </row>
    <row r="29253" spans="1:6">
      <c r="A29253">
        <v>2028</v>
      </c>
      <c r="B29253" t="s">
        <v>1067</v>
      </c>
      <c r="C29253" t="s">
        <v>1022</v>
      </c>
      <c r="D29253" t="s">
        <v>975</v>
      </c>
      <c r="E29253" t="s">
        <v>1014</v>
      </c>
      <c r="F29253" s="86">
        <v>913014.99714253005</v>
      </c>
    </row>
    <row r="29254" spans="1:6">
      <c r="A29254">
        <v>2029</v>
      </c>
      <c r="B29254" t="s">
        <v>1067</v>
      </c>
      <c r="C29254" t="s">
        <v>1022</v>
      </c>
      <c r="D29254" t="s">
        <v>975</v>
      </c>
      <c r="E29254" t="s">
        <v>1014</v>
      </c>
      <c r="F29254" s="86">
        <v>918088.38621504803</v>
      </c>
    </row>
    <row r="29255" spans="1:6">
      <c r="A29255">
        <v>2030</v>
      </c>
      <c r="B29255" t="s">
        <v>1067</v>
      </c>
      <c r="C29255" t="s">
        <v>1022</v>
      </c>
      <c r="D29255" t="s">
        <v>975</v>
      </c>
      <c r="E29255" t="s">
        <v>1014</v>
      </c>
      <c r="F29255" s="86">
        <v>923874.69302927598</v>
      </c>
    </row>
    <row r="29256" spans="1:6">
      <c r="A29256">
        <v>2031</v>
      </c>
      <c r="B29256" t="s">
        <v>1067</v>
      </c>
      <c r="C29256" t="s">
        <v>1022</v>
      </c>
      <c r="D29256" t="s">
        <v>975</v>
      </c>
      <c r="E29256" t="s">
        <v>1014</v>
      </c>
      <c r="F29256" s="86">
        <v>930247.28553219198</v>
      </c>
    </row>
    <row r="29257" spans="1:6">
      <c r="A29257">
        <v>2032</v>
      </c>
      <c r="B29257" t="s">
        <v>1067</v>
      </c>
      <c r="C29257" t="s">
        <v>1022</v>
      </c>
      <c r="D29257" t="s">
        <v>975</v>
      </c>
      <c r="E29257" t="s">
        <v>1014</v>
      </c>
      <c r="F29257" s="86">
        <v>936905.96741117095</v>
      </c>
    </row>
    <row r="29258" spans="1:6">
      <c r="A29258">
        <v>2033</v>
      </c>
      <c r="B29258" t="s">
        <v>1067</v>
      </c>
      <c r="C29258" t="s">
        <v>1022</v>
      </c>
      <c r="D29258" t="s">
        <v>975</v>
      </c>
      <c r="E29258" t="s">
        <v>1014</v>
      </c>
      <c r="F29258" s="86">
        <v>943689.53467801097</v>
      </c>
    </row>
    <row r="29259" spans="1:6">
      <c r="A29259">
        <v>2034</v>
      </c>
      <c r="B29259" t="s">
        <v>1067</v>
      </c>
      <c r="C29259" t="s">
        <v>1022</v>
      </c>
      <c r="D29259" t="s">
        <v>975</v>
      </c>
      <c r="E29259" t="s">
        <v>1014</v>
      </c>
      <c r="F29259" s="86">
        <v>950722.72386432299</v>
      </c>
    </row>
    <row r="29260" spans="1:6">
      <c r="A29260">
        <v>2035</v>
      </c>
      <c r="B29260" t="s">
        <v>1067</v>
      </c>
      <c r="C29260" t="s">
        <v>1022</v>
      </c>
      <c r="D29260" t="s">
        <v>975</v>
      </c>
      <c r="E29260" t="s">
        <v>1014</v>
      </c>
      <c r="F29260" s="86">
        <v>958033.79485716496</v>
      </c>
    </row>
    <row r="29261" spans="1:6">
      <c r="A29261">
        <v>2036</v>
      </c>
      <c r="B29261" t="s">
        <v>1067</v>
      </c>
      <c r="C29261" t="s">
        <v>1022</v>
      </c>
      <c r="D29261" t="s">
        <v>975</v>
      </c>
      <c r="E29261" t="s">
        <v>1014</v>
      </c>
      <c r="F29261" s="86">
        <v>965619.06983904797</v>
      </c>
    </row>
    <row r="29262" spans="1:6">
      <c r="A29262">
        <v>2037</v>
      </c>
      <c r="B29262" t="s">
        <v>1067</v>
      </c>
      <c r="C29262" t="s">
        <v>1022</v>
      </c>
      <c r="D29262" t="s">
        <v>975</v>
      </c>
      <c r="E29262" t="s">
        <v>1014</v>
      </c>
      <c r="F29262" s="86">
        <v>973296.23536872002</v>
      </c>
    </row>
    <row r="29263" spans="1:6">
      <c r="A29263">
        <v>2038</v>
      </c>
      <c r="B29263" t="s">
        <v>1067</v>
      </c>
      <c r="C29263" t="s">
        <v>1022</v>
      </c>
      <c r="D29263" t="s">
        <v>975</v>
      </c>
      <c r="E29263" t="s">
        <v>1014</v>
      </c>
      <c r="F29263" s="86">
        <v>981022.81451521104</v>
      </c>
    </row>
    <row r="29264" spans="1:6">
      <c r="A29264">
        <v>2039</v>
      </c>
      <c r="B29264" t="s">
        <v>1067</v>
      </c>
      <c r="C29264" t="s">
        <v>1022</v>
      </c>
      <c r="D29264" t="s">
        <v>975</v>
      </c>
      <c r="E29264" t="s">
        <v>1014</v>
      </c>
      <c r="F29264" s="86">
        <v>988748.45821589394</v>
      </c>
    </row>
    <row r="29265" spans="1:6">
      <c r="A29265">
        <v>2040</v>
      </c>
      <c r="B29265" t="s">
        <v>1067</v>
      </c>
      <c r="C29265" t="s">
        <v>1022</v>
      </c>
      <c r="D29265" t="s">
        <v>975</v>
      </c>
      <c r="E29265" t="s">
        <v>1014</v>
      </c>
      <c r="F29265" s="86">
        <v>996465.50712123397</v>
      </c>
    </row>
    <row r="29266" spans="1:6">
      <c r="A29266">
        <v>2041</v>
      </c>
      <c r="B29266" t="s">
        <v>1067</v>
      </c>
      <c r="C29266" t="s">
        <v>1022</v>
      </c>
      <c r="D29266" t="s">
        <v>975</v>
      </c>
      <c r="E29266" t="s">
        <v>1014</v>
      </c>
      <c r="F29266" s="86">
        <v>1004817.86411311</v>
      </c>
    </row>
    <row r="29267" spans="1:6">
      <c r="A29267">
        <v>2042</v>
      </c>
      <c r="B29267" t="s">
        <v>1067</v>
      </c>
      <c r="C29267" t="s">
        <v>1022</v>
      </c>
      <c r="D29267" t="s">
        <v>975</v>
      </c>
      <c r="E29267" t="s">
        <v>1014</v>
      </c>
      <c r="F29267" s="86">
        <v>1013185.07202085</v>
      </c>
    </row>
    <row r="29268" spans="1:6">
      <c r="A29268">
        <v>2043</v>
      </c>
      <c r="B29268" t="s">
        <v>1067</v>
      </c>
      <c r="C29268" t="s">
        <v>1022</v>
      </c>
      <c r="D29268" t="s">
        <v>975</v>
      </c>
      <c r="E29268" t="s">
        <v>1014</v>
      </c>
      <c r="F29268" s="86">
        <v>1021590.25273154</v>
      </c>
    </row>
    <row r="29269" spans="1:6">
      <c r="A29269">
        <v>2044</v>
      </c>
      <c r="B29269" t="s">
        <v>1067</v>
      </c>
      <c r="C29269" t="s">
        <v>1022</v>
      </c>
      <c r="D29269" t="s">
        <v>975</v>
      </c>
      <c r="E29269" t="s">
        <v>1014</v>
      </c>
      <c r="F29269" s="86">
        <v>1030053.33702208</v>
      </c>
    </row>
    <row r="29270" spans="1:6">
      <c r="A29270">
        <v>2045</v>
      </c>
      <c r="B29270" t="s">
        <v>1067</v>
      </c>
      <c r="C29270" t="s">
        <v>1022</v>
      </c>
      <c r="D29270" t="s">
        <v>975</v>
      </c>
      <c r="E29270" t="s">
        <v>1014</v>
      </c>
      <c r="F29270" s="86">
        <v>1038584.75743299</v>
      </c>
    </row>
    <row r="29271" spans="1:6">
      <c r="A29271">
        <v>2046</v>
      </c>
      <c r="B29271" t="s">
        <v>1067</v>
      </c>
      <c r="C29271" t="s">
        <v>1022</v>
      </c>
      <c r="D29271" t="s">
        <v>975</v>
      </c>
      <c r="E29271" t="s">
        <v>1014</v>
      </c>
      <c r="F29271" s="86">
        <v>1047191.9648447901</v>
      </c>
    </row>
    <row r="29272" spans="1:6">
      <c r="A29272">
        <v>2047</v>
      </c>
      <c r="B29272" t="s">
        <v>1067</v>
      </c>
      <c r="C29272" t="s">
        <v>1022</v>
      </c>
      <c r="D29272" t="s">
        <v>975</v>
      </c>
      <c r="E29272" t="s">
        <v>1014</v>
      </c>
      <c r="F29272" s="86">
        <v>1055887.4827886</v>
      </c>
    </row>
    <row r="29273" spans="1:6">
      <c r="A29273">
        <v>2048</v>
      </c>
      <c r="B29273" t="s">
        <v>1067</v>
      </c>
      <c r="C29273" t="s">
        <v>1022</v>
      </c>
      <c r="D29273" t="s">
        <v>975</v>
      </c>
      <c r="E29273" t="s">
        <v>1014</v>
      </c>
      <c r="F29273" s="86">
        <v>1064668.6907409099</v>
      </c>
    </row>
    <row r="29274" spans="1:6">
      <c r="A29274">
        <v>2049</v>
      </c>
      <c r="B29274" t="s">
        <v>1067</v>
      </c>
      <c r="C29274" t="s">
        <v>1022</v>
      </c>
      <c r="D29274" t="s">
        <v>975</v>
      </c>
      <c r="E29274" t="s">
        <v>1014</v>
      </c>
      <c r="F29274" s="86">
        <v>1073548.45597637</v>
      </c>
    </row>
    <row r="29275" spans="1:6">
      <c r="A29275">
        <v>2050</v>
      </c>
      <c r="B29275" t="s">
        <v>1067</v>
      </c>
      <c r="C29275" t="s">
        <v>1022</v>
      </c>
      <c r="D29275" t="s">
        <v>975</v>
      </c>
      <c r="E29275" t="s">
        <v>1014</v>
      </c>
      <c r="F29275" s="86">
        <v>1082535.00924492</v>
      </c>
    </row>
    <row r="29276" spans="1:6">
      <c r="A29276">
        <v>2017</v>
      </c>
      <c r="B29276" t="s">
        <v>1068</v>
      </c>
      <c r="C29276" t="s">
        <v>1022</v>
      </c>
      <c r="D29276" t="s">
        <v>975</v>
      </c>
      <c r="E29276" t="s">
        <v>1014</v>
      </c>
      <c r="F29276" s="86">
        <v>203554.45443461501</v>
      </c>
    </row>
    <row r="29277" spans="1:6">
      <c r="A29277">
        <v>2018</v>
      </c>
      <c r="B29277" t="s">
        <v>1068</v>
      </c>
      <c r="C29277" t="s">
        <v>1022</v>
      </c>
      <c r="D29277" t="s">
        <v>975</v>
      </c>
      <c r="E29277" t="s">
        <v>1014</v>
      </c>
      <c r="F29277" s="86">
        <v>201514.19129226101</v>
      </c>
    </row>
    <row r="29278" spans="1:6">
      <c r="A29278">
        <v>2019</v>
      </c>
      <c r="B29278" t="s">
        <v>1068</v>
      </c>
      <c r="C29278" t="s">
        <v>1022</v>
      </c>
      <c r="D29278" t="s">
        <v>975</v>
      </c>
      <c r="E29278" t="s">
        <v>1014</v>
      </c>
      <c r="F29278" s="86">
        <v>199487.81151159</v>
      </c>
    </row>
    <row r="29279" spans="1:6">
      <c r="A29279">
        <v>2020</v>
      </c>
      <c r="B29279" t="s">
        <v>1068</v>
      </c>
      <c r="C29279" t="s">
        <v>1022</v>
      </c>
      <c r="D29279" t="s">
        <v>975</v>
      </c>
      <c r="E29279" t="s">
        <v>1014</v>
      </c>
      <c r="F29279" s="86">
        <v>197487.14514282599</v>
      </c>
    </row>
    <row r="29280" spans="1:6">
      <c r="A29280">
        <v>2021</v>
      </c>
      <c r="B29280" t="s">
        <v>1068</v>
      </c>
      <c r="C29280" t="s">
        <v>1022</v>
      </c>
      <c r="D29280" t="s">
        <v>975</v>
      </c>
      <c r="E29280" t="s">
        <v>1014</v>
      </c>
      <c r="F29280" s="86">
        <v>195640.07941433301</v>
      </c>
    </row>
    <row r="29281" spans="1:6">
      <c r="A29281">
        <v>2022</v>
      </c>
      <c r="B29281" t="s">
        <v>1068</v>
      </c>
      <c r="C29281" t="s">
        <v>1022</v>
      </c>
      <c r="D29281" t="s">
        <v>975</v>
      </c>
      <c r="E29281" t="s">
        <v>1014</v>
      </c>
      <c r="F29281" s="86">
        <v>193977.97658502799</v>
      </c>
    </row>
    <row r="29282" spans="1:6">
      <c r="A29282">
        <v>2023</v>
      </c>
      <c r="B29282" t="s">
        <v>1068</v>
      </c>
      <c r="C29282" t="s">
        <v>1022</v>
      </c>
      <c r="D29282" t="s">
        <v>975</v>
      </c>
      <c r="E29282" t="s">
        <v>1014</v>
      </c>
      <c r="F29282" s="86">
        <v>192623.86741306799</v>
      </c>
    </row>
    <row r="29283" spans="1:6">
      <c r="A29283">
        <v>2024</v>
      </c>
      <c r="B29283" t="s">
        <v>1068</v>
      </c>
      <c r="C29283" t="s">
        <v>1022</v>
      </c>
      <c r="D29283" t="s">
        <v>975</v>
      </c>
      <c r="E29283" t="s">
        <v>1014</v>
      </c>
      <c r="F29283" s="86">
        <v>191669.10242897001</v>
      </c>
    </row>
    <row r="29284" spans="1:6">
      <c r="A29284">
        <v>2025</v>
      </c>
      <c r="B29284" t="s">
        <v>1068</v>
      </c>
      <c r="C29284" t="s">
        <v>1022</v>
      </c>
      <c r="D29284" t="s">
        <v>975</v>
      </c>
      <c r="E29284" t="s">
        <v>1014</v>
      </c>
      <c r="F29284" s="86">
        <v>191182.77355596001</v>
      </c>
    </row>
    <row r="29285" spans="1:6">
      <c r="A29285">
        <v>2026</v>
      </c>
      <c r="B29285" t="s">
        <v>1068</v>
      </c>
      <c r="C29285" t="s">
        <v>1022</v>
      </c>
      <c r="D29285" t="s">
        <v>975</v>
      </c>
      <c r="E29285" t="s">
        <v>1014</v>
      </c>
      <c r="F29285" s="86">
        <v>191208.16513286901</v>
      </c>
    </row>
    <row r="29286" spans="1:6">
      <c r="A29286">
        <v>2027</v>
      </c>
      <c r="B29286" t="s">
        <v>1068</v>
      </c>
      <c r="C29286" t="s">
        <v>1022</v>
      </c>
      <c r="D29286" t="s">
        <v>975</v>
      </c>
      <c r="E29286" t="s">
        <v>1014</v>
      </c>
      <c r="F29286" s="86">
        <v>191690.01341344701</v>
      </c>
    </row>
    <row r="29287" spans="1:6">
      <c r="A29287">
        <v>2028</v>
      </c>
      <c r="B29287" t="s">
        <v>1068</v>
      </c>
      <c r="C29287" t="s">
        <v>1022</v>
      </c>
      <c r="D29287" t="s">
        <v>975</v>
      </c>
      <c r="E29287" t="s">
        <v>1014</v>
      </c>
      <c r="F29287" s="86">
        <v>192529.177021065</v>
      </c>
    </row>
    <row r="29288" spans="1:6">
      <c r="A29288">
        <v>2029</v>
      </c>
      <c r="B29288" t="s">
        <v>1068</v>
      </c>
      <c r="C29288" t="s">
        <v>1022</v>
      </c>
      <c r="D29288" t="s">
        <v>975</v>
      </c>
      <c r="E29288" t="s">
        <v>1014</v>
      </c>
      <c r="F29288" s="86">
        <v>193623.90697742</v>
      </c>
    </row>
    <row r="29289" spans="1:6">
      <c r="A29289">
        <v>2030</v>
      </c>
      <c r="B29289" t="s">
        <v>1068</v>
      </c>
      <c r="C29289" t="s">
        <v>1022</v>
      </c>
      <c r="D29289" t="s">
        <v>975</v>
      </c>
      <c r="E29289" t="s">
        <v>1014</v>
      </c>
      <c r="F29289" s="86">
        <v>194958.18357597399</v>
      </c>
    </row>
    <row r="29290" spans="1:6">
      <c r="A29290">
        <v>2031</v>
      </c>
      <c r="B29290" t="s">
        <v>1068</v>
      </c>
      <c r="C29290" t="s">
        <v>1022</v>
      </c>
      <c r="D29290" t="s">
        <v>975</v>
      </c>
      <c r="E29290" t="s">
        <v>1014</v>
      </c>
      <c r="F29290" s="86">
        <v>196472.27615089901</v>
      </c>
    </row>
    <row r="29291" spans="1:6">
      <c r="A29291">
        <v>2032</v>
      </c>
      <c r="B29291" t="s">
        <v>1068</v>
      </c>
      <c r="C29291" t="s">
        <v>1022</v>
      </c>
      <c r="D29291" t="s">
        <v>975</v>
      </c>
      <c r="E29291" t="s">
        <v>1014</v>
      </c>
      <c r="F29291" s="86">
        <v>198059.005801394</v>
      </c>
    </row>
    <row r="29292" spans="1:6">
      <c r="A29292">
        <v>2033</v>
      </c>
      <c r="B29292" t="s">
        <v>1068</v>
      </c>
      <c r="C29292" t="s">
        <v>1022</v>
      </c>
      <c r="D29292" t="s">
        <v>975</v>
      </c>
      <c r="E29292" t="s">
        <v>1014</v>
      </c>
      <c r="F29292" s="86">
        <v>199655.313475634</v>
      </c>
    </row>
    <row r="29293" spans="1:6">
      <c r="A29293">
        <v>2034</v>
      </c>
      <c r="B29293" t="s">
        <v>1068</v>
      </c>
      <c r="C29293" t="s">
        <v>1022</v>
      </c>
      <c r="D29293" t="s">
        <v>975</v>
      </c>
      <c r="E29293" t="s">
        <v>1014</v>
      </c>
      <c r="F29293" s="86">
        <v>201283.453057607</v>
      </c>
    </row>
    <row r="29294" spans="1:6">
      <c r="A29294">
        <v>2035</v>
      </c>
      <c r="B29294" t="s">
        <v>1068</v>
      </c>
      <c r="C29294" t="s">
        <v>1022</v>
      </c>
      <c r="D29294" t="s">
        <v>975</v>
      </c>
      <c r="E29294" t="s">
        <v>1014</v>
      </c>
      <c r="F29294" s="86">
        <v>202936.395831812</v>
      </c>
    </row>
    <row r="29295" spans="1:6">
      <c r="A29295">
        <v>2036</v>
      </c>
      <c r="B29295" t="s">
        <v>1068</v>
      </c>
      <c r="C29295" t="s">
        <v>1022</v>
      </c>
      <c r="D29295" t="s">
        <v>975</v>
      </c>
      <c r="E29295" t="s">
        <v>1014</v>
      </c>
      <c r="F29295" s="86">
        <v>204599.2763427</v>
      </c>
    </row>
    <row r="29296" spans="1:6">
      <c r="A29296">
        <v>2037</v>
      </c>
      <c r="B29296" t="s">
        <v>1068</v>
      </c>
      <c r="C29296" t="s">
        <v>1022</v>
      </c>
      <c r="D29296" t="s">
        <v>975</v>
      </c>
      <c r="E29296" t="s">
        <v>1014</v>
      </c>
      <c r="F29296" s="86">
        <v>206253.83842651799</v>
      </c>
    </row>
    <row r="29297" spans="1:6">
      <c r="A29297">
        <v>2038</v>
      </c>
      <c r="B29297" t="s">
        <v>1068</v>
      </c>
      <c r="C29297" t="s">
        <v>1022</v>
      </c>
      <c r="D29297" t="s">
        <v>975</v>
      </c>
      <c r="E29297" t="s">
        <v>1014</v>
      </c>
      <c r="F29297" s="86">
        <v>207913.02303470499</v>
      </c>
    </row>
    <row r="29298" spans="1:6">
      <c r="A29298">
        <v>2039</v>
      </c>
      <c r="B29298" t="s">
        <v>1068</v>
      </c>
      <c r="C29298" t="s">
        <v>1022</v>
      </c>
      <c r="D29298" t="s">
        <v>975</v>
      </c>
      <c r="E29298" t="s">
        <v>1014</v>
      </c>
      <c r="F29298" s="86">
        <v>209572.06176921501</v>
      </c>
    </row>
    <row r="29299" spans="1:6">
      <c r="A29299">
        <v>2040</v>
      </c>
      <c r="B29299" t="s">
        <v>1068</v>
      </c>
      <c r="C29299" t="s">
        <v>1022</v>
      </c>
      <c r="D29299" t="s">
        <v>975</v>
      </c>
      <c r="E29299" t="s">
        <v>1014</v>
      </c>
      <c r="F29299" s="86">
        <v>211226.25296131201</v>
      </c>
    </row>
    <row r="29300" spans="1:6">
      <c r="A29300">
        <v>2041</v>
      </c>
      <c r="B29300" t="s">
        <v>1068</v>
      </c>
      <c r="C29300" t="s">
        <v>1022</v>
      </c>
      <c r="D29300" t="s">
        <v>975</v>
      </c>
      <c r="E29300" t="s">
        <v>1014</v>
      </c>
      <c r="F29300" s="86">
        <v>211197.64231108601</v>
      </c>
    </row>
    <row r="29301" spans="1:6">
      <c r="A29301">
        <v>2042</v>
      </c>
      <c r="B29301" t="s">
        <v>1068</v>
      </c>
      <c r="C29301" t="s">
        <v>1022</v>
      </c>
      <c r="D29301" t="s">
        <v>975</v>
      </c>
      <c r="E29301" t="s">
        <v>1014</v>
      </c>
      <c r="F29301" s="86">
        <v>211157.72482306999</v>
      </c>
    </row>
    <row r="29302" spans="1:6">
      <c r="A29302">
        <v>2043</v>
      </c>
      <c r="B29302" t="s">
        <v>1068</v>
      </c>
      <c r="C29302" t="s">
        <v>1022</v>
      </c>
      <c r="D29302" t="s">
        <v>975</v>
      </c>
      <c r="E29302" t="s">
        <v>1014</v>
      </c>
      <c r="F29302" s="86">
        <v>211109.34913792901</v>
      </c>
    </row>
    <row r="29303" spans="1:6">
      <c r="A29303">
        <v>2044</v>
      </c>
      <c r="B29303" t="s">
        <v>1068</v>
      </c>
      <c r="C29303" t="s">
        <v>1022</v>
      </c>
      <c r="D29303" t="s">
        <v>975</v>
      </c>
      <c r="E29303" t="s">
        <v>1014</v>
      </c>
      <c r="F29303" s="86">
        <v>211054.93090012201</v>
      </c>
    </row>
    <row r="29304" spans="1:6">
      <c r="A29304">
        <v>2045</v>
      </c>
      <c r="B29304" t="s">
        <v>1068</v>
      </c>
      <c r="C29304" t="s">
        <v>1022</v>
      </c>
      <c r="D29304" t="s">
        <v>975</v>
      </c>
      <c r="E29304" t="s">
        <v>1014</v>
      </c>
      <c r="F29304" s="86">
        <v>210995.971684563</v>
      </c>
    </row>
    <row r="29305" spans="1:6">
      <c r="A29305">
        <v>2046</v>
      </c>
      <c r="B29305" t="s">
        <v>1068</v>
      </c>
      <c r="C29305" t="s">
        <v>1022</v>
      </c>
      <c r="D29305" t="s">
        <v>975</v>
      </c>
      <c r="E29305" t="s">
        <v>1014</v>
      </c>
      <c r="F29305" s="86">
        <v>210933.33318363701</v>
      </c>
    </row>
    <row r="29306" spans="1:6">
      <c r="A29306">
        <v>2047</v>
      </c>
      <c r="B29306" t="s">
        <v>1068</v>
      </c>
      <c r="C29306" t="s">
        <v>1022</v>
      </c>
      <c r="D29306" t="s">
        <v>975</v>
      </c>
      <c r="E29306" t="s">
        <v>1014</v>
      </c>
      <c r="F29306" s="86">
        <v>210868.94325817801</v>
      </c>
    </row>
    <row r="29307" spans="1:6">
      <c r="A29307">
        <v>2048</v>
      </c>
      <c r="B29307" t="s">
        <v>1068</v>
      </c>
      <c r="C29307" t="s">
        <v>1022</v>
      </c>
      <c r="D29307" t="s">
        <v>975</v>
      </c>
      <c r="E29307" t="s">
        <v>1014</v>
      </c>
      <c r="F29307" s="86">
        <v>210803.435110505</v>
      </c>
    </row>
    <row r="29308" spans="1:6">
      <c r="A29308">
        <v>2049</v>
      </c>
      <c r="B29308" t="s">
        <v>1068</v>
      </c>
      <c r="C29308" t="s">
        <v>1022</v>
      </c>
      <c r="D29308" t="s">
        <v>975</v>
      </c>
      <c r="E29308" t="s">
        <v>1014</v>
      </c>
      <c r="F29308" s="86">
        <v>210738.986667524</v>
      </c>
    </row>
    <row r="29309" spans="1:6">
      <c r="A29309">
        <v>2050</v>
      </c>
      <c r="B29309" t="s">
        <v>1068</v>
      </c>
      <c r="C29309" t="s">
        <v>1022</v>
      </c>
      <c r="D29309" t="s">
        <v>975</v>
      </c>
      <c r="E29309" t="s">
        <v>1014</v>
      </c>
      <c r="F29309" s="86">
        <v>210677.12215910701</v>
      </c>
    </row>
    <row r="29310" spans="1:6">
      <c r="A29310">
        <v>2017</v>
      </c>
      <c r="B29310" t="s">
        <v>1069</v>
      </c>
      <c r="C29310" t="s">
        <v>1022</v>
      </c>
      <c r="D29310" t="s">
        <v>975</v>
      </c>
      <c r="E29310" t="s">
        <v>1014</v>
      </c>
      <c r="F29310" s="86">
        <v>1457725.6933621599</v>
      </c>
    </row>
    <row r="29311" spans="1:6">
      <c r="A29311">
        <v>2018</v>
      </c>
      <c r="B29311" t="s">
        <v>1069</v>
      </c>
      <c r="C29311" t="s">
        <v>1022</v>
      </c>
      <c r="D29311" t="s">
        <v>975</v>
      </c>
      <c r="E29311" t="s">
        <v>1014</v>
      </c>
      <c r="F29311" s="86">
        <v>1426600.1191807899</v>
      </c>
    </row>
    <row r="29312" spans="1:6">
      <c r="A29312">
        <v>2019</v>
      </c>
      <c r="B29312" t="s">
        <v>1069</v>
      </c>
      <c r="C29312" t="s">
        <v>1022</v>
      </c>
      <c r="D29312" t="s">
        <v>975</v>
      </c>
      <c r="E29312" t="s">
        <v>1014</v>
      </c>
      <c r="F29312" s="86">
        <v>1401049.3195485401</v>
      </c>
    </row>
    <row r="29313" spans="1:6">
      <c r="A29313">
        <v>2020</v>
      </c>
      <c r="B29313" t="s">
        <v>1069</v>
      </c>
      <c r="C29313" t="s">
        <v>1022</v>
      </c>
      <c r="D29313" t="s">
        <v>975</v>
      </c>
      <c r="E29313" t="s">
        <v>1014</v>
      </c>
      <c r="F29313" s="86">
        <v>1380648.0381086001</v>
      </c>
    </row>
    <row r="29314" spans="1:6">
      <c r="A29314">
        <v>2021</v>
      </c>
      <c r="B29314" t="s">
        <v>1069</v>
      </c>
      <c r="C29314" t="s">
        <v>1022</v>
      </c>
      <c r="D29314" t="s">
        <v>975</v>
      </c>
      <c r="E29314" t="s">
        <v>1014</v>
      </c>
      <c r="F29314" s="86">
        <v>1365208.9173075501</v>
      </c>
    </row>
    <row r="29315" spans="1:6">
      <c r="A29315">
        <v>2022</v>
      </c>
      <c r="B29315" t="s">
        <v>1069</v>
      </c>
      <c r="C29315" t="s">
        <v>1022</v>
      </c>
      <c r="D29315" t="s">
        <v>975</v>
      </c>
      <c r="E29315" t="s">
        <v>1014</v>
      </c>
      <c r="F29315" s="86">
        <v>1354056.49083041</v>
      </c>
    </row>
    <row r="29316" spans="1:6">
      <c r="A29316">
        <v>2023</v>
      </c>
      <c r="B29316" t="s">
        <v>1069</v>
      </c>
      <c r="C29316" t="s">
        <v>1022</v>
      </c>
      <c r="D29316" t="s">
        <v>975</v>
      </c>
      <c r="E29316" t="s">
        <v>1014</v>
      </c>
      <c r="F29316" s="86">
        <v>1346933.43493101</v>
      </c>
    </row>
    <row r="29317" spans="1:6">
      <c r="A29317">
        <v>2024</v>
      </c>
      <c r="B29317" t="s">
        <v>1069</v>
      </c>
      <c r="C29317" t="s">
        <v>1022</v>
      </c>
      <c r="D29317" t="s">
        <v>975</v>
      </c>
      <c r="E29317" t="s">
        <v>1014</v>
      </c>
      <c r="F29317" s="86">
        <v>1343498.9491103699</v>
      </c>
    </row>
    <row r="29318" spans="1:6">
      <c r="A29318">
        <v>2025</v>
      </c>
      <c r="B29318" t="s">
        <v>1069</v>
      </c>
      <c r="C29318" t="s">
        <v>1022</v>
      </c>
      <c r="D29318" t="s">
        <v>975</v>
      </c>
      <c r="E29318" t="s">
        <v>1014</v>
      </c>
      <c r="F29318" s="86">
        <v>1343199.1623146101</v>
      </c>
    </row>
    <row r="29319" spans="1:6">
      <c r="A29319">
        <v>2026</v>
      </c>
      <c r="B29319" t="s">
        <v>1069</v>
      </c>
      <c r="C29319" t="s">
        <v>1022</v>
      </c>
      <c r="D29319" t="s">
        <v>975</v>
      </c>
      <c r="E29319" t="s">
        <v>1014</v>
      </c>
      <c r="F29319" s="86">
        <v>1345594.8101965699</v>
      </c>
    </row>
    <row r="29320" spans="1:6">
      <c r="A29320">
        <v>2027</v>
      </c>
      <c r="B29320" t="s">
        <v>1069</v>
      </c>
      <c r="C29320" t="s">
        <v>1022</v>
      </c>
      <c r="D29320" t="s">
        <v>975</v>
      </c>
      <c r="E29320" t="s">
        <v>1014</v>
      </c>
      <c r="F29320" s="86">
        <v>1350000.46623862</v>
      </c>
    </row>
    <row r="29321" spans="1:6">
      <c r="A29321">
        <v>2028</v>
      </c>
      <c r="B29321" t="s">
        <v>1069</v>
      </c>
      <c r="C29321" t="s">
        <v>1022</v>
      </c>
      <c r="D29321" t="s">
        <v>975</v>
      </c>
      <c r="E29321" t="s">
        <v>1014</v>
      </c>
      <c r="F29321" s="86">
        <v>1355828.4209654301</v>
      </c>
    </row>
    <row r="29322" spans="1:6">
      <c r="A29322">
        <v>2029</v>
      </c>
      <c r="B29322" t="s">
        <v>1069</v>
      </c>
      <c r="C29322" t="s">
        <v>1022</v>
      </c>
      <c r="D29322" t="s">
        <v>975</v>
      </c>
      <c r="E29322" t="s">
        <v>1014</v>
      </c>
      <c r="F29322" s="86">
        <v>1362529.5458449</v>
      </c>
    </row>
    <row r="29323" spans="1:6">
      <c r="A29323">
        <v>2030</v>
      </c>
      <c r="B29323" t="s">
        <v>1069</v>
      </c>
      <c r="C29323" t="s">
        <v>1022</v>
      </c>
      <c r="D29323" t="s">
        <v>975</v>
      </c>
      <c r="E29323" t="s">
        <v>1014</v>
      </c>
      <c r="F29323" s="86">
        <v>1370210.5259636999</v>
      </c>
    </row>
    <row r="29324" spans="1:6">
      <c r="A29324">
        <v>2031</v>
      </c>
      <c r="B29324" t="s">
        <v>1069</v>
      </c>
      <c r="C29324" t="s">
        <v>1022</v>
      </c>
      <c r="D29324" t="s">
        <v>975</v>
      </c>
      <c r="E29324" t="s">
        <v>1014</v>
      </c>
      <c r="F29324" s="86">
        <v>1378687.42764986</v>
      </c>
    </row>
    <row r="29325" spans="1:6">
      <c r="A29325">
        <v>2032</v>
      </c>
      <c r="B29325" t="s">
        <v>1069</v>
      </c>
      <c r="C29325" t="s">
        <v>1022</v>
      </c>
      <c r="D29325" t="s">
        <v>975</v>
      </c>
      <c r="E29325" t="s">
        <v>1014</v>
      </c>
      <c r="F29325" s="86">
        <v>1387446.04782518</v>
      </c>
    </row>
    <row r="29326" spans="1:6">
      <c r="A29326">
        <v>2033</v>
      </c>
      <c r="B29326" t="s">
        <v>1069</v>
      </c>
      <c r="C29326" t="s">
        <v>1022</v>
      </c>
      <c r="D29326" t="s">
        <v>975</v>
      </c>
      <c r="E29326" t="s">
        <v>1014</v>
      </c>
      <c r="F29326" s="86">
        <v>1396254.7801441201</v>
      </c>
    </row>
    <row r="29327" spans="1:6">
      <c r="A29327">
        <v>2034</v>
      </c>
      <c r="B29327" t="s">
        <v>1069</v>
      </c>
      <c r="C29327" t="s">
        <v>1022</v>
      </c>
      <c r="D29327" t="s">
        <v>975</v>
      </c>
      <c r="E29327" t="s">
        <v>1014</v>
      </c>
      <c r="F29327" s="86">
        <v>1405356.20840727</v>
      </c>
    </row>
    <row r="29328" spans="1:6">
      <c r="A29328">
        <v>2035</v>
      </c>
      <c r="B29328" t="s">
        <v>1069</v>
      </c>
      <c r="C29328" t="s">
        <v>1022</v>
      </c>
      <c r="D29328" t="s">
        <v>975</v>
      </c>
      <c r="E29328" t="s">
        <v>1014</v>
      </c>
      <c r="F29328" s="86">
        <v>1414793.5860838799</v>
      </c>
    </row>
    <row r="29329" spans="1:6">
      <c r="A29329">
        <v>2036</v>
      </c>
      <c r="B29329" t="s">
        <v>1069</v>
      </c>
      <c r="C29329" t="s">
        <v>1022</v>
      </c>
      <c r="D29329" t="s">
        <v>975</v>
      </c>
      <c r="E29329" t="s">
        <v>1014</v>
      </c>
      <c r="F29329" s="86">
        <v>1424546.6375524299</v>
      </c>
    </row>
    <row r="29330" spans="1:6">
      <c r="A29330">
        <v>2037</v>
      </c>
      <c r="B29330" t="s">
        <v>1069</v>
      </c>
      <c r="C29330" t="s">
        <v>1022</v>
      </c>
      <c r="D29330" t="s">
        <v>975</v>
      </c>
      <c r="E29330" t="s">
        <v>1014</v>
      </c>
      <c r="F29330" s="86">
        <v>1434366.16352259</v>
      </c>
    </row>
    <row r="29331" spans="1:6">
      <c r="A29331">
        <v>2038</v>
      </c>
      <c r="B29331" t="s">
        <v>1069</v>
      </c>
      <c r="C29331" t="s">
        <v>1022</v>
      </c>
      <c r="D29331" t="s">
        <v>975</v>
      </c>
      <c r="E29331" t="s">
        <v>1014</v>
      </c>
      <c r="F29331" s="86">
        <v>1444228.9943144801</v>
      </c>
    </row>
    <row r="29332" spans="1:6">
      <c r="A29332">
        <v>2039</v>
      </c>
      <c r="B29332" t="s">
        <v>1069</v>
      </c>
      <c r="C29332" t="s">
        <v>1022</v>
      </c>
      <c r="D29332" t="s">
        <v>975</v>
      </c>
      <c r="E29332" t="s">
        <v>1014</v>
      </c>
      <c r="F29332" s="86">
        <v>1454050.0276662901</v>
      </c>
    </row>
    <row r="29333" spans="1:6">
      <c r="A29333">
        <v>2040</v>
      </c>
      <c r="B29333" t="s">
        <v>1069</v>
      </c>
      <c r="C29333" t="s">
        <v>1022</v>
      </c>
      <c r="D29333" t="s">
        <v>975</v>
      </c>
      <c r="E29333" t="s">
        <v>1014</v>
      </c>
      <c r="F29333" s="86">
        <v>1463817.6295139999</v>
      </c>
    </row>
    <row r="29334" spans="1:6">
      <c r="A29334">
        <v>2041</v>
      </c>
      <c r="B29334" t="s">
        <v>1069</v>
      </c>
      <c r="C29334" t="s">
        <v>1022</v>
      </c>
      <c r="D29334" t="s">
        <v>975</v>
      </c>
      <c r="E29334" t="s">
        <v>1014</v>
      </c>
      <c r="F29334" s="86">
        <v>1474431.93913349</v>
      </c>
    </row>
    <row r="29335" spans="1:6">
      <c r="A29335">
        <v>2042</v>
      </c>
      <c r="B29335" t="s">
        <v>1069</v>
      </c>
      <c r="C29335" t="s">
        <v>1022</v>
      </c>
      <c r="D29335" t="s">
        <v>975</v>
      </c>
      <c r="E29335" t="s">
        <v>1014</v>
      </c>
      <c r="F29335" s="86">
        <v>1485017.9950075999</v>
      </c>
    </row>
    <row r="29336" spans="1:6">
      <c r="A29336">
        <v>2043</v>
      </c>
      <c r="B29336" t="s">
        <v>1069</v>
      </c>
      <c r="C29336" t="s">
        <v>1022</v>
      </c>
      <c r="D29336" t="s">
        <v>975</v>
      </c>
      <c r="E29336" t="s">
        <v>1014</v>
      </c>
      <c r="F29336" s="86">
        <v>1495618.26207896</v>
      </c>
    </row>
    <row r="29337" spans="1:6">
      <c r="A29337">
        <v>2044</v>
      </c>
      <c r="B29337" t="s">
        <v>1069</v>
      </c>
      <c r="C29337" t="s">
        <v>1022</v>
      </c>
      <c r="D29337" t="s">
        <v>975</v>
      </c>
      <c r="E29337" t="s">
        <v>1014</v>
      </c>
      <c r="F29337" s="86">
        <v>1506264.24327595</v>
      </c>
    </row>
    <row r="29338" spans="1:6">
      <c r="A29338">
        <v>2045</v>
      </c>
      <c r="B29338" t="s">
        <v>1069</v>
      </c>
      <c r="C29338" t="s">
        <v>1022</v>
      </c>
      <c r="D29338" t="s">
        <v>975</v>
      </c>
      <c r="E29338" t="s">
        <v>1014</v>
      </c>
      <c r="F29338" s="86">
        <v>1516970.2838534999</v>
      </c>
    </row>
    <row r="29339" spans="1:6">
      <c r="A29339">
        <v>2046</v>
      </c>
      <c r="B29339" t="s">
        <v>1069</v>
      </c>
      <c r="C29339" t="s">
        <v>1022</v>
      </c>
      <c r="D29339" t="s">
        <v>975</v>
      </c>
      <c r="E29339" t="s">
        <v>1014</v>
      </c>
      <c r="F29339" s="86">
        <v>1527739.0486185299</v>
      </c>
    </row>
    <row r="29340" spans="1:6">
      <c r="A29340">
        <v>2047</v>
      </c>
      <c r="B29340" t="s">
        <v>1069</v>
      </c>
      <c r="C29340" t="s">
        <v>1022</v>
      </c>
      <c r="D29340" t="s">
        <v>975</v>
      </c>
      <c r="E29340" t="s">
        <v>1014</v>
      </c>
      <c r="F29340" s="86">
        <v>1538578.6041774801</v>
      </c>
    </row>
    <row r="29341" spans="1:6">
      <c r="A29341">
        <v>2048</v>
      </c>
      <c r="B29341" t="s">
        <v>1069</v>
      </c>
      <c r="C29341" t="s">
        <v>1022</v>
      </c>
      <c r="D29341" t="s">
        <v>975</v>
      </c>
      <c r="E29341" t="s">
        <v>1014</v>
      </c>
      <c r="F29341" s="86">
        <v>1549477.8519448601</v>
      </c>
    </row>
    <row r="29342" spans="1:6">
      <c r="A29342">
        <v>2049</v>
      </c>
      <c r="B29342" t="s">
        <v>1069</v>
      </c>
      <c r="C29342" t="s">
        <v>1022</v>
      </c>
      <c r="D29342" t="s">
        <v>975</v>
      </c>
      <c r="E29342" t="s">
        <v>1014</v>
      </c>
      <c r="F29342" s="86">
        <v>1560460.6124136399</v>
      </c>
    </row>
    <row r="29343" spans="1:6">
      <c r="A29343">
        <v>2050</v>
      </c>
      <c r="B29343" t="s">
        <v>1069</v>
      </c>
      <c r="C29343" t="s">
        <v>1022</v>
      </c>
      <c r="D29343" t="s">
        <v>975</v>
      </c>
      <c r="E29343" t="s">
        <v>1014</v>
      </c>
      <c r="F29343" s="86">
        <v>1571549.24759413</v>
      </c>
    </row>
    <row r="29344" spans="1:6">
      <c r="A29344">
        <v>2017</v>
      </c>
      <c r="B29344" t="s">
        <v>1070</v>
      </c>
      <c r="C29344" t="s">
        <v>1022</v>
      </c>
      <c r="D29344" t="s">
        <v>975</v>
      </c>
      <c r="E29344" t="s">
        <v>1014</v>
      </c>
      <c r="F29344" s="86">
        <v>1535004.69290661</v>
      </c>
    </row>
    <row r="29345" spans="1:6">
      <c r="A29345">
        <v>2018</v>
      </c>
      <c r="B29345" t="s">
        <v>1070</v>
      </c>
      <c r="C29345" t="s">
        <v>1022</v>
      </c>
      <c r="D29345" t="s">
        <v>975</v>
      </c>
      <c r="E29345" t="s">
        <v>1014</v>
      </c>
      <c r="F29345" s="86">
        <v>1481628.1682373299</v>
      </c>
    </row>
    <row r="29346" spans="1:6">
      <c r="A29346">
        <v>2019</v>
      </c>
      <c r="B29346" t="s">
        <v>1070</v>
      </c>
      <c r="C29346" t="s">
        <v>1022</v>
      </c>
      <c r="D29346" t="s">
        <v>975</v>
      </c>
      <c r="E29346" t="s">
        <v>1014</v>
      </c>
      <c r="F29346" s="86">
        <v>1434915.6048735899</v>
      </c>
    </row>
    <row r="29347" spans="1:6">
      <c r="A29347">
        <v>2020</v>
      </c>
      <c r="B29347" t="s">
        <v>1070</v>
      </c>
      <c r="C29347" t="s">
        <v>1022</v>
      </c>
      <c r="D29347" t="s">
        <v>975</v>
      </c>
      <c r="E29347" t="s">
        <v>1014</v>
      </c>
      <c r="F29347" s="86">
        <v>1394936.6158712499</v>
      </c>
    </row>
    <row r="29348" spans="1:6">
      <c r="A29348">
        <v>2021</v>
      </c>
      <c r="B29348" t="s">
        <v>1070</v>
      </c>
      <c r="C29348" t="s">
        <v>1022</v>
      </c>
      <c r="D29348" t="s">
        <v>975</v>
      </c>
      <c r="E29348" t="s">
        <v>1014</v>
      </c>
      <c r="F29348" s="86">
        <v>1361781.4018170401</v>
      </c>
    </row>
    <row r="29349" spans="1:6">
      <c r="A29349">
        <v>2022</v>
      </c>
      <c r="B29349" t="s">
        <v>1070</v>
      </c>
      <c r="C29349" t="s">
        <v>1022</v>
      </c>
      <c r="D29349" t="s">
        <v>975</v>
      </c>
      <c r="E29349" t="s">
        <v>1014</v>
      </c>
      <c r="F29349" s="86">
        <v>1334651.71891592</v>
      </c>
    </row>
    <row r="29350" spans="1:6">
      <c r="A29350">
        <v>2023</v>
      </c>
      <c r="B29350" t="s">
        <v>1070</v>
      </c>
      <c r="C29350" t="s">
        <v>1022</v>
      </c>
      <c r="D29350" t="s">
        <v>975</v>
      </c>
      <c r="E29350" t="s">
        <v>1014</v>
      </c>
      <c r="F29350" s="86">
        <v>1313332.82703231</v>
      </c>
    </row>
    <row r="29351" spans="1:6">
      <c r="A29351">
        <v>2024</v>
      </c>
      <c r="B29351" t="s">
        <v>1070</v>
      </c>
      <c r="C29351" t="s">
        <v>1022</v>
      </c>
      <c r="D29351" t="s">
        <v>975</v>
      </c>
      <c r="E29351" t="s">
        <v>1014</v>
      </c>
      <c r="F29351" s="86">
        <v>1297460.5574151699</v>
      </c>
    </row>
    <row r="29352" spans="1:6">
      <c r="A29352">
        <v>2025</v>
      </c>
      <c r="B29352" t="s">
        <v>1070</v>
      </c>
      <c r="C29352" t="s">
        <v>1022</v>
      </c>
      <c r="D29352" t="s">
        <v>975</v>
      </c>
      <c r="E29352" t="s">
        <v>1014</v>
      </c>
      <c r="F29352" s="86">
        <v>1286498.8233964699</v>
      </c>
    </row>
    <row r="29353" spans="1:6">
      <c r="A29353">
        <v>2026</v>
      </c>
      <c r="B29353" t="s">
        <v>1070</v>
      </c>
      <c r="C29353" t="s">
        <v>1022</v>
      </c>
      <c r="D29353" t="s">
        <v>975</v>
      </c>
      <c r="E29353" t="s">
        <v>1014</v>
      </c>
      <c r="F29353" s="86">
        <v>1279807.0608610699</v>
      </c>
    </row>
    <row r="29354" spans="1:6">
      <c r="A29354">
        <v>2027</v>
      </c>
      <c r="B29354" t="s">
        <v>1070</v>
      </c>
      <c r="C29354" t="s">
        <v>1022</v>
      </c>
      <c r="D29354" t="s">
        <v>975</v>
      </c>
      <c r="E29354" t="s">
        <v>1014</v>
      </c>
      <c r="F29354" s="86">
        <v>1276712.70315737</v>
      </c>
    </row>
    <row r="29355" spans="1:6">
      <c r="A29355">
        <v>2028</v>
      </c>
      <c r="B29355" t="s">
        <v>1070</v>
      </c>
      <c r="C29355" t="s">
        <v>1022</v>
      </c>
      <c r="D29355" t="s">
        <v>975</v>
      </c>
      <c r="E29355" t="s">
        <v>1014</v>
      </c>
      <c r="F29355" s="86">
        <v>1276542.6685969001</v>
      </c>
    </row>
    <row r="29356" spans="1:6">
      <c r="A29356">
        <v>2029</v>
      </c>
      <c r="B29356" t="s">
        <v>1070</v>
      </c>
      <c r="C29356" t="s">
        <v>1022</v>
      </c>
      <c r="D29356" t="s">
        <v>975</v>
      </c>
      <c r="E29356" t="s">
        <v>1014</v>
      </c>
      <c r="F29356" s="86">
        <v>1278584.0986724701</v>
      </c>
    </row>
    <row r="29357" spans="1:6">
      <c r="A29357">
        <v>2030</v>
      </c>
      <c r="B29357" t="s">
        <v>1070</v>
      </c>
      <c r="C29357" t="s">
        <v>1022</v>
      </c>
      <c r="D29357" t="s">
        <v>975</v>
      </c>
      <c r="E29357" t="s">
        <v>1014</v>
      </c>
      <c r="F29357" s="86">
        <v>1282592.3715901801</v>
      </c>
    </row>
    <row r="29358" spans="1:6">
      <c r="A29358">
        <v>2031</v>
      </c>
      <c r="B29358" t="s">
        <v>1070</v>
      </c>
      <c r="C29358" t="s">
        <v>1022</v>
      </c>
      <c r="D29358" t="s">
        <v>975</v>
      </c>
      <c r="E29358" t="s">
        <v>1014</v>
      </c>
      <c r="F29358" s="86">
        <v>1288083.65643998</v>
      </c>
    </row>
    <row r="29359" spans="1:6">
      <c r="A29359">
        <v>2032</v>
      </c>
      <c r="B29359" t="s">
        <v>1070</v>
      </c>
      <c r="C29359" t="s">
        <v>1022</v>
      </c>
      <c r="D29359" t="s">
        <v>975</v>
      </c>
      <c r="E29359" t="s">
        <v>1014</v>
      </c>
      <c r="F29359" s="86">
        <v>1294436.81336809</v>
      </c>
    </row>
    <row r="29360" spans="1:6">
      <c r="A29360">
        <v>2033</v>
      </c>
      <c r="B29360" t="s">
        <v>1070</v>
      </c>
      <c r="C29360" t="s">
        <v>1022</v>
      </c>
      <c r="D29360" t="s">
        <v>975</v>
      </c>
      <c r="E29360" t="s">
        <v>1014</v>
      </c>
      <c r="F29360" s="86">
        <v>1301342.13829249</v>
      </c>
    </row>
    <row r="29361" spans="1:6">
      <c r="A29361">
        <v>2034</v>
      </c>
      <c r="B29361" t="s">
        <v>1070</v>
      </c>
      <c r="C29361" t="s">
        <v>1022</v>
      </c>
      <c r="D29361" t="s">
        <v>975</v>
      </c>
      <c r="E29361" t="s">
        <v>1014</v>
      </c>
      <c r="F29361" s="86">
        <v>1308810.4256974901</v>
      </c>
    </row>
    <row r="29362" spans="1:6">
      <c r="A29362">
        <v>2035</v>
      </c>
      <c r="B29362" t="s">
        <v>1070</v>
      </c>
      <c r="C29362" t="s">
        <v>1022</v>
      </c>
      <c r="D29362" t="s">
        <v>975</v>
      </c>
      <c r="E29362" t="s">
        <v>1014</v>
      </c>
      <c r="F29362" s="86">
        <v>1316732.87410425</v>
      </c>
    </row>
    <row r="29363" spans="1:6">
      <c r="A29363">
        <v>2036</v>
      </c>
      <c r="B29363" t="s">
        <v>1070</v>
      </c>
      <c r="C29363" t="s">
        <v>1022</v>
      </c>
      <c r="D29363" t="s">
        <v>975</v>
      </c>
      <c r="E29363" t="s">
        <v>1014</v>
      </c>
      <c r="F29363" s="86">
        <v>1324952.8419768901</v>
      </c>
    </row>
    <row r="29364" spans="1:6">
      <c r="A29364">
        <v>2037</v>
      </c>
      <c r="B29364" t="s">
        <v>1070</v>
      </c>
      <c r="C29364" t="s">
        <v>1022</v>
      </c>
      <c r="D29364" t="s">
        <v>975</v>
      </c>
      <c r="E29364" t="s">
        <v>1014</v>
      </c>
      <c r="F29364" s="86">
        <v>1333289.89424826</v>
      </c>
    </row>
    <row r="29365" spans="1:6">
      <c r="A29365">
        <v>2038</v>
      </c>
      <c r="B29365" t="s">
        <v>1070</v>
      </c>
      <c r="C29365" t="s">
        <v>1022</v>
      </c>
      <c r="D29365" t="s">
        <v>975</v>
      </c>
      <c r="E29365" t="s">
        <v>1014</v>
      </c>
      <c r="F29365" s="86">
        <v>1341725.13184167</v>
      </c>
    </row>
    <row r="29366" spans="1:6">
      <c r="A29366">
        <v>2039</v>
      </c>
      <c r="B29366" t="s">
        <v>1070</v>
      </c>
      <c r="C29366" t="s">
        <v>1022</v>
      </c>
      <c r="D29366" t="s">
        <v>975</v>
      </c>
      <c r="E29366" t="s">
        <v>1014</v>
      </c>
      <c r="F29366" s="86">
        <v>1350197.9562460501</v>
      </c>
    </row>
    <row r="29367" spans="1:6">
      <c r="A29367">
        <v>2040</v>
      </c>
      <c r="B29367" t="s">
        <v>1070</v>
      </c>
      <c r="C29367" t="s">
        <v>1022</v>
      </c>
      <c r="D29367" t="s">
        <v>975</v>
      </c>
      <c r="E29367" t="s">
        <v>1014</v>
      </c>
      <c r="F29367" s="86">
        <v>1358700.2047940099</v>
      </c>
    </row>
    <row r="29368" spans="1:6">
      <c r="A29368">
        <v>2041</v>
      </c>
      <c r="B29368" t="s">
        <v>1070</v>
      </c>
      <c r="C29368" t="s">
        <v>1022</v>
      </c>
      <c r="D29368" t="s">
        <v>975</v>
      </c>
      <c r="E29368" t="s">
        <v>1014</v>
      </c>
      <c r="F29368" s="86">
        <v>1365476.96295905</v>
      </c>
    </row>
    <row r="29369" spans="1:6">
      <c r="A29369">
        <v>2042</v>
      </c>
      <c r="B29369" t="s">
        <v>1070</v>
      </c>
      <c r="C29369" t="s">
        <v>1022</v>
      </c>
      <c r="D29369" t="s">
        <v>975</v>
      </c>
      <c r="E29369" t="s">
        <v>1014</v>
      </c>
      <c r="F29369" s="86">
        <v>1372190.18558118</v>
      </c>
    </row>
    <row r="29370" spans="1:6">
      <c r="A29370">
        <v>2043</v>
      </c>
      <c r="B29370" t="s">
        <v>1070</v>
      </c>
      <c r="C29370" t="s">
        <v>1022</v>
      </c>
      <c r="D29370" t="s">
        <v>975</v>
      </c>
      <c r="E29370" t="s">
        <v>1014</v>
      </c>
      <c r="F29370" s="86">
        <v>1378857.0066843501</v>
      </c>
    </row>
    <row r="29371" spans="1:6">
      <c r="A29371">
        <v>2044</v>
      </c>
      <c r="B29371" t="s">
        <v>1070</v>
      </c>
      <c r="C29371" t="s">
        <v>1022</v>
      </c>
      <c r="D29371" t="s">
        <v>975</v>
      </c>
      <c r="E29371" t="s">
        <v>1014</v>
      </c>
      <c r="F29371" s="86">
        <v>1385475.6506171799</v>
      </c>
    </row>
    <row r="29372" spans="1:6">
      <c r="A29372">
        <v>2045</v>
      </c>
      <c r="B29372" t="s">
        <v>1070</v>
      </c>
      <c r="C29372" t="s">
        <v>1022</v>
      </c>
      <c r="D29372" t="s">
        <v>975</v>
      </c>
      <c r="E29372" t="s">
        <v>1014</v>
      </c>
      <c r="F29372" s="86">
        <v>1392088.0603910701</v>
      </c>
    </row>
    <row r="29373" spans="1:6">
      <c r="A29373">
        <v>2046</v>
      </c>
      <c r="B29373" t="s">
        <v>1070</v>
      </c>
      <c r="C29373" t="s">
        <v>1022</v>
      </c>
      <c r="D29373" t="s">
        <v>975</v>
      </c>
      <c r="E29373" t="s">
        <v>1014</v>
      </c>
      <c r="F29373" s="86">
        <v>1398671.0338324599</v>
      </c>
    </row>
    <row r="29374" spans="1:6">
      <c r="A29374">
        <v>2047</v>
      </c>
      <c r="B29374" t="s">
        <v>1070</v>
      </c>
      <c r="C29374" t="s">
        <v>1022</v>
      </c>
      <c r="D29374" t="s">
        <v>975</v>
      </c>
      <c r="E29374" t="s">
        <v>1014</v>
      </c>
      <c r="F29374" s="86">
        <v>1405300.4248360801</v>
      </c>
    </row>
    <row r="29375" spans="1:6">
      <c r="A29375">
        <v>2048</v>
      </c>
      <c r="B29375" t="s">
        <v>1070</v>
      </c>
      <c r="C29375" t="s">
        <v>1022</v>
      </c>
      <c r="D29375" t="s">
        <v>975</v>
      </c>
      <c r="E29375" t="s">
        <v>1014</v>
      </c>
      <c r="F29375" s="86">
        <v>1411956.2809355401</v>
      </c>
    </row>
    <row r="29376" spans="1:6">
      <c r="A29376">
        <v>2049</v>
      </c>
      <c r="B29376" t="s">
        <v>1070</v>
      </c>
      <c r="C29376" t="s">
        <v>1022</v>
      </c>
      <c r="D29376" t="s">
        <v>975</v>
      </c>
      <c r="E29376" t="s">
        <v>1014</v>
      </c>
      <c r="F29376" s="86">
        <v>1418623.5836791799</v>
      </c>
    </row>
    <row r="29377" spans="1:6">
      <c r="A29377">
        <v>2050</v>
      </c>
      <c r="B29377" t="s">
        <v>1070</v>
      </c>
      <c r="C29377" t="s">
        <v>1022</v>
      </c>
      <c r="D29377" t="s">
        <v>975</v>
      </c>
      <c r="E29377" t="s">
        <v>1014</v>
      </c>
      <c r="F29377" s="86">
        <v>1425331.3735471801</v>
      </c>
    </row>
    <row r="29378" spans="1:6">
      <c r="A29378">
        <v>2017</v>
      </c>
      <c r="B29378" t="s">
        <v>1071</v>
      </c>
      <c r="C29378" t="s">
        <v>1022</v>
      </c>
      <c r="D29378" t="s">
        <v>975</v>
      </c>
      <c r="E29378" t="s">
        <v>1014</v>
      </c>
      <c r="F29378" s="86">
        <v>364343.89467953099</v>
      </c>
    </row>
    <row r="29379" spans="1:6">
      <c r="A29379">
        <v>2018</v>
      </c>
      <c r="B29379" t="s">
        <v>1071</v>
      </c>
      <c r="C29379" t="s">
        <v>1022</v>
      </c>
      <c r="D29379" t="s">
        <v>975</v>
      </c>
      <c r="E29379" t="s">
        <v>1014</v>
      </c>
      <c r="F29379" s="86">
        <v>356564.37005907798</v>
      </c>
    </row>
    <row r="29380" spans="1:6">
      <c r="A29380">
        <v>2019</v>
      </c>
      <c r="B29380" t="s">
        <v>1071</v>
      </c>
      <c r="C29380" t="s">
        <v>1022</v>
      </c>
      <c r="D29380" t="s">
        <v>975</v>
      </c>
      <c r="E29380" t="s">
        <v>1014</v>
      </c>
      <c r="F29380" s="86">
        <v>350178.20434039697</v>
      </c>
    </row>
    <row r="29381" spans="1:6">
      <c r="A29381">
        <v>2020</v>
      </c>
      <c r="B29381" t="s">
        <v>1071</v>
      </c>
      <c r="C29381" t="s">
        <v>1022</v>
      </c>
      <c r="D29381" t="s">
        <v>975</v>
      </c>
      <c r="E29381" t="s">
        <v>1014</v>
      </c>
      <c r="F29381" s="86">
        <v>345079.10896866198</v>
      </c>
    </row>
    <row r="29382" spans="1:6">
      <c r="A29382">
        <v>2021</v>
      </c>
      <c r="B29382" t="s">
        <v>1071</v>
      </c>
      <c r="C29382" t="s">
        <v>1022</v>
      </c>
      <c r="D29382" t="s">
        <v>975</v>
      </c>
      <c r="E29382" t="s">
        <v>1014</v>
      </c>
      <c r="F29382" s="86">
        <v>341220.25580534298</v>
      </c>
    </row>
    <row r="29383" spans="1:6">
      <c r="A29383">
        <v>2022</v>
      </c>
      <c r="B29383" t="s">
        <v>1071</v>
      </c>
      <c r="C29383" t="s">
        <v>1022</v>
      </c>
      <c r="D29383" t="s">
        <v>975</v>
      </c>
      <c r="E29383" t="s">
        <v>1014</v>
      </c>
      <c r="F29383" s="86">
        <v>338432.81882984698</v>
      </c>
    </row>
    <row r="29384" spans="1:6">
      <c r="A29384">
        <v>2023</v>
      </c>
      <c r="B29384" t="s">
        <v>1071</v>
      </c>
      <c r="C29384" t="s">
        <v>1022</v>
      </c>
      <c r="D29384" t="s">
        <v>975</v>
      </c>
      <c r="E29384" t="s">
        <v>1014</v>
      </c>
      <c r="F29384" s="86">
        <v>336652.48255655298</v>
      </c>
    </row>
    <row r="29385" spans="1:6">
      <c r="A29385">
        <v>2024</v>
      </c>
      <c r="B29385" t="s">
        <v>1071</v>
      </c>
      <c r="C29385" t="s">
        <v>1022</v>
      </c>
      <c r="D29385" t="s">
        <v>975</v>
      </c>
      <c r="E29385" t="s">
        <v>1014</v>
      </c>
      <c r="F29385" s="86">
        <v>335794.06732396601</v>
      </c>
    </row>
    <row r="29386" spans="1:6">
      <c r="A29386">
        <v>2025</v>
      </c>
      <c r="B29386" t="s">
        <v>1071</v>
      </c>
      <c r="C29386" t="s">
        <v>1022</v>
      </c>
      <c r="D29386" t="s">
        <v>975</v>
      </c>
      <c r="E29386" t="s">
        <v>1014</v>
      </c>
      <c r="F29386" s="86">
        <v>335719.138625625</v>
      </c>
    </row>
    <row r="29387" spans="1:6">
      <c r="A29387">
        <v>2026</v>
      </c>
      <c r="B29387" t="s">
        <v>1071</v>
      </c>
      <c r="C29387" t="s">
        <v>1022</v>
      </c>
      <c r="D29387" t="s">
        <v>975</v>
      </c>
      <c r="E29387" t="s">
        <v>1014</v>
      </c>
      <c r="F29387" s="86">
        <v>336317.90675022401</v>
      </c>
    </row>
    <row r="29388" spans="1:6">
      <c r="A29388">
        <v>2027</v>
      </c>
      <c r="B29388" t="s">
        <v>1071</v>
      </c>
      <c r="C29388" t="s">
        <v>1022</v>
      </c>
      <c r="D29388" t="s">
        <v>975</v>
      </c>
      <c r="E29388" t="s">
        <v>1014</v>
      </c>
      <c r="F29388" s="86">
        <v>337419.05622456601</v>
      </c>
    </row>
    <row r="29389" spans="1:6">
      <c r="A29389">
        <v>2028</v>
      </c>
      <c r="B29389" t="s">
        <v>1071</v>
      </c>
      <c r="C29389" t="s">
        <v>1022</v>
      </c>
      <c r="D29389" t="s">
        <v>975</v>
      </c>
      <c r="E29389" t="s">
        <v>1014</v>
      </c>
      <c r="F29389" s="86">
        <v>338875.694968639</v>
      </c>
    </row>
    <row r="29390" spans="1:6">
      <c r="A29390">
        <v>2029</v>
      </c>
      <c r="B29390" t="s">
        <v>1071</v>
      </c>
      <c r="C29390" t="s">
        <v>1022</v>
      </c>
      <c r="D29390" t="s">
        <v>975</v>
      </c>
      <c r="E29390" t="s">
        <v>1014</v>
      </c>
      <c r="F29390" s="86">
        <v>340550.573821661</v>
      </c>
    </row>
    <row r="29391" spans="1:6">
      <c r="A29391">
        <v>2030</v>
      </c>
      <c r="B29391" t="s">
        <v>1071</v>
      </c>
      <c r="C29391" t="s">
        <v>1022</v>
      </c>
      <c r="D29391" t="s">
        <v>975</v>
      </c>
      <c r="E29391" t="s">
        <v>1014</v>
      </c>
      <c r="F29391" s="86">
        <v>342470.357649429</v>
      </c>
    </row>
    <row r="29392" spans="1:6">
      <c r="A29392">
        <v>2031</v>
      </c>
      <c r="B29392" t="s">
        <v>1071</v>
      </c>
      <c r="C29392" t="s">
        <v>1022</v>
      </c>
      <c r="D29392" t="s">
        <v>975</v>
      </c>
      <c r="E29392" t="s">
        <v>1014</v>
      </c>
      <c r="F29392" s="86">
        <v>344589.07407818799</v>
      </c>
    </row>
    <row r="29393" spans="1:6">
      <c r="A29393">
        <v>2032</v>
      </c>
      <c r="B29393" t="s">
        <v>1071</v>
      </c>
      <c r="C29393" t="s">
        <v>1022</v>
      </c>
      <c r="D29393" t="s">
        <v>975</v>
      </c>
      <c r="E29393" t="s">
        <v>1014</v>
      </c>
      <c r="F29393" s="86">
        <v>346778.20321354299</v>
      </c>
    </row>
    <row r="29394" spans="1:6">
      <c r="A29394">
        <v>2033</v>
      </c>
      <c r="B29394" t="s">
        <v>1071</v>
      </c>
      <c r="C29394" t="s">
        <v>1022</v>
      </c>
      <c r="D29394" t="s">
        <v>975</v>
      </c>
      <c r="E29394" t="s">
        <v>1014</v>
      </c>
      <c r="F29394" s="86">
        <v>348979.857375836</v>
      </c>
    </row>
    <row r="29395" spans="1:6">
      <c r="A29395">
        <v>2034</v>
      </c>
      <c r="B29395" t="s">
        <v>1071</v>
      </c>
      <c r="C29395" t="s">
        <v>1022</v>
      </c>
      <c r="D29395" t="s">
        <v>975</v>
      </c>
      <c r="E29395" t="s">
        <v>1014</v>
      </c>
      <c r="F29395" s="86">
        <v>351254.66794935201</v>
      </c>
    </row>
    <row r="29396" spans="1:6">
      <c r="A29396">
        <v>2035</v>
      </c>
      <c r="B29396" t="s">
        <v>1071</v>
      </c>
      <c r="C29396" t="s">
        <v>1022</v>
      </c>
      <c r="D29396" t="s">
        <v>975</v>
      </c>
      <c r="E29396" t="s">
        <v>1014</v>
      </c>
      <c r="F29396" s="86">
        <v>353613.44570425601</v>
      </c>
    </row>
    <row r="29397" spans="1:6">
      <c r="A29397">
        <v>2036</v>
      </c>
      <c r="B29397" t="s">
        <v>1071</v>
      </c>
      <c r="C29397" t="s">
        <v>1022</v>
      </c>
      <c r="D29397" t="s">
        <v>975</v>
      </c>
      <c r="E29397" t="s">
        <v>1014</v>
      </c>
      <c r="F29397" s="86">
        <v>356051.12295261701</v>
      </c>
    </row>
    <row r="29398" spans="1:6">
      <c r="A29398">
        <v>2037</v>
      </c>
      <c r="B29398" t="s">
        <v>1071</v>
      </c>
      <c r="C29398" t="s">
        <v>1022</v>
      </c>
      <c r="D29398" t="s">
        <v>975</v>
      </c>
      <c r="E29398" t="s">
        <v>1014</v>
      </c>
      <c r="F29398" s="86">
        <v>358505.41483494203</v>
      </c>
    </row>
    <row r="29399" spans="1:6">
      <c r="A29399">
        <v>2038</v>
      </c>
      <c r="B29399" t="s">
        <v>1071</v>
      </c>
      <c r="C29399" t="s">
        <v>1022</v>
      </c>
      <c r="D29399" t="s">
        <v>975</v>
      </c>
      <c r="E29399" t="s">
        <v>1014</v>
      </c>
      <c r="F29399" s="86">
        <v>360970.53032247699</v>
      </c>
    </row>
    <row r="29400" spans="1:6">
      <c r="A29400">
        <v>2039</v>
      </c>
      <c r="B29400" t="s">
        <v>1071</v>
      </c>
      <c r="C29400" t="s">
        <v>1022</v>
      </c>
      <c r="D29400" t="s">
        <v>975</v>
      </c>
      <c r="E29400" t="s">
        <v>1014</v>
      </c>
      <c r="F29400" s="86">
        <v>363425.19895970199</v>
      </c>
    </row>
    <row r="29401" spans="1:6">
      <c r="A29401">
        <v>2040</v>
      </c>
      <c r="B29401" t="s">
        <v>1071</v>
      </c>
      <c r="C29401" t="s">
        <v>1022</v>
      </c>
      <c r="D29401" t="s">
        <v>975</v>
      </c>
      <c r="E29401" t="s">
        <v>1014</v>
      </c>
      <c r="F29401" s="86">
        <v>365866.51292918401</v>
      </c>
    </row>
    <row r="29402" spans="1:6">
      <c r="A29402">
        <v>2041</v>
      </c>
      <c r="B29402" t="s">
        <v>1071</v>
      </c>
      <c r="C29402" t="s">
        <v>1022</v>
      </c>
      <c r="D29402" t="s">
        <v>975</v>
      </c>
      <c r="E29402" t="s">
        <v>1014</v>
      </c>
      <c r="F29402" s="86">
        <v>368519.45300131699</v>
      </c>
    </row>
    <row r="29403" spans="1:6">
      <c r="A29403">
        <v>2042</v>
      </c>
      <c r="B29403" t="s">
        <v>1071</v>
      </c>
      <c r="C29403" t="s">
        <v>1022</v>
      </c>
      <c r="D29403" t="s">
        <v>975</v>
      </c>
      <c r="E29403" t="s">
        <v>1014</v>
      </c>
      <c r="F29403" s="86">
        <v>371165.331333593</v>
      </c>
    </row>
    <row r="29404" spans="1:6">
      <c r="A29404">
        <v>2043</v>
      </c>
      <c r="B29404" t="s">
        <v>1071</v>
      </c>
      <c r="C29404" t="s">
        <v>1022</v>
      </c>
      <c r="D29404" t="s">
        <v>975</v>
      </c>
      <c r="E29404" t="s">
        <v>1014</v>
      </c>
      <c r="F29404" s="86">
        <v>373814.76161187299</v>
      </c>
    </row>
    <row r="29405" spans="1:6">
      <c r="A29405">
        <v>2044</v>
      </c>
      <c r="B29405" t="s">
        <v>1071</v>
      </c>
      <c r="C29405" t="s">
        <v>1022</v>
      </c>
      <c r="D29405" t="s">
        <v>975</v>
      </c>
      <c r="E29405" t="s">
        <v>1014</v>
      </c>
      <c r="F29405" s="86">
        <v>376475.61767667299</v>
      </c>
    </row>
    <row r="29406" spans="1:6">
      <c r="A29406">
        <v>2045</v>
      </c>
      <c r="B29406" t="s">
        <v>1071</v>
      </c>
      <c r="C29406" t="s">
        <v>1022</v>
      </c>
      <c r="D29406" t="s">
        <v>975</v>
      </c>
      <c r="E29406" t="s">
        <v>1014</v>
      </c>
      <c r="F29406" s="86">
        <v>379151.48498036602</v>
      </c>
    </row>
    <row r="29407" spans="1:6">
      <c r="A29407">
        <v>2046</v>
      </c>
      <c r="B29407" t="s">
        <v>1071</v>
      </c>
      <c r="C29407" t="s">
        <v>1022</v>
      </c>
      <c r="D29407" t="s">
        <v>975</v>
      </c>
      <c r="E29407" t="s">
        <v>1014</v>
      </c>
      <c r="F29407" s="86">
        <v>381843.02956467599</v>
      </c>
    </row>
    <row r="29408" spans="1:6">
      <c r="A29408">
        <v>2047</v>
      </c>
      <c r="B29408" t="s">
        <v>1071</v>
      </c>
      <c r="C29408" t="s">
        <v>1022</v>
      </c>
      <c r="D29408" t="s">
        <v>975</v>
      </c>
      <c r="E29408" t="s">
        <v>1014</v>
      </c>
      <c r="F29408" s="86">
        <v>384552.267596855</v>
      </c>
    </row>
    <row r="29409" spans="1:6">
      <c r="A29409">
        <v>2048</v>
      </c>
      <c r="B29409" t="s">
        <v>1071</v>
      </c>
      <c r="C29409" t="s">
        <v>1022</v>
      </c>
      <c r="D29409" t="s">
        <v>975</v>
      </c>
      <c r="E29409" t="s">
        <v>1014</v>
      </c>
      <c r="F29409" s="86">
        <v>387276.42509694397</v>
      </c>
    </row>
    <row r="29410" spans="1:6">
      <c r="A29410">
        <v>2049</v>
      </c>
      <c r="B29410" t="s">
        <v>1071</v>
      </c>
      <c r="C29410" t="s">
        <v>1022</v>
      </c>
      <c r="D29410" t="s">
        <v>975</v>
      </c>
      <c r="E29410" t="s">
        <v>1014</v>
      </c>
      <c r="F29410" s="86">
        <v>390021.45575789199</v>
      </c>
    </row>
    <row r="29411" spans="1:6">
      <c r="A29411">
        <v>2050</v>
      </c>
      <c r="B29411" t="s">
        <v>1071</v>
      </c>
      <c r="C29411" t="s">
        <v>1022</v>
      </c>
      <c r="D29411" t="s">
        <v>975</v>
      </c>
      <c r="E29411" t="s">
        <v>1014</v>
      </c>
      <c r="F29411" s="86">
        <v>392792.948739552</v>
      </c>
    </row>
    <row r="29412" spans="1:6">
      <c r="A29412">
        <v>2017</v>
      </c>
      <c r="B29412" t="s">
        <v>1072</v>
      </c>
      <c r="C29412" t="s">
        <v>1022</v>
      </c>
      <c r="D29412" t="s">
        <v>975</v>
      </c>
      <c r="E29412" t="s">
        <v>1014</v>
      </c>
      <c r="F29412" s="86">
        <v>1859962.4948084101</v>
      </c>
    </row>
    <row r="29413" spans="1:6">
      <c r="A29413">
        <v>2018</v>
      </c>
      <c r="B29413" t="s">
        <v>1072</v>
      </c>
      <c r="C29413" t="s">
        <v>1022</v>
      </c>
      <c r="D29413" t="s">
        <v>975</v>
      </c>
      <c r="E29413" t="s">
        <v>1014</v>
      </c>
      <c r="F29413" s="86">
        <v>1795373.6062223001</v>
      </c>
    </row>
    <row r="29414" spans="1:6">
      <c r="A29414">
        <v>2019</v>
      </c>
      <c r="B29414" t="s">
        <v>1072</v>
      </c>
      <c r="C29414" t="s">
        <v>1022</v>
      </c>
      <c r="D29414" t="s">
        <v>975</v>
      </c>
      <c r="E29414" t="s">
        <v>1014</v>
      </c>
      <c r="F29414" s="86">
        <v>1739170.0597629601</v>
      </c>
    </row>
    <row r="29415" spans="1:6">
      <c r="A29415">
        <v>2020</v>
      </c>
      <c r="B29415" t="s">
        <v>1072</v>
      </c>
      <c r="C29415" t="s">
        <v>1022</v>
      </c>
      <c r="D29415" t="s">
        <v>975</v>
      </c>
      <c r="E29415" t="s">
        <v>1014</v>
      </c>
      <c r="F29415" s="86">
        <v>1691066.8321297199</v>
      </c>
    </row>
    <row r="29416" spans="1:6">
      <c r="A29416">
        <v>2021</v>
      </c>
      <c r="B29416" t="s">
        <v>1072</v>
      </c>
      <c r="C29416" t="s">
        <v>1022</v>
      </c>
      <c r="D29416" t="s">
        <v>975</v>
      </c>
      <c r="E29416" t="s">
        <v>1014</v>
      </c>
      <c r="F29416" s="86">
        <v>1651426.5331761199</v>
      </c>
    </row>
    <row r="29417" spans="1:6">
      <c r="A29417">
        <v>2022</v>
      </c>
      <c r="B29417" t="s">
        <v>1072</v>
      </c>
      <c r="C29417" t="s">
        <v>1022</v>
      </c>
      <c r="D29417" t="s">
        <v>975</v>
      </c>
      <c r="E29417" t="s">
        <v>1014</v>
      </c>
      <c r="F29417" s="86">
        <v>1619203.5373243201</v>
      </c>
    </row>
    <row r="29418" spans="1:6">
      <c r="A29418">
        <v>2023</v>
      </c>
      <c r="B29418" t="s">
        <v>1072</v>
      </c>
      <c r="C29418" t="s">
        <v>1022</v>
      </c>
      <c r="D29418" t="s">
        <v>975</v>
      </c>
      <c r="E29418" t="s">
        <v>1014</v>
      </c>
      <c r="F29418" s="86">
        <v>1593939.6774267501</v>
      </c>
    </row>
    <row r="29419" spans="1:6">
      <c r="A29419">
        <v>2024</v>
      </c>
      <c r="B29419" t="s">
        <v>1072</v>
      </c>
      <c r="C29419" t="s">
        <v>1022</v>
      </c>
      <c r="D29419" t="s">
        <v>975</v>
      </c>
      <c r="E29419" t="s">
        <v>1014</v>
      </c>
      <c r="F29419" s="86">
        <v>1574994.46411096</v>
      </c>
    </row>
    <row r="29420" spans="1:6">
      <c r="A29420">
        <v>2025</v>
      </c>
      <c r="B29420" t="s">
        <v>1072</v>
      </c>
      <c r="C29420" t="s">
        <v>1022</v>
      </c>
      <c r="D29420" t="s">
        <v>975</v>
      </c>
      <c r="E29420" t="s">
        <v>1014</v>
      </c>
      <c r="F29420" s="86">
        <v>1561710.8276534399</v>
      </c>
    </row>
    <row r="29421" spans="1:6">
      <c r="A29421">
        <v>2026</v>
      </c>
      <c r="B29421" t="s">
        <v>1072</v>
      </c>
      <c r="C29421" t="s">
        <v>1022</v>
      </c>
      <c r="D29421" t="s">
        <v>975</v>
      </c>
      <c r="E29421" t="s">
        <v>1014</v>
      </c>
      <c r="F29421" s="86">
        <v>1553578.97145687</v>
      </c>
    </row>
    <row r="29422" spans="1:6">
      <c r="A29422">
        <v>2027</v>
      </c>
      <c r="B29422" t="s">
        <v>1072</v>
      </c>
      <c r="C29422" t="s">
        <v>1022</v>
      </c>
      <c r="D29422" t="s">
        <v>975</v>
      </c>
      <c r="E29422" t="s">
        <v>1014</v>
      </c>
      <c r="F29422" s="86">
        <v>1549713.83489059</v>
      </c>
    </row>
    <row r="29423" spans="1:6">
      <c r="A29423">
        <v>2028</v>
      </c>
      <c r="B29423" t="s">
        <v>1072</v>
      </c>
      <c r="C29423" t="s">
        <v>1022</v>
      </c>
      <c r="D29423" t="s">
        <v>975</v>
      </c>
      <c r="E29423" t="s">
        <v>1014</v>
      </c>
      <c r="F29423" s="86">
        <v>1549088.5310068501</v>
      </c>
    </row>
    <row r="29424" spans="1:6">
      <c r="A29424">
        <v>2029</v>
      </c>
      <c r="B29424" t="s">
        <v>1072</v>
      </c>
      <c r="C29424" t="s">
        <v>1022</v>
      </c>
      <c r="D29424" t="s">
        <v>975</v>
      </c>
      <c r="E29424" t="s">
        <v>1014</v>
      </c>
      <c r="F29424" s="86">
        <v>1550737.0044783701</v>
      </c>
    </row>
    <row r="29425" spans="1:6">
      <c r="A29425">
        <v>2030</v>
      </c>
      <c r="B29425" t="s">
        <v>1072</v>
      </c>
      <c r="C29425" t="s">
        <v>1022</v>
      </c>
      <c r="D29425" t="s">
        <v>975</v>
      </c>
      <c r="E29425" t="s">
        <v>1014</v>
      </c>
      <c r="F29425" s="86">
        <v>1554452.3228122401</v>
      </c>
    </row>
    <row r="29426" spans="1:6">
      <c r="A29426">
        <v>2031</v>
      </c>
      <c r="B29426" t="s">
        <v>1072</v>
      </c>
      <c r="C29426" t="s">
        <v>1022</v>
      </c>
      <c r="D29426" t="s">
        <v>975</v>
      </c>
      <c r="E29426" t="s">
        <v>1014</v>
      </c>
      <c r="F29426" s="86">
        <v>1559784.62082149</v>
      </c>
    </row>
    <row r="29427" spans="1:6">
      <c r="A29427">
        <v>2032</v>
      </c>
      <c r="B29427" t="s">
        <v>1072</v>
      </c>
      <c r="C29427" t="s">
        <v>1022</v>
      </c>
      <c r="D29427" t="s">
        <v>975</v>
      </c>
      <c r="E29427" t="s">
        <v>1014</v>
      </c>
      <c r="F29427" s="86">
        <v>1565966.14004954</v>
      </c>
    </row>
    <row r="29428" spans="1:6">
      <c r="A29428">
        <v>2033</v>
      </c>
      <c r="B29428" t="s">
        <v>1072</v>
      </c>
      <c r="C29428" t="s">
        <v>1022</v>
      </c>
      <c r="D29428" t="s">
        <v>975</v>
      </c>
      <c r="E29428" t="s">
        <v>1014</v>
      </c>
      <c r="F29428" s="86">
        <v>1572536.8120677799</v>
      </c>
    </row>
    <row r="29429" spans="1:6">
      <c r="A29429">
        <v>2034</v>
      </c>
      <c r="B29429" t="s">
        <v>1072</v>
      </c>
      <c r="C29429" t="s">
        <v>1022</v>
      </c>
      <c r="D29429" t="s">
        <v>975</v>
      </c>
      <c r="E29429" t="s">
        <v>1014</v>
      </c>
      <c r="F29429" s="86">
        <v>1579615.46547982</v>
      </c>
    </row>
    <row r="29430" spans="1:6">
      <c r="A29430">
        <v>2035</v>
      </c>
      <c r="B29430" t="s">
        <v>1072</v>
      </c>
      <c r="C29430" t="s">
        <v>1022</v>
      </c>
      <c r="D29430" t="s">
        <v>975</v>
      </c>
      <c r="E29430" t="s">
        <v>1014</v>
      </c>
      <c r="F29430" s="86">
        <v>1587096.4936941699</v>
      </c>
    </row>
    <row r="29431" spans="1:6">
      <c r="A29431">
        <v>2036</v>
      </c>
      <c r="B29431" t="s">
        <v>1072</v>
      </c>
      <c r="C29431" t="s">
        <v>1022</v>
      </c>
      <c r="D29431" t="s">
        <v>975</v>
      </c>
      <c r="E29431" t="s">
        <v>1014</v>
      </c>
      <c r="F29431" s="86">
        <v>1594795.0488581001</v>
      </c>
    </row>
    <row r="29432" spans="1:6">
      <c r="A29432">
        <v>2037</v>
      </c>
      <c r="B29432" t="s">
        <v>1072</v>
      </c>
      <c r="C29432" t="s">
        <v>1022</v>
      </c>
      <c r="D29432" t="s">
        <v>975</v>
      </c>
      <c r="E29432" t="s">
        <v>1014</v>
      </c>
      <c r="F29432" s="86">
        <v>1602515.5358602901</v>
      </c>
    </row>
    <row r="29433" spans="1:6">
      <c r="A29433">
        <v>2038</v>
      </c>
      <c r="B29433" t="s">
        <v>1072</v>
      </c>
      <c r="C29433" t="s">
        <v>1022</v>
      </c>
      <c r="D29433" t="s">
        <v>975</v>
      </c>
      <c r="E29433" t="s">
        <v>1014</v>
      </c>
      <c r="F29433" s="86">
        <v>1610308.8110189601</v>
      </c>
    </row>
    <row r="29434" spans="1:6">
      <c r="A29434">
        <v>2039</v>
      </c>
      <c r="B29434" t="s">
        <v>1072</v>
      </c>
      <c r="C29434" t="s">
        <v>1022</v>
      </c>
      <c r="D29434" t="s">
        <v>975</v>
      </c>
      <c r="E29434" t="s">
        <v>1014</v>
      </c>
      <c r="F29434" s="86">
        <v>1618148.8183129199</v>
      </c>
    </row>
    <row r="29435" spans="1:6">
      <c r="A29435">
        <v>2040</v>
      </c>
      <c r="B29435" t="s">
        <v>1072</v>
      </c>
      <c r="C29435" t="s">
        <v>1022</v>
      </c>
      <c r="D29435" t="s">
        <v>975</v>
      </c>
      <c r="E29435" t="s">
        <v>1014</v>
      </c>
      <c r="F29435" s="86">
        <v>1626002.96414312</v>
      </c>
    </row>
    <row r="29436" spans="1:6">
      <c r="A29436">
        <v>2041</v>
      </c>
      <c r="B29436" t="s">
        <v>1072</v>
      </c>
      <c r="C29436" t="s">
        <v>1022</v>
      </c>
      <c r="D29436" t="s">
        <v>975</v>
      </c>
      <c r="E29436" t="s">
        <v>1014</v>
      </c>
      <c r="F29436" s="86">
        <v>1621257.9646218601</v>
      </c>
    </row>
    <row r="29437" spans="1:6">
      <c r="A29437">
        <v>2042</v>
      </c>
      <c r="B29437" t="s">
        <v>1072</v>
      </c>
      <c r="C29437" t="s">
        <v>1022</v>
      </c>
      <c r="D29437" t="s">
        <v>975</v>
      </c>
      <c r="E29437" t="s">
        <v>1014</v>
      </c>
      <c r="F29437" s="86">
        <v>1616397.72654481</v>
      </c>
    </row>
    <row r="29438" spans="1:6">
      <c r="A29438">
        <v>2043</v>
      </c>
      <c r="B29438" t="s">
        <v>1072</v>
      </c>
      <c r="C29438" t="s">
        <v>1022</v>
      </c>
      <c r="D29438" t="s">
        <v>975</v>
      </c>
      <c r="E29438" t="s">
        <v>1014</v>
      </c>
      <c r="F29438" s="86">
        <v>1611456.7403068</v>
      </c>
    </row>
    <row r="29439" spans="1:6">
      <c r="A29439">
        <v>2044</v>
      </c>
      <c r="B29439" t="s">
        <v>1072</v>
      </c>
      <c r="C29439" t="s">
        <v>1022</v>
      </c>
      <c r="D29439" t="s">
        <v>975</v>
      </c>
      <c r="E29439" t="s">
        <v>1014</v>
      </c>
      <c r="F29439" s="86">
        <v>1606466.33390698</v>
      </c>
    </row>
    <row r="29440" spans="1:6">
      <c r="A29440">
        <v>2045</v>
      </c>
      <c r="B29440" t="s">
        <v>1072</v>
      </c>
      <c r="C29440" t="s">
        <v>1022</v>
      </c>
      <c r="D29440" t="s">
        <v>975</v>
      </c>
      <c r="E29440" t="s">
        <v>1014</v>
      </c>
      <c r="F29440" s="86">
        <v>1601447.78151721</v>
      </c>
    </row>
    <row r="29441" spans="1:6">
      <c r="A29441">
        <v>2046</v>
      </c>
      <c r="B29441" t="s">
        <v>1072</v>
      </c>
      <c r="C29441" t="s">
        <v>1022</v>
      </c>
      <c r="D29441" t="s">
        <v>975</v>
      </c>
      <c r="E29441" t="s">
        <v>1014</v>
      </c>
      <c r="F29441" s="86">
        <v>1596412.27595149</v>
      </c>
    </row>
    <row r="29442" spans="1:6">
      <c r="A29442">
        <v>2047</v>
      </c>
      <c r="B29442" t="s">
        <v>1072</v>
      </c>
      <c r="C29442" t="s">
        <v>1022</v>
      </c>
      <c r="D29442" t="s">
        <v>975</v>
      </c>
      <c r="E29442" t="s">
        <v>1014</v>
      </c>
      <c r="F29442" s="86">
        <v>1591379.4124644699</v>
      </c>
    </row>
    <row r="29443" spans="1:6">
      <c r="A29443">
        <v>2048</v>
      </c>
      <c r="B29443" t="s">
        <v>1072</v>
      </c>
      <c r="C29443" t="s">
        <v>1022</v>
      </c>
      <c r="D29443" t="s">
        <v>975</v>
      </c>
      <c r="E29443" t="s">
        <v>1014</v>
      </c>
      <c r="F29443" s="86">
        <v>1586350.1042805901</v>
      </c>
    </row>
    <row r="29444" spans="1:6">
      <c r="A29444">
        <v>2049</v>
      </c>
      <c r="B29444" t="s">
        <v>1072</v>
      </c>
      <c r="C29444" t="s">
        <v>1022</v>
      </c>
      <c r="D29444" t="s">
        <v>975</v>
      </c>
      <c r="E29444" t="s">
        <v>1014</v>
      </c>
      <c r="F29444" s="86">
        <v>1581333.6478756201</v>
      </c>
    </row>
    <row r="29445" spans="1:6">
      <c r="A29445">
        <v>2050</v>
      </c>
      <c r="B29445" t="s">
        <v>1072</v>
      </c>
      <c r="C29445" t="s">
        <v>1022</v>
      </c>
      <c r="D29445" t="s">
        <v>975</v>
      </c>
      <c r="E29445" t="s">
        <v>1014</v>
      </c>
      <c r="F29445" s="86">
        <v>1576332.0278489001</v>
      </c>
    </row>
    <row r="29446" spans="1:6">
      <c r="A29446">
        <v>2017</v>
      </c>
      <c r="B29446" t="s">
        <v>1073</v>
      </c>
      <c r="C29446" t="s">
        <v>1022</v>
      </c>
      <c r="D29446" t="s">
        <v>975</v>
      </c>
      <c r="E29446" t="s">
        <v>1014</v>
      </c>
      <c r="F29446" s="86">
        <v>263347.36407109402</v>
      </c>
    </row>
    <row r="29447" spans="1:6">
      <c r="A29447">
        <v>2018</v>
      </c>
      <c r="B29447" t="s">
        <v>1073</v>
      </c>
      <c r="C29447" t="s">
        <v>1022</v>
      </c>
      <c r="D29447" t="s">
        <v>975</v>
      </c>
      <c r="E29447" t="s">
        <v>1014</v>
      </c>
      <c r="F29447" s="86">
        <v>255136.57762255199</v>
      </c>
    </row>
    <row r="29448" spans="1:6">
      <c r="A29448">
        <v>2019</v>
      </c>
      <c r="B29448" t="s">
        <v>1073</v>
      </c>
      <c r="C29448" t="s">
        <v>1022</v>
      </c>
      <c r="D29448" t="s">
        <v>975</v>
      </c>
      <c r="E29448" t="s">
        <v>1014</v>
      </c>
      <c r="F29448" s="86">
        <v>248434.84358899901</v>
      </c>
    </row>
    <row r="29449" spans="1:6">
      <c r="A29449">
        <v>2020</v>
      </c>
      <c r="B29449" t="s">
        <v>1073</v>
      </c>
      <c r="C29449" t="s">
        <v>1022</v>
      </c>
      <c r="D29449" t="s">
        <v>975</v>
      </c>
      <c r="E29449" t="s">
        <v>1014</v>
      </c>
      <c r="F29449" s="86">
        <v>243155.466567764</v>
      </c>
    </row>
    <row r="29450" spans="1:6">
      <c r="A29450">
        <v>2021</v>
      </c>
      <c r="B29450" t="s">
        <v>1073</v>
      </c>
      <c r="C29450" t="s">
        <v>1022</v>
      </c>
      <c r="D29450" t="s">
        <v>975</v>
      </c>
      <c r="E29450" t="s">
        <v>1014</v>
      </c>
      <c r="F29450" s="86">
        <v>239238.06729376799</v>
      </c>
    </row>
    <row r="29451" spans="1:6">
      <c r="A29451">
        <v>2022</v>
      </c>
      <c r="B29451" t="s">
        <v>1073</v>
      </c>
      <c r="C29451" t="s">
        <v>1022</v>
      </c>
      <c r="D29451" t="s">
        <v>975</v>
      </c>
      <c r="E29451" t="s">
        <v>1014</v>
      </c>
      <c r="F29451" s="86">
        <v>236478.47125287799</v>
      </c>
    </row>
    <row r="29452" spans="1:6">
      <c r="A29452">
        <v>2023</v>
      </c>
      <c r="B29452" t="s">
        <v>1073</v>
      </c>
      <c r="C29452" t="s">
        <v>1022</v>
      </c>
      <c r="D29452" t="s">
        <v>975</v>
      </c>
      <c r="E29452" t="s">
        <v>1014</v>
      </c>
      <c r="F29452" s="86">
        <v>234739.55377647901</v>
      </c>
    </row>
    <row r="29453" spans="1:6">
      <c r="A29453">
        <v>2024</v>
      </c>
      <c r="B29453" t="s">
        <v>1073</v>
      </c>
      <c r="C29453" t="s">
        <v>1022</v>
      </c>
      <c r="D29453" t="s">
        <v>975</v>
      </c>
      <c r="E29453" t="s">
        <v>1014</v>
      </c>
      <c r="F29453" s="86">
        <v>233872.30453653701</v>
      </c>
    </row>
    <row r="29454" spans="1:6">
      <c r="A29454">
        <v>2025</v>
      </c>
      <c r="B29454" t="s">
        <v>1073</v>
      </c>
      <c r="C29454" t="s">
        <v>1022</v>
      </c>
      <c r="D29454" t="s">
        <v>975</v>
      </c>
      <c r="E29454" t="s">
        <v>1014</v>
      </c>
      <c r="F29454" s="86">
        <v>233702.26179737001</v>
      </c>
    </row>
    <row r="29455" spans="1:6">
      <c r="A29455">
        <v>2026</v>
      </c>
      <c r="B29455" t="s">
        <v>1073</v>
      </c>
      <c r="C29455" t="s">
        <v>1022</v>
      </c>
      <c r="D29455" t="s">
        <v>975</v>
      </c>
      <c r="E29455" t="s">
        <v>1014</v>
      </c>
      <c r="F29455" s="86">
        <v>234093.167951401</v>
      </c>
    </row>
    <row r="29456" spans="1:6">
      <c r="A29456">
        <v>2027</v>
      </c>
      <c r="B29456" t="s">
        <v>1073</v>
      </c>
      <c r="C29456" t="s">
        <v>1022</v>
      </c>
      <c r="D29456" t="s">
        <v>975</v>
      </c>
      <c r="E29456" t="s">
        <v>1014</v>
      </c>
      <c r="F29456" s="86">
        <v>234905.79971188999</v>
      </c>
    </row>
    <row r="29457" spans="1:6">
      <c r="A29457">
        <v>2028</v>
      </c>
      <c r="B29457" t="s">
        <v>1073</v>
      </c>
      <c r="C29457" t="s">
        <v>1022</v>
      </c>
      <c r="D29457" t="s">
        <v>975</v>
      </c>
      <c r="E29457" t="s">
        <v>1014</v>
      </c>
      <c r="F29457" s="86">
        <v>236029.444375614</v>
      </c>
    </row>
    <row r="29458" spans="1:6">
      <c r="A29458">
        <v>2029</v>
      </c>
      <c r="B29458" t="s">
        <v>1073</v>
      </c>
      <c r="C29458" t="s">
        <v>1022</v>
      </c>
      <c r="D29458" t="s">
        <v>975</v>
      </c>
      <c r="E29458" t="s">
        <v>1014</v>
      </c>
      <c r="F29458" s="86">
        <v>237348.35446422399</v>
      </c>
    </row>
    <row r="29459" spans="1:6">
      <c r="A29459">
        <v>2030</v>
      </c>
      <c r="B29459" t="s">
        <v>1073</v>
      </c>
      <c r="C29459" t="s">
        <v>1022</v>
      </c>
      <c r="D29459" t="s">
        <v>975</v>
      </c>
      <c r="E29459" t="s">
        <v>1014</v>
      </c>
      <c r="F29459" s="86">
        <v>238853.72907327599</v>
      </c>
    </row>
    <row r="29460" spans="1:6">
      <c r="A29460">
        <v>2031</v>
      </c>
      <c r="B29460" t="s">
        <v>1073</v>
      </c>
      <c r="C29460" t="s">
        <v>1022</v>
      </c>
      <c r="D29460" t="s">
        <v>975</v>
      </c>
      <c r="E29460" t="s">
        <v>1014</v>
      </c>
      <c r="F29460" s="86">
        <v>240513.03924164901</v>
      </c>
    </row>
    <row r="29461" spans="1:6">
      <c r="A29461">
        <v>2032</v>
      </c>
      <c r="B29461" t="s">
        <v>1073</v>
      </c>
      <c r="C29461" t="s">
        <v>1022</v>
      </c>
      <c r="D29461" t="s">
        <v>975</v>
      </c>
      <c r="E29461" t="s">
        <v>1014</v>
      </c>
      <c r="F29461" s="86">
        <v>242248.717170196</v>
      </c>
    </row>
    <row r="29462" spans="1:6">
      <c r="A29462">
        <v>2033</v>
      </c>
      <c r="B29462" t="s">
        <v>1073</v>
      </c>
      <c r="C29462" t="s">
        <v>1022</v>
      </c>
      <c r="D29462" t="s">
        <v>975</v>
      </c>
      <c r="E29462" t="s">
        <v>1014</v>
      </c>
      <c r="F29462" s="86">
        <v>244019.03484374101</v>
      </c>
    </row>
    <row r="29463" spans="1:6">
      <c r="A29463">
        <v>2034</v>
      </c>
      <c r="B29463" t="s">
        <v>1073</v>
      </c>
      <c r="C29463" t="s">
        <v>1022</v>
      </c>
      <c r="D29463" t="s">
        <v>975</v>
      </c>
      <c r="E29463" t="s">
        <v>1014</v>
      </c>
      <c r="F29463" s="86">
        <v>245856.026546479</v>
      </c>
    </row>
    <row r="29464" spans="1:6">
      <c r="A29464">
        <v>2035</v>
      </c>
      <c r="B29464" t="s">
        <v>1073</v>
      </c>
      <c r="C29464" t="s">
        <v>1022</v>
      </c>
      <c r="D29464" t="s">
        <v>975</v>
      </c>
      <c r="E29464" t="s">
        <v>1014</v>
      </c>
      <c r="F29464" s="86">
        <v>247766.58947296799</v>
      </c>
    </row>
    <row r="29465" spans="1:6">
      <c r="A29465">
        <v>2036</v>
      </c>
      <c r="B29465" t="s">
        <v>1073</v>
      </c>
      <c r="C29465" t="s">
        <v>1022</v>
      </c>
      <c r="D29465" t="s">
        <v>975</v>
      </c>
      <c r="E29465" t="s">
        <v>1014</v>
      </c>
      <c r="F29465" s="86">
        <v>249749.240781209</v>
      </c>
    </row>
    <row r="29466" spans="1:6">
      <c r="A29466">
        <v>2037</v>
      </c>
      <c r="B29466" t="s">
        <v>1073</v>
      </c>
      <c r="C29466" t="s">
        <v>1022</v>
      </c>
      <c r="D29466" t="s">
        <v>975</v>
      </c>
      <c r="E29466" t="s">
        <v>1014</v>
      </c>
      <c r="F29466" s="86">
        <v>251756.30328846801</v>
      </c>
    </row>
    <row r="29467" spans="1:6">
      <c r="A29467">
        <v>2038</v>
      </c>
      <c r="B29467" t="s">
        <v>1073</v>
      </c>
      <c r="C29467" t="s">
        <v>1022</v>
      </c>
      <c r="D29467" t="s">
        <v>975</v>
      </c>
      <c r="E29467" t="s">
        <v>1014</v>
      </c>
      <c r="F29467" s="86">
        <v>253776.31241846201</v>
      </c>
    </row>
    <row r="29468" spans="1:6">
      <c r="A29468">
        <v>2039</v>
      </c>
      <c r="B29468" t="s">
        <v>1073</v>
      </c>
      <c r="C29468" t="s">
        <v>1022</v>
      </c>
      <c r="D29468" t="s">
        <v>975</v>
      </c>
      <c r="E29468" t="s">
        <v>1014</v>
      </c>
      <c r="F29468" s="86">
        <v>255795.78081446499</v>
      </c>
    </row>
    <row r="29469" spans="1:6">
      <c r="A29469">
        <v>2040</v>
      </c>
      <c r="B29469" t="s">
        <v>1073</v>
      </c>
      <c r="C29469" t="s">
        <v>1022</v>
      </c>
      <c r="D29469" t="s">
        <v>975</v>
      </c>
      <c r="E29469" t="s">
        <v>1014</v>
      </c>
      <c r="F29469" s="86">
        <v>257812.33615054999</v>
      </c>
    </row>
    <row r="29470" spans="1:6">
      <c r="A29470">
        <v>2041</v>
      </c>
      <c r="B29470" t="s">
        <v>1073</v>
      </c>
      <c r="C29470" t="s">
        <v>1022</v>
      </c>
      <c r="D29470" t="s">
        <v>975</v>
      </c>
      <c r="E29470" t="s">
        <v>1014</v>
      </c>
      <c r="F29470" s="86">
        <v>259992.037112074</v>
      </c>
    </row>
    <row r="29471" spans="1:6">
      <c r="A29471">
        <v>2042</v>
      </c>
      <c r="B29471" t="s">
        <v>1073</v>
      </c>
      <c r="C29471" t="s">
        <v>1022</v>
      </c>
      <c r="D29471" t="s">
        <v>975</v>
      </c>
      <c r="E29471" t="s">
        <v>1014</v>
      </c>
      <c r="F29471" s="86">
        <v>262174.29486010101</v>
      </c>
    </row>
    <row r="29472" spans="1:6">
      <c r="A29472">
        <v>2043</v>
      </c>
      <c r="B29472" t="s">
        <v>1073</v>
      </c>
      <c r="C29472" t="s">
        <v>1022</v>
      </c>
      <c r="D29472" t="s">
        <v>975</v>
      </c>
      <c r="E29472" t="s">
        <v>1014</v>
      </c>
      <c r="F29472" s="86">
        <v>264364.89299841202</v>
      </c>
    </row>
    <row r="29473" spans="1:6">
      <c r="A29473">
        <v>2044</v>
      </c>
      <c r="B29473" t="s">
        <v>1073</v>
      </c>
      <c r="C29473" t="s">
        <v>1022</v>
      </c>
      <c r="D29473" t="s">
        <v>975</v>
      </c>
      <c r="E29473" t="s">
        <v>1014</v>
      </c>
      <c r="F29473" s="86">
        <v>266568.843931588</v>
      </c>
    </row>
    <row r="29474" spans="1:6">
      <c r="A29474">
        <v>2045</v>
      </c>
      <c r="B29474" t="s">
        <v>1073</v>
      </c>
      <c r="C29474" t="s">
        <v>1022</v>
      </c>
      <c r="D29474" t="s">
        <v>975</v>
      </c>
      <c r="E29474" t="s">
        <v>1014</v>
      </c>
      <c r="F29474" s="86">
        <v>268788.76995743602</v>
      </c>
    </row>
    <row r="29475" spans="1:6">
      <c r="A29475">
        <v>2046</v>
      </c>
      <c r="B29475" t="s">
        <v>1073</v>
      </c>
      <c r="C29475" t="s">
        <v>1022</v>
      </c>
      <c r="D29475" t="s">
        <v>975</v>
      </c>
      <c r="E29475" t="s">
        <v>1014</v>
      </c>
      <c r="F29475" s="86">
        <v>271026.74301637599</v>
      </c>
    </row>
    <row r="29476" spans="1:6">
      <c r="A29476">
        <v>2047</v>
      </c>
      <c r="B29476" t="s">
        <v>1073</v>
      </c>
      <c r="C29476" t="s">
        <v>1022</v>
      </c>
      <c r="D29476" t="s">
        <v>975</v>
      </c>
      <c r="E29476" t="s">
        <v>1014</v>
      </c>
      <c r="F29476" s="86">
        <v>273285.87052239501</v>
      </c>
    </row>
    <row r="29477" spans="1:6">
      <c r="A29477">
        <v>2048</v>
      </c>
      <c r="B29477" t="s">
        <v>1073</v>
      </c>
      <c r="C29477" t="s">
        <v>1022</v>
      </c>
      <c r="D29477" t="s">
        <v>975</v>
      </c>
      <c r="E29477" t="s">
        <v>1014</v>
      </c>
      <c r="F29477" s="86">
        <v>275565.61139881797</v>
      </c>
    </row>
    <row r="29478" spans="1:6">
      <c r="A29478">
        <v>2049</v>
      </c>
      <c r="B29478" t="s">
        <v>1073</v>
      </c>
      <c r="C29478" t="s">
        <v>1022</v>
      </c>
      <c r="D29478" t="s">
        <v>975</v>
      </c>
      <c r="E29478" t="s">
        <v>1014</v>
      </c>
      <c r="F29478" s="86">
        <v>277869.45902573899</v>
      </c>
    </row>
    <row r="29479" spans="1:6">
      <c r="A29479">
        <v>2050</v>
      </c>
      <c r="B29479" t="s">
        <v>1073</v>
      </c>
      <c r="C29479" t="s">
        <v>1022</v>
      </c>
      <c r="D29479" t="s">
        <v>975</v>
      </c>
      <c r="E29479" t="s">
        <v>1014</v>
      </c>
      <c r="F29479" s="86">
        <v>280199.72706004902</v>
      </c>
    </row>
    <row r="29480" spans="1:6">
      <c r="A29480">
        <v>2017</v>
      </c>
      <c r="B29480" t="s">
        <v>1012</v>
      </c>
      <c r="C29480" t="s">
        <v>1022</v>
      </c>
      <c r="D29480" t="s">
        <v>972</v>
      </c>
      <c r="E29480" t="s">
        <v>1014</v>
      </c>
      <c r="F29480" s="86">
        <v>12731730.7698511</v>
      </c>
    </row>
    <row r="29481" spans="1:6">
      <c r="A29481">
        <v>2018</v>
      </c>
      <c r="B29481" t="s">
        <v>1012</v>
      </c>
      <c r="C29481" t="s">
        <v>1022</v>
      </c>
      <c r="D29481" t="s">
        <v>972</v>
      </c>
      <c r="E29481" t="s">
        <v>1014</v>
      </c>
      <c r="F29481" s="86">
        <v>12749067.4436922</v>
      </c>
    </row>
    <row r="29482" spans="1:6">
      <c r="A29482">
        <v>2019</v>
      </c>
      <c r="B29482" t="s">
        <v>1012</v>
      </c>
      <c r="C29482" t="s">
        <v>1022</v>
      </c>
      <c r="D29482" t="s">
        <v>972</v>
      </c>
      <c r="E29482" t="s">
        <v>1014</v>
      </c>
      <c r="F29482" s="86">
        <v>12768177.00581</v>
      </c>
    </row>
    <row r="29483" spans="1:6">
      <c r="A29483">
        <v>2020</v>
      </c>
      <c r="B29483" t="s">
        <v>1012</v>
      </c>
      <c r="C29483" t="s">
        <v>1022</v>
      </c>
      <c r="D29483" t="s">
        <v>972</v>
      </c>
      <c r="E29483" t="s">
        <v>1014</v>
      </c>
      <c r="F29483" s="86">
        <v>12786014.9137956</v>
      </c>
    </row>
    <row r="29484" spans="1:6">
      <c r="A29484">
        <v>2021</v>
      </c>
      <c r="B29484" t="s">
        <v>1012</v>
      </c>
      <c r="C29484" t="s">
        <v>1022</v>
      </c>
      <c r="D29484" t="s">
        <v>972</v>
      </c>
      <c r="E29484" t="s">
        <v>1014</v>
      </c>
      <c r="F29484" s="86">
        <v>12806803.791305101</v>
      </c>
    </row>
    <row r="29485" spans="1:6">
      <c r="A29485">
        <v>2022</v>
      </c>
      <c r="B29485" t="s">
        <v>1012</v>
      </c>
      <c r="C29485" t="s">
        <v>1022</v>
      </c>
      <c r="D29485" t="s">
        <v>972</v>
      </c>
      <c r="E29485" t="s">
        <v>1014</v>
      </c>
      <c r="F29485" s="86">
        <v>12828248.4556813</v>
      </c>
    </row>
    <row r="29486" spans="1:6">
      <c r="A29486">
        <v>2023</v>
      </c>
      <c r="B29486" t="s">
        <v>1012</v>
      </c>
      <c r="C29486" t="s">
        <v>1022</v>
      </c>
      <c r="D29486" t="s">
        <v>972</v>
      </c>
      <c r="E29486" t="s">
        <v>1014</v>
      </c>
      <c r="F29486" s="86">
        <v>12852970.7238182</v>
      </c>
    </row>
    <row r="29487" spans="1:6">
      <c r="A29487">
        <v>2024</v>
      </c>
      <c r="B29487" t="s">
        <v>1012</v>
      </c>
      <c r="C29487" t="s">
        <v>1022</v>
      </c>
      <c r="D29487" t="s">
        <v>972</v>
      </c>
      <c r="E29487" t="s">
        <v>1014</v>
      </c>
      <c r="F29487" s="86">
        <v>12883683.781163299</v>
      </c>
    </row>
    <row r="29488" spans="1:6">
      <c r="A29488">
        <v>2025</v>
      </c>
      <c r="B29488" t="s">
        <v>1012</v>
      </c>
      <c r="C29488" t="s">
        <v>1022</v>
      </c>
      <c r="D29488" t="s">
        <v>972</v>
      </c>
      <c r="E29488" t="s">
        <v>1014</v>
      </c>
      <c r="F29488" s="86">
        <v>12922792.175339701</v>
      </c>
    </row>
    <row r="29489" spans="1:6">
      <c r="A29489">
        <v>2026</v>
      </c>
      <c r="B29489" t="s">
        <v>1012</v>
      </c>
      <c r="C29489" t="s">
        <v>1022</v>
      </c>
      <c r="D29489" t="s">
        <v>972</v>
      </c>
      <c r="E29489" t="s">
        <v>1014</v>
      </c>
      <c r="F29489" s="86">
        <v>12973091.3202042</v>
      </c>
    </row>
    <row r="29490" spans="1:6">
      <c r="A29490">
        <v>2027</v>
      </c>
      <c r="B29490" t="s">
        <v>1012</v>
      </c>
      <c r="C29490" t="s">
        <v>1022</v>
      </c>
      <c r="D29490" t="s">
        <v>972</v>
      </c>
      <c r="E29490" t="s">
        <v>1014</v>
      </c>
      <c r="F29490" s="86">
        <v>13031397.598035101</v>
      </c>
    </row>
    <row r="29491" spans="1:6">
      <c r="A29491">
        <v>2028</v>
      </c>
      <c r="B29491" t="s">
        <v>1012</v>
      </c>
      <c r="C29491" t="s">
        <v>1022</v>
      </c>
      <c r="D29491" t="s">
        <v>972</v>
      </c>
      <c r="E29491" t="s">
        <v>1014</v>
      </c>
      <c r="F29491" s="86">
        <v>13093163.984834701</v>
      </c>
    </row>
    <row r="29492" spans="1:6">
      <c r="A29492">
        <v>2029</v>
      </c>
      <c r="B29492" t="s">
        <v>1012</v>
      </c>
      <c r="C29492" t="s">
        <v>1022</v>
      </c>
      <c r="D29492" t="s">
        <v>972</v>
      </c>
      <c r="E29492" t="s">
        <v>1014</v>
      </c>
      <c r="F29492" s="86">
        <v>13154618.1975006</v>
      </c>
    </row>
    <row r="29493" spans="1:6">
      <c r="A29493">
        <v>2030</v>
      </c>
      <c r="B29493" t="s">
        <v>1012</v>
      </c>
      <c r="C29493" t="s">
        <v>1022</v>
      </c>
      <c r="D29493" t="s">
        <v>972</v>
      </c>
      <c r="E29493" t="s">
        <v>1014</v>
      </c>
      <c r="F29493" s="86">
        <v>13217982.1928812</v>
      </c>
    </row>
    <row r="29494" spans="1:6">
      <c r="A29494">
        <v>2031</v>
      </c>
      <c r="B29494" t="s">
        <v>1012</v>
      </c>
      <c r="C29494" t="s">
        <v>1022</v>
      </c>
      <c r="D29494" t="s">
        <v>972</v>
      </c>
      <c r="E29494" t="s">
        <v>1014</v>
      </c>
      <c r="F29494" s="86">
        <v>13282687.557806</v>
      </c>
    </row>
    <row r="29495" spans="1:6">
      <c r="A29495">
        <v>2032</v>
      </c>
      <c r="B29495" t="s">
        <v>1012</v>
      </c>
      <c r="C29495" t="s">
        <v>1022</v>
      </c>
      <c r="D29495" t="s">
        <v>972</v>
      </c>
      <c r="E29495" t="s">
        <v>1014</v>
      </c>
      <c r="F29495" s="86">
        <v>13345354.1458256</v>
      </c>
    </row>
    <row r="29496" spans="1:6">
      <c r="A29496">
        <v>2033</v>
      </c>
      <c r="B29496" t="s">
        <v>1012</v>
      </c>
      <c r="C29496" t="s">
        <v>1022</v>
      </c>
      <c r="D29496" t="s">
        <v>972</v>
      </c>
      <c r="E29496" t="s">
        <v>1014</v>
      </c>
      <c r="F29496" s="86">
        <v>13406211.339102101</v>
      </c>
    </row>
    <row r="29497" spans="1:6">
      <c r="A29497">
        <v>2034</v>
      </c>
      <c r="B29497" t="s">
        <v>1012</v>
      </c>
      <c r="C29497" t="s">
        <v>1022</v>
      </c>
      <c r="D29497" t="s">
        <v>972</v>
      </c>
      <c r="E29497" t="s">
        <v>1014</v>
      </c>
      <c r="F29497" s="86">
        <v>13470021.0448191</v>
      </c>
    </row>
    <row r="29498" spans="1:6">
      <c r="A29498">
        <v>2035</v>
      </c>
      <c r="B29498" t="s">
        <v>1012</v>
      </c>
      <c r="C29498" t="s">
        <v>1022</v>
      </c>
      <c r="D29498" t="s">
        <v>972</v>
      </c>
      <c r="E29498" t="s">
        <v>1014</v>
      </c>
      <c r="F29498" s="86">
        <v>13537890.019479699</v>
      </c>
    </row>
    <row r="29499" spans="1:6">
      <c r="A29499">
        <v>2036</v>
      </c>
      <c r="B29499" t="s">
        <v>1012</v>
      </c>
      <c r="C29499" t="s">
        <v>1022</v>
      </c>
      <c r="D29499" t="s">
        <v>972</v>
      </c>
      <c r="E29499" t="s">
        <v>1014</v>
      </c>
      <c r="F29499" s="86">
        <v>13609087.4679826</v>
      </c>
    </row>
    <row r="29500" spans="1:6">
      <c r="A29500">
        <v>2037</v>
      </c>
      <c r="B29500" t="s">
        <v>1012</v>
      </c>
      <c r="C29500" t="s">
        <v>1022</v>
      </c>
      <c r="D29500" t="s">
        <v>972</v>
      </c>
      <c r="E29500" t="s">
        <v>1014</v>
      </c>
      <c r="F29500" s="86">
        <v>13680957.835201999</v>
      </c>
    </row>
    <row r="29501" spans="1:6">
      <c r="A29501">
        <v>2038</v>
      </c>
      <c r="B29501" t="s">
        <v>1012</v>
      </c>
      <c r="C29501" t="s">
        <v>1022</v>
      </c>
      <c r="D29501" t="s">
        <v>972</v>
      </c>
      <c r="E29501" t="s">
        <v>1014</v>
      </c>
      <c r="F29501" s="86">
        <v>13753239.6686523</v>
      </c>
    </row>
    <row r="29502" spans="1:6">
      <c r="A29502">
        <v>2039</v>
      </c>
      <c r="B29502" t="s">
        <v>1012</v>
      </c>
      <c r="C29502" t="s">
        <v>1022</v>
      </c>
      <c r="D29502" t="s">
        <v>972</v>
      </c>
      <c r="E29502" t="s">
        <v>1014</v>
      </c>
      <c r="F29502" s="86">
        <v>13825027.5932243</v>
      </c>
    </row>
    <row r="29503" spans="1:6">
      <c r="A29503">
        <v>2040</v>
      </c>
      <c r="B29503" t="s">
        <v>1012</v>
      </c>
      <c r="C29503" t="s">
        <v>1022</v>
      </c>
      <c r="D29503" t="s">
        <v>972</v>
      </c>
      <c r="E29503" t="s">
        <v>1014</v>
      </c>
      <c r="F29503" s="86">
        <v>13896213.7216693</v>
      </c>
    </row>
    <row r="29504" spans="1:6">
      <c r="A29504">
        <v>2041</v>
      </c>
      <c r="B29504" t="s">
        <v>1012</v>
      </c>
      <c r="C29504" t="s">
        <v>1022</v>
      </c>
      <c r="D29504" t="s">
        <v>972</v>
      </c>
      <c r="E29504" t="s">
        <v>1014</v>
      </c>
      <c r="F29504" s="86">
        <v>13899160.4296556</v>
      </c>
    </row>
    <row r="29505" spans="1:6">
      <c r="A29505">
        <v>2042</v>
      </c>
      <c r="B29505" t="s">
        <v>1012</v>
      </c>
      <c r="C29505" t="s">
        <v>1022</v>
      </c>
      <c r="D29505" t="s">
        <v>972</v>
      </c>
      <c r="E29505" t="s">
        <v>1014</v>
      </c>
      <c r="F29505" s="86">
        <v>13901805.6895635</v>
      </c>
    </row>
    <row r="29506" spans="1:6">
      <c r="A29506">
        <v>2043</v>
      </c>
      <c r="B29506" t="s">
        <v>1012</v>
      </c>
      <c r="C29506" t="s">
        <v>1022</v>
      </c>
      <c r="D29506" t="s">
        <v>972</v>
      </c>
      <c r="E29506" t="s">
        <v>1014</v>
      </c>
      <c r="F29506" s="86">
        <v>13904644.3168856</v>
      </c>
    </row>
    <row r="29507" spans="1:6">
      <c r="A29507">
        <v>2044</v>
      </c>
      <c r="B29507" t="s">
        <v>1012</v>
      </c>
      <c r="C29507" t="s">
        <v>1022</v>
      </c>
      <c r="D29507" t="s">
        <v>972</v>
      </c>
      <c r="E29507" t="s">
        <v>1014</v>
      </c>
      <c r="F29507" s="86">
        <v>13907994.804519</v>
      </c>
    </row>
    <row r="29508" spans="1:6">
      <c r="A29508">
        <v>2045</v>
      </c>
      <c r="B29508" t="s">
        <v>1012</v>
      </c>
      <c r="C29508" t="s">
        <v>1022</v>
      </c>
      <c r="D29508" t="s">
        <v>972</v>
      </c>
      <c r="E29508" t="s">
        <v>1014</v>
      </c>
      <c r="F29508" s="86">
        <v>13911899.657239599</v>
      </c>
    </row>
    <row r="29509" spans="1:6">
      <c r="A29509">
        <v>2046</v>
      </c>
      <c r="B29509" t="s">
        <v>1012</v>
      </c>
      <c r="C29509" t="s">
        <v>1022</v>
      </c>
      <c r="D29509" t="s">
        <v>972</v>
      </c>
      <c r="E29509" t="s">
        <v>1014</v>
      </c>
      <c r="F29509" s="86">
        <v>13916260.3829934</v>
      </c>
    </row>
    <row r="29510" spans="1:6">
      <c r="A29510">
        <v>2047</v>
      </c>
      <c r="B29510" t="s">
        <v>1012</v>
      </c>
      <c r="C29510" t="s">
        <v>1022</v>
      </c>
      <c r="D29510" t="s">
        <v>972</v>
      </c>
      <c r="E29510" t="s">
        <v>1014</v>
      </c>
      <c r="F29510" s="86">
        <v>13921133.497899899</v>
      </c>
    </row>
    <row r="29511" spans="1:6">
      <c r="A29511">
        <v>2048</v>
      </c>
      <c r="B29511" t="s">
        <v>1012</v>
      </c>
      <c r="C29511" t="s">
        <v>1022</v>
      </c>
      <c r="D29511" t="s">
        <v>972</v>
      </c>
      <c r="E29511" t="s">
        <v>1014</v>
      </c>
      <c r="F29511" s="86">
        <v>13926265.0866054</v>
      </c>
    </row>
    <row r="29512" spans="1:6">
      <c r="A29512">
        <v>2049</v>
      </c>
      <c r="B29512" t="s">
        <v>1012</v>
      </c>
      <c r="C29512" t="s">
        <v>1022</v>
      </c>
      <c r="D29512" t="s">
        <v>972</v>
      </c>
      <c r="E29512" t="s">
        <v>1014</v>
      </c>
      <c r="F29512" s="86">
        <v>13931847.301553899</v>
      </c>
    </row>
    <row r="29513" spans="1:6">
      <c r="A29513">
        <v>2050</v>
      </c>
      <c r="B29513" t="s">
        <v>1012</v>
      </c>
      <c r="C29513" t="s">
        <v>1022</v>
      </c>
      <c r="D29513" t="s">
        <v>972</v>
      </c>
      <c r="E29513" t="s">
        <v>1014</v>
      </c>
      <c r="F29513" s="86">
        <v>13938020.7462587</v>
      </c>
    </row>
    <row r="29514" spans="1:6">
      <c r="A29514">
        <v>2017</v>
      </c>
      <c r="B29514" t="s">
        <v>1024</v>
      </c>
      <c r="C29514" t="s">
        <v>1022</v>
      </c>
      <c r="D29514" t="s">
        <v>972</v>
      </c>
      <c r="E29514" t="s">
        <v>1014</v>
      </c>
      <c r="F29514" s="86">
        <v>3916014.99215867</v>
      </c>
    </row>
    <row r="29515" spans="1:6">
      <c r="A29515">
        <v>2018</v>
      </c>
      <c r="B29515" t="s">
        <v>1024</v>
      </c>
      <c r="C29515" t="s">
        <v>1022</v>
      </c>
      <c r="D29515" t="s">
        <v>972</v>
      </c>
      <c r="E29515" t="s">
        <v>1014</v>
      </c>
      <c r="F29515" s="86">
        <v>3932099.0383510399</v>
      </c>
    </row>
    <row r="29516" spans="1:6">
      <c r="A29516">
        <v>2019</v>
      </c>
      <c r="B29516" t="s">
        <v>1024</v>
      </c>
      <c r="C29516" t="s">
        <v>1022</v>
      </c>
      <c r="D29516" t="s">
        <v>972</v>
      </c>
      <c r="E29516" t="s">
        <v>1014</v>
      </c>
      <c r="F29516" s="86">
        <v>3948265.7845930499</v>
      </c>
    </row>
    <row r="29517" spans="1:6">
      <c r="A29517">
        <v>2020</v>
      </c>
      <c r="B29517" t="s">
        <v>1024</v>
      </c>
      <c r="C29517" t="s">
        <v>1022</v>
      </c>
      <c r="D29517" t="s">
        <v>972</v>
      </c>
      <c r="E29517" t="s">
        <v>1014</v>
      </c>
      <c r="F29517" s="86">
        <v>3963902.2866802001</v>
      </c>
    </row>
    <row r="29518" spans="1:6">
      <c r="A29518">
        <v>2021</v>
      </c>
      <c r="B29518" t="s">
        <v>1024</v>
      </c>
      <c r="C29518" t="s">
        <v>1022</v>
      </c>
      <c r="D29518" t="s">
        <v>972</v>
      </c>
      <c r="E29518" t="s">
        <v>1014</v>
      </c>
      <c r="F29518" s="86">
        <v>3980621.2478576</v>
      </c>
    </row>
    <row r="29519" spans="1:6">
      <c r="A29519">
        <v>2022</v>
      </c>
      <c r="B29519" t="s">
        <v>1024</v>
      </c>
      <c r="C29519" t="s">
        <v>1022</v>
      </c>
      <c r="D29519" t="s">
        <v>972</v>
      </c>
      <c r="E29519" t="s">
        <v>1014</v>
      </c>
      <c r="F29519" s="86">
        <v>3997227.75046936</v>
      </c>
    </row>
    <row r="29520" spans="1:6">
      <c r="A29520">
        <v>2023</v>
      </c>
      <c r="B29520" t="s">
        <v>1024</v>
      </c>
      <c r="C29520" t="s">
        <v>1022</v>
      </c>
      <c r="D29520" t="s">
        <v>972</v>
      </c>
      <c r="E29520" t="s">
        <v>1014</v>
      </c>
      <c r="F29520" s="86">
        <v>4014507.8175196298</v>
      </c>
    </row>
    <row r="29521" spans="1:6">
      <c r="A29521">
        <v>2024</v>
      </c>
      <c r="B29521" t="s">
        <v>1024</v>
      </c>
      <c r="C29521" t="s">
        <v>1022</v>
      </c>
      <c r="D29521" t="s">
        <v>972</v>
      </c>
      <c r="E29521" t="s">
        <v>1014</v>
      </c>
      <c r="F29521" s="86">
        <v>4033155.98078486</v>
      </c>
    </row>
    <row r="29522" spans="1:6">
      <c r="A29522">
        <v>2025</v>
      </c>
      <c r="B29522" t="s">
        <v>1024</v>
      </c>
      <c r="C29522" t="s">
        <v>1022</v>
      </c>
      <c r="D29522" t="s">
        <v>972</v>
      </c>
      <c r="E29522" t="s">
        <v>1014</v>
      </c>
      <c r="F29522" s="86">
        <v>4054091.4164178399</v>
      </c>
    </row>
    <row r="29523" spans="1:6">
      <c r="A29523">
        <v>2026</v>
      </c>
      <c r="B29523" t="s">
        <v>1024</v>
      </c>
      <c r="C29523" t="s">
        <v>1022</v>
      </c>
      <c r="D29523" t="s">
        <v>972</v>
      </c>
      <c r="E29523" t="s">
        <v>1014</v>
      </c>
      <c r="F29523" s="86">
        <v>4078309.1405405598</v>
      </c>
    </row>
    <row r="29524" spans="1:6">
      <c r="A29524">
        <v>2027</v>
      </c>
      <c r="B29524" t="s">
        <v>1024</v>
      </c>
      <c r="C29524" t="s">
        <v>1022</v>
      </c>
      <c r="D29524" t="s">
        <v>972</v>
      </c>
      <c r="E29524" t="s">
        <v>1014</v>
      </c>
      <c r="F29524" s="86">
        <v>4105554.56324754</v>
      </c>
    </row>
    <row r="29525" spans="1:6">
      <c r="A29525">
        <v>2028</v>
      </c>
      <c r="B29525" t="s">
        <v>1024</v>
      </c>
      <c r="C29525" t="s">
        <v>1022</v>
      </c>
      <c r="D29525" t="s">
        <v>972</v>
      </c>
      <c r="E29525" t="s">
        <v>1014</v>
      </c>
      <c r="F29525" s="86">
        <v>4135034.29195992</v>
      </c>
    </row>
    <row r="29526" spans="1:6">
      <c r="A29526">
        <v>2029</v>
      </c>
      <c r="B29526" t="s">
        <v>1024</v>
      </c>
      <c r="C29526" t="s">
        <v>1022</v>
      </c>
      <c r="D29526" t="s">
        <v>972</v>
      </c>
      <c r="E29526" t="s">
        <v>1014</v>
      </c>
      <c r="F29526" s="86">
        <v>4165984.25715876</v>
      </c>
    </row>
    <row r="29527" spans="1:6">
      <c r="A29527">
        <v>2030</v>
      </c>
      <c r="B29527" t="s">
        <v>1024</v>
      </c>
      <c r="C29527" t="s">
        <v>1022</v>
      </c>
      <c r="D29527" t="s">
        <v>972</v>
      </c>
      <c r="E29527" t="s">
        <v>1014</v>
      </c>
      <c r="F29527" s="86">
        <v>4199205.6426184298</v>
      </c>
    </row>
    <row r="29528" spans="1:6">
      <c r="A29528">
        <v>2031</v>
      </c>
      <c r="B29528" t="s">
        <v>1024</v>
      </c>
      <c r="C29528" t="s">
        <v>1022</v>
      </c>
      <c r="D29528" t="s">
        <v>972</v>
      </c>
      <c r="E29528" t="s">
        <v>1014</v>
      </c>
      <c r="F29528" s="86">
        <v>4234652.1198806502</v>
      </c>
    </row>
    <row r="29529" spans="1:6">
      <c r="A29529">
        <v>2032</v>
      </c>
      <c r="B29529" t="s">
        <v>1024</v>
      </c>
      <c r="C29529" t="s">
        <v>1022</v>
      </c>
      <c r="D29529" t="s">
        <v>972</v>
      </c>
      <c r="E29529" t="s">
        <v>1014</v>
      </c>
      <c r="F29529" s="86">
        <v>4271200.9218796398</v>
      </c>
    </row>
    <row r="29530" spans="1:6">
      <c r="A29530">
        <v>2033</v>
      </c>
      <c r="B29530" t="s">
        <v>1024</v>
      </c>
      <c r="C29530" t="s">
        <v>1022</v>
      </c>
      <c r="D29530" t="s">
        <v>972</v>
      </c>
      <c r="E29530" t="s">
        <v>1014</v>
      </c>
      <c r="F29530" s="86">
        <v>4308416.97631435</v>
      </c>
    </row>
    <row r="29531" spans="1:6">
      <c r="A29531">
        <v>2034</v>
      </c>
      <c r="B29531" t="s">
        <v>1024</v>
      </c>
      <c r="C29531" t="s">
        <v>1022</v>
      </c>
      <c r="D29531" t="s">
        <v>972</v>
      </c>
      <c r="E29531" t="s">
        <v>1014</v>
      </c>
      <c r="F29531" s="86">
        <v>4347142.7523964504</v>
      </c>
    </row>
    <row r="29532" spans="1:6">
      <c r="A29532">
        <v>2035</v>
      </c>
      <c r="B29532" t="s">
        <v>1024</v>
      </c>
      <c r="C29532" t="s">
        <v>1022</v>
      </c>
      <c r="D29532" t="s">
        <v>972</v>
      </c>
      <c r="E29532" t="s">
        <v>1014</v>
      </c>
      <c r="F29532" s="86">
        <v>4387336.7452676296</v>
      </c>
    </row>
    <row r="29533" spans="1:6">
      <c r="A29533">
        <v>2036</v>
      </c>
      <c r="B29533" t="s">
        <v>1024</v>
      </c>
      <c r="C29533" t="s">
        <v>1022</v>
      </c>
      <c r="D29533" t="s">
        <v>972</v>
      </c>
      <c r="E29533" t="s">
        <v>1014</v>
      </c>
      <c r="F29533" s="86">
        <v>4428513.3450839696</v>
      </c>
    </row>
    <row r="29534" spans="1:6">
      <c r="A29534">
        <v>2037</v>
      </c>
      <c r="B29534" t="s">
        <v>1024</v>
      </c>
      <c r="C29534" t="s">
        <v>1022</v>
      </c>
      <c r="D29534" t="s">
        <v>972</v>
      </c>
      <c r="E29534" t="s">
        <v>1014</v>
      </c>
      <c r="F29534" s="86">
        <v>4469961.0934335599</v>
      </c>
    </row>
    <row r="29535" spans="1:6">
      <c r="A29535">
        <v>2038</v>
      </c>
      <c r="B29535" t="s">
        <v>1024</v>
      </c>
      <c r="C29535" t="s">
        <v>1022</v>
      </c>
      <c r="D29535" t="s">
        <v>972</v>
      </c>
      <c r="E29535" t="s">
        <v>1014</v>
      </c>
      <c r="F29535" s="86">
        <v>4511551.0112344502</v>
      </c>
    </row>
    <row r="29536" spans="1:6">
      <c r="A29536">
        <v>2039</v>
      </c>
      <c r="B29536" t="s">
        <v>1024</v>
      </c>
      <c r="C29536" t="s">
        <v>1022</v>
      </c>
      <c r="D29536" t="s">
        <v>972</v>
      </c>
      <c r="E29536" t="s">
        <v>1014</v>
      </c>
      <c r="F29536" s="86">
        <v>4552988.7610474098</v>
      </c>
    </row>
    <row r="29537" spans="1:6">
      <c r="A29537">
        <v>2040</v>
      </c>
      <c r="B29537" t="s">
        <v>1024</v>
      </c>
      <c r="C29537" t="s">
        <v>1022</v>
      </c>
      <c r="D29537" t="s">
        <v>972</v>
      </c>
      <c r="E29537" t="s">
        <v>1014</v>
      </c>
      <c r="F29537" s="86">
        <v>4594079.7123977104</v>
      </c>
    </row>
    <row r="29538" spans="1:6">
      <c r="A29538">
        <v>2041</v>
      </c>
      <c r="B29538" t="s">
        <v>1024</v>
      </c>
      <c r="C29538" t="s">
        <v>1022</v>
      </c>
      <c r="D29538" t="s">
        <v>972</v>
      </c>
      <c r="E29538" t="s">
        <v>1014</v>
      </c>
      <c r="F29538" s="86">
        <v>4621556.8784258896</v>
      </c>
    </row>
    <row r="29539" spans="1:6">
      <c r="A29539">
        <v>2042</v>
      </c>
      <c r="B29539" t="s">
        <v>1024</v>
      </c>
      <c r="C29539" t="s">
        <v>1022</v>
      </c>
      <c r="D29539" t="s">
        <v>972</v>
      </c>
      <c r="E29539" t="s">
        <v>1014</v>
      </c>
      <c r="F29539" s="86">
        <v>4648565.5148903597</v>
      </c>
    </row>
    <row r="29540" spans="1:6">
      <c r="A29540">
        <v>2043</v>
      </c>
      <c r="B29540" t="s">
        <v>1024</v>
      </c>
      <c r="C29540" t="s">
        <v>1022</v>
      </c>
      <c r="D29540" t="s">
        <v>972</v>
      </c>
      <c r="E29540" t="s">
        <v>1014</v>
      </c>
      <c r="F29540" s="86">
        <v>4675118.1183597604</v>
      </c>
    </row>
    <row r="29541" spans="1:6">
      <c r="A29541">
        <v>2044</v>
      </c>
      <c r="B29541" t="s">
        <v>1024</v>
      </c>
      <c r="C29541" t="s">
        <v>1022</v>
      </c>
      <c r="D29541" t="s">
        <v>972</v>
      </c>
      <c r="E29541" t="s">
        <v>1014</v>
      </c>
      <c r="F29541" s="86">
        <v>4701170.03374785</v>
      </c>
    </row>
    <row r="29542" spans="1:6">
      <c r="A29542">
        <v>2045</v>
      </c>
      <c r="B29542" t="s">
        <v>1024</v>
      </c>
      <c r="C29542" t="s">
        <v>1022</v>
      </c>
      <c r="D29542" t="s">
        <v>972</v>
      </c>
      <c r="E29542" t="s">
        <v>1014</v>
      </c>
      <c r="F29542" s="86">
        <v>4726848.3418134497</v>
      </c>
    </row>
    <row r="29543" spans="1:6">
      <c r="A29543">
        <v>2046</v>
      </c>
      <c r="B29543" t="s">
        <v>1024</v>
      </c>
      <c r="C29543" t="s">
        <v>1022</v>
      </c>
      <c r="D29543" t="s">
        <v>972</v>
      </c>
      <c r="E29543" t="s">
        <v>1014</v>
      </c>
      <c r="F29543" s="86">
        <v>4752054.9781117998</v>
      </c>
    </row>
    <row r="29544" spans="1:6">
      <c r="A29544">
        <v>2047</v>
      </c>
      <c r="B29544" t="s">
        <v>1024</v>
      </c>
      <c r="C29544" t="s">
        <v>1022</v>
      </c>
      <c r="D29544" t="s">
        <v>972</v>
      </c>
      <c r="E29544" t="s">
        <v>1014</v>
      </c>
      <c r="F29544" s="86">
        <v>4776980.1111071697</v>
      </c>
    </row>
    <row r="29545" spans="1:6">
      <c r="A29545">
        <v>2048</v>
      </c>
      <c r="B29545" t="s">
        <v>1024</v>
      </c>
      <c r="C29545" t="s">
        <v>1022</v>
      </c>
      <c r="D29545" t="s">
        <v>972</v>
      </c>
      <c r="E29545" t="s">
        <v>1014</v>
      </c>
      <c r="F29545" s="86">
        <v>4801578.8354339302</v>
      </c>
    </row>
    <row r="29546" spans="1:6">
      <c r="A29546">
        <v>2049</v>
      </c>
      <c r="B29546" t="s">
        <v>1024</v>
      </c>
      <c r="C29546" t="s">
        <v>1022</v>
      </c>
      <c r="D29546" t="s">
        <v>972</v>
      </c>
      <c r="E29546" t="s">
        <v>1014</v>
      </c>
      <c r="F29546" s="86">
        <v>4825809.5661164196</v>
      </c>
    </row>
    <row r="29547" spans="1:6">
      <c r="A29547">
        <v>2050</v>
      </c>
      <c r="B29547" t="s">
        <v>1024</v>
      </c>
      <c r="C29547" t="s">
        <v>1022</v>
      </c>
      <c r="D29547" t="s">
        <v>972</v>
      </c>
      <c r="E29547" t="s">
        <v>1014</v>
      </c>
      <c r="F29547" s="86">
        <v>4849815.5331973098</v>
      </c>
    </row>
    <row r="29548" spans="1:6">
      <c r="A29548">
        <v>2017</v>
      </c>
      <c r="B29548" t="s">
        <v>1025</v>
      </c>
      <c r="C29548" t="s">
        <v>1022</v>
      </c>
      <c r="D29548" t="s">
        <v>972</v>
      </c>
      <c r="E29548" t="s">
        <v>1014</v>
      </c>
      <c r="F29548" s="86">
        <v>34843793.772811502</v>
      </c>
    </row>
    <row r="29549" spans="1:6">
      <c r="A29549">
        <v>2018</v>
      </c>
      <c r="B29549" t="s">
        <v>1025</v>
      </c>
      <c r="C29549" t="s">
        <v>1022</v>
      </c>
      <c r="D29549" t="s">
        <v>972</v>
      </c>
      <c r="E29549" t="s">
        <v>1014</v>
      </c>
      <c r="F29549" s="86">
        <v>35078506.203921601</v>
      </c>
    </row>
    <row r="29550" spans="1:6">
      <c r="A29550">
        <v>2019</v>
      </c>
      <c r="B29550" t="s">
        <v>1025</v>
      </c>
      <c r="C29550" t="s">
        <v>1022</v>
      </c>
      <c r="D29550" t="s">
        <v>972</v>
      </c>
      <c r="E29550" t="s">
        <v>1014</v>
      </c>
      <c r="F29550" s="86">
        <v>35311727.866516098</v>
      </c>
    </row>
    <row r="29551" spans="1:6">
      <c r="A29551">
        <v>2020</v>
      </c>
      <c r="B29551" t="s">
        <v>1025</v>
      </c>
      <c r="C29551" t="s">
        <v>1022</v>
      </c>
      <c r="D29551" t="s">
        <v>972</v>
      </c>
      <c r="E29551" t="s">
        <v>1014</v>
      </c>
      <c r="F29551" s="86">
        <v>35534864.954577498</v>
      </c>
    </row>
    <row r="29552" spans="1:6">
      <c r="A29552">
        <v>2021</v>
      </c>
      <c r="B29552" t="s">
        <v>1025</v>
      </c>
      <c r="C29552" t="s">
        <v>1022</v>
      </c>
      <c r="D29552" t="s">
        <v>972</v>
      </c>
      <c r="E29552" t="s">
        <v>1014</v>
      </c>
      <c r="F29552" s="86">
        <v>35761544.002919503</v>
      </c>
    </row>
    <row r="29553" spans="1:6">
      <c r="A29553">
        <v>2022</v>
      </c>
      <c r="B29553" t="s">
        <v>1025</v>
      </c>
      <c r="C29553" t="s">
        <v>1022</v>
      </c>
      <c r="D29553" t="s">
        <v>972</v>
      </c>
      <c r="E29553" t="s">
        <v>1014</v>
      </c>
      <c r="F29553" s="86">
        <v>35986016.336515799</v>
      </c>
    </row>
    <row r="29554" spans="1:6">
      <c r="A29554">
        <v>2023</v>
      </c>
      <c r="B29554" t="s">
        <v>1025</v>
      </c>
      <c r="C29554" t="s">
        <v>1022</v>
      </c>
      <c r="D29554" t="s">
        <v>972</v>
      </c>
      <c r="E29554" t="s">
        <v>1014</v>
      </c>
      <c r="F29554" s="86">
        <v>36215094.4017772</v>
      </c>
    </row>
    <row r="29555" spans="1:6">
      <c r="A29555">
        <v>2024</v>
      </c>
      <c r="B29555" t="s">
        <v>1025</v>
      </c>
      <c r="C29555" t="s">
        <v>1022</v>
      </c>
      <c r="D29555" t="s">
        <v>972</v>
      </c>
      <c r="E29555" t="s">
        <v>1014</v>
      </c>
      <c r="F29555" s="86">
        <v>36456025.264026701</v>
      </c>
    </row>
    <row r="29556" spans="1:6">
      <c r="A29556">
        <v>2025</v>
      </c>
      <c r="B29556" t="s">
        <v>1025</v>
      </c>
      <c r="C29556" t="s">
        <v>1022</v>
      </c>
      <c r="D29556" t="s">
        <v>972</v>
      </c>
      <c r="E29556" t="s">
        <v>1014</v>
      </c>
      <c r="F29556" s="86">
        <v>36713563.305657201</v>
      </c>
    </row>
    <row r="29557" spans="1:6">
      <c r="A29557">
        <v>2026</v>
      </c>
      <c r="B29557" t="s">
        <v>1025</v>
      </c>
      <c r="C29557" t="s">
        <v>1022</v>
      </c>
      <c r="D29557" t="s">
        <v>972</v>
      </c>
      <c r="E29557" t="s">
        <v>1014</v>
      </c>
      <c r="F29557" s="86">
        <v>36995739.239129499</v>
      </c>
    </row>
    <row r="29558" spans="1:6">
      <c r="A29558">
        <v>2027</v>
      </c>
      <c r="B29558" t="s">
        <v>1025</v>
      </c>
      <c r="C29558" t="s">
        <v>1022</v>
      </c>
      <c r="D29558" t="s">
        <v>972</v>
      </c>
      <c r="E29558" t="s">
        <v>1014</v>
      </c>
      <c r="F29558" s="86">
        <v>37299974.871701799</v>
      </c>
    </row>
    <row r="29559" spans="1:6">
      <c r="A29559">
        <v>2028</v>
      </c>
      <c r="B29559" t="s">
        <v>1025</v>
      </c>
      <c r="C29559" t="s">
        <v>1022</v>
      </c>
      <c r="D29559" t="s">
        <v>972</v>
      </c>
      <c r="E29559" t="s">
        <v>1014</v>
      </c>
      <c r="F29559" s="86">
        <v>37620643.144088797</v>
      </c>
    </row>
    <row r="29560" spans="1:6">
      <c r="A29560">
        <v>2029</v>
      </c>
      <c r="B29560" t="s">
        <v>1025</v>
      </c>
      <c r="C29560" t="s">
        <v>1022</v>
      </c>
      <c r="D29560" t="s">
        <v>972</v>
      </c>
      <c r="E29560" t="s">
        <v>1014</v>
      </c>
      <c r="F29560" s="86">
        <v>37947623.250720702</v>
      </c>
    </row>
    <row r="29561" spans="1:6">
      <c r="A29561">
        <v>2030</v>
      </c>
      <c r="B29561" t="s">
        <v>1025</v>
      </c>
      <c r="C29561" t="s">
        <v>1022</v>
      </c>
      <c r="D29561" t="s">
        <v>972</v>
      </c>
      <c r="E29561" t="s">
        <v>1014</v>
      </c>
      <c r="F29561" s="86">
        <v>38284858.5245675</v>
      </c>
    </row>
    <row r="29562" spans="1:6">
      <c r="A29562">
        <v>2031</v>
      </c>
      <c r="B29562" t="s">
        <v>1025</v>
      </c>
      <c r="C29562" t="s">
        <v>1022</v>
      </c>
      <c r="D29562" t="s">
        <v>972</v>
      </c>
      <c r="E29562" t="s">
        <v>1014</v>
      </c>
      <c r="F29562" s="86">
        <v>38631658.9309716</v>
      </c>
    </row>
    <row r="29563" spans="1:6">
      <c r="A29563">
        <v>2032</v>
      </c>
      <c r="B29563" t="s">
        <v>1025</v>
      </c>
      <c r="C29563" t="s">
        <v>1022</v>
      </c>
      <c r="D29563" t="s">
        <v>972</v>
      </c>
      <c r="E29563" t="s">
        <v>1014</v>
      </c>
      <c r="F29563" s="86">
        <v>38979546.487012997</v>
      </c>
    </row>
    <row r="29564" spans="1:6">
      <c r="A29564">
        <v>2033</v>
      </c>
      <c r="B29564" t="s">
        <v>1025</v>
      </c>
      <c r="C29564" t="s">
        <v>1022</v>
      </c>
      <c r="D29564" t="s">
        <v>972</v>
      </c>
      <c r="E29564" t="s">
        <v>1014</v>
      </c>
      <c r="F29564" s="86">
        <v>39325856.208774097</v>
      </c>
    </row>
    <row r="29565" spans="1:6">
      <c r="A29565">
        <v>2034</v>
      </c>
      <c r="B29565" t="s">
        <v>1025</v>
      </c>
      <c r="C29565" t="s">
        <v>1022</v>
      </c>
      <c r="D29565" t="s">
        <v>972</v>
      </c>
      <c r="E29565" t="s">
        <v>1014</v>
      </c>
      <c r="F29565" s="86">
        <v>39681063.322486699</v>
      </c>
    </row>
    <row r="29566" spans="1:6">
      <c r="A29566">
        <v>2035</v>
      </c>
      <c r="B29566" t="s">
        <v>1025</v>
      </c>
      <c r="C29566" t="s">
        <v>1022</v>
      </c>
      <c r="D29566" t="s">
        <v>972</v>
      </c>
      <c r="E29566" t="s">
        <v>1014</v>
      </c>
      <c r="F29566" s="86">
        <v>40048349.695806198</v>
      </c>
    </row>
    <row r="29567" spans="1:6">
      <c r="A29567">
        <v>2036</v>
      </c>
      <c r="B29567" t="s">
        <v>1025</v>
      </c>
      <c r="C29567" t="s">
        <v>1022</v>
      </c>
      <c r="D29567" t="s">
        <v>972</v>
      </c>
      <c r="E29567" t="s">
        <v>1014</v>
      </c>
      <c r="F29567" s="86">
        <v>40427344.947928503</v>
      </c>
    </row>
    <row r="29568" spans="1:6">
      <c r="A29568">
        <v>2037</v>
      </c>
      <c r="B29568" t="s">
        <v>1025</v>
      </c>
      <c r="C29568" t="s">
        <v>1022</v>
      </c>
      <c r="D29568" t="s">
        <v>972</v>
      </c>
      <c r="E29568" t="s">
        <v>1014</v>
      </c>
      <c r="F29568" s="86">
        <v>40809488.1876394</v>
      </c>
    </row>
    <row r="29569" spans="1:6">
      <c r="A29569">
        <v>2038</v>
      </c>
      <c r="B29569" t="s">
        <v>1025</v>
      </c>
      <c r="C29569" t="s">
        <v>1022</v>
      </c>
      <c r="D29569" t="s">
        <v>972</v>
      </c>
      <c r="E29569" t="s">
        <v>1014</v>
      </c>
      <c r="F29569" s="86">
        <v>41192463.183013298</v>
      </c>
    </row>
    <row r="29570" spans="1:6">
      <c r="A29570">
        <v>2039</v>
      </c>
      <c r="B29570" t="s">
        <v>1025</v>
      </c>
      <c r="C29570" t="s">
        <v>1022</v>
      </c>
      <c r="D29570" t="s">
        <v>972</v>
      </c>
      <c r="E29570" t="s">
        <v>1014</v>
      </c>
      <c r="F29570" s="86">
        <v>41573740.864273697</v>
      </c>
    </row>
    <row r="29571" spans="1:6">
      <c r="A29571">
        <v>2040</v>
      </c>
      <c r="B29571" t="s">
        <v>1025</v>
      </c>
      <c r="C29571" t="s">
        <v>1022</v>
      </c>
      <c r="D29571" t="s">
        <v>972</v>
      </c>
      <c r="E29571" t="s">
        <v>1014</v>
      </c>
      <c r="F29571" s="86">
        <v>41952733.0932445</v>
      </c>
    </row>
    <row r="29572" spans="1:6">
      <c r="A29572">
        <v>2041</v>
      </c>
      <c r="B29572" t="s">
        <v>1025</v>
      </c>
      <c r="C29572" t="s">
        <v>1022</v>
      </c>
      <c r="D29572" t="s">
        <v>972</v>
      </c>
      <c r="E29572" t="s">
        <v>1014</v>
      </c>
      <c r="F29572" s="86">
        <v>42289219.849197596</v>
      </c>
    </row>
    <row r="29573" spans="1:6">
      <c r="A29573">
        <v>2042</v>
      </c>
      <c r="B29573" t="s">
        <v>1025</v>
      </c>
      <c r="C29573" t="s">
        <v>1022</v>
      </c>
      <c r="D29573" t="s">
        <v>972</v>
      </c>
      <c r="E29573" t="s">
        <v>1014</v>
      </c>
      <c r="F29573" s="86">
        <v>42627358.612801798</v>
      </c>
    </row>
    <row r="29574" spans="1:6">
      <c r="A29574">
        <v>2043</v>
      </c>
      <c r="B29574" t="s">
        <v>1025</v>
      </c>
      <c r="C29574" t="s">
        <v>1022</v>
      </c>
      <c r="D29574" t="s">
        <v>972</v>
      </c>
      <c r="E29574" t="s">
        <v>1014</v>
      </c>
      <c r="F29574" s="86">
        <v>42968429.551564701</v>
      </c>
    </row>
    <row r="29575" spans="1:6">
      <c r="A29575">
        <v>2044</v>
      </c>
      <c r="B29575" t="s">
        <v>1025</v>
      </c>
      <c r="C29575" t="s">
        <v>1022</v>
      </c>
      <c r="D29575" t="s">
        <v>972</v>
      </c>
      <c r="E29575" t="s">
        <v>1014</v>
      </c>
      <c r="F29575" s="86">
        <v>43313457.872887798</v>
      </c>
    </row>
    <row r="29576" spans="1:6">
      <c r="A29576">
        <v>2045</v>
      </c>
      <c r="B29576" t="s">
        <v>1025</v>
      </c>
      <c r="C29576" t="s">
        <v>1022</v>
      </c>
      <c r="D29576" t="s">
        <v>972</v>
      </c>
      <c r="E29576" t="s">
        <v>1014</v>
      </c>
      <c r="F29576" s="86">
        <v>43662932.841370597</v>
      </c>
    </row>
    <row r="29577" spans="1:6">
      <c r="A29577">
        <v>2046</v>
      </c>
      <c r="B29577" t="s">
        <v>1025</v>
      </c>
      <c r="C29577" t="s">
        <v>1022</v>
      </c>
      <c r="D29577" t="s">
        <v>972</v>
      </c>
      <c r="E29577" t="s">
        <v>1014</v>
      </c>
      <c r="F29577" s="86">
        <v>44016906.792548902</v>
      </c>
    </row>
    <row r="29578" spans="1:6">
      <c r="A29578">
        <v>2047</v>
      </c>
      <c r="B29578" t="s">
        <v>1025</v>
      </c>
      <c r="C29578" t="s">
        <v>1022</v>
      </c>
      <c r="D29578" t="s">
        <v>972</v>
      </c>
      <c r="E29578" t="s">
        <v>1014</v>
      </c>
      <c r="F29578" s="86">
        <v>44375878.930537499</v>
      </c>
    </row>
    <row r="29579" spans="1:6">
      <c r="A29579">
        <v>2048</v>
      </c>
      <c r="B29579" t="s">
        <v>1025</v>
      </c>
      <c r="C29579" t="s">
        <v>1022</v>
      </c>
      <c r="D29579" t="s">
        <v>972</v>
      </c>
      <c r="E29579" t="s">
        <v>1014</v>
      </c>
      <c r="F29579" s="86">
        <v>44739485.411415398</v>
      </c>
    </row>
    <row r="29580" spans="1:6">
      <c r="A29580">
        <v>2049</v>
      </c>
      <c r="B29580" t="s">
        <v>1025</v>
      </c>
      <c r="C29580" t="s">
        <v>1022</v>
      </c>
      <c r="D29580" t="s">
        <v>972</v>
      </c>
      <c r="E29580" t="s">
        <v>1014</v>
      </c>
      <c r="F29580" s="86">
        <v>45108141.2839664</v>
      </c>
    </row>
    <row r="29581" spans="1:6">
      <c r="A29581">
        <v>2050</v>
      </c>
      <c r="B29581" t="s">
        <v>1025</v>
      </c>
      <c r="C29581" t="s">
        <v>1022</v>
      </c>
      <c r="D29581" t="s">
        <v>972</v>
      </c>
      <c r="E29581" t="s">
        <v>1014</v>
      </c>
      <c r="F29581" s="86">
        <v>45482103.677535802</v>
      </c>
    </row>
    <row r="29582" spans="1:6">
      <c r="A29582">
        <v>2017</v>
      </c>
      <c r="B29582" t="s">
        <v>1026</v>
      </c>
      <c r="C29582" t="s">
        <v>1022</v>
      </c>
      <c r="D29582" t="s">
        <v>972</v>
      </c>
      <c r="E29582" t="s">
        <v>1014</v>
      </c>
      <c r="F29582" s="86">
        <v>12720481.2556214</v>
      </c>
    </row>
    <row r="29583" spans="1:6">
      <c r="A29583">
        <v>2018</v>
      </c>
      <c r="B29583" t="s">
        <v>1026</v>
      </c>
      <c r="C29583" t="s">
        <v>1022</v>
      </c>
      <c r="D29583" t="s">
        <v>972</v>
      </c>
      <c r="E29583" t="s">
        <v>1014</v>
      </c>
      <c r="F29583" s="86">
        <v>12763617.466982899</v>
      </c>
    </row>
    <row r="29584" spans="1:6">
      <c r="A29584">
        <v>2019</v>
      </c>
      <c r="B29584" t="s">
        <v>1026</v>
      </c>
      <c r="C29584" t="s">
        <v>1022</v>
      </c>
      <c r="D29584" t="s">
        <v>972</v>
      </c>
      <c r="E29584" t="s">
        <v>1014</v>
      </c>
      <c r="F29584" s="86">
        <v>12806766.6229057</v>
      </c>
    </row>
    <row r="29585" spans="1:6">
      <c r="A29585">
        <v>2020</v>
      </c>
      <c r="B29585" t="s">
        <v>1026</v>
      </c>
      <c r="C29585" t="s">
        <v>1022</v>
      </c>
      <c r="D29585" t="s">
        <v>972</v>
      </c>
      <c r="E29585" t="s">
        <v>1014</v>
      </c>
      <c r="F29585" s="86">
        <v>12847494.4211534</v>
      </c>
    </row>
    <row r="29586" spans="1:6">
      <c r="A29586">
        <v>2021</v>
      </c>
      <c r="B29586" t="s">
        <v>1026</v>
      </c>
      <c r="C29586" t="s">
        <v>1022</v>
      </c>
      <c r="D29586" t="s">
        <v>972</v>
      </c>
      <c r="E29586" t="s">
        <v>1014</v>
      </c>
      <c r="F29586" s="86">
        <v>12890246.858406</v>
      </c>
    </row>
    <row r="29587" spans="1:6">
      <c r="A29587">
        <v>2022</v>
      </c>
      <c r="B29587" t="s">
        <v>1026</v>
      </c>
      <c r="C29587" t="s">
        <v>1022</v>
      </c>
      <c r="D29587" t="s">
        <v>972</v>
      </c>
      <c r="E29587" t="s">
        <v>1014</v>
      </c>
      <c r="F29587" s="86">
        <v>12933690.914379399</v>
      </c>
    </row>
    <row r="29588" spans="1:6">
      <c r="A29588">
        <v>2023</v>
      </c>
      <c r="B29588" t="s">
        <v>1026</v>
      </c>
      <c r="C29588" t="s">
        <v>1022</v>
      </c>
      <c r="D29588" t="s">
        <v>972</v>
      </c>
      <c r="E29588" t="s">
        <v>1014</v>
      </c>
      <c r="F29588" s="86">
        <v>12981112.953100201</v>
      </c>
    </row>
    <row r="29589" spans="1:6">
      <c r="A29589">
        <v>2024</v>
      </c>
      <c r="B29589" t="s">
        <v>1026</v>
      </c>
      <c r="C29589" t="s">
        <v>1022</v>
      </c>
      <c r="D29589" t="s">
        <v>972</v>
      </c>
      <c r="E29589" t="s">
        <v>1014</v>
      </c>
      <c r="F29589" s="86">
        <v>13035519.0519074</v>
      </c>
    </row>
    <row r="29590" spans="1:6">
      <c r="A29590">
        <v>2025</v>
      </c>
      <c r="B29590" t="s">
        <v>1026</v>
      </c>
      <c r="C29590" t="s">
        <v>1022</v>
      </c>
      <c r="D29590" t="s">
        <v>972</v>
      </c>
      <c r="E29590" t="s">
        <v>1014</v>
      </c>
      <c r="F29590" s="86">
        <v>13098830.291231699</v>
      </c>
    </row>
    <row r="29591" spans="1:6">
      <c r="A29591">
        <v>2026</v>
      </c>
      <c r="B29591" t="s">
        <v>1026</v>
      </c>
      <c r="C29591" t="s">
        <v>1022</v>
      </c>
      <c r="D29591" t="s">
        <v>972</v>
      </c>
      <c r="E29591" t="s">
        <v>1014</v>
      </c>
      <c r="F29591" s="86">
        <v>13173165.735512801</v>
      </c>
    </row>
    <row r="29592" spans="1:6">
      <c r="A29592">
        <v>2027</v>
      </c>
      <c r="B29592" t="s">
        <v>1026</v>
      </c>
      <c r="C29592" t="s">
        <v>1022</v>
      </c>
      <c r="D29592" t="s">
        <v>972</v>
      </c>
      <c r="E29592" t="s">
        <v>1014</v>
      </c>
      <c r="F29592" s="86">
        <v>13254960.802023901</v>
      </c>
    </row>
    <row r="29593" spans="1:6">
      <c r="A29593">
        <v>2028</v>
      </c>
      <c r="B29593" t="s">
        <v>1026</v>
      </c>
      <c r="C29593" t="s">
        <v>1022</v>
      </c>
      <c r="D29593" t="s">
        <v>972</v>
      </c>
      <c r="E29593" t="s">
        <v>1014</v>
      </c>
      <c r="F29593" s="86">
        <v>13339948.6261454</v>
      </c>
    </row>
    <row r="29594" spans="1:6">
      <c r="A29594">
        <v>2029</v>
      </c>
      <c r="B29594" t="s">
        <v>1026</v>
      </c>
      <c r="C29594" t="s">
        <v>1022</v>
      </c>
      <c r="D29594" t="s">
        <v>972</v>
      </c>
      <c r="E29594" t="s">
        <v>1014</v>
      </c>
      <c r="F29594" s="86">
        <v>13423874.5495528</v>
      </c>
    </row>
    <row r="29595" spans="1:6">
      <c r="A29595">
        <v>2030</v>
      </c>
      <c r="B29595" t="s">
        <v>1026</v>
      </c>
      <c r="C29595" t="s">
        <v>1022</v>
      </c>
      <c r="D29595" t="s">
        <v>972</v>
      </c>
      <c r="E29595" t="s">
        <v>1014</v>
      </c>
      <c r="F29595" s="86">
        <v>13508417.342552001</v>
      </c>
    </row>
    <row r="29596" spans="1:6">
      <c r="A29596">
        <v>2031</v>
      </c>
      <c r="B29596" t="s">
        <v>1026</v>
      </c>
      <c r="C29596" t="s">
        <v>1022</v>
      </c>
      <c r="D29596" t="s">
        <v>972</v>
      </c>
      <c r="E29596" t="s">
        <v>1014</v>
      </c>
      <c r="F29596" s="86">
        <v>13593394.2489994</v>
      </c>
    </row>
    <row r="29597" spans="1:6">
      <c r="A29597">
        <v>2032</v>
      </c>
      <c r="B29597" t="s">
        <v>1026</v>
      </c>
      <c r="C29597" t="s">
        <v>1022</v>
      </c>
      <c r="D29597" t="s">
        <v>972</v>
      </c>
      <c r="E29597" t="s">
        <v>1014</v>
      </c>
      <c r="F29597" s="86">
        <v>13675882.016734</v>
      </c>
    </row>
    <row r="29598" spans="1:6">
      <c r="A29598">
        <v>2033</v>
      </c>
      <c r="B29598" t="s">
        <v>1026</v>
      </c>
      <c r="C29598" t="s">
        <v>1022</v>
      </c>
      <c r="D29598" t="s">
        <v>972</v>
      </c>
      <c r="E29598" t="s">
        <v>1014</v>
      </c>
      <c r="F29598" s="86">
        <v>13755730.0026944</v>
      </c>
    </row>
    <row r="29599" spans="1:6">
      <c r="A29599">
        <v>2034</v>
      </c>
      <c r="B29599" t="s">
        <v>1026</v>
      </c>
      <c r="C29599" t="s">
        <v>1022</v>
      </c>
      <c r="D29599" t="s">
        <v>972</v>
      </c>
      <c r="E29599" t="s">
        <v>1014</v>
      </c>
      <c r="F29599" s="86">
        <v>13837641.836260499</v>
      </c>
    </row>
    <row r="29600" spans="1:6">
      <c r="A29600">
        <v>2035</v>
      </c>
      <c r="B29600" t="s">
        <v>1026</v>
      </c>
      <c r="C29600" t="s">
        <v>1022</v>
      </c>
      <c r="D29600" t="s">
        <v>972</v>
      </c>
      <c r="E29600" t="s">
        <v>1014</v>
      </c>
      <c r="F29600" s="86">
        <v>13923481.925003599</v>
      </c>
    </row>
    <row r="29601" spans="1:6">
      <c r="A29601">
        <v>2036</v>
      </c>
      <c r="B29601" t="s">
        <v>1026</v>
      </c>
      <c r="C29601" t="s">
        <v>1022</v>
      </c>
      <c r="D29601" t="s">
        <v>972</v>
      </c>
      <c r="E29601" t="s">
        <v>1014</v>
      </c>
      <c r="F29601" s="86">
        <v>14013669.5238252</v>
      </c>
    </row>
    <row r="29602" spans="1:6">
      <c r="A29602">
        <v>2037</v>
      </c>
      <c r="B29602" t="s">
        <v>1026</v>
      </c>
      <c r="C29602" t="s">
        <v>1022</v>
      </c>
      <c r="D29602" t="s">
        <v>972</v>
      </c>
      <c r="E29602" t="s">
        <v>1014</v>
      </c>
      <c r="F29602" s="86">
        <v>14104996.1152748</v>
      </c>
    </row>
    <row r="29603" spans="1:6">
      <c r="A29603">
        <v>2038</v>
      </c>
      <c r="B29603" t="s">
        <v>1026</v>
      </c>
      <c r="C29603" t="s">
        <v>1022</v>
      </c>
      <c r="D29603" t="s">
        <v>972</v>
      </c>
      <c r="E29603" t="s">
        <v>1014</v>
      </c>
      <c r="F29603" s="86">
        <v>14196456.4869418</v>
      </c>
    </row>
    <row r="29604" spans="1:6">
      <c r="A29604">
        <v>2039</v>
      </c>
      <c r="B29604" t="s">
        <v>1026</v>
      </c>
      <c r="C29604" t="s">
        <v>1022</v>
      </c>
      <c r="D29604" t="s">
        <v>972</v>
      </c>
      <c r="E29604" t="s">
        <v>1014</v>
      </c>
      <c r="F29604" s="86">
        <v>14286743.9643797</v>
      </c>
    </row>
    <row r="29605" spans="1:6">
      <c r="A29605">
        <v>2040</v>
      </c>
      <c r="B29605" t="s">
        <v>1026</v>
      </c>
      <c r="C29605" t="s">
        <v>1022</v>
      </c>
      <c r="D29605" t="s">
        <v>972</v>
      </c>
      <c r="E29605" t="s">
        <v>1014</v>
      </c>
      <c r="F29605" s="86">
        <v>14375642.1975348</v>
      </c>
    </row>
    <row r="29606" spans="1:6">
      <c r="A29606">
        <v>2041</v>
      </c>
      <c r="B29606" t="s">
        <v>1026</v>
      </c>
      <c r="C29606" t="s">
        <v>1022</v>
      </c>
      <c r="D29606" t="s">
        <v>972</v>
      </c>
      <c r="E29606" t="s">
        <v>1014</v>
      </c>
      <c r="F29606" s="86">
        <v>14513941.573827799</v>
      </c>
    </row>
    <row r="29607" spans="1:6">
      <c r="A29607">
        <v>2042</v>
      </c>
      <c r="B29607" t="s">
        <v>1026</v>
      </c>
      <c r="C29607" t="s">
        <v>1022</v>
      </c>
      <c r="D29607" t="s">
        <v>972</v>
      </c>
      <c r="E29607" t="s">
        <v>1014</v>
      </c>
      <c r="F29607" s="86">
        <v>14652888.710034501</v>
      </c>
    </row>
    <row r="29608" spans="1:6">
      <c r="A29608">
        <v>2043</v>
      </c>
      <c r="B29608" t="s">
        <v>1026</v>
      </c>
      <c r="C29608" t="s">
        <v>1022</v>
      </c>
      <c r="D29608" t="s">
        <v>972</v>
      </c>
      <c r="E29608" t="s">
        <v>1014</v>
      </c>
      <c r="F29608" s="86">
        <v>14792931.2936609</v>
      </c>
    </row>
    <row r="29609" spans="1:6">
      <c r="A29609">
        <v>2044</v>
      </c>
      <c r="B29609" t="s">
        <v>1026</v>
      </c>
      <c r="C29609" t="s">
        <v>1022</v>
      </c>
      <c r="D29609" t="s">
        <v>972</v>
      </c>
      <c r="E29609" t="s">
        <v>1014</v>
      </c>
      <c r="F29609" s="86">
        <v>14934405.7203121</v>
      </c>
    </row>
    <row r="29610" spans="1:6">
      <c r="A29610">
        <v>2045</v>
      </c>
      <c r="B29610" t="s">
        <v>1026</v>
      </c>
      <c r="C29610" t="s">
        <v>1022</v>
      </c>
      <c r="D29610" t="s">
        <v>972</v>
      </c>
      <c r="E29610" t="s">
        <v>1014</v>
      </c>
      <c r="F29610" s="86">
        <v>15077421.657776199</v>
      </c>
    </row>
    <row r="29611" spans="1:6">
      <c r="A29611">
        <v>2046</v>
      </c>
      <c r="B29611" t="s">
        <v>1026</v>
      </c>
      <c r="C29611" t="s">
        <v>1022</v>
      </c>
      <c r="D29611" t="s">
        <v>972</v>
      </c>
      <c r="E29611" t="s">
        <v>1014</v>
      </c>
      <c r="F29611" s="86">
        <v>15221972.966946799</v>
      </c>
    </row>
    <row r="29612" spans="1:6">
      <c r="A29612">
        <v>2047</v>
      </c>
      <c r="B29612" t="s">
        <v>1026</v>
      </c>
      <c r="C29612" t="s">
        <v>1022</v>
      </c>
      <c r="D29612" t="s">
        <v>972</v>
      </c>
      <c r="E29612" t="s">
        <v>1014</v>
      </c>
      <c r="F29612" s="86">
        <v>15368204.885485601</v>
      </c>
    </row>
    <row r="29613" spans="1:6">
      <c r="A29613">
        <v>2048</v>
      </c>
      <c r="B29613" t="s">
        <v>1026</v>
      </c>
      <c r="C29613" t="s">
        <v>1022</v>
      </c>
      <c r="D29613" t="s">
        <v>972</v>
      </c>
      <c r="E29613" t="s">
        <v>1014</v>
      </c>
      <c r="F29613" s="86">
        <v>15515948.6258655</v>
      </c>
    </row>
    <row r="29614" spans="1:6">
      <c r="A29614">
        <v>2049</v>
      </c>
      <c r="B29614" t="s">
        <v>1026</v>
      </c>
      <c r="C29614" t="s">
        <v>1022</v>
      </c>
      <c r="D29614" t="s">
        <v>972</v>
      </c>
      <c r="E29614" t="s">
        <v>1014</v>
      </c>
      <c r="F29614" s="86">
        <v>15665418.178365</v>
      </c>
    </row>
    <row r="29615" spans="1:6">
      <c r="A29615">
        <v>2050</v>
      </c>
      <c r="B29615" t="s">
        <v>1026</v>
      </c>
      <c r="C29615" t="s">
        <v>1022</v>
      </c>
      <c r="D29615" t="s">
        <v>972</v>
      </c>
      <c r="E29615" t="s">
        <v>1014</v>
      </c>
      <c r="F29615" s="86">
        <v>15816771.7350774</v>
      </c>
    </row>
    <row r="29616" spans="1:6">
      <c r="A29616">
        <v>2017</v>
      </c>
      <c r="B29616" t="s">
        <v>1027</v>
      </c>
      <c r="C29616" t="s">
        <v>1022</v>
      </c>
      <c r="D29616" t="s">
        <v>972</v>
      </c>
      <c r="E29616" t="s">
        <v>1014</v>
      </c>
      <c r="F29616" s="86">
        <v>190862793.37146401</v>
      </c>
    </row>
    <row r="29617" spans="1:6">
      <c r="A29617">
        <v>2018</v>
      </c>
      <c r="B29617" t="s">
        <v>1027</v>
      </c>
      <c r="C29617" t="s">
        <v>1022</v>
      </c>
      <c r="D29617" t="s">
        <v>972</v>
      </c>
      <c r="E29617" t="s">
        <v>1014</v>
      </c>
      <c r="F29617" s="86">
        <v>191644557.71674499</v>
      </c>
    </row>
    <row r="29618" spans="1:6">
      <c r="A29618">
        <v>2019</v>
      </c>
      <c r="B29618" t="s">
        <v>1027</v>
      </c>
      <c r="C29618" t="s">
        <v>1022</v>
      </c>
      <c r="D29618" t="s">
        <v>972</v>
      </c>
      <c r="E29618" t="s">
        <v>1014</v>
      </c>
      <c r="F29618" s="86">
        <v>192429400.343638</v>
      </c>
    </row>
    <row r="29619" spans="1:6">
      <c r="A29619">
        <v>2020</v>
      </c>
      <c r="B29619" t="s">
        <v>1027</v>
      </c>
      <c r="C29619" t="s">
        <v>1022</v>
      </c>
      <c r="D29619" t="s">
        <v>972</v>
      </c>
      <c r="E29619" t="s">
        <v>1014</v>
      </c>
      <c r="F29619" s="86">
        <v>193187028.56046501</v>
      </c>
    </row>
    <row r="29620" spans="1:6">
      <c r="A29620">
        <v>2021</v>
      </c>
      <c r="B29620" t="s">
        <v>1027</v>
      </c>
      <c r="C29620" t="s">
        <v>1022</v>
      </c>
      <c r="D29620" t="s">
        <v>972</v>
      </c>
      <c r="E29620" t="s">
        <v>1014</v>
      </c>
      <c r="F29620" s="86">
        <v>193995447.66948199</v>
      </c>
    </row>
    <row r="29621" spans="1:6">
      <c r="A29621">
        <v>2022</v>
      </c>
      <c r="B29621" t="s">
        <v>1027</v>
      </c>
      <c r="C29621" t="s">
        <v>1022</v>
      </c>
      <c r="D29621" t="s">
        <v>972</v>
      </c>
      <c r="E29621" t="s">
        <v>1014</v>
      </c>
      <c r="F29621" s="86">
        <v>194795574.354554</v>
      </c>
    </row>
    <row r="29622" spans="1:6">
      <c r="A29622">
        <v>2023</v>
      </c>
      <c r="B29622" t="s">
        <v>1027</v>
      </c>
      <c r="C29622" t="s">
        <v>1022</v>
      </c>
      <c r="D29622" t="s">
        <v>972</v>
      </c>
      <c r="E29622" t="s">
        <v>1014</v>
      </c>
      <c r="F29622" s="86">
        <v>195624543.88175699</v>
      </c>
    </row>
    <row r="29623" spans="1:6">
      <c r="A29623">
        <v>2024</v>
      </c>
      <c r="B29623" t="s">
        <v>1027</v>
      </c>
      <c r="C29623" t="s">
        <v>1022</v>
      </c>
      <c r="D29623" t="s">
        <v>972</v>
      </c>
      <c r="E29623" t="s">
        <v>1014</v>
      </c>
      <c r="F29623" s="86">
        <v>196514583.175273</v>
      </c>
    </row>
    <row r="29624" spans="1:6">
      <c r="A29624">
        <v>2025</v>
      </c>
      <c r="B29624" t="s">
        <v>1027</v>
      </c>
      <c r="C29624" t="s">
        <v>1022</v>
      </c>
      <c r="D29624" t="s">
        <v>972</v>
      </c>
      <c r="E29624" t="s">
        <v>1014</v>
      </c>
      <c r="F29624" s="86">
        <v>197508295.21015599</v>
      </c>
    </row>
    <row r="29625" spans="1:6">
      <c r="A29625">
        <v>2026</v>
      </c>
      <c r="B29625" t="s">
        <v>1027</v>
      </c>
      <c r="C29625" t="s">
        <v>1022</v>
      </c>
      <c r="D29625" t="s">
        <v>972</v>
      </c>
      <c r="E29625" t="s">
        <v>1014</v>
      </c>
      <c r="F29625" s="86">
        <v>198651289.53922501</v>
      </c>
    </row>
    <row r="29626" spans="1:6">
      <c r="A29626">
        <v>2027</v>
      </c>
      <c r="B29626" t="s">
        <v>1027</v>
      </c>
      <c r="C29626" t="s">
        <v>1022</v>
      </c>
      <c r="D29626" t="s">
        <v>972</v>
      </c>
      <c r="E29626" t="s">
        <v>1014</v>
      </c>
      <c r="F29626" s="86">
        <v>199927579.646595</v>
      </c>
    </row>
    <row r="29627" spans="1:6">
      <c r="A29627">
        <v>2028</v>
      </c>
      <c r="B29627" t="s">
        <v>1027</v>
      </c>
      <c r="C29627" t="s">
        <v>1022</v>
      </c>
      <c r="D29627" t="s">
        <v>972</v>
      </c>
      <c r="E29627" t="s">
        <v>1014</v>
      </c>
      <c r="F29627" s="86">
        <v>201294365.35722199</v>
      </c>
    </row>
    <row r="29628" spans="1:6">
      <c r="A29628">
        <v>2029</v>
      </c>
      <c r="B29628" t="s">
        <v>1027</v>
      </c>
      <c r="C29628" t="s">
        <v>1022</v>
      </c>
      <c r="D29628" t="s">
        <v>972</v>
      </c>
      <c r="E29628" t="s">
        <v>1014</v>
      </c>
      <c r="F29628" s="86">
        <v>202709952.712506</v>
      </c>
    </row>
    <row r="29629" spans="1:6">
      <c r="A29629">
        <v>2030</v>
      </c>
      <c r="B29629" t="s">
        <v>1027</v>
      </c>
      <c r="C29629" t="s">
        <v>1022</v>
      </c>
      <c r="D29629" t="s">
        <v>972</v>
      </c>
      <c r="E29629" t="s">
        <v>1014</v>
      </c>
      <c r="F29629" s="86">
        <v>204209154.29540899</v>
      </c>
    </row>
    <row r="29630" spans="1:6">
      <c r="A29630">
        <v>2031</v>
      </c>
      <c r="B29630" t="s">
        <v>1027</v>
      </c>
      <c r="C29630" t="s">
        <v>1022</v>
      </c>
      <c r="D29630" t="s">
        <v>972</v>
      </c>
      <c r="E29630" t="s">
        <v>1014</v>
      </c>
      <c r="F29630" s="86">
        <v>205786965.39746499</v>
      </c>
    </row>
    <row r="29631" spans="1:6">
      <c r="A29631">
        <v>2032</v>
      </c>
      <c r="B29631" t="s">
        <v>1027</v>
      </c>
      <c r="C29631" t="s">
        <v>1022</v>
      </c>
      <c r="D29631" t="s">
        <v>972</v>
      </c>
      <c r="E29631" t="s">
        <v>1014</v>
      </c>
      <c r="F29631" s="86">
        <v>207388026.99056</v>
      </c>
    </row>
    <row r="29632" spans="1:6">
      <c r="A29632">
        <v>2033</v>
      </c>
      <c r="B29632" t="s">
        <v>1027</v>
      </c>
      <c r="C29632" t="s">
        <v>1022</v>
      </c>
      <c r="D29632" t="s">
        <v>972</v>
      </c>
      <c r="E29632" t="s">
        <v>1014</v>
      </c>
      <c r="F29632" s="86">
        <v>208992079.06581399</v>
      </c>
    </row>
    <row r="29633" spans="1:6">
      <c r="A29633">
        <v>2034</v>
      </c>
      <c r="B29633" t="s">
        <v>1027</v>
      </c>
      <c r="C29633" t="s">
        <v>1022</v>
      </c>
      <c r="D29633" t="s">
        <v>972</v>
      </c>
      <c r="E29633" t="s">
        <v>1014</v>
      </c>
      <c r="F29633" s="86">
        <v>210642981.999865</v>
      </c>
    </row>
    <row r="29634" spans="1:6">
      <c r="A29634">
        <v>2035</v>
      </c>
      <c r="B29634" t="s">
        <v>1027</v>
      </c>
      <c r="C29634" t="s">
        <v>1022</v>
      </c>
      <c r="D29634" t="s">
        <v>972</v>
      </c>
      <c r="E29634" t="s">
        <v>1014</v>
      </c>
      <c r="F29634" s="86">
        <v>212343646.55996299</v>
      </c>
    </row>
    <row r="29635" spans="1:6">
      <c r="A29635">
        <v>2036</v>
      </c>
      <c r="B29635" t="s">
        <v>1027</v>
      </c>
      <c r="C29635" t="s">
        <v>1022</v>
      </c>
      <c r="D29635" t="s">
        <v>972</v>
      </c>
      <c r="E29635" t="s">
        <v>1014</v>
      </c>
      <c r="F29635" s="86">
        <v>214076706.39322001</v>
      </c>
    </row>
    <row r="29636" spans="1:6">
      <c r="A29636">
        <v>2037</v>
      </c>
      <c r="B29636" t="s">
        <v>1027</v>
      </c>
      <c r="C29636" t="s">
        <v>1022</v>
      </c>
      <c r="D29636" t="s">
        <v>972</v>
      </c>
      <c r="E29636" t="s">
        <v>1014</v>
      </c>
      <c r="F29636" s="86">
        <v>215813967.73322201</v>
      </c>
    </row>
    <row r="29637" spans="1:6">
      <c r="A29637">
        <v>2038</v>
      </c>
      <c r="B29637" t="s">
        <v>1027</v>
      </c>
      <c r="C29637" t="s">
        <v>1022</v>
      </c>
      <c r="D29637" t="s">
        <v>972</v>
      </c>
      <c r="E29637" t="s">
        <v>1014</v>
      </c>
      <c r="F29637" s="86">
        <v>217555074.02538699</v>
      </c>
    </row>
    <row r="29638" spans="1:6">
      <c r="A29638">
        <v>2039</v>
      </c>
      <c r="B29638" t="s">
        <v>1027</v>
      </c>
      <c r="C29638" t="s">
        <v>1022</v>
      </c>
      <c r="D29638" t="s">
        <v>972</v>
      </c>
      <c r="E29638" t="s">
        <v>1014</v>
      </c>
      <c r="F29638" s="86">
        <v>219291403.64085701</v>
      </c>
    </row>
    <row r="29639" spans="1:6">
      <c r="A29639">
        <v>2040</v>
      </c>
      <c r="B29639" t="s">
        <v>1027</v>
      </c>
      <c r="C29639" t="s">
        <v>1022</v>
      </c>
      <c r="D29639" t="s">
        <v>972</v>
      </c>
      <c r="E29639" t="s">
        <v>1014</v>
      </c>
      <c r="F29639" s="86">
        <v>221018445.79312199</v>
      </c>
    </row>
    <row r="29640" spans="1:6">
      <c r="A29640">
        <v>2041</v>
      </c>
      <c r="B29640" t="s">
        <v>1027</v>
      </c>
      <c r="C29640" t="s">
        <v>1022</v>
      </c>
      <c r="D29640" t="s">
        <v>972</v>
      </c>
      <c r="E29640" t="s">
        <v>1014</v>
      </c>
      <c r="F29640" s="86">
        <v>222102797.390129</v>
      </c>
    </row>
    <row r="29641" spans="1:6">
      <c r="A29641">
        <v>2042</v>
      </c>
      <c r="B29641" t="s">
        <v>1027</v>
      </c>
      <c r="C29641" t="s">
        <v>1022</v>
      </c>
      <c r="D29641" t="s">
        <v>972</v>
      </c>
      <c r="E29641" t="s">
        <v>1014</v>
      </c>
      <c r="F29641" s="86">
        <v>223181112.444626</v>
      </c>
    </row>
    <row r="29642" spans="1:6">
      <c r="A29642">
        <v>2043</v>
      </c>
      <c r="B29642" t="s">
        <v>1027</v>
      </c>
      <c r="C29642" t="s">
        <v>1022</v>
      </c>
      <c r="D29642" t="s">
        <v>972</v>
      </c>
      <c r="E29642" t="s">
        <v>1014</v>
      </c>
      <c r="F29642" s="86">
        <v>224256667.19660699</v>
      </c>
    </row>
    <row r="29643" spans="1:6">
      <c r="A29643">
        <v>2044</v>
      </c>
      <c r="B29643" t="s">
        <v>1027</v>
      </c>
      <c r="C29643" t="s">
        <v>1022</v>
      </c>
      <c r="D29643" t="s">
        <v>972</v>
      </c>
      <c r="E29643" t="s">
        <v>1014</v>
      </c>
      <c r="F29643" s="86">
        <v>225329249.53983</v>
      </c>
    </row>
    <row r="29644" spans="1:6">
      <c r="A29644">
        <v>2045</v>
      </c>
      <c r="B29644" t="s">
        <v>1027</v>
      </c>
      <c r="C29644" t="s">
        <v>1022</v>
      </c>
      <c r="D29644" t="s">
        <v>972</v>
      </c>
      <c r="E29644" t="s">
        <v>1014</v>
      </c>
      <c r="F29644" s="86">
        <v>226406010.04008299</v>
      </c>
    </row>
    <row r="29645" spans="1:6">
      <c r="A29645">
        <v>2046</v>
      </c>
      <c r="B29645" t="s">
        <v>1027</v>
      </c>
      <c r="C29645" t="s">
        <v>1022</v>
      </c>
      <c r="D29645" t="s">
        <v>972</v>
      </c>
      <c r="E29645" t="s">
        <v>1014</v>
      </c>
      <c r="F29645" s="86">
        <v>227480623.898231</v>
      </c>
    </row>
    <row r="29646" spans="1:6">
      <c r="A29646">
        <v>2047</v>
      </c>
      <c r="B29646" t="s">
        <v>1027</v>
      </c>
      <c r="C29646" t="s">
        <v>1022</v>
      </c>
      <c r="D29646" t="s">
        <v>972</v>
      </c>
      <c r="E29646" t="s">
        <v>1014</v>
      </c>
      <c r="F29646" s="86">
        <v>228563780.08559</v>
      </c>
    </row>
    <row r="29647" spans="1:6">
      <c r="A29647">
        <v>2048</v>
      </c>
      <c r="B29647" t="s">
        <v>1027</v>
      </c>
      <c r="C29647" t="s">
        <v>1022</v>
      </c>
      <c r="D29647" t="s">
        <v>972</v>
      </c>
      <c r="E29647" t="s">
        <v>1014</v>
      </c>
      <c r="F29647" s="86">
        <v>229651643.471995</v>
      </c>
    </row>
    <row r="29648" spans="1:6">
      <c r="A29648">
        <v>2049</v>
      </c>
      <c r="B29648" t="s">
        <v>1027</v>
      </c>
      <c r="C29648" t="s">
        <v>1022</v>
      </c>
      <c r="D29648" t="s">
        <v>972</v>
      </c>
      <c r="E29648" t="s">
        <v>1014</v>
      </c>
      <c r="F29648" s="86">
        <v>230740151.79386699</v>
      </c>
    </row>
    <row r="29649" spans="1:6">
      <c r="A29649">
        <v>2050</v>
      </c>
      <c r="B29649" t="s">
        <v>1027</v>
      </c>
      <c r="C29649" t="s">
        <v>1022</v>
      </c>
      <c r="D29649" t="s">
        <v>972</v>
      </c>
      <c r="E29649" t="s">
        <v>1014</v>
      </c>
      <c r="F29649" s="86">
        <v>231833752.57356501</v>
      </c>
    </row>
    <row r="29650" spans="1:6">
      <c r="A29650">
        <v>2017</v>
      </c>
      <c r="B29650" t="s">
        <v>1028</v>
      </c>
      <c r="C29650" t="s">
        <v>1022</v>
      </c>
      <c r="D29650" t="s">
        <v>972</v>
      </c>
      <c r="E29650" t="s">
        <v>1014</v>
      </c>
      <c r="F29650" s="86">
        <v>28871270.241754599</v>
      </c>
    </row>
    <row r="29651" spans="1:6">
      <c r="A29651">
        <v>2018</v>
      </c>
      <c r="B29651" t="s">
        <v>1028</v>
      </c>
      <c r="C29651" t="s">
        <v>1022</v>
      </c>
      <c r="D29651" t="s">
        <v>972</v>
      </c>
      <c r="E29651" t="s">
        <v>1014</v>
      </c>
      <c r="F29651" s="86">
        <v>29065766.5969222</v>
      </c>
    </row>
    <row r="29652" spans="1:6">
      <c r="A29652">
        <v>2019</v>
      </c>
      <c r="B29652" t="s">
        <v>1028</v>
      </c>
      <c r="C29652" t="s">
        <v>1022</v>
      </c>
      <c r="D29652" t="s">
        <v>972</v>
      </c>
      <c r="E29652" t="s">
        <v>1014</v>
      </c>
      <c r="F29652" s="86">
        <v>29259034.516102199</v>
      </c>
    </row>
    <row r="29653" spans="1:6">
      <c r="A29653">
        <v>2020</v>
      </c>
      <c r="B29653" t="s">
        <v>1028</v>
      </c>
      <c r="C29653" t="s">
        <v>1022</v>
      </c>
      <c r="D29653" t="s">
        <v>972</v>
      </c>
      <c r="E29653" t="s">
        <v>1014</v>
      </c>
      <c r="F29653" s="86">
        <v>29443956.2694364</v>
      </c>
    </row>
    <row r="29654" spans="1:6">
      <c r="A29654">
        <v>2021</v>
      </c>
      <c r="B29654" t="s">
        <v>1028</v>
      </c>
      <c r="C29654" t="s">
        <v>1022</v>
      </c>
      <c r="D29654" t="s">
        <v>972</v>
      </c>
      <c r="E29654" t="s">
        <v>1014</v>
      </c>
      <c r="F29654" s="86">
        <v>29631826.988396201</v>
      </c>
    </row>
    <row r="29655" spans="1:6">
      <c r="A29655">
        <v>2022</v>
      </c>
      <c r="B29655" t="s">
        <v>1028</v>
      </c>
      <c r="C29655" t="s">
        <v>1022</v>
      </c>
      <c r="D29655" t="s">
        <v>972</v>
      </c>
      <c r="E29655" t="s">
        <v>1014</v>
      </c>
      <c r="F29655" s="86">
        <v>29817889.540899999</v>
      </c>
    </row>
    <row r="29656" spans="1:6">
      <c r="A29656">
        <v>2023</v>
      </c>
      <c r="B29656" t="s">
        <v>1028</v>
      </c>
      <c r="C29656" t="s">
        <v>1022</v>
      </c>
      <c r="D29656" t="s">
        <v>972</v>
      </c>
      <c r="E29656" t="s">
        <v>1014</v>
      </c>
      <c r="F29656" s="86">
        <v>30007797.188655499</v>
      </c>
    </row>
    <row r="29657" spans="1:6">
      <c r="A29657">
        <v>2024</v>
      </c>
      <c r="B29657" t="s">
        <v>1028</v>
      </c>
      <c r="C29657" t="s">
        <v>1022</v>
      </c>
      <c r="D29657" t="s">
        <v>972</v>
      </c>
      <c r="E29657" t="s">
        <v>1014</v>
      </c>
      <c r="F29657" s="86">
        <v>30207566.597229801</v>
      </c>
    </row>
    <row r="29658" spans="1:6">
      <c r="A29658">
        <v>2025</v>
      </c>
      <c r="B29658" t="s">
        <v>1028</v>
      </c>
      <c r="C29658" t="s">
        <v>1022</v>
      </c>
      <c r="D29658" t="s">
        <v>972</v>
      </c>
      <c r="E29658" t="s">
        <v>1014</v>
      </c>
      <c r="F29658" s="86">
        <v>30421153.110982399</v>
      </c>
    </row>
    <row r="29659" spans="1:6">
      <c r="A29659">
        <v>2026</v>
      </c>
      <c r="B29659" t="s">
        <v>1028</v>
      </c>
      <c r="C29659" t="s">
        <v>1022</v>
      </c>
      <c r="D29659" t="s">
        <v>972</v>
      </c>
      <c r="E29659" t="s">
        <v>1014</v>
      </c>
      <c r="F29659" s="86">
        <v>30655231.733699899</v>
      </c>
    </row>
    <row r="29660" spans="1:6">
      <c r="A29660">
        <v>2027</v>
      </c>
      <c r="B29660" t="s">
        <v>1028</v>
      </c>
      <c r="C29660" t="s">
        <v>1022</v>
      </c>
      <c r="D29660" t="s">
        <v>972</v>
      </c>
      <c r="E29660" t="s">
        <v>1014</v>
      </c>
      <c r="F29660" s="86">
        <v>30907691.911353</v>
      </c>
    </row>
    <row r="29661" spans="1:6">
      <c r="A29661">
        <v>2028</v>
      </c>
      <c r="B29661" t="s">
        <v>1028</v>
      </c>
      <c r="C29661" t="s">
        <v>1022</v>
      </c>
      <c r="D29661" t="s">
        <v>972</v>
      </c>
      <c r="E29661" t="s">
        <v>1014</v>
      </c>
      <c r="F29661" s="86">
        <v>31173900.845205501</v>
      </c>
    </row>
    <row r="29662" spans="1:6">
      <c r="A29662">
        <v>2029</v>
      </c>
      <c r="B29662" t="s">
        <v>1028</v>
      </c>
      <c r="C29662" t="s">
        <v>1022</v>
      </c>
      <c r="D29662" t="s">
        <v>972</v>
      </c>
      <c r="E29662" t="s">
        <v>1014</v>
      </c>
      <c r="F29662" s="86">
        <v>31445505.146543201</v>
      </c>
    </row>
    <row r="29663" spans="1:6">
      <c r="A29663">
        <v>2030</v>
      </c>
      <c r="B29663" t="s">
        <v>1028</v>
      </c>
      <c r="C29663" t="s">
        <v>1022</v>
      </c>
      <c r="D29663" t="s">
        <v>972</v>
      </c>
      <c r="E29663" t="s">
        <v>1014</v>
      </c>
      <c r="F29663" s="86">
        <v>31725803.417217098</v>
      </c>
    </row>
    <row r="29664" spans="1:6">
      <c r="A29664">
        <v>2031</v>
      </c>
      <c r="B29664" t="s">
        <v>1028</v>
      </c>
      <c r="C29664" t="s">
        <v>1022</v>
      </c>
      <c r="D29664" t="s">
        <v>972</v>
      </c>
      <c r="E29664" t="s">
        <v>1014</v>
      </c>
      <c r="F29664" s="86">
        <v>32014242.586408298</v>
      </c>
    </row>
    <row r="29665" spans="1:6">
      <c r="A29665">
        <v>2032</v>
      </c>
      <c r="B29665" t="s">
        <v>1028</v>
      </c>
      <c r="C29665" t="s">
        <v>1022</v>
      </c>
      <c r="D29665" t="s">
        <v>972</v>
      </c>
      <c r="E29665" t="s">
        <v>1014</v>
      </c>
      <c r="F29665" s="86">
        <v>32303800.9296345</v>
      </c>
    </row>
    <row r="29666" spans="1:6">
      <c r="A29666">
        <v>2033</v>
      </c>
      <c r="B29666" t="s">
        <v>1028</v>
      </c>
      <c r="C29666" t="s">
        <v>1022</v>
      </c>
      <c r="D29666" t="s">
        <v>972</v>
      </c>
      <c r="E29666" t="s">
        <v>1014</v>
      </c>
      <c r="F29666" s="86">
        <v>32592265.188999102</v>
      </c>
    </row>
    <row r="29667" spans="1:6">
      <c r="A29667">
        <v>2034</v>
      </c>
      <c r="B29667" t="s">
        <v>1028</v>
      </c>
      <c r="C29667" t="s">
        <v>1022</v>
      </c>
      <c r="D29667" t="s">
        <v>972</v>
      </c>
      <c r="E29667" t="s">
        <v>1014</v>
      </c>
      <c r="F29667" s="86">
        <v>32888296.4348481</v>
      </c>
    </row>
    <row r="29668" spans="1:6">
      <c r="A29668">
        <v>2035</v>
      </c>
      <c r="B29668" t="s">
        <v>1028</v>
      </c>
      <c r="C29668" t="s">
        <v>1022</v>
      </c>
      <c r="D29668" t="s">
        <v>972</v>
      </c>
      <c r="E29668" t="s">
        <v>1014</v>
      </c>
      <c r="F29668" s="86">
        <v>33194494.8797036</v>
      </c>
    </row>
    <row r="29669" spans="1:6">
      <c r="A29669">
        <v>2036</v>
      </c>
      <c r="B29669" t="s">
        <v>1028</v>
      </c>
      <c r="C29669" t="s">
        <v>1022</v>
      </c>
      <c r="D29669" t="s">
        <v>972</v>
      </c>
      <c r="E29669" t="s">
        <v>1014</v>
      </c>
      <c r="F29669" s="86">
        <v>33510506.1837346</v>
      </c>
    </row>
    <row r="29670" spans="1:6">
      <c r="A29670">
        <v>2037</v>
      </c>
      <c r="B29670" t="s">
        <v>1028</v>
      </c>
      <c r="C29670" t="s">
        <v>1022</v>
      </c>
      <c r="D29670" t="s">
        <v>972</v>
      </c>
      <c r="E29670" t="s">
        <v>1014</v>
      </c>
      <c r="F29670" s="86">
        <v>33829187.7611904</v>
      </c>
    </row>
    <row r="29671" spans="1:6">
      <c r="A29671">
        <v>2038</v>
      </c>
      <c r="B29671" t="s">
        <v>1028</v>
      </c>
      <c r="C29671" t="s">
        <v>1022</v>
      </c>
      <c r="D29671" t="s">
        <v>972</v>
      </c>
      <c r="E29671" t="s">
        <v>1014</v>
      </c>
      <c r="F29671" s="86">
        <v>34148576.530685998</v>
      </c>
    </row>
    <row r="29672" spans="1:6">
      <c r="A29672">
        <v>2039</v>
      </c>
      <c r="B29672" t="s">
        <v>1028</v>
      </c>
      <c r="C29672" t="s">
        <v>1022</v>
      </c>
      <c r="D29672" t="s">
        <v>972</v>
      </c>
      <c r="E29672" t="s">
        <v>1014</v>
      </c>
      <c r="F29672" s="86">
        <v>34466534.450698897</v>
      </c>
    </row>
    <row r="29673" spans="1:6">
      <c r="A29673">
        <v>2040</v>
      </c>
      <c r="B29673" t="s">
        <v>1028</v>
      </c>
      <c r="C29673" t="s">
        <v>1022</v>
      </c>
      <c r="D29673" t="s">
        <v>972</v>
      </c>
      <c r="E29673" t="s">
        <v>1014</v>
      </c>
      <c r="F29673" s="86">
        <v>34782538.934564397</v>
      </c>
    </row>
    <row r="29674" spans="1:6">
      <c r="A29674">
        <v>2041</v>
      </c>
      <c r="B29674" t="s">
        <v>1028</v>
      </c>
      <c r="C29674" t="s">
        <v>1022</v>
      </c>
      <c r="D29674" t="s">
        <v>972</v>
      </c>
      <c r="E29674" t="s">
        <v>1014</v>
      </c>
      <c r="F29674" s="86">
        <v>35063210.537283599</v>
      </c>
    </row>
    <row r="29675" spans="1:6">
      <c r="A29675">
        <v>2042</v>
      </c>
      <c r="B29675" t="s">
        <v>1028</v>
      </c>
      <c r="C29675" t="s">
        <v>1022</v>
      </c>
      <c r="D29675" t="s">
        <v>972</v>
      </c>
      <c r="E29675" t="s">
        <v>1014</v>
      </c>
      <c r="F29675" s="86">
        <v>35345135.421865799</v>
      </c>
    </row>
    <row r="29676" spans="1:6">
      <c r="A29676">
        <v>2043</v>
      </c>
      <c r="B29676" t="s">
        <v>1028</v>
      </c>
      <c r="C29676" t="s">
        <v>1022</v>
      </c>
      <c r="D29676" t="s">
        <v>972</v>
      </c>
      <c r="E29676" t="s">
        <v>1014</v>
      </c>
      <c r="F29676" s="86">
        <v>35629356.9974709</v>
      </c>
    </row>
    <row r="29677" spans="1:6">
      <c r="A29677">
        <v>2044</v>
      </c>
      <c r="B29677" t="s">
        <v>1028</v>
      </c>
      <c r="C29677" t="s">
        <v>1022</v>
      </c>
      <c r="D29677" t="s">
        <v>972</v>
      </c>
      <c r="E29677" t="s">
        <v>1014</v>
      </c>
      <c r="F29677" s="86">
        <v>35916712.196854301</v>
      </c>
    </row>
    <row r="29678" spans="1:6">
      <c r="A29678">
        <v>2045</v>
      </c>
      <c r="B29678" t="s">
        <v>1028</v>
      </c>
      <c r="C29678" t="s">
        <v>1022</v>
      </c>
      <c r="D29678" t="s">
        <v>972</v>
      </c>
      <c r="E29678" t="s">
        <v>1014</v>
      </c>
      <c r="F29678" s="86">
        <v>36207599.717690103</v>
      </c>
    </row>
    <row r="29679" spans="1:6">
      <c r="A29679">
        <v>2046</v>
      </c>
      <c r="B29679" t="s">
        <v>1028</v>
      </c>
      <c r="C29679" t="s">
        <v>1022</v>
      </c>
      <c r="D29679" t="s">
        <v>972</v>
      </c>
      <c r="E29679" t="s">
        <v>1014</v>
      </c>
      <c r="F29679" s="86">
        <v>36502076.065013401</v>
      </c>
    </row>
    <row r="29680" spans="1:6">
      <c r="A29680">
        <v>2047</v>
      </c>
      <c r="B29680" t="s">
        <v>1028</v>
      </c>
      <c r="C29680" t="s">
        <v>1022</v>
      </c>
      <c r="D29680" t="s">
        <v>972</v>
      </c>
      <c r="E29680" t="s">
        <v>1014</v>
      </c>
      <c r="F29680" s="86">
        <v>36800543.085391603</v>
      </c>
    </row>
    <row r="29681" spans="1:6">
      <c r="A29681">
        <v>2048</v>
      </c>
      <c r="B29681" t="s">
        <v>1028</v>
      </c>
      <c r="C29681" t="s">
        <v>1022</v>
      </c>
      <c r="D29681" t="s">
        <v>972</v>
      </c>
      <c r="E29681" t="s">
        <v>1014</v>
      </c>
      <c r="F29681" s="86">
        <v>37102711.645036303</v>
      </c>
    </row>
    <row r="29682" spans="1:6">
      <c r="A29682">
        <v>2049</v>
      </c>
      <c r="B29682" t="s">
        <v>1028</v>
      </c>
      <c r="C29682" t="s">
        <v>1022</v>
      </c>
      <c r="D29682" t="s">
        <v>972</v>
      </c>
      <c r="E29682" t="s">
        <v>1014</v>
      </c>
      <c r="F29682" s="86">
        <v>37408940.7557211</v>
      </c>
    </row>
    <row r="29683" spans="1:6">
      <c r="A29683">
        <v>2050</v>
      </c>
      <c r="B29683" t="s">
        <v>1028</v>
      </c>
      <c r="C29683" t="s">
        <v>1022</v>
      </c>
      <c r="D29683" t="s">
        <v>972</v>
      </c>
      <c r="E29683" t="s">
        <v>1014</v>
      </c>
      <c r="F29683" s="86">
        <v>37719460.273413099</v>
      </c>
    </row>
    <row r="29684" spans="1:6">
      <c r="A29684">
        <v>2017</v>
      </c>
      <c r="B29684" t="s">
        <v>1029</v>
      </c>
      <c r="C29684" t="s">
        <v>1022</v>
      </c>
      <c r="D29684" t="s">
        <v>972</v>
      </c>
      <c r="E29684" t="s">
        <v>1014</v>
      </c>
      <c r="F29684" s="86">
        <v>14695571.745272299</v>
      </c>
    </row>
    <row r="29685" spans="1:6">
      <c r="A29685">
        <v>2018</v>
      </c>
      <c r="B29685" t="s">
        <v>1029</v>
      </c>
      <c r="C29685" t="s">
        <v>1022</v>
      </c>
      <c r="D29685" t="s">
        <v>972</v>
      </c>
      <c r="E29685" t="s">
        <v>1014</v>
      </c>
      <c r="F29685" s="86">
        <v>14863631.572812101</v>
      </c>
    </row>
    <row r="29686" spans="1:6">
      <c r="A29686">
        <v>2019</v>
      </c>
      <c r="B29686" t="s">
        <v>1029</v>
      </c>
      <c r="C29686" t="s">
        <v>1022</v>
      </c>
      <c r="D29686" t="s">
        <v>972</v>
      </c>
      <c r="E29686" t="s">
        <v>1014</v>
      </c>
      <c r="F29686" s="86">
        <v>15016351.8205135</v>
      </c>
    </row>
    <row r="29687" spans="1:6">
      <c r="A29687">
        <v>2020</v>
      </c>
      <c r="B29687" t="s">
        <v>1029</v>
      </c>
      <c r="C29687" t="s">
        <v>1022</v>
      </c>
      <c r="D29687" t="s">
        <v>972</v>
      </c>
      <c r="E29687" t="s">
        <v>1014</v>
      </c>
      <c r="F29687" s="86">
        <v>15156024.6956631</v>
      </c>
    </row>
    <row r="29688" spans="1:6">
      <c r="A29688">
        <v>2021</v>
      </c>
      <c r="B29688" t="s">
        <v>1029</v>
      </c>
      <c r="C29688" t="s">
        <v>1022</v>
      </c>
      <c r="D29688" t="s">
        <v>972</v>
      </c>
      <c r="E29688" t="s">
        <v>1014</v>
      </c>
      <c r="F29688" s="86">
        <v>15290572.1802346</v>
      </c>
    </row>
    <row r="29689" spans="1:6">
      <c r="A29689">
        <v>2022</v>
      </c>
      <c r="B29689" t="s">
        <v>1029</v>
      </c>
      <c r="C29689" t="s">
        <v>1022</v>
      </c>
      <c r="D29689" t="s">
        <v>972</v>
      </c>
      <c r="E29689" t="s">
        <v>1014</v>
      </c>
      <c r="F29689" s="86">
        <v>15414847.706951199</v>
      </c>
    </row>
    <row r="29690" spans="1:6">
      <c r="A29690">
        <v>2023</v>
      </c>
      <c r="B29690" t="s">
        <v>1029</v>
      </c>
      <c r="C29690" t="s">
        <v>1022</v>
      </c>
      <c r="D29690" t="s">
        <v>972</v>
      </c>
      <c r="E29690" t="s">
        <v>1014</v>
      </c>
      <c r="F29690" s="86">
        <v>15534334.538970601</v>
      </c>
    </row>
    <row r="29691" spans="1:6">
      <c r="A29691">
        <v>2024</v>
      </c>
      <c r="B29691" t="s">
        <v>1029</v>
      </c>
      <c r="C29691" t="s">
        <v>1022</v>
      </c>
      <c r="D29691" t="s">
        <v>972</v>
      </c>
      <c r="E29691" t="s">
        <v>1014</v>
      </c>
      <c r="F29691" s="86">
        <v>15652872.6868279</v>
      </c>
    </row>
    <row r="29692" spans="1:6">
      <c r="A29692">
        <v>2025</v>
      </c>
      <c r="B29692" t="s">
        <v>1029</v>
      </c>
      <c r="C29692" t="s">
        <v>1022</v>
      </c>
      <c r="D29692" t="s">
        <v>972</v>
      </c>
      <c r="E29692" t="s">
        <v>1014</v>
      </c>
      <c r="F29692" s="86">
        <v>15776692.017532</v>
      </c>
    </row>
    <row r="29693" spans="1:6">
      <c r="A29693">
        <v>2026</v>
      </c>
      <c r="B29693" t="s">
        <v>1029</v>
      </c>
      <c r="C29693" t="s">
        <v>1022</v>
      </c>
      <c r="D29693" t="s">
        <v>972</v>
      </c>
      <c r="E29693" t="s">
        <v>1014</v>
      </c>
      <c r="F29693" s="86">
        <v>15909166.218625201</v>
      </c>
    </row>
    <row r="29694" spans="1:6">
      <c r="A29694">
        <v>2027</v>
      </c>
      <c r="B29694" t="s">
        <v>1029</v>
      </c>
      <c r="C29694" t="s">
        <v>1022</v>
      </c>
      <c r="D29694" t="s">
        <v>972</v>
      </c>
      <c r="E29694" t="s">
        <v>1014</v>
      </c>
      <c r="F29694" s="86">
        <v>16050422.6444891</v>
      </c>
    </row>
    <row r="29695" spans="1:6">
      <c r="A29695">
        <v>2028</v>
      </c>
      <c r="B29695" t="s">
        <v>1029</v>
      </c>
      <c r="C29695" t="s">
        <v>1022</v>
      </c>
      <c r="D29695" t="s">
        <v>972</v>
      </c>
      <c r="E29695" t="s">
        <v>1014</v>
      </c>
      <c r="F29695" s="86">
        <v>16197287.229707699</v>
      </c>
    </row>
    <row r="29696" spans="1:6">
      <c r="A29696">
        <v>2029</v>
      </c>
      <c r="B29696" t="s">
        <v>1029</v>
      </c>
      <c r="C29696" t="s">
        <v>1022</v>
      </c>
      <c r="D29696" t="s">
        <v>972</v>
      </c>
      <c r="E29696" t="s">
        <v>1014</v>
      </c>
      <c r="F29696" s="86">
        <v>16347335.1408909</v>
      </c>
    </row>
    <row r="29697" spans="1:6">
      <c r="A29697">
        <v>2030</v>
      </c>
      <c r="B29697" t="s">
        <v>1029</v>
      </c>
      <c r="C29697" t="s">
        <v>1022</v>
      </c>
      <c r="D29697" t="s">
        <v>972</v>
      </c>
      <c r="E29697" t="s">
        <v>1014</v>
      </c>
      <c r="F29697" s="86">
        <v>16502668.5625109</v>
      </c>
    </row>
    <row r="29698" spans="1:6">
      <c r="A29698">
        <v>2031</v>
      </c>
      <c r="B29698" t="s">
        <v>1029</v>
      </c>
      <c r="C29698" t="s">
        <v>1022</v>
      </c>
      <c r="D29698" t="s">
        <v>972</v>
      </c>
      <c r="E29698" t="s">
        <v>1014</v>
      </c>
      <c r="F29698" s="86">
        <v>16662049.266038699</v>
      </c>
    </row>
    <row r="29699" spans="1:6">
      <c r="A29699">
        <v>2032</v>
      </c>
      <c r="B29699" t="s">
        <v>1029</v>
      </c>
      <c r="C29699" t="s">
        <v>1022</v>
      </c>
      <c r="D29699" t="s">
        <v>972</v>
      </c>
      <c r="E29699" t="s">
        <v>1014</v>
      </c>
      <c r="F29699" s="86">
        <v>16820861.942611702</v>
      </c>
    </row>
    <row r="29700" spans="1:6">
      <c r="A29700">
        <v>2033</v>
      </c>
      <c r="B29700" t="s">
        <v>1029</v>
      </c>
      <c r="C29700" t="s">
        <v>1022</v>
      </c>
      <c r="D29700" t="s">
        <v>972</v>
      </c>
      <c r="E29700" t="s">
        <v>1014</v>
      </c>
      <c r="F29700" s="86">
        <v>16977859.1234092</v>
      </c>
    </row>
    <row r="29701" spans="1:6">
      <c r="A29701">
        <v>2034</v>
      </c>
      <c r="B29701" t="s">
        <v>1029</v>
      </c>
      <c r="C29701" t="s">
        <v>1022</v>
      </c>
      <c r="D29701" t="s">
        <v>972</v>
      </c>
      <c r="E29701" t="s">
        <v>1014</v>
      </c>
      <c r="F29701" s="86">
        <v>17135877.8373602</v>
      </c>
    </row>
    <row r="29702" spans="1:6">
      <c r="A29702">
        <v>2035</v>
      </c>
      <c r="B29702" t="s">
        <v>1029</v>
      </c>
      <c r="C29702" t="s">
        <v>1022</v>
      </c>
      <c r="D29702" t="s">
        <v>972</v>
      </c>
      <c r="E29702" t="s">
        <v>1014</v>
      </c>
      <c r="F29702" s="86">
        <v>17294995.270452201</v>
      </c>
    </row>
    <row r="29703" spans="1:6">
      <c r="A29703">
        <v>2036</v>
      </c>
      <c r="B29703" t="s">
        <v>1029</v>
      </c>
      <c r="C29703" t="s">
        <v>1022</v>
      </c>
      <c r="D29703" t="s">
        <v>972</v>
      </c>
      <c r="E29703" t="s">
        <v>1014</v>
      </c>
      <c r="F29703" s="86">
        <v>17453954.7805393</v>
      </c>
    </row>
    <row r="29704" spans="1:6">
      <c r="A29704">
        <v>2037</v>
      </c>
      <c r="B29704" t="s">
        <v>1029</v>
      </c>
      <c r="C29704" t="s">
        <v>1022</v>
      </c>
      <c r="D29704" t="s">
        <v>972</v>
      </c>
      <c r="E29704" t="s">
        <v>1014</v>
      </c>
      <c r="F29704" s="86">
        <v>17612544.5648541</v>
      </c>
    </row>
    <row r="29705" spans="1:6">
      <c r="A29705">
        <v>2038</v>
      </c>
      <c r="B29705" t="s">
        <v>1029</v>
      </c>
      <c r="C29705" t="s">
        <v>1022</v>
      </c>
      <c r="D29705" t="s">
        <v>972</v>
      </c>
      <c r="E29705" t="s">
        <v>1014</v>
      </c>
      <c r="F29705" s="86">
        <v>17771684.069915202</v>
      </c>
    </row>
    <row r="29706" spans="1:6">
      <c r="A29706">
        <v>2039</v>
      </c>
      <c r="B29706" t="s">
        <v>1029</v>
      </c>
      <c r="C29706" t="s">
        <v>1022</v>
      </c>
      <c r="D29706" t="s">
        <v>972</v>
      </c>
      <c r="E29706" t="s">
        <v>1014</v>
      </c>
      <c r="F29706" s="86">
        <v>17930816.4924208</v>
      </c>
    </row>
    <row r="29707" spans="1:6">
      <c r="A29707">
        <v>2040</v>
      </c>
      <c r="B29707" t="s">
        <v>1029</v>
      </c>
      <c r="C29707" t="s">
        <v>1022</v>
      </c>
      <c r="D29707" t="s">
        <v>972</v>
      </c>
      <c r="E29707" t="s">
        <v>1014</v>
      </c>
      <c r="F29707" s="86">
        <v>18089641.7483969</v>
      </c>
    </row>
    <row r="29708" spans="1:6">
      <c r="A29708">
        <v>2041</v>
      </c>
      <c r="B29708" t="s">
        <v>1029</v>
      </c>
      <c r="C29708" t="s">
        <v>1022</v>
      </c>
      <c r="D29708" t="s">
        <v>972</v>
      </c>
      <c r="E29708" t="s">
        <v>1014</v>
      </c>
      <c r="F29708" s="86">
        <v>18077910.012761299</v>
      </c>
    </row>
    <row r="29709" spans="1:6">
      <c r="A29709">
        <v>2042</v>
      </c>
      <c r="B29709" t="s">
        <v>1029</v>
      </c>
      <c r="C29709" t="s">
        <v>1022</v>
      </c>
      <c r="D29709" t="s">
        <v>972</v>
      </c>
      <c r="E29709" t="s">
        <v>1014</v>
      </c>
      <c r="F29709" s="86">
        <v>18066010.032020099</v>
      </c>
    </row>
    <row r="29710" spans="1:6">
      <c r="A29710">
        <v>2043</v>
      </c>
      <c r="B29710" t="s">
        <v>1029</v>
      </c>
      <c r="C29710" t="s">
        <v>1022</v>
      </c>
      <c r="D29710" t="s">
        <v>972</v>
      </c>
      <c r="E29710" t="s">
        <v>1014</v>
      </c>
      <c r="F29710" s="86">
        <v>18054282.4999048</v>
      </c>
    </row>
    <row r="29711" spans="1:6">
      <c r="A29711">
        <v>2044</v>
      </c>
      <c r="B29711" t="s">
        <v>1029</v>
      </c>
      <c r="C29711" t="s">
        <v>1022</v>
      </c>
      <c r="D29711" t="s">
        <v>972</v>
      </c>
      <c r="E29711" t="s">
        <v>1014</v>
      </c>
      <c r="F29711" s="86">
        <v>18042981.2374839</v>
      </c>
    </row>
    <row r="29712" spans="1:6">
      <c r="A29712">
        <v>2045</v>
      </c>
      <c r="B29712" t="s">
        <v>1029</v>
      </c>
      <c r="C29712" t="s">
        <v>1022</v>
      </c>
      <c r="D29712" t="s">
        <v>972</v>
      </c>
      <c r="E29712" t="s">
        <v>1014</v>
      </c>
      <c r="F29712" s="86">
        <v>18032227.721506398</v>
      </c>
    </row>
    <row r="29713" spans="1:6">
      <c r="A29713">
        <v>2046</v>
      </c>
      <c r="B29713" t="s">
        <v>1029</v>
      </c>
      <c r="C29713" t="s">
        <v>1022</v>
      </c>
      <c r="D29713" t="s">
        <v>972</v>
      </c>
      <c r="E29713" t="s">
        <v>1014</v>
      </c>
      <c r="F29713" s="86">
        <v>18021984.297252901</v>
      </c>
    </row>
    <row r="29714" spans="1:6">
      <c r="A29714">
        <v>2047</v>
      </c>
      <c r="B29714" t="s">
        <v>1029</v>
      </c>
      <c r="C29714" t="s">
        <v>1022</v>
      </c>
      <c r="D29714" t="s">
        <v>972</v>
      </c>
      <c r="E29714" t="s">
        <v>1014</v>
      </c>
      <c r="F29714" s="86">
        <v>18012432.581923101</v>
      </c>
    </row>
    <row r="29715" spans="1:6">
      <c r="A29715">
        <v>2048</v>
      </c>
      <c r="B29715" t="s">
        <v>1029</v>
      </c>
      <c r="C29715" t="s">
        <v>1022</v>
      </c>
      <c r="D29715" t="s">
        <v>972</v>
      </c>
      <c r="E29715" t="s">
        <v>1014</v>
      </c>
      <c r="F29715" s="86">
        <v>18003518.275194</v>
      </c>
    </row>
    <row r="29716" spans="1:6">
      <c r="A29716">
        <v>2049</v>
      </c>
      <c r="B29716" t="s">
        <v>1029</v>
      </c>
      <c r="C29716" t="s">
        <v>1022</v>
      </c>
      <c r="D29716" t="s">
        <v>972</v>
      </c>
      <c r="E29716" t="s">
        <v>1014</v>
      </c>
      <c r="F29716" s="86">
        <v>17995346.852616102</v>
      </c>
    </row>
    <row r="29717" spans="1:6">
      <c r="A29717">
        <v>2050</v>
      </c>
      <c r="B29717" t="s">
        <v>1029</v>
      </c>
      <c r="C29717" t="s">
        <v>1022</v>
      </c>
      <c r="D29717" t="s">
        <v>972</v>
      </c>
      <c r="E29717" t="s">
        <v>1014</v>
      </c>
      <c r="F29717" s="86">
        <v>17987948.261879299</v>
      </c>
    </row>
    <row r="29718" spans="1:6">
      <c r="A29718">
        <v>2017</v>
      </c>
      <c r="B29718" t="s">
        <v>1030</v>
      </c>
      <c r="C29718" t="s">
        <v>1022</v>
      </c>
      <c r="D29718" t="s">
        <v>972</v>
      </c>
      <c r="E29718" t="s">
        <v>1014</v>
      </c>
      <c r="F29718" s="86">
        <v>2142775.4406849402</v>
      </c>
    </row>
    <row r="29719" spans="1:6">
      <c r="A29719">
        <v>2018</v>
      </c>
      <c r="B29719" t="s">
        <v>1030</v>
      </c>
      <c r="C29719" t="s">
        <v>1022</v>
      </c>
      <c r="D29719" t="s">
        <v>972</v>
      </c>
      <c r="E29719" t="s">
        <v>1014</v>
      </c>
      <c r="F29719" s="86">
        <v>2155848.9128131098</v>
      </c>
    </row>
    <row r="29720" spans="1:6">
      <c r="A29720">
        <v>2019</v>
      </c>
      <c r="B29720" t="s">
        <v>1030</v>
      </c>
      <c r="C29720" t="s">
        <v>1022</v>
      </c>
      <c r="D29720" t="s">
        <v>972</v>
      </c>
      <c r="E29720" t="s">
        <v>1014</v>
      </c>
      <c r="F29720" s="86">
        <v>2169347.3773201299</v>
      </c>
    </row>
    <row r="29721" spans="1:6">
      <c r="A29721">
        <v>2020</v>
      </c>
      <c r="B29721" t="s">
        <v>1030</v>
      </c>
      <c r="C29721" t="s">
        <v>1022</v>
      </c>
      <c r="D29721" t="s">
        <v>972</v>
      </c>
      <c r="E29721" t="s">
        <v>1014</v>
      </c>
      <c r="F29721" s="86">
        <v>2182803.7420975599</v>
      </c>
    </row>
    <row r="29722" spans="1:6">
      <c r="A29722">
        <v>2021</v>
      </c>
      <c r="B29722" t="s">
        <v>1030</v>
      </c>
      <c r="C29722" t="s">
        <v>1022</v>
      </c>
      <c r="D29722" t="s">
        <v>972</v>
      </c>
      <c r="E29722" t="s">
        <v>1014</v>
      </c>
      <c r="F29722" s="86">
        <v>2196892.72194965</v>
      </c>
    </row>
    <row r="29723" spans="1:6">
      <c r="A29723">
        <v>2022</v>
      </c>
      <c r="B29723" t="s">
        <v>1030</v>
      </c>
      <c r="C29723" t="s">
        <v>1022</v>
      </c>
      <c r="D29723" t="s">
        <v>972</v>
      </c>
      <c r="E29723" t="s">
        <v>1014</v>
      </c>
      <c r="F29723" s="86">
        <v>2211043.51929007</v>
      </c>
    </row>
    <row r="29724" spans="1:6">
      <c r="A29724">
        <v>2023</v>
      </c>
      <c r="B29724" t="s">
        <v>1030</v>
      </c>
      <c r="C29724" t="s">
        <v>1022</v>
      </c>
      <c r="D29724" t="s">
        <v>972</v>
      </c>
      <c r="E29724" t="s">
        <v>1014</v>
      </c>
      <c r="F29724" s="86">
        <v>2225565.1926192101</v>
      </c>
    </row>
    <row r="29725" spans="1:6">
      <c r="A29725">
        <v>2024</v>
      </c>
      <c r="B29725" t="s">
        <v>1030</v>
      </c>
      <c r="C29725" t="s">
        <v>1022</v>
      </c>
      <c r="D29725" t="s">
        <v>972</v>
      </c>
      <c r="E29725" t="s">
        <v>1014</v>
      </c>
      <c r="F29725" s="86">
        <v>2240747.7168303099</v>
      </c>
    </row>
    <row r="29726" spans="1:6">
      <c r="A29726">
        <v>2025</v>
      </c>
      <c r="B29726" t="s">
        <v>1030</v>
      </c>
      <c r="C29726" t="s">
        <v>1022</v>
      </c>
      <c r="D29726" t="s">
        <v>972</v>
      </c>
      <c r="E29726" t="s">
        <v>1014</v>
      </c>
      <c r="F29726" s="86">
        <v>2256923.90897934</v>
      </c>
    </row>
    <row r="29727" spans="1:6">
      <c r="A29727">
        <v>2026</v>
      </c>
      <c r="B29727" t="s">
        <v>1030</v>
      </c>
      <c r="C29727" t="s">
        <v>1022</v>
      </c>
      <c r="D29727" t="s">
        <v>972</v>
      </c>
      <c r="E29727" t="s">
        <v>1014</v>
      </c>
      <c r="F29727" s="86">
        <v>2274558.1450714199</v>
      </c>
    </row>
    <row r="29728" spans="1:6">
      <c r="A29728">
        <v>2027</v>
      </c>
      <c r="B29728" t="s">
        <v>1030</v>
      </c>
      <c r="C29728" t="s">
        <v>1022</v>
      </c>
      <c r="D29728" t="s">
        <v>972</v>
      </c>
      <c r="E29728" t="s">
        <v>1014</v>
      </c>
      <c r="F29728" s="86">
        <v>2293275.52108446</v>
      </c>
    </row>
    <row r="29729" spans="1:6">
      <c r="A29729">
        <v>2028</v>
      </c>
      <c r="B29729" t="s">
        <v>1030</v>
      </c>
      <c r="C29729" t="s">
        <v>1022</v>
      </c>
      <c r="D29729" t="s">
        <v>972</v>
      </c>
      <c r="E29729" t="s">
        <v>1014</v>
      </c>
      <c r="F29729" s="86">
        <v>2312492.0456197099</v>
      </c>
    </row>
    <row r="29730" spans="1:6">
      <c r="A29730">
        <v>2029</v>
      </c>
      <c r="B29730" t="s">
        <v>1030</v>
      </c>
      <c r="C29730" t="s">
        <v>1022</v>
      </c>
      <c r="D29730" t="s">
        <v>972</v>
      </c>
      <c r="E29730" t="s">
        <v>1014</v>
      </c>
      <c r="F29730" s="86">
        <v>2331682.4105200502</v>
      </c>
    </row>
    <row r="29731" spans="1:6">
      <c r="A29731">
        <v>2030</v>
      </c>
      <c r="B29731" t="s">
        <v>1030</v>
      </c>
      <c r="C29731" t="s">
        <v>1022</v>
      </c>
      <c r="D29731" t="s">
        <v>972</v>
      </c>
      <c r="E29731" t="s">
        <v>1014</v>
      </c>
      <c r="F29731" s="86">
        <v>2351283.4193826001</v>
      </c>
    </row>
    <row r="29732" spans="1:6">
      <c r="A29732">
        <v>2031</v>
      </c>
      <c r="B29732" t="s">
        <v>1030</v>
      </c>
      <c r="C29732" t="s">
        <v>1022</v>
      </c>
      <c r="D29732" t="s">
        <v>972</v>
      </c>
      <c r="E29732" t="s">
        <v>1014</v>
      </c>
      <c r="F29732" s="86">
        <v>2371207.3684540601</v>
      </c>
    </row>
    <row r="29733" spans="1:6">
      <c r="A29733">
        <v>2032</v>
      </c>
      <c r="B29733" t="s">
        <v>1030</v>
      </c>
      <c r="C29733" t="s">
        <v>1022</v>
      </c>
      <c r="D29733" t="s">
        <v>972</v>
      </c>
      <c r="E29733" t="s">
        <v>1014</v>
      </c>
      <c r="F29733" s="86">
        <v>2390819.0820960901</v>
      </c>
    </row>
    <row r="29734" spans="1:6">
      <c r="A29734">
        <v>2033</v>
      </c>
      <c r="B29734" t="s">
        <v>1030</v>
      </c>
      <c r="C29734" t="s">
        <v>1022</v>
      </c>
      <c r="D29734" t="s">
        <v>972</v>
      </c>
      <c r="E29734" t="s">
        <v>1014</v>
      </c>
      <c r="F29734" s="86">
        <v>2410136.6269242498</v>
      </c>
    </row>
    <row r="29735" spans="1:6">
      <c r="A29735">
        <v>2034</v>
      </c>
      <c r="B29735" t="s">
        <v>1030</v>
      </c>
      <c r="C29735" t="s">
        <v>1022</v>
      </c>
      <c r="D29735" t="s">
        <v>972</v>
      </c>
      <c r="E29735" t="s">
        <v>1014</v>
      </c>
      <c r="F29735" s="86">
        <v>2429978.4716870398</v>
      </c>
    </row>
    <row r="29736" spans="1:6">
      <c r="A29736">
        <v>2035</v>
      </c>
      <c r="B29736" t="s">
        <v>1030</v>
      </c>
      <c r="C29736" t="s">
        <v>1022</v>
      </c>
      <c r="D29736" t="s">
        <v>972</v>
      </c>
      <c r="E29736" t="s">
        <v>1014</v>
      </c>
      <c r="F29736" s="86">
        <v>2450557.0489863199</v>
      </c>
    </row>
    <row r="29737" spans="1:6">
      <c r="A29737">
        <v>2036</v>
      </c>
      <c r="B29737" t="s">
        <v>1030</v>
      </c>
      <c r="C29737" t="s">
        <v>1022</v>
      </c>
      <c r="D29737" t="s">
        <v>972</v>
      </c>
      <c r="E29737" t="s">
        <v>1014</v>
      </c>
      <c r="F29737" s="86">
        <v>2471752.8547164202</v>
      </c>
    </row>
    <row r="29738" spans="1:6">
      <c r="A29738">
        <v>2037</v>
      </c>
      <c r="B29738" t="s">
        <v>1030</v>
      </c>
      <c r="C29738" t="s">
        <v>1022</v>
      </c>
      <c r="D29738" t="s">
        <v>972</v>
      </c>
      <c r="E29738" t="s">
        <v>1014</v>
      </c>
      <c r="F29738" s="86">
        <v>2493106.6806970099</v>
      </c>
    </row>
    <row r="29739" spans="1:6">
      <c r="A29739">
        <v>2038</v>
      </c>
      <c r="B29739" t="s">
        <v>1030</v>
      </c>
      <c r="C29739" t="s">
        <v>1022</v>
      </c>
      <c r="D29739" t="s">
        <v>972</v>
      </c>
      <c r="E29739" t="s">
        <v>1014</v>
      </c>
      <c r="F29739" s="86">
        <v>2514554.3162595201</v>
      </c>
    </row>
    <row r="29740" spans="1:6">
      <c r="A29740">
        <v>2039</v>
      </c>
      <c r="B29740" t="s">
        <v>1030</v>
      </c>
      <c r="C29740" t="s">
        <v>1022</v>
      </c>
      <c r="D29740" t="s">
        <v>972</v>
      </c>
      <c r="E29740" t="s">
        <v>1014</v>
      </c>
      <c r="F29740" s="86">
        <v>2535899.6980675501</v>
      </c>
    </row>
    <row r="29741" spans="1:6">
      <c r="A29741">
        <v>2040</v>
      </c>
      <c r="B29741" t="s">
        <v>1030</v>
      </c>
      <c r="C29741" t="s">
        <v>1022</v>
      </c>
      <c r="D29741" t="s">
        <v>972</v>
      </c>
      <c r="E29741" t="s">
        <v>1014</v>
      </c>
      <c r="F29741" s="86">
        <v>2557096.30664314</v>
      </c>
    </row>
    <row r="29742" spans="1:6">
      <c r="A29742">
        <v>2041</v>
      </c>
      <c r="B29742" t="s">
        <v>1030</v>
      </c>
      <c r="C29742" t="s">
        <v>1022</v>
      </c>
      <c r="D29742" t="s">
        <v>972</v>
      </c>
      <c r="E29742" t="s">
        <v>1014</v>
      </c>
      <c r="F29742" s="86">
        <v>2574474.0763403</v>
      </c>
    </row>
    <row r="29743" spans="1:6">
      <c r="A29743">
        <v>2042</v>
      </c>
      <c r="B29743" t="s">
        <v>1030</v>
      </c>
      <c r="C29743" t="s">
        <v>1022</v>
      </c>
      <c r="D29743" t="s">
        <v>972</v>
      </c>
      <c r="E29743" t="s">
        <v>1014</v>
      </c>
      <c r="F29743" s="86">
        <v>2591886.3835912701</v>
      </c>
    </row>
    <row r="29744" spans="1:6">
      <c r="A29744">
        <v>2043</v>
      </c>
      <c r="B29744" t="s">
        <v>1030</v>
      </c>
      <c r="C29744" t="s">
        <v>1022</v>
      </c>
      <c r="D29744" t="s">
        <v>972</v>
      </c>
      <c r="E29744" t="s">
        <v>1014</v>
      </c>
      <c r="F29744" s="86">
        <v>2609442.8861989798</v>
      </c>
    </row>
    <row r="29745" spans="1:6">
      <c r="A29745">
        <v>2044</v>
      </c>
      <c r="B29745" t="s">
        <v>1030</v>
      </c>
      <c r="C29745" t="s">
        <v>1022</v>
      </c>
      <c r="D29745" t="s">
        <v>972</v>
      </c>
      <c r="E29745" t="s">
        <v>1014</v>
      </c>
      <c r="F29745" s="86">
        <v>2627211.2953659599</v>
      </c>
    </row>
    <row r="29746" spans="1:6">
      <c r="A29746">
        <v>2045</v>
      </c>
      <c r="B29746" t="s">
        <v>1030</v>
      </c>
      <c r="C29746" t="s">
        <v>1022</v>
      </c>
      <c r="D29746" t="s">
        <v>972</v>
      </c>
      <c r="E29746" t="s">
        <v>1014</v>
      </c>
      <c r="F29746" s="86">
        <v>2645205.8080965201</v>
      </c>
    </row>
    <row r="29747" spans="1:6">
      <c r="A29747">
        <v>2046</v>
      </c>
      <c r="B29747" t="s">
        <v>1030</v>
      </c>
      <c r="C29747" t="s">
        <v>1022</v>
      </c>
      <c r="D29747" t="s">
        <v>972</v>
      </c>
      <c r="E29747" t="s">
        <v>1014</v>
      </c>
      <c r="F29747" s="86">
        <v>2663402.2758840602</v>
      </c>
    </row>
    <row r="29748" spans="1:6">
      <c r="A29748">
        <v>2047</v>
      </c>
      <c r="B29748" t="s">
        <v>1030</v>
      </c>
      <c r="C29748" t="s">
        <v>1022</v>
      </c>
      <c r="D29748" t="s">
        <v>972</v>
      </c>
      <c r="E29748" t="s">
        <v>1014</v>
      </c>
      <c r="F29748" s="86">
        <v>2681806.67740503</v>
      </c>
    </row>
    <row r="29749" spans="1:6">
      <c r="A29749">
        <v>2048</v>
      </c>
      <c r="B29749" t="s">
        <v>1030</v>
      </c>
      <c r="C29749" t="s">
        <v>1022</v>
      </c>
      <c r="D29749" t="s">
        <v>972</v>
      </c>
      <c r="E29749" t="s">
        <v>1014</v>
      </c>
      <c r="F29749" s="86">
        <v>2700359.3245569998</v>
      </c>
    </row>
    <row r="29750" spans="1:6">
      <c r="A29750">
        <v>2049</v>
      </c>
      <c r="B29750" t="s">
        <v>1030</v>
      </c>
      <c r="C29750" t="s">
        <v>1022</v>
      </c>
      <c r="D29750" t="s">
        <v>972</v>
      </c>
      <c r="E29750" t="s">
        <v>1014</v>
      </c>
      <c r="F29750" s="86">
        <v>2719108.9877758701</v>
      </c>
    </row>
    <row r="29751" spans="1:6">
      <c r="A29751">
        <v>2050</v>
      </c>
      <c r="B29751" t="s">
        <v>1030</v>
      </c>
      <c r="C29751" t="s">
        <v>1022</v>
      </c>
      <c r="D29751" t="s">
        <v>972</v>
      </c>
      <c r="E29751" t="s">
        <v>1014</v>
      </c>
      <c r="F29751" s="86">
        <v>2738100.6864561001</v>
      </c>
    </row>
    <row r="29752" spans="1:6">
      <c r="A29752">
        <v>2017</v>
      </c>
      <c r="B29752" t="s">
        <v>1031</v>
      </c>
      <c r="C29752" t="s">
        <v>1022</v>
      </c>
      <c r="D29752" t="s">
        <v>972</v>
      </c>
      <c r="E29752" t="s">
        <v>1014</v>
      </c>
      <c r="F29752" s="86">
        <v>1669582.8752790201</v>
      </c>
    </row>
    <row r="29753" spans="1:6">
      <c r="A29753">
        <v>2018</v>
      </c>
      <c r="B29753" t="s">
        <v>1031</v>
      </c>
      <c r="C29753" t="s">
        <v>1022</v>
      </c>
      <c r="D29753" t="s">
        <v>972</v>
      </c>
      <c r="E29753" t="s">
        <v>1014</v>
      </c>
      <c r="F29753" s="86">
        <v>1679769.31141749</v>
      </c>
    </row>
    <row r="29754" spans="1:6">
      <c r="A29754">
        <v>2019</v>
      </c>
      <c r="B29754" t="s">
        <v>1031</v>
      </c>
      <c r="C29754" t="s">
        <v>1022</v>
      </c>
      <c r="D29754" t="s">
        <v>972</v>
      </c>
      <c r="E29754" t="s">
        <v>1014</v>
      </c>
      <c r="F29754" s="86">
        <v>1690286.88818059</v>
      </c>
    </row>
    <row r="29755" spans="1:6">
      <c r="A29755">
        <v>2020</v>
      </c>
      <c r="B29755" t="s">
        <v>1031</v>
      </c>
      <c r="C29755" t="s">
        <v>1022</v>
      </c>
      <c r="D29755" t="s">
        <v>972</v>
      </c>
      <c r="E29755" t="s">
        <v>1014</v>
      </c>
      <c r="F29755" s="86">
        <v>1700771.6621654499</v>
      </c>
    </row>
    <row r="29756" spans="1:6">
      <c r="A29756">
        <v>2021</v>
      </c>
      <c r="B29756" t="s">
        <v>1031</v>
      </c>
      <c r="C29756" t="s">
        <v>1022</v>
      </c>
      <c r="D29756" t="s">
        <v>972</v>
      </c>
      <c r="E29756" t="s">
        <v>1014</v>
      </c>
      <c r="F29756" s="86">
        <v>1711749.34981512</v>
      </c>
    </row>
    <row r="29757" spans="1:6">
      <c r="A29757">
        <v>2022</v>
      </c>
      <c r="B29757" t="s">
        <v>1031</v>
      </c>
      <c r="C29757" t="s">
        <v>1022</v>
      </c>
      <c r="D29757" t="s">
        <v>972</v>
      </c>
      <c r="E29757" t="s">
        <v>1014</v>
      </c>
      <c r="F29757" s="86">
        <v>1722775.2036971999</v>
      </c>
    </row>
    <row r="29758" spans="1:6">
      <c r="A29758">
        <v>2023</v>
      </c>
      <c r="B29758" t="s">
        <v>1031</v>
      </c>
      <c r="C29758" t="s">
        <v>1022</v>
      </c>
      <c r="D29758" t="s">
        <v>972</v>
      </c>
      <c r="E29758" t="s">
        <v>1014</v>
      </c>
      <c r="F29758" s="86">
        <v>1734090.03242371</v>
      </c>
    </row>
    <row r="29759" spans="1:6">
      <c r="A29759">
        <v>2024</v>
      </c>
      <c r="B29759" t="s">
        <v>1031</v>
      </c>
      <c r="C29759" t="s">
        <v>1022</v>
      </c>
      <c r="D29759" t="s">
        <v>972</v>
      </c>
      <c r="E29759" t="s">
        <v>1014</v>
      </c>
      <c r="F29759" s="86">
        <v>1745919.77526333</v>
      </c>
    </row>
    <row r="29760" spans="1:6">
      <c r="A29760">
        <v>2025</v>
      </c>
      <c r="B29760" t="s">
        <v>1031</v>
      </c>
      <c r="C29760" t="s">
        <v>1022</v>
      </c>
      <c r="D29760" t="s">
        <v>972</v>
      </c>
      <c r="E29760" t="s">
        <v>1014</v>
      </c>
      <c r="F29760" s="86">
        <v>1758523.7527433999</v>
      </c>
    </row>
    <row r="29761" spans="1:6">
      <c r="A29761">
        <v>2026</v>
      </c>
      <c r="B29761" t="s">
        <v>1031</v>
      </c>
      <c r="C29761" t="s">
        <v>1022</v>
      </c>
      <c r="D29761" t="s">
        <v>972</v>
      </c>
      <c r="E29761" t="s">
        <v>1014</v>
      </c>
      <c r="F29761" s="86">
        <v>1772263.79196494</v>
      </c>
    </row>
    <row r="29762" spans="1:6">
      <c r="A29762">
        <v>2027</v>
      </c>
      <c r="B29762" t="s">
        <v>1031</v>
      </c>
      <c r="C29762" t="s">
        <v>1022</v>
      </c>
      <c r="D29762" t="s">
        <v>972</v>
      </c>
      <c r="E29762" t="s">
        <v>1014</v>
      </c>
      <c r="F29762" s="86">
        <v>1786847.7795672801</v>
      </c>
    </row>
    <row r="29763" spans="1:6">
      <c r="A29763">
        <v>2028</v>
      </c>
      <c r="B29763" t="s">
        <v>1031</v>
      </c>
      <c r="C29763" t="s">
        <v>1022</v>
      </c>
      <c r="D29763" t="s">
        <v>972</v>
      </c>
      <c r="E29763" t="s">
        <v>1014</v>
      </c>
      <c r="F29763" s="86">
        <v>1801820.6879165401</v>
      </c>
    </row>
    <row r="29764" spans="1:6">
      <c r="A29764">
        <v>2029</v>
      </c>
      <c r="B29764" t="s">
        <v>1031</v>
      </c>
      <c r="C29764" t="s">
        <v>1022</v>
      </c>
      <c r="D29764" t="s">
        <v>972</v>
      </c>
      <c r="E29764" t="s">
        <v>1014</v>
      </c>
      <c r="F29764" s="86">
        <v>1816773.2135053701</v>
      </c>
    </row>
    <row r="29765" spans="1:6">
      <c r="A29765">
        <v>2030</v>
      </c>
      <c r="B29765" t="s">
        <v>1031</v>
      </c>
      <c r="C29765" t="s">
        <v>1022</v>
      </c>
      <c r="D29765" t="s">
        <v>972</v>
      </c>
      <c r="E29765" t="s">
        <v>1014</v>
      </c>
      <c r="F29765" s="86">
        <v>1832045.6998862301</v>
      </c>
    </row>
    <row r="29766" spans="1:6">
      <c r="A29766">
        <v>2031</v>
      </c>
      <c r="B29766" t="s">
        <v>1031</v>
      </c>
      <c r="C29766" t="s">
        <v>1022</v>
      </c>
      <c r="D29766" t="s">
        <v>972</v>
      </c>
      <c r="E29766" t="s">
        <v>1014</v>
      </c>
      <c r="F29766" s="86">
        <v>1847569.8110674799</v>
      </c>
    </row>
    <row r="29767" spans="1:6">
      <c r="A29767">
        <v>2032</v>
      </c>
      <c r="B29767" t="s">
        <v>1031</v>
      </c>
      <c r="C29767" t="s">
        <v>1022</v>
      </c>
      <c r="D29767" t="s">
        <v>972</v>
      </c>
      <c r="E29767" t="s">
        <v>1014</v>
      </c>
      <c r="F29767" s="86">
        <v>1862850.6382740701</v>
      </c>
    </row>
    <row r="29768" spans="1:6">
      <c r="A29768">
        <v>2033</v>
      </c>
      <c r="B29768" t="s">
        <v>1031</v>
      </c>
      <c r="C29768" t="s">
        <v>1022</v>
      </c>
      <c r="D29768" t="s">
        <v>972</v>
      </c>
      <c r="E29768" t="s">
        <v>1014</v>
      </c>
      <c r="F29768" s="86">
        <v>1877902.2584416</v>
      </c>
    </row>
    <row r="29769" spans="1:6">
      <c r="A29769">
        <v>2034</v>
      </c>
      <c r="B29769" t="s">
        <v>1031</v>
      </c>
      <c r="C29769" t="s">
        <v>1022</v>
      </c>
      <c r="D29769" t="s">
        <v>972</v>
      </c>
      <c r="E29769" t="s">
        <v>1014</v>
      </c>
      <c r="F29769" s="86">
        <v>1893362.3965414299</v>
      </c>
    </row>
    <row r="29770" spans="1:6">
      <c r="A29770">
        <v>2035</v>
      </c>
      <c r="B29770" t="s">
        <v>1031</v>
      </c>
      <c r="C29770" t="s">
        <v>1022</v>
      </c>
      <c r="D29770" t="s">
        <v>972</v>
      </c>
      <c r="E29770" t="s">
        <v>1014</v>
      </c>
      <c r="F29770" s="86">
        <v>1909396.5733404199</v>
      </c>
    </row>
    <row r="29771" spans="1:6">
      <c r="A29771">
        <v>2036</v>
      </c>
      <c r="B29771" t="s">
        <v>1031</v>
      </c>
      <c r="C29771" t="s">
        <v>1022</v>
      </c>
      <c r="D29771" t="s">
        <v>972</v>
      </c>
      <c r="E29771" t="s">
        <v>1014</v>
      </c>
      <c r="F29771" s="86">
        <v>1925911.67501781</v>
      </c>
    </row>
    <row r="29772" spans="1:6">
      <c r="A29772">
        <v>2037</v>
      </c>
      <c r="B29772" t="s">
        <v>1031</v>
      </c>
      <c r="C29772" t="s">
        <v>1022</v>
      </c>
      <c r="D29772" t="s">
        <v>972</v>
      </c>
      <c r="E29772" t="s">
        <v>1014</v>
      </c>
      <c r="F29772" s="86">
        <v>1942549.90107825</v>
      </c>
    </row>
    <row r="29773" spans="1:6">
      <c r="A29773">
        <v>2038</v>
      </c>
      <c r="B29773" t="s">
        <v>1031</v>
      </c>
      <c r="C29773" t="s">
        <v>1022</v>
      </c>
      <c r="D29773" t="s">
        <v>972</v>
      </c>
      <c r="E29773" t="s">
        <v>1014</v>
      </c>
      <c r="F29773" s="86">
        <v>1959261.2205989501</v>
      </c>
    </row>
    <row r="29774" spans="1:6">
      <c r="A29774">
        <v>2039</v>
      </c>
      <c r="B29774" t="s">
        <v>1031</v>
      </c>
      <c r="C29774" t="s">
        <v>1022</v>
      </c>
      <c r="D29774" t="s">
        <v>972</v>
      </c>
      <c r="E29774" t="s">
        <v>1014</v>
      </c>
      <c r="F29774" s="86">
        <v>1975892.8672271201</v>
      </c>
    </row>
    <row r="29775" spans="1:6">
      <c r="A29775">
        <v>2040</v>
      </c>
      <c r="B29775" t="s">
        <v>1031</v>
      </c>
      <c r="C29775" t="s">
        <v>1022</v>
      </c>
      <c r="D29775" t="s">
        <v>972</v>
      </c>
      <c r="E29775" t="s">
        <v>1014</v>
      </c>
      <c r="F29775" s="86">
        <v>1992408.5944563199</v>
      </c>
    </row>
    <row r="29776" spans="1:6">
      <c r="A29776">
        <v>2041</v>
      </c>
      <c r="B29776" t="s">
        <v>1031</v>
      </c>
      <c r="C29776" t="s">
        <v>1022</v>
      </c>
      <c r="D29776" t="s">
        <v>972</v>
      </c>
      <c r="E29776" t="s">
        <v>1014</v>
      </c>
      <c r="F29776" s="86">
        <v>2005948.80317163</v>
      </c>
    </row>
    <row r="29777" spans="1:6">
      <c r="A29777">
        <v>2042</v>
      </c>
      <c r="B29777" t="s">
        <v>1031</v>
      </c>
      <c r="C29777" t="s">
        <v>1022</v>
      </c>
      <c r="D29777" t="s">
        <v>972</v>
      </c>
      <c r="E29777" t="s">
        <v>1014</v>
      </c>
      <c r="F29777" s="86">
        <v>2019515.9224568999</v>
      </c>
    </row>
    <row r="29778" spans="1:6">
      <c r="A29778">
        <v>2043</v>
      </c>
      <c r="B29778" t="s">
        <v>1031</v>
      </c>
      <c r="C29778" t="s">
        <v>1022</v>
      </c>
      <c r="D29778" t="s">
        <v>972</v>
      </c>
      <c r="E29778" t="s">
        <v>1014</v>
      </c>
      <c r="F29778" s="86">
        <v>2033195.3942051199</v>
      </c>
    </row>
    <row r="29779" spans="1:6">
      <c r="A29779">
        <v>2044</v>
      </c>
      <c r="B29779" t="s">
        <v>1031</v>
      </c>
      <c r="C29779" t="s">
        <v>1022</v>
      </c>
      <c r="D29779" t="s">
        <v>972</v>
      </c>
      <c r="E29779" t="s">
        <v>1014</v>
      </c>
      <c r="F29779" s="86">
        <v>2047039.97684447</v>
      </c>
    </row>
    <row r="29780" spans="1:6">
      <c r="A29780">
        <v>2045</v>
      </c>
      <c r="B29780" t="s">
        <v>1031</v>
      </c>
      <c r="C29780" t="s">
        <v>1022</v>
      </c>
      <c r="D29780" t="s">
        <v>972</v>
      </c>
      <c r="E29780" t="s">
        <v>1014</v>
      </c>
      <c r="F29780" s="86">
        <v>2061060.73223186</v>
      </c>
    </row>
    <row r="29781" spans="1:6">
      <c r="A29781">
        <v>2046</v>
      </c>
      <c r="B29781" t="s">
        <v>1031</v>
      </c>
      <c r="C29781" t="s">
        <v>1022</v>
      </c>
      <c r="D29781" t="s">
        <v>972</v>
      </c>
      <c r="E29781" t="s">
        <v>1014</v>
      </c>
      <c r="F29781" s="86">
        <v>2075238.8446144301</v>
      </c>
    </row>
    <row r="29782" spans="1:6">
      <c r="A29782">
        <v>2047</v>
      </c>
      <c r="B29782" t="s">
        <v>1031</v>
      </c>
      <c r="C29782" t="s">
        <v>1022</v>
      </c>
      <c r="D29782" t="s">
        <v>972</v>
      </c>
      <c r="E29782" t="s">
        <v>1014</v>
      </c>
      <c r="F29782" s="86">
        <v>2089578.9723878501</v>
      </c>
    </row>
    <row r="29783" spans="1:6">
      <c r="A29783">
        <v>2048</v>
      </c>
      <c r="B29783" t="s">
        <v>1031</v>
      </c>
      <c r="C29783" t="s">
        <v>1022</v>
      </c>
      <c r="D29783" t="s">
        <v>972</v>
      </c>
      <c r="E29783" t="s">
        <v>1014</v>
      </c>
      <c r="F29783" s="86">
        <v>2104034.6084698602</v>
      </c>
    </row>
    <row r="29784" spans="1:6">
      <c r="A29784">
        <v>2049</v>
      </c>
      <c r="B29784" t="s">
        <v>1031</v>
      </c>
      <c r="C29784" t="s">
        <v>1022</v>
      </c>
      <c r="D29784" t="s">
        <v>972</v>
      </c>
      <c r="E29784" t="s">
        <v>1014</v>
      </c>
      <c r="F29784" s="86">
        <v>2118643.7532421499</v>
      </c>
    </row>
    <row r="29785" spans="1:6">
      <c r="A29785">
        <v>2050</v>
      </c>
      <c r="B29785" t="s">
        <v>1031</v>
      </c>
      <c r="C29785" t="s">
        <v>1022</v>
      </c>
      <c r="D29785" t="s">
        <v>972</v>
      </c>
      <c r="E29785" t="s">
        <v>1014</v>
      </c>
      <c r="F29785" s="86">
        <v>2133441.4843934998</v>
      </c>
    </row>
    <row r="29786" spans="1:6">
      <c r="A29786">
        <v>2017</v>
      </c>
      <c r="B29786" t="s">
        <v>1032</v>
      </c>
      <c r="C29786" t="s">
        <v>1022</v>
      </c>
      <c r="D29786" t="s">
        <v>972</v>
      </c>
      <c r="E29786" t="s">
        <v>1014</v>
      </c>
      <c r="F29786" s="86">
        <v>46454138.586619802</v>
      </c>
    </row>
    <row r="29787" spans="1:6">
      <c r="A29787">
        <v>2018</v>
      </c>
      <c r="B29787" t="s">
        <v>1032</v>
      </c>
      <c r="C29787" t="s">
        <v>1022</v>
      </c>
      <c r="D29787" t="s">
        <v>972</v>
      </c>
      <c r="E29787" t="s">
        <v>1014</v>
      </c>
      <c r="F29787" s="86">
        <v>46737563.939794399</v>
      </c>
    </row>
    <row r="29788" spans="1:6">
      <c r="A29788">
        <v>2019</v>
      </c>
      <c r="B29788" t="s">
        <v>1032</v>
      </c>
      <c r="C29788" t="s">
        <v>1022</v>
      </c>
      <c r="D29788" t="s">
        <v>972</v>
      </c>
      <c r="E29788" t="s">
        <v>1014</v>
      </c>
      <c r="F29788" s="86">
        <v>47030202.8831992</v>
      </c>
    </row>
    <row r="29789" spans="1:6">
      <c r="A29789">
        <v>2020</v>
      </c>
      <c r="B29789" t="s">
        <v>1032</v>
      </c>
      <c r="C29789" t="s">
        <v>1022</v>
      </c>
      <c r="D29789" t="s">
        <v>972</v>
      </c>
      <c r="E29789" t="s">
        <v>1014</v>
      </c>
      <c r="F29789" s="86">
        <v>47321929.128690898</v>
      </c>
    </row>
    <row r="29790" spans="1:6">
      <c r="A29790">
        <v>2021</v>
      </c>
      <c r="B29790" t="s">
        <v>1032</v>
      </c>
      <c r="C29790" t="s">
        <v>1022</v>
      </c>
      <c r="D29790" t="s">
        <v>972</v>
      </c>
      <c r="E29790" t="s">
        <v>1014</v>
      </c>
      <c r="F29790" s="86">
        <v>47627370.1049904</v>
      </c>
    </row>
    <row r="29791" spans="1:6">
      <c r="A29791">
        <v>2022</v>
      </c>
      <c r="B29791" t="s">
        <v>1032</v>
      </c>
      <c r="C29791" t="s">
        <v>1022</v>
      </c>
      <c r="D29791" t="s">
        <v>972</v>
      </c>
      <c r="E29791" t="s">
        <v>1014</v>
      </c>
      <c r="F29791" s="86">
        <v>47934151.248866498</v>
      </c>
    </row>
    <row r="29792" spans="1:6">
      <c r="A29792">
        <v>2023</v>
      </c>
      <c r="B29792" t="s">
        <v>1032</v>
      </c>
      <c r="C29792" t="s">
        <v>1022</v>
      </c>
      <c r="D29792" t="s">
        <v>972</v>
      </c>
      <c r="E29792" t="s">
        <v>1014</v>
      </c>
      <c r="F29792" s="86">
        <v>48248972.770773403</v>
      </c>
    </row>
    <row r="29793" spans="1:6">
      <c r="A29793">
        <v>2024</v>
      </c>
      <c r="B29793" t="s">
        <v>1032</v>
      </c>
      <c r="C29793" t="s">
        <v>1022</v>
      </c>
      <c r="D29793" t="s">
        <v>972</v>
      </c>
      <c r="E29793" t="s">
        <v>1014</v>
      </c>
      <c r="F29793" s="86">
        <v>48578121.159543402</v>
      </c>
    </row>
    <row r="29794" spans="1:6">
      <c r="A29794">
        <v>2025</v>
      </c>
      <c r="B29794" t="s">
        <v>1032</v>
      </c>
      <c r="C29794" t="s">
        <v>1022</v>
      </c>
      <c r="D29794" t="s">
        <v>972</v>
      </c>
      <c r="E29794" t="s">
        <v>1014</v>
      </c>
      <c r="F29794" s="86">
        <v>48928811.697444402</v>
      </c>
    </row>
    <row r="29795" spans="1:6">
      <c r="A29795">
        <v>2026</v>
      </c>
      <c r="B29795" t="s">
        <v>1032</v>
      </c>
      <c r="C29795" t="s">
        <v>1022</v>
      </c>
      <c r="D29795" t="s">
        <v>972</v>
      </c>
      <c r="E29795" t="s">
        <v>1014</v>
      </c>
      <c r="F29795" s="86">
        <v>49311111.789062299</v>
      </c>
    </row>
    <row r="29796" spans="1:6">
      <c r="A29796">
        <v>2027</v>
      </c>
      <c r="B29796" t="s">
        <v>1032</v>
      </c>
      <c r="C29796" t="s">
        <v>1022</v>
      </c>
      <c r="D29796" t="s">
        <v>972</v>
      </c>
      <c r="E29796" t="s">
        <v>1014</v>
      </c>
      <c r="F29796" s="86">
        <v>49716893.730920799</v>
      </c>
    </row>
    <row r="29797" spans="1:6">
      <c r="A29797">
        <v>2028</v>
      </c>
      <c r="B29797" t="s">
        <v>1032</v>
      </c>
      <c r="C29797" t="s">
        <v>1022</v>
      </c>
      <c r="D29797" t="s">
        <v>972</v>
      </c>
      <c r="E29797" t="s">
        <v>1014</v>
      </c>
      <c r="F29797" s="86">
        <v>50133496.9255272</v>
      </c>
    </row>
    <row r="29798" spans="1:6">
      <c r="A29798">
        <v>2029</v>
      </c>
      <c r="B29798" t="s">
        <v>1032</v>
      </c>
      <c r="C29798" t="s">
        <v>1022</v>
      </c>
      <c r="D29798" t="s">
        <v>972</v>
      </c>
      <c r="E29798" t="s">
        <v>1014</v>
      </c>
      <c r="F29798" s="86">
        <v>50549532.994301297</v>
      </c>
    </row>
    <row r="29799" spans="1:6">
      <c r="A29799">
        <v>2030</v>
      </c>
      <c r="B29799" t="s">
        <v>1032</v>
      </c>
      <c r="C29799" t="s">
        <v>1022</v>
      </c>
      <c r="D29799" t="s">
        <v>972</v>
      </c>
      <c r="E29799" t="s">
        <v>1014</v>
      </c>
      <c r="F29799" s="86">
        <v>50974471.5878888</v>
      </c>
    </row>
    <row r="29800" spans="1:6">
      <c r="A29800">
        <v>2031</v>
      </c>
      <c r="B29800" t="s">
        <v>1032</v>
      </c>
      <c r="C29800" t="s">
        <v>1022</v>
      </c>
      <c r="D29800" t="s">
        <v>972</v>
      </c>
      <c r="E29800" t="s">
        <v>1014</v>
      </c>
      <c r="F29800" s="86">
        <v>51406411.339383498</v>
      </c>
    </row>
    <row r="29801" spans="1:6">
      <c r="A29801">
        <v>2032</v>
      </c>
      <c r="B29801" t="s">
        <v>1032</v>
      </c>
      <c r="C29801" t="s">
        <v>1022</v>
      </c>
      <c r="D29801" t="s">
        <v>972</v>
      </c>
      <c r="E29801" t="s">
        <v>1014</v>
      </c>
      <c r="F29801" s="86">
        <v>51831582.006430604</v>
      </c>
    </row>
    <row r="29802" spans="1:6">
      <c r="A29802">
        <v>2033</v>
      </c>
      <c r="B29802" t="s">
        <v>1032</v>
      </c>
      <c r="C29802" t="s">
        <v>1022</v>
      </c>
      <c r="D29802" t="s">
        <v>972</v>
      </c>
      <c r="E29802" t="s">
        <v>1014</v>
      </c>
      <c r="F29802" s="86">
        <v>52250375.262859397</v>
      </c>
    </row>
    <row r="29803" spans="1:6">
      <c r="A29803">
        <v>2034</v>
      </c>
      <c r="B29803" t="s">
        <v>1032</v>
      </c>
      <c r="C29803" t="s">
        <v>1022</v>
      </c>
      <c r="D29803" t="s">
        <v>972</v>
      </c>
      <c r="E29803" t="s">
        <v>1014</v>
      </c>
      <c r="F29803" s="86">
        <v>52680535.040185601</v>
      </c>
    </row>
    <row r="29804" spans="1:6">
      <c r="A29804">
        <v>2035</v>
      </c>
      <c r="B29804" t="s">
        <v>1032</v>
      </c>
      <c r="C29804" t="s">
        <v>1022</v>
      </c>
      <c r="D29804" t="s">
        <v>972</v>
      </c>
      <c r="E29804" t="s">
        <v>1014</v>
      </c>
      <c r="F29804" s="86">
        <v>53126666.754981898</v>
      </c>
    </row>
    <row r="29805" spans="1:6">
      <c r="A29805">
        <v>2036</v>
      </c>
      <c r="B29805" t="s">
        <v>1032</v>
      </c>
      <c r="C29805" t="s">
        <v>1022</v>
      </c>
      <c r="D29805" t="s">
        <v>972</v>
      </c>
      <c r="E29805" t="s">
        <v>1014</v>
      </c>
      <c r="F29805" s="86">
        <v>53586179.627001002</v>
      </c>
    </row>
    <row r="29806" spans="1:6">
      <c r="A29806">
        <v>2037</v>
      </c>
      <c r="B29806" t="s">
        <v>1032</v>
      </c>
      <c r="C29806" t="s">
        <v>1022</v>
      </c>
      <c r="D29806" t="s">
        <v>972</v>
      </c>
      <c r="E29806" t="s">
        <v>1014</v>
      </c>
      <c r="F29806" s="86">
        <v>54049118.287124902</v>
      </c>
    </row>
    <row r="29807" spans="1:6">
      <c r="A29807">
        <v>2038</v>
      </c>
      <c r="B29807" t="s">
        <v>1032</v>
      </c>
      <c r="C29807" t="s">
        <v>1022</v>
      </c>
      <c r="D29807" t="s">
        <v>972</v>
      </c>
      <c r="E29807" t="s">
        <v>1014</v>
      </c>
      <c r="F29807" s="86">
        <v>54514090.685006097</v>
      </c>
    </row>
    <row r="29808" spans="1:6">
      <c r="A29808">
        <v>2039</v>
      </c>
      <c r="B29808" t="s">
        <v>1032</v>
      </c>
      <c r="C29808" t="s">
        <v>1022</v>
      </c>
      <c r="D29808" t="s">
        <v>972</v>
      </c>
      <c r="E29808" t="s">
        <v>1014</v>
      </c>
      <c r="F29808" s="86">
        <v>54976846.280327603</v>
      </c>
    </row>
    <row r="29809" spans="1:6">
      <c r="A29809">
        <v>2040</v>
      </c>
      <c r="B29809" t="s">
        <v>1032</v>
      </c>
      <c r="C29809" t="s">
        <v>1022</v>
      </c>
      <c r="D29809" t="s">
        <v>972</v>
      </c>
      <c r="E29809" t="s">
        <v>1014</v>
      </c>
      <c r="F29809" s="86">
        <v>55436376.557574898</v>
      </c>
    </row>
    <row r="29810" spans="1:6">
      <c r="A29810">
        <v>2041</v>
      </c>
      <c r="B29810" t="s">
        <v>1032</v>
      </c>
      <c r="C29810" t="s">
        <v>1022</v>
      </c>
      <c r="D29810" t="s">
        <v>972</v>
      </c>
      <c r="E29810" t="s">
        <v>1014</v>
      </c>
      <c r="F29810" s="86">
        <v>55813116.605323397</v>
      </c>
    </row>
    <row r="29811" spans="1:6">
      <c r="A29811">
        <v>2042</v>
      </c>
      <c r="B29811" t="s">
        <v>1032</v>
      </c>
      <c r="C29811" t="s">
        <v>1022</v>
      </c>
      <c r="D29811" t="s">
        <v>972</v>
      </c>
      <c r="E29811" t="s">
        <v>1014</v>
      </c>
      <c r="F29811" s="86">
        <v>56190605.407365598</v>
      </c>
    </row>
    <row r="29812" spans="1:6">
      <c r="A29812">
        <v>2043</v>
      </c>
      <c r="B29812" t="s">
        <v>1032</v>
      </c>
      <c r="C29812" t="s">
        <v>1022</v>
      </c>
      <c r="D29812" t="s">
        <v>972</v>
      </c>
      <c r="E29812" t="s">
        <v>1014</v>
      </c>
      <c r="F29812" s="86">
        <v>56571220.2817709</v>
      </c>
    </row>
    <row r="29813" spans="1:6">
      <c r="A29813">
        <v>2044</v>
      </c>
      <c r="B29813" t="s">
        <v>1032</v>
      </c>
      <c r="C29813" t="s">
        <v>1022</v>
      </c>
      <c r="D29813" t="s">
        <v>972</v>
      </c>
      <c r="E29813" t="s">
        <v>1014</v>
      </c>
      <c r="F29813" s="86">
        <v>56956429.1684485</v>
      </c>
    </row>
    <row r="29814" spans="1:6">
      <c r="A29814">
        <v>2045</v>
      </c>
      <c r="B29814" t="s">
        <v>1032</v>
      </c>
      <c r="C29814" t="s">
        <v>1022</v>
      </c>
      <c r="D29814" t="s">
        <v>972</v>
      </c>
      <c r="E29814" t="s">
        <v>1014</v>
      </c>
      <c r="F29814" s="86">
        <v>57346539.850283198</v>
      </c>
    </row>
    <row r="29815" spans="1:6">
      <c r="A29815">
        <v>2046</v>
      </c>
      <c r="B29815" t="s">
        <v>1032</v>
      </c>
      <c r="C29815" t="s">
        <v>1022</v>
      </c>
      <c r="D29815" t="s">
        <v>972</v>
      </c>
      <c r="E29815" t="s">
        <v>1014</v>
      </c>
      <c r="F29815" s="86">
        <v>57741028.801546998</v>
      </c>
    </row>
    <row r="29816" spans="1:6">
      <c r="A29816">
        <v>2047</v>
      </c>
      <c r="B29816" t="s">
        <v>1032</v>
      </c>
      <c r="C29816" t="s">
        <v>1022</v>
      </c>
      <c r="D29816" t="s">
        <v>972</v>
      </c>
      <c r="E29816" t="s">
        <v>1014</v>
      </c>
      <c r="F29816" s="86">
        <v>58140025.636504903</v>
      </c>
    </row>
    <row r="29817" spans="1:6">
      <c r="A29817">
        <v>2048</v>
      </c>
      <c r="B29817" t="s">
        <v>1032</v>
      </c>
      <c r="C29817" t="s">
        <v>1022</v>
      </c>
      <c r="D29817" t="s">
        <v>972</v>
      </c>
      <c r="E29817" t="s">
        <v>1014</v>
      </c>
      <c r="F29817" s="86">
        <v>58542236.351441398</v>
      </c>
    </row>
    <row r="29818" spans="1:6">
      <c r="A29818">
        <v>2049</v>
      </c>
      <c r="B29818" t="s">
        <v>1032</v>
      </c>
      <c r="C29818" t="s">
        <v>1022</v>
      </c>
      <c r="D29818" t="s">
        <v>972</v>
      </c>
      <c r="E29818" t="s">
        <v>1014</v>
      </c>
      <c r="F29818" s="86">
        <v>58948718.2613438</v>
      </c>
    </row>
    <row r="29819" spans="1:6">
      <c r="A29819">
        <v>2050</v>
      </c>
      <c r="B29819" t="s">
        <v>1032</v>
      </c>
      <c r="C29819" t="s">
        <v>1022</v>
      </c>
      <c r="D29819" t="s">
        <v>972</v>
      </c>
      <c r="E29819" t="s">
        <v>1014</v>
      </c>
      <c r="F29819" s="86">
        <v>59360447.360779896</v>
      </c>
    </row>
    <row r="29820" spans="1:6">
      <c r="A29820">
        <v>2017</v>
      </c>
      <c r="B29820" t="s">
        <v>1033</v>
      </c>
      <c r="C29820" t="s">
        <v>1022</v>
      </c>
      <c r="D29820" t="s">
        <v>972</v>
      </c>
      <c r="E29820" t="s">
        <v>1014</v>
      </c>
      <c r="F29820" s="86">
        <v>22445716.2514209</v>
      </c>
    </row>
    <row r="29821" spans="1:6">
      <c r="A29821">
        <v>2018</v>
      </c>
      <c r="B29821" t="s">
        <v>1033</v>
      </c>
      <c r="C29821" t="s">
        <v>1022</v>
      </c>
      <c r="D29821" t="s">
        <v>972</v>
      </c>
      <c r="E29821" t="s">
        <v>1014</v>
      </c>
      <c r="F29821" s="86">
        <v>22582661.747546099</v>
      </c>
    </row>
    <row r="29822" spans="1:6">
      <c r="A29822">
        <v>2019</v>
      </c>
      <c r="B29822" t="s">
        <v>1033</v>
      </c>
      <c r="C29822" t="s">
        <v>1022</v>
      </c>
      <c r="D29822" t="s">
        <v>972</v>
      </c>
      <c r="E29822" t="s">
        <v>1014</v>
      </c>
      <c r="F29822" s="86">
        <v>22724059.0673034</v>
      </c>
    </row>
    <row r="29823" spans="1:6">
      <c r="A29823">
        <v>2020</v>
      </c>
      <c r="B29823" t="s">
        <v>1033</v>
      </c>
      <c r="C29823" t="s">
        <v>1022</v>
      </c>
      <c r="D29823" t="s">
        <v>972</v>
      </c>
      <c r="E29823" t="s">
        <v>1014</v>
      </c>
      <c r="F29823" s="86">
        <v>22865015.3895735</v>
      </c>
    </row>
    <row r="29824" spans="1:6">
      <c r="A29824">
        <v>2021</v>
      </c>
      <c r="B29824" t="s">
        <v>1033</v>
      </c>
      <c r="C29824" t="s">
        <v>1022</v>
      </c>
      <c r="D29824" t="s">
        <v>972</v>
      </c>
      <c r="E29824" t="s">
        <v>1014</v>
      </c>
      <c r="F29824" s="86">
        <v>23012598.3971196</v>
      </c>
    </row>
    <row r="29825" spans="1:6">
      <c r="A29825">
        <v>2022</v>
      </c>
      <c r="B29825" t="s">
        <v>1033</v>
      </c>
      <c r="C29825" t="s">
        <v>1022</v>
      </c>
      <c r="D29825" t="s">
        <v>972</v>
      </c>
      <c r="E29825" t="s">
        <v>1014</v>
      </c>
      <c r="F29825" s="86">
        <v>23160828.946996</v>
      </c>
    </row>
    <row r="29826" spans="1:6">
      <c r="A29826">
        <v>2023</v>
      </c>
      <c r="B29826" t="s">
        <v>1033</v>
      </c>
      <c r="C29826" t="s">
        <v>1022</v>
      </c>
      <c r="D29826" t="s">
        <v>972</v>
      </c>
      <c r="E29826" t="s">
        <v>1014</v>
      </c>
      <c r="F29826" s="86">
        <v>23312944.4476933</v>
      </c>
    </row>
    <row r="29827" spans="1:6">
      <c r="A29827">
        <v>2024</v>
      </c>
      <c r="B29827" t="s">
        <v>1033</v>
      </c>
      <c r="C29827" t="s">
        <v>1022</v>
      </c>
      <c r="D29827" t="s">
        <v>972</v>
      </c>
      <c r="E29827" t="s">
        <v>1014</v>
      </c>
      <c r="F29827" s="86">
        <v>23471982.405639</v>
      </c>
    </row>
    <row r="29828" spans="1:6">
      <c r="A29828">
        <v>2025</v>
      </c>
      <c r="B29828" t="s">
        <v>1033</v>
      </c>
      <c r="C29828" t="s">
        <v>1022</v>
      </c>
      <c r="D29828" t="s">
        <v>972</v>
      </c>
      <c r="E29828" t="s">
        <v>1014</v>
      </c>
      <c r="F29828" s="86">
        <v>23641429.101784401</v>
      </c>
    </row>
    <row r="29829" spans="1:6">
      <c r="A29829">
        <v>2026</v>
      </c>
      <c r="B29829" t="s">
        <v>1033</v>
      </c>
      <c r="C29829" t="s">
        <v>1022</v>
      </c>
      <c r="D29829" t="s">
        <v>972</v>
      </c>
      <c r="E29829" t="s">
        <v>1014</v>
      </c>
      <c r="F29829" s="86">
        <v>23826148.905884199</v>
      </c>
    </row>
    <row r="29830" spans="1:6">
      <c r="A29830">
        <v>2027</v>
      </c>
      <c r="B29830" t="s">
        <v>1033</v>
      </c>
      <c r="C29830" t="s">
        <v>1022</v>
      </c>
      <c r="D29830" t="s">
        <v>972</v>
      </c>
      <c r="E29830" t="s">
        <v>1014</v>
      </c>
      <c r="F29830" s="86">
        <v>24022214.673198398</v>
      </c>
    </row>
    <row r="29831" spans="1:6">
      <c r="A29831">
        <v>2028</v>
      </c>
      <c r="B29831" t="s">
        <v>1033</v>
      </c>
      <c r="C29831" t="s">
        <v>1022</v>
      </c>
      <c r="D29831" t="s">
        <v>972</v>
      </c>
      <c r="E29831" t="s">
        <v>1014</v>
      </c>
      <c r="F29831" s="86">
        <v>24223509.054712702</v>
      </c>
    </row>
    <row r="29832" spans="1:6">
      <c r="A29832">
        <v>2029</v>
      </c>
      <c r="B29832" t="s">
        <v>1033</v>
      </c>
      <c r="C29832" t="s">
        <v>1022</v>
      </c>
      <c r="D29832" t="s">
        <v>972</v>
      </c>
      <c r="E29832" t="s">
        <v>1014</v>
      </c>
      <c r="F29832" s="86">
        <v>24424529.412299301</v>
      </c>
    </row>
    <row r="29833" spans="1:6">
      <c r="A29833">
        <v>2030</v>
      </c>
      <c r="B29833" t="s">
        <v>1033</v>
      </c>
      <c r="C29833" t="s">
        <v>1022</v>
      </c>
      <c r="D29833" t="s">
        <v>972</v>
      </c>
      <c r="E29833" t="s">
        <v>1014</v>
      </c>
      <c r="F29833" s="86">
        <v>24629851.292892501</v>
      </c>
    </row>
    <row r="29834" spans="1:6">
      <c r="A29834">
        <v>2031</v>
      </c>
      <c r="B29834" t="s">
        <v>1033</v>
      </c>
      <c r="C29834" t="s">
        <v>1022</v>
      </c>
      <c r="D29834" t="s">
        <v>972</v>
      </c>
      <c r="E29834" t="s">
        <v>1014</v>
      </c>
      <c r="F29834" s="86">
        <v>24838555.9938027</v>
      </c>
    </row>
    <row r="29835" spans="1:6">
      <c r="A29835">
        <v>2032</v>
      </c>
      <c r="B29835" t="s">
        <v>1033</v>
      </c>
      <c r="C29835" t="s">
        <v>1022</v>
      </c>
      <c r="D29835" t="s">
        <v>972</v>
      </c>
      <c r="E29835" t="s">
        <v>1014</v>
      </c>
      <c r="F29835" s="86">
        <v>25043990.007677902</v>
      </c>
    </row>
    <row r="29836" spans="1:6">
      <c r="A29836">
        <v>2033</v>
      </c>
      <c r="B29836" t="s">
        <v>1033</v>
      </c>
      <c r="C29836" t="s">
        <v>1022</v>
      </c>
      <c r="D29836" t="s">
        <v>972</v>
      </c>
      <c r="E29836" t="s">
        <v>1014</v>
      </c>
      <c r="F29836" s="86">
        <v>25246342.583526101</v>
      </c>
    </row>
    <row r="29837" spans="1:6">
      <c r="A29837">
        <v>2034</v>
      </c>
      <c r="B29837" t="s">
        <v>1033</v>
      </c>
      <c r="C29837" t="s">
        <v>1022</v>
      </c>
      <c r="D29837" t="s">
        <v>972</v>
      </c>
      <c r="E29837" t="s">
        <v>1014</v>
      </c>
      <c r="F29837" s="86">
        <v>25454187.236304101</v>
      </c>
    </row>
    <row r="29838" spans="1:6">
      <c r="A29838">
        <v>2035</v>
      </c>
      <c r="B29838" t="s">
        <v>1033</v>
      </c>
      <c r="C29838" t="s">
        <v>1022</v>
      </c>
      <c r="D29838" t="s">
        <v>972</v>
      </c>
      <c r="E29838" t="s">
        <v>1014</v>
      </c>
      <c r="F29838" s="86">
        <v>25669749.211743701</v>
      </c>
    </row>
    <row r="29839" spans="1:6">
      <c r="A29839">
        <v>2036</v>
      </c>
      <c r="B29839" t="s">
        <v>1033</v>
      </c>
      <c r="C29839" t="s">
        <v>1022</v>
      </c>
      <c r="D29839" t="s">
        <v>972</v>
      </c>
      <c r="E29839" t="s">
        <v>1014</v>
      </c>
      <c r="F29839" s="86">
        <v>25891776.6963345</v>
      </c>
    </row>
    <row r="29840" spans="1:6">
      <c r="A29840">
        <v>2037</v>
      </c>
      <c r="B29840" t="s">
        <v>1033</v>
      </c>
      <c r="C29840" t="s">
        <v>1022</v>
      </c>
      <c r="D29840" t="s">
        <v>972</v>
      </c>
      <c r="E29840" t="s">
        <v>1014</v>
      </c>
      <c r="F29840" s="86">
        <v>26115459.453632399</v>
      </c>
    </row>
    <row r="29841" spans="1:6">
      <c r="A29841">
        <v>2038</v>
      </c>
      <c r="B29841" t="s">
        <v>1033</v>
      </c>
      <c r="C29841" t="s">
        <v>1022</v>
      </c>
      <c r="D29841" t="s">
        <v>972</v>
      </c>
      <c r="E29841" t="s">
        <v>1014</v>
      </c>
      <c r="F29841" s="86">
        <v>26340124.872583698</v>
      </c>
    </row>
    <row r="29842" spans="1:6">
      <c r="A29842">
        <v>2039</v>
      </c>
      <c r="B29842" t="s">
        <v>1033</v>
      </c>
      <c r="C29842" t="s">
        <v>1022</v>
      </c>
      <c r="D29842" t="s">
        <v>972</v>
      </c>
      <c r="E29842" t="s">
        <v>1014</v>
      </c>
      <c r="F29842" s="86">
        <v>26563719.176608399</v>
      </c>
    </row>
    <row r="29843" spans="1:6">
      <c r="A29843">
        <v>2040</v>
      </c>
      <c r="B29843" t="s">
        <v>1033</v>
      </c>
      <c r="C29843" t="s">
        <v>1022</v>
      </c>
      <c r="D29843" t="s">
        <v>972</v>
      </c>
      <c r="E29843" t="s">
        <v>1014</v>
      </c>
      <c r="F29843" s="86">
        <v>26785755.071059301</v>
      </c>
    </row>
    <row r="29844" spans="1:6">
      <c r="A29844">
        <v>2041</v>
      </c>
      <c r="B29844" t="s">
        <v>1033</v>
      </c>
      <c r="C29844" t="s">
        <v>1022</v>
      </c>
      <c r="D29844" t="s">
        <v>972</v>
      </c>
      <c r="E29844" t="s">
        <v>1014</v>
      </c>
      <c r="F29844" s="86">
        <v>26967788.372495901</v>
      </c>
    </row>
    <row r="29845" spans="1:6">
      <c r="A29845">
        <v>2042</v>
      </c>
      <c r="B29845" t="s">
        <v>1033</v>
      </c>
      <c r="C29845" t="s">
        <v>1022</v>
      </c>
      <c r="D29845" t="s">
        <v>972</v>
      </c>
      <c r="E29845" t="s">
        <v>1014</v>
      </c>
      <c r="F29845" s="86">
        <v>27150183.4571217</v>
      </c>
    </row>
    <row r="29846" spans="1:6">
      <c r="A29846">
        <v>2043</v>
      </c>
      <c r="B29846" t="s">
        <v>1033</v>
      </c>
      <c r="C29846" t="s">
        <v>1022</v>
      </c>
      <c r="D29846" t="s">
        <v>972</v>
      </c>
      <c r="E29846" t="s">
        <v>1014</v>
      </c>
      <c r="F29846" s="86">
        <v>27334088.9977667</v>
      </c>
    </row>
    <row r="29847" spans="1:6">
      <c r="A29847">
        <v>2044</v>
      </c>
      <c r="B29847" t="s">
        <v>1033</v>
      </c>
      <c r="C29847" t="s">
        <v>1022</v>
      </c>
      <c r="D29847" t="s">
        <v>972</v>
      </c>
      <c r="E29847" t="s">
        <v>1014</v>
      </c>
      <c r="F29847" s="86">
        <v>27520214.273812201</v>
      </c>
    </row>
    <row r="29848" spans="1:6">
      <c r="A29848">
        <v>2045</v>
      </c>
      <c r="B29848" t="s">
        <v>1033</v>
      </c>
      <c r="C29848" t="s">
        <v>1022</v>
      </c>
      <c r="D29848" t="s">
        <v>972</v>
      </c>
      <c r="E29848" t="s">
        <v>1014</v>
      </c>
      <c r="F29848" s="86">
        <v>27708707.9998294</v>
      </c>
    </row>
    <row r="29849" spans="1:6">
      <c r="A29849">
        <v>2046</v>
      </c>
      <c r="B29849" t="s">
        <v>1033</v>
      </c>
      <c r="C29849" t="s">
        <v>1022</v>
      </c>
      <c r="D29849" t="s">
        <v>972</v>
      </c>
      <c r="E29849" t="s">
        <v>1014</v>
      </c>
      <c r="F29849" s="86">
        <v>27899317.218594201</v>
      </c>
    </row>
    <row r="29850" spans="1:6">
      <c r="A29850">
        <v>2047</v>
      </c>
      <c r="B29850" t="s">
        <v>1033</v>
      </c>
      <c r="C29850" t="s">
        <v>1022</v>
      </c>
      <c r="D29850" t="s">
        <v>972</v>
      </c>
      <c r="E29850" t="s">
        <v>1014</v>
      </c>
      <c r="F29850" s="86">
        <v>28092104.557142802</v>
      </c>
    </row>
    <row r="29851" spans="1:6">
      <c r="A29851">
        <v>2048</v>
      </c>
      <c r="B29851" t="s">
        <v>1033</v>
      </c>
      <c r="C29851" t="s">
        <v>1022</v>
      </c>
      <c r="D29851" t="s">
        <v>972</v>
      </c>
      <c r="E29851" t="s">
        <v>1014</v>
      </c>
      <c r="F29851" s="86">
        <v>28286444.778604701</v>
      </c>
    </row>
    <row r="29852" spans="1:6">
      <c r="A29852">
        <v>2049</v>
      </c>
      <c r="B29852" t="s">
        <v>1033</v>
      </c>
      <c r="C29852" t="s">
        <v>1022</v>
      </c>
      <c r="D29852" t="s">
        <v>972</v>
      </c>
      <c r="E29852" t="s">
        <v>1014</v>
      </c>
      <c r="F29852" s="86">
        <v>28482848.7565623</v>
      </c>
    </row>
    <row r="29853" spans="1:6">
      <c r="A29853">
        <v>2050</v>
      </c>
      <c r="B29853" t="s">
        <v>1033</v>
      </c>
      <c r="C29853" t="s">
        <v>1022</v>
      </c>
      <c r="D29853" t="s">
        <v>972</v>
      </c>
      <c r="E29853" t="s">
        <v>1014</v>
      </c>
      <c r="F29853" s="86">
        <v>28681788.0721878</v>
      </c>
    </row>
    <row r="29854" spans="1:6">
      <c r="A29854">
        <v>2017</v>
      </c>
      <c r="B29854" t="s">
        <v>1034</v>
      </c>
      <c r="C29854" t="s">
        <v>1022</v>
      </c>
      <c r="D29854" t="s">
        <v>972</v>
      </c>
      <c r="E29854" t="s">
        <v>1014</v>
      </c>
      <c r="F29854" s="86">
        <v>6909727.4043016704</v>
      </c>
    </row>
    <row r="29855" spans="1:6">
      <c r="A29855">
        <v>2018</v>
      </c>
      <c r="B29855" t="s">
        <v>1034</v>
      </c>
      <c r="C29855" t="s">
        <v>1022</v>
      </c>
      <c r="D29855" t="s">
        <v>972</v>
      </c>
      <c r="E29855" t="s">
        <v>1014</v>
      </c>
      <c r="F29855" s="86">
        <v>6938029.2981641404</v>
      </c>
    </row>
    <row r="29856" spans="1:6">
      <c r="A29856">
        <v>2019</v>
      </c>
      <c r="B29856" t="s">
        <v>1034</v>
      </c>
      <c r="C29856" t="s">
        <v>1022</v>
      </c>
      <c r="D29856" t="s">
        <v>972</v>
      </c>
      <c r="E29856" t="s">
        <v>1014</v>
      </c>
      <c r="F29856" s="86">
        <v>6966442.6337928697</v>
      </c>
    </row>
    <row r="29857" spans="1:6">
      <c r="A29857">
        <v>2020</v>
      </c>
      <c r="B29857" t="s">
        <v>1034</v>
      </c>
      <c r="C29857" t="s">
        <v>1022</v>
      </c>
      <c r="D29857" t="s">
        <v>972</v>
      </c>
      <c r="E29857" t="s">
        <v>1014</v>
      </c>
      <c r="F29857" s="86">
        <v>6993870.7372991303</v>
      </c>
    </row>
    <row r="29858" spans="1:6">
      <c r="A29858">
        <v>2021</v>
      </c>
      <c r="B29858" t="s">
        <v>1034</v>
      </c>
      <c r="C29858" t="s">
        <v>1022</v>
      </c>
      <c r="D29858" t="s">
        <v>972</v>
      </c>
      <c r="E29858" t="s">
        <v>1014</v>
      </c>
      <c r="F29858" s="86">
        <v>7023137.60263763</v>
      </c>
    </row>
    <row r="29859" spans="1:6">
      <c r="A29859">
        <v>2022</v>
      </c>
      <c r="B29859" t="s">
        <v>1034</v>
      </c>
      <c r="C29859" t="s">
        <v>1022</v>
      </c>
      <c r="D29859" t="s">
        <v>972</v>
      </c>
      <c r="E29859" t="s">
        <v>1014</v>
      </c>
      <c r="F29859" s="86">
        <v>7052104.2607541597</v>
      </c>
    </row>
    <row r="29860" spans="1:6">
      <c r="A29860">
        <v>2023</v>
      </c>
      <c r="B29860" t="s">
        <v>1034</v>
      </c>
      <c r="C29860" t="s">
        <v>1022</v>
      </c>
      <c r="D29860" t="s">
        <v>972</v>
      </c>
      <c r="E29860" t="s">
        <v>1014</v>
      </c>
      <c r="F29860" s="86">
        <v>7082115.1044511804</v>
      </c>
    </row>
    <row r="29861" spans="1:6">
      <c r="A29861">
        <v>2024</v>
      </c>
      <c r="B29861" t="s">
        <v>1034</v>
      </c>
      <c r="C29861" t="s">
        <v>1022</v>
      </c>
      <c r="D29861" t="s">
        <v>972</v>
      </c>
      <c r="E29861" t="s">
        <v>1014</v>
      </c>
      <c r="F29861" s="86">
        <v>7114336.8318432802</v>
      </c>
    </row>
    <row r="29862" spans="1:6">
      <c r="A29862">
        <v>2025</v>
      </c>
      <c r="B29862" t="s">
        <v>1034</v>
      </c>
      <c r="C29862" t="s">
        <v>1022</v>
      </c>
      <c r="D29862" t="s">
        <v>972</v>
      </c>
      <c r="E29862" t="s">
        <v>1014</v>
      </c>
      <c r="F29862" s="86">
        <v>7150311.7809579298</v>
      </c>
    </row>
    <row r="29863" spans="1:6">
      <c r="A29863">
        <v>2026</v>
      </c>
      <c r="B29863" t="s">
        <v>1034</v>
      </c>
      <c r="C29863" t="s">
        <v>1022</v>
      </c>
      <c r="D29863" t="s">
        <v>972</v>
      </c>
      <c r="E29863" t="s">
        <v>1014</v>
      </c>
      <c r="F29863" s="86">
        <v>7191691.1357238097</v>
      </c>
    </row>
    <row r="29864" spans="1:6">
      <c r="A29864">
        <v>2027</v>
      </c>
      <c r="B29864" t="s">
        <v>1034</v>
      </c>
      <c r="C29864" t="s">
        <v>1022</v>
      </c>
      <c r="D29864" t="s">
        <v>972</v>
      </c>
      <c r="E29864" t="s">
        <v>1014</v>
      </c>
      <c r="F29864" s="86">
        <v>7237896.1428651102</v>
      </c>
    </row>
    <row r="29865" spans="1:6">
      <c r="A29865">
        <v>2028</v>
      </c>
      <c r="B29865" t="s">
        <v>1034</v>
      </c>
      <c r="C29865" t="s">
        <v>1022</v>
      </c>
      <c r="D29865" t="s">
        <v>972</v>
      </c>
      <c r="E29865" t="s">
        <v>1014</v>
      </c>
      <c r="F29865" s="86">
        <v>7287377.3252039999</v>
      </c>
    </row>
    <row r="29866" spans="1:6">
      <c r="A29866">
        <v>2029</v>
      </c>
      <c r="B29866" t="s">
        <v>1034</v>
      </c>
      <c r="C29866" t="s">
        <v>1022</v>
      </c>
      <c r="D29866" t="s">
        <v>972</v>
      </c>
      <c r="E29866" t="s">
        <v>1014</v>
      </c>
      <c r="F29866" s="86">
        <v>7338625.2534628902</v>
      </c>
    </row>
    <row r="29867" spans="1:6">
      <c r="A29867">
        <v>2030</v>
      </c>
      <c r="B29867" t="s">
        <v>1034</v>
      </c>
      <c r="C29867" t="s">
        <v>1022</v>
      </c>
      <c r="D29867" t="s">
        <v>972</v>
      </c>
      <c r="E29867" t="s">
        <v>1014</v>
      </c>
      <c r="F29867" s="86">
        <v>7392900.2333003301</v>
      </c>
    </row>
    <row r="29868" spans="1:6">
      <c r="A29868">
        <v>2031</v>
      </c>
      <c r="B29868" t="s">
        <v>1034</v>
      </c>
      <c r="C29868" t="s">
        <v>1022</v>
      </c>
      <c r="D29868" t="s">
        <v>972</v>
      </c>
      <c r="E29868" t="s">
        <v>1014</v>
      </c>
      <c r="F29868" s="86">
        <v>7450021.0813090401</v>
      </c>
    </row>
    <row r="29869" spans="1:6">
      <c r="A29869">
        <v>2032</v>
      </c>
      <c r="B29869" t="s">
        <v>1034</v>
      </c>
      <c r="C29869" t="s">
        <v>1022</v>
      </c>
      <c r="D29869" t="s">
        <v>972</v>
      </c>
      <c r="E29869" t="s">
        <v>1014</v>
      </c>
      <c r="F29869" s="86">
        <v>7507983.6573060201</v>
      </c>
    </row>
    <row r="29870" spans="1:6">
      <c r="A29870">
        <v>2033</v>
      </c>
      <c r="B29870" t="s">
        <v>1034</v>
      </c>
      <c r="C29870" t="s">
        <v>1022</v>
      </c>
      <c r="D29870" t="s">
        <v>972</v>
      </c>
      <c r="E29870" t="s">
        <v>1014</v>
      </c>
      <c r="F29870" s="86">
        <v>7566054.4965016404</v>
      </c>
    </row>
    <row r="29871" spans="1:6">
      <c r="A29871">
        <v>2034</v>
      </c>
      <c r="B29871" t="s">
        <v>1034</v>
      </c>
      <c r="C29871" t="s">
        <v>1022</v>
      </c>
      <c r="D29871" t="s">
        <v>972</v>
      </c>
      <c r="E29871" t="s">
        <v>1014</v>
      </c>
      <c r="F29871" s="86">
        <v>7625821.4581171498</v>
      </c>
    </row>
    <row r="29872" spans="1:6">
      <c r="A29872">
        <v>2035</v>
      </c>
      <c r="B29872" t="s">
        <v>1034</v>
      </c>
      <c r="C29872" t="s">
        <v>1022</v>
      </c>
      <c r="D29872" t="s">
        <v>972</v>
      </c>
      <c r="E29872" t="s">
        <v>1014</v>
      </c>
      <c r="F29872" s="86">
        <v>7687389.9194649998</v>
      </c>
    </row>
    <row r="29873" spans="1:6">
      <c r="A29873">
        <v>2036</v>
      </c>
      <c r="B29873" t="s">
        <v>1034</v>
      </c>
      <c r="C29873" t="s">
        <v>1022</v>
      </c>
      <c r="D29873" t="s">
        <v>972</v>
      </c>
      <c r="E29873" t="s">
        <v>1014</v>
      </c>
      <c r="F29873" s="86">
        <v>7750131.1735963896</v>
      </c>
    </row>
    <row r="29874" spans="1:6">
      <c r="A29874">
        <v>2037</v>
      </c>
      <c r="B29874" t="s">
        <v>1034</v>
      </c>
      <c r="C29874" t="s">
        <v>1022</v>
      </c>
      <c r="D29874" t="s">
        <v>972</v>
      </c>
      <c r="E29874" t="s">
        <v>1014</v>
      </c>
      <c r="F29874" s="86">
        <v>7813024.5331527703</v>
      </c>
    </row>
    <row r="29875" spans="1:6">
      <c r="A29875">
        <v>2038</v>
      </c>
      <c r="B29875" t="s">
        <v>1034</v>
      </c>
      <c r="C29875" t="s">
        <v>1022</v>
      </c>
      <c r="D29875" t="s">
        <v>972</v>
      </c>
      <c r="E29875" t="s">
        <v>1014</v>
      </c>
      <c r="F29875" s="86">
        <v>7876057.0899348697</v>
      </c>
    </row>
    <row r="29876" spans="1:6">
      <c r="A29876">
        <v>2039</v>
      </c>
      <c r="B29876" t="s">
        <v>1034</v>
      </c>
      <c r="C29876" t="s">
        <v>1022</v>
      </c>
      <c r="D29876" t="s">
        <v>972</v>
      </c>
      <c r="E29876" t="s">
        <v>1014</v>
      </c>
      <c r="F29876" s="86">
        <v>7938916.71865026</v>
      </c>
    </row>
    <row r="29877" spans="1:6">
      <c r="A29877">
        <v>2040</v>
      </c>
      <c r="B29877" t="s">
        <v>1034</v>
      </c>
      <c r="C29877" t="s">
        <v>1022</v>
      </c>
      <c r="D29877" t="s">
        <v>972</v>
      </c>
      <c r="E29877" t="s">
        <v>1014</v>
      </c>
      <c r="F29877" s="86">
        <v>8001440.1171455504</v>
      </c>
    </row>
    <row r="29878" spans="1:6">
      <c r="A29878">
        <v>2041</v>
      </c>
      <c r="B29878" t="s">
        <v>1034</v>
      </c>
      <c r="C29878" t="s">
        <v>1022</v>
      </c>
      <c r="D29878" t="s">
        <v>972</v>
      </c>
      <c r="E29878" t="s">
        <v>1014</v>
      </c>
      <c r="F29878" s="86">
        <v>8040696.4531416399</v>
      </c>
    </row>
    <row r="29879" spans="1:6">
      <c r="A29879">
        <v>2042</v>
      </c>
      <c r="B29879" t="s">
        <v>1034</v>
      </c>
      <c r="C29879" t="s">
        <v>1022</v>
      </c>
      <c r="D29879" t="s">
        <v>972</v>
      </c>
      <c r="E29879" t="s">
        <v>1014</v>
      </c>
      <c r="F29879" s="86">
        <v>8079734.2506657802</v>
      </c>
    </row>
    <row r="29880" spans="1:6">
      <c r="A29880">
        <v>2043</v>
      </c>
      <c r="B29880" t="s">
        <v>1034</v>
      </c>
      <c r="C29880" t="s">
        <v>1022</v>
      </c>
      <c r="D29880" t="s">
        <v>972</v>
      </c>
      <c r="E29880" t="s">
        <v>1014</v>
      </c>
      <c r="F29880" s="86">
        <v>8118672.1180903902</v>
      </c>
    </row>
    <row r="29881" spans="1:6">
      <c r="A29881">
        <v>2044</v>
      </c>
      <c r="B29881" t="s">
        <v>1034</v>
      </c>
      <c r="C29881" t="s">
        <v>1022</v>
      </c>
      <c r="D29881" t="s">
        <v>972</v>
      </c>
      <c r="E29881" t="s">
        <v>1014</v>
      </c>
      <c r="F29881" s="86">
        <v>8157502.3766201902</v>
      </c>
    </row>
    <row r="29882" spans="1:6">
      <c r="A29882">
        <v>2045</v>
      </c>
      <c r="B29882" t="s">
        <v>1034</v>
      </c>
      <c r="C29882" t="s">
        <v>1022</v>
      </c>
      <c r="D29882" t="s">
        <v>972</v>
      </c>
      <c r="E29882" t="s">
        <v>1014</v>
      </c>
      <c r="F29882" s="86">
        <v>8196483.8952548299</v>
      </c>
    </row>
    <row r="29883" spans="1:6">
      <c r="A29883">
        <v>2046</v>
      </c>
      <c r="B29883" t="s">
        <v>1034</v>
      </c>
      <c r="C29883" t="s">
        <v>1022</v>
      </c>
      <c r="D29883" t="s">
        <v>972</v>
      </c>
      <c r="E29883" t="s">
        <v>1014</v>
      </c>
      <c r="F29883" s="86">
        <v>8235387.6998860203</v>
      </c>
    </row>
    <row r="29884" spans="1:6">
      <c r="A29884">
        <v>2047</v>
      </c>
      <c r="B29884" t="s">
        <v>1034</v>
      </c>
      <c r="C29884" t="s">
        <v>1022</v>
      </c>
      <c r="D29884" t="s">
        <v>972</v>
      </c>
      <c r="E29884" t="s">
        <v>1014</v>
      </c>
      <c r="F29884" s="86">
        <v>8274600.7589570303</v>
      </c>
    </row>
    <row r="29885" spans="1:6">
      <c r="A29885">
        <v>2048</v>
      </c>
      <c r="B29885" t="s">
        <v>1034</v>
      </c>
      <c r="C29885" t="s">
        <v>1022</v>
      </c>
      <c r="D29885" t="s">
        <v>972</v>
      </c>
      <c r="E29885" t="s">
        <v>1014</v>
      </c>
      <c r="F29885" s="86">
        <v>8313984.2308239304</v>
      </c>
    </row>
    <row r="29886" spans="1:6">
      <c r="A29886">
        <v>2049</v>
      </c>
      <c r="B29886" t="s">
        <v>1034</v>
      </c>
      <c r="C29886" t="s">
        <v>1022</v>
      </c>
      <c r="D29886" t="s">
        <v>972</v>
      </c>
      <c r="E29886" t="s">
        <v>1014</v>
      </c>
      <c r="F29886" s="86">
        <v>8353391.0510249101</v>
      </c>
    </row>
    <row r="29887" spans="1:6">
      <c r="A29887">
        <v>2050</v>
      </c>
      <c r="B29887" t="s">
        <v>1034</v>
      </c>
      <c r="C29887" t="s">
        <v>1022</v>
      </c>
      <c r="D29887" t="s">
        <v>972</v>
      </c>
      <c r="E29887" t="s">
        <v>1014</v>
      </c>
      <c r="F29887" s="86">
        <v>8392982.2313873395</v>
      </c>
    </row>
    <row r="29888" spans="1:6">
      <c r="A29888">
        <v>2017</v>
      </c>
      <c r="B29888" t="s">
        <v>1035</v>
      </c>
      <c r="C29888" t="s">
        <v>1022</v>
      </c>
      <c r="D29888" t="s">
        <v>972</v>
      </c>
      <c r="E29888" t="s">
        <v>1014</v>
      </c>
      <c r="F29888" s="86">
        <v>8479150.6315853894</v>
      </c>
    </row>
    <row r="29889" spans="1:6">
      <c r="A29889">
        <v>2018</v>
      </c>
      <c r="B29889" t="s">
        <v>1035</v>
      </c>
      <c r="C29889" t="s">
        <v>1022</v>
      </c>
      <c r="D29889" t="s">
        <v>972</v>
      </c>
      <c r="E29889" t="s">
        <v>1014</v>
      </c>
      <c r="F29889" s="86">
        <v>8536267.31846123</v>
      </c>
    </row>
    <row r="29890" spans="1:6">
      <c r="A29890">
        <v>2019</v>
      </c>
      <c r="B29890" t="s">
        <v>1035</v>
      </c>
      <c r="C29890" t="s">
        <v>1022</v>
      </c>
      <c r="D29890" t="s">
        <v>972</v>
      </c>
      <c r="E29890" t="s">
        <v>1014</v>
      </c>
      <c r="F29890" s="86">
        <v>8593021.23052321</v>
      </c>
    </row>
    <row r="29891" spans="1:6">
      <c r="A29891">
        <v>2020</v>
      </c>
      <c r="B29891" t="s">
        <v>1035</v>
      </c>
      <c r="C29891" t="s">
        <v>1022</v>
      </c>
      <c r="D29891" t="s">
        <v>972</v>
      </c>
      <c r="E29891" t="s">
        <v>1014</v>
      </c>
      <c r="F29891" s="86">
        <v>8647321.08643163</v>
      </c>
    </row>
    <row r="29892" spans="1:6">
      <c r="A29892">
        <v>2021</v>
      </c>
      <c r="B29892" t="s">
        <v>1035</v>
      </c>
      <c r="C29892" t="s">
        <v>1022</v>
      </c>
      <c r="D29892" t="s">
        <v>972</v>
      </c>
      <c r="E29892" t="s">
        <v>1014</v>
      </c>
      <c r="F29892" s="86">
        <v>8702482.8695729095</v>
      </c>
    </row>
    <row r="29893" spans="1:6">
      <c r="A29893">
        <v>2022</v>
      </c>
      <c r="B29893" t="s">
        <v>1035</v>
      </c>
      <c r="C29893" t="s">
        <v>1022</v>
      </c>
      <c r="D29893" t="s">
        <v>972</v>
      </c>
      <c r="E29893" t="s">
        <v>1014</v>
      </c>
      <c r="F29893" s="86">
        <v>8757107.6541643199</v>
      </c>
    </row>
    <row r="29894" spans="1:6">
      <c r="A29894">
        <v>2023</v>
      </c>
      <c r="B29894" t="s">
        <v>1035</v>
      </c>
      <c r="C29894" t="s">
        <v>1022</v>
      </c>
      <c r="D29894" t="s">
        <v>972</v>
      </c>
      <c r="E29894" t="s">
        <v>1014</v>
      </c>
      <c r="F29894" s="86">
        <v>8812853.2321116403</v>
      </c>
    </row>
    <row r="29895" spans="1:6">
      <c r="A29895">
        <v>2024</v>
      </c>
      <c r="B29895" t="s">
        <v>1035</v>
      </c>
      <c r="C29895" t="s">
        <v>1022</v>
      </c>
      <c r="D29895" t="s">
        <v>972</v>
      </c>
      <c r="E29895" t="s">
        <v>1014</v>
      </c>
      <c r="F29895" s="86">
        <v>8871483.1587531492</v>
      </c>
    </row>
    <row r="29896" spans="1:6">
      <c r="A29896">
        <v>2025</v>
      </c>
      <c r="B29896" t="s">
        <v>1035</v>
      </c>
      <c r="C29896" t="s">
        <v>1022</v>
      </c>
      <c r="D29896" t="s">
        <v>972</v>
      </c>
      <c r="E29896" t="s">
        <v>1014</v>
      </c>
      <c r="F29896" s="86">
        <v>8934154.4012299702</v>
      </c>
    </row>
    <row r="29897" spans="1:6">
      <c r="A29897">
        <v>2026</v>
      </c>
      <c r="B29897" t="s">
        <v>1035</v>
      </c>
      <c r="C29897" t="s">
        <v>1022</v>
      </c>
      <c r="D29897" t="s">
        <v>972</v>
      </c>
      <c r="E29897" t="s">
        <v>1014</v>
      </c>
      <c r="F29897" s="86">
        <v>9002821.2134640403</v>
      </c>
    </row>
    <row r="29898" spans="1:6">
      <c r="A29898">
        <v>2027</v>
      </c>
      <c r="B29898" t="s">
        <v>1035</v>
      </c>
      <c r="C29898" t="s">
        <v>1022</v>
      </c>
      <c r="D29898" t="s">
        <v>972</v>
      </c>
      <c r="E29898" t="s">
        <v>1014</v>
      </c>
      <c r="F29898" s="86">
        <v>9076856.1986581292</v>
      </c>
    </row>
    <row r="29899" spans="1:6">
      <c r="A29899">
        <v>2028</v>
      </c>
      <c r="B29899" t="s">
        <v>1035</v>
      </c>
      <c r="C29899" t="s">
        <v>1022</v>
      </c>
      <c r="D29899" t="s">
        <v>972</v>
      </c>
      <c r="E29899" t="s">
        <v>1014</v>
      </c>
      <c r="F29899" s="86">
        <v>9154890.0259178206</v>
      </c>
    </row>
    <row r="29900" spans="1:6">
      <c r="A29900">
        <v>2029</v>
      </c>
      <c r="B29900" t="s">
        <v>1035</v>
      </c>
      <c r="C29900" t="s">
        <v>1022</v>
      </c>
      <c r="D29900" t="s">
        <v>972</v>
      </c>
      <c r="E29900" t="s">
        <v>1014</v>
      </c>
      <c r="F29900" s="86">
        <v>9234459.8223567903</v>
      </c>
    </row>
    <row r="29901" spans="1:6">
      <c r="A29901">
        <v>2030</v>
      </c>
      <c r="B29901" t="s">
        <v>1035</v>
      </c>
      <c r="C29901" t="s">
        <v>1022</v>
      </c>
      <c r="D29901" t="s">
        <v>972</v>
      </c>
      <c r="E29901" t="s">
        <v>1014</v>
      </c>
      <c r="F29901" s="86">
        <v>9316525.1882544998</v>
      </c>
    </row>
    <row r="29902" spans="1:6">
      <c r="A29902">
        <v>2031</v>
      </c>
      <c r="B29902" t="s">
        <v>1035</v>
      </c>
      <c r="C29902" t="s">
        <v>1022</v>
      </c>
      <c r="D29902" t="s">
        <v>972</v>
      </c>
      <c r="E29902" t="s">
        <v>1014</v>
      </c>
      <c r="F29902" s="86">
        <v>9400918.2053917497</v>
      </c>
    </row>
    <row r="29903" spans="1:6">
      <c r="A29903">
        <v>2032</v>
      </c>
      <c r="B29903" t="s">
        <v>1035</v>
      </c>
      <c r="C29903" t="s">
        <v>1022</v>
      </c>
      <c r="D29903" t="s">
        <v>972</v>
      </c>
      <c r="E29903" t="s">
        <v>1014</v>
      </c>
      <c r="F29903" s="86">
        <v>9485575.7776917703</v>
      </c>
    </row>
    <row r="29904" spans="1:6">
      <c r="A29904">
        <v>2033</v>
      </c>
      <c r="B29904" t="s">
        <v>1035</v>
      </c>
      <c r="C29904" t="s">
        <v>1022</v>
      </c>
      <c r="D29904" t="s">
        <v>972</v>
      </c>
      <c r="E29904" t="s">
        <v>1014</v>
      </c>
      <c r="F29904" s="86">
        <v>9569849.3879404292</v>
      </c>
    </row>
    <row r="29905" spans="1:6">
      <c r="A29905">
        <v>2034</v>
      </c>
      <c r="B29905" t="s">
        <v>1035</v>
      </c>
      <c r="C29905" t="s">
        <v>1022</v>
      </c>
      <c r="D29905" t="s">
        <v>972</v>
      </c>
      <c r="E29905" t="s">
        <v>1014</v>
      </c>
      <c r="F29905" s="86">
        <v>9656288.1564114597</v>
      </c>
    </row>
    <row r="29906" spans="1:6">
      <c r="A29906">
        <v>2035</v>
      </c>
      <c r="B29906" t="s">
        <v>1035</v>
      </c>
      <c r="C29906" t="s">
        <v>1022</v>
      </c>
      <c r="D29906" t="s">
        <v>972</v>
      </c>
      <c r="E29906" t="s">
        <v>1014</v>
      </c>
      <c r="F29906" s="86">
        <v>9745666.3826921694</v>
      </c>
    </row>
    <row r="29907" spans="1:6">
      <c r="A29907">
        <v>2036</v>
      </c>
      <c r="B29907" t="s">
        <v>1035</v>
      </c>
      <c r="C29907" t="s">
        <v>1022</v>
      </c>
      <c r="D29907" t="s">
        <v>972</v>
      </c>
      <c r="E29907" t="s">
        <v>1014</v>
      </c>
      <c r="F29907" s="86">
        <v>9837893.9355342407</v>
      </c>
    </row>
    <row r="29908" spans="1:6">
      <c r="A29908">
        <v>2037</v>
      </c>
      <c r="B29908" t="s">
        <v>1035</v>
      </c>
      <c r="C29908" t="s">
        <v>1022</v>
      </c>
      <c r="D29908" t="s">
        <v>972</v>
      </c>
      <c r="E29908" t="s">
        <v>1014</v>
      </c>
      <c r="F29908" s="86">
        <v>9930887.5433336291</v>
      </c>
    </row>
    <row r="29909" spans="1:6">
      <c r="A29909">
        <v>2038</v>
      </c>
      <c r="B29909" t="s">
        <v>1035</v>
      </c>
      <c r="C29909" t="s">
        <v>1022</v>
      </c>
      <c r="D29909" t="s">
        <v>972</v>
      </c>
      <c r="E29909" t="s">
        <v>1014</v>
      </c>
      <c r="F29909" s="86">
        <v>10024083.5568067</v>
      </c>
    </row>
    <row r="29910" spans="1:6">
      <c r="A29910">
        <v>2039</v>
      </c>
      <c r="B29910" t="s">
        <v>1035</v>
      </c>
      <c r="C29910" t="s">
        <v>1022</v>
      </c>
      <c r="D29910" t="s">
        <v>972</v>
      </c>
      <c r="E29910" t="s">
        <v>1014</v>
      </c>
      <c r="F29910" s="86">
        <v>10116866.533108</v>
      </c>
    </row>
    <row r="29911" spans="1:6">
      <c r="A29911">
        <v>2040</v>
      </c>
      <c r="B29911" t="s">
        <v>1035</v>
      </c>
      <c r="C29911" t="s">
        <v>1022</v>
      </c>
      <c r="D29911" t="s">
        <v>972</v>
      </c>
      <c r="E29911" t="s">
        <v>1014</v>
      </c>
      <c r="F29911" s="86">
        <v>10209093.3502736</v>
      </c>
    </row>
    <row r="29912" spans="1:6">
      <c r="A29912">
        <v>2041</v>
      </c>
      <c r="B29912" t="s">
        <v>1035</v>
      </c>
      <c r="C29912" t="s">
        <v>1022</v>
      </c>
      <c r="D29912" t="s">
        <v>972</v>
      </c>
      <c r="E29912" t="s">
        <v>1014</v>
      </c>
      <c r="F29912" s="86">
        <v>10290976.566201899</v>
      </c>
    </row>
    <row r="29913" spans="1:6">
      <c r="A29913">
        <v>2042</v>
      </c>
      <c r="B29913" t="s">
        <v>1035</v>
      </c>
      <c r="C29913" t="s">
        <v>1022</v>
      </c>
      <c r="D29913" t="s">
        <v>972</v>
      </c>
      <c r="E29913" t="s">
        <v>1014</v>
      </c>
      <c r="F29913" s="86">
        <v>10373261.794087</v>
      </c>
    </row>
    <row r="29914" spans="1:6">
      <c r="A29914">
        <v>2043</v>
      </c>
      <c r="B29914" t="s">
        <v>1035</v>
      </c>
      <c r="C29914" t="s">
        <v>1022</v>
      </c>
      <c r="D29914" t="s">
        <v>972</v>
      </c>
      <c r="E29914" t="s">
        <v>1014</v>
      </c>
      <c r="F29914" s="86">
        <v>10456260.5595109</v>
      </c>
    </row>
    <row r="29915" spans="1:6">
      <c r="A29915">
        <v>2044</v>
      </c>
      <c r="B29915" t="s">
        <v>1035</v>
      </c>
      <c r="C29915" t="s">
        <v>1022</v>
      </c>
      <c r="D29915" t="s">
        <v>972</v>
      </c>
      <c r="E29915" t="s">
        <v>1014</v>
      </c>
      <c r="F29915" s="86">
        <v>10540222.344147099</v>
      </c>
    </row>
    <row r="29916" spans="1:6">
      <c r="A29916">
        <v>2045</v>
      </c>
      <c r="B29916" t="s">
        <v>1035</v>
      </c>
      <c r="C29916" t="s">
        <v>1022</v>
      </c>
      <c r="D29916" t="s">
        <v>972</v>
      </c>
      <c r="E29916" t="s">
        <v>1014</v>
      </c>
      <c r="F29916" s="86">
        <v>10625266.209320201</v>
      </c>
    </row>
    <row r="29917" spans="1:6">
      <c r="A29917">
        <v>2046</v>
      </c>
      <c r="B29917" t="s">
        <v>1035</v>
      </c>
      <c r="C29917" t="s">
        <v>1022</v>
      </c>
      <c r="D29917" t="s">
        <v>972</v>
      </c>
      <c r="E29917" t="s">
        <v>1014</v>
      </c>
      <c r="F29917" s="86">
        <v>10711404.8907528</v>
      </c>
    </row>
    <row r="29918" spans="1:6">
      <c r="A29918">
        <v>2047</v>
      </c>
      <c r="B29918" t="s">
        <v>1035</v>
      </c>
      <c r="C29918" t="s">
        <v>1022</v>
      </c>
      <c r="D29918" t="s">
        <v>972</v>
      </c>
      <c r="E29918" t="s">
        <v>1014</v>
      </c>
      <c r="F29918" s="86">
        <v>10798759.868525701</v>
      </c>
    </row>
    <row r="29919" spans="1:6">
      <c r="A29919">
        <v>2048</v>
      </c>
      <c r="B29919" t="s">
        <v>1035</v>
      </c>
      <c r="C29919" t="s">
        <v>1022</v>
      </c>
      <c r="D29919" t="s">
        <v>972</v>
      </c>
      <c r="E29919" t="s">
        <v>1014</v>
      </c>
      <c r="F29919" s="86">
        <v>10887242.6021249</v>
      </c>
    </row>
    <row r="29920" spans="1:6">
      <c r="A29920">
        <v>2049</v>
      </c>
      <c r="B29920" t="s">
        <v>1035</v>
      </c>
      <c r="C29920" t="s">
        <v>1022</v>
      </c>
      <c r="D29920" t="s">
        <v>972</v>
      </c>
      <c r="E29920" t="s">
        <v>1014</v>
      </c>
      <c r="F29920" s="86">
        <v>10976954.092640501</v>
      </c>
    </row>
    <row r="29921" spans="1:6">
      <c r="A29921">
        <v>2050</v>
      </c>
      <c r="B29921" t="s">
        <v>1035</v>
      </c>
      <c r="C29921" t="s">
        <v>1022</v>
      </c>
      <c r="D29921" t="s">
        <v>972</v>
      </c>
      <c r="E29921" t="s">
        <v>1014</v>
      </c>
      <c r="F29921" s="86">
        <v>11067956.9118599</v>
      </c>
    </row>
    <row r="29922" spans="1:6">
      <c r="A29922">
        <v>2017</v>
      </c>
      <c r="B29922" t="s">
        <v>1036</v>
      </c>
      <c r="C29922" t="s">
        <v>1022</v>
      </c>
      <c r="D29922" t="s">
        <v>972</v>
      </c>
      <c r="E29922" t="s">
        <v>1014</v>
      </c>
      <c r="F29922" s="86">
        <v>85323414.640540794</v>
      </c>
    </row>
    <row r="29923" spans="1:6">
      <c r="A29923">
        <v>2018</v>
      </c>
      <c r="B29923" t="s">
        <v>1036</v>
      </c>
      <c r="C29923" t="s">
        <v>1022</v>
      </c>
      <c r="D29923" t="s">
        <v>972</v>
      </c>
      <c r="E29923" t="s">
        <v>1014</v>
      </c>
      <c r="F29923" s="86">
        <v>85363886.918077603</v>
      </c>
    </row>
    <row r="29924" spans="1:6">
      <c r="A29924">
        <v>2019</v>
      </c>
      <c r="B29924" t="s">
        <v>1036</v>
      </c>
      <c r="C29924" t="s">
        <v>1022</v>
      </c>
      <c r="D29924" t="s">
        <v>972</v>
      </c>
      <c r="E29924" t="s">
        <v>1014</v>
      </c>
      <c r="F29924" s="86">
        <v>85411415.038966596</v>
      </c>
    </row>
    <row r="29925" spans="1:6">
      <c r="A29925">
        <v>2020</v>
      </c>
      <c r="B29925" t="s">
        <v>1036</v>
      </c>
      <c r="C29925" t="s">
        <v>1022</v>
      </c>
      <c r="D29925" t="s">
        <v>972</v>
      </c>
      <c r="E29925" t="s">
        <v>1014</v>
      </c>
      <c r="F29925" s="86">
        <v>85450764.938226297</v>
      </c>
    </row>
    <row r="29926" spans="1:6">
      <c r="A29926">
        <v>2021</v>
      </c>
      <c r="B29926" t="s">
        <v>1036</v>
      </c>
      <c r="C29926" t="s">
        <v>1022</v>
      </c>
      <c r="D29926" t="s">
        <v>972</v>
      </c>
      <c r="E29926" t="s">
        <v>1014</v>
      </c>
      <c r="F29926" s="86">
        <v>85523228.327393204</v>
      </c>
    </row>
    <row r="29927" spans="1:6">
      <c r="A29927">
        <v>2022</v>
      </c>
      <c r="B29927" t="s">
        <v>1036</v>
      </c>
      <c r="C29927" t="s">
        <v>1022</v>
      </c>
      <c r="D29927" t="s">
        <v>972</v>
      </c>
      <c r="E29927" t="s">
        <v>1014</v>
      </c>
      <c r="F29927" s="86">
        <v>85599427.571700498</v>
      </c>
    </row>
    <row r="29928" spans="1:6">
      <c r="A29928">
        <v>2023</v>
      </c>
      <c r="B29928" t="s">
        <v>1036</v>
      </c>
      <c r="C29928" t="s">
        <v>1022</v>
      </c>
      <c r="D29928" t="s">
        <v>972</v>
      </c>
      <c r="E29928" t="s">
        <v>1014</v>
      </c>
      <c r="F29928" s="86">
        <v>85693215.018020406</v>
      </c>
    </row>
    <row r="29929" spans="1:6">
      <c r="A29929">
        <v>2024</v>
      </c>
      <c r="B29929" t="s">
        <v>1036</v>
      </c>
      <c r="C29929" t="s">
        <v>1022</v>
      </c>
      <c r="D29929" t="s">
        <v>972</v>
      </c>
      <c r="E29929" t="s">
        <v>1014</v>
      </c>
      <c r="F29929" s="86">
        <v>85815763.460423097</v>
      </c>
    </row>
    <row r="29930" spans="1:6">
      <c r="A29930">
        <v>2025</v>
      </c>
      <c r="B29930" t="s">
        <v>1036</v>
      </c>
      <c r="C29930" t="s">
        <v>1022</v>
      </c>
      <c r="D29930" t="s">
        <v>972</v>
      </c>
      <c r="E29930" t="s">
        <v>1014</v>
      </c>
      <c r="F29930" s="86">
        <v>85987008.353749201</v>
      </c>
    </row>
    <row r="29931" spans="1:6">
      <c r="A29931">
        <v>2026</v>
      </c>
      <c r="B29931" t="s">
        <v>1036</v>
      </c>
      <c r="C29931" t="s">
        <v>1022</v>
      </c>
      <c r="D29931" t="s">
        <v>972</v>
      </c>
      <c r="E29931" t="s">
        <v>1014</v>
      </c>
      <c r="F29931" s="86">
        <v>86230171.726887897</v>
      </c>
    </row>
    <row r="29932" spans="1:6">
      <c r="A29932">
        <v>2027</v>
      </c>
      <c r="B29932" t="s">
        <v>1036</v>
      </c>
      <c r="C29932" t="s">
        <v>1022</v>
      </c>
      <c r="D29932" t="s">
        <v>972</v>
      </c>
      <c r="E29932" t="s">
        <v>1014</v>
      </c>
      <c r="F29932" s="86">
        <v>86540531.054560795</v>
      </c>
    </row>
    <row r="29933" spans="1:6">
      <c r="A29933">
        <v>2028</v>
      </c>
      <c r="B29933" t="s">
        <v>1036</v>
      </c>
      <c r="C29933" t="s">
        <v>1022</v>
      </c>
      <c r="D29933" t="s">
        <v>972</v>
      </c>
      <c r="E29933" t="s">
        <v>1014</v>
      </c>
      <c r="F29933" s="86">
        <v>86896658.687607899</v>
      </c>
    </row>
    <row r="29934" spans="1:6">
      <c r="A29934">
        <v>2029</v>
      </c>
      <c r="B29934" t="s">
        <v>1036</v>
      </c>
      <c r="C29934" t="s">
        <v>1022</v>
      </c>
      <c r="D29934" t="s">
        <v>972</v>
      </c>
      <c r="E29934" t="s">
        <v>1014</v>
      </c>
      <c r="F29934" s="86">
        <v>87277827.385566294</v>
      </c>
    </row>
    <row r="29935" spans="1:6">
      <c r="A29935">
        <v>2030</v>
      </c>
      <c r="B29935" t="s">
        <v>1036</v>
      </c>
      <c r="C29935" t="s">
        <v>1022</v>
      </c>
      <c r="D29935" t="s">
        <v>972</v>
      </c>
      <c r="E29935" t="s">
        <v>1014</v>
      </c>
      <c r="F29935" s="86">
        <v>87698223.659606099</v>
      </c>
    </row>
    <row r="29936" spans="1:6">
      <c r="A29936">
        <v>2031</v>
      </c>
      <c r="B29936" t="s">
        <v>1036</v>
      </c>
      <c r="C29936" t="s">
        <v>1022</v>
      </c>
      <c r="D29936" t="s">
        <v>972</v>
      </c>
      <c r="E29936" t="s">
        <v>1014</v>
      </c>
      <c r="F29936" s="86">
        <v>88155357.144648001</v>
      </c>
    </row>
    <row r="29937" spans="1:6">
      <c r="A29937">
        <v>2032</v>
      </c>
      <c r="B29937" t="s">
        <v>1036</v>
      </c>
      <c r="C29937" t="s">
        <v>1022</v>
      </c>
      <c r="D29937" t="s">
        <v>972</v>
      </c>
      <c r="E29937" t="s">
        <v>1014</v>
      </c>
      <c r="F29937" s="86">
        <v>88624899.751397997</v>
      </c>
    </row>
    <row r="29938" spans="1:6">
      <c r="A29938">
        <v>2033</v>
      </c>
      <c r="B29938" t="s">
        <v>1036</v>
      </c>
      <c r="C29938" t="s">
        <v>1022</v>
      </c>
      <c r="D29938" t="s">
        <v>972</v>
      </c>
      <c r="E29938" t="s">
        <v>1014</v>
      </c>
      <c r="F29938" s="86">
        <v>89096111.292798996</v>
      </c>
    </row>
    <row r="29939" spans="1:6">
      <c r="A29939">
        <v>2034</v>
      </c>
      <c r="B29939" t="s">
        <v>1036</v>
      </c>
      <c r="C29939" t="s">
        <v>1022</v>
      </c>
      <c r="D29939" t="s">
        <v>972</v>
      </c>
      <c r="E29939" t="s">
        <v>1014</v>
      </c>
      <c r="F29939" s="86">
        <v>89586668.620492294</v>
      </c>
    </row>
    <row r="29940" spans="1:6">
      <c r="A29940">
        <v>2035</v>
      </c>
      <c r="B29940" t="s">
        <v>1036</v>
      </c>
      <c r="C29940" t="s">
        <v>1022</v>
      </c>
      <c r="D29940" t="s">
        <v>972</v>
      </c>
      <c r="E29940" t="s">
        <v>1014</v>
      </c>
      <c r="F29940" s="86">
        <v>90095995.769321606</v>
      </c>
    </row>
    <row r="29941" spans="1:6">
      <c r="A29941">
        <v>2036</v>
      </c>
      <c r="B29941" t="s">
        <v>1036</v>
      </c>
      <c r="C29941" t="s">
        <v>1022</v>
      </c>
      <c r="D29941" t="s">
        <v>972</v>
      </c>
      <c r="E29941" t="s">
        <v>1014</v>
      </c>
      <c r="F29941" s="86">
        <v>90614774.803623095</v>
      </c>
    </row>
    <row r="29942" spans="1:6">
      <c r="A29942">
        <v>2037</v>
      </c>
      <c r="B29942" t="s">
        <v>1036</v>
      </c>
      <c r="C29942" t="s">
        <v>1022</v>
      </c>
      <c r="D29942" t="s">
        <v>972</v>
      </c>
      <c r="E29942" t="s">
        <v>1014</v>
      </c>
      <c r="F29942" s="86">
        <v>91133203.657262802</v>
      </c>
    </row>
    <row r="29943" spans="1:6">
      <c r="A29943">
        <v>2038</v>
      </c>
      <c r="B29943" t="s">
        <v>1036</v>
      </c>
      <c r="C29943" t="s">
        <v>1022</v>
      </c>
      <c r="D29943" t="s">
        <v>972</v>
      </c>
      <c r="E29943" t="s">
        <v>1014</v>
      </c>
      <c r="F29943" s="86">
        <v>91653787.366372705</v>
      </c>
    </row>
    <row r="29944" spans="1:6">
      <c r="A29944">
        <v>2039</v>
      </c>
      <c r="B29944" t="s">
        <v>1036</v>
      </c>
      <c r="C29944" t="s">
        <v>1022</v>
      </c>
      <c r="D29944" t="s">
        <v>972</v>
      </c>
      <c r="E29944" t="s">
        <v>1014</v>
      </c>
      <c r="F29944" s="86">
        <v>92174829.399994895</v>
      </c>
    </row>
    <row r="29945" spans="1:6">
      <c r="A29945">
        <v>2040</v>
      </c>
      <c r="B29945" t="s">
        <v>1036</v>
      </c>
      <c r="C29945" t="s">
        <v>1022</v>
      </c>
      <c r="D29945" t="s">
        <v>972</v>
      </c>
      <c r="E29945" t="s">
        <v>1014</v>
      </c>
      <c r="F29945" s="86">
        <v>92694029.044619501</v>
      </c>
    </row>
    <row r="29946" spans="1:6">
      <c r="A29946">
        <v>2041</v>
      </c>
      <c r="B29946" t="s">
        <v>1036</v>
      </c>
      <c r="C29946" t="s">
        <v>1022</v>
      </c>
      <c r="D29946" t="s">
        <v>972</v>
      </c>
      <c r="E29946" t="s">
        <v>1014</v>
      </c>
      <c r="F29946" s="86">
        <v>92398532.963490397</v>
      </c>
    </row>
    <row r="29947" spans="1:6">
      <c r="A29947">
        <v>2042</v>
      </c>
      <c r="B29947" t="s">
        <v>1036</v>
      </c>
      <c r="C29947" t="s">
        <v>1022</v>
      </c>
      <c r="D29947" t="s">
        <v>972</v>
      </c>
      <c r="E29947" t="s">
        <v>1014</v>
      </c>
      <c r="F29947" s="86">
        <v>92098958.361285299</v>
      </c>
    </row>
    <row r="29948" spans="1:6">
      <c r="A29948">
        <v>2043</v>
      </c>
      <c r="B29948" t="s">
        <v>1036</v>
      </c>
      <c r="C29948" t="s">
        <v>1022</v>
      </c>
      <c r="D29948" t="s">
        <v>972</v>
      </c>
      <c r="E29948" t="s">
        <v>1014</v>
      </c>
      <c r="F29948" s="86">
        <v>91797505.156029493</v>
      </c>
    </row>
    <row r="29949" spans="1:6">
      <c r="A29949">
        <v>2044</v>
      </c>
      <c r="B29949" t="s">
        <v>1036</v>
      </c>
      <c r="C29949" t="s">
        <v>1022</v>
      </c>
      <c r="D29949" t="s">
        <v>972</v>
      </c>
      <c r="E29949" t="s">
        <v>1014</v>
      </c>
      <c r="F29949" s="86">
        <v>91496053.171265498</v>
      </c>
    </row>
    <row r="29950" spans="1:6">
      <c r="A29950">
        <v>2045</v>
      </c>
      <c r="B29950" t="s">
        <v>1036</v>
      </c>
      <c r="C29950" t="s">
        <v>1022</v>
      </c>
      <c r="D29950" t="s">
        <v>972</v>
      </c>
      <c r="E29950" t="s">
        <v>1014</v>
      </c>
      <c r="F29950" s="86">
        <v>91195802.792444497</v>
      </c>
    </row>
    <row r="29951" spans="1:6">
      <c r="A29951">
        <v>2046</v>
      </c>
      <c r="B29951" t="s">
        <v>1036</v>
      </c>
      <c r="C29951" t="s">
        <v>1022</v>
      </c>
      <c r="D29951" t="s">
        <v>972</v>
      </c>
      <c r="E29951" t="s">
        <v>1014</v>
      </c>
      <c r="F29951" s="86">
        <v>90896954.606356502</v>
      </c>
    </row>
    <row r="29952" spans="1:6">
      <c r="A29952">
        <v>2047</v>
      </c>
      <c r="B29952" t="s">
        <v>1036</v>
      </c>
      <c r="C29952" t="s">
        <v>1022</v>
      </c>
      <c r="D29952" t="s">
        <v>972</v>
      </c>
      <c r="E29952" t="s">
        <v>1014</v>
      </c>
      <c r="F29952" s="86">
        <v>90600550.322933599</v>
      </c>
    </row>
    <row r="29953" spans="1:6">
      <c r="A29953">
        <v>2048</v>
      </c>
      <c r="B29953" t="s">
        <v>1036</v>
      </c>
      <c r="C29953" t="s">
        <v>1022</v>
      </c>
      <c r="D29953" t="s">
        <v>972</v>
      </c>
      <c r="E29953" t="s">
        <v>1014</v>
      </c>
      <c r="F29953" s="86">
        <v>90306344.487455904</v>
      </c>
    </row>
    <row r="29954" spans="1:6">
      <c r="A29954">
        <v>2049</v>
      </c>
      <c r="B29954" t="s">
        <v>1036</v>
      </c>
      <c r="C29954" t="s">
        <v>1022</v>
      </c>
      <c r="D29954" t="s">
        <v>972</v>
      </c>
      <c r="E29954" t="s">
        <v>1014</v>
      </c>
      <c r="F29954" s="86">
        <v>90014534.537112296</v>
      </c>
    </row>
    <row r="29955" spans="1:6">
      <c r="A29955">
        <v>2050</v>
      </c>
      <c r="B29955" t="s">
        <v>1036</v>
      </c>
      <c r="C29955" t="s">
        <v>1022</v>
      </c>
      <c r="D29955" t="s">
        <v>972</v>
      </c>
      <c r="E29955" t="s">
        <v>1014</v>
      </c>
      <c r="F29955" s="86">
        <v>89724940.163519502</v>
      </c>
    </row>
    <row r="29956" spans="1:6">
      <c r="A29956">
        <v>2017</v>
      </c>
      <c r="B29956" t="s">
        <v>1037</v>
      </c>
      <c r="C29956" t="s">
        <v>1022</v>
      </c>
      <c r="D29956" t="s">
        <v>972</v>
      </c>
      <c r="E29956" t="s">
        <v>1014</v>
      </c>
      <c r="F29956" s="86">
        <v>44137597.496223398</v>
      </c>
    </row>
    <row r="29957" spans="1:6">
      <c r="A29957">
        <v>2018</v>
      </c>
      <c r="B29957" t="s">
        <v>1037</v>
      </c>
      <c r="C29957" t="s">
        <v>1022</v>
      </c>
      <c r="D29957" t="s">
        <v>972</v>
      </c>
      <c r="E29957" t="s">
        <v>1014</v>
      </c>
      <c r="F29957" s="86">
        <v>44158533.708202302</v>
      </c>
    </row>
    <row r="29958" spans="1:6">
      <c r="A29958">
        <v>2019</v>
      </c>
      <c r="B29958" t="s">
        <v>1037</v>
      </c>
      <c r="C29958" t="s">
        <v>1022</v>
      </c>
      <c r="D29958" t="s">
        <v>972</v>
      </c>
      <c r="E29958" t="s">
        <v>1014</v>
      </c>
      <c r="F29958" s="86">
        <v>44183119.891003303</v>
      </c>
    </row>
    <row r="29959" spans="1:6">
      <c r="A29959">
        <v>2020</v>
      </c>
      <c r="B29959" t="s">
        <v>1037</v>
      </c>
      <c r="C29959" t="s">
        <v>1022</v>
      </c>
      <c r="D29959" t="s">
        <v>972</v>
      </c>
      <c r="E29959" t="s">
        <v>1014</v>
      </c>
      <c r="F29959" s="86">
        <v>44203475.499394603</v>
      </c>
    </row>
    <row r="29960" spans="1:6">
      <c r="A29960">
        <v>2021</v>
      </c>
      <c r="B29960" t="s">
        <v>1037</v>
      </c>
      <c r="C29960" t="s">
        <v>1022</v>
      </c>
      <c r="D29960" t="s">
        <v>972</v>
      </c>
      <c r="E29960" t="s">
        <v>1014</v>
      </c>
      <c r="F29960" s="86">
        <v>44240960.636595599</v>
      </c>
    </row>
    <row r="29961" spans="1:6">
      <c r="A29961">
        <v>2022</v>
      </c>
      <c r="B29961" t="s">
        <v>1037</v>
      </c>
      <c r="C29961" t="s">
        <v>1022</v>
      </c>
      <c r="D29961" t="s">
        <v>972</v>
      </c>
      <c r="E29961" t="s">
        <v>1014</v>
      </c>
      <c r="F29961" s="86">
        <v>44280378.322689503</v>
      </c>
    </row>
    <row r="29962" spans="1:6">
      <c r="A29962">
        <v>2023</v>
      </c>
      <c r="B29962" t="s">
        <v>1037</v>
      </c>
      <c r="C29962" t="s">
        <v>1022</v>
      </c>
      <c r="D29962" t="s">
        <v>972</v>
      </c>
      <c r="E29962" t="s">
        <v>1014</v>
      </c>
      <c r="F29962" s="86">
        <v>44328894.3434477</v>
      </c>
    </row>
    <row r="29963" spans="1:6">
      <c r="A29963">
        <v>2024</v>
      </c>
      <c r="B29963" t="s">
        <v>1037</v>
      </c>
      <c r="C29963" t="s">
        <v>1022</v>
      </c>
      <c r="D29963" t="s">
        <v>972</v>
      </c>
      <c r="E29963" t="s">
        <v>1014</v>
      </c>
      <c r="F29963" s="86">
        <v>44392288.3584124</v>
      </c>
    </row>
    <row r="29964" spans="1:6">
      <c r="A29964">
        <v>2025</v>
      </c>
      <c r="B29964" t="s">
        <v>1037</v>
      </c>
      <c r="C29964" t="s">
        <v>1022</v>
      </c>
      <c r="D29964" t="s">
        <v>972</v>
      </c>
      <c r="E29964" t="s">
        <v>1014</v>
      </c>
      <c r="F29964" s="86">
        <v>44480872.930499099</v>
      </c>
    </row>
    <row r="29965" spans="1:6">
      <c r="A29965">
        <v>2026</v>
      </c>
      <c r="B29965" t="s">
        <v>1037</v>
      </c>
      <c r="C29965" t="s">
        <v>1022</v>
      </c>
      <c r="D29965" t="s">
        <v>972</v>
      </c>
      <c r="E29965" t="s">
        <v>1014</v>
      </c>
      <c r="F29965" s="86">
        <v>44606660.7594864</v>
      </c>
    </row>
    <row r="29966" spans="1:6">
      <c r="A29966">
        <v>2027</v>
      </c>
      <c r="B29966" t="s">
        <v>1037</v>
      </c>
      <c r="C29966" t="s">
        <v>1022</v>
      </c>
      <c r="D29966" t="s">
        <v>972</v>
      </c>
      <c r="E29966" t="s">
        <v>1014</v>
      </c>
      <c r="F29966" s="86">
        <v>44767208.894388601</v>
      </c>
    </row>
    <row r="29967" spans="1:6">
      <c r="A29967">
        <v>2028</v>
      </c>
      <c r="B29967" t="s">
        <v>1037</v>
      </c>
      <c r="C29967" t="s">
        <v>1022</v>
      </c>
      <c r="D29967" t="s">
        <v>972</v>
      </c>
      <c r="E29967" t="s">
        <v>1014</v>
      </c>
      <c r="F29967" s="86">
        <v>44951432.863752</v>
      </c>
    </row>
    <row r="29968" spans="1:6">
      <c r="A29968">
        <v>2029</v>
      </c>
      <c r="B29968" t="s">
        <v>1037</v>
      </c>
      <c r="C29968" t="s">
        <v>1022</v>
      </c>
      <c r="D29968" t="s">
        <v>972</v>
      </c>
      <c r="E29968" t="s">
        <v>1014</v>
      </c>
      <c r="F29968" s="86">
        <v>45148610.515859902</v>
      </c>
    </row>
    <row r="29969" spans="1:6">
      <c r="A29969">
        <v>2030</v>
      </c>
      <c r="B29969" t="s">
        <v>1037</v>
      </c>
      <c r="C29969" t="s">
        <v>1022</v>
      </c>
      <c r="D29969" t="s">
        <v>972</v>
      </c>
      <c r="E29969" t="s">
        <v>1014</v>
      </c>
      <c r="F29969" s="86">
        <v>45366080.498872697</v>
      </c>
    </row>
    <row r="29970" spans="1:6">
      <c r="A29970">
        <v>2031</v>
      </c>
      <c r="B29970" t="s">
        <v>1037</v>
      </c>
      <c r="C29970" t="s">
        <v>1022</v>
      </c>
      <c r="D29970" t="s">
        <v>972</v>
      </c>
      <c r="E29970" t="s">
        <v>1014</v>
      </c>
      <c r="F29970" s="86">
        <v>45602554.552915499</v>
      </c>
    </row>
    <row r="29971" spans="1:6">
      <c r="A29971">
        <v>2032</v>
      </c>
      <c r="B29971" t="s">
        <v>1037</v>
      </c>
      <c r="C29971" t="s">
        <v>1022</v>
      </c>
      <c r="D29971" t="s">
        <v>972</v>
      </c>
      <c r="E29971" t="s">
        <v>1014</v>
      </c>
      <c r="F29971" s="86">
        <v>45845447.815818503</v>
      </c>
    </row>
    <row r="29972" spans="1:6">
      <c r="A29972">
        <v>2033</v>
      </c>
      <c r="B29972" t="s">
        <v>1037</v>
      </c>
      <c r="C29972" t="s">
        <v>1022</v>
      </c>
      <c r="D29972" t="s">
        <v>972</v>
      </c>
      <c r="E29972" t="s">
        <v>1014</v>
      </c>
      <c r="F29972" s="86">
        <v>46089204.414608501</v>
      </c>
    </row>
    <row r="29973" spans="1:6">
      <c r="A29973">
        <v>2034</v>
      </c>
      <c r="B29973" t="s">
        <v>1037</v>
      </c>
      <c r="C29973" t="s">
        <v>1022</v>
      </c>
      <c r="D29973" t="s">
        <v>972</v>
      </c>
      <c r="E29973" t="s">
        <v>1014</v>
      </c>
      <c r="F29973" s="86">
        <v>46342968.542190298</v>
      </c>
    </row>
    <row r="29974" spans="1:6">
      <c r="A29974">
        <v>2035</v>
      </c>
      <c r="B29974" t="s">
        <v>1037</v>
      </c>
      <c r="C29974" t="s">
        <v>1022</v>
      </c>
      <c r="D29974" t="s">
        <v>972</v>
      </c>
      <c r="E29974" t="s">
        <v>1014</v>
      </c>
      <c r="F29974" s="86">
        <v>46606442.253171399</v>
      </c>
    </row>
    <row r="29975" spans="1:6">
      <c r="A29975">
        <v>2036</v>
      </c>
      <c r="B29975" t="s">
        <v>1037</v>
      </c>
      <c r="C29975" t="s">
        <v>1022</v>
      </c>
      <c r="D29975" t="s">
        <v>972</v>
      </c>
      <c r="E29975" t="s">
        <v>1014</v>
      </c>
      <c r="F29975" s="86">
        <v>46874805.401809298</v>
      </c>
    </row>
    <row r="29976" spans="1:6">
      <c r="A29976">
        <v>2037</v>
      </c>
      <c r="B29976" t="s">
        <v>1037</v>
      </c>
      <c r="C29976" t="s">
        <v>1022</v>
      </c>
      <c r="D29976" t="s">
        <v>972</v>
      </c>
      <c r="E29976" t="s">
        <v>1014</v>
      </c>
      <c r="F29976" s="86">
        <v>47142987.402831897</v>
      </c>
    </row>
    <row r="29977" spans="1:6">
      <c r="A29977">
        <v>2038</v>
      </c>
      <c r="B29977" t="s">
        <v>1037</v>
      </c>
      <c r="C29977" t="s">
        <v>1022</v>
      </c>
      <c r="D29977" t="s">
        <v>972</v>
      </c>
      <c r="E29977" t="s">
        <v>1014</v>
      </c>
      <c r="F29977" s="86">
        <v>47412284.105414502</v>
      </c>
    </row>
    <row r="29978" spans="1:6">
      <c r="A29978">
        <v>2039</v>
      </c>
      <c r="B29978" t="s">
        <v>1037</v>
      </c>
      <c r="C29978" t="s">
        <v>1022</v>
      </c>
      <c r="D29978" t="s">
        <v>972</v>
      </c>
      <c r="E29978" t="s">
        <v>1014</v>
      </c>
      <c r="F29978" s="86">
        <v>47681817.898166701</v>
      </c>
    </row>
    <row r="29979" spans="1:6">
      <c r="A29979">
        <v>2040</v>
      </c>
      <c r="B29979" t="s">
        <v>1037</v>
      </c>
      <c r="C29979" t="s">
        <v>1022</v>
      </c>
      <c r="D29979" t="s">
        <v>972</v>
      </c>
      <c r="E29979" t="s">
        <v>1014</v>
      </c>
      <c r="F29979" s="86">
        <v>47950398.627514698</v>
      </c>
    </row>
    <row r="29980" spans="1:6">
      <c r="A29980">
        <v>2041</v>
      </c>
      <c r="B29980" t="s">
        <v>1037</v>
      </c>
      <c r="C29980" t="s">
        <v>1022</v>
      </c>
      <c r="D29980" t="s">
        <v>972</v>
      </c>
      <c r="E29980" t="s">
        <v>1014</v>
      </c>
      <c r="F29980" s="86">
        <v>47797539.214356802</v>
      </c>
    </row>
    <row r="29981" spans="1:6">
      <c r="A29981">
        <v>2042</v>
      </c>
      <c r="B29981" t="s">
        <v>1037</v>
      </c>
      <c r="C29981" t="s">
        <v>1022</v>
      </c>
      <c r="D29981" t="s">
        <v>972</v>
      </c>
      <c r="E29981" t="s">
        <v>1014</v>
      </c>
      <c r="F29981" s="86">
        <v>47642569.992040403</v>
      </c>
    </row>
    <row r="29982" spans="1:6">
      <c r="A29982">
        <v>2043</v>
      </c>
      <c r="B29982" t="s">
        <v>1037</v>
      </c>
      <c r="C29982" t="s">
        <v>1022</v>
      </c>
      <c r="D29982" t="s">
        <v>972</v>
      </c>
      <c r="E29982" t="s">
        <v>1014</v>
      </c>
      <c r="F29982" s="86">
        <v>47486628.972877301</v>
      </c>
    </row>
    <row r="29983" spans="1:6">
      <c r="A29983">
        <v>2044</v>
      </c>
      <c r="B29983" t="s">
        <v>1037</v>
      </c>
      <c r="C29983" t="s">
        <v>1022</v>
      </c>
      <c r="D29983" t="s">
        <v>972</v>
      </c>
      <c r="E29983" t="s">
        <v>1014</v>
      </c>
      <c r="F29983" s="86">
        <v>47330688.585071601</v>
      </c>
    </row>
    <row r="29984" spans="1:6">
      <c r="A29984">
        <v>2045</v>
      </c>
      <c r="B29984" t="s">
        <v>1037</v>
      </c>
      <c r="C29984" t="s">
        <v>1022</v>
      </c>
      <c r="D29984" t="s">
        <v>972</v>
      </c>
      <c r="E29984" t="s">
        <v>1014</v>
      </c>
      <c r="F29984" s="86">
        <v>47175369.785134599</v>
      </c>
    </row>
    <row r="29985" spans="1:6">
      <c r="A29985">
        <v>2046</v>
      </c>
      <c r="B29985" t="s">
        <v>1037</v>
      </c>
      <c r="C29985" t="s">
        <v>1022</v>
      </c>
      <c r="D29985" t="s">
        <v>972</v>
      </c>
      <c r="E29985" t="s">
        <v>1014</v>
      </c>
      <c r="F29985" s="86">
        <v>47020776.336131297</v>
      </c>
    </row>
    <row r="29986" spans="1:6">
      <c r="A29986">
        <v>2047</v>
      </c>
      <c r="B29986" t="s">
        <v>1037</v>
      </c>
      <c r="C29986" t="s">
        <v>1022</v>
      </c>
      <c r="D29986" t="s">
        <v>972</v>
      </c>
      <c r="E29986" t="s">
        <v>1014</v>
      </c>
      <c r="F29986" s="86">
        <v>46867447.112107597</v>
      </c>
    </row>
    <row r="29987" spans="1:6">
      <c r="A29987">
        <v>2048</v>
      </c>
      <c r="B29987" t="s">
        <v>1037</v>
      </c>
      <c r="C29987" t="s">
        <v>1022</v>
      </c>
      <c r="D29987" t="s">
        <v>972</v>
      </c>
      <c r="E29987" t="s">
        <v>1014</v>
      </c>
      <c r="F29987" s="86">
        <v>46715255.139926702</v>
      </c>
    </row>
    <row r="29988" spans="1:6">
      <c r="A29988">
        <v>2049</v>
      </c>
      <c r="B29988" t="s">
        <v>1037</v>
      </c>
      <c r="C29988" t="s">
        <v>1022</v>
      </c>
      <c r="D29988" t="s">
        <v>972</v>
      </c>
      <c r="E29988" t="s">
        <v>1014</v>
      </c>
      <c r="F29988" s="86">
        <v>46564302.5533721</v>
      </c>
    </row>
    <row r="29989" spans="1:6">
      <c r="A29989">
        <v>2050</v>
      </c>
      <c r="B29989" t="s">
        <v>1037</v>
      </c>
      <c r="C29989" t="s">
        <v>1022</v>
      </c>
      <c r="D29989" t="s">
        <v>972</v>
      </c>
      <c r="E29989" t="s">
        <v>1014</v>
      </c>
      <c r="F29989" s="86">
        <v>46414496.079350203</v>
      </c>
    </row>
    <row r="29990" spans="1:6">
      <c r="A29990">
        <v>2017</v>
      </c>
      <c r="B29990" t="s">
        <v>1038</v>
      </c>
      <c r="C29990" t="s">
        <v>1022</v>
      </c>
      <c r="D29990" t="s">
        <v>972</v>
      </c>
      <c r="E29990" t="s">
        <v>1014</v>
      </c>
      <c r="F29990" s="86">
        <v>17362983.010567099</v>
      </c>
    </row>
    <row r="29991" spans="1:6">
      <c r="A29991">
        <v>2018</v>
      </c>
      <c r="B29991" t="s">
        <v>1038</v>
      </c>
      <c r="C29991" t="s">
        <v>1022</v>
      </c>
      <c r="D29991" t="s">
        <v>972</v>
      </c>
      <c r="E29991" t="s">
        <v>1014</v>
      </c>
      <c r="F29991" s="86">
        <v>17372248.9868013</v>
      </c>
    </row>
    <row r="29992" spans="1:6">
      <c r="A29992">
        <v>2019</v>
      </c>
      <c r="B29992" t="s">
        <v>1038</v>
      </c>
      <c r="C29992" t="s">
        <v>1022</v>
      </c>
      <c r="D29992" t="s">
        <v>972</v>
      </c>
      <c r="E29992" t="s">
        <v>1014</v>
      </c>
      <c r="F29992" s="86">
        <v>17382527.471721899</v>
      </c>
    </row>
    <row r="29993" spans="1:6">
      <c r="A29993">
        <v>2020</v>
      </c>
      <c r="B29993" t="s">
        <v>1038</v>
      </c>
      <c r="C29993" t="s">
        <v>1022</v>
      </c>
      <c r="D29993" t="s">
        <v>972</v>
      </c>
      <c r="E29993" t="s">
        <v>1014</v>
      </c>
      <c r="F29993" s="86">
        <v>17389821.743372601</v>
      </c>
    </row>
    <row r="29994" spans="1:6">
      <c r="A29994">
        <v>2021</v>
      </c>
      <c r="B29994" t="s">
        <v>1038</v>
      </c>
      <c r="C29994" t="s">
        <v>1022</v>
      </c>
      <c r="D29994" t="s">
        <v>972</v>
      </c>
      <c r="E29994" t="s">
        <v>1014</v>
      </c>
      <c r="F29994" s="86">
        <v>17401727.065217301</v>
      </c>
    </row>
    <row r="29995" spans="1:6">
      <c r="A29995">
        <v>2022</v>
      </c>
      <c r="B29995" t="s">
        <v>1038</v>
      </c>
      <c r="C29995" t="s">
        <v>1022</v>
      </c>
      <c r="D29995" t="s">
        <v>972</v>
      </c>
      <c r="E29995" t="s">
        <v>1014</v>
      </c>
      <c r="F29995" s="86">
        <v>17414171.4812949</v>
      </c>
    </row>
    <row r="29996" spans="1:6">
      <c r="A29996">
        <v>2023</v>
      </c>
      <c r="B29996" t="s">
        <v>1038</v>
      </c>
      <c r="C29996" t="s">
        <v>1022</v>
      </c>
      <c r="D29996" t="s">
        <v>972</v>
      </c>
      <c r="E29996" t="s">
        <v>1014</v>
      </c>
      <c r="F29996" s="86">
        <v>17430796.469198</v>
      </c>
    </row>
    <row r="29997" spans="1:6">
      <c r="A29997">
        <v>2024</v>
      </c>
      <c r="B29997" t="s">
        <v>1038</v>
      </c>
      <c r="C29997" t="s">
        <v>1022</v>
      </c>
      <c r="D29997" t="s">
        <v>972</v>
      </c>
      <c r="E29997" t="s">
        <v>1014</v>
      </c>
      <c r="F29997" s="86">
        <v>17454958.347284101</v>
      </c>
    </row>
    <row r="29998" spans="1:6">
      <c r="A29998">
        <v>2025</v>
      </c>
      <c r="B29998" t="s">
        <v>1038</v>
      </c>
      <c r="C29998" t="s">
        <v>1022</v>
      </c>
      <c r="D29998" t="s">
        <v>972</v>
      </c>
      <c r="E29998" t="s">
        <v>1014</v>
      </c>
      <c r="F29998" s="86">
        <v>17490367.423083499</v>
      </c>
    </row>
    <row r="29999" spans="1:6">
      <c r="A29999">
        <v>2026</v>
      </c>
      <c r="B29999" t="s">
        <v>1038</v>
      </c>
      <c r="C29999" t="s">
        <v>1022</v>
      </c>
      <c r="D29999" t="s">
        <v>972</v>
      </c>
      <c r="E29999" t="s">
        <v>1014</v>
      </c>
      <c r="F29999" s="86">
        <v>17541407.932996798</v>
      </c>
    </row>
    <row r="30000" spans="1:6">
      <c r="A30000">
        <v>2027</v>
      </c>
      <c r="B30000" t="s">
        <v>1038</v>
      </c>
      <c r="C30000" t="s">
        <v>1022</v>
      </c>
      <c r="D30000" t="s">
        <v>972</v>
      </c>
      <c r="E30000" t="s">
        <v>1014</v>
      </c>
      <c r="F30000" s="86">
        <v>17605836.080853701</v>
      </c>
    </row>
    <row r="30001" spans="1:6">
      <c r="A30001">
        <v>2028</v>
      </c>
      <c r="B30001" t="s">
        <v>1038</v>
      </c>
      <c r="C30001" t="s">
        <v>1022</v>
      </c>
      <c r="D30001" t="s">
        <v>972</v>
      </c>
      <c r="E30001" t="s">
        <v>1014</v>
      </c>
      <c r="F30001" s="86">
        <v>17678666.3605983</v>
      </c>
    </row>
    <row r="30002" spans="1:6">
      <c r="A30002">
        <v>2029</v>
      </c>
      <c r="B30002" t="s">
        <v>1038</v>
      </c>
      <c r="C30002" t="s">
        <v>1022</v>
      </c>
      <c r="D30002" t="s">
        <v>972</v>
      </c>
      <c r="E30002" t="s">
        <v>1014</v>
      </c>
      <c r="F30002" s="86">
        <v>17754574.737061299</v>
      </c>
    </row>
    <row r="30003" spans="1:6">
      <c r="A30003">
        <v>2030</v>
      </c>
      <c r="B30003" t="s">
        <v>1038</v>
      </c>
      <c r="C30003" t="s">
        <v>1022</v>
      </c>
      <c r="D30003" t="s">
        <v>972</v>
      </c>
      <c r="E30003" t="s">
        <v>1014</v>
      </c>
      <c r="F30003" s="86">
        <v>17835959.493257299</v>
      </c>
    </row>
    <row r="30004" spans="1:6">
      <c r="A30004">
        <v>2031</v>
      </c>
      <c r="B30004" t="s">
        <v>1038</v>
      </c>
      <c r="C30004" t="s">
        <v>1022</v>
      </c>
      <c r="D30004" t="s">
        <v>972</v>
      </c>
      <c r="E30004" t="s">
        <v>1014</v>
      </c>
      <c r="F30004" s="86">
        <v>17922214.139454499</v>
      </c>
    </row>
    <row r="30005" spans="1:6">
      <c r="A30005">
        <v>2032</v>
      </c>
      <c r="B30005" t="s">
        <v>1038</v>
      </c>
      <c r="C30005" t="s">
        <v>1022</v>
      </c>
      <c r="D30005" t="s">
        <v>972</v>
      </c>
      <c r="E30005" t="s">
        <v>1014</v>
      </c>
      <c r="F30005" s="86">
        <v>18008849.3722945</v>
      </c>
    </row>
    <row r="30006" spans="1:6">
      <c r="A30006">
        <v>2033</v>
      </c>
      <c r="B30006" t="s">
        <v>1038</v>
      </c>
      <c r="C30006" t="s">
        <v>1022</v>
      </c>
      <c r="D30006" t="s">
        <v>972</v>
      </c>
      <c r="E30006" t="s">
        <v>1014</v>
      </c>
      <c r="F30006" s="86">
        <v>18094616.5805289</v>
      </c>
    </row>
    <row r="30007" spans="1:6">
      <c r="A30007">
        <v>2034</v>
      </c>
      <c r="B30007" t="s">
        <v>1038</v>
      </c>
      <c r="C30007" t="s">
        <v>1022</v>
      </c>
      <c r="D30007" t="s">
        <v>972</v>
      </c>
      <c r="E30007" t="s">
        <v>1014</v>
      </c>
      <c r="F30007" s="86">
        <v>18184292.199809399</v>
      </c>
    </row>
    <row r="30008" spans="1:6">
      <c r="A30008">
        <v>2035</v>
      </c>
      <c r="B30008" t="s">
        <v>1038</v>
      </c>
      <c r="C30008" t="s">
        <v>1022</v>
      </c>
      <c r="D30008" t="s">
        <v>972</v>
      </c>
      <c r="E30008" t="s">
        <v>1014</v>
      </c>
      <c r="F30008" s="86">
        <v>18278476.256969899</v>
      </c>
    </row>
    <row r="30009" spans="1:6">
      <c r="A30009">
        <v>2036</v>
      </c>
      <c r="B30009" t="s">
        <v>1038</v>
      </c>
      <c r="C30009" t="s">
        <v>1022</v>
      </c>
      <c r="D30009" t="s">
        <v>972</v>
      </c>
      <c r="E30009" t="s">
        <v>1014</v>
      </c>
      <c r="F30009" s="86">
        <v>18375975.4164441</v>
      </c>
    </row>
    <row r="30010" spans="1:6">
      <c r="A30010">
        <v>2037</v>
      </c>
      <c r="B30010" t="s">
        <v>1038</v>
      </c>
      <c r="C30010" t="s">
        <v>1022</v>
      </c>
      <c r="D30010" t="s">
        <v>972</v>
      </c>
      <c r="E30010" t="s">
        <v>1014</v>
      </c>
      <c r="F30010" s="86">
        <v>18473893.617366899</v>
      </c>
    </row>
    <row r="30011" spans="1:6">
      <c r="A30011">
        <v>2038</v>
      </c>
      <c r="B30011" t="s">
        <v>1038</v>
      </c>
      <c r="C30011" t="s">
        <v>1022</v>
      </c>
      <c r="D30011" t="s">
        <v>972</v>
      </c>
      <c r="E30011" t="s">
        <v>1014</v>
      </c>
      <c r="F30011" s="86">
        <v>18572322.669562001</v>
      </c>
    </row>
    <row r="30012" spans="1:6">
      <c r="A30012">
        <v>2039</v>
      </c>
      <c r="B30012" t="s">
        <v>1038</v>
      </c>
      <c r="C30012" t="s">
        <v>1022</v>
      </c>
      <c r="D30012" t="s">
        <v>972</v>
      </c>
      <c r="E30012" t="s">
        <v>1014</v>
      </c>
      <c r="F30012" s="86">
        <v>18670624.939334001</v>
      </c>
    </row>
    <row r="30013" spans="1:6">
      <c r="A30013">
        <v>2040</v>
      </c>
      <c r="B30013" t="s">
        <v>1038</v>
      </c>
      <c r="C30013" t="s">
        <v>1022</v>
      </c>
      <c r="D30013" t="s">
        <v>972</v>
      </c>
      <c r="E30013" t="s">
        <v>1014</v>
      </c>
      <c r="F30013" s="86">
        <v>18768499.778340701</v>
      </c>
    </row>
    <row r="30014" spans="1:6">
      <c r="A30014">
        <v>2041</v>
      </c>
      <c r="B30014" t="s">
        <v>1038</v>
      </c>
      <c r="C30014" t="s">
        <v>1022</v>
      </c>
      <c r="D30014" t="s">
        <v>972</v>
      </c>
      <c r="E30014" t="s">
        <v>1014</v>
      </c>
      <c r="F30014" s="86">
        <v>18785800.916715398</v>
      </c>
    </row>
    <row r="30015" spans="1:6">
      <c r="A30015">
        <v>2042</v>
      </c>
      <c r="B30015" t="s">
        <v>1038</v>
      </c>
      <c r="C30015" t="s">
        <v>1022</v>
      </c>
      <c r="D30015" t="s">
        <v>972</v>
      </c>
      <c r="E30015" t="s">
        <v>1014</v>
      </c>
      <c r="F30015" s="86">
        <v>18802878.579901699</v>
      </c>
    </row>
    <row r="30016" spans="1:6">
      <c r="A30016">
        <v>2043</v>
      </c>
      <c r="B30016" t="s">
        <v>1038</v>
      </c>
      <c r="C30016" t="s">
        <v>1022</v>
      </c>
      <c r="D30016" t="s">
        <v>972</v>
      </c>
      <c r="E30016" t="s">
        <v>1014</v>
      </c>
      <c r="F30016" s="86">
        <v>18820256.406053301</v>
      </c>
    </row>
    <row r="30017" spans="1:6">
      <c r="A30017">
        <v>2044</v>
      </c>
      <c r="B30017" t="s">
        <v>1038</v>
      </c>
      <c r="C30017" t="s">
        <v>1022</v>
      </c>
      <c r="D30017" t="s">
        <v>972</v>
      </c>
      <c r="E30017" t="s">
        <v>1014</v>
      </c>
      <c r="F30017" s="86">
        <v>18838343.267464198</v>
      </c>
    </row>
    <row r="30018" spans="1:6">
      <c r="A30018">
        <v>2045</v>
      </c>
      <c r="B30018" t="s">
        <v>1038</v>
      </c>
      <c r="C30018" t="s">
        <v>1022</v>
      </c>
      <c r="D30018" t="s">
        <v>972</v>
      </c>
      <c r="E30018" t="s">
        <v>1014</v>
      </c>
      <c r="F30018" s="86">
        <v>18857364.470901601</v>
      </c>
    </row>
    <row r="30019" spans="1:6">
      <c r="A30019">
        <v>2046</v>
      </c>
      <c r="B30019" t="s">
        <v>1038</v>
      </c>
      <c r="C30019" t="s">
        <v>1022</v>
      </c>
      <c r="D30019" t="s">
        <v>972</v>
      </c>
      <c r="E30019" t="s">
        <v>1014</v>
      </c>
      <c r="F30019" s="86">
        <v>18877347.369521599</v>
      </c>
    </row>
    <row r="30020" spans="1:6">
      <c r="A30020">
        <v>2047</v>
      </c>
      <c r="B30020" t="s">
        <v>1038</v>
      </c>
      <c r="C30020" t="s">
        <v>1022</v>
      </c>
      <c r="D30020" t="s">
        <v>972</v>
      </c>
      <c r="E30020" t="s">
        <v>1014</v>
      </c>
      <c r="F30020" s="86">
        <v>18898509.691576</v>
      </c>
    </row>
    <row r="30021" spans="1:6">
      <c r="A30021">
        <v>2048</v>
      </c>
      <c r="B30021" t="s">
        <v>1038</v>
      </c>
      <c r="C30021" t="s">
        <v>1022</v>
      </c>
      <c r="D30021" t="s">
        <v>972</v>
      </c>
      <c r="E30021" t="s">
        <v>1014</v>
      </c>
      <c r="F30021" s="86">
        <v>18920739.5639675</v>
      </c>
    </row>
    <row r="30022" spans="1:6">
      <c r="A30022">
        <v>2049</v>
      </c>
      <c r="B30022" t="s">
        <v>1038</v>
      </c>
      <c r="C30022" t="s">
        <v>1022</v>
      </c>
      <c r="D30022" t="s">
        <v>972</v>
      </c>
      <c r="E30022" t="s">
        <v>1014</v>
      </c>
      <c r="F30022" s="86">
        <v>18944144.795826301</v>
      </c>
    </row>
    <row r="30023" spans="1:6">
      <c r="A30023">
        <v>2050</v>
      </c>
      <c r="B30023" t="s">
        <v>1038</v>
      </c>
      <c r="C30023" t="s">
        <v>1022</v>
      </c>
      <c r="D30023" t="s">
        <v>972</v>
      </c>
      <c r="E30023" t="s">
        <v>1014</v>
      </c>
      <c r="F30023" s="86">
        <v>18968752.1151728</v>
      </c>
    </row>
    <row r="30024" spans="1:6">
      <c r="A30024">
        <v>2017</v>
      </c>
      <c r="B30024" t="s">
        <v>1039</v>
      </c>
      <c r="C30024" t="s">
        <v>1022</v>
      </c>
      <c r="D30024" t="s">
        <v>972</v>
      </c>
      <c r="E30024" t="s">
        <v>1014</v>
      </c>
      <c r="F30024" s="86">
        <v>15806878.944997201</v>
      </c>
    </row>
    <row r="30025" spans="1:6">
      <c r="A30025">
        <v>2018</v>
      </c>
      <c r="B30025" t="s">
        <v>1039</v>
      </c>
      <c r="C30025" t="s">
        <v>1022</v>
      </c>
      <c r="D30025" t="s">
        <v>972</v>
      </c>
      <c r="E30025" t="s">
        <v>1014</v>
      </c>
      <c r="F30025" s="86">
        <v>15815314.486548601</v>
      </c>
    </row>
    <row r="30026" spans="1:6">
      <c r="A30026">
        <v>2019</v>
      </c>
      <c r="B30026" t="s">
        <v>1039</v>
      </c>
      <c r="C30026" t="s">
        <v>1022</v>
      </c>
      <c r="D30026" t="s">
        <v>972</v>
      </c>
      <c r="E30026" t="s">
        <v>1014</v>
      </c>
      <c r="F30026" s="86">
        <v>15824671.7938028</v>
      </c>
    </row>
    <row r="30027" spans="1:6">
      <c r="A30027">
        <v>2020</v>
      </c>
      <c r="B30027" t="s">
        <v>1039</v>
      </c>
      <c r="C30027" t="s">
        <v>1022</v>
      </c>
      <c r="D30027" t="s">
        <v>972</v>
      </c>
      <c r="E30027" t="s">
        <v>1014</v>
      </c>
      <c r="F30027" s="86">
        <v>15831312.338742699</v>
      </c>
    </row>
    <row r="30028" spans="1:6">
      <c r="A30028">
        <v>2021</v>
      </c>
      <c r="B30028" t="s">
        <v>1039</v>
      </c>
      <c r="C30028" t="s">
        <v>1022</v>
      </c>
      <c r="D30028" t="s">
        <v>972</v>
      </c>
      <c r="E30028" t="s">
        <v>1014</v>
      </c>
      <c r="F30028" s="86">
        <v>15842150.682654399</v>
      </c>
    </row>
    <row r="30029" spans="1:6">
      <c r="A30029">
        <v>2022</v>
      </c>
      <c r="B30029" t="s">
        <v>1039</v>
      </c>
      <c r="C30029" t="s">
        <v>1022</v>
      </c>
      <c r="D30029" t="s">
        <v>972</v>
      </c>
      <c r="E30029" t="s">
        <v>1014</v>
      </c>
      <c r="F30029" s="86">
        <v>15853479.8061327</v>
      </c>
    </row>
    <row r="30030" spans="1:6">
      <c r="A30030">
        <v>2023</v>
      </c>
      <c r="B30030" t="s">
        <v>1039</v>
      </c>
      <c r="C30030" t="s">
        <v>1022</v>
      </c>
      <c r="D30030" t="s">
        <v>972</v>
      </c>
      <c r="E30030" t="s">
        <v>1014</v>
      </c>
      <c r="F30030" s="86">
        <v>15868614.830516901</v>
      </c>
    </row>
    <row r="30031" spans="1:6">
      <c r="A30031">
        <v>2024</v>
      </c>
      <c r="B30031" t="s">
        <v>1039</v>
      </c>
      <c r="C30031" t="s">
        <v>1022</v>
      </c>
      <c r="D30031" t="s">
        <v>972</v>
      </c>
      <c r="E30031" t="s">
        <v>1014</v>
      </c>
      <c r="F30031" s="86">
        <v>15890611.274432</v>
      </c>
    </row>
    <row r="30032" spans="1:6">
      <c r="A30032">
        <v>2025</v>
      </c>
      <c r="B30032" t="s">
        <v>1039</v>
      </c>
      <c r="C30032" t="s">
        <v>1022</v>
      </c>
      <c r="D30032" t="s">
        <v>972</v>
      </c>
      <c r="E30032" t="s">
        <v>1014</v>
      </c>
      <c r="F30032" s="86">
        <v>15922846.9204829</v>
      </c>
    </row>
    <row r="30033" spans="1:6">
      <c r="A30033">
        <v>2026</v>
      </c>
      <c r="B30033" t="s">
        <v>1039</v>
      </c>
      <c r="C30033" t="s">
        <v>1022</v>
      </c>
      <c r="D30033" t="s">
        <v>972</v>
      </c>
      <c r="E30033" t="s">
        <v>1014</v>
      </c>
      <c r="F30033" s="86">
        <v>15969313.0813378</v>
      </c>
    </row>
    <row r="30034" spans="1:6">
      <c r="A30034">
        <v>2027</v>
      </c>
      <c r="B30034" t="s">
        <v>1039</v>
      </c>
      <c r="C30034" t="s">
        <v>1022</v>
      </c>
      <c r="D30034" t="s">
        <v>972</v>
      </c>
      <c r="E30034" t="s">
        <v>1014</v>
      </c>
      <c r="F30034" s="86">
        <v>16027967.0541721</v>
      </c>
    </row>
    <row r="30035" spans="1:6">
      <c r="A30035">
        <v>2028</v>
      </c>
      <c r="B30035" t="s">
        <v>1039</v>
      </c>
      <c r="C30035" t="s">
        <v>1022</v>
      </c>
      <c r="D30035" t="s">
        <v>972</v>
      </c>
      <c r="E30035" t="s">
        <v>1014</v>
      </c>
      <c r="F30035" s="86">
        <v>16094270.143609701</v>
      </c>
    </row>
    <row r="30036" spans="1:6">
      <c r="A30036">
        <v>2029</v>
      </c>
      <c r="B30036" t="s">
        <v>1039</v>
      </c>
      <c r="C30036" t="s">
        <v>1022</v>
      </c>
      <c r="D30036" t="s">
        <v>972</v>
      </c>
      <c r="E30036" t="s">
        <v>1014</v>
      </c>
      <c r="F30036" s="86">
        <v>16163375.464794001</v>
      </c>
    </row>
    <row r="30037" spans="1:6">
      <c r="A30037">
        <v>2030</v>
      </c>
      <c r="B30037" t="s">
        <v>1039</v>
      </c>
      <c r="C30037" t="s">
        <v>1022</v>
      </c>
      <c r="D30037" t="s">
        <v>972</v>
      </c>
      <c r="E30037" t="s">
        <v>1014</v>
      </c>
      <c r="F30037" s="86">
        <v>16237466.361984599</v>
      </c>
    </row>
    <row r="30038" spans="1:6">
      <c r="A30038">
        <v>2031</v>
      </c>
      <c r="B30038" t="s">
        <v>1039</v>
      </c>
      <c r="C30038" t="s">
        <v>1022</v>
      </c>
      <c r="D30038" t="s">
        <v>972</v>
      </c>
      <c r="E30038" t="s">
        <v>1014</v>
      </c>
      <c r="F30038" s="86">
        <v>16315990.7002306</v>
      </c>
    </row>
    <row r="30039" spans="1:6">
      <c r="A30039">
        <v>2032</v>
      </c>
      <c r="B30039" t="s">
        <v>1039</v>
      </c>
      <c r="C30039" t="s">
        <v>1022</v>
      </c>
      <c r="D30039" t="s">
        <v>972</v>
      </c>
      <c r="E30039" t="s">
        <v>1014</v>
      </c>
      <c r="F30039" s="86">
        <v>16394861.5162096</v>
      </c>
    </row>
    <row r="30040" spans="1:6">
      <c r="A30040">
        <v>2033</v>
      </c>
      <c r="B30040" t="s">
        <v>1039</v>
      </c>
      <c r="C30040" t="s">
        <v>1022</v>
      </c>
      <c r="D30040" t="s">
        <v>972</v>
      </c>
      <c r="E30040" t="s">
        <v>1014</v>
      </c>
      <c r="F30040" s="86">
        <v>16472942.101624399</v>
      </c>
    </row>
    <row r="30041" spans="1:6">
      <c r="A30041">
        <v>2034</v>
      </c>
      <c r="B30041" t="s">
        <v>1039</v>
      </c>
      <c r="C30041" t="s">
        <v>1022</v>
      </c>
      <c r="D30041" t="s">
        <v>972</v>
      </c>
      <c r="E30041" t="s">
        <v>1014</v>
      </c>
      <c r="F30041" s="86">
        <v>16554580.8187401</v>
      </c>
    </row>
    <row r="30042" spans="1:6">
      <c r="A30042">
        <v>2035</v>
      </c>
      <c r="B30042" t="s">
        <v>1039</v>
      </c>
      <c r="C30042" t="s">
        <v>1022</v>
      </c>
      <c r="D30042" t="s">
        <v>972</v>
      </c>
      <c r="E30042" t="s">
        <v>1014</v>
      </c>
      <c r="F30042" s="86">
        <v>16640323.9188271</v>
      </c>
    </row>
    <row r="30043" spans="1:6">
      <c r="A30043">
        <v>2036</v>
      </c>
      <c r="B30043" t="s">
        <v>1039</v>
      </c>
      <c r="C30043" t="s">
        <v>1022</v>
      </c>
      <c r="D30043" t="s">
        <v>972</v>
      </c>
      <c r="E30043" t="s">
        <v>1014</v>
      </c>
      <c r="F30043" s="86">
        <v>16729085.015357099</v>
      </c>
    </row>
    <row r="30044" spans="1:6">
      <c r="A30044">
        <v>2037</v>
      </c>
      <c r="B30044" t="s">
        <v>1039</v>
      </c>
      <c r="C30044" t="s">
        <v>1022</v>
      </c>
      <c r="D30044" t="s">
        <v>972</v>
      </c>
      <c r="E30044" t="s">
        <v>1014</v>
      </c>
      <c r="F30044" s="86">
        <v>16818227.5980317</v>
      </c>
    </row>
    <row r="30045" spans="1:6">
      <c r="A30045">
        <v>2038</v>
      </c>
      <c r="B30045" t="s">
        <v>1039</v>
      </c>
      <c r="C30045" t="s">
        <v>1022</v>
      </c>
      <c r="D30045" t="s">
        <v>972</v>
      </c>
      <c r="E30045" t="s">
        <v>1014</v>
      </c>
      <c r="F30045" s="86">
        <v>16907835.248501301</v>
      </c>
    </row>
    <row r="30046" spans="1:6">
      <c r="A30046">
        <v>2039</v>
      </c>
      <c r="B30046" t="s">
        <v>1039</v>
      </c>
      <c r="C30046" t="s">
        <v>1022</v>
      </c>
      <c r="D30046" t="s">
        <v>972</v>
      </c>
      <c r="E30046" t="s">
        <v>1014</v>
      </c>
      <c r="F30046" s="86">
        <v>16997327.479033198</v>
      </c>
    </row>
    <row r="30047" spans="1:6">
      <c r="A30047">
        <v>2040</v>
      </c>
      <c r="B30047" t="s">
        <v>1039</v>
      </c>
      <c r="C30047" t="s">
        <v>1022</v>
      </c>
      <c r="D30047" t="s">
        <v>972</v>
      </c>
      <c r="E30047" t="s">
        <v>1014</v>
      </c>
      <c r="F30047" s="86">
        <v>17086430.585970402</v>
      </c>
    </row>
    <row r="30048" spans="1:6">
      <c r="A30048">
        <v>2041</v>
      </c>
      <c r="B30048" t="s">
        <v>1039</v>
      </c>
      <c r="C30048" t="s">
        <v>1022</v>
      </c>
      <c r="D30048" t="s">
        <v>972</v>
      </c>
      <c r="E30048" t="s">
        <v>1014</v>
      </c>
      <c r="F30048" s="86">
        <v>17102181.162915301</v>
      </c>
    </row>
    <row r="30049" spans="1:6">
      <c r="A30049">
        <v>2042</v>
      </c>
      <c r="B30049" t="s">
        <v>1039</v>
      </c>
      <c r="C30049" t="s">
        <v>1022</v>
      </c>
      <c r="D30049" t="s">
        <v>972</v>
      </c>
      <c r="E30049" t="s">
        <v>1014</v>
      </c>
      <c r="F30049" s="86">
        <v>17117728.292949598</v>
      </c>
    </row>
    <row r="30050" spans="1:6">
      <c r="A30050">
        <v>2043</v>
      </c>
      <c r="B30050" t="s">
        <v>1039</v>
      </c>
      <c r="C30050" t="s">
        <v>1022</v>
      </c>
      <c r="D30050" t="s">
        <v>972</v>
      </c>
      <c r="E30050" t="s">
        <v>1014</v>
      </c>
      <c r="F30050" s="86">
        <v>17133548.684764698</v>
      </c>
    </row>
    <row r="30051" spans="1:6">
      <c r="A30051">
        <v>2044</v>
      </c>
      <c r="B30051" t="s">
        <v>1039</v>
      </c>
      <c r="C30051" t="s">
        <v>1022</v>
      </c>
      <c r="D30051" t="s">
        <v>972</v>
      </c>
      <c r="E30051" t="s">
        <v>1014</v>
      </c>
      <c r="F30051" s="86">
        <v>17150014.566729899</v>
      </c>
    </row>
    <row r="30052" spans="1:6">
      <c r="A30052">
        <v>2045</v>
      </c>
      <c r="B30052" t="s">
        <v>1039</v>
      </c>
      <c r="C30052" t="s">
        <v>1022</v>
      </c>
      <c r="D30052" t="s">
        <v>972</v>
      </c>
      <c r="E30052" t="s">
        <v>1014</v>
      </c>
      <c r="F30052" s="86">
        <v>17167331.053185102</v>
      </c>
    </row>
    <row r="30053" spans="1:6">
      <c r="A30053">
        <v>2046</v>
      </c>
      <c r="B30053" t="s">
        <v>1039</v>
      </c>
      <c r="C30053" t="s">
        <v>1022</v>
      </c>
      <c r="D30053" t="s">
        <v>972</v>
      </c>
      <c r="E30053" t="s">
        <v>1014</v>
      </c>
      <c r="F30053" s="86">
        <v>17185523.045843501</v>
      </c>
    </row>
    <row r="30054" spans="1:6">
      <c r="A30054">
        <v>2047</v>
      </c>
      <c r="B30054" t="s">
        <v>1039</v>
      </c>
      <c r="C30054" t="s">
        <v>1022</v>
      </c>
      <c r="D30054" t="s">
        <v>972</v>
      </c>
      <c r="E30054" t="s">
        <v>1014</v>
      </c>
      <c r="F30054" s="86">
        <v>17204788.7597307</v>
      </c>
    </row>
    <row r="30055" spans="1:6">
      <c r="A30055">
        <v>2048</v>
      </c>
      <c r="B30055" t="s">
        <v>1039</v>
      </c>
      <c r="C30055" t="s">
        <v>1022</v>
      </c>
      <c r="D30055" t="s">
        <v>972</v>
      </c>
      <c r="E30055" t="s">
        <v>1014</v>
      </c>
      <c r="F30055" s="86">
        <v>17225026.348032199</v>
      </c>
    </row>
    <row r="30056" spans="1:6">
      <c r="A30056">
        <v>2049</v>
      </c>
      <c r="B30056" t="s">
        <v>1039</v>
      </c>
      <c r="C30056" t="s">
        <v>1022</v>
      </c>
      <c r="D30056" t="s">
        <v>972</v>
      </c>
      <c r="E30056" t="s">
        <v>1014</v>
      </c>
      <c r="F30056" s="86">
        <v>17246333.957816001</v>
      </c>
    </row>
    <row r="30057" spans="1:6">
      <c r="A30057">
        <v>2050</v>
      </c>
      <c r="B30057" t="s">
        <v>1039</v>
      </c>
      <c r="C30057" t="s">
        <v>1022</v>
      </c>
      <c r="D30057" t="s">
        <v>972</v>
      </c>
      <c r="E30057" t="s">
        <v>1014</v>
      </c>
      <c r="F30057" s="86">
        <v>17268735.921685599</v>
      </c>
    </row>
    <row r="30058" spans="1:6">
      <c r="A30058">
        <v>2017</v>
      </c>
      <c r="B30058" t="s">
        <v>1040</v>
      </c>
      <c r="C30058" t="s">
        <v>1022</v>
      </c>
      <c r="D30058" t="s">
        <v>972</v>
      </c>
      <c r="E30058" t="s">
        <v>1014</v>
      </c>
      <c r="F30058" s="86">
        <v>11624501.504452201</v>
      </c>
    </row>
    <row r="30059" spans="1:6">
      <c r="A30059">
        <v>2018</v>
      </c>
      <c r="B30059" t="s">
        <v>1040</v>
      </c>
      <c r="C30059" t="s">
        <v>1022</v>
      </c>
      <c r="D30059" t="s">
        <v>972</v>
      </c>
      <c r="E30059" t="s">
        <v>1014</v>
      </c>
      <c r="F30059" s="86">
        <v>11640330.474982001</v>
      </c>
    </row>
    <row r="30060" spans="1:6">
      <c r="A30060">
        <v>2019</v>
      </c>
      <c r="B30060" t="s">
        <v>1040</v>
      </c>
      <c r="C30060" t="s">
        <v>1022</v>
      </c>
      <c r="D30060" t="s">
        <v>972</v>
      </c>
      <c r="E30060" t="s">
        <v>1014</v>
      </c>
      <c r="F30060" s="86">
        <v>11657778.152568201</v>
      </c>
    </row>
    <row r="30061" spans="1:6">
      <c r="A30061">
        <v>2020</v>
      </c>
      <c r="B30061" t="s">
        <v>1040</v>
      </c>
      <c r="C30061" t="s">
        <v>1022</v>
      </c>
      <c r="D30061" t="s">
        <v>972</v>
      </c>
      <c r="E30061" t="s">
        <v>1014</v>
      </c>
      <c r="F30061" s="86">
        <v>11674064.766852099</v>
      </c>
    </row>
    <row r="30062" spans="1:6">
      <c r="A30062">
        <v>2021</v>
      </c>
      <c r="B30062" t="s">
        <v>1040</v>
      </c>
      <c r="C30062" t="s">
        <v>1022</v>
      </c>
      <c r="D30062" t="s">
        <v>972</v>
      </c>
      <c r="E30062" t="s">
        <v>1014</v>
      </c>
      <c r="F30062" s="86">
        <v>11693045.716281001</v>
      </c>
    </row>
    <row r="30063" spans="1:6">
      <c r="A30063">
        <v>2022</v>
      </c>
      <c r="B30063" t="s">
        <v>1040</v>
      </c>
      <c r="C30063" t="s">
        <v>1022</v>
      </c>
      <c r="D30063" t="s">
        <v>972</v>
      </c>
      <c r="E30063" t="s">
        <v>1014</v>
      </c>
      <c r="F30063" s="86">
        <v>11712625.4213352</v>
      </c>
    </row>
    <row r="30064" spans="1:6">
      <c r="A30064">
        <v>2023</v>
      </c>
      <c r="B30064" t="s">
        <v>1040</v>
      </c>
      <c r="C30064" t="s">
        <v>1022</v>
      </c>
      <c r="D30064" t="s">
        <v>972</v>
      </c>
      <c r="E30064" t="s">
        <v>1014</v>
      </c>
      <c r="F30064" s="86">
        <v>11735197.689657999</v>
      </c>
    </row>
    <row r="30065" spans="1:6">
      <c r="A30065">
        <v>2024</v>
      </c>
      <c r="B30065" t="s">
        <v>1040</v>
      </c>
      <c r="C30065" t="s">
        <v>1022</v>
      </c>
      <c r="D30065" t="s">
        <v>972</v>
      </c>
      <c r="E30065" t="s">
        <v>1014</v>
      </c>
      <c r="F30065" s="86">
        <v>11763239.751477299</v>
      </c>
    </row>
    <row r="30066" spans="1:6">
      <c r="A30066">
        <v>2025</v>
      </c>
      <c r="B30066" t="s">
        <v>1040</v>
      </c>
      <c r="C30066" t="s">
        <v>1022</v>
      </c>
      <c r="D30066" t="s">
        <v>972</v>
      </c>
      <c r="E30066" t="s">
        <v>1014</v>
      </c>
      <c r="F30066" s="86">
        <v>11798947.0402316</v>
      </c>
    </row>
    <row r="30067" spans="1:6">
      <c r="A30067">
        <v>2026</v>
      </c>
      <c r="B30067" t="s">
        <v>1040</v>
      </c>
      <c r="C30067" t="s">
        <v>1022</v>
      </c>
      <c r="D30067" t="s">
        <v>972</v>
      </c>
      <c r="E30067" t="s">
        <v>1014</v>
      </c>
      <c r="F30067" s="86">
        <v>11844871.863472</v>
      </c>
    </row>
    <row r="30068" spans="1:6">
      <c r="A30068">
        <v>2027</v>
      </c>
      <c r="B30068" t="s">
        <v>1040</v>
      </c>
      <c r="C30068" t="s">
        <v>1022</v>
      </c>
      <c r="D30068" t="s">
        <v>972</v>
      </c>
      <c r="E30068" t="s">
        <v>1014</v>
      </c>
      <c r="F30068" s="86">
        <v>11898107.470367599</v>
      </c>
    </row>
    <row r="30069" spans="1:6">
      <c r="A30069">
        <v>2028</v>
      </c>
      <c r="B30069" t="s">
        <v>1040</v>
      </c>
      <c r="C30069" t="s">
        <v>1022</v>
      </c>
      <c r="D30069" t="s">
        <v>972</v>
      </c>
      <c r="E30069" t="s">
        <v>1014</v>
      </c>
      <c r="F30069" s="86">
        <v>11954502.273969401</v>
      </c>
    </row>
    <row r="30070" spans="1:6">
      <c r="A30070">
        <v>2029</v>
      </c>
      <c r="B30070" t="s">
        <v>1040</v>
      </c>
      <c r="C30070" t="s">
        <v>1022</v>
      </c>
      <c r="D30070" t="s">
        <v>972</v>
      </c>
      <c r="E30070" t="s">
        <v>1014</v>
      </c>
      <c r="F30070" s="86">
        <v>12010612.0520116</v>
      </c>
    </row>
    <row r="30071" spans="1:6">
      <c r="A30071">
        <v>2030</v>
      </c>
      <c r="B30071" t="s">
        <v>1040</v>
      </c>
      <c r="C30071" t="s">
        <v>1022</v>
      </c>
      <c r="D30071" t="s">
        <v>972</v>
      </c>
      <c r="E30071" t="s">
        <v>1014</v>
      </c>
      <c r="F30071" s="86">
        <v>12068465.5263699</v>
      </c>
    </row>
    <row r="30072" spans="1:6">
      <c r="A30072">
        <v>2031</v>
      </c>
      <c r="B30072" t="s">
        <v>1040</v>
      </c>
      <c r="C30072" t="s">
        <v>1022</v>
      </c>
      <c r="D30072" t="s">
        <v>972</v>
      </c>
      <c r="E30072" t="s">
        <v>1014</v>
      </c>
      <c r="F30072" s="86">
        <v>12127543.7165634</v>
      </c>
    </row>
    <row r="30073" spans="1:6">
      <c r="A30073">
        <v>2032</v>
      </c>
      <c r="B30073" t="s">
        <v>1040</v>
      </c>
      <c r="C30073" t="s">
        <v>1022</v>
      </c>
      <c r="D30073" t="s">
        <v>972</v>
      </c>
      <c r="E30073" t="s">
        <v>1014</v>
      </c>
      <c r="F30073" s="86">
        <v>12184760.4343751</v>
      </c>
    </row>
    <row r="30074" spans="1:6">
      <c r="A30074">
        <v>2033</v>
      </c>
      <c r="B30074" t="s">
        <v>1040</v>
      </c>
      <c r="C30074" t="s">
        <v>1022</v>
      </c>
      <c r="D30074" t="s">
        <v>972</v>
      </c>
      <c r="E30074" t="s">
        <v>1014</v>
      </c>
      <c r="F30074" s="86">
        <v>12240325.1134896</v>
      </c>
    </row>
    <row r="30075" spans="1:6">
      <c r="A30075">
        <v>2034</v>
      </c>
      <c r="B30075" t="s">
        <v>1040</v>
      </c>
      <c r="C30075" t="s">
        <v>1022</v>
      </c>
      <c r="D30075" t="s">
        <v>972</v>
      </c>
      <c r="E30075" t="s">
        <v>1014</v>
      </c>
      <c r="F30075" s="86">
        <v>12298585.536484299</v>
      </c>
    </row>
    <row r="30076" spans="1:6">
      <c r="A30076">
        <v>2035</v>
      </c>
      <c r="B30076" t="s">
        <v>1040</v>
      </c>
      <c r="C30076" t="s">
        <v>1022</v>
      </c>
      <c r="D30076" t="s">
        <v>972</v>
      </c>
      <c r="E30076" t="s">
        <v>1014</v>
      </c>
      <c r="F30076" s="86">
        <v>12360552.20954</v>
      </c>
    </row>
    <row r="30077" spans="1:6">
      <c r="A30077">
        <v>2036</v>
      </c>
      <c r="B30077" t="s">
        <v>1040</v>
      </c>
      <c r="C30077" t="s">
        <v>1022</v>
      </c>
      <c r="D30077" t="s">
        <v>972</v>
      </c>
      <c r="E30077" t="s">
        <v>1014</v>
      </c>
      <c r="F30077" s="86">
        <v>12425557.891972</v>
      </c>
    </row>
    <row r="30078" spans="1:6">
      <c r="A30078">
        <v>2037</v>
      </c>
      <c r="B30078" t="s">
        <v>1040</v>
      </c>
      <c r="C30078" t="s">
        <v>1022</v>
      </c>
      <c r="D30078" t="s">
        <v>972</v>
      </c>
      <c r="E30078" t="s">
        <v>1014</v>
      </c>
      <c r="F30078" s="86">
        <v>12491177.971988499</v>
      </c>
    </row>
    <row r="30079" spans="1:6">
      <c r="A30079">
        <v>2038</v>
      </c>
      <c r="B30079" t="s">
        <v>1040</v>
      </c>
      <c r="C30079" t="s">
        <v>1022</v>
      </c>
      <c r="D30079" t="s">
        <v>972</v>
      </c>
      <c r="E30079" t="s">
        <v>1014</v>
      </c>
      <c r="F30079" s="86">
        <v>12557173.734613201</v>
      </c>
    </row>
    <row r="30080" spans="1:6">
      <c r="A30080">
        <v>2039</v>
      </c>
      <c r="B30080" t="s">
        <v>1040</v>
      </c>
      <c r="C30080" t="s">
        <v>1022</v>
      </c>
      <c r="D30080" t="s">
        <v>972</v>
      </c>
      <c r="E30080" t="s">
        <v>1014</v>
      </c>
      <c r="F30080" s="86">
        <v>12622718.541699801</v>
      </c>
    </row>
    <row r="30081" spans="1:6">
      <c r="A30081">
        <v>2040</v>
      </c>
      <c r="B30081" t="s">
        <v>1040</v>
      </c>
      <c r="C30081" t="s">
        <v>1022</v>
      </c>
      <c r="D30081" t="s">
        <v>972</v>
      </c>
      <c r="E30081" t="s">
        <v>1014</v>
      </c>
      <c r="F30081" s="86">
        <v>12687713.8885355</v>
      </c>
    </row>
    <row r="30082" spans="1:6">
      <c r="A30082">
        <v>2041</v>
      </c>
      <c r="B30082" t="s">
        <v>1040</v>
      </c>
      <c r="C30082" t="s">
        <v>1022</v>
      </c>
      <c r="D30082" t="s">
        <v>972</v>
      </c>
      <c r="E30082" t="s">
        <v>1014</v>
      </c>
      <c r="F30082" s="86">
        <v>12690404.3327523</v>
      </c>
    </row>
    <row r="30083" spans="1:6">
      <c r="A30083">
        <v>2042</v>
      </c>
      <c r="B30083" t="s">
        <v>1040</v>
      </c>
      <c r="C30083" t="s">
        <v>1022</v>
      </c>
      <c r="D30083" t="s">
        <v>972</v>
      </c>
      <c r="E30083" t="s">
        <v>1014</v>
      </c>
      <c r="F30083" s="86">
        <v>12692819.5446615</v>
      </c>
    </row>
    <row r="30084" spans="1:6">
      <c r="A30084">
        <v>2043</v>
      </c>
      <c r="B30084" t="s">
        <v>1040</v>
      </c>
      <c r="C30084" t="s">
        <v>1022</v>
      </c>
      <c r="D30084" t="s">
        <v>972</v>
      </c>
      <c r="E30084" t="s">
        <v>1014</v>
      </c>
      <c r="F30084" s="86">
        <v>12695411.3075704</v>
      </c>
    </row>
    <row r="30085" spans="1:6">
      <c r="A30085">
        <v>2044</v>
      </c>
      <c r="B30085" t="s">
        <v>1040</v>
      </c>
      <c r="C30085" t="s">
        <v>1022</v>
      </c>
      <c r="D30085" t="s">
        <v>972</v>
      </c>
      <c r="E30085" t="s">
        <v>1014</v>
      </c>
      <c r="F30085" s="86">
        <v>12698470.416283799</v>
      </c>
    </row>
    <row r="30086" spans="1:6">
      <c r="A30086">
        <v>2045</v>
      </c>
      <c r="B30086" t="s">
        <v>1040</v>
      </c>
      <c r="C30086" t="s">
        <v>1022</v>
      </c>
      <c r="D30086" t="s">
        <v>972</v>
      </c>
      <c r="E30086" t="s">
        <v>1014</v>
      </c>
      <c r="F30086" s="86">
        <v>12702035.6791021</v>
      </c>
    </row>
    <row r="30087" spans="1:6">
      <c r="A30087">
        <v>2046</v>
      </c>
      <c r="B30087" t="s">
        <v>1040</v>
      </c>
      <c r="C30087" t="s">
        <v>1022</v>
      </c>
      <c r="D30087" t="s">
        <v>972</v>
      </c>
      <c r="E30087" t="s">
        <v>1014</v>
      </c>
      <c r="F30087" s="86">
        <v>12706017.169443199</v>
      </c>
    </row>
    <row r="30088" spans="1:6">
      <c r="A30088">
        <v>2047</v>
      </c>
      <c r="B30088" t="s">
        <v>1040</v>
      </c>
      <c r="C30088" t="s">
        <v>1022</v>
      </c>
      <c r="D30088" t="s">
        <v>972</v>
      </c>
      <c r="E30088" t="s">
        <v>1014</v>
      </c>
      <c r="F30088" s="86">
        <v>12710466.4884388</v>
      </c>
    </row>
    <row r="30089" spans="1:6">
      <c r="A30089">
        <v>2048</v>
      </c>
      <c r="B30089" t="s">
        <v>1040</v>
      </c>
      <c r="C30089" t="s">
        <v>1022</v>
      </c>
      <c r="D30089" t="s">
        <v>972</v>
      </c>
      <c r="E30089" t="s">
        <v>1014</v>
      </c>
      <c r="F30089" s="86">
        <v>12715151.8027693</v>
      </c>
    </row>
    <row r="30090" spans="1:6">
      <c r="A30090">
        <v>2049</v>
      </c>
      <c r="B30090" t="s">
        <v>1040</v>
      </c>
      <c r="C30090" t="s">
        <v>1022</v>
      </c>
      <c r="D30090" t="s">
        <v>972</v>
      </c>
      <c r="E30090" t="s">
        <v>1014</v>
      </c>
      <c r="F30090" s="86">
        <v>12720248.5541254</v>
      </c>
    </row>
    <row r="30091" spans="1:6">
      <c r="A30091">
        <v>2050</v>
      </c>
      <c r="B30091" t="s">
        <v>1040</v>
      </c>
      <c r="C30091" t="s">
        <v>1022</v>
      </c>
      <c r="D30091" t="s">
        <v>972</v>
      </c>
      <c r="E30091" t="s">
        <v>1014</v>
      </c>
      <c r="F30091" s="86">
        <v>12725885.118278001</v>
      </c>
    </row>
    <row r="30092" spans="1:6">
      <c r="A30092">
        <v>2017</v>
      </c>
      <c r="B30092" t="s">
        <v>1041</v>
      </c>
      <c r="C30092" t="s">
        <v>1022</v>
      </c>
      <c r="D30092" t="s">
        <v>972</v>
      </c>
      <c r="E30092" t="s">
        <v>1014</v>
      </c>
      <c r="F30092" s="86">
        <v>19166487.356606498</v>
      </c>
    </row>
    <row r="30093" spans="1:6">
      <c r="A30093">
        <v>2018</v>
      </c>
      <c r="B30093" t="s">
        <v>1041</v>
      </c>
      <c r="C30093" t="s">
        <v>1022</v>
      </c>
      <c r="D30093" t="s">
        <v>972</v>
      </c>
      <c r="E30093" t="s">
        <v>1014</v>
      </c>
      <c r="F30093" s="86">
        <v>19231482.5115113</v>
      </c>
    </row>
    <row r="30094" spans="1:6">
      <c r="A30094">
        <v>2019</v>
      </c>
      <c r="B30094" t="s">
        <v>1041</v>
      </c>
      <c r="C30094" t="s">
        <v>1022</v>
      </c>
      <c r="D30094" t="s">
        <v>972</v>
      </c>
      <c r="E30094" t="s">
        <v>1014</v>
      </c>
      <c r="F30094" s="86">
        <v>19296497.170534302</v>
      </c>
    </row>
    <row r="30095" spans="1:6">
      <c r="A30095">
        <v>2020</v>
      </c>
      <c r="B30095" t="s">
        <v>1041</v>
      </c>
      <c r="C30095" t="s">
        <v>1022</v>
      </c>
      <c r="D30095" t="s">
        <v>972</v>
      </c>
      <c r="E30095" t="s">
        <v>1014</v>
      </c>
      <c r="F30095" s="86">
        <v>19357863.467491999</v>
      </c>
    </row>
    <row r="30096" spans="1:6">
      <c r="A30096">
        <v>2021</v>
      </c>
      <c r="B30096" t="s">
        <v>1041</v>
      </c>
      <c r="C30096" t="s">
        <v>1022</v>
      </c>
      <c r="D30096" t="s">
        <v>972</v>
      </c>
      <c r="E30096" t="s">
        <v>1014</v>
      </c>
      <c r="F30096" s="86">
        <v>19422280.373707999</v>
      </c>
    </row>
    <row r="30097" spans="1:6">
      <c r="A30097">
        <v>2022</v>
      </c>
      <c r="B30097" t="s">
        <v>1041</v>
      </c>
      <c r="C30097" t="s">
        <v>1022</v>
      </c>
      <c r="D30097" t="s">
        <v>972</v>
      </c>
      <c r="E30097" t="s">
        <v>1014</v>
      </c>
      <c r="F30097" s="86">
        <v>19487739.371115498</v>
      </c>
    </row>
    <row r="30098" spans="1:6">
      <c r="A30098">
        <v>2023</v>
      </c>
      <c r="B30098" t="s">
        <v>1041</v>
      </c>
      <c r="C30098" t="s">
        <v>1022</v>
      </c>
      <c r="D30098" t="s">
        <v>972</v>
      </c>
      <c r="E30098" t="s">
        <v>1014</v>
      </c>
      <c r="F30098" s="86">
        <v>19559192.163451198</v>
      </c>
    </row>
    <row r="30099" spans="1:6">
      <c r="A30099">
        <v>2024</v>
      </c>
      <c r="B30099" t="s">
        <v>1041</v>
      </c>
      <c r="C30099" t="s">
        <v>1022</v>
      </c>
      <c r="D30099" t="s">
        <v>972</v>
      </c>
      <c r="E30099" t="s">
        <v>1014</v>
      </c>
      <c r="F30099" s="86">
        <v>19641168.1346392</v>
      </c>
    </row>
    <row r="30100" spans="1:6">
      <c r="A30100">
        <v>2025</v>
      </c>
      <c r="B30100" t="s">
        <v>1041</v>
      </c>
      <c r="C30100" t="s">
        <v>1022</v>
      </c>
      <c r="D30100" t="s">
        <v>972</v>
      </c>
      <c r="E30100" t="s">
        <v>1014</v>
      </c>
      <c r="F30100" s="86">
        <v>19736561.857852701</v>
      </c>
    </row>
    <row r="30101" spans="1:6">
      <c r="A30101">
        <v>2026</v>
      </c>
      <c r="B30101" t="s">
        <v>1041</v>
      </c>
      <c r="C30101" t="s">
        <v>1022</v>
      </c>
      <c r="D30101" t="s">
        <v>972</v>
      </c>
      <c r="E30101" t="s">
        <v>1014</v>
      </c>
      <c r="F30101" s="86">
        <v>19848566.217147801</v>
      </c>
    </row>
    <row r="30102" spans="1:6">
      <c r="A30102">
        <v>2027</v>
      </c>
      <c r="B30102" t="s">
        <v>1041</v>
      </c>
      <c r="C30102" t="s">
        <v>1022</v>
      </c>
      <c r="D30102" t="s">
        <v>972</v>
      </c>
      <c r="E30102" t="s">
        <v>1014</v>
      </c>
      <c r="F30102" s="86">
        <v>19971810.304900002</v>
      </c>
    </row>
    <row r="30103" spans="1:6">
      <c r="A30103">
        <v>2028</v>
      </c>
      <c r="B30103" t="s">
        <v>1041</v>
      </c>
      <c r="C30103" t="s">
        <v>1022</v>
      </c>
      <c r="D30103" t="s">
        <v>972</v>
      </c>
      <c r="E30103" t="s">
        <v>1014</v>
      </c>
      <c r="F30103" s="86">
        <v>20099865.055640601</v>
      </c>
    </row>
    <row r="30104" spans="1:6">
      <c r="A30104">
        <v>2029</v>
      </c>
      <c r="B30104" t="s">
        <v>1041</v>
      </c>
      <c r="C30104" t="s">
        <v>1022</v>
      </c>
      <c r="D30104" t="s">
        <v>972</v>
      </c>
      <c r="E30104" t="s">
        <v>1014</v>
      </c>
      <c r="F30104" s="86">
        <v>20226319.7956427</v>
      </c>
    </row>
    <row r="30105" spans="1:6">
      <c r="A30105">
        <v>2030</v>
      </c>
      <c r="B30105" t="s">
        <v>1041</v>
      </c>
      <c r="C30105" t="s">
        <v>1022</v>
      </c>
      <c r="D30105" t="s">
        <v>972</v>
      </c>
      <c r="E30105" t="s">
        <v>1014</v>
      </c>
      <c r="F30105" s="86">
        <v>20353703.999160498</v>
      </c>
    </row>
    <row r="30106" spans="1:6">
      <c r="A30106">
        <v>2031</v>
      </c>
      <c r="B30106" t="s">
        <v>1041</v>
      </c>
      <c r="C30106" t="s">
        <v>1022</v>
      </c>
      <c r="D30106" t="s">
        <v>972</v>
      </c>
      <c r="E30106" t="s">
        <v>1014</v>
      </c>
      <c r="F30106" s="86">
        <v>20481742.299779698</v>
      </c>
    </row>
    <row r="30107" spans="1:6">
      <c r="A30107">
        <v>2032</v>
      </c>
      <c r="B30107" t="s">
        <v>1041</v>
      </c>
      <c r="C30107" t="s">
        <v>1022</v>
      </c>
      <c r="D30107" t="s">
        <v>972</v>
      </c>
      <c r="E30107" t="s">
        <v>1014</v>
      </c>
      <c r="F30107" s="86">
        <v>20606030.109776001</v>
      </c>
    </row>
    <row r="30108" spans="1:6">
      <c r="A30108">
        <v>2033</v>
      </c>
      <c r="B30108" t="s">
        <v>1041</v>
      </c>
      <c r="C30108" t="s">
        <v>1022</v>
      </c>
      <c r="D30108" t="s">
        <v>972</v>
      </c>
      <c r="E30108" t="s">
        <v>1014</v>
      </c>
      <c r="F30108" s="86">
        <v>20726340.4488745</v>
      </c>
    </row>
    <row r="30109" spans="1:6">
      <c r="A30109">
        <v>2034</v>
      </c>
      <c r="B30109" t="s">
        <v>1041</v>
      </c>
      <c r="C30109" t="s">
        <v>1022</v>
      </c>
      <c r="D30109" t="s">
        <v>972</v>
      </c>
      <c r="E30109" t="s">
        <v>1014</v>
      </c>
      <c r="F30109" s="86">
        <v>20849760.474489301</v>
      </c>
    </row>
    <row r="30110" spans="1:6">
      <c r="A30110">
        <v>2035</v>
      </c>
      <c r="B30110" t="s">
        <v>1041</v>
      </c>
      <c r="C30110" t="s">
        <v>1022</v>
      </c>
      <c r="D30110" t="s">
        <v>972</v>
      </c>
      <c r="E30110" t="s">
        <v>1014</v>
      </c>
      <c r="F30110" s="86">
        <v>20979099.368397601</v>
      </c>
    </row>
    <row r="30111" spans="1:6">
      <c r="A30111">
        <v>2036</v>
      </c>
      <c r="B30111" t="s">
        <v>1041</v>
      </c>
      <c r="C30111" t="s">
        <v>1022</v>
      </c>
      <c r="D30111" t="s">
        <v>972</v>
      </c>
      <c r="E30111" t="s">
        <v>1014</v>
      </c>
      <c r="F30111" s="86">
        <v>21114988.839699998</v>
      </c>
    </row>
    <row r="30112" spans="1:6">
      <c r="A30112">
        <v>2037</v>
      </c>
      <c r="B30112" t="s">
        <v>1041</v>
      </c>
      <c r="C30112" t="s">
        <v>1022</v>
      </c>
      <c r="D30112" t="s">
        <v>972</v>
      </c>
      <c r="E30112" t="s">
        <v>1014</v>
      </c>
      <c r="F30112" s="86">
        <v>21252594.4793896</v>
      </c>
    </row>
    <row r="30113" spans="1:6">
      <c r="A30113">
        <v>2038</v>
      </c>
      <c r="B30113" t="s">
        <v>1041</v>
      </c>
      <c r="C30113" t="s">
        <v>1022</v>
      </c>
      <c r="D30113" t="s">
        <v>972</v>
      </c>
      <c r="E30113" t="s">
        <v>1014</v>
      </c>
      <c r="F30113" s="86">
        <v>21390401.691393699</v>
      </c>
    </row>
    <row r="30114" spans="1:6">
      <c r="A30114">
        <v>2039</v>
      </c>
      <c r="B30114" t="s">
        <v>1041</v>
      </c>
      <c r="C30114" t="s">
        <v>1022</v>
      </c>
      <c r="D30114" t="s">
        <v>972</v>
      </c>
      <c r="E30114" t="s">
        <v>1014</v>
      </c>
      <c r="F30114" s="86">
        <v>21526441.6540333</v>
      </c>
    </row>
    <row r="30115" spans="1:6">
      <c r="A30115">
        <v>2040</v>
      </c>
      <c r="B30115" t="s">
        <v>1041</v>
      </c>
      <c r="C30115" t="s">
        <v>1022</v>
      </c>
      <c r="D30115" t="s">
        <v>972</v>
      </c>
      <c r="E30115" t="s">
        <v>1014</v>
      </c>
      <c r="F30115" s="86">
        <v>21660388.3835283</v>
      </c>
    </row>
    <row r="30116" spans="1:6">
      <c r="A30116">
        <v>2041</v>
      </c>
      <c r="B30116" t="s">
        <v>1041</v>
      </c>
      <c r="C30116" t="s">
        <v>1022</v>
      </c>
      <c r="D30116" t="s">
        <v>972</v>
      </c>
      <c r="E30116" t="s">
        <v>1014</v>
      </c>
      <c r="F30116" s="86">
        <v>21868769.905726999</v>
      </c>
    </row>
    <row r="30117" spans="1:6">
      <c r="A30117">
        <v>2042</v>
      </c>
      <c r="B30117" t="s">
        <v>1041</v>
      </c>
      <c r="C30117" t="s">
        <v>1022</v>
      </c>
      <c r="D30117" t="s">
        <v>972</v>
      </c>
      <c r="E30117" t="s">
        <v>1014</v>
      </c>
      <c r="F30117" s="86">
        <v>22078127.435196601</v>
      </c>
    </row>
    <row r="30118" spans="1:6">
      <c r="A30118">
        <v>2043</v>
      </c>
      <c r="B30118" t="s">
        <v>1041</v>
      </c>
      <c r="C30118" t="s">
        <v>1022</v>
      </c>
      <c r="D30118" t="s">
        <v>972</v>
      </c>
      <c r="E30118" t="s">
        <v>1014</v>
      </c>
      <c r="F30118" s="86">
        <v>22289135.521645799</v>
      </c>
    </row>
    <row r="30119" spans="1:6">
      <c r="A30119">
        <v>2044</v>
      </c>
      <c r="B30119" t="s">
        <v>1041</v>
      </c>
      <c r="C30119" t="s">
        <v>1022</v>
      </c>
      <c r="D30119" t="s">
        <v>972</v>
      </c>
      <c r="E30119" t="s">
        <v>1014</v>
      </c>
      <c r="F30119" s="86">
        <v>22502301.026567001</v>
      </c>
    </row>
    <row r="30120" spans="1:6">
      <c r="A30120">
        <v>2045</v>
      </c>
      <c r="B30120" t="s">
        <v>1041</v>
      </c>
      <c r="C30120" t="s">
        <v>1022</v>
      </c>
      <c r="D30120" t="s">
        <v>972</v>
      </c>
      <c r="E30120" t="s">
        <v>1014</v>
      </c>
      <c r="F30120" s="86">
        <v>22717789.191056501</v>
      </c>
    </row>
    <row r="30121" spans="1:6">
      <c r="A30121">
        <v>2046</v>
      </c>
      <c r="B30121" t="s">
        <v>1041</v>
      </c>
      <c r="C30121" t="s">
        <v>1022</v>
      </c>
      <c r="D30121" t="s">
        <v>972</v>
      </c>
      <c r="E30121" t="s">
        <v>1014</v>
      </c>
      <c r="F30121" s="86">
        <v>22935590.765063401</v>
      </c>
    </row>
    <row r="30122" spans="1:6">
      <c r="A30122">
        <v>2047</v>
      </c>
      <c r="B30122" t="s">
        <v>1041</v>
      </c>
      <c r="C30122" t="s">
        <v>1022</v>
      </c>
      <c r="D30122" t="s">
        <v>972</v>
      </c>
      <c r="E30122" t="s">
        <v>1014</v>
      </c>
      <c r="F30122" s="86">
        <v>23155924.584318001</v>
      </c>
    </row>
    <row r="30123" spans="1:6">
      <c r="A30123">
        <v>2048</v>
      </c>
      <c r="B30123" t="s">
        <v>1041</v>
      </c>
      <c r="C30123" t="s">
        <v>1022</v>
      </c>
      <c r="D30123" t="s">
        <v>972</v>
      </c>
      <c r="E30123" t="s">
        <v>1014</v>
      </c>
      <c r="F30123" s="86">
        <v>23378536.329510901</v>
      </c>
    </row>
    <row r="30124" spans="1:6">
      <c r="A30124">
        <v>2049</v>
      </c>
      <c r="B30124" t="s">
        <v>1041</v>
      </c>
      <c r="C30124" t="s">
        <v>1022</v>
      </c>
      <c r="D30124" t="s">
        <v>972</v>
      </c>
      <c r="E30124" t="s">
        <v>1014</v>
      </c>
      <c r="F30124" s="86">
        <v>23603748.428849801</v>
      </c>
    </row>
    <row r="30125" spans="1:6">
      <c r="A30125">
        <v>2050</v>
      </c>
      <c r="B30125" t="s">
        <v>1041</v>
      </c>
      <c r="C30125" t="s">
        <v>1022</v>
      </c>
      <c r="D30125" t="s">
        <v>972</v>
      </c>
      <c r="E30125" t="s">
        <v>1014</v>
      </c>
      <c r="F30125" s="86">
        <v>23831799.237055201</v>
      </c>
    </row>
    <row r="30126" spans="1:6">
      <c r="A30126">
        <v>2017</v>
      </c>
      <c r="B30126" t="s">
        <v>1042</v>
      </c>
      <c r="C30126" t="s">
        <v>1022</v>
      </c>
      <c r="D30126" t="s">
        <v>972</v>
      </c>
      <c r="E30126" t="s">
        <v>1014</v>
      </c>
      <c r="F30126" s="86">
        <v>5972379.4276561104</v>
      </c>
    </row>
    <row r="30127" spans="1:6">
      <c r="A30127">
        <v>2018</v>
      </c>
      <c r="B30127" t="s">
        <v>1042</v>
      </c>
      <c r="C30127" t="s">
        <v>1022</v>
      </c>
      <c r="D30127" t="s">
        <v>972</v>
      </c>
      <c r="E30127" t="s">
        <v>1014</v>
      </c>
      <c r="F30127" s="86">
        <v>6040684.2048625797</v>
      </c>
    </row>
    <row r="30128" spans="1:6">
      <c r="A30128">
        <v>2019</v>
      </c>
      <c r="B30128" t="s">
        <v>1042</v>
      </c>
      <c r="C30128" t="s">
        <v>1022</v>
      </c>
      <c r="D30128" t="s">
        <v>972</v>
      </c>
      <c r="E30128" t="s">
        <v>1014</v>
      </c>
      <c r="F30128" s="86">
        <v>6102756.6780995196</v>
      </c>
    </row>
    <row r="30129" spans="1:6">
      <c r="A30129">
        <v>2020</v>
      </c>
      <c r="B30129" t="s">
        <v>1042</v>
      </c>
      <c r="C30129" t="s">
        <v>1022</v>
      </c>
      <c r="D30129" t="s">
        <v>972</v>
      </c>
      <c r="E30129" t="s">
        <v>1014</v>
      </c>
      <c r="F30129" s="86">
        <v>6159529.2071197797</v>
      </c>
    </row>
    <row r="30130" spans="1:6">
      <c r="A30130">
        <v>2021</v>
      </c>
      <c r="B30130" t="s">
        <v>1042</v>
      </c>
      <c r="C30130" t="s">
        <v>1022</v>
      </c>
      <c r="D30130" t="s">
        <v>972</v>
      </c>
      <c r="E30130" t="s">
        <v>1014</v>
      </c>
      <c r="F30130" s="86">
        <v>6214222.4859368503</v>
      </c>
    </row>
    <row r="30131" spans="1:6">
      <c r="A30131">
        <v>2022</v>
      </c>
      <c r="B30131" t="s">
        <v>1042</v>
      </c>
      <c r="C30131" t="s">
        <v>1022</v>
      </c>
      <c r="D30131" t="s">
        <v>972</v>
      </c>
      <c r="E30131" t="s">
        <v>1014</v>
      </c>
      <c r="F30131" s="86">
        <v>6264746.5455371402</v>
      </c>
    </row>
    <row r="30132" spans="1:6">
      <c r="A30132">
        <v>2023</v>
      </c>
      <c r="B30132" t="s">
        <v>1042</v>
      </c>
      <c r="C30132" t="s">
        <v>1022</v>
      </c>
      <c r="D30132" t="s">
        <v>972</v>
      </c>
      <c r="E30132" t="s">
        <v>1014</v>
      </c>
      <c r="F30132" s="86">
        <v>6313332.1216489002</v>
      </c>
    </row>
    <row r="30133" spans="1:6">
      <c r="A30133">
        <v>2024</v>
      </c>
      <c r="B30133" t="s">
        <v>1042</v>
      </c>
      <c r="C30133" t="s">
        <v>1022</v>
      </c>
      <c r="D30133" t="s">
        <v>972</v>
      </c>
      <c r="E30133" t="s">
        <v>1014</v>
      </c>
      <c r="F30133" s="86">
        <v>6361543.0234425897</v>
      </c>
    </row>
    <row r="30134" spans="1:6">
      <c r="A30134">
        <v>2025</v>
      </c>
      <c r="B30134" t="s">
        <v>1042</v>
      </c>
      <c r="C30134" t="s">
        <v>1022</v>
      </c>
      <c r="D30134" t="s">
        <v>972</v>
      </c>
      <c r="E30134" t="s">
        <v>1014</v>
      </c>
      <c r="F30134" s="86">
        <v>6411915.4567446699</v>
      </c>
    </row>
    <row r="30135" spans="1:6">
      <c r="A30135">
        <v>2026</v>
      </c>
      <c r="B30135" t="s">
        <v>1042</v>
      </c>
      <c r="C30135" t="s">
        <v>1022</v>
      </c>
      <c r="D30135" t="s">
        <v>972</v>
      </c>
      <c r="E30135" t="s">
        <v>1014</v>
      </c>
      <c r="F30135" s="86">
        <v>6465826.1869457802</v>
      </c>
    </row>
    <row r="30136" spans="1:6">
      <c r="A30136">
        <v>2027</v>
      </c>
      <c r="B30136" t="s">
        <v>1042</v>
      </c>
      <c r="C30136" t="s">
        <v>1022</v>
      </c>
      <c r="D30136" t="s">
        <v>972</v>
      </c>
      <c r="E30136" t="s">
        <v>1014</v>
      </c>
      <c r="F30136" s="86">
        <v>6523334.0336699598</v>
      </c>
    </row>
    <row r="30137" spans="1:6">
      <c r="A30137">
        <v>2028</v>
      </c>
      <c r="B30137" t="s">
        <v>1042</v>
      </c>
      <c r="C30137" t="s">
        <v>1022</v>
      </c>
      <c r="D30137" t="s">
        <v>972</v>
      </c>
      <c r="E30137" t="s">
        <v>1014</v>
      </c>
      <c r="F30137" s="86">
        <v>6583157.1170404898</v>
      </c>
    </row>
    <row r="30138" spans="1:6">
      <c r="A30138">
        <v>2029</v>
      </c>
      <c r="B30138" t="s">
        <v>1042</v>
      </c>
      <c r="C30138" t="s">
        <v>1022</v>
      </c>
      <c r="D30138" t="s">
        <v>972</v>
      </c>
      <c r="E30138" t="s">
        <v>1014</v>
      </c>
      <c r="F30138" s="86">
        <v>6644318.50939292</v>
      </c>
    </row>
    <row r="30139" spans="1:6">
      <c r="A30139">
        <v>2030</v>
      </c>
      <c r="B30139" t="s">
        <v>1042</v>
      </c>
      <c r="C30139" t="s">
        <v>1022</v>
      </c>
      <c r="D30139" t="s">
        <v>972</v>
      </c>
      <c r="E30139" t="s">
        <v>1014</v>
      </c>
      <c r="F30139" s="86">
        <v>6707680.5967497798</v>
      </c>
    </row>
    <row r="30140" spans="1:6">
      <c r="A30140">
        <v>2031</v>
      </c>
      <c r="B30140" t="s">
        <v>1042</v>
      </c>
      <c r="C30140" t="s">
        <v>1022</v>
      </c>
      <c r="D30140" t="s">
        <v>972</v>
      </c>
      <c r="E30140" t="s">
        <v>1014</v>
      </c>
      <c r="F30140" s="86">
        <v>6772745.5272559701</v>
      </c>
    </row>
    <row r="30141" spans="1:6">
      <c r="A30141">
        <v>2032</v>
      </c>
      <c r="B30141" t="s">
        <v>1042</v>
      </c>
      <c r="C30141" t="s">
        <v>1022</v>
      </c>
      <c r="D30141" t="s">
        <v>972</v>
      </c>
      <c r="E30141" t="s">
        <v>1014</v>
      </c>
      <c r="F30141" s="86">
        <v>6837639.1127506699</v>
      </c>
    </row>
    <row r="30142" spans="1:6">
      <c r="A30142">
        <v>2033</v>
      </c>
      <c r="B30142" t="s">
        <v>1042</v>
      </c>
      <c r="C30142" t="s">
        <v>1022</v>
      </c>
      <c r="D30142" t="s">
        <v>972</v>
      </c>
      <c r="E30142" t="s">
        <v>1014</v>
      </c>
      <c r="F30142" s="86">
        <v>6901852.6178668104</v>
      </c>
    </row>
    <row r="30143" spans="1:6">
      <c r="A30143">
        <v>2034</v>
      </c>
      <c r="B30143" t="s">
        <v>1042</v>
      </c>
      <c r="C30143" t="s">
        <v>1022</v>
      </c>
      <c r="D30143" t="s">
        <v>972</v>
      </c>
      <c r="E30143" t="s">
        <v>1014</v>
      </c>
      <c r="F30143" s="86">
        <v>6966533.5867909798</v>
      </c>
    </row>
    <row r="30144" spans="1:6">
      <c r="A30144">
        <v>2035</v>
      </c>
      <c r="B30144" t="s">
        <v>1042</v>
      </c>
      <c r="C30144" t="s">
        <v>1022</v>
      </c>
      <c r="D30144" t="s">
        <v>972</v>
      </c>
      <c r="E30144" t="s">
        <v>1014</v>
      </c>
      <c r="F30144" s="86">
        <v>7031704.05759246</v>
      </c>
    </row>
    <row r="30145" spans="1:6">
      <c r="A30145">
        <v>2036</v>
      </c>
      <c r="B30145" t="s">
        <v>1042</v>
      </c>
      <c r="C30145" t="s">
        <v>1022</v>
      </c>
      <c r="D30145" t="s">
        <v>972</v>
      </c>
      <c r="E30145" t="s">
        <v>1014</v>
      </c>
      <c r="F30145" s="86">
        <v>7096841.3033676296</v>
      </c>
    </row>
    <row r="30146" spans="1:6">
      <c r="A30146">
        <v>2037</v>
      </c>
      <c r="B30146" t="s">
        <v>1042</v>
      </c>
      <c r="C30146" t="s">
        <v>1022</v>
      </c>
      <c r="D30146" t="s">
        <v>972</v>
      </c>
      <c r="E30146" t="s">
        <v>1014</v>
      </c>
      <c r="F30146" s="86">
        <v>7161847.0615211697</v>
      </c>
    </row>
    <row r="30147" spans="1:6">
      <c r="A30147">
        <v>2038</v>
      </c>
      <c r="B30147" t="s">
        <v>1042</v>
      </c>
      <c r="C30147" t="s">
        <v>1022</v>
      </c>
      <c r="D30147" t="s">
        <v>972</v>
      </c>
      <c r="E30147" t="s">
        <v>1014</v>
      </c>
      <c r="F30147" s="86">
        <v>7227083.5657186797</v>
      </c>
    </row>
    <row r="30148" spans="1:6">
      <c r="A30148">
        <v>2039</v>
      </c>
      <c r="B30148" t="s">
        <v>1042</v>
      </c>
      <c r="C30148" t="s">
        <v>1022</v>
      </c>
      <c r="D30148" t="s">
        <v>972</v>
      </c>
      <c r="E30148" t="s">
        <v>1014</v>
      </c>
      <c r="F30148" s="86">
        <v>7292313.2665317198</v>
      </c>
    </row>
    <row r="30149" spans="1:6">
      <c r="A30149">
        <v>2040</v>
      </c>
      <c r="B30149" t="s">
        <v>1042</v>
      </c>
      <c r="C30149" t="s">
        <v>1022</v>
      </c>
      <c r="D30149" t="s">
        <v>972</v>
      </c>
      <c r="E30149" t="s">
        <v>1014</v>
      </c>
      <c r="F30149" s="86">
        <v>7357404.3476312496</v>
      </c>
    </row>
    <row r="30150" spans="1:6">
      <c r="A30150">
        <v>2041</v>
      </c>
      <c r="B30150" t="s">
        <v>1042</v>
      </c>
      <c r="C30150" t="s">
        <v>1022</v>
      </c>
      <c r="D30150" t="s">
        <v>972</v>
      </c>
      <c r="E30150" t="s">
        <v>1014</v>
      </c>
      <c r="F30150" s="86">
        <v>7353100.0434426405</v>
      </c>
    </row>
    <row r="30151" spans="1:6">
      <c r="A30151">
        <v>2042</v>
      </c>
      <c r="B30151" t="s">
        <v>1042</v>
      </c>
      <c r="C30151" t="s">
        <v>1022</v>
      </c>
      <c r="D30151" t="s">
        <v>972</v>
      </c>
      <c r="E30151" t="s">
        <v>1014</v>
      </c>
      <c r="F30151" s="86">
        <v>7348689.6214561602</v>
      </c>
    </row>
    <row r="30152" spans="1:6">
      <c r="A30152">
        <v>2043</v>
      </c>
      <c r="B30152" t="s">
        <v>1042</v>
      </c>
      <c r="C30152" t="s">
        <v>1022</v>
      </c>
      <c r="D30152" t="s">
        <v>972</v>
      </c>
      <c r="E30152" t="s">
        <v>1014</v>
      </c>
      <c r="F30152" s="86">
        <v>7344307.0662509101</v>
      </c>
    </row>
    <row r="30153" spans="1:6">
      <c r="A30153">
        <v>2044</v>
      </c>
      <c r="B30153" t="s">
        <v>1042</v>
      </c>
      <c r="C30153" t="s">
        <v>1022</v>
      </c>
      <c r="D30153" t="s">
        <v>972</v>
      </c>
      <c r="E30153" t="s">
        <v>1014</v>
      </c>
      <c r="F30153" s="86">
        <v>7340052.7282807296</v>
      </c>
    </row>
    <row r="30154" spans="1:6">
      <c r="A30154">
        <v>2045</v>
      </c>
      <c r="B30154" t="s">
        <v>1042</v>
      </c>
      <c r="C30154" t="s">
        <v>1022</v>
      </c>
      <c r="D30154" t="s">
        <v>972</v>
      </c>
      <c r="E30154" t="s">
        <v>1014</v>
      </c>
      <c r="F30154" s="86">
        <v>7335974.9241573298</v>
      </c>
    </row>
    <row r="30155" spans="1:6">
      <c r="A30155">
        <v>2046</v>
      </c>
      <c r="B30155" t="s">
        <v>1042</v>
      </c>
      <c r="C30155" t="s">
        <v>1022</v>
      </c>
      <c r="D30155" t="s">
        <v>972</v>
      </c>
      <c r="E30155" t="s">
        <v>1014</v>
      </c>
      <c r="F30155" s="86">
        <v>7332062.3042288898</v>
      </c>
    </row>
    <row r="30156" spans="1:6">
      <c r="A30156">
        <v>2047</v>
      </c>
      <c r="B30156" t="s">
        <v>1042</v>
      </c>
      <c r="C30156" t="s">
        <v>1022</v>
      </c>
      <c r="D30156" t="s">
        <v>972</v>
      </c>
      <c r="E30156" t="s">
        <v>1014</v>
      </c>
      <c r="F30156" s="86">
        <v>7328386.49007749</v>
      </c>
    </row>
    <row r="30157" spans="1:6">
      <c r="A30157">
        <v>2048</v>
      </c>
      <c r="B30157" t="s">
        <v>1042</v>
      </c>
      <c r="C30157" t="s">
        <v>1022</v>
      </c>
      <c r="D30157" t="s">
        <v>972</v>
      </c>
      <c r="E30157" t="s">
        <v>1014</v>
      </c>
      <c r="F30157" s="86">
        <v>7324929.2550712302</v>
      </c>
    </row>
    <row r="30158" spans="1:6">
      <c r="A30158">
        <v>2049</v>
      </c>
      <c r="B30158" t="s">
        <v>1042</v>
      </c>
      <c r="C30158" t="s">
        <v>1022</v>
      </c>
      <c r="D30158" t="s">
        <v>972</v>
      </c>
      <c r="E30158" t="s">
        <v>1014</v>
      </c>
      <c r="F30158" s="86">
        <v>7321738.0573340803</v>
      </c>
    </row>
    <row r="30159" spans="1:6">
      <c r="A30159">
        <v>2050</v>
      </c>
      <c r="B30159" t="s">
        <v>1042</v>
      </c>
      <c r="C30159" t="s">
        <v>1022</v>
      </c>
      <c r="D30159" t="s">
        <v>972</v>
      </c>
      <c r="E30159" t="s">
        <v>1014</v>
      </c>
      <c r="F30159" s="86">
        <v>7318830.1745583098</v>
      </c>
    </row>
    <row r="30160" spans="1:6">
      <c r="A30160">
        <v>2017</v>
      </c>
      <c r="B30160" t="s">
        <v>1043</v>
      </c>
      <c r="C30160" t="s">
        <v>1022</v>
      </c>
      <c r="D30160" t="s">
        <v>972</v>
      </c>
      <c r="E30160" t="s">
        <v>1014</v>
      </c>
      <c r="F30160" s="86">
        <v>13499109.0509835</v>
      </c>
    </row>
    <row r="30161" spans="1:6">
      <c r="A30161">
        <v>2018</v>
      </c>
      <c r="B30161" t="s">
        <v>1043</v>
      </c>
      <c r="C30161" t="s">
        <v>1022</v>
      </c>
      <c r="D30161" t="s">
        <v>972</v>
      </c>
      <c r="E30161" t="s">
        <v>1014</v>
      </c>
      <c r="F30161" s="86">
        <v>13581469.6299701</v>
      </c>
    </row>
    <row r="30162" spans="1:6">
      <c r="A30162">
        <v>2019</v>
      </c>
      <c r="B30162" t="s">
        <v>1043</v>
      </c>
      <c r="C30162" t="s">
        <v>1022</v>
      </c>
      <c r="D30162" t="s">
        <v>972</v>
      </c>
      <c r="E30162" t="s">
        <v>1014</v>
      </c>
      <c r="F30162" s="86">
        <v>13666507.5863239</v>
      </c>
    </row>
    <row r="30163" spans="1:6">
      <c r="A30163">
        <v>2020</v>
      </c>
      <c r="B30163" t="s">
        <v>1043</v>
      </c>
      <c r="C30163" t="s">
        <v>1022</v>
      </c>
      <c r="D30163" t="s">
        <v>972</v>
      </c>
      <c r="E30163" t="s">
        <v>1014</v>
      </c>
      <c r="F30163" s="86">
        <v>13751280.321773199</v>
      </c>
    </row>
    <row r="30164" spans="1:6">
      <c r="A30164">
        <v>2021</v>
      </c>
      <c r="B30164" t="s">
        <v>1043</v>
      </c>
      <c r="C30164" t="s">
        <v>1022</v>
      </c>
      <c r="D30164" t="s">
        <v>972</v>
      </c>
      <c r="E30164" t="s">
        <v>1014</v>
      </c>
      <c r="F30164" s="86">
        <v>13840038.4211192</v>
      </c>
    </row>
    <row r="30165" spans="1:6">
      <c r="A30165">
        <v>2022</v>
      </c>
      <c r="B30165" t="s">
        <v>1043</v>
      </c>
      <c r="C30165" t="s">
        <v>1022</v>
      </c>
      <c r="D30165" t="s">
        <v>972</v>
      </c>
      <c r="E30165" t="s">
        <v>1014</v>
      </c>
      <c r="F30165" s="86">
        <v>13929185.9597879</v>
      </c>
    </row>
    <row r="30166" spans="1:6">
      <c r="A30166">
        <v>2023</v>
      </c>
      <c r="B30166" t="s">
        <v>1043</v>
      </c>
      <c r="C30166" t="s">
        <v>1022</v>
      </c>
      <c r="D30166" t="s">
        <v>972</v>
      </c>
      <c r="E30166" t="s">
        <v>1014</v>
      </c>
      <c r="F30166" s="86">
        <v>14020669.952067601</v>
      </c>
    </row>
    <row r="30167" spans="1:6">
      <c r="A30167">
        <v>2024</v>
      </c>
      <c r="B30167" t="s">
        <v>1043</v>
      </c>
      <c r="C30167" t="s">
        <v>1022</v>
      </c>
      <c r="D30167" t="s">
        <v>972</v>
      </c>
      <c r="E30167" t="s">
        <v>1014</v>
      </c>
      <c r="F30167" s="86">
        <v>14116317.188872401</v>
      </c>
    </row>
    <row r="30168" spans="1:6">
      <c r="A30168">
        <v>2025</v>
      </c>
      <c r="B30168" t="s">
        <v>1043</v>
      </c>
      <c r="C30168" t="s">
        <v>1022</v>
      </c>
      <c r="D30168" t="s">
        <v>972</v>
      </c>
      <c r="E30168" t="s">
        <v>1014</v>
      </c>
      <c r="F30168" s="86">
        <v>14218224.359219501</v>
      </c>
    </row>
    <row r="30169" spans="1:6">
      <c r="A30169">
        <v>2026</v>
      </c>
      <c r="B30169" t="s">
        <v>1043</v>
      </c>
      <c r="C30169" t="s">
        <v>1022</v>
      </c>
      <c r="D30169" t="s">
        <v>972</v>
      </c>
      <c r="E30169" t="s">
        <v>1014</v>
      </c>
      <c r="F30169" s="86">
        <v>14329316.9504066</v>
      </c>
    </row>
    <row r="30170" spans="1:6">
      <c r="A30170">
        <v>2027</v>
      </c>
      <c r="B30170" t="s">
        <v>1043</v>
      </c>
      <c r="C30170" t="s">
        <v>1022</v>
      </c>
      <c r="D30170" t="s">
        <v>972</v>
      </c>
      <c r="E30170" t="s">
        <v>1014</v>
      </c>
      <c r="F30170" s="86">
        <v>14447233.132919701</v>
      </c>
    </row>
    <row r="30171" spans="1:6">
      <c r="A30171">
        <v>2028</v>
      </c>
      <c r="B30171" t="s">
        <v>1043</v>
      </c>
      <c r="C30171" t="s">
        <v>1022</v>
      </c>
      <c r="D30171" t="s">
        <v>972</v>
      </c>
      <c r="E30171" t="s">
        <v>1014</v>
      </c>
      <c r="F30171" s="86">
        <v>14568293.8634829</v>
      </c>
    </row>
    <row r="30172" spans="1:6">
      <c r="A30172">
        <v>2029</v>
      </c>
      <c r="B30172" t="s">
        <v>1043</v>
      </c>
      <c r="C30172" t="s">
        <v>1022</v>
      </c>
      <c r="D30172" t="s">
        <v>972</v>
      </c>
      <c r="E30172" t="s">
        <v>1014</v>
      </c>
      <c r="F30172" s="86">
        <v>14689189.792939199</v>
      </c>
    </row>
    <row r="30173" spans="1:6">
      <c r="A30173">
        <v>2030</v>
      </c>
      <c r="B30173" t="s">
        <v>1043</v>
      </c>
      <c r="C30173" t="s">
        <v>1022</v>
      </c>
      <c r="D30173" t="s">
        <v>972</v>
      </c>
      <c r="E30173" t="s">
        <v>1014</v>
      </c>
      <c r="F30173" s="86">
        <v>14812672.707257301</v>
      </c>
    </row>
    <row r="30174" spans="1:6">
      <c r="A30174">
        <v>2031</v>
      </c>
      <c r="B30174" t="s">
        <v>1043</v>
      </c>
      <c r="C30174" t="s">
        <v>1022</v>
      </c>
      <c r="D30174" t="s">
        <v>972</v>
      </c>
      <c r="E30174" t="s">
        <v>1014</v>
      </c>
      <c r="F30174" s="86">
        <v>14938190.088190099</v>
      </c>
    </row>
    <row r="30175" spans="1:6">
      <c r="A30175">
        <v>2032</v>
      </c>
      <c r="B30175" t="s">
        <v>1043</v>
      </c>
      <c r="C30175" t="s">
        <v>1022</v>
      </c>
      <c r="D30175" t="s">
        <v>972</v>
      </c>
      <c r="E30175" t="s">
        <v>1014</v>
      </c>
      <c r="F30175" s="86">
        <v>15061740.4407393</v>
      </c>
    </row>
    <row r="30176" spans="1:6">
      <c r="A30176">
        <v>2033</v>
      </c>
      <c r="B30176" t="s">
        <v>1043</v>
      </c>
      <c r="C30176" t="s">
        <v>1022</v>
      </c>
      <c r="D30176" t="s">
        <v>972</v>
      </c>
      <c r="E30176" t="s">
        <v>1014</v>
      </c>
      <c r="F30176" s="86">
        <v>15183437.581410799</v>
      </c>
    </row>
    <row r="30177" spans="1:6">
      <c r="A30177">
        <v>2034</v>
      </c>
      <c r="B30177" t="s">
        <v>1043</v>
      </c>
      <c r="C30177" t="s">
        <v>1022</v>
      </c>
      <c r="D30177" t="s">
        <v>972</v>
      </c>
      <c r="E30177" t="s">
        <v>1014</v>
      </c>
      <c r="F30177" s="86">
        <v>15308437.719614699</v>
      </c>
    </row>
    <row r="30178" spans="1:6">
      <c r="A30178">
        <v>2035</v>
      </c>
      <c r="B30178" t="s">
        <v>1043</v>
      </c>
      <c r="C30178" t="s">
        <v>1022</v>
      </c>
      <c r="D30178" t="s">
        <v>972</v>
      </c>
      <c r="E30178" t="s">
        <v>1014</v>
      </c>
      <c r="F30178" s="86">
        <v>15438079.1434441</v>
      </c>
    </row>
    <row r="30179" spans="1:6">
      <c r="A30179">
        <v>2036</v>
      </c>
      <c r="B30179" t="s">
        <v>1043</v>
      </c>
      <c r="C30179" t="s">
        <v>1022</v>
      </c>
      <c r="D30179" t="s">
        <v>972</v>
      </c>
      <c r="E30179" t="s">
        <v>1014</v>
      </c>
      <c r="F30179" s="86">
        <v>15571608.9980157</v>
      </c>
    </row>
    <row r="30180" spans="1:6">
      <c r="A30180">
        <v>2037</v>
      </c>
      <c r="B30180" t="s">
        <v>1043</v>
      </c>
      <c r="C30180" t="s">
        <v>1022</v>
      </c>
      <c r="D30180" t="s">
        <v>972</v>
      </c>
      <c r="E30180" t="s">
        <v>1014</v>
      </c>
      <c r="F30180" s="86">
        <v>15706134.3524203</v>
      </c>
    </row>
    <row r="30181" spans="1:6">
      <c r="A30181">
        <v>2038</v>
      </c>
      <c r="B30181" t="s">
        <v>1043</v>
      </c>
      <c r="C30181" t="s">
        <v>1022</v>
      </c>
      <c r="D30181" t="s">
        <v>972</v>
      </c>
      <c r="E30181" t="s">
        <v>1014</v>
      </c>
      <c r="F30181" s="86">
        <v>15841250.6907201</v>
      </c>
    </row>
    <row r="30182" spans="1:6">
      <c r="A30182">
        <v>2039</v>
      </c>
      <c r="B30182" t="s">
        <v>1043</v>
      </c>
      <c r="C30182" t="s">
        <v>1022</v>
      </c>
      <c r="D30182" t="s">
        <v>972</v>
      </c>
      <c r="E30182" t="s">
        <v>1014</v>
      </c>
      <c r="F30182" s="86">
        <v>15975722.8483203</v>
      </c>
    </row>
    <row r="30183" spans="1:6">
      <c r="A30183">
        <v>2040</v>
      </c>
      <c r="B30183" t="s">
        <v>1043</v>
      </c>
      <c r="C30183" t="s">
        <v>1022</v>
      </c>
      <c r="D30183" t="s">
        <v>972</v>
      </c>
      <c r="E30183" t="s">
        <v>1014</v>
      </c>
      <c r="F30183" s="86">
        <v>16109257.760677399</v>
      </c>
    </row>
    <row r="30184" spans="1:6">
      <c r="A30184">
        <v>2041</v>
      </c>
      <c r="B30184" t="s">
        <v>1043</v>
      </c>
      <c r="C30184" t="s">
        <v>1022</v>
      </c>
      <c r="D30184" t="s">
        <v>972</v>
      </c>
      <c r="E30184" t="s">
        <v>1014</v>
      </c>
      <c r="F30184" s="86">
        <v>16218734.658606499</v>
      </c>
    </row>
    <row r="30185" spans="1:6">
      <c r="A30185">
        <v>2042</v>
      </c>
      <c r="B30185" t="s">
        <v>1043</v>
      </c>
      <c r="C30185" t="s">
        <v>1022</v>
      </c>
      <c r="D30185" t="s">
        <v>972</v>
      </c>
      <c r="E30185" t="s">
        <v>1014</v>
      </c>
      <c r="F30185" s="86">
        <v>16328429.137060501</v>
      </c>
    </row>
    <row r="30186" spans="1:6">
      <c r="A30186">
        <v>2043</v>
      </c>
      <c r="B30186" t="s">
        <v>1043</v>
      </c>
      <c r="C30186" t="s">
        <v>1022</v>
      </c>
      <c r="D30186" t="s">
        <v>972</v>
      </c>
      <c r="E30186" t="s">
        <v>1014</v>
      </c>
      <c r="F30186" s="86">
        <v>16439032.0209444</v>
      </c>
    </row>
    <row r="30187" spans="1:6">
      <c r="A30187">
        <v>2044</v>
      </c>
      <c r="B30187" t="s">
        <v>1043</v>
      </c>
      <c r="C30187" t="s">
        <v>1022</v>
      </c>
      <c r="D30187" t="s">
        <v>972</v>
      </c>
      <c r="E30187" t="s">
        <v>1014</v>
      </c>
      <c r="F30187" s="86">
        <v>16550969.8789455</v>
      </c>
    </row>
    <row r="30188" spans="1:6">
      <c r="A30188">
        <v>2045</v>
      </c>
      <c r="B30188" t="s">
        <v>1043</v>
      </c>
      <c r="C30188" t="s">
        <v>1022</v>
      </c>
      <c r="D30188" t="s">
        <v>972</v>
      </c>
      <c r="E30188" t="s">
        <v>1014</v>
      </c>
      <c r="F30188" s="86">
        <v>16664332.1496982</v>
      </c>
    </row>
    <row r="30189" spans="1:6">
      <c r="A30189">
        <v>2046</v>
      </c>
      <c r="B30189" t="s">
        <v>1043</v>
      </c>
      <c r="C30189" t="s">
        <v>1022</v>
      </c>
      <c r="D30189" t="s">
        <v>972</v>
      </c>
      <c r="E30189" t="s">
        <v>1014</v>
      </c>
      <c r="F30189" s="86">
        <v>16778966.701850899</v>
      </c>
    </row>
    <row r="30190" spans="1:6">
      <c r="A30190">
        <v>2047</v>
      </c>
      <c r="B30190" t="s">
        <v>1043</v>
      </c>
      <c r="C30190" t="s">
        <v>1022</v>
      </c>
      <c r="D30190" t="s">
        <v>972</v>
      </c>
      <c r="E30190" t="s">
        <v>1014</v>
      </c>
      <c r="F30190" s="86">
        <v>16894911.2000155</v>
      </c>
    </row>
    <row r="30191" spans="1:6">
      <c r="A30191">
        <v>2048</v>
      </c>
      <c r="B30191" t="s">
        <v>1043</v>
      </c>
      <c r="C30191" t="s">
        <v>1022</v>
      </c>
      <c r="D30191" t="s">
        <v>972</v>
      </c>
      <c r="E30191" t="s">
        <v>1014</v>
      </c>
      <c r="F30191" s="86">
        <v>17011789.6196266</v>
      </c>
    </row>
    <row r="30192" spans="1:6">
      <c r="A30192">
        <v>2049</v>
      </c>
      <c r="B30192" t="s">
        <v>1043</v>
      </c>
      <c r="C30192" t="s">
        <v>1022</v>
      </c>
      <c r="D30192" t="s">
        <v>972</v>
      </c>
      <c r="E30192" t="s">
        <v>1014</v>
      </c>
      <c r="F30192" s="86">
        <v>17129909.205867499</v>
      </c>
    </row>
    <row r="30193" spans="1:6">
      <c r="A30193">
        <v>2050</v>
      </c>
      <c r="B30193" t="s">
        <v>1043</v>
      </c>
      <c r="C30193" t="s">
        <v>1022</v>
      </c>
      <c r="D30193" t="s">
        <v>972</v>
      </c>
      <c r="E30193" t="s">
        <v>1014</v>
      </c>
      <c r="F30193" s="86">
        <v>17249553.5730187</v>
      </c>
    </row>
    <row r="30194" spans="1:6">
      <c r="A30194">
        <v>2017</v>
      </c>
      <c r="B30194" t="s">
        <v>1044</v>
      </c>
      <c r="C30194" t="s">
        <v>1022</v>
      </c>
      <c r="D30194" t="s">
        <v>972</v>
      </c>
      <c r="E30194" t="s">
        <v>1014</v>
      </c>
      <c r="F30194" s="86">
        <v>27300035.2297699</v>
      </c>
    </row>
    <row r="30195" spans="1:6">
      <c r="A30195">
        <v>2018</v>
      </c>
      <c r="B30195" t="s">
        <v>1044</v>
      </c>
      <c r="C30195" t="s">
        <v>1022</v>
      </c>
      <c r="D30195" t="s">
        <v>972</v>
      </c>
      <c r="E30195" t="s">
        <v>1014</v>
      </c>
      <c r="F30195" s="86">
        <v>27612240.790198199</v>
      </c>
    </row>
    <row r="30196" spans="1:6">
      <c r="A30196">
        <v>2019</v>
      </c>
      <c r="B30196" t="s">
        <v>1044</v>
      </c>
      <c r="C30196" t="s">
        <v>1022</v>
      </c>
      <c r="D30196" t="s">
        <v>972</v>
      </c>
      <c r="E30196" t="s">
        <v>1014</v>
      </c>
      <c r="F30196" s="86">
        <v>27895949.9384243</v>
      </c>
    </row>
    <row r="30197" spans="1:6">
      <c r="A30197">
        <v>2020</v>
      </c>
      <c r="B30197" t="s">
        <v>1044</v>
      </c>
      <c r="C30197" t="s">
        <v>1022</v>
      </c>
      <c r="D30197" t="s">
        <v>972</v>
      </c>
      <c r="E30197" t="s">
        <v>1014</v>
      </c>
      <c r="F30197" s="86">
        <v>28155420.919092599</v>
      </c>
    </row>
    <row r="30198" spans="1:6">
      <c r="A30198">
        <v>2021</v>
      </c>
      <c r="B30198" t="s">
        <v>1044</v>
      </c>
      <c r="C30198" t="s">
        <v>1022</v>
      </c>
      <c r="D30198" t="s">
        <v>972</v>
      </c>
      <c r="E30198" t="s">
        <v>1014</v>
      </c>
      <c r="F30198" s="86">
        <v>28405370.4367126</v>
      </c>
    </row>
    <row r="30199" spans="1:6">
      <c r="A30199">
        <v>2022</v>
      </c>
      <c r="B30199" t="s">
        <v>1044</v>
      </c>
      <c r="C30199" t="s">
        <v>1022</v>
      </c>
      <c r="D30199" t="s">
        <v>972</v>
      </c>
      <c r="E30199" t="s">
        <v>1014</v>
      </c>
      <c r="F30199" s="86">
        <v>28636237.688179102</v>
      </c>
    </row>
    <row r="30200" spans="1:6">
      <c r="A30200">
        <v>2023</v>
      </c>
      <c r="B30200" t="s">
        <v>1044</v>
      </c>
      <c r="C30200" t="s">
        <v>1022</v>
      </c>
      <c r="D30200" t="s">
        <v>972</v>
      </c>
      <c r="E30200" t="s">
        <v>1014</v>
      </c>
      <c r="F30200" s="86">
        <v>28858208.9581756</v>
      </c>
    </row>
    <row r="30201" spans="1:6">
      <c r="A30201">
        <v>2024</v>
      </c>
      <c r="B30201" t="s">
        <v>1044</v>
      </c>
      <c r="C30201" t="s">
        <v>1022</v>
      </c>
      <c r="D30201" t="s">
        <v>972</v>
      </c>
      <c r="E30201" t="s">
        <v>1014</v>
      </c>
      <c r="F30201" s="86">
        <v>29078417.8529821</v>
      </c>
    </row>
    <row r="30202" spans="1:6">
      <c r="A30202">
        <v>2025</v>
      </c>
      <c r="B30202" t="s">
        <v>1044</v>
      </c>
      <c r="C30202" t="s">
        <v>1022</v>
      </c>
      <c r="D30202" t="s">
        <v>972</v>
      </c>
      <c r="E30202" t="s">
        <v>1014</v>
      </c>
      <c r="F30202" s="86">
        <v>29308437.626893599</v>
      </c>
    </row>
    <row r="30203" spans="1:6">
      <c r="A30203">
        <v>2026</v>
      </c>
      <c r="B30203" t="s">
        <v>1044</v>
      </c>
      <c r="C30203" t="s">
        <v>1022</v>
      </c>
      <c r="D30203" t="s">
        <v>972</v>
      </c>
      <c r="E30203" t="s">
        <v>1014</v>
      </c>
      <c r="F30203" s="86">
        <v>29554535.595694602</v>
      </c>
    </row>
    <row r="30204" spans="1:6">
      <c r="A30204">
        <v>2027</v>
      </c>
      <c r="B30204" t="s">
        <v>1044</v>
      </c>
      <c r="C30204" t="s">
        <v>1022</v>
      </c>
      <c r="D30204" t="s">
        <v>972</v>
      </c>
      <c r="E30204" t="s">
        <v>1014</v>
      </c>
      <c r="F30204" s="86">
        <v>29816948.3462402</v>
      </c>
    </row>
    <row r="30205" spans="1:6">
      <c r="A30205">
        <v>2028</v>
      </c>
      <c r="B30205" t="s">
        <v>1044</v>
      </c>
      <c r="C30205" t="s">
        <v>1022</v>
      </c>
      <c r="D30205" t="s">
        <v>972</v>
      </c>
      <c r="E30205" t="s">
        <v>1014</v>
      </c>
      <c r="F30205" s="86">
        <v>30089779.401742499</v>
      </c>
    </row>
    <row r="30206" spans="1:6">
      <c r="A30206">
        <v>2029</v>
      </c>
      <c r="B30206" t="s">
        <v>1044</v>
      </c>
      <c r="C30206" t="s">
        <v>1022</v>
      </c>
      <c r="D30206" t="s">
        <v>972</v>
      </c>
      <c r="E30206" t="s">
        <v>1014</v>
      </c>
      <c r="F30206" s="86">
        <v>30368524.137398899</v>
      </c>
    </row>
    <row r="30207" spans="1:6">
      <c r="A30207">
        <v>2030</v>
      </c>
      <c r="B30207" t="s">
        <v>1044</v>
      </c>
      <c r="C30207" t="s">
        <v>1022</v>
      </c>
      <c r="D30207" t="s">
        <v>972</v>
      </c>
      <c r="E30207" t="s">
        <v>1014</v>
      </c>
      <c r="F30207" s="86">
        <v>30657087.791545201</v>
      </c>
    </row>
    <row r="30208" spans="1:6">
      <c r="A30208">
        <v>2031</v>
      </c>
      <c r="B30208" t="s">
        <v>1044</v>
      </c>
      <c r="C30208" t="s">
        <v>1022</v>
      </c>
      <c r="D30208" t="s">
        <v>972</v>
      </c>
      <c r="E30208" t="s">
        <v>1014</v>
      </c>
      <c r="F30208" s="86">
        <v>30953170.101010699</v>
      </c>
    </row>
    <row r="30209" spans="1:6">
      <c r="A30209">
        <v>2032</v>
      </c>
      <c r="B30209" t="s">
        <v>1044</v>
      </c>
      <c r="C30209" t="s">
        <v>1022</v>
      </c>
      <c r="D30209" t="s">
        <v>972</v>
      </c>
      <c r="E30209" t="s">
        <v>1014</v>
      </c>
      <c r="F30209" s="86">
        <v>31248197.1840345</v>
      </c>
    </row>
    <row r="30210" spans="1:6">
      <c r="A30210">
        <v>2033</v>
      </c>
      <c r="B30210" t="s">
        <v>1044</v>
      </c>
      <c r="C30210" t="s">
        <v>1022</v>
      </c>
      <c r="D30210" t="s">
        <v>972</v>
      </c>
      <c r="E30210" t="s">
        <v>1014</v>
      </c>
      <c r="F30210" s="86">
        <v>31539851.6117111</v>
      </c>
    </row>
    <row r="30211" spans="1:6">
      <c r="A30211">
        <v>2034</v>
      </c>
      <c r="B30211" t="s">
        <v>1044</v>
      </c>
      <c r="C30211" t="s">
        <v>1022</v>
      </c>
      <c r="D30211" t="s">
        <v>972</v>
      </c>
      <c r="E30211" t="s">
        <v>1014</v>
      </c>
      <c r="F30211" s="86">
        <v>31833403.746503901</v>
      </c>
    </row>
    <row r="30212" spans="1:6">
      <c r="A30212">
        <v>2035</v>
      </c>
      <c r="B30212" t="s">
        <v>1044</v>
      </c>
      <c r="C30212" t="s">
        <v>1022</v>
      </c>
      <c r="D30212" t="s">
        <v>972</v>
      </c>
      <c r="E30212" t="s">
        <v>1014</v>
      </c>
      <c r="F30212" s="86">
        <v>32128996.9771979</v>
      </c>
    </row>
    <row r="30213" spans="1:6">
      <c r="A30213">
        <v>2036</v>
      </c>
      <c r="B30213" t="s">
        <v>1044</v>
      </c>
      <c r="C30213" t="s">
        <v>1022</v>
      </c>
      <c r="D30213" t="s">
        <v>972</v>
      </c>
      <c r="E30213" t="s">
        <v>1014</v>
      </c>
      <c r="F30213" s="86">
        <v>32424296.833556499</v>
      </c>
    </row>
    <row r="30214" spans="1:6">
      <c r="A30214">
        <v>2037</v>
      </c>
      <c r="B30214" t="s">
        <v>1044</v>
      </c>
      <c r="C30214" t="s">
        <v>1022</v>
      </c>
      <c r="D30214" t="s">
        <v>972</v>
      </c>
      <c r="E30214" t="s">
        <v>1014</v>
      </c>
      <c r="F30214" s="86">
        <v>32718909.848546401</v>
      </c>
    </row>
    <row r="30215" spans="1:6">
      <c r="A30215">
        <v>2038</v>
      </c>
      <c r="B30215" t="s">
        <v>1044</v>
      </c>
      <c r="C30215" t="s">
        <v>1022</v>
      </c>
      <c r="D30215" t="s">
        <v>972</v>
      </c>
      <c r="E30215" t="s">
        <v>1014</v>
      </c>
      <c r="F30215" s="86">
        <v>33014544.0824451</v>
      </c>
    </row>
    <row r="30216" spans="1:6">
      <c r="A30216">
        <v>2039</v>
      </c>
      <c r="B30216" t="s">
        <v>1044</v>
      </c>
      <c r="C30216" t="s">
        <v>1022</v>
      </c>
      <c r="D30216" t="s">
        <v>972</v>
      </c>
      <c r="E30216" t="s">
        <v>1014</v>
      </c>
      <c r="F30216" s="86">
        <v>33310165.159045901</v>
      </c>
    </row>
    <row r="30217" spans="1:6">
      <c r="A30217">
        <v>2040</v>
      </c>
      <c r="B30217" t="s">
        <v>1044</v>
      </c>
      <c r="C30217" t="s">
        <v>1022</v>
      </c>
      <c r="D30217" t="s">
        <v>972</v>
      </c>
      <c r="E30217" t="s">
        <v>1014</v>
      </c>
      <c r="F30217" s="86">
        <v>33605215.610888198</v>
      </c>
    </row>
    <row r="30218" spans="1:6">
      <c r="A30218">
        <v>2041</v>
      </c>
      <c r="B30218" t="s">
        <v>1044</v>
      </c>
      <c r="C30218" t="s">
        <v>1022</v>
      </c>
      <c r="D30218" t="s">
        <v>972</v>
      </c>
      <c r="E30218" t="s">
        <v>1014</v>
      </c>
      <c r="F30218" s="86">
        <v>33583421.508439504</v>
      </c>
    </row>
    <row r="30219" spans="1:6">
      <c r="A30219">
        <v>2042</v>
      </c>
      <c r="B30219" t="s">
        <v>1044</v>
      </c>
      <c r="C30219" t="s">
        <v>1022</v>
      </c>
      <c r="D30219" t="s">
        <v>972</v>
      </c>
      <c r="E30219" t="s">
        <v>1014</v>
      </c>
      <c r="F30219" s="86">
        <v>33561314.856238499</v>
      </c>
    </row>
    <row r="30220" spans="1:6">
      <c r="A30220">
        <v>2043</v>
      </c>
      <c r="B30220" t="s">
        <v>1044</v>
      </c>
      <c r="C30220" t="s">
        <v>1022</v>
      </c>
      <c r="D30220" t="s">
        <v>972</v>
      </c>
      <c r="E30220" t="s">
        <v>1014</v>
      </c>
      <c r="F30220" s="86">
        <v>33539528.5626899</v>
      </c>
    </row>
    <row r="30221" spans="1:6">
      <c r="A30221">
        <v>2044</v>
      </c>
      <c r="B30221" t="s">
        <v>1044</v>
      </c>
      <c r="C30221" t="s">
        <v>1022</v>
      </c>
      <c r="D30221" t="s">
        <v>972</v>
      </c>
      <c r="E30221" t="s">
        <v>1014</v>
      </c>
      <c r="F30221" s="86">
        <v>33518534.1524297</v>
      </c>
    </row>
    <row r="30222" spans="1:6">
      <c r="A30222">
        <v>2045</v>
      </c>
      <c r="B30222" t="s">
        <v>1044</v>
      </c>
      <c r="C30222" t="s">
        <v>1022</v>
      </c>
      <c r="D30222" t="s">
        <v>972</v>
      </c>
      <c r="E30222" t="s">
        <v>1014</v>
      </c>
      <c r="F30222" s="86">
        <v>33498557.2934057</v>
      </c>
    </row>
    <row r="30223" spans="1:6">
      <c r="A30223">
        <v>2046</v>
      </c>
      <c r="B30223" t="s">
        <v>1044</v>
      </c>
      <c r="C30223" t="s">
        <v>1022</v>
      </c>
      <c r="D30223" t="s">
        <v>972</v>
      </c>
      <c r="E30223" t="s">
        <v>1014</v>
      </c>
      <c r="F30223" s="86">
        <v>33479528.034262799</v>
      </c>
    </row>
    <row r="30224" spans="1:6">
      <c r="A30224">
        <v>2047</v>
      </c>
      <c r="B30224" t="s">
        <v>1044</v>
      </c>
      <c r="C30224" t="s">
        <v>1022</v>
      </c>
      <c r="D30224" t="s">
        <v>972</v>
      </c>
      <c r="E30224" t="s">
        <v>1014</v>
      </c>
      <c r="F30224" s="86">
        <v>33461783.7661575</v>
      </c>
    </row>
    <row r="30225" spans="1:6">
      <c r="A30225">
        <v>2048</v>
      </c>
      <c r="B30225" t="s">
        <v>1044</v>
      </c>
      <c r="C30225" t="s">
        <v>1022</v>
      </c>
      <c r="D30225" t="s">
        <v>972</v>
      </c>
      <c r="E30225" t="s">
        <v>1014</v>
      </c>
      <c r="F30225" s="86">
        <v>33445223.6151154</v>
      </c>
    </row>
    <row r="30226" spans="1:6">
      <c r="A30226">
        <v>2049</v>
      </c>
      <c r="B30226" t="s">
        <v>1044</v>
      </c>
      <c r="C30226" t="s">
        <v>1022</v>
      </c>
      <c r="D30226" t="s">
        <v>972</v>
      </c>
      <c r="E30226" t="s">
        <v>1014</v>
      </c>
      <c r="F30226" s="86">
        <v>33430043.523580302</v>
      </c>
    </row>
    <row r="30227" spans="1:6">
      <c r="A30227">
        <v>2050</v>
      </c>
      <c r="B30227" t="s">
        <v>1044</v>
      </c>
      <c r="C30227" t="s">
        <v>1022</v>
      </c>
      <c r="D30227" t="s">
        <v>972</v>
      </c>
      <c r="E30227" t="s">
        <v>1014</v>
      </c>
      <c r="F30227" s="86">
        <v>33416299.125521801</v>
      </c>
    </row>
    <row r="30228" spans="1:6">
      <c r="A30228">
        <v>2017</v>
      </c>
      <c r="B30228" t="s">
        <v>1045</v>
      </c>
      <c r="C30228" t="s">
        <v>1022</v>
      </c>
      <c r="D30228" t="s">
        <v>972</v>
      </c>
      <c r="E30228" t="s">
        <v>1014</v>
      </c>
      <c r="F30228" s="86">
        <v>68310423.501061499</v>
      </c>
    </row>
    <row r="30229" spans="1:6">
      <c r="A30229">
        <v>2018</v>
      </c>
      <c r="B30229" t="s">
        <v>1045</v>
      </c>
      <c r="C30229" t="s">
        <v>1022</v>
      </c>
      <c r="D30229" t="s">
        <v>972</v>
      </c>
      <c r="E30229" t="s">
        <v>1014</v>
      </c>
      <c r="F30229" s="86">
        <v>68342838.373388499</v>
      </c>
    </row>
    <row r="30230" spans="1:6">
      <c r="A30230">
        <v>2019</v>
      </c>
      <c r="B30230" t="s">
        <v>1045</v>
      </c>
      <c r="C30230" t="s">
        <v>1022</v>
      </c>
      <c r="D30230" t="s">
        <v>972</v>
      </c>
      <c r="E30230" t="s">
        <v>1014</v>
      </c>
      <c r="F30230" s="86">
        <v>68380907.673997596</v>
      </c>
    </row>
    <row r="30231" spans="1:6">
      <c r="A30231">
        <v>2020</v>
      </c>
      <c r="B30231" t="s">
        <v>1045</v>
      </c>
      <c r="C30231" t="s">
        <v>1022</v>
      </c>
      <c r="D30231" t="s">
        <v>972</v>
      </c>
      <c r="E30231" t="s">
        <v>1014</v>
      </c>
      <c r="F30231" s="86">
        <v>68412437.300275803</v>
      </c>
    </row>
    <row r="30232" spans="1:6">
      <c r="A30232">
        <v>2021</v>
      </c>
      <c r="B30232" t="s">
        <v>1045</v>
      </c>
      <c r="C30232" t="s">
        <v>1022</v>
      </c>
      <c r="D30232" t="s">
        <v>972</v>
      </c>
      <c r="E30232" t="s">
        <v>1014</v>
      </c>
      <c r="F30232" s="86">
        <v>68470489.038125694</v>
      </c>
    </row>
    <row r="30233" spans="1:6">
      <c r="A30233">
        <v>2022</v>
      </c>
      <c r="B30233" t="s">
        <v>1045</v>
      </c>
      <c r="C30233" t="s">
        <v>1022</v>
      </c>
      <c r="D30233" t="s">
        <v>972</v>
      </c>
      <c r="E30233" t="s">
        <v>1014</v>
      </c>
      <c r="F30233" s="86">
        <v>68531547.771827698</v>
      </c>
    </row>
    <row r="30234" spans="1:6">
      <c r="A30234">
        <v>2023</v>
      </c>
      <c r="B30234" t="s">
        <v>1045</v>
      </c>
      <c r="C30234" t="s">
        <v>1022</v>
      </c>
      <c r="D30234" t="s">
        <v>972</v>
      </c>
      <c r="E30234" t="s">
        <v>1014</v>
      </c>
      <c r="F30234" s="86">
        <v>68606710.441279501</v>
      </c>
    </row>
    <row r="30235" spans="1:6">
      <c r="A30235">
        <v>2024</v>
      </c>
      <c r="B30235" t="s">
        <v>1045</v>
      </c>
      <c r="C30235" t="s">
        <v>1022</v>
      </c>
      <c r="D30235" t="s">
        <v>972</v>
      </c>
      <c r="E30235" t="s">
        <v>1014</v>
      </c>
      <c r="F30235" s="86">
        <v>68704931.241833106</v>
      </c>
    </row>
    <row r="30236" spans="1:6">
      <c r="A30236">
        <v>2025</v>
      </c>
      <c r="B30236" t="s">
        <v>1045</v>
      </c>
      <c r="C30236" t="s">
        <v>1022</v>
      </c>
      <c r="D30236" t="s">
        <v>972</v>
      </c>
      <c r="E30236" t="s">
        <v>1014</v>
      </c>
      <c r="F30236" s="86">
        <v>68842183.019711301</v>
      </c>
    </row>
    <row r="30237" spans="1:6">
      <c r="A30237">
        <v>2026</v>
      </c>
      <c r="B30237" t="s">
        <v>1045</v>
      </c>
      <c r="C30237" t="s">
        <v>1022</v>
      </c>
      <c r="D30237" t="s">
        <v>972</v>
      </c>
      <c r="E30237" t="s">
        <v>1014</v>
      </c>
      <c r="F30237" s="86">
        <v>69037073.720877796</v>
      </c>
    </row>
    <row r="30238" spans="1:6">
      <c r="A30238">
        <v>2027</v>
      </c>
      <c r="B30238" t="s">
        <v>1045</v>
      </c>
      <c r="C30238" t="s">
        <v>1022</v>
      </c>
      <c r="D30238" t="s">
        <v>972</v>
      </c>
      <c r="E30238" t="s">
        <v>1014</v>
      </c>
      <c r="F30238" s="86">
        <v>69285842.525783002</v>
      </c>
    </row>
    <row r="30239" spans="1:6">
      <c r="A30239">
        <v>2028</v>
      </c>
      <c r="B30239" t="s">
        <v>1045</v>
      </c>
      <c r="C30239" t="s">
        <v>1022</v>
      </c>
      <c r="D30239" t="s">
        <v>972</v>
      </c>
      <c r="E30239" t="s">
        <v>1014</v>
      </c>
      <c r="F30239" s="86">
        <v>69571357.336606801</v>
      </c>
    </row>
    <row r="30240" spans="1:6">
      <c r="A30240">
        <v>2029</v>
      </c>
      <c r="B30240" t="s">
        <v>1045</v>
      </c>
      <c r="C30240" t="s">
        <v>1022</v>
      </c>
      <c r="D30240" t="s">
        <v>972</v>
      </c>
      <c r="E30240" t="s">
        <v>1014</v>
      </c>
      <c r="F30240" s="86">
        <v>69877048.236796796</v>
      </c>
    </row>
    <row r="30241" spans="1:6">
      <c r="A30241">
        <v>2030</v>
      </c>
      <c r="B30241" t="s">
        <v>1045</v>
      </c>
      <c r="C30241" t="s">
        <v>1022</v>
      </c>
      <c r="D30241" t="s">
        <v>972</v>
      </c>
      <c r="E30241" t="s">
        <v>1014</v>
      </c>
      <c r="F30241" s="86">
        <v>70214296.007170096</v>
      </c>
    </row>
    <row r="30242" spans="1:6">
      <c r="A30242">
        <v>2031</v>
      </c>
      <c r="B30242" t="s">
        <v>1045</v>
      </c>
      <c r="C30242" t="s">
        <v>1022</v>
      </c>
      <c r="D30242" t="s">
        <v>972</v>
      </c>
      <c r="E30242" t="s">
        <v>1014</v>
      </c>
      <c r="F30242" s="86">
        <v>70581121.9079445</v>
      </c>
    </row>
    <row r="30243" spans="1:6">
      <c r="A30243">
        <v>2032</v>
      </c>
      <c r="B30243" t="s">
        <v>1045</v>
      </c>
      <c r="C30243" t="s">
        <v>1022</v>
      </c>
      <c r="D30243" t="s">
        <v>972</v>
      </c>
      <c r="E30243" t="s">
        <v>1014</v>
      </c>
      <c r="F30243" s="86">
        <v>70958052.1061095</v>
      </c>
    </row>
    <row r="30244" spans="1:6">
      <c r="A30244">
        <v>2033</v>
      </c>
      <c r="B30244" t="s">
        <v>1045</v>
      </c>
      <c r="C30244" t="s">
        <v>1022</v>
      </c>
      <c r="D30244" t="s">
        <v>972</v>
      </c>
      <c r="E30244" t="s">
        <v>1014</v>
      </c>
      <c r="F30244" s="86">
        <v>71336481.331680596</v>
      </c>
    </row>
    <row r="30245" spans="1:6">
      <c r="A30245">
        <v>2034</v>
      </c>
      <c r="B30245" t="s">
        <v>1045</v>
      </c>
      <c r="C30245" t="s">
        <v>1022</v>
      </c>
      <c r="D30245" t="s">
        <v>972</v>
      </c>
      <c r="E30245" t="s">
        <v>1014</v>
      </c>
      <c r="F30245" s="86">
        <v>71730544.933716893</v>
      </c>
    </row>
    <row r="30246" spans="1:6">
      <c r="A30246">
        <v>2035</v>
      </c>
      <c r="B30246" t="s">
        <v>1045</v>
      </c>
      <c r="C30246" t="s">
        <v>1022</v>
      </c>
      <c r="D30246" t="s">
        <v>972</v>
      </c>
      <c r="E30246" t="s">
        <v>1014</v>
      </c>
      <c r="F30246" s="86">
        <v>72139753.769576296</v>
      </c>
    </row>
    <row r="30247" spans="1:6">
      <c r="A30247">
        <v>2036</v>
      </c>
      <c r="B30247" t="s">
        <v>1045</v>
      </c>
      <c r="C30247" t="s">
        <v>1022</v>
      </c>
      <c r="D30247" t="s">
        <v>972</v>
      </c>
      <c r="E30247" t="s">
        <v>1014</v>
      </c>
      <c r="F30247" s="86">
        <v>72556612.765850902</v>
      </c>
    </row>
    <row r="30248" spans="1:6">
      <c r="A30248">
        <v>2037</v>
      </c>
      <c r="B30248" t="s">
        <v>1045</v>
      </c>
      <c r="C30248" t="s">
        <v>1022</v>
      </c>
      <c r="D30248" t="s">
        <v>972</v>
      </c>
      <c r="E30248" t="s">
        <v>1014</v>
      </c>
      <c r="F30248" s="86">
        <v>72973238.240491301</v>
      </c>
    </row>
    <row r="30249" spans="1:6">
      <c r="A30249">
        <v>2038</v>
      </c>
      <c r="B30249" t="s">
        <v>1045</v>
      </c>
      <c r="C30249" t="s">
        <v>1022</v>
      </c>
      <c r="D30249" t="s">
        <v>972</v>
      </c>
      <c r="E30249" t="s">
        <v>1014</v>
      </c>
      <c r="F30249" s="86">
        <v>73391602.677402601</v>
      </c>
    </row>
    <row r="30250" spans="1:6">
      <c r="A30250">
        <v>2039</v>
      </c>
      <c r="B30250" t="s">
        <v>1045</v>
      </c>
      <c r="C30250" t="s">
        <v>1022</v>
      </c>
      <c r="D30250" t="s">
        <v>972</v>
      </c>
      <c r="E30250" t="s">
        <v>1014</v>
      </c>
      <c r="F30250" s="86">
        <v>73810316.262598097</v>
      </c>
    </row>
    <row r="30251" spans="1:6">
      <c r="A30251">
        <v>2040</v>
      </c>
      <c r="B30251" t="s">
        <v>1045</v>
      </c>
      <c r="C30251" t="s">
        <v>1022</v>
      </c>
      <c r="D30251" t="s">
        <v>972</v>
      </c>
      <c r="E30251" t="s">
        <v>1014</v>
      </c>
      <c r="F30251" s="86">
        <v>74227509.104545593</v>
      </c>
    </row>
    <row r="30252" spans="1:6">
      <c r="A30252">
        <v>2041</v>
      </c>
      <c r="B30252" t="s">
        <v>1045</v>
      </c>
      <c r="C30252" t="s">
        <v>1022</v>
      </c>
      <c r="D30252" t="s">
        <v>972</v>
      </c>
      <c r="E30252" t="s">
        <v>1014</v>
      </c>
      <c r="F30252" s="86">
        <v>73992228.373780906</v>
      </c>
    </row>
    <row r="30253" spans="1:6">
      <c r="A30253">
        <v>2042</v>
      </c>
      <c r="B30253" t="s">
        <v>1045</v>
      </c>
      <c r="C30253" t="s">
        <v>1022</v>
      </c>
      <c r="D30253" t="s">
        <v>972</v>
      </c>
      <c r="E30253" t="s">
        <v>1014</v>
      </c>
      <c r="F30253" s="86">
        <v>73753569.893070802</v>
      </c>
    </row>
    <row r="30254" spans="1:6">
      <c r="A30254">
        <v>2043</v>
      </c>
      <c r="B30254" t="s">
        <v>1045</v>
      </c>
      <c r="C30254" t="s">
        <v>1022</v>
      </c>
      <c r="D30254" t="s">
        <v>972</v>
      </c>
      <c r="E30254" t="s">
        <v>1014</v>
      </c>
      <c r="F30254" s="86">
        <v>73513282.431710795</v>
      </c>
    </row>
    <row r="30255" spans="1:6">
      <c r="A30255">
        <v>2044</v>
      </c>
      <c r="B30255" t="s">
        <v>1045</v>
      </c>
      <c r="C30255" t="s">
        <v>1022</v>
      </c>
      <c r="D30255" t="s">
        <v>972</v>
      </c>
      <c r="E30255" t="s">
        <v>1014</v>
      </c>
      <c r="F30255" s="86">
        <v>73272863.162807807</v>
      </c>
    </row>
    <row r="30256" spans="1:6">
      <c r="A30256">
        <v>2045</v>
      </c>
      <c r="B30256" t="s">
        <v>1045</v>
      </c>
      <c r="C30256" t="s">
        <v>1022</v>
      </c>
      <c r="D30256" t="s">
        <v>972</v>
      </c>
      <c r="E30256" t="s">
        <v>1014</v>
      </c>
      <c r="F30256" s="86">
        <v>73033270.2494165</v>
      </c>
    </row>
    <row r="30257" spans="1:6">
      <c r="A30257">
        <v>2046</v>
      </c>
      <c r="B30257" t="s">
        <v>1045</v>
      </c>
      <c r="C30257" t="s">
        <v>1022</v>
      </c>
      <c r="D30257" t="s">
        <v>972</v>
      </c>
      <c r="E30257" t="s">
        <v>1014</v>
      </c>
      <c r="F30257" s="86">
        <v>72794675.557786003</v>
      </c>
    </row>
    <row r="30258" spans="1:6">
      <c r="A30258">
        <v>2047</v>
      </c>
      <c r="B30258" t="s">
        <v>1045</v>
      </c>
      <c r="C30258" t="s">
        <v>1022</v>
      </c>
      <c r="D30258" t="s">
        <v>972</v>
      </c>
      <c r="E30258" t="s">
        <v>1014</v>
      </c>
      <c r="F30258" s="86">
        <v>72557907.521649793</v>
      </c>
    </row>
    <row r="30259" spans="1:6">
      <c r="A30259">
        <v>2048</v>
      </c>
      <c r="B30259" t="s">
        <v>1045</v>
      </c>
      <c r="C30259" t="s">
        <v>1022</v>
      </c>
      <c r="D30259" t="s">
        <v>972</v>
      </c>
      <c r="E30259" t="s">
        <v>1014</v>
      </c>
      <c r="F30259" s="86">
        <v>72322780.959091395</v>
      </c>
    </row>
    <row r="30260" spans="1:6">
      <c r="A30260">
        <v>2049</v>
      </c>
      <c r="B30260" t="s">
        <v>1045</v>
      </c>
      <c r="C30260" t="s">
        <v>1022</v>
      </c>
      <c r="D30260" t="s">
        <v>972</v>
      </c>
      <c r="E30260" t="s">
        <v>1014</v>
      </c>
      <c r="F30260" s="86">
        <v>72089467.493842199</v>
      </c>
    </row>
    <row r="30261" spans="1:6">
      <c r="A30261">
        <v>2050</v>
      </c>
      <c r="B30261" t="s">
        <v>1045</v>
      </c>
      <c r="C30261" t="s">
        <v>1022</v>
      </c>
      <c r="D30261" t="s">
        <v>972</v>
      </c>
      <c r="E30261" t="s">
        <v>1014</v>
      </c>
      <c r="F30261" s="86">
        <v>71857837.642413095</v>
      </c>
    </row>
    <row r="30262" spans="1:6">
      <c r="A30262">
        <v>2017</v>
      </c>
      <c r="B30262" t="s">
        <v>1046</v>
      </c>
      <c r="C30262" t="s">
        <v>1022</v>
      </c>
      <c r="D30262" t="s">
        <v>972</v>
      </c>
      <c r="E30262" t="s">
        <v>1014</v>
      </c>
      <c r="F30262" s="86">
        <v>29666993.244944401</v>
      </c>
    </row>
    <row r="30263" spans="1:6">
      <c r="A30263">
        <v>2018</v>
      </c>
      <c r="B30263" t="s">
        <v>1046</v>
      </c>
      <c r="C30263" t="s">
        <v>1022</v>
      </c>
      <c r="D30263" t="s">
        <v>972</v>
      </c>
      <c r="E30263" t="s">
        <v>1014</v>
      </c>
      <c r="F30263" s="86">
        <v>29682888.778555099</v>
      </c>
    </row>
    <row r="30264" spans="1:6">
      <c r="A30264">
        <v>2019</v>
      </c>
      <c r="B30264" t="s">
        <v>1046</v>
      </c>
      <c r="C30264" t="s">
        <v>1022</v>
      </c>
      <c r="D30264" t="s">
        <v>972</v>
      </c>
      <c r="E30264" t="s">
        <v>1014</v>
      </c>
      <c r="F30264" s="86">
        <v>29700541.492884401</v>
      </c>
    </row>
    <row r="30265" spans="1:6">
      <c r="A30265">
        <v>2020</v>
      </c>
      <c r="B30265" t="s">
        <v>1046</v>
      </c>
      <c r="C30265" t="s">
        <v>1022</v>
      </c>
      <c r="D30265" t="s">
        <v>972</v>
      </c>
      <c r="E30265" t="s">
        <v>1014</v>
      </c>
      <c r="F30265" s="86">
        <v>29713134.2313876</v>
      </c>
    </row>
    <row r="30266" spans="1:6">
      <c r="A30266">
        <v>2021</v>
      </c>
      <c r="B30266" t="s">
        <v>1046</v>
      </c>
      <c r="C30266" t="s">
        <v>1022</v>
      </c>
      <c r="D30266" t="s">
        <v>972</v>
      </c>
      <c r="E30266" t="s">
        <v>1014</v>
      </c>
      <c r="F30266" s="86">
        <v>29733661.300142899</v>
      </c>
    </row>
    <row r="30267" spans="1:6">
      <c r="A30267">
        <v>2022</v>
      </c>
      <c r="B30267" t="s">
        <v>1046</v>
      </c>
      <c r="C30267" t="s">
        <v>1022</v>
      </c>
      <c r="D30267" t="s">
        <v>972</v>
      </c>
      <c r="E30267" t="s">
        <v>1014</v>
      </c>
      <c r="F30267" s="86">
        <v>29755188.980976999</v>
      </c>
    </row>
    <row r="30268" spans="1:6">
      <c r="A30268">
        <v>2023</v>
      </c>
      <c r="B30268" t="s">
        <v>1046</v>
      </c>
      <c r="C30268" t="s">
        <v>1022</v>
      </c>
      <c r="D30268" t="s">
        <v>972</v>
      </c>
      <c r="E30268" t="s">
        <v>1014</v>
      </c>
      <c r="F30268" s="86">
        <v>29783972.2020473</v>
      </c>
    </row>
    <row r="30269" spans="1:6">
      <c r="A30269">
        <v>2024</v>
      </c>
      <c r="B30269" t="s">
        <v>1046</v>
      </c>
      <c r="C30269" t="s">
        <v>1022</v>
      </c>
      <c r="D30269" t="s">
        <v>972</v>
      </c>
      <c r="E30269" t="s">
        <v>1014</v>
      </c>
      <c r="F30269" s="86">
        <v>29825791.1924771</v>
      </c>
    </row>
    <row r="30270" spans="1:6">
      <c r="A30270">
        <v>2025</v>
      </c>
      <c r="B30270" t="s">
        <v>1046</v>
      </c>
      <c r="C30270" t="s">
        <v>1022</v>
      </c>
      <c r="D30270" t="s">
        <v>972</v>
      </c>
      <c r="E30270" t="s">
        <v>1014</v>
      </c>
      <c r="F30270" s="86">
        <v>29887046.852541901</v>
      </c>
    </row>
    <row r="30271" spans="1:6">
      <c r="A30271">
        <v>2026</v>
      </c>
      <c r="B30271" t="s">
        <v>1046</v>
      </c>
      <c r="C30271" t="s">
        <v>1022</v>
      </c>
      <c r="D30271" t="s">
        <v>972</v>
      </c>
      <c r="E30271" t="s">
        <v>1014</v>
      </c>
      <c r="F30271" s="86">
        <v>29975310.3894439</v>
      </c>
    </row>
    <row r="30272" spans="1:6">
      <c r="A30272">
        <v>2027</v>
      </c>
      <c r="B30272" t="s">
        <v>1046</v>
      </c>
      <c r="C30272" t="s">
        <v>1022</v>
      </c>
      <c r="D30272" t="s">
        <v>972</v>
      </c>
      <c r="E30272" t="s">
        <v>1014</v>
      </c>
      <c r="F30272" s="86">
        <v>30086846.381050602</v>
      </c>
    </row>
    <row r="30273" spans="1:6">
      <c r="A30273">
        <v>2028</v>
      </c>
      <c r="B30273" t="s">
        <v>1046</v>
      </c>
      <c r="C30273" t="s">
        <v>1022</v>
      </c>
      <c r="D30273" t="s">
        <v>972</v>
      </c>
      <c r="E30273" t="s">
        <v>1014</v>
      </c>
      <c r="F30273" s="86">
        <v>30213248.817074101</v>
      </c>
    </row>
    <row r="30274" spans="1:6">
      <c r="A30274">
        <v>2029</v>
      </c>
      <c r="B30274" t="s">
        <v>1046</v>
      </c>
      <c r="C30274" t="s">
        <v>1022</v>
      </c>
      <c r="D30274" t="s">
        <v>972</v>
      </c>
      <c r="E30274" t="s">
        <v>1014</v>
      </c>
      <c r="F30274" s="86">
        <v>30345540.7540312</v>
      </c>
    </row>
    <row r="30275" spans="1:6">
      <c r="A30275">
        <v>2030</v>
      </c>
      <c r="B30275" t="s">
        <v>1046</v>
      </c>
      <c r="C30275" t="s">
        <v>1022</v>
      </c>
      <c r="D30275" t="s">
        <v>972</v>
      </c>
      <c r="E30275" t="s">
        <v>1014</v>
      </c>
      <c r="F30275" s="86">
        <v>30487932.005009301</v>
      </c>
    </row>
    <row r="30276" spans="1:6">
      <c r="A30276">
        <v>2031</v>
      </c>
      <c r="B30276" t="s">
        <v>1046</v>
      </c>
      <c r="C30276" t="s">
        <v>1022</v>
      </c>
      <c r="D30276" t="s">
        <v>972</v>
      </c>
      <c r="E30276" t="s">
        <v>1014</v>
      </c>
      <c r="F30276" s="86">
        <v>30639454.8025213</v>
      </c>
    </row>
    <row r="30277" spans="1:6">
      <c r="A30277">
        <v>2032</v>
      </c>
      <c r="B30277" t="s">
        <v>1046</v>
      </c>
      <c r="C30277" t="s">
        <v>1022</v>
      </c>
      <c r="D30277" t="s">
        <v>972</v>
      </c>
      <c r="E30277" t="s">
        <v>1014</v>
      </c>
      <c r="F30277" s="86">
        <v>30792447.4882943</v>
      </c>
    </row>
    <row r="30278" spans="1:6">
      <c r="A30278">
        <v>2033</v>
      </c>
      <c r="B30278" t="s">
        <v>1046</v>
      </c>
      <c r="C30278" t="s">
        <v>1022</v>
      </c>
      <c r="D30278" t="s">
        <v>972</v>
      </c>
      <c r="E30278" t="s">
        <v>1014</v>
      </c>
      <c r="F30278" s="86">
        <v>30944743.272330798</v>
      </c>
    </row>
    <row r="30279" spans="1:6">
      <c r="A30279">
        <v>2034</v>
      </c>
      <c r="B30279" t="s">
        <v>1046</v>
      </c>
      <c r="C30279" t="s">
        <v>1022</v>
      </c>
      <c r="D30279" t="s">
        <v>972</v>
      </c>
      <c r="E30279" t="s">
        <v>1014</v>
      </c>
      <c r="F30279" s="86">
        <v>31104419.9136816</v>
      </c>
    </row>
    <row r="30280" spans="1:6">
      <c r="A30280">
        <v>2035</v>
      </c>
      <c r="B30280" t="s">
        <v>1046</v>
      </c>
      <c r="C30280" t="s">
        <v>1022</v>
      </c>
      <c r="D30280" t="s">
        <v>972</v>
      </c>
      <c r="E30280" t="s">
        <v>1014</v>
      </c>
      <c r="F30280" s="86">
        <v>31272360.199673001</v>
      </c>
    </row>
    <row r="30281" spans="1:6">
      <c r="A30281">
        <v>2036</v>
      </c>
      <c r="B30281" t="s">
        <v>1046</v>
      </c>
      <c r="C30281" t="s">
        <v>1022</v>
      </c>
      <c r="D30281" t="s">
        <v>972</v>
      </c>
      <c r="E30281" t="s">
        <v>1014</v>
      </c>
      <c r="F30281" s="86">
        <v>31446346.038300101</v>
      </c>
    </row>
    <row r="30282" spans="1:6">
      <c r="A30282">
        <v>2037</v>
      </c>
      <c r="B30282" t="s">
        <v>1046</v>
      </c>
      <c r="C30282" t="s">
        <v>1022</v>
      </c>
      <c r="D30282" t="s">
        <v>972</v>
      </c>
      <c r="E30282" t="s">
        <v>1014</v>
      </c>
      <c r="F30282" s="86">
        <v>31621245.3768159</v>
      </c>
    </row>
    <row r="30283" spans="1:6">
      <c r="A30283">
        <v>2038</v>
      </c>
      <c r="B30283" t="s">
        <v>1046</v>
      </c>
      <c r="C30283" t="s">
        <v>1022</v>
      </c>
      <c r="D30283" t="s">
        <v>972</v>
      </c>
      <c r="E30283" t="s">
        <v>1014</v>
      </c>
      <c r="F30283" s="86">
        <v>31797050.107694302</v>
      </c>
    </row>
    <row r="30284" spans="1:6">
      <c r="A30284">
        <v>2039</v>
      </c>
      <c r="B30284" t="s">
        <v>1046</v>
      </c>
      <c r="C30284" t="s">
        <v>1022</v>
      </c>
      <c r="D30284" t="s">
        <v>972</v>
      </c>
      <c r="E30284" t="s">
        <v>1014</v>
      </c>
      <c r="F30284" s="86">
        <v>31972513.711677998</v>
      </c>
    </row>
    <row r="30285" spans="1:6">
      <c r="A30285">
        <v>2040</v>
      </c>
      <c r="B30285" t="s">
        <v>1046</v>
      </c>
      <c r="C30285" t="s">
        <v>1022</v>
      </c>
      <c r="D30285" t="s">
        <v>972</v>
      </c>
      <c r="E30285" t="s">
        <v>1014</v>
      </c>
      <c r="F30285" s="86">
        <v>32146988.613464698</v>
      </c>
    </row>
    <row r="30286" spans="1:6">
      <c r="A30286">
        <v>2041</v>
      </c>
      <c r="B30286" t="s">
        <v>1046</v>
      </c>
      <c r="C30286" t="s">
        <v>1022</v>
      </c>
      <c r="D30286" t="s">
        <v>972</v>
      </c>
      <c r="E30286" t="s">
        <v>1014</v>
      </c>
      <c r="F30286" s="86">
        <v>32183053.751997799</v>
      </c>
    </row>
    <row r="30287" spans="1:6">
      <c r="A30287">
        <v>2042</v>
      </c>
      <c r="B30287" t="s">
        <v>1046</v>
      </c>
      <c r="C30287" t="s">
        <v>1022</v>
      </c>
      <c r="D30287" t="s">
        <v>972</v>
      </c>
      <c r="E30287" t="s">
        <v>1014</v>
      </c>
      <c r="F30287" s="86">
        <v>32218222.451293301</v>
      </c>
    </row>
    <row r="30288" spans="1:6">
      <c r="A30288">
        <v>2043</v>
      </c>
      <c r="B30288" t="s">
        <v>1046</v>
      </c>
      <c r="C30288" t="s">
        <v>1022</v>
      </c>
      <c r="D30288" t="s">
        <v>972</v>
      </c>
      <c r="E30288" t="s">
        <v>1014</v>
      </c>
      <c r="F30288" s="86">
        <v>32253329.359923199</v>
      </c>
    </row>
    <row r="30289" spans="1:6">
      <c r="A30289">
        <v>2044</v>
      </c>
      <c r="B30289" t="s">
        <v>1046</v>
      </c>
      <c r="C30289" t="s">
        <v>1022</v>
      </c>
      <c r="D30289" t="s">
        <v>972</v>
      </c>
      <c r="E30289" t="s">
        <v>1014</v>
      </c>
      <c r="F30289" s="86">
        <v>32289034.4927673</v>
      </c>
    </row>
    <row r="30290" spans="1:6">
      <c r="A30290">
        <v>2045</v>
      </c>
      <c r="B30290" t="s">
        <v>1046</v>
      </c>
      <c r="C30290" t="s">
        <v>1022</v>
      </c>
      <c r="D30290" t="s">
        <v>972</v>
      </c>
      <c r="E30290" t="s">
        <v>1014</v>
      </c>
      <c r="F30290" s="86">
        <v>32325707.633667499</v>
      </c>
    </row>
    <row r="30291" spans="1:6">
      <c r="A30291">
        <v>2046</v>
      </c>
      <c r="B30291" t="s">
        <v>1046</v>
      </c>
      <c r="C30291" t="s">
        <v>1022</v>
      </c>
      <c r="D30291" t="s">
        <v>972</v>
      </c>
      <c r="E30291" t="s">
        <v>1014</v>
      </c>
      <c r="F30291" s="86">
        <v>32363451.4865795</v>
      </c>
    </row>
    <row r="30292" spans="1:6">
      <c r="A30292">
        <v>2047</v>
      </c>
      <c r="B30292" t="s">
        <v>1046</v>
      </c>
      <c r="C30292" t="s">
        <v>1022</v>
      </c>
      <c r="D30292" t="s">
        <v>972</v>
      </c>
      <c r="E30292" t="s">
        <v>1014</v>
      </c>
      <c r="F30292" s="86">
        <v>32402606.568617102</v>
      </c>
    </row>
    <row r="30293" spans="1:6">
      <c r="A30293">
        <v>2048</v>
      </c>
      <c r="B30293" t="s">
        <v>1046</v>
      </c>
      <c r="C30293" t="s">
        <v>1022</v>
      </c>
      <c r="D30293" t="s">
        <v>972</v>
      </c>
      <c r="E30293" t="s">
        <v>1014</v>
      </c>
      <c r="F30293" s="86">
        <v>32443035.150212798</v>
      </c>
    </row>
    <row r="30294" spans="1:6">
      <c r="A30294">
        <v>2049</v>
      </c>
      <c r="B30294" t="s">
        <v>1046</v>
      </c>
      <c r="C30294" t="s">
        <v>1022</v>
      </c>
      <c r="D30294" t="s">
        <v>972</v>
      </c>
      <c r="E30294" t="s">
        <v>1014</v>
      </c>
      <c r="F30294" s="86">
        <v>32484985.455456201</v>
      </c>
    </row>
    <row r="30295" spans="1:6">
      <c r="A30295">
        <v>2050</v>
      </c>
      <c r="B30295" t="s">
        <v>1046</v>
      </c>
      <c r="C30295" t="s">
        <v>1022</v>
      </c>
      <c r="D30295" t="s">
        <v>972</v>
      </c>
      <c r="E30295" t="s">
        <v>1014</v>
      </c>
      <c r="F30295" s="86">
        <v>32528573.009255402</v>
      </c>
    </row>
    <row r="30296" spans="1:6">
      <c r="A30296">
        <v>2017</v>
      </c>
      <c r="B30296" t="s">
        <v>1047</v>
      </c>
      <c r="C30296" t="s">
        <v>1022</v>
      </c>
      <c r="D30296" t="s">
        <v>972</v>
      </c>
      <c r="E30296" t="s">
        <v>1014</v>
      </c>
      <c r="F30296" s="86">
        <v>7540994.6101328097</v>
      </c>
    </row>
    <row r="30297" spans="1:6">
      <c r="A30297">
        <v>2018</v>
      </c>
      <c r="B30297" t="s">
        <v>1047</v>
      </c>
      <c r="C30297" t="s">
        <v>1022</v>
      </c>
      <c r="D30297" t="s">
        <v>972</v>
      </c>
      <c r="E30297" t="s">
        <v>1014</v>
      </c>
      <c r="F30297" s="86">
        <v>7551263.1090790099</v>
      </c>
    </row>
    <row r="30298" spans="1:6">
      <c r="A30298">
        <v>2019</v>
      </c>
      <c r="B30298" t="s">
        <v>1047</v>
      </c>
      <c r="C30298" t="s">
        <v>1022</v>
      </c>
      <c r="D30298" t="s">
        <v>972</v>
      </c>
      <c r="E30298" t="s">
        <v>1014</v>
      </c>
      <c r="F30298" s="86">
        <v>7562581.6884251405</v>
      </c>
    </row>
    <row r="30299" spans="1:6">
      <c r="A30299">
        <v>2020</v>
      </c>
      <c r="B30299" t="s">
        <v>1047</v>
      </c>
      <c r="C30299" t="s">
        <v>1022</v>
      </c>
      <c r="D30299" t="s">
        <v>972</v>
      </c>
      <c r="E30299" t="s">
        <v>1014</v>
      </c>
      <c r="F30299" s="86">
        <v>7573147.0679801097</v>
      </c>
    </row>
    <row r="30300" spans="1:6">
      <c r="A30300">
        <v>2021</v>
      </c>
      <c r="B30300" t="s">
        <v>1047</v>
      </c>
      <c r="C30300" t="s">
        <v>1022</v>
      </c>
      <c r="D30300" t="s">
        <v>972</v>
      </c>
      <c r="E30300" t="s">
        <v>1014</v>
      </c>
      <c r="F30300" s="86">
        <v>7585460.3045764202</v>
      </c>
    </row>
    <row r="30301" spans="1:6">
      <c r="A30301">
        <v>2022</v>
      </c>
      <c r="B30301" t="s">
        <v>1047</v>
      </c>
      <c r="C30301" t="s">
        <v>1022</v>
      </c>
      <c r="D30301" t="s">
        <v>972</v>
      </c>
      <c r="E30301" t="s">
        <v>1014</v>
      </c>
      <c r="F30301" s="86">
        <v>7598161.9632433001</v>
      </c>
    </row>
    <row r="30302" spans="1:6">
      <c r="A30302">
        <v>2023</v>
      </c>
      <c r="B30302" t="s">
        <v>1047</v>
      </c>
      <c r="C30302" t="s">
        <v>1022</v>
      </c>
      <c r="D30302" t="s">
        <v>972</v>
      </c>
      <c r="E30302" t="s">
        <v>1014</v>
      </c>
      <c r="F30302" s="86">
        <v>7612804.94416558</v>
      </c>
    </row>
    <row r="30303" spans="1:6">
      <c r="A30303">
        <v>2024</v>
      </c>
      <c r="B30303" t="s">
        <v>1047</v>
      </c>
      <c r="C30303" t="s">
        <v>1022</v>
      </c>
      <c r="D30303" t="s">
        <v>972</v>
      </c>
      <c r="E30303" t="s">
        <v>1014</v>
      </c>
      <c r="F30303" s="86">
        <v>7630996.2650540704</v>
      </c>
    </row>
    <row r="30304" spans="1:6">
      <c r="A30304">
        <v>2025</v>
      </c>
      <c r="B30304" t="s">
        <v>1047</v>
      </c>
      <c r="C30304" t="s">
        <v>1022</v>
      </c>
      <c r="D30304" t="s">
        <v>972</v>
      </c>
      <c r="E30304" t="s">
        <v>1014</v>
      </c>
      <c r="F30304" s="86">
        <v>7654160.1376670301</v>
      </c>
    </row>
    <row r="30305" spans="1:6">
      <c r="A30305">
        <v>2026</v>
      </c>
      <c r="B30305" t="s">
        <v>1047</v>
      </c>
      <c r="C30305" t="s">
        <v>1022</v>
      </c>
      <c r="D30305" t="s">
        <v>972</v>
      </c>
      <c r="E30305" t="s">
        <v>1014</v>
      </c>
      <c r="F30305" s="86">
        <v>7683952.2835405404</v>
      </c>
    </row>
    <row r="30306" spans="1:6">
      <c r="A30306">
        <v>2027</v>
      </c>
      <c r="B30306" t="s">
        <v>1047</v>
      </c>
      <c r="C30306" t="s">
        <v>1022</v>
      </c>
      <c r="D30306" t="s">
        <v>972</v>
      </c>
      <c r="E30306" t="s">
        <v>1014</v>
      </c>
      <c r="F30306" s="86">
        <v>7718487.0482797204</v>
      </c>
    </row>
    <row r="30307" spans="1:6">
      <c r="A30307">
        <v>2028</v>
      </c>
      <c r="B30307" t="s">
        <v>1047</v>
      </c>
      <c r="C30307" t="s">
        <v>1022</v>
      </c>
      <c r="D30307" t="s">
        <v>972</v>
      </c>
      <c r="E30307" t="s">
        <v>1014</v>
      </c>
      <c r="F30307" s="86">
        <v>7755071.2329725297</v>
      </c>
    </row>
    <row r="30308" spans="1:6">
      <c r="A30308">
        <v>2029</v>
      </c>
      <c r="B30308" t="s">
        <v>1047</v>
      </c>
      <c r="C30308" t="s">
        <v>1022</v>
      </c>
      <c r="D30308" t="s">
        <v>972</v>
      </c>
      <c r="E30308" t="s">
        <v>1014</v>
      </c>
      <c r="F30308" s="86">
        <v>7791470.5171594601</v>
      </c>
    </row>
    <row r="30309" spans="1:6">
      <c r="A30309">
        <v>2030</v>
      </c>
      <c r="B30309" t="s">
        <v>1047</v>
      </c>
      <c r="C30309" t="s">
        <v>1022</v>
      </c>
      <c r="D30309" t="s">
        <v>972</v>
      </c>
      <c r="E30309" t="s">
        <v>1014</v>
      </c>
      <c r="F30309" s="86">
        <v>7829000.9642196</v>
      </c>
    </row>
    <row r="30310" spans="1:6">
      <c r="A30310">
        <v>2031</v>
      </c>
      <c r="B30310" t="s">
        <v>1047</v>
      </c>
      <c r="C30310" t="s">
        <v>1022</v>
      </c>
      <c r="D30310" t="s">
        <v>972</v>
      </c>
      <c r="E30310" t="s">
        <v>1014</v>
      </c>
      <c r="F30310" s="86">
        <v>7867325.9034572197</v>
      </c>
    </row>
    <row r="30311" spans="1:6">
      <c r="A30311">
        <v>2032</v>
      </c>
      <c r="B30311" t="s">
        <v>1047</v>
      </c>
      <c r="C30311" t="s">
        <v>1022</v>
      </c>
      <c r="D30311" t="s">
        <v>972</v>
      </c>
      <c r="E30311" t="s">
        <v>1014</v>
      </c>
      <c r="F30311" s="86">
        <v>7904443.2766591599</v>
      </c>
    </row>
    <row r="30312" spans="1:6">
      <c r="A30312">
        <v>2033</v>
      </c>
      <c r="B30312" t="s">
        <v>1047</v>
      </c>
      <c r="C30312" t="s">
        <v>1022</v>
      </c>
      <c r="D30312" t="s">
        <v>972</v>
      </c>
      <c r="E30312" t="s">
        <v>1014</v>
      </c>
      <c r="F30312" s="86">
        <v>7940488.94670841</v>
      </c>
    </row>
    <row r="30313" spans="1:6">
      <c r="A30313">
        <v>2034</v>
      </c>
      <c r="B30313" t="s">
        <v>1047</v>
      </c>
      <c r="C30313" t="s">
        <v>1022</v>
      </c>
      <c r="D30313" t="s">
        <v>972</v>
      </c>
      <c r="E30313" t="s">
        <v>1014</v>
      </c>
      <c r="F30313" s="86">
        <v>7978283.38766733</v>
      </c>
    </row>
    <row r="30314" spans="1:6">
      <c r="A30314">
        <v>2035</v>
      </c>
      <c r="B30314" t="s">
        <v>1047</v>
      </c>
      <c r="C30314" t="s">
        <v>1022</v>
      </c>
      <c r="D30314" t="s">
        <v>972</v>
      </c>
      <c r="E30314" t="s">
        <v>1014</v>
      </c>
      <c r="F30314" s="86">
        <v>8018482.1305847801</v>
      </c>
    </row>
    <row r="30315" spans="1:6">
      <c r="A30315">
        <v>2036</v>
      </c>
      <c r="B30315" t="s">
        <v>1047</v>
      </c>
      <c r="C30315" t="s">
        <v>1022</v>
      </c>
      <c r="D30315" t="s">
        <v>972</v>
      </c>
      <c r="E30315" t="s">
        <v>1014</v>
      </c>
      <c r="F30315" s="86">
        <v>8060652.3260688502</v>
      </c>
    </row>
    <row r="30316" spans="1:6">
      <c r="A30316">
        <v>2037</v>
      </c>
      <c r="B30316" t="s">
        <v>1047</v>
      </c>
      <c r="C30316" t="s">
        <v>1022</v>
      </c>
      <c r="D30316" t="s">
        <v>972</v>
      </c>
      <c r="E30316" t="s">
        <v>1014</v>
      </c>
      <c r="F30316" s="86">
        <v>8103221.09080528</v>
      </c>
    </row>
    <row r="30317" spans="1:6">
      <c r="A30317">
        <v>2038</v>
      </c>
      <c r="B30317" t="s">
        <v>1047</v>
      </c>
      <c r="C30317" t="s">
        <v>1022</v>
      </c>
      <c r="D30317" t="s">
        <v>972</v>
      </c>
      <c r="E30317" t="s">
        <v>1014</v>
      </c>
      <c r="F30317" s="86">
        <v>8146033.5666825296</v>
      </c>
    </row>
    <row r="30318" spans="1:6">
      <c r="A30318">
        <v>2039</v>
      </c>
      <c r="B30318" t="s">
        <v>1047</v>
      </c>
      <c r="C30318" t="s">
        <v>1022</v>
      </c>
      <c r="D30318" t="s">
        <v>972</v>
      </c>
      <c r="E30318" t="s">
        <v>1014</v>
      </c>
      <c r="F30318" s="86">
        <v>8188553.5007005604</v>
      </c>
    </row>
    <row r="30319" spans="1:6">
      <c r="A30319">
        <v>2040</v>
      </c>
      <c r="B30319" t="s">
        <v>1047</v>
      </c>
      <c r="C30319" t="s">
        <v>1022</v>
      </c>
      <c r="D30319" t="s">
        <v>972</v>
      </c>
      <c r="E30319" t="s">
        <v>1014</v>
      </c>
      <c r="F30319" s="86">
        <v>8230716.9913228899</v>
      </c>
    </row>
    <row r="30320" spans="1:6">
      <c r="A30320">
        <v>2041</v>
      </c>
      <c r="B30320" t="s">
        <v>1047</v>
      </c>
      <c r="C30320" t="s">
        <v>1022</v>
      </c>
      <c r="D30320" t="s">
        <v>972</v>
      </c>
      <c r="E30320" t="s">
        <v>1014</v>
      </c>
      <c r="F30320" s="86">
        <v>8232462.3242586404</v>
      </c>
    </row>
    <row r="30321" spans="1:6">
      <c r="A30321">
        <v>2042</v>
      </c>
      <c r="B30321" t="s">
        <v>1047</v>
      </c>
      <c r="C30321" t="s">
        <v>1022</v>
      </c>
      <c r="D30321" t="s">
        <v>972</v>
      </c>
      <c r="E30321" t="s">
        <v>1014</v>
      </c>
      <c r="F30321" s="86">
        <v>8234029.10972316</v>
      </c>
    </row>
    <row r="30322" spans="1:6">
      <c r="A30322">
        <v>2043</v>
      </c>
      <c r="B30322" t="s">
        <v>1047</v>
      </c>
      <c r="C30322" t="s">
        <v>1022</v>
      </c>
      <c r="D30322" t="s">
        <v>972</v>
      </c>
      <c r="E30322" t="s">
        <v>1014</v>
      </c>
      <c r="F30322" s="86">
        <v>8235710.4265623996</v>
      </c>
    </row>
    <row r="30323" spans="1:6">
      <c r="A30323">
        <v>2044</v>
      </c>
      <c r="B30323" t="s">
        <v>1047</v>
      </c>
      <c r="C30323" t="s">
        <v>1022</v>
      </c>
      <c r="D30323" t="s">
        <v>972</v>
      </c>
      <c r="E30323" t="s">
        <v>1014</v>
      </c>
      <c r="F30323" s="86">
        <v>8237694.9178810604</v>
      </c>
    </row>
    <row r="30324" spans="1:6">
      <c r="A30324">
        <v>2045</v>
      </c>
      <c r="B30324" t="s">
        <v>1047</v>
      </c>
      <c r="C30324" t="s">
        <v>1022</v>
      </c>
      <c r="D30324" t="s">
        <v>972</v>
      </c>
      <c r="E30324" t="s">
        <v>1014</v>
      </c>
      <c r="F30324" s="86">
        <v>8240007.7592262104</v>
      </c>
    </row>
    <row r="30325" spans="1:6">
      <c r="A30325">
        <v>2046</v>
      </c>
      <c r="B30325" t="s">
        <v>1047</v>
      </c>
      <c r="C30325" t="s">
        <v>1022</v>
      </c>
      <c r="D30325" t="s">
        <v>972</v>
      </c>
      <c r="E30325" t="s">
        <v>1014</v>
      </c>
      <c r="F30325" s="86">
        <v>8242590.6138278497</v>
      </c>
    </row>
    <row r="30326" spans="1:6">
      <c r="A30326">
        <v>2047</v>
      </c>
      <c r="B30326" t="s">
        <v>1047</v>
      </c>
      <c r="C30326" t="s">
        <v>1022</v>
      </c>
      <c r="D30326" t="s">
        <v>972</v>
      </c>
      <c r="E30326" t="s">
        <v>1014</v>
      </c>
      <c r="F30326" s="86">
        <v>8245476.9561412903</v>
      </c>
    </row>
    <row r="30327" spans="1:6">
      <c r="A30327">
        <v>2048</v>
      </c>
      <c r="B30327" t="s">
        <v>1047</v>
      </c>
      <c r="C30327" t="s">
        <v>1022</v>
      </c>
      <c r="D30327" t="s">
        <v>972</v>
      </c>
      <c r="E30327" t="s">
        <v>1014</v>
      </c>
      <c r="F30327" s="86">
        <v>8248516.39229252</v>
      </c>
    </row>
    <row r="30328" spans="1:6">
      <c r="A30328">
        <v>2049</v>
      </c>
      <c r="B30328" t="s">
        <v>1047</v>
      </c>
      <c r="C30328" t="s">
        <v>1022</v>
      </c>
      <c r="D30328" t="s">
        <v>972</v>
      </c>
      <c r="E30328" t="s">
        <v>1014</v>
      </c>
      <c r="F30328" s="86">
        <v>8251822.7340303399</v>
      </c>
    </row>
    <row r="30329" spans="1:6">
      <c r="A30329">
        <v>2050</v>
      </c>
      <c r="B30329" t="s">
        <v>1047</v>
      </c>
      <c r="C30329" t="s">
        <v>1022</v>
      </c>
      <c r="D30329" t="s">
        <v>972</v>
      </c>
      <c r="E30329" t="s">
        <v>1014</v>
      </c>
      <c r="F30329" s="86">
        <v>8255479.26071053</v>
      </c>
    </row>
    <row r="30330" spans="1:6">
      <c r="A30330">
        <v>2017</v>
      </c>
      <c r="B30330" t="s">
        <v>1048</v>
      </c>
      <c r="C30330" t="s">
        <v>1022</v>
      </c>
      <c r="D30330" t="s">
        <v>972</v>
      </c>
      <c r="E30330" t="s">
        <v>1014</v>
      </c>
      <c r="F30330" s="86">
        <v>33765965.795584299</v>
      </c>
    </row>
    <row r="30331" spans="1:6">
      <c r="A30331">
        <v>2018</v>
      </c>
      <c r="B30331" t="s">
        <v>1048</v>
      </c>
      <c r="C30331" t="s">
        <v>1022</v>
      </c>
      <c r="D30331" t="s">
        <v>972</v>
      </c>
      <c r="E30331" t="s">
        <v>1014</v>
      </c>
      <c r="F30331" s="86">
        <v>33783985.431749202</v>
      </c>
    </row>
    <row r="30332" spans="1:6">
      <c r="A30332">
        <v>2019</v>
      </c>
      <c r="B30332" t="s">
        <v>1048</v>
      </c>
      <c r="C30332" t="s">
        <v>1022</v>
      </c>
      <c r="D30332" t="s">
        <v>972</v>
      </c>
      <c r="E30332" t="s">
        <v>1014</v>
      </c>
      <c r="F30332" s="86">
        <v>33803974.103629403</v>
      </c>
    </row>
    <row r="30333" spans="1:6">
      <c r="A30333">
        <v>2020</v>
      </c>
      <c r="B30333" t="s">
        <v>1048</v>
      </c>
      <c r="C30333" t="s">
        <v>1022</v>
      </c>
      <c r="D30333" t="s">
        <v>972</v>
      </c>
      <c r="E30333" t="s">
        <v>1014</v>
      </c>
      <c r="F30333" s="86">
        <v>33818159.346275099</v>
      </c>
    </row>
    <row r="30334" spans="1:6">
      <c r="A30334">
        <v>2021</v>
      </c>
      <c r="B30334" t="s">
        <v>1048</v>
      </c>
      <c r="C30334" t="s">
        <v>1022</v>
      </c>
      <c r="D30334" t="s">
        <v>972</v>
      </c>
      <c r="E30334" t="s">
        <v>1014</v>
      </c>
      <c r="F30334" s="86">
        <v>33841311.744106203</v>
      </c>
    </row>
    <row r="30335" spans="1:6">
      <c r="A30335">
        <v>2022</v>
      </c>
      <c r="B30335" t="s">
        <v>1048</v>
      </c>
      <c r="C30335" t="s">
        <v>1022</v>
      </c>
      <c r="D30335" t="s">
        <v>972</v>
      </c>
      <c r="E30335" t="s">
        <v>1014</v>
      </c>
      <c r="F30335" s="86">
        <v>33865512.523855001</v>
      </c>
    </row>
    <row r="30336" spans="1:6">
      <c r="A30336">
        <v>2023</v>
      </c>
      <c r="B30336" t="s">
        <v>1048</v>
      </c>
      <c r="C30336" t="s">
        <v>1022</v>
      </c>
      <c r="D30336" t="s">
        <v>972</v>
      </c>
      <c r="E30336" t="s">
        <v>1014</v>
      </c>
      <c r="F30336" s="86">
        <v>33897843.303223297</v>
      </c>
    </row>
    <row r="30337" spans="1:6">
      <c r="A30337">
        <v>2024</v>
      </c>
      <c r="B30337" t="s">
        <v>1048</v>
      </c>
      <c r="C30337" t="s">
        <v>1022</v>
      </c>
      <c r="D30337" t="s">
        <v>972</v>
      </c>
      <c r="E30337" t="s">
        <v>1014</v>
      </c>
      <c r="F30337" s="86">
        <v>33944831.147910699</v>
      </c>
    </row>
    <row r="30338" spans="1:6">
      <c r="A30338">
        <v>2025</v>
      </c>
      <c r="B30338" t="s">
        <v>1048</v>
      </c>
      <c r="C30338" t="s">
        <v>1022</v>
      </c>
      <c r="D30338" t="s">
        <v>972</v>
      </c>
      <c r="E30338" t="s">
        <v>1014</v>
      </c>
      <c r="F30338" s="86">
        <v>34013691.529883601</v>
      </c>
    </row>
    <row r="30339" spans="1:6">
      <c r="A30339">
        <v>2026</v>
      </c>
      <c r="B30339" t="s">
        <v>1048</v>
      </c>
      <c r="C30339" t="s">
        <v>1022</v>
      </c>
      <c r="D30339" t="s">
        <v>972</v>
      </c>
      <c r="E30339" t="s">
        <v>1014</v>
      </c>
      <c r="F30339" s="86">
        <v>34112950.517286502</v>
      </c>
    </row>
    <row r="30340" spans="1:6">
      <c r="A30340">
        <v>2027</v>
      </c>
      <c r="B30340" t="s">
        <v>1048</v>
      </c>
      <c r="C30340" t="s">
        <v>1022</v>
      </c>
      <c r="D30340" t="s">
        <v>972</v>
      </c>
      <c r="E30340" t="s">
        <v>1014</v>
      </c>
      <c r="F30340" s="86">
        <v>34238244.577384599</v>
      </c>
    </row>
    <row r="30341" spans="1:6">
      <c r="A30341">
        <v>2028</v>
      </c>
      <c r="B30341" t="s">
        <v>1048</v>
      </c>
      <c r="C30341" t="s">
        <v>1022</v>
      </c>
      <c r="D30341" t="s">
        <v>972</v>
      </c>
      <c r="E30341" t="s">
        <v>1014</v>
      </c>
      <c r="F30341" s="86">
        <v>34379878.3469529</v>
      </c>
    </row>
    <row r="30342" spans="1:6">
      <c r="A30342">
        <v>2029</v>
      </c>
      <c r="B30342" t="s">
        <v>1048</v>
      </c>
      <c r="C30342" t="s">
        <v>1022</v>
      </c>
      <c r="D30342" t="s">
        <v>972</v>
      </c>
      <c r="E30342" t="s">
        <v>1014</v>
      </c>
      <c r="F30342" s="86">
        <v>34527498.121831998</v>
      </c>
    </row>
    <row r="30343" spans="1:6">
      <c r="A30343">
        <v>2030</v>
      </c>
      <c r="B30343" t="s">
        <v>1048</v>
      </c>
      <c r="C30343" t="s">
        <v>1022</v>
      </c>
      <c r="D30343" t="s">
        <v>972</v>
      </c>
      <c r="E30343" t="s">
        <v>1014</v>
      </c>
      <c r="F30343" s="86">
        <v>34685767.866859302</v>
      </c>
    </row>
    <row r="30344" spans="1:6">
      <c r="A30344">
        <v>2031</v>
      </c>
      <c r="B30344" t="s">
        <v>1048</v>
      </c>
      <c r="C30344" t="s">
        <v>1022</v>
      </c>
      <c r="D30344" t="s">
        <v>972</v>
      </c>
      <c r="E30344" t="s">
        <v>1014</v>
      </c>
      <c r="F30344" s="86">
        <v>34853508.135419801</v>
      </c>
    </row>
    <row r="30345" spans="1:6">
      <c r="A30345">
        <v>2032</v>
      </c>
      <c r="B30345" t="s">
        <v>1048</v>
      </c>
      <c r="C30345" t="s">
        <v>1022</v>
      </c>
      <c r="D30345" t="s">
        <v>972</v>
      </c>
      <c r="E30345" t="s">
        <v>1014</v>
      </c>
      <c r="F30345" s="86">
        <v>35021988.534610897</v>
      </c>
    </row>
    <row r="30346" spans="1:6">
      <c r="A30346">
        <v>2033</v>
      </c>
      <c r="B30346" t="s">
        <v>1048</v>
      </c>
      <c r="C30346" t="s">
        <v>1022</v>
      </c>
      <c r="D30346" t="s">
        <v>972</v>
      </c>
      <c r="E30346" t="s">
        <v>1014</v>
      </c>
      <c r="F30346" s="86">
        <v>35188780.877715901</v>
      </c>
    </row>
    <row r="30347" spans="1:6">
      <c r="A30347">
        <v>2034</v>
      </c>
      <c r="B30347" t="s">
        <v>1048</v>
      </c>
      <c r="C30347" t="s">
        <v>1022</v>
      </c>
      <c r="D30347" t="s">
        <v>972</v>
      </c>
      <c r="E30347" t="s">
        <v>1014</v>
      </c>
      <c r="F30347" s="86">
        <v>35363173.946664996</v>
      </c>
    </row>
    <row r="30348" spans="1:6">
      <c r="A30348">
        <v>2035</v>
      </c>
      <c r="B30348" t="s">
        <v>1048</v>
      </c>
      <c r="C30348" t="s">
        <v>1022</v>
      </c>
      <c r="D30348" t="s">
        <v>972</v>
      </c>
      <c r="E30348" t="s">
        <v>1014</v>
      </c>
      <c r="F30348" s="86">
        <v>35546334.619611204</v>
      </c>
    </row>
    <row r="30349" spans="1:6">
      <c r="A30349">
        <v>2036</v>
      </c>
      <c r="B30349" t="s">
        <v>1048</v>
      </c>
      <c r="C30349" t="s">
        <v>1022</v>
      </c>
      <c r="D30349" t="s">
        <v>972</v>
      </c>
      <c r="E30349" t="s">
        <v>1014</v>
      </c>
      <c r="F30349" s="86">
        <v>35735942.205007203</v>
      </c>
    </row>
    <row r="30350" spans="1:6">
      <c r="A30350">
        <v>2037</v>
      </c>
      <c r="B30350" t="s">
        <v>1048</v>
      </c>
      <c r="C30350" t="s">
        <v>1022</v>
      </c>
      <c r="D30350" t="s">
        <v>972</v>
      </c>
      <c r="E30350" t="s">
        <v>1014</v>
      </c>
      <c r="F30350" s="86">
        <v>35926364.704476997</v>
      </c>
    </row>
    <row r="30351" spans="1:6">
      <c r="A30351">
        <v>2038</v>
      </c>
      <c r="B30351" t="s">
        <v>1048</v>
      </c>
      <c r="C30351" t="s">
        <v>1022</v>
      </c>
      <c r="D30351" t="s">
        <v>972</v>
      </c>
      <c r="E30351" t="s">
        <v>1014</v>
      </c>
      <c r="F30351" s="86">
        <v>36117780.661498301</v>
      </c>
    </row>
    <row r="30352" spans="1:6">
      <c r="A30352">
        <v>2039</v>
      </c>
      <c r="B30352" t="s">
        <v>1048</v>
      </c>
      <c r="C30352" t="s">
        <v>1022</v>
      </c>
      <c r="D30352" t="s">
        <v>972</v>
      </c>
      <c r="E30352" t="s">
        <v>1014</v>
      </c>
      <c r="F30352" s="86">
        <v>36308950.063480102</v>
      </c>
    </row>
    <row r="30353" spans="1:6">
      <c r="A30353">
        <v>2040</v>
      </c>
      <c r="B30353" t="s">
        <v>1048</v>
      </c>
      <c r="C30353" t="s">
        <v>1022</v>
      </c>
      <c r="D30353" t="s">
        <v>972</v>
      </c>
      <c r="E30353" t="s">
        <v>1014</v>
      </c>
      <c r="F30353" s="86">
        <v>36499288.236600198</v>
      </c>
    </row>
    <row r="30354" spans="1:6">
      <c r="A30354">
        <v>2041</v>
      </c>
      <c r="B30354" t="s">
        <v>1048</v>
      </c>
      <c r="C30354" t="s">
        <v>1022</v>
      </c>
      <c r="D30354" t="s">
        <v>972</v>
      </c>
      <c r="E30354" t="s">
        <v>1014</v>
      </c>
      <c r="F30354" s="86">
        <v>36532933.932517298</v>
      </c>
    </row>
    <row r="30355" spans="1:6">
      <c r="A30355">
        <v>2042</v>
      </c>
      <c r="B30355" t="s">
        <v>1048</v>
      </c>
      <c r="C30355" t="s">
        <v>1022</v>
      </c>
      <c r="D30355" t="s">
        <v>972</v>
      </c>
      <c r="E30355" t="s">
        <v>1014</v>
      </c>
      <c r="F30355" s="86">
        <v>36566145.034012102</v>
      </c>
    </row>
    <row r="30356" spans="1:6">
      <c r="A30356">
        <v>2043</v>
      </c>
      <c r="B30356" t="s">
        <v>1048</v>
      </c>
      <c r="C30356" t="s">
        <v>1022</v>
      </c>
      <c r="D30356" t="s">
        <v>972</v>
      </c>
      <c r="E30356" t="s">
        <v>1014</v>
      </c>
      <c r="F30356" s="86">
        <v>36599939.865411803</v>
      </c>
    </row>
    <row r="30357" spans="1:6">
      <c r="A30357">
        <v>2044</v>
      </c>
      <c r="B30357" t="s">
        <v>1048</v>
      </c>
      <c r="C30357" t="s">
        <v>1022</v>
      </c>
      <c r="D30357" t="s">
        <v>972</v>
      </c>
      <c r="E30357" t="s">
        <v>1014</v>
      </c>
      <c r="F30357" s="86">
        <v>36635113.564733803</v>
      </c>
    </row>
    <row r="30358" spans="1:6">
      <c r="A30358">
        <v>2045</v>
      </c>
      <c r="B30358" t="s">
        <v>1048</v>
      </c>
      <c r="C30358" t="s">
        <v>1022</v>
      </c>
      <c r="D30358" t="s">
        <v>972</v>
      </c>
      <c r="E30358" t="s">
        <v>1014</v>
      </c>
      <c r="F30358" s="86">
        <v>36672104.288290203</v>
      </c>
    </row>
    <row r="30359" spans="1:6">
      <c r="A30359">
        <v>2046</v>
      </c>
      <c r="B30359" t="s">
        <v>1048</v>
      </c>
      <c r="C30359" t="s">
        <v>1022</v>
      </c>
      <c r="D30359" t="s">
        <v>972</v>
      </c>
      <c r="E30359" t="s">
        <v>1014</v>
      </c>
      <c r="F30359" s="86">
        <v>36710965.2300357</v>
      </c>
    </row>
    <row r="30360" spans="1:6">
      <c r="A30360">
        <v>2047</v>
      </c>
      <c r="B30360" t="s">
        <v>1048</v>
      </c>
      <c r="C30360" t="s">
        <v>1022</v>
      </c>
      <c r="D30360" t="s">
        <v>972</v>
      </c>
      <c r="E30360" t="s">
        <v>1014</v>
      </c>
      <c r="F30360" s="86">
        <v>36752119.8082674</v>
      </c>
    </row>
    <row r="30361" spans="1:6">
      <c r="A30361">
        <v>2048</v>
      </c>
      <c r="B30361" t="s">
        <v>1048</v>
      </c>
      <c r="C30361" t="s">
        <v>1022</v>
      </c>
      <c r="D30361" t="s">
        <v>972</v>
      </c>
      <c r="E30361" t="s">
        <v>1014</v>
      </c>
      <c r="F30361" s="86">
        <v>36795350.462260097</v>
      </c>
    </row>
    <row r="30362" spans="1:6">
      <c r="A30362">
        <v>2049</v>
      </c>
      <c r="B30362" t="s">
        <v>1048</v>
      </c>
      <c r="C30362" t="s">
        <v>1022</v>
      </c>
      <c r="D30362" t="s">
        <v>972</v>
      </c>
      <c r="E30362" t="s">
        <v>1014</v>
      </c>
      <c r="F30362" s="86">
        <v>36840866.8495019</v>
      </c>
    </row>
    <row r="30363" spans="1:6">
      <c r="A30363">
        <v>2050</v>
      </c>
      <c r="B30363" t="s">
        <v>1048</v>
      </c>
      <c r="C30363" t="s">
        <v>1022</v>
      </c>
      <c r="D30363" t="s">
        <v>972</v>
      </c>
      <c r="E30363" t="s">
        <v>1014</v>
      </c>
      <c r="F30363" s="86">
        <v>36888720.9482399</v>
      </c>
    </row>
    <row r="30364" spans="1:6">
      <c r="A30364">
        <v>2017</v>
      </c>
      <c r="B30364" t="s">
        <v>1049</v>
      </c>
      <c r="C30364" t="s">
        <v>1022</v>
      </c>
      <c r="D30364" t="s">
        <v>972</v>
      </c>
      <c r="E30364" t="s">
        <v>1014</v>
      </c>
      <c r="F30364" s="86">
        <v>5994255.2618394103</v>
      </c>
    </row>
    <row r="30365" spans="1:6">
      <c r="A30365">
        <v>2018</v>
      </c>
      <c r="B30365" t="s">
        <v>1049</v>
      </c>
      <c r="C30365" t="s">
        <v>1022</v>
      </c>
      <c r="D30365" t="s">
        <v>972</v>
      </c>
      <c r="E30365" t="s">
        <v>1014</v>
      </c>
      <c r="F30365" s="86">
        <v>6034633.3628686499</v>
      </c>
    </row>
    <row r="30366" spans="1:6">
      <c r="A30366">
        <v>2019</v>
      </c>
      <c r="B30366" t="s">
        <v>1049</v>
      </c>
      <c r="C30366" t="s">
        <v>1022</v>
      </c>
      <c r="D30366" t="s">
        <v>972</v>
      </c>
      <c r="E30366" t="s">
        <v>1014</v>
      </c>
      <c r="F30366" s="86">
        <v>6074755.0036778497</v>
      </c>
    </row>
    <row r="30367" spans="1:6">
      <c r="A30367">
        <v>2020</v>
      </c>
      <c r="B30367" t="s">
        <v>1049</v>
      </c>
      <c r="C30367" t="s">
        <v>1022</v>
      </c>
      <c r="D30367" t="s">
        <v>972</v>
      </c>
      <c r="E30367" t="s">
        <v>1014</v>
      </c>
      <c r="F30367" s="86">
        <v>6113141.7727232799</v>
      </c>
    </row>
    <row r="30368" spans="1:6">
      <c r="A30368">
        <v>2021</v>
      </c>
      <c r="B30368" t="s">
        <v>1049</v>
      </c>
      <c r="C30368" t="s">
        <v>1022</v>
      </c>
      <c r="D30368" t="s">
        <v>972</v>
      </c>
      <c r="E30368" t="s">
        <v>1014</v>
      </c>
      <c r="F30368" s="86">
        <v>6152137.8730656197</v>
      </c>
    </row>
    <row r="30369" spans="1:6">
      <c r="A30369">
        <v>2022</v>
      </c>
      <c r="B30369" t="s">
        <v>1049</v>
      </c>
      <c r="C30369" t="s">
        <v>1022</v>
      </c>
      <c r="D30369" t="s">
        <v>972</v>
      </c>
      <c r="E30369" t="s">
        <v>1014</v>
      </c>
      <c r="F30369" s="86">
        <v>6190754.3473672001</v>
      </c>
    </row>
    <row r="30370" spans="1:6">
      <c r="A30370">
        <v>2023</v>
      </c>
      <c r="B30370" t="s">
        <v>1049</v>
      </c>
      <c r="C30370" t="s">
        <v>1022</v>
      </c>
      <c r="D30370" t="s">
        <v>972</v>
      </c>
      <c r="E30370" t="s">
        <v>1014</v>
      </c>
      <c r="F30370" s="86">
        <v>6230163.15592054</v>
      </c>
    </row>
    <row r="30371" spans="1:6">
      <c r="A30371">
        <v>2024</v>
      </c>
      <c r="B30371" t="s">
        <v>1049</v>
      </c>
      <c r="C30371" t="s">
        <v>1022</v>
      </c>
      <c r="D30371" t="s">
        <v>972</v>
      </c>
      <c r="E30371" t="s">
        <v>1014</v>
      </c>
      <c r="F30371" s="86">
        <v>6271611.0274753803</v>
      </c>
    </row>
    <row r="30372" spans="1:6">
      <c r="A30372">
        <v>2025</v>
      </c>
      <c r="B30372" t="s">
        <v>1049</v>
      </c>
      <c r="C30372" t="s">
        <v>1022</v>
      </c>
      <c r="D30372" t="s">
        <v>972</v>
      </c>
      <c r="E30372" t="s">
        <v>1014</v>
      </c>
      <c r="F30372" s="86">
        <v>6315915.8689984595</v>
      </c>
    </row>
    <row r="30373" spans="1:6">
      <c r="A30373">
        <v>2026</v>
      </c>
      <c r="B30373" t="s">
        <v>1049</v>
      </c>
      <c r="C30373" t="s">
        <v>1022</v>
      </c>
      <c r="D30373" t="s">
        <v>972</v>
      </c>
      <c r="E30373" t="s">
        <v>1014</v>
      </c>
      <c r="F30373" s="86">
        <v>6364459.2217977997</v>
      </c>
    </row>
    <row r="30374" spans="1:6">
      <c r="A30374">
        <v>2027</v>
      </c>
      <c r="B30374" t="s">
        <v>1049</v>
      </c>
      <c r="C30374" t="s">
        <v>1022</v>
      </c>
      <c r="D30374" t="s">
        <v>972</v>
      </c>
      <c r="E30374" t="s">
        <v>1014</v>
      </c>
      <c r="F30374" s="86">
        <v>6416797.5536475498</v>
      </c>
    </row>
    <row r="30375" spans="1:6">
      <c r="A30375">
        <v>2028</v>
      </c>
      <c r="B30375" t="s">
        <v>1049</v>
      </c>
      <c r="C30375" t="s">
        <v>1022</v>
      </c>
      <c r="D30375" t="s">
        <v>972</v>
      </c>
      <c r="E30375" t="s">
        <v>1014</v>
      </c>
      <c r="F30375" s="86">
        <v>6471962.8290361501</v>
      </c>
    </row>
    <row r="30376" spans="1:6">
      <c r="A30376">
        <v>2029</v>
      </c>
      <c r="B30376" t="s">
        <v>1049</v>
      </c>
      <c r="C30376" t="s">
        <v>1022</v>
      </c>
      <c r="D30376" t="s">
        <v>972</v>
      </c>
      <c r="E30376" t="s">
        <v>1014</v>
      </c>
      <c r="F30376" s="86">
        <v>6528213.9432941005</v>
      </c>
    </row>
    <row r="30377" spans="1:6">
      <c r="A30377">
        <v>2030</v>
      </c>
      <c r="B30377" t="s">
        <v>1049</v>
      </c>
      <c r="C30377" t="s">
        <v>1022</v>
      </c>
      <c r="D30377" t="s">
        <v>972</v>
      </c>
      <c r="E30377" t="s">
        <v>1014</v>
      </c>
      <c r="F30377" s="86">
        <v>6586229.2767538903</v>
      </c>
    </row>
    <row r="30378" spans="1:6">
      <c r="A30378">
        <v>2031</v>
      </c>
      <c r="B30378" t="s">
        <v>1049</v>
      </c>
      <c r="C30378" t="s">
        <v>1022</v>
      </c>
      <c r="D30378" t="s">
        <v>972</v>
      </c>
      <c r="E30378" t="s">
        <v>1014</v>
      </c>
      <c r="F30378" s="86">
        <v>6645890.1212201901</v>
      </c>
    </row>
    <row r="30379" spans="1:6">
      <c r="A30379">
        <v>2032</v>
      </c>
      <c r="B30379" t="s">
        <v>1049</v>
      </c>
      <c r="C30379" t="s">
        <v>1022</v>
      </c>
      <c r="D30379" t="s">
        <v>972</v>
      </c>
      <c r="E30379" t="s">
        <v>1014</v>
      </c>
      <c r="F30379" s="86">
        <v>6705737.9904541401</v>
      </c>
    </row>
    <row r="30380" spans="1:6">
      <c r="A30380">
        <v>2033</v>
      </c>
      <c r="B30380" t="s">
        <v>1049</v>
      </c>
      <c r="C30380" t="s">
        <v>1022</v>
      </c>
      <c r="D30380" t="s">
        <v>972</v>
      </c>
      <c r="E30380" t="s">
        <v>1014</v>
      </c>
      <c r="F30380" s="86">
        <v>6765314.4213510603</v>
      </c>
    </row>
    <row r="30381" spans="1:6">
      <c r="A30381">
        <v>2034</v>
      </c>
      <c r="B30381" t="s">
        <v>1049</v>
      </c>
      <c r="C30381" t="s">
        <v>1022</v>
      </c>
      <c r="D30381" t="s">
        <v>972</v>
      </c>
      <c r="E30381" t="s">
        <v>1014</v>
      </c>
      <c r="F30381" s="86">
        <v>6826421.4903544299</v>
      </c>
    </row>
    <row r="30382" spans="1:6">
      <c r="A30382">
        <v>2035</v>
      </c>
      <c r="B30382" t="s">
        <v>1049</v>
      </c>
      <c r="C30382" t="s">
        <v>1022</v>
      </c>
      <c r="D30382" t="s">
        <v>972</v>
      </c>
      <c r="E30382" t="s">
        <v>1014</v>
      </c>
      <c r="F30382" s="86">
        <v>6889606.5812267903</v>
      </c>
    </row>
    <row r="30383" spans="1:6">
      <c r="A30383">
        <v>2036</v>
      </c>
      <c r="B30383" t="s">
        <v>1049</v>
      </c>
      <c r="C30383" t="s">
        <v>1022</v>
      </c>
      <c r="D30383" t="s">
        <v>972</v>
      </c>
      <c r="E30383" t="s">
        <v>1014</v>
      </c>
      <c r="F30383" s="86">
        <v>6954805.9765354199</v>
      </c>
    </row>
    <row r="30384" spans="1:6">
      <c r="A30384">
        <v>2037</v>
      </c>
      <c r="B30384" t="s">
        <v>1049</v>
      </c>
      <c r="C30384" t="s">
        <v>1022</v>
      </c>
      <c r="D30384" t="s">
        <v>972</v>
      </c>
      <c r="E30384" t="s">
        <v>1014</v>
      </c>
      <c r="F30384" s="86">
        <v>7020546.9271434201</v>
      </c>
    </row>
    <row r="30385" spans="1:6">
      <c r="A30385">
        <v>2038</v>
      </c>
      <c r="B30385" t="s">
        <v>1049</v>
      </c>
      <c r="C30385" t="s">
        <v>1022</v>
      </c>
      <c r="D30385" t="s">
        <v>972</v>
      </c>
      <c r="E30385" t="s">
        <v>1014</v>
      </c>
      <c r="F30385" s="86">
        <v>7086430.9665261898</v>
      </c>
    </row>
    <row r="30386" spans="1:6">
      <c r="A30386">
        <v>2039</v>
      </c>
      <c r="B30386" t="s">
        <v>1049</v>
      </c>
      <c r="C30386" t="s">
        <v>1022</v>
      </c>
      <c r="D30386" t="s">
        <v>972</v>
      </c>
      <c r="E30386" t="s">
        <v>1014</v>
      </c>
      <c r="F30386" s="86">
        <v>7152023.0131907696</v>
      </c>
    </row>
    <row r="30387" spans="1:6">
      <c r="A30387">
        <v>2040</v>
      </c>
      <c r="B30387" t="s">
        <v>1049</v>
      </c>
      <c r="C30387" t="s">
        <v>1022</v>
      </c>
      <c r="D30387" t="s">
        <v>972</v>
      </c>
      <c r="E30387" t="s">
        <v>1014</v>
      </c>
      <c r="F30387" s="86">
        <v>7217221.8884199299</v>
      </c>
    </row>
    <row r="30388" spans="1:6">
      <c r="A30388">
        <v>2041</v>
      </c>
      <c r="B30388" t="s">
        <v>1049</v>
      </c>
      <c r="C30388" t="s">
        <v>1022</v>
      </c>
      <c r="D30388" t="s">
        <v>972</v>
      </c>
      <c r="E30388" t="s">
        <v>1014</v>
      </c>
      <c r="F30388" s="86">
        <v>7275108.4526833501</v>
      </c>
    </row>
    <row r="30389" spans="1:6">
      <c r="A30389">
        <v>2042</v>
      </c>
      <c r="B30389" t="s">
        <v>1049</v>
      </c>
      <c r="C30389" t="s">
        <v>1022</v>
      </c>
      <c r="D30389" t="s">
        <v>972</v>
      </c>
      <c r="E30389" t="s">
        <v>1014</v>
      </c>
      <c r="F30389" s="86">
        <v>7333279.2154935598</v>
      </c>
    </row>
    <row r="30390" spans="1:6">
      <c r="A30390">
        <v>2043</v>
      </c>
      <c r="B30390" t="s">
        <v>1049</v>
      </c>
      <c r="C30390" t="s">
        <v>1022</v>
      </c>
      <c r="D30390" t="s">
        <v>972</v>
      </c>
      <c r="E30390" t="s">
        <v>1014</v>
      </c>
      <c r="F30390" s="86">
        <v>7391954.4069113098</v>
      </c>
    </row>
    <row r="30391" spans="1:6">
      <c r="A30391">
        <v>2044</v>
      </c>
      <c r="B30391" t="s">
        <v>1049</v>
      </c>
      <c r="C30391" t="s">
        <v>1022</v>
      </c>
      <c r="D30391" t="s">
        <v>972</v>
      </c>
      <c r="E30391" t="s">
        <v>1014</v>
      </c>
      <c r="F30391" s="86">
        <v>7451310.39564374</v>
      </c>
    </row>
    <row r="30392" spans="1:6">
      <c r="A30392">
        <v>2045</v>
      </c>
      <c r="B30392" t="s">
        <v>1049</v>
      </c>
      <c r="C30392" t="s">
        <v>1022</v>
      </c>
      <c r="D30392" t="s">
        <v>972</v>
      </c>
      <c r="E30392" t="s">
        <v>1014</v>
      </c>
      <c r="F30392" s="86">
        <v>7511431.3509670403</v>
      </c>
    </row>
    <row r="30393" spans="1:6">
      <c r="A30393">
        <v>2046</v>
      </c>
      <c r="B30393" t="s">
        <v>1049</v>
      </c>
      <c r="C30393" t="s">
        <v>1022</v>
      </c>
      <c r="D30393" t="s">
        <v>972</v>
      </c>
      <c r="E30393" t="s">
        <v>1014</v>
      </c>
      <c r="F30393" s="86">
        <v>7572326.2762796804</v>
      </c>
    </row>
    <row r="30394" spans="1:6">
      <c r="A30394">
        <v>2047</v>
      </c>
      <c r="B30394" t="s">
        <v>1049</v>
      </c>
      <c r="C30394" t="s">
        <v>1022</v>
      </c>
      <c r="D30394" t="s">
        <v>972</v>
      </c>
      <c r="E30394" t="s">
        <v>1014</v>
      </c>
      <c r="F30394" s="86">
        <v>7634081.0507747196</v>
      </c>
    </row>
    <row r="30395" spans="1:6">
      <c r="A30395">
        <v>2048</v>
      </c>
      <c r="B30395" t="s">
        <v>1049</v>
      </c>
      <c r="C30395" t="s">
        <v>1022</v>
      </c>
      <c r="D30395" t="s">
        <v>972</v>
      </c>
      <c r="E30395" t="s">
        <v>1014</v>
      </c>
      <c r="F30395" s="86">
        <v>7696633.0815740302</v>
      </c>
    </row>
    <row r="30396" spans="1:6">
      <c r="A30396">
        <v>2049</v>
      </c>
      <c r="B30396" t="s">
        <v>1049</v>
      </c>
      <c r="C30396" t="s">
        <v>1022</v>
      </c>
      <c r="D30396" t="s">
        <v>972</v>
      </c>
      <c r="E30396" t="s">
        <v>1014</v>
      </c>
      <c r="F30396" s="86">
        <v>7760053.77044205</v>
      </c>
    </row>
    <row r="30397" spans="1:6">
      <c r="A30397">
        <v>2050</v>
      </c>
      <c r="B30397" t="s">
        <v>1049</v>
      </c>
      <c r="C30397" t="s">
        <v>1022</v>
      </c>
      <c r="D30397" t="s">
        <v>972</v>
      </c>
      <c r="E30397" t="s">
        <v>1014</v>
      </c>
      <c r="F30397" s="86">
        <v>7824387.3519113697</v>
      </c>
    </row>
    <row r="30398" spans="1:6">
      <c r="A30398">
        <v>2017</v>
      </c>
      <c r="B30398" t="s">
        <v>1050</v>
      </c>
      <c r="C30398" t="s">
        <v>1022</v>
      </c>
      <c r="D30398" t="s">
        <v>972</v>
      </c>
      <c r="E30398" t="s">
        <v>1014</v>
      </c>
      <c r="F30398" s="86">
        <v>10249847.687255301</v>
      </c>
    </row>
    <row r="30399" spans="1:6">
      <c r="A30399">
        <v>2018</v>
      </c>
      <c r="B30399" t="s">
        <v>1050</v>
      </c>
      <c r="C30399" t="s">
        <v>1022</v>
      </c>
      <c r="D30399" t="s">
        <v>972</v>
      </c>
      <c r="E30399" t="s">
        <v>1014</v>
      </c>
      <c r="F30399" s="86">
        <v>10255317.6485526</v>
      </c>
    </row>
    <row r="30400" spans="1:6">
      <c r="A30400">
        <v>2019</v>
      </c>
      <c r="B30400" t="s">
        <v>1050</v>
      </c>
      <c r="C30400" t="s">
        <v>1022</v>
      </c>
      <c r="D30400" t="s">
        <v>972</v>
      </c>
      <c r="E30400" t="s">
        <v>1014</v>
      </c>
      <c r="F30400" s="86">
        <v>10261385.321649401</v>
      </c>
    </row>
    <row r="30401" spans="1:6">
      <c r="A30401">
        <v>2020</v>
      </c>
      <c r="B30401" t="s">
        <v>1050</v>
      </c>
      <c r="C30401" t="s">
        <v>1022</v>
      </c>
      <c r="D30401" t="s">
        <v>972</v>
      </c>
      <c r="E30401" t="s">
        <v>1014</v>
      </c>
      <c r="F30401" s="86">
        <v>10265691.3313576</v>
      </c>
    </row>
    <row r="30402" spans="1:6">
      <c r="A30402">
        <v>2021</v>
      </c>
      <c r="B30402" t="s">
        <v>1050</v>
      </c>
      <c r="C30402" t="s">
        <v>1022</v>
      </c>
      <c r="D30402" t="s">
        <v>972</v>
      </c>
      <c r="E30402" t="s">
        <v>1014</v>
      </c>
      <c r="F30402" s="86">
        <v>10272719.371153699</v>
      </c>
    </row>
    <row r="30403" spans="1:6">
      <c r="A30403">
        <v>2022</v>
      </c>
      <c r="B30403" t="s">
        <v>1050</v>
      </c>
      <c r="C30403" t="s">
        <v>1022</v>
      </c>
      <c r="D30403" t="s">
        <v>972</v>
      </c>
      <c r="E30403" t="s">
        <v>1014</v>
      </c>
      <c r="F30403" s="86">
        <v>10280065.653141901</v>
      </c>
    </row>
    <row r="30404" spans="1:6">
      <c r="A30404">
        <v>2023</v>
      </c>
      <c r="B30404" t="s">
        <v>1050</v>
      </c>
      <c r="C30404" t="s">
        <v>1022</v>
      </c>
      <c r="D30404" t="s">
        <v>972</v>
      </c>
      <c r="E30404" t="s">
        <v>1014</v>
      </c>
      <c r="F30404" s="86">
        <v>10289879.8419657</v>
      </c>
    </row>
    <row r="30405" spans="1:6">
      <c r="A30405">
        <v>2024</v>
      </c>
      <c r="B30405" t="s">
        <v>1050</v>
      </c>
      <c r="C30405" t="s">
        <v>1022</v>
      </c>
      <c r="D30405" t="s">
        <v>972</v>
      </c>
      <c r="E30405" t="s">
        <v>1014</v>
      </c>
      <c r="F30405" s="86">
        <v>10304143.264908001</v>
      </c>
    </row>
    <row r="30406" spans="1:6">
      <c r="A30406">
        <v>2025</v>
      </c>
      <c r="B30406" t="s">
        <v>1050</v>
      </c>
      <c r="C30406" t="s">
        <v>1022</v>
      </c>
      <c r="D30406" t="s">
        <v>972</v>
      </c>
      <c r="E30406" t="s">
        <v>1014</v>
      </c>
      <c r="F30406" s="86">
        <v>10325046.2188226</v>
      </c>
    </row>
    <row r="30407" spans="1:6">
      <c r="A30407">
        <v>2026</v>
      </c>
      <c r="B30407" t="s">
        <v>1050</v>
      </c>
      <c r="C30407" t="s">
        <v>1022</v>
      </c>
      <c r="D30407" t="s">
        <v>972</v>
      </c>
      <c r="E30407" t="s">
        <v>1014</v>
      </c>
      <c r="F30407" s="86">
        <v>10355176.8393602</v>
      </c>
    </row>
    <row r="30408" spans="1:6">
      <c r="A30408">
        <v>2027</v>
      </c>
      <c r="B30408" t="s">
        <v>1050</v>
      </c>
      <c r="C30408" t="s">
        <v>1022</v>
      </c>
      <c r="D30408" t="s">
        <v>972</v>
      </c>
      <c r="E30408" t="s">
        <v>1014</v>
      </c>
      <c r="F30408" s="86">
        <v>10393210.551764499</v>
      </c>
    </row>
    <row r="30409" spans="1:6">
      <c r="A30409">
        <v>2028</v>
      </c>
      <c r="B30409" t="s">
        <v>1050</v>
      </c>
      <c r="C30409" t="s">
        <v>1022</v>
      </c>
      <c r="D30409" t="s">
        <v>972</v>
      </c>
      <c r="E30409" t="s">
        <v>1014</v>
      </c>
      <c r="F30409" s="86">
        <v>10436204.2743263</v>
      </c>
    </row>
    <row r="30410" spans="1:6">
      <c r="A30410">
        <v>2029</v>
      </c>
      <c r="B30410" t="s">
        <v>1050</v>
      </c>
      <c r="C30410" t="s">
        <v>1022</v>
      </c>
      <c r="D30410" t="s">
        <v>972</v>
      </c>
      <c r="E30410" t="s">
        <v>1014</v>
      </c>
      <c r="F30410" s="86">
        <v>10481015.0822652</v>
      </c>
    </row>
    <row r="30411" spans="1:6">
      <c r="A30411">
        <v>2030</v>
      </c>
      <c r="B30411" t="s">
        <v>1050</v>
      </c>
      <c r="C30411" t="s">
        <v>1022</v>
      </c>
      <c r="D30411" t="s">
        <v>972</v>
      </c>
      <c r="E30411" t="s">
        <v>1014</v>
      </c>
      <c r="F30411" s="86">
        <v>10529058.748181701</v>
      </c>
    </row>
    <row r="30412" spans="1:6">
      <c r="A30412">
        <v>2031</v>
      </c>
      <c r="B30412" t="s">
        <v>1050</v>
      </c>
      <c r="C30412" t="s">
        <v>1022</v>
      </c>
      <c r="D30412" t="s">
        <v>972</v>
      </c>
      <c r="E30412" t="s">
        <v>1014</v>
      </c>
      <c r="F30412" s="86">
        <v>10579977.244462101</v>
      </c>
    </row>
    <row r="30413" spans="1:6">
      <c r="A30413">
        <v>2032</v>
      </c>
      <c r="B30413" t="s">
        <v>1050</v>
      </c>
      <c r="C30413" t="s">
        <v>1022</v>
      </c>
      <c r="D30413" t="s">
        <v>972</v>
      </c>
      <c r="E30413" t="s">
        <v>1014</v>
      </c>
      <c r="F30413" s="86">
        <v>10631120.411533</v>
      </c>
    </row>
    <row r="30414" spans="1:6">
      <c r="A30414">
        <v>2033</v>
      </c>
      <c r="B30414" t="s">
        <v>1050</v>
      </c>
      <c r="C30414" t="s">
        <v>1022</v>
      </c>
      <c r="D30414" t="s">
        <v>972</v>
      </c>
      <c r="E30414" t="s">
        <v>1014</v>
      </c>
      <c r="F30414" s="86">
        <v>10681751.159741901</v>
      </c>
    </row>
    <row r="30415" spans="1:6">
      <c r="A30415">
        <v>2034</v>
      </c>
      <c r="B30415" t="s">
        <v>1050</v>
      </c>
      <c r="C30415" t="s">
        <v>1022</v>
      </c>
      <c r="D30415" t="s">
        <v>972</v>
      </c>
      <c r="E30415" t="s">
        <v>1014</v>
      </c>
      <c r="F30415" s="86">
        <v>10734689.150773</v>
      </c>
    </row>
    <row r="30416" spans="1:6">
      <c r="A30416">
        <v>2035</v>
      </c>
      <c r="B30416" t="s">
        <v>1050</v>
      </c>
      <c r="C30416" t="s">
        <v>1022</v>
      </c>
      <c r="D30416" t="s">
        <v>972</v>
      </c>
      <c r="E30416" t="s">
        <v>1014</v>
      </c>
      <c r="F30416" s="86">
        <v>10790288.597013</v>
      </c>
    </row>
    <row r="30417" spans="1:6">
      <c r="A30417">
        <v>2036</v>
      </c>
      <c r="B30417" t="s">
        <v>1050</v>
      </c>
      <c r="C30417" t="s">
        <v>1022</v>
      </c>
      <c r="D30417" t="s">
        <v>972</v>
      </c>
      <c r="E30417" t="s">
        <v>1014</v>
      </c>
      <c r="F30417" s="86">
        <v>10847845.039568899</v>
      </c>
    </row>
    <row r="30418" spans="1:6">
      <c r="A30418">
        <v>2037</v>
      </c>
      <c r="B30418" t="s">
        <v>1050</v>
      </c>
      <c r="C30418" t="s">
        <v>1022</v>
      </c>
      <c r="D30418" t="s">
        <v>972</v>
      </c>
      <c r="E30418" t="s">
        <v>1014</v>
      </c>
      <c r="F30418" s="86">
        <v>10905648.853847699</v>
      </c>
    </row>
    <row r="30419" spans="1:6">
      <c r="A30419">
        <v>2038</v>
      </c>
      <c r="B30419" t="s">
        <v>1050</v>
      </c>
      <c r="C30419" t="s">
        <v>1022</v>
      </c>
      <c r="D30419" t="s">
        <v>972</v>
      </c>
      <c r="E30419" t="s">
        <v>1014</v>
      </c>
      <c r="F30419" s="86">
        <v>10963754.237720201</v>
      </c>
    </row>
    <row r="30420" spans="1:6">
      <c r="A30420">
        <v>2039</v>
      </c>
      <c r="B30420" t="s">
        <v>1050</v>
      </c>
      <c r="C30420" t="s">
        <v>1022</v>
      </c>
      <c r="D30420" t="s">
        <v>972</v>
      </c>
      <c r="E30420" t="s">
        <v>1014</v>
      </c>
      <c r="F30420" s="86">
        <v>11021784.778432099</v>
      </c>
    </row>
    <row r="30421" spans="1:6">
      <c r="A30421">
        <v>2040</v>
      </c>
      <c r="B30421" t="s">
        <v>1050</v>
      </c>
      <c r="C30421" t="s">
        <v>1022</v>
      </c>
      <c r="D30421" t="s">
        <v>972</v>
      </c>
      <c r="E30421" t="s">
        <v>1014</v>
      </c>
      <c r="F30421" s="86">
        <v>11079562.994976001</v>
      </c>
    </row>
    <row r="30422" spans="1:6">
      <c r="A30422">
        <v>2041</v>
      </c>
      <c r="B30422" t="s">
        <v>1050</v>
      </c>
      <c r="C30422" t="s">
        <v>1022</v>
      </c>
      <c r="D30422" t="s">
        <v>972</v>
      </c>
      <c r="E30422" t="s">
        <v>1014</v>
      </c>
      <c r="F30422" s="86">
        <v>11089776.3340692</v>
      </c>
    </row>
    <row r="30423" spans="1:6">
      <c r="A30423">
        <v>2042</v>
      </c>
      <c r="B30423" t="s">
        <v>1050</v>
      </c>
      <c r="C30423" t="s">
        <v>1022</v>
      </c>
      <c r="D30423" t="s">
        <v>972</v>
      </c>
      <c r="E30423" t="s">
        <v>1014</v>
      </c>
      <c r="F30423" s="86">
        <v>11099857.749596</v>
      </c>
    </row>
    <row r="30424" spans="1:6">
      <c r="A30424">
        <v>2043</v>
      </c>
      <c r="B30424" t="s">
        <v>1050</v>
      </c>
      <c r="C30424" t="s">
        <v>1022</v>
      </c>
      <c r="D30424" t="s">
        <v>972</v>
      </c>
      <c r="E30424" t="s">
        <v>1014</v>
      </c>
      <c r="F30424" s="86">
        <v>11110116.359598801</v>
      </c>
    </row>
    <row r="30425" spans="1:6">
      <c r="A30425">
        <v>2044</v>
      </c>
      <c r="B30425" t="s">
        <v>1050</v>
      </c>
      <c r="C30425" t="s">
        <v>1022</v>
      </c>
      <c r="D30425" t="s">
        <v>972</v>
      </c>
      <c r="E30425" t="s">
        <v>1014</v>
      </c>
      <c r="F30425" s="86">
        <v>11120793.532668</v>
      </c>
    </row>
    <row r="30426" spans="1:6">
      <c r="A30426">
        <v>2045</v>
      </c>
      <c r="B30426" t="s">
        <v>1050</v>
      </c>
      <c r="C30426" t="s">
        <v>1022</v>
      </c>
      <c r="D30426" t="s">
        <v>972</v>
      </c>
      <c r="E30426" t="s">
        <v>1014</v>
      </c>
      <c r="F30426" s="86">
        <v>11132022.2736017</v>
      </c>
    </row>
    <row r="30427" spans="1:6">
      <c r="A30427">
        <v>2046</v>
      </c>
      <c r="B30427" t="s">
        <v>1050</v>
      </c>
      <c r="C30427" t="s">
        <v>1022</v>
      </c>
      <c r="D30427" t="s">
        <v>972</v>
      </c>
      <c r="E30427" t="s">
        <v>1014</v>
      </c>
      <c r="F30427" s="86">
        <v>11143818.729722099</v>
      </c>
    </row>
    <row r="30428" spans="1:6">
      <c r="A30428">
        <v>2047</v>
      </c>
      <c r="B30428" t="s">
        <v>1050</v>
      </c>
      <c r="C30428" t="s">
        <v>1022</v>
      </c>
      <c r="D30428" t="s">
        <v>972</v>
      </c>
      <c r="E30428" t="s">
        <v>1014</v>
      </c>
      <c r="F30428" s="86">
        <v>11156311.4320208</v>
      </c>
    </row>
    <row r="30429" spans="1:6">
      <c r="A30429">
        <v>2048</v>
      </c>
      <c r="B30429" t="s">
        <v>1050</v>
      </c>
      <c r="C30429" t="s">
        <v>1022</v>
      </c>
      <c r="D30429" t="s">
        <v>972</v>
      </c>
      <c r="E30429" t="s">
        <v>1014</v>
      </c>
      <c r="F30429" s="86">
        <v>11169434.338723</v>
      </c>
    </row>
    <row r="30430" spans="1:6">
      <c r="A30430">
        <v>2049</v>
      </c>
      <c r="B30430" t="s">
        <v>1050</v>
      </c>
      <c r="C30430" t="s">
        <v>1022</v>
      </c>
      <c r="D30430" t="s">
        <v>972</v>
      </c>
      <c r="E30430" t="s">
        <v>1014</v>
      </c>
      <c r="F30430" s="86">
        <v>11183251.0925314</v>
      </c>
    </row>
    <row r="30431" spans="1:6">
      <c r="A30431">
        <v>2050</v>
      </c>
      <c r="B30431" t="s">
        <v>1050</v>
      </c>
      <c r="C30431" t="s">
        <v>1022</v>
      </c>
      <c r="D30431" t="s">
        <v>972</v>
      </c>
      <c r="E30431" t="s">
        <v>1014</v>
      </c>
      <c r="F30431" s="86">
        <v>11197777.4717336</v>
      </c>
    </row>
    <row r="30432" spans="1:6">
      <c r="A30432">
        <v>2017</v>
      </c>
      <c r="B30432" t="s">
        <v>1051</v>
      </c>
      <c r="C30432" t="s">
        <v>1022</v>
      </c>
      <c r="D30432" t="s">
        <v>972</v>
      </c>
      <c r="E30432" t="s">
        <v>1014</v>
      </c>
      <c r="F30432" s="86">
        <v>14725625.678337101</v>
      </c>
    </row>
    <row r="30433" spans="1:6">
      <c r="A30433">
        <v>2018</v>
      </c>
      <c r="B30433" t="s">
        <v>1051</v>
      </c>
      <c r="C30433" t="s">
        <v>1022</v>
      </c>
      <c r="D30433" t="s">
        <v>972</v>
      </c>
      <c r="E30433" t="s">
        <v>1014</v>
      </c>
      <c r="F30433" s="86">
        <v>14824819.4522733</v>
      </c>
    </row>
    <row r="30434" spans="1:6">
      <c r="A30434">
        <v>2019</v>
      </c>
      <c r="B30434" t="s">
        <v>1051</v>
      </c>
      <c r="C30434" t="s">
        <v>1022</v>
      </c>
      <c r="D30434" t="s">
        <v>972</v>
      </c>
      <c r="E30434" t="s">
        <v>1014</v>
      </c>
      <c r="F30434" s="86">
        <v>14923383.200120101</v>
      </c>
    </row>
    <row r="30435" spans="1:6">
      <c r="A30435">
        <v>2020</v>
      </c>
      <c r="B30435" t="s">
        <v>1051</v>
      </c>
      <c r="C30435" t="s">
        <v>1022</v>
      </c>
      <c r="D30435" t="s">
        <v>972</v>
      </c>
      <c r="E30435" t="s">
        <v>1014</v>
      </c>
      <c r="F30435" s="86">
        <v>15017685.021993199</v>
      </c>
    </row>
    <row r="30436" spans="1:6">
      <c r="A30436">
        <v>2021</v>
      </c>
      <c r="B30436" t="s">
        <v>1051</v>
      </c>
      <c r="C30436" t="s">
        <v>1022</v>
      </c>
      <c r="D30436" t="s">
        <v>972</v>
      </c>
      <c r="E30436" t="s">
        <v>1014</v>
      </c>
      <c r="F30436" s="86">
        <v>15113483.741178799</v>
      </c>
    </row>
    <row r="30437" spans="1:6">
      <c r="A30437">
        <v>2022</v>
      </c>
      <c r="B30437" t="s">
        <v>1051</v>
      </c>
      <c r="C30437" t="s">
        <v>1022</v>
      </c>
      <c r="D30437" t="s">
        <v>972</v>
      </c>
      <c r="E30437" t="s">
        <v>1014</v>
      </c>
      <c r="F30437" s="86">
        <v>15208349.862280199</v>
      </c>
    </row>
    <row r="30438" spans="1:6">
      <c r="A30438">
        <v>2023</v>
      </c>
      <c r="B30438" t="s">
        <v>1051</v>
      </c>
      <c r="C30438" t="s">
        <v>1022</v>
      </c>
      <c r="D30438" t="s">
        <v>972</v>
      </c>
      <c r="E30438" t="s">
        <v>1014</v>
      </c>
      <c r="F30438" s="86">
        <v>15305162.4499723</v>
      </c>
    </row>
    <row r="30439" spans="1:6">
      <c r="A30439">
        <v>2024</v>
      </c>
      <c r="B30439" t="s">
        <v>1051</v>
      </c>
      <c r="C30439" t="s">
        <v>1022</v>
      </c>
      <c r="D30439" t="s">
        <v>972</v>
      </c>
      <c r="E30439" t="s">
        <v>1014</v>
      </c>
      <c r="F30439" s="86">
        <v>15406984.2468461</v>
      </c>
    </row>
    <row r="30440" spans="1:6">
      <c r="A30440">
        <v>2025</v>
      </c>
      <c r="B30440" t="s">
        <v>1051</v>
      </c>
      <c r="C30440" t="s">
        <v>1022</v>
      </c>
      <c r="D30440" t="s">
        <v>972</v>
      </c>
      <c r="E30440" t="s">
        <v>1014</v>
      </c>
      <c r="F30440" s="86">
        <v>15515824.542013399</v>
      </c>
    </row>
    <row r="30441" spans="1:6">
      <c r="A30441">
        <v>2026</v>
      </c>
      <c r="B30441" t="s">
        <v>1051</v>
      </c>
      <c r="C30441" t="s">
        <v>1022</v>
      </c>
      <c r="D30441" t="s">
        <v>972</v>
      </c>
      <c r="E30441" t="s">
        <v>1014</v>
      </c>
      <c r="F30441" s="86">
        <v>15635077.2617041</v>
      </c>
    </row>
    <row r="30442" spans="1:6">
      <c r="A30442">
        <v>2027</v>
      </c>
      <c r="B30442" t="s">
        <v>1051</v>
      </c>
      <c r="C30442" t="s">
        <v>1022</v>
      </c>
      <c r="D30442" t="s">
        <v>972</v>
      </c>
      <c r="E30442" t="s">
        <v>1014</v>
      </c>
      <c r="F30442" s="86">
        <v>15763652.8144261</v>
      </c>
    </row>
    <row r="30443" spans="1:6">
      <c r="A30443">
        <v>2028</v>
      </c>
      <c r="B30443" t="s">
        <v>1051</v>
      </c>
      <c r="C30443" t="s">
        <v>1022</v>
      </c>
      <c r="D30443" t="s">
        <v>972</v>
      </c>
      <c r="E30443" t="s">
        <v>1014</v>
      </c>
      <c r="F30443" s="86">
        <v>15899173.101823</v>
      </c>
    </row>
    <row r="30444" spans="1:6">
      <c r="A30444">
        <v>2029</v>
      </c>
      <c r="B30444" t="s">
        <v>1051</v>
      </c>
      <c r="C30444" t="s">
        <v>1022</v>
      </c>
      <c r="D30444" t="s">
        <v>972</v>
      </c>
      <c r="E30444" t="s">
        <v>1014</v>
      </c>
      <c r="F30444" s="86">
        <v>16037360.886021201</v>
      </c>
    </row>
    <row r="30445" spans="1:6">
      <c r="A30445">
        <v>2030</v>
      </c>
      <c r="B30445" t="s">
        <v>1051</v>
      </c>
      <c r="C30445" t="s">
        <v>1022</v>
      </c>
      <c r="D30445" t="s">
        <v>972</v>
      </c>
      <c r="E30445" t="s">
        <v>1014</v>
      </c>
      <c r="F30445" s="86">
        <v>16179882.691786099</v>
      </c>
    </row>
    <row r="30446" spans="1:6">
      <c r="A30446">
        <v>2031</v>
      </c>
      <c r="B30446" t="s">
        <v>1051</v>
      </c>
      <c r="C30446" t="s">
        <v>1022</v>
      </c>
      <c r="D30446" t="s">
        <v>972</v>
      </c>
      <c r="E30446" t="s">
        <v>1014</v>
      </c>
      <c r="F30446" s="86">
        <v>16326446.897828</v>
      </c>
    </row>
    <row r="30447" spans="1:6">
      <c r="A30447">
        <v>2032</v>
      </c>
      <c r="B30447" t="s">
        <v>1051</v>
      </c>
      <c r="C30447" t="s">
        <v>1022</v>
      </c>
      <c r="D30447" t="s">
        <v>972</v>
      </c>
      <c r="E30447" t="s">
        <v>1014</v>
      </c>
      <c r="F30447" s="86">
        <v>16473470.553226201</v>
      </c>
    </row>
    <row r="30448" spans="1:6">
      <c r="A30448">
        <v>2033</v>
      </c>
      <c r="B30448" t="s">
        <v>1051</v>
      </c>
      <c r="C30448" t="s">
        <v>1022</v>
      </c>
      <c r="D30448" t="s">
        <v>972</v>
      </c>
      <c r="E30448" t="s">
        <v>1014</v>
      </c>
      <c r="F30448" s="86">
        <v>16619827.3869473</v>
      </c>
    </row>
    <row r="30449" spans="1:6">
      <c r="A30449">
        <v>2034</v>
      </c>
      <c r="B30449" t="s">
        <v>1051</v>
      </c>
      <c r="C30449" t="s">
        <v>1022</v>
      </c>
      <c r="D30449" t="s">
        <v>972</v>
      </c>
      <c r="E30449" t="s">
        <v>1014</v>
      </c>
      <c r="F30449" s="86">
        <v>16769944.421530901</v>
      </c>
    </row>
    <row r="30450" spans="1:6">
      <c r="A30450">
        <v>2035</v>
      </c>
      <c r="B30450" t="s">
        <v>1051</v>
      </c>
      <c r="C30450" t="s">
        <v>1022</v>
      </c>
      <c r="D30450" t="s">
        <v>972</v>
      </c>
      <c r="E30450" t="s">
        <v>1014</v>
      </c>
      <c r="F30450" s="86">
        <v>16925166.3725481</v>
      </c>
    </row>
    <row r="30451" spans="1:6">
      <c r="A30451">
        <v>2036</v>
      </c>
      <c r="B30451" t="s">
        <v>1051</v>
      </c>
      <c r="C30451" t="s">
        <v>1022</v>
      </c>
      <c r="D30451" t="s">
        <v>972</v>
      </c>
      <c r="E30451" t="s">
        <v>1014</v>
      </c>
      <c r="F30451" s="86">
        <v>17085336.710284799</v>
      </c>
    </row>
    <row r="30452" spans="1:6">
      <c r="A30452">
        <v>2037</v>
      </c>
      <c r="B30452" t="s">
        <v>1051</v>
      </c>
      <c r="C30452" t="s">
        <v>1022</v>
      </c>
      <c r="D30452" t="s">
        <v>972</v>
      </c>
      <c r="E30452" t="s">
        <v>1014</v>
      </c>
      <c r="F30452" s="86">
        <v>17246837.445255902</v>
      </c>
    </row>
    <row r="30453" spans="1:6">
      <c r="A30453">
        <v>2038</v>
      </c>
      <c r="B30453" t="s">
        <v>1051</v>
      </c>
      <c r="C30453" t="s">
        <v>1022</v>
      </c>
      <c r="D30453" t="s">
        <v>972</v>
      </c>
      <c r="E30453" t="s">
        <v>1014</v>
      </c>
      <c r="F30453" s="86">
        <v>17408689.695410099</v>
      </c>
    </row>
    <row r="30454" spans="1:6">
      <c r="A30454">
        <v>2039</v>
      </c>
      <c r="B30454" t="s">
        <v>1051</v>
      </c>
      <c r="C30454" t="s">
        <v>1022</v>
      </c>
      <c r="D30454" t="s">
        <v>972</v>
      </c>
      <c r="E30454" t="s">
        <v>1014</v>
      </c>
      <c r="F30454" s="86">
        <v>17569824.629520699</v>
      </c>
    </row>
    <row r="30455" spans="1:6">
      <c r="A30455">
        <v>2040</v>
      </c>
      <c r="B30455" t="s">
        <v>1051</v>
      </c>
      <c r="C30455" t="s">
        <v>1022</v>
      </c>
      <c r="D30455" t="s">
        <v>972</v>
      </c>
      <c r="E30455" t="s">
        <v>1014</v>
      </c>
      <c r="F30455" s="86">
        <v>17729993.6896182</v>
      </c>
    </row>
    <row r="30456" spans="1:6">
      <c r="A30456">
        <v>2041</v>
      </c>
      <c r="B30456" t="s">
        <v>1051</v>
      </c>
      <c r="C30456" t="s">
        <v>1022</v>
      </c>
      <c r="D30456" t="s">
        <v>972</v>
      </c>
      <c r="E30456" t="s">
        <v>1014</v>
      </c>
      <c r="F30456" s="86">
        <v>17872199.1580064</v>
      </c>
    </row>
    <row r="30457" spans="1:6">
      <c r="A30457">
        <v>2042</v>
      </c>
      <c r="B30457" t="s">
        <v>1051</v>
      </c>
      <c r="C30457" t="s">
        <v>1022</v>
      </c>
      <c r="D30457" t="s">
        <v>972</v>
      </c>
      <c r="E30457" t="s">
        <v>1014</v>
      </c>
      <c r="F30457" s="86">
        <v>18015102.795097001</v>
      </c>
    </row>
    <row r="30458" spans="1:6">
      <c r="A30458">
        <v>2043</v>
      </c>
      <c r="B30458" t="s">
        <v>1051</v>
      </c>
      <c r="C30458" t="s">
        <v>1022</v>
      </c>
      <c r="D30458" t="s">
        <v>972</v>
      </c>
      <c r="E30458" t="s">
        <v>1014</v>
      </c>
      <c r="F30458" s="86">
        <v>18159245.6231349</v>
      </c>
    </row>
    <row r="30459" spans="1:6">
      <c r="A30459">
        <v>2044</v>
      </c>
      <c r="B30459" t="s">
        <v>1051</v>
      </c>
      <c r="C30459" t="s">
        <v>1022</v>
      </c>
      <c r="D30459" t="s">
        <v>972</v>
      </c>
      <c r="E30459" t="s">
        <v>1014</v>
      </c>
      <c r="F30459" s="86">
        <v>18305060.9135524</v>
      </c>
    </row>
    <row r="30460" spans="1:6">
      <c r="A30460">
        <v>2045</v>
      </c>
      <c r="B30460" t="s">
        <v>1051</v>
      </c>
      <c r="C30460" t="s">
        <v>1022</v>
      </c>
      <c r="D30460" t="s">
        <v>972</v>
      </c>
      <c r="E30460" t="s">
        <v>1014</v>
      </c>
      <c r="F30460" s="86">
        <v>18452755.438533802</v>
      </c>
    </row>
    <row r="30461" spans="1:6">
      <c r="A30461">
        <v>2046</v>
      </c>
      <c r="B30461" t="s">
        <v>1051</v>
      </c>
      <c r="C30461" t="s">
        <v>1022</v>
      </c>
      <c r="D30461" t="s">
        <v>972</v>
      </c>
      <c r="E30461" t="s">
        <v>1014</v>
      </c>
      <c r="F30461" s="86">
        <v>18602351.316035599</v>
      </c>
    </row>
    <row r="30462" spans="1:6">
      <c r="A30462">
        <v>2047</v>
      </c>
      <c r="B30462" t="s">
        <v>1051</v>
      </c>
      <c r="C30462" t="s">
        <v>1022</v>
      </c>
      <c r="D30462" t="s">
        <v>972</v>
      </c>
      <c r="E30462" t="s">
        <v>1014</v>
      </c>
      <c r="F30462" s="86">
        <v>18754059.518863201</v>
      </c>
    </row>
    <row r="30463" spans="1:6">
      <c r="A30463">
        <v>2048</v>
      </c>
      <c r="B30463" t="s">
        <v>1051</v>
      </c>
      <c r="C30463" t="s">
        <v>1022</v>
      </c>
      <c r="D30463" t="s">
        <v>972</v>
      </c>
      <c r="E30463" t="s">
        <v>1014</v>
      </c>
      <c r="F30463" s="86">
        <v>18907726.279909302</v>
      </c>
    </row>
    <row r="30464" spans="1:6">
      <c r="A30464">
        <v>2049</v>
      </c>
      <c r="B30464" t="s">
        <v>1051</v>
      </c>
      <c r="C30464" t="s">
        <v>1022</v>
      </c>
      <c r="D30464" t="s">
        <v>972</v>
      </c>
      <c r="E30464" t="s">
        <v>1014</v>
      </c>
      <c r="F30464" s="86">
        <v>19063527.006394599</v>
      </c>
    </row>
    <row r="30465" spans="1:6">
      <c r="A30465">
        <v>2050</v>
      </c>
      <c r="B30465" t="s">
        <v>1051</v>
      </c>
      <c r="C30465" t="s">
        <v>1022</v>
      </c>
      <c r="D30465" t="s">
        <v>972</v>
      </c>
      <c r="E30465" t="s">
        <v>1014</v>
      </c>
      <c r="F30465" s="86">
        <v>19221570.365891699</v>
      </c>
    </row>
    <row r="30466" spans="1:6">
      <c r="A30466">
        <v>2017</v>
      </c>
      <c r="B30466" t="s">
        <v>1052</v>
      </c>
      <c r="C30466" t="s">
        <v>1022</v>
      </c>
      <c r="D30466" t="s">
        <v>972</v>
      </c>
      <c r="E30466" t="s">
        <v>1014</v>
      </c>
      <c r="F30466" s="86">
        <v>5562451.5113608297</v>
      </c>
    </row>
    <row r="30467" spans="1:6">
      <c r="A30467">
        <v>2018</v>
      </c>
      <c r="B30467" t="s">
        <v>1052</v>
      </c>
      <c r="C30467" t="s">
        <v>1022</v>
      </c>
      <c r="D30467" t="s">
        <v>972</v>
      </c>
      <c r="E30467" t="s">
        <v>1014</v>
      </c>
      <c r="F30467" s="86">
        <v>5626064.1871996503</v>
      </c>
    </row>
    <row r="30468" spans="1:6">
      <c r="A30468">
        <v>2019</v>
      </c>
      <c r="B30468" t="s">
        <v>1052</v>
      </c>
      <c r="C30468" t="s">
        <v>1022</v>
      </c>
      <c r="D30468" t="s">
        <v>972</v>
      </c>
      <c r="E30468" t="s">
        <v>1014</v>
      </c>
      <c r="F30468" s="86">
        <v>5683870.6466805497</v>
      </c>
    </row>
    <row r="30469" spans="1:6">
      <c r="A30469">
        <v>2020</v>
      </c>
      <c r="B30469" t="s">
        <v>1052</v>
      </c>
      <c r="C30469" t="s">
        <v>1022</v>
      </c>
      <c r="D30469" t="s">
        <v>972</v>
      </c>
      <c r="E30469" t="s">
        <v>1014</v>
      </c>
      <c r="F30469" s="86">
        <v>5736738.5179644302</v>
      </c>
    </row>
    <row r="30470" spans="1:6">
      <c r="A30470">
        <v>2021</v>
      </c>
      <c r="B30470" t="s">
        <v>1052</v>
      </c>
      <c r="C30470" t="s">
        <v>1022</v>
      </c>
      <c r="D30470" t="s">
        <v>972</v>
      </c>
      <c r="E30470" t="s">
        <v>1014</v>
      </c>
      <c r="F30470" s="86">
        <v>5787666.3669707496</v>
      </c>
    </row>
    <row r="30471" spans="1:6">
      <c r="A30471">
        <v>2022</v>
      </c>
      <c r="B30471" t="s">
        <v>1052</v>
      </c>
      <c r="C30471" t="s">
        <v>1022</v>
      </c>
      <c r="D30471" t="s">
        <v>972</v>
      </c>
      <c r="E30471" t="s">
        <v>1014</v>
      </c>
      <c r="F30471" s="86">
        <v>5834706.1557855001</v>
      </c>
    </row>
    <row r="30472" spans="1:6">
      <c r="A30472">
        <v>2023</v>
      </c>
      <c r="B30472" t="s">
        <v>1052</v>
      </c>
      <c r="C30472" t="s">
        <v>1022</v>
      </c>
      <c r="D30472" t="s">
        <v>972</v>
      </c>
      <c r="E30472" t="s">
        <v>1014</v>
      </c>
      <c r="F30472" s="86">
        <v>5879933.3657828197</v>
      </c>
    </row>
    <row r="30473" spans="1:6">
      <c r="A30473">
        <v>2024</v>
      </c>
      <c r="B30473" t="s">
        <v>1052</v>
      </c>
      <c r="C30473" t="s">
        <v>1022</v>
      </c>
      <c r="D30473" t="s">
        <v>972</v>
      </c>
      <c r="E30473" t="s">
        <v>1014</v>
      </c>
      <c r="F30473" s="86">
        <v>5924801.48735929</v>
      </c>
    </row>
    <row r="30474" spans="1:6">
      <c r="A30474">
        <v>2025</v>
      </c>
      <c r="B30474" t="s">
        <v>1052</v>
      </c>
      <c r="C30474" t="s">
        <v>1022</v>
      </c>
      <c r="D30474" t="s">
        <v>972</v>
      </c>
      <c r="E30474" t="s">
        <v>1014</v>
      </c>
      <c r="F30474" s="86">
        <v>5971668.6004699096</v>
      </c>
    </row>
    <row r="30475" spans="1:6">
      <c r="A30475">
        <v>2026</v>
      </c>
      <c r="B30475" t="s">
        <v>1052</v>
      </c>
      <c r="C30475" t="s">
        <v>1022</v>
      </c>
      <c r="D30475" t="s">
        <v>972</v>
      </c>
      <c r="E30475" t="s">
        <v>1014</v>
      </c>
      <c r="F30475" s="86">
        <v>6021811.6866226699</v>
      </c>
    </row>
    <row r="30476" spans="1:6">
      <c r="A30476">
        <v>2027</v>
      </c>
      <c r="B30476" t="s">
        <v>1052</v>
      </c>
      <c r="C30476" t="s">
        <v>1022</v>
      </c>
      <c r="D30476" t="s">
        <v>972</v>
      </c>
      <c r="E30476" t="s">
        <v>1014</v>
      </c>
      <c r="F30476" s="86">
        <v>6075278.9509901898</v>
      </c>
    </row>
    <row r="30477" spans="1:6">
      <c r="A30477">
        <v>2028</v>
      </c>
      <c r="B30477" t="s">
        <v>1052</v>
      </c>
      <c r="C30477" t="s">
        <v>1022</v>
      </c>
      <c r="D30477" t="s">
        <v>972</v>
      </c>
      <c r="E30477" t="s">
        <v>1014</v>
      </c>
      <c r="F30477" s="86">
        <v>6130868.9714517603</v>
      </c>
    </row>
    <row r="30478" spans="1:6">
      <c r="A30478">
        <v>2029</v>
      </c>
      <c r="B30478" t="s">
        <v>1052</v>
      </c>
      <c r="C30478" t="s">
        <v>1022</v>
      </c>
      <c r="D30478" t="s">
        <v>972</v>
      </c>
      <c r="E30478" t="s">
        <v>1014</v>
      </c>
      <c r="F30478" s="86">
        <v>6187663.9192636097</v>
      </c>
    </row>
    <row r="30479" spans="1:6">
      <c r="A30479">
        <v>2030</v>
      </c>
      <c r="B30479" t="s">
        <v>1052</v>
      </c>
      <c r="C30479" t="s">
        <v>1022</v>
      </c>
      <c r="D30479" t="s">
        <v>972</v>
      </c>
      <c r="E30479" t="s">
        <v>1014</v>
      </c>
      <c r="F30479" s="86">
        <v>6246459.4966546297</v>
      </c>
    </row>
    <row r="30480" spans="1:6">
      <c r="A30480">
        <v>2031</v>
      </c>
      <c r="B30480" t="s">
        <v>1052</v>
      </c>
      <c r="C30480" t="s">
        <v>1022</v>
      </c>
      <c r="D30480" t="s">
        <v>972</v>
      </c>
      <c r="E30480" t="s">
        <v>1014</v>
      </c>
      <c r="F30480" s="86">
        <v>6306787.0191619201</v>
      </c>
    </row>
    <row r="30481" spans="1:6">
      <c r="A30481">
        <v>2032</v>
      </c>
      <c r="B30481" t="s">
        <v>1052</v>
      </c>
      <c r="C30481" t="s">
        <v>1022</v>
      </c>
      <c r="D30481" t="s">
        <v>972</v>
      </c>
      <c r="E30481" t="s">
        <v>1014</v>
      </c>
      <c r="F30481" s="86">
        <v>6366899.5366017697</v>
      </c>
    </row>
    <row r="30482" spans="1:6">
      <c r="A30482">
        <v>2033</v>
      </c>
      <c r="B30482" t="s">
        <v>1052</v>
      </c>
      <c r="C30482" t="s">
        <v>1022</v>
      </c>
      <c r="D30482" t="s">
        <v>972</v>
      </c>
      <c r="E30482" t="s">
        <v>1014</v>
      </c>
      <c r="F30482" s="86">
        <v>6426324.8669491597</v>
      </c>
    </row>
    <row r="30483" spans="1:6">
      <c r="A30483">
        <v>2034</v>
      </c>
      <c r="B30483" t="s">
        <v>1052</v>
      </c>
      <c r="C30483" t="s">
        <v>1022</v>
      </c>
      <c r="D30483" t="s">
        <v>972</v>
      </c>
      <c r="E30483" t="s">
        <v>1014</v>
      </c>
      <c r="F30483" s="86">
        <v>6486136.8599410597</v>
      </c>
    </row>
    <row r="30484" spans="1:6">
      <c r="A30484">
        <v>2035</v>
      </c>
      <c r="B30484" t="s">
        <v>1052</v>
      </c>
      <c r="C30484" t="s">
        <v>1022</v>
      </c>
      <c r="D30484" t="s">
        <v>972</v>
      </c>
      <c r="E30484" t="s">
        <v>1014</v>
      </c>
      <c r="F30484" s="86">
        <v>6546364.7314065602</v>
      </c>
    </row>
    <row r="30485" spans="1:6">
      <c r="A30485">
        <v>2036</v>
      </c>
      <c r="B30485" t="s">
        <v>1052</v>
      </c>
      <c r="C30485" t="s">
        <v>1022</v>
      </c>
      <c r="D30485" t="s">
        <v>972</v>
      </c>
      <c r="E30485" t="s">
        <v>1014</v>
      </c>
      <c r="F30485" s="86">
        <v>6606532.8271061303</v>
      </c>
    </row>
    <row r="30486" spans="1:6">
      <c r="A30486">
        <v>2037</v>
      </c>
      <c r="B30486" t="s">
        <v>1052</v>
      </c>
      <c r="C30486" t="s">
        <v>1022</v>
      </c>
      <c r="D30486" t="s">
        <v>972</v>
      </c>
      <c r="E30486" t="s">
        <v>1014</v>
      </c>
      <c r="F30486" s="86">
        <v>6666560.9771324703</v>
      </c>
    </row>
    <row r="30487" spans="1:6">
      <c r="A30487">
        <v>2038</v>
      </c>
      <c r="B30487" t="s">
        <v>1052</v>
      </c>
      <c r="C30487" t="s">
        <v>1022</v>
      </c>
      <c r="D30487" t="s">
        <v>972</v>
      </c>
      <c r="E30487" t="s">
        <v>1014</v>
      </c>
      <c r="F30487" s="86">
        <v>6726797.2031050501</v>
      </c>
    </row>
    <row r="30488" spans="1:6">
      <c r="A30488">
        <v>2039</v>
      </c>
      <c r="B30488" t="s">
        <v>1052</v>
      </c>
      <c r="C30488" t="s">
        <v>1022</v>
      </c>
      <c r="D30488" t="s">
        <v>972</v>
      </c>
      <c r="E30488" t="s">
        <v>1014</v>
      </c>
      <c r="F30488" s="86">
        <v>6787030.7482447699</v>
      </c>
    </row>
    <row r="30489" spans="1:6">
      <c r="A30489">
        <v>2040</v>
      </c>
      <c r="B30489" t="s">
        <v>1052</v>
      </c>
      <c r="C30489" t="s">
        <v>1022</v>
      </c>
      <c r="D30489" t="s">
        <v>972</v>
      </c>
      <c r="E30489" t="s">
        <v>1014</v>
      </c>
      <c r="F30489" s="86">
        <v>6847148.0271407496</v>
      </c>
    </row>
    <row r="30490" spans="1:6">
      <c r="A30490">
        <v>2041</v>
      </c>
      <c r="B30490" t="s">
        <v>1052</v>
      </c>
      <c r="C30490" t="s">
        <v>1022</v>
      </c>
      <c r="D30490" t="s">
        <v>972</v>
      </c>
      <c r="E30490" t="s">
        <v>1014</v>
      </c>
      <c r="F30490" s="86">
        <v>6842707.4234168101</v>
      </c>
    </row>
    <row r="30491" spans="1:6">
      <c r="A30491">
        <v>2042</v>
      </c>
      <c r="B30491" t="s">
        <v>1052</v>
      </c>
      <c r="C30491" t="s">
        <v>1022</v>
      </c>
      <c r="D30491" t="s">
        <v>972</v>
      </c>
      <c r="E30491" t="s">
        <v>1014</v>
      </c>
      <c r="F30491" s="86">
        <v>6838203.13688708</v>
      </c>
    </row>
    <row r="30492" spans="1:6">
      <c r="A30492">
        <v>2043</v>
      </c>
      <c r="B30492" t="s">
        <v>1052</v>
      </c>
      <c r="C30492" t="s">
        <v>1022</v>
      </c>
      <c r="D30492" t="s">
        <v>972</v>
      </c>
      <c r="E30492" t="s">
        <v>1014</v>
      </c>
      <c r="F30492" s="86">
        <v>6833764.1242463998</v>
      </c>
    </row>
    <row r="30493" spans="1:6">
      <c r="A30493">
        <v>2044</v>
      </c>
      <c r="B30493" t="s">
        <v>1052</v>
      </c>
      <c r="C30493" t="s">
        <v>1022</v>
      </c>
      <c r="D30493" t="s">
        <v>972</v>
      </c>
      <c r="E30493" t="s">
        <v>1014</v>
      </c>
      <c r="F30493" s="86">
        <v>6829486.4598368397</v>
      </c>
    </row>
    <row r="30494" spans="1:6">
      <c r="A30494">
        <v>2045</v>
      </c>
      <c r="B30494" t="s">
        <v>1052</v>
      </c>
      <c r="C30494" t="s">
        <v>1022</v>
      </c>
      <c r="D30494" t="s">
        <v>972</v>
      </c>
      <c r="E30494" t="s">
        <v>1014</v>
      </c>
      <c r="F30494" s="86">
        <v>6825416.1240759101</v>
      </c>
    </row>
    <row r="30495" spans="1:6">
      <c r="A30495">
        <v>2046</v>
      </c>
      <c r="B30495" t="s">
        <v>1052</v>
      </c>
      <c r="C30495" t="s">
        <v>1022</v>
      </c>
      <c r="D30495" t="s">
        <v>972</v>
      </c>
      <c r="E30495" t="s">
        <v>1014</v>
      </c>
      <c r="F30495" s="86">
        <v>6821538.8641973604</v>
      </c>
    </row>
    <row r="30496" spans="1:6">
      <c r="A30496">
        <v>2047</v>
      </c>
      <c r="B30496" t="s">
        <v>1052</v>
      </c>
      <c r="C30496" t="s">
        <v>1022</v>
      </c>
      <c r="D30496" t="s">
        <v>972</v>
      </c>
      <c r="E30496" t="s">
        <v>1014</v>
      </c>
      <c r="F30496" s="86">
        <v>6817923.4245061902</v>
      </c>
    </row>
    <row r="30497" spans="1:6">
      <c r="A30497">
        <v>2048</v>
      </c>
      <c r="B30497" t="s">
        <v>1052</v>
      </c>
      <c r="C30497" t="s">
        <v>1022</v>
      </c>
      <c r="D30497" t="s">
        <v>972</v>
      </c>
      <c r="E30497" t="s">
        <v>1014</v>
      </c>
      <c r="F30497" s="86">
        <v>6814549.2516738996</v>
      </c>
    </row>
    <row r="30498" spans="1:6">
      <c r="A30498">
        <v>2049</v>
      </c>
      <c r="B30498" t="s">
        <v>1052</v>
      </c>
      <c r="C30498" t="s">
        <v>1022</v>
      </c>
      <c r="D30498" t="s">
        <v>972</v>
      </c>
      <c r="E30498" t="s">
        <v>1014</v>
      </c>
      <c r="F30498" s="86">
        <v>6811456.2694710903</v>
      </c>
    </row>
    <row r="30499" spans="1:6">
      <c r="A30499">
        <v>2050</v>
      </c>
      <c r="B30499" t="s">
        <v>1052</v>
      </c>
      <c r="C30499" t="s">
        <v>1022</v>
      </c>
      <c r="D30499" t="s">
        <v>972</v>
      </c>
      <c r="E30499" t="s">
        <v>1014</v>
      </c>
      <c r="F30499" s="86">
        <v>6808655.81346031</v>
      </c>
    </row>
    <row r="30500" spans="1:6">
      <c r="A30500">
        <v>2017</v>
      </c>
      <c r="B30500" t="s">
        <v>1053</v>
      </c>
      <c r="C30500" t="s">
        <v>1022</v>
      </c>
      <c r="D30500" t="s">
        <v>972</v>
      </c>
      <c r="E30500" t="s">
        <v>1014</v>
      </c>
      <c r="F30500" s="86">
        <v>49948209.290374003</v>
      </c>
    </row>
    <row r="30501" spans="1:6">
      <c r="A30501">
        <v>2018</v>
      </c>
      <c r="B30501" t="s">
        <v>1053</v>
      </c>
      <c r="C30501" t="s">
        <v>1022</v>
      </c>
      <c r="D30501" t="s">
        <v>972</v>
      </c>
      <c r="E30501" t="s">
        <v>1014</v>
      </c>
      <c r="F30501" s="86">
        <v>50088830.5605281</v>
      </c>
    </row>
    <row r="30502" spans="1:6">
      <c r="A30502">
        <v>2019</v>
      </c>
      <c r="B30502" t="s">
        <v>1053</v>
      </c>
      <c r="C30502" t="s">
        <v>1022</v>
      </c>
      <c r="D30502" t="s">
        <v>972</v>
      </c>
      <c r="E30502" t="s">
        <v>1014</v>
      </c>
      <c r="F30502" s="86">
        <v>50212367.641343497</v>
      </c>
    </row>
    <row r="30503" spans="1:6">
      <c r="A30503">
        <v>2020</v>
      </c>
      <c r="B30503" t="s">
        <v>1053</v>
      </c>
      <c r="C30503" t="s">
        <v>1022</v>
      </c>
      <c r="D30503" t="s">
        <v>972</v>
      </c>
      <c r="E30503" t="s">
        <v>1014</v>
      </c>
      <c r="F30503" s="86">
        <v>50318904.723920301</v>
      </c>
    </row>
    <row r="30504" spans="1:6">
      <c r="A30504">
        <v>2021</v>
      </c>
      <c r="B30504" t="s">
        <v>1053</v>
      </c>
      <c r="C30504" t="s">
        <v>1022</v>
      </c>
      <c r="D30504" t="s">
        <v>972</v>
      </c>
      <c r="E30504" t="s">
        <v>1014</v>
      </c>
      <c r="F30504" s="86">
        <v>50432466.572023697</v>
      </c>
    </row>
    <row r="30505" spans="1:6">
      <c r="A30505">
        <v>2022</v>
      </c>
      <c r="B30505" t="s">
        <v>1053</v>
      </c>
      <c r="C30505" t="s">
        <v>1022</v>
      </c>
      <c r="D30505" t="s">
        <v>972</v>
      </c>
      <c r="E30505" t="s">
        <v>1014</v>
      </c>
      <c r="F30505" s="86">
        <v>50534761.213886499</v>
      </c>
    </row>
    <row r="30506" spans="1:6">
      <c r="A30506">
        <v>2023</v>
      </c>
      <c r="B30506" t="s">
        <v>1053</v>
      </c>
      <c r="C30506" t="s">
        <v>1022</v>
      </c>
      <c r="D30506" t="s">
        <v>972</v>
      </c>
      <c r="E30506" t="s">
        <v>1014</v>
      </c>
      <c r="F30506" s="86">
        <v>50639003.412731104</v>
      </c>
    </row>
    <row r="30507" spans="1:6">
      <c r="A30507">
        <v>2024</v>
      </c>
      <c r="B30507" t="s">
        <v>1053</v>
      </c>
      <c r="C30507" t="s">
        <v>1022</v>
      </c>
      <c r="D30507" t="s">
        <v>972</v>
      </c>
      <c r="E30507" t="s">
        <v>1014</v>
      </c>
      <c r="F30507" s="86">
        <v>50754957.032937802</v>
      </c>
    </row>
    <row r="30508" spans="1:6">
      <c r="A30508">
        <v>2025</v>
      </c>
      <c r="B30508" t="s">
        <v>1053</v>
      </c>
      <c r="C30508" t="s">
        <v>1022</v>
      </c>
      <c r="D30508" t="s">
        <v>972</v>
      </c>
      <c r="E30508" t="s">
        <v>1014</v>
      </c>
      <c r="F30508" s="86">
        <v>50899195.875028998</v>
      </c>
    </row>
    <row r="30509" spans="1:6">
      <c r="A30509">
        <v>2026</v>
      </c>
      <c r="B30509" t="s">
        <v>1053</v>
      </c>
      <c r="C30509" t="s">
        <v>1022</v>
      </c>
      <c r="D30509" t="s">
        <v>972</v>
      </c>
      <c r="E30509" t="s">
        <v>1014</v>
      </c>
      <c r="F30509" s="86">
        <v>51083283.980934598</v>
      </c>
    </row>
    <row r="30510" spans="1:6">
      <c r="A30510">
        <v>2027</v>
      </c>
      <c r="B30510" t="s">
        <v>1053</v>
      </c>
      <c r="C30510" t="s">
        <v>1022</v>
      </c>
      <c r="D30510" t="s">
        <v>972</v>
      </c>
      <c r="E30510" t="s">
        <v>1014</v>
      </c>
      <c r="F30510" s="86">
        <v>51303707.649599001</v>
      </c>
    </row>
    <row r="30511" spans="1:6">
      <c r="A30511">
        <v>2028</v>
      </c>
      <c r="B30511" t="s">
        <v>1053</v>
      </c>
      <c r="C30511" t="s">
        <v>1022</v>
      </c>
      <c r="D30511" t="s">
        <v>972</v>
      </c>
      <c r="E30511" t="s">
        <v>1014</v>
      </c>
      <c r="F30511" s="86">
        <v>51546971.100838497</v>
      </c>
    </row>
    <row r="30512" spans="1:6">
      <c r="A30512">
        <v>2029</v>
      </c>
      <c r="B30512" t="s">
        <v>1053</v>
      </c>
      <c r="C30512" t="s">
        <v>1022</v>
      </c>
      <c r="D30512" t="s">
        <v>972</v>
      </c>
      <c r="E30512" t="s">
        <v>1014</v>
      </c>
      <c r="F30512" s="86">
        <v>51802918.8595355</v>
      </c>
    </row>
    <row r="30513" spans="1:6">
      <c r="A30513">
        <v>2030</v>
      </c>
      <c r="B30513" t="s">
        <v>1053</v>
      </c>
      <c r="C30513" t="s">
        <v>1022</v>
      </c>
      <c r="D30513" t="s">
        <v>972</v>
      </c>
      <c r="E30513" t="s">
        <v>1014</v>
      </c>
      <c r="F30513" s="86">
        <v>52079676.865716703</v>
      </c>
    </row>
    <row r="30514" spans="1:6">
      <c r="A30514">
        <v>2031</v>
      </c>
      <c r="B30514" t="s">
        <v>1053</v>
      </c>
      <c r="C30514" t="s">
        <v>1022</v>
      </c>
      <c r="D30514" t="s">
        <v>972</v>
      </c>
      <c r="E30514" t="s">
        <v>1014</v>
      </c>
      <c r="F30514" s="86">
        <v>52374464.840545997</v>
      </c>
    </row>
    <row r="30515" spans="1:6">
      <c r="A30515">
        <v>2032</v>
      </c>
      <c r="B30515" t="s">
        <v>1053</v>
      </c>
      <c r="C30515" t="s">
        <v>1022</v>
      </c>
      <c r="D30515" t="s">
        <v>972</v>
      </c>
      <c r="E30515" t="s">
        <v>1014</v>
      </c>
      <c r="F30515" s="86">
        <v>52672525.844401799</v>
      </c>
    </row>
    <row r="30516" spans="1:6">
      <c r="A30516">
        <v>2033</v>
      </c>
      <c r="B30516" t="s">
        <v>1053</v>
      </c>
      <c r="C30516" t="s">
        <v>1022</v>
      </c>
      <c r="D30516" t="s">
        <v>972</v>
      </c>
      <c r="E30516" t="s">
        <v>1014</v>
      </c>
      <c r="F30516" s="86">
        <v>52968761.811237797</v>
      </c>
    </row>
    <row r="30517" spans="1:6">
      <c r="A30517">
        <v>2034</v>
      </c>
      <c r="B30517" t="s">
        <v>1053</v>
      </c>
      <c r="C30517" t="s">
        <v>1022</v>
      </c>
      <c r="D30517" t="s">
        <v>972</v>
      </c>
      <c r="E30517" t="s">
        <v>1014</v>
      </c>
      <c r="F30517" s="86">
        <v>53272465.489390902</v>
      </c>
    </row>
    <row r="30518" spans="1:6">
      <c r="A30518">
        <v>2035</v>
      </c>
      <c r="B30518" t="s">
        <v>1053</v>
      </c>
      <c r="C30518" t="s">
        <v>1022</v>
      </c>
      <c r="D30518" t="s">
        <v>972</v>
      </c>
      <c r="E30518" t="s">
        <v>1014</v>
      </c>
      <c r="F30518" s="86">
        <v>53583391.003533602</v>
      </c>
    </row>
    <row r="30519" spans="1:6">
      <c r="A30519">
        <v>2036</v>
      </c>
      <c r="B30519" t="s">
        <v>1053</v>
      </c>
      <c r="C30519" t="s">
        <v>1022</v>
      </c>
      <c r="D30519" t="s">
        <v>972</v>
      </c>
      <c r="E30519" t="s">
        <v>1014</v>
      </c>
      <c r="F30519" s="86">
        <v>53896412.214527398</v>
      </c>
    </row>
    <row r="30520" spans="1:6">
      <c r="A30520">
        <v>2037</v>
      </c>
      <c r="B30520" t="s">
        <v>1053</v>
      </c>
      <c r="C30520" t="s">
        <v>1022</v>
      </c>
      <c r="D30520" t="s">
        <v>972</v>
      </c>
      <c r="E30520" t="s">
        <v>1014</v>
      </c>
      <c r="F30520" s="86">
        <v>54208133.922250599</v>
      </c>
    </row>
    <row r="30521" spans="1:6">
      <c r="A30521">
        <v>2038</v>
      </c>
      <c r="B30521" t="s">
        <v>1053</v>
      </c>
      <c r="C30521" t="s">
        <v>1022</v>
      </c>
      <c r="D30521" t="s">
        <v>972</v>
      </c>
      <c r="E30521" t="s">
        <v>1014</v>
      </c>
      <c r="F30521" s="86">
        <v>54520401.534368202</v>
      </c>
    </row>
    <row r="30522" spans="1:6">
      <c r="A30522">
        <v>2039</v>
      </c>
      <c r="B30522" t="s">
        <v>1053</v>
      </c>
      <c r="C30522" t="s">
        <v>1022</v>
      </c>
      <c r="D30522" t="s">
        <v>972</v>
      </c>
      <c r="E30522" t="s">
        <v>1014</v>
      </c>
      <c r="F30522" s="86">
        <v>54831896.870067902</v>
      </c>
    </row>
    <row r="30523" spans="1:6">
      <c r="A30523">
        <v>2040</v>
      </c>
      <c r="B30523" t="s">
        <v>1053</v>
      </c>
      <c r="C30523" t="s">
        <v>1022</v>
      </c>
      <c r="D30523" t="s">
        <v>972</v>
      </c>
      <c r="E30523" t="s">
        <v>1014</v>
      </c>
      <c r="F30523" s="86">
        <v>55141370.9397825</v>
      </c>
    </row>
    <row r="30524" spans="1:6">
      <c r="A30524">
        <v>2041</v>
      </c>
      <c r="B30524" t="s">
        <v>1053</v>
      </c>
      <c r="C30524" t="s">
        <v>1022</v>
      </c>
      <c r="D30524" t="s">
        <v>972</v>
      </c>
      <c r="E30524" t="s">
        <v>1014</v>
      </c>
      <c r="F30524" s="86">
        <v>55067740.885252498</v>
      </c>
    </row>
    <row r="30525" spans="1:6">
      <c r="A30525">
        <v>2042</v>
      </c>
      <c r="B30525" t="s">
        <v>1053</v>
      </c>
      <c r="C30525" t="s">
        <v>1022</v>
      </c>
      <c r="D30525" t="s">
        <v>972</v>
      </c>
      <c r="E30525" t="s">
        <v>1014</v>
      </c>
      <c r="F30525" s="86">
        <v>54992045.538163401</v>
      </c>
    </row>
    <row r="30526" spans="1:6">
      <c r="A30526">
        <v>2043</v>
      </c>
      <c r="B30526" t="s">
        <v>1053</v>
      </c>
      <c r="C30526" t="s">
        <v>1022</v>
      </c>
      <c r="D30526" t="s">
        <v>972</v>
      </c>
      <c r="E30526" t="s">
        <v>1014</v>
      </c>
      <c r="F30526" s="86">
        <v>54915523.6611531</v>
      </c>
    </row>
    <row r="30527" spans="1:6">
      <c r="A30527">
        <v>2044</v>
      </c>
      <c r="B30527" t="s">
        <v>1053</v>
      </c>
      <c r="C30527" t="s">
        <v>1022</v>
      </c>
      <c r="D30527" t="s">
        <v>972</v>
      </c>
      <c r="E30527" t="s">
        <v>1014</v>
      </c>
      <c r="F30527" s="86">
        <v>54839258.086140402</v>
      </c>
    </row>
    <row r="30528" spans="1:6">
      <c r="A30528">
        <v>2045</v>
      </c>
      <c r="B30528" t="s">
        <v>1053</v>
      </c>
      <c r="C30528" t="s">
        <v>1022</v>
      </c>
      <c r="D30528" t="s">
        <v>972</v>
      </c>
      <c r="E30528" t="s">
        <v>1014</v>
      </c>
      <c r="F30528" s="86">
        <v>54763955.227274902</v>
      </c>
    </row>
    <row r="30529" spans="1:6">
      <c r="A30529">
        <v>2046</v>
      </c>
      <c r="B30529" t="s">
        <v>1053</v>
      </c>
      <c r="C30529" t="s">
        <v>1022</v>
      </c>
      <c r="D30529" t="s">
        <v>972</v>
      </c>
      <c r="E30529" t="s">
        <v>1014</v>
      </c>
      <c r="F30529" s="86">
        <v>54689789.361753397</v>
      </c>
    </row>
    <row r="30530" spans="1:6">
      <c r="A30530">
        <v>2047</v>
      </c>
      <c r="B30530" t="s">
        <v>1053</v>
      </c>
      <c r="C30530" t="s">
        <v>1022</v>
      </c>
      <c r="D30530" t="s">
        <v>972</v>
      </c>
      <c r="E30530" t="s">
        <v>1014</v>
      </c>
      <c r="F30530" s="86">
        <v>54617419.917127296</v>
      </c>
    </row>
    <row r="30531" spans="1:6">
      <c r="A30531">
        <v>2048</v>
      </c>
      <c r="B30531" t="s">
        <v>1053</v>
      </c>
      <c r="C30531" t="s">
        <v>1022</v>
      </c>
      <c r="D30531" t="s">
        <v>972</v>
      </c>
      <c r="E30531" t="s">
        <v>1014</v>
      </c>
      <c r="F30531" s="86">
        <v>54546842.084215902</v>
      </c>
    </row>
    <row r="30532" spans="1:6">
      <c r="A30532">
        <v>2049</v>
      </c>
      <c r="B30532" t="s">
        <v>1053</v>
      </c>
      <c r="C30532" t="s">
        <v>1022</v>
      </c>
      <c r="D30532" t="s">
        <v>972</v>
      </c>
      <c r="E30532" t="s">
        <v>1014</v>
      </c>
      <c r="F30532" s="86">
        <v>54478245.188255697</v>
      </c>
    </row>
    <row r="30533" spans="1:6">
      <c r="A30533">
        <v>2050</v>
      </c>
      <c r="B30533" t="s">
        <v>1053</v>
      </c>
      <c r="C30533" t="s">
        <v>1022</v>
      </c>
      <c r="D30533" t="s">
        <v>972</v>
      </c>
      <c r="E30533" t="s">
        <v>1014</v>
      </c>
      <c r="F30533" s="86">
        <v>54411602.407536201</v>
      </c>
    </row>
    <row r="30534" spans="1:6">
      <c r="A30534">
        <v>2017</v>
      </c>
      <c r="B30534" t="s">
        <v>1054</v>
      </c>
      <c r="C30534" t="s">
        <v>1022</v>
      </c>
      <c r="D30534" t="s">
        <v>972</v>
      </c>
      <c r="E30534" t="s">
        <v>1014</v>
      </c>
      <c r="F30534" s="86">
        <v>11581402.7664169</v>
      </c>
    </row>
    <row r="30535" spans="1:6">
      <c r="A30535">
        <v>2018</v>
      </c>
      <c r="B30535" t="s">
        <v>1054</v>
      </c>
      <c r="C30535" t="s">
        <v>1022</v>
      </c>
      <c r="D30535" t="s">
        <v>972</v>
      </c>
      <c r="E30535" t="s">
        <v>1014</v>
      </c>
      <c r="F30535" s="86">
        <v>11659416.636453399</v>
      </c>
    </row>
    <row r="30536" spans="1:6">
      <c r="A30536">
        <v>2019</v>
      </c>
      <c r="B30536" t="s">
        <v>1054</v>
      </c>
      <c r="C30536" t="s">
        <v>1022</v>
      </c>
      <c r="D30536" t="s">
        <v>972</v>
      </c>
      <c r="E30536" t="s">
        <v>1014</v>
      </c>
      <c r="F30536" s="86">
        <v>11736935.003884099</v>
      </c>
    </row>
    <row r="30537" spans="1:6">
      <c r="A30537">
        <v>2020</v>
      </c>
      <c r="B30537" t="s">
        <v>1054</v>
      </c>
      <c r="C30537" t="s">
        <v>1022</v>
      </c>
      <c r="D30537" t="s">
        <v>972</v>
      </c>
      <c r="E30537" t="s">
        <v>1014</v>
      </c>
      <c r="F30537" s="86">
        <v>11811101.453892799</v>
      </c>
    </row>
    <row r="30538" spans="1:6">
      <c r="A30538">
        <v>2021</v>
      </c>
      <c r="B30538" t="s">
        <v>1054</v>
      </c>
      <c r="C30538" t="s">
        <v>1022</v>
      </c>
      <c r="D30538" t="s">
        <v>972</v>
      </c>
      <c r="E30538" t="s">
        <v>1014</v>
      </c>
      <c r="F30538" s="86">
        <v>11886445.1829561</v>
      </c>
    </row>
    <row r="30539" spans="1:6">
      <c r="A30539">
        <v>2022</v>
      </c>
      <c r="B30539" t="s">
        <v>1054</v>
      </c>
      <c r="C30539" t="s">
        <v>1022</v>
      </c>
      <c r="D30539" t="s">
        <v>972</v>
      </c>
      <c r="E30539" t="s">
        <v>1014</v>
      </c>
      <c r="F30539" s="86">
        <v>11961055.4427414</v>
      </c>
    </row>
    <row r="30540" spans="1:6">
      <c r="A30540">
        <v>2023</v>
      </c>
      <c r="B30540" t="s">
        <v>1054</v>
      </c>
      <c r="C30540" t="s">
        <v>1022</v>
      </c>
      <c r="D30540" t="s">
        <v>972</v>
      </c>
      <c r="E30540" t="s">
        <v>1014</v>
      </c>
      <c r="F30540" s="86">
        <v>12037196.5586039</v>
      </c>
    </row>
    <row r="30541" spans="1:6">
      <c r="A30541">
        <v>2024</v>
      </c>
      <c r="B30541" t="s">
        <v>1054</v>
      </c>
      <c r="C30541" t="s">
        <v>1022</v>
      </c>
      <c r="D30541" t="s">
        <v>972</v>
      </c>
      <c r="E30541" t="s">
        <v>1014</v>
      </c>
      <c r="F30541" s="86">
        <v>12117277.314814501</v>
      </c>
    </row>
    <row r="30542" spans="1:6">
      <c r="A30542">
        <v>2025</v>
      </c>
      <c r="B30542" t="s">
        <v>1054</v>
      </c>
      <c r="C30542" t="s">
        <v>1022</v>
      </c>
      <c r="D30542" t="s">
        <v>972</v>
      </c>
      <c r="E30542" t="s">
        <v>1014</v>
      </c>
      <c r="F30542" s="86">
        <v>12202877.9760755</v>
      </c>
    </row>
    <row r="30543" spans="1:6">
      <c r="A30543">
        <v>2026</v>
      </c>
      <c r="B30543" t="s">
        <v>1054</v>
      </c>
      <c r="C30543" t="s">
        <v>1022</v>
      </c>
      <c r="D30543" t="s">
        <v>972</v>
      </c>
      <c r="E30543" t="s">
        <v>1014</v>
      </c>
      <c r="F30543" s="86">
        <v>12296667.7958019</v>
      </c>
    </row>
    <row r="30544" spans="1:6">
      <c r="A30544">
        <v>2027</v>
      </c>
      <c r="B30544" t="s">
        <v>1054</v>
      </c>
      <c r="C30544" t="s">
        <v>1022</v>
      </c>
      <c r="D30544" t="s">
        <v>972</v>
      </c>
      <c r="E30544" t="s">
        <v>1014</v>
      </c>
      <c r="F30544" s="86">
        <v>12397789.832618199</v>
      </c>
    </row>
    <row r="30545" spans="1:6">
      <c r="A30545">
        <v>2028</v>
      </c>
      <c r="B30545" t="s">
        <v>1054</v>
      </c>
      <c r="C30545" t="s">
        <v>1022</v>
      </c>
      <c r="D30545" t="s">
        <v>972</v>
      </c>
      <c r="E30545" t="s">
        <v>1014</v>
      </c>
      <c r="F30545" s="86">
        <v>12504373.7609108</v>
      </c>
    </row>
    <row r="30546" spans="1:6">
      <c r="A30546">
        <v>2029</v>
      </c>
      <c r="B30546" t="s">
        <v>1054</v>
      </c>
      <c r="C30546" t="s">
        <v>1022</v>
      </c>
      <c r="D30546" t="s">
        <v>972</v>
      </c>
      <c r="E30546" t="s">
        <v>1014</v>
      </c>
      <c r="F30546" s="86">
        <v>12613055.6207623</v>
      </c>
    </row>
    <row r="30547" spans="1:6">
      <c r="A30547">
        <v>2030</v>
      </c>
      <c r="B30547" t="s">
        <v>1054</v>
      </c>
      <c r="C30547" t="s">
        <v>1022</v>
      </c>
      <c r="D30547" t="s">
        <v>972</v>
      </c>
      <c r="E30547" t="s">
        <v>1014</v>
      </c>
      <c r="F30547" s="86">
        <v>12725146.0997419</v>
      </c>
    </row>
    <row r="30548" spans="1:6">
      <c r="A30548">
        <v>2031</v>
      </c>
      <c r="B30548" t="s">
        <v>1054</v>
      </c>
      <c r="C30548" t="s">
        <v>1022</v>
      </c>
      <c r="D30548" t="s">
        <v>972</v>
      </c>
      <c r="E30548" t="s">
        <v>1014</v>
      </c>
      <c r="F30548" s="86">
        <v>12840415.8436829</v>
      </c>
    </row>
    <row r="30549" spans="1:6">
      <c r="A30549">
        <v>2032</v>
      </c>
      <c r="B30549" t="s">
        <v>1054</v>
      </c>
      <c r="C30549" t="s">
        <v>1022</v>
      </c>
      <c r="D30549" t="s">
        <v>972</v>
      </c>
      <c r="E30549" t="s">
        <v>1014</v>
      </c>
      <c r="F30549" s="86">
        <v>12956046.9351252</v>
      </c>
    </row>
    <row r="30550" spans="1:6">
      <c r="A30550">
        <v>2033</v>
      </c>
      <c r="B30550" t="s">
        <v>1054</v>
      </c>
      <c r="C30550" t="s">
        <v>1022</v>
      </c>
      <c r="D30550" t="s">
        <v>972</v>
      </c>
      <c r="E30550" t="s">
        <v>1014</v>
      </c>
      <c r="F30550" s="86">
        <v>13071153.584986299</v>
      </c>
    </row>
    <row r="30551" spans="1:6">
      <c r="A30551">
        <v>2034</v>
      </c>
      <c r="B30551" t="s">
        <v>1054</v>
      </c>
      <c r="C30551" t="s">
        <v>1022</v>
      </c>
      <c r="D30551" t="s">
        <v>972</v>
      </c>
      <c r="E30551" t="s">
        <v>1014</v>
      </c>
      <c r="F30551" s="86">
        <v>13189217.555753199</v>
      </c>
    </row>
    <row r="30552" spans="1:6">
      <c r="A30552">
        <v>2035</v>
      </c>
      <c r="B30552" t="s">
        <v>1054</v>
      </c>
      <c r="C30552" t="s">
        <v>1022</v>
      </c>
      <c r="D30552" t="s">
        <v>972</v>
      </c>
      <c r="E30552" t="s">
        <v>1014</v>
      </c>
      <c r="F30552" s="86">
        <v>13311296.438660299</v>
      </c>
    </row>
    <row r="30553" spans="1:6">
      <c r="A30553">
        <v>2036</v>
      </c>
      <c r="B30553" t="s">
        <v>1054</v>
      </c>
      <c r="C30553" t="s">
        <v>1022</v>
      </c>
      <c r="D30553" t="s">
        <v>972</v>
      </c>
      <c r="E30553" t="s">
        <v>1014</v>
      </c>
      <c r="F30553" s="86">
        <v>13437267.126295799</v>
      </c>
    </row>
    <row r="30554" spans="1:6">
      <c r="A30554">
        <v>2037</v>
      </c>
      <c r="B30554" t="s">
        <v>1054</v>
      </c>
      <c r="C30554" t="s">
        <v>1022</v>
      </c>
      <c r="D30554" t="s">
        <v>972</v>
      </c>
      <c r="E30554" t="s">
        <v>1014</v>
      </c>
      <c r="F30554" s="86">
        <v>13564284.144087</v>
      </c>
    </row>
    <row r="30555" spans="1:6">
      <c r="A30555">
        <v>2038</v>
      </c>
      <c r="B30555" t="s">
        <v>1054</v>
      </c>
      <c r="C30555" t="s">
        <v>1022</v>
      </c>
      <c r="D30555" t="s">
        <v>972</v>
      </c>
      <c r="E30555" t="s">
        <v>1014</v>
      </c>
      <c r="F30555" s="86">
        <v>13691577.6213648</v>
      </c>
    </row>
    <row r="30556" spans="1:6">
      <c r="A30556">
        <v>2039</v>
      </c>
      <c r="B30556" t="s">
        <v>1054</v>
      </c>
      <c r="C30556" t="s">
        <v>1022</v>
      </c>
      <c r="D30556" t="s">
        <v>972</v>
      </c>
      <c r="E30556" t="s">
        <v>1014</v>
      </c>
      <c r="F30556" s="86">
        <v>13818306.9442771</v>
      </c>
    </row>
    <row r="30557" spans="1:6">
      <c r="A30557">
        <v>2040</v>
      </c>
      <c r="B30557" t="s">
        <v>1054</v>
      </c>
      <c r="C30557" t="s">
        <v>1022</v>
      </c>
      <c r="D30557" t="s">
        <v>972</v>
      </c>
      <c r="E30557" t="s">
        <v>1014</v>
      </c>
      <c r="F30557" s="86">
        <v>13944276.6270754</v>
      </c>
    </row>
    <row r="30558" spans="1:6">
      <c r="A30558">
        <v>2041</v>
      </c>
      <c r="B30558" t="s">
        <v>1054</v>
      </c>
      <c r="C30558" t="s">
        <v>1022</v>
      </c>
      <c r="D30558" t="s">
        <v>972</v>
      </c>
      <c r="E30558" t="s">
        <v>1014</v>
      </c>
      <c r="F30558" s="86">
        <v>14056118.3131922</v>
      </c>
    </row>
    <row r="30559" spans="1:6">
      <c r="A30559">
        <v>2042</v>
      </c>
      <c r="B30559" t="s">
        <v>1054</v>
      </c>
      <c r="C30559" t="s">
        <v>1022</v>
      </c>
      <c r="D30559" t="s">
        <v>972</v>
      </c>
      <c r="E30559" t="s">
        <v>1014</v>
      </c>
      <c r="F30559" s="86">
        <v>14168509.0946832</v>
      </c>
    </row>
    <row r="30560" spans="1:6">
      <c r="A30560">
        <v>2043</v>
      </c>
      <c r="B30560" t="s">
        <v>1054</v>
      </c>
      <c r="C30560" t="s">
        <v>1022</v>
      </c>
      <c r="D30560" t="s">
        <v>972</v>
      </c>
      <c r="E30560" t="s">
        <v>1014</v>
      </c>
      <c r="F30560" s="86">
        <v>14281874.474454699</v>
      </c>
    </row>
    <row r="30561" spans="1:6">
      <c r="A30561">
        <v>2044</v>
      </c>
      <c r="B30561" t="s">
        <v>1054</v>
      </c>
      <c r="C30561" t="s">
        <v>1022</v>
      </c>
      <c r="D30561" t="s">
        <v>972</v>
      </c>
      <c r="E30561" t="s">
        <v>1014</v>
      </c>
      <c r="F30561" s="86">
        <v>14396555.2116074</v>
      </c>
    </row>
    <row r="30562" spans="1:6">
      <c r="A30562">
        <v>2045</v>
      </c>
      <c r="B30562" t="s">
        <v>1054</v>
      </c>
      <c r="C30562" t="s">
        <v>1022</v>
      </c>
      <c r="D30562" t="s">
        <v>972</v>
      </c>
      <c r="E30562" t="s">
        <v>1014</v>
      </c>
      <c r="F30562" s="86">
        <v>14512713.928226201</v>
      </c>
    </row>
    <row r="30563" spans="1:6">
      <c r="A30563">
        <v>2046</v>
      </c>
      <c r="B30563" t="s">
        <v>1054</v>
      </c>
      <c r="C30563" t="s">
        <v>1022</v>
      </c>
      <c r="D30563" t="s">
        <v>972</v>
      </c>
      <c r="E30563" t="s">
        <v>1014</v>
      </c>
      <c r="F30563" s="86">
        <v>14630368.019630499</v>
      </c>
    </row>
    <row r="30564" spans="1:6">
      <c r="A30564">
        <v>2047</v>
      </c>
      <c r="B30564" t="s">
        <v>1054</v>
      </c>
      <c r="C30564" t="s">
        <v>1022</v>
      </c>
      <c r="D30564" t="s">
        <v>972</v>
      </c>
      <c r="E30564" t="s">
        <v>1014</v>
      </c>
      <c r="F30564" s="86">
        <v>14749683.4116074</v>
      </c>
    </row>
    <row r="30565" spans="1:6">
      <c r="A30565">
        <v>2048</v>
      </c>
      <c r="B30565" t="s">
        <v>1054</v>
      </c>
      <c r="C30565" t="s">
        <v>1022</v>
      </c>
      <c r="D30565" t="s">
        <v>972</v>
      </c>
      <c r="E30565" t="s">
        <v>1014</v>
      </c>
      <c r="F30565" s="86">
        <v>14870539.1694788</v>
      </c>
    </row>
    <row r="30566" spans="1:6">
      <c r="A30566">
        <v>2049</v>
      </c>
      <c r="B30566" t="s">
        <v>1054</v>
      </c>
      <c r="C30566" t="s">
        <v>1022</v>
      </c>
      <c r="D30566" t="s">
        <v>972</v>
      </c>
      <c r="E30566" t="s">
        <v>1014</v>
      </c>
      <c r="F30566" s="86">
        <v>14993073.2474284</v>
      </c>
    </row>
    <row r="30567" spans="1:6">
      <c r="A30567">
        <v>2050</v>
      </c>
      <c r="B30567" t="s">
        <v>1054</v>
      </c>
      <c r="C30567" t="s">
        <v>1022</v>
      </c>
      <c r="D30567" t="s">
        <v>972</v>
      </c>
      <c r="E30567" t="s">
        <v>1014</v>
      </c>
      <c r="F30567" s="86">
        <v>15117371.110274799</v>
      </c>
    </row>
    <row r="30568" spans="1:6">
      <c r="A30568">
        <v>2017</v>
      </c>
      <c r="B30568" t="s">
        <v>1055</v>
      </c>
      <c r="C30568" t="s">
        <v>1022</v>
      </c>
      <c r="D30568" t="s">
        <v>972</v>
      </c>
      <c r="E30568" t="s">
        <v>1014</v>
      </c>
      <c r="F30568" s="86">
        <v>113711207.91564199</v>
      </c>
    </row>
    <row r="30569" spans="1:6">
      <c r="A30569">
        <v>2018</v>
      </c>
      <c r="B30569" t="s">
        <v>1055</v>
      </c>
      <c r="C30569" t="s">
        <v>1022</v>
      </c>
      <c r="D30569" t="s">
        <v>972</v>
      </c>
      <c r="E30569" t="s">
        <v>1014</v>
      </c>
      <c r="F30569" s="86">
        <v>114031343.80669799</v>
      </c>
    </row>
    <row r="30570" spans="1:6">
      <c r="A30570">
        <v>2019</v>
      </c>
      <c r="B30570" t="s">
        <v>1055</v>
      </c>
      <c r="C30570" t="s">
        <v>1022</v>
      </c>
      <c r="D30570" t="s">
        <v>972</v>
      </c>
      <c r="E30570" t="s">
        <v>1014</v>
      </c>
      <c r="F30570" s="86">
        <v>114312586.135132</v>
      </c>
    </row>
    <row r="30571" spans="1:6">
      <c r="A30571">
        <v>2020</v>
      </c>
      <c r="B30571" t="s">
        <v>1055</v>
      </c>
      <c r="C30571" t="s">
        <v>1022</v>
      </c>
      <c r="D30571" t="s">
        <v>972</v>
      </c>
      <c r="E30571" t="s">
        <v>1014</v>
      </c>
      <c r="F30571" s="86">
        <v>114555126.56890699</v>
      </c>
    </row>
    <row r="30572" spans="1:6">
      <c r="A30572">
        <v>2021</v>
      </c>
      <c r="B30572" t="s">
        <v>1055</v>
      </c>
      <c r="C30572" t="s">
        <v>1022</v>
      </c>
      <c r="D30572" t="s">
        <v>972</v>
      </c>
      <c r="E30572" t="s">
        <v>1014</v>
      </c>
      <c r="F30572" s="86">
        <v>114813659.459364</v>
      </c>
    </row>
    <row r="30573" spans="1:6">
      <c r="A30573">
        <v>2022</v>
      </c>
      <c r="B30573" t="s">
        <v>1055</v>
      </c>
      <c r="C30573" t="s">
        <v>1022</v>
      </c>
      <c r="D30573" t="s">
        <v>972</v>
      </c>
      <c r="E30573" t="s">
        <v>1014</v>
      </c>
      <c r="F30573" s="86">
        <v>115046541.62781</v>
      </c>
    </row>
    <row r="30574" spans="1:6">
      <c r="A30574">
        <v>2023</v>
      </c>
      <c r="B30574" t="s">
        <v>1055</v>
      </c>
      <c r="C30574" t="s">
        <v>1022</v>
      </c>
      <c r="D30574" t="s">
        <v>972</v>
      </c>
      <c r="E30574" t="s">
        <v>1014</v>
      </c>
      <c r="F30574" s="86">
        <v>115283857.569959</v>
      </c>
    </row>
    <row r="30575" spans="1:6">
      <c r="A30575">
        <v>2024</v>
      </c>
      <c r="B30575" t="s">
        <v>1055</v>
      </c>
      <c r="C30575" t="s">
        <v>1022</v>
      </c>
      <c r="D30575" t="s">
        <v>972</v>
      </c>
      <c r="E30575" t="s">
        <v>1014</v>
      </c>
      <c r="F30575" s="86">
        <v>115547835.52639</v>
      </c>
    </row>
    <row r="30576" spans="1:6">
      <c r="A30576">
        <v>2025</v>
      </c>
      <c r="B30576" t="s">
        <v>1055</v>
      </c>
      <c r="C30576" t="s">
        <v>1022</v>
      </c>
      <c r="D30576" t="s">
        <v>972</v>
      </c>
      <c r="E30576" t="s">
        <v>1014</v>
      </c>
      <c r="F30576" s="86">
        <v>115876207.117596</v>
      </c>
    </row>
    <row r="30577" spans="1:6">
      <c r="A30577">
        <v>2026</v>
      </c>
      <c r="B30577" t="s">
        <v>1055</v>
      </c>
      <c r="C30577" t="s">
        <v>1022</v>
      </c>
      <c r="D30577" t="s">
        <v>972</v>
      </c>
      <c r="E30577" t="s">
        <v>1014</v>
      </c>
      <c r="F30577" s="86">
        <v>116295298.836455</v>
      </c>
    </row>
    <row r="30578" spans="1:6">
      <c r="A30578">
        <v>2027</v>
      </c>
      <c r="B30578" t="s">
        <v>1055</v>
      </c>
      <c r="C30578" t="s">
        <v>1022</v>
      </c>
      <c r="D30578" t="s">
        <v>972</v>
      </c>
      <c r="E30578" t="s">
        <v>1014</v>
      </c>
      <c r="F30578" s="86">
        <v>116797111.453426</v>
      </c>
    </row>
    <row r="30579" spans="1:6">
      <c r="A30579">
        <v>2028</v>
      </c>
      <c r="B30579" t="s">
        <v>1055</v>
      </c>
      <c r="C30579" t="s">
        <v>1022</v>
      </c>
      <c r="D30579" t="s">
        <v>972</v>
      </c>
      <c r="E30579" t="s">
        <v>1014</v>
      </c>
      <c r="F30579" s="86">
        <v>117350920.714562</v>
      </c>
    </row>
    <row r="30580" spans="1:6">
      <c r="A30580">
        <v>2029</v>
      </c>
      <c r="B30580" t="s">
        <v>1055</v>
      </c>
      <c r="C30580" t="s">
        <v>1022</v>
      </c>
      <c r="D30580" t="s">
        <v>972</v>
      </c>
      <c r="E30580" t="s">
        <v>1014</v>
      </c>
      <c r="F30580" s="86">
        <v>117933606.845221</v>
      </c>
    </row>
    <row r="30581" spans="1:6">
      <c r="A30581">
        <v>2030</v>
      </c>
      <c r="B30581" t="s">
        <v>1055</v>
      </c>
      <c r="C30581" t="s">
        <v>1022</v>
      </c>
      <c r="D30581" t="s">
        <v>972</v>
      </c>
      <c r="E30581" t="s">
        <v>1014</v>
      </c>
      <c r="F30581" s="86">
        <v>118563669.21643101</v>
      </c>
    </row>
    <row r="30582" spans="1:6">
      <c r="A30582">
        <v>2031</v>
      </c>
      <c r="B30582" t="s">
        <v>1055</v>
      </c>
      <c r="C30582" t="s">
        <v>1022</v>
      </c>
      <c r="D30582" t="s">
        <v>972</v>
      </c>
      <c r="E30582" t="s">
        <v>1014</v>
      </c>
      <c r="F30582" s="86">
        <v>119234778.29467601</v>
      </c>
    </row>
    <row r="30583" spans="1:6">
      <c r="A30583">
        <v>2032</v>
      </c>
      <c r="B30583" t="s">
        <v>1055</v>
      </c>
      <c r="C30583" t="s">
        <v>1022</v>
      </c>
      <c r="D30583" t="s">
        <v>972</v>
      </c>
      <c r="E30583" t="s">
        <v>1014</v>
      </c>
      <c r="F30583" s="86">
        <v>119913338.69278599</v>
      </c>
    </row>
    <row r="30584" spans="1:6">
      <c r="A30584">
        <v>2033</v>
      </c>
      <c r="B30584" t="s">
        <v>1055</v>
      </c>
      <c r="C30584" t="s">
        <v>1022</v>
      </c>
      <c r="D30584" t="s">
        <v>972</v>
      </c>
      <c r="E30584" t="s">
        <v>1014</v>
      </c>
      <c r="F30584" s="86">
        <v>120587744.243967</v>
      </c>
    </row>
    <row r="30585" spans="1:6">
      <c r="A30585">
        <v>2034</v>
      </c>
      <c r="B30585" t="s">
        <v>1055</v>
      </c>
      <c r="C30585" t="s">
        <v>1022</v>
      </c>
      <c r="D30585" t="s">
        <v>972</v>
      </c>
      <c r="E30585" t="s">
        <v>1014</v>
      </c>
      <c r="F30585" s="86">
        <v>121279150.654364</v>
      </c>
    </row>
    <row r="30586" spans="1:6">
      <c r="A30586">
        <v>2035</v>
      </c>
      <c r="B30586" t="s">
        <v>1055</v>
      </c>
      <c r="C30586" t="s">
        <v>1022</v>
      </c>
      <c r="D30586" t="s">
        <v>972</v>
      </c>
      <c r="E30586" t="s">
        <v>1014</v>
      </c>
      <c r="F30586" s="86">
        <v>121986998.16856501</v>
      </c>
    </row>
    <row r="30587" spans="1:6">
      <c r="A30587">
        <v>2036</v>
      </c>
      <c r="B30587" t="s">
        <v>1055</v>
      </c>
      <c r="C30587" t="s">
        <v>1022</v>
      </c>
      <c r="D30587" t="s">
        <v>972</v>
      </c>
      <c r="E30587" t="s">
        <v>1014</v>
      </c>
      <c r="F30587" s="86">
        <v>122699616.709069</v>
      </c>
    </row>
    <row r="30588" spans="1:6">
      <c r="A30588">
        <v>2037</v>
      </c>
      <c r="B30588" t="s">
        <v>1055</v>
      </c>
      <c r="C30588" t="s">
        <v>1022</v>
      </c>
      <c r="D30588" t="s">
        <v>972</v>
      </c>
      <c r="E30588" t="s">
        <v>1014</v>
      </c>
      <c r="F30588" s="86">
        <v>123409276.82346199</v>
      </c>
    </row>
    <row r="30589" spans="1:6">
      <c r="A30589">
        <v>2038</v>
      </c>
      <c r="B30589" t="s">
        <v>1055</v>
      </c>
      <c r="C30589" t="s">
        <v>1022</v>
      </c>
      <c r="D30589" t="s">
        <v>972</v>
      </c>
      <c r="E30589" t="s">
        <v>1014</v>
      </c>
      <c r="F30589" s="86">
        <v>124120179.73412301</v>
      </c>
    </row>
    <row r="30590" spans="1:6">
      <c r="A30590">
        <v>2039</v>
      </c>
      <c r="B30590" t="s">
        <v>1055</v>
      </c>
      <c r="C30590" t="s">
        <v>1022</v>
      </c>
      <c r="D30590" t="s">
        <v>972</v>
      </c>
      <c r="E30590" t="s">
        <v>1014</v>
      </c>
      <c r="F30590" s="86">
        <v>124829324.49398001</v>
      </c>
    </row>
    <row r="30591" spans="1:6">
      <c r="A30591">
        <v>2040</v>
      </c>
      <c r="B30591" t="s">
        <v>1055</v>
      </c>
      <c r="C30591" t="s">
        <v>1022</v>
      </c>
      <c r="D30591" t="s">
        <v>972</v>
      </c>
      <c r="E30591" t="s">
        <v>1014</v>
      </c>
      <c r="F30591" s="86">
        <v>125533867.675523</v>
      </c>
    </row>
    <row r="30592" spans="1:6">
      <c r="A30592">
        <v>2041</v>
      </c>
      <c r="B30592" t="s">
        <v>1055</v>
      </c>
      <c r="C30592" t="s">
        <v>1022</v>
      </c>
      <c r="D30592" t="s">
        <v>972</v>
      </c>
      <c r="E30592" t="s">
        <v>1014</v>
      </c>
      <c r="F30592" s="86">
        <v>125366242.79850601</v>
      </c>
    </row>
    <row r="30593" spans="1:6">
      <c r="A30593">
        <v>2042</v>
      </c>
      <c r="B30593" t="s">
        <v>1055</v>
      </c>
      <c r="C30593" t="s">
        <v>1022</v>
      </c>
      <c r="D30593" t="s">
        <v>972</v>
      </c>
      <c r="E30593" t="s">
        <v>1014</v>
      </c>
      <c r="F30593" s="86">
        <v>125193916.113058</v>
      </c>
    </row>
    <row r="30594" spans="1:6">
      <c r="A30594">
        <v>2043</v>
      </c>
      <c r="B30594" t="s">
        <v>1055</v>
      </c>
      <c r="C30594" t="s">
        <v>1022</v>
      </c>
      <c r="D30594" t="s">
        <v>972</v>
      </c>
      <c r="E30594" t="s">
        <v>1014</v>
      </c>
      <c r="F30594" s="86">
        <v>125019707.76424199</v>
      </c>
    </row>
    <row r="30595" spans="1:6">
      <c r="A30595">
        <v>2044</v>
      </c>
      <c r="B30595" t="s">
        <v>1055</v>
      </c>
      <c r="C30595" t="s">
        <v>1022</v>
      </c>
      <c r="D30595" t="s">
        <v>972</v>
      </c>
      <c r="E30595" t="s">
        <v>1014</v>
      </c>
      <c r="F30595" s="86">
        <v>124846082.90801001</v>
      </c>
    </row>
    <row r="30596" spans="1:6">
      <c r="A30596">
        <v>2045</v>
      </c>
      <c r="B30596" t="s">
        <v>1055</v>
      </c>
      <c r="C30596" t="s">
        <v>1022</v>
      </c>
      <c r="D30596" t="s">
        <v>972</v>
      </c>
      <c r="E30596" t="s">
        <v>1014</v>
      </c>
      <c r="F30596" s="86">
        <v>124674649.75429399</v>
      </c>
    </row>
    <row r="30597" spans="1:6">
      <c r="A30597">
        <v>2046</v>
      </c>
      <c r="B30597" t="s">
        <v>1055</v>
      </c>
      <c r="C30597" t="s">
        <v>1022</v>
      </c>
      <c r="D30597" t="s">
        <v>972</v>
      </c>
      <c r="E30597" t="s">
        <v>1014</v>
      </c>
      <c r="F30597" s="86">
        <v>124505805.05947199</v>
      </c>
    </row>
    <row r="30598" spans="1:6">
      <c r="A30598">
        <v>2047</v>
      </c>
      <c r="B30598" t="s">
        <v>1055</v>
      </c>
      <c r="C30598" t="s">
        <v>1022</v>
      </c>
      <c r="D30598" t="s">
        <v>972</v>
      </c>
      <c r="E30598" t="s">
        <v>1014</v>
      </c>
      <c r="F30598" s="86">
        <v>124341050.06461699</v>
      </c>
    </row>
    <row r="30599" spans="1:6">
      <c r="A30599">
        <v>2048</v>
      </c>
      <c r="B30599" t="s">
        <v>1055</v>
      </c>
      <c r="C30599" t="s">
        <v>1022</v>
      </c>
      <c r="D30599" t="s">
        <v>972</v>
      </c>
      <c r="E30599" t="s">
        <v>1014</v>
      </c>
      <c r="F30599" s="86">
        <v>124180373.821236</v>
      </c>
    </row>
    <row r="30600" spans="1:6">
      <c r="A30600">
        <v>2049</v>
      </c>
      <c r="B30600" t="s">
        <v>1055</v>
      </c>
      <c r="C30600" t="s">
        <v>1022</v>
      </c>
      <c r="D30600" t="s">
        <v>972</v>
      </c>
      <c r="E30600" t="s">
        <v>1014</v>
      </c>
      <c r="F30600" s="86">
        <v>124024207.343804</v>
      </c>
    </row>
    <row r="30601" spans="1:6">
      <c r="A30601">
        <v>2050</v>
      </c>
      <c r="B30601" t="s">
        <v>1055</v>
      </c>
      <c r="C30601" t="s">
        <v>1022</v>
      </c>
      <c r="D30601" t="s">
        <v>972</v>
      </c>
      <c r="E30601" t="s">
        <v>1014</v>
      </c>
      <c r="F30601" s="86">
        <v>123872489.570492</v>
      </c>
    </row>
    <row r="30602" spans="1:6">
      <c r="A30602">
        <v>2017</v>
      </c>
      <c r="B30602" t="s">
        <v>1056</v>
      </c>
      <c r="C30602" t="s">
        <v>1022</v>
      </c>
      <c r="D30602" t="s">
        <v>972</v>
      </c>
      <c r="E30602" t="s">
        <v>1014</v>
      </c>
      <c r="F30602" s="86">
        <v>23444628.9495911</v>
      </c>
    </row>
    <row r="30603" spans="1:6">
      <c r="A30603">
        <v>2018</v>
      </c>
      <c r="B30603" t="s">
        <v>1056</v>
      </c>
      <c r="C30603" t="s">
        <v>1022</v>
      </c>
      <c r="D30603" t="s">
        <v>972</v>
      </c>
      <c r="E30603" t="s">
        <v>1014</v>
      </c>
      <c r="F30603" s="86">
        <v>23587668.998169199</v>
      </c>
    </row>
    <row r="30604" spans="1:6">
      <c r="A30604">
        <v>2019</v>
      </c>
      <c r="B30604" t="s">
        <v>1056</v>
      </c>
      <c r="C30604" t="s">
        <v>1022</v>
      </c>
      <c r="D30604" t="s">
        <v>972</v>
      </c>
      <c r="E30604" t="s">
        <v>1014</v>
      </c>
      <c r="F30604" s="86">
        <v>23735358.992065798</v>
      </c>
    </row>
    <row r="30605" spans="1:6">
      <c r="A30605">
        <v>2020</v>
      </c>
      <c r="B30605" t="s">
        <v>1056</v>
      </c>
      <c r="C30605" t="s">
        <v>1022</v>
      </c>
      <c r="D30605" t="s">
        <v>972</v>
      </c>
      <c r="E30605" t="s">
        <v>1014</v>
      </c>
      <c r="F30605" s="86">
        <v>23882588.362548199</v>
      </c>
    </row>
    <row r="30606" spans="1:6">
      <c r="A30606">
        <v>2021</v>
      </c>
      <c r="B30606" t="s">
        <v>1056</v>
      </c>
      <c r="C30606" t="s">
        <v>1022</v>
      </c>
      <c r="D30606" t="s">
        <v>972</v>
      </c>
      <c r="E30606" t="s">
        <v>1014</v>
      </c>
      <c r="F30606" s="86">
        <v>24036739.3289253</v>
      </c>
    </row>
    <row r="30607" spans="1:6">
      <c r="A30607">
        <v>2022</v>
      </c>
      <c r="B30607" t="s">
        <v>1056</v>
      </c>
      <c r="C30607" t="s">
        <v>1022</v>
      </c>
      <c r="D30607" t="s">
        <v>972</v>
      </c>
      <c r="E30607" t="s">
        <v>1014</v>
      </c>
      <c r="F30607" s="86">
        <v>24191566.655526001</v>
      </c>
    </row>
    <row r="30608" spans="1:6">
      <c r="A30608">
        <v>2023</v>
      </c>
      <c r="B30608" t="s">
        <v>1056</v>
      </c>
      <c r="C30608" t="s">
        <v>1022</v>
      </c>
      <c r="D30608" t="s">
        <v>972</v>
      </c>
      <c r="E30608" t="s">
        <v>1014</v>
      </c>
      <c r="F30608" s="86">
        <v>24350451.826815799</v>
      </c>
    </row>
    <row r="30609" spans="1:6">
      <c r="A30609">
        <v>2024</v>
      </c>
      <c r="B30609" t="s">
        <v>1056</v>
      </c>
      <c r="C30609" t="s">
        <v>1022</v>
      </c>
      <c r="D30609" t="s">
        <v>972</v>
      </c>
      <c r="E30609" t="s">
        <v>1014</v>
      </c>
      <c r="F30609" s="86">
        <v>24516567.5288576</v>
      </c>
    </row>
    <row r="30610" spans="1:6">
      <c r="A30610">
        <v>2025</v>
      </c>
      <c r="B30610" t="s">
        <v>1056</v>
      </c>
      <c r="C30610" t="s">
        <v>1022</v>
      </c>
      <c r="D30610" t="s">
        <v>972</v>
      </c>
      <c r="E30610" t="s">
        <v>1014</v>
      </c>
      <c r="F30610" s="86">
        <v>24693555.1942707</v>
      </c>
    </row>
    <row r="30611" spans="1:6">
      <c r="A30611">
        <v>2026</v>
      </c>
      <c r="B30611" t="s">
        <v>1056</v>
      </c>
      <c r="C30611" t="s">
        <v>1022</v>
      </c>
      <c r="D30611" t="s">
        <v>972</v>
      </c>
      <c r="E30611" t="s">
        <v>1014</v>
      </c>
      <c r="F30611" s="86">
        <v>24886495.674238201</v>
      </c>
    </row>
    <row r="30612" spans="1:6">
      <c r="A30612">
        <v>2027</v>
      </c>
      <c r="B30612" t="s">
        <v>1056</v>
      </c>
      <c r="C30612" t="s">
        <v>1022</v>
      </c>
      <c r="D30612" t="s">
        <v>972</v>
      </c>
      <c r="E30612" t="s">
        <v>1014</v>
      </c>
      <c r="F30612" s="86">
        <v>25091287.052375101</v>
      </c>
    </row>
    <row r="30613" spans="1:6">
      <c r="A30613">
        <v>2028</v>
      </c>
      <c r="B30613" t="s">
        <v>1056</v>
      </c>
      <c r="C30613" t="s">
        <v>1022</v>
      </c>
      <c r="D30613" t="s">
        <v>972</v>
      </c>
      <c r="E30613" t="s">
        <v>1014</v>
      </c>
      <c r="F30613" s="86">
        <v>25301539.7362893</v>
      </c>
    </row>
    <row r="30614" spans="1:6">
      <c r="A30614">
        <v>2029</v>
      </c>
      <c r="B30614" t="s">
        <v>1056</v>
      </c>
      <c r="C30614" t="s">
        <v>1022</v>
      </c>
      <c r="D30614" t="s">
        <v>972</v>
      </c>
      <c r="E30614" t="s">
        <v>1014</v>
      </c>
      <c r="F30614" s="86">
        <v>25511506.201254901</v>
      </c>
    </row>
    <row r="30615" spans="1:6">
      <c r="A30615">
        <v>2030</v>
      </c>
      <c r="B30615" t="s">
        <v>1056</v>
      </c>
      <c r="C30615" t="s">
        <v>1022</v>
      </c>
      <c r="D30615" t="s">
        <v>972</v>
      </c>
      <c r="E30615" t="s">
        <v>1014</v>
      </c>
      <c r="F30615" s="86">
        <v>25725965.6220113</v>
      </c>
    </row>
    <row r="30616" spans="1:6">
      <c r="A30616">
        <v>2031</v>
      </c>
      <c r="B30616" t="s">
        <v>1056</v>
      </c>
      <c r="C30616" t="s">
        <v>1022</v>
      </c>
      <c r="D30616" t="s">
        <v>972</v>
      </c>
      <c r="E30616" t="s">
        <v>1014</v>
      </c>
      <c r="F30616" s="86">
        <v>25943958.410393</v>
      </c>
    </row>
    <row r="30617" spans="1:6">
      <c r="A30617">
        <v>2032</v>
      </c>
      <c r="B30617" t="s">
        <v>1056</v>
      </c>
      <c r="C30617" t="s">
        <v>1022</v>
      </c>
      <c r="D30617" t="s">
        <v>972</v>
      </c>
      <c r="E30617" t="s">
        <v>1014</v>
      </c>
      <c r="F30617" s="86">
        <v>26158534.954753801</v>
      </c>
    </row>
    <row r="30618" spans="1:6">
      <c r="A30618">
        <v>2033</v>
      </c>
      <c r="B30618" t="s">
        <v>1056</v>
      </c>
      <c r="C30618" t="s">
        <v>1022</v>
      </c>
      <c r="D30618" t="s">
        <v>972</v>
      </c>
      <c r="E30618" t="s">
        <v>1014</v>
      </c>
      <c r="F30618" s="86">
        <v>26369892.926342402</v>
      </c>
    </row>
    <row r="30619" spans="1:6">
      <c r="A30619">
        <v>2034</v>
      </c>
      <c r="B30619" t="s">
        <v>1056</v>
      </c>
      <c r="C30619" t="s">
        <v>1022</v>
      </c>
      <c r="D30619" t="s">
        <v>972</v>
      </c>
      <c r="E30619" t="s">
        <v>1014</v>
      </c>
      <c r="F30619" s="86">
        <v>26586987.391449001</v>
      </c>
    </row>
    <row r="30620" spans="1:6">
      <c r="A30620">
        <v>2035</v>
      </c>
      <c r="B30620" t="s">
        <v>1056</v>
      </c>
      <c r="C30620" t="s">
        <v>1022</v>
      </c>
      <c r="D30620" t="s">
        <v>972</v>
      </c>
      <c r="E30620" t="s">
        <v>1014</v>
      </c>
      <c r="F30620" s="86">
        <v>26812142.627005499</v>
      </c>
    </row>
    <row r="30621" spans="1:6">
      <c r="A30621">
        <v>2036</v>
      </c>
      <c r="B30621" t="s">
        <v>1056</v>
      </c>
      <c r="C30621" t="s">
        <v>1022</v>
      </c>
      <c r="D30621" t="s">
        <v>972</v>
      </c>
      <c r="E30621" t="s">
        <v>1014</v>
      </c>
      <c r="F30621" s="86">
        <v>27044051.1094319</v>
      </c>
    </row>
    <row r="30622" spans="1:6">
      <c r="A30622">
        <v>2037</v>
      </c>
      <c r="B30622" t="s">
        <v>1056</v>
      </c>
      <c r="C30622" t="s">
        <v>1022</v>
      </c>
      <c r="D30622" t="s">
        <v>972</v>
      </c>
      <c r="E30622" t="s">
        <v>1014</v>
      </c>
      <c r="F30622" s="86">
        <v>27277688.529977102</v>
      </c>
    </row>
    <row r="30623" spans="1:6">
      <c r="A30623">
        <v>2038</v>
      </c>
      <c r="B30623" t="s">
        <v>1056</v>
      </c>
      <c r="C30623" t="s">
        <v>1022</v>
      </c>
      <c r="D30623" t="s">
        <v>972</v>
      </c>
      <c r="E30623" t="s">
        <v>1014</v>
      </c>
      <c r="F30623" s="86">
        <v>27512352.344048198</v>
      </c>
    </row>
    <row r="30624" spans="1:6">
      <c r="A30624">
        <v>2039</v>
      </c>
      <c r="B30624" t="s">
        <v>1056</v>
      </c>
      <c r="C30624" t="s">
        <v>1022</v>
      </c>
      <c r="D30624" t="s">
        <v>972</v>
      </c>
      <c r="E30624" t="s">
        <v>1014</v>
      </c>
      <c r="F30624" s="86">
        <v>27745897.3748409</v>
      </c>
    </row>
    <row r="30625" spans="1:6">
      <c r="A30625">
        <v>2040</v>
      </c>
      <c r="B30625" t="s">
        <v>1056</v>
      </c>
      <c r="C30625" t="s">
        <v>1022</v>
      </c>
      <c r="D30625" t="s">
        <v>972</v>
      </c>
      <c r="E30625" t="s">
        <v>1014</v>
      </c>
      <c r="F30625" s="86">
        <v>27977814.641395599</v>
      </c>
    </row>
    <row r="30626" spans="1:6">
      <c r="A30626">
        <v>2041</v>
      </c>
      <c r="B30626" t="s">
        <v>1056</v>
      </c>
      <c r="C30626" t="s">
        <v>1022</v>
      </c>
      <c r="D30626" t="s">
        <v>972</v>
      </c>
      <c r="E30626" t="s">
        <v>1014</v>
      </c>
      <c r="F30626" s="86">
        <v>28167949.059956599</v>
      </c>
    </row>
    <row r="30627" spans="1:6">
      <c r="A30627">
        <v>2042</v>
      </c>
      <c r="B30627" t="s">
        <v>1056</v>
      </c>
      <c r="C30627" t="s">
        <v>1022</v>
      </c>
      <c r="D30627" t="s">
        <v>972</v>
      </c>
      <c r="E30627" t="s">
        <v>1014</v>
      </c>
      <c r="F30627" s="86">
        <v>28358461.362321299</v>
      </c>
    </row>
    <row r="30628" spans="1:6">
      <c r="A30628">
        <v>2043</v>
      </c>
      <c r="B30628" t="s">
        <v>1056</v>
      </c>
      <c r="C30628" t="s">
        <v>1022</v>
      </c>
      <c r="D30628" t="s">
        <v>972</v>
      </c>
      <c r="E30628" t="s">
        <v>1014</v>
      </c>
      <c r="F30628" s="86">
        <v>28550551.3412687</v>
      </c>
    </row>
    <row r="30629" spans="1:6">
      <c r="A30629">
        <v>2044</v>
      </c>
      <c r="B30629" t="s">
        <v>1056</v>
      </c>
      <c r="C30629" t="s">
        <v>1022</v>
      </c>
      <c r="D30629" t="s">
        <v>972</v>
      </c>
      <c r="E30629" t="s">
        <v>1014</v>
      </c>
      <c r="F30629" s="86">
        <v>28744959.841587901</v>
      </c>
    </row>
    <row r="30630" spans="1:6">
      <c r="A30630">
        <v>2045</v>
      </c>
      <c r="B30630" t="s">
        <v>1056</v>
      </c>
      <c r="C30630" t="s">
        <v>1022</v>
      </c>
      <c r="D30630" t="s">
        <v>972</v>
      </c>
      <c r="E30630" t="s">
        <v>1014</v>
      </c>
      <c r="F30630" s="86">
        <v>28941842.196167201</v>
      </c>
    </row>
    <row r="30631" spans="1:6">
      <c r="A30631">
        <v>2046</v>
      </c>
      <c r="B30631" t="s">
        <v>1056</v>
      </c>
      <c r="C30631" t="s">
        <v>1022</v>
      </c>
      <c r="D30631" t="s">
        <v>972</v>
      </c>
      <c r="E30631" t="s">
        <v>1014</v>
      </c>
      <c r="F30631" s="86">
        <v>29140934.1903034</v>
      </c>
    </row>
    <row r="30632" spans="1:6">
      <c r="A30632">
        <v>2047</v>
      </c>
      <c r="B30632" t="s">
        <v>1056</v>
      </c>
      <c r="C30632" t="s">
        <v>1022</v>
      </c>
      <c r="D30632" t="s">
        <v>972</v>
      </c>
      <c r="E30632" t="s">
        <v>1014</v>
      </c>
      <c r="F30632" s="86">
        <v>29342301.2381544</v>
      </c>
    </row>
    <row r="30633" spans="1:6">
      <c r="A30633">
        <v>2048</v>
      </c>
      <c r="B30633" t="s">
        <v>1056</v>
      </c>
      <c r="C30633" t="s">
        <v>1022</v>
      </c>
      <c r="D30633" t="s">
        <v>972</v>
      </c>
      <c r="E30633" t="s">
        <v>1014</v>
      </c>
      <c r="F30633" s="86">
        <v>29545290.2776273</v>
      </c>
    </row>
    <row r="30634" spans="1:6">
      <c r="A30634">
        <v>2049</v>
      </c>
      <c r="B30634" t="s">
        <v>1056</v>
      </c>
      <c r="C30634" t="s">
        <v>1022</v>
      </c>
      <c r="D30634" t="s">
        <v>972</v>
      </c>
      <c r="E30634" t="s">
        <v>1014</v>
      </c>
      <c r="F30634" s="86">
        <v>29750434.9179614</v>
      </c>
    </row>
    <row r="30635" spans="1:6">
      <c r="A30635">
        <v>2050</v>
      </c>
      <c r="B30635" t="s">
        <v>1056</v>
      </c>
      <c r="C30635" t="s">
        <v>1022</v>
      </c>
      <c r="D30635" t="s">
        <v>972</v>
      </c>
      <c r="E30635" t="s">
        <v>1014</v>
      </c>
      <c r="F30635" s="86">
        <v>29958227.727336802</v>
      </c>
    </row>
    <row r="30636" spans="1:6">
      <c r="A30636">
        <v>2017</v>
      </c>
      <c r="B30636" t="s">
        <v>1057</v>
      </c>
      <c r="C30636" t="s">
        <v>1022</v>
      </c>
      <c r="D30636" t="s">
        <v>972</v>
      </c>
      <c r="E30636" t="s">
        <v>1014</v>
      </c>
      <c r="F30636" s="86">
        <v>3996748.39609324</v>
      </c>
    </row>
    <row r="30637" spans="1:6">
      <c r="A30637">
        <v>2018</v>
      </c>
      <c r="B30637" t="s">
        <v>1057</v>
      </c>
      <c r="C30637" t="s">
        <v>1022</v>
      </c>
      <c r="D30637" t="s">
        <v>972</v>
      </c>
      <c r="E30637" t="s">
        <v>1014</v>
      </c>
      <c r="F30637" s="86">
        <v>3998916.4666545298</v>
      </c>
    </row>
    <row r="30638" spans="1:6">
      <c r="A30638">
        <v>2019</v>
      </c>
      <c r="B30638" t="s">
        <v>1057</v>
      </c>
      <c r="C30638" t="s">
        <v>1022</v>
      </c>
      <c r="D30638" t="s">
        <v>972</v>
      </c>
      <c r="E30638" t="s">
        <v>1014</v>
      </c>
      <c r="F30638" s="86">
        <v>4001332.68000797</v>
      </c>
    </row>
    <row r="30639" spans="1:6">
      <c r="A30639">
        <v>2020</v>
      </c>
      <c r="B30639" t="s">
        <v>1057</v>
      </c>
      <c r="C30639" t="s">
        <v>1022</v>
      </c>
      <c r="D30639" t="s">
        <v>972</v>
      </c>
      <c r="E30639" t="s">
        <v>1014</v>
      </c>
      <c r="F30639" s="86">
        <v>4003083.57507473</v>
      </c>
    </row>
    <row r="30640" spans="1:6">
      <c r="A30640">
        <v>2021</v>
      </c>
      <c r="B30640" t="s">
        <v>1057</v>
      </c>
      <c r="C30640" t="s">
        <v>1022</v>
      </c>
      <c r="D30640" t="s">
        <v>972</v>
      </c>
      <c r="E30640" t="s">
        <v>1014</v>
      </c>
      <c r="F30640" s="86">
        <v>4005926.7969088</v>
      </c>
    </row>
    <row r="30641" spans="1:6">
      <c r="A30641">
        <v>2022</v>
      </c>
      <c r="B30641" t="s">
        <v>1057</v>
      </c>
      <c r="C30641" t="s">
        <v>1022</v>
      </c>
      <c r="D30641" t="s">
        <v>972</v>
      </c>
      <c r="E30641" t="s">
        <v>1014</v>
      </c>
      <c r="F30641" s="86">
        <v>4008938.2162945699</v>
      </c>
    </row>
    <row r="30642" spans="1:6">
      <c r="A30642">
        <v>2023</v>
      </c>
      <c r="B30642" t="s">
        <v>1057</v>
      </c>
      <c r="C30642" t="s">
        <v>1022</v>
      </c>
      <c r="D30642" t="s">
        <v>972</v>
      </c>
      <c r="E30642" t="s">
        <v>1014</v>
      </c>
      <c r="F30642" s="86">
        <v>4012974.3512966102</v>
      </c>
    </row>
    <row r="30643" spans="1:6">
      <c r="A30643">
        <v>2024</v>
      </c>
      <c r="B30643" t="s">
        <v>1057</v>
      </c>
      <c r="C30643" t="s">
        <v>1022</v>
      </c>
      <c r="D30643" t="s">
        <v>972</v>
      </c>
      <c r="E30643" t="s">
        <v>1014</v>
      </c>
      <c r="F30643" s="86">
        <v>4018833.0341726802</v>
      </c>
    </row>
    <row r="30644" spans="1:6">
      <c r="A30644">
        <v>2025</v>
      </c>
      <c r="B30644" t="s">
        <v>1057</v>
      </c>
      <c r="C30644" t="s">
        <v>1022</v>
      </c>
      <c r="D30644" t="s">
        <v>972</v>
      </c>
      <c r="E30644" t="s">
        <v>1014</v>
      </c>
      <c r="F30644" s="86">
        <v>4027402.3666048902</v>
      </c>
    </row>
    <row r="30645" spans="1:6">
      <c r="A30645">
        <v>2026</v>
      </c>
      <c r="B30645" t="s">
        <v>1057</v>
      </c>
      <c r="C30645" t="s">
        <v>1022</v>
      </c>
      <c r="D30645" t="s">
        <v>972</v>
      </c>
      <c r="E30645" t="s">
        <v>1014</v>
      </c>
      <c r="F30645" s="86">
        <v>4039736.01812508</v>
      </c>
    </row>
    <row r="30646" spans="1:6">
      <c r="A30646">
        <v>2027</v>
      </c>
      <c r="B30646" t="s">
        <v>1057</v>
      </c>
      <c r="C30646" t="s">
        <v>1022</v>
      </c>
      <c r="D30646" t="s">
        <v>972</v>
      </c>
      <c r="E30646" t="s">
        <v>1014</v>
      </c>
      <c r="F30646" s="86">
        <v>4055372.0987585001</v>
      </c>
    </row>
    <row r="30647" spans="1:6">
      <c r="A30647">
        <v>2028</v>
      </c>
      <c r="B30647" t="s">
        <v>1057</v>
      </c>
      <c r="C30647" t="s">
        <v>1022</v>
      </c>
      <c r="D30647" t="s">
        <v>972</v>
      </c>
      <c r="E30647" t="s">
        <v>1014</v>
      </c>
      <c r="F30647" s="86">
        <v>4073225.3813642799</v>
      </c>
    </row>
    <row r="30648" spans="1:6">
      <c r="A30648">
        <v>2029</v>
      </c>
      <c r="B30648" t="s">
        <v>1057</v>
      </c>
      <c r="C30648" t="s">
        <v>1022</v>
      </c>
      <c r="D30648" t="s">
        <v>972</v>
      </c>
      <c r="E30648" t="s">
        <v>1014</v>
      </c>
      <c r="F30648" s="86">
        <v>4092136.8824237399</v>
      </c>
    </row>
    <row r="30649" spans="1:6">
      <c r="A30649">
        <v>2030</v>
      </c>
      <c r="B30649" t="s">
        <v>1057</v>
      </c>
      <c r="C30649" t="s">
        <v>1022</v>
      </c>
      <c r="D30649" t="s">
        <v>972</v>
      </c>
      <c r="E30649" t="s">
        <v>1014</v>
      </c>
      <c r="F30649" s="86">
        <v>4112720.8614578699</v>
      </c>
    </row>
    <row r="30650" spans="1:6">
      <c r="A30650">
        <v>2031</v>
      </c>
      <c r="B30650" t="s">
        <v>1057</v>
      </c>
      <c r="C30650" t="s">
        <v>1022</v>
      </c>
      <c r="D30650" t="s">
        <v>972</v>
      </c>
      <c r="E30650" t="s">
        <v>1014</v>
      </c>
      <c r="F30650" s="86">
        <v>4134875.8010669001</v>
      </c>
    </row>
    <row r="30651" spans="1:6">
      <c r="A30651">
        <v>2032</v>
      </c>
      <c r="B30651" t="s">
        <v>1057</v>
      </c>
      <c r="C30651" t="s">
        <v>1022</v>
      </c>
      <c r="D30651" t="s">
        <v>972</v>
      </c>
      <c r="E30651" t="s">
        <v>1014</v>
      </c>
      <c r="F30651" s="86">
        <v>4157573.3913056199</v>
      </c>
    </row>
    <row r="30652" spans="1:6">
      <c r="A30652">
        <v>2033</v>
      </c>
      <c r="B30652" t="s">
        <v>1057</v>
      </c>
      <c r="C30652" t="s">
        <v>1022</v>
      </c>
      <c r="D30652" t="s">
        <v>972</v>
      </c>
      <c r="E30652" t="s">
        <v>1014</v>
      </c>
      <c r="F30652" s="86">
        <v>4180507.8677956099</v>
      </c>
    </row>
    <row r="30653" spans="1:6">
      <c r="A30653">
        <v>2034</v>
      </c>
      <c r="B30653" t="s">
        <v>1057</v>
      </c>
      <c r="C30653" t="s">
        <v>1022</v>
      </c>
      <c r="D30653" t="s">
        <v>972</v>
      </c>
      <c r="E30653" t="s">
        <v>1014</v>
      </c>
      <c r="F30653" s="86">
        <v>4204732.6245134901</v>
      </c>
    </row>
    <row r="30654" spans="1:6">
      <c r="A30654">
        <v>2035</v>
      </c>
      <c r="B30654" t="s">
        <v>1057</v>
      </c>
      <c r="C30654" t="s">
        <v>1022</v>
      </c>
      <c r="D30654" t="s">
        <v>972</v>
      </c>
      <c r="E30654" t="s">
        <v>1014</v>
      </c>
      <c r="F30654" s="86">
        <v>4230306.9774769899</v>
      </c>
    </row>
    <row r="30655" spans="1:6">
      <c r="A30655">
        <v>2036</v>
      </c>
      <c r="B30655" t="s">
        <v>1057</v>
      </c>
      <c r="C30655" t="s">
        <v>1022</v>
      </c>
      <c r="D30655" t="s">
        <v>972</v>
      </c>
      <c r="E30655" t="s">
        <v>1014</v>
      </c>
      <c r="F30655" s="86">
        <v>4256857.0858691297</v>
      </c>
    </row>
    <row r="30656" spans="1:6">
      <c r="A30656">
        <v>2037</v>
      </c>
      <c r="B30656" t="s">
        <v>1057</v>
      </c>
      <c r="C30656" t="s">
        <v>1022</v>
      </c>
      <c r="D30656" t="s">
        <v>972</v>
      </c>
      <c r="E30656" t="s">
        <v>1014</v>
      </c>
      <c r="F30656" s="86">
        <v>4283614.5659049498</v>
      </c>
    </row>
    <row r="30657" spans="1:6">
      <c r="A30657">
        <v>2038</v>
      </c>
      <c r="B30657" t="s">
        <v>1057</v>
      </c>
      <c r="C30657" t="s">
        <v>1022</v>
      </c>
      <c r="D30657" t="s">
        <v>972</v>
      </c>
      <c r="E30657" t="s">
        <v>1014</v>
      </c>
      <c r="F30657" s="86">
        <v>4310509.1574636297</v>
      </c>
    </row>
    <row r="30658" spans="1:6">
      <c r="A30658">
        <v>2039</v>
      </c>
      <c r="B30658" t="s">
        <v>1057</v>
      </c>
      <c r="C30658" t="s">
        <v>1022</v>
      </c>
      <c r="D30658" t="s">
        <v>972</v>
      </c>
      <c r="E30658" t="s">
        <v>1014</v>
      </c>
      <c r="F30658" s="86">
        <v>4337307.0183797097</v>
      </c>
    </row>
    <row r="30659" spans="1:6">
      <c r="A30659">
        <v>2040</v>
      </c>
      <c r="B30659" t="s">
        <v>1057</v>
      </c>
      <c r="C30659" t="s">
        <v>1022</v>
      </c>
      <c r="D30659" t="s">
        <v>972</v>
      </c>
      <c r="E30659" t="s">
        <v>1014</v>
      </c>
      <c r="F30659" s="86">
        <v>4363864.6211894704</v>
      </c>
    </row>
    <row r="30660" spans="1:6">
      <c r="A30660">
        <v>2041</v>
      </c>
      <c r="B30660" t="s">
        <v>1057</v>
      </c>
      <c r="C30660" t="s">
        <v>1022</v>
      </c>
      <c r="D30660" t="s">
        <v>972</v>
      </c>
      <c r="E30660" t="s">
        <v>1014</v>
      </c>
      <c r="F30660" s="86">
        <v>4371466.3768489603</v>
      </c>
    </row>
    <row r="30661" spans="1:6">
      <c r="A30661">
        <v>2042</v>
      </c>
      <c r="B30661" t="s">
        <v>1057</v>
      </c>
      <c r="C30661" t="s">
        <v>1022</v>
      </c>
      <c r="D30661" t="s">
        <v>972</v>
      </c>
      <c r="E30661" t="s">
        <v>1014</v>
      </c>
      <c r="F30661" s="86">
        <v>4378732.1743176701</v>
      </c>
    </row>
    <row r="30662" spans="1:6">
      <c r="A30662">
        <v>2043</v>
      </c>
      <c r="B30662" t="s">
        <v>1057</v>
      </c>
      <c r="C30662" t="s">
        <v>1022</v>
      </c>
      <c r="D30662" t="s">
        <v>972</v>
      </c>
      <c r="E30662" t="s">
        <v>1014</v>
      </c>
      <c r="F30662" s="86">
        <v>4385748.8844667599</v>
      </c>
    </row>
    <row r="30663" spans="1:6">
      <c r="A30663">
        <v>2044</v>
      </c>
      <c r="B30663" t="s">
        <v>1057</v>
      </c>
      <c r="C30663" t="s">
        <v>1022</v>
      </c>
      <c r="D30663" t="s">
        <v>972</v>
      </c>
      <c r="E30663" t="s">
        <v>1014</v>
      </c>
      <c r="F30663" s="86">
        <v>4392588.8251678096</v>
      </c>
    </row>
    <row r="30664" spans="1:6">
      <c r="A30664">
        <v>2045</v>
      </c>
      <c r="B30664" t="s">
        <v>1057</v>
      </c>
      <c r="C30664" t="s">
        <v>1022</v>
      </c>
      <c r="D30664" t="s">
        <v>972</v>
      </c>
      <c r="E30664" t="s">
        <v>1014</v>
      </c>
      <c r="F30664" s="86">
        <v>4399295.0505488096</v>
      </c>
    </row>
    <row r="30665" spans="1:6">
      <c r="A30665">
        <v>2046</v>
      </c>
      <c r="B30665" t="s">
        <v>1057</v>
      </c>
      <c r="C30665" t="s">
        <v>1022</v>
      </c>
      <c r="D30665" t="s">
        <v>972</v>
      </c>
      <c r="E30665" t="s">
        <v>1014</v>
      </c>
      <c r="F30665" s="86">
        <v>4405904.6176199997</v>
      </c>
    </row>
    <row r="30666" spans="1:6">
      <c r="A30666">
        <v>2047</v>
      </c>
      <c r="B30666" t="s">
        <v>1057</v>
      </c>
      <c r="C30666" t="s">
        <v>1022</v>
      </c>
      <c r="D30666" t="s">
        <v>972</v>
      </c>
      <c r="E30666" t="s">
        <v>1014</v>
      </c>
      <c r="F30666" s="86">
        <v>4412449.7921851799</v>
      </c>
    </row>
    <row r="30667" spans="1:6">
      <c r="A30667">
        <v>2048</v>
      </c>
      <c r="B30667" t="s">
        <v>1057</v>
      </c>
      <c r="C30667" t="s">
        <v>1022</v>
      </c>
      <c r="D30667" t="s">
        <v>972</v>
      </c>
      <c r="E30667" t="s">
        <v>1014</v>
      </c>
      <c r="F30667" s="86">
        <v>4418934.2583553698</v>
      </c>
    </row>
    <row r="30668" spans="1:6">
      <c r="A30668">
        <v>2049</v>
      </c>
      <c r="B30668" t="s">
        <v>1057</v>
      </c>
      <c r="C30668" t="s">
        <v>1022</v>
      </c>
      <c r="D30668" t="s">
        <v>972</v>
      </c>
      <c r="E30668" t="s">
        <v>1014</v>
      </c>
      <c r="F30668" s="86">
        <v>4425418.2069219099</v>
      </c>
    </row>
    <row r="30669" spans="1:6">
      <c r="A30669">
        <v>2050</v>
      </c>
      <c r="B30669" t="s">
        <v>1057</v>
      </c>
      <c r="C30669" t="s">
        <v>1022</v>
      </c>
      <c r="D30669" t="s">
        <v>972</v>
      </c>
      <c r="E30669" t="s">
        <v>1014</v>
      </c>
      <c r="F30669" s="86">
        <v>4431946.4755444601</v>
      </c>
    </row>
    <row r="30670" spans="1:6">
      <c r="A30670">
        <v>2017</v>
      </c>
      <c r="B30670" t="s">
        <v>1058</v>
      </c>
      <c r="C30670" t="s">
        <v>1022</v>
      </c>
      <c r="D30670" t="s">
        <v>972</v>
      </c>
      <c r="E30670" t="s">
        <v>1014</v>
      </c>
      <c r="F30670" s="86">
        <v>81203859.206911698</v>
      </c>
    </row>
    <row r="30671" spans="1:6">
      <c r="A30671">
        <v>2018</v>
      </c>
      <c r="B30671" t="s">
        <v>1058</v>
      </c>
      <c r="C30671" t="s">
        <v>1022</v>
      </c>
      <c r="D30671" t="s">
        <v>972</v>
      </c>
      <c r="E30671" t="s">
        <v>1014</v>
      </c>
      <c r="F30671" s="86">
        <v>81242377.416019097</v>
      </c>
    </row>
    <row r="30672" spans="1:6">
      <c r="A30672">
        <v>2019</v>
      </c>
      <c r="B30672" t="s">
        <v>1058</v>
      </c>
      <c r="C30672" t="s">
        <v>1022</v>
      </c>
      <c r="D30672" t="s">
        <v>972</v>
      </c>
      <c r="E30672" t="s">
        <v>1014</v>
      </c>
      <c r="F30672" s="86">
        <v>81287610.800703704</v>
      </c>
    </row>
    <row r="30673" spans="1:6">
      <c r="A30673">
        <v>2020</v>
      </c>
      <c r="B30673" t="s">
        <v>1058</v>
      </c>
      <c r="C30673" t="s">
        <v>1022</v>
      </c>
      <c r="D30673" t="s">
        <v>972</v>
      </c>
      <c r="E30673" t="s">
        <v>1014</v>
      </c>
      <c r="F30673" s="86">
        <v>81325060.821811602</v>
      </c>
    </row>
    <row r="30674" spans="1:6">
      <c r="A30674">
        <v>2021</v>
      </c>
      <c r="B30674" t="s">
        <v>1058</v>
      </c>
      <c r="C30674" t="s">
        <v>1022</v>
      </c>
      <c r="D30674" t="s">
        <v>972</v>
      </c>
      <c r="E30674" t="s">
        <v>1014</v>
      </c>
      <c r="F30674" s="86">
        <v>81394025.558822706</v>
      </c>
    </row>
    <row r="30675" spans="1:6">
      <c r="A30675">
        <v>2022</v>
      </c>
      <c r="B30675" t="s">
        <v>1058</v>
      </c>
      <c r="C30675" t="s">
        <v>1022</v>
      </c>
      <c r="D30675" t="s">
        <v>972</v>
      </c>
      <c r="E30675" t="s">
        <v>1014</v>
      </c>
      <c r="F30675" s="86">
        <v>81466545.7777154</v>
      </c>
    </row>
    <row r="30676" spans="1:6">
      <c r="A30676">
        <v>2023</v>
      </c>
      <c r="B30676" t="s">
        <v>1058</v>
      </c>
      <c r="C30676" t="s">
        <v>1022</v>
      </c>
      <c r="D30676" t="s">
        <v>972</v>
      </c>
      <c r="E30676" t="s">
        <v>1014</v>
      </c>
      <c r="F30676" s="86">
        <v>81555805.011167496</v>
      </c>
    </row>
    <row r="30677" spans="1:6">
      <c r="A30677">
        <v>2024</v>
      </c>
      <c r="B30677" t="s">
        <v>1058</v>
      </c>
      <c r="C30677" t="s">
        <v>1022</v>
      </c>
      <c r="D30677" t="s">
        <v>972</v>
      </c>
      <c r="E30677" t="s">
        <v>1014</v>
      </c>
      <c r="F30677" s="86">
        <v>81672436.6122915</v>
      </c>
    </row>
    <row r="30678" spans="1:6">
      <c r="A30678">
        <v>2025</v>
      </c>
      <c r="B30678" t="s">
        <v>1058</v>
      </c>
      <c r="C30678" t="s">
        <v>1022</v>
      </c>
      <c r="D30678" t="s">
        <v>972</v>
      </c>
      <c r="E30678" t="s">
        <v>1014</v>
      </c>
      <c r="F30678" s="86">
        <v>81835413.519230098</v>
      </c>
    </row>
    <row r="30679" spans="1:6">
      <c r="A30679">
        <v>2026</v>
      </c>
      <c r="B30679" t="s">
        <v>1058</v>
      </c>
      <c r="C30679" t="s">
        <v>1022</v>
      </c>
      <c r="D30679" t="s">
        <v>972</v>
      </c>
      <c r="E30679" t="s">
        <v>1014</v>
      </c>
      <c r="F30679" s="86">
        <v>82066836.562949404</v>
      </c>
    </row>
    <row r="30680" spans="1:6">
      <c r="A30680">
        <v>2027</v>
      </c>
      <c r="B30680" t="s">
        <v>1058</v>
      </c>
      <c r="C30680" t="s">
        <v>1022</v>
      </c>
      <c r="D30680" t="s">
        <v>972</v>
      </c>
      <c r="E30680" t="s">
        <v>1014</v>
      </c>
      <c r="F30680" s="86">
        <v>82362211.229493901</v>
      </c>
    </row>
    <row r="30681" spans="1:6">
      <c r="A30681">
        <v>2028</v>
      </c>
      <c r="B30681" t="s">
        <v>1058</v>
      </c>
      <c r="C30681" t="s">
        <v>1022</v>
      </c>
      <c r="D30681" t="s">
        <v>972</v>
      </c>
      <c r="E30681" t="s">
        <v>1014</v>
      </c>
      <c r="F30681" s="86">
        <v>82701144.432009205</v>
      </c>
    </row>
    <row r="30682" spans="1:6">
      <c r="A30682">
        <v>2029</v>
      </c>
      <c r="B30682" t="s">
        <v>1058</v>
      </c>
      <c r="C30682" t="s">
        <v>1022</v>
      </c>
      <c r="D30682" t="s">
        <v>972</v>
      </c>
      <c r="E30682" t="s">
        <v>1014</v>
      </c>
      <c r="F30682" s="86">
        <v>83063909.675447896</v>
      </c>
    </row>
    <row r="30683" spans="1:6">
      <c r="A30683">
        <v>2030</v>
      </c>
      <c r="B30683" t="s">
        <v>1058</v>
      </c>
      <c r="C30683" t="s">
        <v>1022</v>
      </c>
      <c r="D30683" t="s">
        <v>972</v>
      </c>
      <c r="E30683" t="s">
        <v>1014</v>
      </c>
      <c r="F30683" s="86">
        <v>83464008.522781402</v>
      </c>
    </row>
    <row r="30684" spans="1:6">
      <c r="A30684">
        <v>2031</v>
      </c>
      <c r="B30684" t="s">
        <v>1058</v>
      </c>
      <c r="C30684" t="s">
        <v>1022</v>
      </c>
      <c r="D30684" t="s">
        <v>972</v>
      </c>
      <c r="E30684" t="s">
        <v>1014</v>
      </c>
      <c r="F30684" s="86">
        <v>83899070.847871006</v>
      </c>
    </row>
    <row r="30685" spans="1:6">
      <c r="A30685">
        <v>2032</v>
      </c>
      <c r="B30685" t="s">
        <v>1058</v>
      </c>
      <c r="C30685" t="s">
        <v>1022</v>
      </c>
      <c r="D30685" t="s">
        <v>972</v>
      </c>
      <c r="E30685" t="s">
        <v>1014</v>
      </c>
      <c r="F30685" s="86">
        <v>84345943.161769897</v>
      </c>
    </row>
    <row r="30686" spans="1:6">
      <c r="A30686">
        <v>2033</v>
      </c>
      <c r="B30686" t="s">
        <v>1058</v>
      </c>
      <c r="C30686" t="s">
        <v>1022</v>
      </c>
      <c r="D30686" t="s">
        <v>972</v>
      </c>
      <c r="E30686" t="s">
        <v>1014</v>
      </c>
      <c r="F30686" s="86">
        <v>84794403.831397504</v>
      </c>
    </row>
    <row r="30687" spans="1:6">
      <c r="A30687">
        <v>2034</v>
      </c>
      <c r="B30687" t="s">
        <v>1058</v>
      </c>
      <c r="C30687" t="s">
        <v>1022</v>
      </c>
      <c r="D30687" t="s">
        <v>972</v>
      </c>
      <c r="E30687" t="s">
        <v>1014</v>
      </c>
      <c r="F30687" s="86">
        <v>85261276.240791097</v>
      </c>
    </row>
    <row r="30688" spans="1:6">
      <c r="A30688">
        <v>2035</v>
      </c>
      <c r="B30688" t="s">
        <v>1058</v>
      </c>
      <c r="C30688" t="s">
        <v>1022</v>
      </c>
      <c r="D30688" t="s">
        <v>972</v>
      </c>
      <c r="E30688" t="s">
        <v>1014</v>
      </c>
      <c r="F30688" s="86">
        <v>85746012.233344093</v>
      </c>
    </row>
    <row r="30689" spans="1:6">
      <c r="A30689">
        <v>2036</v>
      </c>
      <c r="B30689" t="s">
        <v>1058</v>
      </c>
      <c r="C30689" t="s">
        <v>1022</v>
      </c>
      <c r="D30689" t="s">
        <v>972</v>
      </c>
      <c r="E30689" t="s">
        <v>1014</v>
      </c>
      <c r="F30689" s="86">
        <v>86239743.758722007</v>
      </c>
    </row>
    <row r="30690" spans="1:6">
      <c r="A30690">
        <v>2037</v>
      </c>
      <c r="B30690" t="s">
        <v>1058</v>
      </c>
      <c r="C30690" t="s">
        <v>1022</v>
      </c>
      <c r="D30690" t="s">
        <v>972</v>
      </c>
      <c r="E30690" t="s">
        <v>1014</v>
      </c>
      <c r="F30690" s="86">
        <v>86733142.010738894</v>
      </c>
    </row>
    <row r="30691" spans="1:6">
      <c r="A30691">
        <v>2038</v>
      </c>
      <c r="B30691" t="s">
        <v>1058</v>
      </c>
      <c r="C30691" t="s">
        <v>1022</v>
      </c>
      <c r="D30691" t="s">
        <v>972</v>
      </c>
      <c r="E30691" t="s">
        <v>1014</v>
      </c>
      <c r="F30691" s="86">
        <v>87228591.078243494</v>
      </c>
    </row>
    <row r="30692" spans="1:6">
      <c r="A30692">
        <v>2039</v>
      </c>
      <c r="B30692" t="s">
        <v>1058</v>
      </c>
      <c r="C30692" t="s">
        <v>1022</v>
      </c>
      <c r="D30692" t="s">
        <v>972</v>
      </c>
      <c r="E30692" t="s">
        <v>1014</v>
      </c>
      <c r="F30692" s="86">
        <v>87724476.341595903</v>
      </c>
    </row>
    <row r="30693" spans="1:6">
      <c r="A30693">
        <v>2040</v>
      </c>
      <c r="B30693" t="s">
        <v>1058</v>
      </c>
      <c r="C30693" t="s">
        <v>1022</v>
      </c>
      <c r="D30693" t="s">
        <v>972</v>
      </c>
      <c r="E30693" t="s">
        <v>1014</v>
      </c>
      <c r="F30693" s="86">
        <v>88218608.169535398</v>
      </c>
    </row>
    <row r="30694" spans="1:6">
      <c r="A30694">
        <v>2041</v>
      </c>
      <c r="B30694" t="s">
        <v>1058</v>
      </c>
      <c r="C30694" t="s">
        <v>1022</v>
      </c>
      <c r="D30694" t="s">
        <v>972</v>
      </c>
      <c r="E30694" t="s">
        <v>1014</v>
      </c>
      <c r="F30694" s="86">
        <v>87937379.127433702</v>
      </c>
    </row>
    <row r="30695" spans="1:6">
      <c r="A30695">
        <v>2042</v>
      </c>
      <c r="B30695" t="s">
        <v>1058</v>
      </c>
      <c r="C30695" t="s">
        <v>1022</v>
      </c>
      <c r="D30695" t="s">
        <v>972</v>
      </c>
      <c r="E30695" t="s">
        <v>1014</v>
      </c>
      <c r="F30695" s="86">
        <v>87652268.481992394</v>
      </c>
    </row>
    <row r="30696" spans="1:6">
      <c r="A30696">
        <v>2043</v>
      </c>
      <c r="B30696" t="s">
        <v>1058</v>
      </c>
      <c r="C30696" t="s">
        <v>1022</v>
      </c>
      <c r="D30696" t="s">
        <v>972</v>
      </c>
      <c r="E30696" t="s">
        <v>1014</v>
      </c>
      <c r="F30696" s="86">
        <v>87365369.935559496</v>
      </c>
    </row>
    <row r="30697" spans="1:6">
      <c r="A30697">
        <v>2044</v>
      </c>
      <c r="B30697" t="s">
        <v>1058</v>
      </c>
      <c r="C30697" t="s">
        <v>1022</v>
      </c>
      <c r="D30697" t="s">
        <v>972</v>
      </c>
      <c r="E30697" t="s">
        <v>1014</v>
      </c>
      <c r="F30697" s="86">
        <v>87078472.550690904</v>
      </c>
    </row>
    <row r="30698" spans="1:6">
      <c r="A30698">
        <v>2045</v>
      </c>
      <c r="B30698" t="s">
        <v>1058</v>
      </c>
      <c r="C30698" t="s">
        <v>1022</v>
      </c>
      <c r="D30698" t="s">
        <v>972</v>
      </c>
      <c r="E30698" t="s">
        <v>1014</v>
      </c>
      <c r="F30698" s="86">
        <v>86792718.756245106</v>
      </c>
    </row>
    <row r="30699" spans="1:6">
      <c r="A30699">
        <v>2046</v>
      </c>
      <c r="B30699" t="s">
        <v>1058</v>
      </c>
      <c r="C30699" t="s">
        <v>1022</v>
      </c>
      <c r="D30699" t="s">
        <v>972</v>
      </c>
      <c r="E30699" t="s">
        <v>1014</v>
      </c>
      <c r="F30699" s="86">
        <v>86508299.454350501</v>
      </c>
    </row>
    <row r="30700" spans="1:6">
      <c r="A30700">
        <v>2047</v>
      </c>
      <c r="B30700" t="s">
        <v>1058</v>
      </c>
      <c r="C30700" t="s">
        <v>1022</v>
      </c>
      <c r="D30700" t="s">
        <v>972</v>
      </c>
      <c r="E30700" t="s">
        <v>1014</v>
      </c>
      <c r="F30700" s="86">
        <v>86226206.059462294</v>
      </c>
    </row>
    <row r="30701" spans="1:6">
      <c r="A30701">
        <v>2048</v>
      </c>
      <c r="B30701" t="s">
        <v>1058</v>
      </c>
      <c r="C30701" t="s">
        <v>1022</v>
      </c>
      <c r="D30701" t="s">
        <v>972</v>
      </c>
      <c r="E30701" t="s">
        <v>1014</v>
      </c>
      <c r="F30701" s="86">
        <v>85946204.967820302</v>
      </c>
    </row>
    <row r="30702" spans="1:6">
      <c r="A30702">
        <v>2049</v>
      </c>
      <c r="B30702" t="s">
        <v>1058</v>
      </c>
      <c r="C30702" t="s">
        <v>1022</v>
      </c>
      <c r="D30702" t="s">
        <v>972</v>
      </c>
      <c r="E30702" t="s">
        <v>1014</v>
      </c>
      <c r="F30702" s="86">
        <v>85668484.084019393</v>
      </c>
    </row>
    <row r="30703" spans="1:6">
      <c r="A30703">
        <v>2050</v>
      </c>
      <c r="B30703" t="s">
        <v>1058</v>
      </c>
      <c r="C30703" t="s">
        <v>1022</v>
      </c>
      <c r="D30703" t="s">
        <v>972</v>
      </c>
      <c r="E30703" t="s">
        <v>1014</v>
      </c>
      <c r="F30703" s="86">
        <v>85392871.805263102</v>
      </c>
    </row>
    <row r="30704" spans="1:6">
      <c r="A30704">
        <v>2017</v>
      </c>
      <c r="B30704" t="s">
        <v>1059</v>
      </c>
      <c r="C30704" t="s">
        <v>1022</v>
      </c>
      <c r="D30704" t="s">
        <v>972</v>
      </c>
      <c r="E30704" t="s">
        <v>1014</v>
      </c>
      <c r="F30704" s="86">
        <v>16195524.346754599</v>
      </c>
    </row>
    <row r="30705" spans="1:6">
      <c r="A30705">
        <v>2018</v>
      </c>
      <c r="B30705" t="s">
        <v>1059</v>
      </c>
      <c r="C30705" t="s">
        <v>1022</v>
      </c>
      <c r="D30705" t="s">
        <v>972</v>
      </c>
      <c r="E30705" t="s">
        <v>1014</v>
      </c>
      <c r="F30705" s="86">
        <v>16250444.7186567</v>
      </c>
    </row>
    <row r="30706" spans="1:6">
      <c r="A30706">
        <v>2019</v>
      </c>
      <c r="B30706" t="s">
        <v>1059</v>
      </c>
      <c r="C30706" t="s">
        <v>1022</v>
      </c>
      <c r="D30706" t="s">
        <v>972</v>
      </c>
      <c r="E30706" t="s">
        <v>1014</v>
      </c>
      <c r="F30706" s="86">
        <v>16305381.5713783</v>
      </c>
    </row>
    <row r="30707" spans="1:6">
      <c r="A30707">
        <v>2020</v>
      </c>
      <c r="B30707" t="s">
        <v>1059</v>
      </c>
      <c r="C30707" t="s">
        <v>1022</v>
      </c>
      <c r="D30707" t="s">
        <v>972</v>
      </c>
      <c r="E30707" t="s">
        <v>1014</v>
      </c>
      <c r="F30707" s="86">
        <v>16357235.5881295</v>
      </c>
    </row>
    <row r="30708" spans="1:6">
      <c r="A30708">
        <v>2021</v>
      </c>
      <c r="B30708" t="s">
        <v>1059</v>
      </c>
      <c r="C30708" t="s">
        <v>1022</v>
      </c>
      <c r="D30708" t="s">
        <v>972</v>
      </c>
      <c r="E30708" t="s">
        <v>1014</v>
      </c>
      <c r="F30708" s="86">
        <v>16411667.3446403</v>
      </c>
    </row>
    <row r="30709" spans="1:6">
      <c r="A30709">
        <v>2022</v>
      </c>
      <c r="B30709" t="s">
        <v>1059</v>
      </c>
      <c r="C30709" t="s">
        <v>1022</v>
      </c>
      <c r="D30709" t="s">
        <v>972</v>
      </c>
      <c r="E30709" t="s">
        <v>1014</v>
      </c>
      <c r="F30709" s="86">
        <v>16466979.659646399</v>
      </c>
    </row>
    <row r="30710" spans="1:6">
      <c r="A30710">
        <v>2023</v>
      </c>
      <c r="B30710" t="s">
        <v>1059</v>
      </c>
      <c r="C30710" t="s">
        <v>1022</v>
      </c>
      <c r="D30710" t="s">
        <v>972</v>
      </c>
      <c r="E30710" t="s">
        <v>1014</v>
      </c>
      <c r="F30710" s="86">
        <v>16527356.682122299</v>
      </c>
    </row>
    <row r="30711" spans="1:6">
      <c r="A30711">
        <v>2024</v>
      </c>
      <c r="B30711" t="s">
        <v>1059</v>
      </c>
      <c r="C30711" t="s">
        <v>1022</v>
      </c>
      <c r="D30711" t="s">
        <v>972</v>
      </c>
      <c r="E30711" t="s">
        <v>1014</v>
      </c>
      <c r="F30711" s="86">
        <v>16596625.704271501</v>
      </c>
    </row>
    <row r="30712" spans="1:6">
      <c r="A30712">
        <v>2025</v>
      </c>
      <c r="B30712" t="s">
        <v>1059</v>
      </c>
      <c r="C30712" t="s">
        <v>1022</v>
      </c>
      <c r="D30712" t="s">
        <v>972</v>
      </c>
      <c r="E30712" t="s">
        <v>1014</v>
      </c>
      <c r="F30712" s="86">
        <v>16677232.6166433</v>
      </c>
    </row>
    <row r="30713" spans="1:6">
      <c r="A30713">
        <v>2026</v>
      </c>
      <c r="B30713" t="s">
        <v>1059</v>
      </c>
      <c r="C30713" t="s">
        <v>1022</v>
      </c>
      <c r="D30713" t="s">
        <v>972</v>
      </c>
      <c r="E30713" t="s">
        <v>1014</v>
      </c>
      <c r="F30713" s="86">
        <v>16771875.380033299</v>
      </c>
    </row>
    <row r="30714" spans="1:6">
      <c r="A30714">
        <v>2027</v>
      </c>
      <c r="B30714" t="s">
        <v>1059</v>
      </c>
      <c r="C30714" t="s">
        <v>1022</v>
      </c>
      <c r="D30714" t="s">
        <v>972</v>
      </c>
      <c r="E30714" t="s">
        <v>1014</v>
      </c>
      <c r="F30714" s="86">
        <v>16876015.621625099</v>
      </c>
    </row>
    <row r="30715" spans="1:6">
      <c r="A30715">
        <v>2028</v>
      </c>
      <c r="B30715" t="s">
        <v>1059</v>
      </c>
      <c r="C30715" t="s">
        <v>1022</v>
      </c>
      <c r="D30715" t="s">
        <v>972</v>
      </c>
      <c r="E30715" t="s">
        <v>1014</v>
      </c>
      <c r="F30715" s="86">
        <v>16984220.8339183</v>
      </c>
    </row>
    <row r="30716" spans="1:6">
      <c r="A30716">
        <v>2029</v>
      </c>
      <c r="B30716" t="s">
        <v>1059</v>
      </c>
      <c r="C30716" t="s">
        <v>1022</v>
      </c>
      <c r="D30716" t="s">
        <v>972</v>
      </c>
      <c r="E30716" t="s">
        <v>1014</v>
      </c>
      <c r="F30716" s="86">
        <v>17091074.050283</v>
      </c>
    </row>
    <row r="30717" spans="1:6">
      <c r="A30717">
        <v>2030</v>
      </c>
      <c r="B30717" t="s">
        <v>1059</v>
      </c>
      <c r="C30717" t="s">
        <v>1022</v>
      </c>
      <c r="D30717" t="s">
        <v>972</v>
      </c>
      <c r="E30717" t="s">
        <v>1014</v>
      </c>
      <c r="F30717" s="86">
        <v>17198712.655682102</v>
      </c>
    </row>
    <row r="30718" spans="1:6">
      <c r="A30718">
        <v>2031</v>
      </c>
      <c r="B30718" t="s">
        <v>1059</v>
      </c>
      <c r="C30718" t="s">
        <v>1022</v>
      </c>
      <c r="D30718" t="s">
        <v>972</v>
      </c>
      <c r="E30718" t="s">
        <v>1014</v>
      </c>
      <c r="F30718" s="86">
        <v>17306903.967757899</v>
      </c>
    </row>
    <row r="30719" spans="1:6">
      <c r="A30719">
        <v>2032</v>
      </c>
      <c r="B30719" t="s">
        <v>1059</v>
      </c>
      <c r="C30719" t="s">
        <v>1022</v>
      </c>
      <c r="D30719" t="s">
        <v>972</v>
      </c>
      <c r="E30719" t="s">
        <v>1014</v>
      </c>
      <c r="F30719" s="86">
        <v>17411926.146070901</v>
      </c>
    </row>
    <row r="30720" spans="1:6">
      <c r="A30720">
        <v>2033</v>
      </c>
      <c r="B30720" t="s">
        <v>1059</v>
      </c>
      <c r="C30720" t="s">
        <v>1022</v>
      </c>
      <c r="D30720" t="s">
        <v>972</v>
      </c>
      <c r="E30720" t="s">
        <v>1014</v>
      </c>
      <c r="F30720" s="86">
        <v>17513587.394153699</v>
      </c>
    </row>
    <row r="30721" spans="1:6">
      <c r="A30721">
        <v>2034</v>
      </c>
      <c r="B30721" t="s">
        <v>1059</v>
      </c>
      <c r="C30721" t="s">
        <v>1022</v>
      </c>
      <c r="D30721" t="s">
        <v>972</v>
      </c>
      <c r="E30721" t="s">
        <v>1014</v>
      </c>
      <c r="F30721" s="86">
        <v>17617876.301794</v>
      </c>
    </row>
    <row r="30722" spans="1:6">
      <c r="A30722">
        <v>2035</v>
      </c>
      <c r="B30722" t="s">
        <v>1059</v>
      </c>
      <c r="C30722" t="s">
        <v>1022</v>
      </c>
      <c r="D30722" t="s">
        <v>972</v>
      </c>
      <c r="E30722" t="s">
        <v>1014</v>
      </c>
      <c r="F30722" s="86">
        <v>17727166.6045136</v>
      </c>
    </row>
    <row r="30723" spans="1:6">
      <c r="A30723">
        <v>2036</v>
      </c>
      <c r="B30723" t="s">
        <v>1059</v>
      </c>
      <c r="C30723" t="s">
        <v>1022</v>
      </c>
      <c r="D30723" t="s">
        <v>972</v>
      </c>
      <c r="E30723" t="s">
        <v>1014</v>
      </c>
      <c r="F30723" s="86">
        <v>17841992.091312401</v>
      </c>
    </row>
    <row r="30724" spans="1:6">
      <c r="A30724">
        <v>2037</v>
      </c>
      <c r="B30724" t="s">
        <v>1059</v>
      </c>
      <c r="C30724" t="s">
        <v>1022</v>
      </c>
      <c r="D30724" t="s">
        <v>972</v>
      </c>
      <c r="E30724" t="s">
        <v>1014</v>
      </c>
      <c r="F30724" s="86">
        <v>17958267.7262986</v>
      </c>
    </row>
    <row r="30725" spans="1:6">
      <c r="A30725">
        <v>2038</v>
      </c>
      <c r="B30725" t="s">
        <v>1059</v>
      </c>
      <c r="C30725" t="s">
        <v>1022</v>
      </c>
      <c r="D30725" t="s">
        <v>972</v>
      </c>
      <c r="E30725" t="s">
        <v>1014</v>
      </c>
      <c r="F30725" s="86">
        <v>18074713.6882344</v>
      </c>
    </row>
    <row r="30726" spans="1:6">
      <c r="A30726">
        <v>2039</v>
      </c>
      <c r="B30726" t="s">
        <v>1059</v>
      </c>
      <c r="C30726" t="s">
        <v>1022</v>
      </c>
      <c r="D30726" t="s">
        <v>972</v>
      </c>
      <c r="E30726" t="s">
        <v>1014</v>
      </c>
      <c r="F30726" s="86">
        <v>18189666.3389767</v>
      </c>
    </row>
    <row r="30727" spans="1:6">
      <c r="A30727">
        <v>2040</v>
      </c>
      <c r="B30727" t="s">
        <v>1059</v>
      </c>
      <c r="C30727" t="s">
        <v>1022</v>
      </c>
      <c r="D30727" t="s">
        <v>972</v>
      </c>
      <c r="E30727" t="s">
        <v>1014</v>
      </c>
      <c r="F30727" s="86">
        <v>18302850.224909499</v>
      </c>
    </row>
    <row r="30728" spans="1:6">
      <c r="A30728">
        <v>2041</v>
      </c>
      <c r="B30728" t="s">
        <v>1059</v>
      </c>
      <c r="C30728" t="s">
        <v>1022</v>
      </c>
      <c r="D30728" t="s">
        <v>972</v>
      </c>
      <c r="E30728" t="s">
        <v>1014</v>
      </c>
      <c r="F30728" s="86">
        <v>18478930.8991297</v>
      </c>
    </row>
    <row r="30729" spans="1:6">
      <c r="A30729">
        <v>2042</v>
      </c>
      <c r="B30729" t="s">
        <v>1059</v>
      </c>
      <c r="C30729" t="s">
        <v>1022</v>
      </c>
      <c r="D30729" t="s">
        <v>972</v>
      </c>
      <c r="E30729" t="s">
        <v>1014</v>
      </c>
      <c r="F30729" s="86">
        <v>18655836.291475002</v>
      </c>
    </row>
    <row r="30730" spans="1:6">
      <c r="A30730">
        <v>2043</v>
      </c>
      <c r="B30730" t="s">
        <v>1059</v>
      </c>
      <c r="C30730" t="s">
        <v>1022</v>
      </c>
      <c r="D30730" t="s">
        <v>972</v>
      </c>
      <c r="E30730" t="s">
        <v>1014</v>
      </c>
      <c r="F30730" s="86">
        <v>18834136.390907299</v>
      </c>
    </row>
    <row r="30731" spans="1:6">
      <c r="A30731">
        <v>2044</v>
      </c>
      <c r="B30731" t="s">
        <v>1059</v>
      </c>
      <c r="C30731" t="s">
        <v>1022</v>
      </c>
      <c r="D30731" t="s">
        <v>972</v>
      </c>
      <c r="E30731" t="s">
        <v>1014</v>
      </c>
      <c r="F30731" s="86">
        <v>19014259.491223201</v>
      </c>
    </row>
    <row r="30732" spans="1:6">
      <c r="A30732">
        <v>2045</v>
      </c>
      <c r="B30732" t="s">
        <v>1059</v>
      </c>
      <c r="C30732" t="s">
        <v>1022</v>
      </c>
      <c r="D30732" t="s">
        <v>972</v>
      </c>
      <c r="E30732" t="s">
        <v>1014</v>
      </c>
      <c r="F30732" s="86">
        <v>19196345.2197918</v>
      </c>
    </row>
    <row r="30733" spans="1:6">
      <c r="A30733">
        <v>2046</v>
      </c>
      <c r="B30733" t="s">
        <v>1059</v>
      </c>
      <c r="C30733" t="s">
        <v>1022</v>
      </c>
      <c r="D30733" t="s">
        <v>972</v>
      </c>
      <c r="E30733" t="s">
        <v>1014</v>
      </c>
      <c r="F30733" s="86">
        <v>19380385.760395799</v>
      </c>
    </row>
    <row r="30734" spans="1:6">
      <c r="A30734">
        <v>2047</v>
      </c>
      <c r="B30734" t="s">
        <v>1059</v>
      </c>
      <c r="C30734" t="s">
        <v>1022</v>
      </c>
      <c r="D30734" t="s">
        <v>972</v>
      </c>
      <c r="E30734" t="s">
        <v>1014</v>
      </c>
      <c r="F30734" s="86">
        <v>19566566.027429499</v>
      </c>
    </row>
    <row r="30735" spans="1:6">
      <c r="A30735">
        <v>2048</v>
      </c>
      <c r="B30735" t="s">
        <v>1059</v>
      </c>
      <c r="C30735" t="s">
        <v>1022</v>
      </c>
      <c r="D30735" t="s">
        <v>972</v>
      </c>
      <c r="E30735" t="s">
        <v>1014</v>
      </c>
      <c r="F30735" s="86">
        <v>19754671.123165999</v>
      </c>
    </row>
    <row r="30736" spans="1:6">
      <c r="A30736">
        <v>2049</v>
      </c>
      <c r="B30736" t="s">
        <v>1059</v>
      </c>
      <c r="C30736" t="s">
        <v>1022</v>
      </c>
      <c r="D30736" t="s">
        <v>972</v>
      </c>
      <c r="E30736" t="s">
        <v>1014</v>
      </c>
      <c r="F30736" s="86">
        <v>19944973.496791501</v>
      </c>
    </row>
    <row r="30737" spans="1:6">
      <c r="A30737">
        <v>2050</v>
      </c>
      <c r="B30737" t="s">
        <v>1059</v>
      </c>
      <c r="C30737" t="s">
        <v>1022</v>
      </c>
      <c r="D30737" t="s">
        <v>972</v>
      </c>
      <c r="E30737" t="s">
        <v>1014</v>
      </c>
      <c r="F30737" s="86">
        <v>20137674.556086801</v>
      </c>
    </row>
    <row r="30738" spans="1:6">
      <c r="A30738">
        <v>2017</v>
      </c>
      <c r="B30738" t="s">
        <v>1060</v>
      </c>
      <c r="C30738" t="s">
        <v>1022</v>
      </c>
      <c r="D30738" t="s">
        <v>972</v>
      </c>
      <c r="E30738" t="s">
        <v>1014</v>
      </c>
      <c r="F30738" s="86">
        <v>23049794.930436101</v>
      </c>
    </row>
    <row r="30739" spans="1:6">
      <c r="A30739">
        <v>2018</v>
      </c>
      <c r="B30739" t="s">
        <v>1060</v>
      </c>
      <c r="C30739" t="s">
        <v>1022</v>
      </c>
      <c r="D30739" t="s">
        <v>972</v>
      </c>
      <c r="E30739" t="s">
        <v>1014</v>
      </c>
      <c r="F30739" s="86">
        <v>23144205.724307202</v>
      </c>
    </row>
    <row r="30740" spans="1:6">
      <c r="A30740">
        <v>2019</v>
      </c>
      <c r="B30740" t="s">
        <v>1060</v>
      </c>
      <c r="C30740" t="s">
        <v>1022</v>
      </c>
      <c r="D30740" t="s">
        <v>972</v>
      </c>
      <c r="E30740" t="s">
        <v>1014</v>
      </c>
      <c r="F30740" s="86">
        <v>23238988.2708841</v>
      </c>
    </row>
    <row r="30741" spans="1:6">
      <c r="A30741">
        <v>2020</v>
      </c>
      <c r="B30741" t="s">
        <v>1060</v>
      </c>
      <c r="C30741" t="s">
        <v>1022</v>
      </c>
      <c r="D30741" t="s">
        <v>972</v>
      </c>
      <c r="E30741" t="s">
        <v>1014</v>
      </c>
      <c r="F30741" s="86">
        <v>23330484.233627401</v>
      </c>
    </row>
    <row r="30742" spans="1:6">
      <c r="A30742">
        <v>2021</v>
      </c>
      <c r="B30742" t="s">
        <v>1060</v>
      </c>
      <c r="C30742" t="s">
        <v>1022</v>
      </c>
      <c r="D30742" t="s">
        <v>972</v>
      </c>
      <c r="E30742" t="s">
        <v>1014</v>
      </c>
      <c r="F30742" s="86">
        <v>23428114.024911098</v>
      </c>
    </row>
    <row r="30743" spans="1:6">
      <c r="A30743">
        <v>2022</v>
      </c>
      <c r="B30743" t="s">
        <v>1060</v>
      </c>
      <c r="C30743" t="s">
        <v>1022</v>
      </c>
      <c r="D30743" t="s">
        <v>972</v>
      </c>
      <c r="E30743" t="s">
        <v>1014</v>
      </c>
      <c r="F30743" s="86">
        <v>23524742.370768901</v>
      </c>
    </row>
    <row r="30744" spans="1:6">
      <c r="A30744">
        <v>2023</v>
      </c>
      <c r="B30744" t="s">
        <v>1060</v>
      </c>
      <c r="C30744" t="s">
        <v>1022</v>
      </c>
      <c r="D30744" t="s">
        <v>972</v>
      </c>
      <c r="E30744" t="s">
        <v>1014</v>
      </c>
      <c r="F30744" s="86">
        <v>23624853.960189201</v>
      </c>
    </row>
    <row r="30745" spans="1:6">
      <c r="A30745">
        <v>2024</v>
      </c>
      <c r="B30745" t="s">
        <v>1060</v>
      </c>
      <c r="C30745" t="s">
        <v>1022</v>
      </c>
      <c r="D30745" t="s">
        <v>972</v>
      </c>
      <c r="E30745" t="s">
        <v>1014</v>
      </c>
      <c r="F30745" s="86">
        <v>23732340.719830301</v>
      </c>
    </row>
    <row r="30746" spans="1:6">
      <c r="A30746">
        <v>2025</v>
      </c>
      <c r="B30746" t="s">
        <v>1060</v>
      </c>
      <c r="C30746" t="s">
        <v>1022</v>
      </c>
      <c r="D30746" t="s">
        <v>972</v>
      </c>
      <c r="E30746" t="s">
        <v>1014</v>
      </c>
      <c r="F30746" s="86">
        <v>23852347.6537087</v>
      </c>
    </row>
    <row r="30747" spans="1:6">
      <c r="A30747">
        <v>2026</v>
      </c>
      <c r="B30747" t="s">
        <v>1060</v>
      </c>
      <c r="C30747" t="s">
        <v>1022</v>
      </c>
      <c r="D30747" t="s">
        <v>972</v>
      </c>
      <c r="E30747" t="s">
        <v>1014</v>
      </c>
      <c r="F30747" s="86">
        <v>23990382.8591372</v>
      </c>
    </row>
    <row r="30748" spans="1:6">
      <c r="A30748">
        <v>2027</v>
      </c>
      <c r="B30748" t="s">
        <v>1060</v>
      </c>
      <c r="C30748" t="s">
        <v>1022</v>
      </c>
      <c r="D30748" t="s">
        <v>972</v>
      </c>
      <c r="E30748" t="s">
        <v>1014</v>
      </c>
      <c r="F30748" s="86">
        <v>24144515.7036114</v>
      </c>
    </row>
    <row r="30749" spans="1:6">
      <c r="A30749">
        <v>2028</v>
      </c>
      <c r="B30749" t="s">
        <v>1060</v>
      </c>
      <c r="C30749" t="s">
        <v>1022</v>
      </c>
      <c r="D30749" t="s">
        <v>972</v>
      </c>
      <c r="E30749" t="s">
        <v>1014</v>
      </c>
      <c r="F30749" s="86">
        <v>24309577.368000198</v>
      </c>
    </row>
    <row r="30750" spans="1:6">
      <c r="A30750">
        <v>2029</v>
      </c>
      <c r="B30750" t="s">
        <v>1060</v>
      </c>
      <c r="C30750" t="s">
        <v>1022</v>
      </c>
      <c r="D30750" t="s">
        <v>972</v>
      </c>
      <c r="E30750" t="s">
        <v>1014</v>
      </c>
      <c r="F30750" s="86">
        <v>24480532.626848899</v>
      </c>
    </row>
    <row r="30751" spans="1:6">
      <c r="A30751">
        <v>2030</v>
      </c>
      <c r="B30751" t="s">
        <v>1060</v>
      </c>
      <c r="C30751" t="s">
        <v>1022</v>
      </c>
      <c r="D30751" t="s">
        <v>972</v>
      </c>
      <c r="E30751" t="s">
        <v>1014</v>
      </c>
      <c r="F30751" s="86">
        <v>24661585.667281199</v>
      </c>
    </row>
    <row r="30752" spans="1:6">
      <c r="A30752">
        <v>2031</v>
      </c>
      <c r="B30752" t="s">
        <v>1060</v>
      </c>
      <c r="C30752" t="s">
        <v>1022</v>
      </c>
      <c r="D30752" t="s">
        <v>972</v>
      </c>
      <c r="E30752" t="s">
        <v>1014</v>
      </c>
      <c r="F30752" s="86">
        <v>24852132.089131899</v>
      </c>
    </row>
    <row r="30753" spans="1:6">
      <c r="A30753">
        <v>2032</v>
      </c>
      <c r="B30753" t="s">
        <v>1060</v>
      </c>
      <c r="C30753" t="s">
        <v>1022</v>
      </c>
      <c r="D30753" t="s">
        <v>972</v>
      </c>
      <c r="E30753" t="s">
        <v>1014</v>
      </c>
      <c r="F30753" s="86">
        <v>25045486.386949498</v>
      </c>
    </row>
    <row r="30754" spans="1:6">
      <c r="A30754">
        <v>2033</v>
      </c>
      <c r="B30754" t="s">
        <v>1060</v>
      </c>
      <c r="C30754" t="s">
        <v>1022</v>
      </c>
      <c r="D30754" t="s">
        <v>972</v>
      </c>
      <c r="E30754" t="s">
        <v>1014</v>
      </c>
      <c r="F30754" s="86">
        <v>25239201.8342571</v>
      </c>
    </row>
    <row r="30755" spans="1:6">
      <c r="A30755">
        <v>2034</v>
      </c>
      <c r="B30755" t="s">
        <v>1060</v>
      </c>
      <c r="C30755" t="s">
        <v>1022</v>
      </c>
      <c r="D30755" t="s">
        <v>972</v>
      </c>
      <c r="E30755" t="s">
        <v>1014</v>
      </c>
      <c r="F30755" s="86">
        <v>25438575.286818299</v>
      </c>
    </row>
    <row r="30756" spans="1:6">
      <c r="A30756">
        <v>2035</v>
      </c>
      <c r="B30756" t="s">
        <v>1060</v>
      </c>
      <c r="C30756" t="s">
        <v>1022</v>
      </c>
      <c r="D30756" t="s">
        <v>972</v>
      </c>
      <c r="E30756" t="s">
        <v>1014</v>
      </c>
      <c r="F30756" s="86">
        <v>25643958.2672478</v>
      </c>
    </row>
    <row r="30757" spans="1:6">
      <c r="A30757">
        <v>2036</v>
      </c>
      <c r="B30757" t="s">
        <v>1060</v>
      </c>
      <c r="C30757" t="s">
        <v>1022</v>
      </c>
      <c r="D30757" t="s">
        <v>972</v>
      </c>
      <c r="E30757" t="s">
        <v>1014</v>
      </c>
      <c r="F30757" s="86">
        <v>25853253.50522</v>
      </c>
    </row>
    <row r="30758" spans="1:6">
      <c r="A30758">
        <v>2037</v>
      </c>
      <c r="B30758" t="s">
        <v>1060</v>
      </c>
      <c r="C30758" t="s">
        <v>1022</v>
      </c>
      <c r="D30758" t="s">
        <v>972</v>
      </c>
      <c r="E30758" t="s">
        <v>1014</v>
      </c>
      <c r="F30758" s="86">
        <v>26063056.143650901</v>
      </c>
    </row>
    <row r="30759" spans="1:6">
      <c r="A30759">
        <v>2038</v>
      </c>
      <c r="B30759" t="s">
        <v>1060</v>
      </c>
      <c r="C30759" t="s">
        <v>1022</v>
      </c>
      <c r="D30759" t="s">
        <v>972</v>
      </c>
      <c r="E30759" t="s">
        <v>1014</v>
      </c>
      <c r="F30759" s="86">
        <v>26273323.122759901</v>
      </c>
    </row>
    <row r="30760" spans="1:6">
      <c r="A30760">
        <v>2039</v>
      </c>
      <c r="B30760" t="s">
        <v>1060</v>
      </c>
      <c r="C30760" t="s">
        <v>1022</v>
      </c>
      <c r="D30760" t="s">
        <v>972</v>
      </c>
      <c r="E30760" t="s">
        <v>1014</v>
      </c>
      <c r="F30760" s="86">
        <v>26483013.240258601</v>
      </c>
    </row>
    <row r="30761" spans="1:6">
      <c r="A30761">
        <v>2040</v>
      </c>
      <c r="B30761" t="s">
        <v>1060</v>
      </c>
      <c r="C30761" t="s">
        <v>1022</v>
      </c>
      <c r="D30761" t="s">
        <v>972</v>
      </c>
      <c r="E30761" t="s">
        <v>1014</v>
      </c>
      <c r="F30761" s="86">
        <v>26691581.745113701</v>
      </c>
    </row>
    <row r="30762" spans="1:6">
      <c r="A30762">
        <v>2041</v>
      </c>
      <c r="B30762" t="s">
        <v>1060</v>
      </c>
      <c r="C30762" t="s">
        <v>1022</v>
      </c>
      <c r="D30762" t="s">
        <v>972</v>
      </c>
      <c r="E30762" t="s">
        <v>1014</v>
      </c>
      <c r="F30762" s="86">
        <v>26822534.884287599</v>
      </c>
    </row>
    <row r="30763" spans="1:6">
      <c r="A30763">
        <v>2042</v>
      </c>
      <c r="B30763" t="s">
        <v>1060</v>
      </c>
      <c r="C30763" t="s">
        <v>1022</v>
      </c>
      <c r="D30763" t="s">
        <v>972</v>
      </c>
      <c r="E30763" t="s">
        <v>1014</v>
      </c>
      <c r="F30763" s="86">
        <v>26952759.012508299</v>
      </c>
    </row>
    <row r="30764" spans="1:6">
      <c r="A30764">
        <v>2043</v>
      </c>
      <c r="B30764" t="s">
        <v>1060</v>
      </c>
      <c r="C30764" t="s">
        <v>1022</v>
      </c>
      <c r="D30764" t="s">
        <v>972</v>
      </c>
      <c r="E30764" t="s">
        <v>1014</v>
      </c>
      <c r="F30764" s="86">
        <v>27082649.7891845</v>
      </c>
    </row>
    <row r="30765" spans="1:6">
      <c r="A30765">
        <v>2044</v>
      </c>
      <c r="B30765" t="s">
        <v>1060</v>
      </c>
      <c r="C30765" t="s">
        <v>1022</v>
      </c>
      <c r="D30765" t="s">
        <v>972</v>
      </c>
      <c r="E30765" t="s">
        <v>1014</v>
      </c>
      <c r="F30765" s="86">
        <v>27212181.599028502</v>
      </c>
    </row>
    <row r="30766" spans="1:6">
      <c r="A30766">
        <v>2045</v>
      </c>
      <c r="B30766" t="s">
        <v>1060</v>
      </c>
      <c r="C30766" t="s">
        <v>1022</v>
      </c>
      <c r="D30766" t="s">
        <v>972</v>
      </c>
      <c r="E30766" t="s">
        <v>1014</v>
      </c>
      <c r="F30766" s="86">
        <v>27342217.989472199</v>
      </c>
    </row>
    <row r="30767" spans="1:6">
      <c r="A30767">
        <v>2046</v>
      </c>
      <c r="B30767" t="s">
        <v>1060</v>
      </c>
      <c r="C30767" t="s">
        <v>1022</v>
      </c>
      <c r="D30767" t="s">
        <v>972</v>
      </c>
      <c r="E30767" t="s">
        <v>1014</v>
      </c>
      <c r="F30767" s="86">
        <v>27471995.137873799</v>
      </c>
    </row>
    <row r="30768" spans="1:6">
      <c r="A30768">
        <v>2047</v>
      </c>
      <c r="B30768" t="s">
        <v>1060</v>
      </c>
      <c r="C30768" t="s">
        <v>1022</v>
      </c>
      <c r="D30768" t="s">
        <v>972</v>
      </c>
      <c r="E30768" t="s">
        <v>1014</v>
      </c>
      <c r="F30768" s="86">
        <v>27602803.911837801</v>
      </c>
    </row>
    <row r="30769" spans="1:6">
      <c r="A30769">
        <v>2048</v>
      </c>
      <c r="B30769" t="s">
        <v>1060</v>
      </c>
      <c r="C30769" t="s">
        <v>1022</v>
      </c>
      <c r="D30769" t="s">
        <v>972</v>
      </c>
      <c r="E30769" t="s">
        <v>1014</v>
      </c>
      <c r="F30769" s="86">
        <v>27734181.156852599</v>
      </c>
    </row>
    <row r="30770" spans="1:6">
      <c r="A30770">
        <v>2049</v>
      </c>
      <c r="B30770" t="s">
        <v>1060</v>
      </c>
      <c r="C30770" t="s">
        <v>1022</v>
      </c>
      <c r="D30770" t="s">
        <v>972</v>
      </c>
      <c r="E30770" t="s">
        <v>1014</v>
      </c>
      <c r="F30770" s="86">
        <v>27865636.288342699</v>
      </c>
    </row>
    <row r="30771" spans="1:6">
      <c r="A30771">
        <v>2050</v>
      </c>
      <c r="B30771" t="s">
        <v>1060</v>
      </c>
      <c r="C30771" t="s">
        <v>1022</v>
      </c>
      <c r="D30771" t="s">
        <v>972</v>
      </c>
      <c r="E30771" t="s">
        <v>1014</v>
      </c>
      <c r="F30771" s="86">
        <v>27997706.417164199</v>
      </c>
    </row>
    <row r="30772" spans="1:6">
      <c r="A30772">
        <v>2017</v>
      </c>
      <c r="B30772" t="s">
        <v>1061</v>
      </c>
      <c r="C30772" t="s">
        <v>1022</v>
      </c>
      <c r="D30772" t="s">
        <v>972</v>
      </c>
      <c r="E30772" t="s">
        <v>1014</v>
      </c>
      <c r="F30772" s="86">
        <v>77989169.663752198</v>
      </c>
    </row>
    <row r="30773" spans="1:6">
      <c r="A30773">
        <v>2018</v>
      </c>
      <c r="B30773" t="s">
        <v>1061</v>
      </c>
      <c r="C30773" t="s">
        <v>1022</v>
      </c>
      <c r="D30773" t="s">
        <v>972</v>
      </c>
      <c r="E30773" t="s">
        <v>1014</v>
      </c>
      <c r="F30773" s="86">
        <v>78208735.815415695</v>
      </c>
    </row>
    <row r="30774" spans="1:6">
      <c r="A30774">
        <v>2019</v>
      </c>
      <c r="B30774" t="s">
        <v>1061</v>
      </c>
      <c r="C30774" t="s">
        <v>1022</v>
      </c>
      <c r="D30774" t="s">
        <v>972</v>
      </c>
      <c r="E30774" t="s">
        <v>1014</v>
      </c>
      <c r="F30774" s="86">
        <v>78401626.701642901</v>
      </c>
    </row>
    <row r="30775" spans="1:6">
      <c r="A30775">
        <v>2020</v>
      </c>
      <c r="B30775" t="s">
        <v>1061</v>
      </c>
      <c r="C30775" t="s">
        <v>1022</v>
      </c>
      <c r="D30775" t="s">
        <v>972</v>
      </c>
      <c r="E30775" t="s">
        <v>1014</v>
      </c>
      <c r="F30775" s="86">
        <v>78567973.778477207</v>
      </c>
    </row>
    <row r="30776" spans="1:6">
      <c r="A30776">
        <v>2021</v>
      </c>
      <c r="B30776" t="s">
        <v>1061</v>
      </c>
      <c r="C30776" t="s">
        <v>1022</v>
      </c>
      <c r="D30776" t="s">
        <v>972</v>
      </c>
      <c r="E30776" t="s">
        <v>1014</v>
      </c>
      <c r="F30776" s="86">
        <v>78745289.329222605</v>
      </c>
    </row>
    <row r="30777" spans="1:6">
      <c r="A30777">
        <v>2022</v>
      </c>
      <c r="B30777" t="s">
        <v>1061</v>
      </c>
      <c r="C30777" t="s">
        <v>1022</v>
      </c>
      <c r="D30777" t="s">
        <v>972</v>
      </c>
      <c r="E30777" t="s">
        <v>1014</v>
      </c>
      <c r="F30777" s="86">
        <v>78905012.256095603</v>
      </c>
    </row>
    <row r="30778" spans="1:6">
      <c r="A30778">
        <v>2023</v>
      </c>
      <c r="B30778" t="s">
        <v>1061</v>
      </c>
      <c r="C30778" t="s">
        <v>1022</v>
      </c>
      <c r="D30778" t="s">
        <v>972</v>
      </c>
      <c r="E30778" t="s">
        <v>1014</v>
      </c>
      <c r="F30778" s="86">
        <v>79067776.099831402</v>
      </c>
    </row>
    <row r="30779" spans="1:6">
      <c r="A30779">
        <v>2024</v>
      </c>
      <c r="B30779" t="s">
        <v>1061</v>
      </c>
      <c r="C30779" t="s">
        <v>1022</v>
      </c>
      <c r="D30779" t="s">
        <v>972</v>
      </c>
      <c r="E30779" t="s">
        <v>1014</v>
      </c>
      <c r="F30779" s="86">
        <v>79248826.165247202</v>
      </c>
    </row>
    <row r="30780" spans="1:6">
      <c r="A30780">
        <v>2025</v>
      </c>
      <c r="B30780" t="s">
        <v>1061</v>
      </c>
      <c r="C30780" t="s">
        <v>1022</v>
      </c>
      <c r="D30780" t="s">
        <v>972</v>
      </c>
      <c r="E30780" t="s">
        <v>1014</v>
      </c>
      <c r="F30780" s="86">
        <v>79474040.796317399</v>
      </c>
    </row>
    <row r="30781" spans="1:6">
      <c r="A30781">
        <v>2026</v>
      </c>
      <c r="B30781" t="s">
        <v>1061</v>
      </c>
      <c r="C30781" t="s">
        <v>1022</v>
      </c>
      <c r="D30781" t="s">
        <v>972</v>
      </c>
      <c r="E30781" t="s">
        <v>1014</v>
      </c>
      <c r="F30781" s="86">
        <v>79761476.0963718</v>
      </c>
    </row>
    <row r="30782" spans="1:6">
      <c r="A30782">
        <v>2027</v>
      </c>
      <c r="B30782" t="s">
        <v>1061</v>
      </c>
      <c r="C30782" t="s">
        <v>1022</v>
      </c>
      <c r="D30782" t="s">
        <v>972</v>
      </c>
      <c r="E30782" t="s">
        <v>1014</v>
      </c>
      <c r="F30782" s="86">
        <v>80105645.770071998</v>
      </c>
    </row>
    <row r="30783" spans="1:6">
      <c r="A30783">
        <v>2028</v>
      </c>
      <c r="B30783" t="s">
        <v>1061</v>
      </c>
      <c r="C30783" t="s">
        <v>1022</v>
      </c>
      <c r="D30783" t="s">
        <v>972</v>
      </c>
      <c r="E30783" t="s">
        <v>1014</v>
      </c>
      <c r="F30783" s="86">
        <v>80485477.496599197</v>
      </c>
    </row>
    <row r="30784" spans="1:6">
      <c r="A30784">
        <v>2029</v>
      </c>
      <c r="B30784" t="s">
        <v>1061</v>
      </c>
      <c r="C30784" t="s">
        <v>1022</v>
      </c>
      <c r="D30784" t="s">
        <v>972</v>
      </c>
      <c r="E30784" t="s">
        <v>1014</v>
      </c>
      <c r="F30784" s="86">
        <v>80885114.509850696</v>
      </c>
    </row>
    <row r="30785" spans="1:6">
      <c r="A30785">
        <v>2030</v>
      </c>
      <c r="B30785" t="s">
        <v>1061</v>
      </c>
      <c r="C30785" t="s">
        <v>1022</v>
      </c>
      <c r="D30785" t="s">
        <v>972</v>
      </c>
      <c r="E30785" t="s">
        <v>1014</v>
      </c>
      <c r="F30785" s="86">
        <v>81317244.658389196</v>
      </c>
    </row>
    <row r="30786" spans="1:6">
      <c r="A30786">
        <v>2031</v>
      </c>
      <c r="B30786" t="s">
        <v>1061</v>
      </c>
      <c r="C30786" t="s">
        <v>1022</v>
      </c>
      <c r="D30786" t="s">
        <v>972</v>
      </c>
      <c r="E30786" t="s">
        <v>1014</v>
      </c>
      <c r="F30786" s="86">
        <v>81777526.812853098</v>
      </c>
    </row>
    <row r="30787" spans="1:6">
      <c r="A30787">
        <v>2032</v>
      </c>
      <c r="B30787" t="s">
        <v>1061</v>
      </c>
      <c r="C30787" t="s">
        <v>1022</v>
      </c>
      <c r="D30787" t="s">
        <v>972</v>
      </c>
      <c r="E30787" t="s">
        <v>1014</v>
      </c>
      <c r="F30787" s="86">
        <v>82242919.477177098</v>
      </c>
    </row>
    <row r="30788" spans="1:6">
      <c r="A30788">
        <v>2033</v>
      </c>
      <c r="B30788" t="s">
        <v>1061</v>
      </c>
      <c r="C30788" t="s">
        <v>1022</v>
      </c>
      <c r="D30788" t="s">
        <v>972</v>
      </c>
      <c r="E30788" t="s">
        <v>1014</v>
      </c>
      <c r="F30788" s="86">
        <v>82705462.527394697</v>
      </c>
    </row>
    <row r="30789" spans="1:6">
      <c r="A30789">
        <v>2034</v>
      </c>
      <c r="B30789" t="s">
        <v>1061</v>
      </c>
      <c r="C30789" t="s">
        <v>1022</v>
      </c>
      <c r="D30789" t="s">
        <v>972</v>
      </c>
      <c r="E30789" t="s">
        <v>1014</v>
      </c>
      <c r="F30789" s="86">
        <v>83179665.667397097</v>
      </c>
    </row>
    <row r="30790" spans="1:6">
      <c r="A30790">
        <v>2035</v>
      </c>
      <c r="B30790" t="s">
        <v>1061</v>
      </c>
      <c r="C30790" t="s">
        <v>1022</v>
      </c>
      <c r="D30790" t="s">
        <v>972</v>
      </c>
      <c r="E30790" t="s">
        <v>1014</v>
      </c>
      <c r="F30790" s="86">
        <v>83665144.987271994</v>
      </c>
    </row>
    <row r="30791" spans="1:6">
      <c r="A30791">
        <v>2036</v>
      </c>
      <c r="B30791" t="s">
        <v>1061</v>
      </c>
      <c r="C30791" t="s">
        <v>1022</v>
      </c>
      <c r="D30791" t="s">
        <v>972</v>
      </c>
      <c r="E30791" t="s">
        <v>1014</v>
      </c>
      <c r="F30791" s="86">
        <v>84153896.529707298</v>
      </c>
    </row>
    <row r="30792" spans="1:6">
      <c r="A30792">
        <v>2037</v>
      </c>
      <c r="B30792" t="s">
        <v>1061</v>
      </c>
      <c r="C30792" t="s">
        <v>1022</v>
      </c>
      <c r="D30792" t="s">
        <v>972</v>
      </c>
      <c r="E30792" t="s">
        <v>1014</v>
      </c>
      <c r="F30792" s="86">
        <v>84640619.026807502</v>
      </c>
    </row>
    <row r="30793" spans="1:6">
      <c r="A30793">
        <v>2038</v>
      </c>
      <c r="B30793" t="s">
        <v>1061</v>
      </c>
      <c r="C30793" t="s">
        <v>1022</v>
      </c>
      <c r="D30793" t="s">
        <v>972</v>
      </c>
      <c r="E30793" t="s">
        <v>1014</v>
      </c>
      <c r="F30793" s="86">
        <v>85128193.899419293</v>
      </c>
    </row>
    <row r="30794" spans="1:6">
      <c r="A30794">
        <v>2039</v>
      </c>
      <c r="B30794" t="s">
        <v>1061</v>
      </c>
      <c r="C30794" t="s">
        <v>1022</v>
      </c>
      <c r="D30794" t="s">
        <v>972</v>
      </c>
      <c r="E30794" t="s">
        <v>1014</v>
      </c>
      <c r="F30794" s="86">
        <v>85614562.939080298</v>
      </c>
    </row>
    <row r="30795" spans="1:6">
      <c r="A30795">
        <v>2040</v>
      </c>
      <c r="B30795" t="s">
        <v>1061</v>
      </c>
      <c r="C30795" t="s">
        <v>1022</v>
      </c>
      <c r="D30795" t="s">
        <v>972</v>
      </c>
      <c r="E30795" t="s">
        <v>1014</v>
      </c>
      <c r="F30795" s="86">
        <v>86097775.972588494</v>
      </c>
    </row>
    <row r="30796" spans="1:6">
      <c r="A30796">
        <v>2041</v>
      </c>
      <c r="B30796" t="s">
        <v>1061</v>
      </c>
      <c r="C30796" t="s">
        <v>1022</v>
      </c>
      <c r="D30796" t="s">
        <v>972</v>
      </c>
      <c r="E30796" t="s">
        <v>1014</v>
      </c>
      <c r="F30796" s="86">
        <v>85982809.952851802</v>
      </c>
    </row>
    <row r="30797" spans="1:6">
      <c r="A30797">
        <v>2042</v>
      </c>
      <c r="B30797" t="s">
        <v>1061</v>
      </c>
      <c r="C30797" t="s">
        <v>1022</v>
      </c>
      <c r="D30797" t="s">
        <v>972</v>
      </c>
      <c r="E30797" t="s">
        <v>1014</v>
      </c>
      <c r="F30797" s="86">
        <v>85864619.183837995</v>
      </c>
    </row>
    <row r="30798" spans="1:6">
      <c r="A30798">
        <v>2043</v>
      </c>
      <c r="B30798" t="s">
        <v>1061</v>
      </c>
      <c r="C30798" t="s">
        <v>1022</v>
      </c>
      <c r="D30798" t="s">
        <v>972</v>
      </c>
      <c r="E30798" t="s">
        <v>1014</v>
      </c>
      <c r="F30798" s="86">
        <v>85745137.870415002</v>
      </c>
    </row>
    <row r="30799" spans="1:6">
      <c r="A30799">
        <v>2044</v>
      </c>
      <c r="B30799" t="s">
        <v>1061</v>
      </c>
      <c r="C30799" t="s">
        <v>1022</v>
      </c>
      <c r="D30799" t="s">
        <v>972</v>
      </c>
      <c r="E30799" t="s">
        <v>1014</v>
      </c>
      <c r="F30799" s="86">
        <v>85626056.747113898</v>
      </c>
    </row>
    <row r="30800" spans="1:6">
      <c r="A30800">
        <v>2045</v>
      </c>
      <c r="B30800" t="s">
        <v>1061</v>
      </c>
      <c r="C30800" t="s">
        <v>1022</v>
      </c>
      <c r="D30800" t="s">
        <v>972</v>
      </c>
      <c r="E30800" t="s">
        <v>1014</v>
      </c>
      <c r="F30800" s="86">
        <v>85508478.809493005</v>
      </c>
    </row>
    <row r="30801" spans="1:6">
      <c r="A30801">
        <v>2046</v>
      </c>
      <c r="B30801" t="s">
        <v>1061</v>
      </c>
      <c r="C30801" t="s">
        <v>1022</v>
      </c>
      <c r="D30801" t="s">
        <v>972</v>
      </c>
      <c r="E30801" t="s">
        <v>1014</v>
      </c>
      <c r="F30801" s="86">
        <v>85392676.174091399</v>
      </c>
    </row>
    <row r="30802" spans="1:6">
      <c r="A30802">
        <v>2047</v>
      </c>
      <c r="B30802" t="s">
        <v>1061</v>
      </c>
      <c r="C30802" t="s">
        <v>1022</v>
      </c>
      <c r="D30802" t="s">
        <v>972</v>
      </c>
      <c r="E30802" t="s">
        <v>1014</v>
      </c>
      <c r="F30802" s="86">
        <v>85279678.471559197</v>
      </c>
    </row>
    <row r="30803" spans="1:6">
      <c r="A30803">
        <v>2048</v>
      </c>
      <c r="B30803" t="s">
        <v>1061</v>
      </c>
      <c r="C30803" t="s">
        <v>1022</v>
      </c>
      <c r="D30803" t="s">
        <v>972</v>
      </c>
      <c r="E30803" t="s">
        <v>1014</v>
      </c>
      <c r="F30803" s="86">
        <v>85169478.192837894</v>
      </c>
    </row>
    <row r="30804" spans="1:6">
      <c r="A30804">
        <v>2049</v>
      </c>
      <c r="B30804" t="s">
        <v>1061</v>
      </c>
      <c r="C30804" t="s">
        <v>1022</v>
      </c>
      <c r="D30804" t="s">
        <v>972</v>
      </c>
      <c r="E30804" t="s">
        <v>1014</v>
      </c>
      <c r="F30804" s="86">
        <v>85062370.950487196</v>
      </c>
    </row>
    <row r="30805" spans="1:6">
      <c r="A30805">
        <v>2050</v>
      </c>
      <c r="B30805" t="s">
        <v>1061</v>
      </c>
      <c r="C30805" t="s">
        <v>1022</v>
      </c>
      <c r="D30805" t="s">
        <v>972</v>
      </c>
      <c r="E30805" t="s">
        <v>1014</v>
      </c>
      <c r="F30805" s="86">
        <v>84958314.865069106</v>
      </c>
    </row>
    <row r="30806" spans="1:6">
      <c r="A30806">
        <v>2017</v>
      </c>
      <c r="B30806" t="s">
        <v>1062</v>
      </c>
      <c r="C30806" t="s">
        <v>1022</v>
      </c>
      <c r="D30806" t="s">
        <v>972</v>
      </c>
      <c r="E30806" t="s">
        <v>1014</v>
      </c>
      <c r="F30806" s="86">
        <v>4433043.6171030896</v>
      </c>
    </row>
    <row r="30807" spans="1:6">
      <c r="A30807">
        <v>2018</v>
      </c>
      <c r="B30807" t="s">
        <v>1062</v>
      </c>
      <c r="C30807" t="s">
        <v>1022</v>
      </c>
      <c r="D30807" t="s">
        <v>972</v>
      </c>
      <c r="E30807" t="s">
        <v>1014</v>
      </c>
      <c r="F30807" s="86">
        <v>4483740.2867312497</v>
      </c>
    </row>
    <row r="30808" spans="1:6">
      <c r="A30808">
        <v>2019</v>
      </c>
      <c r="B30808" t="s">
        <v>1062</v>
      </c>
      <c r="C30808" t="s">
        <v>1022</v>
      </c>
      <c r="D30808" t="s">
        <v>972</v>
      </c>
      <c r="E30808" t="s">
        <v>1014</v>
      </c>
      <c r="F30808" s="86">
        <v>4529809.6422493597</v>
      </c>
    </row>
    <row r="30809" spans="1:6">
      <c r="A30809">
        <v>2020</v>
      </c>
      <c r="B30809" t="s">
        <v>1062</v>
      </c>
      <c r="C30809" t="s">
        <v>1022</v>
      </c>
      <c r="D30809" t="s">
        <v>972</v>
      </c>
      <c r="E30809" t="s">
        <v>1014</v>
      </c>
      <c r="F30809" s="86">
        <v>4571943.14738933</v>
      </c>
    </row>
    <row r="30810" spans="1:6">
      <c r="A30810">
        <v>2021</v>
      </c>
      <c r="B30810" t="s">
        <v>1062</v>
      </c>
      <c r="C30810" t="s">
        <v>1022</v>
      </c>
      <c r="D30810" t="s">
        <v>972</v>
      </c>
      <c r="E30810" t="s">
        <v>1014</v>
      </c>
      <c r="F30810" s="86">
        <v>4612530.5350742796</v>
      </c>
    </row>
    <row r="30811" spans="1:6">
      <c r="A30811">
        <v>2022</v>
      </c>
      <c r="B30811" t="s">
        <v>1062</v>
      </c>
      <c r="C30811" t="s">
        <v>1022</v>
      </c>
      <c r="D30811" t="s">
        <v>972</v>
      </c>
      <c r="E30811" t="s">
        <v>1014</v>
      </c>
      <c r="F30811" s="86">
        <v>4650019.2997186398</v>
      </c>
    </row>
    <row r="30812" spans="1:6">
      <c r="A30812">
        <v>2023</v>
      </c>
      <c r="B30812" t="s">
        <v>1062</v>
      </c>
      <c r="C30812" t="s">
        <v>1022</v>
      </c>
      <c r="D30812" t="s">
        <v>972</v>
      </c>
      <c r="E30812" t="s">
        <v>1014</v>
      </c>
      <c r="F30812" s="86">
        <v>4686063.5140706301</v>
      </c>
    </row>
    <row r="30813" spans="1:6">
      <c r="A30813">
        <v>2024</v>
      </c>
      <c r="B30813" t="s">
        <v>1062</v>
      </c>
      <c r="C30813" t="s">
        <v>1022</v>
      </c>
      <c r="D30813" t="s">
        <v>972</v>
      </c>
      <c r="E30813" t="s">
        <v>1014</v>
      </c>
      <c r="F30813" s="86">
        <v>4721821.54981435</v>
      </c>
    </row>
    <row r="30814" spans="1:6">
      <c r="A30814">
        <v>2025</v>
      </c>
      <c r="B30814" t="s">
        <v>1062</v>
      </c>
      <c r="C30814" t="s">
        <v>1022</v>
      </c>
      <c r="D30814" t="s">
        <v>972</v>
      </c>
      <c r="E30814" t="s">
        <v>1014</v>
      </c>
      <c r="F30814" s="86">
        <v>4759172.6990697999</v>
      </c>
    </row>
    <row r="30815" spans="1:6">
      <c r="A30815">
        <v>2026</v>
      </c>
      <c r="B30815" t="s">
        <v>1062</v>
      </c>
      <c r="C30815" t="s">
        <v>1022</v>
      </c>
      <c r="D30815" t="s">
        <v>972</v>
      </c>
      <c r="E30815" t="s">
        <v>1014</v>
      </c>
      <c r="F30815" s="86">
        <v>4799134.6632428505</v>
      </c>
    </row>
    <row r="30816" spans="1:6">
      <c r="A30816">
        <v>2027</v>
      </c>
      <c r="B30816" t="s">
        <v>1062</v>
      </c>
      <c r="C30816" t="s">
        <v>1022</v>
      </c>
      <c r="D30816" t="s">
        <v>972</v>
      </c>
      <c r="E30816" t="s">
        <v>1014</v>
      </c>
      <c r="F30816" s="86">
        <v>4841745.8598608002</v>
      </c>
    </row>
    <row r="30817" spans="1:6">
      <c r="A30817">
        <v>2028</v>
      </c>
      <c r="B30817" t="s">
        <v>1062</v>
      </c>
      <c r="C30817" t="s">
        <v>1022</v>
      </c>
      <c r="D30817" t="s">
        <v>972</v>
      </c>
      <c r="E30817" t="s">
        <v>1014</v>
      </c>
      <c r="F30817" s="86">
        <v>4886048.8052219497</v>
      </c>
    </row>
    <row r="30818" spans="1:6">
      <c r="A30818">
        <v>2029</v>
      </c>
      <c r="B30818" t="s">
        <v>1062</v>
      </c>
      <c r="C30818" t="s">
        <v>1022</v>
      </c>
      <c r="D30818" t="s">
        <v>972</v>
      </c>
      <c r="E30818" t="s">
        <v>1014</v>
      </c>
      <c r="F30818" s="86">
        <v>4931312.0278076604</v>
      </c>
    </row>
    <row r="30819" spans="1:6">
      <c r="A30819">
        <v>2030</v>
      </c>
      <c r="B30819" t="s">
        <v>1062</v>
      </c>
      <c r="C30819" t="s">
        <v>1022</v>
      </c>
      <c r="D30819" t="s">
        <v>972</v>
      </c>
      <c r="E30819" t="s">
        <v>1014</v>
      </c>
      <c r="F30819" s="86">
        <v>4978169.6693591997</v>
      </c>
    </row>
    <row r="30820" spans="1:6">
      <c r="A30820">
        <v>2031</v>
      </c>
      <c r="B30820" t="s">
        <v>1062</v>
      </c>
      <c r="C30820" t="s">
        <v>1022</v>
      </c>
      <c r="D30820" t="s">
        <v>972</v>
      </c>
      <c r="E30820" t="s">
        <v>1014</v>
      </c>
      <c r="F30820" s="86">
        <v>5026248.2077591103</v>
      </c>
    </row>
    <row r="30821" spans="1:6">
      <c r="A30821">
        <v>2032</v>
      </c>
      <c r="B30821" t="s">
        <v>1062</v>
      </c>
      <c r="C30821" t="s">
        <v>1022</v>
      </c>
      <c r="D30821" t="s">
        <v>972</v>
      </c>
      <c r="E30821" t="s">
        <v>1014</v>
      </c>
      <c r="F30821" s="86">
        <v>5074155.3960196199</v>
      </c>
    </row>
    <row r="30822" spans="1:6">
      <c r="A30822">
        <v>2033</v>
      </c>
      <c r="B30822" t="s">
        <v>1062</v>
      </c>
      <c r="C30822" t="s">
        <v>1022</v>
      </c>
      <c r="D30822" t="s">
        <v>972</v>
      </c>
      <c r="E30822" t="s">
        <v>1014</v>
      </c>
      <c r="F30822" s="86">
        <v>5121514.9246110599</v>
      </c>
    </row>
    <row r="30823" spans="1:6">
      <c r="A30823">
        <v>2034</v>
      </c>
      <c r="B30823" t="s">
        <v>1062</v>
      </c>
      <c r="C30823" t="s">
        <v>1022</v>
      </c>
      <c r="D30823" t="s">
        <v>972</v>
      </c>
      <c r="E30823" t="s">
        <v>1014</v>
      </c>
      <c r="F30823" s="86">
        <v>5169182.6073256601</v>
      </c>
    </row>
    <row r="30824" spans="1:6">
      <c r="A30824">
        <v>2035</v>
      </c>
      <c r="B30824" t="s">
        <v>1062</v>
      </c>
      <c r="C30824" t="s">
        <v>1022</v>
      </c>
      <c r="D30824" t="s">
        <v>972</v>
      </c>
      <c r="E30824" t="s">
        <v>1014</v>
      </c>
      <c r="F30824" s="86">
        <v>5217181.7279699501</v>
      </c>
    </row>
    <row r="30825" spans="1:6">
      <c r="A30825">
        <v>2036</v>
      </c>
      <c r="B30825" t="s">
        <v>1062</v>
      </c>
      <c r="C30825" t="s">
        <v>1022</v>
      </c>
      <c r="D30825" t="s">
        <v>972</v>
      </c>
      <c r="E30825" t="s">
        <v>1014</v>
      </c>
      <c r="F30825" s="86">
        <v>5265133.2098030001</v>
      </c>
    </row>
    <row r="30826" spans="1:6">
      <c r="A30826">
        <v>2037</v>
      </c>
      <c r="B30826" t="s">
        <v>1062</v>
      </c>
      <c r="C30826" t="s">
        <v>1022</v>
      </c>
      <c r="D30826" t="s">
        <v>972</v>
      </c>
      <c r="E30826" t="s">
        <v>1014</v>
      </c>
      <c r="F30826" s="86">
        <v>5312973.1607270297</v>
      </c>
    </row>
    <row r="30827" spans="1:6">
      <c r="A30827">
        <v>2038</v>
      </c>
      <c r="B30827" t="s">
        <v>1062</v>
      </c>
      <c r="C30827" t="s">
        <v>1022</v>
      </c>
      <c r="D30827" t="s">
        <v>972</v>
      </c>
      <c r="E30827" t="s">
        <v>1014</v>
      </c>
      <c r="F30827" s="86">
        <v>5360978.9395676702</v>
      </c>
    </row>
    <row r="30828" spans="1:6">
      <c r="A30828">
        <v>2039</v>
      </c>
      <c r="B30828" t="s">
        <v>1062</v>
      </c>
      <c r="C30828" t="s">
        <v>1022</v>
      </c>
      <c r="D30828" t="s">
        <v>972</v>
      </c>
      <c r="E30828" t="s">
        <v>1014</v>
      </c>
      <c r="F30828" s="86">
        <v>5408982.5818954604</v>
      </c>
    </row>
    <row r="30829" spans="1:6">
      <c r="A30829">
        <v>2040</v>
      </c>
      <c r="B30829" t="s">
        <v>1062</v>
      </c>
      <c r="C30829" t="s">
        <v>1022</v>
      </c>
      <c r="D30829" t="s">
        <v>972</v>
      </c>
      <c r="E30829" t="s">
        <v>1014</v>
      </c>
      <c r="F30829" s="86">
        <v>5456893.5648394199</v>
      </c>
    </row>
    <row r="30830" spans="1:6">
      <c r="A30830">
        <v>2041</v>
      </c>
      <c r="B30830" t="s">
        <v>1062</v>
      </c>
      <c r="C30830" t="s">
        <v>1022</v>
      </c>
      <c r="D30830" t="s">
        <v>972</v>
      </c>
      <c r="E30830" t="s">
        <v>1014</v>
      </c>
      <c r="F30830" s="86">
        <v>5453354.5874741003</v>
      </c>
    </row>
    <row r="30831" spans="1:6">
      <c r="A30831">
        <v>2042</v>
      </c>
      <c r="B30831" t="s">
        <v>1062</v>
      </c>
      <c r="C30831" t="s">
        <v>1022</v>
      </c>
      <c r="D30831" t="s">
        <v>972</v>
      </c>
      <c r="E30831" t="s">
        <v>1014</v>
      </c>
      <c r="F30831" s="86">
        <v>5449764.8575484604</v>
      </c>
    </row>
    <row r="30832" spans="1:6">
      <c r="A30832">
        <v>2043</v>
      </c>
      <c r="B30832" t="s">
        <v>1062</v>
      </c>
      <c r="C30832" t="s">
        <v>1022</v>
      </c>
      <c r="D30832" t="s">
        <v>972</v>
      </c>
      <c r="E30832" t="s">
        <v>1014</v>
      </c>
      <c r="F30832" s="86">
        <v>5446227.1482106196</v>
      </c>
    </row>
    <row r="30833" spans="1:6">
      <c r="A30833">
        <v>2044</v>
      </c>
      <c r="B30833" t="s">
        <v>1062</v>
      </c>
      <c r="C30833" t="s">
        <v>1022</v>
      </c>
      <c r="D30833" t="s">
        <v>972</v>
      </c>
      <c r="E30833" t="s">
        <v>1014</v>
      </c>
      <c r="F30833" s="86">
        <v>5442818.0267345598</v>
      </c>
    </row>
    <row r="30834" spans="1:6">
      <c r="A30834">
        <v>2045</v>
      </c>
      <c r="B30834" t="s">
        <v>1062</v>
      </c>
      <c r="C30834" t="s">
        <v>1022</v>
      </c>
      <c r="D30834" t="s">
        <v>972</v>
      </c>
      <c r="E30834" t="s">
        <v>1014</v>
      </c>
      <c r="F30834" s="86">
        <v>5439574.1376098497</v>
      </c>
    </row>
    <row r="30835" spans="1:6">
      <c r="A30835">
        <v>2046</v>
      </c>
      <c r="B30835" t="s">
        <v>1062</v>
      </c>
      <c r="C30835" t="s">
        <v>1022</v>
      </c>
      <c r="D30835" t="s">
        <v>972</v>
      </c>
      <c r="E30835" t="s">
        <v>1014</v>
      </c>
      <c r="F30835" s="86">
        <v>5436484.1219717199</v>
      </c>
    </row>
    <row r="30836" spans="1:6">
      <c r="A30836">
        <v>2047</v>
      </c>
      <c r="B30836" t="s">
        <v>1062</v>
      </c>
      <c r="C30836" t="s">
        <v>1022</v>
      </c>
      <c r="D30836" t="s">
        <v>972</v>
      </c>
      <c r="E30836" t="s">
        <v>1014</v>
      </c>
      <c r="F30836" s="86">
        <v>5433602.7661858303</v>
      </c>
    </row>
    <row r="30837" spans="1:6">
      <c r="A30837">
        <v>2048</v>
      </c>
      <c r="B30837" t="s">
        <v>1062</v>
      </c>
      <c r="C30837" t="s">
        <v>1022</v>
      </c>
      <c r="D30837" t="s">
        <v>972</v>
      </c>
      <c r="E30837" t="s">
        <v>1014</v>
      </c>
      <c r="F30837" s="86">
        <v>5430913.6901000999</v>
      </c>
    </row>
    <row r="30838" spans="1:6">
      <c r="A30838">
        <v>2049</v>
      </c>
      <c r="B30838" t="s">
        <v>1062</v>
      </c>
      <c r="C30838" t="s">
        <v>1022</v>
      </c>
      <c r="D30838" t="s">
        <v>972</v>
      </c>
      <c r="E30838" t="s">
        <v>1014</v>
      </c>
      <c r="F30838" s="86">
        <v>5428448.7113072202</v>
      </c>
    </row>
    <row r="30839" spans="1:6">
      <c r="A30839">
        <v>2050</v>
      </c>
      <c r="B30839" t="s">
        <v>1062</v>
      </c>
      <c r="C30839" t="s">
        <v>1022</v>
      </c>
      <c r="D30839" t="s">
        <v>972</v>
      </c>
      <c r="E30839" t="s">
        <v>1014</v>
      </c>
      <c r="F30839" s="86">
        <v>5426216.8637813097</v>
      </c>
    </row>
    <row r="30840" spans="1:6">
      <c r="A30840">
        <v>2017</v>
      </c>
      <c r="B30840" t="s">
        <v>1063</v>
      </c>
      <c r="C30840" t="s">
        <v>1022</v>
      </c>
      <c r="D30840" t="s">
        <v>972</v>
      </c>
      <c r="E30840" t="s">
        <v>1014</v>
      </c>
      <c r="F30840" s="86">
        <v>11275373.1730872</v>
      </c>
    </row>
    <row r="30841" spans="1:6">
      <c r="A30841">
        <v>2018</v>
      </c>
      <c r="B30841" t="s">
        <v>1063</v>
      </c>
      <c r="C30841" t="s">
        <v>1022</v>
      </c>
      <c r="D30841" t="s">
        <v>972</v>
      </c>
      <c r="E30841" t="s">
        <v>1014</v>
      </c>
      <c r="F30841" s="86">
        <v>11344166.325236499</v>
      </c>
    </row>
    <row r="30842" spans="1:6">
      <c r="A30842">
        <v>2019</v>
      </c>
      <c r="B30842" t="s">
        <v>1063</v>
      </c>
      <c r="C30842" t="s">
        <v>1022</v>
      </c>
      <c r="D30842" t="s">
        <v>972</v>
      </c>
      <c r="E30842" t="s">
        <v>1014</v>
      </c>
      <c r="F30842" s="86">
        <v>11415195.804896699</v>
      </c>
    </row>
    <row r="30843" spans="1:6">
      <c r="A30843">
        <v>2020</v>
      </c>
      <c r="B30843" t="s">
        <v>1063</v>
      </c>
      <c r="C30843" t="s">
        <v>1022</v>
      </c>
      <c r="D30843" t="s">
        <v>972</v>
      </c>
      <c r="E30843" t="s">
        <v>1014</v>
      </c>
      <c r="F30843" s="86">
        <v>11486003.754034899</v>
      </c>
    </row>
    <row r="30844" spans="1:6">
      <c r="A30844">
        <v>2021</v>
      </c>
      <c r="B30844" t="s">
        <v>1063</v>
      </c>
      <c r="C30844" t="s">
        <v>1022</v>
      </c>
      <c r="D30844" t="s">
        <v>972</v>
      </c>
      <c r="E30844" t="s">
        <v>1014</v>
      </c>
      <c r="F30844" s="86">
        <v>11560140.5499139</v>
      </c>
    </row>
    <row r="30845" spans="1:6">
      <c r="A30845">
        <v>2022</v>
      </c>
      <c r="B30845" t="s">
        <v>1063</v>
      </c>
      <c r="C30845" t="s">
        <v>1022</v>
      </c>
      <c r="D30845" t="s">
        <v>972</v>
      </c>
      <c r="E30845" t="s">
        <v>1014</v>
      </c>
      <c r="F30845" s="86">
        <v>11634602.631978299</v>
      </c>
    </row>
    <row r="30846" spans="1:6">
      <c r="A30846">
        <v>2023</v>
      </c>
      <c r="B30846" t="s">
        <v>1063</v>
      </c>
      <c r="C30846" t="s">
        <v>1022</v>
      </c>
      <c r="D30846" t="s">
        <v>972</v>
      </c>
      <c r="E30846" t="s">
        <v>1014</v>
      </c>
      <c r="F30846" s="86">
        <v>11711016.278865799</v>
      </c>
    </row>
    <row r="30847" spans="1:6">
      <c r="A30847">
        <v>2024</v>
      </c>
      <c r="B30847" t="s">
        <v>1063</v>
      </c>
      <c r="C30847" t="s">
        <v>1022</v>
      </c>
      <c r="D30847" t="s">
        <v>972</v>
      </c>
      <c r="E30847" t="s">
        <v>1014</v>
      </c>
      <c r="F30847" s="86">
        <v>11790907.350482199</v>
      </c>
    </row>
    <row r="30848" spans="1:6">
      <c r="A30848">
        <v>2025</v>
      </c>
      <c r="B30848" t="s">
        <v>1063</v>
      </c>
      <c r="C30848" t="s">
        <v>1022</v>
      </c>
      <c r="D30848" t="s">
        <v>972</v>
      </c>
      <c r="E30848" t="s">
        <v>1014</v>
      </c>
      <c r="F30848" s="86">
        <v>11876027.1439691</v>
      </c>
    </row>
    <row r="30849" spans="1:6">
      <c r="A30849">
        <v>2026</v>
      </c>
      <c r="B30849" t="s">
        <v>1063</v>
      </c>
      <c r="C30849" t="s">
        <v>1022</v>
      </c>
      <c r="D30849" t="s">
        <v>972</v>
      </c>
      <c r="E30849" t="s">
        <v>1014</v>
      </c>
      <c r="F30849" s="86">
        <v>11968819.2251107</v>
      </c>
    </row>
    <row r="30850" spans="1:6">
      <c r="A30850">
        <v>2027</v>
      </c>
      <c r="B30850" t="s">
        <v>1063</v>
      </c>
      <c r="C30850" t="s">
        <v>1022</v>
      </c>
      <c r="D30850" t="s">
        <v>972</v>
      </c>
      <c r="E30850" t="s">
        <v>1014</v>
      </c>
      <c r="F30850" s="86">
        <v>12067310.8334058</v>
      </c>
    </row>
    <row r="30851" spans="1:6">
      <c r="A30851">
        <v>2028</v>
      </c>
      <c r="B30851" t="s">
        <v>1063</v>
      </c>
      <c r="C30851" t="s">
        <v>1022</v>
      </c>
      <c r="D30851" t="s">
        <v>972</v>
      </c>
      <c r="E30851" t="s">
        <v>1014</v>
      </c>
      <c r="F30851" s="86">
        <v>12168428.981911</v>
      </c>
    </row>
    <row r="30852" spans="1:6">
      <c r="A30852">
        <v>2029</v>
      </c>
      <c r="B30852" t="s">
        <v>1063</v>
      </c>
      <c r="C30852" t="s">
        <v>1022</v>
      </c>
      <c r="D30852" t="s">
        <v>972</v>
      </c>
      <c r="E30852" t="s">
        <v>1014</v>
      </c>
      <c r="F30852" s="86">
        <v>12269409.4773333</v>
      </c>
    </row>
    <row r="30853" spans="1:6">
      <c r="A30853">
        <v>2030</v>
      </c>
      <c r="B30853" t="s">
        <v>1063</v>
      </c>
      <c r="C30853" t="s">
        <v>1022</v>
      </c>
      <c r="D30853" t="s">
        <v>972</v>
      </c>
      <c r="E30853" t="s">
        <v>1014</v>
      </c>
      <c r="F30853" s="86">
        <v>12372550.798303301</v>
      </c>
    </row>
    <row r="30854" spans="1:6">
      <c r="A30854">
        <v>2031</v>
      </c>
      <c r="B30854" t="s">
        <v>1063</v>
      </c>
      <c r="C30854" t="s">
        <v>1022</v>
      </c>
      <c r="D30854" t="s">
        <v>972</v>
      </c>
      <c r="E30854" t="s">
        <v>1014</v>
      </c>
      <c r="F30854" s="86">
        <v>12477391.444036299</v>
      </c>
    </row>
    <row r="30855" spans="1:6">
      <c r="A30855">
        <v>2032</v>
      </c>
      <c r="B30855" t="s">
        <v>1063</v>
      </c>
      <c r="C30855" t="s">
        <v>1022</v>
      </c>
      <c r="D30855" t="s">
        <v>972</v>
      </c>
      <c r="E30855" t="s">
        <v>1014</v>
      </c>
      <c r="F30855" s="86">
        <v>12580589.0939996</v>
      </c>
    </row>
    <row r="30856" spans="1:6">
      <c r="A30856">
        <v>2033</v>
      </c>
      <c r="B30856" t="s">
        <v>1063</v>
      </c>
      <c r="C30856" t="s">
        <v>1022</v>
      </c>
      <c r="D30856" t="s">
        <v>972</v>
      </c>
      <c r="E30856" t="s">
        <v>1014</v>
      </c>
      <c r="F30856" s="86">
        <v>12682238.8154728</v>
      </c>
    </row>
    <row r="30857" spans="1:6">
      <c r="A30857">
        <v>2034</v>
      </c>
      <c r="B30857" t="s">
        <v>1063</v>
      </c>
      <c r="C30857" t="s">
        <v>1022</v>
      </c>
      <c r="D30857" t="s">
        <v>972</v>
      </c>
      <c r="E30857" t="s">
        <v>1014</v>
      </c>
      <c r="F30857" s="86">
        <v>12786647.4249309</v>
      </c>
    </row>
    <row r="30858" spans="1:6">
      <c r="A30858">
        <v>2035</v>
      </c>
      <c r="B30858" t="s">
        <v>1063</v>
      </c>
      <c r="C30858" t="s">
        <v>1022</v>
      </c>
      <c r="D30858" t="s">
        <v>972</v>
      </c>
      <c r="E30858" t="s">
        <v>1014</v>
      </c>
      <c r="F30858" s="86">
        <v>12894932.7515288</v>
      </c>
    </row>
    <row r="30859" spans="1:6">
      <c r="A30859">
        <v>2036</v>
      </c>
      <c r="B30859" t="s">
        <v>1063</v>
      </c>
      <c r="C30859" t="s">
        <v>1022</v>
      </c>
      <c r="D30859" t="s">
        <v>972</v>
      </c>
      <c r="E30859" t="s">
        <v>1014</v>
      </c>
      <c r="F30859" s="86">
        <v>13006465.9597099</v>
      </c>
    </row>
    <row r="30860" spans="1:6">
      <c r="A30860">
        <v>2037</v>
      </c>
      <c r="B30860" t="s">
        <v>1063</v>
      </c>
      <c r="C30860" t="s">
        <v>1022</v>
      </c>
      <c r="D30860" t="s">
        <v>972</v>
      </c>
      <c r="E30860" t="s">
        <v>1014</v>
      </c>
      <c r="F30860" s="86">
        <v>13118830.676998001</v>
      </c>
    </row>
    <row r="30861" spans="1:6">
      <c r="A30861">
        <v>2038</v>
      </c>
      <c r="B30861" t="s">
        <v>1063</v>
      </c>
      <c r="C30861" t="s">
        <v>1022</v>
      </c>
      <c r="D30861" t="s">
        <v>972</v>
      </c>
      <c r="E30861" t="s">
        <v>1014</v>
      </c>
      <c r="F30861" s="86">
        <v>13231689.0241939</v>
      </c>
    </row>
    <row r="30862" spans="1:6">
      <c r="A30862">
        <v>2039</v>
      </c>
      <c r="B30862" t="s">
        <v>1063</v>
      </c>
      <c r="C30862" t="s">
        <v>1022</v>
      </c>
      <c r="D30862" t="s">
        <v>972</v>
      </c>
      <c r="E30862" t="s">
        <v>1014</v>
      </c>
      <c r="F30862" s="86">
        <v>13344009.307895999</v>
      </c>
    </row>
    <row r="30863" spans="1:6">
      <c r="A30863">
        <v>2040</v>
      </c>
      <c r="B30863" t="s">
        <v>1063</v>
      </c>
      <c r="C30863" t="s">
        <v>1022</v>
      </c>
      <c r="D30863" t="s">
        <v>972</v>
      </c>
      <c r="E30863" t="s">
        <v>1014</v>
      </c>
      <c r="F30863" s="86">
        <v>13455546.7406832</v>
      </c>
    </row>
    <row r="30864" spans="1:6">
      <c r="A30864">
        <v>2041</v>
      </c>
      <c r="B30864" t="s">
        <v>1063</v>
      </c>
      <c r="C30864" t="s">
        <v>1022</v>
      </c>
      <c r="D30864" t="s">
        <v>972</v>
      </c>
      <c r="E30864" t="s">
        <v>1014</v>
      </c>
      <c r="F30864" s="86">
        <v>13546989.285026001</v>
      </c>
    </row>
    <row r="30865" spans="1:6">
      <c r="A30865">
        <v>2042</v>
      </c>
      <c r="B30865" t="s">
        <v>1063</v>
      </c>
      <c r="C30865" t="s">
        <v>1022</v>
      </c>
      <c r="D30865" t="s">
        <v>972</v>
      </c>
      <c r="E30865" t="s">
        <v>1014</v>
      </c>
      <c r="F30865" s="86">
        <v>13638613.567408299</v>
      </c>
    </row>
    <row r="30866" spans="1:6">
      <c r="A30866">
        <v>2043</v>
      </c>
      <c r="B30866" t="s">
        <v>1063</v>
      </c>
      <c r="C30866" t="s">
        <v>1022</v>
      </c>
      <c r="D30866" t="s">
        <v>972</v>
      </c>
      <c r="E30866" t="s">
        <v>1014</v>
      </c>
      <c r="F30866" s="86">
        <v>13730996.611733699</v>
      </c>
    </row>
    <row r="30867" spans="1:6">
      <c r="A30867">
        <v>2044</v>
      </c>
      <c r="B30867" t="s">
        <v>1063</v>
      </c>
      <c r="C30867" t="s">
        <v>1022</v>
      </c>
      <c r="D30867" t="s">
        <v>972</v>
      </c>
      <c r="E30867" t="s">
        <v>1014</v>
      </c>
      <c r="F30867" s="86">
        <v>13824494.717156099</v>
      </c>
    </row>
    <row r="30868" spans="1:6">
      <c r="A30868">
        <v>2045</v>
      </c>
      <c r="B30868" t="s">
        <v>1063</v>
      </c>
      <c r="C30868" t="s">
        <v>1022</v>
      </c>
      <c r="D30868" t="s">
        <v>972</v>
      </c>
      <c r="E30868" t="s">
        <v>1014</v>
      </c>
      <c r="F30868" s="86">
        <v>13919182.5889007</v>
      </c>
    </row>
    <row r="30869" spans="1:6">
      <c r="A30869">
        <v>2046</v>
      </c>
      <c r="B30869" t="s">
        <v>1063</v>
      </c>
      <c r="C30869" t="s">
        <v>1022</v>
      </c>
      <c r="D30869" t="s">
        <v>972</v>
      </c>
      <c r="E30869" t="s">
        <v>1014</v>
      </c>
      <c r="F30869" s="86">
        <v>14014933.1565248</v>
      </c>
    </row>
    <row r="30870" spans="1:6">
      <c r="A30870">
        <v>2047</v>
      </c>
      <c r="B30870" t="s">
        <v>1063</v>
      </c>
      <c r="C30870" t="s">
        <v>1022</v>
      </c>
      <c r="D30870" t="s">
        <v>972</v>
      </c>
      <c r="E30870" t="s">
        <v>1014</v>
      </c>
      <c r="F30870" s="86">
        <v>14111777.8800717</v>
      </c>
    </row>
    <row r="30871" spans="1:6">
      <c r="A30871">
        <v>2048</v>
      </c>
      <c r="B30871" t="s">
        <v>1063</v>
      </c>
      <c r="C30871" t="s">
        <v>1022</v>
      </c>
      <c r="D30871" t="s">
        <v>972</v>
      </c>
      <c r="E30871" t="s">
        <v>1014</v>
      </c>
      <c r="F30871" s="86">
        <v>14209402.678272801</v>
      </c>
    </row>
    <row r="30872" spans="1:6">
      <c r="A30872">
        <v>2049</v>
      </c>
      <c r="B30872" t="s">
        <v>1063</v>
      </c>
      <c r="C30872" t="s">
        <v>1022</v>
      </c>
      <c r="D30872" t="s">
        <v>972</v>
      </c>
      <c r="E30872" t="s">
        <v>1014</v>
      </c>
      <c r="F30872" s="86">
        <v>14308064.183182901</v>
      </c>
    </row>
    <row r="30873" spans="1:6">
      <c r="A30873">
        <v>2050</v>
      </c>
      <c r="B30873" t="s">
        <v>1063</v>
      </c>
      <c r="C30873" t="s">
        <v>1022</v>
      </c>
      <c r="D30873" t="s">
        <v>972</v>
      </c>
      <c r="E30873" t="s">
        <v>1014</v>
      </c>
      <c r="F30873" s="86">
        <v>14407999.288721601</v>
      </c>
    </row>
    <row r="30874" spans="1:6">
      <c r="A30874">
        <v>2017</v>
      </c>
      <c r="B30874" t="s">
        <v>1064</v>
      </c>
      <c r="C30874" t="s">
        <v>1022</v>
      </c>
      <c r="D30874" t="s">
        <v>972</v>
      </c>
      <c r="E30874" t="s">
        <v>1014</v>
      </c>
      <c r="F30874" s="86">
        <v>4580784.8964042403</v>
      </c>
    </row>
    <row r="30875" spans="1:6">
      <c r="A30875">
        <v>2018</v>
      </c>
      <c r="B30875" t="s">
        <v>1064</v>
      </c>
      <c r="C30875" t="s">
        <v>1022</v>
      </c>
      <c r="D30875" t="s">
        <v>972</v>
      </c>
      <c r="E30875" t="s">
        <v>1014</v>
      </c>
      <c r="F30875" s="86">
        <v>4583229.4903981704</v>
      </c>
    </row>
    <row r="30876" spans="1:6">
      <c r="A30876">
        <v>2019</v>
      </c>
      <c r="B30876" t="s">
        <v>1064</v>
      </c>
      <c r="C30876" t="s">
        <v>1022</v>
      </c>
      <c r="D30876" t="s">
        <v>972</v>
      </c>
      <c r="E30876" t="s">
        <v>1014</v>
      </c>
      <c r="F30876" s="86">
        <v>4585941.2092573997</v>
      </c>
    </row>
    <row r="30877" spans="1:6">
      <c r="A30877">
        <v>2020</v>
      </c>
      <c r="B30877" t="s">
        <v>1064</v>
      </c>
      <c r="C30877" t="s">
        <v>1022</v>
      </c>
      <c r="D30877" t="s">
        <v>972</v>
      </c>
      <c r="E30877" t="s">
        <v>1014</v>
      </c>
      <c r="F30877" s="86">
        <v>4587865.6187547296</v>
      </c>
    </row>
    <row r="30878" spans="1:6">
      <c r="A30878">
        <v>2021</v>
      </c>
      <c r="B30878" t="s">
        <v>1064</v>
      </c>
      <c r="C30878" t="s">
        <v>1022</v>
      </c>
      <c r="D30878" t="s">
        <v>972</v>
      </c>
      <c r="E30878" t="s">
        <v>1014</v>
      </c>
      <c r="F30878" s="86">
        <v>4591006.53748166</v>
      </c>
    </row>
    <row r="30879" spans="1:6">
      <c r="A30879">
        <v>2022</v>
      </c>
      <c r="B30879" t="s">
        <v>1064</v>
      </c>
      <c r="C30879" t="s">
        <v>1022</v>
      </c>
      <c r="D30879" t="s">
        <v>972</v>
      </c>
      <c r="E30879" t="s">
        <v>1014</v>
      </c>
      <c r="F30879" s="86">
        <v>4594289.68261737</v>
      </c>
    </row>
    <row r="30880" spans="1:6">
      <c r="A30880">
        <v>2023</v>
      </c>
      <c r="B30880" t="s">
        <v>1064</v>
      </c>
      <c r="C30880" t="s">
        <v>1022</v>
      </c>
      <c r="D30880" t="s">
        <v>972</v>
      </c>
      <c r="E30880" t="s">
        <v>1014</v>
      </c>
      <c r="F30880" s="86">
        <v>4598675.7661286704</v>
      </c>
    </row>
    <row r="30881" spans="1:6">
      <c r="A30881">
        <v>2024</v>
      </c>
      <c r="B30881" t="s">
        <v>1064</v>
      </c>
      <c r="C30881" t="s">
        <v>1022</v>
      </c>
      <c r="D30881" t="s">
        <v>972</v>
      </c>
      <c r="E30881" t="s">
        <v>1014</v>
      </c>
      <c r="F30881" s="86">
        <v>4605050.2679143297</v>
      </c>
    </row>
    <row r="30882" spans="1:6">
      <c r="A30882">
        <v>2025</v>
      </c>
      <c r="B30882" t="s">
        <v>1064</v>
      </c>
      <c r="C30882" t="s">
        <v>1022</v>
      </c>
      <c r="D30882" t="s">
        <v>972</v>
      </c>
      <c r="E30882" t="s">
        <v>1014</v>
      </c>
      <c r="F30882" s="86">
        <v>4614392.0589832403</v>
      </c>
    </row>
    <row r="30883" spans="1:6">
      <c r="A30883">
        <v>2026</v>
      </c>
      <c r="B30883" t="s">
        <v>1064</v>
      </c>
      <c r="C30883" t="s">
        <v>1022</v>
      </c>
      <c r="D30883" t="s">
        <v>972</v>
      </c>
      <c r="E30883" t="s">
        <v>1014</v>
      </c>
      <c r="F30883" s="86">
        <v>4627857.8094694</v>
      </c>
    </row>
    <row r="30884" spans="1:6">
      <c r="A30884">
        <v>2027</v>
      </c>
      <c r="B30884" t="s">
        <v>1064</v>
      </c>
      <c r="C30884" t="s">
        <v>1022</v>
      </c>
      <c r="D30884" t="s">
        <v>972</v>
      </c>
      <c r="E30884" t="s">
        <v>1014</v>
      </c>
      <c r="F30884" s="86">
        <v>4644855.5503775496</v>
      </c>
    </row>
    <row r="30885" spans="1:6">
      <c r="A30885">
        <v>2028</v>
      </c>
      <c r="B30885" t="s">
        <v>1064</v>
      </c>
      <c r="C30885" t="s">
        <v>1022</v>
      </c>
      <c r="D30885" t="s">
        <v>972</v>
      </c>
      <c r="E30885" t="s">
        <v>1014</v>
      </c>
      <c r="F30885" s="86">
        <v>4664069.9817486797</v>
      </c>
    </row>
    <row r="30886" spans="1:6">
      <c r="A30886">
        <v>2029</v>
      </c>
      <c r="B30886" t="s">
        <v>1064</v>
      </c>
      <c r="C30886" t="s">
        <v>1022</v>
      </c>
      <c r="D30886" t="s">
        <v>972</v>
      </c>
      <c r="E30886" t="s">
        <v>1014</v>
      </c>
      <c r="F30886" s="86">
        <v>4684096.4912603796</v>
      </c>
    </row>
    <row r="30887" spans="1:6">
      <c r="A30887">
        <v>2030</v>
      </c>
      <c r="B30887" t="s">
        <v>1064</v>
      </c>
      <c r="C30887" t="s">
        <v>1022</v>
      </c>
      <c r="D30887" t="s">
        <v>972</v>
      </c>
      <c r="E30887" t="s">
        <v>1014</v>
      </c>
      <c r="F30887" s="86">
        <v>4705567.8053631</v>
      </c>
    </row>
    <row r="30888" spans="1:6">
      <c r="A30888">
        <v>2031</v>
      </c>
      <c r="B30888" t="s">
        <v>1064</v>
      </c>
      <c r="C30888" t="s">
        <v>1022</v>
      </c>
      <c r="D30888" t="s">
        <v>972</v>
      </c>
      <c r="E30888" t="s">
        <v>1014</v>
      </c>
      <c r="F30888" s="86">
        <v>4728323.9170464501</v>
      </c>
    </row>
    <row r="30889" spans="1:6">
      <c r="A30889">
        <v>2032</v>
      </c>
      <c r="B30889" t="s">
        <v>1064</v>
      </c>
      <c r="C30889" t="s">
        <v>1022</v>
      </c>
      <c r="D30889" t="s">
        <v>972</v>
      </c>
      <c r="E30889" t="s">
        <v>1014</v>
      </c>
      <c r="F30889" s="86">
        <v>4751180.4369110595</v>
      </c>
    </row>
    <row r="30890" spans="1:6">
      <c r="A30890">
        <v>2033</v>
      </c>
      <c r="B30890" t="s">
        <v>1064</v>
      </c>
      <c r="C30890" t="s">
        <v>1022</v>
      </c>
      <c r="D30890" t="s">
        <v>972</v>
      </c>
      <c r="E30890" t="s">
        <v>1014</v>
      </c>
      <c r="F30890" s="86">
        <v>4773807.9503888898</v>
      </c>
    </row>
    <row r="30891" spans="1:6">
      <c r="A30891">
        <v>2034</v>
      </c>
      <c r="B30891" t="s">
        <v>1064</v>
      </c>
      <c r="C30891" t="s">
        <v>1022</v>
      </c>
      <c r="D30891" t="s">
        <v>972</v>
      </c>
      <c r="E30891" t="s">
        <v>1014</v>
      </c>
      <c r="F30891" s="86">
        <v>4797466.5994888702</v>
      </c>
    </row>
    <row r="30892" spans="1:6">
      <c r="A30892">
        <v>2035</v>
      </c>
      <c r="B30892" t="s">
        <v>1064</v>
      </c>
      <c r="C30892" t="s">
        <v>1022</v>
      </c>
      <c r="D30892" t="s">
        <v>972</v>
      </c>
      <c r="E30892" t="s">
        <v>1014</v>
      </c>
      <c r="F30892" s="86">
        <v>4822314.6861488698</v>
      </c>
    </row>
    <row r="30893" spans="1:6">
      <c r="A30893">
        <v>2036</v>
      </c>
      <c r="B30893" t="s">
        <v>1064</v>
      </c>
      <c r="C30893" t="s">
        <v>1022</v>
      </c>
      <c r="D30893" t="s">
        <v>972</v>
      </c>
      <c r="E30893" t="s">
        <v>1014</v>
      </c>
      <c r="F30893" s="86">
        <v>4848037.3788946904</v>
      </c>
    </row>
    <row r="30894" spans="1:6">
      <c r="A30894">
        <v>2037</v>
      </c>
      <c r="B30894" t="s">
        <v>1064</v>
      </c>
      <c r="C30894" t="s">
        <v>1022</v>
      </c>
      <c r="D30894" t="s">
        <v>972</v>
      </c>
      <c r="E30894" t="s">
        <v>1014</v>
      </c>
      <c r="F30894" s="86">
        <v>4873870.6251518195</v>
      </c>
    </row>
    <row r="30895" spans="1:6">
      <c r="A30895">
        <v>2038</v>
      </c>
      <c r="B30895" t="s">
        <v>1064</v>
      </c>
      <c r="C30895" t="s">
        <v>1022</v>
      </c>
      <c r="D30895" t="s">
        <v>972</v>
      </c>
      <c r="E30895" t="s">
        <v>1014</v>
      </c>
      <c r="F30895" s="86">
        <v>4899838.64662534</v>
      </c>
    </row>
    <row r="30896" spans="1:6">
      <c r="A30896">
        <v>2039</v>
      </c>
      <c r="B30896" t="s">
        <v>1064</v>
      </c>
      <c r="C30896" t="s">
        <v>1022</v>
      </c>
      <c r="D30896" t="s">
        <v>972</v>
      </c>
      <c r="E30896" t="s">
        <v>1014</v>
      </c>
      <c r="F30896" s="86">
        <v>4925773.2197559802</v>
      </c>
    </row>
    <row r="30897" spans="1:6">
      <c r="A30897">
        <v>2040</v>
      </c>
      <c r="B30897" t="s">
        <v>1064</v>
      </c>
      <c r="C30897" t="s">
        <v>1022</v>
      </c>
      <c r="D30897" t="s">
        <v>972</v>
      </c>
      <c r="E30897" t="s">
        <v>1014</v>
      </c>
      <c r="F30897" s="86">
        <v>4951595.0260658199</v>
      </c>
    </row>
    <row r="30898" spans="1:6">
      <c r="A30898">
        <v>2041</v>
      </c>
      <c r="B30898" t="s">
        <v>1064</v>
      </c>
      <c r="C30898" t="s">
        <v>1022</v>
      </c>
      <c r="D30898" t="s">
        <v>972</v>
      </c>
      <c r="E30898" t="s">
        <v>1014</v>
      </c>
      <c r="F30898" s="86">
        <v>4956159.4948157696</v>
      </c>
    </row>
    <row r="30899" spans="1:6">
      <c r="A30899">
        <v>2042</v>
      </c>
      <c r="B30899" t="s">
        <v>1064</v>
      </c>
      <c r="C30899" t="s">
        <v>1022</v>
      </c>
      <c r="D30899" t="s">
        <v>972</v>
      </c>
      <c r="E30899" t="s">
        <v>1014</v>
      </c>
      <c r="F30899" s="86">
        <v>4960665.0052768402</v>
      </c>
    </row>
    <row r="30900" spans="1:6">
      <c r="A30900">
        <v>2043</v>
      </c>
      <c r="B30900" t="s">
        <v>1064</v>
      </c>
      <c r="C30900" t="s">
        <v>1022</v>
      </c>
      <c r="D30900" t="s">
        <v>972</v>
      </c>
      <c r="E30900" t="s">
        <v>1014</v>
      </c>
      <c r="F30900" s="86">
        <v>4965249.7061614301</v>
      </c>
    </row>
    <row r="30901" spans="1:6">
      <c r="A30901">
        <v>2044</v>
      </c>
      <c r="B30901" t="s">
        <v>1064</v>
      </c>
      <c r="C30901" t="s">
        <v>1022</v>
      </c>
      <c r="D30901" t="s">
        <v>972</v>
      </c>
      <c r="E30901" t="s">
        <v>1014</v>
      </c>
      <c r="F30901" s="86">
        <v>4970021.46810601</v>
      </c>
    </row>
    <row r="30902" spans="1:6">
      <c r="A30902">
        <v>2045</v>
      </c>
      <c r="B30902" t="s">
        <v>1064</v>
      </c>
      <c r="C30902" t="s">
        <v>1022</v>
      </c>
      <c r="D30902" t="s">
        <v>972</v>
      </c>
      <c r="E30902" t="s">
        <v>1014</v>
      </c>
      <c r="F30902" s="86">
        <v>4975039.7326153098</v>
      </c>
    </row>
    <row r="30903" spans="1:6">
      <c r="A30903">
        <v>2046</v>
      </c>
      <c r="B30903" t="s">
        <v>1064</v>
      </c>
      <c r="C30903" t="s">
        <v>1022</v>
      </c>
      <c r="D30903" t="s">
        <v>972</v>
      </c>
      <c r="E30903" t="s">
        <v>1014</v>
      </c>
      <c r="F30903" s="86">
        <v>4980311.7161292797</v>
      </c>
    </row>
    <row r="30904" spans="1:6">
      <c r="A30904">
        <v>2047</v>
      </c>
      <c r="B30904" t="s">
        <v>1064</v>
      </c>
      <c r="C30904" t="s">
        <v>1022</v>
      </c>
      <c r="D30904" t="s">
        <v>972</v>
      </c>
      <c r="E30904" t="s">
        <v>1014</v>
      </c>
      <c r="F30904" s="86">
        <v>4985894.8607525704</v>
      </c>
    </row>
    <row r="30905" spans="1:6">
      <c r="A30905">
        <v>2048</v>
      </c>
      <c r="B30905" t="s">
        <v>1064</v>
      </c>
      <c r="C30905" t="s">
        <v>1022</v>
      </c>
      <c r="D30905" t="s">
        <v>972</v>
      </c>
      <c r="E30905" t="s">
        <v>1014</v>
      </c>
      <c r="F30905" s="86">
        <v>4991759.6515916698</v>
      </c>
    </row>
    <row r="30906" spans="1:6">
      <c r="A30906">
        <v>2049</v>
      </c>
      <c r="B30906" t="s">
        <v>1064</v>
      </c>
      <c r="C30906" t="s">
        <v>1022</v>
      </c>
      <c r="D30906" t="s">
        <v>972</v>
      </c>
      <c r="E30906" t="s">
        <v>1014</v>
      </c>
      <c r="F30906" s="86">
        <v>4997934.5313649504</v>
      </c>
    </row>
    <row r="30907" spans="1:6">
      <c r="A30907">
        <v>2050</v>
      </c>
      <c r="B30907" t="s">
        <v>1064</v>
      </c>
      <c r="C30907" t="s">
        <v>1022</v>
      </c>
      <c r="D30907" t="s">
        <v>972</v>
      </c>
      <c r="E30907" t="s">
        <v>1014</v>
      </c>
      <c r="F30907" s="86">
        <v>5004426.5515860496</v>
      </c>
    </row>
    <row r="30908" spans="1:6">
      <c r="A30908">
        <v>2017</v>
      </c>
      <c r="B30908" t="s">
        <v>1065</v>
      </c>
      <c r="C30908" t="s">
        <v>1022</v>
      </c>
      <c r="D30908" t="s">
        <v>972</v>
      </c>
      <c r="E30908" t="s">
        <v>1014</v>
      </c>
      <c r="F30908" s="86">
        <v>16852842.340060402</v>
      </c>
    </row>
    <row r="30909" spans="1:6">
      <c r="A30909">
        <v>2018</v>
      </c>
      <c r="B30909" t="s">
        <v>1065</v>
      </c>
      <c r="C30909" t="s">
        <v>1022</v>
      </c>
      <c r="D30909" t="s">
        <v>972</v>
      </c>
      <c r="E30909" t="s">
        <v>1014</v>
      </c>
      <c r="F30909" s="86">
        <v>16875790.691406101</v>
      </c>
    </row>
    <row r="30910" spans="1:6">
      <c r="A30910">
        <v>2019</v>
      </c>
      <c r="B30910" t="s">
        <v>1065</v>
      </c>
      <c r="C30910" t="s">
        <v>1022</v>
      </c>
      <c r="D30910" t="s">
        <v>972</v>
      </c>
      <c r="E30910" t="s">
        <v>1014</v>
      </c>
      <c r="F30910" s="86">
        <v>16901085.794120699</v>
      </c>
    </row>
    <row r="30911" spans="1:6">
      <c r="A30911">
        <v>2020</v>
      </c>
      <c r="B30911" t="s">
        <v>1065</v>
      </c>
      <c r="C30911" t="s">
        <v>1022</v>
      </c>
      <c r="D30911" t="s">
        <v>972</v>
      </c>
      <c r="E30911" t="s">
        <v>1014</v>
      </c>
      <c r="F30911" s="86">
        <v>16924697.623210698</v>
      </c>
    </row>
    <row r="30912" spans="1:6">
      <c r="A30912">
        <v>2021</v>
      </c>
      <c r="B30912" t="s">
        <v>1065</v>
      </c>
      <c r="C30912" t="s">
        <v>1022</v>
      </c>
      <c r="D30912" t="s">
        <v>972</v>
      </c>
      <c r="E30912" t="s">
        <v>1014</v>
      </c>
      <c r="F30912" s="86">
        <v>16952215.615966499</v>
      </c>
    </row>
    <row r="30913" spans="1:6">
      <c r="A30913">
        <v>2022</v>
      </c>
      <c r="B30913" t="s">
        <v>1065</v>
      </c>
      <c r="C30913" t="s">
        <v>1022</v>
      </c>
      <c r="D30913" t="s">
        <v>972</v>
      </c>
      <c r="E30913" t="s">
        <v>1014</v>
      </c>
      <c r="F30913" s="86">
        <v>16980601.666088201</v>
      </c>
    </row>
    <row r="30914" spans="1:6">
      <c r="A30914">
        <v>2023</v>
      </c>
      <c r="B30914" t="s">
        <v>1065</v>
      </c>
      <c r="C30914" t="s">
        <v>1022</v>
      </c>
      <c r="D30914" t="s">
        <v>972</v>
      </c>
      <c r="E30914" t="s">
        <v>1014</v>
      </c>
      <c r="F30914" s="86">
        <v>17013326.241774801</v>
      </c>
    </row>
    <row r="30915" spans="1:6">
      <c r="A30915">
        <v>2024</v>
      </c>
      <c r="B30915" t="s">
        <v>1065</v>
      </c>
      <c r="C30915" t="s">
        <v>1022</v>
      </c>
      <c r="D30915" t="s">
        <v>972</v>
      </c>
      <c r="E30915" t="s">
        <v>1014</v>
      </c>
      <c r="F30915" s="86">
        <v>17053980.754705898</v>
      </c>
    </row>
    <row r="30916" spans="1:6">
      <c r="A30916">
        <v>2025</v>
      </c>
      <c r="B30916" t="s">
        <v>1065</v>
      </c>
      <c r="C30916" t="s">
        <v>1022</v>
      </c>
      <c r="D30916" t="s">
        <v>972</v>
      </c>
      <c r="E30916" t="s">
        <v>1014</v>
      </c>
      <c r="F30916" s="86">
        <v>17105748.076301299</v>
      </c>
    </row>
    <row r="30917" spans="1:6">
      <c r="A30917">
        <v>2026</v>
      </c>
      <c r="B30917" t="s">
        <v>1065</v>
      </c>
      <c r="C30917" t="s">
        <v>1022</v>
      </c>
      <c r="D30917" t="s">
        <v>972</v>
      </c>
      <c r="E30917" t="s">
        <v>1014</v>
      </c>
      <c r="F30917" s="86">
        <v>17172328.463018902</v>
      </c>
    </row>
    <row r="30918" spans="1:6">
      <c r="A30918">
        <v>2027</v>
      </c>
      <c r="B30918" t="s">
        <v>1065</v>
      </c>
      <c r="C30918" t="s">
        <v>1022</v>
      </c>
      <c r="D30918" t="s">
        <v>972</v>
      </c>
      <c r="E30918" t="s">
        <v>1014</v>
      </c>
      <c r="F30918" s="86">
        <v>17249507.797508601</v>
      </c>
    </row>
    <row r="30919" spans="1:6">
      <c r="A30919">
        <v>2028</v>
      </c>
      <c r="B30919" t="s">
        <v>1065</v>
      </c>
      <c r="C30919" t="s">
        <v>1022</v>
      </c>
      <c r="D30919" t="s">
        <v>972</v>
      </c>
      <c r="E30919" t="s">
        <v>1014</v>
      </c>
      <c r="F30919" s="86">
        <v>17331267.237561699</v>
      </c>
    </row>
    <row r="30920" spans="1:6">
      <c r="A30920">
        <v>2029</v>
      </c>
      <c r="B30920" t="s">
        <v>1065</v>
      </c>
      <c r="C30920" t="s">
        <v>1022</v>
      </c>
      <c r="D30920" t="s">
        <v>972</v>
      </c>
      <c r="E30920" t="s">
        <v>1014</v>
      </c>
      <c r="F30920" s="86">
        <v>17412613.456383899</v>
      </c>
    </row>
    <row r="30921" spans="1:6">
      <c r="A30921">
        <v>2030</v>
      </c>
      <c r="B30921" t="s">
        <v>1065</v>
      </c>
      <c r="C30921" t="s">
        <v>1022</v>
      </c>
      <c r="D30921" t="s">
        <v>972</v>
      </c>
      <c r="E30921" t="s">
        <v>1014</v>
      </c>
      <c r="F30921" s="86">
        <v>17496487.632133499</v>
      </c>
    </row>
    <row r="30922" spans="1:6">
      <c r="A30922">
        <v>2031</v>
      </c>
      <c r="B30922" t="s">
        <v>1065</v>
      </c>
      <c r="C30922" t="s">
        <v>1022</v>
      </c>
      <c r="D30922" t="s">
        <v>972</v>
      </c>
      <c r="E30922" t="s">
        <v>1014</v>
      </c>
      <c r="F30922" s="86">
        <v>17582137.362978801</v>
      </c>
    </row>
    <row r="30923" spans="1:6">
      <c r="A30923">
        <v>2032</v>
      </c>
      <c r="B30923" t="s">
        <v>1065</v>
      </c>
      <c r="C30923" t="s">
        <v>1022</v>
      </c>
      <c r="D30923" t="s">
        <v>972</v>
      </c>
      <c r="E30923" t="s">
        <v>1014</v>
      </c>
      <c r="F30923" s="86">
        <v>17665088.388803601</v>
      </c>
    </row>
    <row r="30924" spans="1:6">
      <c r="A30924">
        <v>2033</v>
      </c>
      <c r="B30924" t="s">
        <v>1065</v>
      </c>
      <c r="C30924" t="s">
        <v>1022</v>
      </c>
      <c r="D30924" t="s">
        <v>972</v>
      </c>
      <c r="E30924" t="s">
        <v>1014</v>
      </c>
      <c r="F30924" s="86">
        <v>17745644.340078901</v>
      </c>
    </row>
    <row r="30925" spans="1:6">
      <c r="A30925">
        <v>2034</v>
      </c>
      <c r="B30925" t="s">
        <v>1065</v>
      </c>
      <c r="C30925" t="s">
        <v>1022</v>
      </c>
      <c r="D30925" t="s">
        <v>972</v>
      </c>
      <c r="E30925" t="s">
        <v>1014</v>
      </c>
      <c r="F30925" s="86">
        <v>17830108.497360699</v>
      </c>
    </row>
    <row r="30926" spans="1:6">
      <c r="A30926">
        <v>2035</v>
      </c>
      <c r="B30926" t="s">
        <v>1065</v>
      </c>
      <c r="C30926" t="s">
        <v>1022</v>
      </c>
      <c r="D30926" t="s">
        <v>972</v>
      </c>
      <c r="E30926" t="s">
        <v>1014</v>
      </c>
      <c r="F30926" s="86">
        <v>17919945.861220699</v>
      </c>
    </row>
    <row r="30927" spans="1:6">
      <c r="A30927">
        <v>2036</v>
      </c>
      <c r="B30927" t="s">
        <v>1065</v>
      </c>
      <c r="C30927" t="s">
        <v>1022</v>
      </c>
      <c r="D30927" t="s">
        <v>972</v>
      </c>
      <c r="E30927" t="s">
        <v>1014</v>
      </c>
      <c r="F30927" s="86">
        <v>18014189.086774498</v>
      </c>
    </row>
    <row r="30928" spans="1:6">
      <c r="A30928">
        <v>2037</v>
      </c>
      <c r="B30928" t="s">
        <v>1065</v>
      </c>
      <c r="C30928" t="s">
        <v>1022</v>
      </c>
      <c r="D30928" t="s">
        <v>972</v>
      </c>
      <c r="E30928" t="s">
        <v>1014</v>
      </c>
      <c r="F30928" s="86">
        <v>18109323.046922099</v>
      </c>
    </row>
    <row r="30929" spans="1:6">
      <c r="A30929">
        <v>2038</v>
      </c>
      <c r="B30929" t="s">
        <v>1065</v>
      </c>
      <c r="C30929" t="s">
        <v>1022</v>
      </c>
      <c r="D30929" t="s">
        <v>972</v>
      </c>
      <c r="E30929" t="s">
        <v>1014</v>
      </c>
      <c r="F30929" s="86">
        <v>18205001.6600824</v>
      </c>
    </row>
    <row r="30930" spans="1:6">
      <c r="A30930">
        <v>2039</v>
      </c>
      <c r="B30930" t="s">
        <v>1065</v>
      </c>
      <c r="C30930" t="s">
        <v>1022</v>
      </c>
      <c r="D30930" t="s">
        <v>972</v>
      </c>
      <c r="E30930" t="s">
        <v>1014</v>
      </c>
      <c r="F30930" s="86">
        <v>18300026.491866902</v>
      </c>
    </row>
    <row r="30931" spans="1:6">
      <c r="A30931">
        <v>2040</v>
      </c>
      <c r="B30931" t="s">
        <v>1065</v>
      </c>
      <c r="C30931" t="s">
        <v>1022</v>
      </c>
      <c r="D30931" t="s">
        <v>972</v>
      </c>
      <c r="E30931" t="s">
        <v>1014</v>
      </c>
      <c r="F30931" s="86">
        <v>18394254.733193301</v>
      </c>
    </row>
    <row r="30932" spans="1:6">
      <c r="A30932">
        <v>2041</v>
      </c>
      <c r="B30932" t="s">
        <v>1065</v>
      </c>
      <c r="C30932" t="s">
        <v>1022</v>
      </c>
      <c r="D30932" t="s">
        <v>972</v>
      </c>
      <c r="E30932" t="s">
        <v>1014</v>
      </c>
      <c r="F30932" s="86">
        <v>18398155.255911902</v>
      </c>
    </row>
    <row r="30933" spans="1:6">
      <c r="A30933">
        <v>2042</v>
      </c>
      <c r="B30933" t="s">
        <v>1065</v>
      </c>
      <c r="C30933" t="s">
        <v>1022</v>
      </c>
      <c r="D30933" t="s">
        <v>972</v>
      </c>
      <c r="E30933" t="s">
        <v>1014</v>
      </c>
      <c r="F30933" s="86">
        <v>18401656.755353201</v>
      </c>
    </row>
    <row r="30934" spans="1:6">
      <c r="A30934">
        <v>2043</v>
      </c>
      <c r="B30934" t="s">
        <v>1065</v>
      </c>
      <c r="C30934" t="s">
        <v>1022</v>
      </c>
      <c r="D30934" t="s">
        <v>972</v>
      </c>
      <c r="E30934" t="s">
        <v>1014</v>
      </c>
      <c r="F30934" s="86">
        <v>18405414.212967198</v>
      </c>
    </row>
    <row r="30935" spans="1:6">
      <c r="A30935">
        <v>2044</v>
      </c>
      <c r="B30935" t="s">
        <v>1065</v>
      </c>
      <c r="C30935" t="s">
        <v>1022</v>
      </c>
      <c r="D30935" t="s">
        <v>972</v>
      </c>
      <c r="E30935" t="s">
        <v>1014</v>
      </c>
      <c r="F30935" s="86">
        <v>18409849.214057598</v>
      </c>
    </row>
    <row r="30936" spans="1:6">
      <c r="A30936">
        <v>2045</v>
      </c>
      <c r="B30936" t="s">
        <v>1065</v>
      </c>
      <c r="C30936" t="s">
        <v>1022</v>
      </c>
      <c r="D30936" t="s">
        <v>972</v>
      </c>
      <c r="E30936" t="s">
        <v>1014</v>
      </c>
      <c r="F30936" s="86">
        <v>18415018.021696799</v>
      </c>
    </row>
    <row r="30937" spans="1:6">
      <c r="A30937">
        <v>2046</v>
      </c>
      <c r="B30937" t="s">
        <v>1065</v>
      </c>
      <c r="C30937" t="s">
        <v>1022</v>
      </c>
      <c r="D30937" t="s">
        <v>972</v>
      </c>
      <c r="E30937" t="s">
        <v>1014</v>
      </c>
      <c r="F30937" s="86">
        <v>18420790.263110399</v>
      </c>
    </row>
    <row r="30938" spans="1:6">
      <c r="A30938">
        <v>2047</v>
      </c>
      <c r="B30938" t="s">
        <v>1065</v>
      </c>
      <c r="C30938" t="s">
        <v>1022</v>
      </c>
      <c r="D30938" t="s">
        <v>972</v>
      </c>
      <c r="E30938" t="s">
        <v>1014</v>
      </c>
      <c r="F30938" s="86">
        <v>18427240.748021599</v>
      </c>
    </row>
    <row r="30939" spans="1:6">
      <c r="A30939">
        <v>2048</v>
      </c>
      <c r="B30939" t="s">
        <v>1065</v>
      </c>
      <c r="C30939" t="s">
        <v>1022</v>
      </c>
      <c r="D30939" t="s">
        <v>972</v>
      </c>
      <c r="E30939" t="s">
        <v>1014</v>
      </c>
      <c r="F30939" s="86">
        <v>18434033.371661801</v>
      </c>
    </row>
    <row r="30940" spans="1:6">
      <c r="A30940">
        <v>2049</v>
      </c>
      <c r="B30940" t="s">
        <v>1065</v>
      </c>
      <c r="C30940" t="s">
        <v>1022</v>
      </c>
      <c r="D30940" t="s">
        <v>972</v>
      </c>
      <c r="E30940" t="s">
        <v>1014</v>
      </c>
      <c r="F30940" s="86">
        <v>18441422.483961999</v>
      </c>
    </row>
    <row r="30941" spans="1:6">
      <c r="A30941">
        <v>2050</v>
      </c>
      <c r="B30941" t="s">
        <v>1065</v>
      </c>
      <c r="C30941" t="s">
        <v>1022</v>
      </c>
      <c r="D30941" t="s">
        <v>972</v>
      </c>
      <c r="E30941" t="s">
        <v>1014</v>
      </c>
      <c r="F30941" s="86">
        <v>18449594.200139999</v>
      </c>
    </row>
    <row r="30942" spans="1:6">
      <c r="A30942">
        <v>2017</v>
      </c>
      <c r="B30942" t="s">
        <v>1066</v>
      </c>
      <c r="C30942" t="s">
        <v>1022</v>
      </c>
      <c r="D30942" t="s">
        <v>972</v>
      </c>
      <c r="E30942" t="s">
        <v>1014</v>
      </c>
      <c r="F30942" s="86">
        <v>98950035.020722494</v>
      </c>
    </row>
    <row r="30943" spans="1:6">
      <c r="A30943">
        <v>2018</v>
      </c>
      <c r="B30943" t="s">
        <v>1066</v>
      </c>
      <c r="C30943" t="s">
        <v>1022</v>
      </c>
      <c r="D30943" t="s">
        <v>972</v>
      </c>
      <c r="E30943" t="s">
        <v>1014</v>
      </c>
      <c r="F30943" s="86">
        <v>99285582.830519497</v>
      </c>
    </row>
    <row r="30944" spans="1:6">
      <c r="A30944">
        <v>2019</v>
      </c>
      <c r="B30944" t="s">
        <v>1066</v>
      </c>
      <c r="C30944" t="s">
        <v>1022</v>
      </c>
      <c r="D30944" t="s">
        <v>972</v>
      </c>
      <c r="E30944" t="s">
        <v>1014</v>
      </c>
      <c r="F30944" s="86">
        <v>99621231.333423704</v>
      </c>
    </row>
    <row r="30945" spans="1:6">
      <c r="A30945">
        <v>2020</v>
      </c>
      <c r="B30945" t="s">
        <v>1066</v>
      </c>
      <c r="C30945" t="s">
        <v>1022</v>
      </c>
      <c r="D30945" t="s">
        <v>972</v>
      </c>
      <c r="E30945" t="s">
        <v>1014</v>
      </c>
      <c r="F30945" s="86">
        <v>99938044.587729901</v>
      </c>
    </row>
    <row r="30946" spans="1:6">
      <c r="A30946">
        <v>2021</v>
      </c>
      <c r="B30946" t="s">
        <v>1066</v>
      </c>
      <c r="C30946" t="s">
        <v>1022</v>
      </c>
      <c r="D30946" t="s">
        <v>972</v>
      </c>
      <c r="E30946" t="s">
        <v>1014</v>
      </c>
      <c r="F30946" s="86">
        <v>100270607.09683201</v>
      </c>
    </row>
    <row r="30947" spans="1:6">
      <c r="A30947">
        <v>2022</v>
      </c>
      <c r="B30947" t="s">
        <v>1066</v>
      </c>
      <c r="C30947" t="s">
        <v>1022</v>
      </c>
      <c r="D30947" t="s">
        <v>972</v>
      </c>
      <c r="E30947" t="s">
        <v>1014</v>
      </c>
      <c r="F30947" s="86">
        <v>100608549.56721701</v>
      </c>
    </row>
    <row r="30948" spans="1:6">
      <c r="A30948">
        <v>2023</v>
      </c>
      <c r="B30948" t="s">
        <v>1066</v>
      </c>
      <c r="C30948" t="s">
        <v>1022</v>
      </c>
      <c r="D30948" t="s">
        <v>972</v>
      </c>
      <c r="E30948" t="s">
        <v>1014</v>
      </c>
      <c r="F30948" s="86">
        <v>100977435.95586</v>
      </c>
    </row>
    <row r="30949" spans="1:6">
      <c r="A30949">
        <v>2024</v>
      </c>
      <c r="B30949" t="s">
        <v>1066</v>
      </c>
      <c r="C30949" t="s">
        <v>1022</v>
      </c>
      <c r="D30949" t="s">
        <v>972</v>
      </c>
      <c r="E30949" t="s">
        <v>1014</v>
      </c>
      <c r="F30949" s="86">
        <v>101400649.92663001</v>
      </c>
    </row>
    <row r="30950" spans="1:6">
      <c r="A30950">
        <v>2025</v>
      </c>
      <c r="B30950" t="s">
        <v>1066</v>
      </c>
      <c r="C30950" t="s">
        <v>1022</v>
      </c>
      <c r="D30950" t="s">
        <v>972</v>
      </c>
      <c r="E30950" t="s">
        <v>1014</v>
      </c>
      <c r="F30950" s="86">
        <v>101893135.173254</v>
      </c>
    </row>
    <row r="30951" spans="1:6">
      <c r="A30951">
        <v>2026</v>
      </c>
      <c r="B30951" t="s">
        <v>1066</v>
      </c>
      <c r="C30951" t="s">
        <v>1022</v>
      </c>
      <c r="D30951" t="s">
        <v>972</v>
      </c>
      <c r="E30951" t="s">
        <v>1014</v>
      </c>
      <c r="F30951" s="86">
        <v>102471375.46676899</v>
      </c>
    </row>
    <row r="30952" spans="1:6">
      <c r="A30952">
        <v>2027</v>
      </c>
      <c r="B30952" t="s">
        <v>1066</v>
      </c>
      <c r="C30952" t="s">
        <v>1022</v>
      </c>
      <c r="D30952" t="s">
        <v>972</v>
      </c>
      <c r="E30952" t="s">
        <v>1014</v>
      </c>
      <c r="F30952" s="86">
        <v>103107642.643549</v>
      </c>
    </row>
    <row r="30953" spans="1:6">
      <c r="A30953">
        <v>2028</v>
      </c>
      <c r="B30953" t="s">
        <v>1066</v>
      </c>
      <c r="C30953" t="s">
        <v>1022</v>
      </c>
      <c r="D30953" t="s">
        <v>972</v>
      </c>
      <c r="E30953" t="s">
        <v>1014</v>
      </c>
      <c r="F30953" s="86">
        <v>103768745.63204101</v>
      </c>
    </row>
    <row r="30954" spans="1:6">
      <c r="A30954">
        <v>2029</v>
      </c>
      <c r="B30954" t="s">
        <v>1066</v>
      </c>
      <c r="C30954" t="s">
        <v>1022</v>
      </c>
      <c r="D30954" t="s">
        <v>972</v>
      </c>
      <c r="E30954" t="s">
        <v>1014</v>
      </c>
      <c r="F30954" s="86">
        <v>104421588.31098001</v>
      </c>
    </row>
    <row r="30955" spans="1:6">
      <c r="A30955">
        <v>2030</v>
      </c>
      <c r="B30955" t="s">
        <v>1066</v>
      </c>
      <c r="C30955" t="s">
        <v>1022</v>
      </c>
      <c r="D30955" t="s">
        <v>972</v>
      </c>
      <c r="E30955" t="s">
        <v>1014</v>
      </c>
      <c r="F30955" s="86">
        <v>105079229.492938</v>
      </c>
    </row>
    <row r="30956" spans="1:6">
      <c r="A30956">
        <v>2031</v>
      </c>
      <c r="B30956" t="s">
        <v>1066</v>
      </c>
      <c r="C30956" t="s">
        <v>1022</v>
      </c>
      <c r="D30956" t="s">
        <v>972</v>
      </c>
      <c r="E30956" t="s">
        <v>1014</v>
      </c>
      <c r="F30956" s="86">
        <v>105740247.555066</v>
      </c>
    </row>
    <row r="30957" spans="1:6">
      <c r="A30957">
        <v>2032</v>
      </c>
      <c r="B30957" t="s">
        <v>1066</v>
      </c>
      <c r="C30957" t="s">
        <v>1022</v>
      </c>
      <c r="D30957" t="s">
        <v>972</v>
      </c>
      <c r="E30957" t="s">
        <v>1014</v>
      </c>
      <c r="F30957" s="86">
        <v>106381903.11369599</v>
      </c>
    </row>
    <row r="30958" spans="1:6">
      <c r="A30958">
        <v>2033</v>
      </c>
      <c r="B30958" t="s">
        <v>1066</v>
      </c>
      <c r="C30958" t="s">
        <v>1022</v>
      </c>
      <c r="D30958" t="s">
        <v>972</v>
      </c>
      <c r="E30958" t="s">
        <v>1014</v>
      </c>
      <c r="F30958" s="86">
        <v>107003024.34711</v>
      </c>
    </row>
    <row r="30959" spans="1:6">
      <c r="A30959">
        <v>2034</v>
      </c>
      <c r="B30959" t="s">
        <v>1066</v>
      </c>
      <c r="C30959" t="s">
        <v>1022</v>
      </c>
      <c r="D30959" t="s">
        <v>972</v>
      </c>
      <c r="E30959" t="s">
        <v>1014</v>
      </c>
      <c r="F30959" s="86">
        <v>107640199.831048</v>
      </c>
    </row>
    <row r="30960" spans="1:6">
      <c r="A30960">
        <v>2035</v>
      </c>
      <c r="B30960" t="s">
        <v>1066</v>
      </c>
      <c r="C30960" t="s">
        <v>1022</v>
      </c>
      <c r="D30960" t="s">
        <v>972</v>
      </c>
      <c r="E30960" t="s">
        <v>1014</v>
      </c>
      <c r="F30960" s="86">
        <v>108307932.41259301</v>
      </c>
    </row>
    <row r="30961" spans="1:6">
      <c r="A30961">
        <v>2036</v>
      </c>
      <c r="B30961" t="s">
        <v>1066</v>
      </c>
      <c r="C30961" t="s">
        <v>1022</v>
      </c>
      <c r="D30961" t="s">
        <v>972</v>
      </c>
      <c r="E30961" t="s">
        <v>1014</v>
      </c>
      <c r="F30961" s="86">
        <v>109009483.390304</v>
      </c>
    </row>
    <row r="30962" spans="1:6">
      <c r="A30962">
        <v>2037</v>
      </c>
      <c r="B30962" t="s">
        <v>1066</v>
      </c>
      <c r="C30962" t="s">
        <v>1022</v>
      </c>
      <c r="D30962" t="s">
        <v>972</v>
      </c>
      <c r="E30962" t="s">
        <v>1014</v>
      </c>
      <c r="F30962" s="86">
        <v>109719894.359879</v>
      </c>
    </row>
    <row r="30963" spans="1:6">
      <c r="A30963">
        <v>2038</v>
      </c>
      <c r="B30963" t="s">
        <v>1066</v>
      </c>
      <c r="C30963" t="s">
        <v>1022</v>
      </c>
      <c r="D30963" t="s">
        <v>972</v>
      </c>
      <c r="E30963" t="s">
        <v>1014</v>
      </c>
      <c r="F30963" s="86">
        <v>110431345.97854</v>
      </c>
    </row>
    <row r="30964" spans="1:6">
      <c r="A30964">
        <v>2039</v>
      </c>
      <c r="B30964" t="s">
        <v>1066</v>
      </c>
      <c r="C30964" t="s">
        <v>1022</v>
      </c>
      <c r="D30964" t="s">
        <v>972</v>
      </c>
      <c r="E30964" t="s">
        <v>1014</v>
      </c>
      <c r="F30964" s="86">
        <v>111133673.891681</v>
      </c>
    </row>
    <row r="30965" spans="1:6">
      <c r="A30965">
        <v>2040</v>
      </c>
      <c r="B30965" t="s">
        <v>1066</v>
      </c>
      <c r="C30965" t="s">
        <v>1022</v>
      </c>
      <c r="D30965" t="s">
        <v>972</v>
      </c>
      <c r="E30965" t="s">
        <v>1014</v>
      </c>
      <c r="F30965" s="86">
        <v>111825195.15626299</v>
      </c>
    </row>
    <row r="30966" spans="1:6">
      <c r="A30966">
        <v>2041</v>
      </c>
      <c r="B30966" t="s">
        <v>1066</v>
      </c>
      <c r="C30966" t="s">
        <v>1022</v>
      </c>
      <c r="D30966" t="s">
        <v>972</v>
      </c>
      <c r="E30966" t="s">
        <v>1014</v>
      </c>
      <c r="F30966" s="86">
        <v>112900997.859992</v>
      </c>
    </row>
    <row r="30967" spans="1:6">
      <c r="A30967">
        <v>2042</v>
      </c>
      <c r="B30967" t="s">
        <v>1066</v>
      </c>
      <c r="C30967" t="s">
        <v>1022</v>
      </c>
      <c r="D30967" t="s">
        <v>972</v>
      </c>
      <c r="E30967" t="s">
        <v>1014</v>
      </c>
      <c r="F30967" s="86">
        <v>113981839.356268</v>
      </c>
    </row>
    <row r="30968" spans="1:6">
      <c r="A30968">
        <v>2043</v>
      </c>
      <c r="B30968" t="s">
        <v>1066</v>
      </c>
      <c r="C30968" t="s">
        <v>1022</v>
      </c>
      <c r="D30968" t="s">
        <v>972</v>
      </c>
      <c r="E30968" t="s">
        <v>1014</v>
      </c>
      <c r="F30968" s="86">
        <v>115071202.115095</v>
      </c>
    </row>
    <row r="30969" spans="1:6">
      <c r="A30969">
        <v>2044</v>
      </c>
      <c r="B30969" t="s">
        <v>1066</v>
      </c>
      <c r="C30969" t="s">
        <v>1022</v>
      </c>
      <c r="D30969" t="s">
        <v>972</v>
      </c>
      <c r="E30969" t="s">
        <v>1014</v>
      </c>
      <c r="F30969" s="86">
        <v>116171702.88942599</v>
      </c>
    </row>
    <row r="30970" spans="1:6">
      <c r="A30970">
        <v>2045</v>
      </c>
      <c r="B30970" t="s">
        <v>1066</v>
      </c>
      <c r="C30970" t="s">
        <v>1022</v>
      </c>
      <c r="D30970" t="s">
        <v>972</v>
      </c>
      <c r="E30970" t="s">
        <v>1014</v>
      </c>
      <c r="F30970" s="86">
        <v>117284194.762667</v>
      </c>
    </row>
    <row r="30971" spans="1:6">
      <c r="A30971">
        <v>2046</v>
      </c>
      <c r="B30971" t="s">
        <v>1066</v>
      </c>
      <c r="C30971" t="s">
        <v>1022</v>
      </c>
      <c r="D30971" t="s">
        <v>972</v>
      </c>
      <c r="E30971" t="s">
        <v>1014</v>
      </c>
      <c r="F30971" s="86">
        <v>118408629.979959</v>
      </c>
    </row>
    <row r="30972" spans="1:6">
      <c r="A30972">
        <v>2047</v>
      </c>
      <c r="B30972" t="s">
        <v>1066</v>
      </c>
      <c r="C30972" t="s">
        <v>1022</v>
      </c>
      <c r="D30972" t="s">
        <v>972</v>
      </c>
      <c r="E30972" t="s">
        <v>1014</v>
      </c>
      <c r="F30972" s="86">
        <v>119546138.315516</v>
      </c>
    </row>
    <row r="30973" spans="1:6">
      <c r="A30973">
        <v>2048</v>
      </c>
      <c r="B30973" t="s">
        <v>1066</v>
      </c>
      <c r="C30973" t="s">
        <v>1022</v>
      </c>
      <c r="D30973" t="s">
        <v>972</v>
      </c>
      <c r="E30973" t="s">
        <v>1014</v>
      </c>
      <c r="F30973" s="86">
        <v>120695406.805512</v>
      </c>
    </row>
    <row r="30974" spans="1:6">
      <c r="A30974">
        <v>2049</v>
      </c>
      <c r="B30974" t="s">
        <v>1066</v>
      </c>
      <c r="C30974" t="s">
        <v>1022</v>
      </c>
      <c r="D30974" t="s">
        <v>972</v>
      </c>
      <c r="E30974" t="s">
        <v>1014</v>
      </c>
      <c r="F30974" s="86">
        <v>121858100.036778</v>
      </c>
    </row>
    <row r="30975" spans="1:6">
      <c r="A30975">
        <v>2050</v>
      </c>
      <c r="B30975" t="s">
        <v>1066</v>
      </c>
      <c r="C30975" t="s">
        <v>1022</v>
      </c>
      <c r="D30975" t="s">
        <v>972</v>
      </c>
      <c r="E30975" t="s">
        <v>1014</v>
      </c>
      <c r="F30975" s="86">
        <v>123035448.553415</v>
      </c>
    </row>
    <row r="30976" spans="1:6">
      <c r="A30976">
        <v>2017</v>
      </c>
      <c r="B30976" t="s">
        <v>1067</v>
      </c>
      <c r="C30976" t="s">
        <v>1022</v>
      </c>
      <c r="D30976" t="s">
        <v>972</v>
      </c>
      <c r="E30976" t="s">
        <v>1014</v>
      </c>
      <c r="F30976" s="86">
        <v>12844287.058751199</v>
      </c>
    </row>
    <row r="30977" spans="1:6">
      <c r="A30977">
        <v>2018</v>
      </c>
      <c r="B30977" t="s">
        <v>1067</v>
      </c>
      <c r="C30977" t="s">
        <v>1022</v>
      </c>
      <c r="D30977" t="s">
        <v>972</v>
      </c>
      <c r="E30977" t="s">
        <v>1014</v>
      </c>
      <c r="F30977" s="86">
        <v>12930807.8854181</v>
      </c>
    </row>
    <row r="30978" spans="1:6">
      <c r="A30978">
        <v>2019</v>
      </c>
      <c r="B30978" t="s">
        <v>1067</v>
      </c>
      <c r="C30978" t="s">
        <v>1022</v>
      </c>
      <c r="D30978" t="s">
        <v>972</v>
      </c>
      <c r="E30978" t="s">
        <v>1014</v>
      </c>
      <c r="F30978" s="86">
        <v>13016779.1778157</v>
      </c>
    </row>
    <row r="30979" spans="1:6">
      <c r="A30979">
        <v>2020</v>
      </c>
      <c r="B30979" t="s">
        <v>1067</v>
      </c>
      <c r="C30979" t="s">
        <v>1022</v>
      </c>
      <c r="D30979" t="s">
        <v>972</v>
      </c>
      <c r="E30979" t="s">
        <v>1014</v>
      </c>
      <c r="F30979" s="86">
        <v>13099033.0457843</v>
      </c>
    </row>
    <row r="30980" spans="1:6">
      <c r="A30980">
        <v>2021</v>
      </c>
      <c r="B30980" t="s">
        <v>1067</v>
      </c>
      <c r="C30980" t="s">
        <v>1022</v>
      </c>
      <c r="D30980" t="s">
        <v>972</v>
      </c>
      <c r="E30980" t="s">
        <v>1014</v>
      </c>
      <c r="F30980" s="86">
        <v>13182592.568208599</v>
      </c>
    </row>
    <row r="30981" spans="1:6">
      <c r="A30981">
        <v>2022</v>
      </c>
      <c r="B30981" t="s">
        <v>1067</v>
      </c>
      <c r="C30981" t="s">
        <v>1022</v>
      </c>
      <c r="D30981" t="s">
        <v>972</v>
      </c>
      <c r="E30981" t="s">
        <v>1014</v>
      </c>
      <c r="F30981" s="86">
        <v>13265338.6408165</v>
      </c>
    </row>
    <row r="30982" spans="1:6">
      <c r="A30982">
        <v>2023</v>
      </c>
      <c r="B30982" t="s">
        <v>1067</v>
      </c>
      <c r="C30982" t="s">
        <v>1022</v>
      </c>
      <c r="D30982" t="s">
        <v>972</v>
      </c>
      <c r="E30982" t="s">
        <v>1014</v>
      </c>
      <c r="F30982" s="86">
        <v>13349782.5004107</v>
      </c>
    </row>
    <row r="30983" spans="1:6">
      <c r="A30983">
        <v>2024</v>
      </c>
      <c r="B30983" t="s">
        <v>1067</v>
      </c>
      <c r="C30983" t="s">
        <v>1022</v>
      </c>
      <c r="D30983" t="s">
        <v>972</v>
      </c>
      <c r="E30983" t="s">
        <v>1014</v>
      </c>
      <c r="F30983" s="86">
        <v>13438595.5951105</v>
      </c>
    </row>
    <row r="30984" spans="1:6">
      <c r="A30984">
        <v>2025</v>
      </c>
      <c r="B30984" t="s">
        <v>1067</v>
      </c>
      <c r="C30984" t="s">
        <v>1022</v>
      </c>
      <c r="D30984" t="s">
        <v>972</v>
      </c>
      <c r="E30984" t="s">
        <v>1014</v>
      </c>
      <c r="F30984" s="86">
        <v>13533530.5082494</v>
      </c>
    </row>
    <row r="30985" spans="1:6">
      <c r="A30985">
        <v>2026</v>
      </c>
      <c r="B30985" t="s">
        <v>1067</v>
      </c>
      <c r="C30985" t="s">
        <v>1022</v>
      </c>
      <c r="D30985" t="s">
        <v>972</v>
      </c>
      <c r="E30985" t="s">
        <v>1014</v>
      </c>
      <c r="F30985" s="86">
        <v>13637547.559728401</v>
      </c>
    </row>
    <row r="30986" spans="1:6">
      <c r="A30986">
        <v>2027</v>
      </c>
      <c r="B30986" t="s">
        <v>1067</v>
      </c>
      <c r="C30986" t="s">
        <v>1022</v>
      </c>
      <c r="D30986" t="s">
        <v>972</v>
      </c>
      <c r="E30986" t="s">
        <v>1014</v>
      </c>
      <c r="F30986" s="86">
        <v>13749696.363723099</v>
      </c>
    </row>
    <row r="30987" spans="1:6">
      <c r="A30987">
        <v>2028</v>
      </c>
      <c r="B30987" t="s">
        <v>1067</v>
      </c>
      <c r="C30987" t="s">
        <v>1022</v>
      </c>
      <c r="D30987" t="s">
        <v>972</v>
      </c>
      <c r="E30987" t="s">
        <v>1014</v>
      </c>
      <c r="F30987" s="86">
        <v>13867902.6465414</v>
      </c>
    </row>
    <row r="30988" spans="1:6">
      <c r="A30988">
        <v>2029</v>
      </c>
      <c r="B30988" t="s">
        <v>1067</v>
      </c>
      <c r="C30988" t="s">
        <v>1022</v>
      </c>
      <c r="D30988" t="s">
        <v>972</v>
      </c>
      <c r="E30988" t="s">
        <v>1014</v>
      </c>
      <c r="F30988" s="86">
        <v>13988435.6280952</v>
      </c>
    </row>
    <row r="30989" spans="1:6">
      <c r="A30989">
        <v>2030</v>
      </c>
      <c r="B30989" t="s">
        <v>1067</v>
      </c>
      <c r="C30989" t="s">
        <v>1022</v>
      </c>
      <c r="D30989" t="s">
        <v>972</v>
      </c>
      <c r="E30989" t="s">
        <v>1014</v>
      </c>
      <c r="F30989" s="86">
        <v>14112748.9187738</v>
      </c>
    </row>
    <row r="30990" spans="1:6">
      <c r="A30990">
        <v>2031</v>
      </c>
      <c r="B30990" t="s">
        <v>1067</v>
      </c>
      <c r="C30990" t="s">
        <v>1022</v>
      </c>
      <c r="D30990" t="s">
        <v>972</v>
      </c>
      <c r="E30990" t="s">
        <v>1014</v>
      </c>
      <c r="F30990" s="86">
        <v>14240588.1546787</v>
      </c>
    </row>
    <row r="30991" spans="1:6">
      <c r="A30991">
        <v>2032</v>
      </c>
      <c r="B30991" t="s">
        <v>1067</v>
      </c>
      <c r="C30991" t="s">
        <v>1022</v>
      </c>
      <c r="D30991" t="s">
        <v>972</v>
      </c>
      <c r="E30991" t="s">
        <v>1014</v>
      </c>
      <c r="F30991" s="86">
        <v>14368828.1409184</v>
      </c>
    </row>
    <row r="30992" spans="1:6">
      <c r="A30992">
        <v>2033</v>
      </c>
      <c r="B30992" t="s">
        <v>1067</v>
      </c>
      <c r="C30992" t="s">
        <v>1022</v>
      </c>
      <c r="D30992" t="s">
        <v>972</v>
      </c>
      <c r="E30992" t="s">
        <v>1014</v>
      </c>
      <c r="F30992" s="86">
        <v>14496486.498287201</v>
      </c>
    </row>
    <row r="30993" spans="1:6">
      <c r="A30993">
        <v>2034</v>
      </c>
      <c r="B30993" t="s">
        <v>1067</v>
      </c>
      <c r="C30993" t="s">
        <v>1022</v>
      </c>
      <c r="D30993" t="s">
        <v>972</v>
      </c>
      <c r="E30993" t="s">
        <v>1014</v>
      </c>
      <c r="F30993" s="86">
        <v>14627424.655124599</v>
      </c>
    </row>
    <row r="30994" spans="1:6">
      <c r="A30994">
        <v>2035</v>
      </c>
      <c r="B30994" t="s">
        <v>1067</v>
      </c>
      <c r="C30994" t="s">
        <v>1022</v>
      </c>
      <c r="D30994" t="s">
        <v>972</v>
      </c>
      <c r="E30994" t="s">
        <v>1014</v>
      </c>
      <c r="F30994" s="86">
        <v>14762815.5268088</v>
      </c>
    </row>
    <row r="30995" spans="1:6">
      <c r="A30995">
        <v>2036</v>
      </c>
      <c r="B30995" t="s">
        <v>1067</v>
      </c>
      <c r="C30995" t="s">
        <v>1022</v>
      </c>
      <c r="D30995" t="s">
        <v>972</v>
      </c>
      <c r="E30995" t="s">
        <v>1014</v>
      </c>
      <c r="F30995" s="86">
        <v>14902522.581784001</v>
      </c>
    </row>
    <row r="30996" spans="1:6">
      <c r="A30996">
        <v>2037</v>
      </c>
      <c r="B30996" t="s">
        <v>1067</v>
      </c>
      <c r="C30996" t="s">
        <v>1022</v>
      </c>
      <c r="D30996" t="s">
        <v>972</v>
      </c>
      <c r="E30996" t="s">
        <v>1014</v>
      </c>
      <c r="F30996" s="86">
        <v>15043390.063103899</v>
      </c>
    </row>
    <row r="30997" spans="1:6">
      <c r="A30997">
        <v>2038</v>
      </c>
      <c r="B30997" t="s">
        <v>1067</v>
      </c>
      <c r="C30997" t="s">
        <v>1022</v>
      </c>
      <c r="D30997" t="s">
        <v>972</v>
      </c>
      <c r="E30997" t="s">
        <v>1014</v>
      </c>
      <c r="F30997" s="86">
        <v>15184564.1502019</v>
      </c>
    </row>
    <row r="30998" spans="1:6">
      <c r="A30998">
        <v>2039</v>
      </c>
      <c r="B30998" t="s">
        <v>1067</v>
      </c>
      <c r="C30998" t="s">
        <v>1022</v>
      </c>
      <c r="D30998" t="s">
        <v>972</v>
      </c>
      <c r="E30998" t="s">
        <v>1014</v>
      </c>
      <c r="F30998" s="86">
        <v>15325112.565197499</v>
      </c>
    </row>
    <row r="30999" spans="1:6">
      <c r="A30999">
        <v>2040</v>
      </c>
      <c r="B30999" t="s">
        <v>1067</v>
      </c>
      <c r="C30999" t="s">
        <v>1022</v>
      </c>
      <c r="D30999" t="s">
        <v>972</v>
      </c>
      <c r="E30999" t="s">
        <v>1014</v>
      </c>
      <c r="F30999" s="86">
        <v>15464818.505764101</v>
      </c>
    </row>
    <row r="31000" spans="1:6">
      <c r="A31000">
        <v>2041</v>
      </c>
      <c r="B31000" t="s">
        <v>1067</v>
      </c>
      <c r="C31000" t="s">
        <v>1022</v>
      </c>
      <c r="D31000" t="s">
        <v>972</v>
      </c>
      <c r="E31000" t="s">
        <v>1014</v>
      </c>
      <c r="F31000" s="86">
        <v>15588855.874172</v>
      </c>
    </row>
    <row r="31001" spans="1:6">
      <c r="A31001">
        <v>2042</v>
      </c>
      <c r="B31001" t="s">
        <v>1067</v>
      </c>
      <c r="C31001" t="s">
        <v>1022</v>
      </c>
      <c r="D31001" t="s">
        <v>972</v>
      </c>
      <c r="E31001" t="s">
        <v>1014</v>
      </c>
      <c r="F31001" s="86">
        <v>15713502.213595999</v>
      </c>
    </row>
    <row r="31002" spans="1:6">
      <c r="A31002">
        <v>2043</v>
      </c>
      <c r="B31002" t="s">
        <v>1067</v>
      </c>
      <c r="C31002" t="s">
        <v>1022</v>
      </c>
      <c r="D31002" t="s">
        <v>972</v>
      </c>
      <c r="E31002" t="s">
        <v>1014</v>
      </c>
      <c r="F31002" s="86">
        <v>15839229.425547499</v>
      </c>
    </row>
    <row r="31003" spans="1:6">
      <c r="A31003">
        <v>2044</v>
      </c>
      <c r="B31003" t="s">
        <v>1067</v>
      </c>
      <c r="C31003" t="s">
        <v>1022</v>
      </c>
      <c r="D31003" t="s">
        <v>972</v>
      </c>
      <c r="E31003" t="s">
        <v>1014</v>
      </c>
      <c r="F31003" s="86">
        <v>15966415.426916</v>
      </c>
    </row>
    <row r="31004" spans="1:6">
      <c r="A31004">
        <v>2045</v>
      </c>
      <c r="B31004" t="s">
        <v>1067</v>
      </c>
      <c r="C31004" t="s">
        <v>1022</v>
      </c>
      <c r="D31004" t="s">
        <v>972</v>
      </c>
      <c r="E31004" t="s">
        <v>1014</v>
      </c>
      <c r="F31004" s="86">
        <v>16095240.572774399</v>
      </c>
    </row>
    <row r="31005" spans="1:6">
      <c r="A31005">
        <v>2046</v>
      </c>
      <c r="B31005" t="s">
        <v>1067</v>
      </c>
      <c r="C31005" t="s">
        <v>1022</v>
      </c>
      <c r="D31005" t="s">
        <v>972</v>
      </c>
      <c r="E31005" t="s">
        <v>1014</v>
      </c>
      <c r="F31005" s="86">
        <v>16225724.1552998</v>
      </c>
    </row>
    <row r="31006" spans="1:6">
      <c r="A31006">
        <v>2047</v>
      </c>
      <c r="B31006" t="s">
        <v>1067</v>
      </c>
      <c r="C31006" t="s">
        <v>1022</v>
      </c>
      <c r="D31006" t="s">
        <v>972</v>
      </c>
      <c r="E31006" t="s">
        <v>1014</v>
      </c>
      <c r="F31006" s="86">
        <v>16358050.1935171</v>
      </c>
    </row>
    <row r="31007" spans="1:6">
      <c r="A31007">
        <v>2048</v>
      </c>
      <c r="B31007" t="s">
        <v>1067</v>
      </c>
      <c r="C31007" t="s">
        <v>1022</v>
      </c>
      <c r="D31007" t="s">
        <v>972</v>
      </c>
      <c r="E31007" t="s">
        <v>1014</v>
      </c>
      <c r="F31007" s="86">
        <v>16492084.5655281</v>
      </c>
    </row>
    <row r="31008" spans="1:6">
      <c r="A31008">
        <v>2049</v>
      </c>
      <c r="B31008" t="s">
        <v>1067</v>
      </c>
      <c r="C31008" t="s">
        <v>1022</v>
      </c>
      <c r="D31008" t="s">
        <v>972</v>
      </c>
      <c r="E31008" t="s">
        <v>1014</v>
      </c>
      <c r="F31008" s="86">
        <v>16627980.2686141</v>
      </c>
    </row>
    <row r="31009" spans="1:6">
      <c r="A31009">
        <v>2050</v>
      </c>
      <c r="B31009" t="s">
        <v>1067</v>
      </c>
      <c r="C31009" t="s">
        <v>1022</v>
      </c>
      <c r="D31009" t="s">
        <v>972</v>
      </c>
      <c r="E31009" t="s">
        <v>1014</v>
      </c>
      <c r="F31009" s="86">
        <v>16765832.0870327</v>
      </c>
    </row>
    <row r="31010" spans="1:6">
      <c r="A31010">
        <v>2017</v>
      </c>
      <c r="B31010" t="s">
        <v>1068</v>
      </c>
      <c r="C31010" t="s">
        <v>1022</v>
      </c>
      <c r="D31010" t="s">
        <v>972</v>
      </c>
      <c r="E31010" t="s">
        <v>1014</v>
      </c>
      <c r="F31010" s="86">
        <v>2748594.2245086199</v>
      </c>
    </row>
    <row r="31011" spans="1:6">
      <c r="A31011">
        <v>2018</v>
      </c>
      <c r="B31011" t="s">
        <v>1068</v>
      </c>
      <c r="C31011" t="s">
        <v>1022</v>
      </c>
      <c r="D31011" t="s">
        <v>972</v>
      </c>
      <c r="E31011" t="s">
        <v>1014</v>
      </c>
      <c r="F31011" s="86">
        <v>2780027.3854196002</v>
      </c>
    </row>
    <row r="31012" spans="1:6">
      <c r="A31012">
        <v>2019</v>
      </c>
      <c r="B31012" t="s">
        <v>1068</v>
      </c>
      <c r="C31012" t="s">
        <v>1022</v>
      </c>
      <c r="D31012" t="s">
        <v>972</v>
      </c>
      <c r="E31012" t="s">
        <v>1014</v>
      </c>
      <c r="F31012" s="86">
        <v>2808591.4997033798</v>
      </c>
    </row>
    <row r="31013" spans="1:6">
      <c r="A31013">
        <v>2020</v>
      </c>
      <c r="B31013" t="s">
        <v>1068</v>
      </c>
      <c r="C31013" t="s">
        <v>1022</v>
      </c>
      <c r="D31013" t="s">
        <v>972</v>
      </c>
      <c r="E31013" t="s">
        <v>1014</v>
      </c>
      <c r="F31013" s="86">
        <v>2834715.2915919302</v>
      </c>
    </row>
    <row r="31014" spans="1:6">
      <c r="A31014">
        <v>2021</v>
      </c>
      <c r="B31014" t="s">
        <v>1068</v>
      </c>
      <c r="C31014" t="s">
        <v>1022</v>
      </c>
      <c r="D31014" t="s">
        <v>972</v>
      </c>
      <c r="E31014" t="s">
        <v>1014</v>
      </c>
      <c r="F31014" s="86">
        <v>2859880.4532764</v>
      </c>
    </row>
    <row r="31015" spans="1:6">
      <c r="A31015">
        <v>2022</v>
      </c>
      <c r="B31015" t="s">
        <v>1068</v>
      </c>
      <c r="C31015" t="s">
        <v>1022</v>
      </c>
      <c r="D31015" t="s">
        <v>972</v>
      </c>
      <c r="E31015" t="s">
        <v>1014</v>
      </c>
      <c r="F31015" s="86">
        <v>2883124.3937573601</v>
      </c>
    </row>
    <row r="31016" spans="1:6">
      <c r="A31016">
        <v>2023</v>
      </c>
      <c r="B31016" t="s">
        <v>1068</v>
      </c>
      <c r="C31016" t="s">
        <v>1022</v>
      </c>
      <c r="D31016" t="s">
        <v>972</v>
      </c>
      <c r="E31016" t="s">
        <v>1014</v>
      </c>
      <c r="F31016" s="86">
        <v>2905472.6781307901</v>
      </c>
    </row>
    <row r="31017" spans="1:6">
      <c r="A31017">
        <v>2024</v>
      </c>
      <c r="B31017" t="s">
        <v>1068</v>
      </c>
      <c r="C31017" t="s">
        <v>1022</v>
      </c>
      <c r="D31017" t="s">
        <v>972</v>
      </c>
      <c r="E31017" t="s">
        <v>1014</v>
      </c>
      <c r="F31017" s="86">
        <v>2927643.52484788</v>
      </c>
    </row>
    <row r="31018" spans="1:6">
      <c r="A31018">
        <v>2025</v>
      </c>
      <c r="B31018" t="s">
        <v>1068</v>
      </c>
      <c r="C31018" t="s">
        <v>1022</v>
      </c>
      <c r="D31018" t="s">
        <v>972</v>
      </c>
      <c r="E31018" t="s">
        <v>1014</v>
      </c>
      <c r="F31018" s="86">
        <v>2950802.14046046</v>
      </c>
    </row>
    <row r="31019" spans="1:6">
      <c r="A31019">
        <v>2026</v>
      </c>
      <c r="B31019" t="s">
        <v>1068</v>
      </c>
      <c r="C31019" t="s">
        <v>1022</v>
      </c>
      <c r="D31019" t="s">
        <v>972</v>
      </c>
      <c r="E31019" t="s">
        <v>1014</v>
      </c>
      <c r="F31019" s="86">
        <v>2975579.5244461</v>
      </c>
    </row>
    <row r="31020" spans="1:6">
      <c r="A31020">
        <v>2027</v>
      </c>
      <c r="B31020" t="s">
        <v>1068</v>
      </c>
      <c r="C31020" t="s">
        <v>1022</v>
      </c>
      <c r="D31020" t="s">
        <v>972</v>
      </c>
      <c r="E31020" t="s">
        <v>1014</v>
      </c>
      <c r="F31020" s="86">
        <v>3001999.4966005902</v>
      </c>
    </row>
    <row r="31021" spans="1:6">
      <c r="A31021">
        <v>2028</v>
      </c>
      <c r="B31021" t="s">
        <v>1068</v>
      </c>
      <c r="C31021" t="s">
        <v>1022</v>
      </c>
      <c r="D31021" t="s">
        <v>972</v>
      </c>
      <c r="E31021" t="s">
        <v>1014</v>
      </c>
      <c r="F31021" s="86">
        <v>3029468.39387888</v>
      </c>
    </row>
    <row r="31022" spans="1:6">
      <c r="A31022">
        <v>2029</v>
      </c>
      <c r="B31022" t="s">
        <v>1068</v>
      </c>
      <c r="C31022" t="s">
        <v>1022</v>
      </c>
      <c r="D31022" t="s">
        <v>972</v>
      </c>
      <c r="E31022" t="s">
        <v>1014</v>
      </c>
      <c r="F31022" s="86">
        <v>3057532.68625393</v>
      </c>
    </row>
    <row r="31023" spans="1:6">
      <c r="A31023">
        <v>2030</v>
      </c>
      <c r="B31023" t="s">
        <v>1068</v>
      </c>
      <c r="C31023" t="s">
        <v>1022</v>
      </c>
      <c r="D31023" t="s">
        <v>972</v>
      </c>
      <c r="E31023" t="s">
        <v>1014</v>
      </c>
      <c r="F31023" s="86">
        <v>3086585.55693758</v>
      </c>
    </row>
    <row r="31024" spans="1:6">
      <c r="A31024">
        <v>2031</v>
      </c>
      <c r="B31024" t="s">
        <v>1068</v>
      </c>
      <c r="C31024" t="s">
        <v>1022</v>
      </c>
      <c r="D31024" t="s">
        <v>972</v>
      </c>
      <c r="E31024" t="s">
        <v>1014</v>
      </c>
      <c r="F31024" s="86">
        <v>3116395.4131860002</v>
      </c>
    </row>
    <row r="31025" spans="1:6">
      <c r="A31025">
        <v>2032</v>
      </c>
      <c r="B31025" t="s">
        <v>1068</v>
      </c>
      <c r="C31025" t="s">
        <v>1022</v>
      </c>
      <c r="D31025" t="s">
        <v>972</v>
      </c>
      <c r="E31025" t="s">
        <v>1014</v>
      </c>
      <c r="F31025" s="86">
        <v>3146099.0282050902</v>
      </c>
    </row>
    <row r="31026" spans="1:6">
      <c r="A31026">
        <v>2033</v>
      </c>
      <c r="B31026" t="s">
        <v>1068</v>
      </c>
      <c r="C31026" t="s">
        <v>1022</v>
      </c>
      <c r="D31026" t="s">
        <v>972</v>
      </c>
      <c r="E31026" t="s">
        <v>1014</v>
      </c>
      <c r="F31026" s="86">
        <v>3175463.08098807</v>
      </c>
    </row>
    <row r="31027" spans="1:6">
      <c r="A31027">
        <v>2034</v>
      </c>
      <c r="B31027" t="s">
        <v>1068</v>
      </c>
      <c r="C31027" t="s">
        <v>1022</v>
      </c>
      <c r="D31027" t="s">
        <v>972</v>
      </c>
      <c r="E31027" t="s">
        <v>1014</v>
      </c>
      <c r="F31027" s="86">
        <v>3205018.19677795</v>
      </c>
    </row>
    <row r="31028" spans="1:6">
      <c r="A31028">
        <v>2035</v>
      </c>
      <c r="B31028" t="s">
        <v>1068</v>
      </c>
      <c r="C31028" t="s">
        <v>1022</v>
      </c>
      <c r="D31028" t="s">
        <v>972</v>
      </c>
      <c r="E31028" t="s">
        <v>1014</v>
      </c>
      <c r="F31028" s="86">
        <v>3234778.8120977301</v>
      </c>
    </row>
    <row r="31029" spans="1:6">
      <c r="A31029">
        <v>2036</v>
      </c>
      <c r="B31029" t="s">
        <v>1068</v>
      </c>
      <c r="C31029" t="s">
        <v>1022</v>
      </c>
      <c r="D31029" t="s">
        <v>972</v>
      </c>
      <c r="E31029" t="s">
        <v>1014</v>
      </c>
      <c r="F31029" s="86">
        <v>3264509.8902027202</v>
      </c>
    </row>
    <row r="31030" spans="1:6">
      <c r="A31030">
        <v>2037</v>
      </c>
      <c r="B31030" t="s">
        <v>1068</v>
      </c>
      <c r="C31030" t="s">
        <v>1022</v>
      </c>
      <c r="D31030" t="s">
        <v>972</v>
      </c>
      <c r="E31030" t="s">
        <v>1014</v>
      </c>
      <c r="F31030" s="86">
        <v>3294171.8164475402</v>
      </c>
    </row>
    <row r="31031" spans="1:6">
      <c r="A31031">
        <v>2038</v>
      </c>
      <c r="B31031" t="s">
        <v>1068</v>
      </c>
      <c r="C31031" t="s">
        <v>1022</v>
      </c>
      <c r="D31031" t="s">
        <v>972</v>
      </c>
      <c r="E31031" t="s">
        <v>1014</v>
      </c>
      <c r="F31031" s="86">
        <v>3323936.5600100299</v>
      </c>
    </row>
    <row r="31032" spans="1:6">
      <c r="A31032">
        <v>2039</v>
      </c>
      <c r="B31032" t="s">
        <v>1068</v>
      </c>
      <c r="C31032" t="s">
        <v>1022</v>
      </c>
      <c r="D31032" t="s">
        <v>972</v>
      </c>
      <c r="E31032" t="s">
        <v>1014</v>
      </c>
      <c r="F31032" s="86">
        <v>3353699.9788829</v>
      </c>
    </row>
    <row r="31033" spans="1:6">
      <c r="A31033">
        <v>2040</v>
      </c>
      <c r="B31033" t="s">
        <v>1068</v>
      </c>
      <c r="C31033" t="s">
        <v>1022</v>
      </c>
      <c r="D31033" t="s">
        <v>972</v>
      </c>
      <c r="E31033" t="s">
        <v>1014</v>
      </c>
      <c r="F31033" s="86">
        <v>3383405.94669748</v>
      </c>
    </row>
    <row r="31034" spans="1:6">
      <c r="A31034">
        <v>2041</v>
      </c>
      <c r="B31034" t="s">
        <v>1068</v>
      </c>
      <c r="C31034" t="s">
        <v>1022</v>
      </c>
      <c r="D31034" t="s">
        <v>972</v>
      </c>
      <c r="E31034" t="s">
        <v>1014</v>
      </c>
      <c r="F31034" s="86">
        <v>3381211.6951657599</v>
      </c>
    </row>
    <row r="31035" spans="1:6">
      <c r="A31035">
        <v>2042</v>
      </c>
      <c r="B31035" t="s">
        <v>1068</v>
      </c>
      <c r="C31035" t="s">
        <v>1022</v>
      </c>
      <c r="D31035" t="s">
        <v>972</v>
      </c>
      <c r="E31035" t="s">
        <v>1014</v>
      </c>
      <c r="F31035" s="86">
        <v>3378985.9758195598</v>
      </c>
    </row>
    <row r="31036" spans="1:6">
      <c r="A31036">
        <v>2043</v>
      </c>
      <c r="B31036" t="s">
        <v>1068</v>
      </c>
      <c r="C31036" t="s">
        <v>1022</v>
      </c>
      <c r="D31036" t="s">
        <v>972</v>
      </c>
      <c r="E31036" t="s">
        <v>1014</v>
      </c>
      <c r="F31036" s="86">
        <v>3376792.5104955402</v>
      </c>
    </row>
    <row r="31037" spans="1:6">
      <c r="A31037">
        <v>2044</v>
      </c>
      <c r="B31037" t="s">
        <v>1068</v>
      </c>
      <c r="C31037" t="s">
        <v>1022</v>
      </c>
      <c r="D31037" t="s">
        <v>972</v>
      </c>
      <c r="E31037" t="s">
        <v>1014</v>
      </c>
      <c r="F31037" s="86">
        <v>3374678.7727548098</v>
      </c>
    </row>
    <row r="31038" spans="1:6">
      <c r="A31038">
        <v>2045</v>
      </c>
      <c r="B31038" t="s">
        <v>1068</v>
      </c>
      <c r="C31038" t="s">
        <v>1022</v>
      </c>
      <c r="D31038" t="s">
        <v>972</v>
      </c>
      <c r="E31038" t="s">
        <v>1014</v>
      </c>
      <c r="F31038" s="86">
        <v>3372667.4830669099</v>
      </c>
    </row>
    <row r="31039" spans="1:6">
      <c r="A31039">
        <v>2046</v>
      </c>
      <c r="B31039" t="s">
        <v>1068</v>
      </c>
      <c r="C31039" t="s">
        <v>1022</v>
      </c>
      <c r="D31039" t="s">
        <v>972</v>
      </c>
      <c r="E31039" t="s">
        <v>1014</v>
      </c>
      <c r="F31039" s="86">
        <v>3370751.5986610302</v>
      </c>
    </row>
    <row r="31040" spans="1:6">
      <c r="A31040">
        <v>2047</v>
      </c>
      <c r="B31040" t="s">
        <v>1068</v>
      </c>
      <c r="C31040" t="s">
        <v>1022</v>
      </c>
      <c r="D31040" t="s">
        <v>972</v>
      </c>
      <c r="E31040" t="s">
        <v>1014</v>
      </c>
      <c r="F31040" s="86">
        <v>3368965.0884085</v>
      </c>
    </row>
    <row r="31041" spans="1:6">
      <c r="A31041">
        <v>2048</v>
      </c>
      <c r="B31041" t="s">
        <v>1068</v>
      </c>
      <c r="C31041" t="s">
        <v>1022</v>
      </c>
      <c r="D31041" t="s">
        <v>972</v>
      </c>
      <c r="E31041" t="s">
        <v>1014</v>
      </c>
      <c r="F31041" s="86">
        <v>3367297.7962190099</v>
      </c>
    </row>
    <row r="31042" spans="1:6">
      <c r="A31042">
        <v>2049</v>
      </c>
      <c r="B31042" t="s">
        <v>1068</v>
      </c>
      <c r="C31042" t="s">
        <v>1022</v>
      </c>
      <c r="D31042" t="s">
        <v>972</v>
      </c>
      <c r="E31042" t="s">
        <v>1014</v>
      </c>
      <c r="F31042" s="86">
        <v>3365769.4497692799</v>
      </c>
    </row>
    <row r="31043" spans="1:6">
      <c r="A31043">
        <v>2050</v>
      </c>
      <c r="B31043" t="s">
        <v>1068</v>
      </c>
      <c r="C31043" t="s">
        <v>1022</v>
      </c>
      <c r="D31043" t="s">
        <v>972</v>
      </c>
      <c r="E31043" t="s">
        <v>1014</v>
      </c>
      <c r="F31043" s="86">
        <v>3364385.6503417301</v>
      </c>
    </row>
    <row r="31044" spans="1:6">
      <c r="A31044">
        <v>2017</v>
      </c>
      <c r="B31044" t="s">
        <v>1069</v>
      </c>
      <c r="C31044" t="s">
        <v>1022</v>
      </c>
      <c r="D31044" t="s">
        <v>972</v>
      </c>
      <c r="E31044" t="s">
        <v>1014</v>
      </c>
      <c r="F31044" s="86">
        <v>19130889.337939002</v>
      </c>
    </row>
    <row r="31045" spans="1:6">
      <c r="A31045">
        <v>2018</v>
      </c>
      <c r="B31045" t="s">
        <v>1069</v>
      </c>
      <c r="C31045" t="s">
        <v>1022</v>
      </c>
      <c r="D31045" t="s">
        <v>972</v>
      </c>
      <c r="E31045" t="s">
        <v>1014</v>
      </c>
      <c r="F31045" s="86">
        <v>19247610.457566202</v>
      </c>
    </row>
    <row r="31046" spans="1:6">
      <c r="A31046">
        <v>2019</v>
      </c>
      <c r="B31046" t="s">
        <v>1069</v>
      </c>
      <c r="C31046" t="s">
        <v>1022</v>
      </c>
      <c r="D31046" t="s">
        <v>972</v>
      </c>
      <c r="E31046" t="s">
        <v>1014</v>
      </c>
      <c r="F31046" s="86">
        <v>19368125.946876399</v>
      </c>
    </row>
    <row r="31047" spans="1:6">
      <c r="A31047">
        <v>2020</v>
      </c>
      <c r="B31047" t="s">
        <v>1069</v>
      </c>
      <c r="C31047" t="s">
        <v>1022</v>
      </c>
      <c r="D31047" t="s">
        <v>972</v>
      </c>
      <c r="E31047" t="s">
        <v>1014</v>
      </c>
      <c r="F31047" s="86">
        <v>19488265.566063799</v>
      </c>
    </row>
    <row r="31048" spans="1:6">
      <c r="A31048">
        <v>2021</v>
      </c>
      <c r="B31048" t="s">
        <v>1069</v>
      </c>
      <c r="C31048" t="s">
        <v>1022</v>
      </c>
      <c r="D31048" t="s">
        <v>972</v>
      </c>
      <c r="E31048" t="s">
        <v>1014</v>
      </c>
      <c r="F31048" s="86">
        <v>19614053.2287919</v>
      </c>
    </row>
    <row r="31049" spans="1:6">
      <c r="A31049">
        <v>2022</v>
      </c>
      <c r="B31049" t="s">
        <v>1069</v>
      </c>
      <c r="C31049" t="s">
        <v>1022</v>
      </c>
      <c r="D31049" t="s">
        <v>972</v>
      </c>
      <c r="E31049" t="s">
        <v>1014</v>
      </c>
      <c r="F31049" s="86">
        <v>19740392.803542901</v>
      </c>
    </row>
    <row r="31050" spans="1:6">
      <c r="A31050">
        <v>2023</v>
      </c>
      <c r="B31050" t="s">
        <v>1069</v>
      </c>
      <c r="C31050" t="s">
        <v>1022</v>
      </c>
      <c r="D31050" t="s">
        <v>972</v>
      </c>
      <c r="E31050" t="s">
        <v>1014</v>
      </c>
      <c r="F31050" s="86">
        <v>19870043.5920421</v>
      </c>
    </row>
    <row r="31051" spans="1:6">
      <c r="A31051">
        <v>2024</v>
      </c>
      <c r="B31051" t="s">
        <v>1069</v>
      </c>
      <c r="C31051" t="s">
        <v>1022</v>
      </c>
      <c r="D31051" t="s">
        <v>972</v>
      </c>
      <c r="E31051" t="s">
        <v>1014</v>
      </c>
      <c r="F31051" s="86">
        <v>20005594.515875801</v>
      </c>
    </row>
    <row r="31052" spans="1:6">
      <c r="A31052">
        <v>2025</v>
      </c>
      <c r="B31052" t="s">
        <v>1069</v>
      </c>
      <c r="C31052" t="s">
        <v>1022</v>
      </c>
      <c r="D31052" t="s">
        <v>972</v>
      </c>
      <c r="E31052" t="s">
        <v>1014</v>
      </c>
      <c r="F31052" s="86">
        <v>20150016.995262399</v>
      </c>
    </row>
    <row r="31053" spans="1:6">
      <c r="A31053">
        <v>2026</v>
      </c>
      <c r="B31053" t="s">
        <v>1069</v>
      </c>
      <c r="C31053" t="s">
        <v>1022</v>
      </c>
      <c r="D31053" t="s">
        <v>972</v>
      </c>
      <c r="E31053" t="s">
        <v>1014</v>
      </c>
      <c r="F31053" s="86">
        <v>20307457.0203957</v>
      </c>
    </row>
    <row r="31054" spans="1:6">
      <c r="A31054">
        <v>2027</v>
      </c>
      <c r="B31054" t="s">
        <v>1069</v>
      </c>
      <c r="C31054" t="s">
        <v>1022</v>
      </c>
      <c r="D31054" t="s">
        <v>972</v>
      </c>
      <c r="E31054" t="s">
        <v>1014</v>
      </c>
      <c r="F31054" s="86">
        <v>20474567.414888501</v>
      </c>
    </row>
    <row r="31055" spans="1:6">
      <c r="A31055">
        <v>2028</v>
      </c>
      <c r="B31055" t="s">
        <v>1069</v>
      </c>
      <c r="C31055" t="s">
        <v>1022</v>
      </c>
      <c r="D31055" t="s">
        <v>972</v>
      </c>
      <c r="E31055" t="s">
        <v>1014</v>
      </c>
      <c r="F31055" s="86">
        <v>20646134.251694299</v>
      </c>
    </row>
    <row r="31056" spans="1:6">
      <c r="A31056">
        <v>2029</v>
      </c>
      <c r="B31056" t="s">
        <v>1069</v>
      </c>
      <c r="C31056" t="s">
        <v>1022</v>
      </c>
      <c r="D31056" t="s">
        <v>972</v>
      </c>
      <c r="E31056" t="s">
        <v>1014</v>
      </c>
      <c r="F31056" s="86">
        <v>20817467.532957699</v>
      </c>
    </row>
    <row r="31057" spans="1:6">
      <c r="A31057">
        <v>2030</v>
      </c>
      <c r="B31057" t="s">
        <v>1069</v>
      </c>
      <c r="C31057" t="s">
        <v>1022</v>
      </c>
      <c r="D31057" t="s">
        <v>972</v>
      </c>
      <c r="E31057" t="s">
        <v>1014</v>
      </c>
      <c r="F31057" s="86">
        <v>20992467.0799665</v>
      </c>
    </row>
    <row r="31058" spans="1:6">
      <c r="A31058">
        <v>2031</v>
      </c>
      <c r="B31058" t="s">
        <v>1069</v>
      </c>
      <c r="C31058" t="s">
        <v>1022</v>
      </c>
      <c r="D31058" t="s">
        <v>972</v>
      </c>
      <c r="E31058" t="s">
        <v>1014</v>
      </c>
      <c r="F31058" s="86">
        <v>21170349.865826201</v>
      </c>
    </row>
    <row r="31059" spans="1:6">
      <c r="A31059">
        <v>2032</v>
      </c>
      <c r="B31059" t="s">
        <v>1069</v>
      </c>
      <c r="C31059" t="s">
        <v>1022</v>
      </c>
      <c r="D31059" t="s">
        <v>972</v>
      </c>
      <c r="E31059" t="s">
        <v>1014</v>
      </c>
      <c r="F31059" s="86">
        <v>21345444.986056399</v>
      </c>
    </row>
    <row r="31060" spans="1:6">
      <c r="A31060">
        <v>2033</v>
      </c>
      <c r="B31060" t="s">
        <v>1069</v>
      </c>
      <c r="C31060" t="s">
        <v>1022</v>
      </c>
      <c r="D31060" t="s">
        <v>972</v>
      </c>
      <c r="E31060" t="s">
        <v>1014</v>
      </c>
      <c r="F31060" s="86">
        <v>21517913.7410044</v>
      </c>
    </row>
    <row r="31061" spans="1:6">
      <c r="A31061">
        <v>2034</v>
      </c>
      <c r="B31061" t="s">
        <v>1069</v>
      </c>
      <c r="C31061" t="s">
        <v>1022</v>
      </c>
      <c r="D31061" t="s">
        <v>972</v>
      </c>
      <c r="E31061" t="s">
        <v>1014</v>
      </c>
      <c r="F31061" s="86">
        <v>21695063.492308401</v>
      </c>
    </row>
    <row r="31062" spans="1:6">
      <c r="A31062">
        <v>2035</v>
      </c>
      <c r="B31062" t="s">
        <v>1069</v>
      </c>
      <c r="C31062" t="s">
        <v>1022</v>
      </c>
      <c r="D31062" t="s">
        <v>972</v>
      </c>
      <c r="E31062" t="s">
        <v>1014</v>
      </c>
      <c r="F31062" s="86">
        <v>21878790.857094198</v>
      </c>
    </row>
    <row r="31063" spans="1:6">
      <c r="A31063">
        <v>2036</v>
      </c>
      <c r="B31063" t="s">
        <v>1069</v>
      </c>
      <c r="C31063" t="s">
        <v>1022</v>
      </c>
      <c r="D31063" t="s">
        <v>972</v>
      </c>
      <c r="E31063" t="s">
        <v>1014</v>
      </c>
      <c r="F31063" s="86">
        <v>22068028.892098598</v>
      </c>
    </row>
    <row r="31064" spans="1:6">
      <c r="A31064">
        <v>2037</v>
      </c>
      <c r="B31064" t="s">
        <v>1069</v>
      </c>
      <c r="C31064" t="s">
        <v>1022</v>
      </c>
      <c r="D31064" t="s">
        <v>972</v>
      </c>
      <c r="E31064" t="s">
        <v>1014</v>
      </c>
      <c r="F31064" s="86">
        <v>22258677.745926101</v>
      </c>
    </row>
    <row r="31065" spans="1:6">
      <c r="A31065">
        <v>2038</v>
      </c>
      <c r="B31065" t="s">
        <v>1069</v>
      </c>
      <c r="C31065" t="s">
        <v>1022</v>
      </c>
      <c r="D31065" t="s">
        <v>972</v>
      </c>
      <c r="E31065" t="s">
        <v>1014</v>
      </c>
      <c r="F31065" s="86">
        <v>22450164.140028</v>
      </c>
    </row>
    <row r="31066" spans="1:6">
      <c r="A31066">
        <v>2039</v>
      </c>
      <c r="B31066" t="s">
        <v>1069</v>
      </c>
      <c r="C31066" t="s">
        <v>1022</v>
      </c>
      <c r="D31066" t="s">
        <v>972</v>
      </c>
      <c r="E31066" t="s">
        <v>1014</v>
      </c>
      <c r="F31066" s="86">
        <v>22640737.603533398</v>
      </c>
    </row>
    <row r="31067" spans="1:6">
      <c r="A31067">
        <v>2040</v>
      </c>
      <c r="B31067" t="s">
        <v>1069</v>
      </c>
      <c r="C31067" t="s">
        <v>1022</v>
      </c>
      <c r="D31067" t="s">
        <v>972</v>
      </c>
      <c r="E31067" t="s">
        <v>1014</v>
      </c>
      <c r="F31067" s="86">
        <v>22829982.806413502</v>
      </c>
    </row>
    <row r="31068" spans="1:6">
      <c r="A31068">
        <v>2041</v>
      </c>
      <c r="B31068" t="s">
        <v>1069</v>
      </c>
      <c r="C31068" t="s">
        <v>1022</v>
      </c>
      <c r="D31068" t="s">
        <v>972</v>
      </c>
      <c r="E31068" t="s">
        <v>1014</v>
      </c>
      <c r="F31068" s="86">
        <v>22985133.076807801</v>
      </c>
    </row>
    <row r="31069" spans="1:6">
      <c r="A31069">
        <v>2042</v>
      </c>
      <c r="B31069" t="s">
        <v>1069</v>
      </c>
      <c r="C31069" t="s">
        <v>1022</v>
      </c>
      <c r="D31069" t="s">
        <v>972</v>
      </c>
      <c r="E31069" t="s">
        <v>1014</v>
      </c>
      <c r="F31069" s="86">
        <v>23140591.701548301</v>
      </c>
    </row>
    <row r="31070" spans="1:6">
      <c r="A31070">
        <v>2043</v>
      </c>
      <c r="B31070" t="s">
        <v>1069</v>
      </c>
      <c r="C31070" t="s">
        <v>1022</v>
      </c>
      <c r="D31070" t="s">
        <v>972</v>
      </c>
      <c r="E31070" t="s">
        <v>1014</v>
      </c>
      <c r="F31070" s="86">
        <v>23297337.715233199</v>
      </c>
    </row>
    <row r="31071" spans="1:6">
      <c r="A31071">
        <v>2044</v>
      </c>
      <c r="B31071" t="s">
        <v>1069</v>
      </c>
      <c r="C31071" t="s">
        <v>1022</v>
      </c>
      <c r="D31071" t="s">
        <v>972</v>
      </c>
      <c r="E31071" t="s">
        <v>1014</v>
      </c>
      <c r="F31071" s="86">
        <v>23455975.649489202</v>
      </c>
    </row>
    <row r="31072" spans="1:6">
      <c r="A31072">
        <v>2045</v>
      </c>
      <c r="B31072" t="s">
        <v>1069</v>
      </c>
      <c r="C31072" t="s">
        <v>1022</v>
      </c>
      <c r="D31072" t="s">
        <v>972</v>
      </c>
      <c r="E31072" t="s">
        <v>1014</v>
      </c>
      <c r="F31072" s="86">
        <v>23616632.256430998</v>
      </c>
    </row>
    <row r="31073" spans="1:6">
      <c r="A31073">
        <v>2046</v>
      </c>
      <c r="B31073" t="s">
        <v>1069</v>
      </c>
      <c r="C31073" t="s">
        <v>1022</v>
      </c>
      <c r="D31073" t="s">
        <v>972</v>
      </c>
      <c r="E31073" t="s">
        <v>1014</v>
      </c>
      <c r="F31073" s="86">
        <v>23779091.9360479</v>
      </c>
    </row>
    <row r="31074" spans="1:6">
      <c r="A31074">
        <v>2047</v>
      </c>
      <c r="B31074" t="s">
        <v>1069</v>
      </c>
      <c r="C31074" t="s">
        <v>1022</v>
      </c>
      <c r="D31074" t="s">
        <v>972</v>
      </c>
      <c r="E31074" t="s">
        <v>1014</v>
      </c>
      <c r="F31074" s="86">
        <v>23943408.0664942</v>
      </c>
    </row>
    <row r="31075" spans="1:6">
      <c r="A31075">
        <v>2048</v>
      </c>
      <c r="B31075" t="s">
        <v>1069</v>
      </c>
      <c r="C31075" t="s">
        <v>1022</v>
      </c>
      <c r="D31075" t="s">
        <v>972</v>
      </c>
      <c r="E31075" t="s">
        <v>1014</v>
      </c>
      <c r="F31075" s="86">
        <v>24109047.7470931</v>
      </c>
    </row>
    <row r="31076" spans="1:6">
      <c r="A31076">
        <v>2049</v>
      </c>
      <c r="B31076" t="s">
        <v>1069</v>
      </c>
      <c r="C31076" t="s">
        <v>1022</v>
      </c>
      <c r="D31076" t="s">
        <v>972</v>
      </c>
      <c r="E31076" t="s">
        <v>1014</v>
      </c>
      <c r="F31076" s="86">
        <v>24276446.4046253</v>
      </c>
    </row>
    <row r="31077" spans="1:6">
      <c r="A31077">
        <v>2050</v>
      </c>
      <c r="B31077" t="s">
        <v>1069</v>
      </c>
      <c r="C31077" t="s">
        <v>1022</v>
      </c>
      <c r="D31077" t="s">
        <v>972</v>
      </c>
      <c r="E31077" t="s">
        <v>1014</v>
      </c>
      <c r="F31077" s="86">
        <v>24446005.976241</v>
      </c>
    </row>
    <row r="31078" spans="1:6">
      <c r="A31078">
        <v>2017</v>
      </c>
      <c r="B31078" t="s">
        <v>1070</v>
      </c>
      <c r="C31078" t="s">
        <v>1022</v>
      </c>
      <c r="D31078" t="s">
        <v>972</v>
      </c>
      <c r="E31078" t="s">
        <v>1014</v>
      </c>
      <c r="F31078" s="86">
        <v>39759499.4016601</v>
      </c>
    </row>
    <row r="31079" spans="1:6">
      <c r="A31079">
        <v>2018</v>
      </c>
      <c r="B31079" t="s">
        <v>1070</v>
      </c>
      <c r="C31079" t="s">
        <v>1022</v>
      </c>
      <c r="D31079" t="s">
        <v>972</v>
      </c>
      <c r="E31079" t="s">
        <v>1014</v>
      </c>
      <c r="F31079" s="86">
        <v>39922352.299647003</v>
      </c>
    </row>
    <row r="31080" spans="1:6">
      <c r="A31080">
        <v>2019</v>
      </c>
      <c r="B31080" t="s">
        <v>1070</v>
      </c>
      <c r="C31080" t="s">
        <v>1022</v>
      </c>
      <c r="D31080" t="s">
        <v>972</v>
      </c>
      <c r="E31080" t="s">
        <v>1014</v>
      </c>
      <c r="F31080" s="86">
        <v>40085846.448522799</v>
      </c>
    </row>
    <row r="31081" spans="1:6">
      <c r="A31081">
        <v>2020</v>
      </c>
      <c r="B31081" t="s">
        <v>1070</v>
      </c>
      <c r="C31081" t="s">
        <v>1022</v>
      </c>
      <c r="D31081" t="s">
        <v>972</v>
      </c>
      <c r="E31081" t="s">
        <v>1014</v>
      </c>
      <c r="F31081" s="86">
        <v>40243671.439457603</v>
      </c>
    </row>
    <row r="31082" spans="1:6">
      <c r="A31082">
        <v>2021</v>
      </c>
      <c r="B31082" t="s">
        <v>1070</v>
      </c>
      <c r="C31082" t="s">
        <v>1022</v>
      </c>
      <c r="D31082" t="s">
        <v>972</v>
      </c>
      <c r="E31082" t="s">
        <v>1014</v>
      </c>
      <c r="F31082" s="86">
        <v>40412076.912905097</v>
      </c>
    </row>
    <row r="31083" spans="1:6">
      <c r="A31083">
        <v>2022</v>
      </c>
      <c r="B31083" t="s">
        <v>1070</v>
      </c>
      <c r="C31083" t="s">
        <v>1022</v>
      </c>
      <c r="D31083" t="s">
        <v>972</v>
      </c>
      <c r="E31083" t="s">
        <v>1014</v>
      </c>
      <c r="F31083" s="86">
        <v>40578754.953682102</v>
      </c>
    </row>
    <row r="31084" spans="1:6">
      <c r="A31084">
        <v>2023</v>
      </c>
      <c r="B31084" t="s">
        <v>1070</v>
      </c>
      <c r="C31084" t="s">
        <v>1022</v>
      </c>
      <c r="D31084" t="s">
        <v>972</v>
      </c>
      <c r="E31084" t="s">
        <v>1014</v>
      </c>
      <c r="F31084" s="86">
        <v>40751441.378514498</v>
      </c>
    </row>
    <row r="31085" spans="1:6">
      <c r="A31085">
        <v>2024</v>
      </c>
      <c r="B31085" t="s">
        <v>1070</v>
      </c>
      <c r="C31085" t="s">
        <v>1022</v>
      </c>
      <c r="D31085" t="s">
        <v>972</v>
      </c>
      <c r="E31085" t="s">
        <v>1014</v>
      </c>
      <c r="F31085" s="86">
        <v>40936849.525031097</v>
      </c>
    </row>
    <row r="31086" spans="1:6">
      <c r="A31086">
        <v>2025</v>
      </c>
      <c r="B31086" t="s">
        <v>1070</v>
      </c>
      <c r="C31086" t="s">
        <v>1022</v>
      </c>
      <c r="D31086" t="s">
        <v>972</v>
      </c>
      <c r="E31086" t="s">
        <v>1014</v>
      </c>
      <c r="F31086" s="86">
        <v>41143854.213364899</v>
      </c>
    </row>
    <row r="31087" spans="1:6">
      <c r="A31087">
        <v>2026</v>
      </c>
      <c r="B31087" t="s">
        <v>1070</v>
      </c>
      <c r="C31087" t="s">
        <v>1022</v>
      </c>
      <c r="D31087" t="s">
        <v>972</v>
      </c>
      <c r="E31087" t="s">
        <v>1014</v>
      </c>
      <c r="F31087" s="86">
        <v>41381956.577581197</v>
      </c>
    </row>
    <row r="31088" spans="1:6">
      <c r="A31088">
        <v>2027</v>
      </c>
      <c r="B31088" t="s">
        <v>1070</v>
      </c>
      <c r="C31088" t="s">
        <v>1022</v>
      </c>
      <c r="D31088" t="s">
        <v>972</v>
      </c>
      <c r="E31088" t="s">
        <v>1014</v>
      </c>
      <c r="F31088" s="86">
        <v>41647826.393609598</v>
      </c>
    </row>
    <row r="31089" spans="1:6">
      <c r="A31089">
        <v>2028</v>
      </c>
      <c r="B31089" t="s">
        <v>1070</v>
      </c>
      <c r="C31089" t="s">
        <v>1022</v>
      </c>
      <c r="D31089" t="s">
        <v>972</v>
      </c>
      <c r="E31089" t="s">
        <v>1014</v>
      </c>
      <c r="F31089" s="86">
        <v>41932547.761687398</v>
      </c>
    </row>
    <row r="31090" spans="1:6">
      <c r="A31090">
        <v>2029</v>
      </c>
      <c r="B31090" t="s">
        <v>1070</v>
      </c>
      <c r="C31090" t="s">
        <v>1022</v>
      </c>
      <c r="D31090" t="s">
        <v>972</v>
      </c>
      <c r="E31090" t="s">
        <v>1014</v>
      </c>
      <c r="F31090" s="86">
        <v>42227435.223047502</v>
      </c>
    </row>
    <row r="31091" spans="1:6">
      <c r="A31091">
        <v>2030</v>
      </c>
      <c r="B31091" t="s">
        <v>1070</v>
      </c>
      <c r="C31091" t="s">
        <v>1022</v>
      </c>
      <c r="D31091" t="s">
        <v>972</v>
      </c>
      <c r="E31091" t="s">
        <v>1014</v>
      </c>
      <c r="F31091" s="86">
        <v>42539740.745697901</v>
      </c>
    </row>
    <row r="31092" spans="1:6">
      <c r="A31092">
        <v>2031</v>
      </c>
      <c r="B31092" t="s">
        <v>1070</v>
      </c>
      <c r="C31092" t="s">
        <v>1022</v>
      </c>
      <c r="D31092" t="s">
        <v>972</v>
      </c>
      <c r="E31092" t="s">
        <v>1014</v>
      </c>
      <c r="F31092" s="86">
        <v>42868421.775981501</v>
      </c>
    </row>
    <row r="31093" spans="1:6">
      <c r="A31093">
        <v>2032</v>
      </c>
      <c r="B31093" t="s">
        <v>1070</v>
      </c>
      <c r="C31093" t="s">
        <v>1022</v>
      </c>
      <c r="D31093" t="s">
        <v>972</v>
      </c>
      <c r="E31093" t="s">
        <v>1014</v>
      </c>
      <c r="F31093" s="86">
        <v>43201946.222146504</v>
      </c>
    </row>
    <row r="31094" spans="1:6">
      <c r="A31094">
        <v>2033</v>
      </c>
      <c r="B31094" t="s">
        <v>1070</v>
      </c>
      <c r="C31094" t="s">
        <v>1022</v>
      </c>
      <c r="D31094" t="s">
        <v>972</v>
      </c>
      <c r="E31094" t="s">
        <v>1014</v>
      </c>
      <c r="F31094" s="86">
        <v>43536093.6292952</v>
      </c>
    </row>
    <row r="31095" spans="1:6">
      <c r="A31095">
        <v>2034</v>
      </c>
      <c r="B31095" t="s">
        <v>1070</v>
      </c>
      <c r="C31095" t="s">
        <v>1022</v>
      </c>
      <c r="D31095" t="s">
        <v>972</v>
      </c>
      <c r="E31095" t="s">
        <v>1014</v>
      </c>
      <c r="F31095" s="86">
        <v>43880000.752622798</v>
      </c>
    </row>
    <row r="31096" spans="1:6">
      <c r="A31096">
        <v>2035</v>
      </c>
      <c r="B31096" t="s">
        <v>1070</v>
      </c>
      <c r="C31096" t="s">
        <v>1022</v>
      </c>
      <c r="D31096" t="s">
        <v>972</v>
      </c>
      <c r="E31096" t="s">
        <v>1014</v>
      </c>
      <c r="F31096" s="86">
        <v>44234273.947336197</v>
      </c>
    </row>
    <row r="31097" spans="1:6">
      <c r="A31097">
        <v>2036</v>
      </c>
      <c r="B31097" t="s">
        <v>1070</v>
      </c>
      <c r="C31097" t="s">
        <v>1022</v>
      </c>
      <c r="D31097" t="s">
        <v>972</v>
      </c>
      <c r="E31097" t="s">
        <v>1014</v>
      </c>
      <c r="F31097" s="86">
        <v>44595295.549222201</v>
      </c>
    </row>
    <row r="31098" spans="1:6">
      <c r="A31098">
        <v>2037</v>
      </c>
      <c r="B31098" t="s">
        <v>1070</v>
      </c>
      <c r="C31098" t="s">
        <v>1022</v>
      </c>
      <c r="D31098" t="s">
        <v>972</v>
      </c>
      <c r="E31098" t="s">
        <v>1014</v>
      </c>
      <c r="F31098" s="86">
        <v>44957192.386150002</v>
      </c>
    </row>
    <row r="31099" spans="1:6">
      <c r="A31099">
        <v>2038</v>
      </c>
      <c r="B31099" t="s">
        <v>1070</v>
      </c>
      <c r="C31099" t="s">
        <v>1022</v>
      </c>
      <c r="D31099" t="s">
        <v>972</v>
      </c>
      <c r="E31099" t="s">
        <v>1014</v>
      </c>
      <c r="F31099" s="86">
        <v>45319890.182607703</v>
      </c>
    </row>
    <row r="31100" spans="1:6">
      <c r="A31100">
        <v>2039</v>
      </c>
      <c r="B31100" t="s">
        <v>1070</v>
      </c>
      <c r="C31100" t="s">
        <v>1022</v>
      </c>
      <c r="D31100" t="s">
        <v>972</v>
      </c>
      <c r="E31100" t="s">
        <v>1014</v>
      </c>
      <c r="F31100" s="86">
        <v>45681592.927746601</v>
      </c>
    </row>
    <row r="31101" spans="1:6">
      <c r="A31101">
        <v>2040</v>
      </c>
      <c r="B31101" t="s">
        <v>1070</v>
      </c>
      <c r="C31101" t="s">
        <v>1022</v>
      </c>
      <c r="D31101" t="s">
        <v>972</v>
      </c>
      <c r="E31101" t="s">
        <v>1014</v>
      </c>
      <c r="F31101" s="86">
        <v>46041360.959046401</v>
      </c>
    </row>
    <row r="31102" spans="1:6">
      <c r="A31102">
        <v>2041</v>
      </c>
      <c r="B31102" t="s">
        <v>1070</v>
      </c>
      <c r="C31102" t="s">
        <v>1022</v>
      </c>
      <c r="D31102" t="s">
        <v>972</v>
      </c>
      <c r="E31102" t="s">
        <v>1014</v>
      </c>
      <c r="F31102" s="86">
        <v>46267247.188157998</v>
      </c>
    </row>
    <row r="31103" spans="1:6">
      <c r="A31103">
        <v>2042</v>
      </c>
      <c r="B31103" t="s">
        <v>1070</v>
      </c>
      <c r="C31103" t="s">
        <v>1022</v>
      </c>
      <c r="D31103" t="s">
        <v>972</v>
      </c>
      <c r="E31103" t="s">
        <v>1014</v>
      </c>
      <c r="F31103" s="86">
        <v>46491875.917554401</v>
      </c>
    </row>
    <row r="31104" spans="1:6">
      <c r="A31104">
        <v>2043</v>
      </c>
      <c r="B31104" t="s">
        <v>1070</v>
      </c>
      <c r="C31104" t="s">
        <v>1022</v>
      </c>
      <c r="D31104" t="s">
        <v>972</v>
      </c>
      <c r="E31104" t="s">
        <v>1014</v>
      </c>
      <c r="F31104" s="86">
        <v>46715929.635738201</v>
      </c>
    </row>
    <row r="31105" spans="1:6">
      <c r="A31105">
        <v>2044</v>
      </c>
      <c r="B31105" t="s">
        <v>1070</v>
      </c>
      <c r="C31105" t="s">
        <v>1022</v>
      </c>
      <c r="D31105" t="s">
        <v>972</v>
      </c>
      <c r="E31105" t="s">
        <v>1014</v>
      </c>
      <c r="F31105" s="86">
        <v>46939364.157890402</v>
      </c>
    </row>
    <row r="31106" spans="1:6">
      <c r="A31106">
        <v>2045</v>
      </c>
      <c r="B31106" t="s">
        <v>1070</v>
      </c>
      <c r="C31106" t="s">
        <v>1022</v>
      </c>
      <c r="D31106" t="s">
        <v>972</v>
      </c>
      <c r="E31106" t="s">
        <v>1014</v>
      </c>
      <c r="F31106" s="86">
        <v>47163669.0509988</v>
      </c>
    </row>
    <row r="31107" spans="1:6">
      <c r="A31107">
        <v>2046</v>
      </c>
      <c r="B31107" t="s">
        <v>1070</v>
      </c>
      <c r="C31107" t="s">
        <v>1022</v>
      </c>
      <c r="D31107" t="s">
        <v>972</v>
      </c>
      <c r="E31107" t="s">
        <v>1014</v>
      </c>
      <c r="F31107" s="86">
        <v>47387526.767295003</v>
      </c>
    </row>
    <row r="31108" spans="1:6">
      <c r="A31108">
        <v>2047</v>
      </c>
      <c r="B31108" t="s">
        <v>1070</v>
      </c>
      <c r="C31108" t="s">
        <v>1022</v>
      </c>
      <c r="D31108" t="s">
        <v>972</v>
      </c>
      <c r="E31108" t="s">
        <v>1014</v>
      </c>
      <c r="F31108" s="86">
        <v>47613163.975168101</v>
      </c>
    </row>
    <row r="31109" spans="1:6">
      <c r="A31109">
        <v>2048</v>
      </c>
      <c r="B31109" t="s">
        <v>1070</v>
      </c>
      <c r="C31109" t="s">
        <v>1022</v>
      </c>
      <c r="D31109" t="s">
        <v>972</v>
      </c>
      <c r="E31109" t="s">
        <v>1014</v>
      </c>
      <c r="F31109" s="86">
        <v>47839781.761153802</v>
      </c>
    </row>
    <row r="31110" spans="1:6">
      <c r="A31110">
        <v>2049</v>
      </c>
      <c r="B31110" t="s">
        <v>1070</v>
      </c>
      <c r="C31110" t="s">
        <v>1022</v>
      </c>
      <c r="D31110" t="s">
        <v>972</v>
      </c>
      <c r="E31110" t="s">
        <v>1014</v>
      </c>
      <c r="F31110" s="86">
        <v>48066533.896589197</v>
      </c>
    </row>
    <row r="31111" spans="1:6">
      <c r="A31111">
        <v>2050</v>
      </c>
      <c r="B31111" t="s">
        <v>1070</v>
      </c>
      <c r="C31111" t="s">
        <v>1022</v>
      </c>
      <c r="D31111" t="s">
        <v>972</v>
      </c>
      <c r="E31111" t="s">
        <v>1014</v>
      </c>
      <c r="F31111" s="86">
        <v>48294346.865151599</v>
      </c>
    </row>
    <row r="31112" spans="1:6">
      <c r="A31112">
        <v>2017</v>
      </c>
      <c r="B31112" t="s">
        <v>1071</v>
      </c>
      <c r="C31112" t="s">
        <v>1022</v>
      </c>
      <c r="D31112" t="s">
        <v>972</v>
      </c>
      <c r="E31112" t="s">
        <v>1014</v>
      </c>
      <c r="F31112" s="86">
        <v>4781573.62651088</v>
      </c>
    </row>
    <row r="31113" spans="1:6">
      <c r="A31113">
        <v>2018</v>
      </c>
      <c r="B31113" t="s">
        <v>1071</v>
      </c>
      <c r="C31113" t="s">
        <v>1022</v>
      </c>
      <c r="D31113" t="s">
        <v>972</v>
      </c>
      <c r="E31113" t="s">
        <v>1014</v>
      </c>
      <c r="F31113" s="86">
        <v>4810746.8979363497</v>
      </c>
    </row>
    <row r="31114" spans="1:6">
      <c r="A31114">
        <v>2019</v>
      </c>
      <c r="B31114" t="s">
        <v>1071</v>
      </c>
      <c r="C31114" t="s">
        <v>1022</v>
      </c>
      <c r="D31114" t="s">
        <v>972</v>
      </c>
      <c r="E31114" t="s">
        <v>1014</v>
      </c>
      <c r="F31114" s="86">
        <v>4840868.5339508802</v>
      </c>
    </row>
    <row r="31115" spans="1:6">
      <c r="A31115">
        <v>2020</v>
      </c>
      <c r="B31115" t="s">
        <v>1071</v>
      </c>
      <c r="C31115" t="s">
        <v>1022</v>
      </c>
      <c r="D31115" t="s">
        <v>972</v>
      </c>
      <c r="E31115" t="s">
        <v>1014</v>
      </c>
      <c r="F31115" s="86">
        <v>4870896.22500371</v>
      </c>
    </row>
    <row r="31116" spans="1:6">
      <c r="A31116">
        <v>2021</v>
      </c>
      <c r="B31116" t="s">
        <v>1071</v>
      </c>
      <c r="C31116" t="s">
        <v>1022</v>
      </c>
      <c r="D31116" t="s">
        <v>972</v>
      </c>
      <c r="E31116" t="s">
        <v>1014</v>
      </c>
      <c r="F31116" s="86">
        <v>4902335.5878067799</v>
      </c>
    </row>
    <row r="31117" spans="1:6">
      <c r="A31117">
        <v>2022</v>
      </c>
      <c r="B31117" t="s">
        <v>1071</v>
      </c>
      <c r="C31117" t="s">
        <v>1022</v>
      </c>
      <c r="D31117" t="s">
        <v>972</v>
      </c>
      <c r="E31117" t="s">
        <v>1014</v>
      </c>
      <c r="F31117" s="86">
        <v>4933912.8954762304</v>
      </c>
    </row>
    <row r="31118" spans="1:6">
      <c r="A31118">
        <v>2023</v>
      </c>
      <c r="B31118" t="s">
        <v>1071</v>
      </c>
      <c r="C31118" t="s">
        <v>1022</v>
      </c>
      <c r="D31118" t="s">
        <v>972</v>
      </c>
      <c r="E31118" t="s">
        <v>1014</v>
      </c>
      <c r="F31118" s="86">
        <v>4966317.8077619597</v>
      </c>
    </row>
    <row r="31119" spans="1:6">
      <c r="A31119">
        <v>2024</v>
      </c>
      <c r="B31119" t="s">
        <v>1071</v>
      </c>
      <c r="C31119" t="s">
        <v>1022</v>
      </c>
      <c r="D31119" t="s">
        <v>972</v>
      </c>
      <c r="E31119" t="s">
        <v>1014</v>
      </c>
      <c r="F31119" s="86">
        <v>5000197.3996096496</v>
      </c>
    </row>
    <row r="31120" spans="1:6">
      <c r="A31120">
        <v>2025</v>
      </c>
      <c r="B31120" t="s">
        <v>1071</v>
      </c>
      <c r="C31120" t="s">
        <v>1022</v>
      </c>
      <c r="D31120" t="s">
        <v>972</v>
      </c>
      <c r="E31120" t="s">
        <v>1014</v>
      </c>
      <c r="F31120" s="86">
        <v>5036294.3476558998</v>
      </c>
    </row>
    <row r="31121" spans="1:6">
      <c r="A31121">
        <v>2026</v>
      </c>
      <c r="B31121" t="s">
        <v>1071</v>
      </c>
      <c r="C31121" t="s">
        <v>1022</v>
      </c>
      <c r="D31121" t="s">
        <v>972</v>
      </c>
      <c r="E31121" t="s">
        <v>1014</v>
      </c>
      <c r="F31121" s="86">
        <v>5075644.9005045798</v>
      </c>
    </row>
    <row r="31122" spans="1:6">
      <c r="A31122">
        <v>2027</v>
      </c>
      <c r="B31122" t="s">
        <v>1071</v>
      </c>
      <c r="C31122" t="s">
        <v>1022</v>
      </c>
      <c r="D31122" t="s">
        <v>972</v>
      </c>
      <c r="E31122" t="s">
        <v>1014</v>
      </c>
      <c r="F31122" s="86">
        <v>5117412.4650389496</v>
      </c>
    </row>
    <row r="31123" spans="1:6">
      <c r="A31123">
        <v>2028</v>
      </c>
      <c r="B31123" t="s">
        <v>1071</v>
      </c>
      <c r="C31123" t="s">
        <v>1022</v>
      </c>
      <c r="D31123" t="s">
        <v>972</v>
      </c>
      <c r="E31123" t="s">
        <v>1014</v>
      </c>
      <c r="F31123" s="86">
        <v>5160293.8725659698</v>
      </c>
    </row>
    <row r="31124" spans="1:6">
      <c r="A31124">
        <v>2029</v>
      </c>
      <c r="B31124" t="s">
        <v>1071</v>
      </c>
      <c r="C31124" t="s">
        <v>1022</v>
      </c>
      <c r="D31124" t="s">
        <v>972</v>
      </c>
      <c r="E31124" t="s">
        <v>1014</v>
      </c>
      <c r="F31124" s="86">
        <v>5203116.9052311601</v>
      </c>
    </row>
    <row r="31125" spans="1:6">
      <c r="A31125">
        <v>2030</v>
      </c>
      <c r="B31125" t="s">
        <v>1071</v>
      </c>
      <c r="C31125" t="s">
        <v>1022</v>
      </c>
      <c r="D31125" t="s">
        <v>972</v>
      </c>
      <c r="E31125" t="s">
        <v>1014</v>
      </c>
      <c r="F31125" s="86">
        <v>5246856.28419297</v>
      </c>
    </row>
    <row r="31126" spans="1:6">
      <c r="A31126">
        <v>2031</v>
      </c>
      <c r="B31126" t="s">
        <v>1071</v>
      </c>
      <c r="C31126" t="s">
        <v>1022</v>
      </c>
      <c r="D31126" t="s">
        <v>972</v>
      </c>
      <c r="E31126" t="s">
        <v>1014</v>
      </c>
      <c r="F31126" s="86">
        <v>5291316.29974439</v>
      </c>
    </row>
    <row r="31127" spans="1:6">
      <c r="A31127">
        <v>2032</v>
      </c>
      <c r="B31127" t="s">
        <v>1071</v>
      </c>
      <c r="C31127" t="s">
        <v>1022</v>
      </c>
      <c r="D31127" t="s">
        <v>972</v>
      </c>
      <c r="E31127" t="s">
        <v>1014</v>
      </c>
      <c r="F31127" s="86">
        <v>5335079.5662728902</v>
      </c>
    </row>
    <row r="31128" spans="1:6">
      <c r="A31128">
        <v>2033</v>
      </c>
      <c r="B31128" t="s">
        <v>1071</v>
      </c>
      <c r="C31128" t="s">
        <v>1022</v>
      </c>
      <c r="D31128" t="s">
        <v>972</v>
      </c>
      <c r="E31128" t="s">
        <v>1014</v>
      </c>
      <c r="F31128" s="86">
        <v>5378186.3991800901</v>
      </c>
    </row>
    <row r="31129" spans="1:6">
      <c r="A31129">
        <v>2034</v>
      </c>
      <c r="B31129" t="s">
        <v>1071</v>
      </c>
      <c r="C31129" t="s">
        <v>1022</v>
      </c>
      <c r="D31129" t="s">
        <v>972</v>
      </c>
      <c r="E31129" t="s">
        <v>1014</v>
      </c>
      <c r="F31129" s="86">
        <v>5422463.2001073696</v>
      </c>
    </row>
    <row r="31130" spans="1:6">
      <c r="A31130">
        <v>2035</v>
      </c>
      <c r="B31130" t="s">
        <v>1071</v>
      </c>
      <c r="C31130" t="s">
        <v>1022</v>
      </c>
      <c r="D31130" t="s">
        <v>972</v>
      </c>
      <c r="E31130" t="s">
        <v>1014</v>
      </c>
      <c r="F31130" s="86">
        <v>5468384.0094544701</v>
      </c>
    </row>
    <row r="31131" spans="1:6">
      <c r="A31131">
        <v>2036</v>
      </c>
      <c r="B31131" t="s">
        <v>1071</v>
      </c>
      <c r="C31131" t="s">
        <v>1022</v>
      </c>
      <c r="D31131" t="s">
        <v>972</v>
      </c>
      <c r="E31131" t="s">
        <v>1014</v>
      </c>
      <c r="F31131" s="86">
        <v>5515682.15546986</v>
      </c>
    </row>
    <row r="31132" spans="1:6">
      <c r="A31132">
        <v>2037</v>
      </c>
      <c r="B31132" t="s">
        <v>1071</v>
      </c>
      <c r="C31132" t="s">
        <v>1022</v>
      </c>
      <c r="D31132" t="s">
        <v>972</v>
      </c>
      <c r="E31132" t="s">
        <v>1014</v>
      </c>
      <c r="F31132" s="86">
        <v>5563332.9214788601</v>
      </c>
    </row>
    <row r="31133" spans="1:6">
      <c r="A31133">
        <v>2038</v>
      </c>
      <c r="B31133" t="s">
        <v>1071</v>
      </c>
      <c r="C31133" t="s">
        <v>1022</v>
      </c>
      <c r="D31133" t="s">
        <v>972</v>
      </c>
      <c r="E31133" t="s">
        <v>1014</v>
      </c>
      <c r="F31133" s="86">
        <v>5611193.0222666096</v>
      </c>
    </row>
    <row r="31134" spans="1:6">
      <c r="A31134">
        <v>2039</v>
      </c>
      <c r="B31134" t="s">
        <v>1071</v>
      </c>
      <c r="C31134" t="s">
        <v>1022</v>
      </c>
      <c r="D31134" t="s">
        <v>972</v>
      </c>
      <c r="E31134" t="s">
        <v>1014</v>
      </c>
      <c r="F31134" s="86">
        <v>5658824.9452218497</v>
      </c>
    </row>
    <row r="31135" spans="1:6">
      <c r="A31135">
        <v>2040</v>
      </c>
      <c r="B31135" t="s">
        <v>1071</v>
      </c>
      <c r="C31135" t="s">
        <v>1022</v>
      </c>
      <c r="D31135" t="s">
        <v>972</v>
      </c>
      <c r="E31135" t="s">
        <v>1014</v>
      </c>
      <c r="F31135" s="86">
        <v>5706124.8827757798</v>
      </c>
    </row>
    <row r="31136" spans="1:6">
      <c r="A31136">
        <v>2041</v>
      </c>
      <c r="B31136" t="s">
        <v>1071</v>
      </c>
      <c r="C31136" t="s">
        <v>1022</v>
      </c>
      <c r="D31136" t="s">
        <v>972</v>
      </c>
      <c r="E31136" t="s">
        <v>1014</v>
      </c>
      <c r="F31136" s="86">
        <v>5744903.1344272802</v>
      </c>
    </row>
    <row r="31137" spans="1:6">
      <c r="A31137">
        <v>2042</v>
      </c>
      <c r="B31137" t="s">
        <v>1071</v>
      </c>
      <c r="C31137" t="s">
        <v>1022</v>
      </c>
      <c r="D31137" t="s">
        <v>972</v>
      </c>
      <c r="E31137" t="s">
        <v>1014</v>
      </c>
      <c r="F31137" s="86">
        <v>5783758.4561502701</v>
      </c>
    </row>
    <row r="31138" spans="1:6">
      <c r="A31138">
        <v>2043</v>
      </c>
      <c r="B31138" t="s">
        <v>1071</v>
      </c>
      <c r="C31138" t="s">
        <v>1022</v>
      </c>
      <c r="D31138" t="s">
        <v>972</v>
      </c>
      <c r="E31138" t="s">
        <v>1014</v>
      </c>
      <c r="F31138" s="86">
        <v>5822935.5478085503</v>
      </c>
    </row>
    <row r="31139" spans="1:6">
      <c r="A31139">
        <v>2044</v>
      </c>
      <c r="B31139" t="s">
        <v>1071</v>
      </c>
      <c r="C31139" t="s">
        <v>1022</v>
      </c>
      <c r="D31139" t="s">
        <v>972</v>
      </c>
      <c r="E31139" t="s">
        <v>1014</v>
      </c>
      <c r="F31139" s="86">
        <v>5862585.5060098097</v>
      </c>
    </row>
    <row r="31140" spans="1:6">
      <c r="A31140">
        <v>2045</v>
      </c>
      <c r="B31140" t="s">
        <v>1071</v>
      </c>
      <c r="C31140" t="s">
        <v>1022</v>
      </c>
      <c r="D31140" t="s">
        <v>972</v>
      </c>
      <c r="E31140" t="s">
        <v>1014</v>
      </c>
      <c r="F31140" s="86">
        <v>5902740.0111719901</v>
      </c>
    </row>
    <row r="31141" spans="1:6">
      <c r="A31141">
        <v>2046</v>
      </c>
      <c r="B31141" t="s">
        <v>1071</v>
      </c>
      <c r="C31141" t="s">
        <v>1022</v>
      </c>
      <c r="D31141" t="s">
        <v>972</v>
      </c>
      <c r="E31141" t="s">
        <v>1014</v>
      </c>
      <c r="F31141" s="86">
        <v>5943345.1762380796</v>
      </c>
    </row>
    <row r="31142" spans="1:6">
      <c r="A31142">
        <v>2047</v>
      </c>
      <c r="B31142" t="s">
        <v>1071</v>
      </c>
      <c r="C31142" t="s">
        <v>1022</v>
      </c>
      <c r="D31142" t="s">
        <v>972</v>
      </c>
      <c r="E31142" t="s">
        <v>1014</v>
      </c>
      <c r="F31142" s="86">
        <v>5984414.3425415</v>
      </c>
    </row>
    <row r="31143" spans="1:6">
      <c r="A31143">
        <v>2048</v>
      </c>
      <c r="B31143" t="s">
        <v>1071</v>
      </c>
      <c r="C31143" t="s">
        <v>1022</v>
      </c>
      <c r="D31143" t="s">
        <v>972</v>
      </c>
      <c r="E31143" t="s">
        <v>1014</v>
      </c>
      <c r="F31143" s="86">
        <v>6025814.31691093</v>
      </c>
    </row>
    <row r="31144" spans="1:6">
      <c r="A31144">
        <v>2049</v>
      </c>
      <c r="B31144" t="s">
        <v>1071</v>
      </c>
      <c r="C31144" t="s">
        <v>1022</v>
      </c>
      <c r="D31144" t="s">
        <v>972</v>
      </c>
      <c r="E31144" t="s">
        <v>1014</v>
      </c>
      <c r="F31144" s="86">
        <v>6067653.9298965298</v>
      </c>
    </row>
    <row r="31145" spans="1:6">
      <c r="A31145">
        <v>2050</v>
      </c>
      <c r="B31145" t="s">
        <v>1071</v>
      </c>
      <c r="C31145" t="s">
        <v>1022</v>
      </c>
      <c r="D31145" t="s">
        <v>972</v>
      </c>
      <c r="E31145" t="s">
        <v>1014</v>
      </c>
      <c r="F31145" s="86">
        <v>6110033.6416515904</v>
      </c>
    </row>
    <row r="31146" spans="1:6">
      <c r="A31146">
        <v>2017</v>
      </c>
      <c r="B31146" t="s">
        <v>1072</v>
      </c>
      <c r="C31146" t="s">
        <v>1022</v>
      </c>
      <c r="D31146" t="s">
        <v>972</v>
      </c>
      <c r="E31146" t="s">
        <v>1014</v>
      </c>
      <c r="F31146" s="86">
        <v>40214743.924134903</v>
      </c>
    </row>
    <row r="31147" spans="1:6">
      <c r="A31147">
        <v>2018</v>
      </c>
      <c r="B31147" t="s">
        <v>1072</v>
      </c>
      <c r="C31147" t="s">
        <v>1022</v>
      </c>
      <c r="D31147" t="s">
        <v>972</v>
      </c>
      <c r="E31147" t="s">
        <v>1014</v>
      </c>
      <c r="F31147" s="86">
        <v>40233844.906669997</v>
      </c>
    </row>
    <row r="31148" spans="1:6">
      <c r="A31148">
        <v>2019</v>
      </c>
      <c r="B31148" t="s">
        <v>1072</v>
      </c>
      <c r="C31148" t="s">
        <v>1022</v>
      </c>
      <c r="D31148" t="s">
        <v>972</v>
      </c>
      <c r="E31148" t="s">
        <v>1014</v>
      </c>
      <c r="F31148" s="86">
        <v>40256282.623608798</v>
      </c>
    </row>
    <row r="31149" spans="1:6">
      <c r="A31149">
        <v>2020</v>
      </c>
      <c r="B31149" t="s">
        <v>1072</v>
      </c>
      <c r="C31149" t="s">
        <v>1022</v>
      </c>
      <c r="D31149" t="s">
        <v>972</v>
      </c>
      <c r="E31149" t="s">
        <v>1014</v>
      </c>
      <c r="F31149" s="86">
        <v>40274881.782729603</v>
      </c>
    </row>
    <row r="31150" spans="1:6">
      <c r="A31150">
        <v>2021</v>
      </c>
      <c r="B31150" t="s">
        <v>1072</v>
      </c>
      <c r="C31150" t="s">
        <v>1022</v>
      </c>
      <c r="D31150" t="s">
        <v>972</v>
      </c>
      <c r="E31150" t="s">
        <v>1014</v>
      </c>
      <c r="F31150" s="86">
        <v>40309110.977915198</v>
      </c>
    </row>
    <row r="31151" spans="1:6">
      <c r="A31151">
        <v>2022</v>
      </c>
      <c r="B31151" t="s">
        <v>1072</v>
      </c>
      <c r="C31151" t="s">
        <v>1022</v>
      </c>
      <c r="D31151" t="s">
        <v>972</v>
      </c>
      <c r="E31151" t="s">
        <v>1014</v>
      </c>
      <c r="F31151" s="86">
        <v>40345133.664980903</v>
      </c>
    </row>
    <row r="31152" spans="1:6">
      <c r="A31152">
        <v>2023</v>
      </c>
      <c r="B31152" t="s">
        <v>1072</v>
      </c>
      <c r="C31152" t="s">
        <v>1022</v>
      </c>
      <c r="D31152" t="s">
        <v>972</v>
      </c>
      <c r="E31152" t="s">
        <v>1014</v>
      </c>
      <c r="F31152" s="86">
        <v>40389492.342881098</v>
      </c>
    </row>
    <row r="31153" spans="1:6">
      <c r="A31153">
        <v>2024</v>
      </c>
      <c r="B31153" t="s">
        <v>1072</v>
      </c>
      <c r="C31153" t="s">
        <v>1022</v>
      </c>
      <c r="D31153" t="s">
        <v>972</v>
      </c>
      <c r="E31153" t="s">
        <v>1014</v>
      </c>
      <c r="F31153" s="86">
        <v>40447471.717713401</v>
      </c>
    </row>
    <row r="31154" spans="1:6">
      <c r="A31154">
        <v>2025</v>
      </c>
      <c r="B31154" t="s">
        <v>1072</v>
      </c>
      <c r="C31154" t="s">
        <v>1022</v>
      </c>
      <c r="D31154" t="s">
        <v>972</v>
      </c>
      <c r="E31154" t="s">
        <v>1014</v>
      </c>
      <c r="F31154" s="86">
        <v>40528493.073050402</v>
      </c>
    </row>
    <row r="31155" spans="1:6">
      <c r="A31155">
        <v>2026</v>
      </c>
      <c r="B31155" t="s">
        <v>1072</v>
      </c>
      <c r="C31155" t="s">
        <v>1022</v>
      </c>
      <c r="D31155" t="s">
        <v>972</v>
      </c>
      <c r="E31155" t="s">
        <v>1014</v>
      </c>
      <c r="F31155" s="86">
        <v>40643534.569362797</v>
      </c>
    </row>
    <row r="31156" spans="1:6">
      <c r="A31156">
        <v>2027</v>
      </c>
      <c r="B31156" t="s">
        <v>1072</v>
      </c>
      <c r="C31156" t="s">
        <v>1022</v>
      </c>
      <c r="D31156" t="s">
        <v>972</v>
      </c>
      <c r="E31156" t="s">
        <v>1014</v>
      </c>
      <c r="F31156" s="86">
        <v>40790411.262552999</v>
      </c>
    </row>
    <row r="31157" spans="1:6">
      <c r="A31157">
        <v>2028</v>
      </c>
      <c r="B31157" t="s">
        <v>1072</v>
      </c>
      <c r="C31157" t="s">
        <v>1022</v>
      </c>
      <c r="D31157" t="s">
        <v>972</v>
      </c>
      <c r="E31157" t="s">
        <v>1014</v>
      </c>
      <c r="F31157" s="86">
        <v>40959070.722066402</v>
      </c>
    </row>
    <row r="31158" spans="1:6">
      <c r="A31158">
        <v>2029</v>
      </c>
      <c r="B31158" t="s">
        <v>1072</v>
      </c>
      <c r="C31158" t="s">
        <v>1022</v>
      </c>
      <c r="D31158" t="s">
        <v>972</v>
      </c>
      <c r="E31158" t="s">
        <v>1014</v>
      </c>
      <c r="F31158" s="86">
        <v>41139793.549817398</v>
      </c>
    </row>
    <row r="31159" spans="1:6">
      <c r="A31159">
        <v>2030</v>
      </c>
      <c r="B31159" t="s">
        <v>1072</v>
      </c>
      <c r="C31159" t="s">
        <v>1022</v>
      </c>
      <c r="D31159" t="s">
        <v>972</v>
      </c>
      <c r="E31159" t="s">
        <v>1014</v>
      </c>
      <c r="F31159" s="86">
        <v>41339312.977621801</v>
      </c>
    </row>
    <row r="31160" spans="1:6">
      <c r="A31160">
        <v>2031</v>
      </c>
      <c r="B31160" t="s">
        <v>1072</v>
      </c>
      <c r="C31160" t="s">
        <v>1022</v>
      </c>
      <c r="D31160" t="s">
        <v>972</v>
      </c>
      <c r="E31160" t="s">
        <v>1014</v>
      </c>
      <c r="F31160" s="86">
        <v>41556485.940287702</v>
      </c>
    </row>
    <row r="31161" spans="1:6">
      <c r="A31161">
        <v>2032</v>
      </c>
      <c r="B31161" t="s">
        <v>1072</v>
      </c>
      <c r="C31161" t="s">
        <v>1022</v>
      </c>
      <c r="D31161" t="s">
        <v>972</v>
      </c>
      <c r="E31161" t="s">
        <v>1014</v>
      </c>
      <c r="F31161" s="86">
        <v>41779852.980695099</v>
      </c>
    </row>
    <row r="31162" spans="1:6">
      <c r="A31162">
        <v>2033</v>
      </c>
      <c r="B31162" t="s">
        <v>1072</v>
      </c>
      <c r="C31162" t="s">
        <v>1022</v>
      </c>
      <c r="D31162" t="s">
        <v>972</v>
      </c>
      <c r="E31162" t="s">
        <v>1014</v>
      </c>
      <c r="F31162" s="86">
        <v>42004338.5528308</v>
      </c>
    </row>
    <row r="31163" spans="1:6">
      <c r="A31163">
        <v>2034</v>
      </c>
      <c r="B31163" t="s">
        <v>1072</v>
      </c>
      <c r="C31163" t="s">
        <v>1022</v>
      </c>
      <c r="D31163" t="s">
        <v>972</v>
      </c>
      <c r="E31163" t="s">
        <v>1014</v>
      </c>
      <c r="F31163" s="86">
        <v>42238239.826342799</v>
      </c>
    </row>
    <row r="31164" spans="1:6">
      <c r="A31164">
        <v>2035</v>
      </c>
      <c r="B31164" t="s">
        <v>1072</v>
      </c>
      <c r="C31164" t="s">
        <v>1022</v>
      </c>
      <c r="D31164" t="s">
        <v>972</v>
      </c>
      <c r="E31164" t="s">
        <v>1014</v>
      </c>
      <c r="F31164" s="86">
        <v>42481228.247650102</v>
      </c>
    </row>
    <row r="31165" spans="1:6">
      <c r="A31165">
        <v>2036</v>
      </c>
      <c r="B31165" t="s">
        <v>1072</v>
      </c>
      <c r="C31165" t="s">
        <v>1022</v>
      </c>
      <c r="D31165" t="s">
        <v>972</v>
      </c>
      <c r="E31165" t="s">
        <v>1014</v>
      </c>
      <c r="F31165" s="86">
        <v>42728840.602901198</v>
      </c>
    </row>
    <row r="31166" spans="1:6">
      <c r="A31166">
        <v>2037</v>
      </c>
      <c r="B31166" t="s">
        <v>1072</v>
      </c>
      <c r="C31166" t="s">
        <v>1022</v>
      </c>
      <c r="D31166" t="s">
        <v>972</v>
      </c>
      <c r="E31166" t="s">
        <v>1014</v>
      </c>
      <c r="F31166" s="86">
        <v>42976383.435262501</v>
      </c>
    </row>
    <row r="31167" spans="1:6">
      <c r="A31167">
        <v>2038</v>
      </c>
      <c r="B31167" t="s">
        <v>1072</v>
      </c>
      <c r="C31167" t="s">
        <v>1022</v>
      </c>
      <c r="D31167" t="s">
        <v>972</v>
      </c>
      <c r="E31167" t="s">
        <v>1014</v>
      </c>
      <c r="F31167" s="86">
        <v>43224970.054669201</v>
      </c>
    </row>
    <row r="31168" spans="1:6">
      <c r="A31168">
        <v>2039</v>
      </c>
      <c r="B31168" t="s">
        <v>1072</v>
      </c>
      <c r="C31168" t="s">
        <v>1022</v>
      </c>
      <c r="D31168" t="s">
        <v>972</v>
      </c>
      <c r="E31168" t="s">
        <v>1014</v>
      </c>
      <c r="F31168" s="86">
        <v>43473736.5373329</v>
      </c>
    </row>
    <row r="31169" spans="1:6">
      <c r="A31169">
        <v>2040</v>
      </c>
      <c r="B31169" t="s">
        <v>1072</v>
      </c>
      <c r="C31169" t="s">
        <v>1022</v>
      </c>
      <c r="D31169" t="s">
        <v>972</v>
      </c>
      <c r="E31169" t="s">
        <v>1014</v>
      </c>
      <c r="F31169" s="86">
        <v>43721541.595615901</v>
      </c>
    </row>
    <row r="31170" spans="1:6">
      <c r="A31170">
        <v>2041</v>
      </c>
      <c r="B31170" t="s">
        <v>1072</v>
      </c>
      <c r="C31170" t="s">
        <v>1022</v>
      </c>
      <c r="D31170" t="s">
        <v>972</v>
      </c>
      <c r="E31170" t="s">
        <v>1014</v>
      </c>
      <c r="F31170" s="86">
        <v>43584907.956032701</v>
      </c>
    </row>
    <row r="31171" spans="1:6">
      <c r="A31171">
        <v>2042</v>
      </c>
      <c r="B31171" t="s">
        <v>1072</v>
      </c>
      <c r="C31171" t="s">
        <v>1022</v>
      </c>
      <c r="D31171" t="s">
        <v>972</v>
      </c>
      <c r="E31171" t="s">
        <v>1014</v>
      </c>
      <c r="F31171" s="86">
        <v>43446122.902091101</v>
      </c>
    </row>
    <row r="31172" spans="1:6">
      <c r="A31172">
        <v>2043</v>
      </c>
      <c r="B31172" t="s">
        <v>1072</v>
      </c>
      <c r="C31172" t="s">
        <v>1022</v>
      </c>
      <c r="D31172" t="s">
        <v>972</v>
      </c>
      <c r="E31172" t="s">
        <v>1014</v>
      </c>
      <c r="F31172" s="86">
        <v>43306197.812483102</v>
      </c>
    </row>
    <row r="31173" spans="1:6">
      <c r="A31173">
        <v>2044</v>
      </c>
      <c r="B31173" t="s">
        <v>1072</v>
      </c>
      <c r="C31173" t="s">
        <v>1022</v>
      </c>
      <c r="D31173" t="s">
        <v>972</v>
      </c>
      <c r="E31173" t="s">
        <v>1014</v>
      </c>
      <c r="F31173" s="86">
        <v>43166002.719633199</v>
      </c>
    </row>
    <row r="31174" spans="1:6">
      <c r="A31174">
        <v>2045</v>
      </c>
      <c r="B31174" t="s">
        <v>1072</v>
      </c>
      <c r="C31174" t="s">
        <v>1022</v>
      </c>
      <c r="D31174" t="s">
        <v>972</v>
      </c>
      <c r="E31174" t="s">
        <v>1014</v>
      </c>
      <c r="F31174" s="86">
        <v>43026097.513771303</v>
      </c>
    </row>
    <row r="31175" spans="1:6">
      <c r="A31175">
        <v>2046</v>
      </c>
      <c r="B31175" t="s">
        <v>1072</v>
      </c>
      <c r="C31175" t="s">
        <v>1022</v>
      </c>
      <c r="D31175" t="s">
        <v>972</v>
      </c>
      <c r="E31175" t="s">
        <v>1014</v>
      </c>
      <c r="F31175" s="86">
        <v>42886599.695232101</v>
      </c>
    </row>
    <row r="31176" spans="1:6">
      <c r="A31176">
        <v>2047</v>
      </c>
      <c r="B31176" t="s">
        <v>1072</v>
      </c>
      <c r="C31176" t="s">
        <v>1022</v>
      </c>
      <c r="D31176" t="s">
        <v>972</v>
      </c>
      <c r="E31176" t="s">
        <v>1014</v>
      </c>
      <c r="F31176" s="86">
        <v>42747988.880134501</v>
      </c>
    </row>
    <row r="31177" spans="1:6">
      <c r="A31177">
        <v>2048</v>
      </c>
      <c r="B31177" t="s">
        <v>1072</v>
      </c>
      <c r="C31177" t="s">
        <v>1022</v>
      </c>
      <c r="D31177" t="s">
        <v>972</v>
      </c>
      <c r="E31177" t="s">
        <v>1014</v>
      </c>
      <c r="F31177" s="86">
        <v>42610172.457572997</v>
      </c>
    </row>
    <row r="31178" spans="1:6">
      <c r="A31178">
        <v>2049</v>
      </c>
      <c r="B31178" t="s">
        <v>1072</v>
      </c>
      <c r="C31178" t="s">
        <v>1022</v>
      </c>
      <c r="D31178" t="s">
        <v>972</v>
      </c>
      <c r="E31178" t="s">
        <v>1014</v>
      </c>
      <c r="F31178" s="86">
        <v>42473271.096600398</v>
      </c>
    </row>
    <row r="31179" spans="1:6">
      <c r="A31179">
        <v>2050</v>
      </c>
      <c r="B31179" t="s">
        <v>1072</v>
      </c>
      <c r="C31179" t="s">
        <v>1022</v>
      </c>
      <c r="D31179" t="s">
        <v>972</v>
      </c>
      <c r="E31179" t="s">
        <v>1014</v>
      </c>
      <c r="F31179" s="86">
        <v>42337230.117122702</v>
      </c>
    </row>
    <row r="31180" spans="1:6">
      <c r="A31180">
        <v>2017</v>
      </c>
      <c r="B31180" t="s">
        <v>1073</v>
      </c>
      <c r="C31180" t="s">
        <v>1022</v>
      </c>
      <c r="D31180" t="s">
        <v>972</v>
      </c>
      <c r="E31180" t="s">
        <v>1014</v>
      </c>
      <c r="F31180" s="86">
        <v>3320184.0777877001</v>
      </c>
    </row>
    <row r="31181" spans="1:6">
      <c r="A31181">
        <v>2018</v>
      </c>
      <c r="B31181" t="s">
        <v>1073</v>
      </c>
      <c r="C31181" t="s">
        <v>1022</v>
      </c>
      <c r="D31181" t="s">
        <v>972</v>
      </c>
      <c r="E31181" t="s">
        <v>1014</v>
      </c>
      <c r="F31181" s="86">
        <v>3342553.0552243302</v>
      </c>
    </row>
    <row r="31182" spans="1:6">
      <c r="A31182">
        <v>2019</v>
      </c>
      <c r="B31182" t="s">
        <v>1073</v>
      </c>
      <c r="C31182" t="s">
        <v>1022</v>
      </c>
      <c r="D31182" t="s">
        <v>972</v>
      </c>
      <c r="E31182" t="s">
        <v>1014</v>
      </c>
      <c r="F31182" s="86">
        <v>3364781.6232006899</v>
      </c>
    </row>
    <row r="31183" spans="1:6">
      <c r="A31183">
        <v>2020</v>
      </c>
      <c r="B31183" t="s">
        <v>1073</v>
      </c>
      <c r="C31183" t="s">
        <v>1022</v>
      </c>
      <c r="D31183" t="s">
        <v>972</v>
      </c>
      <c r="E31183" t="s">
        <v>1014</v>
      </c>
      <c r="F31183" s="86">
        <v>3386051.6282077301</v>
      </c>
    </row>
    <row r="31184" spans="1:6">
      <c r="A31184">
        <v>2021</v>
      </c>
      <c r="B31184" t="s">
        <v>1073</v>
      </c>
      <c r="C31184" t="s">
        <v>1022</v>
      </c>
      <c r="D31184" t="s">
        <v>972</v>
      </c>
      <c r="E31184" t="s">
        <v>1014</v>
      </c>
      <c r="F31184" s="86">
        <v>3407662.5495577599</v>
      </c>
    </row>
    <row r="31185" spans="1:6">
      <c r="A31185">
        <v>2022</v>
      </c>
      <c r="B31185" t="s">
        <v>1073</v>
      </c>
      <c r="C31185" t="s">
        <v>1022</v>
      </c>
      <c r="D31185" t="s">
        <v>972</v>
      </c>
      <c r="E31185" t="s">
        <v>1014</v>
      </c>
      <c r="F31185" s="86">
        <v>3429068.0994035299</v>
      </c>
    </row>
    <row r="31186" spans="1:6">
      <c r="A31186">
        <v>2023</v>
      </c>
      <c r="B31186" t="s">
        <v>1073</v>
      </c>
      <c r="C31186" t="s">
        <v>1022</v>
      </c>
      <c r="D31186" t="s">
        <v>972</v>
      </c>
      <c r="E31186" t="s">
        <v>1014</v>
      </c>
      <c r="F31186" s="86">
        <v>3450919.4787580101</v>
      </c>
    </row>
    <row r="31187" spans="1:6">
      <c r="A31187">
        <v>2024</v>
      </c>
      <c r="B31187" t="s">
        <v>1073</v>
      </c>
      <c r="C31187" t="s">
        <v>1022</v>
      </c>
      <c r="D31187" t="s">
        <v>972</v>
      </c>
      <c r="E31187" t="s">
        <v>1014</v>
      </c>
      <c r="F31187" s="86">
        <v>3473910.0950066098</v>
      </c>
    </row>
    <row r="31188" spans="1:6">
      <c r="A31188">
        <v>2025</v>
      </c>
      <c r="B31188" t="s">
        <v>1073</v>
      </c>
      <c r="C31188" t="s">
        <v>1022</v>
      </c>
      <c r="D31188" t="s">
        <v>972</v>
      </c>
      <c r="E31188" t="s">
        <v>1014</v>
      </c>
      <c r="F31188" s="86">
        <v>3498496.8222557199</v>
      </c>
    </row>
    <row r="31189" spans="1:6">
      <c r="A31189">
        <v>2026</v>
      </c>
      <c r="B31189" t="s">
        <v>1073</v>
      </c>
      <c r="C31189" t="s">
        <v>1022</v>
      </c>
      <c r="D31189" t="s">
        <v>972</v>
      </c>
      <c r="E31189" t="s">
        <v>1014</v>
      </c>
      <c r="F31189" s="86">
        <v>3525449.9165447801</v>
      </c>
    </row>
    <row r="31190" spans="1:6">
      <c r="A31190">
        <v>2027</v>
      </c>
      <c r="B31190" t="s">
        <v>1073</v>
      </c>
      <c r="C31190" t="s">
        <v>1022</v>
      </c>
      <c r="D31190" t="s">
        <v>972</v>
      </c>
      <c r="E31190" t="s">
        <v>1014</v>
      </c>
      <c r="F31190" s="86">
        <v>3554529.91690468</v>
      </c>
    </row>
    <row r="31191" spans="1:6">
      <c r="A31191">
        <v>2028</v>
      </c>
      <c r="B31191" t="s">
        <v>1073</v>
      </c>
      <c r="C31191" t="s">
        <v>1022</v>
      </c>
      <c r="D31191" t="s">
        <v>972</v>
      </c>
      <c r="E31191" t="s">
        <v>1014</v>
      </c>
      <c r="F31191" s="86">
        <v>3585207.8137297798</v>
      </c>
    </row>
    <row r="31192" spans="1:6">
      <c r="A31192">
        <v>2029</v>
      </c>
      <c r="B31192" t="s">
        <v>1073</v>
      </c>
      <c r="C31192" t="s">
        <v>1022</v>
      </c>
      <c r="D31192" t="s">
        <v>972</v>
      </c>
      <c r="E31192" t="s">
        <v>1014</v>
      </c>
      <c r="F31192" s="86">
        <v>3616527.0966993598</v>
      </c>
    </row>
    <row r="31193" spans="1:6">
      <c r="A31193">
        <v>2030</v>
      </c>
      <c r="B31193" t="s">
        <v>1073</v>
      </c>
      <c r="C31193" t="s">
        <v>1022</v>
      </c>
      <c r="D31193" t="s">
        <v>972</v>
      </c>
      <c r="E31193" t="s">
        <v>1014</v>
      </c>
      <c r="F31193" s="86">
        <v>3648871.0483684698</v>
      </c>
    </row>
    <row r="31194" spans="1:6">
      <c r="A31194">
        <v>2031</v>
      </c>
      <c r="B31194" t="s">
        <v>1073</v>
      </c>
      <c r="C31194" t="s">
        <v>1022</v>
      </c>
      <c r="D31194" t="s">
        <v>972</v>
      </c>
      <c r="E31194" t="s">
        <v>1014</v>
      </c>
      <c r="F31194" s="86">
        <v>3682178.42967779</v>
      </c>
    </row>
    <row r="31195" spans="1:6">
      <c r="A31195">
        <v>2032</v>
      </c>
      <c r="B31195" t="s">
        <v>1073</v>
      </c>
      <c r="C31195" t="s">
        <v>1022</v>
      </c>
      <c r="D31195" t="s">
        <v>972</v>
      </c>
      <c r="E31195" t="s">
        <v>1014</v>
      </c>
      <c r="F31195" s="86">
        <v>3715642.1334703099</v>
      </c>
    </row>
    <row r="31196" spans="1:6">
      <c r="A31196">
        <v>2033</v>
      </c>
      <c r="B31196" t="s">
        <v>1073</v>
      </c>
      <c r="C31196" t="s">
        <v>1022</v>
      </c>
      <c r="D31196" t="s">
        <v>972</v>
      </c>
      <c r="E31196" t="s">
        <v>1014</v>
      </c>
      <c r="F31196" s="86">
        <v>3749006.99595926</v>
      </c>
    </row>
    <row r="31197" spans="1:6">
      <c r="A31197">
        <v>2034</v>
      </c>
      <c r="B31197" t="s">
        <v>1073</v>
      </c>
      <c r="C31197" t="s">
        <v>1022</v>
      </c>
      <c r="D31197" t="s">
        <v>972</v>
      </c>
      <c r="E31197" t="s">
        <v>1014</v>
      </c>
      <c r="F31197" s="86">
        <v>3783266.6850015</v>
      </c>
    </row>
    <row r="31198" spans="1:6">
      <c r="A31198">
        <v>2035</v>
      </c>
      <c r="B31198" t="s">
        <v>1073</v>
      </c>
      <c r="C31198" t="s">
        <v>1022</v>
      </c>
      <c r="D31198" t="s">
        <v>972</v>
      </c>
      <c r="E31198" t="s">
        <v>1014</v>
      </c>
      <c r="F31198" s="86">
        <v>3818715.6414627898</v>
      </c>
    </row>
    <row r="31199" spans="1:6">
      <c r="A31199">
        <v>2036</v>
      </c>
      <c r="B31199" t="s">
        <v>1073</v>
      </c>
      <c r="C31199" t="s">
        <v>1022</v>
      </c>
      <c r="D31199" t="s">
        <v>972</v>
      </c>
      <c r="E31199" t="s">
        <v>1014</v>
      </c>
      <c r="F31199" s="86">
        <v>3855307.1189756398</v>
      </c>
    </row>
    <row r="31200" spans="1:6">
      <c r="A31200">
        <v>2037</v>
      </c>
      <c r="B31200" t="s">
        <v>1073</v>
      </c>
      <c r="C31200" t="s">
        <v>1022</v>
      </c>
      <c r="D31200" t="s">
        <v>972</v>
      </c>
      <c r="E31200" t="s">
        <v>1014</v>
      </c>
      <c r="F31200" s="86">
        <v>3892213.5156368702</v>
      </c>
    </row>
    <row r="31201" spans="1:6">
      <c r="A31201">
        <v>2038</v>
      </c>
      <c r="B31201" t="s">
        <v>1073</v>
      </c>
      <c r="C31201" t="s">
        <v>1022</v>
      </c>
      <c r="D31201" t="s">
        <v>972</v>
      </c>
      <c r="E31201" t="s">
        <v>1014</v>
      </c>
      <c r="F31201" s="86">
        <v>3929203.53150634</v>
      </c>
    </row>
    <row r="31202" spans="1:6">
      <c r="A31202">
        <v>2039</v>
      </c>
      <c r="B31202" t="s">
        <v>1073</v>
      </c>
      <c r="C31202" t="s">
        <v>1022</v>
      </c>
      <c r="D31202" t="s">
        <v>972</v>
      </c>
      <c r="E31202" t="s">
        <v>1014</v>
      </c>
      <c r="F31202" s="86">
        <v>3966025.9219994401</v>
      </c>
    </row>
    <row r="31203" spans="1:6">
      <c r="A31203">
        <v>2040</v>
      </c>
      <c r="B31203" t="s">
        <v>1073</v>
      </c>
      <c r="C31203" t="s">
        <v>1022</v>
      </c>
      <c r="D31203" t="s">
        <v>972</v>
      </c>
      <c r="E31203" t="s">
        <v>1014</v>
      </c>
      <c r="F31203" s="86">
        <v>4002616.13051906</v>
      </c>
    </row>
    <row r="31204" spans="1:6">
      <c r="A31204">
        <v>2041</v>
      </c>
      <c r="B31204" t="s">
        <v>1073</v>
      </c>
      <c r="C31204" t="s">
        <v>1022</v>
      </c>
      <c r="D31204" t="s">
        <v>972</v>
      </c>
      <c r="E31204" t="s">
        <v>1014</v>
      </c>
      <c r="F31204" s="86">
        <v>4035128.77001413</v>
      </c>
    </row>
    <row r="31205" spans="1:6">
      <c r="A31205">
        <v>2042</v>
      </c>
      <c r="B31205" t="s">
        <v>1073</v>
      </c>
      <c r="C31205" t="s">
        <v>1022</v>
      </c>
      <c r="D31205" t="s">
        <v>972</v>
      </c>
      <c r="E31205" t="s">
        <v>1014</v>
      </c>
      <c r="F31205" s="86">
        <v>4067770.9349377798</v>
      </c>
    </row>
    <row r="31206" spans="1:6">
      <c r="A31206">
        <v>2043</v>
      </c>
      <c r="B31206" t="s">
        <v>1073</v>
      </c>
      <c r="C31206" t="s">
        <v>1022</v>
      </c>
      <c r="D31206" t="s">
        <v>972</v>
      </c>
      <c r="E31206" t="s">
        <v>1014</v>
      </c>
      <c r="F31206" s="86">
        <v>4100660.4223458502</v>
      </c>
    </row>
    <row r="31207" spans="1:6">
      <c r="A31207">
        <v>2044</v>
      </c>
      <c r="B31207" t="s">
        <v>1073</v>
      </c>
      <c r="C31207" t="s">
        <v>1022</v>
      </c>
      <c r="D31207" t="s">
        <v>972</v>
      </c>
      <c r="E31207" t="s">
        <v>1014</v>
      </c>
      <c r="F31207" s="86">
        <v>4133891.8887234898</v>
      </c>
    </row>
    <row r="31208" spans="1:6">
      <c r="A31208">
        <v>2045</v>
      </c>
      <c r="B31208" t="s">
        <v>1073</v>
      </c>
      <c r="C31208" t="s">
        <v>1022</v>
      </c>
      <c r="D31208" t="s">
        <v>972</v>
      </c>
      <c r="E31208" t="s">
        <v>1014</v>
      </c>
      <c r="F31208" s="86">
        <v>4167510.3325170199</v>
      </c>
    </row>
    <row r="31209" spans="1:6">
      <c r="A31209">
        <v>2046</v>
      </c>
      <c r="B31209" t="s">
        <v>1073</v>
      </c>
      <c r="C31209" t="s">
        <v>1022</v>
      </c>
      <c r="D31209" t="s">
        <v>972</v>
      </c>
      <c r="E31209" t="s">
        <v>1014</v>
      </c>
      <c r="F31209" s="86">
        <v>4201523.9104451099</v>
      </c>
    </row>
    <row r="31210" spans="1:6">
      <c r="A31210">
        <v>2047</v>
      </c>
      <c r="B31210" t="s">
        <v>1073</v>
      </c>
      <c r="C31210" t="s">
        <v>1022</v>
      </c>
      <c r="D31210" t="s">
        <v>972</v>
      </c>
      <c r="E31210" t="s">
        <v>1014</v>
      </c>
      <c r="F31210" s="86">
        <v>4235977.3397900201</v>
      </c>
    </row>
    <row r="31211" spans="1:6">
      <c r="A31211">
        <v>2048</v>
      </c>
      <c r="B31211" t="s">
        <v>1073</v>
      </c>
      <c r="C31211" t="s">
        <v>1022</v>
      </c>
      <c r="D31211" t="s">
        <v>972</v>
      </c>
      <c r="E31211" t="s">
        <v>1014</v>
      </c>
      <c r="F31211" s="86">
        <v>4270838.9291810701</v>
      </c>
    </row>
    <row r="31212" spans="1:6">
      <c r="A31212">
        <v>2049</v>
      </c>
      <c r="B31212" t="s">
        <v>1073</v>
      </c>
      <c r="C31212" t="s">
        <v>1022</v>
      </c>
      <c r="D31212" t="s">
        <v>972</v>
      </c>
      <c r="E31212" t="s">
        <v>1014</v>
      </c>
      <c r="F31212" s="86">
        <v>4306151.87338435</v>
      </c>
    </row>
    <row r="31213" spans="1:6">
      <c r="A31213">
        <v>2050</v>
      </c>
      <c r="B31213" t="s">
        <v>1073</v>
      </c>
      <c r="C31213" t="s">
        <v>1022</v>
      </c>
      <c r="D31213" t="s">
        <v>972</v>
      </c>
      <c r="E31213" t="s">
        <v>1014</v>
      </c>
      <c r="F31213" s="86">
        <v>4341944.7293111198</v>
      </c>
    </row>
    <row r="31214" spans="1:6">
      <c r="A31214">
        <v>2017</v>
      </c>
      <c r="B31214" t="s">
        <v>1012</v>
      </c>
      <c r="C31214" t="s">
        <v>1022</v>
      </c>
      <c r="D31214" t="s">
        <v>1020</v>
      </c>
      <c r="E31214" t="s">
        <v>1014</v>
      </c>
      <c r="F31214" s="86">
        <v>59278.702688701997</v>
      </c>
    </row>
    <row r="31215" spans="1:6">
      <c r="A31215">
        <v>2018</v>
      </c>
      <c r="B31215" t="s">
        <v>1012</v>
      </c>
      <c r="C31215" t="s">
        <v>1022</v>
      </c>
      <c r="D31215" t="s">
        <v>1020</v>
      </c>
      <c r="E31215" t="s">
        <v>1014</v>
      </c>
      <c r="F31215" s="86">
        <v>64331.866795072499</v>
      </c>
    </row>
    <row r="31216" spans="1:6">
      <c r="A31216">
        <v>2019</v>
      </c>
      <c r="B31216" t="s">
        <v>1012</v>
      </c>
      <c r="C31216" t="s">
        <v>1022</v>
      </c>
      <c r="D31216" t="s">
        <v>1020</v>
      </c>
      <c r="E31216" t="s">
        <v>1014</v>
      </c>
      <c r="F31216" s="86">
        <v>69227.985476945905</v>
      </c>
    </row>
    <row r="31217" spans="1:6">
      <c r="A31217">
        <v>2020</v>
      </c>
      <c r="B31217" t="s">
        <v>1012</v>
      </c>
      <c r="C31217" t="s">
        <v>1022</v>
      </c>
      <c r="D31217" t="s">
        <v>1020</v>
      </c>
      <c r="E31217" t="s">
        <v>1014</v>
      </c>
      <c r="F31217" s="86">
        <v>73921.373145245903</v>
      </c>
    </row>
    <row r="31218" spans="1:6">
      <c r="A31218">
        <v>2021</v>
      </c>
      <c r="B31218" t="s">
        <v>1012</v>
      </c>
      <c r="C31218" t="s">
        <v>1022</v>
      </c>
      <c r="D31218" t="s">
        <v>1020</v>
      </c>
      <c r="E31218" t="s">
        <v>1014</v>
      </c>
      <c r="F31218" s="86">
        <v>78425.210916085605</v>
      </c>
    </row>
    <row r="31219" spans="1:6">
      <c r="A31219">
        <v>2022</v>
      </c>
      <c r="B31219" t="s">
        <v>1012</v>
      </c>
      <c r="C31219" t="s">
        <v>1022</v>
      </c>
      <c r="D31219" t="s">
        <v>1020</v>
      </c>
      <c r="E31219" t="s">
        <v>1014</v>
      </c>
      <c r="F31219" s="86">
        <v>82696.287346500598</v>
      </c>
    </row>
    <row r="31220" spans="1:6">
      <c r="A31220">
        <v>2023</v>
      </c>
      <c r="B31220" t="s">
        <v>1012</v>
      </c>
      <c r="C31220" t="s">
        <v>1022</v>
      </c>
      <c r="D31220" t="s">
        <v>1020</v>
      </c>
      <c r="E31220" t="s">
        <v>1014</v>
      </c>
      <c r="F31220" s="86">
        <v>86727.753540920094</v>
      </c>
    </row>
    <row r="31221" spans="1:6">
      <c r="A31221">
        <v>2024</v>
      </c>
      <c r="B31221" t="s">
        <v>1012</v>
      </c>
      <c r="C31221" t="s">
        <v>1022</v>
      </c>
      <c r="D31221" t="s">
        <v>1020</v>
      </c>
      <c r="E31221" t="s">
        <v>1014</v>
      </c>
      <c r="F31221" s="86">
        <v>90514.460172598207</v>
      </c>
    </row>
    <row r="31222" spans="1:6">
      <c r="A31222">
        <v>2025</v>
      </c>
      <c r="B31222" t="s">
        <v>1012</v>
      </c>
      <c r="C31222" t="s">
        <v>1022</v>
      </c>
      <c r="D31222" t="s">
        <v>1020</v>
      </c>
      <c r="E31222" t="s">
        <v>1014</v>
      </c>
      <c r="F31222" s="86">
        <v>94056.973103352604</v>
      </c>
    </row>
    <row r="31223" spans="1:6">
      <c r="A31223">
        <v>2026</v>
      </c>
      <c r="B31223" t="s">
        <v>1012</v>
      </c>
      <c r="C31223" t="s">
        <v>1022</v>
      </c>
      <c r="D31223" t="s">
        <v>1020</v>
      </c>
      <c r="E31223" t="s">
        <v>1014</v>
      </c>
      <c r="F31223" s="86">
        <v>97367.217501788095</v>
      </c>
    </row>
    <row r="31224" spans="1:6">
      <c r="A31224">
        <v>2027</v>
      </c>
      <c r="B31224" t="s">
        <v>1012</v>
      </c>
      <c r="C31224" t="s">
        <v>1022</v>
      </c>
      <c r="D31224" t="s">
        <v>1020</v>
      </c>
      <c r="E31224" t="s">
        <v>1014</v>
      </c>
      <c r="F31224" s="86">
        <v>100409.65356521501</v>
      </c>
    </row>
    <row r="31225" spans="1:6">
      <c r="A31225">
        <v>2028</v>
      </c>
      <c r="B31225" t="s">
        <v>1012</v>
      </c>
      <c r="C31225" t="s">
        <v>1022</v>
      </c>
      <c r="D31225" t="s">
        <v>1020</v>
      </c>
      <c r="E31225" t="s">
        <v>1014</v>
      </c>
      <c r="F31225" s="86">
        <v>103127.34502382</v>
      </c>
    </row>
    <row r="31226" spans="1:6">
      <c r="A31226">
        <v>2029</v>
      </c>
      <c r="B31226" t="s">
        <v>1012</v>
      </c>
      <c r="C31226" t="s">
        <v>1022</v>
      </c>
      <c r="D31226" t="s">
        <v>1020</v>
      </c>
      <c r="E31226" t="s">
        <v>1014</v>
      </c>
      <c r="F31226" s="86">
        <v>105445.85468384701</v>
      </c>
    </row>
    <row r="31227" spans="1:6">
      <c r="A31227">
        <v>2030</v>
      </c>
      <c r="B31227" t="s">
        <v>1012</v>
      </c>
      <c r="C31227" t="s">
        <v>1022</v>
      </c>
      <c r="D31227" t="s">
        <v>1020</v>
      </c>
      <c r="E31227" t="s">
        <v>1014</v>
      </c>
      <c r="F31227" s="86">
        <v>107353.81186284201</v>
      </c>
    </row>
    <row r="31228" spans="1:6">
      <c r="A31228">
        <v>2031</v>
      </c>
      <c r="B31228" t="s">
        <v>1012</v>
      </c>
      <c r="C31228" t="s">
        <v>1022</v>
      </c>
      <c r="D31228" t="s">
        <v>1020</v>
      </c>
      <c r="E31228" t="s">
        <v>1014</v>
      </c>
      <c r="F31228" s="86">
        <v>108870.872462806</v>
      </c>
    </row>
    <row r="31229" spans="1:6">
      <c r="A31229">
        <v>2032</v>
      </c>
      <c r="B31229" t="s">
        <v>1012</v>
      </c>
      <c r="C31229" t="s">
        <v>1022</v>
      </c>
      <c r="D31229" t="s">
        <v>1020</v>
      </c>
      <c r="E31229" t="s">
        <v>1014</v>
      </c>
      <c r="F31229" s="86">
        <v>110012.054391207</v>
      </c>
    </row>
    <row r="31230" spans="1:6">
      <c r="A31230">
        <v>2033</v>
      </c>
      <c r="B31230" t="s">
        <v>1012</v>
      </c>
      <c r="C31230" t="s">
        <v>1022</v>
      </c>
      <c r="D31230" t="s">
        <v>1020</v>
      </c>
      <c r="E31230" t="s">
        <v>1014</v>
      </c>
      <c r="F31230" s="86">
        <v>110785.320395738</v>
      </c>
    </row>
    <row r="31231" spans="1:6">
      <c r="A31231">
        <v>2034</v>
      </c>
      <c r="B31231" t="s">
        <v>1012</v>
      </c>
      <c r="C31231" t="s">
        <v>1022</v>
      </c>
      <c r="D31231" t="s">
        <v>1020</v>
      </c>
      <c r="E31231" t="s">
        <v>1014</v>
      </c>
      <c r="F31231" s="86">
        <v>111260.546596546</v>
      </c>
    </row>
    <row r="31232" spans="1:6">
      <c r="A31232">
        <v>2035</v>
      </c>
      <c r="B31232" t="s">
        <v>1012</v>
      </c>
      <c r="C31232" t="s">
        <v>1022</v>
      </c>
      <c r="D31232" t="s">
        <v>1020</v>
      </c>
      <c r="E31232" t="s">
        <v>1014</v>
      </c>
      <c r="F31232" s="86">
        <v>111514.191759725</v>
      </c>
    </row>
    <row r="31233" spans="1:6">
      <c r="A31233">
        <v>2036</v>
      </c>
      <c r="B31233" t="s">
        <v>1012</v>
      </c>
      <c r="C31233" t="s">
        <v>1022</v>
      </c>
      <c r="D31233" t="s">
        <v>1020</v>
      </c>
      <c r="E31233" t="s">
        <v>1014</v>
      </c>
      <c r="F31233" s="86">
        <v>111632.569727906</v>
      </c>
    </row>
    <row r="31234" spans="1:6">
      <c r="A31234">
        <v>2037</v>
      </c>
      <c r="B31234" t="s">
        <v>1012</v>
      </c>
      <c r="C31234" t="s">
        <v>1022</v>
      </c>
      <c r="D31234" t="s">
        <v>1020</v>
      </c>
      <c r="E31234" t="s">
        <v>1014</v>
      </c>
      <c r="F31234" s="86">
        <v>111673.263194064</v>
      </c>
    </row>
    <row r="31235" spans="1:6">
      <c r="A31235">
        <v>2038</v>
      </c>
      <c r="B31235" t="s">
        <v>1012</v>
      </c>
      <c r="C31235" t="s">
        <v>1022</v>
      </c>
      <c r="D31235" t="s">
        <v>1020</v>
      </c>
      <c r="E31235" t="s">
        <v>1014</v>
      </c>
      <c r="F31235" s="86">
        <v>111694.77198160101</v>
      </c>
    </row>
    <row r="31236" spans="1:6">
      <c r="A31236">
        <v>2039</v>
      </c>
      <c r="B31236" t="s">
        <v>1012</v>
      </c>
      <c r="C31236" t="s">
        <v>1022</v>
      </c>
      <c r="D31236" t="s">
        <v>1020</v>
      </c>
      <c r="E31236" t="s">
        <v>1014</v>
      </c>
      <c r="F31236" s="86">
        <v>111745.825204857</v>
      </c>
    </row>
    <row r="31237" spans="1:6">
      <c r="A31237">
        <v>2040</v>
      </c>
      <c r="B31237" t="s">
        <v>1012</v>
      </c>
      <c r="C31237" t="s">
        <v>1022</v>
      </c>
      <c r="D31237" t="s">
        <v>1020</v>
      </c>
      <c r="E31237" t="s">
        <v>1014</v>
      </c>
      <c r="F31237" s="86">
        <v>111850.960593941</v>
      </c>
    </row>
    <row r="31238" spans="1:6">
      <c r="A31238">
        <v>2041</v>
      </c>
      <c r="B31238" t="s">
        <v>1012</v>
      </c>
      <c r="C31238" t="s">
        <v>1022</v>
      </c>
      <c r="D31238" t="s">
        <v>1020</v>
      </c>
      <c r="E31238" t="s">
        <v>1014</v>
      </c>
      <c r="F31238" s="86">
        <v>111572.34654770901</v>
      </c>
    </row>
    <row r="31239" spans="1:6">
      <c r="A31239">
        <v>2042</v>
      </c>
      <c r="B31239" t="s">
        <v>1012</v>
      </c>
      <c r="C31239" t="s">
        <v>1022</v>
      </c>
      <c r="D31239" t="s">
        <v>1020</v>
      </c>
      <c r="E31239" t="s">
        <v>1014</v>
      </c>
      <c r="F31239" s="86">
        <v>111373.31771314</v>
      </c>
    </row>
    <row r="31240" spans="1:6">
      <c r="A31240">
        <v>2043</v>
      </c>
      <c r="B31240" t="s">
        <v>1012</v>
      </c>
      <c r="C31240" t="s">
        <v>1022</v>
      </c>
      <c r="D31240" t="s">
        <v>1020</v>
      </c>
      <c r="E31240" t="s">
        <v>1014</v>
      </c>
      <c r="F31240" s="86">
        <v>111235.062622349</v>
      </c>
    </row>
    <row r="31241" spans="1:6">
      <c r="A31241">
        <v>2044</v>
      </c>
      <c r="B31241" t="s">
        <v>1012</v>
      </c>
      <c r="C31241" t="s">
        <v>1022</v>
      </c>
      <c r="D31241" t="s">
        <v>1020</v>
      </c>
      <c r="E31241" t="s">
        <v>1014</v>
      </c>
      <c r="F31241" s="86">
        <v>111139.163279236</v>
      </c>
    </row>
    <row r="31242" spans="1:6">
      <c r="A31242">
        <v>2045</v>
      </c>
      <c r="B31242" t="s">
        <v>1012</v>
      </c>
      <c r="C31242" t="s">
        <v>1022</v>
      </c>
      <c r="D31242" t="s">
        <v>1020</v>
      </c>
      <c r="E31242" t="s">
        <v>1014</v>
      </c>
      <c r="F31242" s="86">
        <v>111072.320713015</v>
      </c>
    </row>
    <row r="31243" spans="1:6">
      <c r="A31243">
        <v>2046</v>
      </c>
      <c r="B31243" t="s">
        <v>1012</v>
      </c>
      <c r="C31243" t="s">
        <v>1022</v>
      </c>
      <c r="D31243" t="s">
        <v>1020</v>
      </c>
      <c r="E31243" t="s">
        <v>1014</v>
      </c>
      <c r="F31243" s="86">
        <v>111026.169440852</v>
      </c>
    </row>
    <row r="31244" spans="1:6">
      <c r="A31244">
        <v>2047</v>
      </c>
      <c r="B31244" t="s">
        <v>1012</v>
      </c>
      <c r="C31244" t="s">
        <v>1022</v>
      </c>
      <c r="D31244" t="s">
        <v>1020</v>
      </c>
      <c r="E31244" t="s">
        <v>1014</v>
      </c>
      <c r="F31244" s="86">
        <v>110996.84060466501</v>
      </c>
    </row>
    <row r="31245" spans="1:6">
      <c r="A31245">
        <v>2048</v>
      </c>
      <c r="B31245" t="s">
        <v>1012</v>
      </c>
      <c r="C31245" t="s">
        <v>1022</v>
      </c>
      <c r="D31245" t="s">
        <v>1020</v>
      </c>
      <c r="E31245" t="s">
        <v>1014</v>
      </c>
      <c r="F31245" s="86">
        <v>110985.541700184</v>
      </c>
    </row>
    <row r="31246" spans="1:6">
      <c r="A31246">
        <v>2049</v>
      </c>
      <c r="B31246" t="s">
        <v>1012</v>
      </c>
      <c r="C31246" t="s">
        <v>1022</v>
      </c>
      <c r="D31246" t="s">
        <v>1020</v>
      </c>
      <c r="E31246" t="s">
        <v>1014</v>
      </c>
      <c r="F31246" s="86">
        <v>110988.11548560001</v>
      </c>
    </row>
    <row r="31247" spans="1:6">
      <c r="A31247">
        <v>2050</v>
      </c>
      <c r="B31247" t="s">
        <v>1012</v>
      </c>
      <c r="C31247" t="s">
        <v>1022</v>
      </c>
      <c r="D31247" t="s">
        <v>1020</v>
      </c>
      <c r="E31247" t="s">
        <v>1014</v>
      </c>
      <c r="F31247" s="86">
        <v>110999.977109837</v>
      </c>
    </row>
    <row r="31248" spans="1:6">
      <c r="A31248">
        <v>2017</v>
      </c>
      <c r="B31248" t="s">
        <v>1024</v>
      </c>
      <c r="C31248" t="s">
        <v>1022</v>
      </c>
      <c r="D31248" t="s">
        <v>1020</v>
      </c>
      <c r="E31248" t="s">
        <v>1014</v>
      </c>
      <c r="F31248" s="86">
        <v>10970.951121537701</v>
      </c>
    </row>
    <row r="31249" spans="1:6">
      <c r="A31249">
        <v>2018</v>
      </c>
      <c r="B31249" t="s">
        <v>1024</v>
      </c>
      <c r="C31249" t="s">
        <v>1022</v>
      </c>
      <c r="D31249" t="s">
        <v>1020</v>
      </c>
      <c r="E31249" t="s">
        <v>1014</v>
      </c>
      <c r="F31249" s="86">
        <v>11748.150431628401</v>
      </c>
    </row>
    <row r="31250" spans="1:6">
      <c r="A31250">
        <v>2019</v>
      </c>
      <c r="B31250" t="s">
        <v>1024</v>
      </c>
      <c r="C31250" t="s">
        <v>1022</v>
      </c>
      <c r="D31250" t="s">
        <v>1020</v>
      </c>
      <c r="E31250" t="s">
        <v>1014</v>
      </c>
      <c r="F31250" s="86">
        <v>12515.2947050281</v>
      </c>
    </row>
    <row r="31251" spans="1:6">
      <c r="A31251">
        <v>2020</v>
      </c>
      <c r="B31251" t="s">
        <v>1024</v>
      </c>
      <c r="C31251" t="s">
        <v>1022</v>
      </c>
      <c r="D31251" t="s">
        <v>1020</v>
      </c>
      <c r="E31251" t="s">
        <v>1014</v>
      </c>
      <c r="F31251" s="86">
        <v>13266.240937750001</v>
      </c>
    </row>
    <row r="31252" spans="1:6">
      <c r="A31252">
        <v>2021</v>
      </c>
      <c r="B31252" t="s">
        <v>1024</v>
      </c>
      <c r="C31252" t="s">
        <v>1022</v>
      </c>
      <c r="D31252" t="s">
        <v>1020</v>
      </c>
      <c r="E31252" t="s">
        <v>1014</v>
      </c>
      <c r="F31252" s="86">
        <v>14005.2652038869</v>
      </c>
    </row>
    <row r="31253" spans="1:6">
      <c r="A31253">
        <v>2022</v>
      </c>
      <c r="B31253" t="s">
        <v>1024</v>
      </c>
      <c r="C31253" t="s">
        <v>1022</v>
      </c>
      <c r="D31253" t="s">
        <v>1020</v>
      </c>
      <c r="E31253" t="s">
        <v>1014</v>
      </c>
      <c r="F31253" s="86">
        <v>14725.880915054</v>
      </c>
    </row>
    <row r="31254" spans="1:6">
      <c r="A31254">
        <v>2023</v>
      </c>
      <c r="B31254" t="s">
        <v>1024</v>
      </c>
      <c r="C31254" t="s">
        <v>1022</v>
      </c>
      <c r="D31254" t="s">
        <v>1020</v>
      </c>
      <c r="E31254" t="s">
        <v>1014</v>
      </c>
      <c r="F31254" s="86">
        <v>15428.0230107887</v>
      </c>
    </row>
    <row r="31255" spans="1:6">
      <c r="A31255">
        <v>2024</v>
      </c>
      <c r="B31255" t="s">
        <v>1024</v>
      </c>
      <c r="C31255" t="s">
        <v>1022</v>
      </c>
      <c r="D31255" t="s">
        <v>1020</v>
      </c>
      <c r="E31255" t="s">
        <v>1014</v>
      </c>
      <c r="F31255" s="86">
        <v>16111.7165609637</v>
      </c>
    </row>
    <row r="31256" spans="1:6">
      <c r="A31256">
        <v>2025</v>
      </c>
      <c r="B31256" t="s">
        <v>1024</v>
      </c>
      <c r="C31256" t="s">
        <v>1022</v>
      </c>
      <c r="D31256" t="s">
        <v>1020</v>
      </c>
      <c r="E31256" t="s">
        <v>1014</v>
      </c>
      <c r="F31256" s="86">
        <v>16778.3321468469</v>
      </c>
    </row>
    <row r="31257" spans="1:6">
      <c r="A31257">
        <v>2026</v>
      </c>
      <c r="B31257" t="s">
        <v>1024</v>
      </c>
      <c r="C31257" t="s">
        <v>1022</v>
      </c>
      <c r="D31257" t="s">
        <v>1020</v>
      </c>
      <c r="E31257" t="s">
        <v>1014</v>
      </c>
      <c r="F31257" s="86">
        <v>17431.5753809384</v>
      </c>
    </row>
    <row r="31258" spans="1:6">
      <c r="A31258">
        <v>2027</v>
      </c>
      <c r="B31258" t="s">
        <v>1024</v>
      </c>
      <c r="C31258" t="s">
        <v>1022</v>
      </c>
      <c r="D31258" t="s">
        <v>1020</v>
      </c>
      <c r="E31258" t="s">
        <v>1014</v>
      </c>
      <c r="F31258" s="86">
        <v>18068.2087523882</v>
      </c>
    </row>
    <row r="31259" spans="1:6">
      <c r="A31259">
        <v>2028</v>
      </c>
      <c r="B31259" t="s">
        <v>1024</v>
      </c>
      <c r="C31259" t="s">
        <v>1022</v>
      </c>
      <c r="D31259" t="s">
        <v>1020</v>
      </c>
      <c r="E31259" t="s">
        <v>1014</v>
      </c>
      <c r="F31259" s="86">
        <v>18680.9569784415</v>
      </c>
    </row>
    <row r="31260" spans="1:6">
      <c r="A31260">
        <v>2029</v>
      </c>
      <c r="B31260" t="s">
        <v>1024</v>
      </c>
      <c r="C31260" t="s">
        <v>1022</v>
      </c>
      <c r="D31260" t="s">
        <v>1020</v>
      </c>
      <c r="E31260" t="s">
        <v>1014</v>
      </c>
      <c r="F31260" s="86">
        <v>19258.617536345799</v>
      </c>
    </row>
    <row r="31261" spans="1:6">
      <c r="A31261">
        <v>2030</v>
      </c>
      <c r="B31261" t="s">
        <v>1024</v>
      </c>
      <c r="C31261" t="s">
        <v>1022</v>
      </c>
      <c r="D31261" t="s">
        <v>1020</v>
      </c>
      <c r="E31261" t="s">
        <v>1014</v>
      </c>
      <c r="F31261" s="86">
        <v>19798.784593847002</v>
      </c>
    </row>
    <row r="31262" spans="1:6">
      <c r="A31262">
        <v>2031</v>
      </c>
      <c r="B31262" t="s">
        <v>1024</v>
      </c>
      <c r="C31262" t="s">
        <v>1022</v>
      </c>
      <c r="D31262" t="s">
        <v>1020</v>
      </c>
      <c r="E31262" t="s">
        <v>1014</v>
      </c>
      <c r="F31262" s="86">
        <v>20301.733104717401</v>
      </c>
    </row>
    <row r="31263" spans="1:6">
      <c r="A31263">
        <v>2032</v>
      </c>
      <c r="B31263" t="s">
        <v>1024</v>
      </c>
      <c r="C31263" t="s">
        <v>1022</v>
      </c>
      <c r="D31263" t="s">
        <v>1020</v>
      </c>
      <c r="E31263" t="s">
        <v>1014</v>
      </c>
      <c r="F31263" s="86">
        <v>20764.6210840397</v>
      </c>
    </row>
    <row r="31264" spans="1:6">
      <c r="A31264">
        <v>2033</v>
      </c>
      <c r="B31264" t="s">
        <v>1024</v>
      </c>
      <c r="C31264" t="s">
        <v>1022</v>
      </c>
      <c r="D31264" t="s">
        <v>1020</v>
      </c>
      <c r="E31264" t="s">
        <v>1014</v>
      </c>
      <c r="F31264" s="86">
        <v>21182.331464339899</v>
      </c>
    </row>
    <row r="31265" spans="1:6">
      <c r="A31265">
        <v>2034</v>
      </c>
      <c r="B31265" t="s">
        <v>1024</v>
      </c>
      <c r="C31265" t="s">
        <v>1022</v>
      </c>
      <c r="D31265" t="s">
        <v>1020</v>
      </c>
      <c r="E31265" t="s">
        <v>1014</v>
      </c>
      <c r="F31265" s="86">
        <v>21559.0630247394</v>
      </c>
    </row>
    <row r="31266" spans="1:6">
      <c r="A31266">
        <v>2035</v>
      </c>
      <c r="B31266" t="s">
        <v>1024</v>
      </c>
      <c r="C31266" t="s">
        <v>1022</v>
      </c>
      <c r="D31266" t="s">
        <v>1020</v>
      </c>
      <c r="E31266" t="s">
        <v>1014</v>
      </c>
      <c r="F31266" s="86">
        <v>21898.976150669201</v>
      </c>
    </row>
    <row r="31267" spans="1:6">
      <c r="A31267">
        <v>2036</v>
      </c>
      <c r="B31267" t="s">
        <v>1024</v>
      </c>
      <c r="C31267" t="s">
        <v>1022</v>
      </c>
      <c r="D31267" t="s">
        <v>1020</v>
      </c>
      <c r="E31267" t="s">
        <v>1014</v>
      </c>
      <c r="F31267" s="86">
        <v>22207.7563330105</v>
      </c>
    </row>
    <row r="31268" spans="1:6">
      <c r="A31268">
        <v>2037</v>
      </c>
      <c r="B31268" t="s">
        <v>1024</v>
      </c>
      <c r="C31268" t="s">
        <v>1022</v>
      </c>
      <c r="D31268" t="s">
        <v>1020</v>
      </c>
      <c r="E31268" t="s">
        <v>1014</v>
      </c>
      <c r="F31268" s="86">
        <v>22488.354818583499</v>
      </c>
    </row>
    <row r="31269" spans="1:6">
      <c r="A31269">
        <v>2038</v>
      </c>
      <c r="B31269" t="s">
        <v>1024</v>
      </c>
      <c r="C31269" t="s">
        <v>1022</v>
      </c>
      <c r="D31269" t="s">
        <v>1020</v>
      </c>
      <c r="E31269" t="s">
        <v>1014</v>
      </c>
      <c r="F31269" s="86">
        <v>22745.742942860601</v>
      </c>
    </row>
    <row r="31270" spans="1:6">
      <c r="A31270">
        <v>2039</v>
      </c>
      <c r="B31270" t="s">
        <v>1024</v>
      </c>
      <c r="C31270" t="s">
        <v>1022</v>
      </c>
      <c r="D31270" t="s">
        <v>1020</v>
      </c>
      <c r="E31270" t="s">
        <v>1014</v>
      </c>
      <c r="F31270" s="86">
        <v>22985.362877948999</v>
      </c>
    </row>
    <row r="31271" spans="1:6">
      <c r="A31271">
        <v>2040</v>
      </c>
      <c r="B31271" t="s">
        <v>1024</v>
      </c>
      <c r="C31271" t="s">
        <v>1022</v>
      </c>
      <c r="D31271" t="s">
        <v>1020</v>
      </c>
      <c r="E31271" t="s">
        <v>1014</v>
      </c>
      <c r="F31271" s="86">
        <v>23210.245606731802</v>
      </c>
    </row>
    <row r="31272" spans="1:6">
      <c r="A31272">
        <v>2041</v>
      </c>
      <c r="B31272" t="s">
        <v>1024</v>
      </c>
      <c r="C31272" t="s">
        <v>1022</v>
      </c>
      <c r="D31272" t="s">
        <v>1020</v>
      </c>
      <c r="E31272" t="s">
        <v>1014</v>
      </c>
      <c r="F31272" s="86">
        <v>23366.893233356801</v>
      </c>
    </row>
    <row r="31273" spans="1:6">
      <c r="A31273">
        <v>2042</v>
      </c>
      <c r="B31273" t="s">
        <v>1024</v>
      </c>
      <c r="C31273" t="s">
        <v>1022</v>
      </c>
      <c r="D31273" t="s">
        <v>1020</v>
      </c>
      <c r="E31273" t="s">
        <v>1014</v>
      </c>
      <c r="F31273" s="86">
        <v>23515.8823233203</v>
      </c>
    </row>
    <row r="31274" spans="1:6">
      <c r="A31274">
        <v>2043</v>
      </c>
      <c r="B31274" t="s">
        <v>1024</v>
      </c>
      <c r="C31274" t="s">
        <v>1022</v>
      </c>
      <c r="D31274" t="s">
        <v>1020</v>
      </c>
      <c r="E31274" t="s">
        <v>1014</v>
      </c>
      <c r="F31274" s="86">
        <v>23657.364947743899</v>
      </c>
    </row>
    <row r="31275" spans="1:6">
      <c r="A31275">
        <v>2044</v>
      </c>
      <c r="B31275" t="s">
        <v>1024</v>
      </c>
      <c r="C31275" t="s">
        <v>1022</v>
      </c>
      <c r="D31275" t="s">
        <v>1020</v>
      </c>
      <c r="E31275" t="s">
        <v>1014</v>
      </c>
      <c r="F31275" s="86">
        <v>23791.607989053198</v>
      </c>
    </row>
    <row r="31276" spans="1:6">
      <c r="A31276">
        <v>2045</v>
      </c>
      <c r="B31276" t="s">
        <v>1024</v>
      </c>
      <c r="C31276" t="s">
        <v>1022</v>
      </c>
      <c r="D31276" t="s">
        <v>1020</v>
      </c>
      <c r="E31276" t="s">
        <v>1014</v>
      </c>
      <c r="F31276" s="86">
        <v>23920.393058141999</v>
      </c>
    </row>
    <row r="31277" spans="1:6">
      <c r="A31277">
        <v>2046</v>
      </c>
      <c r="B31277" t="s">
        <v>1024</v>
      </c>
      <c r="C31277" t="s">
        <v>1022</v>
      </c>
      <c r="D31277" t="s">
        <v>1020</v>
      </c>
      <c r="E31277" t="s">
        <v>1014</v>
      </c>
      <c r="F31277" s="86">
        <v>24044.899333663201</v>
      </c>
    </row>
    <row r="31278" spans="1:6">
      <c r="A31278">
        <v>2047</v>
      </c>
      <c r="B31278" t="s">
        <v>1024</v>
      </c>
      <c r="C31278" t="s">
        <v>1022</v>
      </c>
      <c r="D31278" t="s">
        <v>1020</v>
      </c>
      <c r="E31278" t="s">
        <v>1014</v>
      </c>
      <c r="F31278" s="86">
        <v>24167.5041371812</v>
      </c>
    </row>
    <row r="31279" spans="1:6">
      <c r="A31279">
        <v>2048</v>
      </c>
      <c r="B31279" t="s">
        <v>1024</v>
      </c>
      <c r="C31279" t="s">
        <v>1022</v>
      </c>
      <c r="D31279" t="s">
        <v>1020</v>
      </c>
      <c r="E31279" t="s">
        <v>1014</v>
      </c>
      <c r="F31279" s="86">
        <v>24290.078314153801</v>
      </c>
    </row>
    <row r="31280" spans="1:6">
      <c r="A31280">
        <v>2049</v>
      </c>
      <c r="B31280" t="s">
        <v>1024</v>
      </c>
      <c r="C31280" t="s">
        <v>1022</v>
      </c>
      <c r="D31280" t="s">
        <v>1020</v>
      </c>
      <c r="E31280" t="s">
        <v>1014</v>
      </c>
      <c r="F31280" s="86">
        <v>24411.942736781501</v>
      </c>
    </row>
    <row r="31281" spans="1:6">
      <c r="A31281">
        <v>2050</v>
      </c>
      <c r="B31281" t="s">
        <v>1024</v>
      </c>
      <c r="C31281" t="s">
        <v>1022</v>
      </c>
      <c r="D31281" t="s">
        <v>1020</v>
      </c>
      <c r="E31281" t="s">
        <v>1014</v>
      </c>
      <c r="F31281" s="86">
        <v>24533.283645515901</v>
      </c>
    </row>
    <row r="31282" spans="1:6">
      <c r="A31282">
        <v>2017</v>
      </c>
      <c r="B31282" t="s">
        <v>1025</v>
      </c>
      <c r="C31282" t="s">
        <v>1022</v>
      </c>
      <c r="D31282" t="s">
        <v>1020</v>
      </c>
      <c r="E31282" t="s">
        <v>1014</v>
      </c>
      <c r="F31282" s="86">
        <v>103046.909119038</v>
      </c>
    </row>
    <row r="31283" spans="1:6">
      <c r="A31283">
        <v>2018</v>
      </c>
      <c r="B31283" t="s">
        <v>1025</v>
      </c>
      <c r="C31283" t="s">
        <v>1022</v>
      </c>
      <c r="D31283" t="s">
        <v>1020</v>
      </c>
      <c r="E31283" t="s">
        <v>1014</v>
      </c>
      <c r="F31283" s="86">
        <v>110537.31731562701</v>
      </c>
    </row>
    <row r="31284" spans="1:6">
      <c r="A31284">
        <v>2019</v>
      </c>
      <c r="B31284" t="s">
        <v>1025</v>
      </c>
      <c r="C31284" t="s">
        <v>1022</v>
      </c>
      <c r="D31284" t="s">
        <v>1020</v>
      </c>
      <c r="E31284" t="s">
        <v>1014</v>
      </c>
      <c r="F31284" s="86">
        <v>117910.753960263</v>
      </c>
    </row>
    <row r="31285" spans="1:6">
      <c r="A31285">
        <v>2020</v>
      </c>
      <c r="B31285" t="s">
        <v>1025</v>
      </c>
      <c r="C31285" t="s">
        <v>1022</v>
      </c>
      <c r="D31285" t="s">
        <v>1020</v>
      </c>
      <c r="E31285" t="s">
        <v>1014</v>
      </c>
      <c r="F31285" s="86">
        <v>125113.664853614</v>
      </c>
    </row>
    <row r="31286" spans="1:6">
      <c r="A31286">
        <v>2021</v>
      </c>
      <c r="B31286" t="s">
        <v>1025</v>
      </c>
      <c r="C31286" t="s">
        <v>1022</v>
      </c>
      <c r="D31286" t="s">
        <v>1020</v>
      </c>
      <c r="E31286" t="s">
        <v>1014</v>
      </c>
      <c r="F31286" s="86">
        <v>132197.79270951799</v>
      </c>
    </row>
    <row r="31287" spans="1:6">
      <c r="A31287">
        <v>2022</v>
      </c>
      <c r="B31287" t="s">
        <v>1025</v>
      </c>
      <c r="C31287" t="s">
        <v>1022</v>
      </c>
      <c r="D31287" t="s">
        <v>1020</v>
      </c>
      <c r="E31287" t="s">
        <v>1014</v>
      </c>
      <c r="F31287" s="86">
        <v>139110.69701801101</v>
      </c>
    </row>
    <row r="31288" spans="1:6">
      <c r="A31288">
        <v>2023</v>
      </c>
      <c r="B31288" t="s">
        <v>1025</v>
      </c>
      <c r="C31288" t="s">
        <v>1022</v>
      </c>
      <c r="D31288" t="s">
        <v>1020</v>
      </c>
      <c r="E31288" t="s">
        <v>1014</v>
      </c>
      <c r="F31288" s="86">
        <v>145854.02397069801</v>
      </c>
    </row>
    <row r="31289" spans="1:6">
      <c r="A31289">
        <v>2024</v>
      </c>
      <c r="B31289" t="s">
        <v>1025</v>
      </c>
      <c r="C31289" t="s">
        <v>1022</v>
      </c>
      <c r="D31289" t="s">
        <v>1020</v>
      </c>
      <c r="E31289" t="s">
        <v>1014</v>
      </c>
      <c r="F31289" s="86">
        <v>152429.03055318599</v>
      </c>
    </row>
    <row r="31290" spans="1:6">
      <c r="A31290">
        <v>2025</v>
      </c>
      <c r="B31290" t="s">
        <v>1025</v>
      </c>
      <c r="C31290" t="s">
        <v>1022</v>
      </c>
      <c r="D31290" t="s">
        <v>1020</v>
      </c>
      <c r="E31290" t="s">
        <v>1014</v>
      </c>
      <c r="F31290" s="86">
        <v>158843.191588838</v>
      </c>
    </row>
    <row r="31291" spans="1:6">
      <c r="A31291">
        <v>2026</v>
      </c>
      <c r="B31291" t="s">
        <v>1025</v>
      </c>
      <c r="C31291" t="s">
        <v>1022</v>
      </c>
      <c r="D31291" t="s">
        <v>1020</v>
      </c>
      <c r="E31291" t="s">
        <v>1014</v>
      </c>
      <c r="F31291" s="86">
        <v>165132.85911779001</v>
      </c>
    </row>
    <row r="31292" spans="1:6">
      <c r="A31292">
        <v>2027</v>
      </c>
      <c r="B31292" t="s">
        <v>1025</v>
      </c>
      <c r="C31292" t="s">
        <v>1022</v>
      </c>
      <c r="D31292" t="s">
        <v>1020</v>
      </c>
      <c r="E31292" t="s">
        <v>1014</v>
      </c>
      <c r="F31292" s="86">
        <v>171286.81484360501</v>
      </c>
    </row>
    <row r="31293" spans="1:6">
      <c r="A31293">
        <v>2028</v>
      </c>
      <c r="B31293" t="s">
        <v>1025</v>
      </c>
      <c r="C31293" t="s">
        <v>1022</v>
      </c>
      <c r="D31293" t="s">
        <v>1020</v>
      </c>
      <c r="E31293" t="s">
        <v>1014</v>
      </c>
      <c r="F31293" s="86">
        <v>177257.565604726</v>
      </c>
    </row>
    <row r="31294" spans="1:6">
      <c r="A31294">
        <v>2029</v>
      </c>
      <c r="B31294" t="s">
        <v>1025</v>
      </c>
      <c r="C31294" t="s">
        <v>1022</v>
      </c>
      <c r="D31294" t="s">
        <v>1020</v>
      </c>
      <c r="E31294" t="s">
        <v>1014</v>
      </c>
      <c r="F31294" s="86">
        <v>182925.270661772</v>
      </c>
    </row>
    <row r="31295" spans="1:6">
      <c r="A31295">
        <v>2030</v>
      </c>
      <c r="B31295" t="s">
        <v>1025</v>
      </c>
      <c r="C31295" t="s">
        <v>1022</v>
      </c>
      <c r="D31295" t="s">
        <v>1020</v>
      </c>
      <c r="E31295" t="s">
        <v>1014</v>
      </c>
      <c r="F31295" s="86">
        <v>188243.054408633</v>
      </c>
    </row>
    <row r="31296" spans="1:6">
      <c r="A31296">
        <v>2031</v>
      </c>
      <c r="B31296" t="s">
        <v>1025</v>
      </c>
      <c r="C31296" t="s">
        <v>1022</v>
      </c>
      <c r="D31296" t="s">
        <v>1020</v>
      </c>
      <c r="E31296" t="s">
        <v>1014</v>
      </c>
      <c r="F31296" s="86">
        <v>193226.07173097401</v>
      </c>
    </row>
    <row r="31297" spans="1:6">
      <c r="A31297">
        <v>2032</v>
      </c>
      <c r="B31297" t="s">
        <v>1025</v>
      </c>
      <c r="C31297" t="s">
        <v>1022</v>
      </c>
      <c r="D31297" t="s">
        <v>1020</v>
      </c>
      <c r="E31297" t="s">
        <v>1014</v>
      </c>
      <c r="F31297" s="86">
        <v>197869.996401084</v>
      </c>
    </row>
    <row r="31298" spans="1:6">
      <c r="A31298">
        <v>2033</v>
      </c>
      <c r="B31298" t="s">
        <v>1025</v>
      </c>
      <c r="C31298" t="s">
        <v>1022</v>
      </c>
      <c r="D31298" t="s">
        <v>1020</v>
      </c>
      <c r="E31298" t="s">
        <v>1014</v>
      </c>
      <c r="F31298" s="86">
        <v>202094.807142751</v>
      </c>
    </row>
    <row r="31299" spans="1:6">
      <c r="A31299">
        <v>2034</v>
      </c>
      <c r="B31299" t="s">
        <v>1025</v>
      </c>
      <c r="C31299" t="s">
        <v>1022</v>
      </c>
      <c r="D31299" t="s">
        <v>1020</v>
      </c>
      <c r="E31299" t="s">
        <v>1014</v>
      </c>
      <c r="F31299" s="86">
        <v>205911.51998719599</v>
      </c>
    </row>
    <row r="31300" spans="1:6">
      <c r="A31300">
        <v>2035</v>
      </c>
      <c r="B31300" t="s">
        <v>1025</v>
      </c>
      <c r="C31300" t="s">
        <v>1022</v>
      </c>
      <c r="D31300" t="s">
        <v>1020</v>
      </c>
      <c r="E31300" t="s">
        <v>1014</v>
      </c>
      <c r="F31300" s="86">
        <v>209361.33011177901</v>
      </c>
    </row>
    <row r="31301" spans="1:6">
      <c r="A31301">
        <v>2036</v>
      </c>
      <c r="B31301" t="s">
        <v>1025</v>
      </c>
      <c r="C31301" t="s">
        <v>1022</v>
      </c>
      <c r="D31301" t="s">
        <v>1020</v>
      </c>
      <c r="E31301" t="s">
        <v>1014</v>
      </c>
      <c r="F31301" s="86">
        <v>212522.49395542001</v>
      </c>
    </row>
    <row r="31302" spans="1:6">
      <c r="A31302">
        <v>2037</v>
      </c>
      <c r="B31302" t="s">
        <v>1025</v>
      </c>
      <c r="C31302" t="s">
        <v>1022</v>
      </c>
      <c r="D31302" t="s">
        <v>1020</v>
      </c>
      <c r="E31302" t="s">
        <v>1014</v>
      </c>
      <c r="F31302" s="86">
        <v>215416.386403237</v>
      </c>
    </row>
    <row r="31303" spans="1:6">
      <c r="A31303">
        <v>2038</v>
      </c>
      <c r="B31303" t="s">
        <v>1025</v>
      </c>
      <c r="C31303" t="s">
        <v>1022</v>
      </c>
      <c r="D31303" t="s">
        <v>1020</v>
      </c>
      <c r="E31303" t="s">
        <v>1014</v>
      </c>
      <c r="F31303" s="86">
        <v>218071.93616610701</v>
      </c>
    </row>
    <row r="31304" spans="1:6">
      <c r="A31304">
        <v>2039</v>
      </c>
      <c r="B31304" t="s">
        <v>1025</v>
      </c>
      <c r="C31304" t="s">
        <v>1022</v>
      </c>
      <c r="D31304" t="s">
        <v>1020</v>
      </c>
      <c r="E31304" t="s">
        <v>1014</v>
      </c>
      <c r="F31304" s="86">
        <v>220537.11971018801</v>
      </c>
    </row>
    <row r="31305" spans="1:6">
      <c r="A31305">
        <v>2040</v>
      </c>
      <c r="B31305" t="s">
        <v>1025</v>
      </c>
      <c r="C31305" t="s">
        <v>1022</v>
      </c>
      <c r="D31305" t="s">
        <v>1020</v>
      </c>
      <c r="E31305" t="s">
        <v>1014</v>
      </c>
      <c r="F31305" s="86">
        <v>222832.90337286901</v>
      </c>
    </row>
    <row r="31306" spans="1:6">
      <c r="A31306">
        <v>2041</v>
      </c>
      <c r="B31306" t="s">
        <v>1025</v>
      </c>
      <c r="C31306" t="s">
        <v>1022</v>
      </c>
      <c r="D31306" t="s">
        <v>1020</v>
      </c>
      <c r="E31306" t="s">
        <v>1014</v>
      </c>
      <c r="F31306" s="86">
        <v>224815.77723758799</v>
      </c>
    </row>
    <row r="31307" spans="1:6">
      <c r="A31307">
        <v>2042</v>
      </c>
      <c r="B31307" t="s">
        <v>1025</v>
      </c>
      <c r="C31307" t="s">
        <v>1022</v>
      </c>
      <c r="D31307" t="s">
        <v>1020</v>
      </c>
      <c r="E31307" t="s">
        <v>1014</v>
      </c>
      <c r="F31307" s="86">
        <v>226739.53362558701</v>
      </c>
    </row>
    <row r="31308" spans="1:6">
      <c r="A31308">
        <v>2043</v>
      </c>
      <c r="B31308" t="s">
        <v>1025</v>
      </c>
      <c r="C31308" t="s">
        <v>1022</v>
      </c>
      <c r="D31308" t="s">
        <v>1020</v>
      </c>
      <c r="E31308" t="s">
        <v>1014</v>
      </c>
      <c r="F31308" s="86">
        <v>228597.56777822401</v>
      </c>
    </row>
    <row r="31309" spans="1:6">
      <c r="A31309">
        <v>2044</v>
      </c>
      <c r="B31309" t="s">
        <v>1025</v>
      </c>
      <c r="C31309" t="s">
        <v>1022</v>
      </c>
      <c r="D31309" t="s">
        <v>1020</v>
      </c>
      <c r="E31309" t="s">
        <v>1014</v>
      </c>
      <c r="F31309" s="86">
        <v>230394.081419886</v>
      </c>
    </row>
    <row r="31310" spans="1:6">
      <c r="A31310">
        <v>2045</v>
      </c>
      <c r="B31310" t="s">
        <v>1025</v>
      </c>
      <c r="C31310" t="s">
        <v>1022</v>
      </c>
      <c r="D31310" t="s">
        <v>1020</v>
      </c>
      <c r="E31310" t="s">
        <v>1014</v>
      </c>
      <c r="F31310" s="86">
        <v>232148.21616343001</v>
      </c>
    </row>
    <row r="31311" spans="1:6">
      <c r="A31311">
        <v>2046</v>
      </c>
      <c r="B31311" t="s">
        <v>1025</v>
      </c>
      <c r="C31311" t="s">
        <v>1022</v>
      </c>
      <c r="D31311" t="s">
        <v>1020</v>
      </c>
      <c r="E31311" t="s">
        <v>1014</v>
      </c>
      <c r="F31311" s="86">
        <v>233886.12815921701</v>
      </c>
    </row>
    <row r="31312" spans="1:6">
      <c r="A31312">
        <v>2047</v>
      </c>
      <c r="B31312" t="s">
        <v>1025</v>
      </c>
      <c r="C31312" t="s">
        <v>1022</v>
      </c>
      <c r="D31312" t="s">
        <v>1020</v>
      </c>
      <c r="E31312" t="s">
        <v>1014</v>
      </c>
      <c r="F31312" s="86">
        <v>235635.604685853</v>
      </c>
    </row>
    <row r="31313" spans="1:6">
      <c r="A31313">
        <v>2048</v>
      </c>
      <c r="B31313" t="s">
        <v>1025</v>
      </c>
      <c r="C31313" t="s">
        <v>1022</v>
      </c>
      <c r="D31313" t="s">
        <v>1020</v>
      </c>
      <c r="E31313" t="s">
        <v>1014</v>
      </c>
      <c r="F31313" s="86">
        <v>237428.015836256</v>
      </c>
    </row>
    <row r="31314" spans="1:6">
      <c r="A31314">
        <v>2049</v>
      </c>
      <c r="B31314" t="s">
        <v>1025</v>
      </c>
      <c r="C31314" t="s">
        <v>1022</v>
      </c>
      <c r="D31314" t="s">
        <v>1020</v>
      </c>
      <c r="E31314" t="s">
        <v>1014</v>
      </c>
      <c r="F31314" s="86">
        <v>239265.849947754</v>
      </c>
    </row>
    <row r="31315" spans="1:6">
      <c r="A31315">
        <v>2050</v>
      </c>
      <c r="B31315" t="s">
        <v>1025</v>
      </c>
      <c r="C31315" t="s">
        <v>1022</v>
      </c>
      <c r="D31315" t="s">
        <v>1020</v>
      </c>
      <c r="E31315" t="s">
        <v>1014</v>
      </c>
      <c r="F31315" s="86">
        <v>241141.36513712601</v>
      </c>
    </row>
    <row r="31316" spans="1:6">
      <c r="A31316">
        <v>2017</v>
      </c>
      <c r="B31316" t="s">
        <v>1026</v>
      </c>
      <c r="C31316" t="s">
        <v>1022</v>
      </c>
      <c r="D31316" t="s">
        <v>1020</v>
      </c>
      <c r="E31316" t="s">
        <v>1014</v>
      </c>
      <c r="F31316" s="86">
        <v>27767.0431841137</v>
      </c>
    </row>
    <row r="31317" spans="1:6">
      <c r="A31317">
        <v>2018</v>
      </c>
      <c r="B31317" t="s">
        <v>1026</v>
      </c>
      <c r="C31317" t="s">
        <v>1022</v>
      </c>
      <c r="D31317" t="s">
        <v>1020</v>
      </c>
      <c r="E31317" t="s">
        <v>1014</v>
      </c>
      <c r="F31317" s="86">
        <v>30085.062067045801</v>
      </c>
    </row>
    <row r="31318" spans="1:6">
      <c r="A31318">
        <v>2019</v>
      </c>
      <c r="B31318" t="s">
        <v>1026</v>
      </c>
      <c r="C31318" t="s">
        <v>1022</v>
      </c>
      <c r="D31318" t="s">
        <v>1020</v>
      </c>
      <c r="E31318" t="s">
        <v>1014</v>
      </c>
      <c r="F31318" s="86">
        <v>32314.889546334201</v>
      </c>
    </row>
    <row r="31319" spans="1:6">
      <c r="A31319">
        <v>2020</v>
      </c>
      <c r="B31319" t="s">
        <v>1026</v>
      </c>
      <c r="C31319" t="s">
        <v>1022</v>
      </c>
      <c r="D31319" t="s">
        <v>1020</v>
      </c>
      <c r="E31319" t="s">
        <v>1014</v>
      </c>
      <c r="F31319" s="86">
        <v>34440.3094391747</v>
      </c>
    </row>
    <row r="31320" spans="1:6">
      <c r="A31320">
        <v>2021</v>
      </c>
      <c r="B31320" t="s">
        <v>1026</v>
      </c>
      <c r="C31320" t="s">
        <v>1022</v>
      </c>
      <c r="D31320" t="s">
        <v>1020</v>
      </c>
      <c r="E31320" t="s">
        <v>1014</v>
      </c>
      <c r="F31320" s="86">
        <v>36471.620110836498</v>
      </c>
    </row>
    <row r="31321" spans="1:6">
      <c r="A31321">
        <v>2022</v>
      </c>
      <c r="B31321" t="s">
        <v>1026</v>
      </c>
      <c r="C31321" t="s">
        <v>1022</v>
      </c>
      <c r="D31321" t="s">
        <v>1020</v>
      </c>
      <c r="E31321" t="s">
        <v>1014</v>
      </c>
      <c r="F31321" s="86">
        <v>38392.1638902622</v>
      </c>
    </row>
    <row r="31322" spans="1:6">
      <c r="A31322">
        <v>2023</v>
      </c>
      <c r="B31322" t="s">
        <v>1026</v>
      </c>
      <c r="C31322" t="s">
        <v>1022</v>
      </c>
      <c r="D31322" t="s">
        <v>1020</v>
      </c>
      <c r="E31322" t="s">
        <v>1014</v>
      </c>
      <c r="F31322" s="86">
        <v>40203.5128383048</v>
      </c>
    </row>
    <row r="31323" spans="1:6">
      <c r="A31323">
        <v>2024</v>
      </c>
      <c r="B31323" t="s">
        <v>1026</v>
      </c>
      <c r="C31323" t="s">
        <v>1022</v>
      </c>
      <c r="D31323" t="s">
        <v>1020</v>
      </c>
      <c r="E31323" t="s">
        <v>1014</v>
      </c>
      <c r="F31323" s="86">
        <v>41907.1627571727</v>
      </c>
    </row>
    <row r="31324" spans="1:6">
      <c r="A31324">
        <v>2025</v>
      </c>
      <c r="B31324" t="s">
        <v>1026</v>
      </c>
      <c r="C31324" t="s">
        <v>1022</v>
      </c>
      <c r="D31324" t="s">
        <v>1020</v>
      </c>
      <c r="E31324" t="s">
        <v>1014</v>
      </c>
      <c r="F31324" s="86">
        <v>43505.826674597498</v>
      </c>
    </row>
    <row r="31325" spans="1:6">
      <c r="A31325">
        <v>2026</v>
      </c>
      <c r="B31325" t="s">
        <v>1026</v>
      </c>
      <c r="C31325" t="s">
        <v>1022</v>
      </c>
      <c r="D31325" t="s">
        <v>1020</v>
      </c>
      <c r="E31325" t="s">
        <v>1014</v>
      </c>
      <c r="F31325" s="86">
        <v>45006.331560985702</v>
      </c>
    </row>
    <row r="31326" spans="1:6">
      <c r="A31326">
        <v>2027</v>
      </c>
      <c r="B31326" t="s">
        <v>1026</v>
      </c>
      <c r="C31326" t="s">
        <v>1022</v>
      </c>
      <c r="D31326" t="s">
        <v>1020</v>
      </c>
      <c r="E31326" t="s">
        <v>1014</v>
      </c>
      <c r="F31326" s="86">
        <v>46396.806291508503</v>
      </c>
    </row>
    <row r="31327" spans="1:6">
      <c r="A31327">
        <v>2028</v>
      </c>
      <c r="B31327" t="s">
        <v>1026</v>
      </c>
      <c r="C31327" t="s">
        <v>1022</v>
      </c>
      <c r="D31327" t="s">
        <v>1020</v>
      </c>
      <c r="E31327" t="s">
        <v>1014</v>
      </c>
      <c r="F31327" s="86">
        <v>47657.045231265103</v>
      </c>
    </row>
    <row r="31328" spans="1:6">
      <c r="A31328">
        <v>2029</v>
      </c>
      <c r="B31328" t="s">
        <v>1026</v>
      </c>
      <c r="C31328" t="s">
        <v>1022</v>
      </c>
      <c r="D31328" t="s">
        <v>1020</v>
      </c>
      <c r="E31328" t="s">
        <v>1014</v>
      </c>
      <c r="F31328" s="86">
        <v>48751.019795347202</v>
      </c>
    </row>
    <row r="31329" spans="1:6">
      <c r="A31329">
        <v>2030</v>
      </c>
      <c r="B31329" t="s">
        <v>1026</v>
      </c>
      <c r="C31329" t="s">
        <v>1022</v>
      </c>
      <c r="D31329" t="s">
        <v>1020</v>
      </c>
      <c r="E31329" t="s">
        <v>1014</v>
      </c>
      <c r="F31329" s="86">
        <v>49669.593612063101</v>
      </c>
    </row>
    <row r="31330" spans="1:6">
      <c r="A31330">
        <v>2031</v>
      </c>
      <c r="B31330" t="s">
        <v>1026</v>
      </c>
      <c r="C31330" t="s">
        <v>1022</v>
      </c>
      <c r="D31330" t="s">
        <v>1020</v>
      </c>
      <c r="E31330" t="s">
        <v>1014</v>
      </c>
      <c r="F31330" s="86">
        <v>50427.7428417388</v>
      </c>
    </row>
    <row r="31331" spans="1:6">
      <c r="A31331">
        <v>2032</v>
      </c>
      <c r="B31331" t="s">
        <v>1026</v>
      </c>
      <c r="C31331" t="s">
        <v>1022</v>
      </c>
      <c r="D31331" t="s">
        <v>1020</v>
      </c>
      <c r="E31331" t="s">
        <v>1014</v>
      </c>
      <c r="F31331" s="86">
        <v>51039.099057341104</v>
      </c>
    </row>
    <row r="31332" spans="1:6">
      <c r="A31332">
        <v>2033</v>
      </c>
      <c r="B31332" t="s">
        <v>1026</v>
      </c>
      <c r="C31332" t="s">
        <v>1022</v>
      </c>
      <c r="D31332" t="s">
        <v>1020</v>
      </c>
      <c r="E31332" t="s">
        <v>1014</v>
      </c>
      <c r="F31332" s="86">
        <v>51499.162422449699</v>
      </c>
    </row>
    <row r="31333" spans="1:6">
      <c r="A31333">
        <v>2034</v>
      </c>
      <c r="B31333" t="s">
        <v>1026</v>
      </c>
      <c r="C31333" t="s">
        <v>1022</v>
      </c>
      <c r="D31333" t="s">
        <v>1020</v>
      </c>
      <c r="E31333" t="s">
        <v>1014</v>
      </c>
      <c r="F31333" s="86">
        <v>51831.194123474299</v>
      </c>
    </row>
    <row r="31334" spans="1:6">
      <c r="A31334">
        <v>2035</v>
      </c>
      <c r="B31334" t="s">
        <v>1026</v>
      </c>
      <c r="C31334" t="s">
        <v>1022</v>
      </c>
      <c r="D31334" t="s">
        <v>1020</v>
      </c>
      <c r="E31334" t="s">
        <v>1014</v>
      </c>
      <c r="F31334" s="86">
        <v>52069.538731364199</v>
      </c>
    </row>
    <row r="31335" spans="1:6">
      <c r="A31335">
        <v>2036</v>
      </c>
      <c r="B31335" t="s">
        <v>1026</v>
      </c>
      <c r="C31335" t="s">
        <v>1022</v>
      </c>
      <c r="D31335" t="s">
        <v>1020</v>
      </c>
      <c r="E31335" t="s">
        <v>1014</v>
      </c>
      <c r="F31335" s="86">
        <v>52257.285531185204</v>
      </c>
    </row>
    <row r="31336" spans="1:6">
      <c r="A31336">
        <v>2037</v>
      </c>
      <c r="B31336" t="s">
        <v>1026</v>
      </c>
      <c r="C31336" t="s">
        <v>1022</v>
      </c>
      <c r="D31336" t="s">
        <v>1020</v>
      </c>
      <c r="E31336" t="s">
        <v>1014</v>
      </c>
      <c r="F31336" s="86">
        <v>52415.849059178901</v>
      </c>
    </row>
    <row r="31337" spans="1:6">
      <c r="A31337">
        <v>2038</v>
      </c>
      <c r="B31337" t="s">
        <v>1026</v>
      </c>
      <c r="C31337" t="s">
        <v>1022</v>
      </c>
      <c r="D31337" t="s">
        <v>1020</v>
      </c>
      <c r="E31337" t="s">
        <v>1014</v>
      </c>
      <c r="F31337" s="86">
        <v>52563.721325590799</v>
      </c>
    </row>
    <row r="31338" spans="1:6">
      <c r="A31338">
        <v>2039</v>
      </c>
      <c r="B31338" t="s">
        <v>1026</v>
      </c>
      <c r="C31338" t="s">
        <v>1022</v>
      </c>
      <c r="D31338" t="s">
        <v>1020</v>
      </c>
      <c r="E31338" t="s">
        <v>1014</v>
      </c>
      <c r="F31338" s="86">
        <v>52719.028994315398</v>
      </c>
    </row>
    <row r="31339" spans="1:6">
      <c r="A31339">
        <v>2040</v>
      </c>
      <c r="B31339" t="s">
        <v>1026</v>
      </c>
      <c r="C31339" t="s">
        <v>1022</v>
      </c>
      <c r="D31339" t="s">
        <v>1020</v>
      </c>
      <c r="E31339" t="s">
        <v>1014</v>
      </c>
      <c r="F31339" s="86">
        <v>52889.160958042703</v>
      </c>
    </row>
    <row r="31340" spans="1:6">
      <c r="A31340">
        <v>2041</v>
      </c>
      <c r="B31340" t="s">
        <v>1026</v>
      </c>
      <c r="C31340" t="s">
        <v>1022</v>
      </c>
      <c r="D31340" t="s">
        <v>1020</v>
      </c>
      <c r="E31340" t="s">
        <v>1014</v>
      </c>
      <c r="F31340" s="86">
        <v>53301.024064195597</v>
      </c>
    </row>
    <row r="31341" spans="1:6">
      <c r="A31341">
        <v>2042</v>
      </c>
      <c r="B31341" t="s">
        <v>1026</v>
      </c>
      <c r="C31341" t="s">
        <v>1022</v>
      </c>
      <c r="D31341" t="s">
        <v>1020</v>
      </c>
      <c r="E31341" t="s">
        <v>1014</v>
      </c>
      <c r="F31341" s="86">
        <v>53744.438164767998</v>
      </c>
    </row>
    <row r="31342" spans="1:6">
      <c r="A31342">
        <v>2043</v>
      </c>
      <c r="B31342" t="s">
        <v>1026</v>
      </c>
      <c r="C31342" t="s">
        <v>1022</v>
      </c>
      <c r="D31342" t="s">
        <v>1020</v>
      </c>
      <c r="E31342" t="s">
        <v>1014</v>
      </c>
      <c r="F31342" s="86">
        <v>54209.012231414403</v>
      </c>
    </row>
    <row r="31343" spans="1:6">
      <c r="A31343">
        <v>2044</v>
      </c>
      <c r="B31343" t="s">
        <v>1026</v>
      </c>
      <c r="C31343" t="s">
        <v>1022</v>
      </c>
      <c r="D31343" t="s">
        <v>1020</v>
      </c>
      <c r="E31343" t="s">
        <v>1014</v>
      </c>
      <c r="F31343" s="86">
        <v>54686.388321413098</v>
      </c>
    </row>
    <row r="31344" spans="1:6">
      <c r="A31344">
        <v>2045</v>
      </c>
      <c r="B31344" t="s">
        <v>1026</v>
      </c>
      <c r="C31344" t="s">
        <v>1022</v>
      </c>
      <c r="D31344" t="s">
        <v>1020</v>
      </c>
      <c r="E31344" t="s">
        <v>1014</v>
      </c>
      <c r="F31344" s="86">
        <v>55172.663326034402</v>
      </c>
    </row>
    <row r="31345" spans="1:6">
      <c r="A31345">
        <v>2046</v>
      </c>
      <c r="B31345" t="s">
        <v>1026</v>
      </c>
      <c r="C31345" t="s">
        <v>1022</v>
      </c>
      <c r="D31345" t="s">
        <v>1020</v>
      </c>
      <c r="E31345" t="s">
        <v>1014</v>
      </c>
      <c r="F31345" s="86">
        <v>55667.063084852198</v>
      </c>
    </row>
    <row r="31346" spans="1:6">
      <c r="A31346">
        <v>2047</v>
      </c>
      <c r="B31346" t="s">
        <v>1026</v>
      </c>
      <c r="C31346" t="s">
        <v>1022</v>
      </c>
      <c r="D31346" t="s">
        <v>1020</v>
      </c>
      <c r="E31346" t="s">
        <v>1014</v>
      </c>
      <c r="F31346" s="86">
        <v>56171.0041963767</v>
      </c>
    </row>
    <row r="31347" spans="1:6">
      <c r="A31347">
        <v>2048</v>
      </c>
      <c r="B31347" t="s">
        <v>1026</v>
      </c>
      <c r="C31347" t="s">
        <v>1022</v>
      </c>
      <c r="D31347" t="s">
        <v>1020</v>
      </c>
      <c r="E31347" t="s">
        <v>1014</v>
      </c>
      <c r="F31347" s="86">
        <v>56688.670923164602</v>
      </c>
    </row>
    <row r="31348" spans="1:6">
      <c r="A31348">
        <v>2049</v>
      </c>
      <c r="B31348" t="s">
        <v>1026</v>
      </c>
      <c r="C31348" t="s">
        <v>1022</v>
      </c>
      <c r="D31348" t="s">
        <v>1020</v>
      </c>
      <c r="E31348" t="s">
        <v>1014</v>
      </c>
      <c r="F31348" s="86">
        <v>57218.796888467303</v>
      </c>
    </row>
    <row r="31349" spans="1:6">
      <c r="A31349">
        <v>2050</v>
      </c>
      <c r="B31349" t="s">
        <v>1026</v>
      </c>
      <c r="C31349" t="s">
        <v>1022</v>
      </c>
      <c r="D31349" t="s">
        <v>1020</v>
      </c>
      <c r="E31349" t="s">
        <v>1014</v>
      </c>
      <c r="F31349" s="86">
        <v>57758.6478404562</v>
      </c>
    </row>
    <row r="31350" spans="1:6">
      <c r="A31350">
        <v>2017</v>
      </c>
      <c r="B31350" t="s">
        <v>1027</v>
      </c>
      <c r="C31350" t="s">
        <v>1022</v>
      </c>
      <c r="D31350" t="s">
        <v>1020</v>
      </c>
      <c r="E31350" t="s">
        <v>1014</v>
      </c>
      <c r="F31350" s="86">
        <v>534713.57520115701</v>
      </c>
    </row>
    <row r="31351" spans="1:6">
      <c r="A31351">
        <v>2018</v>
      </c>
      <c r="B31351" t="s">
        <v>1027</v>
      </c>
      <c r="C31351" t="s">
        <v>1022</v>
      </c>
      <c r="D31351" t="s">
        <v>1020</v>
      </c>
      <c r="E31351" t="s">
        <v>1014</v>
      </c>
      <c r="F31351" s="86">
        <v>572586.66306421906</v>
      </c>
    </row>
    <row r="31352" spans="1:6">
      <c r="A31352">
        <v>2019</v>
      </c>
      <c r="B31352" t="s">
        <v>1027</v>
      </c>
      <c r="C31352" t="s">
        <v>1022</v>
      </c>
      <c r="D31352" t="s">
        <v>1020</v>
      </c>
      <c r="E31352" t="s">
        <v>1014</v>
      </c>
      <c r="F31352" s="86">
        <v>609966.66147028597</v>
      </c>
    </row>
    <row r="31353" spans="1:6">
      <c r="A31353">
        <v>2020</v>
      </c>
      <c r="B31353" t="s">
        <v>1027</v>
      </c>
      <c r="C31353" t="s">
        <v>1022</v>
      </c>
      <c r="D31353" t="s">
        <v>1020</v>
      </c>
      <c r="E31353" t="s">
        <v>1014</v>
      </c>
      <c r="F31353" s="86">
        <v>646552.78737925796</v>
      </c>
    </row>
    <row r="31354" spans="1:6">
      <c r="A31354">
        <v>2021</v>
      </c>
      <c r="B31354" t="s">
        <v>1027</v>
      </c>
      <c r="C31354" t="s">
        <v>1022</v>
      </c>
      <c r="D31354" t="s">
        <v>1020</v>
      </c>
      <c r="E31354" t="s">
        <v>1014</v>
      </c>
      <c r="F31354" s="86">
        <v>682551.45430040301</v>
      </c>
    </row>
    <row r="31355" spans="1:6">
      <c r="A31355">
        <v>2022</v>
      </c>
      <c r="B31355" t="s">
        <v>1027</v>
      </c>
      <c r="C31355" t="s">
        <v>1022</v>
      </c>
      <c r="D31355" t="s">
        <v>1020</v>
      </c>
      <c r="E31355" t="s">
        <v>1014</v>
      </c>
      <c r="F31355" s="86">
        <v>717643.64526647795</v>
      </c>
    </row>
    <row r="31356" spans="1:6">
      <c r="A31356">
        <v>2023</v>
      </c>
      <c r="B31356" t="s">
        <v>1027</v>
      </c>
      <c r="C31356" t="s">
        <v>1022</v>
      </c>
      <c r="D31356" t="s">
        <v>1020</v>
      </c>
      <c r="E31356" t="s">
        <v>1014</v>
      </c>
      <c r="F31356" s="86">
        <v>751822.17428593303</v>
      </c>
    </row>
    <row r="31357" spans="1:6">
      <c r="A31357">
        <v>2024</v>
      </c>
      <c r="B31357" t="s">
        <v>1027</v>
      </c>
      <c r="C31357" t="s">
        <v>1022</v>
      </c>
      <c r="D31357" t="s">
        <v>1020</v>
      </c>
      <c r="E31357" t="s">
        <v>1014</v>
      </c>
      <c r="F31357" s="86">
        <v>785082.71137130796</v>
      </c>
    </row>
    <row r="31358" spans="1:6">
      <c r="A31358">
        <v>2025</v>
      </c>
      <c r="B31358" t="s">
        <v>1027</v>
      </c>
      <c r="C31358" t="s">
        <v>1022</v>
      </c>
      <c r="D31358" t="s">
        <v>1020</v>
      </c>
      <c r="E31358" t="s">
        <v>1014</v>
      </c>
      <c r="F31358" s="86">
        <v>817484.52501000103</v>
      </c>
    </row>
    <row r="31359" spans="1:6">
      <c r="A31359">
        <v>2026</v>
      </c>
      <c r="B31359" t="s">
        <v>1027</v>
      </c>
      <c r="C31359" t="s">
        <v>1022</v>
      </c>
      <c r="D31359" t="s">
        <v>1020</v>
      </c>
      <c r="E31359" t="s">
        <v>1014</v>
      </c>
      <c r="F31359" s="86">
        <v>849198.25208547094</v>
      </c>
    </row>
    <row r="31360" spans="1:6">
      <c r="A31360">
        <v>2027</v>
      </c>
      <c r="B31360" t="s">
        <v>1027</v>
      </c>
      <c r="C31360" t="s">
        <v>1022</v>
      </c>
      <c r="D31360" t="s">
        <v>1020</v>
      </c>
      <c r="E31360" t="s">
        <v>1014</v>
      </c>
      <c r="F31360" s="86">
        <v>880053.70454618998</v>
      </c>
    </row>
    <row r="31361" spans="1:6">
      <c r="A31361">
        <v>2028</v>
      </c>
      <c r="B31361" t="s">
        <v>1027</v>
      </c>
      <c r="C31361" t="s">
        <v>1022</v>
      </c>
      <c r="D31361" t="s">
        <v>1020</v>
      </c>
      <c r="E31361" t="s">
        <v>1014</v>
      </c>
      <c r="F31361" s="86">
        <v>909681.791628381</v>
      </c>
    </row>
    <row r="31362" spans="1:6">
      <c r="A31362">
        <v>2029</v>
      </c>
      <c r="B31362" t="s">
        <v>1027</v>
      </c>
      <c r="C31362" t="s">
        <v>1022</v>
      </c>
      <c r="D31362" t="s">
        <v>1020</v>
      </c>
      <c r="E31362" t="s">
        <v>1014</v>
      </c>
      <c r="F31362" s="86">
        <v>937520.38786145905</v>
      </c>
    </row>
    <row r="31363" spans="1:6">
      <c r="A31363">
        <v>2030</v>
      </c>
      <c r="B31363" t="s">
        <v>1027</v>
      </c>
      <c r="C31363" t="s">
        <v>1022</v>
      </c>
      <c r="D31363" t="s">
        <v>1020</v>
      </c>
      <c r="E31363" t="s">
        <v>1014</v>
      </c>
      <c r="F31363" s="86">
        <v>963436.01068943006</v>
      </c>
    </row>
    <row r="31364" spans="1:6">
      <c r="A31364">
        <v>2031</v>
      </c>
      <c r="B31364" t="s">
        <v>1027</v>
      </c>
      <c r="C31364" t="s">
        <v>1022</v>
      </c>
      <c r="D31364" t="s">
        <v>1020</v>
      </c>
      <c r="E31364" t="s">
        <v>1014</v>
      </c>
      <c r="F31364" s="86">
        <v>987429.65603310603</v>
      </c>
    </row>
    <row r="31365" spans="1:6">
      <c r="A31365">
        <v>2032</v>
      </c>
      <c r="B31365" t="s">
        <v>1027</v>
      </c>
      <c r="C31365" t="s">
        <v>1022</v>
      </c>
      <c r="D31365" t="s">
        <v>1020</v>
      </c>
      <c r="E31365" t="s">
        <v>1014</v>
      </c>
      <c r="F31365" s="86">
        <v>1009356.03098532</v>
      </c>
    </row>
    <row r="31366" spans="1:6">
      <c r="A31366">
        <v>2033</v>
      </c>
      <c r="B31366" t="s">
        <v>1027</v>
      </c>
      <c r="C31366" t="s">
        <v>1022</v>
      </c>
      <c r="D31366" t="s">
        <v>1020</v>
      </c>
      <c r="E31366" t="s">
        <v>1014</v>
      </c>
      <c r="F31366" s="86">
        <v>1028962.6341450399</v>
      </c>
    </row>
    <row r="31367" spans="1:6">
      <c r="A31367">
        <v>2034</v>
      </c>
      <c r="B31367" t="s">
        <v>1027</v>
      </c>
      <c r="C31367" t="s">
        <v>1022</v>
      </c>
      <c r="D31367" t="s">
        <v>1020</v>
      </c>
      <c r="E31367" t="s">
        <v>1014</v>
      </c>
      <c r="F31367" s="86">
        <v>1046455.43068861</v>
      </c>
    </row>
    <row r="31368" spans="1:6">
      <c r="A31368">
        <v>2035</v>
      </c>
      <c r="B31368" t="s">
        <v>1027</v>
      </c>
      <c r="C31368" t="s">
        <v>1022</v>
      </c>
      <c r="D31368" t="s">
        <v>1020</v>
      </c>
      <c r="E31368" t="s">
        <v>1014</v>
      </c>
      <c r="F31368" s="86">
        <v>1062044.5105757101</v>
      </c>
    </row>
    <row r="31369" spans="1:6">
      <c r="A31369">
        <v>2036</v>
      </c>
      <c r="B31369" t="s">
        <v>1027</v>
      </c>
      <c r="C31369" t="s">
        <v>1022</v>
      </c>
      <c r="D31369" t="s">
        <v>1020</v>
      </c>
      <c r="E31369" t="s">
        <v>1014</v>
      </c>
      <c r="F31369" s="86">
        <v>1076017.94316616</v>
      </c>
    </row>
    <row r="31370" spans="1:6">
      <c r="A31370">
        <v>2037</v>
      </c>
      <c r="B31370" t="s">
        <v>1027</v>
      </c>
      <c r="C31370" t="s">
        <v>1022</v>
      </c>
      <c r="D31370" t="s">
        <v>1020</v>
      </c>
      <c r="E31370" t="s">
        <v>1014</v>
      </c>
      <c r="F31370" s="86">
        <v>1088531.4183855599</v>
      </c>
    </row>
    <row r="31371" spans="1:6">
      <c r="A31371">
        <v>2038</v>
      </c>
      <c r="B31371" t="s">
        <v>1027</v>
      </c>
      <c r="C31371" t="s">
        <v>1022</v>
      </c>
      <c r="D31371" t="s">
        <v>1020</v>
      </c>
      <c r="E31371" t="s">
        <v>1014</v>
      </c>
      <c r="F31371" s="86">
        <v>1099837.9402836501</v>
      </c>
    </row>
    <row r="31372" spans="1:6">
      <c r="A31372">
        <v>2039</v>
      </c>
      <c r="B31372" t="s">
        <v>1027</v>
      </c>
      <c r="C31372" t="s">
        <v>1022</v>
      </c>
      <c r="D31372" t="s">
        <v>1020</v>
      </c>
      <c r="E31372" t="s">
        <v>1014</v>
      </c>
      <c r="F31372" s="86">
        <v>1110214.1026707699</v>
      </c>
    </row>
    <row r="31373" spans="1:6">
      <c r="A31373">
        <v>2040</v>
      </c>
      <c r="B31373" t="s">
        <v>1027</v>
      </c>
      <c r="C31373" t="s">
        <v>1022</v>
      </c>
      <c r="D31373" t="s">
        <v>1020</v>
      </c>
      <c r="E31373" t="s">
        <v>1014</v>
      </c>
      <c r="F31373" s="86">
        <v>1119819.0709854299</v>
      </c>
    </row>
    <row r="31374" spans="1:6">
      <c r="A31374">
        <v>2041</v>
      </c>
      <c r="B31374" t="s">
        <v>1027</v>
      </c>
      <c r="C31374" t="s">
        <v>1022</v>
      </c>
      <c r="D31374" t="s">
        <v>1020</v>
      </c>
      <c r="E31374" t="s">
        <v>1014</v>
      </c>
      <c r="F31374" s="86">
        <v>1126088.6926339699</v>
      </c>
    </row>
    <row r="31375" spans="1:6">
      <c r="A31375">
        <v>2042</v>
      </c>
      <c r="B31375" t="s">
        <v>1027</v>
      </c>
      <c r="C31375" t="s">
        <v>1022</v>
      </c>
      <c r="D31375" t="s">
        <v>1020</v>
      </c>
      <c r="E31375" t="s">
        <v>1014</v>
      </c>
      <c r="F31375" s="86">
        <v>1131962.98220839</v>
      </c>
    </row>
    <row r="31376" spans="1:6">
      <c r="A31376">
        <v>2043</v>
      </c>
      <c r="B31376" t="s">
        <v>1027</v>
      </c>
      <c r="C31376" t="s">
        <v>1022</v>
      </c>
      <c r="D31376" t="s">
        <v>1020</v>
      </c>
      <c r="E31376" t="s">
        <v>1014</v>
      </c>
      <c r="F31376" s="86">
        <v>1137463.2418441901</v>
      </c>
    </row>
    <row r="31377" spans="1:6">
      <c r="A31377">
        <v>2044</v>
      </c>
      <c r="B31377" t="s">
        <v>1027</v>
      </c>
      <c r="C31377" t="s">
        <v>1022</v>
      </c>
      <c r="D31377" t="s">
        <v>1020</v>
      </c>
      <c r="E31377" t="s">
        <v>1014</v>
      </c>
      <c r="F31377" s="86">
        <v>1142617.22417569</v>
      </c>
    </row>
    <row r="31378" spans="1:6">
      <c r="A31378">
        <v>2045</v>
      </c>
      <c r="B31378" t="s">
        <v>1027</v>
      </c>
      <c r="C31378" t="s">
        <v>1022</v>
      </c>
      <c r="D31378" t="s">
        <v>1020</v>
      </c>
      <c r="E31378" t="s">
        <v>1014</v>
      </c>
      <c r="F31378" s="86">
        <v>1147525.4527362401</v>
      </c>
    </row>
    <row r="31379" spans="1:6">
      <c r="A31379">
        <v>2046</v>
      </c>
      <c r="B31379" t="s">
        <v>1027</v>
      </c>
      <c r="C31379" t="s">
        <v>1022</v>
      </c>
      <c r="D31379" t="s">
        <v>1020</v>
      </c>
      <c r="E31379" t="s">
        <v>1014</v>
      </c>
      <c r="F31379" s="86">
        <v>1152252.93997048</v>
      </c>
    </row>
    <row r="31380" spans="1:6">
      <c r="A31380">
        <v>2047</v>
      </c>
      <c r="B31380" t="s">
        <v>1027</v>
      </c>
      <c r="C31380" t="s">
        <v>1022</v>
      </c>
      <c r="D31380" t="s">
        <v>1020</v>
      </c>
      <c r="E31380" t="s">
        <v>1014</v>
      </c>
      <c r="F31380" s="86">
        <v>1156933.0584740699</v>
      </c>
    </row>
    <row r="31381" spans="1:6">
      <c r="A31381">
        <v>2048</v>
      </c>
      <c r="B31381" t="s">
        <v>1027</v>
      </c>
      <c r="C31381" t="s">
        <v>1022</v>
      </c>
      <c r="D31381" t="s">
        <v>1020</v>
      </c>
      <c r="E31381" t="s">
        <v>1014</v>
      </c>
      <c r="F31381" s="86">
        <v>1161664.9310874899</v>
      </c>
    </row>
    <row r="31382" spans="1:6">
      <c r="A31382">
        <v>2049</v>
      </c>
      <c r="B31382" t="s">
        <v>1027</v>
      </c>
      <c r="C31382" t="s">
        <v>1022</v>
      </c>
      <c r="D31382" t="s">
        <v>1020</v>
      </c>
      <c r="E31382" t="s">
        <v>1014</v>
      </c>
      <c r="F31382" s="86">
        <v>1166423.57710229</v>
      </c>
    </row>
    <row r="31383" spans="1:6">
      <c r="A31383">
        <v>2050</v>
      </c>
      <c r="B31383" t="s">
        <v>1027</v>
      </c>
      <c r="C31383" t="s">
        <v>1022</v>
      </c>
      <c r="D31383" t="s">
        <v>1020</v>
      </c>
      <c r="E31383" t="s">
        <v>1014</v>
      </c>
      <c r="F31383" s="86">
        <v>1171223.9470605699</v>
      </c>
    </row>
    <row r="31384" spans="1:6">
      <c r="A31384">
        <v>2017</v>
      </c>
      <c r="B31384" t="s">
        <v>1028</v>
      </c>
      <c r="C31384" t="s">
        <v>1022</v>
      </c>
      <c r="D31384" t="s">
        <v>1020</v>
      </c>
      <c r="E31384" t="s">
        <v>1014</v>
      </c>
      <c r="F31384" s="86">
        <v>85383.789725984199</v>
      </c>
    </row>
    <row r="31385" spans="1:6">
      <c r="A31385">
        <v>2018</v>
      </c>
      <c r="B31385" t="s">
        <v>1028</v>
      </c>
      <c r="C31385" t="s">
        <v>1022</v>
      </c>
      <c r="D31385" t="s">
        <v>1020</v>
      </c>
      <c r="E31385" t="s">
        <v>1014</v>
      </c>
      <c r="F31385" s="86">
        <v>91590.325175235193</v>
      </c>
    </row>
    <row r="31386" spans="1:6">
      <c r="A31386">
        <v>2019</v>
      </c>
      <c r="B31386" t="s">
        <v>1028</v>
      </c>
      <c r="C31386" t="s">
        <v>1022</v>
      </c>
      <c r="D31386" t="s">
        <v>1020</v>
      </c>
      <c r="E31386" t="s">
        <v>1014</v>
      </c>
      <c r="F31386" s="86">
        <v>97699.959450041293</v>
      </c>
    </row>
    <row r="31387" spans="1:6">
      <c r="A31387">
        <v>2020</v>
      </c>
      <c r="B31387" t="s">
        <v>1028</v>
      </c>
      <c r="C31387" t="s">
        <v>1022</v>
      </c>
      <c r="D31387" t="s">
        <v>1020</v>
      </c>
      <c r="E31387" t="s">
        <v>1014</v>
      </c>
      <c r="F31387" s="86">
        <v>103668.327503942</v>
      </c>
    </row>
    <row r="31388" spans="1:6">
      <c r="A31388">
        <v>2021</v>
      </c>
      <c r="B31388" t="s">
        <v>1028</v>
      </c>
      <c r="C31388" t="s">
        <v>1022</v>
      </c>
      <c r="D31388" t="s">
        <v>1020</v>
      </c>
      <c r="E31388" t="s">
        <v>1014</v>
      </c>
      <c r="F31388" s="86">
        <v>109538.316638542</v>
      </c>
    </row>
    <row r="31389" spans="1:6">
      <c r="A31389">
        <v>2022</v>
      </c>
      <c r="B31389" t="s">
        <v>1028</v>
      </c>
      <c r="C31389" t="s">
        <v>1022</v>
      </c>
      <c r="D31389" t="s">
        <v>1020</v>
      </c>
      <c r="E31389" t="s">
        <v>1014</v>
      </c>
      <c r="F31389" s="86">
        <v>115266.49505552099</v>
      </c>
    </row>
    <row r="31390" spans="1:6">
      <c r="A31390">
        <v>2023</v>
      </c>
      <c r="B31390" t="s">
        <v>1028</v>
      </c>
      <c r="C31390" t="s">
        <v>1022</v>
      </c>
      <c r="D31390" t="s">
        <v>1020</v>
      </c>
      <c r="E31390" t="s">
        <v>1014</v>
      </c>
      <c r="F31390" s="86">
        <v>120854.254638424</v>
      </c>
    </row>
    <row r="31391" spans="1:6">
      <c r="A31391">
        <v>2024</v>
      </c>
      <c r="B31391" t="s">
        <v>1028</v>
      </c>
      <c r="C31391" t="s">
        <v>1022</v>
      </c>
      <c r="D31391" t="s">
        <v>1020</v>
      </c>
      <c r="E31391" t="s">
        <v>1014</v>
      </c>
      <c r="F31391" s="86">
        <v>126302.675397802</v>
      </c>
    </row>
    <row r="31392" spans="1:6">
      <c r="A31392">
        <v>2025</v>
      </c>
      <c r="B31392" t="s">
        <v>1028</v>
      </c>
      <c r="C31392" t="s">
        <v>1022</v>
      </c>
      <c r="D31392" t="s">
        <v>1020</v>
      </c>
      <c r="E31392" t="s">
        <v>1014</v>
      </c>
      <c r="F31392" s="86">
        <v>131618.00303360901</v>
      </c>
    </row>
    <row r="31393" spans="1:6">
      <c r="A31393">
        <v>2026</v>
      </c>
      <c r="B31393" t="s">
        <v>1028</v>
      </c>
      <c r="C31393" t="s">
        <v>1022</v>
      </c>
      <c r="D31393" t="s">
        <v>1020</v>
      </c>
      <c r="E31393" t="s">
        <v>1014</v>
      </c>
      <c r="F31393" s="86">
        <v>136830.427410259</v>
      </c>
    </row>
    <row r="31394" spans="1:6">
      <c r="A31394">
        <v>2027</v>
      </c>
      <c r="B31394" t="s">
        <v>1028</v>
      </c>
      <c r="C31394" t="s">
        <v>1022</v>
      </c>
      <c r="D31394" t="s">
        <v>1020</v>
      </c>
      <c r="E31394" t="s">
        <v>1014</v>
      </c>
      <c r="F31394" s="86">
        <v>141930.738347926</v>
      </c>
    </row>
    <row r="31395" spans="1:6">
      <c r="A31395">
        <v>2028</v>
      </c>
      <c r="B31395" t="s">
        <v>1028</v>
      </c>
      <c r="C31395" t="s">
        <v>1022</v>
      </c>
      <c r="D31395" t="s">
        <v>1020</v>
      </c>
      <c r="E31395" t="s">
        <v>1014</v>
      </c>
      <c r="F31395" s="86">
        <v>146879.68309833901</v>
      </c>
    </row>
    <row r="31396" spans="1:6">
      <c r="A31396">
        <v>2029</v>
      </c>
      <c r="B31396" t="s">
        <v>1028</v>
      </c>
      <c r="C31396" t="s">
        <v>1022</v>
      </c>
      <c r="D31396" t="s">
        <v>1020</v>
      </c>
      <c r="E31396" t="s">
        <v>1014</v>
      </c>
      <c r="F31396" s="86">
        <v>151578.07601436501</v>
      </c>
    </row>
    <row r="31397" spans="1:6">
      <c r="A31397">
        <v>2030</v>
      </c>
      <c r="B31397" t="s">
        <v>1028</v>
      </c>
      <c r="C31397" t="s">
        <v>1022</v>
      </c>
      <c r="D31397" t="s">
        <v>1020</v>
      </c>
      <c r="E31397" t="s">
        <v>1014</v>
      </c>
      <c r="F31397" s="86">
        <v>155987.19113774999</v>
      </c>
    </row>
    <row r="31398" spans="1:6">
      <c r="A31398">
        <v>2031</v>
      </c>
      <c r="B31398" t="s">
        <v>1028</v>
      </c>
      <c r="C31398" t="s">
        <v>1022</v>
      </c>
      <c r="D31398" t="s">
        <v>1020</v>
      </c>
      <c r="E31398" t="s">
        <v>1014</v>
      </c>
      <c r="F31398" s="86">
        <v>160119.66917383901</v>
      </c>
    </row>
    <row r="31399" spans="1:6">
      <c r="A31399">
        <v>2032</v>
      </c>
      <c r="B31399" t="s">
        <v>1028</v>
      </c>
      <c r="C31399" t="s">
        <v>1022</v>
      </c>
      <c r="D31399" t="s">
        <v>1020</v>
      </c>
      <c r="E31399" t="s">
        <v>1014</v>
      </c>
      <c r="F31399" s="86">
        <v>163971.96921189199</v>
      </c>
    </row>
    <row r="31400" spans="1:6">
      <c r="A31400">
        <v>2033</v>
      </c>
      <c r="B31400" t="s">
        <v>1028</v>
      </c>
      <c r="C31400" t="s">
        <v>1022</v>
      </c>
      <c r="D31400" t="s">
        <v>1020</v>
      </c>
      <c r="E31400" t="s">
        <v>1014</v>
      </c>
      <c r="F31400" s="86">
        <v>167477.81430766601</v>
      </c>
    </row>
    <row r="31401" spans="1:6">
      <c r="A31401">
        <v>2034</v>
      </c>
      <c r="B31401" t="s">
        <v>1028</v>
      </c>
      <c r="C31401" t="s">
        <v>1022</v>
      </c>
      <c r="D31401" t="s">
        <v>1020</v>
      </c>
      <c r="E31401" t="s">
        <v>1014</v>
      </c>
      <c r="F31401" s="86">
        <v>170646.32884360701</v>
      </c>
    </row>
    <row r="31402" spans="1:6">
      <c r="A31402">
        <v>2035</v>
      </c>
      <c r="B31402" t="s">
        <v>1028</v>
      </c>
      <c r="C31402" t="s">
        <v>1022</v>
      </c>
      <c r="D31402" t="s">
        <v>1020</v>
      </c>
      <c r="E31402" t="s">
        <v>1014</v>
      </c>
      <c r="F31402" s="86">
        <v>173511.594632255</v>
      </c>
    </row>
    <row r="31403" spans="1:6">
      <c r="A31403">
        <v>2036</v>
      </c>
      <c r="B31403" t="s">
        <v>1028</v>
      </c>
      <c r="C31403" t="s">
        <v>1022</v>
      </c>
      <c r="D31403" t="s">
        <v>1020</v>
      </c>
      <c r="E31403" t="s">
        <v>1014</v>
      </c>
      <c r="F31403" s="86">
        <v>176138.37384476699</v>
      </c>
    </row>
    <row r="31404" spans="1:6">
      <c r="A31404">
        <v>2037</v>
      </c>
      <c r="B31404" t="s">
        <v>1028</v>
      </c>
      <c r="C31404" t="s">
        <v>1022</v>
      </c>
      <c r="D31404" t="s">
        <v>1020</v>
      </c>
      <c r="E31404" t="s">
        <v>1014</v>
      </c>
      <c r="F31404" s="86">
        <v>178544.28981663799</v>
      </c>
    </row>
    <row r="31405" spans="1:6">
      <c r="A31405">
        <v>2038</v>
      </c>
      <c r="B31405" t="s">
        <v>1028</v>
      </c>
      <c r="C31405" t="s">
        <v>1022</v>
      </c>
      <c r="D31405" t="s">
        <v>1020</v>
      </c>
      <c r="E31405" t="s">
        <v>1014</v>
      </c>
      <c r="F31405" s="86">
        <v>180753.23391508299</v>
      </c>
    </row>
    <row r="31406" spans="1:6">
      <c r="A31406">
        <v>2039</v>
      </c>
      <c r="B31406" t="s">
        <v>1028</v>
      </c>
      <c r="C31406" t="s">
        <v>1022</v>
      </c>
      <c r="D31406" t="s">
        <v>1020</v>
      </c>
      <c r="E31406" t="s">
        <v>1014</v>
      </c>
      <c r="F31406" s="86">
        <v>182804.87478529901</v>
      </c>
    </row>
    <row r="31407" spans="1:6">
      <c r="A31407">
        <v>2040</v>
      </c>
      <c r="B31407" t="s">
        <v>1028</v>
      </c>
      <c r="C31407" t="s">
        <v>1022</v>
      </c>
      <c r="D31407" t="s">
        <v>1020</v>
      </c>
      <c r="E31407" t="s">
        <v>1014</v>
      </c>
      <c r="F31407" s="86">
        <v>184716.502693738</v>
      </c>
    </row>
    <row r="31408" spans="1:6">
      <c r="A31408">
        <v>2041</v>
      </c>
      <c r="B31408" t="s">
        <v>1028</v>
      </c>
      <c r="C31408" t="s">
        <v>1022</v>
      </c>
      <c r="D31408" t="s">
        <v>1020</v>
      </c>
      <c r="E31408" t="s">
        <v>1014</v>
      </c>
      <c r="F31408" s="86">
        <v>186369.04847037201</v>
      </c>
    </row>
    <row r="31409" spans="1:6">
      <c r="A31409">
        <v>2042</v>
      </c>
      <c r="B31409" t="s">
        <v>1028</v>
      </c>
      <c r="C31409" t="s">
        <v>1022</v>
      </c>
      <c r="D31409" t="s">
        <v>1020</v>
      </c>
      <c r="E31409" t="s">
        <v>1014</v>
      </c>
      <c r="F31409" s="86">
        <v>187972.78579193799</v>
      </c>
    </row>
    <row r="31410" spans="1:6">
      <c r="A31410">
        <v>2043</v>
      </c>
      <c r="B31410" t="s">
        <v>1028</v>
      </c>
      <c r="C31410" t="s">
        <v>1022</v>
      </c>
      <c r="D31410" t="s">
        <v>1020</v>
      </c>
      <c r="E31410" t="s">
        <v>1014</v>
      </c>
      <c r="F31410" s="86">
        <v>189522.14789330499</v>
      </c>
    </row>
    <row r="31411" spans="1:6">
      <c r="A31411">
        <v>2044</v>
      </c>
      <c r="B31411" t="s">
        <v>1028</v>
      </c>
      <c r="C31411" t="s">
        <v>1022</v>
      </c>
      <c r="D31411" t="s">
        <v>1020</v>
      </c>
      <c r="E31411" t="s">
        <v>1014</v>
      </c>
      <c r="F31411" s="86">
        <v>191020.51537096899</v>
      </c>
    </row>
    <row r="31412" spans="1:6">
      <c r="A31412">
        <v>2045</v>
      </c>
      <c r="B31412" t="s">
        <v>1028</v>
      </c>
      <c r="C31412" t="s">
        <v>1022</v>
      </c>
      <c r="D31412" t="s">
        <v>1020</v>
      </c>
      <c r="E31412" t="s">
        <v>1014</v>
      </c>
      <c r="F31412" s="86">
        <v>192483.65190184501</v>
      </c>
    </row>
    <row r="31413" spans="1:6">
      <c r="A31413">
        <v>2046</v>
      </c>
      <c r="B31413" t="s">
        <v>1028</v>
      </c>
      <c r="C31413" t="s">
        <v>1022</v>
      </c>
      <c r="D31413" t="s">
        <v>1020</v>
      </c>
      <c r="E31413" t="s">
        <v>1014</v>
      </c>
      <c r="F31413" s="86">
        <v>193933.18521786999</v>
      </c>
    </row>
    <row r="31414" spans="1:6">
      <c r="A31414">
        <v>2047</v>
      </c>
      <c r="B31414" t="s">
        <v>1028</v>
      </c>
      <c r="C31414" t="s">
        <v>1022</v>
      </c>
      <c r="D31414" t="s">
        <v>1020</v>
      </c>
      <c r="E31414" t="s">
        <v>1014</v>
      </c>
      <c r="F31414" s="86">
        <v>195392.016297436</v>
      </c>
    </row>
    <row r="31415" spans="1:6">
      <c r="A31415">
        <v>2048</v>
      </c>
      <c r="B31415" t="s">
        <v>1028</v>
      </c>
      <c r="C31415" t="s">
        <v>1022</v>
      </c>
      <c r="D31415" t="s">
        <v>1020</v>
      </c>
      <c r="E31415" t="s">
        <v>1014</v>
      </c>
      <c r="F31415" s="86">
        <v>196886.09150739701</v>
      </c>
    </row>
    <row r="31416" spans="1:6">
      <c r="A31416">
        <v>2049</v>
      </c>
      <c r="B31416" t="s">
        <v>1028</v>
      </c>
      <c r="C31416" t="s">
        <v>1022</v>
      </c>
      <c r="D31416" t="s">
        <v>1020</v>
      </c>
      <c r="E31416" t="s">
        <v>1014</v>
      </c>
      <c r="F31416" s="86">
        <v>198417.42440860099</v>
      </c>
    </row>
    <row r="31417" spans="1:6">
      <c r="A31417">
        <v>2050</v>
      </c>
      <c r="B31417" t="s">
        <v>1028</v>
      </c>
      <c r="C31417" t="s">
        <v>1022</v>
      </c>
      <c r="D31417" t="s">
        <v>1020</v>
      </c>
      <c r="E31417" t="s">
        <v>1014</v>
      </c>
      <c r="F31417" s="86">
        <v>199979.55502600499</v>
      </c>
    </row>
    <row r="31418" spans="1:6">
      <c r="A31418">
        <v>2017</v>
      </c>
      <c r="B31418" t="s">
        <v>1029</v>
      </c>
      <c r="C31418" t="s">
        <v>1022</v>
      </c>
      <c r="D31418" t="s">
        <v>1020</v>
      </c>
      <c r="E31418" t="s">
        <v>1014</v>
      </c>
      <c r="F31418" s="86">
        <v>76247.669109641705</v>
      </c>
    </row>
    <row r="31419" spans="1:6">
      <c r="A31419">
        <v>2018</v>
      </c>
      <c r="B31419" t="s">
        <v>1029</v>
      </c>
      <c r="C31419" t="s">
        <v>1022</v>
      </c>
      <c r="D31419" t="s">
        <v>1020</v>
      </c>
      <c r="E31419" t="s">
        <v>1014</v>
      </c>
      <c r="F31419" s="86">
        <v>83301.860704050894</v>
      </c>
    </row>
    <row r="31420" spans="1:6">
      <c r="A31420">
        <v>2019</v>
      </c>
      <c r="B31420" t="s">
        <v>1029</v>
      </c>
      <c r="C31420" t="s">
        <v>1022</v>
      </c>
      <c r="D31420" t="s">
        <v>1020</v>
      </c>
      <c r="E31420" t="s">
        <v>1014</v>
      </c>
      <c r="F31420" s="86">
        <v>90175.850251300202</v>
      </c>
    </row>
    <row r="31421" spans="1:6">
      <c r="A31421">
        <v>2020</v>
      </c>
      <c r="B31421" t="s">
        <v>1029</v>
      </c>
      <c r="C31421" t="s">
        <v>1022</v>
      </c>
      <c r="D31421" t="s">
        <v>1020</v>
      </c>
      <c r="E31421" t="s">
        <v>1014</v>
      </c>
      <c r="F31421" s="86">
        <v>96823.787256133495</v>
      </c>
    </row>
    <row r="31422" spans="1:6">
      <c r="A31422">
        <v>2021</v>
      </c>
      <c r="B31422" t="s">
        <v>1029</v>
      </c>
      <c r="C31422" t="s">
        <v>1022</v>
      </c>
      <c r="D31422" t="s">
        <v>1020</v>
      </c>
      <c r="E31422" t="s">
        <v>1014</v>
      </c>
      <c r="F31422" s="86">
        <v>103286.15244675</v>
      </c>
    </row>
    <row r="31423" spans="1:6">
      <c r="A31423">
        <v>2022</v>
      </c>
      <c r="B31423" t="s">
        <v>1029</v>
      </c>
      <c r="C31423" t="s">
        <v>1022</v>
      </c>
      <c r="D31423" t="s">
        <v>1020</v>
      </c>
      <c r="E31423" t="s">
        <v>1014</v>
      </c>
      <c r="F31423" s="86">
        <v>109523.045890113</v>
      </c>
    </row>
    <row r="31424" spans="1:6">
      <c r="A31424">
        <v>2023</v>
      </c>
      <c r="B31424" t="s">
        <v>1029</v>
      </c>
      <c r="C31424" t="s">
        <v>1022</v>
      </c>
      <c r="D31424" t="s">
        <v>1020</v>
      </c>
      <c r="E31424" t="s">
        <v>1014</v>
      </c>
      <c r="F31424" s="86">
        <v>115533.07948631101</v>
      </c>
    </row>
    <row r="31425" spans="1:6">
      <c r="A31425">
        <v>2024</v>
      </c>
      <c r="B31425" t="s">
        <v>1029</v>
      </c>
      <c r="C31425" t="s">
        <v>1022</v>
      </c>
      <c r="D31425" t="s">
        <v>1020</v>
      </c>
      <c r="E31425" t="s">
        <v>1014</v>
      </c>
      <c r="F31425" s="86">
        <v>121308.118021452</v>
      </c>
    </row>
    <row r="31426" spans="1:6">
      <c r="A31426">
        <v>2025</v>
      </c>
      <c r="B31426" t="s">
        <v>1029</v>
      </c>
      <c r="C31426" t="s">
        <v>1022</v>
      </c>
      <c r="D31426" t="s">
        <v>1020</v>
      </c>
      <c r="E31426" t="s">
        <v>1014</v>
      </c>
      <c r="F31426" s="86">
        <v>126841.061271691</v>
      </c>
    </row>
    <row r="31427" spans="1:6">
      <c r="A31427">
        <v>2026</v>
      </c>
      <c r="B31427" t="s">
        <v>1029</v>
      </c>
      <c r="C31427" t="s">
        <v>1022</v>
      </c>
      <c r="D31427" t="s">
        <v>1020</v>
      </c>
      <c r="E31427" t="s">
        <v>1014</v>
      </c>
      <c r="F31427" s="86">
        <v>132140.67621610701</v>
      </c>
    </row>
    <row r="31428" spans="1:6">
      <c r="A31428">
        <v>2027</v>
      </c>
      <c r="B31428" t="s">
        <v>1029</v>
      </c>
      <c r="C31428" t="s">
        <v>1022</v>
      </c>
      <c r="D31428" t="s">
        <v>1020</v>
      </c>
      <c r="E31428" t="s">
        <v>1014</v>
      </c>
      <c r="F31428" s="86">
        <v>137151.10916609399</v>
      </c>
    </row>
    <row r="31429" spans="1:6">
      <c r="A31429">
        <v>2028</v>
      </c>
      <c r="B31429" t="s">
        <v>1029</v>
      </c>
      <c r="C31429" t="s">
        <v>1022</v>
      </c>
      <c r="D31429" t="s">
        <v>1020</v>
      </c>
      <c r="E31429" t="s">
        <v>1014</v>
      </c>
      <c r="F31429" s="86">
        <v>141783.932463195</v>
      </c>
    </row>
    <row r="31430" spans="1:6">
      <c r="A31430">
        <v>2029</v>
      </c>
      <c r="B31430" t="s">
        <v>1029</v>
      </c>
      <c r="C31430" t="s">
        <v>1022</v>
      </c>
      <c r="D31430" t="s">
        <v>1020</v>
      </c>
      <c r="E31430" t="s">
        <v>1014</v>
      </c>
      <c r="F31430" s="86">
        <v>145930.556267259</v>
      </c>
    </row>
    <row r="31431" spans="1:6">
      <c r="A31431">
        <v>2030</v>
      </c>
      <c r="B31431" t="s">
        <v>1029</v>
      </c>
      <c r="C31431" t="s">
        <v>1022</v>
      </c>
      <c r="D31431" t="s">
        <v>1020</v>
      </c>
      <c r="E31431" t="s">
        <v>1014</v>
      </c>
      <c r="F31431" s="86">
        <v>149569.80471978101</v>
      </c>
    </row>
    <row r="31432" spans="1:6">
      <c r="A31432">
        <v>2031</v>
      </c>
      <c r="B31432" t="s">
        <v>1029</v>
      </c>
      <c r="C31432" t="s">
        <v>1022</v>
      </c>
      <c r="D31432" t="s">
        <v>1020</v>
      </c>
      <c r="E31432" t="s">
        <v>1014</v>
      </c>
      <c r="F31432" s="86">
        <v>152710.75064829501</v>
      </c>
    </row>
    <row r="31433" spans="1:6">
      <c r="A31433">
        <v>2032</v>
      </c>
      <c r="B31433" t="s">
        <v>1029</v>
      </c>
      <c r="C31433" t="s">
        <v>1022</v>
      </c>
      <c r="D31433" t="s">
        <v>1020</v>
      </c>
      <c r="E31433" t="s">
        <v>1014</v>
      </c>
      <c r="F31433" s="86">
        <v>155352.23847612701</v>
      </c>
    </row>
    <row r="31434" spans="1:6">
      <c r="A31434">
        <v>2033</v>
      </c>
      <c r="B31434" t="s">
        <v>1029</v>
      </c>
      <c r="C31434" t="s">
        <v>1022</v>
      </c>
      <c r="D31434" t="s">
        <v>1020</v>
      </c>
      <c r="E31434" t="s">
        <v>1014</v>
      </c>
      <c r="F31434" s="86">
        <v>157494.89584891201</v>
      </c>
    </row>
    <row r="31435" spans="1:6">
      <c r="A31435">
        <v>2034</v>
      </c>
      <c r="B31435" t="s">
        <v>1029</v>
      </c>
      <c r="C31435" t="s">
        <v>1022</v>
      </c>
      <c r="D31435" t="s">
        <v>1020</v>
      </c>
      <c r="E31435" t="s">
        <v>1014</v>
      </c>
      <c r="F31435" s="86">
        <v>159224.598273601</v>
      </c>
    </row>
    <row r="31436" spans="1:6">
      <c r="A31436">
        <v>2035</v>
      </c>
      <c r="B31436" t="s">
        <v>1029</v>
      </c>
      <c r="C31436" t="s">
        <v>1022</v>
      </c>
      <c r="D31436" t="s">
        <v>1020</v>
      </c>
      <c r="E31436" t="s">
        <v>1014</v>
      </c>
      <c r="F31436" s="86">
        <v>160625.042345469</v>
      </c>
    </row>
    <row r="31437" spans="1:6">
      <c r="A31437">
        <v>2036</v>
      </c>
      <c r="B31437" t="s">
        <v>1029</v>
      </c>
      <c r="C31437" t="s">
        <v>1022</v>
      </c>
      <c r="D31437" t="s">
        <v>1020</v>
      </c>
      <c r="E31437" t="s">
        <v>1014</v>
      </c>
      <c r="F31437" s="86">
        <v>161787.55439563899</v>
      </c>
    </row>
    <row r="31438" spans="1:6">
      <c r="A31438">
        <v>2037</v>
      </c>
      <c r="B31438" t="s">
        <v>1029</v>
      </c>
      <c r="C31438" t="s">
        <v>1022</v>
      </c>
      <c r="D31438" t="s">
        <v>1020</v>
      </c>
      <c r="E31438" t="s">
        <v>1014</v>
      </c>
      <c r="F31438" s="86">
        <v>162782.87261427499</v>
      </c>
    </row>
    <row r="31439" spans="1:6">
      <c r="A31439">
        <v>2038</v>
      </c>
      <c r="B31439" t="s">
        <v>1029</v>
      </c>
      <c r="C31439" t="s">
        <v>1022</v>
      </c>
      <c r="D31439" t="s">
        <v>1020</v>
      </c>
      <c r="E31439" t="s">
        <v>1014</v>
      </c>
      <c r="F31439" s="86">
        <v>163693.083020516</v>
      </c>
    </row>
    <row r="31440" spans="1:6">
      <c r="A31440">
        <v>2039</v>
      </c>
      <c r="B31440" t="s">
        <v>1029</v>
      </c>
      <c r="C31440" t="s">
        <v>1022</v>
      </c>
      <c r="D31440" t="s">
        <v>1020</v>
      </c>
      <c r="E31440" t="s">
        <v>1014</v>
      </c>
      <c r="F31440" s="86">
        <v>164586.98585417701</v>
      </c>
    </row>
    <row r="31441" spans="1:6">
      <c r="A31441">
        <v>2040</v>
      </c>
      <c r="B31441" t="s">
        <v>1029</v>
      </c>
      <c r="C31441" t="s">
        <v>1022</v>
      </c>
      <c r="D31441" t="s">
        <v>1020</v>
      </c>
      <c r="E31441" t="s">
        <v>1014</v>
      </c>
      <c r="F31441" s="86">
        <v>165501.682471426</v>
      </c>
    </row>
    <row r="31442" spans="1:6">
      <c r="A31442">
        <v>2041</v>
      </c>
      <c r="B31442" t="s">
        <v>1029</v>
      </c>
      <c r="C31442" t="s">
        <v>1022</v>
      </c>
      <c r="D31442" t="s">
        <v>1020</v>
      </c>
      <c r="E31442" t="s">
        <v>1014</v>
      </c>
      <c r="F31442" s="86">
        <v>165173.193369816</v>
      </c>
    </row>
    <row r="31443" spans="1:6">
      <c r="A31443">
        <v>2042</v>
      </c>
      <c r="B31443" t="s">
        <v>1029</v>
      </c>
      <c r="C31443" t="s">
        <v>1022</v>
      </c>
      <c r="D31443" t="s">
        <v>1020</v>
      </c>
      <c r="E31443" t="s">
        <v>1014</v>
      </c>
      <c r="F31443" s="86">
        <v>164908.11696028701</v>
      </c>
    </row>
    <row r="31444" spans="1:6">
      <c r="A31444">
        <v>2043</v>
      </c>
      <c r="B31444" t="s">
        <v>1029</v>
      </c>
      <c r="C31444" t="s">
        <v>1022</v>
      </c>
      <c r="D31444" t="s">
        <v>1020</v>
      </c>
      <c r="E31444" t="s">
        <v>1014</v>
      </c>
      <c r="F31444" s="86">
        <v>164690.71949470599</v>
      </c>
    </row>
    <row r="31445" spans="1:6">
      <c r="A31445">
        <v>2044</v>
      </c>
      <c r="B31445" t="s">
        <v>1029</v>
      </c>
      <c r="C31445" t="s">
        <v>1022</v>
      </c>
      <c r="D31445" t="s">
        <v>1020</v>
      </c>
      <c r="E31445" t="s">
        <v>1014</v>
      </c>
      <c r="F31445" s="86">
        <v>164504.62453578401</v>
      </c>
    </row>
    <row r="31446" spans="1:6">
      <c r="A31446">
        <v>2045</v>
      </c>
      <c r="B31446" t="s">
        <v>1029</v>
      </c>
      <c r="C31446" t="s">
        <v>1022</v>
      </c>
      <c r="D31446" t="s">
        <v>1020</v>
      </c>
      <c r="E31446" t="s">
        <v>1014</v>
      </c>
      <c r="F31446" s="86">
        <v>164337.83195883399</v>
      </c>
    </row>
    <row r="31447" spans="1:6">
      <c r="A31447">
        <v>2046</v>
      </c>
      <c r="B31447" t="s">
        <v>1029</v>
      </c>
      <c r="C31447" t="s">
        <v>1022</v>
      </c>
      <c r="D31447" t="s">
        <v>1020</v>
      </c>
      <c r="E31447" t="s">
        <v>1014</v>
      </c>
      <c r="F31447" s="86">
        <v>164183.164833299</v>
      </c>
    </row>
    <row r="31448" spans="1:6">
      <c r="A31448">
        <v>2047</v>
      </c>
      <c r="B31448" t="s">
        <v>1029</v>
      </c>
      <c r="C31448" t="s">
        <v>1022</v>
      </c>
      <c r="D31448" t="s">
        <v>1020</v>
      </c>
      <c r="E31448" t="s">
        <v>1014</v>
      </c>
      <c r="F31448" s="86">
        <v>164037.96520249799</v>
      </c>
    </row>
    <row r="31449" spans="1:6">
      <c r="A31449">
        <v>2048</v>
      </c>
      <c r="B31449" t="s">
        <v>1029</v>
      </c>
      <c r="C31449" t="s">
        <v>1022</v>
      </c>
      <c r="D31449" t="s">
        <v>1020</v>
      </c>
      <c r="E31449" t="s">
        <v>1014</v>
      </c>
      <c r="F31449" s="86">
        <v>163905.08072165801</v>
      </c>
    </row>
    <row r="31450" spans="1:6">
      <c r="A31450">
        <v>2049</v>
      </c>
      <c r="B31450" t="s">
        <v>1029</v>
      </c>
      <c r="C31450" t="s">
        <v>1022</v>
      </c>
      <c r="D31450" t="s">
        <v>1020</v>
      </c>
      <c r="E31450" t="s">
        <v>1014</v>
      </c>
      <c r="F31450" s="86">
        <v>163781.13419821</v>
      </c>
    </row>
    <row r="31451" spans="1:6">
      <c r="A31451">
        <v>2050</v>
      </c>
      <c r="B31451" t="s">
        <v>1029</v>
      </c>
      <c r="C31451" t="s">
        <v>1022</v>
      </c>
      <c r="D31451" t="s">
        <v>1020</v>
      </c>
      <c r="E31451" t="s">
        <v>1014</v>
      </c>
      <c r="F31451" s="86">
        <v>163662.70835925799</v>
      </c>
    </row>
    <row r="31452" spans="1:6">
      <c r="A31452">
        <v>2017</v>
      </c>
      <c r="B31452" t="s">
        <v>1030</v>
      </c>
      <c r="C31452" t="s">
        <v>1022</v>
      </c>
      <c r="D31452" t="s">
        <v>1020</v>
      </c>
      <c r="E31452" t="s">
        <v>1014</v>
      </c>
      <c r="F31452" s="86">
        <v>10787.864643597901</v>
      </c>
    </row>
    <row r="31453" spans="1:6">
      <c r="A31453">
        <v>2018</v>
      </c>
      <c r="B31453" t="s">
        <v>1030</v>
      </c>
      <c r="C31453" t="s">
        <v>1022</v>
      </c>
      <c r="D31453" t="s">
        <v>1020</v>
      </c>
      <c r="E31453" t="s">
        <v>1014</v>
      </c>
      <c r="F31453" s="86">
        <v>11672.977333884101</v>
      </c>
    </row>
    <row r="31454" spans="1:6">
      <c r="A31454">
        <v>2019</v>
      </c>
      <c r="B31454" t="s">
        <v>1030</v>
      </c>
      <c r="C31454" t="s">
        <v>1022</v>
      </c>
      <c r="D31454" t="s">
        <v>1020</v>
      </c>
      <c r="E31454" t="s">
        <v>1014</v>
      </c>
      <c r="F31454" s="86">
        <v>12535.3382241867</v>
      </c>
    </row>
    <row r="31455" spans="1:6">
      <c r="A31455">
        <v>2020</v>
      </c>
      <c r="B31455" t="s">
        <v>1030</v>
      </c>
      <c r="C31455" t="s">
        <v>1022</v>
      </c>
      <c r="D31455" t="s">
        <v>1020</v>
      </c>
      <c r="E31455" t="s">
        <v>1014</v>
      </c>
      <c r="F31455" s="86">
        <v>13368.2579044551</v>
      </c>
    </row>
    <row r="31456" spans="1:6">
      <c r="A31456">
        <v>2021</v>
      </c>
      <c r="B31456" t="s">
        <v>1030</v>
      </c>
      <c r="C31456" t="s">
        <v>1022</v>
      </c>
      <c r="D31456" t="s">
        <v>1020</v>
      </c>
      <c r="E31456" t="s">
        <v>1014</v>
      </c>
      <c r="F31456" s="86">
        <v>14175.7069799605</v>
      </c>
    </row>
    <row r="31457" spans="1:6">
      <c r="A31457">
        <v>2022</v>
      </c>
      <c r="B31457" t="s">
        <v>1030</v>
      </c>
      <c r="C31457" t="s">
        <v>1022</v>
      </c>
      <c r="D31457" t="s">
        <v>1020</v>
      </c>
      <c r="E31457" t="s">
        <v>1014</v>
      </c>
      <c r="F31457" s="86">
        <v>14951.129772455901</v>
      </c>
    </row>
    <row r="31458" spans="1:6">
      <c r="A31458">
        <v>2023</v>
      </c>
      <c r="B31458" t="s">
        <v>1030</v>
      </c>
      <c r="C31458" t="s">
        <v>1022</v>
      </c>
      <c r="D31458" t="s">
        <v>1020</v>
      </c>
      <c r="E31458" t="s">
        <v>1014</v>
      </c>
      <c r="F31458" s="86">
        <v>15694.3444499912</v>
      </c>
    </row>
    <row r="31459" spans="1:6">
      <c r="A31459">
        <v>2024</v>
      </c>
      <c r="B31459" t="s">
        <v>1030</v>
      </c>
      <c r="C31459" t="s">
        <v>1022</v>
      </c>
      <c r="D31459" t="s">
        <v>1020</v>
      </c>
      <c r="E31459" t="s">
        <v>1014</v>
      </c>
      <c r="F31459" s="86">
        <v>16405.0775225053</v>
      </c>
    </row>
    <row r="31460" spans="1:6">
      <c r="A31460">
        <v>2025</v>
      </c>
      <c r="B31460" t="s">
        <v>1030</v>
      </c>
      <c r="C31460" t="s">
        <v>1022</v>
      </c>
      <c r="D31460" t="s">
        <v>1020</v>
      </c>
      <c r="E31460" t="s">
        <v>1014</v>
      </c>
      <c r="F31460" s="86">
        <v>17083.860833258601</v>
      </c>
    </row>
    <row r="31461" spans="1:6">
      <c r="A31461">
        <v>2026</v>
      </c>
      <c r="B31461" t="s">
        <v>1030</v>
      </c>
      <c r="C31461" t="s">
        <v>1022</v>
      </c>
      <c r="D31461" t="s">
        <v>1020</v>
      </c>
      <c r="E31461" t="s">
        <v>1014</v>
      </c>
      <c r="F31461" s="86">
        <v>17733.6640581953</v>
      </c>
    </row>
    <row r="31462" spans="1:6">
      <c r="A31462">
        <v>2027</v>
      </c>
      <c r="B31462" t="s">
        <v>1030</v>
      </c>
      <c r="C31462" t="s">
        <v>1022</v>
      </c>
      <c r="D31462" t="s">
        <v>1020</v>
      </c>
      <c r="E31462" t="s">
        <v>1014</v>
      </c>
      <c r="F31462" s="86">
        <v>18350.237946597699</v>
      </c>
    </row>
    <row r="31463" spans="1:6">
      <c r="A31463">
        <v>2028</v>
      </c>
      <c r="B31463" t="s">
        <v>1030</v>
      </c>
      <c r="C31463" t="s">
        <v>1022</v>
      </c>
      <c r="D31463" t="s">
        <v>1020</v>
      </c>
      <c r="E31463" t="s">
        <v>1014</v>
      </c>
      <c r="F31463" s="86">
        <v>18925.489285669799</v>
      </c>
    </row>
    <row r="31464" spans="1:6">
      <c r="A31464">
        <v>2029</v>
      </c>
      <c r="B31464" t="s">
        <v>1030</v>
      </c>
      <c r="C31464" t="s">
        <v>1022</v>
      </c>
      <c r="D31464" t="s">
        <v>1020</v>
      </c>
      <c r="E31464" t="s">
        <v>1014</v>
      </c>
      <c r="F31464" s="86">
        <v>19445.938236613201</v>
      </c>
    </row>
    <row r="31465" spans="1:6">
      <c r="A31465">
        <v>2030</v>
      </c>
      <c r="B31465" t="s">
        <v>1030</v>
      </c>
      <c r="C31465" t="s">
        <v>1022</v>
      </c>
      <c r="D31465" t="s">
        <v>1020</v>
      </c>
      <c r="E31465" t="s">
        <v>1014</v>
      </c>
      <c r="F31465" s="86">
        <v>19907.993810133099</v>
      </c>
    </row>
    <row r="31466" spans="1:6">
      <c r="A31466">
        <v>2031</v>
      </c>
      <c r="B31466" t="s">
        <v>1030</v>
      </c>
      <c r="C31466" t="s">
        <v>1022</v>
      </c>
      <c r="D31466" t="s">
        <v>1020</v>
      </c>
      <c r="E31466" t="s">
        <v>1014</v>
      </c>
      <c r="F31466" s="86">
        <v>20314.469428865799</v>
      </c>
    </row>
    <row r="31467" spans="1:6">
      <c r="A31467">
        <v>2032</v>
      </c>
      <c r="B31467" t="s">
        <v>1030</v>
      </c>
      <c r="C31467" t="s">
        <v>1022</v>
      </c>
      <c r="D31467" t="s">
        <v>1020</v>
      </c>
      <c r="E31467" t="s">
        <v>1014</v>
      </c>
      <c r="F31467" s="86">
        <v>20666.837967947198</v>
      </c>
    </row>
    <row r="31468" spans="1:6">
      <c r="A31468">
        <v>2033</v>
      </c>
      <c r="B31468" t="s">
        <v>1030</v>
      </c>
      <c r="C31468" t="s">
        <v>1022</v>
      </c>
      <c r="D31468" t="s">
        <v>1020</v>
      </c>
      <c r="E31468" t="s">
        <v>1014</v>
      </c>
      <c r="F31468" s="86">
        <v>20961.922393854598</v>
      </c>
    </row>
    <row r="31469" spans="1:6">
      <c r="A31469">
        <v>2034</v>
      </c>
      <c r="B31469" t="s">
        <v>1030</v>
      </c>
      <c r="C31469" t="s">
        <v>1022</v>
      </c>
      <c r="D31469" t="s">
        <v>1020</v>
      </c>
      <c r="E31469" t="s">
        <v>1014</v>
      </c>
      <c r="F31469" s="86">
        <v>21207.273153276499</v>
      </c>
    </row>
    <row r="31470" spans="1:6">
      <c r="A31470">
        <v>2035</v>
      </c>
      <c r="B31470" t="s">
        <v>1030</v>
      </c>
      <c r="C31470" t="s">
        <v>1022</v>
      </c>
      <c r="D31470" t="s">
        <v>1020</v>
      </c>
      <c r="E31470" t="s">
        <v>1014</v>
      </c>
      <c r="F31470" s="86">
        <v>21412.969354695499</v>
      </c>
    </row>
    <row r="31471" spans="1:6">
      <c r="A31471">
        <v>2036</v>
      </c>
      <c r="B31471" t="s">
        <v>1030</v>
      </c>
      <c r="C31471" t="s">
        <v>1022</v>
      </c>
      <c r="D31471" t="s">
        <v>1020</v>
      </c>
      <c r="E31471" t="s">
        <v>1014</v>
      </c>
      <c r="F31471" s="86">
        <v>21592.006961115101</v>
      </c>
    </row>
    <row r="31472" spans="1:6">
      <c r="A31472">
        <v>2037</v>
      </c>
      <c r="B31472" t="s">
        <v>1030</v>
      </c>
      <c r="C31472" t="s">
        <v>1022</v>
      </c>
      <c r="D31472" t="s">
        <v>1020</v>
      </c>
      <c r="E31472" t="s">
        <v>1014</v>
      </c>
      <c r="F31472" s="86">
        <v>21751.319680136599</v>
      </c>
    </row>
    <row r="31473" spans="1:6">
      <c r="A31473">
        <v>2038</v>
      </c>
      <c r="B31473" t="s">
        <v>1030</v>
      </c>
      <c r="C31473" t="s">
        <v>1022</v>
      </c>
      <c r="D31473" t="s">
        <v>1020</v>
      </c>
      <c r="E31473" t="s">
        <v>1014</v>
      </c>
      <c r="F31473" s="86">
        <v>21898.2373860486</v>
      </c>
    </row>
    <row r="31474" spans="1:6">
      <c r="A31474">
        <v>2039</v>
      </c>
      <c r="B31474" t="s">
        <v>1030</v>
      </c>
      <c r="C31474" t="s">
        <v>1022</v>
      </c>
      <c r="D31474" t="s">
        <v>1020</v>
      </c>
      <c r="E31474" t="s">
        <v>1014</v>
      </c>
      <c r="F31474" s="86">
        <v>22039.977600893599</v>
      </c>
    </row>
    <row r="31475" spans="1:6">
      <c r="A31475">
        <v>2040</v>
      </c>
      <c r="B31475" t="s">
        <v>1030</v>
      </c>
      <c r="C31475" t="s">
        <v>1022</v>
      </c>
      <c r="D31475" t="s">
        <v>1020</v>
      </c>
      <c r="E31475" t="s">
        <v>1014</v>
      </c>
      <c r="F31475" s="86">
        <v>22179.929987748001</v>
      </c>
    </row>
    <row r="31476" spans="1:6">
      <c r="A31476">
        <v>2041</v>
      </c>
      <c r="B31476" t="s">
        <v>1030</v>
      </c>
      <c r="C31476" t="s">
        <v>1022</v>
      </c>
      <c r="D31476" t="s">
        <v>1020</v>
      </c>
      <c r="E31476" t="s">
        <v>1014</v>
      </c>
      <c r="F31476" s="86">
        <v>22305.059451289999</v>
      </c>
    </row>
    <row r="31477" spans="1:6">
      <c r="A31477">
        <v>2042</v>
      </c>
      <c r="B31477" t="s">
        <v>1030</v>
      </c>
      <c r="C31477" t="s">
        <v>1022</v>
      </c>
      <c r="D31477" t="s">
        <v>1020</v>
      </c>
      <c r="E31477" t="s">
        <v>1014</v>
      </c>
      <c r="F31477" s="86">
        <v>22436.512094229402</v>
      </c>
    </row>
    <row r="31478" spans="1:6">
      <c r="A31478">
        <v>2043</v>
      </c>
      <c r="B31478" t="s">
        <v>1030</v>
      </c>
      <c r="C31478" t="s">
        <v>1022</v>
      </c>
      <c r="D31478" t="s">
        <v>1020</v>
      </c>
      <c r="E31478" t="s">
        <v>1014</v>
      </c>
      <c r="F31478" s="86">
        <v>22571.8181310318</v>
      </c>
    </row>
    <row r="31479" spans="1:6">
      <c r="A31479">
        <v>2044</v>
      </c>
      <c r="B31479" t="s">
        <v>1030</v>
      </c>
      <c r="C31479" t="s">
        <v>1022</v>
      </c>
      <c r="D31479" t="s">
        <v>1020</v>
      </c>
      <c r="E31479" t="s">
        <v>1014</v>
      </c>
      <c r="F31479" s="86">
        <v>22709.228567035399</v>
      </c>
    </row>
    <row r="31480" spans="1:6">
      <c r="A31480">
        <v>2045</v>
      </c>
      <c r="B31480" t="s">
        <v>1030</v>
      </c>
      <c r="C31480" t="s">
        <v>1022</v>
      </c>
      <c r="D31480" t="s">
        <v>1020</v>
      </c>
      <c r="E31480" t="s">
        <v>1014</v>
      </c>
      <c r="F31480" s="86">
        <v>22848.1804123232</v>
      </c>
    </row>
    <row r="31481" spans="1:6">
      <c r="A31481">
        <v>2046</v>
      </c>
      <c r="B31481" t="s">
        <v>1030</v>
      </c>
      <c r="C31481" t="s">
        <v>1022</v>
      </c>
      <c r="D31481" t="s">
        <v>1020</v>
      </c>
      <c r="E31481" t="s">
        <v>1014</v>
      </c>
      <c r="F31481" s="86">
        <v>22989.1415466857</v>
      </c>
    </row>
    <row r="31482" spans="1:6">
      <c r="A31482">
        <v>2047</v>
      </c>
      <c r="B31482" t="s">
        <v>1030</v>
      </c>
      <c r="C31482" t="s">
        <v>1022</v>
      </c>
      <c r="D31482" t="s">
        <v>1020</v>
      </c>
      <c r="E31482" t="s">
        <v>1014</v>
      </c>
      <c r="F31482" s="86">
        <v>23133.099871652001</v>
      </c>
    </row>
    <row r="31483" spans="1:6">
      <c r="A31483">
        <v>2048</v>
      </c>
      <c r="B31483" t="s">
        <v>1030</v>
      </c>
      <c r="C31483" t="s">
        <v>1022</v>
      </c>
      <c r="D31483" t="s">
        <v>1020</v>
      </c>
      <c r="E31483" t="s">
        <v>1014</v>
      </c>
      <c r="F31483" s="86">
        <v>23281.8247425138</v>
      </c>
    </row>
    <row r="31484" spans="1:6">
      <c r="A31484">
        <v>2049</v>
      </c>
      <c r="B31484" t="s">
        <v>1030</v>
      </c>
      <c r="C31484" t="s">
        <v>1022</v>
      </c>
      <c r="D31484" t="s">
        <v>1020</v>
      </c>
      <c r="E31484" t="s">
        <v>1014</v>
      </c>
      <c r="F31484" s="86">
        <v>23434.954724814699</v>
      </c>
    </row>
    <row r="31485" spans="1:6">
      <c r="A31485">
        <v>2050</v>
      </c>
      <c r="B31485" t="s">
        <v>1030</v>
      </c>
      <c r="C31485" t="s">
        <v>1022</v>
      </c>
      <c r="D31485" t="s">
        <v>1020</v>
      </c>
      <c r="E31485" t="s">
        <v>1014</v>
      </c>
      <c r="F31485" s="86">
        <v>23591.5612994314</v>
      </c>
    </row>
    <row r="31486" spans="1:6">
      <c r="A31486">
        <v>2017</v>
      </c>
      <c r="B31486" t="s">
        <v>1031</v>
      </c>
      <c r="C31486" t="s">
        <v>1022</v>
      </c>
      <c r="D31486" t="s">
        <v>1020</v>
      </c>
      <c r="E31486" t="s">
        <v>1014</v>
      </c>
      <c r="F31486" s="86">
        <v>8405.5630505181198</v>
      </c>
    </row>
    <row r="31487" spans="1:6">
      <c r="A31487">
        <v>2018</v>
      </c>
      <c r="B31487" t="s">
        <v>1031</v>
      </c>
      <c r="C31487" t="s">
        <v>1022</v>
      </c>
      <c r="D31487" t="s">
        <v>1020</v>
      </c>
      <c r="E31487" t="s">
        <v>1014</v>
      </c>
      <c r="F31487" s="86">
        <v>9095.2148741930105</v>
      </c>
    </row>
    <row r="31488" spans="1:6">
      <c r="A31488">
        <v>2019</v>
      </c>
      <c r="B31488" t="s">
        <v>1031</v>
      </c>
      <c r="C31488" t="s">
        <v>1022</v>
      </c>
      <c r="D31488" t="s">
        <v>1020</v>
      </c>
      <c r="E31488" t="s">
        <v>1014</v>
      </c>
      <c r="F31488" s="86">
        <v>9767.1392146639591</v>
      </c>
    </row>
    <row r="31489" spans="1:6">
      <c r="A31489">
        <v>2020</v>
      </c>
      <c r="B31489" t="s">
        <v>1031</v>
      </c>
      <c r="C31489" t="s">
        <v>1022</v>
      </c>
      <c r="D31489" t="s">
        <v>1020</v>
      </c>
      <c r="E31489" t="s">
        <v>1014</v>
      </c>
      <c r="F31489" s="86">
        <v>10416.123895118501</v>
      </c>
    </row>
    <row r="31490" spans="1:6">
      <c r="A31490">
        <v>2021</v>
      </c>
      <c r="B31490" t="s">
        <v>1031</v>
      </c>
      <c r="C31490" t="s">
        <v>1022</v>
      </c>
      <c r="D31490" t="s">
        <v>1020</v>
      </c>
      <c r="E31490" t="s">
        <v>1014</v>
      </c>
      <c r="F31490" s="86">
        <v>11045.262685645601</v>
      </c>
    </row>
    <row r="31491" spans="1:6">
      <c r="A31491">
        <v>2022</v>
      </c>
      <c r="B31491" t="s">
        <v>1031</v>
      </c>
      <c r="C31491" t="s">
        <v>1022</v>
      </c>
      <c r="D31491" t="s">
        <v>1020</v>
      </c>
      <c r="E31491" t="s">
        <v>1014</v>
      </c>
      <c r="F31491" s="86">
        <v>11649.4476090259</v>
      </c>
    </row>
    <row r="31492" spans="1:6">
      <c r="A31492">
        <v>2023</v>
      </c>
      <c r="B31492" t="s">
        <v>1031</v>
      </c>
      <c r="C31492" t="s">
        <v>1022</v>
      </c>
      <c r="D31492" t="s">
        <v>1020</v>
      </c>
      <c r="E31492" t="s">
        <v>1014</v>
      </c>
      <c r="F31492" s="86">
        <v>12228.536987552799</v>
      </c>
    </row>
    <row r="31493" spans="1:6">
      <c r="A31493">
        <v>2024</v>
      </c>
      <c r="B31493" t="s">
        <v>1031</v>
      </c>
      <c r="C31493" t="s">
        <v>1022</v>
      </c>
      <c r="D31493" t="s">
        <v>1020</v>
      </c>
      <c r="E31493" t="s">
        <v>1014</v>
      </c>
      <c r="F31493" s="86">
        <v>12782.317726417599</v>
      </c>
    </row>
    <row r="31494" spans="1:6">
      <c r="A31494">
        <v>2025</v>
      </c>
      <c r="B31494" t="s">
        <v>1031</v>
      </c>
      <c r="C31494" t="s">
        <v>1022</v>
      </c>
      <c r="D31494" t="s">
        <v>1020</v>
      </c>
      <c r="E31494" t="s">
        <v>1014</v>
      </c>
      <c r="F31494" s="86">
        <v>13311.2042210737</v>
      </c>
    </row>
    <row r="31495" spans="1:6">
      <c r="A31495">
        <v>2026</v>
      </c>
      <c r="B31495" t="s">
        <v>1031</v>
      </c>
      <c r="C31495" t="s">
        <v>1022</v>
      </c>
      <c r="D31495" t="s">
        <v>1020</v>
      </c>
      <c r="E31495" t="s">
        <v>1014</v>
      </c>
      <c r="F31495" s="86">
        <v>13817.510349124401</v>
      </c>
    </row>
    <row r="31496" spans="1:6">
      <c r="A31496">
        <v>2027</v>
      </c>
      <c r="B31496" t="s">
        <v>1031</v>
      </c>
      <c r="C31496" t="s">
        <v>1022</v>
      </c>
      <c r="D31496" t="s">
        <v>1020</v>
      </c>
      <c r="E31496" t="s">
        <v>1014</v>
      </c>
      <c r="F31496" s="86">
        <v>14297.925228759201</v>
      </c>
    </row>
    <row r="31497" spans="1:6">
      <c r="A31497">
        <v>2028</v>
      </c>
      <c r="B31497" t="s">
        <v>1031</v>
      </c>
      <c r="C31497" t="s">
        <v>1022</v>
      </c>
      <c r="D31497" t="s">
        <v>1020</v>
      </c>
      <c r="E31497" t="s">
        <v>1014</v>
      </c>
      <c r="F31497" s="86">
        <v>14746.142884450101</v>
      </c>
    </row>
    <row r="31498" spans="1:6">
      <c r="A31498">
        <v>2029</v>
      </c>
      <c r="B31498" t="s">
        <v>1031</v>
      </c>
      <c r="C31498" t="s">
        <v>1022</v>
      </c>
      <c r="D31498" t="s">
        <v>1020</v>
      </c>
      <c r="E31498" t="s">
        <v>1014</v>
      </c>
      <c r="F31498" s="86">
        <v>15151.6602519977</v>
      </c>
    </row>
    <row r="31499" spans="1:6">
      <c r="A31499">
        <v>2030</v>
      </c>
      <c r="B31499" t="s">
        <v>1031</v>
      </c>
      <c r="C31499" t="s">
        <v>1022</v>
      </c>
      <c r="D31499" t="s">
        <v>1020</v>
      </c>
      <c r="E31499" t="s">
        <v>1014</v>
      </c>
      <c r="F31499" s="86">
        <v>15511.6793460794</v>
      </c>
    </row>
    <row r="31500" spans="1:6">
      <c r="A31500">
        <v>2031</v>
      </c>
      <c r="B31500" t="s">
        <v>1031</v>
      </c>
      <c r="C31500" t="s">
        <v>1022</v>
      </c>
      <c r="D31500" t="s">
        <v>1020</v>
      </c>
      <c r="E31500" t="s">
        <v>1014</v>
      </c>
      <c r="F31500" s="86">
        <v>15828.392296661699</v>
      </c>
    </row>
    <row r="31501" spans="1:6">
      <c r="A31501">
        <v>2032</v>
      </c>
      <c r="B31501" t="s">
        <v>1031</v>
      </c>
      <c r="C31501" t="s">
        <v>1022</v>
      </c>
      <c r="D31501" t="s">
        <v>1020</v>
      </c>
      <c r="E31501" t="s">
        <v>1014</v>
      </c>
      <c r="F31501" s="86">
        <v>16102.9467214825</v>
      </c>
    </row>
    <row r="31502" spans="1:6">
      <c r="A31502">
        <v>2033</v>
      </c>
      <c r="B31502" t="s">
        <v>1031</v>
      </c>
      <c r="C31502" t="s">
        <v>1022</v>
      </c>
      <c r="D31502" t="s">
        <v>1020</v>
      </c>
      <c r="E31502" t="s">
        <v>1014</v>
      </c>
      <c r="F31502" s="86">
        <v>16332.867176469201</v>
      </c>
    </row>
    <row r="31503" spans="1:6">
      <c r="A31503">
        <v>2034</v>
      </c>
      <c r="B31503" t="s">
        <v>1031</v>
      </c>
      <c r="C31503" t="s">
        <v>1022</v>
      </c>
      <c r="D31503" t="s">
        <v>1020</v>
      </c>
      <c r="E31503" t="s">
        <v>1014</v>
      </c>
      <c r="F31503" s="86">
        <v>16524.036730959</v>
      </c>
    </row>
    <row r="31504" spans="1:6">
      <c r="A31504">
        <v>2035</v>
      </c>
      <c r="B31504" t="s">
        <v>1031</v>
      </c>
      <c r="C31504" t="s">
        <v>1022</v>
      </c>
      <c r="D31504" t="s">
        <v>1020</v>
      </c>
      <c r="E31504" t="s">
        <v>1014</v>
      </c>
      <c r="F31504" s="86">
        <v>16684.308707610599</v>
      </c>
    </row>
    <row r="31505" spans="1:6">
      <c r="A31505">
        <v>2036</v>
      </c>
      <c r="B31505" t="s">
        <v>1031</v>
      </c>
      <c r="C31505" t="s">
        <v>1022</v>
      </c>
      <c r="D31505" t="s">
        <v>1020</v>
      </c>
      <c r="E31505" t="s">
        <v>1014</v>
      </c>
      <c r="F31505" s="86">
        <v>16823.8091499031</v>
      </c>
    </row>
    <row r="31506" spans="1:6">
      <c r="A31506">
        <v>2037</v>
      </c>
      <c r="B31506" t="s">
        <v>1031</v>
      </c>
      <c r="C31506" t="s">
        <v>1022</v>
      </c>
      <c r="D31506" t="s">
        <v>1020</v>
      </c>
      <c r="E31506" t="s">
        <v>1014</v>
      </c>
      <c r="F31506" s="86">
        <v>16947.940583576601</v>
      </c>
    </row>
    <row r="31507" spans="1:6">
      <c r="A31507">
        <v>2038</v>
      </c>
      <c r="B31507" t="s">
        <v>1031</v>
      </c>
      <c r="C31507" t="s">
        <v>1022</v>
      </c>
      <c r="D31507" t="s">
        <v>1020</v>
      </c>
      <c r="E31507" t="s">
        <v>1014</v>
      </c>
      <c r="F31507" s="86">
        <v>17062.414214928001</v>
      </c>
    </row>
    <row r="31508" spans="1:6">
      <c r="A31508">
        <v>2039</v>
      </c>
      <c r="B31508" t="s">
        <v>1031</v>
      </c>
      <c r="C31508" t="s">
        <v>1022</v>
      </c>
      <c r="D31508" t="s">
        <v>1020</v>
      </c>
      <c r="E31508" t="s">
        <v>1014</v>
      </c>
      <c r="F31508" s="86">
        <v>17172.8537089368</v>
      </c>
    </row>
    <row r="31509" spans="1:6">
      <c r="A31509">
        <v>2040</v>
      </c>
      <c r="B31509" t="s">
        <v>1031</v>
      </c>
      <c r="C31509" t="s">
        <v>1022</v>
      </c>
      <c r="D31509" t="s">
        <v>1020</v>
      </c>
      <c r="E31509" t="s">
        <v>1014</v>
      </c>
      <c r="F31509" s="86">
        <v>17281.900183901002</v>
      </c>
    </row>
    <row r="31510" spans="1:6">
      <c r="A31510">
        <v>2041</v>
      </c>
      <c r="B31510" t="s">
        <v>1031</v>
      </c>
      <c r="C31510" t="s">
        <v>1022</v>
      </c>
      <c r="D31510" t="s">
        <v>1020</v>
      </c>
      <c r="E31510" t="s">
        <v>1014</v>
      </c>
      <c r="F31510" s="86">
        <v>17379.3971056763</v>
      </c>
    </row>
    <row r="31511" spans="1:6">
      <c r="A31511">
        <v>2042</v>
      </c>
      <c r="B31511" t="s">
        <v>1031</v>
      </c>
      <c r="C31511" t="s">
        <v>1022</v>
      </c>
      <c r="D31511" t="s">
        <v>1020</v>
      </c>
      <c r="E31511" t="s">
        <v>1014</v>
      </c>
      <c r="F31511" s="86">
        <v>17481.8208489182</v>
      </c>
    </row>
    <row r="31512" spans="1:6">
      <c r="A31512">
        <v>2043</v>
      </c>
      <c r="B31512" t="s">
        <v>1031</v>
      </c>
      <c r="C31512" t="s">
        <v>1022</v>
      </c>
      <c r="D31512" t="s">
        <v>1020</v>
      </c>
      <c r="E31512" t="s">
        <v>1014</v>
      </c>
      <c r="F31512" s="86">
        <v>17587.247034825501</v>
      </c>
    </row>
    <row r="31513" spans="1:6">
      <c r="A31513">
        <v>2044</v>
      </c>
      <c r="B31513" t="s">
        <v>1031</v>
      </c>
      <c r="C31513" t="s">
        <v>1022</v>
      </c>
      <c r="D31513" t="s">
        <v>1020</v>
      </c>
      <c r="E31513" t="s">
        <v>1014</v>
      </c>
      <c r="F31513" s="86">
        <v>17694.312902055601</v>
      </c>
    </row>
    <row r="31514" spans="1:6">
      <c r="A31514">
        <v>2045</v>
      </c>
      <c r="B31514" t="s">
        <v>1031</v>
      </c>
      <c r="C31514" t="s">
        <v>1022</v>
      </c>
      <c r="D31514" t="s">
        <v>1020</v>
      </c>
      <c r="E31514" t="s">
        <v>1014</v>
      </c>
      <c r="F31514" s="86">
        <v>17802.579786665101</v>
      </c>
    </row>
    <row r="31515" spans="1:6">
      <c r="A31515">
        <v>2046</v>
      </c>
      <c r="B31515" t="s">
        <v>1031</v>
      </c>
      <c r="C31515" t="s">
        <v>1022</v>
      </c>
      <c r="D31515" t="s">
        <v>1020</v>
      </c>
      <c r="E31515" t="s">
        <v>1014</v>
      </c>
      <c r="F31515" s="86">
        <v>17912.412245794101</v>
      </c>
    </row>
    <row r="31516" spans="1:6">
      <c r="A31516">
        <v>2047</v>
      </c>
      <c r="B31516" t="s">
        <v>1031</v>
      </c>
      <c r="C31516" t="s">
        <v>1022</v>
      </c>
      <c r="D31516" t="s">
        <v>1020</v>
      </c>
      <c r="E31516" t="s">
        <v>1014</v>
      </c>
      <c r="F31516" s="86">
        <v>18024.5800210794</v>
      </c>
    </row>
    <row r="31517" spans="1:6">
      <c r="A31517">
        <v>2048</v>
      </c>
      <c r="B31517" t="s">
        <v>1031</v>
      </c>
      <c r="C31517" t="s">
        <v>1022</v>
      </c>
      <c r="D31517" t="s">
        <v>1020</v>
      </c>
      <c r="E31517" t="s">
        <v>1014</v>
      </c>
      <c r="F31517" s="86">
        <v>18140.461738222599</v>
      </c>
    </row>
    <row r="31518" spans="1:6">
      <c r="A31518">
        <v>2049</v>
      </c>
      <c r="B31518" t="s">
        <v>1031</v>
      </c>
      <c r="C31518" t="s">
        <v>1022</v>
      </c>
      <c r="D31518" t="s">
        <v>1020</v>
      </c>
      <c r="E31518" t="s">
        <v>1014</v>
      </c>
      <c r="F31518" s="86">
        <v>18259.7757789229</v>
      </c>
    </row>
    <row r="31519" spans="1:6">
      <c r="A31519">
        <v>2050</v>
      </c>
      <c r="B31519" t="s">
        <v>1031</v>
      </c>
      <c r="C31519" t="s">
        <v>1022</v>
      </c>
      <c r="D31519" t="s">
        <v>1020</v>
      </c>
      <c r="E31519" t="s">
        <v>1014</v>
      </c>
      <c r="F31519" s="86">
        <v>18381.798670436201</v>
      </c>
    </row>
    <row r="31520" spans="1:6">
      <c r="A31520">
        <v>2017</v>
      </c>
      <c r="B31520" t="s">
        <v>1032</v>
      </c>
      <c r="C31520" t="s">
        <v>1022</v>
      </c>
      <c r="D31520" t="s">
        <v>1020</v>
      </c>
      <c r="E31520" t="s">
        <v>1014</v>
      </c>
      <c r="F31520" s="86">
        <v>233874.69806318099</v>
      </c>
    </row>
    <row r="31521" spans="1:6">
      <c r="A31521">
        <v>2018</v>
      </c>
      <c r="B31521" t="s">
        <v>1032</v>
      </c>
      <c r="C31521" t="s">
        <v>1022</v>
      </c>
      <c r="D31521" t="s">
        <v>1020</v>
      </c>
      <c r="E31521" t="s">
        <v>1014</v>
      </c>
      <c r="F31521" s="86">
        <v>253063.43188878099</v>
      </c>
    </row>
    <row r="31522" spans="1:6">
      <c r="A31522">
        <v>2019</v>
      </c>
      <c r="B31522" t="s">
        <v>1032</v>
      </c>
      <c r="C31522" t="s">
        <v>1022</v>
      </c>
      <c r="D31522" t="s">
        <v>1020</v>
      </c>
      <c r="E31522" t="s">
        <v>1014</v>
      </c>
      <c r="F31522" s="86">
        <v>271758.91978227301</v>
      </c>
    </row>
    <row r="31523" spans="1:6">
      <c r="A31523">
        <v>2020</v>
      </c>
      <c r="B31523" t="s">
        <v>1032</v>
      </c>
      <c r="C31523" t="s">
        <v>1022</v>
      </c>
      <c r="D31523" t="s">
        <v>1020</v>
      </c>
      <c r="E31523" t="s">
        <v>1014</v>
      </c>
      <c r="F31523" s="86">
        <v>289816.13918289199</v>
      </c>
    </row>
    <row r="31524" spans="1:6">
      <c r="A31524">
        <v>2021</v>
      </c>
      <c r="B31524" t="s">
        <v>1032</v>
      </c>
      <c r="C31524" t="s">
        <v>1022</v>
      </c>
      <c r="D31524" t="s">
        <v>1020</v>
      </c>
      <c r="E31524" t="s">
        <v>1014</v>
      </c>
      <c r="F31524" s="86">
        <v>307321.17052821</v>
      </c>
    </row>
    <row r="31525" spans="1:6">
      <c r="A31525">
        <v>2022</v>
      </c>
      <c r="B31525" t="s">
        <v>1032</v>
      </c>
      <c r="C31525" t="s">
        <v>1022</v>
      </c>
      <c r="D31525" t="s">
        <v>1020</v>
      </c>
      <c r="E31525" t="s">
        <v>1014</v>
      </c>
      <c r="F31525" s="86">
        <v>324131.89048601</v>
      </c>
    </row>
    <row r="31526" spans="1:6">
      <c r="A31526">
        <v>2023</v>
      </c>
      <c r="B31526" t="s">
        <v>1032</v>
      </c>
      <c r="C31526" t="s">
        <v>1022</v>
      </c>
      <c r="D31526" t="s">
        <v>1020</v>
      </c>
      <c r="E31526" t="s">
        <v>1014</v>
      </c>
      <c r="F31526" s="86">
        <v>340244.35704424098</v>
      </c>
    </row>
    <row r="31527" spans="1:6">
      <c r="A31527">
        <v>2024</v>
      </c>
      <c r="B31527" t="s">
        <v>1032</v>
      </c>
      <c r="C31527" t="s">
        <v>1022</v>
      </c>
      <c r="D31527" t="s">
        <v>1020</v>
      </c>
      <c r="E31527" t="s">
        <v>1014</v>
      </c>
      <c r="F31527" s="86">
        <v>355652.64109574602</v>
      </c>
    </row>
    <row r="31528" spans="1:6">
      <c r="A31528">
        <v>2025</v>
      </c>
      <c r="B31528" t="s">
        <v>1032</v>
      </c>
      <c r="C31528" t="s">
        <v>1022</v>
      </c>
      <c r="D31528" t="s">
        <v>1020</v>
      </c>
      <c r="E31528" t="s">
        <v>1014</v>
      </c>
      <c r="F31528" s="86">
        <v>370368.27269638597</v>
      </c>
    </row>
    <row r="31529" spans="1:6">
      <c r="A31529">
        <v>2026</v>
      </c>
      <c r="B31529" t="s">
        <v>1032</v>
      </c>
      <c r="C31529" t="s">
        <v>1022</v>
      </c>
      <c r="D31529" t="s">
        <v>1020</v>
      </c>
      <c r="E31529" t="s">
        <v>1014</v>
      </c>
      <c r="F31529" s="86">
        <v>384455.63271185802</v>
      </c>
    </row>
    <row r="31530" spans="1:6">
      <c r="A31530">
        <v>2027</v>
      </c>
      <c r="B31530" t="s">
        <v>1032</v>
      </c>
      <c r="C31530" t="s">
        <v>1022</v>
      </c>
      <c r="D31530" t="s">
        <v>1020</v>
      </c>
      <c r="E31530" t="s">
        <v>1014</v>
      </c>
      <c r="F31530" s="86">
        <v>397822.599831653</v>
      </c>
    </row>
    <row r="31531" spans="1:6">
      <c r="A31531">
        <v>2028</v>
      </c>
      <c r="B31531" t="s">
        <v>1032</v>
      </c>
      <c r="C31531" t="s">
        <v>1022</v>
      </c>
      <c r="D31531" t="s">
        <v>1020</v>
      </c>
      <c r="E31531" t="s">
        <v>1014</v>
      </c>
      <c r="F31531" s="86">
        <v>410293.71785923798</v>
      </c>
    </row>
    <row r="31532" spans="1:6">
      <c r="A31532">
        <v>2029</v>
      </c>
      <c r="B31532" t="s">
        <v>1032</v>
      </c>
      <c r="C31532" t="s">
        <v>1022</v>
      </c>
      <c r="D31532" t="s">
        <v>1020</v>
      </c>
      <c r="E31532" t="s">
        <v>1014</v>
      </c>
      <c r="F31532" s="86">
        <v>421576.751645857</v>
      </c>
    </row>
    <row r="31533" spans="1:6">
      <c r="A31533">
        <v>2030</v>
      </c>
      <c r="B31533" t="s">
        <v>1032</v>
      </c>
      <c r="C31533" t="s">
        <v>1022</v>
      </c>
      <c r="D31533" t="s">
        <v>1020</v>
      </c>
      <c r="E31533" t="s">
        <v>1014</v>
      </c>
      <c r="F31533" s="86">
        <v>431593.85060987697</v>
      </c>
    </row>
    <row r="31534" spans="1:6">
      <c r="A31534">
        <v>2031</v>
      </c>
      <c r="B31534" t="s">
        <v>1032</v>
      </c>
      <c r="C31534" t="s">
        <v>1022</v>
      </c>
      <c r="D31534" t="s">
        <v>1020</v>
      </c>
      <c r="E31534" t="s">
        <v>1014</v>
      </c>
      <c r="F31534" s="86">
        <v>440406.00813519198</v>
      </c>
    </row>
    <row r="31535" spans="1:6">
      <c r="A31535">
        <v>2032</v>
      </c>
      <c r="B31535" t="s">
        <v>1032</v>
      </c>
      <c r="C31535" t="s">
        <v>1022</v>
      </c>
      <c r="D31535" t="s">
        <v>1020</v>
      </c>
      <c r="E31535" t="s">
        <v>1014</v>
      </c>
      <c r="F31535" s="86">
        <v>448045.15530724399</v>
      </c>
    </row>
    <row r="31536" spans="1:6">
      <c r="A31536">
        <v>2033</v>
      </c>
      <c r="B31536" t="s">
        <v>1032</v>
      </c>
      <c r="C31536" t="s">
        <v>1022</v>
      </c>
      <c r="D31536" t="s">
        <v>1020</v>
      </c>
      <c r="E31536" t="s">
        <v>1014</v>
      </c>
      <c r="F31536" s="86">
        <v>454442.41586735001</v>
      </c>
    </row>
    <row r="31537" spans="1:6">
      <c r="A31537">
        <v>2034</v>
      </c>
      <c r="B31537" t="s">
        <v>1032</v>
      </c>
      <c r="C31537" t="s">
        <v>1022</v>
      </c>
      <c r="D31537" t="s">
        <v>1020</v>
      </c>
      <c r="E31537" t="s">
        <v>1014</v>
      </c>
      <c r="F31537" s="86">
        <v>459761.47915513598</v>
      </c>
    </row>
    <row r="31538" spans="1:6">
      <c r="A31538">
        <v>2035</v>
      </c>
      <c r="B31538" t="s">
        <v>1032</v>
      </c>
      <c r="C31538" t="s">
        <v>1022</v>
      </c>
      <c r="D31538" t="s">
        <v>1020</v>
      </c>
      <c r="E31538" t="s">
        <v>1014</v>
      </c>
      <c r="F31538" s="86">
        <v>464220.85444291902</v>
      </c>
    </row>
    <row r="31539" spans="1:6">
      <c r="A31539">
        <v>2036</v>
      </c>
      <c r="B31539" t="s">
        <v>1032</v>
      </c>
      <c r="C31539" t="s">
        <v>1022</v>
      </c>
      <c r="D31539" t="s">
        <v>1020</v>
      </c>
      <c r="E31539" t="s">
        <v>1014</v>
      </c>
      <c r="F31539" s="86">
        <v>468102.28673065</v>
      </c>
    </row>
    <row r="31540" spans="1:6">
      <c r="A31540">
        <v>2037</v>
      </c>
      <c r="B31540" t="s">
        <v>1032</v>
      </c>
      <c r="C31540" t="s">
        <v>1022</v>
      </c>
      <c r="D31540" t="s">
        <v>1020</v>
      </c>
      <c r="E31540" t="s">
        <v>1014</v>
      </c>
      <c r="F31540" s="86">
        <v>471556.09480942599</v>
      </c>
    </row>
    <row r="31541" spans="1:6">
      <c r="A31541">
        <v>2038</v>
      </c>
      <c r="B31541" t="s">
        <v>1032</v>
      </c>
      <c r="C31541" t="s">
        <v>1022</v>
      </c>
      <c r="D31541" t="s">
        <v>1020</v>
      </c>
      <c r="E31541" t="s">
        <v>1014</v>
      </c>
      <c r="F31541" s="86">
        <v>474741.18613615801</v>
      </c>
    </row>
    <row r="31542" spans="1:6">
      <c r="A31542">
        <v>2039</v>
      </c>
      <c r="B31542" t="s">
        <v>1032</v>
      </c>
      <c r="C31542" t="s">
        <v>1022</v>
      </c>
      <c r="D31542" t="s">
        <v>1020</v>
      </c>
      <c r="E31542" t="s">
        <v>1014</v>
      </c>
      <c r="F31542" s="86">
        <v>477814.032435723</v>
      </c>
    </row>
    <row r="31543" spans="1:6">
      <c r="A31543">
        <v>2040</v>
      </c>
      <c r="B31543" t="s">
        <v>1032</v>
      </c>
      <c r="C31543" t="s">
        <v>1022</v>
      </c>
      <c r="D31543" t="s">
        <v>1020</v>
      </c>
      <c r="E31543" t="s">
        <v>1014</v>
      </c>
      <c r="F31543" s="86">
        <v>480848.119653181</v>
      </c>
    </row>
    <row r="31544" spans="1:6">
      <c r="A31544">
        <v>2041</v>
      </c>
      <c r="B31544" t="s">
        <v>1032</v>
      </c>
      <c r="C31544" t="s">
        <v>1022</v>
      </c>
      <c r="D31544" t="s">
        <v>1020</v>
      </c>
      <c r="E31544" t="s">
        <v>1014</v>
      </c>
      <c r="F31544" s="86">
        <v>483560.85442243301</v>
      </c>
    </row>
    <row r="31545" spans="1:6">
      <c r="A31545">
        <v>2042</v>
      </c>
      <c r="B31545" t="s">
        <v>1032</v>
      </c>
      <c r="C31545" t="s">
        <v>1022</v>
      </c>
      <c r="D31545" t="s">
        <v>1020</v>
      </c>
      <c r="E31545" t="s">
        <v>1014</v>
      </c>
      <c r="F31545" s="86">
        <v>486410.67208262201</v>
      </c>
    </row>
    <row r="31546" spans="1:6">
      <c r="A31546">
        <v>2043</v>
      </c>
      <c r="B31546" t="s">
        <v>1032</v>
      </c>
      <c r="C31546" t="s">
        <v>1022</v>
      </c>
      <c r="D31546" t="s">
        <v>1020</v>
      </c>
      <c r="E31546" t="s">
        <v>1014</v>
      </c>
      <c r="F31546" s="86">
        <v>489344.02910449501</v>
      </c>
    </row>
    <row r="31547" spans="1:6">
      <c r="A31547">
        <v>2044</v>
      </c>
      <c r="B31547" t="s">
        <v>1032</v>
      </c>
      <c r="C31547" t="s">
        <v>1022</v>
      </c>
      <c r="D31547" t="s">
        <v>1020</v>
      </c>
      <c r="E31547" t="s">
        <v>1014</v>
      </c>
      <c r="F31547" s="86">
        <v>492323.00829016097</v>
      </c>
    </row>
    <row r="31548" spans="1:6">
      <c r="A31548">
        <v>2045</v>
      </c>
      <c r="B31548" t="s">
        <v>1032</v>
      </c>
      <c r="C31548" t="s">
        <v>1022</v>
      </c>
      <c r="D31548" t="s">
        <v>1020</v>
      </c>
      <c r="E31548" t="s">
        <v>1014</v>
      </c>
      <c r="F31548" s="86">
        <v>495335.40434217203</v>
      </c>
    </row>
    <row r="31549" spans="1:6">
      <c r="A31549">
        <v>2046</v>
      </c>
      <c r="B31549" t="s">
        <v>1032</v>
      </c>
      <c r="C31549" t="s">
        <v>1022</v>
      </c>
      <c r="D31549" t="s">
        <v>1020</v>
      </c>
      <c r="E31549" t="s">
        <v>1014</v>
      </c>
      <c r="F31549" s="86">
        <v>498391.360625164</v>
      </c>
    </row>
    <row r="31550" spans="1:6">
      <c r="A31550">
        <v>2047</v>
      </c>
      <c r="B31550" t="s">
        <v>1032</v>
      </c>
      <c r="C31550" t="s">
        <v>1022</v>
      </c>
      <c r="D31550" t="s">
        <v>1020</v>
      </c>
      <c r="E31550" t="s">
        <v>1014</v>
      </c>
      <c r="F31550" s="86">
        <v>501512.294275844</v>
      </c>
    </row>
    <row r="31551" spans="1:6">
      <c r="A31551">
        <v>2048</v>
      </c>
      <c r="B31551" t="s">
        <v>1032</v>
      </c>
      <c r="C31551" t="s">
        <v>1022</v>
      </c>
      <c r="D31551" t="s">
        <v>1020</v>
      </c>
      <c r="E31551" t="s">
        <v>1014</v>
      </c>
      <c r="F31551" s="86">
        <v>504736.56389883399</v>
      </c>
    </row>
    <row r="31552" spans="1:6">
      <c r="A31552">
        <v>2049</v>
      </c>
      <c r="B31552" t="s">
        <v>1032</v>
      </c>
      <c r="C31552" t="s">
        <v>1022</v>
      </c>
      <c r="D31552" t="s">
        <v>1020</v>
      </c>
      <c r="E31552" t="s">
        <v>1014</v>
      </c>
      <c r="F31552" s="86">
        <v>508056.33380309399</v>
      </c>
    </row>
    <row r="31553" spans="1:6">
      <c r="A31553">
        <v>2050</v>
      </c>
      <c r="B31553" t="s">
        <v>1032</v>
      </c>
      <c r="C31553" t="s">
        <v>1022</v>
      </c>
      <c r="D31553" t="s">
        <v>1020</v>
      </c>
      <c r="E31553" t="s">
        <v>1014</v>
      </c>
      <c r="F31553" s="86">
        <v>511451.47422830597</v>
      </c>
    </row>
    <row r="31554" spans="1:6">
      <c r="A31554">
        <v>2017</v>
      </c>
      <c r="B31554" t="s">
        <v>1033</v>
      </c>
      <c r="C31554" t="s">
        <v>1022</v>
      </c>
      <c r="D31554" t="s">
        <v>1020</v>
      </c>
      <c r="E31554" t="s">
        <v>1014</v>
      </c>
      <c r="F31554" s="86">
        <v>113003.60464815301</v>
      </c>
    </row>
    <row r="31555" spans="1:6">
      <c r="A31555">
        <v>2018</v>
      </c>
      <c r="B31555" t="s">
        <v>1033</v>
      </c>
      <c r="C31555" t="s">
        <v>1022</v>
      </c>
      <c r="D31555" t="s">
        <v>1020</v>
      </c>
      <c r="E31555" t="s">
        <v>1014</v>
      </c>
      <c r="F31555" s="86">
        <v>122275.219358441</v>
      </c>
    </row>
    <row r="31556" spans="1:6">
      <c r="A31556">
        <v>2019</v>
      </c>
      <c r="B31556" t="s">
        <v>1033</v>
      </c>
      <c r="C31556" t="s">
        <v>1022</v>
      </c>
      <c r="D31556" t="s">
        <v>1020</v>
      </c>
      <c r="E31556" t="s">
        <v>1014</v>
      </c>
      <c r="F31556" s="86">
        <v>131308.50744012001</v>
      </c>
    </row>
    <row r="31557" spans="1:6">
      <c r="A31557">
        <v>2020</v>
      </c>
      <c r="B31557" t="s">
        <v>1033</v>
      </c>
      <c r="C31557" t="s">
        <v>1022</v>
      </c>
      <c r="D31557" t="s">
        <v>1020</v>
      </c>
      <c r="E31557" t="s">
        <v>1014</v>
      </c>
      <c r="F31557" s="86">
        <v>140033.396874895</v>
      </c>
    </row>
    <row r="31558" spans="1:6">
      <c r="A31558">
        <v>2021</v>
      </c>
      <c r="B31558" t="s">
        <v>1033</v>
      </c>
      <c r="C31558" t="s">
        <v>1022</v>
      </c>
      <c r="D31558" t="s">
        <v>1020</v>
      </c>
      <c r="E31558" t="s">
        <v>1014</v>
      </c>
      <c r="F31558" s="86">
        <v>148491.48001890999</v>
      </c>
    </row>
    <row r="31559" spans="1:6">
      <c r="A31559">
        <v>2022</v>
      </c>
      <c r="B31559" t="s">
        <v>1033</v>
      </c>
      <c r="C31559" t="s">
        <v>1022</v>
      </c>
      <c r="D31559" t="s">
        <v>1020</v>
      </c>
      <c r="E31559" t="s">
        <v>1014</v>
      </c>
      <c r="F31559" s="86">
        <v>156614.08570346699</v>
      </c>
    </row>
    <row r="31560" spans="1:6">
      <c r="A31560">
        <v>2023</v>
      </c>
      <c r="B31560" t="s">
        <v>1033</v>
      </c>
      <c r="C31560" t="s">
        <v>1022</v>
      </c>
      <c r="D31560" t="s">
        <v>1020</v>
      </c>
      <c r="E31560" t="s">
        <v>1014</v>
      </c>
      <c r="F31560" s="86">
        <v>164399.30922671</v>
      </c>
    </row>
    <row r="31561" spans="1:6">
      <c r="A31561">
        <v>2024</v>
      </c>
      <c r="B31561" t="s">
        <v>1033</v>
      </c>
      <c r="C31561" t="s">
        <v>1022</v>
      </c>
      <c r="D31561" t="s">
        <v>1020</v>
      </c>
      <c r="E31561" t="s">
        <v>1014</v>
      </c>
      <c r="F31561" s="86">
        <v>171844.28576193299</v>
      </c>
    </row>
    <row r="31562" spans="1:6">
      <c r="A31562">
        <v>2025</v>
      </c>
      <c r="B31562" t="s">
        <v>1033</v>
      </c>
      <c r="C31562" t="s">
        <v>1022</v>
      </c>
      <c r="D31562" t="s">
        <v>1020</v>
      </c>
      <c r="E31562" t="s">
        <v>1014</v>
      </c>
      <c r="F31562" s="86">
        <v>178954.58640290899</v>
      </c>
    </row>
    <row r="31563" spans="1:6">
      <c r="A31563">
        <v>2026</v>
      </c>
      <c r="B31563" t="s">
        <v>1033</v>
      </c>
      <c r="C31563" t="s">
        <v>1022</v>
      </c>
      <c r="D31563" t="s">
        <v>1020</v>
      </c>
      <c r="E31563" t="s">
        <v>1014</v>
      </c>
      <c r="F31563" s="86">
        <v>185761.31870404299</v>
      </c>
    </row>
    <row r="31564" spans="1:6">
      <c r="A31564">
        <v>2027</v>
      </c>
      <c r="B31564" t="s">
        <v>1033</v>
      </c>
      <c r="C31564" t="s">
        <v>1022</v>
      </c>
      <c r="D31564" t="s">
        <v>1020</v>
      </c>
      <c r="E31564" t="s">
        <v>1014</v>
      </c>
      <c r="F31564" s="86">
        <v>192219.97147947899</v>
      </c>
    </row>
    <row r="31565" spans="1:6">
      <c r="A31565">
        <v>2028</v>
      </c>
      <c r="B31565" t="s">
        <v>1033</v>
      </c>
      <c r="C31565" t="s">
        <v>1022</v>
      </c>
      <c r="D31565" t="s">
        <v>1020</v>
      </c>
      <c r="E31565" t="s">
        <v>1014</v>
      </c>
      <c r="F31565" s="86">
        <v>198245.767783143</v>
      </c>
    </row>
    <row r="31566" spans="1:6">
      <c r="A31566">
        <v>2029</v>
      </c>
      <c r="B31566" t="s">
        <v>1033</v>
      </c>
      <c r="C31566" t="s">
        <v>1022</v>
      </c>
      <c r="D31566" t="s">
        <v>1020</v>
      </c>
      <c r="E31566" t="s">
        <v>1014</v>
      </c>
      <c r="F31566" s="86">
        <v>203697.50540082401</v>
      </c>
    </row>
    <row r="31567" spans="1:6">
      <c r="A31567">
        <v>2030</v>
      </c>
      <c r="B31567" t="s">
        <v>1033</v>
      </c>
      <c r="C31567" t="s">
        <v>1022</v>
      </c>
      <c r="D31567" t="s">
        <v>1020</v>
      </c>
      <c r="E31567" t="s">
        <v>1014</v>
      </c>
      <c r="F31567" s="86">
        <v>208537.56847915601</v>
      </c>
    </row>
    <row r="31568" spans="1:6">
      <c r="A31568">
        <v>2031</v>
      </c>
      <c r="B31568" t="s">
        <v>1033</v>
      </c>
      <c r="C31568" t="s">
        <v>1022</v>
      </c>
      <c r="D31568" t="s">
        <v>1020</v>
      </c>
      <c r="E31568" t="s">
        <v>1014</v>
      </c>
      <c r="F31568" s="86">
        <v>212795.42780867999</v>
      </c>
    </row>
    <row r="31569" spans="1:6">
      <c r="A31569">
        <v>2032</v>
      </c>
      <c r="B31569" t="s">
        <v>1033</v>
      </c>
      <c r="C31569" t="s">
        <v>1022</v>
      </c>
      <c r="D31569" t="s">
        <v>1020</v>
      </c>
      <c r="E31569" t="s">
        <v>1014</v>
      </c>
      <c r="F31569" s="86">
        <v>216486.51185508899</v>
      </c>
    </row>
    <row r="31570" spans="1:6">
      <c r="A31570">
        <v>2033</v>
      </c>
      <c r="B31570" t="s">
        <v>1033</v>
      </c>
      <c r="C31570" t="s">
        <v>1022</v>
      </c>
      <c r="D31570" t="s">
        <v>1020</v>
      </c>
      <c r="E31570" t="s">
        <v>1014</v>
      </c>
      <c r="F31570" s="86">
        <v>219577.540979454</v>
      </c>
    </row>
    <row r="31571" spans="1:6">
      <c r="A31571">
        <v>2034</v>
      </c>
      <c r="B31571" t="s">
        <v>1033</v>
      </c>
      <c r="C31571" t="s">
        <v>1022</v>
      </c>
      <c r="D31571" t="s">
        <v>1020</v>
      </c>
      <c r="E31571" t="s">
        <v>1014</v>
      </c>
      <c r="F31571" s="86">
        <v>222147.60661652</v>
      </c>
    </row>
    <row r="31572" spans="1:6">
      <c r="A31572">
        <v>2035</v>
      </c>
      <c r="B31572" t="s">
        <v>1033</v>
      </c>
      <c r="C31572" t="s">
        <v>1022</v>
      </c>
      <c r="D31572" t="s">
        <v>1020</v>
      </c>
      <c r="E31572" t="s">
        <v>1014</v>
      </c>
      <c r="F31572" s="86">
        <v>224302.28810268201</v>
      </c>
    </row>
    <row r="31573" spans="1:6">
      <c r="A31573">
        <v>2036</v>
      </c>
      <c r="B31573" t="s">
        <v>1033</v>
      </c>
      <c r="C31573" t="s">
        <v>1022</v>
      </c>
      <c r="D31573" t="s">
        <v>1020</v>
      </c>
      <c r="E31573" t="s">
        <v>1014</v>
      </c>
      <c r="F31573" s="86">
        <v>226177.71902079199</v>
      </c>
    </row>
    <row r="31574" spans="1:6">
      <c r="A31574">
        <v>2037</v>
      </c>
      <c r="B31574" t="s">
        <v>1033</v>
      </c>
      <c r="C31574" t="s">
        <v>1022</v>
      </c>
      <c r="D31574" t="s">
        <v>1020</v>
      </c>
      <c r="E31574" t="s">
        <v>1014</v>
      </c>
      <c r="F31574" s="86">
        <v>227846.53042235301</v>
      </c>
    </row>
    <row r="31575" spans="1:6">
      <c r="A31575">
        <v>2038</v>
      </c>
      <c r="B31575" t="s">
        <v>1033</v>
      </c>
      <c r="C31575" t="s">
        <v>1022</v>
      </c>
      <c r="D31575" t="s">
        <v>1020</v>
      </c>
      <c r="E31575" t="s">
        <v>1014</v>
      </c>
      <c r="F31575" s="86">
        <v>229385.50323144699</v>
      </c>
    </row>
    <row r="31576" spans="1:6">
      <c r="A31576">
        <v>2039</v>
      </c>
      <c r="B31576" t="s">
        <v>1033</v>
      </c>
      <c r="C31576" t="s">
        <v>1022</v>
      </c>
      <c r="D31576" t="s">
        <v>1020</v>
      </c>
      <c r="E31576" t="s">
        <v>1014</v>
      </c>
      <c r="F31576" s="86">
        <v>230870.24147485799</v>
      </c>
    </row>
    <row r="31577" spans="1:6">
      <c r="A31577">
        <v>2040</v>
      </c>
      <c r="B31577" t="s">
        <v>1033</v>
      </c>
      <c r="C31577" t="s">
        <v>1022</v>
      </c>
      <c r="D31577" t="s">
        <v>1020</v>
      </c>
      <c r="E31577" t="s">
        <v>1014</v>
      </c>
      <c r="F31577" s="86">
        <v>232336.25210032999</v>
      </c>
    </row>
    <row r="31578" spans="1:6">
      <c r="A31578">
        <v>2041</v>
      </c>
      <c r="B31578" t="s">
        <v>1033</v>
      </c>
      <c r="C31578" t="s">
        <v>1022</v>
      </c>
      <c r="D31578" t="s">
        <v>1020</v>
      </c>
      <c r="E31578" t="s">
        <v>1014</v>
      </c>
      <c r="F31578" s="86">
        <v>233646.99161135301</v>
      </c>
    </row>
    <row r="31579" spans="1:6">
      <c r="A31579">
        <v>2042</v>
      </c>
      <c r="B31579" t="s">
        <v>1033</v>
      </c>
      <c r="C31579" t="s">
        <v>1022</v>
      </c>
      <c r="D31579" t="s">
        <v>1020</v>
      </c>
      <c r="E31579" t="s">
        <v>1014</v>
      </c>
      <c r="F31579" s="86">
        <v>235023.96685005201</v>
      </c>
    </row>
    <row r="31580" spans="1:6">
      <c r="A31580">
        <v>2043</v>
      </c>
      <c r="B31580" t="s">
        <v>1033</v>
      </c>
      <c r="C31580" t="s">
        <v>1022</v>
      </c>
      <c r="D31580" t="s">
        <v>1020</v>
      </c>
      <c r="E31580" t="s">
        <v>1014</v>
      </c>
      <c r="F31580" s="86">
        <v>236441.30664754499</v>
      </c>
    </row>
    <row r="31581" spans="1:6">
      <c r="A31581">
        <v>2044</v>
      </c>
      <c r="B31581" t="s">
        <v>1033</v>
      </c>
      <c r="C31581" t="s">
        <v>1022</v>
      </c>
      <c r="D31581" t="s">
        <v>1020</v>
      </c>
      <c r="E31581" t="s">
        <v>1014</v>
      </c>
      <c r="F31581" s="86">
        <v>237880.69016760899</v>
      </c>
    </row>
    <row r="31582" spans="1:6">
      <c r="A31582">
        <v>2045</v>
      </c>
      <c r="B31582" t="s">
        <v>1033</v>
      </c>
      <c r="C31582" t="s">
        <v>1022</v>
      </c>
      <c r="D31582" t="s">
        <v>1020</v>
      </c>
      <c r="E31582" t="s">
        <v>1014</v>
      </c>
      <c r="F31582" s="86">
        <v>239336.22005316001</v>
      </c>
    </row>
    <row r="31583" spans="1:6">
      <c r="A31583">
        <v>2046</v>
      </c>
      <c r="B31583" t="s">
        <v>1033</v>
      </c>
      <c r="C31583" t="s">
        <v>1022</v>
      </c>
      <c r="D31583" t="s">
        <v>1020</v>
      </c>
      <c r="E31583" t="s">
        <v>1014</v>
      </c>
      <c r="F31583" s="86">
        <v>240812.79737633801</v>
      </c>
    </row>
    <row r="31584" spans="1:6">
      <c r="A31584">
        <v>2047</v>
      </c>
      <c r="B31584" t="s">
        <v>1033</v>
      </c>
      <c r="C31584" t="s">
        <v>1022</v>
      </c>
      <c r="D31584" t="s">
        <v>1020</v>
      </c>
      <c r="E31584" t="s">
        <v>1014</v>
      </c>
      <c r="F31584" s="86">
        <v>242320.77047182599</v>
      </c>
    </row>
    <row r="31585" spans="1:6">
      <c r="A31585">
        <v>2048</v>
      </c>
      <c r="B31585" t="s">
        <v>1033</v>
      </c>
      <c r="C31585" t="s">
        <v>1022</v>
      </c>
      <c r="D31585" t="s">
        <v>1020</v>
      </c>
      <c r="E31585" t="s">
        <v>1014</v>
      </c>
      <c r="F31585" s="86">
        <v>243878.67345480301</v>
      </c>
    </row>
    <row r="31586" spans="1:6">
      <c r="A31586">
        <v>2049</v>
      </c>
      <c r="B31586" t="s">
        <v>1033</v>
      </c>
      <c r="C31586" t="s">
        <v>1022</v>
      </c>
      <c r="D31586" t="s">
        <v>1020</v>
      </c>
      <c r="E31586" t="s">
        <v>1014</v>
      </c>
      <c r="F31586" s="86">
        <v>245482.72027513199</v>
      </c>
    </row>
    <row r="31587" spans="1:6">
      <c r="A31587">
        <v>2050</v>
      </c>
      <c r="B31587" t="s">
        <v>1033</v>
      </c>
      <c r="C31587" t="s">
        <v>1022</v>
      </c>
      <c r="D31587" t="s">
        <v>1020</v>
      </c>
      <c r="E31587" t="s">
        <v>1014</v>
      </c>
      <c r="F31587" s="86">
        <v>247123.184632811</v>
      </c>
    </row>
    <row r="31588" spans="1:6">
      <c r="A31588">
        <v>2017</v>
      </c>
      <c r="B31588" t="s">
        <v>1034</v>
      </c>
      <c r="C31588" t="s">
        <v>1022</v>
      </c>
      <c r="D31588" t="s">
        <v>1020</v>
      </c>
      <c r="E31588" t="s">
        <v>1014</v>
      </c>
      <c r="F31588" s="86">
        <v>19358.016189298502</v>
      </c>
    </row>
    <row r="31589" spans="1:6">
      <c r="A31589">
        <v>2018</v>
      </c>
      <c r="B31589" t="s">
        <v>1034</v>
      </c>
      <c r="C31589" t="s">
        <v>1022</v>
      </c>
      <c r="D31589" t="s">
        <v>1020</v>
      </c>
      <c r="E31589" t="s">
        <v>1014</v>
      </c>
      <c r="F31589" s="86">
        <v>20729.120051241902</v>
      </c>
    </row>
    <row r="31590" spans="1:6">
      <c r="A31590">
        <v>2019</v>
      </c>
      <c r="B31590" t="s">
        <v>1034</v>
      </c>
      <c r="C31590" t="s">
        <v>1022</v>
      </c>
      <c r="D31590" t="s">
        <v>1020</v>
      </c>
      <c r="E31590" t="s">
        <v>1014</v>
      </c>
      <c r="F31590" s="86">
        <v>22082.372797870601</v>
      </c>
    </row>
    <row r="31591" spans="1:6">
      <c r="A31591">
        <v>2020</v>
      </c>
      <c r="B31591" t="s">
        <v>1034</v>
      </c>
      <c r="C31591" t="s">
        <v>1022</v>
      </c>
      <c r="D31591" t="s">
        <v>1020</v>
      </c>
      <c r="E31591" t="s">
        <v>1014</v>
      </c>
      <c r="F31591" s="86">
        <v>23406.885304184201</v>
      </c>
    </row>
    <row r="31592" spans="1:6">
      <c r="A31592">
        <v>2021</v>
      </c>
      <c r="B31592" t="s">
        <v>1034</v>
      </c>
      <c r="C31592" t="s">
        <v>1022</v>
      </c>
      <c r="D31592" t="s">
        <v>1020</v>
      </c>
      <c r="E31592" t="s">
        <v>1014</v>
      </c>
      <c r="F31592" s="86">
        <v>24710.130273774801</v>
      </c>
    </row>
    <row r="31593" spans="1:6">
      <c r="A31593">
        <v>2022</v>
      </c>
      <c r="B31593" t="s">
        <v>1034</v>
      </c>
      <c r="C31593" t="s">
        <v>1022</v>
      </c>
      <c r="D31593" t="s">
        <v>1020</v>
      </c>
      <c r="E31593" t="s">
        <v>1014</v>
      </c>
      <c r="F31593" s="86">
        <v>25980.558466258299</v>
      </c>
    </row>
    <row r="31594" spans="1:6">
      <c r="A31594">
        <v>2023</v>
      </c>
      <c r="B31594" t="s">
        <v>1034</v>
      </c>
      <c r="C31594" t="s">
        <v>1022</v>
      </c>
      <c r="D31594" t="s">
        <v>1020</v>
      </c>
      <c r="E31594" t="s">
        <v>1014</v>
      </c>
      <c r="F31594" s="86">
        <v>27217.909730130999</v>
      </c>
    </row>
    <row r="31595" spans="1:6">
      <c r="A31595">
        <v>2024</v>
      </c>
      <c r="B31595" t="s">
        <v>1034</v>
      </c>
      <c r="C31595" t="s">
        <v>1022</v>
      </c>
      <c r="D31595" t="s">
        <v>1020</v>
      </c>
      <c r="E31595" t="s">
        <v>1014</v>
      </c>
      <c r="F31595" s="86">
        <v>28422.027308633202</v>
      </c>
    </row>
    <row r="31596" spans="1:6">
      <c r="A31596">
        <v>2025</v>
      </c>
      <c r="B31596" t="s">
        <v>1034</v>
      </c>
      <c r="C31596" t="s">
        <v>1022</v>
      </c>
      <c r="D31596" t="s">
        <v>1020</v>
      </c>
      <c r="E31596" t="s">
        <v>1014</v>
      </c>
      <c r="F31596" s="86">
        <v>29595.056874498401</v>
      </c>
    </row>
    <row r="31597" spans="1:6">
      <c r="A31597">
        <v>2026</v>
      </c>
      <c r="B31597" t="s">
        <v>1034</v>
      </c>
      <c r="C31597" t="s">
        <v>1022</v>
      </c>
      <c r="D31597" t="s">
        <v>1020</v>
      </c>
      <c r="E31597" t="s">
        <v>1014</v>
      </c>
      <c r="F31597" s="86">
        <v>30743.1759248124</v>
      </c>
    </row>
    <row r="31598" spans="1:6">
      <c r="A31598">
        <v>2027</v>
      </c>
      <c r="B31598" t="s">
        <v>1034</v>
      </c>
      <c r="C31598" t="s">
        <v>1022</v>
      </c>
      <c r="D31598" t="s">
        <v>1020</v>
      </c>
      <c r="E31598" t="s">
        <v>1014</v>
      </c>
      <c r="F31598" s="86">
        <v>31860.223211367698</v>
      </c>
    </row>
    <row r="31599" spans="1:6">
      <c r="A31599">
        <v>2028</v>
      </c>
      <c r="B31599" t="s">
        <v>1034</v>
      </c>
      <c r="C31599" t="s">
        <v>1022</v>
      </c>
      <c r="D31599" t="s">
        <v>1020</v>
      </c>
      <c r="E31599" t="s">
        <v>1014</v>
      </c>
      <c r="F31599" s="86">
        <v>32932.836692667799</v>
      </c>
    </row>
    <row r="31600" spans="1:6">
      <c r="A31600">
        <v>2029</v>
      </c>
      <c r="B31600" t="s">
        <v>1034</v>
      </c>
      <c r="C31600" t="s">
        <v>1022</v>
      </c>
      <c r="D31600" t="s">
        <v>1020</v>
      </c>
      <c r="E31600" t="s">
        <v>1014</v>
      </c>
      <c r="F31600" s="86">
        <v>33940.665970921298</v>
      </c>
    </row>
    <row r="31601" spans="1:6">
      <c r="A31601">
        <v>2030</v>
      </c>
      <c r="B31601" t="s">
        <v>1034</v>
      </c>
      <c r="C31601" t="s">
        <v>1022</v>
      </c>
      <c r="D31601" t="s">
        <v>1020</v>
      </c>
      <c r="E31601" t="s">
        <v>1014</v>
      </c>
      <c r="F31601" s="86">
        <v>34878.878631916203</v>
      </c>
    </row>
    <row r="31602" spans="1:6">
      <c r="A31602">
        <v>2031</v>
      </c>
      <c r="B31602" t="s">
        <v>1034</v>
      </c>
      <c r="C31602" t="s">
        <v>1022</v>
      </c>
      <c r="D31602" t="s">
        <v>1020</v>
      </c>
      <c r="E31602" t="s">
        <v>1014</v>
      </c>
      <c r="F31602" s="86">
        <v>35747.5107305653</v>
      </c>
    </row>
    <row r="31603" spans="1:6">
      <c r="A31603">
        <v>2032</v>
      </c>
      <c r="B31603" t="s">
        <v>1034</v>
      </c>
      <c r="C31603" t="s">
        <v>1022</v>
      </c>
      <c r="D31603" t="s">
        <v>1020</v>
      </c>
      <c r="E31603" t="s">
        <v>1014</v>
      </c>
      <c r="F31603" s="86">
        <v>36541.302287359104</v>
      </c>
    </row>
    <row r="31604" spans="1:6">
      <c r="A31604">
        <v>2033</v>
      </c>
      <c r="B31604" t="s">
        <v>1034</v>
      </c>
      <c r="C31604" t="s">
        <v>1022</v>
      </c>
      <c r="D31604" t="s">
        <v>1020</v>
      </c>
      <c r="E31604" t="s">
        <v>1014</v>
      </c>
      <c r="F31604" s="86">
        <v>37251.112097667799</v>
      </c>
    </row>
    <row r="31605" spans="1:6">
      <c r="A31605">
        <v>2034</v>
      </c>
      <c r="B31605" t="s">
        <v>1034</v>
      </c>
      <c r="C31605" t="s">
        <v>1022</v>
      </c>
      <c r="D31605" t="s">
        <v>1020</v>
      </c>
      <c r="E31605" t="s">
        <v>1014</v>
      </c>
      <c r="F31605" s="86">
        <v>37884.396634270597</v>
      </c>
    </row>
    <row r="31606" spans="1:6">
      <c r="A31606">
        <v>2035</v>
      </c>
      <c r="B31606" t="s">
        <v>1034</v>
      </c>
      <c r="C31606" t="s">
        <v>1022</v>
      </c>
      <c r="D31606" t="s">
        <v>1020</v>
      </c>
      <c r="E31606" t="s">
        <v>1014</v>
      </c>
      <c r="F31606" s="86">
        <v>38448.761697785601</v>
      </c>
    </row>
    <row r="31607" spans="1:6">
      <c r="A31607">
        <v>2036</v>
      </c>
      <c r="B31607" t="s">
        <v>1034</v>
      </c>
      <c r="C31607" t="s">
        <v>1022</v>
      </c>
      <c r="D31607" t="s">
        <v>1020</v>
      </c>
      <c r="E31607" t="s">
        <v>1014</v>
      </c>
      <c r="F31607" s="86">
        <v>38954.636145062002</v>
      </c>
    </row>
    <row r="31608" spans="1:6">
      <c r="A31608">
        <v>2037</v>
      </c>
      <c r="B31608" t="s">
        <v>1034</v>
      </c>
      <c r="C31608" t="s">
        <v>1022</v>
      </c>
      <c r="D31608" t="s">
        <v>1020</v>
      </c>
      <c r="E31608" t="s">
        <v>1014</v>
      </c>
      <c r="F31608" s="86">
        <v>39407.656354601902</v>
      </c>
    </row>
    <row r="31609" spans="1:6">
      <c r="A31609">
        <v>2038</v>
      </c>
      <c r="B31609" t="s">
        <v>1034</v>
      </c>
      <c r="C31609" t="s">
        <v>1022</v>
      </c>
      <c r="D31609" t="s">
        <v>1020</v>
      </c>
      <c r="E31609" t="s">
        <v>1014</v>
      </c>
      <c r="F31609" s="86">
        <v>39816.981728220198</v>
      </c>
    </row>
    <row r="31610" spans="1:6">
      <c r="A31610">
        <v>2039</v>
      </c>
      <c r="B31610" t="s">
        <v>1034</v>
      </c>
      <c r="C31610" t="s">
        <v>1022</v>
      </c>
      <c r="D31610" t="s">
        <v>1020</v>
      </c>
      <c r="E31610" t="s">
        <v>1014</v>
      </c>
      <c r="F31610" s="86">
        <v>40192.625678155397</v>
      </c>
    </row>
    <row r="31611" spans="1:6">
      <c r="A31611">
        <v>2040</v>
      </c>
      <c r="B31611" t="s">
        <v>1034</v>
      </c>
      <c r="C31611" t="s">
        <v>1022</v>
      </c>
      <c r="D31611" t="s">
        <v>1020</v>
      </c>
      <c r="E31611" t="s">
        <v>1014</v>
      </c>
      <c r="F31611" s="86">
        <v>40540.350405478799</v>
      </c>
    </row>
    <row r="31612" spans="1:6">
      <c r="A31612">
        <v>2041</v>
      </c>
      <c r="B31612" t="s">
        <v>1034</v>
      </c>
      <c r="C31612" t="s">
        <v>1022</v>
      </c>
      <c r="D31612" t="s">
        <v>1020</v>
      </c>
      <c r="E31612" t="s">
        <v>1014</v>
      </c>
      <c r="F31612" s="86">
        <v>40767.326945821304</v>
      </c>
    </row>
    <row r="31613" spans="1:6">
      <c r="A31613">
        <v>2042</v>
      </c>
      <c r="B31613" t="s">
        <v>1034</v>
      </c>
      <c r="C31613" t="s">
        <v>1022</v>
      </c>
      <c r="D31613" t="s">
        <v>1020</v>
      </c>
      <c r="E31613" t="s">
        <v>1014</v>
      </c>
      <c r="F31613" s="86">
        <v>40979.991441274702</v>
      </c>
    </row>
    <row r="31614" spans="1:6">
      <c r="A31614">
        <v>2043</v>
      </c>
      <c r="B31614" t="s">
        <v>1034</v>
      </c>
      <c r="C31614" t="s">
        <v>1022</v>
      </c>
      <c r="D31614" t="s">
        <v>1020</v>
      </c>
      <c r="E31614" t="s">
        <v>1014</v>
      </c>
      <c r="F31614" s="86">
        <v>41179.115084311103</v>
      </c>
    </row>
    <row r="31615" spans="1:6">
      <c r="A31615">
        <v>2044</v>
      </c>
      <c r="B31615" t="s">
        <v>1034</v>
      </c>
      <c r="C31615" t="s">
        <v>1022</v>
      </c>
      <c r="D31615" t="s">
        <v>1020</v>
      </c>
      <c r="E31615" t="s">
        <v>1014</v>
      </c>
      <c r="F31615" s="86">
        <v>41365.7025921651</v>
      </c>
    </row>
    <row r="31616" spans="1:6">
      <c r="A31616">
        <v>2045</v>
      </c>
      <c r="B31616" t="s">
        <v>1034</v>
      </c>
      <c r="C31616" t="s">
        <v>1022</v>
      </c>
      <c r="D31616" t="s">
        <v>1020</v>
      </c>
      <c r="E31616" t="s">
        <v>1014</v>
      </c>
      <c r="F31616" s="86">
        <v>41543.3931770735</v>
      </c>
    </row>
    <row r="31617" spans="1:6">
      <c r="A31617">
        <v>2046</v>
      </c>
      <c r="B31617" t="s">
        <v>1034</v>
      </c>
      <c r="C31617" t="s">
        <v>1022</v>
      </c>
      <c r="D31617" t="s">
        <v>1020</v>
      </c>
      <c r="E31617" t="s">
        <v>1014</v>
      </c>
      <c r="F31617" s="86">
        <v>41714.540457897303</v>
      </c>
    </row>
    <row r="31618" spans="1:6">
      <c r="A31618">
        <v>2047</v>
      </c>
      <c r="B31618" t="s">
        <v>1034</v>
      </c>
      <c r="C31618" t="s">
        <v>1022</v>
      </c>
      <c r="D31618" t="s">
        <v>1020</v>
      </c>
      <c r="E31618" t="s">
        <v>1014</v>
      </c>
      <c r="F31618" s="86">
        <v>41883.972867998396</v>
      </c>
    </row>
    <row r="31619" spans="1:6">
      <c r="A31619">
        <v>2048</v>
      </c>
      <c r="B31619" t="s">
        <v>1034</v>
      </c>
      <c r="C31619" t="s">
        <v>1022</v>
      </c>
      <c r="D31619" t="s">
        <v>1020</v>
      </c>
      <c r="E31619" t="s">
        <v>1014</v>
      </c>
      <c r="F31619" s="86">
        <v>42055.278910905501</v>
      </c>
    </row>
    <row r="31620" spans="1:6">
      <c r="A31620">
        <v>2049</v>
      </c>
      <c r="B31620" t="s">
        <v>1034</v>
      </c>
      <c r="C31620" t="s">
        <v>1022</v>
      </c>
      <c r="D31620" t="s">
        <v>1020</v>
      </c>
      <c r="E31620" t="s">
        <v>1014</v>
      </c>
      <c r="F31620" s="86">
        <v>42227.554220278304</v>
      </c>
    </row>
    <row r="31621" spans="1:6">
      <c r="A31621">
        <v>2050</v>
      </c>
      <c r="B31621" t="s">
        <v>1034</v>
      </c>
      <c r="C31621" t="s">
        <v>1022</v>
      </c>
      <c r="D31621" t="s">
        <v>1020</v>
      </c>
      <c r="E31621" t="s">
        <v>1014</v>
      </c>
      <c r="F31621" s="86">
        <v>42401.340044459001</v>
      </c>
    </row>
    <row r="31622" spans="1:6">
      <c r="A31622">
        <v>2017</v>
      </c>
      <c r="B31622" t="s">
        <v>1035</v>
      </c>
      <c r="C31622" t="s">
        <v>1022</v>
      </c>
      <c r="D31622" t="s">
        <v>1020</v>
      </c>
      <c r="E31622" t="s">
        <v>1014</v>
      </c>
      <c r="F31622" s="86">
        <v>25076.209273784702</v>
      </c>
    </row>
    <row r="31623" spans="1:6">
      <c r="A31623">
        <v>2018</v>
      </c>
      <c r="B31623" t="s">
        <v>1035</v>
      </c>
      <c r="C31623" t="s">
        <v>1022</v>
      </c>
      <c r="D31623" t="s">
        <v>1020</v>
      </c>
      <c r="E31623" t="s">
        <v>1014</v>
      </c>
      <c r="F31623" s="86">
        <v>26898.9814955769</v>
      </c>
    </row>
    <row r="31624" spans="1:6">
      <c r="A31624">
        <v>2019</v>
      </c>
      <c r="B31624" t="s">
        <v>1035</v>
      </c>
      <c r="C31624" t="s">
        <v>1022</v>
      </c>
      <c r="D31624" t="s">
        <v>1020</v>
      </c>
      <c r="E31624" t="s">
        <v>1014</v>
      </c>
      <c r="F31624" s="86">
        <v>28693.288980863101</v>
      </c>
    </row>
    <row r="31625" spans="1:6">
      <c r="A31625">
        <v>2020</v>
      </c>
      <c r="B31625" t="s">
        <v>1035</v>
      </c>
      <c r="C31625" t="s">
        <v>1022</v>
      </c>
      <c r="D31625" t="s">
        <v>1020</v>
      </c>
      <c r="E31625" t="s">
        <v>1014</v>
      </c>
      <c r="F31625" s="86">
        <v>30446.099448311899</v>
      </c>
    </row>
    <row r="31626" spans="1:6">
      <c r="A31626">
        <v>2021</v>
      </c>
      <c r="B31626" t="s">
        <v>1035</v>
      </c>
      <c r="C31626" t="s">
        <v>1022</v>
      </c>
      <c r="D31626" t="s">
        <v>1020</v>
      </c>
      <c r="E31626" t="s">
        <v>1014</v>
      </c>
      <c r="F31626" s="86">
        <v>32170.004358760802</v>
      </c>
    </row>
    <row r="31627" spans="1:6">
      <c r="A31627">
        <v>2022</v>
      </c>
      <c r="B31627" t="s">
        <v>1035</v>
      </c>
      <c r="C31627" t="s">
        <v>1022</v>
      </c>
      <c r="D31627" t="s">
        <v>1020</v>
      </c>
      <c r="E31627" t="s">
        <v>1014</v>
      </c>
      <c r="F31627" s="86">
        <v>33852.242444419098</v>
      </c>
    </row>
    <row r="31628" spans="1:6">
      <c r="A31628">
        <v>2023</v>
      </c>
      <c r="B31628" t="s">
        <v>1035</v>
      </c>
      <c r="C31628" t="s">
        <v>1022</v>
      </c>
      <c r="D31628" t="s">
        <v>1020</v>
      </c>
      <c r="E31628" t="s">
        <v>1014</v>
      </c>
      <c r="F31628" s="86">
        <v>35493.214301923101</v>
      </c>
    </row>
    <row r="31629" spans="1:6">
      <c r="A31629">
        <v>2024</v>
      </c>
      <c r="B31629" t="s">
        <v>1035</v>
      </c>
      <c r="C31629" t="s">
        <v>1022</v>
      </c>
      <c r="D31629" t="s">
        <v>1020</v>
      </c>
      <c r="E31629" t="s">
        <v>1014</v>
      </c>
      <c r="F31629" s="86">
        <v>37093.225815597303</v>
      </c>
    </row>
    <row r="31630" spans="1:6">
      <c r="A31630">
        <v>2025</v>
      </c>
      <c r="B31630" t="s">
        <v>1035</v>
      </c>
      <c r="C31630" t="s">
        <v>1022</v>
      </c>
      <c r="D31630" t="s">
        <v>1020</v>
      </c>
      <c r="E31630" t="s">
        <v>1014</v>
      </c>
      <c r="F31630" s="86">
        <v>38654.095965132401</v>
      </c>
    </row>
    <row r="31631" spans="1:6">
      <c r="A31631">
        <v>2026</v>
      </c>
      <c r="B31631" t="s">
        <v>1035</v>
      </c>
      <c r="C31631" t="s">
        <v>1022</v>
      </c>
      <c r="D31631" t="s">
        <v>1020</v>
      </c>
      <c r="E31631" t="s">
        <v>1014</v>
      </c>
      <c r="F31631" s="86">
        <v>40184.670929164698</v>
      </c>
    </row>
    <row r="31632" spans="1:6">
      <c r="A31632">
        <v>2027</v>
      </c>
      <c r="B31632" t="s">
        <v>1035</v>
      </c>
      <c r="C31632" t="s">
        <v>1022</v>
      </c>
      <c r="D31632" t="s">
        <v>1020</v>
      </c>
      <c r="E31632" t="s">
        <v>1014</v>
      </c>
      <c r="F31632" s="86">
        <v>41682.2207631329</v>
      </c>
    </row>
    <row r="31633" spans="1:6">
      <c r="A31633">
        <v>2028</v>
      </c>
      <c r="B31633" t="s">
        <v>1035</v>
      </c>
      <c r="C31633" t="s">
        <v>1022</v>
      </c>
      <c r="D31633" t="s">
        <v>1020</v>
      </c>
      <c r="E31633" t="s">
        <v>1014</v>
      </c>
      <c r="F31633" s="86">
        <v>43135.188124187203</v>
      </c>
    </row>
    <row r="31634" spans="1:6">
      <c r="A31634">
        <v>2029</v>
      </c>
      <c r="B31634" t="s">
        <v>1035</v>
      </c>
      <c r="C31634" t="s">
        <v>1022</v>
      </c>
      <c r="D31634" t="s">
        <v>1020</v>
      </c>
      <c r="E31634" t="s">
        <v>1014</v>
      </c>
      <c r="F31634" s="86">
        <v>44514.410066190103</v>
      </c>
    </row>
    <row r="31635" spans="1:6">
      <c r="A31635">
        <v>2030</v>
      </c>
      <c r="B31635" t="s">
        <v>1035</v>
      </c>
      <c r="C31635" t="s">
        <v>1022</v>
      </c>
      <c r="D31635" t="s">
        <v>1020</v>
      </c>
      <c r="E31635" t="s">
        <v>1014</v>
      </c>
      <c r="F31635" s="86">
        <v>45808.479526876101</v>
      </c>
    </row>
    <row r="31636" spans="1:6">
      <c r="A31636">
        <v>2031</v>
      </c>
      <c r="B31636" t="s">
        <v>1035</v>
      </c>
      <c r="C31636" t="s">
        <v>1022</v>
      </c>
      <c r="D31636" t="s">
        <v>1020</v>
      </c>
      <c r="E31636" t="s">
        <v>1014</v>
      </c>
      <c r="F31636" s="86">
        <v>47021.084410012903</v>
      </c>
    </row>
    <row r="31637" spans="1:6">
      <c r="A31637">
        <v>2032</v>
      </c>
      <c r="B31637" t="s">
        <v>1035</v>
      </c>
      <c r="C31637" t="s">
        <v>1022</v>
      </c>
      <c r="D31637" t="s">
        <v>1020</v>
      </c>
      <c r="E31637" t="s">
        <v>1014</v>
      </c>
      <c r="F31637" s="86">
        <v>48151.171938837797</v>
      </c>
    </row>
    <row r="31638" spans="1:6">
      <c r="A31638">
        <v>2033</v>
      </c>
      <c r="B31638" t="s">
        <v>1035</v>
      </c>
      <c r="C31638" t="s">
        <v>1022</v>
      </c>
      <c r="D31638" t="s">
        <v>1020</v>
      </c>
      <c r="E31638" t="s">
        <v>1014</v>
      </c>
      <c r="F31638" s="86">
        <v>49179.269134628397</v>
      </c>
    </row>
    <row r="31639" spans="1:6">
      <c r="A31639">
        <v>2034</v>
      </c>
      <c r="B31639" t="s">
        <v>1035</v>
      </c>
      <c r="C31639" t="s">
        <v>1022</v>
      </c>
      <c r="D31639" t="s">
        <v>1020</v>
      </c>
      <c r="E31639" t="s">
        <v>1014</v>
      </c>
      <c r="F31639" s="86">
        <v>50108.056721209003</v>
      </c>
    </row>
    <row r="31640" spans="1:6">
      <c r="A31640">
        <v>2035</v>
      </c>
      <c r="B31640" t="s">
        <v>1035</v>
      </c>
      <c r="C31640" t="s">
        <v>1022</v>
      </c>
      <c r="D31640" t="s">
        <v>1020</v>
      </c>
      <c r="E31640" t="s">
        <v>1014</v>
      </c>
      <c r="F31640" s="86">
        <v>50947.559442623999</v>
      </c>
    </row>
    <row r="31641" spans="1:6">
      <c r="A31641">
        <v>2036</v>
      </c>
      <c r="B31641" t="s">
        <v>1035</v>
      </c>
      <c r="C31641" t="s">
        <v>1022</v>
      </c>
      <c r="D31641" t="s">
        <v>1020</v>
      </c>
      <c r="E31641" t="s">
        <v>1014</v>
      </c>
      <c r="F31641" s="86">
        <v>51716.820808826698</v>
      </c>
    </row>
    <row r="31642" spans="1:6">
      <c r="A31642">
        <v>2037</v>
      </c>
      <c r="B31642" t="s">
        <v>1035</v>
      </c>
      <c r="C31642" t="s">
        <v>1022</v>
      </c>
      <c r="D31642" t="s">
        <v>1020</v>
      </c>
      <c r="E31642" t="s">
        <v>1014</v>
      </c>
      <c r="F31642" s="86">
        <v>52421.042344995702</v>
      </c>
    </row>
    <row r="31643" spans="1:6">
      <c r="A31643">
        <v>2038</v>
      </c>
      <c r="B31643" t="s">
        <v>1035</v>
      </c>
      <c r="C31643" t="s">
        <v>1022</v>
      </c>
      <c r="D31643" t="s">
        <v>1020</v>
      </c>
      <c r="E31643" t="s">
        <v>1014</v>
      </c>
      <c r="F31643" s="86">
        <v>53067.2637810386</v>
      </c>
    </row>
    <row r="31644" spans="1:6">
      <c r="A31644">
        <v>2039</v>
      </c>
      <c r="B31644" t="s">
        <v>1035</v>
      </c>
      <c r="C31644" t="s">
        <v>1022</v>
      </c>
      <c r="D31644" t="s">
        <v>1020</v>
      </c>
      <c r="E31644" t="s">
        <v>1014</v>
      </c>
      <c r="F31644" s="86">
        <v>53667.160070778402</v>
      </c>
    </row>
    <row r="31645" spans="1:6">
      <c r="A31645">
        <v>2040</v>
      </c>
      <c r="B31645" t="s">
        <v>1035</v>
      </c>
      <c r="C31645" t="s">
        <v>1022</v>
      </c>
      <c r="D31645" t="s">
        <v>1020</v>
      </c>
      <c r="E31645" t="s">
        <v>1014</v>
      </c>
      <c r="F31645" s="86">
        <v>54225.833320319703</v>
      </c>
    </row>
    <row r="31646" spans="1:6">
      <c r="A31646">
        <v>2041</v>
      </c>
      <c r="B31646" t="s">
        <v>1035</v>
      </c>
      <c r="C31646" t="s">
        <v>1022</v>
      </c>
      <c r="D31646" t="s">
        <v>1020</v>
      </c>
      <c r="E31646" t="s">
        <v>1014</v>
      </c>
      <c r="F31646" s="86">
        <v>54708.360748073697</v>
      </c>
    </row>
    <row r="31647" spans="1:6">
      <c r="A31647">
        <v>2042</v>
      </c>
      <c r="B31647" t="s">
        <v>1035</v>
      </c>
      <c r="C31647" t="s">
        <v>1022</v>
      </c>
      <c r="D31647" t="s">
        <v>1020</v>
      </c>
      <c r="E31647" t="s">
        <v>1014</v>
      </c>
      <c r="F31647" s="86">
        <v>55176.502084768297</v>
      </c>
    </row>
    <row r="31648" spans="1:6">
      <c r="A31648">
        <v>2043</v>
      </c>
      <c r="B31648" t="s">
        <v>1035</v>
      </c>
      <c r="C31648" t="s">
        <v>1022</v>
      </c>
      <c r="D31648" t="s">
        <v>1020</v>
      </c>
      <c r="E31648" t="s">
        <v>1014</v>
      </c>
      <c r="F31648" s="86">
        <v>55628.650078800303</v>
      </c>
    </row>
    <row r="31649" spans="1:6">
      <c r="A31649">
        <v>2044</v>
      </c>
      <c r="B31649" t="s">
        <v>1035</v>
      </c>
      <c r="C31649" t="s">
        <v>1022</v>
      </c>
      <c r="D31649" t="s">
        <v>1020</v>
      </c>
      <c r="E31649" t="s">
        <v>1014</v>
      </c>
      <c r="F31649" s="86">
        <v>56065.8272093583</v>
      </c>
    </row>
    <row r="31650" spans="1:6">
      <c r="A31650">
        <v>2045</v>
      </c>
      <c r="B31650" t="s">
        <v>1035</v>
      </c>
      <c r="C31650" t="s">
        <v>1022</v>
      </c>
      <c r="D31650" t="s">
        <v>1020</v>
      </c>
      <c r="E31650" t="s">
        <v>1014</v>
      </c>
      <c r="F31650" s="86">
        <v>56492.691540366199</v>
      </c>
    </row>
    <row r="31651" spans="1:6">
      <c r="A31651">
        <v>2046</v>
      </c>
      <c r="B31651" t="s">
        <v>1035</v>
      </c>
      <c r="C31651" t="s">
        <v>1022</v>
      </c>
      <c r="D31651" t="s">
        <v>1020</v>
      </c>
      <c r="E31651" t="s">
        <v>1014</v>
      </c>
      <c r="F31651" s="86">
        <v>56915.608106019201</v>
      </c>
    </row>
    <row r="31652" spans="1:6">
      <c r="A31652">
        <v>2047</v>
      </c>
      <c r="B31652" t="s">
        <v>1035</v>
      </c>
      <c r="C31652" t="s">
        <v>1022</v>
      </c>
      <c r="D31652" t="s">
        <v>1020</v>
      </c>
      <c r="E31652" t="s">
        <v>1014</v>
      </c>
      <c r="F31652" s="86">
        <v>57341.338871517502</v>
      </c>
    </row>
    <row r="31653" spans="1:6">
      <c r="A31653">
        <v>2048</v>
      </c>
      <c r="B31653" t="s">
        <v>1035</v>
      </c>
      <c r="C31653" t="s">
        <v>1022</v>
      </c>
      <c r="D31653" t="s">
        <v>1020</v>
      </c>
      <c r="E31653" t="s">
        <v>1014</v>
      </c>
      <c r="F31653" s="86">
        <v>57777.5176710218</v>
      </c>
    </row>
    <row r="31654" spans="1:6">
      <c r="A31654">
        <v>2049</v>
      </c>
      <c r="B31654" t="s">
        <v>1035</v>
      </c>
      <c r="C31654" t="s">
        <v>1022</v>
      </c>
      <c r="D31654" t="s">
        <v>1020</v>
      </c>
      <c r="E31654" t="s">
        <v>1014</v>
      </c>
      <c r="F31654" s="86">
        <v>58224.750035237499</v>
      </c>
    </row>
    <row r="31655" spans="1:6">
      <c r="A31655">
        <v>2050</v>
      </c>
      <c r="B31655" t="s">
        <v>1035</v>
      </c>
      <c r="C31655" t="s">
        <v>1022</v>
      </c>
      <c r="D31655" t="s">
        <v>1020</v>
      </c>
      <c r="E31655" t="s">
        <v>1014</v>
      </c>
      <c r="F31655" s="86">
        <v>58681.151996120403</v>
      </c>
    </row>
    <row r="31656" spans="1:6">
      <c r="A31656">
        <v>2017</v>
      </c>
      <c r="B31656" t="s">
        <v>1036</v>
      </c>
      <c r="C31656" t="s">
        <v>1022</v>
      </c>
      <c r="D31656" t="s">
        <v>1020</v>
      </c>
      <c r="E31656" t="s">
        <v>1014</v>
      </c>
      <c r="F31656" s="86">
        <v>185680.33149931999</v>
      </c>
    </row>
    <row r="31657" spans="1:6">
      <c r="A31657">
        <v>2018</v>
      </c>
      <c r="B31657" t="s">
        <v>1036</v>
      </c>
      <c r="C31657" t="s">
        <v>1022</v>
      </c>
      <c r="D31657" t="s">
        <v>1020</v>
      </c>
      <c r="E31657" t="s">
        <v>1014</v>
      </c>
      <c r="F31657" s="86">
        <v>200315.03149611401</v>
      </c>
    </row>
    <row r="31658" spans="1:6">
      <c r="A31658">
        <v>2019</v>
      </c>
      <c r="B31658" t="s">
        <v>1036</v>
      </c>
      <c r="C31658" t="s">
        <v>1022</v>
      </c>
      <c r="D31658" t="s">
        <v>1020</v>
      </c>
      <c r="E31658" t="s">
        <v>1014</v>
      </c>
      <c r="F31658" s="86">
        <v>214674.739414443</v>
      </c>
    </row>
    <row r="31659" spans="1:6">
      <c r="A31659">
        <v>2020</v>
      </c>
      <c r="B31659" t="s">
        <v>1036</v>
      </c>
      <c r="C31659" t="s">
        <v>1022</v>
      </c>
      <c r="D31659" t="s">
        <v>1020</v>
      </c>
      <c r="E31659" t="s">
        <v>1014</v>
      </c>
      <c r="F31659" s="86">
        <v>228663.45648573499</v>
      </c>
    </row>
    <row r="31660" spans="1:6">
      <c r="A31660">
        <v>2021</v>
      </c>
      <c r="B31660" t="s">
        <v>1036</v>
      </c>
      <c r="C31660" t="s">
        <v>1022</v>
      </c>
      <c r="D31660" t="s">
        <v>1020</v>
      </c>
      <c r="E31660" t="s">
        <v>1014</v>
      </c>
      <c r="F31660" s="86">
        <v>242325.84238458899</v>
      </c>
    </row>
    <row r="31661" spans="1:6">
      <c r="A31661">
        <v>2022</v>
      </c>
      <c r="B31661" t="s">
        <v>1036</v>
      </c>
      <c r="C31661" t="s">
        <v>1022</v>
      </c>
      <c r="D31661" t="s">
        <v>1020</v>
      </c>
      <c r="E31661" t="s">
        <v>1014</v>
      </c>
      <c r="F31661" s="86">
        <v>255495.44178304099</v>
      </c>
    </row>
    <row r="31662" spans="1:6">
      <c r="A31662">
        <v>2023</v>
      </c>
      <c r="B31662" t="s">
        <v>1036</v>
      </c>
      <c r="C31662" t="s">
        <v>1022</v>
      </c>
      <c r="D31662" t="s">
        <v>1020</v>
      </c>
      <c r="E31662" t="s">
        <v>1014</v>
      </c>
      <c r="F31662" s="86">
        <v>268134.99170277599</v>
      </c>
    </row>
    <row r="31663" spans="1:6">
      <c r="A31663">
        <v>2024</v>
      </c>
      <c r="B31663" t="s">
        <v>1036</v>
      </c>
      <c r="C31663" t="s">
        <v>1022</v>
      </c>
      <c r="D31663" t="s">
        <v>1020</v>
      </c>
      <c r="E31663" t="s">
        <v>1014</v>
      </c>
      <c r="F31663" s="86">
        <v>280199.424592942</v>
      </c>
    </row>
    <row r="31664" spans="1:6">
      <c r="A31664">
        <v>2025</v>
      </c>
      <c r="B31664" t="s">
        <v>1036</v>
      </c>
      <c r="C31664" t="s">
        <v>1022</v>
      </c>
      <c r="D31664" t="s">
        <v>1020</v>
      </c>
      <c r="E31664" t="s">
        <v>1014</v>
      </c>
      <c r="F31664" s="86">
        <v>291684.15661727899</v>
      </c>
    </row>
    <row r="31665" spans="1:6">
      <c r="A31665">
        <v>2026</v>
      </c>
      <c r="B31665" t="s">
        <v>1036</v>
      </c>
      <c r="C31665" t="s">
        <v>1022</v>
      </c>
      <c r="D31665" t="s">
        <v>1020</v>
      </c>
      <c r="E31665" t="s">
        <v>1014</v>
      </c>
      <c r="F31665" s="86">
        <v>302594.67855685297</v>
      </c>
    </row>
    <row r="31666" spans="1:6">
      <c r="A31666">
        <v>2027</v>
      </c>
      <c r="B31666" t="s">
        <v>1036</v>
      </c>
      <c r="C31666" t="s">
        <v>1022</v>
      </c>
      <c r="D31666" t="s">
        <v>1020</v>
      </c>
      <c r="E31666" t="s">
        <v>1014</v>
      </c>
      <c r="F31666" s="86">
        <v>312846.61880382098</v>
      </c>
    </row>
    <row r="31667" spans="1:6">
      <c r="A31667">
        <v>2028</v>
      </c>
      <c r="B31667" t="s">
        <v>1036</v>
      </c>
      <c r="C31667" t="s">
        <v>1022</v>
      </c>
      <c r="D31667" t="s">
        <v>1020</v>
      </c>
      <c r="E31667" t="s">
        <v>1014</v>
      </c>
      <c r="F31667" s="86">
        <v>322290.68700594601</v>
      </c>
    </row>
    <row r="31668" spans="1:6">
      <c r="A31668">
        <v>2029</v>
      </c>
      <c r="B31668" t="s">
        <v>1036</v>
      </c>
      <c r="C31668" t="s">
        <v>1022</v>
      </c>
      <c r="D31668" t="s">
        <v>1020</v>
      </c>
      <c r="E31668" t="s">
        <v>1014</v>
      </c>
      <c r="F31668" s="86">
        <v>330757.63324073202</v>
      </c>
    </row>
    <row r="31669" spans="1:6">
      <c r="A31669">
        <v>2030</v>
      </c>
      <c r="B31669" t="s">
        <v>1036</v>
      </c>
      <c r="C31669" t="s">
        <v>1022</v>
      </c>
      <c r="D31669" t="s">
        <v>1020</v>
      </c>
      <c r="E31669" t="s">
        <v>1014</v>
      </c>
      <c r="F31669" s="86">
        <v>338224.28730408201</v>
      </c>
    </row>
    <row r="31670" spans="1:6">
      <c r="A31670">
        <v>2031</v>
      </c>
      <c r="B31670" t="s">
        <v>1036</v>
      </c>
      <c r="C31670" t="s">
        <v>1022</v>
      </c>
      <c r="D31670" t="s">
        <v>1020</v>
      </c>
      <c r="E31670" t="s">
        <v>1014</v>
      </c>
      <c r="F31670" s="86">
        <v>344700.73310883198</v>
      </c>
    </row>
    <row r="31671" spans="1:6">
      <c r="A31671">
        <v>2032</v>
      </c>
      <c r="B31671" t="s">
        <v>1036</v>
      </c>
      <c r="C31671" t="s">
        <v>1022</v>
      </c>
      <c r="D31671" t="s">
        <v>1020</v>
      </c>
      <c r="E31671" t="s">
        <v>1014</v>
      </c>
      <c r="F31671" s="86">
        <v>350162.87742790201</v>
      </c>
    </row>
    <row r="31672" spans="1:6">
      <c r="A31672">
        <v>2033</v>
      </c>
      <c r="B31672" t="s">
        <v>1036</v>
      </c>
      <c r="C31672" t="s">
        <v>1022</v>
      </c>
      <c r="D31672" t="s">
        <v>1020</v>
      </c>
      <c r="E31672" t="s">
        <v>1014</v>
      </c>
      <c r="F31672" s="86">
        <v>354611.20838688401</v>
      </c>
    </row>
    <row r="31673" spans="1:6">
      <c r="A31673">
        <v>2034</v>
      </c>
      <c r="B31673" t="s">
        <v>1036</v>
      </c>
      <c r="C31673" t="s">
        <v>1022</v>
      </c>
      <c r="D31673" t="s">
        <v>1020</v>
      </c>
      <c r="E31673" t="s">
        <v>1014</v>
      </c>
      <c r="F31673" s="86">
        <v>358203.41949524102</v>
      </c>
    </row>
    <row r="31674" spans="1:6">
      <c r="A31674">
        <v>2035</v>
      </c>
      <c r="B31674" t="s">
        <v>1036</v>
      </c>
      <c r="C31674" t="s">
        <v>1022</v>
      </c>
      <c r="D31674" t="s">
        <v>1020</v>
      </c>
      <c r="E31674" t="s">
        <v>1014</v>
      </c>
      <c r="F31674" s="86">
        <v>361096.12946687598</v>
      </c>
    </row>
    <row r="31675" spans="1:6">
      <c r="A31675">
        <v>2036</v>
      </c>
      <c r="B31675" t="s">
        <v>1036</v>
      </c>
      <c r="C31675" t="s">
        <v>1022</v>
      </c>
      <c r="D31675" t="s">
        <v>1020</v>
      </c>
      <c r="E31675" t="s">
        <v>1014</v>
      </c>
      <c r="F31675" s="86">
        <v>363461.96498931298</v>
      </c>
    </row>
    <row r="31676" spans="1:6">
      <c r="A31676">
        <v>2037</v>
      </c>
      <c r="B31676" t="s">
        <v>1036</v>
      </c>
      <c r="C31676" t="s">
        <v>1022</v>
      </c>
      <c r="D31676" t="s">
        <v>1020</v>
      </c>
      <c r="E31676" t="s">
        <v>1014</v>
      </c>
      <c r="F31676" s="86">
        <v>365458.20453153597</v>
      </c>
    </row>
    <row r="31677" spans="1:6">
      <c r="A31677">
        <v>2038</v>
      </c>
      <c r="B31677" t="s">
        <v>1036</v>
      </c>
      <c r="C31677" t="s">
        <v>1022</v>
      </c>
      <c r="D31677" t="s">
        <v>1020</v>
      </c>
      <c r="E31677" t="s">
        <v>1014</v>
      </c>
      <c r="F31677" s="86">
        <v>367250.11581743398</v>
      </c>
    </row>
    <row r="31678" spans="1:6">
      <c r="A31678">
        <v>2039</v>
      </c>
      <c r="B31678" t="s">
        <v>1036</v>
      </c>
      <c r="C31678" t="s">
        <v>1022</v>
      </c>
      <c r="D31678" t="s">
        <v>1020</v>
      </c>
      <c r="E31678" t="s">
        <v>1014</v>
      </c>
      <c r="F31678" s="86">
        <v>368975.66488767701</v>
      </c>
    </row>
    <row r="31679" spans="1:6">
      <c r="A31679">
        <v>2040</v>
      </c>
      <c r="B31679" t="s">
        <v>1036</v>
      </c>
      <c r="C31679" t="s">
        <v>1022</v>
      </c>
      <c r="D31679" t="s">
        <v>1020</v>
      </c>
      <c r="E31679" t="s">
        <v>1014</v>
      </c>
      <c r="F31679" s="86">
        <v>370709.03673786501</v>
      </c>
    </row>
    <row r="31680" spans="1:6">
      <c r="A31680">
        <v>2041</v>
      </c>
      <c r="B31680" t="s">
        <v>1036</v>
      </c>
      <c r="C31680" t="s">
        <v>1022</v>
      </c>
      <c r="D31680" t="s">
        <v>1020</v>
      </c>
      <c r="E31680" t="s">
        <v>1014</v>
      </c>
      <c r="F31680" s="86">
        <v>369134.36207506602</v>
      </c>
    </row>
    <row r="31681" spans="1:6">
      <c r="A31681">
        <v>2042</v>
      </c>
      <c r="B31681" t="s">
        <v>1036</v>
      </c>
      <c r="C31681" t="s">
        <v>1022</v>
      </c>
      <c r="D31681" t="s">
        <v>1020</v>
      </c>
      <c r="E31681" t="s">
        <v>1014</v>
      </c>
      <c r="F31681" s="86">
        <v>367639.581242805</v>
      </c>
    </row>
    <row r="31682" spans="1:6">
      <c r="A31682">
        <v>2043</v>
      </c>
      <c r="B31682" t="s">
        <v>1036</v>
      </c>
      <c r="C31682" t="s">
        <v>1022</v>
      </c>
      <c r="D31682" t="s">
        <v>1020</v>
      </c>
      <c r="E31682" t="s">
        <v>1014</v>
      </c>
      <c r="F31682" s="86">
        <v>366209.623176497</v>
      </c>
    </row>
    <row r="31683" spans="1:6">
      <c r="A31683">
        <v>2044</v>
      </c>
      <c r="B31683" t="s">
        <v>1036</v>
      </c>
      <c r="C31683" t="s">
        <v>1022</v>
      </c>
      <c r="D31683" t="s">
        <v>1020</v>
      </c>
      <c r="E31683" t="s">
        <v>1014</v>
      </c>
      <c r="F31683" s="86">
        <v>364825.32723537501</v>
      </c>
    </row>
    <row r="31684" spans="1:6">
      <c r="A31684">
        <v>2045</v>
      </c>
      <c r="B31684" t="s">
        <v>1036</v>
      </c>
      <c r="C31684" t="s">
        <v>1022</v>
      </c>
      <c r="D31684" t="s">
        <v>1020</v>
      </c>
      <c r="E31684" t="s">
        <v>1014</v>
      </c>
      <c r="F31684" s="86">
        <v>363474.38576703297</v>
      </c>
    </row>
    <row r="31685" spans="1:6">
      <c r="A31685">
        <v>2046</v>
      </c>
      <c r="B31685" t="s">
        <v>1036</v>
      </c>
      <c r="C31685" t="s">
        <v>1022</v>
      </c>
      <c r="D31685" t="s">
        <v>1020</v>
      </c>
      <c r="E31685" t="s">
        <v>1014</v>
      </c>
      <c r="F31685" s="86">
        <v>362144.50270327798</v>
      </c>
    </row>
    <row r="31686" spans="1:6">
      <c r="A31686">
        <v>2047</v>
      </c>
      <c r="B31686" t="s">
        <v>1036</v>
      </c>
      <c r="C31686" t="s">
        <v>1022</v>
      </c>
      <c r="D31686" t="s">
        <v>1020</v>
      </c>
      <c r="E31686" t="s">
        <v>1014</v>
      </c>
      <c r="F31686" s="86">
        <v>360832.41342591</v>
      </c>
    </row>
    <row r="31687" spans="1:6">
      <c r="A31687">
        <v>2048</v>
      </c>
      <c r="B31687" t="s">
        <v>1036</v>
      </c>
      <c r="C31687" t="s">
        <v>1022</v>
      </c>
      <c r="D31687" t="s">
        <v>1020</v>
      </c>
      <c r="E31687" t="s">
        <v>1014</v>
      </c>
      <c r="F31687" s="86">
        <v>359544.95128674898</v>
      </c>
    </row>
    <row r="31688" spans="1:6">
      <c r="A31688">
        <v>2049</v>
      </c>
      <c r="B31688" t="s">
        <v>1036</v>
      </c>
      <c r="C31688" t="s">
        <v>1022</v>
      </c>
      <c r="D31688" t="s">
        <v>1020</v>
      </c>
      <c r="E31688" t="s">
        <v>1014</v>
      </c>
      <c r="F31688" s="86">
        <v>358274.00565993402</v>
      </c>
    </row>
    <row r="31689" spans="1:6">
      <c r="A31689">
        <v>2050</v>
      </c>
      <c r="B31689" t="s">
        <v>1036</v>
      </c>
      <c r="C31689" t="s">
        <v>1022</v>
      </c>
      <c r="D31689" t="s">
        <v>1020</v>
      </c>
      <c r="E31689" t="s">
        <v>1014</v>
      </c>
      <c r="F31689" s="86">
        <v>357015.02113151399</v>
      </c>
    </row>
    <row r="31690" spans="1:6">
      <c r="A31690">
        <v>2017</v>
      </c>
      <c r="B31690" t="s">
        <v>1037</v>
      </c>
      <c r="C31690" t="s">
        <v>1022</v>
      </c>
      <c r="D31690" t="s">
        <v>1020</v>
      </c>
      <c r="E31690" t="s">
        <v>1014</v>
      </c>
      <c r="F31690" s="86">
        <v>96051.989588193595</v>
      </c>
    </row>
    <row r="31691" spans="1:6">
      <c r="A31691">
        <v>2018</v>
      </c>
      <c r="B31691" t="s">
        <v>1037</v>
      </c>
      <c r="C31691" t="s">
        <v>1022</v>
      </c>
      <c r="D31691" t="s">
        <v>1020</v>
      </c>
      <c r="E31691" t="s">
        <v>1014</v>
      </c>
      <c r="F31691" s="86">
        <v>103622.48475247801</v>
      </c>
    </row>
    <row r="31692" spans="1:6">
      <c r="A31692">
        <v>2019</v>
      </c>
      <c r="B31692" t="s">
        <v>1037</v>
      </c>
      <c r="C31692" t="s">
        <v>1022</v>
      </c>
      <c r="D31692" t="s">
        <v>1020</v>
      </c>
      <c r="E31692" t="s">
        <v>1014</v>
      </c>
      <c r="F31692" s="86">
        <v>111050.727174944</v>
      </c>
    </row>
    <row r="31693" spans="1:6">
      <c r="A31693">
        <v>2020</v>
      </c>
      <c r="B31693" t="s">
        <v>1037</v>
      </c>
      <c r="C31693" t="s">
        <v>1022</v>
      </c>
      <c r="D31693" t="s">
        <v>1020</v>
      </c>
      <c r="E31693" t="s">
        <v>1014</v>
      </c>
      <c r="F31693" s="86">
        <v>118287.056923143</v>
      </c>
    </row>
    <row r="31694" spans="1:6">
      <c r="A31694">
        <v>2021</v>
      </c>
      <c r="B31694" t="s">
        <v>1037</v>
      </c>
      <c r="C31694" t="s">
        <v>1022</v>
      </c>
      <c r="D31694" t="s">
        <v>1020</v>
      </c>
      <c r="E31694" t="s">
        <v>1014</v>
      </c>
      <c r="F31694" s="86">
        <v>125354.576339497</v>
      </c>
    </row>
    <row r="31695" spans="1:6">
      <c r="A31695">
        <v>2022</v>
      </c>
      <c r="B31695" t="s">
        <v>1037</v>
      </c>
      <c r="C31695" t="s">
        <v>1022</v>
      </c>
      <c r="D31695" t="s">
        <v>1020</v>
      </c>
      <c r="E31695" t="s">
        <v>1014</v>
      </c>
      <c r="F31695" s="86">
        <v>132167.17848258099</v>
      </c>
    </row>
    <row r="31696" spans="1:6">
      <c r="A31696">
        <v>2023</v>
      </c>
      <c r="B31696" t="s">
        <v>1037</v>
      </c>
      <c r="C31696" t="s">
        <v>1022</v>
      </c>
      <c r="D31696" t="s">
        <v>1020</v>
      </c>
      <c r="E31696" t="s">
        <v>1014</v>
      </c>
      <c r="F31696" s="86">
        <v>138705.58730319599</v>
      </c>
    </row>
    <row r="31697" spans="1:6">
      <c r="A31697">
        <v>2024</v>
      </c>
      <c r="B31697" t="s">
        <v>1037</v>
      </c>
      <c r="C31697" t="s">
        <v>1022</v>
      </c>
      <c r="D31697" t="s">
        <v>1020</v>
      </c>
      <c r="E31697" t="s">
        <v>1014</v>
      </c>
      <c r="F31697" s="86">
        <v>144946.48946551199</v>
      </c>
    </row>
    <row r="31698" spans="1:6">
      <c r="A31698">
        <v>2025</v>
      </c>
      <c r="B31698" t="s">
        <v>1037</v>
      </c>
      <c r="C31698" t="s">
        <v>1022</v>
      </c>
      <c r="D31698" t="s">
        <v>1020</v>
      </c>
      <c r="E31698" t="s">
        <v>1014</v>
      </c>
      <c r="F31698" s="86">
        <v>150887.51376204001</v>
      </c>
    </row>
    <row r="31699" spans="1:6">
      <c r="A31699">
        <v>2026</v>
      </c>
      <c r="B31699" t="s">
        <v>1037</v>
      </c>
      <c r="C31699" t="s">
        <v>1022</v>
      </c>
      <c r="D31699" t="s">
        <v>1020</v>
      </c>
      <c r="E31699" t="s">
        <v>1014</v>
      </c>
      <c r="F31699" s="86">
        <v>156531.50056063899</v>
      </c>
    </row>
    <row r="31700" spans="1:6">
      <c r="A31700">
        <v>2027</v>
      </c>
      <c r="B31700" t="s">
        <v>1037</v>
      </c>
      <c r="C31700" t="s">
        <v>1022</v>
      </c>
      <c r="D31700" t="s">
        <v>1020</v>
      </c>
      <c r="E31700" t="s">
        <v>1014</v>
      </c>
      <c r="F31700" s="86">
        <v>161834.804631184</v>
      </c>
    </row>
    <row r="31701" spans="1:6">
      <c r="A31701">
        <v>2028</v>
      </c>
      <c r="B31701" t="s">
        <v>1037</v>
      </c>
      <c r="C31701" t="s">
        <v>1022</v>
      </c>
      <c r="D31701" t="s">
        <v>1020</v>
      </c>
      <c r="E31701" t="s">
        <v>1014</v>
      </c>
      <c r="F31701" s="86">
        <v>166720.198432973</v>
      </c>
    </row>
    <row r="31702" spans="1:6">
      <c r="A31702">
        <v>2029</v>
      </c>
      <c r="B31702" t="s">
        <v>1037</v>
      </c>
      <c r="C31702" t="s">
        <v>1022</v>
      </c>
      <c r="D31702" t="s">
        <v>1020</v>
      </c>
      <c r="E31702" t="s">
        <v>1014</v>
      </c>
      <c r="F31702" s="86">
        <v>171100.129387536</v>
      </c>
    </row>
    <row r="31703" spans="1:6">
      <c r="A31703">
        <v>2030</v>
      </c>
      <c r="B31703" t="s">
        <v>1037</v>
      </c>
      <c r="C31703" t="s">
        <v>1022</v>
      </c>
      <c r="D31703" t="s">
        <v>1020</v>
      </c>
      <c r="E31703" t="s">
        <v>1014</v>
      </c>
      <c r="F31703" s="86">
        <v>174962.61160393601</v>
      </c>
    </row>
    <row r="31704" spans="1:6">
      <c r="A31704">
        <v>2031</v>
      </c>
      <c r="B31704" t="s">
        <v>1037</v>
      </c>
      <c r="C31704" t="s">
        <v>1022</v>
      </c>
      <c r="D31704" t="s">
        <v>1020</v>
      </c>
      <c r="E31704" t="s">
        <v>1014</v>
      </c>
      <c r="F31704" s="86">
        <v>178312.86146606901</v>
      </c>
    </row>
    <row r="31705" spans="1:6">
      <c r="A31705">
        <v>2032</v>
      </c>
      <c r="B31705" t="s">
        <v>1037</v>
      </c>
      <c r="C31705" t="s">
        <v>1022</v>
      </c>
      <c r="D31705" t="s">
        <v>1020</v>
      </c>
      <c r="E31705" t="s">
        <v>1014</v>
      </c>
      <c r="F31705" s="86">
        <v>181138.41560542301</v>
      </c>
    </row>
    <row r="31706" spans="1:6">
      <c r="A31706">
        <v>2033</v>
      </c>
      <c r="B31706" t="s">
        <v>1037</v>
      </c>
      <c r="C31706" t="s">
        <v>1022</v>
      </c>
      <c r="D31706" t="s">
        <v>1020</v>
      </c>
      <c r="E31706" t="s">
        <v>1014</v>
      </c>
      <c r="F31706" s="86">
        <v>183439.52652819501</v>
      </c>
    </row>
    <row r="31707" spans="1:6">
      <c r="A31707">
        <v>2034</v>
      </c>
      <c r="B31707" t="s">
        <v>1037</v>
      </c>
      <c r="C31707" t="s">
        <v>1022</v>
      </c>
      <c r="D31707" t="s">
        <v>1020</v>
      </c>
      <c r="E31707" t="s">
        <v>1014</v>
      </c>
      <c r="F31707" s="86">
        <v>185297.76870814199</v>
      </c>
    </row>
    <row r="31708" spans="1:6">
      <c r="A31708">
        <v>2035</v>
      </c>
      <c r="B31708" t="s">
        <v>1037</v>
      </c>
      <c r="C31708" t="s">
        <v>1022</v>
      </c>
      <c r="D31708" t="s">
        <v>1020</v>
      </c>
      <c r="E31708" t="s">
        <v>1014</v>
      </c>
      <c r="F31708" s="86">
        <v>186794.160629858</v>
      </c>
    </row>
    <row r="31709" spans="1:6">
      <c r="A31709">
        <v>2036</v>
      </c>
      <c r="B31709" t="s">
        <v>1037</v>
      </c>
      <c r="C31709" t="s">
        <v>1022</v>
      </c>
      <c r="D31709" t="s">
        <v>1020</v>
      </c>
      <c r="E31709" t="s">
        <v>1014</v>
      </c>
      <c r="F31709" s="86">
        <v>188018.001664251</v>
      </c>
    </row>
    <row r="31710" spans="1:6">
      <c r="A31710">
        <v>2037</v>
      </c>
      <c r="B31710" t="s">
        <v>1037</v>
      </c>
      <c r="C31710" t="s">
        <v>1022</v>
      </c>
      <c r="D31710" t="s">
        <v>1020</v>
      </c>
      <c r="E31710" t="s">
        <v>1014</v>
      </c>
      <c r="F31710" s="86">
        <v>189050.65158563401</v>
      </c>
    </row>
    <row r="31711" spans="1:6">
      <c r="A31711">
        <v>2038</v>
      </c>
      <c r="B31711" t="s">
        <v>1037</v>
      </c>
      <c r="C31711" t="s">
        <v>1022</v>
      </c>
      <c r="D31711" t="s">
        <v>1020</v>
      </c>
      <c r="E31711" t="s">
        <v>1014</v>
      </c>
      <c r="F31711" s="86">
        <v>189977.60299069699</v>
      </c>
    </row>
    <row r="31712" spans="1:6">
      <c r="A31712">
        <v>2039</v>
      </c>
      <c r="B31712" t="s">
        <v>1037</v>
      </c>
      <c r="C31712" t="s">
        <v>1022</v>
      </c>
      <c r="D31712" t="s">
        <v>1020</v>
      </c>
      <c r="E31712" t="s">
        <v>1014</v>
      </c>
      <c r="F31712" s="86">
        <v>190870.22538096699</v>
      </c>
    </row>
    <row r="31713" spans="1:6">
      <c r="A31713">
        <v>2040</v>
      </c>
      <c r="B31713" t="s">
        <v>1037</v>
      </c>
      <c r="C31713" t="s">
        <v>1022</v>
      </c>
      <c r="D31713" t="s">
        <v>1020</v>
      </c>
      <c r="E31713" t="s">
        <v>1014</v>
      </c>
      <c r="F31713" s="86">
        <v>191766.894476516</v>
      </c>
    </row>
    <row r="31714" spans="1:6">
      <c r="A31714">
        <v>2041</v>
      </c>
      <c r="B31714" t="s">
        <v>1037</v>
      </c>
      <c r="C31714" t="s">
        <v>1022</v>
      </c>
      <c r="D31714" t="s">
        <v>1020</v>
      </c>
      <c r="E31714" t="s">
        <v>1014</v>
      </c>
      <c r="F31714" s="86">
        <v>190952.31905490399</v>
      </c>
    </row>
    <row r="31715" spans="1:6">
      <c r="A31715">
        <v>2042</v>
      </c>
      <c r="B31715" t="s">
        <v>1037</v>
      </c>
      <c r="C31715" t="s">
        <v>1022</v>
      </c>
      <c r="D31715" t="s">
        <v>1020</v>
      </c>
      <c r="E31715" t="s">
        <v>1014</v>
      </c>
      <c r="F31715" s="86">
        <v>190179.07251997199</v>
      </c>
    </row>
    <row r="31716" spans="1:6">
      <c r="A31716">
        <v>2043</v>
      </c>
      <c r="B31716" t="s">
        <v>1037</v>
      </c>
      <c r="C31716" t="s">
        <v>1022</v>
      </c>
      <c r="D31716" t="s">
        <v>1020</v>
      </c>
      <c r="E31716" t="s">
        <v>1014</v>
      </c>
      <c r="F31716" s="86">
        <v>189439.35864620001</v>
      </c>
    </row>
    <row r="31717" spans="1:6">
      <c r="A31717">
        <v>2044</v>
      </c>
      <c r="B31717" t="s">
        <v>1037</v>
      </c>
      <c r="C31717" t="s">
        <v>1022</v>
      </c>
      <c r="D31717" t="s">
        <v>1020</v>
      </c>
      <c r="E31717" t="s">
        <v>1014</v>
      </c>
      <c r="F31717" s="86">
        <v>188723.26568013401</v>
      </c>
    </row>
    <row r="31718" spans="1:6">
      <c r="A31718">
        <v>2045</v>
      </c>
      <c r="B31718" t="s">
        <v>1037</v>
      </c>
      <c r="C31718" t="s">
        <v>1022</v>
      </c>
      <c r="D31718" t="s">
        <v>1020</v>
      </c>
      <c r="E31718" t="s">
        <v>1014</v>
      </c>
      <c r="F31718" s="86">
        <v>188024.42690273799</v>
      </c>
    </row>
    <row r="31719" spans="1:6">
      <c r="A31719">
        <v>2046</v>
      </c>
      <c r="B31719" t="s">
        <v>1037</v>
      </c>
      <c r="C31719" t="s">
        <v>1022</v>
      </c>
      <c r="D31719" t="s">
        <v>1020</v>
      </c>
      <c r="E31719" t="s">
        <v>1014</v>
      </c>
      <c r="F31719" s="86">
        <v>187336.48158746501</v>
      </c>
    </row>
    <row r="31720" spans="1:6">
      <c r="A31720">
        <v>2047</v>
      </c>
      <c r="B31720" t="s">
        <v>1037</v>
      </c>
      <c r="C31720" t="s">
        <v>1022</v>
      </c>
      <c r="D31720" t="s">
        <v>1020</v>
      </c>
      <c r="E31720" t="s">
        <v>1014</v>
      </c>
      <c r="F31720" s="86">
        <v>186657.74095515901</v>
      </c>
    </row>
    <row r="31721" spans="1:6">
      <c r="A31721">
        <v>2048</v>
      </c>
      <c r="B31721" t="s">
        <v>1037</v>
      </c>
      <c r="C31721" t="s">
        <v>1022</v>
      </c>
      <c r="D31721" t="s">
        <v>1020</v>
      </c>
      <c r="E31721" t="s">
        <v>1014</v>
      </c>
      <c r="F31721" s="86">
        <v>185991.739882308</v>
      </c>
    </row>
    <row r="31722" spans="1:6">
      <c r="A31722">
        <v>2049</v>
      </c>
      <c r="B31722" t="s">
        <v>1037</v>
      </c>
      <c r="C31722" t="s">
        <v>1022</v>
      </c>
      <c r="D31722" t="s">
        <v>1020</v>
      </c>
      <c r="E31722" t="s">
        <v>1014</v>
      </c>
      <c r="F31722" s="86">
        <v>185334.28276162999</v>
      </c>
    </row>
    <row r="31723" spans="1:6">
      <c r="A31723">
        <v>2050</v>
      </c>
      <c r="B31723" t="s">
        <v>1037</v>
      </c>
      <c r="C31723" t="s">
        <v>1022</v>
      </c>
      <c r="D31723" t="s">
        <v>1020</v>
      </c>
      <c r="E31723" t="s">
        <v>1014</v>
      </c>
      <c r="F31723" s="86">
        <v>184683.013088429</v>
      </c>
    </row>
    <row r="31724" spans="1:6">
      <c r="A31724">
        <v>2017</v>
      </c>
      <c r="B31724" t="s">
        <v>1038</v>
      </c>
      <c r="C31724" t="s">
        <v>1022</v>
      </c>
      <c r="D31724" t="s">
        <v>1020</v>
      </c>
      <c r="E31724" t="s">
        <v>1014</v>
      </c>
      <c r="F31724" s="86">
        <v>39801.057285450297</v>
      </c>
    </row>
    <row r="31725" spans="1:6">
      <c r="A31725">
        <v>2018</v>
      </c>
      <c r="B31725" t="s">
        <v>1038</v>
      </c>
      <c r="C31725" t="s">
        <v>1022</v>
      </c>
      <c r="D31725" t="s">
        <v>1020</v>
      </c>
      <c r="E31725" t="s">
        <v>1014</v>
      </c>
      <c r="F31725" s="86">
        <v>43207.825850703899</v>
      </c>
    </row>
    <row r="31726" spans="1:6">
      <c r="A31726">
        <v>2019</v>
      </c>
      <c r="B31726" t="s">
        <v>1038</v>
      </c>
      <c r="C31726" t="s">
        <v>1022</v>
      </c>
      <c r="D31726" t="s">
        <v>1020</v>
      </c>
      <c r="E31726" t="s">
        <v>1014</v>
      </c>
      <c r="F31726" s="86">
        <v>46525.224654286103</v>
      </c>
    </row>
    <row r="31727" spans="1:6">
      <c r="A31727">
        <v>2020</v>
      </c>
      <c r="B31727" t="s">
        <v>1038</v>
      </c>
      <c r="C31727" t="s">
        <v>1022</v>
      </c>
      <c r="D31727" t="s">
        <v>1020</v>
      </c>
      <c r="E31727" t="s">
        <v>1014</v>
      </c>
      <c r="F31727" s="86">
        <v>49721.5357458336</v>
      </c>
    </row>
    <row r="31728" spans="1:6">
      <c r="A31728">
        <v>2021</v>
      </c>
      <c r="B31728" t="s">
        <v>1038</v>
      </c>
      <c r="C31728" t="s">
        <v>1022</v>
      </c>
      <c r="D31728" t="s">
        <v>1020</v>
      </c>
      <c r="E31728" t="s">
        <v>1014</v>
      </c>
      <c r="F31728" s="86">
        <v>52806.2659285638</v>
      </c>
    </row>
    <row r="31729" spans="1:6">
      <c r="A31729">
        <v>2022</v>
      </c>
      <c r="B31729" t="s">
        <v>1038</v>
      </c>
      <c r="C31729" t="s">
        <v>1022</v>
      </c>
      <c r="D31729" t="s">
        <v>1020</v>
      </c>
      <c r="E31729" t="s">
        <v>1014</v>
      </c>
      <c r="F31729" s="86">
        <v>55747.320713410598</v>
      </c>
    </row>
    <row r="31730" spans="1:6">
      <c r="A31730">
        <v>2023</v>
      </c>
      <c r="B31730" t="s">
        <v>1038</v>
      </c>
      <c r="C31730" t="s">
        <v>1022</v>
      </c>
      <c r="D31730" t="s">
        <v>1020</v>
      </c>
      <c r="E31730" t="s">
        <v>1014</v>
      </c>
      <c r="F31730" s="86">
        <v>58535.121732097999</v>
      </c>
    </row>
    <row r="31731" spans="1:6">
      <c r="A31731">
        <v>2024</v>
      </c>
      <c r="B31731" t="s">
        <v>1038</v>
      </c>
      <c r="C31731" t="s">
        <v>1022</v>
      </c>
      <c r="D31731" t="s">
        <v>1020</v>
      </c>
      <c r="E31731" t="s">
        <v>1014</v>
      </c>
      <c r="F31731" s="86">
        <v>61160.248631241302</v>
      </c>
    </row>
    <row r="31732" spans="1:6">
      <c r="A31732">
        <v>2025</v>
      </c>
      <c r="B31732" t="s">
        <v>1038</v>
      </c>
      <c r="C31732" t="s">
        <v>1022</v>
      </c>
      <c r="D31732" t="s">
        <v>1020</v>
      </c>
      <c r="E31732" t="s">
        <v>1014</v>
      </c>
      <c r="F31732" s="86">
        <v>63618.047819576997</v>
      </c>
    </row>
    <row r="31733" spans="1:6">
      <c r="A31733">
        <v>2026</v>
      </c>
      <c r="B31733" t="s">
        <v>1038</v>
      </c>
      <c r="C31733" t="s">
        <v>1022</v>
      </c>
      <c r="D31733" t="s">
        <v>1020</v>
      </c>
      <c r="E31733" t="s">
        <v>1014</v>
      </c>
      <c r="F31733" s="86">
        <v>65913.729973485097</v>
      </c>
    </row>
    <row r="31734" spans="1:6">
      <c r="A31734">
        <v>2027</v>
      </c>
      <c r="B31734" t="s">
        <v>1038</v>
      </c>
      <c r="C31734" t="s">
        <v>1022</v>
      </c>
      <c r="D31734" t="s">
        <v>1020</v>
      </c>
      <c r="E31734" t="s">
        <v>1014</v>
      </c>
      <c r="F31734" s="86">
        <v>68024.915752867804</v>
      </c>
    </row>
    <row r="31735" spans="1:6">
      <c r="A31735">
        <v>2028</v>
      </c>
      <c r="B31735" t="s">
        <v>1038</v>
      </c>
      <c r="C31735" t="s">
        <v>1022</v>
      </c>
      <c r="D31735" t="s">
        <v>1020</v>
      </c>
      <c r="E31735" t="s">
        <v>1014</v>
      </c>
      <c r="F31735" s="86">
        <v>69914.930466346501</v>
      </c>
    </row>
    <row r="31736" spans="1:6">
      <c r="A31736">
        <v>2029</v>
      </c>
      <c r="B31736" t="s">
        <v>1038</v>
      </c>
      <c r="C31736" t="s">
        <v>1022</v>
      </c>
      <c r="D31736" t="s">
        <v>1020</v>
      </c>
      <c r="E31736" t="s">
        <v>1014</v>
      </c>
      <c r="F31736" s="86">
        <v>71534.438107466296</v>
      </c>
    </row>
    <row r="31737" spans="1:6">
      <c r="A31737">
        <v>2030</v>
      </c>
      <c r="B31737" t="s">
        <v>1038</v>
      </c>
      <c r="C31737" t="s">
        <v>1022</v>
      </c>
      <c r="D31737" t="s">
        <v>1020</v>
      </c>
      <c r="E31737" t="s">
        <v>1014</v>
      </c>
      <c r="F31737" s="86">
        <v>72876.640811435893</v>
      </c>
    </row>
    <row r="31738" spans="1:6">
      <c r="A31738">
        <v>2031</v>
      </c>
      <c r="B31738" t="s">
        <v>1038</v>
      </c>
      <c r="C31738" t="s">
        <v>1022</v>
      </c>
      <c r="D31738" t="s">
        <v>1020</v>
      </c>
      <c r="E31738" t="s">
        <v>1014</v>
      </c>
      <c r="F31738" s="86">
        <v>73954.344212975804</v>
      </c>
    </row>
    <row r="31739" spans="1:6">
      <c r="A31739">
        <v>2032</v>
      </c>
      <c r="B31739" t="s">
        <v>1038</v>
      </c>
      <c r="C31739" t="s">
        <v>1022</v>
      </c>
      <c r="D31739" t="s">
        <v>1020</v>
      </c>
      <c r="E31739" t="s">
        <v>1014</v>
      </c>
      <c r="F31739" s="86">
        <v>74776.928228947596</v>
      </c>
    </row>
    <row r="31740" spans="1:6">
      <c r="A31740">
        <v>2033</v>
      </c>
      <c r="B31740" t="s">
        <v>1038</v>
      </c>
      <c r="C31740" t="s">
        <v>1022</v>
      </c>
      <c r="D31740" t="s">
        <v>1020</v>
      </c>
      <c r="E31740" t="s">
        <v>1014</v>
      </c>
      <c r="F31740" s="86">
        <v>75349.467882601093</v>
      </c>
    </row>
    <row r="31741" spans="1:6">
      <c r="A31741">
        <v>2034</v>
      </c>
      <c r="B31741" t="s">
        <v>1038</v>
      </c>
      <c r="C31741" t="s">
        <v>1022</v>
      </c>
      <c r="D31741" t="s">
        <v>1020</v>
      </c>
      <c r="E31741" t="s">
        <v>1014</v>
      </c>
      <c r="F31741" s="86">
        <v>75719.188683009299</v>
      </c>
    </row>
    <row r="31742" spans="1:6">
      <c r="A31742">
        <v>2035</v>
      </c>
      <c r="B31742" t="s">
        <v>1038</v>
      </c>
      <c r="C31742" t="s">
        <v>1022</v>
      </c>
      <c r="D31742" t="s">
        <v>1020</v>
      </c>
      <c r="E31742" t="s">
        <v>1014</v>
      </c>
      <c r="F31742" s="86">
        <v>75937.066086369494</v>
      </c>
    </row>
    <row r="31743" spans="1:6">
      <c r="A31743">
        <v>2036</v>
      </c>
      <c r="B31743" t="s">
        <v>1038</v>
      </c>
      <c r="C31743" t="s">
        <v>1022</v>
      </c>
      <c r="D31743" t="s">
        <v>1020</v>
      </c>
      <c r="E31743" t="s">
        <v>1014</v>
      </c>
      <c r="F31743" s="86">
        <v>76059.526088809303</v>
      </c>
    </row>
    <row r="31744" spans="1:6">
      <c r="A31744">
        <v>2037</v>
      </c>
      <c r="B31744" t="s">
        <v>1038</v>
      </c>
      <c r="C31744" t="s">
        <v>1022</v>
      </c>
      <c r="D31744" t="s">
        <v>1020</v>
      </c>
      <c r="E31744" t="s">
        <v>1014</v>
      </c>
      <c r="F31744" s="86">
        <v>76127.648521127296</v>
      </c>
    </row>
    <row r="31745" spans="1:6">
      <c r="A31745">
        <v>2038</v>
      </c>
      <c r="B31745" t="s">
        <v>1038</v>
      </c>
      <c r="C31745" t="s">
        <v>1022</v>
      </c>
      <c r="D31745" t="s">
        <v>1020</v>
      </c>
      <c r="E31745" t="s">
        <v>1014</v>
      </c>
      <c r="F31745" s="86">
        <v>76183.968506234494</v>
      </c>
    </row>
    <row r="31746" spans="1:6">
      <c r="A31746">
        <v>2039</v>
      </c>
      <c r="B31746" t="s">
        <v>1038</v>
      </c>
      <c r="C31746" t="s">
        <v>1022</v>
      </c>
      <c r="D31746" t="s">
        <v>1020</v>
      </c>
      <c r="E31746" t="s">
        <v>1014</v>
      </c>
      <c r="F31746" s="86">
        <v>76263.127513483705</v>
      </c>
    </row>
    <row r="31747" spans="1:6">
      <c r="A31747">
        <v>2040</v>
      </c>
      <c r="B31747" t="s">
        <v>1038</v>
      </c>
      <c r="C31747" t="s">
        <v>1022</v>
      </c>
      <c r="D31747" t="s">
        <v>1020</v>
      </c>
      <c r="E31747" t="s">
        <v>1014</v>
      </c>
      <c r="F31747" s="86">
        <v>76381.817899353002</v>
      </c>
    </row>
    <row r="31748" spans="1:6">
      <c r="A31748">
        <v>2041</v>
      </c>
      <c r="B31748" t="s">
        <v>1038</v>
      </c>
      <c r="C31748" t="s">
        <v>1022</v>
      </c>
      <c r="D31748" t="s">
        <v>1020</v>
      </c>
      <c r="E31748" t="s">
        <v>1014</v>
      </c>
      <c r="F31748" s="86">
        <v>76250.375477606896</v>
      </c>
    </row>
    <row r="31749" spans="1:6">
      <c r="A31749">
        <v>2042</v>
      </c>
      <c r="B31749" t="s">
        <v>1038</v>
      </c>
      <c r="C31749" t="s">
        <v>1022</v>
      </c>
      <c r="D31749" t="s">
        <v>1020</v>
      </c>
      <c r="E31749" t="s">
        <v>1014</v>
      </c>
      <c r="F31749" s="86">
        <v>76173.388986252001</v>
      </c>
    </row>
    <row r="31750" spans="1:6">
      <c r="A31750">
        <v>2043</v>
      </c>
      <c r="B31750" t="s">
        <v>1038</v>
      </c>
      <c r="C31750" t="s">
        <v>1022</v>
      </c>
      <c r="D31750" t="s">
        <v>1020</v>
      </c>
      <c r="E31750" t="s">
        <v>1014</v>
      </c>
      <c r="F31750" s="86">
        <v>76137.862231140301</v>
      </c>
    </row>
    <row r="31751" spans="1:6">
      <c r="A31751">
        <v>2044</v>
      </c>
      <c r="B31751" t="s">
        <v>1038</v>
      </c>
      <c r="C31751" t="s">
        <v>1022</v>
      </c>
      <c r="D31751" t="s">
        <v>1020</v>
      </c>
      <c r="E31751" t="s">
        <v>1014</v>
      </c>
      <c r="F31751" s="86">
        <v>76131.216882712499</v>
      </c>
    </row>
    <row r="31752" spans="1:6">
      <c r="A31752">
        <v>2045</v>
      </c>
      <c r="B31752" t="s">
        <v>1038</v>
      </c>
      <c r="C31752" t="s">
        <v>1022</v>
      </c>
      <c r="D31752" t="s">
        <v>1020</v>
      </c>
      <c r="E31752" t="s">
        <v>1014</v>
      </c>
      <c r="F31752" s="86">
        <v>76144.050927185293</v>
      </c>
    </row>
    <row r="31753" spans="1:6">
      <c r="A31753">
        <v>2046</v>
      </c>
      <c r="B31753" t="s">
        <v>1038</v>
      </c>
      <c r="C31753" t="s">
        <v>1022</v>
      </c>
      <c r="D31753" t="s">
        <v>1020</v>
      </c>
      <c r="E31753" t="s">
        <v>1014</v>
      </c>
      <c r="F31753" s="86">
        <v>76170.481250405603</v>
      </c>
    </row>
    <row r="31754" spans="1:6">
      <c r="A31754">
        <v>2047</v>
      </c>
      <c r="B31754" t="s">
        <v>1038</v>
      </c>
      <c r="C31754" t="s">
        <v>1022</v>
      </c>
      <c r="D31754" t="s">
        <v>1020</v>
      </c>
      <c r="E31754" t="s">
        <v>1014</v>
      </c>
      <c r="F31754" s="86">
        <v>76207.956965388803</v>
      </c>
    </row>
    <row r="31755" spans="1:6">
      <c r="A31755">
        <v>2048</v>
      </c>
      <c r="B31755" t="s">
        <v>1038</v>
      </c>
      <c r="C31755" t="s">
        <v>1022</v>
      </c>
      <c r="D31755" t="s">
        <v>1020</v>
      </c>
      <c r="E31755" t="s">
        <v>1014</v>
      </c>
      <c r="F31755" s="86">
        <v>76257.162822291095</v>
      </c>
    </row>
    <row r="31756" spans="1:6">
      <c r="A31756">
        <v>2049</v>
      </c>
      <c r="B31756" t="s">
        <v>1038</v>
      </c>
      <c r="C31756" t="s">
        <v>1022</v>
      </c>
      <c r="D31756" t="s">
        <v>1020</v>
      </c>
      <c r="E31756" t="s">
        <v>1014</v>
      </c>
      <c r="F31756" s="86">
        <v>76315.632122888099</v>
      </c>
    </row>
    <row r="31757" spans="1:6">
      <c r="A31757">
        <v>2050</v>
      </c>
      <c r="B31757" t="s">
        <v>1038</v>
      </c>
      <c r="C31757" t="s">
        <v>1022</v>
      </c>
      <c r="D31757" t="s">
        <v>1020</v>
      </c>
      <c r="E31757" t="s">
        <v>1014</v>
      </c>
      <c r="F31757" s="86">
        <v>76380.513523898699</v>
      </c>
    </row>
    <row r="31758" spans="1:6">
      <c r="A31758">
        <v>2017</v>
      </c>
      <c r="B31758" t="s">
        <v>1039</v>
      </c>
      <c r="C31758" t="s">
        <v>1022</v>
      </c>
      <c r="D31758" t="s">
        <v>1020</v>
      </c>
      <c r="E31758" t="s">
        <v>1014</v>
      </c>
      <c r="F31758" s="86">
        <v>36234.009675130503</v>
      </c>
    </row>
    <row r="31759" spans="1:6">
      <c r="A31759">
        <v>2018</v>
      </c>
      <c r="B31759" t="s">
        <v>1039</v>
      </c>
      <c r="C31759" t="s">
        <v>1022</v>
      </c>
      <c r="D31759" t="s">
        <v>1020</v>
      </c>
      <c r="E31759" t="s">
        <v>1014</v>
      </c>
      <c r="F31759" s="86">
        <v>39335.457063048299</v>
      </c>
    </row>
    <row r="31760" spans="1:6">
      <c r="A31760">
        <v>2019</v>
      </c>
      <c r="B31760" t="s">
        <v>1039</v>
      </c>
      <c r="C31760" t="s">
        <v>1022</v>
      </c>
      <c r="D31760" t="s">
        <v>1020</v>
      </c>
      <c r="E31760" t="s">
        <v>1014</v>
      </c>
      <c r="F31760" s="86">
        <v>42355.544179910001</v>
      </c>
    </row>
    <row r="31761" spans="1:6">
      <c r="A31761">
        <v>2020</v>
      </c>
      <c r="B31761" t="s">
        <v>1039</v>
      </c>
      <c r="C31761" t="s">
        <v>1022</v>
      </c>
      <c r="D31761" t="s">
        <v>1020</v>
      </c>
      <c r="E31761" t="s">
        <v>1014</v>
      </c>
      <c r="F31761" s="86">
        <v>45265.395699311703</v>
      </c>
    </row>
    <row r="31762" spans="1:6">
      <c r="A31762">
        <v>2021</v>
      </c>
      <c r="B31762" t="s">
        <v>1039</v>
      </c>
      <c r="C31762" t="s">
        <v>1022</v>
      </c>
      <c r="D31762" t="s">
        <v>1020</v>
      </c>
      <c r="E31762" t="s">
        <v>1014</v>
      </c>
      <c r="F31762" s="86">
        <v>48073.666406408498</v>
      </c>
    </row>
    <row r="31763" spans="1:6">
      <c r="A31763">
        <v>2022</v>
      </c>
      <c r="B31763" t="s">
        <v>1039</v>
      </c>
      <c r="C31763" t="s">
        <v>1022</v>
      </c>
      <c r="D31763" t="s">
        <v>1020</v>
      </c>
      <c r="E31763" t="s">
        <v>1014</v>
      </c>
      <c r="F31763" s="86">
        <v>50751.138182219402</v>
      </c>
    </row>
    <row r="31764" spans="1:6">
      <c r="A31764">
        <v>2023</v>
      </c>
      <c r="B31764" t="s">
        <v>1039</v>
      </c>
      <c r="C31764" t="s">
        <v>1022</v>
      </c>
      <c r="D31764" t="s">
        <v>1020</v>
      </c>
      <c r="E31764" t="s">
        <v>1014</v>
      </c>
      <c r="F31764" s="86">
        <v>53289.091090329399</v>
      </c>
    </row>
    <row r="31765" spans="1:6">
      <c r="A31765">
        <v>2024</v>
      </c>
      <c r="B31765" t="s">
        <v>1039</v>
      </c>
      <c r="C31765" t="s">
        <v>1022</v>
      </c>
      <c r="D31765" t="s">
        <v>1020</v>
      </c>
      <c r="E31765" t="s">
        <v>1014</v>
      </c>
      <c r="F31765" s="86">
        <v>55678.949047614697</v>
      </c>
    </row>
    <row r="31766" spans="1:6">
      <c r="A31766">
        <v>2025</v>
      </c>
      <c r="B31766" t="s">
        <v>1039</v>
      </c>
      <c r="C31766" t="s">
        <v>1022</v>
      </c>
      <c r="D31766" t="s">
        <v>1020</v>
      </c>
      <c r="E31766" t="s">
        <v>1014</v>
      </c>
      <c r="F31766" s="86">
        <v>57916.475526647198</v>
      </c>
    </row>
    <row r="31767" spans="1:6">
      <c r="A31767">
        <v>2026</v>
      </c>
      <c r="B31767" t="s">
        <v>1039</v>
      </c>
      <c r="C31767" t="s">
        <v>1022</v>
      </c>
      <c r="D31767" t="s">
        <v>1020</v>
      </c>
      <c r="E31767" t="s">
        <v>1014</v>
      </c>
      <c r="F31767" s="86">
        <v>60006.414212927797</v>
      </c>
    </row>
    <row r="31768" spans="1:6">
      <c r="A31768">
        <v>2027</v>
      </c>
      <c r="B31768" t="s">
        <v>1039</v>
      </c>
      <c r="C31768" t="s">
        <v>1022</v>
      </c>
      <c r="D31768" t="s">
        <v>1020</v>
      </c>
      <c r="E31768" t="s">
        <v>1014</v>
      </c>
      <c r="F31768" s="86">
        <v>61928.391446032998</v>
      </c>
    </row>
    <row r="31769" spans="1:6">
      <c r="A31769">
        <v>2028</v>
      </c>
      <c r="B31769" t="s">
        <v>1039</v>
      </c>
      <c r="C31769" t="s">
        <v>1022</v>
      </c>
      <c r="D31769" t="s">
        <v>1020</v>
      </c>
      <c r="E31769" t="s">
        <v>1014</v>
      </c>
      <c r="F31769" s="86">
        <v>63649.019391244903</v>
      </c>
    </row>
    <row r="31770" spans="1:6">
      <c r="A31770">
        <v>2029</v>
      </c>
      <c r="B31770" t="s">
        <v>1039</v>
      </c>
      <c r="C31770" t="s">
        <v>1022</v>
      </c>
      <c r="D31770" t="s">
        <v>1020</v>
      </c>
      <c r="E31770" t="s">
        <v>1014</v>
      </c>
      <c r="F31770" s="86">
        <v>65123.383630275603</v>
      </c>
    </row>
    <row r="31771" spans="1:6">
      <c r="A31771">
        <v>2030</v>
      </c>
      <c r="B31771" t="s">
        <v>1039</v>
      </c>
      <c r="C31771" t="s">
        <v>1022</v>
      </c>
      <c r="D31771" t="s">
        <v>1020</v>
      </c>
      <c r="E31771" t="s">
        <v>1014</v>
      </c>
      <c r="F31771" s="86">
        <v>66345.295536103207</v>
      </c>
    </row>
    <row r="31772" spans="1:6">
      <c r="A31772">
        <v>2031</v>
      </c>
      <c r="B31772" t="s">
        <v>1039</v>
      </c>
      <c r="C31772" t="s">
        <v>1022</v>
      </c>
      <c r="D31772" t="s">
        <v>1020</v>
      </c>
      <c r="E31772" t="s">
        <v>1014</v>
      </c>
      <c r="F31772" s="86">
        <v>67326.413077736899</v>
      </c>
    </row>
    <row r="31773" spans="1:6">
      <c r="A31773">
        <v>2032</v>
      </c>
      <c r="B31773" t="s">
        <v>1039</v>
      </c>
      <c r="C31773" t="s">
        <v>1022</v>
      </c>
      <c r="D31773" t="s">
        <v>1020</v>
      </c>
      <c r="E31773" t="s">
        <v>1014</v>
      </c>
      <c r="F31773" s="86">
        <v>68075.275525775898</v>
      </c>
    </row>
    <row r="31774" spans="1:6">
      <c r="A31774">
        <v>2033</v>
      </c>
      <c r="B31774" t="s">
        <v>1039</v>
      </c>
      <c r="C31774" t="s">
        <v>1022</v>
      </c>
      <c r="D31774" t="s">
        <v>1020</v>
      </c>
      <c r="E31774" t="s">
        <v>1014</v>
      </c>
      <c r="F31774" s="86">
        <v>68596.503070086997</v>
      </c>
    </row>
    <row r="31775" spans="1:6">
      <c r="A31775">
        <v>2034</v>
      </c>
      <c r="B31775" t="s">
        <v>1039</v>
      </c>
      <c r="C31775" t="s">
        <v>1022</v>
      </c>
      <c r="D31775" t="s">
        <v>1020</v>
      </c>
      <c r="E31775" t="s">
        <v>1014</v>
      </c>
      <c r="F31775" s="86">
        <v>68933.088778426507</v>
      </c>
    </row>
    <row r="31776" spans="1:6">
      <c r="A31776">
        <v>2035</v>
      </c>
      <c r="B31776" t="s">
        <v>1039</v>
      </c>
      <c r="C31776" t="s">
        <v>1022</v>
      </c>
      <c r="D31776" t="s">
        <v>1020</v>
      </c>
      <c r="E31776" t="s">
        <v>1014</v>
      </c>
      <c r="F31776" s="86">
        <v>69131.439588173103</v>
      </c>
    </row>
    <row r="31777" spans="1:6">
      <c r="A31777">
        <v>2036</v>
      </c>
      <c r="B31777" t="s">
        <v>1039</v>
      </c>
      <c r="C31777" t="s">
        <v>1022</v>
      </c>
      <c r="D31777" t="s">
        <v>1020</v>
      </c>
      <c r="E31777" t="s">
        <v>1014</v>
      </c>
      <c r="F31777" s="86">
        <v>69242.924488722507</v>
      </c>
    </row>
    <row r="31778" spans="1:6">
      <c r="A31778">
        <v>2037</v>
      </c>
      <c r="B31778" t="s">
        <v>1039</v>
      </c>
      <c r="C31778" t="s">
        <v>1022</v>
      </c>
      <c r="D31778" t="s">
        <v>1020</v>
      </c>
      <c r="E31778" t="s">
        <v>1014</v>
      </c>
      <c r="F31778" s="86">
        <v>69304.941657110699</v>
      </c>
    </row>
    <row r="31779" spans="1:6">
      <c r="A31779">
        <v>2038</v>
      </c>
      <c r="B31779" t="s">
        <v>1039</v>
      </c>
      <c r="C31779" t="s">
        <v>1022</v>
      </c>
      <c r="D31779" t="s">
        <v>1020</v>
      </c>
      <c r="E31779" t="s">
        <v>1014</v>
      </c>
      <c r="F31779" s="86">
        <v>69356.214136398106</v>
      </c>
    </row>
    <row r="31780" spans="1:6">
      <c r="A31780">
        <v>2039</v>
      </c>
      <c r="B31780" t="s">
        <v>1039</v>
      </c>
      <c r="C31780" t="s">
        <v>1022</v>
      </c>
      <c r="D31780" t="s">
        <v>1020</v>
      </c>
      <c r="E31780" t="s">
        <v>1014</v>
      </c>
      <c r="F31780" s="86">
        <v>69428.278760560293</v>
      </c>
    </row>
    <row r="31781" spans="1:6">
      <c r="A31781">
        <v>2040</v>
      </c>
      <c r="B31781" t="s">
        <v>1039</v>
      </c>
      <c r="C31781" t="s">
        <v>1022</v>
      </c>
      <c r="D31781" t="s">
        <v>1020</v>
      </c>
      <c r="E31781" t="s">
        <v>1014</v>
      </c>
      <c r="F31781" s="86">
        <v>69536.331884855303</v>
      </c>
    </row>
    <row r="31782" spans="1:6">
      <c r="A31782">
        <v>2041</v>
      </c>
      <c r="B31782" t="s">
        <v>1039</v>
      </c>
      <c r="C31782" t="s">
        <v>1022</v>
      </c>
      <c r="D31782" t="s">
        <v>1020</v>
      </c>
      <c r="E31782" t="s">
        <v>1014</v>
      </c>
      <c r="F31782" s="86">
        <v>69416.669586763193</v>
      </c>
    </row>
    <row r="31783" spans="1:6">
      <c r="A31783">
        <v>2042</v>
      </c>
      <c r="B31783" t="s">
        <v>1039</v>
      </c>
      <c r="C31783" t="s">
        <v>1022</v>
      </c>
      <c r="D31783" t="s">
        <v>1020</v>
      </c>
      <c r="E31783" t="s">
        <v>1014</v>
      </c>
      <c r="F31783" s="86">
        <v>69346.5827734255</v>
      </c>
    </row>
    <row r="31784" spans="1:6">
      <c r="A31784">
        <v>2043</v>
      </c>
      <c r="B31784" t="s">
        <v>1039</v>
      </c>
      <c r="C31784" t="s">
        <v>1022</v>
      </c>
      <c r="D31784" t="s">
        <v>1020</v>
      </c>
      <c r="E31784" t="s">
        <v>1014</v>
      </c>
      <c r="F31784" s="86">
        <v>69314.239994709598</v>
      </c>
    </row>
    <row r="31785" spans="1:6">
      <c r="A31785">
        <v>2044</v>
      </c>
      <c r="B31785" t="s">
        <v>1039</v>
      </c>
      <c r="C31785" t="s">
        <v>1022</v>
      </c>
      <c r="D31785" t="s">
        <v>1020</v>
      </c>
      <c r="E31785" t="s">
        <v>1014</v>
      </c>
      <c r="F31785" s="86">
        <v>69308.190215240102</v>
      </c>
    </row>
    <row r="31786" spans="1:6">
      <c r="A31786">
        <v>2045</v>
      </c>
      <c r="B31786" t="s">
        <v>1039</v>
      </c>
      <c r="C31786" t="s">
        <v>1022</v>
      </c>
      <c r="D31786" t="s">
        <v>1020</v>
      </c>
      <c r="E31786" t="s">
        <v>1014</v>
      </c>
      <c r="F31786" s="86">
        <v>69319.874047864607</v>
      </c>
    </row>
    <row r="31787" spans="1:6">
      <c r="A31787">
        <v>2046</v>
      </c>
      <c r="B31787" t="s">
        <v>1039</v>
      </c>
      <c r="C31787" t="s">
        <v>1022</v>
      </c>
      <c r="D31787" t="s">
        <v>1020</v>
      </c>
      <c r="E31787" t="s">
        <v>1014</v>
      </c>
      <c r="F31787" s="86">
        <v>69343.935634480702</v>
      </c>
    </row>
    <row r="31788" spans="1:6">
      <c r="A31788">
        <v>2047</v>
      </c>
      <c r="B31788" t="s">
        <v>1039</v>
      </c>
      <c r="C31788" t="s">
        <v>1022</v>
      </c>
      <c r="D31788" t="s">
        <v>1020</v>
      </c>
      <c r="E31788" t="s">
        <v>1014</v>
      </c>
      <c r="F31788" s="86">
        <v>69378.052703520894</v>
      </c>
    </row>
    <row r="31789" spans="1:6">
      <c r="A31789">
        <v>2048</v>
      </c>
      <c r="B31789" t="s">
        <v>1039</v>
      </c>
      <c r="C31789" t="s">
        <v>1022</v>
      </c>
      <c r="D31789" t="s">
        <v>1020</v>
      </c>
      <c r="E31789" t="s">
        <v>1014</v>
      </c>
      <c r="F31789" s="86">
        <v>69422.848636510302</v>
      </c>
    </row>
    <row r="31790" spans="1:6">
      <c r="A31790">
        <v>2049</v>
      </c>
      <c r="B31790" t="s">
        <v>1039</v>
      </c>
      <c r="C31790" t="s">
        <v>1022</v>
      </c>
      <c r="D31790" t="s">
        <v>1020</v>
      </c>
      <c r="E31790" t="s">
        <v>1014</v>
      </c>
      <c r="F31790" s="86">
        <v>69476.077805482797</v>
      </c>
    </row>
    <row r="31791" spans="1:6">
      <c r="A31791">
        <v>2050</v>
      </c>
      <c r="B31791" t="s">
        <v>1039</v>
      </c>
      <c r="C31791" t="s">
        <v>1022</v>
      </c>
      <c r="D31791" t="s">
        <v>1020</v>
      </c>
      <c r="E31791" t="s">
        <v>1014</v>
      </c>
      <c r="F31791" s="86">
        <v>69535.144410047898</v>
      </c>
    </row>
    <row r="31792" spans="1:6">
      <c r="A31792">
        <v>2017</v>
      </c>
      <c r="B31792" t="s">
        <v>1040</v>
      </c>
      <c r="C31792" t="s">
        <v>1022</v>
      </c>
      <c r="D31792" t="s">
        <v>1020</v>
      </c>
      <c r="E31792" t="s">
        <v>1014</v>
      </c>
      <c r="F31792" s="86">
        <v>54123.463733505603</v>
      </c>
    </row>
    <row r="31793" spans="1:6">
      <c r="A31793">
        <v>2018</v>
      </c>
      <c r="B31793" t="s">
        <v>1040</v>
      </c>
      <c r="C31793" t="s">
        <v>1022</v>
      </c>
      <c r="D31793" t="s">
        <v>1020</v>
      </c>
      <c r="E31793" t="s">
        <v>1014</v>
      </c>
      <c r="F31793" s="86">
        <v>58737.173748160203</v>
      </c>
    </row>
    <row r="31794" spans="1:6">
      <c r="A31794">
        <v>2019</v>
      </c>
      <c r="B31794" t="s">
        <v>1040</v>
      </c>
      <c r="C31794" t="s">
        <v>1022</v>
      </c>
      <c r="D31794" t="s">
        <v>1020</v>
      </c>
      <c r="E31794" t="s">
        <v>1014</v>
      </c>
      <c r="F31794" s="86">
        <v>63207.495970036602</v>
      </c>
    </row>
    <row r="31795" spans="1:6">
      <c r="A31795">
        <v>2020</v>
      </c>
      <c r="B31795" t="s">
        <v>1040</v>
      </c>
      <c r="C31795" t="s">
        <v>1022</v>
      </c>
      <c r="D31795" t="s">
        <v>1020</v>
      </c>
      <c r="E31795" t="s">
        <v>1014</v>
      </c>
      <c r="F31795" s="86">
        <v>67492.7179086221</v>
      </c>
    </row>
    <row r="31796" spans="1:6">
      <c r="A31796">
        <v>2021</v>
      </c>
      <c r="B31796" t="s">
        <v>1040</v>
      </c>
      <c r="C31796" t="s">
        <v>1022</v>
      </c>
      <c r="D31796" t="s">
        <v>1020</v>
      </c>
      <c r="E31796" t="s">
        <v>1014</v>
      </c>
      <c r="F31796" s="86">
        <v>71604.874369463505</v>
      </c>
    </row>
    <row r="31797" spans="1:6">
      <c r="A31797">
        <v>2022</v>
      </c>
      <c r="B31797" t="s">
        <v>1040</v>
      </c>
      <c r="C31797" t="s">
        <v>1022</v>
      </c>
      <c r="D31797" t="s">
        <v>1020</v>
      </c>
      <c r="E31797" t="s">
        <v>1014</v>
      </c>
      <c r="F31797" s="86">
        <v>75504.511841264204</v>
      </c>
    </row>
    <row r="31798" spans="1:6">
      <c r="A31798">
        <v>2023</v>
      </c>
      <c r="B31798" t="s">
        <v>1040</v>
      </c>
      <c r="C31798" t="s">
        <v>1022</v>
      </c>
      <c r="D31798" t="s">
        <v>1020</v>
      </c>
      <c r="E31798" t="s">
        <v>1014</v>
      </c>
      <c r="F31798" s="86">
        <v>79185.377050348907</v>
      </c>
    </row>
    <row r="31799" spans="1:6">
      <c r="A31799">
        <v>2024</v>
      </c>
      <c r="B31799" t="s">
        <v>1040</v>
      </c>
      <c r="C31799" t="s">
        <v>1022</v>
      </c>
      <c r="D31799" t="s">
        <v>1020</v>
      </c>
      <c r="E31799" t="s">
        <v>1014</v>
      </c>
      <c r="F31799" s="86">
        <v>82642.768486955305</v>
      </c>
    </row>
    <row r="31800" spans="1:6">
      <c r="A31800">
        <v>2025</v>
      </c>
      <c r="B31800" t="s">
        <v>1040</v>
      </c>
      <c r="C31800" t="s">
        <v>1022</v>
      </c>
      <c r="D31800" t="s">
        <v>1020</v>
      </c>
      <c r="E31800" t="s">
        <v>1014</v>
      </c>
      <c r="F31800" s="86">
        <v>85877.202802092594</v>
      </c>
    </row>
    <row r="31801" spans="1:6">
      <c r="A31801">
        <v>2026</v>
      </c>
      <c r="B31801" t="s">
        <v>1040</v>
      </c>
      <c r="C31801" t="s">
        <v>1022</v>
      </c>
      <c r="D31801" t="s">
        <v>1020</v>
      </c>
      <c r="E31801" t="s">
        <v>1014</v>
      </c>
      <c r="F31801" s="86">
        <v>88899.568078684693</v>
      </c>
    </row>
    <row r="31802" spans="1:6">
      <c r="A31802">
        <v>2027</v>
      </c>
      <c r="B31802" t="s">
        <v>1040</v>
      </c>
      <c r="C31802" t="s">
        <v>1022</v>
      </c>
      <c r="D31802" t="s">
        <v>1020</v>
      </c>
      <c r="E31802" t="s">
        <v>1014</v>
      </c>
      <c r="F31802" s="86">
        <v>91677.415272898405</v>
      </c>
    </row>
    <row r="31803" spans="1:6">
      <c r="A31803">
        <v>2028</v>
      </c>
      <c r="B31803" t="s">
        <v>1040</v>
      </c>
      <c r="C31803" t="s">
        <v>1022</v>
      </c>
      <c r="D31803" t="s">
        <v>1020</v>
      </c>
      <c r="E31803" t="s">
        <v>1014</v>
      </c>
      <c r="F31803" s="86">
        <v>94158.759641568206</v>
      </c>
    </row>
    <row r="31804" spans="1:6">
      <c r="A31804">
        <v>2029</v>
      </c>
      <c r="B31804" t="s">
        <v>1040</v>
      </c>
      <c r="C31804" t="s">
        <v>1022</v>
      </c>
      <c r="D31804" t="s">
        <v>1020</v>
      </c>
      <c r="E31804" t="s">
        <v>1014</v>
      </c>
      <c r="F31804" s="86">
        <v>96275.637505093895</v>
      </c>
    </row>
    <row r="31805" spans="1:6">
      <c r="A31805">
        <v>2030</v>
      </c>
      <c r="B31805" t="s">
        <v>1040</v>
      </c>
      <c r="C31805" t="s">
        <v>1022</v>
      </c>
      <c r="D31805" t="s">
        <v>1020</v>
      </c>
      <c r="E31805" t="s">
        <v>1014</v>
      </c>
      <c r="F31805" s="86">
        <v>98017.667045192196</v>
      </c>
    </row>
    <row r="31806" spans="1:6">
      <c r="A31806">
        <v>2031</v>
      </c>
      <c r="B31806" t="s">
        <v>1040</v>
      </c>
      <c r="C31806" t="s">
        <v>1022</v>
      </c>
      <c r="D31806" t="s">
        <v>1020</v>
      </c>
      <c r="E31806" t="s">
        <v>1014</v>
      </c>
      <c r="F31806" s="86">
        <v>99402.794766270803</v>
      </c>
    </row>
    <row r="31807" spans="1:6">
      <c r="A31807">
        <v>2032</v>
      </c>
      <c r="B31807" t="s">
        <v>1040</v>
      </c>
      <c r="C31807" t="s">
        <v>1022</v>
      </c>
      <c r="D31807" t="s">
        <v>1020</v>
      </c>
      <c r="E31807" t="s">
        <v>1014</v>
      </c>
      <c r="F31807" s="86">
        <v>100444.732526607</v>
      </c>
    </row>
    <row r="31808" spans="1:6">
      <c r="A31808">
        <v>2033</v>
      </c>
      <c r="B31808" t="s">
        <v>1040</v>
      </c>
      <c r="C31808" t="s">
        <v>1022</v>
      </c>
      <c r="D31808" t="s">
        <v>1020</v>
      </c>
      <c r="E31808" t="s">
        <v>1014</v>
      </c>
      <c r="F31808" s="86">
        <v>101150.75058459899</v>
      </c>
    </row>
    <row r="31809" spans="1:6">
      <c r="A31809">
        <v>2034</v>
      </c>
      <c r="B31809" t="s">
        <v>1040</v>
      </c>
      <c r="C31809" t="s">
        <v>1022</v>
      </c>
      <c r="D31809" t="s">
        <v>1020</v>
      </c>
      <c r="E31809" t="s">
        <v>1014</v>
      </c>
      <c r="F31809" s="86">
        <v>101584.648205128</v>
      </c>
    </row>
    <row r="31810" spans="1:6">
      <c r="A31810">
        <v>2035</v>
      </c>
      <c r="B31810" t="s">
        <v>1040</v>
      </c>
      <c r="C31810" t="s">
        <v>1022</v>
      </c>
      <c r="D31810" t="s">
        <v>1020</v>
      </c>
      <c r="E31810" t="s">
        <v>1014</v>
      </c>
      <c r="F31810" s="86">
        <v>101816.234831822</v>
      </c>
    </row>
    <row r="31811" spans="1:6">
      <c r="A31811">
        <v>2036</v>
      </c>
      <c r="B31811" t="s">
        <v>1040</v>
      </c>
      <c r="C31811" t="s">
        <v>1022</v>
      </c>
      <c r="D31811" t="s">
        <v>1020</v>
      </c>
      <c r="E31811" t="s">
        <v>1014</v>
      </c>
      <c r="F31811" s="86">
        <v>101924.31792705</v>
      </c>
    </row>
    <row r="31812" spans="1:6">
      <c r="A31812">
        <v>2037</v>
      </c>
      <c r="B31812" t="s">
        <v>1040</v>
      </c>
      <c r="C31812" t="s">
        <v>1022</v>
      </c>
      <c r="D31812" t="s">
        <v>1020</v>
      </c>
      <c r="E31812" t="s">
        <v>1014</v>
      </c>
      <c r="F31812" s="86">
        <v>101961.472440221</v>
      </c>
    </row>
    <row r="31813" spans="1:6">
      <c r="A31813">
        <v>2038</v>
      </c>
      <c r="B31813" t="s">
        <v>1040</v>
      </c>
      <c r="C31813" t="s">
        <v>1022</v>
      </c>
      <c r="D31813" t="s">
        <v>1020</v>
      </c>
      <c r="E31813" t="s">
        <v>1014</v>
      </c>
      <c r="F31813" s="86">
        <v>101981.110691893</v>
      </c>
    </row>
    <row r="31814" spans="1:6">
      <c r="A31814">
        <v>2039</v>
      </c>
      <c r="B31814" t="s">
        <v>1040</v>
      </c>
      <c r="C31814" t="s">
        <v>1022</v>
      </c>
      <c r="D31814" t="s">
        <v>1020</v>
      </c>
      <c r="E31814" t="s">
        <v>1014</v>
      </c>
      <c r="F31814" s="86">
        <v>102027.724014251</v>
      </c>
    </row>
    <row r="31815" spans="1:6">
      <c r="A31815">
        <v>2040</v>
      </c>
      <c r="B31815" t="s">
        <v>1040</v>
      </c>
      <c r="C31815" t="s">
        <v>1022</v>
      </c>
      <c r="D31815" t="s">
        <v>1020</v>
      </c>
      <c r="E31815" t="s">
        <v>1014</v>
      </c>
      <c r="F31815" s="86">
        <v>102123.716186146</v>
      </c>
    </row>
    <row r="31816" spans="1:6">
      <c r="A31816">
        <v>2041</v>
      </c>
      <c r="B31816" t="s">
        <v>1040</v>
      </c>
      <c r="C31816" t="s">
        <v>1022</v>
      </c>
      <c r="D31816" t="s">
        <v>1020</v>
      </c>
      <c r="E31816" t="s">
        <v>1014</v>
      </c>
      <c r="F31816" s="86">
        <v>101869.33212335499</v>
      </c>
    </row>
    <row r="31817" spans="1:6">
      <c r="A31817">
        <v>2042</v>
      </c>
      <c r="B31817" t="s">
        <v>1040</v>
      </c>
      <c r="C31817" t="s">
        <v>1022</v>
      </c>
      <c r="D31817" t="s">
        <v>1020</v>
      </c>
      <c r="E31817" t="s">
        <v>1014</v>
      </c>
      <c r="F31817" s="86">
        <v>101687.612054914</v>
      </c>
    </row>
    <row r="31818" spans="1:6">
      <c r="A31818">
        <v>2043</v>
      </c>
      <c r="B31818" t="s">
        <v>1040</v>
      </c>
      <c r="C31818" t="s">
        <v>1022</v>
      </c>
      <c r="D31818" t="s">
        <v>1020</v>
      </c>
      <c r="E31818" t="s">
        <v>1014</v>
      </c>
      <c r="F31818" s="86">
        <v>101561.380473368</v>
      </c>
    </row>
    <row r="31819" spans="1:6">
      <c r="A31819">
        <v>2044</v>
      </c>
      <c r="B31819" t="s">
        <v>1040</v>
      </c>
      <c r="C31819" t="s">
        <v>1022</v>
      </c>
      <c r="D31819" t="s">
        <v>1020</v>
      </c>
      <c r="E31819" t="s">
        <v>1014</v>
      </c>
      <c r="F31819" s="86">
        <v>101473.821124333</v>
      </c>
    </row>
    <row r="31820" spans="1:6">
      <c r="A31820">
        <v>2045</v>
      </c>
      <c r="B31820" t="s">
        <v>1040</v>
      </c>
      <c r="C31820" t="s">
        <v>1022</v>
      </c>
      <c r="D31820" t="s">
        <v>1020</v>
      </c>
      <c r="E31820" t="s">
        <v>1014</v>
      </c>
      <c r="F31820" s="86">
        <v>101412.791596954</v>
      </c>
    </row>
    <row r="31821" spans="1:6">
      <c r="A31821">
        <v>2046</v>
      </c>
      <c r="B31821" t="s">
        <v>1040</v>
      </c>
      <c r="C31821" t="s">
        <v>1022</v>
      </c>
      <c r="D31821" t="s">
        <v>1020</v>
      </c>
      <c r="E31821" t="s">
        <v>1014</v>
      </c>
      <c r="F31821" s="86">
        <v>101370.653922007</v>
      </c>
    </row>
    <row r="31822" spans="1:6">
      <c r="A31822">
        <v>2047</v>
      </c>
      <c r="B31822" t="s">
        <v>1040</v>
      </c>
      <c r="C31822" t="s">
        <v>1022</v>
      </c>
      <c r="D31822" t="s">
        <v>1020</v>
      </c>
      <c r="E31822" t="s">
        <v>1014</v>
      </c>
      <c r="F31822" s="86">
        <v>101343.87570099899</v>
      </c>
    </row>
    <row r="31823" spans="1:6">
      <c r="A31823">
        <v>2048</v>
      </c>
      <c r="B31823" t="s">
        <v>1040</v>
      </c>
      <c r="C31823" t="s">
        <v>1022</v>
      </c>
      <c r="D31823" t="s">
        <v>1020</v>
      </c>
      <c r="E31823" t="s">
        <v>1014</v>
      </c>
      <c r="F31823" s="86">
        <v>101333.55941843599</v>
      </c>
    </row>
    <row r="31824" spans="1:6">
      <c r="A31824">
        <v>2049</v>
      </c>
      <c r="B31824" t="s">
        <v>1040</v>
      </c>
      <c r="C31824" t="s">
        <v>1022</v>
      </c>
      <c r="D31824" t="s">
        <v>1020</v>
      </c>
      <c r="E31824" t="s">
        <v>1014</v>
      </c>
      <c r="F31824" s="86">
        <v>101335.909371713</v>
      </c>
    </row>
    <row r="31825" spans="1:6">
      <c r="A31825">
        <v>2050</v>
      </c>
      <c r="B31825" t="s">
        <v>1040</v>
      </c>
      <c r="C31825" t="s">
        <v>1022</v>
      </c>
      <c r="D31825" t="s">
        <v>1020</v>
      </c>
      <c r="E31825" t="s">
        <v>1014</v>
      </c>
      <c r="F31825" s="86">
        <v>101346.739436476</v>
      </c>
    </row>
    <row r="31826" spans="1:6">
      <c r="A31826">
        <v>2017</v>
      </c>
      <c r="B31826" t="s">
        <v>1041</v>
      </c>
      <c r="C31826" t="s">
        <v>1022</v>
      </c>
      <c r="D31826" t="s">
        <v>1020</v>
      </c>
      <c r="E31826" t="s">
        <v>1014</v>
      </c>
      <c r="F31826" s="86">
        <v>41837.778887766202</v>
      </c>
    </row>
    <row r="31827" spans="1:6">
      <c r="A31827">
        <v>2018</v>
      </c>
      <c r="B31827" t="s">
        <v>1041</v>
      </c>
      <c r="C31827" t="s">
        <v>1022</v>
      </c>
      <c r="D31827" t="s">
        <v>1020</v>
      </c>
      <c r="E31827" t="s">
        <v>1014</v>
      </c>
      <c r="F31827" s="86">
        <v>45330.436022295602</v>
      </c>
    </row>
    <row r="31828" spans="1:6">
      <c r="A31828">
        <v>2019</v>
      </c>
      <c r="B31828" t="s">
        <v>1041</v>
      </c>
      <c r="C31828" t="s">
        <v>1022</v>
      </c>
      <c r="D31828" t="s">
        <v>1020</v>
      </c>
      <c r="E31828" t="s">
        <v>1014</v>
      </c>
      <c r="F31828" s="86">
        <v>48690.211437263402</v>
      </c>
    </row>
    <row r="31829" spans="1:6">
      <c r="A31829">
        <v>2020</v>
      </c>
      <c r="B31829" t="s">
        <v>1041</v>
      </c>
      <c r="C31829" t="s">
        <v>1022</v>
      </c>
      <c r="D31829" t="s">
        <v>1020</v>
      </c>
      <c r="E31829" t="s">
        <v>1014</v>
      </c>
      <c r="F31829" s="86">
        <v>51892.671523874</v>
      </c>
    </row>
    <row r="31830" spans="1:6">
      <c r="A31830">
        <v>2021</v>
      </c>
      <c r="B31830" t="s">
        <v>1041</v>
      </c>
      <c r="C31830" t="s">
        <v>1022</v>
      </c>
      <c r="D31830" t="s">
        <v>1020</v>
      </c>
      <c r="E31830" t="s">
        <v>1014</v>
      </c>
      <c r="F31830" s="86">
        <v>54953.333264839399</v>
      </c>
    </row>
    <row r="31831" spans="1:6">
      <c r="A31831">
        <v>2022</v>
      </c>
      <c r="B31831" t="s">
        <v>1041</v>
      </c>
      <c r="C31831" t="s">
        <v>1022</v>
      </c>
      <c r="D31831" t="s">
        <v>1020</v>
      </c>
      <c r="E31831" t="s">
        <v>1014</v>
      </c>
      <c r="F31831" s="86">
        <v>57847.097842331699</v>
      </c>
    </row>
    <row r="31832" spans="1:6">
      <c r="A31832">
        <v>2023</v>
      </c>
      <c r="B31832" t="s">
        <v>1041</v>
      </c>
      <c r="C31832" t="s">
        <v>1022</v>
      </c>
      <c r="D31832" t="s">
        <v>1020</v>
      </c>
      <c r="E31832" t="s">
        <v>1014</v>
      </c>
      <c r="F31832" s="86">
        <v>60576.333946957697</v>
      </c>
    </row>
    <row r="31833" spans="1:6">
      <c r="A31833">
        <v>2024</v>
      </c>
      <c r="B31833" t="s">
        <v>1041</v>
      </c>
      <c r="C31833" t="s">
        <v>1022</v>
      </c>
      <c r="D31833" t="s">
        <v>1020</v>
      </c>
      <c r="E31833" t="s">
        <v>1014</v>
      </c>
      <c r="F31833" s="86">
        <v>63143.295367197599</v>
      </c>
    </row>
    <row r="31834" spans="1:6">
      <c r="A31834">
        <v>2025</v>
      </c>
      <c r="B31834" t="s">
        <v>1041</v>
      </c>
      <c r="C31834" t="s">
        <v>1022</v>
      </c>
      <c r="D31834" t="s">
        <v>1020</v>
      </c>
      <c r="E31834" t="s">
        <v>1014</v>
      </c>
      <c r="F31834" s="86">
        <v>65552.0699367325</v>
      </c>
    </row>
    <row r="31835" spans="1:6">
      <c r="A31835">
        <v>2026</v>
      </c>
      <c r="B31835" t="s">
        <v>1041</v>
      </c>
      <c r="C31835" t="s">
        <v>1022</v>
      </c>
      <c r="D31835" t="s">
        <v>1020</v>
      </c>
      <c r="E31835" t="s">
        <v>1014</v>
      </c>
      <c r="F31835" s="86">
        <v>67812.944140747204</v>
      </c>
    </row>
    <row r="31836" spans="1:6">
      <c r="A31836">
        <v>2027</v>
      </c>
      <c r="B31836" t="s">
        <v>1041</v>
      </c>
      <c r="C31836" t="s">
        <v>1022</v>
      </c>
      <c r="D31836" t="s">
        <v>1020</v>
      </c>
      <c r="E31836" t="s">
        <v>1014</v>
      </c>
      <c r="F31836" s="86">
        <v>69908.031253152396</v>
      </c>
    </row>
    <row r="31837" spans="1:6">
      <c r="A31837">
        <v>2028</v>
      </c>
      <c r="B31837" t="s">
        <v>1041</v>
      </c>
      <c r="C31837" t="s">
        <v>1022</v>
      </c>
      <c r="D31837" t="s">
        <v>1020</v>
      </c>
      <c r="E31837" t="s">
        <v>1014</v>
      </c>
      <c r="F31837" s="86">
        <v>71806.886588871203</v>
      </c>
    </row>
    <row r="31838" spans="1:6">
      <c r="A31838">
        <v>2029</v>
      </c>
      <c r="B31838" t="s">
        <v>1041</v>
      </c>
      <c r="C31838" t="s">
        <v>1022</v>
      </c>
      <c r="D31838" t="s">
        <v>1020</v>
      </c>
      <c r="E31838" t="s">
        <v>1014</v>
      </c>
      <c r="F31838" s="86">
        <v>73455.224354524806</v>
      </c>
    </row>
    <row r="31839" spans="1:6">
      <c r="A31839">
        <v>2030</v>
      </c>
      <c r="B31839" t="s">
        <v>1041</v>
      </c>
      <c r="C31839" t="s">
        <v>1022</v>
      </c>
      <c r="D31839" t="s">
        <v>1020</v>
      </c>
      <c r="E31839" t="s">
        <v>1014</v>
      </c>
      <c r="F31839" s="86">
        <v>74839.278392292894</v>
      </c>
    </row>
    <row r="31840" spans="1:6">
      <c r="A31840">
        <v>2031</v>
      </c>
      <c r="B31840" t="s">
        <v>1041</v>
      </c>
      <c r="C31840" t="s">
        <v>1022</v>
      </c>
      <c r="D31840" t="s">
        <v>1020</v>
      </c>
      <c r="E31840" t="s">
        <v>1014</v>
      </c>
      <c r="F31840" s="86">
        <v>75981.613916633098</v>
      </c>
    </row>
    <row r="31841" spans="1:6">
      <c r="A31841">
        <v>2032</v>
      </c>
      <c r="B31841" t="s">
        <v>1041</v>
      </c>
      <c r="C31841" t="s">
        <v>1022</v>
      </c>
      <c r="D31841" t="s">
        <v>1020</v>
      </c>
      <c r="E31841" t="s">
        <v>1014</v>
      </c>
      <c r="F31841" s="86">
        <v>76902.770195334902</v>
      </c>
    </row>
    <row r="31842" spans="1:6">
      <c r="A31842">
        <v>2033</v>
      </c>
      <c r="B31842" t="s">
        <v>1041</v>
      </c>
      <c r="C31842" t="s">
        <v>1022</v>
      </c>
      <c r="D31842" t="s">
        <v>1020</v>
      </c>
      <c r="E31842" t="s">
        <v>1014</v>
      </c>
      <c r="F31842" s="86">
        <v>77595.967134459803</v>
      </c>
    </row>
    <row r="31843" spans="1:6">
      <c r="A31843">
        <v>2034</v>
      </c>
      <c r="B31843" t="s">
        <v>1041</v>
      </c>
      <c r="C31843" t="s">
        <v>1022</v>
      </c>
      <c r="D31843" t="s">
        <v>1020</v>
      </c>
      <c r="E31843" t="s">
        <v>1014</v>
      </c>
      <c r="F31843" s="86">
        <v>78096.253347834703</v>
      </c>
    </row>
    <row r="31844" spans="1:6">
      <c r="A31844">
        <v>2035</v>
      </c>
      <c r="B31844" t="s">
        <v>1041</v>
      </c>
      <c r="C31844" t="s">
        <v>1022</v>
      </c>
      <c r="D31844" t="s">
        <v>1020</v>
      </c>
      <c r="E31844" t="s">
        <v>1014</v>
      </c>
      <c r="F31844" s="86">
        <v>78455.377253749699</v>
      </c>
    </row>
    <row r="31845" spans="1:6">
      <c r="A31845">
        <v>2036</v>
      </c>
      <c r="B31845" t="s">
        <v>1041</v>
      </c>
      <c r="C31845" t="s">
        <v>1022</v>
      </c>
      <c r="D31845" t="s">
        <v>1020</v>
      </c>
      <c r="E31845" t="s">
        <v>1014</v>
      </c>
      <c r="F31845" s="86">
        <v>78738.263301273997</v>
      </c>
    </row>
    <row r="31846" spans="1:6">
      <c r="A31846">
        <v>2037</v>
      </c>
      <c r="B31846" t="s">
        <v>1041</v>
      </c>
      <c r="C31846" t="s">
        <v>1022</v>
      </c>
      <c r="D31846" t="s">
        <v>1020</v>
      </c>
      <c r="E31846" t="s">
        <v>1014</v>
      </c>
      <c r="F31846" s="86">
        <v>78977.177678288499</v>
      </c>
    </row>
    <row r="31847" spans="1:6">
      <c r="A31847">
        <v>2038</v>
      </c>
      <c r="B31847" t="s">
        <v>1041</v>
      </c>
      <c r="C31847" t="s">
        <v>1022</v>
      </c>
      <c r="D31847" t="s">
        <v>1020</v>
      </c>
      <c r="E31847" t="s">
        <v>1014</v>
      </c>
      <c r="F31847" s="86">
        <v>79199.983079092402</v>
      </c>
    </row>
    <row r="31848" spans="1:6">
      <c r="A31848">
        <v>2039</v>
      </c>
      <c r="B31848" t="s">
        <v>1041</v>
      </c>
      <c r="C31848" t="s">
        <v>1022</v>
      </c>
      <c r="D31848" t="s">
        <v>1020</v>
      </c>
      <c r="E31848" t="s">
        <v>1014</v>
      </c>
      <c r="F31848" s="86">
        <v>79433.991715179</v>
      </c>
    </row>
    <row r="31849" spans="1:6">
      <c r="A31849">
        <v>2040</v>
      </c>
      <c r="B31849" t="s">
        <v>1041</v>
      </c>
      <c r="C31849" t="s">
        <v>1022</v>
      </c>
      <c r="D31849" t="s">
        <v>1020</v>
      </c>
      <c r="E31849" t="s">
        <v>1014</v>
      </c>
      <c r="F31849" s="86">
        <v>79690.3367438149</v>
      </c>
    </row>
    <row r="31850" spans="1:6">
      <c r="A31850">
        <v>2041</v>
      </c>
      <c r="B31850" t="s">
        <v>1041</v>
      </c>
      <c r="C31850" t="s">
        <v>1022</v>
      </c>
      <c r="D31850" t="s">
        <v>1020</v>
      </c>
      <c r="E31850" t="s">
        <v>1014</v>
      </c>
      <c r="F31850" s="86">
        <v>80310.908313246895</v>
      </c>
    </row>
    <row r="31851" spans="1:6">
      <c r="A31851">
        <v>2042</v>
      </c>
      <c r="B31851" t="s">
        <v>1041</v>
      </c>
      <c r="C31851" t="s">
        <v>1022</v>
      </c>
      <c r="D31851" t="s">
        <v>1020</v>
      </c>
      <c r="E31851" t="s">
        <v>1014</v>
      </c>
      <c r="F31851" s="86">
        <v>80979.019101005499</v>
      </c>
    </row>
    <row r="31852" spans="1:6">
      <c r="A31852">
        <v>2043</v>
      </c>
      <c r="B31852" t="s">
        <v>1041</v>
      </c>
      <c r="C31852" t="s">
        <v>1022</v>
      </c>
      <c r="D31852" t="s">
        <v>1020</v>
      </c>
      <c r="E31852" t="s">
        <v>1014</v>
      </c>
      <c r="F31852" s="86">
        <v>81679.012505001301</v>
      </c>
    </row>
    <row r="31853" spans="1:6">
      <c r="A31853">
        <v>2044</v>
      </c>
      <c r="B31853" t="s">
        <v>1041</v>
      </c>
      <c r="C31853" t="s">
        <v>1022</v>
      </c>
      <c r="D31853" t="s">
        <v>1020</v>
      </c>
      <c r="E31853" t="s">
        <v>1014</v>
      </c>
      <c r="F31853" s="86">
        <v>82398.295259280902</v>
      </c>
    </row>
    <row r="31854" spans="1:6">
      <c r="A31854">
        <v>2045</v>
      </c>
      <c r="B31854" t="s">
        <v>1041</v>
      </c>
      <c r="C31854" t="s">
        <v>1022</v>
      </c>
      <c r="D31854" t="s">
        <v>1020</v>
      </c>
      <c r="E31854" t="s">
        <v>1014</v>
      </c>
      <c r="F31854" s="86">
        <v>83130.986384767195</v>
      </c>
    </row>
    <row r="31855" spans="1:6">
      <c r="A31855">
        <v>2046</v>
      </c>
      <c r="B31855" t="s">
        <v>1041</v>
      </c>
      <c r="C31855" t="s">
        <v>1022</v>
      </c>
      <c r="D31855" t="s">
        <v>1020</v>
      </c>
      <c r="E31855" t="s">
        <v>1014</v>
      </c>
      <c r="F31855" s="86">
        <v>83875.919421188402</v>
      </c>
    </row>
    <row r="31856" spans="1:6">
      <c r="A31856">
        <v>2047</v>
      </c>
      <c r="B31856" t="s">
        <v>1041</v>
      </c>
      <c r="C31856" t="s">
        <v>1022</v>
      </c>
      <c r="D31856" t="s">
        <v>1020</v>
      </c>
      <c r="E31856" t="s">
        <v>1014</v>
      </c>
      <c r="F31856" s="86">
        <v>84635.228817461393</v>
      </c>
    </row>
    <row r="31857" spans="1:6">
      <c r="A31857">
        <v>2048</v>
      </c>
      <c r="B31857" t="s">
        <v>1041</v>
      </c>
      <c r="C31857" t="s">
        <v>1022</v>
      </c>
      <c r="D31857" t="s">
        <v>1020</v>
      </c>
      <c r="E31857" t="s">
        <v>1014</v>
      </c>
      <c r="F31857" s="86">
        <v>85415.219179031497</v>
      </c>
    </row>
    <row r="31858" spans="1:6">
      <c r="A31858">
        <v>2049</v>
      </c>
      <c r="B31858" t="s">
        <v>1041</v>
      </c>
      <c r="C31858" t="s">
        <v>1022</v>
      </c>
      <c r="D31858" t="s">
        <v>1020</v>
      </c>
      <c r="E31858" t="s">
        <v>1014</v>
      </c>
      <c r="F31858" s="86">
        <v>86213.982402466296</v>
      </c>
    </row>
    <row r="31859" spans="1:6">
      <c r="A31859">
        <v>2050</v>
      </c>
      <c r="B31859" t="s">
        <v>1041</v>
      </c>
      <c r="C31859" t="s">
        <v>1022</v>
      </c>
      <c r="D31859" t="s">
        <v>1020</v>
      </c>
      <c r="E31859" t="s">
        <v>1014</v>
      </c>
      <c r="F31859" s="86">
        <v>87027.398674840006</v>
      </c>
    </row>
    <row r="31860" spans="1:6">
      <c r="A31860">
        <v>2017</v>
      </c>
      <c r="B31860" t="s">
        <v>1042</v>
      </c>
      <c r="C31860" t="s">
        <v>1022</v>
      </c>
      <c r="D31860" t="s">
        <v>1020</v>
      </c>
      <c r="E31860" t="s">
        <v>1014</v>
      </c>
      <c r="F31860" s="86">
        <v>30987.566750756301</v>
      </c>
    </row>
    <row r="31861" spans="1:6">
      <c r="A31861">
        <v>2018</v>
      </c>
      <c r="B31861" t="s">
        <v>1042</v>
      </c>
      <c r="C31861" t="s">
        <v>1022</v>
      </c>
      <c r="D31861" t="s">
        <v>1020</v>
      </c>
      <c r="E31861" t="s">
        <v>1014</v>
      </c>
      <c r="F31861" s="86">
        <v>33854.4600306789</v>
      </c>
    </row>
    <row r="31862" spans="1:6">
      <c r="A31862">
        <v>2019</v>
      </c>
      <c r="B31862" t="s">
        <v>1042</v>
      </c>
      <c r="C31862" t="s">
        <v>1022</v>
      </c>
      <c r="D31862" t="s">
        <v>1020</v>
      </c>
      <c r="E31862" t="s">
        <v>1014</v>
      </c>
      <c r="F31862" s="86">
        <v>36648.127370389397</v>
      </c>
    </row>
    <row r="31863" spans="1:6">
      <c r="A31863">
        <v>2020</v>
      </c>
      <c r="B31863" t="s">
        <v>1042</v>
      </c>
      <c r="C31863" t="s">
        <v>1022</v>
      </c>
      <c r="D31863" t="s">
        <v>1020</v>
      </c>
      <c r="E31863" t="s">
        <v>1014</v>
      </c>
      <c r="F31863" s="86">
        <v>39349.939089842199</v>
      </c>
    </row>
    <row r="31864" spans="1:6">
      <c r="A31864">
        <v>2021</v>
      </c>
      <c r="B31864" t="s">
        <v>1042</v>
      </c>
      <c r="C31864" t="s">
        <v>1022</v>
      </c>
      <c r="D31864" t="s">
        <v>1020</v>
      </c>
      <c r="E31864" t="s">
        <v>1014</v>
      </c>
      <c r="F31864" s="86">
        <v>41976.353147931797</v>
      </c>
    </row>
    <row r="31865" spans="1:6">
      <c r="A31865">
        <v>2022</v>
      </c>
      <c r="B31865" t="s">
        <v>1042</v>
      </c>
      <c r="C31865" t="s">
        <v>1022</v>
      </c>
      <c r="D31865" t="s">
        <v>1020</v>
      </c>
      <c r="E31865" t="s">
        <v>1014</v>
      </c>
      <c r="F31865" s="86">
        <v>44511.163213920001</v>
      </c>
    </row>
    <row r="31866" spans="1:6">
      <c r="A31866">
        <v>2023</v>
      </c>
      <c r="B31866" t="s">
        <v>1042</v>
      </c>
      <c r="C31866" t="s">
        <v>1022</v>
      </c>
      <c r="D31866" t="s">
        <v>1020</v>
      </c>
      <c r="E31866" t="s">
        <v>1014</v>
      </c>
      <c r="F31866" s="86">
        <v>46953.818401916302</v>
      </c>
    </row>
    <row r="31867" spans="1:6">
      <c r="A31867">
        <v>2024</v>
      </c>
      <c r="B31867" t="s">
        <v>1042</v>
      </c>
      <c r="C31867" t="s">
        <v>1022</v>
      </c>
      <c r="D31867" t="s">
        <v>1020</v>
      </c>
      <c r="E31867" t="s">
        <v>1014</v>
      </c>
      <c r="F31867" s="86">
        <v>49301.031015318098</v>
      </c>
    </row>
    <row r="31868" spans="1:6">
      <c r="A31868">
        <v>2025</v>
      </c>
      <c r="B31868" t="s">
        <v>1042</v>
      </c>
      <c r="C31868" t="s">
        <v>1022</v>
      </c>
      <c r="D31868" t="s">
        <v>1020</v>
      </c>
      <c r="E31868" t="s">
        <v>1014</v>
      </c>
      <c r="F31868" s="86">
        <v>51549.940653913101</v>
      </c>
    </row>
    <row r="31869" spans="1:6">
      <c r="A31869">
        <v>2026</v>
      </c>
      <c r="B31869" t="s">
        <v>1042</v>
      </c>
      <c r="C31869" t="s">
        <v>1022</v>
      </c>
      <c r="D31869" t="s">
        <v>1020</v>
      </c>
      <c r="E31869" t="s">
        <v>1014</v>
      </c>
      <c r="F31869" s="86">
        <v>53704.143362685601</v>
      </c>
    </row>
    <row r="31870" spans="1:6">
      <c r="A31870">
        <v>2027</v>
      </c>
      <c r="B31870" t="s">
        <v>1042</v>
      </c>
      <c r="C31870" t="s">
        <v>1022</v>
      </c>
      <c r="D31870" t="s">
        <v>1020</v>
      </c>
      <c r="E31870" t="s">
        <v>1014</v>
      </c>
      <c r="F31870" s="86">
        <v>55740.980217054101</v>
      </c>
    </row>
    <row r="31871" spans="1:6">
      <c r="A31871">
        <v>2028</v>
      </c>
      <c r="B31871" t="s">
        <v>1042</v>
      </c>
      <c r="C31871" t="s">
        <v>1022</v>
      </c>
      <c r="D31871" t="s">
        <v>1020</v>
      </c>
      <c r="E31871" t="s">
        <v>1014</v>
      </c>
      <c r="F31871" s="86">
        <v>57624.559755748698</v>
      </c>
    </row>
    <row r="31872" spans="1:6">
      <c r="A31872">
        <v>2029</v>
      </c>
      <c r="B31872" t="s">
        <v>1042</v>
      </c>
      <c r="C31872" t="s">
        <v>1022</v>
      </c>
      <c r="D31872" t="s">
        <v>1020</v>
      </c>
      <c r="E31872" t="s">
        <v>1014</v>
      </c>
      <c r="F31872" s="86">
        <v>59310.800512153699</v>
      </c>
    </row>
    <row r="31873" spans="1:6">
      <c r="A31873">
        <v>2030</v>
      </c>
      <c r="B31873" t="s">
        <v>1042</v>
      </c>
      <c r="C31873" t="s">
        <v>1022</v>
      </c>
      <c r="D31873" t="s">
        <v>1020</v>
      </c>
      <c r="E31873" t="s">
        <v>1014</v>
      </c>
      <c r="F31873" s="86">
        <v>60791.146291869001</v>
      </c>
    </row>
    <row r="31874" spans="1:6">
      <c r="A31874">
        <v>2031</v>
      </c>
      <c r="B31874" t="s">
        <v>1042</v>
      </c>
      <c r="C31874" t="s">
        <v>1022</v>
      </c>
      <c r="D31874" t="s">
        <v>1020</v>
      </c>
      <c r="E31874" t="s">
        <v>1014</v>
      </c>
      <c r="F31874" s="86">
        <v>62069.322369046597</v>
      </c>
    </row>
    <row r="31875" spans="1:6">
      <c r="A31875">
        <v>2032</v>
      </c>
      <c r="B31875" t="s">
        <v>1042</v>
      </c>
      <c r="C31875" t="s">
        <v>1022</v>
      </c>
      <c r="D31875" t="s">
        <v>1020</v>
      </c>
      <c r="E31875" t="s">
        <v>1014</v>
      </c>
      <c r="F31875" s="86">
        <v>63144.880347424398</v>
      </c>
    </row>
    <row r="31876" spans="1:6">
      <c r="A31876">
        <v>2033</v>
      </c>
      <c r="B31876" t="s">
        <v>1042</v>
      </c>
      <c r="C31876" t="s">
        <v>1022</v>
      </c>
      <c r="D31876" t="s">
        <v>1020</v>
      </c>
      <c r="E31876" t="s">
        <v>1014</v>
      </c>
      <c r="F31876" s="86">
        <v>64018.0866011326</v>
      </c>
    </row>
    <row r="31877" spans="1:6">
      <c r="A31877">
        <v>2034</v>
      </c>
      <c r="B31877" t="s">
        <v>1042</v>
      </c>
      <c r="C31877" t="s">
        <v>1022</v>
      </c>
      <c r="D31877" t="s">
        <v>1020</v>
      </c>
      <c r="E31877" t="s">
        <v>1014</v>
      </c>
      <c r="F31877" s="86">
        <v>64723.841159153802</v>
      </c>
    </row>
    <row r="31878" spans="1:6">
      <c r="A31878">
        <v>2035</v>
      </c>
      <c r="B31878" t="s">
        <v>1042</v>
      </c>
      <c r="C31878" t="s">
        <v>1022</v>
      </c>
      <c r="D31878" t="s">
        <v>1020</v>
      </c>
      <c r="E31878" t="s">
        <v>1014</v>
      </c>
      <c r="F31878" s="86">
        <v>65296.139414375801</v>
      </c>
    </row>
    <row r="31879" spans="1:6">
      <c r="A31879">
        <v>2036</v>
      </c>
      <c r="B31879" t="s">
        <v>1042</v>
      </c>
      <c r="C31879" t="s">
        <v>1022</v>
      </c>
      <c r="D31879" t="s">
        <v>1020</v>
      </c>
      <c r="E31879" t="s">
        <v>1014</v>
      </c>
      <c r="F31879" s="86">
        <v>65772.065139153696</v>
      </c>
    </row>
    <row r="31880" spans="1:6">
      <c r="A31880">
        <v>2037</v>
      </c>
      <c r="B31880" t="s">
        <v>1042</v>
      </c>
      <c r="C31880" t="s">
        <v>1022</v>
      </c>
      <c r="D31880" t="s">
        <v>1020</v>
      </c>
      <c r="E31880" t="s">
        <v>1014</v>
      </c>
      <c r="F31880" s="86">
        <v>66180.329946269398</v>
      </c>
    </row>
    <row r="31881" spans="1:6">
      <c r="A31881">
        <v>2038</v>
      </c>
      <c r="B31881" t="s">
        <v>1042</v>
      </c>
      <c r="C31881" t="s">
        <v>1022</v>
      </c>
      <c r="D31881" t="s">
        <v>1020</v>
      </c>
      <c r="E31881" t="s">
        <v>1014</v>
      </c>
      <c r="F31881" s="86">
        <v>66554.259945738595</v>
      </c>
    </row>
    <row r="31882" spans="1:6">
      <c r="A31882">
        <v>2039</v>
      </c>
      <c r="B31882" t="s">
        <v>1042</v>
      </c>
      <c r="C31882" t="s">
        <v>1022</v>
      </c>
      <c r="D31882" t="s">
        <v>1020</v>
      </c>
      <c r="E31882" t="s">
        <v>1014</v>
      </c>
      <c r="F31882" s="86">
        <v>66921.777969687406</v>
      </c>
    </row>
    <row r="31883" spans="1:6">
      <c r="A31883">
        <v>2040</v>
      </c>
      <c r="B31883" t="s">
        <v>1042</v>
      </c>
      <c r="C31883" t="s">
        <v>1022</v>
      </c>
      <c r="D31883" t="s">
        <v>1020</v>
      </c>
      <c r="E31883" t="s">
        <v>1014</v>
      </c>
      <c r="F31883" s="86">
        <v>67297.923077549902</v>
      </c>
    </row>
    <row r="31884" spans="1:6">
      <c r="A31884">
        <v>2041</v>
      </c>
      <c r="B31884" t="s">
        <v>1042</v>
      </c>
      <c r="C31884" t="s">
        <v>1022</v>
      </c>
      <c r="D31884" t="s">
        <v>1020</v>
      </c>
      <c r="E31884" t="s">
        <v>1014</v>
      </c>
      <c r="F31884" s="86">
        <v>67168.6425893345</v>
      </c>
    </row>
    <row r="31885" spans="1:6">
      <c r="A31885">
        <v>2042</v>
      </c>
      <c r="B31885" t="s">
        <v>1042</v>
      </c>
      <c r="C31885" t="s">
        <v>1022</v>
      </c>
      <c r="D31885" t="s">
        <v>1020</v>
      </c>
      <c r="E31885" t="s">
        <v>1014</v>
      </c>
      <c r="F31885" s="86">
        <v>67065.158600245893</v>
      </c>
    </row>
    <row r="31886" spans="1:6">
      <c r="A31886">
        <v>2043</v>
      </c>
      <c r="B31886" t="s">
        <v>1042</v>
      </c>
      <c r="C31886" t="s">
        <v>1022</v>
      </c>
      <c r="D31886" t="s">
        <v>1020</v>
      </c>
      <c r="E31886" t="s">
        <v>1014</v>
      </c>
      <c r="F31886" s="86">
        <v>66981.031118385901</v>
      </c>
    </row>
    <row r="31887" spans="1:6">
      <c r="A31887">
        <v>2044</v>
      </c>
      <c r="B31887" t="s">
        <v>1042</v>
      </c>
      <c r="C31887" t="s">
        <v>1022</v>
      </c>
      <c r="D31887" t="s">
        <v>1020</v>
      </c>
      <c r="E31887" t="s">
        <v>1014</v>
      </c>
      <c r="F31887" s="86">
        <v>66909.558450758603</v>
      </c>
    </row>
    <row r="31888" spans="1:6">
      <c r="A31888">
        <v>2045</v>
      </c>
      <c r="B31888" t="s">
        <v>1042</v>
      </c>
      <c r="C31888" t="s">
        <v>1022</v>
      </c>
      <c r="D31888" t="s">
        <v>1020</v>
      </c>
      <c r="E31888" t="s">
        <v>1014</v>
      </c>
      <c r="F31888" s="86">
        <v>66845.819995771002</v>
      </c>
    </row>
    <row r="31889" spans="1:6">
      <c r="A31889">
        <v>2046</v>
      </c>
      <c r="B31889" t="s">
        <v>1042</v>
      </c>
      <c r="C31889" t="s">
        <v>1022</v>
      </c>
      <c r="D31889" t="s">
        <v>1020</v>
      </c>
      <c r="E31889" t="s">
        <v>1014</v>
      </c>
      <c r="F31889" s="86">
        <v>66786.877365694396</v>
      </c>
    </row>
    <row r="31890" spans="1:6">
      <c r="A31890">
        <v>2047</v>
      </c>
      <c r="B31890" t="s">
        <v>1042</v>
      </c>
      <c r="C31890" t="s">
        <v>1022</v>
      </c>
      <c r="D31890" t="s">
        <v>1020</v>
      </c>
      <c r="E31890" t="s">
        <v>1014</v>
      </c>
      <c r="F31890" s="86">
        <v>66731.595016693202</v>
      </c>
    </row>
    <row r="31891" spans="1:6">
      <c r="A31891">
        <v>2048</v>
      </c>
      <c r="B31891" t="s">
        <v>1042</v>
      </c>
      <c r="C31891" t="s">
        <v>1022</v>
      </c>
      <c r="D31891" t="s">
        <v>1020</v>
      </c>
      <c r="E31891" t="s">
        <v>1014</v>
      </c>
      <c r="F31891" s="86">
        <v>66681.106715402595</v>
      </c>
    </row>
    <row r="31892" spans="1:6">
      <c r="A31892">
        <v>2049</v>
      </c>
      <c r="B31892" t="s">
        <v>1042</v>
      </c>
      <c r="C31892" t="s">
        <v>1022</v>
      </c>
      <c r="D31892" t="s">
        <v>1020</v>
      </c>
      <c r="E31892" t="s">
        <v>1014</v>
      </c>
      <c r="F31892" s="86">
        <v>66634.018995804799</v>
      </c>
    </row>
    <row r="31893" spans="1:6">
      <c r="A31893">
        <v>2050</v>
      </c>
      <c r="B31893" t="s">
        <v>1042</v>
      </c>
      <c r="C31893" t="s">
        <v>1022</v>
      </c>
      <c r="D31893" t="s">
        <v>1020</v>
      </c>
      <c r="E31893" t="s">
        <v>1014</v>
      </c>
      <c r="F31893" s="86">
        <v>66588.9261254054</v>
      </c>
    </row>
    <row r="31894" spans="1:6">
      <c r="A31894">
        <v>2017</v>
      </c>
      <c r="B31894" t="s">
        <v>1043</v>
      </c>
      <c r="C31894" t="s">
        <v>1022</v>
      </c>
      <c r="D31894" t="s">
        <v>1020</v>
      </c>
      <c r="E31894" t="s">
        <v>1014</v>
      </c>
      <c r="F31894" s="86">
        <v>67961.653137403497</v>
      </c>
    </row>
    <row r="31895" spans="1:6">
      <c r="A31895">
        <v>2018</v>
      </c>
      <c r="B31895" t="s">
        <v>1043</v>
      </c>
      <c r="C31895" t="s">
        <v>1022</v>
      </c>
      <c r="D31895" t="s">
        <v>1020</v>
      </c>
      <c r="E31895" t="s">
        <v>1014</v>
      </c>
      <c r="F31895" s="86">
        <v>73537.707679434607</v>
      </c>
    </row>
    <row r="31896" spans="1:6">
      <c r="A31896">
        <v>2019</v>
      </c>
      <c r="B31896" t="s">
        <v>1043</v>
      </c>
      <c r="C31896" t="s">
        <v>1022</v>
      </c>
      <c r="D31896" t="s">
        <v>1020</v>
      </c>
      <c r="E31896" t="s">
        <v>1014</v>
      </c>
      <c r="F31896" s="86">
        <v>78970.429876295704</v>
      </c>
    </row>
    <row r="31897" spans="1:6">
      <c r="A31897">
        <v>2020</v>
      </c>
      <c r="B31897" t="s">
        <v>1043</v>
      </c>
      <c r="C31897" t="s">
        <v>1022</v>
      </c>
      <c r="D31897" t="s">
        <v>1020</v>
      </c>
      <c r="E31897" t="s">
        <v>1014</v>
      </c>
      <c r="F31897" s="86">
        <v>84217.677619184804</v>
      </c>
    </row>
    <row r="31898" spans="1:6">
      <c r="A31898">
        <v>2021</v>
      </c>
      <c r="B31898" t="s">
        <v>1043</v>
      </c>
      <c r="C31898" t="s">
        <v>1022</v>
      </c>
      <c r="D31898" t="s">
        <v>1020</v>
      </c>
      <c r="E31898" t="s">
        <v>1014</v>
      </c>
      <c r="F31898" s="86">
        <v>89304.465024158504</v>
      </c>
    </row>
    <row r="31899" spans="1:6">
      <c r="A31899">
        <v>2022</v>
      </c>
      <c r="B31899" t="s">
        <v>1043</v>
      </c>
      <c r="C31899" t="s">
        <v>1022</v>
      </c>
      <c r="D31899" t="s">
        <v>1020</v>
      </c>
      <c r="E31899" t="s">
        <v>1014</v>
      </c>
      <c r="F31899" s="86">
        <v>94189.492469296601</v>
      </c>
    </row>
    <row r="31900" spans="1:6">
      <c r="A31900">
        <v>2023</v>
      </c>
      <c r="B31900" t="s">
        <v>1043</v>
      </c>
      <c r="C31900" t="s">
        <v>1022</v>
      </c>
      <c r="D31900" t="s">
        <v>1020</v>
      </c>
      <c r="E31900" t="s">
        <v>1014</v>
      </c>
      <c r="F31900" s="86">
        <v>98871.614445239204</v>
      </c>
    </row>
    <row r="31901" spans="1:6">
      <c r="A31901">
        <v>2024</v>
      </c>
      <c r="B31901" t="s">
        <v>1043</v>
      </c>
      <c r="C31901" t="s">
        <v>1022</v>
      </c>
      <c r="D31901" t="s">
        <v>1020</v>
      </c>
      <c r="E31901" t="s">
        <v>1014</v>
      </c>
      <c r="F31901" s="86">
        <v>103349.10801261901</v>
      </c>
    </row>
    <row r="31902" spans="1:6">
      <c r="A31902">
        <v>2025</v>
      </c>
      <c r="B31902" t="s">
        <v>1043</v>
      </c>
      <c r="C31902" t="s">
        <v>1022</v>
      </c>
      <c r="D31902" t="s">
        <v>1020</v>
      </c>
      <c r="E31902" t="s">
        <v>1014</v>
      </c>
      <c r="F31902" s="86">
        <v>107625.32369059901</v>
      </c>
    </row>
    <row r="31903" spans="1:6">
      <c r="A31903">
        <v>2026</v>
      </c>
      <c r="B31903" t="s">
        <v>1043</v>
      </c>
      <c r="C31903" t="s">
        <v>1022</v>
      </c>
      <c r="D31903" t="s">
        <v>1020</v>
      </c>
      <c r="E31903" t="s">
        <v>1014</v>
      </c>
      <c r="F31903" s="86">
        <v>111718.969916214</v>
      </c>
    </row>
    <row r="31904" spans="1:6">
      <c r="A31904">
        <v>2027</v>
      </c>
      <c r="B31904" t="s">
        <v>1043</v>
      </c>
      <c r="C31904" t="s">
        <v>1022</v>
      </c>
      <c r="D31904" t="s">
        <v>1020</v>
      </c>
      <c r="E31904" t="s">
        <v>1014</v>
      </c>
      <c r="F31904" s="86">
        <v>115603.27715602099</v>
      </c>
    </row>
    <row r="31905" spans="1:6">
      <c r="A31905">
        <v>2028</v>
      </c>
      <c r="B31905" t="s">
        <v>1043</v>
      </c>
      <c r="C31905" t="s">
        <v>1022</v>
      </c>
      <c r="D31905" t="s">
        <v>1020</v>
      </c>
      <c r="E31905" t="s">
        <v>1014</v>
      </c>
      <c r="F31905" s="86">
        <v>119227.259590399</v>
      </c>
    </row>
    <row r="31906" spans="1:6">
      <c r="A31906">
        <v>2029</v>
      </c>
      <c r="B31906" t="s">
        <v>1043</v>
      </c>
      <c r="C31906" t="s">
        <v>1022</v>
      </c>
      <c r="D31906" t="s">
        <v>1020</v>
      </c>
      <c r="E31906" t="s">
        <v>1014</v>
      </c>
      <c r="F31906" s="86">
        <v>122505.99660168801</v>
      </c>
    </row>
    <row r="31907" spans="1:6">
      <c r="A31907">
        <v>2030</v>
      </c>
      <c r="B31907" t="s">
        <v>1043</v>
      </c>
      <c r="C31907" t="s">
        <v>1022</v>
      </c>
      <c r="D31907" t="s">
        <v>1020</v>
      </c>
      <c r="E31907" t="s">
        <v>1014</v>
      </c>
      <c r="F31907" s="86">
        <v>125416.86558783099</v>
      </c>
    </row>
    <row r="31908" spans="1:6">
      <c r="A31908">
        <v>2031</v>
      </c>
      <c r="B31908" t="s">
        <v>1043</v>
      </c>
      <c r="C31908" t="s">
        <v>1022</v>
      </c>
      <c r="D31908" t="s">
        <v>1020</v>
      </c>
      <c r="E31908" t="s">
        <v>1014</v>
      </c>
      <c r="F31908" s="86">
        <v>127977.590617462</v>
      </c>
    </row>
    <row r="31909" spans="1:6">
      <c r="A31909">
        <v>2032</v>
      </c>
      <c r="B31909" t="s">
        <v>1043</v>
      </c>
      <c r="C31909" t="s">
        <v>1022</v>
      </c>
      <c r="D31909" t="s">
        <v>1020</v>
      </c>
      <c r="E31909" t="s">
        <v>1014</v>
      </c>
      <c r="F31909" s="86">
        <v>130197.450545329</v>
      </c>
    </row>
    <row r="31910" spans="1:6">
      <c r="A31910">
        <v>2033</v>
      </c>
      <c r="B31910" t="s">
        <v>1043</v>
      </c>
      <c r="C31910" t="s">
        <v>1022</v>
      </c>
      <c r="D31910" t="s">
        <v>1020</v>
      </c>
      <c r="E31910" t="s">
        <v>1014</v>
      </c>
      <c r="F31910" s="86">
        <v>132056.43061806099</v>
      </c>
    </row>
    <row r="31911" spans="1:6">
      <c r="A31911">
        <v>2034</v>
      </c>
      <c r="B31911" t="s">
        <v>1043</v>
      </c>
      <c r="C31911" t="s">
        <v>1022</v>
      </c>
      <c r="D31911" t="s">
        <v>1020</v>
      </c>
      <c r="E31911" t="s">
        <v>1014</v>
      </c>
      <c r="F31911" s="86">
        <v>133602.09732409599</v>
      </c>
    </row>
    <row r="31912" spans="1:6">
      <c r="A31912">
        <v>2035</v>
      </c>
      <c r="B31912" t="s">
        <v>1043</v>
      </c>
      <c r="C31912" t="s">
        <v>1022</v>
      </c>
      <c r="D31912" t="s">
        <v>1020</v>
      </c>
      <c r="E31912" t="s">
        <v>1014</v>
      </c>
      <c r="F31912" s="86">
        <v>134897.94727720201</v>
      </c>
    </row>
    <row r="31913" spans="1:6">
      <c r="A31913">
        <v>2036</v>
      </c>
      <c r="B31913" t="s">
        <v>1043</v>
      </c>
      <c r="C31913" t="s">
        <v>1022</v>
      </c>
      <c r="D31913" t="s">
        <v>1020</v>
      </c>
      <c r="E31913" t="s">
        <v>1014</v>
      </c>
      <c r="F31913" s="86">
        <v>136025.85276248801</v>
      </c>
    </row>
    <row r="31914" spans="1:6">
      <c r="A31914">
        <v>2037</v>
      </c>
      <c r="B31914" t="s">
        <v>1043</v>
      </c>
      <c r="C31914" t="s">
        <v>1022</v>
      </c>
      <c r="D31914" t="s">
        <v>1020</v>
      </c>
      <c r="E31914" t="s">
        <v>1014</v>
      </c>
      <c r="F31914" s="86">
        <v>137029.49492043399</v>
      </c>
    </row>
    <row r="31915" spans="1:6">
      <c r="A31915">
        <v>2038</v>
      </c>
      <c r="B31915" t="s">
        <v>1043</v>
      </c>
      <c r="C31915" t="s">
        <v>1022</v>
      </c>
      <c r="D31915" t="s">
        <v>1020</v>
      </c>
      <c r="E31915" t="s">
        <v>1014</v>
      </c>
      <c r="F31915" s="86">
        <v>137955.05067208601</v>
      </c>
    </row>
    <row r="31916" spans="1:6">
      <c r="A31916">
        <v>2039</v>
      </c>
      <c r="B31916" t="s">
        <v>1043</v>
      </c>
      <c r="C31916" t="s">
        <v>1022</v>
      </c>
      <c r="D31916" t="s">
        <v>1020</v>
      </c>
      <c r="E31916" t="s">
        <v>1014</v>
      </c>
      <c r="F31916" s="86">
        <v>138847.989139073</v>
      </c>
    </row>
    <row r="31917" spans="1:6">
      <c r="A31917">
        <v>2040</v>
      </c>
      <c r="B31917" t="s">
        <v>1043</v>
      </c>
      <c r="C31917" t="s">
        <v>1022</v>
      </c>
      <c r="D31917" t="s">
        <v>1020</v>
      </c>
      <c r="E31917" t="s">
        <v>1014</v>
      </c>
      <c r="F31917" s="86">
        <v>139729.664603624</v>
      </c>
    </row>
    <row r="31918" spans="1:6">
      <c r="A31918">
        <v>2041</v>
      </c>
      <c r="B31918" t="s">
        <v>1043</v>
      </c>
      <c r="C31918" t="s">
        <v>1022</v>
      </c>
      <c r="D31918" t="s">
        <v>1020</v>
      </c>
      <c r="E31918" t="s">
        <v>1014</v>
      </c>
      <c r="F31918" s="86">
        <v>140517.95825389199</v>
      </c>
    </row>
    <row r="31919" spans="1:6">
      <c r="A31919">
        <v>2042</v>
      </c>
      <c r="B31919" t="s">
        <v>1043</v>
      </c>
      <c r="C31919" t="s">
        <v>1022</v>
      </c>
      <c r="D31919" t="s">
        <v>1020</v>
      </c>
      <c r="E31919" t="s">
        <v>1014</v>
      </c>
      <c r="F31919" s="86">
        <v>141346.08682415</v>
      </c>
    </row>
    <row r="31920" spans="1:6">
      <c r="A31920">
        <v>2043</v>
      </c>
      <c r="B31920" t="s">
        <v>1043</v>
      </c>
      <c r="C31920" t="s">
        <v>1022</v>
      </c>
      <c r="D31920" t="s">
        <v>1020</v>
      </c>
      <c r="E31920" t="s">
        <v>1014</v>
      </c>
      <c r="F31920" s="86">
        <v>142198.491099173</v>
      </c>
    </row>
    <row r="31921" spans="1:6">
      <c r="A31921">
        <v>2044</v>
      </c>
      <c r="B31921" t="s">
        <v>1043</v>
      </c>
      <c r="C31921" t="s">
        <v>1022</v>
      </c>
      <c r="D31921" t="s">
        <v>1020</v>
      </c>
      <c r="E31921" t="s">
        <v>1014</v>
      </c>
      <c r="F31921" s="86">
        <v>143064.15271967501</v>
      </c>
    </row>
    <row r="31922" spans="1:6">
      <c r="A31922">
        <v>2045</v>
      </c>
      <c r="B31922" t="s">
        <v>1043</v>
      </c>
      <c r="C31922" t="s">
        <v>1022</v>
      </c>
      <c r="D31922" t="s">
        <v>1020</v>
      </c>
      <c r="E31922" t="s">
        <v>1014</v>
      </c>
      <c r="F31922" s="86">
        <v>143939.52494802899</v>
      </c>
    </row>
    <row r="31923" spans="1:6">
      <c r="A31923">
        <v>2046</v>
      </c>
      <c r="B31923" t="s">
        <v>1043</v>
      </c>
      <c r="C31923" t="s">
        <v>1022</v>
      </c>
      <c r="D31923" t="s">
        <v>1020</v>
      </c>
      <c r="E31923" t="s">
        <v>1014</v>
      </c>
      <c r="F31923" s="86">
        <v>144827.55534476601</v>
      </c>
    </row>
    <row r="31924" spans="1:6">
      <c r="A31924">
        <v>2047</v>
      </c>
      <c r="B31924" t="s">
        <v>1043</v>
      </c>
      <c r="C31924" t="s">
        <v>1022</v>
      </c>
      <c r="D31924" t="s">
        <v>1020</v>
      </c>
      <c r="E31924" t="s">
        <v>1014</v>
      </c>
      <c r="F31924" s="86">
        <v>145734.46751606499</v>
      </c>
    </row>
    <row r="31925" spans="1:6">
      <c r="A31925">
        <v>2048</v>
      </c>
      <c r="B31925" t="s">
        <v>1043</v>
      </c>
      <c r="C31925" t="s">
        <v>1022</v>
      </c>
      <c r="D31925" t="s">
        <v>1020</v>
      </c>
      <c r="E31925" t="s">
        <v>1014</v>
      </c>
      <c r="F31925" s="86">
        <v>146671.40808960199</v>
      </c>
    </row>
    <row r="31926" spans="1:6">
      <c r="A31926">
        <v>2049</v>
      </c>
      <c r="B31926" t="s">
        <v>1043</v>
      </c>
      <c r="C31926" t="s">
        <v>1022</v>
      </c>
      <c r="D31926" t="s">
        <v>1020</v>
      </c>
      <c r="E31926" t="s">
        <v>1014</v>
      </c>
      <c r="F31926" s="86">
        <v>147636.10009176299</v>
      </c>
    </row>
    <row r="31927" spans="1:6">
      <c r="A31927">
        <v>2050</v>
      </c>
      <c r="B31927" t="s">
        <v>1043</v>
      </c>
      <c r="C31927" t="s">
        <v>1022</v>
      </c>
      <c r="D31927" t="s">
        <v>1020</v>
      </c>
      <c r="E31927" t="s">
        <v>1014</v>
      </c>
      <c r="F31927" s="86">
        <v>148622.69401509801</v>
      </c>
    </row>
    <row r="31928" spans="1:6">
      <c r="A31928">
        <v>2017</v>
      </c>
      <c r="B31928" t="s">
        <v>1044</v>
      </c>
      <c r="C31928" t="s">
        <v>1022</v>
      </c>
      <c r="D31928" t="s">
        <v>1020</v>
      </c>
      <c r="E31928" t="s">
        <v>1014</v>
      </c>
      <c r="F31928" s="86">
        <v>141645.66639271501</v>
      </c>
    </row>
    <row r="31929" spans="1:6">
      <c r="A31929">
        <v>2018</v>
      </c>
      <c r="B31929" t="s">
        <v>1044</v>
      </c>
      <c r="C31929" t="s">
        <v>1022</v>
      </c>
      <c r="D31929" t="s">
        <v>1020</v>
      </c>
      <c r="E31929" t="s">
        <v>1014</v>
      </c>
      <c r="F31929" s="86">
        <v>154750.272486512</v>
      </c>
    </row>
    <row r="31930" spans="1:6">
      <c r="A31930">
        <v>2019</v>
      </c>
      <c r="B31930" t="s">
        <v>1044</v>
      </c>
      <c r="C31930" t="s">
        <v>1022</v>
      </c>
      <c r="D31930" t="s">
        <v>1020</v>
      </c>
      <c r="E31930" t="s">
        <v>1014</v>
      </c>
      <c r="F31930" s="86">
        <v>167520.11635933301</v>
      </c>
    </row>
    <row r="31931" spans="1:6">
      <c r="A31931">
        <v>2020</v>
      </c>
      <c r="B31931" t="s">
        <v>1044</v>
      </c>
      <c r="C31931" t="s">
        <v>1022</v>
      </c>
      <c r="D31931" t="s">
        <v>1020</v>
      </c>
      <c r="E31931" t="s">
        <v>1014</v>
      </c>
      <c r="F31931" s="86">
        <v>179870.02132275401</v>
      </c>
    </row>
    <row r="31932" spans="1:6">
      <c r="A31932">
        <v>2021</v>
      </c>
      <c r="B31932" t="s">
        <v>1044</v>
      </c>
      <c r="C31932" t="s">
        <v>1022</v>
      </c>
      <c r="D31932" t="s">
        <v>1020</v>
      </c>
      <c r="E31932" t="s">
        <v>1014</v>
      </c>
      <c r="F31932" s="86">
        <v>191875.188622777</v>
      </c>
    </row>
    <row r="31933" spans="1:6">
      <c r="A31933">
        <v>2022</v>
      </c>
      <c r="B31933" t="s">
        <v>1044</v>
      </c>
      <c r="C31933" t="s">
        <v>1022</v>
      </c>
      <c r="D31933" t="s">
        <v>1020</v>
      </c>
      <c r="E31933" t="s">
        <v>1014</v>
      </c>
      <c r="F31933" s="86">
        <v>203461.4959594</v>
      </c>
    </row>
    <row r="31934" spans="1:6">
      <c r="A31934">
        <v>2023</v>
      </c>
      <c r="B31934" t="s">
        <v>1044</v>
      </c>
      <c r="C31934" t="s">
        <v>1022</v>
      </c>
      <c r="D31934" t="s">
        <v>1020</v>
      </c>
      <c r="E31934" t="s">
        <v>1014</v>
      </c>
      <c r="F31934" s="86">
        <v>214626.36465265701</v>
      </c>
    </row>
    <row r="31935" spans="1:6">
      <c r="A31935">
        <v>2024</v>
      </c>
      <c r="B31935" t="s">
        <v>1044</v>
      </c>
      <c r="C31935" t="s">
        <v>1022</v>
      </c>
      <c r="D31935" t="s">
        <v>1020</v>
      </c>
      <c r="E31935" t="s">
        <v>1014</v>
      </c>
      <c r="F31935" s="86">
        <v>225354.68187606501</v>
      </c>
    </row>
    <row r="31936" spans="1:6">
      <c r="A31936">
        <v>2025</v>
      </c>
      <c r="B31936" t="s">
        <v>1044</v>
      </c>
      <c r="C31936" t="s">
        <v>1022</v>
      </c>
      <c r="D31936" t="s">
        <v>1020</v>
      </c>
      <c r="E31936" t="s">
        <v>1014</v>
      </c>
      <c r="F31936" s="86">
        <v>235633.25750919399</v>
      </c>
    </row>
    <row r="31937" spans="1:6">
      <c r="A31937">
        <v>2026</v>
      </c>
      <c r="B31937" t="s">
        <v>1044</v>
      </c>
      <c r="C31937" t="s">
        <v>1022</v>
      </c>
      <c r="D31937" t="s">
        <v>1020</v>
      </c>
      <c r="E31937" t="s">
        <v>1014</v>
      </c>
      <c r="F31937" s="86">
        <v>245478.37801179101</v>
      </c>
    </row>
    <row r="31938" spans="1:6">
      <c r="A31938">
        <v>2027</v>
      </c>
      <c r="B31938" t="s">
        <v>1044</v>
      </c>
      <c r="C31938" t="s">
        <v>1022</v>
      </c>
      <c r="D31938" t="s">
        <v>1020</v>
      </c>
      <c r="E31938" t="s">
        <v>1014</v>
      </c>
      <c r="F31938" s="86">
        <v>254786.28371440899</v>
      </c>
    </row>
    <row r="31939" spans="1:6">
      <c r="A31939">
        <v>2028</v>
      </c>
      <c r="B31939" t="s">
        <v>1044</v>
      </c>
      <c r="C31939" t="s">
        <v>1022</v>
      </c>
      <c r="D31939" t="s">
        <v>1020</v>
      </c>
      <c r="E31939" t="s">
        <v>1014</v>
      </c>
      <c r="F31939" s="86">
        <v>263392.70212510001</v>
      </c>
    </row>
    <row r="31940" spans="1:6">
      <c r="A31940">
        <v>2029</v>
      </c>
      <c r="B31940" t="s">
        <v>1044</v>
      </c>
      <c r="C31940" t="s">
        <v>1022</v>
      </c>
      <c r="D31940" t="s">
        <v>1020</v>
      </c>
      <c r="E31940" t="s">
        <v>1014</v>
      </c>
      <c r="F31940" s="86">
        <v>271095.90536875598</v>
      </c>
    </row>
    <row r="31941" spans="1:6">
      <c r="A31941">
        <v>2030</v>
      </c>
      <c r="B31941" t="s">
        <v>1044</v>
      </c>
      <c r="C31941" t="s">
        <v>1022</v>
      </c>
      <c r="D31941" t="s">
        <v>1020</v>
      </c>
      <c r="E31941" t="s">
        <v>1014</v>
      </c>
      <c r="F31941" s="86">
        <v>277856.55494985799</v>
      </c>
    </row>
    <row r="31942" spans="1:6">
      <c r="A31942">
        <v>2031</v>
      </c>
      <c r="B31942" t="s">
        <v>1044</v>
      </c>
      <c r="C31942" t="s">
        <v>1022</v>
      </c>
      <c r="D31942" t="s">
        <v>1020</v>
      </c>
      <c r="E31942" t="s">
        <v>1014</v>
      </c>
      <c r="F31942" s="86">
        <v>283691.50550432201</v>
      </c>
    </row>
    <row r="31943" spans="1:6">
      <c r="A31943">
        <v>2032</v>
      </c>
      <c r="B31943" t="s">
        <v>1044</v>
      </c>
      <c r="C31943" t="s">
        <v>1022</v>
      </c>
      <c r="D31943" t="s">
        <v>1020</v>
      </c>
      <c r="E31943" t="s">
        <v>1014</v>
      </c>
      <c r="F31943" s="86">
        <v>288598.61031172902</v>
      </c>
    </row>
    <row r="31944" spans="1:6">
      <c r="A31944">
        <v>2033</v>
      </c>
      <c r="B31944" t="s">
        <v>1044</v>
      </c>
      <c r="C31944" t="s">
        <v>1022</v>
      </c>
      <c r="D31944" t="s">
        <v>1020</v>
      </c>
      <c r="E31944" t="s">
        <v>1014</v>
      </c>
      <c r="F31944" s="86">
        <v>292579.03535243298</v>
      </c>
    </row>
    <row r="31945" spans="1:6">
      <c r="A31945">
        <v>2034</v>
      </c>
      <c r="B31945" t="s">
        <v>1044</v>
      </c>
      <c r="C31945" t="s">
        <v>1022</v>
      </c>
      <c r="D31945" t="s">
        <v>1020</v>
      </c>
      <c r="E31945" t="s">
        <v>1014</v>
      </c>
      <c r="F31945" s="86">
        <v>295792.31197409501</v>
      </c>
    </row>
    <row r="31946" spans="1:6">
      <c r="A31946">
        <v>2035</v>
      </c>
      <c r="B31946" t="s">
        <v>1044</v>
      </c>
      <c r="C31946" t="s">
        <v>1022</v>
      </c>
      <c r="D31946" t="s">
        <v>1020</v>
      </c>
      <c r="E31946" t="s">
        <v>1014</v>
      </c>
      <c r="F31946" s="86">
        <v>298393.923749535</v>
      </c>
    </row>
    <row r="31947" spans="1:6">
      <c r="A31947">
        <v>2036</v>
      </c>
      <c r="B31947" t="s">
        <v>1044</v>
      </c>
      <c r="C31947" t="s">
        <v>1022</v>
      </c>
      <c r="D31947" t="s">
        <v>1020</v>
      </c>
      <c r="E31947" t="s">
        <v>1014</v>
      </c>
      <c r="F31947" s="86">
        <v>300553.52804903302</v>
      </c>
    </row>
    <row r="31948" spans="1:6">
      <c r="A31948">
        <v>2037</v>
      </c>
      <c r="B31948" t="s">
        <v>1044</v>
      </c>
      <c r="C31948" t="s">
        <v>1022</v>
      </c>
      <c r="D31948" t="s">
        <v>1020</v>
      </c>
      <c r="E31948" t="s">
        <v>1014</v>
      </c>
      <c r="F31948" s="86">
        <v>302402.53555310197</v>
      </c>
    </row>
    <row r="31949" spans="1:6">
      <c r="A31949">
        <v>2038</v>
      </c>
      <c r="B31949" t="s">
        <v>1044</v>
      </c>
      <c r="C31949" t="s">
        <v>1022</v>
      </c>
      <c r="D31949" t="s">
        <v>1020</v>
      </c>
      <c r="E31949" t="s">
        <v>1014</v>
      </c>
      <c r="F31949" s="86">
        <v>304093.437859428</v>
      </c>
    </row>
    <row r="31950" spans="1:6">
      <c r="A31950">
        <v>2039</v>
      </c>
      <c r="B31950" t="s">
        <v>1044</v>
      </c>
      <c r="C31950" t="s">
        <v>1022</v>
      </c>
      <c r="D31950" t="s">
        <v>1020</v>
      </c>
      <c r="E31950" t="s">
        <v>1014</v>
      </c>
      <c r="F31950" s="86">
        <v>305754.04550872202</v>
      </c>
    </row>
    <row r="31951" spans="1:6">
      <c r="A31951">
        <v>2040</v>
      </c>
      <c r="B31951" t="s">
        <v>1044</v>
      </c>
      <c r="C31951" t="s">
        <v>1022</v>
      </c>
      <c r="D31951" t="s">
        <v>1020</v>
      </c>
      <c r="E31951" t="s">
        <v>1014</v>
      </c>
      <c r="F31951" s="86">
        <v>307453.28187109699</v>
      </c>
    </row>
    <row r="31952" spans="1:6">
      <c r="A31952">
        <v>2041</v>
      </c>
      <c r="B31952" t="s">
        <v>1044</v>
      </c>
      <c r="C31952" t="s">
        <v>1022</v>
      </c>
      <c r="D31952" t="s">
        <v>1020</v>
      </c>
      <c r="E31952" t="s">
        <v>1014</v>
      </c>
      <c r="F31952" s="86">
        <v>306843.04606659798</v>
      </c>
    </row>
    <row r="31953" spans="1:6">
      <c r="A31953">
        <v>2042</v>
      </c>
      <c r="B31953" t="s">
        <v>1044</v>
      </c>
      <c r="C31953" t="s">
        <v>1022</v>
      </c>
      <c r="D31953" t="s">
        <v>1020</v>
      </c>
      <c r="E31953" t="s">
        <v>1014</v>
      </c>
      <c r="F31953" s="86">
        <v>306350.61232913198</v>
      </c>
    </row>
    <row r="31954" spans="1:6">
      <c r="A31954">
        <v>2043</v>
      </c>
      <c r="B31954" t="s">
        <v>1044</v>
      </c>
      <c r="C31954" t="s">
        <v>1022</v>
      </c>
      <c r="D31954" t="s">
        <v>1020</v>
      </c>
      <c r="E31954" t="s">
        <v>1014</v>
      </c>
      <c r="F31954" s="86">
        <v>305946.75199813501</v>
      </c>
    </row>
    <row r="31955" spans="1:6">
      <c r="A31955">
        <v>2044</v>
      </c>
      <c r="B31955" t="s">
        <v>1044</v>
      </c>
      <c r="C31955" t="s">
        <v>1022</v>
      </c>
      <c r="D31955" t="s">
        <v>1020</v>
      </c>
      <c r="E31955" t="s">
        <v>1014</v>
      </c>
      <c r="F31955" s="86">
        <v>305601.04248626903</v>
      </c>
    </row>
    <row r="31956" spans="1:6">
      <c r="A31956">
        <v>2045</v>
      </c>
      <c r="B31956" t="s">
        <v>1044</v>
      </c>
      <c r="C31956" t="s">
        <v>1022</v>
      </c>
      <c r="D31956" t="s">
        <v>1020</v>
      </c>
      <c r="E31956" t="s">
        <v>1014</v>
      </c>
      <c r="F31956" s="86">
        <v>305291.19110343599</v>
      </c>
    </row>
    <row r="31957" spans="1:6">
      <c r="A31957">
        <v>2046</v>
      </c>
      <c r="B31957" t="s">
        <v>1044</v>
      </c>
      <c r="C31957" t="s">
        <v>1022</v>
      </c>
      <c r="D31957" t="s">
        <v>1020</v>
      </c>
      <c r="E31957" t="s">
        <v>1014</v>
      </c>
      <c r="F31957" s="86">
        <v>305003.865230772</v>
      </c>
    </row>
    <row r="31958" spans="1:6">
      <c r="A31958">
        <v>2047</v>
      </c>
      <c r="B31958" t="s">
        <v>1044</v>
      </c>
      <c r="C31958" t="s">
        <v>1022</v>
      </c>
      <c r="D31958" t="s">
        <v>1020</v>
      </c>
      <c r="E31958" t="s">
        <v>1014</v>
      </c>
      <c r="F31958" s="86">
        <v>304734.127169204</v>
      </c>
    </row>
    <row r="31959" spans="1:6">
      <c r="A31959">
        <v>2048</v>
      </c>
      <c r="B31959" t="s">
        <v>1044</v>
      </c>
      <c r="C31959" t="s">
        <v>1022</v>
      </c>
      <c r="D31959" t="s">
        <v>1020</v>
      </c>
      <c r="E31959" t="s">
        <v>1014</v>
      </c>
      <c r="F31959" s="86">
        <v>304487.26702171902</v>
      </c>
    </row>
    <row r="31960" spans="1:6">
      <c r="A31960">
        <v>2049</v>
      </c>
      <c r="B31960" t="s">
        <v>1044</v>
      </c>
      <c r="C31960" t="s">
        <v>1022</v>
      </c>
      <c r="D31960" t="s">
        <v>1020</v>
      </c>
      <c r="E31960" t="s">
        <v>1014</v>
      </c>
      <c r="F31960" s="86">
        <v>304257.01096122799</v>
      </c>
    </row>
    <row r="31961" spans="1:6">
      <c r="A31961">
        <v>2050</v>
      </c>
      <c r="B31961" t="s">
        <v>1044</v>
      </c>
      <c r="C31961" t="s">
        <v>1022</v>
      </c>
      <c r="D31961" t="s">
        <v>1020</v>
      </c>
      <c r="E31961" t="s">
        <v>1014</v>
      </c>
      <c r="F31961" s="86">
        <v>304037.01070322102</v>
      </c>
    </row>
    <row r="31962" spans="1:6">
      <c r="A31962">
        <v>2017</v>
      </c>
      <c r="B31962" t="s">
        <v>1045</v>
      </c>
      <c r="C31962" t="s">
        <v>1022</v>
      </c>
      <c r="D31962" t="s">
        <v>1020</v>
      </c>
      <c r="E31962" t="s">
        <v>1014</v>
      </c>
      <c r="F31962" s="86">
        <v>148656.756576985</v>
      </c>
    </row>
    <row r="31963" spans="1:6">
      <c r="A31963">
        <v>2018</v>
      </c>
      <c r="B31963" t="s">
        <v>1045</v>
      </c>
      <c r="C31963" t="s">
        <v>1022</v>
      </c>
      <c r="D31963" t="s">
        <v>1020</v>
      </c>
      <c r="E31963" t="s">
        <v>1014</v>
      </c>
      <c r="F31963" s="86">
        <v>160373.410646868</v>
      </c>
    </row>
    <row r="31964" spans="1:6">
      <c r="A31964">
        <v>2019</v>
      </c>
      <c r="B31964" t="s">
        <v>1045</v>
      </c>
      <c r="C31964" t="s">
        <v>1022</v>
      </c>
      <c r="D31964" t="s">
        <v>1020</v>
      </c>
      <c r="E31964" t="s">
        <v>1014</v>
      </c>
      <c r="F31964" s="86">
        <v>171869.91663330601</v>
      </c>
    </row>
    <row r="31965" spans="1:6">
      <c r="A31965">
        <v>2020</v>
      </c>
      <c r="B31965" t="s">
        <v>1045</v>
      </c>
      <c r="C31965" t="s">
        <v>1022</v>
      </c>
      <c r="D31965" t="s">
        <v>1020</v>
      </c>
      <c r="E31965" t="s">
        <v>1014</v>
      </c>
      <c r="F31965" s="86">
        <v>183069.42286006201</v>
      </c>
    </row>
    <row r="31966" spans="1:6">
      <c r="A31966">
        <v>2021</v>
      </c>
      <c r="B31966" t="s">
        <v>1045</v>
      </c>
      <c r="C31966" t="s">
        <v>1022</v>
      </c>
      <c r="D31966" t="s">
        <v>1020</v>
      </c>
      <c r="E31966" t="s">
        <v>1014</v>
      </c>
      <c r="F31966" s="86">
        <v>194007.69213651199</v>
      </c>
    </row>
    <row r="31967" spans="1:6">
      <c r="A31967">
        <v>2022</v>
      </c>
      <c r="B31967" t="s">
        <v>1045</v>
      </c>
      <c r="C31967" t="s">
        <v>1022</v>
      </c>
      <c r="D31967" t="s">
        <v>1020</v>
      </c>
      <c r="E31967" t="s">
        <v>1014</v>
      </c>
      <c r="F31967" s="86">
        <v>204551.470745792</v>
      </c>
    </row>
    <row r="31968" spans="1:6">
      <c r="A31968">
        <v>2023</v>
      </c>
      <c r="B31968" t="s">
        <v>1045</v>
      </c>
      <c r="C31968" t="s">
        <v>1022</v>
      </c>
      <c r="D31968" t="s">
        <v>1020</v>
      </c>
      <c r="E31968" t="s">
        <v>1014</v>
      </c>
      <c r="F31968" s="86">
        <v>214670.94170031801</v>
      </c>
    </row>
    <row r="31969" spans="1:6">
      <c r="A31969">
        <v>2024</v>
      </c>
      <c r="B31969" t="s">
        <v>1045</v>
      </c>
      <c r="C31969" t="s">
        <v>1022</v>
      </c>
      <c r="D31969" t="s">
        <v>1020</v>
      </c>
      <c r="E31969" t="s">
        <v>1014</v>
      </c>
      <c r="F31969" s="86">
        <v>224330.045731936</v>
      </c>
    </row>
    <row r="31970" spans="1:6">
      <c r="A31970">
        <v>2025</v>
      </c>
      <c r="B31970" t="s">
        <v>1045</v>
      </c>
      <c r="C31970" t="s">
        <v>1022</v>
      </c>
      <c r="D31970" t="s">
        <v>1020</v>
      </c>
      <c r="E31970" t="s">
        <v>1014</v>
      </c>
      <c r="F31970" s="86">
        <v>233525.142882513</v>
      </c>
    </row>
    <row r="31971" spans="1:6">
      <c r="A31971">
        <v>2026</v>
      </c>
      <c r="B31971" t="s">
        <v>1045</v>
      </c>
      <c r="C31971" t="s">
        <v>1022</v>
      </c>
      <c r="D31971" t="s">
        <v>1020</v>
      </c>
      <c r="E31971" t="s">
        <v>1014</v>
      </c>
      <c r="F31971" s="86">
        <v>242260.668461622</v>
      </c>
    </row>
    <row r="31972" spans="1:6">
      <c r="A31972">
        <v>2027</v>
      </c>
      <c r="B31972" t="s">
        <v>1045</v>
      </c>
      <c r="C31972" t="s">
        <v>1022</v>
      </c>
      <c r="D31972" t="s">
        <v>1020</v>
      </c>
      <c r="E31972" t="s">
        <v>1014</v>
      </c>
      <c r="F31972" s="86">
        <v>250469.12328608599</v>
      </c>
    </row>
    <row r="31973" spans="1:6">
      <c r="A31973">
        <v>2028</v>
      </c>
      <c r="B31973" t="s">
        <v>1045</v>
      </c>
      <c r="C31973" t="s">
        <v>1022</v>
      </c>
      <c r="D31973" t="s">
        <v>1020</v>
      </c>
      <c r="E31973" t="s">
        <v>1014</v>
      </c>
      <c r="F31973" s="86">
        <v>258031.04216016</v>
      </c>
    </row>
    <row r="31974" spans="1:6">
      <c r="A31974">
        <v>2029</v>
      </c>
      <c r="B31974" t="s">
        <v>1045</v>
      </c>
      <c r="C31974" t="s">
        <v>1022</v>
      </c>
      <c r="D31974" t="s">
        <v>1020</v>
      </c>
      <c r="E31974" t="s">
        <v>1014</v>
      </c>
      <c r="F31974" s="86">
        <v>264810.98562553001</v>
      </c>
    </row>
    <row r="31975" spans="1:6">
      <c r="A31975">
        <v>2030</v>
      </c>
      <c r="B31975" t="s">
        <v>1045</v>
      </c>
      <c r="C31975" t="s">
        <v>1022</v>
      </c>
      <c r="D31975" t="s">
        <v>1020</v>
      </c>
      <c r="E31975" t="s">
        <v>1014</v>
      </c>
      <c r="F31975" s="86">
        <v>270790.466558035</v>
      </c>
    </row>
    <row r="31976" spans="1:6">
      <c r="A31976">
        <v>2031</v>
      </c>
      <c r="B31976" t="s">
        <v>1045</v>
      </c>
      <c r="C31976" t="s">
        <v>1022</v>
      </c>
      <c r="D31976" t="s">
        <v>1020</v>
      </c>
      <c r="E31976" t="s">
        <v>1014</v>
      </c>
      <c r="F31976" s="86">
        <v>275977.60811874003</v>
      </c>
    </row>
    <row r="31977" spans="1:6">
      <c r="A31977">
        <v>2032</v>
      </c>
      <c r="B31977" t="s">
        <v>1045</v>
      </c>
      <c r="C31977" t="s">
        <v>1022</v>
      </c>
      <c r="D31977" t="s">
        <v>1020</v>
      </c>
      <c r="E31977" t="s">
        <v>1014</v>
      </c>
      <c r="F31977" s="86">
        <v>280353.150120618</v>
      </c>
    </row>
    <row r="31978" spans="1:6">
      <c r="A31978">
        <v>2033</v>
      </c>
      <c r="B31978" t="s">
        <v>1045</v>
      </c>
      <c r="C31978" t="s">
        <v>1022</v>
      </c>
      <c r="D31978" t="s">
        <v>1020</v>
      </c>
      <c r="E31978" t="s">
        <v>1014</v>
      </c>
      <c r="F31978" s="86">
        <v>283917.49465354101</v>
      </c>
    </row>
    <row r="31979" spans="1:6">
      <c r="A31979">
        <v>2034</v>
      </c>
      <c r="B31979" t="s">
        <v>1045</v>
      </c>
      <c r="C31979" t="s">
        <v>1022</v>
      </c>
      <c r="D31979" t="s">
        <v>1020</v>
      </c>
      <c r="E31979" t="s">
        <v>1014</v>
      </c>
      <c r="F31979" s="86">
        <v>286796.88512055698</v>
      </c>
    </row>
    <row r="31980" spans="1:6">
      <c r="A31980">
        <v>2035</v>
      </c>
      <c r="B31980" t="s">
        <v>1045</v>
      </c>
      <c r="C31980" t="s">
        <v>1022</v>
      </c>
      <c r="D31980" t="s">
        <v>1020</v>
      </c>
      <c r="E31980" t="s">
        <v>1014</v>
      </c>
      <c r="F31980" s="86">
        <v>289116.68387801299</v>
      </c>
    </row>
    <row r="31981" spans="1:6">
      <c r="A31981">
        <v>2036</v>
      </c>
      <c r="B31981" t="s">
        <v>1045</v>
      </c>
      <c r="C31981" t="s">
        <v>1022</v>
      </c>
      <c r="D31981" t="s">
        <v>1020</v>
      </c>
      <c r="E31981" t="s">
        <v>1014</v>
      </c>
      <c r="F31981" s="86">
        <v>291015.05585713702</v>
      </c>
    </row>
    <row r="31982" spans="1:6">
      <c r="A31982">
        <v>2037</v>
      </c>
      <c r="B31982" t="s">
        <v>1045</v>
      </c>
      <c r="C31982" t="s">
        <v>1022</v>
      </c>
      <c r="D31982" t="s">
        <v>1020</v>
      </c>
      <c r="E31982" t="s">
        <v>1014</v>
      </c>
      <c r="F31982" s="86">
        <v>292617.87577676302</v>
      </c>
    </row>
    <row r="31983" spans="1:6">
      <c r="A31983">
        <v>2038</v>
      </c>
      <c r="B31983" t="s">
        <v>1045</v>
      </c>
      <c r="C31983" t="s">
        <v>1022</v>
      </c>
      <c r="D31983" t="s">
        <v>1020</v>
      </c>
      <c r="E31983" t="s">
        <v>1014</v>
      </c>
      <c r="F31983" s="86">
        <v>294057.41725064901</v>
      </c>
    </row>
    <row r="31984" spans="1:6">
      <c r="A31984">
        <v>2039</v>
      </c>
      <c r="B31984" t="s">
        <v>1045</v>
      </c>
      <c r="C31984" t="s">
        <v>1022</v>
      </c>
      <c r="D31984" t="s">
        <v>1020</v>
      </c>
      <c r="E31984" t="s">
        <v>1014</v>
      </c>
      <c r="F31984" s="86">
        <v>295444.09331301902</v>
      </c>
    </row>
    <row r="31985" spans="1:6">
      <c r="A31985">
        <v>2040</v>
      </c>
      <c r="B31985" t="s">
        <v>1045</v>
      </c>
      <c r="C31985" t="s">
        <v>1022</v>
      </c>
      <c r="D31985" t="s">
        <v>1020</v>
      </c>
      <c r="E31985" t="s">
        <v>1014</v>
      </c>
      <c r="F31985" s="86">
        <v>296837.25179259398</v>
      </c>
    </row>
    <row r="31986" spans="1:6">
      <c r="A31986">
        <v>2041</v>
      </c>
      <c r="B31986" t="s">
        <v>1045</v>
      </c>
      <c r="C31986" t="s">
        <v>1022</v>
      </c>
      <c r="D31986" t="s">
        <v>1020</v>
      </c>
      <c r="E31986" t="s">
        <v>1014</v>
      </c>
      <c r="F31986" s="86">
        <v>295581.67890578602</v>
      </c>
    </row>
    <row r="31987" spans="1:6">
      <c r="A31987">
        <v>2042</v>
      </c>
      <c r="B31987" t="s">
        <v>1045</v>
      </c>
      <c r="C31987" t="s">
        <v>1022</v>
      </c>
      <c r="D31987" t="s">
        <v>1020</v>
      </c>
      <c r="E31987" t="s">
        <v>1014</v>
      </c>
      <c r="F31987" s="86">
        <v>294390.09150374797</v>
      </c>
    </row>
    <row r="31988" spans="1:6">
      <c r="A31988">
        <v>2043</v>
      </c>
      <c r="B31988" t="s">
        <v>1045</v>
      </c>
      <c r="C31988" t="s">
        <v>1022</v>
      </c>
      <c r="D31988" t="s">
        <v>1020</v>
      </c>
      <c r="E31988" t="s">
        <v>1014</v>
      </c>
      <c r="F31988" s="86">
        <v>293250.36779161001</v>
      </c>
    </row>
    <row r="31989" spans="1:6">
      <c r="A31989">
        <v>2044</v>
      </c>
      <c r="B31989" t="s">
        <v>1045</v>
      </c>
      <c r="C31989" t="s">
        <v>1022</v>
      </c>
      <c r="D31989" t="s">
        <v>1020</v>
      </c>
      <c r="E31989" t="s">
        <v>1014</v>
      </c>
      <c r="F31989" s="86">
        <v>292147.11138323898</v>
      </c>
    </row>
    <row r="31990" spans="1:6">
      <c r="A31990">
        <v>2045</v>
      </c>
      <c r="B31990" t="s">
        <v>1045</v>
      </c>
      <c r="C31990" t="s">
        <v>1022</v>
      </c>
      <c r="D31990" t="s">
        <v>1020</v>
      </c>
      <c r="E31990" t="s">
        <v>1014</v>
      </c>
      <c r="F31990" s="86">
        <v>291070.41548181197</v>
      </c>
    </row>
    <row r="31991" spans="1:6">
      <c r="A31991">
        <v>2046</v>
      </c>
      <c r="B31991" t="s">
        <v>1045</v>
      </c>
      <c r="C31991" t="s">
        <v>1022</v>
      </c>
      <c r="D31991" t="s">
        <v>1020</v>
      </c>
      <c r="E31991" t="s">
        <v>1014</v>
      </c>
      <c r="F31991" s="86">
        <v>290010.407713553</v>
      </c>
    </row>
    <row r="31992" spans="1:6">
      <c r="A31992">
        <v>2047</v>
      </c>
      <c r="B31992" t="s">
        <v>1045</v>
      </c>
      <c r="C31992" t="s">
        <v>1022</v>
      </c>
      <c r="D31992" t="s">
        <v>1020</v>
      </c>
      <c r="E31992" t="s">
        <v>1014</v>
      </c>
      <c r="F31992" s="86">
        <v>288964.40611744497</v>
      </c>
    </row>
    <row r="31993" spans="1:6">
      <c r="A31993">
        <v>2048</v>
      </c>
      <c r="B31993" t="s">
        <v>1045</v>
      </c>
      <c r="C31993" t="s">
        <v>1022</v>
      </c>
      <c r="D31993" t="s">
        <v>1020</v>
      </c>
      <c r="E31993" t="s">
        <v>1014</v>
      </c>
      <c r="F31993" s="86">
        <v>287937.85160079499</v>
      </c>
    </row>
    <row r="31994" spans="1:6">
      <c r="A31994">
        <v>2049</v>
      </c>
      <c r="B31994" t="s">
        <v>1045</v>
      </c>
      <c r="C31994" t="s">
        <v>1022</v>
      </c>
      <c r="D31994" t="s">
        <v>1020</v>
      </c>
      <c r="E31994" t="s">
        <v>1014</v>
      </c>
      <c r="F31994" s="86">
        <v>286924.22452087601</v>
      </c>
    </row>
    <row r="31995" spans="1:6">
      <c r="A31995">
        <v>2050</v>
      </c>
      <c r="B31995" t="s">
        <v>1045</v>
      </c>
      <c r="C31995" t="s">
        <v>1022</v>
      </c>
      <c r="D31995" t="s">
        <v>1020</v>
      </c>
      <c r="E31995" t="s">
        <v>1014</v>
      </c>
      <c r="F31995" s="86">
        <v>285919.85823366302</v>
      </c>
    </row>
    <row r="31996" spans="1:6">
      <c r="A31996">
        <v>2017</v>
      </c>
      <c r="B31996" t="s">
        <v>1046</v>
      </c>
      <c r="C31996" t="s">
        <v>1022</v>
      </c>
      <c r="D31996" t="s">
        <v>1020</v>
      </c>
      <c r="E31996" t="s">
        <v>1014</v>
      </c>
      <c r="F31996" s="86">
        <v>68005.462938625205</v>
      </c>
    </row>
    <row r="31997" spans="1:6">
      <c r="A31997">
        <v>2018</v>
      </c>
      <c r="B31997" t="s">
        <v>1046</v>
      </c>
      <c r="C31997" t="s">
        <v>1022</v>
      </c>
      <c r="D31997" t="s">
        <v>1020</v>
      </c>
      <c r="E31997" t="s">
        <v>1014</v>
      </c>
      <c r="F31997" s="86">
        <v>73826.522909358493</v>
      </c>
    </row>
    <row r="31998" spans="1:6">
      <c r="A31998">
        <v>2019</v>
      </c>
      <c r="B31998" t="s">
        <v>1046</v>
      </c>
      <c r="C31998" t="s">
        <v>1022</v>
      </c>
      <c r="D31998" t="s">
        <v>1020</v>
      </c>
      <c r="E31998" t="s">
        <v>1014</v>
      </c>
      <c r="F31998" s="86">
        <v>79494.940920472698</v>
      </c>
    </row>
    <row r="31999" spans="1:6">
      <c r="A31999">
        <v>2020</v>
      </c>
      <c r="B31999" t="s">
        <v>1046</v>
      </c>
      <c r="C31999" t="s">
        <v>1022</v>
      </c>
      <c r="D31999" t="s">
        <v>1020</v>
      </c>
      <c r="E31999" t="s">
        <v>1014</v>
      </c>
      <c r="F31999" s="86">
        <v>84956.548953332298</v>
      </c>
    </row>
    <row r="32000" spans="1:6">
      <c r="A32000">
        <v>2021</v>
      </c>
      <c r="B32000" t="s">
        <v>1046</v>
      </c>
      <c r="C32000" t="s">
        <v>1022</v>
      </c>
      <c r="D32000" t="s">
        <v>1020</v>
      </c>
      <c r="E32000" t="s">
        <v>1014</v>
      </c>
      <c r="F32000" s="86">
        <v>90227.628848966197</v>
      </c>
    </row>
    <row r="32001" spans="1:6">
      <c r="A32001">
        <v>2022</v>
      </c>
      <c r="B32001" t="s">
        <v>1046</v>
      </c>
      <c r="C32001" t="s">
        <v>1022</v>
      </c>
      <c r="D32001" t="s">
        <v>1020</v>
      </c>
      <c r="E32001" t="s">
        <v>1014</v>
      </c>
      <c r="F32001" s="86">
        <v>95253.397759802698</v>
      </c>
    </row>
    <row r="32002" spans="1:6">
      <c r="A32002">
        <v>2023</v>
      </c>
      <c r="B32002" t="s">
        <v>1046</v>
      </c>
      <c r="C32002" t="s">
        <v>1022</v>
      </c>
      <c r="D32002" t="s">
        <v>1020</v>
      </c>
      <c r="E32002" t="s">
        <v>1014</v>
      </c>
      <c r="F32002" s="86">
        <v>100017.56660664899</v>
      </c>
    </row>
    <row r="32003" spans="1:6">
      <c r="A32003">
        <v>2024</v>
      </c>
      <c r="B32003" t="s">
        <v>1046</v>
      </c>
      <c r="C32003" t="s">
        <v>1022</v>
      </c>
      <c r="D32003" t="s">
        <v>1020</v>
      </c>
      <c r="E32003" t="s">
        <v>1014</v>
      </c>
      <c r="F32003" s="86">
        <v>104504.145453576</v>
      </c>
    </row>
    <row r="32004" spans="1:6">
      <c r="A32004">
        <v>2025</v>
      </c>
      <c r="B32004" t="s">
        <v>1046</v>
      </c>
      <c r="C32004" t="s">
        <v>1022</v>
      </c>
      <c r="D32004" t="s">
        <v>1020</v>
      </c>
      <c r="E32004" t="s">
        <v>1014</v>
      </c>
      <c r="F32004" s="86">
        <v>108705.32645395301</v>
      </c>
    </row>
    <row r="32005" spans="1:6">
      <c r="A32005">
        <v>2026</v>
      </c>
      <c r="B32005" t="s">
        <v>1046</v>
      </c>
      <c r="C32005" t="s">
        <v>1022</v>
      </c>
      <c r="D32005" t="s">
        <v>1020</v>
      </c>
      <c r="E32005" t="s">
        <v>1014</v>
      </c>
      <c r="F32005" s="86">
        <v>112630.20177539899</v>
      </c>
    </row>
    <row r="32006" spans="1:6">
      <c r="A32006">
        <v>2027</v>
      </c>
      <c r="B32006" t="s">
        <v>1046</v>
      </c>
      <c r="C32006" t="s">
        <v>1022</v>
      </c>
      <c r="D32006" t="s">
        <v>1020</v>
      </c>
      <c r="E32006" t="s">
        <v>1014</v>
      </c>
      <c r="F32006" s="86">
        <v>116240.765899379</v>
      </c>
    </row>
    <row r="32007" spans="1:6">
      <c r="A32007">
        <v>2028</v>
      </c>
      <c r="B32007" t="s">
        <v>1046</v>
      </c>
      <c r="C32007" t="s">
        <v>1022</v>
      </c>
      <c r="D32007" t="s">
        <v>1020</v>
      </c>
      <c r="E32007" t="s">
        <v>1014</v>
      </c>
      <c r="F32007" s="86">
        <v>119474.624380147</v>
      </c>
    </row>
    <row r="32008" spans="1:6">
      <c r="A32008">
        <v>2029</v>
      </c>
      <c r="B32008" t="s">
        <v>1046</v>
      </c>
      <c r="C32008" t="s">
        <v>1022</v>
      </c>
      <c r="D32008" t="s">
        <v>1020</v>
      </c>
      <c r="E32008" t="s">
        <v>1014</v>
      </c>
      <c r="F32008" s="86">
        <v>122247.77751586901</v>
      </c>
    </row>
    <row r="32009" spans="1:6">
      <c r="A32009">
        <v>2030</v>
      </c>
      <c r="B32009" t="s">
        <v>1046</v>
      </c>
      <c r="C32009" t="s">
        <v>1022</v>
      </c>
      <c r="D32009" t="s">
        <v>1020</v>
      </c>
      <c r="E32009" t="s">
        <v>1014</v>
      </c>
      <c r="F32009" s="86">
        <v>124548.906939447</v>
      </c>
    </row>
    <row r="32010" spans="1:6">
      <c r="A32010">
        <v>2031</v>
      </c>
      <c r="B32010" t="s">
        <v>1046</v>
      </c>
      <c r="C32010" t="s">
        <v>1022</v>
      </c>
      <c r="D32010" t="s">
        <v>1020</v>
      </c>
      <c r="E32010" t="s">
        <v>1014</v>
      </c>
      <c r="F32010" s="86">
        <v>126400.114554228</v>
      </c>
    </row>
    <row r="32011" spans="1:6">
      <c r="A32011">
        <v>2032</v>
      </c>
      <c r="B32011" t="s">
        <v>1046</v>
      </c>
      <c r="C32011" t="s">
        <v>1022</v>
      </c>
      <c r="D32011" t="s">
        <v>1020</v>
      </c>
      <c r="E32011" t="s">
        <v>1014</v>
      </c>
      <c r="F32011" s="86">
        <v>127817.54176812099</v>
      </c>
    </row>
    <row r="32012" spans="1:6">
      <c r="A32012">
        <v>2033</v>
      </c>
      <c r="B32012" t="s">
        <v>1046</v>
      </c>
      <c r="C32012" t="s">
        <v>1022</v>
      </c>
      <c r="D32012" t="s">
        <v>1020</v>
      </c>
      <c r="E32012" t="s">
        <v>1014</v>
      </c>
      <c r="F32012" s="86">
        <v>128809.908628399</v>
      </c>
    </row>
    <row r="32013" spans="1:6">
      <c r="A32013">
        <v>2034</v>
      </c>
      <c r="B32013" t="s">
        <v>1046</v>
      </c>
      <c r="C32013" t="s">
        <v>1022</v>
      </c>
      <c r="D32013" t="s">
        <v>1020</v>
      </c>
      <c r="E32013" t="s">
        <v>1014</v>
      </c>
      <c r="F32013" s="86">
        <v>129457.874777972</v>
      </c>
    </row>
    <row r="32014" spans="1:6">
      <c r="A32014">
        <v>2035</v>
      </c>
      <c r="B32014" t="s">
        <v>1046</v>
      </c>
      <c r="C32014" t="s">
        <v>1022</v>
      </c>
      <c r="D32014" t="s">
        <v>1020</v>
      </c>
      <c r="E32014" t="s">
        <v>1014</v>
      </c>
      <c r="F32014" s="86">
        <v>129848.39376033199</v>
      </c>
    </row>
    <row r="32015" spans="1:6">
      <c r="A32015">
        <v>2036</v>
      </c>
      <c r="B32015" t="s">
        <v>1046</v>
      </c>
      <c r="C32015" t="s">
        <v>1022</v>
      </c>
      <c r="D32015" t="s">
        <v>1020</v>
      </c>
      <c r="E32015" t="s">
        <v>1014</v>
      </c>
      <c r="F32015" s="86">
        <v>130077.66302731801</v>
      </c>
    </row>
    <row r="32016" spans="1:6">
      <c r="A32016">
        <v>2037</v>
      </c>
      <c r="B32016" t="s">
        <v>1046</v>
      </c>
      <c r="C32016" t="s">
        <v>1022</v>
      </c>
      <c r="D32016" t="s">
        <v>1020</v>
      </c>
      <c r="E32016" t="s">
        <v>1014</v>
      </c>
      <c r="F32016" s="86">
        <v>130215.63878193501</v>
      </c>
    </row>
    <row r="32017" spans="1:6">
      <c r="A32017">
        <v>2038</v>
      </c>
      <c r="B32017" t="s">
        <v>1046</v>
      </c>
      <c r="C32017" t="s">
        <v>1022</v>
      </c>
      <c r="D32017" t="s">
        <v>1020</v>
      </c>
      <c r="E32017" t="s">
        <v>1014</v>
      </c>
      <c r="F32017" s="86">
        <v>130334.786587339</v>
      </c>
    </row>
    <row r="32018" spans="1:6">
      <c r="A32018">
        <v>2039</v>
      </c>
      <c r="B32018" t="s">
        <v>1046</v>
      </c>
      <c r="C32018" t="s">
        <v>1022</v>
      </c>
      <c r="D32018" t="s">
        <v>1020</v>
      </c>
      <c r="E32018" t="s">
        <v>1014</v>
      </c>
      <c r="F32018" s="86">
        <v>130494.073264897</v>
      </c>
    </row>
    <row r="32019" spans="1:6">
      <c r="A32019">
        <v>2040</v>
      </c>
      <c r="B32019" t="s">
        <v>1046</v>
      </c>
      <c r="C32019" t="s">
        <v>1022</v>
      </c>
      <c r="D32019" t="s">
        <v>1020</v>
      </c>
      <c r="E32019" t="s">
        <v>1014</v>
      </c>
      <c r="F32019" s="86">
        <v>130721.796096548</v>
      </c>
    </row>
    <row r="32020" spans="1:6">
      <c r="A32020">
        <v>2041</v>
      </c>
      <c r="B32020" t="s">
        <v>1046</v>
      </c>
      <c r="C32020" t="s">
        <v>1022</v>
      </c>
      <c r="D32020" t="s">
        <v>1020</v>
      </c>
      <c r="E32020" t="s">
        <v>1014</v>
      </c>
      <c r="F32020" s="86">
        <v>130521.858797769</v>
      </c>
    </row>
    <row r="32021" spans="1:6">
      <c r="A32021">
        <v>2042</v>
      </c>
      <c r="B32021" t="s">
        <v>1046</v>
      </c>
      <c r="C32021" t="s">
        <v>1022</v>
      </c>
      <c r="D32021" t="s">
        <v>1020</v>
      </c>
      <c r="E32021" t="s">
        <v>1014</v>
      </c>
      <c r="F32021" s="86">
        <v>130415.19815924201</v>
      </c>
    </row>
    <row r="32022" spans="1:6">
      <c r="A32022">
        <v>2043</v>
      </c>
      <c r="B32022" t="s">
        <v>1046</v>
      </c>
      <c r="C32022" t="s">
        <v>1022</v>
      </c>
      <c r="D32022" t="s">
        <v>1020</v>
      </c>
      <c r="E32022" t="s">
        <v>1014</v>
      </c>
      <c r="F32022" s="86">
        <v>130379.351478217</v>
      </c>
    </row>
    <row r="32023" spans="1:6">
      <c r="A32023">
        <v>2044</v>
      </c>
      <c r="B32023" t="s">
        <v>1046</v>
      </c>
      <c r="C32023" t="s">
        <v>1022</v>
      </c>
      <c r="D32023" t="s">
        <v>1020</v>
      </c>
      <c r="E32023" t="s">
        <v>1014</v>
      </c>
      <c r="F32023" s="86">
        <v>130392.562126159</v>
      </c>
    </row>
    <row r="32024" spans="1:6">
      <c r="A32024">
        <v>2045</v>
      </c>
      <c r="B32024" t="s">
        <v>1046</v>
      </c>
      <c r="C32024" t="s">
        <v>1022</v>
      </c>
      <c r="D32024" t="s">
        <v>1020</v>
      </c>
      <c r="E32024" t="s">
        <v>1014</v>
      </c>
      <c r="F32024" s="86">
        <v>130438.512086811</v>
      </c>
    </row>
    <row r="32025" spans="1:6">
      <c r="A32025">
        <v>2046</v>
      </c>
      <c r="B32025" t="s">
        <v>1046</v>
      </c>
      <c r="C32025" t="s">
        <v>1022</v>
      </c>
      <c r="D32025" t="s">
        <v>1020</v>
      </c>
      <c r="E32025" t="s">
        <v>1014</v>
      </c>
      <c r="F32025" s="86">
        <v>130507.024083471</v>
      </c>
    </row>
    <row r="32026" spans="1:6">
      <c r="A32026">
        <v>2047</v>
      </c>
      <c r="B32026" t="s">
        <v>1046</v>
      </c>
      <c r="C32026" t="s">
        <v>1022</v>
      </c>
      <c r="D32026" t="s">
        <v>1020</v>
      </c>
      <c r="E32026" t="s">
        <v>1014</v>
      </c>
      <c r="F32026" s="86">
        <v>130593.41663323301</v>
      </c>
    </row>
    <row r="32027" spans="1:6">
      <c r="A32027">
        <v>2048</v>
      </c>
      <c r="B32027" t="s">
        <v>1046</v>
      </c>
      <c r="C32027" t="s">
        <v>1022</v>
      </c>
      <c r="D32027" t="s">
        <v>1020</v>
      </c>
      <c r="E32027" t="s">
        <v>1014</v>
      </c>
      <c r="F32027" s="86">
        <v>130698.724255287</v>
      </c>
    </row>
    <row r="32028" spans="1:6">
      <c r="A32028">
        <v>2049</v>
      </c>
      <c r="B32028" t="s">
        <v>1046</v>
      </c>
      <c r="C32028" t="s">
        <v>1022</v>
      </c>
      <c r="D32028" t="s">
        <v>1020</v>
      </c>
      <c r="E32028" t="s">
        <v>1014</v>
      </c>
      <c r="F32028" s="86">
        <v>130818.609502657</v>
      </c>
    </row>
    <row r="32029" spans="1:6">
      <c r="A32029">
        <v>2050</v>
      </c>
      <c r="B32029" t="s">
        <v>1046</v>
      </c>
      <c r="C32029" t="s">
        <v>1022</v>
      </c>
      <c r="D32029" t="s">
        <v>1020</v>
      </c>
      <c r="E32029" t="s">
        <v>1014</v>
      </c>
      <c r="F32029" s="86">
        <v>130948.096942838</v>
      </c>
    </row>
    <row r="32030" spans="1:6">
      <c r="A32030">
        <v>2017</v>
      </c>
      <c r="B32030" t="s">
        <v>1047</v>
      </c>
      <c r="C32030" t="s">
        <v>1022</v>
      </c>
      <c r="D32030" t="s">
        <v>1020</v>
      </c>
      <c r="E32030" t="s">
        <v>1014</v>
      </c>
      <c r="F32030" s="86">
        <v>35110.731254992897</v>
      </c>
    </row>
    <row r="32031" spans="1:6">
      <c r="A32031">
        <v>2018</v>
      </c>
      <c r="B32031" t="s">
        <v>1047</v>
      </c>
      <c r="C32031" t="s">
        <v>1022</v>
      </c>
      <c r="D32031" t="s">
        <v>1020</v>
      </c>
      <c r="E32031" t="s">
        <v>1014</v>
      </c>
      <c r="F32031" s="86">
        <v>38103.716574827798</v>
      </c>
    </row>
    <row r="32032" spans="1:6">
      <c r="A32032">
        <v>2019</v>
      </c>
      <c r="B32032" t="s">
        <v>1047</v>
      </c>
      <c r="C32032" t="s">
        <v>1022</v>
      </c>
      <c r="D32032" t="s">
        <v>1020</v>
      </c>
      <c r="E32032" t="s">
        <v>1014</v>
      </c>
      <c r="F32032" s="86">
        <v>41003.684007221898</v>
      </c>
    </row>
    <row r="32033" spans="1:6">
      <c r="A32033">
        <v>2020</v>
      </c>
      <c r="B32033" t="s">
        <v>1047</v>
      </c>
      <c r="C32033" t="s">
        <v>1022</v>
      </c>
      <c r="D32033" t="s">
        <v>1020</v>
      </c>
      <c r="E32033" t="s">
        <v>1014</v>
      </c>
      <c r="F32033" s="86">
        <v>43783.574011943303</v>
      </c>
    </row>
    <row r="32034" spans="1:6">
      <c r="A32034">
        <v>2021</v>
      </c>
      <c r="B32034" t="s">
        <v>1047</v>
      </c>
      <c r="C32034" t="s">
        <v>1022</v>
      </c>
      <c r="D32034" t="s">
        <v>1020</v>
      </c>
      <c r="E32034" t="s">
        <v>1014</v>
      </c>
      <c r="F32034" s="86">
        <v>46451.193754205</v>
      </c>
    </row>
    <row r="32035" spans="1:6">
      <c r="A32035">
        <v>2022</v>
      </c>
      <c r="B32035" t="s">
        <v>1047</v>
      </c>
      <c r="C32035" t="s">
        <v>1022</v>
      </c>
      <c r="D32035" t="s">
        <v>1020</v>
      </c>
      <c r="E32035" t="s">
        <v>1014</v>
      </c>
      <c r="F32035" s="86">
        <v>48980.949128666303</v>
      </c>
    </row>
    <row r="32036" spans="1:6">
      <c r="A32036">
        <v>2023</v>
      </c>
      <c r="B32036" t="s">
        <v>1047</v>
      </c>
      <c r="C32036" t="s">
        <v>1022</v>
      </c>
      <c r="D32036" t="s">
        <v>1020</v>
      </c>
      <c r="E32036" t="s">
        <v>1014</v>
      </c>
      <c r="F32036" s="86">
        <v>51368.783539604497</v>
      </c>
    </row>
    <row r="32037" spans="1:6">
      <c r="A32037">
        <v>2024</v>
      </c>
      <c r="B32037" t="s">
        <v>1047</v>
      </c>
      <c r="C32037" t="s">
        <v>1022</v>
      </c>
      <c r="D32037" t="s">
        <v>1020</v>
      </c>
      <c r="E32037" t="s">
        <v>1014</v>
      </c>
      <c r="F32037" s="86">
        <v>53611.647044639998</v>
      </c>
    </row>
    <row r="32038" spans="1:6">
      <c r="A32038">
        <v>2025</v>
      </c>
      <c r="B32038" t="s">
        <v>1047</v>
      </c>
      <c r="C32038" t="s">
        <v>1022</v>
      </c>
      <c r="D32038" t="s">
        <v>1020</v>
      </c>
      <c r="E32038" t="s">
        <v>1014</v>
      </c>
      <c r="F32038" s="86">
        <v>55709.874803304599</v>
      </c>
    </row>
    <row r="32039" spans="1:6">
      <c r="A32039">
        <v>2026</v>
      </c>
      <c r="B32039" t="s">
        <v>1047</v>
      </c>
      <c r="C32039" t="s">
        <v>1022</v>
      </c>
      <c r="D32039" t="s">
        <v>1020</v>
      </c>
      <c r="E32039" t="s">
        <v>1014</v>
      </c>
      <c r="F32039" s="86">
        <v>57670.5300840411</v>
      </c>
    </row>
    <row r="32040" spans="1:6">
      <c r="A32040">
        <v>2027</v>
      </c>
      <c r="B32040" t="s">
        <v>1047</v>
      </c>
      <c r="C32040" t="s">
        <v>1022</v>
      </c>
      <c r="D32040" t="s">
        <v>1020</v>
      </c>
      <c r="E32040" t="s">
        <v>1014</v>
      </c>
      <c r="F32040" s="86">
        <v>59472.562688304897</v>
      </c>
    </row>
    <row r="32041" spans="1:6">
      <c r="A32041">
        <v>2028</v>
      </c>
      <c r="B32041" t="s">
        <v>1047</v>
      </c>
      <c r="C32041" t="s">
        <v>1022</v>
      </c>
      <c r="D32041" t="s">
        <v>1020</v>
      </c>
      <c r="E32041" t="s">
        <v>1014</v>
      </c>
      <c r="F32041" s="86">
        <v>61082.249306079997</v>
      </c>
    </row>
    <row r="32042" spans="1:6">
      <c r="A32042">
        <v>2029</v>
      </c>
      <c r="B32042" t="s">
        <v>1047</v>
      </c>
      <c r="C32042" t="s">
        <v>1022</v>
      </c>
      <c r="D32042" t="s">
        <v>1020</v>
      </c>
      <c r="E32042" t="s">
        <v>1014</v>
      </c>
      <c r="F32042" s="86">
        <v>62455.500843192603</v>
      </c>
    </row>
    <row r="32043" spans="1:6">
      <c r="A32043">
        <v>2030</v>
      </c>
      <c r="B32043" t="s">
        <v>1047</v>
      </c>
      <c r="C32043" t="s">
        <v>1022</v>
      </c>
      <c r="D32043" t="s">
        <v>1020</v>
      </c>
      <c r="E32043" t="s">
        <v>1014</v>
      </c>
      <c r="F32043" s="86">
        <v>63585.5824529323</v>
      </c>
    </row>
    <row r="32044" spans="1:6">
      <c r="A32044">
        <v>2031</v>
      </c>
      <c r="B32044" t="s">
        <v>1047</v>
      </c>
      <c r="C32044" t="s">
        <v>1022</v>
      </c>
      <c r="D32044" t="s">
        <v>1020</v>
      </c>
      <c r="E32044" t="s">
        <v>1014</v>
      </c>
      <c r="F32044" s="86">
        <v>64484.136311349197</v>
      </c>
    </row>
    <row r="32045" spans="1:6">
      <c r="A32045">
        <v>2032</v>
      </c>
      <c r="B32045" t="s">
        <v>1047</v>
      </c>
      <c r="C32045" t="s">
        <v>1022</v>
      </c>
      <c r="D32045" t="s">
        <v>1020</v>
      </c>
      <c r="E32045" t="s">
        <v>1014</v>
      </c>
      <c r="F32045" s="86">
        <v>65160.057513801097</v>
      </c>
    </row>
    <row r="32046" spans="1:6">
      <c r="A32046">
        <v>2033</v>
      </c>
      <c r="B32046" t="s">
        <v>1047</v>
      </c>
      <c r="C32046" t="s">
        <v>1022</v>
      </c>
      <c r="D32046" t="s">
        <v>1020</v>
      </c>
      <c r="E32046" t="s">
        <v>1014</v>
      </c>
      <c r="F32046" s="86">
        <v>65618.062389789702</v>
      </c>
    </row>
    <row r="32047" spans="1:6">
      <c r="A32047">
        <v>2034</v>
      </c>
      <c r="B32047" t="s">
        <v>1047</v>
      </c>
      <c r="C32047" t="s">
        <v>1022</v>
      </c>
      <c r="D32047" t="s">
        <v>1020</v>
      </c>
      <c r="E32047" t="s">
        <v>1014</v>
      </c>
      <c r="F32047" s="86">
        <v>65899.538513002699</v>
      </c>
    </row>
    <row r="32048" spans="1:6">
      <c r="A32048">
        <v>2035</v>
      </c>
      <c r="B32048" t="s">
        <v>1047</v>
      </c>
      <c r="C32048" t="s">
        <v>1022</v>
      </c>
      <c r="D32048" t="s">
        <v>1020</v>
      </c>
      <c r="E32048" t="s">
        <v>1014</v>
      </c>
      <c r="F32048" s="86">
        <v>66049.772353396795</v>
      </c>
    </row>
    <row r="32049" spans="1:6">
      <c r="A32049">
        <v>2036</v>
      </c>
      <c r="B32049" t="s">
        <v>1047</v>
      </c>
      <c r="C32049" t="s">
        <v>1022</v>
      </c>
      <c r="D32049" t="s">
        <v>1020</v>
      </c>
      <c r="E32049" t="s">
        <v>1014</v>
      </c>
      <c r="F32049" s="86">
        <v>66119.887535389498</v>
      </c>
    </row>
    <row r="32050" spans="1:6">
      <c r="A32050">
        <v>2037</v>
      </c>
      <c r="B32050" t="s">
        <v>1047</v>
      </c>
      <c r="C32050" t="s">
        <v>1022</v>
      </c>
      <c r="D32050" t="s">
        <v>1020</v>
      </c>
      <c r="E32050" t="s">
        <v>1014</v>
      </c>
      <c r="F32050" s="86">
        <v>66143.990244951303</v>
      </c>
    </row>
    <row r="32051" spans="1:6">
      <c r="A32051">
        <v>2038</v>
      </c>
      <c r="B32051" t="s">
        <v>1047</v>
      </c>
      <c r="C32051" t="s">
        <v>1022</v>
      </c>
      <c r="D32051" t="s">
        <v>1020</v>
      </c>
      <c r="E32051" t="s">
        <v>1014</v>
      </c>
      <c r="F32051" s="86">
        <v>66156.729883718202</v>
      </c>
    </row>
    <row r="32052" spans="1:6">
      <c r="A32052">
        <v>2039</v>
      </c>
      <c r="B32052" t="s">
        <v>1047</v>
      </c>
      <c r="C32052" t="s">
        <v>1022</v>
      </c>
      <c r="D32052" t="s">
        <v>1020</v>
      </c>
      <c r="E32052" t="s">
        <v>1014</v>
      </c>
      <c r="F32052" s="86">
        <v>66186.968669658905</v>
      </c>
    </row>
    <row r="32053" spans="1:6">
      <c r="A32053">
        <v>2040</v>
      </c>
      <c r="B32053" t="s">
        <v>1047</v>
      </c>
      <c r="C32053" t="s">
        <v>1022</v>
      </c>
      <c r="D32053" t="s">
        <v>1020</v>
      </c>
      <c r="E32053" t="s">
        <v>1014</v>
      </c>
      <c r="F32053" s="86">
        <v>66249.240281959603</v>
      </c>
    </row>
    <row r="32054" spans="1:6">
      <c r="A32054">
        <v>2041</v>
      </c>
      <c r="B32054" t="s">
        <v>1047</v>
      </c>
      <c r="C32054" t="s">
        <v>1022</v>
      </c>
      <c r="D32054" t="s">
        <v>1020</v>
      </c>
      <c r="E32054" t="s">
        <v>1014</v>
      </c>
      <c r="F32054" s="86">
        <v>66084.217390812802</v>
      </c>
    </row>
    <row r="32055" spans="1:6">
      <c r="A32055">
        <v>2042</v>
      </c>
      <c r="B32055" t="s">
        <v>1047</v>
      </c>
      <c r="C32055" t="s">
        <v>1022</v>
      </c>
      <c r="D32055" t="s">
        <v>1020</v>
      </c>
      <c r="E32055" t="s">
        <v>1014</v>
      </c>
      <c r="F32055" s="86">
        <v>65966.332760994803</v>
      </c>
    </row>
    <row r="32056" spans="1:6">
      <c r="A32056">
        <v>2043</v>
      </c>
      <c r="B32056" t="s">
        <v>1047</v>
      </c>
      <c r="C32056" t="s">
        <v>1022</v>
      </c>
      <c r="D32056" t="s">
        <v>1020</v>
      </c>
      <c r="E32056" t="s">
        <v>1014</v>
      </c>
      <c r="F32056" s="86">
        <v>65884.444374151106</v>
      </c>
    </row>
    <row r="32057" spans="1:6">
      <c r="A32057">
        <v>2044</v>
      </c>
      <c r="B32057" t="s">
        <v>1047</v>
      </c>
      <c r="C32057" t="s">
        <v>1022</v>
      </c>
      <c r="D32057" t="s">
        <v>1020</v>
      </c>
      <c r="E32057" t="s">
        <v>1014</v>
      </c>
      <c r="F32057" s="86">
        <v>65827.643264968894</v>
      </c>
    </row>
    <row r="32058" spans="1:6">
      <c r="A32058">
        <v>2045</v>
      </c>
      <c r="B32058" t="s">
        <v>1047</v>
      </c>
      <c r="C32058" t="s">
        <v>1022</v>
      </c>
      <c r="D32058" t="s">
        <v>1020</v>
      </c>
      <c r="E32058" t="s">
        <v>1014</v>
      </c>
      <c r="F32058" s="86">
        <v>65788.052463002299</v>
      </c>
    </row>
    <row r="32059" spans="1:6">
      <c r="A32059">
        <v>2046</v>
      </c>
      <c r="B32059" t="s">
        <v>1047</v>
      </c>
      <c r="C32059" t="s">
        <v>1022</v>
      </c>
      <c r="D32059" t="s">
        <v>1020</v>
      </c>
      <c r="E32059" t="s">
        <v>1014</v>
      </c>
      <c r="F32059" s="86">
        <v>65760.717099026806</v>
      </c>
    </row>
    <row r="32060" spans="1:6">
      <c r="A32060">
        <v>2047</v>
      </c>
      <c r="B32060" t="s">
        <v>1047</v>
      </c>
      <c r="C32060" t="s">
        <v>1022</v>
      </c>
      <c r="D32060" t="s">
        <v>1020</v>
      </c>
      <c r="E32060" t="s">
        <v>1014</v>
      </c>
      <c r="F32060" s="86">
        <v>65743.345651295094</v>
      </c>
    </row>
    <row r="32061" spans="1:6">
      <c r="A32061">
        <v>2048</v>
      </c>
      <c r="B32061" t="s">
        <v>1047</v>
      </c>
      <c r="C32061" t="s">
        <v>1022</v>
      </c>
      <c r="D32061" t="s">
        <v>1020</v>
      </c>
      <c r="E32061" t="s">
        <v>1014</v>
      </c>
      <c r="F32061" s="86">
        <v>65736.653318623794</v>
      </c>
    </row>
    <row r="32062" spans="1:6">
      <c r="A32062">
        <v>2049</v>
      </c>
      <c r="B32062" t="s">
        <v>1047</v>
      </c>
      <c r="C32062" t="s">
        <v>1022</v>
      </c>
      <c r="D32062" t="s">
        <v>1020</v>
      </c>
      <c r="E32062" t="s">
        <v>1014</v>
      </c>
      <c r="F32062" s="86">
        <v>65738.177769800401</v>
      </c>
    </row>
    <row r="32063" spans="1:6">
      <c r="A32063">
        <v>2050</v>
      </c>
      <c r="B32063" t="s">
        <v>1047</v>
      </c>
      <c r="C32063" t="s">
        <v>1022</v>
      </c>
      <c r="D32063" t="s">
        <v>1020</v>
      </c>
      <c r="E32063" t="s">
        <v>1014</v>
      </c>
      <c r="F32063" s="86">
        <v>65745.203400961895</v>
      </c>
    </row>
    <row r="32064" spans="1:6">
      <c r="A32064">
        <v>2017</v>
      </c>
      <c r="B32064" t="s">
        <v>1048</v>
      </c>
      <c r="C32064" t="s">
        <v>1022</v>
      </c>
      <c r="D32064" t="s">
        <v>1020</v>
      </c>
      <c r="E32064" t="s">
        <v>1014</v>
      </c>
      <c r="F32064" s="86">
        <v>77401.512062224399</v>
      </c>
    </row>
    <row r="32065" spans="1:6">
      <c r="A32065">
        <v>2018</v>
      </c>
      <c r="B32065" t="s">
        <v>1048</v>
      </c>
      <c r="C32065" t="s">
        <v>1022</v>
      </c>
      <c r="D32065" t="s">
        <v>1020</v>
      </c>
      <c r="E32065" t="s">
        <v>1014</v>
      </c>
      <c r="F32065" s="86">
        <v>84026.6887831723</v>
      </c>
    </row>
    <row r="32066" spans="1:6">
      <c r="A32066">
        <v>2019</v>
      </c>
      <c r="B32066" t="s">
        <v>1048</v>
      </c>
      <c r="C32066" t="s">
        <v>1022</v>
      </c>
      <c r="D32066" t="s">
        <v>1020</v>
      </c>
      <c r="E32066" t="s">
        <v>1014</v>
      </c>
      <c r="F32066" s="86">
        <v>90478.067239506403</v>
      </c>
    </row>
    <row r="32067" spans="1:6">
      <c r="A32067">
        <v>2020</v>
      </c>
      <c r="B32067" t="s">
        <v>1048</v>
      </c>
      <c r="C32067" t="s">
        <v>1022</v>
      </c>
      <c r="D32067" t="s">
        <v>1020</v>
      </c>
      <c r="E32067" t="s">
        <v>1014</v>
      </c>
      <c r="F32067" s="86">
        <v>96693.965217610399</v>
      </c>
    </row>
    <row r="32068" spans="1:6">
      <c r="A32068">
        <v>2021</v>
      </c>
      <c r="B32068" t="s">
        <v>1048</v>
      </c>
      <c r="C32068" t="s">
        <v>1022</v>
      </c>
      <c r="D32068" t="s">
        <v>1020</v>
      </c>
      <c r="E32068" t="s">
        <v>1014</v>
      </c>
      <c r="F32068" s="86">
        <v>102692.870692279</v>
      </c>
    </row>
    <row r="32069" spans="1:6">
      <c r="A32069">
        <v>2022</v>
      </c>
      <c r="B32069" t="s">
        <v>1048</v>
      </c>
      <c r="C32069" t="s">
        <v>1022</v>
      </c>
      <c r="D32069" t="s">
        <v>1020</v>
      </c>
      <c r="E32069" t="s">
        <v>1014</v>
      </c>
      <c r="F32069" s="86">
        <v>108412.369191335</v>
      </c>
    </row>
    <row r="32070" spans="1:6">
      <c r="A32070">
        <v>2023</v>
      </c>
      <c r="B32070" t="s">
        <v>1048</v>
      </c>
      <c r="C32070" t="s">
        <v>1022</v>
      </c>
      <c r="D32070" t="s">
        <v>1020</v>
      </c>
      <c r="E32070" t="s">
        <v>1014</v>
      </c>
      <c r="F32070" s="86">
        <v>113833.833566702</v>
      </c>
    </row>
    <row r="32071" spans="1:6">
      <c r="A32071">
        <v>2024</v>
      </c>
      <c r="B32071" t="s">
        <v>1048</v>
      </c>
      <c r="C32071" t="s">
        <v>1022</v>
      </c>
      <c r="D32071" t="s">
        <v>1020</v>
      </c>
      <c r="E32071" t="s">
        <v>1014</v>
      </c>
      <c r="F32071" s="86">
        <v>118938.943963435</v>
      </c>
    </row>
    <row r="32072" spans="1:6">
      <c r="A32072">
        <v>2025</v>
      </c>
      <c r="B32072" t="s">
        <v>1048</v>
      </c>
      <c r="C32072" t="s">
        <v>1022</v>
      </c>
      <c r="D32072" t="s">
        <v>1020</v>
      </c>
      <c r="E32072" t="s">
        <v>1014</v>
      </c>
      <c r="F32072" s="86">
        <v>123718.650496307</v>
      </c>
    </row>
    <row r="32073" spans="1:6">
      <c r="A32073">
        <v>2026</v>
      </c>
      <c r="B32073" t="s">
        <v>1048</v>
      </c>
      <c r="C32073" t="s">
        <v>1022</v>
      </c>
      <c r="D32073" t="s">
        <v>1020</v>
      </c>
      <c r="E32073" t="s">
        <v>1014</v>
      </c>
      <c r="F32073" s="86">
        <v>128183.086419513</v>
      </c>
    </row>
    <row r="32074" spans="1:6">
      <c r="A32074">
        <v>2027</v>
      </c>
      <c r="B32074" t="s">
        <v>1048</v>
      </c>
      <c r="C32074" t="s">
        <v>1022</v>
      </c>
      <c r="D32074" t="s">
        <v>1020</v>
      </c>
      <c r="E32074" t="s">
        <v>1014</v>
      </c>
      <c r="F32074" s="86">
        <v>132288.730407725</v>
      </c>
    </row>
    <row r="32075" spans="1:6">
      <c r="A32075">
        <v>2028</v>
      </c>
      <c r="B32075" t="s">
        <v>1048</v>
      </c>
      <c r="C32075" t="s">
        <v>1022</v>
      </c>
      <c r="D32075" t="s">
        <v>1020</v>
      </c>
      <c r="E32075" t="s">
        <v>1014</v>
      </c>
      <c r="F32075" s="86">
        <v>135964.26082376199</v>
      </c>
    </row>
    <row r="32076" spans="1:6">
      <c r="A32076">
        <v>2029</v>
      </c>
      <c r="B32076" t="s">
        <v>1048</v>
      </c>
      <c r="C32076" t="s">
        <v>1022</v>
      </c>
      <c r="D32076" t="s">
        <v>1020</v>
      </c>
      <c r="E32076" t="s">
        <v>1014</v>
      </c>
      <c r="F32076" s="86">
        <v>139113.73344505401</v>
      </c>
    </row>
    <row r="32077" spans="1:6">
      <c r="A32077">
        <v>2030</v>
      </c>
      <c r="B32077" t="s">
        <v>1048</v>
      </c>
      <c r="C32077" t="s">
        <v>1022</v>
      </c>
      <c r="D32077" t="s">
        <v>1020</v>
      </c>
      <c r="E32077" t="s">
        <v>1014</v>
      </c>
      <c r="F32077" s="86">
        <v>141723.92839631299</v>
      </c>
    </row>
    <row r="32078" spans="1:6">
      <c r="A32078">
        <v>2031</v>
      </c>
      <c r="B32078" t="s">
        <v>1048</v>
      </c>
      <c r="C32078" t="s">
        <v>1022</v>
      </c>
      <c r="D32078" t="s">
        <v>1020</v>
      </c>
      <c r="E32078" t="s">
        <v>1014</v>
      </c>
      <c r="F32078" s="86">
        <v>143819.74892277701</v>
      </c>
    </row>
    <row r="32079" spans="1:6">
      <c r="A32079">
        <v>2032</v>
      </c>
      <c r="B32079" t="s">
        <v>1048</v>
      </c>
      <c r="C32079" t="s">
        <v>1022</v>
      </c>
      <c r="D32079" t="s">
        <v>1020</v>
      </c>
      <c r="E32079" t="s">
        <v>1014</v>
      </c>
      <c r="F32079" s="86">
        <v>145419.43624208099</v>
      </c>
    </row>
    <row r="32080" spans="1:6">
      <c r="A32080">
        <v>2033</v>
      </c>
      <c r="B32080" t="s">
        <v>1048</v>
      </c>
      <c r="C32080" t="s">
        <v>1022</v>
      </c>
      <c r="D32080" t="s">
        <v>1020</v>
      </c>
      <c r="E32080" t="s">
        <v>1014</v>
      </c>
      <c r="F32080" s="86">
        <v>146532.85980242799</v>
      </c>
    </row>
    <row r="32081" spans="1:6">
      <c r="A32081">
        <v>2034</v>
      </c>
      <c r="B32081" t="s">
        <v>1048</v>
      </c>
      <c r="C32081" t="s">
        <v>1022</v>
      </c>
      <c r="D32081" t="s">
        <v>1020</v>
      </c>
      <c r="E32081" t="s">
        <v>1014</v>
      </c>
      <c r="F32081" s="86">
        <v>147251.859521134</v>
      </c>
    </row>
    <row r="32082" spans="1:6">
      <c r="A32082">
        <v>2035</v>
      </c>
      <c r="B32082" t="s">
        <v>1048</v>
      </c>
      <c r="C32082" t="s">
        <v>1022</v>
      </c>
      <c r="D32082" t="s">
        <v>1020</v>
      </c>
      <c r="E32082" t="s">
        <v>1014</v>
      </c>
      <c r="F32082" s="86">
        <v>147675.56787499299</v>
      </c>
    </row>
    <row r="32083" spans="1:6">
      <c r="A32083">
        <v>2036</v>
      </c>
      <c r="B32083" t="s">
        <v>1048</v>
      </c>
      <c r="C32083" t="s">
        <v>1022</v>
      </c>
      <c r="D32083" t="s">
        <v>1020</v>
      </c>
      <c r="E32083" t="s">
        <v>1014</v>
      </c>
      <c r="F32083" s="86">
        <v>147913.717060027</v>
      </c>
    </row>
    <row r="32084" spans="1:6">
      <c r="A32084">
        <v>2037</v>
      </c>
      <c r="B32084" t="s">
        <v>1048</v>
      </c>
      <c r="C32084" t="s">
        <v>1022</v>
      </c>
      <c r="D32084" t="s">
        <v>1020</v>
      </c>
      <c r="E32084" t="s">
        <v>1014</v>
      </c>
      <c r="F32084" s="86">
        <v>148046.19543186901</v>
      </c>
    </row>
    <row r="32085" spans="1:6">
      <c r="A32085">
        <v>2038</v>
      </c>
      <c r="B32085" t="s">
        <v>1048</v>
      </c>
      <c r="C32085" t="s">
        <v>1022</v>
      </c>
      <c r="D32085" t="s">
        <v>1020</v>
      </c>
      <c r="E32085" t="s">
        <v>1014</v>
      </c>
      <c r="F32085" s="86">
        <v>148155.72146720401</v>
      </c>
    </row>
    <row r="32086" spans="1:6">
      <c r="A32086">
        <v>2039</v>
      </c>
      <c r="B32086" t="s">
        <v>1048</v>
      </c>
      <c r="C32086" t="s">
        <v>1022</v>
      </c>
      <c r="D32086" t="s">
        <v>1020</v>
      </c>
      <c r="E32086" t="s">
        <v>1014</v>
      </c>
      <c r="F32086" s="86">
        <v>148309.66277611101</v>
      </c>
    </row>
    <row r="32087" spans="1:6">
      <c r="A32087">
        <v>2040</v>
      </c>
      <c r="B32087" t="s">
        <v>1048</v>
      </c>
      <c r="C32087" t="s">
        <v>1022</v>
      </c>
      <c r="D32087" t="s">
        <v>1020</v>
      </c>
      <c r="E32087" t="s">
        <v>1014</v>
      </c>
      <c r="F32087" s="86">
        <v>148540.481150298</v>
      </c>
    </row>
    <row r="32088" spans="1:6">
      <c r="A32088">
        <v>2041</v>
      </c>
      <c r="B32088" t="s">
        <v>1048</v>
      </c>
      <c r="C32088" t="s">
        <v>1022</v>
      </c>
      <c r="D32088" t="s">
        <v>1020</v>
      </c>
      <c r="E32088" t="s">
        <v>1014</v>
      </c>
      <c r="F32088" s="86">
        <v>148284.863765079</v>
      </c>
    </row>
    <row r="32089" spans="1:6">
      <c r="A32089">
        <v>2042</v>
      </c>
      <c r="B32089" t="s">
        <v>1048</v>
      </c>
      <c r="C32089" t="s">
        <v>1022</v>
      </c>
      <c r="D32089" t="s">
        <v>1020</v>
      </c>
      <c r="E32089" t="s">
        <v>1014</v>
      </c>
      <c r="F32089" s="86">
        <v>148135.14736944399</v>
      </c>
    </row>
    <row r="32090" spans="1:6">
      <c r="A32090">
        <v>2043</v>
      </c>
      <c r="B32090" t="s">
        <v>1048</v>
      </c>
      <c r="C32090" t="s">
        <v>1022</v>
      </c>
      <c r="D32090" t="s">
        <v>1020</v>
      </c>
      <c r="E32090" t="s">
        <v>1014</v>
      </c>
      <c r="F32090" s="86">
        <v>148066.058135342</v>
      </c>
    </row>
    <row r="32091" spans="1:6">
      <c r="A32091">
        <v>2044</v>
      </c>
      <c r="B32091" t="s">
        <v>1048</v>
      </c>
      <c r="C32091" t="s">
        <v>1022</v>
      </c>
      <c r="D32091" t="s">
        <v>1020</v>
      </c>
      <c r="E32091" t="s">
        <v>1014</v>
      </c>
      <c r="F32091" s="86">
        <v>148053.13486014301</v>
      </c>
    </row>
    <row r="32092" spans="1:6">
      <c r="A32092">
        <v>2045</v>
      </c>
      <c r="B32092" t="s">
        <v>1048</v>
      </c>
      <c r="C32092" t="s">
        <v>1022</v>
      </c>
      <c r="D32092" t="s">
        <v>1020</v>
      </c>
      <c r="E32092" t="s">
        <v>1014</v>
      </c>
      <c r="F32092" s="86">
        <v>148078.09335410799</v>
      </c>
    </row>
    <row r="32093" spans="1:6">
      <c r="A32093">
        <v>2046</v>
      </c>
      <c r="B32093" t="s">
        <v>1048</v>
      </c>
      <c r="C32093" t="s">
        <v>1022</v>
      </c>
      <c r="D32093" t="s">
        <v>1020</v>
      </c>
      <c r="E32093" t="s">
        <v>1014</v>
      </c>
      <c r="F32093" s="86">
        <v>148129.49266661599</v>
      </c>
    </row>
    <row r="32094" spans="1:6">
      <c r="A32094">
        <v>2047</v>
      </c>
      <c r="B32094" t="s">
        <v>1048</v>
      </c>
      <c r="C32094" t="s">
        <v>1022</v>
      </c>
      <c r="D32094" t="s">
        <v>1020</v>
      </c>
      <c r="E32094" t="s">
        <v>1014</v>
      </c>
      <c r="F32094" s="86">
        <v>148202.37206237001</v>
      </c>
    </row>
    <row r="32095" spans="1:6">
      <c r="A32095">
        <v>2048</v>
      </c>
      <c r="B32095" t="s">
        <v>1048</v>
      </c>
      <c r="C32095" t="s">
        <v>1022</v>
      </c>
      <c r="D32095" t="s">
        <v>1020</v>
      </c>
      <c r="E32095" t="s">
        <v>1014</v>
      </c>
      <c r="F32095" s="86">
        <v>148298.06318180999</v>
      </c>
    </row>
    <row r="32096" spans="1:6">
      <c r="A32096">
        <v>2049</v>
      </c>
      <c r="B32096" t="s">
        <v>1048</v>
      </c>
      <c r="C32096" t="s">
        <v>1022</v>
      </c>
      <c r="D32096" t="s">
        <v>1020</v>
      </c>
      <c r="E32096" t="s">
        <v>1014</v>
      </c>
      <c r="F32096" s="86">
        <v>148411.76901235999</v>
      </c>
    </row>
    <row r="32097" spans="1:6">
      <c r="A32097">
        <v>2050</v>
      </c>
      <c r="B32097" t="s">
        <v>1048</v>
      </c>
      <c r="C32097" t="s">
        <v>1022</v>
      </c>
      <c r="D32097" t="s">
        <v>1020</v>
      </c>
      <c r="E32097" t="s">
        <v>1014</v>
      </c>
      <c r="F32097" s="86">
        <v>148537.94451837501</v>
      </c>
    </row>
    <row r="32098" spans="1:6">
      <c r="A32098">
        <v>2017</v>
      </c>
      <c r="B32098" t="s">
        <v>1049</v>
      </c>
      <c r="C32098" t="s">
        <v>1022</v>
      </c>
      <c r="D32098" t="s">
        <v>1020</v>
      </c>
      <c r="E32098" t="s">
        <v>1014</v>
      </c>
      <c r="F32098" s="86">
        <v>17727.388734721</v>
      </c>
    </row>
    <row r="32099" spans="1:6">
      <c r="A32099">
        <v>2018</v>
      </c>
      <c r="B32099" t="s">
        <v>1049</v>
      </c>
      <c r="C32099" t="s">
        <v>1022</v>
      </c>
      <c r="D32099" t="s">
        <v>1020</v>
      </c>
      <c r="E32099" t="s">
        <v>1014</v>
      </c>
      <c r="F32099" s="86">
        <v>19015.9802996488</v>
      </c>
    </row>
    <row r="32100" spans="1:6">
      <c r="A32100">
        <v>2019</v>
      </c>
      <c r="B32100" t="s">
        <v>1049</v>
      </c>
      <c r="C32100" t="s">
        <v>1022</v>
      </c>
      <c r="D32100" t="s">
        <v>1020</v>
      </c>
      <c r="E32100" t="s">
        <v>1014</v>
      </c>
      <c r="F32100" s="86">
        <v>20284.448988596199</v>
      </c>
    </row>
    <row r="32101" spans="1:6">
      <c r="A32101">
        <v>2020</v>
      </c>
      <c r="B32101" t="s">
        <v>1049</v>
      </c>
      <c r="C32101" t="s">
        <v>1022</v>
      </c>
      <c r="D32101" t="s">
        <v>1020</v>
      </c>
      <c r="E32101" t="s">
        <v>1014</v>
      </c>
      <c r="F32101" s="86">
        <v>21523.581753660401</v>
      </c>
    </row>
    <row r="32102" spans="1:6">
      <c r="A32102">
        <v>2021</v>
      </c>
      <c r="B32102" t="s">
        <v>1049</v>
      </c>
      <c r="C32102" t="s">
        <v>1022</v>
      </c>
      <c r="D32102" t="s">
        <v>1020</v>
      </c>
      <c r="E32102" t="s">
        <v>1014</v>
      </c>
      <c r="F32102" s="86">
        <v>22742.280008869599</v>
      </c>
    </row>
    <row r="32103" spans="1:6">
      <c r="A32103">
        <v>2022</v>
      </c>
      <c r="B32103" t="s">
        <v>1049</v>
      </c>
      <c r="C32103" t="s">
        <v>1022</v>
      </c>
      <c r="D32103" t="s">
        <v>1020</v>
      </c>
      <c r="E32103" t="s">
        <v>1014</v>
      </c>
      <c r="F32103" s="86">
        <v>23931.522296777599</v>
      </c>
    </row>
    <row r="32104" spans="1:6">
      <c r="A32104">
        <v>2023</v>
      </c>
      <c r="B32104" t="s">
        <v>1049</v>
      </c>
      <c r="C32104" t="s">
        <v>1022</v>
      </c>
      <c r="D32104" t="s">
        <v>1020</v>
      </c>
      <c r="E32104" t="s">
        <v>1014</v>
      </c>
      <c r="F32104" s="86">
        <v>25091.591815384101</v>
      </c>
    </row>
    <row r="32105" spans="1:6">
      <c r="A32105">
        <v>2024</v>
      </c>
      <c r="B32105" t="s">
        <v>1049</v>
      </c>
      <c r="C32105" t="s">
        <v>1022</v>
      </c>
      <c r="D32105" t="s">
        <v>1020</v>
      </c>
      <c r="E32105" t="s">
        <v>1014</v>
      </c>
      <c r="F32105" s="86">
        <v>26222.704806715799</v>
      </c>
    </row>
    <row r="32106" spans="1:6">
      <c r="A32106">
        <v>2025</v>
      </c>
      <c r="B32106" t="s">
        <v>1049</v>
      </c>
      <c r="C32106" t="s">
        <v>1022</v>
      </c>
      <c r="D32106" t="s">
        <v>1020</v>
      </c>
      <c r="E32106" t="s">
        <v>1014</v>
      </c>
      <c r="F32106" s="86">
        <v>27326.147181244</v>
      </c>
    </row>
    <row r="32107" spans="1:6">
      <c r="A32107">
        <v>2026</v>
      </c>
      <c r="B32107" t="s">
        <v>1049</v>
      </c>
      <c r="C32107" t="s">
        <v>1022</v>
      </c>
      <c r="D32107" t="s">
        <v>1020</v>
      </c>
      <c r="E32107" t="s">
        <v>1014</v>
      </c>
      <c r="F32107" s="86">
        <v>28408.172661203502</v>
      </c>
    </row>
    <row r="32108" spans="1:6">
      <c r="A32108">
        <v>2027</v>
      </c>
      <c r="B32108" t="s">
        <v>1049</v>
      </c>
      <c r="C32108" t="s">
        <v>1022</v>
      </c>
      <c r="D32108" t="s">
        <v>1020</v>
      </c>
      <c r="E32108" t="s">
        <v>1014</v>
      </c>
      <c r="F32108" s="86">
        <v>29466.851338132801</v>
      </c>
    </row>
    <row r="32109" spans="1:6">
      <c r="A32109">
        <v>2028</v>
      </c>
      <c r="B32109" t="s">
        <v>1049</v>
      </c>
      <c r="C32109" t="s">
        <v>1022</v>
      </c>
      <c r="D32109" t="s">
        <v>1020</v>
      </c>
      <c r="E32109" t="s">
        <v>1014</v>
      </c>
      <c r="F32109" s="86">
        <v>30494.012857924299</v>
      </c>
    </row>
    <row r="32110" spans="1:6">
      <c r="A32110">
        <v>2029</v>
      </c>
      <c r="B32110" t="s">
        <v>1049</v>
      </c>
      <c r="C32110" t="s">
        <v>1022</v>
      </c>
      <c r="D32110" t="s">
        <v>1020</v>
      </c>
      <c r="E32110" t="s">
        <v>1014</v>
      </c>
      <c r="F32110" s="86">
        <v>31469.0407519092</v>
      </c>
    </row>
    <row r="32111" spans="1:6">
      <c r="A32111">
        <v>2030</v>
      </c>
      <c r="B32111" t="s">
        <v>1049</v>
      </c>
      <c r="C32111" t="s">
        <v>1022</v>
      </c>
      <c r="D32111" t="s">
        <v>1020</v>
      </c>
      <c r="E32111" t="s">
        <v>1014</v>
      </c>
      <c r="F32111" s="86">
        <v>32383.870905416199</v>
      </c>
    </row>
    <row r="32112" spans="1:6">
      <c r="A32112">
        <v>2031</v>
      </c>
      <c r="B32112" t="s">
        <v>1049</v>
      </c>
      <c r="C32112" t="s">
        <v>1022</v>
      </c>
      <c r="D32112" t="s">
        <v>1020</v>
      </c>
      <c r="E32112" t="s">
        <v>1014</v>
      </c>
      <c r="F32112" s="86">
        <v>33241.110447098399</v>
      </c>
    </row>
    <row r="32113" spans="1:6">
      <c r="A32113">
        <v>2032</v>
      </c>
      <c r="B32113" t="s">
        <v>1049</v>
      </c>
      <c r="C32113" t="s">
        <v>1022</v>
      </c>
      <c r="D32113" t="s">
        <v>1020</v>
      </c>
      <c r="E32113" t="s">
        <v>1014</v>
      </c>
      <c r="F32113" s="86">
        <v>34040.015126390797</v>
      </c>
    </row>
    <row r="32114" spans="1:6">
      <c r="A32114">
        <v>2033</v>
      </c>
      <c r="B32114" t="s">
        <v>1049</v>
      </c>
      <c r="C32114" t="s">
        <v>1022</v>
      </c>
      <c r="D32114" t="s">
        <v>1020</v>
      </c>
      <c r="E32114" t="s">
        <v>1014</v>
      </c>
      <c r="F32114" s="86">
        <v>34766.818705347599</v>
      </c>
    </row>
    <row r="32115" spans="1:6">
      <c r="A32115">
        <v>2034</v>
      </c>
      <c r="B32115" t="s">
        <v>1049</v>
      </c>
      <c r="C32115" t="s">
        <v>1022</v>
      </c>
      <c r="D32115" t="s">
        <v>1020</v>
      </c>
      <c r="E32115" t="s">
        <v>1014</v>
      </c>
      <c r="F32115" s="86">
        <v>35423.416296296396</v>
      </c>
    </row>
    <row r="32116" spans="1:6">
      <c r="A32116">
        <v>2035</v>
      </c>
      <c r="B32116" t="s">
        <v>1049</v>
      </c>
      <c r="C32116" t="s">
        <v>1022</v>
      </c>
      <c r="D32116" t="s">
        <v>1020</v>
      </c>
      <c r="E32116" t="s">
        <v>1014</v>
      </c>
      <c r="F32116" s="86">
        <v>36016.894797129396</v>
      </c>
    </row>
    <row r="32117" spans="1:6">
      <c r="A32117">
        <v>2036</v>
      </c>
      <c r="B32117" t="s">
        <v>1049</v>
      </c>
      <c r="C32117" t="s">
        <v>1022</v>
      </c>
      <c r="D32117" t="s">
        <v>1020</v>
      </c>
      <c r="E32117" t="s">
        <v>1014</v>
      </c>
      <c r="F32117" s="86">
        <v>36560.716836911801</v>
      </c>
    </row>
    <row r="32118" spans="1:6">
      <c r="A32118">
        <v>2037</v>
      </c>
      <c r="B32118" t="s">
        <v>1049</v>
      </c>
      <c r="C32118" t="s">
        <v>1022</v>
      </c>
      <c r="D32118" t="s">
        <v>1020</v>
      </c>
      <c r="E32118" t="s">
        <v>1014</v>
      </c>
      <c r="F32118" s="86">
        <v>37058.559584622497</v>
      </c>
    </row>
    <row r="32119" spans="1:6">
      <c r="A32119">
        <v>2038</v>
      </c>
      <c r="B32119" t="s">
        <v>1049</v>
      </c>
      <c r="C32119" t="s">
        <v>1022</v>
      </c>
      <c r="D32119" t="s">
        <v>1020</v>
      </c>
      <c r="E32119" t="s">
        <v>1014</v>
      </c>
      <c r="F32119" s="86">
        <v>37515.399710670601</v>
      </c>
    </row>
    <row r="32120" spans="1:6">
      <c r="A32120">
        <v>2039</v>
      </c>
      <c r="B32120" t="s">
        <v>1049</v>
      </c>
      <c r="C32120" t="s">
        <v>1022</v>
      </c>
      <c r="D32120" t="s">
        <v>1020</v>
      </c>
      <c r="E32120" t="s">
        <v>1014</v>
      </c>
      <c r="F32120" s="86">
        <v>37939.490713127299</v>
      </c>
    </row>
    <row r="32121" spans="1:6">
      <c r="A32121">
        <v>2040</v>
      </c>
      <c r="B32121" t="s">
        <v>1049</v>
      </c>
      <c r="C32121" t="s">
        <v>1022</v>
      </c>
      <c r="D32121" t="s">
        <v>1020</v>
      </c>
      <c r="E32121" t="s">
        <v>1014</v>
      </c>
      <c r="F32121" s="86">
        <v>38334.439477598702</v>
      </c>
    </row>
    <row r="32122" spans="1:6">
      <c r="A32122">
        <v>2041</v>
      </c>
      <c r="B32122" t="s">
        <v>1049</v>
      </c>
      <c r="C32122" t="s">
        <v>1022</v>
      </c>
      <c r="D32122" t="s">
        <v>1020</v>
      </c>
      <c r="E32122" t="s">
        <v>1014</v>
      </c>
      <c r="F32122" s="86">
        <v>38675.557674275398</v>
      </c>
    </row>
    <row r="32123" spans="1:6">
      <c r="A32123">
        <v>2042</v>
      </c>
      <c r="B32123" t="s">
        <v>1049</v>
      </c>
      <c r="C32123" t="s">
        <v>1022</v>
      </c>
      <c r="D32123" t="s">
        <v>1020</v>
      </c>
      <c r="E32123" t="s">
        <v>1014</v>
      </c>
      <c r="F32123" s="86">
        <v>39006.505760079199</v>
      </c>
    </row>
    <row r="32124" spans="1:6">
      <c r="A32124">
        <v>2043</v>
      </c>
      <c r="B32124" t="s">
        <v>1049</v>
      </c>
      <c r="C32124" t="s">
        <v>1022</v>
      </c>
      <c r="D32124" t="s">
        <v>1020</v>
      </c>
      <c r="E32124" t="s">
        <v>1014</v>
      </c>
      <c r="F32124" s="86">
        <v>39326.147503706401</v>
      </c>
    </row>
    <row r="32125" spans="1:6">
      <c r="A32125">
        <v>2044</v>
      </c>
      <c r="B32125" t="s">
        <v>1049</v>
      </c>
      <c r="C32125" t="s">
        <v>1022</v>
      </c>
      <c r="D32125" t="s">
        <v>1020</v>
      </c>
      <c r="E32125" t="s">
        <v>1014</v>
      </c>
      <c r="F32125" s="86">
        <v>39635.205737138502</v>
      </c>
    </row>
    <row r="32126" spans="1:6">
      <c r="A32126">
        <v>2045</v>
      </c>
      <c r="B32126" t="s">
        <v>1049</v>
      </c>
      <c r="C32126" t="s">
        <v>1022</v>
      </c>
      <c r="D32126" t="s">
        <v>1020</v>
      </c>
      <c r="E32126" t="s">
        <v>1014</v>
      </c>
      <c r="F32126" s="86">
        <v>39936.973434566098</v>
      </c>
    </row>
    <row r="32127" spans="1:6">
      <c r="A32127">
        <v>2046</v>
      </c>
      <c r="B32127" t="s">
        <v>1049</v>
      </c>
      <c r="C32127" t="s">
        <v>1022</v>
      </c>
      <c r="D32127" t="s">
        <v>1020</v>
      </c>
      <c r="E32127" t="s">
        <v>1014</v>
      </c>
      <c r="F32127" s="86">
        <v>40235.950296652001</v>
      </c>
    </row>
    <row r="32128" spans="1:6">
      <c r="A32128">
        <v>2047</v>
      </c>
      <c r="B32128" t="s">
        <v>1049</v>
      </c>
      <c r="C32128" t="s">
        <v>1022</v>
      </c>
      <c r="D32128" t="s">
        <v>1020</v>
      </c>
      <c r="E32128" t="s">
        <v>1014</v>
      </c>
      <c r="F32128" s="86">
        <v>40536.916630674801</v>
      </c>
    </row>
    <row r="32129" spans="1:6">
      <c r="A32129">
        <v>2048</v>
      </c>
      <c r="B32129" t="s">
        <v>1049</v>
      </c>
      <c r="C32129" t="s">
        <v>1022</v>
      </c>
      <c r="D32129" t="s">
        <v>1020</v>
      </c>
      <c r="E32129" t="s">
        <v>1014</v>
      </c>
      <c r="F32129" s="86">
        <v>40845.269103420302</v>
      </c>
    </row>
    <row r="32130" spans="1:6">
      <c r="A32130">
        <v>2049</v>
      </c>
      <c r="B32130" t="s">
        <v>1049</v>
      </c>
      <c r="C32130" t="s">
        <v>1022</v>
      </c>
      <c r="D32130" t="s">
        <v>1020</v>
      </c>
      <c r="E32130" t="s">
        <v>1014</v>
      </c>
      <c r="F32130" s="86">
        <v>41161.435789087998</v>
      </c>
    </row>
    <row r="32131" spans="1:6">
      <c r="A32131">
        <v>2050</v>
      </c>
      <c r="B32131" t="s">
        <v>1049</v>
      </c>
      <c r="C32131" t="s">
        <v>1022</v>
      </c>
      <c r="D32131" t="s">
        <v>1020</v>
      </c>
      <c r="E32131" t="s">
        <v>1014</v>
      </c>
      <c r="F32131" s="86">
        <v>41484.084834305402</v>
      </c>
    </row>
    <row r="32132" spans="1:6">
      <c r="A32132">
        <v>2017</v>
      </c>
      <c r="B32132" t="s">
        <v>1050</v>
      </c>
      <c r="C32132" t="s">
        <v>1022</v>
      </c>
      <c r="D32132" t="s">
        <v>1020</v>
      </c>
      <c r="E32132" t="s">
        <v>1014</v>
      </c>
      <c r="F32132" s="86">
        <v>23495.6617027908</v>
      </c>
    </row>
    <row r="32133" spans="1:6">
      <c r="A32133">
        <v>2018</v>
      </c>
      <c r="B32133" t="s">
        <v>1050</v>
      </c>
      <c r="C32133" t="s">
        <v>1022</v>
      </c>
      <c r="D32133" t="s">
        <v>1020</v>
      </c>
      <c r="E32133" t="s">
        <v>1014</v>
      </c>
      <c r="F32133" s="86">
        <v>25506.771134754599</v>
      </c>
    </row>
    <row r="32134" spans="1:6">
      <c r="A32134">
        <v>2019</v>
      </c>
      <c r="B32134" t="s">
        <v>1050</v>
      </c>
      <c r="C32134" t="s">
        <v>1022</v>
      </c>
      <c r="D32134" t="s">
        <v>1020</v>
      </c>
      <c r="E32134" t="s">
        <v>1014</v>
      </c>
      <c r="F32134" s="86">
        <v>27465.123131868499</v>
      </c>
    </row>
    <row r="32135" spans="1:6">
      <c r="A32135">
        <v>2020</v>
      </c>
      <c r="B32135" t="s">
        <v>1050</v>
      </c>
      <c r="C32135" t="s">
        <v>1022</v>
      </c>
      <c r="D32135" t="s">
        <v>1020</v>
      </c>
      <c r="E32135" t="s">
        <v>1014</v>
      </c>
      <c r="F32135" s="86">
        <v>29351.9937133526</v>
      </c>
    </row>
    <row r="32136" spans="1:6">
      <c r="A32136">
        <v>2021</v>
      </c>
      <c r="B32136" t="s">
        <v>1050</v>
      </c>
      <c r="C32136" t="s">
        <v>1022</v>
      </c>
      <c r="D32136" t="s">
        <v>1020</v>
      </c>
      <c r="E32136" t="s">
        <v>1014</v>
      </c>
      <c r="F32136" s="86">
        <v>31172.995007313501</v>
      </c>
    </row>
    <row r="32137" spans="1:6">
      <c r="A32137">
        <v>2022</v>
      </c>
      <c r="B32137" t="s">
        <v>1050</v>
      </c>
      <c r="C32137" t="s">
        <v>1022</v>
      </c>
      <c r="D32137" t="s">
        <v>1020</v>
      </c>
      <c r="E32137" t="s">
        <v>1014</v>
      </c>
      <c r="F32137" s="86">
        <v>32909.1807517911</v>
      </c>
    </row>
    <row r="32138" spans="1:6">
      <c r="A32138">
        <v>2023</v>
      </c>
      <c r="B32138" t="s">
        <v>1050</v>
      </c>
      <c r="C32138" t="s">
        <v>1022</v>
      </c>
      <c r="D32138" t="s">
        <v>1020</v>
      </c>
      <c r="E32138" t="s">
        <v>1014</v>
      </c>
      <c r="F32138" s="86">
        <v>34554.896571851001</v>
      </c>
    </row>
    <row r="32139" spans="1:6">
      <c r="A32139">
        <v>2024</v>
      </c>
      <c r="B32139" t="s">
        <v>1050</v>
      </c>
      <c r="C32139" t="s">
        <v>1022</v>
      </c>
      <c r="D32139" t="s">
        <v>1020</v>
      </c>
      <c r="E32139" t="s">
        <v>1014</v>
      </c>
      <c r="F32139" s="86">
        <v>36104.581373106601</v>
      </c>
    </row>
    <row r="32140" spans="1:6">
      <c r="A32140">
        <v>2025</v>
      </c>
      <c r="B32140" t="s">
        <v>1050</v>
      </c>
      <c r="C32140" t="s">
        <v>1022</v>
      </c>
      <c r="D32140" t="s">
        <v>1020</v>
      </c>
      <c r="E32140" t="s">
        <v>1014</v>
      </c>
      <c r="F32140" s="86">
        <v>37555.488012303802</v>
      </c>
    </row>
    <row r="32141" spans="1:6">
      <c r="A32141">
        <v>2026</v>
      </c>
      <c r="B32141" t="s">
        <v>1050</v>
      </c>
      <c r="C32141" t="s">
        <v>1022</v>
      </c>
      <c r="D32141" t="s">
        <v>1020</v>
      </c>
      <c r="E32141" t="s">
        <v>1014</v>
      </c>
      <c r="F32141" s="86">
        <v>38910.692495403797</v>
      </c>
    </row>
    <row r="32142" spans="1:6">
      <c r="A32142">
        <v>2027</v>
      </c>
      <c r="B32142" t="s">
        <v>1050</v>
      </c>
      <c r="C32142" t="s">
        <v>1022</v>
      </c>
      <c r="D32142" t="s">
        <v>1020</v>
      </c>
      <c r="E32142" t="s">
        <v>1014</v>
      </c>
      <c r="F32142" s="86">
        <v>40156.983680795303</v>
      </c>
    </row>
    <row r="32143" spans="1:6">
      <c r="A32143">
        <v>2028</v>
      </c>
      <c r="B32143" t="s">
        <v>1050</v>
      </c>
      <c r="C32143" t="s">
        <v>1022</v>
      </c>
      <c r="D32143" t="s">
        <v>1020</v>
      </c>
      <c r="E32143" t="s">
        <v>1014</v>
      </c>
      <c r="F32143" s="86">
        <v>41272.7114867856</v>
      </c>
    </row>
    <row r="32144" spans="1:6">
      <c r="A32144">
        <v>2029</v>
      </c>
      <c r="B32144" t="s">
        <v>1050</v>
      </c>
      <c r="C32144" t="s">
        <v>1022</v>
      </c>
      <c r="D32144" t="s">
        <v>1020</v>
      </c>
      <c r="E32144" t="s">
        <v>1014</v>
      </c>
      <c r="F32144" s="86">
        <v>42228.751508233603</v>
      </c>
    </row>
    <row r="32145" spans="1:6">
      <c r="A32145">
        <v>2030</v>
      </c>
      <c r="B32145" t="s">
        <v>1050</v>
      </c>
      <c r="C32145" t="s">
        <v>1022</v>
      </c>
      <c r="D32145" t="s">
        <v>1020</v>
      </c>
      <c r="E32145" t="s">
        <v>1014</v>
      </c>
      <c r="F32145" s="86">
        <v>43021.090778089398</v>
      </c>
    </row>
    <row r="32146" spans="1:6">
      <c r="A32146">
        <v>2031</v>
      </c>
      <c r="B32146" t="s">
        <v>1050</v>
      </c>
      <c r="C32146" t="s">
        <v>1022</v>
      </c>
      <c r="D32146" t="s">
        <v>1020</v>
      </c>
      <c r="E32146" t="s">
        <v>1014</v>
      </c>
      <c r="F32146" s="86">
        <v>43657.2888156673</v>
      </c>
    </row>
    <row r="32147" spans="1:6">
      <c r="A32147">
        <v>2032</v>
      </c>
      <c r="B32147" t="s">
        <v>1050</v>
      </c>
      <c r="C32147" t="s">
        <v>1022</v>
      </c>
      <c r="D32147" t="s">
        <v>1020</v>
      </c>
      <c r="E32147" t="s">
        <v>1014</v>
      </c>
      <c r="F32147" s="86">
        <v>44142.882844558997</v>
      </c>
    </row>
    <row r="32148" spans="1:6">
      <c r="A32148">
        <v>2033</v>
      </c>
      <c r="B32148" t="s">
        <v>1050</v>
      </c>
      <c r="C32148" t="s">
        <v>1022</v>
      </c>
      <c r="D32148" t="s">
        <v>1020</v>
      </c>
      <c r="E32148" t="s">
        <v>1014</v>
      </c>
      <c r="F32148" s="86">
        <v>44480.868790942302</v>
      </c>
    </row>
    <row r="32149" spans="1:6">
      <c r="A32149">
        <v>2034</v>
      </c>
      <c r="B32149" t="s">
        <v>1050</v>
      </c>
      <c r="C32149" t="s">
        <v>1022</v>
      </c>
      <c r="D32149" t="s">
        <v>1020</v>
      </c>
      <c r="E32149" t="s">
        <v>1014</v>
      </c>
      <c r="F32149" s="86">
        <v>44699.125175152702</v>
      </c>
    </row>
    <row r="32150" spans="1:6">
      <c r="A32150">
        <v>2035</v>
      </c>
      <c r="B32150" t="s">
        <v>1050</v>
      </c>
      <c r="C32150" t="s">
        <v>1022</v>
      </c>
      <c r="D32150" t="s">
        <v>1020</v>
      </c>
      <c r="E32150" t="s">
        <v>1014</v>
      </c>
      <c r="F32150" s="86">
        <v>44827.744214725397</v>
      </c>
    </row>
    <row r="32151" spans="1:6">
      <c r="A32151">
        <v>2036</v>
      </c>
      <c r="B32151" t="s">
        <v>1050</v>
      </c>
      <c r="C32151" t="s">
        <v>1022</v>
      </c>
      <c r="D32151" t="s">
        <v>1020</v>
      </c>
      <c r="E32151" t="s">
        <v>1014</v>
      </c>
      <c r="F32151" s="86">
        <v>44900.035731224998</v>
      </c>
    </row>
    <row r="32152" spans="1:6">
      <c r="A32152">
        <v>2037</v>
      </c>
      <c r="B32152" t="s">
        <v>1050</v>
      </c>
      <c r="C32152" t="s">
        <v>1022</v>
      </c>
      <c r="D32152" t="s">
        <v>1020</v>
      </c>
      <c r="E32152" t="s">
        <v>1014</v>
      </c>
      <c r="F32152" s="86">
        <v>44940.250281623303</v>
      </c>
    </row>
    <row r="32153" spans="1:6">
      <c r="A32153">
        <v>2038</v>
      </c>
      <c r="B32153" t="s">
        <v>1050</v>
      </c>
      <c r="C32153" t="s">
        <v>1022</v>
      </c>
      <c r="D32153" t="s">
        <v>1020</v>
      </c>
      <c r="E32153" t="s">
        <v>1014</v>
      </c>
      <c r="F32153" s="86">
        <v>44973.4975219591</v>
      </c>
    </row>
    <row r="32154" spans="1:6">
      <c r="A32154">
        <v>2039</v>
      </c>
      <c r="B32154" t="s">
        <v>1050</v>
      </c>
      <c r="C32154" t="s">
        <v>1022</v>
      </c>
      <c r="D32154" t="s">
        <v>1020</v>
      </c>
      <c r="E32154" t="s">
        <v>1014</v>
      </c>
      <c r="F32154" s="86">
        <v>45020.227266893096</v>
      </c>
    </row>
    <row r="32155" spans="1:6">
      <c r="A32155">
        <v>2040</v>
      </c>
      <c r="B32155" t="s">
        <v>1050</v>
      </c>
      <c r="C32155" t="s">
        <v>1022</v>
      </c>
      <c r="D32155" t="s">
        <v>1020</v>
      </c>
      <c r="E32155" t="s">
        <v>1014</v>
      </c>
      <c r="F32155" s="86">
        <v>45090.293474776998</v>
      </c>
    </row>
    <row r="32156" spans="1:6">
      <c r="A32156">
        <v>2041</v>
      </c>
      <c r="B32156" t="s">
        <v>1050</v>
      </c>
      <c r="C32156" t="s">
        <v>1022</v>
      </c>
      <c r="D32156" t="s">
        <v>1020</v>
      </c>
      <c r="E32156" t="s">
        <v>1014</v>
      </c>
      <c r="F32156" s="86">
        <v>45012.699388454297</v>
      </c>
    </row>
    <row r="32157" spans="1:6">
      <c r="A32157">
        <v>2042</v>
      </c>
      <c r="B32157" t="s">
        <v>1050</v>
      </c>
      <c r="C32157" t="s">
        <v>1022</v>
      </c>
      <c r="D32157" t="s">
        <v>1020</v>
      </c>
      <c r="E32157" t="s">
        <v>1014</v>
      </c>
      <c r="F32157" s="86">
        <v>44967.252139563701</v>
      </c>
    </row>
    <row r="32158" spans="1:6">
      <c r="A32158">
        <v>2043</v>
      </c>
      <c r="B32158" t="s">
        <v>1050</v>
      </c>
      <c r="C32158" t="s">
        <v>1022</v>
      </c>
      <c r="D32158" t="s">
        <v>1020</v>
      </c>
      <c r="E32158" t="s">
        <v>1014</v>
      </c>
      <c r="F32158" s="86">
        <v>44946.279716305799</v>
      </c>
    </row>
    <row r="32159" spans="1:6">
      <c r="A32159">
        <v>2044</v>
      </c>
      <c r="B32159" t="s">
        <v>1050</v>
      </c>
      <c r="C32159" t="s">
        <v>1022</v>
      </c>
      <c r="D32159" t="s">
        <v>1020</v>
      </c>
      <c r="E32159" t="s">
        <v>1014</v>
      </c>
      <c r="F32159" s="86">
        <v>44942.356783871197</v>
      </c>
    </row>
    <row r="32160" spans="1:6">
      <c r="A32160">
        <v>2045</v>
      </c>
      <c r="B32160" t="s">
        <v>1050</v>
      </c>
      <c r="C32160" t="s">
        <v>1022</v>
      </c>
      <c r="D32160" t="s">
        <v>1020</v>
      </c>
      <c r="E32160" t="s">
        <v>1014</v>
      </c>
      <c r="F32160" s="86">
        <v>44949.933074245899</v>
      </c>
    </row>
    <row r="32161" spans="1:6">
      <c r="A32161">
        <v>2046</v>
      </c>
      <c r="B32161" t="s">
        <v>1050</v>
      </c>
      <c r="C32161" t="s">
        <v>1022</v>
      </c>
      <c r="D32161" t="s">
        <v>1020</v>
      </c>
      <c r="E32161" t="s">
        <v>1014</v>
      </c>
      <c r="F32161" s="86">
        <v>44965.535622907497</v>
      </c>
    </row>
    <row r="32162" spans="1:6">
      <c r="A32162">
        <v>2047</v>
      </c>
      <c r="B32162" t="s">
        <v>1050</v>
      </c>
      <c r="C32162" t="s">
        <v>1022</v>
      </c>
      <c r="D32162" t="s">
        <v>1020</v>
      </c>
      <c r="E32162" t="s">
        <v>1014</v>
      </c>
      <c r="F32162" s="86">
        <v>44987.658570923799</v>
      </c>
    </row>
    <row r="32163" spans="1:6">
      <c r="A32163">
        <v>2048</v>
      </c>
      <c r="B32163" t="s">
        <v>1050</v>
      </c>
      <c r="C32163" t="s">
        <v>1022</v>
      </c>
      <c r="D32163" t="s">
        <v>1020</v>
      </c>
      <c r="E32163" t="s">
        <v>1014</v>
      </c>
      <c r="F32163" s="86">
        <v>45016.706145194898</v>
      </c>
    </row>
    <row r="32164" spans="1:6">
      <c r="A32164">
        <v>2049</v>
      </c>
      <c r="B32164" t="s">
        <v>1050</v>
      </c>
      <c r="C32164" t="s">
        <v>1022</v>
      </c>
      <c r="D32164" t="s">
        <v>1020</v>
      </c>
      <c r="E32164" t="s">
        <v>1014</v>
      </c>
      <c r="F32164" s="86">
        <v>45051.222185735402</v>
      </c>
    </row>
    <row r="32165" spans="1:6">
      <c r="A32165">
        <v>2050</v>
      </c>
      <c r="B32165" t="s">
        <v>1050</v>
      </c>
      <c r="C32165" t="s">
        <v>1022</v>
      </c>
      <c r="D32165" t="s">
        <v>1020</v>
      </c>
      <c r="E32165" t="s">
        <v>1014</v>
      </c>
      <c r="F32165" s="86">
        <v>45089.523465975799</v>
      </c>
    </row>
    <row r="32166" spans="1:6">
      <c r="A32166">
        <v>2017</v>
      </c>
      <c r="B32166" t="s">
        <v>1051</v>
      </c>
      <c r="C32166" t="s">
        <v>1022</v>
      </c>
      <c r="D32166" t="s">
        <v>1020</v>
      </c>
      <c r="E32166" t="s">
        <v>1014</v>
      </c>
      <c r="F32166" s="86">
        <v>43549.5118841117</v>
      </c>
    </row>
    <row r="32167" spans="1:6">
      <c r="A32167">
        <v>2018</v>
      </c>
      <c r="B32167" t="s">
        <v>1051</v>
      </c>
      <c r="C32167" t="s">
        <v>1022</v>
      </c>
      <c r="D32167" t="s">
        <v>1020</v>
      </c>
      <c r="E32167" t="s">
        <v>1014</v>
      </c>
      <c r="F32167" s="86">
        <v>46715.0956319693</v>
      </c>
    </row>
    <row r="32168" spans="1:6">
      <c r="A32168">
        <v>2019</v>
      </c>
      <c r="B32168" t="s">
        <v>1051</v>
      </c>
      <c r="C32168" t="s">
        <v>1022</v>
      </c>
      <c r="D32168" t="s">
        <v>1020</v>
      </c>
      <c r="E32168" t="s">
        <v>1014</v>
      </c>
      <c r="F32168" s="86">
        <v>49831.2450587454</v>
      </c>
    </row>
    <row r="32169" spans="1:6">
      <c r="A32169">
        <v>2020</v>
      </c>
      <c r="B32169" t="s">
        <v>1051</v>
      </c>
      <c r="C32169" t="s">
        <v>1022</v>
      </c>
      <c r="D32169" t="s">
        <v>1020</v>
      </c>
      <c r="E32169" t="s">
        <v>1014</v>
      </c>
      <c r="F32169" s="86">
        <v>52875.327178548097</v>
      </c>
    </row>
    <row r="32170" spans="1:6">
      <c r="A32170">
        <v>2021</v>
      </c>
      <c r="B32170" t="s">
        <v>1051</v>
      </c>
      <c r="C32170" t="s">
        <v>1022</v>
      </c>
      <c r="D32170" t="s">
        <v>1020</v>
      </c>
      <c r="E32170" t="s">
        <v>1014</v>
      </c>
      <c r="F32170" s="86">
        <v>55869.2094103079</v>
      </c>
    </row>
    <row r="32171" spans="1:6">
      <c r="A32171">
        <v>2022</v>
      </c>
      <c r="B32171" t="s">
        <v>1051</v>
      </c>
      <c r="C32171" t="s">
        <v>1022</v>
      </c>
      <c r="D32171" t="s">
        <v>1020</v>
      </c>
      <c r="E32171" t="s">
        <v>1014</v>
      </c>
      <c r="F32171" s="86">
        <v>58790.729433665903</v>
      </c>
    </row>
    <row r="32172" spans="1:6">
      <c r="A32172">
        <v>2023</v>
      </c>
      <c r="B32172" t="s">
        <v>1051</v>
      </c>
      <c r="C32172" t="s">
        <v>1022</v>
      </c>
      <c r="D32172" t="s">
        <v>1020</v>
      </c>
      <c r="E32172" t="s">
        <v>1014</v>
      </c>
      <c r="F32172" s="86">
        <v>61640.582959357198</v>
      </c>
    </row>
    <row r="32173" spans="1:6">
      <c r="A32173">
        <v>2024</v>
      </c>
      <c r="B32173" t="s">
        <v>1051</v>
      </c>
      <c r="C32173" t="s">
        <v>1022</v>
      </c>
      <c r="D32173" t="s">
        <v>1020</v>
      </c>
      <c r="E32173" t="s">
        <v>1014</v>
      </c>
      <c r="F32173" s="86">
        <v>64419.301212530801</v>
      </c>
    </row>
    <row r="32174" spans="1:6">
      <c r="A32174">
        <v>2025</v>
      </c>
      <c r="B32174" t="s">
        <v>1051</v>
      </c>
      <c r="C32174" t="s">
        <v>1022</v>
      </c>
      <c r="D32174" t="s">
        <v>1020</v>
      </c>
      <c r="E32174" t="s">
        <v>1014</v>
      </c>
      <c r="F32174" s="86">
        <v>67130.043190497803</v>
      </c>
    </row>
    <row r="32175" spans="1:6">
      <c r="A32175">
        <v>2026</v>
      </c>
      <c r="B32175" t="s">
        <v>1051</v>
      </c>
      <c r="C32175" t="s">
        <v>1022</v>
      </c>
      <c r="D32175" t="s">
        <v>1020</v>
      </c>
      <c r="E32175" t="s">
        <v>1014</v>
      </c>
      <c r="F32175" s="86">
        <v>69788.171931484801</v>
      </c>
    </row>
    <row r="32176" spans="1:6">
      <c r="A32176">
        <v>2027</v>
      </c>
      <c r="B32176" t="s">
        <v>1051</v>
      </c>
      <c r="C32176" t="s">
        <v>1022</v>
      </c>
      <c r="D32176" t="s">
        <v>1020</v>
      </c>
      <c r="E32176" t="s">
        <v>1014</v>
      </c>
      <c r="F32176" s="86">
        <v>72388.946377869099</v>
      </c>
    </row>
    <row r="32177" spans="1:6">
      <c r="A32177">
        <v>2028</v>
      </c>
      <c r="B32177" t="s">
        <v>1051</v>
      </c>
      <c r="C32177" t="s">
        <v>1022</v>
      </c>
      <c r="D32177" t="s">
        <v>1020</v>
      </c>
      <c r="E32177" t="s">
        <v>1014</v>
      </c>
      <c r="F32177" s="86">
        <v>74912.295049377106</v>
      </c>
    </row>
    <row r="32178" spans="1:6">
      <c r="A32178">
        <v>2029</v>
      </c>
      <c r="B32178" t="s">
        <v>1051</v>
      </c>
      <c r="C32178" t="s">
        <v>1022</v>
      </c>
      <c r="D32178" t="s">
        <v>1020</v>
      </c>
      <c r="E32178" t="s">
        <v>1014</v>
      </c>
      <c r="F32178" s="86">
        <v>77307.571053748194</v>
      </c>
    </row>
    <row r="32179" spans="1:6">
      <c r="A32179">
        <v>2030</v>
      </c>
      <c r="B32179" t="s">
        <v>1051</v>
      </c>
      <c r="C32179" t="s">
        <v>1022</v>
      </c>
      <c r="D32179" t="s">
        <v>1020</v>
      </c>
      <c r="E32179" t="s">
        <v>1014</v>
      </c>
      <c r="F32179" s="86">
        <v>79554.963900956805</v>
      </c>
    </row>
    <row r="32180" spans="1:6">
      <c r="A32180">
        <v>2031</v>
      </c>
      <c r="B32180" t="s">
        <v>1051</v>
      </c>
      <c r="C32180" t="s">
        <v>1022</v>
      </c>
      <c r="D32180" t="s">
        <v>1020</v>
      </c>
      <c r="E32180" t="s">
        <v>1014</v>
      </c>
      <c r="F32180" s="86">
        <v>81660.878323361205</v>
      </c>
    </row>
    <row r="32181" spans="1:6">
      <c r="A32181">
        <v>2032</v>
      </c>
      <c r="B32181" t="s">
        <v>1051</v>
      </c>
      <c r="C32181" t="s">
        <v>1022</v>
      </c>
      <c r="D32181" t="s">
        <v>1020</v>
      </c>
      <c r="E32181" t="s">
        <v>1014</v>
      </c>
      <c r="F32181" s="86">
        <v>83623.485977864199</v>
      </c>
    </row>
    <row r="32182" spans="1:6">
      <c r="A32182">
        <v>2033</v>
      </c>
      <c r="B32182" t="s">
        <v>1051</v>
      </c>
      <c r="C32182" t="s">
        <v>1022</v>
      </c>
      <c r="D32182" t="s">
        <v>1020</v>
      </c>
      <c r="E32182" t="s">
        <v>1014</v>
      </c>
      <c r="F32182" s="86">
        <v>85408.968406937507</v>
      </c>
    </row>
    <row r="32183" spans="1:6">
      <c r="A32183">
        <v>2034</v>
      </c>
      <c r="B32183" t="s">
        <v>1051</v>
      </c>
      <c r="C32183" t="s">
        <v>1022</v>
      </c>
      <c r="D32183" t="s">
        <v>1020</v>
      </c>
      <c r="E32183" t="s">
        <v>1014</v>
      </c>
      <c r="F32183" s="86">
        <v>87021.981187217898</v>
      </c>
    </row>
    <row r="32184" spans="1:6">
      <c r="A32184">
        <v>2035</v>
      </c>
      <c r="B32184" t="s">
        <v>1051</v>
      </c>
      <c r="C32184" t="s">
        <v>1022</v>
      </c>
      <c r="D32184" t="s">
        <v>1020</v>
      </c>
      <c r="E32184" t="s">
        <v>1014</v>
      </c>
      <c r="F32184" s="86">
        <v>88479.934155461393</v>
      </c>
    </row>
    <row r="32185" spans="1:6">
      <c r="A32185">
        <v>2036</v>
      </c>
      <c r="B32185" t="s">
        <v>1051</v>
      </c>
      <c r="C32185" t="s">
        <v>1022</v>
      </c>
      <c r="D32185" t="s">
        <v>1020</v>
      </c>
      <c r="E32185" t="s">
        <v>1014</v>
      </c>
      <c r="F32185" s="86">
        <v>89815.899916620299</v>
      </c>
    </row>
    <row r="32186" spans="1:6">
      <c r="A32186">
        <v>2037</v>
      </c>
      <c r="B32186" t="s">
        <v>1051</v>
      </c>
      <c r="C32186" t="s">
        <v>1022</v>
      </c>
      <c r="D32186" t="s">
        <v>1020</v>
      </c>
      <c r="E32186" t="s">
        <v>1014</v>
      </c>
      <c r="F32186" s="86">
        <v>91038.911888788803</v>
      </c>
    </row>
    <row r="32187" spans="1:6">
      <c r="A32187">
        <v>2038</v>
      </c>
      <c r="B32187" t="s">
        <v>1051</v>
      </c>
      <c r="C32187" t="s">
        <v>1022</v>
      </c>
      <c r="D32187" t="s">
        <v>1020</v>
      </c>
      <c r="E32187" t="s">
        <v>1014</v>
      </c>
      <c r="F32187" s="86">
        <v>92161.195875234203</v>
      </c>
    </row>
    <row r="32188" spans="1:6">
      <c r="A32188">
        <v>2039</v>
      </c>
      <c r="B32188" t="s">
        <v>1051</v>
      </c>
      <c r="C32188" t="s">
        <v>1022</v>
      </c>
      <c r="D32188" t="s">
        <v>1020</v>
      </c>
      <c r="E32188" t="s">
        <v>1014</v>
      </c>
      <c r="F32188" s="86">
        <v>93203.027609609097</v>
      </c>
    </row>
    <row r="32189" spans="1:6">
      <c r="A32189">
        <v>2040</v>
      </c>
      <c r="B32189" t="s">
        <v>1051</v>
      </c>
      <c r="C32189" t="s">
        <v>1022</v>
      </c>
      <c r="D32189" t="s">
        <v>1020</v>
      </c>
      <c r="E32189" t="s">
        <v>1014</v>
      </c>
      <c r="F32189" s="86">
        <v>94173.267850253003</v>
      </c>
    </row>
    <row r="32190" spans="1:6">
      <c r="A32190">
        <v>2041</v>
      </c>
      <c r="B32190" t="s">
        <v>1051</v>
      </c>
      <c r="C32190" t="s">
        <v>1022</v>
      </c>
      <c r="D32190" t="s">
        <v>1020</v>
      </c>
      <c r="E32190" t="s">
        <v>1014</v>
      </c>
      <c r="F32190" s="86">
        <v>95011.266676947693</v>
      </c>
    </row>
    <row r="32191" spans="1:6">
      <c r="A32191">
        <v>2042</v>
      </c>
      <c r="B32191" t="s">
        <v>1051</v>
      </c>
      <c r="C32191" t="s">
        <v>1022</v>
      </c>
      <c r="D32191" t="s">
        <v>1020</v>
      </c>
      <c r="E32191" t="s">
        <v>1014</v>
      </c>
      <c r="F32191" s="86">
        <v>95824.281374792801</v>
      </c>
    </row>
    <row r="32192" spans="1:6">
      <c r="A32192">
        <v>2043</v>
      </c>
      <c r="B32192" t="s">
        <v>1051</v>
      </c>
      <c r="C32192" t="s">
        <v>1022</v>
      </c>
      <c r="D32192" t="s">
        <v>1020</v>
      </c>
      <c r="E32192" t="s">
        <v>1014</v>
      </c>
      <c r="F32192" s="86">
        <v>96609.520651769897</v>
      </c>
    </row>
    <row r="32193" spans="1:6">
      <c r="A32193">
        <v>2044</v>
      </c>
      <c r="B32193" t="s">
        <v>1051</v>
      </c>
      <c r="C32193" t="s">
        <v>1022</v>
      </c>
      <c r="D32193" t="s">
        <v>1020</v>
      </c>
      <c r="E32193" t="s">
        <v>1014</v>
      </c>
      <c r="F32193" s="86">
        <v>97368.760233591602</v>
      </c>
    </row>
    <row r="32194" spans="1:6">
      <c r="A32194">
        <v>2045</v>
      </c>
      <c r="B32194" t="s">
        <v>1051</v>
      </c>
      <c r="C32194" t="s">
        <v>1022</v>
      </c>
      <c r="D32194" t="s">
        <v>1020</v>
      </c>
      <c r="E32194" t="s">
        <v>1014</v>
      </c>
      <c r="F32194" s="86">
        <v>98110.0897165754</v>
      </c>
    </row>
    <row r="32195" spans="1:6">
      <c r="A32195">
        <v>2046</v>
      </c>
      <c r="B32195" t="s">
        <v>1051</v>
      </c>
      <c r="C32195" t="s">
        <v>1022</v>
      </c>
      <c r="D32195" t="s">
        <v>1020</v>
      </c>
      <c r="E32195" t="s">
        <v>1014</v>
      </c>
      <c r="F32195" s="86">
        <v>98844.563169113797</v>
      </c>
    </row>
    <row r="32196" spans="1:6">
      <c r="A32196">
        <v>2047</v>
      </c>
      <c r="B32196" t="s">
        <v>1051</v>
      </c>
      <c r="C32196" t="s">
        <v>1022</v>
      </c>
      <c r="D32196" t="s">
        <v>1020</v>
      </c>
      <c r="E32196" t="s">
        <v>1014</v>
      </c>
      <c r="F32196" s="86">
        <v>99583.924004281303</v>
      </c>
    </row>
    <row r="32197" spans="1:6">
      <c r="A32197">
        <v>2048</v>
      </c>
      <c r="B32197" t="s">
        <v>1051</v>
      </c>
      <c r="C32197" t="s">
        <v>1022</v>
      </c>
      <c r="D32197" t="s">
        <v>1020</v>
      </c>
      <c r="E32197" t="s">
        <v>1014</v>
      </c>
      <c r="F32197" s="86">
        <v>100341.429798128</v>
      </c>
    </row>
    <row r="32198" spans="1:6">
      <c r="A32198">
        <v>2049</v>
      </c>
      <c r="B32198" t="s">
        <v>1051</v>
      </c>
      <c r="C32198" t="s">
        <v>1022</v>
      </c>
      <c r="D32198" t="s">
        <v>1020</v>
      </c>
      <c r="E32198" t="s">
        <v>1014</v>
      </c>
      <c r="F32198" s="86">
        <v>101118.132167602</v>
      </c>
    </row>
    <row r="32199" spans="1:6">
      <c r="A32199">
        <v>2050</v>
      </c>
      <c r="B32199" t="s">
        <v>1051</v>
      </c>
      <c r="C32199" t="s">
        <v>1022</v>
      </c>
      <c r="D32199" t="s">
        <v>1020</v>
      </c>
      <c r="E32199" t="s">
        <v>1014</v>
      </c>
      <c r="F32199" s="86">
        <v>101910.759251001</v>
      </c>
    </row>
    <row r="32200" spans="1:6">
      <c r="A32200">
        <v>2017</v>
      </c>
      <c r="B32200" t="s">
        <v>1052</v>
      </c>
      <c r="C32200" t="s">
        <v>1022</v>
      </c>
      <c r="D32200" t="s">
        <v>1020</v>
      </c>
      <c r="E32200" t="s">
        <v>1014</v>
      </c>
      <c r="F32200" s="86">
        <v>28860.664261879501</v>
      </c>
    </row>
    <row r="32201" spans="1:6">
      <c r="A32201">
        <v>2018</v>
      </c>
      <c r="B32201" t="s">
        <v>1052</v>
      </c>
      <c r="C32201" t="s">
        <v>1022</v>
      </c>
      <c r="D32201" t="s">
        <v>1020</v>
      </c>
      <c r="E32201" t="s">
        <v>1014</v>
      </c>
      <c r="F32201" s="86">
        <v>31530.7610349686</v>
      </c>
    </row>
    <row r="32202" spans="1:6">
      <c r="A32202">
        <v>2019</v>
      </c>
      <c r="B32202" t="s">
        <v>1052</v>
      </c>
      <c r="C32202" t="s">
        <v>1022</v>
      </c>
      <c r="D32202" t="s">
        <v>1020</v>
      </c>
      <c r="E32202" t="s">
        <v>1014</v>
      </c>
      <c r="F32202" s="86">
        <v>34132.649155345804</v>
      </c>
    </row>
    <row r="32203" spans="1:6">
      <c r="A32203">
        <v>2020</v>
      </c>
      <c r="B32203" t="s">
        <v>1052</v>
      </c>
      <c r="C32203" t="s">
        <v>1022</v>
      </c>
      <c r="D32203" t="s">
        <v>1020</v>
      </c>
      <c r="E32203" t="s">
        <v>1014</v>
      </c>
      <c r="F32203" s="86">
        <v>36648.973656422997</v>
      </c>
    </row>
    <row r="32204" spans="1:6">
      <c r="A32204">
        <v>2021</v>
      </c>
      <c r="B32204" t="s">
        <v>1052</v>
      </c>
      <c r="C32204" t="s">
        <v>1022</v>
      </c>
      <c r="D32204" t="s">
        <v>1020</v>
      </c>
      <c r="E32204" t="s">
        <v>1014</v>
      </c>
      <c r="F32204" s="86">
        <v>39095.056983060298</v>
      </c>
    </row>
    <row r="32205" spans="1:6">
      <c r="A32205">
        <v>2022</v>
      </c>
      <c r="B32205" t="s">
        <v>1052</v>
      </c>
      <c r="C32205" t="s">
        <v>1022</v>
      </c>
      <c r="D32205" t="s">
        <v>1020</v>
      </c>
      <c r="E32205" t="s">
        <v>1014</v>
      </c>
      <c r="F32205" s="86">
        <v>41455.796528385603</v>
      </c>
    </row>
    <row r="32206" spans="1:6">
      <c r="A32206">
        <v>2023</v>
      </c>
      <c r="B32206" t="s">
        <v>1052</v>
      </c>
      <c r="C32206" t="s">
        <v>1022</v>
      </c>
      <c r="D32206" t="s">
        <v>1020</v>
      </c>
      <c r="E32206" t="s">
        <v>1014</v>
      </c>
      <c r="F32206" s="86">
        <v>43730.666879806697</v>
      </c>
    </row>
    <row r="32207" spans="1:6">
      <c r="A32207">
        <v>2024</v>
      </c>
      <c r="B32207" t="s">
        <v>1052</v>
      </c>
      <c r="C32207" t="s">
        <v>1022</v>
      </c>
      <c r="D32207" t="s">
        <v>1020</v>
      </c>
      <c r="E32207" t="s">
        <v>1014</v>
      </c>
      <c r="F32207" s="86">
        <v>45916.588760545797</v>
      </c>
    </row>
    <row r="32208" spans="1:6">
      <c r="A32208">
        <v>2025</v>
      </c>
      <c r="B32208" t="s">
        <v>1052</v>
      </c>
      <c r="C32208" t="s">
        <v>1022</v>
      </c>
      <c r="D32208" t="s">
        <v>1020</v>
      </c>
      <c r="E32208" t="s">
        <v>1014</v>
      </c>
      <c r="F32208" s="86">
        <v>48010.874650066798</v>
      </c>
    </row>
    <row r="32209" spans="1:6">
      <c r="A32209">
        <v>2026</v>
      </c>
      <c r="B32209" t="s">
        <v>1052</v>
      </c>
      <c r="C32209" t="s">
        <v>1022</v>
      </c>
      <c r="D32209" t="s">
        <v>1020</v>
      </c>
      <c r="E32209" t="s">
        <v>1014</v>
      </c>
      <c r="F32209" s="86">
        <v>50016.842955905602</v>
      </c>
    </row>
    <row r="32210" spans="1:6">
      <c r="A32210">
        <v>2027</v>
      </c>
      <c r="B32210" t="s">
        <v>1052</v>
      </c>
      <c r="C32210" t="s">
        <v>1022</v>
      </c>
      <c r="D32210" t="s">
        <v>1020</v>
      </c>
      <c r="E32210" t="s">
        <v>1014</v>
      </c>
      <c r="F32210" s="86">
        <v>51913.352381896198</v>
      </c>
    </row>
    <row r="32211" spans="1:6">
      <c r="A32211">
        <v>2028</v>
      </c>
      <c r="B32211" t="s">
        <v>1052</v>
      </c>
      <c r="C32211" t="s">
        <v>1022</v>
      </c>
      <c r="D32211" t="s">
        <v>1020</v>
      </c>
      <c r="E32211" t="s">
        <v>1014</v>
      </c>
      <c r="F32211" s="86">
        <v>53666.931990604797</v>
      </c>
    </row>
    <row r="32212" spans="1:6">
      <c r="A32212">
        <v>2029</v>
      </c>
      <c r="B32212" t="s">
        <v>1052</v>
      </c>
      <c r="C32212" t="s">
        <v>1022</v>
      </c>
      <c r="D32212" t="s">
        <v>1020</v>
      </c>
      <c r="E32212" t="s">
        <v>1014</v>
      </c>
      <c r="F32212" s="86">
        <v>55236.479215154402</v>
      </c>
    </row>
    <row r="32213" spans="1:6">
      <c r="A32213">
        <v>2030</v>
      </c>
      <c r="B32213" t="s">
        <v>1052</v>
      </c>
      <c r="C32213" t="s">
        <v>1022</v>
      </c>
      <c r="D32213" t="s">
        <v>1020</v>
      </c>
      <c r="E32213" t="s">
        <v>1014</v>
      </c>
      <c r="F32213" s="86">
        <v>56613.978737176098</v>
      </c>
    </row>
    <row r="32214" spans="1:6">
      <c r="A32214">
        <v>2031</v>
      </c>
      <c r="B32214" t="s">
        <v>1052</v>
      </c>
      <c r="C32214" t="s">
        <v>1022</v>
      </c>
      <c r="D32214" t="s">
        <v>1020</v>
      </c>
      <c r="E32214" t="s">
        <v>1014</v>
      </c>
      <c r="F32214" s="86">
        <v>57802.864731542897</v>
      </c>
    </row>
    <row r="32215" spans="1:6">
      <c r="A32215">
        <v>2032</v>
      </c>
      <c r="B32215" t="s">
        <v>1052</v>
      </c>
      <c r="C32215" t="s">
        <v>1022</v>
      </c>
      <c r="D32215" t="s">
        <v>1020</v>
      </c>
      <c r="E32215" t="s">
        <v>1014</v>
      </c>
      <c r="F32215" s="86">
        <v>58802.699798517497</v>
      </c>
    </row>
    <row r="32216" spans="1:6">
      <c r="A32216">
        <v>2033</v>
      </c>
      <c r="B32216" t="s">
        <v>1052</v>
      </c>
      <c r="C32216" t="s">
        <v>1022</v>
      </c>
      <c r="D32216" t="s">
        <v>1020</v>
      </c>
      <c r="E32216" t="s">
        <v>1014</v>
      </c>
      <c r="F32216" s="86">
        <v>59613.721509558498</v>
      </c>
    </row>
    <row r="32217" spans="1:6">
      <c r="A32217">
        <v>2034</v>
      </c>
      <c r="B32217" t="s">
        <v>1052</v>
      </c>
      <c r="C32217" t="s">
        <v>1022</v>
      </c>
      <c r="D32217" t="s">
        <v>1020</v>
      </c>
      <c r="E32217" t="s">
        <v>1014</v>
      </c>
      <c r="F32217" s="86">
        <v>60268.434781909498</v>
      </c>
    </row>
    <row r="32218" spans="1:6">
      <c r="A32218">
        <v>2035</v>
      </c>
      <c r="B32218" t="s">
        <v>1052</v>
      </c>
      <c r="C32218" t="s">
        <v>1022</v>
      </c>
      <c r="D32218" t="s">
        <v>1020</v>
      </c>
      <c r="E32218" t="s">
        <v>1014</v>
      </c>
      <c r="F32218" s="86">
        <v>60798.519788411199</v>
      </c>
    </row>
    <row r="32219" spans="1:6">
      <c r="A32219">
        <v>2036</v>
      </c>
      <c r="B32219" t="s">
        <v>1052</v>
      </c>
      <c r="C32219" t="s">
        <v>1022</v>
      </c>
      <c r="D32219" t="s">
        <v>1020</v>
      </c>
      <c r="E32219" t="s">
        <v>1014</v>
      </c>
      <c r="F32219" s="86">
        <v>61238.544649133102</v>
      </c>
    </row>
    <row r="32220" spans="1:6">
      <c r="A32220">
        <v>2037</v>
      </c>
      <c r="B32220" t="s">
        <v>1052</v>
      </c>
      <c r="C32220" t="s">
        <v>1022</v>
      </c>
      <c r="D32220" t="s">
        <v>1020</v>
      </c>
      <c r="E32220" t="s">
        <v>1014</v>
      </c>
      <c r="F32220" s="86">
        <v>61615.284623970598</v>
      </c>
    </row>
    <row r="32221" spans="1:6">
      <c r="A32221">
        <v>2038</v>
      </c>
      <c r="B32221" t="s">
        <v>1052</v>
      </c>
      <c r="C32221" t="s">
        <v>1022</v>
      </c>
      <c r="D32221" t="s">
        <v>1020</v>
      </c>
      <c r="E32221" t="s">
        <v>1014</v>
      </c>
      <c r="F32221" s="86">
        <v>61959.810263231899</v>
      </c>
    </row>
    <row r="32222" spans="1:6">
      <c r="A32222">
        <v>2039</v>
      </c>
      <c r="B32222" t="s">
        <v>1052</v>
      </c>
      <c r="C32222" t="s">
        <v>1022</v>
      </c>
      <c r="D32222" t="s">
        <v>1020</v>
      </c>
      <c r="E32222" t="s">
        <v>1014</v>
      </c>
      <c r="F32222" s="86">
        <v>62298.1632891841</v>
      </c>
    </row>
    <row r="32223" spans="1:6">
      <c r="A32223">
        <v>2040</v>
      </c>
      <c r="B32223" t="s">
        <v>1052</v>
      </c>
      <c r="C32223" t="s">
        <v>1022</v>
      </c>
      <c r="D32223" t="s">
        <v>1020</v>
      </c>
      <c r="E32223" t="s">
        <v>1014</v>
      </c>
      <c r="F32223" s="86">
        <v>62644.387013530803</v>
      </c>
    </row>
    <row r="32224" spans="1:6">
      <c r="A32224">
        <v>2041</v>
      </c>
      <c r="B32224" t="s">
        <v>1052</v>
      </c>
      <c r="C32224" t="s">
        <v>1022</v>
      </c>
      <c r="D32224" t="s">
        <v>1020</v>
      </c>
      <c r="E32224" t="s">
        <v>1014</v>
      </c>
      <c r="F32224" s="86">
        <v>62520.049918561599</v>
      </c>
    </row>
    <row r="32225" spans="1:6">
      <c r="A32225">
        <v>2042</v>
      </c>
      <c r="B32225" t="s">
        <v>1052</v>
      </c>
      <c r="C32225" t="s">
        <v>1022</v>
      </c>
      <c r="D32225" t="s">
        <v>1020</v>
      </c>
      <c r="E32225" t="s">
        <v>1014</v>
      </c>
      <c r="F32225" s="86">
        <v>62419.715293929999</v>
      </c>
    </row>
    <row r="32226" spans="1:6">
      <c r="A32226">
        <v>2043</v>
      </c>
      <c r="B32226" t="s">
        <v>1052</v>
      </c>
      <c r="C32226" t="s">
        <v>1022</v>
      </c>
      <c r="D32226" t="s">
        <v>1020</v>
      </c>
      <c r="E32226" t="s">
        <v>1014</v>
      </c>
      <c r="F32226" s="86">
        <v>62337.427725814297</v>
      </c>
    </row>
    <row r="32227" spans="1:6">
      <c r="A32227">
        <v>2044</v>
      </c>
      <c r="B32227" t="s">
        <v>1052</v>
      </c>
      <c r="C32227" t="s">
        <v>1022</v>
      </c>
      <c r="D32227" t="s">
        <v>1020</v>
      </c>
      <c r="E32227" t="s">
        <v>1014</v>
      </c>
      <c r="F32227" s="86">
        <v>62266.988534780801</v>
      </c>
    </row>
    <row r="32228" spans="1:6">
      <c r="A32228">
        <v>2045</v>
      </c>
      <c r="B32228" t="s">
        <v>1052</v>
      </c>
      <c r="C32228" t="s">
        <v>1022</v>
      </c>
      <c r="D32228" t="s">
        <v>1020</v>
      </c>
      <c r="E32228" t="s">
        <v>1014</v>
      </c>
      <c r="F32228" s="86">
        <v>62203.855528605702</v>
      </c>
    </row>
    <row r="32229" spans="1:6">
      <c r="A32229">
        <v>2046</v>
      </c>
      <c r="B32229" t="s">
        <v>1052</v>
      </c>
      <c r="C32229" t="s">
        <v>1022</v>
      </c>
      <c r="D32229" t="s">
        <v>1020</v>
      </c>
      <c r="E32229" t="s">
        <v>1014</v>
      </c>
      <c r="F32229" s="86">
        <v>62145.3121523355</v>
      </c>
    </row>
    <row r="32230" spans="1:6">
      <c r="A32230">
        <v>2047</v>
      </c>
      <c r="B32230" t="s">
        <v>1052</v>
      </c>
      <c r="C32230" t="s">
        <v>1022</v>
      </c>
      <c r="D32230" t="s">
        <v>1020</v>
      </c>
      <c r="E32230" t="s">
        <v>1014</v>
      </c>
      <c r="F32230" s="86">
        <v>62090.352337242999</v>
      </c>
    </row>
    <row r="32231" spans="1:6">
      <c r="A32231">
        <v>2048</v>
      </c>
      <c r="B32231" t="s">
        <v>1052</v>
      </c>
      <c r="C32231" t="s">
        <v>1022</v>
      </c>
      <c r="D32231" t="s">
        <v>1020</v>
      </c>
      <c r="E32231" t="s">
        <v>1014</v>
      </c>
      <c r="F32231" s="86">
        <v>62040.053955247902</v>
      </c>
    </row>
    <row r="32232" spans="1:6">
      <c r="A32232">
        <v>2049</v>
      </c>
      <c r="B32232" t="s">
        <v>1052</v>
      </c>
      <c r="C32232" t="s">
        <v>1022</v>
      </c>
      <c r="D32232" t="s">
        <v>1020</v>
      </c>
      <c r="E32232" t="s">
        <v>1014</v>
      </c>
      <c r="F32232" s="86">
        <v>61993.138698146497</v>
      </c>
    </row>
    <row r="32233" spans="1:6">
      <c r="A32233">
        <v>2050</v>
      </c>
      <c r="B32233" t="s">
        <v>1052</v>
      </c>
      <c r="C32233" t="s">
        <v>1022</v>
      </c>
      <c r="D32233" t="s">
        <v>1020</v>
      </c>
      <c r="E32233" t="s">
        <v>1014</v>
      </c>
      <c r="F32233" s="86">
        <v>61948.313086848</v>
      </c>
    </row>
    <row r="32234" spans="1:6">
      <c r="A32234">
        <v>2017</v>
      </c>
      <c r="B32234" t="s">
        <v>1053</v>
      </c>
      <c r="C32234" t="s">
        <v>1022</v>
      </c>
      <c r="D32234" t="s">
        <v>1020</v>
      </c>
      <c r="E32234" t="s">
        <v>1014</v>
      </c>
      <c r="F32234" s="86">
        <v>141664.75837391301</v>
      </c>
    </row>
    <row r="32235" spans="1:6">
      <c r="A32235">
        <v>2018</v>
      </c>
      <c r="B32235" t="s">
        <v>1053</v>
      </c>
      <c r="C32235" t="s">
        <v>1022</v>
      </c>
      <c r="D32235" t="s">
        <v>1020</v>
      </c>
      <c r="E32235" t="s">
        <v>1014</v>
      </c>
      <c r="F32235" s="86">
        <v>154177.98593750101</v>
      </c>
    </row>
    <row r="32236" spans="1:6">
      <c r="A32236">
        <v>2019</v>
      </c>
      <c r="B32236" t="s">
        <v>1053</v>
      </c>
      <c r="C32236" t="s">
        <v>1022</v>
      </c>
      <c r="D32236" t="s">
        <v>1020</v>
      </c>
      <c r="E32236" t="s">
        <v>1014</v>
      </c>
      <c r="F32236" s="86">
        <v>166415.49852361801</v>
      </c>
    </row>
    <row r="32237" spans="1:6">
      <c r="A32237">
        <v>2020</v>
      </c>
      <c r="B32237" t="s">
        <v>1053</v>
      </c>
      <c r="C32237" t="s">
        <v>1022</v>
      </c>
      <c r="D32237" t="s">
        <v>1020</v>
      </c>
      <c r="E32237" t="s">
        <v>1014</v>
      </c>
      <c r="F32237" s="86">
        <v>178262.24485893801</v>
      </c>
    </row>
    <row r="32238" spans="1:6">
      <c r="A32238">
        <v>2021</v>
      </c>
      <c r="B32238" t="s">
        <v>1053</v>
      </c>
      <c r="C32238" t="s">
        <v>1022</v>
      </c>
      <c r="D32238" t="s">
        <v>1020</v>
      </c>
      <c r="E32238" t="s">
        <v>1014</v>
      </c>
      <c r="F32238" s="86">
        <v>189753.692668937</v>
      </c>
    </row>
    <row r="32239" spans="1:6">
      <c r="A32239">
        <v>2022</v>
      </c>
      <c r="B32239" t="s">
        <v>1053</v>
      </c>
      <c r="C32239" t="s">
        <v>1022</v>
      </c>
      <c r="D32239" t="s">
        <v>1020</v>
      </c>
      <c r="E32239" t="s">
        <v>1014</v>
      </c>
      <c r="F32239" s="86">
        <v>200774.27154044199</v>
      </c>
    </row>
    <row r="32240" spans="1:6">
      <c r="A32240">
        <v>2023</v>
      </c>
      <c r="B32240" t="s">
        <v>1053</v>
      </c>
      <c r="C32240" t="s">
        <v>1022</v>
      </c>
      <c r="D32240" t="s">
        <v>1020</v>
      </c>
      <c r="E32240" t="s">
        <v>1014</v>
      </c>
      <c r="F32240" s="86">
        <v>211281.62738272501</v>
      </c>
    </row>
    <row r="32241" spans="1:6">
      <c r="A32241">
        <v>2024</v>
      </c>
      <c r="B32241" t="s">
        <v>1053</v>
      </c>
      <c r="C32241" t="s">
        <v>1022</v>
      </c>
      <c r="D32241" t="s">
        <v>1020</v>
      </c>
      <c r="E32241" t="s">
        <v>1014</v>
      </c>
      <c r="F32241" s="86">
        <v>221231.203831316</v>
      </c>
    </row>
    <row r="32242" spans="1:6">
      <c r="A32242">
        <v>2025</v>
      </c>
      <c r="B32242" t="s">
        <v>1053</v>
      </c>
      <c r="C32242" t="s">
        <v>1022</v>
      </c>
      <c r="D32242" t="s">
        <v>1020</v>
      </c>
      <c r="E32242" t="s">
        <v>1014</v>
      </c>
      <c r="F32242" s="86">
        <v>230594.17478943101</v>
      </c>
    </row>
    <row r="32243" spans="1:6">
      <c r="A32243">
        <v>2026</v>
      </c>
      <c r="B32243" t="s">
        <v>1053</v>
      </c>
      <c r="C32243" t="s">
        <v>1022</v>
      </c>
      <c r="D32243" t="s">
        <v>1020</v>
      </c>
      <c r="E32243" t="s">
        <v>1014</v>
      </c>
      <c r="F32243" s="86">
        <v>239378.043321067</v>
      </c>
    </row>
    <row r="32244" spans="1:6">
      <c r="A32244">
        <v>2027</v>
      </c>
      <c r="B32244" t="s">
        <v>1053</v>
      </c>
      <c r="C32244" t="s">
        <v>1022</v>
      </c>
      <c r="D32244" t="s">
        <v>1020</v>
      </c>
      <c r="E32244" t="s">
        <v>1014</v>
      </c>
      <c r="F32244" s="86">
        <v>247477.43650893201</v>
      </c>
    </row>
    <row r="32245" spans="1:6">
      <c r="A32245">
        <v>2028</v>
      </c>
      <c r="B32245" t="s">
        <v>1053</v>
      </c>
      <c r="C32245" t="s">
        <v>1022</v>
      </c>
      <c r="D32245" t="s">
        <v>1020</v>
      </c>
      <c r="E32245" t="s">
        <v>1014</v>
      </c>
      <c r="F32245" s="86">
        <v>254731.73155775899</v>
      </c>
    </row>
    <row r="32246" spans="1:6">
      <c r="A32246">
        <v>2029</v>
      </c>
      <c r="B32246" t="s">
        <v>1053</v>
      </c>
      <c r="C32246" t="s">
        <v>1022</v>
      </c>
      <c r="D32246" t="s">
        <v>1020</v>
      </c>
      <c r="E32246" t="s">
        <v>1014</v>
      </c>
      <c r="F32246" s="86">
        <v>260961.307668258</v>
      </c>
    </row>
    <row r="32247" spans="1:6">
      <c r="A32247">
        <v>2030</v>
      </c>
      <c r="B32247" t="s">
        <v>1053</v>
      </c>
      <c r="C32247" t="s">
        <v>1022</v>
      </c>
      <c r="D32247" t="s">
        <v>1020</v>
      </c>
      <c r="E32247" t="s">
        <v>1014</v>
      </c>
      <c r="F32247" s="86">
        <v>266152.72729356698</v>
      </c>
    </row>
    <row r="32248" spans="1:6">
      <c r="A32248">
        <v>2031</v>
      </c>
      <c r="B32248" t="s">
        <v>1053</v>
      </c>
      <c r="C32248" t="s">
        <v>1022</v>
      </c>
      <c r="D32248" t="s">
        <v>1020</v>
      </c>
      <c r="E32248" t="s">
        <v>1014</v>
      </c>
      <c r="F32248" s="86">
        <v>270338.92827671597</v>
      </c>
    </row>
    <row r="32249" spans="1:6">
      <c r="A32249">
        <v>2032</v>
      </c>
      <c r="B32249" t="s">
        <v>1053</v>
      </c>
      <c r="C32249" t="s">
        <v>1022</v>
      </c>
      <c r="D32249" t="s">
        <v>1020</v>
      </c>
      <c r="E32249" t="s">
        <v>1014</v>
      </c>
      <c r="F32249" s="86">
        <v>273534.94302702602</v>
      </c>
    </row>
    <row r="32250" spans="1:6">
      <c r="A32250">
        <v>2033</v>
      </c>
      <c r="B32250" t="s">
        <v>1053</v>
      </c>
      <c r="C32250" t="s">
        <v>1022</v>
      </c>
      <c r="D32250" t="s">
        <v>1020</v>
      </c>
      <c r="E32250" t="s">
        <v>1014</v>
      </c>
      <c r="F32250" s="86">
        <v>275785.682188412</v>
      </c>
    </row>
    <row r="32251" spans="1:6">
      <c r="A32251">
        <v>2034</v>
      </c>
      <c r="B32251" t="s">
        <v>1053</v>
      </c>
      <c r="C32251" t="s">
        <v>1022</v>
      </c>
      <c r="D32251" t="s">
        <v>1020</v>
      </c>
      <c r="E32251" t="s">
        <v>1014</v>
      </c>
      <c r="F32251" s="86">
        <v>277288.62916951498</v>
      </c>
    </row>
    <row r="32252" spans="1:6">
      <c r="A32252">
        <v>2035</v>
      </c>
      <c r="B32252" t="s">
        <v>1053</v>
      </c>
      <c r="C32252" t="s">
        <v>1022</v>
      </c>
      <c r="D32252" t="s">
        <v>1020</v>
      </c>
      <c r="E32252" t="s">
        <v>1014</v>
      </c>
      <c r="F32252" s="86">
        <v>278231.233377742</v>
      </c>
    </row>
    <row r="32253" spans="1:6">
      <c r="A32253">
        <v>2036</v>
      </c>
      <c r="B32253" t="s">
        <v>1053</v>
      </c>
      <c r="C32253" t="s">
        <v>1022</v>
      </c>
      <c r="D32253" t="s">
        <v>1020</v>
      </c>
      <c r="E32253" t="s">
        <v>1014</v>
      </c>
      <c r="F32253" s="86">
        <v>278804.20623443701</v>
      </c>
    </row>
    <row r="32254" spans="1:6">
      <c r="A32254">
        <v>2037</v>
      </c>
      <c r="B32254" t="s">
        <v>1053</v>
      </c>
      <c r="C32254" t="s">
        <v>1022</v>
      </c>
      <c r="D32254" t="s">
        <v>1020</v>
      </c>
      <c r="E32254" t="s">
        <v>1014</v>
      </c>
      <c r="F32254" s="86">
        <v>279165.645370493</v>
      </c>
    </row>
    <row r="32255" spans="1:6">
      <c r="A32255">
        <v>2038</v>
      </c>
      <c r="B32255" t="s">
        <v>1053</v>
      </c>
      <c r="C32255" t="s">
        <v>1022</v>
      </c>
      <c r="D32255" t="s">
        <v>1020</v>
      </c>
      <c r="E32255" t="s">
        <v>1014</v>
      </c>
      <c r="F32255" s="86">
        <v>279487.10767037002</v>
      </c>
    </row>
    <row r="32256" spans="1:6">
      <c r="A32256">
        <v>2039</v>
      </c>
      <c r="B32256" t="s">
        <v>1053</v>
      </c>
      <c r="C32256" t="s">
        <v>1022</v>
      </c>
      <c r="D32256" t="s">
        <v>1020</v>
      </c>
      <c r="E32256" t="s">
        <v>1014</v>
      </c>
      <c r="F32256" s="86">
        <v>279899.53190185502</v>
      </c>
    </row>
    <row r="32257" spans="1:6">
      <c r="A32257">
        <v>2040</v>
      </c>
      <c r="B32257" t="s">
        <v>1053</v>
      </c>
      <c r="C32257" t="s">
        <v>1022</v>
      </c>
      <c r="D32257" t="s">
        <v>1020</v>
      </c>
      <c r="E32257" t="s">
        <v>1014</v>
      </c>
      <c r="F32257" s="86">
        <v>280470.18032399798</v>
      </c>
    </row>
    <row r="32258" spans="1:6">
      <c r="A32258">
        <v>2041</v>
      </c>
      <c r="B32258" t="s">
        <v>1053</v>
      </c>
      <c r="C32258" t="s">
        <v>1022</v>
      </c>
      <c r="D32258" t="s">
        <v>1020</v>
      </c>
      <c r="E32258" t="s">
        <v>1014</v>
      </c>
      <c r="F32258" s="86">
        <v>279335.89179190597</v>
      </c>
    </row>
    <row r="32259" spans="1:6">
      <c r="A32259">
        <v>2042</v>
      </c>
      <c r="B32259" t="s">
        <v>1053</v>
      </c>
      <c r="C32259" t="s">
        <v>1022</v>
      </c>
      <c r="D32259" t="s">
        <v>1020</v>
      </c>
      <c r="E32259" t="s">
        <v>1014</v>
      </c>
      <c r="F32259" s="86">
        <v>278406.98673328501</v>
      </c>
    </row>
    <row r="32260" spans="1:6">
      <c r="A32260">
        <v>2043</v>
      </c>
      <c r="B32260" t="s">
        <v>1053</v>
      </c>
      <c r="C32260" t="s">
        <v>1022</v>
      </c>
      <c r="D32260" t="s">
        <v>1020</v>
      </c>
      <c r="E32260" t="s">
        <v>1014</v>
      </c>
      <c r="F32260" s="86">
        <v>277640.74296409002</v>
      </c>
    </row>
    <row r="32261" spans="1:6">
      <c r="A32261">
        <v>2044</v>
      </c>
      <c r="B32261" t="s">
        <v>1053</v>
      </c>
      <c r="C32261" t="s">
        <v>1022</v>
      </c>
      <c r="D32261" t="s">
        <v>1020</v>
      </c>
      <c r="E32261" t="s">
        <v>1014</v>
      </c>
      <c r="F32261" s="86">
        <v>276990.67089258297</v>
      </c>
    </row>
    <row r="32262" spans="1:6">
      <c r="A32262">
        <v>2045</v>
      </c>
      <c r="B32262" t="s">
        <v>1053</v>
      </c>
      <c r="C32262" t="s">
        <v>1022</v>
      </c>
      <c r="D32262" t="s">
        <v>1020</v>
      </c>
      <c r="E32262" t="s">
        <v>1014</v>
      </c>
      <c r="F32262" s="86">
        <v>276419.29910053202</v>
      </c>
    </row>
    <row r="32263" spans="1:6">
      <c r="A32263">
        <v>2046</v>
      </c>
      <c r="B32263" t="s">
        <v>1053</v>
      </c>
      <c r="C32263" t="s">
        <v>1022</v>
      </c>
      <c r="D32263" t="s">
        <v>1020</v>
      </c>
      <c r="E32263" t="s">
        <v>1014</v>
      </c>
      <c r="F32263" s="86">
        <v>275898.61282411002</v>
      </c>
    </row>
    <row r="32264" spans="1:6">
      <c r="A32264">
        <v>2047</v>
      </c>
      <c r="B32264" t="s">
        <v>1053</v>
      </c>
      <c r="C32264" t="s">
        <v>1022</v>
      </c>
      <c r="D32264" t="s">
        <v>1020</v>
      </c>
      <c r="E32264" t="s">
        <v>1014</v>
      </c>
      <c r="F32264" s="86">
        <v>275412.19214031799</v>
      </c>
    </row>
    <row r="32265" spans="1:6">
      <c r="A32265">
        <v>2048</v>
      </c>
      <c r="B32265" t="s">
        <v>1053</v>
      </c>
      <c r="C32265" t="s">
        <v>1022</v>
      </c>
      <c r="D32265" t="s">
        <v>1020</v>
      </c>
      <c r="E32265" t="s">
        <v>1014</v>
      </c>
      <c r="F32265" s="86">
        <v>274954.77423833503</v>
      </c>
    </row>
    <row r="32266" spans="1:6">
      <c r="A32266">
        <v>2049</v>
      </c>
      <c r="B32266" t="s">
        <v>1053</v>
      </c>
      <c r="C32266" t="s">
        <v>1022</v>
      </c>
      <c r="D32266" t="s">
        <v>1020</v>
      </c>
      <c r="E32266" t="s">
        <v>1014</v>
      </c>
      <c r="F32266" s="86">
        <v>274517.29668794898</v>
      </c>
    </row>
    <row r="32267" spans="1:6">
      <c r="A32267">
        <v>2050</v>
      </c>
      <c r="B32267" t="s">
        <v>1053</v>
      </c>
      <c r="C32267" t="s">
        <v>1022</v>
      </c>
      <c r="D32267" t="s">
        <v>1020</v>
      </c>
      <c r="E32267" t="s">
        <v>1014</v>
      </c>
      <c r="F32267" s="86">
        <v>274092.36589312699</v>
      </c>
    </row>
    <row r="32268" spans="1:6">
      <c r="A32268">
        <v>2017</v>
      </c>
      <c r="B32268" t="s">
        <v>1054</v>
      </c>
      <c r="C32268" t="s">
        <v>1022</v>
      </c>
      <c r="D32268" t="s">
        <v>1020</v>
      </c>
      <c r="E32268" t="s">
        <v>1014</v>
      </c>
      <c r="F32268" s="86">
        <v>34250.798467105204</v>
      </c>
    </row>
    <row r="32269" spans="1:6">
      <c r="A32269">
        <v>2018</v>
      </c>
      <c r="B32269" t="s">
        <v>1054</v>
      </c>
      <c r="C32269" t="s">
        <v>1022</v>
      </c>
      <c r="D32269" t="s">
        <v>1020</v>
      </c>
      <c r="E32269" t="s">
        <v>1014</v>
      </c>
      <c r="F32269" s="86">
        <v>36740.465200159299</v>
      </c>
    </row>
    <row r="32270" spans="1:6">
      <c r="A32270">
        <v>2019</v>
      </c>
      <c r="B32270" t="s">
        <v>1054</v>
      </c>
      <c r="C32270" t="s">
        <v>1022</v>
      </c>
      <c r="D32270" t="s">
        <v>1020</v>
      </c>
      <c r="E32270" t="s">
        <v>1014</v>
      </c>
      <c r="F32270" s="86">
        <v>39191.252852932797</v>
      </c>
    </row>
    <row r="32271" spans="1:6">
      <c r="A32271">
        <v>2020</v>
      </c>
      <c r="B32271" t="s">
        <v>1054</v>
      </c>
      <c r="C32271" t="s">
        <v>1022</v>
      </c>
      <c r="D32271" t="s">
        <v>1020</v>
      </c>
      <c r="E32271" t="s">
        <v>1014</v>
      </c>
      <c r="F32271" s="86">
        <v>41585.361045927697</v>
      </c>
    </row>
    <row r="32272" spans="1:6">
      <c r="A32272">
        <v>2021</v>
      </c>
      <c r="B32272" t="s">
        <v>1054</v>
      </c>
      <c r="C32272" t="s">
        <v>1022</v>
      </c>
      <c r="D32272" t="s">
        <v>1020</v>
      </c>
      <c r="E32272" t="s">
        <v>1014</v>
      </c>
      <c r="F32272" s="86">
        <v>43939.9880559187</v>
      </c>
    </row>
    <row r="32273" spans="1:6">
      <c r="A32273">
        <v>2022</v>
      </c>
      <c r="B32273" t="s">
        <v>1054</v>
      </c>
      <c r="C32273" t="s">
        <v>1022</v>
      </c>
      <c r="D32273" t="s">
        <v>1020</v>
      </c>
      <c r="E32273" t="s">
        <v>1014</v>
      </c>
      <c r="F32273" s="86">
        <v>46237.703672202202</v>
      </c>
    </row>
    <row r="32274" spans="1:6">
      <c r="A32274">
        <v>2023</v>
      </c>
      <c r="B32274" t="s">
        <v>1054</v>
      </c>
      <c r="C32274" t="s">
        <v>1022</v>
      </c>
      <c r="D32274" t="s">
        <v>1020</v>
      </c>
      <c r="E32274" t="s">
        <v>1014</v>
      </c>
      <c r="F32274" s="86">
        <v>48479.055057011501</v>
      </c>
    </row>
    <row r="32275" spans="1:6">
      <c r="A32275">
        <v>2024</v>
      </c>
      <c r="B32275" t="s">
        <v>1054</v>
      </c>
      <c r="C32275" t="s">
        <v>1022</v>
      </c>
      <c r="D32275" t="s">
        <v>1020</v>
      </c>
      <c r="E32275" t="s">
        <v>1014</v>
      </c>
      <c r="F32275" s="86">
        <v>50664.460008037699</v>
      </c>
    </row>
    <row r="32276" spans="1:6">
      <c r="A32276">
        <v>2025</v>
      </c>
      <c r="B32276" t="s">
        <v>1054</v>
      </c>
      <c r="C32276" t="s">
        <v>1022</v>
      </c>
      <c r="D32276" t="s">
        <v>1020</v>
      </c>
      <c r="E32276" t="s">
        <v>1014</v>
      </c>
      <c r="F32276" s="86">
        <v>52796.403011916504</v>
      </c>
    </row>
    <row r="32277" spans="1:6">
      <c r="A32277">
        <v>2026</v>
      </c>
      <c r="B32277" t="s">
        <v>1054</v>
      </c>
      <c r="C32277" t="s">
        <v>1022</v>
      </c>
      <c r="D32277" t="s">
        <v>1020</v>
      </c>
      <c r="E32277" t="s">
        <v>1014</v>
      </c>
      <c r="F32277" s="86">
        <v>54886.966783318603</v>
      </c>
    </row>
    <row r="32278" spans="1:6">
      <c r="A32278">
        <v>2027</v>
      </c>
      <c r="B32278" t="s">
        <v>1054</v>
      </c>
      <c r="C32278" t="s">
        <v>1022</v>
      </c>
      <c r="D32278" t="s">
        <v>1020</v>
      </c>
      <c r="E32278" t="s">
        <v>1014</v>
      </c>
      <c r="F32278" s="86">
        <v>56932.422577600599</v>
      </c>
    </row>
    <row r="32279" spans="1:6">
      <c r="A32279">
        <v>2028</v>
      </c>
      <c r="B32279" t="s">
        <v>1054</v>
      </c>
      <c r="C32279" t="s">
        <v>1022</v>
      </c>
      <c r="D32279" t="s">
        <v>1020</v>
      </c>
      <c r="E32279" t="s">
        <v>1014</v>
      </c>
      <c r="F32279" s="86">
        <v>58916.984586930201</v>
      </c>
    </row>
    <row r="32280" spans="1:6">
      <c r="A32280">
        <v>2029</v>
      </c>
      <c r="B32280" t="s">
        <v>1054</v>
      </c>
      <c r="C32280" t="s">
        <v>1022</v>
      </c>
      <c r="D32280" t="s">
        <v>1020</v>
      </c>
      <c r="E32280" t="s">
        <v>1014</v>
      </c>
      <c r="F32280" s="86">
        <v>60800.820068648602</v>
      </c>
    </row>
    <row r="32281" spans="1:6">
      <c r="A32281">
        <v>2030</v>
      </c>
      <c r="B32281" t="s">
        <v>1054</v>
      </c>
      <c r="C32281" t="s">
        <v>1022</v>
      </c>
      <c r="D32281" t="s">
        <v>1020</v>
      </c>
      <c r="E32281" t="s">
        <v>1014</v>
      </c>
      <c r="F32281" s="86">
        <v>62568.348478404099</v>
      </c>
    </row>
    <row r="32282" spans="1:6">
      <c r="A32282">
        <v>2031</v>
      </c>
      <c r="B32282" t="s">
        <v>1054</v>
      </c>
      <c r="C32282" t="s">
        <v>1022</v>
      </c>
      <c r="D32282" t="s">
        <v>1020</v>
      </c>
      <c r="E32282" t="s">
        <v>1014</v>
      </c>
      <c r="F32282" s="86">
        <v>64224.607006919599</v>
      </c>
    </row>
    <row r="32283" spans="1:6">
      <c r="A32283">
        <v>2032</v>
      </c>
      <c r="B32283" t="s">
        <v>1054</v>
      </c>
      <c r="C32283" t="s">
        <v>1022</v>
      </c>
      <c r="D32283" t="s">
        <v>1020</v>
      </c>
      <c r="E32283" t="s">
        <v>1014</v>
      </c>
      <c r="F32283" s="86">
        <v>65768.157699824296</v>
      </c>
    </row>
    <row r="32284" spans="1:6">
      <c r="A32284">
        <v>2033</v>
      </c>
      <c r="B32284" t="s">
        <v>1054</v>
      </c>
      <c r="C32284" t="s">
        <v>1022</v>
      </c>
      <c r="D32284" t="s">
        <v>1020</v>
      </c>
      <c r="E32284" t="s">
        <v>1014</v>
      </c>
      <c r="F32284" s="86">
        <v>67172.403033445502</v>
      </c>
    </row>
    <row r="32285" spans="1:6">
      <c r="A32285">
        <v>2034</v>
      </c>
      <c r="B32285" t="s">
        <v>1054</v>
      </c>
      <c r="C32285" t="s">
        <v>1022</v>
      </c>
      <c r="D32285" t="s">
        <v>1020</v>
      </c>
      <c r="E32285" t="s">
        <v>1014</v>
      </c>
      <c r="F32285" s="86">
        <v>68441.004523383395</v>
      </c>
    </row>
    <row r="32286" spans="1:6">
      <c r="A32286">
        <v>2035</v>
      </c>
      <c r="B32286" t="s">
        <v>1054</v>
      </c>
      <c r="C32286" t="s">
        <v>1022</v>
      </c>
      <c r="D32286" t="s">
        <v>1020</v>
      </c>
      <c r="E32286" t="s">
        <v>1014</v>
      </c>
      <c r="F32286" s="86">
        <v>69587.654649398799</v>
      </c>
    </row>
    <row r="32287" spans="1:6">
      <c r="A32287">
        <v>2036</v>
      </c>
      <c r="B32287" t="s">
        <v>1054</v>
      </c>
      <c r="C32287" t="s">
        <v>1022</v>
      </c>
      <c r="D32287" t="s">
        <v>1020</v>
      </c>
      <c r="E32287" t="s">
        <v>1014</v>
      </c>
      <c r="F32287" s="86">
        <v>70638.364337401101</v>
      </c>
    </row>
    <row r="32288" spans="1:6">
      <c r="A32288">
        <v>2037</v>
      </c>
      <c r="B32288" t="s">
        <v>1054</v>
      </c>
      <c r="C32288" t="s">
        <v>1022</v>
      </c>
      <c r="D32288" t="s">
        <v>1020</v>
      </c>
      <c r="E32288" t="s">
        <v>1014</v>
      </c>
      <c r="F32288" s="86">
        <v>71600.238185564202</v>
      </c>
    </row>
    <row r="32289" spans="1:6">
      <c r="A32289">
        <v>2038</v>
      </c>
      <c r="B32289" t="s">
        <v>1054</v>
      </c>
      <c r="C32289" t="s">
        <v>1022</v>
      </c>
      <c r="D32289" t="s">
        <v>1020</v>
      </c>
      <c r="E32289" t="s">
        <v>1014</v>
      </c>
      <c r="F32289" s="86">
        <v>72482.891537567004</v>
      </c>
    </row>
    <row r="32290" spans="1:6">
      <c r="A32290">
        <v>2039</v>
      </c>
      <c r="B32290" t="s">
        <v>1054</v>
      </c>
      <c r="C32290" t="s">
        <v>1022</v>
      </c>
      <c r="D32290" t="s">
        <v>1020</v>
      </c>
      <c r="E32290" t="s">
        <v>1014</v>
      </c>
      <c r="F32290" s="86">
        <v>73302.270842337995</v>
      </c>
    </row>
    <row r="32291" spans="1:6">
      <c r="A32291">
        <v>2040</v>
      </c>
      <c r="B32291" t="s">
        <v>1054</v>
      </c>
      <c r="C32291" t="s">
        <v>1022</v>
      </c>
      <c r="D32291" t="s">
        <v>1020</v>
      </c>
      <c r="E32291" t="s">
        <v>1014</v>
      </c>
      <c r="F32291" s="86">
        <v>74065.344904692596</v>
      </c>
    </row>
    <row r="32292" spans="1:6">
      <c r="A32292">
        <v>2041</v>
      </c>
      <c r="B32292" t="s">
        <v>1054</v>
      </c>
      <c r="C32292" t="s">
        <v>1022</v>
      </c>
      <c r="D32292" t="s">
        <v>1020</v>
      </c>
      <c r="E32292" t="s">
        <v>1014</v>
      </c>
      <c r="F32292" s="86">
        <v>74724.413805514501</v>
      </c>
    </row>
    <row r="32293" spans="1:6">
      <c r="A32293">
        <v>2042</v>
      </c>
      <c r="B32293" t="s">
        <v>1054</v>
      </c>
      <c r="C32293" t="s">
        <v>1022</v>
      </c>
      <c r="D32293" t="s">
        <v>1020</v>
      </c>
      <c r="E32293" t="s">
        <v>1014</v>
      </c>
      <c r="F32293" s="86">
        <v>75363.833201093104</v>
      </c>
    </row>
    <row r="32294" spans="1:6">
      <c r="A32294">
        <v>2043</v>
      </c>
      <c r="B32294" t="s">
        <v>1054</v>
      </c>
      <c r="C32294" t="s">
        <v>1022</v>
      </c>
      <c r="D32294" t="s">
        <v>1020</v>
      </c>
      <c r="E32294" t="s">
        <v>1014</v>
      </c>
      <c r="F32294" s="86">
        <v>75981.407797469001</v>
      </c>
    </row>
    <row r="32295" spans="1:6">
      <c r="A32295">
        <v>2044</v>
      </c>
      <c r="B32295" t="s">
        <v>1054</v>
      </c>
      <c r="C32295" t="s">
        <v>1022</v>
      </c>
      <c r="D32295" t="s">
        <v>1020</v>
      </c>
      <c r="E32295" t="s">
        <v>1014</v>
      </c>
      <c r="F32295" s="86">
        <v>76578.534166518206</v>
      </c>
    </row>
    <row r="32296" spans="1:6">
      <c r="A32296">
        <v>2045</v>
      </c>
      <c r="B32296" t="s">
        <v>1054</v>
      </c>
      <c r="C32296" t="s">
        <v>1022</v>
      </c>
      <c r="D32296" t="s">
        <v>1020</v>
      </c>
      <c r="E32296" t="s">
        <v>1014</v>
      </c>
      <c r="F32296" s="86">
        <v>77161.574609932693</v>
      </c>
    </row>
    <row r="32297" spans="1:6">
      <c r="A32297">
        <v>2046</v>
      </c>
      <c r="B32297" t="s">
        <v>1054</v>
      </c>
      <c r="C32297" t="s">
        <v>1022</v>
      </c>
      <c r="D32297" t="s">
        <v>1020</v>
      </c>
      <c r="E32297" t="s">
        <v>1014</v>
      </c>
      <c r="F32297" s="86">
        <v>77739.222925929498</v>
      </c>
    </row>
    <row r="32298" spans="1:6">
      <c r="A32298">
        <v>2047</v>
      </c>
      <c r="B32298" t="s">
        <v>1054</v>
      </c>
      <c r="C32298" t="s">
        <v>1022</v>
      </c>
      <c r="D32298" t="s">
        <v>1020</v>
      </c>
      <c r="E32298" t="s">
        <v>1014</v>
      </c>
      <c r="F32298" s="86">
        <v>78320.715068187696</v>
      </c>
    </row>
    <row r="32299" spans="1:6">
      <c r="A32299">
        <v>2048</v>
      </c>
      <c r="B32299" t="s">
        <v>1054</v>
      </c>
      <c r="C32299" t="s">
        <v>1022</v>
      </c>
      <c r="D32299" t="s">
        <v>1020</v>
      </c>
      <c r="E32299" t="s">
        <v>1014</v>
      </c>
      <c r="F32299" s="86">
        <v>78916.477848531998</v>
      </c>
    </row>
    <row r="32300" spans="1:6">
      <c r="A32300">
        <v>2049</v>
      </c>
      <c r="B32300" t="s">
        <v>1054</v>
      </c>
      <c r="C32300" t="s">
        <v>1022</v>
      </c>
      <c r="D32300" t="s">
        <v>1020</v>
      </c>
      <c r="E32300" t="s">
        <v>1014</v>
      </c>
      <c r="F32300" s="86">
        <v>79527.338342136703</v>
      </c>
    </row>
    <row r="32301" spans="1:6">
      <c r="A32301">
        <v>2050</v>
      </c>
      <c r="B32301" t="s">
        <v>1054</v>
      </c>
      <c r="C32301" t="s">
        <v>1022</v>
      </c>
      <c r="D32301" t="s">
        <v>1020</v>
      </c>
      <c r="E32301" t="s">
        <v>1014</v>
      </c>
      <c r="F32301" s="86">
        <v>80150.723296836906</v>
      </c>
    </row>
    <row r="32302" spans="1:6">
      <c r="A32302">
        <v>2017</v>
      </c>
      <c r="B32302" t="s">
        <v>1055</v>
      </c>
      <c r="C32302" t="s">
        <v>1022</v>
      </c>
      <c r="D32302" t="s">
        <v>1020</v>
      </c>
      <c r="E32302" t="s">
        <v>1014</v>
      </c>
      <c r="F32302" s="86">
        <v>322511.47784150398</v>
      </c>
    </row>
    <row r="32303" spans="1:6">
      <c r="A32303">
        <v>2018</v>
      </c>
      <c r="B32303" t="s">
        <v>1055</v>
      </c>
      <c r="C32303" t="s">
        <v>1022</v>
      </c>
      <c r="D32303" t="s">
        <v>1020</v>
      </c>
      <c r="E32303" t="s">
        <v>1014</v>
      </c>
      <c r="F32303" s="86">
        <v>350998.86991009599</v>
      </c>
    </row>
    <row r="32304" spans="1:6">
      <c r="A32304">
        <v>2019</v>
      </c>
      <c r="B32304" t="s">
        <v>1055</v>
      </c>
      <c r="C32304" t="s">
        <v>1022</v>
      </c>
      <c r="D32304" t="s">
        <v>1020</v>
      </c>
      <c r="E32304" t="s">
        <v>1014</v>
      </c>
      <c r="F32304" s="86">
        <v>378858.574148149</v>
      </c>
    </row>
    <row r="32305" spans="1:6">
      <c r="A32305">
        <v>2020</v>
      </c>
      <c r="B32305" t="s">
        <v>1055</v>
      </c>
      <c r="C32305" t="s">
        <v>1022</v>
      </c>
      <c r="D32305" t="s">
        <v>1020</v>
      </c>
      <c r="E32305" t="s">
        <v>1014</v>
      </c>
      <c r="F32305" s="86">
        <v>405828.666866149</v>
      </c>
    </row>
    <row r="32306" spans="1:6">
      <c r="A32306">
        <v>2021</v>
      </c>
      <c r="B32306" t="s">
        <v>1055</v>
      </c>
      <c r="C32306" t="s">
        <v>1022</v>
      </c>
      <c r="D32306" t="s">
        <v>1020</v>
      </c>
      <c r="E32306" t="s">
        <v>1014</v>
      </c>
      <c r="F32306" s="86">
        <v>431989.893259231</v>
      </c>
    </row>
    <row r="32307" spans="1:6">
      <c r="A32307">
        <v>2022</v>
      </c>
      <c r="B32307" t="s">
        <v>1055</v>
      </c>
      <c r="C32307" t="s">
        <v>1022</v>
      </c>
      <c r="D32307" t="s">
        <v>1020</v>
      </c>
      <c r="E32307" t="s">
        <v>1014</v>
      </c>
      <c r="F32307" s="86">
        <v>457079.14777330501</v>
      </c>
    </row>
    <row r="32308" spans="1:6">
      <c r="A32308">
        <v>2023</v>
      </c>
      <c r="B32308" t="s">
        <v>1055</v>
      </c>
      <c r="C32308" t="s">
        <v>1022</v>
      </c>
      <c r="D32308" t="s">
        <v>1020</v>
      </c>
      <c r="E32308" t="s">
        <v>1014</v>
      </c>
      <c r="F32308" s="86">
        <v>481000.007836167</v>
      </c>
    </row>
    <row r="32309" spans="1:6">
      <c r="A32309">
        <v>2024</v>
      </c>
      <c r="B32309" t="s">
        <v>1055</v>
      </c>
      <c r="C32309" t="s">
        <v>1022</v>
      </c>
      <c r="D32309" t="s">
        <v>1020</v>
      </c>
      <c r="E32309" t="s">
        <v>1014</v>
      </c>
      <c r="F32309" s="86">
        <v>503651.03721823997</v>
      </c>
    </row>
    <row r="32310" spans="1:6">
      <c r="A32310">
        <v>2025</v>
      </c>
      <c r="B32310" t="s">
        <v>1055</v>
      </c>
      <c r="C32310" t="s">
        <v>1022</v>
      </c>
      <c r="D32310" t="s">
        <v>1020</v>
      </c>
      <c r="E32310" t="s">
        <v>1014</v>
      </c>
      <c r="F32310" s="86">
        <v>524966.61093854799</v>
      </c>
    </row>
    <row r="32311" spans="1:6">
      <c r="A32311">
        <v>2026</v>
      </c>
      <c r="B32311" t="s">
        <v>1055</v>
      </c>
      <c r="C32311" t="s">
        <v>1022</v>
      </c>
      <c r="D32311" t="s">
        <v>1020</v>
      </c>
      <c r="E32311" t="s">
        <v>1014</v>
      </c>
      <c r="F32311" s="86">
        <v>544963.81033958902</v>
      </c>
    </row>
    <row r="32312" spans="1:6">
      <c r="A32312">
        <v>2027</v>
      </c>
      <c r="B32312" t="s">
        <v>1055</v>
      </c>
      <c r="C32312" t="s">
        <v>1022</v>
      </c>
      <c r="D32312" t="s">
        <v>1020</v>
      </c>
      <c r="E32312" t="s">
        <v>1014</v>
      </c>
      <c r="F32312" s="86">
        <v>563402.74530564004</v>
      </c>
    </row>
    <row r="32313" spans="1:6">
      <c r="A32313">
        <v>2028</v>
      </c>
      <c r="B32313" t="s">
        <v>1055</v>
      </c>
      <c r="C32313" t="s">
        <v>1022</v>
      </c>
      <c r="D32313" t="s">
        <v>1020</v>
      </c>
      <c r="E32313" t="s">
        <v>1014</v>
      </c>
      <c r="F32313" s="86">
        <v>579917.74482810695</v>
      </c>
    </row>
    <row r="32314" spans="1:6">
      <c r="A32314">
        <v>2029</v>
      </c>
      <c r="B32314" t="s">
        <v>1055</v>
      </c>
      <c r="C32314" t="s">
        <v>1022</v>
      </c>
      <c r="D32314" t="s">
        <v>1020</v>
      </c>
      <c r="E32314" t="s">
        <v>1014</v>
      </c>
      <c r="F32314" s="86">
        <v>594099.88737918495</v>
      </c>
    </row>
    <row r="32315" spans="1:6">
      <c r="A32315">
        <v>2030</v>
      </c>
      <c r="B32315" t="s">
        <v>1055</v>
      </c>
      <c r="C32315" t="s">
        <v>1022</v>
      </c>
      <c r="D32315" t="s">
        <v>1020</v>
      </c>
      <c r="E32315" t="s">
        <v>1014</v>
      </c>
      <c r="F32315" s="86">
        <v>605918.58127788</v>
      </c>
    </row>
    <row r="32316" spans="1:6">
      <c r="A32316">
        <v>2031</v>
      </c>
      <c r="B32316" t="s">
        <v>1055</v>
      </c>
      <c r="C32316" t="s">
        <v>1022</v>
      </c>
      <c r="D32316" t="s">
        <v>1020</v>
      </c>
      <c r="E32316" t="s">
        <v>1014</v>
      </c>
      <c r="F32316" s="86">
        <v>615448.81223379204</v>
      </c>
    </row>
    <row r="32317" spans="1:6">
      <c r="A32317">
        <v>2032</v>
      </c>
      <c r="B32317" t="s">
        <v>1055</v>
      </c>
      <c r="C32317" t="s">
        <v>1022</v>
      </c>
      <c r="D32317" t="s">
        <v>1020</v>
      </c>
      <c r="E32317" t="s">
        <v>1014</v>
      </c>
      <c r="F32317" s="86">
        <v>622724.80276352796</v>
      </c>
    </row>
    <row r="32318" spans="1:6">
      <c r="A32318">
        <v>2033</v>
      </c>
      <c r="B32318" t="s">
        <v>1055</v>
      </c>
      <c r="C32318" t="s">
        <v>1022</v>
      </c>
      <c r="D32318" t="s">
        <v>1020</v>
      </c>
      <c r="E32318" t="s">
        <v>1014</v>
      </c>
      <c r="F32318" s="86">
        <v>627848.79564296</v>
      </c>
    </row>
    <row r="32319" spans="1:6">
      <c r="A32319">
        <v>2034</v>
      </c>
      <c r="B32319" t="s">
        <v>1055</v>
      </c>
      <c r="C32319" t="s">
        <v>1022</v>
      </c>
      <c r="D32319" t="s">
        <v>1020</v>
      </c>
      <c r="E32319" t="s">
        <v>1014</v>
      </c>
      <c r="F32319" s="86">
        <v>631270.37809971604</v>
      </c>
    </row>
    <row r="32320" spans="1:6">
      <c r="A32320">
        <v>2035</v>
      </c>
      <c r="B32320" t="s">
        <v>1055</v>
      </c>
      <c r="C32320" t="s">
        <v>1022</v>
      </c>
      <c r="D32320" t="s">
        <v>1020</v>
      </c>
      <c r="E32320" t="s">
        <v>1014</v>
      </c>
      <c r="F32320" s="86">
        <v>633416.29413207597</v>
      </c>
    </row>
    <row r="32321" spans="1:6">
      <c r="A32321">
        <v>2036</v>
      </c>
      <c r="B32321" t="s">
        <v>1055</v>
      </c>
      <c r="C32321" t="s">
        <v>1022</v>
      </c>
      <c r="D32321" t="s">
        <v>1020</v>
      </c>
      <c r="E32321" t="s">
        <v>1014</v>
      </c>
      <c r="F32321" s="86">
        <v>634720.71398142294</v>
      </c>
    </row>
    <row r="32322" spans="1:6">
      <c r="A32322">
        <v>2037</v>
      </c>
      <c r="B32322" t="s">
        <v>1055</v>
      </c>
      <c r="C32322" t="s">
        <v>1022</v>
      </c>
      <c r="D32322" t="s">
        <v>1020</v>
      </c>
      <c r="E32322" t="s">
        <v>1014</v>
      </c>
      <c r="F32322" s="86">
        <v>635543.55991189403</v>
      </c>
    </row>
    <row r="32323" spans="1:6">
      <c r="A32323">
        <v>2038</v>
      </c>
      <c r="B32323" t="s">
        <v>1055</v>
      </c>
      <c r="C32323" t="s">
        <v>1022</v>
      </c>
      <c r="D32323" t="s">
        <v>1020</v>
      </c>
      <c r="E32323" t="s">
        <v>1014</v>
      </c>
      <c r="F32323" s="86">
        <v>636275.39528572594</v>
      </c>
    </row>
    <row r="32324" spans="1:6">
      <c r="A32324">
        <v>2039</v>
      </c>
      <c r="B32324" t="s">
        <v>1055</v>
      </c>
      <c r="C32324" t="s">
        <v>1022</v>
      </c>
      <c r="D32324" t="s">
        <v>1020</v>
      </c>
      <c r="E32324" t="s">
        <v>1014</v>
      </c>
      <c r="F32324" s="86">
        <v>637214.31298071798</v>
      </c>
    </row>
    <row r="32325" spans="1:6">
      <c r="A32325">
        <v>2040</v>
      </c>
      <c r="B32325" t="s">
        <v>1055</v>
      </c>
      <c r="C32325" t="s">
        <v>1022</v>
      </c>
      <c r="D32325" t="s">
        <v>1020</v>
      </c>
      <c r="E32325" t="s">
        <v>1014</v>
      </c>
      <c r="F32325" s="86">
        <v>638513.44106356497</v>
      </c>
    </row>
    <row r="32326" spans="1:6">
      <c r="A32326">
        <v>2041</v>
      </c>
      <c r="B32326" t="s">
        <v>1055</v>
      </c>
      <c r="C32326" t="s">
        <v>1022</v>
      </c>
      <c r="D32326" t="s">
        <v>1020</v>
      </c>
      <c r="E32326" t="s">
        <v>1014</v>
      </c>
      <c r="F32326" s="86">
        <v>635931.13989718701</v>
      </c>
    </row>
    <row r="32327" spans="1:6">
      <c r="A32327">
        <v>2042</v>
      </c>
      <c r="B32327" t="s">
        <v>1055</v>
      </c>
      <c r="C32327" t="s">
        <v>1022</v>
      </c>
      <c r="D32327" t="s">
        <v>1020</v>
      </c>
      <c r="E32327" t="s">
        <v>1014</v>
      </c>
      <c r="F32327" s="86">
        <v>633816.411105996</v>
      </c>
    </row>
    <row r="32328" spans="1:6">
      <c r="A32328">
        <v>2043</v>
      </c>
      <c r="B32328" t="s">
        <v>1055</v>
      </c>
      <c r="C32328" t="s">
        <v>1022</v>
      </c>
      <c r="D32328" t="s">
        <v>1020</v>
      </c>
      <c r="E32328" t="s">
        <v>1014</v>
      </c>
      <c r="F32328" s="86">
        <v>632071.99412306899</v>
      </c>
    </row>
    <row r="32329" spans="1:6">
      <c r="A32329">
        <v>2044</v>
      </c>
      <c r="B32329" t="s">
        <v>1055</v>
      </c>
      <c r="C32329" t="s">
        <v>1022</v>
      </c>
      <c r="D32329" t="s">
        <v>1020</v>
      </c>
      <c r="E32329" t="s">
        <v>1014</v>
      </c>
      <c r="F32329" s="86">
        <v>630592.05156789999</v>
      </c>
    </row>
    <row r="32330" spans="1:6">
      <c r="A32330">
        <v>2045</v>
      </c>
      <c r="B32330" t="s">
        <v>1055</v>
      </c>
      <c r="C32330" t="s">
        <v>1022</v>
      </c>
      <c r="D32330" t="s">
        <v>1020</v>
      </c>
      <c r="E32330" t="s">
        <v>1014</v>
      </c>
      <c r="F32330" s="86">
        <v>629291.27667394304</v>
      </c>
    </row>
    <row r="32331" spans="1:6">
      <c r="A32331">
        <v>2046</v>
      </c>
      <c r="B32331" t="s">
        <v>1055</v>
      </c>
      <c r="C32331" t="s">
        <v>1022</v>
      </c>
      <c r="D32331" t="s">
        <v>1020</v>
      </c>
      <c r="E32331" t="s">
        <v>1014</v>
      </c>
      <c r="F32331" s="86">
        <v>628105.89152644097</v>
      </c>
    </row>
    <row r="32332" spans="1:6">
      <c r="A32332">
        <v>2047</v>
      </c>
      <c r="B32332" t="s">
        <v>1055</v>
      </c>
      <c r="C32332" t="s">
        <v>1022</v>
      </c>
      <c r="D32332" t="s">
        <v>1020</v>
      </c>
      <c r="E32332" t="s">
        <v>1014</v>
      </c>
      <c r="F32332" s="86">
        <v>626998.51481974998</v>
      </c>
    </row>
    <row r="32333" spans="1:6">
      <c r="A32333">
        <v>2048</v>
      </c>
      <c r="B32333" t="s">
        <v>1055</v>
      </c>
      <c r="C32333" t="s">
        <v>1022</v>
      </c>
      <c r="D32333" t="s">
        <v>1020</v>
      </c>
      <c r="E32333" t="s">
        <v>1014</v>
      </c>
      <c r="F32333" s="86">
        <v>625957.16533203702</v>
      </c>
    </row>
    <row r="32334" spans="1:6">
      <c r="A32334">
        <v>2049</v>
      </c>
      <c r="B32334" t="s">
        <v>1055</v>
      </c>
      <c r="C32334" t="s">
        <v>1022</v>
      </c>
      <c r="D32334" t="s">
        <v>1020</v>
      </c>
      <c r="E32334" t="s">
        <v>1014</v>
      </c>
      <c r="F32334" s="86">
        <v>624961.21169531695</v>
      </c>
    </row>
    <row r="32335" spans="1:6">
      <c r="A32335">
        <v>2050</v>
      </c>
      <c r="B32335" t="s">
        <v>1055</v>
      </c>
      <c r="C32335" t="s">
        <v>1022</v>
      </c>
      <c r="D32335" t="s">
        <v>1020</v>
      </c>
      <c r="E32335" t="s">
        <v>1014</v>
      </c>
      <c r="F32335" s="86">
        <v>623993.82177991699</v>
      </c>
    </row>
    <row r="32336" spans="1:6">
      <c r="A32336">
        <v>2017</v>
      </c>
      <c r="B32336" t="s">
        <v>1056</v>
      </c>
      <c r="C32336" t="s">
        <v>1022</v>
      </c>
      <c r="D32336" t="s">
        <v>1020</v>
      </c>
      <c r="E32336" t="s">
        <v>1014</v>
      </c>
      <c r="F32336" s="86">
        <v>118032.65938437299</v>
      </c>
    </row>
    <row r="32337" spans="1:6">
      <c r="A32337">
        <v>2018</v>
      </c>
      <c r="B32337" t="s">
        <v>1056</v>
      </c>
      <c r="C32337" t="s">
        <v>1022</v>
      </c>
      <c r="D32337" t="s">
        <v>1020</v>
      </c>
      <c r="E32337" t="s">
        <v>1014</v>
      </c>
      <c r="F32337" s="86">
        <v>127716.893302838</v>
      </c>
    </row>
    <row r="32338" spans="1:6">
      <c r="A32338">
        <v>2019</v>
      </c>
      <c r="B32338" t="s">
        <v>1056</v>
      </c>
      <c r="C32338" t="s">
        <v>1022</v>
      </c>
      <c r="D32338" t="s">
        <v>1020</v>
      </c>
      <c r="E32338" t="s">
        <v>1014</v>
      </c>
      <c r="F32338" s="86">
        <v>137152.19422607499</v>
      </c>
    </row>
    <row r="32339" spans="1:6">
      <c r="A32339">
        <v>2020</v>
      </c>
      <c r="B32339" t="s">
        <v>1056</v>
      </c>
      <c r="C32339" t="s">
        <v>1022</v>
      </c>
      <c r="D32339" t="s">
        <v>1020</v>
      </c>
      <c r="E32339" t="s">
        <v>1014</v>
      </c>
      <c r="F32339" s="86">
        <v>146265.371686453</v>
      </c>
    </row>
    <row r="32340" spans="1:6">
      <c r="A32340">
        <v>2021</v>
      </c>
      <c r="B32340" t="s">
        <v>1056</v>
      </c>
      <c r="C32340" t="s">
        <v>1022</v>
      </c>
      <c r="D32340" t="s">
        <v>1020</v>
      </c>
      <c r="E32340" t="s">
        <v>1014</v>
      </c>
      <c r="F32340" s="86">
        <v>155099.86904510501</v>
      </c>
    </row>
    <row r="32341" spans="1:6">
      <c r="A32341">
        <v>2022</v>
      </c>
      <c r="B32341" t="s">
        <v>1056</v>
      </c>
      <c r="C32341" t="s">
        <v>1022</v>
      </c>
      <c r="D32341" t="s">
        <v>1020</v>
      </c>
      <c r="E32341" t="s">
        <v>1014</v>
      </c>
      <c r="F32341" s="86">
        <v>163583.95902669401</v>
      </c>
    </row>
    <row r="32342" spans="1:6">
      <c r="A32342">
        <v>2023</v>
      </c>
      <c r="B32342" t="s">
        <v>1056</v>
      </c>
      <c r="C32342" t="s">
        <v>1022</v>
      </c>
      <c r="D32342" t="s">
        <v>1020</v>
      </c>
      <c r="E32342" t="s">
        <v>1014</v>
      </c>
      <c r="F32342" s="86">
        <v>171715.65216348699</v>
      </c>
    </row>
    <row r="32343" spans="1:6">
      <c r="A32343">
        <v>2024</v>
      </c>
      <c r="B32343" t="s">
        <v>1056</v>
      </c>
      <c r="C32343" t="s">
        <v>1022</v>
      </c>
      <c r="D32343" t="s">
        <v>1020</v>
      </c>
      <c r="E32343" t="s">
        <v>1014</v>
      </c>
      <c r="F32343" s="86">
        <v>179491.95613399</v>
      </c>
    </row>
    <row r="32344" spans="1:6">
      <c r="A32344">
        <v>2025</v>
      </c>
      <c r="B32344" t="s">
        <v>1056</v>
      </c>
      <c r="C32344" t="s">
        <v>1022</v>
      </c>
      <c r="D32344" t="s">
        <v>1020</v>
      </c>
      <c r="E32344" t="s">
        <v>1014</v>
      </c>
      <c r="F32344" s="86">
        <v>186918.68996509101</v>
      </c>
    </row>
    <row r="32345" spans="1:6">
      <c r="A32345">
        <v>2026</v>
      </c>
      <c r="B32345" t="s">
        <v>1056</v>
      </c>
      <c r="C32345" t="s">
        <v>1022</v>
      </c>
      <c r="D32345" t="s">
        <v>1020</v>
      </c>
      <c r="E32345" t="s">
        <v>1014</v>
      </c>
      <c r="F32345" s="86">
        <v>194028.34560591599</v>
      </c>
    </row>
    <row r="32346" spans="1:6">
      <c r="A32346">
        <v>2027</v>
      </c>
      <c r="B32346" t="s">
        <v>1056</v>
      </c>
      <c r="C32346" t="s">
        <v>1022</v>
      </c>
      <c r="D32346" t="s">
        <v>1020</v>
      </c>
      <c r="E32346" t="s">
        <v>1014</v>
      </c>
      <c r="F32346" s="86">
        <v>200774.43096751699</v>
      </c>
    </row>
    <row r="32347" spans="1:6">
      <c r="A32347">
        <v>2028</v>
      </c>
      <c r="B32347" t="s">
        <v>1056</v>
      </c>
      <c r="C32347" t="s">
        <v>1022</v>
      </c>
      <c r="D32347" t="s">
        <v>1020</v>
      </c>
      <c r="E32347" t="s">
        <v>1014</v>
      </c>
      <c r="F32347" s="86">
        <v>207068.39623388599</v>
      </c>
    </row>
    <row r="32348" spans="1:6">
      <c r="A32348">
        <v>2029</v>
      </c>
      <c r="B32348" t="s">
        <v>1056</v>
      </c>
      <c r="C32348" t="s">
        <v>1022</v>
      </c>
      <c r="D32348" t="s">
        <v>1020</v>
      </c>
      <c r="E32348" t="s">
        <v>1014</v>
      </c>
      <c r="F32348" s="86">
        <v>212762.75519955199</v>
      </c>
    </row>
    <row r="32349" spans="1:6">
      <c r="A32349">
        <v>2030</v>
      </c>
      <c r="B32349" t="s">
        <v>1056</v>
      </c>
      <c r="C32349" t="s">
        <v>1022</v>
      </c>
      <c r="D32349" t="s">
        <v>1020</v>
      </c>
      <c r="E32349" t="s">
        <v>1014</v>
      </c>
      <c r="F32349" s="86">
        <v>217818.21797441001</v>
      </c>
    </row>
    <row r="32350" spans="1:6">
      <c r="A32350">
        <v>2031</v>
      </c>
      <c r="B32350" t="s">
        <v>1056</v>
      </c>
      <c r="C32350" t="s">
        <v>1022</v>
      </c>
      <c r="D32350" t="s">
        <v>1020</v>
      </c>
      <c r="E32350" t="s">
        <v>1014</v>
      </c>
      <c r="F32350" s="86">
        <v>222265.56690202301</v>
      </c>
    </row>
    <row r="32351" spans="1:6">
      <c r="A32351">
        <v>2032</v>
      </c>
      <c r="B32351" t="s">
        <v>1056</v>
      </c>
      <c r="C32351" t="s">
        <v>1022</v>
      </c>
      <c r="D32351" t="s">
        <v>1020</v>
      </c>
      <c r="E32351" t="s">
        <v>1014</v>
      </c>
      <c r="F32351" s="86">
        <v>226120.91706864201</v>
      </c>
    </row>
    <row r="32352" spans="1:6">
      <c r="A32352">
        <v>2033</v>
      </c>
      <c r="B32352" t="s">
        <v>1056</v>
      </c>
      <c r="C32352" t="s">
        <v>1022</v>
      </c>
      <c r="D32352" t="s">
        <v>1020</v>
      </c>
      <c r="E32352" t="s">
        <v>1014</v>
      </c>
      <c r="F32352" s="86">
        <v>229349.50777527801</v>
      </c>
    </row>
    <row r="32353" spans="1:6">
      <c r="A32353">
        <v>2034</v>
      </c>
      <c r="B32353" t="s">
        <v>1056</v>
      </c>
      <c r="C32353" t="s">
        <v>1022</v>
      </c>
      <c r="D32353" t="s">
        <v>1020</v>
      </c>
      <c r="E32353" t="s">
        <v>1014</v>
      </c>
      <c r="F32353" s="86">
        <v>232033.95030151299</v>
      </c>
    </row>
    <row r="32354" spans="1:6">
      <c r="A32354">
        <v>2035</v>
      </c>
      <c r="B32354" t="s">
        <v>1056</v>
      </c>
      <c r="C32354" t="s">
        <v>1022</v>
      </c>
      <c r="D32354" t="s">
        <v>1020</v>
      </c>
      <c r="E32354" t="s">
        <v>1014</v>
      </c>
      <c r="F32354" s="86">
        <v>234284.52263263299</v>
      </c>
    </row>
    <row r="32355" spans="1:6">
      <c r="A32355">
        <v>2036</v>
      </c>
      <c r="B32355" t="s">
        <v>1056</v>
      </c>
      <c r="C32355" t="s">
        <v>1022</v>
      </c>
      <c r="D32355" t="s">
        <v>1020</v>
      </c>
      <c r="E32355" t="s">
        <v>1014</v>
      </c>
      <c r="F32355" s="86">
        <v>236243.41677096899</v>
      </c>
    </row>
    <row r="32356" spans="1:6">
      <c r="A32356">
        <v>2037</v>
      </c>
      <c r="B32356" t="s">
        <v>1056</v>
      </c>
      <c r="C32356" t="s">
        <v>1022</v>
      </c>
      <c r="D32356" t="s">
        <v>1020</v>
      </c>
      <c r="E32356" t="s">
        <v>1014</v>
      </c>
      <c r="F32356" s="86">
        <v>237986.49610326701</v>
      </c>
    </row>
    <row r="32357" spans="1:6">
      <c r="A32357">
        <v>2038</v>
      </c>
      <c r="B32357" t="s">
        <v>1056</v>
      </c>
      <c r="C32357" t="s">
        <v>1022</v>
      </c>
      <c r="D32357" t="s">
        <v>1020</v>
      </c>
      <c r="E32357" t="s">
        <v>1014</v>
      </c>
      <c r="F32357" s="86">
        <v>239593.958572656</v>
      </c>
    </row>
    <row r="32358" spans="1:6">
      <c r="A32358">
        <v>2039</v>
      </c>
      <c r="B32358" t="s">
        <v>1056</v>
      </c>
      <c r="C32358" t="s">
        <v>1022</v>
      </c>
      <c r="D32358" t="s">
        <v>1020</v>
      </c>
      <c r="E32358" t="s">
        <v>1014</v>
      </c>
      <c r="F32358" s="86">
        <v>241144.772848936</v>
      </c>
    </row>
    <row r="32359" spans="1:6">
      <c r="A32359">
        <v>2040</v>
      </c>
      <c r="B32359" t="s">
        <v>1056</v>
      </c>
      <c r="C32359" t="s">
        <v>1022</v>
      </c>
      <c r="D32359" t="s">
        <v>1020</v>
      </c>
      <c r="E32359" t="s">
        <v>1014</v>
      </c>
      <c r="F32359" s="86">
        <v>242676.02606292799</v>
      </c>
    </row>
    <row r="32360" spans="1:6">
      <c r="A32360">
        <v>2041</v>
      </c>
      <c r="B32360" t="s">
        <v>1056</v>
      </c>
      <c r="C32360" t="s">
        <v>1022</v>
      </c>
      <c r="D32360" t="s">
        <v>1020</v>
      </c>
      <c r="E32360" t="s">
        <v>1014</v>
      </c>
      <c r="F32360" s="86">
        <v>244045.09805605499</v>
      </c>
    </row>
    <row r="32361" spans="1:6">
      <c r="A32361">
        <v>2042</v>
      </c>
      <c r="B32361" t="s">
        <v>1056</v>
      </c>
      <c r="C32361" t="s">
        <v>1022</v>
      </c>
      <c r="D32361" t="s">
        <v>1020</v>
      </c>
      <c r="E32361" t="s">
        <v>1014</v>
      </c>
      <c r="F32361" s="86">
        <v>245483.35349787201</v>
      </c>
    </row>
    <row r="32362" spans="1:6">
      <c r="A32362">
        <v>2043</v>
      </c>
      <c r="B32362" t="s">
        <v>1056</v>
      </c>
      <c r="C32362" t="s">
        <v>1022</v>
      </c>
      <c r="D32362" t="s">
        <v>1020</v>
      </c>
      <c r="E32362" t="s">
        <v>1014</v>
      </c>
      <c r="F32362" s="86">
        <v>246963.769862202</v>
      </c>
    </row>
    <row r="32363" spans="1:6">
      <c r="A32363">
        <v>2044</v>
      </c>
      <c r="B32363" t="s">
        <v>1056</v>
      </c>
      <c r="C32363" t="s">
        <v>1022</v>
      </c>
      <c r="D32363" t="s">
        <v>1020</v>
      </c>
      <c r="E32363" t="s">
        <v>1014</v>
      </c>
      <c r="F32363" s="86">
        <v>248467.21097168</v>
      </c>
    </row>
    <row r="32364" spans="1:6">
      <c r="A32364">
        <v>2045</v>
      </c>
      <c r="B32364" t="s">
        <v>1056</v>
      </c>
      <c r="C32364" t="s">
        <v>1022</v>
      </c>
      <c r="D32364" t="s">
        <v>1020</v>
      </c>
      <c r="E32364" t="s">
        <v>1014</v>
      </c>
      <c r="F32364" s="86">
        <v>249987.51701625099</v>
      </c>
    </row>
    <row r="32365" spans="1:6">
      <c r="A32365">
        <v>2046</v>
      </c>
      <c r="B32365" t="s">
        <v>1056</v>
      </c>
      <c r="C32365" t="s">
        <v>1022</v>
      </c>
      <c r="D32365" t="s">
        <v>1020</v>
      </c>
      <c r="E32365" t="s">
        <v>1014</v>
      </c>
      <c r="F32365" s="86">
        <v>251529.80718287101</v>
      </c>
    </row>
    <row r="32366" spans="1:6">
      <c r="A32366">
        <v>2047</v>
      </c>
      <c r="B32366" t="s">
        <v>1056</v>
      </c>
      <c r="C32366" t="s">
        <v>1022</v>
      </c>
      <c r="D32366" t="s">
        <v>1020</v>
      </c>
      <c r="E32366" t="s">
        <v>1014</v>
      </c>
      <c r="F32366" s="86">
        <v>253104.89034322399</v>
      </c>
    </row>
    <row r="32367" spans="1:6">
      <c r="A32367">
        <v>2048</v>
      </c>
      <c r="B32367" t="s">
        <v>1056</v>
      </c>
      <c r="C32367" t="s">
        <v>1022</v>
      </c>
      <c r="D32367" t="s">
        <v>1020</v>
      </c>
      <c r="E32367" t="s">
        <v>1014</v>
      </c>
      <c r="F32367" s="86">
        <v>254732.12544529099</v>
      </c>
    </row>
    <row r="32368" spans="1:6">
      <c r="A32368">
        <v>2049</v>
      </c>
      <c r="B32368" t="s">
        <v>1056</v>
      </c>
      <c r="C32368" t="s">
        <v>1022</v>
      </c>
      <c r="D32368" t="s">
        <v>1020</v>
      </c>
      <c r="E32368" t="s">
        <v>1014</v>
      </c>
      <c r="F32368" s="86">
        <v>256407.55794649399</v>
      </c>
    </row>
    <row r="32369" spans="1:6">
      <c r="A32369">
        <v>2050</v>
      </c>
      <c r="B32369" t="s">
        <v>1056</v>
      </c>
      <c r="C32369" t="s">
        <v>1022</v>
      </c>
      <c r="D32369" t="s">
        <v>1020</v>
      </c>
      <c r="E32369" t="s">
        <v>1014</v>
      </c>
      <c r="F32369" s="86">
        <v>258121.02869253801</v>
      </c>
    </row>
    <row r="32370" spans="1:6">
      <c r="A32370">
        <v>2017</v>
      </c>
      <c r="B32370" t="s">
        <v>1057</v>
      </c>
      <c r="C32370" t="s">
        <v>1022</v>
      </c>
      <c r="D32370" t="s">
        <v>1020</v>
      </c>
      <c r="E32370" t="s">
        <v>1014</v>
      </c>
      <c r="F32370" s="86">
        <v>9161.7213339220598</v>
      </c>
    </row>
    <row r="32371" spans="1:6">
      <c r="A32371">
        <v>2018</v>
      </c>
      <c r="B32371" t="s">
        <v>1057</v>
      </c>
      <c r="C32371" t="s">
        <v>1022</v>
      </c>
      <c r="D32371" t="s">
        <v>1020</v>
      </c>
      <c r="E32371" t="s">
        <v>1014</v>
      </c>
      <c r="F32371" s="86">
        <v>9945.9944148532704</v>
      </c>
    </row>
    <row r="32372" spans="1:6">
      <c r="A32372">
        <v>2019</v>
      </c>
      <c r="B32372" t="s">
        <v>1057</v>
      </c>
      <c r="C32372" t="s">
        <v>1022</v>
      </c>
      <c r="D32372" t="s">
        <v>1020</v>
      </c>
      <c r="E32372" t="s">
        <v>1014</v>
      </c>
      <c r="F32372" s="86">
        <v>10709.728006683699</v>
      </c>
    </row>
    <row r="32373" spans="1:6">
      <c r="A32373">
        <v>2020</v>
      </c>
      <c r="B32373" t="s">
        <v>1057</v>
      </c>
      <c r="C32373" t="s">
        <v>1022</v>
      </c>
      <c r="D32373" t="s">
        <v>1020</v>
      </c>
      <c r="E32373" t="s">
        <v>1014</v>
      </c>
      <c r="F32373" s="86">
        <v>11445.635650324801</v>
      </c>
    </row>
    <row r="32374" spans="1:6">
      <c r="A32374">
        <v>2021</v>
      </c>
      <c r="B32374" t="s">
        <v>1057</v>
      </c>
      <c r="C32374" t="s">
        <v>1022</v>
      </c>
      <c r="D32374" t="s">
        <v>1020</v>
      </c>
      <c r="E32374" t="s">
        <v>1014</v>
      </c>
      <c r="F32374" s="86">
        <v>12155.9268834298</v>
      </c>
    </row>
    <row r="32375" spans="1:6">
      <c r="A32375">
        <v>2022</v>
      </c>
      <c r="B32375" t="s">
        <v>1057</v>
      </c>
      <c r="C32375" t="s">
        <v>1022</v>
      </c>
      <c r="D32375" t="s">
        <v>1020</v>
      </c>
      <c r="E32375" t="s">
        <v>1014</v>
      </c>
      <c r="F32375" s="86">
        <v>12833.2444054148</v>
      </c>
    </row>
    <row r="32376" spans="1:6">
      <c r="A32376">
        <v>2023</v>
      </c>
      <c r="B32376" t="s">
        <v>1057</v>
      </c>
      <c r="C32376" t="s">
        <v>1022</v>
      </c>
      <c r="D32376" t="s">
        <v>1020</v>
      </c>
      <c r="E32376" t="s">
        <v>1014</v>
      </c>
      <c r="F32376" s="86">
        <v>13475.426030017399</v>
      </c>
    </row>
    <row r="32377" spans="1:6">
      <c r="A32377">
        <v>2024</v>
      </c>
      <c r="B32377" t="s">
        <v>1057</v>
      </c>
      <c r="C32377" t="s">
        <v>1022</v>
      </c>
      <c r="D32377" t="s">
        <v>1020</v>
      </c>
      <c r="E32377" t="s">
        <v>1014</v>
      </c>
      <c r="F32377" s="86">
        <v>14080.3621197552</v>
      </c>
    </row>
    <row r="32378" spans="1:6">
      <c r="A32378">
        <v>2025</v>
      </c>
      <c r="B32378" t="s">
        <v>1057</v>
      </c>
      <c r="C32378" t="s">
        <v>1022</v>
      </c>
      <c r="D32378" t="s">
        <v>1020</v>
      </c>
      <c r="E32378" t="s">
        <v>1014</v>
      </c>
      <c r="F32378" s="86">
        <v>14647.061059528</v>
      </c>
    </row>
    <row r="32379" spans="1:6">
      <c r="A32379">
        <v>2026</v>
      </c>
      <c r="B32379" t="s">
        <v>1057</v>
      </c>
      <c r="C32379" t="s">
        <v>1022</v>
      </c>
      <c r="D32379" t="s">
        <v>1020</v>
      </c>
      <c r="E32379" t="s">
        <v>1014</v>
      </c>
      <c r="F32379" s="86">
        <v>15176.8271653626</v>
      </c>
    </row>
    <row r="32380" spans="1:6">
      <c r="A32380">
        <v>2027</v>
      </c>
      <c r="B32380" t="s">
        <v>1057</v>
      </c>
      <c r="C32380" t="s">
        <v>1022</v>
      </c>
      <c r="D32380" t="s">
        <v>1020</v>
      </c>
      <c r="E32380" t="s">
        <v>1014</v>
      </c>
      <c r="F32380" s="86">
        <v>15664.638048657</v>
      </c>
    </row>
    <row r="32381" spans="1:6">
      <c r="A32381">
        <v>2028</v>
      </c>
      <c r="B32381" t="s">
        <v>1057</v>
      </c>
      <c r="C32381" t="s">
        <v>1022</v>
      </c>
      <c r="D32381" t="s">
        <v>1020</v>
      </c>
      <c r="E32381" t="s">
        <v>1014</v>
      </c>
      <c r="F32381" s="86">
        <v>16102.2010306066</v>
      </c>
    </row>
    <row r="32382" spans="1:6">
      <c r="A32382">
        <v>2029</v>
      </c>
      <c r="B32382" t="s">
        <v>1057</v>
      </c>
      <c r="C32382" t="s">
        <v>1022</v>
      </c>
      <c r="D32382" t="s">
        <v>1020</v>
      </c>
      <c r="E32382" t="s">
        <v>1014</v>
      </c>
      <c r="F32382" s="86">
        <v>16478.324684855601</v>
      </c>
    </row>
    <row r="32383" spans="1:6">
      <c r="A32383">
        <v>2030</v>
      </c>
      <c r="B32383" t="s">
        <v>1057</v>
      </c>
      <c r="C32383" t="s">
        <v>1022</v>
      </c>
      <c r="D32383" t="s">
        <v>1020</v>
      </c>
      <c r="E32383" t="s">
        <v>1014</v>
      </c>
      <c r="F32383" s="86">
        <v>16791.608950770398</v>
      </c>
    </row>
    <row r="32384" spans="1:6">
      <c r="A32384">
        <v>2031</v>
      </c>
      <c r="B32384" t="s">
        <v>1057</v>
      </c>
      <c r="C32384" t="s">
        <v>1022</v>
      </c>
      <c r="D32384" t="s">
        <v>1020</v>
      </c>
      <c r="E32384" t="s">
        <v>1014</v>
      </c>
      <c r="F32384" s="86">
        <v>17045.124745186102</v>
      </c>
    </row>
    <row r="32385" spans="1:6">
      <c r="A32385">
        <v>2032</v>
      </c>
      <c r="B32385" t="s">
        <v>1057</v>
      </c>
      <c r="C32385" t="s">
        <v>1022</v>
      </c>
      <c r="D32385" t="s">
        <v>1020</v>
      </c>
      <c r="E32385" t="s">
        <v>1014</v>
      </c>
      <c r="F32385" s="86">
        <v>17241.095043982099</v>
      </c>
    </row>
    <row r="32386" spans="1:6">
      <c r="A32386">
        <v>2033</v>
      </c>
      <c r="B32386" t="s">
        <v>1057</v>
      </c>
      <c r="C32386" t="s">
        <v>1022</v>
      </c>
      <c r="D32386" t="s">
        <v>1020</v>
      </c>
      <c r="E32386" t="s">
        <v>1014</v>
      </c>
      <c r="F32386" s="86">
        <v>17380.7154367519</v>
      </c>
    </row>
    <row r="32387" spans="1:6">
      <c r="A32387">
        <v>2034</v>
      </c>
      <c r="B32387" t="s">
        <v>1057</v>
      </c>
      <c r="C32387" t="s">
        <v>1022</v>
      </c>
      <c r="D32387" t="s">
        <v>1020</v>
      </c>
      <c r="E32387" t="s">
        <v>1014</v>
      </c>
      <c r="F32387" s="86">
        <v>17474.839647303699</v>
      </c>
    </row>
    <row r="32388" spans="1:6">
      <c r="A32388">
        <v>2035</v>
      </c>
      <c r="B32388" t="s">
        <v>1057</v>
      </c>
      <c r="C32388" t="s">
        <v>1022</v>
      </c>
      <c r="D32388" t="s">
        <v>1020</v>
      </c>
      <c r="E32388" t="s">
        <v>1014</v>
      </c>
      <c r="F32388" s="86">
        <v>17535.121750252802</v>
      </c>
    </row>
    <row r="32389" spans="1:6">
      <c r="A32389">
        <v>2036</v>
      </c>
      <c r="B32389" t="s">
        <v>1057</v>
      </c>
      <c r="C32389" t="s">
        <v>1022</v>
      </c>
      <c r="D32389" t="s">
        <v>1020</v>
      </c>
      <c r="E32389" t="s">
        <v>1014</v>
      </c>
      <c r="F32389" s="86">
        <v>17574.432178737199</v>
      </c>
    </row>
    <row r="32390" spans="1:6">
      <c r="A32390">
        <v>2037</v>
      </c>
      <c r="B32390" t="s">
        <v>1057</v>
      </c>
      <c r="C32390" t="s">
        <v>1022</v>
      </c>
      <c r="D32390" t="s">
        <v>1020</v>
      </c>
      <c r="E32390" t="s">
        <v>1014</v>
      </c>
      <c r="F32390" s="86">
        <v>17602.0975960615</v>
      </c>
    </row>
    <row r="32391" spans="1:6">
      <c r="A32391">
        <v>2038</v>
      </c>
      <c r="B32391" t="s">
        <v>1057</v>
      </c>
      <c r="C32391" t="s">
        <v>1022</v>
      </c>
      <c r="D32391" t="s">
        <v>1020</v>
      </c>
      <c r="E32391" t="s">
        <v>1014</v>
      </c>
      <c r="F32391" s="86">
        <v>17627.792223410601</v>
      </c>
    </row>
    <row r="32392" spans="1:6">
      <c r="A32392">
        <v>2039</v>
      </c>
      <c r="B32392" t="s">
        <v>1057</v>
      </c>
      <c r="C32392" t="s">
        <v>1022</v>
      </c>
      <c r="D32392" t="s">
        <v>1020</v>
      </c>
      <c r="E32392" t="s">
        <v>1014</v>
      </c>
      <c r="F32392" s="86">
        <v>17659.366831475199</v>
      </c>
    </row>
    <row r="32393" spans="1:6">
      <c r="A32393">
        <v>2040</v>
      </c>
      <c r="B32393" t="s">
        <v>1057</v>
      </c>
      <c r="C32393" t="s">
        <v>1022</v>
      </c>
      <c r="D32393" t="s">
        <v>1020</v>
      </c>
      <c r="E32393" t="s">
        <v>1014</v>
      </c>
      <c r="F32393" s="86">
        <v>17700.5397600537</v>
      </c>
    </row>
    <row r="32394" spans="1:6">
      <c r="A32394">
        <v>2041</v>
      </c>
      <c r="B32394" t="s">
        <v>1057</v>
      </c>
      <c r="C32394" t="s">
        <v>1022</v>
      </c>
      <c r="D32394" t="s">
        <v>1020</v>
      </c>
      <c r="E32394" t="s">
        <v>1014</v>
      </c>
      <c r="F32394" s="86">
        <v>17683.9863952903</v>
      </c>
    </row>
    <row r="32395" spans="1:6">
      <c r="A32395">
        <v>2042</v>
      </c>
      <c r="B32395" t="s">
        <v>1057</v>
      </c>
      <c r="C32395" t="s">
        <v>1022</v>
      </c>
      <c r="D32395" t="s">
        <v>1020</v>
      </c>
      <c r="E32395" t="s">
        <v>1014</v>
      </c>
      <c r="F32395" s="86">
        <v>17680.1001406988</v>
      </c>
    </row>
    <row r="32396" spans="1:6">
      <c r="A32396">
        <v>2043</v>
      </c>
      <c r="B32396" t="s">
        <v>1057</v>
      </c>
      <c r="C32396" t="s">
        <v>1022</v>
      </c>
      <c r="D32396" t="s">
        <v>1020</v>
      </c>
      <c r="E32396" t="s">
        <v>1014</v>
      </c>
      <c r="F32396" s="86">
        <v>17685.746452267598</v>
      </c>
    </row>
    <row r="32397" spans="1:6">
      <c r="A32397">
        <v>2044</v>
      </c>
      <c r="B32397" t="s">
        <v>1057</v>
      </c>
      <c r="C32397" t="s">
        <v>1022</v>
      </c>
      <c r="D32397" t="s">
        <v>1020</v>
      </c>
      <c r="E32397" t="s">
        <v>1014</v>
      </c>
      <c r="F32397" s="86">
        <v>17697.882470405901</v>
      </c>
    </row>
    <row r="32398" spans="1:6">
      <c r="A32398">
        <v>2045</v>
      </c>
      <c r="B32398" t="s">
        <v>1057</v>
      </c>
      <c r="C32398" t="s">
        <v>1022</v>
      </c>
      <c r="D32398" t="s">
        <v>1020</v>
      </c>
      <c r="E32398" t="s">
        <v>1014</v>
      </c>
      <c r="F32398" s="86">
        <v>17714.202778937499</v>
      </c>
    </row>
    <row r="32399" spans="1:6">
      <c r="A32399">
        <v>2046</v>
      </c>
      <c r="B32399" t="s">
        <v>1057</v>
      </c>
      <c r="C32399" t="s">
        <v>1022</v>
      </c>
      <c r="D32399" t="s">
        <v>1020</v>
      </c>
      <c r="E32399" t="s">
        <v>1014</v>
      </c>
      <c r="F32399" s="86">
        <v>17733.283237268901</v>
      </c>
    </row>
    <row r="32400" spans="1:6">
      <c r="A32400">
        <v>2047</v>
      </c>
      <c r="B32400" t="s">
        <v>1057</v>
      </c>
      <c r="C32400" t="s">
        <v>1022</v>
      </c>
      <c r="D32400" t="s">
        <v>1020</v>
      </c>
      <c r="E32400" t="s">
        <v>1014</v>
      </c>
      <c r="F32400" s="86">
        <v>17754.356746888101</v>
      </c>
    </row>
    <row r="32401" spans="1:6">
      <c r="A32401">
        <v>2048</v>
      </c>
      <c r="B32401" t="s">
        <v>1057</v>
      </c>
      <c r="C32401" t="s">
        <v>1022</v>
      </c>
      <c r="D32401" t="s">
        <v>1020</v>
      </c>
      <c r="E32401" t="s">
        <v>1014</v>
      </c>
      <c r="F32401" s="86">
        <v>17777.505286246</v>
      </c>
    </row>
    <row r="32402" spans="1:6">
      <c r="A32402">
        <v>2049</v>
      </c>
      <c r="B32402" t="s">
        <v>1057</v>
      </c>
      <c r="C32402" t="s">
        <v>1022</v>
      </c>
      <c r="D32402" t="s">
        <v>1020</v>
      </c>
      <c r="E32402" t="s">
        <v>1014</v>
      </c>
      <c r="F32402" s="86">
        <v>17802.092461480599</v>
      </c>
    </row>
    <row r="32403" spans="1:6">
      <c r="A32403">
        <v>2050</v>
      </c>
      <c r="B32403" t="s">
        <v>1057</v>
      </c>
      <c r="C32403" t="s">
        <v>1022</v>
      </c>
      <c r="D32403" t="s">
        <v>1020</v>
      </c>
      <c r="E32403" t="s">
        <v>1014</v>
      </c>
      <c r="F32403" s="86">
        <v>17827.404028519799</v>
      </c>
    </row>
    <row r="32404" spans="1:6">
      <c r="A32404">
        <v>2017</v>
      </c>
      <c r="B32404" t="s">
        <v>1058</v>
      </c>
      <c r="C32404" t="s">
        <v>1022</v>
      </c>
      <c r="D32404" t="s">
        <v>1020</v>
      </c>
      <c r="E32404" t="s">
        <v>1014</v>
      </c>
      <c r="F32404" s="86">
        <v>176715.37830600701</v>
      </c>
    </row>
    <row r="32405" spans="1:6">
      <c r="A32405">
        <v>2018</v>
      </c>
      <c r="B32405" t="s">
        <v>1058</v>
      </c>
      <c r="C32405" t="s">
        <v>1022</v>
      </c>
      <c r="D32405" t="s">
        <v>1020</v>
      </c>
      <c r="E32405" t="s">
        <v>1014</v>
      </c>
      <c r="F32405" s="86">
        <v>190643.49080691501</v>
      </c>
    </row>
    <row r="32406" spans="1:6">
      <c r="A32406">
        <v>2019</v>
      </c>
      <c r="B32406" t="s">
        <v>1058</v>
      </c>
      <c r="C32406" t="s">
        <v>1022</v>
      </c>
      <c r="D32406" t="s">
        <v>1020</v>
      </c>
      <c r="E32406" t="s">
        <v>1014</v>
      </c>
      <c r="F32406" s="86">
        <v>204309.88830125899</v>
      </c>
    </row>
    <row r="32407" spans="1:6">
      <c r="A32407">
        <v>2020</v>
      </c>
      <c r="B32407" t="s">
        <v>1058</v>
      </c>
      <c r="C32407" t="s">
        <v>1022</v>
      </c>
      <c r="D32407" t="s">
        <v>1020</v>
      </c>
      <c r="E32407" t="s">
        <v>1014</v>
      </c>
      <c r="F32407" s="86">
        <v>217623.206999627</v>
      </c>
    </row>
    <row r="32408" spans="1:6">
      <c r="A32408">
        <v>2021</v>
      </c>
      <c r="B32408" t="s">
        <v>1058</v>
      </c>
      <c r="C32408" t="s">
        <v>1022</v>
      </c>
      <c r="D32408" t="s">
        <v>1020</v>
      </c>
      <c r="E32408" t="s">
        <v>1014</v>
      </c>
      <c r="F32408" s="86">
        <v>230625.95033374001</v>
      </c>
    </row>
    <row r="32409" spans="1:6">
      <c r="A32409">
        <v>2022</v>
      </c>
      <c r="B32409" t="s">
        <v>1058</v>
      </c>
      <c r="C32409" t="s">
        <v>1022</v>
      </c>
      <c r="D32409" t="s">
        <v>1020</v>
      </c>
      <c r="E32409" t="s">
        <v>1014</v>
      </c>
      <c r="F32409" s="86">
        <v>243159.69971389201</v>
      </c>
    </row>
    <row r="32410" spans="1:6">
      <c r="A32410">
        <v>2023</v>
      </c>
      <c r="B32410" t="s">
        <v>1058</v>
      </c>
      <c r="C32410" t="s">
        <v>1022</v>
      </c>
      <c r="D32410" t="s">
        <v>1020</v>
      </c>
      <c r="E32410" t="s">
        <v>1014</v>
      </c>
      <c r="F32410" s="86">
        <v>255188.99127992801</v>
      </c>
    </row>
    <row r="32411" spans="1:6">
      <c r="A32411">
        <v>2024</v>
      </c>
      <c r="B32411" t="s">
        <v>1058</v>
      </c>
      <c r="C32411" t="s">
        <v>1022</v>
      </c>
      <c r="D32411" t="s">
        <v>1020</v>
      </c>
      <c r="E32411" t="s">
        <v>1014</v>
      </c>
      <c r="F32411" s="86">
        <v>266670.93341681501</v>
      </c>
    </row>
    <row r="32412" spans="1:6">
      <c r="A32412">
        <v>2025</v>
      </c>
      <c r="B32412" t="s">
        <v>1058</v>
      </c>
      <c r="C32412" t="s">
        <v>1022</v>
      </c>
      <c r="D32412" t="s">
        <v>1020</v>
      </c>
      <c r="E32412" t="s">
        <v>1014</v>
      </c>
      <c r="F32412" s="86">
        <v>277601.16360347898</v>
      </c>
    </row>
    <row r="32413" spans="1:6">
      <c r="A32413">
        <v>2026</v>
      </c>
      <c r="B32413" t="s">
        <v>1058</v>
      </c>
      <c r="C32413" t="s">
        <v>1022</v>
      </c>
      <c r="D32413" t="s">
        <v>1020</v>
      </c>
      <c r="E32413" t="s">
        <v>1014</v>
      </c>
      <c r="F32413" s="86">
        <v>287984.90751700703</v>
      </c>
    </row>
    <row r="32414" spans="1:6">
      <c r="A32414">
        <v>2027</v>
      </c>
      <c r="B32414" t="s">
        <v>1058</v>
      </c>
      <c r="C32414" t="s">
        <v>1022</v>
      </c>
      <c r="D32414" t="s">
        <v>1020</v>
      </c>
      <c r="E32414" t="s">
        <v>1014</v>
      </c>
      <c r="F32414" s="86">
        <v>297741.86715018202</v>
      </c>
    </row>
    <row r="32415" spans="1:6">
      <c r="A32415">
        <v>2028</v>
      </c>
      <c r="B32415" t="s">
        <v>1058</v>
      </c>
      <c r="C32415" t="s">
        <v>1022</v>
      </c>
      <c r="D32415" t="s">
        <v>1020</v>
      </c>
      <c r="E32415" t="s">
        <v>1014</v>
      </c>
      <c r="F32415" s="86">
        <v>306729.960135639</v>
      </c>
    </row>
    <row r="32416" spans="1:6">
      <c r="A32416">
        <v>2029</v>
      </c>
      <c r="B32416" t="s">
        <v>1058</v>
      </c>
      <c r="C32416" t="s">
        <v>1022</v>
      </c>
      <c r="D32416" t="s">
        <v>1020</v>
      </c>
      <c r="E32416" t="s">
        <v>1014</v>
      </c>
      <c r="F32416" s="86">
        <v>314788.10821678001</v>
      </c>
    </row>
    <row r="32417" spans="1:6">
      <c r="A32417">
        <v>2030</v>
      </c>
      <c r="B32417" t="s">
        <v>1058</v>
      </c>
      <c r="C32417" t="s">
        <v>1022</v>
      </c>
      <c r="D32417" t="s">
        <v>1020</v>
      </c>
      <c r="E32417" t="s">
        <v>1014</v>
      </c>
      <c r="F32417" s="86">
        <v>321894.25988524401</v>
      </c>
    </row>
    <row r="32418" spans="1:6">
      <c r="A32418">
        <v>2031</v>
      </c>
      <c r="B32418" t="s">
        <v>1058</v>
      </c>
      <c r="C32418" t="s">
        <v>1022</v>
      </c>
      <c r="D32418" t="s">
        <v>1020</v>
      </c>
      <c r="E32418" t="s">
        <v>1014</v>
      </c>
      <c r="F32418" s="86">
        <v>328058.01218589599</v>
      </c>
    </row>
    <row r="32419" spans="1:6">
      <c r="A32419">
        <v>2032</v>
      </c>
      <c r="B32419" t="s">
        <v>1058</v>
      </c>
      <c r="C32419" t="s">
        <v>1022</v>
      </c>
      <c r="D32419" t="s">
        <v>1020</v>
      </c>
      <c r="E32419" t="s">
        <v>1014</v>
      </c>
      <c r="F32419" s="86">
        <v>333256.43515246699</v>
      </c>
    </row>
    <row r="32420" spans="1:6">
      <c r="A32420">
        <v>2033</v>
      </c>
      <c r="B32420" t="s">
        <v>1058</v>
      </c>
      <c r="C32420" t="s">
        <v>1022</v>
      </c>
      <c r="D32420" t="s">
        <v>1020</v>
      </c>
      <c r="E32420" t="s">
        <v>1014</v>
      </c>
      <c r="F32420" s="86">
        <v>337489.99334303802</v>
      </c>
    </row>
    <row r="32421" spans="1:6">
      <c r="A32421">
        <v>2034</v>
      </c>
      <c r="B32421" t="s">
        <v>1058</v>
      </c>
      <c r="C32421" t="s">
        <v>1022</v>
      </c>
      <c r="D32421" t="s">
        <v>1020</v>
      </c>
      <c r="E32421" t="s">
        <v>1014</v>
      </c>
      <c r="F32421" s="86">
        <v>340908.76656388701</v>
      </c>
    </row>
    <row r="32422" spans="1:6">
      <c r="A32422">
        <v>2035</v>
      </c>
      <c r="B32422" t="s">
        <v>1058</v>
      </c>
      <c r="C32422" t="s">
        <v>1022</v>
      </c>
      <c r="D32422" t="s">
        <v>1020</v>
      </c>
      <c r="E32422" t="s">
        <v>1014</v>
      </c>
      <c r="F32422" s="86">
        <v>343661.81171863998</v>
      </c>
    </row>
    <row r="32423" spans="1:6">
      <c r="A32423">
        <v>2036</v>
      </c>
      <c r="B32423" t="s">
        <v>1058</v>
      </c>
      <c r="C32423" t="s">
        <v>1022</v>
      </c>
      <c r="D32423" t="s">
        <v>1020</v>
      </c>
      <c r="E32423" t="s">
        <v>1014</v>
      </c>
      <c r="F32423" s="86">
        <v>345913.420793125</v>
      </c>
    </row>
    <row r="32424" spans="1:6">
      <c r="A32424">
        <v>2037</v>
      </c>
      <c r="B32424" t="s">
        <v>1058</v>
      </c>
      <c r="C32424" t="s">
        <v>1022</v>
      </c>
      <c r="D32424" t="s">
        <v>1020</v>
      </c>
      <c r="E32424" t="s">
        <v>1014</v>
      </c>
      <c r="F32424" s="86">
        <v>347813.27859198197</v>
      </c>
    </row>
    <row r="32425" spans="1:6">
      <c r="A32425">
        <v>2038</v>
      </c>
      <c r="B32425" t="s">
        <v>1058</v>
      </c>
      <c r="C32425" t="s">
        <v>1022</v>
      </c>
      <c r="D32425" t="s">
        <v>1020</v>
      </c>
      <c r="E32425" t="s">
        <v>1014</v>
      </c>
      <c r="F32425" s="86">
        <v>349518.67344032897</v>
      </c>
    </row>
    <row r="32426" spans="1:6">
      <c r="A32426">
        <v>2039</v>
      </c>
      <c r="B32426" t="s">
        <v>1058</v>
      </c>
      <c r="C32426" t="s">
        <v>1022</v>
      </c>
      <c r="D32426" t="s">
        <v>1020</v>
      </c>
      <c r="E32426" t="s">
        <v>1014</v>
      </c>
      <c r="F32426" s="86">
        <v>351160.91015043802</v>
      </c>
    </row>
    <row r="32427" spans="1:6">
      <c r="A32427">
        <v>2040</v>
      </c>
      <c r="B32427" t="s">
        <v>1058</v>
      </c>
      <c r="C32427" t="s">
        <v>1022</v>
      </c>
      <c r="D32427" t="s">
        <v>1020</v>
      </c>
      <c r="E32427" t="s">
        <v>1014</v>
      </c>
      <c r="F32427" s="86">
        <v>352810.59194375301</v>
      </c>
    </row>
    <row r="32428" spans="1:6">
      <c r="A32428">
        <v>2041</v>
      </c>
      <c r="B32428" t="s">
        <v>1058</v>
      </c>
      <c r="C32428" t="s">
        <v>1022</v>
      </c>
      <c r="D32428" t="s">
        <v>1020</v>
      </c>
      <c r="E32428" t="s">
        <v>1014</v>
      </c>
      <c r="F32428" s="86">
        <v>351311.94517541397</v>
      </c>
    </row>
    <row r="32429" spans="1:6">
      <c r="A32429">
        <v>2042</v>
      </c>
      <c r="B32429" t="s">
        <v>1058</v>
      </c>
      <c r="C32429" t="s">
        <v>1022</v>
      </c>
      <c r="D32429" t="s">
        <v>1020</v>
      </c>
      <c r="E32429" t="s">
        <v>1014</v>
      </c>
      <c r="F32429" s="86">
        <v>349889.33483147301</v>
      </c>
    </row>
    <row r="32430" spans="1:6">
      <c r="A32430">
        <v>2043</v>
      </c>
      <c r="B32430" t="s">
        <v>1058</v>
      </c>
      <c r="C32430" t="s">
        <v>1022</v>
      </c>
      <c r="D32430" t="s">
        <v>1020</v>
      </c>
      <c r="E32430" t="s">
        <v>1014</v>
      </c>
      <c r="F32430" s="86">
        <v>348528.41750323999</v>
      </c>
    </row>
    <row r="32431" spans="1:6">
      <c r="A32431">
        <v>2044</v>
      </c>
      <c r="B32431" t="s">
        <v>1058</v>
      </c>
      <c r="C32431" t="s">
        <v>1022</v>
      </c>
      <c r="D32431" t="s">
        <v>1020</v>
      </c>
      <c r="E32431" t="s">
        <v>1014</v>
      </c>
      <c r="F32431" s="86">
        <v>347210.95765734499</v>
      </c>
    </row>
    <row r="32432" spans="1:6">
      <c r="A32432">
        <v>2045</v>
      </c>
      <c r="B32432" t="s">
        <v>1058</v>
      </c>
      <c r="C32432" t="s">
        <v>1022</v>
      </c>
      <c r="D32432" t="s">
        <v>1020</v>
      </c>
      <c r="E32432" t="s">
        <v>1014</v>
      </c>
      <c r="F32432" s="86">
        <v>345925.24187517399</v>
      </c>
    </row>
    <row r="32433" spans="1:6">
      <c r="A32433">
        <v>2046</v>
      </c>
      <c r="B32433" t="s">
        <v>1058</v>
      </c>
      <c r="C32433" t="s">
        <v>1022</v>
      </c>
      <c r="D32433" t="s">
        <v>1020</v>
      </c>
      <c r="E32433" t="s">
        <v>1014</v>
      </c>
      <c r="F32433" s="86">
        <v>344659.56776302401</v>
      </c>
    </row>
    <row r="32434" spans="1:6">
      <c r="A32434">
        <v>2047</v>
      </c>
      <c r="B32434" t="s">
        <v>1058</v>
      </c>
      <c r="C32434" t="s">
        <v>1022</v>
      </c>
      <c r="D32434" t="s">
        <v>1020</v>
      </c>
      <c r="E32434" t="s">
        <v>1014</v>
      </c>
      <c r="F32434" s="86">
        <v>343410.82832385402</v>
      </c>
    </row>
    <row r="32435" spans="1:6">
      <c r="A32435">
        <v>2048</v>
      </c>
      <c r="B32435" t="s">
        <v>1058</v>
      </c>
      <c r="C32435" t="s">
        <v>1022</v>
      </c>
      <c r="D32435" t="s">
        <v>1020</v>
      </c>
      <c r="E32435" t="s">
        <v>1014</v>
      </c>
      <c r="F32435" s="86">
        <v>342185.52698396798</v>
      </c>
    </row>
    <row r="32436" spans="1:6">
      <c r="A32436">
        <v>2049</v>
      </c>
      <c r="B32436" t="s">
        <v>1058</v>
      </c>
      <c r="C32436" t="s">
        <v>1022</v>
      </c>
      <c r="D32436" t="s">
        <v>1020</v>
      </c>
      <c r="E32436" t="s">
        <v>1014</v>
      </c>
      <c r="F32436" s="86">
        <v>340975.94471192302</v>
      </c>
    </row>
    <row r="32437" spans="1:6">
      <c r="A32437">
        <v>2050</v>
      </c>
      <c r="B32437" t="s">
        <v>1058</v>
      </c>
      <c r="C32437" t="s">
        <v>1022</v>
      </c>
      <c r="D32437" t="s">
        <v>1020</v>
      </c>
      <c r="E32437" t="s">
        <v>1014</v>
      </c>
      <c r="F32437" s="86">
        <v>339777.74603668001</v>
      </c>
    </row>
    <row r="32438" spans="1:6">
      <c r="A32438">
        <v>2017</v>
      </c>
      <c r="B32438" t="s">
        <v>1059</v>
      </c>
      <c r="C32438" t="s">
        <v>1022</v>
      </c>
      <c r="D32438" t="s">
        <v>1020</v>
      </c>
      <c r="E32438" t="s">
        <v>1014</v>
      </c>
      <c r="F32438" s="86">
        <v>35352.579425952797</v>
      </c>
    </row>
    <row r="32439" spans="1:6">
      <c r="A32439">
        <v>2018</v>
      </c>
      <c r="B32439" t="s">
        <v>1059</v>
      </c>
      <c r="C32439" t="s">
        <v>1022</v>
      </c>
      <c r="D32439" t="s">
        <v>1020</v>
      </c>
      <c r="E32439" t="s">
        <v>1014</v>
      </c>
      <c r="F32439" s="86">
        <v>38303.846009375004</v>
      </c>
    </row>
    <row r="32440" spans="1:6">
      <c r="A32440">
        <v>2019</v>
      </c>
      <c r="B32440" t="s">
        <v>1059</v>
      </c>
      <c r="C32440" t="s">
        <v>1022</v>
      </c>
      <c r="D32440" t="s">
        <v>1020</v>
      </c>
      <c r="E32440" t="s">
        <v>1014</v>
      </c>
      <c r="F32440" s="86">
        <v>41142.828631507997</v>
      </c>
    </row>
    <row r="32441" spans="1:6">
      <c r="A32441">
        <v>2020</v>
      </c>
      <c r="B32441" t="s">
        <v>1059</v>
      </c>
      <c r="C32441" t="s">
        <v>1022</v>
      </c>
      <c r="D32441" t="s">
        <v>1020</v>
      </c>
      <c r="E32441" t="s">
        <v>1014</v>
      </c>
      <c r="F32441" s="86">
        <v>43848.8810936632</v>
      </c>
    </row>
    <row r="32442" spans="1:6">
      <c r="A32442">
        <v>2021</v>
      </c>
      <c r="B32442" t="s">
        <v>1059</v>
      </c>
      <c r="C32442" t="s">
        <v>1022</v>
      </c>
      <c r="D32442" t="s">
        <v>1020</v>
      </c>
      <c r="E32442" t="s">
        <v>1014</v>
      </c>
      <c r="F32442" s="86">
        <v>46435.1151187465</v>
      </c>
    </row>
    <row r="32443" spans="1:6">
      <c r="A32443">
        <v>2022</v>
      </c>
      <c r="B32443" t="s">
        <v>1059</v>
      </c>
      <c r="C32443" t="s">
        <v>1022</v>
      </c>
      <c r="D32443" t="s">
        <v>1020</v>
      </c>
      <c r="E32443" t="s">
        <v>1014</v>
      </c>
      <c r="F32443" s="86">
        <v>48880.3224119023</v>
      </c>
    </row>
    <row r="32444" spans="1:6">
      <c r="A32444">
        <v>2023</v>
      </c>
      <c r="B32444" t="s">
        <v>1059</v>
      </c>
      <c r="C32444" t="s">
        <v>1022</v>
      </c>
      <c r="D32444" t="s">
        <v>1020</v>
      </c>
      <c r="E32444" t="s">
        <v>1014</v>
      </c>
      <c r="F32444" s="86">
        <v>51186.504497232498</v>
      </c>
    </row>
    <row r="32445" spans="1:6">
      <c r="A32445">
        <v>2024</v>
      </c>
      <c r="B32445" t="s">
        <v>1059</v>
      </c>
      <c r="C32445" t="s">
        <v>1022</v>
      </c>
      <c r="D32445" t="s">
        <v>1020</v>
      </c>
      <c r="E32445" t="s">
        <v>1014</v>
      </c>
      <c r="F32445" s="86">
        <v>53355.565807485902</v>
      </c>
    </row>
    <row r="32446" spans="1:6">
      <c r="A32446">
        <v>2025</v>
      </c>
      <c r="B32446" t="s">
        <v>1059</v>
      </c>
      <c r="C32446" t="s">
        <v>1022</v>
      </c>
      <c r="D32446" t="s">
        <v>1020</v>
      </c>
      <c r="E32446" t="s">
        <v>1014</v>
      </c>
      <c r="F32446" s="86">
        <v>55390.960528537697</v>
      </c>
    </row>
    <row r="32447" spans="1:6">
      <c r="A32447">
        <v>2026</v>
      </c>
      <c r="B32447" t="s">
        <v>1059</v>
      </c>
      <c r="C32447" t="s">
        <v>1022</v>
      </c>
      <c r="D32447" t="s">
        <v>1020</v>
      </c>
      <c r="E32447" t="s">
        <v>1014</v>
      </c>
      <c r="F32447" s="86">
        <v>57301.380655856803</v>
      </c>
    </row>
    <row r="32448" spans="1:6">
      <c r="A32448">
        <v>2027</v>
      </c>
      <c r="B32448" t="s">
        <v>1059</v>
      </c>
      <c r="C32448" t="s">
        <v>1022</v>
      </c>
      <c r="D32448" t="s">
        <v>1020</v>
      </c>
      <c r="E32448" t="s">
        <v>1014</v>
      </c>
      <c r="F32448" s="86">
        <v>59071.712052853101</v>
      </c>
    </row>
    <row r="32449" spans="1:6">
      <c r="A32449">
        <v>2028</v>
      </c>
      <c r="B32449" t="s">
        <v>1059</v>
      </c>
      <c r="C32449" t="s">
        <v>1022</v>
      </c>
      <c r="D32449" t="s">
        <v>1020</v>
      </c>
      <c r="E32449" t="s">
        <v>1014</v>
      </c>
      <c r="F32449" s="86">
        <v>60676.229210766098</v>
      </c>
    </row>
    <row r="32450" spans="1:6">
      <c r="A32450">
        <v>2029</v>
      </c>
      <c r="B32450" t="s">
        <v>1059</v>
      </c>
      <c r="C32450" t="s">
        <v>1022</v>
      </c>
      <c r="D32450" t="s">
        <v>1020</v>
      </c>
      <c r="E32450" t="s">
        <v>1014</v>
      </c>
      <c r="F32450" s="86">
        <v>62069.061080196603</v>
      </c>
    </row>
    <row r="32451" spans="1:6">
      <c r="A32451">
        <v>2030</v>
      </c>
      <c r="B32451" t="s">
        <v>1059</v>
      </c>
      <c r="C32451" t="s">
        <v>1022</v>
      </c>
      <c r="D32451" t="s">
        <v>1020</v>
      </c>
      <c r="E32451" t="s">
        <v>1014</v>
      </c>
      <c r="F32451" s="86">
        <v>63238.575370887498</v>
      </c>
    </row>
    <row r="32452" spans="1:6">
      <c r="A32452">
        <v>2031</v>
      </c>
      <c r="B32452" t="s">
        <v>1059</v>
      </c>
      <c r="C32452" t="s">
        <v>1022</v>
      </c>
      <c r="D32452" t="s">
        <v>1020</v>
      </c>
      <c r="E32452" t="s">
        <v>1014</v>
      </c>
      <c r="F32452" s="86">
        <v>64203.839503662297</v>
      </c>
    </row>
    <row r="32453" spans="1:6">
      <c r="A32453">
        <v>2032</v>
      </c>
      <c r="B32453" t="s">
        <v>1059</v>
      </c>
      <c r="C32453" t="s">
        <v>1022</v>
      </c>
      <c r="D32453" t="s">
        <v>1020</v>
      </c>
      <c r="E32453" t="s">
        <v>1014</v>
      </c>
      <c r="F32453" s="86">
        <v>64982.208991054998</v>
      </c>
    </row>
    <row r="32454" spans="1:6">
      <c r="A32454">
        <v>2033</v>
      </c>
      <c r="B32454" t="s">
        <v>1059</v>
      </c>
      <c r="C32454" t="s">
        <v>1022</v>
      </c>
      <c r="D32454" t="s">
        <v>1020</v>
      </c>
      <c r="E32454" t="s">
        <v>1014</v>
      </c>
      <c r="F32454" s="86">
        <v>65567.954709391997</v>
      </c>
    </row>
    <row r="32455" spans="1:6">
      <c r="A32455">
        <v>2034</v>
      </c>
      <c r="B32455" t="s">
        <v>1059</v>
      </c>
      <c r="C32455" t="s">
        <v>1022</v>
      </c>
      <c r="D32455" t="s">
        <v>1020</v>
      </c>
      <c r="E32455" t="s">
        <v>1014</v>
      </c>
      <c r="F32455" s="86">
        <v>65990.692449401802</v>
      </c>
    </row>
    <row r="32456" spans="1:6">
      <c r="A32456">
        <v>2035</v>
      </c>
      <c r="B32456" t="s">
        <v>1059</v>
      </c>
      <c r="C32456" t="s">
        <v>1022</v>
      </c>
      <c r="D32456" t="s">
        <v>1020</v>
      </c>
      <c r="E32456" t="s">
        <v>1014</v>
      </c>
      <c r="F32456" s="86">
        <v>66294.149199380801</v>
      </c>
    </row>
    <row r="32457" spans="1:6">
      <c r="A32457">
        <v>2036</v>
      </c>
      <c r="B32457" t="s">
        <v>1059</v>
      </c>
      <c r="C32457" t="s">
        <v>1022</v>
      </c>
      <c r="D32457" t="s">
        <v>1020</v>
      </c>
      <c r="E32457" t="s">
        <v>1014</v>
      </c>
      <c r="F32457" s="86">
        <v>66533.185585380706</v>
      </c>
    </row>
    <row r="32458" spans="1:6">
      <c r="A32458">
        <v>2037</v>
      </c>
      <c r="B32458" t="s">
        <v>1059</v>
      </c>
      <c r="C32458" t="s">
        <v>1022</v>
      </c>
      <c r="D32458" t="s">
        <v>1020</v>
      </c>
      <c r="E32458" t="s">
        <v>1014</v>
      </c>
      <c r="F32458" s="86">
        <v>66735.066271065894</v>
      </c>
    </row>
    <row r="32459" spans="1:6">
      <c r="A32459">
        <v>2038</v>
      </c>
      <c r="B32459" t="s">
        <v>1059</v>
      </c>
      <c r="C32459" t="s">
        <v>1022</v>
      </c>
      <c r="D32459" t="s">
        <v>1020</v>
      </c>
      <c r="E32459" t="s">
        <v>1014</v>
      </c>
      <c r="F32459" s="86">
        <v>66923.335004202498</v>
      </c>
    </row>
    <row r="32460" spans="1:6">
      <c r="A32460">
        <v>2039</v>
      </c>
      <c r="B32460" t="s">
        <v>1059</v>
      </c>
      <c r="C32460" t="s">
        <v>1022</v>
      </c>
      <c r="D32460" t="s">
        <v>1020</v>
      </c>
      <c r="E32460" t="s">
        <v>1014</v>
      </c>
      <c r="F32460" s="86">
        <v>67121.070379108598</v>
      </c>
    </row>
    <row r="32461" spans="1:6">
      <c r="A32461">
        <v>2040</v>
      </c>
      <c r="B32461" t="s">
        <v>1059</v>
      </c>
      <c r="C32461" t="s">
        <v>1022</v>
      </c>
      <c r="D32461" t="s">
        <v>1020</v>
      </c>
      <c r="E32461" t="s">
        <v>1014</v>
      </c>
      <c r="F32461" s="86">
        <v>67337.679822205697</v>
      </c>
    </row>
    <row r="32462" spans="1:6">
      <c r="A32462">
        <v>2041</v>
      </c>
      <c r="B32462" t="s">
        <v>1059</v>
      </c>
      <c r="C32462" t="s">
        <v>1022</v>
      </c>
      <c r="D32462" t="s">
        <v>1020</v>
      </c>
      <c r="E32462" t="s">
        <v>1014</v>
      </c>
      <c r="F32462" s="86">
        <v>67862.057699833793</v>
      </c>
    </row>
    <row r="32463" spans="1:6">
      <c r="A32463">
        <v>2042</v>
      </c>
      <c r="B32463" t="s">
        <v>1059</v>
      </c>
      <c r="C32463" t="s">
        <v>1022</v>
      </c>
      <c r="D32463" t="s">
        <v>1020</v>
      </c>
      <c r="E32463" t="s">
        <v>1014</v>
      </c>
      <c r="F32463" s="86">
        <v>68426.605826371</v>
      </c>
    </row>
    <row r="32464" spans="1:6">
      <c r="A32464">
        <v>2043</v>
      </c>
      <c r="B32464" t="s">
        <v>1059</v>
      </c>
      <c r="C32464" t="s">
        <v>1022</v>
      </c>
      <c r="D32464" t="s">
        <v>1020</v>
      </c>
      <c r="E32464" t="s">
        <v>1014</v>
      </c>
      <c r="F32464" s="86">
        <v>69018.094501685002</v>
      </c>
    </row>
    <row r="32465" spans="1:6">
      <c r="A32465">
        <v>2044</v>
      </c>
      <c r="B32465" t="s">
        <v>1059</v>
      </c>
      <c r="C32465" t="s">
        <v>1022</v>
      </c>
      <c r="D32465" t="s">
        <v>1020</v>
      </c>
      <c r="E32465" t="s">
        <v>1014</v>
      </c>
      <c r="F32465" s="86">
        <v>69625.882519509905</v>
      </c>
    </row>
    <row r="32466" spans="1:6">
      <c r="A32466">
        <v>2045</v>
      </c>
      <c r="B32466" t="s">
        <v>1059</v>
      </c>
      <c r="C32466" t="s">
        <v>1022</v>
      </c>
      <c r="D32466" t="s">
        <v>1020</v>
      </c>
      <c r="E32466" t="s">
        <v>1014</v>
      </c>
      <c r="F32466" s="86">
        <v>70245.000500842594</v>
      </c>
    </row>
    <row r="32467" spans="1:6">
      <c r="A32467">
        <v>2046</v>
      </c>
      <c r="B32467" t="s">
        <v>1059</v>
      </c>
      <c r="C32467" t="s">
        <v>1022</v>
      </c>
      <c r="D32467" t="s">
        <v>1020</v>
      </c>
      <c r="E32467" t="s">
        <v>1014</v>
      </c>
      <c r="F32467" s="86">
        <v>70874.462796337495</v>
      </c>
    </row>
    <row r="32468" spans="1:6">
      <c r="A32468">
        <v>2047</v>
      </c>
      <c r="B32468" t="s">
        <v>1059</v>
      </c>
      <c r="C32468" t="s">
        <v>1022</v>
      </c>
      <c r="D32468" t="s">
        <v>1020</v>
      </c>
      <c r="E32468" t="s">
        <v>1014</v>
      </c>
      <c r="F32468" s="86">
        <v>71516.072997792595</v>
      </c>
    </row>
    <row r="32469" spans="1:6">
      <c r="A32469">
        <v>2048</v>
      </c>
      <c r="B32469" t="s">
        <v>1059</v>
      </c>
      <c r="C32469" t="s">
        <v>1022</v>
      </c>
      <c r="D32469" t="s">
        <v>1020</v>
      </c>
      <c r="E32469" t="s">
        <v>1014</v>
      </c>
      <c r="F32469" s="86">
        <v>72175.158445011301</v>
      </c>
    </row>
    <row r="32470" spans="1:6">
      <c r="A32470">
        <v>2049</v>
      </c>
      <c r="B32470" t="s">
        <v>1059</v>
      </c>
      <c r="C32470" t="s">
        <v>1022</v>
      </c>
      <c r="D32470" t="s">
        <v>1020</v>
      </c>
      <c r="E32470" t="s">
        <v>1014</v>
      </c>
      <c r="F32470" s="86">
        <v>72850.106806270298</v>
      </c>
    </row>
    <row r="32471" spans="1:6">
      <c r="A32471">
        <v>2050</v>
      </c>
      <c r="B32471" t="s">
        <v>1059</v>
      </c>
      <c r="C32471" t="s">
        <v>1022</v>
      </c>
      <c r="D32471" t="s">
        <v>1020</v>
      </c>
      <c r="E32471" t="s">
        <v>1014</v>
      </c>
      <c r="F32471" s="86">
        <v>73537.436873494706</v>
      </c>
    </row>
    <row r="32472" spans="1:6">
      <c r="A32472">
        <v>2017</v>
      </c>
      <c r="B32472" t="s">
        <v>1060</v>
      </c>
      <c r="C32472" t="s">
        <v>1022</v>
      </c>
      <c r="D32472" t="s">
        <v>1020</v>
      </c>
      <c r="E32472" t="s">
        <v>1014</v>
      </c>
      <c r="F32472" s="86">
        <v>64575.384427700097</v>
      </c>
    </row>
    <row r="32473" spans="1:6">
      <c r="A32473">
        <v>2018</v>
      </c>
      <c r="B32473" t="s">
        <v>1060</v>
      </c>
      <c r="C32473" t="s">
        <v>1022</v>
      </c>
      <c r="D32473" t="s">
        <v>1020</v>
      </c>
      <c r="E32473" t="s">
        <v>1014</v>
      </c>
      <c r="F32473" s="86">
        <v>69149.177429497795</v>
      </c>
    </row>
    <row r="32474" spans="1:6">
      <c r="A32474">
        <v>2019</v>
      </c>
      <c r="B32474" t="s">
        <v>1060</v>
      </c>
      <c r="C32474" t="s">
        <v>1022</v>
      </c>
      <c r="D32474" t="s">
        <v>1020</v>
      </c>
      <c r="E32474" t="s">
        <v>1014</v>
      </c>
      <c r="F32474" s="86">
        <v>73663.421837956193</v>
      </c>
    </row>
    <row r="32475" spans="1:6">
      <c r="A32475">
        <v>2020</v>
      </c>
      <c r="B32475" t="s">
        <v>1060</v>
      </c>
      <c r="C32475" t="s">
        <v>1022</v>
      </c>
      <c r="D32475" t="s">
        <v>1020</v>
      </c>
      <c r="E32475" t="s">
        <v>1014</v>
      </c>
      <c r="F32475" s="86">
        <v>78081.793195749604</v>
      </c>
    </row>
    <row r="32476" spans="1:6">
      <c r="A32476">
        <v>2021</v>
      </c>
      <c r="B32476" t="s">
        <v>1060</v>
      </c>
      <c r="C32476" t="s">
        <v>1022</v>
      </c>
      <c r="D32476" t="s">
        <v>1020</v>
      </c>
      <c r="E32476" t="s">
        <v>1014</v>
      </c>
      <c r="F32476" s="86">
        <v>82429.219300357305</v>
      </c>
    </row>
    <row r="32477" spans="1:6">
      <c r="A32477">
        <v>2022</v>
      </c>
      <c r="B32477" t="s">
        <v>1060</v>
      </c>
      <c r="C32477" t="s">
        <v>1022</v>
      </c>
      <c r="D32477" t="s">
        <v>1020</v>
      </c>
      <c r="E32477" t="s">
        <v>1014</v>
      </c>
      <c r="F32477" s="86">
        <v>86667.173650388693</v>
      </c>
    </row>
    <row r="32478" spans="1:6">
      <c r="A32478">
        <v>2023</v>
      </c>
      <c r="B32478" t="s">
        <v>1060</v>
      </c>
      <c r="C32478" t="s">
        <v>1022</v>
      </c>
      <c r="D32478" t="s">
        <v>1020</v>
      </c>
      <c r="E32478" t="s">
        <v>1014</v>
      </c>
      <c r="F32478" s="86">
        <v>90794.788420173296</v>
      </c>
    </row>
    <row r="32479" spans="1:6">
      <c r="A32479">
        <v>2024</v>
      </c>
      <c r="B32479" t="s">
        <v>1060</v>
      </c>
      <c r="C32479" t="s">
        <v>1022</v>
      </c>
      <c r="D32479" t="s">
        <v>1020</v>
      </c>
      <c r="E32479" t="s">
        <v>1014</v>
      </c>
      <c r="F32479" s="86">
        <v>94811.540693111005</v>
      </c>
    </row>
    <row r="32480" spans="1:6">
      <c r="A32480">
        <v>2025</v>
      </c>
      <c r="B32480" t="s">
        <v>1060</v>
      </c>
      <c r="C32480" t="s">
        <v>1022</v>
      </c>
      <c r="D32480" t="s">
        <v>1020</v>
      </c>
      <c r="E32480" t="s">
        <v>1014</v>
      </c>
      <c r="F32480" s="86">
        <v>98724.588105617993</v>
      </c>
    </row>
    <row r="32481" spans="1:6">
      <c r="A32481">
        <v>2026</v>
      </c>
      <c r="B32481" t="s">
        <v>1060</v>
      </c>
      <c r="C32481" t="s">
        <v>1022</v>
      </c>
      <c r="D32481" t="s">
        <v>1020</v>
      </c>
      <c r="E32481" t="s">
        <v>1014</v>
      </c>
      <c r="F32481" s="86">
        <v>102554.53784415399</v>
      </c>
    </row>
    <row r="32482" spans="1:6">
      <c r="A32482">
        <v>2027</v>
      </c>
      <c r="B32482" t="s">
        <v>1060</v>
      </c>
      <c r="C32482" t="s">
        <v>1022</v>
      </c>
      <c r="D32482" t="s">
        <v>1020</v>
      </c>
      <c r="E32482" t="s">
        <v>1014</v>
      </c>
      <c r="F32482" s="86">
        <v>106280.83692603601</v>
      </c>
    </row>
    <row r="32483" spans="1:6">
      <c r="A32483">
        <v>2028</v>
      </c>
      <c r="B32483" t="s">
        <v>1060</v>
      </c>
      <c r="C32483" t="s">
        <v>1022</v>
      </c>
      <c r="D32483" t="s">
        <v>1020</v>
      </c>
      <c r="E32483" t="s">
        <v>1014</v>
      </c>
      <c r="F32483" s="86">
        <v>109858.911622325</v>
      </c>
    </row>
    <row r="32484" spans="1:6">
      <c r="A32484">
        <v>2029</v>
      </c>
      <c r="B32484" t="s">
        <v>1060</v>
      </c>
      <c r="C32484" t="s">
        <v>1022</v>
      </c>
      <c r="D32484" t="s">
        <v>1020</v>
      </c>
      <c r="E32484" t="s">
        <v>1014</v>
      </c>
      <c r="F32484" s="86">
        <v>113220.87611518901</v>
      </c>
    </row>
    <row r="32485" spans="1:6">
      <c r="A32485">
        <v>2030</v>
      </c>
      <c r="B32485" t="s">
        <v>1060</v>
      </c>
      <c r="C32485" t="s">
        <v>1022</v>
      </c>
      <c r="D32485" t="s">
        <v>1020</v>
      </c>
      <c r="E32485" t="s">
        <v>1014</v>
      </c>
      <c r="F32485" s="86">
        <v>116350.61020912899</v>
      </c>
    </row>
    <row r="32486" spans="1:6">
      <c r="A32486">
        <v>2031</v>
      </c>
      <c r="B32486" t="s">
        <v>1060</v>
      </c>
      <c r="C32486" t="s">
        <v>1022</v>
      </c>
      <c r="D32486" t="s">
        <v>1020</v>
      </c>
      <c r="E32486" t="s">
        <v>1014</v>
      </c>
      <c r="F32486" s="86">
        <v>119248.23417782399</v>
      </c>
    </row>
    <row r="32487" spans="1:6">
      <c r="A32487">
        <v>2032</v>
      </c>
      <c r="B32487" t="s">
        <v>1060</v>
      </c>
      <c r="C32487" t="s">
        <v>1022</v>
      </c>
      <c r="D32487" t="s">
        <v>1020</v>
      </c>
      <c r="E32487" t="s">
        <v>1014</v>
      </c>
      <c r="F32487" s="86">
        <v>121896.201533268</v>
      </c>
    </row>
    <row r="32488" spans="1:6">
      <c r="A32488">
        <v>2033</v>
      </c>
      <c r="B32488" t="s">
        <v>1060</v>
      </c>
      <c r="C32488" t="s">
        <v>1022</v>
      </c>
      <c r="D32488" t="s">
        <v>1020</v>
      </c>
      <c r="E32488" t="s">
        <v>1014</v>
      </c>
      <c r="F32488" s="86">
        <v>124264.018613439</v>
      </c>
    </row>
    <row r="32489" spans="1:6">
      <c r="A32489">
        <v>2034</v>
      </c>
      <c r="B32489" t="s">
        <v>1060</v>
      </c>
      <c r="C32489" t="s">
        <v>1022</v>
      </c>
      <c r="D32489" t="s">
        <v>1020</v>
      </c>
      <c r="E32489" t="s">
        <v>1014</v>
      </c>
      <c r="F32489" s="86">
        <v>126376.559072303</v>
      </c>
    </row>
    <row r="32490" spans="1:6">
      <c r="A32490">
        <v>2035</v>
      </c>
      <c r="B32490" t="s">
        <v>1060</v>
      </c>
      <c r="C32490" t="s">
        <v>1022</v>
      </c>
      <c r="D32490" t="s">
        <v>1020</v>
      </c>
      <c r="E32490" t="s">
        <v>1014</v>
      </c>
      <c r="F32490" s="86">
        <v>128259.194698684</v>
      </c>
    </row>
    <row r="32491" spans="1:6">
      <c r="A32491">
        <v>2036</v>
      </c>
      <c r="B32491" t="s">
        <v>1060</v>
      </c>
      <c r="C32491" t="s">
        <v>1022</v>
      </c>
      <c r="D32491" t="s">
        <v>1020</v>
      </c>
      <c r="E32491" t="s">
        <v>1014</v>
      </c>
      <c r="F32491" s="86">
        <v>129946.714565678</v>
      </c>
    </row>
    <row r="32492" spans="1:6">
      <c r="A32492">
        <v>2037</v>
      </c>
      <c r="B32492" t="s">
        <v>1060</v>
      </c>
      <c r="C32492" t="s">
        <v>1022</v>
      </c>
      <c r="D32492" t="s">
        <v>1020</v>
      </c>
      <c r="E32492" t="s">
        <v>1014</v>
      </c>
      <c r="F32492" s="86">
        <v>131457.920770823</v>
      </c>
    </row>
    <row r="32493" spans="1:6">
      <c r="A32493">
        <v>2038</v>
      </c>
      <c r="B32493" t="s">
        <v>1060</v>
      </c>
      <c r="C32493" t="s">
        <v>1022</v>
      </c>
      <c r="D32493" t="s">
        <v>1020</v>
      </c>
      <c r="E32493" t="s">
        <v>1014</v>
      </c>
      <c r="F32493" s="86">
        <v>132823.36767917001</v>
      </c>
    </row>
    <row r="32494" spans="1:6">
      <c r="A32494">
        <v>2039</v>
      </c>
      <c r="B32494" t="s">
        <v>1060</v>
      </c>
      <c r="C32494" t="s">
        <v>1022</v>
      </c>
      <c r="D32494" t="s">
        <v>1020</v>
      </c>
      <c r="E32494" t="s">
        <v>1014</v>
      </c>
      <c r="F32494" s="86">
        <v>134076.45850406599</v>
      </c>
    </row>
    <row r="32495" spans="1:6">
      <c r="A32495">
        <v>2040</v>
      </c>
      <c r="B32495" t="s">
        <v>1060</v>
      </c>
      <c r="C32495" t="s">
        <v>1022</v>
      </c>
      <c r="D32495" t="s">
        <v>1020</v>
      </c>
      <c r="E32495" t="s">
        <v>1014</v>
      </c>
      <c r="F32495" s="86">
        <v>135236.41506791799</v>
      </c>
    </row>
    <row r="32496" spans="1:6">
      <c r="A32496">
        <v>2041</v>
      </c>
      <c r="B32496" t="s">
        <v>1060</v>
      </c>
      <c r="C32496" t="s">
        <v>1022</v>
      </c>
      <c r="D32496" t="s">
        <v>1020</v>
      </c>
      <c r="E32496" t="s">
        <v>1014</v>
      </c>
      <c r="F32496" s="86">
        <v>135993.57412829701</v>
      </c>
    </row>
    <row r="32497" spans="1:6">
      <c r="A32497">
        <v>2042</v>
      </c>
      <c r="B32497" t="s">
        <v>1060</v>
      </c>
      <c r="C32497" t="s">
        <v>1022</v>
      </c>
      <c r="D32497" t="s">
        <v>1020</v>
      </c>
      <c r="E32497" t="s">
        <v>1014</v>
      </c>
      <c r="F32497" s="86">
        <v>136702.990393566</v>
      </c>
    </row>
    <row r="32498" spans="1:6">
      <c r="A32498">
        <v>2043</v>
      </c>
      <c r="B32498" t="s">
        <v>1060</v>
      </c>
      <c r="C32498" t="s">
        <v>1022</v>
      </c>
      <c r="D32498" t="s">
        <v>1020</v>
      </c>
      <c r="E32498" t="s">
        <v>1014</v>
      </c>
      <c r="F32498" s="86">
        <v>137367.23644398601</v>
      </c>
    </row>
    <row r="32499" spans="1:6">
      <c r="A32499">
        <v>2044</v>
      </c>
      <c r="B32499" t="s">
        <v>1060</v>
      </c>
      <c r="C32499" t="s">
        <v>1022</v>
      </c>
      <c r="D32499" t="s">
        <v>1020</v>
      </c>
      <c r="E32499" t="s">
        <v>1014</v>
      </c>
      <c r="F32499" s="86">
        <v>137989.663862749</v>
      </c>
    </row>
    <row r="32500" spans="1:6">
      <c r="A32500">
        <v>2045</v>
      </c>
      <c r="B32500" t="s">
        <v>1060</v>
      </c>
      <c r="C32500" t="s">
        <v>1022</v>
      </c>
      <c r="D32500" t="s">
        <v>1020</v>
      </c>
      <c r="E32500" t="s">
        <v>1014</v>
      </c>
      <c r="F32500" s="86">
        <v>138582.412505866</v>
      </c>
    </row>
    <row r="32501" spans="1:6">
      <c r="A32501">
        <v>2046</v>
      </c>
      <c r="B32501" t="s">
        <v>1060</v>
      </c>
      <c r="C32501" t="s">
        <v>1022</v>
      </c>
      <c r="D32501" t="s">
        <v>1020</v>
      </c>
      <c r="E32501" t="s">
        <v>1014</v>
      </c>
      <c r="F32501" s="86">
        <v>139153.333686264</v>
      </c>
    </row>
    <row r="32502" spans="1:6">
      <c r="A32502">
        <v>2047</v>
      </c>
      <c r="B32502" t="s">
        <v>1060</v>
      </c>
      <c r="C32502" t="s">
        <v>1022</v>
      </c>
      <c r="D32502" t="s">
        <v>1020</v>
      </c>
      <c r="E32502" t="s">
        <v>1014</v>
      </c>
      <c r="F32502" s="86">
        <v>139718.534319934</v>
      </c>
    </row>
    <row r="32503" spans="1:6">
      <c r="A32503">
        <v>2048</v>
      </c>
      <c r="B32503" t="s">
        <v>1060</v>
      </c>
      <c r="C32503" t="s">
        <v>1022</v>
      </c>
      <c r="D32503" t="s">
        <v>1020</v>
      </c>
      <c r="E32503" t="s">
        <v>1014</v>
      </c>
      <c r="F32503" s="86">
        <v>140289.98510638601</v>
      </c>
    </row>
    <row r="32504" spans="1:6">
      <c r="A32504">
        <v>2049</v>
      </c>
      <c r="B32504" t="s">
        <v>1060</v>
      </c>
      <c r="C32504" t="s">
        <v>1022</v>
      </c>
      <c r="D32504" t="s">
        <v>1020</v>
      </c>
      <c r="E32504" t="s">
        <v>1014</v>
      </c>
      <c r="F32504" s="86">
        <v>140864.66921767901</v>
      </c>
    </row>
    <row r="32505" spans="1:6">
      <c r="A32505">
        <v>2050</v>
      </c>
      <c r="B32505" t="s">
        <v>1060</v>
      </c>
      <c r="C32505" t="s">
        <v>1022</v>
      </c>
      <c r="D32505" t="s">
        <v>1020</v>
      </c>
      <c r="E32505" t="s">
        <v>1014</v>
      </c>
      <c r="F32505" s="86">
        <v>141444.39217559001</v>
      </c>
    </row>
    <row r="32506" spans="1:6">
      <c r="A32506">
        <v>2017</v>
      </c>
      <c r="B32506" t="s">
        <v>1061</v>
      </c>
      <c r="C32506" t="s">
        <v>1022</v>
      </c>
      <c r="D32506" t="s">
        <v>1020</v>
      </c>
      <c r="E32506" t="s">
        <v>1014</v>
      </c>
      <c r="F32506" s="86">
        <v>221195.45491547399</v>
      </c>
    </row>
    <row r="32507" spans="1:6">
      <c r="A32507">
        <v>2018</v>
      </c>
      <c r="B32507" t="s">
        <v>1061</v>
      </c>
      <c r="C32507" t="s">
        <v>1022</v>
      </c>
      <c r="D32507" t="s">
        <v>1020</v>
      </c>
      <c r="E32507" t="s">
        <v>1014</v>
      </c>
      <c r="F32507" s="86">
        <v>240733.617371398</v>
      </c>
    </row>
    <row r="32508" spans="1:6">
      <c r="A32508">
        <v>2019</v>
      </c>
      <c r="B32508" t="s">
        <v>1061</v>
      </c>
      <c r="C32508" t="s">
        <v>1022</v>
      </c>
      <c r="D32508" t="s">
        <v>1020</v>
      </c>
      <c r="E32508" t="s">
        <v>1014</v>
      </c>
      <c r="F32508" s="86">
        <v>259841.27826455599</v>
      </c>
    </row>
    <row r="32509" spans="1:6">
      <c r="A32509">
        <v>2020</v>
      </c>
      <c r="B32509" t="s">
        <v>1061</v>
      </c>
      <c r="C32509" t="s">
        <v>1022</v>
      </c>
      <c r="D32509" t="s">
        <v>1020</v>
      </c>
      <c r="E32509" t="s">
        <v>1014</v>
      </c>
      <c r="F32509" s="86">
        <v>278338.79645459802</v>
      </c>
    </row>
    <row r="32510" spans="1:6">
      <c r="A32510">
        <v>2021</v>
      </c>
      <c r="B32510" t="s">
        <v>1061</v>
      </c>
      <c r="C32510" t="s">
        <v>1022</v>
      </c>
      <c r="D32510" t="s">
        <v>1020</v>
      </c>
      <c r="E32510" t="s">
        <v>1014</v>
      </c>
      <c r="F32510" s="86">
        <v>296281.55127341498</v>
      </c>
    </row>
    <row r="32511" spans="1:6">
      <c r="A32511">
        <v>2022</v>
      </c>
      <c r="B32511" t="s">
        <v>1061</v>
      </c>
      <c r="C32511" t="s">
        <v>1022</v>
      </c>
      <c r="D32511" t="s">
        <v>1020</v>
      </c>
      <c r="E32511" t="s">
        <v>1014</v>
      </c>
      <c r="F32511" s="86">
        <v>313489.09099532798</v>
      </c>
    </row>
    <row r="32512" spans="1:6">
      <c r="A32512">
        <v>2023</v>
      </c>
      <c r="B32512" t="s">
        <v>1061</v>
      </c>
      <c r="C32512" t="s">
        <v>1022</v>
      </c>
      <c r="D32512" t="s">
        <v>1020</v>
      </c>
      <c r="E32512" t="s">
        <v>1014</v>
      </c>
      <c r="F32512" s="86">
        <v>329895.28391282301</v>
      </c>
    </row>
    <row r="32513" spans="1:6">
      <c r="A32513">
        <v>2024</v>
      </c>
      <c r="B32513" t="s">
        <v>1061</v>
      </c>
      <c r="C32513" t="s">
        <v>1022</v>
      </c>
      <c r="D32513" t="s">
        <v>1020</v>
      </c>
      <c r="E32513" t="s">
        <v>1014</v>
      </c>
      <c r="F32513" s="86">
        <v>345430.55968658603</v>
      </c>
    </row>
    <row r="32514" spans="1:6">
      <c r="A32514">
        <v>2025</v>
      </c>
      <c r="B32514" t="s">
        <v>1061</v>
      </c>
      <c r="C32514" t="s">
        <v>1022</v>
      </c>
      <c r="D32514" t="s">
        <v>1020</v>
      </c>
      <c r="E32514" t="s">
        <v>1014</v>
      </c>
      <c r="F32514" s="86">
        <v>360049.90922851098</v>
      </c>
    </row>
    <row r="32515" spans="1:6">
      <c r="A32515">
        <v>2026</v>
      </c>
      <c r="B32515" t="s">
        <v>1061</v>
      </c>
      <c r="C32515" t="s">
        <v>1022</v>
      </c>
      <c r="D32515" t="s">
        <v>1020</v>
      </c>
      <c r="E32515" t="s">
        <v>1014</v>
      </c>
      <c r="F32515" s="86">
        <v>373765.047828082</v>
      </c>
    </row>
    <row r="32516" spans="1:6">
      <c r="A32516">
        <v>2027</v>
      </c>
      <c r="B32516" t="s">
        <v>1061</v>
      </c>
      <c r="C32516" t="s">
        <v>1022</v>
      </c>
      <c r="D32516" t="s">
        <v>1020</v>
      </c>
      <c r="E32516" t="s">
        <v>1014</v>
      </c>
      <c r="F32516" s="86">
        <v>386411.44613697199</v>
      </c>
    </row>
    <row r="32517" spans="1:6">
      <c r="A32517">
        <v>2028</v>
      </c>
      <c r="B32517" t="s">
        <v>1061</v>
      </c>
      <c r="C32517" t="s">
        <v>1022</v>
      </c>
      <c r="D32517" t="s">
        <v>1020</v>
      </c>
      <c r="E32517" t="s">
        <v>1014</v>
      </c>
      <c r="F32517" s="86">
        <v>397738.30760791898</v>
      </c>
    </row>
    <row r="32518" spans="1:6">
      <c r="A32518">
        <v>2029</v>
      </c>
      <c r="B32518" t="s">
        <v>1061</v>
      </c>
      <c r="C32518" t="s">
        <v>1022</v>
      </c>
      <c r="D32518" t="s">
        <v>1020</v>
      </c>
      <c r="E32518" t="s">
        <v>1014</v>
      </c>
      <c r="F32518" s="86">
        <v>407465.172196606</v>
      </c>
    </row>
    <row r="32519" spans="1:6">
      <c r="A32519">
        <v>2030</v>
      </c>
      <c r="B32519" t="s">
        <v>1061</v>
      </c>
      <c r="C32519" t="s">
        <v>1022</v>
      </c>
      <c r="D32519" t="s">
        <v>1020</v>
      </c>
      <c r="E32519" t="s">
        <v>1014</v>
      </c>
      <c r="F32519" s="86">
        <v>415571.05850777001</v>
      </c>
    </row>
    <row r="32520" spans="1:6">
      <c r="A32520">
        <v>2031</v>
      </c>
      <c r="B32520" t="s">
        <v>1061</v>
      </c>
      <c r="C32520" t="s">
        <v>1022</v>
      </c>
      <c r="D32520" t="s">
        <v>1020</v>
      </c>
      <c r="E32520" t="s">
        <v>1014</v>
      </c>
      <c r="F32520" s="86">
        <v>422107.39571304101</v>
      </c>
    </row>
    <row r="32521" spans="1:6">
      <c r="A32521">
        <v>2032</v>
      </c>
      <c r="B32521" t="s">
        <v>1061</v>
      </c>
      <c r="C32521" t="s">
        <v>1022</v>
      </c>
      <c r="D32521" t="s">
        <v>1020</v>
      </c>
      <c r="E32521" t="s">
        <v>1014</v>
      </c>
      <c r="F32521" s="86">
        <v>427097.655427074</v>
      </c>
    </row>
    <row r="32522" spans="1:6">
      <c r="A32522">
        <v>2033</v>
      </c>
      <c r="B32522" t="s">
        <v>1061</v>
      </c>
      <c r="C32522" t="s">
        <v>1022</v>
      </c>
      <c r="D32522" t="s">
        <v>1020</v>
      </c>
      <c r="E32522" t="s">
        <v>1014</v>
      </c>
      <c r="F32522" s="86">
        <v>430611.96116135299</v>
      </c>
    </row>
    <row r="32523" spans="1:6">
      <c r="A32523">
        <v>2034</v>
      </c>
      <c r="B32523" t="s">
        <v>1061</v>
      </c>
      <c r="C32523" t="s">
        <v>1022</v>
      </c>
      <c r="D32523" t="s">
        <v>1020</v>
      </c>
      <c r="E32523" t="s">
        <v>1014</v>
      </c>
      <c r="F32523" s="86">
        <v>432958.66365119501</v>
      </c>
    </row>
    <row r="32524" spans="1:6">
      <c r="A32524">
        <v>2035</v>
      </c>
      <c r="B32524" t="s">
        <v>1061</v>
      </c>
      <c r="C32524" t="s">
        <v>1022</v>
      </c>
      <c r="D32524" t="s">
        <v>1020</v>
      </c>
      <c r="E32524" t="s">
        <v>1014</v>
      </c>
      <c r="F32524" s="86">
        <v>434430.44653521798</v>
      </c>
    </row>
    <row r="32525" spans="1:6">
      <c r="A32525">
        <v>2036</v>
      </c>
      <c r="B32525" t="s">
        <v>1061</v>
      </c>
      <c r="C32525" t="s">
        <v>1022</v>
      </c>
      <c r="D32525" t="s">
        <v>1020</v>
      </c>
      <c r="E32525" t="s">
        <v>1014</v>
      </c>
      <c r="F32525" s="86">
        <v>435325.08676293399</v>
      </c>
    </row>
    <row r="32526" spans="1:6">
      <c r="A32526">
        <v>2037</v>
      </c>
      <c r="B32526" t="s">
        <v>1061</v>
      </c>
      <c r="C32526" t="s">
        <v>1022</v>
      </c>
      <c r="D32526" t="s">
        <v>1020</v>
      </c>
      <c r="E32526" t="s">
        <v>1014</v>
      </c>
      <c r="F32526" s="86">
        <v>435889.43808814598</v>
      </c>
    </row>
    <row r="32527" spans="1:6">
      <c r="A32527">
        <v>2038</v>
      </c>
      <c r="B32527" t="s">
        <v>1061</v>
      </c>
      <c r="C32527" t="s">
        <v>1022</v>
      </c>
      <c r="D32527" t="s">
        <v>1020</v>
      </c>
      <c r="E32527" t="s">
        <v>1014</v>
      </c>
      <c r="F32527" s="86">
        <v>436391.36955279199</v>
      </c>
    </row>
    <row r="32528" spans="1:6">
      <c r="A32528">
        <v>2039</v>
      </c>
      <c r="B32528" t="s">
        <v>1061</v>
      </c>
      <c r="C32528" t="s">
        <v>1022</v>
      </c>
      <c r="D32528" t="s">
        <v>1020</v>
      </c>
      <c r="E32528" t="s">
        <v>1014</v>
      </c>
      <c r="F32528" s="86">
        <v>437035.32904242602</v>
      </c>
    </row>
    <row r="32529" spans="1:6">
      <c r="A32529">
        <v>2040</v>
      </c>
      <c r="B32529" t="s">
        <v>1061</v>
      </c>
      <c r="C32529" t="s">
        <v>1022</v>
      </c>
      <c r="D32529" t="s">
        <v>1020</v>
      </c>
      <c r="E32529" t="s">
        <v>1014</v>
      </c>
      <c r="F32529" s="86">
        <v>437926.339896372</v>
      </c>
    </row>
    <row r="32530" spans="1:6">
      <c r="A32530">
        <v>2041</v>
      </c>
      <c r="B32530" t="s">
        <v>1061</v>
      </c>
      <c r="C32530" t="s">
        <v>1022</v>
      </c>
      <c r="D32530" t="s">
        <v>1020</v>
      </c>
      <c r="E32530" t="s">
        <v>1014</v>
      </c>
      <c r="F32530" s="86">
        <v>436155.260972146</v>
      </c>
    </row>
    <row r="32531" spans="1:6">
      <c r="A32531">
        <v>2042</v>
      </c>
      <c r="B32531" t="s">
        <v>1061</v>
      </c>
      <c r="C32531" t="s">
        <v>1022</v>
      </c>
      <c r="D32531" t="s">
        <v>1020</v>
      </c>
      <c r="E32531" t="s">
        <v>1014</v>
      </c>
      <c r="F32531" s="86">
        <v>434704.867950104</v>
      </c>
    </row>
    <row r="32532" spans="1:6">
      <c r="A32532">
        <v>2043</v>
      </c>
      <c r="B32532" t="s">
        <v>1061</v>
      </c>
      <c r="C32532" t="s">
        <v>1022</v>
      </c>
      <c r="D32532" t="s">
        <v>1020</v>
      </c>
      <c r="E32532" t="s">
        <v>1014</v>
      </c>
      <c r="F32532" s="86">
        <v>433508.454381558</v>
      </c>
    </row>
    <row r="32533" spans="1:6">
      <c r="A32533">
        <v>2044</v>
      </c>
      <c r="B32533" t="s">
        <v>1061</v>
      </c>
      <c r="C32533" t="s">
        <v>1022</v>
      </c>
      <c r="D32533" t="s">
        <v>1020</v>
      </c>
      <c r="E32533" t="s">
        <v>1014</v>
      </c>
      <c r="F32533" s="86">
        <v>432493.43138476397</v>
      </c>
    </row>
    <row r="32534" spans="1:6">
      <c r="A32534">
        <v>2045</v>
      </c>
      <c r="B32534" t="s">
        <v>1061</v>
      </c>
      <c r="C32534" t="s">
        <v>1022</v>
      </c>
      <c r="D32534" t="s">
        <v>1020</v>
      </c>
      <c r="E32534" t="s">
        <v>1014</v>
      </c>
      <c r="F32534" s="86">
        <v>431601.29106052802</v>
      </c>
    </row>
    <row r="32535" spans="1:6">
      <c r="A32535">
        <v>2046</v>
      </c>
      <c r="B32535" t="s">
        <v>1061</v>
      </c>
      <c r="C32535" t="s">
        <v>1022</v>
      </c>
      <c r="D32535" t="s">
        <v>1020</v>
      </c>
      <c r="E32535" t="s">
        <v>1014</v>
      </c>
      <c r="F32535" s="86">
        <v>430788.29113659699</v>
      </c>
    </row>
    <row r="32536" spans="1:6">
      <c r="A32536">
        <v>2047</v>
      </c>
      <c r="B32536" t="s">
        <v>1061</v>
      </c>
      <c r="C32536" t="s">
        <v>1022</v>
      </c>
      <c r="D32536" t="s">
        <v>1020</v>
      </c>
      <c r="E32536" t="s">
        <v>1014</v>
      </c>
      <c r="F32536" s="86">
        <v>430028.793533477</v>
      </c>
    </row>
    <row r="32537" spans="1:6">
      <c r="A32537">
        <v>2048</v>
      </c>
      <c r="B32537" t="s">
        <v>1061</v>
      </c>
      <c r="C32537" t="s">
        <v>1022</v>
      </c>
      <c r="D32537" t="s">
        <v>1020</v>
      </c>
      <c r="E32537" t="s">
        <v>1014</v>
      </c>
      <c r="F32537" s="86">
        <v>429314.58089459001</v>
      </c>
    </row>
    <row r="32538" spans="1:6">
      <c r="A32538">
        <v>2049</v>
      </c>
      <c r="B32538" t="s">
        <v>1061</v>
      </c>
      <c r="C32538" t="s">
        <v>1022</v>
      </c>
      <c r="D32538" t="s">
        <v>1020</v>
      </c>
      <c r="E32538" t="s">
        <v>1014</v>
      </c>
      <c r="F32538" s="86">
        <v>428631.50313492998</v>
      </c>
    </row>
    <row r="32539" spans="1:6">
      <c r="A32539">
        <v>2050</v>
      </c>
      <c r="B32539" t="s">
        <v>1061</v>
      </c>
      <c r="C32539" t="s">
        <v>1022</v>
      </c>
      <c r="D32539" t="s">
        <v>1020</v>
      </c>
      <c r="E32539" t="s">
        <v>1014</v>
      </c>
      <c r="F32539" s="86">
        <v>427968.01588836702</v>
      </c>
    </row>
    <row r="32540" spans="1:6">
      <c r="A32540">
        <v>2017</v>
      </c>
      <c r="B32540" t="s">
        <v>1062</v>
      </c>
      <c r="C32540" t="s">
        <v>1022</v>
      </c>
      <c r="D32540" t="s">
        <v>1020</v>
      </c>
      <c r="E32540" t="s">
        <v>1014</v>
      </c>
      <c r="F32540" s="86">
        <v>23000.754834477601</v>
      </c>
    </row>
    <row r="32541" spans="1:6">
      <c r="A32541">
        <v>2018</v>
      </c>
      <c r="B32541" t="s">
        <v>1062</v>
      </c>
      <c r="C32541" t="s">
        <v>1022</v>
      </c>
      <c r="D32541" t="s">
        <v>1020</v>
      </c>
      <c r="E32541" t="s">
        <v>1014</v>
      </c>
      <c r="F32541" s="86">
        <v>25128.7114436839</v>
      </c>
    </row>
    <row r="32542" spans="1:6">
      <c r="A32542">
        <v>2019</v>
      </c>
      <c r="B32542" t="s">
        <v>1062</v>
      </c>
      <c r="C32542" t="s">
        <v>1022</v>
      </c>
      <c r="D32542" t="s">
        <v>1020</v>
      </c>
      <c r="E32542" t="s">
        <v>1014</v>
      </c>
      <c r="F32542" s="86">
        <v>27202.3085799281</v>
      </c>
    </row>
    <row r="32543" spans="1:6">
      <c r="A32543">
        <v>2020</v>
      </c>
      <c r="B32543" t="s">
        <v>1062</v>
      </c>
      <c r="C32543" t="s">
        <v>1022</v>
      </c>
      <c r="D32543" t="s">
        <v>1020</v>
      </c>
      <c r="E32543" t="s">
        <v>1014</v>
      </c>
      <c r="F32543" s="86">
        <v>29207.7150531849</v>
      </c>
    </row>
    <row r="32544" spans="1:6">
      <c r="A32544">
        <v>2021</v>
      </c>
      <c r="B32544" t="s">
        <v>1062</v>
      </c>
      <c r="C32544" t="s">
        <v>1022</v>
      </c>
      <c r="D32544" t="s">
        <v>1020</v>
      </c>
      <c r="E32544" t="s">
        <v>1014</v>
      </c>
      <c r="F32544" s="86">
        <v>31157.142217791199</v>
      </c>
    </row>
    <row r="32545" spans="1:6">
      <c r="A32545">
        <v>2022</v>
      </c>
      <c r="B32545" t="s">
        <v>1062</v>
      </c>
      <c r="C32545" t="s">
        <v>1022</v>
      </c>
      <c r="D32545" t="s">
        <v>1020</v>
      </c>
      <c r="E32545" t="s">
        <v>1014</v>
      </c>
      <c r="F32545" s="86">
        <v>33038.5539211871</v>
      </c>
    </row>
    <row r="32546" spans="1:6">
      <c r="A32546">
        <v>2023</v>
      </c>
      <c r="B32546" t="s">
        <v>1062</v>
      </c>
      <c r="C32546" t="s">
        <v>1022</v>
      </c>
      <c r="D32546" t="s">
        <v>1020</v>
      </c>
      <c r="E32546" t="s">
        <v>1014</v>
      </c>
      <c r="F32546" s="86">
        <v>34851.5314312845</v>
      </c>
    </row>
    <row r="32547" spans="1:6">
      <c r="A32547">
        <v>2024</v>
      </c>
      <c r="B32547" t="s">
        <v>1062</v>
      </c>
      <c r="C32547" t="s">
        <v>1022</v>
      </c>
      <c r="D32547" t="s">
        <v>1020</v>
      </c>
      <c r="E32547" t="s">
        <v>1014</v>
      </c>
      <c r="F32547" s="86">
        <v>36593.620691946802</v>
      </c>
    </row>
    <row r="32548" spans="1:6">
      <c r="A32548">
        <v>2025</v>
      </c>
      <c r="B32548" t="s">
        <v>1062</v>
      </c>
      <c r="C32548" t="s">
        <v>1022</v>
      </c>
      <c r="D32548" t="s">
        <v>1020</v>
      </c>
      <c r="E32548" t="s">
        <v>1014</v>
      </c>
      <c r="F32548" s="86">
        <v>38262.679860546901</v>
      </c>
    </row>
    <row r="32549" spans="1:6">
      <c r="A32549">
        <v>2026</v>
      </c>
      <c r="B32549" t="s">
        <v>1062</v>
      </c>
      <c r="C32549" t="s">
        <v>1022</v>
      </c>
      <c r="D32549" t="s">
        <v>1020</v>
      </c>
      <c r="E32549" t="s">
        <v>1014</v>
      </c>
      <c r="F32549" s="86">
        <v>39861.353570537402</v>
      </c>
    </row>
    <row r="32550" spans="1:6">
      <c r="A32550">
        <v>2027</v>
      </c>
      <c r="B32550" t="s">
        <v>1062</v>
      </c>
      <c r="C32550" t="s">
        <v>1022</v>
      </c>
      <c r="D32550" t="s">
        <v>1020</v>
      </c>
      <c r="E32550" t="s">
        <v>1014</v>
      </c>
      <c r="F32550" s="86">
        <v>41372.7930839412</v>
      </c>
    </row>
    <row r="32551" spans="1:6">
      <c r="A32551">
        <v>2028</v>
      </c>
      <c r="B32551" t="s">
        <v>1062</v>
      </c>
      <c r="C32551" t="s">
        <v>1022</v>
      </c>
      <c r="D32551" t="s">
        <v>1020</v>
      </c>
      <c r="E32551" t="s">
        <v>1014</v>
      </c>
      <c r="F32551" s="86">
        <v>42770.323449031297</v>
      </c>
    </row>
    <row r="32552" spans="1:6">
      <c r="A32552">
        <v>2029</v>
      </c>
      <c r="B32552" t="s">
        <v>1062</v>
      </c>
      <c r="C32552" t="s">
        <v>1022</v>
      </c>
      <c r="D32552" t="s">
        <v>1020</v>
      </c>
      <c r="E32552" t="s">
        <v>1014</v>
      </c>
      <c r="F32552" s="86">
        <v>44021.187621297897</v>
      </c>
    </row>
    <row r="32553" spans="1:6">
      <c r="A32553">
        <v>2030</v>
      </c>
      <c r="B32553" t="s">
        <v>1062</v>
      </c>
      <c r="C32553" t="s">
        <v>1022</v>
      </c>
      <c r="D32553" t="s">
        <v>1020</v>
      </c>
      <c r="E32553" t="s">
        <v>1014</v>
      </c>
      <c r="F32553" s="86">
        <v>45118.997723765999</v>
      </c>
    </row>
    <row r="32554" spans="1:6">
      <c r="A32554">
        <v>2031</v>
      </c>
      <c r="B32554" t="s">
        <v>1062</v>
      </c>
      <c r="C32554" t="s">
        <v>1022</v>
      </c>
      <c r="D32554" t="s">
        <v>1020</v>
      </c>
      <c r="E32554" t="s">
        <v>1014</v>
      </c>
      <c r="F32554" s="86">
        <v>46066.490651664099</v>
      </c>
    </row>
    <row r="32555" spans="1:6">
      <c r="A32555">
        <v>2032</v>
      </c>
      <c r="B32555" t="s">
        <v>1062</v>
      </c>
      <c r="C32555" t="s">
        <v>1022</v>
      </c>
      <c r="D32555" t="s">
        <v>1020</v>
      </c>
      <c r="E32555" t="s">
        <v>1014</v>
      </c>
      <c r="F32555" s="86">
        <v>46863.317815506402</v>
      </c>
    </row>
    <row r="32556" spans="1:6">
      <c r="A32556">
        <v>2033</v>
      </c>
      <c r="B32556" t="s">
        <v>1062</v>
      </c>
      <c r="C32556" t="s">
        <v>1022</v>
      </c>
      <c r="D32556" t="s">
        <v>1020</v>
      </c>
      <c r="E32556" t="s">
        <v>1014</v>
      </c>
      <c r="F32556" s="86">
        <v>47509.668549911701</v>
      </c>
    </row>
    <row r="32557" spans="1:6">
      <c r="A32557">
        <v>2034</v>
      </c>
      <c r="B32557" t="s">
        <v>1062</v>
      </c>
      <c r="C32557" t="s">
        <v>1022</v>
      </c>
      <c r="D32557" t="s">
        <v>1020</v>
      </c>
      <c r="E32557" t="s">
        <v>1014</v>
      </c>
      <c r="F32557" s="86">
        <v>48031.4479285005</v>
      </c>
    </row>
    <row r="32558" spans="1:6">
      <c r="A32558">
        <v>2035</v>
      </c>
      <c r="B32558" t="s">
        <v>1062</v>
      </c>
      <c r="C32558" t="s">
        <v>1022</v>
      </c>
      <c r="D32558" t="s">
        <v>1020</v>
      </c>
      <c r="E32558" t="s">
        <v>1014</v>
      </c>
      <c r="F32558" s="86">
        <v>48453.903737741297</v>
      </c>
    </row>
    <row r="32559" spans="1:6">
      <c r="A32559">
        <v>2036</v>
      </c>
      <c r="B32559" t="s">
        <v>1062</v>
      </c>
      <c r="C32559" t="s">
        <v>1022</v>
      </c>
      <c r="D32559" t="s">
        <v>1020</v>
      </c>
      <c r="E32559" t="s">
        <v>1014</v>
      </c>
      <c r="F32559" s="86">
        <v>48804.585338507903</v>
      </c>
    </row>
    <row r="32560" spans="1:6">
      <c r="A32560">
        <v>2037</v>
      </c>
      <c r="B32560" t="s">
        <v>1062</v>
      </c>
      <c r="C32560" t="s">
        <v>1022</v>
      </c>
      <c r="D32560" t="s">
        <v>1020</v>
      </c>
      <c r="E32560" t="s">
        <v>1014</v>
      </c>
      <c r="F32560" s="86">
        <v>49104.831504672104</v>
      </c>
    </row>
    <row r="32561" spans="1:6">
      <c r="A32561">
        <v>2038</v>
      </c>
      <c r="B32561" t="s">
        <v>1062</v>
      </c>
      <c r="C32561" t="s">
        <v>1022</v>
      </c>
      <c r="D32561" t="s">
        <v>1020</v>
      </c>
      <c r="E32561" t="s">
        <v>1014</v>
      </c>
      <c r="F32561" s="86">
        <v>49379.404178777499</v>
      </c>
    </row>
    <row r="32562" spans="1:6">
      <c r="A32562">
        <v>2039</v>
      </c>
      <c r="B32562" t="s">
        <v>1062</v>
      </c>
      <c r="C32562" t="s">
        <v>1022</v>
      </c>
      <c r="D32562" t="s">
        <v>1020</v>
      </c>
      <c r="E32562" t="s">
        <v>1014</v>
      </c>
      <c r="F32562" s="86">
        <v>49649.057535568303</v>
      </c>
    </row>
    <row r="32563" spans="1:6">
      <c r="A32563">
        <v>2040</v>
      </c>
      <c r="B32563" t="s">
        <v>1062</v>
      </c>
      <c r="C32563" t="s">
        <v>1022</v>
      </c>
      <c r="D32563" t="s">
        <v>1020</v>
      </c>
      <c r="E32563" t="s">
        <v>1014</v>
      </c>
      <c r="F32563" s="86">
        <v>49924.983513200597</v>
      </c>
    </row>
    <row r="32564" spans="1:6">
      <c r="A32564">
        <v>2041</v>
      </c>
      <c r="B32564" t="s">
        <v>1062</v>
      </c>
      <c r="C32564" t="s">
        <v>1022</v>
      </c>
      <c r="D32564" t="s">
        <v>1020</v>
      </c>
      <c r="E32564" t="s">
        <v>1014</v>
      </c>
      <c r="F32564" s="86">
        <v>49825.891994992198</v>
      </c>
    </row>
    <row r="32565" spans="1:6">
      <c r="A32565">
        <v>2042</v>
      </c>
      <c r="B32565" t="s">
        <v>1062</v>
      </c>
      <c r="C32565" t="s">
        <v>1022</v>
      </c>
      <c r="D32565" t="s">
        <v>1020</v>
      </c>
      <c r="E32565" t="s">
        <v>1014</v>
      </c>
      <c r="F32565" s="86">
        <v>49745.929452147699</v>
      </c>
    </row>
    <row r="32566" spans="1:6">
      <c r="A32566">
        <v>2043</v>
      </c>
      <c r="B32566" t="s">
        <v>1062</v>
      </c>
      <c r="C32566" t="s">
        <v>1022</v>
      </c>
      <c r="D32566" t="s">
        <v>1020</v>
      </c>
      <c r="E32566" t="s">
        <v>1014</v>
      </c>
      <c r="F32566" s="86">
        <v>49680.349666353999</v>
      </c>
    </row>
    <row r="32567" spans="1:6">
      <c r="A32567">
        <v>2044</v>
      </c>
      <c r="B32567" t="s">
        <v>1062</v>
      </c>
      <c r="C32567" t="s">
        <v>1022</v>
      </c>
      <c r="D32567" t="s">
        <v>1020</v>
      </c>
      <c r="E32567" t="s">
        <v>1014</v>
      </c>
      <c r="F32567" s="86">
        <v>49624.212546674498</v>
      </c>
    </row>
    <row r="32568" spans="1:6">
      <c r="A32568">
        <v>2045</v>
      </c>
      <c r="B32568" t="s">
        <v>1062</v>
      </c>
      <c r="C32568" t="s">
        <v>1022</v>
      </c>
      <c r="D32568" t="s">
        <v>1020</v>
      </c>
      <c r="E32568" t="s">
        <v>1014</v>
      </c>
      <c r="F32568" s="86">
        <v>49573.898153914197</v>
      </c>
    </row>
    <row r="32569" spans="1:6">
      <c r="A32569">
        <v>2046</v>
      </c>
      <c r="B32569" t="s">
        <v>1062</v>
      </c>
      <c r="C32569" t="s">
        <v>1022</v>
      </c>
      <c r="D32569" t="s">
        <v>1020</v>
      </c>
      <c r="E32569" t="s">
        <v>1014</v>
      </c>
      <c r="F32569" s="86">
        <v>49527.241506216902</v>
      </c>
    </row>
    <row r="32570" spans="1:6">
      <c r="A32570">
        <v>2047</v>
      </c>
      <c r="B32570" t="s">
        <v>1062</v>
      </c>
      <c r="C32570" t="s">
        <v>1022</v>
      </c>
      <c r="D32570" t="s">
        <v>1020</v>
      </c>
      <c r="E32570" t="s">
        <v>1014</v>
      </c>
      <c r="F32570" s="86">
        <v>49483.440808450003</v>
      </c>
    </row>
    <row r="32571" spans="1:6">
      <c r="A32571">
        <v>2048</v>
      </c>
      <c r="B32571" t="s">
        <v>1062</v>
      </c>
      <c r="C32571" t="s">
        <v>1022</v>
      </c>
      <c r="D32571" t="s">
        <v>1020</v>
      </c>
      <c r="E32571" t="s">
        <v>1014</v>
      </c>
      <c r="F32571" s="86">
        <v>49443.355079918299</v>
      </c>
    </row>
    <row r="32572" spans="1:6">
      <c r="A32572">
        <v>2049</v>
      </c>
      <c r="B32572" t="s">
        <v>1062</v>
      </c>
      <c r="C32572" t="s">
        <v>1022</v>
      </c>
      <c r="D32572" t="s">
        <v>1020</v>
      </c>
      <c r="E32572" t="s">
        <v>1014</v>
      </c>
      <c r="F32572" s="86">
        <v>49405.9655618951</v>
      </c>
    </row>
    <row r="32573" spans="1:6">
      <c r="A32573">
        <v>2050</v>
      </c>
      <c r="B32573" t="s">
        <v>1062</v>
      </c>
      <c r="C32573" t="s">
        <v>1022</v>
      </c>
      <c r="D32573" t="s">
        <v>1020</v>
      </c>
      <c r="E32573" t="s">
        <v>1014</v>
      </c>
      <c r="F32573" s="86">
        <v>49370.241405083099</v>
      </c>
    </row>
    <row r="32574" spans="1:6">
      <c r="A32574">
        <v>2017</v>
      </c>
      <c r="B32574" t="s">
        <v>1063</v>
      </c>
      <c r="C32574" t="s">
        <v>1022</v>
      </c>
      <c r="D32574" t="s">
        <v>1020</v>
      </c>
      <c r="E32574" t="s">
        <v>1014</v>
      </c>
      <c r="F32574" s="86">
        <v>56766.190841928699</v>
      </c>
    </row>
    <row r="32575" spans="1:6">
      <c r="A32575">
        <v>2018</v>
      </c>
      <c r="B32575" t="s">
        <v>1063</v>
      </c>
      <c r="C32575" t="s">
        <v>1022</v>
      </c>
      <c r="D32575" t="s">
        <v>1020</v>
      </c>
      <c r="E32575" t="s">
        <v>1014</v>
      </c>
      <c r="F32575" s="86">
        <v>61423.690500419703</v>
      </c>
    </row>
    <row r="32576" spans="1:6">
      <c r="A32576">
        <v>2019</v>
      </c>
      <c r="B32576" t="s">
        <v>1063</v>
      </c>
      <c r="C32576" t="s">
        <v>1022</v>
      </c>
      <c r="D32576" t="s">
        <v>1020</v>
      </c>
      <c r="E32576" t="s">
        <v>1014</v>
      </c>
      <c r="F32576" s="86">
        <v>65961.469244481297</v>
      </c>
    </row>
    <row r="32577" spans="1:6">
      <c r="A32577">
        <v>2020</v>
      </c>
      <c r="B32577" t="s">
        <v>1063</v>
      </c>
      <c r="C32577" t="s">
        <v>1022</v>
      </c>
      <c r="D32577" t="s">
        <v>1020</v>
      </c>
      <c r="E32577" t="s">
        <v>1014</v>
      </c>
      <c r="F32577" s="86">
        <v>70344.327121194598</v>
      </c>
    </row>
    <row r="32578" spans="1:6">
      <c r="A32578">
        <v>2021</v>
      </c>
      <c r="B32578" t="s">
        <v>1063</v>
      </c>
      <c r="C32578" t="s">
        <v>1022</v>
      </c>
      <c r="D32578" t="s">
        <v>1020</v>
      </c>
      <c r="E32578" t="s">
        <v>1014</v>
      </c>
      <c r="F32578" s="86">
        <v>74593.157620053404</v>
      </c>
    </row>
    <row r="32579" spans="1:6">
      <c r="A32579">
        <v>2022</v>
      </c>
      <c r="B32579" t="s">
        <v>1063</v>
      </c>
      <c r="C32579" t="s">
        <v>1022</v>
      </c>
      <c r="D32579" t="s">
        <v>1020</v>
      </c>
      <c r="E32579" t="s">
        <v>1014</v>
      </c>
      <c r="F32579" s="86">
        <v>78673.464490430997</v>
      </c>
    </row>
    <row r="32580" spans="1:6">
      <c r="A32580">
        <v>2023</v>
      </c>
      <c r="B32580" t="s">
        <v>1063</v>
      </c>
      <c r="C32580" t="s">
        <v>1022</v>
      </c>
      <c r="D32580" t="s">
        <v>1020</v>
      </c>
      <c r="E32580" t="s">
        <v>1014</v>
      </c>
      <c r="F32580" s="86">
        <v>82584.290925070207</v>
      </c>
    </row>
    <row r="32581" spans="1:6">
      <c r="A32581">
        <v>2024</v>
      </c>
      <c r="B32581" t="s">
        <v>1063</v>
      </c>
      <c r="C32581" t="s">
        <v>1022</v>
      </c>
      <c r="D32581" t="s">
        <v>1020</v>
      </c>
      <c r="E32581" t="s">
        <v>1014</v>
      </c>
      <c r="F32581" s="86">
        <v>86324.197807934805</v>
      </c>
    </row>
    <row r="32582" spans="1:6">
      <c r="A32582">
        <v>2025</v>
      </c>
      <c r="B32582" t="s">
        <v>1063</v>
      </c>
      <c r="C32582" t="s">
        <v>1022</v>
      </c>
      <c r="D32582" t="s">
        <v>1020</v>
      </c>
      <c r="E32582" t="s">
        <v>1014</v>
      </c>
      <c r="F32582" s="86">
        <v>89895.983720303004</v>
      </c>
    </row>
    <row r="32583" spans="1:6">
      <c r="A32583">
        <v>2026</v>
      </c>
      <c r="B32583" t="s">
        <v>1063</v>
      </c>
      <c r="C32583" t="s">
        <v>1022</v>
      </c>
      <c r="D32583" t="s">
        <v>1020</v>
      </c>
      <c r="E32583" t="s">
        <v>1014</v>
      </c>
      <c r="F32583" s="86">
        <v>93315.275220066804</v>
      </c>
    </row>
    <row r="32584" spans="1:6">
      <c r="A32584">
        <v>2027</v>
      </c>
      <c r="B32584" t="s">
        <v>1063</v>
      </c>
      <c r="C32584" t="s">
        <v>1022</v>
      </c>
      <c r="D32584" t="s">
        <v>1020</v>
      </c>
      <c r="E32584" t="s">
        <v>1014</v>
      </c>
      <c r="F32584" s="86">
        <v>96559.712573846293</v>
      </c>
    </row>
    <row r="32585" spans="1:6">
      <c r="A32585">
        <v>2028</v>
      </c>
      <c r="B32585" t="s">
        <v>1063</v>
      </c>
      <c r="C32585" t="s">
        <v>1022</v>
      </c>
      <c r="D32585" t="s">
        <v>1020</v>
      </c>
      <c r="E32585" t="s">
        <v>1014</v>
      </c>
      <c r="F32585" s="86">
        <v>99586.708960496006</v>
      </c>
    </row>
    <row r="32586" spans="1:6">
      <c r="A32586">
        <v>2029</v>
      </c>
      <c r="B32586" t="s">
        <v>1063</v>
      </c>
      <c r="C32586" t="s">
        <v>1022</v>
      </c>
      <c r="D32586" t="s">
        <v>1020</v>
      </c>
      <c r="E32586" t="s">
        <v>1014</v>
      </c>
      <c r="F32586" s="86">
        <v>102325.332909608</v>
      </c>
    </row>
    <row r="32587" spans="1:6">
      <c r="A32587">
        <v>2030</v>
      </c>
      <c r="B32587" t="s">
        <v>1063</v>
      </c>
      <c r="C32587" t="s">
        <v>1022</v>
      </c>
      <c r="D32587" t="s">
        <v>1020</v>
      </c>
      <c r="E32587" t="s">
        <v>1014</v>
      </c>
      <c r="F32587" s="86">
        <v>104756.688486689</v>
      </c>
    </row>
    <row r="32588" spans="1:6">
      <c r="A32588">
        <v>2031</v>
      </c>
      <c r="B32588" t="s">
        <v>1063</v>
      </c>
      <c r="C32588" t="s">
        <v>1022</v>
      </c>
      <c r="D32588" t="s">
        <v>1020</v>
      </c>
      <c r="E32588" t="s">
        <v>1014</v>
      </c>
      <c r="F32588" s="86">
        <v>106895.580038249</v>
      </c>
    </row>
    <row r="32589" spans="1:6">
      <c r="A32589">
        <v>2032</v>
      </c>
      <c r="B32589" t="s">
        <v>1063</v>
      </c>
      <c r="C32589" t="s">
        <v>1022</v>
      </c>
      <c r="D32589" t="s">
        <v>1020</v>
      </c>
      <c r="E32589" t="s">
        <v>1014</v>
      </c>
      <c r="F32589" s="86">
        <v>108749.757894296</v>
      </c>
    </row>
    <row r="32590" spans="1:6">
      <c r="A32590">
        <v>2033</v>
      </c>
      <c r="B32590" t="s">
        <v>1063</v>
      </c>
      <c r="C32590" t="s">
        <v>1022</v>
      </c>
      <c r="D32590" t="s">
        <v>1020</v>
      </c>
      <c r="E32590" t="s">
        <v>1014</v>
      </c>
      <c r="F32590" s="86">
        <v>110302.504372764</v>
      </c>
    </row>
    <row r="32591" spans="1:6">
      <c r="A32591">
        <v>2034</v>
      </c>
      <c r="B32591" t="s">
        <v>1063</v>
      </c>
      <c r="C32591" t="s">
        <v>1022</v>
      </c>
      <c r="D32591" t="s">
        <v>1020</v>
      </c>
      <c r="E32591" t="s">
        <v>1014</v>
      </c>
      <c r="F32591" s="86">
        <v>111593.55023704701</v>
      </c>
    </row>
    <row r="32592" spans="1:6">
      <c r="A32592">
        <v>2035</v>
      </c>
      <c r="B32592" t="s">
        <v>1063</v>
      </c>
      <c r="C32592" t="s">
        <v>1022</v>
      </c>
      <c r="D32592" t="s">
        <v>1020</v>
      </c>
      <c r="E32592" t="s">
        <v>1014</v>
      </c>
      <c r="F32592" s="86">
        <v>112675.932173692</v>
      </c>
    </row>
    <row r="32593" spans="1:6">
      <c r="A32593">
        <v>2036</v>
      </c>
      <c r="B32593" t="s">
        <v>1063</v>
      </c>
      <c r="C32593" t="s">
        <v>1022</v>
      </c>
      <c r="D32593" t="s">
        <v>1020</v>
      </c>
      <c r="E32593" t="s">
        <v>1014</v>
      </c>
      <c r="F32593" s="86">
        <v>113618.035478625</v>
      </c>
    </row>
    <row r="32594" spans="1:6">
      <c r="A32594">
        <v>2037</v>
      </c>
      <c r="B32594" t="s">
        <v>1063</v>
      </c>
      <c r="C32594" t="s">
        <v>1022</v>
      </c>
      <c r="D32594" t="s">
        <v>1020</v>
      </c>
      <c r="E32594" t="s">
        <v>1014</v>
      </c>
      <c r="F32594" s="86">
        <v>114456.34560859999</v>
      </c>
    </row>
    <row r="32595" spans="1:6">
      <c r="A32595">
        <v>2038</v>
      </c>
      <c r="B32595" t="s">
        <v>1063</v>
      </c>
      <c r="C32595" t="s">
        <v>1022</v>
      </c>
      <c r="D32595" t="s">
        <v>1020</v>
      </c>
      <c r="E32595" t="s">
        <v>1014</v>
      </c>
      <c r="F32595" s="86">
        <v>115229.432665898</v>
      </c>
    </row>
    <row r="32596" spans="1:6">
      <c r="A32596">
        <v>2039</v>
      </c>
      <c r="B32596" t="s">
        <v>1063</v>
      </c>
      <c r="C32596" t="s">
        <v>1022</v>
      </c>
      <c r="D32596" t="s">
        <v>1020</v>
      </c>
      <c r="E32596" t="s">
        <v>1014</v>
      </c>
      <c r="F32596" s="86">
        <v>115975.275550629</v>
      </c>
    </row>
    <row r="32597" spans="1:6">
      <c r="A32597">
        <v>2040</v>
      </c>
      <c r="B32597" t="s">
        <v>1063</v>
      </c>
      <c r="C32597" t="s">
        <v>1022</v>
      </c>
      <c r="D32597" t="s">
        <v>1020</v>
      </c>
      <c r="E32597" t="s">
        <v>1014</v>
      </c>
      <c r="F32597" s="86">
        <v>116711.71081038</v>
      </c>
    </row>
    <row r="32598" spans="1:6">
      <c r="A32598">
        <v>2041</v>
      </c>
      <c r="B32598" t="s">
        <v>1063</v>
      </c>
      <c r="C32598" t="s">
        <v>1022</v>
      </c>
      <c r="D32598" t="s">
        <v>1020</v>
      </c>
      <c r="E32598" t="s">
        <v>1014</v>
      </c>
      <c r="F32598" s="86">
        <v>117370.147233346</v>
      </c>
    </row>
    <row r="32599" spans="1:6">
      <c r="A32599">
        <v>2042</v>
      </c>
      <c r="B32599" t="s">
        <v>1063</v>
      </c>
      <c r="C32599" t="s">
        <v>1022</v>
      </c>
      <c r="D32599" t="s">
        <v>1020</v>
      </c>
      <c r="E32599" t="s">
        <v>1014</v>
      </c>
      <c r="F32599" s="86">
        <v>118061.856488356</v>
      </c>
    </row>
    <row r="32600" spans="1:6">
      <c r="A32600">
        <v>2043</v>
      </c>
      <c r="B32600" t="s">
        <v>1063</v>
      </c>
      <c r="C32600" t="s">
        <v>1022</v>
      </c>
      <c r="D32600" t="s">
        <v>1020</v>
      </c>
      <c r="E32600" t="s">
        <v>1014</v>
      </c>
      <c r="F32600" s="86">
        <v>118773.842461572</v>
      </c>
    </row>
    <row r="32601" spans="1:6">
      <c r="A32601">
        <v>2044</v>
      </c>
      <c r="B32601" t="s">
        <v>1063</v>
      </c>
      <c r="C32601" t="s">
        <v>1022</v>
      </c>
      <c r="D32601" t="s">
        <v>1020</v>
      </c>
      <c r="E32601" t="s">
        <v>1014</v>
      </c>
      <c r="F32601" s="86">
        <v>119496.901870598</v>
      </c>
    </row>
    <row r="32602" spans="1:6">
      <c r="A32602">
        <v>2045</v>
      </c>
      <c r="B32602" t="s">
        <v>1063</v>
      </c>
      <c r="C32602" t="s">
        <v>1022</v>
      </c>
      <c r="D32602" t="s">
        <v>1020</v>
      </c>
      <c r="E32602" t="s">
        <v>1014</v>
      </c>
      <c r="F32602" s="86">
        <v>120228.07223915801</v>
      </c>
    </row>
    <row r="32603" spans="1:6">
      <c r="A32603">
        <v>2046</v>
      </c>
      <c r="B32603" t="s">
        <v>1063</v>
      </c>
      <c r="C32603" t="s">
        <v>1022</v>
      </c>
      <c r="D32603" t="s">
        <v>1020</v>
      </c>
      <c r="E32603" t="s">
        <v>1014</v>
      </c>
      <c r="F32603" s="86">
        <v>120969.815570102</v>
      </c>
    </row>
    <row r="32604" spans="1:6">
      <c r="A32604">
        <v>2047</v>
      </c>
      <c r="B32604" t="s">
        <v>1063</v>
      </c>
      <c r="C32604" t="s">
        <v>1022</v>
      </c>
      <c r="D32604" t="s">
        <v>1020</v>
      </c>
      <c r="E32604" t="s">
        <v>1014</v>
      </c>
      <c r="F32604" s="86">
        <v>121727.330242218</v>
      </c>
    </row>
    <row r="32605" spans="1:6">
      <c r="A32605">
        <v>2048</v>
      </c>
      <c r="B32605" t="s">
        <v>1063</v>
      </c>
      <c r="C32605" t="s">
        <v>1022</v>
      </c>
      <c r="D32605" t="s">
        <v>1020</v>
      </c>
      <c r="E32605" t="s">
        <v>1014</v>
      </c>
      <c r="F32605" s="86">
        <v>122509.926676378</v>
      </c>
    </row>
    <row r="32606" spans="1:6">
      <c r="A32606">
        <v>2049</v>
      </c>
      <c r="B32606" t="s">
        <v>1063</v>
      </c>
      <c r="C32606" t="s">
        <v>1022</v>
      </c>
      <c r="D32606" t="s">
        <v>1020</v>
      </c>
      <c r="E32606" t="s">
        <v>1014</v>
      </c>
      <c r="F32606" s="86">
        <v>123315.70298949401</v>
      </c>
    </row>
    <row r="32607" spans="1:6">
      <c r="A32607">
        <v>2050</v>
      </c>
      <c r="B32607" t="s">
        <v>1063</v>
      </c>
      <c r="C32607" t="s">
        <v>1022</v>
      </c>
      <c r="D32607" t="s">
        <v>1020</v>
      </c>
      <c r="E32607" t="s">
        <v>1014</v>
      </c>
      <c r="F32607" s="86">
        <v>124139.773275459</v>
      </c>
    </row>
    <row r="32608" spans="1:6">
      <c r="A32608">
        <v>2017</v>
      </c>
      <c r="B32608" t="s">
        <v>1064</v>
      </c>
      <c r="C32608" t="s">
        <v>1022</v>
      </c>
      <c r="D32608" t="s">
        <v>1020</v>
      </c>
      <c r="E32608" t="s">
        <v>1014</v>
      </c>
      <c r="F32608" s="86">
        <v>10500.5045482767</v>
      </c>
    </row>
    <row r="32609" spans="1:6">
      <c r="A32609">
        <v>2018</v>
      </c>
      <c r="B32609" t="s">
        <v>1064</v>
      </c>
      <c r="C32609" t="s">
        <v>1022</v>
      </c>
      <c r="D32609" t="s">
        <v>1020</v>
      </c>
      <c r="E32609" t="s">
        <v>1014</v>
      </c>
      <c r="F32609" s="86">
        <v>11399.2944612634</v>
      </c>
    </row>
    <row r="32610" spans="1:6">
      <c r="A32610">
        <v>2019</v>
      </c>
      <c r="B32610" t="s">
        <v>1064</v>
      </c>
      <c r="C32610" t="s">
        <v>1022</v>
      </c>
      <c r="D32610" t="s">
        <v>1020</v>
      </c>
      <c r="E32610" t="s">
        <v>1014</v>
      </c>
      <c r="F32610" s="86">
        <v>12274.5064179618</v>
      </c>
    </row>
    <row r="32611" spans="1:6">
      <c r="A32611">
        <v>2020</v>
      </c>
      <c r="B32611" t="s">
        <v>1064</v>
      </c>
      <c r="C32611" t="s">
        <v>1022</v>
      </c>
      <c r="D32611" t="s">
        <v>1020</v>
      </c>
      <c r="E32611" t="s">
        <v>1014</v>
      </c>
      <c r="F32611" s="86">
        <v>13117.772437600201</v>
      </c>
    </row>
    <row r="32612" spans="1:6">
      <c r="A32612">
        <v>2021</v>
      </c>
      <c r="B32612" t="s">
        <v>1064</v>
      </c>
      <c r="C32612" t="s">
        <v>1022</v>
      </c>
      <c r="D32612" t="s">
        <v>1020</v>
      </c>
      <c r="E32612" t="s">
        <v>1014</v>
      </c>
      <c r="F32612" s="86">
        <v>13931.6006502946</v>
      </c>
    </row>
    <row r="32613" spans="1:6">
      <c r="A32613">
        <v>2022</v>
      </c>
      <c r="B32613" t="s">
        <v>1064</v>
      </c>
      <c r="C32613" t="s">
        <v>1022</v>
      </c>
      <c r="D32613" t="s">
        <v>1020</v>
      </c>
      <c r="E32613" t="s">
        <v>1014</v>
      </c>
      <c r="F32613" s="86">
        <v>14707.523735039</v>
      </c>
    </row>
    <row r="32614" spans="1:6">
      <c r="A32614">
        <v>2023</v>
      </c>
      <c r="B32614" t="s">
        <v>1064</v>
      </c>
      <c r="C32614" t="s">
        <v>1022</v>
      </c>
      <c r="D32614" t="s">
        <v>1020</v>
      </c>
      <c r="E32614" t="s">
        <v>1014</v>
      </c>
      <c r="F32614" s="86">
        <v>15443.014681082699</v>
      </c>
    </row>
    <row r="32615" spans="1:6">
      <c r="A32615">
        <v>2024</v>
      </c>
      <c r="B32615" t="s">
        <v>1064</v>
      </c>
      <c r="C32615" t="s">
        <v>1022</v>
      </c>
      <c r="D32615" t="s">
        <v>1020</v>
      </c>
      <c r="E32615" t="s">
        <v>1014</v>
      </c>
      <c r="F32615" s="86">
        <v>16135.588165916601</v>
      </c>
    </row>
    <row r="32616" spans="1:6">
      <c r="A32616">
        <v>2025</v>
      </c>
      <c r="B32616" t="s">
        <v>1064</v>
      </c>
      <c r="C32616" t="s">
        <v>1022</v>
      </c>
      <c r="D32616" t="s">
        <v>1020</v>
      </c>
      <c r="E32616" t="s">
        <v>1014</v>
      </c>
      <c r="F32616" s="86">
        <v>16784.0164569234</v>
      </c>
    </row>
    <row r="32617" spans="1:6">
      <c r="A32617">
        <v>2026</v>
      </c>
      <c r="B32617" t="s">
        <v>1064</v>
      </c>
      <c r="C32617" t="s">
        <v>1022</v>
      </c>
      <c r="D32617" t="s">
        <v>1020</v>
      </c>
      <c r="E32617" t="s">
        <v>1014</v>
      </c>
      <c r="F32617" s="86">
        <v>17389.6742595699</v>
      </c>
    </row>
    <row r="32618" spans="1:6">
      <c r="A32618">
        <v>2027</v>
      </c>
      <c r="B32618" t="s">
        <v>1064</v>
      </c>
      <c r="C32618" t="s">
        <v>1022</v>
      </c>
      <c r="D32618" t="s">
        <v>1020</v>
      </c>
      <c r="E32618" t="s">
        <v>1014</v>
      </c>
      <c r="F32618" s="86">
        <v>17946.6573497344</v>
      </c>
    </row>
    <row r="32619" spans="1:6">
      <c r="A32619">
        <v>2028</v>
      </c>
      <c r="B32619" t="s">
        <v>1064</v>
      </c>
      <c r="C32619" t="s">
        <v>1022</v>
      </c>
      <c r="D32619" t="s">
        <v>1020</v>
      </c>
      <c r="E32619" t="s">
        <v>1014</v>
      </c>
      <c r="F32619" s="86">
        <v>18445.290035616501</v>
      </c>
    </row>
    <row r="32620" spans="1:6">
      <c r="A32620">
        <v>2029</v>
      </c>
      <c r="B32620" t="s">
        <v>1064</v>
      </c>
      <c r="C32620" t="s">
        <v>1022</v>
      </c>
      <c r="D32620" t="s">
        <v>1020</v>
      </c>
      <c r="E32620" t="s">
        <v>1014</v>
      </c>
      <c r="F32620" s="86">
        <v>18872.556256952899</v>
      </c>
    </row>
    <row r="32621" spans="1:6">
      <c r="A32621">
        <v>2030</v>
      </c>
      <c r="B32621" t="s">
        <v>1064</v>
      </c>
      <c r="C32621" t="s">
        <v>1022</v>
      </c>
      <c r="D32621" t="s">
        <v>1020</v>
      </c>
      <c r="E32621" t="s">
        <v>1014</v>
      </c>
      <c r="F32621" s="86">
        <v>19226.6625686687</v>
      </c>
    </row>
    <row r="32622" spans="1:6">
      <c r="A32622">
        <v>2031</v>
      </c>
      <c r="B32622" t="s">
        <v>1064</v>
      </c>
      <c r="C32622" t="s">
        <v>1022</v>
      </c>
      <c r="D32622" t="s">
        <v>1020</v>
      </c>
      <c r="E32622" t="s">
        <v>1014</v>
      </c>
      <c r="F32622" s="86">
        <v>19510.987414323001</v>
      </c>
    </row>
    <row r="32623" spans="1:6">
      <c r="A32623">
        <v>2032</v>
      </c>
      <c r="B32623" t="s">
        <v>1064</v>
      </c>
      <c r="C32623" t="s">
        <v>1022</v>
      </c>
      <c r="D32623" t="s">
        <v>1020</v>
      </c>
      <c r="E32623" t="s">
        <v>1014</v>
      </c>
      <c r="F32623" s="86">
        <v>19728.005448268799</v>
      </c>
    </row>
    <row r="32624" spans="1:6">
      <c r="A32624">
        <v>2033</v>
      </c>
      <c r="B32624" t="s">
        <v>1064</v>
      </c>
      <c r="C32624" t="s">
        <v>1022</v>
      </c>
      <c r="D32624" t="s">
        <v>1020</v>
      </c>
      <c r="E32624" t="s">
        <v>1014</v>
      </c>
      <c r="F32624" s="86">
        <v>19879.055587317602</v>
      </c>
    </row>
    <row r="32625" spans="1:6">
      <c r="A32625">
        <v>2034</v>
      </c>
      <c r="B32625" t="s">
        <v>1064</v>
      </c>
      <c r="C32625" t="s">
        <v>1022</v>
      </c>
      <c r="D32625" t="s">
        <v>1020</v>
      </c>
      <c r="E32625" t="s">
        <v>1014</v>
      </c>
      <c r="F32625" s="86">
        <v>19976.597090259002</v>
      </c>
    </row>
    <row r="32626" spans="1:6">
      <c r="A32626">
        <v>2035</v>
      </c>
      <c r="B32626" t="s">
        <v>1064</v>
      </c>
      <c r="C32626" t="s">
        <v>1022</v>
      </c>
      <c r="D32626" t="s">
        <v>1020</v>
      </c>
      <c r="E32626" t="s">
        <v>1014</v>
      </c>
      <c r="F32626" s="86">
        <v>20034.0785447977</v>
      </c>
    </row>
    <row r="32627" spans="1:6">
      <c r="A32627">
        <v>2036</v>
      </c>
      <c r="B32627" t="s">
        <v>1064</v>
      </c>
      <c r="C32627" t="s">
        <v>1022</v>
      </c>
      <c r="D32627" t="s">
        <v>1020</v>
      </c>
      <c r="E32627" t="s">
        <v>1014</v>
      </c>
      <c r="F32627" s="86">
        <v>20066.386526050101</v>
      </c>
    </row>
    <row r="32628" spans="1:6">
      <c r="A32628">
        <v>2037</v>
      </c>
      <c r="B32628" t="s">
        <v>1064</v>
      </c>
      <c r="C32628" t="s">
        <v>1022</v>
      </c>
      <c r="D32628" t="s">
        <v>1020</v>
      </c>
      <c r="E32628" t="s">
        <v>1014</v>
      </c>
      <c r="F32628" s="86">
        <v>20084.358910684699</v>
      </c>
    </row>
    <row r="32629" spans="1:6">
      <c r="A32629">
        <v>2038</v>
      </c>
      <c r="B32629" t="s">
        <v>1064</v>
      </c>
      <c r="C32629" t="s">
        <v>1022</v>
      </c>
      <c r="D32629" t="s">
        <v>1020</v>
      </c>
      <c r="E32629" t="s">
        <v>1014</v>
      </c>
      <c r="F32629" s="86">
        <v>20099.2175174683</v>
      </c>
    </row>
    <row r="32630" spans="1:6">
      <c r="A32630">
        <v>2039</v>
      </c>
      <c r="B32630" t="s">
        <v>1064</v>
      </c>
      <c r="C32630" t="s">
        <v>1022</v>
      </c>
      <c r="D32630" t="s">
        <v>1020</v>
      </c>
      <c r="E32630" t="s">
        <v>1014</v>
      </c>
      <c r="F32630" s="86">
        <v>20120.1016238802</v>
      </c>
    </row>
    <row r="32631" spans="1:6">
      <c r="A32631">
        <v>2040</v>
      </c>
      <c r="B32631" t="s">
        <v>1064</v>
      </c>
      <c r="C32631" t="s">
        <v>1022</v>
      </c>
      <c r="D32631" t="s">
        <v>1020</v>
      </c>
      <c r="E32631" t="s">
        <v>1014</v>
      </c>
      <c r="F32631" s="86">
        <v>20151.415086930199</v>
      </c>
    </row>
    <row r="32632" spans="1:6">
      <c r="A32632">
        <v>2041</v>
      </c>
      <c r="B32632" t="s">
        <v>1064</v>
      </c>
      <c r="C32632" t="s">
        <v>1022</v>
      </c>
      <c r="D32632" t="s">
        <v>1020</v>
      </c>
      <c r="E32632" t="s">
        <v>1014</v>
      </c>
      <c r="F32632" s="86">
        <v>20116.7373210236</v>
      </c>
    </row>
    <row r="32633" spans="1:6">
      <c r="A32633">
        <v>2042</v>
      </c>
      <c r="B32633" t="s">
        <v>1064</v>
      </c>
      <c r="C32633" t="s">
        <v>1022</v>
      </c>
      <c r="D32633" t="s">
        <v>1020</v>
      </c>
      <c r="E32633" t="s">
        <v>1014</v>
      </c>
      <c r="F32633" s="86">
        <v>20096.426378104901</v>
      </c>
    </row>
    <row r="32634" spans="1:6">
      <c r="A32634">
        <v>2043</v>
      </c>
      <c r="B32634" t="s">
        <v>1064</v>
      </c>
      <c r="C32634" t="s">
        <v>1022</v>
      </c>
      <c r="D32634" t="s">
        <v>1020</v>
      </c>
      <c r="E32634" t="s">
        <v>1014</v>
      </c>
      <c r="F32634" s="86">
        <v>20087.053540319099</v>
      </c>
    </row>
    <row r="32635" spans="1:6">
      <c r="A32635">
        <v>2044</v>
      </c>
      <c r="B32635" t="s">
        <v>1064</v>
      </c>
      <c r="C32635" t="s">
        <v>1022</v>
      </c>
      <c r="D32635" t="s">
        <v>1020</v>
      </c>
      <c r="E32635" t="s">
        <v>1014</v>
      </c>
      <c r="F32635" s="86">
        <v>20085.300332838</v>
      </c>
    </row>
    <row r="32636" spans="1:6">
      <c r="A32636">
        <v>2045</v>
      </c>
      <c r="B32636" t="s">
        <v>1064</v>
      </c>
      <c r="C32636" t="s">
        <v>1022</v>
      </c>
      <c r="D32636" t="s">
        <v>1020</v>
      </c>
      <c r="E32636" t="s">
        <v>1014</v>
      </c>
      <c r="F32636" s="86">
        <v>20088.6862715932</v>
      </c>
    </row>
    <row r="32637" spans="1:6">
      <c r="A32637">
        <v>2046</v>
      </c>
      <c r="B32637" t="s">
        <v>1064</v>
      </c>
      <c r="C32637" t="s">
        <v>1022</v>
      </c>
      <c r="D32637" t="s">
        <v>1020</v>
      </c>
      <c r="E32637" t="s">
        <v>1014</v>
      </c>
      <c r="F32637" s="86">
        <v>20095.659245381299</v>
      </c>
    </row>
    <row r="32638" spans="1:6">
      <c r="A32638">
        <v>2047</v>
      </c>
      <c r="B32638" t="s">
        <v>1064</v>
      </c>
      <c r="C32638" t="s">
        <v>1022</v>
      </c>
      <c r="D32638" t="s">
        <v>1020</v>
      </c>
      <c r="E32638" t="s">
        <v>1014</v>
      </c>
      <c r="F32638" s="86">
        <v>20105.5462670452</v>
      </c>
    </row>
    <row r="32639" spans="1:6">
      <c r="A32639">
        <v>2048</v>
      </c>
      <c r="B32639" t="s">
        <v>1064</v>
      </c>
      <c r="C32639" t="s">
        <v>1022</v>
      </c>
      <c r="D32639" t="s">
        <v>1020</v>
      </c>
      <c r="E32639" t="s">
        <v>1014</v>
      </c>
      <c r="F32639" s="86">
        <v>20118.5279906336</v>
      </c>
    </row>
    <row r="32640" spans="1:6">
      <c r="A32640">
        <v>2049</v>
      </c>
      <c r="B32640" t="s">
        <v>1064</v>
      </c>
      <c r="C32640" t="s">
        <v>1022</v>
      </c>
      <c r="D32640" t="s">
        <v>1020</v>
      </c>
      <c r="E32640" t="s">
        <v>1014</v>
      </c>
      <c r="F32640" s="86">
        <v>20133.953640069201</v>
      </c>
    </row>
    <row r="32641" spans="1:6">
      <c r="A32641">
        <v>2050</v>
      </c>
      <c r="B32641" t="s">
        <v>1064</v>
      </c>
      <c r="C32641" t="s">
        <v>1022</v>
      </c>
      <c r="D32641" t="s">
        <v>1020</v>
      </c>
      <c r="E32641" t="s">
        <v>1014</v>
      </c>
      <c r="F32641" s="86">
        <v>20151.070960383699</v>
      </c>
    </row>
    <row r="32642" spans="1:6">
      <c r="A32642">
        <v>2017</v>
      </c>
      <c r="B32642" t="s">
        <v>1065</v>
      </c>
      <c r="C32642" t="s">
        <v>1022</v>
      </c>
      <c r="D32642" t="s">
        <v>1020</v>
      </c>
      <c r="E32642" t="s">
        <v>1014</v>
      </c>
      <c r="F32642" s="86">
        <v>78466.521841766094</v>
      </c>
    </row>
    <row r="32643" spans="1:6">
      <c r="A32643">
        <v>2018</v>
      </c>
      <c r="B32643" t="s">
        <v>1065</v>
      </c>
      <c r="C32643" t="s">
        <v>1022</v>
      </c>
      <c r="D32643" t="s">
        <v>1020</v>
      </c>
      <c r="E32643" t="s">
        <v>1014</v>
      </c>
      <c r="F32643" s="86">
        <v>85155.335762083501</v>
      </c>
    </row>
    <row r="32644" spans="1:6">
      <c r="A32644">
        <v>2019</v>
      </c>
      <c r="B32644" t="s">
        <v>1065</v>
      </c>
      <c r="C32644" t="s">
        <v>1022</v>
      </c>
      <c r="D32644" t="s">
        <v>1020</v>
      </c>
      <c r="E32644" t="s">
        <v>1014</v>
      </c>
      <c r="F32644" s="86">
        <v>91636.270500291197</v>
      </c>
    </row>
    <row r="32645" spans="1:6">
      <c r="A32645">
        <v>2020</v>
      </c>
      <c r="B32645" t="s">
        <v>1065</v>
      </c>
      <c r="C32645" t="s">
        <v>1022</v>
      </c>
      <c r="D32645" t="s">
        <v>1020</v>
      </c>
      <c r="E32645" t="s">
        <v>1014</v>
      </c>
      <c r="F32645" s="86">
        <v>97848.852579229497</v>
      </c>
    </row>
    <row r="32646" spans="1:6">
      <c r="A32646">
        <v>2021</v>
      </c>
      <c r="B32646" t="s">
        <v>1065</v>
      </c>
      <c r="C32646" t="s">
        <v>1022</v>
      </c>
      <c r="D32646" t="s">
        <v>1020</v>
      </c>
      <c r="E32646" t="s">
        <v>1014</v>
      </c>
      <c r="F32646" s="86">
        <v>103810.529687334</v>
      </c>
    </row>
    <row r="32647" spans="1:6">
      <c r="A32647">
        <v>2022</v>
      </c>
      <c r="B32647" t="s">
        <v>1065</v>
      </c>
      <c r="C32647" t="s">
        <v>1022</v>
      </c>
      <c r="D32647" t="s">
        <v>1020</v>
      </c>
      <c r="E32647" t="s">
        <v>1014</v>
      </c>
      <c r="F32647" s="86">
        <v>109464.10334556601</v>
      </c>
    </row>
    <row r="32648" spans="1:6">
      <c r="A32648">
        <v>2023</v>
      </c>
      <c r="B32648" t="s">
        <v>1065</v>
      </c>
      <c r="C32648" t="s">
        <v>1022</v>
      </c>
      <c r="D32648" t="s">
        <v>1020</v>
      </c>
      <c r="E32648" t="s">
        <v>1014</v>
      </c>
      <c r="F32648" s="86">
        <v>114800.50775137699</v>
      </c>
    </row>
    <row r="32649" spans="1:6">
      <c r="A32649">
        <v>2024</v>
      </c>
      <c r="B32649" t="s">
        <v>1065</v>
      </c>
      <c r="C32649" t="s">
        <v>1022</v>
      </c>
      <c r="D32649" t="s">
        <v>1020</v>
      </c>
      <c r="E32649" t="s">
        <v>1014</v>
      </c>
      <c r="F32649" s="86">
        <v>119812.926801491</v>
      </c>
    </row>
    <row r="32650" spans="1:6">
      <c r="A32650">
        <v>2025</v>
      </c>
      <c r="B32650" t="s">
        <v>1065</v>
      </c>
      <c r="C32650" t="s">
        <v>1022</v>
      </c>
      <c r="D32650" t="s">
        <v>1020</v>
      </c>
      <c r="E32650" t="s">
        <v>1014</v>
      </c>
      <c r="F32650" s="86">
        <v>124502.109520545</v>
      </c>
    </row>
    <row r="32651" spans="1:6">
      <c r="A32651">
        <v>2026</v>
      </c>
      <c r="B32651" t="s">
        <v>1065</v>
      </c>
      <c r="C32651" t="s">
        <v>1022</v>
      </c>
      <c r="D32651" t="s">
        <v>1020</v>
      </c>
      <c r="E32651" t="s">
        <v>1014</v>
      </c>
      <c r="F32651" s="86">
        <v>128883.841114022</v>
      </c>
    </row>
    <row r="32652" spans="1:6">
      <c r="A32652">
        <v>2027</v>
      </c>
      <c r="B32652" t="s">
        <v>1065</v>
      </c>
      <c r="C32652" t="s">
        <v>1022</v>
      </c>
      <c r="D32652" t="s">
        <v>1020</v>
      </c>
      <c r="E32652" t="s">
        <v>1014</v>
      </c>
      <c r="F32652" s="86">
        <v>132911.07796292499</v>
      </c>
    </row>
    <row r="32653" spans="1:6">
      <c r="A32653">
        <v>2028</v>
      </c>
      <c r="B32653" t="s">
        <v>1065</v>
      </c>
      <c r="C32653" t="s">
        <v>1022</v>
      </c>
      <c r="D32653" t="s">
        <v>1020</v>
      </c>
      <c r="E32653" t="s">
        <v>1014</v>
      </c>
      <c r="F32653" s="86">
        <v>136508.45419627</v>
      </c>
    </row>
    <row r="32654" spans="1:6">
      <c r="A32654">
        <v>2029</v>
      </c>
      <c r="B32654" t="s">
        <v>1065</v>
      </c>
      <c r="C32654" t="s">
        <v>1022</v>
      </c>
      <c r="D32654" t="s">
        <v>1020</v>
      </c>
      <c r="E32654" t="s">
        <v>1014</v>
      </c>
      <c r="F32654" s="86">
        <v>139577.438175797</v>
      </c>
    </row>
    <row r="32655" spans="1:6">
      <c r="A32655">
        <v>2030</v>
      </c>
      <c r="B32655" t="s">
        <v>1065</v>
      </c>
      <c r="C32655" t="s">
        <v>1022</v>
      </c>
      <c r="D32655" t="s">
        <v>1020</v>
      </c>
      <c r="E32655" t="s">
        <v>1014</v>
      </c>
      <c r="F32655" s="86">
        <v>142102.97866282499</v>
      </c>
    </row>
    <row r="32656" spans="1:6">
      <c r="A32656">
        <v>2031</v>
      </c>
      <c r="B32656" t="s">
        <v>1065</v>
      </c>
      <c r="C32656" t="s">
        <v>1022</v>
      </c>
      <c r="D32656" t="s">
        <v>1020</v>
      </c>
      <c r="E32656" t="s">
        <v>1014</v>
      </c>
      <c r="F32656" s="86">
        <v>144111.093943746</v>
      </c>
    </row>
    <row r="32657" spans="1:6">
      <c r="A32657">
        <v>2032</v>
      </c>
      <c r="B32657" t="s">
        <v>1065</v>
      </c>
      <c r="C32657" t="s">
        <v>1022</v>
      </c>
      <c r="D32657" t="s">
        <v>1020</v>
      </c>
      <c r="E32657" t="s">
        <v>1014</v>
      </c>
      <c r="F32657" s="86">
        <v>145621.66304611901</v>
      </c>
    </row>
    <row r="32658" spans="1:6">
      <c r="A32658">
        <v>2033</v>
      </c>
      <c r="B32658" t="s">
        <v>1065</v>
      </c>
      <c r="C32658" t="s">
        <v>1022</v>
      </c>
      <c r="D32658" t="s">
        <v>1020</v>
      </c>
      <c r="E32658" t="s">
        <v>1014</v>
      </c>
      <c r="F32658" s="86">
        <v>146645.22616545099</v>
      </c>
    </row>
    <row r="32659" spans="1:6">
      <c r="A32659">
        <v>2034</v>
      </c>
      <c r="B32659" t="s">
        <v>1065</v>
      </c>
      <c r="C32659" t="s">
        <v>1022</v>
      </c>
      <c r="D32659" t="s">
        <v>1020</v>
      </c>
      <c r="E32659" t="s">
        <v>1014</v>
      </c>
      <c r="F32659" s="86">
        <v>147274.277500486</v>
      </c>
    </row>
    <row r="32660" spans="1:6">
      <c r="A32660">
        <v>2035</v>
      </c>
      <c r="B32660" t="s">
        <v>1065</v>
      </c>
      <c r="C32660" t="s">
        <v>1022</v>
      </c>
      <c r="D32660" t="s">
        <v>1020</v>
      </c>
      <c r="E32660" t="s">
        <v>1014</v>
      </c>
      <c r="F32660" s="86">
        <v>147610.02462101899</v>
      </c>
    </row>
    <row r="32661" spans="1:6">
      <c r="A32661">
        <v>2036</v>
      </c>
      <c r="B32661" t="s">
        <v>1065</v>
      </c>
      <c r="C32661" t="s">
        <v>1022</v>
      </c>
      <c r="D32661" t="s">
        <v>1020</v>
      </c>
      <c r="E32661" t="s">
        <v>1014</v>
      </c>
      <c r="F32661" s="86">
        <v>147766.720145795</v>
      </c>
    </row>
    <row r="32662" spans="1:6">
      <c r="A32662">
        <v>2037</v>
      </c>
      <c r="B32662" t="s">
        <v>1065</v>
      </c>
      <c r="C32662" t="s">
        <v>1022</v>
      </c>
      <c r="D32662" t="s">
        <v>1020</v>
      </c>
      <c r="E32662" t="s">
        <v>1014</v>
      </c>
      <c r="F32662" s="86">
        <v>147820.58560853699</v>
      </c>
    </row>
    <row r="32663" spans="1:6">
      <c r="A32663">
        <v>2038</v>
      </c>
      <c r="B32663" t="s">
        <v>1065</v>
      </c>
      <c r="C32663" t="s">
        <v>1022</v>
      </c>
      <c r="D32663" t="s">
        <v>1020</v>
      </c>
      <c r="E32663" t="s">
        <v>1014</v>
      </c>
      <c r="F32663" s="86">
        <v>147849.05653773301</v>
      </c>
    </row>
    <row r="32664" spans="1:6">
      <c r="A32664">
        <v>2039</v>
      </c>
      <c r="B32664" t="s">
        <v>1065</v>
      </c>
      <c r="C32664" t="s">
        <v>1022</v>
      </c>
      <c r="D32664" t="s">
        <v>1020</v>
      </c>
      <c r="E32664" t="s">
        <v>1014</v>
      </c>
      <c r="F32664" s="86">
        <v>147916.635089152</v>
      </c>
    </row>
    <row r="32665" spans="1:6">
      <c r="A32665">
        <v>2040</v>
      </c>
      <c r="B32665" t="s">
        <v>1065</v>
      </c>
      <c r="C32665" t="s">
        <v>1022</v>
      </c>
      <c r="D32665" t="s">
        <v>1020</v>
      </c>
      <c r="E32665" t="s">
        <v>1014</v>
      </c>
      <c r="F32665" s="86">
        <v>148055.80156766399</v>
      </c>
    </row>
    <row r="32666" spans="1:6">
      <c r="A32666">
        <v>2041</v>
      </c>
      <c r="B32666" t="s">
        <v>1065</v>
      </c>
      <c r="C32666" t="s">
        <v>1022</v>
      </c>
      <c r="D32666" t="s">
        <v>1020</v>
      </c>
      <c r="E32666" t="s">
        <v>1014</v>
      </c>
      <c r="F32666" s="86">
        <v>147687.003430179</v>
      </c>
    </row>
    <row r="32667" spans="1:6">
      <c r="A32667">
        <v>2042</v>
      </c>
      <c r="B32667" t="s">
        <v>1065</v>
      </c>
      <c r="C32667" t="s">
        <v>1022</v>
      </c>
      <c r="D32667" t="s">
        <v>1020</v>
      </c>
      <c r="E32667" t="s">
        <v>1014</v>
      </c>
      <c r="F32667" s="86">
        <v>147423.55130173301</v>
      </c>
    </row>
    <row r="32668" spans="1:6">
      <c r="A32668">
        <v>2043</v>
      </c>
      <c r="B32668" t="s">
        <v>1065</v>
      </c>
      <c r="C32668" t="s">
        <v>1022</v>
      </c>
      <c r="D32668" t="s">
        <v>1020</v>
      </c>
      <c r="E32668" t="s">
        <v>1014</v>
      </c>
      <c r="F32668" s="86">
        <v>147240.54466344399</v>
      </c>
    </row>
    <row r="32669" spans="1:6">
      <c r="A32669">
        <v>2044</v>
      </c>
      <c r="B32669" t="s">
        <v>1065</v>
      </c>
      <c r="C32669" t="s">
        <v>1022</v>
      </c>
      <c r="D32669" t="s">
        <v>1020</v>
      </c>
      <c r="E32669" t="s">
        <v>1014</v>
      </c>
      <c r="F32669" s="86">
        <v>147113.60383040001</v>
      </c>
    </row>
    <row r="32670" spans="1:6">
      <c r="A32670">
        <v>2045</v>
      </c>
      <c r="B32670" t="s">
        <v>1065</v>
      </c>
      <c r="C32670" t="s">
        <v>1022</v>
      </c>
      <c r="D32670" t="s">
        <v>1020</v>
      </c>
      <c r="E32670" t="s">
        <v>1014</v>
      </c>
      <c r="F32670" s="86">
        <v>147025.125111325</v>
      </c>
    </row>
    <row r="32671" spans="1:6">
      <c r="A32671">
        <v>2046</v>
      </c>
      <c r="B32671" t="s">
        <v>1065</v>
      </c>
      <c r="C32671" t="s">
        <v>1022</v>
      </c>
      <c r="D32671" t="s">
        <v>1020</v>
      </c>
      <c r="E32671" t="s">
        <v>1014</v>
      </c>
      <c r="F32671" s="86">
        <v>146964.03521493799</v>
      </c>
    </row>
    <row r="32672" spans="1:6">
      <c r="A32672">
        <v>2047</v>
      </c>
      <c r="B32672" t="s">
        <v>1065</v>
      </c>
      <c r="C32672" t="s">
        <v>1022</v>
      </c>
      <c r="D32672" t="s">
        <v>1020</v>
      </c>
      <c r="E32672" t="s">
        <v>1014</v>
      </c>
      <c r="F32672" s="86">
        <v>146925.212979281</v>
      </c>
    </row>
    <row r="32673" spans="1:6">
      <c r="A32673">
        <v>2048</v>
      </c>
      <c r="B32673" t="s">
        <v>1065</v>
      </c>
      <c r="C32673" t="s">
        <v>1022</v>
      </c>
      <c r="D32673" t="s">
        <v>1020</v>
      </c>
      <c r="E32673" t="s">
        <v>1014</v>
      </c>
      <c r="F32673" s="86">
        <v>146910.256752254</v>
      </c>
    </row>
    <row r="32674" spans="1:6">
      <c r="A32674">
        <v>2049</v>
      </c>
      <c r="B32674" t="s">
        <v>1065</v>
      </c>
      <c r="C32674" t="s">
        <v>1022</v>
      </c>
      <c r="D32674" t="s">
        <v>1020</v>
      </c>
      <c r="E32674" t="s">
        <v>1014</v>
      </c>
      <c r="F32674" s="86">
        <v>146913.66364175099</v>
      </c>
    </row>
    <row r="32675" spans="1:6">
      <c r="A32675">
        <v>2050</v>
      </c>
      <c r="B32675" t="s">
        <v>1065</v>
      </c>
      <c r="C32675" t="s">
        <v>1022</v>
      </c>
      <c r="D32675" t="s">
        <v>1020</v>
      </c>
      <c r="E32675" t="s">
        <v>1014</v>
      </c>
      <c r="F32675" s="86">
        <v>146929.36473430201</v>
      </c>
    </row>
    <row r="32676" spans="1:6">
      <c r="A32676">
        <v>2017</v>
      </c>
      <c r="B32676" t="s">
        <v>1066</v>
      </c>
      <c r="C32676" t="s">
        <v>1022</v>
      </c>
      <c r="D32676" t="s">
        <v>1020</v>
      </c>
      <c r="E32676" t="s">
        <v>1014</v>
      </c>
      <c r="F32676" s="86">
        <v>215994.17822936299</v>
      </c>
    </row>
    <row r="32677" spans="1:6">
      <c r="A32677">
        <v>2018</v>
      </c>
      <c r="B32677" t="s">
        <v>1066</v>
      </c>
      <c r="C32677" t="s">
        <v>1022</v>
      </c>
      <c r="D32677" t="s">
        <v>1020</v>
      </c>
      <c r="E32677" t="s">
        <v>1014</v>
      </c>
      <c r="F32677" s="86">
        <v>234025.57539395301</v>
      </c>
    </row>
    <row r="32678" spans="1:6">
      <c r="A32678">
        <v>2019</v>
      </c>
      <c r="B32678" t="s">
        <v>1066</v>
      </c>
      <c r="C32678" t="s">
        <v>1022</v>
      </c>
      <c r="D32678" t="s">
        <v>1020</v>
      </c>
      <c r="E32678" t="s">
        <v>1014</v>
      </c>
      <c r="F32678" s="86">
        <v>251370.94957688701</v>
      </c>
    </row>
    <row r="32679" spans="1:6">
      <c r="A32679">
        <v>2020</v>
      </c>
      <c r="B32679" t="s">
        <v>1066</v>
      </c>
      <c r="C32679" t="s">
        <v>1022</v>
      </c>
      <c r="D32679" t="s">
        <v>1020</v>
      </c>
      <c r="E32679" t="s">
        <v>1014</v>
      </c>
      <c r="F32679" s="86">
        <v>267904.15839218698</v>
      </c>
    </row>
    <row r="32680" spans="1:6">
      <c r="A32680">
        <v>2021</v>
      </c>
      <c r="B32680" t="s">
        <v>1066</v>
      </c>
      <c r="C32680" t="s">
        <v>1022</v>
      </c>
      <c r="D32680" t="s">
        <v>1020</v>
      </c>
      <c r="E32680" t="s">
        <v>1014</v>
      </c>
      <c r="F32680" s="86">
        <v>283705.31072752702</v>
      </c>
    </row>
    <row r="32681" spans="1:6">
      <c r="A32681">
        <v>2022</v>
      </c>
      <c r="B32681" t="s">
        <v>1066</v>
      </c>
      <c r="C32681" t="s">
        <v>1022</v>
      </c>
      <c r="D32681" t="s">
        <v>1020</v>
      </c>
      <c r="E32681" t="s">
        <v>1014</v>
      </c>
      <c r="F32681" s="86">
        <v>298644.82994964998</v>
      </c>
    </row>
    <row r="32682" spans="1:6">
      <c r="A32682">
        <v>2023</v>
      </c>
      <c r="B32682" t="s">
        <v>1066</v>
      </c>
      <c r="C32682" t="s">
        <v>1022</v>
      </c>
      <c r="D32682" t="s">
        <v>1020</v>
      </c>
      <c r="E32682" t="s">
        <v>1014</v>
      </c>
      <c r="F32682" s="86">
        <v>312734.944800011</v>
      </c>
    </row>
    <row r="32683" spans="1:6">
      <c r="A32683">
        <v>2024</v>
      </c>
      <c r="B32683" t="s">
        <v>1066</v>
      </c>
      <c r="C32683" t="s">
        <v>1022</v>
      </c>
      <c r="D32683" t="s">
        <v>1020</v>
      </c>
      <c r="E32683" t="s">
        <v>1014</v>
      </c>
      <c r="F32683" s="86">
        <v>325987.29081958701</v>
      </c>
    </row>
    <row r="32684" spans="1:6">
      <c r="A32684">
        <v>2025</v>
      </c>
      <c r="B32684" t="s">
        <v>1066</v>
      </c>
      <c r="C32684" t="s">
        <v>1022</v>
      </c>
      <c r="D32684" t="s">
        <v>1020</v>
      </c>
      <c r="E32684" t="s">
        <v>1014</v>
      </c>
      <c r="F32684" s="86">
        <v>338422.97209899098</v>
      </c>
    </row>
    <row r="32685" spans="1:6">
      <c r="A32685">
        <v>2026</v>
      </c>
      <c r="B32685" t="s">
        <v>1066</v>
      </c>
      <c r="C32685" t="s">
        <v>1022</v>
      </c>
      <c r="D32685" t="s">
        <v>1020</v>
      </c>
      <c r="E32685" t="s">
        <v>1014</v>
      </c>
      <c r="F32685" s="86">
        <v>350095.09425170202</v>
      </c>
    </row>
    <row r="32686" spans="1:6">
      <c r="A32686">
        <v>2027</v>
      </c>
      <c r="B32686" t="s">
        <v>1066</v>
      </c>
      <c r="C32686" t="s">
        <v>1022</v>
      </c>
      <c r="D32686" t="s">
        <v>1020</v>
      </c>
      <c r="E32686" t="s">
        <v>1014</v>
      </c>
      <c r="F32686" s="86">
        <v>360911.31421349401</v>
      </c>
    </row>
    <row r="32687" spans="1:6">
      <c r="A32687">
        <v>2028</v>
      </c>
      <c r="B32687" t="s">
        <v>1066</v>
      </c>
      <c r="C32687" t="s">
        <v>1022</v>
      </c>
      <c r="D32687" t="s">
        <v>1020</v>
      </c>
      <c r="E32687" t="s">
        <v>1014</v>
      </c>
      <c r="F32687" s="86">
        <v>370714.45646239998</v>
      </c>
    </row>
    <row r="32688" spans="1:6">
      <c r="A32688">
        <v>2029</v>
      </c>
      <c r="B32688" t="s">
        <v>1066</v>
      </c>
      <c r="C32688" t="s">
        <v>1022</v>
      </c>
      <c r="D32688" t="s">
        <v>1020</v>
      </c>
      <c r="E32688" t="s">
        <v>1014</v>
      </c>
      <c r="F32688" s="86">
        <v>379224.26196837198</v>
      </c>
    </row>
    <row r="32689" spans="1:6">
      <c r="A32689">
        <v>2030</v>
      </c>
      <c r="B32689" t="s">
        <v>1066</v>
      </c>
      <c r="C32689" t="s">
        <v>1022</v>
      </c>
      <c r="D32689" t="s">
        <v>1020</v>
      </c>
      <c r="E32689" t="s">
        <v>1014</v>
      </c>
      <c r="F32689" s="86">
        <v>386369.660755308</v>
      </c>
    </row>
    <row r="32690" spans="1:6">
      <c r="A32690">
        <v>2031</v>
      </c>
      <c r="B32690" t="s">
        <v>1066</v>
      </c>
      <c r="C32690" t="s">
        <v>1022</v>
      </c>
      <c r="D32690" t="s">
        <v>1020</v>
      </c>
      <c r="E32690" t="s">
        <v>1014</v>
      </c>
      <c r="F32690" s="86">
        <v>392267.14932667703</v>
      </c>
    </row>
    <row r="32691" spans="1:6">
      <c r="A32691">
        <v>2032</v>
      </c>
      <c r="B32691" t="s">
        <v>1066</v>
      </c>
      <c r="C32691" t="s">
        <v>1022</v>
      </c>
      <c r="D32691" t="s">
        <v>1020</v>
      </c>
      <c r="E32691" t="s">
        <v>1014</v>
      </c>
      <c r="F32691" s="86">
        <v>397022.76491451199</v>
      </c>
    </row>
    <row r="32692" spans="1:6">
      <c r="A32692">
        <v>2033</v>
      </c>
      <c r="B32692" t="s">
        <v>1066</v>
      </c>
      <c r="C32692" t="s">
        <v>1022</v>
      </c>
      <c r="D32692" t="s">
        <v>1020</v>
      </c>
      <c r="E32692" t="s">
        <v>1014</v>
      </c>
      <c r="F32692" s="86">
        <v>400601.50420703099</v>
      </c>
    </row>
    <row r="32693" spans="1:6">
      <c r="A32693">
        <v>2034</v>
      </c>
      <c r="B32693" t="s">
        <v>1066</v>
      </c>
      <c r="C32693" t="s">
        <v>1022</v>
      </c>
      <c r="D32693" t="s">
        <v>1020</v>
      </c>
      <c r="E32693" t="s">
        <v>1014</v>
      </c>
      <c r="F32693" s="86">
        <v>403184.31123957603</v>
      </c>
    </row>
    <row r="32694" spans="1:6">
      <c r="A32694">
        <v>2035</v>
      </c>
      <c r="B32694" t="s">
        <v>1066</v>
      </c>
      <c r="C32694" t="s">
        <v>1022</v>
      </c>
      <c r="D32694" t="s">
        <v>1020</v>
      </c>
      <c r="E32694" t="s">
        <v>1014</v>
      </c>
      <c r="F32694" s="86">
        <v>405038.34544030903</v>
      </c>
    </row>
    <row r="32695" spans="1:6">
      <c r="A32695">
        <v>2036</v>
      </c>
      <c r="B32695" t="s">
        <v>1066</v>
      </c>
      <c r="C32695" t="s">
        <v>1022</v>
      </c>
      <c r="D32695" t="s">
        <v>1020</v>
      </c>
      <c r="E32695" t="s">
        <v>1014</v>
      </c>
      <c r="F32695" s="86">
        <v>406498.789588921</v>
      </c>
    </row>
    <row r="32696" spans="1:6">
      <c r="A32696">
        <v>2037</v>
      </c>
      <c r="B32696" t="s">
        <v>1066</v>
      </c>
      <c r="C32696" t="s">
        <v>1022</v>
      </c>
      <c r="D32696" t="s">
        <v>1020</v>
      </c>
      <c r="E32696" t="s">
        <v>1014</v>
      </c>
      <c r="F32696" s="86">
        <v>407732.22300489899</v>
      </c>
    </row>
    <row r="32697" spans="1:6">
      <c r="A32697">
        <v>2038</v>
      </c>
      <c r="B32697" t="s">
        <v>1066</v>
      </c>
      <c r="C32697" t="s">
        <v>1022</v>
      </c>
      <c r="D32697" t="s">
        <v>1020</v>
      </c>
      <c r="E32697" t="s">
        <v>1014</v>
      </c>
      <c r="F32697" s="86">
        <v>408882.49127274298</v>
      </c>
    </row>
    <row r="32698" spans="1:6">
      <c r="A32698">
        <v>2039</v>
      </c>
      <c r="B32698" t="s">
        <v>1066</v>
      </c>
      <c r="C32698" t="s">
        <v>1022</v>
      </c>
      <c r="D32698" t="s">
        <v>1020</v>
      </c>
      <c r="E32698" t="s">
        <v>1014</v>
      </c>
      <c r="F32698" s="86">
        <v>410090.59802204499</v>
      </c>
    </row>
    <row r="32699" spans="1:6">
      <c r="A32699">
        <v>2040</v>
      </c>
      <c r="B32699" t="s">
        <v>1066</v>
      </c>
      <c r="C32699" t="s">
        <v>1022</v>
      </c>
      <c r="D32699" t="s">
        <v>1020</v>
      </c>
      <c r="E32699" t="s">
        <v>1014</v>
      </c>
      <c r="F32699" s="86">
        <v>411414.01994537201</v>
      </c>
    </row>
    <row r="32700" spans="1:6">
      <c r="A32700">
        <v>2041</v>
      </c>
      <c r="B32700" t="s">
        <v>1066</v>
      </c>
      <c r="C32700" t="s">
        <v>1022</v>
      </c>
      <c r="D32700" t="s">
        <v>1020</v>
      </c>
      <c r="E32700" t="s">
        <v>1014</v>
      </c>
      <c r="F32700" s="86">
        <v>414617.81923241197</v>
      </c>
    </row>
    <row r="32701" spans="1:6">
      <c r="A32701">
        <v>2042</v>
      </c>
      <c r="B32701" t="s">
        <v>1066</v>
      </c>
      <c r="C32701" t="s">
        <v>1022</v>
      </c>
      <c r="D32701" t="s">
        <v>1020</v>
      </c>
      <c r="E32701" t="s">
        <v>1014</v>
      </c>
      <c r="F32701" s="86">
        <v>418067.04728429398</v>
      </c>
    </row>
    <row r="32702" spans="1:6">
      <c r="A32702">
        <v>2043</v>
      </c>
      <c r="B32702" t="s">
        <v>1066</v>
      </c>
      <c r="C32702" t="s">
        <v>1022</v>
      </c>
      <c r="D32702" t="s">
        <v>1020</v>
      </c>
      <c r="E32702" t="s">
        <v>1014</v>
      </c>
      <c r="F32702" s="86">
        <v>421680.87440613098</v>
      </c>
    </row>
    <row r="32703" spans="1:6">
      <c r="A32703">
        <v>2044</v>
      </c>
      <c r="B32703" t="s">
        <v>1066</v>
      </c>
      <c r="C32703" t="s">
        <v>1022</v>
      </c>
      <c r="D32703" t="s">
        <v>1020</v>
      </c>
      <c r="E32703" t="s">
        <v>1014</v>
      </c>
      <c r="F32703" s="86">
        <v>425394.28586236498</v>
      </c>
    </row>
    <row r="32704" spans="1:6">
      <c r="A32704">
        <v>2045</v>
      </c>
      <c r="B32704" t="s">
        <v>1066</v>
      </c>
      <c r="C32704" t="s">
        <v>1022</v>
      </c>
      <c r="D32704" t="s">
        <v>1020</v>
      </c>
      <c r="E32704" t="s">
        <v>1014</v>
      </c>
      <c r="F32704" s="86">
        <v>429176.92016448302</v>
      </c>
    </row>
    <row r="32705" spans="1:6">
      <c r="A32705">
        <v>2046</v>
      </c>
      <c r="B32705" t="s">
        <v>1066</v>
      </c>
      <c r="C32705" t="s">
        <v>1022</v>
      </c>
      <c r="D32705" t="s">
        <v>1020</v>
      </c>
      <c r="E32705" t="s">
        <v>1014</v>
      </c>
      <c r="F32705" s="86">
        <v>433022.75527607801</v>
      </c>
    </row>
    <row r="32706" spans="1:6">
      <c r="A32706">
        <v>2047</v>
      </c>
      <c r="B32706" t="s">
        <v>1066</v>
      </c>
      <c r="C32706" t="s">
        <v>1022</v>
      </c>
      <c r="D32706" t="s">
        <v>1020</v>
      </c>
      <c r="E32706" t="s">
        <v>1014</v>
      </c>
      <c r="F32706" s="86">
        <v>436942.81062867801</v>
      </c>
    </row>
    <row r="32707" spans="1:6">
      <c r="A32707">
        <v>2048</v>
      </c>
      <c r="B32707" t="s">
        <v>1066</v>
      </c>
      <c r="C32707" t="s">
        <v>1022</v>
      </c>
      <c r="D32707" t="s">
        <v>1020</v>
      </c>
      <c r="E32707" t="s">
        <v>1014</v>
      </c>
      <c r="F32707" s="86">
        <v>440969.63474919403</v>
      </c>
    </row>
    <row r="32708" spans="1:6">
      <c r="A32708">
        <v>2049</v>
      </c>
      <c r="B32708" t="s">
        <v>1066</v>
      </c>
      <c r="C32708" t="s">
        <v>1022</v>
      </c>
      <c r="D32708" t="s">
        <v>1020</v>
      </c>
      <c r="E32708" t="s">
        <v>1014</v>
      </c>
      <c r="F32708" s="86">
        <v>445093.37675061601</v>
      </c>
    </row>
    <row r="32709" spans="1:6">
      <c r="A32709">
        <v>2050</v>
      </c>
      <c r="B32709" t="s">
        <v>1066</v>
      </c>
      <c r="C32709" t="s">
        <v>1022</v>
      </c>
      <c r="D32709" t="s">
        <v>1020</v>
      </c>
      <c r="E32709" t="s">
        <v>1014</v>
      </c>
      <c r="F32709" s="86">
        <v>449292.76744439697</v>
      </c>
    </row>
    <row r="32710" spans="1:6">
      <c r="A32710">
        <v>2017</v>
      </c>
      <c r="B32710" t="s">
        <v>1067</v>
      </c>
      <c r="C32710" t="s">
        <v>1022</v>
      </c>
      <c r="D32710" t="s">
        <v>1020</v>
      </c>
      <c r="E32710" t="s">
        <v>1014</v>
      </c>
      <c r="F32710" s="86">
        <v>37985.647885298502</v>
      </c>
    </row>
    <row r="32711" spans="1:6">
      <c r="A32711">
        <v>2018</v>
      </c>
      <c r="B32711" t="s">
        <v>1067</v>
      </c>
      <c r="C32711" t="s">
        <v>1022</v>
      </c>
      <c r="D32711" t="s">
        <v>1020</v>
      </c>
      <c r="E32711" t="s">
        <v>1014</v>
      </c>
      <c r="F32711" s="86">
        <v>40746.798226490202</v>
      </c>
    </row>
    <row r="32712" spans="1:6">
      <c r="A32712">
        <v>2019</v>
      </c>
      <c r="B32712" t="s">
        <v>1067</v>
      </c>
      <c r="C32712" t="s">
        <v>1022</v>
      </c>
      <c r="D32712" t="s">
        <v>1020</v>
      </c>
      <c r="E32712" t="s">
        <v>1014</v>
      </c>
      <c r="F32712" s="86">
        <v>43464.829950897998</v>
      </c>
    </row>
    <row r="32713" spans="1:6">
      <c r="A32713">
        <v>2020</v>
      </c>
      <c r="B32713" t="s">
        <v>1067</v>
      </c>
      <c r="C32713" t="s">
        <v>1022</v>
      </c>
      <c r="D32713" t="s">
        <v>1020</v>
      </c>
      <c r="E32713" t="s">
        <v>1014</v>
      </c>
      <c r="F32713" s="86">
        <v>46120.001651661601</v>
      </c>
    </row>
    <row r="32714" spans="1:6">
      <c r="A32714">
        <v>2021</v>
      </c>
      <c r="B32714" t="s">
        <v>1067</v>
      </c>
      <c r="C32714" t="s">
        <v>1022</v>
      </c>
      <c r="D32714" t="s">
        <v>1020</v>
      </c>
      <c r="E32714" t="s">
        <v>1014</v>
      </c>
      <c r="F32714" s="86">
        <v>48731.386977134498</v>
      </c>
    </row>
    <row r="32715" spans="1:6">
      <c r="A32715">
        <v>2022</v>
      </c>
      <c r="B32715" t="s">
        <v>1067</v>
      </c>
      <c r="C32715" t="s">
        <v>1022</v>
      </c>
      <c r="D32715" t="s">
        <v>1020</v>
      </c>
      <c r="E32715" t="s">
        <v>1014</v>
      </c>
      <c r="F32715" s="86">
        <v>51279.655053994698</v>
      </c>
    </row>
    <row r="32716" spans="1:6">
      <c r="A32716">
        <v>2023</v>
      </c>
      <c r="B32716" t="s">
        <v>1067</v>
      </c>
      <c r="C32716" t="s">
        <v>1022</v>
      </c>
      <c r="D32716" t="s">
        <v>1020</v>
      </c>
      <c r="E32716" t="s">
        <v>1014</v>
      </c>
      <c r="F32716" s="86">
        <v>53765.412709319498</v>
      </c>
    </row>
    <row r="32717" spans="1:6">
      <c r="A32717">
        <v>2024</v>
      </c>
      <c r="B32717" t="s">
        <v>1067</v>
      </c>
      <c r="C32717" t="s">
        <v>1022</v>
      </c>
      <c r="D32717" t="s">
        <v>1020</v>
      </c>
      <c r="E32717" t="s">
        <v>1014</v>
      </c>
      <c r="F32717" s="86">
        <v>56189.123299196603</v>
      </c>
    </row>
    <row r="32718" spans="1:6">
      <c r="A32718">
        <v>2025</v>
      </c>
      <c r="B32718" t="s">
        <v>1067</v>
      </c>
      <c r="C32718" t="s">
        <v>1022</v>
      </c>
      <c r="D32718" t="s">
        <v>1020</v>
      </c>
      <c r="E32718" t="s">
        <v>1014</v>
      </c>
      <c r="F32718" s="86">
        <v>58553.5422290106</v>
      </c>
    </row>
    <row r="32719" spans="1:6">
      <c r="A32719">
        <v>2026</v>
      </c>
      <c r="B32719" t="s">
        <v>1067</v>
      </c>
      <c r="C32719" t="s">
        <v>1022</v>
      </c>
      <c r="D32719" t="s">
        <v>1020</v>
      </c>
      <c r="E32719" t="s">
        <v>1014</v>
      </c>
      <c r="F32719" s="86">
        <v>60872.0697628579</v>
      </c>
    </row>
    <row r="32720" spans="1:6">
      <c r="A32720">
        <v>2027</v>
      </c>
      <c r="B32720" t="s">
        <v>1067</v>
      </c>
      <c r="C32720" t="s">
        <v>1022</v>
      </c>
      <c r="D32720" t="s">
        <v>1020</v>
      </c>
      <c r="E32720" t="s">
        <v>1014</v>
      </c>
      <c r="F32720" s="86">
        <v>63140.570558282001</v>
      </c>
    </row>
    <row r="32721" spans="1:6">
      <c r="A32721">
        <v>2028</v>
      </c>
      <c r="B32721" t="s">
        <v>1067</v>
      </c>
      <c r="C32721" t="s">
        <v>1022</v>
      </c>
      <c r="D32721" t="s">
        <v>1020</v>
      </c>
      <c r="E32721" t="s">
        <v>1014</v>
      </c>
      <c r="F32721" s="86">
        <v>65341.537457355502</v>
      </c>
    </row>
    <row r="32722" spans="1:6">
      <c r="A32722">
        <v>2029</v>
      </c>
      <c r="B32722" t="s">
        <v>1067</v>
      </c>
      <c r="C32722" t="s">
        <v>1022</v>
      </c>
      <c r="D32722" t="s">
        <v>1020</v>
      </c>
      <c r="E32722" t="s">
        <v>1014</v>
      </c>
      <c r="F32722" s="86">
        <v>67430.794189606997</v>
      </c>
    </row>
    <row r="32723" spans="1:6">
      <c r="A32723">
        <v>2030</v>
      </c>
      <c r="B32723" t="s">
        <v>1067</v>
      </c>
      <c r="C32723" t="s">
        <v>1022</v>
      </c>
      <c r="D32723" t="s">
        <v>1020</v>
      </c>
      <c r="E32723" t="s">
        <v>1014</v>
      </c>
      <c r="F32723" s="86">
        <v>69391.061243372693</v>
      </c>
    </row>
    <row r="32724" spans="1:6">
      <c r="A32724">
        <v>2031</v>
      </c>
      <c r="B32724" t="s">
        <v>1067</v>
      </c>
      <c r="C32724" t="s">
        <v>1022</v>
      </c>
      <c r="D32724" t="s">
        <v>1020</v>
      </c>
      <c r="E32724" t="s">
        <v>1014</v>
      </c>
      <c r="F32724" s="86">
        <v>71227.925085587602</v>
      </c>
    </row>
    <row r="32725" spans="1:6">
      <c r="A32725">
        <v>2032</v>
      </c>
      <c r="B32725" t="s">
        <v>1067</v>
      </c>
      <c r="C32725" t="s">
        <v>1022</v>
      </c>
      <c r="D32725" t="s">
        <v>1020</v>
      </c>
      <c r="E32725" t="s">
        <v>1014</v>
      </c>
      <c r="F32725" s="86">
        <v>72939.790961359598</v>
      </c>
    </row>
    <row r="32726" spans="1:6">
      <c r="A32726">
        <v>2033</v>
      </c>
      <c r="B32726" t="s">
        <v>1067</v>
      </c>
      <c r="C32726" t="s">
        <v>1022</v>
      </c>
      <c r="D32726" t="s">
        <v>1020</v>
      </c>
      <c r="E32726" t="s">
        <v>1014</v>
      </c>
      <c r="F32726" s="86">
        <v>74497.161042490305</v>
      </c>
    </row>
    <row r="32727" spans="1:6">
      <c r="A32727">
        <v>2034</v>
      </c>
      <c r="B32727" t="s">
        <v>1067</v>
      </c>
      <c r="C32727" t="s">
        <v>1022</v>
      </c>
      <c r="D32727" t="s">
        <v>1020</v>
      </c>
      <c r="E32727" t="s">
        <v>1014</v>
      </c>
      <c r="F32727" s="86">
        <v>75904.096111458901</v>
      </c>
    </row>
    <row r="32728" spans="1:6">
      <c r="A32728">
        <v>2035</v>
      </c>
      <c r="B32728" t="s">
        <v>1067</v>
      </c>
      <c r="C32728" t="s">
        <v>1022</v>
      </c>
      <c r="D32728" t="s">
        <v>1020</v>
      </c>
      <c r="E32728" t="s">
        <v>1014</v>
      </c>
      <c r="F32728" s="86">
        <v>77175.781732927993</v>
      </c>
    </row>
    <row r="32729" spans="1:6">
      <c r="A32729">
        <v>2036</v>
      </c>
      <c r="B32729" t="s">
        <v>1067</v>
      </c>
      <c r="C32729" t="s">
        <v>1022</v>
      </c>
      <c r="D32729" t="s">
        <v>1020</v>
      </c>
      <c r="E32729" t="s">
        <v>1014</v>
      </c>
      <c r="F32729" s="86">
        <v>78341.065172274903</v>
      </c>
    </row>
    <row r="32730" spans="1:6">
      <c r="A32730">
        <v>2037</v>
      </c>
      <c r="B32730" t="s">
        <v>1067</v>
      </c>
      <c r="C32730" t="s">
        <v>1022</v>
      </c>
      <c r="D32730" t="s">
        <v>1020</v>
      </c>
      <c r="E32730" t="s">
        <v>1014</v>
      </c>
      <c r="F32730" s="86">
        <v>79407.825742586705</v>
      </c>
    </row>
    <row r="32731" spans="1:6">
      <c r="A32731">
        <v>2038</v>
      </c>
      <c r="B32731" t="s">
        <v>1067</v>
      </c>
      <c r="C32731" t="s">
        <v>1022</v>
      </c>
      <c r="D32731" t="s">
        <v>1020</v>
      </c>
      <c r="E32731" t="s">
        <v>1014</v>
      </c>
      <c r="F32731" s="86">
        <v>80386.727284580207</v>
      </c>
    </row>
    <row r="32732" spans="1:6">
      <c r="A32732">
        <v>2039</v>
      </c>
      <c r="B32732" t="s">
        <v>1067</v>
      </c>
      <c r="C32732" t="s">
        <v>1022</v>
      </c>
      <c r="D32732" t="s">
        <v>1020</v>
      </c>
      <c r="E32732" t="s">
        <v>1014</v>
      </c>
      <c r="F32732" s="86">
        <v>81295.455114251599</v>
      </c>
    </row>
    <row r="32733" spans="1:6">
      <c r="A32733">
        <v>2040</v>
      </c>
      <c r="B32733" t="s">
        <v>1067</v>
      </c>
      <c r="C32733" t="s">
        <v>1022</v>
      </c>
      <c r="D32733" t="s">
        <v>1020</v>
      </c>
      <c r="E32733" t="s">
        <v>1014</v>
      </c>
      <c r="F32733" s="86">
        <v>82141.737943857603</v>
      </c>
    </row>
    <row r="32734" spans="1:6">
      <c r="A32734">
        <v>2041</v>
      </c>
      <c r="B32734" t="s">
        <v>1067</v>
      </c>
      <c r="C32734" t="s">
        <v>1022</v>
      </c>
      <c r="D32734" t="s">
        <v>1020</v>
      </c>
      <c r="E32734" t="s">
        <v>1014</v>
      </c>
      <c r="F32734" s="86">
        <v>82872.674456850596</v>
      </c>
    </row>
    <row r="32735" spans="1:6">
      <c r="A32735">
        <v>2042</v>
      </c>
      <c r="B32735" t="s">
        <v>1067</v>
      </c>
      <c r="C32735" t="s">
        <v>1022</v>
      </c>
      <c r="D32735" t="s">
        <v>1020</v>
      </c>
      <c r="E32735" t="s">
        <v>1014</v>
      </c>
      <c r="F32735" s="86">
        <v>83581.818800881403</v>
      </c>
    </row>
    <row r="32736" spans="1:6">
      <c r="A32736">
        <v>2043</v>
      </c>
      <c r="B32736" t="s">
        <v>1067</v>
      </c>
      <c r="C32736" t="s">
        <v>1022</v>
      </c>
      <c r="D32736" t="s">
        <v>1020</v>
      </c>
      <c r="E32736" t="s">
        <v>1014</v>
      </c>
      <c r="F32736" s="86">
        <v>84266.736298012707</v>
      </c>
    </row>
    <row r="32737" spans="1:6">
      <c r="A32737">
        <v>2044</v>
      </c>
      <c r="B32737" t="s">
        <v>1067</v>
      </c>
      <c r="C32737" t="s">
        <v>1022</v>
      </c>
      <c r="D32737" t="s">
        <v>1020</v>
      </c>
      <c r="E32737" t="s">
        <v>1014</v>
      </c>
      <c r="F32737" s="86">
        <v>84928.975808122603</v>
      </c>
    </row>
    <row r="32738" spans="1:6">
      <c r="A32738">
        <v>2045</v>
      </c>
      <c r="B32738" t="s">
        <v>1067</v>
      </c>
      <c r="C32738" t="s">
        <v>1022</v>
      </c>
      <c r="D32738" t="s">
        <v>1020</v>
      </c>
      <c r="E32738" t="s">
        <v>1014</v>
      </c>
      <c r="F32738" s="86">
        <v>85575.593404722793</v>
      </c>
    </row>
    <row r="32739" spans="1:6">
      <c r="A32739">
        <v>2046</v>
      </c>
      <c r="B32739" t="s">
        <v>1067</v>
      </c>
      <c r="C32739" t="s">
        <v>1022</v>
      </c>
      <c r="D32739" t="s">
        <v>1020</v>
      </c>
      <c r="E32739" t="s">
        <v>1014</v>
      </c>
      <c r="F32739" s="86">
        <v>86216.230893920496</v>
      </c>
    </row>
    <row r="32740" spans="1:6">
      <c r="A32740">
        <v>2047</v>
      </c>
      <c r="B32740" t="s">
        <v>1067</v>
      </c>
      <c r="C32740" t="s">
        <v>1022</v>
      </c>
      <c r="D32740" t="s">
        <v>1020</v>
      </c>
      <c r="E32740" t="s">
        <v>1014</v>
      </c>
      <c r="F32740" s="86">
        <v>86861.131356171201</v>
      </c>
    </row>
    <row r="32741" spans="1:6">
      <c r="A32741">
        <v>2048</v>
      </c>
      <c r="B32741" t="s">
        <v>1067</v>
      </c>
      <c r="C32741" t="s">
        <v>1022</v>
      </c>
      <c r="D32741" t="s">
        <v>1020</v>
      </c>
      <c r="E32741" t="s">
        <v>1014</v>
      </c>
      <c r="F32741" s="86">
        <v>87521.858586196395</v>
      </c>
    </row>
    <row r="32742" spans="1:6">
      <c r="A32742">
        <v>2049</v>
      </c>
      <c r="B32742" t="s">
        <v>1067</v>
      </c>
      <c r="C32742" t="s">
        <v>1022</v>
      </c>
      <c r="D32742" t="s">
        <v>1020</v>
      </c>
      <c r="E32742" t="s">
        <v>1014</v>
      </c>
      <c r="F32742" s="86">
        <v>88199.329846885303</v>
      </c>
    </row>
    <row r="32743" spans="1:6">
      <c r="A32743">
        <v>2050</v>
      </c>
      <c r="B32743" t="s">
        <v>1067</v>
      </c>
      <c r="C32743" t="s">
        <v>1022</v>
      </c>
      <c r="D32743" t="s">
        <v>1020</v>
      </c>
      <c r="E32743" t="s">
        <v>1014</v>
      </c>
      <c r="F32743" s="86">
        <v>88890.691287961599</v>
      </c>
    </row>
    <row r="32744" spans="1:6">
      <c r="A32744">
        <v>2017</v>
      </c>
      <c r="B32744" t="s">
        <v>1068</v>
      </c>
      <c r="C32744" t="s">
        <v>1022</v>
      </c>
      <c r="D32744" t="s">
        <v>1020</v>
      </c>
      <c r="E32744" t="s">
        <v>1014</v>
      </c>
      <c r="F32744" s="86">
        <v>14261.024108465001</v>
      </c>
    </row>
    <row r="32745" spans="1:6">
      <c r="A32745">
        <v>2018</v>
      </c>
      <c r="B32745" t="s">
        <v>1068</v>
      </c>
      <c r="C32745" t="s">
        <v>1022</v>
      </c>
      <c r="D32745" t="s">
        <v>1020</v>
      </c>
      <c r="E32745" t="s">
        <v>1014</v>
      </c>
      <c r="F32745" s="86">
        <v>15580.4086558003</v>
      </c>
    </row>
    <row r="32746" spans="1:6">
      <c r="A32746">
        <v>2019</v>
      </c>
      <c r="B32746" t="s">
        <v>1068</v>
      </c>
      <c r="C32746" t="s">
        <v>1022</v>
      </c>
      <c r="D32746" t="s">
        <v>1020</v>
      </c>
      <c r="E32746" t="s">
        <v>1014</v>
      </c>
      <c r="F32746" s="86">
        <v>16866.0890155985</v>
      </c>
    </row>
    <row r="32747" spans="1:6">
      <c r="A32747">
        <v>2020</v>
      </c>
      <c r="B32747" t="s">
        <v>1068</v>
      </c>
      <c r="C32747" t="s">
        <v>1022</v>
      </c>
      <c r="D32747" t="s">
        <v>1020</v>
      </c>
      <c r="E32747" t="s">
        <v>1014</v>
      </c>
      <c r="F32747" s="86">
        <v>18109.489515634199</v>
      </c>
    </row>
    <row r="32748" spans="1:6">
      <c r="A32748">
        <v>2021</v>
      </c>
      <c r="B32748" t="s">
        <v>1068</v>
      </c>
      <c r="C32748" t="s">
        <v>1022</v>
      </c>
      <c r="D32748" t="s">
        <v>1020</v>
      </c>
      <c r="E32748" t="s">
        <v>1014</v>
      </c>
      <c r="F32748" s="86">
        <v>19318.181490841602</v>
      </c>
    </row>
    <row r="32749" spans="1:6">
      <c r="A32749">
        <v>2022</v>
      </c>
      <c r="B32749" t="s">
        <v>1068</v>
      </c>
      <c r="C32749" t="s">
        <v>1022</v>
      </c>
      <c r="D32749" t="s">
        <v>1020</v>
      </c>
      <c r="E32749" t="s">
        <v>1014</v>
      </c>
      <c r="F32749" s="86">
        <v>20484.7022356243</v>
      </c>
    </row>
    <row r="32750" spans="1:6">
      <c r="A32750">
        <v>2023</v>
      </c>
      <c r="B32750" t="s">
        <v>1068</v>
      </c>
      <c r="C32750" t="s">
        <v>1022</v>
      </c>
      <c r="D32750" t="s">
        <v>1020</v>
      </c>
      <c r="E32750" t="s">
        <v>1014</v>
      </c>
      <c r="F32750" s="86">
        <v>21608.792125963399</v>
      </c>
    </row>
    <row r="32751" spans="1:6">
      <c r="A32751">
        <v>2024</v>
      </c>
      <c r="B32751" t="s">
        <v>1068</v>
      </c>
      <c r="C32751" t="s">
        <v>1022</v>
      </c>
      <c r="D32751" t="s">
        <v>1020</v>
      </c>
      <c r="E32751" t="s">
        <v>1014</v>
      </c>
      <c r="F32751" s="86">
        <v>22688.929587720198</v>
      </c>
    </row>
    <row r="32752" spans="1:6">
      <c r="A32752">
        <v>2025</v>
      </c>
      <c r="B32752" t="s">
        <v>1068</v>
      </c>
      <c r="C32752" t="s">
        <v>1022</v>
      </c>
      <c r="D32752" t="s">
        <v>1020</v>
      </c>
      <c r="E32752" t="s">
        <v>1014</v>
      </c>
      <c r="F32752" s="86">
        <v>23723.786626680499</v>
      </c>
    </row>
    <row r="32753" spans="1:6">
      <c r="A32753">
        <v>2026</v>
      </c>
      <c r="B32753" t="s">
        <v>1068</v>
      </c>
      <c r="C32753" t="s">
        <v>1022</v>
      </c>
      <c r="D32753" t="s">
        <v>1020</v>
      </c>
      <c r="E32753" t="s">
        <v>1014</v>
      </c>
      <c r="F32753" s="86">
        <v>24715.0029795269</v>
      </c>
    </row>
    <row r="32754" spans="1:6">
      <c r="A32754">
        <v>2027</v>
      </c>
      <c r="B32754" t="s">
        <v>1068</v>
      </c>
      <c r="C32754" t="s">
        <v>1022</v>
      </c>
      <c r="D32754" t="s">
        <v>1020</v>
      </c>
      <c r="E32754" t="s">
        <v>1014</v>
      </c>
      <c r="F32754" s="86">
        <v>25652.132021345398</v>
      </c>
    </row>
    <row r="32755" spans="1:6">
      <c r="A32755">
        <v>2028</v>
      </c>
      <c r="B32755" t="s">
        <v>1068</v>
      </c>
      <c r="C32755" t="s">
        <v>1022</v>
      </c>
      <c r="D32755" t="s">
        <v>1020</v>
      </c>
      <c r="E32755" t="s">
        <v>1014</v>
      </c>
      <c r="F32755" s="86">
        <v>26518.6346371199</v>
      </c>
    </row>
    <row r="32756" spans="1:6">
      <c r="A32756">
        <v>2029</v>
      </c>
      <c r="B32756" t="s">
        <v>1068</v>
      </c>
      <c r="C32756" t="s">
        <v>1022</v>
      </c>
      <c r="D32756" t="s">
        <v>1020</v>
      </c>
      <c r="E32756" t="s">
        <v>1014</v>
      </c>
      <c r="F32756" s="86">
        <v>27294.200667255998</v>
      </c>
    </row>
    <row r="32757" spans="1:6">
      <c r="A32757">
        <v>2030</v>
      </c>
      <c r="B32757" t="s">
        <v>1068</v>
      </c>
      <c r="C32757" t="s">
        <v>1022</v>
      </c>
      <c r="D32757" t="s">
        <v>1020</v>
      </c>
      <c r="E32757" t="s">
        <v>1014</v>
      </c>
      <c r="F32757" s="86">
        <v>27974.8694735834</v>
      </c>
    </row>
    <row r="32758" spans="1:6">
      <c r="A32758">
        <v>2031</v>
      </c>
      <c r="B32758" t="s">
        <v>1068</v>
      </c>
      <c r="C32758" t="s">
        <v>1022</v>
      </c>
      <c r="D32758" t="s">
        <v>1020</v>
      </c>
      <c r="E32758" t="s">
        <v>1014</v>
      </c>
      <c r="F32758" s="86">
        <v>28562.337997316401</v>
      </c>
    </row>
    <row r="32759" spans="1:6">
      <c r="A32759">
        <v>2032</v>
      </c>
      <c r="B32759" t="s">
        <v>1068</v>
      </c>
      <c r="C32759" t="s">
        <v>1022</v>
      </c>
      <c r="D32759" t="s">
        <v>1020</v>
      </c>
      <c r="E32759" t="s">
        <v>1014</v>
      </c>
      <c r="F32759" s="86">
        <v>29056.3901045456</v>
      </c>
    </row>
    <row r="32760" spans="1:6">
      <c r="A32760">
        <v>2033</v>
      </c>
      <c r="B32760" t="s">
        <v>1068</v>
      </c>
      <c r="C32760" t="s">
        <v>1022</v>
      </c>
      <c r="D32760" t="s">
        <v>1020</v>
      </c>
      <c r="E32760" t="s">
        <v>1014</v>
      </c>
      <c r="F32760" s="86">
        <v>29457.1431873123</v>
      </c>
    </row>
    <row r="32761" spans="1:6">
      <c r="A32761">
        <v>2034</v>
      </c>
      <c r="B32761" t="s">
        <v>1068</v>
      </c>
      <c r="C32761" t="s">
        <v>1022</v>
      </c>
      <c r="D32761" t="s">
        <v>1020</v>
      </c>
      <c r="E32761" t="s">
        <v>1014</v>
      </c>
      <c r="F32761" s="86">
        <v>29780.659017592901</v>
      </c>
    </row>
    <row r="32762" spans="1:6">
      <c r="A32762">
        <v>2035</v>
      </c>
      <c r="B32762" t="s">
        <v>1068</v>
      </c>
      <c r="C32762" t="s">
        <v>1022</v>
      </c>
      <c r="D32762" t="s">
        <v>1020</v>
      </c>
      <c r="E32762" t="s">
        <v>1014</v>
      </c>
      <c r="F32762" s="86">
        <v>30042.591833437298</v>
      </c>
    </row>
    <row r="32763" spans="1:6">
      <c r="A32763">
        <v>2036</v>
      </c>
      <c r="B32763" t="s">
        <v>1068</v>
      </c>
      <c r="C32763" t="s">
        <v>1022</v>
      </c>
      <c r="D32763" t="s">
        <v>1020</v>
      </c>
      <c r="E32763" t="s">
        <v>1014</v>
      </c>
      <c r="F32763" s="86">
        <v>30260.022904674599</v>
      </c>
    </row>
    <row r="32764" spans="1:6">
      <c r="A32764">
        <v>2037</v>
      </c>
      <c r="B32764" t="s">
        <v>1068</v>
      </c>
      <c r="C32764" t="s">
        <v>1022</v>
      </c>
      <c r="D32764" t="s">
        <v>1020</v>
      </c>
      <c r="E32764" t="s">
        <v>1014</v>
      </c>
      <c r="F32764" s="86">
        <v>30446.1827870331</v>
      </c>
    </row>
    <row r="32765" spans="1:6">
      <c r="A32765">
        <v>2038</v>
      </c>
      <c r="B32765" t="s">
        <v>1068</v>
      </c>
      <c r="C32765" t="s">
        <v>1022</v>
      </c>
      <c r="D32765" t="s">
        <v>1020</v>
      </c>
      <c r="E32765" t="s">
        <v>1014</v>
      </c>
      <c r="F32765" s="86">
        <v>30616.424483582701</v>
      </c>
    </row>
    <row r="32766" spans="1:6">
      <c r="A32766">
        <v>2039</v>
      </c>
      <c r="B32766" t="s">
        <v>1068</v>
      </c>
      <c r="C32766" t="s">
        <v>1022</v>
      </c>
      <c r="D32766" t="s">
        <v>1020</v>
      </c>
      <c r="E32766" t="s">
        <v>1014</v>
      </c>
      <c r="F32766" s="86">
        <v>30783.616084458201</v>
      </c>
    </row>
    <row r="32767" spans="1:6">
      <c r="A32767">
        <v>2040</v>
      </c>
      <c r="B32767" t="s">
        <v>1068</v>
      </c>
      <c r="C32767" t="s">
        <v>1022</v>
      </c>
      <c r="D32767" t="s">
        <v>1020</v>
      </c>
      <c r="E32767" t="s">
        <v>1014</v>
      </c>
      <c r="F32767" s="86">
        <v>30954.696861914599</v>
      </c>
    </row>
    <row r="32768" spans="1:6">
      <c r="A32768">
        <v>2041</v>
      </c>
      <c r="B32768" t="s">
        <v>1068</v>
      </c>
      <c r="C32768" t="s">
        <v>1022</v>
      </c>
      <c r="D32768" t="s">
        <v>1020</v>
      </c>
      <c r="E32768" t="s">
        <v>1014</v>
      </c>
      <c r="F32768" s="86">
        <v>30893.2577247956</v>
      </c>
    </row>
    <row r="32769" spans="1:6">
      <c r="A32769">
        <v>2042</v>
      </c>
      <c r="B32769" t="s">
        <v>1068</v>
      </c>
      <c r="C32769" t="s">
        <v>1022</v>
      </c>
      <c r="D32769" t="s">
        <v>1020</v>
      </c>
      <c r="E32769" t="s">
        <v>1014</v>
      </c>
      <c r="F32769" s="86">
        <v>30843.6790149017</v>
      </c>
    </row>
    <row r="32770" spans="1:6">
      <c r="A32770">
        <v>2043</v>
      </c>
      <c r="B32770" t="s">
        <v>1068</v>
      </c>
      <c r="C32770" t="s">
        <v>1022</v>
      </c>
      <c r="D32770" t="s">
        <v>1020</v>
      </c>
      <c r="E32770" t="s">
        <v>1014</v>
      </c>
      <c r="F32770" s="86">
        <v>30803.017962124901</v>
      </c>
    </row>
    <row r="32771" spans="1:6">
      <c r="A32771">
        <v>2044</v>
      </c>
      <c r="B32771" t="s">
        <v>1068</v>
      </c>
      <c r="C32771" t="s">
        <v>1022</v>
      </c>
      <c r="D32771" t="s">
        <v>1020</v>
      </c>
      <c r="E32771" t="s">
        <v>1014</v>
      </c>
      <c r="F32771" s="86">
        <v>30768.211590643201</v>
      </c>
    </row>
    <row r="32772" spans="1:6">
      <c r="A32772">
        <v>2045</v>
      </c>
      <c r="B32772" t="s">
        <v>1068</v>
      </c>
      <c r="C32772" t="s">
        <v>1022</v>
      </c>
      <c r="D32772" t="s">
        <v>1020</v>
      </c>
      <c r="E32772" t="s">
        <v>1014</v>
      </c>
      <c r="F32772" s="86">
        <v>30737.015450632902</v>
      </c>
    </row>
    <row r="32773" spans="1:6">
      <c r="A32773">
        <v>2046</v>
      </c>
      <c r="B32773" t="s">
        <v>1068</v>
      </c>
      <c r="C32773" t="s">
        <v>1022</v>
      </c>
      <c r="D32773" t="s">
        <v>1020</v>
      </c>
      <c r="E32773" t="s">
        <v>1014</v>
      </c>
      <c r="F32773" s="86">
        <v>30708.087200998601</v>
      </c>
    </row>
    <row r="32774" spans="1:6">
      <c r="A32774">
        <v>2047</v>
      </c>
      <c r="B32774" t="s">
        <v>1068</v>
      </c>
      <c r="C32774" t="s">
        <v>1022</v>
      </c>
      <c r="D32774" t="s">
        <v>1020</v>
      </c>
      <c r="E32774" t="s">
        <v>1014</v>
      </c>
      <c r="F32774" s="86">
        <v>30680.929709372002</v>
      </c>
    </row>
    <row r="32775" spans="1:6">
      <c r="A32775">
        <v>2048</v>
      </c>
      <c r="B32775" t="s">
        <v>1068</v>
      </c>
      <c r="C32775" t="s">
        <v>1022</v>
      </c>
      <c r="D32775" t="s">
        <v>1020</v>
      </c>
      <c r="E32775" t="s">
        <v>1014</v>
      </c>
      <c r="F32775" s="86">
        <v>30656.075588491702</v>
      </c>
    </row>
    <row r="32776" spans="1:6">
      <c r="A32776">
        <v>2049</v>
      </c>
      <c r="B32776" t="s">
        <v>1068</v>
      </c>
      <c r="C32776" t="s">
        <v>1022</v>
      </c>
      <c r="D32776" t="s">
        <v>1020</v>
      </c>
      <c r="E32776" t="s">
        <v>1014</v>
      </c>
      <c r="F32776" s="86">
        <v>30632.8931833153</v>
      </c>
    </row>
    <row r="32777" spans="1:6">
      <c r="A32777">
        <v>2050</v>
      </c>
      <c r="B32777" t="s">
        <v>1068</v>
      </c>
      <c r="C32777" t="s">
        <v>1022</v>
      </c>
      <c r="D32777" t="s">
        <v>1020</v>
      </c>
      <c r="E32777" t="s">
        <v>1014</v>
      </c>
      <c r="F32777" s="86">
        <v>30610.743342355199</v>
      </c>
    </row>
    <row r="32778" spans="1:6">
      <c r="A32778">
        <v>2017</v>
      </c>
      <c r="B32778" t="s">
        <v>1069</v>
      </c>
      <c r="C32778" t="s">
        <v>1022</v>
      </c>
      <c r="D32778" t="s">
        <v>1020</v>
      </c>
      <c r="E32778" t="s">
        <v>1014</v>
      </c>
      <c r="F32778" s="86">
        <v>96315.013123057899</v>
      </c>
    </row>
    <row r="32779" spans="1:6">
      <c r="A32779">
        <v>2018</v>
      </c>
      <c r="B32779" t="s">
        <v>1069</v>
      </c>
      <c r="C32779" t="s">
        <v>1022</v>
      </c>
      <c r="D32779" t="s">
        <v>1020</v>
      </c>
      <c r="E32779" t="s">
        <v>1014</v>
      </c>
      <c r="F32779" s="86">
        <v>104217.37778897901</v>
      </c>
    </row>
    <row r="32780" spans="1:6">
      <c r="A32780">
        <v>2019</v>
      </c>
      <c r="B32780" t="s">
        <v>1069</v>
      </c>
      <c r="C32780" t="s">
        <v>1022</v>
      </c>
      <c r="D32780" t="s">
        <v>1020</v>
      </c>
      <c r="E32780" t="s">
        <v>1014</v>
      </c>
      <c r="F32780" s="86">
        <v>111916.612365081</v>
      </c>
    </row>
    <row r="32781" spans="1:6">
      <c r="A32781">
        <v>2020</v>
      </c>
      <c r="B32781" t="s">
        <v>1069</v>
      </c>
      <c r="C32781" t="s">
        <v>1022</v>
      </c>
      <c r="D32781" t="s">
        <v>1020</v>
      </c>
      <c r="E32781" t="s">
        <v>1014</v>
      </c>
      <c r="F32781" s="86">
        <v>119352.993204649</v>
      </c>
    </row>
    <row r="32782" spans="1:6">
      <c r="A32782">
        <v>2021</v>
      </c>
      <c r="B32782" t="s">
        <v>1069</v>
      </c>
      <c r="C32782" t="s">
        <v>1022</v>
      </c>
      <c r="D32782" t="s">
        <v>1020</v>
      </c>
      <c r="E32782" t="s">
        <v>1014</v>
      </c>
      <c r="F32782" s="86">
        <v>126561.97022399399</v>
      </c>
    </row>
    <row r="32783" spans="1:6">
      <c r="A32783">
        <v>2022</v>
      </c>
      <c r="B32783" t="s">
        <v>1069</v>
      </c>
      <c r="C32783" t="s">
        <v>1022</v>
      </c>
      <c r="D32783" t="s">
        <v>1020</v>
      </c>
      <c r="E32783" t="s">
        <v>1014</v>
      </c>
      <c r="F32783" s="86">
        <v>133485.013745812</v>
      </c>
    </row>
    <row r="32784" spans="1:6">
      <c r="A32784">
        <v>2023</v>
      </c>
      <c r="B32784" t="s">
        <v>1069</v>
      </c>
      <c r="C32784" t="s">
        <v>1022</v>
      </c>
      <c r="D32784" t="s">
        <v>1020</v>
      </c>
      <c r="E32784" t="s">
        <v>1014</v>
      </c>
      <c r="F32784" s="86">
        <v>140120.500358313</v>
      </c>
    </row>
    <row r="32785" spans="1:6">
      <c r="A32785">
        <v>2024</v>
      </c>
      <c r="B32785" t="s">
        <v>1069</v>
      </c>
      <c r="C32785" t="s">
        <v>1022</v>
      </c>
      <c r="D32785" t="s">
        <v>1020</v>
      </c>
      <c r="E32785" t="s">
        <v>1014</v>
      </c>
      <c r="F32785" s="86">
        <v>146465.988317954</v>
      </c>
    </row>
    <row r="32786" spans="1:6">
      <c r="A32786">
        <v>2025</v>
      </c>
      <c r="B32786" t="s">
        <v>1069</v>
      </c>
      <c r="C32786" t="s">
        <v>1022</v>
      </c>
      <c r="D32786" t="s">
        <v>1020</v>
      </c>
      <c r="E32786" t="s">
        <v>1014</v>
      </c>
      <c r="F32786" s="86">
        <v>152526.22596857301</v>
      </c>
    </row>
    <row r="32787" spans="1:6">
      <c r="A32787">
        <v>2026</v>
      </c>
      <c r="B32787" t="s">
        <v>1069</v>
      </c>
      <c r="C32787" t="s">
        <v>1022</v>
      </c>
      <c r="D32787" t="s">
        <v>1020</v>
      </c>
      <c r="E32787" t="s">
        <v>1014</v>
      </c>
      <c r="F32787" s="86">
        <v>158327.72684060299</v>
      </c>
    </row>
    <row r="32788" spans="1:6">
      <c r="A32788">
        <v>2027</v>
      </c>
      <c r="B32788" t="s">
        <v>1069</v>
      </c>
      <c r="C32788" t="s">
        <v>1022</v>
      </c>
      <c r="D32788" t="s">
        <v>1020</v>
      </c>
      <c r="E32788" t="s">
        <v>1014</v>
      </c>
      <c r="F32788" s="86">
        <v>163832.55324645399</v>
      </c>
    </row>
    <row r="32789" spans="1:6">
      <c r="A32789">
        <v>2028</v>
      </c>
      <c r="B32789" t="s">
        <v>1069</v>
      </c>
      <c r="C32789" t="s">
        <v>1022</v>
      </c>
      <c r="D32789" t="s">
        <v>1020</v>
      </c>
      <c r="E32789" t="s">
        <v>1014</v>
      </c>
      <c r="F32789" s="86">
        <v>168968.44826388601</v>
      </c>
    </row>
    <row r="32790" spans="1:6">
      <c r="A32790">
        <v>2029</v>
      </c>
      <c r="B32790" t="s">
        <v>1069</v>
      </c>
      <c r="C32790" t="s">
        <v>1022</v>
      </c>
      <c r="D32790" t="s">
        <v>1020</v>
      </c>
      <c r="E32790" t="s">
        <v>1014</v>
      </c>
      <c r="F32790" s="86">
        <v>173615.06269557</v>
      </c>
    </row>
    <row r="32791" spans="1:6">
      <c r="A32791">
        <v>2030</v>
      </c>
      <c r="B32791" t="s">
        <v>1069</v>
      </c>
      <c r="C32791" t="s">
        <v>1022</v>
      </c>
      <c r="D32791" t="s">
        <v>1020</v>
      </c>
      <c r="E32791" t="s">
        <v>1014</v>
      </c>
      <c r="F32791" s="86">
        <v>177740.33587032699</v>
      </c>
    </row>
    <row r="32792" spans="1:6">
      <c r="A32792">
        <v>2031</v>
      </c>
      <c r="B32792" t="s">
        <v>1069</v>
      </c>
      <c r="C32792" t="s">
        <v>1022</v>
      </c>
      <c r="D32792" t="s">
        <v>1020</v>
      </c>
      <c r="E32792" t="s">
        <v>1014</v>
      </c>
      <c r="F32792" s="86">
        <v>181369.386275189</v>
      </c>
    </row>
    <row r="32793" spans="1:6">
      <c r="A32793">
        <v>2032</v>
      </c>
      <c r="B32793" t="s">
        <v>1069</v>
      </c>
      <c r="C32793" t="s">
        <v>1022</v>
      </c>
      <c r="D32793" t="s">
        <v>1020</v>
      </c>
      <c r="E32793" t="s">
        <v>1014</v>
      </c>
      <c r="F32793" s="86">
        <v>184515.36387010801</v>
      </c>
    </row>
    <row r="32794" spans="1:6">
      <c r="A32794">
        <v>2033</v>
      </c>
      <c r="B32794" t="s">
        <v>1069</v>
      </c>
      <c r="C32794" t="s">
        <v>1022</v>
      </c>
      <c r="D32794" t="s">
        <v>1020</v>
      </c>
      <c r="E32794" t="s">
        <v>1014</v>
      </c>
      <c r="F32794" s="86">
        <v>187149.903817785</v>
      </c>
    </row>
    <row r="32795" spans="1:6">
      <c r="A32795">
        <v>2034</v>
      </c>
      <c r="B32795" t="s">
        <v>1069</v>
      </c>
      <c r="C32795" t="s">
        <v>1022</v>
      </c>
      <c r="D32795" t="s">
        <v>1020</v>
      </c>
      <c r="E32795" t="s">
        <v>1014</v>
      </c>
      <c r="F32795" s="86">
        <v>189340.41717646801</v>
      </c>
    </row>
    <row r="32796" spans="1:6">
      <c r="A32796">
        <v>2035</v>
      </c>
      <c r="B32796" t="s">
        <v>1069</v>
      </c>
      <c r="C32796" t="s">
        <v>1022</v>
      </c>
      <c r="D32796" t="s">
        <v>1020</v>
      </c>
      <c r="E32796" t="s">
        <v>1014</v>
      </c>
      <c r="F32796" s="86">
        <v>191176.89112136399</v>
      </c>
    </row>
    <row r="32797" spans="1:6">
      <c r="A32797">
        <v>2036</v>
      </c>
      <c r="B32797" t="s">
        <v>1069</v>
      </c>
      <c r="C32797" t="s">
        <v>1022</v>
      </c>
      <c r="D32797" t="s">
        <v>1020</v>
      </c>
      <c r="E32797" t="s">
        <v>1014</v>
      </c>
      <c r="F32797" s="86">
        <v>192775.35476375499</v>
      </c>
    </row>
    <row r="32798" spans="1:6">
      <c r="A32798">
        <v>2037</v>
      </c>
      <c r="B32798" t="s">
        <v>1069</v>
      </c>
      <c r="C32798" t="s">
        <v>1022</v>
      </c>
      <c r="D32798" t="s">
        <v>1020</v>
      </c>
      <c r="E32798" t="s">
        <v>1014</v>
      </c>
      <c r="F32798" s="86">
        <v>194197.71286057599</v>
      </c>
    </row>
    <row r="32799" spans="1:6">
      <c r="A32799">
        <v>2038</v>
      </c>
      <c r="B32799" t="s">
        <v>1069</v>
      </c>
      <c r="C32799" t="s">
        <v>1022</v>
      </c>
      <c r="D32799" t="s">
        <v>1020</v>
      </c>
      <c r="E32799" t="s">
        <v>1014</v>
      </c>
      <c r="F32799" s="86">
        <v>195509.40718011101</v>
      </c>
    </row>
    <row r="32800" spans="1:6">
      <c r="A32800">
        <v>2039</v>
      </c>
      <c r="B32800" t="s">
        <v>1069</v>
      </c>
      <c r="C32800" t="s">
        <v>1022</v>
      </c>
      <c r="D32800" t="s">
        <v>1020</v>
      </c>
      <c r="E32800" t="s">
        <v>1014</v>
      </c>
      <c r="F32800" s="86">
        <v>196774.87639982</v>
      </c>
    </row>
    <row r="32801" spans="1:6">
      <c r="A32801">
        <v>2040</v>
      </c>
      <c r="B32801" t="s">
        <v>1069</v>
      </c>
      <c r="C32801" t="s">
        <v>1022</v>
      </c>
      <c r="D32801" t="s">
        <v>1020</v>
      </c>
      <c r="E32801" t="s">
        <v>1014</v>
      </c>
      <c r="F32801" s="86">
        <v>198024.383732533</v>
      </c>
    </row>
    <row r="32802" spans="1:6">
      <c r="A32802">
        <v>2041</v>
      </c>
      <c r="B32802" t="s">
        <v>1069</v>
      </c>
      <c r="C32802" t="s">
        <v>1022</v>
      </c>
      <c r="D32802" t="s">
        <v>1020</v>
      </c>
      <c r="E32802" t="s">
        <v>1014</v>
      </c>
      <c r="F32802" s="86">
        <v>199141.55069015399</v>
      </c>
    </row>
    <row r="32803" spans="1:6">
      <c r="A32803">
        <v>2042</v>
      </c>
      <c r="B32803" t="s">
        <v>1069</v>
      </c>
      <c r="C32803" t="s">
        <v>1022</v>
      </c>
      <c r="D32803" t="s">
        <v>1020</v>
      </c>
      <c r="E32803" t="s">
        <v>1014</v>
      </c>
      <c r="F32803" s="86">
        <v>200315.171554714</v>
      </c>
    </row>
    <row r="32804" spans="1:6">
      <c r="A32804">
        <v>2043</v>
      </c>
      <c r="B32804" t="s">
        <v>1069</v>
      </c>
      <c r="C32804" t="s">
        <v>1022</v>
      </c>
      <c r="D32804" t="s">
        <v>1020</v>
      </c>
      <c r="E32804" t="s">
        <v>1014</v>
      </c>
      <c r="F32804" s="86">
        <v>201523.19586172901</v>
      </c>
    </row>
    <row r="32805" spans="1:6">
      <c r="A32805">
        <v>2044</v>
      </c>
      <c r="B32805" t="s">
        <v>1069</v>
      </c>
      <c r="C32805" t="s">
        <v>1022</v>
      </c>
      <c r="D32805" t="s">
        <v>1020</v>
      </c>
      <c r="E32805" t="s">
        <v>1014</v>
      </c>
      <c r="F32805" s="86">
        <v>202750.00843161001</v>
      </c>
    </row>
    <row r="32806" spans="1:6">
      <c r="A32806">
        <v>2045</v>
      </c>
      <c r="B32806" t="s">
        <v>1069</v>
      </c>
      <c r="C32806" t="s">
        <v>1022</v>
      </c>
      <c r="D32806" t="s">
        <v>1020</v>
      </c>
      <c r="E32806" t="s">
        <v>1014</v>
      </c>
      <c r="F32806" s="86">
        <v>203990.582840402</v>
      </c>
    </row>
    <row r="32807" spans="1:6">
      <c r="A32807">
        <v>2046</v>
      </c>
      <c r="B32807" t="s">
        <v>1069</v>
      </c>
      <c r="C32807" t="s">
        <v>1022</v>
      </c>
      <c r="D32807" t="s">
        <v>1020</v>
      </c>
      <c r="E32807" t="s">
        <v>1014</v>
      </c>
      <c r="F32807" s="86">
        <v>205249.096360408</v>
      </c>
    </row>
    <row r="32808" spans="1:6">
      <c r="A32808">
        <v>2047</v>
      </c>
      <c r="B32808" t="s">
        <v>1069</v>
      </c>
      <c r="C32808" t="s">
        <v>1022</v>
      </c>
      <c r="D32808" t="s">
        <v>1020</v>
      </c>
      <c r="E32808" t="s">
        <v>1014</v>
      </c>
      <c r="F32808" s="86">
        <v>206534.36906417101</v>
      </c>
    </row>
    <row r="32809" spans="1:6">
      <c r="A32809">
        <v>2048</v>
      </c>
      <c r="B32809" t="s">
        <v>1069</v>
      </c>
      <c r="C32809" t="s">
        <v>1022</v>
      </c>
      <c r="D32809" t="s">
        <v>1020</v>
      </c>
      <c r="E32809" t="s">
        <v>1014</v>
      </c>
      <c r="F32809" s="86">
        <v>207862.19791279099</v>
      </c>
    </row>
    <row r="32810" spans="1:6">
      <c r="A32810">
        <v>2049</v>
      </c>
      <c r="B32810" t="s">
        <v>1069</v>
      </c>
      <c r="C32810" t="s">
        <v>1022</v>
      </c>
      <c r="D32810" t="s">
        <v>1020</v>
      </c>
      <c r="E32810" t="s">
        <v>1014</v>
      </c>
      <c r="F32810" s="86">
        <v>209229.35598735901</v>
      </c>
    </row>
    <row r="32811" spans="1:6">
      <c r="A32811">
        <v>2050</v>
      </c>
      <c r="B32811" t="s">
        <v>1069</v>
      </c>
      <c r="C32811" t="s">
        <v>1022</v>
      </c>
      <c r="D32811" t="s">
        <v>1020</v>
      </c>
      <c r="E32811" t="s">
        <v>1014</v>
      </c>
      <c r="F32811" s="86">
        <v>210627.55338672301</v>
      </c>
    </row>
    <row r="32812" spans="1:6">
      <c r="A32812">
        <v>2017</v>
      </c>
      <c r="B32812" t="s">
        <v>1070</v>
      </c>
      <c r="C32812" t="s">
        <v>1022</v>
      </c>
      <c r="D32812" t="s">
        <v>1020</v>
      </c>
      <c r="E32812" t="s">
        <v>1014</v>
      </c>
      <c r="F32812" s="86">
        <v>111388.624769275</v>
      </c>
    </row>
    <row r="32813" spans="1:6">
      <c r="A32813">
        <v>2018</v>
      </c>
      <c r="B32813" t="s">
        <v>1070</v>
      </c>
      <c r="C32813" t="s">
        <v>1022</v>
      </c>
      <c r="D32813" t="s">
        <v>1020</v>
      </c>
      <c r="E32813" t="s">
        <v>1014</v>
      </c>
      <c r="F32813" s="86">
        <v>119278.140518423</v>
      </c>
    </row>
    <row r="32814" spans="1:6">
      <c r="A32814">
        <v>2019</v>
      </c>
      <c r="B32814" t="s">
        <v>1070</v>
      </c>
      <c r="C32814" t="s">
        <v>1022</v>
      </c>
      <c r="D32814" t="s">
        <v>1020</v>
      </c>
      <c r="E32814" t="s">
        <v>1014</v>
      </c>
      <c r="F32814" s="86">
        <v>127064.938552797</v>
      </c>
    </row>
    <row r="32815" spans="1:6">
      <c r="A32815">
        <v>2020</v>
      </c>
      <c r="B32815" t="s">
        <v>1070</v>
      </c>
      <c r="C32815" t="s">
        <v>1022</v>
      </c>
      <c r="D32815" t="s">
        <v>1020</v>
      </c>
      <c r="E32815" t="s">
        <v>1014</v>
      </c>
      <c r="F32815" s="86">
        <v>134686.36138483</v>
      </c>
    </row>
    <row r="32816" spans="1:6">
      <c r="A32816">
        <v>2021</v>
      </c>
      <c r="B32816" t="s">
        <v>1070</v>
      </c>
      <c r="C32816" t="s">
        <v>1022</v>
      </c>
      <c r="D32816" t="s">
        <v>1020</v>
      </c>
      <c r="E32816" t="s">
        <v>1014</v>
      </c>
      <c r="F32816" s="86">
        <v>142185.40795451001</v>
      </c>
    </row>
    <row r="32817" spans="1:6">
      <c r="A32817">
        <v>2022</v>
      </c>
      <c r="B32817" t="s">
        <v>1070</v>
      </c>
      <c r="C32817" t="s">
        <v>1022</v>
      </c>
      <c r="D32817" t="s">
        <v>1020</v>
      </c>
      <c r="E32817" t="s">
        <v>1014</v>
      </c>
      <c r="F32817" s="86">
        <v>149495.62238170399</v>
      </c>
    </row>
    <row r="32818" spans="1:6">
      <c r="A32818">
        <v>2023</v>
      </c>
      <c r="B32818" t="s">
        <v>1070</v>
      </c>
      <c r="C32818" t="s">
        <v>1022</v>
      </c>
      <c r="D32818" t="s">
        <v>1020</v>
      </c>
      <c r="E32818" t="s">
        <v>1014</v>
      </c>
      <c r="F32818" s="86">
        <v>156615.50771972199</v>
      </c>
    </row>
    <row r="32819" spans="1:6">
      <c r="A32819">
        <v>2024</v>
      </c>
      <c r="B32819" t="s">
        <v>1070</v>
      </c>
      <c r="C32819" t="s">
        <v>1022</v>
      </c>
      <c r="D32819" t="s">
        <v>1020</v>
      </c>
      <c r="E32819" t="s">
        <v>1014</v>
      </c>
      <c r="F32819" s="86">
        <v>163544.16196911799</v>
      </c>
    </row>
    <row r="32820" spans="1:6">
      <c r="A32820">
        <v>2025</v>
      </c>
      <c r="B32820" t="s">
        <v>1070</v>
      </c>
      <c r="C32820" t="s">
        <v>1022</v>
      </c>
      <c r="D32820" t="s">
        <v>1020</v>
      </c>
      <c r="E32820" t="s">
        <v>1014</v>
      </c>
      <c r="F32820" s="86">
        <v>170293.93161894701</v>
      </c>
    </row>
    <row r="32821" spans="1:6">
      <c r="A32821">
        <v>2026</v>
      </c>
      <c r="B32821" t="s">
        <v>1070</v>
      </c>
      <c r="C32821" t="s">
        <v>1022</v>
      </c>
      <c r="D32821" t="s">
        <v>1020</v>
      </c>
      <c r="E32821" t="s">
        <v>1014</v>
      </c>
      <c r="F32821" s="86">
        <v>176900.36281702499</v>
      </c>
    </row>
    <row r="32822" spans="1:6">
      <c r="A32822">
        <v>2027</v>
      </c>
      <c r="B32822" t="s">
        <v>1070</v>
      </c>
      <c r="C32822" t="s">
        <v>1022</v>
      </c>
      <c r="D32822" t="s">
        <v>1020</v>
      </c>
      <c r="E32822" t="s">
        <v>1014</v>
      </c>
      <c r="F32822" s="86">
        <v>183328.00291376401</v>
      </c>
    </row>
    <row r="32823" spans="1:6">
      <c r="A32823">
        <v>2028</v>
      </c>
      <c r="B32823" t="s">
        <v>1070</v>
      </c>
      <c r="C32823" t="s">
        <v>1022</v>
      </c>
      <c r="D32823" t="s">
        <v>1020</v>
      </c>
      <c r="E32823" t="s">
        <v>1014</v>
      </c>
      <c r="F32823" s="86">
        <v>189499.96492798399</v>
      </c>
    </row>
    <row r="32824" spans="1:6">
      <c r="A32824">
        <v>2029</v>
      </c>
      <c r="B32824" t="s">
        <v>1070</v>
      </c>
      <c r="C32824" t="s">
        <v>1022</v>
      </c>
      <c r="D32824" t="s">
        <v>1020</v>
      </c>
      <c r="E32824" t="s">
        <v>1014</v>
      </c>
      <c r="F32824" s="86">
        <v>195299.14993790901</v>
      </c>
    </row>
    <row r="32825" spans="1:6">
      <c r="A32825">
        <v>2030</v>
      </c>
      <c r="B32825" t="s">
        <v>1070</v>
      </c>
      <c r="C32825" t="s">
        <v>1022</v>
      </c>
      <c r="D32825" t="s">
        <v>1020</v>
      </c>
      <c r="E32825" t="s">
        <v>1014</v>
      </c>
      <c r="F32825" s="86">
        <v>200697.751583212</v>
      </c>
    </row>
    <row r="32826" spans="1:6">
      <c r="A32826">
        <v>2031</v>
      </c>
      <c r="B32826" t="s">
        <v>1070</v>
      </c>
      <c r="C32826" t="s">
        <v>1022</v>
      </c>
      <c r="D32826" t="s">
        <v>1020</v>
      </c>
      <c r="E32826" t="s">
        <v>1014</v>
      </c>
      <c r="F32826" s="86">
        <v>205695.97732870199</v>
      </c>
    </row>
    <row r="32827" spans="1:6">
      <c r="A32827">
        <v>2032</v>
      </c>
      <c r="B32827" t="s">
        <v>1070</v>
      </c>
      <c r="C32827" t="s">
        <v>1022</v>
      </c>
      <c r="D32827" t="s">
        <v>1020</v>
      </c>
      <c r="E32827" t="s">
        <v>1014</v>
      </c>
      <c r="F32827" s="86">
        <v>210263.56054591201</v>
      </c>
    </row>
    <row r="32828" spans="1:6">
      <c r="A32828">
        <v>2033</v>
      </c>
      <c r="B32828" t="s">
        <v>1070</v>
      </c>
      <c r="C32828" t="s">
        <v>1022</v>
      </c>
      <c r="D32828" t="s">
        <v>1020</v>
      </c>
      <c r="E32828" t="s">
        <v>1014</v>
      </c>
      <c r="F32828" s="86">
        <v>214347.90151581701</v>
      </c>
    </row>
    <row r="32829" spans="1:6">
      <c r="A32829">
        <v>2034</v>
      </c>
      <c r="B32829" t="s">
        <v>1070</v>
      </c>
      <c r="C32829" t="s">
        <v>1022</v>
      </c>
      <c r="D32829" t="s">
        <v>1020</v>
      </c>
      <c r="E32829" t="s">
        <v>1014</v>
      </c>
      <c r="F32829" s="86">
        <v>217991.90578412701</v>
      </c>
    </row>
    <row r="32830" spans="1:6">
      <c r="A32830">
        <v>2035</v>
      </c>
      <c r="B32830" t="s">
        <v>1070</v>
      </c>
      <c r="C32830" t="s">
        <v>1022</v>
      </c>
      <c r="D32830" t="s">
        <v>1020</v>
      </c>
      <c r="E32830" t="s">
        <v>1014</v>
      </c>
      <c r="F32830" s="86">
        <v>221239.33814899501</v>
      </c>
    </row>
    <row r="32831" spans="1:6">
      <c r="A32831">
        <v>2036</v>
      </c>
      <c r="B32831" t="s">
        <v>1070</v>
      </c>
      <c r="C32831" t="s">
        <v>1022</v>
      </c>
      <c r="D32831" t="s">
        <v>1020</v>
      </c>
      <c r="E32831" t="s">
        <v>1014</v>
      </c>
      <c r="F32831" s="86">
        <v>224150.20765323599</v>
      </c>
    </row>
    <row r="32832" spans="1:6">
      <c r="A32832">
        <v>2037</v>
      </c>
      <c r="B32832" t="s">
        <v>1070</v>
      </c>
      <c r="C32832" t="s">
        <v>1022</v>
      </c>
      <c r="D32832" t="s">
        <v>1020</v>
      </c>
      <c r="E32832" t="s">
        <v>1014</v>
      </c>
      <c r="F32832" s="86">
        <v>226756.94677566999</v>
      </c>
    </row>
    <row r="32833" spans="1:6">
      <c r="A32833">
        <v>2038</v>
      </c>
      <c r="B32833" t="s">
        <v>1070</v>
      </c>
      <c r="C32833" t="s">
        <v>1022</v>
      </c>
      <c r="D32833" t="s">
        <v>1020</v>
      </c>
      <c r="E32833" t="s">
        <v>1014</v>
      </c>
      <c r="F32833" s="86">
        <v>229112.25994436699</v>
      </c>
    </row>
    <row r="32834" spans="1:6">
      <c r="A32834">
        <v>2039</v>
      </c>
      <c r="B32834" t="s">
        <v>1070</v>
      </c>
      <c r="C32834" t="s">
        <v>1022</v>
      </c>
      <c r="D32834" t="s">
        <v>1020</v>
      </c>
      <c r="E32834" t="s">
        <v>1014</v>
      </c>
      <c r="F32834" s="86">
        <v>231273.76567806501</v>
      </c>
    </row>
    <row r="32835" spans="1:6">
      <c r="A32835">
        <v>2040</v>
      </c>
      <c r="B32835" t="s">
        <v>1070</v>
      </c>
      <c r="C32835" t="s">
        <v>1022</v>
      </c>
      <c r="D32835" t="s">
        <v>1020</v>
      </c>
      <c r="E32835" t="s">
        <v>1014</v>
      </c>
      <c r="F32835" s="86">
        <v>233274.62045554101</v>
      </c>
    </row>
    <row r="32836" spans="1:6">
      <c r="A32836">
        <v>2041</v>
      </c>
      <c r="B32836" t="s">
        <v>1070</v>
      </c>
      <c r="C32836" t="s">
        <v>1022</v>
      </c>
      <c r="D32836" t="s">
        <v>1020</v>
      </c>
      <c r="E32836" t="s">
        <v>1014</v>
      </c>
      <c r="F32836" s="86">
        <v>234580.67394968</v>
      </c>
    </row>
    <row r="32837" spans="1:6">
      <c r="A32837">
        <v>2042</v>
      </c>
      <c r="B32837" t="s">
        <v>1070</v>
      </c>
      <c r="C32837" t="s">
        <v>1022</v>
      </c>
      <c r="D32837" t="s">
        <v>1020</v>
      </c>
      <c r="E32837" t="s">
        <v>1014</v>
      </c>
      <c r="F32837" s="86">
        <v>235804.374015543</v>
      </c>
    </row>
    <row r="32838" spans="1:6">
      <c r="A32838">
        <v>2043</v>
      </c>
      <c r="B32838" t="s">
        <v>1070</v>
      </c>
      <c r="C32838" t="s">
        <v>1022</v>
      </c>
      <c r="D32838" t="s">
        <v>1020</v>
      </c>
      <c r="E32838" t="s">
        <v>1014</v>
      </c>
      <c r="F32838" s="86">
        <v>236950.158198177</v>
      </c>
    </row>
    <row r="32839" spans="1:6">
      <c r="A32839">
        <v>2044</v>
      </c>
      <c r="B32839" t="s">
        <v>1070</v>
      </c>
      <c r="C32839" t="s">
        <v>1022</v>
      </c>
      <c r="D32839" t="s">
        <v>1020</v>
      </c>
      <c r="E32839" t="s">
        <v>1014</v>
      </c>
      <c r="F32839" s="86">
        <v>238023.80777547599</v>
      </c>
    </row>
    <row r="32840" spans="1:6">
      <c r="A32840">
        <v>2045</v>
      </c>
      <c r="B32840" t="s">
        <v>1070</v>
      </c>
      <c r="C32840" t="s">
        <v>1022</v>
      </c>
      <c r="D32840" t="s">
        <v>1020</v>
      </c>
      <c r="E32840" t="s">
        <v>1014</v>
      </c>
      <c r="F32840" s="86">
        <v>239046.26326336499</v>
      </c>
    </row>
    <row r="32841" spans="1:6">
      <c r="A32841">
        <v>2046</v>
      </c>
      <c r="B32841" t="s">
        <v>1070</v>
      </c>
      <c r="C32841" t="s">
        <v>1022</v>
      </c>
      <c r="D32841" t="s">
        <v>1020</v>
      </c>
      <c r="E32841" t="s">
        <v>1014</v>
      </c>
      <c r="F32841" s="86">
        <v>240031.067700841</v>
      </c>
    </row>
    <row r="32842" spans="1:6">
      <c r="A32842">
        <v>2047</v>
      </c>
      <c r="B32842" t="s">
        <v>1070</v>
      </c>
      <c r="C32842" t="s">
        <v>1022</v>
      </c>
      <c r="D32842" t="s">
        <v>1020</v>
      </c>
      <c r="E32842" t="s">
        <v>1014</v>
      </c>
      <c r="F32842" s="86">
        <v>241006.004541887</v>
      </c>
    </row>
    <row r="32843" spans="1:6">
      <c r="A32843">
        <v>2048</v>
      </c>
      <c r="B32843" t="s">
        <v>1070</v>
      </c>
      <c r="C32843" t="s">
        <v>1022</v>
      </c>
      <c r="D32843" t="s">
        <v>1020</v>
      </c>
      <c r="E32843" t="s">
        <v>1014</v>
      </c>
      <c r="F32843" s="86">
        <v>241991.72251771099</v>
      </c>
    </row>
    <row r="32844" spans="1:6">
      <c r="A32844">
        <v>2049</v>
      </c>
      <c r="B32844" t="s">
        <v>1070</v>
      </c>
      <c r="C32844" t="s">
        <v>1022</v>
      </c>
      <c r="D32844" t="s">
        <v>1020</v>
      </c>
      <c r="E32844" t="s">
        <v>1014</v>
      </c>
      <c r="F32844" s="86">
        <v>242983.01778294399</v>
      </c>
    </row>
    <row r="32845" spans="1:6">
      <c r="A32845">
        <v>2050</v>
      </c>
      <c r="B32845" t="s">
        <v>1070</v>
      </c>
      <c r="C32845" t="s">
        <v>1022</v>
      </c>
      <c r="D32845" t="s">
        <v>1020</v>
      </c>
      <c r="E32845" t="s">
        <v>1014</v>
      </c>
      <c r="F32845" s="86">
        <v>243983.004753229</v>
      </c>
    </row>
    <row r="32846" spans="1:6">
      <c r="A32846">
        <v>2017</v>
      </c>
      <c r="B32846" t="s">
        <v>1071</v>
      </c>
      <c r="C32846" t="s">
        <v>1022</v>
      </c>
      <c r="D32846" t="s">
        <v>1020</v>
      </c>
      <c r="E32846" t="s">
        <v>1014</v>
      </c>
      <c r="F32846" s="86">
        <v>24072.970077400299</v>
      </c>
    </row>
    <row r="32847" spans="1:6">
      <c r="A32847">
        <v>2018</v>
      </c>
      <c r="B32847" t="s">
        <v>1071</v>
      </c>
      <c r="C32847" t="s">
        <v>1022</v>
      </c>
      <c r="D32847" t="s">
        <v>1020</v>
      </c>
      <c r="E32847" t="s">
        <v>1014</v>
      </c>
      <c r="F32847" s="86">
        <v>26048.0867489868</v>
      </c>
    </row>
    <row r="32848" spans="1:6">
      <c r="A32848">
        <v>2019</v>
      </c>
      <c r="B32848" t="s">
        <v>1071</v>
      </c>
      <c r="C32848" t="s">
        <v>1022</v>
      </c>
      <c r="D32848" t="s">
        <v>1020</v>
      </c>
      <c r="E32848" t="s">
        <v>1014</v>
      </c>
      <c r="F32848" s="86">
        <v>27972.433094998301</v>
      </c>
    </row>
    <row r="32849" spans="1:6">
      <c r="A32849">
        <v>2020</v>
      </c>
      <c r="B32849" t="s">
        <v>1071</v>
      </c>
      <c r="C32849" t="s">
        <v>1022</v>
      </c>
      <c r="D32849" t="s">
        <v>1020</v>
      </c>
      <c r="E32849" t="s">
        <v>1014</v>
      </c>
      <c r="F32849" s="86">
        <v>29831.081789842301</v>
      </c>
    </row>
    <row r="32850" spans="1:6">
      <c r="A32850">
        <v>2021</v>
      </c>
      <c r="B32850" t="s">
        <v>1071</v>
      </c>
      <c r="C32850" t="s">
        <v>1022</v>
      </c>
      <c r="D32850" t="s">
        <v>1020</v>
      </c>
      <c r="E32850" t="s">
        <v>1014</v>
      </c>
      <c r="F32850" s="86">
        <v>31632.893184018601</v>
      </c>
    </row>
    <row r="32851" spans="1:6">
      <c r="A32851">
        <v>2022</v>
      </c>
      <c r="B32851" t="s">
        <v>1071</v>
      </c>
      <c r="C32851" t="s">
        <v>1022</v>
      </c>
      <c r="D32851" t="s">
        <v>1020</v>
      </c>
      <c r="E32851" t="s">
        <v>1014</v>
      </c>
      <c r="F32851" s="86">
        <v>33363.238372596199</v>
      </c>
    </row>
    <row r="32852" spans="1:6">
      <c r="A32852">
        <v>2023</v>
      </c>
      <c r="B32852" t="s">
        <v>1071</v>
      </c>
      <c r="C32852" t="s">
        <v>1022</v>
      </c>
      <c r="D32852" t="s">
        <v>1020</v>
      </c>
      <c r="E32852" t="s">
        <v>1014</v>
      </c>
      <c r="F32852" s="86">
        <v>35021.711600104703</v>
      </c>
    </row>
    <row r="32853" spans="1:6">
      <c r="A32853">
        <v>2024</v>
      </c>
      <c r="B32853" t="s">
        <v>1071</v>
      </c>
      <c r="C32853" t="s">
        <v>1022</v>
      </c>
      <c r="D32853" t="s">
        <v>1020</v>
      </c>
      <c r="E32853" t="s">
        <v>1014</v>
      </c>
      <c r="F32853" s="86">
        <v>36607.702577272103</v>
      </c>
    </row>
    <row r="32854" spans="1:6">
      <c r="A32854">
        <v>2025</v>
      </c>
      <c r="B32854" t="s">
        <v>1071</v>
      </c>
      <c r="C32854" t="s">
        <v>1022</v>
      </c>
      <c r="D32854" t="s">
        <v>1020</v>
      </c>
      <c r="E32854" t="s">
        <v>1014</v>
      </c>
      <c r="F32854" s="86">
        <v>38122.398104945401</v>
      </c>
    </row>
    <row r="32855" spans="1:6">
      <c r="A32855">
        <v>2026</v>
      </c>
      <c r="B32855" t="s">
        <v>1071</v>
      </c>
      <c r="C32855" t="s">
        <v>1022</v>
      </c>
      <c r="D32855" t="s">
        <v>1020</v>
      </c>
      <c r="E32855" t="s">
        <v>1014</v>
      </c>
      <c r="F32855" s="86">
        <v>39572.424973736597</v>
      </c>
    </row>
    <row r="32856" spans="1:6">
      <c r="A32856">
        <v>2027</v>
      </c>
      <c r="B32856" t="s">
        <v>1071</v>
      </c>
      <c r="C32856" t="s">
        <v>1022</v>
      </c>
      <c r="D32856" t="s">
        <v>1020</v>
      </c>
      <c r="E32856" t="s">
        <v>1014</v>
      </c>
      <c r="F32856" s="86">
        <v>40948.3010397037</v>
      </c>
    </row>
    <row r="32857" spans="1:6">
      <c r="A32857">
        <v>2028</v>
      </c>
      <c r="B32857" t="s">
        <v>1071</v>
      </c>
      <c r="C32857" t="s">
        <v>1022</v>
      </c>
      <c r="D32857" t="s">
        <v>1020</v>
      </c>
      <c r="E32857" t="s">
        <v>1014</v>
      </c>
      <c r="F32857" s="86">
        <v>42231.966410930203</v>
      </c>
    </row>
    <row r="32858" spans="1:6">
      <c r="A32858">
        <v>2029</v>
      </c>
      <c r="B32858" t="s">
        <v>1071</v>
      </c>
      <c r="C32858" t="s">
        <v>1022</v>
      </c>
      <c r="D32858" t="s">
        <v>1020</v>
      </c>
      <c r="E32858" t="s">
        <v>1014</v>
      </c>
      <c r="F32858" s="86">
        <v>43393.341014412203</v>
      </c>
    </row>
    <row r="32859" spans="1:6">
      <c r="A32859">
        <v>2030</v>
      </c>
      <c r="B32859" t="s">
        <v>1071</v>
      </c>
      <c r="C32859" t="s">
        <v>1022</v>
      </c>
      <c r="D32859" t="s">
        <v>1020</v>
      </c>
      <c r="E32859" t="s">
        <v>1014</v>
      </c>
      <c r="F32859" s="86">
        <v>44424.411607427202</v>
      </c>
    </row>
    <row r="32860" spans="1:6">
      <c r="A32860">
        <v>2031</v>
      </c>
      <c r="B32860" t="s">
        <v>1071</v>
      </c>
      <c r="C32860" t="s">
        <v>1022</v>
      </c>
      <c r="D32860" t="s">
        <v>1020</v>
      </c>
      <c r="E32860" t="s">
        <v>1014</v>
      </c>
      <c r="F32860" s="86">
        <v>45331.456303501698</v>
      </c>
    </row>
    <row r="32861" spans="1:6">
      <c r="A32861">
        <v>2032</v>
      </c>
      <c r="B32861" t="s">
        <v>1071</v>
      </c>
      <c r="C32861" t="s">
        <v>1022</v>
      </c>
      <c r="D32861" t="s">
        <v>1020</v>
      </c>
      <c r="E32861" t="s">
        <v>1014</v>
      </c>
      <c r="F32861" s="86">
        <v>46117.761803038899</v>
      </c>
    </row>
    <row r="32862" spans="1:6">
      <c r="A32862">
        <v>2033</v>
      </c>
      <c r="B32862" t="s">
        <v>1071</v>
      </c>
      <c r="C32862" t="s">
        <v>1022</v>
      </c>
      <c r="D32862" t="s">
        <v>1020</v>
      </c>
      <c r="E32862" t="s">
        <v>1014</v>
      </c>
      <c r="F32862" s="86">
        <v>46776.238599871198</v>
      </c>
    </row>
    <row r="32863" spans="1:6">
      <c r="A32863">
        <v>2034</v>
      </c>
      <c r="B32863" t="s">
        <v>1071</v>
      </c>
      <c r="C32863" t="s">
        <v>1022</v>
      </c>
      <c r="D32863" t="s">
        <v>1020</v>
      </c>
      <c r="E32863" t="s">
        <v>1014</v>
      </c>
      <c r="F32863" s="86">
        <v>47323.735410886002</v>
      </c>
    </row>
    <row r="32864" spans="1:6">
      <c r="A32864">
        <v>2035</v>
      </c>
      <c r="B32864" t="s">
        <v>1071</v>
      </c>
      <c r="C32864" t="s">
        <v>1022</v>
      </c>
      <c r="D32864" t="s">
        <v>1020</v>
      </c>
      <c r="E32864" t="s">
        <v>1014</v>
      </c>
      <c r="F32864" s="86">
        <v>47782.743626634598</v>
      </c>
    </row>
    <row r="32865" spans="1:6">
      <c r="A32865">
        <v>2036</v>
      </c>
      <c r="B32865" t="s">
        <v>1071</v>
      </c>
      <c r="C32865" t="s">
        <v>1022</v>
      </c>
      <c r="D32865" t="s">
        <v>1020</v>
      </c>
      <c r="E32865" t="s">
        <v>1014</v>
      </c>
      <c r="F32865" s="86">
        <v>48182.263558007297</v>
      </c>
    </row>
    <row r="32866" spans="1:6">
      <c r="A32866">
        <v>2037</v>
      </c>
      <c r="B32866" t="s">
        <v>1071</v>
      </c>
      <c r="C32866" t="s">
        <v>1022</v>
      </c>
      <c r="D32866" t="s">
        <v>1020</v>
      </c>
      <c r="E32866" t="s">
        <v>1014</v>
      </c>
      <c r="F32866" s="86">
        <v>48537.767677187301</v>
      </c>
    </row>
    <row r="32867" spans="1:6">
      <c r="A32867">
        <v>2038</v>
      </c>
      <c r="B32867" t="s">
        <v>1071</v>
      </c>
      <c r="C32867" t="s">
        <v>1022</v>
      </c>
      <c r="D32867" t="s">
        <v>1020</v>
      </c>
      <c r="E32867" t="s">
        <v>1014</v>
      </c>
      <c r="F32867" s="86">
        <v>48865.612496815796</v>
      </c>
    </row>
    <row r="32868" spans="1:6">
      <c r="A32868">
        <v>2039</v>
      </c>
      <c r="B32868" t="s">
        <v>1071</v>
      </c>
      <c r="C32868" t="s">
        <v>1022</v>
      </c>
      <c r="D32868" t="s">
        <v>1020</v>
      </c>
      <c r="E32868" t="s">
        <v>1014</v>
      </c>
      <c r="F32868" s="86">
        <v>49181.903817058999</v>
      </c>
    </row>
    <row r="32869" spans="1:6">
      <c r="A32869">
        <v>2040</v>
      </c>
      <c r="B32869" t="s">
        <v>1071</v>
      </c>
      <c r="C32869" t="s">
        <v>1022</v>
      </c>
      <c r="D32869" t="s">
        <v>1020</v>
      </c>
      <c r="E32869" t="s">
        <v>1014</v>
      </c>
      <c r="F32869" s="86">
        <v>49494.205623979498</v>
      </c>
    </row>
    <row r="32870" spans="1:6">
      <c r="A32870">
        <v>2041</v>
      </c>
      <c r="B32870" t="s">
        <v>1071</v>
      </c>
      <c r="C32870" t="s">
        <v>1022</v>
      </c>
      <c r="D32870" t="s">
        <v>1020</v>
      </c>
      <c r="E32870" t="s">
        <v>1014</v>
      </c>
      <c r="F32870" s="86">
        <v>49773.430283461399</v>
      </c>
    </row>
    <row r="32871" spans="1:6">
      <c r="A32871">
        <v>2042</v>
      </c>
      <c r="B32871" t="s">
        <v>1071</v>
      </c>
      <c r="C32871" t="s">
        <v>1022</v>
      </c>
      <c r="D32871" t="s">
        <v>1020</v>
      </c>
      <c r="E32871" t="s">
        <v>1014</v>
      </c>
      <c r="F32871" s="86">
        <v>50066.7650299214</v>
      </c>
    </row>
    <row r="32872" spans="1:6">
      <c r="A32872">
        <v>2043</v>
      </c>
      <c r="B32872" t="s">
        <v>1071</v>
      </c>
      <c r="C32872" t="s">
        <v>1022</v>
      </c>
      <c r="D32872" t="s">
        <v>1020</v>
      </c>
      <c r="E32872" t="s">
        <v>1014</v>
      </c>
      <c r="F32872" s="86">
        <v>50368.6985712522</v>
      </c>
    </row>
    <row r="32873" spans="1:6">
      <c r="A32873">
        <v>2044</v>
      </c>
      <c r="B32873" t="s">
        <v>1071</v>
      </c>
      <c r="C32873" t="s">
        <v>1022</v>
      </c>
      <c r="D32873" t="s">
        <v>1020</v>
      </c>
      <c r="E32873" t="s">
        <v>1014</v>
      </c>
      <c r="F32873" s="86">
        <v>50675.328050163902</v>
      </c>
    </row>
    <row r="32874" spans="1:6">
      <c r="A32874">
        <v>2045</v>
      </c>
      <c r="B32874" t="s">
        <v>1071</v>
      </c>
      <c r="C32874" t="s">
        <v>1022</v>
      </c>
      <c r="D32874" t="s">
        <v>1020</v>
      </c>
      <c r="E32874" t="s">
        <v>1014</v>
      </c>
      <c r="F32874" s="86">
        <v>50985.397162478599</v>
      </c>
    </row>
    <row r="32875" spans="1:6">
      <c r="A32875">
        <v>2046</v>
      </c>
      <c r="B32875" t="s">
        <v>1071</v>
      </c>
      <c r="C32875" t="s">
        <v>1022</v>
      </c>
      <c r="D32875" t="s">
        <v>1020</v>
      </c>
      <c r="E32875" t="s">
        <v>1014</v>
      </c>
      <c r="F32875" s="86">
        <v>51299.949975448697</v>
      </c>
    </row>
    <row r="32876" spans="1:6">
      <c r="A32876">
        <v>2047</v>
      </c>
      <c r="B32876" t="s">
        <v>1071</v>
      </c>
      <c r="C32876" t="s">
        <v>1022</v>
      </c>
      <c r="D32876" t="s">
        <v>1020</v>
      </c>
      <c r="E32876" t="s">
        <v>1014</v>
      </c>
      <c r="F32876" s="86">
        <v>51621.190977611703</v>
      </c>
    </row>
    <row r="32877" spans="1:6">
      <c r="A32877">
        <v>2048</v>
      </c>
      <c r="B32877" t="s">
        <v>1071</v>
      </c>
      <c r="C32877" t="s">
        <v>1022</v>
      </c>
      <c r="D32877" t="s">
        <v>1020</v>
      </c>
      <c r="E32877" t="s">
        <v>1014</v>
      </c>
      <c r="F32877" s="86">
        <v>51953.068460718998</v>
      </c>
    </row>
    <row r="32878" spans="1:6">
      <c r="A32878">
        <v>2049</v>
      </c>
      <c r="B32878" t="s">
        <v>1071</v>
      </c>
      <c r="C32878" t="s">
        <v>1022</v>
      </c>
      <c r="D32878" t="s">
        <v>1020</v>
      </c>
      <c r="E32878" t="s">
        <v>1014</v>
      </c>
      <c r="F32878" s="86">
        <v>52294.775888803102</v>
      </c>
    </row>
    <row r="32879" spans="1:6">
      <c r="A32879">
        <v>2050</v>
      </c>
      <c r="B32879" t="s">
        <v>1071</v>
      </c>
      <c r="C32879" t="s">
        <v>1022</v>
      </c>
      <c r="D32879" t="s">
        <v>1020</v>
      </c>
      <c r="E32879" t="s">
        <v>1014</v>
      </c>
      <c r="F32879" s="86">
        <v>52644.241284339798</v>
      </c>
    </row>
    <row r="32880" spans="1:6">
      <c r="A32880">
        <v>2017</v>
      </c>
      <c r="B32880" t="s">
        <v>1072</v>
      </c>
      <c r="C32880" t="s">
        <v>1022</v>
      </c>
      <c r="D32880" t="s">
        <v>1020</v>
      </c>
      <c r="E32880" t="s">
        <v>1014</v>
      </c>
      <c r="F32880" s="86">
        <v>87515.097871454898</v>
      </c>
    </row>
    <row r="32881" spans="1:6">
      <c r="A32881">
        <v>2018</v>
      </c>
      <c r="B32881" t="s">
        <v>1072</v>
      </c>
      <c r="C32881" t="s">
        <v>1022</v>
      </c>
      <c r="D32881" t="s">
        <v>1020</v>
      </c>
      <c r="E32881" t="s">
        <v>1014</v>
      </c>
      <c r="F32881" s="86">
        <v>94412.800721629101</v>
      </c>
    </row>
    <row r="32882" spans="1:6">
      <c r="A32882">
        <v>2019</v>
      </c>
      <c r="B32882" t="s">
        <v>1072</v>
      </c>
      <c r="C32882" t="s">
        <v>1022</v>
      </c>
      <c r="D32882" t="s">
        <v>1020</v>
      </c>
      <c r="E32882" t="s">
        <v>1014</v>
      </c>
      <c r="F32882" s="86">
        <v>101180.918762007</v>
      </c>
    </row>
    <row r="32883" spans="1:6">
      <c r="A32883">
        <v>2020</v>
      </c>
      <c r="B32883" t="s">
        <v>1072</v>
      </c>
      <c r="C32883" t="s">
        <v>1022</v>
      </c>
      <c r="D32883" t="s">
        <v>1020</v>
      </c>
      <c r="E32883" t="s">
        <v>1014</v>
      </c>
      <c r="F32883" s="86">
        <v>107774.216930507</v>
      </c>
    </row>
    <row r="32884" spans="1:6">
      <c r="A32884">
        <v>2021</v>
      </c>
      <c r="B32884" t="s">
        <v>1072</v>
      </c>
      <c r="C32884" t="s">
        <v>1022</v>
      </c>
      <c r="D32884" t="s">
        <v>1020</v>
      </c>
      <c r="E32884" t="s">
        <v>1014</v>
      </c>
      <c r="F32884" s="86">
        <v>114213.76061341001</v>
      </c>
    </row>
    <row r="32885" spans="1:6">
      <c r="A32885">
        <v>2022</v>
      </c>
      <c r="B32885" t="s">
        <v>1072</v>
      </c>
      <c r="C32885" t="s">
        <v>1022</v>
      </c>
      <c r="D32885" t="s">
        <v>1020</v>
      </c>
      <c r="E32885" t="s">
        <v>1014</v>
      </c>
      <c r="F32885" s="86">
        <v>120421.119076948</v>
      </c>
    </row>
    <row r="32886" spans="1:6">
      <c r="A32886">
        <v>2023</v>
      </c>
      <c r="B32886" t="s">
        <v>1072</v>
      </c>
      <c r="C32886" t="s">
        <v>1022</v>
      </c>
      <c r="D32886" t="s">
        <v>1020</v>
      </c>
      <c r="E32886" t="s">
        <v>1014</v>
      </c>
      <c r="F32886" s="86">
        <v>126378.76202962799</v>
      </c>
    </row>
    <row r="32887" spans="1:6">
      <c r="A32887">
        <v>2024</v>
      </c>
      <c r="B32887" t="s">
        <v>1072</v>
      </c>
      <c r="C32887" t="s">
        <v>1022</v>
      </c>
      <c r="D32887" t="s">
        <v>1020</v>
      </c>
      <c r="E32887" t="s">
        <v>1014</v>
      </c>
      <c r="F32887" s="86">
        <v>132065.49316101201</v>
      </c>
    </row>
    <row r="32888" spans="1:6">
      <c r="A32888">
        <v>2025</v>
      </c>
      <c r="B32888" t="s">
        <v>1072</v>
      </c>
      <c r="C32888" t="s">
        <v>1022</v>
      </c>
      <c r="D32888" t="s">
        <v>1020</v>
      </c>
      <c r="E32888" t="s">
        <v>1014</v>
      </c>
      <c r="F32888" s="86">
        <v>137479.21291772</v>
      </c>
    </row>
    <row r="32889" spans="1:6">
      <c r="A32889">
        <v>2026</v>
      </c>
      <c r="B32889" t="s">
        <v>1072</v>
      </c>
      <c r="C32889" t="s">
        <v>1022</v>
      </c>
      <c r="D32889" t="s">
        <v>1020</v>
      </c>
      <c r="E32889" t="s">
        <v>1014</v>
      </c>
      <c r="F32889" s="86">
        <v>142622.589427328</v>
      </c>
    </row>
    <row r="32890" spans="1:6">
      <c r="A32890">
        <v>2027</v>
      </c>
      <c r="B32890" t="s">
        <v>1072</v>
      </c>
      <c r="C32890" t="s">
        <v>1022</v>
      </c>
      <c r="D32890" t="s">
        <v>1020</v>
      </c>
      <c r="E32890" t="s">
        <v>1014</v>
      </c>
      <c r="F32890" s="86">
        <v>147455.95685174401</v>
      </c>
    </row>
    <row r="32891" spans="1:6">
      <c r="A32891">
        <v>2028</v>
      </c>
      <c r="B32891" t="s">
        <v>1072</v>
      </c>
      <c r="C32891" t="s">
        <v>1022</v>
      </c>
      <c r="D32891" t="s">
        <v>1020</v>
      </c>
      <c r="E32891" t="s">
        <v>1014</v>
      </c>
      <c r="F32891" s="86">
        <v>151909.068706266</v>
      </c>
    </row>
    <row r="32892" spans="1:6">
      <c r="A32892">
        <v>2029</v>
      </c>
      <c r="B32892" t="s">
        <v>1072</v>
      </c>
      <c r="C32892" t="s">
        <v>1022</v>
      </c>
      <c r="D32892" t="s">
        <v>1020</v>
      </c>
      <c r="E32892" t="s">
        <v>1014</v>
      </c>
      <c r="F32892" s="86">
        <v>155902.28231632101</v>
      </c>
    </row>
    <row r="32893" spans="1:6">
      <c r="A32893">
        <v>2030</v>
      </c>
      <c r="B32893" t="s">
        <v>1072</v>
      </c>
      <c r="C32893" t="s">
        <v>1022</v>
      </c>
      <c r="D32893" t="s">
        <v>1020</v>
      </c>
      <c r="E32893" t="s">
        <v>1014</v>
      </c>
      <c r="F32893" s="86">
        <v>159424.80561632899</v>
      </c>
    </row>
    <row r="32894" spans="1:6">
      <c r="A32894">
        <v>2031</v>
      </c>
      <c r="B32894" t="s">
        <v>1072</v>
      </c>
      <c r="C32894" t="s">
        <v>1022</v>
      </c>
      <c r="D32894" t="s">
        <v>1020</v>
      </c>
      <c r="E32894" t="s">
        <v>1014</v>
      </c>
      <c r="F32894" s="86">
        <v>162481.49311212101</v>
      </c>
    </row>
    <row r="32895" spans="1:6">
      <c r="A32895">
        <v>2032</v>
      </c>
      <c r="B32895" t="s">
        <v>1072</v>
      </c>
      <c r="C32895" t="s">
        <v>1022</v>
      </c>
      <c r="D32895" t="s">
        <v>1020</v>
      </c>
      <c r="E32895" t="s">
        <v>1014</v>
      </c>
      <c r="F32895" s="86">
        <v>165061.048248073</v>
      </c>
    </row>
    <row r="32896" spans="1:6">
      <c r="A32896">
        <v>2033</v>
      </c>
      <c r="B32896" t="s">
        <v>1072</v>
      </c>
      <c r="C32896" t="s">
        <v>1022</v>
      </c>
      <c r="D32896" t="s">
        <v>1020</v>
      </c>
      <c r="E32896" t="s">
        <v>1014</v>
      </c>
      <c r="F32896" s="86">
        <v>167163.724125801</v>
      </c>
    </row>
    <row r="32897" spans="1:6">
      <c r="A32897">
        <v>2034</v>
      </c>
      <c r="B32897" t="s">
        <v>1072</v>
      </c>
      <c r="C32897" t="s">
        <v>1022</v>
      </c>
      <c r="D32897" t="s">
        <v>1020</v>
      </c>
      <c r="E32897" t="s">
        <v>1014</v>
      </c>
      <c r="F32897" s="86">
        <v>168863.83094276299</v>
      </c>
    </row>
    <row r="32898" spans="1:6">
      <c r="A32898">
        <v>2035</v>
      </c>
      <c r="B32898" t="s">
        <v>1072</v>
      </c>
      <c r="C32898" t="s">
        <v>1022</v>
      </c>
      <c r="D32898" t="s">
        <v>1020</v>
      </c>
      <c r="E32898" t="s">
        <v>1014</v>
      </c>
      <c r="F32898" s="86">
        <v>170235.13043090701</v>
      </c>
    </row>
    <row r="32899" spans="1:6">
      <c r="A32899">
        <v>2036</v>
      </c>
      <c r="B32899" t="s">
        <v>1072</v>
      </c>
      <c r="C32899" t="s">
        <v>1022</v>
      </c>
      <c r="D32899" t="s">
        <v>1020</v>
      </c>
      <c r="E32899" t="s">
        <v>1014</v>
      </c>
      <c r="F32899" s="86">
        <v>171358.90170833599</v>
      </c>
    </row>
    <row r="32900" spans="1:6">
      <c r="A32900">
        <v>2037</v>
      </c>
      <c r="B32900" t="s">
        <v>1072</v>
      </c>
      <c r="C32900" t="s">
        <v>1022</v>
      </c>
      <c r="D32900" t="s">
        <v>1020</v>
      </c>
      <c r="E32900" t="s">
        <v>1014</v>
      </c>
      <c r="F32900" s="86">
        <v>172309.185182524</v>
      </c>
    </row>
    <row r="32901" spans="1:6">
      <c r="A32901">
        <v>2038</v>
      </c>
      <c r="B32901" t="s">
        <v>1072</v>
      </c>
      <c r="C32901" t="s">
        <v>1022</v>
      </c>
      <c r="D32901" t="s">
        <v>1020</v>
      </c>
      <c r="E32901" t="s">
        <v>1014</v>
      </c>
      <c r="F32901" s="86">
        <v>173163.79216437301</v>
      </c>
    </row>
    <row r="32902" spans="1:6">
      <c r="A32902">
        <v>2039</v>
      </c>
      <c r="B32902" t="s">
        <v>1072</v>
      </c>
      <c r="C32902" t="s">
        <v>1022</v>
      </c>
      <c r="D32902" t="s">
        <v>1020</v>
      </c>
      <c r="E32902" t="s">
        <v>1014</v>
      </c>
      <c r="F32902" s="86">
        <v>173987.66060529</v>
      </c>
    </row>
    <row r="32903" spans="1:6">
      <c r="A32903">
        <v>2040</v>
      </c>
      <c r="B32903" t="s">
        <v>1072</v>
      </c>
      <c r="C32903" t="s">
        <v>1022</v>
      </c>
      <c r="D32903" t="s">
        <v>1020</v>
      </c>
      <c r="E32903" t="s">
        <v>1014</v>
      </c>
      <c r="F32903" s="86">
        <v>174815.66355763801</v>
      </c>
    </row>
    <row r="32904" spans="1:6">
      <c r="A32904">
        <v>2041</v>
      </c>
      <c r="B32904" t="s">
        <v>1072</v>
      </c>
      <c r="C32904" t="s">
        <v>1022</v>
      </c>
      <c r="D32904" t="s">
        <v>1020</v>
      </c>
      <c r="E32904" t="s">
        <v>1014</v>
      </c>
      <c r="F32904" s="86">
        <v>174083.922843062</v>
      </c>
    </row>
    <row r="32905" spans="1:6">
      <c r="A32905">
        <v>2042</v>
      </c>
      <c r="B32905" t="s">
        <v>1072</v>
      </c>
      <c r="C32905" t="s">
        <v>1022</v>
      </c>
      <c r="D32905" t="s">
        <v>1020</v>
      </c>
      <c r="E32905" t="s">
        <v>1014</v>
      </c>
      <c r="F32905" s="86">
        <v>173389.88287985101</v>
      </c>
    </row>
    <row r="32906" spans="1:6">
      <c r="A32906">
        <v>2043</v>
      </c>
      <c r="B32906" t="s">
        <v>1072</v>
      </c>
      <c r="C32906" t="s">
        <v>1022</v>
      </c>
      <c r="D32906" t="s">
        <v>1020</v>
      </c>
      <c r="E32906" t="s">
        <v>1014</v>
      </c>
      <c r="F32906" s="86">
        <v>172726.32659171399</v>
      </c>
    </row>
    <row r="32907" spans="1:6">
      <c r="A32907">
        <v>2044</v>
      </c>
      <c r="B32907" t="s">
        <v>1072</v>
      </c>
      <c r="C32907" t="s">
        <v>1022</v>
      </c>
      <c r="D32907" t="s">
        <v>1020</v>
      </c>
      <c r="E32907" t="s">
        <v>1014</v>
      </c>
      <c r="F32907" s="86">
        <v>172084.10846854799</v>
      </c>
    </row>
    <row r="32908" spans="1:6">
      <c r="A32908">
        <v>2045</v>
      </c>
      <c r="B32908" t="s">
        <v>1072</v>
      </c>
      <c r="C32908" t="s">
        <v>1022</v>
      </c>
      <c r="D32908" t="s">
        <v>1020</v>
      </c>
      <c r="E32908" t="s">
        <v>1014</v>
      </c>
      <c r="F32908" s="86">
        <v>171457.31916529199</v>
      </c>
    </row>
    <row r="32909" spans="1:6">
      <c r="A32909">
        <v>2046</v>
      </c>
      <c r="B32909" t="s">
        <v>1072</v>
      </c>
      <c r="C32909" t="s">
        <v>1022</v>
      </c>
      <c r="D32909" t="s">
        <v>1020</v>
      </c>
      <c r="E32909" t="s">
        <v>1014</v>
      </c>
      <c r="F32909" s="86">
        <v>170840.10605217199</v>
      </c>
    </row>
    <row r="32910" spans="1:6">
      <c r="A32910">
        <v>2047</v>
      </c>
      <c r="B32910" t="s">
        <v>1072</v>
      </c>
      <c r="C32910" t="s">
        <v>1022</v>
      </c>
      <c r="D32910" t="s">
        <v>1020</v>
      </c>
      <c r="E32910" t="s">
        <v>1014</v>
      </c>
      <c r="F32910" s="86">
        <v>170230.791238292</v>
      </c>
    </row>
    <row r="32911" spans="1:6">
      <c r="A32911">
        <v>2048</v>
      </c>
      <c r="B32911" t="s">
        <v>1072</v>
      </c>
      <c r="C32911" t="s">
        <v>1022</v>
      </c>
      <c r="D32911" t="s">
        <v>1020</v>
      </c>
      <c r="E32911" t="s">
        <v>1014</v>
      </c>
      <c r="F32911" s="86">
        <v>169632.53443721801</v>
      </c>
    </row>
    <row r="32912" spans="1:6">
      <c r="A32912">
        <v>2049</v>
      </c>
      <c r="B32912" t="s">
        <v>1072</v>
      </c>
      <c r="C32912" t="s">
        <v>1022</v>
      </c>
      <c r="D32912" t="s">
        <v>1020</v>
      </c>
      <c r="E32912" t="s">
        <v>1014</v>
      </c>
      <c r="F32912" s="86">
        <v>169041.459458631</v>
      </c>
    </row>
    <row r="32913" spans="1:6">
      <c r="A32913">
        <v>2050</v>
      </c>
      <c r="B32913" t="s">
        <v>1072</v>
      </c>
      <c r="C32913" t="s">
        <v>1022</v>
      </c>
      <c r="D32913" t="s">
        <v>1020</v>
      </c>
      <c r="E32913" t="s">
        <v>1014</v>
      </c>
      <c r="F32913" s="86">
        <v>168455.37936500501</v>
      </c>
    </row>
    <row r="32914" spans="1:6">
      <c r="A32914">
        <v>2017</v>
      </c>
      <c r="B32914" t="s">
        <v>1073</v>
      </c>
      <c r="C32914" t="s">
        <v>1022</v>
      </c>
      <c r="D32914" t="s">
        <v>1020</v>
      </c>
      <c r="E32914" t="s">
        <v>1014</v>
      </c>
      <c r="F32914" s="86">
        <v>9819.1003296901108</v>
      </c>
    </row>
    <row r="32915" spans="1:6">
      <c r="A32915">
        <v>2018</v>
      </c>
      <c r="B32915" t="s">
        <v>1073</v>
      </c>
      <c r="C32915" t="s">
        <v>1022</v>
      </c>
      <c r="D32915" t="s">
        <v>1020</v>
      </c>
      <c r="E32915" t="s">
        <v>1014</v>
      </c>
      <c r="F32915" s="86">
        <v>10532.8552857908</v>
      </c>
    </row>
    <row r="32916" spans="1:6">
      <c r="A32916">
        <v>2019</v>
      </c>
      <c r="B32916" t="s">
        <v>1073</v>
      </c>
      <c r="C32916" t="s">
        <v>1022</v>
      </c>
      <c r="D32916" t="s">
        <v>1020</v>
      </c>
      <c r="E32916" t="s">
        <v>1014</v>
      </c>
      <c r="F32916" s="86">
        <v>11235.4692338405</v>
      </c>
    </row>
    <row r="32917" spans="1:6">
      <c r="A32917">
        <v>2020</v>
      </c>
      <c r="B32917" t="s">
        <v>1073</v>
      </c>
      <c r="C32917" t="s">
        <v>1022</v>
      </c>
      <c r="D32917" t="s">
        <v>1020</v>
      </c>
      <c r="E32917" t="s">
        <v>1014</v>
      </c>
      <c r="F32917" s="86">
        <v>11921.8414140567</v>
      </c>
    </row>
    <row r="32918" spans="1:6">
      <c r="A32918">
        <v>2021</v>
      </c>
      <c r="B32918" t="s">
        <v>1073</v>
      </c>
      <c r="C32918" t="s">
        <v>1022</v>
      </c>
      <c r="D32918" t="s">
        <v>1020</v>
      </c>
      <c r="E32918" t="s">
        <v>1014</v>
      </c>
      <c r="F32918" s="86">
        <v>12596.905584595301</v>
      </c>
    </row>
    <row r="32919" spans="1:6">
      <c r="A32919">
        <v>2022</v>
      </c>
      <c r="B32919" t="s">
        <v>1073</v>
      </c>
      <c r="C32919" t="s">
        <v>1022</v>
      </c>
      <c r="D32919" t="s">
        <v>1020</v>
      </c>
      <c r="E32919" t="s">
        <v>1014</v>
      </c>
      <c r="F32919" s="86">
        <v>13255.6696308839</v>
      </c>
    </row>
    <row r="32920" spans="1:6">
      <c r="A32920">
        <v>2023</v>
      </c>
      <c r="B32920" t="s">
        <v>1073</v>
      </c>
      <c r="C32920" t="s">
        <v>1022</v>
      </c>
      <c r="D32920" t="s">
        <v>1020</v>
      </c>
      <c r="E32920" t="s">
        <v>1014</v>
      </c>
      <c r="F32920" s="86">
        <v>13898.2971424548</v>
      </c>
    </row>
    <row r="32921" spans="1:6">
      <c r="A32921">
        <v>2024</v>
      </c>
      <c r="B32921" t="s">
        <v>1073</v>
      </c>
      <c r="C32921" t="s">
        <v>1022</v>
      </c>
      <c r="D32921" t="s">
        <v>1020</v>
      </c>
      <c r="E32921" t="s">
        <v>1014</v>
      </c>
      <c r="F32921" s="86">
        <v>14524.917186536701</v>
      </c>
    </row>
    <row r="32922" spans="1:6">
      <c r="A32922">
        <v>2025</v>
      </c>
      <c r="B32922" t="s">
        <v>1073</v>
      </c>
      <c r="C32922" t="s">
        <v>1022</v>
      </c>
      <c r="D32922" t="s">
        <v>1020</v>
      </c>
      <c r="E32922" t="s">
        <v>1014</v>
      </c>
      <c r="F32922" s="86">
        <v>15136.254607667601</v>
      </c>
    </row>
    <row r="32923" spans="1:6">
      <c r="A32923">
        <v>2026</v>
      </c>
      <c r="B32923" t="s">
        <v>1073</v>
      </c>
      <c r="C32923" t="s">
        <v>1022</v>
      </c>
      <c r="D32923" t="s">
        <v>1020</v>
      </c>
      <c r="E32923" t="s">
        <v>1014</v>
      </c>
      <c r="F32923" s="86">
        <v>15735.789937453301</v>
      </c>
    </row>
    <row r="32924" spans="1:6">
      <c r="A32924">
        <v>2027</v>
      </c>
      <c r="B32924" t="s">
        <v>1073</v>
      </c>
      <c r="C32924" t="s">
        <v>1022</v>
      </c>
      <c r="D32924" t="s">
        <v>1020</v>
      </c>
      <c r="E32924" t="s">
        <v>1014</v>
      </c>
      <c r="F32924" s="86">
        <v>16322.4747840812</v>
      </c>
    </row>
    <row r="32925" spans="1:6">
      <c r="A32925">
        <v>2028</v>
      </c>
      <c r="B32925" t="s">
        <v>1073</v>
      </c>
      <c r="C32925" t="s">
        <v>1022</v>
      </c>
      <c r="D32925" t="s">
        <v>1020</v>
      </c>
      <c r="E32925" t="s">
        <v>1014</v>
      </c>
      <c r="F32925" s="86">
        <v>16891.807703631701</v>
      </c>
    </row>
    <row r="32926" spans="1:6">
      <c r="A32926">
        <v>2029</v>
      </c>
      <c r="B32926" t="s">
        <v>1073</v>
      </c>
      <c r="C32926" t="s">
        <v>1022</v>
      </c>
      <c r="D32926" t="s">
        <v>1020</v>
      </c>
      <c r="E32926" t="s">
        <v>1014</v>
      </c>
      <c r="F32926" s="86">
        <v>17432.3967249792</v>
      </c>
    </row>
    <row r="32927" spans="1:6">
      <c r="A32927">
        <v>2030</v>
      </c>
      <c r="B32927" t="s">
        <v>1073</v>
      </c>
      <c r="C32927" t="s">
        <v>1022</v>
      </c>
      <c r="D32927" t="s">
        <v>1020</v>
      </c>
      <c r="E32927" t="s">
        <v>1014</v>
      </c>
      <c r="F32927" s="86">
        <v>17939.802894082601</v>
      </c>
    </row>
    <row r="32928" spans="1:6">
      <c r="A32928">
        <v>2031</v>
      </c>
      <c r="B32928" t="s">
        <v>1073</v>
      </c>
      <c r="C32928" t="s">
        <v>1022</v>
      </c>
      <c r="D32928" t="s">
        <v>1020</v>
      </c>
      <c r="E32928" t="s">
        <v>1014</v>
      </c>
      <c r="F32928" s="86">
        <v>18415.490448274399</v>
      </c>
    </row>
    <row r="32929" spans="1:6">
      <c r="A32929">
        <v>2032</v>
      </c>
      <c r="B32929" t="s">
        <v>1073</v>
      </c>
      <c r="C32929" t="s">
        <v>1022</v>
      </c>
      <c r="D32929" t="s">
        <v>1020</v>
      </c>
      <c r="E32929" t="s">
        <v>1014</v>
      </c>
      <c r="F32929" s="86">
        <v>18859.057722765399</v>
      </c>
    </row>
    <row r="32930" spans="1:6">
      <c r="A32930">
        <v>2033</v>
      </c>
      <c r="B32930" t="s">
        <v>1073</v>
      </c>
      <c r="C32930" t="s">
        <v>1022</v>
      </c>
      <c r="D32930" t="s">
        <v>1020</v>
      </c>
      <c r="E32930" t="s">
        <v>1014</v>
      </c>
      <c r="F32930" s="86">
        <v>19262.8864431166</v>
      </c>
    </row>
    <row r="32931" spans="1:6">
      <c r="A32931">
        <v>2034</v>
      </c>
      <c r="B32931" t="s">
        <v>1073</v>
      </c>
      <c r="C32931" t="s">
        <v>1022</v>
      </c>
      <c r="D32931" t="s">
        <v>1020</v>
      </c>
      <c r="E32931" t="s">
        <v>1014</v>
      </c>
      <c r="F32931" s="86">
        <v>19628.025485416099</v>
      </c>
    </row>
    <row r="32932" spans="1:6">
      <c r="A32932">
        <v>2035</v>
      </c>
      <c r="B32932" t="s">
        <v>1073</v>
      </c>
      <c r="C32932" t="s">
        <v>1022</v>
      </c>
      <c r="D32932" t="s">
        <v>1020</v>
      </c>
      <c r="E32932" t="s">
        <v>1014</v>
      </c>
      <c r="F32932" s="86">
        <v>19958.3876556715</v>
      </c>
    </row>
    <row r="32933" spans="1:6">
      <c r="A32933">
        <v>2036</v>
      </c>
      <c r="B32933" t="s">
        <v>1073</v>
      </c>
      <c r="C32933" t="s">
        <v>1022</v>
      </c>
      <c r="D32933" t="s">
        <v>1020</v>
      </c>
      <c r="E32933" t="s">
        <v>1014</v>
      </c>
      <c r="F32933" s="86">
        <v>20261.410411897501</v>
      </c>
    </row>
    <row r="32934" spans="1:6">
      <c r="A32934">
        <v>2037</v>
      </c>
      <c r="B32934" t="s">
        <v>1073</v>
      </c>
      <c r="C32934" t="s">
        <v>1022</v>
      </c>
      <c r="D32934" t="s">
        <v>1020</v>
      </c>
      <c r="E32934" t="s">
        <v>1014</v>
      </c>
      <c r="F32934" s="86">
        <v>20539.1093464486</v>
      </c>
    </row>
    <row r="32935" spans="1:6">
      <c r="A32935">
        <v>2038</v>
      </c>
      <c r="B32935" t="s">
        <v>1073</v>
      </c>
      <c r="C32935" t="s">
        <v>1022</v>
      </c>
      <c r="D32935" t="s">
        <v>1020</v>
      </c>
      <c r="E32935" t="s">
        <v>1014</v>
      </c>
      <c r="F32935" s="86">
        <v>20794.222009109999</v>
      </c>
    </row>
    <row r="32936" spans="1:6">
      <c r="A32936">
        <v>2039</v>
      </c>
      <c r="B32936" t="s">
        <v>1073</v>
      </c>
      <c r="C32936" t="s">
        <v>1022</v>
      </c>
      <c r="D32936" t="s">
        <v>1020</v>
      </c>
      <c r="E32936" t="s">
        <v>1014</v>
      </c>
      <c r="F32936" s="86">
        <v>21031.2996291991</v>
      </c>
    </row>
    <row r="32937" spans="1:6">
      <c r="A32937">
        <v>2040</v>
      </c>
      <c r="B32937" t="s">
        <v>1073</v>
      </c>
      <c r="C32937" t="s">
        <v>1022</v>
      </c>
      <c r="D32937" t="s">
        <v>1020</v>
      </c>
      <c r="E32937" t="s">
        <v>1014</v>
      </c>
      <c r="F32937" s="86">
        <v>21252.3201799817</v>
      </c>
    </row>
    <row r="32938" spans="1:6">
      <c r="A32938">
        <v>2041</v>
      </c>
      <c r="B32938" t="s">
        <v>1073</v>
      </c>
      <c r="C32938" t="s">
        <v>1022</v>
      </c>
      <c r="D32938" t="s">
        <v>1020</v>
      </c>
      <c r="E32938" t="s">
        <v>1014</v>
      </c>
      <c r="F32938" s="86">
        <v>21443.570764840399</v>
      </c>
    </row>
    <row r="32939" spans="1:6">
      <c r="A32939">
        <v>2042</v>
      </c>
      <c r="B32939" t="s">
        <v>1073</v>
      </c>
      <c r="C32939" t="s">
        <v>1022</v>
      </c>
      <c r="D32939" t="s">
        <v>1020</v>
      </c>
      <c r="E32939" t="s">
        <v>1014</v>
      </c>
      <c r="F32939" s="86">
        <v>21629.230684419799</v>
      </c>
    </row>
    <row r="32940" spans="1:6">
      <c r="A32940">
        <v>2043</v>
      </c>
      <c r="B32940" t="s">
        <v>1073</v>
      </c>
      <c r="C32940" t="s">
        <v>1022</v>
      </c>
      <c r="D32940" t="s">
        <v>1020</v>
      </c>
      <c r="E32940" t="s">
        <v>1014</v>
      </c>
      <c r="F32940" s="86">
        <v>21808.647855294599</v>
      </c>
    </row>
    <row r="32941" spans="1:6">
      <c r="A32941">
        <v>2044</v>
      </c>
      <c r="B32941" t="s">
        <v>1073</v>
      </c>
      <c r="C32941" t="s">
        <v>1022</v>
      </c>
      <c r="D32941" t="s">
        <v>1020</v>
      </c>
      <c r="E32941" t="s">
        <v>1014</v>
      </c>
      <c r="F32941" s="86">
        <v>21982.198275287199</v>
      </c>
    </row>
    <row r="32942" spans="1:6">
      <c r="A32942">
        <v>2045</v>
      </c>
      <c r="B32942" t="s">
        <v>1073</v>
      </c>
      <c r="C32942" t="s">
        <v>1022</v>
      </c>
      <c r="D32942" t="s">
        <v>1020</v>
      </c>
      <c r="E32942" t="s">
        <v>1014</v>
      </c>
      <c r="F32942" s="86">
        <v>22151.682498353701</v>
      </c>
    </row>
    <row r="32943" spans="1:6">
      <c r="A32943">
        <v>2046</v>
      </c>
      <c r="B32943" t="s">
        <v>1073</v>
      </c>
      <c r="C32943" t="s">
        <v>1022</v>
      </c>
      <c r="D32943" t="s">
        <v>1020</v>
      </c>
      <c r="E32943" t="s">
        <v>1014</v>
      </c>
      <c r="F32943" s="86">
        <v>22319.582003642401</v>
      </c>
    </row>
    <row r="32944" spans="1:6">
      <c r="A32944">
        <v>2047</v>
      </c>
      <c r="B32944" t="s">
        <v>1073</v>
      </c>
      <c r="C32944" t="s">
        <v>1022</v>
      </c>
      <c r="D32944" t="s">
        <v>1020</v>
      </c>
      <c r="E32944" t="s">
        <v>1014</v>
      </c>
      <c r="F32944" s="86">
        <v>22488.514788173801</v>
      </c>
    </row>
    <row r="32945" spans="1:6">
      <c r="A32945">
        <v>2048</v>
      </c>
      <c r="B32945" t="s">
        <v>1073</v>
      </c>
      <c r="C32945" t="s">
        <v>1022</v>
      </c>
      <c r="D32945" t="s">
        <v>1020</v>
      </c>
      <c r="E32945" t="s">
        <v>1014</v>
      </c>
      <c r="F32945" s="86">
        <v>22661.458770789501</v>
      </c>
    </row>
    <row r="32946" spans="1:6">
      <c r="A32946">
        <v>2049</v>
      </c>
      <c r="B32946" t="s">
        <v>1073</v>
      </c>
      <c r="C32946" t="s">
        <v>1022</v>
      </c>
      <c r="D32946" t="s">
        <v>1020</v>
      </c>
      <c r="E32946" t="s">
        <v>1014</v>
      </c>
      <c r="F32946" s="86">
        <v>22838.639400959401</v>
      </c>
    </row>
    <row r="32947" spans="1:6">
      <c r="A32947">
        <v>2050</v>
      </c>
      <c r="B32947" t="s">
        <v>1073</v>
      </c>
      <c r="C32947" t="s">
        <v>1022</v>
      </c>
      <c r="D32947" t="s">
        <v>1020</v>
      </c>
      <c r="E32947" t="s">
        <v>1014</v>
      </c>
      <c r="F32947" s="86">
        <v>23019.3080717802</v>
      </c>
    </row>
    <row r="32948" spans="1:6">
      <c r="A32948">
        <v>2017</v>
      </c>
      <c r="B32948" t="s">
        <v>1012</v>
      </c>
      <c r="C32948" t="s">
        <v>1022</v>
      </c>
      <c r="D32948" t="s">
        <v>1017</v>
      </c>
      <c r="E32948" t="s">
        <v>1018</v>
      </c>
      <c r="F32948" s="86">
        <v>19713365.053343002</v>
      </c>
    </row>
    <row r="32949" spans="1:6">
      <c r="A32949">
        <v>2018</v>
      </c>
      <c r="B32949" t="s">
        <v>1012</v>
      </c>
      <c r="C32949" t="s">
        <v>1022</v>
      </c>
      <c r="D32949" t="s">
        <v>1017</v>
      </c>
      <c r="E32949" t="s">
        <v>1018</v>
      </c>
      <c r="F32949" s="86">
        <v>19317436.4050598</v>
      </c>
    </row>
    <row r="32950" spans="1:6">
      <c r="A32950">
        <v>2019</v>
      </c>
      <c r="B32950" t="s">
        <v>1012</v>
      </c>
      <c r="C32950" t="s">
        <v>1022</v>
      </c>
      <c r="D32950" t="s">
        <v>1017</v>
      </c>
      <c r="E32950" t="s">
        <v>1018</v>
      </c>
      <c r="F32950" s="86">
        <v>18876524.730151098</v>
      </c>
    </row>
    <row r="32951" spans="1:6">
      <c r="A32951">
        <v>2020</v>
      </c>
      <c r="B32951" t="s">
        <v>1012</v>
      </c>
      <c r="C32951" t="s">
        <v>1022</v>
      </c>
      <c r="D32951" t="s">
        <v>1017</v>
      </c>
      <c r="E32951" t="s">
        <v>1018</v>
      </c>
      <c r="F32951" s="86">
        <v>18432620.677329902</v>
      </c>
    </row>
    <row r="32952" spans="1:6">
      <c r="A32952">
        <v>2021</v>
      </c>
      <c r="B32952" t="s">
        <v>1012</v>
      </c>
      <c r="C32952" t="s">
        <v>1022</v>
      </c>
      <c r="D32952" t="s">
        <v>1017</v>
      </c>
      <c r="E32952" t="s">
        <v>1018</v>
      </c>
      <c r="F32952" s="86">
        <v>17992225.028531499</v>
      </c>
    </row>
    <row r="32953" spans="1:6">
      <c r="A32953">
        <v>2022</v>
      </c>
      <c r="B32953" t="s">
        <v>1012</v>
      </c>
      <c r="C32953" t="s">
        <v>1022</v>
      </c>
      <c r="D32953" t="s">
        <v>1017</v>
      </c>
      <c r="E32953" t="s">
        <v>1018</v>
      </c>
      <c r="F32953" s="86">
        <v>17582613.495101999</v>
      </c>
    </row>
    <row r="32954" spans="1:6">
      <c r="A32954">
        <v>2023</v>
      </c>
      <c r="B32954" t="s">
        <v>1012</v>
      </c>
      <c r="C32954" t="s">
        <v>1022</v>
      </c>
      <c r="D32954" t="s">
        <v>1017</v>
      </c>
      <c r="E32954" t="s">
        <v>1018</v>
      </c>
      <c r="F32954" s="86">
        <v>17197258.7552948</v>
      </c>
    </row>
    <row r="32955" spans="1:6">
      <c r="A32955">
        <v>2024</v>
      </c>
      <c r="B32955" t="s">
        <v>1012</v>
      </c>
      <c r="C32955" t="s">
        <v>1022</v>
      </c>
      <c r="D32955" t="s">
        <v>1017</v>
      </c>
      <c r="E32955" t="s">
        <v>1018</v>
      </c>
      <c r="F32955" s="86">
        <v>16840365.7464616</v>
      </c>
    </row>
    <row r="32956" spans="1:6">
      <c r="A32956">
        <v>2025</v>
      </c>
      <c r="B32956" t="s">
        <v>1012</v>
      </c>
      <c r="C32956" t="s">
        <v>1022</v>
      </c>
      <c r="D32956" t="s">
        <v>1017</v>
      </c>
      <c r="E32956" t="s">
        <v>1018</v>
      </c>
      <c r="F32956" s="86">
        <v>16515042.877254499</v>
      </c>
    </row>
    <row r="32957" spans="1:6">
      <c r="A32957">
        <v>2026</v>
      </c>
      <c r="B32957" t="s">
        <v>1012</v>
      </c>
      <c r="C32957" t="s">
        <v>1022</v>
      </c>
      <c r="D32957" t="s">
        <v>1017</v>
      </c>
      <c r="E32957" t="s">
        <v>1018</v>
      </c>
      <c r="F32957" s="86">
        <v>16225842.6263032</v>
      </c>
    </row>
    <row r="32958" spans="1:6">
      <c r="A32958">
        <v>2027</v>
      </c>
      <c r="B32958" t="s">
        <v>1012</v>
      </c>
      <c r="C32958" t="s">
        <v>1022</v>
      </c>
      <c r="D32958" t="s">
        <v>1017</v>
      </c>
      <c r="E32958" t="s">
        <v>1018</v>
      </c>
      <c r="F32958" s="86">
        <v>15972435.103784099</v>
      </c>
    </row>
    <row r="32959" spans="1:6">
      <c r="A32959">
        <v>2028</v>
      </c>
      <c r="B32959" t="s">
        <v>1012</v>
      </c>
      <c r="C32959" t="s">
        <v>1022</v>
      </c>
      <c r="D32959" t="s">
        <v>1017</v>
      </c>
      <c r="E32959" t="s">
        <v>1018</v>
      </c>
      <c r="F32959" s="86">
        <v>15752331.623116501</v>
      </c>
    </row>
    <row r="32960" spans="1:6">
      <c r="A32960">
        <v>2029</v>
      </c>
      <c r="B32960" t="s">
        <v>1012</v>
      </c>
      <c r="C32960" t="s">
        <v>1022</v>
      </c>
      <c r="D32960" t="s">
        <v>1017</v>
      </c>
      <c r="E32960" t="s">
        <v>1018</v>
      </c>
      <c r="F32960" s="86">
        <v>15551913.963602601</v>
      </c>
    </row>
    <row r="32961" spans="1:6">
      <c r="A32961">
        <v>2030</v>
      </c>
      <c r="B32961" t="s">
        <v>1012</v>
      </c>
      <c r="C32961" t="s">
        <v>1022</v>
      </c>
      <c r="D32961" t="s">
        <v>1017</v>
      </c>
      <c r="E32961" t="s">
        <v>1018</v>
      </c>
      <c r="F32961" s="86">
        <v>15382873.3348547</v>
      </c>
    </row>
    <row r="32962" spans="1:6">
      <c r="A32962">
        <v>2031</v>
      </c>
      <c r="B32962" t="s">
        <v>1012</v>
      </c>
      <c r="C32962" t="s">
        <v>1022</v>
      </c>
      <c r="D32962" t="s">
        <v>1017</v>
      </c>
      <c r="E32962" t="s">
        <v>1018</v>
      </c>
      <c r="F32962" s="86">
        <v>15237604.599626901</v>
      </c>
    </row>
    <row r="32963" spans="1:6">
      <c r="A32963">
        <v>2032</v>
      </c>
      <c r="B32963" t="s">
        <v>1012</v>
      </c>
      <c r="C32963" t="s">
        <v>1022</v>
      </c>
      <c r="D32963" t="s">
        <v>1017</v>
      </c>
      <c r="E32963" t="s">
        <v>1018</v>
      </c>
      <c r="F32963" s="86">
        <v>15112499.0600414</v>
      </c>
    </row>
    <row r="32964" spans="1:6">
      <c r="A32964">
        <v>2033</v>
      </c>
      <c r="B32964" t="s">
        <v>1012</v>
      </c>
      <c r="C32964" t="s">
        <v>1022</v>
      </c>
      <c r="D32964" t="s">
        <v>1017</v>
      </c>
      <c r="E32964" t="s">
        <v>1018</v>
      </c>
      <c r="F32964" s="86">
        <v>15003132.578854701</v>
      </c>
    </row>
    <row r="32965" spans="1:6">
      <c r="A32965">
        <v>2034</v>
      </c>
      <c r="B32965" t="s">
        <v>1012</v>
      </c>
      <c r="C32965" t="s">
        <v>1022</v>
      </c>
      <c r="D32965" t="s">
        <v>1017</v>
      </c>
      <c r="E32965" t="s">
        <v>1018</v>
      </c>
      <c r="F32965" s="86">
        <v>14906077.3634008</v>
      </c>
    </row>
    <row r="32966" spans="1:6">
      <c r="A32966">
        <v>2035</v>
      </c>
      <c r="B32966" t="s">
        <v>1012</v>
      </c>
      <c r="C32966" t="s">
        <v>1022</v>
      </c>
      <c r="D32966" t="s">
        <v>1017</v>
      </c>
      <c r="E32966" t="s">
        <v>1018</v>
      </c>
      <c r="F32966" s="86">
        <v>14820219.6021787</v>
      </c>
    </row>
    <row r="32967" spans="1:6">
      <c r="A32967">
        <v>2036</v>
      </c>
      <c r="B32967" t="s">
        <v>1012</v>
      </c>
      <c r="C32967" t="s">
        <v>1022</v>
      </c>
      <c r="D32967" t="s">
        <v>1017</v>
      </c>
      <c r="E32967" t="s">
        <v>1018</v>
      </c>
      <c r="F32967" s="86">
        <v>14737184.824591201</v>
      </c>
    </row>
    <row r="32968" spans="1:6">
      <c r="A32968">
        <v>2037</v>
      </c>
      <c r="B32968" t="s">
        <v>1012</v>
      </c>
      <c r="C32968" t="s">
        <v>1022</v>
      </c>
      <c r="D32968" t="s">
        <v>1017</v>
      </c>
      <c r="E32968" t="s">
        <v>1018</v>
      </c>
      <c r="F32968" s="86">
        <v>14673074.231779</v>
      </c>
    </row>
    <row r="32969" spans="1:6">
      <c r="A32969">
        <v>2038</v>
      </c>
      <c r="B32969" t="s">
        <v>1012</v>
      </c>
      <c r="C32969" t="s">
        <v>1022</v>
      </c>
      <c r="D32969" t="s">
        <v>1017</v>
      </c>
      <c r="E32969" t="s">
        <v>1018</v>
      </c>
      <c r="F32969" s="86">
        <v>14618009.6023128</v>
      </c>
    </row>
    <row r="32970" spans="1:6">
      <c r="A32970">
        <v>2039</v>
      </c>
      <c r="B32970" t="s">
        <v>1012</v>
      </c>
      <c r="C32970" t="s">
        <v>1022</v>
      </c>
      <c r="D32970" t="s">
        <v>1017</v>
      </c>
      <c r="E32970" t="s">
        <v>1018</v>
      </c>
      <c r="F32970" s="86">
        <v>14570896.5618401</v>
      </c>
    </row>
    <row r="32971" spans="1:6">
      <c r="A32971">
        <v>2040</v>
      </c>
      <c r="B32971" t="s">
        <v>1012</v>
      </c>
      <c r="C32971" t="s">
        <v>1022</v>
      </c>
      <c r="D32971" t="s">
        <v>1017</v>
      </c>
      <c r="E32971" t="s">
        <v>1018</v>
      </c>
      <c r="F32971" s="86">
        <v>14530413.835258</v>
      </c>
    </row>
    <row r="32972" spans="1:6">
      <c r="A32972">
        <v>2041</v>
      </c>
      <c r="B32972" t="s">
        <v>1012</v>
      </c>
      <c r="C32972" t="s">
        <v>1022</v>
      </c>
      <c r="D32972" t="s">
        <v>1017</v>
      </c>
      <c r="E32972" t="s">
        <v>1018</v>
      </c>
      <c r="F32972" s="86">
        <v>14495981.683519401</v>
      </c>
    </row>
    <row r="32973" spans="1:6">
      <c r="A32973">
        <v>2042</v>
      </c>
      <c r="B32973" t="s">
        <v>1012</v>
      </c>
      <c r="C32973" t="s">
        <v>1022</v>
      </c>
      <c r="D32973" t="s">
        <v>1017</v>
      </c>
      <c r="E32973" t="s">
        <v>1018</v>
      </c>
      <c r="F32973" s="86">
        <v>14463949.523243699</v>
      </c>
    </row>
    <row r="32974" spans="1:6">
      <c r="A32974">
        <v>2043</v>
      </c>
      <c r="B32974" t="s">
        <v>1012</v>
      </c>
      <c r="C32974" t="s">
        <v>1022</v>
      </c>
      <c r="D32974" t="s">
        <v>1017</v>
      </c>
      <c r="E32974" t="s">
        <v>1018</v>
      </c>
      <c r="F32974" s="86">
        <v>14427512.6093028</v>
      </c>
    </row>
    <row r="32975" spans="1:6">
      <c r="A32975">
        <v>2044</v>
      </c>
      <c r="B32975" t="s">
        <v>1012</v>
      </c>
      <c r="C32975" t="s">
        <v>1022</v>
      </c>
      <c r="D32975" t="s">
        <v>1017</v>
      </c>
      <c r="E32975" t="s">
        <v>1018</v>
      </c>
      <c r="F32975" s="86">
        <v>14402377.454938401</v>
      </c>
    </row>
    <row r="32976" spans="1:6">
      <c r="A32976">
        <v>2045</v>
      </c>
      <c r="B32976" t="s">
        <v>1012</v>
      </c>
      <c r="C32976" t="s">
        <v>1022</v>
      </c>
      <c r="D32976" t="s">
        <v>1017</v>
      </c>
      <c r="E32976" t="s">
        <v>1018</v>
      </c>
      <c r="F32976" s="86">
        <v>14380282.0893264</v>
      </c>
    </row>
    <row r="32977" spans="1:6">
      <c r="A32977">
        <v>2046</v>
      </c>
      <c r="B32977" t="s">
        <v>1012</v>
      </c>
      <c r="C32977" t="s">
        <v>1022</v>
      </c>
      <c r="D32977" t="s">
        <v>1017</v>
      </c>
      <c r="E32977" t="s">
        <v>1018</v>
      </c>
      <c r="F32977" s="86">
        <v>14360980.4595266</v>
      </c>
    </row>
    <row r="32978" spans="1:6">
      <c r="A32978">
        <v>2047</v>
      </c>
      <c r="B32978" t="s">
        <v>1012</v>
      </c>
      <c r="C32978" t="s">
        <v>1022</v>
      </c>
      <c r="D32978" t="s">
        <v>1017</v>
      </c>
      <c r="E32978" t="s">
        <v>1018</v>
      </c>
      <c r="F32978" s="86">
        <v>14344147.6623306</v>
      </c>
    </row>
    <row r="32979" spans="1:6">
      <c r="A32979">
        <v>2048</v>
      </c>
      <c r="B32979" t="s">
        <v>1012</v>
      </c>
      <c r="C32979" t="s">
        <v>1022</v>
      </c>
      <c r="D32979" t="s">
        <v>1017</v>
      </c>
      <c r="E32979" t="s">
        <v>1018</v>
      </c>
      <c r="F32979" s="86">
        <v>14321694.3093707</v>
      </c>
    </row>
    <row r="32980" spans="1:6">
      <c r="A32980">
        <v>2049</v>
      </c>
      <c r="B32980" t="s">
        <v>1012</v>
      </c>
      <c r="C32980" t="s">
        <v>1022</v>
      </c>
      <c r="D32980" t="s">
        <v>1017</v>
      </c>
      <c r="E32980" t="s">
        <v>1018</v>
      </c>
      <c r="F32980" s="86">
        <v>14308449.1993604</v>
      </c>
    </row>
    <row r="32981" spans="1:6">
      <c r="A32981">
        <v>2050</v>
      </c>
      <c r="B32981" t="s">
        <v>1012</v>
      </c>
      <c r="C32981" t="s">
        <v>1022</v>
      </c>
      <c r="D32981" t="s">
        <v>1017</v>
      </c>
      <c r="E32981" t="s">
        <v>1018</v>
      </c>
      <c r="F32981" s="86">
        <v>14295835.820981801</v>
      </c>
    </row>
    <row r="32982" spans="1:6">
      <c r="A32982">
        <v>2017</v>
      </c>
      <c r="B32982" t="s">
        <v>1024</v>
      </c>
      <c r="C32982" t="s">
        <v>1022</v>
      </c>
      <c r="D32982" t="s">
        <v>1017</v>
      </c>
      <c r="E32982" t="s">
        <v>1018</v>
      </c>
      <c r="F32982" s="86">
        <v>1758.81675209019</v>
      </c>
    </row>
    <row r="32983" spans="1:6">
      <c r="A32983">
        <v>2018</v>
      </c>
      <c r="B32983" t="s">
        <v>1024</v>
      </c>
      <c r="C32983" t="s">
        <v>1022</v>
      </c>
      <c r="D32983" t="s">
        <v>1017</v>
      </c>
      <c r="E32983" t="s">
        <v>1018</v>
      </c>
      <c r="F32983" s="86">
        <v>1746.3581222135399</v>
      </c>
    </row>
    <row r="32984" spans="1:6">
      <c r="A32984">
        <v>2019</v>
      </c>
      <c r="B32984" t="s">
        <v>1024</v>
      </c>
      <c r="C32984" t="s">
        <v>1022</v>
      </c>
      <c r="D32984" t="s">
        <v>1017</v>
      </c>
      <c r="E32984" t="s">
        <v>1018</v>
      </c>
      <c r="F32984" s="86">
        <v>1729.3596683518799</v>
      </c>
    </row>
    <row r="32985" spans="1:6">
      <c r="A32985">
        <v>2020</v>
      </c>
      <c r="B32985" t="s">
        <v>1024</v>
      </c>
      <c r="C32985" t="s">
        <v>1022</v>
      </c>
      <c r="D32985" t="s">
        <v>1017</v>
      </c>
      <c r="E32985" t="s">
        <v>1018</v>
      </c>
      <c r="F32985" s="86">
        <v>1708.1889335359101</v>
      </c>
    </row>
    <row r="32986" spans="1:6">
      <c r="A32986">
        <v>2021</v>
      </c>
      <c r="B32986" t="s">
        <v>1024</v>
      </c>
      <c r="C32986" t="s">
        <v>1022</v>
      </c>
      <c r="D32986" t="s">
        <v>1017</v>
      </c>
      <c r="E32986" t="s">
        <v>1018</v>
      </c>
      <c r="F32986" s="86">
        <v>1687.36271931849</v>
      </c>
    </row>
    <row r="32987" spans="1:6">
      <c r="A32987">
        <v>2022</v>
      </c>
      <c r="B32987" t="s">
        <v>1024</v>
      </c>
      <c r="C32987" t="s">
        <v>1022</v>
      </c>
      <c r="D32987" t="s">
        <v>1017</v>
      </c>
      <c r="E32987" t="s">
        <v>1018</v>
      </c>
      <c r="F32987" s="86">
        <v>1666.8884055861899</v>
      </c>
    </row>
    <row r="32988" spans="1:6">
      <c r="A32988">
        <v>2023</v>
      </c>
      <c r="B32988" t="s">
        <v>1024</v>
      </c>
      <c r="C32988" t="s">
        <v>1022</v>
      </c>
      <c r="D32988" t="s">
        <v>1017</v>
      </c>
      <c r="E32988" t="s">
        <v>1018</v>
      </c>
      <c r="F32988" s="86">
        <v>1647.4950300420101</v>
      </c>
    </row>
    <row r="32989" spans="1:6">
      <c r="A32989">
        <v>2024</v>
      </c>
      <c r="B32989" t="s">
        <v>1024</v>
      </c>
      <c r="C32989" t="s">
        <v>1022</v>
      </c>
      <c r="D32989" t="s">
        <v>1017</v>
      </c>
      <c r="E32989" t="s">
        <v>1018</v>
      </c>
      <c r="F32989" s="86">
        <v>1629.1885889983801</v>
      </c>
    </row>
    <row r="32990" spans="1:6">
      <c r="A32990">
        <v>2025</v>
      </c>
      <c r="B32990" t="s">
        <v>1024</v>
      </c>
      <c r="C32990" t="s">
        <v>1022</v>
      </c>
      <c r="D32990" t="s">
        <v>1017</v>
      </c>
      <c r="E32990" t="s">
        <v>1018</v>
      </c>
      <c r="F32990" s="86">
        <v>1612.1839140916099</v>
      </c>
    </row>
    <row r="32991" spans="1:6">
      <c r="A32991">
        <v>2026</v>
      </c>
      <c r="B32991" t="s">
        <v>1024</v>
      </c>
      <c r="C32991" t="s">
        <v>1022</v>
      </c>
      <c r="D32991" t="s">
        <v>1017</v>
      </c>
      <c r="E32991" t="s">
        <v>1018</v>
      </c>
      <c r="F32991" s="86">
        <v>1596.7004183333599</v>
      </c>
    </row>
    <row r="32992" spans="1:6">
      <c r="A32992">
        <v>2027</v>
      </c>
      <c r="B32992" t="s">
        <v>1024</v>
      </c>
      <c r="C32992" t="s">
        <v>1022</v>
      </c>
      <c r="D32992" t="s">
        <v>1017</v>
      </c>
      <c r="E32992" t="s">
        <v>1018</v>
      </c>
      <c r="F32992" s="86">
        <v>1582.70469208604</v>
      </c>
    </row>
    <row r="32993" spans="1:6">
      <c r="A32993">
        <v>2028</v>
      </c>
      <c r="B32993" t="s">
        <v>1024</v>
      </c>
      <c r="C32993" t="s">
        <v>1022</v>
      </c>
      <c r="D32993" t="s">
        <v>1017</v>
      </c>
      <c r="E32993" t="s">
        <v>1018</v>
      </c>
      <c r="F32993" s="86">
        <v>1570.47498702185</v>
      </c>
    </row>
    <row r="32994" spans="1:6">
      <c r="A32994">
        <v>2029</v>
      </c>
      <c r="B32994" t="s">
        <v>1024</v>
      </c>
      <c r="C32994" t="s">
        <v>1022</v>
      </c>
      <c r="D32994" t="s">
        <v>1017</v>
      </c>
      <c r="E32994" t="s">
        <v>1018</v>
      </c>
      <c r="F32994" s="86">
        <v>1560.6566357991801</v>
      </c>
    </row>
    <row r="32995" spans="1:6">
      <c r="A32995">
        <v>2030</v>
      </c>
      <c r="B32995" t="s">
        <v>1024</v>
      </c>
      <c r="C32995" t="s">
        <v>1022</v>
      </c>
      <c r="D32995" t="s">
        <v>1017</v>
      </c>
      <c r="E32995" t="s">
        <v>1018</v>
      </c>
      <c r="F32995" s="86">
        <v>1554.12442849898</v>
      </c>
    </row>
    <row r="32996" spans="1:6">
      <c r="A32996">
        <v>2031</v>
      </c>
      <c r="B32996" t="s">
        <v>1024</v>
      </c>
      <c r="C32996" t="s">
        <v>1022</v>
      </c>
      <c r="D32996" t="s">
        <v>1017</v>
      </c>
      <c r="E32996" t="s">
        <v>1018</v>
      </c>
      <c r="F32996" s="86">
        <v>1550.3389330935599</v>
      </c>
    </row>
    <row r="32997" spans="1:6">
      <c r="A32997">
        <v>2032</v>
      </c>
      <c r="B32997" t="s">
        <v>1024</v>
      </c>
      <c r="C32997" t="s">
        <v>1022</v>
      </c>
      <c r="D32997" t="s">
        <v>1017</v>
      </c>
      <c r="E32997" t="s">
        <v>1018</v>
      </c>
      <c r="F32997" s="86">
        <v>1548.1825946854501</v>
      </c>
    </row>
    <row r="32998" spans="1:6">
      <c r="A32998">
        <v>2033</v>
      </c>
      <c r="B32998" t="s">
        <v>1024</v>
      </c>
      <c r="C32998" t="s">
        <v>1022</v>
      </c>
      <c r="D32998" t="s">
        <v>1017</v>
      </c>
      <c r="E32998" t="s">
        <v>1018</v>
      </c>
      <c r="F32998" s="86">
        <v>1547.80296818856</v>
      </c>
    </row>
    <row r="32999" spans="1:6">
      <c r="A32999">
        <v>2034</v>
      </c>
      <c r="B32999" t="s">
        <v>1024</v>
      </c>
      <c r="C32999" t="s">
        <v>1022</v>
      </c>
      <c r="D32999" t="s">
        <v>1017</v>
      </c>
      <c r="E32999" t="s">
        <v>1018</v>
      </c>
      <c r="F32999" s="86">
        <v>1549.9169440205401</v>
      </c>
    </row>
    <row r="33000" spans="1:6">
      <c r="A33000">
        <v>2035</v>
      </c>
      <c r="B33000" t="s">
        <v>1024</v>
      </c>
      <c r="C33000" t="s">
        <v>1022</v>
      </c>
      <c r="D33000" t="s">
        <v>1017</v>
      </c>
      <c r="E33000" t="s">
        <v>1018</v>
      </c>
      <c r="F33000" s="86">
        <v>1554.2011213753201</v>
      </c>
    </row>
    <row r="33001" spans="1:6">
      <c r="A33001">
        <v>2036</v>
      </c>
      <c r="B33001" t="s">
        <v>1024</v>
      </c>
      <c r="C33001" t="s">
        <v>1022</v>
      </c>
      <c r="D33001" t="s">
        <v>1017</v>
      </c>
      <c r="E33001" t="s">
        <v>1018</v>
      </c>
      <c r="F33001" s="86">
        <v>1560.04122650008</v>
      </c>
    </row>
    <row r="33002" spans="1:6">
      <c r="A33002">
        <v>2037</v>
      </c>
      <c r="B33002" t="s">
        <v>1024</v>
      </c>
      <c r="C33002" t="s">
        <v>1022</v>
      </c>
      <c r="D33002" t="s">
        <v>1017</v>
      </c>
      <c r="E33002" t="s">
        <v>1018</v>
      </c>
      <c r="F33002" s="86">
        <v>1566.95394893304</v>
      </c>
    </row>
    <row r="33003" spans="1:6">
      <c r="A33003">
        <v>2038</v>
      </c>
      <c r="B33003" t="s">
        <v>1024</v>
      </c>
      <c r="C33003" t="s">
        <v>1022</v>
      </c>
      <c r="D33003" t="s">
        <v>1017</v>
      </c>
      <c r="E33003" t="s">
        <v>1018</v>
      </c>
      <c r="F33003" s="86">
        <v>1575.0008677539299</v>
      </c>
    </row>
    <row r="33004" spans="1:6">
      <c r="A33004">
        <v>2039</v>
      </c>
      <c r="B33004" t="s">
        <v>1024</v>
      </c>
      <c r="C33004" t="s">
        <v>1022</v>
      </c>
      <c r="D33004" t="s">
        <v>1017</v>
      </c>
      <c r="E33004" t="s">
        <v>1018</v>
      </c>
      <c r="F33004" s="86">
        <v>1583.9741897272199</v>
      </c>
    </row>
    <row r="33005" spans="1:6">
      <c r="A33005">
        <v>2040</v>
      </c>
      <c r="B33005" t="s">
        <v>1024</v>
      </c>
      <c r="C33005" t="s">
        <v>1022</v>
      </c>
      <c r="D33005" t="s">
        <v>1017</v>
      </c>
      <c r="E33005" t="s">
        <v>1018</v>
      </c>
      <c r="F33005" s="86">
        <v>1593.7759689903501</v>
      </c>
    </row>
    <row r="33006" spans="1:6">
      <c r="A33006">
        <v>2041</v>
      </c>
      <c r="B33006" t="s">
        <v>1024</v>
      </c>
      <c r="C33006" t="s">
        <v>1022</v>
      </c>
      <c r="D33006" t="s">
        <v>1017</v>
      </c>
      <c r="E33006" t="s">
        <v>1018</v>
      </c>
      <c r="F33006" s="86">
        <v>1599.76056152712</v>
      </c>
    </row>
    <row r="33007" spans="1:6">
      <c r="A33007">
        <v>2042</v>
      </c>
      <c r="B33007" t="s">
        <v>1024</v>
      </c>
      <c r="C33007" t="s">
        <v>1022</v>
      </c>
      <c r="D33007" t="s">
        <v>1017</v>
      </c>
      <c r="E33007" t="s">
        <v>1018</v>
      </c>
      <c r="F33007" s="86">
        <v>1610.7225459649401</v>
      </c>
    </row>
    <row r="33008" spans="1:6">
      <c r="A33008">
        <v>2043</v>
      </c>
      <c r="B33008" t="s">
        <v>1024</v>
      </c>
      <c r="C33008" t="s">
        <v>1022</v>
      </c>
      <c r="D33008" t="s">
        <v>1017</v>
      </c>
      <c r="E33008" t="s">
        <v>1018</v>
      </c>
      <c r="F33008" s="86">
        <v>1622.6634107131799</v>
      </c>
    </row>
    <row r="33009" spans="1:6">
      <c r="A33009">
        <v>2044</v>
      </c>
      <c r="B33009" t="s">
        <v>1024</v>
      </c>
      <c r="C33009" t="s">
        <v>1022</v>
      </c>
      <c r="D33009" t="s">
        <v>1017</v>
      </c>
      <c r="E33009" t="s">
        <v>1018</v>
      </c>
      <c r="F33009" s="86">
        <v>1635.4038513734499</v>
      </c>
    </row>
    <row r="33010" spans="1:6">
      <c r="A33010">
        <v>2045</v>
      </c>
      <c r="B33010" t="s">
        <v>1024</v>
      </c>
      <c r="C33010" t="s">
        <v>1022</v>
      </c>
      <c r="D33010" t="s">
        <v>1017</v>
      </c>
      <c r="E33010" t="s">
        <v>1018</v>
      </c>
      <c r="F33010" s="86">
        <v>1648.8268808062201</v>
      </c>
    </row>
    <row r="33011" spans="1:6">
      <c r="A33011">
        <v>2046</v>
      </c>
      <c r="B33011" t="s">
        <v>1024</v>
      </c>
      <c r="C33011" t="s">
        <v>1022</v>
      </c>
      <c r="D33011" t="s">
        <v>1017</v>
      </c>
      <c r="E33011" t="s">
        <v>1018</v>
      </c>
      <c r="F33011" s="86">
        <v>1662.5323273210299</v>
      </c>
    </row>
    <row r="33012" spans="1:6">
      <c r="A33012">
        <v>2047</v>
      </c>
      <c r="B33012" t="s">
        <v>1024</v>
      </c>
      <c r="C33012" t="s">
        <v>1022</v>
      </c>
      <c r="D33012" t="s">
        <v>1017</v>
      </c>
      <c r="E33012" t="s">
        <v>1018</v>
      </c>
      <c r="F33012" s="86">
        <v>1676.28130574695</v>
      </c>
    </row>
    <row r="33013" spans="1:6">
      <c r="A33013">
        <v>2048</v>
      </c>
      <c r="B33013" t="s">
        <v>1024</v>
      </c>
      <c r="C33013" t="s">
        <v>1022</v>
      </c>
      <c r="D33013" t="s">
        <v>1017</v>
      </c>
      <c r="E33013" t="s">
        <v>1018</v>
      </c>
      <c r="F33013" s="86">
        <v>1689.6731711095699</v>
      </c>
    </row>
    <row r="33014" spans="1:6">
      <c r="A33014">
        <v>2049</v>
      </c>
      <c r="B33014" t="s">
        <v>1024</v>
      </c>
      <c r="C33014" t="s">
        <v>1022</v>
      </c>
      <c r="D33014" t="s">
        <v>1017</v>
      </c>
      <c r="E33014" t="s">
        <v>1018</v>
      </c>
      <c r="F33014" s="86">
        <v>1702.5638912198999</v>
      </c>
    </row>
    <row r="33015" spans="1:6">
      <c r="A33015">
        <v>2050</v>
      </c>
      <c r="B33015" t="s">
        <v>1024</v>
      </c>
      <c r="C33015" t="s">
        <v>1022</v>
      </c>
      <c r="D33015" t="s">
        <v>1017</v>
      </c>
      <c r="E33015" t="s">
        <v>1018</v>
      </c>
      <c r="F33015" s="86">
        <v>1715.1132648401399</v>
      </c>
    </row>
    <row r="33016" spans="1:6">
      <c r="A33016">
        <v>2017</v>
      </c>
      <c r="B33016" t="s">
        <v>1025</v>
      </c>
      <c r="C33016" t="s">
        <v>1022</v>
      </c>
      <c r="D33016" t="s">
        <v>1017</v>
      </c>
      <c r="E33016" t="s">
        <v>1018</v>
      </c>
      <c r="F33016" s="86">
        <v>32973409.5020505</v>
      </c>
    </row>
    <row r="33017" spans="1:6">
      <c r="A33017">
        <v>2018</v>
      </c>
      <c r="B33017" t="s">
        <v>1025</v>
      </c>
      <c r="C33017" t="s">
        <v>1022</v>
      </c>
      <c r="D33017" t="s">
        <v>1017</v>
      </c>
      <c r="E33017" t="s">
        <v>1018</v>
      </c>
      <c r="F33017" s="86">
        <v>32109765.7071523</v>
      </c>
    </row>
    <row r="33018" spans="1:6">
      <c r="A33018">
        <v>2019</v>
      </c>
      <c r="B33018" t="s">
        <v>1025</v>
      </c>
      <c r="C33018" t="s">
        <v>1022</v>
      </c>
      <c r="D33018" t="s">
        <v>1017</v>
      </c>
      <c r="E33018" t="s">
        <v>1018</v>
      </c>
      <c r="F33018" s="86">
        <v>31430172.812961299</v>
      </c>
    </row>
    <row r="33019" spans="1:6">
      <c r="A33019">
        <v>2020</v>
      </c>
      <c r="B33019" t="s">
        <v>1025</v>
      </c>
      <c r="C33019" t="s">
        <v>1022</v>
      </c>
      <c r="D33019" t="s">
        <v>1017</v>
      </c>
      <c r="E33019" t="s">
        <v>1018</v>
      </c>
      <c r="F33019" s="86">
        <v>30728875.248529501</v>
      </c>
    </row>
    <row r="33020" spans="1:6">
      <c r="A33020">
        <v>2021</v>
      </c>
      <c r="B33020" t="s">
        <v>1025</v>
      </c>
      <c r="C33020" t="s">
        <v>1022</v>
      </c>
      <c r="D33020" t="s">
        <v>1017</v>
      </c>
      <c r="E33020" t="s">
        <v>1018</v>
      </c>
      <c r="F33020" s="86">
        <v>30093762.096223898</v>
      </c>
    </row>
    <row r="33021" spans="1:6">
      <c r="A33021">
        <v>2022</v>
      </c>
      <c r="B33021" t="s">
        <v>1025</v>
      </c>
      <c r="C33021" t="s">
        <v>1022</v>
      </c>
      <c r="D33021" t="s">
        <v>1017</v>
      </c>
      <c r="E33021" t="s">
        <v>1018</v>
      </c>
      <c r="F33021" s="86">
        <v>29474498.759381998</v>
      </c>
    </row>
    <row r="33022" spans="1:6">
      <c r="A33022">
        <v>2023</v>
      </c>
      <c r="B33022" t="s">
        <v>1025</v>
      </c>
      <c r="C33022" t="s">
        <v>1022</v>
      </c>
      <c r="D33022" t="s">
        <v>1017</v>
      </c>
      <c r="E33022" t="s">
        <v>1018</v>
      </c>
      <c r="F33022" s="86">
        <v>28898714.968114302</v>
      </c>
    </row>
    <row r="33023" spans="1:6">
      <c r="A33023">
        <v>2024</v>
      </c>
      <c r="B33023" t="s">
        <v>1025</v>
      </c>
      <c r="C33023" t="s">
        <v>1022</v>
      </c>
      <c r="D33023" t="s">
        <v>1017</v>
      </c>
      <c r="E33023" t="s">
        <v>1018</v>
      </c>
      <c r="F33023" s="86">
        <v>28374650.778447799</v>
      </c>
    </row>
    <row r="33024" spans="1:6">
      <c r="A33024">
        <v>2025</v>
      </c>
      <c r="B33024" t="s">
        <v>1025</v>
      </c>
      <c r="C33024" t="s">
        <v>1022</v>
      </c>
      <c r="D33024" t="s">
        <v>1017</v>
      </c>
      <c r="E33024" t="s">
        <v>1018</v>
      </c>
      <c r="F33024" s="86">
        <v>27927215.125371899</v>
      </c>
    </row>
    <row r="33025" spans="1:6">
      <c r="A33025">
        <v>2026</v>
      </c>
      <c r="B33025" t="s">
        <v>1025</v>
      </c>
      <c r="C33025" t="s">
        <v>1022</v>
      </c>
      <c r="D33025" t="s">
        <v>1017</v>
      </c>
      <c r="E33025" t="s">
        <v>1018</v>
      </c>
      <c r="F33025" s="86">
        <v>27531284.055725101</v>
      </c>
    </row>
    <row r="33026" spans="1:6">
      <c r="A33026">
        <v>2027</v>
      </c>
      <c r="B33026" t="s">
        <v>1025</v>
      </c>
      <c r="C33026" t="s">
        <v>1022</v>
      </c>
      <c r="D33026" t="s">
        <v>1017</v>
      </c>
      <c r="E33026" t="s">
        <v>1018</v>
      </c>
      <c r="F33026" s="86">
        <v>27223170.7514419</v>
      </c>
    </row>
    <row r="33027" spans="1:6">
      <c r="A33027">
        <v>2028</v>
      </c>
      <c r="B33027" t="s">
        <v>1025</v>
      </c>
      <c r="C33027" t="s">
        <v>1022</v>
      </c>
      <c r="D33027" t="s">
        <v>1017</v>
      </c>
      <c r="E33027" t="s">
        <v>1018</v>
      </c>
      <c r="F33027" s="86">
        <v>26966367.5536495</v>
      </c>
    </row>
    <row r="33028" spans="1:6">
      <c r="A33028">
        <v>2029</v>
      </c>
      <c r="B33028" t="s">
        <v>1025</v>
      </c>
      <c r="C33028" t="s">
        <v>1022</v>
      </c>
      <c r="D33028" t="s">
        <v>1017</v>
      </c>
      <c r="E33028" t="s">
        <v>1018</v>
      </c>
      <c r="F33028" s="86">
        <v>26787902.843228702</v>
      </c>
    </row>
    <row r="33029" spans="1:6">
      <c r="A33029">
        <v>2030</v>
      </c>
      <c r="B33029" t="s">
        <v>1025</v>
      </c>
      <c r="C33029" t="s">
        <v>1022</v>
      </c>
      <c r="D33029" t="s">
        <v>1017</v>
      </c>
      <c r="E33029" t="s">
        <v>1018</v>
      </c>
      <c r="F33029" s="86">
        <v>26660658.2548328</v>
      </c>
    </row>
    <row r="33030" spans="1:6">
      <c r="A33030">
        <v>2031</v>
      </c>
      <c r="B33030" t="s">
        <v>1025</v>
      </c>
      <c r="C33030" t="s">
        <v>1022</v>
      </c>
      <c r="D33030" t="s">
        <v>1017</v>
      </c>
      <c r="E33030" t="s">
        <v>1018</v>
      </c>
      <c r="F33030" s="86">
        <v>26580154.5069465</v>
      </c>
    </row>
    <row r="33031" spans="1:6">
      <c r="A33031">
        <v>2032</v>
      </c>
      <c r="B33031" t="s">
        <v>1025</v>
      </c>
      <c r="C33031" t="s">
        <v>1022</v>
      </c>
      <c r="D33031" t="s">
        <v>1017</v>
      </c>
      <c r="E33031" t="s">
        <v>1018</v>
      </c>
      <c r="F33031" s="86">
        <v>26537111.758709699</v>
      </c>
    </row>
    <row r="33032" spans="1:6">
      <c r="A33032">
        <v>2033</v>
      </c>
      <c r="B33032" t="s">
        <v>1025</v>
      </c>
      <c r="C33032" t="s">
        <v>1022</v>
      </c>
      <c r="D33032" t="s">
        <v>1017</v>
      </c>
      <c r="E33032" t="s">
        <v>1018</v>
      </c>
      <c r="F33032" s="86">
        <v>26521756.307758</v>
      </c>
    </row>
    <row r="33033" spans="1:6">
      <c r="A33033">
        <v>2034</v>
      </c>
      <c r="B33033" t="s">
        <v>1025</v>
      </c>
      <c r="C33033" t="s">
        <v>1022</v>
      </c>
      <c r="D33033" t="s">
        <v>1017</v>
      </c>
      <c r="E33033" t="s">
        <v>1018</v>
      </c>
      <c r="F33033" s="86">
        <v>26542366.541815002</v>
      </c>
    </row>
    <row r="33034" spans="1:6">
      <c r="A33034">
        <v>2035</v>
      </c>
      <c r="B33034" t="s">
        <v>1025</v>
      </c>
      <c r="C33034" t="s">
        <v>1022</v>
      </c>
      <c r="D33034" t="s">
        <v>1017</v>
      </c>
      <c r="E33034" t="s">
        <v>1018</v>
      </c>
      <c r="F33034" s="86">
        <v>26563502.839907698</v>
      </c>
    </row>
    <row r="33035" spans="1:6">
      <c r="A33035">
        <v>2036</v>
      </c>
      <c r="B33035" t="s">
        <v>1025</v>
      </c>
      <c r="C33035" t="s">
        <v>1022</v>
      </c>
      <c r="D33035" t="s">
        <v>1017</v>
      </c>
      <c r="E33035" t="s">
        <v>1018</v>
      </c>
      <c r="F33035" s="86">
        <v>26614943.874971598</v>
      </c>
    </row>
    <row r="33036" spans="1:6">
      <c r="A33036">
        <v>2037</v>
      </c>
      <c r="B33036" t="s">
        <v>1025</v>
      </c>
      <c r="C33036" t="s">
        <v>1022</v>
      </c>
      <c r="D33036" t="s">
        <v>1017</v>
      </c>
      <c r="E33036" t="s">
        <v>1018</v>
      </c>
      <c r="F33036" s="86">
        <v>26663631.751382299</v>
      </c>
    </row>
    <row r="33037" spans="1:6">
      <c r="A33037">
        <v>2038</v>
      </c>
      <c r="B33037" t="s">
        <v>1025</v>
      </c>
      <c r="C33037" t="s">
        <v>1022</v>
      </c>
      <c r="D33037" t="s">
        <v>1017</v>
      </c>
      <c r="E33037" t="s">
        <v>1018</v>
      </c>
      <c r="F33037" s="86">
        <v>26738578.671702798</v>
      </c>
    </row>
    <row r="33038" spans="1:6">
      <c r="A33038">
        <v>2039</v>
      </c>
      <c r="B33038" t="s">
        <v>1025</v>
      </c>
      <c r="C33038" t="s">
        <v>1022</v>
      </c>
      <c r="D33038" t="s">
        <v>1017</v>
      </c>
      <c r="E33038" t="s">
        <v>1018</v>
      </c>
      <c r="F33038" s="86">
        <v>26807488.3655742</v>
      </c>
    </row>
    <row r="33039" spans="1:6">
      <c r="A33039">
        <v>2040</v>
      </c>
      <c r="B33039" t="s">
        <v>1025</v>
      </c>
      <c r="C33039" t="s">
        <v>1022</v>
      </c>
      <c r="D33039" t="s">
        <v>1017</v>
      </c>
      <c r="E33039" t="s">
        <v>1018</v>
      </c>
      <c r="F33039" s="86">
        <v>26899872.991305601</v>
      </c>
    </row>
    <row r="33040" spans="1:6">
      <c r="A33040">
        <v>2041</v>
      </c>
      <c r="B33040" t="s">
        <v>1025</v>
      </c>
      <c r="C33040" t="s">
        <v>1022</v>
      </c>
      <c r="D33040" t="s">
        <v>1017</v>
      </c>
      <c r="E33040" t="s">
        <v>1018</v>
      </c>
      <c r="F33040" s="86">
        <v>26983210.226276599</v>
      </c>
    </row>
    <row r="33041" spans="1:6">
      <c r="A33041">
        <v>2042</v>
      </c>
      <c r="B33041" t="s">
        <v>1025</v>
      </c>
      <c r="C33041" t="s">
        <v>1022</v>
      </c>
      <c r="D33041" t="s">
        <v>1017</v>
      </c>
      <c r="E33041" t="s">
        <v>1018</v>
      </c>
      <c r="F33041" s="86">
        <v>27088799.556681398</v>
      </c>
    </row>
    <row r="33042" spans="1:6">
      <c r="A33042">
        <v>2043</v>
      </c>
      <c r="B33042" t="s">
        <v>1025</v>
      </c>
      <c r="C33042" t="s">
        <v>1022</v>
      </c>
      <c r="D33042" t="s">
        <v>1017</v>
      </c>
      <c r="E33042" t="s">
        <v>1018</v>
      </c>
      <c r="F33042" s="86">
        <v>27200566.768181399</v>
      </c>
    </row>
    <row r="33043" spans="1:6">
      <c r="A33043">
        <v>2044</v>
      </c>
      <c r="B33043" t="s">
        <v>1025</v>
      </c>
      <c r="C33043" t="s">
        <v>1022</v>
      </c>
      <c r="D33043" t="s">
        <v>1017</v>
      </c>
      <c r="E33043" t="s">
        <v>1018</v>
      </c>
      <c r="F33043" s="86">
        <v>27302349.6464771</v>
      </c>
    </row>
    <row r="33044" spans="1:6">
      <c r="A33044">
        <v>2045</v>
      </c>
      <c r="B33044" t="s">
        <v>1025</v>
      </c>
      <c r="C33044" t="s">
        <v>1022</v>
      </c>
      <c r="D33044" t="s">
        <v>1017</v>
      </c>
      <c r="E33044" t="s">
        <v>1018</v>
      </c>
      <c r="F33044" s="86">
        <v>27424195.542651601</v>
      </c>
    </row>
    <row r="33045" spans="1:6">
      <c r="A33045">
        <v>2046</v>
      </c>
      <c r="B33045" t="s">
        <v>1025</v>
      </c>
      <c r="C33045" t="s">
        <v>1022</v>
      </c>
      <c r="D33045" t="s">
        <v>1017</v>
      </c>
      <c r="E33045" t="s">
        <v>1018</v>
      </c>
      <c r="F33045" s="86">
        <v>27549886.398752499</v>
      </c>
    </row>
    <row r="33046" spans="1:6">
      <c r="A33046">
        <v>2047</v>
      </c>
      <c r="B33046" t="s">
        <v>1025</v>
      </c>
      <c r="C33046" t="s">
        <v>1022</v>
      </c>
      <c r="D33046" t="s">
        <v>1017</v>
      </c>
      <c r="E33046" t="s">
        <v>1018</v>
      </c>
      <c r="F33046" s="86">
        <v>27663394.330256</v>
      </c>
    </row>
    <row r="33047" spans="1:6">
      <c r="A33047">
        <v>2048</v>
      </c>
      <c r="B33047" t="s">
        <v>1025</v>
      </c>
      <c r="C33047" t="s">
        <v>1022</v>
      </c>
      <c r="D33047" t="s">
        <v>1017</v>
      </c>
      <c r="E33047" t="s">
        <v>1018</v>
      </c>
      <c r="F33047" s="86">
        <v>27794616.221053399</v>
      </c>
    </row>
    <row r="33048" spans="1:6">
      <c r="A33048">
        <v>2049</v>
      </c>
      <c r="B33048" t="s">
        <v>1025</v>
      </c>
      <c r="C33048" t="s">
        <v>1022</v>
      </c>
      <c r="D33048" t="s">
        <v>1017</v>
      </c>
      <c r="E33048" t="s">
        <v>1018</v>
      </c>
      <c r="F33048" s="86">
        <v>27927063.492132202</v>
      </c>
    </row>
    <row r="33049" spans="1:6">
      <c r="A33049">
        <v>2050</v>
      </c>
      <c r="B33049" t="s">
        <v>1025</v>
      </c>
      <c r="C33049" t="s">
        <v>1022</v>
      </c>
      <c r="D33049" t="s">
        <v>1017</v>
      </c>
      <c r="E33049" t="s">
        <v>1018</v>
      </c>
      <c r="F33049" s="86">
        <v>28044760.229280502</v>
      </c>
    </row>
    <row r="33050" spans="1:6">
      <c r="A33050">
        <v>2017</v>
      </c>
      <c r="B33050" t="s">
        <v>1026</v>
      </c>
      <c r="C33050" t="s">
        <v>1022</v>
      </c>
      <c r="D33050" t="s">
        <v>1017</v>
      </c>
      <c r="E33050" t="s">
        <v>1018</v>
      </c>
      <c r="F33050" s="86">
        <v>7778940.7673640801</v>
      </c>
    </row>
    <row r="33051" spans="1:6">
      <c r="A33051">
        <v>2018</v>
      </c>
      <c r="B33051" t="s">
        <v>1026</v>
      </c>
      <c r="C33051" t="s">
        <v>1022</v>
      </c>
      <c r="D33051" t="s">
        <v>1017</v>
      </c>
      <c r="E33051" t="s">
        <v>1018</v>
      </c>
      <c r="F33051" s="86">
        <v>7926273.1234535798</v>
      </c>
    </row>
    <row r="33052" spans="1:6">
      <c r="A33052">
        <v>2019</v>
      </c>
      <c r="B33052" t="s">
        <v>1026</v>
      </c>
      <c r="C33052" t="s">
        <v>1022</v>
      </c>
      <c r="D33052" t="s">
        <v>1017</v>
      </c>
      <c r="E33052" t="s">
        <v>1018</v>
      </c>
      <c r="F33052" s="86">
        <v>7742322.3961059302</v>
      </c>
    </row>
    <row r="33053" spans="1:6">
      <c r="A33053">
        <v>2020</v>
      </c>
      <c r="B33053" t="s">
        <v>1026</v>
      </c>
      <c r="C33053" t="s">
        <v>1022</v>
      </c>
      <c r="D33053" t="s">
        <v>1017</v>
      </c>
      <c r="E33053" t="s">
        <v>1018</v>
      </c>
      <c r="F33053" s="86">
        <v>7561136.2874606</v>
      </c>
    </row>
    <row r="33054" spans="1:6">
      <c r="A33054">
        <v>2021</v>
      </c>
      <c r="B33054" t="s">
        <v>1026</v>
      </c>
      <c r="C33054" t="s">
        <v>1022</v>
      </c>
      <c r="D33054" t="s">
        <v>1017</v>
      </c>
      <c r="E33054" t="s">
        <v>1018</v>
      </c>
      <c r="F33054" s="86">
        <v>7384277.6525493599</v>
      </c>
    </row>
    <row r="33055" spans="1:6">
      <c r="A33055">
        <v>2022</v>
      </c>
      <c r="B33055" t="s">
        <v>1026</v>
      </c>
      <c r="C33055" t="s">
        <v>1022</v>
      </c>
      <c r="D33055" t="s">
        <v>1017</v>
      </c>
      <c r="E33055" t="s">
        <v>1018</v>
      </c>
      <c r="F33055" s="86">
        <v>7217012.8039079597</v>
      </c>
    </row>
    <row r="33056" spans="1:6">
      <c r="A33056">
        <v>2023</v>
      </c>
      <c r="B33056" t="s">
        <v>1026</v>
      </c>
      <c r="C33056" t="s">
        <v>1022</v>
      </c>
      <c r="D33056" t="s">
        <v>1017</v>
      </c>
      <c r="E33056" t="s">
        <v>1018</v>
      </c>
      <c r="F33056" s="86">
        <v>7063887.8271494396</v>
      </c>
    </row>
    <row r="33057" spans="1:6">
      <c r="A33057">
        <v>2024</v>
      </c>
      <c r="B33057" t="s">
        <v>1026</v>
      </c>
      <c r="C33057" t="s">
        <v>1022</v>
      </c>
      <c r="D33057" t="s">
        <v>1017</v>
      </c>
      <c r="E33057" t="s">
        <v>1018</v>
      </c>
      <c r="F33057" s="86">
        <v>6922072.3509577503</v>
      </c>
    </row>
    <row r="33058" spans="1:6">
      <c r="A33058">
        <v>2025</v>
      </c>
      <c r="B33058" t="s">
        <v>1026</v>
      </c>
      <c r="C33058" t="s">
        <v>1022</v>
      </c>
      <c r="D33058" t="s">
        <v>1017</v>
      </c>
      <c r="E33058" t="s">
        <v>1018</v>
      </c>
      <c r="F33058" s="86">
        <v>6795925.0040846197</v>
      </c>
    </row>
    <row r="33059" spans="1:6">
      <c r="A33059">
        <v>2026</v>
      </c>
      <c r="B33059" t="s">
        <v>1026</v>
      </c>
      <c r="C33059" t="s">
        <v>1022</v>
      </c>
      <c r="D33059" t="s">
        <v>1017</v>
      </c>
      <c r="E33059" t="s">
        <v>1018</v>
      </c>
      <c r="F33059" s="86">
        <v>6690744.3006231198</v>
      </c>
    </row>
    <row r="33060" spans="1:6">
      <c r="A33060">
        <v>2027</v>
      </c>
      <c r="B33060" t="s">
        <v>1026</v>
      </c>
      <c r="C33060" t="s">
        <v>1022</v>
      </c>
      <c r="D33060" t="s">
        <v>1017</v>
      </c>
      <c r="E33060" t="s">
        <v>1018</v>
      </c>
      <c r="F33060" s="86">
        <v>6602055.1213256205</v>
      </c>
    </row>
    <row r="33061" spans="1:6">
      <c r="A33061">
        <v>2028</v>
      </c>
      <c r="B33061" t="s">
        <v>1026</v>
      </c>
      <c r="C33061" t="s">
        <v>1022</v>
      </c>
      <c r="D33061" t="s">
        <v>1017</v>
      </c>
      <c r="E33061" t="s">
        <v>1018</v>
      </c>
      <c r="F33061" s="86">
        <v>6531234.47194931</v>
      </c>
    </row>
    <row r="33062" spans="1:6">
      <c r="A33062">
        <v>2029</v>
      </c>
      <c r="B33062" t="s">
        <v>1026</v>
      </c>
      <c r="C33062" t="s">
        <v>1022</v>
      </c>
      <c r="D33062" t="s">
        <v>1017</v>
      </c>
      <c r="E33062" t="s">
        <v>1018</v>
      </c>
      <c r="F33062" s="86">
        <v>6476298.6126231402</v>
      </c>
    </row>
    <row r="33063" spans="1:6">
      <c r="A33063">
        <v>2030</v>
      </c>
      <c r="B33063" t="s">
        <v>1026</v>
      </c>
      <c r="C33063" t="s">
        <v>1022</v>
      </c>
      <c r="D33063" t="s">
        <v>1017</v>
      </c>
      <c r="E33063" t="s">
        <v>1018</v>
      </c>
      <c r="F33063" s="86">
        <v>6436571.3102075001</v>
      </c>
    </row>
    <row r="33064" spans="1:6">
      <c r="A33064">
        <v>2031</v>
      </c>
      <c r="B33064" t="s">
        <v>1026</v>
      </c>
      <c r="C33064" t="s">
        <v>1022</v>
      </c>
      <c r="D33064" t="s">
        <v>1017</v>
      </c>
      <c r="E33064" t="s">
        <v>1018</v>
      </c>
      <c r="F33064" s="86">
        <v>6406123.3789661303</v>
      </c>
    </row>
    <row r="33065" spans="1:6">
      <c r="A33065">
        <v>2032</v>
      </c>
      <c r="B33065" t="s">
        <v>1026</v>
      </c>
      <c r="C33065" t="s">
        <v>1022</v>
      </c>
      <c r="D33065" t="s">
        <v>1017</v>
      </c>
      <c r="E33065" t="s">
        <v>1018</v>
      </c>
      <c r="F33065" s="86">
        <v>6384721.1261297502</v>
      </c>
    </row>
    <row r="33066" spans="1:6">
      <c r="A33066">
        <v>2033</v>
      </c>
      <c r="B33066" t="s">
        <v>1026</v>
      </c>
      <c r="C33066" t="s">
        <v>1022</v>
      </c>
      <c r="D33066" t="s">
        <v>1017</v>
      </c>
      <c r="E33066" t="s">
        <v>1018</v>
      </c>
      <c r="F33066" s="86">
        <v>6371884.7178313704</v>
      </c>
    </row>
    <row r="33067" spans="1:6">
      <c r="A33067">
        <v>2034</v>
      </c>
      <c r="B33067" t="s">
        <v>1026</v>
      </c>
      <c r="C33067" t="s">
        <v>1022</v>
      </c>
      <c r="D33067" t="s">
        <v>1017</v>
      </c>
      <c r="E33067" t="s">
        <v>1018</v>
      </c>
      <c r="F33067" s="86">
        <v>6361319.9999277797</v>
      </c>
    </row>
    <row r="33068" spans="1:6">
      <c r="A33068">
        <v>2035</v>
      </c>
      <c r="B33068" t="s">
        <v>1026</v>
      </c>
      <c r="C33068" t="s">
        <v>1022</v>
      </c>
      <c r="D33068" t="s">
        <v>1017</v>
      </c>
      <c r="E33068" t="s">
        <v>1018</v>
      </c>
      <c r="F33068" s="86">
        <v>6354098.8579327101</v>
      </c>
    </row>
    <row r="33069" spans="1:6">
      <c r="A33069">
        <v>2036</v>
      </c>
      <c r="B33069" t="s">
        <v>1026</v>
      </c>
      <c r="C33069" t="s">
        <v>1022</v>
      </c>
      <c r="D33069" t="s">
        <v>1017</v>
      </c>
      <c r="E33069" t="s">
        <v>1018</v>
      </c>
      <c r="F33069" s="86">
        <v>6351860.22228585</v>
      </c>
    </row>
    <row r="33070" spans="1:6">
      <c r="A33070">
        <v>2037</v>
      </c>
      <c r="B33070" t="s">
        <v>1026</v>
      </c>
      <c r="C33070" t="s">
        <v>1022</v>
      </c>
      <c r="D33070" t="s">
        <v>1017</v>
      </c>
      <c r="E33070" t="s">
        <v>1018</v>
      </c>
      <c r="F33070" s="86">
        <v>6350130.9014858203</v>
      </c>
    </row>
    <row r="33071" spans="1:6">
      <c r="A33071">
        <v>2038</v>
      </c>
      <c r="B33071" t="s">
        <v>1026</v>
      </c>
      <c r="C33071" t="s">
        <v>1022</v>
      </c>
      <c r="D33071" t="s">
        <v>1017</v>
      </c>
      <c r="E33071" t="s">
        <v>1018</v>
      </c>
      <c r="F33071" s="86">
        <v>6350536.4473286504</v>
      </c>
    </row>
    <row r="33072" spans="1:6">
      <c r="A33072">
        <v>2039</v>
      </c>
      <c r="B33072" t="s">
        <v>1026</v>
      </c>
      <c r="C33072" t="s">
        <v>1022</v>
      </c>
      <c r="D33072" t="s">
        <v>1017</v>
      </c>
      <c r="E33072" t="s">
        <v>1018</v>
      </c>
      <c r="F33072" s="86">
        <v>6354956.8720306102</v>
      </c>
    </row>
    <row r="33073" spans="1:6">
      <c r="A33073">
        <v>2040</v>
      </c>
      <c r="B33073" t="s">
        <v>1026</v>
      </c>
      <c r="C33073" t="s">
        <v>1022</v>
      </c>
      <c r="D33073" t="s">
        <v>1017</v>
      </c>
      <c r="E33073" t="s">
        <v>1018</v>
      </c>
      <c r="F33073" s="86">
        <v>6359012.25636061</v>
      </c>
    </row>
    <row r="33074" spans="1:6">
      <c r="A33074">
        <v>2041</v>
      </c>
      <c r="B33074" t="s">
        <v>1026</v>
      </c>
      <c r="C33074" t="s">
        <v>1022</v>
      </c>
      <c r="D33074" t="s">
        <v>1017</v>
      </c>
      <c r="E33074" t="s">
        <v>1018</v>
      </c>
      <c r="F33074" s="86">
        <v>6363618.2783713704</v>
      </c>
    </row>
    <row r="33075" spans="1:6">
      <c r="A33075">
        <v>2042</v>
      </c>
      <c r="B33075" t="s">
        <v>1026</v>
      </c>
      <c r="C33075" t="s">
        <v>1022</v>
      </c>
      <c r="D33075" t="s">
        <v>1017</v>
      </c>
      <c r="E33075" t="s">
        <v>1018</v>
      </c>
      <c r="F33075" s="86">
        <v>6372163.5953852199</v>
      </c>
    </row>
    <row r="33076" spans="1:6">
      <c r="A33076">
        <v>2043</v>
      </c>
      <c r="B33076" t="s">
        <v>1026</v>
      </c>
      <c r="C33076" t="s">
        <v>1022</v>
      </c>
      <c r="D33076" t="s">
        <v>1017</v>
      </c>
      <c r="E33076" t="s">
        <v>1018</v>
      </c>
      <c r="F33076" s="86">
        <v>6380062.1998686502</v>
      </c>
    </row>
    <row r="33077" spans="1:6">
      <c r="A33077">
        <v>2044</v>
      </c>
      <c r="B33077" t="s">
        <v>1026</v>
      </c>
      <c r="C33077" t="s">
        <v>1022</v>
      </c>
      <c r="D33077" t="s">
        <v>1017</v>
      </c>
      <c r="E33077" t="s">
        <v>1018</v>
      </c>
      <c r="F33077" s="86">
        <v>6389163.0863238601</v>
      </c>
    </row>
    <row r="33078" spans="1:6">
      <c r="A33078">
        <v>2045</v>
      </c>
      <c r="B33078" t="s">
        <v>1026</v>
      </c>
      <c r="C33078" t="s">
        <v>1022</v>
      </c>
      <c r="D33078" t="s">
        <v>1017</v>
      </c>
      <c r="E33078" t="s">
        <v>1018</v>
      </c>
      <c r="F33078" s="86">
        <v>6401385.9620884396</v>
      </c>
    </row>
    <row r="33079" spans="1:6">
      <c r="A33079">
        <v>2046</v>
      </c>
      <c r="B33079" t="s">
        <v>1026</v>
      </c>
      <c r="C33079" t="s">
        <v>1022</v>
      </c>
      <c r="D33079" t="s">
        <v>1017</v>
      </c>
      <c r="E33079" t="s">
        <v>1018</v>
      </c>
      <c r="F33079" s="86">
        <v>6412548.3152494198</v>
      </c>
    </row>
    <row r="33080" spans="1:6">
      <c r="A33080">
        <v>2047</v>
      </c>
      <c r="B33080" t="s">
        <v>1026</v>
      </c>
      <c r="C33080" t="s">
        <v>1022</v>
      </c>
      <c r="D33080" t="s">
        <v>1017</v>
      </c>
      <c r="E33080" t="s">
        <v>1018</v>
      </c>
      <c r="F33080" s="86">
        <v>6424506.4000285398</v>
      </c>
    </row>
    <row r="33081" spans="1:6">
      <c r="A33081">
        <v>2048</v>
      </c>
      <c r="B33081" t="s">
        <v>1026</v>
      </c>
      <c r="C33081" t="s">
        <v>1022</v>
      </c>
      <c r="D33081" t="s">
        <v>1017</v>
      </c>
      <c r="E33081" t="s">
        <v>1018</v>
      </c>
      <c r="F33081" s="86">
        <v>6439154.1263101902</v>
      </c>
    </row>
    <row r="33082" spans="1:6">
      <c r="A33082">
        <v>2049</v>
      </c>
      <c r="B33082" t="s">
        <v>1026</v>
      </c>
      <c r="C33082" t="s">
        <v>1022</v>
      </c>
      <c r="D33082" t="s">
        <v>1017</v>
      </c>
      <c r="E33082" t="s">
        <v>1018</v>
      </c>
      <c r="F33082" s="86">
        <v>6452224.57055753</v>
      </c>
    </row>
    <row r="33083" spans="1:6">
      <c r="A33083">
        <v>2050</v>
      </c>
      <c r="B33083" t="s">
        <v>1026</v>
      </c>
      <c r="C33083" t="s">
        <v>1022</v>
      </c>
      <c r="D33083" t="s">
        <v>1017</v>
      </c>
      <c r="E33083" t="s">
        <v>1018</v>
      </c>
      <c r="F33083" s="86">
        <v>6467516.8811855</v>
      </c>
    </row>
    <row r="33084" spans="1:6">
      <c r="A33084">
        <v>2017</v>
      </c>
      <c r="B33084" t="s">
        <v>1027</v>
      </c>
      <c r="C33084" t="s">
        <v>1022</v>
      </c>
      <c r="D33084" t="s">
        <v>1017</v>
      </c>
      <c r="E33084" t="s">
        <v>1018</v>
      </c>
      <c r="F33084" s="86">
        <v>23968324.820091899</v>
      </c>
    </row>
    <row r="33085" spans="1:6">
      <c r="A33085">
        <v>2018</v>
      </c>
      <c r="B33085" t="s">
        <v>1027</v>
      </c>
      <c r="C33085" t="s">
        <v>1022</v>
      </c>
      <c r="D33085" t="s">
        <v>1017</v>
      </c>
      <c r="E33085" t="s">
        <v>1018</v>
      </c>
      <c r="F33085" s="86">
        <v>25802201.964738801</v>
      </c>
    </row>
    <row r="33086" spans="1:6">
      <c r="A33086">
        <v>2019</v>
      </c>
      <c r="B33086" t="s">
        <v>1027</v>
      </c>
      <c r="C33086" t="s">
        <v>1022</v>
      </c>
      <c r="D33086" t="s">
        <v>1017</v>
      </c>
      <c r="E33086" t="s">
        <v>1018</v>
      </c>
      <c r="F33086" s="86">
        <v>25356712.8965353</v>
      </c>
    </row>
    <row r="33087" spans="1:6">
      <c r="A33087">
        <v>2020</v>
      </c>
      <c r="B33087" t="s">
        <v>1027</v>
      </c>
      <c r="C33087" t="s">
        <v>1022</v>
      </c>
      <c r="D33087" t="s">
        <v>1017</v>
      </c>
      <c r="E33087" t="s">
        <v>1018</v>
      </c>
      <c r="F33087" s="86">
        <v>24910072.184392501</v>
      </c>
    </row>
    <row r="33088" spans="1:6">
      <c r="A33088">
        <v>2021</v>
      </c>
      <c r="B33088" t="s">
        <v>1027</v>
      </c>
      <c r="C33088" t="s">
        <v>1022</v>
      </c>
      <c r="D33088" t="s">
        <v>1017</v>
      </c>
      <c r="E33088" t="s">
        <v>1018</v>
      </c>
      <c r="F33088" s="86">
        <v>24483680.799048699</v>
      </c>
    </row>
    <row r="33089" spans="1:6">
      <c r="A33089">
        <v>2022</v>
      </c>
      <c r="B33089" t="s">
        <v>1027</v>
      </c>
      <c r="C33089" t="s">
        <v>1022</v>
      </c>
      <c r="D33089" t="s">
        <v>1017</v>
      </c>
      <c r="E33089" t="s">
        <v>1018</v>
      </c>
      <c r="F33089" s="86">
        <v>24086064.041266199</v>
      </c>
    </row>
    <row r="33090" spans="1:6">
      <c r="A33090">
        <v>2023</v>
      </c>
      <c r="B33090" t="s">
        <v>1027</v>
      </c>
      <c r="C33090" t="s">
        <v>1022</v>
      </c>
      <c r="D33090" t="s">
        <v>1017</v>
      </c>
      <c r="E33090" t="s">
        <v>1018</v>
      </c>
      <c r="F33090" s="86">
        <v>23724282.282570101</v>
      </c>
    </row>
    <row r="33091" spans="1:6">
      <c r="A33091">
        <v>2024</v>
      </c>
      <c r="B33091" t="s">
        <v>1027</v>
      </c>
      <c r="C33091" t="s">
        <v>1022</v>
      </c>
      <c r="D33091" t="s">
        <v>1017</v>
      </c>
      <c r="E33091" t="s">
        <v>1018</v>
      </c>
      <c r="F33091" s="86">
        <v>23405646.483720299</v>
      </c>
    </row>
    <row r="33092" spans="1:6">
      <c r="A33092">
        <v>2025</v>
      </c>
      <c r="B33092" t="s">
        <v>1027</v>
      </c>
      <c r="C33092" t="s">
        <v>1022</v>
      </c>
      <c r="D33092" t="s">
        <v>1017</v>
      </c>
      <c r="E33092" t="s">
        <v>1018</v>
      </c>
      <c r="F33092" s="86">
        <v>23113965.517410599</v>
      </c>
    </row>
    <row r="33093" spans="1:6">
      <c r="A33093">
        <v>2026</v>
      </c>
      <c r="B33093" t="s">
        <v>1027</v>
      </c>
      <c r="C33093" t="s">
        <v>1022</v>
      </c>
      <c r="D33093" t="s">
        <v>1017</v>
      </c>
      <c r="E33093" t="s">
        <v>1018</v>
      </c>
      <c r="F33093" s="86">
        <v>22901088.201293699</v>
      </c>
    </row>
    <row r="33094" spans="1:6">
      <c r="A33094">
        <v>2027</v>
      </c>
      <c r="B33094" t="s">
        <v>1027</v>
      </c>
      <c r="C33094" t="s">
        <v>1022</v>
      </c>
      <c r="D33094" t="s">
        <v>1017</v>
      </c>
      <c r="E33094" t="s">
        <v>1018</v>
      </c>
      <c r="F33094" s="86">
        <v>22745797.9554842</v>
      </c>
    </row>
    <row r="33095" spans="1:6">
      <c r="A33095">
        <v>2028</v>
      </c>
      <c r="B33095" t="s">
        <v>1027</v>
      </c>
      <c r="C33095" t="s">
        <v>1022</v>
      </c>
      <c r="D33095" t="s">
        <v>1017</v>
      </c>
      <c r="E33095" t="s">
        <v>1018</v>
      </c>
      <c r="F33095" s="86">
        <v>22646526.642144401</v>
      </c>
    </row>
    <row r="33096" spans="1:6">
      <c r="A33096">
        <v>2029</v>
      </c>
      <c r="B33096" t="s">
        <v>1027</v>
      </c>
      <c r="C33096" t="s">
        <v>1022</v>
      </c>
      <c r="D33096" t="s">
        <v>1017</v>
      </c>
      <c r="E33096" t="s">
        <v>1018</v>
      </c>
      <c r="F33096" s="86">
        <v>22598488.687684301</v>
      </c>
    </row>
    <row r="33097" spans="1:6">
      <c r="A33097">
        <v>2030</v>
      </c>
      <c r="B33097" t="s">
        <v>1027</v>
      </c>
      <c r="C33097" t="s">
        <v>1022</v>
      </c>
      <c r="D33097" t="s">
        <v>1017</v>
      </c>
      <c r="E33097" t="s">
        <v>1018</v>
      </c>
      <c r="F33097" s="86">
        <v>22572977.4352975</v>
      </c>
    </row>
    <row r="33098" spans="1:6">
      <c r="A33098">
        <v>2031</v>
      </c>
      <c r="B33098" t="s">
        <v>1027</v>
      </c>
      <c r="C33098" t="s">
        <v>1022</v>
      </c>
      <c r="D33098" t="s">
        <v>1017</v>
      </c>
      <c r="E33098" t="s">
        <v>1018</v>
      </c>
      <c r="F33098" s="86">
        <v>22606015.108408399</v>
      </c>
    </row>
    <row r="33099" spans="1:6">
      <c r="A33099">
        <v>2032</v>
      </c>
      <c r="B33099" t="s">
        <v>1027</v>
      </c>
      <c r="C33099" t="s">
        <v>1022</v>
      </c>
      <c r="D33099" t="s">
        <v>1017</v>
      </c>
      <c r="E33099" t="s">
        <v>1018</v>
      </c>
      <c r="F33099" s="86">
        <v>22668025.292440802</v>
      </c>
    </row>
    <row r="33100" spans="1:6">
      <c r="A33100">
        <v>2033</v>
      </c>
      <c r="B33100" t="s">
        <v>1027</v>
      </c>
      <c r="C33100" t="s">
        <v>1022</v>
      </c>
      <c r="D33100" t="s">
        <v>1017</v>
      </c>
      <c r="E33100" t="s">
        <v>1018</v>
      </c>
      <c r="F33100" s="86">
        <v>22750830.096443102</v>
      </c>
    </row>
    <row r="33101" spans="1:6">
      <c r="A33101">
        <v>2034</v>
      </c>
      <c r="B33101" t="s">
        <v>1027</v>
      </c>
      <c r="C33101" t="s">
        <v>1022</v>
      </c>
      <c r="D33101" t="s">
        <v>1017</v>
      </c>
      <c r="E33101" t="s">
        <v>1018</v>
      </c>
      <c r="F33101" s="86">
        <v>22827472.076057699</v>
      </c>
    </row>
    <row r="33102" spans="1:6">
      <c r="A33102">
        <v>2035</v>
      </c>
      <c r="B33102" t="s">
        <v>1027</v>
      </c>
      <c r="C33102" t="s">
        <v>1022</v>
      </c>
      <c r="D33102" t="s">
        <v>1017</v>
      </c>
      <c r="E33102" t="s">
        <v>1018</v>
      </c>
      <c r="F33102" s="86">
        <v>22935457.6043467</v>
      </c>
    </row>
    <row r="33103" spans="1:6">
      <c r="A33103">
        <v>2036</v>
      </c>
      <c r="B33103" t="s">
        <v>1027</v>
      </c>
      <c r="C33103" t="s">
        <v>1022</v>
      </c>
      <c r="D33103" t="s">
        <v>1017</v>
      </c>
      <c r="E33103" t="s">
        <v>1018</v>
      </c>
      <c r="F33103" s="86">
        <v>23052114.340551399</v>
      </c>
    </row>
    <row r="33104" spans="1:6">
      <c r="A33104">
        <v>2037</v>
      </c>
      <c r="B33104" t="s">
        <v>1027</v>
      </c>
      <c r="C33104" t="s">
        <v>1022</v>
      </c>
      <c r="D33104" t="s">
        <v>1017</v>
      </c>
      <c r="E33104" t="s">
        <v>1018</v>
      </c>
      <c r="F33104" s="86">
        <v>23155584.333234899</v>
      </c>
    </row>
    <row r="33105" spans="1:6">
      <c r="A33105">
        <v>2038</v>
      </c>
      <c r="B33105" t="s">
        <v>1027</v>
      </c>
      <c r="C33105" t="s">
        <v>1022</v>
      </c>
      <c r="D33105" t="s">
        <v>1017</v>
      </c>
      <c r="E33105" t="s">
        <v>1018</v>
      </c>
      <c r="F33105" s="86">
        <v>23285157.224631499</v>
      </c>
    </row>
    <row r="33106" spans="1:6">
      <c r="A33106">
        <v>2039</v>
      </c>
      <c r="B33106" t="s">
        <v>1027</v>
      </c>
      <c r="C33106" t="s">
        <v>1022</v>
      </c>
      <c r="D33106" t="s">
        <v>1017</v>
      </c>
      <c r="E33106" t="s">
        <v>1018</v>
      </c>
      <c r="F33106" s="86">
        <v>23419353.842973601</v>
      </c>
    </row>
    <row r="33107" spans="1:6">
      <c r="A33107">
        <v>2040</v>
      </c>
      <c r="B33107" t="s">
        <v>1027</v>
      </c>
      <c r="C33107" t="s">
        <v>1022</v>
      </c>
      <c r="D33107" t="s">
        <v>1017</v>
      </c>
      <c r="E33107" t="s">
        <v>1018</v>
      </c>
      <c r="F33107" s="86">
        <v>23536876.0796334</v>
      </c>
    </row>
    <row r="33108" spans="1:6">
      <c r="A33108">
        <v>2041</v>
      </c>
      <c r="B33108" t="s">
        <v>1027</v>
      </c>
      <c r="C33108" t="s">
        <v>1022</v>
      </c>
      <c r="D33108" t="s">
        <v>1017</v>
      </c>
      <c r="E33108" t="s">
        <v>1018</v>
      </c>
      <c r="F33108" s="86">
        <v>23677992.504264802</v>
      </c>
    </row>
    <row r="33109" spans="1:6">
      <c r="A33109">
        <v>2042</v>
      </c>
      <c r="B33109" t="s">
        <v>1027</v>
      </c>
      <c r="C33109" t="s">
        <v>1022</v>
      </c>
      <c r="D33109" t="s">
        <v>1017</v>
      </c>
      <c r="E33109" t="s">
        <v>1018</v>
      </c>
      <c r="F33109" s="86">
        <v>23821364.1969065</v>
      </c>
    </row>
    <row r="33110" spans="1:6">
      <c r="A33110">
        <v>2043</v>
      </c>
      <c r="B33110" t="s">
        <v>1027</v>
      </c>
      <c r="C33110" t="s">
        <v>1022</v>
      </c>
      <c r="D33110" t="s">
        <v>1017</v>
      </c>
      <c r="E33110" t="s">
        <v>1018</v>
      </c>
      <c r="F33110" s="86">
        <v>23946680.368913598</v>
      </c>
    </row>
    <row r="33111" spans="1:6">
      <c r="A33111">
        <v>2044</v>
      </c>
      <c r="B33111" t="s">
        <v>1027</v>
      </c>
      <c r="C33111" t="s">
        <v>1022</v>
      </c>
      <c r="D33111" t="s">
        <v>1017</v>
      </c>
      <c r="E33111" t="s">
        <v>1018</v>
      </c>
      <c r="F33111" s="86">
        <v>24093906.054764301</v>
      </c>
    </row>
    <row r="33112" spans="1:6">
      <c r="A33112">
        <v>2045</v>
      </c>
      <c r="B33112" t="s">
        <v>1027</v>
      </c>
      <c r="C33112" t="s">
        <v>1022</v>
      </c>
      <c r="D33112" t="s">
        <v>1017</v>
      </c>
      <c r="E33112" t="s">
        <v>1018</v>
      </c>
      <c r="F33112" s="86">
        <v>24242596.7510099</v>
      </c>
    </row>
    <row r="33113" spans="1:6">
      <c r="A33113">
        <v>2046</v>
      </c>
      <c r="B33113" t="s">
        <v>1027</v>
      </c>
      <c r="C33113" t="s">
        <v>1022</v>
      </c>
      <c r="D33113" t="s">
        <v>1017</v>
      </c>
      <c r="E33113" t="s">
        <v>1018</v>
      </c>
      <c r="F33113" s="86">
        <v>24372334.327049199</v>
      </c>
    </row>
    <row r="33114" spans="1:6">
      <c r="A33114">
        <v>2047</v>
      </c>
      <c r="B33114" t="s">
        <v>1027</v>
      </c>
      <c r="C33114" t="s">
        <v>1022</v>
      </c>
      <c r="D33114" t="s">
        <v>1017</v>
      </c>
      <c r="E33114" t="s">
        <v>1018</v>
      </c>
      <c r="F33114" s="86">
        <v>24522925.536661901</v>
      </c>
    </row>
    <row r="33115" spans="1:6">
      <c r="A33115">
        <v>2048</v>
      </c>
      <c r="B33115" t="s">
        <v>1027</v>
      </c>
      <c r="C33115" t="s">
        <v>1022</v>
      </c>
      <c r="D33115" t="s">
        <v>1017</v>
      </c>
      <c r="E33115" t="s">
        <v>1018</v>
      </c>
      <c r="F33115" s="86">
        <v>24653982.273267899</v>
      </c>
    </row>
    <row r="33116" spans="1:6">
      <c r="A33116">
        <v>2049</v>
      </c>
      <c r="B33116" t="s">
        <v>1027</v>
      </c>
      <c r="C33116" t="s">
        <v>1022</v>
      </c>
      <c r="D33116" t="s">
        <v>1017</v>
      </c>
      <c r="E33116" t="s">
        <v>1018</v>
      </c>
      <c r="F33116" s="86">
        <v>24805065.999172401</v>
      </c>
    </row>
    <row r="33117" spans="1:6">
      <c r="A33117">
        <v>2050</v>
      </c>
      <c r="B33117" t="s">
        <v>1027</v>
      </c>
      <c r="C33117" t="s">
        <v>1022</v>
      </c>
      <c r="D33117" t="s">
        <v>1017</v>
      </c>
      <c r="E33117" t="s">
        <v>1018</v>
      </c>
      <c r="F33117" s="86">
        <v>24955794.6984272</v>
      </c>
    </row>
    <row r="33118" spans="1:6">
      <c r="A33118">
        <v>2017</v>
      </c>
      <c r="B33118" t="s">
        <v>1028</v>
      </c>
      <c r="C33118" t="s">
        <v>1022</v>
      </c>
      <c r="D33118" t="s">
        <v>1017</v>
      </c>
      <c r="E33118" t="s">
        <v>1018</v>
      </c>
      <c r="F33118" s="86">
        <v>3208782.3596509602</v>
      </c>
    </row>
    <row r="33119" spans="1:6">
      <c r="A33119">
        <v>2018</v>
      </c>
      <c r="B33119" t="s">
        <v>1028</v>
      </c>
      <c r="C33119" t="s">
        <v>1022</v>
      </c>
      <c r="D33119" t="s">
        <v>1017</v>
      </c>
      <c r="E33119" t="s">
        <v>1018</v>
      </c>
      <c r="F33119" s="86">
        <v>3126984.8643847802</v>
      </c>
    </row>
    <row r="33120" spans="1:6">
      <c r="A33120">
        <v>2019</v>
      </c>
      <c r="B33120" t="s">
        <v>1028</v>
      </c>
      <c r="C33120" t="s">
        <v>1022</v>
      </c>
      <c r="D33120" t="s">
        <v>1017</v>
      </c>
      <c r="E33120" t="s">
        <v>1018</v>
      </c>
      <c r="F33120" s="86">
        <v>3062490.3633607798</v>
      </c>
    </row>
    <row r="33121" spans="1:6">
      <c r="A33121">
        <v>2020</v>
      </c>
      <c r="B33121" t="s">
        <v>1028</v>
      </c>
      <c r="C33121" t="s">
        <v>1022</v>
      </c>
      <c r="D33121" t="s">
        <v>1017</v>
      </c>
      <c r="E33121" t="s">
        <v>1018</v>
      </c>
      <c r="F33121" s="86">
        <v>2995697.3168504601</v>
      </c>
    </row>
    <row r="33122" spans="1:6">
      <c r="A33122">
        <v>2021</v>
      </c>
      <c r="B33122" t="s">
        <v>1028</v>
      </c>
      <c r="C33122" t="s">
        <v>1022</v>
      </c>
      <c r="D33122" t="s">
        <v>1017</v>
      </c>
      <c r="E33122" t="s">
        <v>1018</v>
      </c>
      <c r="F33122" s="86">
        <v>2935204.4188010399</v>
      </c>
    </row>
    <row r="33123" spans="1:6">
      <c r="A33123">
        <v>2022</v>
      </c>
      <c r="B33123" t="s">
        <v>1028</v>
      </c>
      <c r="C33123" t="s">
        <v>1022</v>
      </c>
      <c r="D33123" t="s">
        <v>1017</v>
      </c>
      <c r="E33123" t="s">
        <v>1018</v>
      </c>
      <c r="F33123" s="86">
        <v>2876188.8406967702</v>
      </c>
    </row>
    <row r="33124" spans="1:6">
      <c r="A33124">
        <v>2023</v>
      </c>
      <c r="B33124" t="s">
        <v>1028</v>
      </c>
      <c r="C33124" t="s">
        <v>1022</v>
      </c>
      <c r="D33124" t="s">
        <v>1017</v>
      </c>
      <c r="E33124" t="s">
        <v>1018</v>
      </c>
      <c r="F33124" s="86">
        <v>2821282.7160013402</v>
      </c>
    </row>
    <row r="33125" spans="1:6">
      <c r="A33125">
        <v>2024</v>
      </c>
      <c r="B33125" t="s">
        <v>1028</v>
      </c>
      <c r="C33125" t="s">
        <v>1022</v>
      </c>
      <c r="D33125" t="s">
        <v>1017</v>
      </c>
      <c r="E33125" t="s">
        <v>1018</v>
      </c>
      <c r="F33125" s="86">
        <v>2771242.9674519398</v>
      </c>
    </row>
    <row r="33126" spans="1:6">
      <c r="A33126">
        <v>2025</v>
      </c>
      <c r="B33126" t="s">
        <v>1028</v>
      </c>
      <c r="C33126" t="s">
        <v>1022</v>
      </c>
      <c r="D33126" t="s">
        <v>1017</v>
      </c>
      <c r="E33126" t="s">
        <v>1018</v>
      </c>
      <c r="F33126" s="86">
        <v>2728430.7148456001</v>
      </c>
    </row>
    <row r="33127" spans="1:6">
      <c r="A33127">
        <v>2026</v>
      </c>
      <c r="B33127" t="s">
        <v>1028</v>
      </c>
      <c r="C33127" t="s">
        <v>1022</v>
      </c>
      <c r="D33127" t="s">
        <v>1017</v>
      </c>
      <c r="E33127" t="s">
        <v>1018</v>
      </c>
      <c r="F33127" s="86">
        <v>2690412.0894387001</v>
      </c>
    </row>
    <row r="33128" spans="1:6">
      <c r="A33128">
        <v>2027</v>
      </c>
      <c r="B33128" t="s">
        <v>1028</v>
      </c>
      <c r="C33128" t="s">
        <v>1022</v>
      </c>
      <c r="D33128" t="s">
        <v>1017</v>
      </c>
      <c r="E33128" t="s">
        <v>1018</v>
      </c>
      <c r="F33128" s="86">
        <v>2660671.37706109</v>
      </c>
    </row>
    <row r="33129" spans="1:6">
      <c r="A33129">
        <v>2028</v>
      </c>
      <c r="B33129" t="s">
        <v>1028</v>
      </c>
      <c r="C33129" t="s">
        <v>1022</v>
      </c>
      <c r="D33129" t="s">
        <v>1017</v>
      </c>
      <c r="E33129" t="s">
        <v>1018</v>
      </c>
      <c r="F33129" s="86">
        <v>2635721.7915186398</v>
      </c>
    </row>
    <row r="33130" spans="1:6">
      <c r="A33130">
        <v>2029</v>
      </c>
      <c r="B33130" t="s">
        <v>1028</v>
      </c>
      <c r="C33130" t="s">
        <v>1022</v>
      </c>
      <c r="D33130" t="s">
        <v>1017</v>
      </c>
      <c r="E33130" t="s">
        <v>1018</v>
      </c>
      <c r="F33130" s="86">
        <v>2618216.4591242899</v>
      </c>
    </row>
    <row r="33131" spans="1:6">
      <c r="A33131">
        <v>2030</v>
      </c>
      <c r="B33131" t="s">
        <v>1028</v>
      </c>
      <c r="C33131" t="s">
        <v>1022</v>
      </c>
      <c r="D33131" t="s">
        <v>1017</v>
      </c>
      <c r="E33131" t="s">
        <v>1018</v>
      </c>
      <c r="F33131" s="86">
        <v>2605614.8146186098</v>
      </c>
    </row>
    <row r="33132" spans="1:6">
      <c r="A33132">
        <v>2031</v>
      </c>
      <c r="B33132" t="s">
        <v>1028</v>
      </c>
      <c r="C33132" t="s">
        <v>1022</v>
      </c>
      <c r="D33132" t="s">
        <v>1017</v>
      </c>
      <c r="E33132" t="s">
        <v>1018</v>
      </c>
      <c r="F33132" s="86">
        <v>2597513.5150266499</v>
      </c>
    </row>
    <row r="33133" spans="1:6">
      <c r="A33133">
        <v>2032</v>
      </c>
      <c r="B33133" t="s">
        <v>1028</v>
      </c>
      <c r="C33133" t="s">
        <v>1022</v>
      </c>
      <c r="D33133" t="s">
        <v>1017</v>
      </c>
      <c r="E33133" t="s">
        <v>1018</v>
      </c>
      <c r="F33133" s="86">
        <v>2592999.54903882</v>
      </c>
    </row>
    <row r="33134" spans="1:6">
      <c r="A33134">
        <v>2033</v>
      </c>
      <c r="B33134" t="s">
        <v>1028</v>
      </c>
      <c r="C33134" t="s">
        <v>1022</v>
      </c>
      <c r="D33134" t="s">
        <v>1017</v>
      </c>
      <c r="E33134" t="s">
        <v>1018</v>
      </c>
      <c r="F33134" s="86">
        <v>2591206.68754052</v>
      </c>
    </row>
    <row r="33135" spans="1:6">
      <c r="A33135">
        <v>2034</v>
      </c>
      <c r="B33135" t="s">
        <v>1028</v>
      </c>
      <c r="C33135" t="s">
        <v>1022</v>
      </c>
      <c r="D33135" t="s">
        <v>1017</v>
      </c>
      <c r="E33135" t="s">
        <v>1018</v>
      </c>
      <c r="F33135" s="86">
        <v>2593000.1892427201</v>
      </c>
    </row>
    <row r="33136" spans="1:6">
      <c r="A33136">
        <v>2035</v>
      </c>
      <c r="B33136" t="s">
        <v>1028</v>
      </c>
      <c r="C33136" t="s">
        <v>1022</v>
      </c>
      <c r="D33136" t="s">
        <v>1017</v>
      </c>
      <c r="E33136" t="s">
        <v>1018</v>
      </c>
      <c r="F33136" s="86">
        <v>2594973.3545342302</v>
      </c>
    </row>
    <row r="33137" spans="1:6">
      <c r="A33137">
        <v>2036</v>
      </c>
      <c r="B33137" t="s">
        <v>1028</v>
      </c>
      <c r="C33137" t="s">
        <v>1022</v>
      </c>
      <c r="D33137" t="s">
        <v>1017</v>
      </c>
      <c r="E33137" t="s">
        <v>1018</v>
      </c>
      <c r="F33137" s="86">
        <v>2599943.4965618001</v>
      </c>
    </row>
    <row r="33138" spans="1:6">
      <c r="A33138">
        <v>2037</v>
      </c>
      <c r="B33138" t="s">
        <v>1028</v>
      </c>
      <c r="C33138" t="s">
        <v>1022</v>
      </c>
      <c r="D33138" t="s">
        <v>1017</v>
      </c>
      <c r="E33138" t="s">
        <v>1018</v>
      </c>
      <c r="F33138" s="86">
        <v>2604716.2525477801</v>
      </c>
    </row>
    <row r="33139" spans="1:6">
      <c r="A33139">
        <v>2038</v>
      </c>
      <c r="B33139" t="s">
        <v>1028</v>
      </c>
      <c r="C33139" t="s">
        <v>1022</v>
      </c>
      <c r="D33139" t="s">
        <v>1017</v>
      </c>
      <c r="E33139" t="s">
        <v>1018</v>
      </c>
      <c r="F33139" s="86">
        <v>2612092.7623730302</v>
      </c>
    </row>
    <row r="33140" spans="1:6">
      <c r="A33140">
        <v>2039</v>
      </c>
      <c r="B33140" t="s">
        <v>1028</v>
      </c>
      <c r="C33140" t="s">
        <v>1022</v>
      </c>
      <c r="D33140" t="s">
        <v>1017</v>
      </c>
      <c r="E33140" t="s">
        <v>1018</v>
      </c>
      <c r="F33140" s="86">
        <v>2618957.4935819199</v>
      </c>
    </row>
    <row r="33141" spans="1:6">
      <c r="A33141">
        <v>2040</v>
      </c>
      <c r="B33141" t="s">
        <v>1028</v>
      </c>
      <c r="C33141" t="s">
        <v>1022</v>
      </c>
      <c r="D33141" t="s">
        <v>1017</v>
      </c>
      <c r="E33141" t="s">
        <v>1018</v>
      </c>
      <c r="F33141" s="86">
        <v>2628138.0437032599</v>
      </c>
    </row>
    <row r="33142" spans="1:6">
      <c r="A33142">
        <v>2041</v>
      </c>
      <c r="B33142" t="s">
        <v>1028</v>
      </c>
      <c r="C33142" t="s">
        <v>1022</v>
      </c>
      <c r="D33142" t="s">
        <v>1017</v>
      </c>
      <c r="E33142" t="s">
        <v>1018</v>
      </c>
      <c r="F33142" s="86">
        <v>2636477.7193153501</v>
      </c>
    </row>
    <row r="33143" spans="1:6">
      <c r="A33143">
        <v>2042</v>
      </c>
      <c r="B33143" t="s">
        <v>1028</v>
      </c>
      <c r="C33143" t="s">
        <v>1022</v>
      </c>
      <c r="D33143" t="s">
        <v>1017</v>
      </c>
      <c r="E33143" t="s">
        <v>1018</v>
      </c>
      <c r="F33143" s="86">
        <v>2647040.0537696201</v>
      </c>
    </row>
    <row r="33144" spans="1:6">
      <c r="A33144">
        <v>2043</v>
      </c>
      <c r="B33144" t="s">
        <v>1028</v>
      </c>
      <c r="C33144" t="s">
        <v>1022</v>
      </c>
      <c r="D33144" t="s">
        <v>1017</v>
      </c>
      <c r="E33144" t="s">
        <v>1018</v>
      </c>
      <c r="F33144" s="86">
        <v>2658251.32904045</v>
      </c>
    </row>
    <row r="33145" spans="1:6">
      <c r="A33145">
        <v>2044</v>
      </c>
      <c r="B33145" t="s">
        <v>1028</v>
      </c>
      <c r="C33145" t="s">
        <v>1022</v>
      </c>
      <c r="D33145" t="s">
        <v>1017</v>
      </c>
      <c r="E33145" t="s">
        <v>1018</v>
      </c>
      <c r="F33145" s="86">
        <v>2668565.5685924301</v>
      </c>
    </row>
    <row r="33146" spans="1:6">
      <c r="A33146">
        <v>2045</v>
      </c>
      <c r="B33146" t="s">
        <v>1028</v>
      </c>
      <c r="C33146" t="s">
        <v>1022</v>
      </c>
      <c r="D33146" t="s">
        <v>1017</v>
      </c>
      <c r="E33146" t="s">
        <v>1018</v>
      </c>
      <c r="F33146" s="86">
        <v>2680849.0241515101</v>
      </c>
    </row>
    <row r="33147" spans="1:6">
      <c r="A33147">
        <v>2046</v>
      </c>
      <c r="B33147" t="s">
        <v>1028</v>
      </c>
      <c r="C33147" t="s">
        <v>1022</v>
      </c>
      <c r="D33147" t="s">
        <v>1017</v>
      </c>
      <c r="E33147" t="s">
        <v>1018</v>
      </c>
      <c r="F33147" s="86">
        <v>2693532.4716322301</v>
      </c>
    </row>
    <row r="33148" spans="1:6">
      <c r="A33148">
        <v>2047</v>
      </c>
      <c r="B33148" t="s">
        <v>1028</v>
      </c>
      <c r="C33148" t="s">
        <v>1022</v>
      </c>
      <c r="D33148" t="s">
        <v>1017</v>
      </c>
      <c r="E33148" t="s">
        <v>1018</v>
      </c>
      <c r="F33148" s="86">
        <v>2705064.3910195301</v>
      </c>
    </row>
    <row r="33149" spans="1:6">
      <c r="A33149">
        <v>2048</v>
      </c>
      <c r="B33149" t="s">
        <v>1028</v>
      </c>
      <c r="C33149" t="s">
        <v>1022</v>
      </c>
      <c r="D33149" t="s">
        <v>1017</v>
      </c>
      <c r="E33149" t="s">
        <v>1018</v>
      </c>
      <c r="F33149" s="86">
        <v>2718285.8028813698</v>
      </c>
    </row>
    <row r="33150" spans="1:6">
      <c r="A33150">
        <v>2049</v>
      </c>
      <c r="B33150" t="s">
        <v>1028</v>
      </c>
      <c r="C33150" t="s">
        <v>1022</v>
      </c>
      <c r="D33150" t="s">
        <v>1017</v>
      </c>
      <c r="E33150" t="s">
        <v>1018</v>
      </c>
      <c r="F33150" s="86">
        <v>2731620.8563367301</v>
      </c>
    </row>
    <row r="33151" spans="1:6">
      <c r="A33151">
        <v>2050</v>
      </c>
      <c r="B33151" t="s">
        <v>1028</v>
      </c>
      <c r="C33151" t="s">
        <v>1022</v>
      </c>
      <c r="D33151" t="s">
        <v>1017</v>
      </c>
      <c r="E33151" t="s">
        <v>1018</v>
      </c>
      <c r="F33151" s="86">
        <v>2743546.1224519298</v>
      </c>
    </row>
    <row r="33152" spans="1:6">
      <c r="A33152">
        <v>2017</v>
      </c>
      <c r="B33152" t="s">
        <v>1029</v>
      </c>
      <c r="C33152" t="s">
        <v>1022</v>
      </c>
      <c r="D33152" t="s">
        <v>1017</v>
      </c>
      <c r="E33152" t="s">
        <v>1018</v>
      </c>
      <c r="F33152" s="86">
        <v>1686008.72824134</v>
      </c>
    </row>
    <row r="33153" spans="1:6">
      <c r="A33153">
        <v>2018</v>
      </c>
      <c r="B33153" t="s">
        <v>1029</v>
      </c>
      <c r="C33153" t="s">
        <v>1022</v>
      </c>
      <c r="D33153" t="s">
        <v>1017</v>
      </c>
      <c r="E33153" t="s">
        <v>1018</v>
      </c>
      <c r="F33153" s="86">
        <v>1824615.95694958</v>
      </c>
    </row>
    <row r="33154" spans="1:6">
      <c r="A33154">
        <v>2019</v>
      </c>
      <c r="B33154" t="s">
        <v>1029</v>
      </c>
      <c r="C33154" t="s">
        <v>1022</v>
      </c>
      <c r="D33154" t="s">
        <v>1017</v>
      </c>
      <c r="E33154" t="s">
        <v>1018</v>
      </c>
      <c r="F33154" s="86">
        <v>1810873.64728126</v>
      </c>
    </row>
    <row r="33155" spans="1:6">
      <c r="A33155">
        <v>2020</v>
      </c>
      <c r="B33155" t="s">
        <v>1029</v>
      </c>
      <c r="C33155" t="s">
        <v>1022</v>
      </c>
      <c r="D33155" t="s">
        <v>1017</v>
      </c>
      <c r="E33155" t="s">
        <v>1018</v>
      </c>
      <c r="F33155" s="86">
        <v>1797123.4325003901</v>
      </c>
    </row>
    <row r="33156" spans="1:6">
      <c r="A33156">
        <v>2021</v>
      </c>
      <c r="B33156" t="s">
        <v>1029</v>
      </c>
      <c r="C33156" t="s">
        <v>1022</v>
      </c>
      <c r="D33156" t="s">
        <v>1017</v>
      </c>
      <c r="E33156" t="s">
        <v>1018</v>
      </c>
      <c r="F33156" s="86">
        <v>1781082.20355085</v>
      </c>
    </row>
    <row r="33157" spans="1:6">
      <c r="A33157">
        <v>2022</v>
      </c>
      <c r="B33157" t="s">
        <v>1029</v>
      </c>
      <c r="C33157" t="s">
        <v>1022</v>
      </c>
      <c r="D33157" t="s">
        <v>1017</v>
      </c>
      <c r="E33157" t="s">
        <v>1018</v>
      </c>
      <c r="F33157" s="86">
        <v>1769418.779843</v>
      </c>
    </row>
    <row r="33158" spans="1:6">
      <c r="A33158">
        <v>2023</v>
      </c>
      <c r="B33158" t="s">
        <v>1029</v>
      </c>
      <c r="C33158" t="s">
        <v>1022</v>
      </c>
      <c r="D33158" t="s">
        <v>1017</v>
      </c>
      <c r="E33158" t="s">
        <v>1018</v>
      </c>
      <c r="F33158" s="86">
        <v>1759169.1334849501</v>
      </c>
    </row>
    <row r="33159" spans="1:6">
      <c r="A33159">
        <v>2024</v>
      </c>
      <c r="B33159" t="s">
        <v>1029</v>
      </c>
      <c r="C33159" t="s">
        <v>1022</v>
      </c>
      <c r="D33159" t="s">
        <v>1017</v>
      </c>
      <c r="E33159" t="s">
        <v>1018</v>
      </c>
      <c r="F33159" s="86">
        <v>1750559.2645860801</v>
      </c>
    </row>
    <row r="33160" spans="1:6">
      <c r="A33160">
        <v>2025</v>
      </c>
      <c r="B33160" t="s">
        <v>1029</v>
      </c>
      <c r="C33160" t="s">
        <v>1022</v>
      </c>
      <c r="D33160" t="s">
        <v>1017</v>
      </c>
      <c r="E33160" t="s">
        <v>1018</v>
      </c>
      <c r="F33160" s="86">
        <v>1743757.4180214801</v>
      </c>
    </row>
    <row r="33161" spans="1:6">
      <c r="A33161">
        <v>2026</v>
      </c>
      <c r="B33161" t="s">
        <v>1029</v>
      </c>
      <c r="C33161" t="s">
        <v>1022</v>
      </c>
      <c r="D33161" t="s">
        <v>1017</v>
      </c>
      <c r="E33161" t="s">
        <v>1018</v>
      </c>
      <c r="F33161" s="86">
        <v>1735937.8541300499</v>
      </c>
    </row>
    <row r="33162" spans="1:6">
      <c r="A33162">
        <v>2027</v>
      </c>
      <c r="B33162" t="s">
        <v>1029</v>
      </c>
      <c r="C33162" t="s">
        <v>1022</v>
      </c>
      <c r="D33162" t="s">
        <v>1017</v>
      </c>
      <c r="E33162" t="s">
        <v>1018</v>
      </c>
      <c r="F33162" s="86">
        <v>1733083.4346253099</v>
      </c>
    </row>
    <row r="33163" spans="1:6">
      <c r="A33163">
        <v>2028</v>
      </c>
      <c r="B33163" t="s">
        <v>1029</v>
      </c>
      <c r="C33163" t="s">
        <v>1022</v>
      </c>
      <c r="D33163" t="s">
        <v>1017</v>
      </c>
      <c r="E33163" t="s">
        <v>1018</v>
      </c>
      <c r="F33163" s="86">
        <v>1732335.2845834401</v>
      </c>
    </row>
    <row r="33164" spans="1:6">
      <c r="A33164">
        <v>2029</v>
      </c>
      <c r="B33164" t="s">
        <v>1029</v>
      </c>
      <c r="C33164" t="s">
        <v>1022</v>
      </c>
      <c r="D33164" t="s">
        <v>1017</v>
      </c>
      <c r="E33164" t="s">
        <v>1018</v>
      </c>
      <c r="F33164" s="86">
        <v>1733773.9539466</v>
      </c>
    </row>
    <row r="33165" spans="1:6">
      <c r="A33165">
        <v>2030</v>
      </c>
      <c r="B33165" t="s">
        <v>1029</v>
      </c>
      <c r="C33165" t="s">
        <v>1022</v>
      </c>
      <c r="D33165" t="s">
        <v>1017</v>
      </c>
      <c r="E33165" t="s">
        <v>1018</v>
      </c>
      <c r="F33165" s="86">
        <v>1737378.1570951</v>
      </c>
    </row>
    <row r="33166" spans="1:6">
      <c r="A33166">
        <v>2031</v>
      </c>
      <c r="B33166" t="s">
        <v>1029</v>
      </c>
      <c r="C33166" t="s">
        <v>1022</v>
      </c>
      <c r="D33166" t="s">
        <v>1017</v>
      </c>
      <c r="E33166" t="s">
        <v>1018</v>
      </c>
      <c r="F33166" s="86">
        <v>1740548.1084141301</v>
      </c>
    </row>
    <row r="33167" spans="1:6">
      <c r="A33167">
        <v>2032</v>
      </c>
      <c r="B33167" t="s">
        <v>1029</v>
      </c>
      <c r="C33167" t="s">
        <v>1022</v>
      </c>
      <c r="D33167" t="s">
        <v>1017</v>
      </c>
      <c r="E33167" t="s">
        <v>1018</v>
      </c>
      <c r="F33167" s="86">
        <v>1748431.05869689</v>
      </c>
    </row>
    <row r="33168" spans="1:6">
      <c r="A33168">
        <v>2033</v>
      </c>
      <c r="B33168" t="s">
        <v>1029</v>
      </c>
      <c r="C33168" t="s">
        <v>1022</v>
      </c>
      <c r="D33168" t="s">
        <v>1017</v>
      </c>
      <c r="E33168" t="s">
        <v>1018</v>
      </c>
      <c r="F33168" s="86">
        <v>1757635.6819734499</v>
      </c>
    </row>
    <row r="33169" spans="1:6">
      <c r="A33169">
        <v>2034</v>
      </c>
      <c r="B33169" t="s">
        <v>1029</v>
      </c>
      <c r="C33169" t="s">
        <v>1022</v>
      </c>
      <c r="D33169" t="s">
        <v>1017</v>
      </c>
      <c r="E33169" t="s">
        <v>1018</v>
      </c>
      <c r="F33169" s="86">
        <v>1767669.9777195</v>
      </c>
    </row>
    <row r="33170" spans="1:6">
      <c r="A33170">
        <v>2035</v>
      </c>
      <c r="B33170" t="s">
        <v>1029</v>
      </c>
      <c r="C33170" t="s">
        <v>1022</v>
      </c>
      <c r="D33170" t="s">
        <v>1017</v>
      </c>
      <c r="E33170" t="s">
        <v>1018</v>
      </c>
      <c r="F33170" s="86">
        <v>1778209.1903258199</v>
      </c>
    </row>
    <row r="33171" spans="1:6">
      <c r="A33171">
        <v>2036</v>
      </c>
      <c r="B33171" t="s">
        <v>1029</v>
      </c>
      <c r="C33171" t="s">
        <v>1022</v>
      </c>
      <c r="D33171" t="s">
        <v>1017</v>
      </c>
      <c r="E33171" t="s">
        <v>1018</v>
      </c>
      <c r="F33171" s="86">
        <v>1786347.4274456699</v>
      </c>
    </row>
    <row r="33172" spans="1:6">
      <c r="A33172">
        <v>2037</v>
      </c>
      <c r="B33172" t="s">
        <v>1029</v>
      </c>
      <c r="C33172" t="s">
        <v>1022</v>
      </c>
      <c r="D33172" t="s">
        <v>1017</v>
      </c>
      <c r="E33172" t="s">
        <v>1018</v>
      </c>
      <c r="F33172" s="86">
        <v>1797491.8944336399</v>
      </c>
    </row>
    <row r="33173" spans="1:6">
      <c r="A33173">
        <v>2038</v>
      </c>
      <c r="B33173" t="s">
        <v>1029</v>
      </c>
      <c r="C33173" t="s">
        <v>1022</v>
      </c>
      <c r="D33173" t="s">
        <v>1017</v>
      </c>
      <c r="E33173" t="s">
        <v>1018</v>
      </c>
      <c r="F33173" s="86">
        <v>1808853.06618037</v>
      </c>
    </row>
    <row r="33174" spans="1:6">
      <c r="A33174">
        <v>2039</v>
      </c>
      <c r="B33174" t="s">
        <v>1029</v>
      </c>
      <c r="C33174" t="s">
        <v>1022</v>
      </c>
      <c r="D33174" t="s">
        <v>1017</v>
      </c>
      <c r="E33174" t="s">
        <v>1018</v>
      </c>
      <c r="F33174" s="86">
        <v>1820380.9360164399</v>
      </c>
    </row>
    <row r="33175" spans="1:6">
      <c r="A33175">
        <v>2040</v>
      </c>
      <c r="B33175" t="s">
        <v>1029</v>
      </c>
      <c r="C33175" t="s">
        <v>1022</v>
      </c>
      <c r="D33175" t="s">
        <v>1017</v>
      </c>
      <c r="E33175" t="s">
        <v>1018</v>
      </c>
      <c r="F33175" s="86">
        <v>1832011.47001948</v>
      </c>
    </row>
    <row r="33176" spans="1:6">
      <c r="A33176">
        <v>2041</v>
      </c>
      <c r="B33176" t="s">
        <v>1029</v>
      </c>
      <c r="C33176" t="s">
        <v>1022</v>
      </c>
      <c r="D33176" t="s">
        <v>1017</v>
      </c>
      <c r="E33176" t="s">
        <v>1018</v>
      </c>
      <c r="F33176" s="86">
        <v>1843193.3233537499</v>
      </c>
    </row>
    <row r="33177" spans="1:6">
      <c r="A33177">
        <v>2042</v>
      </c>
      <c r="B33177" t="s">
        <v>1029</v>
      </c>
      <c r="C33177" t="s">
        <v>1022</v>
      </c>
      <c r="D33177" t="s">
        <v>1017</v>
      </c>
      <c r="E33177" t="s">
        <v>1018</v>
      </c>
      <c r="F33177" s="86">
        <v>1854336.48152542</v>
      </c>
    </row>
    <row r="33178" spans="1:6">
      <c r="A33178">
        <v>2043</v>
      </c>
      <c r="B33178" t="s">
        <v>1029</v>
      </c>
      <c r="C33178" t="s">
        <v>1022</v>
      </c>
      <c r="D33178" t="s">
        <v>1017</v>
      </c>
      <c r="E33178" t="s">
        <v>1018</v>
      </c>
      <c r="F33178" s="86">
        <v>1862778.4210154901</v>
      </c>
    </row>
    <row r="33179" spans="1:6">
      <c r="A33179">
        <v>2044</v>
      </c>
      <c r="B33179" t="s">
        <v>1029</v>
      </c>
      <c r="C33179" t="s">
        <v>1022</v>
      </c>
      <c r="D33179" t="s">
        <v>1017</v>
      </c>
      <c r="E33179" t="s">
        <v>1018</v>
      </c>
      <c r="F33179" s="86">
        <v>1873888.75609275</v>
      </c>
    </row>
    <row r="33180" spans="1:6">
      <c r="A33180">
        <v>2045</v>
      </c>
      <c r="B33180" t="s">
        <v>1029</v>
      </c>
      <c r="C33180" t="s">
        <v>1022</v>
      </c>
      <c r="D33180" t="s">
        <v>1017</v>
      </c>
      <c r="E33180" t="s">
        <v>1018</v>
      </c>
      <c r="F33180" s="86">
        <v>1884986.1347300599</v>
      </c>
    </row>
    <row r="33181" spans="1:6">
      <c r="A33181">
        <v>2046</v>
      </c>
      <c r="B33181" t="s">
        <v>1029</v>
      </c>
      <c r="C33181" t="s">
        <v>1022</v>
      </c>
      <c r="D33181" t="s">
        <v>1017</v>
      </c>
      <c r="E33181" t="s">
        <v>1018</v>
      </c>
      <c r="F33181" s="86">
        <v>1896072.8958455999</v>
      </c>
    </row>
    <row r="33182" spans="1:6">
      <c r="A33182">
        <v>2047</v>
      </c>
      <c r="B33182" t="s">
        <v>1029</v>
      </c>
      <c r="C33182" t="s">
        <v>1022</v>
      </c>
      <c r="D33182" t="s">
        <v>1017</v>
      </c>
      <c r="E33182" t="s">
        <v>1018</v>
      </c>
      <c r="F33182" s="86">
        <v>1907148.46856244</v>
      </c>
    </row>
    <row r="33183" spans="1:6">
      <c r="A33183">
        <v>2048</v>
      </c>
      <c r="B33183" t="s">
        <v>1029</v>
      </c>
      <c r="C33183" t="s">
        <v>1022</v>
      </c>
      <c r="D33183" t="s">
        <v>1017</v>
      </c>
      <c r="E33183" t="s">
        <v>1018</v>
      </c>
      <c r="F33183" s="86">
        <v>1918213.8505076901</v>
      </c>
    </row>
    <row r="33184" spans="1:6">
      <c r="A33184">
        <v>2049</v>
      </c>
      <c r="B33184" t="s">
        <v>1029</v>
      </c>
      <c r="C33184" t="s">
        <v>1022</v>
      </c>
      <c r="D33184" t="s">
        <v>1017</v>
      </c>
      <c r="E33184" t="s">
        <v>1018</v>
      </c>
      <c r="F33184" s="86">
        <v>1929268.7656047</v>
      </c>
    </row>
    <row r="33185" spans="1:6">
      <c r="A33185">
        <v>2050</v>
      </c>
      <c r="B33185" t="s">
        <v>1029</v>
      </c>
      <c r="C33185" t="s">
        <v>1022</v>
      </c>
      <c r="D33185" t="s">
        <v>1017</v>
      </c>
      <c r="E33185" t="s">
        <v>1018</v>
      </c>
      <c r="F33185" s="86">
        <v>1940322.22346202</v>
      </c>
    </row>
    <row r="33186" spans="1:6">
      <c r="A33186">
        <v>2017</v>
      </c>
      <c r="B33186" t="s">
        <v>1030</v>
      </c>
      <c r="C33186" t="s">
        <v>1022</v>
      </c>
      <c r="D33186" t="s">
        <v>1017</v>
      </c>
      <c r="E33186" t="s">
        <v>1018</v>
      </c>
      <c r="F33186" s="86">
        <v>1782161.6284886899</v>
      </c>
    </row>
    <row r="33187" spans="1:6">
      <c r="A33187">
        <v>2018</v>
      </c>
      <c r="B33187" t="s">
        <v>1030</v>
      </c>
      <c r="C33187" t="s">
        <v>1022</v>
      </c>
      <c r="D33187" t="s">
        <v>1017</v>
      </c>
      <c r="E33187" t="s">
        <v>1018</v>
      </c>
      <c r="F33187" s="86">
        <v>1789831.4225428801</v>
      </c>
    </row>
    <row r="33188" spans="1:6">
      <c r="A33188">
        <v>2019</v>
      </c>
      <c r="B33188" t="s">
        <v>1030</v>
      </c>
      <c r="C33188" t="s">
        <v>1022</v>
      </c>
      <c r="D33188" t="s">
        <v>1017</v>
      </c>
      <c r="E33188" t="s">
        <v>1018</v>
      </c>
      <c r="F33188" s="86">
        <v>1754873.58455115</v>
      </c>
    </row>
    <row r="33189" spans="1:6">
      <c r="A33189">
        <v>2020</v>
      </c>
      <c r="B33189" t="s">
        <v>1030</v>
      </c>
      <c r="C33189" t="s">
        <v>1022</v>
      </c>
      <c r="D33189" t="s">
        <v>1017</v>
      </c>
      <c r="E33189" t="s">
        <v>1018</v>
      </c>
      <c r="F33189" s="86">
        <v>1719266.2984515899</v>
      </c>
    </row>
    <row r="33190" spans="1:6">
      <c r="A33190">
        <v>2021</v>
      </c>
      <c r="B33190" t="s">
        <v>1030</v>
      </c>
      <c r="C33190" t="s">
        <v>1022</v>
      </c>
      <c r="D33190" t="s">
        <v>1017</v>
      </c>
      <c r="E33190" t="s">
        <v>1018</v>
      </c>
      <c r="F33190" s="86">
        <v>1683796.6596272499</v>
      </c>
    </row>
    <row r="33191" spans="1:6">
      <c r="A33191">
        <v>2022</v>
      </c>
      <c r="B33191" t="s">
        <v>1030</v>
      </c>
      <c r="C33191" t="s">
        <v>1022</v>
      </c>
      <c r="D33191" t="s">
        <v>1017</v>
      </c>
      <c r="E33191" t="s">
        <v>1018</v>
      </c>
      <c r="F33191" s="86">
        <v>1650418.9503353599</v>
      </c>
    </row>
    <row r="33192" spans="1:6">
      <c r="A33192">
        <v>2023</v>
      </c>
      <c r="B33192" t="s">
        <v>1030</v>
      </c>
      <c r="C33192" t="s">
        <v>1022</v>
      </c>
      <c r="D33192" t="s">
        <v>1017</v>
      </c>
      <c r="E33192" t="s">
        <v>1018</v>
      </c>
      <c r="F33192" s="86">
        <v>1618665.04547274</v>
      </c>
    </row>
    <row r="33193" spans="1:6">
      <c r="A33193">
        <v>2024</v>
      </c>
      <c r="B33193" t="s">
        <v>1030</v>
      </c>
      <c r="C33193" t="s">
        <v>1022</v>
      </c>
      <c r="D33193" t="s">
        <v>1017</v>
      </c>
      <c r="E33193" t="s">
        <v>1018</v>
      </c>
      <c r="F33193" s="86">
        <v>1588841.5274801501</v>
      </c>
    </row>
    <row r="33194" spans="1:6">
      <c r="A33194">
        <v>2025</v>
      </c>
      <c r="B33194" t="s">
        <v>1030</v>
      </c>
      <c r="C33194" t="s">
        <v>1022</v>
      </c>
      <c r="D33194" t="s">
        <v>1017</v>
      </c>
      <c r="E33194" t="s">
        <v>1018</v>
      </c>
      <c r="F33194" s="86">
        <v>1560515.41649615</v>
      </c>
    </row>
    <row r="33195" spans="1:6">
      <c r="A33195">
        <v>2026</v>
      </c>
      <c r="B33195" t="s">
        <v>1030</v>
      </c>
      <c r="C33195" t="s">
        <v>1022</v>
      </c>
      <c r="D33195" t="s">
        <v>1017</v>
      </c>
      <c r="E33195" t="s">
        <v>1018</v>
      </c>
      <c r="F33195" s="86">
        <v>1535492.1340728099</v>
      </c>
    </row>
    <row r="33196" spans="1:6">
      <c r="A33196">
        <v>2027</v>
      </c>
      <c r="B33196" t="s">
        <v>1030</v>
      </c>
      <c r="C33196" t="s">
        <v>1022</v>
      </c>
      <c r="D33196" t="s">
        <v>1017</v>
      </c>
      <c r="E33196" t="s">
        <v>1018</v>
      </c>
      <c r="F33196" s="86">
        <v>1513090.9523857799</v>
      </c>
    </row>
    <row r="33197" spans="1:6">
      <c r="A33197">
        <v>2028</v>
      </c>
      <c r="B33197" t="s">
        <v>1030</v>
      </c>
      <c r="C33197" t="s">
        <v>1022</v>
      </c>
      <c r="D33197" t="s">
        <v>1017</v>
      </c>
      <c r="E33197" t="s">
        <v>1018</v>
      </c>
      <c r="F33197" s="86">
        <v>1493168.2644031199</v>
      </c>
    </row>
    <row r="33198" spans="1:6">
      <c r="A33198">
        <v>2029</v>
      </c>
      <c r="B33198" t="s">
        <v>1030</v>
      </c>
      <c r="C33198" t="s">
        <v>1022</v>
      </c>
      <c r="D33198" t="s">
        <v>1017</v>
      </c>
      <c r="E33198" t="s">
        <v>1018</v>
      </c>
      <c r="F33198" s="86">
        <v>1475394.9712975901</v>
      </c>
    </row>
    <row r="33199" spans="1:6">
      <c r="A33199">
        <v>2030</v>
      </c>
      <c r="B33199" t="s">
        <v>1030</v>
      </c>
      <c r="C33199" t="s">
        <v>1022</v>
      </c>
      <c r="D33199" t="s">
        <v>1017</v>
      </c>
      <c r="E33199" t="s">
        <v>1018</v>
      </c>
      <c r="F33199" s="86">
        <v>1458669.03044708</v>
      </c>
    </row>
    <row r="33200" spans="1:6">
      <c r="A33200">
        <v>2031</v>
      </c>
      <c r="B33200" t="s">
        <v>1030</v>
      </c>
      <c r="C33200" t="s">
        <v>1022</v>
      </c>
      <c r="D33200" t="s">
        <v>1017</v>
      </c>
      <c r="E33200" t="s">
        <v>1018</v>
      </c>
      <c r="F33200" s="86">
        <v>1444688.0671331</v>
      </c>
    </row>
    <row r="33201" spans="1:6">
      <c r="A33201">
        <v>2032</v>
      </c>
      <c r="B33201" t="s">
        <v>1030</v>
      </c>
      <c r="C33201" t="s">
        <v>1022</v>
      </c>
      <c r="D33201" t="s">
        <v>1017</v>
      </c>
      <c r="E33201" t="s">
        <v>1018</v>
      </c>
      <c r="F33201" s="86">
        <v>1432557.83542086</v>
      </c>
    </row>
    <row r="33202" spans="1:6">
      <c r="A33202">
        <v>2033</v>
      </c>
      <c r="B33202" t="s">
        <v>1030</v>
      </c>
      <c r="C33202" t="s">
        <v>1022</v>
      </c>
      <c r="D33202" t="s">
        <v>1017</v>
      </c>
      <c r="E33202" t="s">
        <v>1018</v>
      </c>
      <c r="F33202" s="86">
        <v>1421865.66293587</v>
      </c>
    </row>
    <row r="33203" spans="1:6">
      <c r="A33203">
        <v>2034</v>
      </c>
      <c r="B33203" t="s">
        <v>1030</v>
      </c>
      <c r="C33203" t="s">
        <v>1022</v>
      </c>
      <c r="D33203" t="s">
        <v>1017</v>
      </c>
      <c r="E33203" t="s">
        <v>1018</v>
      </c>
      <c r="F33203" s="86">
        <v>1412281.67510885</v>
      </c>
    </row>
    <row r="33204" spans="1:6">
      <c r="A33204">
        <v>2035</v>
      </c>
      <c r="B33204" t="s">
        <v>1030</v>
      </c>
      <c r="C33204" t="s">
        <v>1022</v>
      </c>
      <c r="D33204" t="s">
        <v>1017</v>
      </c>
      <c r="E33204" t="s">
        <v>1018</v>
      </c>
      <c r="F33204" s="86">
        <v>1403726.17038577</v>
      </c>
    </row>
    <row r="33205" spans="1:6">
      <c r="A33205">
        <v>2036</v>
      </c>
      <c r="B33205" t="s">
        <v>1030</v>
      </c>
      <c r="C33205" t="s">
        <v>1022</v>
      </c>
      <c r="D33205" t="s">
        <v>1017</v>
      </c>
      <c r="E33205" t="s">
        <v>1018</v>
      </c>
      <c r="F33205" s="86">
        <v>1396256.5908033</v>
      </c>
    </row>
    <row r="33206" spans="1:6">
      <c r="A33206">
        <v>2037</v>
      </c>
      <c r="B33206" t="s">
        <v>1030</v>
      </c>
      <c r="C33206" t="s">
        <v>1022</v>
      </c>
      <c r="D33206" t="s">
        <v>1017</v>
      </c>
      <c r="E33206" t="s">
        <v>1018</v>
      </c>
      <c r="F33206" s="86">
        <v>1389294.8954238601</v>
      </c>
    </row>
    <row r="33207" spans="1:6">
      <c r="A33207">
        <v>2038</v>
      </c>
      <c r="B33207" t="s">
        <v>1030</v>
      </c>
      <c r="C33207" t="s">
        <v>1022</v>
      </c>
      <c r="D33207" t="s">
        <v>1017</v>
      </c>
      <c r="E33207" t="s">
        <v>1018</v>
      </c>
      <c r="F33207" s="86">
        <v>1383884.4723946999</v>
      </c>
    </row>
    <row r="33208" spans="1:6">
      <c r="A33208">
        <v>2039</v>
      </c>
      <c r="B33208" t="s">
        <v>1030</v>
      </c>
      <c r="C33208" t="s">
        <v>1022</v>
      </c>
      <c r="D33208" t="s">
        <v>1017</v>
      </c>
      <c r="E33208" t="s">
        <v>1018</v>
      </c>
      <c r="F33208" s="86">
        <v>1379344.9088401101</v>
      </c>
    </row>
    <row r="33209" spans="1:6">
      <c r="A33209">
        <v>2040</v>
      </c>
      <c r="B33209" t="s">
        <v>1030</v>
      </c>
      <c r="C33209" t="s">
        <v>1022</v>
      </c>
      <c r="D33209" t="s">
        <v>1017</v>
      </c>
      <c r="E33209" t="s">
        <v>1018</v>
      </c>
      <c r="F33209" s="86">
        <v>1375553.84359365</v>
      </c>
    </row>
    <row r="33210" spans="1:6">
      <c r="A33210">
        <v>2041</v>
      </c>
      <c r="B33210" t="s">
        <v>1030</v>
      </c>
      <c r="C33210" t="s">
        <v>1022</v>
      </c>
      <c r="D33210" t="s">
        <v>1017</v>
      </c>
      <c r="E33210" t="s">
        <v>1018</v>
      </c>
      <c r="F33210" s="86">
        <v>1372456.5056662599</v>
      </c>
    </row>
    <row r="33211" spans="1:6">
      <c r="A33211">
        <v>2042</v>
      </c>
      <c r="B33211" t="s">
        <v>1030</v>
      </c>
      <c r="C33211" t="s">
        <v>1022</v>
      </c>
      <c r="D33211" t="s">
        <v>1017</v>
      </c>
      <c r="E33211" t="s">
        <v>1018</v>
      </c>
      <c r="F33211" s="86">
        <v>1369452.2184361501</v>
      </c>
    </row>
    <row r="33212" spans="1:6">
      <c r="A33212">
        <v>2043</v>
      </c>
      <c r="B33212" t="s">
        <v>1030</v>
      </c>
      <c r="C33212" t="s">
        <v>1022</v>
      </c>
      <c r="D33212" t="s">
        <v>1017</v>
      </c>
      <c r="E33212" t="s">
        <v>1018</v>
      </c>
      <c r="F33212" s="86">
        <v>1367563.7007563601</v>
      </c>
    </row>
    <row r="33213" spans="1:6">
      <c r="A33213">
        <v>2044</v>
      </c>
      <c r="B33213" t="s">
        <v>1030</v>
      </c>
      <c r="C33213" t="s">
        <v>1022</v>
      </c>
      <c r="D33213" t="s">
        <v>1017</v>
      </c>
      <c r="E33213" t="s">
        <v>1018</v>
      </c>
      <c r="F33213" s="86">
        <v>1366130.8614906101</v>
      </c>
    </row>
    <row r="33214" spans="1:6">
      <c r="A33214">
        <v>2045</v>
      </c>
      <c r="B33214" t="s">
        <v>1030</v>
      </c>
      <c r="C33214" t="s">
        <v>1022</v>
      </c>
      <c r="D33214" t="s">
        <v>1017</v>
      </c>
      <c r="E33214" t="s">
        <v>1018</v>
      </c>
      <c r="F33214" s="86">
        <v>1364555.0421239501</v>
      </c>
    </row>
    <row r="33215" spans="1:6">
      <c r="A33215">
        <v>2046</v>
      </c>
      <c r="B33215" t="s">
        <v>1030</v>
      </c>
      <c r="C33215" t="s">
        <v>1022</v>
      </c>
      <c r="D33215" t="s">
        <v>1017</v>
      </c>
      <c r="E33215" t="s">
        <v>1018</v>
      </c>
      <c r="F33215" s="86">
        <v>1363910.2354836599</v>
      </c>
    </row>
    <row r="33216" spans="1:6">
      <c r="A33216">
        <v>2047</v>
      </c>
      <c r="B33216" t="s">
        <v>1030</v>
      </c>
      <c r="C33216" t="s">
        <v>1022</v>
      </c>
      <c r="D33216" t="s">
        <v>1017</v>
      </c>
      <c r="E33216" t="s">
        <v>1018</v>
      </c>
      <c r="F33216" s="86">
        <v>1363597.6668903299</v>
      </c>
    </row>
    <row r="33217" spans="1:6">
      <c r="A33217">
        <v>2048</v>
      </c>
      <c r="B33217" t="s">
        <v>1030</v>
      </c>
      <c r="C33217" t="s">
        <v>1022</v>
      </c>
      <c r="D33217" t="s">
        <v>1017</v>
      </c>
      <c r="E33217" t="s">
        <v>1018</v>
      </c>
      <c r="F33217" s="86">
        <v>1363037.94341294</v>
      </c>
    </row>
    <row r="33218" spans="1:6">
      <c r="A33218">
        <v>2049</v>
      </c>
      <c r="B33218" t="s">
        <v>1030</v>
      </c>
      <c r="C33218" t="s">
        <v>1022</v>
      </c>
      <c r="D33218" t="s">
        <v>1017</v>
      </c>
      <c r="E33218" t="s">
        <v>1018</v>
      </c>
      <c r="F33218" s="86">
        <v>1363231.0586896201</v>
      </c>
    </row>
    <row r="33219" spans="1:6">
      <c r="A33219">
        <v>2050</v>
      </c>
      <c r="B33219" t="s">
        <v>1030</v>
      </c>
      <c r="C33219" t="s">
        <v>1022</v>
      </c>
      <c r="D33219" t="s">
        <v>1017</v>
      </c>
      <c r="E33219" t="s">
        <v>1018</v>
      </c>
      <c r="F33219" s="86">
        <v>1363525.62928712</v>
      </c>
    </row>
    <row r="33220" spans="1:6">
      <c r="A33220">
        <v>2017</v>
      </c>
      <c r="B33220" t="s">
        <v>1031</v>
      </c>
      <c r="C33220" t="s">
        <v>1022</v>
      </c>
      <c r="D33220" t="s">
        <v>1017</v>
      </c>
      <c r="E33220" t="s">
        <v>1018</v>
      </c>
      <c r="F33220" s="86">
        <v>1238696.50724008</v>
      </c>
    </row>
    <row r="33221" spans="1:6">
      <c r="A33221">
        <v>2018</v>
      </c>
      <c r="B33221" t="s">
        <v>1031</v>
      </c>
      <c r="C33221" t="s">
        <v>1022</v>
      </c>
      <c r="D33221" t="s">
        <v>1017</v>
      </c>
      <c r="E33221" t="s">
        <v>1018</v>
      </c>
      <c r="F33221" s="86">
        <v>1244021.2266691299</v>
      </c>
    </row>
    <row r="33222" spans="1:6">
      <c r="A33222">
        <v>2019</v>
      </c>
      <c r="B33222" t="s">
        <v>1031</v>
      </c>
      <c r="C33222" t="s">
        <v>1022</v>
      </c>
      <c r="D33222" t="s">
        <v>1017</v>
      </c>
      <c r="E33222" t="s">
        <v>1018</v>
      </c>
      <c r="F33222" s="86">
        <v>1219731.83769142</v>
      </c>
    </row>
    <row r="33223" spans="1:6">
      <c r="A33223">
        <v>2020</v>
      </c>
      <c r="B33223" t="s">
        <v>1031</v>
      </c>
      <c r="C33223" t="s">
        <v>1022</v>
      </c>
      <c r="D33223" t="s">
        <v>1017</v>
      </c>
      <c r="E33223" t="s">
        <v>1018</v>
      </c>
      <c r="F33223" s="86">
        <v>1194989.5598615301</v>
      </c>
    </row>
    <row r="33224" spans="1:6">
      <c r="A33224">
        <v>2021</v>
      </c>
      <c r="B33224" t="s">
        <v>1031</v>
      </c>
      <c r="C33224" t="s">
        <v>1022</v>
      </c>
      <c r="D33224" t="s">
        <v>1017</v>
      </c>
      <c r="E33224" t="s">
        <v>1018</v>
      </c>
      <c r="F33224" s="86">
        <v>1170342.9275114001</v>
      </c>
    </row>
    <row r="33225" spans="1:6">
      <c r="A33225">
        <v>2022</v>
      </c>
      <c r="B33225" t="s">
        <v>1031</v>
      </c>
      <c r="C33225" t="s">
        <v>1022</v>
      </c>
      <c r="D33225" t="s">
        <v>1017</v>
      </c>
      <c r="E33225" t="s">
        <v>1018</v>
      </c>
      <c r="F33225" s="86">
        <v>1147149.59486196</v>
      </c>
    </row>
    <row r="33226" spans="1:6">
      <c r="A33226">
        <v>2023</v>
      </c>
      <c r="B33226" t="s">
        <v>1031</v>
      </c>
      <c r="C33226" t="s">
        <v>1022</v>
      </c>
      <c r="D33226" t="s">
        <v>1017</v>
      </c>
      <c r="E33226" t="s">
        <v>1018</v>
      </c>
      <c r="F33226" s="86">
        <v>1125084.73074856</v>
      </c>
    </row>
    <row r="33227" spans="1:6">
      <c r="A33227">
        <v>2024</v>
      </c>
      <c r="B33227" t="s">
        <v>1031</v>
      </c>
      <c r="C33227" t="s">
        <v>1022</v>
      </c>
      <c r="D33227" t="s">
        <v>1017</v>
      </c>
      <c r="E33227" t="s">
        <v>1018</v>
      </c>
      <c r="F33227" s="86">
        <v>1104361.37541588</v>
      </c>
    </row>
    <row r="33228" spans="1:6">
      <c r="A33228">
        <v>2025</v>
      </c>
      <c r="B33228" t="s">
        <v>1031</v>
      </c>
      <c r="C33228" t="s">
        <v>1022</v>
      </c>
      <c r="D33228" t="s">
        <v>1017</v>
      </c>
      <c r="E33228" t="s">
        <v>1018</v>
      </c>
      <c r="F33228" s="86">
        <v>1084678.7799863</v>
      </c>
    </row>
    <row r="33229" spans="1:6">
      <c r="A33229">
        <v>2026</v>
      </c>
      <c r="B33229" t="s">
        <v>1031</v>
      </c>
      <c r="C33229" t="s">
        <v>1022</v>
      </c>
      <c r="D33229" t="s">
        <v>1017</v>
      </c>
      <c r="E33229" t="s">
        <v>1018</v>
      </c>
      <c r="F33229" s="86">
        <v>1067291.1828934001</v>
      </c>
    </row>
    <row r="33230" spans="1:6">
      <c r="A33230">
        <v>2027</v>
      </c>
      <c r="B33230" t="s">
        <v>1031</v>
      </c>
      <c r="C33230" t="s">
        <v>1022</v>
      </c>
      <c r="D33230" t="s">
        <v>1017</v>
      </c>
      <c r="E33230" t="s">
        <v>1018</v>
      </c>
      <c r="F33230" s="86">
        <v>1051725.6740619801</v>
      </c>
    </row>
    <row r="33231" spans="1:6">
      <c r="A33231">
        <v>2028</v>
      </c>
      <c r="B33231" t="s">
        <v>1031</v>
      </c>
      <c r="C33231" t="s">
        <v>1022</v>
      </c>
      <c r="D33231" t="s">
        <v>1017</v>
      </c>
      <c r="E33231" t="s">
        <v>1018</v>
      </c>
      <c r="F33231" s="86">
        <v>1037882.63291046</v>
      </c>
    </row>
    <row r="33232" spans="1:6">
      <c r="A33232">
        <v>2029</v>
      </c>
      <c r="B33232" t="s">
        <v>1031</v>
      </c>
      <c r="C33232" t="s">
        <v>1022</v>
      </c>
      <c r="D33232" t="s">
        <v>1017</v>
      </c>
      <c r="E33232" t="s">
        <v>1018</v>
      </c>
      <c r="F33232" s="86">
        <v>1025533.49816984</v>
      </c>
    </row>
    <row r="33233" spans="1:6">
      <c r="A33233">
        <v>2030</v>
      </c>
      <c r="B33233" t="s">
        <v>1031</v>
      </c>
      <c r="C33233" t="s">
        <v>1022</v>
      </c>
      <c r="D33233" t="s">
        <v>1017</v>
      </c>
      <c r="E33233" t="s">
        <v>1018</v>
      </c>
      <c r="F33233" s="86">
        <v>1013912.97924497</v>
      </c>
    </row>
    <row r="33234" spans="1:6">
      <c r="A33234">
        <v>2031</v>
      </c>
      <c r="B33234" t="s">
        <v>1031</v>
      </c>
      <c r="C33234" t="s">
        <v>1022</v>
      </c>
      <c r="D33234" t="s">
        <v>1017</v>
      </c>
      <c r="E33234" t="s">
        <v>1018</v>
      </c>
      <c r="F33234" s="86">
        <v>1004200.47556474</v>
      </c>
    </row>
    <row r="33235" spans="1:6">
      <c r="A33235">
        <v>2032</v>
      </c>
      <c r="B33235" t="s">
        <v>1031</v>
      </c>
      <c r="C33235" t="s">
        <v>1022</v>
      </c>
      <c r="D33235" t="s">
        <v>1017</v>
      </c>
      <c r="E33235" t="s">
        <v>1018</v>
      </c>
      <c r="F33235" s="86">
        <v>995774.37783510797</v>
      </c>
    </row>
    <row r="33236" spans="1:6">
      <c r="A33236">
        <v>2033</v>
      </c>
      <c r="B33236" t="s">
        <v>1031</v>
      </c>
      <c r="C33236" t="s">
        <v>1022</v>
      </c>
      <c r="D33236" t="s">
        <v>1017</v>
      </c>
      <c r="E33236" t="s">
        <v>1018</v>
      </c>
      <c r="F33236" s="86">
        <v>988347.62993742095</v>
      </c>
    </row>
    <row r="33237" spans="1:6">
      <c r="A33237">
        <v>2034</v>
      </c>
      <c r="B33237" t="s">
        <v>1031</v>
      </c>
      <c r="C33237" t="s">
        <v>1022</v>
      </c>
      <c r="D33237" t="s">
        <v>1017</v>
      </c>
      <c r="E33237" t="s">
        <v>1018</v>
      </c>
      <c r="F33237" s="86">
        <v>981691.22984094894</v>
      </c>
    </row>
    <row r="33238" spans="1:6">
      <c r="A33238">
        <v>2035</v>
      </c>
      <c r="B33238" t="s">
        <v>1031</v>
      </c>
      <c r="C33238" t="s">
        <v>1022</v>
      </c>
      <c r="D33238" t="s">
        <v>1017</v>
      </c>
      <c r="E33238" t="s">
        <v>1018</v>
      </c>
      <c r="F33238" s="86">
        <v>975749.84084677405</v>
      </c>
    </row>
    <row r="33239" spans="1:6">
      <c r="A33239">
        <v>2036</v>
      </c>
      <c r="B33239" t="s">
        <v>1031</v>
      </c>
      <c r="C33239" t="s">
        <v>1022</v>
      </c>
      <c r="D33239" t="s">
        <v>1017</v>
      </c>
      <c r="E33239" t="s">
        <v>1018</v>
      </c>
      <c r="F33239" s="86">
        <v>970563.26727180299</v>
      </c>
    </row>
    <row r="33240" spans="1:6">
      <c r="A33240">
        <v>2037</v>
      </c>
      <c r="B33240" t="s">
        <v>1031</v>
      </c>
      <c r="C33240" t="s">
        <v>1022</v>
      </c>
      <c r="D33240" t="s">
        <v>1017</v>
      </c>
      <c r="E33240" t="s">
        <v>1018</v>
      </c>
      <c r="F33240" s="86">
        <v>965729.655355745</v>
      </c>
    </row>
    <row r="33241" spans="1:6">
      <c r="A33241">
        <v>2038</v>
      </c>
      <c r="B33241" t="s">
        <v>1031</v>
      </c>
      <c r="C33241" t="s">
        <v>1022</v>
      </c>
      <c r="D33241" t="s">
        <v>1017</v>
      </c>
      <c r="E33241" t="s">
        <v>1018</v>
      </c>
      <c r="F33241" s="86">
        <v>961973.816559211</v>
      </c>
    </row>
    <row r="33242" spans="1:6">
      <c r="A33242">
        <v>2039</v>
      </c>
      <c r="B33242" t="s">
        <v>1031</v>
      </c>
      <c r="C33242" t="s">
        <v>1022</v>
      </c>
      <c r="D33242" t="s">
        <v>1017</v>
      </c>
      <c r="E33242" t="s">
        <v>1018</v>
      </c>
      <c r="F33242" s="86">
        <v>958823.19671084895</v>
      </c>
    </row>
    <row r="33243" spans="1:6">
      <c r="A33243">
        <v>2040</v>
      </c>
      <c r="B33243" t="s">
        <v>1031</v>
      </c>
      <c r="C33243" t="s">
        <v>1022</v>
      </c>
      <c r="D33243" t="s">
        <v>1017</v>
      </c>
      <c r="E33243" t="s">
        <v>1018</v>
      </c>
      <c r="F33243" s="86">
        <v>956192.79656140204</v>
      </c>
    </row>
    <row r="33244" spans="1:6">
      <c r="A33244">
        <v>2041</v>
      </c>
      <c r="B33244" t="s">
        <v>1031</v>
      </c>
      <c r="C33244" t="s">
        <v>1022</v>
      </c>
      <c r="D33244" t="s">
        <v>1017</v>
      </c>
      <c r="E33244" t="s">
        <v>1018</v>
      </c>
      <c r="F33244" s="86">
        <v>954043.21482278104</v>
      </c>
    </row>
    <row r="33245" spans="1:6">
      <c r="A33245">
        <v>2042</v>
      </c>
      <c r="B33245" t="s">
        <v>1031</v>
      </c>
      <c r="C33245" t="s">
        <v>1022</v>
      </c>
      <c r="D33245" t="s">
        <v>1017</v>
      </c>
      <c r="E33245" t="s">
        <v>1018</v>
      </c>
      <c r="F33245" s="86">
        <v>951959.86556362303</v>
      </c>
    </row>
    <row r="33246" spans="1:6">
      <c r="A33246">
        <v>2043</v>
      </c>
      <c r="B33246" t="s">
        <v>1031</v>
      </c>
      <c r="C33246" t="s">
        <v>1022</v>
      </c>
      <c r="D33246" t="s">
        <v>1017</v>
      </c>
      <c r="E33246" t="s">
        <v>1018</v>
      </c>
      <c r="F33246" s="86">
        <v>950652.24698597903</v>
      </c>
    </row>
    <row r="33247" spans="1:6">
      <c r="A33247">
        <v>2044</v>
      </c>
      <c r="B33247" t="s">
        <v>1031</v>
      </c>
      <c r="C33247" t="s">
        <v>1022</v>
      </c>
      <c r="D33247" t="s">
        <v>1017</v>
      </c>
      <c r="E33247" t="s">
        <v>1018</v>
      </c>
      <c r="F33247" s="86">
        <v>949661.79806891596</v>
      </c>
    </row>
    <row r="33248" spans="1:6">
      <c r="A33248">
        <v>2045</v>
      </c>
      <c r="B33248" t="s">
        <v>1031</v>
      </c>
      <c r="C33248" t="s">
        <v>1022</v>
      </c>
      <c r="D33248" t="s">
        <v>1017</v>
      </c>
      <c r="E33248" t="s">
        <v>1018</v>
      </c>
      <c r="F33248" s="86">
        <v>948572.736725442</v>
      </c>
    </row>
    <row r="33249" spans="1:6">
      <c r="A33249">
        <v>2046</v>
      </c>
      <c r="B33249" t="s">
        <v>1031</v>
      </c>
      <c r="C33249" t="s">
        <v>1022</v>
      </c>
      <c r="D33249" t="s">
        <v>1017</v>
      </c>
      <c r="E33249" t="s">
        <v>1018</v>
      </c>
      <c r="F33249" s="86">
        <v>948131.09505251003</v>
      </c>
    </row>
    <row r="33250" spans="1:6">
      <c r="A33250">
        <v>2047</v>
      </c>
      <c r="B33250" t="s">
        <v>1031</v>
      </c>
      <c r="C33250" t="s">
        <v>1022</v>
      </c>
      <c r="D33250" t="s">
        <v>1017</v>
      </c>
      <c r="E33250" t="s">
        <v>1018</v>
      </c>
      <c r="F33250" s="86">
        <v>947920.708893909</v>
      </c>
    </row>
    <row r="33251" spans="1:6">
      <c r="A33251">
        <v>2048</v>
      </c>
      <c r="B33251" t="s">
        <v>1031</v>
      </c>
      <c r="C33251" t="s">
        <v>1022</v>
      </c>
      <c r="D33251" t="s">
        <v>1017</v>
      </c>
      <c r="E33251" t="s">
        <v>1018</v>
      </c>
      <c r="F33251" s="86">
        <v>947538.81361032696</v>
      </c>
    </row>
    <row r="33252" spans="1:6">
      <c r="A33252">
        <v>2049</v>
      </c>
      <c r="B33252" t="s">
        <v>1031</v>
      </c>
      <c r="C33252" t="s">
        <v>1022</v>
      </c>
      <c r="D33252" t="s">
        <v>1017</v>
      </c>
      <c r="E33252" t="s">
        <v>1018</v>
      </c>
      <c r="F33252" s="86">
        <v>947679.80311910098</v>
      </c>
    </row>
    <row r="33253" spans="1:6">
      <c r="A33253">
        <v>2050</v>
      </c>
      <c r="B33253" t="s">
        <v>1031</v>
      </c>
      <c r="C33253" t="s">
        <v>1022</v>
      </c>
      <c r="D33253" t="s">
        <v>1017</v>
      </c>
      <c r="E33253" t="s">
        <v>1018</v>
      </c>
      <c r="F33253" s="86">
        <v>947891.06130653899</v>
      </c>
    </row>
    <row r="33254" spans="1:6">
      <c r="A33254">
        <v>2017</v>
      </c>
      <c r="B33254" t="s">
        <v>1032</v>
      </c>
      <c r="C33254" t="s">
        <v>1022</v>
      </c>
      <c r="D33254" t="s">
        <v>1017</v>
      </c>
      <c r="E33254" t="s">
        <v>1018</v>
      </c>
      <c r="F33254" s="86">
        <v>105654005.63671499</v>
      </c>
    </row>
    <row r="33255" spans="1:6">
      <c r="A33255">
        <v>2018</v>
      </c>
      <c r="B33255" t="s">
        <v>1032</v>
      </c>
      <c r="C33255" t="s">
        <v>1022</v>
      </c>
      <c r="D33255" t="s">
        <v>1017</v>
      </c>
      <c r="E33255" t="s">
        <v>1018</v>
      </c>
      <c r="F33255" s="86">
        <v>106082634.18244</v>
      </c>
    </row>
    <row r="33256" spans="1:6">
      <c r="A33256">
        <v>2019</v>
      </c>
      <c r="B33256" t="s">
        <v>1032</v>
      </c>
      <c r="C33256" t="s">
        <v>1022</v>
      </c>
      <c r="D33256" t="s">
        <v>1017</v>
      </c>
      <c r="E33256" t="s">
        <v>1018</v>
      </c>
      <c r="F33256" s="86">
        <v>103982668.998316</v>
      </c>
    </row>
    <row r="33257" spans="1:6">
      <c r="A33257">
        <v>2020</v>
      </c>
      <c r="B33257" t="s">
        <v>1032</v>
      </c>
      <c r="C33257" t="s">
        <v>1022</v>
      </c>
      <c r="D33257" t="s">
        <v>1017</v>
      </c>
      <c r="E33257" t="s">
        <v>1018</v>
      </c>
      <c r="F33257" s="86">
        <v>101847677.16112199</v>
      </c>
    </row>
    <row r="33258" spans="1:6">
      <c r="A33258">
        <v>2021</v>
      </c>
      <c r="B33258" t="s">
        <v>1032</v>
      </c>
      <c r="C33258" t="s">
        <v>1022</v>
      </c>
      <c r="D33258" t="s">
        <v>1017</v>
      </c>
      <c r="E33258" t="s">
        <v>1018</v>
      </c>
      <c r="F33258" s="86">
        <v>99722653.652653798</v>
      </c>
    </row>
    <row r="33259" spans="1:6">
      <c r="A33259">
        <v>2022</v>
      </c>
      <c r="B33259" t="s">
        <v>1032</v>
      </c>
      <c r="C33259" t="s">
        <v>1022</v>
      </c>
      <c r="D33259" t="s">
        <v>1017</v>
      </c>
      <c r="E33259" t="s">
        <v>1018</v>
      </c>
      <c r="F33259" s="86">
        <v>97723193.058222398</v>
      </c>
    </row>
    <row r="33260" spans="1:6">
      <c r="A33260">
        <v>2023</v>
      </c>
      <c r="B33260" t="s">
        <v>1032</v>
      </c>
      <c r="C33260" t="s">
        <v>1022</v>
      </c>
      <c r="D33260" t="s">
        <v>1017</v>
      </c>
      <c r="E33260" t="s">
        <v>1018</v>
      </c>
      <c r="F33260" s="86">
        <v>95821646.668656096</v>
      </c>
    </row>
    <row r="33261" spans="1:6">
      <c r="A33261">
        <v>2024</v>
      </c>
      <c r="B33261" t="s">
        <v>1032</v>
      </c>
      <c r="C33261" t="s">
        <v>1022</v>
      </c>
      <c r="D33261" t="s">
        <v>1017</v>
      </c>
      <c r="E33261" t="s">
        <v>1018</v>
      </c>
      <c r="F33261" s="86">
        <v>94036735.849129796</v>
      </c>
    </row>
    <row r="33262" spans="1:6">
      <c r="A33262">
        <v>2025</v>
      </c>
      <c r="B33262" t="s">
        <v>1032</v>
      </c>
      <c r="C33262" t="s">
        <v>1022</v>
      </c>
      <c r="D33262" t="s">
        <v>1017</v>
      </c>
      <c r="E33262" t="s">
        <v>1018</v>
      </c>
      <c r="F33262" s="86">
        <v>92343240.979741499</v>
      </c>
    </row>
    <row r="33263" spans="1:6">
      <c r="A33263">
        <v>2026</v>
      </c>
      <c r="B33263" t="s">
        <v>1032</v>
      </c>
      <c r="C33263" t="s">
        <v>1022</v>
      </c>
      <c r="D33263" t="s">
        <v>1017</v>
      </c>
      <c r="E33263" t="s">
        <v>1018</v>
      </c>
      <c r="F33263" s="86">
        <v>90848714.989504099</v>
      </c>
    </row>
    <row r="33264" spans="1:6">
      <c r="A33264">
        <v>2027</v>
      </c>
      <c r="B33264" t="s">
        <v>1032</v>
      </c>
      <c r="C33264" t="s">
        <v>1022</v>
      </c>
      <c r="D33264" t="s">
        <v>1017</v>
      </c>
      <c r="E33264" t="s">
        <v>1018</v>
      </c>
      <c r="F33264" s="86">
        <v>89512887.489064306</v>
      </c>
    </row>
    <row r="33265" spans="1:6">
      <c r="A33265">
        <v>2028</v>
      </c>
      <c r="B33265" t="s">
        <v>1032</v>
      </c>
      <c r="C33265" t="s">
        <v>1022</v>
      </c>
      <c r="D33265" t="s">
        <v>1017</v>
      </c>
      <c r="E33265" t="s">
        <v>1018</v>
      </c>
      <c r="F33265" s="86">
        <v>88326975.465292707</v>
      </c>
    </row>
    <row r="33266" spans="1:6">
      <c r="A33266">
        <v>2029</v>
      </c>
      <c r="B33266" t="s">
        <v>1032</v>
      </c>
      <c r="C33266" t="s">
        <v>1022</v>
      </c>
      <c r="D33266" t="s">
        <v>1017</v>
      </c>
      <c r="E33266" t="s">
        <v>1018</v>
      </c>
      <c r="F33266" s="86">
        <v>87270680.597207502</v>
      </c>
    </row>
    <row r="33267" spans="1:6">
      <c r="A33267">
        <v>2030</v>
      </c>
      <c r="B33267" t="s">
        <v>1032</v>
      </c>
      <c r="C33267" t="s">
        <v>1022</v>
      </c>
      <c r="D33267" t="s">
        <v>1017</v>
      </c>
      <c r="E33267" t="s">
        <v>1018</v>
      </c>
      <c r="F33267" s="86">
        <v>86277858.700495794</v>
      </c>
    </row>
    <row r="33268" spans="1:6">
      <c r="A33268">
        <v>2031</v>
      </c>
      <c r="B33268" t="s">
        <v>1032</v>
      </c>
      <c r="C33268" t="s">
        <v>1022</v>
      </c>
      <c r="D33268" t="s">
        <v>1017</v>
      </c>
      <c r="E33268" t="s">
        <v>1018</v>
      </c>
      <c r="F33268" s="86">
        <v>85448716.655629396</v>
      </c>
    </row>
    <row r="33269" spans="1:6">
      <c r="A33269">
        <v>2032</v>
      </c>
      <c r="B33269" t="s">
        <v>1032</v>
      </c>
      <c r="C33269" t="s">
        <v>1022</v>
      </c>
      <c r="D33269" t="s">
        <v>1017</v>
      </c>
      <c r="E33269" t="s">
        <v>1018</v>
      </c>
      <c r="F33269" s="86">
        <v>84730412.221172705</v>
      </c>
    </row>
    <row r="33270" spans="1:6">
      <c r="A33270">
        <v>2033</v>
      </c>
      <c r="B33270" t="s">
        <v>1032</v>
      </c>
      <c r="C33270" t="s">
        <v>1022</v>
      </c>
      <c r="D33270" t="s">
        <v>1017</v>
      </c>
      <c r="E33270" t="s">
        <v>1018</v>
      </c>
      <c r="F33270" s="86">
        <v>84097747.458446994</v>
      </c>
    </row>
    <row r="33271" spans="1:6">
      <c r="A33271">
        <v>2034</v>
      </c>
      <c r="B33271" t="s">
        <v>1032</v>
      </c>
      <c r="C33271" t="s">
        <v>1022</v>
      </c>
      <c r="D33271" t="s">
        <v>1017</v>
      </c>
      <c r="E33271" t="s">
        <v>1018</v>
      </c>
      <c r="F33271" s="86">
        <v>83530368.669252798</v>
      </c>
    </row>
    <row r="33272" spans="1:6">
      <c r="A33272">
        <v>2035</v>
      </c>
      <c r="B33272" t="s">
        <v>1032</v>
      </c>
      <c r="C33272" t="s">
        <v>1022</v>
      </c>
      <c r="D33272" t="s">
        <v>1017</v>
      </c>
      <c r="E33272" t="s">
        <v>1018</v>
      </c>
      <c r="F33272" s="86">
        <v>83023387.820302606</v>
      </c>
    </row>
    <row r="33273" spans="1:6">
      <c r="A33273">
        <v>2036</v>
      </c>
      <c r="B33273" t="s">
        <v>1032</v>
      </c>
      <c r="C33273" t="s">
        <v>1022</v>
      </c>
      <c r="D33273" t="s">
        <v>1017</v>
      </c>
      <c r="E33273" t="s">
        <v>1018</v>
      </c>
      <c r="F33273" s="86">
        <v>82580507.5066192</v>
      </c>
    </row>
    <row r="33274" spans="1:6">
      <c r="A33274">
        <v>2037</v>
      </c>
      <c r="B33274" t="s">
        <v>1032</v>
      </c>
      <c r="C33274" t="s">
        <v>1022</v>
      </c>
      <c r="D33274" t="s">
        <v>1017</v>
      </c>
      <c r="E33274" t="s">
        <v>1018</v>
      </c>
      <c r="F33274" s="86">
        <v>82167562.887901098</v>
      </c>
    </row>
    <row r="33275" spans="1:6">
      <c r="A33275">
        <v>2038</v>
      </c>
      <c r="B33275" t="s">
        <v>1032</v>
      </c>
      <c r="C33275" t="s">
        <v>1022</v>
      </c>
      <c r="D33275" t="s">
        <v>1017</v>
      </c>
      <c r="E33275" t="s">
        <v>1018</v>
      </c>
      <c r="F33275" s="86">
        <v>81846155.315096796</v>
      </c>
    </row>
    <row r="33276" spans="1:6">
      <c r="A33276">
        <v>2039</v>
      </c>
      <c r="B33276" t="s">
        <v>1032</v>
      </c>
      <c r="C33276" t="s">
        <v>1022</v>
      </c>
      <c r="D33276" t="s">
        <v>1017</v>
      </c>
      <c r="E33276" t="s">
        <v>1018</v>
      </c>
      <c r="F33276" s="86">
        <v>81575858.243512303</v>
      </c>
    </row>
    <row r="33277" spans="1:6">
      <c r="A33277">
        <v>2040</v>
      </c>
      <c r="B33277" t="s">
        <v>1032</v>
      </c>
      <c r="C33277" t="s">
        <v>1022</v>
      </c>
      <c r="D33277" t="s">
        <v>1017</v>
      </c>
      <c r="E33277" t="s">
        <v>1018</v>
      </c>
      <c r="F33277" s="86">
        <v>81349350.354002193</v>
      </c>
    </row>
    <row r="33278" spans="1:6">
      <c r="A33278">
        <v>2041</v>
      </c>
      <c r="B33278" t="s">
        <v>1032</v>
      </c>
      <c r="C33278" t="s">
        <v>1022</v>
      </c>
      <c r="D33278" t="s">
        <v>1017</v>
      </c>
      <c r="E33278" t="s">
        <v>1018</v>
      </c>
      <c r="F33278" s="86">
        <v>81164027.295561597</v>
      </c>
    </row>
    <row r="33279" spans="1:6">
      <c r="A33279">
        <v>2042</v>
      </c>
      <c r="B33279" t="s">
        <v>1032</v>
      </c>
      <c r="C33279" t="s">
        <v>1022</v>
      </c>
      <c r="D33279" t="s">
        <v>1017</v>
      </c>
      <c r="E33279" t="s">
        <v>1018</v>
      </c>
      <c r="F33279" s="86">
        <v>80983175.459229693</v>
      </c>
    </row>
    <row r="33280" spans="1:6">
      <c r="A33280">
        <v>2043</v>
      </c>
      <c r="B33280" t="s">
        <v>1032</v>
      </c>
      <c r="C33280" t="s">
        <v>1022</v>
      </c>
      <c r="D33280" t="s">
        <v>1017</v>
      </c>
      <c r="E33280" t="s">
        <v>1018</v>
      </c>
      <c r="F33280" s="86">
        <v>80867729.092261195</v>
      </c>
    </row>
    <row r="33281" spans="1:6">
      <c r="A33281">
        <v>2044</v>
      </c>
      <c r="B33281" t="s">
        <v>1032</v>
      </c>
      <c r="C33281" t="s">
        <v>1022</v>
      </c>
      <c r="D33281" t="s">
        <v>1017</v>
      </c>
      <c r="E33281" t="s">
        <v>1018</v>
      </c>
      <c r="F33281" s="86">
        <v>80778402.0243503</v>
      </c>
    </row>
    <row r="33282" spans="1:6">
      <c r="A33282">
        <v>2045</v>
      </c>
      <c r="B33282" t="s">
        <v>1032</v>
      </c>
      <c r="C33282" t="s">
        <v>1022</v>
      </c>
      <c r="D33282" t="s">
        <v>1017</v>
      </c>
      <c r="E33282" t="s">
        <v>1018</v>
      </c>
      <c r="F33282" s="86">
        <v>80679758.163902998</v>
      </c>
    </row>
    <row r="33283" spans="1:6">
      <c r="A33283">
        <v>2046</v>
      </c>
      <c r="B33283" t="s">
        <v>1032</v>
      </c>
      <c r="C33283" t="s">
        <v>1022</v>
      </c>
      <c r="D33283" t="s">
        <v>1017</v>
      </c>
      <c r="E33283" t="s">
        <v>1018</v>
      </c>
      <c r="F33283" s="86">
        <v>80635728.643155396</v>
      </c>
    </row>
    <row r="33284" spans="1:6">
      <c r="A33284">
        <v>2047</v>
      </c>
      <c r="B33284" t="s">
        <v>1032</v>
      </c>
      <c r="C33284" t="s">
        <v>1022</v>
      </c>
      <c r="D33284" t="s">
        <v>1017</v>
      </c>
      <c r="E33284" t="s">
        <v>1018</v>
      </c>
      <c r="F33284" s="86">
        <v>80611117.126979098</v>
      </c>
    </row>
    <row r="33285" spans="1:6">
      <c r="A33285">
        <v>2048</v>
      </c>
      <c r="B33285" t="s">
        <v>1032</v>
      </c>
      <c r="C33285" t="s">
        <v>1022</v>
      </c>
      <c r="D33285" t="s">
        <v>1017</v>
      </c>
      <c r="E33285" t="s">
        <v>1018</v>
      </c>
      <c r="F33285" s="86">
        <v>80571965.022275597</v>
      </c>
    </row>
    <row r="33286" spans="1:6">
      <c r="A33286">
        <v>2049</v>
      </c>
      <c r="B33286" t="s">
        <v>1032</v>
      </c>
      <c r="C33286" t="s">
        <v>1022</v>
      </c>
      <c r="D33286" t="s">
        <v>1017</v>
      </c>
      <c r="E33286" t="s">
        <v>1018</v>
      </c>
      <c r="F33286" s="86">
        <v>80577713.6146992</v>
      </c>
    </row>
    <row r="33287" spans="1:6">
      <c r="A33287">
        <v>2050</v>
      </c>
      <c r="B33287" t="s">
        <v>1032</v>
      </c>
      <c r="C33287" t="s">
        <v>1022</v>
      </c>
      <c r="D33287" t="s">
        <v>1017</v>
      </c>
      <c r="E33287" t="s">
        <v>1018</v>
      </c>
      <c r="F33287" s="86">
        <v>80589697.112222493</v>
      </c>
    </row>
    <row r="33288" spans="1:6">
      <c r="A33288">
        <v>2017</v>
      </c>
      <c r="B33288" t="s">
        <v>1033</v>
      </c>
      <c r="C33288" t="s">
        <v>1022</v>
      </c>
      <c r="D33288" t="s">
        <v>1017</v>
      </c>
      <c r="E33288" t="s">
        <v>1018</v>
      </c>
      <c r="F33288" s="86">
        <v>27479407.033156201</v>
      </c>
    </row>
    <row r="33289" spans="1:6">
      <c r="A33289">
        <v>2018</v>
      </c>
      <c r="B33289" t="s">
        <v>1033</v>
      </c>
      <c r="C33289" t="s">
        <v>1022</v>
      </c>
      <c r="D33289" t="s">
        <v>1017</v>
      </c>
      <c r="E33289" t="s">
        <v>1018</v>
      </c>
      <c r="F33289" s="86">
        <v>27600079.5167474</v>
      </c>
    </row>
    <row r="33290" spans="1:6">
      <c r="A33290">
        <v>2019</v>
      </c>
      <c r="B33290" t="s">
        <v>1033</v>
      </c>
      <c r="C33290" t="s">
        <v>1022</v>
      </c>
      <c r="D33290" t="s">
        <v>1017</v>
      </c>
      <c r="E33290" t="s">
        <v>1018</v>
      </c>
      <c r="F33290" s="86">
        <v>27062223.7433245</v>
      </c>
    </row>
    <row r="33291" spans="1:6">
      <c r="A33291">
        <v>2020</v>
      </c>
      <c r="B33291" t="s">
        <v>1033</v>
      </c>
      <c r="C33291" t="s">
        <v>1022</v>
      </c>
      <c r="D33291" t="s">
        <v>1017</v>
      </c>
      <c r="E33291" t="s">
        <v>1018</v>
      </c>
      <c r="F33291" s="86">
        <v>26514188.093451899</v>
      </c>
    </row>
    <row r="33292" spans="1:6">
      <c r="A33292">
        <v>2021</v>
      </c>
      <c r="B33292" t="s">
        <v>1033</v>
      </c>
      <c r="C33292" t="s">
        <v>1022</v>
      </c>
      <c r="D33292" t="s">
        <v>1017</v>
      </c>
      <c r="E33292" t="s">
        <v>1018</v>
      </c>
      <c r="F33292" s="86">
        <v>25968083.524127699</v>
      </c>
    </row>
    <row r="33293" spans="1:6">
      <c r="A33293">
        <v>2022</v>
      </c>
      <c r="B33293" t="s">
        <v>1033</v>
      </c>
      <c r="C33293" t="s">
        <v>1022</v>
      </c>
      <c r="D33293" t="s">
        <v>1017</v>
      </c>
      <c r="E33293" t="s">
        <v>1018</v>
      </c>
      <c r="F33293" s="86">
        <v>25454127.302850202</v>
      </c>
    </row>
    <row r="33294" spans="1:6">
      <c r="A33294">
        <v>2023</v>
      </c>
      <c r="B33294" t="s">
        <v>1033</v>
      </c>
      <c r="C33294" t="s">
        <v>1022</v>
      </c>
      <c r="D33294" t="s">
        <v>1017</v>
      </c>
      <c r="E33294" t="s">
        <v>1018</v>
      </c>
      <c r="F33294" s="86">
        <v>24965051.0136832</v>
      </c>
    </row>
    <row r="33295" spans="1:6">
      <c r="A33295">
        <v>2024</v>
      </c>
      <c r="B33295" t="s">
        <v>1033</v>
      </c>
      <c r="C33295" t="s">
        <v>1022</v>
      </c>
      <c r="D33295" t="s">
        <v>1017</v>
      </c>
      <c r="E33295" t="s">
        <v>1018</v>
      </c>
      <c r="F33295" s="86">
        <v>24505555.984664701</v>
      </c>
    </row>
    <row r="33296" spans="1:6">
      <c r="A33296">
        <v>2025</v>
      </c>
      <c r="B33296" t="s">
        <v>1033</v>
      </c>
      <c r="C33296" t="s">
        <v>1022</v>
      </c>
      <c r="D33296" t="s">
        <v>1017</v>
      </c>
      <c r="E33296" t="s">
        <v>1018</v>
      </c>
      <c r="F33296" s="86">
        <v>24068927.728101298</v>
      </c>
    </row>
    <row r="33297" spans="1:6">
      <c r="A33297">
        <v>2026</v>
      </c>
      <c r="B33297" t="s">
        <v>1033</v>
      </c>
      <c r="C33297" t="s">
        <v>1022</v>
      </c>
      <c r="D33297" t="s">
        <v>1017</v>
      </c>
      <c r="E33297" t="s">
        <v>1018</v>
      </c>
      <c r="F33297" s="86">
        <v>23683034.831590001</v>
      </c>
    </row>
    <row r="33298" spans="1:6">
      <c r="A33298">
        <v>2027</v>
      </c>
      <c r="B33298" t="s">
        <v>1033</v>
      </c>
      <c r="C33298" t="s">
        <v>1022</v>
      </c>
      <c r="D33298" t="s">
        <v>1017</v>
      </c>
      <c r="E33298" t="s">
        <v>1018</v>
      </c>
      <c r="F33298" s="86">
        <v>23337366.411552802</v>
      </c>
    </row>
    <row r="33299" spans="1:6">
      <c r="A33299">
        <v>2028</v>
      </c>
      <c r="B33299" t="s">
        <v>1033</v>
      </c>
      <c r="C33299" t="s">
        <v>1022</v>
      </c>
      <c r="D33299" t="s">
        <v>1017</v>
      </c>
      <c r="E33299" t="s">
        <v>1018</v>
      </c>
      <c r="F33299" s="86">
        <v>23029720.265533801</v>
      </c>
    </row>
    <row r="33300" spans="1:6">
      <c r="A33300">
        <v>2029</v>
      </c>
      <c r="B33300" t="s">
        <v>1033</v>
      </c>
      <c r="C33300" t="s">
        <v>1022</v>
      </c>
      <c r="D33300" t="s">
        <v>1017</v>
      </c>
      <c r="E33300" t="s">
        <v>1018</v>
      </c>
      <c r="F33300" s="86">
        <v>22755069.8223093</v>
      </c>
    </row>
    <row r="33301" spans="1:6">
      <c r="A33301">
        <v>2030</v>
      </c>
      <c r="B33301" t="s">
        <v>1033</v>
      </c>
      <c r="C33301" t="s">
        <v>1022</v>
      </c>
      <c r="D33301" t="s">
        <v>1017</v>
      </c>
      <c r="E33301" t="s">
        <v>1018</v>
      </c>
      <c r="F33301" s="86">
        <v>22496425.972742099</v>
      </c>
    </row>
    <row r="33302" spans="1:6">
      <c r="A33302">
        <v>2031</v>
      </c>
      <c r="B33302" t="s">
        <v>1033</v>
      </c>
      <c r="C33302" t="s">
        <v>1022</v>
      </c>
      <c r="D33302" t="s">
        <v>1017</v>
      </c>
      <c r="E33302" t="s">
        <v>1018</v>
      </c>
      <c r="F33302" s="86">
        <v>22280057.406438202</v>
      </c>
    </row>
    <row r="33303" spans="1:6">
      <c r="A33303">
        <v>2032</v>
      </c>
      <c r="B33303" t="s">
        <v>1033</v>
      </c>
      <c r="C33303" t="s">
        <v>1022</v>
      </c>
      <c r="D33303" t="s">
        <v>1017</v>
      </c>
      <c r="E33303" t="s">
        <v>1018</v>
      </c>
      <c r="F33303" s="86">
        <v>22092179.938688099</v>
      </c>
    </row>
    <row r="33304" spans="1:6">
      <c r="A33304">
        <v>2033</v>
      </c>
      <c r="B33304" t="s">
        <v>1033</v>
      </c>
      <c r="C33304" t="s">
        <v>1022</v>
      </c>
      <c r="D33304" t="s">
        <v>1017</v>
      </c>
      <c r="E33304" t="s">
        <v>1018</v>
      </c>
      <c r="F33304" s="86">
        <v>21926512.894337699</v>
      </c>
    </row>
    <row r="33305" spans="1:6">
      <c r="A33305">
        <v>2034</v>
      </c>
      <c r="B33305" t="s">
        <v>1033</v>
      </c>
      <c r="C33305" t="s">
        <v>1022</v>
      </c>
      <c r="D33305" t="s">
        <v>1017</v>
      </c>
      <c r="E33305" t="s">
        <v>1018</v>
      </c>
      <c r="F33305" s="86">
        <v>21778011.3787641</v>
      </c>
    </row>
    <row r="33306" spans="1:6">
      <c r="A33306">
        <v>2035</v>
      </c>
      <c r="B33306" t="s">
        <v>1033</v>
      </c>
      <c r="C33306" t="s">
        <v>1022</v>
      </c>
      <c r="D33306" t="s">
        <v>1017</v>
      </c>
      <c r="E33306" t="s">
        <v>1018</v>
      </c>
      <c r="F33306" s="86">
        <v>21645459.069175899</v>
      </c>
    </row>
    <row r="33307" spans="1:6">
      <c r="A33307">
        <v>2036</v>
      </c>
      <c r="B33307" t="s">
        <v>1033</v>
      </c>
      <c r="C33307" t="s">
        <v>1022</v>
      </c>
      <c r="D33307" t="s">
        <v>1017</v>
      </c>
      <c r="E33307" t="s">
        <v>1018</v>
      </c>
      <c r="F33307" s="86">
        <v>21529730.763321001</v>
      </c>
    </row>
    <row r="33308" spans="1:6">
      <c r="A33308">
        <v>2037</v>
      </c>
      <c r="B33308" t="s">
        <v>1033</v>
      </c>
      <c r="C33308" t="s">
        <v>1022</v>
      </c>
      <c r="D33308" t="s">
        <v>1017</v>
      </c>
      <c r="E33308" t="s">
        <v>1018</v>
      </c>
      <c r="F33308" s="86">
        <v>21421905.8803932</v>
      </c>
    </row>
    <row r="33309" spans="1:6">
      <c r="A33309">
        <v>2038</v>
      </c>
      <c r="B33309" t="s">
        <v>1033</v>
      </c>
      <c r="C33309" t="s">
        <v>1022</v>
      </c>
      <c r="D33309" t="s">
        <v>1017</v>
      </c>
      <c r="E33309" t="s">
        <v>1018</v>
      </c>
      <c r="F33309" s="86">
        <v>21338107.096872099</v>
      </c>
    </row>
    <row r="33310" spans="1:6">
      <c r="A33310">
        <v>2039</v>
      </c>
      <c r="B33310" t="s">
        <v>1033</v>
      </c>
      <c r="C33310" t="s">
        <v>1022</v>
      </c>
      <c r="D33310" t="s">
        <v>1017</v>
      </c>
      <c r="E33310" t="s">
        <v>1018</v>
      </c>
      <c r="F33310" s="86">
        <v>21267806.112342302</v>
      </c>
    </row>
    <row r="33311" spans="1:6">
      <c r="A33311">
        <v>2040</v>
      </c>
      <c r="B33311" t="s">
        <v>1033</v>
      </c>
      <c r="C33311" t="s">
        <v>1022</v>
      </c>
      <c r="D33311" t="s">
        <v>1017</v>
      </c>
      <c r="E33311" t="s">
        <v>1018</v>
      </c>
      <c r="F33311" s="86">
        <v>21209109.481722198</v>
      </c>
    </row>
    <row r="33312" spans="1:6">
      <c r="A33312">
        <v>2041</v>
      </c>
      <c r="B33312" t="s">
        <v>1033</v>
      </c>
      <c r="C33312" t="s">
        <v>1022</v>
      </c>
      <c r="D33312" t="s">
        <v>1017</v>
      </c>
      <c r="E33312" t="s">
        <v>1018</v>
      </c>
      <c r="F33312" s="86">
        <v>21161260.319039799</v>
      </c>
    </row>
    <row r="33313" spans="1:6">
      <c r="A33313">
        <v>2042</v>
      </c>
      <c r="B33313" t="s">
        <v>1033</v>
      </c>
      <c r="C33313" t="s">
        <v>1022</v>
      </c>
      <c r="D33313" t="s">
        <v>1017</v>
      </c>
      <c r="E33313" t="s">
        <v>1018</v>
      </c>
      <c r="F33313" s="86">
        <v>21114795.1556057</v>
      </c>
    </row>
    <row r="33314" spans="1:6">
      <c r="A33314">
        <v>2043</v>
      </c>
      <c r="B33314" t="s">
        <v>1033</v>
      </c>
      <c r="C33314" t="s">
        <v>1022</v>
      </c>
      <c r="D33314" t="s">
        <v>1017</v>
      </c>
      <c r="E33314" t="s">
        <v>1018</v>
      </c>
      <c r="F33314" s="86">
        <v>21085575.1426991</v>
      </c>
    </row>
    <row r="33315" spans="1:6">
      <c r="A33315">
        <v>2044</v>
      </c>
      <c r="B33315" t="s">
        <v>1033</v>
      </c>
      <c r="C33315" t="s">
        <v>1022</v>
      </c>
      <c r="D33315" t="s">
        <v>1017</v>
      </c>
      <c r="E33315" t="s">
        <v>1018</v>
      </c>
      <c r="F33315" s="86">
        <v>21063411.962985501</v>
      </c>
    </row>
    <row r="33316" spans="1:6">
      <c r="A33316">
        <v>2045</v>
      </c>
      <c r="B33316" t="s">
        <v>1033</v>
      </c>
      <c r="C33316" t="s">
        <v>1022</v>
      </c>
      <c r="D33316" t="s">
        <v>1017</v>
      </c>
      <c r="E33316" t="s">
        <v>1018</v>
      </c>
      <c r="F33316" s="86">
        <v>21039044.339241002</v>
      </c>
    </row>
    <row r="33317" spans="1:6">
      <c r="A33317">
        <v>2046</v>
      </c>
      <c r="B33317" t="s">
        <v>1033</v>
      </c>
      <c r="C33317" t="s">
        <v>1022</v>
      </c>
      <c r="D33317" t="s">
        <v>1017</v>
      </c>
      <c r="E33317" t="s">
        <v>1018</v>
      </c>
      <c r="F33317" s="86">
        <v>21029050.9323694</v>
      </c>
    </row>
    <row r="33318" spans="1:6">
      <c r="A33318">
        <v>2047</v>
      </c>
      <c r="B33318" t="s">
        <v>1033</v>
      </c>
      <c r="C33318" t="s">
        <v>1022</v>
      </c>
      <c r="D33318" t="s">
        <v>1017</v>
      </c>
      <c r="E33318" t="s">
        <v>1018</v>
      </c>
      <c r="F33318" s="86">
        <v>21024179.1674041</v>
      </c>
    </row>
    <row r="33319" spans="1:6">
      <c r="A33319">
        <v>2048</v>
      </c>
      <c r="B33319" t="s">
        <v>1033</v>
      </c>
      <c r="C33319" t="s">
        <v>1022</v>
      </c>
      <c r="D33319" t="s">
        <v>1017</v>
      </c>
      <c r="E33319" t="s">
        <v>1018</v>
      </c>
      <c r="F33319" s="86">
        <v>21015476.5520427</v>
      </c>
    </row>
    <row r="33320" spans="1:6">
      <c r="A33320">
        <v>2049</v>
      </c>
      <c r="B33320" t="s">
        <v>1033</v>
      </c>
      <c r="C33320" t="s">
        <v>1022</v>
      </c>
      <c r="D33320" t="s">
        <v>1017</v>
      </c>
      <c r="E33320" t="s">
        <v>1018</v>
      </c>
      <c r="F33320" s="86">
        <v>21018408.538015898</v>
      </c>
    </row>
    <row r="33321" spans="1:6">
      <c r="A33321">
        <v>2050</v>
      </c>
      <c r="B33321" t="s">
        <v>1033</v>
      </c>
      <c r="C33321" t="s">
        <v>1022</v>
      </c>
      <c r="D33321" t="s">
        <v>1017</v>
      </c>
      <c r="E33321" t="s">
        <v>1018</v>
      </c>
      <c r="F33321" s="86">
        <v>21022927.0025694</v>
      </c>
    </row>
    <row r="33322" spans="1:6">
      <c r="A33322">
        <v>2017</v>
      </c>
      <c r="B33322" t="s">
        <v>1034</v>
      </c>
      <c r="C33322" t="s">
        <v>1022</v>
      </c>
      <c r="D33322" t="s">
        <v>1017</v>
      </c>
      <c r="E33322" t="s">
        <v>1018</v>
      </c>
      <c r="F33322" s="86">
        <v>3950044.2105946299</v>
      </c>
    </row>
    <row r="33323" spans="1:6">
      <c r="A33323">
        <v>2018</v>
      </c>
      <c r="B33323" t="s">
        <v>1034</v>
      </c>
      <c r="C33323" t="s">
        <v>1022</v>
      </c>
      <c r="D33323" t="s">
        <v>1017</v>
      </c>
      <c r="E33323" t="s">
        <v>1018</v>
      </c>
      <c r="F33323" s="86">
        <v>4251963.8156406796</v>
      </c>
    </row>
    <row r="33324" spans="1:6">
      <c r="A33324">
        <v>2019</v>
      </c>
      <c r="B33324" t="s">
        <v>1034</v>
      </c>
      <c r="C33324" t="s">
        <v>1022</v>
      </c>
      <c r="D33324" t="s">
        <v>1017</v>
      </c>
      <c r="E33324" t="s">
        <v>1018</v>
      </c>
      <c r="F33324" s="86">
        <v>4177181.5615843199</v>
      </c>
    </row>
    <row r="33325" spans="1:6">
      <c r="A33325">
        <v>2020</v>
      </c>
      <c r="B33325" t="s">
        <v>1034</v>
      </c>
      <c r="C33325" t="s">
        <v>1022</v>
      </c>
      <c r="D33325" t="s">
        <v>1017</v>
      </c>
      <c r="E33325" t="s">
        <v>1018</v>
      </c>
      <c r="F33325" s="86">
        <v>4102170.8049818999</v>
      </c>
    </row>
    <row r="33326" spans="1:6">
      <c r="A33326">
        <v>2021</v>
      </c>
      <c r="B33326" t="s">
        <v>1034</v>
      </c>
      <c r="C33326" t="s">
        <v>1022</v>
      </c>
      <c r="D33326" t="s">
        <v>1017</v>
      </c>
      <c r="E33326" t="s">
        <v>1018</v>
      </c>
      <c r="F33326" s="86">
        <v>4030428.1437057802</v>
      </c>
    </row>
    <row r="33327" spans="1:6">
      <c r="A33327">
        <v>2022</v>
      </c>
      <c r="B33327" t="s">
        <v>1034</v>
      </c>
      <c r="C33327" t="s">
        <v>1022</v>
      </c>
      <c r="D33327" t="s">
        <v>1017</v>
      </c>
      <c r="E33327" t="s">
        <v>1018</v>
      </c>
      <c r="F33327" s="86">
        <v>3963377.59628479</v>
      </c>
    </row>
    <row r="33328" spans="1:6">
      <c r="A33328">
        <v>2023</v>
      </c>
      <c r="B33328" t="s">
        <v>1034</v>
      </c>
      <c r="C33328" t="s">
        <v>1022</v>
      </c>
      <c r="D33328" t="s">
        <v>1017</v>
      </c>
      <c r="E33328" t="s">
        <v>1018</v>
      </c>
      <c r="F33328" s="86">
        <v>3902218.1368484399</v>
      </c>
    </row>
    <row r="33329" spans="1:6">
      <c r="A33329">
        <v>2024</v>
      </c>
      <c r="B33329" t="s">
        <v>1034</v>
      </c>
      <c r="C33329" t="s">
        <v>1022</v>
      </c>
      <c r="D33329" t="s">
        <v>1017</v>
      </c>
      <c r="E33329" t="s">
        <v>1018</v>
      </c>
      <c r="F33329" s="86">
        <v>3848196.5565400301</v>
      </c>
    </row>
    <row r="33330" spans="1:6">
      <c r="A33330">
        <v>2025</v>
      </c>
      <c r="B33330" t="s">
        <v>1034</v>
      </c>
      <c r="C33330" t="s">
        <v>1022</v>
      </c>
      <c r="D33330" t="s">
        <v>1017</v>
      </c>
      <c r="E33330" t="s">
        <v>1018</v>
      </c>
      <c r="F33330" s="86">
        <v>3798686.3350076401</v>
      </c>
    </row>
    <row r="33331" spans="1:6">
      <c r="A33331">
        <v>2026</v>
      </c>
      <c r="B33331" t="s">
        <v>1034</v>
      </c>
      <c r="C33331" t="s">
        <v>1022</v>
      </c>
      <c r="D33331" t="s">
        <v>1017</v>
      </c>
      <c r="E33331" t="s">
        <v>1018</v>
      </c>
      <c r="F33331" s="86">
        <v>3762270.2355147102</v>
      </c>
    </row>
    <row r="33332" spans="1:6">
      <c r="A33332">
        <v>2027</v>
      </c>
      <c r="B33332" t="s">
        <v>1034</v>
      </c>
      <c r="C33332" t="s">
        <v>1022</v>
      </c>
      <c r="D33332" t="s">
        <v>1017</v>
      </c>
      <c r="E33332" t="s">
        <v>1018</v>
      </c>
      <c r="F33332" s="86">
        <v>3735471.2560546799</v>
      </c>
    </row>
    <row r="33333" spans="1:6">
      <c r="A33333">
        <v>2028</v>
      </c>
      <c r="B33333" t="s">
        <v>1034</v>
      </c>
      <c r="C33333" t="s">
        <v>1022</v>
      </c>
      <c r="D33333" t="s">
        <v>1017</v>
      </c>
      <c r="E33333" t="s">
        <v>1018</v>
      </c>
      <c r="F33333" s="86">
        <v>3718038.13214585</v>
      </c>
    </row>
    <row r="33334" spans="1:6">
      <c r="A33334">
        <v>2029</v>
      </c>
      <c r="B33334" t="s">
        <v>1034</v>
      </c>
      <c r="C33334" t="s">
        <v>1022</v>
      </c>
      <c r="D33334" t="s">
        <v>1017</v>
      </c>
      <c r="E33334" t="s">
        <v>1018</v>
      </c>
      <c r="F33334" s="86">
        <v>3709179.4760924098</v>
      </c>
    </row>
    <row r="33335" spans="1:6">
      <c r="A33335">
        <v>2030</v>
      </c>
      <c r="B33335" t="s">
        <v>1034</v>
      </c>
      <c r="C33335" t="s">
        <v>1022</v>
      </c>
      <c r="D33335" t="s">
        <v>1017</v>
      </c>
      <c r="E33335" t="s">
        <v>1018</v>
      </c>
      <c r="F33335" s="86">
        <v>3704175.4657967598</v>
      </c>
    </row>
    <row r="33336" spans="1:6">
      <c r="A33336">
        <v>2031</v>
      </c>
      <c r="B33336" t="s">
        <v>1034</v>
      </c>
      <c r="C33336" t="s">
        <v>1022</v>
      </c>
      <c r="D33336" t="s">
        <v>1017</v>
      </c>
      <c r="E33336" t="s">
        <v>1018</v>
      </c>
      <c r="F33336" s="86">
        <v>3708974.4330507</v>
      </c>
    </row>
    <row r="33337" spans="1:6">
      <c r="A33337">
        <v>2032</v>
      </c>
      <c r="B33337" t="s">
        <v>1034</v>
      </c>
      <c r="C33337" t="s">
        <v>1022</v>
      </c>
      <c r="D33337" t="s">
        <v>1017</v>
      </c>
      <c r="E33337" t="s">
        <v>1018</v>
      </c>
      <c r="F33337" s="86">
        <v>3718740.89054727</v>
      </c>
    </row>
    <row r="33338" spans="1:6">
      <c r="A33338">
        <v>2033</v>
      </c>
      <c r="B33338" t="s">
        <v>1034</v>
      </c>
      <c r="C33338" t="s">
        <v>1022</v>
      </c>
      <c r="D33338" t="s">
        <v>1017</v>
      </c>
      <c r="E33338" t="s">
        <v>1018</v>
      </c>
      <c r="F33338" s="86">
        <v>3732117.2251154701</v>
      </c>
    </row>
    <row r="33339" spans="1:6">
      <c r="A33339">
        <v>2034</v>
      </c>
      <c r="B33339" t="s">
        <v>1034</v>
      </c>
      <c r="C33339" t="s">
        <v>1022</v>
      </c>
      <c r="D33339" t="s">
        <v>1017</v>
      </c>
      <c r="E33339" t="s">
        <v>1018</v>
      </c>
      <c r="F33339" s="86">
        <v>3744636.10678931</v>
      </c>
    </row>
    <row r="33340" spans="1:6">
      <c r="A33340">
        <v>2035</v>
      </c>
      <c r="B33340" t="s">
        <v>1034</v>
      </c>
      <c r="C33340" t="s">
        <v>1022</v>
      </c>
      <c r="D33340" t="s">
        <v>1017</v>
      </c>
      <c r="E33340" t="s">
        <v>1018</v>
      </c>
      <c r="F33340" s="86">
        <v>3762416.0812646998</v>
      </c>
    </row>
    <row r="33341" spans="1:6">
      <c r="A33341">
        <v>2036</v>
      </c>
      <c r="B33341" t="s">
        <v>1034</v>
      </c>
      <c r="C33341" t="s">
        <v>1022</v>
      </c>
      <c r="D33341" t="s">
        <v>1017</v>
      </c>
      <c r="E33341" t="s">
        <v>1018</v>
      </c>
      <c r="F33341" s="86">
        <v>3781680.8141897898</v>
      </c>
    </row>
    <row r="33342" spans="1:6">
      <c r="A33342">
        <v>2037</v>
      </c>
      <c r="B33342" t="s">
        <v>1034</v>
      </c>
      <c r="C33342" t="s">
        <v>1022</v>
      </c>
      <c r="D33342" t="s">
        <v>1017</v>
      </c>
      <c r="E33342" t="s">
        <v>1018</v>
      </c>
      <c r="F33342" s="86">
        <v>3798796.32273626</v>
      </c>
    </row>
    <row r="33343" spans="1:6">
      <c r="A33343">
        <v>2038</v>
      </c>
      <c r="B33343" t="s">
        <v>1034</v>
      </c>
      <c r="C33343" t="s">
        <v>1022</v>
      </c>
      <c r="D33343" t="s">
        <v>1017</v>
      </c>
      <c r="E33343" t="s">
        <v>1018</v>
      </c>
      <c r="F33343" s="86">
        <v>3820195.8966270699</v>
      </c>
    </row>
    <row r="33344" spans="1:6">
      <c r="A33344">
        <v>2039</v>
      </c>
      <c r="B33344" t="s">
        <v>1034</v>
      </c>
      <c r="C33344" t="s">
        <v>1022</v>
      </c>
      <c r="D33344" t="s">
        <v>1017</v>
      </c>
      <c r="E33344" t="s">
        <v>1018</v>
      </c>
      <c r="F33344" s="86">
        <v>3842343.0809358</v>
      </c>
    </row>
    <row r="33345" spans="1:6">
      <c r="A33345">
        <v>2040</v>
      </c>
      <c r="B33345" t="s">
        <v>1034</v>
      </c>
      <c r="C33345" t="s">
        <v>1022</v>
      </c>
      <c r="D33345" t="s">
        <v>1017</v>
      </c>
      <c r="E33345" t="s">
        <v>1018</v>
      </c>
      <c r="F33345" s="86">
        <v>3861725.5559509699</v>
      </c>
    </row>
    <row r="33346" spans="1:6">
      <c r="A33346">
        <v>2041</v>
      </c>
      <c r="B33346" t="s">
        <v>1034</v>
      </c>
      <c r="C33346" t="s">
        <v>1022</v>
      </c>
      <c r="D33346" t="s">
        <v>1017</v>
      </c>
      <c r="E33346" t="s">
        <v>1018</v>
      </c>
      <c r="F33346" s="86">
        <v>3884870.7653502398</v>
      </c>
    </row>
    <row r="33347" spans="1:6">
      <c r="A33347">
        <v>2042</v>
      </c>
      <c r="B33347" t="s">
        <v>1034</v>
      </c>
      <c r="C33347" t="s">
        <v>1022</v>
      </c>
      <c r="D33347" t="s">
        <v>1017</v>
      </c>
      <c r="E33347" t="s">
        <v>1018</v>
      </c>
      <c r="F33347" s="86">
        <v>3908311.0195765798</v>
      </c>
    </row>
    <row r="33348" spans="1:6">
      <c r="A33348">
        <v>2043</v>
      </c>
      <c r="B33348" t="s">
        <v>1034</v>
      </c>
      <c r="C33348" t="s">
        <v>1022</v>
      </c>
      <c r="D33348" t="s">
        <v>1017</v>
      </c>
      <c r="E33348" t="s">
        <v>1018</v>
      </c>
      <c r="F33348" s="86">
        <v>3928738.5952642001</v>
      </c>
    </row>
    <row r="33349" spans="1:6">
      <c r="A33349">
        <v>2044</v>
      </c>
      <c r="B33349" t="s">
        <v>1034</v>
      </c>
      <c r="C33349" t="s">
        <v>1022</v>
      </c>
      <c r="D33349" t="s">
        <v>1017</v>
      </c>
      <c r="E33349" t="s">
        <v>1018</v>
      </c>
      <c r="F33349" s="86">
        <v>3952726.4749381598</v>
      </c>
    </row>
    <row r="33350" spans="1:6">
      <c r="A33350">
        <v>2045</v>
      </c>
      <c r="B33350" t="s">
        <v>1034</v>
      </c>
      <c r="C33350" t="s">
        <v>1022</v>
      </c>
      <c r="D33350" t="s">
        <v>1017</v>
      </c>
      <c r="E33350" t="s">
        <v>1018</v>
      </c>
      <c r="F33350" s="86">
        <v>3976919.3795146202</v>
      </c>
    </row>
    <row r="33351" spans="1:6">
      <c r="A33351">
        <v>2046</v>
      </c>
      <c r="B33351" t="s">
        <v>1034</v>
      </c>
      <c r="C33351" t="s">
        <v>1022</v>
      </c>
      <c r="D33351" t="s">
        <v>1017</v>
      </c>
      <c r="E33351" t="s">
        <v>1018</v>
      </c>
      <c r="F33351" s="86">
        <v>3997964.5474602901</v>
      </c>
    </row>
    <row r="33352" spans="1:6">
      <c r="A33352">
        <v>2047</v>
      </c>
      <c r="B33352" t="s">
        <v>1034</v>
      </c>
      <c r="C33352" t="s">
        <v>1022</v>
      </c>
      <c r="D33352" t="s">
        <v>1017</v>
      </c>
      <c r="E33352" t="s">
        <v>1018</v>
      </c>
      <c r="F33352" s="86">
        <v>4022415.94968407</v>
      </c>
    </row>
    <row r="33353" spans="1:6">
      <c r="A33353">
        <v>2048</v>
      </c>
      <c r="B33353" t="s">
        <v>1034</v>
      </c>
      <c r="C33353" t="s">
        <v>1022</v>
      </c>
      <c r="D33353" t="s">
        <v>1017</v>
      </c>
      <c r="E33353" t="s">
        <v>1018</v>
      </c>
      <c r="F33353" s="86">
        <v>4043642.6577159702</v>
      </c>
    </row>
    <row r="33354" spans="1:6">
      <c r="A33354">
        <v>2049</v>
      </c>
      <c r="B33354" t="s">
        <v>1034</v>
      </c>
      <c r="C33354" t="s">
        <v>1022</v>
      </c>
      <c r="D33354" t="s">
        <v>1017</v>
      </c>
      <c r="E33354" t="s">
        <v>1018</v>
      </c>
      <c r="F33354" s="86">
        <v>4068146.74636816</v>
      </c>
    </row>
    <row r="33355" spans="1:6">
      <c r="A33355">
        <v>2050</v>
      </c>
      <c r="B33355" t="s">
        <v>1034</v>
      </c>
      <c r="C33355" t="s">
        <v>1022</v>
      </c>
      <c r="D33355" t="s">
        <v>1017</v>
      </c>
      <c r="E33355" t="s">
        <v>1018</v>
      </c>
      <c r="F33355" s="86">
        <v>4092574.51419954</v>
      </c>
    </row>
    <row r="33356" spans="1:6">
      <c r="A33356">
        <v>2017</v>
      </c>
      <c r="B33356" t="s">
        <v>1035</v>
      </c>
      <c r="C33356" t="s">
        <v>1022</v>
      </c>
      <c r="D33356" t="s">
        <v>1017</v>
      </c>
      <c r="E33356" t="s">
        <v>1018</v>
      </c>
      <c r="F33356" s="86">
        <v>1214934.2989034001</v>
      </c>
    </row>
    <row r="33357" spans="1:6">
      <c r="A33357">
        <v>2018</v>
      </c>
      <c r="B33357" t="s">
        <v>1035</v>
      </c>
      <c r="C33357" t="s">
        <v>1022</v>
      </c>
      <c r="D33357" t="s">
        <v>1017</v>
      </c>
      <c r="E33357" t="s">
        <v>1018</v>
      </c>
      <c r="F33357" s="86">
        <v>1183899.4983825299</v>
      </c>
    </row>
    <row r="33358" spans="1:6">
      <c r="A33358">
        <v>2019</v>
      </c>
      <c r="B33358" t="s">
        <v>1035</v>
      </c>
      <c r="C33358" t="s">
        <v>1022</v>
      </c>
      <c r="D33358" t="s">
        <v>1017</v>
      </c>
      <c r="E33358" t="s">
        <v>1018</v>
      </c>
      <c r="F33358" s="86">
        <v>1159442.2839178101</v>
      </c>
    </row>
    <row r="33359" spans="1:6">
      <c r="A33359">
        <v>2020</v>
      </c>
      <c r="B33359" t="s">
        <v>1035</v>
      </c>
      <c r="C33359" t="s">
        <v>1022</v>
      </c>
      <c r="D33359" t="s">
        <v>1017</v>
      </c>
      <c r="E33359" t="s">
        <v>1018</v>
      </c>
      <c r="F33359" s="86">
        <v>1134117.7855902</v>
      </c>
    </row>
    <row r="33360" spans="1:6">
      <c r="A33360">
        <v>2021</v>
      </c>
      <c r="B33360" t="s">
        <v>1035</v>
      </c>
      <c r="C33360" t="s">
        <v>1022</v>
      </c>
      <c r="D33360" t="s">
        <v>1017</v>
      </c>
      <c r="E33360" t="s">
        <v>1018</v>
      </c>
      <c r="F33360" s="86">
        <v>1111181.3667468801</v>
      </c>
    </row>
    <row r="33361" spans="1:6">
      <c r="A33361">
        <v>2022</v>
      </c>
      <c r="B33361" t="s">
        <v>1035</v>
      </c>
      <c r="C33361" t="s">
        <v>1022</v>
      </c>
      <c r="D33361" t="s">
        <v>1017</v>
      </c>
      <c r="E33361" t="s">
        <v>1018</v>
      </c>
      <c r="F33361" s="86">
        <v>1088799.41832466</v>
      </c>
    </row>
    <row r="33362" spans="1:6">
      <c r="A33362">
        <v>2023</v>
      </c>
      <c r="B33362" t="s">
        <v>1035</v>
      </c>
      <c r="C33362" t="s">
        <v>1022</v>
      </c>
      <c r="D33362" t="s">
        <v>1017</v>
      </c>
      <c r="E33362" t="s">
        <v>1018</v>
      </c>
      <c r="F33362" s="86">
        <v>1067969.3244000201</v>
      </c>
    </row>
    <row r="33363" spans="1:6">
      <c r="A33363">
        <v>2024</v>
      </c>
      <c r="B33363" t="s">
        <v>1035</v>
      </c>
      <c r="C33363" t="s">
        <v>1022</v>
      </c>
      <c r="D33363" t="s">
        <v>1017</v>
      </c>
      <c r="E33363" t="s">
        <v>1018</v>
      </c>
      <c r="F33363" s="86">
        <v>1048977.30658132</v>
      </c>
    </row>
    <row r="33364" spans="1:6">
      <c r="A33364">
        <v>2025</v>
      </c>
      <c r="B33364" t="s">
        <v>1035</v>
      </c>
      <c r="C33364" t="s">
        <v>1022</v>
      </c>
      <c r="D33364" t="s">
        <v>1017</v>
      </c>
      <c r="E33364" t="s">
        <v>1018</v>
      </c>
      <c r="F33364" s="86">
        <v>1032719.96022008</v>
      </c>
    </row>
    <row r="33365" spans="1:6">
      <c r="A33365">
        <v>2026</v>
      </c>
      <c r="B33365" t="s">
        <v>1035</v>
      </c>
      <c r="C33365" t="s">
        <v>1022</v>
      </c>
      <c r="D33365" t="s">
        <v>1017</v>
      </c>
      <c r="E33365" t="s">
        <v>1018</v>
      </c>
      <c r="F33365" s="86">
        <v>1018271.10289244</v>
      </c>
    </row>
    <row r="33366" spans="1:6">
      <c r="A33366">
        <v>2027</v>
      </c>
      <c r="B33366" t="s">
        <v>1035</v>
      </c>
      <c r="C33366" t="s">
        <v>1022</v>
      </c>
      <c r="D33366" t="s">
        <v>1017</v>
      </c>
      <c r="E33366" t="s">
        <v>1018</v>
      </c>
      <c r="F33366" s="86">
        <v>1006955.98973355</v>
      </c>
    </row>
    <row r="33367" spans="1:6">
      <c r="A33367">
        <v>2028</v>
      </c>
      <c r="B33367" t="s">
        <v>1035</v>
      </c>
      <c r="C33367" t="s">
        <v>1022</v>
      </c>
      <c r="D33367" t="s">
        <v>1017</v>
      </c>
      <c r="E33367" t="s">
        <v>1018</v>
      </c>
      <c r="F33367" s="86">
        <v>997449.99404011294</v>
      </c>
    </row>
    <row r="33368" spans="1:6">
      <c r="A33368">
        <v>2029</v>
      </c>
      <c r="B33368" t="s">
        <v>1035</v>
      </c>
      <c r="C33368" t="s">
        <v>1022</v>
      </c>
      <c r="D33368" t="s">
        <v>1017</v>
      </c>
      <c r="E33368" t="s">
        <v>1018</v>
      </c>
      <c r="F33368" s="86">
        <v>990762.309167839</v>
      </c>
    </row>
    <row r="33369" spans="1:6">
      <c r="A33369">
        <v>2030</v>
      </c>
      <c r="B33369" t="s">
        <v>1035</v>
      </c>
      <c r="C33369" t="s">
        <v>1022</v>
      </c>
      <c r="D33369" t="s">
        <v>1017</v>
      </c>
      <c r="E33369" t="s">
        <v>1018</v>
      </c>
      <c r="F33369" s="86">
        <v>985925.98361191002</v>
      </c>
    </row>
    <row r="33370" spans="1:6">
      <c r="A33370">
        <v>2031</v>
      </c>
      <c r="B33370" t="s">
        <v>1035</v>
      </c>
      <c r="C33370" t="s">
        <v>1022</v>
      </c>
      <c r="D33370" t="s">
        <v>1017</v>
      </c>
      <c r="E33370" t="s">
        <v>1018</v>
      </c>
      <c r="F33370" s="86">
        <v>982790.94476196403</v>
      </c>
    </row>
    <row r="33371" spans="1:6">
      <c r="A33371">
        <v>2032</v>
      </c>
      <c r="B33371" t="s">
        <v>1035</v>
      </c>
      <c r="C33371" t="s">
        <v>1022</v>
      </c>
      <c r="D33371" t="s">
        <v>1017</v>
      </c>
      <c r="E33371" t="s">
        <v>1018</v>
      </c>
      <c r="F33371" s="86">
        <v>981014.61697204597</v>
      </c>
    </row>
    <row r="33372" spans="1:6">
      <c r="A33372">
        <v>2033</v>
      </c>
      <c r="B33372" t="s">
        <v>1035</v>
      </c>
      <c r="C33372" t="s">
        <v>1022</v>
      </c>
      <c r="D33372" t="s">
        <v>1017</v>
      </c>
      <c r="E33372" t="s">
        <v>1018</v>
      </c>
      <c r="F33372" s="86">
        <v>980270.42286622897</v>
      </c>
    </row>
    <row r="33373" spans="1:6">
      <c r="A33373">
        <v>2034</v>
      </c>
      <c r="B33373" t="s">
        <v>1035</v>
      </c>
      <c r="C33373" t="s">
        <v>1022</v>
      </c>
      <c r="D33373" t="s">
        <v>1017</v>
      </c>
      <c r="E33373" t="s">
        <v>1018</v>
      </c>
      <c r="F33373" s="86">
        <v>980885.20467023295</v>
      </c>
    </row>
    <row r="33374" spans="1:6">
      <c r="A33374">
        <v>2035</v>
      </c>
      <c r="B33374" t="s">
        <v>1035</v>
      </c>
      <c r="C33374" t="s">
        <v>1022</v>
      </c>
      <c r="D33374" t="s">
        <v>1017</v>
      </c>
      <c r="E33374" t="s">
        <v>1018</v>
      </c>
      <c r="F33374" s="86">
        <v>981564.05804652802</v>
      </c>
    </row>
    <row r="33375" spans="1:6">
      <c r="A33375">
        <v>2036</v>
      </c>
      <c r="B33375" t="s">
        <v>1035</v>
      </c>
      <c r="C33375" t="s">
        <v>1022</v>
      </c>
      <c r="D33375" t="s">
        <v>1017</v>
      </c>
      <c r="E33375" t="s">
        <v>1018</v>
      </c>
      <c r="F33375" s="86">
        <v>983378.40633170505</v>
      </c>
    </row>
    <row r="33376" spans="1:6">
      <c r="A33376">
        <v>2037</v>
      </c>
      <c r="B33376" t="s">
        <v>1035</v>
      </c>
      <c r="C33376" t="s">
        <v>1022</v>
      </c>
      <c r="D33376" t="s">
        <v>1017</v>
      </c>
      <c r="E33376" t="s">
        <v>1018</v>
      </c>
      <c r="F33376" s="86">
        <v>985116.73196495103</v>
      </c>
    </row>
    <row r="33377" spans="1:6">
      <c r="A33377">
        <v>2038</v>
      </c>
      <c r="B33377" t="s">
        <v>1035</v>
      </c>
      <c r="C33377" t="s">
        <v>1022</v>
      </c>
      <c r="D33377" t="s">
        <v>1017</v>
      </c>
      <c r="E33377" t="s">
        <v>1018</v>
      </c>
      <c r="F33377" s="86">
        <v>987843.72647512995</v>
      </c>
    </row>
    <row r="33378" spans="1:6">
      <c r="A33378">
        <v>2039</v>
      </c>
      <c r="B33378" t="s">
        <v>1035</v>
      </c>
      <c r="C33378" t="s">
        <v>1022</v>
      </c>
      <c r="D33378" t="s">
        <v>1017</v>
      </c>
      <c r="E33378" t="s">
        <v>1018</v>
      </c>
      <c r="F33378" s="86">
        <v>990375.35034384404</v>
      </c>
    </row>
    <row r="33379" spans="1:6">
      <c r="A33379">
        <v>2040</v>
      </c>
      <c r="B33379" t="s">
        <v>1035</v>
      </c>
      <c r="C33379" t="s">
        <v>1022</v>
      </c>
      <c r="D33379" t="s">
        <v>1017</v>
      </c>
      <c r="E33379" t="s">
        <v>1018</v>
      </c>
      <c r="F33379" s="86">
        <v>993786.07004907099</v>
      </c>
    </row>
    <row r="33380" spans="1:6">
      <c r="A33380">
        <v>2041</v>
      </c>
      <c r="B33380" t="s">
        <v>1035</v>
      </c>
      <c r="C33380" t="s">
        <v>1022</v>
      </c>
      <c r="D33380" t="s">
        <v>1017</v>
      </c>
      <c r="E33380" t="s">
        <v>1018</v>
      </c>
      <c r="F33380" s="86">
        <v>996884.97679117799</v>
      </c>
    </row>
    <row r="33381" spans="1:6">
      <c r="A33381">
        <v>2042</v>
      </c>
      <c r="B33381" t="s">
        <v>1035</v>
      </c>
      <c r="C33381" t="s">
        <v>1022</v>
      </c>
      <c r="D33381" t="s">
        <v>1017</v>
      </c>
      <c r="E33381" t="s">
        <v>1018</v>
      </c>
      <c r="F33381" s="86">
        <v>1000820.51411088</v>
      </c>
    </row>
    <row r="33382" spans="1:6">
      <c r="A33382">
        <v>2043</v>
      </c>
      <c r="B33382" t="s">
        <v>1035</v>
      </c>
      <c r="C33382" t="s">
        <v>1022</v>
      </c>
      <c r="D33382" t="s">
        <v>1017</v>
      </c>
      <c r="E33382" t="s">
        <v>1018</v>
      </c>
      <c r="F33382" s="86">
        <v>1005001.1012299201</v>
      </c>
    </row>
    <row r="33383" spans="1:6">
      <c r="A33383">
        <v>2044</v>
      </c>
      <c r="B33383" t="s">
        <v>1035</v>
      </c>
      <c r="C33383" t="s">
        <v>1022</v>
      </c>
      <c r="D33383" t="s">
        <v>1017</v>
      </c>
      <c r="E33383" t="s">
        <v>1018</v>
      </c>
      <c r="F33383" s="86">
        <v>1008839.57031303</v>
      </c>
    </row>
    <row r="33384" spans="1:6">
      <c r="A33384">
        <v>2045</v>
      </c>
      <c r="B33384" t="s">
        <v>1035</v>
      </c>
      <c r="C33384" t="s">
        <v>1022</v>
      </c>
      <c r="D33384" t="s">
        <v>1017</v>
      </c>
      <c r="E33384" t="s">
        <v>1018</v>
      </c>
      <c r="F33384" s="86">
        <v>1013424.98556704</v>
      </c>
    </row>
    <row r="33385" spans="1:6">
      <c r="A33385">
        <v>2046</v>
      </c>
      <c r="B33385" t="s">
        <v>1035</v>
      </c>
      <c r="C33385" t="s">
        <v>1022</v>
      </c>
      <c r="D33385" t="s">
        <v>1017</v>
      </c>
      <c r="E33385" t="s">
        <v>1018</v>
      </c>
      <c r="F33385" s="86">
        <v>1018162.05219269</v>
      </c>
    </row>
    <row r="33386" spans="1:6">
      <c r="A33386">
        <v>2047</v>
      </c>
      <c r="B33386" t="s">
        <v>1035</v>
      </c>
      <c r="C33386" t="s">
        <v>1022</v>
      </c>
      <c r="D33386" t="s">
        <v>1017</v>
      </c>
      <c r="E33386" t="s">
        <v>1018</v>
      </c>
      <c r="F33386" s="86">
        <v>1022462.19649426</v>
      </c>
    </row>
    <row r="33387" spans="1:6">
      <c r="A33387">
        <v>2048</v>
      </c>
      <c r="B33387" t="s">
        <v>1035</v>
      </c>
      <c r="C33387" t="s">
        <v>1022</v>
      </c>
      <c r="D33387" t="s">
        <v>1017</v>
      </c>
      <c r="E33387" t="s">
        <v>1018</v>
      </c>
      <c r="F33387" s="86">
        <v>1027405.59885471</v>
      </c>
    </row>
    <row r="33388" spans="1:6">
      <c r="A33388">
        <v>2049</v>
      </c>
      <c r="B33388" t="s">
        <v>1035</v>
      </c>
      <c r="C33388" t="s">
        <v>1022</v>
      </c>
      <c r="D33388" t="s">
        <v>1017</v>
      </c>
      <c r="E33388" t="s">
        <v>1018</v>
      </c>
      <c r="F33388" s="86">
        <v>1032394.23292534</v>
      </c>
    </row>
    <row r="33389" spans="1:6">
      <c r="A33389">
        <v>2050</v>
      </c>
      <c r="B33389" t="s">
        <v>1035</v>
      </c>
      <c r="C33389" t="s">
        <v>1022</v>
      </c>
      <c r="D33389" t="s">
        <v>1017</v>
      </c>
      <c r="E33389" t="s">
        <v>1018</v>
      </c>
      <c r="F33389" s="86">
        <v>1036848.8516962799</v>
      </c>
    </row>
    <row r="33390" spans="1:6">
      <c r="A33390">
        <v>2017</v>
      </c>
      <c r="B33390" t="s">
        <v>1036</v>
      </c>
      <c r="C33390" t="s">
        <v>1022</v>
      </c>
      <c r="D33390" t="s">
        <v>1017</v>
      </c>
      <c r="E33390" t="s">
        <v>1018</v>
      </c>
      <c r="F33390" s="86">
        <v>16102174.950892299</v>
      </c>
    </row>
    <row r="33391" spans="1:6">
      <c r="A33391">
        <v>2018</v>
      </c>
      <c r="B33391" t="s">
        <v>1036</v>
      </c>
      <c r="C33391" t="s">
        <v>1022</v>
      </c>
      <c r="D33391" t="s">
        <v>1017</v>
      </c>
      <c r="E33391" t="s">
        <v>1018</v>
      </c>
      <c r="F33391" s="86">
        <v>15149557.723024201</v>
      </c>
    </row>
    <row r="33392" spans="1:6">
      <c r="A33392">
        <v>2019</v>
      </c>
      <c r="B33392" t="s">
        <v>1036</v>
      </c>
      <c r="C33392" t="s">
        <v>1022</v>
      </c>
      <c r="D33392" t="s">
        <v>1017</v>
      </c>
      <c r="E33392" t="s">
        <v>1018</v>
      </c>
      <c r="F33392" s="86">
        <v>14783090.593366399</v>
      </c>
    </row>
    <row r="33393" spans="1:6">
      <c r="A33393">
        <v>2020</v>
      </c>
      <c r="B33393" t="s">
        <v>1036</v>
      </c>
      <c r="C33393" t="s">
        <v>1022</v>
      </c>
      <c r="D33393" t="s">
        <v>1017</v>
      </c>
      <c r="E33393" t="s">
        <v>1018</v>
      </c>
      <c r="F33393" s="86">
        <v>14403126.0263894</v>
      </c>
    </row>
    <row r="33394" spans="1:6">
      <c r="A33394">
        <v>2021</v>
      </c>
      <c r="B33394" t="s">
        <v>1036</v>
      </c>
      <c r="C33394" t="s">
        <v>1022</v>
      </c>
      <c r="D33394" t="s">
        <v>1017</v>
      </c>
      <c r="E33394" t="s">
        <v>1018</v>
      </c>
      <c r="F33394" s="86">
        <v>14059375.6367306</v>
      </c>
    </row>
    <row r="33395" spans="1:6">
      <c r="A33395">
        <v>2022</v>
      </c>
      <c r="B33395" t="s">
        <v>1036</v>
      </c>
      <c r="C33395" t="s">
        <v>1022</v>
      </c>
      <c r="D33395" t="s">
        <v>1017</v>
      </c>
      <c r="E33395" t="s">
        <v>1018</v>
      </c>
      <c r="F33395" s="86">
        <v>13737783.547442799</v>
      </c>
    </row>
    <row r="33396" spans="1:6">
      <c r="A33396">
        <v>2023</v>
      </c>
      <c r="B33396" t="s">
        <v>1036</v>
      </c>
      <c r="C33396" t="s">
        <v>1022</v>
      </c>
      <c r="D33396" t="s">
        <v>1017</v>
      </c>
      <c r="E33396" t="s">
        <v>1018</v>
      </c>
      <c r="F33396" s="86">
        <v>13442455.9093398</v>
      </c>
    </row>
    <row r="33397" spans="1:6">
      <c r="A33397">
        <v>2024</v>
      </c>
      <c r="B33397" t="s">
        <v>1036</v>
      </c>
      <c r="C33397" t="s">
        <v>1022</v>
      </c>
      <c r="D33397" t="s">
        <v>1017</v>
      </c>
      <c r="E33397" t="s">
        <v>1018</v>
      </c>
      <c r="F33397" s="86">
        <v>13177537.7206965</v>
      </c>
    </row>
    <row r="33398" spans="1:6">
      <c r="A33398">
        <v>2025</v>
      </c>
      <c r="B33398" t="s">
        <v>1036</v>
      </c>
      <c r="C33398" t="s">
        <v>1022</v>
      </c>
      <c r="D33398" t="s">
        <v>1017</v>
      </c>
      <c r="E33398" t="s">
        <v>1018</v>
      </c>
      <c r="F33398" s="86">
        <v>12929871.4150619</v>
      </c>
    </row>
    <row r="33399" spans="1:6">
      <c r="A33399">
        <v>2026</v>
      </c>
      <c r="B33399" t="s">
        <v>1036</v>
      </c>
      <c r="C33399" t="s">
        <v>1022</v>
      </c>
      <c r="D33399" t="s">
        <v>1017</v>
      </c>
      <c r="E33399" t="s">
        <v>1018</v>
      </c>
      <c r="F33399" s="86">
        <v>12736044.2356076</v>
      </c>
    </row>
    <row r="33400" spans="1:6">
      <c r="A33400">
        <v>2027</v>
      </c>
      <c r="B33400" t="s">
        <v>1036</v>
      </c>
      <c r="C33400" t="s">
        <v>1022</v>
      </c>
      <c r="D33400" t="s">
        <v>1017</v>
      </c>
      <c r="E33400" t="s">
        <v>1018</v>
      </c>
      <c r="F33400" s="86">
        <v>12579707.4728272</v>
      </c>
    </row>
    <row r="33401" spans="1:6">
      <c r="A33401">
        <v>2028</v>
      </c>
      <c r="B33401" t="s">
        <v>1036</v>
      </c>
      <c r="C33401" t="s">
        <v>1022</v>
      </c>
      <c r="D33401" t="s">
        <v>1017</v>
      </c>
      <c r="E33401" t="s">
        <v>1018</v>
      </c>
      <c r="F33401" s="86">
        <v>12459406.656691199</v>
      </c>
    </row>
    <row r="33402" spans="1:6">
      <c r="A33402">
        <v>2029</v>
      </c>
      <c r="B33402" t="s">
        <v>1036</v>
      </c>
      <c r="C33402" t="s">
        <v>1022</v>
      </c>
      <c r="D33402" t="s">
        <v>1017</v>
      </c>
      <c r="E33402" t="s">
        <v>1018</v>
      </c>
      <c r="F33402" s="86">
        <v>12371826.159186499</v>
      </c>
    </row>
    <row r="33403" spans="1:6">
      <c r="A33403">
        <v>2030</v>
      </c>
      <c r="B33403" t="s">
        <v>1036</v>
      </c>
      <c r="C33403" t="s">
        <v>1022</v>
      </c>
      <c r="D33403" t="s">
        <v>1017</v>
      </c>
      <c r="E33403" t="s">
        <v>1018</v>
      </c>
      <c r="F33403" s="86">
        <v>12312030.693407301</v>
      </c>
    </row>
    <row r="33404" spans="1:6">
      <c r="A33404">
        <v>2031</v>
      </c>
      <c r="B33404" t="s">
        <v>1036</v>
      </c>
      <c r="C33404" t="s">
        <v>1022</v>
      </c>
      <c r="D33404" t="s">
        <v>1017</v>
      </c>
      <c r="E33404" t="s">
        <v>1018</v>
      </c>
      <c r="F33404" s="86">
        <v>12259216.363334101</v>
      </c>
    </row>
    <row r="33405" spans="1:6">
      <c r="A33405">
        <v>2032</v>
      </c>
      <c r="B33405" t="s">
        <v>1036</v>
      </c>
      <c r="C33405" t="s">
        <v>1022</v>
      </c>
      <c r="D33405" t="s">
        <v>1017</v>
      </c>
      <c r="E33405" t="s">
        <v>1018</v>
      </c>
      <c r="F33405" s="86">
        <v>12238784.5167483</v>
      </c>
    </row>
    <row r="33406" spans="1:6">
      <c r="A33406">
        <v>2033</v>
      </c>
      <c r="B33406" t="s">
        <v>1036</v>
      </c>
      <c r="C33406" t="s">
        <v>1022</v>
      </c>
      <c r="D33406" t="s">
        <v>1017</v>
      </c>
      <c r="E33406" t="s">
        <v>1018</v>
      </c>
      <c r="F33406" s="86">
        <v>12230143.3510671</v>
      </c>
    </row>
    <row r="33407" spans="1:6">
      <c r="A33407">
        <v>2034</v>
      </c>
      <c r="B33407" t="s">
        <v>1036</v>
      </c>
      <c r="C33407" t="s">
        <v>1022</v>
      </c>
      <c r="D33407" t="s">
        <v>1017</v>
      </c>
      <c r="E33407" t="s">
        <v>1018</v>
      </c>
      <c r="F33407" s="86">
        <v>12229319.5059037</v>
      </c>
    </row>
    <row r="33408" spans="1:6">
      <c r="A33408">
        <v>2035</v>
      </c>
      <c r="B33408" t="s">
        <v>1036</v>
      </c>
      <c r="C33408" t="s">
        <v>1022</v>
      </c>
      <c r="D33408" t="s">
        <v>1017</v>
      </c>
      <c r="E33408" t="s">
        <v>1018</v>
      </c>
      <c r="F33408" s="86">
        <v>12233807.1262847</v>
      </c>
    </row>
    <row r="33409" spans="1:6">
      <c r="A33409">
        <v>2036</v>
      </c>
      <c r="B33409" t="s">
        <v>1036</v>
      </c>
      <c r="C33409" t="s">
        <v>1022</v>
      </c>
      <c r="D33409" t="s">
        <v>1017</v>
      </c>
      <c r="E33409" t="s">
        <v>1018</v>
      </c>
      <c r="F33409" s="86">
        <v>12242122.0206879</v>
      </c>
    </row>
    <row r="33410" spans="1:6">
      <c r="A33410">
        <v>2037</v>
      </c>
      <c r="B33410" t="s">
        <v>1036</v>
      </c>
      <c r="C33410" t="s">
        <v>1022</v>
      </c>
      <c r="D33410" t="s">
        <v>1017</v>
      </c>
      <c r="E33410" t="s">
        <v>1018</v>
      </c>
      <c r="F33410" s="86">
        <v>12253334.575327</v>
      </c>
    </row>
    <row r="33411" spans="1:6">
      <c r="A33411">
        <v>2038</v>
      </c>
      <c r="B33411" t="s">
        <v>1036</v>
      </c>
      <c r="C33411" t="s">
        <v>1022</v>
      </c>
      <c r="D33411" t="s">
        <v>1017</v>
      </c>
      <c r="E33411" t="s">
        <v>1018</v>
      </c>
      <c r="F33411" s="86">
        <v>12251505.7470355</v>
      </c>
    </row>
    <row r="33412" spans="1:6">
      <c r="A33412">
        <v>2039</v>
      </c>
      <c r="B33412" t="s">
        <v>1036</v>
      </c>
      <c r="C33412" t="s">
        <v>1022</v>
      </c>
      <c r="D33412" t="s">
        <v>1017</v>
      </c>
      <c r="E33412" t="s">
        <v>1018</v>
      </c>
      <c r="F33412" s="86">
        <v>12266494.3589155</v>
      </c>
    </row>
    <row r="33413" spans="1:6">
      <c r="A33413">
        <v>2040</v>
      </c>
      <c r="B33413" t="s">
        <v>1036</v>
      </c>
      <c r="C33413" t="s">
        <v>1022</v>
      </c>
      <c r="D33413" t="s">
        <v>1017</v>
      </c>
      <c r="E33413" t="s">
        <v>1018</v>
      </c>
      <c r="F33413" s="86">
        <v>12282665.4998291</v>
      </c>
    </row>
    <row r="33414" spans="1:6">
      <c r="A33414">
        <v>2041</v>
      </c>
      <c r="B33414" t="s">
        <v>1036</v>
      </c>
      <c r="C33414" t="s">
        <v>1022</v>
      </c>
      <c r="D33414" t="s">
        <v>1017</v>
      </c>
      <c r="E33414" t="s">
        <v>1018</v>
      </c>
      <c r="F33414" s="86">
        <v>12302068.407741999</v>
      </c>
    </row>
    <row r="33415" spans="1:6">
      <c r="A33415">
        <v>2042</v>
      </c>
      <c r="B33415" t="s">
        <v>1036</v>
      </c>
      <c r="C33415" t="s">
        <v>1022</v>
      </c>
      <c r="D33415" t="s">
        <v>1017</v>
      </c>
      <c r="E33415" t="s">
        <v>1018</v>
      </c>
      <c r="F33415" s="86">
        <v>12321749.638496701</v>
      </c>
    </row>
    <row r="33416" spans="1:6">
      <c r="A33416">
        <v>2043</v>
      </c>
      <c r="B33416" t="s">
        <v>1036</v>
      </c>
      <c r="C33416" t="s">
        <v>1022</v>
      </c>
      <c r="D33416" t="s">
        <v>1017</v>
      </c>
      <c r="E33416" t="s">
        <v>1018</v>
      </c>
      <c r="F33416" s="86">
        <v>12342109.531691199</v>
      </c>
    </row>
    <row r="33417" spans="1:6">
      <c r="A33417">
        <v>2044</v>
      </c>
      <c r="B33417" t="s">
        <v>1036</v>
      </c>
      <c r="C33417" t="s">
        <v>1022</v>
      </c>
      <c r="D33417" t="s">
        <v>1017</v>
      </c>
      <c r="E33417" t="s">
        <v>1018</v>
      </c>
      <c r="F33417" s="86">
        <v>12363072.279168</v>
      </c>
    </row>
    <row r="33418" spans="1:6">
      <c r="A33418">
        <v>2045</v>
      </c>
      <c r="B33418" t="s">
        <v>1036</v>
      </c>
      <c r="C33418" t="s">
        <v>1022</v>
      </c>
      <c r="D33418" t="s">
        <v>1017</v>
      </c>
      <c r="E33418" t="s">
        <v>1018</v>
      </c>
      <c r="F33418" s="86">
        <v>12369471.251037501</v>
      </c>
    </row>
    <row r="33419" spans="1:6">
      <c r="A33419">
        <v>2046</v>
      </c>
      <c r="B33419" t="s">
        <v>1036</v>
      </c>
      <c r="C33419" t="s">
        <v>1022</v>
      </c>
      <c r="D33419" t="s">
        <v>1017</v>
      </c>
      <c r="E33419" t="s">
        <v>1018</v>
      </c>
      <c r="F33419" s="86">
        <v>12391414.6502322</v>
      </c>
    </row>
    <row r="33420" spans="1:6">
      <c r="A33420">
        <v>2047</v>
      </c>
      <c r="B33420" t="s">
        <v>1036</v>
      </c>
      <c r="C33420" t="s">
        <v>1022</v>
      </c>
      <c r="D33420" t="s">
        <v>1017</v>
      </c>
      <c r="E33420" t="s">
        <v>1018</v>
      </c>
      <c r="F33420" s="86">
        <v>12413708.040762501</v>
      </c>
    </row>
    <row r="33421" spans="1:6">
      <c r="A33421">
        <v>2048</v>
      </c>
      <c r="B33421" t="s">
        <v>1036</v>
      </c>
      <c r="C33421" t="s">
        <v>1022</v>
      </c>
      <c r="D33421" t="s">
        <v>1017</v>
      </c>
      <c r="E33421" t="s">
        <v>1018</v>
      </c>
      <c r="F33421" s="86">
        <v>12436271.015105</v>
      </c>
    </row>
    <row r="33422" spans="1:6">
      <c r="A33422">
        <v>2049</v>
      </c>
      <c r="B33422" t="s">
        <v>1036</v>
      </c>
      <c r="C33422" t="s">
        <v>1022</v>
      </c>
      <c r="D33422" t="s">
        <v>1017</v>
      </c>
      <c r="E33422" t="s">
        <v>1018</v>
      </c>
      <c r="F33422" s="86">
        <v>12459027.209094601</v>
      </c>
    </row>
    <row r="33423" spans="1:6">
      <c r="A33423">
        <v>2050</v>
      </c>
      <c r="B33423" t="s">
        <v>1036</v>
      </c>
      <c r="C33423" t="s">
        <v>1022</v>
      </c>
      <c r="D33423" t="s">
        <v>1017</v>
      </c>
      <c r="E33423" t="s">
        <v>1018</v>
      </c>
      <c r="F33423" s="86">
        <v>12481940.4619612</v>
      </c>
    </row>
    <row r="33424" spans="1:6">
      <c r="A33424">
        <v>2017</v>
      </c>
      <c r="B33424" t="s">
        <v>1037</v>
      </c>
      <c r="C33424" t="s">
        <v>1022</v>
      </c>
      <c r="D33424" t="s">
        <v>1017</v>
      </c>
      <c r="E33424" t="s">
        <v>1018</v>
      </c>
      <c r="F33424" s="86">
        <v>8602890.1854232494</v>
      </c>
    </row>
    <row r="33425" spans="1:6">
      <c r="A33425">
        <v>2018</v>
      </c>
      <c r="B33425" t="s">
        <v>1037</v>
      </c>
      <c r="C33425" t="s">
        <v>1022</v>
      </c>
      <c r="D33425" t="s">
        <v>1017</v>
      </c>
      <c r="E33425" t="s">
        <v>1018</v>
      </c>
      <c r="F33425" s="86">
        <v>8093890.3444755403</v>
      </c>
    </row>
    <row r="33426" spans="1:6">
      <c r="A33426">
        <v>2019</v>
      </c>
      <c r="B33426" t="s">
        <v>1037</v>
      </c>
      <c r="C33426" t="s">
        <v>1022</v>
      </c>
      <c r="D33426" t="s">
        <v>1017</v>
      </c>
      <c r="E33426" t="s">
        <v>1018</v>
      </c>
      <c r="F33426" s="86">
        <v>7898054.5920116901</v>
      </c>
    </row>
    <row r="33427" spans="1:6">
      <c r="A33427">
        <v>2020</v>
      </c>
      <c r="B33427" t="s">
        <v>1037</v>
      </c>
      <c r="C33427" t="s">
        <v>1022</v>
      </c>
      <c r="D33427" t="s">
        <v>1017</v>
      </c>
      <c r="E33427" t="s">
        <v>1018</v>
      </c>
      <c r="F33427" s="86">
        <v>7695003.8708186802</v>
      </c>
    </row>
    <row r="33428" spans="1:6">
      <c r="A33428">
        <v>2021</v>
      </c>
      <c r="B33428" t="s">
        <v>1037</v>
      </c>
      <c r="C33428" t="s">
        <v>1022</v>
      </c>
      <c r="D33428" t="s">
        <v>1017</v>
      </c>
      <c r="E33428" t="s">
        <v>1018</v>
      </c>
      <c r="F33428" s="86">
        <v>7511297.1563890297</v>
      </c>
    </row>
    <row r="33429" spans="1:6">
      <c r="A33429">
        <v>2022</v>
      </c>
      <c r="B33429" t="s">
        <v>1037</v>
      </c>
      <c r="C33429" t="s">
        <v>1022</v>
      </c>
      <c r="D33429" t="s">
        <v>1017</v>
      </c>
      <c r="E33429" t="s">
        <v>1018</v>
      </c>
      <c r="F33429" s="86">
        <v>7339425.6416670801</v>
      </c>
    </row>
    <row r="33430" spans="1:6">
      <c r="A33430">
        <v>2023</v>
      </c>
      <c r="B33430" t="s">
        <v>1037</v>
      </c>
      <c r="C33430" t="s">
        <v>1022</v>
      </c>
      <c r="D33430" t="s">
        <v>1017</v>
      </c>
      <c r="E33430" t="s">
        <v>1018</v>
      </c>
      <c r="F33430" s="86">
        <v>7181584.3331836201</v>
      </c>
    </row>
    <row r="33431" spans="1:6">
      <c r="A33431">
        <v>2024</v>
      </c>
      <c r="B33431" t="s">
        <v>1037</v>
      </c>
      <c r="C33431" t="s">
        <v>1022</v>
      </c>
      <c r="D33431" t="s">
        <v>1017</v>
      </c>
      <c r="E33431" t="s">
        <v>1018</v>
      </c>
      <c r="F33431" s="86">
        <v>7039989.13091633</v>
      </c>
    </row>
    <row r="33432" spans="1:6">
      <c r="A33432">
        <v>2025</v>
      </c>
      <c r="B33432" t="s">
        <v>1037</v>
      </c>
      <c r="C33432" t="s">
        <v>1022</v>
      </c>
      <c r="D33432" t="s">
        <v>1017</v>
      </c>
      <c r="E33432" t="s">
        <v>1018</v>
      </c>
      <c r="F33432" s="86">
        <v>6907612.1354829604</v>
      </c>
    </row>
    <row r="33433" spans="1:6">
      <c r="A33433">
        <v>2026</v>
      </c>
      <c r="B33433" t="s">
        <v>1037</v>
      </c>
      <c r="C33433" t="s">
        <v>1022</v>
      </c>
      <c r="D33433" t="s">
        <v>1017</v>
      </c>
      <c r="E33433" t="s">
        <v>1018</v>
      </c>
      <c r="F33433" s="86">
        <v>6804001.4929242898</v>
      </c>
    </row>
    <row r="33434" spans="1:6">
      <c r="A33434">
        <v>2027</v>
      </c>
      <c r="B33434" t="s">
        <v>1037</v>
      </c>
      <c r="C33434" t="s">
        <v>1022</v>
      </c>
      <c r="D33434" t="s">
        <v>1017</v>
      </c>
      <c r="E33434" t="s">
        <v>1018</v>
      </c>
      <c r="F33434" s="86">
        <v>6720423.9449452097</v>
      </c>
    </row>
    <row r="33435" spans="1:6">
      <c r="A33435">
        <v>2028</v>
      </c>
      <c r="B33435" t="s">
        <v>1037</v>
      </c>
      <c r="C33435" t="s">
        <v>1022</v>
      </c>
      <c r="D33435" t="s">
        <v>1017</v>
      </c>
      <c r="E33435" t="s">
        <v>1018</v>
      </c>
      <c r="F33435" s="86">
        <v>6656103.1925927503</v>
      </c>
    </row>
    <row r="33436" spans="1:6">
      <c r="A33436">
        <v>2029</v>
      </c>
      <c r="B33436" t="s">
        <v>1037</v>
      </c>
      <c r="C33436" t="s">
        <v>1022</v>
      </c>
      <c r="D33436" t="s">
        <v>1017</v>
      </c>
      <c r="E33436" t="s">
        <v>1018</v>
      </c>
      <c r="F33436" s="86">
        <v>6609268.48771156</v>
      </c>
    </row>
    <row r="33437" spans="1:6">
      <c r="A33437">
        <v>2030</v>
      </c>
      <c r="B33437" t="s">
        <v>1037</v>
      </c>
      <c r="C33437" t="s">
        <v>1022</v>
      </c>
      <c r="D33437" t="s">
        <v>1017</v>
      </c>
      <c r="E33437" t="s">
        <v>1018</v>
      </c>
      <c r="F33437" s="86">
        <v>6577284.0614722297</v>
      </c>
    </row>
    <row r="33438" spans="1:6">
      <c r="A33438">
        <v>2031</v>
      </c>
      <c r="B33438" t="s">
        <v>1037</v>
      </c>
      <c r="C33438" t="s">
        <v>1022</v>
      </c>
      <c r="D33438" t="s">
        <v>1017</v>
      </c>
      <c r="E33438" t="s">
        <v>1018</v>
      </c>
      <c r="F33438" s="86">
        <v>6549037.0590332802</v>
      </c>
    </row>
    <row r="33439" spans="1:6">
      <c r="A33439">
        <v>2032</v>
      </c>
      <c r="B33439" t="s">
        <v>1037</v>
      </c>
      <c r="C33439" t="s">
        <v>1022</v>
      </c>
      <c r="D33439" t="s">
        <v>1017</v>
      </c>
      <c r="E33439" t="s">
        <v>1018</v>
      </c>
      <c r="F33439" s="86">
        <v>6538098.6477628499</v>
      </c>
    </row>
    <row r="33440" spans="1:6">
      <c r="A33440">
        <v>2033</v>
      </c>
      <c r="B33440" t="s">
        <v>1037</v>
      </c>
      <c r="C33440" t="s">
        <v>1022</v>
      </c>
      <c r="D33440" t="s">
        <v>1017</v>
      </c>
      <c r="E33440" t="s">
        <v>1018</v>
      </c>
      <c r="F33440" s="86">
        <v>6533468.1447995901</v>
      </c>
    </row>
    <row r="33441" spans="1:6">
      <c r="A33441">
        <v>2034</v>
      </c>
      <c r="B33441" t="s">
        <v>1037</v>
      </c>
      <c r="C33441" t="s">
        <v>1022</v>
      </c>
      <c r="D33441" t="s">
        <v>1017</v>
      </c>
      <c r="E33441" t="s">
        <v>1018</v>
      </c>
      <c r="F33441" s="86">
        <v>6533021.4607050903</v>
      </c>
    </row>
    <row r="33442" spans="1:6">
      <c r="A33442">
        <v>2035</v>
      </c>
      <c r="B33442" t="s">
        <v>1037</v>
      </c>
      <c r="C33442" t="s">
        <v>1022</v>
      </c>
      <c r="D33442" t="s">
        <v>1017</v>
      </c>
      <c r="E33442" t="s">
        <v>1018</v>
      </c>
      <c r="F33442" s="86">
        <v>6535416.8838383099</v>
      </c>
    </row>
    <row r="33443" spans="1:6">
      <c r="A33443">
        <v>2036</v>
      </c>
      <c r="B33443" t="s">
        <v>1037</v>
      </c>
      <c r="C33443" t="s">
        <v>1022</v>
      </c>
      <c r="D33443" t="s">
        <v>1017</v>
      </c>
      <c r="E33443" t="s">
        <v>1018</v>
      </c>
      <c r="F33443" s="86">
        <v>6539858.4768331796</v>
      </c>
    </row>
    <row r="33444" spans="1:6">
      <c r="A33444">
        <v>2037</v>
      </c>
      <c r="B33444" t="s">
        <v>1037</v>
      </c>
      <c r="C33444" t="s">
        <v>1022</v>
      </c>
      <c r="D33444" t="s">
        <v>1017</v>
      </c>
      <c r="E33444" t="s">
        <v>1018</v>
      </c>
      <c r="F33444" s="86">
        <v>6545847.9659809703</v>
      </c>
    </row>
    <row r="33445" spans="1:6">
      <c r="A33445">
        <v>2038</v>
      </c>
      <c r="B33445" t="s">
        <v>1037</v>
      </c>
      <c r="C33445" t="s">
        <v>1022</v>
      </c>
      <c r="D33445" t="s">
        <v>1017</v>
      </c>
      <c r="E33445" t="s">
        <v>1018</v>
      </c>
      <c r="F33445" s="86">
        <v>6544869.6967844097</v>
      </c>
    </row>
    <row r="33446" spans="1:6">
      <c r="A33446">
        <v>2039</v>
      </c>
      <c r="B33446" t="s">
        <v>1037</v>
      </c>
      <c r="C33446" t="s">
        <v>1022</v>
      </c>
      <c r="D33446" t="s">
        <v>1017</v>
      </c>
      <c r="E33446" t="s">
        <v>1018</v>
      </c>
      <c r="F33446" s="86">
        <v>6552874.7392926197</v>
      </c>
    </row>
    <row r="33447" spans="1:6">
      <c r="A33447">
        <v>2040</v>
      </c>
      <c r="B33447" t="s">
        <v>1037</v>
      </c>
      <c r="C33447" t="s">
        <v>1022</v>
      </c>
      <c r="D33447" t="s">
        <v>1017</v>
      </c>
      <c r="E33447" t="s">
        <v>1018</v>
      </c>
      <c r="F33447" s="86">
        <v>6561510.4371452099</v>
      </c>
    </row>
    <row r="33448" spans="1:6">
      <c r="A33448">
        <v>2041</v>
      </c>
      <c r="B33448" t="s">
        <v>1037</v>
      </c>
      <c r="C33448" t="s">
        <v>1022</v>
      </c>
      <c r="D33448" t="s">
        <v>1017</v>
      </c>
      <c r="E33448" t="s">
        <v>1018</v>
      </c>
      <c r="F33448" s="86">
        <v>6571864.2438276401</v>
      </c>
    </row>
    <row r="33449" spans="1:6">
      <c r="A33449">
        <v>2042</v>
      </c>
      <c r="B33449" t="s">
        <v>1037</v>
      </c>
      <c r="C33449" t="s">
        <v>1022</v>
      </c>
      <c r="D33449" t="s">
        <v>1017</v>
      </c>
      <c r="E33449" t="s">
        <v>1018</v>
      </c>
      <c r="F33449" s="86">
        <v>6582363.1727784304</v>
      </c>
    </row>
    <row r="33450" spans="1:6">
      <c r="A33450">
        <v>2043</v>
      </c>
      <c r="B33450" t="s">
        <v>1037</v>
      </c>
      <c r="C33450" t="s">
        <v>1022</v>
      </c>
      <c r="D33450" t="s">
        <v>1017</v>
      </c>
      <c r="E33450" t="s">
        <v>1018</v>
      </c>
      <c r="F33450" s="86">
        <v>6593222.8403879497</v>
      </c>
    </row>
    <row r="33451" spans="1:6">
      <c r="A33451">
        <v>2044</v>
      </c>
      <c r="B33451" t="s">
        <v>1037</v>
      </c>
      <c r="C33451" t="s">
        <v>1022</v>
      </c>
      <c r="D33451" t="s">
        <v>1017</v>
      </c>
      <c r="E33451" t="s">
        <v>1018</v>
      </c>
      <c r="F33451" s="86">
        <v>6604402.6944921101</v>
      </c>
    </row>
    <row r="33452" spans="1:6">
      <c r="A33452">
        <v>2045</v>
      </c>
      <c r="B33452" t="s">
        <v>1037</v>
      </c>
      <c r="C33452" t="s">
        <v>1022</v>
      </c>
      <c r="D33452" t="s">
        <v>1017</v>
      </c>
      <c r="E33452" t="s">
        <v>1018</v>
      </c>
      <c r="F33452" s="86">
        <v>6607800.53306688</v>
      </c>
    </row>
    <row r="33453" spans="1:6">
      <c r="A33453">
        <v>2046</v>
      </c>
      <c r="B33453" t="s">
        <v>1037</v>
      </c>
      <c r="C33453" t="s">
        <v>1022</v>
      </c>
      <c r="D33453" t="s">
        <v>1017</v>
      </c>
      <c r="E33453" t="s">
        <v>1018</v>
      </c>
      <c r="F33453" s="86">
        <v>6619500.5426119501</v>
      </c>
    </row>
    <row r="33454" spans="1:6">
      <c r="A33454">
        <v>2047</v>
      </c>
      <c r="B33454" t="s">
        <v>1037</v>
      </c>
      <c r="C33454" t="s">
        <v>1022</v>
      </c>
      <c r="D33454" t="s">
        <v>1017</v>
      </c>
      <c r="E33454" t="s">
        <v>1018</v>
      </c>
      <c r="F33454" s="86">
        <v>6631385.5914338203</v>
      </c>
    </row>
    <row r="33455" spans="1:6">
      <c r="A33455">
        <v>2048</v>
      </c>
      <c r="B33455" t="s">
        <v>1037</v>
      </c>
      <c r="C33455" t="s">
        <v>1022</v>
      </c>
      <c r="D33455" t="s">
        <v>1017</v>
      </c>
      <c r="E33455" t="s">
        <v>1018</v>
      </c>
      <c r="F33455" s="86">
        <v>6643412.7432474997</v>
      </c>
    </row>
    <row r="33456" spans="1:6">
      <c r="A33456">
        <v>2049</v>
      </c>
      <c r="B33456" t="s">
        <v>1037</v>
      </c>
      <c r="C33456" t="s">
        <v>1022</v>
      </c>
      <c r="D33456" t="s">
        <v>1017</v>
      </c>
      <c r="E33456" t="s">
        <v>1018</v>
      </c>
      <c r="F33456" s="86">
        <v>6655541.0208480004</v>
      </c>
    </row>
    <row r="33457" spans="1:6">
      <c r="A33457">
        <v>2050</v>
      </c>
      <c r="B33457" t="s">
        <v>1037</v>
      </c>
      <c r="C33457" t="s">
        <v>1022</v>
      </c>
      <c r="D33457" t="s">
        <v>1017</v>
      </c>
      <c r="E33457" t="s">
        <v>1018</v>
      </c>
      <c r="F33457" s="86">
        <v>6667750.9576887498</v>
      </c>
    </row>
    <row r="33458" spans="1:6">
      <c r="A33458">
        <v>2017</v>
      </c>
      <c r="B33458" t="s">
        <v>1038</v>
      </c>
      <c r="C33458" t="s">
        <v>1022</v>
      </c>
      <c r="D33458" t="s">
        <v>1017</v>
      </c>
      <c r="E33458" t="s">
        <v>1018</v>
      </c>
      <c r="F33458" s="86">
        <v>4238483.9335669698</v>
      </c>
    </row>
    <row r="33459" spans="1:6">
      <c r="A33459">
        <v>2018</v>
      </c>
      <c r="B33459" t="s">
        <v>1038</v>
      </c>
      <c r="C33459" t="s">
        <v>1022</v>
      </c>
      <c r="D33459" t="s">
        <v>1017</v>
      </c>
      <c r="E33459" t="s">
        <v>1018</v>
      </c>
      <c r="F33459" s="86">
        <v>3991717.0977799799</v>
      </c>
    </row>
    <row r="33460" spans="1:6">
      <c r="A33460">
        <v>2019</v>
      </c>
      <c r="B33460" t="s">
        <v>1038</v>
      </c>
      <c r="C33460" t="s">
        <v>1022</v>
      </c>
      <c r="D33460" t="s">
        <v>1017</v>
      </c>
      <c r="E33460" t="s">
        <v>1018</v>
      </c>
      <c r="F33460" s="86">
        <v>3884461.1738757398</v>
      </c>
    </row>
    <row r="33461" spans="1:6">
      <c r="A33461">
        <v>2020</v>
      </c>
      <c r="B33461" t="s">
        <v>1038</v>
      </c>
      <c r="C33461" t="s">
        <v>1022</v>
      </c>
      <c r="D33461" t="s">
        <v>1017</v>
      </c>
      <c r="E33461" t="s">
        <v>1018</v>
      </c>
      <c r="F33461" s="86">
        <v>3778363.5393556198</v>
      </c>
    </row>
    <row r="33462" spans="1:6">
      <c r="A33462">
        <v>2021</v>
      </c>
      <c r="B33462" t="s">
        <v>1038</v>
      </c>
      <c r="C33462" t="s">
        <v>1022</v>
      </c>
      <c r="D33462" t="s">
        <v>1017</v>
      </c>
      <c r="E33462" t="s">
        <v>1018</v>
      </c>
      <c r="F33462" s="86">
        <v>3673283.9892722601</v>
      </c>
    </row>
    <row r="33463" spans="1:6">
      <c r="A33463">
        <v>2022</v>
      </c>
      <c r="B33463" t="s">
        <v>1038</v>
      </c>
      <c r="C33463" t="s">
        <v>1022</v>
      </c>
      <c r="D33463" t="s">
        <v>1017</v>
      </c>
      <c r="E33463" t="s">
        <v>1018</v>
      </c>
      <c r="F33463" s="86">
        <v>3578355.2673608898</v>
      </c>
    </row>
    <row r="33464" spans="1:6">
      <c r="A33464">
        <v>2023</v>
      </c>
      <c r="B33464" t="s">
        <v>1038</v>
      </c>
      <c r="C33464" t="s">
        <v>1022</v>
      </c>
      <c r="D33464" t="s">
        <v>1017</v>
      </c>
      <c r="E33464" t="s">
        <v>1018</v>
      </c>
      <c r="F33464" s="86">
        <v>3490933.1449582302</v>
      </c>
    </row>
    <row r="33465" spans="1:6">
      <c r="A33465">
        <v>2024</v>
      </c>
      <c r="B33465" t="s">
        <v>1038</v>
      </c>
      <c r="C33465" t="s">
        <v>1022</v>
      </c>
      <c r="D33465" t="s">
        <v>1017</v>
      </c>
      <c r="E33465" t="s">
        <v>1018</v>
      </c>
      <c r="F33465" s="86">
        <v>3412254.1509271702</v>
      </c>
    </row>
    <row r="33466" spans="1:6">
      <c r="A33466">
        <v>2025</v>
      </c>
      <c r="B33466" t="s">
        <v>1038</v>
      </c>
      <c r="C33466" t="s">
        <v>1022</v>
      </c>
      <c r="D33466" t="s">
        <v>1017</v>
      </c>
      <c r="E33466" t="s">
        <v>1018</v>
      </c>
      <c r="F33466" s="86">
        <v>3343316.7652201098</v>
      </c>
    </row>
    <row r="33467" spans="1:6">
      <c r="A33467">
        <v>2026</v>
      </c>
      <c r="B33467" t="s">
        <v>1038</v>
      </c>
      <c r="C33467" t="s">
        <v>1022</v>
      </c>
      <c r="D33467" t="s">
        <v>1017</v>
      </c>
      <c r="E33467" t="s">
        <v>1018</v>
      </c>
      <c r="F33467" s="86">
        <v>3285160.3201125599</v>
      </c>
    </row>
    <row r="33468" spans="1:6">
      <c r="A33468">
        <v>2027</v>
      </c>
      <c r="B33468" t="s">
        <v>1038</v>
      </c>
      <c r="C33468" t="s">
        <v>1022</v>
      </c>
      <c r="D33468" t="s">
        <v>1017</v>
      </c>
      <c r="E33468" t="s">
        <v>1018</v>
      </c>
      <c r="F33468" s="86">
        <v>3234544.05964727</v>
      </c>
    </row>
    <row r="33469" spans="1:6">
      <c r="A33469">
        <v>2028</v>
      </c>
      <c r="B33469" t="s">
        <v>1038</v>
      </c>
      <c r="C33469" t="s">
        <v>1022</v>
      </c>
      <c r="D33469" t="s">
        <v>1017</v>
      </c>
      <c r="E33469" t="s">
        <v>1018</v>
      </c>
      <c r="F33469" s="86">
        <v>3197478.6246029302</v>
      </c>
    </row>
    <row r="33470" spans="1:6">
      <c r="A33470">
        <v>2029</v>
      </c>
      <c r="B33470" t="s">
        <v>1038</v>
      </c>
      <c r="C33470" t="s">
        <v>1022</v>
      </c>
      <c r="D33470" t="s">
        <v>1017</v>
      </c>
      <c r="E33470" t="s">
        <v>1018</v>
      </c>
      <c r="F33470" s="86">
        <v>3169478.5683299699</v>
      </c>
    </row>
    <row r="33471" spans="1:6">
      <c r="A33471">
        <v>2030</v>
      </c>
      <c r="B33471" t="s">
        <v>1038</v>
      </c>
      <c r="C33471" t="s">
        <v>1022</v>
      </c>
      <c r="D33471" t="s">
        <v>1017</v>
      </c>
      <c r="E33471" t="s">
        <v>1018</v>
      </c>
      <c r="F33471" s="86">
        <v>3148947.1864222898</v>
      </c>
    </row>
    <row r="33472" spans="1:6">
      <c r="A33472">
        <v>2031</v>
      </c>
      <c r="B33472" t="s">
        <v>1038</v>
      </c>
      <c r="C33472" t="s">
        <v>1022</v>
      </c>
      <c r="D33472" t="s">
        <v>1017</v>
      </c>
      <c r="E33472" t="s">
        <v>1018</v>
      </c>
      <c r="F33472" s="86">
        <v>3134405.4555262998</v>
      </c>
    </row>
    <row r="33473" spans="1:6">
      <c r="A33473">
        <v>2032</v>
      </c>
      <c r="B33473" t="s">
        <v>1038</v>
      </c>
      <c r="C33473" t="s">
        <v>1022</v>
      </c>
      <c r="D33473" t="s">
        <v>1017</v>
      </c>
      <c r="E33473" t="s">
        <v>1018</v>
      </c>
      <c r="F33473" s="86">
        <v>3124352.78165736</v>
      </c>
    </row>
    <row r="33474" spans="1:6">
      <c r="A33474">
        <v>2033</v>
      </c>
      <c r="B33474" t="s">
        <v>1038</v>
      </c>
      <c r="C33474" t="s">
        <v>1022</v>
      </c>
      <c r="D33474" t="s">
        <v>1017</v>
      </c>
      <c r="E33474" t="s">
        <v>1018</v>
      </c>
      <c r="F33474" s="86">
        <v>3117487.8647980602</v>
      </c>
    </row>
    <row r="33475" spans="1:6">
      <c r="A33475">
        <v>2034</v>
      </c>
      <c r="B33475" t="s">
        <v>1038</v>
      </c>
      <c r="C33475" t="s">
        <v>1022</v>
      </c>
      <c r="D33475" t="s">
        <v>1017</v>
      </c>
      <c r="E33475" t="s">
        <v>1018</v>
      </c>
      <c r="F33475" s="86">
        <v>3112815.8168000798</v>
      </c>
    </row>
    <row r="33476" spans="1:6">
      <c r="A33476">
        <v>2035</v>
      </c>
      <c r="B33476" t="s">
        <v>1038</v>
      </c>
      <c r="C33476" t="s">
        <v>1022</v>
      </c>
      <c r="D33476" t="s">
        <v>1017</v>
      </c>
      <c r="E33476" t="s">
        <v>1018</v>
      </c>
      <c r="F33476" s="86">
        <v>3109729.5543199098</v>
      </c>
    </row>
    <row r="33477" spans="1:6">
      <c r="A33477">
        <v>2036</v>
      </c>
      <c r="B33477" t="s">
        <v>1038</v>
      </c>
      <c r="C33477" t="s">
        <v>1022</v>
      </c>
      <c r="D33477" t="s">
        <v>1017</v>
      </c>
      <c r="E33477" t="s">
        <v>1018</v>
      </c>
      <c r="F33477" s="86">
        <v>3107863.2197662699</v>
      </c>
    </row>
    <row r="33478" spans="1:6">
      <c r="A33478">
        <v>2037</v>
      </c>
      <c r="B33478" t="s">
        <v>1038</v>
      </c>
      <c r="C33478" t="s">
        <v>1022</v>
      </c>
      <c r="D33478" t="s">
        <v>1017</v>
      </c>
      <c r="E33478" t="s">
        <v>1018</v>
      </c>
      <c r="F33478" s="86">
        <v>3106975.67463852</v>
      </c>
    </row>
    <row r="33479" spans="1:6">
      <c r="A33479">
        <v>2038</v>
      </c>
      <c r="B33479" t="s">
        <v>1038</v>
      </c>
      <c r="C33479" t="s">
        <v>1022</v>
      </c>
      <c r="D33479" t="s">
        <v>1017</v>
      </c>
      <c r="E33479" t="s">
        <v>1018</v>
      </c>
      <c r="F33479" s="86">
        <v>3106858.9814342</v>
      </c>
    </row>
    <row r="33480" spans="1:6">
      <c r="A33480">
        <v>2039</v>
      </c>
      <c r="B33480" t="s">
        <v>1038</v>
      </c>
      <c r="C33480" t="s">
        <v>1022</v>
      </c>
      <c r="D33480" t="s">
        <v>1017</v>
      </c>
      <c r="E33480" t="s">
        <v>1018</v>
      </c>
      <c r="F33480" s="86">
        <v>3107368.2639188902</v>
      </c>
    </row>
    <row r="33481" spans="1:6">
      <c r="A33481">
        <v>2040</v>
      </c>
      <c r="B33481" t="s">
        <v>1038</v>
      </c>
      <c r="C33481" t="s">
        <v>1022</v>
      </c>
      <c r="D33481" t="s">
        <v>1017</v>
      </c>
      <c r="E33481" t="s">
        <v>1018</v>
      </c>
      <c r="F33481" s="86">
        <v>3108379.9946653098</v>
      </c>
    </row>
    <row r="33482" spans="1:6">
      <c r="A33482">
        <v>2041</v>
      </c>
      <c r="B33482" t="s">
        <v>1038</v>
      </c>
      <c r="C33482" t="s">
        <v>1022</v>
      </c>
      <c r="D33482" t="s">
        <v>1017</v>
      </c>
      <c r="E33482" t="s">
        <v>1018</v>
      </c>
      <c r="F33482" s="86">
        <v>3110114.3753905799</v>
      </c>
    </row>
    <row r="33483" spans="1:6">
      <c r="A33483">
        <v>2042</v>
      </c>
      <c r="B33483" t="s">
        <v>1038</v>
      </c>
      <c r="C33483" t="s">
        <v>1022</v>
      </c>
      <c r="D33483" t="s">
        <v>1017</v>
      </c>
      <c r="E33483" t="s">
        <v>1018</v>
      </c>
      <c r="F33483" s="86">
        <v>3112171.46593459</v>
      </c>
    </row>
    <row r="33484" spans="1:6">
      <c r="A33484">
        <v>2043</v>
      </c>
      <c r="B33484" t="s">
        <v>1038</v>
      </c>
      <c r="C33484" t="s">
        <v>1022</v>
      </c>
      <c r="D33484" t="s">
        <v>1017</v>
      </c>
      <c r="E33484" t="s">
        <v>1018</v>
      </c>
      <c r="F33484" s="86">
        <v>3114557.2746090302</v>
      </c>
    </row>
    <row r="33485" spans="1:6">
      <c r="A33485">
        <v>2044</v>
      </c>
      <c r="B33485" t="s">
        <v>1038</v>
      </c>
      <c r="C33485" t="s">
        <v>1022</v>
      </c>
      <c r="D33485" t="s">
        <v>1017</v>
      </c>
      <c r="E33485" t="s">
        <v>1018</v>
      </c>
      <c r="F33485" s="86">
        <v>3117233.1157100601</v>
      </c>
    </row>
    <row r="33486" spans="1:6">
      <c r="A33486">
        <v>2045</v>
      </c>
      <c r="B33486" t="s">
        <v>1038</v>
      </c>
      <c r="C33486" t="s">
        <v>1022</v>
      </c>
      <c r="D33486" t="s">
        <v>1017</v>
      </c>
      <c r="E33486" t="s">
        <v>1018</v>
      </c>
      <c r="F33486" s="86">
        <v>3120162.6689651501</v>
      </c>
    </row>
    <row r="33487" spans="1:6">
      <c r="A33487">
        <v>2046</v>
      </c>
      <c r="B33487" t="s">
        <v>1038</v>
      </c>
      <c r="C33487" t="s">
        <v>1022</v>
      </c>
      <c r="D33487" t="s">
        <v>1017</v>
      </c>
      <c r="E33487" t="s">
        <v>1018</v>
      </c>
      <c r="F33487" s="86">
        <v>3123306.7824053499</v>
      </c>
    </row>
    <row r="33488" spans="1:6">
      <c r="A33488">
        <v>2047</v>
      </c>
      <c r="B33488" t="s">
        <v>1038</v>
      </c>
      <c r="C33488" t="s">
        <v>1022</v>
      </c>
      <c r="D33488" t="s">
        <v>1017</v>
      </c>
      <c r="E33488" t="s">
        <v>1018</v>
      </c>
      <c r="F33488" s="86">
        <v>3126625.0215495401</v>
      </c>
    </row>
    <row r="33489" spans="1:6">
      <c r="A33489">
        <v>2048</v>
      </c>
      <c r="B33489" t="s">
        <v>1038</v>
      </c>
      <c r="C33489" t="s">
        <v>1022</v>
      </c>
      <c r="D33489" t="s">
        <v>1017</v>
      </c>
      <c r="E33489" t="s">
        <v>1018</v>
      </c>
      <c r="F33489" s="86">
        <v>3130080.2054058602</v>
      </c>
    </row>
    <row r="33490" spans="1:6">
      <c r="A33490">
        <v>2049</v>
      </c>
      <c r="B33490" t="s">
        <v>1038</v>
      </c>
      <c r="C33490" t="s">
        <v>1022</v>
      </c>
      <c r="D33490" t="s">
        <v>1017</v>
      </c>
      <c r="E33490" t="s">
        <v>1018</v>
      </c>
      <c r="F33490" s="86">
        <v>3133628.22509705</v>
      </c>
    </row>
    <row r="33491" spans="1:6">
      <c r="A33491">
        <v>2050</v>
      </c>
      <c r="B33491" t="s">
        <v>1038</v>
      </c>
      <c r="C33491" t="s">
        <v>1022</v>
      </c>
      <c r="D33491" t="s">
        <v>1017</v>
      </c>
      <c r="E33491" t="s">
        <v>1018</v>
      </c>
      <c r="F33491" s="86">
        <v>3137237.9121238398</v>
      </c>
    </row>
    <row r="33492" spans="1:6">
      <c r="A33492">
        <v>2017</v>
      </c>
      <c r="B33492" t="s">
        <v>1039</v>
      </c>
      <c r="C33492" t="s">
        <v>1022</v>
      </c>
      <c r="D33492" t="s">
        <v>1017</v>
      </c>
      <c r="E33492" t="s">
        <v>1018</v>
      </c>
      <c r="F33492" s="86">
        <v>7201201.6787373796</v>
      </c>
    </row>
    <row r="33493" spans="1:6">
      <c r="A33493">
        <v>2018</v>
      </c>
      <c r="B33493" t="s">
        <v>1039</v>
      </c>
      <c r="C33493" t="s">
        <v>1022</v>
      </c>
      <c r="D33493" t="s">
        <v>1017</v>
      </c>
      <c r="E33493" t="s">
        <v>1018</v>
      </c>
      <c r="F33493" s="86">
        <v>6780769.0184405698</v>
      </c>
    </row>
    <row r="33494" spans="1:6">
      <c r="A33494">
        <v>2019</v>
      </c>
      <c r="B33494" t="s">
        <v>1039</v>
      </c>
      <c r="C33494" t="s">
        <v>1022</v>
      </c>
      <c r="D33494" t="s">
        <v>1017</v>
      </c>
      <c r="E33494" t="s">
        <v>1018</v>
      </c>
      <c r="F33494" s="86">
        <v>6597921.3904011101</v>
      </c>
    </row>
    <row r="33495" spans="1:6">
      <c r="A33495">
        <v>2020</v>
      </c>
      <c r="B33495" t="s">
        <v>1039</v>
      </c>
      <c r="C33495" t="s">
        <v>1022</v>
      </c>
      <c r="D33495" t="s">
        <v>1017</v>
      </c>
      <c r="E33495" t="s">
        <v>1018</v>
      </c>
      <c r="F33495" s="86">
        <v>6417052.6868010703</v>
      </c>
    </row>
    <row r="33496" spans="1:6">
      <c r="A33496">
        <v>2021</v>
      </c>
      <c r="B33496" t="s">
        <v>1039</v>
      </c>
      <c r="C33496" t="s">
        <v>1022</v>
      </c>
      <c r="D33496" t="s">
        <v>1017</v>
      </c>
      <c r="E33496" t="s">
        <v>1018</v>
      </c>
      <c r="F33496" s="86">
        <v>6237881.6392814498</v>
      </c>
    </row>
    <row r="33497" spans="1:6">
      <c r="A33497">
        <v>2022</v>
      </c>
      <c r="B33497" t="s">
        <v>1039</v>
      </c>
      <c r="C33497" t="s">
        <v>1022</v>
      </c>
      <c r="D33497" t="s">
        <v>1017</v>
      </c>
      <c r="E33497" t="s">
        <v>1018</v>
      </c>
      <c r="F33497" s="86">
        <v>6075964.4870927501</v>
      </c>
    </row>
    <row r="33498" spans="1:6">
      <c r="A33498">
        <v>2023</v>
      </c>
      <c r="B33498" t="s">
        <v>1039</v>
      </c>
      <c r="C33498" t="s">
        <v>1022</v>
      </c>
      <c r="D33498" t="s">
        <v>1017</v>
      </c>
      <c r="E33498" t="s">
        <v>1018</v>
      </c>
      <c r="F33498" s="86">
        <v>5926807.5328962402</v>
      </c>
    </row>
    <row r="33499" spans="1:6">
      <c r="A33499">
        <v>2024</v>
      </c>
      <c r="B33499" t="s">
        <v>1039</v>
      </c>
      <c r="C33499" t="s">
        <v>1022</v>
      </c>
      <c r="D33499" t="s">
        <v>1017</v>
      </c>
      <c r="E33499" t="s">
        <v>1018</v>
      </c>
      <c r="F33499" s="86">
        <v>5792530.5509065101</v>
      </c>
    </row>
    <row r="33500" spans="1:6">
      <c r="A33500">
        <v>2025</v>
      </c>
      <c r="B33500" t="s">
        <v>1039</v>
      </c>
      <c r="C33500" t="s">
        <v>1022</v>
      </c>
      <c r="D33500" t="s">
        <v>1017</v>
      </c>
      <c r="E33500" t="s">
        <v>1018</v>
      </c>
      <c r="F33500" s="86">
        <v>5674846.9689269103</v>
      </c>
    </row>
    <row r="33501" spans="1:6">
      <c r="A33501">
        <v>2026</v>
      </c>
      <c r="B33501" t="s">
        <v>1039</v>
      </c>
      <c r="C33501" t="s">
        <v>1022</v>
      </c>
      <c r="D33501" t="s">
        <v>1017</v>
      </c>
      <c r="E33501" t="s">
        <v>1018</v>
      </c>
      <c r="F33501" s="86">
        <v>5575538.3550788797</v>
      </c>
    </row>
    <row r="33502" spans="1:6">
      <c r="A33502">
        <v>2027</v>
      </c>
      <c r="B33502" t="s">
        <v>1039</v>
      </c>
      <c r="C33502" t="s">
        <v>1022</v>
      </c>
      <c r="D33502" t="s">
        <v>1017</v>
      </c>
      <c r="E33502" t="s">
        <v>1018</v>
      </c>
      <c r="F33502" s="86">
        <v>5489098.6971584698</v>
      </c>
    </row>
    <row r="33503" spans="1:6">
      <c r="A33503">
        <v>2028</v>
      </c>
      <c r="B33503" t="s">
        <v>1039</v>
      </c>
      <c r="C33503" t="s">
        <v>1022</v>
      </c>
      <c r="D33503" t="s">
        <v>1017</v>
      </c>
      <c r="E33503" t="s">
        <v>1018</v>
      </c>
      <c r="F33503" s="86">
        <v>5425757.3164923703</v>
      </c>
    </row>
    <row r="33504" spans="1:6">
      <c r="A33504">
        <v>2029</v>
      </c>
      <c r="B33504" t="s">
        <v>1039</v>
      </c>
      <c r="C33504" t="s">
        <v>1022</v>
      </c>
      <c r="D33504" t="s">
        <v>1017</v>
      </c>
      <c r="E33504" t="s">
        <v>1018</v>
      </c>
      <c r="F33504" s="86">
        <v>5377875.7062614998</v>
      </c>
    </row>
    <row r="33505" spans="1:6">
      <c r="A33505">
        <v>2030</v>
      </c>
      <c r="B33505" t="s">
        <v>1039</v>
      </c>
      <c r="C33505" t="s">
        <v>1022</v>
      </c>
      <c r="D33505" t="s">
        <v>1017</v>
      </c>
      <c r="E33505" t="s">
        <v>1018</v>
      </c>
      <c r="F33505" s="86">
        <v>5342731.2167686997</v>
      </c>
    </row>
    <row r="33506" spans="1:6">
      <c r="A33506">
        <v>2031</v>
      </c>
      <c r="B33506" t="s">
        <v>1039</v>
      </c>
      <c r="C33506" t="s">
        <v>1022</v>
      </c>
      <c r="D33506" t="s">
        <v>1017</v>
      </c>
      <c r="E33506" t="s">
        <v>1018</v>
      </c>
      <c r="F33506" s="86">
        <v>5317815.2046860596</v>
      </c>
    </row>
    <row r="33507" spans="1:6">
      <c r="A33507">
        <v>2032</v>
      </c>
      <c r="B33507" t="s">
        <v>1039</v>
      </c>
      <c r="C33507" t="s">
        <v>1022</v>
      </c>
      <c r="D33507" t="s">
        <v>1017</v>
      </c>
      <c r="E33507" t="s">
        <v>1018</v>
      </c>
      <c r="F33507" s="86">
        <v>5300587.5751214996</v>
      </c>
    </row>
    <row r="33508" spans="1:6">
      <c r="A33508">
        <v>2033</v>
      </c>
      <c r="B33508" t="s">
        <v>1039</v>
      </c>
      <c r="C33508" t="s">
        <v>1022</v>
      </c>
      <c r="D33508" t="s">
        <v>1017</v>
      </c>
      <c r="E33508" t="s">
        <v>1018</v>
      </c>
      <c r="F33508" s="86">
        <v>5288824.2514889902</v>
      </c>
    </row>
    <row r="33509" spans="1:6">
      <c r="A33509">
        <v>2034</v>
      </c>
      <c r="B33509" t="s">
        <v>1039</v>
      </c>
      <c r="C33509" t="s">
        <v>1022</v>
      </c>
      <c r="D33509" t="s">
        <v>1017</v>
      </c>
      <c r="E33509" t="s">
        <v>1018</v>
      </c>
      <c r="F33509" s="86">
        <v>5280814.9784303196</v>
      </c>
    </row>
    <row r="33510" spans="1:6">
      <c r="A33510">
        <v>2035</v>
      </c>
      <c r="B33510" t="s">
        <v>1039</v>
      </c>
      <c r="C33510" t="s">
        <v>1022</v>
      </c>
      <c r="D33510" t="s">
        <v>1017</v>
      </c>
      <c r="E33510" t="s">
        <v>1018</v>
      </c>
      <c r="F33510" s="86">
        <v>5275510.99274165</v>
      </c>
    </row>
    <row r="33511" spans="1:6">
      <c r="A33511">
        <v>2036</v>
      </c>
      <c r="B33511" t="s">
        <v>1039</v>
      </c>
      <c r="C33511" t="s">
        <v>1022</v>
      </c>
      <c r="D33511" t="s">
        <v>1017</v>
      </c>
      <c r="E33511" t="s">
        <v>1018</v>
      </c>
      <c r="F33511" s="86">
        <v>5272277.9855351299</v>
      </c>
    </row>
    <row r="33512" spans="1:6">
      <c r="A33512">
        <v>2037</v>
      </c>
      <c r="B33512" t="s">
        <v>1039</v>
      </c>
      <c r="C33512" t="s">
        <v>1022</v>
      </c>
      <c r="D33512" t="s">
        <v>1017</v>
      </c>
      <c r="E33512" t="s">
        <v>1018</v>
      </c>
      <c r="F33512" s="86">
        <v>5270697.5686702402</v>
      </c>
    </row>
    <row r="33513" spans="1:6">
      <c r="A33513">
        <v>2038</v>
      </c>
      <c r="B33513" t="s">
        <v>1039</v>
      </c>
      <c r="C33513" t="s">
        <v>1022</v>
      </c>
      <c r="D33513" t="s">
        <v>1017</v>
      </c>
      <c r="E33513" t="s">
        <v>1018</v>
      </c>
      <c r="F33513" s="86">
        <v>5270408.7367257001</v>
      </c>
    </row>
    <row r="33514" spans="1:6">
      <c r="A33514">
        <v>2039</v>
      </c>
      <c r="B33514" t="s">
        <v>1039</v>
      </c>
      <c r="C33514" t="s">
        <v>1022</v>
      </c>
      <c r="D33514" t="s">
        <v>1017</v>
      </c>
      <c r="E33514" t="s">
        <v>1018</v>
      </c>
      <c r="F33514" s="86">
        <v>5271167.8551413203</v>
      </c>
    </row>
    <row r="33515" spans="1:6">
      <c r="A33515">
        <v>2040</v>
      </c>
      <c r="B33515" t="s">
        <v>1039</v>
      </c>
      <c r="C33515" t="s">
        <v>1022</v>
      </c>
      <c r="D33515" t="s">
        <v>1017</v>
      </c>
      <c r="E33515" t="s">
        <v>1018</v>
      </c>
      <c r="F33515" s="86">
        <v>5272764.4736467497</v>
      </c>
    </row>
    <row r="33516" spans="1:6">
      <c r="A33516">
        <v>2041</v>
      </c>
      <c r="B33516" t="s">
        <v>1039</v>
      </c>
      <c r="C33516" t="s">
        <v>1022</v>
      </c>
      <c r="D33516" t="s">
        <v>1017</v>
      </c>
      <c r="E33516" t="s">
        <v>1018</v>
      </c>
      <c r="F33516" s="86">
        <v>5275600.2599811004</v>
      </c>
    </row>
    <row r="33517" spans="1:6">
      <c r="A33517">
        <v>2042</v>
      </c>
      <c r="B33517" t="s">
        <v>1039</v>
      </c>
      <c r="C33517" t="s">
        <v>1022</v>
      </c>
      <c r="D33517" t="s">
        <v>1017</v>
      </c>
      <c r="E33517" t="s">
        <v>1018</v>
      </c>
      <c r="F33517" s="86">
        <v>5278894.8548801104</v>
      </c>
    </row>
    <row r="33518" spans="1:6">
      <c r="A33518">
        <v>2043</v>
      </c>
      <c r="B33518" t="s">
        <v>1039</v>
      </c>
      <c r="C33518" t="s">
        <v>1022</v>
      </c>
      <c r="D33518" t="s">
        <v>1017</v>
      </c>
      <c r="E33518" t="s">
        <v>1018</v>
      </c>
      <c r="F33518" s="86">
        <v>5282724.4354367498</v>
      </c>
    </row>
    <row r="33519" spans="1:6">
      <c r="A33519">
        <v>2044</v>
      </c>
      <c r="B33519" t="s">
        <v>1039</v>
      </c>
      <c r="C33519" t="s">
        <v>1022</v>
      </c>
      <c r="D33519" t="s">
        <v>1017</v>
      </c>
      <c r="E33519" t="s">
        <v>1018</v>
      </c>
      <c r="F33519" s="86">
        <v>5287025.6905110097</v>
      </c>
    </row>
    <row r="33520" spans="1:6">
      <c r="A33520">
        <v>2045</v>
      </c>
      <c r="B33520" t="s">
        <v>1039</v>
      </c>
      <c r="C33520" t="s">
        <v>1022</v>
      </c>
      <c r="D33520" t="s">
        <v>1017</v>
      </c>
      <c r="E33520" t="s">
        <v>1018</v>
      </c>
      <c r="F33520" s="86">
        <v>5291739.9765061699</v>
      </c>
    </row>
    <row r="33521" spans="1:6">
      <c r="A33521">
        <v>2046</v>
      </c>
      <c r="B33521" t="s">
        <v>1039</v>
      </c>
      <c r="C33521" t="s">
        <v>1022</v>
      </c>
      <c r="D33521" t="s">
        <v>1017</v>
      </c>
      <c r="E33521" t="s">
        <v>1018</v>
      </c>
      <c r="F33521" s="86">
        <v>5296803.5471766703</v>
      </c>
    </row>
    <row r="33522" spans="1:6">
      <c r="A33522">
        <v>2047</v>
      </c>
      <c r="B33522" t="s">
        <v>1039</v>
      </c>
      <c r="C33522" t="s">
        <v>1022</v>
      </c>
      <c r="D33522" t="s">
        <v>1017</v>
      </c>
      <c r="E33522" t="s">
        <v>1018</v>
      </c>
      <c r="F33522" s="86">
        <v>5302151.0435280697</v>
      </c>
    </row>
    <row r="33523" spans="1:6">
      <c r="A33523">
        <v>2048</v>
      </c>
      <c r="B33523" t="s">
        <v>1039</v>
      </c>
      <c r="C33523" t="s">
        <v>1022</v>
      </c>
      <c r="D33523" t="s">
        <v>1017</v>
      </c>
      <c r="E33523" t="s">
        <v>1018</v>
      </c>
      <c r="F33523" s="86">
        <v>5307724.17763747</v>
      </c>
    </row>
    <row r="33524" spans="1:6">
      <c r="A33524">
        <v>2049</v>
      </c>
      <c r="B33524" t="s">
        <v>1039</v>
      </c>
      <c r="C33524" t="s">
        <v>1022</v>
      </c>
      <c r="D33524" t="s">
        <v>1017</v>
      </c>
      <c r="E33524" t="s">
        <v>1018</v>
      </c>
      <c r="F33524" s="86">
        <v>5313446.9264889304</v>
      </c>
    </row>
    <row r="33525" spans="1:6">
      <c r="A33525">
        <v>2050</v>
      </c>
      <c r="B33525" t="s">
        <v>1039</v>
      </c>
      <c r="C33525" t="s">
        <v>1022</v>
      </c>
      <c r="D33525" t="s">
        <v>1017</v>
      </c>
      <c r="E33525" t="s">
        <v>1018</v>
      </c>
      <c r="F33525" s="86">
        <v>5319265.2319108602</v>
      </c>
    </row>
    <row r="33526" spans="1:6">
      <c r="A33526">
        <v>2017</v>
      </c>
      <c r="B33526" t="s">
        <v>1040</v>
      </c>
      <c r="C33526" t="s">
        <v>1022</v>
      </c>
      <c r="D33526" t="s">
        <v>1017</v>
      </c>
      <c r="E33526" t="s">
        <v>1018</v>
      </c>
      <c r="F33526" s="86">
        <v>11707464.062559299</v>
      </c>
    </row>
    <row r="33527" spans="1:6">
      <c r="A33527">
        <v>2018</v>
      </c>
      <c r="B33527" t="s">
        <v>1040</v>
      </c>
      <c r="C33527" t="s">
        <v>1022</v>
      </c>
      <c r="D33527" t="s">
        <v>1017</v>
      </c>
      <c r="E33527" t="s">
        <v>1018</v>
      </c>
      <c r="F33527" s="86">
        <v>11471761.3880658</v>
      </c>
    </row>
    <row r="33528" spans="1:6">
      <c r="A33528">
        <v>2019</v>
      </c>
      <c r="B33528" t="s">
        <v>1040</v>
      </c>
      <c r="C33528" t="s">
        <v>1022</v>
      </c>
      <c r="D33528" t="s">
        <v>1017</v>
      </c>
      <c r="E33528" t="s">
        <v>1018</v>
      </c>
      <c r="F33528" s="86">
        <v>11209470.2121202</v>
      </c>
    </row>
    <row r="33529" spans="1:6">
      <c r="A33529">
        <v>2020</v>
      </c>
      <c r="B33529" t="s">
        <v>1040</v>
      </c>
      <c r="C33529" t="s">
        <v>1022</v>
      </c>
      <c r="D33529" t="s">
        <v>1017</v>
      </c>
      <c r="E33529" t="s">
        <v>1018</v>
      </c>
      <c r="F33529" s="86">
        <v>10945440.0150565</v>
      </c>
    </row>
    <row r="33530" spans="1:6">
      <c r="A33530">
        <v>2021</v>
      </c>
      <c r="B33530" t="s">
        <v>1040</v>
      </c>
      <c r="C33530" t="s">
        <v>1022</v>
      </c>
      <c r="D33530" t="s">
        <v>1017</v>
      </c>
      <c r="E33530" t="s">
        <v>1018</v>
      </c>
      <c r="F33530" s="86">
        <v>10683553.812551999</v>
      </c>
    </row>
    <row r="33531" spans="1:6">
      <c r="A33531">
        <v>2022</v>
      </c>
      <c r="B33531" t="s">
        <v>1040</v>
      </c>
      <c r="C33531" t="s">
        <v>1022</v>
      </c>
      <c r="D33531" t="s">
        <v>1017</v>
      </c>
      <c r="E33531" t="s">
        <v>1018</v>
      </c>
      <c r="F33531" s="86">
        <v>10439985.9930232</v>
      </c>
    </row>
    <row r="33532" spans="1:6">
      <c r="A33532">
        <v>2023</v>
      </c>
      <c r="B33532" t="s">
        <v>1040</v>
      </c>
      <c r="C33532" t="s">
        <v>1022</v>
      </c>
      <c r="D33532" t="s">
        <v>1017</v>
      </c>
      <c r="E33532" t="s">
        <v>1018</v>
      </c>
      <c r="F33532" s="86">
        <v>10210880.886664201</v>
      </c>
    </row>
    <row r="33533" spans="1:6">
      <c r="A33533">
        <v>2024</v>
      </c>
      <c r="B33533" t="s">
        <v>1040</v>
      </c>
      <c r="C33533" t="s">
        <v>1022</v>
      </c>
      <c r="D33533" t="s">
        <v>1017</v>
      </c>
      <c r="E33533" t="s">
        <v>1018</v>
      </c>
      <c r="F33533" s="86">
        <v>9998746.4411767796</v>
      </c>
    </row>
    <row r="33534" spans="1:6">
      <c r="A33534">
        <v>2025</v>
      </c>
      <c r="B33534" t="s">
        <v>1040</v>
      </c>
      <c r="C33534" t="s">
        <v>1022</v>
      </c>
      <c r="D33534" t="s">
        <v>1017</v>
      </c>
      <c r="E33534" t="s">
        <v>1018</v>
      </c>
      <c r="F33534" s="86">
        <v>9805437.1330351997</v>
      </c>
    </row>
    <row r="33535" spans="1:6">
      <c r="A33535">
        <v>2026</v>
      </c>
      <c r="B33535" t="s">
        <v>1040</v>
      </c>
      <c r="C33535" t="s">
        <v>1022</v>
      </c>
      <c r="D33535" t="s">
        <v>1017</v>
      </c>
      <c r="E33535" t="s">
        <v>1018</v>
      </c>
      <c r="F33535" s="86">
        <v>9633661.4321323391</v>
      </c>
    </row>
    <row r="33536" spans="1:6">
      <c r="A33536">
        <v>2027</v>
      </c>
      <c r="B33536" t="s">
        <v>1040</v>
      </c>
      <c r="C33536" t="s">
        <v>1022</v>
      </c>
      <c r="D33536" t="s">
        <v>1017</v>
      </c>
      <c r="E33536" t="s">
        <v>1018</v>
      </c>
      <c r="F33536" s="86">
        <v>9483220.3558547702</v>
      </c>
    </row>
    <row r="33537" spans="1:6">
      <c r="A33537">
        <v>2028</v>
      </c>
      <c r="B33537" t="s">
        <v>1040</v>
      </c>
      <c r="C33537" t="s">
        <v>1022</v>
      </c>
      <c r="D33537" t="s">
        <v>1017</v>
      </c>
      <c r="E33537" t="s">
        <v>1018</v>
      </c>
      <c r="F33537" s="86">
        <v>9352628.5011456404</v>
      </c>
    </row>
    <row r="33538" spans="1:6">
      <c r="A33538">
        <v>2029</v>
      </c>
      <c r="B33538" t="s">
        <v>1040</v>
      </c>
      <c r="C33538" t="s">
        <v>1022</v>
      </c>
      <c r="D33538" t="s">
        <v>1017</v>
      </c>
      <c r="E33538" t="s">
        <v>1018</v>
      </c>
      <c r="F33538" s="86">
        <v>9233786.7915270105</v>
      </c>
    </row>
    <row r="33539" spans="1:6">
      <c r="A33539">
        <v>2030</v>
      </c>
      <c r="B33539" t="s">
        <v>1040</v>
      </c>
      <c r="C33539" t="s">
        <v>1022</v>
      </c>
      <c r="D33539" t="s">
        <v>1017</v>
      </c>
      <c r="E33539" t="s">
        <v>1018</v>
      </c>
      <c r="F33539" s="86">
        <v>9133615.8237462398</v>
      </c>
    </row>
    <row r="33540" spans="1:6">
      <c r="A33540">
        <v>2031</v>
      </c>
      <c r="B33540" t="s">
        <v>1040</v>
      </c>
      <c r="C33540" t="s">
        <v>1022</v>
      </c>
      <c r="D33540" t="s">
        <v>1017</v>
      </c>
      <c r="E33540" t="s">
        <v>1018</v>
      </c>
      <c r="F33540" s="86">
        <v>9047583.5320437793</v>
      </c>
    </row>
    <row r="33541" spans="1:6">
      <c r="A33541">
        <v>2032</v>
      </c>
      <c r="B33541" t="s">
        <v>1040</v>
      </c>
      <c r="C33541" t="s">
        <v>1022</v>
      </c>
      <c r="D33541" t="s">
        <v>1017</v>
      </c>
      <c r="E33541" t="s">
        <v>1018</v>
      </c>
      <c r="F33541" s="86">
        <v>8973537.2237609494</v>
      </c>
    </row>
    <row r="33542" spans="1:6">
      <c r="A33542">
        <v>2033</v>
      </c>
      <c r="B33542" t="s">
        <v>1040</v>
      </c>
      <c r="C33542" t="s">
        <v>1022</v>
      </c>
      <c r="D33542" t="s">
        <v>1017</v>
      </c>
      <c r="E33542" t="s">
        <v>1018</v>
      </c>
      <c r="F33542" s="86">
        <v>8908819.4546823092</v>
      </c>
    </row>
    <row r="33543" spans="1:6">
      <c r="A33543">
        <v>2034</v>
      </c>
      <c r="B33543" t="s">
        <v>1040</v>
      </c>
      <c r="C33543" t="s">
        <v>1022</v>
      </c>
      <c r="D33543" t="s">
        <v>1017</v>
      </c>
      <c r="E33543" t="s">
        <v>1018</v>
      </c>
      <c r="F33543" s="86">
        <v>8851381.4682719894</v>
      </c>
    </row>
    <row r="33544" spans="1:6">
      <c r="A33544">
        <v>2035</v>
      </c>
      <c r="B33544" t="s">
        <v>1040</v>
      </c>
      <c r="C33544" t="s">
        <v>1022</v>
      </c>
      <c r="D33544" t="s">
        <v>1017</v>
      </c>
      <c r="E33544" t="s">
        <v>1018</v>
      </c>
      <c r="F33544" s="86">
        <v>8800559.7910248507</v>
      </c>
    </row>
    <row r="33545" spans="1:6">
      <c r="A33545">
        <v>2036</v>
      </c>
      <c r="B33545" t="s">
        <v>1040</v>
      </c>
      <c r="C33545" t="s">
        <v>1022</v>
      </c>
      <c r="D33545" t="s">
        <v>1017</v>
      </c>
      <c r="E33545" t="s">
        <v>1018</v>
      </c>
      <c r="F33545" s="86">
        <v>8751393.7487824</v>
      </c>
    </row>
    <row r="33546" spans="1:6">
      <c r="A33546">
        <v>2037</v>
      </c>
      <c r="B33546" t="s">
        <v>1040</v>
      </c>
      <c r="C33546" t="s">
        <v>1022</v>
      </c>
      <c r="D33546" t="s">
        <v>1017</v>
      </c>
      <c r="E33546" t="s">
        <v>1018</v>
      </c>
      <c r="F33546" s="86">
        <v>8713432.9648480602</v>
      </c>
    </row>
    <row r="33547" spans="1:6">
      <c r="A33547">
        <v>2038</v>
      </c>
      <c r="B33547" t="s">
        <v>1040</v>
      </c>
      <c r="C33547" t="s">
        <v>1022</v>
      </c>
      <c r="D33547" t="s">
        <v>1017</v>
      </c>
      <c r="E33547" t="s">
        <v>1018</v>
      </c>
      <c r="F33547" s="86">
        <v>8680818.18914444</v>
      </c>
    </row>
    <row r="33548" spans="1:6">
      <c r="A33548">
        <v>2039</v>
      </c>
      <c r="B33548" t="s">
        <v>1040</v>
      </c>
      <c r="C33548" t="s">
        <v>1022</v>
      </c>
      <c r="D33548" t="s">
        <v>1017</v>
      </c>
      <c r="E33548" t="s">
        <v>1018</v>
      </c>
      <c r="F33548" s="86">
        <v>8652906.6509946305</v>
      </c>
    </row>
    <row r="33549" spans="1:6">
      <c r="A33549">
        <v>2040</v>
      </c>
      <c r="B33549" t="s">
        <v>1040</v>
      </c>
      <c r="C33549" t="s">
        <v>1022</v>
      </c>
      <c r="D33549" t="s">
        <v>1017</v>
      </c>
      <c r="E33549" t="s">
        <v>1018</v>
      </c>
      <c r="F33549" s="86">
        <v>8628914.4888304193</v>
      </c>
    </row>
    <row r="33550" spans="1:6">
      <c r="A33550">
        <v>2041</v>
      </c>
      <c r="B33550" t="s">
        <v>1040</v>
      </c>
      <c r="C33550" t="s">
        <v>1022</v>
      </c>
      <c r="D33550" t="s">
        <v>1017</v>
      </c>
      <c r="E33550" t="s">
        <v>1018</v>
      </c>
      <c r="F33550" s="86">
        <v>8608412.1525972392</v>
      </c>
    </row>
    <row r="33551" spans="1:6">
      <c r="A33551">
        <v>2042</v>
      </c>
      <c r="B33551" t="s">
        <v>1040</v>
      </c>
      <c r="C33551" t="s">
        <v>1022</v>
      </c>
      <c r="D33551" t="s">
        <v>1017</v>
      </c>
      <c r="E33551" t="s">
        <v>1018</v>
      </c>
      <c r="F33551" s="86">
        <v>8589321.9466674905</v>
      </c>
    </row>
    <row r="33552" spans="1:6">
      <c r="A33552">
        <v>2043</v>
      </c>
      <c r="B33552" t="s">
        <v>1040</v>
      </c>
      <c r="C33552" t="s">
        <v>1022</v>
      </c>
      <c r="D33552" t="s">
        <v>1017</v>
      </c>
      <c r="E33552" t="s">
        <v>1018</v>
      </c>
      <c r="F33552" s="86">
        <v>8567604.1639671493</v>
      </c>
    </row>
    <row r="33553" spans="1:6">
      <c r="A33553">
        <v>2044</v>
      </c>
      <c r="B33553" t="s">
        <v>1040</v>
      </c>
      <c r="C33553" t="s">
        <v>1022</v>
      </c>
      <c r="D33553" t="s">
        <v>1017</v>
      </c>
      <c r="E33553" t="s">
        <v>1018</v>
      </c>
      <c r="F33553" s="86">
        <v>8552573.6321663298</v>
      </c>
    </row>
    <row r="33554" spans="1:6">
      <c r="A33554">
        <v>2045</v>
      </c>
      <c r="B33554" t="s">
        <v>1040</v>
      </c>
      <c r="C33554" t="s">
        <v>1022</v>
      </c>
      <c r="D33554" t="s">
        <v>1017</v>
      </c>
      <c r="E33554" t="s">
        <v>1018</v>
      </c>
      <c r="F33554" s="86">
        <v>8539332.8928533401</v>
      </c>
    </row>
    <row r="33555" spans="1:6">
      <c r="A33555">
        <v>2046</v>
      </c>
      <c r="B33555" t="s">
        <v>1040</v>
      </c>
      <c r="C33555" t="s">
        <v>1022</v>
      </c>
      <c r="D33555" t="s">
        <v>1017</v>
      </c>
      <c r="E33555" t="s">
        <v>1018</v>
      </c>
      <c r="F33555" s="86">
        <v>8527738.8699061908</v>
      </c>
    </row>
    <row r="33556" spans="1:6">
      <c r="A33556">
        <v>2047</v>
      </c>
      <c r="B33556" t="s">
        <v>1040</v>
      </c>
      <c r="C33556" t="s">
        <v>1022</v>
      </c>
      <c r="D33556" t="s">
        <v>1017</v>
      </c>
      <c r="E33556" t="s">
        <v>1018</v>
      </c>
      <c r="F33556" s="86">
        <v>8517600.3056305293</v>
      </c>
    </row>
    <row r="33557" spans="1:6">
      <c r="A33557">
        <v>2048</v>
      </c>
      <c r="B33557" t="s">
        <v>1040</v>
      </c>
      <c r="C33557" t="s">
        <v>1022</v>
      </c>
      <c r="D33557" t="s">
        <v>1017</v>
      </c>
      <c r="E33557" t="s">
        <v>1018</v>
      </c>
      <c r="F33557" s="86">
        <v>8504122.3248124793</v>
      </c>
    </row>
    <row r="33558" spans="1:6">
      <c r="A33558">
        <v>2049</v>
      </c>
      <c r="B33558" t="s">
        <v>1040</v>
      </c>
      <c r="C33558" t="s">
        <v>1022</v>
      </c>
      <c r="D33558" t="s">
        <v>1017</v>
      </c>
      <c r="E33558" t="s">
        <v>1018</v>
      </c>
      <c r="F33558" s="86">
        <v>8496095.0405009799</v>
      </c>
    </row>
    <row r="33559" spans="1:6">
      <c r="A33559">
        <v>2050</v>
      </c>
      <c r="B33559" t="s">
        <v>1040</v>
      </c>
      <c r="C33559" t="s">
        <v>1022</v>
      </c>
      <c r="D33559" t="s">
        <v>1017</v>
      </c>
      <c r="E33559" t="s">
        <v>1018</v>
      </c>
      <c r="F33559" s="86">
        <v>8488429.5417934302</v>
      </c>
    </row>
    <row r="33560" spans="1:6">
      <c r="A33560">
        <v>2017</v>
      </c>
      <c r="B33560" t="s">
        <v>1041</v>
      </c>
      <c r="C33560" t="s">
        <v>1022</v>
      </c>
      <c r="D33560" t="s">
        <v>1017</v>
      </c>
      <c r="E33560" t="s">
        <v>1018</v>
      </c>
      <c r="F33560" s="86">
        <v>16922257.891460501</v>
      </c>
    </row>
    <row r="33561" spans="1:6">
      <c r="A33561">
        <v>2018</v>
      </c>
      <c r="B33561" t="s">
        <v>1041</v>
      </c>
      <c r="C33561" t="s">
        <v>1022</v>
      </c>
      <c r="D33561" t="s">
        <v>1017</v>
      </c>
      <c r="E33561" t="s">
        <v>1018</v>
      </c>
      <c r="F33561" s="86">
        <v>17241381.888552099</v>
      </c>
    </row>
    <row r="33562" spans="1:6">
      <c r="A33562">
        <v>2019</v>
      </c>
      <c r="B33562" t="s">
        <v>1041</v>
      </c>
      <c r="C33562" t="s">
        <v>1022</v>
      </c>
      <c r="D33562" t="s">
        <v>1017</v>
      </c>
      <c r="E33562" t="s">
        <v>1018</v>
      </c>
      <c r="F33562" s="86">
        <v>16839760.142230898</v>
      </c>
    </row>
    <row r="33563" spans="1:6">
      <c r="A33563">
        <v>2020</v>
      </c>
      <c r="B33563" t="s">
        <v>1041</v>
      </c>
      <c r="C33563" t="s">
        <v>1022</v>
      </c>
      <c r="D33563" t="s">
        <v>1017</v>
      </c>
      <c r="E33563" t="s">
        <v>1018</v>
      </c>
      <c r="F33563" s="86">
        <v>16444202.8044645</v>
      </c>
    </row>
    <row r="33564" spans="1:6">
      <c r="A33564">
        <v>2021</v>
      </c>
      <c r="B33564" t="s">
        <v>1041</v>
      </c>
      <c r="C33564" t="s">
        <v>1022</v>
      </c>
      <c r="D33564" t="s">
        <v>1017</v>
      </c>
      <c r="E33564" t="s">
        <v>1018</v>
      </c>
      <c r="F33564" s="86">
        <v>16058090.743498901</v>
      </c>
    </row>
    <row r="33565" spans="1:6">
      <c r="A33565">
        <v>2022</v>
      </c>
      <c r="B33565" t="s">
        <v>1041</v>
      </c>
      <c r="C33565" t="s">
        <v>1022</v>
      </c>
      <c r="D33565" t="s">
        <v>1017</v>
      </c>
      <c r="E33565" t="s">
        <v>1018</v>
      </c>
      <c r="F33565" s="86">
        <v>15692880.5520541</v>
      </c>
    </row>
    <row r="33566" spans="1:6">
      <c r="A33566">
        <v>2023</v>
      </c>
      <c r="B33566" t="s">
        <v>1041</v>
      </c>
      <c r="C33566" t="s">
        <v>1022</v>
      </c>
      <c r="D33566" t="s">
        <v>1017</v>
      </c>
      <c r="E33566" t="s">
        <v>1018</v>
      </c>
      <c r="F33566" s="86">
        <v>15358499.893075399</v>
      </c>
    </row>
    <row r="33567" spans="1:6">
      <c r="A33567">
        <v>2024</v>
      </c>
      <c r="B33567" t="s">
        <v>1041</v>
      </c>
      <c r="C33567" t="s">
        <v>1022</v>
      </c>
      <c r="D33567" t="s">
        <v>1017</v>
      </c>
      <c r="E33567" t="s">
        <v>1018</v>
      </c>
      <c r="F33567" s="86">
        <v>15048829.3371327</v>
      </c>
    </row>
    <row r="33568" spans="1:6">
      <c r="A33568">
        <v>2025</v>
      </c>
      <c r="B33568" t="s">
        <v>1041</v>
      </c>
      <c r="C33568" t="s">
        <v>1022</v>
      </c>
      <c r="D33568" t="s">
        <v>1017</v>
      </c>
      <c r="E33568" t="s">
        <v>1018</v>
      </c>
      <c r="F33568" s="86">
        <v>14773378.8525848</v>
      </c>
    </row>
    <row r="33569" spans="1:6">
      <c r="A33569">
        <v>2026</v>
      </c>
      <c r="B33569" t="s">
        <v>1041</v>
      </c>
      <c r="C33569" t="s">
        <v>1022</v>
      </c>
      <c r="D33569" t="s">
        <v>1017</v>
      </c>
      <c r="E33569" t="s">
        <v>1018</v>
      </c>
      <c r="F33569" s="86">
        <v>14543697.277858</v>
      </c>
    </row>
    <row r="33570" spans="1:6">
      <c r="A33570">
        <v>2027</v>
      </c>
      <c r="B33570" t="s">
        <v>1041</v>
      </c>
      <c r="C33570" t="s">
        <v>1022</v>
      </c>
      <c r="D33570" t="s">
        <v>1017</v>
      </c>
      <c r="E33570" t="s">
        <v>1018</v>
      </c>
      <c r="F33570" s="86">
        <v>14350060.8974692</v>
      </c>
    </row>
    <row r="33571" spans="1:6">
      <c r="A33571">
        <v>2028</v>
      </c>
      <c r="B33571" t="s">
        <v>1041</v>
      </c>
      <c r="C33571" t="s">
        <v>1022</v>
      </c>
      <c r="D33571" t="s">
        <v>1017</v>
      </c>
      <c r="E33571" t="s">
        <v>1018</v>
      </c>
      <c r="F33571" s="86">
        <v>14195456.7741482</v>
      </c>
    </row>
    <row r="33572" spans="1:6">
      <c r="A33572">
        <v>2029</v>
      </c>
      <c r="B33572" t="s">
        <v>1041</v>
      </c>
      <c r="C33572" t="s">
        <v>1022</v>
      </c>
      <c r="D33572" t="s">
        <v>1017</v>
      </c>
      <c r="E33572" t="s">
        <v>1018</v>
      </c>
      <c r="F33572" s="86">
        <v>14075533.632986899</v>
      </c>
    </row>
    <row r="33573" spans="1:6">
      <c r="A33573">
        <v>2030</v>
      </c>
      <c r="B33573" t="s">
        <v>1041</v>
      </c>
      <c r="C33573" t="s">
        <v>1022</v>
      </c>
      <c r="D33573" t="s">
        <v>1017</v>
      </c>
      <c r="E33573" t="s">
        <v>1018</v>
      </c>
      <c r="F33573" s="86">
        <v>13988791.1088353</v>
      </c>
    </row>
    <row r="33574" spans="1:6">
      <c r="A33574">
        <v>2031</v>
      </c>
      <c r="B33574" t="s">
        <v>1041</v>
      </c>
      <c r="C33574" t="s">
        <v>1022</v>
      </c>
      <c r="D33574" t="s">
        <v>1017</v>
      </c>
      <c r="E33574" t="s">
        <v>1018</v>
      </c>
      <c r="F33574" s="86">
        <v>13922316.5427584</v>
      </c>
    </row>
    <row r="33575" spans="1:6">
      <c r="A33575">
        <v>2032</v>
      </c>
      <c r="B33575" t="s">
        <v>1041</v>
      </c>
      <c r="C33575" t="s">
        <v>1022</v>
      </c>
      <c r="D33575" t="s">
        <v>1017</v>
      </c>
      <c r="E33575" t="s">
        <v>1018</v>
      </c>
      <c r="F33575" s="86">
        <v>13875602.910532299</v>
      </c>
    </row>
    <row r="33576" spans="1:6">
      <c r="A33576">
        <v>2033</v>
      </c>
      <c r="B33576" t="s">
        <v>1041</v>
      </c>
      <c r="C33576" t="s">
        <v>1022</v>
      </c>
      <c r="D33576" t="s">
        <v>1017</v>
      </c>
      <c r="E33576" t="s">
        <v>1018</v>
      </c>
      <c r="F33576" s="86">
        <v>13847544.7919058</v>
      </c>
    </row>
    <row r="33577" spans="1:6">
      <c r="A33577">
        <v>2034</v>
      </c>
      <c r="B33577" t="s">
        <v>1041</v>
      </c>
      <c r="C33577" t="s">
        <v>1022</v>
      </c>
      <c r="D33577" t="s">
        <v>1017</v>
      </c>
      <c r="E33577" t="s">
        <v>1018</v>
      </c>
      <c r="F33577" s="86">
        <v>13824416.4848726</v>
      </c>
    </row>
    <row r="33578" spans="1:6">
      <c r="A33578">
        <v>2035</v>
      </c>
      <c r="B33578" t="s">
        <v>1041</v>
      </c>
      <c r="C33578" t="s">
        <v>1022</v>
      </c>
      <c r="D33578" t="s">
        <v>1017</v>
      </c>
      <c r="E33578" t="s">
        <v>1018</v>
      </c>
      <c r="F33578" s="86">
        <v>13808539.8055948</v>
      </c>
    </row>
    <row r="33579" spans="1:6">
      <c r="A33579">
        <v>2036</v>
      </c>
      <c r="B33579" t="s">
        <v>1041</v>
      </c>
      <c r="C33579" t="s">
        <v>1022</v>
      </c>
      <c r="D33579" t="s">
        <v>1017</v>
      </c>
      <c r="E33579" t="s">
        <v>1018</v>
      </c>
      <c r="F33579" s="86">
        <v>13803492.7360982</v>
      </c>
    </row>
    <row r="33580" spans="1:6">
      <c r="A33580">
        <v>2037</v>
      </c>
      <c r="B33580" t="s">
        <v>1041</v>
      </c>
      <c r="C33580" t="s">
        <v>1022</v>
      </c>
      <c r="D33580" t="s">
        <v>1017</v>
      </c>
      <c r="E33580" t="s">
        <v>1018</v>
      </c>
      <c r="F33580" s="86">
        <v>13799547.3059965</v>
      </c>
    </row>
    <row r="33581" spans="1:6">
      <c r="A33581">
        <v>2038</v>
      </c>
      <c r="B33581" t="s">
        <v>1041</v>
      </c>
      <c r="C33581" t="s">
        <v>1022</v>
      </c>
      <c r="D33581" t="s">
        <v>1017</v>
      </c>
      <c r="E33581" t="s">
        <v>1018</v>
      </c>
      <c r="F33581" s="86">
        <v>13800216.444046199</v>
      </c>
    </row>
    <row r="33582" spans="1:6">
      <c r="A33582">
        <v>2039</v>
      </c>
      <c r="B33582" t="s">
        <v>1041</v>
      </c>
      <c r="C33582" t="s">
        <v>1022</v>
      </c>
      <c r="D33582" t="s">
        <v>1017</v>
      </c>
      <c r="E33582" t="s">
        <v>1018</v>
      </c>
      <c r="F33582" s="86">
        <v>13809596.173647899</v>
      </c>
    </row>
    <row r="33583" spans="1:6">
      <c r="A33583">
        <v>2040</v>
      </c>
      <c r="B33583" t="s">
        <v>1041</v>
      </c>
      <c r="C33583" t="s">
        <v>1022</v>
      </c>
      <c r="D33583" t="s">
        <v>1017</v>
      </c>
      <c r="E33583" t="s">
        <v>1018</v>
      </c>
      <c r="F33583" s="86">
        <v>13818161.7081881</v>
      </c>
    </row>
    <row r="33584" spans="1:6">
      <c r="A33584">
        <v>2041</v>
      </c>
      <c r="B33584" t="s">
        <v>1041</v>
      </c>
      <c r="C33584" t="s">
        <v>1022</v>
      </c>
      <c r="D33584" t="s">
        <v>1017</v>
      </c>
      <c r="E33584" t="s">
        <v>1018</v>
      </c>
      <c r="F33584" s="86">
        <v>13827992.8861144</v>
      </c>
    </row>
    <row r="33585" spans="1:6">
      <c r="A33585">
        <v>2042</v>
      </c>
      <c r="B33585" t="s">
        <v>1041</v>
      </c>
      <c r="C33585" t="s">
        <v>1022</v>
      </c>
      <c r="D33585" t="s">
        <v>1017</v>
      </c>
      <c r="E33585" t="s">
        <v>1018</v>
      </c>
      <c r="F33585" s="86">
        <v>13846404.066561701</v>
      </c>
    </row>
    <row r="33586" spans="1:6">
      <c r="A33586">
        <v>2043</v>
      </c>
      <c r="B33586" t="s">
        <v>1041</v>
      </c>
      <c r="C33586" t="s">
        <v>1022</v>
      </c>
      <c r="D33586" t="s">
        <v>1017</v>
      </c>
      <c r="E33586" t="s">
        <v>1018</v>
      </c>
      <c r="F33586" s="86">
        <v>13863375.6454928</v>
      </c>
    </row>
    <row r="33587" spans="1:6">
      <c r="A33587">
        <v>2044</v>
      </c>
      <c r="B33587" t="s">
        <v>1041</v>
      </c>
      <c r="C33587" t="s">
        <v>1022</v>
      </c>
      <c r="D33587" t="s">
        <v>1017</v>
      </c>
      <c r="E33587" t="s">
        <v>1018</v>
      </c>
      <c r="F33587" s="86">
        <v>13882923.753625</v>
      </c>
    </row>
    <row r="33588" spans="1:6">
      <c r="A33588">
        <v>2045</v>
      </c>
      <c r="B33588" t="s">
        <v>1041</v>
      </c>
      <c r="C33588" t="s">
        <v>1022</v>
      </c>
      <c r="D33588" t="s">
        <v>1017</v>
      </c>
      <c r="E33588" t="s">
        <v>1018</v>
      </c>
      <c r="F33588" s="86">
        <v>13909233.438821901</v>
      </c>
    </row>
    <row r="33589" spans="1:6">
      <c r="A33589">
        <v>2046</v>
      </c>
      <c r="B33589" t="s">
        <v>1041</v>
      </c>
      <c r="C33589" t="s">
        <v>1022</v>
      </c>
      <c r="D33589" t="s">
        <v>1017</v>
      </c>
      <c r="E33589" t="s">
        <v>1018</v>
      </c>
      <c r="F33589" s="86">
        <v>13933220.4108354</v>
      </c>
    </row>
    <row r="33590" spans="1:6">
      <c r="A33590">
        <v>2047</v>
      </c>
      <c r="B33590" t="s">
        <v>1041</v>
      </c>
      <c r="C33590" t="s">
        <v>1022</v>
      </c>
      <c r="D33590" t="s">
        <v>1017</v>
      </c>
      <c r="E33590" t="s">
        <v>1018</v>
      </c>
      <c r="F33590" s="86">
        <v>13958930.1981117</v>
      </c>
    </row>
    <row r="33591" spans="1:6">
      <c r="A33591">
        <v>2048</v>
      </c>
      <c r="B33591" t="s">
        <v>1041</v>
      </c>
      <c r="C33591" t="s">
        <v>1022</v>
      </c>
      <c r="D33591" t="s">
        <v>1017</v>
      </c>
      <c r="E33591" t="s">
        <v>1018</v>
      </c>
      <c r="F33591" s="86">
        <v>13990496.5276317</v>
      </c>
    </row>
    <row r="33592" spans="1:6">
      <c r="A33592">
        <v>2049</v>
      </c>
      <c r="B33592" t="s">
        <v>1041</v>
      </c>
      <c r="C33592" t="s">
        <v>1022</v>
      </c>
      <c r="D33592" t="s">
        <v>1017</v>
      </c>
      <c r="E33592" t="s">
        <v>1018</v>
      </c>
      <c r="F33592" s="86">
        <v>14018640.3772984</v>
      </c>
    </row>
    <row r="33593" spans="1:6">
      <c r="A33593">
        <v>2050</v>
      </c>
      <c r="B33593" t="s">
        <v>1041</v>
      </c>
      <c r="C33593" t="s">
        <v>1022</v>
      </c>
      <c r="D33593" t="s">
        <v>1017</v>
      </c>
      <c r="E33593" t="s">
        <v>1018</v>
      </c>
      <c r="F33593" s="86">
        <v>14051618.3881007</v>
      </c>
    </row>
    <row r="33594" spans="1:6">
      <c r="A33594">
        <v>2017</v>
      </c>
      <c r="B33594" t="s">
        <v>1042</v>
      </c>
      <c r="C33594" t="s">
        <v>1022</v>
      </c>
      <c r="D33594" t="s">
        <v>1017</v>
      </c>
      <c r="E33594" t="s">
        <v>1018</v>
      </c>
      <c r="F33594" s="86">
        <v>231875.03352265901</v>
      </c>
    </row>
    <row r="33595" spans="1:6">
      <c r="A33595">
        <v>2018</v>
      </c>
      <c r="B33595" t="s">
        <v>1042</v>
      </c>
      <c r="C33595" t="s">
        <v>1022</v>
      </c>
      <c r="D33595" t="s">
        <v>1017</v>
      </c>
      <c r="E33595" t="s">
        <v>1018</v>
      </c>
      <c r="F33595" s="86">
        <v>250994.57255705699</v>
      </c>
    </row>
    <row r="33596" spans="1:6">
      <c r="A33596">
        <v>2019</v>
      </c>
      <c r="B33596" t="s">
        <v>1042</v>
      </c>
      <c r="C33596" t="s">
        <v>1022</v>
      </c>
      <c r="D33596" t="s">
        <v>1017</v>
      </c>
      <c r="E33596" t="s">
        <v>1018</v>
      </c>
      <c r="F33596" s="86">
        <v>249159.92302771599</v>
      </c>
    </row>
    <row r="33597" spans="1:6">
      <c r="A33597">
        <v>2020</v>
      </c>
      <c r="B33597" t="s">
        <v>1042</v>
      </c>
      <c r="C33597" t="s">
        <v>1022</v>
      </c>
      <c r="D33597" t="s">
        <v>1017</v>
      </c>
      <c r="E33597" t="s">
        <v>1018</v>
      </c>
      <c r="F33597" s="86">
        <v>247322.45098345401</v>
      </c>
    </row>
    <row r="33598" spans="1:6">
      <c r="A33598">
        <v>2021</v>
      </c>
      <c r="B33598" t="s">
        <v>1042</v>
      </c>
      <c r="C33598" t="s">
        <v>1022</v>
      </c>
      <c r="D33598" t="s">
        <v>1017</v>
      </c>
      <c r="E33598" t="s">
        <v>1018</v>
      </c>
      <c r="F33598" s="86">
        <v>245167.362200289</v>
      </c>
    </row>
    <row r="33599" spans="1:6">
      <c r="A33599">
        <v>2022</v>
      </c>
      <c r="B33599" t="s">
        <v>1042</v>
      </c>
      <c r="C33599" t="s">
        <v>1022</v>
      </c>
      <c r="D33599" t="s">
        <v>1017</v>
      </c>
      <c r="E33599" t="s">
        <v>1018</v>
      </c>
      <c r="F33599" s="86">
        <v>243612.20776630801</v>
      </c>
    </row>
    <row r="33600" spans="1:6">
      <c r="A33600">
        <v>2023</v>
      </c>
      <c r="B33600" t="s">
        <v>1042</v>
      </c>
      <c r="C33600" t="s">
        <v>1022</v>
      </c>
      <c r="D33600" t="s">
        <v>1017</v>
      </c>
      <c r="E33600" t="s">
        <v>1018</v>
      </c>
      <c r="F33600" s="86">
        <v>242247.83801169801</v>
      </c>
    </row>
    <row r="33601" spans="1:6">
      <c r="A33601">
        <v>2024</v>
      </c>
      <c r="B33601" t="s">
        <v>1042</v>
      </c>
      <c r="C33601" t="s">
        <v>1022</v>
      </c>
      <c r="D33601" t="s">
        <v>1017</v>
      </c>
      <c r="E33601" t="s">
        <v>1018</v>
      </c>
      <c r="F33601" s="86">
        <v>241105.07111906901</v>
      </c>
    </row>
    <row r="33602" spans="1:6">
      <c r="A33602">
        <v>2025</v>
      </c>
      <c r="B33602" t="s">
        <v>1042</v>
      </c>
      <c r="C33602" t="s">
        <v>1022</v>
      </c>
      <c r="D33602" t="s">
        <v>1017</v>
      </c>
      <c r="E33602" t="s">
        <v>1018</v>
      </c>
      <c r="F33602" s="86">
        <v>240207.22361129799</v>
      </c>
    </row>
    <row r="33603" spans="1:6">
      <c r="A33603">
        <v>2026</v>
      </c>
      <c r="B33603" t="s">
        <v>1042</v>
      </c>
      <c r="C33603" t="s">
        <v>1022</v>
      </c>
      <c r="D33603" t="s">
        <v>1017</v>
      </c>
      <c r="E33603" t="s">
        <v>1018</v>
      </c>
      <c r="F33603" s="86">
        <v>239164.630220872</v>
      </c>
    </row>
    <row r="33604" spans="1:6">
      <c r="A33604">
        <v>2027</v>
      </c>
      <c r="B33604" t="s">
        <v>1042</v>
      </c>
      <c r="C33604" t="s">
        <v>1022</v>
      </c>
      <c r="D33604" t="s">
        <v>1017</v>
      </c>
      <c r="E33604" t="s">
        <v>1018</v>
      </c>
      <c r="F33604" s="86">
        <v>238801.20255936799</v>
      </c>
    </row>
    <row r="33605" spans="1:6">
      <c r="A33605">
        <v>2028</v>
      </c>
      <c r="B33605" t="s">
        <v>1042</v>
      </c>
      <c r="C33605" t="s">
        <v>1022</v>
      </c>
      <c r="D33605" t="s">
        <v>1017</v>
      </c>
      <c r="E33605" t="s">
        <v>1018</v>
      </c>
      <c r="F33605" s="86">
        <v>238723.51806176701</v>
      </c>
    </row>
    <row r="33606" spans="1:6">
      <c r="A33606">
        <v>2029</v>
      </c>
      <c r="B33606" t="s">
        <v>1042</v>
      </c>
      <c r="C33606" t="s">
        <v>1022</v>
      </c>
      <c r="D33606" t="s">
        <v>1017</v>
      </c>
      <c r="E33606" t="s">
        <v>1018</v>
      </c>
      <c r="F33606" s="86">
        <v>238942.99129387701</v>
      </c>
    </row>
    <row r="33607" spans="1:6">
      <c r="A33607">
        <v>2030</v>
      </c>
      <c r="B33607" t="s">
        <v>1042</v>
      </c>
      <c r="C33607" t="s">
        <v>1022</v>
      </c>
      <c r="D33607" t="s">
        <v>1017</v>
      </c>
      <c r="E33607" t="s">
        <v>1018</v>
      </c>
      <c r="F33607" s="86">
        <v>239456.85300422701</v>
      </c>
    </row>
    <row r="33608" spans="1:6">
      <c r="A33608">
        <v>2031</v>
      </c>
      <c r="B33608" t="s">
        <v>1042</v>
      </c>
      <c r="C33608" t="s">
        <v>1022</v>
      </c>
      <c r="D33608" t="s">
        <v>1017</v>
      </c>
      <c r="E33608" t="s">
        <v>1018</v>
      </c>
      <c r="F33608" s="86">
        <v>239906.828943275</v>
      </c>
    </row>
    <row r="33609" spans="1:6">
      <c r="A33609">
        <v>2032</v>
      </c>
      <c r="B33609" t="s">
        <v>1042</v>
      </c>
      <c r="C33609" t="s">
        <v>1022</v>
      </c>
      <c r="D33609" t="s">
        <v>1017</v>
      </c>
      <c r="E33609" t="s">
        <v>1018</v>
      </c>
      <c r="F33609" s="86">
        <v>241003.43827449501</v>
      </c>
    </row>
    <row r="33610" spans="1:6">
      <c r="A33610">
        <v>2033</v>
      </c>
      <c r="B33610" t="s">
        <v>1042</v>
      </c>
      <c r="C33610" t="s">
        <v>1022</v>
      </c>
      <c r="D33610" t="s">
        <v>1017</v>
      </c>
      <c r="E33610" t="s">
        <v>1018</v>
      </c>
      <c r="F33610" s="86">
        <v>242280.583909662</v>
      </c>
    </row>
    <row r="33611" spans="1:6">
      <c r="A33611">
        <v>2034</v>
      </c>
      <c r="B33611" t="s">
        <v>1042</v>
      </c>
      <c r="C33611" t="s">
        <v>1022</v>
      </c>
      <c r="D33611" t="s">
        <v>1017</v>
      </c>
      <c r="E33611" t="s">
        <v>1018</v>
      </c>
      <c r="F33611" s="86">
        <v>243670.68787543301</v>
      </c>
    </row>
    <row r="33612" spans="1:6">
      <c r="A33612">
        <v>2035</v>
      </c>
      <c r="B33612" t="s">
        <v>1042</v>
      </c>
      <c r="C33612" t="s">
        <v>1022</v>
      </c>
      <c r="D33612" t="s">
        <v>1017</v>
      </c>
      <c r="E33612" t="s">
        <v>1018</v>
      </c>
      <c r="F33612" s="86">
        <v>245129.653930884</v>
      </c>
    </row>
    <row r="33613" spans="1:6">
      <c r="A33613">
        <v>2036</v>
      </c>
      <c r="B33613" t="s">
        <v>1042</v>
      </c>
      <c r="C33613" t="s">
        <v>1022</v>
      </c>
      <c r="D33613" t="s">
        <v>1017</v>
      </c>
      <c r="E33613" t="s">
        <v>1018</v>
      </c>
      <c r="F33613" s="86">
        <v>246257.73068420601</v>
      </c>
    </row>
    <row r="33614" spans="1:6">
      <c r="A33614">
        <v>2037</v>
      </c>
      <c r="B33614" t="s">
        <v>1042</v>
      </c>
      <c r="C33614" t="s">
        <v>1022</v>
      </c>
      <c r="D33614" t="s">
        <v>1017</v>
      </c>
      <c r="E33614" t="s">
        <v>1018</v>
      </c>
      <c r="F33614" s="86">
        <v>247800.359933887</v>
      </c>
    </row>
    <row r="33615" spans="1:6">
      <c r="A33615">
        <v>2038</v>
      </c>
      <c r="B33615" t="s">
        <v>1042</v>
      </c>
      <c r="C33615" t="s">
        <v>1022</v>
      </c>
      <c r="D33615" t="s">
        <v>1017</v>
      </c>
      <c r="E33615" t="s">
        <v>1018</v>
      </c>
      <c r="F33615" s="86">
        <v>249372.70374814299</v>
      </c>
    </row>
    <row r="33616" spans="1:6">
      <c r="A33616">
        <v>2039</v>
      </c>
      <c r="B33616" t="s">
        <v>1042</v>
      </c>
      <c r="C33616" t="s">
        <v>1022</v>
      </c>
      <c r="D33616" t="s">
        <v>1017</v>
      </c>
      <c r="E33616" t="s">
        <v>1018</v>
      </c>
      <c r="F33616" s="86">
        <v>250967.59719033301</v>
      </c>
    </row>
    <row r="33617" spans="1:6">
      <c r="A33617">
        <v>2040</v>
      </c>
      <c r="B33617" t="s">
        <v>1042</v>
      </c>
      <c r="C33617" t="s">
        <v>1022</v>
      </c>
      <c r="D33617" t="s">
        <v>1017</v>
      </c>
      <c r="E33617" t="s">
        <v>1018</v>
      </c>
      <c r="F33617" s="86">
        <v>252576.30372730701</v>
      </c>
    </row>
    <row r="33618" spans="1:6">
      <c r="A33618">
        <v>2041</v>
      </c>
      <c r="B33618" t="s">
        <v>1042</v>
      </c>
      <c r="C33618" t="s">
        <v>1022</v>
      </c>
      <c r="D33618" t="s">
        <v>1017</v>
      </c>
      <c r="E33618" t="s">
        <v>1018</v>
      </c>
      <c r="F33618" s="86">
        <v>254133.92462618</v>
      </c>
    </row>
    <row r="33619" spans="1:6">
      <c r="A33619">
        <v>2042</v>
      </c>
      <c r="B33619" t="s">
        <v>1042</v>
      </c>
      <c r="C33619" t="s">
        <v>1022</v>
      </c>
      <c r="D33619" t="s">
        <v>1017</v>
      </c>
      <c r="E33619" t="s">
        <v>1018</v>
      </c>
      <c r="F33619" s="86">
        <v>255687.787553045</v>
      </c>
    </row>
    <row r="33620" spans="1:6">
      <c r="A33620">
        <v>2043</v>
      </c>
      <c r="B33620" t="s">
        <v>1042</v>
      </c>
      <c r="C33620" t="s">
        <v>1022</v>
      </c>
      <c r="D33620" t="s">
        <v>1017</v>
      </c>
      <c r="E33620" t="s">
        <v>1018</v>
      </c>
      <c r="F33620" s="86">
        <v>256870.444775515</v>
      </c>
    </row>
    <row r="33621" spans="1:6">
      <c r="A33621">
        <v>2044</v>
      </c>
      <c r="B33621" t="s">
        <v>1042</v>
      </c>
      <c r="C33621" t="s">
        <v>1022</v>
      </c>
      <c r="D33621" t="s">
        <v>1017</v>
      </c>
      <c r="E33621" t="s">
        <v>1018</v>
      </c>
      <c r="F33621" s="86">
        <v>258422.222631385</v>
      </c>
    </row>
    <row r="33622" spans="1:6">
      <c r="A33622">
        <v>2045</v>
      </c>
      <c r="B33622" t="s">
        <v>1042</v>
      </c>
      <c r="C33622" t="s">
        <v>1022</v>
      </c>
      <c r="D33622" t="s">
        <v>1017</v>
      </c>
      <c r="E33622" t="s">
        <v>1018</v>
      </c>
      <c r="F33622" s="86">
        <v>259973.26919446699</v>
      </c>
    </row>
    <row r="33623" spans="1:6">
      <c r="A33623">
        <v>2046</v>
      </c>
      <c r="B33623" t="s">
        <v>1042</v>
      </c>
      <c r="C33623" t="s">
        <v>1022</v>
      </c>
      <c r="D33623" t="s">
        <v>1017</v>
      </c>
      <c r="E33623" t="s">
        <v>1018</v>
      </c>
      <c r="F33623" s="86">
        <v>261523.797709003</v>
      </c>
    </row>
    <row r="33624" spans="1:6">
      <c r="A33624">
        <v>2047</v>
      </c>
      <c r="B33624" t="s">
        <v>1042</v>
      </c>
      <c r="C33624" t="s">
        <v>1022</v>
      </c>
      <c r="D33624" t="s">
        <v>1017</v>
      </c>
      <c r="E33624" t="s">
        <v>1018</v>
      </c>
      <c r="F33624" s="86">
        <v>263073.62987194798</v>
      </c>
    </row>
    <row r="33625" spans="1:6">
      <c r="A33625">
        <v>2048</v>
      </c>
      <c r="B33625" t="s">
        <v>1042</v>
      </c>
      <c r="C33625" t="s">
        <v>1022</v>
      </c>
      <c r="D33625" t="s">
        <v>1017</v>
      </c>
      <c r="E33625" t="s">
        <v>1018</v>
      </c>
      <c r="F33625" s="86">
        <v>264622.78072326398</v>
      </c>
    </row>
    <row r="33626" spans="1:6">
      <c r="A33626">
        <v>2049</v>
      </c>
      <c r="B33626" t="s">
        <v>1042</v>
      </c>
      <c r="C33626" t="s">
        <v>1022</v>
      </c>
      <c r="D33626" t="s">
        <v>1017</v>
      </c>
      <c r="E33626" t="s">
        <v>1018</v>
      </c>
      <c r="F33626" s="86">
        <v>266171.14486825501</v>
      </c>
    </row>
    <row r="33627" spans="1:6">
      <c r="A33627">
        <v>2050</v>
      </c>
      <c r="B33627" t="s">
        <v>1042</v>
      </c>
      <c r="C33627" t="s">
        <v>1022</v>
      </c>
      <c r="D33627" t="s">
        <v>1017</v>
      </c>
      <c r="E33627" t="s">
        <v>1018</v>
      </c>
      <c r="F33627" s="86">
        <v>267719.847866781</v>
      </c>
    </row>
    <row r="33628" spans="1:6">
      <c r="A33628">
        <v>2017</v>
      </c>
      <c r="B33628" t="s">
        <v>1043</v>
      </c>
      <c r="C33628" t="s">
        <v>1022</v>
      </c>
      <c r="D33628" t="s">
        <v>1017</v>
      </c>
      <c r="E33628" t="s">
        <v>1018</v>
      </c>
      <c r="F33628" s="86">
        <v>14198527.715939499</v>
      </c>
    </row>
    <row r="33629" spans="1:6">
      <c r="A33629">
        <v>2018</v>
      </c>
      <c r="B33629" t="s">
        <v>1043</v>
      </c>
      <c r="C33629" t="s">
        <v>1022</v>
      </c>
      <c r="D33629" t="s">
        <v>1017</v>
      </c>
      <c r="E33629" t="s">
        <v>1018</v>
      </c>
      <c r="F33629" s="86">
        <v>14259764.0500677</v>
      </c>
    </row>
    <row r="33630" spans="1:6">
      <c r="A33630">
        <v>2019</v>
      </c>
      <c r="B33630" t="s">
        <v>1043</v>
      </c>
      <c r="C33630" t="s">
        <v>1022</v>
      </c>
      <c r="D33630" t="s">
        <v>1017</v>
      </c>
      <c r="E33630" t="s">
        <v>1018</v>
      </c>
      <c r="F33630" s="86">
        <v>13981099.817887601</v>
      </c>
    </row>
    <row r="33631" spans="1:6">
      <c r="A33631">
        <v>2020</v>
      </c>
      <c r="B33631" t="s">
        <v>1043</v>
      </c>
      <c r="C33631" t="s">
        <v>1022</v>
      </c>
      <c r="D33631" t="s">
        <v>1017</v>
      </c>
      <c r="E33631" t="s">
        <v>1018</v>
      </c>
      <c r="F33631" s="86">
        <v>13697290.695036</v>
      </c>
    </row>
    <row r="33632" spans="1:6">
      <c r="A33632">
        <v>2021</v>
      </c>
      <c r="B33632" t="s">
        <v>1043</v>
      </c>
      <c r="C33632" t="s">
        <v>1022</v>
      </c>
      <c r="D33632" t="s">
        <v>1017</v>
      </c>
      <c r="E33632" t="s">
        <v>1018</v>
      </c>
      <c r="F33632" s="86">
        <v>13414578.8605887</v>
      </c>
    </row>
    <row r="33633" spans="1:6">
      <c r="A33633">
        <v>2022</v>
      </c>
      <c r="B33633" t="s">
        <v>1043</v>
      </c>
      <c r="C33633" t="s">
        <v>1022</v>
      </c>
      <c r="D33633" t="s">
        <v>1017</v>
      </c>
      <c r="E33633" t="s">
        <v>1018</v>
      </c>
      <c r="F33633" s="86">
        <v>13148547.6293255</v>
      </c>
    </row>
    <row r="33634" spans="1:6">
      <c r="A33634">
        <v>2023</v>
      </c>
      <c r="B33634" t="s">
        <v>1043</v>
      </c>
      <c r="C33634" t="s">
        <v>1022</v>
      </c>
      <c r="D33634" t="s">
        <v>1017</v>
      </c>
      <c r="E33634" t="s">
        <v>1018</v>
      </c>
      <c r="F33634" s="86">
        <v>12895456.586570799</v>
      </c>
    </row>
    <row r="33635" spans="1:6">
      <c r="A33635">
        <v>2024</v>
      </c>
      <c r="B33635" t="s">
        <v>1043</v>
      </c>
      <c r="C33635" t="s">
        <v>1022</v>
      </c>
      <c r="D33635" t="s">
        <v>1017</v>
      </c>
      <c r="E33635" t="s">
        <v>1018</v>
      </c>
      <c r="F33635" s="86">
        <v>12657749.091852801</v>
      </c>
    </row>
    <row r="33636" spans="1:6">
      <c r="A33636">
        <v>2025</v>
      </c>
      <c r="B33636" t="s">
        <v>1043</v>
      </c>
      <c r="C33636" t="s">
        <v>1022</v>
      </c>
      <c r="D33636" t="s">
        <v>1017</v>
      </c>
      <c r="E33636" t="s">
        <v>1018</v>
      </c>
      <c r="F33636" s="86">
        <v>12431971.49327</v>
      </c>
    </row>
    <row r="33637" spans="1:6">
      <c r="A33637">
        <v>2026</v>
      </c>
      <c r="B33637" t="s">
        <v>1043</v>
      </c>
      <c r="C33637" t="s">
        <v>1022</v>
      </c>
      <c r="D33637" t="s">
        <v>1017</v>
      </c>
      <c r="E33637" t="s">
        <v>1018</v>
      </c>
      <c r="F33637" s="86">
        <v>12232519.8769514</v>
      </c>
    </row>
    <row r="33638" spans="1:6">
      <c r="A33638">
        <v>2027</v>
      </c>
      <c r="B33638" t="s">
        <v>1043</v>
      </c>
      <c r="C33638" t="s">
        <v>1022</v>
      </c>
      <c r="D33638" t="s">
        <v>1017</v>
      </c>
      <c r="E33638" t="s">
        <v>1018</v>
      </c>
      <c r="F33638" s="86">
        <v>12053966.1205766</v>
      </c>
    </row>
    <row r="33639" spans="1:6">
      <c r="A33639">
        <v>2028</v>
      </c>
      <c r="B33639" t="s">
        <v>1043</v>
      </c>
      <c r="C33639" t="s">
        <v>1022</v>
      </c>
      <c r="D33639" t="s">
        <v>1017</v>
      </c>
      <c r="E33639" t="s">
        <v>1018</v>
      </c>
      <c r="F33639" s="86">
        <v>11895162.214318199</v>
      </c>
    </row>
    <row r="33640" spans="1:6">
      <c r="A33640">
        <v>2029</v>
      </c>
      <c r="B33640" t="s">
        <v>1043</v>
      </c>
      <c r="C33640" t="s">
        <v>1022</v>
      </c>
      <c r="D33640" t="s">
        <v>1017</v>
      </c>
      <c r="E33640" t="s">
        <v>1018</v>
      </c>
      <c r="F33640" s="86">
        <v>11753482.751153201</v>
      </c>
    </row>
    <row r="33641" spans="1:6">
      <c r="A33641">
        <v>2030</v>
      </c>
      <c r="B33641" t="s">
        <v>1043</v>
      </c>
      <c r="C33641" t="s">
        <v>1022</v>
      </c>
      <c r="D33641" t="s">
        <v>1017</v>
      </c>
      <c r="E33641" t="s">
        <v>1018</v>
      </c>
      <c r="F33641" s="86">
        <v>11620134.1281399</v>
      </c>
    </row>
    <row r="33642" spans="1:6">
      <c r="A33642">
        <v>2031</v>
      </c>
      <c r="B33642" t="s">
        <v>1043</v>
      </c>
      <c r="C33642" t="s">
        <v>1022</v>
      </c>
      <c r="D33642" t="s">
        <v>1017</v>
      </c>
      <c r="E33642" t="s">
        <v>1018</v>
      </c>
      <c r="F33642" s="86">
        <v>11508652.0958365</v>
      </c>
    </row>
    <row r="33643" spans="1:6">
      <c r="A33643">
        <v>2032</v>
      </c>
      <c r="B33643" t="s">
        <v>1043</v>
      </c>
      <c r="C33643" t="s">
        <v>1022</v>
      </c>
      <c r="D33643" t="s">
        <v>1017</v>
      </c>
      <c r="E33643" t="s">
        <v>1018</v>
      </c>
      <c r="F33643" s="86">
        <v>11411913.1996492</v>
      </c>
    </row>
    <row r="33644" spans="1:6">
      <c r="A33644">
        <v>2033</v>
      </c>
      <c r="B33644" t="s">
        <v>1043</v>
      </c>
      <c r="C33644" t="s">
        <v>1022</v>
      </c>
      <c r="D33644" t="s">
        <v>1017</v>
      </c>
      <c r="E33644" t="s">
        <v>1018</v>
      </c>
      <c r="F33644" s="86">
        <v>11326634.256153001</v>
      </c>
    </row>
    <row r="33645" spans="1:6">
      <c r="A33645">
        <v>2034</v>
      </c>
      <c r="B33645" t="s">
        <v>1043</v>
      </c>
      <c r="C33645" t="s">
        <v>1022</v>
      </c>
      <c r="D33645" t="s">
        <v>1017</v>
      </c>
      <c r="E33645" t="s">
        <v>1018</v>
      </c>
      <c r="F33645" s="86">
        <v>11250181.723162699</v>
      </c>
    </row>
    <row r="33646" spans="1:6">
      <c r="A33646">
        <v>2035</v>
      </c>
      <c r="B33646" t="s">
        <v>1043</v>
      </c>
      <c r="C33646" t="s">
        <v>1022</v>
      </c>
      <c r="D33646" t="s">
        <v>1017</v>
      </c>
      <c r="E33646" t="s">
        <v>1018</v>
      </c>
      <c r="F33646" s="86">
        <v>11181919.465762399</v>
      </c>
    </row>
    <row r="33647" spans="1:6">
      <c r="A33647">
        <v>2036</v>
      </c>
      <c r="B33647" t="s">
        <v>1043</v>
      </c>
      <c r="C33647" t="s">
        <v>1022</v>
      </c>
      <c r="D33647" t="s">
        <v>1017</v>
      </c>
      <c r="E33647" t="s">
        <v>1018</v>
      </c>
      <c r="F33647" s="86">
        <v>11122307.537640899</v>
      </c>
    </row>
    <row r="33648" spans="1:6">
      <c r="A33648">
        <v>2037</v>
      </c>
      <c r="B33648" t="s">
        <v>1043</v>
      </c>
      <c r="C33648" t="s">
        <v>1022</v>
      </c>
      <c r="D33648" t="s">
        <v>1017</v>
      </c>
      <c r="E33648" t="s">
        <v>1018</v>
      </c>
      <c r="F33648" s="86">
        <v>11066742.4437325</v>
      </c>
    </row>
    <row r="33649" spans="1:6">
      <c r="A33649">
        <v>2038</v>
      </c>
      <c r="B33649" t="s">
        <v>1043</v>
      </c>
      <c r="C33649" t="s">
        <v>1022</v>
      </c>
      <c r="D33649" t="s">
        <v>1017</v>
      </c>
      <c r="E33649" t="s">
        <v>1018</v>
      </c>
      <c r="F33649" s="86">
        <v>11023545.1213465</v>
      </c>
    </row>
    <row r="33650" spans="1:6">
      <c r="A33650">
        <v>2039</v>
      </c>
      <c r="B33650" t="s">
        <v>1043</v>
      </c>
      <c r="C33650" t="s">
        <v>1022</v>
      </c>
      <c r="D33650" t="s">
        <v>1017</v>
      </c>
      <c r="E33650" t="s">
        <v>1018</v>
      </c>
      <c r="F33650" s="86">
        <v>10987287.495480901</v>
      </c>
    </row>
    <row r="33651" spans="1:6">
      <c r="A33651">
        <v>2040</v>
      </c>
      <c r="B33651" t="s">
        <v>1043</v>
      </c>
      <c r="C33651" t="s">
        <v>1022</v>
      </c>
      <c r="D33651" t="s">
        <v>1017</v>
      </c>
      <c r="E33651" t="s">
        <v>1018</v>
      </c>
      <c r="F33651" s="86">
        <v>10956993.869193001</v>
      </c>
    </row>
    <row r="33652" spans="1:6">
      <c r="A33652">
        <v>2041</v>
      </c>
      <c r="B33652" t="s">
        <v>1043</v>
      </c>
      <c r="C33652" t="s">
        <v>1022</v>
      </c>
      <c r="D33652" t="s">
        <v>1017</v>
      </c>
      <c r="E33652" t="s">
        <v>1018</v>
      </c>
      <c r="F33652" s="86">
        <v>10932254.144547399</v>
      </c>
    </row>
    <row r="33653" spans="1:6">
      <c r="A33653">
        <v>2042</v>
      </c>
      <c r="B33653" t="s">
        <v>1043</v>
      </c>
      <c r="C33653" t="s">
        <v>1022</v>
      </c>
      <c r="D33653" t="s">
        <v>1017</v>
      </c>
      <c r="E33653" t="s">
        <v>1018</v>
      </c>
      <c r="F33653" s="86">
        <v>10908225.110841401</v>
      </c>
    </row>
    <row r="33654" spans="1:6">
      <c r="A33654">
        <v>2043</v>
      </c>
      <c r="B33654" t="s">
        <v>1043</v>
      </c>
      <c r="C33654" t="s">
        <v>1022</v>
      </c>
      <c r="D33654" t="s">
        <v>1017</v>
      </c>
      <c r="E33654" t="s">
        <v>1018</v>
      </c>
      <c r="F33654" s="86">
        <v>10893081.6723454</v>
      </c>
    </row>
    <row r="33655" spans="1:6">
      <c r="A33655">
        <v>2044</v>
      </c>
      <c r="B33655" t="s">
        <v>1043</v>
      </c>
      <c r="C33655" t="s">
        <v>1022</v>
      </c>
      <c r="D33655" t="s">
        <v>1017</v>
      </c>
      <c r="E33655" t="s">
        <v>1018</v>
      </c>
      <c r="F33655" s="86">
        <v>10881560.2001998</v>
      </c>
    </row>
    <row r="33656" spans="1:6">
      <c r="A33656">
        <v>2045</v>
      </c>
      <c r="B33656" t="s">
        <v>1043</v>
      </c>
      <c r="C33656" t="s">
        <v>1022</v>
      </c>
      <c r="D33656" t="s">
        <v>1017</v>
      </c>
      <c r="E33656" t="s">
        <v>1018</v>
      </c>
      <c r="F33656" s="86">
        <v>10868884.8194186</v>
      </c>
    </row>
    <row r="33657" spans="1:6">
      <c r="A33657">
        <v>2046</v>
      </c>
      <c r="B33657" t="s">
        <v>1043</v>
      </c>
      <c r="C33657" t="s">
        <v>1022</v>
      </c>
      <c r="D33657" t="s">
        <v>1017</v>
      </c>
      <c r="E33657" t="s">
        <v>1018</v>
      </c>
      <c r="F33657" s="86">
        <v>10863621.0390158</v>
      </c>
    </row>
    <row r="33658" spans="1:6">
      <c r="A33658">
        <v>2047</v>
      </c>
      <c r="B33658" t="s">
        <v>1043</v>
      </c>
      <c r="C33658" t="s">
        <v>1022</v>
      </c>
      <c r="D33658" t="s">
        <v>1017</v>
      </c>
      <c r="E33658" t="s">
        <v>1018</v>
      </c>
      <c r="F33658" s="86">
        <v>10860997.985806899</v>
      </c>
    </row>
    <row r="33659" spans="1:6">
      <c r="A33659">
        <v>2048</v>
      </c>
      <c r="B33659" t="s">
        <v>1043</v>
      </c>
      <c r="C33659" t="s">
        <v>1022</v>
      </c>
      <c r="D33659" t="s">
        <v>1017</v>
      </c>
      <c r="E33659" t="s">
        <v>1018</v>
      </c>
      <c r="F33659" s="86">
        <v>10856400.576863799</v>
      </c>
    </row>
    <row r="33660" spans="1:6">
      <c r="A33660">
        <v>2049</v>
      </c>
      <c r="B33660" t="s">
        <v>1043</v>
      </c>
      <c r="C33660" t="s">
        <v>1022</v>
      </c>
      <c r="D33660" t="s">
        <v>1017</v>
      </c>
      <c r="E33660" t="s">
        <v>1018</v>
      </c>
      <c r="F33660" s="86">
        <v>10857808.8518846</v>
      </c>
    </row>
    <row r="33661" spans="1:6">
      <c r="A33661">
        <v>2050</v>
      </c>
      <c r="B33661" t="s">
        <v>1043</v>
      </c>
      <c r="C33661" t="s">
        <v>1022</v>
      </c>
      <c r="D33661" t="s">
        <v>1017</v>
      </c>
      <c r="E33661" t="s">
        <v>1018</v>
      </c>
      <c r="F33661" s="86">
        <v>10860030.6030389</v>
      </c>
    </row>
    <row r="33662" spans="1:6">
      <c r="A33662">
        <v>2017</v>
      </c>
      <c r="B33662" t="s">
        <v>1044</v>
      </c>
      <c r="C33662" t="s">
        <v>1022</v>
      </c>
      <c r="D33662" t="s">
        <v>1017</v>
      </c>
      <c r="E33662" t="s">
        <v>1018</v>
      </c>
      <c r="F33662" s="86">
        <v>2792389.6707859999</v>
      </c>
    </row>
    <row r="33663" spans="1:6">
      <c r="A33663">
        <v>2018</v>
      </c>
      <c r="B33663" t="s">
        <v>1044</v>
      </c>
      <c r="C33663" t="s">
        <v>1022</v>
      </c>
      <c r="D33663" t="s">
        <v>1017</v>
      </c>
      <c r="E33663" t="s">
        <v>1018</v>
      </c>
      <c r="F33663" s="86">
        <v>3021952.6892955001</v>
      </c>
    </row>
    <row r="33664" spans="1:6">
      <c r="A33664">
        <v>2019</v>
      </c>
      <c r="B33664" t="s">
        <v>1044</v>
      </c>
      <c r="C33664" t="s">
        <v>1022</v>
      </c>
      <c r="D33664" t="s">
        <v>1017</v>
      </c>
      <c r="E33664" t="s">
        <v>1018</v>
      </c>
      <c r="F33664" s="86">
        <v>2999192.6247931202</v>
      </c>
    </row>
    <row r="33665" spans="1:6">
      <c r="A33665">
        <v>2020</v>
      </c>
      <c r="B33665" t="s">
        <v>1044</v>
      </c>
      <c r="C33665" t="s">
        <v>1022</v>
      </c>
      <c r="D33665" t="s">
        <v>1017</v>
      </c>
      <c r="E33665" t="s">
        <v>1018</v>
      </c>
      <c r="F33665" s="86">
        <v>2976419.45559362</v>
      </c>
    </row>
    <row r="33666" spans="1:6">
      <c r="A33666">
        <v>2021</v>
      </c>
      <c r="B33666" t="s">
        <v>1044</v>
      </c>
      <c r="C33666" t="s">
        <v>1022</v>
      </c>
      <c r="D33666" t="s">
        <v>1017</v>
      </c>
      <c r="E33666" t="s">
        <v>1018</v>
      </c>
      <c r="F33666" s="86">
        <v>2949851.8718464202</v>
      </c>
    </row>
    <row r="33667" spans="1:6">
      <c r="A33667">
        <v>2022</v>
      </c>
      <c r="B33667" t="s">
        <v>1044</v>
      </c>
      <c r="C33667" t="s">
        <v>1022</v>
      </c>
      <c r="D33667" t="s">
        <v>1017</v>
      </c>
      <c r="E33667" t="s">
        <v>1018</v>
      </c>
      <c r="F33667" s="86">
        <v>2930534.8456329601</v>
      </c>
    </row>
    <row r="33668" spans="1:6">
      <c r="A33668">
        <v>2023</v>
      </c>
      <c r="B33668" t="s">
        <v>1044</v>
      </c>
      <c r="C33668" t="s">
        <v>1022</v>
      </c>
      <c r="D33668" t="s">
        <v>1017</v>
      </c>
      <c r="E33668" t="s">
        <v>1018</v>
      </c>
      <c r="F33668" s="86">
        <v>2913559.3147005001</v>
      </c>
    </row>
    <row r="33669" spans="1:6">
      <c r="A33669">
        <v>2024</v>
      </c>
      <c r="B33669" t="s">
        <v>1044</v>
      </c>
      <c r="C33669" t="s">
        <v>1022</v>
      </c>
      <c r="D33669" t="s">
        <v>1017</v>
      </c>
      <c r="E33669" t="s">
        <v>1018</v>
      </c>
      <c r="F33669" s="86">
        <v>2899299.57773773</v>
      </c>
    </row>
    <row r="33670" spans="1:6">
      <c r="A33670">
        <v>2025</v>
      </c>
      <c r="B33670" t="s">
        <v>1044</v>
      </c>
      <c r="C33670" t="s">
        <v>1022</v>
      </c>
      <c r="D33670" t="s">
        <v>1017</v>
      </c>
      <c r="E33670" t="s">
        <v>1018</v>
      </c>
      <c r="F33670" s="86">
        <v>2888034.2789760102</v>
      </c>
    </row>
    <row r="33671" spans="1:6">
      <c r="A33671">
        <v>2026</v>
      </c>
      <c r="B33671" t="s">
        <v>1044</v>
      </c>
      <c r="C33671" t="s">
        <v>1022</v>
      </c>
      <c r="D33671" t="s">
        <v>1017</v>
      </c>
      <c r="E33671" t="s">
        <v>1018</v>
      </c>
      <c r="F33671" s="86">
        <v>2875083.3922710698</v>
      </c>
    </row>
    <row r="33672" spans="1:6">
      <c r="A33672">
        <v>2027</v>
      </c>
      <c r="B33672" t="s">
        <v>1044</v>
      </c>
      <c r="C33672" t="s">
        <v>1022</v>
      </c>
      <c r="D33672" t="s">
        <v>1017</v>
      </c>
      <c r="E33672" t="s">
        <v>1018</v>
      </c>
      <c r="F33672" s="86">
        <v>2870355.8017182699</v>
      </c>
    </row>
    <row r="33673" spans="1:6">
      <c r="A33673">
        <v>2028</v>
      </c>
      <c r="B33673" t="s">
        <v>1044</v>
      </c>
      <c r="C33673" t="s">
        <v>1022</v>
      </c>
      <c r="D33673" t="s">
        <v>1017</v>
      </c>
      <c r="E33673" t="s">
        <v>1018</v>
      </c>
      <c r="F33673" s="86">
        <v>2869116.60777445</v>
      </c>
    </row>
    <row r="33674" spans="1:6">
      <c r="A33674">
        <v>2029</v>
      </c>
      <c r="B33674" t="s">
        <v>1044</v>
      </c>
      <c r="C33674" t="s">
        <v>1022</v>
      </c>
      <c r="D33674" t="s">
        <v>1017</v>
      </c>
      <c r="E33674" t="s">
        <v>1018</v>
      </c>
      <c r="F33674" s="86">
        <v>2871499.2249420201</v>
      </c>
    </row>
    <row r="33675" spans="1:6">
      <c r="A33675">
        <v>2030</v>
      </c>
      <c r="B33675" t="s">
        <v>1044</v>
      </c>
      <c r="C33675" t="s">
        <v>1022</v>
      </c>
      <c r="D33675" t="s">
        <v>1017</v>
      </c>
      <c r="E33675" t="s">
        <v>1018</v>
      </c>
      <c r="F33675" s="86">
        <v>2877468.4100710899</v>
      </c>
    </row>
    <row r="33676" spans="1:6">
      <c r="A33676">
        <v>2031</v>
      </c>
      <c r="B33676" t="s">
        <v>1044</v>
      </c>
      <c r="C33676" t="s">
        <v>1022</v>
      </c>
      <c r="D33676" t="s">
        <v>1017</v>
      </c>
      <c r="E33676" t="s">
        <v>1018</v>
      </c>
      <c r="F33676" s="86">
        <v>2882718.3806295302</v>
      </c>
    </row>
    <row r="33677" spans="1:6">
      <c r="A33677">
        <v>2032</v>
      </c>
      <c r="B33677" t="s">
        <v>1044</v>
      </c>
      <c r="C33677" t="s">
        <v>1022</v>
      </c>
      <c r="D33677" t="s">
        <v>1017</v>
      </c>
      <c r="E33677" t="s">
        <v>1018</v>
      </c>
      <c r="F33677" s="86">
        <v>2895774.0857885201</v>
      </c>
    </row>
    <row r="33678" spans="1:6">
      <c r="A33678">
        <v>2033</v>
      </c>
      <c r="B33678" t="s">
        <v>1044</v>
      </c>
      <c r="C33678" t="s">
        <v>1022</v>
      </c>
      <c r="D33678" t="s">
        <v>1017</v>
      </c>
      <c r="E33678" t="s">
        <v>1018</v>
      </c>
      <c r="F33678" s="86">
        <v>2911018.78426209</v>
      </c>
    </row>
    <row r="33679" spans="1:6">
      <c r="A33679">
        <v>2034</v>
      </c>
      <c r="B33679" t="s">
        <v>1044</v>
      </c>
      <c r="C33679" t="s">
        <v>1022</v>
      </c>
      <c r="D33679" t="s">
        <v>1017</v>
      </c>
      <c r="E33679" t="s">
        <v>1018</v>
      </c>
      <c r="F33679" s="86">
        <v>2927637.6276160101</v>
      </c>
    </row>
    <row r="33680" spans="1:6">
      <c r="A33680">
        <v>2035</v>
      </c>
      <c r="B33680" t="s">
        <v>1044</v>
      </c>
      <c r="C33680" t="s">
        <v>1022</v>
      </c>
      <c r="D33680" t="s">
        <v>1017</v>
      </c>
      <c r="E33680" t="s">
        <v>1018</v>
      </c>
      <c r="F33680" s="86">
        <v>2945092.7540910402</v>
      </c>
    </row>
    <row r="33681" spans="1:6">
      <c r="A33681">
        <v>2036</v>
      </c>
      <c r="B33681" t="s">
        <v>1044</v>
      </c>
      <c r="C33681" t="s">
        <v>1022</v>
      </c>
      <c r="D33681" t="s">
        <v>1017</v>
      </c>
      <c r="E33681" t="s">
        <v>1018</v>
      </c>
      <c r="F33681" s="86">
        <v>2958571.3869476598</v>
      </c>
    </row>
    <row r="33682" spans="1:6">
      <c r="A33682">
        <v>2037</v>
      </c>
      <c r="B33682" t="s">
        <v>1044</v>
      </c>
      <c r="C33682" t="s">
        <v>1022</v>
      </c>
      <c r="D33682" t="s">
        <v>1017</v>
      </c>
      <c r="E33682" t="s">
        <v>1018</v>
      </c>
      <c r="F33682" s="86">
        <v>2977028.9948714501</v>
      </c>
    </row>
    <row r="33683" spans="1:6">
      <c r="A33683">
        <v>2038</v>
      </c>
      <c r="B33683" t="s">
        <v>1044</v>
      </c>
      <c r="C33683" t="s">
        <v>1022</v>
      </c>
      <c r="D33683" t="s">
        <v>1017</v>
      </c>
      <c r="E33683" t="s">
        <v>1018</v>
      </c>
      <c r="F33683" s="86">
        <v>2995845.5260518598</v>
      </c>
    </row>
    <row r="33684" spans="1:6">
      <c r="A33684">
        <v>2039</v>
      </c>
      <c r="B33684" t="s">
        <v>1044</v>
      </c>
      <c r="C33684" t="s">
        <v>1022</v>
      </c>
      <c r="D33684" t="s">
        <v>1017</v>
      </c>
      <c r="E33684" t="s">
        <v>1018</v>
      </c>
      <c r="F33684" s="86">
        <v>3014938.15240552</v>
      </c>
    </row>
    <row r="33685" spans="1:6">
      <c r="A33685">
        <v>2040</v>
      </c>
      <c r="B33685" t="s">
        <v>1044</v>
      </c>
      <c r="C33685" t="s">
        <v>1022</v>
      </c>
      <c r="D33685" t="s">
        <v>1017</v>
      </c>
      <c r="E33685" t="s">
        <v>1018</v>
      </c>
      <c r="F33685" s="86">
        <v>3034200.8163828799</v>
      </c>
    </row>
    <row r="33686" spans="1:6">
      <c r="A33686">
        <v>2041</v>
      </c>
      <c r="B33686" t="s">
        <v>1044</v>
      </c>
      <c r="C33686" t="s">
        <v>1022</v>
      </c>
      <c r="D33686" t="s">
        <v>1017</v>
      </c>
      <c r="E33686" t="s">
        <v>1018</v>
      </c>
      <c r="F33686" s="86">
        <v>3052720.3719606199</v>
      </c>
    </row>
    <row r="33687" spans="1:6">
      <c r="A33687">
        <v>2042</v>
      </c>
      <c r="B33687" t="s">
        <v>1044</v>
      </c>
      <c r="C33687" t="s">
        <v>1022</v>
      </c>
      <c r="D33687" t="s">
        <v>1017</v>
      </c>
      <c r="E33687" t="s">
        <v>1018</v>
      </c>
      <c r="F33687" s="86">
        <v>3071175.84118263</v>
      </c>
    </row>
    <row r="33688" spans="1:6">
      <c r="A33688">
        <v>2043</v>
      </c>
      <c r="B33688" t="s">
        <v>1044</v>
      </c>
      <c r="C33688" t="s">
        <v>1022</v>
      </c>
      <c r="D33688" t="s">
        <v>1017</v>
      </c>
      <c r="E33688" t="s">
        <v>1018</v>
      </c>
      <c r="F33688" s="86">
        <v>3085157.5215990599</v>
      </c>
    </row>
    <row r="33689" spans="1:6">
      <c r="A33689">
        <v>2044</v>
      </c>
      <c r="B33689" t="s">
        <v>1044</v>
      </c>
      <c r="C33689" t="s">
        <v>1022</v>
      </c>
      <c r="D33689" t="s">
        <v>1017</v>
      </c>
      <c r="E33689" t="s">
        <v>1018</v>
      </c>
      <c r="F33689" s="86">
        <v>3103558.6307256501</v>
      </c>
    </row>
    <row r="33690" spans="1:6">
      <c r="A33690">
        <v>2045</v>
      </c>
      <c r="B33690" t="s">
        <v>1044</v>
      </c>
      <c r="C33690" t="s">
        <v>1022</v>
      </c>
      <c r="D33690" t="s">
        <v>1017</v>
      </c>
      <c r="E33690" t="s">
        <v>1018</v>
      </c>
      <c r="F33690" s="86">
        <v>3121938.2818417801</v>
      </c>
    </row>
    <row r="33691" spans="1:6">
      <c r="A33691">
        <v>2046</v>
      </c>
      <c r="B33691" t="s">
        <v>1044</v>
      </c>
      <c r="C33691" t="s">
        <v>1022</v>
      </c>
      <c r="D33691" t="s">
        <v>1017</v>
      </c>
      <c r="E33691" t="s">
        <v>1018</v>
      </c>
      <c r="F33691" s="86">
        <v>3140300.34796844</v>
      </c>
    </row>
    <row r="33692" spans="1:6">
      <c r="A33692">
        <v>2047</v>
      </c>
      <c r="B33692" t="s">
        <v>1044</v>
      </c>
      <c r="C33692" t="s">
        <v>1022</v>
      </c>
      <c r="D33692" t="s">
        <v>1017</v>
      </c>
      <c r="E33692" t="s">
        <v>1018</v>
      </c>
      <c r="F33692" s="86">
        <v>3158643.88280519</v>
      </c>
    </row>
    <row r="33693" spans="1:6">
      <c r="A33693">
        <v>2048</v>
      </c>
      <c r="B33693" t="s">
        <v>1044</v>
      </c>
      <c r="C33693" t="s">
        <v>1022</v>
      </c>
      <c r="D33693" t="s">
        <v>1017</v>
      </c>
      <c r="E33693" t="s">
        <v>1018</v>
      </c>
      <c r="F33693" s="86">
        <v>3176970.53791339</v>
      </c>
    </row>
    <row r="33694" spans="1:6">
      <c r="A33694">
        <v>2049</v>
      </c>
      <c r="B33694" t="s">
        <v>1044</v>
      </c>
      <c r="C33694" t="s">
        <v>1022</v>
      </c>
      <c r="D33694" t="s">
        <v>1017</v>
      </c>
      <c r="E33694" t="s">
        <v>1018</v>
      </c>
      <c r="F33694" s="86">
        <v>3195279.85575228</v>
      </c>
    </row>
    <row r="33695" spans="1:6">
      <c r="A33695">
        <v>2050</v>
      </c>
      <c r="B33695" t="s">
        <v>1044</v>
      </c>
      <c r="C33695" t="s">
        <v>1022</v>
      </c>
      <c r="D33695" t="s">
        <v>1017</v>
      </c>
      <c r="E33695" t="s">
        <v>1018</v>
      </c>
      <c r="F33695" s="86">
        <v>3213586.7580830199</v>
      </c>
    </row>
    <row r="33696" spans="1:6">
      <c r="A33696">
        <v>2017</v>
      </c>
      <c r="B33696" t="s">
        <v>1045</v>
      </c>
      <c r="C33696" t="s">
        <v>1022</v>
      </c>
      <c r="D33696" t="s">
        <v>1017</v>
      </c>
      <c r="E33696" t="s">
        <v>1018</v>
      </c>
      <c r="F33696" s="86">
        <v>7994822.5765717402</v>
      </c>
    </row>
    <row r="33697" spans="1:6">
      <c r="A33697">
        <v>2018</v>
      </c>
      <c r="B33697" t="s">
        <v>1045</v>
      </c>
      <c r="C33697" t="s">
        <v>1022</v>
      </c>
      <c r="D33697" t="s">
        <v>1017</v>
      </c>
      <c r="E33697" t="s">
        <v>1018</v>
      </c>
      <c r="F33697" s="86">
        <v>7522064.3277595099</v>
      </c>
    </row>
    <row r="33698" spans="1:6">
      <c r="A33698">
        <v>2019</v>
      </c>
      <c r="B33698" t="s">
        <v>1045</v>
      </c>
      <c r="C33698" t="s">
        <v>1022</v>
      </c>
      <c r="D33698" t="s">
        <v>1017</v>
      </c>
      <c r="E33698" t="s">
        <v>1018</v>
      </c>
      <c r="F33698" s="86">
        <v>7340217.7919794703</v>
      </c>
    </row>
    <row r="33699" spans="1:6">
      <c r="A33699">
        <v>2020</v>
      </c>
      <c r="B33699" t="s">
        <v>1045</v>
      </c>
      <c r="C33699" t="s">
        <v>1022</v>
      </c>
      <c r="D33699" t="s">
        <v>1017</v>
      </c>
      <c r="E33699" t="s">
        <v>1018</v>
      </c>
      <c r="F33699" s="86">
        <v>7151668.6479751896</v>
      </c>
    </row>
    <row r="33700" spans="1:6">
      <c r="A33700">
        <v>2021</v>
      </c>
      <c r="B33700" t="s">
        <v>1045</v>
      </c>
      <c r="C33700" t="s">
        <v>1022</v>
      </c>
      <c r="D33700" t="s">
        <v>1017</v>
      </c>
      <c r="E33700" t="s">
        <v>1018</v>
      </c>
      <c r="F33700" s="86">
        <v>6981098.0235110503</v>
      </c>
    </row>
    <row r="33701" spans="1:6">
      <c r="A33701">
        <v>2022</v>
      </c>
      <c r="B33701" t="s">
        <v>1045</v>
      </c>
      <c r="C33701" t="s">
        <v>1022</v>
      </c>
      <c r="D33701" t="s">
        <v>1017</v>
      </c>
      <c r="E33701" t="s">
        <v>1018</v>
      </c>
      <c r="F33701" s="86">
        <v>6821528.1382669704</v>
      </c>
    </row>
    <row r="33702" spans="1:6">
      <c r="A33702">
        <v>2023</v>
      </c>
      <c r="B33702" t="s">
        <v>1045</v>
      </c>
      <c r="C33702" t="s">
        <v>1022</v>
      </c>
      <c r="D33702" t="s">
        <v>1017</v>
      </c>
      <c r="E33702" t="s">
        <v>1018</v>
      </c>
      <c r="F33702" s="86">
        <v>6674995.8170600804</v>
      </c>
    </row>
    <row r="33703" spans="1:6">
      <c r="A33703">
        <v>2024</v>
      </c>
      <c r="B33703" t="s">
        <v>1045</v>
      </c>
      <c r="C33703" t="s">
        <v>1022</v>
      </c>
      <c r="D33703" t="s">
        <v>1017</v>
      </c>
      <c r="E33703" t="s">
        <v>1018</v>
      </c>
      <c r="F33703" s="86">
        <v>6543556.23255355</v>
      </c>
    </row>
    <row r="33704" spans="1:6">
      <c r="A33704">
        <v>2025</v>
      </c>
      <c r="B33704" t="s">
        <v>1045</v>
      </c>
      <c r="C33704" t="s">
        <v>1022</v>
      </c>
      <c r="D33704" t="s">
        <v>1017</v>
      </c>
      <c r="E33704" t="s">
        <v>1018</v>
      </c>
      <c r="F33704" s="86">
        <v>6420676.3520569</v>
      </c>
    </row>
    <row r="33705" spans="1:6">
      <c r="A33705">
        <v>2026</v>
      </c>
      <c r="B33705" t="s">
        <v>1045</v>
      </c>
      <c r="C33705" t="s">
        <v>1022</v>
      </c>
      <c r="D33705" t="s">
        <v>1017</v>
      </c>
      <c r="E33705" t="s">
        <v>1018</v>
      </c>
      <c r="F33705" s="86">
        <v>6324515.45021345</v>
      </c>
    </row>
    <row r="33706" spans="1:6">
      <c r="A33706">
        <v>2027</v>
      </c>
      <c r="B33706" t="s">
        <v>1045</v>
      </c>
      <c r="C33706" t="s">
        <v>1022</v>
      </c>
      <c r="D33706" t="s">
        <v>1017</v>
      </c>
      <c r="E33706" t="s">
        <v>1018</v>
      </c>
      <c r="F33706" s="86">
        <v>6246956.9339119401</v>
      </c>
    </row>
    <row r="33707" spans="1:6">
      <c r="A33707">
        <v>2028</v>
      </c>
      <c r="B33707" t="s">
        <v>1045</v>
      </c>
      <c r="C33707" t="s">
        <v>1022</v>
      </c>
      <c r="D33707" t="s">
        <v>1017</v>
      </c>
      <c r="E33707" t="s">
        <v>1018</v>
      </c>
      <c r="F33707" s="86">
        <v>6187278.4551593103</v>
      </c>
    </row>
    <row r="33708" spans="1:6">
      <c r="A33708">
        <v>2029</v>
      </c>
      <c r="B33708" t="s">
        <v>1045</v>
      </c>
      <c r="C33708" t="s">
        <v>1022</v>
      </c>
      <c r="D33708" t="s">
        <v>1017</v>
      </c>
      <c r="E33708" t="s">
        <v>1018</v>
      </c>
      <c r="F33708" s="86">
        <v>6143834.9612156404</v>
      </c>
    </row>
    <row r="33709" spans="1:6">
      <c r="A33709">
        <v>2030</v>
      </c>
      <c r="B33709" t="s">
        <v>1045</v>
      </c>
      <c r="C33709" t="s">
        <v>1022</v>
      </c>
      <c r="D33709" t="s">
        <v>1017</v>
      </c>
      <c r="E33709" t="s">
        <v>1018</v>
      </c>
      <c r="F33709" s="86">
        <v>6114177.4733141297</v>
      </c>
    </row>
    <row r="33710" spans="1:6">
      <c r="A33710">
        <v>2031</v>
      </c>
      <c r="B33710" t="s">
        <v>1045</v>
      </c>
      <c r="C33710" t="s">
        <v>1022</v>
      </c>
      <c r="D33710" t="s">
        <v>1017</v>
      </c>
      <c r="E33710" t="s">
        <v>1018</v>
      </c>
      <c r="F33710" s="86">
        <v>6087977.5776856104</v>
      </c>
    </row>
    <row r="33711" spans="1:6">
      <c r="A33711">
        <v>2032</v>
      </c>
      <c r="B33711" t="s">
        <v>1045</v>
      </c>
      <c r="C33711" t="s">
        <v>1022</v>
      </c>
      <c r="D33711" t="s">
        <v>1017</v>
      </c>
      <c r="E33711" t="s">
        <v>1018</v>
      </c>
      <c r="F33711" s="86">
        <v>6077842.0485159801</v>
      </c>
    </row>
    <row r="33712" spans="1:6">
      <c r="A33712">
        <v>2033</v>
      </c>
      <c r="B33712" t="s">
        <v>1045</v>
      </c>
      <c r="C33712" t="s">
        <v>1022</v>
      </c>
      <c r="D33712" t="s">
        <v>1017</v>
      </c>
      <c r="E33712" t="s">
        <v>1018</v>
      </c>
      <c r="F33712" s="86">
        <v>6073550.3437260399</v>
      </c>
    </row>
    <row r="33713" spans="1:6">
      <c r="A33713">
        <v>2034</v>
      </c>
      <c r="B33713" t="s">
        <v>1045</v>
      </c>
      <c r="C33713" t="s">
        <v>1022</v>
      </c>
      <c r="D33713" t="s">
        <v>1017</v>
      </c>
      <c r="E33713" t="s">
        <v>1018</v>
      </c>
      <c r="F33713" s="86">
        <v>6073133.4944927702</v>
      </c>
    </row>
    <row r="33714" spans="1:6">
      <c r="A33714">
        <v>2035</v>
      </c>
      <c r="B33714" t="s">
        <v>1045</v>
      </c>
      <c r="C33714" t="s">
        <v>1022</v>
      </c>
      <c r="D33714" t="s">
        <v>1017</v>
      </c>
      <c r="E33714" t="s">
        <v>1018</v>
      </c>
      <c r="F33714" s="86">
        <v>6075351.3294184199</v>
      </c>
    </row>
    <row r="33715" spans="1:6">
      <c r="A33715">
        <v>2036</v>
      </c>
      <c r="B33715" t="s">
        <v>1045</v>
      </c>
      <c r="C33715" t="s">
        <v>1022</v>
      </c>
      <c r="D33715" t="s">
        <v>1017</v>
      </c>
      <c r="E33715" t="s">
        <v>1018</v>
      </c>
      <c r="F33715" s="86">
        <v>6079470.7001209203</v>
      </c>
    </row>
    <row r="33716" spans="1:6">
      <c r="A33716">
        <v>2037</v>
      </c>
      <c r="B33716" t="s">
        <v>1045</v>
      </c>
      <c r="C33716" t="s">
        <v>1022</v>
      </c>
      <c r="D33716" t="s">
        <v>1017</v>
      </c>
      <c r="E33716" t="s">
        <v>1018</v>
      </c>
      <c r="F33716" s="86">
        <v>6085031.8568933997</v>
      </c>
    </row>
    <row r="33717" spans="1:6">
      <c r="A33717">
        <v>2038</v>
      </c>
      <c r="B33717" t="s">
        <v>1045</v>
      </c>
      <c r="C33717" t="s">
        <v>1022</v>
      </c>
      <c r="D33717" t="s">
        <v>1017</v>
      </c>
      <c r="E33717" t="s">
        <v>1018</v>
      </c>
      <c r="F33717" s="86">
        <v>6084123.5170337204</v>
      </c>
    </row>
    <row r="33718" spans="1:6">
      <c r="A33718">
        <v>2039</v>
      </c>
      <c r="B33718" t="s">
        <v>1045</v>
      </c>
      <c r="C33718" t="s">
        <v>1022</v>
      </c>
      <c r="D33718" t="s">
        <v>1017</v>
      </c>
      <c r="E33718" t="s">
        <v>1018</v>
      </c>
      <c r="F33718" s="86">
        <v>6091567.0049857805</v>
      </c>
    </row>
    <row r="33719" spans="1:6">
      <c r="A33719">
        <v>2040</v>
      </c>
      <c r="B33719" t="s">
        <v>1045</v>
      </c>
      <c r="C33719" t="s">
        <v>1022</v>
      </c>
      <c r="D33719" t="s">
        <v>1017</v>
      </c>
      <c r="E33719" t="s">
        <v>1018</v>
      </c>
      <c r="F33719" s="86">
        <v>6099600.8916871697</v>
      </c>
    </row>
    <row r="33720" spans="1:6">
      <c r="A33720">
        <v>2041</v>
      </c>
      <c r="B33720" t="s">
        <v>1045</v>
      </c>
      <c r="C33720" t="s">
        <v>1022</v>
      </c>
      <c r="D33720" t="s">
        <v>1017</v>
      </c>
      <c r="E33720" t="s">
        <v>1018</v>
      </c>
      <c r="F33720" s="86">
        <v>6109237.7555945897</v>
      </c>
    </row>
    <row r="33721" spans="1:6">
      <c r="A33721">
        <v>2042</v>
      </c>
      <c r="B33721" t="s">
        <v>1045</v>
      </c>
      <c r="C33721" t="s">
        <v>1022</v>
      </c>
      <c r="D33721" t="s">
        <v>1017</v>
      </c>
      <c r="E33721" t="s">
        <v>1018</v>
      </c>
      <c r="F33721" s="86">
        <v>6119037.6499077799</v>
      </c>
    </row>
    <row r="33722" spans="1:6">
      <c r="A33722">
        <v>2043</v>
      </c>
      <c r="B33722" t="s">
        <v>1045</v>
      </c>
      <c r="C33722" t="s">
        <v>1022</v>
      </c>
      <c r="D33722" t="s">
        <v>1017</v>
      </c>
      <c r="E33722" t="s">
        <v>1018</v>
      </c>
      <c r="F33722" s="86">
        <v>6129178.780278</v>
      </c>
    </row>
    <row r="33723" spans="1:6">
      <c r="A33723">
        <v>2044</v>
      </c>
      <c r="B33723" t="s">
        <v>1045</v>
      </c>
      <c r="C33723" t="s">
        <v>1022</v>
      </c>
      <c r="D33723" t="s">
        <v>1017</v>
      </c>
      <c r="E33723" t="s">
        <v>1018</v>
      </c>
      <c r="F33723" s="86">
        <v>6139623.1297718799</v>
      </c>
    </row>
    <row r="33724" spans="1:6">
      <c r="A33724">
        <v>2045</v>
      </c>
      <c r="B33724" t="s">
        <v>1045</v>
      </c>
      <c r="C33724" t="s">
        <v>1022</v>
      </c>
      <c r="D33724" t="s">
        <v>1017</v>
      </c>
      <c r="E33724" t="s">
        <v>1018</v>
      </c>
      <c r="F33724" s="86">
        <v>6142841.4821245503</v>
      </c>
    </row>
    <row r="33725" spans="1:6">
      <c r="A33725">
        <v>2046</v>
      </c>
      <c r="B33725" t="s">
        <v>1045</v>
      </c>
      <c r="C33725" t="s">
        <v>1022</v>
      </c>
      <c r="D33725" t="s">
        <v>1017</v>
      </c>
      <c r="E33725" t="s">
        <v>1018</v>
      </c>
      <c r="F33725" s="86">
        <v>6153779.60490725</v>
      </c>
    </row>
    <row r="33726" spans="1:6">
      <c r="A33726">
        <v>2047</v>
      </c>
      <c r="B33726" t="s">
        <v>1045</v>
      </c>
      <c r="C33726" t="s">
        <v>1022</v>
      </c>
      <c r="D33726" t="s">
        <v>1017</v>
      </c>
      <c r="E33726" t="s">
        <v>1018</v>
      </c>
      <c r="F33726" s="86">
        <v>6164894.5189493196</v>
      </c>
    </row>
    <row r="33727" spans="1:6">
      <c r="A33727">
        <v>2048</v>
      </c>
      <c r="B33727" t="s">
        <v>1045</v>
      </c>
      <c r="C33727" t="s">
        <v>1022</v>
      </c>
      <c r="D33727" t="s">
        <v>1017</v>
      </c>
      <c r="E33727" t="s">
        <v>1018</v>
      </c>
      <c r="F33727" s="86">
        <v>6176145.9105021702</v>
      </c>
    </row>
    <row r="33728" spans="1:6">
      <c r="A33728">
        <v>2049</v>
      </c>
      <c r="B33728" t="s">
        <v>1045</v>
      </c>
      <c r="C33728" t="s">
        <v>1022</v>
      </c>
      <c r="D33728" t="s">
        <v>1017</v>
      </c>
      <c r="E33728" t="s">
        <v>1018</v>
      </c>
      <c r="F33728" s="86">
        <v>6187496.0856135301</v>
      </c>
    </row>
    <row r="33729" spans="1:6">
      <c r="A33729">
        <v>2050</v>
      </c>
      <c r="B33729" t="s">
        <v>1045</v>
      </c>
      <c r="C33729" t="s">
        <v>1022</v>
      </c>
      <c r="D33729" t="s">
        <v>1017</v>
      </c>
      <c r="E33729" t="s">
        <v>1018</v>
      </c>
      <c r="F33729" s="86">
        <v>6198927.3732645102</v>
      </c>
    </row>
    <row r="33730" spans="1:6">
      <c r="A33730">
        <v>2017</v>
      </c>
      <c r="B33730" t="s">
        <v>1046</v>
      </c>
      <c r="C33730" t="s">
        <v>1022</v>
      </c>
      <c r="D33730" t="s">
        <v>1017</v>
      </c>
      <c r="E33730" t="s">
        <v>1018</v>
      </c>
      <c r="F33730" s="86">
        <v>4091271.8674934199</v>
      </c>
    </row>
    <row r="33731" spans="1:6">
      <c r="A33731">
        <v>2018</v>
      </c>
      <c r="B33731" t="s">
        <v>1046</v>
      </c>
      <c r="C33731" t="s">
        <v>1022</v>
      </c>
      <c r="D33731" t="s">
        <v>1017</v>
      </c>
      <c r="E33731" t="s">
        <v>1018</v>
      </c>
      <c r="F33731" s="86">
        <v>3854056.9634714401</v>
      </c>
    </row>
    <row r="33732" spans="1:6">
      <c r="A33732">
        <v>2019</v>
      </c>
      <c r="B33732" t="s">
        <v>1046</v>
      </c>
      <c r="C33732" t="s">
        <v>1022</v>
      </c>
      <c r="D33732" t="s">
        <v>1017</v>
      </c>
      <c r="E33732" t="s">
        <v>1018</v>
      </c>
      <c r="F33732" s="86">
        <v>3750940.37571966</v>
      </c>
    </row>
    <row r="33733" spans="1:6">
      <c r="A33733">
        <v>2020</v>
      </c>
      <c r="B33733" t="s">
        <v>1046</v>
      </c>
      <c r="C33733" t="s">
        <v>1022</v>
      </c>
      <c r="D33733" t="s">
        <v>1017</v>
      </c>
      <c r="E33733" t="s">
        <v>1018</v>
      </c>
      <c r="F33733" s="86">
        <v>3648888.41730711</v>
      </c>
    </row>
    <row r="33734" spans="1:6">
      <c r="A33734">
        <v>2021</v>
      </c>
      <c r="B33734" t="s">
        <v>1046</v>
      </c>
      <c r="C33734" t="s">
        <v>1022</v>
      </c>
      <c r="D33734" t="s">
        <v>1017</v>
      </c>
      <c r="E33734" t="s">
        <v>1018</v>
      </c>
      <c r="F33734" s="86">
        <v>3547803.2425745698</v>
      </c>
    </row>
    <row r="33735" spans="1:6">
      <c r="A33735">
        <v>2022</v>
      </c>
      <c r="B33735" t="s">
        <v>1046</v>
      </c>
      <c r="C33735" t="s">
        <v>1022</v>
      </c>
      <c r="D33735" t="s">
        <v>1017</v>
      </c>
      <c r="E33735" t="s">
        <v>1018</v>
      </c>
      <c r="F33735" s="86">
        <v>3456467.6775214998</v>
      </c>
    </row>
    <row r="33736" spans="1:6">
      <c r="A33736">
        <v>2023</v>
      </c>
      <c r="B33736" t="s">
        <v>1046</v>
      </c>
      <c r="C33736" t="s">
        <v>1022</v>
      </c>
      <c r="D33736" t="s">
        <v>1017</v>
      </c>
      <c r="E33736" t="s">
        <v>1018</v>
      </c>
      <c r="F33736" s="86">
        <v>3372339.6176649798</v>
      </c>
    </row>
    <row r="33737" spans="1:6">
      <c r="A33737">
        <v>2024</v>
      </c>
      <c r="B33737" t="s">
        <v>1046</v>
      </c>
      <c r="C33737" t="s">
        <v>1022</v>
      </c>
      <c r="D33737" t="s">
        <v>1017</v>
      </c>
      <c r="E33737" t="s">
        <v>1018</v>
      </c>
      <c r="F33737" s="86">
        <v>3296604.4934977302</v>
      </c>
    </row>
    <row r="33738" spans="1:6">
      <c r="A33738">
        <v>2025</v>
      </c>
      <c r="B33738" t="s">
        <v>1046</v>
      </c>
      <c r="C33738" t="s">
        <v>1022</v>
      </c>
      <c r="D33738" t="s">
        <v>1017</v>
      </c>
      <c r="E33738" t="s">
        <v>1018</v>
      </c>
      <c r="F33738" s="86">
        <v>3230220.98977113</v>
      </c>
    </row>
    <row r="33739" spans="1:6">
      <c r="A33739">
        <v>2026</v>
      </c>
      <c r="B33739" t="s">
        <v>1046</v>
      </c>
      <c r="C33739" t="s">
        <v>1022</v>
      </c>
      <c r="D33739" t="s">
        <v>1017</v>
      </c>
      <c r="E33739" t="s">
        <v>1018</v>
      </c>
      <c r="F33739" s="86">
        <v>3174188.4805894499</v>
      </c>
    </row>
    <row r="33740" spans="1:6">
      <c r="A33740">
        <v>2027</v>
      </c>
      <c r="B33740" t="s">
        <v>1046</v>
      </c>
      <c r="C33740" t="s">
        <v>1022</v>
      </c>
      <c r="D33740" t="s">
        <v>1017</v>
      </c>
      <c r="E33740" t="s">
        <v>1018</v>
      </c>
      <c r="F33740" s="86">
        <v>3125390.4484131499</v>
      </c>
    </row>
    <row r="33741" spans="1:6">
      <c r="A33741">
        <v>2028</v>
      </c>
      <c r="B33741" t="s">
        <v>1046</v>
      </c>
      <c r="C33741" t="s">
        <v>1022</v>
      </c>
      <c r="D33741" t="s">
        <v>1017</v>
      </c>
      <c r="E33741" t="s">
        <v>1018</v>
      </c>
      <c r="F33741" s="86">
        <v>3089614.7172415201</v>
      </c>
    </row>
    <row r="33742" spans="1:6">
      <c r="A33742">
        <v>2029</v>
      </c>
      <c r="B33742" t="s">
        <v>1046</v>
      </c>
      <c r="C33742" t="s">
        <v>1022</v>
      </c>
      <c r="D33742" t="s">
        <v>1017</v>
      </c>
      <c r="E33742" t="s">
        <v>1018</v>
      </c>
      <c r="F33742" s="86">
        <v>3062557.6390892402</v>
      </c>
    </row>
    <row r="33743" spans="1:6">
      <c r="A33743">
        <v>2030</v>
      </c>
      <c r="B33743" t="s">
        <v>1046</v>
      </c>
      <c r="C33743" t="s">
        <v>1022</v>
      </c>
      <c r="D33743" t="s">
        <v>1017</v>
      </c>
      <c r="E33743" t="s">
        <v>1018</v>
      </c>
      <c r="F33743" s="86">
        <v>3042694.9249109798</v>
      </c>
    </row>
    <row r="33744" spans="1:6">
      <c r="A33744">
        <v>2031</v>
      </c>
      <c r="B33744" t="s">
        <v>1046</v>
      </c>
      <c r="C33744" t="s">
        <v>1022</v>
      </c>
      <c r="D33744" t="s">
        <v>1017</v>
      </c>
      <c r="E33744" t="s">
        <v>1018</v>
      </c>
      <c r="F33744" s="86">
        <v>3028604.9730968401</v>
      </c>
    </row>
    <row r="33745" spans="1:6">
      <c r="A33745">
        <v>2032</v>
      </c>
      <c r="B33745" t="s">
        <v>1046</v>
      </c>
      <c r="C33745" t="s">
        <v>1022</v>
      </c>
      <c r="D33745" t="s">
        <v>1017</v>
      </c>
      <c r="E33745" t="s">
        <v>1018</v>
      </c>
      <c r="F33745" s="86">
        <v>3018838.95504284</v>
      </c>
    </row>
    <row r="33746" spans="1:6">
      <c r="A33746">
        <v>2033</v>
      </c>
      <c r="B33746" t="s">
        <v>1046</v>
      </c>
      <c r="C33746" t="s">
        <v>1022</v>
      </c>
      <c r="D33746" t="s">
        <v>1017</v>
      </c>
      <c r="E33746" t="s">
        <v>1018</v>
      </c>
      <c r="F33746" s="86">
        <v>3012155.5845181998</v>
      </c>
    </row>
    <row r="33747" spans="1:6">
      <c r="A33747">
        <v>2034</v>
      </c>
      <c r="B33747" t="s">
        <v>1046</v>
      </c>
      <c r="C33747" t="s">
        <v>1022</v>
      </c>
      <c r="D33747" t="s">
        <v>1017</v>
      </c>
      <c r="E33747" t="s">
        <v>1018</v>
      </c>
      <c r="F33747" s="86">
        <v>3007607.49814572</v>
      </c>
    </row>
    <row r="33748" spans="1:6">
      <c r="A33748">
        <v>2035</v>
      </c>
      <c r="B33748" t="s">
        <v>1046</v>
      </c>
      <c r="C33748" t="s">
        <v>1022</v>
      </c>
      <c r="D33748" t="s">
        <v>1017</v>
      </c>
      <c r="E33748" t="s">
        <v>1018</v>
      </c>
      <c r="F33748" s="86">
        <v>3004609.1075913701</v>
      </c>
    </row>
    <row r="33749" spans="1:6">
      <c r="A33749">
        <v>2036</v>
      </c>
      <c r="B33749" t="s">
        <v>1046</v>
      </c>
      <c r="C33749" t="s">
        <v>1022</v>
      </c>
      <c r="D33749" t="s">
        <v>1017</v>
      </c>
      <c r="E33749" t="s">
        <v>1018</v>
      </c>
      <c r="F33749" s="86">
        <v>3002803.3440309302</v>
      </c>
    </row>
    <row r="33750" spans="1:6">
      <c r="A33750">
        <v>2037</v>
      </c>
      <c r="B33750" t="s">
        <v>1046</v>
      </c>
      <c r="C33750" t="s">
        <v>1022</v>
      </c>
      <c r="D33750" t="s">
        <v>1017</v>
      </c>
      <c r="E33750" t="s">
        <v>1018</v>
      </c>
      <c r="F33750" s="86">
        <v>3001955.5523292599</v>
      </c>
    </row>
    <row r="33751" spans="1:6">
      <c r="A33751">
        <v>2038</v>
      </c>
      <c r="B33751" t="s">
        <v>1046</v>
      </c>
      <c r="C33751" t="s">
        <v>1022</v>
      </c>
      <c r="D33751" t="s">
        <v>1017</v>
      </c>
      <c r="E33751" t="s">
        <v>1018</v>
      </c>
      <c r="F33751" s="86">
        <v>3001867.1486348598</v>
      </c>
    </row>
    <row r="33752" spans="1:6">
      <c r="A33752">
        <v>2039</v>
      </c>
      <c r="B33752" t="s">
        <v>1046</v>
      </c>
      <c r="C33752" t="s">
        <v>1022</v>
      </c>
      <c r="D33752" t="s">
        <v>1017</v>
      </c>
      <c r="E33752" t="s">
        <v>1018</v>
      </c>
      <c r="F33752" s="86">
        <v>3002394.43847682</v>
      </c>
    </row>
    <row r="33753" spans="1:6">
      <c r="A33753">
        <v>2040</v>
      </c>
      <c r="B33753" t="s">
        <v>1046</v>
      </c>
      <c r="C33753" t="s">
        <v>1022</v>
      </c>
      <c r="D33753" t="s">
        <v>1017</v>
      </c>
      <c r="E33753" t="s">
        <v>1018</v>
      </c>
      <c r="F33753" s="86">
        <v>3003417.6883536601</v>
      </c>
    </row>
    <row r="33754" spans="1:6">
      <c r="A33754">
        <v>2041</v>
      </c>
      <c r="B33754" t="s">
        <v>1046</v>
      </c>
      <c r="C33754" t="s">
        <v>1022</v>
      </c>
      <c r="D33754" t="s">
        <v>1017</v>
      </c>
      <c r="E33754" t="s">
        <v>1018</v>
      </c>
      <c r="F33754" s="86">
        <v>3005099.3432183699</v>
      </c>
    </row>
    <row r="33755" spans="1:6">
      <c r="A33755">
        <v>2042</v>
      </c>
      <c r="B33755" t="s">
        <v>1046</v>
      </c>
      <c r="C33755" t="s">
        <v>1022</v>
      </c>
      <c r="D33755" t="s">
        <v>1017</v>
      </c>
      <c r="E33755" t="s">
        <v>1018</v>
      </c>
      <c r="F33755" s="86">
        <v>3007169.8640675899</v>
      </c>
    </row>
    <row r="33756" spans="1:6">
      <c r="A33756">
        <v>2043</v>
      </c>
      <c r="B33756" t="s">
        <v>1046</v>
      </c>
      <c r="C33756" t="s">
        <v>1022</v>
      </c>
      <c r="D33756" t="s">
        <v>1017</v>
      </c>
      <c r="E33756" t="s">
        <v>1018</v>
      </c>
      <c r="F33756" s="86">
        <v>3009570.7220136598</v>
      </c>
    </row>
    <row r="33757" spans="1:6">
      <c r="A33757">
        <v>2044</v>
      </c>
      <c r="B33757" t="s">
        <v>1046</v>
      </c>
      <c r="C33757" t="s">
        <v>1022</v>
      </c>
      <c r="D33757" t="s">
        <v>1017</v>
      </c>
      <c r="E33757" t="s">
        <v>1018</v>
      </c>
      <c r="F33757" s="86">
        <v>3012261.9288102998</v>
      </c>
    </row>
    <row r="33758" spans="1:6">
      <c r="A33758">
        <v>2045</v>
      </c>
      <c r="B33758" t="s">
        <v>1046</v>
      </c>
      <c r="C33758" t="s">
        <v>1022</v>
      </c>
      <c r="D33758" t="s">
        <v>1017</v>
      </c>
      <c r="E33758" t="s">
        <v>1018</v>
      </c>
      <c r="F33758" s="86">
        <v>3015205.9521538299</v>
      </c>
    </row>
    <row r="33759" spans="1:6">
      <c r="A33759">
        <v>2046</v>
      </c>
      <c r="B33759" t="s">
        <v>1046</v>
      </c>
      <c r="C33759" t="s">
        <v>1022</v>
      </c>
      <c r="D33759" t="s">
        <v>1017</v>
      </c>
      <c r="E33759" t="s">
        <v>1018</v>
      </c>
      <c r="F33759" s="86">
        <v>3018362.2100632498</v>
      </c>
    </row>
    <row r="33760" spans="1:6">
      <c r="A33760">
        <v>2047</v>
      </c>
      <c r="B33760" t="s">
        <v>1046</v>
      </c>
      <c r="C33760" t="s">
        <v>1022</v>
      </c>
      <c r="D33760" t="s">
        <v>1017</v>
      </c>
      <c r="E33760" t="s">
        <v>1018</v>
      </c>
      <c r="F33760" s="86">
        <v>3021688.5578697799</v>
      </c>
    </row>
    <row r="33761" spans="1:6">
      <c r="A33761">
        <v>2048</v>
      </c>
      <c r="B33761" t="s">
        <v>1046</v>
      </c>
      <c r="C33761" t="s">
        <v>1022</v>
      </c>
      <c r="D33761" t="s">
        <v>1017</v>
      </c>
      <c r="E33761" t="s">
        <v>1018</v>
      </c>
      <c r="F33761" s="86">
        <v>3025145.2852754099</v>
      </c>
    </row>
    <row r="33762" spans="1:6">
      <c r="A33762">
        <v>2049</v>
      </c>
      <c r="B33762" t="s">
        <v>1046</v>
      </c>
      <c r="C33762" t="s">
        <v>1022</v>
      </c>
      <c r="D33762" t="s">
        <v>1017</v>
      </c>
      <c r="E33762" t="s">
        <v>1018</v>
      </c>
      <c r="F33762" s="86">
        <v>3028689.8020305801</v>
      </c>
    </row>
    <row r="33763" spans="1:6">
      <c r="A33763">
        <v>2050</v>
      </c>
      <c r="B33763" t="s">
        <v>1046</v>
      </c>
      <c r="C33763" t="s">
        <v>1022</v>
      </c>
      <c r="D33763" t="s">
        <v>1017</v>
      </c>
      <c r="E33763" t="s">
        <v>1018</v>
      </c>
      <c r="F33763" s="86">
        <v>3032292.5511716302</v>
      </c>
    </row>
    <row r="33764" spans="1:6">
      <c r="A33764">
        <v>2017</v>
      </c>
      <c r="B33764" t="s">
        <v>1047</v>
      </c>
      <c r="C33764" t="s">
        <v>1022</v>
      </c>
      <c r="D33764" t="s">
        <v>1017</v>
      </c>
      <c r="E33764" t="s">
        <v>1018</v>
      </c>
      <c r="F33764" s="86">
        <v>13593242.952219</v>
      </c>
    </row>
    <row r="33765" spans="1:6">
      <c r="A33765">
        <v>2018</v>
      </c>
      <c r="B33765" t="s">
        <v>1047</v>
      </c>
      <c r="C33765" t="s">
        <v>1022</v>
      </c>
      <c r="D33765" t="s">
        <v>1017</v>
      </c>
      <c r="E33765" t="s">
        <v>1018</v>
      </c>
      <c r="F33765" s="86">
        <v>13320138.285210099</v>
      </c>
    </row>
    <row r="33766" spans="1:6">
      <c r="A33766">
        <v>2019</v>
      </c>
      <c r="B33766" t="s">
        <v>1047</v>
      </c>
      <c r="C33766" t="s">
        <v>1022</v>
      </c>
      <c r="D33766" t="s">
        <v>1017</v>
      </c>
      <c r="E33766" t="s">
        <v>1018</v>
      </c>
      <c r="F33766" s="86">
        <v>13016027.0762612</v>
      </c>
    </row>
    <row r="33767" spans="1:6">
      <c r="A33767">
        <v>2020</v>
      </c>
      <c r="B33767" t="s">
        <v>1047</v>
      </c>
      <c r="C33767" t="s">
        <v>1022</v>
      </c>
      <c r="D33767" t="s">
        <v>1017</v>
      </c>
      <c r="E33767" t="s">
        <v>1018</v>
      </c>
      <c r="F33767" s="86">
        <v>12709868.258975299</v>
      </c>
    </row>
    <row r="33768" spans="1:6">
      <c r="A33768">
        <v>2021</v>
      </c>
      <c r="B33768" t="s">
        <v>1047</v>
      </c>
      <c r="C33768" t="s">
        <v>1022</v>
      </c>
      <c r="D33768" t="s">
        <v>1017</v>
      </c>
      <c r="E33768" t="s">
        <v>1018</v>
      </c>
      <c r="F33768" s="86">
        <v>12406132.9215758</v>
      </c>
    </row>
    <row r="33769" spans="1:6">
      <c r="A33769">
        <v>2022</v>
      </c>
      <c r="B33769" t="s">
        <v>1047</v>
      </c>
      <c r="C33769" t="s">
        <v>1022</v>
      </c>
      <c r="D33769" t="s">
        <v>1017</v>
      </c>
      <c r="E33769" t="s">
        <v>1018</v>
      </c>
      <c r="F33769" s="86">
        <v>12123633.2875899</v>
      </c>
    </row>
    <row r="33770" spans="1:6">
      <c r="A33770">
        <v>2023</v>
      </c>
      <c r="B33770" t="s">
        <v>1047</v>
      </c>
      <c r="C33770" t="s">
        <v>1022</v>
      </c>
      <c r="D33770" t="s">
        <v>1017</v>
      </c>
      <c r="E33770" t="s">
        <v>1018</v>
      </c>
      <c r="F33770" s="86">
        <v>11857865.915826401</v>
      </c>
    </row>
    <row r="33771" spans="1:6">
      <c r="A33771">
        <v>2024</v>
      </c>
      <c r="B33771" t="s">
        <v>1047</v>
      </c>
      <c r="C33771" t="s">
        <v>1022</v>
      </c>
      <c r="D33771" t="s">
        <v>1017</v>
      </c>
      <c r="E33771" t="s">
        <v>1018</v>
      </c>
      <c r="F33771" s="86">
        <v>11611731.3280192</v>
      </c>
    </row>
    <row r="33772" spans="1:6">
      <c r="A33772">
        <v>2025</v>
      </c>
      <c r="B33772" t="s">
        <v>1047</v>
      </c>
      <c r="C33772" t="s">
        <v>1022</v>
      </c>
      <c r="D33772" t="s">
        <v>1017</v>
      </c>
      <c r="E33772" t="s">
        <v>1018</v>
      </c>
      <c r="F33772" s="86">
        <v>11387373.4999483</v>
      </c>
    </row>
    <row r="33773" spans="1:6">
      <c r="A33773">
        <v>2026</v>
      </c>
      <c r="B33773" t="s">
        <v>1047</v>
      </c>
      <c r="C33773" t="s">
        <v>1022</v>
      </c>
      <c r="D33773" t="s">
        <v>1017</v>
      </c>
      <c r="E33773" t="s">
        <v>1018</v>
      </c>
      <c r="F33773" s="86">
        <v>11187931.743150599</v>
      </c>
    </row>
    <row r="33774" spans="1:6">
      <c r="A33774">
        <v>2027</v>
      </c>
      <c r="B33774" t="s">
        <v>1047</v>
      </c>
      <c r="C33774" t="s">
        <v>1022</v>
      </c>
      <c r="D33774" t="s">
        <v>1017</v>
      </c>
      <c r="E33774" t="s">
        <v>1018</v>
      </c>
      <c r="F33774" s="86">
        <v>11013178.7840496</v>
      </c>
    </row>
    <row r="33775" spans="1:6">
      <c r="A33775">
        <v>2028</v>
      </c>
      <c r="B33775" t="s">
        <v>1047</v>
      </c>
      <c r="C33775" t="s">
        <v>1022</v>
      </c>
      <c r="D33775" t="s">
        <v>1017</v>
      </c>
      <c r="E33775" t="s">
        <v>1018</v>
      </c>
      <c r="F33775" s="86">
        <v>10861397.4738343</v>
      </c>
    </row>
    <row r="33776" spans="1:6">
      <c r="A33776">
        <v>2029</v>
      </c>
      <c r="B33776" t="s">
        <v>1047</v>
      </c>
      <c r="C33776" t="s">
        <v>1022</v>
      </c>
      <c r="D33776" t="s">
        <v>1017</v>
      </c>
      <c r="E33776" t="s">
        <v>1018</v>
      </c>
      <c r="F33776" s="86">
        <v>10723193.5062667</v>
      </c>
    </row>
    <row r="33777" spans="1:6">
      <c r="A33777">
        <v>2030</v>
      </c>
      <c r="B33777" t="s">
        <v>1047</v>
      </c>
      <c r="C33777" t="s">
        <v>1022</v>
      </c>
      <c r="D33777" t="s">
        <v>1017</v>
      </c>
      <c r="E33777" t="s">
        <v>1018</v>
      </c>
      <c r="F33777" s="86">
        <v>10606627.4774203</v>
      </c>
    </row>
    <row r="33778" spans="1:6">
      <c r="A33778">
        <v>2031</v>
      </c>
      <c r="B33778" t="s">
        <v>1047</v>
      </c>
      <c r="C33778" t="s">
        <v>1022</v>
      </c>
      <c r="D33778" t="s">
        <v>1017</v>
      </c>
      <c r="E33778" t="s">
        <v>1018</v>
      </c>
      <c r="F33778" s="86">
        <v>10506453.074269099</v>
      </c>
    </row>
    <row r="33779" spans="1:6">
      <c r="A33779">
        <v>2032</v>
      </c>
      <c r="B33779" t="s">
        <v>1047</v>
      </c>
      <c r="C33779" t="s">
        <v>1022</v>
      </c>
      <c r="D33779" t="s">
        <v>1017</v>
      </c>
      <c r="E33779" t="s">
        <v>1018</v>
      </c>
      <c r="F33779" s="86">
        <v>10420183.6034944</v>
      </c>
    </row>
    <row r="33780" spans="1:6">
      <c r="A33780">
        <v>2033</v>
      </c>
      <c r="B33780" t="s">
        <v>1047</v>
      </c>
      <c r="C33780" t="s">
        <v>1022</v>
      </c>
      <c r="D33780" t="s">
        <v>1017</v>
      </c>
      <c r="E33780" t="s">
        <v>1018</v>
      </c>
      <c r="F33780" s="86">
        <v>10344768.0715391</v>
      </c>
    </row>
    <row r="33781" spans="1:6">
      <c r="A33781">
        <v>2034</v>
      </c>
      <c r="B33781" t="s">
        <v>1047</v>
      </c>
      <c r="C33781" t="s">
        <v>1022</v>
      </c>
      <c r="D33781" t="s">
        <v>1017</v>
      </c>
      <c r="E33781" t="s">
        <v>1018</v>
      </c>
      <c r="F33781" s="86">
        <v>10277840.079588899</v>
      </c>
    </row>
    <row r="33782" spans="1:6">
      <c r="A33782">
        <v>2035</v>
      </c>
      <c r="B33782" t="s">
        <v>1047</v>
      </c>
      <c r="C33782" t="s">
        <v>1022</v>
      </c>
      <c r="D33782" t="s">
        <v>1017</v>
      </c>
      <c r="E33782" t="s">
        <v>1018</v>
      </c>
      <c r="F33782" s="86">
        <v>10218631.1865352</v>
      </c>
    </row>
    <row r="33783" spans="1:6">
      <c r="A33783">
        <v>2036</v>
      </c>
      <c r="B33783" t="s">
        <v>1047</v>
      </c>
      <c r="C33783" t="s">
        <v>1022</v>
      </c>
      <c r="D33783" t="s">
        <v>1017</v>
      </c>
      <c r="E33783" t="s">
        <v>1018</v>
      </c>
      <c r="F33783" s="86">
        <v>10161366.1883083</v>
      </c>
    </row>
    <row r="33784" spans="1:6">
      <c r="A33784">
        <v>2037</v>
      </c>
      <c r="B33784" t="s">
        <v>1047</v>
      </c>
      <c r="C33784" t="s">
        <v>1022</v>
      </c>
      <c r="D33784" t="s">
        <v>1017</v>
      </c>
      <c r="E33784" t="s">
        <v>1018</v>
      </c>
      <c r="F33784" s="86">
        <v>10117151.623155899</v>
      </c>
    </row>
    <row r="33785" spans="1:6">
      <c r="A33785">
        <v>2038</v>
      </c>
      <c r="B33785" t="s">
        <v>1047</v>
      </c>
      <c r="C33785" t="s">
        <v>1022</v>
      </c>
      <c r="D33785" t="s">
        <v>1017</v>
      </c>
      <c r="E33785" t="s">
        <v>1018</v>
      </c>
      <c r="F33785" s="86">
        <v>10079173.831591699</v>
      </c>
    </row>
    <row r="33786" spans="1:6">
      <c r="A33786">
        <v>2039</v>
      </c>
      <c r="B33786" t="s">
        <v>1047</v>
      </c>
      <c r="C33786" t="s">
        <v>1022</v>
      </c>
      <c r="D33786" t="s">
        <v>1017</v>
      </c>
      <c r="E33786" t="s">
        <v>1018</v>
      </c>
      <c r="F33786" s="86">
        <v>10046677.7726129</v>
      </c>
    </row>
    <row r="33787" spans="1:6">
      <c r="A33787">
        <v>2040</v>
      </c>
      <c r="B33787" t="s">
        <v>1047</v>
      </c>
      <c r="C33787" t="s">
        <v>1022</v>
      </c>
      <c r="D33787" t="s">
        <v>1017</v>
      </c>
      <c r="E33787" t="s">
        <v>1018</v>
      </c>
      <c r="F33787" s="86">
        <v>10018752.061929099</v>
      </c>
    </row>
    <row r="33788" spans="1:6">
      <c r="A33788">
        <v>2041</v>
      </c>
      <c r="B33788" t="s">
        <v>1047</v>
      </c>
      <c r="C33788" t="s">
        <v>1022</v>
      </c>
      <c r="D33788" t="s">
        <v>1017</v>
      </c>
      <c r="E33788" t="s">
        <v>1018</v>
      </c>
      <c r="F33788" s="86">
        <v>9995005.23239577</v>
      </c>
    </row>
    <row r="33789" spans="1:6">
      <c r="A33789">
        <v>2042</v>
      </c>
      <c r="B33789" t="s">
        <v>1047</v>
      </c>
      <c r="C33789" t="s">
        <v>1022</v>
      </c>
      <c r="D33789" t="s">
        <v>1017</v>
      </c>
      <c r="E33789" t="s">
        <v>1018</v>
      </c>
      <c r="F33789" s="86">
        <v>9972899.6317327097</v>
      </c>
    </row>
    <row r="33790" spans="1:6">
      <c r="A33790">
        <v>2043</v>
      </c>
      <c r="B33790" t="s">
        <v>1047</v>
      </c>
      <c r="C33790" t="s">
        <v>1022</v>
      </c>
      <c r="D33790" t="s">
        <v>1017</v>
      </c>
      <c r="E33790" t="s">
        <v>1018</v>
      </c>
      <c r="F33790" s="86">
        <v>9947750.6297001299</v>
      </c>
    </row>
    <row r="33791" spans="1:6">
      <c r="A33791">
        <v>2044</v>
      </c>
      <c r="B33791" t="s">
        <v>1047</v>
      </c>
      <c r="C33791" t="s">
        <v>1022</v>
      </c>
      <c r="D33791" t="s">
        <v>1017</v>
      </c>
      <c r="E33791" t="s">
        <v>1018</v>
      </c>
      <c r="F33791" s="86">
        <v>9930392.4073417597</v>
      </c>
    </row>
    <row r="33792" spans="1:6">
      <c r="A33792">
        <v>2045</v>
      </c>
      <c r="B33792" t="s">
        <v>1047</v>
      </c>
      <c r="C33792" t="s">
        <v>1022</v>
      </c>
      <c r="D33792" t="s">
        <v>1017</v>
      </c>
      <c r="E33792" t="s">
        <v>1018</v>
      </c>
      <c r="F33792" s="86">
        <v>9915126.8657339308</v>
      </c>
    </row>
    <row r="33793" spans="1:6">
      <c r="A33793">
        <v>2046</v>
      </c>
      <c r="B33793" t="s">
        <v>1047</v>
      </c>
      <c r="C33793" t="s">
        <v>1022</v>
      </c>
      <c r="D33793" t="s">
        <v>1017</v>
      </c>
      <c r="E33793" t="s">
        <v>1018</v>
      </c>
      <c r="F33793" s="86">
        <v>9901785.2291982993</v>
      </c>
    </row>
    <row r="33794" spans="1:6">
      <c r="A33794">
        <v>2047</v>
      </c>
      <c r="B33794" t="s">
        <v>1047</v>
      </c>
      <c r="C33794" t="s">
        <v>1022</v>
      </c>
      <c r="D33794" t="s">
        <v>1017</v>
      </c>
      <c r="E33794" t="s">
        <v>1018</v>
      </c>
      <c r="F33794" s="86">
        <v>9890144.9191821106</v>
      </c>
    </row>
    <row r="33795" spans="1:6">
      <c r="A33795">
        <v>2048</v>
      </c>
      <c r="B33795" t="s">
        <v>1047</v>
      </c>
      <c r="C33795" t="s">
        <v>1022</v>
      </c>
      <c r="D33795" t="s">
        <v>1017</v>
      </c>
      <c r="E33795" t="s">
        <v>1018</v>
      </c>
      <c r="F33795" s="86">
        <v>9874628.0732112303</v>
      </c>
    </row>
    <row r="33796" spans="1:6">
      <c r="A33796">
        <v>2049</v>
      </c>
      <c r="B33796" t="s">
        <v>1047</v>
      </c>
      <c r="C33796" t="s">
        <v>1022</v>
      </c>
      <c r="D33796" t="s">
        <v>1017</v>
      </c>
      <c r="E33796" t="s">
        <v>1018</v>
      </c>
      <c r="F33796" s="86">
        <v>9865463.3927581999</v>
      </c>
    </row>
    <row r="33797" spans="1:6">
      <c r="A33797">
        <v>2050</v>
      </c>
      <c r="B33797" t="s">
        <v>1047</v>
      </c>
      <c r="C33797" t="s">
        <v>1022</v>
      </c>
      <c r="D33797" t="s">
        <v>1017</v>
      </c>
      <c r="E33797" t="s">
        <v>1018</v>
      </c>
      <c r="F33797" s="86">
        <v>9856735.7651990391</v>
      </c>
    </row>
    <row r="33798" spans="1:6">
      <c r="A33798">
        <v>2017</v>
      </c>
      <c r="B33798" t="s">
        <v>1048</v>
      </c>
      <c r="C33798" t="s">
        <v>1022</v>
      </c>
      <c r="D33798" t="s">
        <v>1017</v>
      </c>
      <c r="E33798" t="s">
        <v>1018</v>
      </c>
      <c r="F33798" s="86">
        <v>15453873.975570399</v>
      </c>
    </row>
    <row r="33799" spans="1:6">
      <c r="A33799">
        <v>2018</v>
      </c>
      <c r="B33799" t="s">
        <v>1048</v>
      </c>
      <c r="C33799" t="s">
        <v>1022</v>
      </c>
      <c r="D33799" t="s">
        <v>1017</v>
      </c>
      <c r="E33799" t="s">
        <v>1018</v>
      </c>
      <c r="F33799" s="86">
        <v>14551619.5427955</v>
      </c>
    </row>
    <row r="33800" spans="1:6">
      <c r="A33800">
        <v>2019</v>
      </c>
      <c r="B33800" t="s">
        <v>1048</v>
      </c>
      <c r="C33800" t="s">
        <v>1022</v>
      </c>
      <c r="D33800" t="s">
        <v>1017</v>
      </c>
      <c r="E33800" t="s">
        <v>1018</v>
      </c>
      <c r="F33800" s="86">
        <v>14159233.6609226</v>
      </c>
    </row>
    <row r="33801" spans="1:6">
      <c r="A33801">
        <v>2020</v>
      </c>
      <c r="B33801" t="s">
        <v>1048</v>
      </c>
      <c r="C33801" t="s">
        <v>1022</v>
      </c>
      <c r="D33801" t="s">
        <v>1017</v>
      </c>
      <c r="E33801" t="s">
        <v>1018</v>
      </c>
      <c r="F33801" s="86">
        <v>13771096.5063364</v>
      </c>
    </row>
    <row r="33802" spans="1:6">
      <c r="A33802">
        <v>2021</v>
      </c>
      <c r="B33802" t="s">
        <v>1048</v>
      </c>
      <c r="C33802" t="s">
        <v>1022</v>
      </c>
      <c r="D33802" t="s">
        <v>1017</v>
      </c>
      <c r="E33802" t="s">
        <v>1018</v>
      </c>
      <c r="F33802" s="86">
        <v>13386604.083698001</v>
      </c>
    </row>
    <row r="33803" spans="1:6">
      <c r="A33803">
        <v>2022</v>
      </c>
      <c r="B33803" t="s">
        <v>1048</v>
      </c>
      <c r="C33803" t="s">
        <v>1022</v>
      </c>
      <c r="D33803" t="s">
        <v>1017</v>
      </c>
      <c r="E33803" t="s">
        <v>1018</v>
      </c>
      <c r="F33803" s="86">
        <v>13039140.5140635</v>
      </c>
    </row>
    <row r="33804" spans="1:6">
      <c r="A33804">
        <v>2023</v>
      </c>
      <c r="B33804" t="s">
        <v>1048</v>
      </c>
      <c r="C33804" t="s">
        <v>1022</v>
      </c>
      <c r="D33804" t="s">
        <v>1017</v>
      </c>
      <c r="E33804" t="s">
        <v>1018</v>
      </c>
      <c r="F33804" s="86">
        <v>12719061.6302881</v>
      </c>
    </row>
    <row r="33805" spans="1:6">
      <c r="A33805">
        <v>2024</v>
      </c>
      <c r="B33805" t="s">
        <v>1048</v>
      </c>
      <c r="C33805" t="s">
        <v>1022</v>
      </c>
      <c r="D33805" t="s">
        <v>1017</v>
      </c>
      <c r="E33805" t="s">
        <v>1018</v>
      </c>
      <c r="F33805" s="86">
        <v>12430916.0719852</v>
      </c>
    </row>
    <row r="33806" spans="1:6">
      <c r="A33806">
        <v>2025</v>
      </c>
      <c r="B33806" t="s">
        <v>1048</v>
      </c>
      <c r="C33806" t="s">
        <v>1022</v>
      </c>
      <c r="D33806" t="s">
        <v>1017</v>
      </c>
      <c r="E33806" t="s">
        <v>1018</v>
      </c>
      <c r="F33806" s="86">
        <v>12178380.400379799</v>
      </c>
    </row>
    <row r="33807" spans="1:6">
      <c r="A33807">
        <v>2026</v>
      </c>
      <c r="B33807" t="s">
        <v>1048</v>
      </c>
      <c r="C33807" t="s">
        <v>1022</v>
      </c>
      <c r="D33807" t="s">
        <v>1017</v>
      </c>
      <c r="E33807" t="s">
        <v>1018</v>
      </c>
      <c r="F33807" s="86">
        <v>11965277.409851501</v>
      </c>
    </row>
    <row r="33808" spans="1:6">
      <c r="A33808">
        <v>2027</v>
      </c>
      <c r="B33808" t="s">
        <v>1048</v>
      </c>
      <c r="C33808" t="s">
        <v>1022</v>
      </c>
      <c r="D33808" t="s">
        <v>1017</v>
      </c>
      <c r="E33808" t="s">
        <v>1018</v>
      </c>
      <c r="F33808" s="86">
        <v>11779790.474694099</v>
      </c>
    </row>
    <row r="33809" spans="1:6">
      <c r="A33809">
        <v>2028</v>
      </c>
      <c r="B33809" t="s">
        <v>1048</v>
      </c>
      <c r="C33809" t="s">
        <v>1022</v>
      </c>
      <c r="D33809" t="s">
        <v>1017</v>
      </c>
      <c r="E33809" t="s">
        <v>1018</v>
      </c>
      <c r="F33809" s="86">
        <v>11643872.091923401</v>
      </c>
    </row>
    <row r="33810" spans="1:6">
      <c r="A33810">
        <v>2029</v>
      </c>
      <c r="B33810" t="s">
        <v>1048</v>
      </c>
      <c r="C33810" t="s">
        <v>1022</v>
      </c>
      <c r="D33810" t="s">
        <v>1017</v>
      </c>
      <c r="E33810" t="s">
        <v>1018</v>
      </c>
      <c r="F33810" s="86">
        <v>11541129.381337</v>
      </c>
    </row>
    <row r="33811" spans="1:6">
      <c r="A33811">
        <v>2030</v>
      </c>
      <c r="B33811" t="s">
        <v>1048</v>
      </c>
      <c r="C33811" t="s">
        <v>1022</v>
      </c>
      <c r="D33811" t="s">
        <v>1017</v>
      </c>
      <c r="E33811" t="s">
        <v>1018</v>
      </c>
      <c r="F33811" s="86">
        <v>11465719.112520499</v>
      </c>
    </row>
    <row r="33812" spans="1:6">
      <c r="A33812">
        <v>2031</v>
      </c>
      <c r="B33812" t="s">
        <v>1048</v>
      </c>
      <c r="C33812" t="s">
        <v>1022</v>
      </c>
      <c r="D33812" t="s">
        <v>1017</v>
      </c>
      <c r="E33812" t="s">
        <v>1018</v>
      </c>
      <c r="F33812" s="86">
        <v>11412257.403143801</v>
      </c>
    </row>
    <row r="33813" spans="1:6">
      <c r="A33813">
        <v>2032</v>
      </c>
      <c r="B33813" t="s">
        <v>1048</v>
      </c>
      <c r="C33813" t="s">
        <v>1022</v>
      </c>
      <c r="D33813" t="s">
        <v>1017</v>
      </c>
      <c r="E33813" t="s">
        <v>1018</v>
      </c>
      <c r="F33813" s="86">
        <v>11375292.9046911</v>
      </c>
    </row>
    <row r="33814" spans="1:6">
      <c r="A33814">
        <v>2033</v>
      </c>
      <c r="B33814" t="s">
        <v>1048</v>
      </c>
      <c r="C33814" t="s">
        <v>1022</v>
      </c>
      <c r="D33814" t="s">
        <v>1017</v>
      </c>
      <c r="E33814" t="s">
        <v>1018</v>
      </c>
      <c r="F33814" s="86">
        <v>11350052.675785599</v>
      </c>
    </row>
    <row r="33815" spans="1:6">
      <c r="A33815">
        <v>2034</v>
      </c>
      <c r="B33815" t="s">
        <v>1048</v>
      </c>
      <c r="C33815" t="s">
        <v>1022</v>
      </c>
      <c r="D33815" t="s">
        <v>1017</v>
      </c>
      <c r="E33815" t="s">
        <v>1018</v>
      </c>
      <c r="F33815" s="86">
        <v>11332866.6994293</v>
      </c>
    </row>
    <row r="33816" spans="1:6">
      <c r="A33816">
        <v>2035</v>
      </c>
      <c r="B33816" t="s">
        <v>1048</v>
      </c>
      <c r="C33816" t="s">
        <v>1022</v>
      </c>
      <c r="D33816" t="s">
        <v>1017</v>
      </c>
      <c r="E33816" t="s">
        <v>1018</v>
      </c>
      <c r="F33816" s="86">
        <v>11321485.013514601</v>
      </c>
    </row>
    <row r="33817" spans="1:6">
      <c r="A33817">
        <v>2036</v>
      </c>
      <c r="B33817" t="s">
        <v>1048</v>
      </c>
      <c r="C33817" t="s">
        <v>1022</v>
      </c>
      <c r="D33817" t="s">
        <v>1017</v>
      </c>
      <c r="E33817" t="s">
        <v>1018</v>
      </c>
      <c r="F33817" s="86">
        <v>11314547.105917601</v>
      </c>
    </row>
    <row r="33818" spans="1:6">
      <c r="A33818">
        <v>2037</v>
      </c>
      <c r="B33818" t="s">
        <v>1048</v>
      </c>
      <c r="C33818" t="s">
        <v>1022</v>
      </c>
      <c r="D33818" t="s">
        <v>1017</v>
      </c>
      <c r="E33818" t="s">
        <v>1018</v>
      </c>
      <c r="F33818" s="86">
        <v>11311155.587753201</v>
      </c>
    </row>
    <row r="33819" spans="1:6">
      <c r="A33819">
        <v>2038</v>
      </c>
      <c r="B33819" t="s">
        <v>1048</v>
      </c>
      <c r="C33819" t="s">
        <v>1022</v>
      </c>
      <c r="D33819" t="s">
        <v>1017</v>
      </c>
      <c r="E33819" t="s">
        <v>1018</v>
      </c>
      <c r="F33819" s="86">
        <v>11310535.9625358</v>
      </c>
    </row>
    <row r="33820" spans="1:6">
      <c r="A33820">
        <v>2039</v>
      </c>
      <c r="B33820" t="s">
        <v>1048</v>
      </c>
      <c r="C33820" t="s">
        <v>1022</v>
      </c>
      <c r="D33820" t="s">
        <v>1017</v>
      </c>
      <c r="E33820" t="s">
        <v>1018</v>
      </c>
      <c r="F33820" s="86">
        <v>11312165.465596899</v>
      </c>
    </row>
    <row r="33821" spans="1:6">
      <c r="A33821">
        <v>2040</v>
      </c>
      <c r="B33821" t="s">
        <v>1048</v>
      </c>
      <c r="C33821" t="s">
        <v>1022</v>
      </c>
      <c r="D33821" t="s">
        <v>1017</v>
      </c>
      <c r="E33821" t="s">
        <v>1018</v>
      </c>
      <c r="F33821" s="86">
        <v>11315592.5295013</v>
      </c>
    </row>
    <row r="33822" spans="1:6">
      <c r="A33822">
        <v>2041</v>
      </c>
      <c r="B33822" t="s">
        <v>1048</v>
      </c>
      <c r="C33822" t="s">
        <v>1022</v>
      </c>
      <c r="D33822" t="s">
        <v>1017</v>
      </c>
      <c r="E33822" t="s">
        <v>1018</v>
      </c>
      <c r="F33822" s="86">
        <v>11321681.223389501</v>
      </c>
    </row>
    <row r="33823" spans="1:6">
      <c r="A33823">
        <v>2042</v>
      </c>
      <c r="B33823" t="s">
        <v>1048</v>
      </c>
      <c r="C33823" t="s">
        <v>1022</v>
      </c>
      <c r="D33823" t="s">
        <v>1017</v>
      </c>
      <c r="E33823" t="s">
        <v>1018</v>
      </c>
      <c r="F33823" s="86">
        <v>11328754.4500197</v>
      </c>
    </row>
    <row r="33824" spans="1:6">
      <c r="A33824">
        <v>2043</v>
      </c>
      <c r="B33824" t="s">
        <v>1048</v>
      </c>
      <c r="C33824" t="s">
        <v>1022</v>
      </c>
      <c r="D33824" t="s">
        <v>1017</v>
      </c>
      <c r="E33824" t="s">
        <v>1018</v>
      </c>
      <c r="F33824" s="86">
        <v>11336976.2851323</v>
      </c>
    </row>
    <row r="33825" spans="1:6">
      <c r="A33825">
        <v>2044</v>
      </c>
      <c r="B33825" t="s">
        <v>1048</v>
      </c>
      <c r="C33825" t="s">
        <v>1022</v>
      </c>
      <c r="D33825" t="s">
        <v>1017</v>
      </c>
      <c r="E33825" t="s">
        <v>1018</v>
      </c>
      <c r="F33825" s="86">
        <v>11346210.885204099</v>
      </c>
    </row>
    <row r="33826" spans="1:6">
      <c r="A33826">
        <v>2045</v>
      </c>
      <c r="B33826" t="s">
        <v>1048</v>
      </c>
      <c r="C33826" t="s">
        <v>1022</v>
      </c>
      <c r="D33826" t="s">
        <v>1017</v>
      </c>
      <c r="E33826" t="s">
        <v>1018</v>
      </c>
      <c r="F33826" s="86">
        <v>11356332.383813201</v>
      </c>
    </row>
    <row r="33827" spans="1:6">
      <c r="A33827">
        <v>2046</v>
      </c>
      <c r="B33827" t="s">
        <v>1048</v>
      </c>
      <c r="C33827" t="s">
        <v>1022</v>
      </c>
      <c r="D33827" t="s">
        <v>1017</v>
      </c>
      <c r="E33827" t="s">
        <v>1018</v>
      </c>
      <c r="F33827" s="86">
        <v>11367203.990930799</v>
      </c>
    </row>
    <row r="33828" spans="1:6">
      <c r="A33828">
        <v>2047</v>
      </c>
      <c r="B33828" t="s">
        <v>1048</v>
      </c>
      <c r="C33828" t="s">
        <v>1022</v>
      </c>
      <c r="D33828" t="s">
        <v>1017</v>
      </c>
      <c r="E33828" t="s">
        <v>1018</v>
      </c>
      <c r="F33828" s="86">
        <v>11378685.446209701</v>
      </c>
    </row>
    <row r="33829" spans="1:6">
      <c r="A33829">
        <v>2048</v>
      </c>
      <c r="B33829" t="s">
        <v>1048</v>
      </c>
      <c r="C33829" t="s">
        <v>1022</v>
      </c>
      <c r="D33829" t="s">
        <v>1017</v>
      </c>
      <c r="E33829" t="s">
        <v>1018</v>
      </c>
      <c r="F33829" s="86">
        <v>11390651.631963801</v>
      </c>
    </row>
    <row r="33830" spans="1:6">
      <c r="A33830">
        <v>2049</v>
      </c>
      <c r="B33830" t="s">
        <v>1048</v>
      </c>
      <c r="C33830" t="s">
        <v>1022</v>
      </c>
      <c r="D33830" t="s">
        <v>1017</v>
      </c>
      <c r="E33830" t="s">
        <v>1018</v>
      </c>
      <c r="F33830" s="86">
        <v>11402939.447652601</v>
      </c>
    </row>
    <row r="33831" spans="1:6">
      <c r="A33831">
        <v>2050</v>
      </c>
      <c r="B33831" t="s">
        <v>1048</v>
      </c>
      <c r="C33831" t="s">
        <v>1022</v>
      </c>
      <c r="D33831" t="s">
        <v>1017</v>
      </c>
      <c r="E33831" t="s">
        <v>1018</v>
      </c>
      <c r="F33831" s="86">
        <v>11415432.8957566</v>
      </c>
    </row>
    <row r="33832" spans="1:6">
      <c r="A33832">
        <v>2017</v>
      </c>
      <c r="B33832" t="s">
        <v>1049</v>
      </c>
      <c r="C33832" t="s">
        <v>1022</v>
      </c>
      <c r="D33832" t="s">
        <v>1017</v>
      </c>
      <c r="E33832" t="s">
        <v>1018</v>
      </c>
      <c r="F33832" s="86">
        <v>394917.15153135202</v>
      </c>
    </row>
    <row r="33833" spans="1:6">
      <c r="A33833">
        <v>2018</v>
      </c>
      <c r="B33833" t="s">
        <v>1049</v>
      </c>
      <c r="C33833" t="s">
        <v>1022</v>
      </c>
      <c r="D33833" t="s">
        <v>1017</v>
      </c>
      <c r="E33833" t="s">
        <v>1018</v>
      </c>
      <c r="F33833" s="86">
        <v>385125.77145389898</v>
      </c>
    </row>
    <row r="33834" spans="1:6">
      <c r="A33834">
        <v>2019</v>
      </c>
      <c r="B33834" t="s">
        <v>1049</v>
      </c>
      <c r="C33834" t="s">
        <v>1022</v>
      </c>
      <c r="D33834" t="s">
        <v>1017</v>
      </c>
      <c r="E33834" t="s">
        <v>1018</v>
      </c>
      <c r="F33834" s="86">
        <v>377392.37370095402</v>
      </c>
    </row>
    <row r="33835" spans="1:6">
      <c r="A33835">
        <v>2020</v>
      </c>
      <c r="B33835" t="s">
        <v>1049</v>
      </c>
      <c r="C33835" t="s">
        <v>1022</v>
      </c>
      <c r="D33835" t="s">
        <v>1017</v>
      </c>
      <c r="E33835" t="s">
        <v>1018</v>
      </c>
      <c r="F33835" s="86">
        <v>369351.49953835999</v>
      </c>
    </row>
    <row r="33836" spans="1:6">
      <c r="A33836">
        <v>2021</v>
      </c>
      <c r="B33836" t="s">
        <v>1049</v>
      </c>
      <c r="C33836" t="s">
        <v>1022</v>
      </c>
      <c r="D33836" t="s">
        <v>1017</v>
      </c>
      <c r="E33836" t="s">
        <v>1018</v>
      </c>
      <c r="F33836" s="86">
        <v>362067.14106358797</v>
      </c>
    </row>
    <row r="33837" spans="1:6">
      <c r="A33837">
        <v>2022</v>
      </c>
      <c r="B33837" t="s">
        <v>1049</v>
      </c>
      <c r="C33837" t="s">
        <v>1022</v>
      </c>
      <c r="D33837" t="s">
        <v>1017</v>
      </c>
      <c r="E33837" t="s">
        <v>1018</v>
      </c>
      <c r="F33837" s="86">
        <v>354952.98270409502</v>
      </c>
    </row>
    <row r="33838" spans="1:6">
      <c r="A33838">
        <v>2023</v>
      </c>
      <c r="B33838" t="s">
        <v>1049</v>
      </c>
      <c r="C33838" t="s">
        <v>1022</v>
      </c>
      <c r="D33838" t="s">
        <v>1017</v>
      </c>
      <c r="E33838" t="s">
        <v>1018</v>
      </c>
      <c r="F33838" s="86">
        <v>348325.90547940001</v>
      </c>
    </row>
    <row r="33839" spans="1:6">
      <c r="A33839">
        <v>2024</v>
      </c>
      <c r="B33839" t="s">
        <v>1049</v>
      </c>
      <c r="C33839" t="s">
        <v>1022</v>
      </c>
      <c r="D33839" t="s">
        <v>1017</v>
      </c>
      <c r="E33839" t="s">
        <v>1018</v>
      </c>
      <c r="F33839" s="86">
        <v>342273.190645136</v>
      </c>
    </row>
    <row r="33840" spans="1:6">
      <c r="A33840">
        <v>2025</v>
      </c>
      <c r="B33840" t="s">
        <v>1049</v>
      </c>
      <c r="C33840" t="s">
        <v>1022</v>
      </c>
      <c r="D33840" t="s">
        <v>1017</v>
      </c>
      <c r="E33840" t="s">
        <v>1018</v>
      </c>
      <c r="F33840" s="86">
        <v>337078.32842341397</v>
      </c>
    </row>
    <row r="33841" spans="1:6">
      <c r="A33841">
        <v>2026</v>
      </c>
      <c r="B33841" t="s">
        <v>1049</v>
      </c>
      <c r="C33841" t="s">
        <v>1022</v>
      </c>
      <c r="D33841" t="s">
        <v>1017</v>
      </c>
      <c r="E33841" t="s">
        <v>1018</v>
      </c>
      <c r="F33841" s="86">
        <v>332441.79962647898</v>
      </c>
    </row>
    <row r="33842" spans="1:6">
      <c r="A33842">
        <v>2027</v>
      </c>
      <c r="B33842" t="s">
        <v>1049</v>
      </c>
      <c r="C33842" t="s">
        <v>1022</v>
      </c>
      <c r="D33842" t="s">
        <v>1017</v>
      </c>
      <c r="E33842" t="s">
        <v>1018</v>
      </c>
      <c r="F33842" s="86">
        <v>328788.41847921902</v>
      </c>
    </row>
    <row r="33843" spans="1:6">
      <c r="A33843">
        <v>2028</v>
      </c>
      <c r="B33843" t="s">
        <v>1049</v>
      </c>
      <c r="C33843" t="s">
        <v>1022</v>
      </c>
      <c r="D33843" t="s">
        <v>1017</v>
      </c>
      <c r="E33843" t="s">
        <v>1018</v>
      </c>
      <c r="F33843" s="86">
        <v>325696.25814184803</v>
      </c>
    </row>
    <row r="33844" spans="1:6">
      <c r="A33844">
        <v>2029</v>
      </c>
      <c r="B33844" t="s">
        <v>1049</v>
      </c>
      <c r="C33844" t="s">
        <v>1022</v>
      </c>
      <c r="D33844" t="s">
        <v>1017</v>
      </c>
      <c r="E33844" t="s">
        <v>1018</v>
      </c>
      <c r="F33844" s="86">
        <v>323496.63507062302</v>
      </c>
    </row>
    <row r="33845" spans="1:6">
      <c r="A33845">
        <v>2030</v>
      </c>
      <c r="B33845" t="s">
        <v>1049</v>
      </c>
      <c r="C33845" t="s">
        <v>1022</v>
      </c>
      <c r="D33845" t="s">
        <v>1017</v>
      </c>
      <c r="E33845" t="s">
        <v>1018</v>
      </c>
      <c r="F33845" s="86">
        <v>321887.93340364302</v>
      </c>
    </row>
    <row r="33846" spans="1:6">
      <c r="A33846">
        <v>2031</v>
      </c>
      <c r="B33846" t="s">
        <v>1049</v>
      </c>
      <c r="C33846" t="s">
        <v>1022</v>
      </c>
      <c r="D33846" t="s">
        <v>1017</v>
      </c>
      <c r="E33846" t="s">
        <v>1018</v>
      </c>
      <c r="F33846" s="86">
        <v>320825.849073163</v>
      </c>
    </row>
    <row r="33847" spans="1:6">
      <c r="A33847">
        <v>2032</v>
      </c>
      <c r="B33847" t="s">
        <v>1049</v>
      </c>
      <c r="C33847" t="s">
        <v>1022</v>
      </c>
      <c r="D33847" t="s">
        <v>1017</v>
      </c>
      <c r="E33847" t="s">
        <v>1018</v>
      </c>
      <c r="F33847" s="86">
        <v>320197.949274229</v>
      </c>
    </row>
    <row r="33848" spans="1:6">
      <c r="A33848">
        <v>2033</v>
      </c>
      <c r="B33848" t="s">
        <v>1049</v>
      </c>
      <c r="C33848" t="s">
        <v>1022</v>
      </c>
      <c r="D33848" t="s">
        <v>1017</v>
      </c>
      <c r="E33848" t="s">
        <v>1018</v>
      </c>
      <c r="F33848" s="86">
        <v>319909.54668767197</v>
      </c>
    </row>
    <row r="33849" spans="1:6">
      <c r="A33849">
        <v>2034</v>
      </c>
      <c r="B33849" t="s">
        <v>1049</v>
      </c>
      <c r="C33849" t="s">
        <v>1022</v>
      </c>
      <c r="D33849" t="s">
        <v>1017</v>
      </c>
      <c r="E33849" t="s">
        <v>1018</v>
      </c>
      <c r="F33849" s="86">
        <v>320074.57168136101</v>
      </c>
    </row>
    <row r="33850" spans="1:6">
      <c r="A33850">
        <v>2035</v>
      </c>
      <c r="B33850" t="s">
        <v>1049</v>
      </c>
      <c r="C33850" t="s">
        <v>1022</v>
      </c>
      <c r="D33850" t="s">
        <v>1017</v>
      </c>
      <c r="E33850" t="s">
        <v>1018</v>
      </c>
      <c r="F33850" s="86">
        <v>320277.80784307601</v>
      </c>
    </row>
    <row r="33851" spans="1:6">
      <c r="A33851">
        <v>2036</v>
      </c>
      <c r="B33851" t="s">
        <v>1049</v>
      </c>
      <c r="C33851" t="s">
        <v>1022</v>
      </c>
      <c r="D33851" t="s">
        <v>1017</v>
      </c>
      <c r="E33851" t="s">
        <v>1018</v>
      </c>
      <c r="F33851" s="86">
        <v>320857.00459060102</v>
      </c>
    </row>
    <row r="33852" spans="1:6">
      <c r="A33852">
        <v>2037</v>
      </c>
      <c r="B33852" t="s">
        <v>1049</v>
      </c>
      <c r="C33852" t="s">
        <v>1022</v>
      </c>
      <c r="D33852" t="s">
        <v>1017</v>
      </c>
      <c r="E33852" t="s">
        <v>1018</v>
      </c>
      <c r="F33852" s="86">
        <v>321421.12178654497</v>
      </c>
    </row>
    <row r="33853" spans="1:6">
      <c r="A33853">
        <v>2038</v>
      </c>
      <c r="B33853" t="s">
        <v>1049</v>
      </c>
      <c r="C33853" t="s">
        <v>1022</v>
      </c>
      <c r="D33853" t="s">
        <v>1017</v>
      </c>
      <c r="E33853" t="s">
        <v>1018</v>
      </c>
      <c r="F33853" s="86">
        <v>322313.25276607898</v>
      </c>
    </row>
    <row r="33854" spans="1:6">
      <c r="A33854">
        <v>2039</v>
      </c>
      <c r="B33854" t="s">
        <v>1049</v>
      </c>
      <c r="C33854" t="s">
        <v>1022</v>
      </c>
      <c r="D33854" t="s">
        <v>1017</v>
      </c>
      <c r="E33854" t="s">
        <v>1018</v>
      </c>
      <c r="F33854" s="86">
        <v>323151.78659752599</v>
      </c>
    </row>
    <row r="33855" spans="1:6">
      <c r="A33855">
        <v>2040</v>
      </c>
      <c r="B33855" t="s">
        <v>1049</v>
      </c>
      <c r="C33855" t="s">
        <v>1022</v>
      </c>
      <c r="D33855" t="s">
        <v>1017</v>
      </c>
      <c r="E33855" t="s">
        <v>1018</v>
      </c>
      <c r="F33855" s="86">
        <v>324280.19859645102</v>
      </c>
    </row>
    <row r="33856" spans="1:6">
      <c r="A33856">
        <v>2041</v>
      </c>
      <c r="B33856" t="s">
        <v>1049</v>
      </c>
      <c r="C33856" t="s">
        <v>1022</v>
      </c>
      <c r="D33856" t="s">
        <v>1017</v>
      </c>
      <c r="E33856" t="s">
        <v>1018</v>
      </c>
      <c r="F33856" s="86">
        <v>325313.17725051299</v>
      </c>
    </row>
    <row r="33857" spans="1:6">
      <c r="A33857">
        <v>2042</v>
      </c>
      <c r="B33857" t="s">
        <v>1049</v>
      </c>
      <c r="C33857" t="s">
        <v>1022</v>
      </c>
      <c r="D33857" t="s">
        <v>1017</v>
      </c>
      <c r="E33857" t="s">
        <v>1018</v>
      </c>
      <c r="F33857" s="86">
        <v>326625.34012293897</v>
      </c>
    </row>
    <row r="33858" spans="1:6">
      <c r="A33858">
        <v>2043</v>
      </c>
      <c r="B33858" t="s">
        <v>1049</v>
      </c>
      <c r="C33858" t="s">
        <v>1022</v>
      </c>
      <c r="D33858" t="s">
        <v>1017</v>
      </c>
      <c r="E33858" t="s">
        <v>1018</v>
      </c>
      <c r="F33858" s="86">
        <v>328023.19637067098</v>
      </c>
    </row>
    <row r="33859" spans="1:6">
      <c r="A33859">
        <v>2044</v>
      </c>
      <c r="B33859" t="s">
        <v>1049</v>
      </c>
      <c r="C33859" t="s">
        <v>1022</v>
      </c>
      <c r="D33859" t="s">
        <v>1017</v>
      </c>
      <c r="E33859" t="s">
        <v>1018</v>
      </c>
      <c r="F33859" s="86">
        <v>329319.57888505398</v>
      </c>
    </row>
    <row r="33860" spans="1:6">
      <c r="A33860">
        <v>2045</v>
      </c>
      <c r="B33860" t="s">
        <v>1049</v>
      </c>
      <c r="C33860" t="s">
        <v>1022</v>
      </c>
      <c r="D33860" t="s">
        <v>1017</v>
      </c>
      <c r="E33860" t="s">
        <v>1018</v>
      </c>
      <c r="F33860" s="86">
        <v>330860.83614477899</v>
      </c>
    </row>
    <row r="33861" spans="1:6">
      <c r="A33861">
        <v>2046</v>
      </c>
      <c r="B33861" t="s">
        <v>1049</v>
      </c>
      <c r="C33861" t="s">
        <v>1022</v>
      </c>
      <c r="D33861" t="s">
        <v>1017</v>
      </c>
      <c r="E33861" t="s">
        <v>1018</v>
      </c>
      <c r="F33861" s="86">
        <v>332454.62630329502</v>
      </c>
    </row>
    <row r="33862" spans="1:6">
      <c r="A33862">
        <v>2047</v>
      </c>
      <c r="B33862" t="s">
        <v>1049</v>
      </c>
      <c r="C33862" t="s">
        <v>1022</v>
      </c>
      <c r="D33862" t="s">
        <v>1017</v>
      </c>
      <c r="E33862" t="s">
        <v>1018</v>
      </c>
      <c r="F33862" s="86">
        <v>333910.54566022498</v>
      </c>
    </row>
    <row r="33863" spans="1:6">
      <c r="A33863">
        <v>2048</v>
      </c>
      <c r="B33863" t="s">
        <v>1049</v>
      </c>
      <c r="C33863" t="s">
        <v>1022</v>
      </c>
      <c r="D33863" t="s">
        <v>1017</v>
      </c>
      <c r="E33863" t="s">
        <v>1018</v>
      </c>
      <c r="F33863" s="86">
        <v>335570.89362498798</v>
      </c>
    </row>
    <row r="33864" spans="1:6">
      <c r="A33864">
        <v>2049</v>
      </c>
      <c r="B33864" t="s">
        <v>1049</v>
      </c>
      <c r="C33864" t="s">
        <v>1022</v>
      </c>
      <c r="D33864" t="s">
        <v>1017</v>
      </c>
      <c r="E33864" t="s">
        <v>1018</v>
      </c>
      <c r="F33864" s="86">
        <v>337245.02549723699</v>
      </c>
    </row>
    <row r="33865" spans="1:6">
      <c r="A33865">
        <v>2050</v>
      </c>
      <c r="B33865" t="s">
        <v>1049</v>
      </c>
      <c r="C33865" t="s">
        <v>1022</v>
      </c>
      <c r="D33865" t="s">
        <v>1017</v>
      </c>
      <c r="E33865" t="s">
        <v>1018</v>
      </c>
      <c r="F33865" s="86">
        <v>338748.64079535397</v>
      </c>
    </row>
    <row r="33866" spans="1:6">
      <c r="A33866">
        <v>2017</v>
      </c>
      <c r="B33866" t="s">
        <v>1050</v>
      </c>
      <c r="C33866" t="s">
        <v>1022</v>
      </c>
      <c r="D33866" t="s">
        <v>1017</v>
      </c>
      <c r="E33866" t="s">
        <v>1018</v>
      </c>
      <c r="F33866" s="86">
        <v>3131311.5902169901</v>
      </c>
    </row>
    <row r="33867" spans="1:6">
      <c r="A33867">
        <v>2018</v>
      </c>
      <c r="B33867" t="s">
        <v>1050</v>
      </c>
      <c r="C33867" t="s">
        <v>1022</v>
      </c>
      <c r="D33867" t="s">
        <v>1017</v>
      </c>
      <c r="E33867" t="s">
        <v>1018</v>
      </c>
      <c r="F33867" s="86">
        <v>2948820.0559340399</v>
      </c>
    </row>
    <row r="33868" spans="1:6">
      <c r="A33868">
        <v>2019</v>
      </c>
      <c r="B33868" t="s">
        <v>1050</v>
      </c>
      <c r="C33868" t="s">
        <v>1022</v>
      </c>
      <c r="D33868" t="s">
        <v>1017</v>
      </c>
      <c r="E33868" t="s">
        <v>1018</v>
      </c>
      <c r="F33868" s="86">
        <v>2869508.7911634399</v>
      </c>
    </row>
    <row r="33869" spans="1:6">
      <c r="A33869">
        <v>2020</v>
      </c>
      <c r="B33869" t="s">
        <v>1050</v>
      </c>
      <c r="C33869" t="s">
        <v>1022</v>
      </c>
      <c r="D33869" t="s">
        <v>1017</v>
      </c>
      <c r="E33869" t="s">
        <v>1018</v>
      </c>
      <c r="F33869" s="86">
        <v>2791063.30486497</v>
      </c>
    </row>
    <row r="33870" spans="1:6">
      <c r="A33870">
        <v>2021</v>
      </c>
      <c r="B33870" t="s">
        <v>1050</v>
      </c>
      <c r="C33870" t="s">
        <v>1022</v>
      </c>
      <c r="D33870" t="s">
        <v>1017</v>
      </c>
      <c r="E33870" t="s">
        <v>1018</v>
      </c>
      <c r="F33870" s="86">
        <v>2713372.43128923</v>
      </c>
    </row>
    <row r="33871" spans="1:6">
      <c r="A33871">
        <v>2022</v>
      </c>
      <c r="B33871" t="s">
        <v>1050</v>
      </c>
      <c r="C33871" t="s">
        <v>1022</v>
      </c>
      <c r="D33871" t="s">
        <v>1017</v>
      </c>
      <c r="E33871" t="s">
        <v>1018</v>
      </c>
      <c r="F33871" s="86">
        <v>2643189.81805484</v>
      </c>
    </row>
    <row r="33872" spans="1:6">
      <c r="A33872">
        <v>2023</v>
      </c>
      <c r="B33872" t="s">
        <v>1050</v>
      </c>
      <c r="C33872" t="s">
        <v>1022</v>
      </c>
      <c r="D33872" t="s">
        <v>1017</v>
      </c>
      <c r="E33872" t="s">
        <v>1018</v>
      </c>
      <c r="F33872" s="86">
        <v>2578559.6383487498</v>
      </c>
    </row>
    <row r="33873" spans="1:6">
      <c r="A33873">
        <v>2024</v>
      </c>
      <c r="B33873" t="s">
        <v>1050</v>
      </c>
      <c r="C33873" t="s">
        <v>1022</v>
      </c>
      <c r="D33873" t="s">
        <v>1017</v>
      </c>
      <c r="E33873" t="s">
        <v>1018</v>
      </c>
      <c r="F33873" s="86">
        <v>2520396.79127545</v>
      </c>
    </row>
    <row r="33874" spans="1:6">
      <c r="A33874">
        <v>2025</v>
      </c>
      <c r="B33874" t="s">
        <v>1050</v>
      </c>
      <c r="C33874" t="s">
        <v>1022</v>
      </c>
      <c r="D33874" t="s">
        <v>1017</v>
      </c>
      <c r="E33874" t="s">
        <v>1018</v>
      </c>
      <c r="F33874" s="86">
        <v>2469439.7582589299</v>
      </c>
    </row>
    <row r="33875" spans="1:6">
      <c r="A33875">
        <v>2026</v>
      </c>
      <c r="B33875" t="s">
        <v>1050</v>
      </c>
      <c r="C33875" t="s">
        <v>1022</v>
      </c>
      <c r="D33875" t="s">
        <v>1017</v>
      </c>
      <c r="E33875" t="s">
        <v>1018</v>
      </c>
      <c r="F33875" s="86">
        <v>2426456.9856236801</v>
      </c>
    </row>
    <row r="33876" spans="1:6">
      <c r="A33876">
        <v>2027</v>
      </c>
      <c r="B33876" t="s">
        <v>1050</v>
      </c>
      <c r="C33876" t="s">
        <v>1022</v>
      </c>
      <c r="D33876" t="s">
        <v>1017</v>
      </c>
      <c r="E33876" t="s">
        <v>1018</v>
      </c>
      <c r="F33876" s="86">
        <v>2389051.8366066599</v>
      </c>
    </row>
    <row r="33877" spans="1:6">
      <c r="A33877">
        <v>2028</v>
      </c>
      <c r="B33877" t="s">
        <v>1050</v>
      </c>
      <c r="C33877" t="s">
        <v>1022</v>
      </c>
      <c r="D33877" t="s">
        <v>1017</v>
      </c>
      <c r="E33877" t="s">
        <v>1018</v>
      </c>
      <c r="F33877" s="86">
        <v>2361667.9234878202</v>
      </c>
    </row>
    <row r="33878" spans="1:6">
      <c r="A33878">
        <v>2029</v>
      </c>
      <c r="B33878" t="s">
        <v>1050</v>
      </c>
      <c r="C33878" t="s">
        <v>1022</v>
      </c>
      <c r="D33878" t="s">
        <v>1017</v>
      </c>
      <c r="E33878" t="s">
        <v>1018</v>
      </c>
      <c r="F33878" s="86">
        <v>2340986.5111907502</v>
      </c>
    </row>
    <row r="33879" spans="1:6">
      <c r="A33879">
        <v>2030</v>
      </c>
      <c r="B33879" t="s">
        <v>1050</v>
      </c>
      <c r="C33879" t="s">
        <v>1022</v>
      </c>
      <c r="D33879" t="s">
        <v>1017</v>
      </c>
      <c r="E33879" t="s">
        <v>1018</v>
      </c>
      <c r="F33879" s="86">
        <v>2325824.7917165998</v>
      </c>
    </row>
    <row r="33880" spans="1:6">
      <c r="A33880">
        <v>2031</v>
      </c>
      <c r="B33880" t="s">
        <v>1050</v>
      </c>
      <c r="C33880" t="s">
        <v>1022</v>
      </c>
      <c r="D33880" t="s">
        <v>1017</v>
      </c>
      <c r="E33880" t="s">
        <v>1018</v>
      </c>
      <c r="F33880" s="86">
        <v>2315089.1627438599</v>
      </c>
    </row>
    <row r="33881" spans="1:6">
      <c r="A33881">
        <v>2032</v>
      </c>
      <c r="B33881" t="s">
        <v>1050</v>
      </c>
      <c r="C33881" t="s">
        <v>1022</v>
      </c>
      <c r="D33881" t="s">
        <v>1017</v>
      </c>
      <c r="E33881" t="s">
        <v>1018</v>
      </c>
      <c r="F33881" s="86">
        <v>2307671.18167069</v>
      </c>
    </row>
    <row r="33882" spans="1:6">
      <c r="A33882">
        <v>2033</v>
      </c>
      <c r="B33882" t="s">
        <v>1050</v>
      </c>
      <c r="C33882" t="s">
        <v>1022</v>
      </c>
      <c r="D33882" t="s">
        <v>1017</v>
      </c>
      <c r="E33882" t="s">
        <v>1018</v>
      </c>
      <c r="F33882" s="86">
        <v>2302606.9115157202</v>
      </c>
    </row>
    <row r="33883" spans="1:6">
      <c r="A33883">
        <v>2034</v>
      </c>
      <c r="B33883" t="s">
        <v>1050</v>
      </c>
      <c r="C33883" t="s">
        <v>1022</v>
      </c>
      <c r="D33883" t="s">
        <v>1017</v>
      </c>
      <c r="E33883" t="s">
        <v>1018</v>
      </c>
      <c r="F33883" s="86">
        <v>2299159.0041582198</v>
      </c>
    </row>
    <row r="33884" spans="1:6">
      <c r="A33884">
        <v>2035</v>
      </c>
      <c r="B33884" t="s">
        <v>1050</v>
      </c>
      <c r="C33884" t="s">
        <v>1022</v>
      </c>
      <c r="D33884" t="s">
        <v>1017</v>
      </c>
      <c r="E33884" t="s">
        <v>1018</v>
      </c>
      <c r="F33884" s="86">
        <v>2296879.0205846899</v>
      </c>
    </row>
    <row r="33885" spans="1:6">
      <c r="A33885">
        <v>2036</v>
      </c>
      <c r="B33885" t="s">
        <v>1050</v>
      </c>
      <c r="C33885" t="s">
        <v>1022</v>
      </c>
      <c r="D33885" t="s">
        <v>1017</v>
      </c>
      <c r="E33885" t="s">
        <v>1018</v>
      </c>
      <c r="F33885" s="86">
        <v>2295497.5570361</v>
      </c>
    </row>
    <row r="33886" spans="1:6">
      <c r="A33886">
        <v>2037</v>
      </c>
      <c r="B33886" t="s">
        <v>1050</v>
      </c>
      <c r="C33886" t="s">
        <v>1022</v>
      </c>
      <c r="D33886" t="s">
        <v>1017</v>
      </c>
      <c r="E33886" t="s">
        <v>1018</v>
      </c>
      <c r="F33886" s="86">
        <v>2294836.95357229</v>
      </c>
    </row>
    <row r="33887" spans="1:6">
      <c r="A33887">
        <v>2038</v>
      </c>
      <c r="B33887" t="s">
        <v>1050</v>
      </c>
      <c r="C33887" t="s">
        <v>1022</v>
      </c>
      <c r="D33887" t="s">
        <v>1017</v>
      </c>
      <c r="E33887" t="s">
        <v>1018</v>
      </c>
      <c r="F33887" s="86">
        <v>2294743.2548229299</v>
      </c>
    </row>
    <row r="33888" spans="1:6">
      <c r="A33888">
        <v>2039</v>
      </c>
      <c r="B33888" t="s">
        <v>1050</v>
      </c>
      <c r="C33888" t="s">
        <v>1022</v>
      </c>
      <c r="D33888" t="s">
        <v>1017</v>
      </c>
      <c r="E33888" t="s">
        <v>1018</v>
      </c>
      <c r="F33888" s="86">
        <v>2295110.1499592299</v>
      </c>
    </row>
    <row r="33889" spans="1:6">
      <c r="A33889">
        <v>2040</v>
      </c>
      <c r="B33889" t="s">
        <v>1050</v>
      </c>
      <c r="C33889" t="s">
        <v>1022</v>
      </c>
      <c r="D33889" t="s">
        <v>1017</v>
      </c>
      <c r="E33889" t="s">
        <v>1018</v>
      </c>
      <c r="F33889" s="86">
        <v>2295846.5043014102</v>
      </c>
    </row>
    <row r="33890" spans="1:6">
      <c r="A33890">
        <v>2041</v>
      </c>
      <c r="B33890" t="s">
        <v>1050</v>
      </c>
      <c r="C33890" t="s">
        <v>1022</v>
      </c>
      <c r="D33890" t="s">
        <v>1017</v>
      </c>
      <c r="E33890" t="s">
        <v>1018</v>
      </c>
      <c r="F33890" s="86">
        <v>2297125.9170110002</v>
      </c>
    </row>
    <row r="33891" spans="1:6">
      <c r="A33891">
        <v>2042</v>
      </c>
      <c r="B33891" t="s">
        <v>1050</v>
      </c>
      <c r="C33891" t="s">
        <v>1022</v>
      </c>
      <c r="D33891" t="s">
        <v>1017</v>
      </c>
      <c r="E33891" t="s">
        <v>1018</v>
      </c>
      <c r="F33891" s="86">
        <v>2298629.3070018599</v>
      </c>
    </row>
    <row r="33892" spans="1:6">
      <c r="A33892">
        <v>2043</v>
      </c>
      <c r="B33892" t="s">
        <v>1050</v>
      </c>
      <c r="C33892" t="s">
        <v>1022</v>
      </c>
      <c r="D33892" t="s">
        <v>1017</v>
      </c>
      <c r="E33892" t="s">
        <v>1018</v>
      </c>
      <c r="F33892" s="86">
        <v>2300373.53617083</v>
      </c>
    </row>
    <row r="33893" spans="1:6">
      <c r="A33893">
        <v>2044</v>
      </c>
      <c r="B33893" t="s">
        <v>1050</v>
      </c>
      <c r="C33893" t="s">
        <v>1022</v>
      </c>
      <c r="D33893" t="s">
        <v>1017</v>
      </c>
      <c r="E33893" t="s">
        <v>1018</v>
      </c>
      <c r="F33893" s="86">
        <v>2302330.5257918201</v>
      </c>
    </row>
    <row r="33894" spans="1:6">
      <c r="A33894">
        <v>2045</v>
      </c>
      <c r="B33894" t="s">
        <v>1050</v>
      </c>
      <c r="C33894" t="s">
        <v>1022</v>
      </c>
      <c r="D33894" t="s">
        <v>1017</v>
      </c>
      <c r="E33894" t="s">
        <v>1018</v>
      </c>
      <c r="F33894" s="86">
        <v>2304473.8897810802</v>
      </c>
    </row>
    <row r="33895" spans="1:6">
      <c r="A33895">
        <v>2046</v>
      </c>
      <c r="B33895" t="s">
        <v>1050</v>
      </c>
      <c r="C33895" t="s">
        <v>1022</v>
      </c>
      <c r="D33895" t="s">
        <v>1017</v>
      </c>
      <c r="E33895" t="s">
        <v>1018</v>
      </c>
      <c r="F33895" s="86">
        <v>2306775.21629286</v>
      </c>
    </row>
    <row r="33896" spans="1:6">
      <c r="A33896">
        <v>2047</v>
      </c>
      <c r="B33896" t="s">
        <v>1050</v>
      </c>
      <c r="C33896" t="s">
        <v>1022</v>
      </c>
      <c r="D33896" t="s">
        <v>1017</v>
      </c>
      <c r="E33896" t="s">
        <v>1018</v>
      </c>
      <c r="F33896" s="86">
        <v>2309205.2022165698</v>
      </c>
    </row>
    <row r="33897" spans="1:6">
      <c r="A33897">
        <v>2048</v>
      </c>
      <c r="B33897" t="s">
        <v>1050</v>
      </c>
      <c r="C33897" t="s">
        <v>1022</v>
      </c>
      <c r="D33897" t="s">
        <v>1017</v>
      </c>
      <c r="E33897" t="s">
        <v>1018</v>
      </c>
      <c r="F33897" s="86">
        <v>2311737.06944637</v>
      </c>
    </row>
    <row r="33898" spans="1:6">
      <c r="A33898">
        <v>2049</v>
      </c>
      <c r="B33898" t="s">
        <v>1050</v>
      </c>
      <c r="C33898" t="s">
        <v>1022</v>
      </c>
      <c r="D33898" t="s">
        <v>1017</v>
      </c>
      <c r="E33898" t="s">
        <v>1018</v>
      </c>
      <c r="F33898" s="86">
        <v>2314338.25016376</v>
      </c>
    </row>
    <row r="33899" spans="1:6">
      <c r="A33899">
        <v>2050</v>
      </c>
      <c r="B33899" t="s">
        <v>1050</v>
      </c>
      <c r="C33899" t="s">
        <v>1022</v>
      </c>
      <c r="D33899" t="s">
        <v>1017</v>
      </c>
      <c r="E33899" t="s">
        <v>1018</v>
      </c>
      <c r="F33899" s="86">
        <v>2316985.61758212</v>
      </c>
    </row>
    <row r="33900" spans="1:6">
      <c r="A33900">
        <v>2017</v>
      </c>
      <c r="B33900" t="s">
        <v>1051</v>
      </c>
      <c r="C33900" t="s">
        <v>1022</v>
      </c>
      <c r="D33900" t="s">
        <v>1017</v>
      </c>
      <c r="E33900" t="s">
        <v>1018</v>
      </c>
      <c r="F33900" s="86">
        <v>8950166.3131992109</v>
      </c>
    </row>
    <row r="33901" spans="1:6">
      <c r="A33901">
        <v>2018</v>
      </c>
      <c r="B33901" t="s">
        <v>1051</v>
      </c>
      <c r="C33901" t="s">
        <v>1022</v>
      </c>
      <c r="D33901" t="s">
        <v>1017</v>
      </c>
      <c r="E33901" t="s">
        <v>1018</v>
      </c>
      <c r="F33901" s="86">
        <v>8716927.7822215594</v>
      </c>
    </row>
    <row r="33902" spans="1:6">
      <c r="A33902">
        <v>2019</v>
      </c>
      <c r="B33902" t="s">
        <v>1051</v>
      </c>
      <c r="C33902" t="s">
        <v>1022</v>
      </c>
      <c r="D33902" t="s">
        <v>1017</v>
      </c>
      <c r="E33902" t="s">
        <v>1018</v>
      </c>
      <c r="F33902" s="86">
        <v>8533373.1079052798</v>
      </c>
    </row>
    <row r="33903" spans="1:6">
      <c r="A33903">
        <v>2020</v>
      </c>
      <c r="B33903" t="s">
        <v>1051</v>
      </c>
      <c r="C33903" t="s">
        <v>1022</v>
      </c>
      <c r="D33903" t="s">
        <v>1017</v>
      </c>
      <c r="E33903" t="s">
        <v>1018</v>
      </c>
      <c r="F33903" s="86">
        <v>8343819.3855284704</v>
      </c>
    </row>
    <row r="33904" spans="1:6">
      <c r="A33904">
        <v>2021</v>
      </c>
      <c r="B33904" t="s">
        <v>1051</v>
      </c>
      <c r="C33904" t="s">
        <v>1022</v>
      </c>
      <c r="D33904" t="s">
        <v>1017</v>
      </c>
      <c r="E33904" t="s">
        <v>1018</v>
      </c>
      <c r="F33904" s="86">
        <v>8172151.6084297001</v>
      </c>
    </row>
    <row r="33905" spans="1:6">
      <c r="A33905">
        <v>2022</v>
      </c>
      <c r="B33905" t="s">
        <v>1051</v>
      </c>
      <c r="C33905" t="s">
        <v>1022</v>
      </c>
      <c r="D33905" t="s">
        <v>1017</v>
      </c>
      <c r="E33905" t="s">
        <v>1018</v>
      </c>
      <c r="F33905" s="86">
        <v>8004721.3700033398</v>
      </c>
    </row>
    <row r="33906" spans="1:6">
      <c r="A33906">
        <v>2023</v>
      </c>
      <c r="B33906" t="s">
        <v>1051</v>
      </c>
      <c r="C33906" t="s">
        <v>1022</v>
      </c>
      <c r="D33906" t="s">
        <v>1017</v>
      </c>
      <c r="E33906" t="s">
        <v>1018</v>
      </c>
      <c r="F33906" s="86">
        <v>7848995.1993565597</v>
      </c>
    </row>
    <row r="33907" spans="1:6">
      <c r="A33907">
        <v>2024</v>
      </c>
      <c r="B33907" t="s">
        <v>1051</v>
      </c>
      <c r="C33907" t="s">
        <v>1022</v>
      </c>
      <c r="D33907" t="s">
        <v>1017</v>
      </c>
      <c r="E33907" t="s">
        <v>1018</v>
      </c>
      <c r="F33907" s="86">
        <v>7707178.2365137702</v>
      </c>
    </row>
    <row r="33908" spans="1:6">
      <c r="A33908">
        <v>2025</v>
      </c>
      <c r="B33908" t="s">
        <v>1051</v>
      </c>
      <c r="C33908" t="s">
        <v>1022</v>
      </c>
      <c r="D33908" t="s">
        <v>1017</v>
      </c>
      <c r="E33908" t="s">
        <v>1018</v>
      </c>
      <c r="F33908" s="86">
        <v>7586002.3897156399</v>
      </c>
    </row>
    <row r="33909" spans="1:6">
      <c r="A33909">
        <v>2026</v>
      </c>
      <c r="B33909" t="s">
        <v>1051</v>
      </c>
      <c r="C33909" t="s">
        <v>1022</v>
      </c>
      <c r="D33909" t="s">
        <v>1017</v>
      </c>
      <c r="E33909" t="s">
        <v>1018</v>
      </c>
      <c r="F33909" s="86">
        <v>7478632.9554497898</v>
      </c>
    </row>
    <row r="33910" spans="1:6">
      <c r="A33910">
        <v>2027</v>
      </c>
      <c r="B33910" t="s">
        <v>1051</v>
      </c>
      <c r="C33910" t="s">
        <v>1022</v>
      </c>
      <c r="D33910" t="s">
        <v>1017</v>
      </c>
      <c r="E33910" t="s">
        <v>1018</v>
      </c>
      <c r="F33910" s="86">
        <v>7394921.7352776201</v>
      </c>
    </row>
    <row r="33911" spans="1:6">
      <c r="A33911">
        <v>2028</v>
      </c>
      <c r="B33911" t="s">
        <v>1051</v>
      </c>
      <c r="C33911" t="s">
        <v>1022</v>
      </c>
      <c r="D33911" t="s">
        <v>1017</v>
      </c>
      <c r="E33911" t="s">
        <v>1018</v>
      </c>
      <c r="F33911" s="86">
        <v>7324981.3705127602</v>
      </c>
    </row>
    <row r="33912" spans="1:6">
      <c r="A33912">
        <v>2029</v>
      </c>
      <c r="B33912" t="s">
        <v>1051</v>
      </c>
      <c r="C33912" t="s">
        <v>1022</v>
      </c>
      <c r="D33912" t="s">
        <v>1017</v>
      </c>
      <c r="E33912" t="s">
        <v>1018</v>
      </c>
      <c r="F33912" s="86">
        <v>7276185.3927705698</v>
      </c>
    </row>
    <row r="33913" spans="1:6">
      <c r="A33913">
        <v>2030</v>
      </c>
      <c r="B33913" t="s">
        <v>1051</v>
      </c>
      <c r="C33913" t="s">
        <v>1022</v>
      </c>
      <c r="D33913" t="s">
        <v>1017</v>
      </c>
      <c r="E33913" t="s">
        <v>1018</v>
      </c>
      <c r="F33913" s="86">
        <v>7241214.2209844701</v>
      </c>
    </row>
    <row r="33914" spans="1:6">
      <c r="A33914">
        <v>2031</v>
      </c>
      <c r="B33914" t="s">
        <v>1051</v>
      </c>
      <c r="C33914" t="s">
        <v>1022</v>
      </c>
      <c r="D33914" t="s">
        <v>1017</v>
      </c>
      <c r="E33914" t="s">
        <v>1018</v>
      </c>
      <c r="F33914" s="86">
        <v>7218885.0283171097</v>
      </c>
    </row>
    <row r="33915" spans="1:6">
      <c r="A33915">
        <v>2032</v>
      </c>
      <c r="B33915" t="s">
        <v>1051</v>
      </c>
      <c r="C33915" t="s">
        <v>1022</v>
      </c>
      <c r="D33915" t="s">
        <v>1017</v>
      </c>
      <c r="E33915" t="s">
        <v>1018</v>
      </c>
      <c r="F33915" s="86">
        <v>7206686.0362053299</v>
      </c>
    </row>
    <row r="33916" spans="1:6">
      <c r="A33916">
        <v>2033</v>
      </c>
      <c r="B33916" t="s">
        <v>1051</v>
      </c>
      <c r="C33916" t="s">
        <v>1022</v>
      </c>
      <c r="D33916" t="s">
        <v>1017</v>
      </c>
      <c r="E33916" t="s">
        <v>1018</v>
      </c>
      <c r="F33916" s="86">
        <v>7202025.8944419799</v>
      </c>
    </row>
    <row r="33917" spans="1:6">
      <c r="A33917">
        <v>2034</v>
      </c>
      <c r="B33917" t="s">
        <v>1051</v>
      </c>
      <c r="C33917" t="s">
        <v>1022</v>
      </c>
      <c r="D33917" t="s">
        <v>1017</v>
      </c>
      <c r="E33917" t="s">
        <v>1018</v>
      </c>
      <c r="F33917" s="86">
        <v>7207186.7951970696</v>
      </c>
    </row>
    <row r="33918" spans="1:6">
      <c r="A33918">
        <v>2035</v>
      </c>
      <c r="B33918" t="s">
        <v>1051</v>
      </c>
      <c r="C33918" t="s">
        <v>1022</v>
      </c>
      <c r="D33918" t="s">
        <v>1017</v>
      </c>
      <c r="E33918" t="s">
        <v>1018</v>
      </c>
      <c r="F33918" s="86">
        <v>7212556.4451124696</v>
      </c>
    </row>
    <row r="33919" spans="1:6">
      <c r="A33919">
        <v>2036</v>
      </c>
      <c r="B33919" t="s">
        <v>1051</v>
      </c>
      <c r="C33919" t="s">
        <v>1022</v>
      </c>
      <c r="D33919" t="s">
        <v>1017</v>
      </c>
      <c r="E33919" t="s">
        <v>1018</v>
      </c>
      <c r="F33919" s="86">
        <v>7226186.0921358103</v>
      </c>
    </row>
    <row r="33920" spans="1:6">
      <c r="A33920">
        <v>2037</v>
      </c>
      <c r="B33920" t="s">
        <v>1051</v>
      </c>
      <c r="C33920" t="s">
        <v>1022</v>
      </c>
      <c r="D33920" t="s">
        <v>1017</v>
      </c>
      <c r="E33920" t="s">
        <v>1018</v>
      </c>
      <c r="F33920" s="86">
        <v>7239108.2825171798</v>
      </c>
    </row>
    <row r="33921" spans="1:6">
      <c r="A33921">
        <v>2038</v>
      </c>
      <c r="B33921" t="s">
        <v>1051</v>
      </c>
      <c r="C33921" t="s">
        <v>1022</v>
      </c>
      <c r="D33921" t="s">
        <v>1017</v>
      </c>
      <c r="E33921" t="s">
        <v>1018</v>
      </c>
      <c r="F33921" s="86">
        <v>7259203.5860649003</v>
      </c>
    </row>
    <row r="33922" spans="1:6">
      <c r="A33922">
        <v>2039</v>
      </c>
      <c r="B33922" t="s">
        <v>1051</v>
      </c>
      <c r="C33922" t="s">
        <v>1022</v>
      </c>
      <c r="D33922" t="s">
        <v>1017</v>
      </c>
      <c r="E33922" t="s">
        <v>1018</v>
      </c>
      <c r="F33922" s="86">
        <v>7277703.4646731997</v>
      </c>
    </row>
    <row r="33923" spans="1:6">
      <c r="A33923">
        <v>2040</v>
      </c>
      <c r="B33923" t="s">
        <v>1051</v>
      </c>
      <c r="C33923" t="s">
        <v>1022</v>
      </c>
      <c r="D33923" t="s">
        <v>1017</v>
      </c>
      <c r="E33923" t="s">
        <v>1018</v>
      </c>
      <c r="F33923" s="86">
        <v>7302608.1159971999</v>
      </c>
    </row>
    <row r="33924" spans="1:6">
      <c r="A33924">
        <v>2041</v>
      </c>
      <c r="B33924" t="s">
        <v>1051</v>
      </c>
      <c r="C33924" t="s">
        <v>1022</v>
      </c>
      <c r="D33924" t="s">
        <v>1017</v>
      </c>
      <c r="E33924" t="s">
        <v>1018</v>
      </c>
      <c r="F33924" s="86">
        <v>7325114.3930791803</v>
      </c>
    </row>
    <row r="33925" spans="1:6">
      <c r="A33925">
        <v>2042</v>
      </c>
      <c r="B33925" t="s">
        <v>1051</v>
      </c>
      <c r="C33925" t="s">
        <v>1022</v>
      </c>
      <c r="D33925" t="s">
        <v>1017</v>
      </c>
      <c r="E33925" t="s">
        <v>1018</v>
      </c>
      <c r="F33925" s="86">
        <v>7353678.1156525398</v>
      </c>
    </row>
    <row r="33926" spans="1:6">
      <c r="A33926">
        <v>2043</v>
      </c>
      <c r="B33926" t="s">
        <v>1051</v>
      </c>
      <c r="C33926" t="s">
        <v>1022</v>
      </c>
      <c r="D33926" t="s">
        <v>1017</v>
      </c>
      <c r="E33926" t="s">
        <v>1018</v>
      </c>
      <c r="F33926" s="86">
        <v>7383949.7299186504</v>
      </c>
    </row>
    <row r="33927" spans="1:6">
      <c r="A33927">
        <v>2044</v>
      </c>
      <c r="B33927" t="s">
        <v>1051</v>
      </c>
      <c r="C33927" t="s">
        <v>1022</v>
      </c>
      <c r="D33927" t="s">
        <v>1017</v>
      </c>
      <c r="E33927" t="s">
        <v>1018</v>
      </c>
      <c r="F33927" s="86">
        <v>7411551.4190892996</v>
      </c>
    </row>
    <row r="33928" spans="1:6">
      <c r="A33928">
        <v>2045</v>
      </c>
      <c r="B33928" t="s">
        <v>1051</v>
      </c>
      <c r="C33928" t="s">
        <v>1022</v>
      </c>
      <c r="D33928" t="s">
        <v>1017</v>
      </c>
      <c r="E33928" t="s">
        <v>1018</v>
      </c>
      <c r="F33928" s="86">
        <v>7444619.6010135897</v>
      </c>
    </row>
    <row r="33929" spans="1:6">
      <c r="A33929">
        <v>2046</v>
      </c>
      <c r="B33929" t="s">
        <v>1051</v>
      </c>
      <c r="C33929" t="s">
        <v>1022</v>
      </c>
      <c r="D33929" t="s">
        <v>1017</v>
      </c>
      <c r="E33929" t="s">
        <v>1018</v>
      </c>
      <c r="F33929" s="86">
        <v>7478752.4605493601</v>
      </c>
    </row>
    <row r="33930" spans="1:6">
      <c r="A33930">
        <v>2047</v>
      </c>
      <c r="B33930" t="s">
        <v>1051</v>
      </c>
      <c r="C33930" t="s">
        <v>1022</v>
      </c>
      <c r="D33930" t="s">
        <v>1017</v>
      </c>
      <c r="E33930" t="s">
        <v>1018</v>
      </c>
      <c r="F33930" s="86">
        <v>7509599.3236358203</v>
      </c>
    </row>
    <row r="33931" spans="1:6">
      <c r="A33931">
        <v>2048</v>
      </c>
      <c r="B33931" t="s">
        <v>1051</v>
      </c>
      <c r="C33931" t="s">
        <v>1022</v>
      </c>
      <c r="D33931" t="s">
        <v>1017</v>
      </c>
      <c r="E33931" t="s">
        <v>1018</v>
      </c>
      <c r="F33931" s="86">
        <v>7545251.6512556998</v>
      </c>
    </row>
    <row r="33932" spans="1:6">
      <c r="A33932">
        <v>2049</v>
      </c>
      <c r="B33932" t="s">
        <v>1051</v>
      </c>
      <c r="C33932" t="s">
        <v>1022</v>
      </c>
      <c r="D33932" t="s">
        <v>1017</v>
      </c>
      <c r="E33932" t="s">
        <v>1018</v>
      </c>
      <c r="F33932" s="86">
        <v>7581246.0602515703</v>
      </c>
    </row>
    <row r="33933" spans="1:6">
      <c r="A33933">
        <v>2050</v>
      </c>
      <c r="B33933" t="s">
        <v>1051</v>
      </c>
      <c r="C33933" t="s">
        <v>1022</v>
      </c>
      <c r="D33933" t="s">
        <v>1017</v>
      </c>
      <c r="E33933" t="s">
        <v>1018</v>
      </c>
      <c r="F33933" s="86">
        <v>7613255.2818132602</v>
      </c>
    </row>
    <row r="33934" spans="1:6">
      <c r="A33934">
        <v>2017</v>
      </c>
      <c r="B33934" t="s">
        <v>1052</v>
      </c>
      <c r="C33934" t="s">
        <v>1022</v>
      </c>
      <c r="D33934" t="s">
        <v>1017</v>
      </c>
      <c r="E33934" t="s">
        <v>1018</v>
      </c>
      <c r="F33934" s="86">
        <v>302746.55494923698</v>
      </c>
    </row>
    <row r="33935" spans="1:6">
      <c r="A33935">
        <v>2018</v>
      </c>
      <c r="B33935" t="s">
        <v>1052</v>
      </c>
      <c r="C33935" t="s">
        <v>1022</v>
      </c>
      <c r="D33935" t="s">
        <v>1017</v>
      </c>
      <c r="E33935" t="s">
        <v>1018</v>
      </c>
      <c r="F33935" s="86">
        <v>327653.60846161901</v>
      </c>
    </row>
    <row r="33936" spans="1:6">
      <c r="A33936">
        <v>2019</v>
      </c>
      <c r="B33936" t="s">
        <v>1052</v>
      </c>
      <c r="C33936" t="s">
        <v>1022</v>
      </c>
      <c r="D33936" t="s">
        <v>1017</v>
      </c>
      <c r="E33936" t="s">
        <v>1018</v>
      </c>
      <c r="F33936" s="86">
        <v>325203.71307001403</v>
      </c>
    </row>
    <row r="33937" spans="1:6">
      <c r="A33937">
        <v>2020</v>
      </c>
      <c r="B33937" t="s">
        <v>1052</v>
      </c>
      <c r="C33937" t="s">
        <v>1022</v>
      </c>
      <c r="D33937" t="s">
        <v>1017</v>
      </c>
      <c r="E33937" t="s">
        <v>1018</v>
      </c>
      <c r="F33937" s="86">
        <v>322751.81837678002</v>
      </c>
    </row>
    <row r="33938" spans="1:6">
      <c r="A33938">
        <v>2021</v>
      </c>
      <c r="B33938" t="s">
        <v>1052</v>
      </c>
      <c r="C33938" t="s">
        <v>1022</v>
      </c>
      <c r="D33938" t="s">
        <v>1017</v>
      </c>
      <c r="E33938" t="s">
        <v>1018</v>
      </c>
      <c r="F33938" s="86">
        <v>319887.70519995398</v>
      </c>
    </row>
    <row r="33939" spans="1:6">
      <c r="A33939">
        <v>2022</v>
      </c>
      <c r="B33939" t="s">
        <v>1052</v>
      </c>
      <c r="C33939" t="s">
        <v>1022</v>
      </c>
      <c r="D33939" t="s">
        <v>1017</v>
      </c>
      <c r="E33939" t="s">
        <v>1018</v>
      </c>
      <c r="F33939" s="86">
        <v>317808.97362729098</v>
      </c>
    </row>
    <row r="33940" spans="1:6">
      <c r="A33940">
        <v>2023</v>
      </c>
      <c r="B33940" t="s">
        <v>1052</v>
      </c>
      <c r="C33940" t="s">
        <v>1022</v>
      </c>
      <c r="D33940" t="s">
        <v>1017</v>
      </c>
      <c r="E33940" t="s">
        <v>1018</v>
      </c>
      <c r="F33940" s="86">
        <v>315982.90918775502</v>
      </c>
    </row>
    <row r="33941" spans="1:6">
      <c r="A33941">
        <v>2024</v>
      </c>
      <c r="B33941" t="s">
        <v>1052</v>
      </c>
      <c r="C33941" t="s">
        <v>1022</v>
      </c>
      <c r="D33941" t="s">
        <v>1017</v>
      </c>
      <c r="E33941" t="s">
        <v>1018</v>
      </c>
      <c r="F33941" s="86">
        <v>314450.00821774302</v>
      </c>
    </row>
    <row r="33942" spans="1:6">
      <c r="A33942">
        <v>2025</v>
      </c>
      <c r="B33942" t="s">
        <v>1052</v>
      </c>
      <c r="C33942" t="s">
        <v>1022</v>
      </c>
      <c r="D33942" t="s">
        <v>1017</v>
      </c>
      <c r="E33942" t="s">
        <v>1018</v>
      </c>
      <c r="F33942" s="86">
        <v>313240.53841118299</v>
      </c>
    </row>
    <row r="33943" spans="1:6">
      <c r="A33943">
        <v>2026</v>
      </c>
      <c r="B33943" t="s">
        <v>1052</v>
      </c>
      <c r="C33943" t="s">
        <v>1022</v>
      </c>
      <c r="D33943" t="s">
        <v>1017</v>
      </c>
      <c r="E33943" t="s">
        <v>1018</v>
      </c>
      <c r="F33943" s="86">
        <v>311846.768496259</v>
      </c>
    </row>
    <row r="33944" spans="1:6">
      <c r="A33944">
        <v>2027</v>
      </c>
      <c r="B33944" t="s">
        <v>1052</v>
      </c>
      <c r="C33944" t="s">
        <v>1022</v>
      </c>
      <c r="D33944" t="s">
        <v>1017</v>
      </c>
      <c r="E33944" t="s">
        <v>1018</v>
      </c>
      <c r="F33944" s="86">
        <v>311343.34917307599</v>
      </c>
    </row>
    <row r="33945" spans="1:6">
      <c r="A33945">
        <v>2028</v>
      </c>
      <c r="B33945" t="s">
        <v>1052</v>
      </c>
      <c r="C33945" t="s">
        <v>1022</v>
      </c>
      <c r="D33945" t="s">
        <v>1017</v>
      </c>
      <c r="E33945" t="s">
        <v>1018</v>
      </c>
      <c r="F33945" s="86">
        <v>311216.85701307299</v>
      </c>
    </row>
    <row r="33946" spans="1:6">
      <c r="A33946">
        <v>2029</v>
      </c>
      <c r="B33946" t="s">
        <v>1052</v>
      </c>
      <c r="C33946" t="s">
        <v>1022</v>
      </c>
      <c r="D33946" t="s">
        <v>1017</v>
      </c>
      <c r="E33946" t="s">
        <v>1018</v>
      </c>
      <c r="F33946" s="86">
        <v>311481.868851115</v>
      </c>
    </row>
    <row r="33947" spans="1:6">
      <c r="A33947">
        <v>2030</v>
      </c>
      <c r="B33947" t="s">
        <v>1052</v>
      </c>
      <c r="C33947" t="s">
        <v>1022</v>
      </c>
      <c r="D33947" t="s">
        <v>1017</v>
      </c>
      <c r="E33947" t="s">
        <v>1018</v>
      </c>
      <c r="F33947" s="86">
        <v>312134.62109505001</v>
      </c>
    </row>
    <row r="33948" spans="1:6">
      <c r="A33948">
        <v>2031</v>
      </c>
      <c r="B33948" t="s">
        <v>1052</v>
      </c>
      <c r="C33948" t="s">
        <v>1022</v>
      </c>
      <c r="D33948" t="s">
        <v>1017</v>
      </c>
      <c r="E33948" t="s">
        <v>1018</v>
      </c>
      <c r="F33948" s="86">
        <v>312708.070043026</v>
      </c>
    </row>
    <row r="33949" spans="1:6">
      <c r="A33949">
        <v>2032</v>
      </c>
      <c r="B33949" t="s">
        <v>1052</v>
      </c>
      <c r="C33949" t="s">
        <v>1022</v>
      </c>
      <c r="D33949" t="s">
        <v>1017</v>
      </c>
      <c r="E33949" t="s">
        <v>1018</v>
      </c>
      <c r="F33949" s="86">
        <v>314127.31873042998</v>
      </c>
    </row>
    <row r="33950" spans="1:6">
      <c r="A33950">
        <v>2033</v>
      </c>
      <c r="B33950" t="s">
        <v>1052</v>
      </c>
      <c r="C33950" t="s">
        <v>1022</v>
      </c>
      <c r="D33950" t="s">
        <v>1017</v>
      </c>
      <c r="E33950" t="s">
        <v>1018</v>
      </c>
      <c r="F33950" s="86">
        <v>315783.521078669</v>
      </c>
    </row>
    <row r="33951" spans="1:6">
      <c r="A33951">
        <v>2034</v>
      </c>
      <c r="B33951" t="s">
        <v>1052</v>
      </c>
      <c r="C33951" t="s">
        <v>1022</v>
      </c>
      <c r="D33951" t="s">
        <v>1017</v>
      </c>
      <c r="E33951" t="s">
        <v>1018</v>
      </c>
      <c r="F33951" s="86">
        <v>317588.36387198902</v>
      </c>
    </row>
    <row r="33952" spans="1:6">
      <c r="A33952">
        <v>2035</v>
      </c>
      <c r="B33952" t="s">
        <v>1052</v>
      </c>
      <c r="C33952" t="s">
        <v>1022</v>
      </c>
      <c r="D33952" t="s">
        <v>1017</v>
      </c>
      <c r="E33952" t="s">
        <v>1018</v>
      </c>
      <c r="F33952" s="86">
        <v>319483.71054752398</v>
      </c>
    </row>
    <row r="33953" spans="1:6">
      <c r="A33953">
        <v>2036</v>
      </c>
      <c r="B33953" t="s">
        <v>1052</v>
      </c>
      <c r="C33953" t="s">
        <v>1022</v>
      </c>
      <c r="D33953" t="s">
        <v>1017</v>
      </c>
      <c r="E33953" t="s">
        <v>1018</v>
      </c>
      <c r="F33953" s="86">
        <v>320947.73036958999</v>
      </c>
    </row>
    <row r="33954" spans="1:6">
      <c r="A33954">
        <v>2037</v>
      </c>
      <c r="B33954" t="s">
        <v>1052</v>
      </c>
      <c r="C33954" t="s">
        <v>1022</v>
      </c>
      <c r="D33954" t="s">
        <v>1017</v>
      </c>
      <c r="E33954" t="s">
        <v>1018</v>
      </c>
      <c r="F33954" s="86">
        <v>322951.91647866298</v>
      </c>
    </row>
    <row r="33955" spans="1:6">
      <c r="A33955">
        <v>2038</v>
      </c>
      <c r="B33955" t="s">
        <v>1052</v>
      </c>
      <c r="C33955" t="s">
        <v>1022</v>
      </c>
      <c r="D33955" t="s">
        <v>1017</v>
      </c>
      <c r="E33955" t="s">
        <v>1018</v>
      </c>
      <c r="F33955" s="86">
        <v>324994.984743084</v>
      </c>
    </row>
    <row r="33956" spans="1:6">
      <c r="A33956">
        <v>2039</v>
      </c>
      <c r="B33956" t="s">
        <v>1052</v>
      </c>
      <c r="C33956" t="s">
        <v>1022</v>
      </c>
      <c r="D33956" t="s">
        <v>1017</v>
      </c>
      <c r="E33956" t="s">
        <v>1018</v>
      </c>
      <c r="F33956" s="86">
        <v>327067.85738610598</v>
      </c>
    </row>
    <row r="33957" spans="1:6">
      <c r="A33957">
        <v>2040</v>
      </c>
      <c r="B33957" t="s">
        <v>1052</v>
      </c>
      <c r="C33957" t="s">
        <v>1022</v>
      </c>
      <c r="D33957" t="s">
        <v>1017</v>
      </c>
      <c r="E33957" t="s">
        <v>1018</v>
      </c>
      <c r="F33957" s="86">
        <v>329159.05380518601</v>
      </c>
    </row>
    <row r="33958" spans="1:6">
      <c r="A33958">
        <v>2041</v>
      </c>
      <c r="B33958" t="s">
        <v>1052</v>
      </c>
      <c r="C33958" t="s">
        <v>1022</v>
      </c>
      <c r="D33958" t="s">
        <v>1017</v>
      </c>
      <c r="E33958" t="s">
        <v>1018</v>
      </c>
      <c r="F33958" s="86">
        <v>331173.02962352103</v>
      </c>
    </row>
    <row r="33959" spans="1:6">
      <c r="A33959">
        <v>2042</v>
      </c>
      <c r="B33959" t="s">
        <v>1052</v>
      </c>
      <c r="C33959" t="s">
        <v>1022</v>
      </c>
      <c r="D33959" t="s">
        <v>1017</v>
      </c>
      <c r="E33959" t="s">
        <v>1018</v>
      </c>
      <c r="F33959" s="86">
        <v>333180.53120991797</v>
      </c>
    </row>
    <row r="33960" spans="1:6">
      <c r="A33960">
        <v>2043</v>
      </c>
      <c r="B33960" t="s">
        <v>1052</v>
      </c>
      <c r="C33960" t="s">
        <v>1022</v>
      </c>
      <c r="D33960" t="s">
        <v>1017</v>
      </c>
      <c r="E33960" t="s">
        <v>1018</v>
      </c>
      <c r="F33960" s="86">
        <v>334703.06144827098</v>
      </c>
    </row>
    <row r="33961" spans="1:6">
      <c r="A33961">
        <v>2044</v>
      </c>
      <c r="B33961" t="s">
        <v>1052</v>
      </c>
      <c r="C33961" t="s">
        <v>1022</v>
      </c>
      <c r="D33961" t="s">
        <v>1017</v>
      </c>
      <c r="E33961" t="s">
        <v>1018</v>
      </c>
      <c r="F33961" s="86">
        <v>336705.38317246397</v>
      </c>
    </row>
    <row r="33962" spans="1:6">
      <c r="A33962">
        <v>2045</v>
      </c>
      <c r="B33962" t="s">
        <v>1052</v>
      </c>
      <c r="C33962" t="s">
        <v>1022</v>
      </c>
      <c r="D33962" t="s">
        <v>1017</v>
      </c>
      <c r="E33962" t="s">
        <v>1018</v>
      </c>
      <c r="F33962" s="86">
        <v>338705.67750695301</v>
      </c>
    </row>
    <row r="33963" spans="1:6">
      <c r="A33963">
        <v>2046</v>
      </c>
      <c r="B33963" t="s">
        <v>1052</v>
      </c>
      <c r="C33963" t="s">
        <v>1022</v>
      </c>
      <c r="D33963" t="s">
        <v>1017</v>
      </c>
      <c r="E33963" t="s">
        <v>1018</v>
      </c>
      <c r="F33963" s="86">
        <v>340704.32599713898</v>
      </c>
    </row>
    <row r="33964" spans="1:6">
      <c r="A33964">
        <v>2047</v>
      </c>
      <c r="B33964" t="s">
        <v>1052</v>
      </c>
      <c r="C33964" t="s">
        <v>1022</v>
      </c>
      <c r="D33964" t="s">
        <v>1017</v>
      </c>
      <c r="E33964" t="s">
        <v>1018</v>
      </c>
      <c r="F33964" s="86">
        <v>342701.19034271402</v>
      </c>
    </row>
    <row r="33965" spans="1:6">
      <c r="A33965">
        <v>2048</v>
      </c>
      <c r="B33965" t="s">
        <v>1052</v>
      </c>
      <c r="C33965" t="s">
        <v>1022</v>
      </c>
      <c r="D33965" t="s">
        <v>1017</v>
      </c>
      <c r="E33965" t="s">
        <v>1018</v>
      </c>
      <c r="F33965" s="86">
        <v>344696.40701619099</v>
      </c>
    </row>
    <row r="33966" spans="1:6">
      <c r="A33966">
        <v>2049</v>
      </c>
      <c r="B33966" t="s">
        <v>1052</v>
      </c>
      <c r="C33966" t="s">
        <v>1022</v>
      </c>
      <c r="D33966" t="s">
        <v>1017</v>
      </c>
      <c r="E33966" t="s">
        <v>1018</v>
      </c>
      <c r="F33966" s="86">
        <v>346689.90013289201</v>
      </c>
    </row>
    <row r="33967" spans="1:6">
      <c r="A33967">
        <v>2050</v>
      </c>
      <c r="B33967" t="s">
        <v>1052</v>
      </c>
      <c r="C33967" t="s">
        <v>1022</v>
      </c>
      <c r="D33967" t="s">
        <v>1017</v>
      </c>
      <c r="E33967" t="s">
        <v>1018</v>
      </c>
      <c r="F33967" s="86">
        <v>348683.24655359698</v>
      </c>
    </row>
    <row r="33968" spans="1:6">
      <c r="A33968">
        <v>2017</v>
      </c>
      <c r="B33968" t="s">
        <v>1053</v>
      </c>
      <c r="C33968" t="s">
        <v>1022</v>
      </c>
      <c r="D33968" t="s">
        <v>1017</v>
      </c>
      <c r="E33968" t="s">
        <v>1018</v>
      </c>
      <c r="F33968" s="86">
        <v>11033896.69215</v>
      </c>
    </row>
    <row r="33969" spans="1:6">
      <c r="A33969">
        <v>2018</v>
      </c>
      <c r="B33969" t="s">
        <v>1053</v>
      </c>
      <c r="C33969" t="s">
        <v>1022</v>
      </c>
      <c r="D33969" t="s">
        <v>1017</v>
      </c>
      <c r="E33969" t="s">
        <v>1018</v>
      </c>
      <c r="F33969" s="86">
        <v>11285770.293087499</v>
      </c>
    </row>
    <row r="33970" spans="1:6">
      <c r="A33970">
        <v>2019</v>
      </c>
      <c r="B33970" t="s">
        <v>1053</v>
      </c>
      <c r="C33970" t="s">
        <v>1022</v>
      </c>
      <c r="D33970" t="s">
        <v>1017</v>
      </c>
      <c r="E33970" t="s">
        <v>1018</v>
      </c>
      <c r="F33970" s="86">
        <v>11129379.346503999</v>
      </c>
    </row>
    <row r="33971" spans="1:6">
      <c r="A33971">
        <v>2020</v>
      </c>
      <c r="B33971" t="s">
        <v>1053</v>
      </c>
      <c r="C33971" t="s">
        <v>1022</v>
      </c>
      <c r="D33971" t="s">
        <v>1017</v>
      </c>
      <c r="E33971" t="s">
        <v>1018</v>
      </c>
      <c r="F33971" s="86">
        <v>10957767.4037097</v>
      </c>
    </row>
    <row r="33972" spans="1:6">
      <c r="A33972">
        <v>2021</v>
      </c>
      <c r="B33972" t="s">
        <v>1053</v>
      </c>
      <c r="C33972" t="s">
        <v>1022</v>
      </c>
      <c r="D33972" t="s">
        <v>1017</v>
      </c>
      <c r="E33972" t="s">
        <v>1018</v>
      </c>
      <c r="F33972" s="86">
        <v>10806704.220860999</v>
      </c>
    </row>
    <row r="33973" spans="1:6">
      <c r="A33973">
        <v>2022</v>
      </c>
      <c r="B33973" t="s">
        <v>1053</v>
      </c>
      <c r="C33973" t="s">
        <v>1022</v>
      </c>
      <c r="D33973" t="s">
        <v>1017</v>
      </c>
      <c r="E33973" t="s">
        <v>1018</v>
      </c>
      <c r="F33973" s="86">
        <v>10651865.6721764</v>
      </c>
    </row>
    <row r="33974" spans="1:6">
      <c r="A33974">
        <v>2023</v>
      </c>
      <c r="B33974" t="s">
        <v>1053</v>
      </c>
      <c r="C33974" t="s">
        <v>1022</v>
      </c>
      <c r="D33974" t="s">
        <v>1017</v>
      </c>
      <c r="E33974" t="s">
        <v>1018</v>
      </c>
      <c r="F33974" s="86">
        <v>10522932.173472101</v>
      </c>
    </row>
    <row r="33975" spans="1:6">
      <c r="A33975">
        <v>2024</v>
      </c>
      <c r="B33975" t="s">
        <v>1053</v>
      </c>
      <c r="C33975" t="s">
        <v>1022</v>
      </c>
      <c r="D33975" t="s">
        <v>1017</v>
      </c>
      <c r="E33975" t="s">
        <v>1018</v>
      </c>
      <c r="F33975" s="86">
        <v>10396129.370395901</v>
      </c>
    </row>
    <row r="33976" spans="1:6">
      <c r="A33976">
        <v>2025</v>
      </c>
      <c r="B33976" t="s">
        <v>1053</v>
      </c>
      <c r="C33976" t="s">
        <v>1022</v>
      </c>
      <c r="D33976" t="s">
        <v>1017</v>
      </c>
      <c r="E33976" t="s">
        <v>1018</v>
      </c>
      <c r="F33976" s="86">
        <v>10299672.5605055</v>
      </c>
    </row>
    <row r="33977" spans="1:6">
      <c r="A33977">
        <v>2026</v>
      </c>
      <c r="B33977" t="s">
        <v>1053</v>
      </c>
      <c r="C33977" t="s">
        <v>1022</v>
      </c>
      <c r="D33977" t="s">
        <v>1017</v>
      </c>
      <c r="E33977" t="s">
        <v>1018</v>
      </c>
      <c r="F33977" s="86">
        <v>10210741.5947081</v>
      </c>
    </row>
    <row r="33978" spans="1:6">
      <c r="A33978">
        <v>2027</v>
      </c>
      <c r="B33978" t="s">
        <v>1053</v>
      </c>
      <c r="C33978" t="s">
        <v>1022</v>
      </c>
      <c r="D33978" t="s">
        <v>1017</v>
      </c>
      <c r="E33978" t="s">
        <v>1018</v>
      </c>
      <c r="F33978" s="86">
        <v>10155414.410482001</v>
      </c>
    </row>
    <row r="33979" spans="1:6">
      <c r="A33979">
        <v>2028</v>
      </c>
      <c r="B33979" t="s">
        <v>1053</v>
      </c>
      <c r="C33979" t="s">
        <v>1022</v>
      </c>
      <c r="D33979" t="s">
        <v>1017</v>
      </c>
      <c r="E33979" t="s">
        <v>1018</v>
      </c>
      <c r="F33979" s="86">
        <v>10109198.601671901</v>
      </c>
    </row>
    <row r="33980" spans="1:6">
      <c r="A33980">
        <v>2029</v>
      </c>
      <c r="B33980" t="s">
        <v>1053</v>
      </c>
      <c r="C33980" t="s">
        <v>1022</v>
      </c>
      <c r="D33980" t="s">
        <v>1017</v>
      </c>
      <c r="E33980" t="s">
        <v>1018</v>
      </c>
      <c r="F33980" s="86">
        <v>10095636.8384769</v>
      </c>
    </row>
    <row r="33981" spans="1:6">
      <c r="A33981">
        <v>2030</v>
      </c>
      <c r="B33981" t="s">
        <v>1053</v>
      </c>
      <c r="C33981" t="s">
        <v>1022</v>
      </c>
      <c r="D33981" t="s">
        <v>1017</v>
      </c>
      <c r="E33981" t="s">
        <v>1018</v>
      </c>
      <c r="F33981" s="86">
        <v>10088544.6835388</v>
      </c>
    </row>
    <row r="33982" spans="1:6">
      <c r="A33982">
        <v>2031</v>
      </c>
      <c r="B33982" t="s">
        <v>1053</v>
      </c>
      <c r="C33982" t="s">
        <v>1022</v>
      </c>
      <c r="D33982" t="s">
        <v>1017</v>
      </c>
      <c r="E33982" t="s">
        <v>1018</v>
      </c>
      <c r="F33982" s="86">
        <v>10109498.9899102</v>
      </c>
    </row>
    <row r="33983" spans="1:6">
      <c r="A33983">
        <v>2032</v>
      </c>
      <c r="B33983" t="s">
        <v>1053</v>
      </c>
      <c r="C33983" t="s">
        <v>1022</v>
      </c>
      <c r="D33983" t="s">
        <v>1017</v>
      </c>
      <c r="E33983" t="s">
        <v>1018</v>
      </c>
      <c r="F33983" s="86">
        <v>10131190.290366599</v>
      </c>
    </row>
    <row r="33984" spans="1:6">
      <c r="A33984">
        <v>2033</v>
      </c>
      <c r="B33984" t="s">
        <v>1053</v>
      </c>
      <c r="C33984" t="s">
        <v>1022</v>
      </c>
      <c r="D33984" t="s">
        <v>1017</v>
      </c>
      <c r="E33984" t="s">
        <v>1018</v>
      </c>
      <c r="F33984" s="86">
        <v>10173415.669073701</v>
      </c>
    </row>
    <row r="33985" spans="1:6">
      <c r="A33985">
        <v>2034</v>
      </c>
      <c r="B33985" t="s">
        <v>1053</v>
      </c>
      <c r="C33985" t="s">
        <v>1022</v>
      </c>
      <c r="D33985" t="s">
        <v>1017</v>
      </c>
      <c r="E33985" t="s">
        <v>1018</v>
      </c>
      <c r="F33985" s="86">
        <v>10209575.875574701</v>
      </c>
    </row>
    <row r="33986" spans="1:6">
      <c r="A33986">
        <v>2035</v>
      </c>
      <c r="B33986" t="s">
        <v>1053</v>
      </c>
      <c r="C33986" t="s">
        <v>1022</v>
      </c>
      <c r="D33986" t="s">
        <v>1017</v>
      </c>
      <c r="E33986" t="s">
        <v>1018</v>
      </c>
      <c r="F33986" s="86">
        <v>10261097.803986</v>
      </c>
    </row>
    <row r="33987" spans="1:6">
      <c r="A33987">
        <v>2036</v>
      </c>
      <c r="B33987" t="s">
        <v>1053</v>
      </c>
      <c r="C33987" t="s">
        <v>1022</v>
      </c>
      <c r="D33987" t="s">
        <v>1017</v>
      </c>
      <c r="E33987" t="s">
        <v>1018</v>
      </c>
      <c r="F33987" s="86">
        <v>10303673.822163399</v>
      </c>
    </row>
    <row r="33988" spans="1:6">
      <c r="A33988">
        <v>2037</v>
      </c>
      <c r="B33988" t="s">
        <v>1053</v>
      </c>
      <c r="C33988" t="s">
        <v>1022</v>
      </c>
      <c r="D33988" t="s">
        <v>1017</v>
      </c>
      <c r="E33988" t="s">
        <v>1018</v>
      </c>
      <c r="F33988" s="86">
        <v>10348456.1575495</v>
      </c>
    </row>
    <row r="33989" spans="1:6">
      <c r="A33989">
        <v>2038</v>
      </c>
      <c r="B33989" t="s">
        <v>1053</v>
      </c>
      <c r="C33989" t="s">
        <v>1022</v>
      </c>
      <c r="D33989" t="s">
        <v>1017</v>
      </c>
      <c r="E33989" t="s">
        <v>1018</v>
      </c>
      <c r="F33989" s="86">
        <v>10406518.8741537</v>
      </c>
    </row>
    <row r="33990" spans="1:6">
      <c r="A33990">
        <v>2039</v>
      </c>
      <c r="B33990" t="s">
        <v>1053</v>
      </c>
      <c r="C33990" t="s">
        <v>1022</v>
      </c>
      <c r="D33990" t="s">
        <v>1017</v>
      </c>
      <c r="E33990" t="s">
        <v>1018</v>
      </c>
      <c r="F33990" s="86">
        <v>10454386.665309001</v>
      </c>
    </row>
    <row r="33991" spans="1:6">
      <c r="A33991">
        <v>2040</v>
      </c>
      <c r="B33991" t="s">
        <v>1053</v>
      </c>
      <c r="C33991" t="s">
        <v>1022</v>
      </c>
      <c r="D33991" t="s">
        <v>1017</v>
      </c>
      <c r="E33991" t="s">
        <v>1018</v>
      </c>
      <c r="F33991" s="86">
        <v>10514760.6079228</v>
      </c>
    </row>
    <row r="33992" spans="1:6">
      <c r="A33992">
        <v>2041</v>
      </c>
      <c r="B33992" t="s">
        <v>1053</v>
      </c>
      <c r="C33992" t="s">
        <v>1022</v>
      </c>
      <c r="D33992" t="s">
        <v>1017</v>
      </c>
      <c r="E33992" t="s">
        <v>1018</v>
      </c>
      <c r="F33992" s="86">
        <v>10565507.391623801</v>
      </c>
    </row>
    <row r="33993" spans="1:6">
      <c r="A33993">
        <v>2042</v>
      </c>
      <c r="B33993" t="s">
        <v>1053</v>
      </c>
      <c r="C33993" t="s">
        <v>1022</v>
      </c>
      <c r="D33993" t="s">
        <v>1017</v>
      </c>
      <c r="E33993" t="s">
        <v>1018</v>
      </c>
      <c r="F33993" s="86">
        <v>10627913.001996299</v>
      </c>
    </row>
    <row r="33994" spans="1:6">
      <c r="A33994">
        <v>2043</v>
      </c>
      <c r="B33994" t="s">
        <v>1053</v>
      </c>
      <c r="C33994" t="s">
        <v>1022</v>
      </c>
      <c r="D33994" t="s">
        <v>1017</v>
      </c>
      <c r="E33994" t="s">
        <v>1018</v>
      </c>
      <c r="F33994" s="86">
        <v>10679379.070441401</v>
      </c>
    </row>
    <row r="33995" spans="1:6">
      <c r="A33995">
        <v>2044</v>
      </c>
      <c r="B33995" t="s">
        <v>1053</v>
      </c>
      <c r="C33995" t="s">
        <v>1022</v>
      </c>
      <c r="D33995" t="s">
        <v>1017</v>
      </c>
      <c r="E33995" t="s">
        <v>1018</v>
      </c>
      <c r="F33995" s="86">
        <v>10731314.9602776</v>
      </c>
    </row>
    <row r="33996" spans="1:6">
      <c r="A33996">
        <v>2045</v>
      </c>
      <c r="B33996" t="s">
        <v>1053</v>
      </c>
      <c r="C33996" t="s">
        <v>1022</v>
      </c>
      <c r="D33996" t="s">
        <v>1017</v>
      </c>
      <c r="E33996" t="s">
        <v>1018</v>
      </c>
      <c r="F33996" s="86">
        <v>10795053.6734732</v>
      </c>
    </row>
    <row r="33997" spans="1:6">
      <c r="A33997">
        <v>2046</v>
      </c>
      <c r="B33997" t="s">
        <v>1053</v>
      </c>
      <c r="C33997" t="s">
        <v>1022</v>
      </c>
      <c r="D33997" t="s">
        <v>1017</v>
      </c>
      <c r="E33997" t="s">
        <v>1018</v>
      </c>
      <c r="F33997" s="86">
        <v>10847702.357073801</v>
      </c>
    </row>
    <row r="33998" spans="1:6">
      <c r="A33998">
        <v>2047</v>
      </c>
      <c r="B33998" t="s">
        <v>1053</v>
      </c>
      <c r="C33998" t="s">
        <v>1022</v>
      </c>
      <c r="D33998" t="s">
        <v>1017</v>
      </c>
      <c r="E33998" t="s">
        <v>1018</v>
      </c>
      <c r="F33998" s="86">
        <v>10911953.3881856</v>
      </c>
    </row>
    <row r="33999" spans="1:6">
      <c r="A33999">
        <v>2048</v>
      </c>
      <c r="B33999" t="s">
        <v>1053</v>
      </c>
      <c r="C33999" t="s">
        <v>1022</v>
      </c>
      <c r="D33999" t="s">
        <v>1017</v>
      </c>
      <c r="E33999" t="s">
        <v>1018</v>
      </c>
      <c r="F33999" s="86">
        <v>10964985.2598821</v>
      </c>
    </row>
    <row r="34000" spans="1:6">
      <c r="A34000">
        <v>2049</v>
      </c>
      <c r="B34000" t="s">
        <v>1053</v>
      </c>
      <c r="C34000" t="s">
        <v>1022</v>
      </c>
      <c r="D34000" t="s">
        <v>1017</v>
      </c>
      <c r="E34000" t="s">
        <v>1018</v>
      </c>
      <c r="F34000" s="86">
        <v>11018105.939543899</v>
      </c>
    </row>
    <row r="34001" spans="1:6">
      <c r="A34001">
        <v>2050</v>
      </c>
      <c r="B34001" t="s">
        <v>1053</v>
      </c>
      <c r="C34001" t="s">
        <v>1022</v>
      </c>
      <c r="D34001" t="s">
        <v>1017</v>
      </c>
      <c r="E34001" t="s">
        <v>1018</v>
      </c>
      <c r="F34001" s="86">
        <v>11082609.8415129</v>
      </c>
    </row>
    <row r="34002" spans="1:6">
      <c r="A34002">
        <v>2017</v>
      </c>
      <c r="B34002" t="s">
        <v>1054</v>
      </c>
      <c r="C34002" t="s">
        <v>1022</v>
      </c>
      <c r="D34002" t="s">
        <v>1017</v>
      </c>
      <c r="E34002" t="s">
        <v>1018</v>
      </c>
      <c r="F34002" s="86">
        <v>3184887.4222873002</v>
      </c>
    </row>
    <row r="34003" spans="1:6">
      <c r="A34003">
        <v>2018</v>
      </c>
      <c r="B34003" t="s">
        <v>1054</v>
      </c>
      <c r="C34003" t="s">
        <v>1022</v>
      </c>
      <c r="D34003" t="s">
        <v>1017</v>
      </c>
      <c r="E34003" t="s">
        <v>1018</v>
      </c>
      <c r="F34003" s="86">
        <v>3102366.2484715101</v>
      </c>
    </row>
    <row r="34004" spans="1:6">
      <c r="A34004">
        <v>2019</v>
      </c>
      <c r="B34004" t="s">
        <v>1054</v>
      </c>
      <c r="C34004" t="s">
        <v>1022</v>
      </c>
      <c r="D34004" t="s">
        <v>1017</v>
      </c>
      <c r="E34004" t="s">
        <v>1018</v>
      </c>
      <c r="F34004" s="86">
        <v>3037388.8072617101</v>
      </c>
    </row>
    <row r="34005" spans="1:6">
      <c r="A34005">
        <v>2020</v>
      </c>
      <c r="B34005" t="s">
        <v>1054</v>
      </c>
      <c r="C34005" t="s">
        <v>1022</v>
      </c>
      <c r="D34005" t="s">
        <v>1017</v>
      </c>
      <c r="E34005" t="s">
        <v>1018</v>
      </c>
      <c r="F34005" s="86">
        <v>2970236.0368479202</v>
      </c>
    </row>
    <row r="34006" spans="1:6">
      <c r="A34006">
        <v>2021</v>
      </c>
      <c r="B34006" t="s">
        <v>1054</v>
      </c>
      <c r="C34006" t="s">
        <v>1022</v>
      </c>
      <c r="D34006" t="s">
        <v>1017</v>
      </c>
      <c r="E34006" t="s">
        <v>1018</v>
      </c>
      <c r="F34006" s="86">
        <v>2909416.40006166</v>
      </c>
    </row>
    <row r="34007" spans="1:6">
      <c r="A34007">
        <v>2022</v>
      </c>
      <c r="B34007" t="s">
        <v>1054</v>
      </c>
      <c r="C34007" t="s">
        <v>1022</v>
      </c>
      <c r="D34007" t="s">
        <v>1017</v>
      </c>
      <c r="E34007" t="s">
        <v>1018</v>
      </c>
      <c r="F34007" s="86">
        <v>2850092.2873856002</v>
      </c>
    </row>
    <row r="34008" spans="1:6">
      <c r="A34008">
        <v>2023</v>
      </c>
      <c r="B34008" t="s">
        <v>1054</v>
      </c>
      <c r="C34008" t="s">
        <v>1022</v>
      </c>
      <c r="D34008" t="s">
        <v>1017</v>
      </c>
      <c r="E34008" t="s">
        <v>1018</v>
      </c>
      <c r="F34008" s="86">
        <v>2794909.3141466598</v>
      </c>
    </row>
    <row r="34009" spans="1:6">
      <c r="A34009">
        <v>2024</v>
      </c>
      <c r="B34009" t="s">
        <v>1054</v>
      </c>
      <c r="C34009" t="s">
        <v>1022</v>
      </c>
      <c r="D34009" t="s">
        <v>1017</v>
      </c>
      <c r="E34009" t="s">
        <v>1018</v>
      </c>
      <c r="F34009" s="86">
        <v>2744643.6623829901</v>
      </c>
    </row>
    <row r="34010" spans="1:6">
      <c r="A34010">
        <v>2025</v>
      </c>
      <c r="B34010" t="s">
        <v>1054</v>
      </c>
      <c r="C34010" t="s">
        <v>1022</v>
      </c>
      <c r="D34010" t="s">
        <v>1017</v>
      </c>
      <c r="E34010" t="s">
        <v>1018</v>
      </c>
      <c r="F34010" s="86">
        <v>2701677.21312278</v>
      </c>
    </row>
    <row r="34011" spans="1:6">
      <c r="A34011">
        <v>2026</v>
      </c>
      <c r="B34011" t="s">
        <v>1054</v>
      </c>
      <c r="C34011" t="s">
        <v>1022</v>
      </c>
      <c r="D34011" t="s">
        <v>1017</v>
      </c>
      <c r="E34011" t="s">
        <v>1018</v>
      </c>
      <c r="F34011" s="86">
        <v>2663582.8941762401</v>
      </c>
    </row>
    <row r="34012" spans="1:6">
      <c r="A34012">
        <v>2027</v>
      </c>
      <c r="B34012" t="s">
        <v>1054</v>
      </c>
      <c r="C34012" t="s">
        <v>1022</v>
      </c>
      <c r="D34012" t="s">
        <v>1017</v>
      </c>
      <c r="E34012" t="s">
        <v>1018</v>
      </c>
      <c r="F34012" s="86">
        <v>2633853.64508942</v>
      </c>
    </row>
    <row r="34013" spans="1:6">
      <c r="A34013">
        <v>2028</v>
      </c>
      <c r="B34013" t="s">
        <v>1054</v>
      </c>
      <c r="C34013" t="s">
        <v>1022</v>
      </c>
      <c r="D34013" t="s">
        <v>1017</v>
      </c>
      <c r="E34013" t="s">
        <v>1018</v>
      </c>
      <c r="F34013" s="86">
        <v>2608986.9288854301</v>
      </c>
    </row>
    <row r="34014" spans="1:6">
      <c r="A34014">
        <v>2029</v>
      </c>
      <c r="B34014" t="s">
        <v>1054</v>
      </c>
      <c r="C34014" t="s">
        <v>1022</v>
      </c>
      <c r="D34014" t="s">
        <v>1017</v>
      </c>
      <c r="E34014" t="s">
        <v>1018</v>
      </c>
      <c r="F34014" s="86">
        <v>2591608.89148658</v>
      </c>
    </row>
    <row r="34015" spans="1:6">
      <c r="A34015">
        <v>2030</v>
      </c>
      <c r="B34015" t="s">
        <v>1054</v>
      </c>
      <c r="C34015" t="s">
        <v>1022</v>
      </c>
      <c r="D34015" t="s">
        <v>1017</v>
      </c>
      <c r="E34015" t="s">
        <v>1018</v>
      </c>
      <c r="F34015" s="86">
        <v>2579137.5965741002</v>
      </c>
    </row>
    <row r="34016" spans="1:6">
      <c r="A34016">
        <v>2031</v>
      </c>
      <c r="B34016" t="s">
        <v>1054</v>
      </c>
      <c r="C34016" t="s">
        <v>1022</v>
      </c>
      <c r="D34016" t="s">
        <v>1017</v>
      </c>
      <c r="E34016" t="s">
        <v>1018</v>
      </c>
      <c r="F34016" s="86">
        <v>2571157.7509078402</v>
      </c>
    </row>
    <row r="34017" spans="1:6">
      <c r="A34017">
        <v>2032</v>
      </c>
      <c r="B34017" t="s">
        <v>1054</v>
      </c>
      <c r="C34017" t="s">
        <v>1022</v>
      </c>
      <c r="D34017" t="s">
        <v>1017</v>
      </c>
      <c r="E34017" t="s">
        <v>1018</v>
      </c>
      <c r="F34017" s="86">
        <v>2566772.41944075</v>
      </c>
    </row>
    <row r="34018" spans="1:6">
      <c r="A34018">
        <v>2033</v>
      </c>
      <c r="B34018" t="s">
        <v>1054</v>
      </c>
      <c r="C34018" t="s">
        <v>1022</v>
      </c>
      <c r="D34018" t="s">
        <v>1017</v>
      </c>
      <c r="E34018" t="s">
        <v>1018</v>
      </c>
      <c r="F34018" s="86">
        <v>2565075.9992763</v>
      </c>
    </row>
    <row r="34019" spans="1:6">
      <c r="A34019">
        <v>2034</v>
      </c>
      <c r="B34019" t="s">
        <v>1054</v>
      </c>
      <c r="C34019" t="s">
        <v>1022</v>
      </c>
      <c r="D34019" t="s">
        <v>1017</v>
      </c>
      <c r="E34019" t="s">
        <v>1018</v>
      </c>
      <c r="F34019" s="86">
        <v>2566892.6118135299</v>
      </c>
    </row>
    <row r="34020" spans="1:6">
      <c r="A34020">
        <v>2035</v>
      </c>
      <c r="B34020" t="s">
        <v>1054</v>
      </c>
      <c r="C34020" t="s">
        <v>1022</v>
      </c>
      <c r="D34020" t="s">
        <v>1017</v>
      </c>
      <c r="E34020" t="s">
        <v>1018</v>
      </c>
      <c r="F34020" s="86">
        <v>2568812.8559877002</v>
      </c>
    </row>
    <row r="34021" spans="1:6">
      <c r="A34021">
        <v>2036</v>
      </c>
      <c r="B34021" t="s">
        <v>1054</v>
      </c>
      <c r="C34021" t="s">
        <v>1022</v>
      </c>
      <c r="D34021" t="s">
        <v>1017</v>
      </c>
      <c r="E34021" t="s">
        <v>1018</v>
      </c>
      <c r="F34021" s="86">
        <v>2573682.3364440599</v>
      </c>
    </row>
    <row r="34022" spans="1:6">
      <c r="A34022">
        <v>2037</v>
      </c>
      <c r="B34022" t="s">
        <v>1054</v>
      </c>
      <c r="C34022" t="s">
        <v>1022</v>
      </c>
      <c r="D34022" t="s">
        <v>1017</v>
      </c>
      <c r="E34022" t="s">
        <v>1018</v>
      </c>
      <c r="F34022" s="86">
        <v>2578315.1452411902</v>
      </c>
    </row>
    <row r="34023" spans="1:6">
      <c r="A34023">
        <v>2038</v>
      </c>
      <c r="B34023" t="s">
        <v>1054</v>
      </c>
      <c r="C34023" t="s">
        <v>1022</v>
      </c>
      <c r="D34023" t="s">
        <v>1017</v>
      </c>
      <c r="E34023" t="s">
        <v>1018</v>
      </c>
      <c r="F34023" s="86">
        <v>2585508.2494572499</v>
      </c>
    </row>
    <row r="34024" spans="1:6">
      <c r="A34024">
        <v>2039</v>
      </c>
      <c r="B34024" t="s">
        <v>1054</v>
      </c>
      <c r="C34024" t="s">
        <v>1022</v>
      </c>
      <c r="D34024" t="s">
        <v>1017</v>
      </c>
      <c r="E34024" t="s">
        <v>1018</v>
      </c>
      <c r="F34024" s="86">
        <v>2592149.25188509</v>
      </c>
    </row>
    <row r="34025" spans="1:6">
      <c r="A34025">
        <v>2040</v>
      </c>
      <c r="B34025" t="s">
        <v>1054</v>
      </c>
      <c r="C34025" t="s">
        <v>1022</v>
      </c>
      <c r="D34025" t="s">
        <v>1017</v>
      </c>
      <c r="E34025" t="s">
        <v>1018</v>
      </c>
      <c r="F34025" s="86">
        <v>2601073.7439095201</v>
      </c>
    </row>
    <row r="34026" spans="1:6">
      <c r="A34026">
        <v>2041</v>
      </c>
      <c r="B34026" t="s">
        <v>1054</v>
      </c>
      <c r="C34026" t="s">
        <v>1022</v>
      </c>
      <c r="D34026" t="s">
        <v>1017</v>
      </c>
      <c r="E34026" t="s">
        <v>1018</v>
      </c>
      <c r="F34026" s="86">
        <v>2609150.2091931198</v>
      </c>
    </row>
    <row r="34027" spans="1:6">
      <c r="A34027">
        <v>2042</v>
      </c>
      <c r="B34027" t="s">
        <v>1054</v>
      </c>
      <c r="C34027" t="s">
        <v>1022</v>
      </c>
      <c r="D34027" t="s">
        <v>1017</v>
      </c>
      <c r="E34027" t="s">
        <v>1018</v>
      </c>
      <c r="F34027" s="86">
        <v>2619395.7372482899</v>
      </c>
    </row>
    <row r="34028" spans="1:6">
      <c r="A34028">
        <v>2043</v>
      </c>
      <c r="B34028" t="s">
        <v>1054</v>
      </c>
      <c r="C34028" t="s">
        <v>1022</v>
      </c>
      <c r="D34028" t="s">
        <v>1017</v>
      </c>
      <c r="E34028" t="s">
        <v>1018</v>
      </c>
      <c r="F34028" s="86">
        <v>2630258.1946191299</v>
      </c>
    </row>
    <row r="34029" spans="1:6">
      <c r="A34029">
        <v>2044</v>
      </c>
      <c r="B34029" t="s">
        <v>1054</v>
      </c>
      <c r="C34029" t="s">
        <v>1022</v>
      </c>
      <c r="D34029" t="s">
        <v>1017</v>
      </c>
      <c r="E34029" t="s">
        <v>1018</v>
      </c>
      <c r="F34029" s="86">
        <v>2640186.3776315502</v>
      </c>
    </row>
    <row r="34030" spans="1:6">
      <c r="A34030">
        <v>2045</v>
      </c>
      <c r="B34030" t="s">
        <v>1054</v>
      </c>
      <c r="C34030" t="s">
        <v>1022</v>
      </c>
      <c r="D34030" t="s">
        <v>1017</v>
      </c>
      <c r="E34030" t="s">
        <v>1018</v>
      </c>
      <c r="F34030" s="86">
        <v>2652061.7191759199</v>
      </c>
    </row>
    <row r="34031" spans="1:6">
      <c r="A34031">
        <v>2046</v>
      </c>
      <c r="B34031" t="s">
        <v>1054</v>
      </c>
      <c r="C34031" t="s">
        <v>1022</v>
      </c>
      <c r="D34031" t="s">
        <v>1017</v>
      </c>
      <c r="E34031" t="s">
        <v>1018</v>
      </c>
      <c r="F34031" s="86">
        <v>2664320.3219099701</v>
      </c>
    </row>
    <row r="34032" spans="1:6">
      <c r="A34032">
        <v>2047</v>
      </c>
      <c r="B34032" t="s">
        <v>1054</v>
      </c>
      <c r="C34032" t="s">
        <v>1022</v>
      </c>
      <c r="D34032" t="s">
        <v>1017</v>
      </c>
      <c r="E34032" t="s">
        <v>1018</v>
      </c>
      <c r="F34032" s="86">
        <v>2675416.2723469301</v>
      </c>
    </row>
    <row r="34033" spans="1:6">
      <c r="A34033">
        <v>2048</v>
      </c>
      <c r="B34033" t="s">
        <v>1054</v>
      </c>
      <c r="C34033" t="s">
        <v>1022</v>
      </c>
      <c r="D34033" t="s">
        <v>1017</v>
      </c>
      <c r="E34033" t="s">
        <v>1018</v>
      </c>
      <c r="F34033" s="86">
        <v>2688212.6703080102</v>
      </c>
    </row>
    <row r="34034" spans="1:6">
      <c r="A34034">
        <v>2049</v>
      </c>
      <c r="B34034" t="s">
        <v>1054</v>
      </c>
      <c r="C34034" t="s">
        <v>1022</v>
      </c>
      <c r="D34034" t="s">
        <v>1017</v>
      </c>
      <c r="E34034" t="s">
        <v>1018</v>
      </c>
      <c r="F34034" s="86">
        <v>2701127.7265810701</v>
      </c>
    </row>
    <row r="34035" spans="1:6">
      <c r="A34035">
        <v>2050</v>
      </c>
      <c r="B34035" t="s">
        <v>1054</v>
      </c>
      <c r="C34035" t="s">
        <v>1022</v>
      </c>
      <c r="D34035" t="s">
        <v>1017</v>
      </c>
      <c r="E34035" t="s">
        <v>1018</v>
      </c>
      <c r="F34035" s="86">
        <v>2712629.26031252</v>
      </c>
    </row>
    <row r="34036" spans="1:6">
      <c r="A34036">
        <v>2017</v>
      </c>
      <c r="B34036" t="s">
        <v>1055</v>
      </c>
      <c r="C34036" t="s">
        <v>1022</v>
      </c>
      <c r="D34036" t="s">
        <v>1017</v>
      </c>
      <c r="E34036" t="s">
        <v>1018</v>
      </c>
      <c r="F34036" s="86">
        <v>17915524.178071801</v>
      </c>
    </row>
    <row r="34037" spans="1:6">
      <c r="A34037">
        <v>2018</v>
      </c>
      <c r="B34037" t="s">
        <v>1055</v>
      </c>
      <c r="C34037" t="s">
        <v>1022</v>
      </c>
      <c r="D34037" t="s">
        <v>1017</v>
      </c>
      <c r="E34037" t="s">
        <v>1018</v>
      </c>
      <c r="F34037" s="86">
        <v>18323879.565192301</v>
      </c>
    </row>
    <row r="34038" spans="1:6">
      <c r="A34038">
        <v>2019</v>
      </c>
      <c r="B34038" t="s">
        <v>1055</v>
      </c>
      <c r="C34038" t="s">
        <v>1022</v>
      </c>
      <c r="D34038" t="s">
        <v>1017</v>
      </c>
      <c r="E34038" t="s">
        <v>1018</v>
      </c>
      <c r="F34038" s="86">
        <v>18070099.533510402</v>
      </c>
    </row>
    <row r="34039" spans="1:6">
      <c r="A34039">
        <v>2020</v>
      </c>
      <c r="B34039" t="s">
        <v>1055</v>
      </c>
      <c r="C34039" t="s">
        <v>1022</v>
      </c>
      <c r="D34039" t="s">
        <v>1017</v>
      </c>
      <c r="E34039" t="s">
        <v>1018</v>
      </c>
      <c r="F34039" s="86">
        <v>17791630.098757599</v>
      </c>
    </row>
    <row r="34040" spans="1:6">
      <c r="A34040">
        <v>2021</v>
      </c>
      <c r="B34040" t="s">
        <v>1055</v>
      </c>
      <c r="C34040" t="s">
        <v>1022</v>
      </c>
      <c r="D34040" t="s">
        <v>1017</v>
      </c>
      <c r="E34040" t="s">
        <v>1018</v>
      </c>
      <c r="F34040" s="86">
        <v>17546519.665179599</v>
      </c>
    </row>
    <row r="34041" spans="1:6">
      <c r="A34041">
        <v>2022</v>
      </c>
      <c r="B34041" t="s">
        <v>1055</v>
      </c>
      <c r="C34041" t="s">
        <v>1022</v>
      </c>
      <c r="D34041" t="s">
        <v>1017</v>
      </c>
      <c r="E34041" t="s">
        <v>1018</v>
      </c>
      <c r="F34041" s="86">
        <v>17295303.5445338</v>
      </c>
    </row>
    <row r="34042" spans="1:6">
      <c r="A34042">
        <v>2023</v>
      </c>
      <c r="B34042" t="s">
        <v>1055</v>
      </c>
      <c r="C34042" t="s">
        <v>1022</v>
      </c>
      <c r="D34042" t="s">
        <v>1017</v>
      </c>
      <c r="E34042" t="s">
        <v>1018</v>
      </c>
      <c r="F34042" s="86">
        <v>17086130.655006699</v>
      </c>
    </row>
    <row r="34043" spans="1:6">
      <c r="A34043">
        <v>2024</v>
      </c>
      <c r="B34043" t="s">
        <v>1055</v>
      </c>
      <c r="C34043" t="s">
        <v>1022</v>
      </c>
      <c r="D34043" t="s">
        <v>1017</v>
      </c>
      <c r="E34043" t="s">
        <v>1018</v>
      </c>
      <c r="F34043" s="86">
        <v>16880437.0188324</v>
      </c>
    </row>
    <row r="34044" spans="1:6">
      <c r="A34044">
        <v>2025</v>
      </c>
      <c r="B34044" t="s">
        <v>1055</v>
      </c>
      <c r="C34044" t="s">
        <v>1022</v>
      </c>
      <c r="D34044" t="s">
        <v>1017</v>
      </c>
      <c r="E34044" t="s">
        <v>1018</v>
      </c>
      <c r="F34044" s="86">
        <v>16723990.9110066</v>
      </c>
    </row>
    <row r="34045" spans="1:6">
      <c r="A34045">
        <v>2026</v>
      </c>
      <c r="B34045" t="s">
        <v>1055</v>
      </c>
      <c r="C34045" t="s">
        <v>1022</v>
      </c>
      <c r="D34045" t="s">
        <v>1017</v>
      </c>
      <c r="E34045" t="s">
        <v>1018</v>
      </c>
      <c r="F34045" s="86">
        <v>16579774.361883299</v>
      </c>
    </row>
    <row r="34046" spans="1:6">
      <c r="A34046">
        <v>2027</v>
      </c>
      <c r="B34046" t="s">
        <v>1055</v>
      </c>
      <c r="C34046" t="s">
        <v>1022</v>
      </c>
      <c r="D34046" t="s">
        <v>1017</v>
      </c>
      <c r="E34046" t="s">
        <v>1018</v>
      </c>
      <c r="F34046" s="86">
        <v>16490097.2666477</v>
      </c>
    </row>
    <row r="34047" spans="1:6">
      <c r="A34047">
        <v>2028</v>
      </c>
      <c r="B34047" t="s">
        <v>1055</v>
      </c>
      <c r="C34047" t="s">
        <v>1022</v>
      </c>
      <c r="D34047" t="s">
        <v>1017</v>
      </c>
      <c r="E34047" t="s">
        <v>1018</v>
      </c>
      <c r="F34047" s="86">
        <v>16415244.379919801</v>
      </c>
    </row>
    <row r="34048" spans="1:6">
      <c r="A34048">
        <v>2029</v>
      </c>
      <c r="B34048" t="s">
        <v>1055</v>
      </c>
      <c r="C34048" t="s">
        <v>1022</v>
      </c>
      <c r="D34048" t="s">
        <v>1017</v>
      </c>
      <c r="E34048" t="s">
        <v>1018</v>
      </c>
      <c r="F34048" s="86">
        <v>16393413.917009501</v>
      </c>
    </row>
    <row r="34049" spans="1:6">
      <c r="A34049">
        <v>2030</v>
      </c>
      <c r="B34049" t="s">
        <v>1055</v>
      </c>
      <c r="C34049" t="s">
        <v>1022</v>
      </c>
      <c r="D34049" t="s">
        <v>1017</v>
      </c>
      <c r="E34049" t="s">
        <v>1018</v>
      </c>
      <c r="F34049" s="86">
        <v>16382137.7555205</v>
      </c>
    </row>
    <row r="34050" spans="1:6">
      <c r="A34050">
        <v>2031</v>
      </c>
      <c r="B34050" t="s">
        <v>1055</v>
      </c>
      <c r="C34050" t="s">
        <v>1022</v>
      </c>
      <c r="D34050" t="s">
        <v>1017</v>
      </c>
      <c r="E34050" t="s">
        <v>1018</v>
      </c>
      <c r="F34050" s="86">
        <v>16416408.0094532</v>
      </c>
    </row>
    <row r="34051" spans="1:6">
      <c r="A34051">
        <v>2032</v>
      </c>
      <c r="B34051" t="s">
        <v>1055</v>
      </c>
      <c r="C34051" t="s">
        <v>1022</v>
      </c>
      <c r="D34051" t="s">
        <v>1017</v>
      </c>
      <c r="E34051" t="s">
        <v>1018</v>
      </c>
      <c r="F34051" s="86">
        <v>16451916.457601899</v>
      </c>
    </row>
    <row r="34052" spans="1:6">
      <c r="A34052">
        <v>2033</v>
      </c>
      <c r="B34052" t="s">
        <v>1055</v>
      </c>
      <c r="C34052" t="s">
        <v>1022</v>
      </c>
      <c r="D34052" t="s">
        <v>1017</v>
      </c>
      <c r="E34052" t="s">
        <v>1018</v>
      </c>
      <c r="F34052" s="86">
        <v>16520768.580654999</v>
      </c>
    </row>
    <row r="34053" spans="1:6">
      <c r="A34053">
        <v>2034</v>
      </c>
      <c r="B34053" t="s">
        <v>1055</v>
      </c>
      <c r="C34053" t="s">
        <v>1022</v>
      </c>
      <c r="D34053" t="s">
        <v>1017</v>
      </c>
      <c r="E34053" t="s">
        <v>1018</v>
      </c>
      <c r="F34053" s="86">
        <v>16579808.818063101</v>
      </c>
    </row>
    <row r="34054" spans="1:6">
      <c r="A34054">
        <v>2035</v>
      </c>
      <c r="B34054" t="s">
        <v>1055</v>
      </c>
      <c r="C34054" t="s">
        <v>1022</v>
      </c>
      <c r="D34054" t="s">
        <v>1017</v>
      </c>
      <c r="E34054" t="s">
        <v>1018</v>
      </c>
      <c r="F34054" s="86">
        <v>16663785.9590842</v>
      </c>
    </row>
    <row r="34055" spans="1:6">
      <c r="A34055">
        <v>2036</v>
      </c>
      <c r="B34055" t="s">
        <v>1055</v>
      </c>
      <c r="C34055" t="s">
        <v>1022</v>
      </c>
      <c r="D34055" t="s">
        <v>1017</v>
      </c>
      <c r="E34055" t="s">
        <v>1018</v>
      </c>
      <c r="F34055" s="86">
        <v>16733263.334975099</v>
      </c>
    </row>
    <row r="34056" spans="1:6">
      <c r="A34056">
        <v>2037</v>
      </c>
      <c r="B34056" t="s">
        <v>1055</v>
      </c>
      <c r="C34056" t="s">
        <v>1022</v>
      </c>
      <c r="D34056" t="s">
        <v>1017</v>
      </c>
      <c r="E34056" t="s">
        <v>1018</v>
      </c>
      <c r="F34056" s="86">
        <v>16806328.0116129</v>
      </c>
    </row>
    <row r="34057" spans="1:6">
      <c r="A34057">
        <v>2038</v>
      </c>
      <c r="B34057" t="s">
        <v>1055</v>
      </c>
      <c r="C34057" t="s">
        <v>1022</v>
      </c>
      <c r="D34057" t="s">
        <v>1017</v>
      </c>
      <c r="E34057" t="s">
        <v>1018</v>
      </c>
      <c r="F34057" s="86">
        <v>16900939.763823699</v>
      </c>
    </row>
    <row r="34058" spans="1:6">
      <c r="A34058">
        <v>2039</v>
      </c>
      <c r="B34058" t="s">
        <v>1055</v>
      </c>
      <c r="C34058" t="s">
        <v>1022</v>
      </c>
      <c r="D34058" t="s">
        <v>1017</v>
      </c>
      <c r="E34058" t="s">
        <v>1018</v>
      </c>
      <c r="F34058" s="86">
        <v>16979016.601022299</v>
      </c>
    </row>
    <row r="34059" spans="1:6">
      <c r="A34059">
        <v>2040</v>
      </c>
      <c r="B34059" t="s">
        <v>1055</v>
      </c>
      <c r="C34059" t="s">
        <v>1022</v>
      </c>
      <c r="D34059" t="s">
        <v>1017</v>
      </c>
      <c r="E34059" t="s">
        <v>1018</v>
      </c>
      <c r="F34059" s="86">
        <v>17077382.6054275</v>
      </c>
    </row>
    <row r="34060" spans="1:6">
      <c r="A34060">
        <v>2041</v>
      </c>
      <c r="B34060" t="s">
        <v>1055</v>
      </c>
      <c r="C34060" t="s">
        <v>1022</v>
      </c>
      <c r="D34060" t="s">
        <v>1017</v>
      </c>
      <c r="E34060" t="s">
        <v>1018</v>
      </c>
      <c r="F34060" s="86">
        <v>17160048.831495199</v>
      </c>
    </row>
    <row r="34061" spans="1:6">
      <c r="A34061">
        <v>2042</v>
      </c>
      <c r="B34061" t="s">
        <v>1055</v>
      </c>
      <c r="C34061" t="s">
        <v>1022</v>
      </c>
      <c r="D34061" t="s">
        <v>1017</v>
      </c>
      <c r="E34061" t="s">
        <v>1018</v>
      </c>
      <c r="F34061" s="86">
        <v>17261741.6541439</v>
      </c>
    </row>
    <row r="34062" spans="1:6">
      <c r="A34062">
        <v>2043</v>
      </c>
      <c r="B34062" t="s">
        <v>1055</v>
      </c>
      <c r="C34062" t="s">
        <v>1022</v>
      </c>
      <c r="D34062" t="s">
        <v>1017</v>
      </c>
      <c r="E34062" t="s">
        <v>1018</v>
      </c>
      <c r="F34062" s="86">
        <v>17345710.1485397</v>
      </c>
    </row>
    <row r="34063" spans="1:6">
      <c r="A34063">
        <v>2044</v>
      </c>
      <c r="B34063" t="s">
        <v>1055</v>
      </c>
      <c r="C34063" t="s">
        <v>1022</v>
      </c>
      <c r="D34063" t="s">
        <v>1017</v>
      </c>
      <c r="E34063" t="s">
        <v>1018</v>
      </c>
      <c r="F34063" s="86">
        <v>17430453.341796201</v>
      </c>
    </row>
    <row r="34064" spans="1:6">
      <c r="A34064">
        <v>2045</v>
      </c>
      <c r="B34064" t="s">
        <v>1055</v>
      </c>
      <c r="C34064" t="s">
        <v>1022</v>
      </c>
      <c r="D34064" t="s">
        <v>1017</v>
      </c>
      <c r="E34064" t="s">
        <v>1018</v>
      </c>
      <c r="F34064" s="86">
        <v>17534352.7281508</v>
      </c>
    </row>
    <row r="34065" spans="1:6">
      <c r="A34065">
        <v>2046</v>
      </c>
      <c r="B34065" t="s">
        <v>1055</v>
      </c>
      <c r="C34065" t="s">
        <v>1022</v>
      </c>
      <c r="D34065" t="s">
        <v>1017</v>
      </c>
      <c r="E34065" t="s">
        <v>1018</v>
      </c>
      <c r="F34065" s="86">
        <v>17620269.415925302</v>
      </c>
    </row>
    <row r="34066" spans="1:6">
      <c r="A34066">
        <v>2047</v>
      </c>
      <c r="B34066" t="s">
        <v>1055</v>
      </c>
      <c r="C34066" t="s">
        <v>1022</v>
      </c>
      <c r="D34066" t="s">
        <v>1017</v>
      </c>
      <c r="E34066" t="s">
        <v>1018</v>
      </c>
      <c r="F34066" s="86">
        <v>17725011.305529699</v>
      </c>
    </row>
    <row r="34067" spans="1:6">
      <c r="A34067">
        <v>2048</v>
      </c>
      <c r="B34067" t="s">
        <v>1055</v>
      </c>
      <c r="C34067" t="s">
        <v>1022</v>
      </c>
      <c r="D34067" t="s">
        <v>1017</v>
      </c>
      <c r="E34067" t="s">
        <v>1018</v>
      </c>
      <c r="F34067" s="86">
        <v>17811553.632219899</v>
      </c>
    </row>
    <row r="34068" spans="1:6">
      <c r="A34068">
        <v>2049</v>
      </c>
      <c r="B34068" t="s">
        <v>1055</v>
      </c>
      <c r="C34068" t="s">
        <v>1022</v>
      </c>
      <c r="D34068" t="s">
        <v>1017</v>
      </c>
      <c r="E34068" t="s">
        <v>1018</v>
      </c>
      <c r="F34068" s="86">
        <v>17898238.055079501</v>
      </c>
    </row>
    <row r="34069" spans="1:6">
      <c r="A34069">
        <v>2050</v>
      </c>
      <c r="B34069" t="s">
        <v>1055</v>
      </c>
      <c r="C34069" t="s">
        <v>1022</v>
      </c>
      <c r="D34069" t="s">
        <v>1017</v>
      </c>
      <c r="E34069" t="s">
        <v>1018</v>
      </c>
      <c r="F34069" s="86">
        <v>18003385.9062609</v>
      </c>
    </row>
    <row r="34070" spans="1:6">
      <c r="A34070">
        <v>2017</v>
      </c>
      <c r="B34070" t="s">
        <v>1056</v>
      </c>
      <c r="C34070" t="s">
        <v>1022</v>
      </c>
      <c r="D34070" t="s">
        <v>1017</v>
      </c>
      <c r="E34070" t="s">
        <v>1018</v>
      </c>
      <c r="F34070" s="86">
        <v>23510340.761075299</v>
      </c>
    </row>
    <row r="34071" spans="1:6">
      <c r="A34071">
        <v>2018</v>
      </c>
      <c r="B34071" t="s">
        <v>1056</v>
      </c>
      <c r="C34071" t="s">
        <v>1022</v>
      </c>
      <c r="D34071" t="s">
        <v>1017</v>
      </c>
      <c r="E34071" t="s">
        <v>1018</v>
      </c>
      <c r="F34071" s="86">
        <v>23613484.013211198</v>
      </c>
    </row>
    <row r="34072" spans="1:6">
      <c r="A34072">
        <v>2019</v>
      </c>
      <c r="B34072" t="s">
        <v>1056</v>
      </c>
      <c r="C34072" t="s">
        <v>1022</v>
      </c>
      <c r="D34072" t="s">
        <v>1017</v>
      </c>
      <c r="E34072" t="s">
        <v>1018</v>
      </c>
      <c r="F34072" s="86">
        <v>23153563.6663027</v>
      </c>
    </row>
    <row r="34073" spans="1:6">
      <c r="A34073">
        <v>2020</v>
      </c>
      <c r="B34073" t="s">
        <v>1056</v>
      </c>
      <c r="C34073" t="s">
        <v>1022</v>
      </c>
      <c r="D34073" t="s">
        <v>1017</v>
      </c>
      <c r="E34073" t="s">
        <v>1018</v>
      </c>
      <c r="F34073" s="86">
        <v>22684913.011296298</v>
      </c>
    </row>
    <row r="34074" spans="1:6">
      <c r="A34074">
        <v>2021</v>
      </c>
      <c r="B34074" t="s">
        <v>1056</v>
      </c>
      <c r="C34074" t="s">
        <v>1022</v>
      </c>
      <c r="D34074" t="s">
        <v>1017</v>
      </c>
      <c r="E34074" t="s">
        <v>1018</v>
      </c>
      <c r="F34074" s="86">
        <v>22217933.330823701</v>
      </c>
    </row>
    <row r="34075" spans="1:6">
      <c r="A34075">
        <v>2022</v>
      </c>
      <c r="B34075" t="s">
        <v>1056</v>
      </c>
      <c r="C34075" t="s">
        <v>1022</v>
      </c>
      <c r="D34075" t="s">
        <v>1017</v>
      </c>
      <c r="E34075" t="s">
        <v>1018</v>
      </c>
      <c r="F34075" s="86">
        <v>21778460.946797799</v>
      </c>
    </row>
    <row r="34076" spans="1:6">
      <c r="A34076">
        <v>2023</v>
      </c>
      <c r="B34076" t="s">
        <v>1056</v>
      </c>
      <c r="C34076" t="s">
        <v>1022</v>
      </c>
      <c r="D34076" t="s">
        <v>1017</v>
      </c>
      <c r="E34076" t="s">
        <v>1018</v>
      </c>
      <c r="F34076" s="86">
        <v>21360287.540334798</v>
      </c>
    </row>
    <row r="34077" spans="1:6">
      <c r="A34077">
        <v>2024</v>
      </c>
      <c r="B34077" t="s">
        <v>1056</v>
      </c>
      <c r="C34077" t="s">
        <v>1022</v>
      </c>
      <c r="D34077" t="s">
        <v>1017</v>
      </c>
      <c r="E34077" t="s">
        <v>1018</v>
      </c>
      <c r="F34077" s="86">
        <v>20967430.729059599</v>
      </c>
    </row>
    <row r="34078" spans="1:6">
      <c r="A34078">
        <v>2025</v>
      </c>
      <c r="B34078" t="s">
        <v>1056</v>
      </c>
      <c r="C34078" t="s">
        <v>1022</v>
      </c>
      <c r="D34078" t="s">
        <v>1017</v>
      </c>
      <c r="E34078" t="s">
        <v>1018</v>
      </c>
      <c r="F34078" s="86">
        <v>20594145.955669601</v>
      </c>
    </row>
    <row r="34079" spans="1:6">
      <c r="A34079">
        <v>2026</v>
      </c>
      <c r="B34079" t="s">
        <v>1056</v>
      </c>
      <c r="C34079" t="s">
        <v>1022</v>
      </c>
      <c r="D34079" t="s">
        <v>1017</v>
      </c>
      <c r="E34079" t="s">
        <v>1018</v>
      </c>
      <c r="F34079" s="86">
        <v>20264257.925327599</v>
      </c>
    </row>
    <row r="34080" spans="1:6">
      <c r="A34080">
        <v>2027</v>
      </c>
      <c r="B34080" t="s">
        <v>1056</v>
      </c>
      <c r="C34080" t="s">
        <v>1022</v>
      </c>
      <c r="D34080" t="s">
        <v>1017</v>
      </c>
      <c r="E34080" t="s">
        <v>1018</v>
      </c>
      <c r="F34080" s="86">
        <v>19968774.965950798</v>
      </c>
    </row>
    <row r="34081" spans="1:6">
      <c r="A34081">
        <v>2028</v>
      </c>
      <c r="B34081" t="s">
        <v>1056</v>
      </c>
      <c r="C34081" t="s">
        <v>1022</v>
      </c>
      <c r="D34081" t="s">
        <v>1017</v>
      </c>
      <c r="E34081" t="s">
        <v>1018</v>
      </c>
      <c r="F34081" s="86">
        <v>19705814.251407199</v>
      </c>
    </row>
    <row r="34082" spans="1:6">
      <c r="A34082">
        <v>2029</v>
      </c>
      <c r="B34082" t="s">
        <v>1056</v>
      </c>
      <c r="C34082" t="s">
        <v>1022</v>
      </c>
      <c r="D34082" t="s">
        <v>1017</v>
      </c>
      <c r="E34082" t="s">
        <v>1018</v>
      </c>
      <c r="F34082" s="86">
        <v>19471077.616913099</v>
      </c>
    </row>
    <row r="34083" spans="1:6">
      <c r="A34083">
        <v>2030</v>
      </c>
      <c r="B34083" t="s">
        <v>1056</v>
      </c>
      <c r="C34083" t="s">
        <v>1022</v>
      </c>
      <c r="D34083" t="s">
        <v>1017</v>
      </c>
      <c r="E34083" t="s">
        <v>1018</v>
      </c>
      <c r="F34083" s="86">
        <v>19250043.738751002</v>
      </c>
    </row>
    <row r="34084" spans="1:6">
      <c r="A34084">
        <v>2031</v>
      </c>
      <c r="B34084" t="s">
        <v>1056</v>
      </c>
      <c r="C34084" t="s">
        <v>1022</v>
      </c>
      <c r="D34084" t="s">
        <v>1017</v>
      </c>
      <c r="E34084" t="s">
        <v>1018</v>
      </c>
      <c r="F34084" s="86">
        <v>19065170.744084701</v>
      </c>
    </row>
    <row r="34085" spans="1:6">
      <c r="A34085">
        <v>2032</v>
      </c>
      <c r="B34085" t="s">
        <v>1056</v>
      </c>
      <c r="C34085" t="s">
        <v>1022</v>
      </c>
      <c r="D34085" t="s">
        <v>1017</v>
      </c>
      <c r="E34085" t="s">
        <v>1018</v>
      </c>
      <c r="F34085" s="86">
        <v>18904659.676430002</v>
      </c>
    </row>
    <row r="34086" spans="1:6">
      <c r="A34086">
        <v>2033</v>
      </c>
      <c r="B34086" t="s">
        <v>1056</v>
      </c>
      <c r="C34086" t="s">
        <v>1022</v>
      </c>
      <c r="D34086" t="s">
        <v>1017</v>
      </c>
      <c r="E34086" t="s">
        <v>1018</v>
      </c>
      <c r="F34086" s="86">
        <v>18763129.2777448</v>
      </c>
    </row>
    <row r="34087" spans="1:6">
      <c r="A34087">
        <v>2034</v>
      </c>
      <c r="B34087" t="s">
        <v>1056</v>
      </c>
      <c r="C34087" t="s">
        <v>1022</v>
      </c>
      <c r="D34087" t="s">
        <v>1017</v>
      </c>
      <c r="E34087" t="s">
        <v>1018</v>
      </c>
      <c r="F34087" s="86">
        <v>18636267.557634</v>
      </c>
    </row>
    <row r="34088" spans="1:6">
      <c r="A34088">
        <v>2035</v>
      </c>
      <c r="B34088" t="s">
        <v>1056</v>
      </c>
      <c r="C34088" t="s">
        <v>1022</v>
      </c>
      <c r="D34088" t="s">
        <v>1017</v>
      </c>
      <c r="E34088" t="s">
        <v>1018</v>
      </c>
      <c r="F34088" s="86">
        <v>18523033.842068501</v>
      </c>
    </row>
    <row r="34089" spans="1:6">
      <c r="A34089">
        <v>2036</v>
      </c>
      <c r="B34089" t="s">
        <v>1056</v>
      </c>
      <c r="C34089" t="s">
        <v>1022</v>
      </c>
      <c r="D34089" t="s">
        <v>1017</v>
      </c>
      <c r="E34089" t="s">
        <v>1018</v>
      </c>
      <c r="F34089" s="86">
        <v>18424174.190944102</v>
      </c>
    </row>
    <row r="34090" spans="1:6">
      <c r="A34090">
        <v>2037</v>
      </c>
      <c r="B34090" t="s">
        <v>1056</v>
      </c>
      <c r="C34090" t="s">
        <v>1022</v>
      </c>
      <c r="D34090" t="s">
        <v>1017</v>
      </c>
      <c r="E34090" t="s">
        <v>1018</v>
      </c>
      <c r="F34090" s="86">
        <v>18332057.3544797</v>
      </c>
    </row>
    <row r="34091" spans="1:6">
      <c r="A34091">
        <v>2038</v>
      </c>
      <c r="B34091" t="s">
        <v>1056</v>
      </c>
      <c r="C34091" t="s">
        <v>1022</v>
      </c>
      <c r="D34091" t="s">
        <v>1017</v>
      </c>
      <c r="E34091" t="s">
        <v>1018</v>
      </c>
      <c r="F34091" s="86">
        <v>18260475.4640426</v>
      </c>
    </row>
    <row r="34092" spans="1:6">
      <c r="A34092">
        <v>2039</v>
      </c>
      <c r="B34092" t="s">
        <v>1056</v>
      </c>
      <c r="C34092" t="s">
        <v>1022</v>
      </c>
      <c r="D34092" t="s">
        <v>1017</v>
      </c>
      <c r="E34092" t="s">
        <v>1018</v>
      </c>
      <c r="F34092" s="86">
        <v>18200432.994179402</v>
      </c>
    </row>
    <row r="34093" spans="1:6">
      <c r="A34093">
        <v>2040</v>
      </c>
      <c r="B34093" t="s">
        <v>1056</v>
      </c>
      <c r="C34093" t="s">
        <v>1022</v>
      </c>
      <c r="D34093" t="s">
        <v>1017</v>
      </c>
      <c r="E34093" t="s">
        <v>1018</v>
      </c>
      <c r="F34093" s="86">
        <v>18150313.8356346</v>
      </c>
    </row>
    <row r="34094" spans="1:6">
      <c r="A34094">
        <v>2041</v>
      </c>
      <c r="B34094" t="s">
        <v>1056</v>
      </c>
      <c r="C34094" t="s">
        <v>1022</v>
      </c>
      <c r="D34094" t="s">
        <v>1017</v>
      </c>
      <c r="E34094" t="s">
        <v>1018</v>
      </c>
      <c r="F34094" s="86">
        <v>18109434.7180373</v>
      </c>
    </row>
    <row r="34095" spans="1:6">
      <c r="A34095">
        <v>2042</v>
      </c>
      <c r="B34095" t="s">
        <v>1056</v>
      </c>
      <c r="C34095" t="s">
        <v>1022</v>
      </c>
      <c r="D34095" t="s">
        <v>1017</v>
      </c>
      <c r="E34095" t="s">
        <v>1018</v>
      </c>
      <c r="F34095" s="86">
        <v>18069773.478761502</v>
      </c>
    </row>
    <row r="34096" spans="1:6">
      <c r="A34096">
        <v>2043</v>
      </c>
      <c r="B34096" t="s">
        <v>1056</v>
      </c>
      <c r="C34096" t="s">
        <v>1022</v>
      </c>
      <c r="D34096" t="s">
        <v>1017</v>
      </c>
      <c r="E34096" t="s">
        <v>1018</v>
      </c>
      <c r="F34096" s="86">
        <v>18044872.243087102</v>
      </c>
    </row>
    <row r="34097" spans="1:6">
      <c r="A34097">
        <v>2044</v>
      </c>
      <c r="B34097" t="s">
        <v>1056</v>
      </c>
      <c r="C34097" t="s">
        <v>1022</v>
      </c>
      <c r="D34097" t="s">
        <v>1017</v>
      </c>
      <c r="E34097" t="s">
        <v>1018</v>
      </c>
      <c r="F34097" s="86">
        <v>18026019.9921357</v>
      </c>
    </row>
    <row r="34098" spans="1:6">
      <c r="A34098">
        <v>2045</v>
      </c>
      <c r="B34098" t="s">
        <v>1056</v>
      </c>
      <c r="C34098" t="s">
        <v>1022</v>
      </c>
      <c r="D34098" t="s">
        <v>1017</v>
      </c>
      <c r="E34098" t="s">
        <v>1018</v>
      </c>
      <c r="F34098" s="86">
        <v>18005299.6706843</v>
      </c>
    </row>
    <row r="34099" spans="1:6">
      <c r="A34099">
        <v>2046</v>
      </c>
      <c r="B34099" t="s">
        <v>1056</v>
      </c>
      <c r="C34099" t="s">
        <v>1022</v>
      </c>
      <c r="D34099" t="s">
        <v>1017</v>
      </c>
      <c r="E34099" t="s">
        <v>1018</v>
      </c>
      <c r="F34099" s="86">
        <v>17996886.218004901</v>
      </c>
    </row>
    <row r="34100" spans="1:6">
      <c r="A34100">
        <v>2047</v>
      </c>
      <c r="B34100" t="s">
        <v>1056</v>
      </c>
      <c r="C34100" t="s">
        <v>1022</v>
      </c>
      <c r="D34100" t="s">
        <v>1017</v>
      </c>
      <c r="E34100" t="s">
        <v>1018</v>
      </c>
      <c r="F34100" s="86">
        <v>17992862.421976399</v>
      </c>
    </row>
    <row r="34101" spans="1:6">
      <c r="A34101">
        <v>2048</v>
      </c>
      <c r="B34101" t="s">
        <v>1056</v>
      </c>
      <c r="C34101" t="s">
        <v>1022</v>
      </c>
      <c r="D34101" t="s">
        <v>1017</v>
      </c>
      <c r="E34101" t="s">
        <v>1018</v>
      </c>
      <c r="F34101" s="86">
        <v>17985565.5266697</v>
      </c>
    </row>
    <row r="34102" spans="1:6">
      <c r="A34102">
        <v>2049</v>
      </c>
      <c r="B34102" t="s">
        <v>1056</v>
      </c>
      <c r="C34102" t="s">
        <v>1022</v>
      </c>
      <c r="D34102" t="s">
        <v>1017</v>
      </c>
      <c r="E34102" t="s">
        <v>1018</v>
      </c>
      <c r="F34102" s="86">
        <v>17988212.7734975</v>
      </c>
    </row>
    <row r="34103" spans="1:6">
      <c r="A34103">
        <v>2050</v>
      </c>
      <c r="B34103" t="s">
        <v>1056</v>
      </c>
      <c r="C34103" t="s">
        <v>1022</v>
      </c>
      <c r="D34103" t="s">
        <v>1017</v>
      </c>
      <c r="E34103" t="s">
        <v>1018</v>
      </c>
      <c r="F34103" s="86">
        <v>17992209.009844501</v>
      </c>
    </row>
    <row r="34104" spans="1:6">
      <c r="A34104">
        <v>2017</v>
      </c>
      <c r="B34104" t="s">
        <v>1057</v>
      </c>
      <c r="C34104" t="s">
        <v>1022</v>
      </c>
      <c r="D34104" t="s">
        <v>1017</v>
      </c>
      <c r="E34104" t="s">
        <v>1018</v>
      </c>
      <c r="F34104" s="86">
        <v>504193.89850897802</v>
      </c>
    </row>
    <row r="34105" spans="1:6">
      <c r="A34105">
        <v>2018</v>
      </c>
      <c r="B34105" t="s">
        <v>1057</v>
      </c>
      <c r="C34105" t="s">
        <v>1022</v>
      </c>
      <c r="D34105" t="s">
        <v>1017</v>
      </c>
      <c r="E34105" t="s">
        <v>1018</v>
      </c>
      <c r="F34105" s="86">
        <v>475016.20182465401</v>
      </c>
    </row>
    <row r="34106" spans="1:6">
      <c r="A34106">
        <v>2019</v>
      </c>
      <c r="B34106" t="s">
        <v>1057</v>
      </c>
      <c r="C34106" t="s">
        <v>1022</v>
      </c>
      <c r="D34106" t="s">
        <v>1017</v>
      </c>
      <c r="E34106" t="s">
        <v>1018</v>
      </c>
      <c r="F34106" s="86">
        <v>462346.35545140598</v>
      </c>
    </row>
    <row r="34107" spans="1:6">
      <c r="A34107">
        <v>2020</v>
      </c>
      <c r="B34107" t="s">
        <v>1057</v>
      </c>
      <c r="C34107" t="s">
        <v>1022</v>
      </c>
      <c r="D34107" t="s">
        <v>1017</v>
      </c>
      <c r="E34107" t="s">
        <v>1018</v>
      </c>
      <c r="F34107" s="86">
        <v>449804.36867271899</v>
      </c>
    </row>
    <row r="34108" spans="1:6">
      <c r="A34108">
        <v>2021</v>
      </c>
      <c r="B34108" t="s">
        <v>1057</v>
      </c>
      <c r="C34108" t="s">
        <v>1022</v>
      </c>
      <c r="D34108" t="s">
        <v>1017</v>
      </c>
      <c r="E34108" t="s">
        <v>1018</v>
      </c>
      <c r="F34108" s="86">
        <v>437378.87852471898</v>
      </c>
    </row>
    <row r="34109" spans="1:6">
      <c r="A34109">
        <v>2022</v>
      </c>
      <c r="B34109" t="s">
        <v>1057</v>
      </c>
      <c r="C34109" t="s">
        <v>1022</v>
      </c>
      <c r="D34109" t="s">
        <v>1017</v>
      </c>
      <c r="E34109" t="s">
        <v>1018</v>
      </c>
      <c r="F34109" s="86">
        <v>426151.45143770898</v>
      </c>
    </row>
    <row r="34110" spans="1:6">
      <c r="A34110">
        <v>2023</v>
      </c>
      <c r="B34110" t="s">
        <v>1057</v>
      </c>
      <c r="C34110" t="s">
        <v>1022</v>
      </c>
      <c r="D34110" t="s">
        <v>1017</v>
      </c>
      <c r="E34110" t="s">
        <v>1018</v>
      </c>
      <c r="F34110" s="86">
        <v>415808.38500494102</v>
      </c>
    </row>
    <row r="34111" spans="1:6">
      <c r="A34111">
        <v>2024</v>
      </c>
      <c r="B34111" t="s">
        <v>1057</v>
      </c>
      <c r="C34111" t="s">
        <v>1022</v>
      </c>
      <c r="D34111" t="s">
        <v>1017</v>
      </c>
      <c r="E34111" t="s">
        <v>1018</v>
      </c>
      <c r="F34111" s="86">
        <v>406494.90288426698</v>
      </c>
    </row>
    <row r="34112" spans="1:6">
      <c r="A34112">
        <v>2025</v>
      </c>
      <c r="B34112" t="s">
        <v>1057</v>
      </c>
      <c r="C34112" t="s">
        <v>1022</v>
      </c>
      <c r="D34112" t="s">
        <v>1017</v>
      </c>
      <c r="E34112" t="s">
        <v>1018</v>
      </c>
      <c r="F34112" s="86">
        <v>398328.52403564297</v>
      </c>
    </row>
    <row r="34113" spans="1:6">
      <c r="A34113">
        <v>2026</v>
      </c>
      <c r="B34113" t="s">
        <v>1057</v>
      </c>
      <c r="C34113" t="s">
        <v>1022</v>
      </c>
      <c r="D34113" t="s">
        <v>1017</v>
      </c>
      <c r="E34113" t="s">
        <v>1018</v>
      </c>
      <c r="F34113" s="86">
        <v>391431.91132689198</v>
      </c>
    </row>
    <row r="34114" spans="1:6">
      <c r="A34114">
        <v>2027</v>
      </c>
      <c r="B34114" t="s">
        <v>1057</v>
      </c>
      <c r="C34114" t="s">
        <v>1022</v>
      </c>
      <c r="D34114" t="s">
        <v>1017</v>
      </c>
      <c r="E34114" t="s">
        <v>1018</v>
      </c>
      <c r="F34114" s="86">
        <v>385421.10321158002</v>
      </c>
    </row>
    <row r="34115" spans="1:6">
      <c r="A34115">
        <v>2028</v>
      </c>
      <c r="B34115" t="s">
        <v>1057</v>
      </c>
      <c r="C34115" t="s">
        <v>1022</v>
      </c>
      <c r="D34115" t="s">
        <v>1017</v>
      </c>
      <c r="E34115" t="s">
        <v>1018</v>
      </c>
      <c r="F34115" s="86">
        <v>381009.72234387399</v>
      </c>
    </row>
    <row r="34116" spans="1:6">
      <c r="A34116">
        <v>2029</v>
      </c>
      <c r="B34116" t="s">
        <v>1057</v>
      </c>
      <c r="C34116" t="s">
        <v>1022</v>
      </c>
      <c r="D34116" t="s">
        <v>1017</v>
      </c>
      <c r="E34116" t="s">
        <v>1018</v>
      </c>
      <c r="F34116" s="86">
        <v>377668.75135353999</v>
      </c>
    </row>
    <row r="34117" spans="1:6">
      <c r="A34117">
        <v>2030</v>
      </c>
      <c r="B34117" t="s">
        <v>1057</v>
      </c>
      <c r="C34117" t="s">
        <v>1022</v>
      </c>
      <c r="D34117" t="s">
        <v>1017</v>
      </c>
      <c r="E34117" t="s">
        <v>1018</v>
      </c>
      <c r="F34117" s="86">
        <v>375211.36480342899</v>
      </c>
    </row>
    <row r="34118" spans="1:6">
      <c r="A34118">
        <v>2031</v>
      </c>
      <c r="B34118" t="s">
        <v>1057</v>
      </c>
      <c r="C34118" t="s">
        <v>1022</v>
      </c>
      <c r="D34118" t="s">
        <v>1017</v>
      </c>
      <c r="E34118" t="s">
        <v>1018</v>
      </c>
      <c r="F34118" s="86">
        <v>373463.36278171901</v>
      </c>
    </row>
    <row r="34119" spans="1:6">
      <c r="A34119">
        <v>2032</v>
      </c>
      <c r="B34119" t="s">
        <v>1057</v>
      </c>
      <c r="C34119" t="s">
        <v>1022</v>
      </c>
      <c r="D34119" t="s">
        <v>1017</v>
      </c>
      <c r="E34119" t="s">
        <v>1018</v>
      </c>
      <c r="F34119" s="86">
        <v>372246.50346991798</v>
      </c>
    </row>
    <row r="34120" spans="1:6">
      <c r="A34120">
        <v>2033</v>
      </c>
      <c r="B34120" t="s">
        <v>1057</v>
      </c>
      <c r="C34120" t="s">
        <v>1022</v>
      </c>
      <c r="D34120" t="s">
        <v>1017</v>
      </c>
      <c r="E34120" t="s">
        <v>1018</v>
      </c>
      <c r="F34120" s="86">
        <v>371409.31893453002</v>
      </c>
    </row>
    <row r="34121" spans="1:6">
      <c r="A34121">
        <v>2034</v>
      </c>
      <c r="B34121" t="s">
        <v>1057</v>
      </c>
      <c r="C34121" t="s">
        <v>1022</v>
      </c>
      <c r="D34121" t="s">
        <v>1017</v>
      </c>
      <c r="E34121" t="s">
        <v>1018</v>
      </c>
      <c r="F34121" s="86">
        <v>370836.04596568999</v>
      </c>
    </row>
    <row r="34122" spans="1:6">
      <c r="A34122">
        <v>2035</v>
      </c>
      <c r="B34122" t="s">
        <v>1057</v>
      </c>
      <c r="C34122" t="s">
        <v>1022</v>
      </c>
      <c r="D34122" t="s">
        <v>1017</v>
      </c>
      <c r="E34122" t="s">
        <v>1018</v>
      </c>
      <c r="F34122" s="86">
        <v>370454.83230248198</v>
      </c>
    </row>
    <row r="34123" spans="1:6">
      <c r="A34123">
        <v>2036</v>
      </c>
      <c r="B34123" t="s">
        <v>1057</v>
      </c>
      <c r="C34123" t="s">
        <v>1022</v>
      </c>
      <c r="D34123" t="s">
        <v>1017</v>
      </c>
      <c r="E34123" t="s">
        <v>1018</v>
      </c>
      <c r="F34123" s="86">
        <v>370221.75735417102</v>
      </c>
    </row>
    <row r="34124" spans="1:6">
      <c r="A34124">
        <v>2037</v>
      </c>
      <c r="B34124" t="s">
        <v>1057</v>
      </c>
      <c r="C34124" t="s">
        <v>1022</v>
      </c>
      <c r="D34124" t="s">
        <v>1017</v>
      </c>
      <c r="E34124" t="s">
        <v>1018</v>
      </c>
      <c r="F34124" s="86">
        <v>370108.09145336301</v>
      </c>
    </row>
    <row r="34125" spans="1:6">
      <c r="A34125">
        <v>2038</v>
      </c>
      <c r="B34125" t="s">
        <v>1057</v>
      </c>
      <c r="C34125" t="s">
        <v>1022</v>
      </c>
      <c r="D34125" t="s">
        <v>1017</v>
      </c>
      <c r="E34125" t="s">
        <v>1018</v>
      </c>
      <c r="F34125" s="86">
        <v>370089.62846537703</v>
      </c>
    </row>
    <row r="34126" spans="1:6">
      <c r="A34126">
        <v>2039</v>
      </c>
      <c r="B34126" t="s">
        <v>1057</v>
      </c>
      <c r="C34126" t="s">
        <v>1022</v>
      </c>
      <c r="D34126" t="s">
        <v>1017</v>
      </c>
      <c r="E34126" t="s">
        <v>1018</v>
      </c>
      <c r="F34126" s="86">
        <v>370148.39949181001</v>
      </c>
    </row>
    <row r="34127" spans="1:6">
      <c r="A34127">
        <v>2040</v>
      </c>
      <c r="B34127" t="s">
        <v>1057</v>
      </c>
      <c r="C34127" t="s">
        <v>1022</v>
      </c>
      <c r="D34127" t="s">
        <v>1017</v>
      </c>
      <c r="E34127" t="s">
        <v>1018</v>
      </c>
      <c r="F34127" s="86">
        <v>370269.69840763498</v>
      </c>
    </row>
    <row r="34128" spans="1:6">
      <c r="A34128">
        <v>2041</v>
      </c>
      <c r="B34128" t="s">
        <v>1057</v>
      </c>
      <c r="C34128" t="s">
        <v>1022</v>
      </c>
      <c r="D34128" t="s">
        <v>1017</v>
      </c>
      <c r="E34128" t="s">
        <v>1018</v>
      </c>
      <c r="F34128" s="86">
        <v>370474.55281745899</v>
      </c>
    </row>
    <row r="34129" spans="1:6">
      <c r="A34129">
        <v>2042</v>
      </c>
      <c r="B34129" t="s">
        <v>1057</v>
      </c>
      <c r="C34129" t="s">
        <v>1022</v>
      </c>
      <c r="D34129" t="s">
        <v>1017</v>
      </c>
      <c r="E34129" t="s">
        <v>1018</v>
      </c>
      <c r="F34129" s="86">
        <v>370731.992703586</v>
      </c>
    </row>
    <row r="34130" spans="1:6">
      <c r="A34130">
        <v>2043</v>
      </c>
      <c r="B34130" t="s">
        <v>1057</v>
      </c>
      <c r="C34130" t="s">
        <v>1022</v>
      </c>
      <c r="D34130" t="s">
        <v>1017</v>
      </c>
      <c r="E34130" t="s">
        <v>1018</v>
      </c>
      <c r="F34130" s="86">
        <v>371031.92437561398</v>
      </c>
    </row>
    <row r="34131" spans="1:6">
      <c r="A34131">
        <v>2044</v>
      </c>
      <c r="B34131" t="s">
        <v>1057</v>
      </c>
      <c r="C34131" t="s">
        <v>1022</v>
      </c>
      <c r="D34131" t="s">
        <v>1017</v>
      </c>
      <c r="E34131" t="s">
        <v>1018</v>
      </c>
      <c r="F34131" s="86">
        <v>371369.26080994698</v>
      </c>
    </row>
    <row r="34132" spans="1:6">
      <c r="A34132">
        <v>2045</v>
      </c>
      <c r="B34132" t="s">
        <v>1057</v>
      </c>
      <c r="C34132" t="s">
        <v>1022</v>
      </c>
      <c r="D34132" t="s">
        <v>1017</v>
      </c>
      <c r="E34132" t="s">
        <v>1018</v>
      </c>
      <c r="F34132" s="86">
        <v>371739.17416707199</v>
      </c>
    </row>
    <row r="34133" spans="1:6">
      <c r="A34133">
        <v>2046</v>
      </c>
      <c r="B34133" t="s">
        <v>1057</v>
      </c>
      <c r="C34133" t="s">
        <v>1022</v>
      </c>
      <c r="D34133" t="s">
        <v>1017</v>
      </c>
      <c r="E34133" t="s">
        <v>1018</v>
      </c>
      <c r="F34133" s="86">
        <v>372136.45414100197</v>
      </c>
    </row>
    <row r="34134" spans="1:6">
      <c r="A34134">
        <v>2047</v>
      </c>
      <c r="B34134" t="s">
        <v>1057</v>
      </c>
      <c r="C34134" t="s">
        <v>1022</v>
      </c>
      <c r="D34134" t="s">
        <v>1017</v>
      </c>
      <c r="E34134" t="s">
        <v>1018</v>
      </c>
      <c r="F34134" s="86">
        <v>372555.66706081497</v>
      </c>
    </row>
    <row r="34135" spans="1:6">
      <c r="A34135">
        <v>2048</v>
      </c>
      <c r="B34135" t="s">
        <v>1057</v>
      </c>
      <c r="C34135" t="s">
        <v>1022</v>
      </c>
      <c r="D34135" t="s">
        <v>1017</v>
      </c>
      <c r="E34135" t="s">
        <v>1018</v>
      </c>
      <c r="F34135" s="86">
        <v>372991.61428257503</v>
      </c>
    </row>
    <row r="34136" spans="1:6">
      <c r="A34136">
        <v>2049</v>
      </c>
      <c r="B34136" t="s">
        <v>1057</v>
      </c>
      <c r="C34136" t="s">
        <v>1022</v>
      </c>
      <c r="D34136" t="s">
        <v>1017</v>
      </c>
      <c r="E34136" t="s">
        <v>1018</v>
      </c>
      <c r="F34136" s="86">
        <v>373439.07024483703</v>
      </c>
    </row>
    <row r="34137" spans="1:6">
      <c r="A34137">
        <v>2050</v>
      </c>
      <c r="B34137" t="s">
        <v>1057</v>
      </c>
      <c r="C34137" t="s">
        <v>1022</v>
      </c>
      <c r="D34137" t="s">
        <v>1017</v>
      </c>
      <c r="E34137" t="s">
        <v>1018</v>
      </c>
      <c r="F34137" s="86">
        <v>373894.40425566299</v>
      </c>
    </row>
    <row r="34138" spans="1:6">
      <c r="A34138">
        <v>2017</v>
      </c>
      <c r="B34138" t="s">
        <v>1058</v>
      </c>
      <c r="C34138" t="s">
        <v>1022</v>
      </c>
      <c r="D34138" t="s">
        <v>1017</v>
      </c>
      <c r="E34138" t="s">
        <v>1018</v>
      </c>
      <c r="F34138" s="86">
        <v>12334588.346662801</v>
      </c>
    </row>
    <row r="34139" spans="1:6">
      <c r="A34139">
        <v>2018</v>
      </c>
      <c r="B34139" t="s">
        <v>1058</v>
      </c>
      <c r="C34139" t="s">
        <v>1022</v>
      </c>
      <c r="D34139" t="s">
        <v>1017</v>
      </c>
      <c r="E34139" t="s">
        <v>1018</v>
      </c>
      <c r="F34139" s="86">
        <v>11604954.5205532</v>
      </c>
    </row>
    <row r="34140" spans="1:6">
      <c r="A34140">
        <v>2019</v>
      </c>
      <c r="B34140" t="s">
        <v>1058</v>
      </c>
      <c r="C34140" t="s">
        <v>1022</v>
      </c>
      <c r="D34140" t="s">
        <v>1017</v>
      </c>
      <c r="E34140" t="s">
        <v>1018</v>
      </c>
      <c r="F34140" s="86">
        <v>11324249.704450101</v>
      </c>
    </row>
    <row r="34141" spans="1:6">
      <c r="A34141">
        <v>2020</v>
      </c>
      <c r="B34141" t="s">
        <v>1058</v>
      </c>
      <c r="C34141" t="s">
        <v>1022</v>
      </c>
      <c r="D34141" t="s">
        <v>1017</v>
      </c>
      <c r="E34141" t="s">
        <v>1018</v>
      </c>
      <c r="F34141" s="86">
        <v>11033201.719406299</v>
      </c>
    </row>
    <row r="34142" spans="1:6">
      <c r="A34142">
        <v>2021</v>
      </c>
      <c r="B34142" t="s">
        <v>1058</v>
      </c>
      <c r="C34142" t="s">
        <v>1022</v>
      </c>
      <c r="D34142" t="s">
        <v>1017</v>
      </c>
      <c r="E34142" t="s">
        <v>1018</v>
      </c>
      <c r="F34142" s="86">
        <v>10769889.6679741</v>
      </c>
    </row>
    <row r="34143" spans="1:6">
      <c r="A34143">
        <v>2022</v>
      </c>
      <c r="B34143" t="s">
        <v>1058</v>
      </c>
      <c r="C34143" t="s">
        <v>1022</v>
      </c>
      <c r="D34143" t="s">
        <v>1017</v>
      </c>
      <c r="E34143" t="s">
        <v>1018</v>
      </c>
      <c r="F34143" s="86">
        <v>10523548.115568399</v>
      </c>
    </row>
    <row r="34144" spans="1:6">
      <c r="A34144">
        <v>2023</v>
      </c>
      <c r="B34144" t="s">
        <v>1058</v>
      </c>
      <c r="C34144" t="s">
        <v>1022</v>
      </c>
      <c r="D34144" t="s">
        <v>1017</v>
      </c>
      <c r="E34144" t="s">
        <v>1018</v>
      </c>
      <c r="F34144" s="86">
        <v>10297322.6376036</v>
      </c>
    </row>
    <row r="34145" spans="1:6">
      <c r="A34145">
        <v>2024</v>
      </c>
      <c r="B34145" t="s">
        <v>1058</v>
      </c>
      <c r="C34145" t="s">
        <v>1022</v>
      </c>
      <c r="D34145" t="s">
        <v>1017</v>
      </c>
      <c r="E34145" t="s">
        <v>1018</v>
      </c>
      <c r="F34145" s="86">
        <v>10094388.1049868</v>
      </c>
    </row>
    <row r="34146" spans="1:6">
      <c r="A34146">
        <v>2025</v>
      </c>
      <c r="B34146" t="s">
        <v>1058</v>
      </c>
      <c r="C34146" t="s">
        <v>1022</v>
      </c>
      <c r="D34146" t="s">
        <v>1017</v>
      </c>
      <c r="E34146" t="s">
        <v>1018</v>
      </c>
      <c r="F34146" s="86">
        <v>9904667.4845193494</v>
      </c>
    </row>
    <row r="34147" spans="1:6">
      <c r="A34147">
        <v>2026</v>
      </c>
      <c r="B34147" t="s">
        <v>1058</v>
      </c>
      <c r="C34147" t="s">
        <v>1022</v>
      </c>
      <c r="D34147" t="s">
        <v>1017</v>
      </c>
      <c r="E34147" t="s">
        <v>1018</v>
      </c>
      <c r="F34147" s="86">
        <v>9756183.7342240196</v>
      </c>
    </row>
    <row r="34148" spans="1:6">
      <c r="A34148">
        <v>2027</v>
      </c>
      <c r="B34148" t="s">
        <v>1058</v>
      </c>
      <c r="C34148" t="s">
        <v>1022</v>
      </c>
      <c r="D34148" t="s">
        <v>1017</v>
      </c>
      <c r="E34148" t="s">
        <v>1018</v>
      </c>
      <c r="F34148" s="86">
        <v>9636415.3182817996</v>
      </c>
    </row>
    <row r="34149" spans="1:6">
      <c r="A34149">
        <v>2028</v>
      </c>
      <c r="B34149" t="s">
        <v>1058</v>
      </c>
      <c r="C34149" t="s">
        <v>1022</v>
      </c>
      <c r="D34149" t="s">
        <v>1017</v>
      </c>
      <c r="E34149" t="s">
        <v>1018</v>
      </c>
      <c r="F34149" s="86">
        <v>9544248.6269750409</v>
      </c>
    </row>
    <row r="34150" spans="1:6">
      <c r="A34150">
        <v>2029</v>
      </c>
      <c r="B34150" t="s">
        <v>1058</v>
      </c>
      <c r="C34150" t="s">
        <v>1022</v>
      </c>
      <c r="D34150" t="s">
        <v>1017</v>
      </c>
      <c r="E34150" t="s">
        <v>1018</v>
      </c>
      <c r="F34150" s="86">
        <v>9477145.0814463701</v>
      </c>
    </row>
    <row r="34151" spans="1:6">
      <c r="A34151">
        <v>2030</v>
      </c>
      <c r="B34151" t="s">
        <v>1058</v>
      </c>
      <c r="C34151" t="s">
        <v>1022</v>
      </c>
      <c r="D34151" t="s">
        <v>1017</v>
      </c>
      <c r="E34151" t="s">
        <v>1018</v>
      </c>
      <c r="F34151" s="86">
        <v>9431325.9803649392</v>
      </c>
    </row>
    <row r="34152" spans="1:6">
      <c r="A34152">
        <v>2031</v>
      </c>
      <c r="B34152" t="s">
        <v>1058</v>
      </c>
      <c r="C34152" t="s">
        <v>1022</v>
      </c>
      <c r="D34152" t="s">
        <v>1017</v>
      </c>
      <c r="E34152" t="s">
        <v>1018</v>
      </c>
      <c r="F34152" s="86">
        <v>9390857.4875214193</v>
      </c>
    </row>
    <row r="34153" spans="1:6">
      <c r="A34153">
        <v>2032</v>
      </c>
      <c r="B34153" t="s">
        <v>1058</v>
      </c>
      <c r="C34153" t="s">
        <v>1022</v>
      </c>
      <c r="D34153" t="s">
        <v>1017</v>
      </c>
      <c r="E34153" t="s">
        <v>1018</v>
      </c>
      <c r="F34153" s="86">
        <v>9375193.8409679793</v>
      </c>
    </row>
    <row r="34154" spans="1:6">
      <c r="A34154">
        <v>2033</v>
      </c>
      <c r="B34154" t="s">
        <v>1058</v>
      </c>
      <c r="C34154" t="s">
        <v>1022</v>
      </c>
      <c r="D34154" t="s">
        <v>1017</v>
      </c>
      <c r="E34154" t="s">
        <v>1018</v>
      </c>
      <c r="F34154" s="86">
        <v>9368564.2462549396</v>
      </c>
    </row>
    <row r="34155" spans="1:6">
      <c r="A34155">
        <v>2034</v>
      </c>
      <c r="B34155" t="s">
        <v>1058</v>
      </c>
      <c r="C34155" t="s">
        <v>1022</v>
      </c>
      <c r="D34155" t="s">
        <v>1017</v>
      </c>
      <c r="E34155" t="s">
        <v>1018</v>
      </c>
      <c r="F34155" s="86">
        <v>9367926.0978903901</v>
      </c>
    </row>
    <row r="34156" spans="1:6">
      <c r="A34156">
        <v>2035</v>
      </c>
      <c r="B34156" t="s">
        <v>1058</v>
      </c>
      <c r="C34156" t="s">
        <v>1022</v>
      </c>
      <c r="D34156" t="s">
        <v>1017</v>
      </c>
      <c r="E34156" t="s">
        <v>1018</v>
      </c>
      <c r="F34156" s="86">
        <v>9371359.3320987504</v>
      </c>
    </row>
    <row r="34157" spans="1:6">
      <c r="A34157">
        <v>2036</v>
      </c>
      <c r="B34157" t="s">
        <v>1058</v>
      </c>
      <c r="C34157" t="s">
        <v>1022</v>
      </c>
      <c r="D34157" t="s">
        <v>1017</v>
      </c>
      <c r="E34157" t="s">
        <v>1018</v>
      </c>
      <c r="F34157" s="86">
        <v>9377726.2486062907</v>
      </c>
    </row>
    <row r="34158" spans="1:6">
      <c r="A34158">
        <v>2037</v>
      </c>
      <c r="B34158" t="s">
        <v>1058</v>
      </c>
      <c r="C34158" t="s">
        <v>1022</v>
      </c>
      <c r="D34158" t="s">
        <v>1017</v>
      </c>
      <c r="E34158" t="s">
        <v>1018</v>
      </c>
      <c r="F34158" s="86">
        <v>9386314.1755107399</v>
      </c>
    </row>
    <row r="34159" spans="1:6">
      <c r="A34159">
        <v>2038</v>
      </c>
      <c r="B34159" t="s">
        <v>1058</v>
      </c>
      <c r="C34159" t="s">
        <v>1022</v>
      </c>
      <c r="D34159" t="s">
        <v>1017</v>
      </c>
      <c r="E34159" t="s">
        <v>1018</v>
      </c>
      <c r="F34159" s="86">
        <v>9384915.2509620804</v>
      </c>
    </row>
    <row r="34160" spans="1:6">
      <c r="A34160">
        <v>2039</v>
      </c>
      <c r="B34160" t="s">
        <v>1058</v>
      </c>
      <c r="C34160" t="s">
        <v>1022</v>
      </c>
      <c r="D34160" t="s">
        <v>1017</v>
      </c>
      <c r="E34160" t="s">
        <v>1018</v>
      </c>
      <c r="F34160" s="86">
        <v>9396397.7955210097</v>
      </c>
    </row>
    <row r="34161" spans="1:6">
      <c r="A34161">
        <v>2040</v>
      </c>
      <c r="B34161" t="s">
        <v>1058</v>
      </c>
      <c r="C34161" t="s">
        <v>1022</v>
      </c>
      <c r="D34161" t="s">
        <v>1017</v>
      </c>
      <c r="E34161" t="s">
        <v>1018</v>
      </c>
      <c r="F34161" s="86">
        <v>9408786.7281401996</v>
      </c>
    </row>
    <row r="34162" spans="1:6">
      <c r="A34162">
        <v>2041</v>
      </c>
      <c r="B34162" t="s">
        <v>1058</v>
      </c>
      <c r="C34162" t="s">
        <v>1022</v>
      </c>
      <c r="D34162" t="s">
        <v>1017</v>
      </c>
      <c r="E34162" t="s">
        <v>1018</v>
      </c>
      <c r="F34162" s="86">
        <v>9423639.4458932709</v>
      </c>
    </row>
    <row r="34163" spans="1:6">
      <c r="A34163">
        <v>2042</v>
      </c>
      <c r="B34163" t="s">
        <v>1058</v>
      </c>
      <c r="C34163" t="s">
        <v>1022</v>
      </c>
      <c r="D34163" t="s">
        <v>1017</v>
      </c>
      <c r="E34163" t="s">
        <v>1018</v>
      </c>
      <c r="F34163" s="86">
        <v>9438716.7941838894</v>
      </c>
    </row>
    <row r="34164" spans="1:6">
      <c r="A34164">
        <v>2043</v>
      </c>
      <c r="B34164" t="s">
        <v>1058</v>
      </c>
      <c r="C34164" t="s">
        <v>1022</v>
      </c>
      <c r="D34164" t="s">
        <v>1017</v>
      </c>
      <c r="E34164" t="s">
        <v>1018</v>
      </c>
      <c r="F34164" s="86">
        <v>9454314.4076376408</v>
      </c>
    </row>
    <row r="34165" spans="1:6">
      <c r="A34165">
        <v>2044</v>
      </c>
      <c r="B34165" t="s">
        <v>1058</v>
      </c>
      <c r="C34165" t="s">
        <v>1022</v>
      </c>
      <c r="D34165" t="s">
        <v>1017</v>
      </c>
      <c r="E34165" t="s">
        <v>1018</v>
      </c>
      <c r="F34165" s="86">
        <v>9470373.9448421299</v>
      </c>
    </row>
    <row r="34166" spans="1:6">
      <c r="A34166">
        <v>2045</v>
      </c>
      <c r="B34166" t="s">
        <v>1058</v>
      </c>
      <c r="C34166" t="s">
        <v>1022</v>
      </c>
      <c r="D34166" t="s">
        <v>1017</v>
      </c>
      <c r="E34166" t="s">
        <v>1018</v>
      </c>
      <c r="F34166" s="86">
        <v>9475279.1450226791</v>
      </c>
    </row>
    <row r="34167" spans="1:6">
      <c r="A34167">
        <v>2046</v>
      </c>
      <c r="B34167" t="s">
        <v>1058</v>
      </c>
      <c r="C34167" t="s">
        <v>1022</v>
      </c>
      <c r="D34167" t="s">
        <v>1017</v>
      </c>
      <c r="E34167" t="s">
        <v>1018</v>
      </c>
      <c r="F34167" s="86">
        <v>9492089.6336560007</v>
      </c>
    </row>
    <row r="34168" spans="1:6">
      <c r="A34168">
        <v>2047</v>
      </c>
      <c r="B34168" t="s">
        <v>1058</v>
      </c>
      <c r="C34168" t="s">
        <v>1022</v>
      </c>
      <c r="D34168" t="s">
        <v>1017</v>
      </c>
      <c r="E34168" t="s">
        <v>1018</v>
      </c>
      <c r="F34168" s="86">
        <v>9509167.7878306396</v>
      </c>
    </row>
    <row r="34169" spans="1:6">
      <c r="A34169">
        <v>2048</v>
      </c>
      <c r="B34169" t="s">
        <v>1058</v>
      </c>
      <c r="C34169" t="s">
        <v>1022</v>
      </c>
      <c r="D34169" t="s">
        <v>1017</v>
      </c>
      <c r="E34169" t="s">
        <v>1018</v>
      </c>
      <c r="F34169" s="86">
        <v>9526451.8080953192</v>
      </c>
    </row>
    <row r="34170" spans="1:6">
      <c r="A34170">
        <v>2049</v>
      </c>
      <c r="B34170" t="s">
        <v>1058</v>
      </c>
      <c r="C34170" t="s">
        <v>1022</v>
      </c>
      <c r="D34170" t="s">
        <v>1017</v>
      </c>
      <c r="E34170" t="s">
        <v>1018</v>
      </c>
      <c r="F34170" s="86">
        <v>9543883.1512964591</v>
      </c>
    </row>
    <row r="34171" spans="1:6">
      <c r="A34171">
        <v>2050</v>
      </c>
      <c r="B34171" t="s">
        <v>1058</v>
      </c>
      <c r="C34171" t="s">
        <v>1022</v>
      </c>
      <c r="D34171" t="s">
        <v>1017</v>
      </c>
      <c r="E34171" t="s">
        <v>1018</v>
      </c>
      <c r="F34171" s="86">
        <v>9561434.1516292095</v>
      </c>
    </row>
    <row r="34172" spans="1:6">
      <c r="A34172">
        <v>2017</v>
      </c>
      <c r="B34172" t="s">
        <v>1059</v>
      </c>
      <c r="C34172" t="s">
        <v>1022</v>
      </c>
      <c r="D34172" t="s">
        <v>1017</v>
      </c>
      <c r="E34172" t="s">
        <v>1018</v>
      </c>
      <c r="F34172" s="86">
        <v>10718103.227466</v>
      </c>
    </row>
    <row r="34173" spans="1:6">
      <c r="A34173">
        <v>2018</v>
      </c>
      <c r="B34173" t="s">
        <v>1059</v>
      </c>
      <c r="C34173" t="s">
        <v>1022</v>
      </c>
      <c r="D34173" t="s">
        <v>1017</v>
      </c>
      <c r="E34173" t="s">
        <v>1018</v>
      </c>
      <c r="F34173" s="86">
        <v>10921228.321646599</v>
      </c>
    </row>
    <row r="34174" spans="1:6">
      <c r="A34174">
        <v>2019</v>
      </c>
      <c r="B34174" t="s">
        <v>1059</v>
      </c>
      <c r="C34174" t="s">
        <v>1022</v>
      </c>
      <c r="D34174" t="s">
        <v>1017</v>
      </c>
      <c r="E34174" t="s">
        <v>1018</v>
      </c>
      <c r="F34174" s="86">
        <v>10667862.911535701</v>
      </c>
    </row>
    <row r="34175" spans="1:6">
      <c r="A34175">
        <v>2020</v>
      </c>
      <c r="B34175" t="s">
        <v>1059</v>
      </c>
      <c r="C34175" t="s">
        <v>1022</v>
      </c>
      <c r="D34175" t="s">
        <v>1017</v>
      </c>
      <c r="E34175" t="s">
        <v>1018</v>
      </c>
      <c r="F34175" s="86">
        <v>10418303.262164701</v>
      </c>
    </row>
    <row r="34176" spans="1:6">
      <c r="A34176">
        <v>2021</v>
      </c>
      <c r="B34176" t="s">
        <v>1059</v>
      </c>
      <c r="C34176" t="s">
        <v>1022</v>
      </c>
      <c r="D34176" t="s">
        <v>1017</v>
      </c>
      <c r="E34176" t="s">
        <v>1018</v>
      </c>
      <c r="F34176" s="86">
        <v>10174700.689913999</v>
      </c>
    </row>
    <row r="34177" spans="1:6">
      <c r="A34177">
        <v>2022</v>
      </c>
      <c r="B34177" t="s">
        <v>1059</v>
      </c>
      <c r="C34177" t="s">
        <v>1022</v>
      </c>
      <c r="D34177" t="s">
        <v>1017</v>
      </c>
      <c r="E34177" t="s">
        <v>1018</v>
      </c>
      <c r="F34177" s="86">
        <v>9944311.7308206297</v>
      </c>
    </row>
    <row r="34178" spans="1:6">
      <c r="A34178">
        <v>2023</v>
      </c>
      <c r="B34178" t="s">
        <v>1059</v>
      </c>
      <c r="C34178" t="s">
        <v>1022</v>
      </c>
      <c r="D34178" t="s">
        <v>1017</v>
      </c>
      <c r="E34178" t="s">
        <v>1018</v>
      </c>
      <c r="F34178" s="86">
        <v>9733397.4879628997</v>
      </c>
    </row>
    <row r="34179" spans="1:6">
      <c r="A34179">
        <v>2024</v>
      </c>
      <c r="B34179" t="s">
        <v>1059</v>
      </c>
      <c r="C34179" t="s">
        <v>1022</v>
      </c>
      <c r="D34179" t="s">
        <v>1017</v>
      </c>
      <c r="E34179" t="s">
        <v>1018</v>
      </c>
      <c r="F34179" s="86">
        <v>9538055.3921632506</v>
      </c>
    </row>
    <row r="34180" spans="1:6">
      <c r="A34180">
        <v>2025</v>
      </c>
      <c r="B34180" t="s">
        <v>1059</v>
      </c>
      <c r="C34180" t="s">
        <v>1022</v>
      </c>
      <c r="D34180" t="s">
        <v>1017</v>
      </c>
      <c r="E34180" t="s">
        <v>1018</v>
      </c>
      <c r="F34180" s="86">
        <v>9364289.9609375298</v>
      </c>
    </row>
    <row r="34181" spans="1:6">
      <c r="A34181">
        <v>2026</v>
      </c>
      <c r="B34181" t="s">
        <v>1059</v>
      </c>
      <c r="C34181" t="s">
        <v>1022</v>
      </c>
      <c r="D34181" t="s">
        <v>1017</v>
      </c>
      <c r="E34181" t="s">
        <v>1018</v>
      </c>
      <c r="F34181" s="86">
        <v>9219401.4638272207</v>
      </c>
    </row>
    <row r="34182" spans="1:6">
      <c r="A34182">
        <v>2027</v>
      </c>
      <c r="B34182" t="s">
        <v>1059</v>
      </c>
      <c r="C34182" t="s">
        <v>1022</v>
      </c>
      <c r="D34182" t="s">
        <v>1017</v>
      </c>
      <c r="E34182" t="s">
        <v>1018</v>
      </c>
      <c r="F34182" s="86">
        <v>9097223.70155585</v>
      </c>
    </row>
    <row r="34183" spans="1:6">
      <c r="A34183">
        <v>2028</v>
      </c>
      <c r="B34183" t="s">
        <v>1059</v>
      </c>
      <c r="C34183" t="s">
        <v>1022</v>
      </c>
      <c r="D34183" t="s">
        <v>1017</v>
      </c>
      <c r="E34183" t="s">
        <v>1018</v>
      </c>
      <c r="F34183" s="86">
        <v>8999655.5540478807</v>
      </c>
    </row>
    <row r="34184" spans="1:6">
      <c r="A34184">
        <v>2029</v>
      </c>
      <c r="B34184" t="s">
        <v>1059</v>
      </c>
      <c r="C34184" t="s">
        <v>1022</v>
      </c>
      <c r="D34184" t="s">
        <v>1017</v>
      </c>
      <c r="E34184" t="s">
        <v>1018</v>
      </c>
      <c r="F34184" s="86">
        <v>8923966.5543745607</v>
      </c>
    </row>
    <row r="34185" spans="1:6">
      <c r="A34185">
        <v>2030</v>
      </c>
      <c r="B34185" t="s">
        <v>1059</v>
      </c>
      <c r="C34185" t="s">
        <v>1022</v>
      </c>
      <c r="D34185" t="s">
        <v>1017</v>
      </c>
      <c r="E34185" t="s">
        <v>1018</v>
      </c>
      <c r="F34185" s="86">
        <v>8869226.9714741893</v>
      </c>
    </row>
    <row r="34186" spans="1:6">
      <c r="A34186">
        <v>2031</v>
      </c>
      <c r="B34186" t="s">
        <v>1059</v>
      </c>
      <c r="C34186" t="s">
        <v>1022</v>
      </c>
      <c r="D34186" t="s">
        <v>1017</v>
      </c>
      <c r="E34186" t="s">
        <v>1018</v>
      </c>
      <c r="F34186" s="86">
        <v>8827269.1578395609</v>
      </c>
    </row>
    <row r="34187" spans="1:6">
      <c r="A34187">
        <v>2032</v>
      </c>
      <c r="B34187" t="s">
        <v>1059</v>
      </c>
      <c r="C34187" t="s">
        <v>1022</v>
      </c>
      <c r="D34187" t="s">
        <v>1017</v>
      </c>
      <c r="E34187" t="s">
        <v>1018</v>
      </c>
      <c r="F34187" s="86">
        <v>8797772.5546779204</v>
      </c>
    </row>
    <row r="34188" spans="1:6">
      <c r="A34188">
        <v>2033</v>
      </c>
      <c r="B34188" t="s">
        <v>1059</v>
      </c>
      <c r="C34188" t="s">
        <v>1022</v>
      </c>
      <c r="D34188" t="s">
        <v>1017</v>
      </c>
      <c r="E34188" t="s">
        <v>1018</v>
      </c>
      <c r="F34188" s="86">
        <v>8780080.8962584101</v>
      </c>
    </row>
    <row r="34189" spans="1:6">
      <c r="A34189">
        <v>2034</v>
      </c>
      <c r="B34189" t="s">
        <v>1059</v>
      </c>
      <c r="C34189" t="s">
        <v>1022</v>
      </c>
      <c r="D34189" t="s">
        <v>1017</v>
      </c>
      <c r="E34189" t="s">
        <v>1018</v>
      </c>
      <c r="F34189" s="86">
        <v>8765522.7231621109</v>
      </c>
    </row>
    <row r="34190" spans="1:6">
      <c r="A34190">
        <v>2035</v>
      </c>
      <c r="B34190" t="s">
        <v>1059</v>
      </c>
      <c r="C34190" t="s">
        <v>1022</v>
      </c>
      <c r="D34190" t="s">
        <v>1017</v>
      </c>
      <c r="E34190" t="s">
        <v>1018</v>
      </c>
      <c r="F34190" s="86">
        <v>8755574.9344690703</v>
      </c>
    </row>
    <row r="34191" spans="1:6">
      <c r="A34191">
        <v>2036</v>
      </c>
      <c r="B34191" t="s">
        <v>1059</v>
      </c>
      <c r="C34191" t="s">
        <v>1022</v>
      </c>
      <c r="D34191" t="s">
        <v>1017</v>
      </c>
      <c r="E34191" t="s">
        <v>1018</v>
      </c>
      <c r="F34191" s="86">
        <v>8752494.3994107097</v>
      </c>
    </row>
    <row r="34192" spans="1:6">
      <c r="A34192">
        <v>2037</v>
      </c>
      <c r="B34192" t="s">
        <v>1059</v>
      </c>
      <c r="C34192" t="s">
        <v>1022</v>
      </c>
      <c r="D34192" t="s">
        <v>1017</v>
      </c>
      <c r="E34192" t="s">
        <v>1018</v>
      </c>
      <c r="F34192" s="86">
        <v>8750116.9516559597</v>
      </c>
    </row>
    <row r="34193" spans="1:6">
      <c r="A34193">
        <v>2038</v>
      </c>
      <c r="B34193" t="s">
        <v>1059</v>
      </c>
      <c r="C34193" t="s">
        <v>1022</v>
      </c>
      <c r="D34193" t="s">
        <v>1017</v>
      </c>
      <c r="E34193" t="s">
        <v>1018</v>
      </c>
      <c r="F34193" s="86">
        <v>8750683.4801428095</v>
      </c>
    </row>
    <row r="34194" spans="1:6">
      <c r="A34194">
        <v>2039</v>
      </c>
      <c r="B34194" t="s">
        <v>1059</v>
      </c>
      <c r="C34194" t="s">
        <v>1022</v>
      </c>
      <c r="D34194" t="s">
        <v>1017</v>
      </c>
      <c r="E34194" t="s">
        <v>1018</v>
      </c>
      <c r="F34194" s="86">
        <v>8756783.9712843802</v>
      </c>
    </row>
    <row r="34195" spans="1:6">
      <c r="A34195">
        <v>2040</v>
      </c>
      <c r="B34195" t="s">
        <v>1059</v>
      </c>
      <c r="C34195" t="s">
        <v>1022</v>
      </c>
      <c r="D34195" t="s">
        <v>1017</v>
      </c>
      <c r="E34195" t="s">
        <v>1018</v>
      </c>
      <c r="F34195" s="86">
        <v>8762383.0301224701</v>
      </c>
    </row>
    <row r="34196" spans="1:6">
      <c r="A34196">
        <v>2041</v>
      </c>
      <c r="B34196" t="s">
        <v>1059</v>
      </c>
      <c r="C34196" t="s">
        <v>1022</v>
      </c>
      <c r="D34196" t="s">
        <v>1017</v>
      </c>
      <c r="E34196" t="s">
        <v>1018</v>
      </c>
      <c r="F34196" s="86">
        <v>8768735.1499998402</v>
      </c>
    </row>
    <row r="34197" spans="1:6">
      <c r="A34197">
        <v>2042</v>
      </c>
      <c r="B34197" t="s">
        <v>1059</v>
      </c>
      <c r="C34197" t="s">
        <v>1022</v>
      </c>
      <c r="D34197" t="s">
        <v>1017</v>
      </c>
      <c r="E34197" t="s">
        <v>1018</v>
      </c>
      <c r="F34197" s="86">
        <v>8780516.9538004808</v>
      </c>
    </row>
    <row r="34198" spans="1:6">
      <c r="A34198">
        <v>2043</v>
      </c>
      <c r="B34198" t="s">
        <v>1059</v>
      </c>
      <c r="C34198" t="s">
        <v>1022</v>
      </c>
      <c r="D34198" t="s">
        <v>1017</v>
      </c>
      <c r="E34198" t="s">
        <v>1018</v>
      </c>
      <c r="F34198" s="86">
        <v>8791409.6327153109</v>
      </c>
    </row>
    <row r="34199" spans="1:6">
      <c r="A34199">
        <v>2044</v>
      </c>
      <c r="B34199" t="s">
        <v>1059</v>
      </c>
      <c r="C34199" t="s">
        <v>1022</v>
      </c>
      <c r="D34199" t="s">
        <v>1017</v>
      </c>
      <c r="E34199" t="s">
        <v>1018</v>
      </c>
      <c r="F34199" s="86">
        <v>8803961.2074146196</v>
      </c>
    </row>
    <row r="34200" spans="1:6">
      <c r="A34200">
        <v>2045</v>
      </c>
      <c r="B34200" t="s">
        <v>1059</v>
      </c>
      <c r="C34200" t="s">
        <v>1022</v>
      </c>
      <c r="D34200" t="s">
        <v>1017</v>
      </c>
      <c r="E34200" t="s">
        <v>1018</v>
      </c>
      <c r="F34200" s="86">
        <v>8820816.5504213907</v>
      </c>
    </row>
    <row r="34201" spans="1:6">
      <c r="A34201">
        <v>2046</v>
      </c>
      <c r="B34201" t="s">
        <v>1059</v>
      </c>
      <c r="C34201" t="s">
        <v>1022</v>
      </c>
      <c r="D34201" t="s">
        <v>1017</v>
      </c>
      <c r="E34201" t="s">
        <v>1018</v>
      </c>
      <c r="F34201" s="86">
        <v>8836211.6968952995</v>
      </c>
    </row>
    <row r="34202" spans="1:6">
      <c r="A34202">
        <v>2047</v>
      </c>
      <c r="B34202" t="s">
        <v>1059</v>
      </c>
      <c r="C34202" t="s">
        <v>1022</v>
      </c>
      <c r="D34202" t="s">
        <v>1017</v>
      </c>
      <c r="E34202" t="s">
        <v>1018</v>
      </c>
      <c r="F34202" s="86">
        <v>8852704.4076430704</v>
      </c>
    </row>
    <row r="34203" spans="1:6">
      <c r="A34203">
        <v>2048</v>
      </c>
      <c r="B34203" t="s">
        <v>1059</v>
      </c>
      <c r="C34203" t="s">
        <v>1022</v>
      </c>
      <c r="D34203" t="s">
        <v>1017</v>
      </c>
      <c r="E34203" t="s">
        <v>1018</v>
      </c>
      <c r="F34203" s="86">
        <v>8872903.9301100597</v>
      </c>
    </row>
    <row r="34204" spans="1:6">
      <c r="A34204">
        <v>2049</v>
      </c>
      <c r="B34204" t="s">
        <v>1059</v>
      </c>
      <c r="C34204" t="s">
        <v>1022</v>
      </c>
      <c r="D34204" t="s">
        <v>1017</v>
      </c>
      <c r="E34204" t="s">
        <v>1018</v>
      </c>
      <c r="F34204" s="86">
        <v>8890930.6882797107</v>
      </c>
    </row>
    <row r="34205" spans="1:6">
      <c r="A34205">
        <v>2050</v>
      </c>
      <c r="B34205" t="s">
        <v>1059</v>
      </c>
      <c r="C34205" t="s">
        <v>1022</v>
      </c>
      <c r="D34205" t="s">
        <v>1017</v>
      </c>
      <c r="E34205" t="s">
        <v>1018</v>
      </c>
      <c r="F34205" s="86">
        <v>8912020.3588884193</v>
      </c>
    </row>
    <row r="34206" spans="1:6">
      <c r="A34206">
        <v>2017</v>
      </c>
      <c r="B34206" t="s">
        <v>1060</v>
      </c>
      <c r="C34206" t="s">
        <v>1022</v>
      </c>
      <c r="D34206" t="s">
        <v>1017</v>
      </c>
      <c r="E34206" t="s">
        <v>1018</v>
      </c>
      <c r="F34206" s="86">
        <v>527259.246241102</v>
      </c>
    </row>
    <row r="34207" spans="1:6">
      <c r="A34207">
        <v>2018</v>
      </c>
      <c r="B34207" t="s">
        <v>1060</v>
      </c>
      <c r="C34207" t="s">
        <v>1022</v>
      </c>
      <c r="D34207" t="s">
        <v>1017</v>
      </c>
      <c r="E34207" t="s">
        <v>1018</v>
      </c>
      <c r="F34207" s="86">
        <v>566975.02048825996</v>
      </c>
    </row>
    <row r="34208" spans="1:6">
      <c r="A34208">
        <v>2019</v>
      </c>
      <c r="B34208" t="s">
        <v>1060</v>
      </c>
      <c r="C34208" t="s">
        <v>1022</v>
      </c>
      <c r="D34208" t="s">
        <v>1017</v>
      </c>
      <c r="E34208" t="s">
        <v>1018</v>
      </c>
      <c r="F34208" s="86">
        <v>557318.84232023498</v>
      </c>
    </row>
    <row r="34209" spans="1:6">
      <c r="A34209">
        <v>2020</v>
      </c>
      <c r="B34209" t="s">
        <v>1060</v>
      </c>
      <c r="C34209" t="s">
        <v>1022</v>
      </c>
      <c r="D34209" t="s">
        <v>1017</v>
      </c>
      <c r="E34209" t="s">
        <v>1018</v>
      </c>
      <c r="F34209" s="86">
        <v>547608.431671064</v>
      </c>
    </row>
    <row r="34210" spans="1:6">
      <c r="A34210">
        <v>2021</v>
      </c>
      <c r="B34210" t="s">
        <v>1060</v>
      </c>
      <c r="C34210" t="s">
        <v>1022</v>
      </c>
      <c r="D34210" t="s">
        <v>1017</v>
      </c>
      <c r="E34210" t="s">
        <v>1018</v>
      </c>
      <c r="F34210" s="86">
        <v>538328.56068480201</v>
      </c>
    </row>
    <row r="34211" spans="1:6">
      <c r="A34211">
        <v>2022</v>
      </c>
      <c r="B34211" t="s">
        <v>1060</v>
      </c>
      <c r="C34211" t="s">
        <v>1022</v>
      </c>
      <c r="D34211" t="s">
        <v>1017</v>
      </c>
      <c r="E34211" t="s">
        <v>1018</v>
      </c>
      <c r="F34211" s="86">
        <v>529663.67706413101</v>
      </c>
    </row>
    <row r="34212" spans="1:6">
      <c r="A34212">
        <v>2023</v>
      </c>
      <c r="B34212" t="s">
        <v>1060</v>
      </c>
      <c r="C34212" t="s">
        <v>1022</v>
      </c>
      <c r="D34212" t="s">
        <v>1017</v>
      </c>
      <c r="E34212" t="s">
        <v>1018</v>
      </c>
      <c r="F34212" s="86">
        <v>521767.70881549298</v>
      </c>
    </row>
    <row r="34213" spans="1:6">
      <c r="A34213">
        <v>2024</v>
      </c>
      <c r="B34213" t="s">
        <v>1060</v>
      </c>
      <c r="C34213" t="s">
        <v>1022</v>
      </c>
      <c r="D34213" t="s">
        <v>1017</v>
      </c>
      <c r="E34213" t="s">
        <v>1018</v>
      </c>
      <c r="F34213" s="86">
        <v>514796.65880177001</v>
      </c>
    </row>
    <row r="34214" spans="1:6">
      <c r="A34214">
        <v>2025</v>
      </c>
      <c r="B34214" t="s">
        <v>1060</v>
      </c>
      <c r="C34214" t="s">
        <v>1022</v>
      </c>
      <c r="D34214" t="s">
        <v>1017</v>
      </c>
      <c r="E34214" t="s">
        <v>1018</v>
      </c>
      <c r="F34214" s="86">
        <v>508399.00873287098</v>
      </c>
    </row>
    <row r="34215" spans="1:6">
      <c r="A34215">
        <v>2026</v>
      </c>
      <c r="B34215" t="s">
        <v>1060</v>
      </c>
      <c r="C34215" t="s">
        <v>1022</v>
      </c>
      <c r="D34215" t="s">
        <v>1017</v>
      </c>
      <c r="E34215" t="s">
        <v>1018</v>
      </c>
      <c r="F34215" s="86">
        <v>503697.543723037</v>
      </c>
    </row>
    <row r="34216" spans="1:6">
      <c r="A34216">
        <v>2027</v>
      </c>
      <c r="B34216" t="s">
        <v>1060</v>
      </c>
      <c r="C34216" t="s">
        <v>1022</v>
      </c>
      <c r="D34216" t="s">
        <v>1017</v>
      </c>
      <c r="E34216" t="s">
        <v>1018</v>
      </c>
      <c r="F34216" s="86">
        <v>500232.92207039997</v>
      </c>
    </row>
    <row r="34217" spans="1:6">
      <c r="A34217">
        <v>2028</v>
      </c>
      <c r="B34217" t="s">
        <v>1060</v>
      </c>
      <c r="C34217" t="s">
        <v>1022</v>
      </c>
      <c r="D34217" t="s">
        <v>1017</v>
      </c>
      <c r="E34217" t="s">
        <v>1018</v>
      </c>
      <c r="F34217" s="86">
        <v>497974.35659280099</v>
      </c>
    </row>
    <row r="34218" spans="1:6">
      <c r="A34218">
        <v>2029</v>
      </c>
      <c r="B34218" t="s">
        <v>1060</v>
      </c>
      <c r="C34218" t="s">
        <v>1022</v>
      </c>
      <c r="D34218" t="s">
        <v>1017</v>
      </c>
      <c r="E34218" t="s">
        <v>1018</v>
      </c>
      <c r="F34218" s="86">
        <v>496825.00953326997</v>
      </c>
    </row>
    <row r="34219" spans="1:6">
      <c r="A34219">
        <v>2030</v>
      </c>
      <c r="B34219" t="s">
        <v>1060</v>
      </c>
      <c r="C34219" t="s">
        <v>1022</v>
      </c>
      <c r="D34219" t="s">
        <v>1017</v>
      </c>
      <c r="E34219" t="s">
        <v>1018</v>
      </c>
      <c r="F34219" s="86">
        <v>496170.95049899002</v>
      </c>
    </row>
    <row r="34220" spans="1:6">
      <c r="A34220">
        <v>2031</v>
      </c>
      <c r="B34220" t="s">
        <v>1060</v>
      </c>
      <c r="C34220" t="s">
        <v>1022</v>
      </c>
      <c r="D34220" t="s">
        <v>1017</v>
      </c>
      <c r="E34220" t="s">
        <v>1018</v>
      </c>
      <c r="F34220" s="86">
        <v>496795.11152435001</v>
      </c>
    </row>
    <row r="34221" spans="1:6">
      <c r="A34221">
        <v>2032</v>
      </c>
      <c r="B34221" t="s">
        <v>1060</v>
      </c>
      <c r="C34221" t="s">
        <v>1022</v>
      </c>
      <c r="D34221" t="s">
        <v>1017</v>
      </c>
      <c r="E34221" t="s">
        <v>1018</v>
      </c>
      <c r="F34221" s="86">
        <v>498054.98985679803</v>
      </c>
    </row>
    <row r="34222" spans="1:6">
      <c r="A34222">
        <v>2033</v>
      </c>
      <c r="B34222" t="s">
        <v>1060</v>
      </c>
      <c r="C34222" t="s">
        <v>1022</v>
      </c>
      <c r="D34222" t="s">
        <v>1017</v>
      </c>
      <c r="E34222" t="s">
        <v>1018</v>
      </c>
      <c r="F34222" s="86">
        <v>499780.19480980298</v>
      </c>
    </row>
    <row r="34223" spans="1:6">
      <c r="A34223">
        <v>2034</v>
      </c>
      <c r="B34223" t="s">
        <v>1060</v>
      </c>
      <c r="C34223" t="s">
        <v>1022</v>
      </c>
      <c r="D34223" t="s">
        <v>1017</v>
      </c>
      <c r="E34223" t="s">
        <v>1018</v>
      </c>
      <c r="F34223" s="86">
        <v>501392.78632923699</v>
      </c>
    </row>
    <row r="34224" spans="1:6">
      <c r="A34224">
        <v>2035</v>
      </c>
      <c r="B34224" t="s">
        <v>1060</v>
      </c>
      <c r="C34224" t="s">
        <v>1022</v>
      </c>
      <c r="D34224" t="s">
        <v>1017</v>
      </c>
      <c r="E34224" t="s">
        <v>1018</v>
      </c>
      <c r="F34224" s="86">
        <v>503700.78929206799</v>
      </c>
    </row>
    <row r="34225" spans="1:6">
      <c r="A34225">
        <v>2036</v>
      </c>
      <c r="B34225" t="s">
        <v>1060</v>
      </c>
      <c r="C34225" t="s">
        <v>1022</v>
      </c>
      <c r="D34225" t="s">
        <v>1017</v>
      </c>
      <c r="E34225" t="s">
        <v>1018</v>
      </c>
      <c r="F34225" s="86">
        <v>506207.74182419898</v>
      </c>
    </row>
    <row r="34226" spans="1:6">
      <c r="A34226">
        <v>2037</v>
      </c>
      <c r="B34226" t="s">
        <v>1060</v>
      </c>
      <c r="C34226" t="s">
        <v>1022</v>
      </c>
      <c r="D34226" t="s">
        <v>1017</v>
      </c>
      <c r="E34226" t="s">
        <v>1018</v>
      </c>
      <c r="F34226" s="86">
        <v>508437.680425648</v>
      </c>
    </row>
    <row r="34227" spans="1:6">
      <c r="A34227">
        <v>2038</v>
      </c>
      <c r="B34227" t="s">
        <v>1060</v>
      </c>
      <c r="C34227" t="s">
        <v>1022</v>
      </c>
      <c r="D34227" t="s">
        <v>1017</v>
      </c>
      <c r="E34227" t="s">
        <v>1018</v>
      </c>
      <c r="F34227" s="86">
        <v>511241.235015527</v>
      </c>
    </row>
    <row r="34228" spans="1:6">
      <c r="A34228">
        <v>2039</v>
      </c>
      <c r="B34228" t="s">
        <v>1060</v>
      </c>
      <c r="C34228" t="s">
        <v>1022</v>
      </c>
      <c r="D34228" t="s">
        <v>1017</v>
      </c>
      <c r="E34228" t="s">
        <v>1018</v>
      </c>
      <c r="F34228" s="86">
        <v>514151.69012282102</v>
      </c>
    </row>
    <row r="34229" spans="1:6">
      <c r="A34229">
        <v>2040</v>
      </c>
      <c r="B34229" t="s">
        <v>1060</v>
      </c>
      <c r="C34229" t="s">
        <v>1022</v>
      </c>
      <c r="D34229" t="s">
        <v>1017</v>
      </c>
      <c r="E34229" t="s">
        <v>1018</v>
      </c>
      <c r="F34229" s="86">
        <v>516707.90202845202</v>
      </c>
    </row>
    <row r="34230" spans="1:6">
      <c r="A34230">
        <v>2041</v>
      </c>
      <c r="B34230" t="s">
        <v>1060</v>
      </c>
      <c r="C34230" t="s">
        <v>1022</v>
      </c>
      <c r="D34230" t="s">
        <v>1017</v>
      </c>
      <c r="E34230" t="s">
        <v>1018</v>
      </c>
      <c r="F34230" s="86">
        <v>519761.63327114302</v>
      </c>
    </row>
    <row r="34231" spans="1:6">
      <c r="A34231">
        <v>2042</v>
      </c>
      <c r="B34231" t="s">
        <v>1060</v>
      </c>
      <c r="C34231" t="s">
        <v>1022</v>
      </c>
      <c r="D34231" t="s">
        <v>1017</v>
      </c>
      <c r="E34231" t="s">
        <v>1018</v>
      </c>
      <c r="F34231" s="86">
        <v>522891.66280424502</v>
      </c>
    </row>
    <row r="34232" spans="1:6">
      <c r="A34232">
        <v>2043</v>
      </c>
      <c r="B34232" t="s">
        <v>1060</v>
      </c>
      <c r="C34232" t="s">
        <v>1022</v>
      </c>
      <c r="D34232" t="s">
        <v>1017</v>
      </c>
      <c r="E34232" t="s">
        <v>1018</v>
      </c>
      <c r="F34232" s="86">
        <v>525637.99970118201</v>
      </c>
    </row>
    <row r="34233" spans="1:6">
      <c r="A34233">
        <v>2044</v>
      </c>
      <c r="B34233" t="s">
        <v>1060</v>
      </c>
      <c r="C34233" t="s">
        <v>1022</v>
      </c>
      <c r="D34233" t="s">
        <v>1017</v>
      </c>
      <c r="E34233" t="s">
        <v>1018</v>
      </c>
      <c r="F34233" s="86">
        <v>528863.72204015101</v>
      </c>
    </row>
    <row r="34234" spans="1:6">
      <c r="A34234">
        <v>2045</v>
      </c>
      <c r="B34234" t="s">
        <v>1060</v>
      </c>
      <c r="C34234" t="s">
        <v>1022</v>
      </c>
      <c r="D34234" t="s">
        <v>1017</v>
      </c>
      <c r="E34234" t="s">
        <v>1018</v>
      </c>
      <c r="F34234" s="86">
        <v>532125.40080158401</v>
      </c>
    </row>
    <row r="34235" spans="1:6">
      <c r="A34235">
        <v>2046</v>
      </c>
      <c r="B34235" t="s">
        <v>1060</v>
      </c>
      <c r="C34235" t="s">
        <v>1022</v>
      </c>
      <c r="D34235" t="s">
        <v>1017</v>
      </c>
      <c r="E34235" t="s">
        <v>1018</v>
      </c>
      <c r="F34235" s="86">
        <v>534979.087203403</v>
      </c>
    </row>
    <row r="34236" spans="1:6">
      <c r="A34236">
        <v>2047</v>
      </c>
      <c r="B34236" t="s">
        <v>1060</v>
      </c>
      <c r="C34236" t="s">
        <v>1022</v>
      </c>
      <c r="D34236" t="s">
        <v>1017</v>
      </c>
      <c r="E34236" t="s">
        <v>1018</v>
      </c>
      <c r="F34236" s="86">
        <v>538283.67834013095</v>
      </c>
    </row>
    <row r="34237" spans="1:6">
      <c r="A34237">
        <v>2048</v>
      </c>
      <c r="B34237" t="s">
        <v>1060</v>
      </c>
      <c r="C34237" t="s">
        <v>1022</v>
      </c>
      <c r="D34237" t="s">
        <v>1017</v>
      </c>
      <c r="E34237" t="s">
        <v>1018</v>
      </c>
      <c r="F34237" s="86">
        <v>541163.14087658795</v>
      </c>
    </row>
    <row r="34238" spans="1:6">
      <c r="A34238">
        <v>2049</v>
      </c>
      <c r="B34238" t="s">
        <v>1060</v>
      </c>
      <c r="C34238" t="s">
        <v>1022</v>
      </c>
      <c r="D34238" t="s">
        <v>1017</v>
      </c>
      <c r="E34238" t="s">
        <v>1018</v>
      </c>
      <c r="F34238" s="86">
        <v>544472.24064774998</v>
      </c>
    </row>
    <row r="34239" spans="1:6">
      <c r="A34239">
        <v>2050</v>
      </c>
      <c r="B34239" t="s">
        <v>1060</v>
      </c>
      <c r="C34239" t="s">
        <v>1022</v>
      </c>
      <c r="D34239" t="s">
        <v>1017</v>
      </c>
      <c r="E34239" t="s">
        <v>1018</v>
      </c>
      <c r="F34239" s="86">
        <v>547770.97959923802</v>
      </c>
    </row>
    <row r="34240" spans="1:6">
      <c r="A34240">
        <v>2017</v>
      </c>
      <c r="B34240" t="s">
        <v>1061</v>
      </c>
      <c r="C34240" t="s">
        <v>1022</v>
      </c>
      <c r="D34240" t="s">
        <v>1017</v>
      </c>
      <c r="E34240" t="s">
        <v>1018</v>
      </c>
      <c r="F34240" s="86">
        <v>13371908.0095331</v>
      </c>
    </row>
    <row r="34241" spans="1:6">
      <c r="A34241">
        <v>2018</v>
      </c>
      <c r="B34241" t="s">
        <v>1061</v>
      </c>
      <c r="C34241" t="s">
        <v>1022</v>
      </c>
      <c r="D34241" t="s">
        <v>1017</v>
      </c>
      <c r="E34241" t="s">
        <v>1018</v>
      </c>
      <c r="F34241" s="86">
        <v>13677210.6363618</v>
      </c>
    </row>
    <row r="34242" spans="1:6">
      <c r="A34242">
        <v>2019</v>
      </c>
      <c r="B34242" t="s">
        <v>1061</v>
      </c>
      <c r="C34242" t="s">
        <v>1022</v>
      </c>
      <c r="D34242" t="s">
        <v>1017</v>
      </c>
      <c r="E34242" t="s">
        <v>1018</v>
      </c>
      <c r="F34242" s="86">
        <v>13488191.2159501</v>
      </c>
    </row>
    <row r="34243" spans="1:6">
      <c r="A34243">
        <v>2020</v>
      </c>
      <c r="B34243" t="s">
        <v>1061</v>
      </c>
      <c r="C34243" t="s">
        <v>1022</v>
      </c>
      <c r="D34243" t="s">
        <v>1017</v>
      </c>
      <c r="E34243" t="s">
        <v>1018</v>
      </c>
      <c r="F34243" s="86">
        <v>13280784.481566001</v>
      </c>
    </row>
    <row r="34244" spans="1:6">
      <c r="A34244">
        <v>2021</v>
      </c>
      <c r="B34244" t="s">
        <v>1061</v>
      </c>
      <c r="C34244" t="s">
        <v>1022</v>
      </c>
      <c r="D34244" t="s">
        <v>1017</v>
      </c>
      <c r="E34244" t="s">
        <v>1018</v>
      </c>
      <c r="F34244" s="86">
        <v>13098330.414886</v>
      </c>
    </row>
    <row r="34245" spans="1:6">
      <c r="A34245">
        <v>2022</v>
      </c>
      <c r="B34245" t="s">
        <v>1061</v>
      </c>
      <c r="C34245" t="s">
        <v>1022</v>
      </c>
      <c r="D34245" t="s">
        <v>1017</v>
      </c>
      <c r="E34245" t="s">
        <v>1018</v>
      </c>
      <c r="F34245" s="86">
        <v>12911354.953853</v>
      </c>
    </row>
    <row r="34246" spans="1:6">
      <c r="A34246">
        <v>2023</v>
      </c>
      <c r="B34246" t="s">
        <v>1061</v>
      </c>
      <c r="C34246" t="s">
        <v>1022</v>
      </c>
      <c r="D34246" t="s">
        <v>1017</v>
      </c>
      <c r="E34246" t="s">
        <v>1018</v>
      </c>
      <c r="F34246" s="86">
        <v>12755797.0975357</v>
      </c>
    </row>
    <row r="34247" spans="1:6">
      <c r="A34247">
        <v>2024</v>
      </c>
      <c r="B34247" t="s">
        <v>1061</v>
      </c>
      <c r="C34247" t="s">
        <v>1022</v>
      </c>
      <c r="D34247" t="s">
        <v>1017</v>
      </c>
      <c r="E34247" t="s">
        <v>1018</v>
      </c>
      <c r="F34247" s="86">
        <v>12602846.373643201</v>
      </c>
    </row>
    <row r="34248" spans="1:6">
      <c r="A34248">
        <v>2025</v>
      </c>
      <c r="B34248" t="s">
        <v>1061</v>
      </c>
      <c r="C34248" t="s">
        <v>1022</v>
      </c>
      <c r="D34248" t="s">
        <v>1017</v>
      </c>
      <c r="E34248" t="s">
        <v>1018</v>
      </c>
      <c r="F34248" s="86">
        <v>12486668.6302709</v>
      </c>
    </row>
    <row r="34249" spans="1:6">
      <c r="A34249">
        <v>2026</v>
      </c>
      <c r="B34249" t="s">
        <v>1061</v>
      </c>
      <c r="C34249" t="s">
        <v>1022</v>
      </c>
      <c r="D34249" t="s">
        <v>1017</v>
      </c>
      <c r="E34249" t="s">
        <v>1018</v>
      </c>
      <c r="F34249" s="86">
        <v>12379604.665558901</v>
      </c>
    </row>
    <row r="34250" spans="1:6">
      <c r="A34250">
        <v>2027</v>
      </c>
      <c r="B34250" t="s">
        <v>1061</v>
      </c>
      <c r="C34250" t="s">
        <v>1022</v>
      </c>
      <c r="D34250" t="s">
        <v>1017</v>
      </c>
      <c r="E34250" t="s">
        <v>1018</v>
      </c>
      <c r="F34250" s="86">
        <v>12313242.214606</v>
      </c>
    </row>
    <row r="34251" spans="1:6">
      <c r="A34251">
        <v>2028</v>
      </c>
      <c r="B34251" t="s">
        <v>1061</v>
      </c>
      <c r="C34251" t="s">
        <v>1022</v>
      </c>
      <c r="D34251" t="s">
        <v>1017</v>
      </c>
      <c r="E34251" t="s">
        <v>1018</v>
      </c>
      <c r="F34251" s="86">
        <v>12257909.449061001</v>
      </c>
    </row>
    <row r="34252" spans="1:6">
      <c r="A34252">
        <v>2029</v>
      </c>
      <c r="B34252" t="s">
        <v>1061</v>
      </c>
      <c r="C34252" t="s">
        <v>1022</v>
      </c>
      <c r="D34252" t="s">
        <v>1017</v>
      </c>
      <c r="E34252" t="s">
        <v>1018</v>
      </c>
      <c r="F34252" s="86">
        <v>12242131.2963669</v>
      </c>
    </row>
    <row r="34253" spans="1:6">
      <c r="A34253">
        <v>2030</v>
      </c>
      <c r="B34253" t="s">
        <v>1061</v>
      </c>
      <c r="C34253" t="s">
        <v>1022</v>
      </c>
      <c r="D34253" t="s">
        <v>1017</v>
      </c>
      <c r="E34253" t="s">
        <v>1018</v>
      </c>
      <c r="F34253" s="86">
        <v>12234176.466359001</v>
      </c>
    </row>
    <row r="34254" spans="1:6">
      <c r="A34254">
        <v>2031</v>
      </c>
      <c r="B34254" t="s">
        <v>1061</v>
      </c>
      <c r="C34254" t="s">
        <v>1022</v>
      </c>
      <c r="D34254" t="s">
        <v>1017</v>
      </c>
      <c r="E34254" t="s">
        <v>1018</v>
      </c>
      <c r="F34254" s="86">
        <v>12260172.9498666</v>
      </c>
    </row>
    <row r="34255" spans="1:6">
      <c r="A34255">
        <v>2032</v>
      </c>
      <c r="B34255" t="s">
        <v>1061</v>
      </c>
      <c r="C34255" t="s">
        <v>1022</v>
      </c>
      <c r="D34255" t="s">
        <v>1017</v>
      </c>
      <c r="E34255" t="s">
        <v>1018</v>
      </c>
      <c r="F34255" s="86">
        <v>12287012.7700531</v>
      </c>
    </row>
    <row r="34256" spans="1:6">
      <c r="A34256">
        <v>2033</v>
      </c>
      <c r="B34256" t="s">
        <v>1061</v>
      </c>
      <c r="C34256" t="s">
        <v>1022</v>
      </c>
      <c r="D34256" t="s">
        <v>1017</v>
      </c>
      <c r="E34256" t="s">
        <v>1018</v>
      </c>
      <c r="F34256" s="86">
        <v>12338678.942625999</v>
      </c>
    </row>
    <row r="34257" spans="1:6">
      <c r="A34257">
        <v>2034</v>
      </c>
      <c r="B34257" t="s">
        <v>1061</v>
      </c>
      <c r="C34257" t="s">
        <v>1022</v>
      </c>
      <c r="D34257" t="s">
        <v>1017</v>
      </c>
      <c r="E34257" t="s">
        <v>1018</v>
      </c>
      <c r="F34257" s="86">
        <v>12382938.577480899</v>
      </c>
    </row>
    <row r="34258" spans="1:6">
      <c r="A34258">
        <v>2035</v>
      </c>
      <c r="B34258" t="s">
        <v>1061</v>
      </c>
      <c r="C34258" t="s">
        <v>1022</v>
      </c>
      <c r="D34258" t="s">
        <v>1017</v>
      </c>
      <c r="E34258" t="s">
        <v>1018</v>
      </c>
      <c r="F34258" s="86">
        <v>12445777.5854571</v>
      </c>
    </row>
    <row r="34259" spans="1:6">
      <c r="A34259">
        <v>2036</v>
      </c>
      <c r="B34259" t="s">
        <v>1061</v>
      </c>
      <c r="C34259" t="s">
        <v>1022</v>
      </c>
      <c r="D34259" t="s">
        <v>1017</v>
      </c>
      <c r="E34259" t="s">
        <v>1018</v>
      </c>
      <c r="F34259" s="86">
        <v>12497761.3461443</v>
      </c>
    </row>
    <row r="34260" spans="1:6">
      <c r="A34260">
        <v>2037</v>
      </c>
      <c r="B34260" t="s">
        <v>1061</v>
      </c>
      <c r="C34260" t="s">
        <v>1022</v>
      </c>
      <c r="D34260" t="s">
        <v>1017</v>
      </c>
      <c r="E34260" t="s">
        <v>1018</v>
      </c>
      <c r="F34260" s="86">
        <v>12552420.5520874</v>
      </c>
    </row>
    <row r="34261" spans="1:6">
      <c r="A34261">
        <v>2038</v>
      </c>
      <c r="B34261" t="s">
        <v>1061</v>
      </c>
      <c r="C34261" t="s">
        <v>1022</v>
      </c>
      <c r="D34261" t="s">
        <v>1017</v>
      </c>
      <c r="E34261" t="s">
        <v>1018</v>
      </c>
      <c r="F34261" s="86">
        <v>12623182.9143764</v>
      </c>
    </row>
    <row r="34262" spans="1:6">
      <c r="A34262">
        <v>2039</v>
      </c>
      <c r="B34262" t="s">
        <v>1061</v>
      </c>
      <c r="C34262" t="s">
        <v>1022</v>
      </c>
      <c r="D34262" t="s">
        <v>1017</v>
      </c>
      <c r="E34262" t="s">
        <v>1018</v>
      </c>
      <c r="F34262" s="86">
        <v>12681599.769259499</v>
      </c>
    </row>
    <row r="34263" spans="1:6">
      <c r="A34263">
        <v>2040</v>
      </c>
      <c r="B34263" t="s">
        <v>1061</v>
      </c>
      <c r="C34263" t="s">
        <v>1022</v>
      </c>
      <c r="D34263" t="s">
        <v>1017</v>
      </c>
      <c r="E34263" t="s">
        <v>1018</v>
      </c>
      <c r="F34263" s="86">
        <v>12755188.314935099</v>
      </c>
    </row>
    <row r="34264" spans="1:6">
      <c r="A34264">
        <v>2041</v>
      </c>
      <c r="B34264" t="s">
        <v>1061</v>
      </c>
      <c r="C34264" t="s">
        <v>1022</v>
      </c>
      <c r="D34264" t="s">
        <v>1017</v>
      </c>
      <c r="E34264" t="s">
        <v>1018</v>
      </c>
      <c r="F34264" s="86">
        <v>12817169.613817001</v>
      </c>
    </row>
    <row r="34265" spans="1:6">
      <c r="A34265">
        <v>2042</v>
      </c>
      <c r="B34265" t="s">
        <v>1061</v>
      </c>
      <c r="C34265" t="s">
        <v>1022</v>
      </c>
      <c r="D34265" t="s">
        <v>1017</v>
      </c>
      <c r="E34265" t="s">
        <v>1018</v>
      </c>
      <c r="F34265" s="86">
        <v>12893381.1979423</v>
      </c>
    </row>
    <row r="34266" spans="1:6">
      <c r="A34266">
        <v>2043</v>
      </c>
      <c r="B34266" t="s">
        <v>1061</v>
      </c>
      <c r="C34266" t="s">
        <v>1022</v>
      </c>
      <c r="D34266" t="s">
        <v>1017</v>
      </c>
      <c r="E34266" t="s">
        <v>1018</v>
      </c>
      <c r="F34266" s="86">
        <v>12956376.0940872</v>
      </c>
    </row>
    <row r="34267" spans="1:6">
      <c r="A34267">
        <v>2044</v>
      </c>
      <c r="B34267" t="s">
        <v>1061</v>
      </c>
      <c r="C34267" t="s">
        <v>1022</v>
      </c>
      <c r="D34267" t="s">
        <v>1017</v>
      </c>
      <c r="E34267" t="s">
        <v>1018</v>
      </c>
      <c r="F34267" s="86">
        <v>13019979.772596201</v>
      </c>
    </row>
    <row r="34268" spans="1:6">
      <c r="A34268">
        <v>2045</v>
      </c>
      <c r="B34268" t="s">
        <v>1061</v>
      </c>
      <c r="C34268" t="s">
        <v>1022</v>
      </c>
      <c r="D34268" t="s">
        <v>1017</v>
      </c>
      <c r="E34268" t="s">
        <v>1018</v>
      </c>
      <c r="F34268" s="86">
        <v>13097929.141188201</v>
      </c>
    </row>
    <row r="34269" spans="1:6">
      <c r="A34269">
        <v>2046</v>
      </c>
      <c r="B34269" t="s">
        <v>1061</v>
      </c>
      <c r="C34269" t="s">
        <v>1022</v>
      </c>
      <c r="D34269" t="s">
        <v>1017</v>
      </c>
      <c r="E34269" t="s">
        <v>1018</v>
      </c>
      <c r="F34269" s="86">
        <v>13162473.190613201</v>
      </c>
    </row>
    <row r="34270" spans="1:6">
      <c r="A34270">
        <v>2047</v>
      </c>
      <c r="B34270" t="s">
        <v>1061</v>
      </c>
      <c r="C34270" t="s">
        <v>1022</v>
      </c>
      <c r="D34270" t="s">
        <v>1017</v>
      </c>
      <c r="E34270" t="s">
        <v>1018</v>
      </c>
      <c r="F34270" s="86">
        <v>13241118.7033689</v>
      </c>
    </row>
    <row r="34271" spans="1:6">
      <c r="A34271">
        <v>2048</v>
      </c>
      <c r="B34271" t="s">
        <v>1061</v>
      </c>
      <c r="C34271" t="s">
        <v>1022</v>
      </c>
      <c r="D34271" t="s">
        <v>1017</v>
      </c>
      <c r="E34271" t="s">
        <v>1018</v>
      </c>
      <c r="F34271" s="86">
        <v>13306197.792003799</v>
      </c>
    </row>
    <row r="34272" spans="1:6">
      <c r="A34272">
        <v>2049</v>
      </c>
      <c r="B34272" t="s">
        <v>1061</v>
      </c>
      <c r="C34272" t="s">
        <v>1022</v>
      </c>
      <c r="D34272" t="s">
        <v>1017</v>
      </c>
      <c r="E34272" t="s">
        <v>1018</v>
      </c>
      <c r="F34272" s="86">
        <v>13371419.617955299</v>
      </c>
    </row>
    <row r="34273" spans="1:6">
      <c r="A34273">
        <v>2050</v>
      </c>
      <c r="B34273" t="s">
        <v>1061</v>
      </c>
      <c r="C34273" t="s">
        <v>1022</v>
      </c>
      <c r="D34273" t="s">
        <v>1017</v>
      </c>
      <c r="E34273" t="s">
        <v>1018</v>
      </c>
      <c r="F34273" s="86">
        <v>13450479.912794599</v>
      </c>
    </row>
    <row r="34274" spans="1:6">
      <c r="A34274">
        <v>2017</v>
      </c>
      <c r="B34274" t="s">
        <v>1062</v>
      </c>
      <c r="C34274" t="s">
        <v>1022</v>
      </c>
      <c r="D34274" t="s">
        <v>1017</v>
      </c>
      <c r="E34274" t="s">
        <v>1018</v>
      </c>
      <c r="F34274" s="86">
        <v>489395.480492973</v>
      </c>
    </row>
    <row r="34275" spans="1:6">
      <c r="A34275">
        <v>2018</v>
      </c>
      <c r="B34275" t="s">
        <v>1062</v>
      </c>
      <c r="C34275" t="s">
        <v>1022</v>
      </c>
      <c r="D34275" t="s">
        <v>1017</v>
      </c>
      <c r="E34275" t="s">
        <v>1018</v>
      </c>
      <c r="F34275" s="86">
        <v>529628.80917934503</v>
      </c>
    </row>
    <row r="34276" spans="1:6">
      <c r="A34276">
        <v>2019</v>
      </c>
      <c r="B34276" t="s">
        <v>1062</v>
      </c>
      <c r="C34276" t="s">
        <v>1022</v>
      </c>
      <c r="D34276" t="s">
        <v>1017</v>
      </c>
      <c r="E34276" t="s">
        <v>1018</v>
      </c>
      <c r="F34276" s="86">
        <v>525639.85472652898</v>
      </c>
    </row>
    <row r="34277" spans="1:6">
      <c r="A34277">
        <v>2020</v>
      </c>
      <c r="B34277" t="s">
        <v>1062</v>
      </c>
      <c r="C34277" t="s">
        <v>1022</v>
      </c>
      <c r="D34277" t="s">
        <v>1017</v>
      </c>
      <c r="E34277" t="s">
        <v>1018</v>
      </c>
      <c r="F34277" s="86">
        <v>521648.60498074099</v>
      </c>
    </row>
    <row r="34278" spans="1:6">
      <c r="A34278">
        <v>2021</v>
      </c>
      <c r="B34278" t="s">
        <v>1062</v>
      </c>
      <c r="C34278" t="s">
        <v>1022</v>
      </c>
      <c r="D34278" t="s">
        <v>1017</v>
      </c>
      <c r="E34278" t="s">
        <v>1018</v>
      </c>
      <c r="F34278" s="86">
        <v>516992.345247121</v>
      </c>
    </row>
    <row r="34279" spans="1:6">
      <c r="A34279">
        <v>2022</v>
      </c>
      <c r="B34279" t="s">
        <v>1062</v>
      </c>
      <c r="C34279" t="s">
        <v>1022</v>
      </c>
      <c r="D34279" t="s">
        <v>1017</v>
      </c>
      <c r="E34279" t="s">
        <v>1018</v>
      </c>
      <c r="F34279" s="86">
        <v>513606.82397044398</v>
      </c>
    </row>
    <row r="34280" spans="1:6">
      <c r="A34280">
        <v>2023</v>
      </c>
      <c r="B34280" t="s">
        <v>1062</v>
      </c>
      <c r="C34280" t="s">
        <v>1022</v>
      </c>
      <c r="D34280" t="s">
        <v>1017</v>
      </c>
      <c r="E34280" t="s">
        <v>1018</v>
      </c>
      <c r="F34280" s="86">
        <v>510631.67673919903</v>
      </c>
    </row>
    <row r="34281" spans="1:6">
      <c r="A34281">
        <v>2024</v>
      </c>
      <c r="B34281" t="s">
        <v>1062</v>
      </c>
      <c r="C34281" t="s">
        <v>1022</v>
      </c>
      <c r="D34281" t="s">
        <v>1017</v>
      </c>
      <c r="E34281" t="s">
        <v>1018</v>
      </c>
      <c r="F34281" s="86">
        <v>508132.50398143497</v>
      </c>
    </row>
    <row r="34282" spans="1:6">
      <c r="A34282">
        <v>2025</v>
      </c>
      <c r="B34282" t="s">
        <v>1062</v>
      </c>
      <c r="C34282" t="s">
        <v>1022</v>
      </c>
      <c r="D34282" t="s">
        <v>1017</v>
      </c>
      <c r="E34282" t="s">
        <v>1018</v>
      </c>
      <c r="F34282" s="86">
        <v>506158.14162036998</v>
      </c>
    </row>
    <row r="34283" spans="1:6">
      <c r="A34283">
        <v>2026</v>
      </c>
      <c r="B34283" t="s">
        <v>1062</v>
      </c>
      <c r="C34283" t="s">
        <v>1022</v>
      </c>
      <c r="D34283" t="s">
        <v>1017</v>
      </c>
      <c r="E34283" t="s">
        <v>1018</v>
      </c>
      <c r="F34283" s="86">
        <v>503888.36605826201</v>
      </c>
    </row>
    <row r="34284" spans="1:6">
      <c r="A34284">
        <v>2027</v>
      </c>
      <c r="B34284" t="s">
        <v>1062</v>
      </c>
      <c r="C34284" t="s">
        <v>1022</v>
      </c>
      <c r="D34284" t="s">
        <v>1017</v>
      </c>
      <c r="E34284" t="s">
        <v>1018</v>
      </c>
      <c r="F34284" s="86">
        <v>503059.813956258</v>
      </c>
    </row>
    <row r="34285" spans="1:6">
      <c r="A34285">
        <v>2028</v>
      </c>
      <c r="B34285" t="s">
        <v>1062</v>
      </c>
      <c r="C34285" t="s">
        <v>1022</v>
      </c>
      <c r="D34285" t="s">
        <v>1017</v>
      </c>
      <c r="E34285" t="s">
        <v>1018</v>
      </c>
      <c r="F34285" s="86">
        <v>502842.64390829398</v>
      </c>
    </row>
    <row r="34286" spans="1:6">
      <c r="A34286">
        <v>2029</v>
      </c>
      <c r="B34286" t="s">
        <v>1062</v>
      </c>
      <c r="C34286" t="s">
        <v>1022</v>
      </c>
      <c r="D34286" t="s">
        <v>1017</v>
      </c>
      <c r="E34286" t="s">
        <v>1018</v>
      </c>
      <c r="F34286" s="86">
        <v>503260.23741262598</v>
      </c>
    </row>
    <row r="34287" spans="1:6">
      <c r="A34287">
        <v>2030</v>
      </c>
      <c r="B34287" t="s">
        <v>1062</v>
      </c>
      <c r="C34287" t="s">
        <v>1022</v>
      </c>
      <c r="D34287" t="s">
        <v>1017</v>
      </c>
      <c r="E34287" t="s">
        <v>1018</v>
      </c>
      <c r="F34287" s="86">
        <v>504306.416507388</v>
      </c>
    </row>
    <row r="34288" spans="1:6">
      <c r="A34288">
        <v>2031</v>
      </c>
      <c r="B34288" t="s">
        <v>1062</v>
      </c>
      <c r="C34288" t="s">
        <v>1022</v>
      </c>
      <c r="D34288" t="s">
        <v>1017</v>
      </c>
      <c r="E34288" t="s">
        <v>1018</v>
      </c>
      <c r="F34288" s="86">
        <v>505226.545851384</v>
      </c>
    </row>
    <row r="34289" spans="1:6">
      <c r="A34289">
        <v>2032</v>
      </c>
      <c r="B34289" t="s">
        <v>1062</v>
      </c>
      <c r="C34289" t="s">
        <v>1022</v>
      </c>
      <c r="D34289" t="s">
        <v>1017</v>
      </c>
      <c r="E34289" t="s">
        <v>1018</v>
      </c>
      <c r="F34289" s="86">
        <v>507514.71128668397</v>
      </c>
    </row>
    <row r="34290" spans="1:6">
      <c r="A34290">
        <v>2033</v>
      </c>
      <c r="B34290" t="s">
        <v>1062</v>
      </c>
      <c r="C34290" t="s">
        <v>1022</v>
      </c>
      <c r="D34290" t="s">
        <v>1017</v>
      </c>
      <c r="E34290" t="s">
        <v>1018</v>
      </c>
      <c r="F34290" s="86">
        <v>510186.51816092897</v>
      </c>
    </row>
    <row r="34291" spans="1:6">
      <c r="A34291">
        <v>2034</v>
      </c>
      <c r="B34291" t="s">
        <v>1062</v>
      </c>
      <c r="C34291" t="s">
        <v>1022</v>
      </c>
      <c r="D34291" t="s">
        <v>1017</v>
      </c>
      <c r="E34291" t="s">
        <v>1018</v>
      </c>
      <c r="F34291" s="86">
        <v>513099.15466859302</v>
      </c>
    </row>
    <row r="34292" spans="1:6">
      <c r="A34292">
        <v>2035</v>
      </c>
      <c r="B34292" t="s">
        <v>1062</v>
      </c>
      <c r="C34292" t="s">
        <v>1022</v>
      </c>
      <c r="D34292" t="s">
        <v>1017</v>
      </c>
      <c r="E34292" t="s">
        <v>1018</v>
      </c>
      <c r="F34292" s="86">
        <v>516158.35459064302</v>
      </c>
    </row>
    <row r="34293" spans="1:6">
      <c r="A34293">
        <v>2036</v>
      </c>
      <c r="B34293" t="s">
        <v>1062</v>
      </c>
      <c r="C34293" t="s">
        <v>1022</v>
      </c>
      <c r="D34293" t="s">
        <v>1017</v>
      </c>
      <c r="E34293" t="s">
        <v>1018</v>
      </c>
      <c r="F34293" s="86">
        <v>518520.62847942702</v>
      </c>
    </row>
    <row r="34294" spans="1:6">
      <c r="A34294">
        <v>2037</v>
      </c>
      <c r="B34294" t="s">
        <v>1062</v>
      </c>
      <c r="C34294" t="s">
        <v>1022</v>
      </c>
      <c r="D34294" t="s">
        <v>1017</v>
      </c>
      <c r="E34294" t="s">
        <v>1018</v>
      </c>
      <c r="F34294" s="86">
        <v>521755.51767123601</v>
      </c>
    </row>
    <row r="34295" spans="1:6">
      <c r="A34295">
        <v>2038</v>
      </c>
      <c r="B34295" t="s">
        <v>1062</v>
      </c>
      <c r="C34295" t="s">
        <v>1022</v>
      </c>
      <c r="D34295" t="s">
        <v>1017</v>
      </c>
      <c r="E34295" t="s">
        <v>1018</v>
      </c>
      <c r="F34295" s="86">
        <v>525053.31025291095</v>
      </c>
    </row>
    <row r="34296" spans="1:6">
      <c r="A34296">
        <v>2039</v>
      </c>
      <c r="B34296" t="s">
        <v>1062</v>
      </c>
      <c r="C34296" t="s">
        <v>1022</v>
      </c>
      <c r="D34296" t="s">
        <v>1017</v>
      </c>
      <c r="E34296" t="s">
        <v>1018</v>
      </c>
      <c r="F34296" s="86">
        <v>528399.49049503403</v>
      </c>
    </row>
    <row r="34297" spans="1:6">
      <c r="A34297">
        <v>2040</v>
      </c>
      <c r="B34297" t="s">
        <v>1062</v>
      </c>
      <c r="C34297" t="s">
        <v>1022</v>
      </c>
      <c r="D34297" t="s">
        <v>1017</v>
      </c>
      <c r="E34297" t="s">
        <v>1018</v>
      </c>
      <c r="F34297" s="86">
        <v>531775.47114637401</v>
      </c>
    </row>
    <row r="34298" spans="1:6">
      <c r="A34298">
        <v>2041</v>
      </c>
      <c r="B34298" t="s">
        <v>1062</v>
      </c>
      <c r="C34298" t="s">
        <v>1022</v>
      </c>
      <c r="D34298" t="s">
        <v>1017</v>
      </c>
      <c r="E34298" t="s">
        <v>1018</v>
      </c>
      <c r="F34298" s="86">
        <v>535021.21399958106</v>
      </c>
    </row>
    <row r="34299" spans="1:6">
      <c r="A34299">
        <v>2042</v>
      </c>
      <c r="B34299" t="s">
        <v>1062</v>
      </c>
      <c r="C34299" t="s">
        <v>1022</v>
      </c>
      <c r="D34299" t="s">
        <v>1017</v>
      </c>
      <c r="E34299" t="s">
        <v>1018</v>
      </c>
      <c r="F34299" s="86">
        <v>538255.72492103605</v>
      </c>
    </row>
    <row r="34300" spans="1:6">
      <c r="A34300">
        <v>2043</v>
      </c>
      <c r="B34300" t="s">
        <v>1062</v>
      </c>
      <c r="C34300" t="s">
        <v>1022</v>
      </c>
      <c r="D34300" t="s">
        <v>1017</v>
      </c>
      <c r="E34300" t="s">
        <v>1018</v>
      </c>
      <c r="F34300" s="86">
        <v>540706.15701146505</v>
      </c>
    </row>
    <row r="34301" spans="1:6">
      <c r="A34301">
        <v>2044</v>
      </c>
      <c r="B34301" t="s">
        <v>1062</v>
      </c>
      <c r="C34301" t="s">
        <v>1022</v>
      </c>
      <c r="D34301" t="s">
        <v>1017</v>
      </c>
      <c r="E34301" t="s">
        <v>1018</v>
      </c>
      <c r="F34301" s="86">
        <v>543931.14052734</v>
      </c>
    </row>
    <row r="34302" spans="1:6">
      <c r="A34302">
        <v>2045</v>
      </c>
      <c r="B34302" t="s">
        <v>1062</v>
      </c>
      <c r="C34302" t="s">
        <v>1022</v>
      </c>
      <c r="D34302" t="s">
        <v>1017</v>
      </c>
      <c r="E34302" t="s">
        <v>1018</v>
      </c>
      <c r="F34302" s="86">
        <v>547152.36322959897</v>
      </c>
    </row>
    <row r="34303" spans="1:6">
      <c r="A34303">
        <v>2046</v>
      </c>
      <c r="B34303" t="s">
        <v>1062</v>
      </c>
      <c r="C34303" t="s">
        <v>1022</v>
      </c>
      <c r="D34303" t="s">
        <v>1017</v>
      </c>
      <c r="E34303" t="s">
        <v>1018</v>
      </c>
      <c r="F34303" s="86">
        <v>550370.50399183796</v>
      </c>
    </row>
    <row r="34304" spans="1:6">
      <c r="A34304">
        <v>2047</v>
      </c>
      <c r="B34304" t="s">
        <v>1062</v>
      </c>
      <c r="C34304" t="s">
        <v>1022</v>
      </c>
      <c r="D34304" t="s">
        <v>1017</v>
      </c>
      <c r="E34304" t="s">
        <v>1018</v>
      </c>
      <c r="F34304" s="86">
        <v>553585.39706078498</v>
      </c>
    </row>
    <row r="34305" spans="1:6">
      <c r="A34305">
        <v>2048</v>
      </c>
      <c r="B34305" t="s">
        <v>1062</v>
      </c>
      <c r="C34305" t="s">
        <v>1022</v>
      </c>
      <c r="D34305" t="s">
        <v>1017</v>
      </c>
      <c r="E34305" t="s">
        <v>1018</v>
      </c>
      <c r="F34305" s="86">
        <v>556797.33197551803</v>
      </c>
    </row>
    <row r="34306" spans="1:6">
      <c r="A34306">
        <v>2049</v>
      </c>
      <c r="B34306" t="s">
        <v>1062</v>
      </c>
      <c r="C34306" t="s">
        <v>1022</v>
      </c>
      <c r="D34306" t="s">
        <v>1017</v>
      </c>
      <c r="E34306" t="s">
        <v>1018</v>
      </c>
      <c r="F34306" s="86">
        <v>560006.22858274204</v>
      </c>
    </row>
    <row r="34307" spans="1:6">
      <c r="A34307">
        <v>2050</v>
      </c>
      <c r="B34307" t="s">
        <v>1062</v>
      </c>
      <c r="C34307" t="s">
        <v>1022</v>
      </c>
      <c r="D34307" t="s">
        <v>1017</v>
      </c>
      <c r="E34307" t="s">
        <v>1018</v>
      </c>
      <c r="F34307" s="86">
        <v>563214.70208541804</v>
      </c>
    </row>
    <row r="34308" spans="1:6">
      <c r="A34308">
        <v>2017</v>
      </c>
      <c r="B34308" t="s">
        <v>1063</v>
      </c>
      <c r="C34308" t="s">
        <v>1022</v>
      </c>
      <c r="D34308" t="s">
        <v>1017</v>
      </c>
      <c r="E34308" t="s">
        <v>1018</v>
      </c>
      <c r="F34308" s="86">
        <v>14309496.286126399</v>
      </c>
    </row>
    <row r="34309" spans="1:6">
      <c r="A34309">
        <v>2018</v>
      </c>
      <c r="B34309" t="s">
        <v>1063</v>
      </c>
      <c r="C34309" t="s">
        <v>1022</v>
      </c>
      <c r="D34309" t="s">
        <v>1017</v>
      </c>
      <c r="E34309" t="s">
        <v>1018</v>
      </c>
      <c r="F34309" s="86">
        <v>14373217.160894901</v>
      </c>
    </row>
    <row r="34310" spans="1:6">
      <c r="A34310">
        <v>2019</v>
      </c>
      <c r="B34310" t="s">
        <v>1063</v>
      </c>
      <c r="C34310" t="s">
        <v>1022</v>
      </c>
      <c r="D34310" t="s">
        <v>1017</v>
      </c>
      <c r="E34310" t="s">
        <v>1018</v>
      </c>
      <c r="F34310" s="86">
        <v>14093830.782400601</v>
      </c>
    </row>
    <row r="34311" spans="1:6">
      <c r="A34311">
        <v>2020</v>
      </c>
      <c r="B34311" t="s">
        <v>1063</v>
      </c>
      <c r="C34311" t="s">
        <v>1022</v>
      </c>
      <c r="D34311" t="s">
        <v>1017</v>
      </c>
      <c r="E34311" t="s">
        <v>1018</v>
      </c>
      <c r="F34311" s="86">
        <v>13809055.0535588</v>
      </c>
    </row>
    <row r="34312" spans="1:6">
      <c r="A34312">
        <v>2021</v>
      </c>
      <c r="B34312" t="s">
        <v>1063</v>
      </c>
      <c r="C34312" t="s">
        <v>1022</v>
      </c>
      <c r="D34312" t="s">
        <v>1017</v>
      </c>
      <c r="E34312" t="s">
        <v>1018</v>
      </c>
      <c r="F34312" s="86">
        <v>13525221.9787762</v>
      </c>
    </row>
    <row r="34313" spans="1:6">
      <c r="A34313">
        <v>2022</v>
      </c>
      <c r="B34313" t="s">
        <v>1063</v>
      </c>
      <c r="C34313" t="s">
        <v>1022</v>
      </c>
      <c r="D34313" t="s">
        <v>1017</v>
      </c>
      <c r="E34313" t="s">
        <v>1018</v>
      </c>
      <c r="F34313" s="86">
        <v>13258085.815116599</v>
      </c>
    </row>
    <row r="34314" spans="1:6">
      <c r="A34314">
        <v>2023</v>
      </c>
      <c r="B34314" t="s">
        <v>1063</v>
      </c>
      <c r="C34314" t="s">
        <v>1022</v>
      </c>
      <c r="D34314" t="s">
        <v>1017</v>
      </c>
      <c r="E34314" t="s">
        <v>1018</v>
      </c>
      <c r="F34314" s="86">
        <v>13003850.878907099</v>
      </c>
    </row>
    <row r="34315" spans="1:6">
      <c r="A34315">
        <v>2024</v>
      </c>
      <c r="B34315" t="s">
        <v>1063</v>
      </c>
      <c r="C34315" t="s">
        <v>1022</v>
      </c>
      <c r="D34315" t="s">
        <v>1017</v>
      </c>
      <c r="E34315" t="s">
        <v>1018</v>
      </c>
      <c r="F34315" s="86">
        <v>12764950.8811456</v>
      </c>
    </row>
    <row r="34316" spans="1:6">
      <c r="A34316">
        <v>2025</v>
      </c>
      <c r="B34316" t="s">
        <v>1063</v>
      </c>
      <c r="C34316" t="s">
        <v>1022</v>
      </c>
      <c r="D34316" t="s">
        <v>1017</v>
      </c>
      <c r="E34316" t="s">
        <v>1018</v>
      </c>
      <c r="F34316" s="86">
        <v>12537874.3670558</v>
      </c>
    </row>
    <row r="34317" spans="1:6">
      <c r="A34317">
        <v>2026</v>
      </c>
      <c r="B34317" t="s">
        <v>1063</v>
      </c>
      <c r="C34317" t="s">
        <v>1022</v>
      </c>
      <c r="D34317" t="s">
        <v>1017</v>
      </c>
      <c r="E34317" t="s">
        <v>1018</v>
      </c>
      <c r="F34317" s="86">
        <v>12337129.250428099</v>
      </c>
    </row>
    <row r="34318" spans="1:6">
      <c r="A34318">
        <v>2027</v>
      </c>
      <c r="B34318" t="s">
        <v>1063</v>
      </c>
      <c r="C34318" t="s">
        <v>1022</v>
      </c>
      <c r="D34318" t="s">
        <v>1017</v>
      </c>
      <c r="E34318" t="s">
        <v>1018</v>
      </c>
      <c r="F34318" s="86">
        <v>12157237.653522501</v>
      </c>
    </row>
    <row r="34319" spans="1:6">
      <c r="A34319">
        <v>2028</v>
      </c>
      <c r="B34319" t="s">
        <v>1063</v>
      </c>
      <c r="C34319" t="s">
        <v>1022</v>
      </c>
      <c r="D34319" t="s">
        <v>1017</v>
      </c>
      <c r="E34319" t="s">
        <v>1018</v>
      </c>
      <c r="F34319" s="86">
        <v>11997059.291083399</v>
      </c>
    </row>
    <row r="34320" spans="1:6">
      <c r="A34320">
        <v>2029</v>
      </c>
      <c r="B34320" t="s">
        <v>1063</v>
      </c>
      <c r="C34320" t="s">
        <v>1022</v>
      </c>
      <c r="D34320" t="s">
        <v>1017</v>
      </c>
      <c r="E34320" t="s">
        <v>1018</v>
      </c>
      <c r="F34320" s="86">
        <v>11853998.502649499</v>
      </c>
    </row>
    <row r="34321" spans="1:6">
      <c r="A34321">
        <v>2030</v>
      </c>
      <c r="B34321" t="s">
        <v>1063</v>
      </c>
      <c r="C34321" t="s">
        <v>1022</v>
      </c>
      <c r="D34321" t="s">
        <v>1017</v>
      </c>
      <c r="E34321" t="s">
        <v>1018</v>
      </c>
      <c r="F34321" s="86">
        <v>11719222.9309431</v>
      </c>
    </row>
    <row r="34322" spans="1:6">
      <c r="A34322">
        <v>2031</v>
      </c>
      <c r="B34322" t="s">
        <v>1063</v>
      </c>
      <c r="C34322" t="s">
        <v>1022</v>
      </c>
      <c r="D34322" t="s">
        <v>1017</v>
      </c>
      <c r="E34322" t="s">
        <v>1018</v>
      </c>
      <c r="F34322" s="86">
        <v>11606434.760182699</v>
      </c>
    </row>
    <row r="34323" spans="1:6">
      <c r="A34323">
        <v>2032</v>
      </c>
      <c r="B34323" t="s">
        <v>1063</v>
      </c>
      <c r="C34323" t="s">
        <v>1022</v>
      </c>
      <c r="D34323" t="s">
        <v>1017</v>
      </c>
      <c r="E34323" t="s">
        <v>1018</v>
      </c>
      <c r="F34323" s="86">
        <v>11508453.118349301</v>
      </c>
    </row>
    <row r="34324" spans="1:6">
      <c r="A34324">
        <v>2033</v>
      </c>
      <c r="B34324" t="s">
        <v>1063</v>
      </c>
      <c r="C34324" t="s">
        <v>1022</v>
      </c>
      <c r="D34324" t="s">
        <v>1017</v>
      </c>
      <c r="E34324" t="s">
        <v>1018</v>
      </c>
      <c r="F34324" s="86">
        <v>11422034.094941</v>
      </c>
    </row>
    <row r="34325" spans="1:6">
      <c r="A34325">
        <v>2034</v>
      </c>
      <c r="B34325" t="s">
        <v>1063</v>
      </c>
      <c r="C34325" t="s">
        <v>1022</v>
      </c>
      <c r="D34325" t="s">
        <v>1017</v>
      </c>
      <c r="E34325" t="s">
        <v>1018</v>
      </c>
      <c r="F34325" s="86">
        <v>11344571.614545099</v>
      </c>
    </row>
    <row r="34326" spans="1:6">
      <c r="A34326">
        <v>2035</v>
      </c>
      <c r="B34326" t="s">
        <v>1063</v>
      </c>
      <c r="C34326" t="s">
        <v>1022</v>
      </c>
      <c r="D34326" t="s">
        <v>1017</v>
      </c>
      <c r="E34326" t="s">
        <v>1018</v>
      </c>
      <c r="F34326" s="86">
        <v>11275437.480635401</v>
      </c>
    </row>
    <row r="34327" spans="1:6">
      <c r="A34327">
        <v>2036</v>
      </c>
      <c r="B34327" t="s">
        <v>1063</v>
      </c>
      <c r="C34327" t="s">
        <v>1022</v>
      </c>
      <c r="D34327" t="s">
        <v>1017</v>
      </c>
      <c r="E34327" t="s">
        <v>1018</v>
      </c>
      <c r="F34327" s="86">
        <v>11215080.506461401</v>
      </c>
    </row>
    <row r="34328" spans="1:6">
      <c r="A34328">
        <v>2037</v>
      </c>
      <c r="B34328" t="s">
        <v>1063</v>
      </c>
      <c r="C34328" t="s">
        <v>1022</v>
      </c>
      <c r="D34328" t="s">
        <v>1017</v>
      </c>
      <c r="E34328" t="s">
        <v>1018</v>
      </c>
      <c r="F34328" s="86">
        <v>11158852.7668739</v>
      </c>
    </row>
    <row r="34329" spans="1:6">
      <c r="A34329">
        <v>2038</v>
      </c>
      <c r="B34329" t="s">
        <v>1063</v>
      </c>
      <c r="C34329" t="s">
        <v>1022</v>
      </c>
      <c r="D34329" t="s">
        <v>1017</v>
      </c>
      <c r="E34329" t="s">
        <v>1018</v>
      </c>
      <c r="F34329" s="86">
        <v>11115161.265500501</v>
      </c>
    </row>
    <row r="34330" spans="1:6">
      <c r="A34330">
        <v>2039</v>
      </c>
      <c r="B34330" t="s">
        <v>1063</v>
      </c>
      <c r="C34330" t="s">
        <v>1022</v>
      </c>
      <c r="D34330" t="s">
        <v>1017</v>
      </c>
      <c r="E34330" t="s">
        <v>1018</v>
      </c>
      <c r="F34330" s="86">
        <v>11078519.1442753</v>
      </c>
    </row>
    <row r="34331" spans="1:6">
      <c r="A34331">
        <v>2040</v>
      </c>
      <c r="B34331" t="s">
        <v>1063</v>
      </c>
      <c r="C34331" t="s">
        <v>1022</v>
      </c>
      <c r="D34331" t="s">
        <v>1017</v>
      </c>
      <c r="E34331" t="s">
        <v>1018</v>
      </c>
      <c r="F34331" s="86">
        <v>11047940.759398401</v>
      </c>
    </row>
    <row r="34332" spans="1:6">
      <c r="A34332">
        <v>2041</v>
      </c>
      <c r="B34332" t="s">
        <v>1063</v>
      </c>
      <c r="C34332" t="s">
        <v>1022</v>
      </c>
      <c r="D34332" t="s">
        <v>1017</v>
      </c>
      <c r="E34332" t="s">
        <v>1018</v>
      </c>
      <c r="F34332" s="86">
        <v>11023035.374519199</v>
      </c>
    </row>
    <row r="34333" spans="1:6">
      <c r="A34333">
        <v>2042</v>
      </c>
      <c r="B34333" t="s">
        <v>1063</v>
      </c>
      <c r="C34333" t="s">
        <v>1022</v>
      </c>
      <c r="D34333" t="s">
        <v>1017</v>
      </c>
      <c r="E34333" t="s">
        <v>1018</v>
      </c>
      <c r="F34333" s="86">
        <v>10998860.457781</v>
      </c>
    </row>
    <row r="34334" spans="1:6">
      <c r="A34334">
        <v>2043</v>
      </c>
      <c r="B34334" t="s">
        <v>1063</v>
      </c>
      <c r="C34334" t="s">
        <v>1022</v>
      </c>
      <c r="D34334" t="s">
        <v>1017</v>
      </c>
      <c r="E34334" t="s">
        <v>1018</v>
      </c>
      <c r="F34334" s="86">
        <v>10983686.2921938</v>
      </c>
    </row>
    <row r="34335" spans="1:6">
      <c r="A34335">
        <v>2044</v>
      </c>
      <c r="B34335" t="s">
        <v>1063</v>
      </c>
      <c r="C34335" t="s">
        <v>1022</v>
      </c>
      <c r="D34335" t="s">
        <v>1017</v>
      </c>
      <c r="E34335" t="s">
        <v>1018</v>
      </c>
      <c r="F34335" s="86">
        <v>10972208.389868399</v>
      </c>
    </row>
    <row r="34336" spans="1:6">
      <c r="A34336">
        <v>2045</v>
      </c>
      <c r="B34336" t="s">
        <v>1063</v>
      </c>
      <c r="C34336" t="s">
        <v>1022</v>
      </c>
      <c r="D34336" t="s">
        <v>1017</v>
      </c>
      <c r="E34336" t="s">
        <v>1018</v>
      </c>
      <c r="F34336" s="86">
        <v>10959597.7490735</v>
      </c>
    </row>
    <row r="34337" spans="1:6">
      <c r="A34337">
        <v>2046</v>
      </c>
      <c r="B34337" t="s">
        <v>1063</v>
      </c>
      <c r="C34337" t="s">
        <v>1022</v>
      </c>
      <c r="D34337" t="s">
        <v>1017</v>
      </c>
      <c r="E34337" t="s">
        <v>1018</v>
      </c>
      <c r="F34337" s="86">
        <v>10954486.2595159</v>
      </c>
    </row>
    <row r="34338" spans="1:6">
      <c r="A34338">
        <v>2047</v>
      </c>
      <c r="B34338" t="s">
        <v>1063</v>
      </c>
      <c r="C34338" t="s">
        <v>1022</v>
      </c>
      <c r="D34338" t="s">
        <v>1017</v>
      </c>
      <c r="E34338" t="s">
        <v>1018</v>
      </c>
      <c r="F34338" s="86">
        <v>10952046.8246917</v>
      </c>
    </row>
    <row r="34339" spans="1:6">
      <c r="A34339">
        <v>2048</v>
      </c>
      <c r="B34339" t="s">
        <v>1063</v>
      </c>
      <c r="C34339" t="s">
        <v>1022</v>
      </c>
      <c r="D34339" t="s">
        <v>1017</v>
      </c>
      <c r="E34339" t="s">
        <v>1018</v>
      </c>
      <c r="F34339" s="86">
        <v>10947607.186599899</v>
      </c>
    </row>
    <row r="34340" spans="1:6">
      <c r="A34340">
        <v>2049</v>
      </c>
      <c r="B34340" t="s">
        <v>1063</v>
      </c>
      <c r="C34340" t="s">
        <v>1022</v>
      </c>
      <c r="D34340" t="s">
        <v>1017</v>
      </c>
      <c r="E34340" t="s">
        <v>1018</v>
      </c>
      <c r="F34340" s="86">
        <v>10949226.073698699</v>
      </c>
    </row>
    <row r="34341" spans="1:6">
      <c r="A34341">
        <v>2050</v>
      </c>
      <c r="B34341" t="s">
        <v>1063</v>
      </c>
      <c r="C34341" t="s">
        <v>1022</v>
      </c>
      <c r="D34341" t="s">
        <v>1017</v>
      </c>
      <c r="E34341" t="s">
        <v>1018</v>
      </c>
      <c r="F34341" s="86">
        <v>10951670.988807101</v>
      </c>
    </row>
    <row r="34342" spans="1:6">
      <c r="A34342">
        <v>2017</v>
      </c>
      <c r="B34342" t="s">
        <v>1064</v>
      </c>
      <c r="C34342" t="s">
        <v>1022</v>
      </c>
      <c r="D34342" t="s">
        <v>1017</v>
      </c>
      <c r="E34342" t="s">
        <v>1018</v>
      </c>
      <c r="F34342" s="86">
        <v>1038891.53725842</v>
      </c>
    </row>
    <row r="34343" spans="1:6">
      <c r="A34343">
        <v>2018</v>
      </c>
      <c r="B34343" t="s">
        <v>1064</v>
      </c>
      <c r="C34343" t="s">
        <v>1022</v>
      </c>
      <c r="D34343" t="s">
        <v>1017</v>
      </c>
      <c r="E34343" t="s">
        <v>1018</v>
      </c>
      <c r="F34343" s="86">
        <v>978453.40970792505</v>
      </c>
    </row>
    <row r="34344" spans="1:6">
      <c r="A34344">
        <v>2019</v>
      </c>
      <c r="B34344" t="s">
        <v>1064</v>
      </c>
      <c r="C34344" t="s">
        <v>1022</v>
      </c>
      <c r="D34344" t="s">
        <v>1017</v>
      </c>
      <c r="E34344" t="s">
        <v>1018</v>
      </c>
      <c r="F34344" s="86">
        <v>952193.83325746004</v>
      </c>
    </row>
    <row r="34345" spans="1:6">
      <c r="A34345">
        <v>2020</v>
      </c>
      <c r="B34345" t="s">
        <v>1064</v>
      </c>
      <c r="C34345" t="s">
        <v>1022</v>
      </c>
      <c r="D34345" t="s">
        <v>1017</v>
      </c>
      <c r="E34345" t="s">
        <v>1018</v>
      </c>
      <c r="F34345" s="86">
        <v>926215.02558498795</v>
      </c>
    </row>
    <row r="34346" spans="1:6">
      <c r="A34346">
        <v>2021</v>
      </c>
      <c r="B34346" t="s">
        <v>1064</v>
      </c>
      <c r="C34346" t="s">
        <v>1022</v>
      </c>
      <c r="D34346" t="s">
        <v>1017</v>
      </c>
      <c r="E34346" t="s">
        <v>1018</v>
      </c>
      <c r="F34346" s="86">
        <v>900483.29451846797</v>
      </c>
    </row>
    <row r="34347" spans="1:6">
      <c r="A34347">
        <v>2022</v>
      </c>
      <c r="B34347" t="s">
        <v>1064</v>
      </c>
      <c r="C34347" t="s">
        <v>1022</v>
      </c>
      <c r="D34347" t="s">
        <v>1017</v>
      </c>
      <c r="E34347" t="s">
        <v>1018</v>
      </c>
      <c r="F34347" s="86">
        <v>877236.42262968002</v>
      </c>
    </row>
    <row r="34348" spans="1:6">
      <c r="A34348">
        <v>2023</v>
      </c>
      <c r="B34348" t="s">
        <v>1064</v>
      </c>
      <c r="C34348" t="s">
        <v>1022</v>
      </c>
      <c r="D34348" t="s">
        <v>1017</v>
      </c>
      <c r="E34348" t="s">
        <v>1018</v>
      </c>
      <c r="F34348" s="86">
        <v>855826.08302469004</v>
      </c>
    </row>
    <row r="34349" spans="1:6">
      <c r="A34349">
        <v>2024</v>
      </c>
      <c r="B34349" t="s">
        <v>1064</v>
      </c>
      <c r="C34349" t="s">
        <v>1022</v>
      </c>
      <c r="D34349" t="s">
        <v>1017</v>
      </c>
      <c r="E34349" t="s">
        <v>1018</v>
      </c>
      <c r="F34349" s="86">
        <v>836554.73605063395</v>
      </c>
    </row>
    <row r="34350" spans="1:6">
      <c r="A34350">
        <v>2025</v>
      </c>
      <c r="B34350" t="s">
        <v>1064</v>
      </c>
      <c r="C34350" t="s">
        <v>1022</v>
      </c>
      <c r="D34350" t="s">
        <v>1017</v>
      </c>
      <c r="E34350" t="s">
        <v>1018</v>
      </c>
      <c r="F34350" s="86">
        <v>819666.70235399203</v>
      </c>
    </row>
    <row r="34351" spans="1:6">
      <c r="A34351">
        <v>2026</v>
      </c>
      <c r="B34351" t="s">
        <v>1064</v>
      </c>
      <c r="C34351" t="s">
        <v>1022</v>
      </c>
      <c r="D34351" t="s">
        <v>1017</v>
      </c>
      <c r="E34351" t="s">
        <v>1018</v>
      </c>
      <c r="F34351" s="86">
        <v>805416.41914203099</v>
      </c>
    </row>
    <row r="34352" spans="1:6">
      <c r="A34352">
        <v>2027</v>
      </c>
      <c r="B34352" t="s">
        <v>1064</v>
      </c>
      <c r="C34352" t="s">
        <v>1022</v>
      </c>
      <c r="D34352" t="s">
        <v>1017</v>
      </c>
      <c r="E34352" t="s">
        <v>1018</v>
      </c>
      <c r="F34352" s="86">
        <v>793009.77702174801</v>
      </c>
    </row>
    <row r="34353" spans="1:6">
      <c r="A34353">
        <v>2028</v>
      </c>
      <c r="B34353" t="s">
        <v>1064</v>
      </c>
      <c r="C34353" t="s">
        <v>1022</v>
      </c>
      <c r="D34353" t="s">
        <v>1017</v>
      </c>
      <c r="E34353" t="s">
        <v>1018</v>
      </c>
      <c r="F34353" s="86">
        <v>783920.25326167</v>
      </c>
    </row>
    <row r="34354" spans="1:6">
      <c r="A34354">
        <v>2029</v>
      </c>
      <c r="B34354" t="s">
        <v>1064</v>
      </c>
      <c r="C34354" t="s">
        <v>1022</v>
      </c>
      <c r="D34354" t="s">
        <v>1017</v>
      </c>
      <c r="E34354" t="s">
        <v>1018</v>
      </c>
      <c r="F34354" s="86">
        <v>777049.64715040196</v>
      </c>
    </row>
    <row r="34355" spans="1:6">
      <c r="A34355">
        <v>2030</v>
      </c>
      <c r="B34355" t="s">
        <v>1064</v>
      </c>
      <c r="C34355" t="s">
        <v>1022</v>
      </c>
      <c r="D34355" t="s">
        <v>1017</v>
      </c>
      <c r="E34355" t="s">
        <v>1018</v>
      </c>
      <c r="F34355" s="86">
        <v>772007.50791009399</v>
      </c>
    </row>
    <row r="34356" spans="1:6">
      <c r="A34356">
        <v>2031</v>
      </c>
      <c r="B34356" t="s">
        <v>1064</v>
      </c>
      <c r="C34356" t="s">
        <v>1022</v>
      </c>
      <c r="D34356" t="s">
        <v>1017</v>
      </c>
      <c r="E34356" t="s">
        <v>1018</v>
      </c>
      <c r="F34356" s="86">
        <v>768432.171971109</v>
      </c>
    </row>
    <row r="34357" spans="1:6">
      <c r="A34357">
        <v>2032</v>
      </c>
      <c r="B34357" t="s">
        <v>1064</v>
      </c>
      <c r="C34357" t="s">
        <v>1022</v>
      </c>
      <c r="D34357" t="s">
        <v>1017</v>
      </c>
      <c r="E34357" t="s">
        <v>1018</v>
      </c>
      <c r="F34357" s="86">
        <v>765956.11872161098</v>
      </c>
    </row>
    <row r="34358" spans="1:6">
      <c r="A34358">
        <v>2033</v>
      </c>
      <c r="B34358" t="s">
        <v>1064</v>
      </c>
      <c r="C34358" t="s">
        <v>1022</v>
      </c>
      <c r="D34358" t="s">
        <v>1017</v>
      </c>
      <c r="E34358" t="s">
        <v>1018</v>
      </c>
      <c r="F34358" s="86">
        <v>764261.61449893005</v>
      </c>
    </row>
    <row r="34359" spans="1:6">
      <c r="A34359">
        <v>2034</v>
      </c>
      <c r="B34359" t="s">
        <v>1064</v>
      </c>
      <c r="C34359" t="s">
        <v>1022</v>
      </c>
      <c r="D34359" t="s">
        <v>1017</v>
      </c>
      <c r="E34359" t="s">
        <v>1018</v>
      </c>
      <c r="F34359" s="86">
        <v>763105.56043617602</v>
      </c>
    </row>
    <row r="34360" spans="1:6">
      <c r="A34360">
        <v>2035</v>
      </c>
      <c r="B34360" t="s">
        <v>1064</v>
      </c>
      <c r="C34360" t="s">
        <v>1022</v>
      </c>
      <c r="D34360" t="s">
        <v>1017</v>
      </c>
      <c r="E34360" t="s">
        <v>1018</v>
      </c>
      <c r="F34360" s="86">
        <v>762339.25920917396</v>
      </c>
    </row>
    <row r="34361" spans="1:6">
      <c r="A34361">
        <v>2036</v>
      </c>
      <c r="B34361" t="s">
        <v>1064</v>
      </c>
      <c r="C34361" t="s">
        <v>1022</v>
      </c>
      <c r="D34361" t="s">
        <v>1017</v>
      </c>
      <c r="E34361" t="s">
        <v>1018</v>
      </c>
      <c r="F34361" s="86">
        <v>761872.94822098303</v>
      </c>
    </row>
    <row r="34362" spans="1:6">
      <c r="A34362">
        <v>2037</v>
      </c>
      <c r="B34362" t="s">
        <v>1064</v>
      </c>
      <c r="C34362" t="s">
        <v>1022</v>
      </c>
      <c r="D34362" t="s">
        <v>1017</v>
      </c>
      <c r="E34362" t="s">
        <v>1018</v>
      </c>
      <c r="F34362" s="86">
        <v>761647.56770177104</v>
      </c>
    </row>
    <row r="34363" spans="1:6">
      <c r="A34363">
        <v>2038</v>
      </c>
      <c r="B34363" t="s">
        <v>1064</v>
      </c>
      <c r="C34363" t="s">
        <v>1022</v>
      </c>
      <c r="D34363" t="s">
        <v>1017</v>
      </c>
      <c r="E34363" t="s">
        <v>1018</v>
      </c>
      <c r="F34363" s="86">
        <v>761612.30886869901</v>
      </c>
    </row>
    <row r="34364" spans="1:6">
      <c r="A34364">
        <v>2039</v>
      </c>
      <c r="B34364" t="s">
        <v>1064</v>
      </c>
      <c r="C34364" t="s">
        <v>1022</v>
      </c>
      <c r="D34364" t="s">
        <v>1017</v>
      </c>
      <c r="E34364" t="s">
        <v>1018</v>
      </c>
      <c r="F34364" s="86">
        <v>761731.42782858596</v>
      </c>
    </row>
    <row r="34365" spans="1:6">
      <c r="A34365">
        <v>2040</v>
      </c>
      <c r="B34365" t="s">
        <v>1064</v>
      </c>
      <c r="C34365" t="s">
        <v>1022</v>
      </c>
      <c r="D34365" t="s">
        <v>1017</v>
      </c>
      <c r="E34365" t="s">
        <v>1018</v>
      </c>
      <c r="F34365" s="86">
        <v>761974.66315371206</v>
      </c>
    </row>
    <row r="34366" spans="1:6">
      <c r="A34366">
        <v>2041</v>
      </c>
      <c r="B34366" t="s">
        <v>1064</v>
      </c>
      <c r="C34366" t="s">
        <v>1022</v>
      </c>
      <c r="D34366" t="s">
        <v>1017</v>
      </c>
      <c r="E34366" t="s">
        <v>1018</v>
      </c>
      <c r="F34366" s="86">
        <v>762396.25347614998</v>
      </c>
    </row>
    <row r="34367" spans="1:6">
      <c r="A34367">
        <v>2042</v>
      </c>
      <c r="B34367" t="s">
        <v>1064</v>
      </c>
      <c r="C34367" t="s">
        <v>1022</v>
      </c>
      <c r="D34367" t="s">
        <v>1017</v>
      </c>
      <c r="E34367" t="s">
        <v>1018</v>
      </c>
      <c r="F34367" s="86">
        <v>762900.64039684995</v>
      </c>
    </row>
    <row r="34368" spans="1:6">
      <c r="A34368">
        <v>2043</v>
      </c>
      <c r="B34368" t="s">
        <v>1064</v>
      </c>
      <c r="C34368" t="s">
        <v>1022</v>
      </c>
      <c r="D34368" t="s">
        <v>1017</v>
      </c>
      <c r="E34368" t="s">
        <v>1018</v>
      </c>
      <c r="F34368" s="86">
        <v>763486.76632792095</v>
      </c>
    </row>
    <row r="34369" spans="1:6">
      <c r="A34369">
        <v>2044</v>
      </c>
      <c r="B34369" t="s">
        <v>1064</v>
      </c>
      <c r="C34369" t="s">
        <v>1022</v>
      </c>
      <c r="D34369" t="s">
        <v>1017</v>
      </c>
      <c r="E34369" t="s">
        <v>1018</v>
      </c>
      <c r="F34369" s="86">
        <v>764144.99767266598</v>
      </c>
    </row>
    <row r="34370" spans="1:6">
      <c r="A34370">
        <v>2045</v>
      </c>
      <c r="B34370" t="s">
        <v>1064</v>
      </c>
      <c r="C34370" t="s">
        <v>1022</v>
      </c>
      <c r="D34370" t="s">
        <v>1017</v>
      </c>
      <c r="E34370" t="s">
        <v>1018</v>
      </c>
      <c r="F34370" s="86">
        <v>764866.25886826497</v>
      </c>
    </row>
    <row r="34371" spans="1:6">
      <c r="A34371">
        <v>2046</v>
      </c>
      <c r="B34371" t="s">
        <v>1064</v>
      </c>
      <c r="C34371" t="s">
        <v>1022</v>
      </c>
      <c r="D34371" t="s">
        <v>1017</v>
      </c>
      <c r="E34371" t="s">
        <v>1018</v>
      </c>
      <c r="F34371" s="86">
        <v>765640.76455788396</v>
      </c>
    </row>
    <row r="34372" spans="1:6">
      <c r="A34372">
        <v>2047</v>
      </c>
      <c r="B34372" t="s">
        <v>1064</v>
      </c>
      <c r="C34372" t="s">
        <v>1022</v>
      </c>
      <c r="D34372" t="s">
        <v>1017</v>
      </c>
      <c r="E34372" t="s">
        <v>1018</v>
      </c>
      <c r="F34372" s="86">
        <v>766458.39180829294</v>
      </c>
    </row>
    <row r="34373" spans="1:6">
      <c r="A34373">
        <v>2048</v>
      </c>
      <c r="B34373" t="s">
        <v>1064</v>
      </c>
      <c r="C34373" t="s">
        <v>1022</v>
      </c>
      <c r="D34373" t="s">
        <v>1017</v>
      </c>
      <c r="E34373" t="s">
        <v>1018</v>
      </c>
      <c r="F34373" s="86">
        <v>767309.77245453198</v>
      </c>
    </row>
    <row r="34374" spans="1:6">
      <c r="A34374">
        <v>2049</v>
      </c>
      <c r="B34374" t="s">
        <v>1064</v>
      </c>
      <c r="C34374" t="s">
        <v>1022</v>
      </c>
      <c r="D34374" t="s">
        <v>1017</v>
      </c>
      <c r="E34374" t="s">
        <v>1018</v>
      </c>
      <c r="F34374" s="86">
        <v>768184.08543116006</v>
      </c>
    </row>
    <row r="34375" spans="1:6">
      <c r="A34375">
        <v>2050</v>
      </c>
      <c r="B34375" t="s">
        <v>1064</v>
      </c>
      <c r="C34375" t="s">
        <v>1022</v>
      </c>
      <c r="D34375" t="s">
        <v>1017</v>
      </c>
      <c r="E34375" t="s">
        <v>1018</v>
      </c>
      <c r="F34375" s="86">
        <v>769073.68232871604</v>
      </c>
    </row>
    <row r="34376" spans="1:6">
      <c r="A34376">
        <v>2017</v>
      </c>
      <c r="B34376" t="s">
        <v>1065</v>
      </c>
      <c r="C34376" t="s">
        <v>1022</v>
      </c>
      <c r="D34376" t="s">
        <v>1017</v>
      </c>
      <c r="E34376" t="s">
        <v>1018</v>
      </c>
      <c r="F34376" s="86">
        <v>19505965.3426309</v>
      </c>
    </row>
    <row r="34377" spans="1:6">
      <c r="A34377">
        <v>2018</v>
      </c>
      <c r="B34377" t="s">
        <v>1065</v>
      </c>
      <c r="C34377" t="s">
        <v>1022</v>
      </c>
      <c r="D34377" t="s">
        <v>1017</v>
      </c>
      <c r="E34377" t="s">
        <v>1018</v>
      </c>
      <c r="F34377" s="86">
        <v>19113640.6497733</v>
      </c>
    </row>
    <row r="34378" spans="1:6">
      <c r="A34378">
        <v>2019</v>
      </c>
      <c r="B34378" t="s">
        <v>1065</v>
      </c>
      <c r="C34378" t="s">
        <v>1022</v>
      </c>
      <c r="D34378" t="s">
        <v>1017</v>
      </c>
      <c r="E34378" t="s">
        <v>1018</v>
      </c>
      <c r="F34378" s="86">
        <v>18676938.6855225</v>
      </c>
    </row>
    <row r="34379" spans="1:6">
      <c r="A34379">
        <v>2020</v>
      </c>
      <c r="B34379" t="s">
        <v>1065</v>
      </c>
      <c r="C34379" t="s">
        <v>1022</v>
      </c>
      <c r="D34379" t="s">
        <v>1017</v>
      </c>
      <c r="E34379" t="s">
        <v>1018</v>
      </c>
      <c r="F34379" s="86">
        <v>18237318.153847799</v>
      </c>
    </row>
    <row r="34380" spans="1:6">
      <c r="A34380">
        <v>2021</v>
      </c>
      <c r="B34380" t="s">
        <v>1065</v>
      </c>
      <c r="C34380" t="s">
        <v>1022</v>
      </c>
      <c r="D34380" t="s">
        <v>1017</v>
      </c>
      <c r="E34380" t="s">
        <v>1018</v>
      </c>
      <c r="F34380" s="86">
        <v>17801236.076628398</v>
      </c>
    </row>
    <row r="34381" spans="1:6">
      <c r="A34381">
        <v>2022</v>
      </c>
      <c r="B34381" t="s">
        <v>1065</v>
      </c>
      <c r="C34381" t="s">
        <v>1022</v>
      </c>
      <c r="D34381" t="s">
        <v>1017</v>
      </c>
      <c r="E34381" t="s">
        <v>1018</v>
      </c>
      <c r="F34381" s="86">
        <v>17395655.675165001</v>
      </c>
    </row>
    <row r="34382" spans="1:6">
      <c r="A34382">
        <v>2023</v>
      </c>
      <c r="B34382" t="s">
        <v>1065</v>
      </c>
      <c r="C34382" t="s">
        <v>1022</v>
      </c>
      <c r="D34382" t="s">
        <v>1017</v>
      </c>
      <c r="E34382" t="s">
        <v>1018</v>
      </c>
      <c r="F34382" s="86">
        <v>17014138.859259602</v>
      </c>
    </row>
    <row r="34383" spans="1:6">
      <c r="A34383">
        <v>2024</v>
      </c>
      <c r="B34383" t="s">
        <v>1065</v>
      </c>
      <c r="C34383" t="s">
        <v>1022</v>
      </c>
      <c r="D34383" t="s">
        <v>1017</v>
      </c>
      <c r="E34383" t="s">
        <v>1018</v>
      </c>
      <c r="F34383" s="86">
        <v>16660856.0465218</v>
      </c>
    </row>
    <row r="34384" spans="1:6">
      <c r="A34384">
        <v>2025</v>
      </c>
      <c r="B34384" t="s">
        <v>1065</v>
      </c>
      <c r="C34384" t="s">
        <v>1022</v>
      </c>
      <c r="D34384" t="s">
        <v>1017</v>
      </c>
      <c r="E34384" t="s">
        <v>1018</v>
      </c>
      <c r="F34384" s="86">
        <v>16338890.280418299</v>
      </c>
    </row>
    <row r="34385" spans="1:6">
      <c r="A34385">
        <v>2026</v>
      </c>
      <c r="B34385" t="s">
        <v>1065</v>
      </c>
      <c r="C34385" t="s">
        <v>1022</v>
      </c>
      <c r="D34385" t="s">
        <v>1017</v>
      </c>
      <c r="E34385" t="s">
        <v>1018</v>
      </c>
      <c r="F34385" s="86">
        <v>16052749.6950642</v>
      </c>
    </row>
    <row r="34386" spans="1:6">
      <c r="A34386">
        <v>2027</v>
      </c>
      <c r="B34386" t="s">
        <v>1065</v>
      </c>
      <c r="C34386" t="s">
        <v>1022</v>
      </c>
      <c r="D34386" t="s">
        <v>1017</v>
      </c>
      <c r="E34386" t="s">
        <v>1018</v>
      </c>
      <c r="F34386" s="86">
        <v>15802103.577175399</v>
      </c>
    </row>
    <row r="34387" spans="1:6">
      <c r="A34387">
        <v>2028</v>
      </c>
      <c r="B34387" t="s">
        <v>1065</v>
      </c>
      <c r="C34387" t="s">
        <v>1022</v>
      </c>
      <c r="D34387" t="s">
        <v>1017</v>
      </c>
      <c r="E34387" t="s">
        <v>1018</v>
      </c>
      <c r="F34387" s="86">
        <v>15584481.098360199</v>
      </c>
    </row>
    <row r="34388" spans="1:6">
      <c r="A34388">
        <v>2029</v>
      </c>
      <c r="B34388" t="s">
        <v>1065</v>
      </c>
      <c r="C34388" t="s">
        <v>1022</v>
      </c>
      <c r="D34388" t="s">
        <v>1017</v>
      </c>
      <c r="E34388" t="s">
        <v>1018</v>
      </c>
      <c r="F34388" s="86">
        <v>15386395.1879777</v>
      </c>
    </row>
    <row r="34389" spans="1:6">
      <c r="A34389">
        <v>2030</v>
      </c>
      <c r="B34389" t="s">
        <v>1065</v>
      </c>
      <c r="C34389" t="s">
        <v>1022</v>
      </c>
      <c r="D34389" t="s">
        <v>1017</v>
      </c>
      <c r="E34389" t="s">
        <v>1018</v>
      </c>
      <c r="F34389" s="86">
        <v>15219390.7922705</v>
      </c>
    </row>
    <row r="34390" spans="1:6">
      <c r="A34390">
        <v>2031</v>
      </c>
      <c r="B34390" t="s">
        <v>1065</v>
      </c>
      <c r="C34390" t="s">
        <v>1022</v>
      </c>
      <c r="D34390" t="s">
        <v>1017</v>
      </c>
      <c r="E34390" t="s">
        <v>1018</v>
      </c>
      <c r="F34390" s="86">
        <v>15075925.618250901</v>
      </c>
    </row>
    <row r="34391" spans="1:6">
      <c r="A34391">
        <v>2032</v>
      </c>
      <c r="B34391" t="s">
        <v>1065</v>
      </c>
      <c r="C34391" t="s">
        <v>1022</v>
      </c>
      <c r="D34391" t="s">
        <v>1017</v>
      </c>
      <c r="E34391" t="s">
        <v>1018</v>
      </c>
      <c r="F34391" s="86">
        <v>14952418.0010227</v>
      </c>
    </row>
    <row r="34392" spans="1:6">
      <c r="A34392">
        <v>2033</v>
      </c>
      <c r="B34392" t="s">
        <v>1065</v>
      </c>
      <c r="C34392" t="s">
        <v>1022</v>
      </c>
      <c r="D34392" t="s">
        <v>1017</v>
      </c>
      <c r="E34392" t="s">
        <v>1018</v>
      </c>
      <c r="F34392" s="86">
        <v>14844459.0034982</v>
      </c>
    </row>
    <row r="34393" spans="1:6">
      <c r="A34393">
        <v>2034</v>
      </c>
      <c r="B34393" t="s">
        <v>1065</v>
      </c>
      <c r="C34393" t="s">
        <v>1022</v>
      </c>
      <c r="D34393" t="s">
        <v>1017</v>
      </c>
      <c r="E34393" t="s">
        <v>1018</v>
      </c>
      <c r="F34393" s="86">
        <v>14748643.531085299</v>
      </c>
    </row>
    <row r="34394" spans="1:6">
      <c r="A34394">
        <v>2035</v>
      </c>
      <c r="B34394" t="s">
        <v>1065</v>
      </c>
      <c r="C34394" t="s">
        <v>1022</v>
      </c>
      <c r="D34394" t="s">
        <v>1017</v>
      </c>
      <c r="E34394" t="s">
        <v>1018</v>
      </c>
      <c r="F34394" s="86">
        <v>14663867.9601037</v>
      </c>
    </row>
    <row r="34395" spans="1:6">
      <c r="A34395">
        <v>2036</v>
      </c>
      <c r="B34395" t="s">
        <v>1065</v>
      </c>
      <c r="C34395" t="s">
        <v>1022</v>
      </c>
      <c r="D34395" t="s">
        <v>1017</v>
      </c>
      <c r="E34395" t="s">
        <v>1018</v>
      </c>
      <c r="F34395" s="86">
        <v>14581859.801249901</v>
      </c>
    </row>
    <row r="34396" spans="1:6">
      <c r="A34396">
        <v>2037</v>
      </c>
      <c r="B34396" t="s">
        <v>1065</v>
      </c>
      <c r="C34396" t="s">
        <v>1022</v>
      </c>
      <c r="D34396" t="s">
        <v>1017</v>
      </c>
      <c r="E34396" t="s">
        <v>1018</v>
      </c>
      <c r="F34396" s="86">
        <v>14518539.5114573</v>
      </c>
    </row>
    <row r="34397" spans="1:6">
      <c r="A34397">
        <v>2038</v>
      </c>
      <c r="B34397" t="s">
        <v>1065</v>
      </c>
      <c r="C34397" t="s">
        <v>1022</v>
      </c>
      <c r="D34397" t="s">
        <v>1017</v>
      </c>
      <c r="E34397" t="s">
        <v>1018</v>
      </c>
      <c r="F34397" s="86">
        <v>14464141.475141101</v>
      </c>
    </row>
    <row r="34398" spans="1:6">
      <c r="A34398">
        <v>2039</v>
      </c>
      <c r="B34398" t="s">
        <v>1065</v>
      </c>
      <c r="C34398" t="s">
        <v>1022</v>
      </c>
      <c r="D34398" t="s">
        <v>1017</v>
      </c>
      <c r="E34398" t="s">
        <v>1018</v>
      </c>
      <c r="F34398" s="86">
        <v>14417590.8816103</v>
      </c>
    </row>
    <row r="34399" spans="1:6">
      <c r="A34399">
        <v>2040</v>
      </c>
      <c r="B34399" t="s">
        <v>1065</v>
      </c>
      <c r="C34399" t="s">
        <v>1022</v>
      </c>
      <c r="D34399" t="s">
        <v>1017</v>
      </c>
      <c r="E34399" t="s">
        <v>1018</v>
      </c>
      <c r="F34399" s="86">
        <v>14377581.561512999</v>
      </c>
    </row>
    <row r="34400" spans="1:6">
      <c r="A34400">
        <v>2041</v>
      </c>
      <c r="B34400" t="s">
        <v>1065</v>
      </c>
      <c r="C34400" t="s">
        <v>1022</v>
      </c>
      <c r="D34400" t="s">
        <v>1017</v>
      </c>
      <c r="E34400" t="s">
        <v>1018</v>
      </c>
      <c r="F34400" s="86">
        <v>14343453.828885701</v>
      </c>
    </row>
    <row r="34401" spans="1:6">
      <c r="A34401">
        <v>2042</v>
      </c>
      <c r="B34401" t="s">
        <v>1065</v>
      </c>
      <c r="C34401" t="s">
        <v>1022</v>
      </c>
      <c r="D34401" t="s">
        <v>1017</v>
      </c>
      <c r="E34401" t="s">
        <v>1018</v>
      </c>
      <c r="F34401" s="86">
        <v>14311688.2155541</v>
      </c>
    </row>
    <row r="34402" spans="1:6">
      <c r="A34402">
        <v>2043</v>
      </c>
      <c r="B34402" t="s">
        <v>1065</v>
      </c>
      <c r="C34402" t="s">
        <v>1022</v>
      </c>
      <c r="D34402" t="s">
        <v>1017</v>
      </c>
      <c r="E34402" t="s">
        <v>1018</v>
      </c>
      <c r="F34402" s="86">
        <v>14275552.6306102</v>
      </c>
    </row>
    <row r="34403" spans="1:6">
      <c r="A34403">
        <v>2044</v>
      </c>
      <c r="B34403" t="s">
        <v>1065</v>
      </c>
      <c r="C34403" t="s">
        <v>1022</v>
      </c>
      <c r="D34403" t="s">
        <v>1017</v>
      </c>
      <c r="E34403" t="s">
        <v>1018</v>
      </c>
      <c r="F34403" s="86">
        <v>14250575.1670266</v>
      </c>
    </row>
    <row r="34404" spans="1:6">
      <c r="A34404">
        <v>2045</v>
      </c>
      <c r="B34404" t="s">
        <v>1065</v>
      </c>
      <c r="C34404" t="s">
        <v>1022</v>
      </c>
      <c r="D34404" t="s">
        <v>1017</v>
      </c>
      <c r="E34404" t="s">
        <v>1018</v>
      </c>
      <c r="F34404" s="86">
        <v>14228589.793373</v>
      </c>
    </row>
    <row r="34405" spans="1:6">
      <c r="A34405">
        <v>2046</v>
      </c>
      <c r="B34405" t="s">
        <v>1065</v>
      </c>
      <c r="C34405" t="s">
        <v>1022</v>
      </c>
      <c r="D34405" t="s">
        <v>1017</v>
      </c>
      <c r="E34405" t="s">
        <v>1018</v>
      </c>
      <c r="F34405" s="86">
        <v>14209355.9195066</v>
      </c>
    </row>
    <row r="34406" spans="1:6">
      <c r="A34406">
        <v>2047</v>
      </c>
      <c r="B34406" t="s">
        <v>1065</v>
      </c>
      <c r="C34406" t="s">
        <v>1022</v>
      </c>
      <c r="D34406" t="s">
        <v>1017</v>
      </c>
      <c r="E34406" t="s">
        <v>1018</v>
      </c>
      <c r="F34406" s="86">
        <v>14192553.4154734</v>
      </c>
    </row>
    <row r="34407" spans="1:6">
      <c r="A34407">
        <v>2048</v>
      </c>
      <c r="B34407" t="s">
        <v>1065</v>
      </c>
      <c r="C34407" t="s">
        <v>1022</v>
      </c>
      <c r="D34407" t="s">
        <v>1017</v>
      </c>
      <c r="E34407" t="s">
        <v>1018</v>
      </c>
      <c r="F34407" s="86">
        <v>14170186.883521101</v>
      </c>
    </row>
    <row r="34408" spans="1:6">
      <c r="A34408">
        <v>2049</v>
      </c>
      <c r="B34408" t="s">
        <v>1065</v>
      </c>
      <c r="C34408" t="s">
        <v>1022</v>
      </c>
      <c r="D34408" t="s">
        <v>1017</v>
      </c>
      <c r="E34408" t="s">
        <v>1018</v>
      </c>
      <c r="F34408" s="86">
        <v>14156912.2755598</v>
      </c>
    </row>
    <row r="34409" spans="1:6">
      <c r="A34409">
        <v>2050</v>
      </c>
      <c r="B34409" t="s">
        <v>1065</v>
      </c>
      <c r="C34409" t="s">
        <v>1022</v>
      </c>
      <c r="D34409" t="s">
        <v>1017</v>
      </c>
      <c r="E34409" t="s">
        <v>1018</v>
      </c>
      <c r="F34409" s="86">
        <v>14144247.608812699</v>
      </c>
    </row>
    <row r="34410" spans="1:6">
      <c r="A34410">
        <v>2017</v>
      </c>
      <c r="B34410" t="s">
        <v>1066</v>
      </c>
      <c r="C34410" t="s">
        <v>1022</v>
      </c>
      <c r="D34410" t="s">
        <v>1017</v>
      </c>
      <c r="E34410" t="s">
        <v>1018</v>
      </c>
      <c r="F34410" s="86">
        <v>106253122.230244</v>
      </c>
    </row>
    <row r="34411" spans="1:6">
      <c r="A34411">
        <v>2018</v>
      </c>
      <c r="B34411" t="s">
        <v>1066</v>
      </c>
      <c r="C34411" t="s">
        <v>1022</v>
      </c>
      <c r="D34411" t="s">
        <v>1017</v>
      </c>
      <c r="E34411" t="s">
        <v>1018</v>
      </c>
      <c r="F34411" s="86">
        <v>108259132.561645</v>
      </c>
    </row>
    <row r="34412" spans="1:6">
      <c r="A34412">
        <v>2019</v>
      </c>
      <c r="B34412" t="s">
        <v>1066</v>
      </c>
      <c r="C34412" t="s">
        <v>1022</v>
      </c>
      <c r="D34412" t="s">
        <v>1017</v>
      </c>
      <c r="E34412" t="s">
        <v>1018</v>
      </c>
      <c r="F34412" s="86">
        <v>105739141.87540799</v>
      </c>
    </row>
    <row r="34413" spans="1:6">
      <c r="A34413">
        <v>2020</v>
      </c>
      <c r="B34413" t="s">
        <v>1066</v>
      </c>
      <c r="C34413" t="s">
        <v>1022</v>
      </c>
      <c r="D34413" t="s">
        <v>1017</v>
      </c>
      <c r="E34413" t="s">
        <v>1018</v>
      </c>
      <c r="F34413" s="86">
        <v>103257253.996033</v>
      </c>
    </row>
    <row r="34414" spans="1:6">
      <c r="A34414">
        <v>2021</v>
      </c>
      <c r="B34414" t="s">
        <v>1066</v>
      </c>
      <c r="C34414" t="s">
        <v>1022</v>
      </c>
      <c r="D34414" t="s">
        <v>1017</v>
      </c>
      <c r="E34414" t="s">
        <v>1018</v>
      </c>
      <c r="F34414" s="86">
        <v>100834685.304873</v>
      </c>
    </row>
    <row r="34415" spans="1:6">
      <c r="A34415">
        <v>2022</v>
      </c>
      <c r="B34415" t="s">
        <v>1066</v>
      </c>
      <c r="C34415" t="s">
        <v>1022</v>
      </c>
      <c r="D34415" t="s">
        <v>1017</v>
      </c>
      <c r="E34415" t="s">
        <v>1018</v>
      </c>
      <c r="F34415" s="86">
        <v>98543381.850655898</v>
      </c>
    </row>
    <row r="34416" spans="1:6">
      <c r="A34416">
        <v>2023</v>
      </c>
      <c r="B34416" t="s">
        <v>1066</v>
      </c>
      <c r="C34416" t="s">
        <v>1022</v>
      </c>
      <c r="D34416" t="s">
        <v>1017</v>
      </c>
      <c r="E34416" t="s">
        <v>1018</v>
      </c>
      <c r="F34416" s="86">
        <v>96445627.191602901</v>
      </c>
    </row>
    <row r="34417" spans="1:6">
      <c r="A34417">
        <v>2024</v>
      </c>
      <c r="B34417" t="s">
        <v>1066</v>
      </c>
      <c r="C34417" t="s">
        <v>1022</v>
      </c>
      <c r="D34417" t="s">
        <v>1017</v>
      </c>
      <c r="E34417" t="s">
        <v>1018</v>
      </c>
      <c r="F34417" s="86">
        <v>94502932.618970603</v>
      </c>
    </row>
    <row r="34418" spans="1:6">
      <c r="A34418">
        <v>2025</v>
      </c>
      <c r="B34418" t="s">
        <v>1066</v>
      </c>
      <c r="C34418" t="s">
        <v>1022</v>
      </c>
      <c r="D34418" t="s">
        <v>1017</v>
      </c>
      <c r="E34418" t="s">
        <v>1018</v>
      </c>
      <c r="F34418" s="86">
        <v>92774972.498614103</v>
      </c>
    </row>
    <row r="34419" spans="1:6">
      <c r="A34419">
        <v>2026</v>
      </c>
      <c r="B34419" t="s">
        <v>1066</v>
      </c>
      <c r="C34419" t="s">
        <v>1022</v>
      </c>
      <c r="D34419" t="s">
        <v>1017</v>
      </c>
      <c r="E34419" t="s">
        <v>1018</v>
      </c>
      <c r="F34419" s="86">
        <v>91334224.630747899</v>
      </c>
    </row>
    <row r="34420" spans="1:6">
      <c r="A34420">
        <v>2027</v>
      </c>
      <c r="B34420" t="s">
        <v>1066</v>
      </c>
      <c r="C34420" t="s">
        <v>1022</v>
      </c>
      <c r="D34420" t="s">
        <v>1017</v>
      </c>
      <c r="E34420" t="s">
        <v>1018</v>
      </c>
      <c r="F34420" s="86">
        <v>90119599.963311598</v>
      </c>
    </row>
    <row r="34421" spans="1:6">
      <c r="A34421">
        <v>2028</v>
      </c>
      <c r="B34421" t="s">
        <v>1066</v>
      </c>
      <c r="C34421" t="s">
        <v>1022</v>
      </c>
      <c r="D34421" t="s">
        <v>1017</v>
      </c>
      <c r="E34421" t="s">
        <v>1018</v>
      </c>
      <c r="F34421" s="86">
        <v>89149862.443976998</v>
      </c>
    </row>
    <row r="34422" spans="1:6">
      <c r="A34422">
        <v>2029</v>
      </c>
      <c r="B34422" t="s">
        <v>1066</v>
      </c>
      <c r="C34422" t="s">
        <v>1022</v>
      </c>
      <c r="D34422" t="s">
        <v>1017</v>
      </c>
      <c r="E34422" t="s">
        <v>1018</v>
      </c>
      <c r="F34422" s="86">
        <v>88397721.398251399</v>
      </c>
    </row>
    <row r="34423" spans="1:6">
      <c r="A34423">
        <v>2030</v>
      </c>
      <c r="B34423" t="s">
        <v>1066</v>
      </c>
      <c r="C34423" t="s">
        <v>1022</v>
      </c>
      <c r="D34423" t="s">
        <v>1017</v>
      </c>
      <c r="E34423" t="s">
        <v>1018</v>
      </c>
      <c r="F34423" s="86">
        <v>87853771.078869894</v>
      </c>
    </row>
    <row r="34424" spans="1:6">
      <c r="A34424">
        <v>2031</v>
      </c>
      <c r="B34424" t="s">
        <v>1066</v>
      </c>
      <c r="C34424" t="s">
        <v>1022</v>
      </c>
      <c r="D34424" t="s">
        <v>1017</v>
      </c>
      <c r="E34424" t="s">
        <v>1018</v>
      </c>
      <c r="F34424" s="86">
        <v>87436924.720628798</v>
      </c>
    </row>
    <row r="34425" spans="1:6">
      <c r="A34425">
        <v>2032</v>
      </c>
      <c r="B34425" t="s">
        <v>1066</v>
      </c>
      <c r="C34425" t="s">
        <v>1022</v>
      </c>
      <c r="D34425" t="s">
        <v>1017</v>
      </c>
      <c r="E34425" t="s">
        <v>1018</v>
      </c>
      <c r="F34425" s="86">
        <v>87143996.310367495</v>
      </c>
    </row>
    <row r="34426" spans="1:6">
      <c r="A34426">
        <v>2033</v>
      </c>
      <c r="B34426" t="s">
        <v>1066</v>
      </c>
      <c r="C34426" t="s">
        <v>1022</v>
      </c>
      <c r="D34426" t="s">
        <v>1017</v>
      </c>
      <c r="E34426" t="s">
        <v>1018</v>
      </c>
      <c r="F34426" s="86">
        <v>86968114.137219504</v>
      </c>
    </row>
    <row r="34427" spans="1:6">
      <c r="A34427">
        <v>2034</v>
      </c>
      <c r="B34427" t="s">
        <v>1066</v>
      </c>
      <c r="C34427" t="s">
        <v>1022</v>
      </c>
      <c r="D34427" t="s">
        <v>1017</v>
      </c>
      <c r="E34427" t="s">
        <v>1018</v>
      </c>
      <c r="F34427" s="86">
        <v>86823111.642293707</v>
      </c>
    </row>
    <row r="34428" spans="1:6">
      <c r="A34428">
        <v>2035</v>
      </c>
      <c r="B34428" t="s">
        <v>1066</v>
      </c>
      <c r="C34428" t="s">
        <v>1022</v>
      </c>
      <c r="D34428" t="s">
        <v>1017</v>
      </c>
      <c r="E34428" t="s">
        <v>1018</v>
      </c>
      <c r="F34428" s="86">
        <v>86723599.373348802</v>
      </c>
    </row>
    <row r="34429" spans="1:6">
      <c r="A34429">
        <v>2036</v>
      </c>
      <c r="B34429" t="s">
        <v>1066</v>
      </c>
      <c r="C34429" t="s">
        <v>1022</v>
      </c>
      <c r="D34429" t="s">
        <v>1017</v>
      </c>
      <c r="E34429" t="s">
        <v>1018</v>
      </c>
      <c r="F34429" s="86">
        <v>86692055.238755301</v>
      </c>
    </row>
    <row r="34430" spans="1:6">
      <c r="A34430">
        <v>2037</v>
      </c>
      <c r="B34430" t="s">
        <v>1066</v>
      </c>
      <c r="C34430" t="s">
        <v>1022</v>
      </c>
      <c r="D34430" t="s">
        <v>1017</v>
      </c>
      <c r="E34430" t="s">
        <v>1018</v>
      </c>
      <c r="F34430" s="86">
        <v>86667403.238597304</v>
      </c>
    </row>
    <row r="34431" spans="1:6">
      <c r="A34431">
        <v>2038</v>
      </c>
      <c r="B34431" t="s">
        <v>1066</v>
      </c>
      <c r="C34431" t="s">
        <v>1022</v>
      </c>
      <c r="D34431" t="s">
        <v>1017</v>
      </c>
      <c r="E34431" t="s">
        <v>1018</v>
      </c>
      <c r="F34431" s="86">
        <v>86671753.181659997</v>
      </c>
    </row>
    <row r="34432" spans="1:6">
      <c r="A34432">
        <v>2039</v>
      </c>
      <c r="B34432" t="s">
        <v>1066</v>
      </c>
      <c r="C34432" t="s">
        <v>1022</v>
      </c>
      <c r="D34432" t="s">
        <v>1017</v>
      </c>
      <c r="E34432" t="s">
        <v>1018</v>
      </c>
      <c r="F34432" s="86">
        <v>86730829.732658207</v>
      </c>
    </row>
    <row r="34433" spans="1:6">
      <c r="A34433">
        <v>2040</v>
      </c>
      <c r="B34433" t="s">
        <v>1066</v>
      </c>
      <c r="C34433" t="s">
        <v>1022</v>
      </c>
      <c r="D34433" t="s">
        <v>1017</v>
      </c>
      <c r="E34433" t="s">
        <v>1018</v>
      </c>
      <c r="F34433" s="86">
        <v>86784809.255388007</v>
      </c>
    </row>
    <row r="34434" spans="1:6">
      <c r="A34434">
        <v>2041</v>
      </c>
      <c r="B34434" t="s">
        <v>1066</v>
      </c>
      <c r="C34434" t="s">
        <v>1022</v>
      </c>
      <c r="D34434" t="s">
        <v>1017</v>
      </c>
      <c r="E34434" t="s">
        <v>1018</v>
      </c>
      <c r="F34434" s="86">
        <v>86846511.297323093</v>
      </c>
    </row>
    <row r="34435" spans="1:6">
      <c r="A34435">
        <v>2042</v>
      </c>
      <c r="B34435" t="s">
        <v>1066</v>
      </c>
      <c r="C34435" t="s">
        <v>1022</v>
      </c>
      <c r="D34435" t="s">
        <v>1017</v>
      </c>
      <c r="E34435" t="s">
        <v>1018</v>
      </c>
      <c r="F34435" s="86">
        <v>86962133.730889395</v>
      </c>
    </row>
    <row r="34436" spans="1:6">
      <c r="A34436">
        <v>2043</v>
      </c>
      <c r="B34436" t="s">
        <v>1066</v>
      </c>
      <c r="C34436" t="s">
        <v>1022</v>
      </c>
      <c r="D34436" t="s">
        <v>1017</v>
      </c>
      <c r="E34436" t="s">
        <v>1018</v>
      </c>
      <c r="F34436" s="86">
        <v>87068765.561678305</v>
      </c>
    </row>
    <row r="34437" spans="1:6">
      <c r="A34437">
        <v>2044</v>
      </c>
      <c r="B34437" t="s">
        <v>1066</v>
      </c>
      <c r="C34437" t="s">
        <v>1022</v>
      </c>
      <c r="D34437" t="s">
        <v>1017</v>
      </c>
      <c r="E34437" t="s">
        <v>1018</v>
      </c>
      <c r="F34437" s="86">
        <v>87191631.176284701</v>
      </c>
    </row>
    <row r="34438" spans="1:6">
      <c r="A34438">
        <v>2045</v>
      </c>
      <c r="B34438" t="s">
        <v>1066</v>
      </c>
      <c r="C34438" t="s">
        <v>1022</v>
      </c>
      <c r="D34438" t="s">
        <v>1017</v>
      </c>
      <c r="E34438" t="s">
        <v>1018</v>
      </c>
      <c r="F34438" s="86">
        <v>87356996.835275605</v>
      </c>
    </row>
    <row r="34439" spans="1:6">
      <c r="A34439">
        <v>2046</v>
      </c>
      <c r="B34439" t="s">
        <v>1066</v>
      </c>
      <c r="C34439" t="s">
        <v>1022</v>
      </c>
      <c r="D34439" t="s">
        <v>1017</v>
      </c>
      <c r="E34439" t="s">
        <v>1018</v>
      </c>
      <c r="F34439" s="86">
        <v>87507798.042559594</v>
      </c>
    </row>
    <row r="34440" spans="1:6">
      <c r="A34440">
        <v>2047</v>
      </c>
      <c r="B34440" t="s">
        <v>1066</v>
      </c>
      <c r="C34440" t="s">
        <v>1022</v>
      </c>
      <c r="D34440" t="s">
        <v>1017</v>
      </c>
      <c r="E34440" t="s">
        <v>1018</v>
      </c>
      <c r="F34440" s="86">
        <v>87669436.459998503</v>
      </c>
    </row>
    <row r="34441" spans="1:6">
      <c r="A34441">
        <v>2048</v>
      </c>
      <c r="B34441" t="s">
        <v>1066</v>
      </c>
      <c r="C34441" t="s">
        <v>1022</v>
      </c>
      <c r="D34441" t="s">
        <v>1017</v>
      </c>
      <c r="E34441" t="s">
        <v>1018</v>
      </c>
      <c r="F34441" s="86">
        <v>87867855.244788796</v>
      </c>
    </row>
    <row r="34442" spans="1:6">
      <c r="A34442">
        <v>2049</v>
      </c>
      <c r="B34442" t="s">
        <v>1066</v>
      </c>
      <c r="C34442" t="s">
        <v>1022</v>
      </c>
      <c r="D34442" t="s">
        <v>1017</v>
      </c>
      <c r="E34442" t="s">
        <v>1018</v>
      </c>
      <c r="F34442" s="86">
        <v>88044777.142723903</v>
      </c>
    </row>
    <row r="34443" spans="1:6">
      <c r="A34443">
        <v>2050</v>
      </c>
      <c r="B34443" t="s">
        <v>1066</v>
      </c>
      <c r="C34443" t="s">
        <v>1022</v>
      </c>
      <c r="D34443" t="s">
        <v>1017</v>
      </c>
      <c r="E34443" t="s">
        <v>1018</v>
      </c>
      <c r="F34443" s="86">
        <v>88252061.609742999</v>
      </c>
    </row>
    <row r="34444" spans="1:6">
      <c r="A34444">
        <v>2017</v>
      </c>
      <c r="B34444" t="s">
        <v>1067</v>
      </c>
      <c r="C34444" t="s">
        <v>1022</v>
      </c>
      <c r="D34444" t="s">
        <v>1017</v>
      </c>
      <c r="E34444" t="s">
        <v>1018</v>
      </c>
      <c r="F34444" s="86">
        <v>4152868.3170348499</v>
      </c>
    </row>
    <row r="34445" spans="1:6">
      <c r="A34445">
        <v>2018</v>
      </c>
      <c r="B34445" t="s">
        <v>1067</v>
      </c>
      <c r="C34445" t="s">
        <v>1022</v>
      </c>
      <c r="D34445" t="s">
        <v>1017</v>
      </c>
      <c r="E34445" t="s">
        <v>1018</v>
      </c>
      <c r="F34445" s="86">
        <v>4045758.8827664801</v>
      </c>
    </row>
    <row r="34446" spans="1:6">
      <c r="A34446">
        <v>2019</v>
      </c>
      <c r="B34446" t="s">
        <v>1067</v>
      </c>
      <c r="C34446" t="s">
        <v>1022</v>
      </c>
      <c r="D34446" t="s">
        <v>1017</v>
      </c>
      <c r="E34446" t="s">
        <v>1018</v>
      </c>
      <c r="F34446" s="86">
        <v>3961435.1650585998</v>
      </c>
    </row>
    <row r="34447" spans="1:6">
      <c r="A34447">
        <v>2020</v>
      </c>
      <c r="B34447" t="s">
        <v>1067</v>
      </c>
      <c r="C34447" t="s">
        <v>1022</v>
      </c>
      <c r="D34447" t="s">
        <v>1017</v>
      </c>
      <c r="E34447" t="s">
        <v>1018</v>
      </c>
      <c r="F34447" s="86">
        <v>3874228.16473726</v>
      </c>
    </row>
    <row r="34448" spans="1:6">
      <c r="A34448">
        <v>2021</v>
      </c>
      <c r="B34448" t="s">
        <v>1067</v>
      </c>
      <c r="C34448" t="s">
        <v>1022</v>
      </c>
      <c r="D34448" t="s">
        <v>1017</v>
      </c>
      <c r="E34448" t="s">
        <v>1018</v>
      </c>
      <c r="F34448" s="86">
        <v>3795247.54332717</v>
      </c>
    </row>
    <row r="34449" spans="1:6">
      <c r="A34449">
        <v>2022</v>
      </c>
      <c r="B34449" t="s">
        <v>1067</v>
      </c>
      <c r="C34449" t="s">
        <v>1022</v>
      </c>
      <c r="D34449" t="s">
        <v>1017</v>
      </c>
      <c r="E34449" t="s">
        <v>1018</v>
      </c>
      <c r="F34449" s="86">
        <v>3718176.81575607</v>
      </c>
    </row>
    <row r="34450" spans="1:6">
      <c r="A34450">
        <v>2023</v>
      </c>
      <c r="B34450" t="s">
        <v>1067</v>
      </c>
      <c r="C34450" t="s">
        <v>1022</v>
      </c>
      <c r="D34450" t="s">
        <v>1017</v>
      </c>
      <c r="E34450" t="s">
        <v>1018</v>
      </c>
      <c r="F34450" s="86">
        <v>3646448.4631443</v>
      </c>
    </row>
    <row r="34451" spans="1:6">
      <c r="A34451">
        <v>2024</v>
      </c>
      <c r="B34451" t="s">
        <v>1067</v>
      </c>
      <c r="C34451" t="s">
        <v>1022</v>
      </c>
      <c r="D34451" t="s">
        <v>1017</v>
      </c>
      <c r="E34451" t="s">
        <v>1018</v>
      </c>
      <c r="F34451" s="86">
        <v>3581056.4195748302</v>
      </c>
    </row>
    <row r="34452" spans="1:6">
      <c r="A34452">
        <v>2025</v>
      </c>
      <c r="B34452" t="s">
        <v>1067</v>
      </c>
      <c r="C34452" t="s">
        <v>1022</v>
      </c>
      <c r="D34452" t="s">
        <v>1017</v>
      </c>
      <c r="E34452" t="s">
        <v>1018</v>
      </c>
      <c r="F34452" s="86">
        <v>3525095.6101272702</v>
      </c>
    </row>
    <row r="34453" spans="1:6">
      <c r="A34453">
        <v>2026</v>
      </c>
      <c r="B34453" t="s">
        <v>1067</v>
      </c>
      <c r="C34453" t="s">
        <v>1022</v>
      </c>
      <c r="D34453" t="s">
        <v>1017</v>
      </c>
      <c r="E34453" t="s">
        <v>1018</v>
      </c>
      <c r="F34453" s="86">
        <v>3475382.9620296699</v>
      </c>
    </row>
    <row r="34454" spans="1:6">
      <c r="A34454">
        <v>2027</v>
      </c>
      <c r="B34454" t="s">
        <v>1067</v>
      </c>
      <c r="C34454" t="s">
        <v>1022</v>
      </c>
      <c r="D34454" t="s">
        <v>1017</v>
      </c>
      <c r="E34454" t="s">
        <v>1018</v>
      </c>
      <c r="F34454" s="86">
        <v>3436482.4853875702</v>
      </c>
    </row>
    <row r="34455" spans="1:6">
      <c r="A34455">
        <v>2028</v>
      </c>
      <c r="B34455" t="s">
        <v>1067</v>
      </c>
      <c r="C34455" t="s">
        <v>1022</v>
      </c>
      <c r="D34455" t="s">
        <v>1017</v>
      </c>
      <c r="E34455" t="s">
        <v>1018</v>
      </c>
      <c r="F34455" s="86">
        <v>3403829.20462482</v>
      </c>
    </row>
    <row r="34456" spans="1:6">
      <c r="A34456">
        <v>2029</v>
      </c>
      <c r="B34456" t="s">
        <v>1067</v>
      </c>
      <c r="C34456" t="s">
        <v>1022</v>
      </c>
      <c r="D34456" t="s">
        <v>1017</v>
      </c>
      <c r="E34456" t="s">
        <v>1018</v>
      </c>
      <c r="F34456" s="86">
        <v>3380876.2786336802</v>
      </c>
    </row>
    <row r="34457" spans="1:6">
      <c r="A34457">
        <v>2030</v>
      </c>
      <c r="B34457" t="s">
        <v>1067</v>
      </c>
      <c r="C34457" t="s">
        <v>1022</v>
      </c>
      <c r="D34457" t="s">
        <v>1017</v>
      </c>
      <c r="E34457" t="s">
        <v>1018</v>
      </c>
      <c r="F34457" s="86">
        <v>3364267.9547879798</v>
      </c>
    </row>
    <row r="34458" spans="1:6">
      <c r="A34458">
        <v>2031</v>
      </c>
      <c r="B34458" t="s">
        <v>1067</v>
      </c>
      <c r="C34458" t="s">
        <v>1022</v>
      </c>
      <c r="D34458" t="s">
        <v>1017</v>
      </c>
      <c r="E34458" t="s">
        <v>1018</v>
      </c>
      <c r="F34458" s="86">
        <v>3353485.7896290901</v>
      </c>
    </row>
    <row r="34459" spans="1:6">
      <c r="A34459">
        <v>2032</v>
      </c>
      <c r="B34459" t="s">
        <v>1067</v>
      </c>
      <c r="C34459" t="s">
        <v>1022</v>
      </c>
      <c r="D34459" t="s">
        <v>1017</v>
      </c>
      <c r="E34459" t="s">
        <v>1018</v>
      </c>
      <c r="F34459" s="86">
        <v>3347370.5892512202</v>
      </c>
    </row>
    <row r="34460" spans="1:6">
      <c r="A34460">
        <v>2033</v>
      </c>
      <c r="B34460" t="s">
        <v>1067</v>
      </c>
      <c r="C34460" t="s">
        <v>1022</v>
      </c>
      <c r="D34460" t="s">
        <v>1017</v>
      </c>
      <c r="E34460" t="s">
        <v>1018</v>
      </c>
      <c r="F34460" s="86">
        <v>3344777.1724904599</v>
      </c>
    </row>
    <row r="34461" spans="1:6">
      <c r="A34461">
        <v>2034</v>
      </c>
      <c r="B34461" t="s">
        <v>1067</v>
      </c>
      <c r="C34461" t="s">
        <v>1022</v>
      </c>
      <c r="D34461" t="s">
        <v>1017</v>
      </c>
      <c r="E34461" t="s">
        <v>1018</v>
      </c>
      <c r="F34461" s="86">
        <v>3346798.4831543299</v>
      </c>
    </row>
    <row r="34462" spans="1:6">
      <c r="A34462">
        <v>2035</v>
      </c>
      <c r="B34462" t="s">
        <v>1067</v>
      </c>
      <c r="C34462" t="s">
        <v>1022</v>
      </c>
      <c r="D34462" t="s">
        <v>1017</v>
      </c>
      <c r="E34462" t="s">
        <v>1018</v>
      </c>
      <c r="F34462" s="86">
        <v>3348978.16125408</v>
      </c>
    </row>
    <row r="34463" spans="1:6">
      <c r="A34463">
        <v>2036</v>
      </c>
      <c r="B34463" t="s">
        <v>1067</v>
      </c>
      <c r="C34463" t="s">
        <v>1022</v>
      </c>
      <c r="D34463" t="s">
        <v>1017</v>
      </c>
      <c r="E34463" t="s">
        <v>1018</v>
      </c>
      <c r="F34463" s="86">
        <v>3355021.8338688598</v>
      </c>
    </row>
    <row r="34464" spans="1:6">
      <c r="A34464">
        <v>2037</v>
      </c>
      <c r="B34464" t="s">
        <v>1067</v>
      </c>
      <c r="C34464" t="s">
        <v>1022</v>
      </c>
      <c r="D34464" t="s">
        <v>1017</v>
      </c>
      <c r="E34464" t="s">
        <v>1018</v>
      </c>
      <c r="F34464" s="86">
        <v>3360774.6903677802</v>
      </c>
    </row>
    <row r="34465" spans="1:6">
      <c r="A34465">
        <v>2038</v>
      </c>
      <c r="B34465" t="s">
        <v>1067</v>
      </c>
      <c r="C34465" t="s">
        <v>1022</v>
      </c>
      <c r="D34465" t="s">
        <v>1017</v>
      </c>
      <c r="E34465" t="s">
        <v>1018</v>
      </c>
      <c r="F34465" s="86">
        <v>3369896.02672834</v>
      </c>
    </row>
    <row r="34466" spans="1:6">
      <c r="A34466">
        <v>2039</v>
      </c>
      <c r="B34466" t="s">
        <v>1067</v>
      </c>
      <c r="C34466" t="s">
        <v>1022</v>
      </c>
      <c r="D34466" t="s">
        <v>1017</v>
      </c>
      <c r="E34466" t="s">
        <v>1018</v>
      </c>
      <c r="F34466" s="86">
        <v>3378316.8282894799</v>
      </c>
    </row>
    <row r="34467" spans="1:6">
      <c r="A34467">
        <v>2040</v>
      </c>
      <c r="B34467" t="s">
        <v>1067</v>
      </c>
      <c r="C34467" t="s">
        <v>1022</v>
      </c>
      <c r="D34467" t="s">
        <v>1017</v>
      </c>
      <c r="E34467" t="s">
        <v>1018</v>
      </c>
      <c r="F34467" s="86">
        <v>3389737.2272811402</v>
      </c>
    </row>
    <row r="34468" spans="1:6">
      <c r="A34468">
        <v>2041</v>
      </c>
      <c r="B34468" t="s">
        <v>1067</v>
      </c>
      <c r="C34468" t="s">
        <v>1022</v>
      </c>
      <c r="D34468" t="s">
        <v>1017</v>
      </c>
      <c r="E34468" t="s">
        <v>1018</v>
      </c>
      <c r="F34468" s="86">
        <v>3400093.5892721601</v>
      </c>
    </row>
    <row r="34469" spans="1:6">
      <c r="A34469">
        <v>2042</v>
      </c>
      <c r="B34469" t="s">
        <v>1067</v>
      </c>
      <c r="C34469" t="s">
        <v>1022</v>
      </c>
      <c r="D34469" t="s">
        <v>1017</v>
      </c>
      <c r="E34469" t="s">
        <v>1018</v>
      </c>
      <c r="F34469" s="86">
        <v>3413275.7745844801</v>
      </c>
    </row>
    <row r="34470" spans="1:6">
      <c r="A34470">
        <v>2043</v>
      </c>
      <c r="B34470" t="s">
        <v>1067</v>
      </c>
      <c r="C34470" t="s">
        <v>1022</v>
      </c>
      <c r="D34470" t="s">
        <v>1017</v>
      </c>
      <c r="E34470" t="s">
        <v>1018</v>
      </c>
      <c r="F34470" s="86">
        <v>3427276.7240999802</v>
      </c>
    </row>
    <row r="34471" spans="1:6">
      <c r="A34471">
        <v>2044</v>
      </c>
      <c r="B34471" t="s">
        <v>1067</v>
      </c>
      <c r="C34471" t="s">
        <v>1022</v>
      </c>
      <c r="D34471" t="s">
        <v>1017</v>
      </c>
      <c r="E34471" t="s">
        <v>1018</v>
      </c>
      <c r="F34471" s="86">
        <v>3440073.72750215</v>
      </c>
    </row>
    <row r="34472" spans="1:6">
      <c r="A34472">
        <v>2045</v>
      </c>
      <c r="B34472" t="s">
        <v>1067</v>
      </c>
      <c r="C34472" t="s">
        <v>1022</v>
      </c>
      <c r="D34472" t="s">
        <v>1017</v>
      </c>
      <c r="E34472" t="s">
        <v>1018</v>
      </c>
      <c r="F34472" s="86">
        <v>3455421.9668260301</v>
      </c>
    </row>
    <row r="34473" spans="1:6">
      <c r="A34473">
        <v>2046</v>
      </c>
      <c r="B34473" t="s">
        <v>1067</v>
      </c>
      <c r="C34473" t="s">
        <v>1022</v>
      </c>
      <c r="D34473" t="s">
        <v>1017</v>
      </c>
      <c r="E34473" t="s">
        <v>1018</v>
      </c>
      <c r="F34473" s="86">
        <v>3471280.0630591498</v>
      </c>
    </row>
    <row r="34474" spans="1:6">
      <c r="A34474">
        <v>2047</v>
      </c>
      <c r="B34474" t="s">
        <v>1067</v>
      </c>
      <c r="C34474" t="s">
        <v>1022</v>
      </c>
      <c r="D34474" t="s">
        <v>1017</v>
      </c>
      <c r="E34474" t="s">
        <v>1018</v>
      </c>
      <c r="F34474" s="86">
        <v>3485630.3211378702</v>
      </c>
    </row>
    <row r="34475" spans="1:6">
      <c r="A34475">
        <v>2048</v>
      </c>
      <c r="B34475" t="s">
        <v>1067</v>
      </c>
      <c r="C34475" t="s">
        <v>1022</v>
      </c>
      <c r="D34475" t="s">
        <v>1017</v>
      </c>
      <c r="E34475" t="s">
        <v>1018</v>
      </c>
      <c r="F34475" s="86">
        <v>3502202.8569632499</v>
      </c>
    </row>
    <row r="34476" spans="1:6">
      <c r="A34476">
        <v>2049</v>
      </c>
      <c r="B34476" t="s">
        <v>1067</v>
      </c>
      <c r="C34476" t="s">
        <v>1022</v>
      </c>
      <c r="D34476" t="s">
        <v>1017</v>
      </c>
      <c r="E34476" t="s">
        <v>1018</v>
      </c>
      <c r="F34476" s="86">
        <v>3518938.9470603298</v>
      </c>
    </row>
    <row r="34477" spans="1:6">
      <c r="A34477">
        <v>2050</v>
      </c>
      <c r="B34477" t="s">
        <v>1067</v>
      </c>
      <c r="C34477" t="s">
        <v>1022</v>
      </c>
      <c r="D34477" t="s">
        <v>1017</v>
      </c>
      <c r="E34477" t="s">
        <v>1018</v>
      </c>
      <c r="F34477" s="86">
        <v>3533840.3529457599</v>
      </c>
    </row>
    <row r="34478" spans="1:6">
      <c r="A34478">
        <v>2017</v>
      </c>
      <c r="B34478" t="s">
        <v>1068</v>
      </c>
      <c r="C34478" t="s">
        <v>1022</v>
      </c>
      <c r="D34478" t="s">
        <v>1017</v>
      </c>
      <c r="E34478" t="s">
        <v>1018</v>
      </c>
      <c r="F34478" s="86">
        <v>167575.23698251299</v>
      </c>
    </row>
    <row r="34479" spans="1:6">
      <c r="A34479">
        <v>2018</v>
      </c>
      <c r="B34479" t="s">
        <v>1068</v>
      </c>
      <c r="C34479" t="s">
        <v>1022</v>
      </c>
      <c r="D34479" t="s">
        <v>1017</v>
      </c>
      <c r="E34479" t="s">
        <v>1018</v>
      </c>
      <c r="F34479" s="86">
        <v>181388.39305589799</v>
      </c>
    </row>
    <row r="34480" spans="1:6">
      <c r="A34480">
        <v>2019</v>
      </c>
      <c r="B34480" t="s">
        <v>1068</v>
      </c>
      <c r="C34480" t="s">
        <v>1022</v>
      </c>
      <c r="D34480" t="s">
        <v>1017</v>
      </c>
      <c r="E34480" t="s">
        <v>1018</v>
      </c>
      <c r="F34480" s="86">
        <v>180058.03920541701</v>
      </c>
    </row>
    <row r="34481" spans="1:6">
      <c r="A34481">
        <v>2020</v>
      </c>
      <c r="B34481" t="s">
        <v>1068</v>
      </c>
      <c r="C34481" t="s">
        <v>1022</v>
      </c>
      <c r="D34481" t="s">
        <v>1017</v>
      </c>
      <c r="E34481" t="s">
        <v>1018</v>
      </c>
      <c r="F34481" s="86">
        <v>178725.75028196201</v>
      </c>
    </row>
    <row r="34482" spans="1:6">
      <c r="A34482">
        <v>2021</v>
      </c>
      <c r="B34482" t="s">
        <v>1068</v>
      </c>
      <c r="C34482" t="s">
        <v>1022</v>
      </c>
      <c r="D34482" t="s">
        <v>1017</v>
      </c>
      <c r="E34482" t="s">
        <v>1018</v>
      </c>
      <c r="F34482" s="86">
        <v>177164.082947991</v>
      </c>
    </row>
    <row r="34483" spans="1:6">
      <c r="A34483">
        <v>2022</v>
      </c>
      <c r="B34483" t="s">
        <v>1068</v>
      </c>
      <c r="C34483" t="s">
        <v>1022</v>
      </c>
      <c r="D34483" t="s">
        <v>1017</v>
      </c>
      <c r="E34483" t="s">
        <v>1018</v>
      </c>
      <c r="F34483" s="86">
        <v>176036.12524160001</v>
      </c>
    </row>
    <row r="34484" spans="1:6">
      <c r="A34484">
        <v>2023</v>
      </c>
      <c r="B34484" t="s">
        <v>1068</v>
      </c>
      <c r="C34484" t="s">
        <v>1022</v>
      </c>
      <c r="D34484" t="s">
        <v>1017</v>
      </c>
      <c r="E34484" t="s">
        <v>1018</v>
      </c>
      <c r="F34484" s="86">
        <v>175046.30802517201</v>
      </c>
    </row>
    <row r="34485" spans="1:6">
      <c r="A34485">
        <v>2024</v>
      </c>
      <c r="B34485" t="s">
        <v>1068</v>
      </c>
      <c r="C34485" t="s">
        <v>1022</v>
      </c>
      <c r="D34485" t="s">
        <v>1017</v>
      </c>
      <c r="E34485" t="s">
        <v>1018</v>
      </c>
      <c r="F34485" s="86">
        <v>174216.93110695199</v>
      </c>
    </row>
    <row r="34486" spans="1:6">
      <c r="A34486">
        <v>2025</v>
      </c>
      <c r="B34486" t="s">
        <v>1068</v>
      </c>
      <c r="C34486" t="s">
        <v>1022</v>
      </c>
      <c r="D34486" t="s">
        <v>1017</v>
      </c>
      <c r="E34486" t="s">
        <v>1018</v>
      </c>
      <c r="F34486" s="86">
        <v>173564.839418252</v>
      </c>
    </row>
    <row r="34487" spans="1:6">
      <c r="A34487">
        <v>2026</v>
      </c>
      <c r="B34487" t="s">
        <v>1068</v>
      </c>
      <c r="C34487" t="s">
        <v>1022</v>
      </c>
      <c r="D34487" t="s">
        <v>1017</v>
      </c>
      <c r="E34487" t="s">
        <v>1018</v>
      </c>
      <c r="F34487" s="86">
        <v>172808.511825113</v>
      </c>
    </row>
    <row r="34488" spans="1:6">
      <c r="A34488">
        <v>2027</v>
      </c>
      <c r="B34488" t="s">
        <v>1068</v>
      </c>
      <c r="C34488" t="s">
        <v>1022</v>
      </c>
      <c r="D34488" t="s">
        <v>1017</v>
      </c>
      <c r="E34488" t="s">
        <v>1018</v>
      </c>
      <c r="F34488" s="86">
        <v>172543.30236819701</v>
      </c>
    </row>
    <row r="34489" spans="1:6">
      <c r="A34489">
        <v>2028</v>
      </c>
      <c r="B34489" t="s">
        <v>1068</v>
      </c>
      <c r="C34489" t="s">
        <v>1022</v>
      </c>
      <c r="D34489" t="s">
        <v>1017</v>
      </c>
      <c r="E34489" t="s">
        <v>1018</v>
      </c>
      <c r="F34489" s="86">
        <v>172484.90688839101</v>
      </c>
    </row>
    <row r="34490" spans="1:6">
      <c r="A34490">
        <v>2029</v>
      </c>
      <c r="B34490" t="s">
        <v>1068</v>
      </c>
      <c r="C34490" t="s">
        <v>1022</v>
      </c>
      <c r="D34490" t="s">
        <v>1017</v>
      </c>
      <c r="E34490" t="s">
        <v>1018</v>
      </c>
      <c r="F34490" s="86">
        <v>172641.54838163799</v>
      </c>
    </row>
    <row r="34491" spans="1:6">
      <c r="A34491">
        <v>2030</v>
      </c>
      <c r="B34491" t="s">
        <v>1068</v>
      </c>
      <c r="C34491" t="s">
        <v>1022</v>
      </c>
      <c r="D34491" t="s">
        <v>1017</v>
      </c>
      <c r="E34491" t="s">
        <v>1018</v>
      </c>
      <c r="F34491" s="86">
        <v>173011.21279588901</v>
      </c>
    </row>
    <row r="34492" spans="1:6">
      <c r="A34492">
        <v>2031</v>
      </c>
      <c r="B34492" t="s">
        <v>1068</v>
      </c>
      <c r="C34492" t="s">
        <v>1022</v>
      </c>
      <c r="D34492" t="s">
        <v>1017</v>
      </c>
      <c r="E34492" t="s">
        <v>1018</v>
      </c>
      <c r="F34492" s="86">
        <v>173335.04325104199</v>
      </c>
    </row>
    <row r="34493" spans="1:6">
      <c r="A34493">
        <v>2032</v>
      </c>
      <c r="B34493" t="s">
        <v>1068</v>
      </c>
      <c r="C34493" t="s">
        <v>1022</v>
      </c>
      <c r="D34493" t="s">
        <v>1017</v>
      </c>
      <c r="E34493" t="s">
        <v>1018</v>
      </c>
      <c r="F34493" s="86">
        <v>174126.321637032</v>
      </c>
    </row>
    <row r="34494" spans="1:6">
      <c r="A34494">
        <v>2033</v>
      </c>
      <c r="B34494" t="s">
        <v>1068</v>
      </c>
      <c r="C34494" t="s">
        <v>1022</v>
      </c>
      <c r="D34494" t="s">
        <v>1017</v>
      </c>
      <c r="E34494" t="s">
        <v>1018</v>
      </c>
      <c r="F34494" s="86">
        <v>175048.182054934</v>
      </c>
    </row>
    <row r="34495" spans="1:6">
      <c r="A34495">
        <v>2034</v>
      </c>
      <c r="B34495" t="s">
        <v>1068</v>
      </c>
      <c r="C34495" t="s">
        <v>1022</v>
      </c>
      <c r="D34495" t="s">
        <v>1017</v>
      </c>
      <c r="E34495" t="s">
        <v>1018</v>
      </c>
      <c r="F34495" s="86">
        <v>176051.77473204199</v>
      </c>
    </row>
    <row r="34496" spans="1:6">
      <c r="A34496">
        <v>2035</v>
      </c>
      <c r="B34496" t="s">
        <v>1068</v>
      </c>
      <c r="C34496" t="s">
        <v>1022</v>
      </c>
      <c r="D34496" t="s">
        <v>1017</v>
      </c>
      <c r="E34496" t="s">
        <v>1018</v>
      </c>
      <c r="F34496" s="86">
        <v>177105.175878315</v>
      </c>
    </row>
    <row r="34497" spans="1:6">
      <c r="A34497">
        <v>2036</v>
      </c>
      <c r="B34497" t="s">
        <v>1068</v>
      </c>
      <c r="C34497" t="s">
        <v>1022</v>
      </c>
      <c r="D34497" t="s">
        <v>1017</v>
      </c>
      <c r="E34497" t="s">
        <v>1018</v>
      </c>
      <c r="F34497" s="86">
        <v>177919.489494598</v>
      </c>
    </row>
    <row r="34498" spans="1:6">
      <c r="A34498">
        <v>2037</v>
      </c>
      <c r="B34498" t="s">
        <v>1068</v>
      </c>
      <c r="C34498" t="s">
        <v>1022</v>
      </c>
      <c r="D34498" t="s">
        <v>1017</v>
      </c>
      <c r="E34498" t="s">
        <v>1018</v>
      </c>
      <c r="F34498" s="86">
        <v>179033.28566271701</v>
      </c>
    </row>
    <row r="34499" spans="1:6">
      <c r="A34499">
        <v>2038</v>
      </c>
      <c r="B34499" t="s">
        <v>1068</v>
      </c>
      <c r="C34499" t="s">
        <v>1022</v>
      </c>
      <c r="D34499" t="s">
        <v>1017</v>
      </c>
      <c r="E34499" t="s">
        <v>1018</v>
      </c>
      <c r="F34499" s="86">
        <v>180168.53778351899</v>
      </c>
    </row>
    <row r="34500" spans="1:6">
      <c r="A34500">
        <v>2039</v>
      </c>
      <c r="B34500" t="s">
        <v>1068</v>
      </c>
      <c r="C34500" t="s">
        <v>1022</v>
      </c>
      <c r="D34500" t="s">
        <v>1017</v>
      </c>
      <c r="E34500" t="s">
        <v>1018</v>
      </c>
      <c r="F34500" s="86">
        <v>181320.087302756</v>
      </c>
    </row>
    <row r="34501" spans="1:6">
      <c r="A34501">
        <v>2040</v>
      </c>
      <c r="B34501" t="s">
        <v>1068</v>
      </c>
      <c r="C34501" t="s">
        <v>1022</v>
      </c>
      <c r="D34501" t="s">
        <v>1017</v>
      </c>
      <c r="E34501" t="s">
        <v>1018</v>
      </c>
      <c r="F34501" s="86">
        <v>182481.61101520501</v>
      </c>
    </row>
    <row r="34502" spans="1:6">
      <c r="A34502">
        <v>2041</v>
      </c>
      <c r="B34502" t="s">
        <v>1068</v>
      </c>
      <c r="C34502" t="s">
        <v>1022</v>
      </c>
      <c r="D34502" t="s">
        <v>1017</v>
      </c>
      <c r="E34502" t="s">
        <v>1018</v>
      </c>
      <c r="F34502" s="86">
        <v>183605.27847064601</v>
      </c>
    </row>
    <row r="34503" spans="1:6">
      <c r="A34503">
        <v>2042</v>
      </c>
      <c r="B34503" t="s">
        <v>1068</v>
      </c>
      <c r="C34503" t="s">
        <v>1022</v>
      </c>
      <c r="D34503" t="s">
        <v>1017</v>
      </c>
      <c r="E34503" t="s">
        <v>1018</v>
      </c>
      <c r="F34503" s="86">
        <v>184726.05336770599</v>
      </c>
    </row>
    <row r="34504" spans="1:6">
      <c r="A34504">
        <v>2043</v>
      </c>
      <c r="B34504" t="s">
        <v>1068</v>
      </c>
      <c r="C34504" t="s">
        <v>1022</v>
      </c>
      <c r="D34504" t="s">
        <v>1017</v>
      </c>
      <c r="E34504" t="s">
        <v>1018</v>
      </c>
      <c r="F34504" s="86">
        <v>185578.48407742701</v>
      </c>
    </row>
    <row r="34505" spans="1:6">
      <c r="A34505">
        <v>2044</v>
      </c>
      <c r="B34505" t="s">
        <v>1068</v>
      </c>
      <c r="C34505" t="s">
        <v>1022</v>
      </c>
      <c r="D34505" t="s">
        <v>1017</v>
      </c>
      <c r="E34505" t="s">
        <v>1018</v>
      </c>
      <c r="F34505" s="86">
        <v>186697.43217041899</v>
      </c>
    </row>
    <row r="34506" spans="1:6">
      <c r="A34506">
        <v>2045</v>
      </c>
      <c r="B34506" t="s">
        <v>1068</v>
      </c>
      <c r="C34506" t="s">
        <v>1022</v>
      </c>
      <c r="D34506" t="s">
        <v>1017</v>
      </c>
      <c r="E34506" t="s">
        <v>1018</v>
      </c>
      <c r="F34506" s="86">
        <v>187815.69420387899</v>
      </c>
    </row>
    <row r="34507" spans="1:6">
      <c r="A34507">
        <v>2046</v>
      </c>
      <c r="B34507" t="s">
        <v>1068</v>
      </c>
      <c r="C34507" t="s">
        <v>1022</v>
      </c>
      <c r="D34507" t="s">
        <v>1017</v>
      </c>
      <c r="E34507" t="s">
        <v>1018</v>
      </c>
      <c r="F34507" s="86">
        <v>188933.426308411</v>
      </c>
    </row>
    <row r="34508" spans="1:6">
      <c r="A34508">
        <v>2047</v>
      </c>
      <c r="B34508" t="s">
        <v>1068</v>
      </c>
      <c r="C34508" t="s">
        <v>1022</v>
      </c>
      <c r="D34508" t="s">
        <v>1017</v>
      </c>
      <c r="E34508" t="s">
        <v>1018</v>
      </c>
      <c r="F34508" s="86">
        <v>190050.50086788001</v>
      </c>
    </row>
    <row r="34509" spans="1:6">
      <c r="A34509">
        <v>2048</v>
      </c>
      <c r="B34509" t="s">
        <v>1068</v>
      </c>
      <c r="C34509" t="s">
        <v>1022</v>
      </c>
      <c r="D34509" t="s">
        <v>1017</v>
      </c>
      <c r="E34509" t="s">
        <v>1018</v>
      </c>
      <c r="F34509" s="86">
        <v>191166.93218166</v>
      </c>
    </row>
    <row r="34510" spans="1:6">
      <c r="A34510">
        <v>2049</v>
      </c>
      <c r="B34510" t="s">
        <v>1068</v>
      </c>
      <c r="C34510" t="s">
        <v>1022</v>
      </c>
      <c r="D34510" t="s">
        <v>1017</v>
      </c>
      <c r="E34510" t="s">
        <v>1018</v>
      </c>
      <c r="F34510" s="86">
        <v>192282.64024412501</v>
      </c>
    </row>
    <row r="34511" spans="1:6">
      <c r="A34511">
        <v>2050</v>
      </c>
      <c r="B34511" t="s">
        <v>1068</v>
      </c>
      <c r="C34511" t="s">
        <v>1022</v>
      </c>
      <c r="D34511" t="s">
        <v>1017</v>
      </c>
      <c r="E34511" t="s">
        <v>1018</v>
      </c>
      <c r="F34511" s="86">
        <v>193398.43814251799</v>
      </c>
    </row>
    <row r="34512" spans="1:6">
      <c r="A34512">
        <v>2017</v>
      </c>
      <c r="B34512" t="s">
        <v>1069</v>
      </c>
      <c r="C34512" t="s">
        <v>1022</v>
      </c>
      <c r="D34512" t="s">
        <v>1017</v>
      </c>
      <c r="E34512" t="s">
        <v>1018</v>
      </c>
      <c r="F34512" s="86">
        <v>17272320.884876199</v>
      </c>
    </row>
    <row r="34513" spans="1:6">
      <c r="A34513">
        <v>2018</v>
      </c>
      <c r="B34513" t="s">
        <v>1069</v>
      </c>
      <c r="C34513" t="s">
        <v>1022</v>
      </c>
      <c r="D34513" t="s">
        <v>1017</v>
      </c>
      <c r="E34513" t="s">
        <v>1018</v>
      </c>
      <c r="F34513" s="86">
        <v>17346711.076485101</v>
      </c>
    </row>
    <row r="34514" spans="1:6">
      <c r="A34514">
        <v>2019</v>
      </c>
      <c r="B34514" t="s">
        <v>1069</v>
      </c>
      <c r="C34514" t="s">
        <v>1022</v>
      </c>
      <c r="D34514" t="s">
        <v>1017</v>
      </c>
      <c r="E34514" t="s">
        <v>1018</v>
      </c>
      <c r="F34514" s="86">
        <v>17007833.306703798</v>
      </c>
    </row>
    <row r="34515" spans="1:6">
      <c r="A34515">
        <v>2020</v>
      </c>
      <c r="B34515" t="s">
        <v>1069</v>
      </c>
      <c r="C34515" t="s">
        <v>1022</v>
      </c>
      <c r="D34515" t="s">
        <v>1017</v>
      </c>
      <c r="E34515" t="s">
        <v>1018</v>
      </c>
      <c r="F34515" s="86">
        <v>16662674.738422999</v>
      </c>
    </row>
    <row r="34516" spans="1:6">
      <c r="A34516">
        <v>2021</v>
      </c>
      <c r="B34516" t="s">
        <v>1069</v>
      </c>
      <c r="C34516" t="s">
        <v>1022</v>
      </c>
      <c r="D34516" t="s">
        <v>1017</v>
      </c>
      <c r="E34516" t="s">
        <v>1018</v>
      </c>
      <c r="F34516" s="86">
        <v>16318850.4594013</v>
      </c>
    </row>
    <row r="34517" spans="1:6">
      <c r="A34517">
        <v>2022</v>
      </c>
      <c r="B34517" t="s">
        <v>1069</v>
      </c>
      <c r="C34517" t="s">
        <v>1022</v>
      </c>
      <c r="D34517" t="s">
        <v>1017</v>
      </c>
      <c r="E34517" t="s">
        <v>1018</v>
      </c>
      <c r="F34517" s="86">
        <v>15995307.0763999</v>
      </c>
    </row>
    <row r="34518" spans="1:6">
      <c r="A34518">
        <v>2023</v>
      </c>
      <c r="B34518" t="s">
        <v>1069</v>
      </c>
      <c r="C34518" t="s">
        <v>1022</v>
      </c>
      <c r="D34518" t="s">
        <v>1017</v>
      </c>
      <c r="E34518" t="s">
        <v>1018</v>
      </c>
      <c r="F34518" s="86">
        <v>15687502.7158367</v>
      </c>
    </row>
    <row r="34519" spans="1:6">
      <c r="A34519">
        <v>2024</v>
      </c>
      <c r="B34519" t="s">
        <v>1069</v>
      </c>
      <c r="C34519" t="s">
        <v>1022</v>
      </c>
      <c r="D34519" t="s">
        <v>1017</v>
      </c>
      <c r="E34519" t="s">
        <v>1018</v>
      </c>
      <c r="F34519" s="86">
        <v>15398409.168488501</v>
      </c>
    </row>
    <row r="34520" spans="1:6">
      <c r="A34520">
        <v>2025</v>
      </c>
      <c r="B34520" t="s">
        <v>1069</v>
      </c>
      <c r="C34520" t="s">
        <v>1022</v>
      </c>
      <c r="D34520" t="s">
        <v>1017</v>
      </c>
      <c r="E34520" t="s">
        <v>1018</v>
      </c>
      <c r="F34520" s="86">
        <v>15123828.3177179</v>
      </c>
    </row>
    <row r="34521" spans="1:6">
      <c r="A34521">
        <v>2026</v>
      </c>
      <c r="B34521" t="s">
        <v>1069</v>
      </c>
      <c r="C34521" t="s">
        <v>1022</v>
      </c>
      <c r="D34521" t="s">
        <v>1017</v>
      </c>
      <c r="E34521" t="s">
        <v>1018</v>
      </c>
      <c r="F34521" s="86">
        <v>14881263.588478699</v>
      </c>
    </row>
    <row r="34522" spans="1:6">
      <c r="A34522">
        <v>2027</v>
      </c>
      <c r="B34522" t="s">
        <v>1069</v>
      </c>
      <c r="C34522" t="s">
        <v>1022</v>
      </c>
      <c r="D34522" t="s">
        <v>1017</v>
      </c>
      <c r="E34522" t="s">
        <v>1018</v>
      </c>
      <c r="F34522" s="86">
        <v>14664115.411579</v>
      </c>
    </row>
    <row r="34523" spans="1:6">
      <c r="A34523">
        <v>2028</v>
      </c>
      <c r="B34523" t="s">
        <v>1069</v>
      </c>
      <c r="C34523" t="s">
        <v>1022</v>
      </c>
      <c r="D34523" t="s">
        <v>1017</v>
      </c>
      <c r="E34523" t="s">
        <v>1018</v>
      </c>
      <c r="F34523" s="86">
        <v>14470990.218676601</v>
      </c>
    </row>
    <row r="34524" spans="1:6">
      <c r="A34524">
        <v>2029</v>
      </c>
      <c r="B34524" t="s">
        <v>1069</v>
      </c>
      <c r="C34524" t="s">
        <v>1022</v>
      </c>
      <c r="D34524" t="s">
        <v>1017</v>
      </c>
      <c r="E34524" t="s">
        <v>1018</v>
      </c>
      <c r="F34524" s="86">
        <v>14298696.8234054</v>
      </c>
    </row>
    <row r="34525" spans="1:6">
      <c r="A34525">
        <v>2030</v>
      </c>
      <c r="B34525" t="s">
        <v>1069</v>
      </c>
      <c r="C34525" t="s">
        <v>1022</v>
      </c>
      <c r="D34525" t="s">
        <v>1017</v>
      </c>
      <c r="E34525" t="s">
        <v>1018</v>
      </c>
      <c r="F34525" s="86">
        <v>14136548.229879901</v>
      </c>
    </row>
    <row r="34526" spans="1:6">
      <c r="A34526">
        <v>2031</v>
      </c>
      <c r="B34526" t="s">
        <v>1069</v>
      </c>
      <c r="C34526" t="s">
        <v>1022</v>
      </c>
      <c r="D34526" t="s">
        <v>1017</v>
      </c>
      <c r="E34526" t="s">
        <v>1018</v>
      </c>
      <c r="F34526" s="86">
        <v>14001002.352538601</v>
      </c>
    </row>
    <row r="34527" spans="1:6">
      <c r="A34527">
        <v>2032</v>
      </c>
      <c r="B34527" t="s">
        <v>1069</v>
      </c>
      <c r="C34527" t="s">
        <v>1022</v>
      </c>
      <c r="D34527" t="s">
        <v>1017</v>
      </c>
      <c r="E34527" t="s">
        <v>1018</v>
      </c>
      <c r="F34527" s="86">
        <v>13883392.910146199</v>
      </c>
    </row>
    <row r="34528" spans="1:6">
      <c r="A34528">
        <v>2033</v>
      </c>
      <c r="B34528" t="s">
        <v>1069</v>
      </c>
      <c r="C34528" t="s">
        <v>1022</v>
      </c>
      <c r="D34528" t="s">
        <v>1017</v>
      </c>
      <c r="E34528" t="s">
        <v>1018</v>
      </c>
      <c r="F34528" s="86">
        <v>13779722.4333243</v>
      </c>
    </row>
    <row r="34529" spans="1:6">
      <c r="A34529">
        <v>2034</v>
      </c>
      <c r="B34529" t="s">
        <v>1069</v>
      </c>
      <c r="C34529" t="s">
        <v>1022</v>
      </c>
      <c r="D34529" t="s">
        <v>1017</v>
      </c>
      <c r="E34529" t="s">
        <v>1018</v>
      </c>
      <c r="F34529" s="86">
        <v>13686791.323821001</v>
      </c>
    </row>
    <row r="34530" spans="1:6">
      <c r="A34530">
        <v>2035</v>
      </c>
      <c r="B34530" t="s">
        <v>1069</v>
      </c>
      <c r="C34530" t="s">
        <v>1022</v>
      </c>
      <c r="D34530" t="s">
        <v>1017</v>
      </c>
      <c r="E34530" t="s">
        <v>1018</v>
      </c>
      <c r="F34530" s="86">
        <v>13603826.586010501</v>
      </c>
    </row>
    <row r="34531" spans="1:6">
      <c r="A34531">
        <v>2036</v>
      </c>
      <c r="B34531" t="s">
        <v>1069</v>
      </c>
      <c r="C34531" t="s">
        <v>1022</v>
      </c>
      <c r="D34531" t="s">
        <v>1017</v>
      </c>
      <c r="E34531" t="s">
        <v>1018</v>
      </c>
      <c r="F34531" s="86">
        <v>13531386.033525201</v>
      </c>
    </row>
    <row r="34532" spans="1:6">
      <c r="A34532">
        <v>2037</v>
      </c>
      <c r="B34532" t="s">
        <v>1069</v>
      </c>
      <c r="C34532" t="s">
        <v>1022</v>
      </c>
      <c r="D34532" t="s">
        <v>1017</v>
      </c>
      <c r="E34532" t="s">
        <v>1018</v>
      </c>
      <c r="F34532" s="86">
        <v>13463868.189541399</v>
      </c>
    </row>
    <row r="34533" spans="1:6">
      <c r="A34533">
        <v>2038</v>
      </c>
      <c r="B34533" t="s">
        <v>1069</v>
      </c>
      <c r="C34533" t="s">
        <v>1022</v>
      </c>
      <c r="D34533" t="s">
        <v>1017</v>
      </c>
      <c r="E34533" t="s">
        <v>1018</v>
      </c>
      <c r="F34533" s="86">
        <v>13411388.961328899</v>
      </c>
    </row>
    <row r="34534" spans="1:6">
      <c r="A34534">
        <v>2039</v>
      </c>
      <c r="B34534" t="s">
        <v>1069</v>
      </c>
      <c r="C34534" t="s">
        <v>1022</v>
      </c>
      <c r="D34534" t="s">
        <v>1017</v>
      </c>
      <c r="E34534" t="s">
        <v>1018</v>
      </c>
      <c r="F34534" s="86">
        <v>13367350.5882928</v>
      </c>
    </row>
    <row r="34535" spans="1:6">
      <c r="A34535">
        <v>2040</v>
      </c>
      <c r="B34535" t="s">
        <v>1069</v>
      </c>
      <c r="C34535" t="s">
        <v>1022</v>
      </c>
      <c r="D34535" t="s">
        <v>1017</v>
      </c>
      <c r="E34535" t="s">
        <v>1018</v>
      </c>
      <c r="F34535" s="86">
        <v>13330566.734897699</v>
      </c>
    </row>
    <row r="34536" spans="1:6">
      <c r="A34536">
        <v>2041</v>
      </c>
      <c r="B34536" t="s">
        <v>1069</v>
      </c>
      <c r="C34536" t="s">
        <v>1022</v>
      </c>
      <c r="D34536" t="s">
        <v>1017</v>
      </c>
      <c r="E34536" t="s">
        <v>1018</v>
      </c>
      <c r="F34536" s="86">
        <v>13300518.671091899</v>
      </c>
    </row>
    <row r="34537" spans="1:6">
      <c r="A34537">
        <v>2042</v>
      </c>
      <c r="B34537" t="s">
        <v>1069</v>
      </c>
      <c r="C34537" t="s">
        <v>1022</v>
      </c>
      <c r="D34537" t="s">
        <v>1017</v>
      </c>
      <c r="E34537" t="s">
        <v>1018</v>
      </c>
      <c r="F34537" s="86">
        <v>13271358.2951816</v>
      </c>
    </row>
    <row r="34538" spans="1:6">
      <c r="A34538">
        <v>2043</v>
      </c>
      <c r="B34538" t="s">
        <v>1069</v>
      </c>
      <c r="C34538" t="s">
        <v>1022</v>
      </c>
      <c r="D34538" t="s">
        <v>1017</v>
      </c>
      <c r="E34538" t="s">
        <v>1018</v>
      </c>
      <c r="F34538" s="86">
        <v>13253009.7901171</v>
      </c>
    </row>
    <row r="34539" spans="1:6">
      <c r="A34539">
        <v>2044</v>
      </c>
      <c r="B34539" t="s">
        <v>1069</v>
      </c>
      <c r="C34539" t="s">
        <v>1022</v>
      </c>
      <c r="D34539" t="s">
        <v>1017</v>
      </c>
      <c r="E34539" t="s">
        <v>1018</v>
      </c>
      <c r="F34539" s="86">
        <v>13239073.5433529</v>
      </c>
    </row>
    <row r="34540" spans="1:6">
      <c r="A34540">
        <v>2045</v>
      </c>
      <c r="B34540" t="s">
        <v>1069</v>
      </c>
      <c r="C34540" t="s">
        <v>1022</v>
      </c>
      <c r="D34540" t="s">
        <v>1017</v>
      </c>
      <c r="E34540" t="s">
        <v>1018</v>
      </c>
      <c r="F34540" s="86">
        <v>13223744.6074086</v>
      </c>
    </row>
    <row r="34541" spans="1:6">
      <c r="A34541">
        <v>2046</v>
      </c>
      <c r="B34541" t="s">
        <v>1069</v>
      </c>
      <c r="C34541" t="s">
        <v>1022</v>
      </c>
      <c r="D34541" t="s">
        <v>1017</v>
      </c>
      <c r="E34541" t="s">
        <v>1018</v>
      </c>
      <c r="F34541" s="86">
        <v>13217435.9685762</v>
      </c>
    </row>
    <row r="34542" spans="1:6">
      <c r="A34542">
        <v>2047</v>
      </c>
      <c r="B34542" t="s">
        <v>1069</v>
      </c>
      <c r="C34542" t="s">
        <v>1022</v>
      </c>
      <c r="D34542" t="s">
        <v>1017</v>
      </c>
      <c r="E34542" t="s">
        <v>1018</v>
      </c>
      <c r="F34542" s="86">
        <v>13214344.2893255</v>
      </c>
    </row>
    <row r="34543" spans="1:6">
      <c r="A34543">
        <v>2048</v>
      </c>
      <c r="B34543" t="s">
        <v>1069</v>
      </c>
      <c r="C34543" t="s">
        <v>1022</v>
      </c>
      <c r="D34543" t="s">
        <v>1017</v>
      </c>
      <c r="E34543" t="s">
        <v>1018</v>
      </c>
      <c r="F34543" s="86">
        <v>13208854.7278776</v>
      </c>
    </row>
    <row r="34544" spans="1:6">
      <c r="A34544">
        <v>2049</v>
      </c>
      <c r="B34544" t="s">
        <v>1069</v>
      </c>
      <c r="C34544" t="s">
        <v>1022</v>
      </c>
      <c r="D34544" t="s">
        <v>1017</v>
      </c>
      <c r="E34544" t="s">
        <v>1018</v>
      </c>
      <c r="F34544" s="86">
        <v>13210664.9462562</v>
      </c>
    </row>
    <row r="34545" spans="1:6">
      <c r="A34545">
        <v>2050</v>
      </c>
      <c r="B34545" t="s">
        <v>1069</v>
      </c>
      <c r="C34545" t="s">
        <v>1022</v>
      </c>
      <c r="D34545" t="s">
        <v>1017</v>
      </c>
      <c r="E34545" t="s">
        <v>1018</v>
      </c>
      <c r="F34545" s="86">
        <v>13213460.7002238</v>
      </c>
    </row>
    <row r="34546" spans="1:6">
      <c r="A34546">
        <v>2017</v>
      </c>
      <c r="B34546" t="s">
        <v>1070</v>
      </c>
      <c r="C34546" t="s">
        <v>1022</v>
      </c>
      <c r="D34546" t="s">
        <v>1017</v>
      </c>
      <c r="E34546" t="s">
        <v>1018</v>
      </c>
      <c r="F34546" s="86">
        <v>767187.05197666597</v>
      </c>
    </row>
    <row r="34547" spans="1:6">
      <c r="A34547">
        <v>2018</v>
      </c>
      <c r="B34547" t="s">
        <v>1070</v>
      </c>
      <c r="C34547" t="s">
        <v>1022</v>
      </c>
      <c r="D34547" t="s">
        <v>1017</v>
      </c>
      <c r="E34547" t="s">
        <v>1018</v>
      </c>
      <c r="F34547" s="86">
        <v>824735.57962139195</v>
      </c>
    </row>
    <row r="34548" spans="1:6">
      <c r="A34548">
        <v>2019</v>
      </c>
      <c r="B34548" t="s">
        <v>1070</v>
      </c>
      <c r="C34548" t="s">
        <v>1022</v>
      </c>
      <c r="D34548" t="s">
        <v>1017</v>
      </c>
      <c r="E34548" t="s">
        <v>1018</v>
      </c>
      <c r="F34548" s="86">
        <v>810707.27225340402</v>
      </c>
    </row>
    <row r="34549" spans="1:6">
      <c r="A34549">
        <v>2020</v>
      </c>
      <c r="B34549" t="s">
        <v>1070</v>
      </c>
      <c r="C34549" t="s">
        <v>1022</v>
      </c>
      <c r="D34549" t="s">
        <v>1017</v>
      </c>
      <c r="E34549" t="s">
        <v>1018</v>
      </c>
      <c r="F34549" s="86">
        <v>796595.33735198295</v>
      </c>
    </row>
    <row r="34550" spans="1:6">
      <c r="A34550">
        <v>2021</v>
      </c>
      <c r="B34550" t="s">
        <v>1070</v>
      </c>
      <c r="C34550" t="s">
        <v>1022</v>
      </c>
      <c r="D34550" t="s">
        <v>1017</v>
      </c>
      <c r="E34550" t="s">
        <v>1018</v>
      </c>
      <c r="F34550" s="86">
        <v>783109.98257686</v>
      </c>
    </row>
    <row r="34551" spans="1:6">
      <c r="A34551">
        <v>2022</v>
      </c>
      <c r="B34551" t="s">
        <v>1070</v>
      </c>
      <c r="C34551" t="s">
        <v>1022</v>
      </c>
      <c r="D34551" t="s">
        <v>1017</v>
      </c>
      <c r="E34551" t="s">
        <v>1018</v>
      </c>
      <c r="F34551" s="86">
        <v>770518.46032474004</v>
      </c>
    </row>
    <row r="34552" spans="1:6">
      <c r="A34552">
        <v>2023</v>
      </c>
      <c r="B34552" t="s">
        <v>1070</v>
      </c>
      <c r="C34552" t="s">
        <v>1022</v>
      </c>
      <c r="D34552" t="s">
        <v>1017</v>
      </c>
      <c r="E34552" t="s">
        <v>1018</v>
      </c>
      <c r="F34552" s="86">
        <v>759045.08630957396</v>
      </c>
    </row>
    <row r="34553" spans="1:6">
      <c r="A34553">
        <v>2024</v>
      </c>
      <c r="B34553" t="s">
        <v>1070</v>
      </c>
      <c r="C34553" t="s">
        <v>1022</v>
      </c>
      <c r="D34553" t="s">
        <v>1017</v>
      </c>
      <c r="E34553" t="s">
        <v>1018</v>
      </c>
      <c r="F34553" s="86">
        <v>748915.95767834201</v>
      </c>
    </row>
    <row r="34554" spans="1:6">
      <c r="A34554">
        <v>2025</v>
      </c>
      <c r="B34554" t="s">
        <v>1070</v>
      </c>
      <c r="C34554" t="s">
        <v>1022</v>
      </c>
      <c r="D34554" t="s">
        <v>1017</v>
      </c>
      <c r="E34554" t="s">
        <v>1018</v>
      </c>
      <c r="F34554" s="86">
        <v>739621.714820044</v>
      </c>
    </row>
    <row r="34555" spans="1:6">
      <c r="A34555">
        <v>2026</v>
      </c>
      <c r="B34555" t="s">
        <v>1070</v>
      </c>
      <c r="C34555" t="s">
        <v>1022</v>
      </c>
      <c r="D34555" t="s">
        <v>1017</v>
      </c>
      <c r="E34555" t="s">
        <v>1018</v>
      </c>
      <c r="F34555" s="86">
        <v>732790.20463814004</v>
      </c>
    </row>
    <row r="34556" spans="1:6">
      <c r="A34556">
        <v>2027</v>
      </c>
      <c r="B34556" t="s">
        <v>1070</v>
      </c>
      <c r="C34556" t="s">
        <v>1022</v>
      </c>
      <c r="D34556" t="s">
        <v>1017</v>
      </c>
      <c r="E34556" t="s">
        <v>1018</v>
      </c>
      <c r="F34556" s="86">
        <v>727755.25362159498</v>
      </c>
    </row>
    <row r="34557" spans="1:6">
      <c r="A34557">
        <v>2028</v>
      </c>
      <c r="B34557" t="s">
        <v>1070</v>
      </c>
      <c r="C34557" t="s">
        <v>1022</v>
      </c>
      <c r="D34557" t="s">
        <v>1017</v>
      </c>
      <c r="E34557" t="s">
        <v>1018</v>
      </c>
      <c r="F34557" s="86">
        <v>724472.41125336196</v>
      </c>
    </row>
    <row r="34558" spans="1:6">
      <c r="A34558">
        <v>2029</v>
      </c>
      <c r="B34558" t="s">
        <v>1070</v>
      </c>
      <c r="C34558" t="s">
        <v>1022</v>
      </c>
      <c r="D34558" t="s">
        <v>1017</v>
      </c>
      <c r="E34558" t="s">
        <v>1018</v>
      </c>
      <c r="F34558" s="86">
        <v>722801.99007476901</v>
      </c>
    </row>
    <row r="34559" spans="1:6">
      <c r="A34559">
        <v>2030</v>
      </c>
      <c r="B34559" t="s">
        <v>1070</v>
      </c>
      <c r="C34559" t="s">
        <v>1022</v>
      </c>
      <c r="D34559" t="s">
        <v>1017</v>
      </c>
      <c r="E34559" t="s">
        <v>1018</v>
      </c>
      <c r="F34559" s="86">
        <v>721855.05868760496</v>
      </c>
    </row>
    <row r="34560" spans="1:6">
      <c r="A34560">
        <v>2031</v>
      </c>
      <c r="B34560" t="s">
        <v>1070</v>
      </c>
      <c r="C34560" t="s">
        <v>1022</v>
      </c>
      <c r="D34560" t="s">
        <v>1017</v>
      </c>
      <c r="E34560" t="s">
        <v>1018</v>
      </c>
      <c r="F34560" s="86">
        <v>722765.28260474897</v>
      </c>
    </row>
    <row r="34561" spans="1:6">
      <c r="A34561">
        <v>2032</v>
      </c>
      <c r="B34561" t="s">
        <v>1070</v>
      </c>
      <c r="C34561" t="s">
        <v>1022</v>
      </c>
      <c r="D34561" t="s">
        <v>1017</v>
      </c>
      <c r="E34561" t="s">
        <v>1018</v>
      </c>
      <c r="F34561" s="86">
        <v>724599.08958828496</v>
      </c>
    </row>
    <row r="34562" spans="1:6">
      <c r="A34562">
        <v>2033</v>
      </c>
      <c r="B34562" t="s">
        <v>1070</v>
      </c>
      <c r="C34562" t="s">
        <v>1022</v>
      </c>
      <c r="D34562" t="s">
        <v>1017</v>
      </c>
      <c r="E34562" t="s">
        <v>1018</v>
      </c>
      <c r="F34562" s="86">
        <v>727109.22530092695</v>
      </c>
    </row>
    <row r="34563" spans="1:6">
      <c r="A34563">
        <v>2034</v>
      </c>
      <c r="B34563" t="s">
        <v>1070</v>
      </c>
      <c r="C34563" t="s">
        <v>1022</v>
      </c>
      <c r="D34563" t="s">
        <v>1017</v>
      </c>
      <c r="E34563" t="s">
        <v>1018</v>
      </c>
      <c r="F34563" s="86">
        <v>729458.79875349603</v>
      </c>
    </row>
    <row r="34564" spans="1:6">
      <c r="A34564">
        <v>2035</v>
      </c>
      <c r="B34564" t="s">
        <v>1070</v>
      </c>
      <c r="C34564" t="s">
        <v>1022</v>
      </c>
      <c r="D34564" t="s">
        <v>1017</v>
      </c>
      <c r="E34564" t="s">
        <v>1018</v>
      </c>
      <c r="F34564" s="86">
        <v>732818.95300673496</v>
      </c>
    </row>
    <row r="34565" spans="1:6">
      <c r="A34565">
        <v>2036</v>
      </c>
      <c r="B34565" t="s">
        <v>1070</v>
      </c>
      <c r="C34565" t="s">
        <v>1022</v>
      </c>
      <c r="D34565" t="s">
        <v>1017</v>
      </c>
      <c r="E34565" t="s">
        <v>1018</v>
      </c>
      <c r="F34565" s="86">
        <v>736469.24011811998</v>
      </c>
    </row>
    <row r="34566" spans="1:6">
      <c r="A34566">
        <v>2037</v>
      </c>
      <c r="B34566" t="s">
        <v>1070</v>
      </c>
      <c r="C34566" t="s">
        <v>1022</v>
      </c>
      <c r="D34566" t="s">
        <v>1017</v>
      </c>
      <c r="E34566" t="s">
        <v>1018</v>
      </c>
      <c r="F34566" s="86">
        <v>739719.01213739195</v>
      </c>
    </row>
    <row r="34567" spans="1:6">
      <c r="A34567">
        <v>2038</v>
      </c>
      <c r="B34567" t="s">
        <v>1070</v>
      </c>
      <c r="C34567" t="s">
        <v>1022</v>
      </c>
      <c r="D34567" t="s">
        <v>1017</v>
      </c>
      <c r="E34567" t="s">
        <v>1018</v>
      </c>
      <c r="F34567" s="86">
        <v>743801.83128439297</v>
      </c>
    </row>
    <row r="34568" spans="1:6">
      <c r="A34568">
        <v>2039</v>
      </c>
      <c r="B34568" t="s">
        <v>1070</v>
      </c>
      <c r="C34568" t="s">
        <v>1022</v>
      </c>
      <c r="D34568" t="s">
        <v>1017</v>
      </c>
      <c r="E34568" t="s">
        <v>1018</v>
      </c>
      <c r="F34568" s="86">
        <v>748040.89317726996</v>
      </c>
    </row>
    <row r="34569" spans="1:6">
      <c r="A34569">
        <v>2040</v>
      </c>
      <c r="B34569" t="s">
        <v>1070</v>
      </c>
      <c r="C34569" t="s">
        <v>1022</v>
      </c>
      <c r="D34569" t="s">
        <v>1017</v>
      </c>
      <c r="E34569" t="s">
        <v>1018</v>
      </c>
      <c r="F34569" s="86">
        <v>751767.48820084694</v>
      </c>
    </row>
    <row r="34570" spans="1:6">
      <c r="A34570">
        <v>2041</v>
      </c>
      <c r="B34570" t="s">
        <v>1070</v>
      </c>
      <c r="C34570" t="s">
        <v>1022</v>
      </c>
      <c r="D34570" t="s">
        <v>1017</v>
      </c>
      <c r="E34570" t="s">
        <v>1018</v>
      </c>
      <c r="F34570" s="86">
        <v>756209.50853069103</v>
      </c>
    </row>
    <row r="34571" spans="1:6">
      <c r="A34571">
        <v>2042</v>
      </c>
      <c r="B34571" t="s">
        <v>1070</v>
      </c>
      <c r="C34571" t="s">
        <v>1022</v>
      </c>
      <c r="D34571" t="s">
        <v>1017</v>
      </c>
      <c r="E34571" t="s">
        <v>1018</v>
      </c>
      <c r="F34571" s="86">
        <v>760770.22425659001</v>
      </c>
    </row>
    <row r="34572" spans="1:6">
      <c r="A34572">
        <v>2043</v>
      </c>
      <c r="B34572" t="s">
        <v>1070</v>
      </c>
      <c r="C34572" t="s">
        <v>1022</v>
      </c>
      <c r="D34572" t="s">
        <v>1017</v>
      </c>
      <c r="E34572" t="s">
        <v>1018</v>
      </c>
      <c r="F34572" s="86">
        <v>764776.34470558504</v>
      </c>
    </row>
    <row r="34573" spans="1:6">
      <c r="A34573">
        <v>2044</v>
      </c>
      <c r="B34573" t="s">
        <v>1070</v>
      </c>
      <c r="C34573" t="s">
        <v>1022</v>
      </c>
      <c r="D34573" t="s">
        <v>1017</v>
      </c>
      <c r="E34573" t="s">
        <v>1018</v>
      </c>
      <c r="F34573" s="86">
        <v>769479.09561952599</v>
      </c>
    </row>
    <row r="34574" spans="1:6">
      <c r="A34574">
        <v>2045</v>
      </c>
      <c r="B34574" t="s">
        <v>1070</v>
      </c>
      <c r="C34574" t="s">
        <v>1022</v>
      </c>
      <c r="D34574" t="s">
        <v>1017</v>
      </c>
      <c r="E34574" t="s">
        <v>1018</v>
      </c>
      <c r="F34574" s="86">
        <v>774235.43179243605</v>
      </c>
    </row>
    <row r="34575" spans="1:6">
      <c r="A34575">
        <v>2046</v>
      </c>
      <c r="B34575" t="s">
        <v>1070</v>
      </c>
      <c r="C34575" t="s">
        <v>1022</v>
      </c>
      <c r="D34575" t="s">
        <v>1017</v>
      </c>
      <c r="E34575" t="s">
        <v>1018</v>
      </c>
      <c r="F34575" s="86">
        <v>778401.07720172999</v>
      </c>
    </row>
    <row r="34576" spans="1:6">
      <c r="A34576">
        <v>2047</v>
      </c>
      <c r="B34576" t="s">
        <v>1070</v>
      </c>
      <c r="C34576" t="s">
        <v>1022</v>
      </c>
      <c r="D34576" t="s">
        <v>1017</v>
      </c>
      <c r="E34576" t="s">
        <v>1018</v>
      </c>
      <c r="F34576" s="86">
        <v>783221.116299766</v>
      </c>
    </row>
    <row r="34577" spans="1:6">
      <c r="A34577">
        <v>2048</v>
      </c>
      <c r="B34577" t="s">
        <v>1070</v>
      </c>
      <c r="C34577" t="s">
        <v>1022</v>
      </c>
      <c r="D34577" t="s">
        <v>1017</v>
      </c>
      <c r="E34577" t="s">
        <v>1018</v>
      </c>
      <c r="F34577" s="86">
        <v>787424.75167980802</v>
      </c>
    </row>
    <row r="34578" spans="1:6">
      <c r="A34578">
        <v>2049</v>
      </c>
      <c r="B34578" t="s">
        <v>1070</v>
      </c>
      <c r="C34578" t="s">
        <v>1022</v>
      </c>
      <c r="D34578" t="s">
        <v>1017</v>
      </c>
      <c r="E34578" t="s">
        <v>1018</v>
      </c>
      <c r="F34578" s="86">
        <v>792251.22732933401</v>
      </c>
    </row>
    <row r="34579" spans="1:6">
      <c r="A34579">
        <v>2050</v>
      </c>
      <c r="B34579" t="s">
        <v>1070</v>
      </c>
      <c r="C34579" t="s">
        <v>1022</v>
      </c>
      <c r="D34579" t="s">
        <v>1017</v>
      </c>
      <c r="E34579" t="s">
        <v>1018</v>
      </c>
      <c r="F34579" s="86">
        <v>797062.89390896005</v>
      </c>
    </row>
    <row r="34580" spans="1:6">
      <c r="A34580">
        <v>2017</v>
      </c>
      <c r="B34580" t="s">
        <v>1071</v>
      </c>
      <c r="C34580" t="s">
        <v>1022</v>
      </c>
      <c r="D34580" t="s">
        <v>1017</v>
      </c>
      <c r="E34580" t="s">
        <v>1018</v>
      </c>
      <c r="F34580" s="86">
        <v>2314260.5215524798</v>
      </c>
    </row>
    <row r="34581" spans="1:6">
      <c r="A34581">
        <v>2018</v>
      </c>
      <c r="B34581" t="s">
        <v>1071</v>
      </c>
      <c r="C34581" t="s">
        <v>1022</v>
      </c>
      <c r="D34581" t="s">
        <v>1017</v>
      </c>
      <c r="E34581" t="s">
        <v>1018</v>
      </c>
      <c r="F34581" s="86">
        <v>2324413.9895717301</v>
      </c>
    </row>
    <row r="34582" spans="1:6">
      <c r="A34582">
        <v>2019</v>
      </c>
      <c r="B34582" t="s">
        <v>1071</v>
      </c>
      <c r="C34582" t="s">
        <v>1022</v>
      </c>
      <c r="D34582" t="s">
        <v>1017</v>
      </c>
      <c r="E34582" t="s">
        <v>1018</v>
      </c>
      <c r="F34582" s="86">
        <v>2279332.6327350298</v>
      </c>
    </row>
    <row r="34583" spans="1:6">
      <c r="A34583">
        <v>2020</v>
      </c>
      <c r="B34583" t="s">
        <v>1071</v>
      </c>
      <c r="C34583" t="s">
        <v>1022</v>
      </c>
      <c r="D34583" t="s">
        <v>1017</v>
      </c>
      <c r="E34583" t="s">
        <v>1018</v>
      </c>
      <c r="F34583" s="86">
        <v>2233371.3969881898</v>
      </c>
    </row>
    <row r="34584" spans="1:6">
      <c r="A34584">
        <v>2021</v>
      </c>
      <c r="B34584" t="s">
        <v>1071</v>
      </c>
      <c r="C34584" t="s">
        <v>1022</v>
      </c>
      <c r="D34584" t="s">
        <v>1017</v>
      </c>
      <c r="E34584" t="s">
        <v>1018</v>
      </c>
      <c r="F34584" s="86">
        <v>2187578.36271074</v>
      </c>
    </row>
    <row r="34585" spans="1:6">
      <c r="A34585">
        <v>2022</v>
      </c>
      <c r="B34585" t="s">
        <v>1071</v>
      </c>
      <c r="C34585" t="s">
        <v>1022</v>
      </c>
      <c r="D34585" t="s">
        <v>1017</v>
      </c>
      <c r="E34585" t="s">
        <v>1018</v>
      </c>
      <c r="F34585" s="86">
        <v>2144488.5703450101</v>
      </c>
    </row>
    <row r="34586" spans="1:6">
      <c r="A34586">
        <v>2023</v>
      </c>
      <c r="B34586" t="s">
        <v>1071</v>
      </c>
      <c r="C34586" t="s">
        <v>1022</v>
      </c>
      <c r="D34586" t="s">
        <v>1017</v>
      </c>
      <c r="E34586" t="s">
        <v>1018</v>
      </c>
      <c r="F34586" s="86">
        <v>2103496.6165654198</v>
      </c>
    </row>
    <row r="34587" spans="1:6">
      <c r="A34587">
        <v>2024</v>
      </c>
      <c r="B34587" t="s">
        <v>1071</v>
      </c>
      <c r="C34587" t="s">
        <v>1022</v>
      </c>
      <c r="D34587" t="s">
        <v>1017</v>
      </c>
      <c r="E34587" t="s">
        <v>1018</v>
      </c>
      <c r="F34587" s="86">
        <v>2064994.8801496199</v>
      </c>
    </row>
    <row r="34588" spans="1:6">
      <c r="A34588">
        <v>2025</v>
      </c>
      <c r="B34588" t="s">
        <v>1071</v>
      </c>
      <c r="C34588" t="s">
        <v>1022</v>
      </c>
      <c r="D34588" t="s">
        <v>1017</v>
      </c>
      <c r="E34588" t="s">
        <v>1018</v>
      </c>
      <c r="F34588" s="86">
        <v>2028417.7390203599</v>
      </c>
    </row>
    <row r="34589" spans="1:6">
      <c r="A34589">
        <v>2026</v>
      </c>
      <c r="B34589" t="s">
        <v>1071</v>
      </c>
      <c r="C34589" t="s">
        <v>1022</v>
      </c>
      <c r="D34589" t="s">
        <v>1017</v>
      </c>
      <c r="E34589" t="s">
        <v>1018</v>
      </c>
      <c r="F34589" s="86">
        <v>1996099.89125231</v>
      </c>
    </row>
    <row r="34590" spans="1:6">
      <c r="A34590">
        <v>2027</v>
      </c>
      <c r="B34590" t="s">
        <v>1071</v>
      </c>
      <c r="C34590" t="s">
        <v>1022</v>
      </c>
      <c r="D34590" t="s">
        <v>1017</v>
      </c>
      <c r="E34590" t="s">
        <v>1018</v>
      </c>
      <c r="F34590" s="86">
        <v>1967157.28963993</v>
      </c>
    </row>
    <row r="34591" spans="1:6">
      <c r="A34591">
        <v>2028</v>
      </c>
      <c r="B34591" t="s">
        <v>1071</v>
      </c>
      <c r="C34591" t="s">
        <v>1022</v>
      </c>
      <c r="D34591" t="s">
        <v>1017</v>
      </c>
      <c r="E34591" t="s">
        <v>1018</v>
      </c>
      <c r="F34591" s="86">
        <v>1941406.3287756401</v>
      </c>
    </row>
    <row r="34592" spans="1:6">
      <c r="A34592">
        <v>2029</v>
      </c>
      <c r="B34592" t="s">
        <v>1071</v>
      </c>
      <c r="C34592" t="s">
        <v>1022</v>
      </c>
      <c r="D34592" t="s">
        <v>1017</v>
      </c>
      <c r="E34592" t="s">
        <v>1018</v>
      </c>
      <c r="F34592" s="86">
        <v>1918427.0538798801</v>
      </c>
    </row>
    <row r="34593" spans="1:6">
      <c r="A34593">
        <v>2030</v>
      </c>
      <c r="B34593" t="s">
        <v>1071</v>
      </c>
      <c r="C34593" t="s">
        <v>1022</v>
      </c>
      <c r="D34593" t="s">
        <v>1017</v>
      </c>
      <c r="E34593" t="s">
        <v>1018</v>
      </c>
      <c r="F34593" s="86">
        <v>1896799.3360635501</v>
      </c>
    </row>
    <row r="34594" spans="1:6">
      <c r="A34594">
        <v>2031</v>
      </c>
      <c r="B34594" t="s">
        <v>1071</v>
      </c>
      <c r="C34594" t="s">
        <v>1022</v>
      </c>
      <c r="D34594" t="s">
        <v>1017</v>
      </c>
      <c r="E34594" t="s">
        <v>1018</v>
      </c>
      <c r="F34594" s="86">
        <v>1878726.1421346399</v>
      </c>
    </row>
    <row r="34595" spans="1:6">
      <c r="A34595">
        <v>2032</v>
      </c>
      <c r="B34595" t="s">
        <v>1071</v>
      </c>
      <c r="C34595" t="s">
        <v>1022</v>
      </c>
      <c r="D34595" t="s">
        <v>1017</v>
      </c>
      <c r="E34595" t="s">
        <v>1018</v>
      </c>
      <c r="F34595" s="86">
        <v>1863042.7281762499</v>
      </c>
    </row>
    <row r="34596" spans="1:6">
      <c r="A34596">
        <v>2033</v>
      </c>
      <c r="B34596" t="s">
        <v>1071</v>
      </c>
      <c r="C34596" t="s">
        <v>1022</v>
      </c>
      <c r="D34596" t="s">
        <v>1017</v>
      </c>
      <c r="E34596" t="s">
        <v>1018</v>
      </c>
      <c r="F34596" s="86">
        <v>1849216.8260895601</v>
      </c>
    </row>
    <row r="34597" spans="1:6">
      <c r="A34597">
        <v>2034</v>
      </c>
      <c r="B34597" t="s">
        <v>1071</v>
      </c>
      <c r="C34597" t="s">
        <v>1022</v>
      </c>
      <c r="D34597" t="s">
        <v>1017</v>
      </c>
      <c r="E34597" t="s">
        <v>1018</v>
      </c>
      <c r="F34597" s="86">
        <v>1836828.3785552201</v>
      </c>
    </row>
    <row r="34598" spans="1:6">
      <c r="A34598">
        <v>2035</v>
      </c>
      <c r="B34598" t="s">
        <v>1071</v>
      </c>
      <c r="C34598" t="s">
        <v>1022</v>
      </c>
      <c r="D34598" t="s">
        <v>1017</v>
      </c>
      <c r="E34598" t="s">
        <v>1018</v>
      </c>
      <c r="F34598" s="86">
        <v>1825776.0091419001</v>
      </c>
    </row>
    <row r="34599" spans="1:6">
      <c r="A34599">
        <v>2036</v>
      </c>
      <c r="B34599" t="s">
        <v>1071</v>
      </c>
      <c r="C34599" t="s">
        <v>1022</v>
      </c>
      <c r="D34599" t="s">
        <v>1017</v>
      </c>
      <c r="E34599" t="s">
        <v>1018</v>
      </c>
      <c r="F34599" s="86">
        <v>1816131.7886804801</v>
      </c>
    </row>
    <row r="34600" spans="1:6">
      <c r="A34600">
        <v>2037</v>
      </c>
      <c r="B34600" t="s">
        <v>1071</v>
      </c>
      <c r="C34600" t="s">
        <v>1022</v>
      </c>
      <c r="D34600" t="s">
        <v>1017</v>
      </c>
      <c r="E34600" t="s">
        <v>1018</v>
      </c>
      <c r="F34600" s="86">
        <v>1807144.7496873999</v>
      </c>
    </row>
    <row r="34601" spans="1:6">
      <c r="A34601">
        <v>2038</v>
      </c>
      <c r="B34601" t="s">
        <v>1071</v>
      </c>
      <c r="C34601" t="s">
        <v>1022</v>
      </c>
      <c r="D34601" t="s">
        <v>1017</v>
      </c>
      <c r="E34601" t="s">
        <v>1018</v>
      </c>
      <c r="F34601" s="86">
        <v>1800171.4803632901</v>
      </c>
    </row>
    <row r="34602" spans="1:6">
      <c r="A34602">
        <v>2039</v>
      </c>
      <c r="B34602" t="s">
        <v>1071</v>
      </c>
      <c r="C34602" t="s">
        <v>1022</v>
      </c>
      <c r="D34602" t="s">
        <v>1017</v>
      </c>
      <c r="E34602" t="s">
        <v>1018</v>
      </c>
      <c r="F34602" s="86">
        <v>1794332.9662222599</v>
      </c>
    </row>
    <row r="34603" spans="1:6">
      <c r="A34603">
        <v>2040</v>
      </c>
      <c r="B34603" t="s">
        <v>1071</v>
      </c>
      <c r="C34603" t="s">
        <v>1022</v>
      </c>
      <c r="D34603" t="s">
        <v>1017</v>
      </c>
      <c r="E34603" t="s">
        <v>1018</v>
      </c>
      <c r="F34603" s="86">
        <v>1789472.2404717701</v>
      </c>
    </row>
    <row r="34604" spans="1:6">
      <c r="A34604">
        <v>2041</v>
      </c>
      <c r="B34604" t="s">
        <v>1071</v>
      </c>
      <c r="C34604" t="s">
        <v>1022</v>
      </c>
      <c r="D34604" t="s">
        <v>1017</v>
      </c>
      <c r="E34604" t="s">
        <v>1018</v>
      </c>
      <c r="F34604" s="86">
        <v>1785501.63881766</v>
      </c>
    </row>
    <row r="34605" spans="1:6">
      <c r="A34605">
        <v>2042</v>
      </c>
      <c r="B34605" t="s">
        <v>1071</v>
      </c>
      <c r="C34605" t="s">
        <v>1022</v>
      </c>
      <c r="D34605" t="s">
        <v>1017</v>
      </c>
      <c r="E34605" t="s">
        <v>1018</v>
      </c>
      <c r="F34605" s="86">
        <v>1781674.06683587</v>
      </c>
    </row>
    <row r="34606" spans="1:6">
      <c r="A34606">
        <v>2043</v>
      </c>
      <c r="B34606" t="s">
        <v>1071</v>
      </c>
      <c r="C34606" t="s">
        <v>1022</v>
      </c>
      <c r="D34606" t="s">
        <v>1017</v>
      </c>
      <c r="E34606" t="s">
        <v>1018</v>
      </c>
      <c r="F34606" s="86">
        <v>1779306.7386721999</v>
      </c>
    </row>
    <row r="34607" spans="1:6">
      <c r="A34607">
        <v>2044</v>
      </c>
      <c r="B34607" t="s">
        <v>1071</v>
      </c>
      <c r="C34607" t="s">
        <v>1022</v>
      </c>
      <c r="D34607" t="s">
        <v>1017</v>
      </c>
      <c r="E34607" t="s">
        <v>1018</v>
      </c>
      <c r="F34607" s="86">
        <v>1777545.81728832</v>
      </c>
    </row>
    <row r="34608" spans="1:6">
      <c r="A34608">
        <v>2045</v>
      </c>
      <c r="B34608" t="s">
        <v>1071</v>
      </c>
      <c r="C34608" t="s">
        <v>1022</v>
      </c>
      <c r="D34608" t="s">
        <v>1017</v>
      </c>
      <c r="E34608" t="s">
        <v>1018</v>
      </c>
      <c r="F34608" s="86">
        <v>1775615.61395323</v>
      </c>
    </row>
    <row r="34609" spans="1:6">
      <c r="A34609">
        <v>2046</v>
      </c>
      <c r="B34609" t="s">
        <v>1071</v>
      </c>
      <c r="C34609" t="s">
        <v>1022</v>
      </c>
      <c r="D34609" t="s">
        <v>1017</v>
      </c>
      <c r="E34609" t="s">
        <v>1018</v>
      </c>
      <c r="F34609" s="86">
        <v>1774906.1948168201</v>
      </c>
    </row>
    <row r="34610" spans="1:6">
      <c r="A34610">
        <v>2047</v>
      </c>
      <c r="B34610" t="s">
        <v>1071</v>
      </c>
      <c r="C34610" t="s">
        <v>1022</v>
      </c>
      <c r="D34610" t="s">
        <v>1017</v>
      </c>
      <c r="E34610" t="s">
        <v>1018</v>
      </c>
      <c r="F34610" s="86">
        <v>1774637.2437963199</v>
      </c>
    </row>
    <row r="34611" spans="1:6">
      <c r="A34611">
        <v>2048</v>
      </c>
      <c r="B34611" t="s">
        <v>1071</v>
      </c>
      <c r="C34611" t="s">
        <v>1022</v>
      </c>
      <c r="D34611" t="s">
        <v>1017</v>
      </c>
      <c r="E34611" t="s">
        <v>1018</v>
      </c>
      <c r="F34611" s="86">
        <v>1774051.93842378</v>
      </c>
    </row>
    <row r="34612" spans="1:6">
      <c r="A34612">
        <v>2049</v>
      </c>
      <c r="B34612" t="s">
        <v>1071</v>
      </c>
      <c r="C34612" t="s">
        <v>1022</v>
      </c>
      <c r="D34612" t="s">
        <v>1017</v>
      </c>
      <c r="E34612" t="s">
        <v>1018</v>
      </c>
      <c r="F34612" s="86">
        <v>1774443.4717328399</v>
      </c>
    </row>
    <row r="34613" spans="1:6">
      <c r="A34613">
        <v>2050</v>
      </c>
      <c r="B34613" t="s">
        <v>1071</v>
      </c>
      <c r="C34613" t="s">
        <v>1022</v>
      </c>
      <c r="D34613" t="s">
        <v>1017</v>
      </c>
      <c r="E34613" t="s">
        <v>1018</v>
      </c>
      <c r="F34613" s="86">
        <v>1774966.9145846399</v>
      </c>
    </row>
    <row r="34614" spans="1:6">
      <c r="A34614">
        <v>2017</v>
      </c>
      <c r="B34614" t="s">
        <v>1072</v>
      </c>
      <c r="C34614" t="s">
        <v>1022</v>
      </c>
      <c r="D34614" t="s">
        <v>1017</v>
      </c>
      <c r="E34614" t="s">
        <v>1018</v>
      </c>
      <c r="F34614" s="86">
        <v>4207612.7143916301</v>
      </c>
    </row>
    <row r="34615" spans="1:6">
      <c r="A34615">
        <v>2018</v>
      </c>
      <c r="B34615" t="s">
        <v>1072</v>
      </c>
      <c r="C34615" t="s">
        <v>1022</v>
      </c>
      <c r="D34615" t="s">
        <v>1017</v>
      </c>
      <c r="E34615" t="s">
        <v>1018</v>
      </c>
      <c r="F34615" s="86">
        <v>3958932.00678347</v>
      </c>
    </row>
    <row r="34616" spans="1:6">
      <c r="A34616">
        <v>2019</v>
      </c>
      <c r="B34616" t="s">
        <v>1072</v>
      </c>
      <c r="C34616" t="s">
        <v>1022</v>
      </c>
      <c r="D34616" t="s">
        <v>1017</v>
      </c>
      <c r="E34616" t="s">
        <v>1018</v>
      </c>
      <c r="F34616" s="86">
        <v>3863325.4205115698</v>
      </c>
    </row>
    <row r="34617" spans="1:6">
      <c r="A34617">
        <v>2020</v>
      </c>
      <c r="B34617" t="s">
        <v>1072</v>
      </c>
      <c r="C34617" t="s">
        <v>1022</v>
      </c>
      <c r="D34617" t="s">
        <v>1017</v>
      </c>
      <c r="E34617" t="s">
        <v>1018</v>
      </c>
      <c r="F34617" s="86">
        <v>3764181.6563657802</v>
      </c>
    </row>
    <row r="34618" spans="1:6">
      <c r="A34618">
        <v>2021</v>
      </c>
      <c r="B34618" t="s">
        <v>1072</v>
      </c>
      <c r="C34618" t="s">
        <v>1022</v>
      </c>
      <c r="D34618" t="s">
        <v>1017</v>
      </c>
      <c r="E34618" t="s">
        <v>1018</v>
      </c>
      <c r="F34618" s="86">
        <v>3674489.02681306</v>
      </c>
    </row>
    <row r="34619" spans="1:6">
      <c r="A34619">
        <v>2022</v>
      </c>
      <c r="B34619" t="s">
        <v>1072</v>
      </c>
      <c r="C34619" t="s">
        <v>1022</v>
      </c>
      <c r="D34619" t="s">
        <v>1017</v>
      </c>
      <c r="E34619" t="s">
        <v>1018</v>
      </c>
      <c r="F34619" s="86">
        <v>3590574.6780919498</v>
      </c>
    </row>
    <row r="34620" spans="1:6">
      <c r="A34620">
        <v>2023</v>
      </c>
      <c r="B34620" t="s">
        <v>1072</v>
      </c>
      <c r="C34620" t="s">
        <v>1022</v>
      </c>
      <c r="D34620" t="s">
        <v>1017</v>
      </c>
      <c r="E34620" t="s">
        <v>1018</v>
      </c>
      <c r="F34620" s="86">
        <v>3513508.8640590901</v>
      </c>
    </row>
    <row r="34621" spans="1:6">
      <c r="A34621">
        <v>2024</v>
      </c>
      <c r="B34621" t="s">
        <v>1072</v>
      </c>
      <c r="C34621" t="s">
        <v>1022</v>
      </c>
      <c r="D34621" t="s">
        <v>1017</v>
      </c>
      <c r="E34621" t="s">
        <v>1018</v>
      </c>
      <c r="F34621" s="86">
        <v>3444371.1611138601</v>
      </c>
    </row>
    <row r="34622" spans="1:6">
      <c r="A34622">
        <v>2025</v>
      </c>
      <c r="B34622" t="s">
        <v>1072</v>
      </c>
      <c r="C34622" t="s">
        <v>1022</v>
      </c>
      <c r="D34622" t="s">
        <v>1017</v>
      </c>
      <c r="E34622" t="s">
        <v>1018</v>
      </c>
      <c r="F34622" s="86">
        <v>3379721.77444351</v>
      </c>
    </row>
    <row r="34623" spans="1:6">
      <c r="A34623">
        <v>2026</v>
      </c>
      <c r="B34623" t="s">
        <v>1072</v>
      </c>
      <c r="C34623" t="s">
        <v>1022</v>
      </c>
      <c r="D34623" t="s">
        <v>1017</v>
      </c>
      <c r="E34623" t="s">
        <v>1018</v>
      </c>
      <c r="F34623" s="86">
        <v>3329116.98851893</v>
      </c>
    </row>
    <row r="34624" spans="1:6">
      <c r="A34624">
        <v>2027</v>
      </c>
      <c r="B34624" t="s">
        <v>1072</v>
      </c>
      <c r="C34624" t="s">
        <v>1022</v>
      </c>
      <c r="D34624" t="s">
        <v>1017</v>
      </c>
      <c r="E34624" t="s">
        <v>1018</v>
      </c>
      <c r="F34624" s="86">
        <v>3288285.1033770102</v>
      </c>
    </row>
    <row r="34625" spans="1:6">
      <c r="A34625">
        <v>2028</v>
      </c>
      <c r="B34625" t="s">
        <v>1072</v>
      </c>
      <c r="C34625" t="s">
        <v>1022</v>
      </c>
      <c r="D34625" t="s">
        <v>1017</v>
      </c>
      <c r="E34625" t="s">
        <v>1018</v>
      </c>
      <c r="F34625" s="86">
        <v>3256847.7386370199</v>
      </c>
    </row>
    <row r="34626" spans="1:6">
      <c r="A34626">
        <v>2029</v>
      </c>
      <c r="B34626" t="s">
        <v>1072</v>
      </c>
      <c r="C34626" t="s">
        <v>1022</v>
      </c>
      <c r="D34626" t="s">
        <v>1017</v>
      </c>
      <c r="E34626" t="s">
        <v>1018</v>
      </c>
      <c r="F34626" s="86">
        <v>3233942.23920959</v>
      </c>
    </row>
    <row r="34627" spans="1:6">
      <c r="A34627">
        <v>2030</v>
      </c>
      <c r="B34627" t="s">
        <v>1072</v>
      </c>
      <c r="C34627" t="s">
        <v>1022</v>
      </c>
      <c r="D34627" t="s">
        <v>1017</v>
      </c>
      <c r="E34627" t="s">
        <v>1018</v>
      </c>
      <c r="F34627" s="86">
        <v>3218282.2063059998</v>
      </c>
    </row>
    <row r="34628" spans="1:6">
      <c r="A34628">
        <v>2031</v>
      </c>
      <c r="B34628" t="s">
        <v>1072</v>
      </c>
      <c r="C34628" t="s">
        <v>1022</v>
      </c>
      <c r="D34628" t="s">
        <v>1017</v>
      </c>
      <c r="E34628" t="s">
        <v>1018</v>
      </c>
      <c r="F34628" s="86">
        <v>3204436.2789767901</v>
      </c>
    </row>
    <row r="34629" spans="1:6">
      <c r="A34629">
        <v>2032</v>
      </c>
      <c r="B34629" t="s">
        <v>1072</v>
      </c>
      <c r="C34629" t="s">
        <v>1022</v>
      </c>
      <c r="D34629" t="s">
        <v>1017</v>
      </c>
      <c r="E34629" t="s">
        <v>1018</v>
      </c>
      <c r="F34629" s="86">
        <v>3199041.3592406199</v>
      </c>
    </row>
    <row r="34630" spans="1:6">
      <c r="A34630">
        <v>2033</v>
      </c>
      <c r="B34630" t="s">
        <v>1072</v>
      </c>
      <c r="C34630" t="s">
        <v>1022</v>
      </c>
      <c r="D34630" t="s">
        <v>1017</v>
      </c>
      <c r="E34630" t="s">
        <v>1018</v>
      </c>
      <c r="F34630" s="86">
        <v>3196722.1978127598</v>
      </c>
    </row>
    <row r="34631" spans="1:6">
      <c r="A34631">
        <v>2034</v>
      </c>
      <c r="B34631" t="s">
        <v>1072</v>
      </c>
      <c r="C34631" t="s">
        <v>1022</v>
      </c>
      <c r="D34631" t="s">
        <v>1017</v>
      </c>
      <c r="E34631" t="s">
        <v>1018</v>
      </c>
      <c r="F34631" s="86">
        <v>3196444.5941287801</v>
      </c>
    </row>
    <row r="34632" spans="1:6">
      <c r="A34632">
        <v>2035</v>
      </c>
      <c r="B34632" t="s">
        <v>1072</v>
      </c>
      <c r="C34632" t="s">
        <v>1022</v>
      </c>
      <c r="D34632" t="s">
        <v>1017</v>
      </c>
      <c r="E34632" t="s">
        <v>1018</v>
      </c>
      <c r="F34632" s="86">
        <v>3197556.8174014599</v>
      </c>
    </row>
    <row r="34633" spans="1:6">
      <c r="A34633">
        <v>2036</v>
      </c>
      <c r="B34633" t="s">
        <v>1072</v>
      </c>
      <c r="C34633" t="s">
        <v>1022</v>
      </c>
      <c r="D34633" t="s">
        <v>1017</v>
      </c>
      <c r="E34633" t="s">
        <v>1018</v>
      </c>
      <c r="F34633" s="86">
        <v>3199674.1308684298</v>
      </c>
    </row>
    <row r="34634" spans="1:6">
      <c r="A34634">
        <v>2037</v>
      </c>
      <c r="B34634" t="s">
        <v>1072</v>
      </c>
      <c r="C34634" t="s">
        <v>1022</v>
      </c>
      <c r="D34634" t="s">
        <v>1017</v>
      </c>
      <c r="E34634" t="s">
        <v>1018</v>
      </c>
      <c r="F34634" s="86">
        <v>3202555.0547600999</v>
      </c>
    </row>
    <row r="34635" spans="1:6">
      <c r="A34635">
        <v>2038</v>
      </c>
      <c r="B34635" t="s">
        <v>1072</v>
      </c>
      <c r="C34635" t="s">
        <v>1022</v>
      </c>
      <c r="D34635" t="s">
        <v>1017</v>
      </c>
      <c r="E34635" t="s">
        <v>1018</v>
      </c>
      <c r="F34635" s="86">
        <v>3202036.5861547599</v>
      </c>
    </row>
    <row r="34636" spans="1:6">
      <c r="A34636">
        <v>2039</v>
      </c>
      <c r="B34636" t="s">
        <v>1072</v>
      </c>
      <c r="C34636" t="s">
        <v>1022</v>
      </c>
      <c r="D34636" t="s">
        <v>1017</v>
      </c>
      <c r="E34636" t="s">
        <v>1018</v>
      </c>
      <c r="F34636" s="86">
        <v>3205917.4000862599</v>
      </c>
    </row>
    <row r="34637" spans="1:6">
      <c r="A34637">
        <v>2040</v>
      </c>
      <c r="B34637" t="s">
        <v>1072</v>
      </c>
      <c r="C34637" t="s">
        <v>1022</v>
      </c>
      <c r="D34637" t="s">
        <v>1017</v>
      </c>
      <c r="E34637" t="s">
        <v>1018</v>
      </c>
      <c r="F34637" s="86">
        <v>3210112.9644422699</v>
      </c>
    </row>
    <row r="34638" spans="1:6">
      <c r="A34638">
        <v>2041</v>
      </c>
      <c r="B34638" t="s">
        <v>1072</v>
      </c>
      <c r="C34638" t="s">
        <v>1022</v>
      </c>
      <c r="D34638" t="s">
        <v>1017</v>
      </c>
      <c r="E34638" t="s">
        <v>1018</v>
      </c>
      <c r="F34638" s="86">
        <v>3215165.817814</v>
      </c>
    </row>
    <row r="34639" spans="1:6">
      <c r="A34639">
        <v>2042</v>
      </c>
      <c r="B34639" t="s">
        <v>1072</v>
      </c>
      <c r="C34639" t="s">
        <v>1022</v>
      </c>
      <c r="D34639" t="s">
        <v>1017</v>
      </c>
      <c r="E34639" t="s">
        <v>1018</v>
      </c>
      <c r="F34639" s="86">
        <v>3220321.69966522</v>
      </c>
    </row>
    <row r="34640" spans="1:6">
      <c r="A34640">
        <v>2043</v>
      </c>
      <c r="B34640" t="s">
        <v>1072</v>
      </c>
      <c r="C34640" t="s">
        <v>1022</v>
      </c>
      <c r="D34640" t="s">
        <v>1017</v>
      </c>
      <c r="E34640" t="s">
        <v>1018</v>
      </c>
      <c r="F34640" s="86">
        <v>3225661.5240888</v>
      </c>
    </row>
    <row r="34641" spans="1:6">
      <c r="A34641">
        <v>2044</v>
      </c>
      <c r="B34641" t="s">
        <v>1072</v>
      </c>
      <c r="C34641" t="s">
        <v>1022</v>
      </c>
      <c r="D34641" t="s">
        <v>1017</v>
      </c>
      <c r="E34641" t="s">
        <v>1018</v>
      </c>
      <c r="F34641" s="86">
        <v>3231164.7364220601</v>
      </c>
    </row>
    <row r="34642" spans="1:6">
      <c r="A34642">
        <v>2045</v>
      </c>
      <c r="B34642" t="s">
        <v>1072</v>
      </c>
      <c r="C34642" t="s">
        <v>1022</v>
      </c>
      <c r="D34642" t="s">
        <v>1017</v>
      </c>
      <c r="E34642" t="s">
        <v>1018</v>
      </c>
      <c r="F34642" s="86">
        <v>3232868.83707404</v>
      </c>
    </row>
    <row r="34643" spans="1:6">
      <c r="A34643">
        <v>2046</v>
      </c>
      <c r="B34643" t="s">
        <v>1072</v>
      </c>
      <c r="C34643" t="s">
        <v>1022</v>
      </c>
      <c r="D34643" t="s">
        <v>1017</v>
      </c>
      <c r="E34643" t="s">
        <v>1018</v>
      </c>
      <c r="F34643" s="86">
        <v>3238638.0872226302</v>
      </c>
    </row>
    <row r="34644" spans="1:6">
      <c r="A34644">
        <v>2047</v>
      </c>
      <c r="B34644" t="s">
        <v>1072</v>
      </c>
      <c r="C34644" t="s">
        <v>1022</v>
      </c>
      <c r="D34644" t="s">
        <v>1017</v>
      </c>
      <c r="E34644" t="s">
        <v>1018</v>
      </c>
      <c r="F34644" s="86">
        <v>3244502.8239728399</v>
      </c>
    </row>
    <row r="34645" spans="1:6">
      <c r="A34645">
        <v>2048</v>
      </c>
      <c r="B34645" t="s">
        <v>1072</v>
      </c>
      <c r="C34645" t="s">
        <v>1022</v>
      </c>
      <c r="D34645" t="s">
        <v>1017</v>
      </c>
      <c r="E34645" t="s">
        <v>1018</v>
      </c>
      <c r="F34645" s="86">
        <v>3250441.3184974701</v>
      </c>
    </row>
    <row r="34646" spans="1:6">
      <c r="A34646">
        <v>2049</v>
      </c>
      <c r="B34646" t="s">
        <v>1072</v>
      </c>
      <c r="C34646" t="s">
        <v>1022</v>
      </c>
      <c r="D34646" t="s">
        <v>1017</v>
      </c>
      <c r="E34646" t="s">
        <v>1018</v>
      </c>
      <c r="F34646" s="86">
        <v>3256433.6454452402</v>
      </c>
    </row>
    <row r="34647" spans="1:6">
      <c r="A34647">
        <v>2050</v>
      </c>
      <c r="B34647" t="s">
        <v>1072</v>
      </c>
      <c r="C34647" t="s">
        <v>1022</v>
      </c>
      <c r="D34647" t="s">
        <v>1017</v>
      </c>
      <c r="E34647" t="s">
        <v>1018</v>
      </c>
      <c r="F34647" s="86">
        <v>3262470.3837881298</v>
      </c>
    </row>
    <row r="34648" spans="1:6">
      <c r="A34648">
        <v>2017</v>
      </c>
      <c r="B34648" t="s">
        <v>1073</v>
      </c>
      <c r="C34648" t="s">
        <v>1022</v>
      </c>
      <c r="D34648" t="s">
        <v>1017</v>
      </c>
      <c r="E34648" t="s">
        <v>1018</v>
      </c>
      <c r="F34648" s="86">
        <v>284770.89381301601</v>
      </c>
    </row>
    <row r="34649" spans="1:6">
      <c r="A34649">
        <v>2018</v>
      </c>
      <c r="B34649" t="s">
        <v>1073</v>
      </c>
      <c r="C34649" t="s">
        <v>1022</v>
      </c>
      <c r="D34649" t="s">
        <v>1017</v>
      </c>
      <c r="E34649" t="s">
        <v>1018</v>
      </c>
      <c r="F34649" s="86">
        <v>277656.50907660701</v>
      </c>
    </row>
    <row r="34650" spans="1:6">
      <c r="A34650">
        <v>2019</v>
      </c>
      <c r="B34650" t="s">
        <v>1073</v>
      </c>
      <c r="C34650" t="s">
        <v>1022</v>
      </c>
      <c r="D34650" t="s">
        <v>1017</v>
      </c>
      <c r="E34650" t="s">
        <v>1018</v>
      </c>
      <c r="F34650" s="86">
        <v>272042.80301513697</v>
      </c>
    </row>
    <row r="34651" spans="1:6">
      <c r="A34651">
        <v>2020</v>
      </c>
      <c r="B34651" t="s">
        <v>1073</v>
      </c>
      <c r="C34651" t="s">
        <v>1022</v>
      </c>
      <c r="D34651" t="s">
        <v>1017</v>
      </c>
      <c r="E34651" t="s">
        <v>1018</v>
      </c>
      <c r="F34651" s="86">
        <v>266211.48532632302</v>
      </c>
    </row>
    <row r="34652" spans="1:6">
      <c r="A34652">
        <v>2021</v>
      </c>
      <c r="B34652" t="s">
        <v>1073</v>
      </c>
      <c r="C34652" t="s">
        <v>1022</v>
      </c>
      <c r="D34652" t="s">
        <v>1017</v>
      </c>
      <c r="E34652" t="s">
        <v>1018</v>
      </c>
      <c r="F34652" s="86">
        <v>260928.95724667999</v>
      </c>
    </row>
    <row r="34653" spans="1:6">
      <c r="A34653">
        <v>2022</v>
      </c>
      <c r="B34653" t="s">
        <v>1073</v>
      </c>
      <c r="C34653" t="s">
        <v>1022</v>
      </c>
      <c r="D34653" t="s">
        <v>1017</v>
      </c>
      <c r="E34653" t="s">
        <v>1018</v>
      </c>
      <c r="F34653" s="86">
        <v>255769.37563508999</v>
      </c>
    </row>
    <row r="34654" spans="1:6">
      <c r="A34654">
        <v>2023</v>
      </c>
      <c r="B34654" t="s">
        <v>1073</v>
      </c>
      <c r="C34654" t="s">
        <v>1022</v>
      </c>
      <c r="D34654" t="s">
        <v>1017</v>
      </c>
      <c r="E34654" t="s">
        <v>1018</v>
      </c>
      <c r="F34654" s="86">
        <v>250962.37351475199</v>
      </c>
    </row>
    <row r="34655" spans="1:6">
      <c r="A34655">
        <v>2024</v>
      </c>
      <c r="B34655" t="s">
        <v>1073</v>
      </c>
      <c r="C34655" t="s">
        <v>1022</v>
      </c>
      <c r="D34655" t="s">
        <v>1017</v>
      </c>
      <c r="E34655" t="s">
        <v>1018</v>
      </c>
      <c r="F34655" s="86">
        <v>246571.54705450099</v>
      </c>
    </row>
    <row r="34656" spans="1:6">
      <c r="A34656">
        <v>2025</v>
      </c>
      <c r="B34656" t="s">
        <v>1073</v>
      </c>
      <c r="C34656" t="s">
        <v>1022</v>
      </c>
      <c r="D34656" t="s">
        <v>1017</v>
      </c>
      <c r="E34656" t="s">
        <v>1018</v>
      </c>
      <c r="F34656" s="86">
        <v>242802.96634010001</v>
      </c>
    </row>
    <row r="34657" spans="1:6">
      <c r="A34657">
        <v>2026</v>
      </c>
      <c r="B34657" t="s">
        <v>1073</v>
      </c>
      <c r="C34657" t="s">
        <v>1022</v>
      </c>
      <c r="D34657" t="s">
        <v>1017</v>
      </c>
      <c r="E34657" t="s">
        <v>1018</v>
      </c>
      <c r="F34657" s="86">
        <v>239439.342917642</v>
      </c>
    </row>
    <row r="34658" spans="1:6">
      <c r="A34658">
        <v>2027</v>
      </c>
      <c r="B34658" t="s">
        <v>1073</v>
      </c>
      <c r="C34658" t="s">
        <v>1022</v>
      </c>
      <c r="D34658" t="s">
        <v>1017</v>
      </c>
      <c r="E34658" t="s">
        <v>1018</v>
      </c>
      <c r="F34658" s="86">
        <v>236789.19802148701</v>
      </c>
    </row>
    <row r="34659" spans="1:6">
      <c r="A34659">
        <v>2028</v>
      </c>
      <c r="B34659" t="s">
        <v>1073</v>
      </c>
      <c r="C34659" t="s">
        <v>1022</v>
      </c>
      <c r="D34659" t="s">
        <v>1017</v>
      </c>
      <c r="E34659" t="s">
        <v>1018</v>
      </c>
      <c r="F34659" s="86">
        <v>234546.097929215</v>
      </c>
    </row>
    <row r="34660" spans="1:6">
      <c r="A34660">
        <v>2029</v>
      </c>
      <c r="B34660" t="s">
        <v>1073</v>
      </c>
      <c r="C34660" t="s">
        <v>1022</v>
      </c>
      <c r="D34660" t="s">
        <v>1017</v>
      </c>
      <c r="E34660" t="s">
        <v>1018</v>
      </c>
      <c r="F34660" s="86">
        <v>232949.61502262499</v>
      </c>
    </row>
    <row r="34661" spans="1:6">
      <c r="A34661">
        <v>2030</v>
      </c>
      <c r="B34661" t="s">
        <v>1073</v>
      </c>
      <c r="C34661" t="s">
        <v>1022</v>
      </c>
      <c r="D34661" t="s">
        <v>1017</v>
      </c>
      <c r="E34661" t="s">
        <v>1018</v>
      </c>
      <c r="F34661" s="86">
        <v>231779.40321124499</v>
      </c>
    </row>
    <row r="34662" spans="1:6">
      <c r="A34662">
        <v>2031</v>
      </c>
      <c r="B34662" t="s">
        <v>1073</v>
      </c>
      <c r="C34662" t="s">
        <v>1022</v>
      </c>
      <c r="D34662" t="s">
        <v>1017</v>
      </c>
      <c r="E34662" t="s">
        <v>1018</v>
      </c>
      <c r="F34662" s="86">
        <v>231003.547719266</v>
      </c>
    </row>
    <row r="34663" spans="1:6">
      <c r="A34663">
        <v>2032</v>
      </c>
      <c r="B34663" t="s">
        <v>1073</v>
      </c>
      <c r="C34663" t="s">
        <v>1022</v>
      </c>
      <c r="D34663" t="s">
        <v>1017</v>
      </c>
      <c r="E34663" t="s">
        <v>1018</v>
      </c>
      <c r="F34663" s="86">
        <v>230541.844098781</v>
      </c>
    </row>
    <row r="34664" spans="1:6">
      <c r="A34664">
        <v>2033</v>
      </c>
      <c r="B34664" t="s">
        <v>1073</v>
      </c>
      <c r="C34664" t="s">
        <v>1022</v>
      </c>
      <c r="D34664" t="s">
        <v>1017</v>
      </c>
      <c r="E34664" t="s">
        <v>1018</v>
      </c>
      <c r="F34664" s="86">
        <v>230324.83963195101</v>
      </c>
    </row>
    <row r="34665" spans="1:6">
      <c r="A34665">
        <v>2034</v>
      </c>
      <c r="B34665" t="s">
        <v>1073</v>
      </c>
      <c r="C34665" t="s">
        <v>1022</v>
      </c>
      <c r="D34665" t="s">
        <v>1017</v>
      </c>
      <c r="E34665" t="s">
        <v>1018</v>
      </c>
      <c r="F34665" s="86">
        <v>230433.51506020801</v>
      </c>
    </row>
    <row r="34666" spans="1:6">
      <c r="A34666">
        <v>2035</v>
      </c>
      <c r="B34666" t="s">
        <v>1073</v>
      </c>
      <c r="C34666" t="s">
        <v>1022</v>
      </c>
      <c r="D34666" t="s">
        <v>1017</v>
      </c>
      <c r="E34666" t="s">
        <v>1018</v>
      </c>
      <c r="F34666" s="86">
        <v>230566.50568752899</v>
      </c>
    </row>
    <row r="34667" spans="1:6">
      <c r="A34667">
        <v>2036</v>
      </c>
      <c r="B34667" t="s">
        <v>1073</v>
      </c>
      <c r="C34667" t="s">
        <v>1022</v>
      </c>
      <c r="D34667" t="s">
        <v>1017</v>
      </c>
      <c r="E34667" t="s">
        <v>1018</v>
      </c>
      <c r="F34667" s="86">
        <v>230969.868819417</v>
      </c>
    </row>
    <row r="34668" spans="1:6">
      <c r="A34668">
        <v>2037</v>
      </c>
      <c r="B34668" t="s">
        <v>1073</v>
      </c>
      <c r="C34668" t="s">
        <v>1022</v>
      </c>
      <c r="D34668" t="s">
        <v>1017</v>
      </c>
      <c r="E34668" t="s">
        <v>1018</v>
      </c>
      <c r="F34668" s="86">
        <v>231360.79623353301</v>
      </c>
    </row>
    <row r="34669" spans="1:6">
      <c r="A34669">
        <v>2038</v>
      </c>
      <c r="B34669" t="s">
        <v>1073</v>
      </c>
      <c r="C34669" t="s">
        <v>1022</v>
      </c>
      <c r="D34669" t="s">
        <v>1017</v>
      </c>
      <c r="E34669" t="s">
        <v>1018</v>
      </c>
      <c r="F34669" s="86">
        <v>231988.06539988099</v>
      </c>
    </row>
    <row r="34670" spans="1:6">
      <c r="A34670">
        <v>2039</v>
      </c>
      <c r="B34670" t="s">
        <v>1073</v>
      </c>
      <c r="C34670" t="s">
        <v>1022</v>
      </c>
      <c r="D34670" t="s">
        <v>1017</v>
      </c>
      <c r="E34670" t="s">
        <v>1018</v>
      </c>
      <c r="F34670" s="86">
        <v>232575.03199868</v>
      </c>
    </row>
    <row r="34671" spans="1:6">
      <c r="A34671">
        <v>2040</v>
      </c>
      <c r="B34671" t="s">
        <v>1073</v>
      </c>
      <c r="C34671" t="s">
        <v>1022</v>
      </c>
      <c r="D34671" t="s">
        <v>1017</v>
      </c>
      <c r="E34671" t="s">
        <v>1018</v>
      </c>
      <c r="F34671" s="86">
        <v>233371.05152266601</v>
      </c>
    </row>
    <row r="34672" spans="1:6">
      <c r="A34672">
        <v>2041</v>
      </c>
      <c r="B34672" t="s">
        <v>1073</v>
      </c>
      <c r="C34672" t="s">
        <v>1022</v>
      </c>
      <c r="D34672" t="s">
        <v>1017</v>
      </c>
      <c r="E34672" t="s">
        <v>1018</v>
      </c>
      <c r="F34672" s="86">
        <v>234099.02599323299</v>
      </c>
    </row>
    <row r="34673" spans="1:6">
      <c r="A34673">
        <v>2042</v>
      </c>
      <c r="B34673" t="s">
        <v>1073</v>
      </c>
      <c r="C34673" t="s">
        <v>1022</v>
      </c>
      <c r="D34673" t="s">
        <v>1017</v>
      </c>
      <c r="E34673" t="s">
        <v>1018</v>
      </c>
      <c r="F34673" s="86">
        <v>235026.24546274301</v>
      </c>
    </row>
    <row r="34674" spans="1:6">
      <c r="A34674">
        <v>2043</v>
      </c>
      <c r="B34674" t="s">
        <v>1073</v>
      </c>
      <c r="C34674" t="s">
        <v>1022</v>
      </c>
      <c r="D34674" t="s">
        <v>1017</v>
      </c>
      <c r="E34674" t="s">
        <v>1018</v>
      </c>
      <c r="F34674" s="86">
        <v>236014.35077603001</v>
      </c>
    </row>
    <row r="34675" spans="1:6">
      <c r="A34675">
        <v>2044</v>
      </c>
      <c r="B34675" t="s">
        <v>1073</v>
      </c>
      <c r="C34675" t="s">
        <v>1022</v>
      </c>
      <c r="D34675" t="s">
        <v>1017</v>
      </c>
      <c r="E34675" t="s">
        <v>1018</v>
      </c>
      <c r="F34675" s="86">
        <v>236927.44461343499</v>
      </c>
    </row>
    <row r="34676" spans="1:6">
      <c r="A34676">
        <v>2045</v>
      </c>
      <c r="B34676" t="s">
        <v>1073</v>
      </c>
      <c r="C34676" t="s">
        <v>1022</v>
      </c>
      <c r="D34676" t="s">
        <v>1017</v>
      </c>
      <c r="E34676" t="s">
        <v>1018</v>
      </c>
      <c r="F34676" s="86">
        <v>238017.190969385</v>
      </c>
    </row>
    <row r="34677" spans="1:6">
      <c r="A34677">
        <v>2046</v>
      </c>
      <c r="B34677" t="s">
        <v>1073</v>
      </c>
      <c r="C34677" t="s">
        <v>1022</v>
      </c>
      <c r="D34677" t="s">
        <v>1017</v>
      </c>
      <c r="E34677" t="s">
        <v>1018</v>
      </c>
      <c r="F34677" s="86">
        <v>239144.469163867</v>
      </c>
    </row>
    <row r="34678" spans="1:6">
      <c r="A34678">
        <v>2047</v>
      </c>
      <c r="B34678" t="s">
        <v>1073</v>
      </c>
      <c r="C34678" t="s">
        <v>1022</v>
      </c>
      <c r="D34678" t="s">
        <v>1017</v>
      </c>
      <c r="E34678" t="s">
        <v>1018</v>
      </c>
      <c r="F34678" s="86">
        <v>240171.601092028</v>
      </c>
    </row>
    <row r="34679" spans="1:6">
      <c r="A34679">
        <v>2048</v>
      </c>
      <c r="B34679" t="s">
        <v>1073</v>
      </c>
      <c r="C34679" t="s">
        <v>1022</v>
      </c>
      <c r="D34679" t="s">
        <v>1017</v>
      </c>
      <c r="E34679" t="s">
        <v>1018</v>
      </c>
      <c r="F34679" s="86">
        <v>241347.63298645199</v>
      </c>
    </row>
    <row r="34680" spans="1:6">
      <c r="A34680">
        <v>2049</v>
      </c>
      <c r="B34680" t="s">
        <v>1073</v>
      </c>
      <c r="C34680" t="s">
        <v>1022</v>
      </c>
      <c r="D34680" t="s">
        <v>1017</v>
      </c>
      <c r="E34680" t="s">
        <v>1018</v>
      </c>
      <c r="F34680" s="86">
        <v>242534.28129855299</v>
      </c>
    </row>
    <row r="34681" spans="1:6">
      <c r="A34681">
        <v>2050</v>
      </c>
      <c r="B34681" t="s">
        <v>1073</v>
      </c>
      <c r="C34681" t="s">
        <v>1022</v>
      </c>
      <c r="D34681" t="s">
        <v>1017</v>
      </c>
      <c r="E34681" t="s">
        <v>1018</v>
      </c>
      <c r="F34681" s="86">
        <v>243597.551242958</v>
      </c>
    </row>
    <row r="34682" spans="1:6">
      <c r="A34682">
        <v>2017</v>
      </c>
      <c r="B34682" t="s">
        <v>1012</v>
      </c>
      <c r="C34682" t="s">
        <v>1022</v>
      </c>
      <c r="D34682" t="s">
        <v>972</v>
      </c>
      <c r="E34682" t="s">
        <v>1018</v>
      </c>
      <c r="F34682" s="86">
        <v>223360.69137308301</v>
      </c>
    </row>
    <row r="34683" spans="1:6">
      <c r="A34683">
        <v>2018</v>
      </c>
      <c r="B34683" t="s">
        <v>1012</v>
      </c>
      <c r="C34683" t="s">
        <v>1022</v>
      </c>
      <c r="D34683" t="s">
        <v>972</v>
      </c>
      <c r="E34683" t="s">
        <v>1018</v>
      </c>
      <c r="F34683" s="86">
        <v>222189.42351158999</v>
      </c>
    </row>
    <row r="34684" spans="1:6">
      <c r="A34684">
        <v>2019</v>
      </c>
      <c r="B34684" t="s">
        <v>1012</v>
      </c>
      <c r="C34684" t="s">
        <v>1022</v>
      </c>
      <c r="D34684" t="s">
        <v>972</v>
      </c>
      <c r="E34684" t="s">
        <v>1018</v>
      </c>
      <c r="F34684" s="86">
        <v>219941.607832104</v>
      </c>
    </row>
    <row r="34685" spans="1:6">
      <c r="A34685">
        <v>2020</v>
      </c>
      <c r="B34685" t="s">
        <v>1012</v>
      </c>
      <c r="C34685" t="s">
        <v>1022</v>
      </c>
      <c r="D34685" t="s">
        <v>972</v>
      </c>
      <c r="E34685" t="s">
        <v>1018</v>
      </c>
      <c r="F34685" s="86">
        <v>217135.28039479299</v>
      </c>
    </row>
    <row r="34686" spans="1:6">
      <c r="A34686">
        <v>2021</v>
      </c>
      <c r="B34686" t="s">
        <v>1012</v>
      </c>
      <c r="C34686" t="s">
        <v>1022</v>
      </c>
      <c r="D34686" t="s">
        <v>972</v>
      </c>
      <c r="E34686" t="s">
        <v>1018</v>
      </c>
      <c r="F34686" s="86">
        <v>214142.420398663</v>
      </c>
    </row>
    <row r="34687" spans="1:6">
      <c r="A34687">
        <v>2022</v>
      </c>
      <c r="B34687" t="s">
        <v>1012</v>
      </c>
      <c r="C34687" t="s">
        <v>1022</v>
      </c>
      <c r="D34687" t="s">
        <v>972</v>
      </c>
      <c r="E34687" t="s">
        <v>1018</v>
      </c>
      <c r="F34687" s="86">
        <v>211306.56990560499</v>
      </c>
    </row>
    <row r="34688" spans="1:6">
      <c r="A34688">
        <v>2023</v>
      </c>
      <c r="B34688" t="s">
        <v>1012</v>
      </c>
      <c r="C34688" t="s">
        <v>1022</v>
      </c>
      <c r="D34688" t="s">
        <v>972</v>
      </c>
      <c r="E34688" t="s">
        <v>1018</v>
      </c>
      <c r="F34688" s="86">
        <v>208583.18058787801</v>
      </c>
    </row>
    <row r="34689" spans="1:6">
      <c r="A34689">
        <v>2024</v>
      </c>
      <c r="B34689" t="s">
        <v>1012</v>
      </c>
      <c r="C34689" t="s">
        <v>1022</v>
      </c>
      <c r="D34689" t="s">
        <v>972</v>
      </c>
      <c r="E34689" t="s">
        <v>1018</v>
      </c>
      <c r="F34689" s="86">
        <v>205974.10353603199</v>
      </c>
    </row>
    <row r="34690" spans="1:6">
      <c r="A34690">
        <v>2025</v>
      </c>
      <c r="B34690" t="s">
        <v>1012</v>
      </c>
      <c r="C34690" t="s">
        <v>1022</v>
      </c>
      <c r="D34690" t="s">
        <v>972</v>
      </c>
      <c r="E34690" t="s">
        <v>1018</v>
      </c>
      <c r="F34690" s="86">
        <v>203479.949706282</v>
      </c>
    </row>
    <row r="34691" spans="1:6">
      <c r="A34691">
        <v>2026</v>
      </c>
      <c r="B34691" t="s">
        <v>1012</v>
      </c>
      <c r="C34691" t="s">
        <v>1022</v>
      </c>
      <c r="D34691" t="s">
        <v>972</v>
      </c>
      <c r="E34691" t="s">
        <v>1018</v>
      </c>
      <c r="F34691" s="86">
        <v>201153.35727455499</v>
      </c>
    </row>
    <row r="34692" spans="1:6">
      <c r="A34692">
        <v>2027</v>
      </c>
      <c r="B34692" t="s">
        <v>1012</v>
      </c>
      <c r="C34692" t="s">
        <v>1022</v>
      </c>
      <c r="D34692" t="s">
        <v>972</v>
      </c>
      <c r="E34692" t="s">
        <v>1018</v>
      </c>
      <c r="F34692" s="86">
        <v>198993.04385145099</v>
      </c>
    </row>
    <row r="34693" spans="1:6">
      <c r="A34693">
        <v>2028</v>
      </c>
      <c r="B34693" t="s">
        <v>1012</v>
      </c>
      <c r="C34693" t="s">
        <v>1022</v>
      </c>
      <c r="D34693" t="s">
        <v>972</v>
      </c>
      <c r="E34693" t="s">
        <v>1018</v>
      </c>
      <c r="F34693" s="86">
        <v>197029.32438990299</v>
      </c>
    </row>
    <row r="34694" spans="1:6">
      <c r="A34694">
        <v>2029</v>
      </c>
      <c r="B34694" t="s">
        <v>1012</v>
      </c>
      <c r="C34694" t="s">
        <v>1022</v>
      </c>
      <c r="D34694" t="s">
        <v>972</v>
      </c>
      <c r="E34694" t="s">
        <v>1018</v>
      </c>
      <c r="F34694" s="86">
        <v>195177.95044853201</v>
      </c>
    </row>
    <row r="34695" spans="1:6">
      <c r="A34695">
        <v>2030</v>
      </c>
      <c r="B34695" t="s">
        <v>1012</v>
      </c>
      <c r="C34695" t="s">
        <v>1022</v>
      </c>
      <c r="D34695" t="s">
        <v>972</v>
      </c>
      <c r="E34695" t="s">
        <v>1018</v>
      </c>
      <c r="F34695" s="86">
        <v>193706.555953139</v>
      </c>
    </row>
    <row r="34696" spans="1:6">
      <c r="A34696">
        <v>2031</v>
      </c>
      <c r="B34696" t="s">
        <v>1012</v>
      </c>
      <c r="C34696" t="s">
        <v>1022</v>
      </c>
      <c r="D34696" t="s">
        <v>972</v>
      </c>
      <c r="E34696" t="s">
        <v>1018</v>
      </c>
      <c r="F34696" s="86">
        <v>192469.17960789299</v>
      </c>
    </row>
    <row r="34697" spans="1:6">
      <c r="A34697">
        <v>2032</v>
      </c>
      <c r="B34697" t="s">
        <v>1012</v>
      </c>
      <c r="C34697" t="s">
        <v>1022</v>
      </c>
      <c r="D34697" t="s">
        <v>972</v>
      </c>
      <c r="E34697" t="s">
        <v>1018</v>
      </c>
      <c r="F34697" s="86">
        <v>191363.700371552</v>
      </c>
    </row>
    <row r="34698" spans="1:6">
      <c r="A34698">
        <v>2033</v>
      </c>
      <c r="B34698" t="s">
        <v>1012</v>
      </c>
      <c r="C34698" t="s">
        <v>1022</v>
      </c>
      <c r="D34698" t="s">
        <v>972</v>
      </c>
      <c r="E34698" t="s">
        <v>1018</v>
      </c>
      <c r="F34698" s="86">
        <v>190316.72130033499</v>
      </c>
    </row>
    <row r="34699" spans="1:6">
      <c r="A34699">
        <v>2034</v>
      </c>
      <c r="B34699" t="s">
        <v>1012</v>
      </c>
      <c r="C34699" t="s">
        <v>1022</v>
      </c>
      <c r="D34699" t="s">
        <v>972</v>
      </c>
      <c r="E34699" t="s">
        <v>1018</v>
      </c>
      <c r="F34699" s="86">
        <v>189356.758017168</v>
      </c>
    </row>
    <row r="34700" spans="1:6">
      <c r="A34700">
        <v>2035</v>
      </c>
      <c r="B34700" t="s">
        <v>1012</v>
      </c>
      <c r="C34700" t="s">
        <v>1022</v>
      </c>
      <c r="D34700" t="s">
        <v>972</v>
      </c>
      <c r="E34700" t="s">
        <v>1018</v>
      </c>
      <c r="F34700" s="86">
        <v>188483.32942131499</v>
      </c>
    </row>
    <row r="34701" spans="1:6">
      <c r="A34701">
        <v>2036</v>
      </c>
      <c r="B34701" t="s">
        <v>1012</v>
      </c>
      <c r="C34701" t="s">
        <v>1022</v>
      </c>
      <c r="D34701" t="s">
        <v>972</v>
      </c>
      <c r="E34701" t="s">
        <v>1018</v>
      </c>
      <c r="F34701" s="86">
        <v>187567.78832996899</v>
      </c>
    </row>
    <row r="34702" spans="1:6">
      <c r="A34702">
        <v>2037</v>
      </c>
      <c r="B34702" t="s">
        <v>1012</v>
      </c>
      <c r="C34702" t="s">
        <v>1022</v>
      </c>
      <c r="D34702" t="s">
        <v>972</v>
      </c>
      <c r="E34702" t="s">
        <v>1018</v>
      </c>
      <c r="F34702" s="86">
        <v>186793.728792354</v>
      </c>
    </row>
    <row r="34703" spans="1:6">
      <c r="A34703">
        <v>2038</v>
      </c>
      <c r="B34703" t="s">
        <v>1012</v>
      </c>
      <c r="C34703" t="s">
        <v>1022</v>
      </c>
      <c r="D34703" t="s">
        <v>972</v>
      </c>
      <c r="E34703" t="s">
        <v>1018</v>
      </c>
      <c r="F34703" s="86">
        <v>186081.52915639701</v>
      </c>
    </row>
    <row r="34704" spans="1:6">
      <c r="A34704">
        <v>2039</v>
      </c>
      <c r="B34704" t="s">
        <v>1012</v>
      </c>
      <c r="C34704" t="s">
        <v>1022</v>
      </c>
      <c r="D34704" t="s">
        <v>972</v>
      </c>
      <c r="E34704" t="s">
        <v>1018</v>
      </c>
      <c r="F34704" s="86">
        <v>185483.025253183</v>
      </c>
    </row>
    <row r="34705" spans="1:6">
      <c r="A34705">
        <v>2040</v>
      </c>
      <c r="B34705" t="s">
        <v>1012</v>
      </c>
      <c r="C34705" t="s">
        <v>1022</v>
      </c>
      <c r="D34705" t="s">
        <v>972</v>
      </c>
      <c r="E34705" t="s">
        <v>1018</v>
      </c>
      <c r="F34705" s="86">
        <v>185023.047114152</v>
      </c>
    </row>
    <row r="34706" spans="1:6">
      <c r="A34706">
        <v>2041</v>
      </c>
      <c r="B34706" t="s">
        <v>1012</v>
      </c>
      <c r="C34706" t="s">
        <v>1022</v>
      </c>
      <c r="D34706" t="s">
        <v>972</v>
      </c>
      <c r="E34706" t="s">
        <v>1018</v>
      </c>
      <c r="F34706" s="86">
        <v>184853.43678173301</v>
      </c>
    </row>
    <row r="34707" spans="1:6">
      <c r="A34707">
        <v>2042</v>
      </c>
      <c r="B34707" t="s">
        <v>1012</v>
      </c>
      <c r="C34707" t="s">
        <v>1022</v>
      </c>
      <c r="D34707" t="s">
        <v>972</v>
      </c>
      <c r="E34707" t="s">
        <v>1018</v>
      </c>
      <c r="F34707" s="86">
        <v>185396.14220481101</v>
      </c>
    </row>
    <row r="34708" spans="1:6">
      <c r="A34708">
        <v>2043</v>
      </c>
      <c r="B34708" t="s">
        <v>1012</v>
      </c>
      <c r="C34708" t="s">
        <v>1022</v>
      </c>
      <c r="D34708" t="s">
        <v>972</v>
      </c>
      <c r="E34708" t="s">
        <v>1018</v>
      </c>
      <c r="F34708" s="86">
        <v>186099.89378173801</v>
      </c>
    </row>
    <row r="34709" spans="1:6">
      <c r="A34709">
        <v>2044</v>
      </c>
      <c r="B34709" t="s">
        <v>1012</v>
      </c>
      <c r="C34709" t="s">
        <v>1022</v>
      </c>
      <c r="D34709" t="s">
        <v>972</v>
      </c>
      <c r="E34709" t="s">
        <v>1018</v>
      </c>
      <c r="F34709" s="86">
        <v>187114.536493033</v>
      </c>
    </row>
    <row r="34710" spans="1:6">
      <c r="A34710">
        <v>2045</v>
      </c>
      <c r="B34710" t="s">
        <v>1012</v>
      </c>
      <c r="C34710" t="s">
        <v>1022</v>
      </c>
      <c r="D34710" t="s">
        <v>972</v>
      </c>
      <c r="E34710" t="s">
        <v>1018</v>
      </c>
      <c r="F34710" s="86">
        <v>188326.41397031001</v>
      </c>
    </row>
    <row r="34711" spans="1:6">
      <c r="A34711">
        <v>2046</v>
      </c>
      <c r="B34711" t="s">
        <v>1012</v>
      </c>
      <c r="C34711" t="s">
        <v>1022</v>
      </c>
      <c r="D34711" t="s">
        <v>972</v>
      </c>
      <c r="E34711" t="s">
        <v>1018</v>
      </c>
      <c r="F34711" s="86">
        <v>189694.184709667</v>
      </c>
    </row>
    <row r="34712" spans="1:6">
      <c r="A34712">
        <v>2047</v>
      </c>
      <c r="B34712" t="s">
        <v>1012</v>
      </c>
      <c r="C34712" t="s">
        <v>1022</v>
      </c>
      <c r="D34712" t="s">
        <v>972</v>
      </c>
      <c r="E34712" t="s">
        <v>1018</v>
      </c>
      <c r="F34712" s="86">
        <v>191144.94780603799</v>
      </c>
    </row>
    <row r="34713" spans="1:6">
      <c r="A34713">
        <v>2048</v>
      </c>
      <c r="B34713" t="s">
        <v>1012</v>
      </c>
      <c r="C34713" t="s">
        <v>1022</v>
      </c>
      <c r="D34713" t="s">
        <v>972</v>
      </c>
      <c r="E34713" t="s">
        <v>1018</v>
      </c>
      <c r="F34713" s="86">
        <v>192502.37269535501</v>
      </c>
    </row>
    <row r="34714" spans="1:6">
      <c r="A34714">
        <v>2049</v>
      </c>
      <c r="B34714" t="s">
        <v>1012</v>
      </c>
      <c r="C34714" t="s">
        <v>1022</v>
      </c>
      <c r="D34714" t="s">
        <v>972</v>
      </c>
      <c r="E34714" t="s">
        <v>1018</v>
      </c>
      <c r="F34714" s="86">
        <v>193912.45238811901</v>
      </c>
    </row>
    <row r="34715" spans="1:6">
      <c r="A34715">
        <v>2050</v>
      </c>
      <c r="B34715" t="s">
        <v>1012</v>
      </c>
      <c r="C34715" t="s">
        <v>1022</v>
      </c>
      <c r="D34715" t="s">
        <v>972</v>
      </c>
      <c r="E34715" t="s">
        <v>1018</v>
      </c>
      <c r="F34715" s="86">
        <v>195249.345064914</v>
      </c>
    </row>
    <row r="34716" spans="1:6">
      <c r="A34716">
        <v>2017</v>
      </c>
      <c r="B34716" t="s">
        <v>1024</v>
      </c>
      <c r="C34716" t="s">
        <v>1022</v>
      </c>
      <c r="D34716" t="s">
        <v>972</v>
      </c>
      <c r="E34716" t="s">
        <v>1018</v>
      </c>
      <c r="F34716" s="86">
        <v>0</v>
      </c>
    </row>
    <row r="34717" spans="1:6">
      <c r="A34717">
        <v>2018</v>
      </c>
      <c r="B34717" t="s">
        <v>1024</v>
      </c>
      <c r="C34717" t="s">
        <v>1022</v>
      </c>
      <c r="D34717" t="s">
        <v>972</v>
      </c>
      <c r="E34717" t="s">
        <v>1018</v>
      </c>
      <c r="F34717" s="86">
        <v>0</v>
      </c>
    </row>
    <row r="34718" spans="1:6">
      <c r="A34718">
        <v>2019</v>
      </c>
      <c r="B34718" t="s">
        <v>1024</v>
      </c>
      <c r="C34718" t="s">
        <v>1022</v>
      </c>
      <c r="D34718" t="s">
        <v>972</v>
      </c>
      <c r="E34718" t="s">
        <v>1018</v>
      </c>
      <c r="F34718" s="86">
        <v>0</v>
      </c>
    </row>
    <row r="34719" spans="1:6">
      <c r="A34719">
        <v>2020</v>
      </c>
      <c r="B34719" t="s">
        <v>1024</v>
      </c>
      <c r="C34719" t="s">
        <v>1022</v>
      </c>
      <c r="D34719" t="s">
        <v>972</v>
      </c>
      <c r="E34719" t="s">
        <v>1018</v>
      </c>
      <c r="F34719" s="86">
        <v>0</v>
      </c>
    </row>
    <row r="34720" spans="1:6">
      <c r="A34720">
        <v>2021</v>
      </c>
      <c r="B34720" t="s">
        <v>1024</v>
      </c>
      <c r="C34720" t="s">
        <v>1022</v>
      </c>
      <c r="D34720" t="s">
        <v>972</v>
      </c>
      <c r="E34720" t="s">
        <v>1018</v>
      </c>
      <c r="F34720" s="86">
        <v>0</v>
      </c>
    </row>
    <row r="34721" spans="1:6">
      <c r="A34721">
        <v>2022</v>
      </c>
      <c r="B34721" t="s">
        <v>1024</v>
      </c>
      <c r="C34721" t="s">
        <v>1022</v>
      </c>
      <c r="D34721" t="s">
        <v>972</v>
      </c>
      <c r="E34721" t="s">
        <v>1018</v>
      </c>
      <c r="F34721" s="86">
        <v>0</v>
      </c>
    </row>
    <row r="34722" spans="1:6">
      <c r="A34722">
        <v>2023</v>
      </c>
      <c r="B34722" t="s">
        <v>1024</v>
      </c>
      <c r="C34722" t="s">
        <v>1022</v>
      </c>
      <c r="D34722" t="s">
        <v>972</v>
      </c>
      <c r="E34722" t="s">
        <v>1018</v>
      </c>
      <c r="F34722" s="86">
        <v>0</v>
      </c>
    </row>
    <row r="34723" spans="1:6">
      <c r="A34723">
        <v>2024</v>
      </c>
      <c r="B34723" t="s">
        <v>1024</v>
      </c>
      <c r="C34723" t="s">
        <v>1022</v>
      </c>
      <c r="D34723" t="s">
        <v>972</v>
      </c>
      <c r="E34723" t="s">
        <v>1018</v>
      </c>
      <c r="F34723" s="86">
        <v>0</v>
      </c>
    </row>
    <row r="34724" spans="1:6">
      <c r="A34724">
        <v>2025</v>
      </c>
      <c r="B34724" t="s">
        <v>1024</v>
      </c>
      <c r="C34724" t="s">
        <v>1022</v>
      </c>
      <c r="D34724" t="s">
        <v>972</v>
      </c>
      <c r="E34724" t="s">
        <v>1018</v>
      </c>
      <c r="F34724" s="86">
        <v>0</v>
      </c>
    </row>
    <row r="34725" spans="1:6">
      <c r="A34725">
        <v>2026</v>
      </c>
      <c r="B34725" t="s">
        <v>1024</v>
      </c>
      <c r="C34725" t="s">
        <v>1022</v>
      </c>
      <c r="D34725" t="s">
        <v>972</v>
      </c>
      <c r="E34725" t="s">
        <v>1018</v>
      </c>
      <c r="F34725" s="86">
        <v>0</v>
      </c>
    </row>
    <row r="34726" spans="1:6">
      <c r="A34726">
        <v>2027</v>
      </c>
      <c r="B34726" t="s">
        <v>1024</v>
      </c>
      <c r="C34726" t="s">
        <v>1022</v>
      </c>
      <c r="D34726" t="s">
        <v>972</v>
      </c>
      <c r="E34726" t="s">
        <v>1018</v>
      </c>
      <c r="F34726" s="86">
        <v>0</v>
      </c>
    </row>
    <row r="34727" spans="1:6">
      <c r="A34727">
        <v>2028</v>
      </c>
      <c r="B34727" t="s">
        <v>1024</v>
      </c>
      <c r="C34727" t="s">
        <v>1022</v>
      </c>
      <c r="D34727" t="s">
        <v>972</v>
      </c>
      <c r="E34727" t="s">
        <v>1018</v>
      </c>
      <c r="F34727" s="86">
        <v>0</v>
      </c>
    </row>
    <row r="34728" spans="1:6">
      <c r="A34728">
        <v>2029</v>
      </c>
      <c r="B34728" t="s">
        <v>1024</v>
      </c>
      <c r="C34728" t="s">
        <v>1022</v>
      </c>
      <c r="D34728" t="s">
        <v>972</v>
      </c>
      <c r="E34728" t="s">
        <v>1018</v>
      </c>
      <c r="F34728" s="86">
        <v>0</v>
      </c>
    </row>
    <row r="34729" spans="1:6">
      <c r="A34729">
        <v>2030</v>
      </c>
      <c r="B34729" t="s">
        <v>1024</v>
      </c>
      <c r="C34729" t="s">
        <v>1022</v>
      </c>
      <c r="D34729" t="s">
        <v>972</v>
      </c>
      <c r="E34729" t="s">
        <v>1018</v>
      </c>
      <c r="F34729" s="86">
        <v>0</v>
      </c>
    </row>
    <row r="34730" spans="1:6">
      <c r="A34730">
        <v>2031</v>
      </c>
      <c r="B34730" t="s">
        <v>1024</v>
      </c>
      <c r="C34730" t="s">
        <v>1022</v>
      </c>
      <c r="D34730" t="s">
        <v>972</v>
      </c>
      <c r="E34730" t="s">
        <v>1018</v>
      </c>
      <c r="F34730" s="86">
        <v>0</v>
      </c>
    </row>
    <row r="34731" spans="1:6">
      <c r="A34731">
        <v>2032</v>
      </c>
      <c r="B34731" t="s">
        <v>1024</v>
      </c>
      <c r="C34731" t="s">
        <v>1022</v>
      </c>
      <c r="D34731" t="s">
        <v>972</v>
      </c>
      <c r="E34731" t="s">
        <v>1018</v>
      </c>
      <c r="F34731" s="86">
        <v>0</v>
      </c>
    </row>
    <row r="34732" spans="1:6">
      <c r="A34732">
        <v>2033</v>
      </c>
      <c r="B34732" t="s">
        <v>1024</v>
      </c>
      <c r="C34732" t="s">
        <v>1022</v>
      </c>
      <c r="D34732" t="s">
        <v>972</v>
      </c>
      <c r="E34732" t="s">
        <v>1018</v>
      </c>
      <c r="F34732" s="86">
        <v>0</v>
      </c>
    </row>
    <row r="34733" spans="1:6">
      <c r="A34733">
        <v>2034</v>
      </c>
      <c r="B34733" t="s">
        <v>1024</v>
      </c>
      <c r="C34733" t="s">
        <v>1022</v>
      </c>
      <c r="D34733" t="s">
        <v>972</v>
      </c>
      <c r="E34733" t="s">
        <v>1018</v>
      </c>
      <c r="F34733" s="86">
        <v>0</v>
      </c>
    </row>
    <row r="34734" spans="1:6">
      <c r="A34734">
        <v>2035</v>
      </c>
      <c r="B34734" t="s">
        <v>1024</v>
      </c>
      <c r="C34734" t="s">
        <v>1022</v>
      </c>
      <c r="D34734" t="s">
        <v>972</v>
      </c>
      <c r="E34734" t="s">
        <v>1018</v>
      </c>
      <c r="F34734" s="86">
        <v>0</v>
      </c>
    </row>
    <row r="34735" spans="1:6">
      <c r="A34735">
        <v>2036</v>
      </c>
      <c r="B34735" t="s">
        <v>1024</v>
      </c>
      <c r="C34735" t="s">
        <v>1022</v>
      </c>
      <c r="D34735" t="s">
        <v>972</v>
      </c>
      <c r="E34735" t="s">
        <v>1018</v>
      </c>
      <c r="F34735" s="86">
        <v>0</v>
      </c>
    </row>
    <row r="34736" spans="1:6">
      <c r="A34736">
        <v>2037</v>
      </c>
      <c r="B34736" t="s">
        <v>1024</v>
      </c>
      <c r="C34736" t="s">
        <v>1022</v>
      </c>
      <c r="D34736" t="s">
        <v>972</v>
      </c>
      <c r="E34736" t="s">
        <v>1018</v>
      </c>
      <c r="F34736" s="86">
        <v>0</v>
      </c>
    </row>
    <row r="34737" spans="1:6">
      <c r="A34737">
        <v>2038</v>
      </c>
      <c r="B34737" t="s">
        <v>1024</v>
      </c>
      <c r="C34737" t="s">
        <v>1022</v>
      </c>
      <c r="D34737" t="s">
        <v>972</v>
      </c>
      <c r="E34737" t="s">
        <v>1018</v>
      </c>
      <c r="F34737" s="86">
        <v>0</v>
      </c>
    </row>
    <row r="34738" spans="1:6">
      <c r="A34738">
        <v>2039</v>
      </c>
      <c r="B34738" t="s">
        <v>1024</v>
      </c>
      <c r="C34738" t="s">
        <v>1022</v>
      </c>
      <c r="D34738" t="s">
        <v>972</v>
      </c>
      <c r="E34738" t="s">
        <v>1018</v>
      </c>
      <c r="F34738" s="86">
        <v>0</v>
      </c>
    </row>
    <row r="34739" spans="1:6">
      <c r="A34739">
        <v>2040</v>
      </c>
      <c r="B34739" t="s">
        <v>1024</v>
      </c>
      <c r="C34739" t="s">
        <v>1022</v>
      </c>
      <c r="D34739" t="s">
        <v>972</v>
      </c>
      <c r="E34739" t="s">
        <v>1018</v>
      </c>
      <c r="F34739" s="86">
        <v>0</v>
      </c>
    </row>
    <row r="34740" spans="1:6">
      <c r="A34740">
        <v>2041</v>
      </c>
      <c r="B34740" t="s">
        <v>1024</v>
      </c>
      <c r="C34740" t="s">
        <v>1022</v>
      </c>
      <c r="D34740" t="s">
        <v>972</v>
      </c>
      <c r="E34740" t="s">
        <v>1018</v>
      </c>
      <c r="F34740" s="86">
        <v>0</v>
      </c>
    </row>
    <row r="34741" spans="1:6">
      <c r="A34741">
        <v>2042</v>
      </c>
      <c r="B34741" t="s">
        <v>1024</v>
      </c>
      <c r="C34741" t="s">
        <v>1022</v>
      </c>
      <c r="D34741" t="s">
        <v>972</v>
      </c>
      <c r="E34741" t="s">
        <v>1018</v>
      </c>
      <c r="F34741" s="86">
        <v>0</v>
      </c>
    </row>
    <row r="34742" spans="1:6">
      <c r="A34742">
        <v>2043</v>
      </c>
      <c r="B34742" t="s">
        <v>1024</v>
      </c>
      <c r="C34742" t="s">
        <v>1022</v>
      </c>
      <c r="D34742" t="s">
        <v>972</v>
      </c>
      <c r="E34742" t="s">
        <v>1018</v>
      </c>
      <c r="F34742" s="86">
        <v>0</v>
      </c>
    </row>
    <row r="34743" spans="1:6">
      <c r="A34743">
        <v>2044</v>
      </c>
      <c r="B34743" t="s">
        <v>1024</v>
      </c>
      <c r="C34743" t="s">
        <v>1022</v>
      </c>
      <c r="D34743" t="s">
        <v>972</v>
      </c>
      <c r="E34743" t="s">
        <v>1018</v>
      </c>
      <c r="F34743" s="86">
        <v>0</v>
      </c>
    </row>
    <row r="34744" spans="1:6">
      <c r="A34744">
        <v>2045</v>
      </c>
      <c r="B34744" t="s">
        <v>1024</v>
      </c>
      <c r="C34744" t="s">
        <v>1022</v>
      </c>
      <c r="D34744" t="s">
        <v>972</v>
      </c>
      <c r="E34744" t="s">
        <v>1018</v>
      </c>
      <c r="F34744" s="86">
        <v>0</v>
      </c>
    </row>
    <row r="34745" spans="1:6">
      <c r="A34745">
        <v>2046</v>
      </c>
      <c r="B34745" t="s">
        <v>1024</v>
      </c>
      <c r="C34745" t="s">
        <v>1022</v>
      </c>
      <c r="D34745" t="s">
        <v>972</v>
      </c>
      <c r="E34745" t="s">
        <v>1018</v>
      </c>
      <c r="F34745" s="86">
        <v>0</v>
      </c>
    </row>
    <row r="34746" spans="1:6">
      <c r="A34746">
        <v>2047</v>
      </c>
      <c r="B34746" t="s">
        <v>1024</v>
      </c>
      <c r="C34746" t="s">
        <v>1022</v>
      </c>
      <c r="D34746" t="s">
        <v>972</v>
      </c>
      <c r="E34746" t="s">
        <v>1018</v>
      </c>
      <c r="F34746" s="86">
        <v>0</v>
      </c>
    </row>
    <row r="34747" spans="1:6">
      <c r="A34747">
        <v>2048</v>
      </c>
      <c r="B34747" t="s">
        <v>1024</v>
      </c>
      <c r="C34747" t="s">
        <v>1022</v>
      </c>
      <c r="D34747" t="s">
        <v>972</v>
      </c>
      <c r="E34747" t="s">
        <v>1018</v>
      </c>
      <c r="F34747" s="86">
        <v>0</v>
      </c>
    </row>
    <row r="34748" spans="1:6">
      <c r="A34748">
        <v>2049</v>
      </c>
      <c r="B34748" t="s">
        <v>1024</v>
      </c>
      <c r="C34748" t="s">
        <v>1022</v>
      </c>
      <c r="D34748" t="s">
        <v>972</v>
      </c>
      <c r="E34748" t="s">
        <v>1018</v>
      </c>
      <c r="F34748" s="86">
        <v>0</v>
      </c>
    </row>
    <row r="34749" spans="1:6">
      <c r="A34749">
        <v>2050</v>
      </c>
      <c r="B34749" t="s">
        <v>1024</v>
      </c>
      <c r="C34749" t="s">
        <v>1022</v>
      </c>
      <c r="D34749" t="s">
        <v>972</v>
      </c>
      <c r="E34749" t="s">
        <v>1018</v>
      </c>
      <c r="F34749" s="86">
        <v>0</v>
      </c>
    </row>
    <row r="34750" spans="1:6">
      <c r="A34750">
        <v>2017</v>
      </c>
      <c r="B34750" t="s">
        <v>1025</v>
      </c>
      <c r="C34750" t="s">
        <v>1022</v>
      </c>
      <c r="D34750" t="s">
        <v>972</v>
      </c>
      <c r="E34750" t="s">
        <v>1018</v>
      </c>
      <c r="F34750" s="86">
        <v>540397.40092263697</v>
      </c>
    </row>
    <row r="34751" spans="1:6">
      <c r="A34751">
        <v>2018</v>
      </c>
      <c r="B34751" t="s">
        <v>1025</v>
      </c>
      <c r="C34751" t="s">
        <v>1022</v>
      </c>
      <c r="D34751" t="s">
        <v>972</v>
      </c>
      <c r="E34751" t="s">
        <v>1018</v>
      </c>
      <c r="F34751" s="86">
        <v>535182.29806667997</v>
      </c>
    </row>
    <row r="34752" spans="1:6">
      <c r="A34752">
        <v>2019</v>
      </c>
      <c r="B34752" t="s">
        <v>1025</v>
      </c>
      <c r="C34752" t="s">
        <v>1022</v>
      </c>
      <c r="D34752" t="s">
        <v>972</v>
      </c>
      <c r="E34752" t="s">
        <v>1018</v>
      </c>
      <c r="F34752" s="86">
        <v>531757.31239851099</v>
      </c>
    </row>
    <row r="34753" spans="1:6">
      <c r="A34753">
        <v>2020</v>
      </c>
      <c r="B34753" t="s">
        <v>1025</v>
      </c>
      <c r="C34753" t="s">
        <v>1022</v>
      </c>
      <c r="D34753" t="s">
        <v>972</v>
      </c>
      <c r="E34753" t="s">
        <v>1018</v>
      </c>
      <c r="F34753" s="86">
        <v>527138.39957413997</v>
      </c>
    </row>
    <row r="34754" spans="1:6">
      <c r="A34754">
        <v>2021</v>
      </c>
      <c r="B34754" t="s">
        <v>1025</v>
      </c>
      <c r="C34754" t="s">
        <v>1022</v>
      </c>
      <c r="D34754" t="s">
        <v>972</v>
      </c>
      <c r="E34754" t="s">
        <v>1018</v>
      </c>
      <c r="F34754" s="86">
        <v>523498.27547052898</v>
      </c>
    </row>
    <row r="34755" spans="1:6">
      <c r="A34755">
        <v>2022</v>
      </c>
      <c r="B34755" t="s">
        <v>1025</v>
      </c>
      <c r="C34755" t="s">
        <v>1022</v>
      </c>
      <c r="D34755" t="s">
        <v>972</v>
      </c>
      <c r="E34755" t="s">
        <v>1018</v>
      </c>
      <c r="F34755" s="86">
        <v>520013.39600060502</v>
      </c>
    </row>
    <row r="34756" spans="1:6">
      <c r="A34756">
        <v>2023</v>
      </c>
      <c r="B34756" t="s">
        <v>1025</v>
      </c>
      <c r="C34756" t="s">
        <v>1022</v>
      </c>
      <c r="D34756" t="s">
        <v>972</v>
      </c>
      <c r="E34756" t="s">
        <v>1018</v>
      </c>
      <c r="F34756" s="86">
        <v>517093.25971487898</v>
      </c>
    </row>
    <row r="34757" spans="1:6">
      <c r="A34757">
        <v>2024</v>
      </c>
      <c r="B34757" t="s">
        <v>1025</v>
      </c>
      <c r="C34757" t="s">
        <v>1022</v>
      </c>
      <c r="D34757" t="s">
        <v>972</v>
      </c>
      <c r="E34757" t="s">
        <v>1018</v>
      </c>
      <c r="F34757" s="86">
        <v>514603.547575042</v>
      </c>
    </row>
    <row r="34758" spans="1:6">
      <c r="A34758">
        <v>2025</v>
      </c>
      <c r="B34758" t="s">
        <v>1025</v>
      </c>
      <c r="C34758" t="s">
        <v>1022</v>
      </c>
      <c r="D34758" t="s">
        <v>972</v>
      </c>
      <c r="E34758" t="s">
        <v>1018</v>
      </c>
      <c r="F34758" s="86">
        <v>512738.72047550802</v>
      </c>
    </row>
    <row r="34759" spans="1:6">
      <c r="A34759">
        <v>2026</v>
      </c>
      <c r="B34759" t="s">
        <v>1025</v>
      </c>
      <c r="C34759" t="s">
        <v>1022</v>
      </c>
      <c r="D34759" t="s">
        <v>972</v>
      </c>
      <c r="E34759" t="s">
        <v>1018</v>
      </c>
      <c r="F34759" s="86">
        <v>510893.25951637502</v>
      </c>
    </row>
    <row r="34760" spans="1:6">
      <c r="A34760">
        <v>2027</v>
      </c>
      <c r="B34760" t="s">
        <v>1025</v>
      </c>
      <c r="C34760" t="s">
        <v>1022</v>
      </c>
      <c r="D34760" t="s">
        <v>972</v>
      </c>
      <c r="E34760" t="s">
        <v>1018</v>
      </c>
      <c r="F34760" s="86">
        <v>509623.46271915501</v>
      </c>
    </row>
    <row r="34761" spans="1:6">
      <c r="A34761">
        <v>2028</v>
      </c>
      <c r="B34761" t="s">
        <v>1025</v>
      </c>
      <c r="C34761" t="s">
        <v>1022</v>
      </c>
      <c r="D34761" t="s">
        <v>972</v>
      </c>
      <c r="E34761" t="s">
        <v>1018</v>
      </c>
      <c r="F34761" s="86">
        <v>508305.97258703102</v>
      </c>
    </row>
    <row r="34762" spans="1:6">
      <c r="A34762">
        <v>2029</v>
      </c>
      <c r="B34762" t="s">
        <v>1025</v>
      </c>
      <c r="C34762" t="s">
        <v>1022</v>
      </c>
      <c r="D34762" t="s">
        <v>972</v>
      </c>
      <c r="E34762" t="s">
        <v>1018</v>
      </c>
      <c r="F34762" s="86">
        <v>507759.98108169902</v>
      </c>
    </row>
    <row r="34763" spans="1:6">
      <c r="A34763">
        <v>2030</v>
      </c>
      <c r="B34763" t="s">
        <v>1025</v>
      </c>
      <c r="C34763" t="s">
        <v>1022</v>
      </c>
      <c r="D34763" t="s">
        <v>972</v>
      </c>
      <c r="E34763" t="s">
        <v>1018</v>
      </c>
      <c r="F34763" s="86">
        <v>507879.38540205598</v>
      </c>
    </row>
    <row r="34764" spans="1:6">
      <c r="A34764">
        <v>2031</v>
      </c>
      <c r="B34764" t="s">
        <v>1025</v>
      </c>
      <c r="C34764" t="s">
        <v>1022</v>
      </c>
      <c r="D34764" t="s">
        <v>972</v>
      </c>
      <c r="E34764" t="s">
        <v>1018</v>
      </c>
      <c r="F34764" s="86">
        <v>508422.722210604</v>
      </c>
    </row>
    <row r="34765" spans="1:6">
      <c r="A34765">
        <v>2032</v>
      </c>
      <c r="B34765" t="s">
        <v>1025</v>
      </c>
      <c r="C34765" t="s">
        <v>1022</v>
      </c>
      <c r="D34765" t="s">
        <v>972</v>
      </c>
      <c r="E34765" t="s">
        <v>1018</v>
      </c>
      <c r="F34765" s="86">
        <v>509022.51358207001</v>
      </c>
    </row>
    <row r="34766" spans="1:6">
      <c r="A34766">
        <v>2033</v>
      </c>
      <c r="B34766" t="s">
        <v>1025</v>
      </c>
      <c r="C34766" t="s">
        <v>1022</v>
      </c>
      <c r="D34766" t="s">
        <v>972</v>
      </c>
      <c r="E34766" t="s">
        <v>1018</v>
      </c>
      <c r="F34766" s="86">
        <v>509837.975663491</v>
      </c>
    </row>
    <row r="34767" spans="1:6">
      <c r="A34767">
        <v>2034</v>
      </c>
      <c r="B34767" t="s">
        <v>1025</v>
      </c>
      <c r="C34767" t="s">
        <v>1022</v>
      </c>
      <c r="D34767" t="s">
        <v>972</v>
      </c>
      <c r="E34767" t="s">
        <v>1018</v>
      </c>
      <c r="F34767" s="86">
        <v>511510.06223153602</v>
      </c>
    </row>
    <row r="34768" spans="1:6">
      <c r="A34768">
        <v>2035</v>
      </c>
      <c r="B34768" t="s">
        <v>1025</v>
      </c>
      <c r="C34768" t="s">
        <v>1022</v>
      </c>
      <c r="D34768" t="s">
        <v>972</v>
      </c>
      <c r="E34768" t="s">
        <v>1018</v>
      </c>
      <c r="F34768" s="86">
        <v>513420.51699132798</v>
      </c>
    </row>
    <row r="34769" spans="1:6">
      <c r="A34769">
        <v>2036</v>
      </c>
      <c r="B34769" t="s">
        <v>1025</v>
      </c>
      <c r="C34769" t="s">
        <v>1022</v>
      </c>
      <c r="D34769" t="s">
        <v>972</v>
      </c>
      <c r="E34769" t="s">
        <v>1018</v>
      </c>
      <c r="F34769" s="86">
        <v>515957.97089101298</v>
      </c>
    </row>
    <row r="34770" spans="1:6">
      <c r="A34770">
        <v>2037</v>
      </c>
      <c r="B34770" t="s">
        <v>1025</v>
      </c>
      <c r="C34770" t="s">
        <v>1022</v>
      </c>
      <c r="D34770" t="s">
        <v>972</v>
      </c>
      <c r="E34770" t="s">
        <v>1018</v>
      </c>
      <c r="F34770" s="86">
        <v>518376.17110660201</v>
      </c>
    </row>
    <row r="34771" spans="1:6">
      <c r="A34771">
        <v>2038</v>
      </c>
      <c r="B34771" t="s">
        <v>1025</v>
      </c>
      <c r="C34771" t="s">
        <v>1022</v>
      </c>
      <c r="D34771" t="s">
        <v>972</v>
      </c>
      <c r="E34771" t="s">
        <v>1018</v>
      </c>
      <c r="F34771" s="86">
        <v>521390.03235772799</v>
      </c>
    </row>
    <row r="34772" spans="1:6">
      <c r="A34772">
        <v>2039</v>
      </c>
      <c r="B34772" t="s">
        <v>1025</v>
      </c>
      <c r="C34772" t="s">
        <v>1022</v>
      </c>
      <c r="D34772" t="s">
        <v>972</v>
      </c>
      <c r="E34772" t="s">
        <v>1018</v>
      </c>
      <c r="F34772" s="86">
        <v>524413.72734818701</v>
      </c>
    </row>
    <row r="34773" spans="1:6">
      <c r="A34773">
        <v>2040</v>
      </c>
      <c r="B34773" t="s">
        <v>1025</v>
      </c>
      <c r="C34773" t="s">
        <v>1022</v>
      </c>
      <c r="D34773" t="s">
        <v>972</v>
      </c>
      <c r="E34773" t="s">
        <v>1018</v>
      </c>
      <c r="F34773" s="86">
        <v>528097.13025682105</v>
      </c>
    </row>
    <row r="34774" spans="1:6">
      <c r="A34774">
        <v>2041</v>
      </c>
      <c r="B34774" t="s">
        <v>1025</v>
      </c>
      <c r="C34774" t="s">
        <v>1022</v>
      </c>
      <c r="D34774" t="s">
        <v>972</v>
      </c>
      <c r="E34774" t="s">
        <v>1018</v>
      </c>
      <c r="F34774" s="86">
        <v>532003.62709129695</v>
      </c>
    </row>
    <row r="34775" spans="1:6">
      <c r="A34775">
        <v>2042</v>
      </c>
      <c r="B34775" t="s">
        <v>1025</v>
      </c>
      <c r="C34775" t="s">
        <v>1022</v>
      </c>
      <c r="D34775" t="s">
        <v>972</v>
      </c>
      <c r="E34775" t="s">
        <v>1018</v>
      </c>
      <c r="F34775" s="86">
        <v>537011.47917031602</v>
      </c>
    </row>
    <row r="34776" spans="1:6">
      <c r="A34776">
        <v>2043</v>
      </c>
      <c r="B34776" t="s">
        <v>1025</v>
      </c>
      <c r="C34776" t="s">
        <v>1022</v>
      </c>
      <c r="D34776" t="s">
        <v>972</v>
      </c>
      <c r="E34776" t="s">
        <v>1018</v>
      </c>
      <c r="F34776" s="86">
        <v>542358.90345490095</v>
      </c>
    </row>
    <row r="34777" spans="1:6">
      <c r="A34777">
        <v>2044</v>
      </c>
      <c r="B34777" t="s">
        <v>1025</v>
      </c>
      <c r="C34777" t="s">
        <v>1022</v>
      </c>
      <c r="D34777" t="s">
        <v>972</v>
      </c>
      <c r="E34777" t="s">
        <v>1018</v>
      </c>
      <c r="F34777" s="86">
        <v>547756.65788725298</v>
      </c>
    </row>
    <row r="34778" spans="1:6">
      <c r="A34778">
        <v>2045</v>
      </c>
      <c r="B34778" t="s">
        <v>1025</v>
      </c>
      <c r="C34778" t="s">
        <v>1022</v>
      </c>
      <c r="D34778" t="s">
        <v>972</v>
      </c>
      <c r="E34778" t="s">
        <v>1018</v>
      </c>
      <c r="F34778" s="86">
        <v>553757.27667680895</v>
      </c>
    </row>
    <row r="34779" spans="1:6">
      <c r="A34779">
        <v>2046</v>
      </c>
      <c r="B34779" t="s">
        <v>1025</v>
      </c>
      <c r="C34779" t="s">
        <v>1022</v>
      </c>
      <c r="D34779" t="s">
        <v>972</v>
      </c>
      <c r="E34779" t="s">
        <v>1018</v>
      </c>
      <c r="F34779" s="86">
        <v>559920.23439863301</v>
      </c>
    </row>
    <row r="34780" spans="1:6">
      <c r="A34780">
        <v>2047</v>
      </c>
      <c r="B34780" t="s">
        <v>1025</v>
      </c>
      <c r="C34780" t="s">
        <v>1022</v>
      </c>
      <c r="D34780" t="s">
        <v>972</v>
      </c>
      <c r="E34780" t="s">
        <v>1018</v>
      </c>
      <c r="F34780" s="86">
        <v>565786.648515507</v>
      </c>
    </row>
    <row r="34781" spans="1:6">
      <c r="A34781">
        <v>2048</v>
      </c>
      <c r="B34781" t="s">
        <v>1025</v>
      </c>
      <c r="C34781" t="s">
        <v>1022</v>
      </c>
      <c r="D34781" t="s">
        <v>972</v>
      </c>
      <c r="E34781" t="s">
        <v>1018</v>
      </c>
      <c r="F34781" s="86">
        <v>571816.45105590695</v>
      </c>
    </row>
    <row r="34782" spans="1:6">
      <c r="A34782">
        <v>2049</v>
      </c>
      <c r="B34782" t="s">
        <v>1025</v>
      </c>
      <c r="C34782" t="s">
        <v>1022</v>
      </c>
      <c r="D34782" t="s">
        <v>972</v>
      </c>
      <c r="E34782" t="s">
        <v>1018</v>
      </c>
      <c r="F34782" s="86">
        <v>577650.14733311802</v>
      </c>
    </row>
    <row r="34783" spans="1:6">
      <c r="A34783">
        <v>2050</v>
      </c>
      <c r="B34783" t="s">
        <v>1025</v>
      </c>
      <c r="C34783" t="s">
        <v>1022</v>
      </c>
      <c r="D34783" t="s">
        <v>972</v>
      </c>
      <c r="E34783" t="s">
        <v>1018</v>
      </c>
      <c r="F34783" s="86">
        <v>583025.80286150298</v>
      </c>
    </row>
    <row r="34784" spans="1:6">
      <c r="A34784">
        <v>2017</v>
      </c>
      <c r="B34784" t="s">
        <v>1026</v>
      </c>
      <c r="C34784" t="s">
        <v>1022</v>
      </c>
      <c r="D34784" t="s">
        <v>972</v>
      </c>
      <c r="E34784" t="s">
        <v>1018</v>
      </c>
      <c r="F34784" s="86">
        <v>24345.876056310699</v>
      </c>
    </row>
    <row r="34785" spans="1:6">
      <c r="A34785">
        <v>2018</v>
      </c>
      <c r="B34785" t="s">
        <v>1026</v>
      </c>
      <c r="C34785" t="s">
        <v>1022</v>
      </c>
      <c r="D34785" t="s">
        <v>972</v>
      </c>
      <c r="E34785" t="s">
        <v>1018</v>
      </c>
      <c r="F34785" s="86">
        <v>25402.2693897627</v>
      </c>
    </row>
    <row r="34786" spans="1:6">
      <c r="A34786">
        <v>2019</v>
      </c>
      <c r="B34786" t="s">
        <v>1026</v>
      </c>
      <c r="C34786" t="s">
        <v>1022</v>
      </c>
      <c r="D34786" t="s">
        <v>972</v>
      </c>
      <c r="E34786" t="s">
        <v>1018</v>
      </c>
      <c r="F34786" s="86">
        <v>25353.1404741482</v>
      </c>
    </row>
    <row r="34787" spans="1:6">
      <c r="A34787">
        <v>2020</v>
      </c>
      <c r="B34787" t="s">
        <v>1026</v>
      </c>
      <c r="C34787" t="s">
        <v>1022</v>
      </c>
      <c r="D34787" t="s">
        <v>972</v>
      </c>
      <c r="E34787" t="s">
        <v>1018</v>
      </c>
      <c r="F34787" s="86">
        <v>25264.437015260301</v>
      </c>
    </row>
    <row r="34788" spans="1:6">
      <c r="A34788">
        <v>2021</v>
      </c>
      <c r="B34788" t="s">
        <v>1026</v>
      </c>
      <c r="C34788" t="s">
        <v>1022</v>
      </c>
      <c r="D34788" t="s">
        <v>972</v>
      </c>
      <c r="E34788" t="s">
        <v>1018</v>
      </c>
      <c r="F34788" s="86">
        <v>25170.600750075999</v>
      </c>
    </row>
    <row r="34789" spans="1:6">
      <c r="A34789">
        <v>2022</v>
      </c>
      <c r="B34789" t="s">
        <v>1026</v>
      </c>
      <c r="C34789" t="s">
        <v>1022</v>
      </c>
      <c r="D34789" t="s">
        <v>972</v>
      </c>
      <c r="E34789" t="s">
        <v>1018</v>
      </c>
      <c r="F34789" s="86">
        <v>25090.4206123037</v>
      </c>
    </row>
    <row r="34790" spans="1:6">
      <c r="A34790">
        <v>2023</v>
      </c>
      <c r="B34790" t="s">
        <v>1026</v>
      </c>
      <c r="C34790" t="s">
        <v>1022</v>
      </c>
      <c r="D34790" t="s">
        <v>972</v>
      </c>
      <c r="E34790" t="s">
        <v>1018</v>
      </c>
      <c r="F34790" s="86">
        <v>25036.132429853202</v>
      </c>
    </row>
    <row r="34791" spans="1:6">
      <c r="A34791">
        <v>2024</v>
      </c>
      <c r="B34791" t="s">
        <v>1026</v>
      </c>
      <c r="C34791" t="s">
        <v>1022</v>
      </c>
      <c r="D34791" t="s">
        <v>972</v>
      </c>
      <c r="E34791" t="s">
        <v>1018</v>
      </c>
      <c r="F34791" s="86">
        <v>24983.109577973599</v>
      </c>
    </row>
    <row r="34792" spans="1:6">
      <c r="A34792">
        <v>2025</v>
      </c>
      <c r="B34792" t="s">
        <v>1026</v>
      </c>
      <c r="C34792" t="s">
        <v>1022</v>
      </c>
      <c r="D34792" t="s">
        <v>972</v>
      </c>
      <c r="E34792" t="s">
        <v>1018</v>
      </c>
      <c r="F34792" s="86">
        <v>24934.926447694201</v>
      </c>
    </row>
    <row r="34793" spans="1:6">
      <c r="A34793">
        <v>2026</v>
      </c>
      <c r="B34793" t="s">
        <v>1026</v>
      </c>
      <c r="C34793" t="s">
        <v>1022</v>
      </c>
      <c r="D34793" t="s">
        <v>972</v>
      </c>
      <c r="E34793" t="s">
        <v>1018</v>
      </c>
      <c r="F34793" s="86">
        <v>24905.0704992885</v>
      </c>
    </row>
    <row r="34794" spans="1:6">
      <c r="A34794">
        <v>2027</v>
      </c>
      <c r="B34794" t="s">
        <v>1026</v>
      </c>
      <c r="C34794" t="s">
        <v>1022</v>
      </c>
      <c r="D34794" t="s">
        <v>972</v>
      </c>
      <c r="E34794" t="s">
        <v>1018</v>
      </c>
      <c r="F34794" s="86">
        <v>24871.459436781799</v>
      </c>
    </row>
    <row r="34795" spans="1:6">
      <c r="A34795">
        <v>2028</v>
      </c>
      <c r="B34795" t="s">
        <v>1026</v>
      </c>
      <c r="C34795" t="s">
        <v>1022</v>
      </c>
      <c r="D34795" t="s">
        <v>972</v>
      </c>
      <c r="E34795" t="s">
        <v>1018</v>
      </c>
      <c r="F34795" s="86">
        <v>24843.0332917347</v>
      </c>
    </row>
    <row r="34796" spans="1:6">
      <c r="A34796">
        <v>2029</v>
      </c>
      <c r="B34796" t="s">
        <v>1026</v>
      </c>
      <c r="C34796" t="s">
        <v>1022</v>
      </c>
      <c r="D34796" t="s">
        <v>972</v>
      </c>
      <c r="E34796" t="s">
        <v>1018</v>
      </c>
      <c r="F34796" s="86">
        <v>24831.135057998599</v>
      </c>
    </row>
    <row r="34797" spans="1:6">
      <c r="A34797">
        <v>2030</v>
      </c>
      <c r="B34797" t="s">
        <v>1026</v>
      </c>
      <c r="C34797" t="s">
        <v>1022</v>
      </c>
      <c r="D34797" t="s">
        <v>972</v>
      </c>
      <c r="E34797" t="s">
        <v>1018</v>
      </c>
      <c r="F34797" s="86">
        <v>24854.3768041478</v>
      </c>
    </row>
    <row r="34798" spans="1:6">
      <c r="A34798">
        <v>2031</v>
      </c>
      <c r="B34798" t="s">
        <v>1026</v>
      </c>
      <c r="C34798" t="s">
        <v>1022</v>
      </c>
      <c r="D34798" t="s">
        <v>972</v>
      </c>
      <c r="E34798" t="s">
        <v>1018</v>
      </c>
      <c r="F34798" s="86">
        <v>24881.383978509999</v>
      </c>
    </row>
    <row r="34799" spans="1:6">
      <c r="A34799">
        <v>2032</v>
      </c>
      <c r="B34799" t="s">
        <v>1026</v>
      </c>
      <c r="C34799" t="s">
        <v>1022</v>
      </c>
      <c r="D34799" t="s">
        <v>972</v>
      </c>
      <c r="E34799" t="s">
        <v>1018</v>
      </c>
      <c r="F34799" s="86">
        <v>24901.2720726589</v>
      </c>
    </row>
    <row r="34800" spans="1:6">
      <c r="A34800">
        <v>2033</v>
      </c>
      <c r="B34800" t="s">
        <v>1026</v>
      </c>
      <c r="C34800" t="s">
        <v>1022</v>
      </c>
      <c r="D34800" t="s">
        <v>972</v>
      </c>
      <c r="E34800" t="s">
        <v>1018</v>
      </c>
      <c r="F34800" s="86">
        <v>24932.207699337101</v>
      </c>
    </row>
    <row r="34801" spans="1:6">
      <c r="A34801">
        <v>2034</v>
      </c>
      <c r="B34801" t="s">
        <v>1026</v>
      </c>
      <c r="C34801" t="s">
        <v>1022</v>
      </c>
      <c r="D34801" t="s">
        <v>972</v>
      </c>
      <c r="E34801" t="s">
        <v>1018</v>
      </c>
      <c r="F34801" s="86">
        <v>24976.0000658803</v>
      </c>
    </row>
    <row r="34802" spans="1:6">
      <c r="A34802">
        <v>2035</v>
      </c>
      <c r="B34802" t="s">
        <v>1026</v>
      </c>
      <c r="C34802" t="s">
        <v>1022</v>
      </c>
      <c r="D34802" t="s">
        <v>972</v>
      </c>
      <c r="E34802" t="s">
        <v>1018</v>
      </c>
      <c r="F34802" s="86">
        <v>25042.894354786</v>
      </c>
    </row>
    <row r="34803" spans="1:6">
      <c r="A34803">
        <v>2036</v>
      </c>
      <c r="B34803" t="s">
        <v>1026</v>
      </c>
      <c r="C34803" t="s">
        <v>1022</v>
      </c>
      <c r="D34803" t="s">
        <v>972</v>
      </c>
      <c r="E34803" t="s">
        <v>1018</v>
      </c>
      <c r="F34803" s="86">
        <v>25132.444470766699</v>
      </c>
    </row>
    <row r="34804" spans="1:6">
      <c r="A34804">
        <v>2037</v>
      </c>
      <c r="B34804" t="s">
        <v>1026</v>
      </c>
      <c r="C34804" t="s">
        <v>1022</v>
      </c>
      <c r="D34804" t="s">
        <v>972</v>
      </c>
      <c r="E34804" t="s">
        <v>1018</v>
      </c>
      <c r="F34804" s="86">
        <v>25223.804980189099</v>
      </c>
    </row>
    <row r="34805" spans="1:6">
      <c r="A34805">
        <v>2038</v>
      </c>
      <c r="B34805" t="s">
        <v>1026</v>
      </c>
      <c r="C34805" t="s">
        <v>1022</v>
      </c>
      <c r="D34805" t="s">
        <v>972</v>
      </c>
      <c r="E34805" t="s">
        <v>1018</v>
      </c>
      <c r="F34805" s="86">
        <v>25331.551525964998</v>
      </c>
    </row>
    <row r="34806" spans="1:6">
      <c r="A34806">
        <v>2039</v>
      </c>
      <c r="B34806" t="s">
        <v>1026</v>
      </c>
      <c r="C34806" t="s">
        <v>1022</v>
      </c>
      <c r="D34806" t="s">
        <v>972</v>
      </c>
      <c r="E34806" t="s">
        <v>1018</v>
      </c>
      <c r="F34806" s="86">
        <v>25465.734868064701</v>
      </c>
    </row>
    <row r="34807" spans="1:6">
      <c r="A34807">
        <v>2040</v>
      </c>
      <c r="B34807" t="s">
        <v>1026</v>
      </c>
      <c r="C34807" t="s">
        <v>1022</v>
      </c>
      <c r="D34807" t="s">
        <v>972</v>
      </c>
      <c r="E34807" t="s">
        <v>1018</v>
      </c>
      <c r="F34807" s="86">
        <v>25614.216509681599</v>
      </c>
    </row>
    <row r="34808" spans="1:6">
      <c r="A34808">
        <v>2041</v>
      </c>
      <c r="B34808" t="s">
        <v>1026</v>
      </c>
      <c r="C34808" t="s">
        <v>1022</v>
      </c>
      <c r="D34808" t="s">
        <v>972</v>
      </c>
      <c r="E34808" t="s">
        <v>1018</v>
      </c>
      <c r="F34808" s="86">
        <v>25747.630351047901</v>
      </c>
    </row>
    <row r="34809" spans="1:6">
      <c r="A34809">
        <v>2042</v>
      </c>
      <c r="B34809" t="s">
        <v>1026</v>
      </c>
      <c r="C34809" t="s">
        <v>1022</v>
      </c>
      <c r="D34809" t="s">
        <v>972</v>
      </c>
      <c r="E34809" t="s">
        <v>1018</v>
      </c>
      <c r="F34809" s="86">
        <v>25840.2988030505</v>
      </c>
    </row>
    <row r="34810" spans="1:6">
      <c r="A34810">
        <v>2043</v>
      </c>
      <c r="B34810" t="s">
        <v>1026</v>
      </c>
      <c r="C34810" t="s">
        <v>1022</v>
      </c>
      <c r="D34810" t="s">
        <v>972</v>
      </c>
      <c r="E34810" t="s">
        <v>1018</v>
      </c>
      <c r="F34810" s="86">
        <v>25946.254413898201</v>
      </c>
    </row>
    <row r="34811" spans="1:6">
      <c r="A34811">
        <v>2044</v>
      </c>
      <c r="B34811" t="s">
        <v>1026</v>
      </c>
      <c r="C34811" t="s">
        <v>1022</v>
      </c>
      <c r="D34811" t="s">
        <v>972</v>
      </c>
      <c r="E34811" t="s">
        <v>1018</v>
      </c>
      <c r="F34811" s="86">
        <v>26080.1135004764</v>
      </c>
    </row>
    <row r="34812" spans="1:6">
      <c r="A34812">
        <v>2045</v>
      </c>
      <c r="B34812" t="s">
        <v>1026</v>
      </c>
      <c r="C34812" t="s">
        <v>1022</v>
      </c>
      <c r="D34812" t="s">
        <v>972</v>
      </c>
      <c r="E34812" t="s">
        <v>1018</v>
      </c>
      <c r="F34812" s="86">
        <v>26246.036950456</v>
      </c>
    </row>
    <row r="34813" spans="1:6">
      <c r="A34813">
        <v>2046</v>
      </c>
      <c r="B34813" t="s">
        <v>1026</v>
      </c>
      <c r="C34813" t="s">
        <v>1022</v>
      </c>
      <c r="D34813" t="s">
        <v>972</v>
      </c>
      <c r="E34813" t="s">
        <v>1018</v>
      </c>
      <c r="F34813" s="86">
        <v>26417.392096034</v>
      </c>
    </row>
    <row r="34814" spans="1:6">
      <c r="A34814">
        <v>2047</v>
      </c>
      <c r="B34814" t="s">
        <v>1026</v>
      </c>
      <c r="C34814" t="s">
        <v>1022</v>
      </c>
      <c r="D34814" t="s">
        <v>972</v>
      </c>
      <c r="E34814" t="s">
        <v>1018</v>
      </c>
      <c r="F34814" s="86">
        <v>26591.1008251905</v>
      </c>
    </row>
    <row r="34815" spans="1:6">
      <c r="A34815">
        <v>2048</v>
      </c>
      <c r="B34815" t="s">
        <v>1026</v>
      </c>
      <c r="C34815" t="s">
        <v>1022</v>
      </c>
      <c r="D34815" t="s">
        <v>972</v>
      </c>
      <c r="E34815" t="s">
        <v>1018</v>
      </c>
      <c r="F34815" s="86">
        <v>26764.786107187501</v>
      </c>
    </row>
    <row r="34816" spans="1:6">
      <c r="A34816">
        <v>2049</v>
      </c>
      <c r="B34816" t="s">
        <v>1026</v>
      </c>
      <c r="C34816" t="s">
        <v>1022</v>
      </c>
      <c r="D34816" t="s">
        <v>972</v>
      </c>
      <c r="E34816" t="s">
        <v>1018</v>
      </c>
      <c r="F34816" s="86">
        <v>26917.8249657214</v>
      </c>
    </row>
    <row r="34817" spans="1:6">
      <c r="A34817">
        <v>2050</v>
      </c>
      <c r="B34817" t="s">
        <v>1026</v>
      </c>
      <c r="C34817" t="s">
        <v>1022</v>
      </c>
      <c r="D34817" t="s">
        <v>972</v>
      </c>
      <c r="E34817" t="s">
        <v>1018</v>
      </c>
      <c r="F34817" s="86">
        <v>27068.649318719999</v>
      </c>
    </row>
    <row r="34818" spans="1:6">
      <c r="A34818">
        <v>2017</v>
      </c>
      <c r="B34818" t="s">
        <v>1027</v>
      </c>
      <c r="C34818" t="s">
        <v>1022</v>
      </c>
      <c r="D34818" t="s">
        <v>972</v>
      </c>
      <c r="E34818" t="s">
        <v>1018</v>
      </c>
      <c r="F34818" s="86">
        <v>151599.11680871199</v>
      </c>
    </row>
    <row r="34819" spans="1:6">
      <c r="A34819">
        <v>2018</v>
      </c>
      <c r="B34819" t="s">
        <v>1027</v>
      </c>
      <c r="C34819" t="s">
        <v>1022</v>
      </c>
      <c r="D34819" t="s">
        <v>972</v>
      </c>
      <c r="E34819" t="s">
        <v>1018</v>
      </c>
      <c r="F34819" s="86">
        <v>165254.50007158401</v>
      </c>
    </row>
    <row r="34820" spans="1:6">
      <c r="A34820">
        <v>2019</v>
      </c>
      <c r="B34820" t="s">
        <v>1027</v>
      </c>
      <c r="C34820" t="s">
        <v>1022</v>
      </c>
      <c r="D34820" t="s">
        <v>972</v>
      </c>
      <c r="E34820" t="s">
        <v>1018</v>
      </c>
      <c r="F34820" s="86">
        <v>164149.888271153</v>
      </c>
    </row>
    <row r="34821" spans="1:6">
      <c r="A34821">
        <v>2020</v>
      </c>
      <c r="B34821" t="s">
        <v>1027</v>
      </c>
      <c r="C34821" t="s">
        <v>1022</v>
      </c>
      <c r="D34821" t="s">
        <v>972</v>
      </c>
      <c r="E34821" t="s">
        <v>1018</v>
      </c>
      <c r="F34821" s="86">
        <v>162798.00020703601</v>
      </c>
    </row>
    <row r="34822" spans="1:6">
      <c r="A34822">
        <v>2021</v>
      </c>
      <c r="B34822" t="s">
        <v>1027</v>
      </c>
      <c r="C34822" t="s">
        <v>1022</v>
      </c>
      <c r="D34822" t="s">
        <v>972</v>
      </c>
      <c r="E34822" t="s">
        <v>1018</v>
      </c>
      <c r="F34822" s="86">
        <v>161494.24024031701</v>
      </c>
    </row>
    <row r="34823" spans="1:6">
      <c r="A34823">
        <v>2022</v>
      </c>
      <c r="B34823" t="s">
        <v>1027</v>
      </c>
      <c r="C34823" t="s">
        <v>1022</v>
      </c>
      <c r="D34823" t="s">
        <v>972</v>
      </c>
      <c r="E34823" t="s">
        <v>1018</v>
      </c>
      <c r="F34823" s="86">
        <v>160294.007732283</v>
      </c>
    </row>
    <row r="34824" spans="1:6">
      <c r="A34824">
        <v>2023</v>
      </c>
      <c r="B34824" t="s">
        <v>1027</v>
      </c>
      <c r="C34824" t="s">
        <v>1022</v>
      </c>
      <c r="D34824" t="s">
        <v>972</v>
      </c>
      <c r="E34824" t="s">
        <v>1018</v>
      </c>
      <c r="F34824" s="86">
        <v>159236.328136881</v>
      </c>
    </row>
    <row r="34825" spans="1:6">
      <c r="A34825">
        <v>2024</v>
      </c>
      <c r="B34825" t="s">
        <v>1027</v>
      </c>
      <c r="C34825" t="s">
        <v>1022</v>
      </c>
      <c r="D34825" t="s">
        <v>972</v>
      </c>
      <c r="E34825" t="s">
        <v>1018</v>
      </c>
      <c r="F34825" s="86">
        <v>158298.67902722899</v>
      </c>
    </row>
    <row r="34826" spans="1:6">
      <c r="A34826">
        <v>2025</v>
      </c>
      <c r="B34826" t="s">
        <v>1027</v>
      </c>
      <c r="C34826" t="s">
        <v>1022</v>
      </c>
      <c r="D34826" t="s">
        <v>972</v>
      </c>
      <c r="E34826" t="s">
        <v>1018</v>
      </c>
      <c r="F34826" s="86">
        <v>157314.707395167</v>
      </c>
    </row>
    <row r="34827" spans="1:6">
      <c r="A34827">
        <v>2026</v>
      </c>
      <c r="B34827" t="s">
        <v>1027</v>
      </c>
      <c r="C34827" t="s">
        <v>1022</v>
      </c>
      <c r="D34827" t="s">
        <v>972</v>
      </c>
      <c r="E34827" t="s">
        <v>1018</v>
      </c>
      <c r="F34827" s="86">
        <v>156598.36604710101</v>
      </c>
    </row>
    <row r="34828" spans="1:6">
      <c r="A34828">
        <v>2027</v>
      </c>
      <c r="B34828" t="s">
        <v>1027</v>
      </c>
      <c r="C34828" t="s">
        <v>1022</v>
      </c>
      <c r="D34828" t="s">
        <v>972</v>
      </c>
      <c r="E34828" t="s">
        <v>1018</v>
      </c>
      <c r="F34828" s="86">
        <v>155977.18184758801</v>
      </c>
    </row>
    <row r="34829" spans="1:6">
      <c r="A34829">
        <v>2028</v>
      </c>
      <c r="B34829" t="s">
        <v>1027</v>
      </c>
      <c r="C34829" t="s">
        <v>1022</v>
      </c>
      <c r="D34829" t="s">
        <v>972</v>
      </c>
      <c r="E34829" t="s">
        <v>1018</v>
      </c>
      <c r="F34829" s="86">
        <v>155472.12666317899</v>
      </c>
    </row>
    <row r="34830" spans="1:6">
      <c r="A34830">
        <v>2029</v>
      </c>
      <c r="B34830" t="s">
        <v>1027</v>
      </c>
      <c r="C34830" t="s">
        <v>1022</v>
      </c>
      <c r="D34830" t="s">
        <v>972</v>
      </c>
      <c r="E34830" t="s">
        <v>1018</v>
      </c>
      <c r="F34830" s="86">
        <v>155143.159331712</v>
      </c>
    </row>
    <row r="34831" spans="1:6">
      <c r="A34831">
        <v>2030</v>
      </c>
      <c r="B34831" t="s">
        <v>1027</v>
      </c>
      <c r="C34831" t="s">
        <v>1022</v>
      </c>
      <c r="D34831" t="s">
        <v>972</v>
      </c>
      <c r="E34831" t="s">
        <v>1018</v>
      </c>
      <c r="F34831" s="86">
        <v>154883.11640058801</v>
      </c>
    </row>
    <row r="34832" spans="1:6">
      <c r="A34832">
        <v>2031</v>
      </c>
      <c r="B34832" t="s">
        <v>1027</v>
      </c>
      <c r="C34832" t="s">
        <v>1022</v>
      </c>
      <c r="D34832" t="s">
        <v>972</v>
      </c>
      <c r="E34832" t="s">
        <v>1018</v>
      </c>
      <c r="F34832" s="86">
        <v>154904.03152963999</v>
      </c>
    </row>
    <row r="34833" spans="1:6">
      <c r="A34833">
        <v>2032</v>
      </c>
      <c r="B34833" t="s">
        <v>1027</v>
      </c>
      <c r="C34833" t="s">
        <v>1022</v>
      </c>
      <c r="D34833" t="s">
        <v>972</v>
      </c>
      <c r="E34833" t="s">
        <v>1018</v>
      </c>
      <c r="F34833" s="86">
        <v>154976.39210413399</v>
      </c>
    </row>
    <row r="34834" spans="1:6">
      <c r="A34834">
        <v>2033</v>
      </c>
      <c r="B34834" t="s">
        <v>1027</v>
      </c>
      <c r="C34834" t="s">
        <v>1022</v>
      </c>
      <c r="D34834" t="s">
        <v>972</v>
      </c>
      <c r="E34834" t="s">
        <v>1018</v>
      </c>
      <c r="F34834" s="86">
        <v>155141.90333432899</v>
      </c>
    </row>
    <row r="34835" spans="1:6">
      <c r="A34835">
        <v>2034</v>
      </c>
      <c r="B34835" t="s">
        <v>1027</v>
      </c>
      <c r="C34835" t="s">
        <v>1022</v>
      </c>
      <c r="D34835" t="s">
        <v>972</v>
      </c>
      <c r="E34835" t="s">
        <v>1018</v>
      </c>
      <c r="F34835" s="86">
        <v>155313.35327172</v>
      </c>
    </row>
    <row r="34836" spans="1:6">
      <c r="A34836">
        <v>2035</v>
      </c>
      <c r="B34836" t="s">
        <v>1027</v>
      </c>
      <c r="C34836" t="s">
        <v>1022</v>
      </c>
      <c r="D34836" t="s">
        <v>972</v>
      </c>
      <c r="E34836" t="s">
        <v>1018</v>
      </c>
      <c r="F34836" s="86">
        <v>155739.76003351199</v>
      </c>
    </row>
    <row r="34837" spans="1:6">
      <c r="A34837">
        <v>2036</v>
      </c>
      <c r="B34837" t="s">
        <v>1027</v>
      </c>
      <c r="C34837" t="s">
        <v>1022</v>
      </c>
      <c r="D34837" t="s">
        <v>972</v>
      </c>
      <c r="E34837" t="s">
        <v>1018</v>
      </c>
      <c r="F34837" s="86">
        <v>156229.920182456</v>
      </c>
    </row>
    <row r="34838" spans="1:6">
      <c r="A34838">
        <v>2037</v>
      </c>
      <c r="B34838" t="s">
        <v>1027</v>
      </c>
      <c r="C34838" t="s">
        <v>1022</v>
      </c>
      <c r="D34838" t="s">
        <v>972</v>
      </c>
      <c r="E34838" t="s">
        <v>1018</v>
      </c>
      <c r="F34838" s="86">
        <v>156626.19656498299</v>
      </c>
    </row>
    <row r="34839" spans="1:6">
      <c r="A34839">
        <v>2038</v>
      </c>
      <c r="B34839" t="s">
        <v>1027</v>
      </c>
      <c r="C34839" t="s">
        <v>1022</v>
      </c>
      <c r="D34839" t="s">
        <v>972</v>
      </c>
      <c r="E34839" t="s">
        <v>1018</v>
      </c>
      <c r="F34839" s="86">
        <v>157231.452656415</v>
      </c>
    </row>
    <row r="34840" spans="1:6">
      <c r="A34840">
        <v>2039</v>
      </c>
      <c r="B34840" t="s">
        <v>1027</v>
      </c>
      <c r="C34840" t="s">
        <v>1022</v>
      </c>
      <c r="D34840" t="s">
        <v>972</v>
      </c>
      <c r="E34840" t="s">
        <v>1018</v>
      </c>
      <c r="F34840" s="86">
        <v>157909.97417465801</v>
      </c>
    </row>
    <row r="34841" spans="1:6">
      <c r="A34841">
        <v>2040</v>
      </c>
      <c r="B34841" t="s">
        <v>1027</v>
      </c>
      <c r="C34841" t="s">
        <v>1022</v>
      </c>
      <c r="D34841" t="s">
        <v>972</v>
      </c>
      <c r="E34841" t="s">
        <v>1018</v>
      </c>
      <c r="F34841" s="86">
        <v>158540.103955247</v>
      </c>
    </row>
    <row r="34842" spans="1:6">
      <c r="A34842">
        <v>2041</v>
      </c>
      <c r="B34842" t="s">
        <v>1027</v>
      </c>
      <c r="C34842" t="s">
        <v>1022</v>
      </c>
      <c r="D34842" t="s">
        <v>972</v>
      </c>
      <c r="E34842" t="s">
        <v>1018</v>
      </c>
      <c r="F34842" s="86">
        <v>159464.738677527</v>
      </c>
    </row>
    <row r="34843" spans="1:6">
      <c r="A34843">
        <v>2042</v>
      </c>
      <c r="B34843" t="s">
        <v>1027</v>
      </c>
      <c r="C34843" t="s">
        <v>1022</v>
      </c>
      <c r="D34843" t="s">
        <v>972</v>
      </c>
      <c r="E34843" t="s">
        <v>1018</v>
      </c>
      <c r="F34843" s="86">
        <v>160836.89570365299</v>
      </c>
    </row>
    <row r="34844" spans="1:6">
      <c r="A34844">
        <v>2043</v>
      </c>
      <c r="B34844" t="s">
        <v>1027</v>
      </c>
      <c r="C34844" t="s">
        <v>1022</v>
      </c>
      <c r="D34844" t="s">
        <v>972</v>
      </c>
      <c r="E34844" t="s">
        <v>1018</v>
      </c>
      <c r="F34844" s="86">
        <v>162197.50494000499</v>
      </c>
    </row>
    <row r="34845" spans="1:6">
      <c r="A34845">
        <v>2044</v>
      </c>
      <c r="B34845" t="s">
        <v>1027</v>
      </c>
      <c r="C34845" t="s">
        <v>1022</v>
      </c>
      <c r="D34845" t="s">
        <v>972</v>
      </c>
      <c r="E34845" t="s">
        <v>1018</v>
      </c>
      <c r="F34845" s="86">
        <v>163813.70603232199</v>
      </c>
    </row>
    <row r="34846" spans="1:6">
      <c r="A34846">
        <v>2045</v>
      </c>
      <c r="B34846" t="s">
        <v>1027</v>
      </c>
      <c r="C34846" t="s">
        <v>1022</v>
      </c>
      <c r="D34846" t="s">
        <v>972</v>
      </c>
      <c r="E34846" t="s">
        <v>1018</v>
      </c>
      <c r="F34846" s="86">
        <v>165535.330978599</v>
      </c>
    </row>
    <row r="34847" spans="1:6">
      <c r="A34847">
        <v>2046</v>
      </c>
      <c r="B34847" t="s">
        <v>1027</v>
      </c>
      <c r="C34847" t="s">
        <v>1022</v>
      </c>
      <c r="D34847" t="s">
        <v>972</v>
      </c>
      <c r="E34847" t="s">
        <v>1018</v>
      </c>
      <c r="F34847" s="86">
        <v>167187.83077190199</v>
      </c>
    </row>
    <row r="34848" spans="1:6">
      <c r="A34848">
        <v>2047</v>
      </c>
      <c r="B34848" t="s">
        <v>1027</v>
      </c>
      <c r="C34848" t="s">
        <v>1022</v>
      </c>
      <c r="D34848" t="s">
        <v>972</v>
      </c>
      <c r="E34848" t="s">
        <v>1018</v>
      </c>
      <c r="F34848" s="86">
        <v>169012.693425907</v>
      </c>
    </row>
    <row r="34849" spans="1:6">
      <c r="A34849">
        <v>2048</v>
      </c>
      <c r="B34849" t="s">
        <v>1027</v>
      </c>
      <c r="C34849" t="s">
        <v>1022</v>
      </c>
      <c r="D34849" t="s">
        <v>972</v>
      </c>
      <c r="E34849" t="s">
        <v>1018</v>
      </c>
      <c r="F34849" s="86">
        <v>170690.363569901</v>
      </c>
    </row>
    <row r="34850" spans="1:6">
      <c r="A34850">
        <v>2049</v>
      </c>
      <c r="B34850" t="s">
        <v>1027</v>
      </c>
      <c r="C34850" t="s">
        <v>1022</v>
      </c>
      <c r="D34850" t="s">
        <v>972</v>
      </c>
      <c r="E34850" t="s">
        <v>1018</v>
      </c>
      <c r="F34850" s="86">
        <v>172486.82816581</v>
      </c>
    </row>
    <row r="34851" spans="1:6">
      <c r="A34851">
        <v>2050</v>
      </c>
      <c r="B34851" t="s">
        <v>1027</v>
      </c>
      <c r="C34851" t="s">
        <v>1022</v>
      </c>
      <c r="D34851" t="s">
        <v>972</v>
      </c>
      <c r="E34851" t="s">
        <v>1018</v>
      </c>
      <c r="F34851" s="86">
        <v>174275.890598064</v>
      </c>
    </row>
    <row r="34852" spans="1:6">
      <c r="A34852">
        <v>2017</v>
      </c>
      <c r="B34852" t="s">
        <v>1028</v>
      </c>
      <c r="C34852" t="s">
        <v>1022</v>
      </c>
      <c r="D34852" t="s">
        <v>972</v>
      </c>
      <c r="E34852" t="s">
        <v>1018</v>
      </c>
      <c r="F34852" s="86">
        <v>52124.8041650417</v>
      </c>
    </row>
    <row r="34853" spans="1:6">
      <c r="A34853">
        <v>2018</v>
      </c>
      <c r="B34853" t="s">
        <v>1028</v>
      </c>
      <c r="C34853" t="s">
        <v>1022</v>
      </c>
      <c r="D34853" t="s">
        <v>972</v>
      </c>
      <c r="E34853" t="s">
        <v>1018</v>
      </c>
      <c r="F34853" s="86">
        <v>51618.914248989502</v>
      </c>
    </row>
    <row r="34854" spans="1:6">
      <c r="A34854">
        <v>2019</v>
      </c>
      <c r="B34854" t="s">
        <v>1028</v>
      </c>
      <c r="C34854" t="s">
        <v>1022</v>
      </c>
      <c r="D34854" t="s">
        <v>972</v>
      </c>
      <c r="E34854" t="s">
        <v>1018</v>
      </c>
      <c r="F34854" s="86">
        <v>51285.437223422698</v>
      </c>
    </row>
    <row r="34855" spans="1:6">
      <c r="A34855">
        <v>2020</v>
      </c>
      <c r="B34855" t="s">
        <v>1028</v>
      </c>
      <c r="C34855" t="s">
        <v>1022</v>
      </c>
      <c r="D34855" t="s">
        <v>972</v>
      </c>
      <c r="E34855" t="s">
        <v>1018</v>
      </c>
      <c r="F34855" s="86">
        <v>50836.8719196085</v>
      </c>
    </row>
    <row r="34856" spans="1:6">
      <c r="A34856">
        <v>2021</v>
      </c>
      <c r="B34856" t="s">
        <v>1028</v>
      </c>
      <c r="C34856" t="s">
        <v>1022</v>
      </c>
      <c r="D34856" t="s">
        <v>972</v>
      </c>
      <c r="E34856" t="s">
        <v>1018</v>
      </c>
      <c r="F34856" s="86">
        <v>50482.806759990599</v>
      </c>
    </row>
    <row r="34857" spans="1:6">
      <c r="A34857">
        <v>2022</v>
      </c>
      <c r="B34857" t="s">
        <v>1028</v>
      </c>
      <c r="C34857" t="s">
        <v>1022</v>
      </c>
      <c r="D34857" t="s">
        <v>972</v>
      </c>
      <c r="E34857" t="s">
        <v>1018</v>
      </c>
      <c r="F34857" s="86">
        <v>50143.824762176497</v>
      </c>
    </row>
    <row r="34858" spans="1:6">
      <c r="A34858">
        <v>2023</v>
      </c>
      <c r="B34858" t="s">
        <v>1028</v>
      </c>
      <c r="C34858" t="s">
        <v>1022</v>
      </c>
      <c r="D34858" t="s">
        <v>972</v>
      </c>
      <c r="E34858" t="s">
        <v>1018</v>
      </c>
      <c r="F34858" s="86">
        <v>49859.409790887497</v>
      </c>
    </row>
    <row r="34859" spans="1:6">
      <c r="A34859">
        <v>2024</v>
      </c>
      <c r="B34859" t="s">
        <v>1028</v>
      </c>
      <c r="C34859" t="s">
        <v>1022</v>
      </c>
      <c r="D34859" t="s">
        <v>972</v>
      </c>
      <c r="E34859" t="s">
        <v>1018</v>
      </c>
      <c r="F34859" s="86">
        <v>49616.611480257699</v>
      </c>
    </row>
    <row r="34860" spans="1:6">
      <c r="A34860">
        <v>2025</v>
      </c>
      <c r="B34860" t="s">
        <v>1028</v>
      </c>
      <c r="C34860" t="s">
        <v>1022</v>
      </c>
      <c r="D34860" t="s">
        <v>972</v>
      </c>
      <c r="E34860" t="s">
        <v>1018</v>
      </c>
      <c r="F34860" s="86">
        <v>49434.187251462201</v>
      </c>
    </row>
    <row r="34861" spans="1:6">
      <c r="A34861">
        <v>2026</v>
      </c>
      <c r="B34861" t="s">
        <v>1028</v>
      </c>
      <c r="C34861" t="s">
        <v>1022</v>
      </c>
      <c r="D34861" t="s">
        <v>972</v>
      </c>
      <c r="E34861" t="s">
        <v>1018</v>
      </c>
      <c r="F34861" s="86">
        <v>49253.772845920997</v>
      </c>
    </row>
    <row r="34862" spans="1:6">
      <c r="A34862">
        <v>2027</v>
      </c>
      <c r="B34862" t="s">
        <v>1028</v>
      </c>
      <c r="C34862" t="s">
        <v>1022</v>
      </c>
      <c r="D34862" t="s">
        <v>972</v>
      </c>
      <c r="E34862" t="s">
        <v>1018</v>
      </c>
      <c r="F34862" s="86">
        <v>49129.003131704798</v>
      </c>
    </row>
    <row r="34863" spans="1:6">
      <c r="A34863">
        <v>2028</v>
      </c>
      <c r="B34863" t="s">
        <v>1028</v>
      </c>
      <c r="C34863" t="s">
        <v>1022</v>
      </c>
      <c r="D34863" t="s">
        <v>972</v>
      </c>
      <c r="E34863" t="s">
        <v>1018</v>
      </c>
      <c r="F34863" s="86">
        <v>48999.778097736104</v>
      </c>
    </row>
    <row r="34864" spans="1:6">
      <c r="A34864">
        <v>2029</v>
      </c>
      <c r="B34864" t="s">
        <v>1028</v>
      </c>
      <c r="C34864" t="s">
        <v>1022</v>
      </c>
      <c r="D34864" t="s">
        <v>972</v>
      </c>
      <c r="E34864" t="s">
        <v>1018</v>
      </c>
      <c r="F34864" s="86">
        <v>48945.041860269899</v>
      </c>
    </row>
    <row r="34865" spans="1:6">
      <c r="A34865">
        <v>2030</v>
      </c>
      <c r="B34865" t="s">
        <v>1028</v>
      </c>
      <c r="C34865" t="s">
        <v>1022</v>
      </c>
      <c r="D34865" t="s">
        <v>972</v>
      </c>
      <c r="E34865" t="s">
        <v>1018</v>
      </c>
      <c r="F34865" s="86">
        <v>48954.483939298203</v>
      </c>
    </row>
    <row r="34866" spans="1:6">
      <c r="A34866">
        <v>2031</v>
      </c>
      <c r="B34866" t="s">
        <v>1028</v>
      </c>
      <c r="C34866" t="s">
        <v>1022</v>
      </c>
      <c r="D34866" t="s">
        <v>972</v>
      </c>
      <c r="E34866" t="s">
        <v>1018</v>
      </c>
      <c r="F34866" s="86">
        <v>49004.676759828399</v>
      </c>
    </row>
    <row r="34867" spans="1:6">
      <c r="A34867">
        <v>2032</v>
      </c>
      <c r="B34867" t="s">
        <v>1028</v>
      </c>
      <c r="C34867" t="s">
        <v>1022</v>
      </c>
      <c r="D34867" t="s">
        <v>972</v>
      </c>
      <c r="E34867" t="s">
        <v>1018</v>
      </c>
      <c r="F34867" s="86">
        <v>49060.059727476902</v>
      </c>
    </row>
    <row r="34868" spans="1:6">
      <c r="A34868">
        <v>2033</v>
      </c>
      <c r="B34868" t="s">
        <v>1028</v>
      </c>
      <c r="C34868" t="s">
        <v>1022</v>
      </c>
      <c r="D34868" t="s">
        <v>972</v>
      </c>
      <c r="E34868" t="s">
        <v>1018</v>
      </c>
      <c r="F34868" s="86">
        <v>49135.946506141998</v>
      </c>
    </row>
    <row r="34869" spans="1:6">
      <c r="A34869">
        <v>2034</v>
      </c>
      <c r="B34869" t="s">
        <v>1028</v>
      </c>
      <c r="C34869" t="s">
        <v>1022</v>
      </c>
      <c r="D34869" t="s">
        <v>972</v>
      </c>
      <c r="E34869" t="s">
        <v>1018</v>
      </c>
      <c r="F34869" s="86">
        <v>49294.221109633902</v>
      </c>
    </row>
    <row r="34870" spans="1:6">
      <c r="A34870">
        <v>2035</v>
      </c>
      <c r="B34870" t="s">
        <v>1028</v>
      </c>
      <c r="C34870" t="s">
        <v>1022</v>
      </c>
      <c r="D34870" t="s">
        <v>972</v>
      </c>
      <c r="E34870" t="s">
        <v>1018</v>
      </c>
      <c r="F34870" s="86">
        <v>49475.544869676698</v>
      </c>
    </row>
    <row r="34871" spans="1:6">
      <c r="A34871">
        <v>2036</v>
      </c>
      <c r="B34871" t="s">
        <v>1028</v>
      </c>
      <c r="C34871" t="s">
        <v>1022</v>
      </c>
      <c r="D34871" t="s">
        <v>972</v>
      </c>
      <c r="E34871" t="s">
        <v>1018</v>
      </c>
      <c r="F34871" s="86">
        <v>49717.5923337161</v>
      </c>
    </row>
    <row r="34872" spans="1:6">
      <c r="A34872">
        <v>2037</v>
      </c>
      <c r="B34872" t="s">
        <v>1028</v>
      </c>
      <c r="C34872" t="s">
        <v>1022</v>
      </c>
      <c r="D34872" t="s">
        <v>972</v>
      </c>
      <c r="E34872" t="s">
        <v>1018</v>
      </c>
      <c r="F34872" s="86">
        <v>49948.508763014601</v>
      </c>
    </row>
    <row r="34873" spans="1:6">
      <c r="A34873">
        <v>2038</v>
      </c>
      <c r="B34873" t="s">
        <v>1028</v>
      </c>
      <c r="C34873" t="s">
        <v>1022</v>
      </c>
      <c r="D34873" t="s">
        <v>972</v>
      </c>
      <c r="E34873" t="s">
        <v>1018</v>
      </c>
      <c r="F34873" s="86">
        <v>50237.1119603076</v>
      </c>
    </row>
    <row r="34874" spans="1:6">
      <c r="A34874">
        <v>2039</v>
      </c>
      <c r="B34874" t="s">
        <v>1028</v>
      </c>
      <c r="C34874" t="s">
        <v>1022</v>
      </c>
      <c r="D34874" t="s">
        <v>972</v>
      </c>
      <c r="E34874" t="s">
        <v>1018</v>
      </c>
      <c r="F34874" s="86">
        <v>50526.821149430703</v>
      </c>
    </row>
    <row r="34875" spans="1:6">
      <c r="A34875">
        <v>2040</v>
      </c>
      <c r="B34875" t="s">
        <v>1028</v>
      </c>
      <c r="C34875" t="s">
        <v>1022</v>
      </c>
      <c r="D34875" t="s">
        <v>972</v>
      </c>
      <c r="E34875" t="s">
        <v>1018</v>
      </c>
      <c r="F34875" s="86">
        <v>50880.1381619694</v>
      </c>
    </row>
    <row r="34876" spans="1:6">
      <c r="A34876">
        <v>2041</v>
      </c>
      <c r="B34876" t="s">
        <v>1028</v>
      </c>
      <c r="C34876" t="s">
        <v>1022</v>
      </c>
      <c r="D34876" t="s">
        <v>972</v>
      </c>
      <c r="E34876" t="s">
        <v>1018</v>
      </c>
      <c r="F34876" s="86">
        <v>51254.819263653502</v>
      </c>
    </row>
    <row r="34877" spans="1:6">
      <c r="A34877">
        <v>2042</v>
      </c>
      <c r="B34877" t="s">
        <v>1028</v>
      </c>
      <c r="C34877" t="s">
        <v>1022</v>
      </c>
      <c r="D34877" t="s">
        <v>972</v>
      </c>
      <c r="E34877" t="s">
        <v>1018</v>
      </c>
      <c r="F34877" s="86">
        <v>51735.496191516402</v>
      </c>
    </row>
    <row r="34878" spans="1:6">
      <c r="A34878">
        <v>2043</v>
      </c>
      <c r="B34878" t="s">
        <v>1028</v>
      </c>
      <c r="C34878" t="s">
        <v>1022</v>
      </c>
      <c r="D34878" t="s">
        <v>972</v>
      </c>
      <c r="E34878" t="s">
        <v>1018</v>
      </c>
      <c r="F34878" s="86">
        <v>52248.708320014797</v>
      </c>
    </row>
    <row r="34879" spans="1:6">
      <c r="A34879">
        <v>2044</v>
      </c>
      <c r="B34879" t="s">
        <v>1028</v>
      </c>
      <c r="C34879" t="s">
        <v>1022</v>
      </c>
      <c r="D34879" t="s">
        <v>972</v>
      </c>
      <c r="E34879" t="s">
        <v>1018</v>
      </c>
      <c r="F34879" s="86">
        <v>52766.534601740103</v>
      </c>
    </row>
    <row r="34880" spans="1:6">
      <c r="A34880">
        <v>2045</v>
      </c>
      <c r="B34880" t="s">
        <v>1028</v>
      </c>
      <c r="C34880" t="s">
        <v>1022</v>
      </c>
      <c r="D34880" t="s">
        <v>972</v>
      </c>
      <c r="E34880" t="s">
        <v>1018</v>
      </c>
      <c r="F34880" s="86">
        <v>53342.146584804999</v>
      </c>
    </row>
    <row r="34881" spans="1:6">
      <c r="A34881">
        <v>2046</v>
      </c>
      <c r="B34881" t="s">
        <v>1028</v>
      </c>
      <c r="C34881" t="s">
        <v>1022</v>
      </c>
      <c r="D34881" t="s">
        <v>972</v>
      </c>
      <c r="E34881" t="s">
        <v>1018</v>
      </c>
      <c r="F34881" s="86">
        <v>53933.063191357098</v>
      </c>
    </row>
    <row r="34882" spans="1:6">
      <c r="A34882">
        <v>2047</v>
      </c>
      <c r="B34882" t="s">
        <v>1028</v>
      </c>
      <c r="C34882" t="s">
        <v>1022</v>
      </c>
      <c r="D34882" t="s">
        <v>972</v>
      </c>
      <c r="E34882" t="s">
        <v>1018</v>
      </c>
      <c r="F34882" s="86">
        <v>54495.0514871509</v>
      </c>
    </row>
    <row r="34883" spans="1:6">
      <c r="A34883">
        <v>2048</v>
      </c>
      <c r="B34883" t="s">
        <v>1028</v>
      </c>
      <c r="C34883" t="s">
        <v>1022</v>
      </c>
      <c r="D34883" t="s">
        <v>972</v>
      </c>
      <c r="E34883" t="s">
        <v>1018</v>
      </c>
      <c r="F34883" s="86">
        <v>55072.3821407836</v>
      </c>
    </row>
    <row r="34884" spans="1:6">
      <c r="A34884">
        <v>2049</v>
      </c>
      <c r="B34884" t="s">
        <v>1028</v>
      </c>
      <c r="C34884" t="s">
        <v>1022</v>
      </c>
      <c r="D34884" t="s">
        <v>972</v>
      </c>
      <c r="E34884" t="s">
        <v>1018</v>
      </c>
      <c r="F34884" s="86">
        <v>55630.407261238302</v>
      </c>
    </row>
    <row r="34885" spans="1:6">
      <c r="A34885">
        <v>2050</v>
      </c>
      <c r="B34885" t="s">
        <v>1028</v>
      </c>
      <c r="C34885" t="s">
        <v>1022</v>
      </c>
      <c r="D34885" t="s">
        <v>972</v>
      </c>
      <c r="E34885" t="s">
        <v>1018</v>
      </c>
      <c r="F34885" s="86">
        <v>56143.847994464501</v>
      </c>
    </row>
    <row r="34886" spans="1:6">
      <c r="A34886">
        <v>2017</v>
      </c>
      <c r="B34886" t="s">
        <v>1029</v>
      </c>
      <c r="C34886" t="s">
        <v>1022</v>
      </c>
      <c r="D34886" t="s">
        <v>972</v>
      </c>
      <c r="E34886" t="s">
        <v>1018</v>
      </c>
      <c r="F34886" s="86">
        <v>10.7551447769206</v>
      </c>
    </row>
    <row r="34887" spans="1:6">
      <c r="A34887">
        <v>2018</v>
      </c>
      <c r="B34887" t="s">
        <v>1029</v>
      </c>
      <c r="C34887" t="s">
        <v>1022</v>
      </c>
      <c r="D34887" t="s">
        <v>972</v>
      </c>
      <c r="E34887" t="s">
        <v>1018</v>
      </c>
      <c r="F34887" s="86">
        <v>12.305606881650901</v>
      </c>
    </row>
    <row r="34888" spans="1:6">
      <c r="A34888">
        <v>2019</v>
      </c>
      <c r="B34888" t="s">
        <v>1029</v>
      </c>
      <c r="C34888" t="s">
        <v>1022</v>
      </c>
      <c r="D34888" t="s">
        <v>972</v>
      </c>
      <c r="E34888" t="s">
        <v>1018</v>
      </c>
      <c r="F34888" s="86">
        <v>12.8463049425796</v>
      </c>
    </row>
    <row r="34889" spans="1:6">
      <c r="A34889">
        <v>2020</v>
      </c>
      <c r="B34889" t="s">
        <v>1029</v>
      </c>
      <c r="C34889" t="s">
        <v>1022</v>
      </c>
      <c r="D34889" t="s">
        <v>972</v>
      </c>
      <c r="E34889" t="s">
        <v>1018</v>
      </c>
      <c r="F34889" s="86">
        <v>13.3390851240411</v>
      </c>
    </row>
    <row r="34890" spans="1:6">
      <c r="A34890">
        <v>2021</v>
      </c>
      <c r="B34890" t="s">
        <v>1029</v>
      </c>
      <c r="C34890" t="s">
        <v>1022</v>
      </c>
      <c r="D34890" t="s">
        <v>972</v>
      </c>
      <c r="E34890" t="s">
        <v>1018</v>
      </c>
      <c r="F34890" s="86">
        <v>13.7589825313808</v>
      </c>
    </row>
    <row r="34891" spans="1:6">
      <c r="A34891">
        <v>2022</v>
      </c>
      <c r="B34891" t="s">
        <v>1029</v>
      </c>
      <c r="C34891" t="s">
        <v>1022</v>
      </c>
      <c r="D34891" t="s">
        <v>972</v>
      </c>
      <c r="E34891" t="s">
        <v>1018</v>
      </c>
      <c r="F34891" s="86">
        <v>14.139947444231399</v>
      </c>
    </row>
    <row r="34892" spans="1:6">
      <c r="A34892">
        <v>2023</v>
      </c>
      <c r="B34892" t="s">
        <v>1029</v>
      </c>
      <c r="C34892" t="s">
        <v>1022</v>
      </c>
      <c r="D34892" t="s">
        <v>972</v>
      </c>
      <c r="E34892" t="s">
        <v>1018</v>
      </c>
      <c r="F34892" s="86">
        <v>14.434088299900999</v>
      </c>
    </row>
    <row r="34893" spans="1:6">
      <c r="A34893">
        <v>2024</v>
      </c>
      <c r="B34893" t="s">
        <v>1029</v>
      </c>
      <c r="C34893" t="s">
        <v>1022</v>
      </c>
      <c r="D34893" t="s">
        <v>972</v>
      </c>
      <c r="E34893" t="s">
        <v>1018</v>
      </c>
      <c r="F34893" s="86">
        <v>14.6154526843385</v>
      </c>
    </row>
    <row r="34894" spans="1:6">
      <c r="A34894">
        <v>2025</v>
      </c>
      <c r="B34894" t="s">
        <v>1029</v>
      </c>
      <c r="C34894" t="s">
        <v>1022</v>
      </c>
      <c r="D34894" t="s">
        <v>972</v>
      </c>
      <c r="E34894" t="s">
        <v>1018</v>
      </c>
      <c r="F34894" s="86">
        <v>14.6593610496084</v>
      </c>
    </row>
    <row r="34895" spans="1:6">
      <c r="A34895">
        <v>2026</v>
      </c>
      <c r="B34895" t="s">
        <v>1029</v>
      </c>
      <c r="C34895" t="s">
        <v>1022</v>
      </c>
      <c r="D34895" t="s">
        <v>972</v>
      </c>
      <c r="E34895" t="s">
        <v>1018</v>
      </c>
      <c r="F34895" s="86">
        <v>14.5223686582141</v>
      </c>
    </row>
    <row r="34896" spans="1:6">
      <c r="A34896">
        <v>2027</v>
      </c>
      <c r="B34896" t="s">
        <v>1029</v>
      </c>
      <c r="C34896" t="s">
        <v>1022</v>
      </c>
      <c r="D34896" t="s">
        <v>972</v>
      </c>
      <c r="E34896" t="s">
        <v>1018</v>
      </c>
      <c r="F34896" s="86">
        <v>14.2515194938389</v>
      </c>
    </row>
    <row r="34897" spans="1:6">
      <c r="A34897">
        <v>2028</v>
      </c>
      <c r="B34897" t="s">
        <v>1029</v>
      </c>
      <c r="C34897" t="s">
        <v>1022</v>
      </c>
      <c r="D34897" t="s">
        <v>972</v>
      </c>
      <c r="E34897" t="s">
        <v>1018</v>
      </c>
      <c r="F34897" s="86">
        <v>13.8352423964302</v>
      </c>
    </row>
    <row r="34898" spans="1:6">
      <c r="A34898">
        <v>2029</v>
      </c>
      <c r="B34898" t="s">
        <v>1029</v>
      </c>
      <c r="C34898" t="s">
        <v>1022</v>
      </c>
      <c r="D34898" t="s">
        <v>972</v>
      </c>
      <c r="E34898" t="s">
        <v>1018</v>
      </c>
      <c r="F34898" s="86">
        <v>13.306743114144901</v>
      </c>
    </row>
    <row r="34899" spans="1:6">
      <c r="A34899">
        <v>2030</v>
      </c>
      <c r="B34899" t="s">
        <v>1029</v>
      </c>
      <c r="C34899" t="s">
        <v>1022</v>
      </c>
      <c r="D34899" t="s">
        <v>972</v>
      </c>
      <c r="E34899" t="s">
        <v>1018</v>
      </c>
      <c r="F34899" s="86">
        <v>12.7093135589304</v>
      </c>
    </row>
    <row r="34900" spans="1:6">
      <c r="A34900">
        <v>2031</v>
      </c>
      <c r="B34900" t="s">
        <v>1029</v>
      </c>
      <c r="C34900" t="s">
        <v>1022</v>
      </c>
      <c r="D34900" t="s">
        <v>972</v>
      </c>
      <c r="E34900" t="s">
        <v>1018</v>
      </c>
      <c r="F34900" s="86">
        <v>12.0810297028876</v>
      </c>
    </row>
    <row r="34901" spans="1:6">
      <c r="A34901">
        <v>2032</v>
      </c>
      <c r="B34901" t="s">
        <v>1029</v>
      </c>
      <c r="C34901" t="s">
        <v>1022</v>
      </c>
      <c r="D34901" t="s">
        <v>972</v>
      </c>
      <c r="E34901" t="s">
        <v>1018</v>
      </c>
      <c r="F34901" s="86">
        <v>11.5232461298988</v>
      </c>
    </row>
    <row r="34902" spans="1:6">
      <c r="A34902">
        <v>2033</v>
      </c>
      <c r="B34902" t="s">
        <v>1029</v>
      </c>
      <c r="C34902" t="s">
        <v>1022</v>
      </c>
      <c r="D34902" t="s">
        <v>972</v>
      </c>
      <c r="E34902" t="s">
        <v>1018</v>
      </c>
      <c r="F34902" s="86">
        <v>11.0733041181459</v>
      </c>
    </row>
    <row r="34903" spans="1:6">
      <c r="A34903">
        <v>2034</v>
      </c>
      <c r="B34903" t="s">
        <v>1029</v>
      </c>
      <c r="C34903" t="s">
        <v>1022</v>
      </c>
      <c r="D34903" t="s">
        <v>972</v>
      </c>
      <c r="E34903" t="s">
        <v>1018</v>
      </c>
      <c r="F34903" s="86">
        <v>10.7679332427441</v>
      </c>
    </row>
    <row r="34904" spans="1:6">
      <c r="A34904">
        <v>2035</v>
      </c>
      <c r="B34904" t="s">
        <v>1029</v>
      </c>
      <c r="C34904" t="s">
        <v>1022</v>
      </c>
      <c r="D34904" t="s">
        <v>972</v>
      </c>
      <c r="E34904" t="s">
        <v>1018</v>
      </c>
      <c r="F34904" s="86">
        <v>10.617384372443601</v>
      </c>
    </row>
    <row r="34905" spans="1:6">
      <c r="A34905">
        <v>2036</v>
      </c>
      <c r="B34905" t="s">
        <v>1029</v>
      </c>
      <c r="C34905" t="s">
        <v>1022</v>
      </c>
      <c r="D34905" t="s">
        <v>972</v>
      </c>
      <c r="E34905" t="s">
        <v>1018</v>
      </c>
      <c r="F34905" s="86">
        <v>10.586491669598001</v>
      </c>
    </row>
    <row r="34906" spans="1:6">
      <c r="A34906">
        <v>2037</v>
      </c>
      <c r="B34906" t="s">
        <v>1029</v>
      </c>
      <c r="C34906" t="s">
        <v>1022</v>
      </c>
      <c r="D34906" t="s">
        <v>972</v>
      </c>
      <c r="E34906" t="s">
        <v>1018</v>
      </c>
      <c r="F34906" s="86">
        <v>10.673440517963201</v>
      </c>
    </row>
    <row r="34907" spans="1:6">
      <c r="A34907">
        <v>2038</v>
      </c>
      <c r="B34907" t="s">
        <v>1029</v>
      </c>
      <c r="C34907" t="s">
        <v>1022</v>
      </c>
      <c r="D34907" t="s">
        <v>972</v>
      </c>
      <c r="E34907" t="s">
        <v>1018</v>
      </c>
      <c r="F34907" s="86">
        <v>10.824796339986101</v>
      </c>
    </row>
    <row r="34908" spans="1:6">
      <c r="A34908">
        <v>2039</v>
      </c>
      <c r="B34908" t="s">
        <v>1029</v>
      </c>
      <c r="C34908" t="s">
        <v>1022</v>
      </c>
      <c r="D34908" t="s">
        <v>972</v>
      </c>
      <c r="E34908" t="s">
        <v>1018</v>
      </c>
      <c r="F34908" s="86">
        <v>11.011604232775399</v>
      </c>
    </row>
    <row r="34909" spans="1:6">
      <c r="A34909">
        <v>2040</v>
      </c>
      <c r="B34909" t="s">
        <v>1029</v>
      </c>
      <c r="C34909" t="s">
        <v>1022</v>
      </c>
      <c r="D34909" t="s">
        <v>972</v>
      </c>
      <c r="E34909" t="s">
        <v>1018</v>
      </c>
      <c r="F34909" s="86">
        <v>11.217464918764399</v>
      </c>
    </row>
    <row r="34910" spans="1:6">
      <c r="A34910">
        <v>2041</v>
      </c>
      <c r="B34910" t="s">
        <v>1029</v>
      </c>
      <c r="C34910" t="s">
        <v>1022</v>
      </c>
      <c r="D34910" t="s">
        <v>972</v>
      </c>
      <c r="E34910" t="s">
        <v>1018</v>
      </c>
      <c r="F34910" s="86">
        <v>11.5226144129623</v>
      </c>
    </row>
    <row r="34911" spans="1:6">
      <c r="A34911">
        <v>2042</v>
      </c>
      <c r="B34911" t="s">
        <v>1029</v>
      </c>
      <c r="C34911" t="s">
        <v>1022</v>
      </c>
      <c r="D34911" t="s">
        <v>972</v>
      </c>
      <c r="E34911" t="s">
        <v>1018</v>
      </c>
      <c r="F34911" s="86">
        <v>11.837599650305901</v>
      </c>
    </row>
    <row r="34912" spans="1:6">
      <c r="A34912">
        <v>2043</v>
      </c>
      <c r="B34912" t="s">
        <v>1029</v>
      </c>
      <c r="C34912" t="s">
        <v>1022</v>
      </c>
      <c r="D34912" t="s">
        <v>972</v>
      </c>
      <c r="E34912" t="s">
        <v>1018</v>
      </c>
      <c r="F34912" s="86">
        <v>12.144942491133699</v>
      </c>
    </row>
    <row r="34913" spans="1:6">
      <c r="A34913">
        <v>2044</v>
      </c>
      <c r="B34913" t="s">
        <v>1029</v>
      </c>
      <c r="C34913" t="s">
        <v>1022</v>
      </c>
      <c r="D34913" t="s">
        <v>972</v>
      </c>
      <c r="E34913" t="s">
        <v>1018</v>
      </c>
      <c r="F34913" s="86">
        <v>12.479715747546701</v>
      </c>
    </row>
    <row r="34914" spans="1:6">
      <c r="A34914">
        <v>2045</v>
      </c>
      <c r="B34914" t="s">
        <v>1029</v>
      </c>
      <c r="C34914" t="s">
        <v>1022</v>
      </c>
      <c r="D34914" t="s">
        <v>972</v>
      </c>
      <c r="E34914" t="s">
        <v>1018</v>
      </c>
      <c r="F34914" s="86">
        <v>12.8228783823699</v>
      </c>
    </row>
    <row r="34915" spans="1:6">
      <c r="A34915">
        <v>2046</v>
      </c>
      <c r="B34915" t="s">
        <v>1029</v>
      </c>
      <c r="C34915" t="s">
        <v>1022</v>
      </c>
      <c r="D34915" t="s">
        <v>972</v>
      </c>
      <c r="E34915" t="s">
        <v>1018</v>
      </c>
      <c r="F34915" s="86">
        <v>13.1705040229758</v>
      </c>
    </row>
    <row r="34916" spans="1:6">
      <c r="A34916">
        <v>2047</v>
      </c>
      <c r="B34916" t="s">
        <v>1029</v>
      </c>
      <c r="C34916" t="s">
        <v>1022</v>
      </c>
      <c r="D34916" t="s">
        <v>972</v>
      </c>
      <c r="E34916" t="s">
        <v>1018</v>
      </c>
      <c r="F34916" s="86">
        <v>13.5181015291172</v>
      </c>
    </row>
    <row r="34917" spans="1:6">
      <c r="A34917">
        <v>2048</v>
      </c>
      <c r="B34917" t="s">
        <v>1029</v>
      </c>
      <c r="C34917" t="s">
        <v>1022</v>
      </c>
      <c r="D34917" t="s">
        <v>972</v>
      </c>
      <c r="E34917" t="s">
        <v>1018</v>
      </c>
      <c r="F34917" s="86">
        <v>13.8614573025433</v>
      </c>
    </row>
    <row r="34918" spans="1:6">
      <c r="A34918">
        <v>2049</v>
      </c>
      <c r="B34918" t="s">
        <v>1029</v>
      </c>
      <c r="C34918" t="s">
        <v>1022</v>
      </c>
      <c r="D34918" t="s">
        <v>972</v>
      </c>
      <c r="E34918" t="s">
        <v>1018</v>
      </c>
      <c r="F34918" s="86">
        <v>14.198567642518499</v>
      </c>
    </row>
    <row r="34919" spans="1:6">
      <c r="A34919">
        <v>2050</v>
      </c>
      <c r="B34919" t="s">
        <v>1029</v>
      </c>
      <c r="C34919" t="s">
        <v>1022</v>
      </c>
      <c r="D34919" t="s">
        <v>972</v>
      </c>
      <c r="E34919" t="s">
        <v>1018</v>
      </c>
      <c r="F34919" s="86">
        <v>14.5287659163056</v>
      </c>
    </row>
    <row r="34920" spans="1:6">
      <c r="A34920">
        <v>2017</v>
      </c>
      <c r="B34920" t="s">
        <v>1030</v>
      </c>
      <c r="C34920" t="s">
        <v>1022</v>
      </c>
      <c r="D34920" t="s">
        <v>972</v>
      </c>
      <c r="E34920" t="s">
        <v>1018</v>
      </c>
      <c r="F34920" s="86">
        <v>17732.950701434798</v>
      </c>
    </row>
    <row r="34921" spans="1:6">
      <c r="A34921">
        <v>2018</v>
      </c>
      <c r="B34921" t="s">
        <v>1030</v>
      </c>
      <c r="C34921" t="s">
        <v>1022</v>
      </c>
      <c r="D34921" t="s">
        <v>972</v>
      </c>
      <c r="E34921" t="s">
        <v>1018</v>
      </c>
      <c r="F34921" s="86">
        <v>17958.016323162599</v>
      </c>
    </row>
    <row r="34922" spans="1:6">
      <c r="A34922">
        <v>2019</v>
      </c>
      <c r="B34922" t="s">
        <v>1030</v>
      </c>
      <c r="C34922" t="s">
        <v>1022</v>
      </c>
      <c r="D34922" t="s">
        <v>972</v>
      </c>
      <c r="E34922" t="s">
        <v>1018</v>
      </c>
      <c r="F34922" s="86">
        <v>17753.885721934199</v>
      </c>
    </row>
    <row r="34923" spans="1:6">
      <c r="A34923">
        <v>2020</v>
      </c>
      <c r="B34923" t="s">
        <v>1030</v>
      </c>
      <c r="C34923" t="s">
        <v>1022</v>
      </c>
      <c r="D34923" t="s">
        <v>972</v>
      </c>
      <c r="E34923" t="s">
        <v>1018</v>
      </c>
      <c r="F34923" s="86">
        <v>17518.593991620499</v>
      </c>
    </row>
    <row r="34924" spans="1:6">
      <c r="A34924">
        <v>2021</v>
      </c>
      <c r="B34924" t="s">
        <v>1030</v>
      </c>
      <c r="C34924" t="s">
        <v>1022</v>
      </c>
      <c r="D34924" t="s">
        <v>972</v>
      </c>
      <c r="E34924" t="s">
        <v>1018</v>
      </c>
      <c r="F34924" s="86">
        <v>17278.9872639108</v>
      </c>
    </row>
    <row r="34925" spans="1:6">
      <c r="A34925">
        <v>2022</v>
      </c>
      <c r="B34925" t="s">
        <v>1030</v>
      </c>
      <c r="C34925" t="s">
        <v>1022</v>
      </c>
      <c r="D34925" t="s">
        <v>972</v>
      </c>
      <c r="E34925" t="s">
        <v>1018</v>
      </c>
      <c r="F34925" s="86">
        <v>17056.249297038099</v>
      </c>
    </row>
    <row r="34926" spans="1:6">
      <c r="A34926">
        <v>2023</v>
      </c>
      <c r="B34926" t="s">
        <v>1030</v>
      </c>
      <c r="C34926" t="s">
        <v>1022</v>
      </c>
      <c r="D34926" t="s">
        <v>972</v>
      </c>
      <c r="E34926" t="s">
        <v>1018</v>
      </c>
      <c r="F34926" s="86">
        <v>16849.877518229299</v>
      </c>
    </row>
    <row r="34927" spans="1:6">
      <c r="A34927">
        <v>2024</v>
      </c>
      <c r="B34927" t="s">
        <v>1030</v>
      </c>
      <c r="C34927" t="s">
        <v>1022</v>
      </c>
      <c r="D34927" t="s">
        <v>972</v>
      </c>
      <c r="E34927" t="s">
        <v>1018</v>
      </c>
      <c r="F34927" s="86">
        <v>16659.058654419201</v>
      </c>
    </row>
    <row r="34928" spans="1:6">
      <c r="A34928">
        <v>2025</v>
      </c>
      <c r="B34928" t="s">
        <v>1030</v>
      </c>
      <c r="C34928" t="s">
        <v>1022</v>
      </c>
      <c r="D34928" t="s">
        <v>972</v>
      </c>
      <c r="E34928" t="s">
        <v>1018</v>
      </c>
      <c r="F34928" s="86">
        <v>16474.9030624435</v>
      </c>
    </row>
    <row r="34929" spans="1:6">
      <c r="A34929">
        <v>2026</v>
      </c>
      <c r="B34929" t="s">
        <v>1030</v>
      </c>
      <c r="C34929" t="s">
        <v>1022</v>
      </c>
      <c r="D34929" t="s">
        <v>972</v>
      </c>
      <c r="E34929" t="s">
        <v>1018</v>
      </c>
      <c r="F34929" s="86">
        <v>16314.1342038369</v>
      </c>
    </row>
    <row r="34930" spans="1:6">
      <c r="A34930">
        <v>2027</v>
      </c>
      <c r="B34930" t="s">
        <v>1030</v>
      </c>
      <c r="C34930" t="s">
        <v>1022</v>
      </c>
      <c r="D34930" t="s">
        <v>972</v>
      </c>
      <c r="E34930" t="s">
        <v>1018</v>
      </c>
      <c r="F34930" s="86">
        <v>16169.231379307999</v>
      </c>
    </row>
    <row r="34931" spans="1:6">
      <c r="A34931">
        <v>2028</v>
      </c>
      <c r="B34931" t="s">
        <v>1030</v>
      </c>
      <c r="C34931" t="s">
        <v>1022</v>
      </c>
      <c r="D34931" t="s">
        <v>972</v>
      </c>
      <c r="E34931" t="s">
        <v>1018</v>
      </c>
      <c r="F34931" s="86">
        <v>16042.3249581973</v>
      </c>
    </row>
    <row r="34932" spans="1:6">
      <c r="A34932">
        <v>2029</v>
      </c>
      <c r="B34932" t="s">
        <v>1030</v>
      </c>
      <c r="C34932" t="s">
        <v>1022</v>
      </c>
      <c r="D34932" t="s">
        <v>972</v>
      </c>
      <c r="E34932" t="s">
        <v>1018</v>
      </c>
      <c r="F34932" s="86">
        <v>15933.1596765302</v>
      </c>
    </row>
    <row r="34933" spans="1:6">
      <c r="A34933">
        <v>2030</v>
      </c>
      <c r="B34933" t="s">
        <v>1030</v>
      </c>
      <c r="C34933" t="s">
        <v>1022</v>
      </c>
      <c r="D34933" t="s">
        <v>972</v>
      </c>
      <c r="E34933" t="s">
        <v>1018</v>
      </c>
      <c r="F34933" s="86">
        <v>15837.6638834559</v>
      </c>
    </row>
    <row r="34934" spans="1:6">
      <c r="A34934">
        <v>2031</v>
      </c>
      <c r="B34934" t="s">
        <v>1030</v>
      </c>
      <c r="C34934" t="s">
        <v>1022</v>
      </c>
      <c r="D34934" t="s">
        <v>972</v>
      </c>
      <c r="E34934" t="s">
        <v>1018</v>
      </c>
      <c r="F34934" s="86">
        <v>15769.819031532301</v>
      </c>
    </row>
    <row r="34935" spans="1:6">
      <c r="A34935">
        <v>2032</v>
      </c>
      <c r="B34935" t="s">
        <v>1030</v>
      </c>
      <c r="C34935" t="s">
        <v>1022</v>
      </c>
      <c r="D34935" t="s">
        <v>972</v>
      </c>
      <c r="E34935" t="s">
        <v>1018</v>
      </c>
      <c r="F34935" s="86">
        <v>15713.8722848752</v>
      </c>
    </row>
    <row r="34936" spans="1:6">
      <c r="A34936">
        <v>2033</v>
      </c>
      <c r="B34936" t="s">
        <v>1030</v>
      </c>
      <c r="C34936" t="s">
        <v>1022</v>
      </c>
      <c r="D34936" t="s">
        <v>972</v>
      </c>
      <c r="E34936" t="s">
        <v>1018</v>
      </c>
      <c r="F34936" s="86">
        <v>15659.225269768</v>
      </c>
    </row>
    <row r="34937" spans="1:6">
      <c r="A34937">
        <v>2034</v>
      </c>
      <c r="B34937" t="s">
        <v>1030</v>
      </c>
      <c r="C34937" t="s">
        <v>1022</v>
      </c>
      <c r="D34937" t="s">
        <v>972</v>
      </c>
      <c r="E34937" t="s">
        <v>1018</v>
      </c>
      <c r="F34937" s="86">
        <v>15607.475280836599</v>
      </c>
    </row>
    <row r="34938" spans="1:6">
      <c r="A34938">
        <v>2035</v>
      </c>
      <c r="B34938" t="s">
        <v>1030</v>
      </c>
      <c r="C34938" t="s">
        <v>1022</v>
      </c>
      <c r="D34938" t="s">
        <v>972</v>
      </c>
      <c r="E34938" t="s">
        <v>1018</v>
      </c>
      <c r="F34938" s="86">
        <v>15560.144624427099</v>
      </c>
    </row>
    <row r="34939" spans="1:6">
      <c r="A34939">
        <v>2036</v>
      </c>
      <c r="B34939" t="s">
        <v>1030</v>
      </c>
      <c r="C34939" t="s">
        <v>1022</v>
      </c>
      <c r="D34939" t="s">
        <v>972</v>
      </c>
      <c r="E34939" t="s">
        <v>1018</v>
      </c>
      <c r="F34939" s="86">
        <v>15515.723537178301</v>
      </c>
    </row>
    <row r="34940" spans="1:6">
      <c r="A34940">
        <v>2037</v>
      </c>
      <c r="B34940" t="s">
        <v>1030</v>
      </c>
      <c r="C34940" t="s">
        <v>1022</v>
      </c>
      <c r="D34940" t="s">
        <v>972</v>
      </c>
      <c r="E34940" t="s">
        <v>1018</v>
      </c>
      <c r="F34940" s="86">
        <v>15463.2814123525</v>
      </c>
    </row>
    <row r="34941" spans="1:6">
      <c r="A34941">
        <v>2038</v>
      </c>
      <c r="B34941" t="s">
        <v>1030</v>
      </c>
      <c r="C34941" t="s">
        <v>1022</v>
      </c>
      <c r="D34941" t="s">
        <v>972</v>
      </c>
      <c r="E34941" t="s">
        <v>1018</v>
      </c>
      <c r="F34941" s="86">
        <v>15417.3639914501</v>
      </c>
    </row>
    <row r="34942" spans="1:6">
      <c r="A34942">
        <v>2039</v>
      </c>
      <c r="B34942" t="s">
        <v>1030</v>
      </c>
      <c r="C34942" t="s">
        <v>1022</v>
      </c>
      <c r="D34942" t="s">
        <v>972</v>
      </c>
      <c r="E34942" t="s">
        <v>1018</v>
      </c>
      <c r="F34942" s="86">
        <v>15377.2343945062</v>
      </c>
    </row>
    <row r="34943" spans="1:6">
      <c r="A34943">
        <v>2040</v>
      </c>
      <c r="B34943" t="s">
        <v>1030</v>
      </c>
      <c r="C34943" t="s">
        <v>1022</v>
      </c>
      <c r="D34943" t="s">
        <v>972</v>
      </c>
      <c r="E34943" t="s">
        <v>1018</v>
      </c>
      <c r="F34943" s="86">
        <v>15345.3814305918</v>
      </c>
    </row>
    <row r="34944" spans="1:6">
      <c r="A34944">
        <v>2041</v>
      </c>
      <c r="B34944" t="s">
        <v>1030</v>
      </c>
      <c r="C34944" t="s">
        <v>1022</v>
      </c>
      <c r="D34944" t="s">
        <v>972</v>
      </c>
      <c r="E34944" t="s">
        <v>1018</v>
      </c>
      <c r="F34944" s="86">
        <v>15326.2870649652</v>
      </c>
    </row>
    <row r="34945" spans="1:6">
      <c r="A34945">
        <v>2042</v>
      </c>
      <c r="B34945" t="s">
        <v>1030</v>
      </c>
      <c r="C34945" t="s">
        <v>1022</v>
      </c>
      <c r="D34945" t="s">
        <v>972</v>
      </c>
      <c r="E34945" t="s">
        <v>1018</v>
      </c>
      <c r="F34945" s="86">
        <v>15332.9298860689</v>
      </c>
    </row>
    <row r="34946" spans="1:6">
      <c r="A34946">
        <v>2043</v>
      </c>
      <c r="B34946" t="s">
        <v>1030</v>
      </c>
      <c r="C34946" t="s">
        <v>1022</v>
      </c>
      <c r="D34946" t="s">
        <v>972</v>
      </c>
      <c r="E34946" t="s">
        <v>1018</v>
      </c>
      <c r="F34946" s="86">
        <v>15362.0575309057</v>
      </c>
    </row>
    <row r="34947" spans="1:6">
      <c r="A34947">
        <v>2044</v>
      </c>
      <c r="B34947" t="s">
        <v>1030</v>
      </c>
      <c r="C34947" t="s">
        <v>1022</v>
      </c>
      <c r="D34947" t="s">
        <v>972</v>
      </c>
      <c r="E34947" t="s">
        <v>1018</v>
      </c>
      <c r="F34947" s="86">
        <v>15408.662349333699</v>
      </c>
    </row>
    <row r="34948" spans="1:6">
      <c r="A34948">
        <v>2045</v>
      </c>
      <c r="B34948" t="s">
        <v>1030</v>
      </c>
      <c r="C34948" t="s">
        <v>1022</v>
      </c>
      <c r="D34948" t="s">
        <v>972</v>
      </c>
      <c r="E34948" t="s">
        <v>1018</v>
      </c>
      <c r="F34948" s="86">
        <v>15468.9864563303</v>
      </c>
    </row>
    <row r="34949" spans="1:6">
      <c r="A34949">
        <v>2046</v>
      </c>
      <c r="B34949" t="s">
        <v>1030</v>
      </c>
      <c r="C34949" t="s">
        <v>1022</v>
      </c>
      <c r="D34949" t="s">
        <v>972</v>
      </c>
      <c r="E34949" t="s">
        <v>1018</v>
      </c>
      <c r="F34949" s="86">
        <v>15553.924551225</v>
      </c>
    </row>
    <row r="34950" spans="1:6">
      <c r="A34950">
        <v>2047</v>
      </c>
      <c r="B34950" t="s">
        <v>1030</v>
      </c>
      <c r="C34950" t="s">
        <v>1022</v>
      </c>
      <c r="D34950" t="s">
        <v>972</v>
      </c>
      <c r="E34950" t="s">
        <v>1018</v>
      </c>
      <c r="F34950" s="86">
        <v>15651.311984128601</v>
      </c>
    </row>
    <row r="34951" spans="1:6">
      <c r="A34951">
        <v>2048</v>
      </c>
      <c r="B34951" t="s">
        <v>1030</v>
      </c>
      <c r="C34951" t="s">
        <v>1022</v>
      </c>
      <c r="D34951" t="s">
        <v>972</v>
      </c>
      <c r="E34951" t="s">
        <v>1018</v>
      </c>
      <c r="F34951" s="86">
        <v>15747.4612934135</v>
      </c>
    </row>
    <row r="34952" spans="1:6">
      <c r="A34952">
        <v>2049</v>
      </c>
      <c r="B34952" t="s">
        <v>1030</v>
      </c>
      <c r="C34952" t="s">
        <v>1022</v>
      </c>
      <c r="D34952" t="s">
        <v>972</v>
      </c>
      <c r="E34952" t="s">
        <v>1018</v>
      </c>
      <c r="F34952" s="86">
        <v>15847.3949627648</v>
      </c>
    </row>
    <row r="34953" spans="1:6">
      <c r="A34953">
        <v>2050</v>
      </c>
      <c r="B34953" t="s">
        <v>1030</v>
      </c>
      <c r="C34953" t="s">
        <v>1022</v>
      </c>
      <c r="D34953" t="s">
        <v>972</v>
      </c>
      <c r="E34953" t="s">
        <v>1018</v>
      </c>
      <c r="F34953" s="86">
        <v>15941.6458974284</v>
      </c>
    </row>
    <row r="34954" spans="1:6">
      <c r="A34954">
        <v>2017</v>
      </c>
      <c r="B34954" t="s">
        <v>1031</v>
      </c>
      <c r="C34954" t="s">
        <v>1022</v>
      </c>
      <c r="D34954" t="s">
        <v>972</v>
      </c>
      <c r="E34954" t="s">
        <v>1018</v>
      </c>
      <c r="F34954" s="86">
        <v>12318.8915277743</v>
      </c>
    </row>
    <row r="34955" spans="1:6">
      <c r="A34955">
        <v>2018</v>
      </c>
      <c r="B34955" t="s">
        <v>1031</v>
      </c>
      <c r="C34955" t="s">
        <v>1022</v>
      </c>
      <c r="D34955" t="s">
        <v>972</v>
      </c>
      <c r="E34955" t="s">
        <v>1018</v>
      </c>
      <c r="F34955" s="86">
        <v>12475.2422122924</v>
      </c>
    </row>
    <row r="34956" spans="1:6">
      <c r="A34956">
        <v>2019</v>
      </c>
      <c r="B34956" t="s">
        <v>1031</v>
      </c>
      <c r="C34956" t="s">
        <v>1022</v>
      </c>
      <c r="D34956" t="s">
        <v>972</v>
      </c>
      <c r="E34956" t="s">
        <v>1018</v>
      </c>
      <c r="F34956" s="86">
        <v>12333.4348630041</v>
      </c>
    </row>
    <row r="34957" spans="1:6">
      <c r="A34957">
        <v>2020</v>
      </c>
      <c r="B34957" t="s">
        <v>1031</v>
      </c>
      <c r="C34957" t="s">
        <v>1022</v>
      </c>
      <c r="D34957" t="s">
        <v>972</v>
      </c>
      <c r="E34957" t="s">
        <v>1018</v>
      </c>
      <c r="F34957" s="86">
        <v>12169.9802100295</v>
      </c>
    </row>
    <row r="34958" spans="1:6">
      <c r="A34958">
        <v>2021</v>
      </c>
      <c r="B34958" t="s">
        <v>1031</v>
      </c>
      <c r="C34958" t="s">
        <v>1022</v>
      </c>
      <c r="D34958" t="s">
        <v>972</v>
      </c>
      <c r="E34958" t="s">
        <v>1018</v>
      </c>
      <c r="F34958" s="86">
        <v>12003.5279744328</v>
      </c>
    </row>
    <row r="34959" spans="1:6">
      <c r="A34959">
        <v>2022</v>
      </c>
      <c r="B34959" t="s">
        <v>1031</v>
      </c>
      <c r="C34959" t="s">
        <v>1022</v>
      </c>
      <c r="D34959" t="s">
        <v>972</v>
      </c>
      <c r="E34959" t="s">
        <v>1018</v>
      </c>
      <c r="F34959" s="86">
        <v>11848.7942868915</v>
      </c>
    </row>
    <row r="34960" spans="1:6">
      <c r="A34960">
        <v>2023</v>
      </c>
      <c r="B34960" t="s">
        <v>1031</v>
      </c>
      <c r="C34960" t="s">
        <v>1022</v>
      </c>
      <c r="D34960" t="s">
        <v>972</v>
      </c>
      <c r="E34960" t="s">
        <v>1018</v>
      </c>
      <c r="F34960" s="86">
        <v>11705.430015465699</v>
      </c>
    </row>
    <row r="34961" spans="1:6">
      <c r="A34961">
        <v>2024</v>
      </c>
      <c r="B34961" t="s">
        <v>1031</v>
      </c>
      <c r="C34961" t="s">
        <v>1022</v>
      </c>
      <c r="D34961" t="s">
        <v>972</v>
      </c>
      <c r="E34961" t="s">
        <v>1018</v>
      </c>
      <c r="F34961" s="86">
        <v>11572.8701880401</v>
      </c>
    </row>
    <row r="34962" spans="1:6">
      <c r="A34962">
        <v>2025</v>
      </c>
      <c r="B34962" t="s">
        <v>1031</v>
      </c>
      <c r="C34962" t="s">
        <v>1022</v>
      </c>
      <c r="D34962" t="s">
        <v>972</v>
      </c>
      <c r="E34962" t="s">
        <v>1018</v>
      </c>
      <c r="F34962" s="86">
        <v>11444.939264417901</v>
      </c>
    </row>
    <row r="34963" spans="1:6">
      <c r="A34963">
        <v>2026</v>
      </c>
      <c r="B34963" t="s">
        <v>1031</v>
      </c>
      <c r="C34963" t="s">
        <v>1022</v>
      </c>
      <c r="D34963" t="s">
        <v>972</v>
      </c>
      <c r="E34963" t="s">
        <v>1018</v>
      </c>
      <c r="F34963" s="86">
        <v>11333.2548547805</v>
      </c>
    </row>
    <row r="34964" spans="1:6">
      <c r="A34964">
        <v>2027</v>
      </c>
      <c r="B34964" t="s">
        <v>1031</v>
      </c>
      <c r="C34964" t="s">
        <v>1022</v>
      </c>
      <c r="D34964" t="s">
        <v>972</v>
      </c>
      <c r="E34964" t="s">
        <v>1018</v>
      </c>
      <c r="F34964" s="86">
        <v>11232.5924096244</v>
      </c>
    </row>
    <row r="34965" spans="1:6">
      <c r="A34965">
        <v>2028</v>
      </c>
      <c r="B34965" t="s">
        <v>1031</v>
      </c>
      <c r="C34965" t="s">
        <v>1022</v>
      </c>
      <c r="D34965" t="s">
        <v>972</v>
      </c>
      <c r="E34965" t="s">
        <v>1018</v>
      </c>
      <c r="F34965" s="86">
        <v>11144.431873785599</v>
      </c>
    </row>
    <row r="34966" spans="1:6">
      <c r="A34966">
        <v>2029</v>
      </c>
      <c r="B34966" t="s">
        <v>1031</v>
      </c>
      <c r="C34966" t="s">
        <v>1022</v>
      </c>
      <c r="D34966" t="s">
        <v>972</v>
      </c>
      <c r="E34966" t="s">
        <v>1018</v>
      </c>
      <c r="F34966" s="86">
        <v>11068.595918106401</v>
      </c>
    </row>
    <row r="34967" spans="1:6">
      <c r="A34967">
        <v>2030</v>
      </c>
      <c r="B34967" t="s">
        <v>1031</v>
      </c>
      <c r="C34967" t="s">
        <v>1022</v>
      </c>
      <c r="D34967" t="s">
        <v>972</v>
      </c>
      <c r="E34967" t="s">
        <v>1018</v>
      </c>
      <c r="F34967" s="86">
        <v>11002.2560102113</v>
      </c>
    </row>
    <row r="34968" spans="1:6">
      <c r="A34968">
        <v>2031</v>
      </c>
      <c r="B34968" t="s">
        <v>1031</v>
      </c>
      <c r="C34968" t="s">
        <v>1022</v>
      </c>
      <c r="D34968" t="s">
        <v>972</v>
      </c>
      <c r="E34968" t="s">
        <v>1018</v>
      </c>
      <c r="F34968" s="86">
        <v>10955.1249159205</v>
      </c>
    </row>
    <row r="34969" spans="1:6">
      <c r="A34969">
        <v>2032</v>
      </c>
      <c r="B34969" t="s">
        <v>1031</v>
      </c>
      <c r="C34969" t="s">
        <v>1022</v>
      </c>
      <c r="D34969" t="s">
        <v>972</v>
      </c>
      <c r="E34969" t="s">
        <v>1018</v>
      </c>
      <c r="F34969" s="86">
        <v>10916.259308328999</v>
      </c>
    </row>
    <row r="34970" spans="1:6">
      <c r="A34970">
        <v>2033</v>
      </c>
      <c r="B34970" t="s">
        <v>1031</v>
      </c>
      <c r="C34970" t="s">
        <v>1022</v>
      </c>
      <c r="D34970" t="s">
        <v>972</v>
      </c>
      <c r="E34970" t="s">
        <v>1018</v>
      </c>
      <c r="F34970" s="86">
        <v>10878.296610368699</v>
      </c>
    </row>
    <row r="34971" spans="1:6">
      <c r="A34971">
        <v>2034</v>
      </c>
      <c r="B34971" t="s">
        <v>1031</v>
      </c>
      <c r="C34971" t="s">
        <v>1022</v>
      </c>
      <c r="D34971" t="s">
        <v>972</v>
      </c>
      <c r="E34971" t="s">
        <v>1018</v>
      </c>
      <c r="F34971" s="86">
        <v>10842.3464455629</v>
      </c>
    </row>
    <row r="34972" spans="1:6">
      <c r="A34972">
        <v>2035</v>
      </c>
      <c r="B34972" t="s">
        <v>1031</v>
      </c>
      <c r="C34972" t="s">
        <v>1022</v>
      </c>
      <c r="D34972" t="s">
        <v>972</v>
      </c>
      <c r="E34972" t="s">
        <v>1018</v>
      </c>
      <c r="F34972" s="86">
        <v>10809.466343877501</v>
      </c>
    </row>
    <row r="34973" spans="1:6">
      <c r="A34973">
        <v>2036</v>
      </c>
      <c r="B34973" t="s">
        <v>1031</v>
      </c>
      <c r="C34973" t="s">
        <v>1022</v>
      </c>
      <c r="D34973" t="s">
        <v>972</v>
      </c>
      <c r="E34973" t="s">
        <v>1018</v>
      </c>
      <c r="F34973" s="86">
        <v>10778.6074888241</v>
      </c>
    </row>
    <row r="34974" spans="1:6">
      <c r="A34974">
        <v>2037</v>
      </c>
      <c r="B34974" t="s">
        <v>1031</v>
      </c>
      <c r="C34974" t="s">
        <v>1022</v>
      </c>
      <c r="D34974" t="s">
        <v>972</v>
      </c>
      <c r="E34974" t="s">
        <v>1018</v>
      </c>
      <c r="F34974" s="86">
        <v>10742.176504601999</v>
      </c>
    </row>
    <row r="34975" spans="1:6">
      <c r="A34975">
        <v>2038</v>
      </c>
      <c r="B34975" t="s">
        <v>1031</v>
      </c>
      <c r="C34975" t="s">
        <v>1022</v>
      </c>
      <c r="D34975" t="s">
        <v>972</v>
      </c>
      <c r="E34975" t="s">
        <v>1018</v>
      </c>
      <c r="F34975" s="86">
        <v>10710.278162535</v>
      </c>
    </row>
    <row r="34976" spans="1:6">
      <c r="A34976">
        <v>2039</v>
      </c>
      <c r="B34976" t="s">
        <v>1031</v>
      </c>
      <c r="C34976" t="s">
        <v>1022</v>
      </c>
      <c r="D34976" t="s">
        <v>972</v>
      </c>
      <c r="E34976" t="s">
        <v>1018</v>
      </c>
      <c r="F34976" s="86">
        <v>10682.4005599787</v>
      </c>
    </row>
    <row r="34977" spans="1:6">
      <c r="A34977">
        <v>2040</v>
      </c>
      <c r="B34977" t="s">
        <v>1031</v>
      </c>
      <c r="C34977" t="s">
        <v>1022</v>
      </c>
      <c r="D34977" t="s">
        <v>972</v>
      </c>
      <c r="E34977" t="s">
        <v>1018</v>
      </c>
      <c r="F34977" s="86">
        <v>10660.272646023101</v>
      </c>
    </row>
    <row r="34978" spans="1:6">
      <c r="A34978">
        <v>2041</v>
      </c>
      <c r="B34978" t="s">
        <v>1031</v>
      </c>
      <c r="C34978" t="s">
        <v>1022</v>
      </c>
      <c r="D34978" t="s">
        <v>972</v>
      </c>
      <c r="E34978" t="s">
        <v>1018</v>
      </c>
      <c r="F34978" s="86">
        <v>10647.0079940819</v>
      </c>
    </row>
    <row r="34979" spans="1:6">
      <c r="A34979">
        <v>2042</v>
      </c>
      <c r="B34979" t="s">
        <v>1031</v>
      </c>
      <c r="C34979" t="s">
        <v>1022</v>
      </c>
      <c r="D34979" t="s">
        <v>972</v>
      </c>
      <c r="E34979" t="s">
        <v>1018</v>
      </c>
      <c r="F34979" s="86">
        <v>10651.622690980999</v>
      </c>
    </row>
    <row r="34980" spans="1:6">
      <c r="A34980">
        <v>2043</v>
      </c>
      <c r="B34980" t="s">
        <v>1031</v>
      </c>
      <c r="C34980" t="s">
        <v>1022</v>
      </c>
      <c r="D34980" t="s">
        <v>972</v>
      </c>
      <c r="E34980" t="s">
        <v>1018</v>
      </c>
      <c r="F34980" s="86">
        <v>10671.857354870101</v>
      </c>
    </row>
    <row r="34981" spans="1:6">
      <c r="A34981">
        <v>2044</v>
      </c>
      <c r="B34981" t="s">
        <v>1031</v>
      </c>
      <c r="C34981" t="s">
        <v>1022</v>
      </c>
      <c r="D34981" t="s">
        <v>972</v>
      </c>
      <c r="E34981" t="s">
        <v>1018</v>
      </c>
      <c r="F34981" s="86">
        <v>10704.2332246592</v>
      </c>
    </row>
    <row r="34982" spans="1:6">
      <c r="A34982">
        <v>2045</v>
      </c>
      <c r="B34982" t="s">
        <v>1031</v>
      </c>
      <c r="C34982" t="s">
        <v>1022</v>
      </c>
      <c r="D34982" t="s">
        <v>972</v>
      </c>
      <c r="E34982" t="s">
        <v>1018</v>
      </c>
      <c r="F34982" s="86">
        <v>10746.139737744001</v>
      </c>
    </row>
    <row r="34983" spans="1:6">
      <c r="A34983">
        <v>2046</v>
      </c>
      <c r="B34983" t="s">
        <v>1031</v>
      </c>
      <c r="C34983" t="s">
        <v>1022</v>
      </c>
      <c r="D34983" t="s">
        <v>972</v>
      </c>
      <c r="E34983" t="s">
        <v>1018</v>
      </c>
      <c r="F34983" s="86">
        <v>10805.1453254322</v>
      </c>
    </row>
    <row r="34984" spans="1:6">
      <c r="A34984">
        <v>2047</v>
      </c>
      <c r="B34984" t="s">
        <v>1031</v>
      </c>
      <c r="C34984" t="s">
        <v>1022</v>
      </c>
      <c r="D34984" t="s">
        <v>972</v>
      </c>
      <c r="E34984" t="s">
        <v>1018</v>
      </c>
      <c r="F34984" s="86">
        <v>10872.7993353206</v>
      </c>
    </row>
    <row r="34985" spans="1:6">
      <c r="A34985">
        <v>2048</v>
      </c>
      <c r="B34985" t="s">
        <v>1031</v>
      </c>
      <c r="C34985" t="s">
        <v>1022</v>
      </c>
      <c r="D34985" t="s">
        <v>972</v>
      </c>
      <c r="E34985" t="s">
        <v>1018</v>
      </c>
      <c r="F34985" s="86">
        <v>10939.59323395</v>
      </c>
    </row>
    <row r="34986" spans="1:6">
      <c r="A34986">
        <v>2049</v>
      </c>
      <c r="B34986" t="s">
        <v>1031</v>
      </c>
      <c r="C34986" t="s">
        <v>1022</v>
      </c>
      <c r="D34986" t="s">
        <v>972</v>
      </c>
      <c r="E34986" t="s">
        <v>1018</v>
      </c>
      <c r="F34986" s="86">
        <v>11009.0160871141</v>
      </c>
    </row>
    <row r="34987" spans="1:6">
      <c r="A34987">
        <v>2050</v>
      </c>
      <c r="B34987" t="s">
        <v>1031</v>
      </c>
      <c r="C34987" t="s">
        <v>1022</v>
      </c>
      <c r="D34987" t="s">
        <v>972</v>
      </c>
      <c r="E34987" t="s">
        <v>1018</v>
      </c>
      <c r="F34987" s="86">
        <v>11074.491205161899</v>
      </c>
    </row>
    <row r="34988" spans="1:6">
      <c r="A34988">
        <v>2017</v>
      </c>
      <c r="B34988" t="s">
        <v>1032</v>
      </c>
      <c r="C34988" t="s">
        <v>1022</v>
      </c>
      <c r="D34988" t="s">
        <v>972</v>
      </c>
      <c r="E34988" t="s">
        <v>1018</v>
      </c>
      <c r="F34988" s="86">
        <v>1052975.2746707101</v>
      </c>
    </row>
    <row r="34989" spans="1:6">
      <c r="A34989">
        <v>2018</v>
      </c>
      <c r="B34989" t="s">
        <v>1032</v>
      </c>
      <c r="C34989" t="s">
        <v>1022</v>
      </c>
      <c r="D34989" t="s">
        <v>972</v>
      </c>
      <c r="E34989" t="s">
        <v>1018</v>
      </c>
      <c r="F34989" s="86">
        <v>1066387.8622761201</v>
      </c>
    </row>
    <row r="34990" spans="1:6">
      <c r="A34990">
        <v>2019</v>
      </c>
      <c r="B34990" t="s">
        <v>1032</v>
      </c>
      <c r="C34990" t="s">
        <v>1022</v>
      </c>
      <c r="D34990" t="s">
        <v>972</v>
      </c>
      <c r="E34990" t="s">
        <v>1018</v>
      </c>
      <c r="F34990" s="86">
        <v>1054321.69274747</v>
      </c>
    </row>
    <row r="34991" spans="1:6">
      <c r="A34991">
        <v>2020</v>
      </c>
      <c r="B34991" t="s">
        <v>1032</v>
      </c>
      <c r="C34991" t="s">
        <v>1022</v>
      </c>
      <c r="D34991" t="s">
        <v>972</v>
      </c>
      <c r="E34991" t="s">
        <v>1018</v>
      </c>
      <c r="F34991" s="86">
        <v>1040406.02350466</v>
      </c>
    </row>
    <row r="34992" spans="1:6">
      <c r="A34992">
        <v>2021</v>
      </c>
      <c r="B34992" t="s">
        <v>1032</v>
      </c>
      <c r="C34992" t="s">
        <v>1022</v>
      </c>
      <c r="D34992" t="s">
        <v>972</v>
      </c>
      <c r="E34992" t="s">
        <v>1018</v>
      </c>
      <c r="F34992" s="86">
        <v>1026232.76626704</v>
      </c>
    </row>
    <row r="34993" spans="1:6">
      <c r="A34993">
        <v>2022</v>
      </c>
      <c r="B34993" t="s">
        <v>1032</v>
      </c>
      <c r="C34993" t="s">
        <v>1022</v>
      </c>
      <c r="D34993" t="s">
        <v>972</v>
      </c>
      <c r="E34993" t="s">
        <v>1018</v>
      </c>
      <c r="F34993" s="86">
        <v>1013059.18446174</v>
      </c>
    </row>
    <row r="34994" spans="1:6">
      <c r="A34994">
        <v>2023</v>
      </c>
      <c r="B34994" t="s">
        <v>1032</v>
      </c>
      <c r="C34994" t="s">
        <v>1022</v>
      </c>
      <c r="D34994" t="s">
        <v>972</v>
      </c>
      <c r="E34994" t="s">
        <v>1018</v>
      </c>
      <c r="F34994" s="86">
        <v>1000855.02411119</v>
      </c>
    </row>
    <row r="34995" spans="1:6">
      <c r="A34995">
        <v>2024</v>
      </c>
      <c r="B34995" t="s">
        <v>1032</v>
      </c>
      <c r="C34995" t="s">
        <v>1022</v>
      </c>
      <c r="D34995" t="s">
        <v>972</v>
      </c>
      <c r="E34995" t="s">
        <v>1018</v>
      </c>
      <c r="F34995" s="86">
        <v>989571.42803632806</v>
      </c>
    </row>
    <row r="34996" spans="1:6">
      <c r="A34996">
        <v>2025</v>
      </c>
      <c r="B34996" t="s">
        <v>1032</v>
      </c>
      <c r="C34996" t="s">
        <v>1022</v>
      </c>
      <c r="D34996" t="s">
        <v>972</v>
      </c>
      <c r="E34996" t="s">
        <v>1018</v>
      </c>
      <c r="F34996" s="86">
        <v>978679.69960606506</v>
      </c>
    </row>
    <row r="34997" spans="1:6">
      <c r="A34997">
        <v>2026</v>
      </c>
      <c r="B34997" t="s">
        <v>1032</v>
      </c>
      <c r="C34997" t="s">
        <v>1022</v>
      </c>
      <c r="D34997" t="s">
        <v>972</v>
      </c>
      <c r="E34997" t="s">
        <v>1018</v>
      </c>
      <c r="F34997" s="86">
        <v>969172.53361636598</v>
      </c>
    </row>
    <row r="34998" spans="1:6">
      <c r="A34998">
        <v>2027</v>
      </c>
      <c r="B34998" t="s">
        <v>1032</v>
      </c>
      <c r="C34998" t="s">
        <v>1022</v>
      </c>
      <c r="D34998" t="s">
        <v>972</v>
      </c>
      <c r="E34998" t="s">
        <v>1018</v>
      </c>
      <c r="F34998" s="86">
        <v>960602.75574872596</v>
      </c>
    </row>
    <row r="34999" spans="1:6">
      <c r="A34999">
        <v>2028</v>
      </c>
      <c r="B34999" t="s">
        <v>1032</v>
      </c>
      <c r="C34999" t="s">
        <v>1022</v>
      </c>
      <c r="D34999" t="s">
        <v>972</v>
      </c>
      <c r="E34999" t="s">
        <v>1018</v>
      </c>
      <c r="F34999" s="86">
        <v>953096.94705327204</v>
      </c>
    </row>
    <row r="35000" spans="1:6">
      <c r="A35000">
        <v>2029</v>
      </c>
      <c r="B35000" t="s">
        <v>1032</v>
      </c>
      <c r="C35000" t="s">
        <v>1022</v>
      </c>
      <c r="D35000" t="s">
        <v>972</v>
      </c>
      <c r="E35000" t="s">
        <v>1018</v>
      </c>
      <c r="F35000" s="86">
        <v>946640.65711707703</v>
      </c>
    </row>
    <row r="35001" spans="1:6">
      <c r="A35001">
        <v>2030</v>
      </c>
      <c r="B35001" t="s">
        <v>1032</v>
      </c>
      <c r="C35001" t="s">
        <v>1022</v>
      </c>
      <c r="D35001" t="s">
        <v>972</v>
      </c>
      <c r="E35001" t="s">
        <v>1018</v>
      </c>
      <c r="F35001" s="86">
        <v>940993.85620361799</v>
      </c>
    </row>
    <row r="35002" spans="1:6">
      <c r="A35002">
        <v>2031</v>
      </c>
      <c r="B35002" t="s">
        <v>1032</v>
      </c>
      <c r="C35002" t="s">
        <v>1022</v>
      </c>
      <c r="D35002" t="s">
        <v>972</v>
      </c>
      <c r="E35002" t="s">
        <v>1018</v>
      </c>
      <c r="F35002" s="86">
        <v>936991.22151516401</v>
      </c>
    </row>
    <row r="35003" spans="1:6">
      <c r="A35003">
        <v>2032</v>
      </c>
      <c r="B35003" t="s">
        <v>1032</v>
      </c>
      <c r="C35003" t="s">
        <v>1022</v>
      </c>
      <c r="D35003" t="s">
        <v>972</v>
      </c>
      <c r="E35003" t="s">
        <v>1018</v>
      </c>
      <c r="F35003" s="86">
        <v>933702.24047198601</v>
      </c>
    </row>
    <row r="35004" spans="1:6">
      <c r="A35004">
        <v>2033</v>
      </c>
      <c r="B35004" t="s">
        <v>1032</v>
      </c>
      <c r="C35004" t="s">
        <v>1022</v>
      </c>
      <c r="D35004" t="s">
        <v>972</v>
      </c>
      <c r="E35004" t="s">
        <v>1018</v>
      </c>
      <c r="F35004" s="86">
        <v>930501.71394188702</v>
      </c>
    </row>
    <row r="35005" spans="1:6">
      <c r="A35005">
        <v>2034</v>
      </c>
      <c r="B35005" t="s">
        <v>1032</v>
      </c>
      <c r="C35005" t="s">
        <v>1022</v>
      </c>
      <c r="D35005" t="s">
        <v>972</v>
      </c>
      <c r="E35005" t="s">
        <v>1018</v>
      </c>
      <c r="F35005" s="86">
        <v>927484.70030086895</v>
      </c>
    </row>
    <row r="35006" spans="1:6">
      <c r="A35006">
        <v>2035</v>
      </c>
      <c r="B35006" t="s">
        <v>1032</v>
      </c>
      <c r="C35006" t="s">
        <v>1022</v>
      </c>
      <c r="D35006" t="s">
        <v>972</v>
      </c>
      <c r="E35006" t="s">
        <v>1018</v>
      </c>
      <c r="F35006" s="86">
        <v>924735.39142852498</v>
      </c>
    </row>
    <row r="35007" spans="1:6">
      <c r="A35007">
        <v>2036</v>
      </c>
      <c r="B35007" t="s">
        <v>1032</v>
      </c>
      <c r="C35007" t="s">
        <v>1022</v>
      </c>
      <c r="D35007" t="s">
        <v>972</v>
      </c>
      <c r="E35007" t="s">
        <v>1018</v>
      </c>
      <c r="F35007" s="86">
        <v>922154.347604129</v>
      </c>
    </row>
    <row r="35008" spans="1:6">
      <c r="A35008">
        <v>2037</v>
      </c>
      <c r="B35008" t="s">
        <v>1032</v>
      </c>
      <c r="C35008" t="s">
        <v>1022</v>
      </c>
      <c r="D35008" t="s">
        <v>972</v>
      </c>
      <c r="E35008" t="s">
        <v>1018</v>
      </c>
      <c r="F35008" s="86">
        <v>919084.52438319603</v>
      </c>
    </row>
    <row r="35009" spans="1:6">
      <c r="A35009">
        <v>2038</v>
      </c>
      <c r="B35009" t="s">
        <v>1032</v>
      </c>
      <c r="C35009" t="s">
        <v>1022</v>
      </c>
      <c r="D35009" t="s">
        <v>972</v>
      </c>
      <c r="E35009" t="s">
        <v>1018</v>
      </c>
      <c r="F35009" s="86">
        <v>916387.96219762496</v>
      </c>
    </row>
    <row r="35010" spans="1:6">
      <c r="A35010">
        <v>2039</v>
      </c>
      <c r="B35010" t="s">
        <v>1032</v>
      </c>
      <c r="C35010" t="s">
        <v>1022</v>
      </c>
      <c r="D35010" t="s">
        <v>972</v>
      </c>
      <c r="E35010" t="s">
        <v>1018</v>
      </c>
      <c r="F35010" s="86">
        <v>914022.120833194</v>
      </c>
    </row>
    <row r="35011" spans="1:6">
      <c r="A35011">
        <v>2040</v>
      </c>
      <c r="B35011" t="s">
        <v>1032</v>
      </c>
      <c r="C35011" t="s">
        <v>1022</v>
      </c>
      <c r="D35011" t="s">
        <v>972</v>
      </c>
      <c r="E35011" t="s">
        <v>1018</v>
      </c>
      <c r="F35011" s="86">
        <v>912137.63104362902</v>
      </c>
    </row>
    <row r="35012" spans="1:6">
      <c r="A35012">
        <v>2041</v>
      </c>
      <c r="B35012" t="s">
        <v>1032</v>
      </c>
      <c r="C35012" t="s">
        <v>1022</v>
      </c>
      <c r="D35012" t="s">
        <v>972</v>
      </c>
      <c r="E35012" t="s">
        <v>1018</v>
      </c>
      <c r="F35012" s="86">
        <v>911006.17510885198</v>
      </c>
    </row>
    <row r="35013" spans="1:6">
      <c r="A35013">
        <v>2042</v>
      </c>
      <c r="B35013" t="s">
        <v>1032</v>
      </c>
      <c r="C35013" t="s">
        <v>1022</v>
      </c>
      <c r="D35013" t="s">
        <v>972</v>
      </c>
      <c r="E35013" t="s">
        <v>1018</v>
      </c>
      <c r="F35013" s="86">
        <v>911399.20239415194</v>
      </c>
    </row>
    <row r="35014" spans="1:6">
      <c r="A35014">
        <v>2043</v>
      </c>
      <c r="B35014" t="s">
        <v>1032</v>
      </c>
      <c r="C35014" t="s">
        <v>1022</v>
      </c>
      <c r="D35014" t="s">
        <v>972</v>
      </c>
      <c r="E35014" t="s">
        <v>1018</v>
      </c>
      <c r="F35014" s="86">
        <v>913124.54952404299</v>
      </c>
    </row>
    <row r="35015" spans="1:6">
      <c r="A35015">
        <v>2044</v>
      </c>
      <c r="B35015" t="s">
        <v>1032</v>
      </c>
      <c r="C35015" t="s">
        <v>1022</v>
      </c>
      <c r="D35015" t="s">
        <v>972</v>
      </c>
      <c r="E35015" t="s">
        <v>1018</v>
      </c>
      <c r="F35015" s="86">
        <v>915885.18363094598</v>
      </c>
    </row>
    <row r="35016" spans="1:6">
      <c r="A35016">
        <v>2045</v>
      </c>
      <c r="B35016" t="s">
        <v>1032</v>
      </c>
      <c r="C35016" t="s">
        <v>1022</v>
      </c>
      <c r="D35016" t="s">
        <v>972</v>
      </c>
      <c r="E35016" t="s">
        <v>1018</v>
      </c>
      <c r="F35016" s="86">
        <v>919457.99381829205</v>
      </c>
    </row>
    <row r="35017" spans="1:6">
      <c r="A35017">
        <v>2046</v>
      </c>
      <c r="B35017" t="s">
        <v>1032</v>
      </c>
      <c r="C35017" t="s">
        <v>1022</v>
      </c>
      <c r="D35017" t="s">
        <v>972</v>
      </c>
      <c r="E35017" t="s">
        <v>1018</v>
      </c>
      <c r="F35017" s="86">
        <v>924490.60588877602</v>
      </c>
    </row>
    <row r="35018" spans="1:6">
      <c r="A35018">
        <v>2047</v>
      </c>
      <c r="B35018" t="s">
        <v>1032</v>
      </c>
      <c r="C35018" t="s">
        <v>1022</v>
      </c>
      <c r="D35018" t="s">
        <v>972</v>
      </c>
      <c r="E35018" t="s">
        <v>1018</v>
      </c>
      <c r="F35018" s="86">
        <v>930260.00908783101</v>
      </c>
    </row>
    <row r="35019" spans="1:6">
      <c r="A35019">
        <v>2048</v>
      </c>
      <c r="B35019" t="s">
        <v>1032</v>
      </c>
      <c r="C35019" t="s">
        <v>1022</v>
      </c>
      <c r="D35019" t="s">
        <v>972</v>
      </c>
      <c r="E35019" t="s">
        <v>1018</v>
      </c>
      <c r="F35019" s="86">
        <v>935952.769882433</v>
      </c>
    </row>
    <row r="35020" spans="1:6">
      <c r="A35020">
        <v>2049</v>
      </c>
      <c r="B35020" t="s">
        <v>1032</v>
      </c>
      <c r="C35020" t="s">
        <v>1022</v>
      </c>
      <c r="D35020" t="s">
        <v>972</v>
      </c>
      <c r="E35020" t="s">
        <v>1018</v>
      </c>
      <c r="F35020" s="86">
        <v>941867.693554956</v>
      </c>
    </row>
    <row r="35021" spans="1:6">
      <c r="A35021">
        <v>2050</v>
      </c>
      <c r="B35021" t="s">
        <v>1032</v>
      </c>
      <c r="C35021" t="s">
        <v>1022</v>
      </c>
      <c r="D35021" t="s">
        <v>972</v>
      </c>
      <c r="E35021" t="s">
        <v>1018</v>
      </c>
      <c r="F35021" s="86">
        <v>947442.82373340102</v>
      </c>
    </row>
    <row r="35022" spans="1:6">
      <c r="A35022">
        <v>2017</v>
      </c>
      <c r="B35022" t="s">
        <v>1033</v>
      </c>
      <c r="C35022" t="s">
        <v>1022</v>
      </c>
      <c r="D35022" t="s">
        <v>972</v>
      </c>
      <c r="E35022" t="s">
        <v>1018</v>
      </c>
      <c r="F35022" s="86">
        <v>273890.90377969301</v>
      </c>
    </row>
    <row r="35023" spans="1:6">
      <c r="A35023">
        <v>2018</v>
      </c>
      <c r="B35023" t="s">
        <v>1033</v>
      </c>
      <c r="C35023" t="s">
        <v>1022</v>
      </c>
      <c r="D35023" t="s">
        <v>972</v>
      </c>
      <c r="E35023" t="s">
        <v>1018</v>
      </c>
      <c r="F35023" s="86">
        <v>277373.472912319</v>
      </c>
    </row>
    <row r="35024" spans="1:6">
      <c r="A35024">
        <v>2019</v>
      </c>
      <c r="B35024" t="s">
        <v>1033</v>
      </c>
      <c r="C35024" t="s">
        <v>1022</v>
      </c>
      <c r="D35024" t="s">
        <v>972</v>
      </c>
      <c r="E35024" t="s">
        <v>1018</v>
      </c>
      <c r="F35024" s="86">
        <v>274227.87838672701</v>
      </c>
    </row>
    <row r="35025" spans="1:6">
      <c r="A35025">
        <v>2020</v>
      </c>
      <c r="B35025" t="s">
        <v>1033</v>
      </c>
      <c r="C35025" t="s">
        <v>1022</v>
      </c>
      <c r="D35025" t="s">
        <v>972</v>
      </c>
      <c r="E35025" t="s">
        <v>1018</v>
      </c>
      <c r="F35025" s="86">
        <v>270601.10269056202</v>
      </c>
    </row>
    <row r="35026" spans="1:6">
      <c r="A35026">
        <v>2021</v>
      </c>
      <c r="B35026" t="s">
        <v>1033</v>
      </c>
      <c r="C35026" t="s">
        <v>1022</v>
      </c>
      <c r="D35026" t="s">
        <v>972</v>
      </c>
      <c r="E35026" t="s">
        <v>1018</v>
      </c>
      <c r="F35026" s="86">
        <v>266907.50314354</v>
      </c>
    </row>
    <row r="35027" spans="1:6">
      <c r="A35027">
        <v>2022</v>
      </c>
      <c r="B35027" t="s">
        <v>1033</v>
      </c>
      <c r="C35027" t="s">
        <v>1022</v>
      </c>
      <c r="D35027" t="s">
        <v>972</v>
      </c>
      <c r="E35027" t="s">
        <v>1018</v>
      </c>
      <c r="F35027" s="86">
        <v>263474.18918580998</v>
      </c>
    </row>
    <row r="35028" spans="1:6">
      <c r="A35028">
        <v>2023</v>
      </c>
      <c r="B35028" t="s">
        <v>1033</v>
      </c>
      <c r="C35028" t="s">
        <v>1022</v>
      </c>
      <c r="D35028" t="s">
        <v>972</v>
      </c>
      <c r="E35028" t="s">
        <v>1018</v>
      </c>
      <c r="F35028" s="86">
        <v>260293.34673861499</v>
      </c>
    </row>
    <row r="35029" spans="1:6">
      <c r="A35029">
        <v>2024</v>
      </c>
      <c r="B35029" t="s">
        <v>1033</v>
      </c>
      <c r="C35029" t="s">
        <v>1022</v>
      </c>
      <c r="D35029" t="s">
        <v>972</v>
      </c>
      <c r="E35029" t="s">
        <v>1018</v>
      </c>
      <c r="F35029" s="86">
        <v>257352.33765168799</v>
      </c>
    </row>
    <row r="35030" spans="1:6">
      <c r="A35030">
        <v>2025</v>
      </c>
      <c r="B35030" t="s">
        <v>1033</v>
      </c>
      <c r="C35030" t="s">
        <v>1022</v>
      </c>
      <c r="D35030" t="s">
        <v>972</v>
      </c>
      <c r="E35030" t="s">
        <v>1018</v>
      </c>
      <c r="F35030" s="86">
        <v>254513.74595416401</v>
      </c>
    </row>
    <row r="35031" spans="1:6">
      <c r="A35031">
        <v>2026</v>
      </c>
      <c r="B35031" t="s">
        <v>1033</v>
      </c>
      <c r="C35031" t="s">
        <v>1022</v>
      </c>
      <c r="D35031" t="s">
        <v>972</v>
      </c>
      <c r="E35031" t="s">
        <v>1018</v>
      </c>
      <c r="F35031" s="86">
        <v>252035.823396099</v>
      </c>
    </row>
    <row r="35032" spans="1:6">
      <c r="A35032">
        <v>2027</v>
      </c>
      <c r="B35032" t="s">
        <v>1033</v>
      </c>
      <c r="C35032" t="s">
        <v>1022</v>
      </c>
      <c r="D35032" t="s">
        <v>972</v>
      </c>
      <c r="E35032" t="s">
        <v>1018</v>
      </c>
      <c r="F35032" s="86">
        <v>249802.32992412601</v>
      </c>
    </row>
    <row r="35033" spans="1:6">
      <c r="A35033">
        <v>2028</v>
      </c>
      <c r="B35033" t="s">
        <v>1033</v>
      </c>
      <c r="C35033" t="s">
        <v>1022</v>
      </c>
      <c r="D35033" t="s">
        <v>972</v>
      </c>
      <c r="E35033" t="s">
        <v>1018</v>
      </c>
      <c r="F35033" s="86">
        <v>247846.18064385399</v>
      </c>
    </row>
    <row r="35034" spans="1:6">
      <c r="A35034">
        <v>2029</v>
      </c>
      <c r="B35034" t="s">
        <v>1033</v>
      </c>
      <c r="C35034" t="s">
        <v>1022</v>
      </c>
      <c r="D35034" t="s">
        <v>972</v>
      </c>
      <c r="E35034" t="s">
        <v>1018</v>
      </c>
      <c r="F35034" s="86">
        <v>246163.52577922199</v>
      </c>
    </row>
    <row r="35035" spans="1:6">
      <c r="A35035">
        <v>2030</v>
      </c>
      <c r="B35035" t="s">
        <v>1033</v>
      </c>
      <c r="C35035" t="s">
        <v>1022</v>
      </c>
      <c r="D35035" t="s">
        <v>972</v>
      </c>
      <c r="E35035" t="s">
        <v>1018</v>
      </c>
      <c r="F35035" s="86">
        <v>244691.709319068</v>
      </c>
    </row>
    <row r="35036" spans="1:6">
      <c r="A35036">
        <v>2031</v>
      </c>
      <c r="B35036" t="s">
        <v>1033</v>
      </c>
      <c r="C35036" t="s">
        <v>1022</v>
      </c>
      <c r="D35036" t="s">
        <v>972</v>
      </c>
      <c r="E35036" t="s">
        <v>1018</v>
      </c>
      <c r="F35036" s="86">
        <v>243647.271389954</v>
      </c>
    </row>
    <row r="35037" spans="1:6">
      <c r="A35037">
        <v>2032</v>
      </c>
      <c r="B35037" t="s">
        <v>1033</v>
      </c>
      <c r="C35037" t="s">
        <v>1022</v>
      </c>
      <c r="D35037" t="s">
        <v>972</v>
      </c>
      <c r="E35037" t="s">
        <v>1018</v>
      </c>
      <c r="F35037" s="86">
        <v>242787.54984771801</v>
      </c>
    </row>
    <row r="35038" spans="1:6">
      <c r="A35038">
        <v>2033</v>
      </c>
      <c r="B35038" t="s">
        <v>1033</v>
      </c>
      <c r="C35038" t="s">
        <v>1022</v>
      </c>
      <c r="D35038" t="s">
        <v>972</v>
      </c>
      <c r="E35038" t="s">
        <v>1018</v>
      </c>
      <c r="F35038" s="86">
        <v>241949.39419658299</v>
      </c>
    </row>
    <row r="35039" spans="1:6">
      <c r="A35039">
        <v>2034</v>
      </c>
      <c r="B35039" t="s">
        <v>1033</v>
      </c>
      <c r="C35039" t="s">
        <v>1022</v>
      </c>
      <c r="D35039" t="s">
        <v>972</v>
      </c>
      <c r="E35039" t="s">
        <v>1018</v>
      </c>
      <c r="F35039" s="86">
        <v>241157.50452399001</v>
      </c>
    </row>
    <row r="35040" spans="1:6">
      <c r="A35040">
        <v>2035</v>
      </c>
      <c r="B35040" t="s">
        <v>1033</v>
      </c>
      <c r="C35040" t="s">
        <v>1022</v>
      </c>
      <c r="D35040" t="s">
        <v>972</v>
      </c>
      <c r="E35040" t="s">
        <v>1018</v>
      </c>
      <c r="F35040" s="86">
        <v>240434.570467638</v>
      </c>
    </row>
    <row r="35041" spans="1:6">
      <c r="A35041">
        <v>2036</v>
      </c>
      <c r="B35041" t="s">
        <v>1033</v>
      </c>
      <c r="C35041" t="s">
        <v>1022</v>
      </c>
      <c r="D35041" t="s">
        <v>972</v>
      </c>
      <c r="E35041" t="s">
        <v>1018</v>
      </c>
      <c r="F35041" s="86">
        <v>239755.972971326</v>
      </c>
    </row>
    <row r="35042" spans="1:6">
      <c r="A35042">
        <v>2037</v>
      </c>
      <c r="B35042" t="s">
        <v>1033</v>
      </c>
      <c r="C35042" t="s">
        <v>1022</v>
      </c>
      <c r="D35042" t="s">
        <v>972</v>
      </c>
      <c r="E35042" t="s">
        <v>1018</v>
      </c>
      <c r="F35042" s="86">
        <v>238951.82378768301</v>
      </c>
    </row>
    <row r="35043" spans="1:6">
      <c r="A35043">
        <v>2038</v>
      </c>
      <c r="B35043" t="s">
        <v>1033</v>
      </c>
      <c r="C35043" t="s">
        <v>1022</v>
      </c>
      <c r="D35043" t="s">
        <v>972</v>
      </c>
      <c r="E35043" t="s">
        <v>1018</v>
      </c>
      <c r="F35043" s="86">
        <v>238246.56511868999</v>
      </c>
    </row>
    <row r="35044" spans="1:6">
      <c r="A35044">
        <v>2039</v>
      </c>
      <c r="B35044" t="s">
        <v>1033</v>
      </c>
      <c r="C35044" t="s">
        <v>1022</v>
      </c>
      <c r="D35044" t="s">
        <v>972</v>
      </c>
      <c r="E35044" t="s">
        <v>1018</v>
      </c>
      <c r="F35044" s="86">
        <v>237628.980756178</v>
      </c>
    </row>
    <row r="35045" spans="1:6">
      <c r="A35045">
        <v>2040</v>
      </c>
      <c r="B35045" t="s">
        <v>1033</v>
      </c>
      <c r="C35045" t="s">
        <v>1022</v>
      </c>
      <c r="D35045" t="s">
        <v>972</v>
      </c>
      <c r="E35045" t="s">
        <v>1018</v>
      </c>
      <c r="F35045" s="86">
        <v>237137.8907969</v>
      </c>
    </row>
    <row r="35046" spans="1:6">
      <c r="A35046">
        <v>2041</v>
      </c>
      <c r="B35046" t="s">
        <v>1033</v>
      </c>
      <c r="C35046" t="s">
        <v>1022</v>
      </c>
      <c r="D35046" t="s">
        <v>972</v>
      </c>
      <c r="E35046" t="s">
        <v>1018</v>
      </c>
      <c r="F35046" s="86">
        <v>236843.25881361699</v>
      </c>
    </row>
    <row r="35047" spans="1:6">
      <c r="A35047">
        <v>2042</v>
      </c>
      <c r="B35047" t="s">
        <v>1033</v>
      </c>
      <c r="C35047" t="s">
        <v>1022</v>
      </c>
      <c r="D35047" t="s">
        <v>972</v>
      </c>
      <c r="E35047" t="s">
        <v>1018</v>
      </c>
      <c r="F35047" s="86">
        <v>236945.65981522799</v>
      </c>
    </row>
    <row r="35048" spans="1:6">
      <c r="A35048">
        <v>2043</v>
      </c>
      <c r="B35048" t="s">
        <v>1033</v>
      </c>
      <c r="C35048" t="s">
        <v>1022</v>
      </c>
      <c r="D35048" t="s">
        <v>972</v>
      </c>
      <c r="E35048" t="s">
        <v>1018</v>
      </c>
      <c r="F35048" s="86">
        <v>237394.977852012</v>
      </c>
    </row>
    <row r="35049" spans="1:6">
      <c r="A35049">
        <v>2044</v>
      </c>
      <c r="B35049" t="s">
        <v>1033</v>
      </c>
      <c r="C35049" t="s">
        <v>1022</v>
      </c>
      <c r="D35049" t="s">
        <v>972</v>
      </c>
      <c r="E35049" t="s">
        <v>1018</v>
      </c>
      <c r="F35049" s="86">
        <v>238113.91085794999</v>
      </c>
    </row>
    <row r="35050" spans="1:6">
      <c r="A35050">
        <v>2045</v>
      </c>
      <c r="B35050" t="s">
        <v>1033</v>
      </c>
      <c r="C35050" t="s">
        <v>1022</v>
      </c>
      <c r="D35050" t="s">
        <v>972</v>
      </c>
      <c r="E35050" t="s">
        <v>1018</v>
      </c>
      <c r="F35050" s="86">
        <v>239044.42227223699</v>
      </c>
    </row>
    <row r="35051" spans="1:6">
      <c r="A35051">
        <v>2046</v>
      </c>
      <c r="B35051" t="s">
        <v>1033</v>
      </c>
      <c r="C35051" t="s">
        <v>1022</v>
      </c>
      <c r="D35051" t="s">
        <v>972</v>
      </c>
      <c r="E35051" t="s">
        <v>1018</v>
      </c>
      <c r="F35051" s="86">
        <v>240354.876155454</v>
      </c>
    </row>
    <row r="35052" spans="1:6">
      <c r="A35052">
        <v>2047</v>
      </c>
      <c r="B35052" t="s">
        <v>1033</v>
      </c>
      <c r="C35052" t="s">
        <v>1022</v>
      </c>
      <c r="D35052" t="s">
        <v>972</v>
      </c>
      <c r="E35052" t="s">
        <v>1018</v>
      </c>
      <c r="F35052" s="86">
        <v>241857.29336094999</v>
      </c>
    </row>
    <row r="35053" spans="1:6">
      <c r="A35053">
        <v>2048</v>
      </c>
      <c r="B35053" t="s">
        <v>1033</v>
      </c>
      <c r="C35053" t="s">
        <v>1022</v>
      </c>
      <c r="D35053" t="s">
        <v>972</v>
      </c>
      <c r="E35053" t="s">
        <v>1018</v>
      </c>
      <c r="F35053" s="86">
        <v>243340.173823819</v>
      </c>
    </row>
    <row r="35054" spans="1:6">
      <c r="A35054">
        <v>2049</v>
      </c>
      <c r="B35054" t="s">
        <v>1033</v>
      </c>
      <c r="C35054" t="s">
        <v>1022</v>
      </c>
      <c r="D35054" t="s">
        <v>972</v>
      </c>
      <c r="E35054" t="s">
        <v>1018</v>
      </c>
      <c r="F35054" s="86">
        <v>244881.16359283699</v>
      </c>
    </row>
    <row r="35055" spans="1:6">
      <c r="A35055">
        <v>2050</v>
      </c>
      <c r="B35055" t="s">
        <v>1033</v>
      </c>
      <c r="C35055" t="s">
        <v>1022</v>
      </c>
      <c r="D35055" t="s">
        <v>972</v>
      </c>
      <c r="E35055" t="s">
        <v>1018</v>
      </c>
      <c r="F35055" s="86">
        <v>246334.06536849501</v>
      </c>
    </row>
    <row r="35056" spans="1:6">
      <c r="A35056">
        <v>2017</v>
      </c>
      <c r="B35056" t="s">
        <v>1034</v>
      </c>
      <c r="C35056" t="s">
        <v>1022</v>
      </c>
      <c r="D35056" t="s">
        <v>972</v>
      </c>
      <c r="E35056" t="s">
        <v>1018</v>
      </c>
      <c r="F35056" s="86">
        <v>25023.630570281901</v>
      </c>
    </row>
    <row r="35057" spans="1:6">
      <c r="A35057">
        <v>2018</v>
      </c>
      <c r="B35057" t="s">
        <v>1034</v>
      </c>
      <c r="C35057" t="s">
        <v>1022</v>
      </c>
      <c r="D35057" t="s">
        <v>972</v>
      </c>
      <c r="E35057" t="s">
        <v>1018</v>
      </c>
      <c r="F35057" s="86">
        <v>27296.504916745202</v>
      </c>
    </row>
    <row r="35058" spans="1:6">
      <c r="A35058">
        <v>2019</v>
      </c>
      <c r="B35058" t="s">
        <v>1034</v>
      </c>
      <c r="C35058" t="s">
        <v>1022</v>
      </c>
      <c r="D35058" t="s">
        <v>972</v>
      </c>
      <c r="E35058" t="s">
        <v>1018</v>
      </c>
      <c r="F35058" s="86">
        <v>27133.387817452302</v>
      </c>
    </row>
    <row r="35059" spans="1:6">
      <c r="A35059">
        <v>2020</v>
      </c>
      <c r="B35059" t="s">
        <v>1034</v>
      </c>
      <c r="C35059" t="s">
        <v>1022</v>
      </c>
      <c r="D35059" t="s">
        <v>972</v>
      </c>
      <c r="E35059" t="s">
        <v>1018</v>
      </c>
      <c r="F35059" s="86">
        <v>26929.089735368099</v>
      </c>
    </row>
    <row r="35060" spans="1:6">
      <c r="A35060">
        <v>2021</v>
      </c>
      <c r="B35060" t="s">
        <v>1034</v>
      </c>
      <c r="C35060" t="s">
        <v>1022</v>
      </c>
      <c r="D35060" t="s">
        <v>972</v>
      </c>
      <c r="E35060" t="s">
        <v>1018</v>
      </c>
      <c r="F35060" s="86">
        <v>26732.286938333</v>
      </c>
    </row>
    <row r="35061" spans="1:6">
      <c r="A35061">
        <v>2022</v>
      </c>
      <c r="B35061" t="s">
        <v>1034</v>
      </c>
      <c r="C35061" t="s">
        <v>1022</v>
      </c>
      <c r="D35061" t="s">
        <v>972</v>
      </c>
      <c r="E35061" t="s">
        <v>1018</v>
      </c>
      <c r="F35061" s="86">
        <v>26552.160160133299</v>
      </c>
    </row>
    <row r="35062" spans="1:6">
      <c r="A35062">
        <v>2023</v>
      </c>
      <c r="B35062" t="s">
        <v>1034</v>
      </c>
      <c r="C35062" t="s">
        <v>1022</v>
      </c>
      <c r="D35062" t="s">
        <v>972</v>
      </c>
      <c r="E35062" t="s">
        <v>1018</v>
      </c>
      <c r="F35062" s="86">
        <v>26395.152274485401</v>
      </c>
    </row>
    <row r="35063" spans="1:6">
      <c r="A35063">
        <v>2024</v>
      </c>
      <c r="B35063" t="s">
        <v>1034</v>
      </c>
      <c r="C35063" t="s">
        <v>1022</v>
      </c>
      <c r="D35063" t="s">
        <v>972</v>
      </c>
      <c r="E35063" t="s">
        <v>1018</v>
      </c>
      <c r="F35063" s="86">
        <v>26257.401846313602</v>
      </c>
    </row>
    <row r="35064" spans="1:6">
      <c r="A35064">
        <v>2025</v>
      </c>
      <c r="B35064" t="s">
        <v>1034</v>
      </c>
      <c r="C35064" t="s">
        <v>1022</v>
      </c>
      <c r="D35064" t="s">
        <v>972</v>
      </c>
      <c r="E35064" t="s">
        <v>1018</v>
      </c>
      <c r="F35064" s="86">
        <v>26111.166131862301</v>
      </c>
    </row>
    <row r="35065" spans="1:6">
      <c r="A35065">
        <v>2026</v>
      </c>
      <c r="B35065" t="s">
        <v>1034</v>
      </c>
      <c r="C35065" t="s">
        <v>1022</v>
      </c>
      <c r="D35065" t="s">
        <v>972</v>
      </c>
      <c r="E35065" t="s">
        <v>1018</v>
      </c>
      <c r="F35065" s="86">
        <v>26008.374685762799</v>
      </c>
    </row>
    <row r="35066" spans="1:6">
      <c r="A35066">
        <v>2027</v>
      </c>
      <c r="B35066" t="s">
        <v>1034</v>
      </c>
      <c r="C35066" t="s">
        <v>1022</v>
      </c>
      <c r="D35066" t="s">
        <v>972</v>
      </c>
      <c r="E35066" t="s">
        <v>1018</v>
      </c>
      <c r="F35066" s="86">
        <v>25920.3874928476</v>
      </c>
    </row>
    <row r="35067" spans="1:6">
      <c r="A35067">
        <v>2028</v>
      </c>
      <c r="B35067" t="s">
        <v>1034</v>
      </c>
      <c r="C35067" t="s">
        <v>1022</v>
      </c>
      <c r="D35067" t="s">
        <v>972</v>
      </c>
      <c r="E35067" t="s">
        <v>1018</v>
      </c>
      <c r="F35067" s="86">
        <v>25850.754161082401</v>
      </c>
    </row>
    <row r="35068" spans="1:6">
      <c r="A35068">
        <v>2029</v>
      </c>
      <c r="B35068" t="s">
        <v>1034</v>
      </c>
      <c r="C35068" t="s">
        <v>1022</v>
      </c>
      <c r="D35068" t="s">
        <v>972</v>
      </c>
      <c r="E35068" t="s">
        <v>1018</v>
      </c>
      <c r="F35068" s="86">
        <v>25809.5040564019</v>
      </c>
    </row>
    <row r="35069" spans="1:6">
      <c r="A35069">
        <v>2030</v>
      </c>
      <c r="B35069" t="s">
        <v>1034</v>
      </c>
      <c r="C35069" t="s">
        <v>1022</v>
      </c>
      <c r="D35069" t="s">
        <v>972</v>
      </c>
      <c r="E35069" t="s">
        <v>1018</v>
      </c>
      <c r="F35069" s="86">
        <v>25778.886144078901</v>
      </c>
    </row>
    <row r="35070" spans="1:6">
      <c r="A35070">
        <v>2031</v>
      </c>
      <c r="B35070" t="s">
        <v>1034</v>
      </c>
      <c r="C35070" t="s">
        <v>1022</v>
      </c>
      <c r="D35070" t="s">
        <v>972</v>
      </c>
      <c r="E35070" t="s">
        <v>1018</v>
      </c>
      <c r="F35070" s="86">
        <v>25794.543452038401</v>
      </c>
    </row>
    <row r="35071" spans="1:6">
      <c r="A35071">
        <v>2032</v>
      </c>
      <c r="B35071" t="s">
        <v>1034</v>
      </c>
      <c r="C35071" t="s">
        <v>1022</v>
      </c>
      <c r="D35071" t="s">
        <v>972</v>
      </c>
      <c r="E35071" t="s">
        <v>1018</v>
      </c>
      <c r="F35071" s="86">
        <v>25818.6251516023</v>
      </c>
    </row>
    <row r="35072" spans="1:6">
      <c r="A35072">
        <v>2033</v>
      </c>
      <c r="B35072" t="s">
        <v>1034</v>
      </c>
      <c r="C35072" t="s">
        <v>1022</v>
      </c>
      <c r="D35072" t="s">
        <v>972</v>
      </c>
      <c r="E35072" t="s">
        <v>1018</v>
      </c>
      <c r="F35072" s="86">
        <v>25857.948657921901</v>
      </c>
    </row>
    <row r="35073" spans="1:6">
      <c r="A35073">
        <v>2034</v>
      </c>
      <c r="B35073" t="s">
        <v>1034</v>
      </c>
      <c r="C35073" t="s">
        <v>1022</v>
      </c>
      <c r="D35073" t="s">
        <v>972</v>
      </c>
      <c r="E35073" t="s">
        <v>1018</v>
      </c>
      <c r="F35073" s="86">
        <v>25897.207751452799</v>
      </c>
    </row>
    <row r="35074" spans="1:6">
      <c r="A35074">
        <v>2035</v>
      </c>
      <c r="B35074" t="s">
        <v>1034</v>
      </c>
      <c r="C35074" t="s">
        <v>1022</v>
      </c>
      <c r="D35074" t="s">
        <v>972</v>
      </c>
      <c r="E35074" t="s">
        <v>1018</v>
      </c>
      <c r="F35074" s="86">
        <v>25976.836532468998</v>
      </c>
    </row>
    <row r="35075" spans="1:6">
      <c r="A35075">
        <v>2036</v>
      </c>
      <c r="B35075" t="s">
        <v>1034</v>
      </c>
      <c r="C35075" t="s">
        <v>1022</v>
      </c>
      <c r="D35075" t="s">
        <v>972</v>
      </c>
      <c r="E35075" t="s">
        <v>1018</v>
      </c>
      <c r="F35075" s="86">
        <v>26064.392318138998</v>
      </c>
    </row>
    <row r="35076" spans="1:6">
      <c r="A35076">
        <v>2037</v>
      </c>
      <c r="B35076" t="s">
        <v>1034</v>
      </c>
      <c r="C35076" t="s">
        <v>1022</v>
      </c>
      <c r="D35076" t="s">
        <v>972</v>
      </c>
      <c r="E35076" t="s">
        <v>1018</v>
      </c>
      <c r="F35076" s="86">
        <v>26133.720136172898</v>
      </c>
    </row>
    <row r="35077" spans="1:6">
      <c r="A35077">
        <v>2038</v>
      </c>
      <c r="B35077" t="s">
        <v>1034</v>
      </c>
      <c r="C35077" t="s">
        <v>1022</v>
      </c>
      <c r="D35077" t="s">
        <v>972</v>
      </c>
      <c r="E35077" t="s">
        <v>1018</v>
      </c>
      <c r="F35077" s="86">
        <v>26235.8337383834</v>
      </c>
    </row>
    <row r="35078" spans="1:6">
      <c r="A35078">
        <v>2039</v>
      </c>
      <c r="B35078" t="s">
        <v>1034</v>
      </c>
      <c r="C35078" t="s">
        <v>1022</v>
      </c>
      <c r="D35078" t="s">
        <v>972</v>
      </c>
      <c r="E35078" t="s">
        <v>1018</v>
      </c>
      <c r="F35078" s="86">
        <v>26348.633270133399</v>
      </c>
    </row>
    <row r="35079" spans="1:6">
      <c r="A35079">
        <v>2040</v>
      </c>
      <c r="B35079" t="s">
        <v>1034</v>
      </c>
      <c r="C35079" t="s">
        <v>1022</v>
      </c>
      <c r="D35079" t="s">
        <v>972</v>
      </c>
      <c r="E35079" t="s">
        <v>1018</v>
      </c>
      <c r="F35079" s="86">
        <v>26452.212266413699</v>
      </c>
    </row>
    <row r="35080" spans="1:6">
      <c r="A35080">
        <v>2041</v>
      </c>
      <c r="B35080" t="s">
        <v>1034</v>
      </c>
      <c r="C35080" t="s">
        <v>1022</v>
      </c>
      <c r="D35080" t="s">
        <v>972</v>
      </c>
      <c r="E35080" t="s">
        <v>1018</v>
      </c>
      <c r="F35080" s="86">
        <v>26605.688337713698</v>
      </c>
    </row>
    <row r="35081" spans="1:6">
      <c r="A35081">
        <v>2042</v>
      </c>
      <c r="B35081" t="s">
        <v>1034</v>
      </c>
      <c r="C35081" t="s">
        <v>1022</v>
      </c>
      <c r="D35081" t="s">
        <v>972</v>
      </c>
      <c r="E35081" t="s">
        <v>1018</v>
      </c>
      <c r="F35081" s="86">
        <v>26833.9060752267</v>
      </c>
    </row>
    <row r="35082" spans="1:6">
      <c r="A35082">
        <v>2043</v>
      </c>
      <c r="B35082" t="s">
        <v>1034</v>
      </c>
      <c r="C35082" t="s">
        <v>1022</v>
      </c>
      <c r="D35082" t="s">
        <v>972</v>
      </c>
      <c r="E35082" t="s">
        <v>1018</v>
      </c>
      <c r="F35082" s="86">
        <v>27059.906097231698</v>
      </c>
    </row>
    <row r="35083" spans="1:6">
      <c r="A35083">
        <v>2044</v>
      </c>
      <c r="B35083" t="s">
        <v>1034</v>
      </c>
      <c r="C35083" t="s">
        <v>1022</v>
      </c>
      <c r="D35083" t="s">
        <v>972</v>
      </c>
      <c r="E35083" t="s">
        <v>1018</v>
      </c>
      <c r="F35083" s="86">
        <v>27328.306907065002</v>
      </c>
    </row>
    <row r="35084" spans="1:6">
      <c r="A35084">
        <v>2045</v>
      </c>
      <c r="B35084" t="s">
        <v>1034</v>
      </c>
      <c r="C35084" t="s">
        <v>1022</v>
      </c>
      <c r="D35084" t="s">
        <v>972</v>
      </c>
      <c r="E35084" t="s">
        <v>1018</v>
      </c>
      <c r="F35084" s="86">
        <v>27614.0586346419</v>
      </c>
    </row>
    <row r="35085" spans="1:6">
      <c r="A35085">
        <v>2046</v>
      </c>
      <c r="B35085" t="s">
        <v>1034</v>
      </c>
      <c r="C35085" t="s">
        <v>1022</v>
      </c>
      <c r="D35085" t="s">
        <v>972</v>
      </c>
      <c r="E35085" t="s">
        <v>1018</v>
      </c>
      <c r="F35085" s="86">
        <v>27888.017125204799</v>
      </c>
    </row>
    <row r="35086" spans="1:6">
      <c r="A35086">
        <v>2047</v>
      </c>
      <c r="B35086" t="s">
        <v>1034</v>
      </c>
      <c r="C35086" t="s">
        <v>1022</v>
      </c>
      <c r="D35086" t="s">
        <v>972</v>
      </c>
      <c r="E35086" t="s">
        <v>1018</v>
      </c>
      <c r="F35086" s="86">
        <v>28190.449168773401</v>
      </c>
    </row>
    <row r="35087" spans="1:6">
      <c r="A35087">
        <v>2048</v>
      </c>
      <c r="B35087" t="s">
        <v>1034</v>
      </c>
      <c r="C35087" t="s">
        <v>1022</v>
      </c>
      <c r="D35087" t="s">
        <v>972</v>
      </c>
      <c r="E35087" t="s">
        <v>1018</v>
      </c>
      <c r="F35087" s="86">
        <v>28468.0584296284</v>
      </c>
    </row>
    <row r="35088" spans="1:6">
      <c r="A35088">
        <v>2049</v>
      </c>
      <c r="B35088" t="s">
        <v>1034</v>
      </c>
      <c r="C35088" t="s">
        <v>1022</v>
      </c>
      <c r="D35088" t="s">
        <v>972</v>
      </c>
      <c r="E35088" t="s">
        <v>1018</v>
      </c>
      <c r="F35088" s="86">
        <v>28765.198179470699</v>
      </c>
    </row>
    <row r="35089" spans="1:6">
      <c r="A35089">
        <v>2050</v>
      </c>
      <c r="B35089" t="s">
        <v>1034</v>
      </c>
      <c r="C35089" t="s">
        <v>1022</v>
      </c>
      <c r="D35089" t="s">
        <v>972</v>
      </c>
      <c r="E35089" t="s">
        <v>1018</v>
      </c>
      <c r="F35089" s="86">
        <v>29060.8884575255</v>
      </c>
    </row>
    <row r="35090" spans="1:6">
      <c r="A35090">
        <v>2017</v>
      </c>
      <c r="B35090" t="s">
        <v>1035</v>
      </c>
      <c r="C35090" t="s">
        <v>1022</v>
      </c>
      <c r="D35090" t="s">
        <v>972</v>
      </c>
      <c r="E35090" t="s">
        <v>1018</v>
      </c>
      <c r="F35090" s="86">
        <v>19816.756461658799</v>
      </c>
    </row>
    <row r="35091" spans="1:6">
      <c r="A35091">
        <v>2018</v>
      </c>
      <c r="B35091" t="s">
        <v>1035</v>
      </c>
      <c r="C35091" t="s">
        <v>1022</v>
      </c>
      <c r="D35091" t="s">
        <v>972</v>
      </c>
      <c r="E35091" t="s">
        <v>1018</v>
      </c>
      <c r="F35091" s="86">
        <v>19624.444139732201</v>
      </c>
    </row>
    <row r="35092" spans="1:6">
      <c r="A35092">
        <v>2019</v>
      </c>
      <c r="B35092" t="s">
        <v>1035</v>
      </c>
      <c r="C35092" t="s">
        <v>1022</v>
      </c>
      <c r="D35092" t="s">
        <v>972</v>
      </c>
      <c r="E35092" t="s">
        <v>1018</v>
      </c>
      <c r="F35092" s="86">
        <v>19497.680913537799</v>
      </c>
    </row>
    <row r="35093" spans="1:6">
      <c r="A35093">
        <v>2020</v>
      </c>
      <c r="B35093" t="s">
        <v>1035</v>
      </c>
      <c r="C35093" t="s">
        <v>1022</v>
      </c>
      <c r="D35093" t="s">
        <v>972</v>
      </c>
      <c r="E35093" t="s">
        <v>1018</v>
      </c>
      <c r="F35093" s="86">
        <v>19327.163298637199</v>
      </c>
    </row>
    <row r="35094" spans="1:6">
      <c r="A35094">
        <v>2021</v>
      </c>
      <c r="B35094" t="s">
        <v>1035</v>
      </c>
      <c r="C35094" t="s">
        <v>1022</v>
      </c>
      <c r="D35094" t="s">
        <v>972</v>
      </c>
      <c r="E35094" t="s">
        <v>1018</v>
      </c>
      <c r="F35094" s="86">
        <v>19192.572914339598</v>
      </c>
    </row>
    <row r="35095" spans="1:6">
      <c r="A35095">
        <v>2022</v>
      </c>
      <c r="B35095" t="s">
        <v>1035</v>
      </c>
      <c r="C35095" t="s">
        <v>1022</v>
      </c>
      <c r="D35095" t="s">
        <v>972</v>
      </c>
      <c r="E35095" t="s">
        <v>1018</v>
      </c>
      <c r="F35095" s="86">
        <v>19063.717314308898</v>
      </c>
    </row>
    <row r="35096" spans="1:6">
      <c r="A35096">
        <v>2023</v>
      </c>
      <c r="B35096" t="s">
        <v>1035</v>
      </c>
      <c r="C35096" t="s">
        <v>1022</v>
      </c>
      <c r="D35096" t="s">
        <v>972</v>
      </c>
      <c r="E35096" t="s">
        <v>1018</v>
      </c>
      <c r="F35096" s="86">
        <v>18955.607686080399</v>
      </c>
    </row>
    <row r="35097" spans="1:6">
      <c r="A35097">
        <v>2024</v>
      </c>
      <c r="B35097" t="s">
        <v>1035</v>
      </c>
      <c r="C35097" t="s">
        <v>1022</v>
      </c>
      <c r="D35097" t="s">
        <v>972</v>
      </c>
      <c r="E35097" t="s">
        <v>1018</v>
      </c>
      <c r="F35097" s="86">
        <v>18863.320241932201</v>
      </c>
    </row>
    <row r="35098" spans="1:6">
      <c r="A35098">
        <v>2025</v>
      </c>
      <c r="B35098" t="s">
        <v>1035</v>
      </c>
      <c r="C35098" t="s">
        <v>1022</v>
      </c>
      <c r="D35098" t="s">
        <v>972</v>
      </c>
      <c r="E35098" t="s">
        <v>1018</v>
      </c>
      <c r="F35098" s="86">
        <v>18793.985843123399</v>
      </c>
    </row>
    <row r="35099" spans="1:6">
      <c r="A35099">
        <v>2026</v>
      </c>
      <c r="B35099" t="s">
        <v>1035</v>
      </c>
      <c r="C35099" t="s">
        <v>1022</v>
      </c>
      <c r="D35099" t="s">
        <v>972</v>
      </c>
      <c r="E35099" t="s">
        <v>1018</v>
      </c>
      <c r="F35099" s="86">
        <v>18725.415086811801</v>
      </c>
    </row>
    <row r="35100" spans="1:6">
      <c r="A35100">
        <v>2027</v>
      </c>
      <c r="B35100" t="s">
        <v>1035</v>
      </c>
      <c r="C35100" t="s">
        <v>1022</v>
      </c>
      <c r="D35100" t="s">
        <v>972</v>
      </c>
      <c r="E35100" t="s">
        <v>1018</v>
      </c>
      <c r="F35100" s="86">
        <v>18677.998613041698</v>
      </c>
    </row>
    <row r="35101" spans="1:6">
      <c r="A35101">
        <v>2028</v>
      </c>
      <c r="B35101" t="s">
        <v>1035</v>
      </c>
      <c r="C35101" t="s">
        <v>1022</v>
      </c>
      <c r="D35101" t="s">
        <v>972</v>
      </c>
      <c r="E35101" t="s">
        <v>1018</v>
      </c>
      <c r="F35101" s="86">
        <v>18628.887316825301</v>
      </c>
    </row>
    <row r="35102" spans="1:6">
      <c r="A35102">
        <v>2029</v>
      </c>
      <c r="B35102" t="s">
        <v>1035</v>
      </c>
      <c r="C35102" t="s">
        <v>1022</v>
      </c>
      <c r="D35102" t="s">
        <v>972</v>
      </c>
      <c r="E35102" t="s">
        <v>1018</v>
      </c>
      <c r="F35102" s="86">
        <v>18608.094824891501</v>
      </c>
    </row>
    <row r="35103" spans="1:6">
      <c r="A35103">
        <v>2030</v>
      </c>
      <c r="B35103" t="s">
        <v>1035</v>
      </c>
      <c r="C35103" t="s">
        <v>1022</v>
      </c>
      <c r="D35103" t="s">
        <v>972</v>
      </c>
      <c r="E35103" t="s">
        <v>1018</v>
      </c>
      <c r="F35103" s="86">
        <v>18611.702201048101</v>
      </c>
    </row>
    <row r="35104" spans="1:6">
      <c r="A35104">
        <v>2031</v>
      </c>
      <c r="B35104" t="s">
        <v>1035</v>
      </c>
      <c r="C35104" t="s">
        <v>1022</v>
      </c>
      <c r="D35104" t="s">
        <v>972</v>
      </c>
      <c r="E35104" t="s">
        <v>1018</v>
      </c>
      <c r="F35104" s="86">
        <v>18630.803199189599</v>
      </c>
    </row>
    <row r="35105" spans="1:6">
      <c r="A35105">
        <v>2032</v>
      </c>
      <c r="B35105" t="s">
        <v>1035</v>
      </c>
      <c r="C35105" t="s">
        <v>1022</v>
      </c>
      <c r="D35105" t="s">
        <v>972</v>
      </c>
      <c r="E35105" t="s">
        <v>1018</v>
      </c>
      <c r="F35105" s="86">
        <v>18651.8784684292</v>
      </c>
    </row>
    <row r="35106" spans="1:6">
      <c r="A35106">
        <v>2033</v>
      </c>
      <c r="B35106" t="s">
        <v>1035</v>
      </c>
      <c r="C35106" t="s">
        <v>1022</v>
      </c>
      <c r="D35106" t="s">
        <v>972</v>
      </c>
      <c r="E35106" t="s">
        <v>1018</v>
      </c>
      <c r="F35106" s="86">
        <v>18680.750611907901</v>
      </c>
    </row>
    <row r="35107" spans="1:6">
      <c r="A35107">
        <v>2034</v>
      </c>
      <c r="B35107" t="s">
        <v>1035</v>
      </c>
      <c r="C35107" t="s">
        <v>1022</v>
      </c>
      <c r="D35107" t="s">
        <v>972</v>
      </c>
      <c r="E35107" t="s">
        <v>1018</v>
      </c>
      <c r="F35107" s="86">
        <v>18740.9471533818</v>
      </c>
    </row>
    <row r="35108" spans="1:6">
      <c r="A35108">
        <v>2035</v>
      </c>
      <c r="B35108" t="s">
        <v>1035</v>
      </c>
      <c r="C35108" t="s">
        <v>1022</v>
      </c>
      <c r="D35108" t="s">
        <v>972</v>
      </c>
      <c r="E35108" t="s">
        <v>1018</v>
      </c>
      <c r="F35108" s="86">
        <v>18809.9070759684</v>
      </c>
    </row>
    <row r="35109" spans="1:6">
      <c r="A35109">
        <v>2036</v>
      </c>
      <c r="B35109" t="s">
        <v>1035</v>
      </c>
      <c r="C35109" t="s">
        <v>1022</v>
      </c>
      <c r="D35109" t="s">
        <v>972</v>
      </c>
      <c r="E35109" t="s">
        <v>1018</v>
      </c>
      <c r="F35109" s="86">
        <v>18901.952042189601</v>
      </c>
    </row>
    <row r="35110" spans="1:6">
      <c r="A35110">
        <v>2037</v>
      </c>
      <c r="B35110" t="s">
        <v>1035</v>
      </c>
      <c r="C35110" t="s">
        <v>1022</v>
      </c>
      <c r="D35110" t="s">
        <v>972</v>
      </c>
      <c r="E35110" t="s">
        <v>1018</v>
      </c>
      <c r="F35110" s="86">
        <v>18989.763334623301</v>
      </c>
    </row>
    <row r="35111" spans="1:6">
      <c r="A35111">
        <v>2038</v>
      </c>
      <c r="B35111" t="s">
        <v>1035</v>
      </c>
      <c r="C35111" t="s">
        <v>1022</v>
      </c>
      <c r="D35111" t="s">
        <v>972</v>
      </c>
      <c r="E35111" t="s">
        <v>1018</v>
      </c>
      <c r="F35111" s="86">
        <v>19099.505294715302</v>
      </c>
    </row>
    <row r="35112" spans="1:6">
      <c r="A35112">
        <v>2039</v>
      </c>
      <c r="B35112" t="s">
        <v>1035</v>
      </c>
      <c r="C35112" t="s">
        <v>1022</v>
      </c>
      <c r="D35112" t="s">
        <v>972</v>
      </c>
      <c r="E35112" t="s">
        <v>1018</v>
      </c>
      <c r="F35112" s="86">
        <v>19209.667721526399</v>
      </c>
    </row>
    <row r="35113" spans="1:6">
      <c r="A35113">
        <v>2040</v>
      </c>
      <c r="B35113" t="s">
        <v>1035</v>
      </c>
      <c r="C35113" t="s">
        <v>1022</v>
      </c>
      <c r="D35113" t="s">
        <v>972</v>
      </c>
      <c r="E35113" t="s">
        <v>1018</v>
      </c>
      <c r="F35113" s="86">
        <v>19344.014020390001</v>
      </c>
    </row>
    <row r="35114" spans="1:6">
      <c r="A35114">
        <v>2041</v>
      </c>
      <c r="B35114" t="s">
        <v>1035</v>
      </c>
      <c r="C35114" t="s">
        <v>1022</v>
      </c>
      <c r="D35114" t="s">
        <v>972</v>
      </c>
      <c r="E35114" t="s">
        <v>1018</v>
      </c>
      <c r="F35114" s="86">
        <v>19486.485344305402</v>
      </c>
    </row>
    <row r="35115" spans="1:6">
      <c r="A35115">
        <v>2042</v>
      </c>
      <c r="B35115" t="s">
        <v>1035</v>
      </c>
      <c r="C35115" t="s">
        <v>1022</v>
      </c>
      <c r="D35115" t="s">
        <v>972</v>
      </c>
      <c r="E35115" t="s">
        <v>1018</v>
      </c>
      <c r="F35115" s="86">
        <v>19669.2581735358</v>
      </c>
    </row>
    <row r="35116" spans="1:6">
      <c r="A35116">
        <v>2043</v>
      </c>
      <c r="B35116" t="s">
        <v>1035</v>
      </c>
      <c r="C35116" t="s">
        <v>1022</v>
      </c>
      <c r="D35116" t="s">
        <v>972</v>
      </c>
      <c r="E35116" t="s">
        <v>1018</v>
      </c>
      <c r="F35116" s="86">
        <v>19864.403515798898</v>
      </c>
    </row>
    <row r="35117" spans="1:6">
      <c r="A35117">
        <v>2044</v>
      </c>
      <c r="B35117" t="s">
        <v>1035</v>
      </c>
      <c r="C35117" t="s">
        <v>1022</v>
      </c>
      <c r="D35117" t="s">
        <v>972</v>
      </c>
      <c r="E35117" t="s">
        <v>1018</v>
      </c>
      <c r="F35117" s="86">
        <v>20061.3067440132</v>
      </c>
    </row>
    <row r="35118" spans="1:6">
      <c r="A35118">
        <v>2045</v>
      </c>
      <c r="B35118" t="s">
        <v>1035</v>
      </c>
      <c r="C35118" t="s">
        <v>1022</v>
      </c>
      <c r="D35118" t="s">
        <v>972</v>
      </c>
      <c r="E35118" t="s">
        <v>1018</v>
      </c>
      <c r="F35118" s="86">
        <v>20280.183654181401</v>
      </c>
    </row>
    <row r="35119" spans="1:6">
      <c r="A35119">
        <v>2046</v>
      </c>
      <c r="B35119" t="s">
        <v>1035</v>
      </c>
      <c r="C35119" t="s">
        <v>1022</v>
      </c>
      <c r="D35119" t="s">
        <v>972</v>
      </c>
      <c r="E35119" t="s">
        <v>1018</v>
      </c>
      <c r="F35119" s="86">
        <v>20504.8836313024</v>
      </c>
    </row>
    <row r="35120" spans="1:6">
      <c r="A35120">
        <v>2047</v>
      </c>
      <c r="B35120" t="s">
        <v>1035</v>
      </c>
      <c r="C35120" t="s">
        <v>1022</v>
      </c>
      <c r="D35120" t="s">
        <v>972</v>
      </c>
      <c r="E35120" t="s">
        <v>1018</v>
      </c>
      <c r="F35120" s="86">
        <v>20718.589784923701</v>
      </c>
    </row>
    <row r="35121" spans="1:6">
      <c r="A35121">
        <v>2048</v>
      </c>
      <c r="B35121" t="s">
        <v>1035</v>
      </c>
      <c r="C35121" t="s">
        <v>1022</v>
      </c>
      <c r="D35121" t="s">
        <v>972</v>
      </c>
      <c r="E35121" t="s">
        <v>1018</v>
      </c>
      <c r="F35121" s="86">
        <v>20938.1334681915</v>
      </c>
    </row>
    <row r="35122" spans="1:6">
      <c r="A35122">
        <v>2049</v>
      </c>
      <c r="B35122" t="s">
        <v>1035</v>
      </c>
      <c r="C35122" t="s">
        <v>1022</v>
      </c>
      <c r="D35122" t="s">
        <v>972</v>
      </c>
      <c r="E35122" t="s">
        <v>1018</v>
      </c>
      <c r="F35122" s="86">
        <v>21150.3419627886</v>
      </c>
    </row>
    <row r="35123" spans="1:6">
      <c r="A35123">
        <v>2050</v>
      </c>
      <c r="B35123" t="s">
        <v>1035</v>
      </c>
      <c r="C35123" t="s">
        <v>1022</v>
      </c>
      <c r="D35123" t="s">
        <v>972</v>
      </c>
      <c r="E35123" t="s">
        <v>1018</v>
      </c>
      <c r="F35123" s="86">
        <v>21345.6050000992</v>
      </c>
    </row>
    <row r="35124" spans="1:6">
      <c r="A35124">
        <v>2017</v>
      </c>
      <c r="B35124" t="s">
        <v>1036</v>
      </c>
      <c r="C35124" t="s">
        <v>1022</v>
      </c>
      <c r="D35124" t="s">
        <v>972</v>
      </c>
      <c r="E35124" t="s">
        <v>1018</v>
      </c>
      <c r="F35124" s="86">
        <v>20324.2479865807</v>
      </c>
    </row>
    <row r="35125" spans="1:6">
      <c r="A35125">
        <v>2018</v>
      </c>
      <c r="B35125" t="s">
        <v>1036</v>
      </c>
      <c r="C35125" t="s">
        <v>1022</v>
      </c>
      <c r="D35125" t="s">
        <v>972</v>
      </c>
      <c r="E35125" t="s">
        <v>1018</v>
      </c>
      <c r="F35125" s="86">
        <v>19337.165047688901</v>
      </c>
    </row>
    <row r="35126" spans="1:6">
      <c r="A35126">
        <v>2019</v>
      </c>
      <c r="B35126" t="s">
        <v>1036</v>
      </c>
      <c r="C35126" t="s">
        <v>1022</v>
      </c>
      <c r="D35126" t="s">
        <v>972</v>
      </c>
      <c r="E35126" t="s">
        <v>1018</v>
      </c>
      <c r="F35126" s="86">
        <v>19049.441126039801</v>
      </c>
    </row>
    <row r="35127" spans="1:6">
      <c r="A35127">
        <v>2020</v>
      </c>
      <c r="B35127" t="s">
        <v>1036</v>
      </c>
      <c r="C35127" t="s">
        <v>1022</v>
      </c>
      <c r="D35127" t="s">
        <v>972</v>
      </c>
      <c r="E35127" t="s">
        <v>1018</v>
      </c>
      <c r="F35127" s="86">
        <v>18710.5697226255</v>
      </c>
    </row>
    <row r="35128" spans="1:6">
      <c r="A35128">
        <v>2021</v>
      </c>
      <c r="B35128" t="s">
        <v>1036</v>
      </c>
      <c r="C35128" t="s">
        <v>1022</v>
      </c>
      <c r="D35128" t="s">
        <v>972</v>
      </c>
      <c r="E35128" t="s">
        <v>1018</v>
      </c>
      <c r="F35128" s="86">
        <v>18402.212911846302</v>
      </c>
    </row>
    <row r="35129" spans="1:6">
      <c r="A35129">
        <v>2022</v>
      </c>
      <c r="B35129" t="s">
        <v>1036</v>
      </c>
      <c r="C35129" t="s">
        <v>1022</v>
      </c>
      <c r="D35129" t="s">
        <v>972</v>
      </c>
      <c r="E35129" t="s">
        <v>1018</v>
      </c>
      <c r="F35129" s="86">
        <v>18104.496231650399</v>
      </c>
    </row>
    <row r="35130" spans="1:6">
      <c r="A35130">
        <v>2023</v>
      </c>
      <c r="B35130" t="s">
        <v>1036</v>
      </c>
      <c r="C35130" t="s">
        <v>1022</v>
      </c>
      <c r="D35130" t="s">
        <v>972</v>
      </c>
      <c r="E35130" t="s">
        <v>1018</v>
      </c>
      <c r="F35130" s="86">
        <v>17821.131643368899</v>
      </c>
    </row>
    <row r="35131" spans="1:6">
      <c r="A35131">
        <v>2024</v>
      </c>
      <c r="B35131" t="s">
        <v>1036</v>
      </c>
      <c r="C35131" t="s">
        <v>1022</v>
      </c>
      <c r="D35131" t="s">
        <v>972</v>
      </c>
      <c r="E35131" t="s">
        <v>1018</v>
      </c>
      <c r="F35131" s="86">
        <v>17550.807155851599</v>
      </c>
    </row>
    <row r="35132" spans="1:6">
      <c r="A35132">
        <v>2025</v>
      </c>
      <c r="B35132" t="s">
        <v>1036</v>
      </c>
      <c r="C35132" t="s">
        <v>1022</v>
      </c>
      <c r="D35132" t="s">
        <v>972</v>
      </c>
      <c r="E35132" t="s">
        <v>1018</v>
      </c>
      <c r="F35132" s="86">
        <v>17270.699010414901</v>
      </c>
    </row>
    <row r="35133" spans="1:6">
      <c r="A35133">
        <v>2026</v>
      </c>
      <c r="B35133" t="s">
        <v>1036</v>
      </c>
      <c r="C35133" t="s">
        <v>1022</v>
      </c>
      <c r="D35133" t="s">
        <v>972</v>
      </c>
      <c r="E35133" t="s">
        <v>1018</v>
      </c>
      <c r="F35133" s="86">
        <v>17026.8812753565</v>
      </c>
    </row>
    <row r="35134" spans="1:6">
      <c r="A35134">
        <v>2027</v>
      </c>
      <c r="B35134" t="s">
        <v>1036</v>
      </c>
      <c r="C35134" t="s">
        <v>1022</v>
      </c>
      <c r="D35134" t="s">
        <v>972</v>
      </c>
      <c r="E35134" t="s">
        <v>1018</v>
      </c>
      <c r="F35134" s="86">
        <v>16794.667011253201</v>
      </c>
    </row>
    <row r="35135" spans="1:6">
      <c r="A35135">
        <v>2028</v>
      </c>
      <c r="B35135" t="s">
        <v>1036</v>
      </c>
      <c r="C35135" t="s">
        <v>1022</v>
      </c>
      <c r="D35135" t="s">
        <v>972</v>
      </c>
      <c r="E35135" t="s">
        <v>1018</v>
      </c>
      <c r="F35135" s="86">
        <v>16576.876256416301</v>
      </c>
    </row>
    <row r="35136" spans="1:6">
      <c r="A35136">
        <v>2029</v>
      </c>
      <c r="B35136" t="s">
        <v>1036</v>
      </c>
      <c r="C35136" t="s">
        <v>1022</v>
      </c>
      <c r="D35136" t="s">
        <v>972</v>
      </c>
      <c r="E35136" t="s">
        <v>1018</v>
      </c>
      <c r="F35136" s="86">
        <v>16380.827563434301</v>
      </c>
    </row>
    <row r="35137" spans="1:6">
      <c r="A35137">
        <v>2030</v>
      </c>
      <c r="B35137" t="s">
        <v>1036</v>
      </c>
      <c r="C35137" t="s">
        <v>1022</v>
      </c>
      <c r="D35137" t="s">
        <v>972</v>
      </c>
      <c r="E35137" t="s">
        <v>1018</v>
      </c>
      <c r="F35137" s="86">
        <v>16210.452305990901</v>
      </c>
    </row>
    <row r="35138" spans="1:6">
      <c r="A35138">
        <v>2031</v>
      </c>
      <c r="B35138" t="s">
        <v>1036</v>
      </c>
      <c r="C35138" t="s">
        <v>1022</v>
      </c>
      <c r="D35138" t="s">
        <v>972</v>
      </c>
      <c r="E35138" t="s">
        <v>1018</v>
      </c>
      <c r="F35138" s="86">
        <v>16038.4444695577</v>
      </c>
    </row>
    <row r="35139" spans="1:6">
      <c r="A35139">
        <v>2032</v>
      </c>
      <c r="B35139" t="s">
        <v>1036</v>
      </c>
      <c r="C35139" t="s">
        <v>1022</v>
      </c>
      <c r="D35139" t="s">
        <v>972</v>
      </c>
      <c r="E35139" t="s">
        <v>1018</v>
      </c>
      <c r="F35139" s="86">
        <v>15900.048624932801</v>
      </c>
    </row>
    <row r="35140" spans="1:6">
      <c r="A35140">
        <v>2033</v>
      </c>
      <c r="B35140" t="s">
        <v>1036</v>
      </c>
      <c r="C35140" t="s">
        <v>1022</v>
      </c>
      <c r="D35140" t="s">
        <v>972</v>
      </c>
      <c r="E35140" t="s">
        <v>1018</v>
      </c>
      <c r="F35140" s="86">
        <v>15781.252133480501</v>
      </c>
    </row>
    <row r="35141" spans="1:6">
      <c r="A35141">
        <v>2034</v>
      </c>
      <c r="B35141" t="s">
        <v>1036</v>
      </c>
      <c r="C35141" t="s">
        <v>1022</v>
      </c>
      <c r="D35141" t="s">
        <v>972</v>
      </c>
      <c r="E35141" t="s">
        <v>1018</v>
      </c>
      <c r="F35141" s="86">
        <v>15685.724656788199</v>
      </c>
    </row>
    <row r="35142" spans="1:6">
      <c r="A35142">
        <v>2035</v>
      </c>
      <c r="B35142" t="s">
        <v>1036</v>
      </c>
      <c r="C35142" t="s">
        <v>1022</v>
      </c>
      <c r="D35142" t="s">
        <v>972</v>
      </c>
      <c r="E35142" t="s">
        <v>1018</v>
      </c>
      <c r="F35142" s="86">
        <v>15608.2320576722</v>
      </c>
    </row>
    <row r="35143" spans="1:6">
      <c r="A35143">
        <v>2036</v>
      </c>
      <c r="B35143" t="s">
        <v>1036</v>
      </c>
      <c r="C35143" t="s">
        <v>1022</v>
      </c>
      <c r="D35143" t="s">
        <v>972</v>
      </c>
      <c r="E35143" t="s">
        <v>1018</v>
      </c>
      <c r="F35143" s="86">
        <v>15543.7554506005</v>
      </c>
    </row>
    <row r="35144" spans="1:6">
      <c r="A35144">
        <v>2037</v>
      </c>
      <c r="B35144" t="s">
        <v>1036</v>
      </c>
      <c r="C35144" t="s">
        <v>1022</v>
      </c>
      <c r="D35144" t="s">
        <v>972</v>
      </c>
      <c r="E35144" t="s">
        <v>1018</v>
      </c>
      <c r="F35144" s="86">
        <v>15490.0874914409</v>
      </c>
    </row>
    <row r="35145" spans="1:6">
      <c r="A35145">
        <v>2038</v>
      </c>
      <c r="B35145" t="s">
        <v>1036</v>
      </c>
      <c r="C35145" t="s">
        <v>1022</v>
      </c>
      <c r="D35145" t="s">
        <v>972</v>
      </c>
      <c r="E35145" t="s">
        <v>1018</v>
      </c>
      <c r="F35145" s="86">
        <v>15428.158847131501</v>
      </c>
    </row>
    <row r="35146" spans="1:6">
      <c r="A35146">
        <v>2039</v>
      </c>
      <c r="B35146" t="s">
        <v>1036</v>
      </c>
      <c r="C35146" t="s">
        <v>1022</v>
      </c>
      <c r="D35146" t="s">
        <v>972</v>
      </c>
      <c r="E35146" t="s">
        <v>1018</v>
      </c>
      <c r="F35146" s="86">
        <v>15393.3899298871</v>
      </c>
    </row>
    <row r="35147" spans="1:6">
      <c r="A35147">
        <v>2040</v>
      </c>
      <c r="B35147" t="s">
        <v>1036</v>
      </c>
      <c r="C35147" t="s">
        <v>1022</v>
      </c>
      <c r="D35147" t="s">
        <v>972</v>
      </c>
      <c r="E35147" t="s">
        <v>1018</v>
      </c>
      <c r="F35147" s="86">
        <v>15365.8586120786</v>
      </c>
    </row>
    <row r="35148" spans="1:6">
      <c r="A35148">
        <v>2041</v>
      </c>
      <c r="B35148" t="s">
        <v>1036</v>
      </c>
      <c r="C35148" t="s">
        <v>1022</v>
      </c>
      <c r="D35148" t="s">
        <v>972</v>
      </c>
      <c r="E35148" t="s">
        <v>1018</v>
      </c>
      <c r="F35148" s="86">
        <v>15361.9603291532</v>
      </c>
    </row>
    <row r="35149" spans="1:6">
      <c r="A35149">
        <v>2042</v>
      </c>
      <c r="B35149" t="s">
        <v>1036</v>
      </c>
      <c r="C35149" t="s">
        <v>1022</v>
      </c>
      <c r="D35149" t="s">
        <v>972</v>
      </c>
      <c r="E35149" t="s">
        <v>1018</v>
      </c>
      <c r="F35149" s="86">
        <v>15477.2405359561</v>
      </c>
    </row>
    <row r="35150" spans="1:6">
      <c r="A35150">
        <v>2043</v>
      </c>
      <c r="B35150" t="s">
        <v>1036</v>
      </c>
      <c r="C35150" t="s">
        <v>1022</v>
      </c>
      <c r="D35150" t="s">
        <v>972</v>
      </c>
      <c r="E35150" t="s">
        <v>1018</v>
      </c>
      <c r="F35150" s="86">
        <v>15601.602217435</v>
      </c>
    </row>
    <row r="35151" spans="1:6">
      <c r="A35151">
        <v>2044</v>
      </c>
      <c r="B35151" t="s">
        <v>1036</v>
      </c>
      <c r="C35151" t="s">
        <v>1022</v>
      </c>
      <c r="D35151" t="s">
        <v>972</v>
      </c>
      <c r="E35151" t="s">
        <v>1018</v>
      </c>
      <c r="F35151" s="86">
        <v>15732.3980128726</v>
      </c>
    </row>
    <row r="35152" spans="1:6">
      <c r="A35152">
        <v>2045</v>
      </c>
      <c r="B35152" t="s">
        <v>1036</v>
      </c>
      <c r="C35152" t="s">
        <v>1022</v>
      </c>
      <c r="D35152" t="s">
        <v>972</v>
      </c>
      <c r="E35152" t="s">
        <v>1018</v>
      </c>
      <c r="F35152" s="86">
        <v>15848.6265743772</v>
      </c>
    </row>
    <row r="35153" spans="1:6">
      <c r="A35153">
        <v>2046</v>
      </c>
      <c r="B35153" t="s">
        <v>1036</v>
      </c>
      <c r="C35153" t="s">
        <v>1022</v>
      </c>
      <c r="D35153" t="s">
        <v>972</v>
      </c>
      <c r="E35153" t="s">
        <v>1018</v>
      </c>
      <c r="F35153" s="86">
        <v>15986.651778732499</v>
      </c>
    </row>
    <row r="35154" spans="1:6">
      <c r="A35154">
        <v>2047</v>
      </c>
      <c r="B35154" t="s">
        <v>1036</v>
      </c>
      <c r="C35154" t="s">
        <v>1022</v>
      </c>
      <c r="D35154" t="s">
        <v>972</v>
      </c>
      <c r="E35154" t="s">
        <v>1018</v>
      </c>
      <c r="F35154" s="86">
        <v>16124.8591950707</v>
      </c>
    </row>
    <row r="35155" spans="1:6">
      <c r="A35155">
        <v>2048</v>
      </c>
      <c r="B35155" t="s">
        <v>1036</v>
      </c>
      <c r="C35155" t="s">
        <v>1022</v>
      </c>
      <c r="D35155" t="s">
        <v>972</v>
      </c>
      <c r="E35155" t="s">
        <v>1018</v>
      </c>
      <c r="F35155" s="86">
        <v>16260.834082724699</v>
      </c>
    </row>
    <row r="35156" spans="1:6">
      <c r="A35156">
        <v>2049</v>
      </c>
      <c r="B35156" t="s">
        <v>1036</v>
      </c>
      <c r="C35156" t="s">
        <v>1022</v>
      </c>
      <c r="D35156" t="s">
        <v>972</v>
      </c>
      <c r="E35156" t="s">
        <v>1018</v>
      </c>
      <c r="F35156" s="86">
        <v>16393.8850405577</v>
      </c>
    </row>
    <row r="35157" spans="1:6">
      <c r="A35157">
        <v>2050</v>
      </c>
      <c r="B35157" t="s">
        <v>1036</v>
      </c>
      <c r="C35157" t="s">
        <v>1022</v>
      </c>
      <c r="D35157" t="s">
        <v>972</v>
      </c>
      <c r="E35157" t="s">
        <v>1018</v>
      </c>
      <c r="F35157" s="86">
        <v>16524.288191045202</v>
      </c>
    </row>
    <row r="35158" spans="1:6">
      <c r="A35158">
        <v>2017</v>
      </c>
      <c r="B35158" t="s">
        <v>1037</v>
      </c>
      <c r="C35158" t="s">
        <v>1022</v>
      </c>
      <c r="D35158" t="s">
        <v>972</v>
      </c>
      <c r="E35158" t="s">
        <v>1018</v>
      </c>
      <c r="F35158" s="86">
        <v>10858.8973804989</v>
      </c>
    </row>
    <row r="35159" spans="1:6">
      <c r="A35159">
        <v>2018</v>
      </c>
      <c r="B35159" t="s">
        <v>1037</v>
      </c>
      <c r="C35159" t="s">
        <v>1022</v>
      </c>
      <c r="D35159" t="s">
        <v>972</v>
      </c>
      <c r="E35159" t="s">
        <v>1018</v>
      </c>
      <c r="F35159" s="86">
        <v>10331.618448106799</v>
      </c>
    </row>
    <row r="35160" spans="1:6">
      <c r="A35160">
        <v>2019</v>
      </c>
      <c r="B35160" t="s">
        <v>1037</v>
      </c>
      <c r="C35160" t="s">
        <v>1022</v>
      </c>
      <c r="D35160" t="s">
        <v>972</v>
      </c>
      <c r="E35160" t="s">
        <v>1018</v>
      </c>
      <c r="F35160" s="86">
        <v>10177.9930457624</v>
      </c>
    </row>
    <row r="35161" spans="1:6">
      <c r="A35161">
        <v>2020</v>
      </c>
      <c r="B35161" t="s">
        <v>1037</v>
      </c>
      <c r="C35161" t="s">
        <v>1022</v>
      </c>
      <c r="D35161" t="s">
        <v>972</v>
      </c>
      <c r="E35161" t="s">
        <v>1018</v>
      </c>
      <c r="F35161" s="86">
        <v>9997.0345614092894</v>
      </c>
    </row>
    <row r="35162" spans="1:6">
      <c r="A35162">
        <v>2021</v>
      </c>
      <c r="B35162" t="s">
        <v>1037</v>
      </c>
      <c r="C35162" t="s">
        <v>1022</v>
      </c>
      <c r="D35162" t="s">
        <v>972</v>
      </c>
      <c r="E35162" t="s">
        <v>1018</v>
      </c>
      <c r="F35162" s="86">
        <v>9832.3748308526992</v>
      </c>
    </row>
    <row r="35163" spans="1:6">
      <c r="A35163">
        <v>2022</v>
      </c>
      <c r="B35163" t="s">
        <v>1037</v>
      </c>
      <c r="C35163" t="s">
        <v>1022</v>
      </c>
      <c r="D35163" t="s">
        <v>972</v>
      </c>
      <c r="E35163" t="s">
        <v>1018</v>
      </c>
      <c r="F35163" s="86">
        <v>9673.3952724877108</v>
      </c>
    </row>
    <row r="35164" spans="1:6">
      <c r="A35164">
        <v>2023</v>
      </c>
      <c r="B35164" t="s">
        <v>1037</v>
      </c>
      <c r="C35164" t="s">
        <v>1022</v>
      </c>
      <c r="D35164" t="s">
        <v>972</v>
      </c>
      <c r="E35164" t="s">
        <v>1018</v>
      </c>
      <c r="F35164" s="86">
        <v>9522.0793067826598</v>
      </c>
    </row>
    <row r="35165" spans="1:6">
      <c r="A35165">
        <v>2024</v>
      </c>
      <c r="B35165" t="s">
        <v>1037</v>
      </c>
      <c r="C35165" t="s">
        <v>1022</v>
      </c>
      <c r="D35165" t="s">
        <v>972</v>
      </c>
      <c r="E35165" t="s">
        <v>1018</v>
      </c>
      <c r="F35165" s="86">
        <v>9377.7256107773192</v>
      </c>
    </row>
    <row r="35166" spans="1:6">
      <c r="A35166">
        <v>2025</v>
      </c>
      <c r="B35166" t="s">
        <v>1037</v>
      </c>
      <c r="C35166" t="s">
        <v>1022</v>
      </c>
      <c r="D35166" t="s">
        <v>972</v>
      </c>
      <c r="E35166" t="s">
        <v>1018</v>
      </c>
      <c r="F35166" s="86">
        <v>9228.1383741622394</v>
      </c>
    </row>
    <row r="35167" spans="1:6">
      <c r="A35167">
        <v>2026</v>
      </c>
      <c r="B35167" t="s">
        <v>1037</v>
      </c>
      <c r="C35167" t="s">
        <v>1022</v>
      </c>
      <c r="D35167" t="s">
        <v>972</v>
      </c>
      <c r="E35167" t="s">
        <v>1018</v>
      </c>
      <c r="F35167" s="86">
        <v>9097.9351772395094</v>
      </c>
    </row>
    <row r="35168" spans="1:6">
      <c r="A35168">
        <v>2027</v>
      </c>
      <c r="B35168" t="s">
        <v>1037</v>
      </c>
      <c r="C35168" t="s">
        <v>1022</v>
      </c>
      <c r="D35168" t="s">
        <v>972</v>
      </c>
      <c r="E35168" t="s">
        <v>1018</v>
      </c>
      <c r="F35168" s="86">
        <v>8973.9250318785307</v>
      </c>
    </row>
    <row r="35169" spans="1:6">
      <c r="A35169">
        <v>2028</v>
      </c>
      <c r="B35169" t="s">
        <v>1037</v>
      </c>
      <c r="C35169" t="s">
        <v>1022</v>
      </c>
      <c r="D35169" t="s">
        <v>972</v>
      </c>
      <c r="E35169" t="s">
        <v>1018</v>
      </c>
      <c r="F35169" s="86">
        <v>8857.61509886147</v>
      </c>
    </row>
    <row r="35170" spans="1:6">
      <c r="A35170">
        <v>2029</v>
      </c>
      <c r="B35170" t="s">
        <v>1037</v>
      </c>
      <c r="C35170" t="s">
        <v>1022</v>
      </c>
      <c r="D35170" t="s">
        <v>972</v>
      </c>
      <c r="E35170" t="s">
        <v>1018</v>
      </c>
      <c r="F35170" s="86">
        <v>8752.9174567899609</v>
      </c>
    </row>
    <row r="35171" spans="1:6">
      <c r="A35171">
        <v>2030</v>
      </c>
      <c r="B35171" t="s">
        <v>1037</v>
      </c>
      <c r="C35171" t="s">
        <v>1022</v>
      </c>
      <c r="D35171" t="s">
        <v>972</v>
      </c>
      <c r="E35171" t="s">
        <v>1018</v>
      </c>
      <c r="F35171" s="86">
        <v>8661.9360099861806</v>
      </c>
    </row>
    <row r="35172" spans="1:6">
      <c r="A35172">
        <v>2031</v>
      </c>
      <c r="B35172" t="s">
        <v>1037</v>
      </c>
      <c r="C35172" t="s">
        <v>1022</v>
      </c>
      <c r="D35172" t="s">
        <v>972</v>
      </c>
      <c r="E35172" t="s">
        <v>1018</v>
      </c>
      <c r="F35172" s="86">
        <v>8570.0849062705292</v>
      </c>
    </row>
    <row r="35173" spans="1:6">
      <c r="A35173">
        <v>2032</v>
      </c>
      <c r="B35173" t="s">
        <v>1037</v>
      </c>
      <c r="C35173" t="s">
        <v>1022</v>
      </c>
      <c r="D35173" t="s">
        <v>972</v>
      </c>
      <c r="E35173" t="s">
        <v>1018</v>
      </c>
      <c r="F35173" s="86">
        <v>8496.2018372928505</v>
      </c>
    </row>
    <row r="35174" spans="1:6">
      <c r="A35174">
        <v>2033</v>
      </c>
      <c r="B35174" t="s">
        <v>1037</v>
      </c>
      <c r="C35174" t="s">
        <v>1022</v>
      </c>
      <c r="D35174" t="s">
        <v>972</v>
      </c>
      <c r="E35174" t="s">
        <v>1018</v>
      </c>
      <c r="F35174" s="86">
        <v>8432.8003365072891</v>
      </c>
    </row>
    <row r="35175" spans="1:6">
      <c r="A35175">
        <v>2034</v>
      </c>
      <c r="B35175" t="s">
        <v>1037</v>
      </c>
      <c r="C35175" t="s">
        <v>1022</v>
      </c>
      <c r="D35175" t="s">
        <v>972</v>
      </c>
      <c r="E35175" t="s">
        <v>1018</v>
      </c>
      <c r="F35175" s="86">
        <v>8381.8349989685994</v>
      </c>
    </row>
    <row r="35176" spans="1:6">
      <c r="A35176">
        <v>2035</v>
      </c>
      <c r="B35176" t="s">
        <v>1037</v>
      </c>
      <c r="C35176" t="s">
        <v>1022</v>
      </c>
      <c r="D35176" t="s">
        <v>972</v>
      </c>
      <c r="E35176" t="s">
        <v>1018</v>
      </c>
      <c r="F35176" s="86">
        <v>8340.4974032031605</v>
      </c>
    </row>
    <row r="35177" spans="1:6">
      <c r="A35177">
        <v>2036</v>
      </c>
      <c r="B35177" t="s">
        <v>1037</v>
      </c>
      <c r="C35177" t="s">
        <v>1022</v>
      </c>
      <c r="D35177" t="s">
        <v>972</v>
      </c>
      <c r="E35177" t="s">
        <v>1018</v>
      </c>
      <c r="F35177" s="86">
        <v>8306.0980188035192</v>
      </c>
    </row>
    <row r="35178" spans="1:6">
      <c r="A35178">
        <v>2037</v>
      </c>
      <c r="B35178" t="s">
        <v>1037</v>
      </c>
      <c r="C35178" t="s">
        <v>1022</v>
      </c>
      <c r="D35178" t="s">
        <v>972</v>
      </c>
      <c r="E35178" t="s">
        <v>1018</v>
      </c>
      <c r="F35178" s="86">
        <v>8277.4579437068896</v>
      </c>
    </row>
    <row r="35179" spans="1:6">
      <c r="A35179">
        <v>2038</v>
      </c>
      <c r="B35179" t="s">
        <v>1037</v>
      </c>
      <c r="C35179" t="s">
        <v>1022</v>
      </c>
      <c r="D35179" t="s">
        <v>972</v>
      </c>
      <c r="E35179" t="s">
        <v>1018</v>
      </c>
      <c r="F35179" s="86">
        <v>8244.3909209928697</v>
      </c>
    </row>
    <row r="35180" spans="1:6">
      <c r="A35180">
        <v>2039</v>
      </c>
      <c r="B35180" t="s">
        <v>1037</v>
      </c>
      <c r="C35180" t="s">
        <v>1022</v>
      </c>
      <c r="D35180" t="s">
        <v>972</v>
      </c>
      <c r="E35180" t="s">
        <v>1018</v>
      </c>
      <c r="F35180" s="86">
        <v>8225.8287334461602</v>
      </c>
    </row>
    <row r="35181" spans="1:6">
      <c r="A35181">
        <v>2040</v>
      </c>
      <c r="B35181" t="s">
        <v>1037</v>
      </c>
      <c r="C35181" t="s">
        <v>1022</v>
      </c>
      <c r="D35181" t="s">
        <v>972</v>
      </c>
      <c r="E35181" t="s">
        <v>1018</v>
      </c>
      <c r="F35181" s="86">
        <v>8211.1289292119309</v>
      </c>
    </row>
    <row r="35182" spans="1:6">
      <c r="A35182">
        <v>2041</v>
      </c>
      <c r="B35182" t="s">
        <v>1037</v>
      </c>
      <c r="C35182" t="s">
        <v>1022</v>
      </c>
      <c r="D35182" t="s">
        <v>972</v>
      </c>
      <c r="E35182" t="s">
        <v>1018</v>
      </c>
      <c r="F35182" s="86">
        <v>8209.0681697418695</v>
      </c>
    </row>
    <row r="35183" spans="1:6">
      <c r="A35183">
        <v>2042</v>
      </c>
      <c r="B35183" t="s">
        <v>1037</v>
      </c>
      <c r="C35183" t="s">
        <v>1022</v>
      </c>
      <c r="D35183" t="s">
        <v>972</v>
      </c>
      <c r="E35183" t="s">
        <v>1018</v>
      </c>
      <c r="F35183" s="86">
        <v>8270.6920316608994</v>
      </c>
    </row>
    <row r="35184" spans="1:6">
      <c r="A35184">
        <v>2043</v>
      </c>
      <c r="B35184" t="s">
        <v>1037</v>
      </c>
      <c r="C35184" t="s">
        <v>1022</v>
      </c>
      <c r="D35184" t="s">
        <v>972</v>
      </c>
      <c r="E35184" t="s">
        <v>1018</v>
      </c>
      <c r="F35184" s="86">
        <v>8337.1693350851292</v>
      </c>
    </row>
    <row r="35185" spans="1:6">
      <c r="A35185">
        <v>2044</v>
      </c>
      <c r="B35185" t="s">
        <v>1037</v>
      </c>
      <c r="C35185" t="s">
        <v>1022</v>
      </c>
      <c r="D35185" t="s">
        <v>972</v>
      </c>
      <c r="E35185" t="s">
        <v>1018</v>
      </c>
      <c r="F35185" s="86">
        <v>8407.08606150175</v>
      </c>
    </row>
    <row r="35186" spans="1:6">
      <c r="A35186">
        <v>2045</v>
      </c>
      <c r="B35186" t="s">
        <v>1037</v>
      </c>
      <c r="C35186" t="s">
        <v>1022</v>
      </c>
      <c r="D35186" t="s">
        <v>972</v>
      </c>
      <c r="E35186" t="s">
        <v>1018</v>
      </c>
      <c r="F35186" s="86">
        <v>8469.2199034365494</v>
      </c>
    </row>
    <row r="35187" spans="1:6">
      <c r="A35187">
        <v>2046</v>
      </c>
      <c r="B35187" t="s">
        <v>1037</v>
      </c>
      <c r="C35187" t="s">
        <v>1022</v>
      </c>
      <c r="D35187" t="s">
        <v>972</v>
      </c>
      <c r="E35187" t="s">
        <v>1018</v>
      </c>
      <c r="F35187" s="86">
        <v>8543.0033474082993</v>
      </c>
    </row>
    <row r="35188" spans="1:6">
      <c r="A35188">
        <v>2047</v>
      </c>
      <c r="B35188" t="s">
        <v>1037</v>
      </c>
      <c r="C35188" t="s">
        <v>1022</v>
      </c>
      <c r="D35188" t="s">
        <v>972</v>
      </c>
      <c r="E35188" t="s">
        <v>1018</v>
      </c>
      <c r="F35188" s="86">
        <v>8616.8865067530805</v>
      </c>
    </row>
    <row r="35189" spans="1:6">
      <c r="A35189">
        <v>2048</v>
      </c>
      <c r="B35189" t="s">
        <v>1037</v>
      </c>
      <c r="C35189" t="s">
        <v>1022</v>
      </c>
      <c r="D35189" t="s">
        <v>972</v>
      </c>
      <c r="E35189" t="s">
        <v>1018</v>
      </c>
      <c r="F35189" s="86">
        <v>8689.5796756252294</v>
      </c>
    </row>
    <row r="35190" spans="1:6">
      <c r="A35190">
        <v>2049</v>
      </c>
      <c r="B35190" t="s">
        <v>1037</v>
      </c>
      <c r="C35190" t="s">
        <v>1022</v>
      </c>
      <c r="D35190" t="s">
        <v>972</v>
      </c>
      <c r="E35190" t="s">
        <v>1018</v>
      </c>
      <c r="F35190" s="86">
        <v>8760.7143577776606</v>
      </c>
    </row>
    <row r="35191" spans="1:6">
      <c r="A35191">
        <v>2050</v>
      </c>
      <c r="B35191" t="s">
        <v>1037</v>
      </c>
      <c r="C35191" t="s">
        <v>1022</v>
      </c>
      <c r="D35191" t="s">
        <v>972</v>
      </c>
      <c r="E35191" t="s">
        <v>1018</v>
      </c>
      <c r="F35191" s="86">
        <v>8830.4396903085999</v>
      </c>
    </row>
    <row r="35192" spans="1:6">
      <c r="A35192">
        <v>2017</v>
      </c>
      <c r="B35192" t="s">
        <v>1038</v>
      </c>
      <c r="C35192" t="s">
        <v>1022</v>
      </c>
      <c r="D35192" t="s">
        <v>972</v>
      </c>
      <c r="E35192" t="s">
        <v>1018</v>
      </c>
      <c r="F35192" s="86">
        <v>35581.106165158402</v>
      </c>
    </row>
    <row r="35193" spans="1:6">
      <c r="A35193">
        <v>2018</v>
      </c>
      <c r="B35193" t="s">
        <v>1038</v>
      </c>
      <c r="C35193" t="s">
        <v>1022</v>
      </c>
      <c r="D35193" t="s">
        <v>972</v>
      </c>
      <c r="E35193" t="s">
        <v>1018</v>
      </c>
      <c r="F35193" s="86">
        <v>34059.084131569303</v>
      </c>
    </row>
    <row r="35194" spans="1:6">
      <c r="A35194">
        <v>2019</v>
      </c>
      <c r="B35194" t="s">
        <v>1038</v>
      </c>
      <c r="C35194" t="s">
        <v>1022</v>
      </c>
      <c r="D35194" t="s">
        <v>972</v>
      </c>
      <c r="E35194" t="s">
        <v>1018</v>
      </c>
      <c r="F35194" s="86">
        <v>33648.528037922202</v>
      </c>
    </row>
    <row r="35195" spans="1:6">
      <c r="A35195">
        <v>2020</v>
      </c>
      <c r="B35195" t="s">
        <v>1038</v>
      </c>
      <c r="C35195" t="s">
        <v>1022</v>
      </c>
      <c r="D35195" t="s">
        <v>972</v>
      </c>
      <c r="E35195" t="s">
        <v>1018</v>
      </c>
      <c r="F35195" s="86">
        <v>33193.382236947698</v>
      </c>
    </row>
    <row r="35196" spans="1:6">
      <c r="A35196">
        <v>2021</v>
      </c>
      <c r="B35196" t="s">
        <v>1038</v>
      </c>
      <c r="C35196" t="s">
        <v>1022</v>
      </c>
      <c r="D35196" t="s">
        <v>972</v>
      </c>
      <c r="E35196" t="s">
        <v>1018</v>
      </c>
      <c r="F35196" s="86">
        <v>32716.887057789601</v>
      </c>
    </row>
    <row r="35197" spans="1:6">
      <c r="A35197">
        <v>2022</v>
      </c>
      <c r="B35197" t="s">
        <v>1038</v>
      </c>
      <c r="C35197" t="s">
        <v>1022</v>
      </c>
      <c r="D35197" t="s">
        <v>972</v>
      </c>
      <c r="E35197" t="s">
        <v>1018</v>
      </c>
      <c r="F35197" s="86">
        <v>32297.353238402</v>
      </c>
    </row>
    <row r="35198" spans="1:6">
      <c r="A35198">
        <v>2023</v>
      </c>
      <c r="B35198" t="s">
        <v>1038</v>
      </c>
      <c r="C35198" t="s">
        <v>1022</v>
      </c>
      <c r="D35198" t="s">
        <v>972</v>
      </c>
      <c r="E35198" t="s">
        <v>1018</v>
      </c>
      <c r="F35198" s="86">
        <v>31905.1266594443</v>
      </c>
    </row>
    <row r="35199" spans="1:6">
      <c r="A35199">
        <v>2024</v>
      </c>
      <c r="B35199" t="s">
        <v>1038</v>
      </c>
      <c r="C35199" t="s">
        <v>1022</v>
      </c>
      <c r="D35199" t="s">
        <v>972</v>
      </c>
      <c r="E35199" t="s">
        <v>1018</v>
      </c>
      <c r="F35199" s="86">
        <v>31535.3869634986</v>
      </c>
    </row>
    <row r="35200" spans="1:6">
      <c r="A35200">
        <v>2025</v>
      </c>
      <c r="B35200" t="s">
        <v>1038</v>
      </c>
      <c r="C35200" t="s">
        <v>1022</v>
      </c>
      <c r="D35200" t="s">
        <v>972</v>
      </c>
      <c r="E35200" t="s">
        <v>1018</v>
      </c>
      <c r="F35200" s="86">
        <v>31185.028278213598</v>
      </c>
    </row>
    <row r="35201" spans="1:6">
      <c r="A35201">
        <v>2026</v>
      </c>
      <c r="B35201" t="s">
        <v>1038</v>
      </c>
      <c r="C35201" t="s">
        <v>1022</v>
      </c>
      <c r="D35201" t="s">
        <v>972</v>
      </c>
      <c r="E35201" t="s">
        <v>1018</v>
      </c>
      <c r="F35201" s="86">
        <v>30856.361314080001</v>
      </c>
    </row>
    <row r="35202" spans="1:6">
      <c r="A35202">
        <v>2027</v>
      </c>
      <c r="B35202" t="s">
        <v>1038</v>
      </c>
      <c r="C35202" t="s">
        <v>1022</v>
      </c>
      <c r="D35202" t="s">
        <v>972</v>
      </c>
      <c r="E35202" t="s">
        <v>1018</v>
      </c>
      <c r="F35202" s="86">
        <v>30517.4369028531</v>
      </c>
    </row>
    <row r="35203" spans="1:6">
      <c r="A35203">
        <v>2028</v>
      </c>
      <c r="B35203" t="s">
        <v>1038</v>
      </c>
      <c r="C35203" t="s">
        <v>1022</v>
      </c>
      <c r="D35203" t="s">
        <v>972</v>
      </c>
      <c r="E35203" t="s">
        <v>1018</v>
      </c>
      <c r="F35203" s="86">
        <v>30236.572303785299</v>
      </c>
    </row>
    <row r="35204" spans="1:6">
      <c r="A35204">
        <v>2029</v>
      </c>
      <c r="B35204" t="s">
        <v>1038</v>
      </c>
      <c r="C35204" t="s">
        <v>1022</v>
      </c>
      <c r="D35204" t="s">
        <v>972</v>
      </c>
      <c r="E35204" t="s">
        <v>1018</v>
      </c>
      <c r="F35204" s="86">
        <v>29993.869372138899</v>
      </c>
    </row>
    <row r="35205" spans="1:6">
      <c r="A35205">
        <v>2030</v>
      </c>
      <c r="B35205" t="s">
        <v>1038</v>
      </c>
      <c r="C35205" t="s">
        <v>1022</v>
      </c>
      <c r="D35205" t="s">
        <v>972</v>
      </c>
      <c r="E35205" t="s">
        <v>1018</v>
      </c>
      <c r="F35205" s="86">
        <v>29794.921610905101</v>
      </c>
    </row>
    <row r="35206" spans="1:6">
      <c r="A35206">
        <v>2031</v>
      </c>
      <c r="B35206" t="s">
        <v>1038</v>
      </c>
      <c r="C35206" t="s">
        <v>1022</v>
      </c>
      <c r="D35206" t="s">
        <v>972</v>
      </c>
      <c r="E35206" t="s">
        <v>1018</v>
      </c>
      <c r="F35206" s="86">
        <v>29623.6982829439</v>
      </c>
    </row>
    <row r="35207" spans="1:6">
      <c r="A35207">
        <v>2032</v>
      </c>
      <c r="B35207" t="s">
        <v>1038</v>
      </c>
      <c r="C35207" t="s">
        <v>1022</v>
      </c>
      <c r="D35207" t="s">
        <v>972</v>
      </c>
      <c r="E35207" t="s">
        <v>1018</v>
      </c>
      <c r="F35207" s="86">
        <v>29467.529274572302</v>
      </c>
    </row>
    <row r="35208" spans="1:6">
      <c r="A35208">
        <v>2033</v>
      </c>
      <c r="B35208" t="s">
        <v>1038</v>
      </c>
      <c r="C35208" t="s">
        <v>1022</v>
      </c>
      <c r="D35208" t="s">
        <v>972</v>
      </c>
      <c r="E35208" t="s">
        <v>1018</v>
      </c>
      <c r="F35208" s="86">
        <v>29337.6614701334</v>
      </c>
    </row>
    <row r="35209" spans="1:6">
      <c r="A35209">
        <v>2034</v>
      </c>
      <c r="B35209" t="s">
        <v>1038</v>
      </c>
      <c r="C35209" t="s">
        <v>1022</v>
      </c>
      <c r="D35209" t="s">
        <v>972</v>
      </c>
      <c r="E35209" t="s">
        <v>1018</v>
      </c>
      <c r="F35209" s="86">
        <v>29242.386435421198</v>
      </c>
    </row>
    <row r="35210" spans="1:6">
      <c r="A35210">
        <v>2035</v>
      </c>
      <c r="B35210" t="s">
        <v>1038</v>
      </c>
      <c r="C35210" t="s">
        <v>1022</v>
      </c>
      <c r="D35210" t="s">
        <v>972</v>
      </c>
      <c r="E35210" t="s">
        <v>1018</v>
      </c>
      <c r="F35210" s="86">
        <v>29174.9238510699</v>
      </c>
    </row>
    <row r="35211" spans="1:6">
      <c r="A35211">
        <v>2036</v>
      </c>
      <c r="B35211" t="s">
        <v>1038</v>
      </c>
      <c r="C35211" t="s">
        <v>1022</v>
      </c>
      <c r="D35211" t="s">
        <v>972</v>
      </c>
      <c r="E35211" t="s">
        <v>1018</v>
      </c>
      <c r="F35211" s="86">
        <v>29125.257642968601</v>
      </c>
    </row>
    <row r="35212" spans="1:6">
      <c r="A35212">
        <v>2037</v>
      </c>
      <c r="B35212" t="s">
        <v>1038</v>
      </c>
      <c r="C35212" t="s">
        <v>1022</v>
      </c>
      <c r="D35212" t="s">
        <v>972</v>
      </c>
      <c r="E35212" t="s">
        <v>1018</v>
      </c>
      <c r="F35212" s="86">
        <v>29090.071257234798</v>
      </c>
    </row>
    <row r="35213" spans="1:6">
      <c r="A35213">
        <v>2038</v>
      </c>
      <c r="B35213" t="s">
        <v>1038</v>
      </c>
      <c r="C35213" t="s">
        <v>1022</v>
      </c>
      <c r="D35213" t="s">
        <v>972</v>
      </c>
      <c r="E35213" t="s">
        <v>1018</v>
      </c>
      <c r="F35213" s="86">
        <v>29072.273920198098</v>
      </c>
    </row>
    <row r="35214" spans="1:6">
      <c r="A35214">
        <v>2039</v>
      </c>
      <c r="B35214" t="s">
        <v>1038</v>
      </c>
      <c r="C35214" t="s">
        <v>1022</v>
      </c>
      <c r="D35214" t="s">
        <v>972</v>
      </c>
      <c r="E35214" t="s">
        <v>1018</v>
      </c>
      <c r="F35214" s="86">
        <v>29068.5304541847</v>
      </c>
    </row>
    <row r="35215" spans="1:6">
      <c r="A35215">
        <v>2040</v>
      </c>
      <c r="B35215" t="s">
        <v>1038</v>
      </c>
      <c r="C35215" t="s">
        <v>1022</v>
      </c>
      <c r="D35215" t="s">
        <v>972</v>
      </c>
      <c r="E35215" t="s">
        <v>1018</v>
      </c>
      <c r="F35215" s="86">
        <v>29079.6778404014</v>
      </c>
    </row>
    <row r="35216" spans="1:6">
      <c r="A35216">
        <v>2041</v>
      </c>
      <c r="B35216" t="s">
        <v>1038</v>
      </c>
      <c r="C35216" t="s">
        <v>1022</v>
      </c>
      <c r="D35216" t="s">
        <v>972</v>
      </c>
      <c r="E35216" t="s">
        <v>1018</v>
      </c>
      <c r="F35216" s="86">
        <v>29133.863816952002</v>
      </c>
    </row>
    <row r="35217" spans="1:6">
      <c r="A35217">
        <v>2042</v>
      </c>
      <c r="B35217" t="s">
        <v>1038</v>
      </c>
      <c r="C35217" t="s">
        <v>1022</v>
      </c>
      <c r="D35217" t="s">
        <v>972</v>
      </c>
      <c r="E35217" t="s">
        <v>1018</v>
      </c>
      <c r="F35217" s="86">
        <v>29306.5160302228</v>
      </c>
    </row>
    <row r="35218" spans="1:6">
      <c r="A35218">
        <v>2043</v>
      </c>
      <c r="B35218" t="s">
        <v>1038</v>
      </c>
      <c r="C35218" t="s">
        <v>1022</v>
      </c>
      <c r="D35218" t="s">
        <v>972</v>
      </c>
      <c r="E35218" t="s">
        <v>1018</v>
      </c>
      <c r="F35218" s="86">
        <v>29495.1473965574</v>
      </c>
    </row>
    <row r="35219" spans="1:6">
      <c r="A35219">
        <v>2044</v>
      </c>
      <c r="B35219" t="s">
        <v>1038</v>
      </c>
      <c r="C35219" t="s">
        <v>1022</v>
      </c>
      <c r="D35219" t="s">
        <v>972</v>
      </c>
      <c r="E35219" t="s">
        <v>1018</v>
      </c>
      <c r="F35219" s="86">
        <v>29695.854389544998</v>
      </c>
    </row>
    <row r="35220" spans="1:6">
      <c r="A35220">
        <v>2045</v>
      </c>
      <c r="B35220" t="s">
        <v>1038</v>
      </c>
      <c r="C35220" t="s">
        <v>1022</v>
      </c>
      <c r="D35220" t="s">
        <v>972</v>
      </c>
      <c r="E35220" t="s">
        <v>1018</v>
      </c>
      <c r="F35220" s="86">
        <v>29905.240368766099</v>
      </c>
    </row>
    <row r="35221" spans="1:6">
      <c r="A35221">
        <v>2046</v>
      </c>
      <c r="B35221" t="s">
        <v>1038</v>
      </c>
      <c r="C35221" t="s">
        <v>1022</v>
      </c>
      <c r="D35221" t="s">
        <v>972</v>
      </c>
      <c r="E35221" t="s">
        <v>1018</v>
      </c>
      <c r="F35221" s="86">
        <v>30118.528259111801</v>
      </c>
    </row>
    <row r="35222" spans="1:6">
      <c r="A35222">
        <v>2047</v>
      </c>
      <c r="B35222" t="s">
        <v>1038</v>
      </c>
      <c r="C35222" t="s">
        <v>1022</v>
      </c>
      <c r="D35222" t="s">
        <v>972</v>
      </c>
      <c r="E35222" t="s">
        <v>1018</v>
      </c>
      <c r="F35222" s="86">
        <v>30330.531279861199</v>
      </c>
    </row>
    <row r="35223" spans="1:6">
      <c r="A35223">
        <v>2048</v>
      </c>
      <c r="B35223" t="s">
        <v>1038</v>
      </c>
      <c r="C35223" t="s">
        <v>1022</v>
      </c>
      <c r="D35223" t="s">
        <v>972</v>
      </c>
      <c r="E35223" t="s">
        <v>1018</v>
      </c>
      <c r="F35223" s="86">
        <v>30535.287310836498</v>
      </c>
    </row>
    <row r="35224" spans="1:6">
      <c r="A35224">
        <v>2049</v>
      </c>
      <c r="B35224" t="s">
        <v>1038</v>
      </c>
      <c r="C35224" t="s">
        <v>1022</v>
      </c>
      <c r="D35224" t="s">
        <v>972</v>
      </c>
      <c r="E35224" t="s">
        <v>1018</v>
      </c>
      <c r="F35224" s="86">
        <v>30731.729614050299</v>
      </c>
    </row>
    <row r="35225" spans="1:6">
      <c r="A35225">
        <v>2050</v>
      </c>
      <c r="B35225" t="s">
        <v>1038</v>
      </c>
      <c r="C35225" t="s">
        <v>1022</v>
      </c>
      <c r="D35225" t="s">
        <v>972</v>
      </c>
      <c r="E35225" t="s">
        <v>1018</v>
      </c>
      <c r="F35225" s="86">
        <v>30920.899752179001</v>
      </c>
    </row>
    <row r="35226" spans="1:6">
      <c r="A35226">
        <v>2017</v>
      </c>
      <c r="B35226" t="s">
        <v>1039</v>
      </c>
      <c r="C35226" t="s">
        <v>1022</v>
      </c>
      <c r="D35226" t="s">
        <v>972</v>
      </c>
      <c r="E35226" t="s">
        <v>1018</v>
      </c>
      <c r="F35226" s="86">
        <v>60587.349042781003</v>
      </c>
    </row>
    <row r="35227" spans="1:6">
      <c r="A35227">
        <v>2018</v>
      </c>
      <c r="B35227" t="s">
        <v>1039</v>
      </c>
      <c r="C35227" t="s">
        <v>1022</v>
      </c>
      <c r="D35227" t="s">
        <v>972</v>
      </c>
      <c r="E35227" t="s">
        <v>1018</v>
      </c>
      <c r="F35227" s="86">
        <v>58006.272820041399</v>
      </c>
    </row>
    <row r="35228" spans="1:6">
      <c r="A35228">
        <v>2019</v>
      </c>
      <c r="B35228" t="s">
        <v>1039</v>
      </c>
      <c r="C35228" t="s">
        <v>1022</v>
      </c>
      <c r="D35228" t="s">
        <v>972</v>
      </c>
      <c r="E35228" t="s">
        <v>1018</v>
      </c>
      <c r="F35228" s="86">
        <v>57318.007875248302</v>
      </c>
    </row>
    <row r="35229" spans="1:6">
      <c r="A35229">
        <v>2020</v>
      </c>
      <c r="B35229" t="s">
        <v>1039</v>
      </c>
      <c r="C35229" t="s">
        <v>1022</v>
      </c>
      <c r="D35229" t="s">
        <v>972</v>
      </c>
      <c r="E35229" t="s">
        <v>1018</v>
      </c>
      <c r="F35229" s="86">
        <v>56553.568094107897</v>
      </c>
    </row>
    <row r="35230" spans="1:6">
      <c r="A35230">
        <v>2021</v>
      </c>
      <c r="B35230" t="s">
        <v>1039</v>
      </c>
      <c r="C35230" t="s">
        <v>1022</v>
      </c>
      <c r="D35230" t="s">
        <v>972</v>
      </c>
      <c r="E35230" t="s">
        <v>1018</v>
      </c>
      <c r="F35230" s="86">
        <v>55752.4730909055</v>
      </c>
    </row>
    <row r="35231" spans="1:6">
      <c r="A35231">
        <v>2022</v>
      </c>
      <c r="B35231" t="s">
        <v>1039</v>
      </c>
      <c r="C35231" t="s">
        <v>1022</v>
      </c>
      <c r="D35231" t="s">
        <v>972</v>
      </c>
      <c r="E35231" t="s">
        <v>1018</v>
      </c>
      <c r="F35231" s="86">
        <v>55048.1698506096</v>
      </c>
    </row>
    <row r="35232" spans="1:6">
      <c r="A35232">
        <v>2023</v>
      </c>
      <c r="B35232" t="s">
        <v>1039</v>
      </c>
      <c r="C35232" t="s">
        <v>1022</v>
      </c>
      <c r="D35232" t="s">
        <v>972</v>
      </c>
      <c r="E35232" t="s">
        <v>1018</v>
      </c>
      <c r="F35232" s="86">
        <v>54390.1055861649</v>
      </c>
    </row>
    <row r="35233" spans="1:6">
      <c r="A35233">
        <v>2024</v>
      </c>
      <c r="B35233" t="s">
        <v>1039</v>
      </c>
      <c r="C35233" t="s">
        <v>1022</v>
      </c>
      <c r="D35233" t="s">
        <v>972</v>
      </c>
      <c r="E35233" t="s">
        <v>1018</v>
      </c>
      <c r="F35233" s="86">
        <v>53769.967100494403</v>
      </c>
    </row>
    <row r="35234" spans="1:6">
      <c r="A35234">
        <v>2025</v>
      </c>
      <c r="B35234" t="s">
        <v>1039</v>
      </c>
      <c r="C35234" t="s">
        <v>1022</v>
      </c>
      <c r="D35234" t="s">
        <v>972</v>
      </c>
      <c r="E35234" t="s">
        <v>1018</v>
      </c>
      <c r="F35234" s="86">
        <v>53182.361800313898</v>
      </c>
    </row>
    <row r="35235" spans="1:6">
      <c r="A35235">
        <v>2026</v>
      </c>
      <c r="B35235" t="s">
        <v>1039</v>
      </c>
      <c r="C35235" t="s">
        <v>1022</v>
      </c>
      <c r="D35235" t="s">
        <v>972</v>
      </c>
      <c r="E35235" t="s">
        <v>1018</v>
      </c>
      <c r="F35235" s="86">
        <v>52631.1291474139</v>
      </c>
    </row>
    <row r="35236" spans="1:6">
      <c r="A35236">
        <v>2027</v>
      </c>
      <c r="B35236" t="s">
        <v>1039</v>
      </c>
      <c r="C35236" t="s">
        <v>1022</v>
      </c>
      <c r="D35236" t="s">
        <v>972</v>
      </c>
      <c r="E35236" t="s">
        <v>1018</v>
      </c>
      <c r="F35236" s="86">
        <v>52061.775672844597</v>
      </c>
    </row>
    <row r="35237" spans="1:6">
      <c r="A35237">
        <v>2028</v>
      </c>
      <c r="B35237" t="s">
        <v>1039</v>
      </c>
      <c r="C35237" t="s">
        <v>1022</v>
      </c>
      <c r="D35237" t="s">
        <v>972</v>
      </c>
      <c r="E35237" t="s">
        <v>1018</v>
      </c>
      <c r="F35237" s="86">
        <v>51590.927474025702</v>
      </c>
    </row>
    <row r="35238" spans="1:6">
      <c r="A35238">
        <v>2029</v>
      </c>
      <c r="B35238" t="s">
        <v>1039</v>
      </c>
      <c r="C35238" t="s">
        <v>1022</v>
      </c>
      <c r="D35238" t="s">
        <v>972</v>
      </c>
      <c r="E35238" t="s">
        <v>1018</v>
      </c>
      <c r="F35238" s="86">
        <v>51184.763750525897</v>
      </c>
    </row>
    <row r="35239" spans="1:6">
      <c r="A35239">
        <v>2030</v>
      </c>
      <c r="B35239" t="s">
        <v>1039</v>
      </c>
      <c r="C35239" t="s">
        <v>1022</v>
      </c>
      <c r="D35239" t="s">
        <v>972</v>
      </c>
      <c r="E35239" t="s">
        <v>1018</v>
      </c>
      <c r="F35239" s="86">
        <v>50853.044434466901</v>
      </c>
    </row>
    <row r="35240" spans="1:6">
      <c r="A35240">
        <v>2031</v>
      </c>
      <c r="B35240" t="s">
        <v>1039</v>
      </c>
      <c r="C35240" t="s">
        <v>1022</v>
      </c>
      <c r="D35240" t="s">
        <v>972</v>
      </c>
      <c r="E35240" t="s">
        <v>1018</v>
      </c>
      <c r="F35240" s="86">
        <v>50568.841143591897</v>
      </c>
    </row>
    <row r="35241" spans="1:6">
      <c r="A35241">
        <v>2032</v>
      </c>
      <c r="B35241" t="s">
        <v>1039</v>
      </c>
      <c r="C35241" t="s">
        <v>1022</v>
      </c>
      <c r="D35241" t="s">
        <v>972</v>
      </c>
      <c r="E35241" t="s">
        <v>1018</v>
      </c>
      <c r="F35241" s="86">
        <v>50310.984148664502</v>
      </c>
    </row>
    <row r="35242" spans="1:6">
      <c r="A35242">
        <v>2033</v>
      </c>
      <c r="B35242" t="s">
        <v>1039</v>
      </c>
      <c r="C35242" t="s">
        <v>1022</v>
      </c>
      <c r="D35242" t="s">
        <v>972</v>
      </c>
      <c r="E35242" t="s">
        <v>1018</v>
      </c>
      <c r="F35242" s="86">
        <v>50098.780943117898</v>
      </c>
    </row>
    <row r="35243" spans="1:6">
      <c r="A35243">
        <v>2034</v>
      </c>
      <c r="B35243" t="s">
        <v>1039</v>
      </c>
      <c r="C35243" t="s">
        <v>1022</v>
      </c>
      <c r="D35243" t="s">
        <v>972</v>
      </c>
      <c r="E35243" t="s">
        <v>1018</v>
      </c>
      <c r="F35243" s="86">
        <v>49945.842905037403</v>
      </c>
    </row>
    <row r="35244" spans="1:6">
      <c r="A35244">
        <v>2035</v>
      </c>
      <c r="B35244" t="s">
        <v>1039</v>
      </c>
      <c r="C35244" t="s">
        <v>1022</v>
      </c>
      <c r="D35244" t="s">
        <v>972</v>
      </c>
      <c r="E35244" t="s">
        <v>1018</v>
      </c>
      <c r="F35244" s="86">
        <v>49839.551458827198</v>
      </c>
    </row>
    <row r="35245" spans="1:6">
      <c r="A35245">
        <v>2036</v>
      </c>
      <c r="B35245" t="s">
        <v>1039</v>
      </c>
      <c r="C35245" t="s">
        <v>1022</v>
      </c>
      <c r="D35245" t="s">
        <v>972</v>
      </c>
      <c r="E35245" t="s">
        <v>1018</v>
      </c>
      <c r="F35245" s="86">
        <v>49762.013998657902</v>
      </c>
    </row>
    <row r="35246" spans="1:6">
      <c r="A35246">
        <v>2037</v>
      </c>
      <c r="B35246" t="s">
        <v>1039</v>
      </c>
      <c r="C35246" t="s">
        <v>1022</v>
      </c>
      <c r="D35246" t="s">
        <v>972</v>
      </c>
      <c r="E35246" t="s">
        <v>1018</v>
      </c>
      <c r="F35246" s="86">
        <v>49707.465662214701</v>
      </c>
    </row>
    <row r="35247" spans="1:6">
      <c r="A35247">
        <v>2038</v>
      </c>
      <c r="B35247" t="s">
        <v>1039</v>
      </c>
      <c r="C35247" t="s">
        <v>1022</v>
      </c>
      <c r="D35247" t="s">
        <v>972</v>
      </c>
      <c r="E35247" t="s">
        <v>1018</v>
      </c>
      <c r="F35247" s="86">
        <v>49681.193220368899</v>
      </c>
    </row>
    <row r="35248" spans="1:6">
      <c r="A35248">
        <v>2039</v>
      </c>
      <c r="B35248" t="s">
        <v>1039</v>
      </c>
      <c r="C35248" t="s">
        <v>1022</v>
      </c>
      <c r="D35248" t="s">
        <v>972</v>
      </c>
      <c r="E35248" t="s">
        <v>1018</v>
      </c>
      <c r="F35248" s="86">
        <v>49677.917002899398</v>
      </c>
    </row>
    <row r="35249" spans="1:6">
      <c r="A35249">
        <v>2040</v>
      </c>
      <c r="B35249" t="s">
        <v>1039</v>
      </c>
      <c r="C35249" t="s">
        <v>1022</v>
      </c>
      <c r="D35249" t="s">
        <v>972</v>
      </c>
      <c r="E35249" t="s">
        <v>1018</v>
      </c>
      <c r="F35249" s="86">
        <v>49699.417384952198</v>
      </c>
    </row>
    <row r="35250" spans="1:6">
      <c r="A35250">
        <v>2041</v>
      </c>
      <c r="B35250" t="s">
        <v>1039</v>
      </c>
      <c r="C35250" t="s">
        <v>1022</v>
      </c>
      <c r="D35250" t="s">
        <v>972</v>
      </c>
      <c r="E35250" t="s">
        <v>1018</v>
      </c>
      <c r="F35250" s="86">
        <v>49795.682319593398</v>
      </c>
    </row>
    <row r="35251" spans="1:6">
      <c r="A35251">
        <v>2042</v>
      </c>
      <c r="B35251" t="s">
        <v>1039</v>
      </c>
      <c r="C35251" t="s">
        <v>1022</v>
      </c>
      <c r="D35251" t="s">
        <v>972</v>
      </c>
      <c r="E35251" t="s">
        <v>1018</v>
      </c>
      <c r="F35251" s="86">
        <v>50094.728274692199</v>
      </c>
    </row>
    <row r="35252" spans="1:6">
      <c r="A35252">
        <v>2043</v>
      </c>
      <c r="B35252" t="s">
        <v>1039</v>
      </c>
      <c r="C35252" t="s">
        <v>1022</v>
      </c>
      <c r="D35252" t="s">
        <v>972</v>
      </c>
      <c r="E35252" t="s">
        <v>1018</v>
      </c>
      <c r="F35252" s="86">
        <v>50421.248395890303</v>
      </c>
    </row>
    <row r="35253" spans="1:6">
      <c r="A35253">
        <v>2044</v>
      </c>
      <c r="B35253" t="s">
        <v>1039</v>
      </c>
      <c r="C35253" t="s">
        <v>1022</v>
      </c>
      <c r="D35253" t="s">
        <v>972</v>
      </c>
      <c r="E35253" t="s">
        <v>1018</v>
      </c>
      <c r="F35253" s="86">
        <v>50768.663705801002</v>
      </c>
    </row>
    <row r="35254" spans="1:6">
      <c r="A35254">
        <v>2045</v>
      </c>
      <c r="B35254" t="s">
        <v>1039</v>
      </c>
      <c r="C35254" t="s">
        <v>1022</v>
      </c>
      <c r="D35254" t="s">
        <v>972</v>
      </c>
      <c r="E35254" t="s">
        <v>1018</v>
      </c>
      <c r="F35254" s="86">
        <v>51131.217728172698</v>
      </c>
    </row>
    <row r="35255" spans="1:6">
      <c r="A35255">
        <v>2046</v>
      </c>
      <c r="B35255" t="s">
        <v>1039</v>
      </c>
      <c r="C35255" t="s">
        <v>1022</v>
      </c>
      <c r="D35255" t="s">
        <v>972</v>
      </c>
      <c r="E35255" t="s">
        <v>1018</v>
      </c>
      <c r="F35255" s="86">
        <v>51500.772439892797</v>
      </c>
    </row>
    <row r="35256" spans="1:6">
      <c r="A35256">
        <v>2047</v>
      </c>
      <c r="B35256" t="s">
        <v>1039</v>
      </c>
      <c r="C35256" t="s">
        <v>1022</v>
      </c>
      <c r="D35256" t="s">
        <v>972</v>
      </c>
      <c r="E35256" t="s">
        <v>1018</v>
      </c>
      <c r="F35256" s="86">
        <v>51868.5075812383</v>
      </c>
    </row>
    <row r="35257" spans="1:6">
      <c r="A35257">
        <v>2048</v>
      </c>
      <c r="B35257" t="s">
        <v>1039</v>
      </c>
      <c r="C35257" t="s">
        <v>1022</v>
      </c>
      <c r="D35257" t="s">
        <v>972</v>
      </c>
      <c r="E35257" t="s">
        <v>1018</v>
      </c>
      <c r="F35257" s="86">
        <v>52224.281738952202</v>
      </c>
    </row>
    <row r="35258" spans="1:6">
      <c r="A35258">
        <v>2049</v>
      </c>
      <c r="B35258" t="s">
        <v>1039</v>
      </c>
      <c r="C35258" t="s">
        <v>1022</v>
      </c>
      <c r="D35258" t="s">
        <v>972</v>
      </c>
      <c r="E35258" t="s">
        <v>1018</v>
      </c>
      <c r="F35258" s="86">
        <v>52566.344267808803</v>
      </c>
    </row>
    <row r="35259" spans="1:6">
      <c r="A35259">
        <v>2050</v>
      </c>
      <c r="B35259" t="s">
        <v>1039</v>
      </c>
      <c r="C35259" t="s">
        <v>1022</v>
      </c>
      <c r="D35259" t="s">
        <v>972</v>
      </c>
      <c r="E35259" t="s">
        <v>1018</v>
      </c>
      <c r="F35259" s="86">
        <v>52896.625534536601</v>
      </c>
    </row>
    <row r="35260" spans="1:6">
      <c r="A35260">
        <v>2017</v>
      </c>
      <c r="B35260" t="s">
        <v>1040</v>
      </c>
      <c r="C35260" t="s">
        <v>1022</v>
      </c>
      <c r="D35260" t="s">
        <v>972</v>
      </c>
      <c r="E35260" t="s">
        <v>1018</v>
      </c>
      <c r="F35260" s="86">
        <v>132472.01930020799</v>
      </c>
    </row>
    <row r="35261" spans="1:6">
      <c r="A35261">
        <v>2018</v>
      </c>
      <c r="B35261" t="s">
        <v>1040</v>
      </c>
      <c r="C35261" t="s">
        <v>1022</v>
      </c>
      <c r="D35261" t="s">
        <v>972</v>
      </c>
      <c r="E35261" t="s">
        <v>1018</v>
      </c>
      <c r="F35261" s="86">
        <v>131775.18147938399</v>
      </c>
    </row>
    <row r="35262" spans="1:6">
      <c r="A35262">
        <v>2019</v>
      </c>
      <c r="B35262" t="s">
        <v>1040</v>
      </c>
      <c r="C35262" t="s">
        <v>1022</v>
      </c>
      <c r="D35262" t="s">
        <v>972</v>
      </c>
      <c r="E35262" t="s">
        <v>1018</v>
      </c>
      <c r="F35262" s="86">
        <v>130439.679754857</v>
      </c>
    </row>
    <row r="35263" spans="1:6">
      <c r="A35263">
        <v>2020</v>
      </c>
      <c r="B35263" t="s">
        <v>1040</v>
      </c>
      <c r="C35263" t="s">
        <v>1022</v>
      </c>
      <c r="D35263" t="s">
        <v>972</v>
      </c>
      <c r="E35263" t="s">
        <v>1018</v>
      </c>
      <c r="F35263" s="86">
        <v>128772.97160615399</v>
      </c>
    </row>
    <row r="35264" spans="1:6">
      <c r="A35264">
        <v>2021</v>
      </c>
      <c r="B35264" t="s">
        <v>1040</v>
      </c>
      <c r="C35264" t="s">
        <v>1022</v>
      </c>
      <c r="D35264" t="s">
        <v>972</v>
      </c>
      <c r="E35264" t="s">
        <v>1018</v>
      </c>
      <c r="F35264" s="86">
        <v>126995.72976857499</v>
      </c>
    </row>
    <row r="35265" spans="1:6">
      <c r="A35265">
        <v>2022</v>
      </c>
      <c r="B35265" t="s">
        <v>1040</v>
      </c>
      <c r="C35265" t="s">
        <v>1022</v>
      </c>
      <c r="D35265" t="s">
        <v>972</v>
      </c>
      <c r="E35265" t="s">
        <v>1018</v>
      </c>
      <c r="F35265" s="86">
        <v>125311.709223064</v>
      </c>
    </row>
    <row r="35266" spans="1:6">
      <c r="A35266">
        <v>2023</v>
      </c>
      <c r="B35266" t="s">
        <v>1040</v>
      </c>
      <c r="C35266" t="s">
        <v>1022</v>
      </c>
      <c r="D35266" t="s">
        <v>972</v>
      </c>
      <c r="E35266" t="s">
        <v>1018</v>
      </c>
      <c r="F35266" s="86">
        <v>123694.49559854199</v>
      </c>
    </row>
    <row r="35267" spans="1:6">
      <c r="A35267">
        <v>2024</v>
      </c>
      <c r="B35267" t="s">
        <v>1040</v>
      </c>
      <c r="C35267" t="s">
        <v>1022</v>
      </c>
      <c r="D35267" t="s">
        <v>972</v>
      </c>
      <c r="E35267" t="s">
        <v>1018</v>
      </c>
      <c r="F35267" s="86">
        <v>122145.19906079301</v>
      </c>
    </row>
    <row r="35268" spans="1:6">
      <c r="A35268">
        <v>2025</v>
      </c>
      <c r="B35268" t="s">
        <v>1040</v>
      </c>
      <c r="C35268" t="s">
        <v>1022</v>
      </c>
      <c r="D35268" t="s">
        <v>972</v>
      </c>
      <c r="E35268" t="s">
        <v>1018</v>
      </c>
      <c r="F35268" s="86">
        <v>120664.20212774099</v>
      </c>
    </row>
    <row r="35269" spans="1:6">
      <c r="A35269">
        <v>2026</v>
      </c>
      <c r="B35269" t="s">
        <v>1040</v>
      </c>
      <c r="C35269" t="s">
        <v>1022</v>
      </c>
      <c r="D35269" t="s">
        <v>972</v>
      </c>
      <c r="E35269" t="s">
        <v>1018</v>
      </c>
      <c r="F35269" s="86">
        <v>119282.74554722301</v>
      </c>
    </row>
    <row r="35270" spans="1:6">
      <c r="A35270">
        <v>2027</v>
      </c>
      <c r="B35270" t="s">
        <v>1040</v>
      </c>
      <c r="C35270" t="s">
        <v>1022</v>
      </c>
      <c r="D35270" t="s">
        <v>972</v>
      </c>
      <c r="E35270" t="s">
        <v>1018</v>
      </c>
      <c r="F35270" s="86">
        <v>118000.08446051501</v>
      </c>
    </row>
    <row r="35271" spans="1:6">
      <c r="A35271">
        <v>2028</v>
      </c>
      <c r="B35271" t="s">
        <v>1040</v>
      </c>
      <c r="C35271" t="s">
        <v>1022</v>
      </c>
      <c r="D35271" t="s">
        <v>972</v>
      </c>
      <c r="E35271" t="s">
        <v>1018</v>
      </c>
      <c r="F35271" s="86">
        <v>116834.196496787</v>
      </c>
    </row>
    <row r="35272" spans="1:6">
      <c r="A35272">
        <v>2029</v>
      </c>
      <c r="B35272" t="s">
        <v>1040</v>
      </c>
      <c r="C35272" t="s">
        <v>1022</v>
      </c>
      <c r="D35272" t="s">
        <v>972</v>
      </c>
      <c r="E35272" t="s">
        <v>1018</v>
      </c>
      <c r="F35272" s="86">
        <v>115735.09612859201</v>
      </c>
    </row>
    <row r="35273" spans="1:6">
      <c r="A35273">
        <v>2030</v>
      </c>
      <c r="B35273" t="s">
        <v>1040</v>
      </c>
      <c r="C35273" t="s">
        <v>1022</v>
      </c>
      <c r="D35273" t="s">
        <v>972</v>
      </c>
      <c r="E35273" t="s">
        <v>1018</v>
      </c>
      <c r="F35273" s="86">
        <v>114861.404765018</v>
      </c>
    </row>
    <row r="35274" spans="1:6">
      <c r="A35274">
        <v>2031</v>
      </c>
      <c r="B35274" t="s">
        <v>1040</v>
      </c>
      <c r="C35274" t="s">
        <v>1022</v>
      </c>
      <c r="D35274" t="s">
        <v>972</v>
      </c>
      <c r="E35274" t="s">
        <v>1018</v>
      </c>
      <c r="F35274" s="86">
        <v>114126.42073485799</v>
      </c>
    </row>
    <row r="35275" spans="1:6">
      <c r="A35275">
        <v>2032</v>
      </c>
      <c r="B35275" t="s">
        <v>1040</v>
      </c>
      <c r="C35275" t="s">
        <v>1022</v>
      </c>
      <c r="D35275" t="s">
        <v>972</v>
      </c>
      <c r="E35275" t="s">
        <v>1018</v>
      </c>
      <c r="F35275" s="86">
        <v>113469.401871544</v>
      </c>
    </row>
    <row r="35276" spans="1:6">
      <c r="A35276">
        <v>2033</v>
      </c>
      <c r="B35276" t="s">
        <v>1040</v>
      </c>
      <c r="C35276" t="s">
        <v>1022</v>
      </c>
      <c r="D35276" t="s">
        <v>972</v>
      </c>
      <c r="E35276" t="s">
        <v>1018</v>
      </c>
      <c r="F35276" s="86">
        <v>112846.69362001</v>
      </c>
    </row>
    <row r="35277" spans="1:6">
      <c r="A35277">
        <v>2034</v>
      </c>
      <c r="B35277" t="s">
        <v>1040</v>
      </c>
      <c r="C35277" t="s">
        <v>1022</v>
      </c>
      <c r="D35277" t="s">
        <v>972</v>
      </c>
      <c r="E35277" t="s">
        <v>1018</v>
      </c>
      <c r="F35277" s="86">
        <v>112275.252499576</v>
      </c>
    </row>
    <row r="35278" spans="1:6">
      <c r="A35278">
        <v>2035</v>
      </c>
      <c r="B35278" t="s">
        <v>1040</v>
      </c>
      <c r="C35278" t="s">
        <v>1022</v>
      </c>
      <c r="D35278" t="s">
        <v>972</v>
      </c>
      <c r="E35278" t="s">
        <v>1018</v>
      </c>
      <c r="F35278" s="86">
        <v>111755.074534824</v>
      </c>
    </row>
    <row r="35279" spans="1:6">
      <c r="A35279">
        <v>2036</v>
      </c>
      <c r="B35279" t="s">
        <v>1040</v>
      </c>
      <c r="C35279" t="s">
        <v>1022</v>
      </c>
      <c r="D35279" t="s">
        <v>972</v>
      </c>
      <c r="E35279" t="s">
        <v>1018</v>
      </c>
      <c r="F35279" s="86">
        <v>111210.24984596</v>
      </c>
    </row>
    <row r="35280" spans="1:6">
      <c r="A35280">
        <v>2037</v>
      </c>
      <c r="B35280" t="s">
        <v>1040</v>
      </c>
      <c r="C35280" t="s">
        <v>1022</v>
      </c>
      <c r="D35280" t="s">
        <v>972</v>
      </c>
      <c r="E35280" t="s">
        <v>1018</v>
      </c>
      <c r="F35280" s="86">
        <v>110749.850789384</v>
      </c>
    </row>
    <row r="35281" spans="1:6">
      <c r="A35281">
        <v>2038</v>
      </c>
      <c r="B35281" t="s">
        <v>1040</v>
      </c>
      <c r="C35281" t="s">
        <v>1022</v>
      </c>
      <c r="D35281" t="s">
        <v>972</v>
      </c>
      <c r="E35281" t="s">
        <v>1018</v>
      </c>
      <c r="F35281" s="86">
        <v>110326.687988618</v>
      </c>
    </row>
    <row r="35282" spans="1:6">
      <c r="A35282">
        <v>2039</v>
      </c>
      <c r="B35282" t="s">
        <v>1040</v>
      </c>
      <c r="C35282" t="s">
        <v>1022</v>
      </c>
      <c r="D35282" t="s">
        <v>972</v>
      </c>
      <c r="E35282" t="s">
        <v>1018</v>
      </c>
      <c r="F35282" s="86">
        <v>109971.395002662</v>
      </c>
    </row>
    <row r="35283" spans="1:6">
      <c r="A35283">
        <v>2040</v>
      </c>
      <c r="B35283" t="s">
        <v>1040</v>
      </c>
      <c r="C35283" t="s">
        <v>1022</v>
      </c>
      <c r="D35283" t="s">
        <v>972</v>
      </c>
      <c r="E35283" t="s">
        <v>1018</v>
      </c>
      <c r="F35283" s="86">
        <v>109698.56619580901</v>
      </c>
    </row>
    <row r="35284" spans="1:6">
      <c r="A35284">
        <v>2041</v>
      </c>
      <c r="B35284" t="s">
        <v>1040</v>
      </c>
      <c r="C35284" t="s">
        <v>1022</v>
      </c>
      <c r="D35284" t="s">
        <v>972</v>
      </c>
      <c r="E35284" t="s">
        <v>1018</v>
      </c>
      <c r="F35284" s="86">
        <v>109597.967717505</v>
      </c>
    </row>
    <row r="35285" spans="1:6">
      <c r="A35285">
        <v>2042</v>
      </c>
      <c r="B35285" t="s">
        <v>1040</v>
      </c>
      <c r="C35285" t="s">
        <v>1022</v>
      </c>
      <c r="D35285" t="s">
        <v>972</v>
      </c>
      <c r="E35285" t="s">
        <v>1018</v>
      </c>
      <c r="F35285" s="86">
        <v>109919.85946754301</v>
      </c>
    </row>
    <row r="35286" spans="1:6">
      <c r="A35286">
        <v>2043</v>
      </c>
      <c r="B35286" t="s">
        <v>1040</v>
      </c>
      <c r="C35286" t="s">
        <v>1022</v>
      </c>
      <c r="D35286" t="s">
        <v>972</v>
      </c>
      <c r="E35286" t="s">
        <v>1018</v>
      </c>
      <c r="F35286" s="86">
        <v>110337.348597092</v>
      </c>
    </row>
    <row r="35287" spans="1:6">
      <c r="A35287">
        <v>2044</v>
      </c>
      <c r="B35287" t="s">
        <v>1040</v>
      </c>
      <c r="C35287" t="s">
        <v>1022</v>
      </c>
      <c r="D35287" t="s">
        <v>972</v>
      </c>
      <c r="E35287" t="s">
        <v>1018</v>
      </c>
      <c r="F35287" s="86">
        <v>110939.259999683</v>
      </c>
    </row>
    <row r="35288" spans="1:6">
      <c r="A35288">
        <v>2045</v>
      </c>
      <c r="B35288" t="s">
        <v>1040</v>
      </c>
      <c r="C35288" t="s">
        <v>1022</v>
      </c>
      <c r="D35288" t="s">
        <v>972</v>
      </c>
      <c r="E35288" t="s">
        <v>1018</v>
      </c>
      <c r="F35288" s="86">
        <v>111658.206142086</v>
      </c>
    </row>
    <row r="35289" spans="1:6">
      <c r="A35289">
        <v>2046</v>
      </c>
      <c r="B35289" t="s">
        <v>1040</v>
      </c>
      <c r="C35289" t="s">
        <v>1022</v>
      </c>
      <c r="D35289" t="s">
        <v>972</v>
      </c>
      <c r="E35289" t="s">
        <v>1018</v>
      </c>
      <c r="F35289" s="86">
        <v>112469.6808184</v>
      </c>
    </row>
    <row r="35290" spans="1:6">
      <c r="A35290">
        <v>2047</v>
      </c>
      <c r="B35290" t="s">
        <v>1040</v>
      </c>
      <c r="C35290" t="s">
        <v>1022</v>
      </c>
      <c r="D35290" t="s">
        <v>972</v>
      </c>
      <c r="E35290" t="s">
        <v>1018</v>
      </c>
      <c r="F35290" s="86">
        <v>113330.46613669601</v>
      </c>
    </row>
    <row r="35291" spans="1:6">
      <c r="A35291">
        <v>2048</v>
      </c>
      <c r="B35291" t="s">
        <v>1040</v>
      </c>
      <c r="C35291" t="s">
        <v>1022</v>
      </c>
      <c r="D35291" t="s">
        <v>972</v>
      </c>
      <c r="E35291" t="s">
        <v>1018</v>
      </c>
      <c r="F35291" s="86">
        <v>114136.01404467601</v>
      </c>
    </row>
    <row r="35292" spans="1:6">
      <c r="A35292">
        <v>2049</v>
      </c>
      <c r="B35292" t="s">
        <v>1040</v>
      </c>
      <c r="C35292" t="s">
        <v>1022</v>
      </c>
      <c r="D35292" t="s">
        <v>972</v>
      </c>
      <c r="E35292" t="s">
        <v>1018</v>
      </c>
      <c r="F35292" s="86">
        <v>114972.872133465</v>
      </c>
    </row>
    <row r="35293" spans="1:6">
      <c r="A35293">
        <v>2050</v>
      </c>
      <c r="B35293" t="s">
        <v>1040</v>
      </c>
      <c r="C35293" t="s">
        <v>1022</v>
      </c>
      <c r="D35293" t="s">
        <v>972</v>
      </c>
      <c r="E35293" t="s">
        <v>1018</v>
      </c>
      <c r="F35293" s="86">
        <v>115766.397377897</v>
      </c>
    </row>
    <row r="35294" spans="1:6">
      <c r="A35294">
        <v>2017</v>
      </c>
      <c r="B35294" t="s">
        <v>1041</v>
      </c>
      <c r="C35294" t="s">
        <v>1022</v>
      </c>
      <c r="D35294" t="s">
        <v>972</v>
      </c>
      <c r="E35294" t="s">
        <v>1018</v>
      </c>
      <c r="F35294" s="86">
        <v>52980.967502459003</v>
      </c>
    </row>
    <row r="35295" spans="1:6">
      <c r="A35295">
        <v>2018</v>
      </c>
      <c r="B35295" t="s">
        <v>1041</v>
      </c>
      <c r="C35295" t="s">
        <v>1022</v>
      </c>
      <c r="D35295" t="s">
        <v>972</v>
      </c>
      <c r="E35295" t="s">
        <v>1018</v>
      </c>
      <c r="F35295" s="86">
        <v>55280.041715334301</v>
      </c>
    </row>
    <row r="35296" spans="1:6">
      <c r="A35296">
        <v>2019</v>
      </c>
      <c r="B35296" t="s">
        <v>1041</v>
      </c>
      <c r="C35296" t="s">
        <v>1022</v>
      </c>
      <c r="D35296" t="s">
        <v>972</v>
      </c>
      <c r="E35296" t="s">
        <v>1018</v>
      </c>
      <c r="F35296" s="86">
        <v>55173.307128885703</v>
      </c>
    </row>
    <row r="35297" spans="1:6">
      <c r="A35297">
        <v>2020</v>
      </c>
      <c r="B35297" t="s">
        <v>1041</v>
      </c>
      <c r="C35297" t="s">
        <v>1022</v>
      </c>
      <c r="D35297" t="s">
        <v>972</v>
      </c>
      <c r="E35297" t="s">
        <v>1018</v>
      </c>
      <c r="F35297" s="86">
        <v>54980.446851186702</v>
      </c>
    </row>
    <row r="35298" spans="1:6">
      <c r="A35298">
        <v>2021</v>
      </c>
      <c r="B35298" t="s">
        <v>1041</v>
      </c>
      <c r="C35298" t="s">
        <v>1022</v>
      </c>
      <c r="D35298" t="s">
        <v>972</v>
      </c>
      <c r="E35298" t="s">
        <v>1018</v>
      </c>
      <c r="F35298" s="86">
        <v>54776.411729890002</v>
      </c>
    </row>
    <row r="35299" spans="1:6">
      <c r="A35299">
        <v>2022</v>
      </c>
      <c r="B35299" t="s">
        <v>1041</v>
      </c>
      <c r="C35299" t="s">
        <v>1022</v>
      </c>
      <c r="D35299" t="s">
        <v>972</v>
      </c>
      <c r="E35299" t="s">
        <v>1018</v>
      </c>
      <c r="F35299" s="86">
        <v>54602.089802811999</v>
      </c>
    </row>
    <row r="35300" spans="1:6">
      <c r="A35300">
        <v>2023</v>
      </c>
      <c r="B35300" t="s">
        <v>1041</v>
      </c>
      <c r="C35300" t="s">
        <v>1022</v>
      </c>
      <c r="D35300" t="s">
        <v>972</v>
      </c>
      <c r="E35300" t="s">
        <v>1018</v>
      </c>
      <c r="F35300" s="86">
        <v>54484.108864895999</v>
      </c>
    </row>
    <row r="35301" spans="1:6">
      <c r="A35301">
        <v>2024</v>
      </c>
      <c r="B35301" t="s">
        <v>1041</v>
      </c>
      <c r="C35301" t="s">
        <v>1022</v>
      </c>
      <c r="D35301" t="s">
        <v>972</v>
      </c>
      <c r="E35301" t="s">
        <v>1018</v>
      </c>
      <c r="F35301" s="86">
        <v>54368.875347799898</v>
      </c>
    </row>
    <row r="35302" spans="1:6">
      <c r="A35302">
        <v>2025</v>
      </c>
      <c r="B35302" t="s">
        <v>1041</v>
      </c>
      <c r="C35302" t="s">
        <v>1022</v>
      </c>
      <c r="D35302" t="s">
        <v>972</v>
      </c>
      <c r="E35302" t="s">
        <v>1018</v>
      </c>
      <c r="F35302" s="86">
        <v>54264.166391136103</v>
      </c>
    </row>
    <row r="35303" spans="1:6">
      <c r="A35303">
        <v>2026</v>
      </c>
      <c r="B35303" t="s">
        <v>1041</v>
      </c>
      <c r="C35303" t="s">
        <v>1022</v>
      </c>
      <c r="D35303" t="s">
        <v>972</v>
      </c>
      <c r="E35303" t="s">
        <v>1018</v>
      </c>
      <c r="F35303" s="86">
        <v>54199.332134993601</v>
      </c>
    </row>
    <row r="35304" spans="1:6">
      <c r="A35304">
        <v>2027</v>
      </c>
      <c r="B35304" t="s">
        <v>1041</v>
      </c>
      <c r="C35304" t="s">
        <v>1022</v>
      </c>
      <c r="D35304" t="s">
        <v>972</v>
      </c>
      <c r="E35304" t="s">
        <v>1018</v>
      </c>
      <c r="F35304" s="86">
        <v>54126.315581040202</v>
      </c>
    </row>
    <row r="35305" spans="1:6">
      <c r="A35305">
        <v>2028</v>
      </c>
      <c r="B35305" t="s">
        <v>1041</v>
      </c>
      <c r="C35305" t="s">
        <v>1022</v>
      </c>
      <c r="D35305" t="s">
        <v>972</v>
      </c>
      <c r="E35305" t="s">
        <v>1018</v>
      </c>
      <c r="F35305" s="86">
        <v>54064.572119208002</v>
      </c>
    </row>
    <row r="35306" spans="1:6">
      <c r="A35306">
        <v>2029</v>
      </c>
      <c r="B35306" t="s">
        <v>1041</v>
      </c>
      <c r="C35306" t="s">
        <v>1022</v>
      </c>
      <c r="D35306" t="s">
        <v>972</v>
      </c>
      <c r="E35306" t="s">
        <v>1018</v>
      </c>
      <c r="F35306" s="86">
        <v>54038.7886064169</v>
      </c>
    </row>
    <row r="35307" spans="1:6">
      <c r="A35307">
        <v>2030</v>
      </c>
      <c r="B35307" t="s">
        <v>1041</v>
      </c>
      <c r="C35307" t="s">
        <v>1022</v>
      </c>
      <c r="D35307" t="s">
        <v>972</v>
      </c>
      <c r="E35307" t="s">
        <v>1018</v>
      </c>
      <c r="F35307" s="86">
        <v>54089.475268390503</v>
      </c>
    </row>
    <row r="35308" spans="1:6">
      <c r="A35308">
        <v>2031</v>
      </c>
      <c r="B35308" t="s">
        <v>1041</v>
      </c>
      <c r="C35308" t="s">
        <v>1022</v>
      </c>
      <c r="D35308" t="s">
        <v>972</v>
      </c>
      <c r="E35308" t="s">
        <v>1018</v>
      </c>
      <c r="F35308" s="86">
        <v>54148.363310239503</v>
      </c>
    </row>
    <row r="35309" spans="1:6">
      <c r="A35309">
        <v>2032</v>
      </c>
      <c r="B35309" t="s">
        <v>1041</v>
      </c>
      <c r="C35309" t="s">
        <v>1022</v>
      </c>
      <c r="D35309" t="s">
        <v>972</v>
      </c>
      <c r="E35309" t="s">
        <v>1018</v>
      </c>
      <c r="F35309" s="86">
        <v>54191.774862541999</v>
      </c>
    </row>
    <row r="35310" spans="1:6">
      <c r="A35310">
        <v>2033</v>
      </c>
      <c r="B35310" t="s">
        <v>1041</v>
      </c>
      <c r="C35310" t="s">
        <v>1022</v>
      </c>
      <c r="D35310" t="s">
        <v>972</v>
      </c>
      <c r="E35310" t="s">
        <v>1018</v>
      </c>
      <c r="F35310" s="86">
        <v>54259.247929933299</v>
      </c>
    </row>
    <row r="35311" spans="1:6">
      <c r="A35311">
        <v>2034</v>
      </c>
      <c r="B35311" t="s">
        <v>1041</v>
      </c>
      <c r="C35311" t="s">
        <v>1022</v>
      </c>
      <c r="D35311" t="s">
        <v>972</v>
      </c>
      <c r="E35311" t="s">
        <v>1018</v>
      </c>
      <c r="F35311" s="86">
        <v>54354.710199530302</v>
      </c>
    </row>
    <row r="35312" spans="1:6">
      <c r="A35312">
        <v>2035</v>
      </c>
      <c r="B35312" t="s">
        <v>1041</v>
      </c>
      <c r="C35312" t="s">
        <v>1022</v>
      </c>
      <c r="D35312" t="s">
        <v>972</v>
      </c>
      <c r="E35312" t="s">
        <v>1018</v>
      </c>
      <c r="F35312" s="86">
        <v>54500.436887993499</v>
      </c>
    </row>
    <row r="35313" spans="1:6">
      <c r="A35313">
        <v>2036</v>
      </c>
      <c r="B35313" t="s">
        <v>1041</v>
      </c>
      <c r="C35313" t="s">
        <v>1022</v>
      </c>
      <c r="D35313" t="s">
        <v>972</v>
      </c>
      <c r="E35313" t="s">
        <v>1018</v>
      </c>
      <c r="F35313" s="86">
        <v>54695.438265121498</v>
      </c>
    </row>
    <row r="35314" spans="1:6">
      <c r="A35314">
        <v>2037</v>
      </c>
      <c r="B35314" t="s">
        <v>1041</v>
      </c>
      <c r="C35314" t="s">
        <v>1022</v>
      </c>
      <c r="D35314" t="s">
        <v>972</v>
      </c>
      <c r="E35314" t="s">
        <v>1018</v>
      </c>
      <c r="F35314" s="86">
        <v>54894.3438520942</v>
      </c>
    </row>
    <row r="35315" spans="1:6">
      <c r="A35315">
        <v>2038</v>
      </c>
      <c r="B35315" t="s">
        <v>1041</v>
      </c>
      <c r="C35315" t="s">
        <v>1022</v>
      </c>
      <c r="D35315" t="s">
        <v>972</v>
      </c>
      <c r="E35315" t="s">
        <v>1018</v>
      </c>
      <c r="F35315" s="86">
        <v>55128.878848284898</v>
      </c>
    </row>
    <row r="35316" spans="1:6">
      <c r="A35316">
        <v>2039</v>
      </c>
      <c r="B35316" t="s">
        <v>1041</v>
      </c>
      <c r="C35316" t="s">
        <v>1022</v>
      </c>
      <c r="D35316" t="s">
        <v>972</v>
      </c>
      <c r="E35316" t="s">
        <v>1018</v>
      </c>
      <c r="F35316" s="86">
        <v>55420.924562388602</v>
      </c>
    </row>
    <row r="35317" spans="1:6">
      <c r="A35317">
        <v>2040</v>
      </c>
      <c r="B35317" t="s">
        <v>1041</v>
      </c>
      <c r="C35317" t="s">
        <v>1022</v>
      </c>
      <c r="D35317" t="s">
        <v>972</v>
      </c>
      <c r="E35317" t="s">
        <v>1018</v>
      </c>
      <c r="F35317" s="86">
        <v>55744.070689748398</v>
      </c>
    </row>
    <row r="35318" spans="1:6">
      <c r="A35318">
        <v>2041</v>
      </c>
      <c r="B35318" t="s">
        <v>1041</v>
      </c>
      <c r="C35318" t="s">
        <v>1022</v>
      </c>
      <c r="D35318" t="s">
        <v>972</v>
      </c>
      <c r="E35318" t="s">
        <v>1018</v>
      </c>
      <c r="F35318" s="86">
        <v>56034.401923723497</v>
      </c>
    </row>
    <row r="35319" spans="1:6">
      <c r="A35319">
        <v>2042</v>
      </c>
      <c r="B35319" t="s">
        <v>1041</v>
      </c>
      <c r="C35319" t="s">
        <v>1022</v>
      </c>
      <c r="D35319" t="s">
        <v>972</v>
      </c>
      <c r="E35319" t="s">
        <v>1018</v>
      </c>
      <c r="F35319" s="86">
        <v>56236.055606338603</v>
      </c>
    </row>
    <row r="35320" spans="1:6">
      <c r="A35320">
        <v>2043</v>
      </c>
      <c r="B35320" t="s">
        <v>1041</v>
      </c>
      <c r="C35320" t="s">
        <v>1022</v>
      </c>
      <c r="D35320" t="s">
        <v>972</v>
      </c>
      <c r="E35320" t="s">
        <v>1018</v>
      </c>
      <c r="F35320" s="86">
        <v>56466.619303761501</v>
      </c>
    </row>
    <row r="35321" spans="1:6">
      <c r="A35321">
        <v>2044</v>
      </c>
      <c r="B35321" t="s">
        <v>1041</v>
      </c>
      <c r="C35321" t="s">
        <v>1022</v>
      </c>
      <c r="D35321" t="s">
        <v>972</v>
      </c>
      <c r="E35321" t="s">
        <v>1018</v>
      </c>
      <c r="F35321" s="86">
        <v>56757.902792954097</v>
      </c>
    </row>
    <row r="35322" spans="1:6">
      <c r="A35322">
        <v>2045</v>
      </c>
      <c r="B35322" t="s">
        <v>1041</v>
      </c>
      <c r="C35322" t="s">
        <v>1022</v>
      </c>
      <c r="D35322" t="s">
        <v>972</v>
      </c>
      <c r="E35322" t="s">
        <v>1018</v>
      </c>
      <c r="F35322" s="86">
        <v>57118.961445334498</v>
      </c>
    </row>
    <row r="35323" spans="1:6">
      <c r="A35323">
        <v>2046</v>
      </c>
      <c r="B35323" t="s">
        <v>1041</v>
      </c>
      <c r="C35323" t="s">
        <v>1022</v>
      </c>
      <c r="D35323" t="s">
        <v>972</v>
      </c>
      <c r="E35323" t="s">
        <v>1018</v>
      </c>
      <c r="F35323" s="86">
        <v>57491.834646975301</v>
      </c>
    </row>
    <row r="35324" spans="1:6">
      <c r="A35324">
        <v>2047</v>
      </c>
      <c r="B35324" t="s">
        <v>1041</v>
      </c>
      <c r="C35324" t="s">
        <v>1022</v>
      </c>
      <c r="D35324" t="s">
        <v>972</v>
      </c>
      <c r="E35324" t="s">
        <v>1018</v>
      </c>
      <c r="F35324" s="86">
        <v>57869.823307608603</v>
      </c>
    </row>
    <row r="35325" spans="1:6">
      <c r="A35325">
        <v>2048</v>
      </c>
      <c r="B35325" t="s">
        <v>1041</v>
      </c>
      <c r="C35325" t="s">
        <v>1022</v>
      </c>
      <c r="D35325" t="s">
        <v>972</v>
      </c>
      <c r="E35325" t="s">
        <v>1018</v>
      </c>
      <c r="F35325" s="86">
        <v>58247.754460344499</v>
      </c>
    </row>
    <row r="35326" spans="1:6">
      <c r="A35326">
        <v>2049</v>
      </c>
      <c r="B35326" t="s">
        <v>1041</v>
      </c>
      <c r="C35326" t="s">
        <v>1022</v>
      </c>
      <c r="D35326" t="s">
        <v>972</v>
      </c>
      <c r="E35326" t="s">
        <v>1018</v>
      </c>
      <c r="F35326" s="86">
        <v>58580.747254818503</v>
      </c>
    </row>
    <row r="35327" spans="1:6">
      <c r="A35327">
        <v>2050</v>
      </c>
      <c r="B35327" t="s">
        <v>1041</v>
      </c>
      <c r="C35327" t="s">
        <v>1022</v>
      </c>
      <c r="D35327" t="s">
        <v>972</v>
      </c>
      <c r="E35327" t="s">
        <v>1018</v>
      </c>
      <c r="F35327" s="86">
        <v>58908.916720462497</v>
      </c>
    </row>
    <row r="35328" spans="1:6">
      <c r="A35328">
        <v>2017</v>
      </c>
      <c r="B35328" t="s">
        <v>1042</v>
      </c>
      <c r="C35328" t="s">
        <v>1022</v>
      </c>
      <c r="D35328" t="s">
        <v>972</v>
      </c>
      <c r="E35328" t="s">
        <v>1018</v>
      </c>
      <c r="F35328" s="86">
        <v>1.5126714141464299</v>
      </c>
    </row>
    <row r="35329" spans="1:6">
      <c r="A35329">
        <v>2018</v>
      </c>
      <c r="B35329" t="s">
        <v>1042</v>
      </c>
      <c r="C35329" t="s">
        <v>1022</v>
      </c>
      <c r="D35329" t="s">
        <v>972</v>
      </c>
      <c r="E35329" t="s">
        <v>1018</v>
      </c>
      <c r="F35329" s="86">
        <v>1.7307340455358</v>
      </c>
    </row>
    <row r="35330" spans="1:6">
      <c r="A35330">
        <v>2019</v>
      </c>
      <c r="B35330" t="s">
        <v>1042</v>
      </c>
      <c r="C35330" t="s">
        <v>1022</v>
      </c>
      <c r="D35330" t="s">
        <v>972</v>
      </c>
      <c r="E35330" t="s">
        <v>1018</v>
      </c>
      <c r="F35330" s="86">
        <v>1.80677678889348</v>
      </c>
    </row>
    <row r="35331" spans="1:6">
      <c r="A35331">
        <v>2020</v>
      </c>
      <c r="B35331" t="s">
        <v>1042</v>
      </c>
      <c r="C35331" t="s">
        <v>1022</v>
      </c>
      <c r="D35331" t="s">
        <v>972</v>
      </c>
      <c r="E35331" t="s">
        <v>1018</v>
      </c>
      <c r="F35331" s="86">
        <v>1.87607980839653</v>
      </c>
    </row>
    <row r="35332" spans="1:6">
      <c r="A35332">
        <v>2021</v>
      </c>
      <c r="B35332" t="s">
        <v>1042</v>
      </c>
      <c r="C35332" t="s">
        <v>1022</v>
      </c>
      <c r="D35332" t="s">
        <v>972</v>
      </c>
      <c r="E35332" t="s">
        <v>1018</v>
      </c>
      <c r="F35332" s="86">
        <v>1.9351319579866899</v>
      </c>
    </row>
    <row r="35333" spans="1:6">
      <c r="A35333">
        <v>2022</v>
      </c>
      <c r="B35333" t="s">
        <v>1042</v>
      </c>
      <c r="C35333" t="s">
        <v>1022</v>
      </c>
      <c r="D35333" t="s">
        <v>972</v>
      </c>
      <c r="E35333" t="s">
        <v>1018</v>
      </c>
      <c r="F35333" s="86">
        <v>1.9887082054393801</v>
      </c>
    </row>
    <row r="35334" spans="1:6">
      <c r="A35334">
        <v>2023</v>
      </c>
      <c r="B35334" t="s">
        <v>1042</v>
      </c>
      <c r="C35334" t="s">
        <v>1022</v>
      </c>
      <c r="D35334" t="s">
        <v>972</v>
      </c>
      <c r="E35334" t="s">
        <v>1018</v>
      </c>
      <c r="F35334" s="86">
        <v>2.0300728988297601</v>
      </c>
    </row>
    <row r="35335" spans="1:6">
      <c r="A35335">
        <v>2024</v>
      </c>
      <c r="B35335" t="s">
        <v>1042</v>
      </c>
      <c r="C35335" t="s">
        <v>1022</v>
      </c>
      <c r="D35335" t="s">
        <v>972</v>
      </c>
      <c r="E35335" t="s">
        <v>1018</v>
      </c>
      <c r="F35335" s="86">
        <v>2.0555760711815401</v>
      </c>
    </row>
    <row r="35336" spans="1:6">
      <c r="A35336">
        <v>2025</v>
      </c>
      <c r="B35336" t="s">
        <v>1042</v>
      </c>
      <c r="C35336" t="s">
        <v>1022</v>
      </c>
      <c r="D35336" t="s">
        <v>972</v>
      </c>
      <c r="E35336" t="s">
        <v>1018</v>
      </c>
      <c r="F35336" s="86">
        <v>2.06174681859348</v>
      </c>
    </row>
    <row r="35337" spans="1:6">
      <c r="A35337">
        <v>2026</v>
      </c>
      <c r="B35337" t="s">
        <v>1042</v>
      </c>
      <c r="C35337" t="s">
        <v>1022</v>
      </c>
      <c r="D35337" t="s">
        <v>972</v>
      </c>
      <c r="E35337" t="s">
        <v>1018</v>
      </c>
      <c r="F35337" s="86">
        <v>2.0424750761578201</v>
      </c>
    </row>
    <row r="35338" spans="1:6">
      <c r="A35338">
        <v>2027</v>
      </c>
      <c r="B35338" t="s">
        <v>1042</v>
      </c>
      <c r="C35338" t="s">
        <v>1022</v>
      </c>
      <c r="D35338" t="s">
        <v>972</v>
      </c>
      <c r="E35338" t="s">
        <v>1018</v>
      </c>
      <c r="F35338" s="86">
        <v>2.0043774302680699</v>
      </c>
    </row>
    <row r="35339" spans="1:6">
      <c r="A35339">
        <v>2028</v>
      </c>
      <c r="B35339" t="s">
        <v>1042</v>
      </c>
      <c r="C35339" t="s">
        <v>1022</v>
      </c>
      <c r="D35339" t="s">
        <v>972</v>
      </c>
      <c r="E35339" t="s">
        <v>1018</v>
      </c>
      <c r="F35339" s="86">
        <v>1.94582661171871</v>
      </c>
    </row>
    <row r="35340" spans="1:6">
      <c r="A35340">
        <v>2029</v>
      </c>
      <c r="B35340" t="s">
        <v>1042</v>
      </c>
      <c r="C35340" t="s">
        <v>1022</v>
      </c>
      <c r="D35340" t="s">
        <v>972</v>
      </c>
      <c r="E35340" t="s">
        <v>1018</v>
      </c>
      <c r="F35340" s="86">
        <v>1.87149286598005</v>
      </c>
    </row>
    <row r="35341" spans="1:6">
      <c r="A35341">
        <v>2030</v>
      </c>
      <c r="B35341" t="s">
        <v>1042</v>
      </c>
      <c r="C35341" t="s">
        <v>1022</v>
      </c>
      <c r="D35341" t="s">
        <v>972</v>
      </c>
      <c r="E35341" t="s">
        <v>1018</v>
      </c>
      <c r="F35341" s="86">
        <v>1.78746494897537</v>
      </c>
    </row>
    <row r="35342" spans="1:6">
      <c r="A35342">
        <v>2031</v>
      </c>
      <c r="B35342" t="s">
        <v>1042</v>
      </c>
      <c r="C35342" t="s">
        <v>1022</v>
      </c>
      <c r="D35342" t="s">
        <v>972</v>
      </c>
      <c r="E35342" t="s">
        <v>1018</v>
      </c>
      <c r="F35342" s="86">
        <v>1.6990979436764799</v>
      </c>
    </row>
    <row r="35343" spans="1:6">
      <c r="A35343">
        <v>2032</v>
      </c>
      <c r="B35343" t="s">
        <v>1042</v>
      </c>
      <c r="C35343" t="s">
        <v>1022</v>
      </c>
      <c r="D35343" t="s">
        <v>972</v>
      </c>
      <c r="E35343" t="s">
        <v>1018</v>
      </c>
      <c r="F35343" s="86">
        <v>1.62064643250347</v>
      </c>
    </row>
    <row r="35344" spans="1:6">
      <c r="A35344">
        <v>2033</v>
      </c>
      <c r="B35344" t="s">
        <v>1042</v>
      </c>
      <c r="C35344" t="s">
        <v>1022</v>
      </c>
      <c r="D35344" t="s">
        <v>972</v>
      </c>
      <c r="E35344" t="s">
        <v>1018</v>
      </c>
      <c r="F35344" s="86">
        <v>1.55736190144946</v>
      </c>
    </row>
    <row r="35345" spans="1:6">
      <c r="A35345">
        <v>2034</v>
      </c>
      <c r="B35345" t="s">
        <v>1042</v>
      </c>
      <c r="C35345" t="s">
        <v>1022</v>
      </c>
      <c r="D35345" t="s">
        <v>972</v>
      </c>
      <c r="E35345" t="s">
        <v>1018</v>
      </c>
      <c r="F35345" s="86">
        <v>1.51440985153862</v>
      </c>
    </row>
    <row r="35346" spans="1:6">
      <c r="A35346">
        <v>2035</v>
      </c>
      <c r="B35346" t="s">
        <v>1042</v>
      </c>
      <c r="C35346" t="s">
        <v>1022</v>
      </c>
      <c r="D35346" t="s">
        <v>972</v>
      </c>
      <c r="E35346" t="s">
        <v>1018</v>
      </c>
      <c r="F35346" s="86">
        <v>1.4932319436180701</v>
      </c>
    </row>
    <row r="35347" spans="1:6">
      <c r="A35347">
        <v>2036</v>
      </c>
      <c r="B35347" t="s">
        <v>1042</v>
      </c>
      <c r="C35347" t="s">
        <v>1022</v>
      </c>
      <c r="D35347" t="s">
        <v>972</v>
      </c>
      <c r="E35347" t="s">
        <v>1018</v>
      </c>
      <c r="F35347" s="86">
        <v>1.4888825685207501</v>
      </c>
    </row>
    <row r="35348" spans="1:6">
      <c r="A35348">
        <v>2037</v>
      </c>
      <c r="B35348" t="s">
        <v>1042</v>
      </c>
      <c r="C35348" t="s">
        <v>1022</v>
      </c>
      <c r="D35348" t="s">
        <v>972</v>
      </c>
      <c r="E35348" t="s">
        <v>1018</v>
      </c>
      <c r="F35348" s="86">
        <v>1.5011066097391901</v>
      </c>
    </row>
    <row r="35349" spans="1:6">
      <c r="A35349">
        <v>2038</v>
      </c>
      <c r="B35349" t="s">
        <v>1042</v>
      </c>
      <c r="C35349" t="s">
        <v>1022</v>
      </c>
      <c r="D35349" t="s">
        <v>972</v>
      </c>
      <c r="E35349" t="s">
        <v>1018</v>
      </c>
      <c r="F35349" s="86">
        <v>1.5223890079526801</v>
      </c>
    </row>
    <row r="35350" spans="1:6">
      <c r="A35350">
        <v>2039</v>
      </c>
      <c r="B35350" t="s">
        <v>1042</v>
      </c>
      <c r="C35350" t="s">
        <v>1022</v>
      </c>
      <c r="D35350" t="s">
        <v>972</v>
      </c>
      <c r="E35350" t="s">
        <v>1018</v>
      </c>
      <c r="F35350" s="86">
        <v>1.54865742863453</v>
      </c>
    </row>
    <row r="35351" spans="1:6">
      <c r="A35351">
        <v>2040</v>
      </c>
      <c r="B35351" t="s">
        <v>1042</v>
      </c>
      <c r="C35351" t="s">
        <v>1022</v>
      </c>
      <c r="D35351" t="s">
        <v>972</v>
      </c>
      <c r="E35351" t="s">
        <v>1018</v>
      </c>
      <c r="F35351" s="86">
        <v>1.57760529606944</v>
      </c>
    </row>
    <row r="35352" spans="1:6">
      <c r="A35352">
        <v>2041</v>
      </c>
      <c r="B35352" t="s">
        <v>1042</v>
      </c>
      <c r="C35352" t="s">
        <v>1022</v>
      </c>
      <c r="D35352" t="s">
        <v>972</v>
      </c>
      <c r="E35352" t="s">
        <v>1018</v>
      </c>
      <c r="F35352" s="86">
        <v>1.6205159403017</v>
      </c>
    </row>
    <row r="35353" spans="1:6">
      <c r="A35353">
        <v>2042</v>
      </c>
      <c r="B35353" t="s">
        <v>1042</v>
      </c>
      <c r="C35353" t="s">
        <v>1022</v>
      </c>
      <c r="D35353" t="s">
        <v>972</v>
      </c>
      <c r="E35353" t="s">
        <v>1018</v>
      </c>
      <c r="F35353" s="86">
        <v>1.6648092188594099</v>
      </c>
    </row>
    <row r="35354" spans="1:6">
      <c r="A35354">
        <v>2043</v>
      </c>
      <c r="B35354" t="s">
        <v>1042</v>
      </c>
      <c r="C35354" t="s">
        <v>1022</v>
      </c>
      <c r="D35354" t="s">
        <v>972</v>
      </c>
      <c r="E35354" t="s">
        <v>1018</v>
      </c>
      <c r="F35354" s="86">
        <v>1.7080268715973099</v>
      </c>
    </row>
    <row r="35355" spans="1:6">
      <c r="A35355">
        <v>2044</v>
      </c>
      <c r="B35355" t="s">
        <v>1042</v>
      </c>
      <c r="C35355" t="s">
        <v>1022</v>
      </c>
      <c r="D35355" t="s">
        <v>972</v>
      </c>
      <c r="E35355" t="s">
        <v>1018</v>
      </c>
      <c r="F35355" s="86">
        <v>1.7551012571515801</v>
      </c>
    </row>
    <row r="35356" spans="1:6">
      <c r="A35356">
        <v>2045</v>
      </c>
      <c r="B35356" t="s">
        <v>1042</v>
      </c>
      <c r="C35356" t="s">
        <v>1022</v>
      </c>
      <c r="D35356" t="s">
        <v>972</v>
      </c>
      <c r="E35356" t="s">
        <v>1018</v>
      </c>
      <c r="F35356" s="86">
        <v>1.8033543385884101</v>
      </c>
    </row>
    <row r="35357" spans="1:6">
      <c r="A35357">
        <v>2046</v>
      </c>
      <c r="B35357" t="s">
        <v>1042</v>
      </c>
      <c r="C35357" t="s">
        <v>1022</v>
      </c>
      <c r="D35357" t="s">
        <v>972</v>
      </c>
      <c r="E35357" t="s">
        <v>1018</v>
      </c>
      <c r="F35357" s="86">
        <v>1.8522337960201201</v>
      </c>
    </row>
    <row r="35358" spans="1:6">
      <c r="A35358">
        <v>2047</v>
      </c>
      <c r="B35358" t="s">
        <v>1042</v>
      </c>
      <c r="C35358" t="s">
        <v>1022</v>
      </c>
      <c r="D35358" t="s">
        <v>972</v>
      </c>
      <c r="E35358" t="s">
        <v>1018</v>
      </c>
      <c r="F35358" s="86">
        <v>1.90110789979134</v>
      </c>
    </row>
    <row r="35359" spans="1:6">
      <c r="A35359">
        <v>2048</v>
      </c>
      <c r="B35359" t="s">
        <v>1042</v>
      </c>
      <c r="C35359" t="s">
        <v>1022</v>
      </c>
      <c r="D35359" t="s">
        <v>972</v>
      </c>
      <c r="E35359" t="s">
        <v>1018</v>
      </c>
      <c r="F35359" s="86">
        <v>1.9493839623345799</v>
      </c>
    </row>
    <row r="35360" spans="1:6">
      <c r="A35360">
        <v>2049</v>
      </c>
      <c r="B35360" t="s">
        <v>1042</v>
      </c>
      <c r="C35360" t="s">
        <v>1022</v>
      </c>
      <c r="D35360" t="s">
        <v>972</v>
      </c>
      <c r="E35360" t="s">
        <v>1018</v>
      </c>
      <c r="F35360" s="86">
        <v>1.9967800606833701</v>
      </c>
    </row>
    <row r="35361" spans="1:6">
      <c r="A35361">
        <v>2050</v>
      </c>
      <c r="B35361" t="s">
        <v>1042</v>
      </c>
      <c r="C35361" t="s">
        <v>1022</v>
      </c>
      <c r="D35361" t="s">
        <v>972</v>
      </c>
      <c r="E35361" t="s">
        <v>1018</v>
      </c>
      <c r="F35361" s="86">
        <v>2.0432022903437401</v>
      </c>
    </row>
    <row r="35362" spans="1:6">
      <c r="A35362">
        <v>2017</v>
      </c>
      <c r="B35362" t="s">
        <v>1043</v>
      </c>
      <c r="C35362" t="s">
        <v>1022</v>
      </c>
      <c r="D35362" t="s">
        <v>972</v>
      </c>
      <c r="E35362" t="s">
        <v>1018</v>
      </c>
      <c r="F35362" s="86">
        <v>141406.79369810299</v>
      </c>
    </row>
    <row r="35363" spans="1:6">
      <c r="A35363">
        <v>2018</v>
      </c>
      <c r="B35363" t="s">
        <v>1043</v>
      </c>
      <c r="C35363" t="s">
        <v>1022</v>
      </c>
      <c r="D35363" t="s">
        <v>972</v>
      </c>
      <c r="E35363" t="s">
        <v>1018</v>
      </c>
      <c r="F35363" s="86">
        <v>143201.43435980499</v>
      </c>
    </row>
    <row r="35364" spans="1:6">
      <c r="A35364">
        <v>2019</v>
      </c>
      <c r="B35364" t="s">
        <v>1043</v>
      </c>
      <c r="C35364" t="s">
        <v>1022</v>
      </c>
      <c r="D35364" t="s">
        <v>972</v>
      </c>
      <c r="E35364" t="s">
        <v>1018</v>
      </c>
      <c r="F35364" s="86">
        <v>141573.547167415</v>
      </c>
    </row>
    <row r="35365" spans="1:6">
      <c r="A35365">
        <v>2020</v>
      </c>
      <c r="B35365" t="s">
        <v>1043</v>
      </c>
      <c r="C35365" t="s">
        <v>1022</v>
      </c>
      <c r="D35365" t="s">
        <v>972</v>
      </c>
      <c r="E35365" t="s">
        <v>1018</v>
      </c>
      <c r="F35365" s="86">
        <v>139697.171465983</v>
      </c>
    </row>
    <row r="35366" spans="1:6">
      <c r="A35366">
        <v>2021</v>
      </c>
      <c r="B35366" t="s">
        <v>1043</v>
      </c>
      <c r="C35366" t="s">
        <v>1022</v>
      </c>
      <c r="D35366" t="s">
        <v>972</v>
      </c>
      <c r="E35366" t="s">
        <v>1018</v>
      </c>
      <c r="F35366" s="86">
        <v>137786.38903137701</v>
      </c>
    </row>
    <row r="35367" spans="1:6">
      <c r="A35367">
        <v>2022</v>
      </c>
      <c r="B35367" t="s">
        <v>1043</v>
      </c>
      <c r="C35367" t="s">
        <v>1022</v>
      </c>
      <c r="D35367" t="s">
        <v>972</v>
      </c>
      <c r="E35367" t="s">
        <v>1018</v>
      </c>
      <c r="F35367" s="86">
        <v>136010.12538087199</v>
      </c>
    </row>
    <row r="35368" spans="1:6">
      <c r="A35368">
        <v>2023</v>
      </c>
      <c r="B35368" t="s">
        <v>1043</v>
      </c>
      <c r="C35368" t="s">
        <v>1022</v>
      </c>
      <c r="D35368" t="s">
        <v>972</v>
      </c>
      <c r="E35368" t="s">
        <v>1018</v>
      </c>
      <c r="F35368" s="86">
        <v>134364.37358955099</v>
      </c>
    </row>
    <row r="35369" spans="1:6">
      <c r="A35369">
        <v>2024</v>
      </c>
      <c r="B35369" t="s">
        <v>1043</v>
      </c>
      <c r="C35369" t="s">
        <v>1022</v>
      </c>
      <c r="D35369" t="s">
        <v>972</v>
      </c>
      <c r="E35369" t="s">
        <v>1018</v>
      </c>
      <c r="F35369" s="86">
        <v>132842.64944508299</v>
      </c>
    </row>
    <row r="35370" spans="1:6">
      <c r="A35370">
        <v>2025</v>
      </c>
      <c r="B35370" t="s">
        <v>1043</v>
      </c>
      <c r="C35370" t="s">
        <v>1022</v>
      </c>
      <c r="D35370" t="s">
        <v>972</v>
      </c>
      <c r="E35370" t="s">
        <v>1018</v>
      </c>
      <c r="F35370" s="86">
        <v>131374.066322314</v>
      </c>
    </row>
    <row r="35371" spans="1:6">
      <c r="A35371">
        <v>2026</v>
      </c>
      <c r="B35371" t="s">
        <v>1043</v>
      </c>
      <c r="C35371" t="s">
        <v>1022</v>
      </c>
      <c r="D35371" t="s">
        <v>972</v>
      </c>
      <c r="E35371" t="s">
        <v>1018</v>
      </c>
      <c r="F35371" s="86">
        <v>130091.981710338</v>
      </c>
    </row>
    <row r="35372" spans="1:6">
      <c r="A35372">
        <v>2027</v>
      </c>
      <c r="B35372" t="s">
        <v>1043</v>
      </c>
      <c r="C35372" t="s">
        <v>1022</v>
      </c>
      <c r="D35372" t="s">
        <v>972</v>
      </c>
      <c r="E35372" t="s">
        <v>1018</v>
      </c>
      <c r="F35372" s="86">
        <v>128936.424836305</v>
      </c>
    </row>
    <row r="35373" spans="1:6">
      <c r="A35373">
        <v>2028</v>
      </c>
      <c r="B35373" t="s">
        <v>1043</v>
      </c>
      <c r="C35373" t="s">
        <v>1022</v>
      </c>
      <c r="D35373" t="s">
        <v>972</v>
      </c>
      <c r="E35373" t="s">
        <v>1018</v>
      </c>
      <c r="F35373" s="86">
        <v>127924.383597124</v>
      </c>
    </row>
    <row r="35374" spans="1:6">
      <c r="A35374">
        <v>2029</v>
      </c>
      <c r="B35374" t="s">
        <v>1043</v>
      </c>
      <c r="C35374" t="s">
        <v>1022</v>
      </c>
      <c r="D35374" t="s">
        <v>972</v>
      </c>
      <c r="E35374" t="s">
        <v>1018</v>
      </c>
      <c r="F35374" s="86">
        <v>127053.821158814</v>
      </c>
    </row>
    <row r="35375" spans="1:6">
      <c r="A35375">
        <v>2030</v>
      </c>
      <c r="B35375" t="s">
        <v>1043</v>
      </c>
      <c r="C35375" t="s">
        <v>1022</v>
      </c>
      <c r="D35375" t="s">
        <v>972</v>
      </c>
      <c r="E35375" t="s">
        <v>1018</v>
      </c>
      <c r="F35375" s="86">
        <v>126292.26602401699</v>
      </c>
    </row>
    <row r="35376" spans="1:6">
      <c r="A35376">
        <v>2031</v>
      </c>
      <c r="B35376" t="s">
        <v>1043</v>
      </c>
      <c r="C35376" t="s">
        <v>1022</v>
      </c>
      <c r="D35376" t="s">
        <v>972</v>
      </c>
      <c r="E35376" t="s">
        <v>1018</v>
      </c>
      <c r="F35376" s="86">
        <v>125751.201422964</v>
      </c>
    </row>
    <row r="35377" spans="1:6">
      <c r="A35377">
        <v>2032</v>
      </c>
      <c r="B35377" t="s">
        <v>1043</v>
      </c>
      <c r="C35377" t="s">
        <v>1022</v>
      </c>
      <c r="D35377" t="s">
        <v>972</v>
      </c>
      <c r="E35377" t="s">
        <v>1018</v>
      </c>
      <c r="F35377" s="86">
        <v>125305.001536385</v>
      </c>
    </row>
    <row r="35378" spans="1:6">
      <c r="A35378">
        <v>2033</v>
      </c>
      <c r="B35378" t="s">
        <v>1043</v>
      </c>
      <c r="C35378" t="s">
        <v>1022</v>
      </c>
      <c r="D35378" t="s">
        <v>972</v>
      </c>
      <c r="E35378" t="s">
        <v>1018</v>
      </c>
      <c r="F35378" s="86">
        <v>124869.14476415599</v>
      </c>
    </row>
    <row r="35379" spans="1:6">
      <c r="A35379">
        <v>2034</v>
      </c>
      <c r="B35379" t="s">
        <v>1043</v>
      </c>
      <c r="C35379" t="s">
        <v>1022</v>
      </c>
      <c r="D35379" t="s">
        <v>972</v>
      </c>
      <c r="E35379" t="s">
        <v>1018</v>
      </c>
      <c r="F35379" s="86">
        <v>124456.36754123701</v>
      </c>
    </row>
    <row r="35380" spans="1:6">
      <c r="A35380">
        <v>2035</v>
      </c>
      <c r="B35380" t="s">
        <v>1043</v>
      </c>
      <c r="C35380" t="s">
        <v>1022</v>
      </c>
      <c r="D35380" t="s">
        <v>972</v>
      </c>
      <c r="E35380" t="s">
        <v>1018</v>
      </c>
      <c r="F35380" s="86">
        <v>124078.81987399999</v>
      </c>
    </row>
    <row r="35381" spans="1:6">
      <c r="A35381">
        <v>2036</v>
      </c>
      <c r="B35381" t="s">
        <v>1043</v>
      </c>
      <c r="C35381" t="s">
        <v>1022</v>
      </c>
      <c r="D35381" t="s">
        <v>972</v>
      </c>
      <c r="E35381" t="s">
        <v>1018</v>
      </c>
      <c r="F35381" s="86">
        <v>123724.48002722699</v>
      </c>
    </row>
    <row r="35382" spans="1:6">
      <c r="A35382">
        <v>2037</v>
      </c>
      <c r="B35382" t="s">
        <v>1043</v>
      </c>
      <c r="C35382" t="s">
        <v>1022</v>
      </c>
      <c r="D35382" t="s">
        <v>972</v>
      </c>
      <c r="E35382" t="s">
        <v>1018</v>
      </c>
      <c r="F35382" s="86">
        <v>123306.19942195</v>
      </c>
    </row>
    <row r="35383" spans="1:6">
      <c r="A35383">
        <v>2038</v>
      </c>
      <c r="B35383" t="s">
        <v>1043</v>
      </c>
      <c r="C35383" t="s">
        <v>1022</v>
      </c>
      <c r="D35383" t="s">
        <v>972</v>
      </c>
      <c r="E35383" t="s">
        <v>1018</v>
      </c>
      <c r="F35383" s="86">
        <v>122939.97251034999</v>
      </c>
    </row>
    <row r="35384" spans="1:6">
      <c r="A35384">
        <v>2039</v>
      </c>
      <c r="B35384" t="s">
        <v>1043</v>
      </c>
      <c r="C35384" t="s">
        <v>1022</v>
      </c>
      <c r="D35384" t="s">
        <v>972</v>
      </c>
      <c r="E35384" t="s">
        <v>1018</v>
      </c>
      <c r="F35384" s="86">
        <v>122619.921063574</v>
      </c>
    </row>
    <row r="35385" spans="1:6">
      <c r="A35385">
        <v>2040</v>
      </c>
      <c r="B35385" t="s">
        <v>1043</v>
      </c>
      <c r="C35385" t="s">
        <v>1022</v>
      </c>
      <c r="D35385" t="s">
        <v>972</v>
      </c>
      <c r="E35385" t="s">
        <v>1018</v>
      </c>
      <c r="F35385" s="86">
        <v>122365.886118893</v>
      </c>
    </row>
    <row r="35386" spans="1:6">
      <c r="A35386">
        <v>2041</v>
      </c>
      <c r="B35386" t="s">
        <v>1043</v>
      </c>
      <c r="C35386" t="s">
        <v>1022</v>
      </c>
      <c r="D35386" t="s">
        <v>972</v>
      </c>
      <c r="E35386" t="s">
        <v>1018</v>
      </c>
      <c r="F35386" s="86">
        <v>122213.597033755</v>
      </c>
    </row>
    <row r="35387" spans="1:6">
      <c r="A35387">
        <v>2042</v>
      </c>
      <c r="B35387" t="s">
        <v>1043</v>
      </c>
      <c r="C35387" t="s">
        <v>1022</v>
      </c>
      <c r="D35387" t="s">
        <v>972</v>
      </c>
      <c r="E35387" t="s">
        <v>1018</v>
      </c>
      <c r="F35387" s="86">
        <v>122266.54624876801</v>
      </c>
    </row>
    <row r="35388" spans="1:6">
      <c r="A35388">
        <v>2043</v>
      </c>
      <c r="B35388" t="s">
        <v>1043</v>
      </c>
      <c r="C35388" t="s">
        <v>1022</v>
      </c>
      <c r="D35388" t="s">
        <v>972</v>
      </c>
      <c r="E35388" t="s">
        <v>1018</v>
      </c>
      <c r="F35388" s="86">
        <v>122498.796736135</v>
      </c>
    </row>
    <row r="35389" spans="1:6">
      <c r="A35389">
        <v>2044</v>
      </c>
      <c r="B35389" t="s">
        <v>1043</v>
      </c>
      <c r="C35389" t="s">
        <v>1022</v>
      </c>
      <c r="D35389" t="s">
        <v>972</v>
      </c>
      <c r="E35389" t="s">
        <v>1018</v>
      </c>
      <c r="F35389" s="86">
        <v>122870.415283254</v>
      </c>
    </row>
    <row r="35390" spans="1:6">
      <c r="A35390">
        <v>2045</v>
      </c>
      <c r="B35390" t="s">
        <v>1043</v>
      </c>
      <c r="C35390" t="s">
        <v>1022</v>
      </c>
      <c r="D35390" t="s">
        <v>972</v>
      </c>
      <c r="E35390" t="s">
        <v>1018</v>
      </c>
      <c r="F35390" s="86">
        <v>123351.43497883</v>
      </c>
    </row>
    <row r="35391" spans="1:6">
      <c r="A35391">
        <v>2046</v>
      </c>
      <c r="B35391" t="s">
        <v>1043</v>
      </c>
      <c r="C35391" t="s">
        <v>1022</v>
      </c>
      <c r="D35391" t="s">
        <v>972</v>
      </c>
      <c r="E35391" t="s">
        <v>1018</v>
      </c>
      <c r="F35391" s="86">
        <v>124028.73060752101</v>
      </c>
    </row>
    <row r="35392" spans="1:6">
      <c r="A35392">
        <v>2047</v>
      </c>
      <c r="B35392" t="s">
        <v>1043</v>
      </c>
      <c r="C35392" t="s">
        <v>1022</v>
      </c>
      <c r="D35392" t="s">
        <v>972</v>
      </c>
      <c r="E35392" t="s">
        <v>1018</v>
      </c>
      <c r="F35392" s="86">
        <v>124805.29919882699</v>
      </c>
    </row>
    <row r="35393" spans="1:6">
      <c r="A35393">
        <v>2048</v>
      </c>
      <c r="B35393" t="s">
        <v>1043</v>
      </c>
      <c r="C35393" t="s">
        <v>1022</v>
      </c>
      <c r="D35393" t="s">
        <v>972</v>
      </c>
      <c r="E35393" t="s">
        <v>1018</v>
      </c>
      <c r="F35393" s="86">
        <v>125571.99484194101</v>
      </c>
    </row>
    <row r="35394" spans="1:6">
      <c r="A35394">
        <v>2049</v>
      </c>
      <c r="B35394" t="s">
        <v>1043</v>
      </c>
      <c r="C35394" t="s">
        <v>1022</v>
      </c>
      <c r="D35394" t="s">
        <v>972</v>
      </c>
      <c r="E35394" t="s">
        <v>1018</v>
      </c>
      <c r="F35394" s="86">
        <v>126368.866762609</v>
      </c>
    </row>
    <row r="35395" spans="1:6">
      <c r="A35395">
        <v>2050</v>
      </c>
      <c r="B35395" t="s">
        <v>1043</v>
      </c>
      <c r="C35395" t="s">
        <v>1022</v>
      </c>
      <c r="D35395" t="s">
        <v>972</v>
      </c>
      <c r="E35395" t="s">
        <v>1018</v>
      </c>
      <c r="F35395" s="86">
        <v>127120.421805843</v>
      </c>
    </row>
    <row r="35396" spans="1:6">
      <c r="A35396">
        <v>2017</v>
      </c>
      <c r="B35396" t="s">
        <v>1044</v>
      </c>
      <c r="C35396" t="s">
        <v>1022</v>
      </c>
      <c r="D35396" t="s">
        <v>972</v>
      </c>
      <c r="E35396" t="s">
        <v>1018</v>
      </c>
      <c r="F35396" s="86">
        <v>17.812795610247601</v>
      </c>
    </row>
    <row r="35397" spans="1:6">
      <c r="A35397">
        <v>2018</v>
      </c>
      <c r="B35397" t="s">
        <v>1044</v>
      </c>
      <c r="C35397" t="s">
        <v>1022</v>
      </c>
      <c r="D35397" t="s">
        <v>972</v>
      </c>
      <c r="E35397" t="s">
        <v>1018</v>
      </c>
      <c r="F35397" s="86">
        <v>20.3806889437022</v>
      </c>
    </row>
    <row r="35398" spans="1:6">
      <c r="A35398">
        <v>2019</v>
      </c>
      <c r="B35398" t="s">
        <v>1044</v>
      </c>
      <c r="C35398" t="s">
        <v>1022</v>
      </c>
      <c r="D35398" t="s">
        <v>972</v>
      </c>
      <c r="E35398" t="s">
        <v>1018</v>
      </c>
      <c r="F35398" s="86">
        <v>21.276199347881001</v>
      </c>
    </row>
    <row r="35399" spans="1:6">
      <c r="A35399">
        <v>2020</v>
      </c>
      <c r="B35399" t="s">
        <v>1044</v>
      </c>
      <c r="C35399" t="s">
        <v>1022</v>
      </c>
      <c r="D35399" t="s">
        <v>972</v>
      </c>
      <c r="E35399" t="s">
        <v>1018</v>
      </c>
      <c r="F35399" s="86">
        <v>22.0923476039221</v>
      </c>
    </row>
    <row r="35400" spans="1:6">
      <c r="A35400">
        <v>2021</v>
      </c>
      <c r="B35400" t="s">
        <v>1044</v>
      </c>
      <c r="C35400" t="s">
        <v>1022</v>
      </c>
      <c r="D35400" t="s">
        <v>972</v>
      </c>
      <c r="E35400" t="s">
        <v>1018</v>
      </c>
      <c r="F35400" s="86">
        <v>22.7877865635412</v>
      </c>
    </row>
    <row r="35401" spans="1:6">
      <c r="A35401">
        <v>2022</v>
      </c>
      <c r="B35401" t="s">
        <v>1044</v>
      </c>
      <c r="C35401" t="s">
        <v>1022</v>
      </c>
      <c r="D35401" t="s">
        <v>972</v>
      </c>
      <c r="E35401" t="s">
        <v>1018</v>
      </c>
      <c r="F35401" s="86">
        <v>23.418745073913499</v>
      </c>
    </row>
    <row r="35402" spans="1:6">
      <c r="A35402">
        <v>2023</v>
      </c>
      <c r="B35402" t="s">
        <v>1044</v>
      </c>
      <c r="C35402" t="s">
        <v>1022</v>
      </c>
      <c r="D35402" t="s">
        <v>972</v>
      </c>
      <c r="E35402" t="s">
        <v>1018</v>
      </c>
      <c r="F35402" s="86">
        <v>23.905904573050101</v>
      </c>
    </row>
    <row r="35403" spans="1:6">
      <c r="A35403">
        <v>2024</v>
      </c>
      <c r="B35403" t="s">
        <v>1044</v>
      </c>
      <c r="C35403" t="s">
        <v>1022</v>
      </c>
      <c r="D35403" t="s">
        <v>972</v>
      </c>
      <c r="E35403" t="s">
        <v>1018</v>
      </c>
      <c r="F35403" s="86">
        <v>24.206282371580102</v>
      </c>
    </row>
    <row r="35404" spans="1:6">
      <c r="A35404">
        <v>2025</v>
      </c>
      <c r="B35404" t="s">
        <v>1044</v>
      </c>
      <c r="C35404" t="s">
        <v>1022</v>
      </c>
      <c r="D35404" t="s">
        <v>972</v>
      </c>
      <c r="E35404" t="s">
        <v>1018</v>
      </c>
      <c r="F35404" s="86">
        <v>24.279003915767099</v>
      </c>
    </row>
    <row r="35405" spans="1:6">
      <c r="A35405">
        <v>2026</v>
      </c>
      <c r="B35405" t="s">
        <v>1044</v>
      </c>
      <c r="C35405" t="s">
        <v>1022</v>
      </c>
      <c r="D35405" t="s">
        <v>972</v>
      </c>
      <c r="E35405" t="s">
        <v>1018</v>
      </c>
      <c r="F35405" s="86">
        <v>24.052115527123402</v>
      </c>
    </row>
    <row r="35406" spans="1:6">
      <c r="A35406">
        <v>2027</v>
      </c>
      <c r="B35406" t="s">
        <v>1044</v>
      </c>
      <c r="C35406" t="s">
        <v>1022</v>
      </c>
      <c r="D35406" t="s">
        <v>972</v>
      </c>
      <c r="E35406" t="s">
        <v>1018</v>
      </c>
      <c r="F35406" s="86">
        <v>23.603531997446101</v>
      </c>
    </row>
    <row r="35407" spans="1:6">
      <c r="A35407">
        <v>2028</v>
      </c>
      <c r="B35407" t="s">
        <v>1044</v>
      </c>
      <c r="C35407" t="s">
        <v>1022</v>
      </c>
      <c r="D35407" t="s">
        <v>972</v>
      </c>
      <c r="E35407" t="s">
        <v>1018</v>
      </c>
      <c r="F35407" s="86">
        <v>22.914089037154199</v>
      </c>
    </row>
    <row r="35408" spans="1:6">
      <c r="A35408">
        <v>2029</v>
      </c>
      <c r="B35408" t="s">
        <v>1044</v>
      </c>
      <c r="C35408" t="s">
        <v>1022</v>
      </c>
      <c r="D35408" t="s">
        <v>972</v>
      </c>
      <c r="E35408" t="s">
        <v>1018</v>
      </c>
      <c r="F35408" s="86">
        <v>22.038782391751202</v>
      </c>
    </row>
    <row r="35409" spans="1:6">
      <c r="A35409">
        <v>2030</v>
      </c>
      <c r="B35409" t="s">
        <v>1044</v>
      </c>
      <c r="C35409" t="s">
        <v>1022</v>
      </c>
      <c r="D35409" t="s">
        <v>972</v>
      </c>
      <c r="E35409" t="s">
        <v>1018</v>
      </c>
      <c r="F35409" s="86">
        <v>21.0493126282764</v>
      </c>
    </row>
    <row r="35410" spans="1:6">
      <c r="A35410">
        <v>2031</v>
      </c>
      <c r="B35410" t="s">
        <v>1044</v>
      </c>
      <c r="C35410" t="s">
        <v>1022</v>
      </c>
      <c r="D35410" t="s">
        <v>972</v>
      </c>
      <c r="E35410" t="s">
        <v>1018</v>
      </c>
      <c r="F35410" s="86">
        <v>20.008741613655999</v>
      </c>
    </row>
    <row r="35411" spans="1:6">
      <c r="A35411">
        <v>2032</v>
      </c>
      <c r="B35411" t="s">
        <v>1044</v>
      </c>
      <c r="C35411" t="s">
        <v>1022</v>
      </c>
      <c r="D35411" t="s">
        <v>972</v>
      </c>
      <c r="E35411" t="s">
        <v>1018</v>
      </c>
      <c r="F35411" s="86">
        <v>19.084933986098601</v>
      </c>
    </row>
    <row r="35412" spans="1:6">
      <c r="A35412">
        <v>2033</v>
      </c>
      <c r="B35412" t="s">
        <v>1044</v>
      </c>
      <c r="C35412" t="s">
        <v>1022</v>
      </c>
      <c r="D35412" t="s">
        <v>972</v>
      </c>
      <c r="E35412" t="s">
        <v>1018</v>
      </c>
      <c r="F35412" s="86">
        <v>18.339734803934501</v>
      </c>
    </row>
    <row r="35413" spans="1:6">
      <c r="A35413">
        <v>2034</v>
      </c>
      <c r="B35413" t="s">
        <v>1044</v>
      </c>
      <c r="C35413" t="s">
        <v>1022</v>
      </c>
      <c r="D35413" t="s">
        <v>972</v>
      </c>
      <c r="E35413" t="s">
        <v>1018</v>
      </c>
      <c r="F35413" s="86">
        <v>17.8339760157751</v>
      </c>
    </row>
    <row r="35414" spans="1:6">
      <c r="A35414">
        <v>2035</v>
      </c>
      <c r="B35414" t="s">
        <v>1044</v>
      </c>
      <c r="C35414" t="s">
        <v>1022</v>
      </c>
      <c r="D35414" t="s">
        <v>972</v>
      </c>
      <c r="E35414" t="s">
        <v>1018</v>
      </c>
      <c r="F35414" s="86">
        <v>17.584635229422201</v>
      </c>
    </row>
    <row r="35415" spans="1:6">
      <c r="A35415">
        <v>2036</v>
      </c>
      <c r="B35415" t="s">
        <v>1044</v>
      </c>
      <c r="C35415" t="s">
        <v>1022</v>
      </c>
      <c r="D35415" t="s">
        <v>972</v>
      </c>
      <c r="E35415" t="s">
        <v>1018</v>
      </c>
      <c r="F35415" s="86">
        <v>17.533470376409898</v>
      </c>
    </row>
    <row r="35416" spans="1:6">
      <c r="A35416">
        <v>2037</v>
      </c>
      <c r="B35416" t="s">
        <v>1044</v>
      </c>
      <c r="C35416" t="s">
        <v>1022</v>
      </c>
      <c r="D35416" t="s">
        <v>972</v>
      </c>
      <c r="E35416" t="s">
        <v>1018</v>
      </c>
      <c r="F35416" s="86">
        <v>17.677476068253299</v>
      </c>
    </row>
    <row r="35417" spans="1:6">
      <c r="A35417">
        <v>2038</v>
      </c>
      <c r="B35417" t="s">
        <v>1044</v>
      </c>
      <c r="C35417" t="s">
        <v>1022</v>
      </c>
      <c r="D35417" t="s">
        <v>972</v>
      </c>
      <c r="E35417" t="s">
        <v>1018</v>
      </c>
      <c r="F35417" s="86">
        <v>17.928153337414699</v>
      </c>
    </row>
    <row r="35418" spans="1:6">
      <c r="A35418">
        <v>2039</v>
      </c>
      <c r="B35418" t="s">
        <v>1044</v>
      </c>
      <c r="C35418" t="s">
        <v>1022</v>
      </c>
      <c r="D35418" t="s">
        <v>972</v>
      </c>
      <c r="E35418" t="s">
        <v>1018</v>
      </c>
      <c r="F35418" s="86">
        <v>18.237546737657802</v>
      </c>
    </row>
    <row r="35419" spans="1:6">
      <c r="A35419">
        <v>2040</v>
      </c>
      <c r="B35419" t="s">
        <v>1044</v>
      </c>
      <c r="C35419" t="s">
        <v>1022</v>
      </c>
      <c r="D35419" t="s">
        <v>972</v>
      </c>
      <c r="E35419" t="s">
        <v>1018</v>
      </c>
      <c r="F35419" s="86">
        <v>18.5784955951363</v>
      </c>
    </row>
    <row r="35420" spans="1:6">
      <c r="A35420">
        <v>2041</v>
      </c>
      <c r="B35420" t="s">
        <v>1044</v>
      </c>
      <c r="C35420" t="s">
        <v>1022</v>
      </c>
      <c r="D35420" t="s">
        <v>972</v>
      </c>
      <c r="E35420" t="s">
        <v>1018</v>
      </c>
      <c r="F35420" s="86">
        <v>19.0838877291763</v>
      </c>
    </row>
    <row r="35421" spans="1:6">
      <c r="A35421">
        <v>2042</v>
      </c>
      <c r="B35421" t="s">
        <v>1044</v>
      </c>
      <c r="C35421" t="s">
        <v>1022</v>
      </c>
      <c r="D35421" t="s">
        <v>972</v>
      </c>
      <c r="E35421" t="s">
        <v>1018</v>
      </c>
      <c r="F35421" s="86">
        <v>19.6055699351739</v>
      </c>
    </row>
    <row r="35422" spans="1:6">
      <c r="A35422">
        <v>2043</v>
      </c>
      <c r="B35422" t="s">
        <v>1044</v>
      </c>
      <c r="C35422" t="s">
        <v>1022</v>
      </c>
      <c r="D35422" t="s">
        <v>972</v>
      </c>
      <c r="E35422" t="s">
        <v>1018</v>
      </c>
      <c r="F35422" s="86">
        <v>20.114594715359701</v>
      </c>
    </row>
    <row r="35423" spans="1:6">
      <c r="A35423">
        <v>2044</v>
      </c>
      <c r="B35423" t="s">
        <v>1044</v>
      </c>
      <c r="C35423" t="s">
        <v>1022</v>
      </c>
      <c r="D35423" t="s">
        <v>972</v>
      </c>
      <c r="E35423" t="s">
        <v>1018</v>
      </c>
      <c r="F35423" s="86">
        <v>20.6690500682116</v>
      </c>
    </row>
    <row r="35424" spans="1:6">
      <c r="A35424">
        <v>2045</v>
      </c>
      <c r="B35424" t="s">
        <v>1044</v>
      </c>
      <c r="C35424" t="s">
        <v>1022</v>
      </c>
      <c r="D35424" t="s">
        <v>972</v>
      </c>
      <c r="E35424" t="s">
        <v>1018</v>
      </c>
      <c r="F35424" s="86">
        <v>21.237400006958801</v>
      </c>
    </row>
    <row r="35425" spans="1:6">
      <c r="A35425">
        <v>2046</v>
      </c>
      <c r="B35425" t="s">
        <v>1044</v>
      </c>
      <c r="C35425" t="s">
        <v>1022</v>
      </c>
      <c r="D35425" t="s">
        <v>972</v>
      </c>
      <c r="E35425" t="s">
        <v>1018</v>
      </c>
      <c r="F35425" s="86">
        <v>21.813141627683599</v>
      </c>
    </row>
    <row r="35426" spans="1:6">
      <c r="A35426">
        <v>2047</v>
      </c>
      <c r="B35426" t="s">
        <v>1044</v>
      </c>
      <c r="C35426" t="s">
        <v>1022</v>
      </c>
      <c r="D35426" t="s">
        <v>972</v>
      </c>
      <c r="E35426" t="s">
        <v>1018</v>
      </c>
      <c r="F35426" s="86">
        <v>22.388836651781801</v>
      </c>
    </row>
    <row r="35427" spans="1:6">
      <c r="A35427">
        <v>2048</v>
      </c>
      <c r="B35427" t="s">
        <v>1044</v>
      </c>
      <c r="C35427" t="s">
        <v>1022</v>
      </c>
      <c r="D35427" t="s">
        <v>972</v>
      </c>
      <c r="E35427" t="s">
        <v>1018</v>
      </c>
      <c r="F35427" s="86">
        <v>22.957506468924802</v>
      </c>
    </row>
    <row r="35428" spans="1:6">
      <c r="A35428">
        <v>2049</v>
      </c>
      <c r="B35428" t="s">
        <v>1044</v>
      </c>
      <c r="C35428" t="s">
        <v>1022</v>
      </c>
      <c r="D35428" t="s">
        <v>972</v>
      </c>
      <c r="E35428" t="s">
        <v>1018</v>
      </c>
      <c r="F35428" s="86">
        <v>23.515832526698102</v>
      </c>
    </row>
    <row r="35429" spans="1:6">
      <c r="A35429">
        <v>2050</v>
      </c>
      <c r="B35429" t="s">
        <v>1044</v>
      </c>
      <c r="C35429" t="s">
        <v>1022</v>
      </c>
      <c r="D35429" t="s">
        <v>972</v>
      </c>
      <c r="E35429" t="s">
        <v>1018</v>
      </c>
      <c r="F35429" s="86">
        <v>24.062710740225</v>
      </c>
    </row>
    <row r="35430" spans="1:6">
      <c r="A35430">
        <v>2017</v>
      </c>
      <c r="B35430" t="s">
        <v>1045</v>
      </c>
      <c r="C35430" t="s">
        <v>1022</v>
      </c>
      <c r="D35430" t="s">
        <v>972</v>
      </c>
      <c r="E35430" t="s">
        <v>1018</v>
      </c>
      <c r="F35430" s="86">
        <v>10087.2807436394</v>
      </c>
    </row>
    <row r="35431" spans="1:6">
      <c r="A35431">
        <v>2018</v>
      </c>
      <c r="B35431" t="s">
        <v>1045</v>
      </c>
      <c r="C35431" t="s">
        <v>1022</v>
      </c>
      <c r="D35431" t="s">
        <v>972</v>
      </c>
      <c r="E35431" t="s">
        <v>1018</v>
      </c>
      <c r="F35431" s="86">
        <v>9597.2242098871993</v>
      </c>
    </row>
    <row r="35432" spans="1:6">
      <c r="A35432">
        <v>2019</v>
      </c>
      <c r="B35432" t="s">
        <v>1045</v>
      </c>
      <c r="C35432" t="s">
        <v>1022</v>
      </c>
      <c r="D35432" t="s">
        <v>972</v>
      </c>
      <c r="E35432" t="s">
        <v>1018</v>
      </c>
      <c r="F35432" s="86">
        <v>9454.2745142433996</v>
      </c>
    </row>
    <row r="35433" spans="1:6">
      <c r="A35433">
        <v>2020</v>
      </c>
      <c r="B35433" t="s">
        <v>1045</v>
      </c>
      <c r="C35433" t="s">
        <v>1022</v>
      </c>
      <c r="D35433" t="s">
        <v>972</v>
      </c>
      <c r="E35433" t="s">
        <v>1018</v>
      </c>
      <c r="F35433" s="86">
        <v>9285.9479748478898</v>
      </c>
    </row>
    <row r="35434" spans="1:6">
      <c r="A35434">
        <v>2021</v>
      </c>
      <c r="B35434" t="s">
        <v>1045</v>
      </c>
      <c r="C35434" t="s">
        <v>1022</v>
      </c>
      <c r="D35434" t="s">
        <v>972</v>
      </c>
      <c r="E35434" t="s">
        <v>1018</v>
      </c>
      <c r="F35434" s="86">
        <v>9132.7731778785492</v>
      </c>
    </row>
    <row r="35435" spans="1:6">
      <c r="A35435">
        <v>2022</v>
      </c>
      <c r="B35435" t="s">
        <v>1045</v>
      </c>
      <c r="C35435" t="s">
        <v>1022</v>
      </c>
      <c r="D35435" t="s">
        <v>972</v>
      </c>
      <c r="E35435" t="s">
        <v>1018</v>
      </c>
      <c r="F35435" s="86">
        <v>8984.8860737423493</v>
      </c>
    </row>
    <row r="35436" spans="1:6">
      <c r="A35436">
        <v>2023</v>
      </c>
      <c r="B35436" t="s">
        <v>1045</v>
      </c>
      <c r="C35436" t="s">
        <v>1022</v>
      </c>
      <c r="D35436" t="s">
        <v>972</v>
      </c>
      <c r="E35436" t="s">
        <v>1018</v>
      </c>
      <c r="F35436" s="86">
        <v>8844.1287032084001</v>
      </c>
    </row>
    <row r="35437" spans="1:6">
      <c r="A35437">
        <v>2024</v>
      </c>
      <c r="B35437" t="s">
        <v>1045</v>
      </c>
      <c r="C35437" t="s">
        <v>1022</v>
      </c>
      <c r="D35437" t="s">
        <v>972</v>
      </c>
      <c r="E35437" t="s">
        <v>1018</v>
      </c>
      <c r="F35437" s="86">
        <v>8709.8504068812799</v>
      </c>
    </row>
    <row r="35438" spans="1:6">
      <c r="A35438">
        <v>2025</v>
      </c>
      <c r="B35438" t="s">
        <v>1045</v>
      </c>
      <c r="C35438" t="s">
        <v>1022</v>
      </c>
      <c r="D35438" t="s">
        <v>972</v>
      </c>
      <c r="E35438" t="s">
        <v>1018</v>
      </c>
      <c r="F35438" s="86">
        <v>8570.7254961662602</v>
      </c>
    </row>
    <row r="35439" spans="1:6">
      <c r="A35439">
        <v>2026</v>
      </c>
      <c r="B35439" t="s">
        <v>1045</v>
      </c>
      <c r="C35439" t="s">
        <v>1022</v>
      </c>
      <c r="D35439" t="s">
        <v>972</v>
      </c>
      <c r="E35439" t="s">
        <v>1018</v>
      </c>
      <c r="F35439" s="86">
        <v>8449.61987483554</v>
      </c>
    </row>
    <row r="35440" spans="1:6">
      <c r="A35440">
        <v>2027</v>
      </c>
      <c r="B35440" t="s">
        <v>1045</v>
      </c>
      <c r="C35440" t="s">
        <v>1022</v>
      </c>
      <c r="D35440" t="s">
        <v>972</v>
      </c>
      <c r="E35440" t="s">
        <v>1018</v>
      </c>
      <c r="F35440" s="86">
        <v>8334.2827030589906</v>
      </c>
    </row>
    <row r="35441" spans="1:6">
      <c r="A35441">
        <v>2028</v>
      </c>
      <c r="B35441" t="s">
        <v>1045</v>
      </c>
      <c r="C35441" t="s">
        <v>1022</v>
      </c>
      <c r="D35441" t="s">
        <v>972</v>
      </c>
      <c r="E35441" t="s">
        <v>1018</v>
      </c>
      <c r="F35441" s="86">
        <v>8226.1129350622505</v>
      </c>
    </row>
    <row r="35442" spans="1:6">
      <c r="A35442">
        <v>2029</v>
      </c>
      <c r="B35442" t="s">
        <v>1045</v>
      </c>
      <c r="C35442" t="s">
        <v>1022</v>
      </c>
      <c r="D35442" t="s">
        <v>972</v>
      </c>
      <c r="E35442" t="s">
        <v>1018</v>
      </c>
      <c r="F35442" s="86">
        <v>8128.7401141024302</v>
      </c>
    </row>
    <row r="35443" spans="1:6">
      <c r="A35443">
        <v>2030</v>
      </c>
      <c r="B35443" t="s">
        <v>1045</v>
      </c>
      <c r="C35443" t="s">
        <v>1022</v>
      </c>
      <c r="D35443" t="s">
        <v>972</v>
      </c>
      <c r="E35443" t="s">
        <v>1018</v>
      </c>
      <c r="F35443" s="86">
        <v>8044.1104165730303</v>
      </c>
    </row>
    <row r="35444" spans="1:6">
      <c r="A35444">
        <v>2031</v>
      </c>
      <c r="B35444" t="s">
        <v>1045</v>
      </c>
      <c r="C35444" t="s">
        <v>1022</v>
      </c>
      <c r="D35444" t="s">
        <v>972</v>
      </c>
      <c r="E35444" t="s">
        <v>1018</v>
      </c>
      <c r="F35444" s="86">
        <v>7958.66658539942</v>
      </c>
    </row>
    <row r="35445" spans="1:6">
      <c r="A35445">
        <v>2032</v>
      </c>
      <c r="B35445" t="s">
        <v>1045</v>
      </c>
      <c r="C35445" t="s">
        <v>1022</v>
      </c>
      <c r="D35445" t="s">
        <v>972</v>
      </c>
      <c r="E35445" t="s">
        <v>1018</v>
      </c>
      <c r="F35445" s="86">
        <v>7889.8906862930999</v>
      </c>
    </row>
    <row r="35446" spans="1:6">
      <c r="A35446">
        <v>2033</v>
      </c>
      <c r="B35446" t="s">
        <v>1045</v>
      </c>
      <c r="C35446" t="s">
        <v>1022</v>
      </c>
      <c r="D35446" t="s">
        <v>972</v>
      </c>
      <c r="E35446" t="s">
        <v>1018</v>
      </c>
      <c r="F35446" s="86">
        <v>7830.8276324056196</v>
      </c>
    </row>
    <row r="35447" spans="1:6">
      <c r="A35447">
        <v>2034</v>
      </c>
      <c r="B35447" t="s">
        <v>1045</v>
      </c>
      <c r="C35447" t="s">
        <v>1022</v>
      </c>
      <c r="D35447" t="s">
        <v>972</v>
      </c>
      <c r="E35447" t="s">
        <v>1018</v>
      </c>
      <c r="F35447" s="86">
        <v>7783.3075417431801</v>
      </c>
    </row>
    <row r="35448" spans="1:6">
      <c r="A35448">
        <v>2035</v>
      </c>
      <c r="B35448" t="s">
        <v>1045</v>
      </c>
      <c r="C35448" t="s">
        <v>1022</v>
      </c>
      <c r="D35448" t="s">
        <v>972</v>
      </c>
      <c r="E35448" t="s">
        <v>1018</v>
      </c>
      <c r="F35448" s="86">
        <v>7744.7499989191401</v>
      </c>
    </row>
    <row r="35449" spans="1:6">
      <c r="A35449">
        <v>2036</v>
      </c>
      <c r="B35449" t="s">
        <v>1045</v>
      </c>
      <c r="C35449" t="s">
        <v>1022</v>
      </c>
      <c r="D35449" t="s">
        <v>972</v>
      </c>
      <c r="E35449" t="s">
        <v>1018</v>
      </c>
      <c r="F35449" s="86">
        <v>7712.6757626695198</v>
      </c>
    </row>
    <row r="35450" spans="1:6">
      <c r="A35450">
        <v>2037</v>
      </c>
      <c r="B35450" t="s">
        <v>1045</v>
      </c>
      <c r="C35450" t="s">
        <v>1022</v>
      </c>
      <c r="D35450" t="s">
        <v>972</v>
      </c>
      <c r="E35450" t="s">
        <v>1018</v>
      </c>
      <c r="F35450" s="86">
        <v>7685.9886514801301</v>
      </c>
    </row>
    <row r="35451" spans="1:6">
      <c r="A35451">
        <v>2038</v>
      </c>
      <c r="B35451" t="s">
        <v>1045</v>
      </c>
      <c r="C35451" t="s">
        <v>1022</v>
      </c>
      <c r="D35451" t="s">
        <v>972</v>
      </c>
      <c r="E35451" t="s">
        <v>1018</v>
      </c>
      <c r="F35451" s="86">
        <v>7655.2210854381401</v>
      </c>
    </row>
    <row r="35452" spans="1:6">
      <c r="A35452">
        <v>2039</v>
      </c>
      <c r="B35452" t="s">
        <v>1045</v>
      </c>
      <c r="C35452" t="s">
        <v>1022</v>
      </c>
      <c r="D35452" t="s">
        <v>972</v>
      </c>
      <c r="E35452" t="s">
        <v>1018</v>
      </c>
      <c r="F35452" s="86">
        <v>7637.9421755609001</v>
      </c>
    </row>
    <row r="35453" spans="1:6">
      <c r="A35453">
        <v>2040</v>
      </c>
      <c r="B35453" t="s">
        <v>1045</v>
      </c>
      <c r="C35453" t="s">
        <v>1022</v>
      </c>
      <c r="D35453" t="s">
        <v>972</v>
      </c>
      <c r="E35453" t="s">
        <v>1018</v>
      </c>
      <c r="F35453" s="86">
        <v>7624.2618782323198</v>
      </c>
    </row>
    <row r="35454" spans="1:6">
      <c r="A35454">
        <v>2041</v>
      </c>
      <c r="B35454" t="s">
        <v>1045</v>
      </c>
      <c r="C35454" t="s">
        <v>1022</v>
      </c>
      <c r="D35454" t="s">
        <v>972</v>
      </c>
      <c r="E35454" t="s">
        <v>1018</v>
      </c>
      <c r="F35454" s="86">
        <v>7622.2927065225504</v>
      </c>
    </row>
    <row r="35455" spans="1:6">
      <c r="A35455">
        <v>2042</v>
      </c>
      <c r="B35455" t="s">
        <v>1045</v>
      </c>
      <c r="C35455" t="s">
        <v>1022</v>
      </c>
      <c r="D35455" t="s">
        <v>972</v>
      </c>
      <c r="E35455" t="s">
        <v>1018</v>
      </c>
      <c r="F35455" s="86">
        <v>7679.4594795778103</v>
      </c>
    </row>
    <row r="35456" spans="1:6">
      <c r="A35456">
        <v>2043</v>
      </c>
      <c r="B35456" t="s">
        <v>1045</v>
      </c>
      <c r="C35456" t="s">
        <v>1022</v>
      </c>
      <c r="D35456" t="s">
        <v>972</v>
      </c>
      <c r="E35456" t="s">
        <v>1018</v>
      </c>
      <c r="F35456" s="86">
        <v>7741.13121122546</v>
      </c>
    </row>
    <row r="35457" spans="1:6">
      <c r="A35457">
        <v>2044</v>
      </c>
      <c r="B35457" t="s">
        <v>1045</v>
      </c>
      <c r="C35457" t="s">
        <v>1022</v>
      </c>
      <c r="D35457" t="s">
        <v>972</v>
      </c>
      <c r="E35457" t="s">
        <v>1018</v>
      </c>
      <c r="F35457" s="86">
        <v>7805.9933092874799</v>
      </c>
    </row>
    <row r="35458" spans="1:6">
      <c r="A35458">
        <v>2045</v>
      </c>
      <c r="B35458" t="s">
        <v>1045</v>
      </c>
      <c r="C35458" t="s">
        <v>1022</v>
      </c>
      <c r="D35458" t="s">
        <v>972</v>
      </c>
      <c r="E35458" t="s">
        <v>1018</v>
      </c>
      <c r="F35458" s="86">
        <v>7863.6248346975999</v>
      </c>
    </row>
    <row r="35459" spans="1:6">
      <c r="A35459">
        <v>2046</v>
      </c>
      <c r="B35459" t="s">
        <v>1045</v>
      </c>
      <c r="C35459" t="s">
        <v>1022</v>
      </c>
      <c r="D35459" t="s">
        <v>972</v>
      </c>
      <c r="E35459" t="s">
        <v>1018</v>
      </c>
      <c r="F35459" s="86">
        <v>7932.0680182790402</v>
      </c>
    </row>
    <row r="35460" spans="1:6">
      <c r="A35460">
        <v>2047</v>
      </c>
      <c r="B35460" t="s">
        <v>1045</v>
      </c>
      <c r="C35460" t="s">
        <v>1022</v>
      </c>
      <c r="D35460" t="s">
        <v>972</v>
      </c>
      <c r="E35460" t="s">
        <v>1018</v>
      </c>
      <c r="F35460" s="86">
        <v>8000.5976708419603</v>
      </c>
    </row>
    <row r="35461" spans="1:6">
      <c r="A35461">
        <v>2048</v>
      </c>
      <c r="B35461" t="s">
        <v>1045</v>
      </c>
      <c r="C35461" t="s">
        <v>1022</v>
      </c>
      <c r="D35461" t="s">
        <v>972</v>
      </c>
      <c r="E35461" t="s">
        <v>1018</v>
      </c>
      <c r="F35461" s="86">
        <v>8068.0146232677198</v>
      </c>
    </row>
    <row r="35462" spans="1:6">
      <c r="A35462">
        <v>2049</v>
      </c>
      <c r="B35462" t="s">
        <v>1045</v>
      </c>
      <c r="C35462" t="s">
        <v>1022</v>
      </c>
      <c r="D35462" t="s">
        <v>972</v>
      </c>
      <c r="E35462" t="s">
        <v>1018</v>
      </c>
      <c r="F35462" s="86">
        <v>8133.97435849053</v>
      </c>
    </row>
    <row r="35463" spans="1:6">
      <c r="A35463">
        <v>2050</v>
      </c>
      <c r="B35463" t="s">
        <v>1045</v>
      </c>
      <c r="C35463" t="s">
        <v>1022</v>
      </c>
      <c r="D35463" t="s">
        <v>972</v>
      </c>
      <c r="E35463" t="s">
        <v>1018</v>
      </c>
      <c r="F35463" s="86">
        <v>8198.6115151174708</v>
      </c>
    </row>
    <row r="35464" spans="1:6">
      <c r="A35464">
        <v>2017</v>
      </c>
      <c r="B35464" t="s">
        <v>1046</v>
      </c>
      <c r="C35464" t="s">
        <v>1022</v>
      </c>
      <c r="D35464" t="s">
        <v>972</v>
      </c>
      <c r="E35464" t="s">
        <v>1018</v>
      </c>
      <c r="F35464" s="86">
        <v>34230.1615397243</v>
      </c>
    </row>
    <row r="35465" spans="1:6">
      <c r="A35465">
        <v>2018</v>
      </c>
      <c r="B35465" t="s">
        <v>1046</v>
      </c>
      <c r="C35465" t="s">
        <v>1022</v>
      </c>
      <c r="D35465" t="s">
        <v>972</v>
      </c>
      <c r="E35465" t="s">
        <v>1018</v>
      </c>
      <c r="F35465" s="86">
        <v>32765.6608129899</v>
      </c>
    </row>
    <row r="35466" spans="1:6">
      <c r="A35466">
        <v>2019</v>
      </c>
      <c r="B35466" t="s">
        <v>1046</v>
      </c>
      <c r="C35466" t="s">
        <v>1022</v>
      </c>
      <c r="D35466" t="s">
        <v>972</v>
      </c>
      <c r="E35466" t="s">
        <v>1018</v>
      </c>
      <c r="F35466" s="86">
        <v>32370.408067284599</v>
      </c>
    </row>
    <row r="35467" spans="1:6">
      <c r="A35467">
        <v>2020</v>
      </c>
      <c r="B35467" t="s">
        <v>1046</v>
      </c>
      <c r="C35467" t="s">
        <v>1022</v>
      </c>
      <c r="D35467" t="s">
        <v>972</v>
      </c>
      <c r="E35467" t="s">
        <v>1018</v>
      </c>
      <c r="F35467" s="86">
        <v>31932.264359743702</v>
      </c>
    </row>
    <row r="35468" spans="1:6">
      <c r="A35468">
        <v>2021</v>
      </c>
      <c r="B35468" t="s">
        <v>1046</v>
      </c>
      <c r="C35468" t="s">
        <v>1022</v>
      </c>
      <c r="D35468" t="s">
        <v>972</v>
      </c>
      <c r="E35468" t="s">
        <v>1018</v>
      </c>
      <c r="F35468" s="86">
        <v>31473.5894931195</v>
      </c>
    </row>
    <row r="35469" spans="1:6">
      <c r="A35469">
        <v>2022</v>
      </c>
      <c r="B35469" t="s">
        <v>1046</v>
      </c>
      <c r="C35469" t="s">
        <v>1022</v>
      </c>
      <c r="D35469" t="s">
        <v>972</v>
      </c>
      <c r="E35469" t="s">
        <v>1018</v>
      </c>
      <c r="F35469" s="86">
        <v>31069.7186302173</v>
      </c>
    </row>
    <row r="35470" spans="1:6">
      <c r="A35470">
        <v>2023</v>
      </c>
      <c r="B35470" t="s">
        <v>1046</v>
      </c>
      <c r="C35470" t="s">
        <v>1022</v>
      </c>
      <c r="D35470" t="s">
        <v>972</v>
      </c>
      <c r="E35470" t="s">
        <v>1018</v>
      </c>
      <c r="F35470" s="86">
        <v>30692.124875491201</v>
      </c>
    </row>
    <row r="35471" spans="1:6">
      <c r="A35471">
        <v>2024</v>
      </c>
      <c r="B35471" t="s">
        <v>1046</v>
      </c>
      <c r="C35471" t="s">
        <v>1022</v>
      </c>
      <c r="D35471" t="s">
        <v>972</v>
      </c>
      <c r="E35471" t="s">
        <v>1018</v>
      </c>
      <c r="F35471" s="86">
        <v>30336.172690212501</v>
      </c>
    </row>
    <row r="35472" spans="1:6">
      <c r="A35472">
        <v>2025</v>
      </c>
      <c r="B35472" t="s">
        <v>1046</v>
      </c>
      <c r="C35472" t="s">
        <v>1022</v>
      </c>
      <c r="D35472" t="s">
        <v>972</v>
      </c>
      <c r="E35472" t="s">
        <v>1018</v>
      </c>
      <c r="F35472" s="86">
        <v>29998.875927336201</v>
      </c>
    </row>
    <row r="35473" spans="1:6">
      <c r="A35473">
        <v>2026</v>
      </c>
      <c r="B35473" t="s">
        <v>1046</v>
      </c>
      <c r="C35473" t="s">
        <v>1022</v>
      </c>
      <c r="D35473" t="s">
        <v>972</v>
      </c>
      <c r="E35473" t="s">
        <v>1018</v>
      </c>
      <c r="F35473" s="86">
        <v>29682.459196344498</v>
      </c>
    </row>
    <row r="35474" spans="1:6">
      <c r="A35474">
        <v>2027</v>
      </c>
      <c r="B35474" t="s">
        <v>1046</v>
      </c>
      <c r="C35474" t="s">
        <v>1022</v>
      </c>
      <c r="D35474" t="s">
        <v>972</v>
      </c>
      <c r="E35474" t="s">
        <v>1018</v>
      </c>
      <c r="F35474" s="86">
        <v>29356.188412291802</v>
      </c>
    </row>
    <row r="35475" spans="1:6">
      <c r="A35475">
        <v>2028</v>
      </c>
      <c r="B35475" t="s">
        <v>1046</v>
      </c>
      <c r="C35475" t="s">
        <v>1022</v>
      </c>
      <c r="D35475" t="s">
        <v>972</v>
      </c>
      <c r="E35475" t="s">
        <v>1018</v>
      </c>
      <c r="F35475" s="86">
        <v>29085.779017986901</v>
      </c>
    </row>
    <row r="35476" spans="1:6">
      <c r="A35476">
        <v>2029</v>
      </c>
      <c r="B35476" t="s">
        <v>1046</v>
      </c>
      <c r="C35476" t="s">
        <v>1022</v>
      </c>
      <c r="D35476" t="s">
        <v>972</v>
      </c>
      <c r="E35476" t="s">
        <v>1018</v>
      </c>
      <c r="F35476" s="86">
        <v>28852.086661869202</v>
      </c>
    </row>
    <row r="35477" spans="1:6">
      <c r="A35477">
        <v>2030</v>
      </c>
      <c r="B35477" t="s">
        <v>1046</v>
      </c>
      <c r="C35477" t="s">
        <v>1022</v>
      </c>
      <c r="D35477" t="s">
        <v>972</v>
      </c>
      <c r="E35477" t="s">
        <v>1018</v>
      </c>
      <c r="F35477" s="86">
        <v>28660.4861489674</v>
      </c>
    </row>
    <row r="35478" spans="1:6">
      <c r="A35478">
        <v>2031</v>
      </c>
      <c r="B35478" t="s">
        <v>1046</v>
      </c>
      <c r="C35478" t="s">
        <v>1022</v>
      </c>
      <c r="D35478" t="s">
        <v>972</v>
      </c>
      <c r="E35478" t="s">
        <v>1018</v>
      </c>
      <c r="F35478" s="86">
        <v>28495.544721553499</v>
      </c>
    </row>
    <row r="35479" spans="1:6">
      <c r="A35479">
        <v>2032</v>
      </c>
      <c r="B35479" t="s">
        <v>1046</v>
      </c>
      <c r="C35479" t="s">
        <v>1022</v>
      </c>
      <c r="D35479" t="s">
        <v>972</v>
      </c>
      <c r="E35479" t="s">
        <v>1018</v>
      </c>
      <c r="F35479" s="86">
        <v>28345.062063904901</v>
      </c>
    </row>
    <row r="35480" spans="1:6">
      <c r="A35480">
        <v>2033</v>
      </c>
      <c r="B35480" t="s">
        <v>1046</v>
      </c>
      <c r="C35480" t="s">
        <v>1022</v>
      </c>
      <c r="D35480" t="s">
        <v>972</v>
      </c>
      <c r="E35480" t="s">
        <v>1018</v>
      </c>
      <c r="F35480" s="86">
        <v>28219.8537344049</v>
      </c>
    </row>
    <row r="35481" spans="1:6">
      <c r="A35481">
        <v>2034</v>
      </c>
      <c r="B35481" t="s">
        <v>1046</v>
      </c>
      <c r="C35481" t="s">
        <v>1022</v>
      </c>
      <c r="D35481" t="s">
        <v>972</v>
      </c>
      <c r="E35481" t="s">
        <v>1018</v>
      </c>
      <c r="F35481" s="86">
        <v>28127.907578255501</v>
      </c>
    </row>
    <row r="35482" spans="1:6">
      <c r="A35482">
        <v>2035</v>
      </c>
      <c r="B35482" t="s">
        <v>1046</v>
      </c>
      <c r="C35482" t="s">
        <v>1022</v>
      </c>
      <c r="D35482" t="s">
        <v>972</v>
      </c>
      <c r="E35482" t="s">
        <v>1018</v>
      </c>
      <c r="F35482" s="86">
        <v>28062.725124647099</v>
      </c>
    </row>
    <row r="35483" spans="1:6">
      <c r="A35483">
        <v>2036</v>
      </c>
      <c r="B35483" t="s">
        <v>1046</v>
      </c>
      <c r="C35483" t="s">
        <v>1022</v>
      </c>
      <c r="D35483" t="s">
        <v>972</v>
      </c>
      <c r="E35483" t="s">
        <v>1018</v>
      </c>
      <c r="F35483" s="86">
        <v>28014.690049327499</v>
      </c>
    </row>
    <row r="35484" spans="1:6">
      <c r="A35484">
        <v>2037</v>
      </c>
      <c r="B35484" t="s">
        <v>1046</v>
      </c>
      <c r="C35484" t="s">
        <v>1022</v>
      </c>
      <c r="D35484" t="s">
        <v>972</v>
      </c>
      <c r="E35484" t="s">
        <v>1018</v>
      </c>
      <c r="F35484" s="86">
        <v>27980.615238772702</v>
      </c>
    </row>
    <row r="35485" spans="1:6">
      <c r="A35485">
        <v>2038</v>
      </c>
      <c r="B35485" t="s">
        <v>1046</v>
      </c>
      <c r="C35485" t="s">
        <v>1022</v>
      </c>
      <c r="D35485" t="s">
        <v>972</v>
      </c>
      <c r="E35485" t="s">
        <v>1018</v>
      </c>
      <c r="F35485" s="86">
        <v>27963.2917074982</v>
      </c>
    </row>
    <row r="35486" spans="1:6">
      <c r="A35486">
        <v>2039</v>
      </c>
      <c r="B35486" t="s">
        <v>1046</v>
      </c>
      <c r="C35486" t="s">
        <v>1022</v>
      </c>
      <c r="D35486" t="s">
        <v>972</v>
      </c>
      <c r="E35486" t="s">
        <v>1018</v>
      </c>
      <c r="F35486" s="86">
        <v>27959.500017526902</v>
      </c>
    </row>
    <row r="35487" spans="1:6">
      <c r="A35487">
        <v>2040</v>
      </c>
      <c r="B35487" t="s">
        <v>1046</v>
      </c>
      <c r="C35487" t="s">
        <v>1022</v>
      </c>
      <c r="D35487" t="s">
        <v>972</v>
      </c>
      <c r="E35487" t="s">
        <v>1018</v>
      </c>
      <c r="F35487" s="86">
        <v>27970.0356318837</v>
      </c>
    </row>
    <row r="35488" spans="1:6">
      <c r="A35488">
        <v>2041</v>
      </c>
      <c r="B35488" t="s">
        <v>1046</v>
      </c>
      <c r="C35488" t="s">
        <v>1022</v>
      </c>
      <c r="D35488" t="s">
        <v>972</v>
      </c>
      <c r="E35488" t="s">
        <v>1018</v>
      </c>
      <c r="F35488" s="86">
        <v>28021.917155180701</v>
      </c>
    </row>
    <row r="35489" spans="1:6">
      <c r="A35489">
        <v>2042</v>
      </c>
      <c r="B35489" t="s">
        <v>1046</v>
      </c>
      <c r="C35489" t="s">
        <v>1022</v>
      </c>
      <c r="D35489" t="s">
        <v>972</v>
      </c>
      <c r="E35489" t="s">
        <v>1018</v>
      </c>
      <c r="F35489" s="86">
        <v>28187.721743198301</v>
      </c>
    </row>
    <row r="35490" spans="1:6">
      <c r="A35490">
        <v>2043</v>
      </c>
      <c r="B35490" t="s">
        <v>1046</v>
      </c>
      <c r="C35490" t="s">
        <v>1022</v>
      </c>
      <c r="D35490" t="s">
        <v>972</v>
      </c>
      <c r="E35490" t="s">
        <v>1018</v>
      </c>
      <c r="F35490" s="86">
        <v>28368.8683964062</v>
      </c>
    </row>
    <row r="35491" spans="1:6">
      <c r="A35491">
        <v>2044</v>
      </c>
      <c r="B35491" t="s">
        <v>1046</v>
      </c>
      <c r="C35491" t="s">
        <v>1022</v>
      </c>
      <c r="D35491" t="s">
        <v>972</v>
      </c>
      <c r="E35491" t="s">
        <v>1018</v>
      </c>
      <c r="F35491" s="86">
        <v>28561.5966710748</v>
      </c>
    </row>
    <row r="35492" spans="1:6">
      <c r="A35492">
        <v>2045</v>
      </c>
      <c r="B35492" t="s">
        <v>1046</v>
      </c>
      <c r="C35492" t="s">
        <v>1022</v>
      </c>
      <c r="D35492" t="s">
        <v>972</v>
      </c>
      <c r="E35492" t="s">
        <v>1018</v>
      </c>
      <c r="F35492" s="86">
        <v>28762.634832350999</v>
      </c>
    </row>
    <row r="35493" spans="1:6">
      <c r="A35493">
        <v>2046</v>
      </c>
      <c r="B35493" t="s">
        <v>1046</v>
      </c>
      <c r="C35493" t="s">
        <v>1022</v>
      </c>
      <c r="D35493" t="s">
        <v>972</v>
      </c>
      <c r="E35493" t="s">
        <v>1018</v>
      </c>
      <c r="F35493" s="86">
        <v>28967.384263940301</v>
      </c>
    </row>
    <row r="35494" spans="1:6">
      <c r="A35494">
        <v>2047</v>
      </c>
      <c r="B35494" t="s">
        <v>1046</v>
      </c>
      <c r="C35494" t="s">
        <v>1022</v>
      </c>
      <c r="D35494" t="s">
        <v>972</v>
      </c>
      <c r="E35494" t="s">
        <v>1018</v>
      </c>
      <c r="F35494" s="86">
        <v>29170.851657420299</v>
      </c>
    </row>
    <row r="35495" spans="1:6">
      <c r="A35495">
        <v>2048</v>
      </c>
      <c r="B35495" t="s">
        <v>1046</v>
      </c>
      <c r="C35495" t="s">
        <v>1022</v>
      </c>
      <c r="D35495" t="s">
        <v>972</v>
      </c>
      <c r="E35495" t="s">
        <v>1018</v>
      </c>
      <c r="F35495" s="86">
        <v>29367.298180140198</v>
      </c>
    </row>
    <row r="35496" spans="1:6">
      <c r="A35496">
        <v>2049</v>
      </c>
      <c r="B35496" t="s">
        <v>1046</v>
      </c>
      <c r="C35496" t="s">
        <v>1022</v>
      </c>
      <c r="D35496" t="s">
        <v>972</v>
      </c>
      <c r="E35496" t="s">
        <v>1018</v>
      </c>
      <c r="F35496" s="86">
        <v>29555.693610157501</v>
      </c>
    </row>
    <row r="35497" spans="1:6">
      <c r="A35497">
        <v>2050</v>
      </c>
      <c r="B35497" t="s">
        <v>1046</v>
      </c>
      <c r="C35497" t="s">
        <v>1022</v>
      </c>
      <c r="D35497" t="s">
        <v>972</v>
      </c>
      <c r="E35497" t="s">
        <v>1018</v>
      </c>
      <c r="F35497" s="86">
        <v>29737.032534220802</v>
      </c>
    </row>
    <row r="35498" spans="1:6">
      <c r="A35498">
        <v>2017</v>
      </c>
      <c r="B35498" t="s">
        <v>1047</v>
      </c>
      <c r="C35498" t="s">
        <v>1022</v>
      </c>
      <c r="D35498" t="s">
        <v>972</v>
      </c>
      <c r="E35498" t="s">
        <v>1018</v>
      </c>
      <c r="F35498" s="86">
        <v>154058.30105570101</v>
      </c>
    </row>
    <row r="35499" spans="1:6">
      <c r="A35499">
        <v>2018</v>
      </c>
      <c r="B35499" t="s">
        <v>1047</v>
      </c>
      <c r="C35499" t="s">
        <v>1022</v>
      </c>
      <c r="D35499" t="s">
        <v>972</v>
      </c>
      <c r="E35499" t="s">
        <v>1018</v>
      </c>
      <c r="F35499" s="86">
        <v>153250.50664606199</v>
      </c>
    </row>
    <row r="35500" spans="1:6">
      <c r="A35500">
        <v>2019</v>
      </c>
      <c r="B35500" t="s">
        <v>1047</v>
      </c>
      <c r="C35500" t="s">
        <v>1022</v>
      </c>
      <c r="D35500" t="s">
        <v>972</v>
      </c>
      <c r="E35500" t="s">
        <v>1018</v>
      </c>
      <c r="F35500" s="86">
        <v>151700.191656387</v>
      </c>
    </row>
    <row r="35501" spans="1:6">
      <c r="A35501">
        <v>2020</v>
      </c>
      <c r="B35501" t="s">
        <v>1047</v>
      </c>
      <c r="C35501" t="s">
        <v>1022</v>
      </c>
      <c r="D35501" t="s">
        <v>972</v>
      </c>
      <c r="E35501" t="s">
        <v>1018</v>
      </c>
      <c r="F35501" s="86">
        <v>149764.65412090099</v>
      </c>
    </row>
    <row r="35502" spans="1:6">
      <c r="A35502">
        <v>2021</v>
      </c>
      <c r="B35502" t="s">
        <v>1047</v>
      </c>
      <c r="C35502" t="s">
        <v>1022</v>
      </c>
      <c r="D35502" t="s">
        <v>972</v>
      </c>
      <c r="E35502" t="s">
        <v>1018</v>
      </c>
      <c r="F35502" s="86">
        <v>147700.45696192101</v>
      </c>
    </row>
    <row r="35503" spans="1:6">
      <c r="A35503">
        <v>2022</v>
      </c>
      <c r="B35503" t="s">
        <v>1047</v>
      </c>
      <c r="C35503" t="s">
        <v>1022</v>
      </c>
      <c r="D35503" t="s">
        <v>972</v>
      </c>
      <c r="E35503" t="s">
        <v>1018</v>
      </c>
      <c r="F35503" s="86">
        <v>145744.550803622</v>
      </c>
    </row>
    <row r="35504" spans="1:6">
      <c r="A35504">
        <v>2023</v>
      </c>
      <c r="B35504" t="s">
        <v>1047</v>
      </c>
      <c r="C35504" t="s">
        <v>1022</v>
      </c>
      <c r="D35504" t="s">
        <v>972</v>
      </c>
      <c r="E35504" t="s">
        <v>1018</v>
      </c>
      <c r="F35504" s="86">
        <v>143866.20910529999</v>
      </c>
    </row>
    <row r="35505" spans="1:6">
      <c r="A35505">
        <v>2024</v>
      </c>
      <c r="B35505" t="s">
        <v>1047</v>
      </c>
      <c r="C35505" t="s">
        <v>1022</v>
      </c>
      <c r="D35505" t="s">
        <v>972</v>
      </c>
      <c r="E35505" t="s">
        <v>1018</v>
      </c>
      <c r="F35505" s="86">
        <v>142066.70827976801</v>
      </c>
    </row>
    <row r="35506" spans="1:6">
      <c r="A35506">
        <v>2025</v>
      </c>
      <c r="B35506" t="s">
        <v>1047</v>
      </c>
      <c r="C35506" t="s">
        <v>1022</v>
      </c>
      <c r="D35506" t="s">
        <v>972</v>
      </c>
      <c r="E35506" t="s">
        <v>1018</v>
      </c>
      <c r="F35506" s="86">
        <v>140346.469165763</v>
      </c>
    </row>
    <row r="35507" spans="1:6">
      <c r="A35507">
        <v>2026</v>
      </c>
      <c r="B35507" t="s">
        <v>1047</v>
      </c>
      <c r="C35507" t="s">
        <v>1022</v>
      </c>
      <c r="D35507" t="s">
        <v>972</v>
      </c>
      <c r="E35507" t="s">
        <v>1018</v>
      </c>
      <c r="F35507" s="86">
        <v>138741.797232018</v>
      </c>
    </row>
    <row r="35508" spans="1:6">
      <c r="A35508">
        <v>2027</v>
      </c>
      <c r="B35508" t="s">
        <v>1047</v>
      </c>
      <c r="C35508" t="s">
        <v>1022</v>
      </c>
      <c r="D35508" t="s">
        <v>972</v>
      </c>
      <c r="E35508" t="s">
        <v>1018</v>
      </c>
      <c r="F35508" s="86">
        <v>137251.80756925899</v>
      </c>
    </row>
    <row r="35509" spans="1:6">
      <c r="A35509">
        <v>2028</v>
      </c>
      <c r="B35509" t="s">
        <v>1047</v>
      </c>
      <c r="C35509" t="s">
        <v>1022</v>
      </c>
      <c r="D35509" t="s">
        <v>972</v>
      </c>
      <c r="E35509" t="s">
        <v>1018</v>
      </c>
      <c r="F35509" s="86">
        <v>135897.40933232801</v>
      </c>
    </row>
    <row r="35510" spans="1:6">
      <c r="A35510">
        <v>2029</v>
      </c>
      <c r="B35510" t="s">
        <v>1047</v>
      </c>
      <c r="C35510" t="s">
        <v>1022</v>
      </c>
      <c r="D35510" t="s">
        <v>972</v>
      </c>
      <c r="E35510" t="s">
        <v>1018</v>
      </c>
      <c r="F35510" s="86">
        <v>134620.49449084699</v>
      </c>
    </row>
    <row r="35511" spans="1:6">
      <c r="A35511">
        <v>2030</v>
      </c>
      <c r="B35511" t="s">
        <v>1047</v>
      </c>
      <c r="C35511" t="s">
        <v>1022</v>
      </c>
      <c r="D35511" t="s">
        <v>972</v>
      </c>
      <c r="E35511" t="s">
        <v>1018</v>
      </c>
      <c r="F35511" s="86">
        <v>133605.66096040001</v>
      </c>
    </row>
    <row r="35512" spans="1:6">
      <c r="A35512">
        <v>2031</v>
      </c>
      <c r="B35512" t="s">
        <v>1047</v>
      </c>
      <c r="C35512" t="s">
        <v>1022</v>
      </c>
      <c r="D35512" t="s">
        <v>972</v>
      </c>
      <c r="E35512" t="s">
        <v>1018</v>
      </c>
      <c r="F35512" s="86">
        <v>132752.23891486501</v>
      </c>
    </row>
    <row r="35513" spans="1:6">
      <c r="A35513">
        <v>2032</v>
      </c>
      <c r="B35513" t="s">
        <v>1047</v>
      </c>
      <c r="C35513" t="s">
        <v>1022</v>
      </c>
      <c r="D35513" t="s">
        <v>972</v>
      </c>
      <c r="E35513" t="s">
        <v>1018</v>
      </c>
      <c r="F35513" s="86">
        <v>131989.79766855101</v>
      </c>
    </row>
    <row r="35514" spans="1:6">
      <c r="A35514">
        <v>2033</v>
      </c>
      <c r="B35514" t="s">
        <v>1047</v>
      </c>
      <c r="C35514" t="s">
        <v>1022</v>
      </c>
      <c r="D35514" t="s">
        <v>972</v>
      </c>
      <c r="E35514" t="s">
        <v>1018</v>
      </c>
      <c r="F35514" s="86">
        <v>131267.71684815799</v>
      </c>
    </row>
    <row r="35515" spans="1:6">
      <c r="A35515">
        <v>2034</v>
      </c>
      <c r="B35515" t="s">
        <v>1047</v>
      </c>
      <c r="C35515" t="s">
        <v>1022</v>
      </c>
      <c r="D35515" t="s">
        <v>972</v>
      </c>
      <c r="E35515" t="s">
        <v>1018</v>
      </c>
      <c r="F35515" s="86">
        <v>130605.663182934</v>
      </c>
    </row>
    <row r="35516" spans="1:6">
      <c r="A35516">
        <v>2035</v>
      </c>
      <c r="B35516" t="s">
        <v>1047</v>
      </c>
      <c r="C35516" t="s">
        <v>1022</v>
      </c>
      <c r="D35516" t="s">
        <v>972</v>
      </c>
      <c r="E35516" t="s">
        <v>1018</v>
      </c>
      <c r="F35516" s="86">
        <v>130003.296762495</v>
      </c>
    </row>
    <row r="35517" spans="1:6">
      <c r="A35517">
        <v>2036</v>
      </c>
      <c r="B35517" t="s">
        <v>1047</v>
      </c>
      <c r="C35517" t="s">
        <v>1022</v>
      </c>
      <c r="D35517" t="s">
        <v>972</v>
      </c>
      <c r="E35517" t="s">
        <v>1018</v>
      </c>
      <c r="F35517" s="86">
        <v>129371.874769275</v>
      </c>
    </row>
    <row r="35518" spans="1:6">
      <c r="A35518">
        <v>2037</v>
      </c>
      <c r="B35518" t="s">
        <v>1047</v>
      </c>
      <c r="C35518" t="s">
        <v>1022</v>
      </c>
      <c r="D35518" t="s">
        <v>972</v>
      </c>
      <c r="E35518" t="s">
        <v>1018</v>
      </c>
      <c r="F35518" s="86">
        <v>128838.022007323</v>
      </c>
    </row>
    <row r="35519" spans="1:6">
      <c r="A35519">
        <v>2038</v>
      </c>
      <c r="B35519" t="s">
        <v>1047</v>
      </c>
      <c r="C35519" t="s">
        <v>1022</v>
      </c>
      <c r="D35519" t="s">
        <v>972</v>
      </c>
      <c r="E35519" t="s">
        <v>1018</v>
      </c>
      <c r="F35519" s="86">
        <v>128346.820126722</v>
      </c>
    </row>
    <row r="35520" spans="1:6">
      <c r="A35520">
        <v>2039</v>
      </c>
      <c r="B35520" t="s">
        <v>1047</v>
      </c>
      <c r="C35520" t="s">
        <v>1022</v>
      </c>
      <c r="D35520" t="s">
        <v>972</v>
      </c>
      <c r="E35520" t="s">
        <v>1018</v>
      </c>
      <c r="F35520" s="86">
        <v>127934.024863193</v>
      </c>
    </row>
    <row r="35521" spans="1:6">
      <c r="A35521">
        <v>2040</v>
      </c>
      <c r="B35521" t="s">
        <v>1047</v>
      </c>
      <c r="C35521" t="s">
        <v>1022</v>
      </c>
      <c r="D35521" t="s">
        <v>972</v>
      </c>
      <c r="E35521" t="s">
        <v>1018</v>
      </c>
      <c r="F35521" s="86">
        <v>127616.76594771699</v>
      </c>
    </row>
    <row r="35522" spans="1:6">
      <c r="A35522">
        <v>2041</v>
      </c>
      <c r="B35522" t="s">
        <v>1047</v>
      </c>
      <c r="C35522" t="s">
        <v>1022</v>
      </c>
      <c r="D35522" t="s">
        <v>972</v>
      </c>
      <c r="E35522" t="s">
        <v>1018</v>
      </c>
      <c r="F35522" s="86">
        <v>127499.781390358</v>
      </c>
    </row>
    <row r="35523" spans="1:6">
      <c r="A35523">
        <v>2042</v>
      </c>
      <c r="B35523" t="s">
        <v>1047</v>
      </c>
      <c r="C35523" t="s">
        <v>1022</v>
      </c>
      <c r="D35523" t="s">
        <v>972</v>
      </c>
      <c r="E35523" t="s">
        <v>1018</v>
      </c>
      <c r="F35523" s="86">
        <v>127874.10017128001</v>
      </c>
    </row>
    <row r="35524" spans="1:6">
      <c r="A35524">
        <v>2043</v>
      </c>
      <c r="B35524" t="s">
        <v>1047</v>
      </c>
      <c r="C35524" t="s">
        <v>1022</v>
      </c>
      <c r="D35524" t="s">
        <v>972</v>
      </c>
      <c r="E35524" t="s">
        <v>1018</v>
      </c>
      <c r="F35524" s="86">
        <v>128359.49451565099</v>
      </c>
    </row>
    <row r="35525" spans="1:6">
      <c r="A35525">
        <v>2044</v>
      </c>
      <c r="B35525" t="s">
        <v>1047</v>
      </c>
      <c r="C35525" t="s">
        <v>1022</v>
      </c>
      <c r="D35525" t="s">
        <v>972</v>
      </c>
      <c r="E35525" t="s">
        <v>1018</v>
      </c>
      <c r="F35525" s="86">
        <v>129059.318196814</v>
      </c>
    </row>
    <row r="35526" spans="1:6">
      <c r="A35526">
        <v>2045</v>
      </c>
      <c r="B35526" t="s">
        <v>1047</v>
      </c>
      <c r="C35526" t="s">
        <v>1022</v>
      </c>
      <c r="D35526" t="s">
        <v>972</v>
      </c>
      <c r="E35526" t="s">
        <v>1018</v>
      </c>
      <c r="F35526" s="86">
        <v>129895.178555461</v>
      </c>
    </row>
    <row r="35527" spans="1:6">
      <c r="A35527">
        <v>2046</v>
      </c>
      <c r="B35527" t="s">
        <v>1047</v>
      </c>
      <c r="C35527" t="s">
        <v>1022</v>
      </c>
      <c r="D35527" t="s">
        <v>972</v>
      </c>
      <c r="E35527" t="s">
        <v>1018</v>
      </c>
      <c r="F35527" s="86">
        <v>130838.560828781</v>
      </c>
    </row>
    <row r="35528" spans="1:6">
      <c r="A35528">
        <v>2047</v>
      </c>
      <c r="B35528" t="s">
        <v>1047</v>
      </c>
      <c r="C35528" t="s">
        <v>1022</v>
      </c>
      <c r="D35528" t="s">
        <v>972</v>
      </c>
      <c r="E35528" t="s">
        <v>1018</v>
      </c>
      <c r="F35528" s="86">
        <v>131839.18269215</v>
      </c>
    </row>
    <row r="35529" spans="1:6">
      <c r="A35529">
        <v>2048</v>
      </c>
      <c r="B35529" t="s">
        <v>1047</v>
      </c>
      <c r="C35529" t="s">
        <v>1022</v>
      </c>
      <c r="D35529" t="s">
        <v>972</v>
      </c>
      <c r="E35529" t="s">
        <v>1018</v>
      </c>
      <c r="F35529" s="86">
        <v>132775.423045804</v>
      </c>
    </row>
    <row r="35530" spans="1:6">
      <c r="A35530">
        <v>2049</v>
      </c>
      <c r="B35530" t="s">
        <v>1047</v>
      </c>
      <c r="C35530" t="s">
        <v>1022</v>
      </c>
      <c r="D35530" t="s">
        <v>972</v>
      </c>
      <c r="E35530" t="s">
        <v>1018</v>
      </c>
      <c r="F35530" s="86">
        <v>133747.97865236801</v>
      </c>
    </row>
    <row r="35531" spans="1:6">
      <c r="A35531">
        <v>2050</v>
      </c>
      <c r="B35531" t="s">
        <v>1047</v>
      </c>
      <c r="C35531" t="s">
        <v>1022</v>
      </c>
      <c r="D35531" t="s">
        <v>972</v>
      </c>
      <c r="E35531" t="s">
        <v>1018</v>
      </c>
      <c r="F35531" s="86">
        <v>134670.053031127</v>
      </c>
    </row>
    <row r="35532" spans="1:6">
      <c r="A35532">
        <v>2017</v>
      </c>
      <c r="B35532" t="s">
        <v>1048</v>
      </c>
      <c r="C35532" t="s">
        <v>1022</v>
      </c>
      <c r="D35532" t="s">
        <v>972</v>
      </c>
      <c r="E35532" t="s">
        <v>1018</v>
      </c>
      <c r="F35532" s="86">
        <v>130022.668562358</v>
      </c>
    </row>
    <row r="35533" spans="1:6">
      <c r="A35533">
        <v>2018</v>
      </c>
      <c r="B35533" t="s">
        <v>1048</v>
      </c>
      <c r="C35533" t="s">
        <v>1022</v>
      </c>
      <c r="D35533" t="s">
        <v>972</v>
      </c>
      <c r="E35533" t="s">
        <v>1018</v>
      </c>
      <c r="F35533" s="86">
        <v>124483.18161664699</v>
      </c>
    </row>
    <row r="35534" spans="1:6">
      <c r="A35534">
        <v>2019</v>
      </c>
      <c r="B35534" t="s">
        <v>1048</v>
      </c>
      <c r="C35534" t="s">
        <v>1022</v>
      </c>
      <c r="D35534" t="s">
        <v>972</v>
      </c>
      <c r="E35534" t="s">
        <v>1018</v>
      </c>
      <c r="F35534" s="86">
        <v>123005.728386174</v>
      </c>
    </row>
    <row r="35535" spans="1:6">
      <c r="A35535">
        <v>2020</v>
      </c>
      <c r="B35535" t="s">
        <v>1048</v>
      </c>
      <c r="C35535" t="s">
        <v>1022</v>
      </c>
      <c r="D35535" t="s">
        <v>972</v>
      </c>
      <c r="E35535" t="s">
        <v>1018</v>
      </c>
      <c r="F35535" s="86">
        <v>121364.810040073</v>
      </c>
    </row>
    <row r="35536" spans="1:6">
      <c r="A35536">
        <v>2021</v>
      </c>
      <c r="B35536" t="s">
        <v>1048</v>
      </c>
      <c r="C35536" t="s">
        <v>1022</v>
      </c>
      <c r="D35536" t="s">
        <v>972</v>
      </c>
      <c r="E35536" t="s">
        <v>1018</v>
      </c>
      <c r="F35536" s="86">
        <v>119645.239181011</v>
      </c>
    </row>
    <row r="35537" spans="1:6">
      <c r="A35537">
        <v>2022</v>
      </c>
      <c r="B35537" t="s">
        <v>1048</v>
      </c>
      <c r="C35537" t="s">
        <v>1022</v>
      </c>
      <c r="D35537" t="s">
        <v>972</v>
      </c>
      <c r="E35537" t="s">
        <v>1018</v>
      </c>
      <c r="F35537" s="86">
        <v>118133.39413880301</v>
      </c>
    </row>
    <row r="35538" spans="1:6">
      <c r="A35538">
        <v>2023</v>
      </c>
      <c r="B35538" t="s">
        <v>1048</v>
      </c>
      <c r="C35538" t="s">
        <v>1022</v>
      </c>
      <c r="D35538" t="s">
        <v>972</v>
      </c>
      <c r="E35538" t="s">
        <v>1018</v>
      </c>
      <c r="F35538" s="86">
        <v>116720.789016775</v>
      </c>
    </row>
    <row r="35539" spans="1:6">
      <c r="A35539">
        <v>2024</v>
      </c>
      <c r="B35539" t="s">
        <v>1048</v>
      </c>
      <c r="C35539" t="s">
        <v>1022</v>
      </c>
      <c r="D35539" t="s">
        <v>972</v>
      </c>
      <c r="E35539" t="s">
        <v>1018</v>
      </c>
      <c r="F35539" s="86">
        <v>115389.587442991</v>
      </c>
    </row>
    <row r="35540" spans="1:6">
      <c r="A35540">
        <v>2025</v>
      </c>
      <c r="B35540" t="s">
        <v>1048</v>
      </c>
      <c r="C35540" t="s">
        <v>1022</v>
      </c>
      <c r="D35540" t="s">
        <v>972</v>
      </c>
      <c r="E35540" t="s">
        <v>1018</v>
      </c>
      <c r="F35540" s="86">
        <v>114128.220743073</v>
      </c>
    </row>
    <row r="35541" spans="1:6">
      <c r="A35541">
        <v>2026</v>
      </c>
      <c r="B35541" t="s">
        <v>1048</v>
      </c>
      <c r="C35541" t="s">
        <v>1022</v>
      </c>
      <c r="D35541" t="s">
        <v>972</v>
      </c>
      <c r="E35541" t="s">
        <v>1018</v>
      </c>
      <c r="F35541" s="86">
        <v>112944.93223823801</v>
      </c>
    </row>
    <row r="35542" spans="1:6">
      <c r="A35542">
        <v>2027</v>
      </c>
      <c r="B35542" t="s">
        <v>1048</v>
      </c>
      <c r="C35542" t="s">
        <v>1022</v>
      </c>
      <c r="D35542" t="s">
        <v>972</v>
      </c>
      <c r="E35542" t="s">
        <v>1018</v>
      </c>
      <c r="F35542" s="86">
        <v>111722.78044890299</v>
      </c>
    </row>
    <row r="35543" spans="1:6">
      <c r="A35543">
        <v>2028</v>
      </c>
      <c r="B35543" t="s">
        <v>1048</v>
      </c>
      <c r="C35543" t="s">
        <v>1022</v>
      </c>
      <c r="D35543" t="s">
        <v>972</v>
      </c>
      <c r="E35543" t="s">
        <v>1018</v>
      </c>
      <c r="F35543" s="86">
        <v>110712.03800499201</v>
      </c>
    </row>
    <row r="35544" spans="1:6">
      <c r="A35544">
        <v>2029</v>
      </c>
      <c r="B35544" t="s">
        <v>1048</v>
      </c>
      <c r="C35544" t="s">
        <v>1022</v>
      </c>
      <c r="D35544" t="s">
        <v>972</v>
      </c>
      <c r="E35544" t="s">
        <v>1018</v>
      </c>
      <c r="F35544" s="86">
        <v>109840.121955899</v>
      </c>
    </row>
    <row r="35545" spans="1:6">
      <c r="A35545">
        <v>2030</v>
      </c>
      <c r="B35545" t="s">
        <v>1048</v>
      </c>
      <c r="C35545" t="s">
        <v>1022</v>
      </c>
      <c r="D35545" t="s">
        <v>972</v>
      </c>
      <c r="E35545" t="s">
        <v>1018</v>
      </c>
      <c r="F35545" s="86">
        <v>109127.968584106</v>
      </c>
    </row>
    <row r="35546" spans="1:6">
      <c r="A35546">
        <v>2031</v>
      </c>
      <c r="B35546" t="s">
        <v>1048</v>
      </c>
      <c r="C35546" t="s">
        <v>1022</v>
      </c>
      <c r="D35546" t="s">
        <v>972</v>
      </c>
      <c r="E35546" t="s">
        <v>1018</v>
      </c>
      <c r="F35546" s="86">
        <v>108517.774597269</v>
      </c>
    </row>
    <row r="35547" spans="1:6">
      <c r="A35547">
        <v>2032</v>
      </c>
      <c r="B35547" t="s">
        <v>1048</v>
      </c>
      <c r="C35547" t="s">
        <v>1022</v>
      </c>
      <c r="D35547" t="s">
        <v>972</v>
      </c>
      <c r="E35547" t="s">
        <v>1018</v>
      </c>
      <c r="F35547" s="86">
        <v>107964.09350532301</v>
      </c>
    </row>
    <row r="35548" spans="1:6">
      <c r="A35548">
        <v>2033</v>
      </c>
      <c r="B35548" t="s">
        <v>1048</v>
      </c>
      <c r="C35548" t="s">
        <v>1022</v>
      </c>
      <c r="D35548" t="s">
        <v>972</v>
      </c>
      <c r="E35548" t="s">
        <v>1018</v>
      </c>
      <c r="F35548" s="86">
        <v>107508.353795148</v>
      </c>
    </row>
    <row r="35549" spans="1:6">
      <c r="A35549">
        <v>2034</v>
      </c>
      <c r="B35549" t="s">
        <v>1048</v>
      </c>
      <c r="C35549" t="s">
        <v>1022</v>
      </c>
      <c r="D35549" t="s">
        <v>972</v>
      </c>
      <c r="E35549" t="s">
        <v>1018</v>
      </c>
      <c r="F35549" s="86">
        <v>107179.785195965</v>
      </c>
    </row>
    <row r="35550" spans="1:6">
      <c r="A35550">
        <v>2035</v>
      </c>
      <c r="B35550" t="s">
        <v>1048</v>
      </c>
      <c r="C35550" t="s">
        <v>1022</v>
      </c>
      <c r="D35550" t="s">
        <v>972</v>
      </c>
      <c r="E35550" t="s">
        <v>1018</v>
      </c>
      <c r="F35550" s="86">
        <v>106951.34871101</v>
      </c>
    </row>
    <row r="35551" spans="1:6">
      <c r="A35551">
        <v>2036</v>
      </c>
      <c r="B35551" t="s">
        <v>1048</v>
      </c>
      <c r="C35551" t="s">
        <v>1022</v>
      </c>
      <c r="D35551" t="s">
        <v>972</v>
      </c>
      <c r="E35551" t="s">
        <v>1018</v>
      </c>
      <c r="F35551" s="86">
        <v>106784.67837778199</v>
      </c>
    </row>
    <row r="35552" spans="1:6">
      <c r="A35552">
        <v>2037</v>
      </c>
      <c r="B35552" t="s">
        <v>1048</v>
      </c>
      <c r="C35552" t="s">
        <v>1022</v>
      </c>
      <c r="D35552" t="s">
        <v>972</v>
      </c>
      <c r="E35552" t="s">
        <v>1018</v>
      </c>
      <c r="F35552" s="86">
        <v>106667.407466415</v>
      </c>
    </row>
    <row r="35553" spans="1:6">
      <c r="A35553">
        <v>2038</v>
      </c>
      <c r="B35553" t="s">
        <v>1048</v>
      </c>
      <c r="C35553" t="s">
        <v>1022</v>
      </c>
      <c r="D35553" t="s">
        <v>972</v>
      </c>
      <c r="E35553" t="s">
        <v>1018</v>
      </c>
      <c r="F35553" s="86">
        <v>106610.86907836801</v>
      </c>
    </row>
    <row r="35554" spans="1:6">
      <c r="A35554">
        <v>2039</v>
      </c>
      <c r="B35554" t="s">
        <v>1048</v>
      </c>
      <c r="C35554" t="s">
        <v>1022</v>
      </c>
      <c r="D35554" t="s">
        <v>972</v>
      </c>
      <c r="E35554" t="s">
        <v>1018</v>
      </c>
      <c r="F35554" s="86">
        <v>106603.717618311</v>
      </c>
    </row>
    <row r="35555" spans="1:6">
      <c r="A35555">
        <v>2040</v>
      </c>
      <c r="B35555" t="s">
        <v>1048</v>
      </c>
      <c r="C35555" t="s">
        <v>1022</v>
      </c>
      <c r="D35555" t="s">
        <v>972</v>
      </c>
      <c r="E35555" t="s">
        <v>1018</v>
      </c>
      <c r="F35555" s="86">
        <v>106649.760172165</v>
      </c>
    </row>
    <row r="35556" spans="1:6">
      <c r="A35556">
        <v>2041</v>
      </c>
      <c r="B35556" t="s">
        <v>1048</v>
      </c>
      <c r="C35556" t="s">
        <v>1022</v>
      </c>
      <c r="D35556" t="s">
        <v>972</v>
      </c>
      <c r="E35556" t="s">
        <v>1018</v>
      </c>
      <c r="F35556" s="86">
        <v>106856.19267686299</v>
      </c>
    </row>
    <row r="35557" spans="1:6">
      <c r="A35557">
        <v>2042</v>
      </c>
      <c r="B35557" t="s">
        <v>1048</v>
      </c>
      <c r="C35557" t="s">
        <v>1022</v>
      </c>
      <c r="D35557" t="s">
        <v>972</v>
      </c>
      <c r="E35557" t="s">
        <v>1018</v>
      </c>
      <c r="F35557" s="86">
        <v>107497.759855009</v>
      </c>
    </row>
    <row r="35558" spans="1:6">
      <c r="A35558">
        <v>2043</v>
      </c>
      <c r="B35558" t="s">
        <v>1048</v>
      </c>
      <c r="C35558" t="s">
        <v>1022</v>
      </c>
      <c r="D35558" t="s">
        <v>972</v>
      </c>
      <c r="E35558" t="s">
        <v>1018</v>
      </c>
      <c r="F35558" s="86">
        <v>108198.27728343599</v>
      </c>
    </row>
    <row r="35559" spans="1:6">
      <c r="A35559">
        <v>2044</v>
      </c>
      <c r="B35559" t="s">
        <v>1048</v>
      </c>
      <c r="C35559" t="s">
        <v>1022</v>
      </c>
      <c r="D35559" t="s">
        <v>972</v>
      </c>
      <c r="E35559" t="s">
        <v>1018</v>
      </c>
      <c r="F35559" s="86">
        <v>108943.62353568</v>
      </c>
    </row>
    <row r="35560" spans="1:6">
      <c r="A35560">
        <v>2045</v>
      </c>
      <c r="B35560" t="s">
        <v>1048</v>
      </c>
      <c r="C35560" t="s">
        <v>1022</v>
      </c>
      <c r="D35560" t="s">
        <v>972</v>
      </c>
      <c r="E35560" t="s">
        <v>1018</v>
      </c>
      <c r="F35560" s="86">
        <v>109721.443857019</v>
      </c>
    </row>
    <row r="35561" spans="1:6">
      <c r="A35561">
        <v>2046</v>
      </c>
      <c r="B35561" t="s">
        <v>1048</v>
      </c>
      <c r="C35561" t="s">
        <v>1022</v>
      </c>
      <c r="D35561" t="s">
        <v>972</v>
      </c>
      <c r="E35561" t="s">
        <v>1018</v>
      </c>
      <c r="F35561" s="86">
        <v>110514.273751329</v>
      </c>
    </row>
    <row r="35562" spans="1:6">
      <c r="A35562">
        <v>2047</v>
      </c>
      <c r="B35562" t="s">
        <v>1048</v>
      </c>
      <c r="C35562" t="s">
        <v>1022</v>
      </c>
      <c r="D35562" t="s">
        <v>972</v>
      </c>
      <c r="E35562" t="s">
        <v>1018</v>
      </c>
      <c r="F35562" s="86">
        <v>111303.18400064101</v>
      </c>
    </row>
    <row r="35563" spans="1:6">
      <c r="A35563">
        <v>2048</v>
      </c>
      <c r="B35563" t="s">
        <v>1048</v>
      </c>
      <c r="C35563" t="s">
        <v>1022</v>
      </c>
      <c r="D35563" t="s">
        <v>972</v>
      </c>
      <c r="E35563" t="s">
        <v>1018</v>
      </c>
      <c r="F35563" s="86">
        <v>112066.410199399</v>
      </c>
    </row>
    <row r="35564" spans="1:6">
      <c r="A35564">
        <v>2049</v>
      </c>
      <c r="B35564" t="s">
        <v>1048</v>
      </c>
      <c r="C35564" t="s">
        <v>1022</v>
      </c>
      <c r="D35564" t="s">
        <v>972</v>
      </c>
      <c r="E35564" t="s">
        <v>1018</v>
      </c>
      <c r="F35564" s="86">
        <v>112800.192722571</v>
      </c>
    </row>
    <row r="35565" spans="1:6">
      <c r="A35565">
        <v>2050</v>
      </c>
      <c r="B35565" t="s">
        <v>1048</v>
      </c>
      <c r="C35565" t="s">
        <v>1022</v>
      </c>
      <c r="D35565" t="s">
        <v>972</v>
      </c>
      <c r="E35565" t="s">
        <v>1018</v>
      </c>
      <c r="F35565" s="86">
        <v>113508.668121068</v>
      </c>
    </row>
    <row r="35566" spans="1:6">
      <c r="A35566">
        <v>2017</v>
      </c>
      <c r="B35566" t="s">
        <v>1049</v>
      </c>
      <c r="C35566" t="s">
        <v>1022</v>
      </c>
      <c r="D35566" t="s">
        <v>972</v>
      </c>
      <c r="E35566" t="s">
        <v>1018</v>
      </c>
      <c r="F35566" s="86">
        <v>6360.54465524037</v>
      </c>
    </row>
    <row r="35567" spans="1:6">
      <c r="A35567">
        <v>2018</v>
      </c>
      <c r="B35567" t="s">
        <v>1049</v>
      </c>
      <c r="C35567" t="s">
        <v>1022</v>
      </c>
      <c r="D35567" t="s">
        <v>972</v>
      </c>
      <c r="E35567" t="s">
        <v>1018</v>
      </c>
      <c r="F35567" s="86">
        <v>6298.8154510772902</v>
      </c>
    </row>
    <row r="35568" spans="1:6">
      <c r="A35568">
        <v>2019</v>
      </c>
      <c r="B35568" t="s">
        <v>1049</v>
      </c>
      <c r="C35568" t="s">
        <v>1022</v>
      </c>
      <c r="D35568" t="s">
        <v>972</v>
      </c>
      <c r="E35568" t="s">
        <v>1018</v>
      </c>
      <c r="F35568" s="86">
        <v>6258.1234316691298</v>
      </c>
    </row>
    <row r="35569" spans="1:6">
      <c r="A35569">
        <v>2020</v>
      </c>
      <c r="B35569" t="s">
        <v>1049</v>
      </c>
      <c r="C35569" t="s">
        <v>1022</v>
      </c>
      <c r="D35569" t="s">
        <v>972</v>
      </c>
      <c r="E35569" t="s">
        <v>1018</v>
      </c>
      <c r="F35569" s="86">
        <v>6203.3877944075903</v>
      </c>
    </row>
    <row r="35570" spans="1:6">
      <c r="A35570">
        <v>2021</v>
      </c>
      <c r="B35570" t="s">
        <v>1049</v>
      </c>
      <c r="C35570" t="s">
        <v>1022</v>
      </c>
      <c r="D35570" t="s">
        <v>972</v>
      </c>
      <c r="E35570" t="s">
        <v>1018</v>
      </c>
      <c r="F35570" s="86">
        <v>6160.18504847848</v>
      </c>
    </row>
    <row r="35571" spans="1:6">
      <c r="A35571">
        <v>2022</v>
      </c>
      <c r="B35571" t="s">
        <v>1049</v>
      </c>
      <c r="C35571" t="s">
        <v>1022</v>
      </c>
      <c r="D35571" t="s">
        <v>972</v>
      </c>
      <c r="E35571" t="s">
        <v>1018</v>
      </c>
      <c r="F35571" s="86">
        <v>6118.8250384758203</v>
      </c>
    </row>
    <row r="35572" spans="1:6">
      <c r="A35572">
        <v>2023</v>
      </c>
      <c r="B35572" t="s">
        <v>1049</v>
      </c>
      <c r="C35572" t="s">
        <v>1022</v>
      </c>
      <c r="D35572" t="s">
        <v>972</v>
      </c>
      <c r="E35572" t="s">
        <v>1018</v>
      </c>
      <c r="F35572" s="86">
        <v>6084.1261405223504</v>
      </c>
    </row>
    <row r="35573" spans="1:6">
      <c r="A35573">
        <v>2024</v>
      </c>
      <c r="B35573" t="s">
        <v>1049</v>
      </c>
      <c r="C35573" t="s">
        <v>1022</v>
      </c>
      <c r="D35573" t="s">
        <v>972</v>
      </c>
      <c r="E35573" t="s">
        <v>1018</v>
      </c>
      <c r="F35573" s="86">
        <v>6054.5073927462799</v>
      </c>
    </row>
    <row r="35574" spans="1:6">
      <c r="A35574">
        <v>2025</v>
      </c>
      <c r="B35574" t="s">
        <v>1049</v>
      </c>
      <c r="C35574" t="s">
        <v>1022</v>
      </c>
      <c r="D35574" t="s">
        <v>972</v>
      </c>
      <c r="E35574" t="s">
        <v>1018</v>
      </c>
      <c r="F35574" s="86">
        <v>6032.2569495820699</v>
      </c>
    </row>
    <row r="35575" spans="1:6">
      <c r="A35575">
        <v>2026</v>
      </c>
      <c r="B35575" t="s">
        <v>1049</v>
      </c>
      <c r="C35575" t="s">
        <v>1022</v>
      </c>
      <c r="D35575" t="s">
        <v>972</v>
      </c>
      <c r="E35575" t="s">
        <v>1018</v>
      </c>
      <c r="F35575" s="86">
        <v>6010.2522035811799</v>
      </c>
    </row>
    <row r="35576" spans="1:6">
      <c r="A35576">
        <v>2027</v>
      </c>
      <c r="B35576" t="s">
        <v>1049</v>
      </c>
      <c r="C35576" t="s">
        <v>1022</v>
      </c>
      <c r="D35576" t="s">
        <v>972</v>
      </c>
      <c r="E35576" t="s">
        <v>1018</v>
      </c>
      <c r="F35576" s="86">
        <v>5995.0371710938998</v>
      </c>
    </row>
    <row r="35577" spans="1:6">
      <c r="A35577">
        <v>2028</v>
      </c>
      <c r="B35577" t="s">
        <v>1049</v>
      </c>
      <c r="C35577" t="s">
        <v>1022</v>
      </c>
      <c r="D35577" t="s">
        <v>972</v>
      </c>
      <c r="E35577" t="s">
        <v>1018</v>
      </c>
      <c r="F35577" s="86">
        <v>5979.2776906830804</v>
      </c>
    </row>
    <row r="35578" spans="1:6">
      <c r="A35578">
        <v>2029</v>
      </c>
      <c r="B35578" t="s">
        <v>1049</v>
      </c>
      <c r="C35578" t="s">
        <v>1022</v>
      </c>
      <c r="D35578" t="s">
        <v>972</v>
      </c>
      <c r="E35578" t="s">
        <v>1018</v>
      </c>
      <c r="F35578" s="86">
        <v>5972.6076308354804</v>
      </c>
    </row>
    <row r="35579" spans="1:6">
      <c r="A35579">
        <v>2030</v>
      </c>
      <c r="B35579" t="s">
        <v>1049</v>
      </c>
      <c r="C35579" t="s">
        <v>1022</v>
      </c>
      <c r="D35579" t="s">
        <v>972</v>
      </c>
      <c r="E35579" t="s">
        <v>1018</v>
      </c>
      <c r="F35579" s="86">
        <v>5973.7698445901297</v>
      </c>
    </row>
    <row r="35580" spans="1:6">
      <c r="A35580">
        <v>2031</v>
      </c>
      <c r="B35580" t="s">
        <v>1049</v>
      </c>
      <c r="C35580" t="s">
        <v>1022</v>
      </c>
      <c r="D35580" t="s">
        <v>972</v>
      </c>
      <c r="E35580" t="s">
        <v>1018</v>
      </c>
      <c r="F35580" s="86">
        <v>5979.9047714869503</v>
      </c>
    </row>
    <row r="35581" spans="1:6">
      <c r="A35581">
        <v>2032</v>
      </c>
      <c r="B35581" t="s">
        <v>1049</v>
      </c>
      <c r="C35581" t="s">
        <v>1022</v>
      </c>
      <c r="D35581" t="s">
        <v>972</v>
      </c>
      <c r="E35581" t="s">
        <v>1018</v>
      </c>
      <c r="F35581" s="86">
        <v>5986.6717617197</v>
      </c>
    </row>
    <row r="35582" spans="1:6">
      <c r="A35582">
        <v>2033</v>
      </c>
      <c r="B35582" t="s">
        <v>1049</v>
      </c>
      <c r="C35582" t="s">
        <v>1022</v>
      </c>
      <c r="D35582" t="s">
        <v>972</v>
      </c>
      <c r="E35582" t="s">
        <v>1018</v>
      </c>
      <c r="F35582" s="86">
        <v>5995.9403343036101</v>
      </c>
    </row>
    <row r="35583" spans="1:6">
      <c r="A35583">
        <v>2034</v>
      </c>
      <c r="B35583" t="s">
        <v>1049</v>
      </c>
      <c r="C35583" t="s">
        <v>1022</v>
      </c>
      <c r="D35583" t="s">
        <v>972</v>
      </c>
      <c r="E35583" t="s">
        <v>1018</v>
      </c>
      <c r="F35583" s="86">
        <v>6015.2635067935098</v>
      </c>
    </row>
    <row r="35584" spans="1:6">
      <c r="A35584">
        <v>2035</v>
      </c>
      <c r="B35584" t="s">
        <v>1049</v>
      </c>
      <c r="C35584" t="s">
        <v>1022</v>
      </c>
      <c r="D35584" t="s">
        <v>972</v>
      </c>
      <c r="E35584" t="s">
        <v>1018</v>
      </c>
      <c r="F35584" s="86">
        <v>6037.4000587936498</v>
      </c>
    </row>
    <row r="35585" spans="1:6">
      <c r="A35585">
        <v>2036</v>
      </c>
      <c r="B35585" t="s">
        <v>1049</v>
      </c>
      <c r="C35585" t="s">
        <v>1022</v>
      </c>
      <c r="D35585" t="s">
        <v>972</v>
      </c>
      <c r="E35585" t="s">
        <v>1018</v>
      </c>
      <c r="F35585" s="86">
        <v>6066.9462147647801</v>
      </c>
    </row>
    <row r="35586" spans="1:6">
      <c r="A35586">
        <v>2037</v>
      </c>
      <c r="B35586" t="s">
        <v>1049</v>
      </c>
      <c r="C35586" t="s">
        <v>1022</v>
      </c>
      <c r="D35586" t="s">
        <v>972</v>
      </c>
      <c r="E35586" t="s">
        <v>1018</v>
      </c>
      <c r="F35586" s="86">
        <v>6095.1331927403198</v>
      </c>
    </row>
    <row r="35587" spans="1:6">
      <c r="A35587">
        <v>2038</v>
      </c>
      <c r="B35587" t="s">
        <v>1049</v>
      </c>
      <c r="C35587" t="s">
        <v>1022</v>
      </c>
      <c r="D35587" t="s">
        <v>972</v>
      </c>
      <c r="E35587" t="s">
        <v>1018</v>
      </c>
      <c r="F35587" s="86">
        <v>6130.3594966194196</v>
      </c>
    </row>
    <row r="35588" spans="1:6">
      <c r="A35588">
        <v>2039</v>
      </c>
      <c r="B35588" t="s">
        <v>1049</v>
      </c>
      <c r="C35588" t="s">
        <v>1022</v>
      </c>
      <c r="D35588" t="s">
        <v>972</v>
      </c>
      <c r="E35588" t="s">
        <v>1018</v>
      </c>
      <c r="F35588" s="86">
        <v>6165.7212462803</v>
      </c>
    </row>
    <row r="35589" spans="1:6">
      <c r="A35589">
        <v>2040</v>
      </c>
      <c r="B35589" t="s">
        <v>1049</v>
      </c>
      <c r="C35589" t="s">
        <v>1022</v>
      </c>
      <c r="D35589" t="s">
        <v>972</v>
      </c>
      <c r="E35589" t="s">
        <v>1018</v>
      </c>
      <c r="F35589" s="86">
        <v>6208.84607892231</v>
      </c>
    </row>
    <row r="35590" spans="1:6">
      <c r="A35590">
        <v>2041</v>
      </c>
      <c r="B35590" t="s">
        <v>1049</v>
      </c>
      <c r="C35590" t="s">
        <v>1022</v>
      </c>
      <c r="D35590" t="s">
        <v>972</v>
      </c>
      <c r="E35590" t="s">
        <v>1018</v>
      </c>
      <c r="F35590" s="86">
        <v>6254.5802116498699</v>
      </c>
    </row>
    <row r="35591" spans="1:6">
      <c r="A35591">
        <v>2042</v>
      </c>
      <c r="B35591" t="s">
        <v>1049</v>
      </c>
      <c r="C35591" t="s">
        <v>1022</v>
      </c>
      <c r="D35591" t="s">
        <v>972</v>
      </c>
      <c r="E35591" t="s">
        <v>1018</v>
      </c>
      <c r="F35591" s="86">
        <v>6313.2522949007198</v>
      </c>
    </row>
    <row r="35592" spans="1:6">
      <c r="A35592">
        <v>2043</v>
      </c>
      <c r="B35592" t="s">
        <v>1049</v>
      </c>
      <c r="C35592" t="s">
        <v>1022</v>
      </c>
      <c r="D35592" t="s">
        <v>972</v>
      </c>
      <c r="E35592" t="s">
        <v>1018</v>
      </c>
      <c r="F35592" s="86">
        <v>6375.8966260417701</v>
      </c>
    </row>
    <row r="35593" spans="1:6">
      <c r="A35593">
        <v>2044</v>
      </c>
      <c r="B35593" t="s">
        <v>1049</v>
      </c>
      <c r="C35593" t="s">
        <v>1022</v>
      </c>
      <c r="D35593" t="s">
        <v>972</v>
      </c>
      <c r="E35593" t="s">
        <v>1018</v>
      </c>
      <c r="F35593" s="86">
        <v>6439.1063768335798</v>
      </c>
    </row>
    <row r="35594" spans="1:6">
      <c r="A35594">
        <v>2045</v>
      </c>
      <c r="B35594" t="s">
        <v>1049</v>
      </c>
      <c r="C35594" t="s">
        <v>1022</v>
      </c>
      <c r="D35594" t="s">
        <v>972</v>
      </c>
      <c r="E35594" t="s">
        <v>1018</v>
      </c>
      <c r="F35594" s="86">
        <v>6509.3700936500099</v>
      </c>
    </row>
    <row r="35595" spans="1:6">
      <c r="A35595">
        <v>2046</v>
      </c>
      <c r="B35595" t="s">
        <v>1049</v>
      </c>
      <c r="C35595" t="s">
        <v>1022</v>
      </c>
      <c r="D35595" t="s">
        <v>972</v>
      </c>
      <c r="E35595" t="s">
        <v>1018</v>
      </c>
      <c r="F35595" s="86">
        <v>6581.5034585066996</v>
      </c>
    </row>
    <row r="35596" spans="1:6">
      <c r="A35596">
        <v>2047</v>
      </c>
      <c r="B35596" t="s">
        <v>1049</v>
      </c>
      <c r="C35596" t="s">
        <v>1022</v>
      </c>
      <c r="D35596" t="s">
        <v>972</v>
      </c>
      <c r="E35596" t="s">
        <v>1018</v>
      </c>
      <c r="F35596" s="86">
        <v>6650.1081967838099</v>
      </c>
    </row>
    <row r="35597" spans="1:6">
      <c r="A35597">
        <v>2048</v>
      </c>
      <c r="B35597" t="s">
        <v>1049</v>
      </c>
      <c r="C35597" t="s">
        <v>1022</v>
      </c>
      <c r="D35597" t="s">
        <v>972</v>
      </c>
      <c r="E35597" t="s">
        <v>1018</v>
      </c>
      <c r="F35597" s="86">
        <v>6720.5861331362903</v>
      </c>
    </row>
    <row r="35598" spans="1:6">
      <c r="A35598">
        <v>2049</v>
      </c>
      <c r="B35598" t="s">
        <v>1049</v>
      </c>
      <c r="C35598" t="s">
        <v>1022</v>
      </c>
      <c r="D35598" t="s">
        <v>972</v>
      </c>
      <c r="E35598" t="s">
        <v>1018</v>
      </c>
      <c r="F35598" s="86">
        <v>6788.7090065988496</v>
      </c>
    </row>
    <row r="35599" spans="1:6">
      <c r="A35599">
        <v>2050</v>
      </c>
      <c r="B35599" t="s">
        <v>1049</v>
      </c>
      <c r="C35599" t="s">
        <v>1022</v>
      </c>
      <c r="D35599" t="s">
        <v>972</v>
      </c>
      <c r="E35599" t="s">
        <v>1018</v>
      </c>
      <c r="F35599" s="86">
        <v>6851.3923698340004</v>
      </c>
    </row>
    <row r="35600" spans="1:6">
      <c r="A35600">
        <v>2017</v>
      </c>
      <c r="B35600" t="s">
        <v>1050</v>
      </c>
      <c r="C35600" t="s">
        <v>1022</v>
      </c>
      <c r="D35600" t="s">
        <v>972</v>
      </c>
      <c r="E35600" t="s">
        <v>1018</v>
      </c>
      <c r="F35600" s="86">
        <v>26310.0557645755</v>
      </c>
    </row>
    <row r="35601" spans="1:6">
      <c r="A35601">
        <v>2018</v>
      </c>
      <c r="B35601" t="s">
        <v>1050</v>
      </c>
      <c r="C35601" t="s">
        <v>1022</v>
      </c>
      <c r="D35601" t="s">
        <v>972</v>
      </c>
      <c r="E35601" t="s">
        <v>1018</v>
      </c>
      <c r="F35601" s="86">
        <v>25184.614747941399</v>
      </c>
    </row>
    <row r="35602" spans="1:6">
      <c r="A35602">
        <v>2019</v>
      </c>
      <c r="B35602" t="s">
        <v>1050</v>
      </c>
      <c r="C35602" t="s">
        <v>1022</v>
      </c>
      <c r="D35602" t="s">
        <v>972</v>
      </c>
      <c r="E35602" t="s">
        <v>1018</v>
      </c>
      <c r="F35602" s="86">
        <v>24881.034873411001</v>
      </c>
    </row>
    <row r="35603" spans="1:6">
      <c r="A35603">
        <v>2020</v>
      </c>
      <c r="B35603" t="s">
        <v>1050</v>
      </c>
      <c r="C35603" t="s">
        <v>1022</v>
      </c>
      <c r="D35603" t="s">
        <v>972</v>
      </c>
      <c r="E35603" t="s">
        <v>1018</v>
      </c>
      <c r="F35603" s="86">
        <v>24544.483448838699</v>
      </c>
    </row>
    <row r="35604" spans="1:6">
      <c r="A35604">
        <v>2021</v>
      </c>
      <c r="B35604" t="s">
        <v>1050</v>
      </c>
      <c r="C35604" t="s">
        <v>1022</v>
      </c>
      <c r="D35604" t="s">
        <v>972</v>
      </c>
      <c r="E35604" t="s">
        <v>1018</v>
      </c>
      <c r="F35604" s="86">
        <v>24192.1452385103</v>
      </c>
    </row>
    <row r="35605" spans="1:6">
      <c r="A35605">
        <v>2022</v>
      </c>
      <c r="B35605" t="s">
        <v>1050</v>
      </c>
      <c r="C35605" t="s">
        <v>1022</v>
      </c>
      <c r="D35605" t="s">
        <v>972</v>
      </c>
      <c r="E35605" t="s">
        <v>1018</v>
      </c>
      <c r="F35605" s="86">
        <v>23881.9261855021</v>
      </c>
    </row>
    <row r="35606" spans="1:6">
      <c r="A35606">
        <v>2023</v>
      </c>
      <c r="B35606" t="s">
        <v>1050</v>
      </c>
      <c r="C35606" t="s">
        <v>1022</v>
      </c>
      <c r="D35606" t="s">
        <v>972</v>
      </c>
      <c r="E35606" t="s">
        <v>1018</v>
      </c>
      <c r="F35606" s="86">
        <v>23591.898859697601</v>
      </c>
    </row>
    <row r="35607" spans="1:6">
      <c r="A35607">
        <v>2024</v>
      </c>
      <c r="B35607" t="s">
        <v>1050</v>
      </c>
      <c r="C35607" t="s">
        <v>1022</v>
      </c>
      <c r="D35607" t="s">
        <v>972</v>
      </c>
      <c r="E35607" t="s">
        <v>1018</v>
      </c>
      <c r="F35607" s="86">
        <v>23318.498990861099</v>
      </c>
    </row>
    <row r="35608" spans="1:6">
      <c r="A35608">
        <v>2025</v>
      </c>
      <c r="B35608" t="s">
        <v>1050</v>
      </c>
      <c r="C35608" t="s">
        <v>1022</v>
      </c>
      <c r="D35608" t="s">
        <v>972</v>
      </c>
      <c r="E35608" t="s">
        <v>1018</v>
      </c>
      <c r="F35608" s="86">
        <v>23059.4300571655</v>
      </c>
    </row>
    <row r="35609" spans="1:6">
      <c r="A35609">
        <v>2026</v>
      </c>
      <c r="B35609" t="s">
        <v>1050</v>
      </c>
      <c r="C35609" t="s">
        <v>1022</v>
      </c>
      <c r="D35609" t="s">
        <v>972</v>
      </c>
      <c r="E35609" t="s">
        <v>1018</v>
      </c>
      <c r="F35609" s="86">
        <v>22816.400764828901</v>
      </c>
    </row>
    <row r="35610" spans="1:6">
      <c r="A35610">
        <v>2027</v>
      </c>
      <c r="B35610" t="s">
        <v>1050</v>
      </c>
      <c r="C35610" t="s">
        <v>1022</v>
      </c>
      <c r="D35610" t="s">
        <v>972</v>
      </c>
      <c r="E35610" t="s">
        <v>1018</v>
      </c>
      <c r="F35610" s="86">
        <v>22565.786660016001</v>
      </c>
    </row>
    <row r="35611" spans="1:6">
      <c r="A35611">
        <v>2028</v>
      </c>
      <c r="B35611" t="s">
        <v>1050</v>
      </c>
      <c r="C35611" t="s">
        <v>1022</v>
      </c>
      <c r="D35611" t="s">
        <v>972</v>
      </c>
      <c r="E35611" t="s">
        <v>1018</v>
      </c>
      <c r="F35611" s="86">
        <v>22358.104172244901</v>
      </c>
    </row>
    <row r="35612" spans="1:6">
      <c r="A35612">
        <v>2029</v>
      </c>
      <c r="B35612" t="s">
        <v>1050</v>
      </c>
      <c r="C35612" t="s">
        <v>1022</v>
      </c>
      <c r="D35612" t="s">
        <v>972</v>
      </c>
      <c r="E35612" t="s">
        <v>1018</v>
      </c>
      <c r="F35612" s="86">
        <v>22178.639806844199</v>
      </c>
    </row>
    <row r="35613" spans="1:6">
      <c r="A35613">
        <v>2030</v>
      </c>
      <c r="B35613" t="s">
        <v>1050</v>
      </c>
      <c r="C35613" t="s">
        <v>1022</v>
      </c>
      <c r="D35613" t="s">
        <v>972</v>
      </c>
      <c r="E35613" t="s">
        <v>1018</v>
      </c>
      <c r="F35613" s="86">
        <v>22031.529630305002</v>
      </c>
    </row>
    <row r="35614" spans="1:6">
      <c r="A35614">
        <v>2031</v>
      </c>
      <c r="B35614" t="s">
        <v>1050</v>
      </c>
      <c r="C35614" t="s">
        <v>1022</v>
      </c>
      <c r="D35614" t="s">
        <v>972</v>
      </c>
      <c r="E35614" t="s">
        <v>1018</v>
      </c>
      <c r="F35614" s="86">
        <v>21904.920056066199</v>
      </c>
    </row>
    <row r="35615" spans="1:6">
      <c r="A35615">
        <v>2032</v>
      </c>
      <c r="B35615" t="s">
        <v>1050</v>
      </c>
      <c r="C35615" t="s">
        <v>1022</v>
      </c>
      <c r="D35615" t="s">
        <v>972</v>
      </c>
      <c r="E35615" t="s">
        <v>1018</v>
      </c>
      <c r="F35615" s="86">
        <v>21789.442417919501</v>
      </c>
    </row>
    <row r="35616" spans="1:6">
      <c r="A35616">
        <v>2033</v>
      </c>
      <c r="B35616" t="s">
        <v>1050</v>
      </c>
      <c r="C35616" t="s">
        <v>1022</v>
      </c>
      <c r="D35616" t="s">
        <v>972</v>
      </c>
      <c r="E35616" t="s">
        <v>1018</v>
      </c>
      <c r="F35616" s="86">
        <v>21693.4130041024</v>
      </c>
    </row>
    <row r="35617" spans="1:6">
      <c r="A35617">
        <v>2034</v>
      </c>
      <c r="B35617" t="s">
        <v>1050</v>
      </c>
      <c r="C35617" t="s">
        <v>1022</v>
      </c>
      <c r="D35617" t="s">
        <v>972</v>
      </c>
      <c r="E35617" t="s">
        <v>1018</v>
      </c>
      <c r="F35617" s="86">
        <v>21622.9628487884</v>
      </c>
    </row>
    <row r="35618" spans="1:6">
      <c r="A35618">
        <v>2035</v>
      </c>
      <c r="B35618" t="s">
        <v>1050</v>
      </c>
      <c r="C35618" t="s">
        <v>1022</v>
      </c>
      <c r="D35618" t="s">
        <v>972</v>
      </c>
      <c r="E35618" t="s">
        <v>1018</v>
      </c>
      <c r="F35618" s="86">
        <v>21573.0783457135</v>
      </c>
    </row>
    <row r="35619" spans="1:6">
      <c r="A35619">
        <v>2036</v>
      </c>
      <c r="B35619" t="s">
        <v>1050</v>
      </c>
      <c r="C35619" t="s">
        <v>1022</v>
      </c>
      <c r="D35619" t="s">
        <v>972</v>
      </c>
      <c r="E35619" t="s">
        <v>1018</v>
      </c>
      <c r="F35619" s="86">
        <v>21536.353274545399</v>
      </c>
    </row>
    <row r="35620" spans="1:6">
      <c r="A35620">
        <v>2037</v>
      </c>
      <c r="B35620" t="s">
        <v>1050</v>
      </c>
      <c r="C35620" t="s">
        <v>1022</v>
      </c>
      <c r="D35620" t="s">
        <v>972</v>
      </c>
      <c r="E35620" t="s">
        <v>1018</v>
      </c>
      <c r="F35620" s="86">
        <v>21510.335232994301</v>
      </c>
    </row>
    <row r="35621" spans="1:6">
      <c r="A35621">
        <v>2038</v>
      </c>
      <c r="B35621" t="s">
        <v>1050</v>
      </c>
      <c r="C35621" t="s">
        <v>1022</v>
      </c>
      <c r="D35621" t="s">
        <v>972</v>
      </c>
      <c r="E35621" t="s">
        <v>1018</v>
      </c>
      <c r="F35621" s="86">
        <v>21497.1753431779</v>
      </c>
    </row>
    <row r="35622" spans="1:6">
      <c r="A35622">
        <v>2039</v>
      </c>
      <c r="B35622" t="s">
        <v>1050</v>
      </c>
      <c r="C35622" t="s">
        <v>1022</v>
      </c>
      <c r="D35622" t="s">
        <v>972</v>
      </c>
      <c r="E35622" t="s">
        <v>1018</v>
      </c>
      <c r="F35622" s="86">
        <v>21494.407430220301</v>
      </c>
    </row>
    <row r="35623" spans="1:6">
      <c r="A35623">
        <v>2040</v>
      </c>
      <c r="B35623" t="s">
        <v>1050</v>
      </c>
      <c r="C35623" t="s">
        <v>1022</v>
      </c>
      <c r="D35623" t="s">
        <v>972</v>
      </c>
      <c r="E35623" t="s">
        <v>1018</v>
      </c>
      <c r="F35623" s="86">
        <v>21502.650348661598</v>
      </c>
    </row>
    <row r="35624" spans="1:6">
      <c r="A35624">
        <v>2041</v>
      </c>
      <c r="B35624" t="s">
        <v>1050</v>
      </c>
      <c r="C35624" t="s">
        <v>1022</v>
      </c>
      <c r="D35624" t="s">
        <v>972</v>
      </c>
      <c r="E35624" t="s">
        <v>1018</v>
      </c>
      <c r="F35624" s="86">
        <v>21542.7173015554</v>
      </c>
    </row>
    <row r="35625" spans="1:6">
      <c r="A35625">
        <v>2042</v>
      </c>
      <c r="B35625" t="s">
        <v>1050</v>
      </c>
      <c r="C35625" t="s">
        <v>1022</v>
      </c>
      <c r="D35625" t="s">
        <v>972</v>
      </c>
      <c r="E35625" t="s">
        <v>1018</v>
      </c>
      <c r="F35625" s="86">
        <v>21670.381478592099</v>
      </c>
    </row>
    <row r="35626" spans="1:6">
      <c r="A35626">
        <v>2043</v>
      </c>
      <c r="B35626" t="s">
        <v>1050</v>
      </c>
      <c r="C35626" t="s">
        <v>1022</v>
      </c>
      <c r="D35626" t="s">
        <v>972</v>
      </c>
      <c r="E35626" t="s">
        <v>1018</v>
      </c>
      <c r="F35626" s="86">
        <v>21809.861107335699</v>
      </c>
    </row>
    <row r="35627" spans="1:6">
      <c r="A35627">
        <v>2044</v>
      </c>
      <c r="B35627" t="s">
        <v>1050</v>
      </c>
      <c r="C35627" t="s">
        <v>1022</v>
      </c>
      <c r="D35627" t="s">
        <v>972</v>
      </c>
      <c r="E35627" t="s">
        <v>1018</v>
      </c>
      <c r="F35627" s="86">
        <v>21958.269806698201</v>
      </c>
    </row>
    <row r="35628" spans="1:6">
      <c r="A35628">
        <v>2045</v>
      </c>
      <c r="B35628" t="s">
        <v>1050</v>
      </c>
      <c r="C35628" t="s">
        <v>1022</v>
      </c>
      <c r="D35628" t="s">
        <v>972</v>
      </c>
      <c r="E35628" t="s">
        <v>1018</v>
      </c>
      <c r="F35628" s="86">
        <v>22113.096002778599</v>
      </c>
    </row>
    <row r="35629" spans="1:6">
      <c r="A35629">
        <v>2046</v>
      </c>
      <c r="B35629" t="s">
        <v>1050</v>
      </c>
      <c r="C35629" t="s">
        <v>1022</v>
      </c>
      <c r="D35629" t="s">
        <v>972</v>
      </c>
      <c r="E35629" t="s">
        <v>1018</v>
      </c>
      <c r="F35629" s="86">
        <v>22270.807378313599</v>
      </c>
    </row>
    <row r="35630" spans="1:6">
      <c r="A35630">
        <v>2047</v>
      </c>
      <c r="B35630" t="s">
        <v>1050</v>
      </c>
      <c r="C35630" t="s">
        <v>1022</v>
      </c>
      <c r="D35630" t="s">
        <v>972</v>
      </c>
      <c r="E35630" t="s">
        <v>1018</v>
      </c>
      <c r="F35630" s="86">
        <v>22427.568667855699</v>
      </c>
    </row>
    <row r="35631" spans="1:6">
      <c r="A35631">
        <v>2048</v>
      </c>
      <c r="B35631" t="s">
        <v>1050</v>
      </c>
      <c r="C35631" t="s">
        <v>1022</v>
      </c>
      <c r="D35631" t="s">
        <v>972</v>
      </c>
      <c r="E35631" t="s">
        <v>1018</v>
      </c>
      <c r="F35631" s="86">
        <v>22578.971304706502</v>
      </c>
    </row>
    <row r="35632" spans="1:6">
      <c r="A35632">
        <v>2049</v>
      </c>
      <c r="B35632" t="s">
        <v>1050</v>
      </c>
      <c r="C35632" t="s">
        <v>1022</v>
      </c>
      <c r="D35632" t="s">
        <v>972</v>
      </c>
      <c r="E35632" t="s">
        <v>1018</v>
      </c>
      <c r="F35632" s="86">
        <v>22724.226508460499</v>
      </c>
    </row>
    <row r="35633" spans="1:6">
      <c r="A35633">
        <v>2050</v>
      </c>
      <c r="B35633" t="s">
        <v>1050</v>
      </c>
      <c r="C35633" t="s">
        <v>1022</v>
      </c>
      <c r="D35633" t="s">
        <v>972</v>
      </c>
      <c r="E35633" t="s">
        <v>1018</v>
      </c>
      <c r="F35633" s="86">
        <v>22864.104448106998</v>
      </c>
    </row>
    <row r="35634" spans="1:6">
      <c r="A35634">
        <v>2017</v>
      </c>
      <c r="B35634" t="s">
        <v>1051</v>
      </c>
      <c r="C35634" t="s">
        <v>1022</v>
      </c>
      <c r="D35634" t="s">
        <v>972</v>
      </c>
      <c r="E35634" t="s">
        <v>1018</v>
      </c>
      <c r="F35634" s="86">
        <v>146847.023380019</v>
      </c>
    </row>
    <row r="35635" spans="1:6">
      <c r="A35635">
        <v>2018</v>
      </c>
      <c r="B35635" t="s">
        <v>1051</v>
      </c>
      <c r="C35635" t="s">
        <v>1022</v>
      </c>
      <c r="D35635" t="s">
        <v>972</v>
      </c>
      <c r="E35635" t="s">
        <v>1018</v>
      </c>
      <c r="F35635" s="86">
        <v>145427.828245151</v>
      </c>
    </row>
    <row r="35636" spans="1:6">
      <c r="A35636">
        <v>2019</v>
      </c>
      <c r="B35636" t="s">
        <v>1051</v>
      </c>
      <c r="C35636" t="s">
        <v>1022</v>
      </c>
      <c r="D35636" t="s">
        <v>972</v>
      </c>
      <c r="E35636" t="s">
        <v>1018</v>
      </c>
      <c r="F35636" s="86">
        <v>144494.89218822701</v>
      </c>
    </row>
    <row r="35637" spans="1:6">
      <c r="A35637">
        <v>2020</v>
      </c>
      <c r="B35637" t="s">
        <v>1051</v>
      </c>
      <c r="C35637" t="s">
        <v>1022</v>
      </c>
      <c r="D35637" t="s">
        <v>972</v>
      </c>
      <c r="E35637" t="s">
        <v>1018</v>
      </c>
      <c r="F35637" s="86">
        <v>143237.57404287299</v>
      </c>
    </row>
    <row r="35638" spans="1:6">
      <c r="A35638">
        <v>2021</v>
      </c>
      <c r="B35638" t="s">
        <v>1051</v>
      </c>
      <c r="C35638" t="s">
        <v>1022</v>
      </c>
      <c r="D35638" t="s">
        <v>972</v>
      </c>
      <c r="E35638" t="s">
        <v>1018</v>
      </c>
      <c r="F35638" s="86">
        <v>142246.303656253</v>
      </c>
    </row>
    <row r="35639" spans="1:6">
      <c r="A35639">
        <v>2022</v>
      </c>
      <c r="B35639" t="s">
        <v>1051</v>
      </c>
      <c r="C35639" t="s">
        <v>1022</v>
      </c>
      <c r="D35639" t="s">
        <v>972</v>
      </c>
      <c r="E35639" t="s">
        <v>1018</v>
      </c>
      <c r="F35639" s="86">
        <v>141297.309538731</v>
      </c>
    </row>
    <row r="35640" spans="1:6">
      <c r="A35640">
        <v>2023</v>
      </c>
      <c r="B35640" t="s">
        <v>1051</v>
      </c>
      <c r="C35640" t="s">
        <v>1022</v>
      </c>
      <c r="D35640" t="s">
        <v>972</v>
      </c>
      <c r="E35640" t="s">
        <v>1018</v>
      </c>
      <c r="F35640" s="86">
        <v>140501.859649491</v>
      </c>
    </row>
    <row r="35641" spans="1:6">
      <c r="A35641">
        <v>2024</v>
      </c>
      <c r="B35641" t="s">
        <v>1051</v>
      </c>
      <c r="C35641" t="s">
        <v>1022</v>
      </c>
      <c r="D35641" t="s">
        <v>972</v>
      </c>
      <c r="E35641" t="s">
        <v>1018</v>
      </c>
      <c r="F35641" s="86">
        <v>139823.45489640499</v>
      </c>
    </row>
    <row r="35642" spans="1:6">
      <c r="A35642">
        <v>2025</v>
      </c>
      <c r="B35642" t="s">
        <v>1051</v>
      </c>
      <c r="C35642" t="s">
        <v>1022</v>
      </c>
      <c r="D35642" t="s">
        <v>972</v>
      </c>
      <c r="E35642" t="s">
        <v>1018</v>
      </c>
      <c r="F35642" s="86">
        <v>139314.93462511501</v>
      </c>
    </row>
    <row r="35643" spans="1:6">
      <c r="A35643">
        <v>2026</v>
      </c>
      <c r="B35643" t="s">
        <v>1051</v>
      </c>
      <c r="C35643" t="s">
        <v>1022</v>
      </c>
      <c r="D35643" t="s">
        <v>972</v>
      </c>
      <c r="E35643" t="s">
        <v>1018</v>
      </c>
      <c r="F35643" s="86">
        <v>138811.78246704399</v>
      </c>
    </row>
    <row r="35644" spans="1:6">
      <c r="A35644">
        <v>2027</v>
      </c>
      <c r="B35644" t="s">
        <v>1051</v>
      </c>
      <c r="C35644" t="s">
        <v>1022</v>
      </c>
      <c r="D35644" t="s">
        <v>972</v>
      </c>
      <c r="E35644" t="s">
        <v>1018</v>
      </c>
      <c r="F35644" s="86">
        <v>138465.14530257601</v>
      </c>
    </row>
    <row r="35645" spans="1:6">
      <c r="A35645">
        <v>2028</v>
      </c>
      <c r="B35645" t="s">
        <v>1051</v>
      </c>
      <c r="C35645" t="s">
        <v>1022</v>
      </c>
      <c r="D35645" t="s">
        <v>972</v>
      </c>
      <c r="E35645" t="s">
        <v>1018</v>
      </c>
      <c r="F35645" s="86">
        <v>138105.64967079801</v>
      </c>
    </row>
    <row r="35646" spans="1:6">
      <c r="A35646">
        <v>2029</v>
      </c>
      <c r="B35646" t="s">
        <v>1051</v>
      </c>
      <c r="C35646" t="s">
        <v>1022</v>
      </c>
      <c r="D35646" t="s">
        <v>972</v>
      </c>
      <c r="E35646" t="s">
        <v>1018</v>
      </c>
      <c r="F35646" s="86">
        <v>137955.85379975699</v>
      </c>
    </row>
    <row r="35647" spans="1:6">
      <c r="A35647">
        <v>2030</v>
      </c>
      <c r="B35647" t="s">
        <v>1051</v>
      </c>
      <c r="C35647" t="s">
        <v>1022</v>
      </c>
      <c r="D35647" t="s">
        <v>972</v>
      </c>
      <c r="E35647" t="s">
        <v>1018</v>
      </c>
      <c r="F35647" s="86">
        <v>137986.87604381301</v>
      </c>
    </row>
    <row r="35648" spans="1:6">
      <c r="A35648">
        <v>2031</v>
      </c>
      <c r="B35648" t="s">
        <v>1051</v>
      </c>
      <c r="C35648" t="s">
        <v>1022</v>
      </c>
      <c r="D35648" t="s">
        <v>972</v>
      </c>
      <c r="E35648" t="s">
        <v>1018</v>
      </c>
      <c r="F35648" s="86">
        <v>138132.999190773</v>
      </c>
    </row>
    <row r="35649" spans="1:6">
      <c r="A35649">
        <v>2032</v>
      </c>
      <c r="B35649" t="s">
        <v>1051</v>
      </c>
      <c r="C35649" t="s">
        <v>1022</v>
      </c>
      <c r="D35649" t="s">
        <v>972</v>
      </c>
      <c r="E35649" t="s">
        <v>1018</v>
      </c>
      <c r="F35649" s="86">
        <v>138294.27565378801</v>
      </c>
    </row>
    <row r="35650" spans="1:6">
      <c r="A35650">
        <v>2033</v>
      </c>
      <c r="B35650" t="s">
        <v>1051</v>
      </c>
      <c r="C35650" t="s">
        <v>1022</v>
      </c>
      <c r="D35650" t="s">
        <v>972</v>
      </c>
      <c r="E35650" t="s">
        <v>1018</v>
      </c>
      <c r="F35650" s="86">
        <v>138513.94395615</v>
      </c>
    </row>
    <row r="35651" spans="1:6">
      <c r="A35651">
        <v>2034</v>
      </c>
      <c r="B35651" t="s">
        <v>1051</v>
      </c>
      <c r="C35651" t="s">
        <v>1022</v>
      </c>
      <c r="D35651" t="s">
        <v>972</v>
      </c>
      <c r="E35651" t="s">
        <v>1018</v>
      </c>
      <c r="F35651" s="86">
        <v>138966.22877017999</v>
      </c>
    </row>
    <row r="35652" spans="1:6">
      <c r="A35652">
        <v>2035</v>
      </c>
      <c r="B35652" t="s">
        <v>1051</v>
      </c>
      <c r="C35652" t="s">
        <v>1022</v>
      </c>
      <c r="D35652" t="s">
        <v>972</v>
      </c>
      <c r="E35652" t="s">
        <v>1018</v>
      </c>
      <c r="F35652" s="86">
        <v>139483.33784100399</v>
      </c>
    </row>
    <row r="35653" spans="1:6">
      <c r="A35653">
        <v>2036</v>
      </c>
      <c r="B35653" t="s">
        <v>1051</v>
      </c>
      <c r="C35653" t="s">
        <v>1022</v>
      </c>
      <c r="D35653" t="s">
        <v>972</v>
      </c>
      <c r="E35653" t="s">
        <v>1018</v>
      </c>
      <c r="F35653" s="86">
        <v>140171.008731668</v>
      </c>
    </row>
    <row r="35654" spans="1:6">
      <c r="A35654">
        <v>2037</v>
      </c>
      <c r="B35654" t="s">
        <v>1051</v>
      </c>
      <c r="C35654" t="s">
        <v>1022</v>
      </c>
      <c r="D35654" t="s">
        <v>972</v>
      </c>
      <c r="E35654" t="s">
        <v>1018</v>
      </c>
      <c r="F35654" s="86">
        <v>140826.542347009</v>
      </c>
    </row>
    <row r="35655" spans="1:6">
      <c r="A35655">
        <v>2038</v>
      </c>
      <c r="B35655" t="s">
        <v>1051</v>
      </c>
      <c r="C35655" t="s">
        <v>1022</v>
      </c>
      <c r="D35655" t="s">
        <v>972</v>
      </c>
      <c r="E35655" t="s">
        <v>1018</v>
      </c>
      <c r="F35655" s="86">
        <v>141644.113475358</v>
      </c>
    </row>
    <row r="35656" spans="1:6">
      <c r="A35656">
        <v>2039</v>
      </c>
      <c r="B35656" t="s">
        <v>1051</v>
      </c>
      <c r="C35656" t="s">
        <v>1022</v>
      </c>
      <c r="D35656" t="s">
        <v>972</v>
      </c>
      <c r="E35656" t="s">
        <v>1018</v>
      </c>
      <c r="F35656" s="86">
        <v>142464.479266018</v>
      </c>
    </row>
    <row r="35657" spans="1:6">
      <c r="A35657">
        <v>2040</v>
      </c>
      <c r="B35657" t="s">
        <v>1051</v>
      </c>
      <c r="C35657" t="s">
        <v>1022</v>
      </c>
      <c r="D35657" t="s">
        <v>972</v>
      </c>
      <c r="E35657" t="s">
        <v>1018</v>
      </c>
      <c r="F35657" s="86">
        <v>143464.11005710001</v>
      </c>
    </row>
    <row r="35658" spans="1:6">
      <c r="A35658">
        <v>2041</v>
      </c>
      <c r="B35658" t="s">
        <v>1051</v>
      </c>
      <c r="C35658" t="s">
        <v>1022</v>
      </c>
      <c r="D35658" t="s">
        <v>972</v>
      </c>
      <c r="E35658" t="s">
        <v>1018</v>
      </c>
      <c r="F35658" s="86">
        <v>144524.274367228</v>
      </c>
    </row>
    <row r="35659" spans="1:6">
      <c r="A35659">
        <v>2042</v>
      </c>
      <c r="B35659" t="s">
        <v>1051</v>
      </c>
      <c r="C35659" t="s">
        <v>1022</v>
      </c>
      <c r="D35659" t="s">
        <v>972</v>
      </c>
      <c r="E35659" t="s">
        <v>1018</v>
      </c>
      <c r="F35659" s="86">
        <v>145883.579791959</v>
      </c>
    </row>
    <row r="35660" spans="1:6">
      <c r="A35660">
        <v>2043</v>
      </c>
      <c r="B35660" t="s">
        <v>1051</v>
      </c>
      <c r="C35660" t="s">
        <v>1022</v>
      </c>
      <c r="D35660" t="s">
        <v>972</v>
      </c>
      <c r="E35660" t="s">
        <v>1018</v>
      </c>
      <c r="F35660" s="86">
        <v>147335.02538936099</v>
      </c>
    </row>
    <row r="35661" spans="1:6">
      <c r="A35661">
        <v>2044</v>
      </c>
      <c r="B35661" t="s">
        <v>1051</v>
      </c>
      <c r="C35661" t="s">
        <v>1022</v>
      </c>
      <c r="D35661" t="s">
        <v>972</v>
      </c>
      <c r="E35661" t="s">
        <v>1018</v>
      </c>
      <c r="F35661" s="86">
        <v>148799.99978987401</v>
      </c>
    </row>
    <row r="35662" spans="1:6">
      <c r="A35662">
        <v>2045</v>
      </c>
      <c r="B35662" t="s">
        <v>1051</v>
      </c>
      <c r="C35662" t="s">
        <v>1022</v>
      </c>
      <c r="D35662" t="s">
        <v>972</v>
      </c>
      <c r="E35662" t="s">
        <v>1018</v>
      </c>
      <c r="F35662" s="86">
        <v>150428.563123787</v>
      </c>
    </row>
    <row r="35663" spans="1:6">
      <c r="A35663">
        <v>2046</v>
      </c>
      <c r="B35663" t="s">
        <v>1051</v>
      </c>
      <c r="C35663" t="s">
        <v>1022</v>
      </c>
      <c r="D35663" t="s">
        <v>972</v>
      </c>
      <c r="E35663" t="s">
        <v>1018</v>
      </c>
      <c r="F35663" s="86">
        <v>152101.013140633</v>
      </c>
    </row>
    <row r="35664" spans="1:6">
      <c r="A35664">
        <v>2047</v>
      </c>
      <c r="B35664" t="s">
        <v>1051</v>
      </c>
      <c r="C35664" t="s">
        <v>1022</v>
      </c>
      <c r="D35664" t="s">
        <v>972</v>
      </c>
      <c r="E35664" t="s">
        <v>1018</v>
      </c>
      <c r="F35664" s="86">
        <v>153692.67108664999</v>
      </c>
    </row>
    <row r="35665" spans="1:6">
      <c r="A35665">
        <v>2048</v>
      </c>
      <c r="B35665" t="s">
        <v>1051</v>
      </c>
      <c r="C35665" t="s">
        <v>1022</v>
      </c>
      <c r="D35665" t="s">
        <v>972</v>
      </c>
      <c r="E35665" t="s">
        <v>1018</v>
      </c>
      <c r="F35665" s="86">
        <v>155328.45201808901</v>
      </c>
    </row>
    <row r="35666" spans="1:6">
      <c r="A35666">
        <v>2049</v>
      </c>
      <c r="B35666" t="s">
        <v>1051</v>
      </c>
      <c r="C35666" t="s">
        <v>1022</v>
      </c>
      <c r="D35666" t="s">
        <v>972</v>
      </c>
      <c r="E35666" t="s">
        <v>1018</v>
      </c>
      <c r="F35666" s="86">
        <v>156910.68514515899</v>
      </c>
    </row>
    <row r="35667" spans="1:6">
      <c r="A35667">
        <v>2050</v>
      </c>
      <c r="B35667" t="s">
        <v>1051</v>
      </c>
      <c r="C35667" t="s">
        <v>1022</v>
      </c>
      <c r="D35667" t="s">
        <v>972</v>
      </c>
      <c r="E35667" t="s">
        <v>1018</v>
      </c>
      <c r="F35667" s="86">
        <v>158368.18439185101</v>
      </c>
    </row>
    <row r="35668" spans="1:6">
      <c r="A35668">
        <v>2017</v>
      </c>
      <c r="B35668" t="s">
        <v>1052</v>
      </c>
      <c r="C35668" t="s">
        <v>1022</v>
      </c>
      <c r="D35668" t="s">
        <v>972</v>
      </c>
      <c r="E35668" t="s">
        <v>1018</v>
      </c>
      <c r="F35668" s="86">
        <v>1.9417913611319799</v>
      </c>
    </row>
    <row r="35669" spans="1:6">
      <c r="A35669">
        <v>2018</v>
      </c>
      <c r="B35669" t="s">
        <v>1052</v>
      </c>
      <c r="C35669" t="s">
        <v>1022</v>
      </c>
      <c r="D35669" t="s">
        <v>972</v>
      </c>
      <c r="E35669" t="s">
        <v>1018</v>
      </c>
      <c r="F35669" s="86">
        <v>2.2217204167030302</v>
      </c>
    </row>
    <row r="35670" spans="1:6">
      <c r="A35670">
        <v>2019</v>
      </c>
      <c r="B35670" t="s">
        <v>1052</v>
      </c>
      <c r="C35670" t="s">
        <v>1022</v>
      </c>
      <c r="D35670" t="s">
        <v>972</v>
      </c>
      <c r="E35670" t="s">
        <v>1018</v>
      </c>
      <c r="F35670" s="86">
        <v>2.3193412963897</v>
      </c>
    </row>
    <row r="35671" spans="1:6">
      <c r="A35671">
        <v>2020</v>
      </c>
      <c r="B35671" t="s">
        <v>1052</v>
      </c>
      <c r="C35671" t="s">
        <v>1022</v>
      </c>
      <c r="D35671" t="s">
        <v>972</v>
      </c>
      <c r="E35671" t="s">
        <v>1018</v>
      </c>
      <c r="F35671" s="86">
        <v>2.4083108471014198</v>
      </c>
    </row>
    <row r="35672" spans="1:6">
      <c r="A35672">
        <v>2021</v>
      </c>
      <c r="B35672" t="s">
        <v>1052</v>
      </c>
      <c r="C35672" t="s">
        <v>1022</v>
      </c>
      <c r="D35672" t="s">
        <v>972</v>
      </c>
      <c r="E35672" t="s">
        <v>1018</v>
      </c>
      <c r="F35672" s="86">
        <v>2.4841217674824398</v>
      </c>
    </row>
    <row r="35673" spans="1:6">
      <c r="A35673">
        <v>2022</v>
      </c>
      <c r="B35673" t="s">
        <v>1052</v>
      </c>
      <c r="C35673" t="s">
        <v>1022</v>
      </c>
      <c r="D35673" t="s">
        <v>972</v>
      </c>
      <c r="E35673" t="s">
        <v>1018</v>
      </c>
      <c r="F35673" s="86">
        <v>2.5529036241157801</v>
      </c>
    </row>
    <row r="35674" spans="1:6">
      <c r="A35674">
        <v>2023</v>
      </c>
      <c r="B35674" t="s">
        <v>1052</v>
      </c>
      <c r="C35674" t="s">
        <v>1022</v>
      </c>
      <c r="D35674" t="s">
        <v>972</v>
      </c>
      <c r="E35674" t="s">
        <v>1018</v>
      </c>
      <c r="F35674" s="86">
        <v>2.6060098090203501</v>
      </c>
    </row>
    <row r="35675" spans="1:6">
      <c r="A35675">
        <v>2024</v>
      </c>
      <c r="B35675" t="s">
        <v>1052</v>
      </c>
      <c r="C35675" t="s">
        <v>1022</v>
      </c>
      <c r="D35675" t="s">
        <v>972</v>
      </c>
      <c r="E35675" t="s">
        <v>1018</v>
      </c>
      <c r="F35675" s="86">
        <v>2.6387547236773199</v>
      </c>
    </row>
    <row r="35676" spans="1:6">
      <c r="A35676">
        <v>2025</v>
      </c>
      <c r="B35676" t="s">
        <v>1052</v>
      </c>
      <c r="C35676" t="s">
        <v>1022</v>
      </c>
      <c r="D35676" t="s">
        <v>972</v>
      </c>
      <c r="E35676" t="s">
        <v>1018</v>
      </c>
      <c r="F35676" s="86">
        <v>2.6466825766811102</v>
      </c>
    </row>
    <row r="35677" spans="1:6">
      <c r="A35677">
        <v>2026</v>
      </c>
      <c r="B35677" t="s">
        <v>1052</v>
      </c>
      <c r="C35677" t="s">
        <v>1022</v>
      </c>
      <c r="D35677" t="s">
        <v>972</v>
      </c>
      <c r="E35677" t="s">
        <v>1018</v>
      </c>
      <c r="F35677" s="86">
        <v>2.6219496013919299</v>
      </c>
    </row>
    <row r="35678" spans="1:6">
      <c r="A35678">
        <v>2027</v>
      </c>
      <c r="B35678" t="s">
        <v>1052</v>
      </c>
      <c r="C35678" t="s">
        <v>1022</v>
      </c>
      <c r="D35678" t="s">
        <v>972</v>
      </c>
      <c r="E35678" t="s">
        <v>1018</v>
      </c>
      <c r="F35678" s="86">
        <v>2.5730493694266099</v>
      </c>
    </row>
    <row r="35679" spans="1:6">
      <c r="A35679">
        <v>2028</v>
      </c>
      <c r="B35679" t="s">
        <v>1052</v>
      </c>
      <c r="C35679" t="s">
        <v>1022</v>
      </c>
      <c r="D35679" t="s">
        <v>972</v>
      </c>
      <c r="E35679" t="s">
        <v>1018</v>
      </c>
      <c r="F35679" s="86">
        <v>2.4978927477191202</v>
      </c>
    </row>
    <row r="35680" spans="1:6">
      <c r="A35680">
        <v>2029</v>
      </c>
      <c r="B35680" t="s">
        <v>1052</v>
      </c>
      <c r="C35680" t="s">
        <v>1022</v>
      </c>
      <c r="D35680" t="s">
        <v>972</v>
      </c>
      <c r="E35680" t="s">
        <v>1018</v>
      </c>
      <c r="F35680" s="86">
        <v>2.4024748790919901</v>
      </c>
    </row>
    <row r="35681" spans="1:6">
      <c r="A35681">
        <v>2030</v>
      </c>
      <c r="B35681" t="s">
        <v>1052</v>
      </c>
      <c r="C35681" t="s">
        <v>1022</v>
      </c>
      <c r="D35681" t="s">
        <v>972</v>
      </c>
      <c r="E35681" t="s">
        <v>1018</v>
      </c>
      <c r="F35681" s="86">
        <v>2.2946119176365798</v>
      </c>
    </row>
    <row r="35682" spans="1:6">
      <c r="A35682">
        <v>2031</v>
      </c>
      <c r="B35682" t="s">
        <v>1052</v>
      </c>
      <c r="C35682" t="s">
        <v>1022</v>
      </c>
      <c r="D35682" t="s">
        <v>972</v>
      </c>
      <c r="E35682" t="s">
        <v>1018</v>
      </c>
      <c r="F35682" s="86">
        <v>2.1811783029546401</v>
      </c>
    </row>
    <row r="35683" spans="1:6">
      <c r="A35683">
        <v>2032</v>
      </c>
      <c r="B35683" t="s">
        <v>1052</v>
      </c>
      <c r="C35683" t="s">
        <v>1022</v>
      </c>
      <c r="D35683" t="s">
        <v>972</v>
      </c>
      <c r="E35683" t="s">
        <v>1018</v>
      </c>
      <c r="F35683" s="86">
        <v>2.0804731621418902</v>
      </c>
    </row>
    <row r="35684" spans="1:6">
      <c r="A35684">
        <v>2033</v>
      </c>
      <c r="B35684" t="s">
        <v>1052</v>
      </c>
      <c r="C35684" t="s">
        <v>1022</v>
      </c>
      <c r="D35684" t="s">
        <v>972</v>
      </c>
      <c r="E35684" t="s">
        <v>1018</v>
      </c>
      <c r="F35684" s="86">
        <v>1.9992383082829499</v>
      </c>
    </row>
    <row r="35685" spans="1:6">
      <c r="A35685">
        <v>2034</v>
      </c>
      <c r="B35685" t="s">
        <v>1052</v>
      </c>
      <c r="C35685" t="s">
        <v>1022</v>
      </c>
      <c r="D35685" t="s">
        <v>972</v>
      </c>
      <c r="E35685" t="s">
        <v>1018</v>
      </c>
      <c r="F35685" s="86">
        <v>1.94410512643138</v>
      </c>
    </row>
    <row r="35686" spans="1:6">
      <c r="A35686">
        <v>2035</v>
      </c>
      <c r="B35686" t="s">
        <v>1052</v>
      </c>
      <c r="C35686" t="s">
        <v>1022</v>
      </c>
      <c r="D35686" t="s">
        <v>972</v>
      </c>
      <c r="E35686" t="s">
        <v>1018</v>
      </c>
      <c r="F35686" s="86">
        <v>1.9169243933873801</v>
      </c>
    </row>
    <row r="35687" spans="1:6">
      <c r="A35687">
        <v>2036</v>
      </c>
      <c r="B35687" t="s">
        <v>1052</v>
      </c>
      <c r="C35687" t="s">
        <v>1022</v>
      </c>
      <c r="D35687" t="s">
        <v>972</v>
      </c>
      <c r="E35687" t="s">
        <v>1018</v>
      </c>
      <c r="F35687" s="86">
        <v>1.91134708763452</v>
      </c>
    </row>
    <row r="35688" spans="1:6">
      <c r="A35688">
        <v>2037</v>
      </c>
      <c r="B35688" t="s">
        <v>1052</v>
      </c>
      <c r="C35688" t="s">
        <v>1022</v>
      </c>
      <c r="D35688" t="s">
        <v>972</v>
      </c>
      <c r="E35688" t="s">
        <v>1018</v>
      </c>
      <c r="F35688" s="86">
        <v>1.9270456049551401</v>
      </c>
    </row>
    <row r="35689" spans="1:6">
      <c r="A35689">
        <v>2038</v>
      </c>
      <c r="B35689" t="s">
        <v>1052</v>
      </c>
      <c r="C35689" t="s">
        <v>1022</v>
      </c>
      <c r="D35689" t="s">
        <v>972</v>
      </c>
      <c r="E35689" t="s">
        <v>1018</v>
      </c>
      <c r="F35689" s="86">
        <v>1.95437256605612</v>
      </c>
    </row>
    <row r="35690" spans="1:6">
      <c r="A35690">
        <v>2039</v>
      </c>
      <c r="B35690" t="s">
        <v>1052</v>
      </c>
      <c r="C35690" t="s">
        <v>1022</v>
      </c>
      <c r="D35690" t="s">
        <v>972</v>
      </c>
      <c r="E35690" t="s">
        <v>1018</v>
      </c>
      <c r="F35690" s="86">
        <v>1.9881002920270501</v>
      </c>
    </row>
    <row r="35691" spans="1:6">
      <c r="A35691">
        <v>2040</v>
      </c>
      <c r="B35691" t="s">
        <v>1052</v>
      </c>
      <c r="C35691" t="s">
        <v>1022</v>
      </c>
      <c r="D35691" t="s">
        <v>972</v>
      </c>
      <c r="E35691" t="s">
        <v>1018</v>
      </c>
      <c r="F35691" s="86">
        <v>2.0252679703213499</v>
      </c>
    </row>
    <row r="35692" spans="1:6">
      <c r="A35692">
        <v>2041</v>
      </c>
      <c r="B35692" t="s">
        <v>1052</v>
      </c>
      <c r="C35692" t="s">
        <v>1022</v>
      </c>
      <c r="D35692" t="s">
        <v>972</v>
      </c>
      <c r="E35692" t="s">
        <v>1018</v>
      </c>
      <c r="F35692" s="86">
        <v>2.0803619629810601</v>
      </c>
    </row>
    <row r="35693" spans="1:6">
      <c r="A35693">
        <v>2042</v>
      </c>
      <c r="B35693" t="s">
        <v>1052</v>
      </c>
      <c r="C35693" t="s">
        <v>1022</v>
      </c>
      <c r="D35693" t="s">
        <v>972</v>
      </c>
      <c r="E35693" t="s">
        <v>1018</v>
      </c>
      <c r="F35693" s="86">
        <v>2.1372318425397601</v>
      </c>
    </row>
    <row r="35694" spans="1:6">
      <c r="A35694">
        <v>2043</v>
      </c>
      <c r="B35694" t="s">
        <v>1052</v>
      </c>
      <c r="C35694" t="s">
        <v>1022</v>
      </c>
      <c r="D35694" t="s">
        <v>972</v>
      </c>
      <c r="E35694" t="s">
        <v>1018</v>
      </c>
      <c r="F35694" s="86">
        <v>2.1927220134749801</v>
      </c>
    </row>
    <row r="35695" spans="1:6">
      <c r="A35695">
        <v>2044</v>
      </c>
      <c r="B35695" t="s">
        <v>1052</v>
      </c>
      <c r="C35695" t="s">
        <v>1022</v>
      </c>
      <c r="D35695" t="s">
        <v>972</v>
      </c>
      <c r="E35695" t="s">
        <v>1018</v>
      </c>
      <c r="F35695" s="86">
        <v>2.2531647501263898</v>
      </c>
    </row>
    <row r="35696" spans="1:6">
      <c r="A35696">
        <v>2045</v>
      </c>
      <c r="B35696" t="s">
        <v>1052</v>
      </c>
      <c r="C35696" t="s">
        <v>1022</v>
      </c>
      <c r="D35696" t="s">
        <v>972</v>
      </c>
      <c r="E35696" t="s">
        <v>1018</v>
      </c>
      <c r="F35696" s="86">
        <v>2.3151222825962101</v>
      </c>
    </row>
    <row r="35697" spans="1:6">
      <c r="A35697">
        <v>2046</v>
      </c>
      <c r="B35697" t="s">
        <v>1052</v>
      </c>
      <c r="C35697" t="s">
        <v>1022</v>
      </c>
      <c r="D35697" t="s">
        <v>972</v>
      </c>
      <c r="E35697" t="s">
        <v>1018</v>
      </c>
      <c r="F35697" s="86">
        <v>2.3778857309135399</v>
      </c>
    </row>
    <row r="35698" spans="1:6">
      <c r="A35698">
        <v>2047</v>
      </c>
      <c r="B35698" t="s">
        <v>1052</v>
      </c>
      <c r="C35698" t="s">
        <v>1022</v>
      </c>
      <c r="D35698" t="s">
        <v>972</v>
      </c>
      <c r="E35698" t="s">
        <v>1018</v>
      </c>
      <c r="F35698" s="86">
        <v>2.4406442461937199</v>
      </c>
    </row>
    <row r="35699" spans="1:6">
      <c r="A35699">
        <v>2048</v>
      </c>
      <c r="B35699" t="s">
        <v>1052</v>
      </c>
      <c r="C35699" t="s">
        <v>1022</v>
      </c>
      <c r="D35699" t="s">
        <v>972</v>
      </c>
      <c r="E35699" t="s">
        <v>1018</v>
      </c>
      <c r="F35699" s="86">
        <v>2.50263708709126</v>
      </c>
    </row>
    <row r="35700" spans="1:6">
      <c r="A35700">
        <v>2049</v>
      </c>
      <c r="B35700" t="s">
        <v>1052</v>
      </c>
      <c r="C35700" t="s">
        <v>1022</v>
      </c>
      <c r="D35700" t="s">
        <v>972</v>
      </c>
      <c r="E35700" t="s">
        <v>1018</v>
      </c>
      <c r="F35700" s="86">
        <v>2.5635025030623599</v>
      </c>
    </row>
    <row r="35701" spans="1:6">
      <c r="A35701">
        <v>2050</v>
      </c>
      <c r="B35701" t="s">
        <v>1052</v>
      </c>
      <c r="C35701" t="s">
        <v>1022</v>
      </c>
      <c r="D35701" t="s">
        <v>972</v>
      </c>
      <c r="E35701" t="s">
        <v>1018</v>
      </c>
      <c r="F35701" s="86">
        <v>2.62312014779878</v>
      </c>
    </row>
    <row r="35702" spans="1:6">
      <c r="A35702">
        <v>2017</v>
      </c>
      <c r="B35702" t="s">
        <v>1053</v>
      </c>
      <c r="C35702" t="s">
        <v>1022</v>
      </c>
      <c r="D35702" t="s">
        <v>972</v>
      </c>
      <c r="E35702" t="s">
        <v>1018</v>
      </c>
      <c r="F35702" s="86">
        <v>38098.503509277398</v>
      </c>
    </row>
    <row r="35703" spans="1:6">
      <c r="A35703">
        <v>2018</v>
      </c>
      <c r="B35703" t="s">
        <v>1053</v>
      </c>
      <c r="C35703" t="s">
        <v>1022</v>
      </c>
      <c r="D35703" t="s">
        <v>972</v>
      </c>
      <c r="E35703" t="s">
        <v>1018</v>
      </c>
      <c r="F35703" s="86">
        <v>39348.763232028497</v>
      </c>
    </row>
    <row r="35704" spans="1:6">
      <c r="A35704">
        <v>2019</v>
      </c>
      <c r="B35704" t="s">
        <v>1053</v>
      </c>
      <c r="C35704" t="s">
        <v>1022</v>
      </c>
      <c r="D35704" t="s">
        <v>972</v>
      </c>
      <c r="E35704" t="s">
        <v>1018</v>
      </c>
      <c r="F35704" s="86">
        <v>39263.249608717502</v>
      </c>
    </row>
    <row r="35705" spans="1:6">
      <c r="A35705">
        <v>2020</v>
      </c>
      <c r="B35705" t="s">
        <v>1053</v>
      </c>
      <c r="C35705" t="s">
        <v>1022</v>
      </c>
      <c r="D35705" t="s">
        <v>972</v>
      </c>
      <c r="E35705" t="s">
        <v>1018</v>
      </c>
      <c r="F35705" s="86">
        <v>39128.252368315603</v>
      </c>
    </row>
    <row r="35706" spans="1:6">
      <c r="A35706">
        <v>2021</v>
      </c>
      <c r="B35706" t="s">
        <v>1053</v>
      </c>
      <c r="C35706" t="s">
        <v>1022</v>
      </c>
      <c r="D35706" t="s">
        <v>972</v>
      </c>
      <c r="E35706" t="s">
        <v>1018</v>
      </c>
      <c r="F35706" s="86">
        <v>39068.602647670399</v>
      </c>
    </row>
    <row r="35707" spans="1:6">
      <c r="A35707">
        <v>2022</v>
      </c>
      <c r="B35707" t="s">
        <v>1053</v>
      </c>
      <c r="C35707" t="s">
        <v>1022</v>
      </c>
      <c r="D35707" t="s">
        <v>972</v>
      </c>
      <c r="E35707" t="s">
        <v>1018</v>
      </c>
      <c r="F35707" s="86">
        <v>38992.330773012203</v>
      </c>
    </row>
    <row r="35708" spans="1:6">
      <c r="A35708">
        <v>2023</v>
      </c>
      <c r="B35708" t="s">
        <v>1053</v>
      </c>
      <c r="C35708" t="s">
        <v>1022</v>
      </c>
      <c r="D35708" t="s">
        <v>972</v>
      </c>
      <c r="E35708" t="s">
        <v>1018</v>
      </c>
      <c r="F35708" s="86">
        <v>39018.249011418302</v>
      </c>
    </row>
    <row r="35709" spans="1:6">
      <c r="A35709">
        <v>2024</v>
      </c>
      <c r="B35709" t="s">
        <v>1053</v>
      </c>
      <c r="C35709" t="s">
        <v>1022</v>
      </c>
      <c r="D35709" t="s">
        <v>972</v>
      </c>
      <c r="E35709" t="s">
        <v>1018</v>
      </c>
      <c r="F35709" s="86">
        <v>39046.685034146001</v>
      </c>
    </row>
    <row r="35710" spans="1:6">
      <c r="A35710">
        <v>2025</v>
      </c>
      <c r="B35710" t="s">
        <v>1053</v>
      </c>
      <c r="C35710" t="s">
        <v>1022</v>
      </c>
      <c r="D35710" t="s">
        <v>972</v>
      </c>
      <c r="E35710" t="s">
        <v>1018</v>
      </c>
      <c r="F35710" s="86">
        <v>39179.575867635998</v>
      </c>
    </row>
    <row r="35711" spans="1:6">
      <c r="A35711">
        <v>2026</v>
      </c>
      <c r="B35711" t="s">
        <v>1053</v>
      </c>
      <c r="C35711" t="s">
        <v>1022</v>
      </c>
      <c r="D35711" t="s">
        <v>972</v>
      </c>
      <c r="E35711" t="s">
        <v>1018</v>
      </c>
      <c r="F35711" s="86">
        <v>39315.930031182703</v>
      </c>
    </row>
    <row r="35712" spans="1:6">
      <c r="A35712">
        <v>2027</v>
      </c>
      <c r="B35712" t="s">
        <v>1053</v>
      </c>
      <c r="C35712" t="s">
        <v>1022</v>
      </c>
      <c r="D35712" t="s">
        <v>972</v>
      </c>
      <c r="E35712" t="s">
        <v>1018</v>
      </c>
      <c r="F35712" s="86">
        <v>39579.912806635002</v>
      </c>
    </row>
    <row r="35713" spans="1:6">
      <c r="A35713">
        <v>2028</v>
      </c>
      <c r="B35713" t="s">
        <v>1053</v>
      </c>
      <c r="C35713" t="s">
        <v>1022</v>
      </c>
      <c r="D35713" t="s">
        <v>972</v>
      </c>
      <c r="E35713" t="s">
        <v>1018</v>
      </c>
      <c r="F35713" s="86">
        <v>39902.437178451801</v>
      </c>
    </row>
    <row r="35714" spans="1:6">
      <c r="A35714">
        <v>2029</v>
      </c>
      <c r="B35714" t="s">
        <v>1053</v>
      </c>
      <c r="C35714" t="s">
        <v>1022</v>
      </c>
      <c r="D35714" t="s">
        <v>972</v>
      </c>
      <c r="E35714" t="s">
        <v>1018</v>
      </c>
      <c r="F35714" s="86">
        <v>40397.062832411502</v>
      </c>
    </row>
    <row r="35715" spans="1:6">
      <c r="A35715">
        <v>2030</v>
      </c>
      <c r="B35715" t="s">
        <v>1053</v>
      </c>
      <c r="C35715" t="s">
        <v>1022</v>
      </c>
      <c r="D35715" t="s">
        <v>972</v>
      </c>
      <c r="E35715" t="s">
        <v>1018</v>
      </c>
      <c r="F35715" s="86">
        <v>40969.268984072303</v>
      </c>
    </row>
    <row r="35716" spans="1:6">
      <c r="A35716">
        <v>2031</v>
      </c>
      <c r="B35716" t="s">
        <v>1053</v>
      </c>
      <c r="C35716" t="s">
        <v>1022</v>
      </c>
      <c r="D35716" t="s">
        <v>972</v>
      </c>
      <c r="E35716" t="s">
        <v>1018</v>
      </c>
      <c r="F35716" s="86">
        <v>41707.265274011603</v>
      </c>
    </row>
    <row r="35717" spans="1:6">
      <c r="A35717">
        <v>2032</v>
      </c>
      <c r="B35717" t="s">
        <v>1053</v>
      </c>
      <c r="C35717" t="s">
        <v>1022</v>
      </c>
      <c r="D35717" t="s">
        <v>972</v>
      </c>
      <c r="E35717" t="s">
        <v>1018</v>
      </c>
      <c r="F35717" s="86">
        <v>42503.834282502197</v>
      </c>
    </row>
    <row r="35718" spans="1:6">
      <c r="A35718">
        <v>2033</v>
      </c>
      <c r="B35718" t="s">
        <v>1053</v>
      </c>
      <c r="C35718" t="s">
        <v>1022</v>
      </c>
      <c r="D35718" t="s">
        <v>972</v>
      </c>
      <c r="E35718" t="s">
        <v>1018</v>
      </c>
      <c r="F35718" s="86">
        <v>43447.354249238502</v>
      </c>
    </row>
    <row r="35719" spans="1:6">
      <c r="A35719">
        <v>2034</v>
      </c>
      <c r="B35719" t="s">
        <v>1053</v>
      </c>
      <c r="C35719" t="s">
        <v>1022</v>
      </c>
      <c r="D35719" t="s">
        <v>972</v>
      </c>
      <c r="E35719" t="s">
        <v>1018</v>
      </c>
      <c r="F35719" s="86">
        <v>44417.027374898098</v>
      </c>
    </row>
    <row r="35720" spans="1:6">
      <c r="A35720">
        <v>2035</v>
      </c>
      <c r="B35720" t="s">
        <v>1053</v>
      </c>
      <c r="C35720" t="s">
        <v>1022</v>
      </c>
      <c r="D35720" t="s">
        <v>972</v>
      </c>
      <c r="E35720" t="s">
        <v>1018</v>
      </c>
      <c r="F35720" s="86">
        <v>45488.227260215303</v>
      </c>
    </row>
    <row r="35721" spans="1:6">
      <c r="A35721">
        <v>2036</v>
      </c>
      <c r="B35721" t="s">
        <v>1053</v>
      </c>
      <c r="C35721" t="s">
        <v>1022</v>
      </c>
      <c r="D35721" t="s">
        <v>972</v>
      </c>
      <c r="E35721" t="s">
        <v>1018</v>
      </c>
      <c r="F35721" s="86">
        <v>46532.4631545476</v>
      </c>
    </row>
    <row r="35722" spans="1:6">
      <c r="A35722">
        <v>2037</v>
      </c>
      <c r="B35722" t="s">
        <v>1053</v>
      </c>
      <c r="C35722" t="s">
        <v>1022</v>
      </c>
      <c r="D35722" t="s">
        <v>972</v>
      </c>
      <c r="E35722" t="s">
        <v>1018</v>
      </c>
      <c r="F35722" s="86">
        <v>47581.408074367799</v>
      </c>
    </row>
    <row r="35723" spans="1:6">
      <c r="A35723">
        <v>2038</v>
      </c>
      <c r="B35723" t="s">
        <v>1053</v>
      </c>
      <c r="C35723" t="s">
        <v>1022</v>
      </c>
      <c r="D35723" t="s">
        <v>972</v>
      </c>
      <c r="E35723" t="s">
        <v>1018</v>
      </c>
      <c r="F35723" s="86">
        <v>48678.975560923798</v>
      </c>
    </row>
    <row r="35724" spans="1:6">
      <c r="A35724">
        <v>2039</v>
      </c>
      <c r="B35724" t="s">
        <v>1053</v>
      </c>
      <c r="C35724" t="s">
        <v>1022</v>
      </c>
      <c r="D35724" t="s">
        <v>972</v>
      </c>
      <c r="E35724" t="s">
        <v>1018</v>
      </c>
      <c r="F35724" s="86">
        <v>49717.083741413699</v>
      </c>
    </row>
    <row r="35725" spans="1:6">
      <c r="A35725">
        <v>2040</v>
      </c>
      <c r="B35725" t="s">
        <v>1053</v>
      </c>
      <c r="C35725" t="s">
        <v>1022</v>
      </c>
      <c r="D35725" t="s">
        <v>972</v>
      </c>
      <c r="E35725" t="s">
        <v>1018</v>
      </c>
      <c r="F35725" s="86">
        <v>50810.168934870002</v>
      </c>
    </row>
    <row r="35726" spans="1:6">
      <c r="A35726">
        <v>2041</v>
      </c>
      <c r="B35726" t="s">
        <v>1053</v>
      </c>
      <c r="C35726" t="s">
        <v>1022</v>
      </c>
      <c r="D35726" t="s">
        <v>972</v>
      </c>
      <c r="E35726" t="s">
        <v>1018</v>
      </c>
      <c r="F35726" s="86">
        <v>51966.952301824596</v>
      </c>
    </row>
    <row r="35727" spans="1:6">
      <c r="A35727">
        <v>2042</v>
      </c>
      <c r="B35727" t="s">
        <v>1053</v>
      </c>
      <c r="C35727" t="s">
        <v>1022</v>
      </c>
      <c r="D35727" t="s">
        <v>972</v>
      </c>
      <c r="E35727" t="s">
        <v>1018</v>
      </c>
      <c r="F35727" s="86">
        <v>53468.226077358697</v>
      </c>
    </row>
    <row r="35728" spans="1:6">
      <c r="A35728">
        <v>2043</v>
      </c>
      <c r="B35728" t="s">
        <v>1053</v>
      </c>
      <c r="C35728" t="s">
        <v>1022</v>
      </c>
      <c r="D35728" t="s">
        <v>972</v>
      </c>
      <c r="E35728" t="s">
        <v>1018</v>
      </c>
      <c r="F35728" s="86">
        <v>54976.893610587103</v>
      </c>
    </row>
    <row r="35729" spans="1:6">
      <c r="A35729">
        <v>2044</v>
      </c>
      <c r="B35729" t="s">
        <v>1053</v>
      </c>
      <c r="C35729" t="s">
        <v>1022</v>
      </c>
      <c r="D35729" t="s">
        <v>972</v>
      </c>
      <c r="E35729" t="s">
        <v>1018</v>
      </c>
      <c r="F35729" s="86">
        <v>56530.039979624002</v>
      </c>
    </row>
    <row r="35730" spans="1:6">
      <c r="A35730">
        <v>2045</v>
      </c>
      <c r="B35730" t="s">
        <v>1053</v>
      </c>
      <c r="C35730" t="s">
        <v>1022</v>
      </c>
      <c r="D35730" t="s">
        <v>972</v>
      </c>
      <c r="E35730" t="s">
        <v>1018</v>
      </c>
      <c r="F35730" s="86">
        <v>58184.6875651917</v>
      </c>
    </row>
    <row r="35731" spans="1:6">
      <c r="A35731">
        <v>2046</v>
      </c>
      <c r="B35731" t="s">
        <v>1053</v>
      </c>
      <c r="C35731" t="s">
        <v>1022</v>
      </c>
      <c r="D35731" t="s">
        <v>972</v>
      </c>
      <c r="E35731" t="s">
        <v>1018</v>
      </c>
      <c r="F35731" s="86">
        <v>59813.292621448098</v>
      </c>
    </row>
    <row r="35732" spans="1:6">
      <c r="A35732">
        <v>2047</v>
      </c>
      <c r="B35732" t="s">
        <v>1053</v>
      </c>
      <c r="C35732" t="s">
        <v>1022</v>
      </c>
      <c r="D35732" t="s">
        <v>972</v>
      </c>
      <c r="E35732" t="s">
        <v>1018</v>
      </c>
      <c r="F35732" s="86">
        <v>61534.280646969703</v>
      </c>
    </row>
    <row r="35733" spans="1:6">
      <c r="A35733">
        <v>2048</v>
      </c>
      <c r="B35733" t="s">
        <v>1053</v>
      </c>
      <c r="C35733" t="s">
        <v>1022</v>
      </c>
      <c r="D35733" t="s">
        <v>972</v>
      </c>
      <c r="E35733" t="s">
        <v>1018</v>
      </c>
      <c r="F35733" s="86">
        <v>63211.663808447702</v>
      </c>
    </row>
    <row r="35734" spans="1:6">
      <c r="A35734">
        <v>2049</v>
      </c>
      <c r="B35734" t="s">
        <v>1053</v>
      </c>
      <c r="C35734" t="s">
        <v>1022</v>
      </c>
      <c r="D35734" t="s">
        <v>972</v>
      </c>
      <c r="E35734" t="s">
        <v>1018</v>
      </c>
      <c r="F35734" s="86">
        <v>64903.317642938797</v>
      </c>
    </row>
    <row r="35735" spans="1:6">
      <c r="A35735">
        <v>2050</v>
      </c>
      <c r="B35735" t="s">
        <v>1053</v>
      </c>
      <c r="C35735" t="s">
        <v>1022</v>
      </c>
      <c r="D35735" t="s">
        <v>972</v>
      </c>
      <c r="E35735" t="s">
        <v>1018</v>
      </c>
      <c r="F35735" s="86">
        <v>66674.7909330978</v>
      </c>
    </row>
    <row r="35736" spans="1:6">
      <c r="A35736">
        <v>2017</v>
      </c>
      <c r="B35736" t="s">
        <v>1054</v>
      </c>
      <c r="C35736" t="s">
        <v>1022</v>
      </c>
      <c r="D35736" t="s">
        <v>972</v>
      </c>
      <c r="E35736" t="s">
        <v>1018</v>
      </c>
      <c r="F35736" s="86">
        <v>52128.727428919898</v>
      </c>
    </row>
    <row r="35737" spans="1:6">
      <c r="A35737">
        <v>2018</v>
      </c>
      <c r="B35737" t="s">
        <v>1054</v>
      </c>
      <c r="C35737" t="s">
        <v>1022</v>
      </c>
      <c r="D35737" t="s">
        <v>972</v>
      </c>
      <c r="E35737" t="s">
        <v>1018</v>
      </c>
      <c r="F35737" s="86">
        <v>51624.873352922899</v>
      </c>
    </row>
    <row r="35738" spans="1:6">
      <c r="A35738">
        <v>2019</v>
      </c>
      <c r="B35738" t="s">
        <v>1054</v>
      </c>
      <c r="C35738" t="s">
        <v>1022</v>
      </c>
      <c r="D35738" t="s">
        <v>972</v>
      </c>
      <c r="E35738" t="s">
        <v>1018</v>
      </c>
      <c r="F35738" s="86">
        <v>51293.593752691799</v>
      </c>
    </row>
    <row r="35739" spans="1:6">
      <c r="A35739">
        <v>2020</v>
      </c>
      <c r="B35739" t="s">
        <v>1054</v>
      </c>
      <c r="C35739" t="s">
        <v>1022</v>
      </c>
      <c r="D35739" t="s">
        <v>972</v>
      </c>
      <c r="E35739" t="s">
        <v>1018</v>
      </c>
      <c r="F35739" s="86">
        <v>50847.158396900697</v>
      </c>
    </row>
    <row r="35740" spans="1:6">
      <c r="A35740">
        <v>2021</v>
      </c>
      <c r="B35740" t="s">
        <v>1054</v>
      </c>
      <c r="C35740" t="s">
        <v>1022</v>
      </c>
      <c r="D35740" t="s">
        <v>972</v>
      </c>
      <c r="E35740" t="s">
        <v>1018</v>
      </c>
      <c r="F35740" s="86">
        <v>50495.168428088298</v>
      </c>
    </row>
    <row r="35741" spans="1:6">
      <c r="A35741">
        <v>2022</v>
      </c>
      <c r="B35741" t="s">
        <v>1054</v>
      </c>
      <c r="C35741" t="s">
        <v>1022</v>
      </c>
      <c r="D35741" t="s">
        <v>972</v>
      </c>
      <c r="E35741" t="s">
        <v>1018</v>
      </c>
      <c r="F35741" s="86">
        <v>50158.190208880304</v>
      </c>
    </row>
    <row r="35742" spans="1:6">
      <c r="A35742">
        <v>2023</v>
      </c>
      <c r="B35742" t="s">
        <v>1054</v>
      </c>
      <c r="C35742" t="s">
        <v>1022</v>
      </c>
      <c r="D35742" t="s">
        <v>972</v>
      </c>
      <c r="E35742" t="s">
        <v>1018</v>
      </c>
      <c r="F35742" s="86">
        <v>49875.722224254503</v>
      </c>
    </row>
    <row r="35743" spans="1:6">
      <c r="A35743">
        <v>2024</v>
      </c>
      <c r="B35743" t="s">
        <v>1054</v>
      </c>
      <c r="C35743" t="s">
        <v>1022</v>
      </c>
      <c r="D35743" t="s">
        <v>972</v>
      </c>
      <c r="E35743" t="s">
        <v>1018</v>
      </c>
      <c r="F35743" s="86">
        <v>49634.805717715899</v>
      </c>
    </row>
    <row r="35744" spans="1:6">
      <c r="A35744">
        <v>2025</v>
      </c>
      <c r="B35744" t="s">
        <v>1054</v>
      </c>
      <c r="C35744" t="s">
        <v>1022</v>
      </c>
      <c r="D35744" t="s">
        <v>972</v>
      </c>
      <c r="E35744" t="s">
        <v>1018</v>
      </c>
      <c r="F35744" s="86">
        <v>49454.195569458803</v>
      </c>
    </row>
    <row r="35745" spans="1:6">
      <c r="A35745">
        <v>2026</v>
      </c>
      <c r="B35745" t="s">
        <v>1054</v>
      </c>
      <c r="C35745" t="s">
        <v>1022</v>
      </c>
      <c r="D35745" t="s">
        <v>972</v>
      </c>
      <c r="E35745" t="s">
        <v>1018</v>
      </c>
      <c r="F35745" s="86">
        <v>49275.489858557499</v>
      </c>
    </row>
    <row r="35746" spans="1:6">
      <c r="A35746">
        <v>2027</v>
      </c>
      <c r="B35746" t="s">
        <v>1054</v>
      </c>
      <c r="C35746" t="s">
        <v>1022</v>
      </c>
      <c r="D35746" t="s">
        <v>972</v>
      </c>
      <c r="E35746" t="s">
        <v>1018</v>
      </c>
      <c r="F35746" s="86">
        <v>49152.340259445802</v>
      </c>
    </row>
    <row r="35747" spans="1:6">
      <c r="A35747">
        <v>2028</v>
      </c>
      <c r="B35747" t="s">
        <v>1054</v>
      </c>
      <c r="C35747" t="s">
        <v>1022</v>
      </c>
      <c r="D35747" t="s">
        <v>972</v>
      </c>
      <c r="E35747" t="s">
        <v>1018</v>
      </c>
      <c r="F35747" s="86">
        <v>49024.620932973499</v>
      </c>
    </row>
    <row r="35748" spans="1:6">
      <c r="A35748">
        <v>2029</v>
      </c>
      <c r="B35748" t="s">
        <v>1054</v>
      </c>
      <c r="C35748" t="s">
        <v>1022</v>
      </c>
      <c r="D35748" t="s">
        <v>972</v>
      </c>
      <c r="E35748" t="s">
        <v>1018</v>
      </c>
      <c r="F35748" s="86">
        <v>48971.335714950503</v>
      </c>
    </row>
    <row r="35749" spans="1:6">
      <c r="A35749">
        <v>2030</v>
      </c>
      <c r="B35749" t="s">
        <v>1054</v>
      </c>
      <c r="C35749" t="s">
        <v>1022</v>
      </c>
      <c r="D35749" t="s">
        <v>972</v>
      </c>
      <c r="E35749" t="s">
        <v>1018</v>
      </c>
      <c r="F35749" s="86">
        <v>48982.231172228501</v>
      </c>
    </row>
    <row r="35750" spans="1:6">
      <c r="A35750">
        <v>2031</v>
      </c>
      <c r="B35750" t="s">
        <v>1054</v>
      </c>
      <c r="C35750" t="s">
        <v>1022</v>
      </c>
      <c r="D35750" t="s">
        <v>972</v>
      </c>
      <c r="E35750" t="s">
        <v>1018</v>
      </c>
      <c r="F35750" s="86">
        <v>49033.971109390201</v>
      </c>
    </row>
    <row r="35751" spans="1:6">
      <c r="A35751">
        <v>2032</v>
      </c>
      <c r="B35751" t="s">
        <v>1054</v>
      </c>
      <c r="C35751" t="s">
        <v>1022</v>
      </c>
      <c r="D35751" t="s">
        <v>972</v>
      </c>
      <c r="E35751" t="s">
        <v>1018</v>
      </c>
      <c r="F35751" s="86">
        <v>49091.067937965599</v>
      </c>
    </row>
    <row r="35752" spans="1:6">
      <c r="A35752">
        <v>2033</v>
      </c>
      <c r="B35752" t="s">
        <v>1054</v>
      </c>
      <c r="C35752" t="s">
        <v>1022</v>
      </c>
      <c r="D35752" t="s">
        <v>972</v>
      </c>
      <c r="E35752" t="s">
        <v>1018</v>
      </c>
      <c r="F35752" s="86">
        <v>49168.869766126598</v>
      </c>
    </row>
    <row r="35753" spans="1:6">
      <c r="A35753">
        <v>2034</v>
      </c>
      <c r="B35753" t="s">
        <v>1054</v>
      </c>
      <c r="C35753" t="s">
        <v>1022</v>
      </c>
      <c r="D35753" t="s">
        <v>972</v>
      </c>
      <c r="E35753" t="s">
        <v>1018</v>
      </c>
      <c r="F35753" s="86">
        <v>49329.223469575001</v>
      </c>
    </row>
    <row r="35754" spans="1:6">
      <c r="A35754">
        <v>2035</v>
      </c>
      <c r="B35754" t="s">
        <v>1054</v>
      </c>
      <c r="C35754" t="s">
        <v>1022</v>
      </c>
      <c r="D35754" t="s">
        <v>972</v>
      </c>
      <c r="E35754" t="s">
        <v>1018</v>
      </c>
      <c r="F35754" s="86">
        <v>49512.566958110001</v>
      </c>
    </row>
    <row r="35755" spans="1:6">
      <c r="A35755">
        <v>2036</v>
      </c>
      <c r="B35755" t="s">
        <v>1054</v>
      </c>
      <c r="C35755" t="s">
        <v>1022</v>
      </c>
      <c r="D35755" t="s">
        <v>972</v>
      </c>
      <c r="E35755" t="s">
        <v>1018</v>
      </c>
      <c r="F35755" s="86">
        <v>49756.434096293</v>
      </c>
    </row>
    <row r="35756" spans="1:6">
      <c r="A35756">
        <v>2037</v>
      </c>
      <c r="B35756" t="s">
        <v>1054</v>
      </c>
      <c r="C35756" t="s">
        <v>1022</v>
      </c>
      <c r="D35756" t="s">
        <v>972</v>
      </c>
      <c r="E35756" t="s">
        <v>1018</v>
      </c>
      <c r="F35756" s="86">
        <v>49988.873732460197</v>
      </c>
    </row>
    <row r="35757" spans="1:6">
      <c r="A35757">
        <v>2038</v>
      </c>
      <c r="B35757" t="s">
        <v>1054</v>
      </c>
      <c r="C35757" t="s">
        <v>1022</v>
      </c>
      <c r="D35757" t="s">
        <v>972</v>
      </c>
      <c r="E35757" t="s">
        <v>1018</v>
      </c>
      <c r="F35757" s="86">
        <v>50278.812101697898</v>
      </c>
    </row>
    <row r="35758" spans="1:6">
      <c r="A35758">
        <v>2039</v>
      </c>
      <c r="B35758" t="s">
        <v>1054</v>
      </c>
      <c r="C35758" t="s">
        <v>1022</v>
      </c>
      <c r="D35758" t="s">
        <v>972</v>
      </c>
      <c r="E35758" t="s">
        <v>1018</v>
      </c>
      <c r="F35758" s="86">
        <v>50569.717544137602</v>
      </c>
    </row>
    <row r="35759" spans="1:6">
      <c r="A35759">
        <v>2040</v>
      </c>
      <c r="B35759" t="s">
        <v>1054</v>
      </c>
      <c r="C35759" t="s">
        <v>1022</v>
      </c>
      <c r="D35759" t="s">
        <v>972</v>
      </c>
      <c r="E35759" t="s">
        <v>1018</v>
      </c>
      <c r="F35759" s="86">
        <v>50924.224915864703</v>
      </c>
    </row>
    <row r="35760" spans="1:6">
      <c r="A35760">
        <v>2041</v>
      </c>
      <c r="B35760" t="s">
        <v>1054</v>
      </c>
      <c r="C35760" t="s">
        <v>1022</v>
      </c>
      <c r="D35760" t="s">
        <v>972</v>
      </c>
      <c r="E35760" t="s">
        <v>1018</v>
      </c>
      <c r="F35760" s="86">
        <v>51300.1772458911</v>
      </c>
    </row>
    <row r="35761" spans="1:6">
      <c r="A35761">
        <v>2042</v>
      </c>
      <c r="B35761" t="s">
        <v>1054</v>
      </c>
      <c r="C35761" t="s">
        <v>1022</v>
      </c>
      <c r="D35761" t="s">
        <v>972</v>
      </c>
      <c r="E35761" t="s">
        <v>1018</v>
      </c>
      <c r="F35761" s="86">
        <v>51782.270091450097</v>
      </c>
    </row>
    <row r="35762" spans="1:6">
      <c r="A35762">
        <v>2043</v>
      </c>
      <c r="B35762" t="s">
        <v>1054</v>
      </c>
      <c r="C35762" t="s">
        <v>1022</v>
      </c>
      <c r="D35762" t="s">
        <v>972</v>
      </c>
      <c r="E35762" t="s">
        <v>1018</v>
      </c>
      <c r="F35762" s="86">
        <v>52297.015447186197</v>
      </c>
    </row>
    <row r="35763" spans="1:6">
      <c r="A35763">
        <v>2044</v>
      </c>
      <c r="B35763" t="s">
        <v>1054</v>
      </c>
      <c r="C35763" t="s">
        <v>1022</v>
      </c>
      <c r="D35763" t="s">
        <v>972</v>
      </c>
      <c r="E35763" t="s">
        <v>1018</v>
      </c>
      <c r="F35763" s="86">
        <v>52816.5006436818</v>
      </c>
    </row>
    <row r="35764" spans="1:6">
      <c r="A35764">
        <v>2045</v>
      </c>
      <c r="B35764" t="s">
        <v>1054</v>
      </c>
      <c r="C35764" t="s">
        <v>1022</v>
      </c>
      <c r="D35764" t="s">
        <v>972</v>
      </c>
      <c r="E35764" t="s">
        <v>1018</v>
      </c>
      <c r="F35764" s="86">
        <v>53393.978519354503</v>
      </c>
    </row>
    <row r="35765" spans="1:6">
      <c r="A35765">
        <v>2046</v>
      </c>
      <c r="B35765" t="s">
        <v>1054</v>
      </c>
      <c r="C35765" t="s">
        <v>1022</v>
      </c>
      <c r="D35765" t="s">
        <v>972</v>
      </c>
      <c r="E35765" t="s">
        <v>1018</v>
      </c>
      <c r="F35765" s="86">
        <v>53986.950160073502</v>
      </c>
    </row>
    <row r="35766" spans="1:6">
      <c r="A35766">
        <v>2047</v>
      </c>
      <c r="B35766" t="s">
        <v>1054</v>
      </c>
      <c r="C35766" t="s">
        <v>1022</v>
      </c>
      <c r="D35766" t="s">
        <v>972</v>
      </c>
      <c r="E35766" t="s">
        <v>1018</v>
      </c>
      <c r="F35766" s="86">
        <v>54551.1534155915</v>
      </c>
    </row>
    <row r="35767" spans="1:6">
      <c r="A35767">
        <v>2048</v>
      </c>
      <c r="B35767" t="s">
        <v>1054</v>
      </c>
      <c r="C35767" t="s">
        <v>1022</v>
      </c>
      <c r="D35767" t="s">
        <v>972</v>
      </c>
      <c r="E35767" t="s">
        <v>1018</v>
      </c>
      <c r="F35767" s="86">
        <v>55130.918040211101</v>
      </c>
    </row>
    <row r="35768" spans="1:6">
      <c r="A35768">
        <v>2049</v>
      </c>
      <c r="B35768" t="s">
        <v>1054</v>
      </c>
      <c r="C35768" t="s">
        <v>1022</v>
      </c>
      <c r="D35768" t="s">
        <v>972</v>
      </c>
      <c r="E35768" t="s">
        <v>1018</v>
      </c>
      <c r="F35768" s="86">
        <v>55691.572510128703</v>
      </c>
    </row>
    <row r="35769" spans="1:6">
      <c r="A35769">
        <v>2050</v>
      </c>
      <c r="B35769" t="s">
        <v>1054</v>
      </c>
      <c r="C35769" t="s">
        <v>1022</v>
      </c>
      <c r="D35769" t="s">
        <v>972</v>
      </c>
      <c r="E35769" t="s">
        <v>1018</v>
      </c>
      <c r="F35769" s="86">
        <v>56207.8442936192</v>
      </c>
    </row>
    <row r="35770" spans="1:6">
      <c r="A35770">
        <v>2017</v>
      </c>
      <c r="B35770" t="s">
        <v>1055</v>
      </c>
      <c r="C35770" t="s">
        <v>1022</v>
      </c>
      <c r="D35770" t="s">
        <v>972</v>
      </c>
      <c r="E35770" t="s">
        <v>1018</v>
      </c>
      <c r="F35770" s="86">
        <v>61787.0274578182</v>
      </c>
    </row>
    <row r="35771" spans="1:6">
      <c r="A35771">
        <v>2018</v>
      </c>
      <c r="B35771" t="s">
        <v>1055</v>
      </c>
      <c r="C35771" t="s">
        <v>1022</v>
      </c>
      <c r="D35771" t="s">
        <v>972</v>
      </c>
      <c r="E35771" t="s">
        <v>1018</v>
      </c>
      <c r="F35771" s="86">
        <v>63807.380720506997</v>
      </c>
    </row>
    <row r="35772" spans="1:6">
      <c r="A35772">
        <v>2019</v>
      </c>
      <c r="B35772" t="s">
        <v>1055</v>
      </c>
      <c r="C35772" t="s">
        <v>1022</v>
      </c>
      <c r="D35772" t="s">
        <v>972</v>
      </c>
      <c r="E35772" t="s">
        <v>1018</v>
      </c>
      <c r="F35772" s="86">
        <v>63660.599019210596</v>
      </c>
    </row>
    <row r="35773" spans="1:6">
      <c r="A35773">
        <v>2020</v>
      </c>
      <c r="B35773" t="s">
        <v>1055</v>
      </c>
      <c r="C35773" t="s">
        <v>1022</v>
      </c>
      <c r="D35773" t="s">
        <v>972</v>
      </c>
      <c r="E35773" t="s">
        <v>1018</v>
      </c>
      <c r="F35773" s="86">
        <v>63433.378333011999</v>
      </c>
    </row>
    <row r="35774" spans="1:6">
      <c r="A35774">
        <v>2021</v>
      </c>
      <c r="B35774" t="s">
        <v>1055</v>
      </c>
      <c r="C35774" t="s">
        <v>1022</v>
      </c>
      <c r="D35774" t="s">
        <v>972</v>
      </c>
      <c r="E35774" t="s">
        <v>1018</v>
      </c>
      <c r="F35774" s="86">
        <v>63328.286771107698</v>
      </c>
    </row>
    <row r="35775" spans="1:6">
      <c r="A35775">
        <v>2022</v>
      </c>
      <c r="B35775" t="s">
        <v>1055</v>
      </c>
      <c r="C35775" t="s">
        <v>1022</v>
      </c>
      <c r="D35775" t="s">
        <v>972</v>
      </c>
      <c r="E35775" t="s">
        <v>1018</v>
      </c>
      <c r="F35775" s="86">
        <v>63196.257864234001</v>
      </c>
    </row>
    <row r="35776" spans="1:6">
      <c r="A35776">
        <v>2023</v>
      </c>
      <c r="B35776" t="s">
        <v>1055</v>
      </c>
      <c r="C35776" t="s">
        <v>1022</v>
      </c>
      <c r="D35776" t="s">
        <v>972</v>
      </c>
      <c r="E35776" t="s">
        <v>1018</v>
      </c>
      <c r="F35776" s="86">
        <v>63229.884189942401</v>
      </c>
    </row>
    <row r="35777" spans="1:6">
      <c r="A35777">
        <v>2024</v>
      </c>
      <c r="B35777" t="s">
        <v>1055</v>
      </c>
      <c r="C35777" t="s">
        <v>1022</v>
      </c>
      <c r="D35777" t="s">
        <v>972</v>
      </c>
      <c r="E35777" t="s">
        <v>1018</v>
      </c>
      <c r="F35777" s="86">
        <v>63267.654701843698</v>
      </c>
    </row>
    <row r="35778" spans="1:6">
      <c r="A35778">
        <v>2025</v>
      </c>
      <c r="B35778" t="s">
        <v>1055</v>
      </c>
      <c r="C35778" t="s">
        <v>1022</v>
      </c>
      <c r="D35778" t="s">
        <v>972</v>
      </c>
      <c r="E35778" t="s">
        <v>1018</v>
      </c>
      <c r="F35778" s="86">
        <v>63474.774892241599</v>
      </c>
    </row>
    <row r="35779" spans="1:6">
      <c r="A35779">
        <v>2026</v>
      </c>
      <c r="B35779" t="s">
        <v>1055</v>
      </c>
      <c r="C35779" t="s">
        <v>1022</v>
      </c>
      <c r="D35779" t="s">
        <v>972</v>
      </c>
      <c r="E35779" t="s">
        <v>1018</v>
      </c>
      <c r="F35779" s="86">
        <v>63687.613512008698</v>
      </c>
    </row>
    <row r="35780" spans="1:6">
      <c r="A35780">
        <v>2027</v>
      </c>
      <c r="B35780" t="s">
        <v>1055</v>
      </c>
      <c r="C35780" t="s">
        <v>1022</v>
      </c>
      <c r="D35780" t="s">
        <v>972</v>
      </c>
      <c r="E35780" t="s">
        <v>1018</v>
      </c>
      <c r="F35780" s="86">
        <v>64107.3015865282</v>
      </c>
    </row>
    <row r="35781" spans="1:6">
      <c r="A35781">
        <v>2028</v>
      </c>
      <c r="B35781" t="s">
        <v>1055</v>
      </c>
      <c r="C35781" t="s">
        <v>1022</v>
      </c>
      <c r="D35781" t="s">
        <v>972</v>
      </c>
      <c r="E35781" t="s">
        <v>1018</v>
      </c>
      <c r="F35781" s="86">
        <v>64621.839625617002</v>
      </c>
    </row>
    <row r="35782" spans="1:6">
      <c r="A35782">
        <v>2029</v>
      </c>
      <c r="B35782" t="s">
        <v>1055</v>
      </c>
      <c r="C35782" t="s">
        <v>1022</v>
      </c>
      <c r="D35782" t="s">
        <v>972</v>
      </c>
      <c r="E35782" t="s">
        <v>1018</v>
      </c>
      <c r="F35782" s="86">
        <v>65415.037396600303</v>
      </c>
    </row>
    <row r="35783" spans="1:6">
      <c r="A35783">
        <v>2030</v>
      </c>
      <c r="B35783" t="s">
        <v>1055</v>
      </c>
      <c r="C35783" t="s">
        <v>1022</v>
      </c>
      <c r="D35783" t="s">
        <v>972</v>
      </c>
      <c r="E35783" t="s">
        <v>1018</v>
      </c>
      <c r="F35783" s="86">
        <v>66333.728444652807</v>
      </c>
    </row>
    <row r="35784" spans="1:6">
      <c r="A35784">
        <v>2031</v>
      </c>
      <c r="B35784" t="s">
        <v>1055</v>
      </c>
      <c r="C35784" t="s">
        <v>1022</v>
      </c>
      <c r="D35784" t="s">
        <v>972</v>
      </c>
      <c r="E35784" t="s">
        <v>1018</v>
      </c>
      <c r="F35784" s="86">
        <v>67520.617660486707</v>
      </c>
    </row>
    <row r="35785" spans="1:6">
      <c r="A35785">
        <v>2032</v>
      </c>
      <c r="B35785" t="s">
        <v>1055</v>
      </c>
      <c r="C35785" t="s">
        <v>1022</v>
      </c>
      <c r="D35785" t="s">
        <v>972</v>
      </c>
      <c r="E35785" t="s">
        <v>1018</v>
      </c>
      <c r="F35785" s="86">
        <v>68802.022361271505</v>
      </c>
    </row>
    <row r="35786" spans="1:6">
      <c r="A35786">
        <v>2033</v>
      </c>
      <c r="B35786" t="s">
        <v>1055</v>
      </c>
      <c r="C35786" t="s">
        <v>1022</v>
      </c>
      <c r="D35786" t="s">
        <v>972</v>
      </c>
      <c r="E35786" t="s">
        <v>1018</v>
      </c>
      <c r="F35786" s="86">
        <v>70321.043636129994</v>
      </c>
    </row>
    <row r="35787" spans="1:6">
      <c r="A35787">
        <v>2034</v>
      </c>
      <c r="B35787" t="s">
        <v>1055</v>
      </c>
      <c r="C35787" t="s">
        <v>1022</v>
      </c>
      <c r="D35787" t="s">
        <v>972</v>
      </c>
      <c r="E35787" t="s">
        <v>1018</v>
      </c>
      <c r="F35787" s="86">
        <v>71882.334277274203</v>
      </c>
    </row>
    <row r="35788" spans="1:6">
      <c r="A35788">
        <v>2035</v>
      </c>
      <c r="B35788" t="s">
        <v>1055</v>
      </c>
      <c r="C35788" t="s">
        <v>1022</v>
      </c>
      <c r="D35788" t="s">
        <v>972</v>
      </c>
      <c r="E35788" t="s">
        <v>1018</v>
      </c>
      <c r="F35788" s="86">
        <v>73608.123765772994</v>
      </c>
    </row>
    <row r="35789" spans="1:6">
      <c r="A35789">
        <v>2036</v>
      </c>
      <c r="B35789" t="s">
        <v>1055</v>
      </c>
      <c r="C35789" t="s">
        <v>1022</v>
      </c>
      <c r="D35789" t="s">
        <v>972</v>
      </c>
      <c r="E35789" t="s">
        <v>1018</v>
      </c>
      <c r="F35789" s="86">
        <v>75290.5791585236</v>
      </c>
    </row>
    <row r="35790" spans="1:6">
      <c r="A35790">
        <v>2037</v>
      </c>
      <c r="B35790" t="s">
        <v>1055</v>
      </c>
      <c r="C35790" t="s">
        <v>1022</v>
      </c>
      <c r="D35790" t="s">
        <v>972</v>
      </c>
      <c r="E35790" t="s">
        <v>1018</v>
      </c>
      <c r="F35790" s="86">
        <v>76980.967701491507</v>
      </c>
    </row>
    <row r="35791" spans="1:6">
      <c r="A35791">
        <v>2038</v>
      </c>
      <c r="B35791" t="s">
        <v>1055</v>
      </c>
      <c r="C35791" t="s">
        <v>1022</v>
      </c>
      <c r="D35791" t="s">
        <v>972</v>
      </c>
      <c r="E35791" t="s">
        <v>1018</v>
      </c>
      <c r="F35791" s="86">
        <v>78750.2734907907</v>
      </c>
    </row>
    <row r="35792" spans="1:6">
      <c r="A35792">
        <v>2039</v>
      </c>
      <c r="B35792" t="s">
        <v>1055</v>
      </c>
      <c r="C35792" t="s">
        <v>1022</v>
      </c>
      <c r="D35792" t="s">
        <v>972</v>
      </c>
      <c r="E35792" t="s">
        <v>1018</v>
      </c>
      <c r="F35792" s="86">
        <v>80423.548727380505</v>
      </c>
    </row>
    <row r="35793" spans="1:6">
      <c r="A35793">
        <v>2040</v>
      </c>
      <c r="B35793" t="s">
        <v>1055</v>
      </c>
      <c r="C35793" t="s">
        <v>1022</v>
      </c>
      <c r="D35793" t="s">
        <v>972</v>
      </c>
      <c r="E35793" t="s">
        <v>1018</v>
      </c>
      <c r="F35793" s="86">
        <v>82185.7906084063</v>
      </c>
    </row>
    <row r="35794" spans="1:6">
      <c r="A35794">
        <v>2041</v>
      </c>
      <c r="B35794" t="s">
        <v>1055</v>
      </c>
      <c r="C35794" t="s">
        <v>1022</v>
      </c>
      <c r="D35794" t="s">
        <v>972</v>
      </c>
      <c r="E35794" t="s">
        <v>1018</v>
      </c>
      <c r="F35794" s="86">
        <v>84049.100456833898</v>
      </c>
    </row>
    <row r="35795" spans="1:6">
      <c r="A35795">
        <v>2042</v>
      </c>
      <c r="B35795" t="s">
        <v>1055</v>
      </c>
      <c r="C35795" t="s">
        <v>1022</v>
      </c>
      <c r="D35795" t="s">
        <v>972</v>
      </c>
      <c r="E35795" t="s">
        <v>1018</v>
      </c>
      <c r="F35795" s="86">
        <v>86468.922191440797</v>
      </c>
    </row>
    <row r="35796" spans="1:6">
      <c r="A35796">
        <v>2043</v>
      </c>
      <c r="B35796" t="s">
        <v>1055</v>
      </c>
      <c r="C35796" t="s">
        <v>1022</v>
      </c>
      <c r="D35796" t="s">
        <v>972</v>
      </c>
      <c r="E35796" t="s">
        <v>1018</v>
      </c>
      <c r="F35796" s="86">
        <v>88899.788550222904</v>
      </c>
    </row>
    <row r="35797" spans="1:6">
      <c r="A35797">
        <v>2044</v>
      </c>
      <c r="B35797" t="s">
        <v>1055</v>
      </c>
      <c r="C35797" t="s">
        <v>1022</v>
      </c>
      <c r="D35797" t="s">
        <v>972</v>
      </c>
      <c r="E35797" t="s">
        <v>1018</v>
      </c>
      <c r="F35797" s="86">
        <v>91401.451232053703</v>
      </c>
    </row>
    <row r="35798" spans="1:6">
      <c r="A35798">
        <v>2045</v>
      </c>
      <c r="B35798" t="s">
        <v>1055</v>
      </c>
      <c r="C35798" t="s">
        <v>1022</v>
      </c>
      <c r="D35798" t="s">
        <v>972</v>
      </c>
      <c r="E35798" t="s">
        <v>1018</v>
      </c>
      <c r="F35798" s="86">
        <v>94065.886586117602</v>
      </c>
    </row>
    <row r="35799" spans="1:6">
      <c r="A35799">
        <v>2046</v>
      </c>
      <c r="B35799" t="s">
        <v>1055</v>
      </c>
      <c r="C35799" t="s">
        <v>1022</v>
      </c>
      <c r="D35799" t="s">
        <v>972</v>
      </c>
      <c r="E35799" t="s">
        <v>1018</v>
      </c>
      <c r="F35799" s="86">
        <v>96686.710499067602</v>
      </c>
    </row>
    <row r="35800" spans="1:6">
      <c r="A35800">
        <v>2047</v>
      </c>
      <c r="B35800" t="s">
        <v>1055</v>
      </c>
      <c r="C35800" t="s">
        <v>1022</v>
      </c>
      <c r="D35800" t="s">
        <v>972</v>
      </c>
      <c r="E35800" t="s">
        <v>1018</v>
      </c>
      <c r="F35800" s="86">
        <v>99455.203333229598</v>
      </c>
    </row>
    <row r="35801" spans="1:6">
      <c r="A35801">
        <v>2048</v>
      </c>
      <c r="B35801" t="s">
        <v>1055</v>
      </c>
      <c r="C35801" t="s">
        <v>1022</v>
      </c>
      <c r="D35801" t="s">
        <v>972</v>
      </c>
      <c r="E35801" t="s">
        <v>1018</v>
      </c>
      <c r="F35801" s="86">
        <v>102151.420130706</v>
      </c>
    </row>
    <row r="35802" spans="1:6">
      <c r="A35802">
        <v>2049</v>
      </c>
      <c r="B35802" t="s">
        <v>1055</v>
      </c>
      <c r="C35802" t="s">
        <v>1022</v>
      </c>
      <c r="D35802" t="s">
        <v>972</v>
      </c>
      <c r="E35802" t="s">
        <v>1018</v>
      </c>
      <c r="F35802" s="86">
        <v>104868.780326651</v>
      </c>
    </row>
    <row r="35803" spans="1:6">
      <c r="A35803">
        <v>2050</v>
      </c>
      <c r="B35803" t="s">
        <v>1055</v>
      </c>
      <c r="C35803" t="s">
        <v>1022</v>
      </c>
      <c r="D35803" t="s">
        <v>972</v>
      </c>
      <c r="E35803" t="s">
        <v>1018</v>
      </c>
      <c r="F35803" s="86">
        <v>107712.995955323</v>
      </c>
    </row>
    <row r="35804" spans="1:6">
      <c r="A35804">
        <v>2017</v>
      </c>
      <c r="B35804" t="s">
        <v>1056</v>
      </c>
      <c r="C35804" t="s">
        <v>1022</v>
      </c>
      <c r="D35804" t="s">
        <v>972</v>
      </c>
      <c r="E35804" t="s">
        <v>1018</v>
      </c>
      <c r="F35804" s="86">
        <v>234177.842216652</v>
      </c>
    </row>
    <row r="35805" spans="1:6">
      <c r="A35805">
        <v>2018</v>
      </c>
      <c r="B35805" t="s">
        <v>1056</v>
      </c>
      <c r="C35805" t="s">
        <v>1022</v>
      </c>
      <c r="D35805" t="s">
        <v>972</v>
      </c>
      <c r="E35805" t="s">
        <v>1018</v>
      </c>
      <c r="F35805" s="86">
        <v>237152.134515955</v>
      </c>
    </row>
    <row r="35806" spans="1:6">
      <c r="A35806">
        <v>2019</v>
      </c>
      <c r="B35806" t="s">
        <v>1056</v>
      </c>
      <c r="C35806" t="s">
        <v>1022</v>
      </c>
      <c r="D35806" t="s">
        <v>972</v>
      </c>
      <c r="E35806" t="s">
        <v>1018</v>
      </c>
      <c r="F35806" s="86">
        <v>234458.84161771199</v>
      </c>
    </row>
    <row r="35807" spans="1:6">
      <c r="A35807">
        <v>2020</v>
      </c>
      <c r="B35807" t="s">
        <v>1056</v>
      </c>
      <c r="C35807" t="s">
        <v>1022</v>
      </c>
      <c r="D35807" t="s">
        <v>972</v>
      </c>
      <c r="E35807" t="s">
        <v>1018</v>
      </c>
      <c r="F35807" s="86">
        <v>231354.07559824799</v>
      </c>
    </row>
    <row r="35808" spans="1:6">
      <c r="A35808">
        <v>2021</v>
      </c>
      <c r="B35808" t="s">
        <v>1056</v>
      </c>
      <c r="C35808" t="s">
        <v>1022</v>
      </c>
      <c r="D35808" t="s">
        <v>972</v>
      </c>
      <c r="E35808" t="s">
        <v>1018</v>
      </c>
      <c r="F35808" s="86">
        <v>228192.26644144999</v>
      </c>
    </row>
    <row r="35809" spans="1:6">
      <c r="A35809">
        <v>2022</v>
      </c>
      <c r="B35809" t="s">
        <v>1056</v>
      </c>
      <c r="C35809" t="s">
        <v>1022</v>
      </c>
      <c r="D35809" t="s">
        <v>972</v>
      </c>
      <c r="E35809" t="s">
        <v>1018</v>
      </c>
      <c r="F35809" s="86">
        <v>225253.13651714</v>
      </c>
    </row>
    <row r="35810" spans="1:6">
      <c r="A35810">
        <v>2023</v>
      </c>
      <c r="B35810" t="s">
        <v>1056</v>
      </c>
      <c r="C35810" t="s">
        <v>1022</v>
      </c>
      <c r="D35810" t="s">
        <v>972</v>
      </c>
      <c r="E35810" t="s">
        <v>1018</v>
      </c>
      <c r="F35810" s="86">
        <v>222530.03230291099</v>
      </c>
    </row>
    <row r="35811" spans="1:6">
      <c r="A35811">
        <v>2024</v>
      </c>
      <c r="B35811" t="s">
        <v>1056</v>
      </c>
      <c r="C35811" t="s">
        <v>1022</v>
      </c>
      <c r="D35811" t="s">
        <v>972</v>
      </c>
      <c r="E35811" t="s">
        <v>1018</v>
      </c>
      <c r="F35811" s="86">
        <v>220012.187648305</v>
      </c>
    </row>
    <row r="35812" spans="1:6">
      <c r="A35812">
        <v>2025</v>
      </c>
      <c r="B35812" t="s">
        <v>1056</v>
      </c>
      <c r="C35812" t="s">
        <v>1022</v>
      </c>
      <c r="D35812" t="s">
        <v>972</v>
      </c>
      <c r="E35812" t="s">
        <v>1018</v>
      </c>
      <c r="F35812" s="86">
        <v>217582.169461098</v>
      </c>
    </row>
    <row r="35813" spans="1:6">
      <c r="A35813">
        <v>2026</v>
      </c>
      <c r="B35813" t="s">
        <v>1056</v>
      </c>
      <c r="C35813" t="s">
        <v>1022</v>
      </c>
      <c r="D35813" t="s">
        <v>972</v>
      </c>
      <c r="E35813" t="s">
        <v>1018</v>
      </c>
      <c r="F35813" s="86">
        <v>215460.807951358</v>
      </c>
    </row>
    <row r="35814" spans="1:6">
      <c r="A35814">
        <v>2027</v>
      </c>
      <c r="B35814" t="s">
        <v>1056</v>
      </c>
      <c r="C35814" t="s">
        <v>1022</v>
      </c>
      <c r="D35814" t="s">
        <v>972</v>
      </c>
      <c r="E35814" t="s">
        <v>1018</v>
      </c>
      <c r="F35814" s="86">
        <v>213548.75899903101</v>
      </c>
    </row>
    <row r="35815" spans="1:6">
      <c r="A35815">
        <v>2028</v>
      </c>
      <c r="B35815" t="s">
        <v>1056</v>
      </c>
      <c r="C35815" t="s">
        <v>1022</v>
      </c>
      <c r="D35815" t="s">
        <v>972</v>
      </c>
      <c r="E35815" t="s">
        <v>1018</v>
      </c>
      <c r="F35815" s="86">
        <v>211874.159385267</v>
      </c>
    </row>
    <row r="35816" spans="1:6">
      <c r="A35816">
        <v>2029</v>
      </c>
      <c r="B35816" t="s">
        <v>1056</v>
      </c>
      <c r="C35816" t="s">
        <v>1022</v>
      </c>
      <c r="D35816" t="s">
        <v>972</v>
      </c>
      <c r="E35816" t="s">
        <v>1018</v>
      </c>
      <c r="F35816" s="86">
        <v>210433.668871053</v>
      </c>
    </row>
    <row r="35817" spans="1:6">
      <c r="A35817">
        <v>2030</v>
      </c>
      <c r="B35817" t="s">
        <v>1056</v>
      </c>
      <c r="C35817" t="s">
        <v>1022</v>
      </c>
      <c r="D35817" t="s">
        <v>972</v>
      </c>
      <c r="E35817" t="s">
        <v>1018</v>
      </c>
      <c r="F35817" s="86">
        <v>209173.595700971</v>
      </c>
    </row>
    <row r="35818" spans="1:6">
      <c r="A35818">
        <v>2031</v>
      </c>
      <c r="B35818" t="s">
        <v>1056</v>
      </c>
      <c r="C35818" t="s">
        <v>1022</v>
      </c>
      <c r="D35818" t="s">
        <v>972</v>
      </c>
      <c r="E35818" t="s">
        <v>1018</v>
      </c>
      <c r="F35818" s="86">
        <v>208278.77368329099</v>
      </c>
    </row>
    <row r="35819" spans="1:6">
      <c r="A35819">
        <v>2032</v>
      </c>
      <c r="B35819" t="s">
        <v>1056</v>
      </c>
      <c r="C35819" t="s">
        <v>1022</v>
      </c>
      <c r="D35819" t="s">
        <v>972</v>
      </c>
      <c r="E35819" t="s">
        <v>1018</v>
      </c>
      <c r="F35819" s="86">
        <v>207541.38866141401</v>
      </c>
    </row>
    <row r="35820" spans="1:6">
      <c r="A35820">
        <v>2033</v>
      </c>
      <c r="B35820" t="s">
        <v>1056</v>
      </c>
      <c r="C35820" t="s">
        <v>1022</v>
      </c>
      <c r="D35820" t="s">
        <v>972</v>
      </c>
      <c r="E35820" t="s">
        <v>1018</v>
      </c>
      <c r="F35820" s="86">
        <v>206821.66123422899</v>
      </c>
    </row>
    <row r="35821" spans="1:6">
      <c r="A35821">
        <v>2034</v>
      </c>
      <c r="B35821" t="s">
        <v>1056</v>
      </c>
      <c r="C35821" t="s">
        <v>1022</v>
      </c>
      <c r="D35821" t="s">
        <v>972</v>
      </c>
      <c r="E35821" t="s">
        <v>1018</v>
      </c>
      <c r="F35821" s="86">
        <v>206140.69331638201</v>
      </c>
    </row>
    <row r="35822" spans="1:6">
      <c r="A35822">
        <v>2035</v>
      </c>
      <c r="B35822" t="s">
        <v>1056</v>
      </c>
      <c r="C35822" t="s">
        <v>1022</v>
      </c>
      <c r="D35822" t="s">
        <v>972</v>
      </c>
      <c r="E35822" t="s">
        <v>1018</v>
      </c>
      <c r="F35822" s="86">
        <v>205518.31080547199</v>
      </c>
    </row>
    <row r="35823" spans="1:6">
      <c r="A35823">
        <v>2036</v>
      </c>
      <c r="B35823" t="s">
        <v>1056</v>
      </c>
      <c r="C35823" t="s">
        <v>1022</v>
      </c>
      <c r="D35823" t="s">
        <v>972</v>
      </c>
      <c r="E35823" t="s">
        <v>1018</v>
      </c>
      <c r="F35823" s="86">
        <v>204934.13959859</v>
      </c>
    </row>
    <row r="35824" spans="1:6">
      <c r="A35824">
        <v>2037</v>
      </c>
      <c r="B35824" t="s">
        <v>1056</v>
      </c>
      <c r="C35824" t="s">
        <v>1022</v>
      </c>
      <c r="D35824" t="s">
        <v>972</v>
      </c>
      <c r="E35824" t="s">
        <v>1018</v>
      </c>
      <c r="F35824" s="86">
        <v>204243.47776012</v>
      </c>
    </row>
    <row r="35825" spans="1:6">
      <c r="A35825">
        <v>2038</v>
      </c>
      <c r="B35825" t="s">
        <v>1056</v>
      </c>
      <c r="C35825" t="s">
        <v>1022</v>
      </c>
      <c r="D35825" t="s">
        <v>972</v>
      </c>
      <c r="E35825" t="s">
        <v>1018</v>
      </c>
      <c r="F35825" s="86">
        <v>203638.340772747</v>
      </c>
    </row>
    <row r="35826" spans="1:6">
      <c r="A35826">
        <v>2039</v>
      </c>
      <c r="B35826" t="s">
        <v>1056</v>
      </c>
      <c r="C35826" t="s">
        <v>1022</v>
      </c>
      <c r="D35826" t="s">
        <v>972</v>
      </c>
      <c r="E35826" t="s">
        <v>1018</v>
      </c>
      <c r="F35826" s="86">
        <v>203109.05399534901</v>
      </c>
    </row>
    <row r="35827" spans="1:6">
      <c r="A35827">
        <v>2040</v>
      </c>
      <c r="B35827" t="s">
        <v>1056</v>
      </c>
      <c r="C35827" t="s">
        <v>1022</v>
      </c>
      <c r="D35827" t="s">
        <v>972</v>
      </c>
      <c r="E35827" t="s">
        <v>1018</v>
      </c>
      <c r="F35827" s="86">
        <v>202688.610951999</v>
      </c>
    </row>
    <row r="35828" spans="1:6">
      <c r="A35828">
        <v>2041</v>
      </c>
      <c r="B35828" t="s">
        <v>1056</v>
      </c>
      <c r="C35828" t="s">
        <v>1022</v>
      </c>
      <c r="D35828" t="s">
        <v>972</v>
      </c>
      <c r="E35828" t="s">
        <v>1018</v>
      </c>
      <c r="F35828" s="86">
        <v>202436.44323874</v>
      </c>
    </row>
    <row r="35829" spans="1:6">
      <c r="A35829">
        <v>2042</v>
      </c>
      <c r="B35829" t="s">
        <v>1056</v>
      </c>
      <c r="C35829" t="s">
        <v>1022</v>
      </c>
      <c r="D35829" t="s">
        <v>972</v>
      </c>
      <c r="E35829" t="s">
        <v>1018</v>
      </c>
      <c r="F35829" s="86">
        <v>202523.98354719099</v>
      </c>
    </row>
    <row r="35830" spans="1:6">
      <c r="A35830">
        <v>2043</v>
      </c>
      <c r="B35830" t="s">
        <v>1056</v>
      </c>
      <c r="C35830" t="s">
        <v>1022</v>
      </c>
      <c r="D35830" t="s">
        <v>972</v>
      </c>
      <c r="E35830" t="s">
        <v>1018</v>
      </c>
      <c r="F35830" s="86">
        <v>202908.31790488999</v>
      </c>
    </row>
    <row r="35831" spans="1:6">
      <c r="A35831">
        <v>2044</v>
      </c>
      <c r="B35831" t="s">
        <v>1056</v>
      </c>
      <c r="C35831" t="s">
        <v>1022</v>
      </c>
      <c r="D35831" t="s">
        <v>972</v>
      </c>
      <c r="E35831" t="s">
        <v>1018</v>
      </c>
      <c r="F35831" s="86">
        <v>203523.32863202901</v>
      </c>
    </row>
    <row r="35832" spans="1:6">
      <c r="A35832">
        <v>2045</v>
      </c>
      <c r="B35832" t="s">
        <v>1056</v>
      </c>
      <c r="C35832" t="s">
        <v>1022</v>
      </c>
      <c r="D35832" t="s">
        <v>972</v>
      </c>
      <c r="E35832" t="s">
        <v>1018</v>
      </c>
      <c r="F35832" s="86">
        <v>204319.38917724701</v>
      </c>
    </row>
    <row r="35833" spans="1:6">
      <c r="A35833">
        <v>2046</v>
      </c>
      <c r="B35833" t="s">
        <v>1056</v>
      </c>
      <c r="C35833" t="s">
        <v>1022</v>
      </c>
      <c r="D35833" t="s">
        <v>972</v>
      </c>
      <c r="E35833" t="s">
        <v>1018</v>
      </c>
      <c r="F35833" s="86">
        <v>205440.39919005</v>
      </c>
    </row>
    <row r="35834" spans="1:6">
      <c r="A35834">
        <v>2047</v>
      </c>
      <c r="B35834" t="s">
        <v>1056</v>
      </c>
      <c r="C35834" t="s">
        <v>1022</v>
      </c>
      <c r="D35834" t="s">
        <v>972</v>
      </c>
      <c r="E35834" t="s">
        <v>1018</v>
      </c>
      <c r="F35834" s="86">
        <v>206725.68146273799</v>
      </c>
    </row>
    <row r="35835" spans="1:6">
      <c r="A35835">
        <v>2048</v>
      </c>
      <c r="B35835" t="s">
        <v>1056</v>
      </c>
      <c r="C35835" t="s">
        <v>1022</v>
      </c>
      <c r="D35835" t="s">
        <v>972</v>
      </c>
      <c r="E35835" t="s">
        <v>1018</v>
      </c>
      <c r="F35835" s="86">
        <v>207994.44991438201</v>
      </c>
    </row>
    <row r="35836" spans="1:6">
      <c r="A35836">
        <v>2049</v>
      </c>
      <c r="B35836" t="s">
        <v>1056</v>
      </c>
      <c r="C35836" t="s">
        <v>1022</v>
      </c>
      <c r="D35836" t="s">
        <v>972</v>
      </c>
      <c r="E35836" t="s">
        <v>1018</v>
      </c>
      <c r="F35836" s="86">
        <v>209313.05256976601</v>
      </c>
    </row>
    <row r="35837" spans="1:6">
      <c r="A35837">
        <v>2050</v>
      </c>
      <c r="B35837" t="s">
        <v>1056</v>
      </c>
      <c r="C35837" t="s">
        <v>1022</v>
      </c>
      <c r="D35837" t="s">
        <v>972</v>
      </c>
      <c r="E35837" t="s">
        <v>1018</v>
      </c>
      <c r="F35837" s="86">
        <v>210556.47723586901</v>
      </c>
    </row>
    <row r="35838" spans="1:6">
      <c r="A35838">
        <v>2017</v>
      </c>
      <c r="B35838" t="s">
        <v>1057</v>
      </c>
      <c r="C35838" t="s">
        <v>1022</v>
      </c>
      <c r="D35838" t="s">
        <v>972</v>
      </c>
      <c r="E35838" t="s">
        <v>1018</v>
      </c>
      <c r="F35838" s="86">
        <v>4216.6433688823199</v>
      </c>
    </row>
    <row r="35839" spans="1:6">
      <c r="A35839">
        <v>2018</v>
      </c>
      <c r="B35839" t="s">
        <v>1057</v>
      </c>
      <c r="C35839" t="s">
        <v>1022</v>
      </c>
      <c r="D35839" t="s">
        <v>972</v>
      </c>
      <c r="E35839" t="s">
        <v>1018</v>
      </c>
      <c r="F35839" s="86">
        <v>4036.1382647274199</v>
      </c>
    </row>
    <row r="35840" spans="1:6">
      <c r="A35840">
        <v>2019</v>
      </c>
      <c r="B35840" t="s">
        <v>1057</v>
      </c>
      <c r="C35840" t="s">
        <v>1022</v>
      </c>
      <c r="D35840" t="s">
        <v>972</v>
      </c>
      <c r="E35840" t="s">
        <v>1018</v>
      </c>
      <c r="F35840" s="86">
        <v>3987.34160262149</v>
      </c>
    </row>
    <row r="35841" spans="1:6">
      <c r="A35841">
        <v>2020</v>
      </c>
      <c r="B35841" t="s">
        <v>1057</v>
      </c>
      <c r="C35841" t="s">
        <v>1022</v>
      </c>
      <c r="D35841" t="s">
        <v>972</v>
      </c>
      <c r="E35841" t="s">
        <v>1018</v>
      </c>
      <c r="F35841" s="86">
        <v>3933.2633904990598</v>
      </c>
    </row>
    <row r="35842" spans="1:6">
      <c r="A35842">
        <v>2021</v>
      </c>
      <c r="B35842" t="s">
        <v>1057</v>
      </c>
      <c r="C35842" t="s">
        <v>1022</v>
      </c>
      <c r="D35842" t="s">
        <v>972</v>
      </c>
      <c r="E35842" t="s">
        <v>1018</v>
      </c>
      <c r="F35842" s="86">
        <v>3876.6586784951101</v>
      </c>
    </row>
    <row r="35843" spans="1:6">
      <c r="A35843">
        <v>2022</v>
      </c>
      <c r="B35843" t="s">
        <v>1057</v>
      </c>
      <c r="C35843" t="s">
        <v>1022</v>
      </c>
      <c r="D35843" t="s">
        <v>972</v>
      </c>
      <c r="E35843" t="s">
        <v>1018</v>
      </c>
      <c r="F35843" s="86">
        <v>3826.8066627887001</v>
      </c>
    </row>
    <row r="35844" spans="1:6">
      <c r="A35844">
        <v>2023</v>
      </c>
      <c r="B35844" t="s">
        <v>1057</v>
      </c>
      <c r="C35844" t="s">
        <v>1022</v>
      </c>
      <c r="D35844" t="s">
        <v>972</v>
      </c>
      <c r="E35844" t="s">
        <v>1018</v>
      </c>
      <c r="F35844" s="86">
        <v>3780.1937331174499</v>
      </c>
    </row>
    <row r="35845" spans="1:6">
      <c r="A35845">
        <v>2024</v>
      </c>
      <c r="B35845" t="s">
        <v>1057</v>
      </c>
      <c r="C35845" t="s">
        <v>1022</v>
      </c>
      <c r="D35845" t="s">
        <v>972</v>
      </c>
      <c r="E35845" t="s">
        <v>1018</v>
      </c>
      <c r="F35845" s="86">
        <v>3736.2496785035401</v>
      </c>
    </row>
    <row r="35846" spans="1:6">
      <c r="A35846">
        <v>2025</v>
      </c>
      <c r="B35846" t="s">
        <v>1057</v>
      </c>
      <c r="C35846" t="s">
        <v>1022</v>
      </c>
      <c r="D35846" t="s">
        <v>972</v>
      </c>
      <c r="E35846" t="s">
        <v>1018</v>
      </c>
      <c r="F35846" s="86">
        <v>3694.6074558847699</v>
      </c>
    </row>
    <row r="35847" spans="1:6">
      <c r="A35847">
        <v>2026</v>
      </c>
      <c r="B35847" t="s">
        <v>1057</v>
      </c>
      <c r="C35847" t="s">
        <v>1022</v>
      </c>
      <c r="D35847" t="s">
        <v>972</v>
      </c>
      <c r="E35847" t="s">
        <v>1018</v>
      </c>
      <c r="F35847" s="86">
        <v>3655.5418382794201</v>
      </c>
    </row>
    <row r="35848" spans="1:6">
      <c r="A35848">
        <v>2027</v>
      </c>
      <c r="B35848" t="s">
        <v>1057</v>
      </c>
      <c r="C35848" t="s">
        <v>1022</v>
      </c>
      <c r="D35848" t="s">
        <v>972</v>
      </c>
      <c r="E35848" t="s">
        <v>1018</v>
      </c>
      <c r="F35848" s="86">
        <v>3615.2676343316698</v>
      </c>
    </row>
    <row r="35849" spans="1:6">
      <c r="A35849">
        <v>2028</v>
      </c>
      <c r="B35849" t="s">
        <v>1057</v>
      </c>
      <c r="C35849" t="s">
        <v>1022</v>
      </c>
      <c r="D35849" t="s">
        <v>972</v>
      </c>
      <c r="E35849" t="s">
        <v>1018</v>
      </c>
      <c r="F35849" s="86">
        <v>3581.87693487361</v>
      </c>
    </row>
    <row r="35850" spans="1:6">
      <c r="A35850">
        <v>2029</v>
      </c>
      <c r="B35850" t="s">
        <v>1057</v>
      </c>
      <c r="C35850" t="s">
        <v>1022</v>
      </c>
      <c r="D35850" t="s">
        <v>972</v>
      </c>
      <c r="E35850" t="s">
        <v>1018</v>
      </c>
      <c r="F35850" s="86">
        <v>3553.0107424391899</v>
      </c>
    </row>
    <row r="35851" spans="1:6">
      <c r="A35851">
        <v>2030</v>
      </c>
      <c r="B35851" t="s">
        <v>1057</v>
      </c>
      <c r="C35851" t="s">
        <v>1022</v>
      </c>
      <c r="D35851" t="s">
        <v>972</v>
      </c>
      <c r="E35851" t="s">
        <v>1018</v>
      </c>
      <c r="F35851" s="86">
        <v>3529.3287416100902</v>
      </c>
    </row>
    <row r="35852" spans="1:6">
      <c r="A35852">
        <v>2031</v>
      </c>
      <c r="B35852" t="s">
        <v>1057</v>
      </c>
      <c r="C35852" t="s">
        <v>1022</v>
      </c>
      <c r="D35852" t="s">
        <v>972</v>
      </c>
      <c r="E35852" t="s">
        <v>1018</v>
      </c>
      <c r="F35852" s="86">
        <v>3508.9259874661202</v>
      </c>
    </row>
    <row r="35853" spans="1:6">
      <c r="A35853">
        <v>2032</v>
      </c>
      <c r="B35853" t="s">
        <v>1057</v>
      </c>
      <c r="C35853" t="s">
        <v>1022</v>
      </c>
      <c r="D35853" t="s">
        <v>972</v>
      </c>
      <c r="E35853" t="s">
        <v>1018</v>
      </c>
      <c r="F35853" s="86">
        <v>3490.2954248148899</v>
      </c>
    </row>
    <row r="35854" spans="1:6">
      <c r="A35854">
        <v>2033</v>
      </c>
      <c r="B35854" t="s">
        <v>1057</v>
      </c>
      <c r="C35854" t="s">
        <v>1022</v>
      </c>
      <c r="D35854" t="s">
        <v>972</v>
      </c>
      <c r="E35854" t="s">
        <v>1018</v>
      </c>
      <c r="F35854" s="86">
        <v>3474.76758995513</v>
      </c>
    </row>
    <row r="35855" spans="1:6">
      <c r="A35855">
        <v>2034</v>
      </c>
      <c r="B35855" t="s">
        <v>1057</v>
      </c>
      <c r="C35855" t="s">
        <v>1022</v>
      </c>
      <c r="D35855" t="s">
        <v>972</v>
      </c>
      <c r="E35855" t="s">
        <v>1018</v>
      </c>
      <c r="F35855" s="86">
        <v>3463.3306299310102</v>
      </c>
    </row>
    <row r="35856" spans="1:6">
      <c r="A35856">
        <v>2035</v>
      </c>
      <c r="B35856" t="s">
        <v>1057</v>
      </c>
      <c r="C35856" t="s">
        <v>1022</v>
      </c>
      <c r="D35856" t="s">
        <v>972</v>
      </c>
      <c r="E35856" t="s">
        <v>1018</v>
      </c>
      <c r="F35856" s="86">
        <v>3455.1934383937601</v>
      </c>
    </row>
    <row r="35857" spans="1:6">
      <c r="A35857">
        <v>2036</v>
      </c>
      <c r="B35857" t="s">
        <v>1057</v>
      </c>
      <c r="C35857" t="s">
        <v>1022</v>
      </c>
      <c r="D35857" t="s">
        <v>972</v>
      </c>
      <c r="E35857" t="s">
        <v>1018</v>
      </c>
      <c r="F35857" s="86">
        <v>3449.1789595443502</v>
      </c>
    </row>
    <row r="35858" spans="1:6">
      <c r="A35858">
        <v>2037</v>
      </c>
      <c r="B35858" t="s">
        <v>1057</v>
      </c>
      <c r="C35858" t="s">
        <v>1022</v>
      </c>
      <c r="D35858" t="s">
        <v>972</v>
      </c>
      <c r="E35858" t="s">
        <v>1018</v>
      </c>
      <c r="F35858" s="86">
        <v>3444.8958975424798</v>
      </c>
    </row>
    <row r="35859" spans="1:6">
      <c r="A35859">
        <v>2038</v>
      </c>
      <c r="B35859" t="s">
        <v>1057</v>
      </c>
      <c r="C35859" t="s">
        <v>1022</v>
      </c>
      <c r="D35859" t="s">
        <v>972</v>
      </c>
      <c r="E35859" t="s">
        <v>1018</v>
      </c>
      <c r="F35859" s="86">
        <v>3442.6849715907802</v>
      </c>
    </row>
    <row r="35860" spans="1:6">
      <c r="A35860">
        <v>2039</v>
      </c>
      <c r="B35860" t="s">
        <v>1057</v>
      </c>
      <c r="C35860" t="s">
        <v>1022</v>
      </c>
      <c r="D35860" t="s">
        <v>972</v>
      </c>
      <c r="E35860" t="s">
        <v>1018</v>
      </c>
      <c r="F35860" s="86">
        <v>3442.1453951081098</v>
      </c>
    </row>
    <row r="35861" spans="1:6">
      <c r="A35861">
        <v>2040</v>
      </c>
      <c r="B35861" t="s">
        <v>1057</v>
      </c>
      <c r="C35861" t="s">
        <v>1022</v>
      </c>
      <c r="D35861" t="s">
        <v>972</v>
      </c>
      <c r="E35861" t="s">
        <v>1018</v>
      </c>
      <c r="F35861" s="86">
        <v>3443.3713684233899</v>
      </c>
    </row>
    <row r="35862" spans="1:6">
      <c r="A35862">
        <v>2041</v>
      </c>
      <c r="B35862" t="s">
        <v>1057</v>
      </c>
      <c r="C35862" t="s">
        <v>1022</v>
      </c>
      <c r="D35862" t="s">
        <v>972</v>
      </c>
      <c r="E35862" t="s">
        <v>1018</v>
      </c>
      <c r="F35862" s="86">
        <v>3449.6676364844602</v>
      </c>
    </row>
    <row r="35863" spans="1:6">
      <c r="A35863">
        <v>2042</v>
      </c>
      <c r="B35863" t="s">
        <v>1057</v>
      </c>
      <c r="C35863" t="s">
        <v>1022</v>
      </c>
      <c r="D35863" t="s">
        <v>972</v>
      </c>
      <c r="E35863" t="s">
        <v>1018</v>
      </c>
      <c r="F35863" s="86">
        <v>3469.9783418582902</v>
      </c>
    </row>
    <row r="35864" spans="1:6">
      <c r="A35864">
        <v>2043</v>
      </c>
      <c r="B35864" t="s">
        <v>1057</v>
      </c>
      <c r="C35864" t="s">
        <v>1022</v>
      </c>
      <c r="D35864" t="s">
        <v>972</v>
      </c>
      <c r="E35864" t="s">
        <v>1018</v>
      </c>
      <c r="F35864" s="86">
        <v>3492.1671577966799</v>
      </c>
    </row>
    <row r="35865" spans="1:6">
      <c r="A35865">
        <v>2044</v>
      </c>
      <c r="B35865" t="s">
        <v>1057</v>
      </c>
      <c r="C35865" t="s">
        <v>1022</v>
      </c>
      <c r="D35865" t="s">
        <v>972</v>
      </c>
      <c r="E35865" t="s">
        <v>1018</v>
      </c>
      <c r="F35865" s="86">
        <v>3515.7689658286299</v>
      </c>
    </row>
    <row r="35866" spans="1:6">
      <c r="A35866">
        <v>2045</v>
      </c>
      <c r="B35866" t="s">
        <v>1057</v>
      </c>
      <c r="C35866" t="s">
        <v>1022</v>
      </c>
      <c r="D35866" t="s">
        <v>972</v>
      </c>
      <c r="E35866" t="s">
        <v>1018</v>
      </c>
      <c r="F35866" s="86">
        <v>3540.3792554184201</v>
      </c>
    </row>
    <row r="35867" spans="1:6">
      <c r="A35867">
        <v>2046</v>
      </c>
      <c r="B35867" t="s">
        <v>1057</v>
      </c>
      <c r="C35867" t="s">
        <v>1022</v>
      </c>
      <c r="D35867" t="s">
        <v>972</v>
      </c>
      <c r="E35867" t="s">
        <v>1018</v>
      </c>
      <c r="F35867" s="86">
        <v>3565.4305131370502</v>
      </c>
    </row>
    <row r="35868" spans="1:6">
      <c r="A35868">
        <v>2047</v>
      </c>
      <c r="B35868" t="s">
        <v>1057</v>
      </c>
      <c r="C35868" t="s">
        <v>1022</v>
      </c>
      <c r="D35868" t="s">
        <v>972</v>
      </c>
      <c r="E35868" t="s">
        <v>1018</v>
      </c>
      <c r="F35868" s="86">
        <v>3590.30640961257</v>
      </c>
    </row>
    <row r="35869" spans="1:6">
      <c r="A35869">
        <v>2048</v>
      </c>
      <c r="B35869" t="s">
        <v>1057</v>
      </c>
      <c r="C35869" t="s">
        <v>1022</v>
      </c>
      <c r="D35869" t="s">
        <v>972</v>
      </c>
      <c r="E35869" t="s">
        <v>1018</v>
      </c>
      <c r="F35869" s="86">
        <v>3614.2989460129802</v>
      </c>
    </row>
    <row r="35870" spans="1:6">
      <c r="A35870">
        <v>2049</v>
      </c>
      <c r="B35870" t="s">
        <v>1057</v>
      </c>
      <c r="C35870" t="s">
        <v>1022</v>
      </c>
      <c r="D35870" t="s">
        <v>972</v>
      </c>
      <c r="E35870" t="s">
        <v>1018</v>
      </c>
      <c r="F35870" s="86">
        <v>3637.2797439915898</v>
      </c>
    </row>
    <row r="35871" spans="1:6">
      <c r="A35871">
        <v>2050</v>
      </c>
      <c r="B35871" t="s">
        <v>1057</v>
      </c>
      <c r="C35871" t="s">
        <v>1022</v>
      </c>
      <c r="D35871" t="s">
        <v>972</v>
      </c>
      <c r="E35871" t="s">
        <v>1018</v>
      </c>
      <c r="F35871" s="86">
        <v>3659.3685190689398</v>
      </c>
    </row>
    <row r="35872" spans="1:6">
      <c r="A35872">
        <v>2017</v>
      </c>
      <c r="B35872" t="s">
        <v>1058</v>
      </c>
      <c r="C35872" t="s">
        <v>1022</v>
      </c>
      <c r="D35872" t="s">
        <v>972</v>
      </c>
      <c r="E35872" t="s">
        <v>1018</v>
      </c>
      <c r="F35872" s="86">
        <v>15566.458358083601</v>
      </c>
    </row>
    <row r="35873" spans="1:6">
      <c r="A35873">
        <v>2018</v>
      </c>
      <c r="B35873" t="s">
        <v>1058</v>
      </c>
      <c r="C35873" t="s">
        <v>1022</v>
      </c>
      <c r="D35873" t="s">
        <v>972</v>
      </c>
      <c r="E35873" t="s">
        <v>1018</v>
      </c>
      <c r="F35873" s="86">
        <v>14810.455431051099</v>
      </c>
    </row>
    <row r="35874" spans="1:6">
      <c r="A35874">
        <v>2019</v>
      </c>
      <c r="B35874" t="s">
        <v>1058</v>
      </c>
      <c r="C35874" t="s">
        <v>1022</v>
      </c>
      <c r="D35874" t="s">
        <v>972</v>
      </c>
      <c r="E35874" t="s">
        <v>1018</v>
      </c>
      <c r="F35874" s="86">
        <v>14590.0954080094</v>
      </c>
    </row>
    <row r="35875" spans="1:6">
      <c r="A35875">
        <v>2020</v>
      </c>
      <c r="B35875" t="s">
        <v>1058</v>
      </c>
      <c r="C35875" t="s">
        <v>1022</v>
      </c>
      <c r="D35875" t="s">
        <v>972</v>
      </c>
      <c r="E35875" t="s">
        <v>1018</v>
      </c>
      <c r="F35875" s="86">
        <v>14330.5606878902</v>
      </c>
    </row>
    <row r="35876" spans="1:6">
      <c r="A35876">
        <v>2021</v>
      </c>
      <c r="B35876" t="s">
        <v>1058</v>
      </c>
      <c r="C35876" t="s">
        <v>1022</v>
      </c>
      <c r="D35876" t="s">
        <v>972</v>
      </c>
      <c r="E35876" t="s">
        <v>1018</v>
      </c>
      <c r="F35876" s="86">
        <v>14094.396833704401</v>
      </c>
    </row>
    <row r="35877" spans="1:6">
      <c r="A35877">
        <v>2022</v>
      </c>
      <c r="B35877" t="s">
        <v>1058</v>
      </c>
      <c r="C35877" t="s">
        <v>1022</v>
      </c>
      <c r="D35877" t="s">
        <v>972</v>
      </c>
      <c r="E35877" t="s">
        <v>1018</v>
      </c>
      <c r="F35877" s="86">
        <v>13866.3818809475</v>
      </c>
    </row>
    <row r="35878" spans="1:6">
      <c r="A35878">
        <v>2023</v>
      </c>
      <c r="B35878" t="s">
        <v>1058</v>
      </c>
      <c r="C35878" t="s">
        <v>1022</v>
      </c>
      <c r="D35878" t="s">
        <v>972</v>
      </c>
      <c r="E35878" t="s">
        <v>1018</v>
      </c>
      <c r="F35878" s="86">
        <v>13649.3588591971</v>
      </c>
    </row>
    <row r="35879" spans="1:6">
      <c r="A35879">
        <v>2024</v>
      </c>
      <c r="B35879" t="s">
        <v>1058</v>
      </c>
      <c r="C35879" t="s">
        <v>1022</v>
      </c>
      <c r="D35879" t="s">
        <v>972</v>
      </c>
      <c r="E35879" t="s">
        <v>1018</v>
      </c>
      <c r="F35879" s="86">
        <v>13442.3228744443</v>
      </c>
    </row>
    <row r="35880" spans="1:6">
      <c r="A35880">
        <v>2025</v>
      </c>
      <c r="B35880" t="s">
        <v>1058</v>
      </c>
      <c r="C35880" t="s">
        <v>1022</v>
      </c>
      <c r="D35880" t="s">
        <v>972</v>
      </c>
      <c r="E35880" t="s">
        <v>1018</v>
      </c>
      <c r="F35880" s="86">
        <v>13227.792941916499</v>
      </c>
    </row>
    <row r="35881" spans="1:6">
      <c r="A35881">
        <v>2026</v>
      </c>
      <c r="B35881" t="s">
        <v>1058</v>
      </c>
      <c r="C35881" t="s">
        <v>1022</v>
      </c>
      <c r="D35881" t="s">
        <v>972</v>
      </c>
      <c r="E35881" t="s">
        <v>1018</v>
      </c>
      <c r="F35881" s="86">
        <v>13041.057548308199</v>
      </c>
    </row>
    <row r="35882" spans="1:6">
      <c r="A35882">
        <v>2027</v>
      </c>
      <c r="B35882" t="s">
        <v>1058</v>
      </c>
      <c r="C35882" t="s">
        <v>1022</v>
      </c>
      <c r="D35882" t="s">
        <v>972</v>
      </c>
      <c r="E35882" t="s">
        <v>1018</v>
      </c>
      <c r="F35882" s="86">
        <v>12863.2087148921</v>
      </c>
    </row>
    <row r="35883" spans="1:6">
      <c r="A35883">
        <v>2028</v>
      </c>
      <c r="B35883" t="s">
        <v>1058</v>
      </c>
      <c r="C35883" t="s">
        <v>1022</v>
      </c>
      <c r="D35883" t="s">
        <v>972</v>
      </c>
      <c r="E35883" t="s">
        <v>1018</v>
      </c>
      <c r="F35883" s="86">
        <v>12696.4063684128</v>
      </c>
    </row>
    <row r="35884" spans="1:6">
      <c r="A35884">
        <v>2029</v>
      </c>
      <c r="B35884" t="s">
        <v>1058</v>
      </c>
      <c r="C35884" t="s">
        <v>1022</v>
      </c>
      <c r="D35884" t="s">
        <v>972</v>
      </c>
      <c r="E35884" t="s">
        <v>1018</v>
      </c>
      <c r="F35884" s="86">
        <v>12546.2560076761</v>
      </c>
    </row>
    <row r="35885" spans="1:6">
      <c r="A35885">
        <v>2030</v>
      </c>
      <c r="B35885" t="s">
        <v>1058</v>
      </c>
      <c r="C35885" t="s">
        <v>1022</v>
      </c>
      <c r="D35885" t="s">
        <v>972</v>
      </c>
      <c r="E35885" t="s">
        <v>1018</v>
      </c>
      <c r="F35885" s="86">
        <v>12415.7690151146</v>
      </c>
    </row>
    <row r="35886" spans="1:6">
      <c r="A35886">
        <v>2031</v>
      </c>
      <c r="B35886" t="s">
        <v>1058</v>
      </c>
      <c r="C35886" t="s">
        <v>1022</v>
      </c>
      <c r="D35886" t="s">
        <v>972</v>
      </c>
      <c r="E35886" t="s">
        <v>1018</v>
      </c>
      <c r="F35886" s="86">
        <v>12284.0318635813</v>
      </c>
    </row>
    <row r="35887" spans="1:6">
      <c r="A35887">
        <v>2032</v>
      </c>
      <c r="B35887" t="s">
        <v>1058</v>
      </c>
      <c r="C35887" t="s">
        <v>1022</v>
      </c>
      <c r="D35887" t="s">
        <v>972</v>
      </c>
      <c r="E35887" t="s">
        <v>1018</v>
      </c>
      <c r="F35887" s="86">
        <v>12178.039236763299</v>
      </c>
    </row>
    <row r="35888" spans="1:6">
      <c r="A35888">
        <v>2033</v>
      </c>
      <c r="B35888" t="s">
        <v>1058</v>
      </c>
      <c r="C35888" t="s">
        <v>1022</v>
      </c>
      <c r="D35888" t="s">
        <v>972</v>
      </c>
      <c r="E35888" t="s">
        <v>1018</v>
      </c>
      <c r="F35888" s="86">
        <v>12087.058796946099</v>
      </c>
    </row>
    <row r="35889" spans="1:6">
      <c r="A35889">
        <v>2034</v>
      </c>
      <c r="B35889" t="s">
        <v>1058</v>
      </c>
      <c r="C35889" t="s">
        <v>1022</v>
      </c>
      <c r="D35889" t="s">
        <v>972</v>
      </c>
      <c r="E35889" t="s">
        <v>1018</v>
      </c>
      <c r="F35889" s="86">
        <v>12013.900595339001</v>
      </c>
    </row>
    <row r="35890" spans="1:6">
      <c r="A35890">
        <v>2035</v>
      </c>
      <c r="B35890" t="s">
        <v>1058</v>
      </c>
      <c r="C35890" t="s">
        <v>1022</v>
      </c>
      <c r="D35890" t="s">
        <v>972</v>
      </c>
      <c r="E35890" t="s">
        <v>1018</v>
      </c>
      <c r="F35890" s="86">
        <v>11954.5546652373</v>
      </c>
    </row>
    <row r="35891" spans="1:6">
      <c r="A35891">
        <v>2036</v>
      </c>
      <c r="B35891" t="s">
        <v>1058</v>
      </c>
      <c r="C35891" t="s">
        <v>1022</v>
      </c>
      <c r="D35891" t="s">
        <v>972</v>
      </c>
      <c r="E35891" t="s">
        <v>1018</v>
      </c>
      <c r="F35891" s="86">
        <v>11905.1762649593</v>
      </c>
    </row>
    <row r="35892" spans="1:6">
      <c r="A35892">
        <v>2037</v>
      </c>
      <c r="B35892" t="s">
        <v>1058</v>
      </c>
      <c r="C35892" t="s">
        <v>1022</v>
      </c>
      <c r="D35892" t="s">
        <v>972</v>
      </c>
      <c r="E35892" t="s">
        <v>1018</v>
      </c>
      <c r="F35892" s="86">
        <v>11864.074818532299</v>
      </c>
    </row>
    <row r="35893" spans="1:6">
      <c r="A35893">
        <v>2038</v>
      </c>
      <c r="B35893" t="s">
        <v>1058</v>
      </c>
      <c r="C35893" t="s">
        <v>1022</v>
      </c>
      <c r="D35893" t="s">
        <v>972</v>
      </c>
      <c r="E35893" t="s">
        <v>1018</v>
      </c>
      <c r="F35893" s="86">
        <v>11816.6452157205</v>
      </c>
    </row>
    <row r="35894" spans="1:6">
      <c r="A35894">
        <v>2039</v>
      </c>
      <c r="B35894" t="s">
        <v>1058</v>
      </c>
      <c r="C35894" t="s">
        <v>1022</v>
      </c>
      <c r="D35894" t="s">
        <v>972</v>
      </c>
      <c r="E35894" t="s">
        <v>1018</v>
      </c>
      <c r="F35894" s="86">
        <v>11790.016831364301</v>
      </c>
    </row>
    <row r="35895" spans="1:6">
      <c r="A35895">
        <v>2040</v>
      </c>
      <c r="B35895" t="s">
        <v>1058</v>
      </c>
      <c r="C35895" t="s">
        <v>1022</v>
      </c>
      <c r="D35895" t="s">
        <v>972</v>
      </c>
      <c r="E35895" t="s">
        <v>1018</v>
      </c>
      <c r="F35895" s="86">
        <v>11768.931342497101</v>
      </c>
    </row>
    <row r="35896" spans="1:6">
      <c r="A35896">
        <v>2041</v>
      </c>
      <c r="B35896" t="s">
        <v>1058</v>
      </c>
      <c r="C35896" t="s">
        <v>1022</v>
      </c>
      <c r="D35896" t="s">
        <v>972</v>
      </c>
      <c r="E35896" t="s">
        <v>1018</v>
      </c>
      <c r="F35896" s="86">
        <v>11765.947679560601</v>
      </c>
    </row>
    <row r="35897" spans="1:6">
      <c r="A35897">
        <v>2042</v>
      </c>
      <c r="B35897" t="s">
        <v>1058</v>
      </c>
      <c r="C35897" t="s">
        <v>1022</v>
      </c>
      <c r="D35897" t="s">
        <v>972</v>
      </c>
      <c r="E35897" t="s">
        <v>1018</v>
      </c>
      <c r="F35897" s="86">
        <v>11854.2444006327</v>
      </c>
    </row>
    <row r="35898" spans="1:6">
      <c r="A35898">
        <v>2043</v>
      </c>
      <c r="B35898" t="s">
        <v>1058</v>
      </c>
      <c r="C35898" t="s">
        <v>1022</v>
      </c>
      <c r="D35898" t="s">
        <v>972</v>
      </c>
      <c r="E35898" t="s">
        <v>1018</v>
      </c>
      <c r="F35898" s="86">
        <v>11949.4968025916</v>
      </c>
    </row>
    <row r="35899" spans="1:6">
      <c r="A35899">
        <v>2044</v>
      </c>
      <c r="B35899" t="s">
        <v>1058</v>
      </c>
      <c r="C35899" t="s">
        <v>1022</v>
      </c>
      <c r="D35899" t="s">
        <v>972</v>
      </c>
      <c r="E35899" t="s">
        <v>1018</v>
      </c>
      <c r="F35899" s="86">
        <v>12049.6772958976</v>
      </c>
    </row>
    <row r="35900" spans="1:6">
      <c r="A35900">
        <v>2045</v>
      </c>
      <c r="B35900" t="s">
        <v>1058</v>
      </c>
      <c r="C35900" t="s">
        <v>1022</v>
      </c>
      <c r="D35900" t="s">
        <v>972</v>
      </c>
      <c r="E35900" t="s">
        <v>1018</v>
      </c>
      <c r="F35900" s="86">
        <v>12138.7006737995</v>
      </c>
    </row>
    <row r="35901" spans="1:6">
      <c r="A35901">
        <v>2046</v>
      </c>
      <c r="B35901" t="s">
        <v>1058</v>
      </c>
      <c r="C35901" t="s">
        <v>1022</v>
      </c>
      <c r="D35901" t="s">
        <v>972</v>
      </c>
      <c r="E35901" t="s">
        <v>1018</v>
      </c>
      <c r="F35901" s="86">
        <v>12244.418601408301</v>
      </c>
    </row>
    <row r="35902" spans="1:6">
      <c r="A35902">
        <v>2047</v>
      </c>
      <c r="B35902" t="s">
        <v>1058</v>
      </c>
      <c r="C35902" t="s">
        <v>1022</v>
      </c>
      <c r="D35902" t="s">
        <v>972</v>
      </c>
      <c r="E35902" t="s">
        <v>1018</v>
      </c>
      <c r="F35902" s="86">
        <v>12350.276306362401</v>
      </c>
    </row>
    <row r="35903" spans="1:6">
      <c r="A35903">
        <v>2048</v>
      </c>
      <c r="B35903" t="s">
        <v>1058</v>
      </c>
      <c r="C35903" t="s">
        <v>1022</v>
      </c>
      <c r="D35903" t="s">
        <v>972</v>
      </c>
      <c r="E35903" t="s">
        <v>1018</v>
      </c>
      <c r="F35903" s="86">
        <v>12454.424366712101</v>
      </c>
    </row>
    <row r="35904" spans="1:6">
      <c r="A35904">
        <v>2049</v>
      </c>
      <c r="B35904" t="s">
        <v>1058</v>
      </c>
      <c r="C35904" t="s">
        <v>1022</v>
      </c>
      <c r="D35904" t="s">
        <v>972</v>
      </c>
      <c r="E35904" t="s">
        <v>1018</v>
      </c>
      <c r="F35904" s="86">
        <v>12556.333318953901</v>
      </c>
    </row>
    <row r="35905" spans="1:6">
      <c r="A35905">
        <v>2050</v>
      </c>
      <c r="B35905" t="s">
        <v>1058</v>
      </c>
      <c r="C35905" t="s">
        <v>1022</v>
      </c>
      <c r="D35905" t="s">
        <v>972</v>
      </c>
      <c r="E35905" t="s">
        <v>1018</v>
      </c>
      <c r="F35905" s="86">
        <v>12656.214796996601</v>
      </c>
    </row>
    <row r="35906" spans="1:6">
      <c r="A35906">
        <v>2017</v>
      </c>
      <c r="B35906" t="s">
        <v>1059</v>
      </c>
      <c r="C35906" t="s">
        <v>1022</v>
      </c>
      <c r="D35906" t="s">
        <v>972</v>
      </c>
      <c r="E35906" t="s">
        <v>1018</v>
      </c>
      <c r="F35906" s="86">
        <v>33546.299089927801</v>
      </c>
    </row>
    <row r="35907" spans="1:6">
      <c r="A35907">
        <v>2018</v>
      </c>
      <c r="B35907" t="s">
        <v>1059</v>
      </c>
      <c r="C35907" t="s">
        <v>1022</v>
      </c>
      <c r="D35907" t="s">
        <v>972</v>
      </c>
      <c r="E35907" t="s">
        <v>1018</v>
      </c>
      <c r="F35907" s="86">
        <v>35001.930205829398</v>
      </c>
    </row>
    <row r="35908" spans="1:6">
      <c r="A35908">
        <v>2019</v>
      </c>
      <c r="B35908" t="s">
        <v>1059</v>
      </c>
      <c r="C35908" t="s">
        <v>1022</v>
      </c>
      <c r="D35908" t="s">
        <v>972</v>
      </c>
      <c r="E35908" t="s">
        <v>1018</v>
      </c>
      <c r="F35908" s="86">
        <v>34934.257193227699</v>
      </c>
    </row>
    <row r="35909" spans="1:6">
      <c r="A35909">
        <v>2020</v>
      </c>
      <c r="B35909" t="s">
        <v>1059</v>
      </c>
      <c r="C35909" t="s">
        <v>1022</v>
      </c>
      <c r="D35909" t="s">
        <v>972</v>
      </c>
      <c r="E35909" t="s">
        <v>1018</v>
      </c>
      <c r="F35909" s="86">
        <v>34812.053680985897</v>
      </c>
    </row>
    <row r="35910" spans="1:6">
      <c r="A35910">
        <v>2021</v>
      </c>
      <c r="B35910" t="s">
        <v>1059</v>
      </c>
      <c r="C35910" t="s">
        <v>1022</v>
      </c>
      <c r="D35910" t="s">
        <v>972</v>
      </c>
      <c r="E35910" t="s">
        <v>1018</v>
      </c>
      <c r="F35910" s="86">
        <v>34682.777156069998</v>
      </c>
    </row>
    <row r="35911" spans="1:6">
      <c r="A35911">
        <v>2022</v>
      </c>
      <c r="B35911" t="s">
        <v>1059</v>
      </c>
      <c r="C35911" t="s">
        <v>1022</v>
      </c>
      <c r="D35911" t="s">
        <v>972</v>
      </c>
      <c r="E35911" t="s">
        <v>1018</v>
      </c>
      <c r="F35911" s="86">
        <v>34572.317058992499</v>
      </c>
    </row>
    <row r="35912" spans="1:6">
      <c r="A35912">
        <v>2023</v>
      </c>
      <c r="B35912" t="s">
        <v>1059</v>
      </c>
      <c r="C35912" t="s">
        <v>1022</v>
      </c>
      <c r="D35912" t="s">
        <v>972</v>
      </c>
      <c r="E35912" t="s">
        <v>1018</v>
      </c>
      <c r="F35912" s="86">
        <v>34497.533287019098</v>
      </c>
    </row>
    <row r="35913" spans="1:6">
      <c r="A35913">
        <v>2024</v>
      </c>
      <c r="B35913" t="s">
        <v>1059</v>
      </c>
      <c r="C35913" t="s">
        <v>1022</v>
      </c>
      <c r="D35913" t="s">
        <v>972</v>
      </c>
      <c r="E35913" t="s">
        <v>1018</v>
      </c>
      <c r="F35913" s="86">
        <v>34424.492419111899</v>
      </c>
    </row>
    <row r="35914" spans="1:6">
      <c r="A35914">
        <v>2025</v>
      </c>
      <c r="B35914" t="s">
        <v>1059</v>
      </c>
      <c r="C35914" t="s">
        <v>1022</v>
      </c>
      <c r="D35914" t="s">
        <v>972</v>
      </c>
      <c r="E35914" t="s">
        <v>1018</v>
      </c>
      <c r="F35914" s="86">
        <v>34358.119396886497</v>
      </c>
    </row>
    <row r="35915" spans="1:6">
      <c r="A35915">
        <v>2026</v>
      </c>
      <c r="B35915" t="s">
        <v>1059</v>
      </c>
      <c r="C35915" t="s">
        <v>1022</v>
      </c>
      <c r="D35915" t="s">
        <v>972</v>
      </c>
      <c r="E35915" t="s">
        <v>1018</v>
      </c>
      <c r="F35915" s="86">
        <v>34316.998477257701</v>
      </c>
    </row>
    <row r="35916" spans="1:6">
      <c r="A35916">
        <v>2027</v>
      </c>
      <c r="B35916" t="s">
        <v>1059</v>
      </c>
      <c r="C35916" t="s">
        <v>1022</v>
      </c>
      <c r="D35916" t="s">
        <v>972</v>
      </c>
      <c r="E35916" t="s">
        <v>1018</v>
      </c>
      <c r="F35916" s="86">
        <v>34270.702027517298</v>
      </c>
    </row>
    <row r="35917" spans="1:6">
      <c r="A35917">
        <v>2028</v>
      </c>
      <c r="B35917" t="s">
        <v>1059</v>
      </c>
      <c r="C35917" t="s">
        <v>1022</v>
      </c>
      <c r="D35917" t="s">
        <v>972</v>
      </c>
      <c r="E35917" t="s">
        <v>1018</v>
      </c>
      <c r="F35917" s="86">
        <v>34231.548560637901</v>
      </c>
    </row>
    <row r="35918" spans="1:6">
      <c r="A35918">
        <v>2029</v>
      </c>
      <c r="B35918" t="s">
        <v>1059</v>
      </c>
      <c r="C35918" t="s">
        <v>1022</v>
      </c>
      <c r="D35918" t="s">
        <v>972</v>
      </c>
      <c r="E35918" t="s">
        <v>1018</v>
      </c>
      <c r="F35918" s="86">
        <v>34215.168016694202</v>
      </c>
    </row>
    <row r="35919" spans="1:6">
      <c r="A35919">
        <v>2030</v>
      </c>
      <c r="B35919" t="s">
        <v>1059</v>
      </c>
      <c r="C35919" t="s">
        <v>1022</v>
      </c>
      <c r="D35919" t="s">
        <v>972</v>
      </c>
      <c r="E35919" t="s">
        <v>1018</v>
      </c>
      <c r="F35919" s="86">
        <v>34247.206985689401</v>
      </c>
    </row>
    <row r="35920" spans="1:6">
      <c r="A35920">
        <v>2031</v>
      </c>
      <c r="B35920" t="s">
        <v>1059</v>
      </c>
      <c r="C35920" t="s">
        <v>1022</v>
      </c>
      <c r="D35920" t="s">
        <v>972</v>
      </c>
      <c r="E35920" t="s">
        <v>1018</v>
      </c>
      <c r="F35920" s="86">
        <v>34284.435080348601</v>
      </c>
    </row>
    <row r="35921" spans="1:6">
      <c r="A35921">
        <v>2032</v>
      </c>
      <c r="B35921" t="s">
        <v>1059</v>
      </c>
      <c r="C35921" t="s">
        <v>1022</v>
      </c>
      <c r="D35921" t="s">
        <v>972</v>
      </c>
      <c r="E35921" t="s">
        <v>1018</v>
      </c>
      <c r="F35921" s="86">
        <v>34311.855318457099</v>
      </c>
    </row>
    <row r="35922" spans="1:6">
      <c r="A35922">
        <v>2033</v>
      </c>
      <c r="B35922" t="s">
        <v>1059</v>
      </c>
      <c r="C35922" t="s">
        <v>1022</v>
      </c>
      <c r="D35922" t="s">
        <v>972</v>
      </c>
      <c r="E35922" t="s">
        <v>1018</v>
      </c>
      <c r="F35922" s="86">
        <v>34354.500168445797</v>
      </c>
    </row>
    <row r="35923" spans="1:6">
      <c r="A35923">
        <v>2034</v>
      </c>
      <c r="B35923" t="s">
        <v>1059</v>
      </c>
      <c r="C35923" t="s">
        <v>1022</v>
      </c>
      <c r="D35923" t="s">
        <v>972</v>
      </c>
      <c r="E35923" t="s">
        <v>1018</v>
      </c>
      <c r="F35923" s="86">
        <v>34414.8616170237</v>
      </c>
    </row>
    <row r="35924" spans="1:6">
      <c r="A35924">
        <v>2035</v>
      </c>
      <c r="B35924" t="s">
        <v>1059</v>
      </c>
      <c r="C35924" t="s">
        <v>1022</v>
      </c>
      <c r="D35924" t="s">
        <v>972</v>
      </c>
      <c r="E35924" t="s">
        <v>1018</v>
      </c>
      <c r="F35924" s="86">
        <v>34507.054209602502</v>
      </c>
    </row>
    <row r="35925" spans="1:6">
      <c r="A35925">
        <v>2036</v>
      </c>
      <c r="B35925" t="s">
        <v>1059</v>
      </c>
      <c r="C35925" t="s">
        <v>1022</v>
      </c>
      <c r="D35925" t="s">
        <v>972</v>
      </c>
      <c r="E35925" t="s">
        <v>1018</v>
      </c>
      <c r="F35925" s="86">
        <v>34630.460966254403</v>
      </c>
    </row>
    <row r="35926" spans="1:6">
      <c r="A35926">
        <v>2037</v>
      </c>
      <c r="B35926" t="s">
        <v>1059</v>
      </c>
      <c r="C35926" t="s">
        <v>1022</v>
      </c>
      <c r="D35926" t="s">
        <v>972</v>
      </c>
      <c r="E35926" t="s">
        <v>1018</v>
      </c>
      <c r="F35926" s="86">
        <v>34756.357987114498</v>
      </c>
    </row>
    <row r="35927" spans="1:6">
      <c r="A35927">
        <v>2038</v>
      </c>
      <c r="B35927" t="s">
        <v>1059</v>
      </c>
      <c r="C35927" t="s">
        <v>1022</v>
      </c>
      <c r="D35927" t="s">
        <v>972</v>
      </c>
      <c r="E35927" t="s">
        <v>1018</v>
      </c>
      <c r="F35927" s="86">
        <v>34904.829924952297</v>
      </c>
    </row>
    <row r="35928" spans="1:6">
      <c r="A35928">
        <v>2039</v>
      </c>
      <c r="B35928" t="s">
        <v>1059</v>
      </c>
      <c r="C35928" t="s">
        <v>1022</v>
      </c>
      <c r="D35928" t="s">
        <v>972</v>
      </c>
      <c r="E35928" t="s">
        <v>1018</v>
      </c>
      <c r="F35928" s="86">
        <v>35089.726884518299</v>
      </c>
    </row>
    <row r="35929" spans="1:6">
      <c r="A35929">
        <v>2040</v>
      </c>
      <c r="B35929" t="s">
        <v>1059</v>
      </c>
      <c r="C35929" t="s">
        <v>1022</v>
      </c>
      <c r="D35929" t="s">
        <v>972</v>
      </c>
      <c r="E35929" t="s">
        <v>1018</v>
      </c>
      <c r="F35929" s="86">
        <v>35294.3238382173</v>
      </c>
    </row>
    <row r="35930" spans="1:6">
      <c r="A35930">
        <v>2041</v>
      </c>
      <c r="B35930" t="s">
        <v>1059</v>
      </c>
      <c r="C35930" t="s">
        <v>1022</v>
      </c>
      <c r="D35930" t="s">
        <v>972</v>
      </c>
      <c r="E35930" t="s">
        <v>1018</v>
      </c>
      <c r="F35930" s="86">
        <v>35478.155704119599</v>
      </c>
    </row>
    <row r="35931" spans="1:6">
      <c r="A35931">
        <v>2042</v>
      </c>
      <c r="B35931" t="s">
        <v>1059</v>
      </c>
      <c r="C35931" t="s">
        <v>1022</v>
      </c>
      <c r="D35931" t="s">
        <v>972</v>
      </c>
      <c r="E35931" t="s">
        <v>1018</v>
      </c>
      <c r="F35931" s="86">
        <v>35605.842696791398</v>
      </c>
    </row>
    <row r="35932" spans="1:6">
      <c r="A35932">
        <v>2043</v>
      </c>
      <c r="B35932" t="s">
        <v>1059</v>
      </c>
      <c r="C35932" t="s">
        <v>1022</v>
      </c>
      <c r="D35932" t="s">
        <v>972</v>
      </c>
      <c r="E35932" t="s">
        <v>1018</v>
      </c>
      <c r="F35932" s="86">
        <v>35751.837622813997</v>
      </c>
    </row>
    <row r="35933" spans="1:6">
      <c r="A35933">
        <v>2044</v>
      </c>
      <c r="B35933" t="s">
        <v>1059</v>
      </c>
      <c r="C35933" t="s">
        <v>1022</v>
      </c>
      <c r="D35933" t="s">
        <v>972</v>
      </c>
      <c r="E35933" t="s">
        <v>1018</v>
      </c>
      <c r="F35933" s="86">
        <v>35936.2806914541</v>
      </c>
    </row>
    <row r="35934" spans="1:6">
      <c r="A35934">
        <v>2045</v>
      </c>
      <c r="B35934" t="s">
        <v>1059</v>
      </c>
      <c r="C35934" t="s">
        <v>1022</v>
      </c>
      <c r="D35934" t="s">
        <v>972</v>
      </c>
      <c r="E35934" t="s">
        <v>1018</v>
      </c>
      <c r="F35934" s="86">
        <v>36164.905235068902</v>
      </c>
    </row>
    <row r="35935" spans="1:6">
      <c r="A35935">
        <v>2046</v>
      </c>
      <c r="B35935" t="s">
        <v>1059</v>
      </c>
      <c r="C35935" t="s">
        <v>1022</v>
      </c>
      <c r="D35935" t="s">
        <v>972</v>
      </c>
      <c r="E35935" t="s">
        <v>1018</v>
      </c>
      <c r="F35935" s="86">
        <v>36401.013476597902</v>
      </c>
    </row>
    <row r="35936" spans="1:6">
      <c r="A35936">
        <v>2047</v>
      </c>
      <c r="B35936" t="s">
        <v>1059</v>
      </c>
      <c r="C35936" t="s">
        <v>1022</v>
      </c>
      <c r="D35936" t="s">
        <v>972</v>
      </c>
      <c r="E35936" t="s">
        <v>1018</v>
      </c>
      <c r="F35936" s="86">
        <v>36640.3638930128</v>
      </c>
    </row>
    <row r="35937" spans="1:6">
      <c r="A35937">
        <v>2048</v>
      </c>
      <c r="B35937" t="s">
        <v>1059</v>
      </c>
      <c r="C35937" t="s">
        <v>1022</v>
      </c>
      <c r="D35937" t="s">
        <v>972</v>
      </c>
      <c r="E35937" t="s">
        <v>1018</v>
      </c>
      <c r="F35937" s="86">
        <v>36879.681044163197</v>
      </c>
    </row>
    <row r="35938" spans="1:6">
      <c r="A35938">
        <v>2049</v>
      </c>
      <c r="B35938" t="s">
        <v>1059</v>
      </c>
      <c r="C35938" t="s">
        <v>1022</v>
      </c>
      <c r="D35938" t="s">
        <v>972</v>
      </c>
      <c r="E35938" t="s">
        <v>1018</v>
      </c>
      <c r="F35938" s="86">
        <v>37090.5481916832</v>
      </c>
    </row>
    <row r="35939" spans="1:6">
      <c r="A35939">
        <v>2050</v>
      </c>
      <c r="B35939" t="s">
        <v>1059</v>
      </c>
      <c r="C35939" t="s">
        <v>1022</v>
      </c>
      <c r="D35939" t="s">
        <v>972</v>
      </c>
      <c r="E35939" t="s">
        <v>1018</v>
      </c>
      <c r="F35939" s="86">
        <v>37298.363253243399</v>
      </c>
    </row>
    <row r="35940" spans="1:6">
      <c r="A35940">
        <v>2017</v>
      </c>
      <c r="B35940" t="s">
        <v>1060</v>
      </c>
      <c r="C35940" t="s">
        <v>1022</v>
      </c>
      <c r="D35940" t="s">
        <v>972</v>
      </c>
      <c r="E35940" t="s">
        <v>1018</v>
      </c>
      <c r="F35940" s="86">
        <v>3286.1091924109101</v>
      </c>
    </row>
    <row r="35941" spans="1:6">
      <c r="A35941">
        <v>2018</v>
      </c>
      <c r="B35941" t="s">
        <v>1060</v>
      </c>
      <c r="C35941" t="s">
        <v>1022</v>
      </c>
      <c r="D35941" t="s">
        <v>972</v>
      </c>
      <c r="E35941" t="s">
        <v>1018</v>
      </c>
      <c r="F35941" s="86">
        <v>3582.3761920899301</v>
      </c>
    </row>
    <row r="35942" spans="1:6">
      <c r="A35942">
        <v>2019</v>
      </c>
      <c r="B35942" t="s">
        <v>1060</v>
      </c>
      <c r="C35942" t="s">
        <v>1022</v>
      </c>
      <c r="D35942" t="s">
        <v>972</v>
      </c>
      <c r="E35942" t="s">
        <v>1018</v>
      </c>
      <c r="F35942" s="86">
        <v>3558.6973229074401</v>
      </c>
    </row>
    <row r="35943" spans="1:6">
      <c r="A35943">
        <v>2020</v>
      </c>
      <c r="B35943" t="s">
        <v>1060</v>
      </c>
      <c r="C35943" t="s">
        <v>1022</v>
      </c>
      <c r="D35943" t="s">
        <v>972</v>
      </c>
      <c r="E35943" t="s">
        <v>1018</v>
      </c>
      <c r="F35943" s="86">
        <v>3529.6509177657399</v>
      </c>
    </row>
    <row r="35944" spans="1:6">
      <c r="A35944">
        <v>2021</v>
      </c>
      <c r="B35944" t="s">
        <v>1060</v>
      </c>
      <c r="C35944" t="s">
        <v>1022</v>
      </c>
      <c r="D35944" t="s">
        <v>972</v>
      </c>
      <c r="E35944" t="s">
        <v>1018</v>
      </c>
      <c r="F35944" s="86">
        <v>3501.6395278467298</v>
      </c>
    </row>
    <row r="35945" spans="1:6">
      <c r="A35945">
        <v>2022</v>
      </c>
      <c r="B35945" t="s">
        <v>1060</v>
      </c>
      <c r="C35945" t="s">
        <v>1022</v>
      </c>
      <c r="D35945" t="s">
        <v>972</v>
      </c>
      <c r="E35945" t="s">
        <v>1018</v>
      </c>
      <c r="F35945" s="86">
        <v>3475.8646106783699</v>
      </c>
    </row>
    <row r="35946" spans="1:6">
      <c r="A35946">
        <v>2023</v>
      </c>
      <c r="B35946" t="s">
        <v>1060</v>
      </c>
      <c r="C35946" t="s">
        <v>1022</v>
      </c>
      <c r="D35946" t="s">
        <v>972</v>
      </c>
      <c r="E35946" t="s">
        <v>1018</v>
      </c>
      <c r="F35946" s="86">
        <v>3453.1721512664499</v>
      </c>
    </row>
    <row r="35947" spans="1:6">
      <c r="A35947">
        <v>2024</v>
      </c>
      <c r="B35947" t="s">
        <v>1060</v>
      </c>
      <c r="C35947" t="s">
        <v>1022</v>
      </c>
      <c r="D35947" t="s">
        <v>972</v>
      </c>
      <c r="E35947" t="s">
        <v>1018</v>
      </c>
      <c r="F35947" s="86">
        <v>3433.0717834582101</v>
      </c>
    </row>
    <row r="35948" spans="1:6">
      <c r="A35948">
        <v>2025</v>
      </c>
      <c r="B35948" t="s">
        <v>1060</v>
      </c>
      <c r="C35948" t="s">
        <v>1022</v>
      </c>
      <c r="D35948" t="s">
        <v>972</v>
      </c>
      <c r="E35948" t="s">
        <v>1018</v>
      </c>
      <c r="F35948" s="86">
        <v>3411.95358473438</v>
      </c>
    </row>
    <row r="35949" spans="1:6">
      <c r="A35949">
        <v>2026</v>
      </c>
      <c r="B35949" t="s">
        <v>1060</v>
      </c>
      <c r="C35949" t="s">
        <v>1022</v>
      </c>
      <c r="D35949" t="s">
        <v>972</v>
      </c>
      <c r="E35949" t="s">
        <v>1018</v>
      </c>
      <c r="F35949" s="86">
        <v>3396.6241717376502</v>
      </c>
    </row>
    <row r="35950" spans="1:6">
      <c r="A35950">
        <v>2027</v>
      </c>
      <c r="B35950" t="s">
        <v>1060</v>
      </c>
      <c r="C35950" t="s">
        <v>1022</v>
      </c>
      <c r="D35950" t="s">
        <v>972</v>
      </c>
      <c r="E35950" t="s">
        <v>1018</v>
      </c>
      <c r="F35950" s="86">
        <v>3383.3424689077101</v>
      </c>
    </row>
    <row r="35951" spans="1:6">
      <c r="A35951">
        <v>2028</v>
      </c>
      <c r="B35951" t="s">
        <v>1060</v>
      </c>
      <c r="C35951" t="s">
        <v>1022</v>
      </c>
      <c r="D35951" t="s">
        <v>972</v>
      </c>
      <c r="E35951" t="s">
        <v>1018</v>
      </c>
      <c r="F35951" s="86">
        <v>3372.5641856572602</v>
      </c>
    </row>
    <row r="35952" spans="1:6">
      <c r="A35952">
        <v>2029</v>
      </c>
      <c r="B35952" t="s">
        <v>1060</v>
      </c>
      <c r="C35952" t="s">
        <v>1022</v>
      </c>
      <c r="D35952" t="s">
        <v>972</v>
      </c>
      <c r="E35952" t="s">
        <v>1018</v>
      </c>
      <c r="F35952" s="86">
        <v>3365.5909207725999</v>
      </c>
    </row>
    <row r="35953" spans="1:6">
      <c r="A35953">
        <v>2030</v>
      </c>
      <c r="B35953" t="s">
        <v>1060</v>
      </c>
      <c r="C35953" t="s">
        <v>1022</v>
      </c>
      <c r="D35953" t="s">
        <v>972</v>
      </c>
      <c r="E35953" t="s">
        <v>1018</v>
      </c>
      <c r="F35953" s="86">
        <v>3360.0992032579102</v>
      </c>
    </row>
    <row r="35954" spans="1:6">
      <c r="A35954">
        <v>2031</v>
      </c>
      <c r="B35954" t="s">
        <v>1060</v>
      </c>
      <c r="C35954" t="s">
        <v>1022</v>
      </c>
      <c r="D35954" t="s">
        <v>972</v>
      </c>
      <c r="E35954" t="s">
        <v>1018</v>
      </c>
      <c r="F35954" s="86">
        <v>3360.6936538715199</v>
      </c>
    </row>
    <row r="35955" spans="1:6">
      <c r="A35955">
        <v>2032</v>
      </c>
      <c r="B35955" t="s">
        <v>1060</v>
      </c>
      <c r="C35955" t="s">
        <v>1022</v>
      </c>
      <c r="D35955" t="s">
        <v>972</v>
      </c>
      <c r="E35955" t="s">
        <v>1018</v>
      </c>
      <c r="F35955" s="86">
        <v>3362.39961858986</v>
      </c>
    </row>
    <row r="35956" spans="1:6">
      <c r="A35956">
        <v>2033</v>
      </c>
      <c r="B35956" t="s">
        <v>1060</v>
      </c>
      <c r="C35956" t="s">
        <v>1022</v>
      </c>
      <c r="D35956" t="s">
        <v>972</v>
      </c>
      <c r="E35956" t="s">
        <v>1018</v>
      </c>
      <c r="F35956" s="86">
        <v>3366.11990323891</v>
      </c>
    </row>
    <row r="35957" spans="1:6">
      <c r="A35957">
        <v>2034</v>
      </c>
      <c r="B35957" t="s">
        <v>1060</v>
      </c>
      <c r="C35957" t="s">
        <v>1022</v>
      </c>
      <c r="D35957" t="s">
        <v>972</v>
      </c>
      <c r="E35957" t="s">
        <v>1018</v>
      </c>
      <c r="F35957" s="86">
        <v>3369.95077877515</v>
      </c>
    </row>
    <row r="35958" spans="1:6">
      <c r="A35958">
        <v>2035</v>
      </c>
      <c r="B35958" t="s">
        <v>1060</v>
      </c>
      <c r="C35958" t="s">
        <v>1022</v>
      </c>
      <c r="D35958" t="s">
        <v>972</v>
      </c>
      <c r="E35958" t="s">
        <v>1018</v>
      </c>
      <c r="F35958" s="86">
        <v>3379.2790336345201</v>
      </c>
    </row>
    <row r="35959" spans="1:6">
      <c r="A35959">
        <v>2036</v>
      </c>
      <c r="B35959" t="s">
        <v>1060</v>
      </c>
      <c r="C35959" t="s">
        <v>1022</v>
      </c>
      <c r="D35959" t="s">
        <v>972</v>
      </c>
      <c r="E35959" t="s">
        <v>1018</v>
      </c>
      <c r="F35959" s="86">
        <v>3389.9475622558198</v>
      </c>
    </row>
    <row r="35960" spans="1:6">
      <c r="A35960">
        <v>2037</v>
      </c>
      <c r="B35960" t="s">
        <v>1060</v>
      </c>
      <c r="C35960" t="s">
        <v>1022</v>
      </c>
      <c r="D35960" t="s">
        <v>972</v>
      </c>
      <c r="E35960" t="s">
        <v>1018</v>
      </c>
      <c r="F35960" s="86">
        <v>3398.5384734068998</v>
      </c>
    </row>
    <row r="35961" spans="1:6">
      <c r="A35961">
        <v>2038</v>
      </c>
      <c r="B35961" t="s">
        <v>1060</v>
      </c>
      <c r="C35961" t="s">
        <v>1022</v>
      </c>
      <c r="D35961" t="s">
        <v>972</v>
      </c>
      <c r="E35961" t="s">
        <v>1018</v>
      </c>
      <c r="F35961" s="86">
        <v>3411.6304212649002</v>
      </c>
    </row>
    <row r="35962" spans="1:6">
      <c r="A35962">
        <v>2039</v>
      </c>
      <c r="B35962" t="s">
        <v>1060</v>
      </c>
      <c r="C35962" t="s">
        <v>1022</v>
      </c>
      <c r="D35962" t="s">
        <v>972</v>
      </c>
      <c r="E35962" t="s">
        <v>1018</v>
      </c>
      <c r="F35962" s="86">
        <v>3426.2853629945998</v>
      </c>
    </row>
    <row r="35963" spans="1:6">
      <c r="A35963">
        <v>2040</v>
      </c>
      <c r="B35963" t="s">
        <v>1060</v>
      </c>
      <c r="C35963" t="s">
        <v>1022</v>
      </c>
      <c r="D35963" t="s">
        <v>972</v>
      </c>
      <c r="E35963" t="s">
        <v>1018</v>
      </c>
      <c r="F35963" s="86">
        <v>3439.8682874777901</v>
      </c>
    </row>
    <row r="35964" spans="1:6">
      <c r="A35964">
        <v>2041</v>
      </c>
      <c r="B35964" t="s">
        <v>1060</v>
      </c>
      <c r="C35964" t="s">
        <v>1022</v>
      </c>
      <c r="D35964" t="s">
        <v>972</v>
      </c>
      <c r="E35964" t="s">
        <v>1018</v>
      </c>
      <c r="F35964" s="86">
        <v>3459.8400373131099</v>
      </c>
    </row>
    <row r="35965" spans="1:6">
      <c r="A35965">
        <v>2042</v>
      </c>
      <c r="B35965" t="s">
        <v>1060</v>
      </c>
      <c r="C35965" t="s">
        <v>1022</v>
      </c>
      <c r="D35965" t="s">
        <v>972</v>
      </c>
      <c r="E35965" t="s">
        <v>1018</v>
      </c>
      <c r="F35965" s="86">
        <v>3489.5115032901199</v>
      </c>
    </row>
    <row r="35966" spans="1:6">
      <c r="A35966">
        <v>2043</v>
      </c>
      <c r="B35966" t="s">
        <v>1060</v>
      </c>
      <c r="C35966" t="s">
        <v>1022</v>
      </c>
      <c r="D35966" t="s">
        <v>972</v>
      </c>
      <c r="E35966" t="s">
        <v>1018</v>
      </c>
      <c r="F35966" s="86">
        <v>3518.9161319943501</v>
      </c>
    </row>
    <row r="35967" spans="1:6">
      <c r="A35967">
        <v>2044</v>
      </c>
      <c r="B35967" t="s">
        <v>1060</v>
      </c>
      <c r="C35967" t="s">
        <v>1022</v>
      </c>
      <c r="D35967" t="s">
        <v>972</v>
      </c>
      <c r="E35967" t="s">
        <v>1018</v>
      </c>
      <c r="F35967" s="86">
        <v>3553.84838513464</v>
      </c>
    </row>
    <row r="35968" spans="1:6">
      <c r="A35968">
        <v>2045</v>
      </c>
      <c r="B35968" t="s">
        <v>1060</v>
      </c>
      <c r="C35968" t="s">
        <v>1022</v>
      </c>
      <c r="D35968" t="s">
        <v>972</v>
      </c>
      <c r="E35968" t="s">
        <v>1018</v>
      </c>
      <c r="F35968" s="86">
        <v>3591.0481537043202</v>
      </c>
    </row>
    <row r="35969" spans="1:6">
      <c r="A35969">
        <v>2046</v>
      </c>
      <c r="B35969" t="s">
        <v>1060</v>
      </c>
      <c r="C35969" t="s">
        <v>1022</v>
      </c>
      <c r="D35969" t="s">
        <v>972</v>
      </c>
      <c r="E35969" t="s">
        <v>1018</v>
      </c>
      <c r="F35969" s="86">
        <v>3626.72649163509</v>
      </c>
    </row>
    <row r="35970" spans="1:6">
      <c r="A35970">
        <v>2047</v>
      </c>
      <c r="B35970" t="s">
        <v>1060</v>
      </c>
      <c r="C35970" t="s">
        <v>1022</v>
      </c>
      <c r="D35970" t="s">
        <v>972</v>
      </c>
      <c r="E35970" t="s">
        <v>1018</v>
      </c>
      <c r="F35970" s="86">
        <v>3666.1195226528998</v>
      </c>
    </row>
    <row r="35971" spans="1:6">
      <c r="A35971">
        <v>2048</v>
      </c>
      <c r="B35971" t="s">
        <v>1060</v>
      </c>
      <c r="C35971" t="s">
        <v>1022</v>
      </c>
      <c r="D35971" t="s">
        <v>972</v>
      </c>
      <c r="E35971" t="s">
        <v>1018</v>
      </c>
      <c r="F35971" s="86">
        <v>3702.2932386104999</v>
      </c>
    </row>
    <row r="35972" spans="1:6">
      <c r="A35972">
        <v>2049</v>
      </c>
      <c r="B35972" t="s">
        <v>1060</v>
      </c>
      <c r="C35972" t="s">
        <v>1022</v>
      </c>
      <c r="D35972" t="s">
        <v>972</v>
      </c>
      <c r="E35972" t="s">
        <v>1018</v>
      </c>
      <c r="F35972" s="86">
        <v>3741.0151227668798</v>
      </c>
    </row>
    <row r="35973" spans="1:6">
      <c r="A35973">
        <v>2050</v>
      </c>
      <c r="B35973" t="s">
        <v>1060</v>
      </c>
      <c r="C35973" t="s">
        <v>1022</v>
      </c>
      <c r="D35973" t="s">
        <v>972</v>
      </c>
      <c r="E35973" t="s">
        <v>1018</v>
      </c>
      <c r="F35973" s="86">
        <v>3779.5461699406701</v>
      </c>
    </row>
    <row r="35974" spans="1:6">
      <c r="A35974">
        <v>2017</v>
      </c>
      <c r="B35974" t="s">
        <v>1061</v>
      </c>
      <c r="C35974" t="s">
        <v>1022</v>
      </c>
      <c r="D35974" t="s">
        <v>972</v>
      </c>
      <c r="E35974" t="s">
        <v>1018</v>
      </c>
      <c r="F35974" s="86">
        <v>46112.9495638023</v>
      </c>
    </row>
    <row r="35975" spans="1:6">
      <c r="A35975">
        <v>2018</v>
      </c>
      <c r="B35975" t="s">
        <v>1061</v>
      </c>
      <c r="C35975" t="s">
        <v>1022</v>
      </c>
      <c r="D35975" t="s">
        <v>972</v>
      </c>
      <c r="E35975" t="s">
        <v>1018</v>
      </c>
      <c r="F35975" s="86">
        <v>47598.110419315402</v>
      </c>
    </row>
    <row r="35976" spans="1:6">
      <c r="A35976">
        <v>2019</v>
      </c>
      <c r="B35976" t="s">
        <v>1061</v>
      </c>
      <c r="C35976" t="s">
        <v>1022</v>
      </c>
      <c r="D35976" t="s">
        <v>972</v>
      </c>
      <c r="E35976" t="s">
        <v>1018</v>
      </c>
      <c r="F35976" s="86">
        <v>47463.360580077002</v>
      </c>
    </row>
    <row r="35977" spans="1:6">
      <c r="A35977">
        <v>2020</v>
      </c>
      <c r="B35977" t="s">
        <v>1061</v>
      </c>
      <c r="C35977" t="s">
        <v>1022</v>
      </c>
      <c r="D35977" t="s">
        <v>972</v>
      </c>
      <c r="E35977" t="s">
        <v>1018</v>
      </c>
      <c r="F35977" s="86">
        <v>47268.019442133103</v>
      </c>
    </row>
    <row r="35978" spans="1:6">
      <c r="A35978">
        <v>2021</v>
      </c>
      <c r="B35978" t="s">
        <v>1061</v>
      </c>
      <c r="C35978" t="s">
        <v>1022</v>
      </c>
      <c r="D35978" t="s">
        <v>972</v>
      </c>
      <c r="E35978" t="s">
        <v>1018</v>
      </c>
      <c r="F35978" s="86">
        <v>47163.649990825397</v>
      </c>
    </row>
    <row r="35979" spans="1:6">
      <c r="A35979">
        <v>2022</v>
      </c>
      <c r="B35979" t="s">
        <v>1061</v>
      </c>
      <c r="C35979" t="s">
        <v>1022</v>
      </c>
      <c r="D35979" t="s">
        <v>972</v>
      </c>
      <c r="E35979" t="s">
        <v>1018</v>
      </c>
      <c r="F35979" s="86">
        <v>47039.272147254997</v>
      </c>
    </row>
    <row r="35980" spans="1:6">
      <c r="A35980">
        <v>2023</v>
      </c>
      <c r="B35980" t="s">
        <v>1061</v>
      </c>
      <c r="C35980" t="s">
        <v>1022</v>
      </c>
      <c r="D35980" t="s">
        <v>972</v>
      </c>
      <c r="E35980" t="s">
        <v>1018</v>
      </c>
      <c r="F35980" s="86">
        <v>47038.328024809904</v>
      </c>
    </row>
    <row r="35981" spans="1:6">
      <c r="A35981">
        <v>2024</v>
      </c>
      <c r="B35981" t="s">
        <v>1061</v>
      </c>
      <c r="C35981" t="s">
        <v>1022</v>
      </c>
      <c r="D35981" t="s">
        <v>972</v>
      </c>
      <c r="E35981" t="s">
        <v>1018</v>
      </c>
      <c r="F35981" s="86">
        <v>47040.697797180801</v>
      </c>
    </row>
    <row r="35982" spans="1:6">
      <c r="A35982">
        <v>2025</v>
      </c>
      <c r="B35982" t="s">
        <v>1061</v>
      </c>
      <c r="C35982" t="s">
        <v>1022</v>
      </c>
      <c r="D35982" t="s">
        <v>972</v>
      </c>
      <c r="E35982" t="s">
        <v>1018</v>
      </c>
      <c r="F35982" s="86">
        <v>47169.326494376197</v>
      </c>
    </row>
    <row r="35983" spans="1:6">
      <c r="A35983">
        <v>2026</v>
      </c>
      <c r="B35983" t="s">
        <v>1061</v>
      </c>
      <c r="C35983" t="s">
        <v>1022</v>
      </c>
      <c r="D35983" t="s">
        <v>972</v>
      </c>
      <c r="E35983" t="s">
        <v>1018</v>
      </c>
      <c r="F35983" s="86">
        <v>47302.570094557603</v>
      </c>
    </row>
    <row r="35984" spans="1:6">
      <c r="A35984">
        <v>2027</v>
      </c>
      <c r="B35984" t="s">
        <v>1061</v>
      </c>
      <c r="C35984" t="s">
        <v>1022</v>
      </c>
      <c r="D35984" t="s">
        <v>972</v>
      </c>
      <c r="E35984" t="s">
        <v>1018</v>
      </c>
      <c r="F35984" s="86">
        <v>47589.800426315996</v>
      </c>
    </row>
    <row r="35985" spans="1:6">
      <c r="A35985">
        <v>2028</v>
      </c>
      <c r="B35985" t="s">
        <v>1061</v>
      </c>
      <c r="C35985" t="s">
        <v>1022</v>
      </c>
      <c r="D35985" t="s">
        <v>972</v>
      </c>
      <c r="E35985" t="s">
        <v>1018</v>
      </c>
      <c r="F35985" s="86">
        <v>47947.563347373201</v>
      </c>
    </row>
    <row r="35986" spans="1:6">
      <c r="A35986">
        <v>2029</v>
      </c>
      <c r="B35986" t="s">
        <v>1061</v>
      </c>
      <c r="C35986" t="s">
        <v>1022</v>
      </c>
      <c r="D35986" t="s">
        <v>972</v>
      </c>
      <c r="E35986" t="s">
        <v>1018</v>
      </c>
      <c r="F35986" s="86">
        <v>48511.927997409199</v>
      </c>
    </row>
    <row r="35987" spans="1:6">
      <c r="A35987">
        <v>2030</v>
      </c>
      <c r="B35987" t="s">
        <v>1061</v>
      </c>
      <c r="C35987" t="s">
        <v>1022</v>
      </c>
      <c r="D35987" t="s">
        <v>972</v>
      </c>
      <c r="E35987" t="s">
        <v>1018</v>
      </c>
      <c r="F35987" s="86">
        <v>49168.965676212501</v>
      </c>
    </row>
    <row r="35988" spans="1:6">
      <c r="A35988">
        <v>2031</v>
      </c>
      <c r="B35988" t="s">
        <v>1061</v>
      </c>
      <c r="C35988" t="s">
        <v>1022</v>
      </c>
      <c r="D35988" t="s">
        <v>972</v>
      </c>
      <c r="E35988" t="s">
        <v>1018</v>
      </c>
      <c r="F35988" s="86">
        <v>50024.089818423803</v>
      </c>
    </row>
    <row r="35989" spans="1:6">
      <c r="A35989">
        <v>2032</v>
      </c>
      <c r="B35989" t="s">
        <v>1061</v>
      </c>
      <c r="C35989" t="s">
        <v>1022</v>
      </c>
      <c r="D35989" t="s">
        <v>972</v>
      </c>
      <c r="E35989" t="s">
        <v>1018</v>
      </c>
      <c r="F35989" s="86">
        <v>50948.288964148698</v>
      </c>
    </row>
    <row r="35990" spans="1:6">
      <c r="A35990">
        <v>2033</v>
      </c>
      <c r="B35990" t="s">
        <v>1061</v>
      </c>
      <c r="C35990" t="s">
        <v>1022</v>
      </c>
      <c r="D35990" t="s">
        <v>972</v>
      </c>
      <c r="E35990" t="s">
        <v>1018</v>
      </c>
      <c r="F35990" s="86">
        <v>52047.654255555797</v>
      </c>
    </row>
    <row r="35991" spans="1:6">
      <c r="A35991">
        <v>2034</v>
      </c>
      <c r="B35991" t="s">
        <v>1061</v>
      </c>
      <c r="C35991" t="s">
        <v>1022</v>
      </c>
      <c r="D35991" t="s">
        <v>972</v>
      </c>
      <c r="E35991" t="s">
        <v>1018</v>
      </c>
      <c r="F35991" s="86">
        <v>53178.127909976203</v>
      </c>
    </row>
    <row r="35992" spans="1:6">
      <c r="A35992">
        <v>2035</v>
      </c>
      <c r="B35992" t="s">
        <v>1061</v>
      </c>
      <c r="C35992" t="s">
        <v>1022</v>
      </c>
      <c r="D35992" t="s">
        <v>972</v>
      </c>
      <c r="E35992" t="s">
        <v>1018</v>
      </c>
      <c r="F35992" s="86">
        <v>54430.917697215998</v>
      </c>
    </row>
    <row r="35993" spans="1:6">
      <c r="A35993">
        <v>2036</v>
      </c>
      <c r="B35993" t="s">
        <v>1061</v>
      </c>
      <c r="C35993" t="s">
        <v>1022</v>
      </c>
      <c r="D35993" t="s">
        <v>972</v>
      </c>
      <c r="E35993" t="s">
        <v>1018</v>
      </c>
      <c r="F35993" s="86">
        <v>55652.619736691398</v>
      </c>
    </row>
    <row r="35994" spans="1:6">
      <c r="A35994">
        <v>2037</v>
      </c>
      <c r="B35994" t="s">
        <v>1061</v>
      </c>
      <c r="C35994" t="s">
        <v>1022</v>
      </c>
      <c r="D35994" t="s">
        <v>972</v>
      </c>
      <c r="E35994" t="s">
        <v>1018</v>
      </c>
      <c r="F35994" s="86">
        <v>56881.184492082</v>
      </c>
    </row>
    <row r="35995" spans="1:6">
      <c r="A35995">
        <v>2038</v>
      </c>
      <c r="B35995" t="s">
        <v>1061</v>
      </c>
      <c r="C35995" t="s">
        <v>1022</v>
      </c>
      <c r="D35995" t="s">
        <v>972</v>
      </c>
      <c r="E35995" t="s">
        <v>1018</v>
      </c>
      <c r="F35995" s="86">
        <v>58168.858492737403</v>
      </c>
    </row>
    <row r="35996" spans="1:6">
      <c r="A35996">
        <v>2039</v>
      </c>
      <c r="B35996" t="s">
        <v>1061</v>
      </c>
      <c r="C35996" t="s">
        <v>1022</v>
      </c>
      <c r="D35996" t="s">
        <v>972</v>
      </c>
      <c r="E35996" t="s">
        <v>1018</v>
      </c>
      <c r="F35996" s="86">
        <v>59386.104693987603</v>
      </c>
    </row>
    <row r="35997" spans="1:6">
      <c r="A35997">
        <v>2040</v>
      </c>
      <c r="B35997" t="s">
        <v>1061</v>
      </c>
      <c r="C35997" t="s">
        <v>1022</v>
      </c>
      <c r="D35997" t="s">
        <v>972</v>
      </c>
      <c r="E35997" t="s">
        <v>1018</v>
      </c>
      <c r="F35997" s="86">
        <v>60669.163269434102</v>
      </c>
    </row>
    <row r="35998" spans="1:6">
      <c r="A35998">
        <v>2041</v>
      </c>
      <c r="B35998" t="s">
        <v>1061</v>
      </c>
      <c r="C35998" t="s">
        <v>1022</v>
      </c>
      <c r="D35998" t="s">
        <v>972</v>
      </c>
      <c r="E35998" t="s">
        <v>1018</v>
      </c>
      <c r="F35998" s="86">
        <v>62020.844374690401</v>
      </c>
    </row>
    <row r="35999" spans="1:6">
      <c r="A35999">
        <v>2042</v>
      </c>
      <c r="B35999" t="s">
        <v>1061</v>
      </c>
      <c r="C35999" t="s">
        <v>1022</v>
      </c>
      <c r="D35999" t="s">
        <v>972</v>
      </c>
      <c r="E35999" t="s">
        <v>1018</v>
      </c>
      <c r="F35999" s="86">
        <v>63781.170436706598</v>
      </c>
    </row>
    <row r="36000" spans="1:6">
      <c r="A36000">
        <v>2043</v>
      </c>
      <c r="B36000" t="s">
        <v>1061</v>
      </c>
      <c r="C36000" t="s">
        <v>1022</v>
      </c>
      <c r="D36000" t="s">
        <v>972</v>
      </c>
      <c r="E36000" t="s">
        <v>1018</v>
      </c>
      <c r="F36000" s="86">
        <v>65546.878563300997</v>
      </c>
    </row>
    <row r="36001" spans="1:6">
      <c r="A36001">
        <v>2044</v>
      </c>
      <c r="B36001" t="s">
        <v>1061</v>
      </c>
      <c r="C36001" t="s">
        <v>1022</v>
      </c>
      <c r="D36001" t="s">
        <v>972</v>
      </c>
      <c r="E36001" t="s">
        <v>1018</v>
      </c>
      <c r="F36001" s="86">
        <v>67361.378276242598</v>
      </c>
    </row>
    <row r="36002" spans="1:6">
      <c r="A36002">
        <v>2045</v>
      </c>
      <c r="B36002" t="s">
        <v>1061</v>
      </c>
      <c r="C36002" t="s">
        <v>1022</v>
      </c>
      <c r="D36002" t="s">
        <v>972</v>
      </c>
      <c r="E36002" t="s">
        <v>1018</v>
      </c>
      <c r="F36002" s="86">
        <v>69291.794031625002</v>
      </c>
    </row>
    <row r="36003" spans="1:6">
      <c r="A36003">
        <v>2046</v>
      </c>
      <c r="B36003" t="s">
        <v>1061</v>
      </c>
      <c r="C36003" t="s">
        <v>1022</v>
      </c>
      <c r="D36003" t="s">
        <v>972</v>
      </c>
      <c r="E36003" t="s">
        <v>1018</v>
      </c>
      <c r="F36003" s="86">
        <v>71185.545316577598</v>
      </c>
    </row>
    <row r="36004" spans="1:6">
      <c r="A36004">
        <v>2047</v>
      </c>
      <c r="B36004" t="s">
        <v>1061</v>
      </c>
      <c r="C36004" t="s">
        <v>1022</v>
      </c>
      <c r="D36004" t="s">
        <v>972</v>
      </c>
      <c r="E36004" t="s">
        <v>1018</v>
      </c>
      <c r="F36004" s="86">
        <v>73183.021976535805</v>
      </c>
    </row>
    <row r="36005" spans="1:6">
      <c r="A36005">
        <v>2048</v>
      </c>
      <c r="B36005" t="s">
        <v>1061</v>
      </c>
      <c r="C36005" t="s">
        <v>1022</v>
      </c>
      <c r="D36005" t="s">
        <v>972</v>
      </c>
      <c r="E36005" t="s">
        <v>1018</v>
      </c>
      <c r="F36005" s="86">
        <v>75121.936472932503</v>
      </c>
    </row>
    <row r="36006" spans="1:6">
      <c r="A36006">
        <v>2049</v>
      </c>
      <c r="B36006" t="s">
        <v>1061</v>
      </c>
      <c r="C36006" t="s">
        <v>1022</v>
      </c>
      <c r="D36006" t="s">
        <v>972</v>
      </c>
      <c r="E36006" t="s">
        <v>1018</v>
      </c>
      <c r="F36006" s="86">
        <v>77070.687401129006</v>
      </c>
    </row>
    <row r="36007" spans="1:6">
      <c r="A36007">
        <v>2050</v>
      </c>
      <c r="B36007" t="s">
        <v>1061</v>
      </c>
      <c r="C36007" t="s">
        <v>1022</v>
      </c>
      <c r="D36007" t="s">
        <v>972</v>
      </c>
      <c r="E36007" t="s">
        <v>1018</v>
      </c>
      <c r="F36007" s="86">
        <v>79106.388868509006</v>
      </c>
    </row>
    <row r="36008" spans="1:6">
      <c r="A36008">
        <v>2017</v>
      </c>
      <c r="B36008" t="s">
        <v>1062</v>
      </c>
      <c r="C36008" t="s">
        <v>1022</v>
      </c>
      <c r="D36008" t="s">
        <v>972</v>
      </c>
      <c r="E36008" t="s">
        <v>1018</v>
      </c>
      <c r="F36008" s="86">
        <v>3.1218804923670498</v>
      </c>
    </row>
    <row r="36009" spans="1:6">
      <c r="A36009">
        <v>2018</v>
      </c>
      <c r="B36009" t="s">
        <v>1062</v>
      </c>
      <c r="C36009" t="s">
        <v>1022</v>
      </c>
      <c r="D36009" t="s">
        <v>972</v>
      </c>
      <c r="E36009" t="s">
        <v>1018</v>
      </c>
      <c r="F36009" s="86">
        <v>3.5719309100330698</v>
      </c>
    </row>
    <row r="36010" spans="1:6">
      <c r="A36010">
        <v>2019</v>
      </c>
      <c r="B36010" t="s">
        <v>1062</v>
      </c>
      <c r="C36010" t="s">
        <v>1022</v>
      </c>
      <c r="D36010" t="s">
        <v>972</v>
      </c>
      <c r="E36010" t="s">
        <v>1018</v>
      </c>
      <c r="F36010" s="86">
        <v>3.7288785628713899</v>
      </c>
    </row>
    <row r="36011" spans="1:6">
      <c r="A36011">
        <v>2020</v>
      </c>
      <c r="B36011" t="s">
        <v>1062</v>
      </c>
      <c r="C36011" t="s">
        <v>1022</v>
      </c>
      <c r="D36011" t="s">
        <v>972</v>
      </c>
      <c r="E36011" t="s">
        <v>1018</v>
      </c>
      <c r="F36011" s="86">
        <v>3.87191716136901</v>
      </c>
    </row>
    <row r="36012" spans="1:6">
      <c r="A36012">
        <v>2021</v>
      </c>
      <c r="B36012" t="s">
        <v>1062</v>
      </c>
      <c r="C36012" t="s">
        <v>1022</v>
      </c>
      <c r="D36012" t="s">
        <v>972</v>
      </c>
      <c r="E36012" t="s">
        <v>1018</v>
      </c>
      <c r="F36012" s="86">
        <v>3.99380018125937</v>
      </c>
    </row>
    <row r="36013" spans="1:6">
      <c r="A36013">
        <v>2022</v>
      </c>
      <c r="B36013" t="s">
        <v>1062</v>
      </c>
      <c r="C36013" t="s">
        <v>1022</v>
      </c>
      <c r="D36013" t="s">
        <v>972</v>
      </c>
      <c r="E36013" t="s">
        <v>1018</v>
      </c>
      <c r="F36013" s="86">
        <v>4.10438232165572</v>
      </c>
    </row>
    <row r="36014" spans="1:6">
      <c r="A36014">
        <v>2023</v>
      </c>
      <c r="B36014" t="s">
        <v>1062</v>
      </c>
      <c r="C36014" t="s">
        <v>1022</v>
      </c>
      <c r="D36014" t="s">
        <v>972</v>
      </c>
      <c r="E36014" t="s">
        <v>1018</v>
      </c>
      <c r="F36014" s="86">
        <v>4.1897621671501</v>
      </c>
    </row>
    <row r="36015" spans="1:6">
      <c r="A36015">
        <v>2024</v>
      </c>
      <c r="B36015" t="s">
        <v>1062</v>
      </c>
      <c r="C36015" t="s">
        <v>1022</v>
      </c>
      <c r="D36015" t="s">
        <v>972</v>
      </c>
      <c r="E36015" t="s">
        <v>1018</v>
      </c>
      <c r="F36015" s="86">
        <v>4.2424065476330499</v>
      </c>
    </row>
    <row r="36016" spans="1:6">
      <c r="A36016">
        <v>2025</v>
      </c>
      <c r="B36016" t="s">
        <v>1062</v>
      </c>
      <c r="C36016" t="s">
        <v>1022</v>
      </c>
      <c r="D36016" t="s">
        <v>972</v>
      </c>
      <c r="E36016" t="s">
        <v>1018</v>
      </c>
      <c r="F36016" s="86">
        <v>4.2551517660220997</v>
      </c>
    </row>
    <row r="36017" spans="1:6">
      <c r="A36017">
        <v>2026</v>
      </c>
      <c r="B36017" t="s">
        <v>1062</v>
      </c>
      <c r="C36017" t="s">
        <v>1022</v>
      </c>
      <c r="D36017" t="s">
        <v>972</v>
      </c>
      <c r="E36017" t="s">
        <v>1018</v>
      </c>
      <c r="F36017" s="86">
        <v>4.2153871804988698</v>
      </c>
    </row>
    <row r="36018" spans="1:6">
      <c r="A36018">
        <v>2027</v>
      </c>
      <c r="B36018" t="s">
        <v>1062</v>
      </c>
      <c r="C36018" t="s">
        <v>1022</v>
      </c>
      <c r="D36018" t="s">
        <v>972</v>
      </c>
      <c r="E36018" t="s">
        <v>1018</v>
      </c>
      <c r="F36018" s="86">
        <v>4.1367681809247001</v>
      </c>
    </row>
    <row r="36019" spans="1:6">
      <c r="A36019">
        <v>2028</v>
      </c>
      <c r="B36019" t="s">
        <v>1062</v>
      </c>
      <c r="C36019" t="s">
        <v>1022</v>
      </c>
      <c r="D36019" t="s">
        <v>972</v>
      </c>
      <c r="E36019" t="s">
        <v>1018</v>
      </c>
      <c r="F36019" s="86">
        <v>4.0159360232202204</v>
      </c>
    </row>
    <row r="36020" spans="1:6">
      <c r="A36020">
        <v>2029</v>
      </c>
      <c r="B36020" t="s">
        <v>1062</v>
      </c>
      <c r="C36020" t="s">
        <v>1022</v>
      </c>
      <c r="D36020" t="s">
        <v>972</v>
      </c>
      <c r="E36020" t="s">
        <v>1018</v>
      </c>
      <c r="F36020" s="86">
        <v>3.86252929241201</v>
      </c>
    </row>
    <row r="36021" spans="1:6">
      <c r="A36021">
        <v>2030</v>
      </c>
      <c r="B36021" t="s">
        <v>1062</v>
      </c>
      <c r="C36021" t="s">
        <v>1022</v>
      </c>
      <c r="D36021" t="s">
        <v>972</v>
      </c>
      <c r="E36021" t="s">
        <v>1018</v>
      </c>
      <c r="F36021" s="86">
        <v>3.68911426986485</v>
      </c>
    </row>
    <row r="36022" spans="1:6">
      <c r="A36022">
        <v>2031</v>
      </c>
      <c r="B36022" t="s">
        <v>1062</v>
      </c>
      <c r="C36022" t="s">
        <v>1022</v>
      </c>
      <c r="D36022" t="s">
        <v>972</v>
      </c>
      <c r="E36022" t="s">
        <v>1018</v>
      </c>
      <c r="F36022" s="86">
        <v>3.5067432135441301</v>
      </c>
    </row>
    <row r="36023" spans="1:6">
      <c r="A36023">
        <v>2032</v>
      </c>
      <c r="B36023" t="s">
        <v>1062</v>
      </c>
      <c r="C36023" t="s">
        <v>1022</v>
      </c>
      <c r="D36023" t="s">
        <v>972</v>
      </c>
      <c r="E36023" t="s">
        <v>1018</v>
      </c>
      <c r="F36023" s="86">
        <v>3.3448361735558598</v>
      </c>
    </row>
    <row r="36024" spans="1:6">
      <c r="A36024">
        <v>2033</v>
      </c>
      <c r="B36024" t="s">
        <v>1062</v>
      </c>
      <c r="C36024" t="s">
        <v>1022</v>
      </c>
      <c r="D36024" t="s">
        <v>972</v>
      </c>
      <c r="E36024" t="s">
        <v>1018</v>
      </c>
      <c r="F36024" s="86">
        <v>3.21423214931231</v>
      </c>
    </row>
    <row r="36025" spans="1:6">
      <c r="A36025">
        <v>2034</v>
      </c>
      <c r="B36025" t="s">
        <v>1062</v>
      </c>
      <c r="C36025" t="s">
        <v>1022</v>
      </c>
      <c r="D36025" t="s">
        <v>972</v>
      </c>
      <c r="E36025" t="s">
        <v>1018</v>
      </c>
      <c r="F36025" s="86">
        <v>3.1255925820514698</v>
      </c>
    </row>
    <row r="36026" spans="1:6">
      <c r="A36026">
        <v>2035</v>
      </c>
      <c r="B36026" t="s">
        <v>1062</v>
      </c>
      <c r="C36026" t="s">
        <v>1022</v>
      </c>
      <c r="D36026" t="s">
        <v>972</v>
      </c>
      <c r="E36026" t="s">
        <v>1018</v>
      </c>
      <c r="F36026" s="86">
        <v>3.0818929767846499</v>
      </c>
    </row>
    <row r="36027" spans="1:6">
      <c r="A36027">
        <v>2036</v>
      </c>
      <c r="B36027" t="s">
        <v>1062</v>
      </c>
      <c r="C36027" t="s">
        <v>1022</v>
      </c>
      <c r="D36027" t="s">
        <v>972</v>
      </c>
      <c r="E36027" t="s">
        <v>1018</v>
      </c>
      <c r="F36027" s="86">
        <v>3.0729257961124499</v>
      </c>
    </row>
    <row r="36028" spans="1:6">
      <c r="A36028">
        <v>2037</v>
      </c>
      <c r="B36028" t="s">
        <v>1062</v>
      </c>
      <c r="C36028" t="s">
        <v>1022</v>
      </c>
      <c r="D36028" t="s">
        <v>972</v>
      </c>
      <c r="E36028" t="s">
        <v>1018</v>
      </c>
      <c r="F36028" s="86">
        <v>3.09816431397301</v>
      </c>
    </row>
    <row r="36029" spans="1:6">
      <c r="A36029">
        <v>2038</v>
      </c>
      <c r="B36029" t="s">
        <v>1062</v>
      </c>
      <c r="C36029" t="s">
        <v>1022</v>
      </c>
      <c r="D36029" t="s">
        <v>972</v>
      </c>
      <c r="E36029" t="s">
        <v>1018</v>
      </c>
      <c r="F36029" s="86">
        <v>3.1420981519621898</v>
      </c>
    </row>
    <row r="36030" spans="1:6">
      <c r="A36030">
        <v>2039</v>
      </c>
      <c r="B36030" t="s">
        <v>1062</v>
      </c>
      <c r="C36030" t="s">
        <v>1022</v>
      </c>
      <c r="D36030" t="s">
        <v>972</v>
      </c>
      <c r="E36030" t="s">
        <v>1018</v>
      </c>
      <c r="F36030" s="86">
        <v>3.1963226118291201</v>
      </c>
    </row>
    <row r="36031" spans="1:6">
      <c r="A36031">
        <v>2040</v>
      </c>
      <c r="B36031" t="s">
        <v>1062</v>
      </c>
      <c r="C36031" t="s">
        <v>1022</v>
      </c>
      <c r="D36031" t="s">
        <v>972</v>
      </c>
      <c r="E36031" t="s">
        <v>1018</v>
      </c>
      <c r="F36031" s="86">
        <v>3.2560774987287799</v>
      </c>
    </row>
    <row r="36032" spans="1:6">
      <c r="A36032">
        <v>2041</v>
      </c>
      <c r="B36032" t="s">
        <v>1062</v>
      </c>
      <c r="C36032" t="s">
        <v>1022</v>
      </c>
      <c r="D36032" t="s">
        <v>972</v>
      </c>
      <c r="E36032" t="s">
        <v>1018</v>
      </c>
      <c r="F36032" s="86">
        <v>3.34465280598417</v>
      </c>
    </row>
    <row r="36033" spans="1:6">
      <c r="A36033">
        <v>2042</v>
      </c>
      <c r="B36033" t="s">
        <v>1062</v>
      </c>
      <c r="C36033" t="s">
        <v>1022</v>
      </c>
      <c r="D36033" t="s">
        <v>972</v>
      </c>
      <c r="E36033" t="s">
        <v>1018</v>
      </c>
      <c r="F36033" s="86">
        <v>3.4360831203353799</v>
      </c>
    </row>
    <row r="36034" spans="1:6">
      <c r="A36034">
        <v>2043</v>
      </c>
      <c r="B36034" t="s">
        <v>1062</v>
      </c>
      <c r="C36034" t="s">
        <v>1022</v>
      </c>
      <c r="D36034" t="s">
        <v>972</v>
      </c>
      <c r="E36034" t="s">
        <v>1018</v>
      </c>
      <c r="F36034" s="86">
        <v>3.5252950871800999</v>
      </c>
    </row>
    <row r="36035" spans="1:6">
      <c r="A36035">
        <v>2044</v>
      </c>
      <c r="B36035" t="s">
        <v>1062</v>
      </c>
      <c r="C36035" t="s">
        <v>1022</v>
      </c>
      <c r="D36035" t="s">
        <v>972</v>
      </c>
      <c r="E36035" t="s">
        <v>1018</v>
      </c>
      <c r="F36035" s="86">
        <v>3.6224692415257</v>
      </c>
    </row>
    <row r="36036" spans="1:6">
      <c r="A36036">
        <v>2045</v>
      </c>
      <c r="B36036" t="s">
        <v>1062</v>
      </c>
      <c r="C36036" t="s">
        <v>1022</v>
      </c>
      <c r="D36036" t="s">
        <v>972</v>
      </c>
      <c r="E36036" t="s">
        <v>1018</v>
      </c>
      <c r="F36036" s="86">
        <v>3.7220785687439402</v>
      </c>
    </row>
    <row r="36037" spans="1:6">
      <c r="A36037">
        <v>2046</v>
      </c>
      <c r="B36037" t="s">
        <v>1062</v>
      </c>
      <c r="C36037" t="s">
        <v>1022</v>
      </c>
      <c r="D36037" t="s">
        <v>972</v>
      </c>
      <c r="E36037" t="s">
        <v>1018</v>
      </c>
      <c r="F36037" s="86">
        <v>3.8229833662677302</v>
      </c>
    </row>
    <row r="36038" spans="1:6">
      <c r="A36038">
        <v>2047</v>
      </c>
      <c r="B36038" t="s">
        <v>1062</v>
      </c>
      <c r="C36038" t="s">
        <v>1022</v>
      </c>
      <c r="D36038" t="s">
        <v>972</v>
      </c>
      <c r="E36038" t="s">
        <v>1018</v>
      </c>
      <c r="F36038" s="86">
        <v>3.9238799972407401</v>
      </c>
    </row>
    <row r="36039" spans="1:6">
      <c r="A36039">
        <v>2048</v>
      </c>
      <c r="B36039" t="s">
        <v>1062</v>
      </c>
      <c r="C36039" t="s">
        <v>1022</v>
      </c>
      <c r="D36039" t="s">
        <v>972</v>
      </c>
      <c r="E36039" t="s">
        <v>1018</v>
      </c>
      <c r="F36039" s="86">
        <v>4.0235453865249999</v>
      </c>
    </row>
    <row r="36040" spans="1:6">
      <c r="A36040">
        <v>2049</v>
      </c>
      <c r="B36040" t="s">
        <v>1062</v>
      </c>
      <c r="C36040" t="s">
        <v>1022</v>
      </c>
      <c r="D36040" t="s">
        <v>972</v>
      </c>
      <c r="E36040" t="s">
        <v>1018</v>
      </c>
      <c r="F36040" s="86">
        <v>4.1213979227737099</v>
      </c>
    </row>
    <row r="36041" spans="1:6">
      <c r="A36041">
        <v>2050</v>
      </c>
      <c r="B36041" t="s">
        <v>1062</v>
      </c>
      <c r="C36041" t="s">
        <v>1022</v>
      </c>
      <c r="D36041" t="s">
        <v>972</v>
      </c>
      <c r="E36041" t="s">
        <v>1018</v>
      </c>
      <c r="F36041" s="86">
        <v>4.21724410345566</v>
      </c>
    </row>
    <row r="36042" spans="1:6">
      <c r="A36042">
        <v>2017</v>
      </c>
      <c r="B36042" t="s">
        <v>1063</v>
      </c>
      <c r="C36042" t="s">
        <v>1022</v>
      </c>
      <c r="D36042" t="s">
        <v>972</v>
      </c>
      <c r="E36042" t="s">
        <v>1018</v>
      </c>
      <c r="F36042" s="86">
        <v>142671.63207248901</v>
      </c>
    </row>
    <row r="36043" spans="1:6">
      <c r="A36043">
        <v>2018</v>
      </c>
      <c r="B36043" t="s">
        <v>1063</v>
      </c>
      <c r="C36043" t="s">
        <v>1022</v>
      </c>
      <c r="D36043" t="s">
        <v>972</v>
      </c>
      <c r="E36043" t="s">
        <v>1018</v>
      </c>
      <c r="F36043" s="86">
        <v>144485.64290394599</v>
      </c>
    </row>
    <row r="36044" spans="1:6">
      <c r="A36044">
        <v>2019</v>
      </c>
      <c r="B36044" t="s">
        <v>1063</v>
      </c>
      <c r="C36044" t="s">
        <v>1022</v>
      </c>
      <c r="D36044" t="s">
        <v>972</v>
      </c>
      <c r="E36044" t="s">
        <v>1018</v>
      </c>
      <c r="F36044" s="86">
        <v>142846.98996770001</v>
      </c>
    </row>
    <row r="36045" spans="1:6">
      <c r="A36045">
        <v>2020</v>
      </c>
      <c r="B36045" t="s">
        <v>1063</v>
      </c>
      <c r="C36045" t="s">
        <v>1022</v>
      </c>
      <c r="D36045" t="s">
        <v>972</v>
      </c>
      <c r="E36045" t="s">
        <v>1018</v>
      </c>
      <c r="F36045" s="86">
        <v>140957.68549986501</v>
      </c>
    </row>
    <row r="36046" spans="1:6">
      <c r="A36046">
        <v>2021</v>
      </c>
      <c r="B36046" t="s">
        <v>1063</v>
      </c>
      <c r="C36046" t="s">
        <v>1022</v>
      </c>
      <c r="D36046" t="s">
        <v>972</v>
      </c>
      <c r="E36046" t="s">
        <v>1018</v>
      </c>
      <c r="F36046" s="86">
        <v>139033.574926542</v>
      </c>
    </row>
    <row r="36047" spans="1:6">
      <c r="A36047">
        <v>2022</v>
      </c>
      <c r="B36047" t="s">
        <v>1063</v>
      </c>
      <c r="C36047" t="s">
        <v>1022</v>
      </c>
      <c r="D36047" t="s">
        <v>972</v>
      </c>
      <c r="E36047" t="s">
        <v>1018</v>
      </c>
      <c r="F36047" s="86">
        <v>137245.05308891699</v>
      </c>
    </row>
    <row r="36048" spans="1:6">
      <c r="A36048">
        <v>2023</v>
      </c>
      <c r="B36048" t="s">
        <v>1063</v>
      </c>
      <c r="C36048" t="s">
        <v>1022</v>
      </c>
      <c r="D36048" t="s">
        <v>972</v>
      </c>
      <c r="E36048" t="s">
        <v>1018</v>
      </c>
      <c r="F36048" s="86">
        <v>135588.05076188801</v>
      </c>
    </row>
    <row r="36049" spans="1:6">
      <c r="A36049">
        <v>2024</v>
      </c>
      <c r="B36049" t="s">
        <v>1063</v>
      </c>
      <c r="C36049" t="s">
        <v>1022</v>
      </c>
      <c r="D36049" t="s">
        <v>972</v>
      </c>
      <c r="E36049" t="s">
        <v>1018</v>
      </c>
      <c r="F36049" s="86">
        <v>134055.985163415</v>
      </c>
    </row>
    <row r="36050" spans="1:6">
      <c r="A36050">
        <v>2025</v>
      </c>
      <c r="B36050" t="s">
        <v>1063</v>
      </c>
      <c r="C36050" t="s">
        <v>1022</v>
      </c>
      <c r="D36050" t="s">
        <v>972</v>
      </c>
      <c r="E36050" t="s">
        <v>1018</v>
      </c>
      <c r="F36050" s="86">
        <v>132577.276253811</v>
      </c>
    </row>
    <row r="36051" spans="1:6">
      <c r="A36051">
        <v>2026</v>
      </c>
      <c r="B36051" t="s">
        <v>1063</v>
      </c>
      <c r="C36051" t="s">
        <v>1022</v>
      </c>
      <c r="D36051" t="s">
        <v>972</v>
      </c>
      <c r="E36051" t="s">
        <v>1018</v>
      </c>
      <c r="F36051" s="86">
        <v>131286.449158982</v>
      </c>
    </row>
    <row r="36052" spans="1:6">
      <c r="A36052">
        <v>2027</v>
      </c>
      <c r="B36052" t="s">
        <v>1063</v>
      </c>
      <c r="C36052" t="s">
        <v>1022</v>
      </c>
      <c r="D36052" t="s">
        <v>972</v>
      </c>
      <c r="E36052" t="s">
        <v>1018</v>
      </c>
      <c r="F36052" s="86">
        <v>130122.95432188699</v>
      </c>
    </row>
    <row r="36053" spans="1:6">
      <c r="A36053">
        <v>2028</v>
      </c>
      <c r="B36053" t="s">
        <v>1063</v>
      </c>
      <c r="C36053" t="s">
        <v>1022</v>
      </c>
      <c r="D36053" t="s">
        <v>972</v>
      </c>
      <c r="E36053" t="s">
        <v>1018</v>
      </c>
      <c r="F36053" s="86">
        <v>129103.937324232</v>
      </c>
    </row>
    <row r="36054" spans="1:6">
      <c r="A36054">
        <v>2029</v>
      </c>
      <c r="B36054" t="s">
        <v>1063</v>
      </c>
      <c r="C36054" t="s">
        <v>1022</v>
      </c>
      <c r="D36054" t="s">
        <v>972</v>
      </c>
      <c r="E36054" t="s">
        <v>1018</v>
      </c>
      <c r="F36054" s="86">
        <v>128227.39150077901</v>
      </c>
    </row>
    <row r="36055" spans="1:6">
      <c r="A36055">
        <v>2030</v>
      </c>
      <c r="B36055" t="s">
        <v>1063</v>
      </c>
      <c r="C36055" t="s">
        <v>1022</v>
      </c>
      <c r="D36055" t="s">
        <v>972</v>
      </c>
      <c r="E36055" t="s">
        <v>1018</v>
      </c>
      <c r="F36055" s="86">
        <v>127460.676343955</v>
      </c>
    </row>
    <row r="36056" spans="1:6">
      <c r="A36056">
        <v>2031</v>
      </c>
      <c r="B36056" t="s">
        <v>1063</v>
      </c>
      <c r="C36056" t="s">
        <v>1022</v>
      </c>
      <c r="D36056" t="s">
        <v>972</v>
      </c>
      <c r="E36056" t="s">
        <v>1018</v>
      </c>
      <c r="F36056" s="86">
        <v>126916.582217724</v>
      </c>
    </row>
    <row r="36057" spans="1:6">
      <c r="A36057">
        <v>2032</v>
      </c>
      <c r="B36057" t="s">
        <v>1063</v>
      </c>
      <c r="C36057" t="s">
        <v>1022</v>
      </c>
      <c r="D36057" t="s">
        <v>972</v>
      </c>
      <c r="E36057" t="s">
        <v>1018</v>
      </c>
      <c r="F36057" s="86">
        <v>126468.696764979</v>
      </c>
    </row>
    <row r="36058" spans="1:6">
      <c r="A36058">
        <v>2033</v>
      </c>
      <c r="B36058" t="s">
        <v>1063</v>
      </c>
      <c r="C36058" t="s">
        <v>1022</v>
      </c>
      <c r="D36058" t="s">
        <v>972</v>
      </c>
      <c r="E36058" t="s">
        <v>1018</v>
      </c>
      <c r="F36058" s="86">
        <v>126032.026922556</v>
      </c>
    </row>
    <row r="36059" spans="1:6">
      <c r="A36059">
        <v>2034</v>
      </c>
      <c r="B36059" t="s">
        <v>1063</v>
      </c>
      <c r="C36059" t="s">
        <v>1022</v>
      </c>
      <c r="D36059" t="s">
        <v>972</v>
      </c>
      <c r="E36059" t="s">
        <v>1018</v>
      </c>
      <c r="F36059" s="86">
        <v>125619.43912200299</v>
      </c>
    </row>
    <row r="36060" spans="1:6">
      <c r="A36060">
        <v>2035</v>
      </c>
      <c r="B36060" t="s">
        <v>1063</v>
      </c>
      <c r="C36060" t="s">
        <v>1022</v>
      </c>
      <c r="D36060" t="s">
        <v>972</v>
      </c>
      <c r="E36060" t="s">
        <v>1018</v>
      </c>
      <c r="F36060" s="86">
        <v>125242.76210936</v>
      </c>
    </row>
    <row r="36061" spans="1:6">
      <c r="A36061">
        <v>2036</v>
      </c>
      <c r="B36061" t="s">
        <v>1063</v>
      </c>
      <c r="C36061" t="s">
        <v>1022</v>
      </c>
      <c r="D36061" t="s">
        <v>972</v>
      </c>
      <c r="E36061" t="s">
        <v>1018</v>
      </c>
      <c r="F36061" s="86">
        <v>124889.186381757</v>
      </c>
    </row>
    <row r="36062" spans="1:6">
      <c r="A36062">
        <v>2037</v>
      </c>
      <c r="B36062" t="s">
        <v>1063</v>
      </c>
      <c r="C36062" t="s">
        <v>1022</v>
      </c>
      <c r="D36062" t="s">
        <v>972</v>
      </c>
      <c r="E36062" t="s">
        <v>1018</v>
      </c>
      <c r="F36062" s="86">
        <v>124470.227839051</v>
      </c>
    </row>
    <row r="36063" spans="1:6">
      <c r="A36063">
        <v>2038</v>
      </c>
      <c r="B36063" t="s">
        <v>1063</v>
      </c>
      <c r="C36063" t="s">
        <v>1022</v>
      </c>
      <c r="D36063" t="s">
        <v>972</v>
      </c>
      <c r="E36063" t="s">
        <v>1018</v>
      </c>
      <c r="F36063" s="86">
        <v>124102.802722108</v>
      </c>
    </row>
    <row r="36064" spans="1:6">
      <c r="A36064">
        <v>2039</v>
      </c>
      <c r="B36064" t="s">
        <v>1063</v>
      </c>
      <c r="C36064" t="s">
        <v>1022</v>
      </c>
      <c r="D36064" t="s">
        <v>972</v>
      </c>
      <c r="E36064" t="s">
        <v>1018</v>
      </c>
      <c r="F36064" s="86">
        <v>123781.067244363</v>
      </c>
    </row>
    <row r="36065" spans="1:6">
      <c r="A36065">
        <v>2040</v>
      </c>
      <c r="B36065" t="s">
        <v>1063</v>
      </c>
      <c r="C36065" t="s">
        <v>1022</v>
      </c>
      <c r="D36065" t="s">
        <v>972</v>
      </c>
      <c r="E36065" t="s">
        <v>1018</v>
      </c>
      <c r="F36065" s="86">
        <v>123525.239065801</v>
      </c>
    </row>
    <row r="36066" spans="1:6">
      <c r="A36066">
        <v>2041</v>
      </c>
      <c r="B36066" t="s">
        <v>1063</v>
      </c>
      <c r="C36066" t="s">
        <v>1022</v>
      </c>
      <c r="D36066" t="s">
        <v>972</v>
      </c>
      <c r="E36066" t="s">
        <v>1018</v>
      </c>
      <c r="F36066" s="86">
        <v>123371.754749838</v>
      </c>
    </row>
    <row r="36067" spans="1:6">
      <c r="A36067">
        <v>2042</v>
      </c>
      <c r="B36067" t="s">
        <v>1063</v>
      </c>
      <c r="C36067" t="s">
        <v>1022</v>
      </c>
      <c r="D36067" t="s">
        <v>972</v>
      </c>
      <c r="E36067" t="s">
        <v>1018</v>
      </c>
      <c r="F36067" s="86">
        <v>123425.09617915501</v>
      </c>
    </row>
    <row r="36068" spans="1:6">
      <c r="A36068">
        <v>2043</v>
      </c>
      <c r="B36068" t="s">
        <v>1063</v>
      </c>
      <c r="C36068" t="s">
        <v>1022</v>
      </c>
      <c r="D36068" t="s">
        <v>972</v>
      </c>
      <c r="E36068" t="s">
        <v>1018</v>
      </c>
      <c r="F36068" s="86">
        <v>123659.154397866</v>
      </c>
    </row>
    <row r="36069" spans="1:6">
      <c r="A36069">
        <v>2044</v>
      </c>
      <c r="B36069" t="s">
        <v>1063</v>
      </c>
      <c r="C36069" t="s">
        <v>1022</v>
      </c>
      <c r="D36069" t="s">
        <v>972</v>
      </c>
      <c r="E36069" t="s">
        <v>1018</v>
      </c>
      <c r="F36069" s="86">
        <v>124033.661827192</v>
      </c>
    </row>
    <row r="36070" spans="1:6">
      <c r="A36070">
        <v>2045</v>
      </c>
      <c r="B36070" t="s">
        <v>1063</v>
      </c>
      <c r="C36070" t="s">
        <v>1022</v>
      </c>
      <c r="D36070" t="s">
        <v>972</v>
      </c>
      <c r="E36070" t="s">
        <v>1018</v>
      </c>
      <c r="F36070" s="86">
        <v>124518.38701252</v>
      </c>
    </row>
    <row r="36071" spans="1:6">
      <c r="A36071">
        <v>2046</v>
      </c>
      <c r="B36071" t="s">
        <v>1063</v>
      </c>
      <c r="C36071" t="s">
        <v>1022</v>
      </c>
      <c r="D36071" t="s">
        <v>972</v>
      </c>
      <c r="E36071" t="s">
        <v>1018</v>
      </c>
      <c r="F36071" s="86">
        <v>125201.03067721101</v>
      </c>
    </row>
    <row r="36072" spans="1:6">
      <c r="A36072">
        <v>2047</v>
      </c>
      <c r="B36072" t="s">
        <v>1063</v>
      </c>
      <c r="C36072" t="s">
        <v>1022</v>
      </c>
      <c r="D36072" t="s">
        <v>972</v>
      </c>
      <c r="E36072" t="s">
        <v>1018</v>
      </c>
      <c r="F36072" s="86">
        <v>125983.67387807299</v>
      </c>
    </row>
    <row r="36073" spans="1:6">
      <c r="A36073">
        <v>2048</v>
      </c>
      <c r="B36073" t="s">
        <v>1063</v>
      </c>
      <c r="C36073" t="s">
        <v>1022</v>
      </c>
      <c r="D36073" t="s">
        <v>972</v>
      </c>
      <c r="E36073" t="s">
        <v>1018</v>
      </c>
      <c r="F36073" s="86">
        <v>126756.14533204</v>
      </c>
    </row>
    <row r="36074" spans="1:6">
      <c r="A36074">
        <v>2049</v>
      </c>
      <c r="B36074" t="s">
        <v>1063</v>
      </c>
      <c r="C36074" t="s">
        <v>1022</v>
      </c>
      <c r="D36074" t="s">
        <v>972</v>
      </c>
      <c r="E36074" t="s">
        <v>1018</v>
      </c>
      <c r="F36074" s="86">
        <v>127558.889889981</v>
      </c>
    </row>
    <row r="36075" spans="1:6">
      <c r="A36075">
        <v>2050</v>
      </c>
      <c r="B36075" t="s">
        <v>1063</v>
      </c>
      <c r="C36075" t="s">
        <v>1022</v>
      </c>
      <c r="D36075" t="s">
        <v>972</v>
      </c>
      <c r="E36075" t="s">
        <v>1018</v>
      </c>
      <c r="F36075" s="86">
        <v>128315.751911299</v>
      </c>
    </row>
    <row r="36076" spans="1:6">
      <c r="A36076">
        <v>2017</v>
      </c>
      <c r="B36076" t="s">
        <v>1064</v>
      </c>
      <c r="C36076" t="s">
        <v>1022</v>
      </c>
      <c r="D36076" t="s">
        <v>972</v>
      </c>
      <c r="E36076" t="s">
        <v>1018</v>
      </c>
      <c r="F36076" s="86">
        <v>8720.2896497723905</v>
      </c>
    </row>
    <row r="36077" spans="1:6">
      <c r="A36077">
        <v>2018</v>
      </c>
      <c r="B36077" t="s">
        <v>1064</v>
      </c>
      <c r="C36077" t="s">
        <v>1022</v>
      </c>
      <c r="D36077" t="s">
        <v>972</v>
      </c>
      <c r="E36077" t="s">
        <v>1018</v>
      </c>
      <c r="F36077" s="86">
        <v>8347.2680427475098</v>
      </c>
    </row>
    <row r="36078" spans="1:6">
      <c r="A36078">
        <v>2019</v>
      </c>
      <c r="B36078" t="s">
        <v>1064</v>
      </c>
      <c r="C36078" t="s">
        <v>1022</v>
      </c>
      <c r="D36078" t="s">
        <v>972</v>
      </c>
      <c r="E36078" t="s">
        <v>1018</v>
      </c>
      <c r="F36078" s="86">
        <v>8246.6468270270598</v>
      </c>
    </row>
    <row r="36079" spans="1:6">
      <c r="A36079">
        <v>2020</v>
      </c>
      <c r="B36079" t="s">
        <v>1064</v>
      </c>
      <c r="C36079" t="s">
        <v>1022</v>
      </c>
      <c r="D36079" t="s">
        <v>972</v>
      </c>
      <c r="E36079" t="s">
        <v>1018</v>
      </c>
      <c r="F36079" s="86">
        <v>8135.09765952826</v>
      </c>
    </row>
    <row r="36080" spans="1:6">
      <c r="A36080">
        <v>2021</v>
      </c>
      <c r="B36080" t="s">
        <v>1064</v>
      </c>
      <c r="C36080" t="s">
        <v>1022</v>
      </c>
      <c r="D36080" t="s">
        <v>972</v>
      </c>
      <c r="E36080" t="s">
        <v>1018</v>
      </c>
      <c r="F36080" s="86">
        <v>8018.3163676754102</v>
      </c>
    </row>
    <row r="36081" spans="1:6">
      <c r="A36081">
        <v>2022</v>
      </c>
      <c r="B36081" t="s">
        <v>1064</v>
      </c>
      <c r="C36081" t="s">
        <v>1022</v>
      </c>
      <c r="D36081" t="s">
        <v>972</v>
      </c>
      <c r="E36081" t="s">
        <v>1018</v>
      </c>
      <c r="F36081" s="86">
        <v>7915.4955728310997</v>
      </c>
    </row>
    <row r="36082" spans="1:6">
      <c r="A36082">
        <v>2023</v>
      </c>
      <c r="B36082" t="s">
        <v>1064</v>
      </c>
      <c r="C36082" t="s">
        <v>1022</v>
      </c>
      <c r="D36082" t="s">
        <v>972</v>
      </c>
      <c r="E36082" t="s">
        <v>1018</v>
      </c>
      <c r="F36082" s="86">
        <v>7819.3676026245003</v>
      </c>
    </row>
    <row r="36083" spans="1:6">
      <c r="A36083">
        <v>2024</v>
      </c>
      <c r="B36083" t="s">
        <v>1064</v>
      </c>
      <c r="C36083" t="s">
        <v>1022</v>
      </c>
      <c r="D36083" t="s">
        <v>972</v>
      </c>
      <c r="E36083" t="s">
        <v>1018</v>
      </c>
      <c r="F36083" s="86">
        <v>7728.7509840724097</v>
      </c>
    </row>
    <row r="36084" spans="1:6">
      <c r="A36084">
        <v>2025</v>
      </c>
      <c r="B36084" t="s">
        <v>1064</v>
      </c>
      <c r="C36084" t="s">
        <v>1022</v>
      </c>
      <c r="D36084" t="s">
        <v>972</v>
      </c>
      <c r="E36084" t="s">
        <v>1018</v>
      </c>
      <c r="F36084" s="86">
        <v>7642.88444232027</v>
      </c>
    </row>
    <row r="36085" spans="1:6">
      <c r="A36085">
        <v>2026</v>
      </c>
      <c r="B36085" t="s">
        <v>1064</v>
      </c>
      <c r="C36085" t="s">
        <v>1022</v>
      </c>
      <c r="D36085" t="s">
        <v>972</v>
      </c>
      <c r="E36085" t="s">
        <v>1018</v>
      </c>
      <c r="F36085" s="86">
        <v>7562.3342139106699</v>
      </c>
    </row>
    <row r="36086" spans="1:6">
      <c r="A36086">
        <v>2027</v>
      </c>
      <c r="B36086" t="s">
        <v>1064</v>
      </c>
      <c r="C36086" t="s">
        <v>1022</v>
      </c>
      <c r="D36086" t="s">
        <v>972</v>
      </c>
      <c r="E36086" t="s">
        <v>1018</v>
      </c>
      <c r="F36086" s="86">
        <v>7479.2701262832497</v>
      </c>
    </row>
    <row r="36087" spans="1:6">
      <c r="A36087">
        <v>2028</v>
      </c>
      <c r="B36087" t="s">
        <v>1064</v>
      </c>
      <c r="C36087" t="s">
        <v>1022</v>
      </c>
      <c r="D36087" t="s">
        <v>972</v>
      </c>
      <c r="E36087" t="s">
        <v>1018</v>
      </c>
      <c r="F36087" s="86">
        <v>7410.4355247727699</v>
      </c>
    </row>
    <row r="36088" spans="1:6">
      <c r="A36088">
        <v>2029</v>
      </c>
      <c r="B36088" t="s">
        <v>1064</v>
      </c>
      <c r="C36088" t="s">
        <v>1022</v>
      </c>
      <c r="D36088" t="s">
        <v>972</v>
      </c>
      <c r="E36088" t="s">
        <v>1018</v>
      </c>
      <c r="F36088" s="86">
        <v>7350.9537632628599</v>
      </c>
    </row>
    <row r="36089" spans="1:6">
      <c r="A36089">
        <v>2030</v>
      </c>
      <c r="B36089" t="s">
        <v>1064</v>
      </c>
      <c r="C36089" t="s">
        <v>1022</v>
      </c>
      <c r="D36089" t="s">
        <v>972</v>
      </c>
      <c r="E36089" t="s">
        <v>1018</v>
      </c>
      <c r="F36089" s="86">
        <v>7302.1956962905597</v>
      </c>
    </row>
    <row r="36090" spans="1:6">
      <c r="A36090">
        <v>2031</v>
      </c>
      <c r="B36090" t="s">
        <v>1064</v>
      </c>
      <c r="C36090" t="s">
        <v>1022</v>
      </c>
      <c r="D36090" t="s">
        <v>972</v>
      </c>
      <c r="E36090" t="s">
        <v>1018</v>
      </c>
      <c r="F36090" s="86">
        <v>7260.2323129882498</v>
      </c>
    </row>
    <row r="36091" spans="1:6">
      <c r="A36091">
        <v>2032</v>
      </c>
      <c r="B36091" t="s">
        <v>1064</v>
      </c>
      <c r="C36091" t="s">
        <v>1022</v>
      </c>
      <c r="D36091" t="s">
        <v>972</v>
      </c>
      <c r="E36091" t="s">
        <v>1018</v>
      </c>
      <c r="F36091" s="86">
        <v>7221.9582865631</v>
      </c>
    </row>
    <row r="36092" spans="1:6">
      <c r="A36092">
        <v>2033</v>
      </c>
      <c r="B36092" t="s">
        <v>1064</v>
      </c>
      <c r="C36092" t="s">
        <v>1022</v>
      </c>
      <c r="D36092" t="s">
        <v>972</v>
      </c>
      <c r="E36092" t="s">
        <v>1018</v>
      </c>
      <c r="F36092" s="86">
        <v>7190.13012260705</v>
      </c>
    </row>
    <row r="36093" spans="1:6">
      <c r="A36093">
        <v>2034</v>
      </c>
      <c r="B36093" t="s">
        <v>1064</v>
      </c>
      <c r="C36093" t="s">
        <v>1022</v>
      </c>
      <c r="D36093" t="s">
        <v>972</v>
      </c>
      <c r="E36093" t="s">
        <v>1018</v>
      </c>
      <c r="F36093" s="86">
        <v>7166.78000761557</v>
      </c>
    </row>
    <row r="36094" spans="1:6">
      <c r="A36094">
        <v>2035</v>
      </c>
      <c r="B36094" t="s">
        <v>1064</v>
      </c>
      <c r="C36094" t="s">
        <v>1022</v>
      </c>
      <c r="D36094" t="s">
        <v>972</v>
      </c>
      <c r="E36094" t="s">
        <v>1018</v>
      </c>
      <c r="F36094" s="86">
        <v>7150.24618113002</v>
      </c>
    </row>
    <row r="36095" spans="1:6">
      <c r="A36095">
        <v>2036</v>
      </c>
      <c r="B36095" t="s">
        <v>1064</v>
      </c>
      <c r="C36095" t="s">
        <v>1022</v>
      </c>
      <c r="D36095" t="s">
        <v>972</v>
      </c>
      <c r="E36095" t="s">
        <v>1018</v>
      </c>
      <c r="F36095" s="86">
        <v>7138.0738282640496</v>
      </c>
    </row>
    <row r="36096" spans="1:6">
      <c r="A36096">
        <v>2037</v>
      </c>
      <c r="B36096" t="s">
        <v>1064</v>
      </c>
      <c r="C36096" t="s">
        <v>1022</v>
      </c>
      <c r="D36096" t="s">
        <v>972</v>
      </c>
      <c r="E36096" t="s">
        <v>1018</v>
      </c>
      <c r="F36096" s="86">
        <v>7129.4501344661003</v>
      </c>
    </row>
    <row r="36097" spans="1:6">
      <c r="A36097">
        <v>2038</v>
      </c>
      <c r="B36097" t="s">
        <v>1064</v>
      </c>
      <c r="C36097" t="s">
        <v>1022</v>
      </c>
      <c r="D36097" t="s">
        <v>972</v>
      </c>
      <c r="E36097" t="s">
        <v>1018</v>
      </c>
      <c r="F36097" s="86">
        <v>7125.0881721508104</v>
      </c>
    </row>
    <row r="36098" spans="1:6">
      <c r="A36098">
        <v>2039</v>
      </c>
      <c r="B36098" t="s">
        <v>1064</v>
      </c>
      <c r="C36098" t="s">
        <v>1022</v>
      </c>
      <c r="D36098" t="s">
        <v>972</v>
      </c>
      <c r="E36098" t="s">
        <v>1018</v>
      </c>
      <c r="F36098" s="86">
        <v>7124.17056384019</v>
      </c>
    </row>
    <row r="36099" spans="1:6">
      <c r="A36099">
        <v>2040</v>
      </c>
      <c r="B36099" t="s">
        <v>1064</v>
      </c>
      <c r="C36099" t="s">
        <v>1022</v>
      </c>
      <c r="D36099" t="s">
        <v>972</v>
      </c>
      <c r="E36099" t="s">
        <v>1018</v>
      </c>
      <c r="F36099" s="86">
        <v>7126.90248065388</v>
      </c>
    </row>
    <row r="36100" spans="1:6">
      <c r="A36100">
        <v>2041</v>
      </c>
      <c r="B36100" t="s">
        <v>1064</v>
      </c>
      <c r="C36100" t="s">
        <v>1022</v>
      </c>
      <c r="D36100" t="s">
        <v>972</v>
      </c>
      <c r="E36100" t="s">
        <v>1018</v>
      </c>
      <c r="F36100" s="86">
        <v>7140.1827589641998</v>
      </c>
    </row>
    <row r="36101" spans="1:6">
      <c r="A36101">
        <v>2042</v>
      </c>
      <c r="B36101" t="s">
        <v>1064</v>
      </c>
      <c r="C36101" t="s">
        <v>1022</v>
      </c>
      <c r="D36101" t="s">
        <v>972</v>
      </c>
      <c r="E36101" t="s">
        <v>1018</v>
      </c>
      <c r="F36101" s="86">
        <v>7182.4983115293599</v>
      </c>
    </row>
    <row r="36102" spans="1:6">
      <c r="A36102">
        <v>2043</v>
      </c>
      <c r="B36102" t="s">
        <v>1064</v>
      </c>
      <c r="C36102" t="s">
        <v>1022</v>
      </c>
      <c r="D36102" t="s">
        <v>972</v>
      </c>
      <c r="E36102" t="s">
        <v>1018</v>
      </c>
      <c r="F36102" s="86">
        <v>7228.7302241739599</v>
      </c>
    </row>
    <row r="36103" spans="1:6">
      <c r="A36103">
        <v>2044</v>
      </c>
      <c r="B36103" t="s">
        <v>1064</v>
      </c>
      <c r="C36103" t="s">
        <v>1022</v>
      </c>
      <c r="D36103" t="s">
        <v>972</v>
      </c>
      <c r="E36103" t="s">
        <v>1018</v>
      </c>
      <c r="F36103" s="86">
        <v>7277.9217742580504</v>
      </c>
    </row>
    <row r="36104" spans="1:6">
      <c r="A36104">
        <v>2045</v>
      </c>
      <c r="B36104" t="s">
        <v>1064</v>
      </c>
      <c r="C36104" t="s">
        <v>1022</v>
      </c>
      <c r="D36104" t="s">
        <v>972</v>
      </c>
      <c r="E36104" t="s">
        <v>1018</v>
      </c>
      <c r="F36104" s="86">
        <v>7329.2404718545204</v>
      </c>
    </row>
    <row r="36105" spans="1:6">
      <c r="A36105">
        <v>2046</v>
      </c>
      <c r="B36105" t="s">
        <v>1064</v>
      </c>
      <c r="C36105" t="s">
        <v>1022</v>
      </c>
      <c r="D36105" t="s">
        <v>972</v>
      </c>
      <c r="E36105" t="s">
        <v>1018</v>
      </c>
      <c r="F36105" s="86">
        <v>7381.5155034712698</v>
      </c>
    </row>
    <row r="36106" spans="1:6">
      <c r="A36106">
        <v>2047</v>
      </c>
      <c r="B36106" t="s">
        <v>1064</v>
      </c>
      <c r="C36106" t="s">
        <v>1022</v>
      </c>
      <c r="D36106" t="s">
        <v>972</v>
      </c>
      <c r="E36106" t="s">
        <v>1018</v>
      </c>
      <c r="F36106" s="86">
        <v>7433.4756400187198</v>
      </c>
    </row>
    <row r="36107" spans="1:6">
      <c r="A36107">
        <v>2048</v>
      </c>
      <c r="B36107" t="s">
        <v>1064</v>
      </c>
      <c r="C36107" t="s">
        <v>1022</v>
      </c>
      <c r="D36107" t="s">
        <v>972</v>
      </c>
      <c r="E36107" t="s">
        <v>1018</v>
      </c>
      <c r="F36107" s="86">
        <v>7483.6596156624701</v>
      </c>
    </row>
    <row r="36108" spans="1:6">
      <c r="A36108">
        <v>2049</v>
      </c>
      <c r="B36108" t="s">
        <v>1064</v>
      </c>
      <c r="C36108" t="s">
        <v>1022</v>
      </c>
      <c r="D36108" t="s">
        <v>972</v>
      </c>
      <c r="E36108" t="s">
        <v>1018</v>
      </c>
      <c r="F36108" s="86">
        <v>7531.8059848611902</v>
      </c>
    </row>
    <row r="36109" spans="1:6">
      <c r="A36109">
        <v>2050</v>
      </c>
      <c r="B36109" t="s">
        <v>1064</v>
      </c>
      <c r="C36109" t="s">
        <v>1022</v>
      </c>
      <c r="D36109" t="s">
        <v>972</v>
      </c>
      <c r="E36109" t="s">
        <v>1018</v>
      </c>
      <c r="F36109" s="86">
        <v>7578.1700189419998</v>
      </c>
    </row>
    <row r="36110" spans="1:6">
      <c r="A36110">
        <v>2017</v>
      </c>
      <c r="B36110" t="s">
        <v>1065</v>
      </c>
      <c r="C36110" t="s">
        <v>1022</v>
      </c>
      <c r="D36110" t="s">
        <v>972</v>
      </c>
      <c r="E36110" t="s">
        <v>1018</v>
      </c>
      <c r="F36110" s="86">
        <v>220825.17869382299</v>
      </c>
    </row>
    <row r="36111" spans="1:6">
      <c r="A36111">
        <v>2018</v>
      </c>
      <c r="B36111" t="s">
        <v>1065</v>
      </c>
      <c r="C36111" t="s">
        <v>1022</v>
      </c>
      <c r="D36111" t="s">
        <v>972</v>
      </c>
      <c r="E36111" t="s">
        <v>1018</v>
      </c>
      <c r="F36111" s="86">
        <v>219664.242699419</v>
      </c>
    </row>
    <row r="36112" spans="1:6">
      <c r="A36112">
        <v>2019</v>
      </c>
      <c r="B36112" t="s">
        <v>1065</v>
      </c>
      <c r="C36112" t="s">
        <v>1022</v>
      </c>
      <c r="D36112" t="s">
        <v>972</v>
      </c>
      <c r="E36112" t="s">
        <v>1018</v>
      </c>
      <c r="F36112" s="86">
        <v>217438.73454063799</v>
      </c>
    </row>
    <row r="36113" spans="1:6">
      <c r="A36113">
        <v>2020</v>
      </c>
      <c r="B36113" t="s">
        <v>1065</v>
      </c>
      <c r="C36113" t="s">
        <v>1022</v>
      </c>
      <c r="D36113" t="s">
        <v>972</v>
      </c>
      <c r="E36113" t="s">
        <v>1018</v>
      </c>
      <c r="F36113" s="86">
        <v>214661.106652788</v>
      </c>
    </row>
    <row r="36114" spans="1:6">
      <c r="A36114">
        <v>2021</v>
      </c>
      <c r="B36114" t="s">
        <v>1065</v>
      </c>
      <c r="C36114" t="s">
        <v>1022</v>
      </c>
      <c r="D36114" t="s">
        <v>972</v>
      </c>
      <c r="E36114" t="s">
        <v>1018</v>
      </c>
      <c r="F36114" s="86">
        <v>211699.194445453</v>
      </c>
    </row>
    <row r="36115" spans="1:6">
      <c r="A36115">
        <v>2022</v>
      </c>
      <c r="B36115" t="s">
        <v>1065</v>
      </c>
      <c r="C36115" t="s">
        <v>1022</v>
      </c>
      <c r="D36115" t="s">
        <v>972</v>
      </c>
      <c r="E36115" t="s">
        <v>1018</v>
      </c>
      <c r="F36115" s="86">
        <v>208892.64753881199</v>
      </c>
    </row>
    <row r="36116" spans="1:6">
      <c r="A36116">
        <v>2023</v>
      </c>
      <c r="B36116" t="s">
        <v>1065</v>
      </c>
      <c r="C36116" t="s">
        <v>1022</v>
      </c>
      <c r="D36116" t="s">
        <v>972</v>
      </c>
      <c r="E36116" t="s">
        <v>1018</v>
      </c>
      <c r="F36116" s="86">
        <v>206197.43267382699</v>
      </c>
    </row>
    <row r="36117" spans="1:6">
      <c r="A36117">
        <v>2024</v>
      </c>
      <c r="B36117" t="s">
        <v>1065</v>
      </c>
      <c r="C36117" t="s">
        <v>1022</v>
      </c>
      <c r="D36117" t="s">
        <v>972</v>
      </c>
      <c r="E36117" t="s">
        <v>1018</v>
      </c>
      <c r="F36117" s="86">
        <v>203615.396623554</v>
      </c>
    </row>
    <row r="36118" spans="1:6">
      <c r="A36118">
        <v>2025</v>
      </c>
      <c r="B36118" t="s">
        <v>1065</v>
      </c>
      <c r="C36118" t="s">
        <v>1022</v>
      </c>
      <c r="D36118" t="s">
        <v>972</v>
      </c>
      <c r="E36118" t="s">
        <v>1018</v>
      </c>
      <c r="F36118" s="86">
        <v>201147.170770458</v>
      </c>
    </row>
    <row r="36119" spans="1:6">
      <c r="A36119">
        <v>2026</v>
      </c>
      <c r="B36119" t="s">
        <v>1065</v>
      </c>
      <c r="C36119" t="s">
        <v>1022</v>
      </c>
      <c r="D36119" t="s">
        <v>972</v>
      </c>
      <c r="E36119" t="s">
        <v>1018</v>
      </c>
      <c r="F36119" s="86">
        <v>198844.82532300899</v>
      </c>
    </row>
    <row r="36120" spans="1:6">
      <c r="A36120">
        <v>2027</v>
      </c>
      <c r="B36120" t="s">
        <v>1065</v>
      </c>
      <c r="C36120" t="s">
        <v>1022</v>
      </c>
      <c r="D36120" t="s">
        <v>972</v>
      </c>
      <c r="E36120" t="s">
        <v>1018</v>
      </c>
      <c r="F36120" s="86">
        <v>196707.11365431</v>
      </c>
    </row>
    <row r="36121" spans="1:6">
      <c r="A36121">
        <v>2028</v>
      </c>
      <c r="B36121" t="s">
        <v>1065</v>
      </c>
      <c r="C36121" t="s">
        <v>1022</v>
      </c>
      <c r="D36121" t="s">
        <v>972</v>
      </c>
      <c r="E36121" t="s">
        <v>1018</v>
      </c>
      <c r="F36121" s="86">
        <v>194764.00419355999</v>
      </c>
    </row>
    <row r="36122" spans="1:6">
      <c r="A36122">
        <v>2029</v>
      </c>
      <c r="B36122" t="s">
        <v>1065</v>
      </c>
      <c r="C36122" t="s">
        <v>1022</v>
      </c>
      <c r="D36122" t="s">
        <v>972</v>
      </c>
      <c r="E36122" t="s">
        <v>1018</v>
      </c>
      <c r="F36122" s="86">
        <v>192932.17900278801</v>
      </c>
    </row>
    <row r="36123" spans="1:6">
      <c r="A36123">
        <v>2030</v>
      </c>
      <c r="B36123" t="s">
        <v>1065</v>
      </c>
      <c r="C36123" t="s">
        <v>1022</v>
      </c>
      <c r="D36123" t="s">
        <v>972</v>
      </c>
      <c r="E36123" t="s">
        <v>1018</v>
      </c>
      <c r="F36123" s="86">
        <v>191476.08637132499</v>
      </c>
    </row>
    <row r="36124" spans="1:6">
      <c r="A36124">
        <v>2031</v>
      </c>
      <c r="B36124" t="s">
        <v>1065</v>
      </c>
      <c r="C36124" t="s">
        <v>1022</v>
      </c>
      <c r="D36124" t="s">
        <v>972</v>
      </c>
      <c r="E36124" t="s">
        <v>1018</v>
      </c>
      <c r="F36124" s="86">
        <v>190251.23912484199</v>
      </c>
    </row>
    <row r="36125" spans="1:6">
      <c r="A36125">
        <v>2032</v>
      </c>
      <c r="B36125" t="s">
        <v>1065</v>
      </c>
      <c r="C36125" t="s">
        <v>1022</v>
      </c>
      <c r="D36125" t="s">
        <v>972</v>
      </c>
      <c r="E36125" t="s">
        <v>1018</v>
      </c>
      <c r="F36125" s="86">
        <v>189156.43586809601</v>
      </c>
    </row>
    <row r="36126" spans="1:6">
      <c r="A36126">
        <v>2033</v>
      </c>
      <c r="B36126" t="s">
        <v>1065</v>
      </c>
      <c r="C36126" t="s">
        <v>1022</v>
      </c>
      <c r="D36126" t="s">
        <v>972</v>
      </c>
      <c r="E36126" t="s">
        <v>1018</v>
      </c>
      <c r="F36126" s="86">
        <v>188118.94388993201</v>
      </c>
    </row>
    <row r="36127" spans="1:6">
      <c r="A36127">
        <v>2034</v>
      </c>
      <c r="B36127" t="s">
        <v>1065</v>
      </c>
      <c r="C36127" t="s">
        <v>1022</v>
      </c>
      <c r="D36127" t="s">
        <v>972</v>
      </c>
      <c r="E36127" t="s">
        <v>1018</v>
      </c>
      <c r="F36127" s="86">
        <v>187167.01564691399</v>
      </c>
    </row>
    <row r="36128" spans="1:6">
      <c r="A36128">
        <v>2035</v>
      </c>
      <c r="B36128" t="s">
        <v>1065</v>
      </c>
      <c r="C36128" t="s">
        <v>1022</v>
      </c>
      <c r="D36128" t="s">
        <v>972</v>
      </c>
      <c r="E36128" t="s">
        <v>1018</v>
      </c>
      <c r="F36128" s="86">
        <v>186300.55864920301</v>
      </c>
    </row>
    <row r="36129" spans="1:6">
      <c r="A36129">
        <v>2036</v>
      </c>
      <c r="B36129" t="s">
        <v>1065</v>
      </c>
      <c r="C36129" t="s">
        <v>1022</v>
      </c>
      <c r="D36129" t="s">
        <v>972</v>
      </c>
      <c r="E36129" t="s">
        <v>1018</v>
      </c>
      <c r="F36129" s="86">
        <v>185392.915615593</v>
      </c>
    </row>
    <row r="36130" spans="1:6">
      <c r="A36130">
        <v>2037</v>
      </c>
      <c r="B36130" t="s">
        <v>1065</v>
      </c>
      <c r="C36130" t="s">
        <v>1022</v>
      </c>
      <c r="D36130" t="s">
        <v>972</v>
      </c>
      <c r="E36130" t="s">
        <v>1018</v>
      </c>
      <c r="F36130" s="86">
        <v>184625.84882373101</v>
      </c>
    </row>
    <row r="36131" spans="1:6">
      <c r="A36131">
        <v>2038</v>
      </c>
      <c r="B36131" t="s">
        <v>1065</v>
      </c>
      <c r="C36131" t="s">
        <v>1022</v>
      </c>
      <c r="D36131" t="s">
        <v>972</v>
      </c>
      <c r="E36131" t="s">
        <v>1018</v>
      </c>
      <c r="F36131" s="86">
        <v>183920.68575335899</v>
      </c>
    </row>
    <row r="36132" spans="1:6">
      <c r="A36132">
        <v>2039</v>
      </c>
      <c r="B36132" t="s">
        <v>1065</v>
      </c>
      <c r="C36132" t="s">
        <v>1022</v>
      </c>
      <c r="D36132" t="s">
        <v>972</v>
      </c>
      <c r="E36132" t="s">
        <v>1018</v>
      </c>
      <c r="F36132" s="86">
        <v>183328.52499376799</v>
      </c>
    </row>
    <row r="36133" spans="1:6">
      <c r="A36133">
        <v>2040</v>
      </c>
      <c r="B36133" t="s">
        <v>1065</v>
      </c>
      <c r="C36133" t="s">
        <v>1022</v>
      </c>
      <c r="D36133" t="s">
        <v>972</v>
      </c>
      <c r="E36133" t="s">
        <v>1018</v>
      </c>
      <c r="F36133" s="86">
        <v>182873.73520416999</v>
      </c>
    </row>
    <row r="36134" spans="1:6">
      <c r="A36134">
        <v>2041</v>
      </c>
      <c r="B36134" t="s">
        <v>1065</v>
      </c>
      <c r="C36134" t="s">
        <v>1022</v>
      </c>
      <c r="D36134" t="s">
        <v>972</v>
      </c>
      <c r="E36134" t="s">
        <v>1018</v>
      </c>
      <c r="F36134" s="86">
        <v>182706.041498418</v>
      </c>
    </row>
    <row r="36135" spans="1:6">
      <c r="A36135">
        <v>2042</v>
      </c>
      <c r="B36135" t="s">
        <v>1065</v>
      </c>
      <c r="C36135" t="s">
        <v>1022</v>
      </c>
      <c r="D36135" t="s">
        <v>972</v>
      </c>
      <c r="E36135" t="s">
        <v>1018</v>
      </c>
      <c r="F36135" s="86">
        <v>183242.61562892501</v>
      </c>
    </row>
    <row r="36136" spans="1:6">
      <c r="A36136">
        <v>2043</v>
      </c>
      <c r="B36136" t="s">
        <v>1065</v>
      </c>
      <c r="C36136" t="s">
        <v>1022</v>
      </c>
      <c r="D36136" t="s">
        <v>972</v>
      </c>
      <c r="E36136" t="s">
        <v>1018</v>
      </c>
      <c r="F36136" s="86">
        <v>183938.52205591</v>
      </c>
    </row>
    <row r="36137" spans="1:6">
      <c r="A36137">
        <v>2044</v>
      </c>
      <c r="B36137" t="s">
        <v>1065</v>
      </c>
      <c r="C36137" t="s">
        <v>1022</v>
      </c>
      <c r="D36137" t="s">
        <v>972</v>
      </c>
      <c r="E36137" t="s">
        <v>1018</v>
      </c>
      <c r="F36137" s="86">
        <v>184941.84187467201</v>
      </c>
    </row>
    <row r="36138" spans="1:6">
      <c r="A36138">
        <v>2045</v>
      </c>
      <c r="B36138" t="s">
        <v>1065</v>
      </c>
      <c r="C36138" t="s">
        <v>1022</v>
      </c>
      <c r="D36138" t="s">
        <v>972</v>
      </c>
      <c r="E36138" t="s">
        <v>1018</v>
      </c>
      <c r="F36138" s="86">
        <v>186140.236729617</v>
      </c>
    </row>
    <row r="36139" spans="1:6">
      <c r="A36139">
        <v>2046</v>
      </c>
      <c r="B36139" t="s">
        <v>1065</v>
      </c>
      <c r="C36139" t="s">
        <v>1022</v>
      </c>
      <c r="D36139" t="s">
        <v>972</v>
      </c>
      <c r="E36139" t="s">
        <v>1018</v>
      </c>
      <c r="F36139" s="86">
        <v>187492.85176188001</v>
      </c>
    </row>
    <row r="36140" spans="1:6">
      <c r="A36140">
        <v>2047</v>
      </c>
      <c r="B36140" t="s">
        <v>1065</v>
      </c>
      <c r="C36140" t="s">
        <v>1022</v>
      </c>
      <c r="D36140" t="s">
        <v>972</v>
      </c>
      <c r="E36140" t="s">
        <v>1018</v>
      </c>
      <c r="F36140" s="86">
        <v>188927.638644755</v>
      </c>
    </row>
    <row r="36141" spans="1:6">
      <c r="A36141">
        <v>2048</v>
      </c>
      <c r="B36141" t="s">
        <v>1065</v>
      </c>
      <c r="C36141" t="s">
        <v>1022</v>
      </c>
      <c r="D36141" t="s">
        <v>972</v>
      </c>
      <c r="E36141" t="s">
        <v>1018</v>
      </c>
      <c r="F36141" s="86">
        <v>190270.31050143499</v>
      </c>
    </row>
    <row r="36142" spans="1:6">
      <c r="A36142">
        <v>2049</v>
      </c>
      <c r="B36142" t="s">
        <v>1065</v>
      </c>
      <c r="C36142" t="s">
        <v>1022</v>
      </c>
      <c r="D36142" t="s">
        <v>972</v>
      </c>
      <c r="E36142" t="s">
        <v>1018</v>
      </c>
      <c r="F36142" s="86">
        <v>191665.14999467699</v>
      </c>
    </row>
    <row r="36143" spans="1:6">
      <c r="A36143">
        <v>2050</v>
      </c>
      <c r="B36143" t="s">
        <v>1065</v>
      </c>
      <c r="C36143" t="s">
        <v>1022</v>
      </c>
      <c r="D36143" t="s">
        <v>972</v>
      </c>
      <c r="E36143" t="s">
        <v>1018</v>
      </c>
      <c r="F36143" s="86">
        <v>192987.73279045001</v>
      </c>
    </row>
    <row r="36144" spans="1:6">
      <c r="A36144">
        <v>2017</v>
      </c>
      <c r="B36144" t="s">
        <v>1066</v>
      </c>
      <c r="C36144" t="s">
        <v>1022</v>
      </c>
      <c r="D36144" t="s">
        <v>972</v>
      </c>
      <c r="E36144" t="s">
        <v>1018</v>
      </c>
      <c r="F36144" s="86">
        <v>332693.289681055</v>
      </c>
    </row>
    <row r="36145" spans="1:6">
      <c r="A36145">
        <v>2018</v>
      </c>
      <c r="B36145" t="s">
        <v>1066</v>
      </c>
      <c r="C36145" t="s">
        <v>1022</v>
      </c>
      <c r="D36145" t="s">
        <v>972</v>
      </c>
      <c r="E36145" t="s">
        <v>1018</v>
      </c>
      <c r="F36145" s="86">
        <v>347129.617730178</v>
      </c>
    </row>
    <row r="36146" spans="1:6">
      <c r="A36146">
        <v>2019</v>
      </c>
      <c r="B36146" t="s">
        <v>1066</v>
      </c>
      <c r="C36146" t="s">
        <v>1022</v>
      </c>
      <c r="D36146" t="s">
        <v>972</v>
      </c>
      <c r="E36146" t="s">
        <v>1018</v>
      </c>
      <c r="F36146" s="86">
        <v>346458.68368169898</v>
      </c>
    </row>
    <row r="36147" spans="1:6">
      <c r="A36147">
        <v>2020</v>
      </c>
      <c r="B36147" t="s">
        <v>1066</v>
      </c>
      <c r="C36147" t="s">
        <v>1022</v>
      </c>
      <c r="D36147" t="s">
        <v>972</v>
      </c>
      <c r="E36147" t="s">
        <v>1018</v>
      </c>
      <c r="F36147" s="86">
        <v>345246.94152213802</v>
      </c>
    </row>
    <row r="36148" spans="1:6">
      <c r="A36148">
        <v>2021</v>
      </c>
      <c r="B36148" t="s">
        <v>1066</v>
      </c>
      <c r="C36148" t="s">
        <v>1022</v>
      </c>
      <c r="D36148" t="s">
        <v>972</v>
      </c>
      <c r="E36148" t="s">
        <v>1018</v>
      </c>
      <c r="F36148" s="86">
        <v>343965.04527981201</v>
      </c>
    </row>
    <row r="36149" spans="1:6">
      <c r="A36149">
        <v>2022</v>
      </c>
      <c r="B36149" t="s">
        <v>1066</v>
      </c>
      <c r="C36149" t="s">
        <v>1022</v>
      </c>
      <c r="D36149" t="s">
        <v>972</v>
      </c>
      <c r="E36149" t="s">
        <v>1018</v>
      </c>
      <c r="F36149" s="86">
        <v>342869.75034072698</v>
      </c>
    </row>
    <row r="36150" spans="1:6">
      <c r="A36150">
        <v>2023</v>
      </c>
      <c r="B36150" t="s">
        <v>1066</v>
      </c>
      <c r="C36150" t="s">
        <v>1022</v>
      </c>
      <c r="D36150" t="s">
        <v>972</v>
      </c>
      <c r="E36150" t="s">
        <v>1018</v>
      </c>
      <c r="F36150" s="86">
        <v>342128.26353788999</v>
      </c>
    </row>
    <row r="36151" spans="1:6">
      <c r="A36151">
        <v>2024</v>
      </c>
      <c r="B36151" t="s">
        <v>1066</v>
      </c>
      <c r="C36151" t="s">
        <v>1022</v>
      </c>
      <c r="D36151" t="s">
        <v>972</v>
      </c>
      <c r="E36151" t="s">
        <v>1018</v>
      </c>
      <c r="F36151" s="86">
        <v>341404.05168360297</v>
      </c>
    </row>
    <row r="36152" spans="1:6">
      <c r="A36152">
        <v>2025</v>
      </c>
      <c r="B36152" t="s">
        <v>1066</v>
      </c>
      <c r="C36152" t="s">
        <v>1022</v>
      </c>
      <c r="D36152" t="s">
        <v>972</v>
      </c>
      <c r="E36152" t="s">
        <v>1018</v>
      </c>
      <c r="F36152" s="86">
        <v>340745.95698568597</v>
      </c>
    </row>
    <row r="36153" spans="1:6">
      <c r="A36153">
        <v>2026</v>
      </c>
      <c r="B36153" t="s">
        <v>1066</v>
      </c>
      <c r="C36153" t="s">
        <v>1022</v>
      </c>
      <c r="D36153" t="s">
        <v>972</v>
      </c>
      <c r="E36153" t="s">
        <v>1018</v>
      </c>
      <c r="F36153" s="86">
        <v>340338.28747877799</v>
      </c>
    </row>
    <row r="36154" spans="1:6">
      <c r="A36154">
        <v>2027</v>
      </c>
      <c r="B36154" t="s">
        <v>1066</v>
      </c>
      <c r="C36154" t="s">
        <v>1022</v>
      </c>
      <c r="D36154" t="s">
        <v>972</v>
      </c>
      <c r="E36154" t="s">
        <v>1018</v>
      </c>
      <c r="F36154" s="86">
        <v>339879.27822670899</v>
      </c>
    </row>
    <row r="36155" spans="1:6">
      <c r="A36155">
        <v>2028</v>
      </c>
      <c r="B36155" t="s">
        <v>1066</v>
      </c>
      <c r="C36155" t="s">
        <v>1022</v>
      </c>
      <c r="D36155" t="s">
        <v>972</v>
      </c>
      <c r="E36155" t="s">
        <v>1018</v>
      </c>
      <c r="F36155" s="86">
        <v>339491.09821351402</v>
      </c>
    </row>
    <row r="36156" spans="1:6">
      <c r="A36156">
        <v>2029</v>
      </c>
      <c r="B36156" t="s">
        <v>1066</v>
      </c>
      <c r="C36156" t="s">
        <v>1022</v>
      </c>
      <c r="D36156" t="s">
        <v>972</v>
      </c>
      <c r="E36156" t="s">
        <v>1018</v>
      </c>
      <c r="F36156" s="86">
        <v>339328.75803943502</v>
      </c>
    </row>
    <row r="36157" spans="1:6">
      <c r="A36157">
        <v>2030</v>
      </c>
      <c r="B36157" t="s">
        <v>1066</v>
      </c>
      <c r="C36157" t="s">
        <v>1022</v>
      </c>
      <c r="D36157" t="s">
        <v>972</v>
      </c>
      <c r="E36157" t="s">
        <v>1018</v>
      </c>
      <c r="F36157" s="86">
        <v>339646.61317034601</v>
      </c>
    </row>
    <row r="36158" spans="1:6">
      <c r="A36158">
        <v>2031</v>
      </c>
      <c r="B36158" t="s">
        <v>1066</v>
      </c>
      <c r="C36158" t="s">
        <v>1022</v>
      </c>
      <c r="D36158" t="s">
        <v>972</v>
      </c>
      <c r="E36158" t="s">
        <v>1018</v>
      </c>
      <c r="F36158" s="86">
        <v>340015.94164208701</v>
      </c>
    </row>
    <row r="36159" spans="1:6">
      <c r="A36159">
        <v>2032</v>
      </c>
      <c r="B36159" t="s">
        <v>1066</v>
      </c>
      <c r="C36159" t="s">
        <v>1022</v>
      </c>
      <c r="D36159" t="s">
        <v>972</v>
      </c>
      <c r="E36159" t="s">
        <v>1018</v>
      </c>
      <c r="F36159" s="86">
        <v>340288.02627583197</v>
      </c>
    </row>
    <row r="36160" spans="1:6">
      <c r="A36160">
        <v>2033</v>
      </c>
      <c r="B36160" t="s">
        <v>1066</v>
      </c>
      <c r="C36160" t="s">
        <v>1022</v>
      </c>
      <c r="D36160" t="s">
        <v>972</v>
      </c>
      <c r="E36160" t="s">
        <v>1018</v>
      </c>
      <c r="F36160" s="86">
        <v>340711.12828643603</v>
      </c>
    </row>
    <row r="36161" spans="1:6">
      <c r="A36161">
        <v>2034</v>
      </c>
      <c r="B36161" t="s">
        <v>1066</v>
      </c>
      <c r="C36161" t="s">
        <v>1022</v>
      </c>
      <c r="D36161" t="s">
        <v>972</v>
      </c>
      <c r="E36161" t="s">
        <v>1018</v>
      </c>
      <c r="F36161" s="86">
        <v>341309.94635164097</v>
      </c>
    </row>
    <row r="36162" spans="1:6">
      <c r="A36162">
        <v>2035</v>
      </c>
      <c r="B36162" t="s">
        <v>1066</v>
      </c>
      <c r="C36162" t="s">
        <v>1022</v>
      </c>
      <c r="D36162" t="s">
        <v>972</v>
      </c>
      <c r="E36162" t="s">
        <v>1018</v>
      </c>
      <c r="F36162" s="86">
        <v>342224.43436038698</v>
      </c>
    </row>
    <row r="36163" spans="1:6">
      <c r="A36163">
        <v>2036</v>
      </c>
      <c r="B36163" t="s">
        <v>1066</v>
      </c>
      <c r="C36163" t="s">
        <v>1022</v>
      </c>
      <c r="D36163" t="s">
        <v>972</v>
      </c>
      <c r="E36163" t="s">
        <v>1018</v>
      </c>
      <c r="F36163" s="86">
        <v>343448.45066107501</v>
      </c>
    </row>
    <row r="36164" spans="1:6">
      <c r="A36164">
        <v>2037</v>
      </c>
      <c r="B36164" t="s">
        <v>1066</v>
      </c>
      <c r="C36164" t="s">
        <v>1022</v>
      </c>
      <c r="D36164" t="s">
        <v>972</v>
      </c>
      <c r="E36164" t="s">
        <v>1018</v>
      </c>
      <c r="F36164" s="86">
        <v>344697.119656316</v>
      </c>
    </row>
    <row r="36165" spans="1:6">
      <c r="A36165">
        <v>2038</v>
      </c>
      <c r="B36165" t="s">
        <v>1066</v>
      </c>
      <c r="C36165" t="s">
        <v>1022</v>
      </c>
      <c r="D36165" t="s">
        <v>972</v>
      </c>
      <c r="E36165" t="s">
        <v>1018</v>
      </c>
      <c r="F36165" s="86">
        <v>346169.63546349102</v>
      </c>
    </row>
    <row r="36166" spans="1:6">
      <c r="A36166">
        <v>2039</v>
      </c>
      <c r="B36166" t="s">
        <v>1066</v>
      </c>
      <c r="C36166" t="s">
        <v>1022</v>
      </c>
      <c r="D36166" t="s">
        <v>972</v>
      </c>
      <c r="E36166" t="s">
        <v>1018</v>
      </c>
      <c r="F36166" s="86">
        <v>348003.36603593599</v>
      </c>
    </row>
    <row r="36167" spans="1:6">
      <c r="A36167">
        <v>2040</v>
      </c>
      <c r="B36167" t="s">
        <v>1066</v>
      </c>
      <c r="C36167" t="s">
        <v>1022</v>
      </c>
      <c r="D36167" t="s">
        <v>972</v>
      </c>
      <c r="E36167" t="s">
        <v>1018</v>
      </c>
      <c r="F36167" s="86">
        <v>350032.447551388</v>
      </c>
    </row>
    <row r="36168" spans="1:6">
      <c r="A36168">
        <v>2041</v>
      </c>
      <c r="B36168" t="s">
        <v>1066</v>
      </c>
      <c r="C36168" t="s">
        <v>1022</v>
      </c>
      <c r="D36168" t="s">
        <v>972</v>
      </c>
      <c r="E36168" t="s">
        <v>1018</v>
      </c>
      <c r="F36168" s="86">
        <v>351855.56353803998</v>
      </c>
    </row>
    <row r="36169" spans="1:6">
      <c r="A36169">
        <v>2042</v>
      </c>
      <c r="B36169" t="s">
        <v>1066</v>
      </c>
      <c r="C36169" t="s">
        <v>1022</v>
      </c>
      <c r="D36169" t="s">
        <v>972</v>
      </c>
      <c r="E36169" t="s">
        <v>1018</v>
      </c>
      <c r="F36169" s="86">
        <v>353121.86502430798</v>
      </c>
    </row>
    <row r="36170" spans="1:6">
      <c r="A36170">
        <v>2043</v>
      </c>
      <c r="B36170" t="s">
        <v>1066</v>
      </c>
      <c r="C36170" t="s">
        <v>1022</v>
      </c>
      <c r="D36170" t="s">
        <v>972</v>
      </c>
      <c r="E36170" t="s">
        <v>1018</v>
      </c>
      <c r="F36170" s="86">
        <v>354569.72364588198</v>
      </c>
    </row>
    <row r="36171" spans="1:6">
      <c r="A36171">
        <v>2044</v>
      </c>
      <c r="B36171" t="s">
        <v>1066</v>
      </c>
      <c r="C36171" t="s">
        <v>1022</v>
      </c>
      <c r="D36171" t="s">
        <v>972</v>
      </c>
      <c r="E36171" t="s">
        <v>1018</v>
      </c>
      <c r="F36171" s="86">
        <v>356398.879489691</v>
      </c>
    </row>
    <row r="36172" spans="1:6">
      <c r="A36172">
        <v>2045</v>
      </c>
      <c r="B36172" t="s">
        <v>1066</v>
      </c>
      <c r="C36172" t="s">
        <v>1022</v>
      </c>
      <c r="D36172" t="s">
        <v>972</v>
      </c>
      <c r="E36172" t="s">
        <v>1018</v>
      </c>
      <c r="F36172" s="86">
        <v>358666.19340162002</v>
      </c>
    </row>
    <row r="36173" spans="1:6">
      <c r="A36173">
        <v>2046</v>
      </c>
      <c r="B36173" t="s">
        <v>1066</v>
      </c>
      <c r="C36173" t="s">
        <v>1022</v>
      </c>
      <c r="D36173" t="s">
        <v>972</v>
      </c>
      <c r="E36173" t="s">
        <v>1018</v>
      </c>
      <c r="F36173" s="86">
        <v>361007.71551732201</v>
      </c>
    </row>
    <row r="36174" spans="1:6">
      <c r="A36174">
        <v>2047</v>
      </c>
      <c r="B36174" t="s">
        <v>1066</v>
      </c>
      <c r="C36174" t="s">
        <v>1022</v>
      </c>
      <c r="D36174" t="s">
        <v>972</v>
      </c>
      <c r="E36174" t="s">
        <v>1018</v>
      </c>
      <c r="F36174" s="86">
        <v>363381.38185989298</v>
      </c>
    </row>
    <row r="36175" spans="1:6">
      <c r="A36175">
        <v>2048</v>
      </c>
      <c r="B36175" t="s">
        <v>1066</v>
      </c>
      <c r="C36175" t="s">
        <v>1022</v>
      </c>
      <c r="D36175" t="s">
        <v>972</v>
      </c>
      <c r="E36175" t="s">
        <v>1018</v>
      </c>
      <c r="F36175" s="86">
        <v>365754.71001612302</v>
      </c>
    </row>
    <row r="36176" spans="1:6">
      <c r="A36176">
        <v>2049</v>
      </c>
      <c r="B36176" t="s">
        <v>1066</v>
      </c>
      <c r="C36176" t="s">
        <v>1022</v>
      </c>
      <c r="D36176" t="s">
        <v>972</v>
      </c>
      <c r="E36176" t="s">
        <v>1018</v>
      </c>
      <c r="F36176" s="86">
        <v>367845.87794893997</v>
      </c>
    </row>
    <row r="36177" spans="1:6">
      <c r="A36177">
        <v>2050</v>
      </c>
      <c r="B36177" t="s">
        <v>1066</v>
      </c>
      <c r="C36177" t="s">
        <v>1022</v>
      </c>
      <c r="D36177" t="s">
        <v>972</v>
      </c>
      <c r="E36177" t="s">
        <v>1018</v>
      </c>
      <c r="F36177" s="86">
        <v>369906.77182220703</v>
      </c>
    </row>
    <row r="36178" spans="1:6">
      <c r="A36178">
        <v>2017</v>
      </c>
      <c r="B36178" t="s">
        <v>1067</v>
      </c>
      <c r="C36178" t="s">
        <v>1022</v>
      </c>
      <c r="D36178" t="s">
        <v>972</v>
      </c>
      <c r="E36178" t="s">
        <v>1018</v>
      </c>
      <c r="F36178" s="86">
        <v>68161.204603790204</v>
      </c>
    </row>
    <row r="36179" spans="1:6">
      <c r="A36179">
        <v>2018</v>
      </c>
      <c r="B36179" t="s">
        <v>1067</v>
      </c>
      <c r="C36179" t="s">
        <v>1022</v>
      </c>
      <c r="D36179" t="s">
        <v>972</v>
      </c>
      <c r="E36179" t="s">
        <v>1018</v>
      </c>
      <c r="F36179" s="86">
        <v>67499.939195097395</v>
      </c>
    </row>
    <row r="36180" spans="1:6">
      <c r="A36180">
        <v>2019</v>
      </c>
      <c r="B36180" t="s">
        <v>1067</v>
      </c>
      <c r="C36180" t="s">
        <v>1022</v>
      </c>
      <c r="D36180" t="s">
        <v>972</v>
      </c>
      <c r="E36180" t="s">
        <v>1018</v>
      </c>
      <c r="F36180" s="86">
        <v>67064.155492025195</v>
      </c>
    </row>
    <row r="36181" spans="1:6">
      <c r="A36181">
        <v>2020</v>
      </c>
      <c r="B36181" t="s">
        <v>1067</v>
      </c>
      <c r="C36181" t="s">
        <v>1022</v>
      </c>
      <c r="D36181" t="s">
        <v>972</v>
      </c>
      <c r="E36181" t="s">
        <v>1018</v>
      </c>
      <c r="F36181" s="86">
        <v>66477.869892292307</v>
      </c>
    </row>
    <row r="36182" spans="1:6">
      <c r="A36182">
        <v>2021</v>
      </c>
      <c r="B36182" t="s">
        <v>1067</v>
      </c>
      <c r="C36182" t="s">
        <v>1022</v>
      </c>
      <c r="D36182" t="s">
        <v>972</v>
      </c>
      <c r="E36182" t="s">
        <v>1018</v>
      </c>
      <c r="F36182" s="86">
        <v>66015.150484731494</v>
      </c>
    </row>
    <row r="36183" spans="1:6">
      <c r="A36183">
        <v>2022</v>
      </c>
      <c r="B36183" t="s">
        <v>1067</v>
      </c>
      <c r="C36183" t="s">
        <v>1022</v>
      </c>
      <c r="D36183" t="s">
        <v>972</v>
      </c>
      <c r="E36183" t="s">
        <v>1018</v>
      </c>
      <c r="F36183" s="86">
        <v>65572.145912775406</v>
      </c>
    </row>
    <row r="36184" spans="1:6">
      <c r="A36184">
        <v>2023</v>
      </c>
      <c r="B36184" t="s">
        <v>1067</v>
      </c>
      <c r="C36184" t="s">
        <v>1022</v>
      </c>
      <c r="D36184" t="s">
        <v>972</v>
      </c>
      <c r="E36184" t="s">
        <v>1018</v>
      </c>
      <c r="F36184" s="86">
        <v>65200.488995426997</v>
      </c>
    </row>
    <row r="36185" spans="1:6">
      <c r="A36185">
        <v>2024</v>
      </c>
      <c r="B36185" t="s">
        <v>1067</v>
      </c>
      <c r="C36185" t="s">
        <v>1022</v>
      </c>
      <c r="D36185" t="s">
        <v>972</v>
      </c>
      <c r="E36185" t="s">
        <v>1018</v>
      </c>
      <c r="F36185" s="86">
        <v>64883.2443578807</v>
      </c>
    </row>
    <row r="36186" spans="1:6">
      <c r="A36186">
        <v>2025</v>
      </c>
      <c r="B36186" t="s">
        <v>1067</v>
      </c>
      <c r="C36186" t="s">
        <v>1022</v>
      </c>
      <c r="D36186" t="s">
        <v>972</v>
      </c>
      <c r="E36186" t="s">
        <v>1018</v>
      </c>
      <c r="F36186" s="86">
        <v>64644.939902679798</v>
      </c>
    </row>
    <row r="36187" spans="1:6">
      <c r="A36187">
        <v>2026</v>
      </c>
      <c r="B36187" t="s">
        <v>1067</v>
      </c>
      <c r="C36187" t="s">
        <v>1022</v>
      </c>
      <c r="D36187" t="s">
        <v>972</v>
      </c>
      <c r="E36187" t="s">
        <v>1018</v>
      </c>
      <c r="F36187" s="86">
        <v>64409.251224337</v>
      </c>
    </row>
    <row r="36188" spans="1:6">
      <c r="A36188">
        <v>2027</v>
      </c>
      <c r="B36188" t="s">
        <v>1067</v>
      </c>
      <c r="C36188" t="s">
        <v>1022</v>
      </c>
      <c r="D36188" t="s">
        <v>972</v>
      </c>
      <c r="E36188" t="s">
        <v>1018</v>
      </c>
      <c r="F36188" s="86">
        <v>64246.316054201699</v>
      </c>
    </row>
    <row r="36189" spans="1:6">
      <c r="A36189">
        <v>2028</v>
      </c>
      <c r="B36189" t="s">
        <v>1067</v>
      </c>
      <c r="C36189" t="s">
        <v>1022</v>
      </c>
      <c r="D36189" t="s">
        <v>972</v>
      </c>
      <c r="E36189" t="s">
        <v>1018</v>
      </c>
      <c r="F36189" s="86">
        <v>64077.541717845801</v>
      </c>
    </row>
    <row r="36190" spans="1:6">
      <c r="A36190">
        <v>2029</v>
      </c>
      <c r="B36190" t="s">
        <v>1067</v>
      </c>
      <c r="C36190" t="s">
        <v>1022</v>
      </c>
      <c r="D36190" t="s">
        <v>972</v>
      </c>
      <c r="E36190" t="s">
        <v>1018</v>
      </c>
      <c r="F36190" s="86">
        <v>64006.166863407801</v>
      </c>
    </row>
    <row r="36191" spans="1:6">
      <c r="A36191">
        <v>2030</v>
      </c>
      <c r="B36191" t="s">
        <v>1067</v>
      </c>
      <c r="C36191" t="s">
        <v>1022</v>
      </c>
      <c r="D36191" t="s">
        <v>972</v>
      </c>
      <c r="E36191" t="s">
        <v>1018</v>
      </c>
      <c r="F36191" s="86">
        <v>64018.716531678299</v>
      </c>
    </row>
    <row r="36192" spans="1:6">
      <c r="A36192">
        <v>2031</v>
      </c>
      <c r="B36192" t="s">
        <v>1067</v>
      </c>
      <c r="C36192" t="s">
        <v>1022</v>
      </c>
      <c r="D36192" t="s">
        <v>972</v>
      </c>
      <c r="E36192" t="s">
        <v>1018</v>
      </c>
      <c r="F36192" s="86">
        <v>64084.567959973501</v>
      </c>
    </row>
    <row r="36193" spans="1:6">
      <c r="A36193">
        <v>2032</v>
      </c>
      <c r="B36193" t="s">
        <v>1067</v>
      </c>
      <c r="C36193" t="s">
        <v>1022</v>
      </c>
      <c r="D36193" t="s">
        <v>972</v>
      </c>
      <c r="E36193" t="s">
        <v>1018</v>
      </c>
      <c r="F36193" s="86">
        <v>64157.230258576899</v>
      </c>
    </row>
    <row r="36194" spans="1:6">
      <c r="A36194">
        <v>2033</v>
      </c>
      <c r="B36194" t="s">
        <v>1067</v>
      </c>
      <c r="C36194" t="s">
        <v>1022</v>
      </c>
      <c r="D36194" t="s">
        <v>972</v>
      </c>
      <c r="E36194" t="s">
        <v>1018</v>
      </c>
      <c r="F36194" s="86">
        <v>64256.732971135898</v>
      </c>
    </row>
    <row r="36195" spans="1:6">
      <c r="A36195">
        <v>2034</v>
      </c>
      <c r="B36195" t="s">
        <v>1067</v>
      </c>
      <c r="C36195" t="s">
        <v>1022</v>
      </c>
      <c r="D36195" t="s">
        <v>972</v>
      </c>
      <c r="E36195" t="s">
        <v>1018</v>
      </c>
      <c r="F36195" s="86">
        <v>64463.994671391403</v>
      </c>
    </row>
    <row r="36196" spans="1:6">
      <c r="A36196">
        <v>2035</v>
      </c>
      <c r="B36196" t="s">
        <v>1067</v>
      </c>
      <c r="C36196" t="s">
        <v>1022</v>
      </c>
      <c r="D36196" t="s">
        <v>972</v>
      </c>
      <c r="E36196" t="s">
        <v>1018</v>
      </c>
      <c r="F36196" s="86">
        <v>64701.393865037702</v>
      </c>
    </row>
    <row r="36197" spans="1:6">
      <c r="A36197">
        <v>2036</v>
      </c>
      <c r="B36197" t="s">
        <v>1067</v>
      </c>
      <c r="C36197" t="s">
        <v>1022</v>
      </c>
      <c r="D36197" t="s">
        <v>972</v>
      </c>
      <c r="E36197" t="s">
        <v>1018</v>
      </c>
      <c r="F36197" s="86">
        <v>65018.178335504497</v>
      </c>
    </row>
    <row r="36198" spans="1:6">
      <c r="A36198">
        <v>2037</v>
      </c>
      <c r="B36198" t="s">
        <v>1067</v>
      </c>
      <c r="C36198" t="s">
        <v>1022</v>
      </c>
      <c r="D36198" t="s">
        <v>972</v>
      </c>
      <c r="E36198" t="s">
        <v>1018</v>
      </c>
      <c r="F36198" s="86">
        <v>65320.374832774098</v>
      </c>
    </row>
    <row r="36199" spans="1:6">
      <c r="A36199">
        <v>2038</v>
      </c>
      <c r="B36199" t="s">
        <v>1067</v>
      </c>
      <c r="C36199" t="s">
        <v>1022</v>
      </c>
      <c r="D36199" t="s">
        <v>972</v>
      </c>
      <c r="E36199" t="s">
        <v>1018</v>
      </c>
      <c r="F36199" s="86">
        <v>65697.986776476406</v>
      </c>
    </row>
    <row r="36200" spans="1:6">
      <c r="A36200">
        <v>2039</v>
      </c>
      <c r="B36200" t="s">
        <v>1067</v>
      </c>
      <c r="C36200" t="s">
        <v>1022</v>
      </c>
      <c r="D36200" t="s">
        <v>972</v>
      </c>
      <c r="E36200" t="s">
        <v>1018</v>
      </c>
      <c r="F36200" s="86">
        <v>66077.033230470799</v>
      </c>
    </row>
    <row r="36201" spans="1:6">
      <c r="A36201">
        <v>2040</v>
      </c>
      <c r="B36201" t="s">
        <v>1067</v>
      </c>
      <c r="C36201" t="s">
        <v>1022</v>
      </c>
      <c r="D36201" t="s">
        <v>972</v>
      </c>
      <c r="E36201" t="s">
        <v>1018</v>
      </c>
      <c r="F36201" s="86">
        <v>66539.262730365605</v>
      </c>
    </row>
    <row r="36202" spans="1:6">
      <c r="A36202">
        <v>2041</v>
      </c>
      <c r="B36202" t="s">
        <v>1067</v>
      </c>
      <c r="C36202" t="s">
        <v>1022</v>
      </c>
      <c r="D36202" t="s">
        <v>972</v>
      </c>
      <c r="E36202" t="s">
        <v>1018</v>
      </c>
      <c r="F36202" s="86">
        <v>67029.4481125163</v>
      </c>
    </row>
    <row r="36203" spans="1:6">
      <c r="A36203">
        <v>2042</v>
      </c>
      <c r="B36203" t="s">
        <v>1067</v>
      </c>
      <c r="C36203" t="s">
        <v>1022</v>
      </c>
      <c r="D36203" t="s">
        <v>972</v>
      </c>
      <c r="E36203" t="s">
        <v>1018</v>
      </c>
      <c r="F36203" s="86">
        <v>67658.267286831498</v>
      </c>
    </row>
    <row r="36204" spans="1:6">
      <c r="A36204">
        <v>2043</v>
      </c>
      <c r="B36204" t="s">
        <v>1067</v>
      </c>
      <c r="C36204" t="s">
        <v>1022</v>
      </c>
      <c r="D36204" t="s">
        <v>972</v>
      </c>
      <c r="E36204" t="s">
        <v>1018</v>
      </c>
      <c r="F36204" s="86">
        <v>68329.656908404897</v>
      </c>
    </row>
    <row r="36205" spans="1:6">
      <c r="A36205">
        <v>2044</v>
      </c>
      <c r="B36205" t="s">
        <v>1067</v>
      </c>
      <c r="C36205" t="s">
        <v>1022</v>
      </c>
      <c r="D36205" t="s">
        <v>972</v>
      </c>
      <c r="E36205" t="s">
        <v>1018</v>
      </c>
      <c r="F36205" s="86">
        <v>69007.1085712817</v>
      </c>
    </row>
    <row r="36206" spans="1:6">
      <c r="A36206">
        <v>2045</v>
      </c>
      <c r="B36206" t="s">
        <v>1067</v>
      </c>
      <c r="C36206" t="s">
        <v>1022</v>
      </c>
      <c r="D36206" t="s">
        <v>972</v>
      </c>
      <c r="E36206" t="s">
        <v>1018</v>
      </c>
      <c r="F36206" s="86">
        <v>69760.164922907396</v>
      </c>
    </row>
    <row r="36207" spans="1:6">
      <c r="A36207">
        <v>2046</v>
      </c>
      <c r="B36207" t="s">
        <v>1067</v>
      </c>
      <c r="C36207" t="s">
        <v>1022</v>
      </c>
      <c r="D36207" t="s">
        <v>972</v>
      </c>
      <c r="E36207" t="s">
        <v>1018</v>
      </c>
      <c r="F36207" s="86">
        <v>70533.274608402295</v>
      </c>
    </row>
    <row r="36208" spans="1:6">
      <c r="A36208">
        <v>2047</v>
      </c>
      <c r="B36208" t="s">
        <v>1067</v>
      </c>
      <c r="C36208" t="s">
        <v>1022</v>
      </c>
      <c r="D36208" t="s">
        <v>972</v>
      </c>
      <c r="E36208" t="s">
        <v>1018</v>
      </c>
      <c r="F36208" s="86">
        <v>71268.593355494901</v>
      </c>
    </row>
    <row r="36209" spans="1:6">
      <c r="A36209">
        <v>2048</v>
      </c>
      <c r="B36209" t="s">
        <v>1067</v>
      </c>
      <c r="C36209" t="s">
        <v>1022</v>
      </c>
      <c r="D36209" t="s">
        <v>972</v>
      </c>
      <c r="E36209" t="s">
        <v>1018</v>
      </c>
      <c r="F36209" s="86">
        <v>72024.021079990998</v>
      </c>
    </row>
    <row r="36210" spans="1:6">
      <c r="A36210">
        <v>2049</v>
      </c>
      <c r="B36210" t="s">
        <v>1067</v>
      </c>
      <c r="C36210" t="s">
        <v>1022</v>
      </c>
      <c r="D36210" t="s">
        <v>972</v>
      </c>
      <c r="E36210" t="s">
        <v>1018</v>
      </c>
      <c r="F36210" s="86">
        <v>72754.247560895295</v>
      </c>
    </row>
    <row r="36211" spans="1:6">
      <c r="A36211">
        <v>2050</v>
      </c>
      <c r="B36211" t="s">
        <v>1067</v>
      </c>
      <c r="C36211" t="s">
        <v>1022</v>
      </c>
      <c r="D36211" t="s">
        <v>972</v>
      </c>
      <c r="E36211" t="s">
        <v>1018</v>
      </c>
      <c r="F36211" s="86">
        <v>73426.218337439394</v>
      </c>
    </row>
    <row r="36212" spans="1:6">
      <c r="A36212">
        <v>2017</v>
      </c>
      <c r="B36212" t="s">
        <v>1068</v>
      </c>
      <c r="C36212" t="s">
        <v>1022</v>
      </c>
      <c r="D36212" t="s">
        <v>972</v>
      </c>
      <c r="E36212" t="s">
        <v>1018</v>
      </c>
      <c r="F36212" s="86">
        <v>1.0902576539414901</v>
      </c>
    </row>
    <row r="36213" spans="1:6">
      <c r="A36213">
        <v>2018</v>
      </c>
      <c r="B36213" t="s">
        <v>1068</v>
      </c>
      <c r="C36213" t="s">
        <v>1022</v>
      </c>
      <c r="D36213" t="s">
        <v>972</v>
      </c>
      <c r="E36213" t="s">
        <v>1018</v>
      </c>
      <c r="F36213" s="86">
        <v>1.2474299162657001</v>
      </c>
    </row>
    <row r="36214" spans="1:6">
      <c r="A36214">
        <v>2019</v>
      </c>
      <c r="B36214" t="s">
        <v>1068</v>
      </c>
      <c r="C36214" t="s">
        <v>1022</v>
      </c>
      <c r="D36214" t="s">
        <v>972</v>
      </c>
      <c r="E36214" t="s">
        <v>1018</v>
      </c>
      <c r="F36214" s="86">
        <v>1.3022416383181199</v>
      </c>
    </row>
    <row r="36215" spans="1:6">
      <c r="A36215">
        <v>2020</v>
      </c>
      <c r="B36215" t="s">
        <v>1068</v>
      </c>
      <c r="C36215" t="s">
        <v>1022</v>
      </c>
      <c r="D36215" t="s">
        <v>972</v>
      </c>
      <c r="E36215" t="s">
        <v>1018</v>
      </c>
      <c r="F36215" s="86">
        <v>1.35219592938766</v>
      </c>
    </row>
    <row r="36216" spans="1:6">
      <c r="A36216">
        <v>2021</v>
      </c>
      <c r="B36216" t="s">
        <v>1068</v>
      </c>
      <c r="C36216" t="s">
        <v>1022</v>
      </c>
      <c r="D36216" t="s">
        <v>972</v>
      </c>
      <c r="E36216" t="s">
        <v>1018</v>
      </c>
      <c r="F36216" s="86">
        <v>1.3947620664748499</v>
      </c>
    </row>
    <row r="36217" spans="1:6">
      <c r="A36217">
        <v>2022</v>
      </c>
      <c r="B36217" t="s">
        <v>1068</v>
      </c>
      <c r="C36217" t="s">
        <v>1022</v>
      </c>
      <c r="D36217" t="s">
        <v>972</v>
      </c>
      <c r="E36217" t="s">
        <v>1018</v>
      </c>
      <c r="F36217" s="86">
        <v>1.4333816197221201</v>
      </c>
    </row>
    <row r="36218" spans="1:6">
      <c r="A36218">
        <v>2023</v>
      </c>
      <c r="B36218" t="s">
        <v>1068</v>
      </c>
      <c r="C36218" t="s">
        <v>1022</v>
      </c>
      <c r="D36218" t="s">
        <v>972</v>
      </c>
      <c r="E36218" t="s">
        <v>1018</v>
      </c>
      <c r="F36218" s="86">
        <v>1.46319976462955</v>
      </c>
    </row>
    <row r="36219" spans="1:6">
      <c r="A36219">
        <v>2024</v>
      </c>
      <c r="B36219" t="s">
        <v>1068</v>
      </c>
      <c r="C36219" t="s">
        <v>1022</v>
      </c>
      <c r="D36219" t="s">
        <v>972</v>
      </c>
      <c r="E36219" t="s">
        <v>1018</v>
      </c>
      <c r="F36219" s="86">
        <v>1.4815856622182699</v>
      </c>
    </row>
    <row r="36220" spans="1:6">
      <c r="A36220">
        <v>2025</v>
      </c>
      <c r="B36220" t="s">
        <v>1068</v>
      </c>
      <c r="C36220" t="s">
        <v>1022</v>
      </c>
      <c r="D36220" t="s">
        <v>972</v>
      </c>
      <c r="E36220" t="s">
        <v>1018</v>
      </c>
      <c r="F36220" s="86">
        <v>1.48603749903252</v>
      </c>
    </row>
    <row r="36221" spans="1:6">
      <c r="A36221">
        <v>2026</v>
      </c>
      <c r="B36221" t="s">
        <v>1068</v>
      </c>
      <c r="C36221" t="s">
        <v>1022</v>
      </c>
      <c r="D36221" t="s">
        <v>972</v>
      </c>
      <c r="E36221" t="s">
        <v>1018</v>
      </c>
      <c r="F36221" s="86">
        <v>1.4721512040760201</v>
      </c>
    </row>
    <row r="36222" spans="1:6">
      <c r="A36222">
        <v>2027</v>
      </c>
      <c r="B36222" t="s">
        <v>1068</v>
      </c>
      <c r="C36222" t="s">
        <v>1022</v>
      </c>
      <c r="D36222" t="s">
        <v>972</v>
      </c>
      <c r="E36222" t="s">
        <v>1018</v>
      </c>
      <c r="F36222" s="86">
        <v>1.4446956620829701</v>
      </c>
    </row>
    <row r="36223" spans="1:6">
      <c r="A36223">
        <v>2028</v>
      </c>
      <c r="B36223" t="s">
        <v>1068</v>
      </c>
      <c r="C36223" t="s">
        <v>1022</v>
      </c>
      <c r="D36223" t="s">
        <v>972</v>
      </c>
      <c r="E36223" t="s">
        <v>1018</v>
      </c>
      <c r="F36223" s="86">
        <v>1.40249786715484</v>
      </c>
    </row>
    <row r="36224" spans="1:6">
      <c r="A36224">
        <v>2029</v>
      </c>
      <c r="B36224" t="s">
        <v>1068</v>
      </c>
      <c r="C36224" t="s">
        <v>1022</v>
      </c>
      <c r="D36224" t="s">
        <v>972</v>
      </c>
      <c r="E36224" t="s">
        <v>1018</v>
      </c>
      <c r="F36224" s="86">
        <v>1.3489239115146501</v>
      </c>
    </row>
    <row r="36225" spans="1:6">
      <c r="A36225">
        <v>2030</v>
      </c>
      <c r="B36225" t="s">
        <v>1068</v>
      </c>
      <c r="C36225" t="s">
        <v>1022</v>
      </c>
      <c r="D36225" t="s">
        <v>972</v>
      </c>
      <c r="E36225" t="s">
        <v>1018</v>
      </c>
      <c r="F36225" s="86">
        <v>1.2883623325481699</v>
      </c>
    </row>
    <row r="36226" spans="1:6">
      <c r="A36226">
        <v>2031</v>
      </c>
      <c r="B36226" t="s">
        <v>1068</v>
      </c>
      <c r="C36226" t="s">
        <v>1022</v>
      </c>
      <c r="D36226" t="s">
        <v>972</v>
      </c>
      <c r="E36226" t="s">
        <v>1018</v>
      </c>
      <c r="F36226" s="86">
        <v>1.22467292199569</v>
      </c>
    </row>
    <row r="36227" spans="1:6">
      <c r="A36227">
        <v>2032</v>
      </c>
      <c r="B36227" t="s">
        <v>1068</v>
      </c>
      <c r="C36227" t="s">
        <v>1022</v>
      </c>
      <c r="D36227" t="s">
        <v>972</v>
      </c>
      <c r="E36227" t="s">
        <v>1018</v>
      </c>
      <c r="F36227" s="86">
        <v>1.1681301326829401</v>
      </c>
    </row>
    <row r="36228" spans="1:6">
      <c r="A36228">
        <v>2033</v>
      </c>
      <c r="B36228" t="s">
        <v>1068</v>
      </c>
      <c r="C36228" t="s">
        <v>1022</v>
      </c>
      <c r="D36228" t="s">
        <v>972</v>
      </c>
      <c r="E36228" t="s">
        <v>1018</v>
      </c>
      <c r="F36228" s="86">
        <v>1.1225193182658599</v>
      </c>
    </row>
    <row r="36229" spans="1:6">
      <c r="A36229">
        <v>2034</v>
      </c>
      <c r="B36229" t="s">
        <v>1068</v>
      </c>
      <c r="C36229" t="s">
        <v>1022</v>
      </c>
      <c r="D36229" t="s">
        <v>972</v>
      </c>
      <c r="E36229" t="s">
        <v>1018</v>
      </c>
      <c r="F36229" s="86">
        <v>1.09156384799957</v>
      </c>
    </row>
    <row r="36230" spans="1:6">
      <c r="A36230">
        <v>2035</v>
      </c>
      <c r="B36230" t="s">
        <v>1068</v>
      </c>
      <c r="C36230" t="s">
        <v>1022</v>
      </c>
      <c r="D36230" t="s">
        <v>972</v>
      </c>
      <c r="E36230" t="s">
        <v>1018</v>
      </c>
      <c r="F36230" s="86">
        <v>1.0763029214431199</v>
      </c>
    </row>
    <row r="36231" spans="1:6">
      <c r="A36231">
        <v>2036</v>
      </c>
      <c r="B36231" t="s">
        <v>1068</v>
      </c>
      <c r="C36231" t="s">
        <v>1022</v>
      </c>
      <c r="D36231" t="s">
        <v>972</v>
      </c>
      <c r="E36231" t="s">
        <v>1018</v>
      </c>
      <c r="F36231" s="86">
        <v>1.0731717633289599</v>
      </c>
    </row>
    <row r="36232" spans="1:6">
      <c r="A36232">
        <v>2037</v>
      </c>
      <c r="B36232" t="s">
        <v>1068</v>
      </c>
      <c r="C36232" t="s">
        <v>1022</v>
      </c>
      <c r="D36232" t="s">
        <v>972</v>
      </c>
      <c r="E36232" t="s">
        <v>1018</v>
      </c>
      <c r="F36232" s="86">
        <v>1.0819864574376801</v>
      </c>
    </row>
    <row r="36233" spans="1:6">
      <c r="A36233">
        <v>2038</v>
      </c>
      <c r="B36233" t="s">
        <v>1068</v>
      </c>
      <c r="C36233" t="s">
        <v>1022</v>
      </c>
      <c r="D36233" t="s">
        <v>972</v>
      </c>
      <c r="E36233" t="s">
        <v>1018</v>
      </c>
      <c r="F36233" s="86">
        <v>1.0973302677835199</v>
      </c>
    </row>
    <row r="36234" spans="1:6">
      <c r="A36234">
        <v>2039</v>
      </c>
      <c r="B36234" t="s">
        <v>1068</v>
      </c>
      <c r="C36234" t="s">
        <v>1022</v>
      </c>
      <c r="D36234" t="s">
        <v>972</v>
      </c>
      <c r="E36234" t="s">
        <v>1018</v>
      </c>
      <c r="F36234" s="86">
        <v>1.1162680007743</v>
      </c>
    </row>
    <row r="36235" spans="1:6">
      <c r="A36235">
        <v>2040</v>
      </c>
      <c r="B36235" t="s">
        <v>1068</v>
      </c>
      <c r="C36235" t="s">
        <v>1022</v>
      </c>
      <c r="D36235" t="s">
        <v>972</v>
      </c>
      <c r="E36235" t="s">
        <v>1018</v>
      </c>
      <c r="F36235" s="86">
        <v>1.13713724997117</v>
      </c>
    </row>
    <row r="36236" spans="1:6">
      <c r="A36236">
        <v>2041</v>
      </c>
      <c r="B36236" t="s">
        <v>1068</v>
      </c>
      <c r="C36236" t="s">
        <v>1022</v>
      </c>
      <c r="D36236" t="s">
        <v>972</v>
      </c>
      <c r="E36236" t="s">
        <v>1018</v>
      </c>
      <c r="F36236" s="86">
        <v>1.1680718521731299</v>
      </c>
    </row>
    <row r="36237" spans="1:6">
      <c r="A36237">
        <v>2042</v>
      </c>
      <c r="B36237" t="s">
        <v>1068</v>
      </c>
      <c r="C36237" t="s">
        <v>1022</v>
      </c>
      <c r="D36237" t="s">
        <v>972</v>
      </c>
      <c r="E36237" t="s">
        <v>1018</v>
      </c>
      <c r="F36237" s="86">
        <v>1.2000036915110801</v>
      </c>
    </row>
    <row r="36238" spans="1:6">
      <c r="A36238">
        <v>2043</v>
      </c>
      <c r="B36238" t="s">
        <v>1068</v>
      </c>
      <c r="C36238" t="s">
        <v>1022</v>
      </c>
      <c r="D36238" t="s">
        <v>972</v>
      </c>
      <c r="E36238" t="s">
        <v>1018</v>
      </c>
      <c r="F36238" s="86">
        <v>1.2311609975534199</v>
      </c>
    </row>
    <row r="36239" spans="1:6">
      <c r="A36239">
        <v>2044</v>
      </c>
      <c r="B36239" t="s">
        <v>1068</v>
      </c>
      <c r="C36239" t="s">
        <v>1022</v>
      </c>
      <c r="D36239" t="s">
        <v>972</v>
      </c>
      <c r="E36239" t="s">
        <v>1018</v>
      </c>
      <c r="F36239" s="86">
        <v>1.26509921261479</v>
      </c>
    </row>
    <row r="36240" spans="1:6">
      <c r="A36240">
        <v>2045</v>
      </c>
      <c r="B36240" t="s">
        <v>1068</v>
      </c>
      <c r="C36240" t="s">
        <v>1022</v>
      </c>
      <c r="D36240" t="s">
        <v>972</v>
      </c>
      <c r="E36240" t="s">
        <v>1018</v>
      </c>
      <c r="F36240" s="86">
        <v>1.29988813308199</v>
      </c>
    </row>
    <row r="36241" spans="1:6">
      <c r="A36241">
        <v>2046</v>
      </c>
      <c r="B36241" t="s">
        <v>1068</v>
      </c>
      <c r="C36241" t="s">
        <v>1022</v>
      </c>
      <c r="D36241" t="s">
        <v>972</v>
      </c>
      <c r="E36241" t="s">
        <v>1018</v>
      </c>
      <c r="F36241" s="86">
        <v>1.33512975623973</v>
      </c>
    </row>
    <row r="36242" spans="1:6">
      <c r="A36242">
        <v>2047</v>
      </c>
      <c r="B36242" t="s">
        <v>1068</v>
      </c>
      <c r="C36242" t="s">
        <v>1022</v>
      </c>
      <c r="D36242" t="s">
        <v>972</v>
      </c>
      <c r="E36242" t="s">
        <v>1018</v>
      </c>
      <c r="F36242" s="86">
        <v>1.3703688228852999</v>
      </c>
    </row>
    <row r="36243" spans="1:6">
      <c r="A36243">
        <v>2048</v>
      </c>
      <c r="B36243" t="s">
        <v>1068</v>
      </c>
      <c r="C36243" t="s">
        <v>1022</v>
      </c>
      <c r="D36243" t="s">
        <v>972</v>
      </c>
      <c r="E36243" t="s">
        <v>1018</v>
      </c>
      <c r="F36243" s="86">
        <v>1.40517820569298</v>
      </c>
    </row>
    <row r="36244" spans="1:6">
      <c r="A36244">
        <v>2049</v>
      </c>
      <c r="B36244" t="s">
        <v>1068</v>
      </c>
      <c r="C36244" t="s">
        <v>1022</v>
      </c>
      <c r="D36244" t="s">
        <v>972</v>
      </c>
      <c r="E36244" t="s">
        <v>1018</v>
      </c>
      <c r="F36244" s="86">
        <v>1.43935480465976</v>
      </c>
    </row>
    <row r="36245" spans="1:6">
      <c r="A36245">
        <v>2050</v>
      </c>
      <c r="B36245" t="s">
        <v>1068</v>
      </c>
      <c r="C36245" t="s">
        <v>1022</v>
      </c>
      <c r="D36245" t="s">
        <v>972</v>
      </c>
      <c r="E36245" t="s">
        <v>1018</v>
      </c>
      <c r="F36245" s="86">
        <v>1.47283106514201</v>
      </c>
    </row>
    <row r="36246" spans="1:6">
      <c r="A36246">
        <v>2017</v>
      </c>
      <c r="B36246" t="s">
        <v>1069</v>
      </c>
      <c r="C36246" t="s">
        <v>1022</v>
      </c>
      <c r="D36246" t="s">
        <v>972</v>
      </c>
      <c r="E36246" t="s">
        <v>1018</v>
      </c>
      <c r="F36246" s="86">
        <v>171922.407747472</v>
      </c>
    </row>
    <row r="36247" spans="1:6">
      <c r="A36247">
        <v>2018</v>
      </c>
      <c r="B36247" t="s">
        <v>1069</v>
      </c>
      <c r="C36247" t="s">
        <v>1022</v>
      </c>
      <c r="D36247" t="s">
        <v>972</v>
      </c>
      <c r="E36247" t="s">
        <v>1018</v>
      </c>
      <c r="F36247" s="86">
        <v>174104.437362289</v>
      </c>
    </row>
    <row r="36248" spans="1:6">
      <c r="A36248">
        <v>2019</v>
      </c>
      <c r="B36248" t="s">
        <v>1069</v>
      </c>
      <c r="C36248" t="s">
        <v>1022</v>
      </c>
      <c r="D36248" t="s">
        <v>972</v>
      </c>
      <c r="E36248" t="s">
        <v>1018</v>
      </c>
      <c r="F36248" s="86">
        <v>172125.37448386601</v>
      </c>
    </row>
    <row r="36249" spans="1:6">
      <c r="A36249">
        <v>2020</v>
      </c>
      <c r="B36249" t="s">
        <v>1069</v>
      </c>
      <c r="C36249" t="s">
        <v>1022</v>
      </c>
      <c r="D36249" t="s">
        <v>972</v>
      </c>
      <c r="E36249" t="s">
        <v>1018</v>
      </c>
      <c r="F36249" s="86">
        <v>169844.20190973001</v>
      </c>
    </row>
    <row r="36250" spans="1:6">
      <c r="A36250">
        <v>2021</v>
      </c>
      <c r="B36250" t="s">
        <v>1069</v>
      </c>
      <c r="C36250" t="s">
        <v>1022</v>
      </c>
      <c r="D36250" t="s">
        <v>972</v>
      </c>
      <c r="E36250" t="s">
        <v>1018</v>
      </c>
      <c r="F36250" s="86">
        <v>167521.19508283999</v>
      </c>
    </row>
    <row r="36251" spans="1:6">
      <c r="A36251">
        <v>2022</v>
      </c>
      <c r="B36251" t="s">
        <v>1069</v>
      </c>
      <c r="C36251" t="s">
        <v>1022</v>
      </c>
      <c r="D36251" t="s">
        <v>972</v>
      </c>
      <c r="E36251" t="s">
        <v>1018</v>
      </c>
      <c r="F36251" s="86">
        <v>165361.73227226399</v>
      </c>
    </row>
    <row r="36252" spans="1:6">
      <c r="A36252">
        <v>2023</v>
      </c>
      <c r="B36252" t="s">
        <v>1069</v>
      </c>
      <c r="C36252" t="s">
        <v>1022</v>
      </c>
      <c r="D36252" t="s">
        <v>972</v>
      </c>
      <c r="E36252" t="s">
        <v>1018</v>
      </c>
      <c r="F36252" s="86">
        <v>163360.94099385201</v>
      </c>
    </row>
    <row r="36253" spans="1:6">
      <c r="A36253">
        <v>2024</v>
      </c>
      <c r="B36253" t="s">
        <v>1069</v>
      </c>
      <c r="C36253" t="s">
        <v>1022</v>
      </c>
      <c r="D36253" t="s">
        <v>972</v>
      </c>
      <c r="E36253" t="s">
        <v>1018</v>
      </c>
      <c r="F36253" s="86">
        <v>161510.93649870501</v>
      </c>
    </row>
    <row r="36254" spans="1:6">
      <c r="A36254">
        <v>2025</v>
      </c>
      <c r="B36254" t="s">
        <v>1069</v>
      </c>
      <c r="C36254" t="s">
        <v>1022</v>
      </c>
      <c r="D36254" t="s">
        <v>972</v>
      </c>
      <c r="E36254" t="s">
        <v>1018</v>
      </c>
      <c r="F36254" s="86">
        <v>159725.532969102</v>
      </c>
    </row>
    <row r="36255" spans="1:6">
      <c r="A36255">
        <v>2026</v>
      </c>
      <c r="B36255" t="s">
        <v>1069</v>
      </c>
      <c r="C36255" t="s">
        <v>1022</v>
      </c>
      <c r="D36255" t="s">
        <v>972</v>
      </c>
      <c r="E36255" t="s">
        <v>1018</v>
      </c>
      <c r="F36255" s="86">
        <v>158166.86573273299</v>
      </c>
    </row>
    <row r="36256" spans="1:6">
      <c r="A36256">
        <v>2027</v>
      </c>
      <c r="B36256" t="s">
        <v>1069</v>
      </c>
      <c r="C36256" t="s">
        <v>1022</v>
      </c>
      <c r="D36256" t="s">
        <v>972</v>
      </c>
      <c r="E36256" t="s">
        <v>1018</v>
      </c>
      <c r="F36256" s="86">
        <v>156762.02099471801</v>
      </c>
    </row>
    <row r="36257" spans="1:6">
      <c r="A36257">
        <v>2028</v>
      </c>
      <c r="B36257" t="s">
        <v>1069</v>
      </c>
      <c r="C36257" t="s">
        <v>1022</v>
      </c>
      <c r="D36257" t="s">
        <v>972</v>
      </c>
      <c r="E36257" t="s">
        <v>1018</v>
      </c>
      <c r="F36257" s="86">
        <v>155531.65286008999</v>
      </c>
    </row>
    <row r="36258" spans="1:6">
      <c r="A36258">
        <v>2029</v>
      </c>
      <c r="B36258" t="s">
        <v>1069</v>
      </c>
      <c r="C36258" t="s">
        <v>1022</v>
      </c>
      <c r="D36258" t="s">
        <v>972</v>
      </c>
      <c r="E36258" t="s">
        <v>1018</v>
      </c>
      <c r="F36258" s="86">
        <v>154473.28652373399</v>
      </c>
    </row>
    <row r="36259" spans="1:6">
      <c r="A36259">
        <v>2030</v>
      </c>
      <c r="B36259" t="s">
        <v>1069</v>
      </c>
      <c r="C36259" t="s">
        <v>1022</v>
      </c>
      <c r="D36259" t="s">
        <v>972</v>
      </c>
      <c r="E36259" t="s">
        <v>1018</v>
      </c>
      <c r="F36259" s="86">
        <v>153547.446997561</v>
      </c>
    </row>
    <row r="36260" spans="1:6">
      <c r="A36260">
        <v>2031</v>
      </c>
      <c r="B36260" t="s">
        <v>1069</v>
      </c>
      <c r="C36260" t="s">
        <v>1022</v>
      </c>
      <c r="D36260" t="s">
        <v>972</v>
      </c>
      <c r="E36260" t="s">
        <v>1018</v>
      </c>
      <c r="F36260" s="86">
        <v>152889.68560791001</v>
      </c>
    </row>
    <row r="36261" spans="1:6">
      <c r="A36261">
        <v>2032</v>
      </c>
      <c r="B36261" t="s">
        <v>1069</v>
      </c>
      <c r="C36261" t="s">
        <v>1022</v>
      </c>
      <c r="D36261" t="s">
        <v>972</v>
      </c>
      <c r="E36261" t="s">
        <v>1018</v>
      </c>
      <c r="F36261" s="86">
        <v>152347.277322179</v>
      </c>
    </row>
    <row r="36262" spans="1:6">
      <c r="A36262">
        <v>2033</v>
      </c>
      <c r="B36262" t="s">
        <v>1069</v>
      </c>
      <c r="C36262" t="s">
        <v>1022</v>
      </c>
      <c r="D36262" t="s">
        <v>972</v>
      </c>
      <c r="E36262" t="s">
        <v>1018</v>
      </c>
      <c r="F36262" s="86">
        <v>151817.47004015199</v>
      </c>
    </row>
    <row r="36263" spans="1:6">
      <c r="A36263">
        <v>2034</v>
      </c>
      <c r="B36263" t="s">
        <v>1069</v>
      </c>
      <c r="C36263" t="s">
        <v>1022</v>
      </c>
      <c r="D36263" t="s">
        <v>972</v>
      </c>
      <c r="E36263" t="s">
        <v>1018</v>
      </c>
      <c r="F36263" s="86">
        <v>151315.74966389901</v>
      </c>
    </row>
    <row r="36264" spans="1:6">
      <c r="A36264">
        <v>2035</v>
      </c>
      <c r="B36264" t="s">
        <v>1069</v>
      </c>
      <c r="C36264" t="s">
        <v>1022</v>
      </c>
      <c r="D36264" t="s">
        <v>972</v>
      </c>
      <c r="E36264" t="s">
        <v>1018</v>
      </c>
      <c r="F36264" s="86">
        <v>150856.87507798299</v>
      </c>
    </row>
    <row r="36265" spans="1:6">
      <c r="A36265">
        <v>2036</v>
      </c>
      <c r="B36265" t="s">
        <v>1069</v>
      </c>
      <c r="C36265" t="s">
        <v>1022</v>
      </c>
      <c r="D36265" t="s">
        <v>972</v>
      </c>
      <c r="E36265" t="s">
        <v>1018</v>
      </c>
      <c r="F36265" s="86">
        <v>150426.20900310599</v>
      </c>
    </row>
    <row r="36266" spans="1:6">
      <c r="A36266">
        <v>2037</v>
      </c>
      <c r="B36266" t="s">
        <v>1069</v>
      </c>
      <c r="C36266" t="s">
        <v>1022</v>
      </c>
      <c r="D36266" t="s">
        <v>972</v>
      </c>
      <c r="E36266" t="s">
        <v>1018</v>
      </c>
      <c r="F36266" s="86">
        <v>149917.778312735</v>
      </c>
    </row>
    <row r="36267" spans="1:6">
      <c r="A36267">
        <v>2038</v>
      </c>
      <c r="B36267" t="s">
        <v>1069</v>
      </c>
      <c r="C36267" t="s">
        <v>1022</v>
      </c>
      <c r="D36267" t="s">
        <v>972</v>
      </c>
      <c r="E36267" t="s">
        <v>1018</v>
      </c>
      <c r="F36267" s="86">
        <v>149472.60516067501</v>
      </c>
    </row>
    <row r="36268" spans="1:6">
      <c r="A36268">
        <v>2039</v>
      </c>
      <c r="B36268" t="s">
        <v>1069</v>
      </c>
      <c r="C36268" t="s">
        <v>1022</v>
      </c>
      <c r="D36268" t="s">
        <v>972</v>
      </c>
      <c r="E36268" t="s">
        <v>1018</v>
      </c>
      <c r="F36268" s="86">
        <v>149083.54543538101</v>
      </c>
    </row>
    <row r="36269" spans="1:6">
      <c r="A36269">
        <v>2040</v>
      </c>
      <c r="B36269" t="s">
        <v>1069</v>
      </c>
      <c r="C36269" t="s">
        <v>1022</v>
      </c>
      <c r="D36269" t="s">
        <v>972</v>
      </c>
      <c r="E36269" t="s">
        <v>1018</v>
      </c>
      <c r="F36269" s="86">
        <v>148774.72834440501</v>
      </c>
    </row>
    <row r="36270" spans="1:6">
      <c r="A36270">
        <v>2041</v>
      </c>
      <c r="B36270" t="s">
        <v>1069</v>
      </c>
      <c r="C36270" t="s">
        <v>1022</v>
      </c>
      <c r="D36270" t="s">
        <v>972</v>
      </c>
      <c r="E36270" t="s">
        <v>1018</v>
      </c>
      <c r="F36270" s="86">
        <v>148589.60690758299</v>
      </c>
    </row>
    <row r="36271" spans="1:6">
      <c r="A36271">
        <v>2042</v>
      </c>
      <c r="B36271" t="s">
        <v>1069</v>
      </c>
      <c r="C36271" t="s">
        <v>1022</v>
      </c>
      <c r="D36271" t="s">
        <v>972</v>
      </c>
      <c r="E36271" t="s">
        <v>1018</v>
      </c>
      <c r="F36271" s="86">
        <v>148654.00960161901</v>
      </c>
    </row>
    <row r="36272" spans="1:6">
      <c r="A36272">
        <v>2043</v>
      </c>
      <c r="B36272" t="s">
        <v>1069</v>
      </c>
      <c r="C36272" t="s">
        <v>1022</v>
      </c>
      <c r="D36272" t="s">
        <v>972</v>
      </c>
      <c r="E36272" t="s">
        <v>1018</v>
      </c>
      <c r="F36272" s="86">
        <v>148936.40450118601</v>
      </c>
    </row>
    <row r="36273" spans="1:6">
      <c r="A36273">
        <v>2044</v>
      </c>
      <c r="B36273" t="s">
        <v>1069</v>
      </c>
      <c r="C36273" t="s">
        <v>1022</v>
      </c>
      <c r="D36273" t="s">
        <v>972</v>
      </c>
      <c r="E36273" t="s">
        <v>1018</v>
      </c>
      <c r="F36273" s="86">
        <v>149388.24202849201</v>
      </c>
    </row>
    <row r="36274" spans="1:6">
      <c r="A36274">
        <v>2045</v>
      </c>
      <c r="B36274" t="s">
        <v>1069</v>
      </c>
      <c r="C36274" t="s">
        <v>1022</v>
      </c>
      <c r="D36274" t="s">
        <v>972</v>
      </c>
      <c r="E36274" t="s">
        <v>1018</v>
      </c>
      <c r="F36274" s="86">
        <v>149973.08918081899</v>
      </c>
    </row>
    <row r="36275" spans="1:6">
      <c r="A36275">
        <v>2046</v>
      </c>
      <c r="B36275" t="s">
        <v>1069</v>
      </c>
      <c r="C36275" t="s">
        <v>1022</v>
      </c>
      <c r="D36275" t="s">
        <v>972</v>
      </c>
      <c r="E36275" t="s">
        <v>1018</v>
      </c>
      <c r="F36275" s="86">
        <v>150796.57095943799</v>
      </c>
    </row>
    <row r="36276" spans="1:6">
      <c r="A36276">
        <v>2047</v>
      </c>
      <c r="B36276" t="s">
        <v>1069</v>
      </c>
      <c r="C36276" t="s">
        <v>1022</v>
      </c>
      <c r="D36276" t="s">
        <v>972</v>
      </c>
      <c r="E36276" t="s">
        <v>1018</v>
      </c>
      <c r="F36276" s="86">
        <v>151740.75008850699</v>
      </c>
    </row>
    <row r="36277" spans="1:6">
      <c r="A36277">
        <v>2048</v>
      </c>
      <c r="B36277" t="s">
        <v>1069</v>
      </c>
      <c r="C36277" t="s">
        <v>1022</v>
      </c>
      <c r="D36277" t="s">
        <v>972</v>
      </c>
      <c r="E36277" t="s">
        <v>1018</v>
      </c>
      <c r="F36277" s="86">
        <v>152672.925507807</v>
      </c>
    </row>
    <row r="36278" spans="1:6">
      <c r="A36278">
        <v>2049</v>
      </c>
      <c r="B36278" t="s">
        <v>1069</v>
      </c>
      <c r="C36278" t="s">
        <v>1022</v>
      </c>
      <c r="D36278" t="s">
        <v>972</v>
      </c>
      <c r="E36278" t="s">
        <v>1018</v>
      </c>
      <c r="F36278" s="86">
        <v>153641.79060754</v>
      </c>
    </row>
    <row r="36279" spans="1:6">
      <c r="A36279">
        <v>2050</v>
      </c>
      <c r="B36279" t="s">
        <v>1069</v>
      </c>
      <c r="C36279" t="s">
        <v>1022</v>
      </c>
      <c r="D36279" t="s">
        <v>972</v>
      </c>
      <c r="E36279" t="s">
        <v>1018</v>
      </c>
      <c r="F36279" s="86">
        <v>154555.56112958299</v>
      </c>
    </row>
    <row r="36280" spans="1:6">
      <c r="A36280">
        <v>2017</v>
      </c>
      <c r="B36280" t="s">
        <v>1070</v>
      </c>
      <c r="C36280" t="s">
        <v>1022</v>
      </c>
      <c r="D36280" t="s">
        <v>972</v>
      </c>
      <c r="E36280" t="s">
        <v>1018</v>
      </c>
      <c r="F36280" s="86">
        <v>4763.31090831239</v>
      </c>
    </row>
    <row r="36281" spans="1:6">
      <c r="A36281">
        <v>2018</v>
      </c>
      <c r="B36281" t="s">
        <v>1070</v>
      </c>
      <c r="C36281" t="s">
        <v>1022</v>
      </c>
      <c r="D36281" t="s">
        <v>972</v>
      </c>
      <c r="E36281" t="s">
        <v>1018</v>
      </c>
      <c r="F36281" s="86">
        <v>5192.5494549756304</v>
      </c>
    </row>
    <row r="36282" spans="1:6">
      <c r="A36282">
        <v>2019</v>
      </c>
      <c r="B36282" t="s">
        <v>1070</v>
      </c>
      <c r="C36282" t="s">
        <v>1022</v>
      </c>
      <c r="D36282" t="s">
        <v>972</v>
      </c>
      <c r="E36282" t="s">
        <v>1018</v>
      </c>
      <c r="F36282" s="86">
        <v>5158.0067048125802</v>
      </c>
    </row>
    <row r="36283" spans="1:6">
      <c r="A36283">
        <v>2020</v>
      </c>
      <c r="B36283" t="s">
        <v>1070</v>
      </c>
      <c r="C36283" t="s">
        <v>1022</v>
      </c>
      <c r="D36283" t="s">
        <v>972</v>
      </c>
      <c r="E36283" t="s">
        <v>1018</v>
      </c>
      <c r="F36283" s="86">
        <v>5115.6873547926698</v>
      </c>
    </row>
    <row r="36284" spans="1:6">
      <c r="A36284">
        <v>2021</v>
      </c>
      <c r="B36284" t="s">
        <v>1070</v>
      </c>
      <c r="C36284" t="s">
        <v>1022</v>
      </c>
      <c r="D36284" t="s">
        <v>972</v>
      </c>
      <c r="E36284" t="s">
        <v>1018</v>
      </c>
      <c r="F36284" s="86">
        <v>5074.8732434481799</v>
      </c>
    </row>
    <row r="36285" spans="1:6">
      <c r="A36285">
        <v>2022</v>
      </c>
      <c r="B36285" t="s">
        <v>1070</v>
      </c>
      <c r="C36285" t="s">
        <v>1022</v>
      </c>
      <c r="D36285" t="s">
        <v>972</v>
      </c>
      <c r="E36285" t="s">
        <v>1018</v>
      </c>
      <c r="F36285" s="86">
        <v>5037.3053557859203</v>
      </c>
    </row>
    <row r="36286" spans="1:6">
      <c r="A36286">
        <v>2023</v>
      </c>
      <c r="B36286" t="s">
        <v>1070</v>
      </c>
      <c r="C36286" t="s">
        <v>1022</v>
      </c>
      <c r="D36286" t="s">
        <v>972</v>
      </c>
      <c r="E36286" t="s">
        <v>1018</v>
      </c>
      <c r="F36286" s="86">
        <v>5004.2097426172104</v>
      </c>
    </row>
    <row r="36287" spans="1:6">
      <c r="A36287">
        <v>2024</v>
      </c>
      <c r="B36287" t="s">
        <v>1070</v>
      </c>
      <c r="C36287" t="s">
        <v>1022</v>
      </c>
      <c r="D36287" t="s">
        <v>972</v>
      </c>
      <c r="E36287" t="s">
        <v>1018</v>
      </c>
      <c r="F36287" s="86">
        <v>4974.87705185292</v>
      </c>
    </row>
    <row r="36288" spans="1:6">
      <c r="A36288">
        <v>2025</v>
      </c>
      <c r="B36288" t="s">
        <v>1070</v>
      </c>
      <c r="C36288" t="s">
        <v>1022</v>
      </c>
      <c r="D36288" t="s">
        <v>972</v>
      </c>
      <c r="E36288" t="s">
        <v>1018</v>
      </c>
      <c r="F36288" s="86">
        <v>4944.0776020921603</v>
      </c>
    </row>
    <row r="36289" spans="1:6">
      <c r="A36289">
        <v>2026</v>
      </c>
      <c r="B36289" t="s">
        <v>1070</v>
      </c>
      <c r="C36289" t="s">
        <v>1022</v>
      </c>
      <c r="D36289" t="s">
        <v>972</v>
      </c>
      <c r="E36289" t="s">
        <v>1018</v>
      </c>
      <c r="F36289" s="86">
        <v>4921.6763312978801</v>
      </c>
    </row>
    <row r="36290" spans="1:6">
      <c r="A36290">
        <v>2027</v>
      </c>
      <c r="B36290" t="s">
        <v>1070</v>
      </c>
      <c r="C36290" t="s">
        <v>1022</v>
      </c>
      <c r="D36290" t="s">
        <v>972</v>
      </c>
      <c r="E36290" t="s">
        <v>1018</v>
      </c>
      <c r="F36290" s="86">
        <v>4902.2521675094304</v>
      </c>
    </row>
    <row r="36291" spans="1:6">
      <c r="A36291">
        <v>2028</v>
      </c>
      <c r="B36291" t="s">
        <v>1070</v>
      </c>
      <c r="C36291" t="s">
        <v>1022</v>
      </c>
      <c r="D36291" t="s">
        <v>972</v>
      </c>
      <c r="E36291" t="s">
        <v>1018</v>
      </c>
      <c r="F36291" s="86">
        <v>4886.4643731420101</v>
      </c>
    </row>
    <row r="36292" spans="1:6">
      <c r="A36292">
        <v>2029</v>
      </c>
      <c r="B36292" t="s">
        <v>1070</v>
      </c>
      <c r="C36292" t="s">
        <v>1022</v>
      </c>
      <c r="D36292" t="s">
        <v>972</v>
      </c>
      <c r="E36292" t="s">
        <v>1018</v>
      </c>
      <c r="F36292" s="86">
        <v>4876.1977372818301</v>
      </c>
    </row>
    <row r="36293" spans="1:6">
      <c r="A36293">
        <v>2030</v>
      </c>
      <c r="B36293" t="s">
        <v>1070</v>
      </c>
      <c r="C36293" t="s">
        <v>1022</v>
      </c>
      <c r="D36293" t="s">
        <v>972</v>
      </c>
      <c r="E36293" t="s">
        <v>1018</v>
      </c>
      <c r="F36293" s="86">
        <v>4868.0846283323499</v>
      </c>
    </row>
    <row r="36294" spans="1:6">
      <c r="A36294">
        <v>2031</v>
      </c>
      <c r="B36294" t="s">
        <v>1070</v>
      </c>
      <c r="C36294" t="s">
        <v>1022</v>
      </c>
      <c r="D36294" t="s">
        <v>972</v>
      </c>
      <c r="E36294" t="s">
        <v>1018</v>
      </c>
      <c r="F36294" s="86">
        <v>4868.7917400313499</v>
      </c>
    </row>
    <row r="36295" spans="1:6">
      <c r="A36295">
        <v>2032</v>
      </c>
      <c r="B36295" t="s">
        <v>1070</v>
      </c>
      <c r="C36295" t="s">
        <v>1022</v>
      </c>
      <c r="D36295" t="s">
        <v>972</v>
      </c>
      <c r="E36295" t="s">
        <v>1018</v>
      </c>
      <c r="F36295" s="86">
        <v>4871.1074204547203</v>
      </c>
    </row>
    <row r="36296" spans="1:6">
      <c r="A36296">
        <v>2033</v>
      </c>
      <c r="B36296" t="s">
        <v>1070</v>
      </c>
      <c r="C36296" t="s">
        <v>1022</v>
      </c>
      <c r="D36296" t="s">
        <v>972</v>
      </c>
      <c r="E36296" t="s">
        <v>1018</v>
      </c>
      <c r="F36296" s="86">
        <v>4876.3404479413202</v>
      </c>
    </row>
    <row r="36297" spans="1:6">
      <c r="A36297">
        <v>2034</v>
      </c>
      <c r="B36297" t="s">
        <v>1070</v>
      </c>
      <c r="C36297" t="s">
        <v>1022</v>
      </c>
      <c r="D36297" t="s">
        <v>972</v>
      </c>
      <c r="E36297" t="s">
        <v>1018</v>
      </c>
      <c r="F36297" s="86">
        <v>4881.7408028049604</v>
      </c>
    </row>
    <row r="36298" spans="1:6">
      <c r="A36298">
        <v>2035</v>
      </c>
      <c r="B36298" t="s">
        <v>1070</v>
      </c>
      <c r="C36298" t="s">
        <v>1022</v>
      </c>
      <c r="D36298" t="s">
        <v>972</v>
      </c>
      <c r="E36298" t="s">
        <v>1018</v>
      </c>
      <c r="F36298" s="86">
        <v>4895.12328647104</v>
      </c>
    </row>
    <row r="36299" spans="1:6">
      <c r="A36299">
        <v>2036</v>
      </c>
      <c r="B36299" t="s">
        <v>1070</v>
      </c>
      <c r="C36299" t="s">
        <v>1022</v>
      </c>
      <c r="D36299" t="s">
        <v>972</v>
      </c>
      <c r="E36299" t="s">
        <v>1018</v>
      </c>
      <c r="F36299" s="86">
        <v>4910.4716891384496</v>
      </c>
    </row>
    <row r="36300" spans="1:6">
      <c r="A36300">
        <v>2037</v>
      </c>
      <c r="B36300" t="s">
        <v>1070</v>
      </c>
      <c r="C36300" t="s">
        <v>1022</v>
      </c>
      <c r="D36300" t="s">
        <v>972</v>
      </c>
      <c r="E36300" t="s">
        <v>1018</v>
      </c>
      <c r="F36300" s="86">
        <v>4922.8334981918397</v>
      </c>
    </row>
    <row r="36301" spans="1:6">
      <c r="A36301">
        <v>2038</v>
      </c>
      <c r="B36301" t="s">
        <v>1070</v>
      </c>
      <c r="C36301" t="s">
        <v>1022</v>
      </c>
      <c r="D36301" t="s">
        <v>972</v>
      </c>
      <c r="E36301" t="s">
        <v>1018</v>
      </c>
      <c r="F36301" s="86">
        <v>4941.7324437825</v>
      </c>
    </row>
    <row r="36302" spans="1:6">
      <c r="A36302">
        <v>2039</v>
      </c>
      <c r="B36302" t="s">
        <v>1070</v>
      </c>
      <c r="C36302" t="s">
        <v>1022</v>
      </c>
      <c r="D36302" t="s">
        <v>972</v>
      </c>
      <c r="E36302" t="s">
        <v>1018</v>
      </c>
      <c r="F36302" s="86">
        <v>4962.9057942341797</v>
      </c>
    </row>
    <row r="36303" spans="1:6">
      <c r="A36303">
        <v>2040</v>
      </c>
      <c r="B36303" t="s">
        <v>1070</v>
      </c>
      <c r="C36303" t="s">
        <v>1022</v>
      </c>
      <c r="D36303" t="s">
        <v>972</v>
      </c>
      <c r="E36303" t="s">
        <v>1018</v>
      </c>
      <c r="F36303" s="86">
        <v>4982.5317915178302</v>
      </c>
    </row>
    <row r="36304" spans="1:6">
      <c r="A36304">
        <v>2041</v>
      </c>
      <c r="B36304" t="s">
        <v>1070</v>
      </c>
      <c r="C36304" t="s">
        <v>1022</v>
      </c>
      <c r="D36304" t="s">
        <v>972</v>
      </c>
      <c r="E36304" t="s">
        <v>1018</v>
      </c>
      <c r="F36304" s="86">
        <v>5011.3930117120399</v>
      </c>
    </row>
    <row r="36305" spans="1:6">
      <c r="A36305">
        <v>2042</v>
      </c>
      <c r="B36305" t="s">
        <v>1070</v>
      </c>
      <c r="C36305" t="s">
        <v>1022</v>
      </c>
      <c r="D36305" t="s">
        <v>972</v>
      </c>
      <c r="E36305" t="s">
        <v>1018</v>
      </c>
      <c r="F36305" s="86">
        <v>5054.29054019664</v>
      </c>
    </row>
    <row r="36306" spans="1:6">
      <c r="A36306">
        <v>2043</v>
      </c>
      <c r="B36306" t="s">
        <v>1070</v>
      </c>
      <c r="C36306" t="s">
        <v>1022</v>
      </c>
      <c r="D36306" t="s">
        <v>972</v>
      </c>
      <c r="E36306" t="s">
        <v>1018</v>
      </c>
      <c r="F36306" s="86">
        <v>5096.7921913820801</v>
      </c>
    </row>
    <row r="36307" spans="1:6">
      <c r="A36307">
        <v>2044</v>
      </c>
      <c r="B36307" t="s">
        <v>1070</v>
      </c>
      <c r="C36307" t="s">
        <v>1022</v>
      </c>
      <c r="D36307" t="s">
        <v>972</v>
      </c>
      <c r="E36307" t="s">
        <v>1018</v>
      </c>
      <c r="F36307" s="86">
        <v>5147.2883488624302</v>
      </c>
    </row>
    <row r="36308" spans="1:6">
      <c r="A36308">
        <v>2045</v>
      </c>
      <c r="B36308" t="s">
        <v>1070</v>
      </c>
      <c r="C36308" t="s">
        <v>1022</v>
      </c>
      <c r="D36308" t="s">
        <v>972</v>
      </c>
      <c r="E36308" t="s">
        <v>1018</v>
      </c>
      <c r="F36308" s="86">
        <v>5201.05497101946</v>
      </c>
    </row>
    <row r="36309" spans="1:6">
      <c r="A36309">
        <v>2046</v>
      </c>
      <c r="B36309" t="s">
        <v>1070</v>
      </c>
      <c r="C36309" t="s">
        <v>1022</v>
      </c>
      <c r="D36309" t="s">
        <v>972</v>
      </c>
      <c r="E36309" t="s">
        <v>1018</v>
      </c>
      <c r="F36309" s="86">
        <v>5252.6029542036804</v>
      </c>
    </row>
    <row r="36310" spans="1:6">
      <c r="A36310">
        <v>2047</v>
      </c>
      <c r="B36310" t="s">
        <v>1070</v>
      </c>
      <c r="C36310" t="s">
        <v>1022</v>
      </c>
      <c r="D36310" t="s">
        <v>972</v>
      </c>
      <c r="E36310" t="s">
        <v>1018</v>
      </c>
      <c r="F36310" s="86">
        <v>5309.5141003991403</v>
      </c>
    </row>
    <row r="36311" spans="1:6">
      <c r="A36311">
        <v>2048</v>
      </c>
      <c r="B36311" t="s">
        <v>1070</v>
      </c>
      <c r="C36311" t="s">
        <v>1022</v>
      </c>
      <c r="D36311" t="s">
        <v>972</v>
      </c>
      <c r="E36311" t="s">
        <v>1018</v>
      </c>
      <c r="F36311" s="86">
        <v>5361.7439271748999</v>
      </c>
    </row>
    <row r="36312" spans="1:6">
      <c r="A36312">
        <v>2049</v>
      </c>
      <c r="B36312" t="s">
        <v>1070</v>
      </c>
      <c r="C36312" t="s">
        <v>1022</v>
      </c>
      <c r="D36312" t="s">
        <v>972</v>
      </c>
      <c r="E36312" t="s">
        <v>1018</v>
      </c>
      <c r="F36312" s="86">
        <v>5417.6436189149299</v>
      </c>
    </row>
    <row r="36313" spans="1:6">
      <c r="A36313">
        <v>2050</v>
      </c>
      <c r="B36313" t="s">
        <v>1070</v>
      </c>
      <c r="C36313" t="s">
        <v>1022</v>
      </c>
      <c r="D36313" t="s">
        <v>972</v>
      </c>
      <c r="E36313" t="s">
        <v>1018</v>
      </c>
      <c r="F36313" s="86">
        <v>5473.2430283838803</v>
      </c>
    </row>
    <row r="36314" spans="1:6">
      <c r="A36314">
        <v>2017</v>
      </c>
      <c r="B36314" t="s">
        <v>1071</v>
      </c>
      <c r="C36314" t="s">
        <v>1022</v>
      </c>
      <c r="D36314" t="s">
        <v>972</v>
      </c>
      <c r="E36314" t="s">
        <v>1018</v>
      </c>
      <c r="F36314" s="86">
        <v>22962.559236406101</v>
      </c>
    </row>
    <row r="36315" spans="1:6">
      <c r="A36315">
        <v>2018</v>
      </c>
      <c r="B36315" t="s">
        <v>1071</v>
      </c>
      <c r="C36315" t="s">
        <v>1022</v>
      </c>
      <c r="D36315" t="s">
        <v>972</v>
      </c>
      <c r="E36315" t="s">
        <v>1018</v>
      </c>
      <c r="F36315" s="86">
        <v>23252.8785479381</v>
      </c>
    </row>
    <row r="36316" spans="1:6">
      <c r="A36316">
        <v>2019</v>
      </c>
      <c r="B36316" t="s">
        <v>1071</v>
      </c>
      <c r="C36316" t="s">
        <v>1022</v>
      </c>
      <c r="D36316" t="s">
        <v>972</v>
      </c>
      <c r="E36316" t="s">
        <v>1018</v>
      </c>
      <c r="F36316" s="86">
        <v>22987.2406836023</v>
      </c>
    </row>
    <row r="36317" spans="1:6">
      <c r="A36317">
        <v>2020</v>
      </c>
      <c r="B36317" t="s">
        <v>1071</v>
      </c>
      <c r="C36317" t="s">
        <v>1022</v>
      </c>
      <c r="D36317" t="s">
        <v>972</v>
      </c>
      <c r="E36317" t="s">
        <v>1018</v>
      </c>
      <c r="F36317" s="86">
        <v>22681.2236093623</v>
      </c>
    </row>
    <row r="36318" spans="1:6">
      <c r="A36318">
        <v>2021</v>
      </c>
      <c r="B36318" t="s">
        <v>1071</v>
      </c>
      <c r="C36318" t="s">
        <v>1022</v>
      </c>
      <c r="D36318" t="s">
        <v>972</v>
      </c>
      <c r="E36318" t="s">
        <v>1018</v>
      </c>
      <c r="F36318" s="86">
        <v>22369.6462373621</v>
      </c>
    </row>
    <row r="36319" spans="1:6">
      <c r="A36319">
        <v>2022</v>
      </c>
      <c r="B36319" t="s">
        <v>1071</v>
      </c>
      <c r="C36319" t="s">
        <v>1022</v>
      </c>
      <c r="D36319" t="s">
        <v>972</v>
      </c>
      <c r="E36319" t="s">
        <v>1018</v>
      </c>
      <c r="F36319" s="86">
        <v>22079.9545778108</v>
      </c>
    </row>
    <row r="36320" spans="1:6">
      <c r="A36320">
        <v>2023</v>
      </c>
      <c r="B36320" t="s">
        <v>1071</v>
      </c>
      <c r="C36320" t="s">
        <v>1022</v>
      </c>
      <c r="D36320" t="s">
        <v>972</v>
      </c>
      <c r="E36320" t="s">
        <v>1018</v>
      </c>
      <c r="F36320" s="86">
        <v>21811.506976312401</v>
      </c>
    </row>
    <row r="36321" spans="1:6">
      <c r="A36321">
        <v>2024</v>
      </c>
      <c r="B36321" t="s">
        <v>1071</v>
      </c>
      <c r="C36321" t="s">
        <v>1022</v>
      </c>
      <c r="D36321" t="s">
        <v>972</v>
      </c>
      <c r="E36321" t="s">
        <v>1018</v>
      </c>
      <c r="F36321" s="86">
        <v>21563.2635504764</v>
      </c>
    </row>
    <row r="36322" spans="1:6">
      <c r="A36322">
        <v>2025</v>
      </c>
      <c r="B36322" t="s">
        <v>1071</v>
      </c>
      <c r="C36322" t="s">
        <v>1022</v>
      </c>
      <c r="D36322" t="s">
        <v>972</v>
      </c>
      <c r="E36322" t="s">
        <v>1018</v>
      </c>
      <c r="F36322" s="86">
        <v>21323.7326749684</v>
      </c>
    </row>
    <row r="36323" spans="1:6">
      <c r="A36323">
        <v>2026</v>
      </c>
      <c r="B36323" t="s">
        <v>1071</v>
      </c>
      <c r="C36323" t="s">
        <v>1022</v>
      </c>
      <c r="D36323" t="s">
        <v>972</v>
      </c>
      <c r="E36323" t="s">
        <v>1018</v>
      </c>
      <c r="F36323" s="86">
        <v>21114.577529312999</v>
      </c>
    </row>
    <row r="36324" spans="1:6">
      <c r="A36324">
        <v>2027</v>
      </c>
      <c r="B36324" t="s">
        <v>1071</v>
      </c>
      <c r="C36324" t="s">
        <v>1022</v>
      </c>
      <c r="D36324" t="s">
        <v>972</v>
      </c>
      <c r="E36324" t="s">
        <v>1018</v>
      </c>
      <c r="F36324" s="86">
        <v>20926.0735174457</v>
      </c>
    </row>
    <row r="36325" spans="1:6">
      <c r="A36325">
        <v>2028</v>
      </c>
      <c r="B36325" t="s">
        <v>1071</v>
      </c>
      <c r="C36325" t="s">
        <v>1022</v>
      </c>
      <c r="D36325" t="s">
        <v>972</v>
      </c>
      <c r="E36325" t="s">
        <v>1018</v>
      </c>
      <c r="F36325" s="86">
        <v>20760.976933715599</v>
      </c>
    </row>
    <row r="36326" spans="1:6">
      <c r="A36326">
        <v>2029</v>
      </c>
      <c r="B36326" t="s">
        <v>1071</v>
      </c>
      <c r="C36326" t="s">
        <v>1022</v>
      </c>
      <c r="D36326" t="s">
        <v>972</v>
      </c>
      <c r="E36326" t="s">
        <v>1018</v>
      </c>
      <c r="F36326" s="86">
        <v>20618.940399459301</v>
      </c>
    </row>
    <row r="36327" spans="1:6">
      <c r="A36327">
        <v>2030</v>
      </c>
      <c r="B36327" t="s">
        <v>1071</v>
      </c>
      <c r="C36327" t="s">
        <v>1022</v>
      </c>
      <c r="D36327" t="s">
        <v>972</v>
      </c>
      <c r="E36327" t="s">
        <v>1018</v>
      </c>
      <c r="F36327" s="86">
        <v>20494.6502631328</v>
      </c>
    </row>
    <row r="36328" spans="1:6">
      <c r="A36328">
        <v>2031</v>
      </c>
      <c r="B36328" t="s">
        <v>1071</v>
      </c>
      <c r="C36328" t="s">
        <v>1022</v>
      </c>
      <c r="D36328" t="s">
        <v>972</v>
      </c>
      <c r="E36328" t="s">
        <v>1018</v>
      </c>
      <c r="F36328" s="86">
        <v>20406.1047652292</v>
      </c>
    </row>
    <row r="36329" spans="1:6">
      <c r="A36329">
        <v>2032</v>
      </c>
      <c r="B36329" t="s">
        <v>1071</v>
      </c>
      <c r="C36329" t="s">
        <v>1022</v>
      </c>
      <c r="D36329" t="s">
        <v>972</v>
      </c>
      <c r="E36329" t="s">
        <v>1018</v>
      </c>
      <c r="F36329" s="86">
        <v>20332.789801806299</v>
      </c>
    </row>
    <row r="36330" spans="1:6">
      <c r="A36330">
        <v>2033</v>
      </c>
      <c r="B36330" t="s">
        <v>1071</v>
      </c>
      <c r="C36330" t="s">
        <v>1022</v>
      </c>
      <c r="D36330" t="s">
        <v>972</v>
      </c>
      <c r="E36330" t="s">
        <v>1018</v>
      </c>
      <c r="F36330" s="86">
        <v>20260.8828148092</v>
      </c>
    </row>
    <row r="36331" spans="1:6">
      <c r="A36331">
        <v>2034</v>
      </c>
      <c r="B36331" t="s">
        <v>1071</v>
      </c>
      <c r="C36331" t="s">
        <v>1022</v>
      </c>
      <c r="D36331" t="s">
        <v>972</v>
      </c>
      <c r="E36331" t="s">
        <v>1018</v>
      </c>
      <c r="F36331" s="86">
        <v>20192.4422759763</v>
      </c>
    </row>
    <row r="36332" spans="1:6">
      <c r="A36332">
        <v>2035</v>
      </c>
      <c r="B36332" t="s">
        <v>1071</v>
      </c>
      <c r="C36332" t="s">
        <v>1022</v>
      </c>
      <c r="D36332" t="s">
        <v>972</v>
      </c>
      <c r="E36332" t="s">
        <v>1018</v>
      </c>
      <c r="F36332" s="86">
        <v>20129.579036167201</v>
      </c>
    </row>
    <row r="36333" spans="1:6">
      <c r="A36333">
        <v>2036</v>
      </c>
      <c r="B36333" t="s">
        <v>1071</v>
      </c>
      <c r="C36333" t="s">
        <v>1022</v>
      </c>
      <c r="D36333" t="s">
        <v>972</v>
      </c>
      <c r="E36333" t="s">
        <v>1018</v>
      </c>
      <c r="F36333" s="86">
        <v>20070.564406542901</v>
      </c>
    </row>
    <row r="36334" spans="1:6">
      <c r="A36334">
        <v>2037</v>
      </c>
      <c r="B36334" t="s">
        <v>1071</v>
      </c>
      <c r="C36334" t="s">
        <v>1022</v>
      </c>
      <c r="D36334" t="s">
        <v>972</v>
      </c>
      <c r="E36334" t="s">
        <v>1018</v>
      </c>
      <c r="F36334" s="86">
        <v>20001.4343521347</v>
      </c>
    </row>
    <row r="36335" spans="1:6">
      <c r="A36335">
        <v>2038</v>
      </c>
      <c r="B36335" t="s">
        <v>1071</v>
      </c>
      <c r="C36335" t="s">
        <v>1022</v>
      </c>
      <c r="D36335" t="s">
        <v>972</v>
      </c>
      <c r="E36335" t="s">
        <v>1018</v>
      </c>
      <c r="F36335" s="86">
        <v>19941.065828528201</v>
      </c>
    </row>
    <row r="36336" spans="1:6">
      <c r="A36336">
        <v>2039</v>
      </c>
      <c r="B36336" t="s">
        <v>1071</v>
      </c>
      <c r="C36336" t="s">
        <v>1022</v>
      </c>
      <c r="D36336" t="s">
        <v>972</v>
      </c>
      <c r="E36336" t="s">
        <v>1018</v>
      </c>
      <c r="F36336" s="86">
        <v>19888.476305040898</v>
      </c>
    </row>
    <row r="36337" spans="1:6">
      <c r="A36337">
        <v>2040</v>
      </c>
      <c r="B36337" t="s">
        <v>1071</v>
      </c>
      <c r="C36337" t="s">
        <v>1022</v>
      </c>
      <c r="D36337" t="s">
        <v>972</v>
      </c>
      <c r="E36337" t="s">
        <v>1018</v>
      </c>
      <c r="F36337" s="86">
        <v>19846.819550240602</v>
      </c>
    </row>
    <row r="36338" spans="1:6">
      <c r="A36338">
        <v>2041</v>
      </c>
      <c r="B36338" t="s">
        <v>1071</v>
      </c>
      <c r="C36338" t="s">
        <v>1022</v>
      </c>
      <c r="D36338" t="s">
        <v>972</v>
      </c>
      <c r="E36338" t="s">
        <v>1018</v>
      </c>
      <c r="F36338" s="86">
        <v>19821.758227877301</v>
      </c>
    </row>
    <row r="36339" spans="1:6">
      <c r="A36339">
        <v>2042</v>
      </c>
      <c r="B36339" t="s">
        <v>1071</v>
      </c>
      <c r="C36339" t="s">
        <v>1022</v>
      </c>
      <c r="D36339" t="s">
        <v>972</v>
      </c>
      <c r="E36339" t="s">
        <v>1018</v>
      </c>
      <c r="F36339" s="86">
        <v>19830.073188968301</v>
      </c>
    </row>
    <row r="36340" spans="1:6">
      <c r="A36340">
        <v>2043</v>
      </c>
      <c r="B36340" t="s">
        <v>1071</v>
      </c>
      <c r="C36340" t="s">
        <v>1022</v>
      </c>
      <c r="D36340" t="s">
        <v>972</v>
      </c>
      <c r="E36340" t="s">
        <v>1018</v>
      </c>
      <c r="F36340" s="86">
        <v>19867.528339760502</v>
      </c>
    </row>
    <row r="36341" spans="1:6">
      <c r="A36341">
        <v>2044</v>
      </c>
      <c r="B36341" t="s">
        <v>1071</v>
      </c>
      <c r="C36341" t="s">
        <v>1022</v>
      </c>
      <c r="D36341" t="s">
        <v>972</v>
      </c>
      <c r="E36341" t="s">
        <v>1018</v>
      </c>
      <c r="F36341" s="86">
        <v>19927.6261595795</v>
      </c>
    </row>
    <row r="36342" spans="1:6">
      <c r="A36342">
        <v>2045</v>
      </c>
      <c r="B36342" t="s">
        <v>1071</v>
      </c>
      <c r="C36342" t="s">
        <v>1022</v>
      </c>
      <c r="D36342" t="s">
        <v>972</v>
      </c>
      <c r="E36342" t="s">
        <v>1018</v>
      </c>
      <c r="F36342" s="86">
        <v>20005.4923375691</v>
      </c>
    </row>
    <row r="36343" spans="1:6">
      <c r="A36343">
        <v>2046</v>
      </c>
      <c r="B36343" t="s">
        <v>1071</v>
      </c>
      <c r="C36343" t="s">
        <v>1022</v>
      </c>
      <c r="D36343" t="s">
        <v>972</v>
      </c>
      <c r="E36343" t="s">
        <v>1018</v>
      </c>
      <c r="F36343" s="86">
        <v>20115.206746801799</v>
      </c>
    </row>
    <row r="36344" spans="1:6">
      <c r="A36344">
        <v>2047</v>
      </c>
      <c r="B36344" t="s">
        <v>1071</v>
      </c>
      <c r="C36344" t="s">
        <v>1022</v>
      </c>
      <c r="D36344" t="s">
        <v>972</v>
      </c>
      <c r="E36344" t="s">
        <v>1018</v>
      </c>
      <c r="F36344" s="86">
        <v>20241.028599255002</v>
      </c>
    </row>
    <row r="36345" spans="1:6">
      <c r="A36345">
        <v>2048</v>
      </c>
      <c r="B36345" t="s">
        <v>1071</v>
      </c>
      <c r="C36345" t="s">
        <v>1022</v>
      </c>
      <c r="D36345" t="s">
        <v>972</v>
      </c>
      <c r="E36345" t="s">
        <v>1018</v>
      </c>
      <c r="F36345" s="86">
        <v>20365.249453011402</v>
      </c>
    </row>
    <row r="36346" spans="1:6">
      <c r="A36346">
        <v>2049</v>
      </c>
      <c r="B36346" t="s">
        <v>1071</v>
      </c>
      <c r="C36346" t="s">
        <v>1022</v>
      </c>
      <c r="D36346" t="s">
        <v>972</v>
      </c>
      <c r="E36346" t="s">
        <v>1018</v>
      </c>
      <c r="F36346" s="86">
        <v>20494.356893381901</v>
      </c>
    </row>
    <row r="36347" spans="1:6">
      <c r="A36347">
        <v>2050</v>
      </c>
      <c r="B36347" t="s">
        <v>1071</v>
      </c>
      <c r="C36347" t="s">
        <v>1022</v>
      </c>
      <c r="D36347" t="s">
        <v>972</v>
      </c>
      <c r="E36347" t="s">
        <v>1018</v>
      </c>
      <c r="F36347" s="86">
        <v>20616.088454774999</v>
      </c>
    </row>
    <row r="36348" spans="1:6">
      <c r="A36348">
        <v>2017</v>
      </c>
      <c r="B36348" t="s">
        <v>1072</v>
      </c>
      <c r="C36348" t="s">
        <v>1022</v>
      </c>
      <c r="D36348" t="s">
        <v>972</v>
      </c>
      <c r="E36348" t="s">
        <v>1018</v>
      </c>
      <c r="F36348" s="86">
        <v>5308.7906975066298</v>
      </c>
    </row>
    <row r="36349" spans="1:6">
      <c r="A36349">
        <v>2018</v>
      </c>
      <c r="B36349" t="s">
        <v>1072</v>
      </c>
      <c r="C36349" t="s">
        <v>1022</v>
      </c>
      <c r="D36349" t="s">
        <v>972</v>
      </c>
      <c r="E36349" t="s">
        <v>1018</v>
      </c>
      <c r="F36349" s="86">
        <v>5050.8741815656604</v>
      </c>
    </row>
    <row r="36350" spans="1:6">
      <c r="A36350">
        <v>2019</v>
      </c>
      <c r="B36350" t="s">
        <v>1072</v>
      </c>
      <c r="C36350" t="s">
        <v>1022</v>
      </c>
      <c r="D36350" t="s">
        <v>972</v>
      </c>
      <c r="E36350" t="s">
        <v>1018</v>
      </c>
      <c r="F36350" s="86">
        <v>4975.6347846349399</v>
      </c>
    </row>
    <row r="36351" spans="1:6">
      <c r="A36351">
        <v>2020</v>
      </c>
      <c r="B36351" t="s">
        <v>1072</v>
      </c>
      <c r="C36351" t="s">
        <v>1022</v>
      </c>
      <c r="D36351" t="s">
        <v>972</v>
      </c>
      <c r="E36351" t="s">
        <v>1018</v>
      </c>
      <c r="F36351" s="86">
        <v>4887.0402717617299</v>
      </c>
    </row>
    <row r="36352" spans="1:6">
      <c r="A36352">
        <v>2021</v>
      </c>
      <c r="B36352" t="s">
        <v>1072</v>
      </c>
      <c r="C36352" t="s">
        <v>1022</v>
      </c>
      <c r="D36352" t="s">
        <v>972</v>
      </c>
      <c r="E36352" t="s">
        <v>1018</v>
      </c>
      <c r="F36352" s="86">
        <v>4806.42019977991</v>
      </c>
    </row>
    <row r="36353" spans="1:6">
      <c r="A36353">
        <v>2022</v>
      </c>
      <c r="B36353" t="s">
        <v>1072</v>
      </c>
      <c r="C36353" t="s">
        <v>1022</v>
      </c>
      <c r="D36353" t="s">
        <v>972</v>
      </c>
      <c r="E36353" t="s">
        <v>1018</v>
      </c>
      <c r="F36353" s="86">
        <v>4728.5832684493898</v>
      </c>
    </row>
    <row r="36354" spans="1:6">
      <c r="A36354">
        <v>2023</v>
      </c>
      <c r="B36354" t="s">
        <v>1072</v>
      </c>
      <c r="C36354" t="s">
        <v>1022</v>
      </c>
      <c r="D36354" t="s">
        <v>972</v>
      </c>
      <c r="E36354" t="s">
        <v>1018</v>
      </c>
      <c r="F36354" s="86">
        <v>4654.49890839824</v>
      </c>
    </row>
    <row r="36355" spans="1:6">
      <c r="A36355">
        <v>2024</v>
      </c>
      <c r="B36355" t="s">
        <v>1072</v>
      </c>
      <c r="C36355" t="s">
        <v>1022</v>
      </c>
      <c r="D36355" t="s">
        <v>972</v>
      </c>
      <c r="E36355" t="s">
        <v>1018</v>
      </c>
      <c r="F36355" s="86">
        <v>4583.8246966267698</v>
      </c>
    </row>
    <row r="36356" spans="1:6">
      <c r="A36356">
        <v>2025</v>
      </c>
      <c r="B36356" t="s">
        <v>1072</v>
      </c>
      <c r="C36356" t="s">
        <v>1022</v>
      </c>
      <c r="D36356" t="s">
        <v>972</v>
      </c>
      <c r="E36356" t="s">
        <v>1018</v>
      </c>
      <c r="F36356" s="86">
        <v>4510.6001739492904</v>
      </c>
    </row>
    <row r="36357" spans="1:6">
      <c r="A36357">
        <v>2026</v>
      </c>
      <c r="B36357" t="s">
        <v>1072</v>
      </c>
      <c r="C36357" t="s">
        <v>1022</v>
      </c>
      <c r="D36357" t="s">
        <v>972</v>
      </c>
      <c r="E36357" t="s">
        <v>1018</v>
      </c>
      <c r="F36357" s="86">
        <v>4446.8592496810497</v>
      </c>
    </row>
    <row r="36358" spans="1:6">
      <c r="A36358">
        <v>2027</v>
      </c>
      <c r="B36358" t="s">
        <v>1072</v>
      </c>
      <c r="C36358" t="s">
        <v>1022</v>
      </c>
      <c r="D36358" t="s">
        <v>972</v>
      </c>
      <c r="E36358" t="s">
        <v>1018</v>
      </c>
      <c r="F36358" s="86">
        <v>4386.1545458883002</v>
      </c>
    </row>
    <row r="36359" spans="1:6">
      <c r="A36359">
        <v>2028</v>
      </c>
      <c r="B36359" t="s">
        <v>1072</v>
      </c>
      <c r="C36359" t="s">
        <v>1022</v>
      </c>
      <c r="D36359" t="s">
        <v>972</v>
      </c>
      <c r="E36359" t="s">
        <v>1018</v>
      </c>
      <c r="F36359" s="86">
        <v>4329.2222776213603</v>
      </c>
    </row>
    <row r="36360" spans="1:6">
      <c r="A36360">
        <v>2029</v>
      </c>
      <c r="B36360" t="s">
        <v>1072</v>
      </c>
      <c r="C36360" t="s">
        <v>1022</v>
      </c>
      <c r="D36360" t="s">
        <v>972</v>
      </c>
      <c r="E36360" t="s">
        <v>1018</v>
      </c>
      <c r="F36360" s="86">
        <v>4277.9725058824097</v>
      </c>
    </row>
    <row r="36361" spans="1:6">
      <c r="A36361">
        <v>2030</v>
      </c>
      <c r="B36361" t="s">
        <v>1072</v>
      </c>
      <c r="C36361" t="s">
        <v>1022</v>
      </c>
      <c r="D36361" t="s">
        <v>972</v>
      </c>
      <c r="E36361" t="s">
        <v>1018</v>
      </c>
      <c r="F36361" s="86">
        <v>4233.4292538163199</v>
      </c>
    </row>
    <row r="36362" spans="1:6">
      <c r="A36362">
        <v>2031</v>
      </c>
      <c r="B36362" t="s">
        <v>1072</v>
      </c>
      <c r="C36362" t="s">
        <v>1022</v>
      </c>
      <c r="D36362" t="s">
        <v>972</v>
      </c>
      <c r="E36362" t="s">
        <v>1018</v>
      </c>
      <c r="F36362" s="86">
        <v>4188.4573082244697</v>
      </c>
    </row>
    <row r="36363" spans="1:6">
      <c r="A36363">
        <v>2032</v>
      </c>
      <c r="B36363" t="s">
        <v>1072</v>
      </c>
      <c r="C36363" t="s">
        <v>1022</v>
      </c>
      <c r="D36363" t="s">
        <v>972</v>
      </c>
      <c r="E36363" t="s">
        <v>1018</v>
      </c>
      <c r="F36363" s="86">
        <v>4152.25672897601</v>
      </c>
    </row>
    <row r="36364" spans="1:6">
      <c r="A36364">
        <v>2033</v>
      </c>
      <c r="B36364" t="s">
        <v>1072</v>
      </c>
      <c r="C36364" t="s">
        <v>1022</v>
      </c>
      <c r="D36364" t="s">
        <v>972</v>
      </c>
      <c r="E36364" t="s">
        <v>1018</v>
      </c>
      <c r="F36364" s="86">
        <v>4121.1671396714901</v>
      </c>
    </row>
    <row r="36365" spans="1:6">
      <c r="A36365">
        <v>2034</v>
      </c>
      <c r="B36365" t="s">
        <v>1072</v>
      </c>
      <c r="C36365" t="s">
        <v>1022</v>
      </c>
      <c r="D36365" t="s">
        <v>972</v>
      </c>
      <c r="E36365" t="s">
        <v>1018</v>
      </c>
      <c r="F36365" s="86">
        <v>4096.1520504016098</v>
      </c>
    </row>
    <row r="36366" spans="1:6">
      <c r="A36366">
        <v>2035</v>
      </c>
      <c r="B36366" t="s">
        <v>1072</v>
      </c>
      <c r="C36366" t="s">
        <v>1022</v>
      </c>
      <c r="D36366" t="s">
        <v>972</v>
      </c>
      <c r="E36366" t="s">
        <v>1018</v>
      </c>
      <c r="F36366" s="86">
        <v>4075.8541280285299</v>
      </c>
    </row>
    <row r="36367" spans="1:6">
      <c r="A36367">
        <v>2036</v>
      </c>
      <c r="B36367" t="s">
        <v>1072</v>
      </c>
      <c r="C36367" t="s">
        <v>1022</v>
      </c>
      <c r="D36367" t="s">
        <v>972</v>
      </c>
      <c r="E36367" t="s">
        <v>1018</v>
      </c>
      <c r="F36367" s="86">
        <v>4058.9690760609401</v>
      </c>
    </row>
    <row r="36368" spans="1:6">
      <c r="A36368">
        <v>2037</v>
      </c>
      <c r="B36368" t="s">
        <v>1072</v>
      </c>
      <c r="C36368" t="s">
        <v>1022</v>
      </c>
      <c r="D36368" t="s">
        <v>972</v>
      </c>
      <c r="E36368" t="s">
        <v>1018</v>
      </c>
      <c r="F36368" s="86">
        <v>4044.9199857287099</v>
      </c>
    </row>
    <row r="36369" spans="1:6">
      <c r="A36369">
        <v>2038</v>
      </c>
      <c r="B36369" t="s">
        <v>1072</v>
      </c>
      <c r="C36369" t="s">
        <v>1022</v>
      </c>
      <c r="D36369" t="s">
        <v>972</v>
      </c>
      <c r="E36369" t="s">
        <v>1018</v>
      </c>
      <c r="F36369" s="86">
        <v>4028.7241134934502</v>
      </c>
    </row>
    <row r="36370" spans="1:6">
      <c r="A36370">
        <v>2039</v>
      </c>
      <c r="B36370" t="s">
        <v>1072</v>
      </c>
      <c r="C36370" t="s">
        <v>1022</v>
      </c>
      <c r="D36370" t="s">
        <v>972</v>
      </c>
      <c r="E36370" t="s">
        <v>1018</v>
      </c>
      <c r="F36370" s="86">
        <v>4019.6273030378602</v>
      </c>
    </row>
    <row r="36371" spans="1:6">
      <c r="A36371">
        <v>2040</v>
      </c>
      <c r="B36371" t="s">
        <v>1072</v>
      </c>
      <c r="C36371" t="s">
        <v>1022</v>
      </c>
      <c r="D36371" t="s">
        <v>972</v>
      </c>
      <c r="E36371" t="s">
        <v>1018</v>
      </c>
      <c r="F36371" s="86">
        <v>4012.4244649196398</v>
      </c>
    </row>
    <row r="36372" spans="1:6">
      <c r="A36372">
        <v>2041</v>
      </c>
      <c r="B36372" t="s">
        <v>1072</v>
      </c>
      <c r="C36372" t="s">
        <v>1022</v>
      </c>
      <c r="D36372" t="s">
        <v>972</v>
      </c>
      <c r="E36372" t="s">
        <v>1018</v>
      </c>
      <c r="F36372" s="86">
        <v>4011.3838046204701</v>
      </c>
    </row>
    <row r="36373" spans="1:6">
      <c r="A36373">
        <v>2042</v>
      </c>
      <c r="B36373" t="s">
        <v>1072</v>
      </c>
      <c r="C36373" t="s">
        <v>1022</v>
      </c>
      <c r="D36373" t="s">
        <v>972</v>
      </c>
      <c r="E36373" t="s">
        <v>1018</v>
      </c>
      <c r="F36373" s="86">
        <v>4041.4646078812598</v>
      </c>
    </row>
    <row r="36374" spans="1:6">
      <c r="A36374">
        <v>2043</v>
      </c>
      <c r="B36374" t="s">
        <v>1072</v>
      </c>
      <c r="C36374" t="s">
        <v>1022</v>
      </c>
      <c r="D36374" t="s">
        <v>972</v>
      </c>
      <c r="E36374" t="s">
        <v>1018</v>
      </c>
      <c r="F36374" s="86">
        <v>4073.9157933420302</v>
      </c>
    </row>
    <row r="36375" spans="1:6">
      <c r="A36375">
        <v>2044</v>
      </c>
      <c r="B36375" t="s">
        <v>1072</v>
      </c>
      <c r="C36375" t="s">
        <v>1022</v>
      </c>
      <c r="D36375" t="s">
        <v>972</v>
      </c>
      <c r="E36375" t="s">
        <v>1018</v>
      </c>
      <c r="F36375" s="86">
        <v>4108.0454195086104</v>
      </c>
    </row>
    <row r="36376" spans="1:6">
      <c r="A36376">
        <v>2045</v>
      </c>
      <c r="B36376" t="s">
        <v>1072</v>
      </c>
      <c r="C36376" t="s">
        <v>1022</v>
      </c>
      <c r="D36376" t="s">
        <v>972</v>
      </c>
      <c r="E36376" t="s">
        <v>1018</v>
      </c>
      <c r="F36376" s="86">
        <v>4138.3691882200001</v>
      </c>
    </row>
    <row r="36377" spans="1:6">
      <c r="A36377">
        <v>2046</v>
      </c>
      <c r="B36377" t="s">
        <v>1072</v>
      </c>
      <c r="C36377" t="s">
        <v>1022</v>
      </c>
      <c r="D36377" t="s">
        <v>972</v>
      </c>
      <c r="E36377" t="s">
        <v>1018</v>
      </c>
      <c r="F36377" s="86">
        <v>4174.38205847272</v>
      </c>
    </row>
    <row r="36378" spans="1:6">
      <c r="A36378">
        <v>2047</v>
      </c>
      <c r="B36378" t="s">
        <v>1072</v>
      </c>
      <c r="C36378" t="s">
        <v>1022</v>
      </c>
      <c r="D36378" t="s">
        <v>972</v>
      </c>
      <c r="E36378" t="s">
        <v>1018</v>
      </c>
      <c r="F36378" s="86">
        <v>4210.4396145806204</v>
      </c>
    </row>
    <row r="36379" spans="1:6">
      <c r="A36379">
        <v>2048</v>
      </c>
      <c r="B36379" t="s">
        <v>1072</v>
      </c>
      <c r="C36379" t="s">
        <v>1022</v>
      </c>
      <c r="D36379" t="s">
        <v>972</v>
      </c>
      <c r="E36379" t="s">
        <v>1018</v>
      </c>
      <c r="F36379" s="86">
        <v>4245.9106693839703</v>
      </c>
    </row>
    <row r="36380" spans="1:6">
      <c r="A36380">
        <v>2049</v>
      </c>
      <c r="B36380" t="s">
        <v>1072</v>
      </c>
      <c r="C36380" t="s">
        <v>1022</v>
      </c>
      <c r="D36380" t="s">
        <v>972</v>
      </c>
      <c r="E36380" t="s">
        <v>1018</v>
      </c>
      <c r="F36380" s="86">
        <v>4280.6138006898</v>
      </c>
    </row>
    <row r="36381" spans="1:6">
      <c r="A36381">
        <v>2050</v>
      </c>
      <c r="B36381" t="s">
        <v>1072</v>
      </c>
      <c r="C36381" t="s">
        <v>1022</v>
      </c>
      <c r="D36381" t="s">
        <v>972</v>
      </c>
      <c r="E36381" t="s">
        <v>1018</v>
      </c>
      <c r="F36381" s="86">
        <v>4314.61969685654</v>
      </c>
    </row>
    <row r="36382" spans="1:6">
      <c r="A36382">
        <v>2017</v>
      </c>
      <c r="B36382" t="s">
        <v>1073</v>
      </c>
      <c r="C36382" t="s">
        <v>1022</v>
      </c>
      <c r="D36382" t="s">
        <v>972</v>
      </c>
      <c r="E36382" t="s">
        <v>1018</v>
      </c>
      <c r="F36382" s="86">
        <v>4615.4881175729597</v>
      </c>
    </row>
    <row r="36383" spans="1:6">
      <c r="A36383">
        <v>2018</v>
      </c>
      <c r="B36383" t="s">
        <v>1073</v>
      </c>
      <c r="C36383" t="s">
        <v>1022</v>
      </c>
      <c r="D36383" t="s">
        <v>972</v>
      </c>
      <c r="E36383" t="s">
        <v>1018</v>
      </c>
      <c r="F36383" s="86">
        <v>4570.6818357571201</v>
      </c>
    </row>
    <row r="36384" spans="1:6">
      <c r="A36384">
        <v>2019</v>
      </c>
      <c r="B36384" t="s">
        <v>1073</v>
      </c>
      <c r="C36384" t="s">
        <v>1022</v>
      </c>
      <c r="D36384" t="s">
        <v>972</v>
      </c>
      <c r="E36384" t="s">
        <v>1018</v>
      </c>
      <c r="F36384" s="86">
        <v>4541.13980308787</v>
      </c>
    </row>
    <row r="36385" spans="1:6">
      <c r="A36385">
        <v>2020</v>
      </c>
      <c r="B36385" t="s">
        <v>1073</v>
      </c>
      <c r="C36385" t="s">
        <v>1022</v>
      </c>
      <c r="D36385" t="s">
        <v>972</v>
      </c>
      <c r="E36385" t="s">
        <v>1018</v>
      </c>
      <c r="F36385" s="86">
        <v>4501.4073826112799</v>
      </c>
    </row>
    <row r="36386" spans="1:6">
      <c r="A36386">
        <v>2021</v>
      </c>
      <c r="B36386" t="s">
        <v>1073</v>
      </c>
      <c r="C36386" t="s">
        <v>1022</v>
      </c>
      <c r="D36386" t="s">
        <v>972</v>
      </c>
      <c r="E36386" t="s">
        <v>1018</v>
      </c>
      <c r="F36386" s="86">
        <v>4470.0439664513897</v>
      </c>
    </row>
    <row r="36387" spans="1:6">
      <c r="A36387">
        <v>2022</v>
      </c>
      <c r="B36387" t="s">
        <v>1073</v>
      </c>
      <c r="C36387" t="s">
        <v>1022</v>
      </c>
      <c r="D36387" t="s">
        <v>972</v>
      </c>
      <c r="E36387" t="s">
        <v>1018</v>
      </c>
      <c r="F36387" s="86">
        <v>4440.0179755085201</v>
      </c>
    </row>
    <row r="36388" spans="1:6">
      <c r="A36388">
        <v>2023</v>
      </c>
      <c r="B36388" t="s">
        <v>1073</v>
      </c>
      <c r="C36388" t="s">
        <v>1022</v>
      </c>
      <c r="D36388" t="s">
        <v>972</v>
      </c>
      <c r="E36388" t="s">
        <v>1018</v>
      </c>
      <c r="F36388" s="86">
        <v>4414.8257297823102</v>
      </c>
    </row>
    <row r="36389" spans="1:6">
      <c r="A36389">
        <v>2024</v>
      </c>
      <c r="B36389" t="s">
        <v>1073</v>
      </c>
      <c r="C36389" t="s">
        <v>1022</v>
      </c>
      <c r="D36389" t="s">
        <v>972</v>
      </c>
      <c r="E36389" t="s">
        <v>1018</v>
      </c>
      <c r="F36389" s="86">
        <v>4393.3200970204598</v>
      </c>
    </row>
    <row r="36390" spans="1:6">
      <c r="A36390">
        <v>2025</v>
      </c>
      <c r="B36390" t="s">
        <v>1073</v>
      </c>
      <c r="C36390" t="s">
        <v>1022</v>
      </c>
      <c r="D36390" t="s">
        <v>972</v>
      </c>
      <c r="E36390" t="s">
        <v>1018</v>
      </c>
      <c r="F36390" s="86">
        <v>4377.1615237545502</v>
      </c>
    </row>
    <row r="36391" spans="1:6">
      <c r="A36391">
        <v>2026</v>
      </c>
      <c r="B36391" t="s">
        <v>1073</v>
      </c>
      <c r="C36391" t="s">
        <v>1022</v>
      </c>
      <c r="D36391" t="s">
        <v>972</v>
      </c>
      <c r="E36391" t="s">
        <v>1018</v>
      </c>
      <c r="F36391" s="86">
        <v>4361.1817836638302</v>
      </c>
    </row>
    <row r="36392" spans="1:6">
      <c r="A36392">
        <v>2027</v>
      </c>
      <c r="B36392" t="s">
        <v>1073</v>
      </c>
      <c r="C36392" t="s">
        <v>1022</v>
      </c>
      <c r="D36392" t="s">
        <v>972</v>
      </c>
      <c r="E36392" t="s">
        <v>1018</v>
      </c>
      <c r="F36392" s="86">
        <v>4350.1294594176998</v>
      </c>
    </row>
    <row r="36393" spans="1:6">
      <c r="A36393">
        <v>2028</v>
      </c>
      <c r="B36393" t="s">
        <v>1073</v>
      </c>
      <c r="C36393" t="s">
        <v>1022</v>
      </c>
      <c r="D36393" t="s">
        <v>972</v>
      </c>
      <c r="E36393" t="s">
        <v>1018</v>
      </c>
      <c r="F36393" s="86">
        <v>4338.6827228188904</v>
      </c>
    </row>
    <row r="36394" spans="1:6">
      <c r="A36394">
        <v>2029</v>
      </c>
      <c r="B36394" t="s">
        <v>1073</v>
      </c>
      <c r="C36394" t="s">
        <v>1022</v>
      </c>
      <c r="D36394" t="s">
        <v>972</v>
      </c>
      <c r="E36394" t="s">
        <v>1018</v>
      </c>
      <c r="F36394" s="86">
        <v>4333.8319335750803</v>
      </c>
    </row>
    <row r="36395" spans="1:6">
      <c r="A36395">
        <v>2030</v>
      </c>
      <c r="B36395" t="s">
        <v>1073</v>
      </c>
      <c r="C36395" t="s">
        <v>1022</v>
      </c>
      <c r="D36395" t="s">
        <v>972</v>
      </c>
      <c r="E36395" t="s">
        <v>1018</v>
      </c>
      <c r="F36395" s="86">
        <v>4334.6644100608601</v>
      </c>
    </row>
    <row r="36396" spans="1:6">
      <c r="A36396">
        <v>2031</v>
      </c>
      <c r="B36396" t="s">
        <v>1073</v>
      </c>
      <c r="C36396" t="s">
        <v>1022</v>
      </c>
      <c r="D36396" t="s">
        <v>972</v>
      </c>
      <c r="E36396" t="s">
        <v>1018</v>
      </c>
      <c r="F36396" s="86">
        <v>4339.1045763853599</v>
      </c>
    </row>
    <row r="36397" spans="1:6">
      <c r="A36397">
        <v>2032</v>
      </c>
      <c r="B36397" t="s">
        <v>1073</v>
      </c>
      <c r="C36397" t="s">
        <v>1022</v>
      </c>
      <c r="D36397" t="s">
        <v>972</v>
      </c>
      <c r="E36397" t="s">
        <v>1018</v>
      </c>
      <c r="F36397" s="86">
        <v>4344.0022681050896</v>
      </c>
    </row>
    <row r="36398" spans="1:6">
      <c r="A36398">
        <v>2033</v>
      </c>
      <c r="B36398" t="s">
        <v>1073</v>
      </c>
      <c r="C36398" t="s">
        <v>1022</v>
      </c>
      <c r="D36398" t="s">
        <v>972</v>
      </c>
      <c r="E36398" t="s">
        <v>1018</v>
      </c>
      <c r="F36398" s="86">
        <v>4350.7138007301901</v>
      </c>
    </row>
    <row r="36399" spans="1:6">
      <c r="A36399">
        <v>2034</v>
      </c>
      <c r="B36399" t="s">
        <v>1073</v>
      </c>
      <c r="C36399" t="s">
        <v>1022</v>
      </c>
      <c r="D36399" t="s">
        <v>972</v>
      </c>
      <c r="E36399" t="s">
        <v>1018</v>
      </c>
      <c r="F36399" s="86">
        <v>4364.7200464473199</v>
      </c>
    </row>
    <row r="36400" spans="1:6">
      <c r="A36400">
        <v>2035</v>
      </c>
      <c r="B36400" t="s">
        <v>1073</v>
      </c>
      <c r="C36400" t="s">
        <v>1022</v>
      </c>
      <c r="D36400" t="s">
        <v>972</v>
      </c>
      <c r="E36400" t="s">
        <v>1018</v>
      </c>
      <c r="F36400" s="86">
        <v>4380.7677797747601</v>
      </c>
    </row>
    <row r="36401" spans="1:6">
      <c r="A36401">
        <v>2036</v>
      </c>
      <c r="B36401" t="s">
        <v>1073</v>
      </c>
      <c r="C36401" t="s">
        <v>1022</v>
      </c>
      <c r="D36401" t="s">
        <v>972</v>
      </c>
      <c r="E36401" t="s">
        <v>1018</v>
      </c>
      <c r="F36401" s="86">
        <v>4402.1931227507903</v>
      </c>
    </row>
    <row r="36402" spans="1:6">
      <c r="A36402">
        <v>2037</v>
      </c>
      <c r="B36402" t="s">
        <v>1073</v>
      </c>
      <c r="C36402" t="s">
        <v>1022</v>
      </c>
      <c r="D36402" t="s">
        <v>972</v>
      </c>
      <c r="E36402" t="s">
        <v>1018</v>
      </c>
      <c r="F36402" s="86">
        <v>4422.6337111000103</v>
      </c>
    </row>
    <row r="36403" spans="1:6">
      <c r="A36403">
        <v>2038</v>
      </c>
      <c r="B36403" t="s">
        <v>1073</v>
      </c>
      <c r="C36403" t="s">
        <v>1022</v>
      </c>
      <c r="D36403" t="s">
        <v>972</v>
      </c>
      <c r="E36403" t="s">
        <v>1018</v>
      </c>
      <c r="F36403" s="86">
        <v>4448.1831317918304</v>
      </c>
    </row>
    <row r="36404" spans="1:6">
      <c r="A36404">
        <v>2039</v>
      </c>
      <c r="B36404" t="s">
        <v>1073</v>
      </c>
      <c r="C36404" t="s">
        <v>1022</v>
      </c>
      <c r="D36404" t="s">
        <v>972</v>
      </c>
      <c r="E36404" t="s">
        <v>1018</v>
      </c>
      <c r="F36404" s="86">
        <v>4473.8312480473496</v>
      </c>
    </row>
    <row r="36405" spans="1:6">
      <c r="A36405">
        <v>2040</v>
      </c>
      <c r="B36405" t="s">
        <v>1073</v>
      </c>
      <c r="C36405" t="s">
        <v>1022</v>
      </c>
      <c r="D36405" t="s">
        <v>972</v>
      </c>
      <c r="E36405" t="s">
        <v>1018</v>
      </c>
      <c r="F36405" s="86">
        <v>4505.1120577192396</v>
      </c>
    </row>
    <row r="36406" spans="1:6">
      <c r="A36406">
        <v>2041</v>
      </c>
      <c r="B36406" t="s">
        <v>1073</v>
      </c>
      <c r="C36406" t="s">
        <v>1022</v>
      </c>
      <c r="D36406" t="s">
        <v>972</v>
      </c>
      <c r="E36406" t="s">
        <v>1018</v>
      </c>
      <c r="F36406" s="86">
        <v>4538.2850175928897</v>
      </c>
    </row>
    <row r="36407" spans="1:6">
      <c r="A36407">
        <v>2042</v>
      </c>
      <c r="B36407" t="s">
        <v>1073</v>
      </c>
      <c r="C36407" t="s">
        <v>1022</v>
      </c>
      <c r="D36407" t="s">
        <v>972</v>
      </c>
      <c r="E36407" t="s">
        <v>1018</v>
      </c>
      <c r="F36407" s="86">
        <v>4580.8444831380002</v>
      </c>
    </row>
    <row r="36408" spans="1:6">
      <c r="A36408">
        <v>2043</v>
      </c>
      <c r="B36408" t="s">
        <v>1073</v>
      </c>
      <c r="C36408" t="s">
        <v>1022</v>
      </c>
      <c r="D36408" t="s">
        <v>972</v>
      </c>
      <c r="E36408" t="s">
        <v>1018</v>
      </c>
      <c r="F36408" s="86">
        <v>4626.2847643059204</v>
      </c>
    </row>
    <row r="36409" spans="1:6">
      <c r="A36409">
        <v>2044</v>
      </c>
      <c r="B36409" t="s">
        <v>1073</v>
      </c>
      <c r="C36409" t="s">
        <v>1022</v>
      </c>
      <c r="D36409" t="s">
        <v>972</v>
      </c>
      <c r="E36409" t="s">
        <v>1018</v>
      </c>
      <c r="F36409" s="86">
        <v>4672.1335444161696</v>
      </c>
    </row>
    <row r="36410" spans="1:6">
      <c r="A36410">
        <v>2045</v>
      </c>
      <c r="B36410" t="s">
        <v>1073</v>
      </c>
      <c r="C36410" t="s">
        <v>1022</v>
      </c>
      <c r="D36410" t="s">
        <v>972</v>
      </c>
      <c r="E36410" t="s">
        <v>1018</v>
      </c>
      <c r="F36410" s="86">
        <v>4723.0985047594604</v>
      </c>
    </row>
    <row r="36411" spans="1:6">
      <c r="A36411">
        <v>2046</v>
      </c>
      <c r="B36411" t="s">
        <v>1073</v>
      </c>
      <c r="C36411" t="s">
        <v>1022</v>
      </c>
      <c r="D36411" t="s">
        <v>972</v>
      </c>
      <c r="E36411" t="s">
        <v>1018</v>
      </c>
      <c r="F36411" s="86">
        <v>4775.41773424659</v>
      </c>
    </row>
    <row r="36412" spans="1:6">
      <c r="A36412">
        <v>2047</v>
      </c>
      <c r="B36412" t="s">
        <v>1073</v>
      </c>
      <c r="C36412" t="s">
        <v>1022</v>
      </c>
      <c r="D36412" t="s">
        <v>972</v>
      </c>
      <c r="E36412" t="s">
        <v>1018</v>
      </c>
      <c r="F36412" s="86">
        <v>4825.1741937905699</v>
      </c>
    </row>
    <row r="36413" spans="1:6">
      <c r="A36413">
        <v>2048</v>
      </c>
      <c r="B36413" t="s">
        <v>1073</v>
      </c>
      <c r="C36413" t="s">
        <v>1022</v>
      </c>
      <c r="D36413" t="s">
        <v>972</v>
      </c>
      <c r="E36413" t="s">
        <v>1018</v>
      </c>
      <c r="F36413" s="86">
        <v>4876.2872160072302</v>
      </c>
    </row>
    <row r="36414" spans="1:6">
      <c r="A36414">
        <v>2049</v>
      </c>
      <c r="B36414" t="s">
        <v>1073</v>
      </c>
      <c r="C36414" t="s">
        <v>1022</v>
      </c>
      <c r="D36414" t="s">
        <v>972</v>
      </c>
      <c r="E36414" t="s">
        <v>1018</v>
      </c>
      <c r="F36414" s="86">
        <v>4925.6887505567001</v>
      </c>
    </row>
    <row r="36415" spans="1:6">
      <c r="A36415">
        <v>2050</v>
      </c>
      <c r="B36415" t="s">
        <v>1073</v>
      </c>
      <c r="C36415" t="s">
        <v>1022</v>
      </c>
      <c r="D36415" t="s">
        <v>972</v>
      </c>
      <c r="E36415" t="s">
        <v>1018</v>
      </c>
      <c r="F36415" s="86">
        <v>4971.1404890011099</v>
      </c>
    </row>
    <row r="36416" spans="1:6">
      <c r="A36416">
        <v>2017</v>
      </c>
      <c r="B36416" t="s">
        <v>1012</v>
      </c>
      <c r="C36416" t="s">
        <v>1022</v>
      </c>
      <c r="D36416" t="s">
        <v>981</v>
      </c>
      <c r="E36416" t="s">
        <v>1015</v>
      </c>
      <c r="F36416" s="86">
        <v>5442935.2031621803</v>
      </c>
    </row>
    <row r="36417" spans="1:6">
      <c r="A36417">
        <v>2018</v>
      </c>
      <c r="B36417" t="s">
        <v>1012</v>
      </c>
      <c r="C36417" t="s">
        <v>1022</v>
      </c>
      <c r="D36417" t="s">
        <v>981</v>
      </c>
      <c r="E36417" t="s">
        <v>1015</v>
      </c>
      <c r="F36417" s="86">
        <v>5500535.3120995397</v>
      </c>
    </row>
    <row r="36418" spans="1:6">
      <c r="A36418">
        <v>2019</v>
      </c>
      <c r="B36418" t="s">
        <v>1012</v>
      </c>
      <c r="C36418" t="s">
        <v>1022</v>
      </c>
      <c r="D36418" t="s">
        <v>981</v>
      </c>
      <c r="E36418" t="s">
        <v>1015</v>
      </c>
      <c r="F36418" s="86">
        <v>5503522.1677096598</v>
      </c>
    </row>
    <row r="36419" spans="1:6">
      <c r="A36419">
        <v>2020</v>
      </c>
      <c r="B36419" t="s">
        <v>1012</v>
      </c>
      <c r="C36419" t="s">
        <v>1022</v>
      </c>
      <c r="D36419" t="s">
        <v>981</v>
      </c>
      <c r="E36419" t="s">
        <v>1015</v>
      </c>
      <c r="F36419" s="86">
        <v>5504422.4562214203</v>
      </c>
    </row>
    <row r="36420" spans="1:6">
      <c r="A36420">
        <v>2021</v>
      </c>
      <c r="B36420" t="s">
        <v>1012</v>
      </c>
      <c r="C36420" t="s">
        <v>1022</v>
      </c>
      <c r="D36420" t="s">
        <v>981</v>
      </c>
      <c r="E36420" t="s">
        <v>1015</v>
      </c>
      <c r="F36420" s="86">
        <v>5499782.4791548504</v>
      </c>
    </row>
    <row r="36421" spans="1:6">
      <c r="A36421">
        <v>2022</v>
      </c>
      <c r="B36421" t="s">
        <v>1012</v>
      </c>
      <c r="C36421" t="s">
        <v>1022</v>
      </c>
      <c r="D36421" t="s">
        <v>981</v>
      </c>
      <c r="E36421" t="s">
        <v>1015</v>
      </c>
      <c r="F36421" s="86">
        <v>5491503.3363125101</v>
      </c>
    </row>
    <row r="36422" spans="1:6">
      <c r="A36422">
        <v>2023</v>
      </c>
      <c r="B36422" t="s">
        <v>1012</v>
      </c>
      <c r="C36422" t="s">
        <v>1022</v>
      </c>
      <c r="D36422" t="s">
        <v>981</v>
      </c>
      <c r="E36422" t="s">
        <v>1015</v>
      </c>
      <c r="F36422" s="86">
        <v>5477850.03989028</v>
      </c>
    </row>
    <row r="36423" spans="1:6">
      <c r="A36423">
        <v>2024</v>
      </c>
      <c r="B36423" t="s">
        <v>1012</v>
      </c>
      <c r="C36423" t="s">
        <v>1022</v>
      </c>
      <c r="D36423" t="s">
        <v>981</v>
      </c>
      <c r="E36423" t="s">
        <v>1015</v>
      </c>
      <c r="F36423" s="86">
        <v>5461279.9411181696</v>
      </c>
    </row>
    <row r="36424" spans="1:6">
      <c r="A36424">
        <v>2025</v>
      </c>
      <c r="B36424" t="s">
        <v>1012</v>
      </c>
      <c r="C36424" t="s">
        <v>1022</v>
      </c>
      <c r="D36424" t="s">
        <v>981</v>
      </c>
      <c r="E36424" t="s">
        <v>1015</v>
      </c>
      <c r="F36424" s="86">
        <v>5444498.0578458104</v>
      </c>
    </row>
    <row r="36425" spans="1:6">
      <c r="A36425">
        <v>2026</v>
      </c>
      <c r="B36425" t="s">
        <v>1012</v>
      </c>
      <c r="C36425" t="s">
        <v>1022</v>
      </c>
      <c r="D36425" t="s">
        <v>981</v>
      </c>
      <c r="E36425" t="s">
        <v>1015</v>
      </c>
      <c r="F36425" s="86">
        <v>5427627.0982601102</v>
      </c>
    </row>
    <row r="36426" spans="1:6">
      <c r="A36426">
        <v>2027</v>
      </c>
      <c r="B36426" t="s">
        <v>1012</v>
      </c>
      <c r="C36426" t="s">
        <v>1022</v>
      </c>
      <c r="D36426" t="s">
        <v>981</v>
      </c>
      <c r="E36426" t="s">
        <v>1015</v>
      </c>
      <c r="F36426" s="86">
        <v>5411746.2185078999</v>
      </c>
    </row>
    <row r="36427" spans="1:6">
      <c r="A36427">
        <v>2028</v>
      </c>
      <c r="B36427" t="s">
        <v>1012</v>
      </c>
      <c r="C36427" t="s">
        <v>1022</v>
      </c>
      <c r="D36427" t="s">
        <v>981</v>
      </c>
      <c r="E36427" t="s">
        <v>1015</v>
      </c>
      <c r="F36427" s="86">
        <v>5399152.9235087996</v>
      </c>
    </row>
    <row r="36428" spans="1:6">
      <c r="A36428">
        <v>2029</v>
      </c>
      <c r="B36428" t="s">
        <v>1012</v>
      </c>
      <c r="C36428" t="s">
        <v>1022</v>
      </c>
      <c r="D36428" t="s">
        <v>981</v>
      </c>
      <c r="E36428" t="s">
        <v>1015</v>
      </c>
      <c r="F36428" s="86">
        <v>5382582.9579342799</v>
      </c>
    </row>
    <row r="36429" spans="1:6">
      <c r="A36429">
        <v>2030</v>
      </c>
      <c r="B36429" t="s">
        <v>1012</v>
      </c>
      <c r="C36429" t="s">
        <v>1022</v>
      </c>
      <c r="D36429" t="s">
        <v>981</v>
      </c>
      <c r="E36429" t="s">
        <v>1015</v>
      </c>
      <c r="F36429" s="86">
        <v>5366109.2192372298</v>
      </c>
    </row>
    <row r="36430" spans="1:6">
      <c r="A36430">
        <v>2031</v>
      </c>
      <c r="B36430" t="s">
        <v>1012</v>
      </c>
      <c r="C36430" t="s">
        <v>1022</v>
      </c>
      <c r="D36430" t="s">
        <v>981</v>
      </c>
      <c r="E36430" t="s">
        <v>1015</v>
      </c>
      <c r="F36430" s="86">
        <v>5352997.6930408096</v>
      </c>
    </row>
    <row r="36431" spans="1:6">
      <c r="A36431">
        <v>2032</v>
      </c>
      <c r="B36431" t="s">
        <v>1012</v>
      </c>
      <c r="C36431" t="s">
        <v>1022</v>
      </c>
      <c r="D36431" t="s">
        <v>981</v>
      </c>
      <c r="E36431" t="s">
        <v>1015</v>
      </c>
      <c r="F36431" s="86">
        <v>5340054.8063359996</v>
      </c>
    </row>
    <row r="36432" spans="1:6">
      <c r="A36432">
        <v>2033</v>
      </c>
      <c r="B36432" t="s">
        <v>1012</v>
      </c>
      <c r="C36432" t="s">
        <v>1022</v>
      </c>
      <c r="D36432" t="s">
        <v>981</v>
      </c>
      <c r="E36432" t="s">
        <v>1015</v>
      </c>
      <c r="F36432" s="86">
        <v>5327851.77898362</v>
      </c>
    </row>
    <row r="36433" spans="1:6">
      <c r="A36433">
        <v>2034</v>
      </c>
      <c r="B36433" t="s">
        <v>1012</v>
      </c>
      <c r="C36433" t="s">
        <v>1022</v>
      </c>
      <c r="D36433" t="s">
        <v>981</v>
      </c>
      <c r="E36433" t="s">
        <v>1015</v>
      </c>
      <c r="F36433" s="86">
        <v>5318282.2424042197</v>
      </c>
    </row>
    <row r="36434" spans="1:6">
      <c r="A36434">
        <v>2035</v>
      </c>
      <c r="B36434" t="s">
        <v>1012</v>
      </c>
      <c r="C36434" t="s">
        <v>1022</v>
      </c>
      <c r="D36434" t="s">
        <v>981</v>
      </c>
      <c r="E36434" t="s">
        <v>1015</v>
      </c>
      <c r="F36434" s="86">
        <v>5312802.0283851903</v>
      </c>
    </row>
    <row r="36435" spans="1:6">
      <c r="A36435">
        <v>2036</v>
      </c>
      <c r="B36435" t="s">
        <v>1012</v>
      </c>
      <c r="C36435" t="s">
        <v>1022</v>
      </c>
      <c r="D36435" t="s">
        <v>981</v>
      </c>
      <c r="E36435" t="s">
        <v>1015</v>
      </c>
      <c r="F36435" s="86">
        <v>5316047.3874742202</v>
      </c>
    </row>
    <row r="36436" spans="1:6">
      <c r="A36436">
        <v>2037</v>
      </c>
      <c r="B36436" t="s">
        <v>1012</v>
      </c>
      <c r="C36436" t="s">
        <v>1022</v>
      </c>
      <c r="D36436" t="s">
        <v>981</v>
      </c>
      <c r="E36436" t="s">
        <v>1015</v>
      </c>
      <c r="F36436" s="86">
        <v>5321667.31838289</v>
      </c>
    </row>
    <row r="36437" spans="1:6">
      <c r="A36437">
        <v>2038</v>
      </c>
      <c r="B36437" t="s">
        <v>1012</v>
      </c>
      <c r="C36437" t="s">
        <v>1022</v>
      </c>
      <c r="D36437" t="s">
        <v>981</v>
      </c>
      <c r="E36437" t="s">
        <v>1015</v>
      </c>
      <c r="F36437" s="86">
        <v>5332365.2039544396</v>
      </c>
    </row>
    <row r="36438" spans="1:6">
      <c r="A36438">
        <v>2039</v>
      </c>
      <c r="B36438" t="s">
        <v>1012</v>
      </c>
      <c r="C36438" t="s">
        <v>1022</v>
      </c>
      <c r="D36438" t="s">
        <v>981</v>
      </c>
      <c r="E36438" t="s">
        <v>1015</v>
      </c>
      <c r="F36438" s="86">
        <v>5346779.9114012197</v>
      </c>
    </row>
    <row r="36439" spans="1:6">
      <c r="A36439">
        <v>2040</v>
      </c>
      <c r="B36439" t="s">
        <v>1012</v>
      </c>
      <c r="C36439" t="s">
        <v>1022</v>
      </c>
      <c r="D36439" t="s">
        <v>981</v>
      </c>
      <c r="E36439" t="s">
        <v>1015</v>
      </c>
      <c r="F36439" s="86">
        <v>5363249.2348127896</v>
      </c>
    </row>
    <row r="36440" spans="1:6">
      <c r="A36440">
        <v>2041</v>
      </c>
      <c r="B36440" t="s">
        <v>1012</v>
      </c>
      <c r="C36440" t="s">
        <v>1022</v>
      </c>
      <c r="D36440" t="s">
        <v>981</v>
      </c>
      <c r="E36440" t="s">
        <v>1015</v>
      </c>
      <c r="F36440" s="86">
        <v>5350823.1755175302</v>
      </c>
    </row>
    <row r="36441" spans="1:6">
      <c r="A36441">
        <v>2042</v>
      </c>
      <c r="B36441" t="s">
        <v>1012</v>
      </c>
      <c r="C36441" t="s">
        <v>1022</v>
      </c>
      <c r="D36441" t="s">
        <v>981</v>
      </c>
      <c r="E36441" t="s">
        <v>1015</v>
      </c>
      <c r="F36441" s="86">
        <v>5339648.85220352</v>
      </c>
    </row>
    <row r="36442" spans="1:6">
      <c r="A36442">
        <v>2043</v>
      </c>
      <c r="B36442" t="s">
        <v>1012</v>
      </c>
      <c r="C36442" t="s">
        <v>1022</v>
      </c>
      <c r="D36442" t="s">
        <v>981</v>
      </c>
      <c r="E36442" t="s">
        <v>1015</v>
      </c>
      <c r="F36442" s="86">
        <v>5324827.86247514</v>
      </c>
    </row>
    <row r="36443" spans="1:6">
      <c r="A36443">
        <v>2044</v>
      </c>
      <c r="B36443" t="s">
        <v>1012</v>
      </c>
      <c r="C36443" t="s">
        <v>1022</v>
      </c>
      <c r="D36443" t="s">
        <v>981</v>
      </c>
      <c r="E36443" t="s">
        <v>1015</v>
      </c>
      <c r="F36443" s="86">
        <v>5306971.2324253796</v>
      </c>
    </row>
    <row r="36444" spans="1:6">
      <c r="A36444">
        <v>2045</v>
      </c>
      <c r="B36444" t="s">
        <v>1012</v>
      </c>
      <c r="C36444" t="s">
        <v>1022</v>
      </c>
      <c r="D36444" t="s">
        <v>981</v>
      </c>
      <c r="E36444" t="s">
        <v>1015</v>
      </c>
      <c r="F36444" s="86">
        <v>5286334.6852903496</v>
      </c>
    </row>
    <row r="36445" spans="1:6">
      <c r="A36445">
        <v>2046</v>
      </c>
      <c r="B36445" t="s">
        <v>1012</v>
      </c>
      <c r="C36445" t="s">
        <v>1022</v>
      </c>
      <c r="D36445" t="s">
        <v>981</v>
      </c>
      <c r="E36445" t="s">
        <v>1015</v>
      </c>
      <c r="F36445" s="86">
        <v>5264162.9149067197</v>
      </c>
    </row>
    <row r="36446" spans="1:6">
      <c r="A36446">
        <v>2047</v>
      </c>
      <c r="B36446" t="s">
        <v>1012</v>
      </c>
      <c r="C36446" t="s">
        <v>1022</v>
      </c>
      <c r="D36446" t="s">
        <v>981</v>
      </c>
      <c r="E36446" t="s">
        <v>1015</v>
      </c>
      <c r="F36446" s="86">
        <v>5243367.61002295</v>
      </c>
    </row>
    <row r="36447" spans="1:6">
      <c r="A36447">
        <v>2048</v>
      </c>
      <c r="B36447" t="s">
        <v>1012</v>
      </c>
      <c r="C36447" t="s">
        <v>1022</v>
      </c>
      <c r="D36447" t="s">
        <v>981</v>
      </c>
      <c r="E36447" t="s">
        <v>1015</v>
      </c>
      <c r="F36447" s="86">
        <v>5221708.5825346103</v>
      </c>
    </row>
    <row r="36448" spans="1:6">
      <c r="A36448">
        <v>2049</v>
      </c>
      <c r="B36448" t="s">
        <v>1012</v>
      </c>
      <c r="C36448" t="s">
        <v>1022</v>
      </c>
      <c r="D36448" t="s">
        <v>981</v>
      </c>
      <c r="E36448" t="s">
        <v>1015</v>
      </c>
      <c r="F36448" s="86">
        <v>5200794.2114595398</v>
      </c>
    </row>
    <row r="36449" spans="1:6">
      <c r="A36449">
        <v>2050</v>
      </c>
      <c r="B36449" t="s">
        <v>1012</v>
      </c>
      <c r="C36449" t="s">
        <v>1022</v>
      </c>
      <c r="D36449" t="s">
        <v>981</v>
      </c>
      <c r="E36449" t="s">
        <v>1015</v>
      </c>
      <c r="F36449" s="86">
        <v>5180627.2351287398</v>
      </c>
    </row>
    <row r="36450" spans="1:6">
      <c r="A36450">
        <v>2017</v>
      </c>
      <c r="B36450" t="s">
        <v>1024</v>
      </c>
      <c r="C36450" t="s">
        <v>1022</v>
      </c>
      <c r="D36450" t="s">
        <v>981</v>
      </c>
      <c r="E36450" t="s">
        <v>1015</v>
      </c>
      <c r="F36450" s="86">
        <v>1786030.0633214701</v>
      </c>
    </row>
    <row r="36451" spans="1:6">
      <c r="A36451">
        <v>2018</v>
      </c>
      <c r="B36451" t="s">
        <v>1024</v>
      </c>
      <c r="C36451" t="s">
        <v>1022</v>
      </c>
      <c r="D36451" t="s">
        <v>981</v>
      </c>
      <c r="E36451" t="s">
        <v>1015</v>
      </c>
      <c r="F36451" s="86">
        <v>1965633.7144549601</v>
      </c>
    </row>
    <row r="36452" spans="1:6">
      <c r="A36452">
        <v>2019</v>
      </c>
      <c r="B36452" t="s">
        <v>1024</v>
      </c>
      <c r="C36452" t="s">
        <v>1022</v>
      </c>
      <c r="D36452" t="s">
        <v>981</v>
      </c>
      <c r="E36452" t="s">
        <v>1015</v>
      </c>
      <c r="F36452" s="86">
        <v>1974666.32172886</v>
      </c>
    </row>
    <row r="36453" spans="1:6">
      <c r="A36453">
        <v>2020</v>
      </c>
      <c r="B36453" t="s">
        <v>1024</v>
      </c>
      <c r="C36453" t="s">
        <v>1022</v>
      </c>
      <c r="D36453" t="s">
        <v>981</v>
      </c>
      <c r="E36453" t="s">
        <v>1015</v>
      </c>
      <c r="F36453" s="86">
        <v>1980904.68188969</v>
      </c>
    </row>
    <row r="36454" spans="1:6">
      <c r="A36454">
        <v>2021</v>
      </c>
      <c r="B36454" t="s">
        <v>1024</v>
      </c>
      <c r="C36454" t="s">
        <v>1022</v>
      </c>
      <c r="D36454" t="s">
        <v>981</v>
      </c>
      <c r="E36454" t="s">
        <v>1015</v>
      </c>
      <c r="F36454" s="86">
        <v>1986652.3709426699</v>
      </c>
    </row>
    <row r="36455" spans="1:6">
      <c r="A36455">
        <v>2022</v>
      </c>
      <c r="B36455" t="s">
        <v>1024</v>
      </c>
      <c r="C36455" t="s">
        <v>1022</v>
      </c>
      <c r="D36455" t="s">
        <v>981</v>
      </c>
      <c r="E36455" t="s">
        <v>1015</v>
      </c>
      <c r="F36455" s="86">
        <v>1990629.05837101</v>
      </c>
    </row>
    <row r="36456" spans="1:6">
      <c r="A36456">
        <v>2023</v>
      </c>
      <c r="B36456" t="s">
        <v>1024</v>
      </c>
      <c r="C36456" t="s">
        <v>1022</v>
      </c>
      <c r="D36456" t="s">
        <v>981</v>
      </c>
      <c r="E36456" t="s">
        <v>1015</v>
      </c>
      <c r="F36456" s="86">
        <v>1992561.35669133</v>
      </c>
    </row>
    <row r="36457" spans="1:6">
      <c r="A36457">
        <v>2024</v>
      </c>
      <c r="B36457" t="s">
        <v>1024</v>
      </c>
      <c r="C36457" t="s">
        <v>1022</v>
      </c>
      <c r="D36457" t="s">
        <v>981</v>
      </c>
      <c r="E36457" t="s">
        <v>1015</v>
      </c>
      <c r="F36457" s="86">
        <v>1994227.01781246</v>
      </c>
    </row>
    <row r="36458" spans="1:6">
      <c r="A36458">
        <v>2025</v>
      </c>
      <c r="B36458" t="s">
        <v>1024</v>
      </c>
      <c r="C36458" t="s">
        <v>1022</v>
      </c>
      <c r="D36458" t="s">
        <v>981</v>
      </c>
      <c r="E36458" t="s">
        <v>1015</v>
      </c>
      <c r="F36458" s="86">
        <v>1995153.9388249801</v>
      </c>
    </row>
    <row r="36459" spans="1:6">
      <c r="A36459">
        <v>2026</v>
      </c>
      <c r="B36459" t="s">
        <v>1024</v>
      </c>
      <c r="C36459" t="s">
        <v>1022</v>
      </c>
      <c r="D36459" t="s">
        <v>981</v>
      </c>
      <c r="E36459" t="s">
        <v>1015</v>
      </c>
      <c r="F36459" s="86">
        <v>1995886.4760491501</v>
      </c>
    </row>
    <row r="36460" spans="1:6">
      <c r="A36460">
        <v>2027</v>
      </c>
      <c r="B36460" t="s">
        <v>1024</v>
      </c>
      <c r="C36460" t="s">
        <v>1022</v>
      </c>
      <c r="D36460" t="s">
        <v>981</v>
      </c>
      <c r="E36460" t="s">
        <v>1015</v>
      </c>
      <c r="F36460" s="86">
        <v>1997822.02607227</v>
      </c>
    </row>
    <row r="36461" spans="1:6">
      <c r="A36461">
        <v>2028</v>
      </c>
      <c r="B36461" t="s">
        <v>1024</v>
      </c>
      <c r="C36461" t="s">
        <v>1022</v>
      </c>
      <c r="D36461" t="s">
        <v>981</v>
      </c>
      <c r="E36461" t="s">
        <v>1015</v>
      </c>
      <c r="F36461" s="86">
        <v>2000214.63552514</v>
      </c>
    </row>
    <row r="36462" spans="1:6">
      <c r="A36462">
        <v>2029</v>
      </c>
      <c r="B36462" t="s">
        <v>1024</v>
      </c>
      <c r="C36462" t="s">
        <v>1022</v>
      </c>
      <c r="D36462" t="s">
        <v>981</v>
      </c>
      <c r="E36462" t="s">
        <v>1015</v>
      </c>
      <c r="F36462" s="86">
        <v>2001696.26889584</v>
      </c>
    </row>
    <row r="36463" spans="1:6">
      <c r="A36463">
        <v>2030</v>
      </c>
      <c r="B36463" t="s">
        <v>1024</v>
      </c>
      <c r="C36463" t="s">
        <v>1022</v>
      </c>
      <c r="D36463" t="s">
        <v>981</v>
      </c>
      <c r="E36463" t="s">
        <v>1015</v>
      </c>
      <c r="F36463" s="86">
        <v>2005254.5305467399</v>
      </c>
    </row>
    <row r="36464" spans="1:6">
      <c r="A36464">
        <v>2031</v>
      </c>
      <c r="B36464" t="s">
        <v>1024</v>
      </c>
      <c r="C36464" t="s">
        <v>1022</v>
      </c>
      <c r="D36464" t="s">
        <v>981</v>
      </c>
      <c r="E36464" t="s">
        <v>1015</v>
      </c>
      <c r="F36464" s="86">
        <v>2009532.0764134601</v>
      </c>
    </row>
    <row r="36465" spans="1:6">
      <c r="A36465">
        <v>2032</v>
      </c>
      <c r="B36465" t="s">
        <v>1024</v>
      </c>
      <c r="C36465" t="s">
        <v>1022</v>
      </c>
      <c r="D36465" t="s">
        <v>981</v>
      </c>
      <c r="E36465" t="s">
        <v>1015</v>
      </c>
      <c r="F36465" s="86">
        <v>2014820.08204555</v>
      </c>
    </row>
    <row r="36466" spans="1:6">
      <c r="A36466">
        <v>2033</v>
      </c>
      <c r="B36466" t="s">
        <v>1024</v>
      </c>
      <c r="C36466" t="s">
        <v>1022</v>
      </c>
      <c r="D36466" t="s">
        <v>981</v>
      </c>
      <c r="E36466" t="s">
        <v>1015</v>
      </c>
      <c r="F36466" s="86">
        <v>2020306.2427680499</v>
      </c>
    </row>
    <row r="36467" spans="1:6">
      <c r="A36467">
        <v>2034</v>
      </c>
      <c r="B36467" t="s">
        <v>1024</v>
      </c>
      <c r="C36467" t="s">
        <v>1022</v>
      </c>
      <c r="D36467" t="s">
        <v>981</v>
      </c>
      <c r="E36467" t="s">
        <v>1015</v>
      </c>
      <c r="F36467" s="86">
        <v>2028763.3672416301</v>
      </c>
    </row>
    <row r="36468" spans="1:6">
      <c r="A36468">
        <v>2035</v>
      </c>
      <c r="B36468" t="s">
        <v>1024</v>
      </c>
      <c r="C36468" t="s">
        <v>1022</v>
      </c>
      <c r="D36468" t="s">
        <v>981</v>
      </c>
      <c r="E36468" t="s">
        <v>1015</v>
      </c>
      <c r="F36468" s="86">
        <v>2038771.96870108</v>
      </c>
    </row>
    <row r="36469" spans="1:6">
      <c r="A36469">
        <v>2036</v>
      </c>
      <c r="B36469" t="s">
        <v>1024</v>
      </c>
      <c r="C36469" t="s">
        <v>1022</v>
      </c>
      <c r="D36469" t="s">
        <v>981</v>
      </c>
      <c r="E36469" t="s">
        <v>1015</v>
      </c>
      <c r="F36469" s="86">
        <v>2050643.9890740099</v>
      </c>
    </row>
    <row r="36470" spans="1:6">
      <c r="A36470">
        <v>2037</v>
      </c>
      <c r="B36470" t="s">
        <v>1024</v>
      </c>
      <c r="C36470" t="s">
        <v>1022</v>
      </c>
      <c r="D36470" t="s">
        <v>981</v>
      </c>
      <c r="E36470" t="s">
        <v>1015</v>
      </c>
      <c r="F36470" s="86">
        <v>2066378.7304090599</v>
      </c>
    </row>
    <row r="36471" spans="1:6">
      <c r="A36471">
        <v>2038</v>
      </c>
      <c r="B36471" t="s">
        <v>1024</v>
      </c>
      <c r="C36471" t="s">
        <v>1022</v>
      </c>
      <c r="D36471" t="s">
        <v>981</v>
      </c>
      <c r="E36471" t="s">
        <v>1015</v>
      </c>
      <c r="F36471" s="86">
        <v>2083677.5158450101</v>
      </c>
    </row>
    <row r="36472" spans="1:6">
      <c r="A36472">
        <v>2039</v>
      </c>
      <c r="B36472" t="s">
        <v>1024</v>
      </c>
      <c r="C36472" t="s">
        <v>1022</v>
      </c>
      <c r="D36472" t="s">
        <v>981</v>
      </c>
      <c r="E36472" t="s">
        <v>1015</v>
      </c>
      <c r="F36472" s="86">
        <v>2102090.15958138</v>
      </c>
    </row>
    <row r="36473" spans="1:6">
      <c r="A36473">
        <v>2040</v>
      </c>
      <c r="B36473" t="s">
        <v>1024</v>
      </c>
      <c r="C36473" t="s">
        <v>1022</v>
      </c>
      <c r="D36473" t="s">
        <v>981</v>
      </c>
      <c r="E36473" t="s">
        <v>1015</v>
      </c>
      <c r="F36473" s="86">
        <v>2121202.5856484901</v>
      </c>
    </row>
    <row r="36474" spans="1:6">
      <c r="A36474">
        <v>2041</v>
      </c>
      <c r="B36474" t="s">
        <v>1024</v>
      </c>
      <c r="C36474" t="s">
        <v>1022</v>
      </c>
      <c r="D36474" t="s">
        <v>981</v>
      </c>
      <c r="E36474" t="s">
        <v>1015</v>
      </c>
      <c r="F36474" s="86">
        <v>2129100.53456015</v>
      </c>
    </row>
    <row r="36475" spans="1:6">
      <c r="A36475">
        <v>2042</v>
      </c>
      <c r="B36475" t="s">
        <v>1024</v>
      </c>
      <c r="C36475" t="s">
        <v>1022</v>
      </c>
      <c r="D36475" t="s">
        <v>981</v>
      </c>
      <c r="E36475" t="s">
        <v>1015</v>
      </c>
      <c r="F36475" s="86">
        <v>2136203.13896209</v>
      </c>
    </row>
    <row r="36476" spans="1:6">
      <c r="A36476">
        <v>2043</v>
      </c>
      <c r="B36476" t="s">
        <v>1024</v>
      </c>
      <c r="C36476" t="s">
        <v>1022</v>
      </c>
      <c r="D36476" t="s">
        <v>981</v>
      </c>
      <c r="E36476" t="s">
        <v>1015</v>
      </c>
      <c r="F36476" s="86">
        <v>2142636.0097659398</v>
      </c>
    </row>
    <row r="36477" spans="1:6">
      <c r="A36477">
        <v>2044</v>
      </c>
      <c r="B36477" t="s">
        <v>1024</v>
      </c>
      <c r="C36477" t="s">
        <v>1022</v>
      </c>
      <c r="D36477" t="s">
        <v>981</v>
      </c>
      <c r="E36477" t="s">
        <v>1015</v>
      </c>
      <c r="F36477" s="86">
        <v>2146870.20889404</v>
      </c>
    </row>
    <row r="36478" spans="1:6">
      <c r="A36478">
        <v>2045</v>
      </c>
      <c r="B36478" t="s">
        <v>1024</v>
      </c>
      <c r="C36478" t="s">
        <v>1022</v>
      </c>
      <c r="D36478" t="s">
        <v>981</v>
      </c>
      <c r="E36478" t="s">
        <v>1015</v>
      </c>
      <c r="F36478" s="86">
        <v>2149926.4989184402</v>
      </c>
    </row>
    <row r="36479" spans="1:6">
      <c r="A36479">
        <v>2046</v>
      </c>
      <c r="B36479" t="s">
        <v>1024</v>
      </c>
      <c r="C36479" t="s">
        <v>1022</v>
      </c>
      <c r="D36479" t="s">
        <v>981</v>
      </c>
      <c r="E36479" t="s">
        <v>1015</v>
      </c>
      <c r="F36479" s="86">
        <v>2152266.64445973</v>
      </c>
    </row>
    <row r="36480" spans="1:6">
      <c r="A36480">
        <v>2047</v>
      </c>
      <c r="B36480" t="s">
        <v>1024</v>
      </c>
      <c r="C36480" t="s">
        <v>1022</v>
      </c>
      <c r="D36480" t="s">
        <v>981</v>
      </c>
      <c r="E36480" t="s">
        <v>1015</v>
      </c>
      <c r="F36480" s="86">
        <v>2154395.7803290002</v>
      </c>
    </row>
    <row r="36481" spans="1:6">
      <c r="A36481">
        <v>2048</v>
      </c>
      <c r="B36481" t="s">
        <v>1024</v>
      </c>
      <c r="C36481" t="s">
        <v>1022</v>
      </c>
      <c r="D36481" t="s">
        <v>981</v>
      </c>
      <c r="E36481" t="s">
        <v>1015</v>
      </c>
      <c r="F36481" s="86">
        <v>2156508.28245905</v>
      </c>
    </row>
    <row r="36482" spans="1:6">
      <c r="A36482">
        <v>2049</v>
      </c>
      <c r="B36482" t="s">
        <v>1024</v>
      </c>
      <c r="C36482" t="s">
        <v>1022</v>
      </c>
      <c r="D36482" t="s">
        <v>981</v>
      </c>
      <c r="E36482" t="s">
        <v>1015</v>
      </c>
      <c r="F36482" s="86">
        <v>2158552.77456134</v>
      </c>
    </row>
    <row r="36483" spans="1:6">
      <c r="A36483">
        <v>2050</v>
      </c>
      <c r="B36483" t="s">
        <v>1024</v>
      </c>
      <c r="C36483" t="s">
        <v>1022</v>
      </c>
      <c r="D36483" t="s">
        <v>981</v>
      </c>
      <c r="E36483" t="s">
        <v>1015</v>
      </c>
      <c r="F36483" s="86">
        <v>2160585.7648586598</v>
      </c>
    </row>
    <row r="36484" spans="1:6">
      <c r="A36484">
        <v>2017</v>
      </c>
      <c r="B36484" t="s">
        <v>1025</v>
      </c>
      <c r="C36484" t="s">
        <v>1022</v>
      </c>
      <c r="D36484" t="s">
        <v>981</v>
      </c>
      <c r="E36484" t="s">
        <v>1015</v>
      </c>
      <c r="F36484" s="86">
        <v>5145186.1078867102</v>
      </c>
    </row>
    <row r="36485" spans="1:6">
      <c r="A36485">
        <v>2018</v>
      </c>
      <c r="B36485" t="s">
        <v>1025</v>
      </c>
      <c r="C36485" t="s">
        <v>1022</v>
      </c>
      <c r="D36485" t="s">
        <v>981</v>
      </c>
      <c r="E36485" t="s">
        <v>1015</v>
      </c>
      <c r="F36485" s="86">
        <v>5375172.2553081503</v>
      </c>
    </row>
    <row r="36486" spans="1:6">
      <c r="A36486">
        <v>2019</v>
      </c>
      <c r="B36486" t="s">
        <v>1025</v>
      </c>
      <c r="C36486" t="s">
        <v>1022</v>
      </c>
      <c r="D36486" t="s">
        <v>981</v>
      </c>
      <c r="E36486" t="s">
        <v>1015</v>
      </c>
      <c r="F36486" s="86">
        <v>5429636.0661725299</v>
      </c>
    </row>
    <row r="36487" spans="1:6">
      <c r="A36487">
        <v>2020</v>
      </c>
      <c r="B36487" t="s">
        <v>1025</v>
      </c>
      <c r="C36487" t="s">
        <v>1022</v>
      </c>
      <c r="D36487" t="s">
        <v>981</v>
      </c>
      <c r="E36487" t="s">
        <v>1015</v>
      </c>
      <c r="F36487" s="86">
        <v>5481698.7949379599</v>
      </c>
    </row>
    <row r="36488" spans="1:6">
      <c r="A36488">
        <v>2021</v>
      </c>
      <c r="B36488" t="s">
        <v>1025</v>
      </c>
      <c r="C36488" t="s">
        <v>1022</v>
      </c>
      <c r="D36488" t="s">
        <v>981</v>
      </c>
      <c r="E36488" t="s">
        <v>1015</v>
      </c>
      <c r="F36488" s="86">
        <v>5531655.2195558697</v>
      </c>
    </row>
    <row r="36489" spans="1:6">
      <c r="A36489">
        <v>2022</v>
      </c>
      <c r="B36489" t="s">
        <v>1025</v>
      </c>
      <c r="C36489" t="s">
        <v>1022</v>
      </c>
      <c r="D36489" t="s">
        <v>981</v>
      </c>
      <c r="E36489" t="s">
        <v>1015</v>
      </c>
      <c r="F36489" s="86">
        <v>5578804.5852656197</v>
      </c>
    </row>
    <row r="36490" spans="1:6">
      <c r="A36490">
        <v>2023</v>
      </c>
      <c r="B36490" t="s">
        <v>1025</v>
      </c>
      <c r="C36490" t="s">
        <v>1022</v>
      </c>
      <c r="D36490" t="s">
        <v>981</v>
      </c>
      <c r="E36490" t="s">
        <v>1015</v>
      </c>
      <c r="F36490" s="86">
        <v>5623351.8471268499</v>
      </c>
    </row>
    <row r="36491" spans="1:6">
      <c r="A36491">
        <v>2024</v>
      </c>
      <c r="B36491" t="s">
        <v>1025</v>
      </c>
      <c r="C36491" t="s">
        <v>1022</v>
      </c>
      <c r="D36491" t="s">
        <v>981</v>
      </c>
      <c r="E36491" t="s">
        <v>1015</v>
      </c>
      <c r="F36491" s="86">
        <v>5667021.0246031899</v>
      </c>
    </row>
    <row r="36492" spans="1:6">
      <c r="A36492">
        <v>2025</v>
      </c>
      <c r="B36492" t="s">
        <v>1025</v>
      </c>
      <c r="C36492" t="s">
        <v>1022</v>
      </c>
      <c r="D36492" t="s">
        <v>981</v>
      </c>
      <c r="E36492" t="s">
        <v>1015</v>
      </c>
      <c r="F36492" s="86">
        <v>5712829.6014296999</v>
      </c>
    </row>
    <row r="36493" spans="1:6">
      <c r="A36493">
        <v>2026</v>
      </c>
      <c r="B36493" t="s">
        <v>1025</v>
      </c>
      <c r="C36493" t="s">
        <v>1022</v>
      </c>
      <c r="D36493" t="s">
        <v>981</v>
      </c>
      <c r="E36493" t="s">
        <v>1015</v>
      </c>
      <c r="F36493" s="86">
        <v>5759106.8046832997</v>
      </c>
    </row>
    <row r="36494" spans="1:6">
      <c r="A36494">
        <v>2027</v>
      </c>
      <c r="B36494" t="s">
        <v>1025</v>
      </c>
      <c r="C36494" t="s">
        <v>1022</v>
      </c>
      <c r="D36494" t="s">
        <v>981</v>
      </c>
      <c r="E36494" t="s">
        <v>1015</v>
      </c>
      <c r="F36494" s="86">
        <v>5805699.3575014304</v>
      </c>
    </row>
    <row r="36495" spans="1:6">
      <c r="A36495">
        <v>2028</v>
      </c>
      <c r="B36495" t="s">
        <v>1025</v>
      </c>
      <c r="C36495" t="s">
        <v>1022</v>
      </c>
      <c r="D36495" t="s">
        <v>981</v>
      </c>
      <c r="E36495" t="s">
        <v>1015</v>
      </c>
      <c r="F36495" s="86">
        <v>5851942.4586951202</v>
      </c>
    </row>
    <row r="36496" spans="1:6">
      <c r="A36496">
        <v>2029</v>
      </c>
      <c r="B36496" t="s">
        <v>1025</v>
      </c>
      <c r="C36496" t="s">
        <v>1022</v>
      </c>
      <c r="D36496" t="s">
        <v>981</v>
      </c>
      <c r="E36496" t="s">
        <v>1015</v>
      </c>
      <c r="F36496" s="86">
        <v>5895096.97461983</v>
      </c>
    </row>
    <row r="36497" spans="1:6">
      <c r="A36497">
        <v>2030</v>
      </c>
      <c r="B36497" t="s">
        <v>1025</v>
      </c>
      <c r="C36497" t="s">
        <v>1022</v>
      </c>
      <c r="D36497" t="s">
        <v>981</v>
      </c>
      <c r="E36497" t="s">
        <v>1015</v>
      </c>
      <c r="F36497" s="86">
        <v>5940164.1330537796</v>
      </c>
    </row>
    <row r="36498" spans="1:6">
      <c r="A36498">
        <v>2031</v>
      </c>
      <c r="B36498" t="s">
        <v>1025</v>
      </c>
      <c r="C36498" t="s">
        <v>1022</v>
      </c>
      <c r="D36498" t="s">
        <v>981</v>
      </c>
      <c r="E36498" t="s">
        <v>1015</v>
      </c>
      <c r="F36498" s="86">
        <v>5985013.1798456199</v>
      </c>
    </row>
    <row r="36499" spans="1:6">
      <c r="A36499">
        <v>2032</v>
      </c>
      <c r="B36499" t="s">
        <v>1025</v>
      </c>
      <c r="C36499" t="s">
        <v>1022</v>
      </c>
      <c r="D36499" t="s">
        <v>981</v>
      </c>
      <c r="E36499" t="s">
        <v>1015</v>
      </c>
      <c r="F36499" s="86">
        <v>6030419.6175302304</v>
      </c>
    </row>
    <row r="36500" spans="1:6">
      <c r="A36500">
        <v>2033</v>
      </c>
      <c r="B36500" t="s">
        <v>1025</v>
      </c>
      <c r="C36500" t="s">
        <v>1022</v>
      </c>
      <c r="D36500" t="s">
        <v>981</v>
      </c>
      <c r="E36500" t="s">
        <v>1015</v>
      </c>
      <c r="F36500" s="86">
        <v>6075759.9863801301</v>
      </c>
    </row>
    <row r="36501" spans="1:6">
      <c r="A36501">
        <v>2034</v>
      </c>
      <c r="B36501" t="s">
        <v>1025</v>
      </c>
      <c r="C36501" t="s">
        <v>1022</v>
      </c>
      <c r="D36501" t="s">
        <v>981</v>
      </c>
      <c r="E36501" t="s">
        <v>1015</v>
      </c>
      <c r="F36501" s="86">
        <v>6122528.6684563104</v>
      </c>
    </row>
    <row r="36502" spans="1:6">
      <c r="A36502">
        <v>2035</v>
      </c>
      <c r="B36502" t="s">
        <v>1025</v>
      </c>
      <c r="C36502" t="s">
        <v>1022</v>
      </c>
      <c r="D36502" t="s">
        <v>981</v>
      </c>
      <c r="E36502" t="s">
        <v>1015</v>
      </c>
      <c r="F36502" s="86">
        <v>6169904.4528787099</v>
      </c>
    </row>
    <row r="36503" spans="1:6">
      <c r="A36503">
        <v>2036</v>
      </c>
      <c r="B36503" t="s">
        <v>1025</v>
      </c>
      <c r="C36503" t="s">
        <v>1022</v>
      </c>
      <c r="D36503" t="s">
        <v>981</v>
      </c>
      <c r="E36503" t="s">
        <v>1015</v>
      </c>
      <c r="F36503" s="86">
        <v>6222744.9287081296</v>
      </c>
    </row>
    <row r="36504" spans="1:6">
      <c r="A36504">
        <v>2037</v>
      </c>
      <c r="B36504" t="s">
        <v>1025</v>
      </c>
      <c r="C36504" t="s">
        <v>1022</v>
      </c>
      <c r="D36504" t="s">
        <v>981</v>
      </c>
      <c r="E36504" t="s">
        <v>1015</v>
      </c>
      <c r="F36504" s="86">
        <v>6276838.6915724399</v>
      </c>
    </row>
    <row r="36505" spans="1:6">
      <c r="A36505">
        <v>2038</v>
      </c>
      <c r="B36505" t="s">
        <v>1025</v>
      </c>
      <c r="C36505" t="s">
        <v>1022</v>
      </c>
      <c r="D36505" t="s">
        <v>981</v>
      </c>
      <c r="E36505" t="s">
        <v>1015</v>
      </c>
      <c r="F36505" s="86">
        <v>6334031.3441734305</v>
      </c>
    </row>
    <row r="36506" spans="1:6">
      <c r="A36506">
        <v>2039</v>
      </c>
      <c r="B36506" t="s">
        <v>1025</v>
      </c>
      <c r="C36506" t="s">
        <v>1022</v>
      </c>
      <c r="D36506" t="s">
        <v>981</v>
      </c>
      <c r="E36506" t="s">
        <v>1015</v>
      </c>
      <c r="F36506" s="86">
        <v>6390801.6423895201</v>
      </c>
    </row>
    <row r="36507" spans="1:6">
      <c r="A36507">
        <v>2040</v>
      </c>
      <c r="B36507" t="s">
        <v>1025</v>
      </c>
      <c r="C36507" t="s">
        <v>1022</v>
      </c>
      <c r="D36507" t="s">
        <v>981</v>
      </c>
      <c r="E36507" t="s">
        <v>1015</v>
      </c>
      <c r="F36507" s="86">
        <v>6448824.4400884202</v>
      </c>
    </row>
    <row r="36508" spans="1:6">
      <c r="A36508">
        <v>2041</v>
      </c>
      <c r="B36508" t="s">
        <v>1025</v>
      </c>
      <c r="C36508" t="s">
        <v>1022</v>
      </c>
      <c r="D36508" t="s">
        <v>981</v>
      </c>
      <c r="E36508" t="s">
        <v>1015</v>
      </c>
      <c r="F36508" s="86">
        <v>6486354.9959408101</v>
      </c>
    </row>
    <row r="36509" spans="1:6">
      <c r="A36509">
        <v>2042</v>
      </c>
      <c r="B36509" t="s">
        <v>1025</v>
      </c>
      <c r="C36509" t="s">
        <v>1022</v>
      </c>
      <c r="D36509" t="s">
        <v>981</v>
      </c>
      <c r="E36509" t="s">
        <v>1015</v>
      </c>
      <c r="F36509" s="86">
        <v>6524220.9492976097</v>
      </c>
    </row>
    <row r="36510" spans="1:6">
      <c r="A36510">
        <v>2043</v>
      </c>
      <c r="B36510" t="s">
        <v>1025</v>
      </c>
      <c r="C36510" t="s">
        <v>1022</v>
      </c>
      <c r="D36510" t="s">
        <v>981</v>
      </c>
      <c r="E36510" t="s">
        <v>1015</v>
      </c>
      <c r="F36510" s="86">
        <v>6558980.30879841</v>
      </c>
    </row>
    <row r="36511" spans="1:6">
      <c r="A36511">
        <v>2044</v>
      </c>
      <c r="B36511" t="s">
        <v>1025</v>
      </c>
      <c r="C36511" t="s">
        <v>1022</v>
      </c>
      <c r="D36511" t="s">
        <v>981</v>
      </c>
      <c r="E36511" t="s">
        <v>1015</v>
      </c>
      <c r="F36511" s="86">
        <v>6593417.81772824</v>
      </c>
    </row>
    <row r="36512" spans="1:6">
      <c r="A36512">
        <v>2045</v>
      </c>
      <c r="B36512" t="s">
        <v>1025</v>
      </c>
      <c r="C36512" t="s">
        <v>1022</v>
      </c>
      <c r="D36512" t="s">
        <v>981</v>
      </c>
      <c r="E36512" t="s">
        <v>1015</v>
      </c>
      <c r="F36512" s="86">
        <v>6625197.8163620597</v>
      </c>
    </row>
    <row r="36513" spans="1:6">
      <c r="A36513">
        <v>2046</v>
      </c>
      <c r="B36513" t="s">
        <v>1025</v>
      </c>
      <c r="C36513" t="s">
        <v>1022</v>
      </c>
      <c r="D36513" t="s">
        <v>981</v>
      </c>
      <c r="E36513" t="s">
        <v>1015</v>
      </c>
      <c r="F36513" s="86">
        <v>6657962.6679952303</v>
      </c>
    </row>
    <row r="36514" spans="1:6">
      <c r="A36514">
        <v>2047</v>
      </c>
      <c r="B36514" t="s">
        <v>1025</v>
      </c>
      <c r="C36514" t="s">
        <v>1022</v>
      </c>
      <c r="D36514" t="s">
        <v>981</v>
      </c>
      <c r="E36514" t="s">
        <v>1015</v>
      </c>
      <c r="F36514" s="86">
        <v>6689391.3102110196</v>
      </c>
    </row>
    <row r="36515" spans="1:6">
      <c r="A36515">
        <v>2048</v>
      </c>
      <c r="B36515" t="s">
        <v>1025</v>
      </c>
      <c r="C36515" t="s">
        <v>1022</v>
      </c>
      <c r="D36515" t="s">
        <v>981</v>
      </c>
      <c r="E36515" t="s">
        <v>1015</v>
      </c>
      <c r="F36515" s="86">
        <v>6722730.94736386</v>
      </c>
    </row>
    <row r="36516" spans="1:6">
      <c r="A36516">
        <v>2049</v>
      </c>
      <c r="B36516" t="s">
        <v>1025</v>
      </c>
      <c r="C36516" t="s">
        <v>1022</v>
      </c>
      <c r="D36516" t="s">
        <v>981</v>
      </c>
      <c r="E36516" t="s">
        <v>1015</v>
      </c>
      <c r="F36516" s="86">
        <v>6755034.05147292</v>
      </c>
    </row>
    <row r="36517" spans="1:6">
      <c r="A36517">
        <v>2050</v>
      </c>
      <c r="B36517" t="s">
        <v>1025</v>
      </c>
      <c r="C36517" t="s">
        <v>1022</v>
      </c>
      <c r="D36517" t="s">
        <v>981</v>
      </c>
      <c r="E36517" t="s">
        <v>1015</v>
      </c>
      <c r="F36517" s="86">
        <v>6789269.3773267502</v>
      </c>
    </row>
    <row r="36518" spans="1:6">
      <c r="A36518">
        <v>2017</v>
      </c>
      <c r="B36518" t="s">
        <v>1026</v>
      </c>
      <c r="C36518" t="s">
        <v>1022</v>
      </c>
      <c r="D36518" t="s">
        <v>981</v>
      </c>
      <c r="E36518" t="s">
        <v>1015</v>
      </c>
      <c r="F36518" s="86">
        <v>2616278.83471613</v>
      </c>
    </row>
    <row r="36519" spans="1:6">
      <c r="A36519">
        <v>2018</v>
      </c>
      <c r="B36519" t="s">
        <v>1026</v>
      </c>
      <c r="C36519" t="s">
        <v>1022</v>
      </c>
      <c r="D36519" t="s">
        <v>981</v>
      </c>
      <c r="E36519" t="s">
        <v>1015</v>
      </c>
      <c r="F36519" s="86">
        <v>2681856.6457249401</v>
      </c>
    </row>
    <row r="36520" spans="1:6">
      <c r="A36520">
        <v>2019</v>
      </c>
      <c r="B36520" t="s">
        <v>1026</v>
      </c>
      <c r="C36520" t="s">
        <v>1022</v>
      </c>
      <c r="D36520" t="s">
        <v>981</v>
      </c>
      <c r="E36520" t="s">
        <v>1015</v>
      </c>
      <c r="F36520" s="86">
        <v>2673952.5319615998</v>
      </c>
    </row>
    <row r="36521" spans="1:6">
      <c r="A36521">
        <v>2020</v>
      </c>
      <c r="B36521" t="s">
        <v>1026</v>
      </c>
      <c r="C36521" t="s">
        <v>1022</v>
      </c>
      <c r="D36521" t="s">
        <v>981</v>
      </c>
      <c r="E36521" t="s">
        <v>1015</v>
      </c>
      <c r="F36521" s="86">
        <v>2664707.6359966099</v>
      </c>
    </row>
    <row r="36522" spans="1:6">
      <c r="A36522">
        <v>2021</v>
      </c>
      <c r="B36522" t="s">
        <v>1026</v>
      </c>
      <c r="C36522" t="s">
        <v>1022</v>
      </c>
      <c r="D36522" t="s">
        <v>981</v>
      </c>
      <c r="E36522" t="s">
        <v>1015</v>
      </c>
      <c r="F36522" s="86">
        <v>2655468.6582568102</v>
      </c>
    </row>
    <row r="36523" spans="1:6">
      <c r="A36523">
        <v>2022</v>
      </c>
      <c r="B36523" t="s">
        <v>1026</v>
      </c>
      <c r="C36523" t="s">
        <v>1022</v>
      </c>
      <c r="D36523" t="s">
        <v>981</v>
      </c>
      <c r="E36523" t="s">
        <v>1015</v>
      </c>
      <c r="F36523" s="86">
        <v>2644210.9931255402</v>
      </c>
    </row>
    <row r="36524" spans="1:6">
      <c r="A36524">
        <v>2023</v>
      </c>
      <c r="B36524" t="s">
        <v>1026</v>
      </c>
      <c r="C36524" t="s">
        <v>1022</v>
      </c>
      <c r="D36524" t="s">
        <v>981</v>
      </c>
      <c r="E36524" t="s">
        <v>1015</v>
      </c>
      <c r="F36524" s="86">
        <v>2631370.7200833601</v>
      </c>
    </row>
    <row r="36525" spans="1:6">
      <c r="A36525">
        <v>2024</v>
      </c>
      <c r="B36525" t="s">
        <v>1026</v>
      </c>
      <c r="C36525" t="s">
        <v>1022</v>
      </c>
      <c r="D36525" t="s">
        <v>981</v>
      </c>
      <c r="E36525" t="s">
        <v>1015</v>
      </c>
      <c r="F36525" s="86">
        <v>2619779.1061545601</v>
      </c>
    </row>
    <row r="36526" spans="1:6">
      <c r="A36526">
        <v>2025</v>
      </c>
      <c r="B36526" t="s">
        <v>1026</v>
      </c>
      <c r="C36526" t="s">
        <v>1022</v>
      </c>
      <c r="D36526" t="s">
        <v>981</v>
      </c>
      <c r="E36526" t="s">
        <v>1015</v>
      </c>
      <c r="F36526" s="86">
        <v>2608660.5395682501</v>
      </c>
    </row>
    <row r="36527" spans="1:6">
      <c r="A36527">
        <v>2026</v>
      </c>
      <c r="B36527" t="s">
        <v>1026</v>
      </c>
      <c r="C36527" t="s">
        <v>1022</v>
      </c>
      <c r="D36527" t="s">
        <v>981</v>
      </c>
      <c r="E36527" t="s">
        <v>1015</v>
      </c>
      <c r="F36527" s="86">
        <v>2596697.4768033298</v>
      </c>
    </row>
    <row r="36528" spans="1:6">
      <c r="A36528">
        <v>2027</v>
      </c>
      <c r="B36528" t="s">
        <v>1026</v>
      </c>
      <c r="C36528" t="s">
        <v>1022</v>
      </c>
      <c r="D36528" t="s">
        <v>981</v>
      </c>
      <c r="E36528" t="s">
        <v>1015</v>
      </c>
      <c r="F36528" s="86">
        <v>2587579.1930335802</v>
      </c>
    </row>
    <row r="36529" spans="1:6">
      <c r="A36529">
        <v>2028</v>
      </c>
      <c r="B36529" t="s">
        <v>1026</v>
      </c>
      <c r="C36529" t="s">
        <v>1022</v>
      </c>
      <c r="D36529" t="s">
        <v>981</v>
      </c>
      <c r="E36529" t="s">
        <v>1015</v>
      </c>
      <c r="F36529" s="86">
        <v>2579404.2927456</v>
      </c>
    </row>
    <row r="36530" spans="1:6">
      <c r="A36530">
        <v>2029</v>
      </c>
      <c r="B36530" t="s">
        <v>1026</v>
      </c>
      <c r="C36530" t="s">
        <v>1022</v>
      </c>
      <c r="D36530" t="s">
        <v>981</v>
      </c>
      <c r="E36530" t="s">
        <v>1015</v>
      </c>
      <c r="F36530" s="86">
        <v>2569817.48755496</v>
      </c>
    </row>
    <row r="36531" spans="1:6">
      <c r="A36531">
        <v>2030</v>
      </c>
      <c r="B36531" t="s">
        <v>1026</v>
      </c>
      <c r="C36531" t="s">
        <v>1022</v>
      </c>
      <c r="D36531" t="s">
        <v>981</v>
      </c>
      <c r="E36531" t="s">
        <v>1015</v>
      </c>
      <c r="F36531" s="86">
        <v>2562456.4776873901</v>
      </c>
    </row>
    <row r="36532" spans="1:6">
      <c r="A36532">
        <v>2031</v>
      </c>
      <c r="B36532" t="s">
        <v>1026</v>
      </c>
      <c r="C36532" t="s">
        <v>1022</v>
      </c>
      <c r="D36532" t="s">
        <v>981</v>
      </c>
      <c r="E36532" t="s">
        <v>1015</v>
      </c>
      <c r="F36532" s="86">
        <v>2556500.45844675</v>
      </c>
    </row>
    <row r="36533" spans="1:6">
      <c r="A36533">
        <v>2032</v>
      </c>
      <c r="B36533" t="s">
        <v>1026</v>
      </c>
      <c r="C36533" t="s">
        <v>1022</v>
      </c>
      <c r="D36533" t="s">
        <v>981</v>
      </c>
      <c r="E36533" t="s">
        <v>1015</v>
      </c>
      <c r="F36533" s="86">
        <v>2552589.3529820899</v>
      </c>
    </row>
    <row r="36534" spans="1:6">
      <c r="A36534">
        <v>2033</v>
      </c>
      <c r="B36534" t="s">
        <v>1026</v>
      </c>
      <c r="C36534" t="s">
        <v>1022</v>
      </c>
      <c r="D36534" t="s">
        <v>981</v>
      </c>
      <c r="E36534" t="s">
        <v>1015</v>
      </c>
      <c r="F36534" s="86">
        <v>2549401.1997654801</v>
      </c>
    </row>
    <row r="36535" spans="1:6">
      <c r="A36535">
        <v>2034</v>
      </c>
      <c r="B36535" t="s">
        <v>1026</v>
      </c>
      <c r="C36535" t="s">
        <v>1022</v>
      </c>
      <c r="D36535" t="s">
        <v>981</v>
      </c>
      <c r="E36535" t="s">
        <v>1015</v>
      </c>
      <c r="F36535" s="86">
        <v>2549450.1552911499</v>
      </c>
    </row>
    <row r="36536" spans="1:6">
      <c r="A36536">
        <v>2035</v>
      </c>
      <c r="B36536" t="s">
        <v>1026</v>
      </c>
      <c r="C36536" t="s">
        <v>1022</v>
      </c>
      <c r="D36536" t="s">
        <v>981</v>
      </c>
      <c r="E36536" t="s">
        <v>1015</v>
      </c>
      <c r="F36536" s="86">
        <v>2551181.3318297002</v>
      </c>
    </row>
    <row r="36537" spans="1:6">
      <c r="A36537">
        <v>2036</v>
      </c>
      <c r="B36537" t="s">
        <v>1026</v>
      </c>
      <c r="C36537" t="s">
        <v>1022</v>
      </c>
      <c r="D36537" t="s">
        <v>981</v>
      </c>
      <c r="E36537" t="s">
        <v>1015</v>
      </c>
      <c r="F36537" s="86">
        <v>2558226.6217102599</v>
      </c>
    </row>
    <row r="36538" spans="1:6">
      <c r="A36538">
        <v>2037</v>
      </c>
      <c r="B36538" t="s">
        <v>1026</v>
      </c>
      <c r="C36538" t="s">
        <v>1022</v>
      </c>
      <c r="D36538" t="s">
        <v>981</v>
      </c>
      <c r="E36538" t="s">
        <v>1015</v>
      </c>
      <c r="F36538" s="86">
        <v>2568199.7999165598</v>
      </c>
    </row>
    <row r="36539" spans="1:6">
      <c r="A36539">
        <v>2038</v>
      </c>
      <c r="B36539" t="s">
        <v>1026</v>
      </c>
      <c r="C36539" t="s">
        <v>1022</v>
      </c>
      <c r="D36539" t="s">
        <v>981</v>
      </c>
      <c r="E36539" t="s">
        <v>1015</v>
      </c>
      <c r="F36539" s="86">
        <v>2580406.1126224902</v>
      </c>
    </row>
    <row r="36540" spans="1:6">
      <c r="A36540">
        <v>2039</v>
      </c>
      <c r="B36540" t="s">
        <v>1026</v>
      </c>
      <c r="C36540" t="s">
        <v>1022</v>
      </c>
      <c r="D36540" t="s">
        <v>981</v>
      </c>
      <c r="E36540" t="s">
        <v>1015</v>
      </c>
      <c r="F36540" s="86">
        <v>2593198.28635338</v>
      </c>
    </row>
    <row r="36541" spans="1:6">
      <c r="A36541">
        <v>2040</v>
      </c>
      <c r="B36541" t="s">
        <v>1026</v>
      </c>
      <c r="C36541" t="s">
        <v>1022</v>
      </c>
      <c r="D36541" t="s">
        <v>981</v>
      </c>
      <c r="E36541" t="s">
        <v>1015</v>
      </c>
      <c r="F36541" s="86">
        <v>2605169.6863903999</v>
      </c>
    </row>
    <row r="36542" spans="1:6">
      <c r="A36542">
        <v>2041</v>
      </c>
      <c r="B36542" t="s">
        <v>1026</v>
      </c>
      <c r="C36542" t="s">
        <v>1022</v>
      </c>
      <c r="D36542" t="s">
        <v>981</v>
      </c>
      <c r="E36542" t="s">
        <v>1015</v>
      </c>
      <c r="F36542" s="86">
        <v>2623286.3733363501</v>
      </c>
    </row>
    <row r="36543" spans="1:6">
      <c r="A36543">
        <v>2042</v>
      </c>
      <c r="B36543" t="s">
        <v>1026</v>
      </c>
      <c r="C36543" t="s">
        <v>1022</v>
      </c>
      <c r="D36543" t="s">
        <v>981</v>
      </c>
      <c r="E36543" t="s">
        <v>1015</v>
      </c>
      <c r="F36543" s="86">
        <v>2639693.97077175</v>
      </c>
    </row>
    <row r="36544" spans="1:6">
      <c r="A36544">
        <v>2043</v>
      </c>
      <c r="B36544" t="s">
        <v>1026</v>
      </c>
      <c r="C36544" t="s">
        <v>1022</v>
      </c>
      <c r="D36544" t="s">
        <v>981</v>
      </c>
      <c r="E36544" t="s">
        <v>1015</v>
      </c>
      <c r="F36544" s="86">
        <v>2653886.4587018802</v>
      </c>
    </row>
    <row r="36545" spans="1:6">
      <c r="A36545">
        <v>2044</v>
      </c>
      <c r="B36545" t="s">
        <v>1026</v>
      </c>
      <c r="C36545" t="s">
        <v>1022</v>
      </c>
      <c r="D36545" t="s">
        <v>981</v>
      </c>
      <c r="E36545" t="s">
        <v>1015</v>
      </c>
      <c r="F36545" s="86">
        <v>2666032.3675119099</v>
      </c>
    </row>
    <row r="36546" spans="1:6">
      <c r="A36546">
        <v>2045</v>
      </c>
      <c r="B36546" t="s">
        <v>1026</v>
      </c>
      <c r="C36546" t="s">
        <v>1022</v>
      </c>
      <c r="D36546" t="s">
        <v>981</v>
      </c>
      <c r="E36546" t="s">
        <v>1015</v>
      </c>
      <c r="F36546" s="86">
        <v>2676878.6072202399</v>
      </c>
    </row>
    <row r="36547" spans="1:6">
      <c r="A36547">
        <v>2046</v>
      </c>
      <c r="B36547" t="s">
        <v>1026</v>
      </c>
      <c r="C36547" t="s">
        <v>1022</v>
      </c>
      <c r="D36547" t="s">
        <v>981</v>
      </c>
      <c r="E36547" t="s">
        <v>1015</v>
      </c>
      <c r="F36547" s="86">
        <v>2685798.7813677099</v>
      </c>
    </row>
    <row r="36548" spans="1:6">
      <c r="A36548">
        <v>2047</v>
      </c>
      <c r="B36548" t="s">
        <v>1026</v>
      </c>
      <c r="C36548" t="s">
        <v>1022</v>
      </c>
      <c r="D36548" t="s">
        <v>981</v>
      </c>
      <c r="E36548" t="s">
        <v>1015</v>
      </c>
      <c r="F36548" s="86">
        <v>2696111.5140925301</v>
      </c>
    </row>
    <row r="36549" spans="1:6">
      <c r="A36549">
        <v>2048</v>
      </c>
      <c r="B36549" t="s">
        <v>1026</v>
      </c>
      <c r="C36549" t="s">
        <v>1022</v>
      </c>
      <c r="D36549" t="s">
        <v>981</v>
      </c>
      <c r="E36549" t="s">
        <v>1015</v>
      </c>
      <c r="F36549" s="86">
        <v>2706730.9314436102</v>
      </c>
    </row>
    <row r="36550" spans="1:6">
      <c r="A36550">
        <v>2049</v>
      </c>
      <c r="B36550" t="s">
        <v>1026</v>
      </c>
      <c r="C36550" t="s">
        <v>1022</v>
      </c>
      <c r="D36550" t="s">
        <v>981</v>
      </c>
      <c r="E36550" t="s">
        <v>1015</v>
      </c>
      <c r="F36550" s="86">
        <v>2717646.1163087799</v>
      </c>
    </row>
    <row r="36551" spans="1:6">
      <c r="A36551">
        <v>2050</v>
      </c>
      <c r="B36551" t="s">
        <v>1026</v>
      </c>
      <c r="C36551" t="s">
        <v>1022</v>
      </c>
      <c r="D36551" t="s">
        <v>981</v>
      </c>
      <c r="E36551" t="s">
        <v>1015</v>
      </c>
      <c r="F36551" s="86">
        <v>2728949.2147507998</v>
      </c>
    </row>
    <row r="36552" spans="1:6">
      <c r="A36552">
        <v>2017</v>
      </c>
      <c r="B36552" t="s">
        <v>1027</v>
      </c>
      <c r="C36552" t="s">
        <v>1022</v>
      </c>
      <c r="D36552" t="s">
        <v>981</v>
      </c>
      <c r="E36552" t="s">
        <v>1015</v>
      </c>
      <c r="F36552" s="86">
        <v>33512049.4012555</v>
      </c>
    </row>
    <row r="36553" spans="1:6">
      <c r="A36553">
        <v>2018</v>
      </c>
      <c r="B36553" t="s">
        <v>1027</v>
      </c>
      <c r="C36553" t="s">
        <v>1022</v>
      </c>
      <c r="D36553" t="s">
        <v>981</v>
      </c>
      <c r="E36553" t="s">
        <v>1015</v>
      </c>
      <c r="F36553" s="86">
        <v>36943210.914425597</v>
      </c>
    </row>
    <row r="36554" spans="1:6">
      <c r="A36554">
        <v>2019</v>
      </c>
      <c r="B36554" t="s">
        <v>1027</v>
      </c>
      <c r="C36554" t="s">
        <v>1022</v>
      </c>
      <c r="D36554" t="s">
        <v>981</v>
      </c>
      <c r="E36554" t="s">
        <v>1015</v>
      </c>
      <c r="F36554" s="86">
        <v>37180892.218188599</v>
      </c>
    </row>
    <row r="36555" spans="1:6">
      <c r="A36555">
        <v>2020</v>
      </c>
      <c r="B36555" t="s">
        <v>1027</v>
      </c>
      <c r="C36555" t="s">
        <v>1022</v>
      </c>
      <c r="D36555" t="s">
        <v>981</v>
      </c>
      <c r="E36555" t="s">
        <v>1015</v>
      </c>
      <c r="F36555" s="86">
        <v>37379591.073243298</v>
      </c>
    </row>
    <row r="36556" spans="1:6">
      <c r="A36556">
        <v>2021</v>
      </c>
      <c r="B36556" t="s">
        <v>1027</v>
      </c>
      <c r="C36556" t="s">
        <v>1022</v>
      </c>
      <c r="D36556" t="s">
        <v>981</v>
      </c>
      <c r="E36556" t="s">
        <v>1015</v>
      </c>
      <c r="F36556" s="86">
        <v>37570722.2247288</v>
      </c>
    </row>
    <row r="36557" spans="1:6">
      <c r="A36557">
        <v>2022</v>
      </c>
      <c r="B36557" t="s">
        <v>1027</v>
      </c>
      <c r="C36557" t="s">
        <v>1022</v>
      </c>
      <c r="D36557" t="s">
        <v>981</v>
      </c>
      <c r="E36557" t="s">
        <v>1015</v>
      </c>
      <c r="F36557" s="86">
        <v>37733961.5103774</v>
      </c>
    </row>
    <row r="36558" spans="1:6">
      <c r="A36558">
        <v>2023</v>
      </c>
      <c r="B36558" t="s">
        <v>1027</v>
      </c>
      <c r="C36558" t="s">
        <v>1022</v>
      </c>
      <c r="D36558" t="s">
        <v>981</v>
      </c>
      <c r="E36558" t="s">
        <v>1015</v>
      </c>
      <c r="F36558" s="86">
        <v>37867818.086292401</v>
      </c>
    </row>
    <row r="36559" spans="1:6">
      <c r="A36559">
        <v>2024</v>
      </c>
      <c r="B36559" t="s">
        <v>1027</v>
      </c>
      <c r="C36559" t="s">
        <v>1022</v>
      </c>
      <c r="D36559" t="s">
        <v>981</v>
      </c>
      <c r="E36559" t="s">
        <v>1015</v>
      </c>
      <c r="F36559" s="86">
        <v>37996284.415069699</v>
      </c>
    </row>
    <row r="36560" spans="1:6">
      <c r="A36560">
        <v>2025</v>
      </c>
      <c r="B36560" t="s">
        <v>1027</v>
      </c>
      <c r="C36560" t="s">
        <v>1022</v>
      </c>
      <c r="D36560" t="s">
        <v>981</v>
      </c>
      <c r="E36560" t="s">
        <v>1015</v>
      </c>
      <c r="F36560" s="86">
        <v>38114661.619259298</v>
      </c>
    </row>
    <row r="36561" spans="1:6">
      <c r="A36561">
        <v>2026</v>
      </c>
      <c r="B36561" t="s">
        <v>1027</v>
      </c>
      <c r="C36561" t="s">
        <v>1022</v>
      </c>
      <c r="D36561" t="s">
        <v>981</v>
      </c>
      <c r="E36561" t="s">
        <v>1015</v>
      </c>
      <c r="F36561" s="86">
        <v>38232055.024079204</v>
      </c>
    </row>
    <row r="36562" spans="1:6">
      <c r="A36562">
        <v>2027</v>
      </c>
      <c r="B36562" t="s">
        <v>1027</v>
      </c>
      <c r="C36562" t="s">
        <v>1022</v>
      </c>
      <c r="D36562" t="s">
        <v>981</v>
      </c>
      <c r="E36562" t="s">
        <v>1015</v>
      </c>
      <c r="F36562" s="86">
        <v>38364536.568281896</v>
      </c>
    </row>
    <row r="36563" spans="1:6">
      <c r="A36563">
        <v>2028</v>
      </c>
      <c r="B36563" t="s">
        <v>1027</v>
      </c>
      <c r="C36563" t="s">
        <v>1022</v>
      </c>
      <c r="D36563" t="s">
        <v>981</v>
      </c>
      <c r="E36563" t="s">
        <v>1015</v>
      </c>
      <c r="F36563" s="86">
        <v>38500346.499679796</v>
      </c>
    </row>
    <row r="36564" spans="1:6">
      <c r="A36564">
        <v>2029</v>
      </c>
      <c r="B36564" t="s">
        <v>1027</v>
      </c>
      <c r="C36564" t="s">
        <v>1022</v>
      </c>
      <c r="D36564" t="s">
        <v>981</v>
      </c>
      <c r="E36564" t="s">
        <v>1015</v>
      </c>
      <c r="F36564" s="86">
        <v>38620277.735456303</v>
      </c>
    </row>
    <row r="36565" spans="1:6">
      <c r="A36565">
        <v>2030</v>
      </c>
      <c r="B36565" t="s">
        <v>1027</v>
      </c>
      <c r="C36565" t="s">
        <v>1022</v>
      </c>
      <c r="D36565" t="s">
        <v>981</v>
      </c>
      <c r="E36565" t="s">
        <v>1015</v>
      </c>
      <c r="F36565" s="86">
        <v>38770565.667838402</v>
      </c>
    </row>
    <row r="36566" spans="1:6">
      <c r="A36566">
        <v>2031</v>
      </c>
      <c r="B36566" t="s">
        <v>1027</v>
      </c>
      <c r="C36566" t="s">
        <v>1022</v>
      </c>
      <c r="D36566" t="s">
        <v>981</v>
      </c>
      <c r="E36566" t="s">
        <v>1015</v>
      </c>
      <c r="F36566" s="86">
        <v>38926898.607674502</v>
      </c>
    </row>
    <row r="36567" spans="1:6">
      <c r="A36567">
        <v>2032</v>
      </c>
      <c r="B36567" t="s">
        <v>1027</v>
      </c>
      <c r="C36567" t="s">
        <v>1022</v>
      </c>
      <c r="D36567" t="s">
        <v>981</v>
      </c>
      <c r="E36567" t="s">
        <v>1015</v>
      </c>
      <c r="F36567" s="86">
        <v>39094009.436658598</v>
      </c>
    </row>
    <row r="36568" spans="1:6">
      <c r="A36568">
        <v>2033</v>
      </c>
      <c r="B36568" t="s">
        <v>1027</v>
      </c>
      <c r="C36568" t="s">
        <v>1022</v>
      </c>
      <c r="D36568" t="s">
        <v>981</v>
      </c>
      <c r="E36568" t="s">
        <v>1015</v>
      </c>
      <c r="F36568" s="86">
        <v>39260148.822026499</v>
      </c>
    </row>
    <row r="36569" spans="1:6">
      <c r="A36569">
        <v>2034</v>
      </c>
      <c r="B36569" t="s">
        <v>1027</v>
      </c>
      <c r="C36569" t="s">
        <v>1022</v>
      </c>
      <c r="D36569" t="s">
        <v>981</v>
      </c>
      <c r="E36569" t="s">
        <v>1015</v>
      </c>
      <c r="F36569" s="86">
        <v>39468176.882216297</v>
      </c>
    </row>
    <row r="36570" spans="1:6">
      <c r="A36570">
        <v>2035</v>
      </c>
      <c r="B36570" t="s">
        <v>1027</v>
      </c>
      <c r="C36570" t="s">
        <v>1022</v>
      </c>
      <c r="D36570" t="s">
        <v>981</v>
      </c>
      <c r="E36570" t="s">
        <v>1015</v>
      </c>
      <c r="F36570" s="86">
        <v>39692142.642551802</v>
      </c>
    </row>
    <row r="36571" spans="1:6">
      <c r="A36571">
        <v>2036</v>
      </c>
      <c r="B36571" t="s">
        <v>1027</v>
      </c>
      <c r="C36571" t="s">
        <v>1022</v>
      </c>
      <c r="D36571" t="s">
        <v>981</v>
      </c>
      <c r="E36571" t="s">
        <v>1015</v>
      </c>
      <c r="F36571" s="86">
        <v>39939851.639900401</v>
      </c>
    </row>
    <row r="36572" spans="1:6">
      <c r="A36572">
        <v>2037</v>
      </c>
      <c r="B36572" t="s">
        <v>1027</v>
      </c>
      <c r="C36572" t="s">
        <v>1022</v>
      </c>
      <c r="D36572" t="s">
        <v>981</v>
      </c>
      <c r="E36572" t="s">
        <v>1015</v>
      </c>
      <c r="F36572" s="86">
        <v>40240064.3686001</v>
      </c>
    </row>
    <row r="36573" spans="1:6">
      <c r="A36573">
        <v>2038</v>
      </c>
      <c r="B36573" t="s">
        <v>1027</v>
      </c>
      <c r="C36573" t="s">
        <v>1022</v>
      </c>
      <c r="D36573" t="s">
        <v>981</v>
      </c>
      <c r="E36573" t="s">
        <v>1015</v>
      </c>
      <c r="F36573" s="86">
        <v>40555207.248402402</v>
      </c>
    </row>
    <row r="36574" spans="1:6">
      <c r="A36574">
        <v>2039</v>
      </c>
      <c r="B36574" t="s">
        <v>1027</v>
      </c>
      <c r="C36574" t="s">
        <v>1022</v>
      </c>
      <c r="D36574" t="s">
        <v>981</v>
      </c>
      <c r="E36574" t="s">
        <v>1015</v>
      </c>
      <c r="F36574" s="86">
        <v>40887392.121840797</v>
      </c>
    </row>
    <row r="36575" spans="1:6">
      <c r="A36575">
        <v>2040</v>
      </c>
      <c r="B36575" t="s">
        <v>1027</v>
      </c>
      <c r="C36575" t="s">
        <v>1022</v>
      </c>
      <c r="D36575" t="s">
        <v>981</v>
      </c>
      <c r="E36575" t="s">
        <v>1015</v>
      </c>
      <c r="F36575" s="86">
        <v>41222055.8742707</v>
      </c>
    </row>
    <row r="36576" spans="1:6">
      <c r="A36576">
        <v>2041</v>
      </c>
      <c r="B36576" t="s">
        <v>1027</v>
      </c>
      <c r="C36576" t="s">
        <v>1022</v>
      </c>
      <c r="D36576" t="s">
        <v>981</v>
      </c>
      <c r="E36576" t="s">
        <v>1015</v>
      </c>
      <c r="F36576" s="86">
        <v>41373597.121822603</v>
      </c>
    </row>
    <row r="36577" spans="1:6">
      <c r="A36577">
        <v>2042</v>
      </c>
      <c r="B36577" t="s">
        <v>1027</v>
      </c>
      <c r="C36577" t="s">
        <v>1022</v>
      </c>
      <c r="D36577" t="s">
        <v>981</v>
      </c>
      <c r="E36577" t="s">
        <v>1015</v>
      </c>
      <c r="F36577" s="86">
        <v>41512645.252580099</v>
      </c>
    </row>
    <row r="36578" spans="1:6">
      <c r="A36578">
        <v>2043</v>
      </c>
      <c r="B36578" t="s">
        <v>1027</v>
      </c>
      <c r="C36578" t="s">
        <v>1022</v>
      </c>
      <c r="D36578" t="s">
        <v>981</v>
      </c>
      <c r="E36578" t="s">
        <v>1015</v>
      </c>
      <c r="F36578" s="86">
        <v>41645214.713860303</v>
      </c>
    </row>
    <row r="36579" spans="1:6">
      <c r="A36579">
        <v>2044</v>
      </c>
      <c r="B36579" t="s">
        <v>1027</v>
      </c>
      <c r="C36579" t="s">
        <v>1022</v>
      </c>
      <c r="D36579" t="s">
        <v>981</v>
      </c>
      <c r="E36579" t="s">
        <v>1015</v>
      </c>
      <c r="F36579" s="86">
        <v>41742629.157612301</v>
      </c>
    </row>
    <row r="36580" spans="1:6">
      <c r="A36580">
        <v>2045</v>
      </c>
      <c r="B36580" t="s">
        <v>1027</v>
      </c>
      <c r="C36580" t="s">
        <v>1022</v>
      </c>
      <c r="D36580" t="s">
        <v>981</v>
      </c>
      <c r="E36580" t="s">
        <v>1015</v>
      </c>
      <c r="F36580" s="86">
        <v>41822874.701825999</v>
      </c>
    </row>
    <row r="36581" spans="1:6">
      <c r="A36581">
        <v>2046</v>
      </c>
      <c r="B36581" t="s">
        <v>1027</v>
      </c>
      <c r="C36581" t="s">
        <v>1022</v>
      </c>
      <c r="D36581" t="s">
        <v>981</v>
      </c>
      <c r="E36581" t="s">
        <v>1015</v>
      </c>
      <c r="F36581" s="86">
        <v>41891635.388327003</v>
      </c>
    </row>
    <row r="36582" spans="1:6">
      <c r="A36582">
        <v>2047</v>
      </c>
      <c r="B36582" t="s">
        <v>1027</v>
      </c>
      <c r="C36582" t="s">
        <v>1022</v>
      </c>
      <c r="D36582" t="s">
        <v>981</v>
      </c>
      <c r="E36582" t="s">
        <v>1015</v>
      </c>
      <c r="F36582" s="86">
        <v>41956025.480458699</v>
      </c>
    </row>
    <row r="36583" spans="1:6">
      <c r="A36583">
        <v>2048</v>
      </c>
      <c r="B36583" t="s">
        <v>1027</v>
      </c>
      <c r="C36583" t="s">
        <v>1022</v>
      </c>
      <c r="D36583" t="s">
        <v>981</v>
      </c>
      <c r="E36583" t="s">
        <v>1015</v>
      </c>
      <c r="F36583" s="86">
        <v>42018521.207162999</v>
      </c>
    </row>
    <row r="36584" spans="1:6">
      <c r="A36584">
        <v>2049</v>
      </c>
      <c r="B36584" t="s">
        <v>1027</v>
      </c>
      <c r="C36584" t="s">
        <v>1022</v>
      </c>
      <c r="D36584" t="s">
        <v>981</v>
      </c>
      <c r="E36584" t="s">
        <v>1015</v>
      </c>
      <c r="F36584" s="86">
        <v>42078265.623646997</v>
      </c>
    </row>
    <row r="36585" spans="1:6">
      <c r="A36585">
        <v>2050</v>
      </c>
      <c r="B36585" t="s">
        <v>1027</v>
      </c>
      <c r="C36585" t="s">
        <v>1022</v>
      </c>
      <c r="D36585" t="s">
        <v>981</v>
      </c>
      <c r="E36585" t="s">
        <v>1015</v>
      </c>
      <c r="F36585" s="86">
        <v>42136372.478809297</v>
      </c>
    </row>
    <row r="36586" spans="1:6">
      <c r="A36586">
        <v>2017</v>
      </c>
      <c r="B36586" t="s">
        <v>1028</v>
      </c>
      <c r="C36586" t="s">
        <v>1022</v>
      </c>
      <c r="D36586" t="s">
        <v>981</v>
      </c>
      <c r="E36586" t="s">
        <v>1015</v>
      </c>
      <c r="F36586" s="86">
        <v>7460228.3759889305</v>
      </c>
    </row>
    <row r="36587" spans="1:6">
      <c r="A36587">
        <v>2018</v>
      </c>
      <c r="B36587" t="s">
        <v>1028</v>
      </c>
      <c r="C36587" t="s">
        <v>1022</v>
      </c>
      <c r="D36587" t="s">
        <v>981</v>
      </c>
      <c r="E36587" t="s">
        <v>1015</v>
      </c>
      <c r="F36587" s="86">
        <v>7772395.5562033504</v>
      </c>
    </row>
    <row r="36588" spans="1:6">
      <c r="A36588">
        <v>2019</v>
      </c>
      <c r="B36588" t="s">
        <v>1028</v>
      </c>
      <c r="C36588" t="s">
        <v>1022</v>
      </c>
      <c r="D36588" t="s">
        <v>981</v>
      </c>
      <c r="E36588" t="s">
        <v>1015</v>
      </c>
      <c r="F36588" s="86">
        <v>7828784.50400584</v>
      </c>
    </row>
    <row r="36589" spans="1:6">
      <c r="A36589">
        <v>2020</v>
      </c>
      <c r="B36589" t="s">
        <v>1028</v>
      </c>
      <c r="C36589" t="s">
        <v>1022</v>
      </c>
      <c r="D36589" t="s">
        <v>981</v>
      </c>
      <c r="E36589" t="s">
        <v>1015</v>
      </c>
      <c r="F36589" s="86">
        <v>7878189.2499140501</v>
      </c>
    </row>
    <row r="36590" spans="1:6">
      <c r="A36590">
        <v>2021</v>
      </c>
      <c r="B36590" t="s">
        <v>1028</v>
      </c>
      <c r="C36590" t="s">
        <v>1022</v>
      </c>
      <c r="D36590" t="s">
        <v>981</v>
      </c>
      <c r="E36590" t="s">
        <v>1015</v>
      </c>
      <c r="F36590" s="86">
        <v>7922573.0400828496</v>
      </c>
    </row>
    <row r="36591" spans="1:6">
      <c r="A36591">
        <v>2022</v>
      </c>
      <c r="B36591" t="s">
        <v>1028</v>
      </c>
      <c r="C36591" t="s">
        <v>1022</v>
      </c>
      <c r="D36591" t="s">
        <v>981</v>
      </c>
      <c r="E36591" t="s">
        <v>1015</v>
      </c>
      <c r="F36591" s="86">
        <v>7960780.0561395502</v>
      </c>
    </row>
    <row r="36592" spans="1:6">
      <c r="A36592">
        <v>2023</v>
      </c>
      <c r="B36592" t="s">
        <v>1028</v>
      </c>
      <c r="C36592" t="s">
        <v>1022</v>
      </c>
      <c r="D36592" t="s">
        <v>981</v>
      </c>
      <c r="E36592" t="s">
        <v>1015</v>
      </c>
      <c r="F36592" s="86">
        <v>7993144.8761544302</v>
      </c>
    </row>
    <row r="36593" spans="1:6">
      <c r="A36593">
        <v>2024</v>
      </c>
      <c r="B36593" t="s">
        <v>1028</v>
      </c>
      <c r="C36593" t="s">
        <v>1022</v>
      </c>
      <c r="D36593" t="s">
        <v>981</v>
      </c>
      <c r="E36593" t="s">
        <v>1015</v>
      </c>
      <c r="F36593" s="86">
        <v>8020982.6289568404</v>
      </c>
    </row>
    <row r="36594" spans="1:6">
      <c r="A36594">
        <v>2025</v>
      </c>
      <c r="B36594" t="s">
        <v>1028</v>
      </c>
      <c r="C36594" t="s">
        <v>1022</v>
      </c>
      <c r="D36594" t="s">
        <v>981</v>
      </c>
      <c r="E36594" t="s">
        <v>1015</v>
      </c>
      <c r="F36594" s="86">
        <v>8051137.7675233604</v>
      </c>
    </row>
    <row r="36595" spans="1:6">
      <c r="A36595">
        <v>2026</v>
      </c>
      <c r="B36595" t="s">
        <v>1028</v>
      </c>
      <c r="C36595" t="s">
        <v>1022</v>
      </c>
      <c r="D36595" t="s">
        <v>981</v>
      </c>
      <c r="E36595" t="s">
        <v>1015</v>
      </c>
      <c r="F36595" s="86">
        <v>8082799.6101281</v>
      </c>
    </row>
    <row r="36596" spans="1:6">
      <c r="A36596">
        <v>2027</v>
      </c>
      <c r="B36596" t="s">
        <v>1028</v>
      </c>
      <c r="C36596" t="s">
        <v>1022</v>
      </c>
      <c r="D36596" t="s">
        <v>981</v>
      </c>
      <c r="E36596" t="s">
        <v>1015</v>
      </c>
      <c r="F36596" s="86">
        <v>8116594.0476953201</v>
      </c>
    </row>
    <row r="36597" spans="1:6">
      <c r="A36597">
        <v>2028</v>
      </c>
      <c r="B36597" t="s">
        <v>1028</v>
      </c>
      <c r="C36597" t="s">
        <v>1022</v>
      </c>
      <c r="D36597" t="s">
        <v>981</v>
      </c>
      <c r="E36597" t="s">
        <v>1015</v>
      </c>
      <c r="F36597" s="86">
        <v>8151724.4657832701</v>
      </c>
    </row>
    <row r="36598" spans="1:6">
      <c r="A36598">
        <v>2029</v>
      </c>
      <c r="B36598" t="s">
        <v>1028</v>
      </c>
      <c r="C36598" t="s">
        <v>1022</v>
      </c>
      <c r="D36598" t="s">
        <v>981</v>
      </c>
      <c r="E36598" t="s">
        <v>1015</v>
      </c>
      <c r="F36598" s="86">
        <v>8183201.0759619297</v>
      </c>
    </row>
    <row r="36599" spans="1:6">
      <c r="A36599">
        <v>2030</v>
      </c>
      <c r="B36599" t="s">
        <v>1028</v>
      </c>
      <c r="C36599" t="s">
        <v>1022</v>
      </c>
      <c r="D36599" t="s">
        <v>981</v>
      </c>
      <c r="E36599" t="s">
        <v>1015</v>
      </c>
      <c r="F36599" s="86">
        <v>8219855.7575287595</v>
      </c>
    </row>
    <row r="36600" spans="1:6">
      <c r="A36600">
        <v>2031</v>
      </c>
      <c r="B36600" t="s">
        <v>1028</v>
      </c>
      <c r="C36600" t="s">
        <v>1022</v>
      </c>
      <c r="D36600" t="s">
        <v>981</v>
      </c>
      <c r="E36600" t="s">
        <v>1015</v>
      </c>
      <c r="F36600" s="86">
        <v>8258543.6496054204</v>
      </c>
    </row>
    <row r="36601" spans="1:6">
      <c r="A36601">
        <v>2032</v>
      </c>
      <c r="B36601" t="s">
        <v>1028</v>
      </c>
      <c r="C36601" t="s">
        <v>1022</v>
      </c>
      <c r="D36601" t="s">
        <v>981</v>
      </c>
      <c r="E36601" t="s">
        <v>1015</v>
      </c>
      <c r="F36601" s="86">
        <v>8300984.34207437</v>
      </c>
    </row>
    <row r="36602" spans="1:6">
      <c r="A36602">
        <v>2033</v>
      </c>
      <c r="B36602" t="s">
        <v>1028</v>
      </c>
      <c r="C36602" t="s">
        <v>1022</v>
      </c>
      <c r="D36602" t="s">
        <v>981</v>
      </c>
      <c r="E36602" t="s">
        <v>1015</v>
      </c>
      <c r="F36602" s="86">
        <v>8345790.5740452996</v>
      </c>
    </row>
    <row r="36603" spans="1:6">
      <c r="A36603">
        <v>2034</v>
      </c>
      <c r="B36603" t="s">
        <v>1028</v>
      </c>
      <c r="C36603" t="s">
        <v>1022</v>
      </c>
      <c r="D36603" t="s">
        <v>981</v>
      </c>
      <c r="E36603" t="s">
        <v>1015</v>
      </c>
      <c r="F36603" s="86">
        <v>8394945.3519609198</v>
      </c>
    </row>
    <row r="36604" spans="1:6">
      <c r="A36604">
        <v>2035</v>
      </c>
      <c r="B36604" t="s">
        <v>1028</v>
      </c>
      <c r="C36604" t="s">
        <v>1022</v>
      </c>
      <c r="D36604" t="s">
        <v>981</v>
      </c>
      <c r="E36604" t="s">
        <v>1015</v>
      </c>
      <c r="F36604" s="86">
        <v>8446941.4828596301</v>
      </c>
    </row>
    <row r="36605" spans="1:6">
      <c r="A36605">
        <v>2036</v>
      </c>
      <c r="B36605" t="s">
        <v>1028</v>
      </c>
      <c r="C36605" t="s">
        <v>1022</v>
      </c>
      <c r="D36605" t="s">
        <v>981</v>
      </c>
      <c r="E36605" t="s">
        <v>1015</v>
      </c>
      <c r="F36605" s="86">
        <v>8511020.4999753498</v>
      </c>
    </row>
    <row r="36606" spans="1:6">
      <c r="A36606">
        <v>2037</v>
      </c>
      <c r="B36606" t="s">
        <v>1028</v>
      </c>
      <c r="C36606" t="s">
        <v>1022</v>
      </c>
      <c r="D36606" t="s">
        <v>981</v>
      </c>
      <c r="E36606" t="s">
        <v>1015</v>
      </c>
      <c r="F36606" s="86">
        <v>8580604.1590602994</v>
      </c>
    </row>
    <row r="36607" spans="1:6">
      <c r="A36607">
        <v>2038</v>
      </c>
      <c r="B36607" t="s">
        <v>1028</v>
      </c>
      <c r="C36607" t="s">
        <v>1022</v>
      </c>
      <c r="D36607" t="s">
        <v>981</v>
      </c>
      <c r="E36607" t="s">
        <v>1015</v>
      </c>
      <c r="F36607" s="86">
        <v>8657673.8975461703</v>
      </c>
    </row>
    <row r="36608" spans="1:6">
      <c r="A36608">
        <v>2039</v>
      </c>
      <c r="B36608" t="s">
        <v>1028</v>
      </c>
      <c r="C36608" t="s">
        <v>1022</v>
      </c>
      <c r="D36608" t="s">
        <v>981</v>
      </c>
      <c r="E36608" t="s">
        <v>1015</v>
      </c>
      <c r="F36608" s="86">
        <v>8736660.3771756403</v>
      </c>
    </row>
    <row r="36609" spans="1:6">
      <c r="A36609">
        <v>2040</v>
      </c>
      <c r="B36609" t="s">
        <v>1028</v>
      </c>
      <c r="C36609" t="s">
        <v>1022</v>
      </c>
      <c r="D36609" t="s">
        <v>981</v>
      </c>
      <c r="E36609" t="s">
        <v>1015</v>
      </c>
      <c r="F36609" s="86">
        <v>8818478.7952309996</v>
      </c>
    </row>
    <row r="36610" spans="1:6">
      <c r="A36610">
        <v>2041</v>
      </c>
      <c r="B36610" t="s">
        <v>1028</v>
      </c>
      <c r="C36610" t="s">
        <v>1022</v>
      </c>
      <c r="D36610" t="s">
        <v>981</v>
      </c>
      <c r="E36610" t="s">
        <v>1015</v>
      </c>
      <c r="F36610" s="86">
        <v>8865054.9075257704</v>
      </c>
    </row>
    <row r="36611" spans="1:6">
      <c r="A36611">
        <v>2042</v>
      </c>
      <c r="B36611" t="s">
        <v>1028</v>
      </c>
      <c r="C36611" t="s">
        <v>1022</v>
      </c>
      <c r="D36611" t="s">
        <v>981</v>
      </c>
      <c r="E36611" t="s">
        <v>1015</v>
      </c>
      <c r="F36611" s="86">
        <v>8911274.0420460794</v>
      </c>
    </row>
    <row r="36612" spans="1:6">
      <c r="A36612">
        <v>2043</v>
      </c>
      <c r="B36612" t="s">
        <v>1028</v>
      </c>
      <c r="C36612" t="s">
        <v>1022</v>
      </c>
      <c r="D36612" t="s">
        <v>981</v>
      </c>
      <c r="E36612" t="s">
        <v>1015</v>
      </c>
      <c r="F36612" s="86">
        <v>8951443.3835502192</v>
      </c>
    </row>
    <row r="36613" spans="1:6">
      <c r="A36613">
        <v>2044</v>
      </c>
      <c r="B36613" t="s">
        <v>1028</v>
      </c>
      <c r="C36613" t="s">
        <v>1022</v>
      </c>
      <c r="D36613" t="s">
        <v>981</v>
      </c>
      <c r="E36613" t="s">
        <v>1015</v>
      </c>
      <c r="F36613" s="86">
        <v>8989190.9965471197</v>
      </c>
    </row>
    <row r="36614" spans="1:6">
      <c r="A36614">
        <v>2045</v>
      </c>
      <c r="B36614" t="s">
        <v>1028</v>
      </c>
      <c r="C36614" t="s">
        <v>1022</v>
      </c>
      <c r="D36614" t="s">
        <v>981</v>
      </c>
      <c r="E36614" t="s">
        <v>1015</v>
      </c>
      <c r="F36614" s="86">
        <v>9021985.6310141198</v>
      </c>
    </row>
    <row r="36615" spans="1:6">
      <c r="A36615">
        <v>2046</v>
      </c>
      <c r="B36615" t="s">
        <v>1028</v>
      </c>
      <c r="C36615" t="s">
        <v>1022</v>
      </c>
      <c r="D36615" t="s">
        <v>981</v>
      </c>
      <c r="E36615" t="s">
        <v>1015</v>
      </c>
      <c r="F36615" s="86">
        <v>9055794.7319908608</v>
      </c>
    </row>
    <row r="36616" spans="1:6">
      <c r="A36616">
        <v>2047</v>
      </c>
      <c r="B36616" t="s">
        <v>1028</v>
      </c>
      <c r="C36616" t="s">
        <v>1022</v>
      </c>
      <c r="D36616" t="s">
        <v>981</v>
      </c>
      <c r="E36616" t="s">
        <v>1015</v>
      </c>
      <c r="F36616" s="86">
        <v>9088248.7850346696</v>
      </c>
    </row>
    <row r="36617" spans="1:6">
      <c r="A36617">
        <v>2048</v>
      </c>
      <c r="B36617" t="s">
        <v>1028</v>
      </c>
      <c r="C36617" t="s">
        <v>1022</v>
      </c>
      <c r="D36617" t="s">
        <v>981</v>
      </c>
      <c r="E36617" t="s">
        <v>1015</v>
      </c>
      <c r="F36617" s="86">
        <v>9124148.1464798506</v>
      </c>
    </row>
    <row r="36618" spans="1:6">
      <c r="A36618">
        <v>2049</v>
      </c>
      <c r="B36618" t="s">
        <v>1028</v>
      </c>
      <c r="C36618" t="s">
        <v>1022</v>
      </c>
      <c r="D36618" t="s">
        <v>981</v>
      </c>
      <c r="E36618" t="s">
        <v>1015</v>
      </c>
      <c r="F36618" s="86">
        <v>9159399.1396265496</v>
      </c>
    </row>
    <row r="36619" spans="1:6">
      <c r="A36619">
        <v>2050</v>
      </c>
      <c r="B36619" t="s">
        <v>1028</v>
      </c>
      <c r="C36619" t="s">
        <v>1022</v>
      </c>
      <c r="D36619" t="s">
        <v>981</v>
      </c>
      <c r="E36619" t="s">
        <v>1015</v>
      </c>
      <c r="F36619" s="86">
        <v>9197956.3430767599</v>
      </c>
    </row>
    <row r="36620" spans="1:6">
      <c r="A36620">
        <v>2017</v>
      </c>
      <c r="B36620" t="s">
        <v>1029</v>
      </c>
      <c r="C36620" t="s">
        <v>1022</v>
      </c>
      <c r="D36620" t="s">
        <v>981</v>
      </c>
      <c r="E36620" t="s">
        <v>1015</v>
      </c>
      <c r="F36620" s="86">
        <v>10877460.477869101</v>
      </c>
    </row>
    <row r="36621" spans="1:6">
      <c r="A36621">
        <v>2018</v>
      </c>
      <c r="B36621" t="s">
        <v>1029</v>
      </c>
      <c r="C36621" t="s">
        <v>1022</v>
      </c>
      <c r="D36621" t="s">
        <v>981</v>
      </c>
      <c r="E36621" t="s">
        <v>1015</v>
      </c>
      <c r="F36621" s="86">
        <v>10644153.377206801</v>
      </c>
    </row>
    <row r="36622" spans="1:6">
      <c r="A36622">
        <v>2019</v>
      </c>
      <c r="B36622" t="s">
        <v>1029</v>
      </c>
      <c r="C36622" t="s">
        <v>1022</v>
      </c>
      <c r="D36622" t="s">
        <v>981</v>
      </c>
      <c r="E36622" t="s">
        <v>1015</v>
      </c>
      <c r="F36622" s="86">
        <v>10694841.3170399</v>
      </c>
    </row>
    <row r="36623" spans="1:6">
      <c r="A36623">
        <v>2020</v>
      </c>
      <c r="B36623" t="s">
        <v>1029</v>
      </c>
      <c r="C36623" t="s">
        <v>1022</v>
      </c>
      <c r="D36623" t="s">
        <v>981</v>
      </c>
      <c r="E36623" t="s">
        <v>1015</v>
      </c>
      <c r="F36623" s="86">
        <v>10740073.6967675</v>
      </c>
    </row>
    <row r="36624" spans="1:6">
      <c r="A36624">
        <v>2021</v>
      </c>
      <c r="B36624" t="s">
        <v>1029</v>
      </c>
      <c r="C36624" t="s">
        <v>1022</v>
      </c>
      <c r="D36624" t="s">
        <v>981</v>
      </c>
      <c r="E36624" t="s">
        <v>1015</v>
      </c>
      <c r="F36624" s="86">
        <v>10778435.260617601</v>
      </c>
    </row>
    <row r="36625" spans="1:6">
      <c r="A36625">
        <v>2022</v>
      </c>
      <c r="B36625" t="s">
        <v>1029</v>
      </c>
      <c r="C36625" t="s">
        <v>1022</v>
      </c>
      <c r="D36625" t="s">
        <v>981</v>
      </c>
      <c r="E36625" t="s">
        <v>1015</v>
      </c>
      <c r="F36625" s="86">
        <v>10804622.508785799</v>
      </c>
    </row>
    <row r="36626" spans="1:6">
      <c r="A36626">
        <v>2023</v>
      </c>
      <c r="B36626" t="s">
        <v>1029</v>
      </c>
      <c r="C36626" t="s">
        <v>1022</v>
      </c>
      <c r="D36626" t="s">
        <v>981</v>
      </c>
      <c r="E36626" t="s">
        <v>1015</v>
      </c>
      <c r="F36626" s="86">
        <v>10827211.3713586</v>
      </c>
    </row>
    <row r="36627" spans="1:6">
      <c r="A36627">
        <v>2024</v>
      </c>
      <c r="B36627" t="s">
        <v>1029</v>
      </c>
      <c r="C36627" t="s">
        <v>1022</v>
      </c>
      <c r="D36627" t="s">
        <v>981</v>
      </c>
      <c r="E36627" t="s">
        <v>1015</v>
      </c>
      <c r="F36627" s="86">
        <v>10842518.2598543</v>
      </c>
    </row>
    <row r="36628" spans="1:6">
      <c r="A36628">
        <v>2025</v>
      </c>
      <c r="B36628" t="s">
        <v>1029</v>
      </c>
      <c r="C36628" t="s">
        <v>1022</v>
      </c>
      <c r="D36628" t="s">
        <v>981</v>
      </c>
      <c r="E36628" t="s">
        <v>1015</v>
      </c>
      <c r="F36628" s="86">
        <v>10858238.6410938</v>
      </c>
    </row>
    <row r="36629" spans="1:6">
      <c r="A36629">
        <v>2026</v>
      </c>
      <c r="B36629" t="s">
        <v>1029</v>
      </c>
      <c r="C36629" t="s">
        <v>1022</v>
      </c>
      <c r="D36629" t="s">
        <v>981</v>
      </c>
      <c r="E36629" t="s">
        <v>1015</v>
      </c>
      <c r="F36629" s="86">
        <v>10877542.874160999</v>
      </c>
    </row>
    <row r="36630" spans="1:6">
      <c r="A36630">
        <v>2027</v>
      </c>
      <c r="B36630" t="s">
        <v>1029</v>
      </c>
      <c r="C36630" t="s">
        <v>1022</v>
      </c>
      <c r="D36630" t="s">
        <v>981</v>
      </c>
      <c r="E36630" t="s">
        <v>1015</v>
      </c>
      <c r="F36630" s="86">
        <v>10907114.442429001</v>
      </c>
    </row>
    <row r="36631" spans="1:6">
      <c r="A36631">
        <v>2028</v>
      </c>
      <c r="B36631" t="s">
        <v>1029</v>
      </c>
      <c r="C36631" t="s">
        <v>1022</v>
      </c>
      <c r="D36631" t="s">
        <v>981</v>
      </c>
      <c r="E36631" t="s">
        <v>1015</v>
      </c>
      <c r="F36631" s="86">
        <v>10942029.051475</v>
      </c>
    </row>
    <row r="36632" spans="1:6">
      <c r="A36632">
        <v>2029</v>
      </c>
      <c r="B36632" t="s">
        <v>1029</v>
      </c>
      <c r="C36632" t="s">
        <v>1022</v>
      </c>
      <c r="D36632" t="s">
        <v>981</v>
      </c>
      <c r="E36632" t="s">
        <v>1015</v>
      </c>
      <c r="F36632" s="86">
        <v>10988357.2208125</v>
      </c>
    </row>
    <row r="36633" spans="1:6">
      <c r="A36633">
        <v>2030</v>
      </c>
      <c r="B36633" t="s">
        <v>1029</v>
      </c>
      <c r="C36633" t="s">
        <v>1022</v>
      </c>
      <c r="D36633" t="s">
        <v>981</v>
      </c>
      <c r="E36633" t="s">
        <v>1015</v>
      </c>
      <c r="F36633" s="86">
        <v>11045367.5674165</v>
      </c>
    </row>
    <row r="36634" spans="1:6">
      <c r="A36634">
        <v>2031</v>
      </c>
      <c r="B36634" t="s">
        <v>1029</v>
      </c>
      <c r="C36634" t="s">
        <v>1022</v>
      </c>
      <c r="D36634" t="s">
        <v>981</v>
      </c>
      <c r="E36634" t="s">
        <v>1015</v>
      </c>
      <c r="F36634" s="86">
        <v>11122646.9760224</v>
      </c>
    </row>
    <row r="36635" spans="1:6">
      <c r="A36635">
        <v>2032</v>
      </c>
      <c r="B36635" t="s">
        <v>1029</v>
      </c>
      <c r="C36635" t="s">
        <v>1022</v>
      </c>
      <c r="D36635" t="s">
        <v>981</v>
      </c>
      <c r="E36635" t="s">
        <v>1015</v>
      </c>
      <c r="F36635" s="86">
        <v>11212576.150328699</v>
      </c>
    </row>
    <row r="36636" spans="1:6">
      <c r="A36636">
        <v>2033</v>
      </c>
      <c r="B36636" t="s">
        <v>1029</v>
      </c>
      <c r="C36636" t="s">
        <v>1022</v>
      </c>
      <c r="D36636" t="s">
        <v>981</v>
      </c>
      <c r="E36636" t="s">
        <v>1015</v>
      </c>
      <c r="F36636" s="86">
        <v>11317696.590531301</v>
      </c>
    </row>
    <row r="36637" spans="1:6">
      <c r="A36637">
        <v>2034</v>
      </c>
      <c r="B36637" t="s">
        <v>1029</v>
      </c>
      <c r="C36637" t="s">
        <v>1022</v>
      </c>
      <c r="D36637" t="s">
        <v>981</v>
      </c>
      <c r="E36637" t="s">
        <v>1015</v>
      </c>
      <c r="F36637" s="86">
        <v>11433965.336590201</v>
      </c>
    </row>
    <row r="36638" spans="1:6">
      <c r="A36638">
        <v>2035</v>
      </c>
      <c r="B36638" t="s">
        <v>1029</v>
      </c>
      <c r="C36638" t="s">
        <v>1022</v>
      </c>
      <c r="D36638" t="s">
        <v>981</v>
      </c>
      <c r="E36638" t="s">
        <v>1015</v>
      </c>
      <c r="F36638" s="86">
        <v>11566463.928493399</v>
      </c>
    </row>
    <row r="36639" spans="1:6">
      <c r="A36639">
        <v>2036</v>
      </c>
      <c r="B36639" t="s">
        <v>1029</v>
      </c>
      <c r="C36639" t="s">
        <v>1022</v>
      </c>
      <c r="D36639" t="s">
        <v>981</v>
      </c>
      <c r="E36639" t="s">
        <v>1015</v>
      </c>
      <c r="F36639" s="86">
        <v>11708236.5655629</v>
      </c>
    </row>
    <row r="36640" spans="1:6">
      <c r="A36640">
        <v>2037</v>
      </c>
      <c r="B36640" t="s">
        <v>1029</v>
      </c>
      <c r="C36640" t="s">
        <v>1022</v>
      </c>
      <c r="D36640" t="s">
        <v>981</v>
      </c>
      <c r="E36640" t="s">
        <v>1015</v>
      </c>
      <c r="F36640" s="86">
        <v>11861153.247729899</v>
      </c>
    </row>
    <row r="36641" spans="1:6">
      <c r="A36641">
        <v>2038</v>
      </c>
      <c r="B36641" t="s">
        <v>1029</v>
      </c>
      <c r="C36641" t="s">
        <v>1022</v>
      </c>
      <c r="D36641" t="s">
        <v>981</v>
      </c>
      <c r="E36641" t="s">
        <v>1015</v>
      </c>
      <c r="F36641" s="86">
        <v>12026460.3729681</v>
      </c>
    </row>
    <row r="36642" spans="1:6">
      <c r="A36642">
        <v>2039</v>
      </c>
      <c r="B36642" t="s">
        <v>1029</v>
      </c>
      <c r="C36642" t="s">
        <v>1022</v>
      </c>
      <c r="D36642" t="s">
        <v>981</v>
      </c>
      <c r="E36642" t="s">
        <v>1015</v>
      </c>
      <c r="F36642" s="86">
        <v>12198904.4679088</v>
      </c>
    </row>
    <row r="36643" spans="1:6">
      <c r="A36643">
        <v>2040</v>
      </c>
      <c r="B36643" t="s">
        <v>1029</v>
      </c>
      <c r="C36643" t="s">
        <v>1022</v>
      </c>
      <c r="D36643" t="s">
        <v>981</v>
      </c>
      <c r="E36643" t="s">
        <v>1015</v>
      </c>
      <c r="F36643" s="86">
        <v>12383695.518190799</v>
      </c>
    </row>
    <row r="36644" spans="1:6">
      <c r="A36644">
        <v>2041</v>
      </c>
      <c r="B36644" t="s">
        <v>1029</v>
      </c>
      <c r="C36644" t="s">
        <v>1022</v>
      </c>
      <c r="D36644" t="s">
        <v>981</v>
      </c>
      <c r="E36644" t="s">
        <v>1015</v>
      </c>
      <c r="F36644" s="86">
        <v>12443942.418914899</v>
      </c>
    </row>
    <row r="36645" spans="1:6">
      <c r="A36645">
        <v>2042</v>
      </c>
      <c r="B36645" t="s">
        <v>1029</v>
      </c>
      <c r="C36645" t="s">
        <v>1022</v>
      </c>
      <c r="D36645" t="s">
        <v>981</v>
      </c>
      <c r="E36645" t="s">
        <v>1015</v>
      </c>
      <c r="F36645" s="86">
        <v>12506989.6419948</v>
      </c>
    </row>
    <row r="36646" spans="1:6">
      <c r="A36646">
        <v>2043</v>
      </c>
      <c r="B36646" t="s">
        <v>1029</v>
      </c>
      <c r="C36646" t="s">
        <v>1022</v>
      </c>
      <c r="D36646" t="s">
        <v>981</v>
      </c>
      <c r="E36646" t="s">
        <v>1015</v>
      </c>
      <c r="F36646" s="86">
        <v>12575355.6629258</v>
      </c>
    </row>
    <row r="36647" spans="1:6">
      <c r="A36647">
        <v>2044</v>
      </c>
      <c r="B36647" t="s">
        <v>1029</v>
      </c>
      <c r="C36647" t="s">
        <v>1022</v>
      </c>
      <c r="D36647" t="s">
        <v>981</v>
      </c>
      <c r="E36647" t="s">
        <v>1015</v>
      </c>
      <c r="F36647" s="86">
        <v>12645608.9424174</v>
      </c>
    </row>
    <row r="36648" spans="1:6">
      <c r="A36648">
        <v>2045</v>
      </c>
      <c r="B36648" t="s">
        <v>1029</v>
      </c>
      <c r="C36648" t="s">
        <v>1022</v>
      </c>
      <c r="D36648" t="s">
        <v>981</v>
      </c>
      <c r="E36648" t="s">
        <v>1015</v>
      </c>
      <c r="F36648" s="86">
        <v>12717038.817216501</v>
      </c>
    </row>
    <row r="36649" spans="1:6">
      <c r="A36649">
        <v>2046</v>
      </c>
      <c r="B36649" t="s">
        <v>1029</v>
      </c>
      <c r="C36649" t="s">
        <v>1022</v>
      </c>
      <c r="D36649" t="s">
        <v>981</v>
      </c>
      <c r="E36649" t="s">
        <v>1015</v>
      </c>
      <c r="F36649" s="86">
        <v>12789403.2818608</v>
      </c>
    </row>
    <row r="36650" spans="1:6">
      <c r="A36650">
        <v>2047</v>
      </c>
      <c r="B36650" t="s">
        <v>1029</v>
      </c>
      <c r="C36650" t="s">
        <v>1022</v>
      </c>
      <c r="D36650" t="s">
        <v>981</v>
      </c>
      <c r="E36650" t="s">
        <v>1015</v>
      </c>
      <c r="F36650" s="86">
        <v>12862292.945515901</v>
      </c>
    </row>
    <row r="36651" spans="1:6">
      <c r="A36651">
        <v>2048</v>
      </c>
      <c r="B36651" t="s">
        <v>1029</v>
      </c>
      <c r="C36651" t="s">
        <v>1022</v>
      </c>
      <c r="D36651" t="s">
        <v>981</v>
      </c>
      <c r="E36651" t="s">
        <v>1015</v>
      </c>
      <c r="F36651" s="86">
        <v>12932471.096074499</v>
      </c>
    </row>
    <row r="36652" spans="1:6">
      <c r="A36652">
        <v>2049</v>
      </c>
      <c r="B36652" t="s">
        <v>1029</v>
      </c>
      <c r="C36652" t="s">
        <v>1022</v>
      </c>
      <c r="D36652" t="s">
        <v>981</v>
      </c>
      <c r="E36652" t="s">
        <v>1015</v>
      </c>
      <c r="F36652" s="86">
        <v>13002803.3703038</v>
      </c>
    </row>
    <row r="36653" spans="1:6">
      <c r="A36653">
        <v>2050</v>
      </c>
      <c r="B36653" t="s">
        <v>1029</v>
      </c>
      <c r="C36653" t="s">
        <v>1022</v>
      </c>
      <c r="D36653" t="s">
        <v>981</v>
      </c>
      <c r="E36653" t="s">
        <v>1015</v>
      </c>
      <c r="F36653" s="86">
        <v>13069420.521963401</v>
      </c>
    </row>
    <row r="36654" spans="1:6">
      <c r="A36654">
        <v>2017</v>
      </c>
      <c r="B36654" t="s">
        <v>1030</v>
      </c>
      <c r="C36654" t="s">
        <v>1022</v>
      </c>
      <c r="D36654" t="s">
        <v>981</v>
      </c>
      <c r="E36654" t="s">
        <v>1015</v>
      </c>
      <c r="F36654" s="86">
        <v>1330898.7961566099</v>
      </c>
    </row>
    <row r="36655" spans="1:6">
      <c r="A36655">
        <v>2018</v>
      </c>
      <c r="B36655" t="s">
        <v>1030</v>
      </c>
      <c r="C36655" t="s">
        <v>1022</v>
      </c>
      <c r="D36655" t="s">
        <v>981</v>
      </c>
      <c r="E36655" t="s">
        <v>1015</v>
      </c>
      <c r="F36655" s="86">
        <v>1325321.31729805</v>
      </c>
    </row>
    <row r="36656" spans="1:6">
      <c r="A36656">
        <v>2019</v>
      </c>
      <c r="B36656" t="s">
        <v>1030</v>
      </c>
      <c r="C36656" t="s">
        <v>1022</v>
      </c>
      <c r="D36656" t="s">
        <v>981</v>
      </c>
      <c r="E36656" t="s">
        <v>1015</v>
      </c>
      <c r="F36656" s="86">
        <v>1323722.8481205299</v>
      </c>
    </row>
    <row r="36657" spans="1:6">
      <c r="A36657">
        <v>2020</v>
      </c>
      <c r="B36657" t="s">
        <v>1030</v>
      </c>
      <c r="C36657" t="s">
        <v>1022</v>
      </c>
      <c r="D36657" t="s">
        <v>981</v>
      </c>
      <c r="E36657" t="s">
        <v>1015</v>
      </c>
      <c r="F36657" s="86">
        <v>1321886.0721662701</v>
      </c>
    </row>
    <row r="36658" spans="1:6">
      <c r="A36658">
        <v>2021</v>
      </c>
      <c r="B36658" t="s">
        <v>1030</v>
      </c>
      <c r="C36658" t="s">
        <v>1022</v>
      </c>
      <c r="D36658" t="s">
        <v>981</v>
      </c>
      <c r="E36658" t="s">
        <v>1015</v>
      </c>
      <c r="F36658" s="86">
        <v>1319388.67621245</v>
      </c>
    </row>
    <row r="36659" spans="1:6">
      <c r="A36659">
        <v>2022</v>
      </c>
      <c r="B36659" t="s">
        <v>1030</v>
      </c>
      <c r="C36659" t="s">
        <v>1022</v>
      </c>
      <c r="D36659" t="s">
        <v>981</v>
      </c>
      <c r="E36659" t="s">
        <v>1015</v>
      </c>
      <c r="F36659" s="86">
        <v>1315520.2834537199</v>
      </c>
    </row>
    <row r="36660" spans="1:6">
      <c r="A36660">
        <v>2023</v>
      </c>
      <c r="B36660" t="s">
        <v>1030</v>
      </c>
      <c r="C36660" t="s">
        <v>1022</v>
      </c>
      <c r="D36660" t="s">
        <v>981</v>
      </c>
      <c r="E36660" t="s">
        <v>1015</v>
      </c>
      <c r="F36660" s="86">
        <v>1311118.29998308</v>
      </c>
    </row>
    <row r="36661" spans="1:6">
      <c r="A36661">
        <v>2024</v>
      </c>
      <c r="B36661" t="s">
        <v>1030</v>
      </c>
      <c r="C36661" t="s">
        <v>1022</v>
      </c>
      <c r="D36661" t="s">
        <v>981</v>
      </c>
      <c r="E36661" t="s">
        <v>1015</v>
      </c>
      <c r="F36661" s="86">
        <v>1306363.1384709501</v>
      </c>
    </row>
    <row r="36662" spans="1:6">
      <c r="A36662">
        <v>2025</v>
      </c>
      <c r="B36662" t="s">
        <v>1030</v>
      </c>
      <c r="C36662" t="s">
        <v>1022</v>
      </c>
      <c r="D36662" t="s">
        <v>981</v>
      </c>
      <c r="E36662" t="s">
        <v>1015</v>
      </c>
      <c r="F36662" s="86">
        <v>1301039.4333465199</v>
      </c>
    </row>
    <row r="36663" spans="1:6">
      <c r="A36663">
        <v>2026</v>
      </c>
      <c r="B36663" t="s">
        <v>1030</v>
      </c>
      <c r="C36663" t="s">
        <v>1022</v>
      </c>
      <c r="D36663" t="s">
        <v>981</v>
      </c>
      <c r="E36663" t="s">
        <v>1015</v>
      </c>
      <c r="F36663" s="86">
        <v>1296157.73799749</v>
      </c>
    </row>
    <row r="36664" spans="1:6">
      <c r="A36664">
        <v>2027</v>
      </c>
      <c r="B36664" t="s">
        <v>1030</v>
      </c>
      <c r="C36664" t="s">
        <v>1022</v>
      </c>
      <c r="D36664" t="s">
        <v>981</v>
      </c>
      <c r="E36664" t="s">
        <v>1015</v>
      </c>
      <c r="F36664" s="86">
        <v>1291860.80518183</v>
      </c>
    </row>
    <row r="36665" spans="1:6">
      <c r="A36665">
        <v>2028</v>
      </c>
      <c r="B36665" t="s">
        <v>1030</v>
      </c>
      <c r="C36665" t="s">
        <v>1022</v>
      </c>
      <c r="D36665" t="s">
        <v>981</v>
      </c>
      <c r="E36665" t="s">
        <v>1015</v>
      </c>
      <c r="F36665" s="86">
        <v>1286802.40215317</v>
      </c>
    </row>
    <row r="36666" spans="1:6">
      <c r="A36666">
        <v>2029</v>
      </c>
      <c r="B36666" t="s">
        <v>1030</v>
      </c>
      <c r="C36666" t="s">
        <v>1022</v>
      </c>
      <c r="D36666" t="s">
        <v>981</v>
      </c>
      <c r="E36666" t="s">
        <v>1015</v>
      </c>
      <c r="F36666" s="86">
        <v>1282374.04763663</v>
      </c>
    </row>
    <row r="36667" spans="1:6">
      <c r="A36667">
        <v>2030</v>
      </c>
      <c r="B36667" t="s">
        <v>1030</v>
      </c>
      <c r="C36667" t="s">
        <v>1022</v>
      </c>
      <c r="D36667" t="s">
        <v>981</v>
      </c>
      <c r="E36667" t="s">
        <v>1015</v>
      </c>
      <c r="F36667" s="86">
        <v>1277269.6059647901</v>
      </c>
    </row>
    <row r="36668" spans="1:6">
      <c r="A36668">
        <v>2031</v>
      </c>
      <c r="B36668" t="s">
        <v>1030</v>
      </c>
      <c r="C36668" t="s">
        <v>1022</v>
      </c>
      <c r="D36668" t="s">
        <v>981</v>
      </c>
      <c r="E36668" t="s">
        <v>1015</v>
      </c>
      <c r="F36668" s="86">
        <v>1272644.72099449</v>
      </c>
    </row>
    <row r="36669" spans="1:6">
      <c r="A36669">
        <v>2032</v>
      </c>
      <c r="B36669" t="s">
        <v>1030</v>
      </c>
      <c r="C36669" t="s">
        <v>1022</v>
      </c>
      <c r="D36669" t="s">
        <v>981</v>
      </c>
      <c r="E36669" t="s">
        <v>1015</v>
      </c>
      <c r="F36669" s="86">
        <v>1268929.9451383899</v>
      </c>
    </row>
    <row r="36670" spans="1:6">
      <c r="A36670">
        <v>2033</v>
      </c>
      <c r="B36670" t="s">
        <v>1030</v>
      </c>
      <c r="C36670" t="s">
        <v>1022</v>
      </c>
      <c r="D36670" t="s">
        <v>981</v>
      </c>
      <c r="E36670" t="s">
        <v>1015</v>
      </c>
      <c r="F36670" s="86">
        <v>1265287.0374193201</v>
      </c>
    </row>
    <row r="36671" spans="1:6">
      <c r="A36671">
        <v>2034</v>
      </c>
      <c r="B36671" t="s">
        <v>1030</v>
      </c>
      <c r="C36671" t="s">
        <v>1022</v>
      </c>
      <c r="D36671" t="s">
        <v>981</v>
      </c>
      <c r="E36671" t="s">
        <v>1015</v>
      </c>
      <c r="F36671" s="86">
        <v>1263015.3833475099</v>
      </c>
    </row>
    <row r="36672" spans="1:6">
      <c r="A36672">
        <v>2035</v>
      </c>
      <c r="B36672" t="s">
        <v>1030</v>
      </c>
      <c r="C36672" t="s">
        <v>1022</v>
      </c>
      <c r="D36672" t="s">
        <v>981</v>
      </c>
      <c r="E36672" t="s">
        <v>1015</v>
      </c>
      <c r="F36672" s="86">
        <v>1261400.00635164</v>
      </c>
    </row>
    <row r="36673" spans="1:6">
      <c r="A36673">
        <v>2036</v>
      </c>
      <c r="B36673" t="s">
        <v>1030</v>
      </c>
      <c r="C36673" t="s">
        <v>1022</v>
      </c>
      <c r="D36673" t="s">
        <v>981</v>
      </c>
      <c r="E36673" t="s">
        <v>1015</v>
      </c>
      <c r="F36673" s="86">
        <v>1262282.53246208</v>
      </c>
    </row>
    <row r="36674" spans="1:6">
      <c r="A36674">
        <v>2037</v>
      </c>
      <c r="B36674" t="s">
        <v>1030</v>
      </c>
      <c r="C36674" t="s">
        <v>1022</v>
      </c>
      <c r="D36674" t="s">
        <v>981</v>
      </c>
      <c r="E36674" t="s">
        <v>1015</v>
      </c>
      <c r="F36674" s="86">
        <v>1264859.59472043</v>
      </c>
    </row>
    <row r="36675" spans="1:6">
      <c r="A36675">
        <v>2038</v>
      </c>
      <c r="B36675" t="s">
        <v>1030</v>
      </c>
      <c r="C36675" t="s">
        <v>1022</v>
      </c>
      <c r="D36675" t="s">
        <v>981</v>
      </c>
      <c r="E36675" t="s">
        <v>1015</v>
      </c>
      <c r="F36675" s="86">
        <v>1268365.7530970799</v>
      </c>
    </row>
    <row r="36676" spans="1:6">
      <c r="A36676">
        <v>2039</v>
      </c>
      <c r="B36676" t="s">
        <v>1030</v>
      </c>
      <c r="C36676" t="s">
        <v>1022</v>
      </c>
      <c r="D36676" t="s">
        <v>981</v>
      </c>
      <c r="E36676" t="s">
        <v>1015</v>
      </c>
      <c r="F36676" s="86">
        <v>1272934.60821181</v>
      </c>
    </row>
    <row r="36677" spans="1:6">
      <c r="A36677">
        <v>2040</v>
      </c>
      <c r="B36677" t="s">
        <v>1030</v>
      </c>
      <c r="C36677" t="s">
        <v>1022</v>
      </c>
      <c r="D36677" t="s">
        <v>981</v>
      </c>
      <c r="E36677" t="s">
        <v>1015</v>
      </c>
      <c r="F36677" s="86">
        <v>1278287.5198605999</v>
      </c>
    </row>
    <row r="36678" spans="1:6">
      <c r="A36678">
        <v>2041</v>
      </c>
      <c r="B36678" t="s">
        <v>1030</v>
      </c>
      <c r="C36678" t="s">
        <v>1022</v>
      </c>
      <c r="D36678" t="s">
        <v>981</v>
      </c>
      <c r="E36678" t="s">
        <v>1015</v>
      </c>
      <c r="F36678" s="86">
        <v>1281916.6867633299</v>
      </c>
    </row>
    <row r="36679" spans="1:6">
      <c r="A36679">
        <v>2042</v>
      </c>
      <c r="B36679" t="s">
        <v>1030</v>
      </c>
      <c r="C36679" t="s">
        <v>1022</v>
      </c>
      <c r="D36679" t="s">
        <v>981</v>
      </c>
      <c r="E36679" t="s">
        <v>1015</v>
      </c>
      <c r="F36679" s="86">
        <v>1284996.3690021101</v>
      </c>
    </row>
    <row r="36680" spans="1:6">
      <c r="A36680">
        <v>2043</v>
      </c>
      <c r="B36680" t="s">
        <v>1030</v>
      </c>
      <c r="C36680" t="s">
        <v>1022</v>
      </c>
      <c r="D36680" t="s">
        <v>981</v>
      </c>
      <c r="E36680" t="s">
        <v>1015</v>
      </c>
      <c r="F36680" s="86">
        <v>1288103.50622704</v>
      </c>
    </row>
    <row r="36681" spans="1:6">
      <c r="A36681">
        <v>2044</v>
      </c>
      <c r="B36681" t="s">
        <v>1030</v>
      </c>
      <c r="C36681" t="s">
        <v>1022</v>
      </c>
      <c r="D36681" t="s">
        <v>981</v>
      </c>
      <c r="E36681" t="s">
        <v>1015</v>
      </c>
      <c r="F36681" s="86">
        <v>1290376.96302724</v>
      </c>
    </row>
    <row r="36682" spans="1:6">
      <c r="A36682">
        <v>2045</v>
      </c>
      <c r="B36682" t="s">
        <v>1030</v>
      </c>
      <c r="C36682" t="s">
        <v>1022</v>
      </c>
      <c r="D36682" t="s">
        <v>981</v>
      </c>
      <c r="E36682" t="s">
        <v>1015</v>
      </c>
      <c r="F36682" s="86">
        <v>1292339.4880212599</v>
      </c>
    </row>
    <row r="36683" spans="1:6">
      <c r="A36683">
        <v>2046</v>
      </c>
      <c r="B36683" t="s">
        <v>1030</v>
      </c>
      <c r="C36683" t="s">
        <v>1022</v>
      </c>
      <c r="D36683" t="s">
        <v>981</v>
      </c>
      <c r="E36683" t="s">
        <v>1015</v>
      </c>
      <c r="F36683" s="86">
        <v>1293141.6254509899</v>
      </c>
    </row>
    <row r="36684" spans="1:6">
      <c r="A36684">
        <v>2047</v>
      </c>
      <c r="B36684" t="s">
        <v>1030</v>
      </c>
      <c r="C36684" t="s">
        <v>1022</v>
      </c>
      <c r="D36684" t="s">
        <v>981</v>
      </c>
      <c r="E36684" t="s">
        <v>1015</v>
      </c>
      <c r="F36684" s="86">
        <v>1293669.4702141001</v>
      </c>
    </row>
    <row r="36685" spans="1:6">
      <c r="A36685">
        <v>2048</v>
      </c>
      <c r="B36685" t="s">
        <v>1030</v>
      </c>
      <c r="C36685" t="s">
        <v>1022</v>
      </c>
      <c r="D36685" t="s">
        <v>981</v>
      </c>
      <c r="E36685" t="s">
        <v>1015</v>
      </c>
      <c r="F36685" s="86">
        <v>1294197.9201318901</v>
      </c>
    </row>
    <row r="36686" spans="1:6">
      <c r="A36686">
        <v>2049</v>
      </c>
      <c r="B36686" t="s">
        <v>1030</v>
      </c>
      <c r="C36686" t="s">
        <v>1022</v>
      </c>
      <c r="D36686" t="s">
        <v>981</v>
      </c>
      <c r="E36686" t="s">
        <v>1015</v>
      </c>
      <c r="F36686" s="86">
        <v>1294744.51473067</v>
      </c>
    </row>
    <row r="36687" spans="1:6">
      <c r="A36687">
        <v>2050</v>
      </c>
      <c r="B36687" t="s">
        <v>1030</v>
      </c>
      <c r="C36687" t="s">
        <v>1022</v>
      </c>
      <c r="D36687" t="s">
        <v>981</v>
      </c>
      <c r="E36687" t="s">
        <v>1015</v>
      </c>
      <c r="F36687" s="86">
        <v>1295324.7029013899</v>
      </c>
    </row>
    <row r="36688" spans="1:6">
      <c r="A36688">
        <v>2017</v>
      </c>
      <c r="B36688" t="s">
        <v>1031</v>
      </c>
      <c r="C36688" t="s">
        <v>1022</v>
      </c>
      <c r="D36688" t="s">
        <v>981</v>
      </c>
      <c r="E36688" t="s">
        <v>1015</v>
      </c>
      <c r="F36688" s="86">
        <v>999876.43446502695</v>
      </c>
    </row>
    <row r="36689" spans="1:6">
      <c r="A36689">
        <v>2018</v>
      </c>
      <c r="B36689" t="s">
        <v>1031</v>
      </c>
      <c r="C36689" t="s">
        <v>1022</v>
      </c>
      <c r="D36689" t="s">
        <v>981</v>
      </c>
      <c r="E36689" t="s">
        <v>1015</v>
      </c>
      <c r="F36689" s="86">
        <v>995880.06856379099</v>
      </c>
    </row>
    <row r="36690" spans="1:6">
      <c r="A36690">
        <v>2019</v>
      </c>
      <c r="B36690" t="s">
        <v>1031</v>
      </c>
      <c r="C36690" t="s">
        <v>1022</v>
      </c>
      <c r="D36690" t="s">
        <v>981</v>
      </c>
      <c r="E36690" t="s">
        <v>1015</v>
      </c>
      <c r="F36690" s="86">
        <v>994867.41882906004</v>
      </c>
    </row>
    <row r="36691" spans="1:6">
      <c r="A36691">
        <v>2020</v>
      </c>
      <c r="B36691" t="s">
        <v>1031</v>
      </c>
      <c r="C36691" t="s">
        <v>1022</v>
      </c>
      <c r="D36691" t="s">
        <v>981</v>
      </c>
      <c r="E36691" t="s">
        <v>1015</v>
      </c>
      <c r="F36691" s="86">
        <v>993680.36406110704</v>
      </c>
    </row>
    <row r="36692" spans="1:6">
      <c r="A36692">
        <v>2021</v>
      </c>
      <c r="B36692" t="s">
        <v>1031</v>
      </c>
      <c r="C36692" t="s">
        <v>1022</v>
      </c>
      <c r="D36692" t="s">
        <v>981</v>
      </c>
      <c r="E36692" t="s">
        <v>1015</v>
      </c>
      <c r="F36692" s="86">
        <v>992011.09513046104</v>
      </c>
    </row>
    <row r="36693" spans="1:6">
      <c r="A36693">
        <v>2022</v>
      </c>
      <c r="B36693" t="s">
        <v>1031</v>
      </c>
      <c r="C36693" t="s">
        <v>1022</v>
      </c>
      <c r="D36693" t="s">
        <v>981</v>
      </c>
      <c r="E36693" t="s">
        <v>1015</v>
      </c>
      <c r="F36693" s="86">
        <v>989316.42490270897</v>
      </c>
    </row>
    <row r="36694" spans="1:6">
      <c r="A36694">
        <v>2023</v>
      </c>
      <c r="B36694" t="s">
        <v>1031</v>
      </c>
      <c r="C36694" t="s">
        <v>1022</v>
      </c>
      <c r="D36694" t="s">
        <v>981</v>
      </c>
      <c r="E36694" t="s">
        <v>1015</v>
      </c>
      <c r="F36694" s="86">
        <v>986224.84697145002</v>
      </c>
    </row>
    <row r="36695" spans="1:6">
      <c r="A36695">
        <v>2024</v>
      </c>
      <c r="B36695" t="s">
        <v>1031</v>
      </c>
      <c r="C36695" t="s">
        <v>1022</v>
      </c>
      <c r="D36695" t="s">
        <v>981</v>
      </c>
      <c r="E36695" t="s">
        <v>1015</v>
      </c>
      <c r="F36695" s="86">
        <v>982879.668507569</v>
      </c>
    </row>
    <row r="36696" spans="1:6">
      <c r="A36696">
        <v>2025</v>
      </c>
      <c r="B36696" t="s">
        <v>1031</v>
      </c>
      <c r="C36696" t="s">
        <v>1022</v>
      </c>
      <c r="D36696" t="s">
        <v>981</v>
      </c>
      <c r="E36696" t="s">
        <v>1015</v>
      </c>
      <c r="F36696" s="86">
        <v>979107.92992294102</v>
      </c>
    </row>
    <row r="36697" spans="1:6">
      <c r="A36697">
        <v>2026</v>
      </c>
      <c r="B36697" t="s">
        <v>1031</v>
      </c>
      <c r="C36697" t="s">
        <v>1022</v>
      </c>
      <c r="D36697" t="s">
        <v>981</v>
      </c>
      <c r="E36697" t="s">
        <v>1015</v>
      </c>
      <c r="F36697" s="86">
        <v>975664.52108407603</v>
      </c>
    </row>
    <row r="36698" spans="1:6">
      <c r="A36698">
        <v>2027</v>
      </c>
      <c r="B36698" t="s">
        <v>1031</v>
      </c>
      <c r="C36698" t="s">
        <v>1022</v>
      </c>
      <c r="D36698" t="s">
        <v>981</v>
      </c>
      <c r="E36698" t="s">
        <v>1015</v>
      </c>
      <c r="F36698" s="86">
        <v>972658.74525852303</v>
      </c>
    </row>
    <row r="36699" spans="1:6">
      <c r="A36699">
        <v>2028</v>
      </c>
      <c r="B36699" t="s">
        <v>1031</v>
      </c>
      <c r="C36699" t="s">
        <v>1022</v>
      </c>
      <c r="D36699" t="s">
        <v>981</v>
      </c>
      <c r="E36699" t="s">
        <v>1015</v>
      </c>
      <c r="F36699" s="86">
        <v>969078.75654682994</v>
      </c>
    </row>
    <row r="36700" spans="1:6">
      <c r="A36700">
        <v>2029</v>
      </c>
      <c r="B36700" t="s">
        <v>1031</v>
      </c>
      <c r="C36700" t="s">
        <v>1022</v>
      </c>
      <c r="D36700" t="s">
        <v>981</v>
      </c>
      <c r="E36700" t="s">
        <v>1015</v>
      </c>
      <c r="F36700" s="86">
        <v>965963.20005559595</v>
      </c>
    </row>
    <row r="36701" spans="1:6">
      <c r="A36701">
        <v>2030</v>
      </c>
      <c r="B36701" t="s">
        <v>1031</v>
      </c>
      <c r="C36701" t="s">
        <v>1022</v>
      </c>
      <c r="D36701" t="s">
        <v>981</v>
      </c>
      <c r="E36701" t="s">
        <v>1015</v>
      </c>
      <c r="F36701" s="86">
        <v>962337.93826911505</v>
      </c>
    </row>
    <row r="36702" spans="1:6">
      <c r="A36702">
        <v>2031</v>
      </c>
      <c r="B36702" t="s">
        <v>1031</v>
      </c>
      <c r="C36702" t="s">
        <v>1022</v>
      </c>
      <c r="D36702" t="s">
        <v>981</v>
      </c>
      <c r="E36702" t="s">
        <v>1015</v>
      </c>
      <c r="F36702" s="86">
        <v>959064.60840265395</v>
      </c>
    </row>
    <row r="36703" spans="1:6">
      <c r="A36703">
        <v>2032</v>
      </c>
      <c r="B36703" t="s">
        <v>1031</v>
      </c>
      <c r="C36703" t="s">
        <v>1022</v>
      </c>
      <c r="D36703" t="s">
        <v>981</v>
      </c>
      <c r="E36703" t="s">
        <v>1015</v>
      </c>
      <c r="F36703" s="86">
        <v>956464.94335664203</v>
      </c>
    </row>
    <row r="36704" spans="1:6">
      <c r="A36704">
        <v>2033</v>
      </c>
      <c r="B36704" t="s">
        <v>1031</v>
      </c>
      <c r="C36704" t="s">
        <v>1022</v>
      </c>
      <c r="D36704" t="s">
        <v>981</v>
      </c>
      <c r="E36704" t="s">
        <v>1015</v>
      </c>
      <c r="F36704" s="86">
        <v>953902.1358849</v>
      </c>
    </row>
    <row r="36705" spans="1:6">
      <c r="A36705">
        <v>2034</v>
      </c>
      <c r="B36705" t="s">
        <v>1031</v>
      </c>
      <c r="C36705" t="s">
        <v>1022</v>
      </c>
      <c r="D36705" t="s">
        <v>981</v>
      </c>
      <c r="E36705" t="s">
        <v>1015</v>
      </c>
      <c r="F36705" s="86">
        <v>952356.28182851803</v>
      </c>
    </row>
    <row r="36706" spans="1:6">
      <c r="A36706">
        <v>2035</v>
      </c>
      <c r="B36706" t="s">
        <v>1031</v>
      </c>
      <c r="C36706" t="s">
        <v>1022</v>
      </c>
      <c r="D36706" t="s">
        <v>981</v>
      </c>
      <c r="E36706" t="s">
        <v>1015</v>
      </c>
      <c r="F36706" s="86">
        <v>951285.28201952798</v>
      </c>
    </row>
    <row r="36707" spans="1:6">
      <c r="A36707">
        <v>2036</v>
      </c>
      <c r="B36707" t="s">
        <v>1031</v>
      </c>
      <c r="C36707" t="s">
        <v>1022</v>
      </c>
      <c r="D36707" t="s">
        <v>981</v>
      </c>
      <c r="E36707" t="s">
        <v>1015</v>
      </c>
      <c r="F36707" s="86">
        <v>952065.44631510705</v>
      </c>
    </row>
    <row r="36708" spans="1:6">
      <c r="A36708">
        <v>2037</v>
      </c>
      <c r="B36708" t="s">
        <v>1031</v>
      </c>
      <c r="C36708" t="s">
        <v>1022</v>
      </c>
      <c r="D36708" t="s">
        <v>981</v>
      </c>
      <c r="E36708" t="s">
        <v>1015</v>
      </c>
      <c r="F36708" s="86">
        <v>954093.47989590396</v>
      </c>
    </row>
    <row r="36709" spans="1:6">
      <c r="A36709">
        <v>2038</v>
      </c>
      <c r="B36709" t="s">
        <v>1031</v>
      </c>
      <c r="C36709" t="s">
        <v>1022</v>
      </c>
      <c r="D36709" t="s">
        <v>981</v>
      </c>
      <c r="E36709" t="s">
        <v>1015</v>
      </c>
      <c r="F36709" s="86">
        <v>956796.19021988998</v>
      </c>
    </row>
    <row r="36710" spans="1:6">
      <c r="A36710">
        <v>2039</v>
      </c>
      <c r="B36710" t="s">
        <v>1031</v>
      </c>
      <c r="C36710" t="s">
        <v>1022</v>
      </c>
      <c r="D36710" t="s">
        <v>981</v>
      </c>
      <c r="E36710" t="s">
        <v>1015</v>
      </c>
      <c r="F36710" s="86">
        <v>960288.49588764703</v>
      </c>
    </row>
    <row r="36711" spans="1:6">
      <c r="A36711">
        <v>2040</v>
      </c>
      <c r="B36711" t="s">
        <v>1031</v>
      </c>
      <c r="C36711" t="s">
        <v>1022</v>
      </c>
      <c r="D36711" t="s">
        <v>981</v>
      </c>
      <c r="E36711" t="s">
        <v>1015</v>
      </c>
      <c r="F36711" s="86">
        <v>964355.58822312905</v>
      </c>
    </row>
    <row r="36712" spans="1:6">
      <c r="A36712">
        <v>2041</v>
      </c>
      <c r="B36712" t="s">
        <v>1031</v>
      </c>
      <c r="C36712" t="s">
        <v>1022</v>
      </c>
      <c r="D36712" t="s">
        <v>981</v>
      </c>
      <c r="E36712" t="s">
        <v>1015</v>
      </c>
      <c r="F36712" s="86">
        <v>967137.23738624295</v>
      </c>
    </row>
    <row r="36713" spans="1:6">
      <c r="A36713">
        <v>2042</v>
      </c>
      <c r="B36713" t="s">
        <v>1031</v>
      </c>
      <c r="C36713" t="s">
        <v>1022</v>
      </c>
      <c r="D36713" t="s">
        <v>981</v>
      </c>
      <c r="E36713" t="s">
        <v>1015</v>
      </c>
      <c r="F36713" s="86">
        <v>969502.85094972898</v>
      </c>
    </row>
    <row r="36714" spans="1:6">
      <c r="A36714">
        <v>2043</v>
      </c>
      <c r="B36714" t="s">
        <v>1031</v>
      </c>
      <c r="C36714" t="s">
        <v>1022</v>
      </c>
      <c r="D36714" t="s">
        <v>981</v>
      </c>
      <c r="E36714" t="s">
        <v>1015</v>
      </c>
      <c r="F36714" s="86">
        <v>971896.07190693996</v>
      </c>
    </row>
    <row r="36715" spans="1:6">
      <c r="A36715">
        <v>2044</v>
      </c>
      <c r="B36715" t="s">
        <v>1031</v>
      </c>
      <c r="C36715" t="s">
        <v>1022</v>
      </c>
      <c r="D36715" t="s">
        <v>981</v>
      </c>
      <c r="E36715" t="s">
        <v>1015</v>
      </c>
      <c r="F36715" s="86">
        <v>973673.13932920597</v>
      </c>
    </row>
    <row r="36716" spans="1:6">
      <c r="A36716">
        <v>2045</v>
      </c>
      <c r="B36716" t="s">
        <v>1031</v>
      </c>
      <c r="C36716" t="s">
        <v>1022</v>
      </c>
      <c r="D36716" t="s">
        <v>981</v>
      </c>
      <c r="E36716" t="s">
        <v>1015</v>
      </c>
      <c r="F36716" s="86">
        <v>975229.02208376396</v>
      </c>
    </row>
    <row r="36717" spans="1:6">
      <c r="A36717">
        <v>2046</v>
      </c>
      <c r="B36717" t="s">
        <v>1031</v>
      </c>
      <c r="C36717" t="s">
        <v>1022</v>
      </c>
      <c r="D36717" t="s">
        <v>981</v>
      </c>
      <c r="E36717" t="s">
        <v>1015</v>
      </c>
      <c r="F36717" s="86">
        <v>975919.13252344099</v>
      </c>
    </row>
    <row r="36718" spans="1:6">
      <c r="A36718">
        <v>2047</v>
      </c>
      <c r="B36718" t="s">
        <v>1031</v>
      </c>
      <c r="C36718" t="s">
        <v>1022</v>
      </c>
      <c r="D36718" t="s">
        <v>981</v>
      </c>
      <c r="E36718" t="s">
        <v>1015</v>
      </c>
      <c r="F36718" s="86">
        <v>976406.21211085794</v>
      </c>
    </row>
    <row r="36719" spans="1:6">
      <c r="A36719">
        <v>2048</v>
      </c>
      <c r="B36719" t="s">
        <v>1031</v>
      </c>
      <c r="C36719" t="s">
        <v>1022</v>
      </c>
      <c r="D36719" t="s">
        <v>981</v>
      </c>
      <c r="E36719" t="s">
        <v>1015</v>
      </c>
      <c r="F36719" s="86">
        <v>976893.18043461</v>
      </c>
    </row>
    <row r="36720" spans="1:6">
      <c r="A36720">
        <v>2049</v>
      </c>
      <c r="B36720" t="s">
        <v>1031</v>
      </c>
      <c r="C36720" t="s">
        <v>1022</v>
      </c>
      <c r="D36720" t="s">
        <v>981</v>
      </c>
      <c r="E36720" t="s">
        <v>1015</v>
      </c>
      <c r="F36720" s="86">
        <v>977393.18178937805</v>
      </c>
    </row>
    <row r="36721" spans="1:6">
      <c r="A36721">
        <v>2050</v>
      </c>
      <c r="B36721" t="s">
        <v>1031</v>
      </c>
      <c r="C36721" t="s">
        <v>1022</v>
      </c>
      <c r="D36721" t="s">
        <v>981</v>
      </c>
      <c r="E36721" t="s">
        <v>1015</v>
      </c>
      <c r="F36721" s="86">
        <v>977917.78194532101</v>
      </c>
    </row>
    <row r="36722" spans="1:6">
      <c r="A36722">
        <v>2017</v>
      </c>
      <c r="B36722" t="s">
        <v>1032</v>
      </c>
      <c r="C36722" t="s">
        <v>1022</v>
      </c>
      <c r="D36722" t="s">
        <v>981</v>
      </c>
      <c r="E36722" t="s">
        <v>1015</v>
      </c>
      <c r="F36722" s="86">
        <v>12301968.7570183</v>
      </c>
    </row>
    <row r="36723" spans="1:6">
      <c r="A36723">
        <v>2018</v>
      </c>
      <c r="B36723" t="s">
        <v>1032</v>
      </c>
      <c r="C36723" t="s">
        <v>1022</v>
      </c>
      <c r="D36723" t="s">
        <v>981</v>
      </c>
      <c r="E36723" t="s">
        <v>1015</v>
      </c>
      <c r="F36723" s="86">
        <v>12336320.9209431</v>
      </c>
    </row>
    <row r="36724" spans="1:6">
      <c r="A36724">
        <v>2019</v>
      </c>
      <c r="B36724" t="s">
        <v>1032</v>
      </c>
      <c r="C36724" t="s">
        <v>1022</v>
      </c>
      <c r="D36724" t="s">
        <v>981</v>
      </c>
      <c r="E36724" t="s">
        <v>1015</v>
      </c>
      <c r="F36724" s="86">
        <v>12405012.805118</v>
      </c>
    </row>
    <row r="36725" spans="1:6">
      <c r="A36725">
        <v>2020</v>
      </c>
      <c r="B36725" t="s">
        <v>1032</v>
      </c>
      <c r="C36725" t="s">
        <v>1022</v>
      </c>
      <c r="D36725" t="s">
        <v>981</v>
      </c>
      <c r="E36725" t="s">
        <v>1015</v>
      </c>
      <c r="F36725" s="86">
        <v>12473601.8133526</v>
      </c>
    </row>
    <row r="36726" spans="1:6">
      <c r="A36726">
        <v>2021</v>
      </c>
      <c r="B36726" t="s">
        <v>1032</v>
      </c>
      <c r="C36726" t="s">
        <v>1022</v>
      </c>
      <c r="D36726" t="s">
        <v>981</v>
      </c>
      <c r="E36726" t="s">
        <v>1015</v>
      </c>
      <c r="F36726" s="86">
        <v>12542378.718377599</v>
      </c>
    </row>
    <row r="36727" spans="1:6">
      <c r="A36727">
        <v>2022</v>
      </c>
      <c r="B36727" t="s">
        <v>1032</v>
      </c>
      <c r="C36727" t="s">
        <v>1022</v>
      </c>
      <c r="D36727" t="s">
        <v>981</v>
      </c>
      <c r="E36727" t="s">
        <v>1015</v>
      </c>
      <c r="F36727" s="86">
        <v>12600541.1196173</v>
      </c>
    </row>
    <row r="36728" spans="1:6">
      <c r="A36728">
        <v>2023</v>
      </c>
      <c r="B36728" t="s">
        <v>1032</v>
      </c>
      <c r="C36728" t="s">
        <v>1022</v>
      </c>
      <c r="D36728" t="s">
        <v>981</v>
      </c>
      <c r="E36728" t="s">
        <v>1015</v>
      </c>
      <c r="F36728" s="86">
        <v>12655561.9845801</v>
      </c>
    </row>
    <row r="36729" spans="1:6">
      <c r="A36729">
        <v>2024</v>
      </c>
      <c r="B36729" t="s">
        <v>1032</v>
      </c>
      <c r="C36729" t="s">
        <v>1022</v>
      </c>
      <c r="D36729" t="s">
        <v>981</v>
      </c>
      <c r="E36729" t="s">
        <v>1015</v>
      </c>
      <c r="F36729" s="86">
        <v>12712572.4837297</v>
      </c>
    </row>
    <row r="36730" spans="1:6">
      <c r="A36730">
        <v>2025</v>
      </c>
      <c r="B36730" t="s">
        <v>1032</v>
      </c>
      <c r="C36730" t="s">
        <v>1022</v>
      </c>
      <c r="D36730" t="s">
        <v>981</v>
      </c>
      <c r="E36730" t="s">
        <v>1015</v>
      </c>
      <c r="F36730" s="86">
        <v>12764604.9404452</v>
      </c>
    </row>
    <row r="36731" spans="1:6">
      <c r="A36731">
        <v>2026</v>
      </c>
      <c r="B36731" t="s">
        <v>1032</v>
      </c>
      <c r="C36731" t="s">
        <v>1022</v>
      </c>
      <c r="D36731" t="s">
        <v>981</v>
      </c>
      <c r="E36731" t="s">
        <v>1015</v>
      </c>
      <c r="F36731" s="86">
        <v>12819077.013849299</v>
      </c>
    </row>
    <row r="36732" spans="1:6">
      <c r="A36732">
        <v>2027</v>
      </c>
      <c r="B36732" t="s">
        <v>1032</v>
      </c>
      <c r="C36732" t="s">
        <v>1022</v>
      </c>
      <c r="D36732" t="s">
        <v>981</v>
      </c>
      <c r="E36732" t="s">
        <v>1015</v>
      </c>
      <c r="F36732" s="86">
        <v>12878220.134333</v>
      </c>
    </row>
    <row r="36733" spans="1:6">
      <c r="A36733">
        <v>2028</v>
      </c>
      <c r="B36733" t="s">
        <v>1032</v>
      </c>
      <c r="C36733" t="s">
        <v>1022</v>
      </c>
      <c r="D36733" t="s">
        <v>981</v>
      </c>
      <c r="E36733" t="s">
        <v>1015</v>
      </c>
      <c r="F36733" s="86">
        <v>12929394.5153154</v>
      </c>
    </row>
    <row r="36734" spans="1:6">
      <c r="A36734">
        <v>2029</v>
      </c>
      <c r="B36734" t="s">
        <v>1032</v>
      </c>
      <c r="C36734" t="s">
        <v>1022</v>
      </c>
      <c r="D36734" t="s">
        <v>981</v>
      </c>
      <c r="E36734" t="s">
        <v>1015</v>
      </c>
      <c r="F36734" s="86">
        <v>12982432.9680558</v>
      </c>
    </row>
    <row r="36735" spans="1:6">
      <c r="A36735">
        <v>2030</v>
      </c>
      <c r="B36735" t="s">
        <v>1032</v>
      </c>
      <c r="C36735" t="s">
        <v>1022</v>
      </c>
      <c r="D36735" t="s">
        <v>981</v>
      </c>
      <c r="E36735" t="s">
        <v>1015</v>
      </c>
      <c r="F36735" s="86">
        <v>13028452.446208401</v>
      </c>
    </row>
    <row r="36736" spans="1:6">
      <c r="A36736">
        <v>2031</v>
      </c>
      <c r="B36736" t="s">
        <v>1032</v>
      </c>
      <c r="C36736" t="s">
        <v>1022</v>
      </c>
      <c r="D36736" t="s">
        <v>981</v>
      </c>
      <c r="E36736" t="s">
        <v>1015</v>
      </c>
      <c r="F36736" s="86">
        <v>13075216.9275745</v>
      </c>
    </row>
    <row r="36737" spans="1:6">
      <c r="A36737">
        <v>2032</v>
      </c>
      <c r="B36737" t="s">
        <v>1032</v>
      </c>
      <c r="C36737" t="s">
        <v>1022</v>
      </c>
      <c r="D36737" t="s">
        <v>981</v>
      </c>
      <c r="E36737" t="s">
        <v>1015</v>
      </c>
      <c r="F36737" s="86">
        <v>13125951.968090801</v>
      </c>
    </row>
    <row r="36738" spans="1:6">
      <c r="A36738">
        <v>2033</v>
      </c>
      <c r="B36738" t="s">
        <v>1032</v>
      </c>
      <c r="C36738" t="s">
        <v>1022</v>
      </c>
      <c r="D36738" t="s">
        <v>981</v>
      </c>
      <c r="E36738" t="s">
        <v>1015</v>
      </c>
      <c r="F36738" s="86">
        <v>13169769.3293908</v>
      </c>
    </row>
    <row r="36739" spans="1:6">
      <c r="A36739">
        <v>2034</v>
      </c>
      <c r="B36739" t="s">
        <v>1032</v>
      </c>
      <c r="C36739" t="s">
        <v>1022</v>
      </c>
      <c r="D36739" t="s">
        <v>981</v>
      </c>
      <c r="E36739" t="s">
        <v>1015</v>
      </c>
      <c r="F36739" s="86">
        <v>13220415.2344277</v>
      </c>
    </row>
    <row r="36740" spans="1:6">
      <c r="A36740">
        <v>2035</v>
      </c>
      <c r="B36740" t="s">
        <v>1032</v>
      </c>
      <c r="C36740" t="s">
        <v>1022</v>
      </c>
      <c r="D36740" t="s">
        <v>981</v>
      </c>
      <c r="E36740" t="s">
        <v>1015</v>
      </c>
      <c r="F36740" s="86">
        <v>13269069.777524401</v>
      </c>
    </row>
    <row r="36741" spans="1:6">
      <c r="A36741">
        <v>2036</v>
      </c>
      <c r="B36741" t="s">
        <v>1032</v>
      </c>
      <c r="C36741" t="s">
        <v>1022</v>
      </c>
      <c r="D36741" t="s">
        <v>981</v>
      </c>
      <c r="E36741" t="s">
        <v>1015</v>
      </c>
      <c r="F36741" s="86">
        <v>13329484.880702401</v>
      </c>
    </row>
    <row r="36742" spans="1:6">
      <c r="A36742">
        <v>2037</v>
      </c>
      <c r="B36742" t="s">
        <v>1032</v>
      </c>
      <c r="C36742" t="s">
        <v>1022</v>
      </c>
      <c r="D36742" t="s">
        <v>981</v>
      </c>
      <c r="E36742" t="s">
        <v>1015</v>
      </c>
      <c r="F36742" s="86">
        <v>13394332.434213899</v>
      </c>
    </row>
    <row r="36743" spans="1:6">
      <c r="A36743">
        <v>2038</v>
      </c>
      <c r="B36743" t="s">
        <v>1032</v>
      </c>
      <c r="C36743" t="s">
        <v>1022</v>
      </c>
      <c r="D36743" t="s">
        <v>981</v>
      </c>
      <c r="E36743" t="s">
        <v>1015</v>
      </c>
      <c r="F36743" s="86">
        <v>13457350.9760754</v>
      </c>
    </row>
    <row r="36744" spans="1:6">
      <c r="A36744">
        <v>2039</v>
      </c>
      <c r="B36744" t="s">
        <v>1032</v>
      </c>
      <c r="C36744" t="s">
        <v>1022</v>
      </c>
      <c r="D36744" t="s">
        <v>981</v>
      </c>
      <c r="E36744" t="s">
        <v>1015</v>
      </c>
      <c r="F36744" s="86">
        <v>13526251.5804142</v>
      </c>
    </row>
    <row r="36745" spans="1:6">
      <c r="A36745">
        <v>2040</v>
      </c>
      <c r="B36745" t="s">
        <v>1032</v>
      </c>
      <c r="C36745" t="s">
        <v>1022</v>
      </c>
      <c r="D36745" t="s">
        <v>981</v>
      </c>
      <c r="E36745" t="s">
        <v>1015</v>
      </c>
      <c r="F36745" s="86">
        <v>13596015.5382507</v>
      </c>
    </row>
    <row r="36746" spans="1:6">
      <c r="A36746">
        <v>2041</v>
      </c>
      <c r="B36746" t="s">
        <v>1032</v>
      </c>
      <c r="C36746" t="s">
        <v>1022</v>
      </c>
      <c r="D36746" t="s">
        <v>981</v>
      </c>
      <c r="E36746" t="s">
        <v>1015</v>
      </c>
      <c r="F36746" s="86">
        <v>13654125.8351427</v>
      </c>
    </row>
    <row r="36747" spans="1:6">
      <c r="A36747">
        <v>2042</v>
      </c>
      <c r="B36747" t="s">
        <v>1032</v>
      </c>
      <c r="C36747" t="s">
        <v>1022</v>
      </c>
      <c r="D36747" t="s">
        <v>981</v>
      </c>
      <c r="E36747" t="s">
        <v>1015</v>
      </c>
      <c r="F36747" s="86">
        <v>13705706.9940533</v>
      </c>
    </row>
    <row r="36748" spans="1:6">
      <c r="A36748">
        <v>2043</v>
      </c>
      <c r="B36748" t="s">
        <v>1032</v>
      </c>
      <c r="C36748" t="s">
        <v>1022</v>
      </c>
      <c r="D36748" t="s">
        <v>981</v>
      </c>
      <c r="E36748" t="s">
        <v>1015</v>
      </c>
      <c r="F36748" s="86">
        <v>13760639.881630201</v>
      </c>
    </row>
    <row r="36749" spans="1:6">
      <c r="A36749">
        <v>2044</v>
      </c>
      <c r="B36749" t="s">
        <v>1032</v>
      </c>
      <c r="C36749" t="s">
        <v>1022</v>
      </c>
      <c r="D36749" t="s">
        <v>981</v>
      </c>
      <c r="E36749" t="s">
        <v>1015</v>
      </c>
      <c r="F36749" s="86">
        <v>13812395.947223499</v>
      </c>
    </row>
    <row r="36750" spans="1:6">
      <c r="A36750">
        <v>2045</v>
      </c>
      <c r="B36750" t="s">
        <v>1032</v>
      </c>
      <c r="C36750" t="s">
        <v>1022</v>
      </c>
      <c r="D36750" t="s">
        <v>981</v>
      </c>
      <c r="E36750" t="s">
        <v>1015</v>
      </c>
      <c r="F36750" s="86">
        <v>13866809.6398175</v>
      </c>
    </row>
    <row r="36751" spans="1:6">
      <c r="A36751">
        <v>2046</v>
      </c>
      <c r="B36751" t="s">
        <v>1032</v>
      </c>
      <c r="C36751" t="s">
        <v>1022</v>
      </c>
      <c r="D36751" t="s">
        <v>981</v>
      </c>
      <c r="E36751" t="s">
        <v>1015</v>
      </c>
      <c r="F36751" s="86">
        <v>13913177.367829699</v>
      </c>
    </row>
    <row r="36752" spans="1:6">
      <c r="A36752">
        <v>2047</v>
      </c>
      <c r="B36752" t="s">
        <v>1032</v>
      </c>
      <c r="C36752" t="s">
        <v>1022</v>
      </c>
      <c r="D36752" t="s">
        <v>981</v>
      </c>
      <c r="E36752" t="s">
        <v>1015</v>
      </c>
      <c r="F36752" s="86">
        <v>13958367.8031007</v>
      </c>
    </row>
    <row r="36753" spans="1:6">
      <c r="A36753">
        <v>2048</v>
      </c>
      <c r="B36753" t="s">
        <v>1032</v>
      </c>
      <c r="C36753" t="s">
        <v>1022</v>
      </c>
      <c r="D36753" t="s">
        <v>981</v>
      </c>
      <c r="E36753" t="s">
        <v>1015</v>
      </c>
      <c r="F36753" s="86">
        <v>14003316.972224301</v>
      </c>
    </row>
    <row r="36754" spans="1:6">
      <c r="A36754">
        <v>2049</v>
      </c>
      <c r="B36754" t="s">
        <v>1032</v>
      </c>
      <c r="C36754" t="s">
        <v>1022</v>
      </c>
      <c r="D36754" t="s">
        <v>981</v>
      </c>
      <c r="E36754" t="s">
        <v>1015</v>
      </c>
      <c r="F36754" s="86">
        <v>14048171.8731107</v>
      </c>
    </row>
    <row r="36755" spans="1:6">
      <c r="A36755">
        <v>2050</v>
      </c>
      <c r="B36755" t="s">
        <v>1032</v>
      </c>
      <c r="C36755" t="s">
        <v>1022</v>
      </c>
      <c r="D36755" t="s">
        <v>981</v>
      </c>
      <c r="E36755" t="s">
        <v>1015</v>
      </c>
      <c r="F36755" s="86">
        <v>14093058.7165654</v>
      </c>
    </row>
    <row r="36756" spans="1:6">
      <c r="A36756">
        <v>2017</v>
      </c>
      <c r="B36756" t="s">
        <v>1033</v>
      </c>
      <c r="C36756" t="s">
        <v>1022</v>
      </c>
      <c r="D36756" t="s">
        <v>981</v>
      </c>
      <c r="E36756" t="s">
        <v>1015</v>
      </c>
      <c r="F36756" s="86">
        <v>10703055.6390954</v>
      </c>
    </row>
    <row r="36757" spans="1:6">
      <c r="A36757">
        <v>2018</v>
      </c>
      <c r="B36757" t="s">
        <v>1033</v>
      </c>
      <c r="C36757" t="s">
        <v>1022</v>
      </c>
      <c r="D36757" t="s">
        <v>981</v>
      </c>
      <c r="E36757" t="s">
        <v>1015</v>
      </c>
      <c r="F36757" s="86">
        <v>10674421.138070799</v>
      </c>
    </row>
    <row r="36758" spans="1:6">
      <c r="A36758">
        <v>2019</v>
      </c>
      <c r="B36758" t="s">
        <v>1033</v>
      </c>
      <c r="C36758" t="s">
        <v>1022</v>
      </c>
      <c r="D36758" t="s">
        <v>981</v>
      </c>
      <c r="E36758" t="s">
        <v>1015</v>
      </c>
      <c r="F36758" s="86">
        <v>10677393.2633915</v>
      </c>
    </row>
    <row r="36759" spans="1:6">
      <c r="A36759">
        <v>2020</v>
      </c>
      <c r="B36759" t="s">
        <v>1033</v>
      </c>
      <c r="C36759" t="s">
        <v>1022</v>
      </c>
      <c r="D36759" t="s">
        <v>981</v>
      </c>
      <c r="E36759" t="s">
        <v>1015</v>
      </c>
      <c r="F36759" s="86">
        <v>10678901.2837417</v>
      </c>
    </row>
    <row r="36760" spans="1:6">
      <c r="A36760">
        <v>2021</v>
      </c>
      <c r="B36760" t="s">
        <v>1033</v>
      </c>
      <c r="C36760" t="s">
        <v>1022</v>
      </c>
      <c r="D36760" t="s">
        <v>981</v>
      </c>
      <c r="E36760" t="s">
        <v>1015</v>
      </c>
      <c r="F36760" s="86">
        <v>10676337.5841613</v>
      </c>
    </row>
    <row r="36761" spans="1:6">
      <c r="A36761">
        <v>2022</v>
      </c>
      <c r="B36761" t="s">
        <v>1033</v>
      </c>
      <c r="C36761" t="s">
        <v>1022</v>
      </c>
      <c r="D36761" t="s">
        <v>981</v>
      </c>
      <c r="E36761" t="s">
        <v>1015</v>
      </c>
      <c r="F36761" s="86">
        <v>10663157.952334899</v>
      </c>
    </row>
    <row r="36762" spans="1:6">
      <c r="A36762">
        <v>2023</v>
      </c>
      <c r="B36762" t="s">
        <v>1033</v>
      </c>
      <c r="C36762" t="s">
        <v>1022</v>
      </c>
      <c r="D36762" t="s">
        <v>981</v>
      </c>
      <c r="E36762" t="s">
        <v>1015</v>
      </c>
      <c r="F36762" s="86">
        <v>10646061.1963128</v>
      </c>
    </row>
    <row r="36763" spans="1:6">
      <c r="A36763">
        <v>2024</v>
      </c>
      <c r="B36763" t="s">
        <v>1033</v>
      </c>
      <c r="C36763" t="s">
        <v>1022</v>
      </c>
      <c r="D36763" t="s">
        <v>981</v>
      </c>
      <c r="E36763" t="s">
        <v>1015</v>
      </c>
      <c r="F36763" s="86">
        <v>10627175.5072258</v>
      </c>
    </row>
    <row r="36764" spans="1:6">
      <c r="A36764">
        <v>2025</v>
      </c>
      <c r="B36764" t="s">
        <v>1033</v>
      </c>
      <c r="C36764" t="s">
        <v>1022</v>
      </c>
      <c r="D36764" t="s">
        <v>981</v>
      </c>
      <c r="E36764" t="s">
        <v>1015</v>
      </c>
      <c r="F36764" s="86">
        <v>10603794.042900199</v>
      </c>
    </row>
    <row r="36765" spans="1:6">
      <c r="A36765">
        <v>2026</v>
      </c>
      <c r="B36765" t="s">
        <v>1033</v>
      </c>
      <c r="C36765" t="s">
        <v>1022</v>
      </c>
      <c r="D36765" t="s">
        <v>981</v>
      </c>
      <c r="E36765" t="s">
        <v>1015</v>
      </c>
      <c r="F36765" s="86">
        <v>10583670.021721801</v>
      </c>
    </row>
    <row r="36766" spans="1:6">
      <c r="A36766">
        <v>2027</v>
      </c>
      <c r="B36766" t="s">
        <v>1033</v>
      </c>
      <c r="C36766" t="s">
        <v>1022</v>
      </c>
      <c r="D36766" t="s">
        <v>981</v>
      </c>
      <c r="E36766" t="s">
        <v>1015</v>
      </c>
      <c r="F36766" s="86">
        <v>10568123.694560099</v>
      </c>
    </row>
    <row r="36767" spans="1:6">
      <c r="A36767">
        <v>2028</v>
      </c>
      <c r="B36767" t="s">
        <v>1033</v>
      </c>
      <c r="C36767" t="s">
        <v>1022</v>
      </c>
      <c r="D36767" t="s">
        <v>981</v>
      </c>
      <c r="E36767" t="s">
        <v>1015</v>
      </c>
      <c r="F36767" s="86">
        <v>10546294.8128994</v>
      </c>
    </row>
    <row r="36768" spans="1:6">
      <c r="A36768">
        <v>2029</v>
      </c>
      <c r="B36768" t="s">
        <v>1033</v>
      </c>
      <c r="C36768" t="s">
        <v>1022</v>
      </c>
      <c r="D36768" t="s">
        <v>981</v>
      </c>
      <c r="E36768" t="s">
        <v>1015</v>
      </c>
      <c r="F36768" s="86">
        <v>10528770.7517212</v>
      </c>
    </row>
    <row r="36769" spans="1:6">
      <c r="A36769">
        <v>2030</v>
      </c>
      <c r="B36769" t="s">
        <v>1033</v>
      </c>
      <c r="C36769" t="s">
        <v>1022</v>
      </c>
      <c r="D36769" t="s">
        <v>981</v>
      </c>
      <c r="E36769" t="s">
        <v>1015</v>
      </c>
      <c r="F36769" s="86">
        <v>10505679.415705301</v>
      </c>
    </row>
    <row r="36770" spans="1:6">
      <c r="A36770">
        <v>2031</v>
      </c>
      <c r="B36770" t="s">
        <v>1033</v>
      </c>
      <c r="C36770" t="s">
        <v>1022</v>
      </c>
      <c r="D36770" t="s">
        <v>981</v>
      </c>
      <c r="E36770" t="s">
        <v>1015</v>
      </c>
      <c r="F36770" s="86">
        <v>10485757.7034391</v>
      </c>
    </row>
    <row r="36771" spans="1:6">
      <c r="A36771">
        <v>2032</v>
      </c>
      <c r="B36771" t="s">
        <v>1033</v>
      </c>
      <c r="C36771" t="s">
        <v>1022</v>
      </c>
      <c r="D36771" t="s">
        <v>981</v>
      </c>
      <c r="E36771" t="s">
        <v>1015</v>
      </c>
      <c r="F36771" s="86">
        <v>10472339.325559</v>
      </c>
    </row>
    <row r="36772" spans="1:6">
      <c r="A36772">
        <v>2033</v>
      </c>
      <c r="B36772" t="s">
        <v>1033</v>
      </c>
      <c r="C36772" t="s">
        <v>1022</v>
      </c>
      <c r="D36772" t="s">
        <v>981</v>
      </c>
      <c r="E36772" t="s">
        <v>1015</v>
      </c>
      <c r="F36772" s="86">
        <v>10458071.365874</v>
      </c>
    </row>
    <row r="36773" spans="1:6">
      <c r="A36773">
        <v>2034</v>
      </c>
      <c r="B36773" t="s">
        <v>1033</v>
      </c>
      <c r="C36773" t="s">
        <v>1022</v>
      </c>
      <c r="D36773" t="s">
        <v>981</v>
      </c>
      <c r="E36773" t="s">
        <v>1015</v>
      </c>
      <c r="F36773" s="86">
        <v>10453741.879078301</v>
      </c>
    </row>
    <row r="36774" spans="1:6">
      <c r="A36774">
        <v>2035</v>
      </c>
      <c r="B36774" t="s">
        <v>1033</v>
      </c>
      <c r="C36774" t="s">
        <v>1022</v>
      </c>
      <c r="D36774" t="s">
        <v>981</v>
      </c>
      <c r="E36774" t="s">
        <v>1015</v>
      </c>
      <c r="F36774" s="86">
        <v>10453168.0842962</v>
      </c>
    </row>
    <row r="36775" spans="1:6">
      <c r="A36775">
        <v>2036</v>
      </c>
      <c r="B36775" t="s">
        <v>1033</v>
      </c>
      <c r="C36775" t="s">
        <v>1022</v>
      </c>
      <c r="D36775" t="s">
        <v>981</v>
      </c>
      <c r="E36775" t="s">
        <v>1015</v>
      </c>
      <c r="F36775" s="86">
        <v>10470489.6244245</v>
      </c>
    </row>
    <row r="36776" spans="1:6">
      <c r="A36776">
        <v>2037</v>
      </c>
      <c r="B36776" t="s">
        <v>1033</v>
      </c>
      <c r="C36776" t="s">
        <v>1022</v>
      </c>
      <c r="D36776" t="s">
        <v>981</v>
      </c>
      <c r="E36776" t="s">
        <v>1015</v>
      </c>
      <c r="F36776" s="86">
        <v>10499248.9497141</v>
      </c>
    </row>
    <row r="36777" spans="1:6">
      <c r="A36777">
        <v>2038</v>
      </c>
      <c r="B36777" t="s">
        <v>1033</v>
      </c>
      <c r="C36777" t="s">
        <v>1022</v>
      </c>
      <c r="D36777" t="s">
        <v>981</v>
      </c>
      <c r="E36777" t="s">
        <v>1015</v>
      </c>
      <c r="F36777" s="86">
        <v>10533429.8801303</v>
      </c>
    </row>
    <row r="36778" spans="1:6">
      <c r="A36778">
        <v>2039</v>
      </c>
      <c r="B36778" t="s">
        <v>1033</v>
      </c>
      <c r="C36778" t="s">
        <v>1022</v>
      </c>
      <c r="D36778" t="s">
        <v>981</v>
      </c>
      <c r="E36778" t="s">
        <v>1015</v>
      </c>
      <c r="F36778" s="86">
        <v>10575362.0667689</v>
      </c>
    </row>
    <row r="36779" spans="1:6">
      <c r="A36779">
        <v>2040</v>
      </c>
      <c r="B36779" t="s">
        <v>1033</v>
      </c>
      <c r="C36779" t="s">
        <v>1022</v>
      </c>
      <c r="D36779" t="s">
        <v>981</v>
      </c>
      <c r="E36779" t="s">
        <v>1015</v>
      </c>
      <c r="F36779" s="86">
        <v>10622323.288037701</v>
      </c>
    </row>
    <row r="36780" spans="1:6">
      <c r="A36780">
        <v>2041</v>
      </c>
      <c r="B36780" t="s">
        <v>1033</v>
      </c>
      <c r="C36780" t="s">
        <v>1022</v>
      </c>
      <c r="D36780" t="s">
        <v>981</v>
      </c>
      <c r="E36780" t="s">
        <v>1015</v>
      </c>
      <c r="F36780" s="86">
        <v>10656276.8001134</v>
      </c>
    </row>
    <row r="36781" spans="1:6">
      <c r="A36781">
        <v>2042</v>
      </c>
      <c r="B36781" t="s">
        <v>1033</v>
      </c>
      <c r="C36781" t="s">
        <v>1022</v>
      </c>
      <c r="D36781" t="s">
        <v>981</v>
      </c>
      <c r="E36781" t="s">
        <v>1015</v>
      </c>
      <c r="F36781" s="86">
        <v>10685512.537492801</v>
      </c>
    </row>
    <row r="36782" spans="1:6">
      <c r="A36782">
        <v>2043</v>
      </c>
      <c r="B36782" t="s">
        <v>1033</v>
      </c>
      <c r="C36782" t="s">
        <v>1022</v>
      </c>
      <c r="D36782" t="s">
        <v>981</v>
      </c>
      <c r="E36782" t="s">
        <v>1015</v>
      </c>
      <c r="F36782" s="86">
        <v>10715559.6285262</v>
      </c>
    </row>
    <row r="36783" spans="1:6">
      <c r="A36783">
        <v>2044</v>
      </c>
      <c r="B36783" t="s">
        <v>1033</v>
      </c>
      <c r="C36783" t="s">
        <v>1022</v>
      </c>
      <c r="D36783" t="s">
        <v>981</v>
      </c>
      <c r="E36783" t="s">
        <v>1015</v>
      </c>
      <c r="F36783" s="86">
        <v>10739781.647391099</v>
      </c>
    </row>
    <row r="36784" spans="1:6">
      <c r="A36784">
        <v>2045</v>
      </c>
      <c r="B36784" t="s">
        <v>1033</v>
      </c>
      <c r="C36784" t="s">
        <v>1022</v>
      </c>
      <c r="D36784" t="s">
        <v>981</v>
      </c>
      <c r="E36784" t="s">
        <v>1015</v>
      </c>
      <c r="F36784" s="86">
        <v>10762583.572575999</v>
      </c>
    </row>
    <row r="36785" spans="1:6">
      <c r="A36785">
        <v>2046</v>
      </c>
      <c r="B36785" t="s">
        <v>1033</v>
      </c>
      <c r="C36785" t="s">
        <v>1022</v>
      </c>
      <c r="D36785" t="s">
        <v>981</v>
      </c>
      <c r="E36785" t="s">
        <v>1015</v>
      </c>
      <c r="F36785" s="86">
        <v>10776582.5733371</v>
      </c>
    </row>
    <row r="36786" spans="1:6">
      <c r="A36786">
        <v>2047</v>
      </c>
      <c r="B36786" t="s">
        <v>1033</v>
      </c>
      <c r="C36786" t="s">
        <v>1022</v>
      </c>
      <c r="D36786" t="s">
        <v>981</v>
      </c>
      <c r="E36786" t="s">
        <v>1015</v>
      </c>
      <c r="F36786" s="86">
        <v>10788644.946479701</v>
      </c>
    </row>
    <row r="36787" spans="1:6">
      <c r="A36787">
        <v>2048</v>
      </c>
      <c r="B36787" t="s">
        <v>1033</v>
      </c>
      <c r="C36787" t="s">
        <v>1022</v>
      </c>
      <c r="D36787" t="s">
        <v>981</v>
      </c>
      <c r="E36787" t="s">
        <v>1015</v>
      </c>
      <c r="F36787" s="86">
        <v>10800669.931417</v>
      </c>
    </row>
    <row r="36788" spans="1:6">
      <c r="A36788">
        <v>2049</v>
      </c>
      <c r="B36788" t="s">
        <v>1033</v>
      </c>
      <c r="C36788" t="s">
        <v>1022</v>
      </c>
      <c r="D36788" t="s">
        <v>981</v>
      </c>
      <c r="E36788" t="s">
        <v>1015</v>
      </c>
      <c r="F36788" s="86">
        <v>10812794.149198901</v>
      </c>
    </row>
    <row r="36789" spans="1:6">
      <c r="A36789">
        <v>2050</v>
      </c>
      <c r="B36789" t="s">
        <v>1033</v>
      </c>
      <c r="C36789" t="s">
        <v>1022</v>
      </c>
      <c r="D36789" t="s">
        <v>981</v>
      </c>
      <c r="E36789" t="s">
        <v>1015</v>
      </c>
      <c r="F36789" s="86">
        <v>10825139.8005473</v>
      </c>
    </row>
    <row r="36790" spans="1:6">
      <c r="A36790">
        <v>2017</v>
      </c>
      <c r="B36790" t="s">
        <v>1034</v>
      </c>
      <c r="C36790" t="s">
        <v>1022</v>
      </c>
      <c r="D36790" t="s">
        <v>981</v>
      </c>
      <c r="E36790" t="s">
        <v>1015</v>
      </c>
      <c r="F36790" s="86">
        <v>512950.649801936</v>
      </c>
    </row>
    <row r="36791" spans="1:6">
      <c r="A36791">
        <v>2018</v>
      </c>
      <c r="B36791" t="s">
        <v>1034</v>
      </c>
      <c r="C36791" t="s">
        <v>1022</v>
      </c>
      <c r="D36791" t="s">
        <v>981</v>
      </c>
      <c r="E36791" t="s">
        <v>1015</v>
      </c>
      <c r="F36791" s="86">
        <v>567836.81525718397</v>
      </c>
    </row>
    <row r="36792" spans="1:6">
      <c r="A36792">
        <v>2019</v>
      </c>
      <c r="B36792" t="s">
        <v>1034</v>
      </c>
      <c r="C36792" t="s">
        <v>1022</v>
      </c>
      <c r="D36792" t="s">
        <v>981</v>
      </c>
      <c r="E36792" t="s">
        <v>1015</v>
      </c>
      <c r="F36792" s="86">
        <v>574077.02076721296</v>
      </c>
    </row>
    <row r="36793" spans="1:6">
      <c r="A36793">
        <v>2020</v>
      </c>
      <c r="B36793" t="s">
        <v>1034</v>
      </c>
      <c r="C36793" t="s">
        <v>1022</v>
      </c>
      <c r="D36793" t="s">
        <v>981</v>
      </c>
      <c r="E36793" t="s">
        <v>1015</v>
      </c>
      <c r="F36793" s="86">
        <v>580167.96158006706</v>
      </c>
    </row>
    <row r="36794" spans="1:6">
      <c r="A36794">
        <v>2021</v>
      </c>
      <c r="B36794" t="s">
        <v>1034</v>
      </c>
      <c r="C36794" t="s">
        <v>1022</v>
      </c>
      <c r="D36794" t="s">
        <v>981</v>
      </c>
      <c r="E36794" t="s">
        <v>1015</v>
      </c>
      <c r="F36794" s="86">
        <v>586200.94426133402</v>
      </c>
    </row>
    <row r="36795" spans="1:6">
      <c r="A36795">
        <v>2022</v>
      </c>
      <c r="B36795" t="s">
        <v>1034</v>
      </c>
      <c r="C36795" t="s">
        <v>1022</v>
      </c>
      <c r="D36795" t="s">
        <v>981</v>
      </c>
      <c r="E36795" t="s">
        <v>1015</v>
      </c>
      <c r="F36795" s="86">
        <v>591986.46993996005</v>
      </c>
    </row>
    <row r="36796" spans="1:6">
      <c r="A36796">
        <v>2023</v>
      </c>
      <c r="B36796" t="s">
        <v>1034</v>
      </c>
      <c r="C36796" t="s">
        <v>1022</v>
      </c>
      <c r="D36796" t="s">
        <v>981</v>
      </c>
      <c r="E36796" t="s">
        <v>1015</v>
      </c>
      <c r="F36796" s="86">
        <v>597620.11643631302</v>
      </c>
    </row>
    <row r="36797" spans="1:6">
      <c r="A36797">
        <v>2024</v>
      </c>
      <c r="B36797" t="s">
        <v>1034</v>
      </c>
      <c r="C36797" t="s">
        <v>1022</v>
      </c>
      <c r="D36797" t="s">
        <v>981</v>
      </c>
      <c r="E36797" t="s">
        <v>1015</v>
      </c>
      <c r="F36797" s="86">
        <v>603159.43210505706</v>
      </c>
    </row>
    <row r="36798" spans="1:6">
      <c r="A36798">
        <v>2025</v>
      </c>
      <c r="B36798" t="s">
        <v>1034</v>
      </c>
      <c r="C36798" t="s">
        <v>1022</v>
      </c>
      <c r="D36798" t="s">
        <v>981</v>
      </c>
      <c r="E36798" t="s">
        <v>1015</v>
      </c>
      <c r="F36798" s="86">
        <v>608671.74143917998</v>
      </c>
    </row>
    <row r="36799" spans="1:6">
      <c r="A36799">
        <v>2026</v>
      </c>
      <c r="B36799" t="s">
        <v>1034</v>
      </c>
      <c r="C36799" t="s">
        <v>1022</v>
      </c>
      <c r="D36799" t="s">
        <v>981</v>
      </c>
      <c r="E36799" t="s">
        <v>1015</v>
      </c>
      <c r="F36799" s="86">
        <v>614258.35439378303</v>
      </c>
    </row>
    <row r="36800" spans="1:6">
      <c r="A36800">
        <v>2027</v>
      </c>
      <c r="B36800" t="s">
        <v>1034</v>
      </c>
      <c r="C36800" t="s">
        <v>1022</v>
      </c>
      <c r="D36800" t="s">
        <v>981</v>
      </c>
      <c r="E36800" t="s">
        <v>1015</v>
      </c>
      <c r="F36800" s="86">
        <v>619828.981247533</v>
      </c>
    </row>
    <row r="36801" spans="1:6">
      <c r="A36801">
        <v>2028</v>
      </c>
      <c r="B36801" t="s">
        <v>1034</v>
      </c>
      <c r="C36801" t="s">
        <v>1022</v>
      </c>
      <c r="D36801" t="s">
        <v>981</v>
      </c>
      <c r="E36801" t="s">
        <v>1015</v>
      </c>
      <c r="F36801" s="86">
        <v>625271.91444989399</v>
      </c>
    </row>
    <row r="36802" spans="1:6">
      <c r="A36802">
        <v>2029</v>
      </c>
      <c r="B36802" t="s">
        <v>1034</v>
      </c>
      <c r="C36802" t="s">
        <v>1022</v>
      </c>
      <c r="D36802" t="s">
        <v>981</v>
      </c>
      <c r="E36802" t="s">
        <v>1015</v>
      </c>
      <c r="F36802" s="86">
        <v>630510.69853948301</v>
      </c>
    </row>
    <row r="36803" spans="1:6">
      <c r="A36803">
        <v>2030</v>
      </c>
      <c r="B36803" t="s">
        <v>1034</v>
      </c>
      <c r="C36803" t="s">
        <v>1022</v>
      </c>
      <c r="D36803" t="s">
        <v>981</v>
      </c>
      <c r="E36803" t="s">
        <v>1015</v>
      </c>
      <c r="F36803" s="86">
        <v>635918.16148750903</v>
      </c>
    </row>
    <row r="36804" spans="1:6">
      <c r="A36804">
        <v>2031</v>
      </c>
      <c r="B36804" t="s">
        <v>1034</v>
      </c>
      <c r="C36804" t="s">
        <v>1022</v>
      </c>
      <c r="D36804" t="s">
        <v>981</v>
      </c>
      <c r="E36804" t="s">
        <v>1015</v>
      </c>
      <c r="F36804" s="86">
        <v>641145.96693461004</v>
      </c>
    </row>
    <row r="36805" spans="1:6">
      <c r="A36805">
        <v>2032</v>
      </c>
      <c r="B36805" t="s">
        <v>1034</v>
      </c>
      <c r="C36805" t="s">
        <v>1022</v>
      </c>
      <c r="D36805" t="s">
        <v>981</v>
      </c>
      <c r="E36805" t="s">
        <v>1015</v>
      </c>
      <c r="F36805" s="86">
        <v>646231.68799527199</v>
      </c>
    </row>
    <row r="36806" spans="1:6">
      <c r="A36806">
        <v>2033</v>
      </c>
      <c r="B36806" t="s">
        <v>1034</v>
      </c>
      <c r="C36806" t="s">
        <v>1022</v>
      </c>
      <c r="D36806" t="s">
        <v>981</v>
      </c>
      <c r="E36806" t="s">
        <v>1015</v>
      </c>
      <c r="F36806" s="86">
        <v>651096.809224403</v>
      </c>
    </row>
    <row r="36807" spans="1:6">
      <c r="A36807">
        <v>2034</v>
      </c>
      <c r="B36807" t="s">
        <v>1034</v>
      </c>
      <c r="C36807" t="s">
        <v>1022</v>
      </c>
      <c r="D36807" t="s">
        <v>981</v>
      </c>
      <c r="E36807" t="s">
        <v>1015</v>
      </c>
      <c r="F36807" s="86">
        <v>656098.24872858799</v>
      </c>
    </row>
    <row r="36808" spans="1:6">
      <c r="A36808">
        <v>2035</v>
      </c>
      <c r="B36808" t="s">
        <v>1034</v>
      </c>
      <c r="C36808" t="s">
        <v>1022</v>
      </c>
      <c r="D36808" t="s">
        <v>981</v>
      </c>
      <c r="E36808" t="s">
        <v>1015</v>
      </c>
      <c r="F36808" s="86">
        <v>660869.70417121099</v>
      </c>
    </row>
    <row r="36809" spans="1:6">
      <c r="A36809">
        <v>2036</v>
      </c>
      <c r="B36809" t="s">
        <v>1034</v>
      </c>
      <c r="C36809" t="s">
        <v>1022</v>
      </c>
      <c r="D36809" t="s">
        <v>981</v>
      </c>
      <c r="E36809" t="s">
        <v>1015</v>
      </c>
      <c r="F36809" s="86">
        <v>665612.99036647903</v>
      </c>
    </row>
    <row r="36810" spans="1:6">
      <c r="A36810">
        <v>2037</v>
      </c>
      <c r="B36810" t="s">
        <v>1034</v>
      </c>
      <c r="C36810" t="s">
        <v>1022</v>
      </c>
      <c r="D36810" t="s">
        <v>981</v>
      </c>
      <c r="E36810" t="s">
        <v>1015</v>
      </c>
      <c r="F36810" s="86">
        <v>670495.18874351098</v>
      </c>
    </row>
    <row r="36811" spans="1:6">
      <c r="A36811">
        <v>2038</v>
      </c>
      <c r="B36811" t="s">
        <v>1034</v>
      </c>
      <c r="C36811" t="s">
        <v>1022</v>
      </c>
      <c r="D36811" t="s">
        <v>981</v>
      </c>
      <c r="E36811" t="s">
        <v>1015</v>
      </c>
      <c r="F36811" s="86">
        <v>675130.69884356298</v>
      </c>
    </row>
    <row r="36812" spans="1:6">
      <c r="A36812">
        <v>2039</v>
      </c>
      <c r="B36812" t="s">
        <v>1034</v>
      </c>
      <c r="C36812" t="s">
        <v>1022</v>
      </c>
      <c r="D36812" t="s">
        <v>981</v>
      </c>
      <c r="E36812" t="s">
        <v>1015</v>
      </c>
      <c r="F36812" s="86">
        <v>679918.22618435498</v>
      </c>
    </row>
    <row r="36813" spans="1:6">
      <c r="A36813">
        <v>2040</v>
      </c>
      <c r="B36813" t="s">
        <v>1034</v>
      </c>
      <c r="C36813" t="s">
        <v>1022</v>
      </c>
      <c r="D36813" t="s">
        <v>981</v>
      </c>
      <c r="E36813" t="s">
        <v>1015</v>
      </c>
      <c r="F36813" s="86">
        <v>684407.98024437798</v>
      </c>
    </row>
    <row r="36814" spans="1:6">
      <c r="A36814">
        <v>2041</v>
      </c>
      <c r="B36814" t="s">
        <v>1034</v>
      </c>
      <c r="C36814" t="s">
        <v>1022</v>
      </c>
      <c r="D36814" t="s">
        <v>981</v>
      </c>
      <c r="E36814" t="s">
        <v>1015</v>
      </c>
      <c r="F36814" s="86">
        <v>686990.94143892196</v>
      </c>
    </row>
    <row r="36815" spans="1:6">
      <c r="A36815">
        <v>2042</v>
      </c>
      <c r="B36815" t="s">
        <v>1034</v>
      </c>
      <c r="C36815" t="s">
        <v>1022</v>
      </c>
      <c r="D36815" t="s">
        <v>981</v>
      </c>
      <c r="E36815" t="s">
        <v>1015</v>
      </c>
      <c r="F36815" s="86">
        <v>689489.05190840398</v>
      </c>
    </row>
    <row r="36816" spans="1:6">
      <c r="A36816">
        <v>2043</v>
      </c>
      <c r="B36816" t="s">
        <v>1034</v>
      </c>
      <c r="C36816" t="s">
        <v>1022</v>
      </c>
      <c r="D36816" t="s">
        <v>981</v>
      </c>
      <c r="E36816" t="s">
        <v>1015</v>
      </c>
      <c r="F36816" s="86">
        <v>692119.83623266395</v>
      </c>
    </row>
    <row r="36817" spans="1:6">
      <c r="A36817">
        <v>2044</v>
      </c>
      <c r="B36817" t="s">
        <v>1034</v>
      </c>
      <c r="C36817" t="s">
        <v>1022</v>
      </c>
      <c r="D36817" t="s">
        <v>981</v>
      </c>
      <c r="E36817" t="s">
        <v>1015</v>
      </c>
      <c r="F36817" s="86">
        <v>694441.02418118995</v>
      </c>
    </row>
    <row r="36818" spans="1:6">
      <c r="A36818">
        <v>2045</v>
      </c>
      <c r="B36818" t="s">
        <v>1034</v>
      </c>
      <c r="C36818" t="s">
        <v>1022</v>
      </c>
      <c r="D36818" t="s">
        <v>981</v>
      </c>
      <c r="E36818" t="s">
        <v>1015</v>
      </c>
      <c r="F36818" s="86">
        <v>696690.05506696098</v>
      </c>
    </row>
    <row r="36819" spans="1:6">
      <c r="A36819">
        <v>2046</v>
      </c>
      <c r="B36819" t="s">
        <v>1034</v>
      </c>
      <c r="C36819" t="s">
        <v>1022</v>
      </c>
      <c r="D36819" t="s">
        <v>981</v>
      </c>
      <c r="E36819" t="s">
        <v>1015</v>
      </c>
      <c r="F36819" s="86">
        <v>698853.64243089105</v>
      </c>
    </row>
    <row r="36820" spans="1:6">
      <c r="A36820">
        <v>2047</v>
      </c>
      <c r="B36820" t="s">
        <v>1034</v>
      </c>
      <c r="C36820" t="s">
        <v>1022</v>
      </c>
      <c r="D36820" t="s">
        <v>981</v>
      </c>
      <c r="E36820" t="s">
        <v>1015</v>
      </c>
      <c r="F36820" s="86">
        <v>700960.95173044899</v>
      </c>
    </row>
    <row r="36821" spans="1:6">
      <c r="A36821">
        <v>2048</v>
      </c>
      <c r="B36821" t="s">
        <v>1034</v>
      </c>
      <c r="C36821" t="s">
        <v>1022</v>
      </c>
      <c r="D36821" t="s">
        <v>981</v>
      </c>
      <c r="E36821" t="s">
        <v>1015</v>
      </c>
      <c r="F36821" s="86">
        <v>703009.63755081897</v>
      </c>
    </row>
    <row r="36822" spans="1:6">
      <c r="A36822">
        <v>2049</v>
      </c>
      <c r="B36822" t="s">
        <v>1034</v>
      </c>
      <c r="C36822" t="s">
        <v>1022</v>
      </c>
      <c r="D36822" t="s">
        <v>981</v>
      </c>
      <c r="E36822" t="s">
        <v>1015</v>
      </c>
      <c r="F36822" s="86">
        <v>704990.24623881106</v>
      </c>
    </row>
    <row r="36823" spans="1:6">
      <c r="A36823">
        <v>2050</v>
      </c>
      <c r="B36823" t="s">
        <v>1034</v>
      </c>
      <c r="C36823" t="s">
        <v>1022</v>
      </c>
      <c r="D36823" t="s">
        <v>981</v>
      </c>
      <c r="E36823" t="s">
        <v>1015</v>
      </c>
      <c r="F36823" s="86">
        <v>706922.03576135403</v>
      </c>
    </row>
    <row r="36824" spans="1:6">
      <c r="A36824">
        <v>2017</v>
      </c>
      <c r="B36824" t="s">
        <v>1035</v>
      </c>
      <c r="C36824" t="s">
        <v>1022</v>
      </c>
      <c r="D36824" t="s">
        <v>981</v>
      </c>
      <c r="E36824" t="s">
        <v>1015</v>
      </c>
      <c r="F36824" s="86">
        <v>2212518.9553229301</v>
      </c>
    </row>
    <row r="36825" spans="1:6">
      <c r="A36825">
        <v>2018</v>
      </c>
      <c r="B36825" t="s">
        <v>1035</v>
      </c>
      <c r="C36825" t="s">
        <v>1022</v>
      </c>
      <c r="D36825" t="s">
        <v>981</v>
      </c>
      <c r="E36825" t="s">
        <v>1015</v>
      </c>
      <c r="F36825" s="86">
        <v>2305014.8870791998</v>
      </c>
    </row>
    <row r="36826" spans="1:6">
      <c r="A36826">
        <v>2019</v>
      </c>
      <c r="B36826" t="s">
        <v>1035</v>
      </c>
      <c r="C36826" t="s">
        <v>1022</v>
      </c>
      <c r="D36826" t="s">
        <v>981</v>
      </c>
      <c r="E36826" t="s">
        <v>1015</v>
      </c>
      <c r="F36826" s="86">
        <v>2321648.5531918001</v>
      </c>
    </row>
    <row r="36827" spans="1:6">
      <c r="A36827">
        <v>2020</v>
      </c>
      <c r="B36827" t="s">
        <v>1035</v>
      </c>
      <c r="C36827" t="s">
        <v>1022</v>
      </c>
      <c r="D36827" t="s">
        <v>981</v>
      </c>
      <c r="E36827" t="s">
        <v>1015</v>
      </c>
      <c r="F36827" s="86">
        <v>2336197.4615309802</v>
      </c>
    </row>
    <row r="36828" spans="1:6">
      <c r="A36828">
        <v>2021</v>
      </c>
      <c r="B36828" t="s">
        <v>1035</v>
      </c>
      <c r="C36828" t="s">
        <v>1022</v>
      </c>
      <c r="D36828" t="s">
        <v>981</v>
      </c>
      <c r="E36828" t="s">
        <v>1015</v>
      </c>
      <c r="F36828" s="86">
        <v>2349249.7226839601</v>
      </c>
    </row>
    <row r="36829" spans="1:6">
      <c r="A36829">
        <v>2022</v>
      </c>
      <c r="B36829" t="s">
        <v>1035</v>
      </c>
      <c r="C36829" t="s">
        <v>1022</v>
      </c>
      <c r="D36829" t="s">
        <v>981</v>
      </c>
      <c r="E36829" t="s">
        <v>1015</v>
      </c>
      <c r="F36829" s="86">
        <v>2360462.04327458</v>
      </c>
    </row>
    <row r="36830" spans="1:6">
      <c r="A36830">
        <v>2023</v>
      </c>
      <c r="B36830" t="s">
        <v>1035</v>
      </c>
      <c r="C36830" t="s">
        <v>1022</v>
      </c>
      <c r="D36830" t="s">
        <v>981</v>
      </c>
      <c r="E36830" t="s">
        <v>1015</v>
      </c>
      <c r="F36830" s="86">
        <v>2369933.7914552898</v>
      </c>
    </row>
    <row r="36831" spans="1:6">
      <c r="A36831">
        <v>2024</v>
      </c>
      <c r="B36831" t="s">
        <v>1035</v>
      </c>
      <c r="C36831" t="s">
        <v>1022</v>
      </c>
      <c r="D36831" t="s">
        <v>981</v>
      </c>
      <c r="E36831" t="s">
        <v>1015</v>
      </c>
      <c r="F36831" s="86">
        <v>2378050.4303726</v>
      </c>
    </row>
    <row r="36832" spans="1:6">
      <c r="A36832">
        <v>2025</v>
      </c>
      <c r="B36832" t="s">
        <v>1035</v>
      </c>
      <c r="C36832" t="s">
        <v>1022</v>
      </c>
      <c r="D36832" t="s">
        <v>981</v>
      </c>
      <c r="E36832" t="s">
        <v>1015</v>
      </c>
      <c r="F36832" s="86">
        <v>2386851.3412598702</v>
      </c>
    </row>
    <row r="36833" spans="1:6">
      <c r="A36833">
        <v>2026</v>
      </c>
      <c r="B36833" t="s">
        <v>1035</v>
      </c>
      <c r="C36833" t="s">
        <v>1022</v>
      </c>
      <c r="D36833" t="s">
        <v>981</v>
      </c>
      <c r="E36833" t="s">
        <v>1015</v>
      </c>
      <c r="F36833" s="86">
        <v>2396102.2565818401</v>
      </c>
    </row>
    <row r="36834" spans="1:6">
      <c r="A36834">
        <v>2027</v>
      </c>
      <c r="B36834" t="s">
        <v>1035</v>
      </c>
      <c r="C36834" t="s">
        <v>1022</v>
      </c>
      <c r="D36834" t="s">
        <v>981</v>
      </c>
      <c r="E36834" t="s">
        <v>1015</v>
      </c>
      <c r="F36834" s="86">
        <v>2405992.0553932199</v>
      </c>
    </row>
    <row r="36835" spans="1:6">
      <c r="A36835">
        <v>2028</v>
      </c>
      <c r="B36835" t="s">
        <v>1035</v>
      </c>
      <c r="C36835" t="s">
        <v>1022</v>
      </c>
      <c r="D36835" t="s">
        <v>981</v>
      </c>
      <c r="E36835" t="s">
        <v>1015</v>
      </c>
      <c r="F36835" s="86">
        <v>2416285.1118576098</v>
      </c>
    </row>
    <row r="36836" spans="1:6">
      <c r="A36836">
        <v>2029</v>
      </c>
      <c r="B36836" t="s">
        <v>1035</v>
      </c>
      <c r="C36836" t="s">
        <v>1022</v>
      </c>
      <c r="D36836" t="s">
        <v>981</v>
      </c>
      <c r="E36836" t="s">
        <v>1015</v>
      </c>
      <c r="F36836" s="86">
        <v>2425497.7379637798</v>
      </c>
    </row>
    <row r="36837" spans="1:6">
      <c r="A36837">
        <v>2030</v>
      </c>
      <c r="B36837" t="s">
        <v>1035</v>
      </c>
      <c r="C36837" t="s">
        <v>1022</v>
      </c>
      <c r="D36837" t="s">
        <v>981</v>
      </c>
      <c r="E36837" t="s">
        <v>1015</v>
      </c>
      <c r="F36837" s="86">
        <v>2436255.31171872</v>
      </c>
    </row>
    <row r="36838" spans="1:6">
      <c r="A36838">
        <v>2031</v>
      </c>
      <c r="B36838" t="s">
        <v>1035</v>
      </c>
      <c r="C36838" t="s">
        <v>1022</v>
      </c>
      <c r="D36838" t="s">
        <v>981</v>
      </c>
      <c r="E36838" t="s">
        <v>1015</v>
      </c>
      <c r="F36838" s="86">
        <v>2447625.0459212698</v>
      </c>
    </row>
    <row r="36839" spans="1:6">
      <c r="A36839">
        <v>2032</v>
      </c>
      <c r="B36839" t="s">
        <v>1035</v>
      </c>
      <c r="C36839" t="s">
        <v>1022</v>
      </c>
      <c r="D36839" t="s">
        <v>981</v>
      </c>
      <c r="E36839" t="s">
        <v>1015</v>
      </c>
      <c r="F36839" s="86">
        <v>2460119.3672012598</v>
      </c>
    </row>
    <row r="36840" spans="1:6">
      <c r="A36840">
        <v>2033</v>
      </c>
      <c r="B36840" t="s">
        <v>1035</v>
      </c>
      <c r="C36840" t="s">
        <v>1022</v>
      </c>
      <c r="D36840" t="s">
        <v>981</v>
      </c>
      <c r="E36840" t="s">
        <v>1015</v>
      </c>
      <c r="F36840" s="86">
        <v>2473325.0572281699</v>
      </c>
    </row>
    <row r="36841" spans="1:6">
      <c r="A36841">
        <v>2034</v>
      </c>
      <c r="B36841" t="s">
        <v>1035</v>
      </c>
      <c r="C36841" t="s">
        <v>1022</v>
      </c>
      <c r="D36841" t="s">
        <v>981</v>
      </c>
      <c r="E36841" t="s">
        <v>1015</v>
      </c>
      <c r="F36841" s="86">
        <v>2487829.49317961</v>
      </c>
    </row>
    <row r="36842" spans="1:6">
      <c r="A36842">
        <v>2035</v>
      </c>
      <c r="B36842" t="s">
        <v>1035</v>
      </c>
      <c r="C36842" t="s">
        <v>1022</v>
      </c>
      <c r="D36842" t="s">
        <v>981</v>
      </c>
      <c r="E36842" t="s">
        <v>1015</v>
      </c>
      <c r="F36842" s="86">
        <v>2503184.4049775</v>
      </c>
    </row>
    <row r="36843" spans="1:6">
      <c r="A36843">
        <v>2036</v>
      </c>
      <c r="B36843" t="s">
        <v>1035</v>
      </c>
      <c r="C36843" t="s">
        <v>1022</v>
      </c>
      <c r="D36843" t="s">
        <v>981</v>
      </c>
      <c r="E36843" t="s">
        <v>1015</v>
      </c>
      <c r="F36843" s="86">
        <v>2522138.8075124901</v>
      </c>
    </row>
    <row r="36844" spans="1:6">
      <c r="A36844">
        <v>2037</v>
      </c>
      <c r="B36844" t="s">
        <v>1035</v>
      </c>
      <c r="C36844" t="s">
        <v>1022</v>
      </c>
      <c r="D36844" t="s">
        <v>981</v>
      </c>
      <c r="E36844" t="s">
        <v>1015</v>
      </c>
      <c r="F36844" s="86">
        <v>2542739.8394770799</v>
      </c>
    </row>
    <row r="36845" spans="1:6">
      <c r="A36845">
        <v>2038</v>
      </c>
      <c r="B36845" t="s">
        <v>1035</v>
      </c>
      <c r="C36845" t="s">
        <v>1022</v>
      </c>
      <c r="D36845" t="s">
        <v>981</v>
      </c>
      <c r="E36845" t="s">
        <v>1015</v>
      </c>
      <c r="F36845" s="86">
        <v>2565572.3167226999</v>
      </c>
    </row>
    <row r="36846" spans="1:6">
      <c r="A36846">
        <v>2039</v>
      </c>
      <c r="B36846" t="s">
        <v>1035</v>
      </c>
      <c r="C36846" t="s">
        <v>1022</v>
      </c>
      <c r="D36846" t="s">
        <v>981</v>
      </c>
      <c r="E36846" t="s">
        <v>1015</v>
      </c>
      <c r="F36846" s="86">
        <v>2588982.7061034599</v>
      </c>
    </row>
    <row r="36847" spans="1:6">
      <c r="A36847">
        <v>2040</v>
      </c>
      <c r="B36847" t="s">
        <v>1035</v>
      </c>
      <c r="C36847" t="s">
        <v>1022</v>
      </c>
      <c r="D36847" t="s">
        <v>981</v>
      </c>
      <c r="E36847" t="s">
        <v>1015</v>
      </c>
      <c r="F36847" s="86">
        <v>2613236.5300144502</v>
      </c>
    </row>
    <row r="36848" spans="1:6">
      <c r="A36848">
        <v>2041</v>
      </c>
      <c r="B36848" t="s">
        <v>1035</v>
      </c>
      <c r="C36848" t="s">
        <v>1022</v>
      </c>
      <c r="D36848" t="s">
        <v>981</v>
      </c>
      <c r="E36848" t="s">
        <v>1015</v>
      </c>
      <c r="F36848" s="86">
        <v>2627017.2392839999</v>
      </c>
    </row>
    <row r="36849" spans="1:6">
      <c r="A36849">
        <v>2042</v>
      </c>
      <c r="B36849" t="s">
        <v>1035</v>
      </c>
      <c r="C36849" t="s">
        <v>1022</v>
      </c>
      <c r="D36849" t="s">
        <v>981</v>
      </c>
      <c r="E36849" t="s">
        <v>1015</v>
      </c>
      <c r="F36849" s="86">
        <v>2640688.4634888498</v>
      </c>
    </row>
    <row r="36850" spans="1:6">
      <c r="A36850">
        <v>2043</v>
      </c>
      <c r="B36850" t="s">
        <v>1035</v>
      </c>
      <c r="C36850" t="s">
        <v>1022</v>
      </c>
      <c r="D36850" t="s">
        <v>981</v>
      </c>
      <c r="E36850" t="s">
        <v>1015</v>
      </c>
      <c r="F36850" s="86">
        <v>2652559.1713089999</v>
      </c>
    </row>
    <row r="36851" spans="1:6">
      <c r="A36851">
        <v>2044</v>
      </c>
      <c r="B36851" t="s">
        <v>1035</v>
      </c>
      <c r="C36851" t="s">
        <v>1022</v>
      </c>
      <c r="D36851" t="s">
        <v>981</v>
      </c>
      <c r="E36851" t="s">
        <v>1015</v>
      </c>
      <c r="F36851" s="86">
        <v>2663703.74289924</v>
      </c>
    </row>
    <row r="36852" spans="1:6">
      <c r="A36852">
        <v>2045</v>
      </c>
      <c r="B36852" t="s">
        <v>1035</v>
      </c>
      <c r="C36852" t="s">
        <v>1022</v>
      </c>
      <c r="D36852" t="s">
        <v>981</v>
      </c>
      <c r="E36852" t="s">
        <v>1015</v>
      </c>
      <c r="F36852" s="86">
        <v>2673374.7812638902</v>
      </c>
    </row>
    <row r="36853" spans="1:6">
      <c r="A36853">
        <v>2046</v>
      </c>
      <c r="B36853" t="s">
        <v>1035</v>
      </c>
      <c r="C36853" t="s">
        <v>1022</v>
      </c>
      <c r="D36853" t="s">
        <v>981</v>
      </c>
      <c r="E36853" t="s">
        <v>1015</v>
      </c>
      <c r="F36853" s="86">
        <v>2683344.6613989999</v>
      </c>
    </row>
    <row r="36854" spans="1:6">
      <c r="A36854">
        <v>2047</v>
      </c>
      <c r="B36854" t="s">
        <v>1035</v>
      </c>
      <c r="C36854" t="s">
        <v>1022</v>
      </c>
      <c r="D36854" t="s">
        <v>981</v>
      </c>
      <c r="E36854" t="s">
        <v>1015</v>
      </c>
      <c r="F36854" s="86">
        <v>2692914.4880261798</v>
      </c>
    </row>
    <row r="36855" spans="1:6">
      <c r="A36855">
        <v>2048</v>
      </c>
      <c r="B36855" t="s">
        <v>1035</v>
      </c>
      <c r="C36855" t="s">
        <v>1022</v>
      </c>
      <c r="D36855" t="s">
        <v>981</v>
      </c>
      <c r="E36855" t="s">
        <v>1015</v>
      </c>
      <c r="F36855" s="86">
        <v>2703508.23817094</v>
      </c>
    </row>
    <row r="36856" spans="1:6">
      <c r="A36856">
        <v>2049</v>
      </c>
      <c r="B36856" t="s">
        <v>1035</v>
      </c>
      <c r="C36856" t="s">
        <v>1022</v>
      </c>
      <c r="D36856" t="s">
        <v>981</v>
      </c>
      <c r="E36856" t="s">
        <v>1015</v>
      </c>
      <c r="F36856" s="86">
        <v>2713912.5379642099</v>
      </c>
    </row>
    <row r="36857" spans="1:6">
      <c r="A36857">
        <v>2050</v>
      </c>
      <c r="B36857" t="s">
        <v>1035</v>
      </c>
      <c r="C36857" t="s">
        <v>1022</v>
      </c>
      <c r="D36857" t="s">
        <v>981</v>
      </c>
      <c r="E36857" t="s">
        <v>1015</v>
      </c>
      <c r="F36857" s="86">
        <v>2725298.8102327902</v>
      </c>
    </row>
    <row r="36858" spans="1:6">
      <c r="A36858">
        <v>2017</v>
      </c>
      <c r="B36858" t="s">
        <v>1036</v>
      </c>
      <c r="C36858" t="s">
        <v>1022</v>
      </c>
      <c r="D36858" t="s">
        <v>981</v>
      </c>
      <c r="E36858" t="s">
        <v>1015</v>
      </c>
      <c r="F36858" s="86">
        <v>21113454.969752099</v>
      </c>
    </row>
    <row r="36859" spans="1:6">
      <c r="A36859">
        <v>2018</v>
      </c>
      <c r="B36859" t="s">
        <v>1036</v>
      </c>
      <c r="C36859" t="s">
        <v>1022</v>
      </c>
      <c r="D36859" t="s">
        <v>981</v>
      </c>
      <c r="E36859" t="s">
        <v>1015</v>
      </c>
      <c r="F36859" s="86">
        <v>21400457.312945299</v>
      </c>
    </row>
    <row r="36860" spans="1:6">
      <c r="A36860">
        <v>2019</v>
      </c>
      <c r="B36860" t="s">
        <v>1036</v>
      </c>
      <c r="C36860" t="s">
        <v>1022</v>
      </c>
      <c r="D36860" t="s">
        <v>981</v>
      </c>
      <c r="E36860" t="s">
        <v>1015</v>
      </c>
      <c r="F36860" s="86">
        <v>21526387.995535899</v>
      </c>
    </row>
    <row r="36861" spans="1:6">
      <c r="A36861">
        <v>2020</v>
      </c>
      <c r="B36861" t="s">
        <v>1036</v>
      </c>
      <c r="C36861" t="s">
        <v>1022</v>
      </c>
      <c r="D36861" t="s">
        <v>981</v>
      </c>
      <c r="E36861" t="s">
        <v>1015</v>
      </c>
      <c r="F36861" s="86">
        <v>21639117.1503493</v>
      </c>
    </row>
    <row r="36862" spans="1:6">
      <c r="A36862">
        <v>2021</v>
      </c>
      <c r="B36862" t="s">
        <v>1036</v>
      </c>
      <c r="C36862" t="s">
        <v>1022</v>
      </c>
      <c r="D36862" t="s">
        <v>981</v>
      </c>
      <c r="E36862" t="s">
        <v>1015</v>
      </c>
      <c r="F36862" s="86">
        <v>21736606.2525676</v>
      </c>
    </row>
    <row r="36863" spans="1:6">
      <c r="A36863">
        <v>2022</v>
      </c>
      <c r="B36863" t="s">
        <v>1036</v>
      </c>
      <c r="C36863" t="s">
        <v>1022</v>
      </c>
      <c r="D36863" t="s">
        <v>981</v>
      </c>
      <c r="E36863" t="s">
        <v>1015</v>
      </c>
      <c r="F36863" s="86">
        <v>21814421.703355402</v>
      </c>
    </row>
    <row r="36864" spans="1:6">
      <c r="A36864">
        <v>2023</v>
      </c>
      <c r="B36864" t="s">
        <v>1036</v>
      </c>
      <c r="C36864" t="s">
        <v>1022</v>
      </c>
      <c r="D36864" t="s">
        <v>981</v>
      </c>
      <c r="E36864" t="s">
        <v>1015</v>
      </c>
      <c r="F36864" s="86">
        <v>21876078.012021299</v>
      </c>
    </row>
    <row r="36865" spans="1:6">
      <c r="A36865">
        <v>2024</v>
      </c>
      <c r="B36865" t="s">
        <v>1036</v>
      </c>
      <c r="C36865" t="s">
        <v>1022</v>
      </c>
      <c r="D36865" t="s">
        <v>981</v>
      </c>
      <c r="E36865" t="s">
        <v>1015</v>
      </c>
      <c r="F36865" s="86">
        <v>21921538.4465276</v>
      </c>
    </row>
    <row r="36866" spans="1:6">
      <c r="A36866">
        <v>2025</v>
      </c>
      <c r="B36866" t="s">
        <v>1036</v>
      </c>
      <c r="C36866" t="s">
        <v>1022</v>
      </c>
      <c r="D36866" t="s">
        <v>981</v>
      </c>
      <c r="E36866" t="s">
        <v>1015</v>
      </c>
      <c r="F36866" s="86">
        <v>21958099.1728044</v>
      </c>
    </row>
    <row r="36867" spans="1:6">
      <c r="A36867">
        <v>2026</v>
      </c>
      <c r="B36867" t="s">
        <v>1036</v>
      </c>
      <c r="C36867" t="s">
        <v>1022</v>
      </c>
      <c r="D36867" t="s">
        <v>981</v>
      </c>
      <c r="E36867" t="s">
        <v>1015</v>
      </c>
      <c r="F36867" s="86">
        <v>21987289.263542399</v>
      </c>
    </row>
    <row r="36868" spans="1:6">
      <c r="A36868">
        <v>2027</v>
      </c>
      <c r="B36868" t="s">
        <v>1036</v>
      </c>
      <c r="C36868" t="s">
        <v>1022</v>
      </c>
      <c r="D36868" t="s">
        <v>981</v>
      </c>
      <c r="E36868" t="s">
        <v>1015</v>
      </c>
      <c r="F36868" s="86">
        <v>22023710.9657222</v>
      </c>
    </row>
    <row r="36869" spans="1:6">
      <c r="A36869">
        <v>2028</v>
      </c>
      <c r="B36869" t="s">
        <v>1036</v>
      </c>
      <c r="C36869" t="s">
        <v>1022</v>
      </c>
      <c r="D36869" t="s">
        <v>981</v>
      </c>
      <c r="E36869" t="s">
        <v>1015</v>
      </c>
      <c r="F36869" s="86">
        <v>22052565.174702998</v>
      </c>
    </row>
    <row r="36870" spans="1:6">
      <c r="A36870">
        <v>2029</v>
      </c>
      <c r="B36870" t="s">
        <v>1036</v>
      </c>
      <c r="C36870" t="s">
        <v>1022</v>
      </c>
      <c r="D36870" t="s">
        <v>981</v>
      </c>
      <c r="E36870" t="s">
        <v>1015</v>
      </c>
      <c r="F36870" s="86">
        <v>22076512.768707599</v>
      </c>
    </row>
    <row r="36871" spans="1:6">
      <c r="A36871">
        <v>2030</v>
      </c>
      <c r="B36871" t="s">
        <v>1036</v>
      </c>
      <c r="C36871" t="s">
        <v>1022</v>
      </c>
      <c r="D36871" t="s">
        <v>981</v>
      </c>
      <c r="E36871" t="s">
        <v>1015</v>
      </c>
      <c r="F36871" s="86">
        <v>22099331.988213401</v>
      </c>
    </row>
    <row r="36872" spans="1:6">
      <c r="A36872">
        <v>2031</v>
      </c>
      <c r="B36872" t="s">
        <v>1036</v>
      </c>
      <c r="C36872" t="s">
        <v>1022</v>
      </c>
      <c r="D36872" t="s">
        <v>981</v>
      </c>
      <c r="E36872" t="s">
        <v>1015</v>
      </c>
      <c r="F36872" s="86">
        <v>22132939.8973745</v>
      </c>
    </row>
    <row r="36873" spans="1:6">
      <c r="A36873">
        <v>2032</v>
      </c>
      <c r="B36873" t="s">
        <v>1036</v>
      </c>
      <c r="C36873" t="s">
        <v>1022</v>
      </c>
      <c r="D36873" t="s">
        <v>981</v>
      </c>
      <c r="E36873" t="s">
        <v>1015</v>
      </c>
      <c r="F36873" s="86">
        <v>22162435.035753299</v>
      </c>
    </row>
    <row r="36874" spans="1:6">
      <c r="A36874">
        <v>2033</v>
      </c>
      <c r="B36874" t="s">
        <v>1036</v>
      </c>
      <c r="C36874" t="s">
        <v>1022</v>
      </c>
      <c r="D36874" t="s">
        <v>981</v>
      </c>
      <c r="E36874" t="s">
        <v>1015</v>
      </c>
      <c r="F36874" s="86">
        <v>22204567.836376399</v>
      </c>
    </row>
    <row r="36875" spans="1:6">
      <c r="A36875">
        <v>2034</v>
      </c>
      <c r="B36875" t="s">
        <v>1036</v>
      </c>
      <c r="C36875" t="s">
        <v>1022</v>
      </c>
      <c r="D36875" t="s">
        <v>981</v>
      </c>
      <c r="E36875" t="s">
        <v>1015</v>
      </c>
      <c r="F36875" s="86">
        <v>22253861.7416577</v>
      </c>
    </row>
    <row r="36876" spans="1:6">
      <c r="A36876">
        <v>2035</v>
      </c>
      <c r="B36876" t="s">
        <v>1036</v>
      </c>
      <c r="C36876" t="s">
        <v>1022</v>
      </c>
      <c r="D36876" t="s">
        <v>981</v>
      </c>
      <c r="E36876" t="s">
        <v>1015</v>
      </c>
      <c r="F36876" s="86">
        <v>22325382.752315201</v>
      </c>
    </row>
    <row r="36877" spans="1:6">
      <c r="A36877">
        <v>2036</v>
      </c>
      <c r="B36877" t="s">
        <v>1036</v>
      </c>
      <c r="C36877" t="s">
        <v>1022</v>
      </c>
      <c r="D36877" t="s">
        <v>981</v>
      </c>
      <c r="E36877" t="s">
        <v>1015</v>
      </c>
      <c r="F36877" s="86">
        <v>22408890.005626298</v>
      </c>
    </row>
    <row r="36878" spans="1:6">
      <c r="A36878">
        <v>2037</v>
      </c>
      <c r="B36878" t="s">
        <v>1036</v>
      </c>
      <c r="C36878" t="s">
        <v>1022</v>
      </c>
      <c r="D36878" t="s">
        <v>981</v>
      </c>
      <c r="E36878" t="s">
        <v>1015</v>
      </c>
      <c r="F36878" s="86">
        <v>22520886.5803755</v>
      </c>
    </row>
    <row r="36879" spans="1:6">
      <c r="A36879">
        <v>2038</v>
      </c>
      <c r="B36879" t="s">
        <v>1036</v>
      </c>
      <c r="C36879" t="s">
        <v>1022</v>
      </c>
      <c r="D36879" t="s">
        <v>981</v>
      </c>
      <c r="E36879" t="s">
        <v>1015</v>
      </c>
      <c r="F36879" s="86">
        <v>22645777.468408801</v>
      </c>
    </row>
    <row r="36880" spans="1:6">
      <c r="A36880">
        <v>2039</v>
      </c>
      <c r="B36880" t="s">
        <v>1036</v>
      </c>
      <c r="C36880" t="s">
        <v>1022</v>
      </c>
      <c r="D36880" t="s">
        <v>981</v>
      </c>
      <c r="E36880" t="s">
        <v>1015</v>
      </c>
      <c r="F36880" s="86">
        <v>22783690.7736312</v>
      </c>
    </row>
    <row r="36881" spans="1:6">
      <c r="A36881">
        <v>2040</v>
      </c>
      <c r="B36881" t="s">
        <v>1036</v>
      </c>
      <c r="C36881" t="s">
        <v>1022</v>
      </c>
      <c r="D36881" t="s">
        <v>981</v>
      </c>
      <c r="E36881" t="s">
        <v>1015</v>
      </c>
      <c r="F36881" s="86">
        <v>22925173.4314829</v>
      </c>
    </row>
    <row r="36882" spans="1:6">
      <c r="A36882">
        <v>2041</v>
      </c>
      <c r="B36882" t="s">
        <v>1036</v>
      </c>
      <c r="C36882" t="s">
        <v>1022</v>
      </c>
      <c r="D36882" t="s">
        <v>981</v>
      </c>
      <c r="E36882" t="s">
        <v>1015</v>
      </c>
      <c r="F36882" s="86">
        <v>22819919.641871601</v>
      </c>
    </row>
    <row r="36883" spans="1:6">
      <c r="A36883">
        <v>2042</v>
      </c>
      <c r="B36883" t="s">
        <v>1036</v>
      </c>
      <c r="C36883" t="s">
        <v>1022</v>
      </c>
      <c r="D36883" t="s">
        <v>981</v>
      </c>
      <c r="E36883" t="s">
        <v>1015</v>
      </c>
      <c r="F36883" s="86">
        <v>22706944.124635201</v>
      </c>
    </row>
    <row r="36884" spans="1:6">
      <c r="A36884">
        <v>2043</v>
      </c>
      <c r="B36884" t="s">
        <v>1036</v>
      </c>
      <c r="C36884" t="s">
        <v>1022</v>
      </c>
      <c r="D36884" t="s">
        <v>981</v>
      </c>
      <c r="E36884" t="s">
        <v>1015</v>
      </c>
      <c r="F36884" s="86">
        <v>22591566.312111799</v>
      </c>
    </row>
    <row r="36885" spans="1:6">
      <c r="A36885">
        <v>2044</v>
      </c>
      <c r="B36885" t="s">
        <v>1036</v>
      </c>
      <c r="C36885" t="s">
        <v>1022</v>
      </c>
      <c r="D36885" t="s">
        <v>981</v>
      </c>
      <c r="E36885" t="s">
        <v>1015</v>
      </c>
      <c r="F36885" s="86">
        <v>22470615.750038099</v>
      </c>
    </row>
    <row r="36886" spans="1:6">
      <c r="A36886">
        <v>2045</v>
      </c>
      <c r="B36886" t="s">
        <v>1036</v>
      </c>
      <c r="C36886" t="s">
        <v>1022</v>
      </c>
      <c r="D36886" t="s">
        <v>981</v>
      </c>
      <c r="E36886" t="s">
        <v>1015</v>
      </c>
      <c r="F36886" s="86">
        <v>22343241.882550102</v>
      </c>
    </row>
    <row r="36887" spans="1:6">
      <c r="A36887">
        <v>2046</v>
      </c>
      <c r="B36887" t="s">
        <v>1036</v>
      </c>
      <c r="C36887" t="s">
        <v>1022</v>
      </c>
      <c r="D36887" t="s">
        <v>981</v>
      </c>
      <c r="E36887" t="s">
        <v>1015</v>
      </c>
      <c r="F36887" s="86">
        <v>22219685.883052401</v>
      </c>
    </row>
    <row r="36888" spans="1:6">
      <c r="A36888">
        <v>2047</v>
      </c>
      <c r="B36888" t="s">
        <v>1036</v>
      </c>
      <c r="C36888" t="s">
        <v>1022</v>
      </c>
      <c r="D36888" t="s">
        <v>981</v>
      </c>
      <c r="E36888" t="s">
        <v>1015</v>
      </c>
      <c r="F36888" s="86">
        <v>22098033.6377961</v>
      </c>
    </row>
    <row r="36889" spans="1:6">
      <c r="A36889">
        <v>2048</v>
      </c>
      <c r="B36889" t="s">
        <v>1036</v>
      </c>
      <c r="C36889" t="s">
        <v>1022</v>
      </c>
      <c r="D36889" t="s">
        <v>981</v>
      </c>
      <c r="E36889" t="s">
        <v>1015</v>
      </c>
      <c r="F36889" s="86">
        <v>21975341.1691342</v>
      </c>
    </row>
    <row r="36890" spans="1:6">
      <c r="A36890">
        <v>2049</v>
      </c>
      <c r="B36890" t="s">
        <v>1036</v>
      </c>
      <c r="C36890" t="s">
        <v>1022</v>
      </c>
      <c r="D36890" t="s">
        <v>981</v>
      </c>
      <c r="E36890" t="s">
        <v>1015</v>
      </c>
      <c r="F36890" s="86">
        <v>21858654.894821402</v>
      </c>
    </row>
    <row r="36891" spans="1:6">
      <c r="A36891">
        <v>2050</v>
      </c>
      <c r="B36891" t="s">
        <v>1036</v>
      </c>
      <c r="C36891" t="s">
        <v>1022</v>
      </c>
      <c r="D36891" t="s">
        <v>981</v>
      </c>
      <c r="E36891" t="s">
        <v>1015</v>
      </c>
      <c r="F36891" s="86">
        <v>21744593.067222401</v>
      </c>
    </row>
    <row r="36892" spans="1:6">
      <c r="A36892">
        <v>2017</v>
      </c>
      <c r="B36892" t="s">
        <v>1037</v>
      </c>
      <c r="C36892" t="s">
        <v>1022</v>
      </c>
      <c r="D36892" t="s">
        <v>981</v>
      </c>
      <c r="E36892" t="s">
        <v>1015</v>
      </c>
      <c r="F36892" s="86">
        <v>10365312.520115601</v>
      </c>
    </row>
    <row r="36893" spans="1:6">
      <c r="A36893">
        <v>2018</v>
      </c>
      <c r="B36893" t="s">
        <v>1037</v>
      </c>
      <c r="C36893" t="s">
        <v>1022</v>
      </c>
      <c r="D36893" t="s">
        <v>981</v>
      </c>
      <c r="E36893" t="s">
        <v>1015</v>
      </c>
      <c r="F36893" s="86">
        <v>10506872.367402099</v>
      </c>
    </row>
    <row r="36894" spans="1:6">
      <c r="A36894">
        <v>2019</v>
      </c>
      <c r="B36894" t="s">
        <v>1037</v>
      </c>
      <c r="C36894" t="s">
        <v>1022</v>
      </c>
      <c r="D36894" t="s">
        <v>981</v>
      </c>
      <c r="E36894" t="s">
        <v>1015</v>
      </c>
      <c r="F36894" s="86">
        <v>10569688.402370799</v>
      </c>
    </row>
    <row r="36895" spans="1:6">
      <c r="A36895">
        <v>2020</v>
      </c>
      <c r="B36895" t="s">
        <v>1037</v>
      </c>
      <c r="C36895" t="s">
        <v>1022</v>
      </c>
      <c r="D36895" t="s">
        <v>981</v>
      </c>
      <c r="E36895" t="s">
        <v>1015</v>
      </c>
      <c r="F36895" s="86">
        <v>10626182.6271229</v>
      </c>
    </row>
    <row r="36896" spans="1:6">
      <c r="A36896">
        <v>2021</v>
      </c>
      <c r="B36896" t="s">
        <v>1037</v>
      </c>
      <c r="C36896" t="s">
        <v>1022</v>
      </c>
      <c r="D36896" t="s">
        <v>981</v>
      </c>
      <c r="E36896" t="s">
        <v>1015</v>
      </c>
      <c r="F36896" s="86">
        <v>10675478.4611037</v>
      </c>
    </row>
    <row r="36897" spans="1:6">
      <c r="A36897">
        <v>2022</v>
      </c>
      <c r="B36897" t="s">
        <v>1037</v>
      </c>
      <c r="C36897" t="s">
        <v>1022</v>
      </c>
      <c r="D36897" t="s">
        <v>981</v>
      </c>
      <c r="E36897" t="s">
        <v>1015</v>
      </c>
      <c r="F36897" s="86">
        <v>10715303.0592987</v>
      </c>
    </row>
    <row r="36898" spans="1:6">
      <c r="A36898">
        <v>2023</v>
      </c>
      <c r="B36898" t="s">
        <v>1037</v>
      </c>
      <c r="C36898" t="s">
        <v>1022</v>
      </c>
      <c r="D36898" t="s">
        <v>981</v>
      </c>
      <c r="E36898" t="s">
        <v>1015</v>
      </c>
      <c r="F36898" s="86">
        <v>10747306.1256158</v>
      </c>
    </row>
    <row r="36899" spans="1:6">
      <c r="A36899">
        <v>2024</v>
      </c>
      <c r="B36899" t="s">
        <v>1037</v>
      </c>
      <c r="C36899" t="s">
        <v>1022</v>
      </c>
      <c r="D36899" t="s">
        <v>981</v>
      </c>
      <c r="E36899" t="s">
        <v>1015</v>
      </c>
      <c r="F36899" s="86">
        <v>10771614.8764906</v>
      </c>
    </row>
    <row r="36900" spans="1:6">
      <c r="A36900">
        <v>2025</v>
      </c>
      <c r="B36900" t="s">
        <v>1037</v>
      </c>
      <c r="C36900" t="s">
        <v>1022</v>
      </c>
      <c r="D36900" t="s">
        <v>981</v>
      </c>
      <c r="E36900" t="s">
        <v>1015</v>
      </c>
      <c r="F36900" s="86">
        <v>10791668.1756508</v>
      </c>
    </row>
    <row r="36901" spans="1:6">
      <c r="A36901">
        <v>2026</v>
      </c>
      <c r="B36901" t="s">
        <v>1037</v>
      </c>
      <c r="C36901" t="s">
        <v>1022</v>
      </c>
      <c r="D36901" t="s">
        <v>981</v>
      </c>
      <c r="E36901" t="s">
        <v>1015</v>
      </c>
      <c r="F36901" s="86">
        <v>10808225.645858601</v>
      </c>
    </row>
    <row r="36902" spans="1:6">
      <c r="A36902">
        <v>2027</v>
      </c>
      <c r="B36902" t="s">
        <v>1037</v>
      </c>
      <c r="C36902" t="s">
        <v>1022</v>
      </c>
      <c r="D36902" t="s">
        <v>981</v>
      </c>
      <c r="E36902" t="s">
        <v>1015</v>
      </c>
      <c r="F36902" s="86">
        <v>10828293.313680099</v>
      </c>
    </row>
    <row r="36903" spans="1:6">
      <c r="A36903">
        <v>2028</v>
      </c>
      <c r="B36903" t="s">
        <v>1037</v>
      </c>
      <c r="C36903" t="s">
        <v>1022</v>
      </c>
      <c r="D36903" t="s">
        <v>981</v>
      </c>
      <c r="E36903" t="s">
        <v>1015</v>
      </c>
      <c r="F36903" s="86">
        <v>10844720.979632299</v>
      </c>
    </row>
    <row r="36904" spans="1:6">
      <c r="A36904">
        <v>2029</v>
      </c>
      <c r="B36904" t="s">
        <v>1037</v>
      </c>
      <c r="C36904" t="s">
        <v>1022</v>
      </c>
      <c r="D36904" t="s">
        <v>981</v>
      </c>
      <c r="E36904" t="s">
        <v>1015</v>
      </c>
      <c r="F36904" s="86">
        <v>10858652.4696339</v>
      </c>
    </row>
    <row r="36905" spans="1:6">
      <c r="A36905">
        <v>2030</v>
      </c>
      <c r="B36905" t="s">
        <v>1037</v>
      </c>
      <c r="C36905" t="s">
        <v>1022</v>
      </c>
      <c r="D36905" t="s">
        <v>981</v>
      </c>
      <c r="E36905" t="s">
        <v>1015</v>
      </c>
      <c r="F36905" s="86">
        <v>10872124.115619401</v>
      </c>
    </row>
    <row r="36906" spans="1:6">
      <c r="A36906">
        <v>2031</v>
      </c>
      <c r="B36906" t="s">
        <v>1037</v>
      </c>
      <c r="C36906" t="s">
        <v>1022</v>
      </c>
      <c r="D36906" t="s">
        <v>981</v>
      </c>
      <c r="E36906" t="s">
        <v>1015</v>
      </c>
      <c r="F36906" s="86">
        <v>10890761.1669765</v>
      </c>
    </row>
    <row r="36907" spans="1:6">
      <c r="A36907">
        <v>2032</v>
      </c>
      <c r="B36907" t="s">
        <v>1037</v>
      </c>
      <c r="C36907" t="s">
        <v>1022</v>
      </c>
      <c r="D36907" t="s">
        <v>981</v>
      </c>
      <c r="E36907" t="s">
        <v>1015</v>
      </c>
      <c r="F36907" s="86">
        <v>10907340.0859286</v>
      </c>
    </row>
    <row r="36908" spans="1:6">
      <c r="A36908">
        <v>2033</v>
      </c>
      <c r="B36908" t="s">
        <v>1037</v>
      </c>
      <c r="C36908" t="s">
        <v>1022</v>
      </c>
      <c r="D36908" t="s">
        <v>981</v>
      </c>
      <c r="E36908" t="s">
        <v>1015</v>
      </c>
      <c r="F36908" s="86">
        <v>10929880.024302401</v>
      </c>
    </row>
    <row r="36909" spans="1:6">
      <c r="A36909">
        <v>2034</v>
      </c>
      <c r="B36909" t="s">
        <v>1037</v>
      </c>
      <c r="C36909" t="s">
        <v>1022</v>
      </c>
      <c r="D36909" t="s">
        <v>981</v>
      </c>
      <c r="E36909" t="s">
        <v>1015</v>
      </c>
      <c r="F36909" s="86">
        <v>10955819.516313599</v>
      </c>
    </row>
    <row r="36910" spans="1:6">
      <c r="A36910">
        <v>2035</v>
      </c>
      <c r="B36910" t="s">
        <v>1037</v>
      </c>
      <c r="C36910" t="s">
        <v>1022</v>
      </c>
      <c r="D36910" t="s">
        <v>981</v>
      </c>
      <c r="E36910" t="s">
        <v>1015</v>
      </c>
      <c r="F36910" s="86">
        <v>10992313.735342899</v>
      </c>
    </row>
    <row r="36911" spans="1:6">
      <c r="A36911">
        <v>2036</v>
      </c>
      <c r="B36911" t="s">
        <v>1037</v>
      </c>
      <c r="C36911" t="s">
        <v>1022</v>
      </c>
      <c r="D36911" t="s">
        <v>981</v>
      </c>
      <c r="E36911" t="s">
        <v>1015</v>
      </c>
      <c r="F36911" s="86">
        <v>11034421.871870199</v>
      </c>
    </row>
    <row r="36912" spans="1:6">
      <c r="A36912">
        <v>2037</v>
      </c>
      <c r="B36912" t="s">
        <v>1037</v>
      </c>
      <c r="C36912" t="s">
        <v>1022</v>
      </c>
      <c r="D36912" t="s">
        <v>981</v>
      </c>
      <c r="E36912" t="s">
        <v>1015</v>
      </c>
      <c r="F36912" s="86">
        <v>11090070.6081356</v>
      </c>
    </row>
    <row r="36913" spans="1:6">
      <c r="A36913">
        <v>2038</v>
      </c>
      <c r="B36913" t="s">
        <v>1037</v>
      </c>
      <c r="C36913" t="s">
        <v>1022</v>
      </c>
      <c r="D36913" t="s">
        <v>981</v>
      </c>
      <c r="E36913" t="s">
        <v>1015</v>
      </c>
      <c r="F36913" s="86">
        <v>11151826.5306332</v>
      </c>
    </row>
    <row r="36914" spans="1:6">
      <c r="A36914">
        <v>2039</v>
      </c>
      <c r="B36914" t="s">
        <v>1037</v>
      </c>
      <c r="C36914" t="s">
        <v>1022</v>
      </c>
      <c r="D36914" t="s">
        <v>981</v>
      </c>
      <c r="E36914" t="s">
        <v>1015</v>
      </c>
      <c r="F36914" s="86">
        <v>11219679.446415201</v>
      </c>
    </row>
    <row r="36915" spans="1:6">
      <c r="A36915">
        <v>2040</v>
      </c>
      <c r="B36915" t="s">
        <v>1037</v>
      </c>
      <c r="C36915" t="s">
        <v>1022</v>
      </c>
      <c r="D36915" t="s">
        <v>981</v>
      </c>
      <c r="E36915" t="s">
        <v>1015</v>
      </c>
      <c r="F36915" s="86">
        <v>11289261.6067423</v>
      </c>
    </row>
    <row r="36916" spans="1:6">
      <c r="A36916">
        <v>2041</v>
      </c>
      <c r="B36916" t="s">
        <v>1037</v>
      </c>
      <c r="C36916" t="s">
        <v>1022</v>
      </c>
      <c r="D36916" t="s">
        <v>981</v>
      </c>
      <c r="E36916" t="s">
        <v>1015</v>
      </c>
      <c r="F36916" s="86">
        <v>11238268.026667301</v>
      </c>
    </row>
    <row r="36917" spans="1:6">
      <c r="A36917">
        <v>2042</v>
      </c>
      <c r="B36917" t="s">
        <v>1037</v>
      </c>
      <c r="C36917" t="s">
        <v>1022</v>
      </c>
      <c r="D36917" t="s">
        <v>981</v>
      </c>
      <c r="E36917" t="s">
        <v>1015</v>
      </c>
      <c r="F36917" s="86">
        <v>11183487.748394201</v>
      </c>
    </row>
    <row r="36918" spans="1:6">
      <c r="A36918">
        <v>2043</v>
      </c>
      <c r="B36918" t="s">
        <v>1037</v>
      </c>
      <c r="C36918" t="s">
        <v>1022</v>
      </c>
      <c r="D36918" t="s">
        <v>981</v>
      </c>
      <c r="E36918" t="s">
        <v>1015</v>
      </c>
      <c r="F36918" s="86">
        <v>11127582.877791701</v>
      </c>
    </row>
    <row r="36919" spans="1:6">
      <c r="A36919">
        <v>2044</v>
      </c>
      <c r="B36919" t="s">
        <v>1037</v>
      </c>
      <c r="C36919" t="s">
        <v>1022</v>
      </c>
      <c r="D36919" t="s">
        <v>981</v>
      </c>
      <c r="E36919" t="s">
        <v>1015</v>
      </c>
      <c r="F36919" s="86">
        <v>11068987.692102799</v>
      </c>
    </row>
    <row r="36920" spans="1:6">
      <c r="A36920">
        <v>2045</v>
      </c>
      <c r="B36920" t="s">
        <v>1037</v>
      </c>
      <c r="C36920" t="s">
        <v>1022</v>
      </c>
      <c r="D36920" t="s">
        <v>981</v>
      </c>
      <c r="E36920" t="s">
        <v>1015</v>
      </c>
      <c r="F36920" s="86">
        <v>11007237.273487801</v>
      </c>
    </row>
    <row r="36921" spans="1:6">
      <c r="A36921">
        <v>2046</v>
      </c>
      <c r="B36921" t="s">
        <v>1037</v>
      </c>
      <c r="C36921" t="s">
        <v>1022</v>
      </c>
      <c r="D36921" t="s">
        <v>981</v>
      </c>
      <c r="E36921" t="s">
        <v>1015</v>
      </c>
      <c r="F36921" s="86">
        <v>10947327.7962534</v>
      </c>
    </row>
    <row r="36922" spans="1:6">
      <c r="A36922">
        <v>2047</v>
      </c>
      <c r="B36922" t="s">
        <v>1037</v>
      </c>
      <c r="C36922" t="s">
        <v>1022</v>
      </c>
      <c r="D36922" t="s">
        <v>981</v>
      </c>
      <c r="E36922" t="s">
        <v>1015</v>
      </c>
      <c r="F36922" s="86">
        <v>10888287.538230799</v>
      </c>
    </row>
    <row r="36923" spans="1:6">
      <c r="A36923">
        <v>2048</v>
      </c>
      <c r="B36923" t="s">
        <v>1037</v>
      </c>
      <c r="C36923" t="s">
        <v>1022</v>
      </c>
      <c r="D36923" t="s">
        <v>981</v>
      </c>
      <c r="E36923" t="s">
        <v>1015</v>
      </c>
      <c r="F36923" s="86">
        <v>10828658.226385601</v>
      </c>
    </row>
    <row r="36924" spans="1:6">
      <c r="A36924">
        <v>2049</v>
      </c>
      <c r="B36924" t="s">
        <v>1037</v>
      </c>
      <c r="C36924" t="s">
        <v>1022</v>
      </c>
      <c r="D36924" t="s">
        <v>981</v>
      </c>
      <c r="E36924" t="s">
        <v>1015</v>
      </c>
      <c r="F36924" s="86">
        <v>10771918.6893091</v>
      </c>
    </row>
    <row r="36925" spans="1:6">
      <c r="A36925">
        <v>2050</v>
      </c>
      <c r="B36925" t="s">
        <v>1037</v>
      </c>
      <c r="C36925" t="s">
        <v>1022</v>
      </c>
      <c r="D36925" t="s">
        <v>981</v>
      </c>
      <c r="E36925" t="s">
        <v>1015</v>
      </c>
      <c r="F36925" s="86">
        <v>10716401.7848584</v>
      </c>
    </row>
    <row r="36926" spans="1:6">
      <c r="A36926">
        <v>2017</v>
      </c>
      <c r="B36926" t="s">
        <v>1038</v>
      </c>
      <c r="C36926" t="s">
        <v>1022</v>
      </c>
      <c r="D36926" t="s">
        <v>981</v>
      </c>
      <c r="E36926" t="s">
        <v>1015</v>
      </c>
      <c r="F36926" s="86">
        <v>7050230.46670732</v>
      </c>
    </row>
    <row r="36927" spans="1:6">
      <c r="A36927">
        <v>2018</v>
      </c>
      <c r="B36927" t="s">
        <v>1038</v>
      </c>
      <c r="C36927" t="s">
        <v>1022</v>
      </c>
      <c r="D36927" t="s">
        <v>981</v>
      </c>
      <c r="E36927" t="s">
        <v>1015</v>
      </c>
      <c r="F36927" s="86">
        <v>7191301.9348685704</v>
      </c>
    </row>
    <row r="36928" spans="1:6">
      <c r="A36928">
        <v>2019</v>
      </c>
      <c r="B36928" t="s">
        <v>1038</v>
      </c>
      <c r="C36928" t="s">
        <v>1022</v>
      </c>
      <c r="D36928" t="s">
        <v>981</v>
      </c>
      <c r="E36928" t="s">
        <v>1015</v>
      </c>
      <c r="F36928" s="86">
        <v>7229895.2770003499</v>
      </c>
    </row>
    <row r="36929" spans="1:6">
      <c r="A36929">
        <v>2020</v>
      </c>
      <c r="B36929" t="s">
        <v>1038</v>
      </c>
      <c r="C36929" t="s">
        <v>1022</v>
      </c>
      <c r="D36929" t="s">
        <v>981</v>
      </c>
      <c r="E36929" t="s">
        <v>1015</v>
      </c>
      <c r="F36929" s="86">
        <v>7261958.9636682002</v>
      </c>
    </row>
    <row r="36930" spans="1:6">
      <c r="A36930">
        <v>2021</v>
      </c>
      <c r="B36930" t="s">
        <v>1038</v>
      </c>
      <c r="C36930" t="s">
        <v>1022</v>
      </c>
      <c r="D36930" t="s">
        <v>981</v>
      </c>
      <c r="E36930" t="s">
        <v>1015</v>
      </c>
      <c r="F36930" s="86">
        <v>7290542.1311200196</v>
      </c>
    </row>
    <row r="36931" spans="1:6">
      <c r="A36931">
        <v>2022</v>
      </c>
      <c r="B36931" t="s">
        <v>1038</v>
      </c>
      <c r="C36931" t="s">
        <v>1022</v>
      </c>
      <c r="D36931" t="s">
        <v>981</v>
      </c>
      <c r="E36931" t="s">
        <v>1015</v>
      </c>
      <c r="F36931" s="86">
        <v>7311411.1691636201</v>
      </c>
    </row>
    <row r="36932" spans="1:6">
      <c r="A36932">
        <v>2023</v>
      </c>
      <c r="B36932" t="s">
        <v>1038</v>
      </c>
      <c r="C36932" t="s">
        <v>1022</v>
      </c>
      <c r="D36932" t="s">
        <v>981</v>
      </c>
      <c r="E36932" t="s">
        <v>1015</v>
      </c>
      <c r="F36932" s="86">
        <v>7325562.0627295701</v>
      </c>
    </row>
    <row r="36933" spans="1:6">
      <c r="A36933">
        <v>2024</v>
      </c>
      <c r="B36933" t="s">
        <v>1038</v>
      </c>
      <c r="C36933" t="s">
        <v>1022</v>
      </c>
      <c r="D36933" t="s">
        <v>981</v>
      </c>
      <c r="E36933" t="s">
        <v>1015</v>
      </c>
      <c r="F36933" s="86">
        <v>7337902.3134893999</v>
      </c>
    </row>
    <row r="36934" spans="1:6">
      <c r="A36934">
        <v>2025</v>
      </c>
      <c r="B36934" t="s">
        <v>1038</v>
      </c>
      <c r="C36934" t="s">
        <v>1022</v>
      </c>
      <c r="D36934" t="s">
        <v>981</v>
      </c>
      <c r="E36934" t="s">
        <v>1015</v>
      </c>
      <c r="F36934" s="86">
        <v>7345376.7015305199</v>
      </c>
    </row>
    <row r="36935" spans="1:6">
      <c r="A36935">
        <v>2026</v>
      </c>
      <c r="B36935" t="s">
        <v>1038</v>
      </c>
      <c r="C36935" t="s">
        <v>1022</v>
      </c>
      <c r="D36935" t="s">
        <v>981</v>
      </c>
      <c r="E36935" t="s">
        <v>1015</v>
      </c>
      <c r="F36935" s="86">
        <v>7352690.7487243498</v>
      </c>
    </row>
    <row r="36936" spans="1:6">
      <c r="A36936">
        <v>2027</v>
      </c>
      <c r="B36936" t="s">
        <v>1038</v>
      </c>
      <c r="C36936" t="s">
        <v>1022</v>
      </c>
      <c r="D36936" t="s">
        <v>981</v>
      </c>
      <c r="E36936" t="s">
        <v>1015</v>
      </c>
      <c r="F36936" s="86">
        <v>7361736.6324727098</v>
      </c>
    </row>
    <row r="36937" spans="1:6">
      <c r="A36937">
        <v>2028</v>
      </c>
      <c r="B36937" t="s">
        <v>1038</v>
      </c>
      <c r="C36937" t="s">
        <v>1022</v>
      </c>
      <c r="D36937" t="s">
        <v>981</v>
      </c>
      <c r="E36937" t="s">
        <v>1015</v>
      </c>
      <c r="F36937" s="86">
        <v>7370147.7197446199</v>
      </c>
    </row>
    <row r="36938" spans="1:6">
      <c r="A36938">
        <v>2029</v>
      </c>
      <c r="B36938" t="s">
        <v>1038</v>
      </c>
      <c r="C36938" t="s">
        <v>1022</v>
      </c>
      <c r="D36938" t="s">
        <v>981</v>
      </c>
      <c r="E36938" t="s">
        <v>1015</v>
      </c>
      <c r="F36938" s="86">
        <v>7376911.5920637697</v>
      </c>
    </row>
    <row r="36939" spans="1:6">
      <c r="A36939">
        <v>2030</v>
      </c>
      <c r="B36939" t="s">
        <v>1038</v>
      </c>
      <c r="C36939" t="s">
        <v>1022</v>
      </c>
      <c r="D36939" t="s">
        <v>981</v>
      </c>
      <c r="E36939" t="s">
        <v>1015</v>
      </c>
      <c r="F36939" s="86">
        <v>7382866.1623483598</v>
      </c>
    </row>
    <row r="36940" spans="1:6">
      <c r="A36940">
        <v>2031</v>
      </c>
      <c r="B36940" t="s">
        <v>1038</v>
      </c>
      <c r="C36940" t="s">
        <v>1022</v>
      </c>
      <c r="D36940" t="s">
        <v>981</v>
      </c>
      <c r="E36940" t="s">
        <v>1015</v>
      </c>
      <c r="F36940" s="86">
        <v>7392337.8961908799</v>
      </c>
    </row>
    <row r="36941" spans="1:6">
      <c r="A36941">
        <v>2032</v>
      </c>
      <c r="B36941" t="s">
        <v>1038</v>
      </c>
      <c r="C36941" t="s">
        <v>1022</v>
      </c>
      <c r="D36941" t="s">
        <v>981</v>
      </c>
      <c r="E36941" t="s">
        <v>1015</v>
      </c>
      <c r="F36941" s="86">
        <v>7403557.89316562</v>
      </c>
    </row>
    <row r="36942" spans="1:6">
      <c r="A36942">
        <v>2033</v>
      </c>
      <c r="B36942" t="s">
        <v>1038</v>
      </c>
      <c r="C36942" t="s">
        <v>1022</v>
      </c>
      <c r="D36942" t="s">
        <v>981</v>
      </c>
      <c r="E36942" t="s">
        <v>1015</v>
      </c>
      <c r="F36942" s="86">
        <v>7415118.5567493197</v>
      </c>
    </row>
    <row r="36943" spans="1:6">
      <c r="A36943">
        <v>2034</v>
      </c>
      <c r="B36943" t="s">
        <v>1038</v>
      </c>
      <c r="C36943" t="s">
        <v>1022</v>
      </c>
      <c r="D36943" t="s">
        <v>981</v>
      </c>
      <c r="E36943" t="s">
        <v>1015</v>
      </c>
      <c r="F36943" s="86">
        <v>7431816.6297838502</v>
      </c>
    </row>
    <row r="36944" spans="1:6">
      <c r="A36944">
        <v>2035</v>
      </c>
      <c r="B36944" t="s">
        <v>1038</v>
      </c>
      <c r="C36944" t="s">
        <v>1022</v>
      </c>
      <c r="D36944" t="s">
        <v>981</v>
      </c>
      <c r="E36944" t="s">
        <v>1015</v>
      </c>
      <c r="F36944" s="86">
        <v>7454402.3029625202</v>
      </c>
    </row>
    <row r="36945" spans="1:6">
      <c r="A36945">
        <v>2036</v>
      </c>
      <c r="B36945" t="s">
        <v>1038</v>
      </c>
      <c r="C36945" t="s">
        <v>1022</v>
      </c>
      <c r="D36945" t="s">
        <v>981</v>
      </c>
      <c r="E36945" t="s">
        <v>1015</v>
      </c>
      <c r="F36945" s="86">
        <v>7481277.5338013396</v>
      </c>
    </row>
    <row r="36946" spans="1:6">
      <c r="A36946">
        <v>2037</v>
      </c>
      <c r="B36946" t="s">
        <v>1038</v>
      </c>
      <c r="C36946" t="s">
        <v>1022</v>
      </c>
      <c r="D36946" t="s">
        <v>981</v>
      </c>
      <c r="E36946" t="s">
        <v>1015</v>
      </c>
      <c r="F36946" s="86">
        <v>7517433.8474661699</v>
      </c>
    </row>
    <row r="36947" spans="1:6">
      <c r="A36947">
        <v>2038</v>
      </c>
      <c r="B36947" t="s">
        <v>1038</v>
      </c>
      <c r="C36947" t="s">
        <v>1022</v>
      </c>
      <c r="D36947" t="s">
        <v>981</v>
      </c>
      <c r="E36947" t="s">
        <v>1015</v>
      </c>
      <c r="F36947" s="86">
        <v>7558119.5191014698</v>
      </c>
    </row>
    <row r="36948" spans="1:6">
      <c r="A36948">
        <v>2039</v>
      </c>
      <c r="B36948" t="s">
        <v>1038</v>
      </c>
      <c r="C36948" t="s">
        <v>1022</v>
      </c>
      <c r="D36948" t="s">
        <v>981</v>
      </c>
      <c r="E36948" t="s">
        <v>1015</v>
      </c>
      <c r="F36948" s="86">
        <v>7603721.4067221899</v>
      </c>
    </row>
    <row r="36949" spans="1:6">
      <c r="A36949">
        <v>2040</v>
      </c>
      <c r="B36949" t="s">
        <v>1038</v>
      </c>
      <c r="C36949" t="s">
        <v>1022</v>
      </c>
      <c r="D36949" t="s">
        <v>981</v>
      </c>
      <c r="E36949" t="s">
        <v>1015</v>
      </c>
      <c r="F36949" s="86">
        <v>7649156.6963219196</v>
      </c>
    </row>
    <row r="36950" spans="1:6">
      <c r="A36950">
        <v>2041</v>
      </c>
      <c r="B36950" t="s">
        <v>1038</v>
      </c>
      <c r="C36950" t="s">
        <v>1022</v>
      </c>
      <c r="D36950" t="s">
        <v>981</v>
      </c>
      <c r="E36950" t="s">
        <v>1015</v>
      </c>
      <c r="F36950" s="86">
        <v>7642772.8154464196</v>
      </c>
    </row>
    <row r="36951" spans="1:6">
      <c r="A36951">
        <v>2042</v>
      </c>
      <c r="B36951" t="s">
        <v>1038</v>
      </c>
      <c r="C36951" t="s">
        <v>1022</v>
      </c>
      <c r="D36951" t="s">
        <v>981</v>
      </c>
      <c r="E36951" t="s">
        <v>1015</v>
      </c>
      <c r="F36951" s="86">
        <v>7635997.6946179103</v>
      </c>
    </row>
    <row r="36952" spans="1:6">
      <c r="A36952">
        <v>2043</v>
      </c>
      <c r="B36952" t="s">
        <v>1038</v>
      </c>
      <c r="C36952" t="s">
        <v>1022</v>
      </c>
      <c r="D36952" t="s">
        <v>981</v>
      </c>
      <c r="E36952" t="s">
        <v>1015</v>
      </c>
      <c r="F36952" s="86">
        <v>7625692.3570775697</v>
      </c>
    </row>
    <row r="36953" spans="1:6">
      <c r="A36953">
        <v>2044</v>
      </c>
      <c r="B36953" t="s">
        <v>1038</v>
      </c>
      <c r="C36953" t="s">
        <v>1022</v>
      </c>
      <c r="D36953" t="s">
        <v>981</v>
      </c>
      <c r="E36953" t="s">
        <v>1015</v>
      </c>
      <c r="F36953" s="86">
        <v>7614501.4356355099</v>
      </c>
    </row>
    <row r="36954" spans="1:6">
      <c r="A36954">
        <v>2045</v>
      </c>
      <c r="B36954" t="s">
        <v>1038</v>
      </c>
      <c r="C36954" t="s">
        <v>1022</v>
      </c>
      <c r="D36954" t="s">
        <v>981</v>
      </c>
      <c r="E36954" t="s">
        <v>1015</v>
      </c>
      <c r="F36954" s="86">
        <v>7601236.8608153602</v>
      </c>
    </row>
    <row r="36955" spans="1:6">
      <c r="A36955">
        <v>2046</v>
      </c>
      <c r="B36955" t="s">
        <v>1038</v>
      </c>
      <c r="C36955" t="s">
        <v>1022</v>
      </c>
      <c r="D36955" t="s">
        <v>981</v>
      </c>
      <c r="E36955" t="s">
        <v>1015</v>
      </c>
      <c r="F36955" s="86">
        <v>7588318.9715262204</v>
      </c>
    </row>
    <row r="36956" spans="1:6">
      <c r="A36956">
        <v>2047</v>
      </c>
      <c r="B36956" t="s">
        <v>1038</v>
      </c>
      <c r="C36956" t="s">
        <v>1022</v>
      </c>
      <c r="D36956" t="s">
        <v>981</v>
      </c>
      <c r="E36956" t="s">
        <v>1015</v>
      </c>
      <c r="F36956" s="86">
        <v>7576477.3900608299</v>
      </c>
    </row>
    <row r="36957" spans="1:6">
      <c r="A36957">
        <v>2048</v>
      </c>
      <c r="B36957" t="s">
        <v>1038</v>
      </c>
      <c r="C36957" t="s">
        <v>1022</v>
      </c>
      <c r="D36957" t="s">
        <v>981</v>
      </c>
      <c r="E36957" t="s">
        <v>1015</v>
      </c>
      <c r="F36957" s="86">
        <v>7567162.8956137896</v>
      </c>
    </row>
    <row r="36958" spans="1:6">
      <c r="A36958">
        <v>2049</v>
      </c>
      <c r="B36958" t="s">
        <v>1038</v>
      </c>
      <c r="C36958" t="s">
        <v>1022</v>
      </c>
      <c r="D36958" t="s">
        <v>981</v>
      </c>
      <c r="E36958" t="s">
        <v>1015</v>
      </c>
      <c r="F36958" s="86">
        <v>7557960.3600343</v>
      </c>
    </row>
    <row r="36959" spans="1:6">
      <c r="A36959">
        <v>2050</v>
      </c>
      <c r="B36959" t="s">
        <v>1038</v>
      </c>
      <c r="C36959" t="s">
        <v>1022</v>
      </c>
      <c r="D36959" t="s">
        <v>981</v>
      </c>
      <c r="E36959" t="s">
        <v>1015</v>
      </c>
      <c r="F36959" s="86">
        <v>7550062.2467226004</v>
      </c>
    </row>
    <row r="36960" spans="1:6">
      <c r="A36960">
        <v>2017</v>
      </c>
      <c r="B36960" t="s">
        <v>1039</v>
      </c>
      <c r="C36960" t="s">
        <v>1022</v>
      </c>
      <c r="D36960" t="s">
        <v>981</v>
      </c>
      <c r="E36960" t="s">
        <v>1015</v>
      </c>
      <c r="F36960" s="86">
        <v>5374750.30221825</v>
      </c>
    </row>
    <row r="36961" spans="1:6">
      <c r="A36961">
        <v>2018</v>
      </c>
      <c r="B36961" t="s">
        <v>1039</v>
      </c>
      <c r="C36961" t="s">
        <v>1022</v>
      </c>
      <c r="D36961" t="s">
        <v>981</v>
      </c>
      <c r="E36961" t="s">
        <v>1015</v>
      </c>
      <c r="F36961" s="86">
        <v>5483691.2228827802</v>
      </c>
    </row>
    <row r="36962" spans="1:6">
      <c r="A36962">
        <v>2019</v>
      </c>
      <c r="B36962" t="s">
        <v>1039</v>
      </c>
      <c r="C36962" t="s">
        <v>1022</v>
      </c>
      <c r="D36962" t="s">
        <v>981</v>
      </c>
      <c r="E36962" t="s">
        <v>1015</v>
      </c>
      <c r="F36962" s="86">
        <v>5514955.7240932602</v>
      </c>
    </row>
    <row r="36963" spans="1:6">
      <c r="A36963">
        <v>2020</v>
      </c>
      <c r="B36963" t="s">
        <v>1039</v>
      </c>
      <c r="C36963" t="s">
        <v>1022</v>
      </c>
      <c r="D36963" t="s">
        <v>981</v>
      </c>
      <c r="E36963" t="s">
        <v>1015</v>
      </c>
      <c r="F36963" s="86">
        <v>5541772.1835548496</v>
      </c>
    </row>
    <row r="36964" spans="1:6">
      <c r="A36964">
        <v>2021</v>
      </c>
      <c r="B36964" t="s">
        <v>1039</v>
      </c>
      <c r="C36964" t="s">
        <v>1022</v>
      </c>
      <c r="D36964" t="s">
        <v>981</v>
      </c>
      <c r="E36964" t="s">
        <v>1015</v>
      </c>
      <c r="F36964" s="86">
        <v>5566317.63826303</v>
      </c>
    </row>
    <row r="36965" spans="1:6">
      <c r="A36965">
        <v>2022</v>
      </c>
      <c r="B36965" t="s">
        <v>1039</v>
      </c>
      <c r="C36965" t="s">
        <v>1022</v>
      </c>
      <c r="D36965" t="s">
        <v>981</v>
      </c>
      <c r="E36965" t="s">
        <v>1015</v>
      </c>
      <c r="F36965" s="86">
        <v>5585353.70582949</v>
      </c>
    </row>
    <row r="36966" spans="1:6">
      <c r="A36966">
        <v>2023</v>
      </c>
      <c r="B36966" t="s">
        <v>1039</v>
      </c>
      <c r="C36966" t="s">
        <v>1022</v>
      </c>
      <c r="D36966" t="s">
        <v>981</v>
      </c>
      <c r="E36966" t="s">
        <v>1015</v>
      </c>
      <c r="F36966" s="86">
        <v>5599756.8822045401</v>
      </c>
    </row>
    <row r="36967" spans="1:6">
      <c r="A36967">
        <v>2024</v>
      </c>
      <c r="B36967" t="s">
        <v>1039</v>
      </c>
      <c r="C36967" t="s">
        <v>1022</v>
      </c>
      <c r="D36967" t="s">
        <v>981</v>
      </c>
      <c r="E36967" t="s">
        <v>1015</v>
      </c>
      <c r="F36967" s="86">
        <v>5612981.4201585501</v>
      </c>
    </row>
    <row r="36968" spans="1:6">
      <c r="A36968">
        <v>2025</v>
      </c>
      <c r="B36968" t="s">
        <v>1039</v>
      </c>
      <c r="C36968" t="s">
        <v>1022</v>
      </c>
      <c r="D36968" t="s">
        <v>981</v>
      </c>
      <c r="E36968" t="s">
        <v>1015</v>
      </c>
      <c r="F36968" s="86">
        <v>5622832.9936284497</v>
      </c>
    </row>
    <row r="36969" spans="1:6">
      <c r="A36969">
        <v>2026</v>
      </c>
      <c r="B36969" t="s">
        <v>1039</v>
      </c>
      <c r="C36969" t="s">
        <v>1022</v>
      </c>
      <c r="D36969" t="s">
        <v>981</v>
      </c>
      <c r="E36969" t="s">
        <v>1015</v>
      </c>
      <c r="F36969" s="86">
        <v>5632609.6360125802</v>
      </c>
    </row>
    <row r="36970" spans="1:6">
      <c r="A36970">
        <v>2027</v>
      </c>
      <c r="B36970" t="s">
        <v>1039</v>
      </c>
      <c r="C36970" t="s">
        <v>1022</v>
      </c>
      <c r="D36970" t="s">
        <v>981</v>
      </c>
      <c r="E36970" t="s">
        <v>1015</v>
      </c>
      <c r="F36970" s="86">
        <v>5643695.1273383303</v>
      </c>
    </row>
    <row r="36971" spans="1:6">
      <c r="A36971">
        <v>2028</v>
      </c>
      <c r="B36971" t="s">
        <v>1039</v>
      </c>
      <c r="C36971" t="s">
        <v>1022</v>
      </c>
      <c r="D36971" t="s">
        <v>981</v>
      </c>
      <c r="E36971" t="s">
        <v>1015</v>
      </c>
      <c r="F36971" s="86">
        <v>5654266.0636318401</v>
      </c>
    </row>
    <row r="36972" spans="1:6">
      <c r="A36972">
        <v>2029</v>
      </c>
      <c r="B36972" t="s">
        <v>1039</v>
      </c>
      <c r="C36972" t="s">
        <v>1022</v>
      </c>
      <c r="D36972" t="s">
        <v>981</v>
      </c>
      <c r="E36972" t="s">
        <v>1015</v>
      </c>
      <c r="F36972" s="86">
        <v>5663526.7459930005</v>
      </c>
    </row>
    <row r="36973" spans="1:6">
      <c r="A36973">
        <v>2030</v>
      </c>
      <c r="B36973" t="s">
        <v>1039</v>
      </c>
      <c r="C36973" t="s">
        <v>1022</v>
      </c>
      <c r="D36973" t="s">
        <v>981</v>
      </c>
      <c r="E36973" t="s">
        <v>1015</v>
      </c>
      <c r="F36973" s="86">
        <v>5672145.9011072302</v>
      </c>
    </row>
    <row r="36974" spans="1:6">
      <c r="A36974">
        <v>2031</v>
      </c>
      <c r="B36974" t="s">
        <v>1039</v>
      </c>
      <c r="C36974" t="s">
        <v>1022</v>
      </c>
      <c r="D36974" t="s">
        <v>981</v>
      </c>
      <c r="E36974" t="s">
        <v>1015</v>
      </c>
      <c r="F36974" s="86">
        <v>5683311.5054451004</v>
      </c>
    </row>
    <row r="36975" spans="1:6">
      <c r="A36975">
        <v>2032</v>
      </c>
      <c r="B36975" t="s">
        <v>1039</v>
      </c>
      <c r="C36975" t="s">
        <v>1022</v>
      </c>
      <c r="D36975" t="s">
        <v>981</v>
      </c>
      <c r="E36975" t="s">
        <v>1015</v>
      </c>
      <c r="F36975" s="86">
        <v>5695577.60110767</v>
      </c>
    </row>
    <row r="36976" spans="1:6">
      <c r="A36976">
        <v>2033</v>
      </c>
      <c r="B36976" t="s">
        <v>1039</v>
      </c>
      <c r="C36976" t="s">
        <v>1022</v>
      </c>
      <c r="D36976" t="s">
        <v>981</v>
      </c>
      <c r="E36976" t="s">
        <v>1015</v>
      </c>
      <c r="F36976" s="86">
        <v>5707795.2939815102</v>
      </c>
    </row>
    <row r="36977" spans="1:6">
      <c r="A36977">
        <v>2034</v>
      </c>
      <c r="B36977" t="s">
        <v>1039</v>
      </c>
      <c r="C36977" t="s">
        <v>1022</v>
      </c>
      <c r="D36977" t="s">
        <v>981</v>
      </c>
      <c r="E36977" t="s">
        <v>1015</v>
      </c>
      <c r="F36977" s="86">
        <v>5723586.37351589</v>
      </c>
    </row>
    <row r="36978" spans="1:6">
      <c r="A36978">
        <v>2035</v>
      </c>
      <c r="B36978" t="s">
        <v>1039</v>
      </c>
      <c r="C36978" t="s">
        <v>1022</v>
      </c>
      <c r="D36978" t="s">
        <v>981</v>
      </c>
      <c r="E36978" t="s">
        <v>1015</v>
      </c>
      <c r="F36978" s="86">
        <v>5743350.2902249601</v>
      </c>
    </row>
    <row r="36979" spans="1:6">
      <c r="A36979">
        <v>2036</v>
      </c>
      <c r="B36979" t="s">
        <v>1039</v>
      </c>
      <c r="C36979" t="s">
        <v>1022</v>
      </c>
      <c r="D36979" t="s">
        <v>981</v>
      </c>
      <c r="E36979" t="s">
        <v>1015</v>
      </c>
      <c r="F36979" s="86">
        <v>5765877.8921688301</v>
      </c>
    </row>
    <row r="36980" spans="1:6">
      <c r="A36980">
        <v>2037</v>
      </c>
      <c r="B36980" t="s">
        <v>1039</v>
      </c>
      <c r="C36980" t="s">
        <v>1022</v>
      </c>
      <c r="D36980" t="s">
        <v>981</v>
      </c>
      <c r="E36980" t="s">
        <v>1015</v>
      </c>
      <c r="F36980" s="86">
        <v>5794649.6290189801</v>
      </c>
    </row>
    <row r="36981" spans="1:6">
      <c r="A36981">
        <v>2038</v>
      </c>
      <c r="B36981" t="s">
        <v>1039</v>
      </c>
      <c r="C36981" t="s">
        <v>1022</v>
      </c>
      <c r="D36981" t="s">
        <v>981</v>
      </c>
      <c r="E36981" t="s">
        <v>1015</v>
      </c>
      <c r="F36981" s="86">
        <v>5826291.2679956099</v>
      </c>
    </row>
    <row r="36982" spans="1:6">
      <c r="A36982">
        <v>2039</v>
      </c>
      <c r="B36982" t="s">
        <v>1039</v>
      </c>
      <c r="C36982" t="s">
        <v>1022</v>
      </c>
      <c r="D36982" t="s">
        <v>981</v>
      </c>
      <c r="E36982" t="s">
        <v>1015</v>
      </c>
      <c r="F36982" s="86">
        <v>5861282.4325961601</v>
      </c>
    </row>
    <row r="36983" spans="1:6">
      <c r="A36983">
        <v>2040</v>
      </c>
      <c r="B36983" t="s">
        <v>1039</v>
      </c>
      <c r="C36983" t="s">
        <v>1022</v>
      </c>
      <c r="D36983" t="s">
        <v>981</v>
      </c>
      <c r="E36983" t="s">
        <v>1015</v>
      </c>
      <c r="F36983" s="86">
        <v>5895961.8899010802</v>
      </c>
    </row>
    <row r="36984" spans="1:6">
      <c r="A36984">
        <v>2041</v>
      </c>
      <c r="B36984" t="s">
        <v>1039</v>
      </c>
      <c r="C36984" t="s">
        <v>1022</v>
      </c>
      <c r="D36984" t="s">
        <v>981</v>
      </c>
      <c r="E36984" t="s">
        <v>1015</v>
      </c>
      <c r="F36984" s="86">
        <v>5893024.4238881599</v>
      </c>
    </row>
    <row r="36985" spans="1:6">
      <c r="A36985">
        <v>2042</v>
      </c>
      <c r="B36985" t="s">
        <v>1039</v>
      </c>
      <c r="C36985" t="s">
        <v>1022</v>
      </c>
      <c r="D36985" t="s">
        <v>981</v>
      </c>
      <c r="E36985" t="s">
        <v>1015</v>
      </c>
      <c r="F36985" s="86">
        <v>5889864.1230296697</v>
      </c>
    </row>
    <row r="36986" spans="1:6">
      <c r="A36986">
        <v>2043</v>
      </c>
      <c r="B36986" t="s">
        <v>1039</v>
      </c>
      <c r="C36986" t="s">
        <v>1022</v>
      </c>
      <c r="D36986" t="s">
        <v>981</v>
      </c>
      <c r="E36986" t="s">
        <v>1015</v>
      </c>
      <c r="F36986" s="86">
        <v>5884149.8449290898</v>
      </c>
    </row>
    <row r="36987" spans="1:6">
      <c r="A36987">
        <v>2044</v>
      </c>
      <c r="B36987" t="s">
        <v>1039</v>
      </c>
      <c r="C36987" t="s">
        <v>1022</v>
      </c>
      <c r="D36987" t="s">
        <v>981</v>
      </c>
      <c r="E36987" t="s">
        <v>1015</v>
      </c>
      <c r="F36987" s="86">
        <v>5877901.0401465101</v>
      </c>
    </row>
    <row r="36988" spans="1:6">
      <c r="A36988">
        <v>2045</v>
      </c>
      <c r="B36988" t="s">
        <v>1039</v>
      </c>
      <c r="C36988" t="s">
        <v>1022</v>
      </c>
      <c r="D36988" t="s">
        <v>981</v>
      </c>
      <c r="E36988" t="s">
        <v>1015</v>
      </c>
      <c r="F36988" s="86">
        <v>5870089.6740804501</v>
      </c>
    </row>
    <row r="36989" spans="1:6">
      <c r="A36989">
        <v>2046</v>
      </c>
      <c r="B36989" t="s">
        <v>1039</v>
      </c>
      <c r="C36989" t="s">
        <v>1022</v>
      </c>
      <c r="D36989" t="s">
        <v>981</v>
      </c>
      <c r="E36989" t="s">
        <v>1015</v>
      </c>
      <c r="F36989" s="86">
        <v>5862464.1262694402</v>
      </c>
    </row>
    <row r="36990" spans="1:6">
      <c r="A36990">
        <v>2047</v>
      </c>
      <c r="B36990" t="s">
        <v>1039</v>
      </c>
      <c r="C36990" t="s">
        <v>1022</v>
      </c>
      <c r="D36990" t="s">
        <v>981</v>
      </c>
      <c r="E36990" t="s">
        <v>1015</v>
      </c>
      <c r="F36990" s="86">
        <v>5855518.33052212</v>
      </c>
    </row>
    <row r="36991" spans="1:6">
      <c r="A36991">
        <v>2048</v>
      </c>
      <c r="B36991" t="s">
        <v>1039</v>
      </c>
      <c r="C36991" t="s">
        <v>1022</v>
      </c>
      <c r="D36991" t="s">
        <v>981</v>
      </c>
      <c r="E36991" t="s">
        <v>1015</v>
      </c>
      <c r="F36991" s="86">
        <v>5850353.3965089498</v>
      </c>
    </row>
    <row r="36992" spans="1:6">
      <c r="A36992">
        <v>2049</v>
      </c>
      <c r="B36992" t="s">
        <v>1039</v>
      </c>
      <c r="C36992" t="s">
        <v>1022</v>
      </c>
      <c r="D36992" t="s">
        <v>981</v>
      </c>
      <c r="E36992" t="s">
        <v>1015</v>
      </c>
      <c r="F36992" s="86">
        <v>5845119.7583035901</v>
      </c>
    </row>
    <row r="36993" spans="1:6">
      <c r="A36993">
        <v>2050</v>
      </c>
      <c r="B36993" t="s">
        <v>1039</v>
      </c>
      <c r="C36993" t="s">
        <v>1022</v>
      </c>
      <c r="D36993" t="s">
        <v>981</v>
      </c>
      <c r="E36993" t="s">
        <v>1015</v>
      </c>
      <c r="F36993" s="86">
        <v>5840742.7064978797</v>
      </c>
    </row>
    <row r="36994" spans="1:6">
      <c r="A36994">
        <v>2017</v>
      </c>
      <c r="B36994" t="s">
        <v>1040</v>
      </c>
      <c r="C36994" t="s">
        <v>1022</v>
      </c>
      <c r="D36994" t="s">
        <v>981</v>
      </c>
      <c r="E36994" t="s">
        <v>1015</v>
      </c>
      <c r="F36994" s="86">
        <v>7092740.8887678599</v>
      </c>
    </row>
    <row r="36995" spans="1:6">
      <c r="A36995">
        <v>2018</v>
      </c>
      <c r="B36995" t="s">
        <v>1040</v>
      </c>
      <c r="C36995" t="s">
        <v>1022</v>
      </c>
      <c r="D36995" t="s">
        <v>981</v>
      </c>
      <c r="E36995" t="s">
        <v>1015</v>
      </c>
      <c r="F36995" s="86">
        <v>7161308.0461875899</v>
      </c>
    </row>
    <row r="36996" spans="1:6">
      <c r="A36996">
        <v>2019</v>
      </c>
      <c r="B36996" t="s">
        <v>1040</v>
      </c>
      <c r="C36996" t="s">
        <v>1022</v>
      </c>
      <c r="D36996" t="s">
        <v>981</v>
      </c>
      <c r="E36996" t="s">
        <v>1015</v>
      </c>
      <c r="F36996" s="86">
        <v>7158363.0016478496</v>
      </c>
    </row>
    <row r="36997" spans="1:6">
      <c r="A36997">
        <v>2020</v>
      </c>
      <c r="B36997" t="s">
        <v>1040</v>
      </c>
      <c r="C36997" t="s">
        <v>1022</v>
      </c>
      <c r="D36997" t="s">
        <v>981</v>
      </c>
      <c r="E36997" t="s">
        <v>1015</v>
      </c>
      <c r="F36997" s="86">
        <v>7152347.47677451</v>
      </c>
    </row>
    <row r="36998" spans="1:6">
      <c r="A36998">
        <v>2021</v>
      </c>
      <c r="B36998" t="s">
        <v>1040</v>
      </c>
      <c r="C36998" t="s">
        <v>1022</v>
      </c>
      <c r="D36998" t="s">
        <v>981</v>
      </c>
      <c r="E36998" t="s">
        <v>1015</v>
      </c>
      <c r="F36998" s="86">
        <v>7138390.6005119504</v>
      </c>
    </row>
    <row r="36999" spans="1:6">
      <c r="A36999">
        <v>2022</v>
      </c>
      <c r="B36999" t="s">
        <v>1040</v>
      </c>
      <c r="C36999" t="s">
        <v>1022</v>
      </c>
      <c r="D36999" t="s">
        <v>981</v>
      </c>
      <c r="E36999" t="s">
        <v>1015</v>
      </c>
      <c r="F36999" s="86">
        <v>7119212.4392122095</v>
      </c>
    </row>
    <row r="37000" spans="1:6">
      <c r="A37000">
        <v>2023</v>
      </c>
      <c r="B37000" t="s">
        <v>1040</v>
      </c>
      <c r="C37000" t="s">
        <v>1022</v>
      </c>
      <c r="D37000" t="s">
        <v>981</v>
      </c>
      <c r="E37000" t="s">
        <v>1015</v>
      </c>
      <c r="F37000" s="86">
        <v>7092618.0706776297</v>
      </c>
    </row>
    <row r="37001" spans="1:6">
      <c r="A37001">
        <v>2024</v>
      </c>
      <c r="B37001" t="s">
        <v>1040</v>
      </c>
      <c r="C37001" t="s">
        <v>1022</v>
      </c>
      <c r="D37001" t="s">
        <v>981</v>
      </c>
      <c r="E37001" t="s">
        <v>1015</v>
      </c>
      <c r="F37001" s="86">
        <v>7061802.7000205601</v>
      </c>
    </row>
    <row r="37002" spans="1:6">
      <c r="A37002">
        <v>2025</v>
      </c>
      <c r="B37002" t="s">
        <v>1040</v>
      </c>
      <c r="C37002" t="s">
        <v>1022</v>
      </c>
      <c r="D37002" t="s">
        <v>981</v>
      </c>
      <c r="E37002" t="s">
        <v>1015</v>
      </c>
      <c r="F37002" s="86">
        <v>7030369.4853989696</v>
      </c>
    </row>
    <row r="37003" spans="1:6">
      <c r="A37003">
        <v>2026</v>
      </c>
      <c r="B37003" t="s">
        <v>1040</v>
      </c>
      <c r="C37003" t="s">
        <v>1022</v>
      </c>
      <c r="D37003" t="s">
        <v>981</v>
      </c>
      <c r="E37003" t="s">
        <v>1015</v>
      </c>
      <c r="F37003" s="86">
        <v>6998898.8095413102</v>
      </c>
    </row>
    <row r="37004" spans="1:6">
      <c r="A37004">
        <v>2027</v>
      </c>
      <c r="B37004" t="s">
        <v>1040</v>
      </c>
      <c r="C37004" t="s">
        <v>1022</v>
      </c>
      <c r="D37004" t="s">
        <v>981</v>
      </c>
      <c r="E37004" t="s">
        <v>1015</v>
      </c>
      <c r="F37004" s="86">
        <v>6968896.1676681899</v>
      </c>
    </row>
    <row r="37005" spans="1:6">
      <c r="A37005">
        <v>2028</v>
      </c>
      <c r="B37005" t="s">
        <v>1040</v>
      </c>
      <c r="C37005" t="s">
        <v>1022</v>
      </c>
      <c r="D37005" t="s">
        <v>981</v>
      </c>
      <c r="E37005" t="s">
        <v>1015</v>
      </c>
      <c r="F37005" s="86">
        <v>6943623.5894325003</v>
      </c>
    </row>
    <row r="37006" spans="1:6">
      <c r="A37006">
        <v>2029</v>
      </c>
      <c r="B37006" t="s">
        <v>1040</v>
      </c>
      <c r="C37006" t="s">
        <v>1022</v>
      </c>
      <c r="D37006" t="s">
        <v>981</v>
      </c>
      <c r="E37006" t="s">
        <v>1015</v>
      </c>
      <c r="F37006" s="86">
        <v>6913170.1630463796</v>
      </c>
    </row>
    <row r="37007" spans="1:6">
      <c r="A37007">
        <v>2030</v>
      </c>
      <c r="B37007" t="s">
        <v>1040</v>
      </c>
      <c r="C37007" t="s">
        <v>1022</v>
      </c>
      <c r="D37007" t="s">
        <v>981</v>
      </c>
      <c r="E37007" t="s">
        <v>1015</v>
      </c>
      <c r="F37007" s="86">
        <v>6882948.0725894701</v>
      </c>
    </row>
    <row r="37008" spans="1:6">
      <c r="A37008">
        <v>2031</v>
      </c>
      <c r="B37008" t="s">
        <v>1040</v>
      </c>
      <c r="C37008" t="s">
        <v>1022</v>
      </c>
      <c r="D37008" t="s">
        <v>981</v>
      </c>
      <c r="E37008" t="s">
        <v>1015</v>
      </c>
      <c r="F37008" s="86">
        <v>6857360.4943133602</v>
      </c>
    </row>
    <row r="37009" spans="1:6">
      <c r="A37009">
        <v>2032</v>
      </c>
      <c r="B37009" t="s">
        <v>1040</v>
      </c>
      <c r="C37009" t="s">
        <v>1022</v>
      </c>
      <c r="D37009" t="s">
        <v>981</v>
      </c>
      <c r="E37009" t="s">
        <v>1015</v>
      </c>
      <c r="F37009" s="86">
        <v>6832502.1522973003</v>
      </c>
    </row>
    <row r="37010" spans="1:6">
      <c r="A37010">
        <v>2033</v>
      </c>
      <c r="B37010" t="s">
        <v>1040</v>
      </c>
      <c r="C37010" t="s">
        <v>1022</v>
      </c>
      <c r="D37010" t="s">
        <v>981</v>
      </c>
      <c r="E37010" t="s">
        <v>1015</v>
      </c>
      <c r="F37010" s="86">
        <v>6809028.6045950102</v>
      </c>
    </row>
    <row r="37011" spans="1:6">
      <c r="A37011">
        <v>2034</v>
      </c>
      <c r="B37011" t="s">
        <v>1040</v>
      </c>
      <c r="C37011" t="s">
        <v>1022</v>
      </c>
      <c r="D37011" t="s">
        <v>981</v>
      </c>
      <c r="E37011" t="s">
        <v>1015</v>
      </c>
      <c r="F37011" s="86">
        <v>6789446.1126262397</v>
      </c>
    </row>
    <row r="37012" spans="1:6">
      <c r="A37012">
        <v>2035</v>
      </c>
      <c r="B37012" t="s">
        <v>1040</v>
      </c>
      <c r="C37012" t="s">
        <v>1022</v>
      </c>
      <c r="D37012" t="s">
        <v>981</v>
      </c>
      <c r="E37012" t="s">
        <v>1015</v>
      </c>
      <c r="F37012" s="86">
        <v>6775803.7276829202</v>
      </c>
    </row>
    <row r="37013" spans="1:6">
      <c r="A37013">
        <v>2036</v>
      </c>
      <c r="B37013" t="s">
        <v>1040</v>
      </c>
      <c r="C37013" t="s">
        <v>1022</v>
      </c>
      <c r="D37013" t="s">
        <v>981</v>
      </c>
      <c r="E37013" t="s">
        <v>1015</v>
      </c>
      <c r="F37013" s="86">
        <v>6774551.0847187899</v>
      </c>
    </row>
    <row r="37014" spans="1:6">
      <c r="A37014">
        <v>2037</v>
      </c>
      <c r="B37014" t="s">
        <v>1040</v>
      </c>
      <c r="C37014" t="s">
        <v>1022</v>
      </c>
      <c r="D37014" t="s">
        <v>981</v>
      </c>
      <c r="E37014" t="s">
        <v>1015</v>
      </c>
      <c r="F37014" s="86">
        <v>6777114.0903316503</v>
      </c>
    </row>
    <row r="37015" spans="1:6">
      <c r="A37015">
        <v>2038</v>
      </c>
      <c r="B37015" t="s">
        <v>1040</v>
      </c>
      <c r="C37015" t="s">
        <v>1022</v>
      </c>
      <c r="D37015" t="s">
        <v>981</v>
      </c>
      <c r="E37015" t="s">
        <v>1015</v>
      </c>
      <c r="F37015" s="86">
        <v>6787148.2877110103</v>
      </c>
    </row>
    <row r="37016" spans="1:6">
      <c r="A37016">
        <v>2039</v>
      </c>
      <c r="B37016" t="s">
        <v>1040</v>
      </c>
      <c r="C37016" t="s">
        <v>1022</v>
      </c>
      <c r="D37016" t="s">
        <v>981</v>
      </c>
      <c r="E37016" t="s">
        <v>1015</v>
      </c>
      <c r="F37016" s="86">
        <v>6802709.8805272998</v>
      </c>
    </row>
    <row r="37017" spans="1:6">
      <c r="A37017">
        <v>2040</v>
      </c>
      <c r="B37017" t="s">
        <v>1040</v>
      </c>
      <c r="C37017" t="s">
        <v>1022</v>
      </c>
      <c r="D37017" t="s">
        <v>981</v>
      </c>
      <c r="E37017" t="s">
        <v>1015</v>
      </c>
      <c r="F37017" s="86">
        <v>6821402.1276705703</v>
      </c>
    </row>
    <row r="37018" spans="1:6">
      <c r="A37018">
        <v>2041</v>
      </c>
      <c r="B37018" t="s">
        <v>1040</v>
      </c>
      <c r="C37018" t="s">
        <v>1022</v>
      </c>
      <c r="D37018" t="s">
        <v>981</v>
      </c>
      <c r="E37018" t="s">
        <v>1015</v>
      </c>
      <c r="F37018" s="86">
        <v>6802621.57693421</v>
      </c>
    </row>
    <row r="37019" spans="1:6">
      <c r="A37019">
        <v>2042</v>
      </c>
      <c r="B37019" t="s">
        <v>1040</v>
      </c>
      <c r="C37019" t="s">
        <v>1022</v>
      </c>
      <c r="D37019" t="s">
        <v>981</v>
      </c>
      <c r="E37019" t="s">
        <v>1015</v>
      </c>
      <c r="F37019" s="86">
        <v>6785477.0149886096</v>
      </c>
    </row>
    <row r="37020" spans="1:6">
      <c r="A37020">
        <v>2043</v>
      </c>
      <c r="B37020" t="s">
        <v>1040</v>
      </c>
      <c r="C37020" t="s">
        <v>1022</v>
      </c>
      <c r="D37020" t="s">
        <v>981</v>
      </c>
      <c r="E37020" t="s">
        <v>1015</v>
      </c>
      <c r="F37020" s="86">
        <v>6763403.4683207897</v>
      </c>
    </row>
    <row r="37021" spans="1:6">
      <c r="A37021">
        <v>2044</v>
      </c>
      <c r="B37021" t="s">
        <v>1040</v>
      </c>
      <c r="C37021" t="s">
        <v>1022</v>
      </c>
      <c r="D37021" t="s">
        <v>981</v>
      </c>
      <c r="E37021" t="s">
        <v>1015</v>
      </c>
      <c r="F37021" s="86">
        <v>6736980.3329735296</v>
      </c>
    </row>
    <row r="37022" spans="1:6">
      <c r="A37022">
        <v>2045</v>
      </c>
      <c r="B37022" t="s">
        <v>1040</v>
      </c>
      <c r="C37022" t="s">
        <v>1022</v>
      </c>
      <c r="D37022" t="s">
        <v>981</v>
      </c>
      <c r="E37022" t="s">
        <v>1015</v>
      </c>
      <c r="F37022" s="86">
        <v>6706566.1975700604</v>
      </c>
    </row>
    <row r="37023" spans="1:6">
      <c r="A37023">
        <v>2046</v>
      </c>
      <c r="B37023" t="s">
        <v>1040</v>
      </c>
      <c r="C37023" t="s">
        <v>1022</v>
      </c>
      <c r="D37023" t="s">
        <v>981</v>
      </c>
      <c r="E37023" t="s">
        <v>1015</v>
      </c>
      <c r="F37023" s="86">
        <v>6673964.6674825698</v>
      </c>
    </row>
    <row r="37024" spans="1:6">
      <c r="A37024">
        <v>2047</v>
      </c>
      <c r="B37024" t="s">
        <v>1040</v>
      </c>
      <c r="C37024" t="s">
        <v>1022</v>
      </c>
      <c r="D37024" t="s">
        <v>981</v>
      </c>
      <c r="E37024" t="s">
        <v>1015</v>
      </c>
      <c r="F37024" s="86">
        <v>6643119.2727423701</v>
      </c>
    </row>
    <row r="37025" spans="1:6">
      <c r="A37025">
        <v>2048</v>
      </c>
      <c r="B37025" t="s">
        <v>1040</v>
      </c>
      <c r="C37025" t="s">
        <v>1022</v>
      </c>
      <c r="D37025" t="s">
        <v>981</v>
      </c>
      <c r="E37025" t="s">
        <v>1015</v>
      </c>
      <c r="F37025" s="86">
        <v>6611348.16803909</v>
      </c>
    </row>
    <row r="37026" spans="1:6">
      <c r="A37026">
        <v>2049</v>
      </c>
      <c r="B37026" t="s">
        <v>1040</v>
      </c>
      <c r="C37026" t="s">
        <v>1022</v>
      </c>
      <c r="D37026" t="s">
        <v>981</v>
      </c>
      <c r="E37026" t="s">
        <v>1015</v>
      </c>
      <c r="F37026" s="86">
        <v>6580690.5776160797</v>
      </c>
    </row>
    <row r="37027" spans="1:6">
      <c r="A37027">
        <v>2050</v>
      </c>
      <c r="B37027" t="s">
        <v>1040</v>
      </c>
      <c r="C37027" t="s">
        <v>1022</v>
      </c>
      <c r="D37027" t="s">
        <v>981</v>
      </c>
      <c r="E37027" t="s">
        <v>1015</v>
      </c>
      <c r="F37027" s="86">
        <v>6551142.5402656598</v>
      </c>
    </row>
    <row r="37028" spans="1:6">
      <c r="A37028">
        <v>2017</v>
      </c>
      <c r="B37028" t="s">
        <v>1041</v>
      </c>
      <c r="C37028" t="s">
        <v>1022</v>
      </c>
      <c r="D37028" t="s">
        <v>981</v>
      </c>
      <c r="E37028" t="s">
        <v>1015</v>
      </c>
      <c r="F37028" s="86">
        <v>2711831.9659930598</v>
      </c>
    </row>
    <row r="37029" spans="1:6">
      <c r="A37029">
        <v>2018</v>
      </c>
      <c r="B37029" t="s">
        <v>1041</v>
      </c>
      <c r="C37029" t="s">
        <v>1022</v>
      </c>
      <c r="D37029" t="s">
        <v>981</v>
      </c>
      <c r="E37029" t="s">
        <v>1015</v>
      </c>
      <c r="F37029" s="86">
        <v>2786229.3703458002</v>
      </c>
    </row>
    <row r="37030" spans="1:6">
      <c r="A37030">
        <v>2019</v>
      </c>
      <c r="B37030" t="s">
        <v>1041</v>
      </c>
      <c r="C37030" t="s">
        <v>1022</v>
      </c>
      <c r="D37030" t="s">
        <v>981</v>
      </c>
      <c r="E37030" t="s">
        <v>1015</v>
      </c>
      <c r="F37030" s="86">
        <v>2784289.3688304098</v>
      </c>
    </row>
    <row r="37031" spans="1:6">
      <c r="A37031">
        <v>2020</v>
      </c>
      <c r="B37031" t="s">
        <v>1041</v>
      </c>
      <c r="C37031" t="s">
        <v>1022</v>
      </c>
      <c r="D37031" t="s">
        <v>981</v>
      </c>
      <c r="E37031" t="s">
        <v>1015</v>
      </c>
      <c r="F37031" s="86">
        <v>2781287.44080912</v>
      </c>
    </row>
    <row r="37032" spans="1:6">
      <c r="A37032">
        <v>2021</v>
      </c>
      <c r="B37032" t="s">
        <v>1041</v>
      </c>
      <c r="C37032" t="s">
        <v>1022</v>
      </c>
      <c r="D37032" t="s">
        <v>981</v>
      </c>
      <c r="E37032" t="s">
        <v>1015</v>
      </c>
      <c r="F37032" s="86">
        <v>2778445.3184939902</v>
      </c>
    </row>
    <row r="37033" spans="1:6">
      <c r="A37033">
        <v>2022</v>
      </c>
      <c r="B37033" t="s">
        <v>1041</v>
      </c>
      <c r="C37033" t="s">
        <v>1022</v>
      </c>
      <c r="D37033" t="s">
        <v>981</v>
      </c>
      <c r="E37033" t="s">
        <v>1015</v>
      </c>
      <c r="F37033" s="86">
        <v>2773738.2623430602</v>
      </c>
    </row>
    <row r="37034" spans="1:6">
      <c r="A37034">
        <v>2023</v>
      </c>
      <c r="B37034" t="s">
        <v>1041</v>
      </c>
      <c r="C37034" t="s">
        <v>1022</v>
      </c>
      <c r="D37034" t="s">
        <v>981</v>
      </c>
      <c r="E37034" t="s">
        <v>1015</v>
      </c>
      <c r="F37034" s="86">
        <v>2767383.4560600198</v>
      </c>
    </row>
    <row r="37035" spans="1:6">
      <c r="A37035">
        <v>2024</v>
      </c>
      <c r="B37035" t="s">
        <v>1041</v>
      </c>
      <c r="C37035" t="s">
        <v>1022</v>
      </c>
      <c r="D37035" t="s">
        <v>981</v>
      </c>
      <c r="E37035" t="s">
        <v>1015</v>
      </c>
      <c r="F37035" s="86">
        <v>2762423.7172268098</v>
      </c>
    </row>
    <row r="37036" spans="1:6">
      <c r="A37036">
        <v>2025</v>
      </c>
      <c r="B37036" t="s">
        <v>1041</v>
      </c>
      <c r="C37036" t="s">
        <v>1022</v>
      </c>
      <c r="D37036" t="s">
        <v>981</v>
      </c>
      <c r="E37036" t="s">
        <v>1015</v>
      </c>
      <c r="F37036" s="86">
        <v>2757946.3298989399</v>
      </c>
    </row>
    <row r="37037" spans="1:6">
      <c r="A37037">
        <v>2026</v>
      </c>
      <c r="B37037" t="s">
        <v>1041</v>
      </c>
      <c r="C37037" t="s">
        <v>1022</v>
      </c>
      <c r="D37037" t="s">
        <v>981</v>
      </c>
      <c r="E37037" t="s">
        <v>1015</v>
      </c>
      <c r="F37037" s="86">
        <v>2752582.93452108</v>
      </c>
    </row>
    <row r="37038" spans="1:6">
      <c r="A37038">
        <v>2027</v>
      </c>
      <c r="B37038" t="s">
        <v>1041</v>
      </c>
      <c r="C37038" t="s">
        <v>1022</v>
      </c>
      <c r="D37038" t="s">
        <v>981</v>
      </c>
      <c r="E37038" t="s">
        <v>1015</v>
      </c>
      <c r="F37038" s="86">
        <v>2749787.3445872399</v>
      </c>
    </row>
    <row r="37039" spans="1:6">
      <c r="A37039">
        <v>2028</v>
      </c>
      <c r="B37039" t="s">
        <v>1041</v>
      </c>
      <c r="C37039" t="s">
        <v>1022</v>
      </c>
      <c r="D37039" t="s">
        <v>981</v>
      </c>
      <c r="E37039" t="s">
        <v>1015</v>
      </c>
      <c r="F37039" s="86">
        <v>2747579.9824954602</v>
      </c>
    </row>
    <row r="37040" spans="1:6">
      <c r="A37040">
        <v>2029</v>
      </c>
      <c r="B37040" t="s">
        <v>1041</v>
      </c>
      <c r="C37040" t="s">
        <v>1022</v>
      </c>
      <c r="D37040" t="s">
        <v>981</v>
      </c>
      <c r="E37040" t="s">
        <v>1015</v>
      </c>
      <c r="F37040" s="86">
        <v>2743606.3668640102</v>
      </c>
    </row>
    <row r="37041" spans="1:6">
      <c r="A37041">
        <v>2030</v>
      </c>
      <c r="B37041" t="s">
        <v>1041</v>
      </c>
      <c r="C37041" t="s">
        <v>1022</v>
      </c>
      <c r="D37041" t="s">
        <v>981</v>
      </c>
      <c r="E37041" t="s">
        <v>1015</v>
      </c>
      <c r="F37041" s="86">
        <v>2741624.6990821701</v>
      </c>
    </row>
    <row r="37042" spans="1:6">
      <c r="A37042">
        <v>2031</v>
      </c>
      <c r="B37042" t="s">
        <v>1041</v>
      </c>
      <c r="C37042" t="s">
        <v>1022</v>
      </c>
      <c r="D37042" t="s">
        <v>981</v>
      </c>
      <c r="E37042" t="s">
        <v>1015</v>
      </c>
      <c r="F37042" s="86">
        <v>2740706.3989129202</v>
      </c>
    </row>
    <row r="37043" spans="1:6">
      <c r="A37043">
        <v>2032</v>
      </c>
      <c r="B37043" t="s">
        <v>1041</v>
      </c>
      <c r="C37043" t="s">
        <v>1022</v>
      </c>
      <c r="D37043" t="s">
        <v>981</v>
      </c>
      <c r="E37043" t="s">
        <v>1015</v>
      </c>
      <c r="F37043" s="86">
        <v>2741271.66447085</v>
      </c>
    </row>
    <row r="37044" spans="1:6">
      <c r="A37044">
        <v>2033</v>
      </c>
      <c r="B37044" t="s">
        <v>1041</v>
      </c>
      <c r="C37044" t="s">
        <v>1022</v>
      </c>
      <c r="D37044" t="s">
        <v>981</v>
      </c>
      <c r="E37044" t="s">
        <v>1015</v>
      </c>
      <c r="F37044" s="86">
        <v>2742185.6331331902</v>
      </c>
    </row>
    <row r="37045" spans="1:6">
      <c r="A37045">
        <v>2034</v>
      </c>
      <c r="B37045" t="s">
        <v>1041</v>
      </c>
      <c r="C37045" t="s">
        <v>1022</v>
      </c>
      <c r="D37045" t="s">
        <v>981</v>
      </c>
      <c r="E37045" t="s">
        <v>1015</v>
      </c>
      <c r="F37045" s="86">
        <v>2745691.8311026799</v>
      </c>
    </row>
    <row r="37046" spans="1:6">
      <c r="A37046">
        <v>2035</v>
      </c>
      <c r="B37046" t="s">
        <v>1041</v>
      </c>
      <c r="C37046" t="s">
        <v>1022</v>
      </c>
      <c r="D37046" t="s">
        <v>981</v>
      </c>
      <c r="E37046" t="s">
        <v>1015</v>
      </c>
      <c r="F37046" s="86">
        <v>2750269.3814983498</v>
      </c>
    </row>
    <row r="37047" spans="1:6">
      <c r="A37047">
        <v>2036</v>
      </c>
      <c r="B37047" t="s">
        <v>1041</v>
      </c>
      <c r="C37047" t="s">
        <v>1022</v>
      </c>
      <c r="D37047" t="s">
        <v>981</v>
      </c>
      <c r="E37047" t="s">
        <v>1015</v>
      </c>
      <c r="F37047" s="86">
        <v>2759625.9091078299</v>
      </c>
    </row>
    <row r="37048" spans="1:6">
      <c r="A37048">
        <v>2037</v>
      </c>
      <c r="B37048" t="s">
        <v>1041</v>
      </c>
      <c r="C37048" t="s">
        <v>1022</v>
      </c>
      <c r="D37048" t="s">
        <v>981</v>
      </c>
      <c r="E37048" t="s">
        <v>1015</v>
      </c>
      <c r="F37048" s="86">
        <v>2771365.0926567502</v>
      </c>
    </row>
    <row r="37049" spans="1:6">
      <c r="A37049">
        <v>2038</v>
      </c>
      <c r="B37049" t="s">
        <v>1041</v>
      </c>
      <c r="C37049" t="s">
        <v>1022</v>
      </c>
      <c r="D37049" t="s">
        <v>981</v>
      </c>
      <c r="E37049" t="s">
        <v>1015</v>
      </c>
      <c r="F37049" s="86">
        <v>2784879.37216212</v>
      </c>
    </row>
    <row r="37050" spans="1:6">
      <c r="A37050">
        <v>2039</v>
      </c>
      <c r="B37050" t="s">
        <v>1041</v>
      </c>
      <c r="C37050" t="s">
        <v>1022</v>
      </c>
      <c r="D37050" t="s">
        <v>981</v>
      </c>
      <c r="E37050" t="s">
        <v>1015</v>
      </c>
      <c r="F37050" s="86">
        <v>2798768.8998764199</v>
      </c>
    </row>
    <row r="37051" spans="1:6">
      <c r="A37051">
        <v>2040</v>
      </c>
      <c r="B37051" t="s">
        <v>1041</v>
      </c>
      <c r="C37051" t="s">
        <v>1022</v>
      </c>
      <c r="D37051" t="s">
        <v>981</v>
      </c>
      <c r="E37051" t="s">
        <v>1015</v>
      </c>
      <c r="F37051" s="86">
        <v>2811862.0356582501</v>
      </c>
    </row>
    <row r="37052" spans="1:6">
      <c r="A37052">
        <v>2041</v>
      </c>
      <c r="B37052" t="s">
        <v>1041</v>
      </c>
      <c r="C37052" t="s">
        <v>1022</v>
      </c>
      <c r="D37052" t="s">
        <v>981</v>
      </c>
      <c r="E37052" t="s">
        <v>1015</v>
      </c>
      <c r="F37052" s="86">
        <v>2832175.4748609099</v>
      </c>
    </row>
    <row r="37053" spans="1:6">
      <c r="A37053">
        <v>2042</v>
      </c>
      <c r="B37053" t="s">
        <v>1041</v>
      </c>
      <c r="C37053" t="s">
        <v>1022</v>
      </c>
      <c r="D37053" t="s">
        <v>981</v>
      </c>
      <c r="E37053" t="s">
        <v>1015</v>
      </c>
      <c r="F37053" s="86">
        <v>2851039.5335907401</v>
      </c>
    </row>
    <row r="37054" spans="1:6">
      <c r="A37054">
        <v>2043</v>
      </c>
      <c r="B37054" t="s">
        <v>1041</v>
      </c>
      <c r="C37054" t="s">
        <v>1022</v>
      </c>
      <c r="D37054" t="s">
        <v>981</v>
      </c>
      <c r="E37054" t="s">
        <v>1015</v>
      </c>
      <c r="F37054" s="86">
        <v>2868043.4384056702</v>
      </c>
    </row>
    <row r="37055" spans="1:6">
      <c r="A37055">
        <v>2044</v>
      </c>
      <c r="B37055" t="s">
        <v>1041</v>
      </c>
      <c r="C37055" t="s">
        <v>1022</v>
      </c>
      <c r="D37055" t="s">
        <v>981</v>
      </c>
      <c r="E37055" t="s">
        <v>1015</v>
      </c>
      <c r="F37055" s="86">
        <v>2883332.83998188</v>
      </c>
    </row>
    <row r="37056" spans="1:6">
      <c r="A37056">
        <v>2045</v>
      </c>
      <c r="B37056" t="s">
        <v>1041</v>
      </c>
      <c r="C37056" t="s">
        <v>1022</v>
      </c>
      <c r="D37056" t="s">
        <v>981</v>
      </c>
      <c r="E37056" t="s">
        <v>1015</v>
      </c>
      <c r="F37056" s="86">
        <v>2897529.1232269099</v>
      </c>
    </row>
    <row r="37057" spans="1:6">
      <c r="A37057">
        <v>2046</v>
      </c>
      <c r="B37057" t="s">
        <v>1041</v>
      </c>
      <c r="C37057" t="s">
        <v>1022</v>
      </c>
      <c r="D37057" t="s">
        <v>981</v>
      </c>
      <c r="E37057" t="s">
        <v>1015</v>
      </c>
      <c r="F37057" s="86">
        <v>2909760.4467159701</v>
      </c>
    </row>
    <row r="37058" spans="1:6">
      <c r="A37058">
        <v>2047</v>
      </c>
      <c r="B37058" t="s">
        <v>1041</v>
      </c>
      <c r="C37058" t="s">
        <v>1022</v>
      </c>
      <c r="D37058" t="s">
        <v>981</v>
      </c>
      <c r="E37058" t="s">
        <v>1015</v>
      </c>
      <c r="F37058" s="86">
        <v>2923485.4206401999</v>
      </c>
    </row>
    <row r="37059" spans="1:6">
      <c r="A37059">
        <v>2048</v>
      </c>
      <c r="B37059" t="s">
        <v>1041</v>
      </c>
      <c r="C37059" t="s">
        <v>1022</v>
      </c>
      <c r="D37059" t="s">
        <v>981</v>
      </c>
      <c r="E37059" t="s">
        <v>1015</v>
      </c>
      <c r="F37059" s="86">
        <v>2937457.1048459299</v>
      </c>
    </row>
    <row r="37060" spans="1:6">
      <c r="A37060">
        <v>2049</v>
      </c>
      <c r="B37060" t="s">
        <v>1041</v>
      </c>
      <c r="C37060" t="s">
        <v>1022</v>
      </c>
      <c r="D37060" t="s">
        <v>981</v>
      </c>
      <c r="E37060" t="s">
        <v>1015</v>
      </c>
      <c r="F37060" s="86">
        <v>2951673.7554605901</v>
      </c>
    </row>
    <row r="37061" spans="1:6">
      <c r="A37061">
        <v>2050</v>
      </c>
      <c r="B37061" t="s">
        <v>1041</v>
      </c>
      <c r="C37061" t="s">
        <v>1022</v>
      </c>
      <c r="D37061" t="s">
        <v>981</v>
      </c>
      <c r="E37061" t="s">
        <v>1015</v>
      </c>
      <c r="F37061" s="86">
        <v>2966217.0783526399</v>
      </c>
    </row>
    <row r="37062" spans="1:6">
      <c r="A37062">
        <v>2017</v>
      </c>
      <c r="B37062" t="s">
        <v>1042</v>
      </c>
      <c r="C37062" t="s">
        <v>1022</v>
      </c>
      <c r="D37062" t="s">
        <v>981</v>
      </c>
      <c r="E37062" t="s">
        <v>1015</v>
      </c>
      <c r="F37062" s="86">
        <v>5033057.6108923797</v>
      </c>
    </row>
    <row r="37063" spans="1:6">
      <c r="A37063">
        <v>2018</v>
      </c>
      <c r="B37063" t="s">
        <v>1042</v>
      </c>
      <c r="C37063" t="s">
        <v>1022</v>
      </c>
      <c r="D37063" t="s">
        <v>981</v>
      </c>
      <c r="E37063" t="s">
        <v>1015</v>
      </c>
      <c r="F37063" s="86">
        <v>4924535.93464367</v>
      </c>
    </row>
    <row r="37064" spans="1:6">
      <c r="A37064">
        <v>2019</v>
      </c>
      <c r="B37064" t="s">
        <v>1042</v>
      </c>
      <c r="C37064" t="s">
        <v>1022</v>
      </c>
      <c r="D37064" t="s">
        <v>981</v>
      </c>
      <c r="E37064" t="s">
        <v>1015</v>
      </c>
      <c r="F37064" s="86">
        <v>4947000.9490769003</v>
      </c>
    </row>
    <row r="37065" spans="1:6">
      <c r="A37065">
        <v>2020</v>
      </c>
      <c r="B37065" t="s">
        <v>1042</v>
      </c>
      <c r="C37065" t="s">
        <v>1022</v>
      </c>
      <c r="D37065" t="s">
        <v>981</v>
      </c>
      <c r="E37065" t="s">
        <v>1015</v>
      </c>
      <c r="F37065" s="86">
        <v>4966686.5019461596</v>
      </c>
    </row>
    <row r="37066" spans="1:6">
      <c r="A37066">
        <v>2021</v>
      </c>
      <c r="B37066" t="s">
        <v>1042</v>
      </c>
      <c r="C37066" t="s">
        <v>1022</v>
      </c>
      <c r="D37066" t="s">
        <v>981</v>
      </c>
      <c r="E37066" t="s">
        <v>1015</v>
      </c>
      <c r="F37066" s="86">
        <v>4982958.4860504102</v>
      </c>
    </row>
    <row r="37067" spans="1:6">
      <c r="A37067">
        <v>2022</v>
      </c>
      <c r="B37067" t="s">
        <v>1042</v>
      </c>
      <c r="C37067" t="s">
        <v>1022</v>
      </c>
      <c r="D37067" t="s">
        <v>981</v>
      </c>
      <c r="E37067" t="s">
        <v>1015</v>
      </c>
      <c r="F37067" s="86">
        <v>4993298.5627097096</v>
      </c>
    </row>
    <row r="37068" spans="1:6">
      <c r="A37068">
        <v>2023</v>
      </c>
      <c r="B37068" t="s">
        <v>1042</v>
      </c>
      <c r="C37068" t="s">
        <v>1022</v>
      </c>
      <c r="D37068" t="s">
        <v>981</v>
      </c>
      <c r="E37068" t="s">
        <v>1015</v>
      </c>
      <c r="F37068" s="86">
        <v>5001924.9449924501</v>
      </c>
    </row>
    <row r="37069" spans="1:6">
      <c r="A37069">
        <v>2024</v>
      </c>
      <c r="B37069" t="s">
        <v>1042</v>
      </c>
      <c r="C37069" t="s">
        <v>1022</v>
      </c>
      <c r="D37069" t="s">
        <v>981</v>
      </c>
      <c r="E37069" t="s">
        <v>1015</v>
      </c>
      <c r="F37069" s="86">
        <v>5006968.2239418495</v>
      </c>
    </row>
    <row r="37070" spans="1:6">
      <c r="A37070">
        <v>2025</v>
      </c>
      <c r="B37070" t="s">
        <v>1042</v>
      </c>
      <c r="C37070" t="s">
        <v>1022</v>
      </c>
      <c r="D37070" t="s">
        <v>981</v>
      </c>
      <c r="E37070" t="s">
        <v>1015</v>
      </c>
      <c r="F37070" s="86">
        <v>5012237.6914722696</v>
      </c>
    </row>
    <row r="37071" spans="1:6">
      <c r="A37071">
        <v>2026</v>
      </c>
      <c r="B37071" t="s">
        <v>1042</v>
      </c>
      <c r="C37071" t="s">
        <v>1022</v>
      </c>
      <c r="D37071" t="s">
        <v>981</v>
      </c>
      <c r="E37071" t="s">
        <v>1015</v>
      </c>
      <c r="F37071" s="86">
        <v>5019261.7317293799</v>
      </c>
    </row>
    <row r="37072" spans="1:6">
      <c r="A37072">
        <v>2027</v>
      </c>
      <c r="B37072" t="s">
        <v>1042</v>
      </c>
      <c r="C37072" t="s">
        <v>1022</v>
      </c>
      <c r="D37072" t="s">
        <v>981</v>
      </c>
      <c r="E37072" t="s">
        <v>1015</v>
      </c>
      <c r="F37072" s="86">
        <v>5031416.4656930501</v>
      </c>
    </row>
    <row r="37073" spans="1:6">
      <c r="A37073">
        <v>2028</v>
      </c>
      <c r="B37073" t="s">
        <v>1042</v>
      </c>
      <c r="C37073" t="s">
        <v>1022</v>
      </c>
      <c r="D37073" t="s">
        <v>981</v>
      </c>
      <c r="E37073" t="s">
        <v>1015</v>
      </c>
      <c r="F37073" s="86">
        <v>5046302.9046488302</v>
      </c>
    </row>
    <row r="37074" spans="1:6">
      <c r="A37074">
        <v>2029</v>
      </c>
      <c r="B37074" t="s">
        <v>1042</v>
      </c>
      <c r="C37074" t="s">
        <v>1022</v>
      </c>
      <c r="D37074" t="s">
        <v>981</v>
      </c>
      <c r="E37074" t="s">
        <v>1015</v>
      </c>
      <c r="F37074" s="86">
        <v>5066997.3230495704</v>
      </c>
    </row>
    <row r="37075" spans="1:6">
      <c r="A37075">
        <v>2030</v>
      </c>
      <c r="B37075" t="s">
        <v>1042</v>
      </c>
      <c r="C37075" t="s">
        <v>1022</v>
      </c>
      <c r="D37075" t="s">
        <v>981</v>
      </c>
      <c r="E37075" t="s">
        <v>1015</v>
      </c>
      <c r="F37075" s="86">
        <v>5093008.0103193503</v>
      </c>
    </row>
    <row r="37076" spans="1:6">
      <c r="A37076">
        <v>2031</v>
      </c>
      <c r="B37076" t="s">
        <v>1042</v>
      </c>
      <c r="C37076" t="s">
        <v>1022</v>
      </c>
      <c r="D37076" t="s">
        <v>981</v>
      </c>
      <c r="E37076" t="s">
        <v>1015</v>
      </c>
      <c r="F37076" s="86">
        <v>5129091.41862287</v>
      </c>
    </row>
    <row r="37077" spans="1:6">
      <c r="A37077">
        <v>2032</v>
      </c>
      <c r="B37077" t="s">
        <v>1042</v>
      </c>
      <c r="C37077" t="s">
        <v>1022</v>
      </c>
      <c r="D37077" t="s">
        <v>981</v>
      </c>
      <c r="E37077" t="s">
        <v>1015</v>
      </c>
      <c r="F37077" s="86">
        <v>5171548.0058775702</v>
      </c>
    </row>
    <row r="37078" spans="1:6">
      <c r="A37078">
        <v>2033</v>
      </c>
      <c r="B37078" t="s">
        <v>1042</v>
      </c>
      <c r="C37078" t="s">
        <v>1022</v>
      </c>
      <c r="D37078" t="s">
        <v>981</v>
      </c>
      <c r="E37078" t="s">
        <v>1015</v>
      </c>
      <c r="F37078" s="86">
        <v>5221688.61147941</v>
      </c>
    </row>
    <row r="37079" spans="1:6">
      <c r="A37079">
        <v>2034</v>
      </c>
      <c r="B37079" t="s">
        <v>1042</v>
      </c>
      <c r="C37079" t="s">
        <v>1022</v>
      </c>
      <c r="D37079" t="s">
        <v>981</v>
      </c>
      <c r="E37079" t="s">
        <v>1015</v>
      </c>
      <c r="F37079" s="86">
        <v>5277402.7086429195</v>
      </c>
    </row>
    <row r="37080" spans="1:6">
      <c r="A37080">
        <v>2035</v>
      </c>
      <c r="B37080" t="s">
        <v>1042</v>
      </c>
      <c r="C37080" t="s">
        <v>1022</v>
      </c>
      <c r="D37080" t="s">
        <v>981</v>
      </c>
      <c r="E37080" t="s">
        <v>1015</v>
      </c>
      <c r="F37080" s="86">
        <v>5341207.6888868697</v>
      </c>
    </row>
    <row r="37081" spans="1:6">
      <c r="A37081">
        <v>2036</v>
      </c>
      <c r="B37081" t="s">
        <v>1042</v>
      </c>
      <c r="C37081" t="s">
        <v>1022</v>
      </c>
      <c r="D37081" t="s">
        <v>981</v>
      </c>
      <c r="E37081" t="s">
        <v>1015</v>
      </c>
      <c r="F37081" s="86">
        <v>5409650.0711839302</v>
      </c>
    </row>
    <row r="37082" spans="1:6">
      <c r="A37082">
        <v>2037</v>
      </c>
      <c r="B37082" t="s">
        <v>1042</v>
      </c>
      <c r="C37082" t="s">
        <v>1022</v>
      </c>
      <c r="D37082" t="s">
        <v>981</v>
      </c>
      <c r="E37082" t="s">
        <v>1015</v>
      </c>
      <c r="F37082" s="86">
        <v>5483759.6167320702</v>
      </c>
    </row>
    <row r="37083" spans="1:6">
      <c r="A37083">
        <v>2038</v>
      </c>
      <c r="B37083" t="s">
        <v>1042</v>
      </c>
      <c r="C37083" t="s">
        <v>1022</v>
      </c>
      <c r="D37083" t="s">
        <v>981</v>
      </c>
      <c r="E37083" t="s">
        <v>1015</v>
      </c>
      <c r="F37083" s="86">
        <v>5563985.4361137496</v>
      </c>
    </row>
    <row r="37084" spans="1:6">
      <c r="A37084">
        <v>2039</v>
      </c>
      <c r="B37084" t="s">
        <v>1042</v>
      </c>
      <c r="C37084" t="s">
        <v>1022</v>
      </c>
      <c r="D37084" t="s">
        <v>981</v>
      </c>
      <c r="E37084" t="s">
        <v>1015</v>
      </c>
      <c r="F37084" s="86">
        <v>5647792.5544992704</v>
      </c>
    </row>
    <row r="37085" spans="1:6">
      <c r="A37085">
        <v>2040</v>
      </c>
      <c r="B37085" t="s">
        <v>1042</v>
      </c>
      <c r="C37085" t="s">
        <v>1022</v>
      </c>
      <c r="D37085" t="s">
        <v>981</v>
      </c>
      <c r="E37085" t="s">
        <v>1015</v>
      </c>
      <c r="F37085" s="86">
        <v>5737784.9200441297</v>
      </c>
    </row>
    <row r="37086" spans="1:6">
      <c r="A37086">
        <v>2041</v>
      </c>
      <c r="B37086" t="s">
        <v>1042</v>
      </c>
      <c r="C37086" t="s">
        <v>1022</v>
      </c>
      <c r="D37086" t="s">
        <v>981</v>
      </c>
      <c r="E37086" t="s">
        <v>1015</v>
      </c>
      <c r="F37086" s="86">
        <v>5768860.6625882098</v>
      </c>
    </row>
    <row r="37087" spans="1:6">
      <c r="A37087">
        <v>2042</v>
      </c>
      <c r="B37087" t="s">
        <v>1042</v>
      </c>
      <c r="C37087" t="s">
        <v>1022</v>
      </c>
      <c r="D37087" t="s">
        <v>981</v>
      </c>
      <c r="E37087" t="s">
        <v>1015</v>
      </c>
      <c r="F37087" s="86">
        <v>5801455.1442759903</v>
      </c>
    </row>
    <row r="37088" spans="1:6">
      <c r="A37088">
        <v>2043</v>
      </c>
      <c r="B37088" t="s">
        <v>1042</v>
      </c>
      <c r="C37088" t="s">
        <v>1022</v>
      </c>
      <c r="D37088" t="s">
        <v>981</v>
      </c>
      <c r="E37088" t="s">
        <v>1015</v>
      </c>
      <c r="F37088" s="86">
        <v>5836669.9108611196</v>
      </c>
    </row>
    <row r="37089" spans="1:6">
      <c r="A37089">
        <v>2044</v>
      </c>
      <c r="B37089" t="s">
        <v>1042</v>
      </c>
      <c r="C37089" t="s">
        <v>1022</v>
      </c>
      <c r="D37089" t="s">
        <v>981</v>
      </c>
      <c r="E37089" t="s">
        <v>1015</v>
      </c>
      <c r="F37089" s="86">
        <v>5872864.4864302799</v>
      </c>
    </row>
    <row r="37090" spans="1:6">
      <c r="A37090">
        <v>2045</v>
      </c>
      <c r="B37090" t="s">
        <v>1042</v>
      </c>
      <c r="C37090" t="s">
        <v>1022</v>
      </c>
      <c r="D37090" t="s">
        <v>981</v>
      </c>
      <c r="E37090" t="s">
        <v>1015</v>
      </c>
      <c r="F37090" s="86">
        <v>5909679.7807213599</v>
      </c>
    </row>
    <row r="37091" spans="1:6">
      <c r="A37091">
        <v>2046</v>
      </c>
      <c r="B37091" t="s">
        <v>1042</v>
      </c>
      <c r="C37091" t="s">
        <v>1022</v>
      </c>
      <c r="D37091" t="s">
        <v>981</v>
      </c>
      <c r="E37091" t="s">
        <v>1015</v>
      </c>
      <c r="F37091" s="86">
        <v>5946990.20790252</v>
      </c>
    </row>
    <row r="37092" spans="1:6">
      <c r="A37092">
        <v>2047</v>
      </c>
      <c r="B37092" t="s">
        <v>1042</v>
      </c>
      <c r="C37092" t="s">
        <v>1022</v>
      </c>
      <c r="D37092" t="s">
        <v>981</v>
      </c>
      <c r="E37092" t="s">
        <v>1015</v>
      </c>
      <c r="F37092" s="86">
        <v>5984589.0646578902</v>
      </c>
    </row>
    <row r="37093" spans="1:6">
      <c r="A37093">
        <v>2048</v>
      </c>
      <c r="B37093" t="s">
        <v>1042</v>
      </c>
      <c r="C37093" t="s">
        <v>1022</v>
      </c>
      <c r="D37093" t="s">
        <v>981</v>
      </c>
      <c r="E37093" t="s">
        <v>1015</v>
      </c>
      <c r="F37093" s="86">
        <v>6020934.33590429</v>
      </c>
    </row>
    <row r="37094" spans="1:6">
      <c r="A37094">
        <v>2049</v>
      </c>
      <c r="B37094" t="s">
        <v>1042</v>
      </c>
      <c r="C37094" t="s">
        <v>1022</v>
      </c>
      <c r="D37094" t="s">
        <v>981</v>
      </c>
      <c r="E37094" t="s">
        <v>1015</v>
      </c>
      <c r="F37094" s="86">
        <v>6057300.8248329703</v>
      </c>
    </row>
    <row r="37095" spans="1:6">
      <c r="A37095">
        <v>2050</v>
      </c>
      <c r="B37095" t="s">
        <v>1042</v>
      </c>
      <c r="C37095" t="s">
        <v>1022</v>
      </c>
      <c r="D37095" t="s">
        <v>981</v>
      </c>
      <c r="E37095" t="s">
        <v>1015</v>
      </c>
      <c r="F37095" s="86">
        <v>6091832.0758818705</v>
      </c>
    </row>
    <row r="37096" spans="1:6">
      <c r="A37096">
        <v>2017</v>
      </c>
      <c r="B37096" t="s">
        <v>1043</v>
      </c>
      <c r="C37096" t="s">
        <v>1022</v>
      </c>
      <c r="D37096" t="s">
        <v>981</v>
      </c>
      <c r="E37096" t="s">
        <v>1015</v>
      </c>
      <c r="F37096" s="86">
        <v>9940941.5112345796</v>
      </c>
    </row>
    <row r="37097" spans="1:6">
      <c r="A37097">
        <v>2018</v>
      </c>
      <c r="B37097" t="s">
        <v>1043</v>
      </c>
      <c r="C37097" t="s">
        <v>1022</v>
      </c>
      <c r="D37097" t="s">
        <v>981</v>
      </c>
      <c r="E37097" t="s">
        <v>1015</v>
      </c>
      <c r="F37097" s="86">
        <v>9891164.9628318399</v>
      </c>
    </row>
    <row r="37098" spans="1:6">
      <c r="A37098">
        <v>2019</v>
      </c>
      <c r="B37098" t="s">
        <v>1043</v>
      </c>
      <c r="C37098" t="s">
        <v>1022</v>
      </c>
      <c r="D37098" t="s">
        <v>981</v>
      </c>
      <c r="E37098" t="s">
        <v>1015</v>
      </c>
      <c r="F37098" s="86">
        <v>9871343.8531704508</v>
      </c>
    </row>
    <row r="37099" spans="1:6">
      <c r="A37099">
        <v>2020</v>
      </c>
      <c r="B37099" t="s">
        <v>1043</v>
      </c>
      <c r="C37099" t="s">
        <v>1022</v>
      </c>
      <c r="D37099" t="s">
        <v>981</v>
      </c>
      <c r="E37099" t="s">
        <v>1015</v>
      </c>
      <c r="F37099" s="86">
        <v>9849547.9275642503</v>
      </c>
    </row>
    <row r="37100" spans="1:6">
      <c r="A37100">
        <v>2021</v>
      </c>
      <c r="B37100" t="s">
        <v>1043</v>
      </c>
      <c r="C37100" t="s">
        <v>1022</v>
      </c>
      <c r="D37100" t="s">
        <v>981</v>
      </c>
      <c r="E37100" t="s">
        <v>1015</v>
      </c>
      <c r="F37100" s="86">
        <v>9822226.3163357005</v>
      </c>
    </row>
    <row r="37101" spans="1:6">
      <c r="A37101">
        <v>2022</v>
      </c>
      <c r="B37101" t="s">
        <v>1043</v>
      </c>
      <c r="C37101" t="s">
        <v>1022</v>
      </c>
      <c r="D37101" t="s">
        <v>981</v>
      </c>
      <c r="E37101" t="s">
        <v>1015</v>
      </c>
      <c r="F37101" s="86">
        <v>9784471.1881146897</v>
      </c>
    </row>
    <row r="37102" spans="1:6">
      <c r="A37102">
        <v>2023</v>
      </c>
      <c r="B37102" t="s">
        <v>1043</v>
      </c>
      <c r="C37102" t="s">
        <v>1022</v>
      </c>
      <c r="D37102" t="s">
        <v>981</v>
      </c>
      <c r="E37102" t="s">
        <v>1015</v>
      </c>
      <c r="F37102" s="86">
        <v>9742563.6346857995</v>
      </c>
    </row>
    <row r="37103" spans="1:6">
      <c r="A37103">
        <v>2024</v>
      </c>
      <c r="B37103" t="s">
        <v>1043</v>
      </c>
      <c r="C37103" t="s">
        <v>1022</v>
      </c>
      <c r="D37103" t="s">
        <v>981</v>
      </c>
      <c r="E37103" t="s">
        <v>1015</v>
      </c>
      <c r="F37103" s="86">
        <v>9697525.4904577993</v>
      </c>
    </row>
    <row r="37104" spans="1:6">
      <c r="A37104">
        <v>2025</v>
      </c>
      <c r="B37104" t="s">
        <v>1043</v>
      </c>
      <c r="C37104" t="s">
        <v>1022</v>
      </c>
      <c r="D37104" t="s">
        <v>981</v>
      </c>
      <c r="E37104" t="s">
        <v>1015</v>
      </c>
      <c r="F37104" s="86">
        <v>9648216.0993699897</v>
      </c>
    </row>
    <row r="37105" spans="1:6">
      <c r="A37105">
        <v>2026</v>
      </c>
      <c r="B37105" t="s">
        <v>1043</v>
      </c>
      <c r="C37105" t="s">
        <v>1022</v>
      </c>
      <c r="D37105" t="s">
        <v>981</v>
      </c>
      <c r="E37105" t="s">
        <v>1015</v>
      </c>
      <c r="F37105" s="86">
        <v>9602364.6696698908</v>
      </c>
    </row>
    <row r="37106" spans="1:6">
      <c r="A37106">
        <v>2027</v>
      </c>
      <c r="B37106" t="s">
        <v>1043</v>
      </c>
      <c r="C37106" t="s">
        <v>1022</v>
      </c>
      <c r="D37106" t="s">
        <v>981</v>
      </c>
      <c r="E37106" t="s">
        <v>1015</v>
      </c>
      <c r="F37106" s="86">
        <v>9560951.3315619398</v>
      </c>
    </row>
    <row r="37107" spans="1:6">
      <c r="A37107">
        <v>2028</v>
      </c>
      <c r="B37107" t="s">
        <v>1043</v>
      </c>
      <c r="C37107" t="s">
        <v>1022</v>
      </c>
      <c r="D37107" t="s">
        <v>981</v>
      </c>
      <c r="E37107" t="s">
        <v>1015</v>
      </c>
      <c r="F37107" s="86">
        <v>9513939.3314553406</v>
      </c>
    </row>
    <row r="37108" spans="1:6">
      <c r="A37108">
        <v>2029</v>
      </c>
      <c r="B37108" t="s">
        <v>1043</v>
      </c>
      <c r="C37108" t="s">
        <v>1022</v>
      </c>
      <c r="D37108" t="s">
        <v>981</v>
      </c>
      <c r="E37108" t="s">
        <v>1015</v>
      </c>
      <c r="F37108" s="86">
        <v>9472006.6414792892</v>
      </c>
    </row>
    <row r="37109" spans="1:6">
      <c r="A37109">
        <v>2030</v>
      </c>
      <c r="B37109" t="s">
        <v>1043</v>
      </c>
      <c r="C37109" t="s">
        <v>1022</v>
      </c>
      <c r="D37109" t="s">
        <v>981</v>
      </c>
      <c r="E37109" t="s">
        <v>1015</v>
      </c>
      <c r="F37109" s="86">
        <v>9425097.7841375694</v>
      </c>
    </row>
    <row r="37110" spans="1:6">
      <c r="A37110">
        <v>2031</v>
      </c>
      <c r="B37110" t="s">
        <v>1043</v>
      </c>
      <c r="C37110" t="s">
        <v>1022</v>
      </c>
      <c r="D37110" t="s">
        <v>981</v>
      </c>
      <c r="E37110" t="s">
        <v>1015</v>
      </c>
      <c r="F37110" s="86">
        <v>9382119.9784739204</v>
      </c>
    </row>
    <row r="37111" spans="1:6">
      <c r="A37111">
        <v>2032</v>
      </c>
      <c r="B37111" t="s">
        <v>1043</v>
      </c>
      <c r="C37111" t="s">
        <v>1022</v>
      </c>
      <c r="D37111" t="s">
        <v>981</v>
      </c>
      <c r="E37111" t="s">
        <v>1015</v>
      </c>
      <c r="F37111" s="86">
        <v>9346361.2775648199</v>
      </c>
    </row>
    <row r="37112" spans="1:6">
      <c r="A37112">
        <v>2033</v>
      </c>
      <c r="B37112" t="s">
        <v>1043</v>
      </c>
      <c r="C37112" t="s">
        <v>1022</v>
      </c>
      <c r="D37112" t="s">
        <v>981</v>
      </c>
      <c r="E37112" t="s">
        <v>1015</v>
      </c>
      <c r="F37112" s="86">
        <v>9311856.0353701897</v>
      </c>
    </row>
    <row r="37113" spans="1:6">
      <c r="A37113">
        <v>2034</v>
      </c>
      <c r="B37113" t="s">
        <v>1043</v>
      </c>
      <c r="C37113" t="s">
        <v>1022</v>
      </c>
      <c r="D37113" t="s">
        <v>981</v>
      </c>
      <c r="E37113" t="s">
        <v>1015</v>
      </c>
      <c r="F37113" s="86">
        <v>9288146.5074426308</v>
      </c>
    </row>
    <row r="37114" spans="1:6">
      <c r="A37114">
        <v>2035</v>
      </c>
      <c r="B37114" t="s">
        <v>1043</v>
      </c>
      <c r="C37114" t="s">
        <v>1022</v>
      </c>
      <c r="D37114" t="s">
        <v>981</v>
      </c>
      <c r="E37114" t="s">
        <v>1015</v>
      </c>
      <c r="F37114" s="86">
        <v>9270100.1847585198</v>
      </c>
    </row>
    <row r="37115" spans="1:6">
      <c r="A37115">
        <v>2036</v>
      </c>
      <c r="B37115" t="s">
        <v>1043</v>
      </c>
      <c r="C37115" t="s">
        <v>1022</v>
      </c>
      <c r="D37115" t="s">
        <v>981</v>
      </c>
      <c r="E37115" t="s">
        <v>1015</v>
      </c>
      <c r="F37115" s="86">
        <v>9271778.4721660893</v>
      </c>
    </row>
    <row r="37116" spans="1:6">
      <c r="A37116">
        <v>2037</v>
      </c>
      <c r="B37116" t="s">
        <v>1043</v>
      </c>
      <c r="C37116" t="s">
        <v>1022</v>
      </c>
      <c r="D37116" t="s">
        <v>981</v>
      </c>
      <c r="E37116" t="s">
        <v>1015</v>
      </c>
      <c r="F37116" s="86">
        <v>9287170.5562970694</v>
      </c>
    </row>
    <row r="37117" spans="1:6">
      <c r="A37117">
        <v>2038</v>
      </c>
      <c r="B37117" t="s">
        <v>1043</v>
      </c>
      <c r="C37117" t="s">
        <v>1022</v>
      </c>
      <c r="D37117" t="s">
        <v>981</v>
      </c>
      <c r="E37117" t="s">
        <v>1015</v>
      </c>
      <c r="F37117" s="86">
        <v>9310481.3591353297</v>
      </c>
    </row>
    <row r="37118" spans="1:6">
      <c r="A37118">
        <v>2039</v>
      </c>
      <c r="B37118" t="s">
        <v>1043</v>
      </c>
      <c r="C37118" t="s">
        <v>1022</v>
      </c>
      <c r="D37118" t="s">
        <v>981</v>
      </c>
      <c r="E37118" t="s">
        <v>1015</v>
      </c>
      <c r="F37118" s="86">
        <v>9342099.0504164994</v>
      </c>
    </row>
    <row r="37119" spans="1:6">
      <c r="A37119">
        <v>2040</v>
      </c>
      <c r="B37119" t="s">
        <v>1043</v>
      </c>
      <c r="C37119" t="s">
        <v>1022</v>
      </c>
      <c r="D37119" t="s">
        <v>981</v>
      </c>
      <c r="E37119" t="s">
        <v>1015</v>
      </c>
      <c r="F37119" s="86">
        <v>9380171.9437820408</v>
      </c>
    </row>
    <row r="37120" spans="1:6">
      <c r="A37120">
        <v>2041</v>
      </c>
      <c r="B37120" t="s">
        <v>1043</v>
      </c>
      <c r="C37120" t="s">
        <v>1022</v>
      </c>
      <c r="D37120" t="s">
        <v>981</v>
      </c>
      <c r="E37120" t="s">
        <v>1015</v>
      </c>
      <c r="F37120" s="86">
        <v>9404968.3833202906</v>
      </c>
    </row>
    <row r="37121" spans="1:6">
      <c r="A37121">
        <v>2042</v>
      </c>
      <c r="B37121" t="s">
        <v>1043</v>
      </c>
      <c r="C37121" t="s">
        <v>1022</v>
      </c>
      <c r="D37121" t="s">
        <v>981</v>
      </c>
      <c r="E37121" t="s">
        <v>1015</v>
      </c>
      <c r="F37121" s="86">
        <v>9425796.1580457799</v>
      </c>
    </row>
    <row r="37122" spans="1:6">
      <c r="A37122">
        <v>2043</v>
      </c>
      <c r="B37122" t="s">
        <v>1043</v>
      </c>
      <c r="C37122" t="s">
        <v>1022</v>
      </c>
      <c r="D37122" t="s">
        <v>981</v>
      </c>
      <c r="E37122" t="s">
        <v>1015</v>
      </c>
      <c r="F37122" s="86">
        <v>9446536.9188761692</v>
      </c>
    </row>
    <row r="37123" spans="1:6">
      <c r="A37123">
        <v>2044</v>
      </c>
      <c r="B37123" t="s">
        <v>1043</v>
      </c>
      <c r="C37123" t="s">
        <v>1022</v>
      </c>
      <c r="D37123" t="s">
        <v>981</v>
      </c>
      <c r="E37123" t="s">
        <v>1015</v>
      </c>
      <c r="F37123" s="86">
        <v>9460624.5189085603</v>
      </c>
    </row>
    <row r="37124" spans="1:6">
      <c r="A37124">
        <v>2045</v>
      </c>
      <c r="B37124" t="s">
        <v>1043</v>
      </c>
      <c r="C37124" t="s">
        <v>1022</v>
      </c>
      <c r="D37124" t="s">
        <v>981</v>
      </c>
      <c r="E37124" t="s">
        <v>1015</v>
      </c>
      <c r="F37124" s="86">
        <v>9471869.5999742895</v>
      </c>
    </row>
    <row r="37125" spans="1:6">
      <c r="A37125">
        <v>2046</v>
      </c>
      <c r="B37125" t="s">
        <v>1043</v>
      </c>
      <c r="C37125" t="s">
        <v>1022</v>
      </c>
      <c r="D37125" t="s">
        <v>981</v>
      </c>
      <c r="E37125" t="s">
        <v>1015</v>
      </c>
      <c r="F37125" s="86">
        <v>9474195.8793953005</v>
      </c>
    </row>
    <row r="37126" spans="1:6">
      <c r="A37126">
        <v>2047</v>
      </c>
      <c r="B37126" t="s">
        <v>1043</v>
      </c>
      <c r="C37126" t="s">
        <v>1022</v>
      </c>
      <c r="D37126" t="s">
        <v>981</v>
      </c>
      <c r="E37126" t="s">
        <v>1015</v>
      </c>
      <c r="F37126" s="86">
        <v>9474346.1637846902</v>
      </c>
    </row>
    <row r="37127" spans="1:6">
      <c r="A37127">
        <v>2048</v>
      </c>
      <c r="B37127" t="s">
        <v>1043</v>
      </c>
      <c r="C37127" t="s">
        <v>1022</v>
      </c>
      <c r="D37127" t="s">
        <v>981</v>
      </c>
      <c r="E37127" t="s">
        <v>1015</v>
      </c>
      <c r="F37127" s="86">
        <v>9474524.8564427402</v>
      </c>
    </row>
    <row r="37128" spans="1:6">
      <c r="A37128">
        <v>2049</v>
      </c>
      <c r="B37128" t="s">
        <v>1043</v>
      </c>
      <c r="C37128" t="s">
        <v>1022</v>
      </c>
      <c r="D37128" t="s">
        <v>981</v>
      </c>
      <c r="E37128" t="s">
        <v>1015</v>
      </c>
      <c r="F37128" s="86">
        <v>9474864.2951451093</v>
      </c>
    </row>
    <row r="37129" spans="1:6">
      <c r="A37129">
        <v>2050</v>
      </c>
      <c r="B37129" t="s">
        <v>1043</v>
      </c>
      <c r="C37129" t="s">
        <v>1022</v>
      </c>
      <c r="D37129" t="s">
        <v>981</v>
      </c>
      <c r="E37129" t="s">
        <v>1015</v>
      </c>
      <c r="F37129" s="86">
        <v>9475481.5095088091</v>
      </c>
    </row>
    <row r="37130" spans="1:6">
      <c r="A37130">
        <v>2017</v>
      </c>
      <c r="B37130" t="s">
        <v>1044</v>
      </c>
      <c r="C37130" t="s">
        <v>1022</v>
      </c>
      <c r="D37130" t="s">
        <v>981</v>
      </c>
      <c r="E37130" t="s">
        <v>1015</v>
      </c>
      <c r="F37130" s="86">
        <v>20920121.7536796</v>
      </c>
    </row>
    <row r="37131" spans="1:6">
      <c r="A37131">
        <v>2018</v>
      </c>
      <c r="B37131" t="s">
        <v>1044</v>
      </c>
      <c r="C37131" t="s">
        <v>1022</v>
      </c>
      <c r="D37131" t="s">
        <v>981</v>
      </c>
      <c r="E37131" t="s">
        <v>1015</v>
      </c>
      <c r="F37131" s="86">
        <v>20470730.8258375</v>
      </c>
    </row>
    <row r="37132" spans="1:6">
      <c r="A37132">
        <v>2019</v>
      </c>
      <c r="B37132" t="s">
        <v>1044</v>
      </c>
      <c r="C37132" t="s">
        <v>1022</v>
      </c>
      <c r="D37132" t="s">
        <v>981</v>
      </c>
      <c r="E37132" t="s">
        <v>1015</v>
      </c>
      <c r="F37132" s="86">
        <v>20567046.359912898</v>
      </c>
    </row>
    <row r="37133" spans="1:6">
      <c r="A37133">
        <v>2020</v>
      </c>
      <c r="B37133" t="s">
        <v>1044</v>
      </c>
      <c r="C37133" t="s">
        <v>1022</v>
      </c>
      <c r="D37133" t="s">
        <v>981</v>
      </c>
      <c r="E37133" t="s">
        <v>1015</v>
      </c>
      <c r="F37133" s="86">
        <v>20652572.392840099</v>
      </c>
    </row>
    <row r="37134" spans="1:6">
      <c r="A37134">
        <v>2021</v>
      </c>
      <c r="B37134" t="s">
        <v>1044</v>
      </c>
      <c r="C37134" t="s">
        <v>1022</v>
      </c>
      <c r="D37134" t="s">
        <v>981</v>
      </c>
      <c r="E37134" t="s">
        <v>1015</v>
      </c>
      <c r="F37134" s="86">
        <v>20724611.362516601</v>
      </c>
    </row>
    <row r="37135" spans="1:6">
      <c r="A37135">
        <v>2022</v>
      </c>
      <c r="B37135" t="s">
        <v>1044</v>
      </c>
      <c r="C37135" t="s">
        <v>1022</v>
      </c>
      <c r="D37135" t="s">
        <v>981</v>
      </c>
      <c r="E37135" t="s">
        <v>1015</v>
      </c>
      <c r="F37135" s="86">
        <v>20772888.451636199</v>
      </c>
    </row>
    <row r="37136" spans="1:6">
      <c r="A37136">
        <v>2023</v>
      </c>
      <c r="B37136" t="s">
        <v>1044</v>
      </c>
      <c r="C37136" t="s">
        <v>1022</v>
      </c>
      <c r="D37136" t="s">
        <v>981</v>
      </c>
      <c r="E37136" t="s">
        <v>1015</v>
      </c>
      <c r="F37136" s="86">
        <v>20814188.610197701</v>
      </c>
    </row>
    <row r="37137" spans="1:6">
      <c r="A37137">
        <v>2024</v>
      </c>
      <c r="B37137" t="s">
        <v>1044</v>
      </c>
      <c r="C37137" t="s">
        <v>1022</v>
      </c>
      <c r="D37137" t="s">
        <v>981</v>
      </c>
      <c r="E37137" t="s">
        <v>1015</v>
      </c>
      <c r="F37137" s="86">
        <v>20841235.242046401</v>
      </c>
    </row>
    <row r="37138" spans="1:6">
      <c r="A37138">
        <v>2025</v>
      </c>
      <c r="B37138" t="s">
        <v>1044</v>
      </c>
      <c r="C37138" t="s">
        <v>1022</v>
      </c>
      <c r="D37138" t="s">
        <v>981</v>
      </c>
      <c r="E37138" t="s">
        <v>1015</v>
      </c>
      <c r="F37138" s="86">
        <v>20869117.713094801</v>
      </c>
    </row>
    <row r="37139" spans="1:6">
      <c r="A37139">
        <v>2026</v>
      </c>
      <c r="B37139" t="s">
        <v>1044</v>
      </c>
      <c r="C37139" t="s">
        <v>1022</v>
      </c>
      <c r="D37139" t="s">
        <v>981</v>
      </c>
      <c r="E37139" t="s">
        <v>1015</v>
      </c>
      <c r="F37139" s="86">
        <v>20904004.7286219</v>
      </c>
    </row>
    <row r="37140" spans="1:6">
      <c r="A37140">
        <v>2027</v>
      </c>
      <c r="B37140" t="s">
        <v>1044</v>
      </c>
      <c r="C37140" t="s">
        <v>1022</v>
      </c>
      <c r="D37140" t="s">
        <v>981</v>
      </c>
      <c r="E37140" t="s">
        <v>1015</v>
      </c>
      <c r="F37140" s="86">
        <v>20959080.249887899</v>
      </c>
    </row>
    <row r="37141" spans="1:6">
      <c r="A37141">
        <v>2028</v>
      </c>
      <c r="B37141" t="s">
        <v>1044</v>
      </c>
      <c r="C37141" t="s">
        <v>1022</v>
      </c>
      <c r="D37141" t="s">
        <v>981</v>
      </c>
      <c r="E37141" t="s">
        <v>1015</v>
      </c>
      <c r="F37141" s="86">
        <v>21024733.194010898</v>
      </c>
    </row>
    <row r="37142" spans="1:6">
      <c r="A37142">
        <v>2029</v>
      </c>
      <c r="B37142" t="s">
        <v>1044</v>
      </c>
      <c r="C37142" t="s">
        <v>1022</v>
      </c>
      <c r="D37142" t="s">
        <v>981</v>
      </c>
      <c r="E37142" t="s">
        <v>1015</v>
      </c>
      <c r="F37142" s="86">
        <v>21112949.779846799</v>
      </c>
    </row>
    <row r="37143" spans="1:6">
      <c r="A37143">
        <v>2030</v>
      </c>
      <c r="B37143" t="s">
        <v>1044</v>
      </c>
      <c r="C37143" t="s">
        <v>1022</v>
      </c>
      <c r="D37143" t="s">
        <v>981</v>
      </c>
      <c r="E37143" t="s">
        <v>1015</v>
      </c>
      <c r="F37143" s="86">
        <v>21222144.973173901</v>
      </c>
    </row>
    <row r="37144" spans="1:6">
      <c r="A37144">
        <v>2031</v>
      </c>
      <c r="B37144" t="s">
        <v>1044</v>
      </c>
      <c r="C37144" t="s">
        <v>1022</v>
      </c>
      <c r="D37144" t="s">
        <v>981</v>
      </c>
      <c r="E37144" t="s">
        <v>1015</v>
      </c>
      <c r="F37144" s="86">
        <v>21371130.3665119</v>
      </c>
    </row>
    <row r="37145" spans="1:6">
      <c r="A37145">
        <v>2032</v>
      </c>
      <c r="B37145" t="s">
        <v>1044</v>
      </c>
      <c r="C37145" t="s">
        <v>1022</v>
      </c>
      <c r="D37145" t="s">
        <v>981</v>
      </c>
      <c r="E37145" t="s">
        <v>1015</v>
      </c>
      <c r="F37145" s="86">
        <v>21545050.039664701</v>
      </c>
    </row>
    <row r="37146" spans="1:6">
      <c r="A37146">
        <v>2033</v>
      </c>
      <c r="B37146" t="s">
        <v>1044</v>
      </c>
      <c r="C37146" t="s">
        <v>1022</v>
      </c>
      <c r="D37146" t="s">
        <v>981</v>
      </c>
      <c r="E37146" t="s">
        <v>1015</v>
      </c>
      <c r="F37146" s="86">
        <v>21748949.187073302</v>
      </c>
    </row>
    <row r="37147" spans="1:6">
      <c r="A37147">
        <v>2034</v>
      </c>
      <c r="B37147" t="s">
        <v>1044</v>
      </c>
      <c r="C37147" t="s">
        <v>1022</v>
      </c>
      <c r="D37147" t="s">
        <v>981</v>
      </c>
      <c r="E37147" t="s">
        <v>1015</v>
      </c>
      <c r="F37147" s="86">
        <v>21974773.259849802</v>
      </c>
    </row>
    <row r="37148" spans="1:6">
      <c r="A37148">
        <v>2035</v>
      </c>
      <c r="B37148" t="s">
        <v>1044</v>
      </c>
      <c r="C37148" t="s">
        <v>1022</v>
      </c>
      <c r="D37148" t="s">
        <v>981</v>
      </c>
      <c r="E37148" t="s">
        <v>1015</v>
      </c>
      <c r="F37148" s="86">
        <v>22232487.924212798</v>
      </c>
    </row>
    <row r="37149" spans="1:6">
      <c r="A37149">
        <v>2036</v>
      </c>
      <c r="B37149" t="s">
        <v>1044</v>
      </c>
      <c r="C37149" t="s">
        <v>1022</v>
      </c>
      <c r="D37149" t="s">
        <v>981</v>
      </c>
      <c r="E37149" t="s">
        <v>1015</v>
      </c>
      <c r="F37149" s="86">
        <v>22508441.0925433</v>
      </c>
    </row>
    <row r="37150" spans="1:6">
      <c r="A37150">
        <v>2037</v>
      </c>
      <c r="B37150" t="s">
        <v>1044</v>
      </c>
      <c r="C37150" t="s">
        <v>1022</v>
      </c>
      <c r="D37150" t="s">
        <v>981</v>
      </c>
      <c r="E37150" t="s">
        <v>1015</v>
      </c>
      <c r="F37150" s="86">
        <v>22806419.9391062</v>
      </c>
    </row>
    <row r="37151" spans="1:6">
      <c r="A37151">
        <v>2038</v>
      </c>
      <c r="B37151" t="s">
        <v>1044</v>
      </c>
      <c r="C37151" t="s">
        <v>1022</v>
      </c>
      <c r="D37151" t="s">
        <v>981</v>
      </c>
      <c r="E37151" t="s">
        <v>1015</v>
      </c>
      <c r="F37151" s="86">
        <v>23128672.640117101</v>
      </c>
    </row>
    <row r="37152" spans="1:6">
      <c r="A37152">
        <v>2039</v>
      </c>
      <c r="B37152" t="s">
        <v>1044</v>
      </c>
      <c r="C37152" t="s">
        <v>1022</v>
      </c>
      <c r="D37152" t="s">
        <v>981</v>
      </c>
      <c r="E37152" t="s">
        <v>1015</v>
      </c>
      <c r="F37152" s="86">
        <v>23464974.1085351</v>
      </c>
    </row>
    <row r="37153" spans="1:6">
      <c r="A37153">
        <v>2040</v>
      </c>
      <c r="B37153" t="s">
        <v>1044</v>
      </c>
      <c r="C37153" t="s">
        <v>1022</v>
      </c>
      <c r="D37153" t="s">
        <v>981</v>
      </c>
      <c r="E37153" t="s">
        <v>1015</v>
      </c>
      <c r="F37153" s="86">
        <v>23825568.877625398</v>
      </c>
    </row>
    <row r="37154" spans="1:6">
      <c r="A37154">
        <v>2041</v>
      </c>
      <c r="B37154" t="s">
        <v>1044</v>
      </c>
      <c r="C37154" t="s">
        <v>1022</v>
      </c>
      <c r="D37154" t="s">
        <v>981</v>
      </c>
      <c r="E37154" t="s">
        <v>1015</v>
      </c>
      <c r="F37154" s="86">
        <v>23945135.525978699</v>
      </c>
    </row>
    <row r="37155" spans="1:6">
      <c r="A37155">
        <v>2042</v>
      </c>
      <c r="B37155" t="s">
        <v>1044</v>
      </c>
      <c r="C37155" t="s">
        <v>1022</v>
      </c>
      <c r="D37155" t="s">
        <v>981</v>
      </c>
      <c r="E37155" t="s">
        <v>1015</v>
      </c>
      <c r="F37155" s="86">
        <v>24070344.898782901</v>
      </c>
    </row>
    <row r="37156" spans="1:6">
      <c r="A37156">
        <v>2043</v>
      </c>
      <c r="B37156" t="s">
        <v>1044</v>
      </c>
      <c r="C37156" t="s">
        <v>1022</v>
      </c>
      <c r="D37156" t="s">
        <v>981</v>
      </c>
      <c r="E37156" t="s">
        <v>1015</v>
      </c>
      <c r="F37156" s="86">
        <v>24205966.270942599</v>
      </c>
    </row>
    <row r="37157" spans="1:6">
      <c r="A37157">
        <v>2044</v>
      </c>
      <c r="B37157" t="s">
        <v>1044</v>
      </c>
      <c r="C37157" t="s">
        <v>1022</v>
      </c>
      <c r="D37157" t="s">
        <v>981</v>
      </c>
      <c r="E37157" t="s">
        <v>1015</v>
      </c>
      <c r="F37157" s="86">
        <v>24345338.634595301</v>
      </c>
    </row>
    <row r="37158" spans="1:6">
      <c r="A37158">
        <v>2045</v>
      </c>
      <c r="B37158" t="s">
        <v>1044</v>
      </c>
      <c r="C37158" t="s">
        <v>1022</v>
      </c>
      <c r="D37158" t="s">
        <v>981</v>
      </c>
      <c r="E37158" t="s">
        <v>1015</v>
      </c>
      <c r="F37158" s="86">
        <v>24487059.9381685</v>
      </c>
    </row>
    <row r="37159" spans="1:6">
      <c r="A37159">
        <v>2046</v>
      </c>
      <c r="B37159" t="s">
        <v>1044</v>
      </c>
      <c r="C37159" t="s">
        <v>1022</v>
      </c>
      <c r="D37159" t="s">
        <v>981</v>
      </c>
      <c r="E37159" t="s">
        <v>1015</v>
      </c>
      <c r="F37159" s="86">
        <v>24630648.890415501</v>
      </c>
    </row>
    <row r="37160" spans="1:6">
      <c r="A37160">
        <v>2047</v>
      </c>
      <c r="B37160" t="s">
        <v>1044</v>
      </c>
      <c r="C37160" t="s">
        <v>1022</v>
      </c>
      <c r="D37160" t="s">
        <v>981</v>
      </c>
      <c r="E37160" t="s">
        <v>1015</v>
      </c>
      <c r="F37160" s="86">
        <v>24775298.034673601</v>
      </c>
    </row>
    <row r="37161" spans="1:6">
      <c r="A37161">
        <v>2048</v>
      </c>
      <c r="B37161" t="s">
        <v>1044</v>
      </c>
      <c r="C37161" t="s">
        <v>1022</v>
      </c>
      <c r="D37161" t="s">
        <v>981</v>
      </c>
      <c r="E37161" t="s">
        <v>1015</v>
      </c>
      <c r="F37161" s="86">
        <v>24914730.874192301</v>
      </c>
    </row>
    <row r="37162" spans="1:6">
      <c r="A37162">
        <v>2049</v>
      </c>
      <c r="B37162" t="s">
        <v>1044</v>
      </c>
      <c r="C37162" t="s">
        <v>1022</v>
      </c>
      <c r="D37162" t="s">
        <v>981</v>
      </c>
      <c r="E37162" t="s">
        <v>1015</v>
      </c>
      <c r="F37162" s="86">
        <v>25054399.051363502</v>
      </c>
    </row>
    <row r="37163" spans="1:6">
      <c r="A37163">
        <v>2050</v>
      </c>
      <c r="B37163" t="s">
        <v>1044</v>
      </c>
      <c r="C37163" t="s">
        <v>1022</v>
      </c>
      <c r="D37163" t="s">
        <v>981</v>
      </c>
      <c r="E37163" t="s">
        <v>1015</v>
      </c>
      <c r="F37163" s="86">
        <v>25186784.256974399</v>
      </c>
    </row>
    <row r="37164" spans="1:6">
      <c r="A37164">
        <v>2017</v>
      </c>
      <c r="B37164" t="s">
        <v>1045</v>
      </c>
      <c r="C37164" t="s">
        <v>1022</v>
      </c>
      <c r="D37164" t="s">
        <v>981</v>
      </c>
      <c r="E37164" t="s">
        <v>1015</v>
      </c>
      <c r="F37164" s="86">
        <v>17566706.196313702</v>
      </c>
    </row>
    <row r="37165" spans="1:6">
      <c r="A37165">
        <v>2018</v>
      </c>
      <c r="B37165" t="s">
        <v>1045</v>
      </c>
      <c r="C37165" t="s">
        <v>1022</v>
      </c>
      <c r="D37165" t="s">
        <v>981</v>
      </c>
      <c r="E37165" t="s">
        <v>1015</v>
      </c>
      <c r="F37165" s="86">
        <v>17804883.339676298</v>
      </c>
    </row>
    <row r="37166" spans="1:6">
      <c r="A37166">
        <v>2019</v>
      </c>
      <c r="B37166" t="s">
        <v>1045</v>
      </c>
      <c r="C37166" t="s">
        <v>1022</v>
      </c>
      <c r="D37166" t="s">
        <v>981</v>
      </c>
      <c r="E37166" t="s">
        <v>1015</v>
      </c>
      <c r="F37166" s="86">
        <v>17908652.673667099</v>
      </c>
    </row>
    <row r="37167" spans="1:6">
      <c r="A37167">
        <v>2020</v>
      </c>
      <c r="B37167" t="s">
        <v>1045</v>
      </c>
      <c r="C37167" t="s">
        <v>1022</v>
      </c>
      <c r="D37167" t="s">
        <v>981</v>
      </c>
      <c r="E37167" t="s">
        <v>1015</v>
      </c>
      <c r="F37167" s="86">
        <v>18001249.531036001</v>
      </c>
    </row>
    <row r="37168" spans="1:6">
      <c r="A37168">
        <v>2021</v>
      </c>
      <c r="B37168" t="s">
        <v>1045</v>
      </c>
      <c r="C37168" t="s">
        <v>1022</v>
      </c>
      <c r="D37168" t="s">
        <v>981</v>
      </c>
      <c r="E37168" t="s">
        <v>1015</v>
      </c>
      <c r="F37168" s="86">
        <v>18080829.187318001</v>
      </c>
    </row>
    <row r="37169" spans="1:6">
      <c r="A37169">
        <v>2022</v>
      </c>
      <c r="B37169" t="s">
        <v>1045</v>
      </c>
      <c r="C37169" t="s">
        <v>1022</v>
      </c>
      <c r="D37169" t="s">
        <v>981</v>
      </c>
      <c r="E37169" t="s">
        <v>1015</v>
      </c>
      <c r="F37169" s="86">
        <v>18143816.885659698</v>
      </c>
    </row>
    <row r="37170" spans="1:6">
      <c r="A37170">
        <v>2023</v>
      </c>
      <c r="B37170" t="s">
        <v>1045</v>
      </c>
      <c r="C37170" t="s">
        <v>1022</v>
      </c>
      <c r="D37170" t="s">
        <v>981</v>
      </c>
      <c r="E37170" t="s">
        <v>1015</v>
      </c>
      <c r="F37170" s="86">
        <v>18193225.6375116</v>
      </c>
    </row>
    <row r="37171" spans="1:6">
      <c r="A37171">
        <v>2024</v>
      </c>
      <c r="B37171" t="s">
        <v>1045</v>
      </c>
      <c r="C37171" t="s">
        <v>1022</v>
      </c>
      <c r="D37171" t="s">
        <v>981</v>
      </c>
      <c r="E37171" t="s">
        <v>1015</v>
      </c>
      <c r="F37171" s="86">
        <v>18228851.1989372</v>
      </c>
    </row>
    <row r="37172" spans="1:6">
      <c r="A37172">
        <v>2025</v>
      </c>
      <c r="B37172" t="s">
        <v>1045</v>
      </c>
      <c r="C37172" t="s">
        <v>1022</v>
      </c>
      <c r="D37172" t="s">
        <v>981</v>
      </c>
      <c r="E37172" t="s">
        <v>1015</v>
      </c>
      <c r="F37172" s="86">
        <v>18256933.749891099</v>
      </c>
    </row>
    <row r="37173" spans="1:6">
      <c r="A37173">
        <v>2026</v>
      </c>
      <c r="B37173" t="s">
        <v>1045</v>
      </c>
      <c r="C37173" t="s">
        <v>1022</v>
      </c>
      <c r="D37173" t="s">
        <v>981</v>
      </c>
      <c r="E37173" t="s">
        <v>1015</v>
      </c>
      <c r="F37173" s="86">
        <v>18278734.392104302</v>
      </c>
    </row>
    <row r="37174" spans="1:6">
      <c r="A37174">
        <v>2027</v>
      </c>
      <c r="B37174" t="s">
        <v>1045</v>
      </c>
      <c r="C37174" t="s">
        <v>1022</v>
      </c>
      <c r="D37174" t="s">
        <v>981</v>
      </c>
      <c r="E37174" t="s">
        <v>1015</v>
      </c>
      <c r="F37174" s="86">
        <v>18306596.2520587</v>
      </c>
    </row>
    <row r="37175" spans="1:6">
      <c r="A37175">
        <v>2028</v>
      </c>
      <c r="B37175" t="s">
        <v>1045</v>
      </c>
      <c r="C37175" t="s">
        <v>1022</v>
      </c>
      <c r="D37175" t="s">
        <v>981</v>
      </c>
      <c r="E37175" t="s">
        <v>1015</v>
      </c>
      <c r="F37175" s="86">
        <v>18328067.029385999</v>
      </c>
    </row>
    <row r="37176" spans="1:6">
      <c r="A37176">
        <v>2029</v>
      </c>
      <c r="B37176" t="s">
        <v>1045</v>
      </c>
      <c r="C37176" t="s">
        <v>1022</v>
      </c>
      <c r="D37176" t="s">
        <v>981</v>
      </c>
      <c r="E37176" t="s">
        <v>1015</v>
      </c>
      <c r="F37176" s="86">
        <v>18345551.835079402</v>
      </c>
    </row>
    <row r="37177" spans="1:6">
      <c r="A37177">
        <v>2030</v>
      </c>
      <c r="B37177" t="s">
        <v>1045</v>
      </c>
      <c r="C37177" t="s">
        <v>1022</v>
      </c>
      <c r="D37177" t="s">
        <v>981</v>
      </c>
      <c r="E37177" t="s">
        <v>1015</v>
      </c>
      <c r="F37177" s="86">
        <v>18361972.996094801</v>
      </c>
    </row>
    <row r="37178" spans="1:6">
      <c r="A37178">
        <v>2031</v>
      </c>
      <c r="B37178" t="s">
        <v>1045</v>
      </c>
      <c r="C37178" t="s">
        <v>1022</v>
      </c>
      <c r="D37178" t="s">
        <v>981</v>
      </c>
      <c r="E37178" t="s">
        <v>1015</v>
      </c>
      <c r="F37178" s="86">
        <v>18387509.207500901</v>
      </c>
    </row>
    <row r="37179" spans="1:6">
      <c r="A37179">
        <v>2032</v>
      </c>
      <c r="B37179" t="s">
        <v>1045</v>
      </c>
      <c r="C37179" t="s">
        <v>1022</v>
      </c>
      <c r="D37179" t="s">
        <v>981</v>
      </c>
      <c r="E37179" t="s">
        <v>1015</v>
      </c>
      <c r="F37179" s="86">
        <v>18409642.246660098</v>
      </c>
    </row>
    <row r="37180" spans="1:6">
      <c r="A37180">
        <v>2033</v>
      </c>
      <c r="B37180" t="s">
        <v>1045</v>
      </c>
      <c r="C37180" t="s">
        <v>1022</v>
      </c>
      <c r="D37180" t="s">
        <v>981</v>
      </c>
      <c r="E37180" t="s">
        <v>1015</v>
      </c>
      <c r="F37180" s="86">
        <v>18442550.217154101</v>
      </c>
    </row>
    <row r="37181" spans="1:6">
      <c r="A37181">
        <v>2034</v>
      </c>
      <c r="B37181" t="s">
        <v>1045</v>
      </c>
      <c r="C37181" t="s">
        <v>1022</v>
      </c>
      <c r="D37181" t="s">
        <v>981</v>
      </c>
      <c r="E37181" t="s">
        <v>1015</v>
      </c>
      <c r="F37181" s="86">
        <v>18481526.813902602</v>
      </c>
    </row>
    <row r="37182" spans="1:6">
      <c r="A37182">
        <v>2035</v>
      </c>
      <c r="B37182" t="s">
        <v>1045</v>
      </c>
      <c r="C37182" t="s">
        <v>1022</v>
      </c>
      <c r="D37182" t="s">
        <v>981</v>
      </c>
      <c r="E37182" t="s">
        <v>1015</v>
      </c>
      <c r="F37182" s="86">
        <v>18539409.906448402</v>
      </c>
    </row>
    <row r="37183" spans="1:6">
      <c r="A37183">
        <v>2036</v>
      </c>
      <c r="B37183" t="s">
        <v>1045</v>
      </c>
      <c r="C37183" t="s">
        <v>1022</v>
      </c>
      <c r="D37183" t="s">
        <v>981</v>
      </c>
      <c r="E37183" t="s">
        <v>1015</v>
      </c>
      <c r="F37183" s="86">
        <v>18607586.946167499</v>
      </c>
    </row>
    <row r="37184" spans="1:6">
      <c r="A37184">
        <v>2037</v>
      </c>
      <c r="B37184" t="s">
        <v>1045</v>
      </c>
      <c r="C37184" t="s">
        <v>1022</v>
      </c>
      <c r="D37184" t="s">
        <v>981</v>
      </c>
      <c r="E37184" t="s">
        <v>1015</v>
      </c>
      <c r="F37184" s="86">
        <v>18700007.969579902</v>
      </c>
    </row>
    <row r="37185" spans="1:6">
      <c r="A37185">
        <v>2038</v>
      </c>
      <c r="B37185" t="s">
        <v>1045</v>
      </c>
      <c r="C37185" t="s">
        <v>1022</v>
      </c>
      <c r="D37185" t="s">
        <v>981</v>
      </c>
      <c r="E37185" t="s">
        <v>1015</v>
      </c>
      <c r="F37185" s="86">
        <v>18803431.274507299</v>
      </c>
    </row>
    <row r="37186" spans="1:6">
      <c r="A37186">
        <v>2039</v>
      </c>
      <c r="B37186" t="s">
        <v>1045</v>
      </c>
      <c r="C37186" t="s">
        <v>1022</v>
      </c>
      <c r="D37186" t="s">
        <v>981</v>
      </c>
      <c r="E37186" t="s">
        <v>1015</v>
      </c>
      <c r="F37186" s="86">
        <v>18918051.389629401</v>
      </c>
    </row>
    <row r="37187" spans="1:6">
      <c r="A37187">
        <v>2040</v>
      </c>
      <c r="B37187" t="s">
        <v>1045</v>
      </c>
      <c r="C37187" t="s">
        <v>1022</v>
      </c>
      <c r="D37187" t="s">
        <v>981</v>
      </c>
      <c r="E37187" t="s">
        <v>1015</v>
      </c>
      <c r="F37187" s="86">
        <v>19035674.946478602</v>
      </c>
    </row>
    <row r="37188" spans="1:6">
      <c r="A37188">
        <v>2041</v>
      </c>
      <c r="B37188" t="s">
        <v>1045</v>
      </c>
      <c r="C37188" t="s">
        <v>1022</v>
      </c>
      <c r="D37188" t="s">
        <v>981</v>
      </c>
      <c r="E37188" t="s">
        <v>1015</v>
      </c>
      <c r="F37188" s="86">
        <v>18947321.969903398</v>
      </c>
    </row>
    <row r="37189" spans="1:6">
      <c r="A37189">
        <v>2042</v>
      </c>
      <c r="B37189" t="s">
        <v>1045</v>
      </c>
      <c r="C37189" t="s">
        <v>1022</v>
      </c>
      <c r="D37189" t="s">
        <v>981</v>
      </c>
      <c r="E37189" t="s">
        <v>1015</v>
      </c>
      <c r="F37189" s="86">
        <v>18852543.032064699</v>
      </c>
    </row>
    <row r="37190" spans="1:6">
      <c r="A37190">
        <v>2043</v>
      </c>
      <c r="B37190" t="s">
        <v>1045</v>
      </c>
      <c r="C37190" t="s">
        <v>1022</v>
      </c>
      <c r="D37190" t="s">
        <v>981</v>
      </c>
      <c r="E37190" t="s">
        <v>1015</v>
      </c>
      <c r="F37190" s="86">
        <v>18755704.033933099</v>
      </c>
    </row>
    <row r="37191" spans="1:6">
      <c r="A37191">
        <v>2044</v>
      </c>
      <c r="B37191" t="s">
        <v>1045</v>
      </c>
      <c r="C37191" t="s">
        <v>1022</v>
      </c>
      <c r="D37191" t="s">
        <v>981</v>
      </c>
      <c r="E37191" t="s">
        <v>1015</v>
      </c>
      <c r="F37191" s="86">
        <v>18654177.518797699</v>
      </c>
    </row>
    <row r="37192" spans="1:6">
      <c r="A37192">
        <v>2045</v>
      </c>
      <c r="B37192" t="s">
        <v>1045</v>
      </c>
      <c r="C37192" t="s">
        <v>1022</v>
      </c>
      <c r="D37192" t="s">
        <v>981</v>
      </c>
      <c r="E37192" t="s">
        <v>1015</v>
      </c>
      <c r="F37192" s="86">
        <v>18547311.861313399</v>
      </c>
    </row>
    <row r="37193" spans="1:6">
      <c r="A37193">
        <v>2046</v>
      </c>
      <c r="B37193" t="s">
        <v>1045</v>
      </c>
      <c r="C37193" t="s">
        <v>1022</v>
      </c>
      <c r="D37193" t="s">
        <v>981</v>
      </c>
      <c r="E37193" t="s">
        <v>1015</v>
      </c>
      <c r="F37193" s="86">
        <v>18443666.428847</v>
      </c>
    </row>
    <row r="37194" spans="1:6">
      <c r="A37194">
        <v>2047</v>
      </c>
      <c r="B37194" t="s">
        <v>1045</v>
      </c>
      <c r="C37194" t="s">
        <v>1022</v>
      </c>
      <c r="D37194" t="s">
        <v>981</v>
      </c>
      <c r="E37194" t="s">
        <v>1015</v>
      </c>
      <c r="F37194" s="86">
        <v>18341686.026000999</v>
      </c>
    </row>
    <row r="37195" spans="1:6">
      <c r="A37195">
        <v>2048</v>
      </c>
      <c r="B37195" t="s">
        <v>1045</v>
      </c>
      <c r="C37195" t="s">
        <v>1022</v>
      </c>
      <c r="D37195" t="s">
        <v>981</v>
      </c>
      <c r="E37195" t="s">
        <v>1015</v>
      </c>
      <c r="F37195" s="86">
        <v>18238935.650921401</v>
      </c>
    </row>
    <row r="37196" spans="1:6">
      <c r="A37196">
        <v>2049</v>
      </c>
      <c r="B37196" t="s">
        <v>1045</v>
      </c>
      <c r="C37196" t="s">
        <v>1022</v>
      </c>
      <c r="D37196" t="s">
        <v>981</v>
      </c>
      <c r="E37196" t="s">
        <v>1015</v>
      </c>
      <c r="F37196" s="86">
        <v>18141255.4032427</v>
      </c>
    </row>
    <row r="37197" spans="1:6">
      <c r="A37197">
        <v>2050</v>
      </c>
      <c r="B37197" t="s">
        <v>1045</v>
      </c>
      <c r="C37197" t="s">
        <v>1022</v>
      </c>
      <c r="D37197" t="s">
        <v>981</v>
      </c>
      <c r="E37197" t="s">
        <v>1015</v>
      </c>
      <c r="F37197" s="86">
        <v>18045839.5173968</v>
      </c>
    </row>
    <row r="37198" spans="1:6">
      <c r="A37198">
        <v>2017</v>
      </c>
      <c r="B37198" t="s">
        <v>1046</v>
      </c>
      <c r="C37198" t="s">
        <v>1022</v>
      </c>
      <c r="D37198" t="s">
        <v>981</v>
      </c>
      <c r="E37198" t="s">
        <v>1015</v>
      </c>
      <c r="F37198" s="86">
        <v>14087224.97177</v>
      </c>
    </row>
    <row r="37199" spans="1:6">
      <c r="A37199">
        <v>2018</v>
      </c>
      <c r="B37199" t="s">
        <v>1046</v>
      </c>
      <c r="C37199" t="s">
        <v>1022</v>
      </c>
      <c r="D37199" t="s">
        <v>981</v>
      </c>
      <c r="E37199" t="s">
        <v>1015</v>
      </c>
      <c r="F37199" s="86">
        <v>14365595.439187201</v>
      </c>
    </row>
    <row r="37200" spans="1:6">
      <c r="A37200">
        <v>2019</v>
      </c>
      <c r="B37200" t="s">
        <v>1046</v>
      </c>
      <c r="C37200" t="s">
        <v>1022</v>
      </c>
      <c r="D37200" t="s">
        <v>981</v>
      </c>
      <c r="E37200" t="s">
        <v>1015</v>
      </c>
      <c r="F37200" s="86">
        <v>14438325.8509575</v>
      </c>
    </row>
    <row r="37201" spans="1:6">
      <c r="A37201">
        <v>2020</v>
      </c>
      <c r="B37201" t="s">
        <v>1046</v>
      </c>
      <c r="C37201" t="s">
        <v>1022</v>
      </c>
      <c r="D37201" t="s">
        <v>981</v>
      </c>
      <c r="E37201" t="s">
        <v>1015</v>
      </c>
      <c r="F37201" s="86">
        <v>14496975.3980713</v>
      </c>
    </row>
    <row r="37202" spans="1:6">
      <c r="A37202">
        <v>2021</v>
      </c>
      <c r="B37202" t="s">
        <v>1046</v>
      </c>
      <c r="C37202" t="s">
        <v>1022</v>
      </c>
      <c r="D37202" t="s">
        <v>981</v>
      </c>
      <c r="E37202" t="s">
        <v>1015</v>
      </c>
      <c r="F37202" s="86">
        <v>14547925.392481299</v>
      </c>
    </row>
    <row r="37203" spans="1:6">
      <c r="A37203">
        <v>2022</v>
      </c>
      <c r="B37203" t="s">
        <v>1046</v>
      </c>
      <c r="C37203" t="s">
        <v>1022</v>
      </c>
      <c r="D37203" t="s">
        <v>981</v>
      </c>
      <c r="E37203" t="s">
        <v>1015</v>
      </c>
      <c r="F37203" s="86">
        <v>14582741.9673707</v>
      </c>
    </row>
    <row r="37204" spans="1:6">
      <c r="A37204">
        <v>2023</v>
      </c>
      <c r="B37204" t="s">
        <v>1046</v>
      </c>
      <c r="C37204" t="s">
        <v>1022</v>
      </c>
      <c r="D37204" t="s">
        <v>981</v>
      </c>
      <c r="E37204" t="s">
        <v>1015</v>
      </c>
      <c r="F37204" s="86">
        <v>14603191.9061967</v>
      </c>
    </row>
    <row r="37205" spans="1:6">
      <c r="A37205">
        <v>2024</v>
      </c>
      <c r="B37205" t="s">
        <v>1046</v>
      </c>
      <c r="C37205" t="s">
        <v>1022</v>
      </c>
      <c r="D37205" t="s">
        <v>981</v>
      </c>
      <c r="E37205" t="s">
        <v>1015</v>
      </c>
      <c r="F37205" s="86">
        <v>14619644.7842767</v>
      </c>
    </row>
    <row r="37206" spans="1:6">
      <c r="A37206">
        <v>2025</v>
      </c>
      <c r="B37206" t="s">
        <v>1046</v>
      </c>
      <c r="C37206" t="s">
        <v>1022</v>
      </c>
      <c r="D37206" t="s">
        <v>981</v>
      </c>
      <c r="E37206" t="s">
        <v>1015</v>
      </c>
      <c r="F37206" s="86">
        <v>14625739.0201416</v>
      </c>
    </row>
    <row r="37207" spans="1:6">
      <c r="A37207">
        <v>2026</v>
      </c>
      <c r="B37207" t="s">
        <v>1046</v>
      </c>
      <c r="C37207" t="s">
        <v>1022</v>
      </c>
      <c r="D37207" t="s">
        <v>981</v>
      </c>
      <c r="E37207" t="s">
        <v>1015</v>
      </c>
      <c r="F37207" s="86">
        <v>14631443.381356699</v>
      </c>
    </row>
    <row r="37208" spans="1:6">
      <c r="A37208">
        <v>2027</v>
      </c>
      <c r="B37208" t="s">
        <v>1046</v>
      </c>
      <c r="C37208" t="s">
        <v>1022</v>
      </c>
      <c r="D37208" t="s">
        <v>981</v>
      </c>
      <c r="E37208" t="s">
        <v>1015</v>
      </c>
      <c r="F37208" s="86">
        <v>14640654.711780701</v>
      </c>
    </row>
    <row r="37209" spans="1:6">
      <c r="A37209">
        <v>2028</v>
      </c>
      <c r="B37209" t="s">
        <v>1046</v>
      </c>
      <c r="C37209" t="s">
        <v>1022</v>
      </c>
      <c r="D37209" t="s">
        <v>981</v>
      </c>
      <c r="E37209" t="s">
        <v>1015</v>
      </c>
      <c r="F37209" s="86">
        <v>14648691.390735701</v>
      </c>
    </row>
    <row r="37210" spans="1:6">
      <c r="A37210">
        <v>2029</v>
      </c>
      <c r="B37210" t="s">
        <v>1046</v>
      </c>
      <c r="C37210" t="s">
        <v>1022</v>
      </c>
      <c r="D37210" t="s">
        <v>981</v>
      </c>
      <c r="E37210" t="s">
        <v>1015</v>
      </c>
      <c r="F37210" s="86">
        <v>14653588.298160801</v>
      </c>
    </row>
    <row r="37211" spans="1:6">
      <c r="A37211">
        <v>2030</v>
      </c>
      <c r="B37211" t="s">
        <v>1046</v>
      </c>
      <c r="C37211" t="s">
        <v>1022</v>
      </c>
      <c r="D37211" t="s">
        <v>981</v>
      </c>
      <c r="E37211" t="s">
        <v>1015</v>
      </c>
      <c r="F37211" s="86">
        <v>14656980.573351501</v>
      </c>
    </row>
    <row r="37212" spans="1:6">
      <c r="A37212">
        <v>2031</v>
      </c>
      <c r="B37212" t="s">
        <v>1046</v>
      </c>
      <c r="C37212" t="s">
        <v>1022</v>
      </c>
      <c r="D37212" t="s">
        <v>981</v>
      </c>
      <c r="E37212" t="s">
        <v>1015</v>
      </c>
      <c r="F37212" s="86">
        <v>14667751.559198</v>
      </c>
    </row>
    <row r="37213" spans="1:6">
      <c r="A37213">
        <v>2032</v>
      </c>
      <c r="B37213" t="s">
        <v>1046</v>
      </c>
      <c r="C37213" t="s">
        <v>1022</v>
      </c>
      <c r="D37213" t="s">
        <v>981</v>
      </c>
      <c r="E37213" t="s">
        <v>1015</v>
      </c>
      <c r="F37213" s="86">
        <v>14682593.527809501</v>
      </c>
    </row>
    <row r="37214" spans="1:6">
      <c r="A37214">
        <v>2033</v>
      </c>
      <c r="B37214" t="s">
        <v>1046</v>
      </c>
      <c r="C37214" t="s">
        <v>1022</v>
      </c>
      <c r="D37214" t="s">
        <v>981</v>
      </c>
      <c r="E37214" t="s">
        <v>1015</v>
      </c>
      <c r="F37214" s="86">
        <v>14698860.0869231</v>
      </c>
    </row>
    <row r="37215" spans="1:6">
      <c r="A37215">
        <v>2034</v>
      </c>
      <c r="B37215" t="s">
        <v>1046</v>
      </c>
      <c r="C37215" t="s">
        <v>1022</v>
      </c>
      <c r="D37215" t="s">
        <v>981</v>
      </c>
      <c r="E37215" t="s">
        <v>1015</v>
      </c>
      <c r="F37215" s="86">
        <v>14726177.5949104</v>
      </c>
    </row>
    <row r="37216" spans="1:6">
      <c r="A37216">
        <v>2035</v>
      </c>
      <c r="B37216" t="s">
        <v>1046</v>
      </c>
      <c r="C37216" t="s">
        <v>1022</v>
      </c>
      <c r="D37216" t="s">
        <v>981</v>
      </c>
      <c r="E37216" t="s">
        <v>1015</v>
      </c>
      <c r="F37216" s="86">
        <v>14766320.2871179</v>
      </c>
    </row>
    <row r="37217" spans="1:6">
      <c r="A37217">
        <v>2036</v>
      </c>
      <c r="B37217" t="s">
        <v>1046</v>
      </c>
      <c r="C37217" t="s">
        <v>1022</v>
      </c>
      <c r="D37217" t="s">
        <v>981</v>
      </c>
      <c r="E37217" t="s">
        <v>1015</v>
      </c>
      <c r="F37217" s="86">
        <v>14816019.9955521</v>
      </c>
    </row>
    <row r="37218" spans="1:6">
      <c r="A37218">
        <v>2037</v>
      </c>
      <c r="B37218" t="s">
        <v>1046</v>
      </c>
      <c r="C37218" t="s">
        <v>1022</v>
      </c>
      <c r="D37218" t="s">
        <v>981</v>
      </c>
      <c r="E37218" t="s">
        <v>1015</v>
      </c>
      <c r="F37218" s="86">
        <v>14885844.863610599</v>
      </c>
    </row>
    <row r="37219" spans="1:6">
      <c r="A37219">
        <v>2038</v>
      </c>
      <c r="B37219" t="s">
        <v>1046</v>
      </c>
      <c r="C37219" t="s">
        <v>1022</v>
      </c>
      <c r="D37219" t="s">
        <v>981</v>
      </c>
      <c r="E37219" t="s">
        <v>1015</v>
      </c>
      <c r="F37219" s="86">
        <v>14965818.996137001</v>
      </c>
    </row>
    <row r="37220" spans="1:6">
      <c r="A37220">
        <v>2039</v>
      </c>
      <c r="B37220" t="s">
        <v>1046</v>
      </c>
      <c r="C37220" t="s">
        <v>1022</v>
      </c>
      <c r="D37220" t="s">
        <v>981</v>
      </c>
      <c r="E37220" t="s">
        <v>1015</v>
      </c>
      <c r="F37220" s="86">
        <v>15056359.256861299</v>
      </c>
    </row>
    <row r="37221" spans="1:6">
      <c r="A37221">
        <v>2040</v>
      </c>
      <c r="B37221" t="s">
        <v>1046</v>
      </c>
      <c r="C37221" t="s">
        <v>1022</v>
      </c>
      <c r="D37221" t="s">
        <v>981</v>
      </c>
      <c r="E37221" t="s">
        <v>1015</v>
      </c>
      <c r="F37221" s="86">
        <v>15146908.1852895</v>
      </c>
    </row>
    <row r="37222" spans="1:6">
      <c r="A37222">
        <v>2041</v>
      </c>
      <c r="B37222" t="s">
        <v>1046</v>
      </c>
      <c r="C37222" t="s">
        <v>1022</v>
      </c>
      <c r="D37222" t="s">
        <v>981</v>
      </c>
      <c r="E37222" t="s">
        <v>1015</v>
      </c>
      <c r="F37222" s="86">
        <v>15130285.3914959</v>
      </c>
    </row>
    <row r="37223" spans="1:6">
      <c r="A37223">
        <v>2042</v>
      </c>
      <c r="B37223" t="s">
        <v>1046</v>
      </c>
      <c r="C37223" t="s">
        <v>1022</v>
      </c>
      <c r="D37223" t="s">
        <v>981</v>
      </c>
      <c r="E37223" t="s">
        <v>1015</v>
      </c>
      <c r="F37223" s="86">
        <v>15112721.936166801</v>
      </c>
    </row>
    <row r="37224" spans="1:6">
      <c r="A37224">
        <v>2043</v>
      </c>
      <c r="B37224" t="s">
        <v>1046</v>
      </c>
      <c r="C37224" t="s">
        <v>1022</v>
      </c>
      <c r="D37224" t="s">
        <v>981</v>
      </c>
      <c r="E37224" t="s">
        <v>1015</v>
      </c>
      <c r="F37224" s="86">
        <v>15087830.8892703</v>
      </c>
    </row>
    <row r="37225" spans="1:6">
      <c r="A37225">
        <v>2044</v>
      </c>
      <c r="B37225" t="s">
        <v>1046</v>
      </c>
      <c r="C37225" t="s">
        <v>1022</v>
      </c>
      <c r="D37225" t="s">
        <v>981</v>
      </c>
      <c r="E37225" t="s">
        <v>1015</v>
      </c>
      <c r="F37225" s="86">
        <v>15060886.8709553</v>
      </c>
    </row>
    <row r="37226" spans="1:6">
      <c r="A37226">
        <v>2045</v>
      </c>
      <c r="B37226" t="s">
        <v>1046</v>
      </c>
      <c r="C37226" t="s">
        <v>1022</v>
      </c>
      <c r="D37226" t="s">
        <v>981</v>
      </c>
      <c r="E37226" t="s">
        <v>1015</v>
      </c>
      <c r="F37226" s="86">
        <v>15029757.6667732</v>
      </c>
    </row>
    <row r="37227" spans="1:6">
      <c r="A37227">
        <v>2046</v>
      </c>
      <c r="B37227" t="s">
        <v>1046</v>
      </c>
      <c r="C37227" t="s">
        <v>1022</v>
      </c>
      <c r="D37227" t="s">
        <v>981</v>
      </c>
      <c r="E37227" t="s">
        <v>1015</v>
      </c>
      <c r="F37227" s="86">
        <v>14999467.205396</v>
      </c>
    </row>
    <row r="37228" spans="1:6">
      <c r="A37228">
        <v>2047</v>
      </c>
      <c r="B37228" t="s">
        <v>1046</v>
      </c>
      <c r="C37228" t="s">
        <v>1022</v>
      </c>
      <c r="D37228" t="s">
        <v>981</v>
      </c>
      <c r="E37228" t="s">
        <v>1015</v>
      </c>
      <c r="F37228" s="86">
        <v>14971597.6186723</v>
      </c>
    </row>
    <row r="37229" spans="1:6">
      <c r="A37229">
        <v>2048</v>
      </c>
      <c r="B37229" t="s">
        <v>1046</v>
      </c>
      <c r="C37229" t="s">
        <v>1022</v>
      </c>
      <c r="D37229" t="s">
        <v>981</v>
      </c>
      <c r="E37229" t="s">
        <v>1015</v>
      </c>
      <c r="F37229" s="86">
        <v>14949059.1145318</v>
      </c>
    </row>
    <row r="37230" spans="1:6">
      <c r="A37230">
        <v>2049</v>
      </c>
      <c r="B37230" t="s">
        <v>1046</v>
      </c>
      <c r="C37230" t="s">
        <v>1022</v>
      </c>
      <c r="D37230" t="s">
        <v>981</v>
      </c>
      <c r="E37230" t="s">
        <v>1015</v>
      </c>
      <c r="F37230" s="86">
        <v>14927048.847286001</v>
      </c>
    </row>
    <row r="37231" spans="1:6">
      <c r="A37231">
        <v>2050</v>
      </c>
      <c r="B37231" t="s">
        <v>1046</v>
      </c>
      <c r="C37231" t="s">
        <v>1022</v>
      </c>
      <c r="D37231" t="s">
        <v>981</v>
      </c>
      <c r="E37231" t="s">
        <v>1015</v>
      </c>
      <c r="F37231" s="86">
        <v>14907916.329633201</v>
      </c>
    </row>
    <row r="37232" spans="1:6">
      <c r="A37232">
        <v>2017</v>
      </c>
      <c r="B37232" t="s">
        <v>1047</v>
      </c>
      <c r="C37232" t="s">
        <v>1022</v>
      </c>
      <c r="D37232" t="s">
        <v>981</v>
      </c>
      <c r="E37232" t="s">
        <v>1015</v>
      </c>
      <c r="F37232" s="86">
        <v>3088484.3247916098</v>
      </c>
    </row>
    <row r="37233" spans="1:6">
      <c r="A37233">
        <v>2018</v>
      </c>
      <c r="B37233" t="s">
        <v>1047</v>
      </c>
      <c r="C37233" t="s">
        <v>1022</v>
      </c>
      <c r="D37233" t="s">
        <v>981</v>
      </c>
      <c r="E37233" t="s">
        <v>1015</v>
      </c>
      <c r="F37233" s="86">
        <v>3121598.3355739699</v>
      </c>
    </row>
    <row r="37234" spans="1:6">
      <c r="A37234">
        <v>2019</v>
      </c>
      <c r="B37234" t="s">
        <v>1047</v>
      </c>
      <c r="C37234" t="s">
        <v>1022</v>
      </c>
      <c r="D37234" t="s">
        <v>981</v>
      </c>
      <c r="E37234" t="s">
        <v>1015</v>
      </c>
      <c r="F37234" s="86">
        <v>3123742.9955934701</v>
      </c>
    </row>
    <row r="37235" spans="1:6">
      <c r="A37235">
        <v>2020</v>
      </c>
      <c r="B37235" t="s">
        <v>1047</v>
      </c>
      <c r="C37235" t="s">
        <v>1022</v>
      </c>
      <c r="D37235" t="s">
        <v>981</v>
      </c>
      <c r="E37235" t="s">
        <v>1015</v>
      </c>
      <c r="F37235" s="86">
        <v>3124725.68212653</v>
      </c>
    </row>
    <row r="37236" spans="1:6">
      <c r="A37236">
        <v>2021</v>
      </c>
      <c r="B37236" t="s">
        <v>1047</v>
      </c>
      <c r="C37236" t="s">
        <v>1022</v>
      </c>
      <c r="D37236" t="s">
        <v>981</v>
      </c>
      <c r="E37236" t="s">
        <v>1015</v>
      </c>
      <c r="F37236" s="86">
        <v>3122610.5612287</v>
      </c>
    </row>
    <row r="37237" spans="1:6">
      <c r="A37237">
        <v>2022</v>
      </c>
      <c r="B37237" t="s">
        <v>1047</v>
      </c>
      <c r="C37237" t="s">
        <v>1022</v>
      </c>
      <c r="D37237" t="s">
        <v>981</v>
      </c>
      <c r="E37237" t="s">
        <v>1015</v>
      </c>
      <c r="F37237" s="86">
        <v>3118461.0760863801</v>
      </c>
    </row>
    <row r="37238" spans="1:6">
      <c r="A37238">
        <v>2023</v>
      </c>
      <c r="B37238" t="s">
        <v>1047</v>
      </c>
      <c r="C37238" t="s">
        <v>1022</v>
      </c>
      <c r="D37238" t="s">
        <v>981</v>
      </c>
      <c r="E37238" t="s">
        <v>1015</v>
      </c>
      <c r="F37238" s="86">
        <v>3111288.2853869498</v>
      </c>
    </row>
    <row r="37239" spans="1:6">
      <c r="A37239">
        <v>2024</v>
      </c>
      <c r="B37239" t="s">
        <v>1047</v>
      </c>
      <c r="C37239" t="s">
        <v>1022</v>
      </c>
      <c r="D37239" t="s">
        <v>981</v>
      </c>
      <c r="E37239" t="s">
        <v>1015</v>
      </c>
      <c r="F37239" s="86">
        <v>3102486.9193533501</v>
      </c>
    </row>
    <row r="37240" spans="1:6">
      <c r="A37240">
        <v>2025</v>
      </c>
      <c r="B37240" t="s">
        <v>1047</v>
      </c>
      <c r="C37240" t="s">
        <v>1022</v>
      </c>
      <c r="D37240" t="s">
        <v>981</v>
      </c>
      <c r="E37240" t="s">
        <v>1015</v>
      </c>
      <c r="F37240" s="86">
        <v>3093586.8532761298</v>
      </c>
    </row>
    <row r="37241" spans="1:6">
      <c r="A37241">
        <v>2026</v>
      </c>
      <c r="B37241" t="s">
        <v>1047</v>
      </c>
      <c r="C37241" t="s">
        <v>1022</v>
      </c>
      <c r="D37241" t="s">
        <v>981</v>
      </c>
      <c r="E37241" t="s">
        <v>1015</v>
      </c>
      <c r="F37241" s="86">
        <v>3084630.8814778998</v>
      </c>
    </row>
    <row r="37242" spans="1:6">
      <c r="A37242">
        <v>2027</v>
      </c>
      <c r="B37242" t="s">
        <v>1047</v>
      </c>
      <c r="C37242" t="s">
        <v>1022</v>
      </c>
      <c r="D37242" t="s">
        <v>981</v>
      </c>
      <c r="E37242" t="s">
        <v>1015</v>
      </c>
      <c r="F37242" s="86">
        <v>3076224.95377771</v>
      </c>
    </row>
    <row r="37243" spans="1:6">
      <c r="A37243">
        <v>2028</v>
      </c>
      <c r="B37243" t="s">
        <v>1047</v>
      </c>
      <c r="C37243" t="s">
        <v>1022</v>
      </c>
      <c r="D37243" t="s">
        <v>981</v>
      </c>
      <c r="E37243" t="s">
        <v>1015</v>
      </c>
      <c r="F37243" s="86">
        <v>3069655.6680771802</v>
      </c>
    </row>
    <row r="37244" spans="1:6">
      <c r="A37244">
        <v>2029</v>
      </c>
      <c r="B37244" t="s">
        <v>1047</v>
      </c>
      <c r="C37244" t="s">
        <v>1022</v>
      </c>
      <c r="D37244" t="s">
        <v>981</v>
      </c>
      <c r="E37244" t="s">
        <v>1015</v>
      </c>
      <c r="F37244" s="86">
        <v>3060829.3156940499</v>
      </c>
    </row>
    <row r="37245" spans="1:6">
      <c r="A37245">
        <v>2030</v>
      </c>
      <c r="B37245" t="s">
        <v>1047</v>
      </c>
      <c r="C37245" t="s">
        <v>1022</v>
      </c>
      <c r="D37245" t="s">
        <v>981</v>
      </c>
      <c r="E37245" t="s">
        <v>1015</v>
      </c>
      <c r="F37245" s="86">
        <v>3052050.2722966899</v>
      </c>
    </row>
    <row r="37246" spans="1:6">
      <c r="A37246">
        <v>2031</v>
      </c>
      <c r="B37246" t="s">
        <v>1047</v>
      </c>
      <c r="C37246" t="s">
        <v>1022</v>
      </c>
      <c r="D37246" t="s">
        <v>981</v>
      </c>
      <c r="E37246" t="s">
        <v>1015</v>
      </c>
      <c r="F37246" s="86">
        <v>3045161.6647997</v>
      </c>
    </row>
    <row r="37247" spans="1:6">
      <c r="A37247">
        <v>2032</v>
      </c>
      <c r="B37247" t="s">
        <v>1047</v>
      </c>
      <c r="C37247" t="s">
        <v>1022</v>
      </c>
      <c r="D37247" t="s">
        <v>981</v>
      </c>
      <c r="E37247" t="s">
        <v>1015</v>
      </c>
      <c r="F37247" s="86">
        <v>3038334.1432755701</v>
      </c>
    </row>
    <row r="37248" spans="1:6">
      <c r="A37248">
        <v>2033</v>
      </c>
      <c r="B37248" t="s">
        <v>1047</v>
      </c>
      <c r="C37248" t="s">
        <v>1022</v>
      </c>
      <c r="D37248" t="s">
        <v>981</v>
      </c>
      <c r="E37248" t="s">
        <v>1015</v>
      </c>
      <c r="F37248" s="86">
        <v>3031897.52913106</v>
      </c>
    </row>
    <row r="37249" spans="1:6">
      <c r="A37249">
        <v>2034</v>
      </c>
      <c r="B37249" t="s">
        <v>1047</v>
      </c>
      <c r="C37249" t="s">
        <v>1022</v>
      </c>
      <c r="D37249" t="s">
        <v>981</v>
      </c>
      <c r="E37249" t="s">
        <v>1015</v>
      </c>
      <c r="F37249" s="86">
        <v>3026924.1661313102</v>
      </c>
    </row>
    <row r="37250" spans="1:6">
      <c r="A37250">
        <v>2035</v>
      </c>
      <c r="B37250" t="s">
        <v>1047</v>
      </c>
      <c r="C37250" t="s">
        <v>1022</v>
      </c>
      <c r="D37250" t="s">
        <v>981</v>
      </c>
      <c r="E37250" t="s">
        <v>1015</v>
      </c>
      <c r="F37250" s="86">
        <v>3024231.06782537</v>
      </c>
    </row>
    <row r="37251" spans="1:6">
      <c r="A37251">
        <v>2036</v>
      </c>
      <c r="B37251" t="s">
        <v>1047</v>
      </c>
      <c r="C37251" t="s">
        <v>1022</v>
      </c>
      <c r="D37251" t="s">
        <v>981</v>
      </c>
      <c r="E37251" t="s">
        <v>1015</v>
      </c>
      <c r="F37251" s="86">
        <v>3026423.9042163701</v>
      </c>
    </row>
    <row r="37252" spans="1:6">
      <c r="A37252">
        <v>2037</v>
      </c>
      <c r="B37252" t="s">
        <v>1047</v>
      </c>
      <c r="C37252" t="s">
        <v>1022</v>
      </c>
      <c r="D37252" t="s">
        <v>981</v>
      </c>
      <c r="E37252" t="s">
        <v>1015</v>
      </c>
      <c r="F37252" s="86">
        <v>3029918.3370636501</v>
      </c>
    </row>
    <row r="37253" spans="1:6">
      <c r="A37253">
        <v>2038</v>
      </c>
      <c r="B37253" t="s">
        <v>1047</v>
      </c>
      <c r="C37253" t="s">
        <v>1022</v>
      </c>
      <c r="D37253" t="s">
        <v>981</v>
      </c>
      <c r="E37253" t="s">
        <v>1015</v>
      </c>
      <c r="F37253" s="86">
        <v>3036240.4331681002</v>
      </c>
    </row>
    <row r="37254" spans="1:6">
      <c r="A37254">
        <v>2039</v>
      </c>
      <c r="B37254" t="s">
        <v>1047</v>
      </c>
      <c r="C37254" t="s">
        <v>1022</v>
      </c>
      <c r="D37254" t="s">
        <v>981</v>
      </c>
      <c r="E37254" t="s">
        <v>1015</v>
      </c>
      <c r="F37254" s="86">
        <v>3044628.6094920202</v>
      </c>
    </row>
    <row r="37255" spans="1:6">
      <c r="A37255">
        <v>2040</v>
      </c>
      <c r="B37255" t="s">
        <v>1047</v>
      </c>
      <c r="C37255" t="s">
        <v>1022</v>
      </c>
      <c r="D37255" t="s">
        <v>981</v>
      </c>
      <c r="E37255" t="s">
        <v>1015</v>
      </c>
      <c r="F37255" s="86">
        <v>3054154.3087685299</v>
      </c>
    </row>
    <row r="37256" spans="1:6">
      <c r="A37256">
        <v>2041</v>
      </c>
      <c r="B37256" t="s">
        <v>1047</v>
      </c>
      <c r="C37256" t="s">
        <v>1022</v>
      </c>
      <c r="D37256" t="s">
        <v>981</v>
      </c>
      <c r="E37256" t="s">
        <v>1015</v>
      </c>
      <c r="F37256" s="86">
        <v>3047271.3179701599</v>
      </c>
    </row>
    <row r="37257" spans="1:6">
      <c r="A37257">
        <v>2042</v>
      </c>
      <c r="B37257" t="s">
        <v>1047</v>
      </c>
      <c r="C37257" t="s">
        <v>1022</v>
      </c>
      <c r="D37257" t="s">
        <v>981</v>
      </c>
      <c r="E37257" t="s">
        <v>1015</v>
      </c>
      <c r="F37257" s="86">
        <v>3041098.5260774801</v>
      </c>
    </row>
    <row r="37258" spans="1:6">
      <c r="A37258">
        <v>2043</v>
      </c>
      <c r="B37258" t="s">
        <v>1047</v>
      </c>
      <c r="C37258" t="s">
        <v>1022</v>
      </c>
      <c r="D37258" t="s">
        <v>981</v>
      </c>
      <c r="E37258" t="s">
        <v>1015</v>
      </c>
      <c r="F37258" s="86">
        <v>3032867.9009754602</v>
      </c>
    </row>
    <row r="37259" spans="1:6">
      <c r="A37259">
        <v>2044</v>
      </c>
      <c r="B37259" t="s">
        <v>1047</v>
      </c>
      <c r="C37259" t="s">
        <v>1022</v>
      </c>
      <c r="D37259" t="s">
        <v>981</v>
      </c>
      <c r="E37259" t="s">
        <v>1015</v>
      </c>
      <c r="F37259" s="86">
        <v>3022939.92643996</v>
      </c>
    </row>
    <row r="37260" spans="1:6">
      <c r="A37260">
        <v>2045</v>
      </c>
      <c r="B37260" t="s">
        <v>1047</v>
      </c>
      <c r="C37260" t="s">
        <v>1022</v>
      </c>
      <c r="D37260" t="s">
        <v>981</v>
      </c>
      <c r="E37260" t="s">
        <v>1015</v>
      </c>
      <c r="F37260" s="86">
        <v>3011457.9118925901</v>
      </c>
    </row>
    <row r="37261" spans="1:6">
      <c r="A37261">
        <v>2046</v>
      </c>
      <c r="B37261" t="s">
        <v>1047</v>
      </c>
      <c r="C37261" t="s">
        <v>1022</v>
      </c>
      <c r="D37261" t="s">
        <v>981</v>
      </c>
      <c r="E37261" t="s">
        <v>1015</v>
      </c>
      <c r="F37261" s="86">
        <v>2999116.43185111</v>
      </c>
    </row>
    <row r="37262" spans="1:6">
      <c r="A37262">
        <v>2047</v>
      </c>
      <c r="B37262" t="s">
        <v>1047</v>
      </c>
      <c r="C37262" t="s">
        <v>1022</v>
      </c>
      <c r="D37262" t="s">
        <v>981</v>
      </c>
      <c r="E37262" t="s">
        <v>1015</v>
      </c>
      <c r="F37262" s="86">
        <v>2987558.1425389601</v>
      </c>
    </row>
    <row r="37263" spans="1:6">
      <c r="A37263">
        <v>2048</v>
      </c>
      <c r="B37263" t="s">
        <v>1047</v>
      </c>
      <c r="C37263" t="s">
        <v>1022</v>
      </c>
      <c r="D37263" t="s">
        <v>981</v>
      </c>
      <c r="E37263" t="s">
        <v>1015</v>
      </c>
      <c r="F37263" s="86">
        <v>2975496.53300035</v>
      </c>
    </row>
    <row r="37264" spans="1:6">
      <c r="A37264">
        <v>2049</v>
      </c>
      <c r="B37264" t="s">
        <v>1047</v>
      </c>
      <c r="C37264" t="s">
        <v>1022</v>
      </c>
      <c r="D37264" t="s">
        <v>981</v>
      </c>
      <c r="E37264" t="s">
        <v>1015</v>
      </c>
      <c r="F37264" s="86">
        <v>2963847.9686259101</v>
      </c>
    </row>
    <row r="37265" spans="1:6">
      <c r="A37265">
        <v>2050</v>
      </c>
      <c r="B37265" t="s">
        <v>1047</v>
      </c>
      <c r="C37265" t="s">
        <v>1022</v>
      </c>
      <c r="D37265" t="s">
        <v>981</v>
      </c>
      <c r="E37265" t="s">
        <v>1015</v>
      </c>
      <c r="F37265" s="86">
        <v>2952614.49219468</v>
      </c>
    </row>
    <row r="37266" spans="1:6">
      <c r="A37266">
        <v>2017</v>
      </c>
      <c r="B37266" t="s">
        <v>1048</v>
      </c>
      <c r="C37266" t="s">
        <v>1022</v>
      </c>
      <c r="D37266" t="s">
        <v>981</v>
      </c>
      <c r="E37266" t="s">
        <v>1015</v>
      </c>
      <c r="F37266" s="86">
        <v>12991284.0117584</v>
      </c>
    </row>
    <row r="37267" spans="1:6">
      <c r="A37267">
        <v>2018</v>
      </c>
      <c r="B37267" t="s">
        <v>1048</v>
      </c>
      <c r="C37267" t="s">
        <v>1022</v>
      </c>
      <c r="D37267" t="s">
        <v>981</v>
      </c>
      <c r="E37267" t="s">
        <v>1015</v>
      </c>
      <c r="F37267" s="86">
        <v>13251362.465773599</v>
      </c>
    </row>
    <row r="37268" spans="1:6">
      <c r="A37268">
        <v>2019</v>
      </c>
      <c r="B37268" t="s">
        <v>1048</v>
      </c>
      <c r="C37268" t="s">
        <v>1022</v>
      </c>
      <c r="D37268" t="s">
        <v>981</v>
      </c>
      <c r="E37268" t="s">
        <v>1015</v>
      </c>
      <c r="F37268" s="86">
        <v>13322915.199018899</v>
      </c>
    </row>
    <row r="37269" spans="1:6">
      <c r="A37269">
        <v>2020</v>
      </c>
      <c r="B37269" t="s">
        <v>1048</v>
      </c>
      <c r="C37269" t="s">
        <v>1022</v>
      </c>
      <c r="D37269" t="s">
        <v>981</v>
      </c>
      <c r="E37269" t="s">
        <v>1015</v>
      </c>
      <c r="F37269" s="86">
        <v>13382803.072908301</v>
      </c>
    </row>
    <row r="37270" spans="1:6">
      <c r="A37270">
        <v>2021</v>
      </c>
      <c r="B37270" t="s">
        <v>1048</v>
      </c>
      <c r="C37270" t="s">
        <v>1022</v>
      </c>
      <c r="D37270" t="s">
        <v>981</v>
      </c>
      <c r="E37270" t="s">
        <v>1015</v>
      </c>
      <c r="F37270" s="86">
        <v>13436543.408504499</v>
      </c>
    </row>
    <row r="37271" spans="1:6">
      <c r="A37271">
        <v>2022</v>
      </c>
      <c r="B37271" t="s">
        <v>1048</v>
      </c>
      <c r="C37271" t="s">
        <v>1022</v>
      </c>
      <c r="D37271" t="s">
        <v>981</v>
      </c>
      <c r="E37271" t="s">
        <v>1015</v>
      </c>
      <c r="F37271" s="86">
        <v>13476331.8423458</v>
      </c>
    </row>
    <row r="37272" spans="1:6">
      <c r="A37272">
        <v>2023</v>
      </c>
      <c r="B37272" t="s">
        <v>1048</v>
      </c>
      <c r="C37272" t="s">
        <v>1022</v>
      </c>
      <c r="D37272" t="s">
        <v>981</v>
      </c>
      <c r="E37272" t="s">
        <v>1015</v>
      </c>
      <c r="F37272" s="86">
        <v>13504090.7311358</v>
      </c>
    </row>
    <row r="37273" spans="1:6">
      <c r="A37273">
        <v>2024</v>
      </c>
      <c r="B37273" t="s">
        <v>1048</v>
      </c>
      <c r="C37273" t="s">
        <v>1022</v>
      </c>
      <c r="D37273" t="s">
        <v>981</v>
      </c>
      <c r="E37273" t="s">
        <v>1015</v>
      </c>
      <c r="F37273" s="86">
        <v>13528667.822877999</v>
      </c>
    </row>
    <row r="37274" spans="1:6">
      <c r="A37274">
        <v>2025</v>
      </c>
      <c r="B37274" t="s">
        <v>1048</v>
      </c>
      <c r="C37274" t="s">
        <v>1022</v>
      </c>
      <c r="D37274" t="s">
        <v>981</v>
      </c>
      <c r="E37274" t="s">
        <v>1015</v>
      </c>
      <c r="F37274" s="86">
        <v>13544533.4369852</v>
      </c>
    </row>
    <row r="37275" spans="1:6">
      <c r="A37275">
        <v>2026</v>
      </c>
      <c r="B37275" t="s">
        <v>1048</v>
      </c>
      <c r="C37275" t="s">
        <v>1022</v>
      </c>
      <c r="D37275" t="s">
        <v>981</v>
      </c>
      <c r="E37275" t="s">
        <v>1015</v>
      </c>
      <c r="F37275" s="86">
        <v>13560159.887169801</v>
      </c>
    </row>
    <row r="37276" spans="1:6">
      <c r="A37276">
        <v>2027</v>
      </c>
      <c r="B37276" t="s">
        <v>1048</v>
      </c>
      <c r="C37276" t="s">
        <v>1022</v>
      </c>
      <c r="D37276" t="s">
        <v>981</v>
      </c>
      <c r="E37276" t="s">
        <v>1015</v>
      </c>
      <c r="F37276" s="86">
        <v>13578994.570735799</v>
      </c>
    </row>
    <row r="37277" spans="1:6">
      <c r="A37277">
        <v>2028</v>
      </c>
      <c r="B37277" t="s">
        <v>1048</v>
      </c>
      <c r="C37277" t="s">
        <v>1022</v>
      </c>
      <c r="D37277" t="s">
        <v>981</v>
      </c>
      <c r="E37277" t="s">
        <v>1015</v>
      </c>
      <c r="F37277" s="86">
        <v>13596673.5000041</v>
      </c>
    </row>
    <row r="37278" spans="1:6">
      <c r="A37278">
        <v>2029</v>
      </c>
      <c r="B37278" t="s">
        <v>1048</v>
      </c>
      <c r="C37278" t="s">
        <v>1022</v>
      </c>
      <c r="D37278" t="s">
        <v>981</v>
      </c>
      <c r="E37278" t="s">
        <v>1015</v>
      </c>
      <c r="F37278" s="86">
        <v>13611326.2620712</v>
      </c>
    </row>
    <row r="37279" spans="1:6">
      <c r="A37279">
        <v>2030</v>
      </c>
      <c r="B37279" t="s">
        <v>1048</v>
      </c>
      <c r="C37279" t="s">
        <v>1022</v>
      </c>
      <c r="D37279" t="s">
        <v>981</v>
      </c>
      <c r="E37279" t="s">
        <v>1015</v>
      </c>
      <c r="F37279" s="86">
        <v>13624537.981370701</v>
      </c>
    </row>
    <row r="37280" spans="1:6">
      <c r="A37280">
        <v>2031</v>
      </c>
      <c r="B37280" t="s">
        <v>1048</v>
      </c>
      <c r="C37280" t="s">
        <v>1022</v>
      </c>
      <c r="D37280" t="s">
        <v>981</v>
      </c>
      <c r="E37280" t="s">
        <v>1015</v>
      </c>
      <c r="F37280" s="86">
        <v>13644229.052965</v>
      </c>
    </row>
    <row r="37281" spans="1:6">
      <c r="A37281">
        <v>2032</v>
      </c>
      <c r="B37281" t="s">
        <v>1048</v>
      </c>
      <c r="C37281" t="s">
        <v>1022</v>
      </c>
      <c r="D37281" t="s">
        <v>981</v>
      </c>
      <c r="E37281" t="s">
        <v>1015</v>
      </c>
      <c r="F37281" s="86">
        <v>13667111.1808342</v>
      </c>
    </row>
    <row r="37282" spans="1:6">
      <c r="A37282">
        <v>2033</v>
      </c>
      <c r="B37282" t="s">
        <v>1048</v>
      </c>
      <c r="C37282" t="s">
        <v>1022</v>
      </c>
      <c r="D37282" t="s">
        <v>981</v>
      </c>
      <c r="E37282" t="s">
        <v>1015</v>
      </c>
      <c r="F37282" s="86">
        <v>13690557.0633459</v>
      </c>
    </row>
    <row r="37283" spans="1:6">
      <c r="A37283">
        <v>2034</v>
      </c>
      <c r="B37283" t="s">
        <v>1048</v>
      </c>
      <c r="C37283" t="s">
        <v>1022</v>
      </c>
      <c r="D37283" t="s">
        <v>981</v>
      </c>
      <c r="E37283" t="s">
        <v>1015</v>
      </c>
      <c r="F37283" s="86">
        <v>13723352.920844899</v>
      </c>
    </row>
    <row r="37284" spans="1:6">
      <c r="A37284">
        <v>2035</v>
      </c>
      <c r="B37284" t="s">
        <v>1048</v>
      </c>
      <c r="C37284" t="s">
        <v>1022</v>
      </c>
      <c r="D37284" t="s">
        <v>981</v>
      </c>
      <c r="E37284" t="s">
        <v>1015</v>
      </c>
      <c r="F37284" s="86">
        <v>13766696.285418199</v>
      </c>
    </row>
    <row r="37285" spans="1:6">
      <c r="A37285">
        <v>2036</v>
      </c>
      <c r="B37285" t="s">
        <v>1048</v>
      </c>
      <c r="C37285" t="s">
        <v>1022</v>
      </c>
      <c r="D37285" t="s">
        <v>981</v>
      </c>
      <c r="E37285" t="s">
        <v>1015</v>
      </c>
      <c r="F37285" s="86">
        <v>13817587.783801399</v>
      </c>
    </row>
    <row r="37286" spans="1:6">
      <c r="A37286">
        <v>2037</v>
      </c>
      <c r="B37286" t="s">
        <v>1048</v>
      </c>
      <c r="C37286" t="s">
        <v>1022</v>
      </c>
      <c r="D37286" t="s">
        <v>981</v>
      </c>
      <c r="E37286" t="s">
        <v>1015</v>
      </c>
      <c r="F37286" s="86">
        <v>13884957.1523147</v>
      </c>
    </row>
    <row r="37287" spans="1:6">
      <c r="A37287">
        <v>2038</v>
      </c>
      <c r="B37287" t="s">
        <v>1048</v>
      </c>
      <c r="C37287" t="s">
        <v>1022</v>
      </c>
      <c r="D37287" t="s">
        <v>981</v>
      </c>
      <c r="E37287" t="s">
        <v>1015</v>
      </c>
      <c r="F37287" s="86">
        <v>13960223.4368726</v>
      </c>
    </row>
    <row r="37288" spans="1:6">
      <c r="A37288">
        <v>2039</v>
      </c>
      <c r="B37288" t="s">
        <v>1048</v>
      </c>
      <c r="C37288" t="s">
        <v>1022</v>
      </c>
      <c r="D37288" t="s">
        <v>981</v>
      </c>
      <c r="E37288" t="s">
        <v>1015</v>
      </c>
      <c r="F37288" s="86">
        <v>14044231.7208775</v>
      </c>
    </row>
    <row r="37289" spans="1:6">
      <c r="A37289">
        <v>2040</v>
      </c>
      <c r="B37289" t="s">
        <v>1048</v>
      </c>
      <c r="C37289" t="s">
        <v>1022</v>
      </c>
      <c r="D37289" t="s">
        <v>981</v>
      </c>
      <c r="E37289" t="s">
        <v>1015</v>
      </c>
      <c r="F37289" s="86">
        <v>14127780.604389699</v>
      </c>
    </row>
    <row r="37290" spans="1:6">
      <c r="A37290">
        <v>2041</v>
      </c>
      <c r="B37290" t="s">
        <v>1048</v>
      </c>
      <c r="C37290" t="s">
        <v>1022</v>
      </c>
      <c r="D37290" t="s">
        <v>981</v>
      </c>
      <c r="E37290" t="s">
        <v>1015</v>
      </c>
      <c r="F37290" s="86">
        <v>14117207.369818499</v>
      </c>
    </row>
    <row r="37291" spans="1:6">
      <c r="A37291">
        <v>2042</v>
      </c>
      <c r="B37291" t="s">
        <v>1048</v>
      </c>
      <c r="C37291" t="s">
        <v>1022</v>
      </c>
      <c r="D37291" t="s">
        <v>981</v>
      </c>
      <c r="E37291" t="s">
        <v>1015</v>
      </c>
      <c r="F37291" s="86">
        <v>14105948.923586201</v>
      </c>
    </row>
    <row r="37292" spans="1:6">
      <c r="A37292">
        <v>2043</v>
      </c>
      <c r="B37292" t="s">
        <v>1048</v>
      </c>
      <c r="C37292" t="s">
        <v>1022</v>
      </c>
      <c r="D37292" t="s">
        <v>981</v>
      </c>
      <c r="E37292" t="s">
        <v>1015</v>
      </c>
      <c r="F37292" s="86">
        <v>14088270.19104</v>
      </c>
    </row>
    <row r="37293" spans="1:6">
      <c r="A37293">
        <v>2044</v>
      </c>
      <c r="B37293" t="s">
        <v>1048</v>
      </c>
      <c r="C37293" t="s">
        <v>1022</v>
      </c>
      <c r="D37293" t="s">
        <v>981</v>
      </c>
      <c r="E37293" t="s">
        <v>1015</v>
      </c>
      <c r="F37293" s="86">
        <v>14069042.9099037</v>
      </c>
    </row>
    <row r="37294" spans="1:6">
      <c r="A37294">
        <v>2045</v>
      </c>
      <c r="B37294" t="s">
        <v>1048</v>
      </c>
      <c r="C37294" t="s">
        <v>1022</v>
      </c>
      <c r="D37294" t="s">
        <v>981</v>
      </c>
      <c r="E37294" t="s">
        <v>1015</v>
      </c>
      <c r="F37294" s="86">
        <v>14045996.1246373</v>
      </c>
    </row>
    <row r="37295" spans="1:6">
      <c r="A37295">
        <v>2046</v>
      </c>
      <c r="B37295" t="s">
        <v>1048</v>
      </c>
      <c r="C37295" t="s">
        <v>1022</v>
      </c>
      <c r="D37295" t="s">
        <v>981</v>
      </c>
      <c r="E37295" t="s">
        <v>1015</v>
      </c>
      <c r="F37295" s="86">
        <v>14023521.074697901</v>
      </c>
    </row>
    <row r="37296" spans="1:6">
      <c r="A37296">
        <v>2047</v>
      </c>
      <c r="B37296" t="s">
        <v>1048</v>
      </c>
      <c r="C37296" t="s">
        <v>1022</v>
      </c>
      <c r="D37296" t="s">
        <v>981</v>
      </c>
      <c r="E37296" t="s">
        <v>1015</v>
      </c>
      <c r="F37296" s="86">
        <v>14002921.5576497</v>
      </c>
    </row>
    <row r="37297" spans="1:6">
      <c r="A37297">
        <v>2048</v>
      </c>
      <c r="B37297" t="s">
        <v>1048</v>
      </c>
      <c r="C37297" t="s">
        <v>1022</v>
      </c>
      <c r="D37297" t="s">
        <v>981</v>
      </c>
      <c r="E37297" t="s">
        <v>1015</v>
      </c>
      <c r="F37297" s="86">
        <v>13986869.090601901</v>
      </c>
    </row>
    <row r="37298" spans="1:6">
      <c r="A37298">
        <v>2049</v>
      </c>
      <c r="B37298" t="s">
        <v>1048</v>
      </c>
      <c r="C37298" t="s">
        <v>1022</v>
      </c>
      <c r="D37298" t="s">
        <v>981</v>
      </c>
      <c r="E37298" t="s">
        <v>1015</v>
      </c>
      <c r="F37298" s="86">
        <v>13970914.2795012</v>
      </c>
    </row>
    <row r="37299" spans="1:6">
      <c r="A37299">
        <v>2050</v>
      </c>
      <c r="B37299" t="s">
        <v>1048</v>
      </c>
      <c r="C37299" t="s">
        <v>1022</v>
      </c>
      <c r="D37299" t="s">
        <v>981</v>
      </c>
      <c r="E37299" t="s">
        <v>1015</v>
      </c>
      <c r="F37299" s="86">
        <v>13957263.4833731</v>
      </c>
    </row>
    <row r="37300" spans="1:6">
      <c r="A37300">
        <v>2017</v>
      </c>
      <c r="B37300" t="s">
        <v>1049</v>
      </c>
      <c r="C37300" t="s">
        <v>1022</v>
      </c>
      <c r="D37300" t="s">
        <v>981</v>
      </c>
      <c r="E37300" t="s">
        <v>1015</v>
      </c>
      <c r="F37300" s="86">
        <v>1577462.3608516499</v>
      </c>
    </row>
    <row r="37301" spans="1:6">
      <c r="A37301">
        <v>2018</v>
      </c>
      <c r="B37301" t="s">
        <v>1049</v>
      </c>
      <c r="C37301" t="s">
        <v>1022</v>
      </c>
      <c r="D37301" t="s">
        <v>981</v>
      </c>
      <c r="E37301" t="s">
        <v>1015</v>
      </c>
      <c r="F37301" s="86">
        <v>1643358.88663825</v>
      </c>
    </row>
    <row r="37302" spans="1:6">
      <c r="A37302">
        <v>2019</v>
      </c>
      <c r="B37302" t="s">
        <v>1049</v>
      </c>
      <c r="C37302" t="s">
        <v>1022</v>
      </c>
      <c r="D37302" t="s">
        <v>981</v>
      </c>
      <c r="E37302" t="s">
        <v>1015</v>
      </c>
      <c r="F37302" s="86">
        <v>1655164.6287008401</v>
      </c>
    </row>
    <row r="37303" spans="1:6">
      <c r="A37303">
        <v>2020</v>
      </c>
      <c r="B37303" t="s">
        <v>1049</v>
      </c>
      <c r="C37303" t="s">
        <v>1022</v>
      </c>
      <c r="D37303" t="s">
        <v>981</v>
      </c>
      <c r="E37303" t="s">
        <v>1015</v>
      </c>
      <c r="F37303" s="86">
        <v>1665475.6826195</v>
      </c>
    </row>
    <row r="37304" spans="1:6">
      <c r="A37304">
        <v>2021</v>
      </c>
      <c r="B37304" t="s">
        <v>1049</v>
      </c>
      <c r="C37304" t="s">
        <v>1022</v>
      </c>
      <c r="D37304" t="s">
        <v>981</v>
      </c>
      <c r="E37304" t="s">
        <v>1015</v>
      </c>
      <c r="F37304" s="86">
        <v>1674715.0391762699</v>
      </c>
    </row>
    <row r="37305" spans="1:6">
      <c r="A37305">
        <v>2022</v>
      </c>
      <c r="B37305" t="s">
        <v>1049</v>
      </c>
      <c r="C37305" t="s">
        <v>1022</v>
      </c>
      <c r="D37305" t="s">
        <v>981</v>
      </c>
      <c r="E37305" t="s">
        <v>1015</v>
      </c>
      <c r="F37305" s="86">
        <v>1682637.5798774101</v>
      </c>
    </row>
    <row r="37306" spans="1:6">
      <c r="A37306">
        <v>2023</v>
      </c>
      <c r="B37306" t="s">
        <v>1049</v>
      </c>
      <c r="C37306" t="s">
        <v>1022</v>
      </c>
      <c r="D37306" t="s">
        <v>981</v>
      </c>
      <c r="E37306" t="s">
        <v>1015</v>
      </c>
      <c r="F37306" s="86">
        <v>1689314.25166534</v>
      </c>
    </row>
    <row r="37307" spans="1:6">
      <c r="A37307">
        <v>2024</v>
      </c>
      <c r="B37307" t="s">
        <v>1049</v>
      </c>
      <c r="C37307" t="s">
        <v>1022</v>
      </c>
      <c r="D37307" t="s">
        <v>981</v>
      </c>
      <c r="E37307" t="s">
        <v>1015</v>
      </c>
      <c r="F37307" s="86">
        <v>1695017.1013923299</v>
      </c>
    </row>
    <row r="37308" spans="1:6">
      <c r="A37308">
        <v>2025</v>
      </c>
      <c r="B37308" t="s">
        <v>1049</v>
      </c>
      <c r="C37308" t="s">
        <v>1022</v>
      </c>
      <c r="D37308" t="s">
        <v>981</v>
      </c>
      <c r="E37308" t="s">
        <v>1015</v>
      </c>
      <c r="F37308" s="86">
        <v>1701205.97662255</v>
      </c>
    </row>
    <row r="37309" spans="1:6">
      <c r="A37309">
        <v>2026</v>
      </c>
      <c r="B37309" t="s">
        <v>1049</v>
      </c>
      <c r="C37309" t="s">
        <v>1022</v>
      </c>
      <c r="D37309" t="s">
        <v>981</v>
      </c>
      <c r="E37309" t="s">
        <v>1015</v>
      </c>
      <c r="F37309" s="86">
        <v>1707717.6945488499</v>
      </c>
    </row>
    <row r="37310" spans="1:6">
      <c r="A37310">
        <v>2027</v>
      </c>
      <c r="B37310" t="s">
        <v>1049</v>
      </c>
      <c r="C37310" t="s">
        <v>1022</v>
      </c>
      <c r="D37310" t="s">
        <v>981</v>
      </c>
      <c r="E37310" t="s">
        <v>1015</v>
      </c>
      <c r="F37310" s="86">
        <v>1714688.9263152501</v>
      </c>
    </row>
    <row r="37311" spans="1:6">
      <c r="A37311">
        <v>2028</v>
      </c>
      <c r="B37311" t="s">
        <v>1049</v>
      </c>
      <c r="C37311" t="s">
        <v>1022</v>
      </c>
      <c r="D37311" t="s">
        <v>981</v>
      </c>
      <c r="E37311" t="s">
        <v>1015</v>
      </c>
      <c r="F37311" s="86">
        <v>1721952.0954221999</v>
      </c>
    </row>
    <row r="37312" spans="1:6">
      <c r="A37312">
        <v>2029</v>
      </c>
      <c r="B37312" t="s">
        <v>1049</v>
      </c>
      <c r="C37312" t="s">
        <v>1022</v>
      </c>
      <c r="D37312" t="s">
        <v>981</v>
      </c>
      <c r="E37312" t="s">
        <v>1015</v>
      </c>
      <c r="F37312" s="86">
        <v>1728446.9383082299</v>
      </c>
    </row>
    <row r="37313" spans="1:6">
      <c r="A37313">
        <v>2030</v>
      </c>
      <c r="B37313" t="s">
        <v>1049</v>
      </c>
      <c r="C37313" t="s">
        <v>1022</v>
      </c>
      <c r="D37313" t="s">
        <v>981</v>
      </c>
      <c r="E37313" t="s">
        <v>1015</v>
      </c>
      <c r="F37313" s="86">
        <v>1736049.0299738599</v>
      </c>
    </row>
    <row r="37314" spans="1:6">
      <c r="A37314">
        <v>2031</v>
      </c>
      <c r="B37314" t="s">
        <v>1049</v>
      </c>
      <c r="C37314" t="s">
        <v>1022</v>
      </c>
      <c r="D37314" t="s">
        <v>981</v>
      </c>
      <c r="E37314" t="s">
        <v>1015</v>
      </c>
      <c r="F37314" s="86">
        <v>1744093.18543097</v>
      </c>
    </row>
    <row r="37315" spans="1:6">
      <c r="A37315">
        <v>2032</v>
      </c>
      <c r="B37315" t="s">
        <v>1049</v>
      </c>
      <c r="C37315" t="s">
        <v>1022</v>
      </c>
      <c r="D37315" t="s">
        <v>981</v>
      </c>
      <c r="E37315" t="s">
        <v>1015</v>
      </c>
      <c r="F37315" s="86">
        <v>1752946.1148009901</v>
      </c>
    </row>
    <row r="37316" spans="1:6">
      <c r="A37316">
        <v>2033</v>
      </c>
      <c r="B37316" t="s">
        <v>1049</v>
      </c>
      <c r="C37316" t="s">
        <v>1022</v>
      </c>
      <c r="D37316" t="s">
        <v>981</v>
      </c>
      <c r="E37316" t="s">
        <v>1015</v>
      </c>
      <c r="F37316" s="86">
        <v>1762312.0820485901</v>
      </c>
    </row>
    <row r="37317" spans="1:6">
      <c r="A37317">
        <v>2034</v>
      </c>
      <c r="B37317" t="s">
        <v>1049</v>
      </c>
      <c r="C37317" t="s">
        <v>1022</v>
      </c>
      <c r="D37317" t="s">
        <v>981</v>
      </c>
      <c r="E37317" t="s">
        <v>1015</v>
      </c>
      <c r="F37317" s="86">
        <v>1772609.4099337701</v>
      </c>
    </row>
    <row r="37318" spans="1:6">
      <c r="A37318">
        <v>2035</v>
      </c>
      <c r="B37318" t="s">
        <v>1049</v>
      </c>
      <c r="C37318" t="s">
        <v>1022</v>
      </c>
      <c r="D37318" t="s">
        <v>981</v>
      </c>
      <c r="E37318" t="s">
        <v>1015</v>
      </c>
      <c r="F37318" s="86">
        <v>1783517.6378890199</v>
      </c>
    </row>
    <row r="37319" spans="1:6">
      <c r="A37319">
        <v>2036</v>
      </c>
      <c r="B37319" t="s">
        <v>1049</v>
      </c>
      <c r="C37319" t="s">
        <v>1022</v>
      </c>
      <c r="D37319" t="s">
        <v>981</v>
      </c>
      <c r="E37319" t="s">
        <v>1015</v>
      </c>
      <c r="F37319" s="86">
        <v>1797001.8897189901</v>
      </c>
    </row>
    <row r="37320" spans="1:6">
      <c r="A37320">
        <v>2037</v>
      </c>
      <c r="B37320" t="s">
        <v>1049</v>
      </c>
      <c r="C37320" t="s">
        <v>1022</v>
      </c>
      <c r="D37320" t="s">
        <v>981</v>
      </c>
      <c r="E37320" t="s">
        <v>1015</v>
      </c>
      <c r="F37320" s="86">
        <v>1811668.70337992</v>
      </c>
    </row>
    <row r="37321" spans="1:6">
      <c r="A37321">
        <v>2038</v>
      </c>
      <c r="B37321" t="s">
        <v>1049</v>
      </c>
      <c r="C37321" t="s">
        <v>1022</v>
      </c>
      <c r="D37321" t="s">
        <v>981</v>
      </c>
      <c r="E37321" t="s">
        <v>1015</v>
      </c>
      <c r="F37321" s="86">
        <v>1827933.4535529299</v>
      </c>
    </row>
    <row r="37322" spans="1:6">
      <c r="A37322">
        <v>2039</v>
      </c>
      <c r="B37322" t="s">
        <v>1049</v>
      </c>
      <c r="C37322" t="s">
        <v>1022</v>
      </c>
      <c r="D37322" t="s">
        <v>981</v>
      </c>
      <c r="E37322" t="s">
        <v>1015</v>
      </c>
      <c r="F37322" s="86">
        <v>1844616.14046544</v>
      </c>
    </row>
    <row r="37323" spans="1:6">
      <c r="A37323">
        <v>2040</v>
      </c>
      <c r="B37323" t="s">
        <v>1049</v>
      </c>
      <c r="C37323" t="s">
        <v>1022</v>
      </c>
      <c r="D37323" t="s">
        <v>981</v>
      </c>
      <c r="E37323" t="s">
        <v>1015</v>
      </c>
      <c r="F37323" s="86">
        <v>1861902.55551049</v>
      </c>
    </row>
    <row r="37324" spans="1:6">
      <c r="A37324">
        <v>2041</v>
      </c>
      <c r="B37324" t="s">
        <v>1049</v>
      </c>
      <c r="C37324" t="s">
        <v>1022</v>
      </c>
      <c r="D37324" t="s">
        <v>981</v>
      </c>
      <c r="E37324" t="s">
        <v>1015</v>
      </c>
      <c r="F37324" s="86">
        <v>1871708.6738384101</v>
      </c>
    </row>
    <row r="37325" spans="1:6">
      <c r="A37325">
        <v>2042</v>
      </c>
      <c r="B37325" t="s">
        <v>1049</v>
      </c>
      <c r="C37325" t="s">
        <v>1022</v>
      </c>
      <c r="D37325" t="s">
        <v>981</v>
      </c>
      <c r="E37325" t="s">
        <v>1015</v>
      </c>
      <c r="F37325" s="86">
        <v>1881434.76252904</v>
      </c>
    </row>
    <row r="37326" spans="1:6">
      <c r="A37326">
        <v>2043</v>
      </c>
      <c r="B37326" t="s">
        <v>1049</v>
      </c>
      <c r="C37326" t="s">
        <v>1022</v>
      </c>
      <c r="D37326" t="s">
        <v>981</v>
      </c>
      <c r="E37326" t="s">
        <v>1015</v>
      </c>
      <c r="F37326" s="86">
        <v>1889873.51767477</v>
      </c>
    </row>
    <row r="37327" spans="1:6">
      <c r="A37327">
        <v>2044</v>
      </c>
      <c r="B37327" t="s">
        <v>1049</v>
      </c>
      <c r="C37327" t="s">
        <v>1022</v>
      </c>
      <c r="D37327" t="s">
        <v>981</v>
      </c>
      <c r="E37327" t="s">
        <v>1015</v>
      </c>
      <c r="F37327" s="86">
        <v>1897789.9625816101</v>
      </c>
    </row>
    <row r="37328" spans="1:6">
      <c r="A37328">
        <v>2045</v>
      </c>
      <c r="B37328" t="s">
        <v>1049</v>
      </c>
      <c r="C37328" t="s">
        <v>1022</v>
      </c>
      <c r="D37328" t="s">
        <v>981</v>
      </c>
      <c r="E37328" t="s">
        <v>1015</v>
      </c>
      <c r="F37328" s="86">
        <v>1904653.22988995</v>
      </c>
    </row>
    <row r="37329" spans="1:6">
      <c r="A37329">
        <v>2046</v>
      </c>
      <c r="B37329" t="s">
        <v>1049</v>
      </c>
      <c r="C37329" t="s">
        <v>1022</v>
      </c>
      <c r="D37329" t="s">
        <v>981</v>
      </c>
      <c r="E37329" t="s">
        <v>1015</v>
      </c>
      <c r="F37329" s="86">
        <v>1911728.58706372</v>
      </c>
    </row>
    <row r="37330" spans="1:6">
      <c r="A37330">
        <v>2047</v>
      </c>
      <c r="B37330" t="s">
        <v>1049</v>
      </c>
      <c r="C37330" t="s">
        <v>1022</v>
      </c>
      <c r="D37330" t="s">
        <v>981</v>
      </c>
      <c r="E37330" t="s">
        <v>1015</v>
      </c>
      <c r="F37330" s="86">
        <v>1918520.09182239</v>
      </c>
    </row>
    <row r="37331" spans="1:6">
      <c r="A37331">
        <v>2048</v>
      </c>
      <c r="B37331" t="s">
        <v>1049</v>
      </c>
      <c r="C37331" t="s">
        <v>1022</v>
      </c>
      <c r="D37331" t="s">
        <v>981</v>
      </c>
      <c r="E37331" t="s">
        <v>1015</v>
      </c>
      <c r="F37331" s="86">
        <v>1926043.2051129199</v>
      </c>
    </row>
    <row r="37332" spans="1:6">
      <c r="A37332">
        <v>2049</v>
      </c>
      <c r="B37332" t="s">
        <v>1049</v>
      </c>
      <c r="C37332" t="s">
        <v>1022</v>
      </c>
      <c r="D37332" t="s">
        <v>981</v>
      </c>
      <c r="E37332" t="s">
        <v>1015</v>
      </c>
      <c r="F37332" s="86">
        <v>1933433.2583160701</v>
      </c>
    </row>
    <row r="37333" spans="1:6">
      <c r="A37333">
        <v>2050</v>
      </c>
      <c r="B37333" t="s">
        <v>1049</v>
      </c>
      <c r="C37333" t="s">
        <v>1022</v>
      </c>
      <c r="D37333" t="s">
        <v>981</v>
      </c>
      <c r="E37333" t="s">
        <v>1015</v>
      </c>
      <c r="F37333" s="86">
        <v>1941524.5989292001</v>
      </c>
    </row>
    <row r="37334" spans="1:6">
      <c r="A37334">
        <v>2017</v>
      </c>
      <c r="B37334" t="s">
        <v>1050</v>
      </c>
      <c r="C37334" t="s">
        <v>1022</v>
      </c>
      <c r="D37334" t="s">
        <v>981</v>
      </c>
      <c r="E37334" t="s">
        <v>1015</v>
      </c>
      <c r="F37334" s="86">
        <v>4039076.7190722399</v>
      </c>
    </row>
    <row r="37335" spans="1:6">
      <c r="A37335">
        <v>2018</v>
      </c>
      <c r="B37335" t="s">
        <v>1050</v>
      </c>
      <c r="C37335" t="s">
        <v>1022</v>
      </c>
      <c r="D37335" t="s">
        <v>981</v>
      </c>
      <c r="E37335" t="s">
        <v>1015</v>
      </c>
      <c r="F37335" s="86">
        <v>4120111.46216289</v>
      </c>
    </row>
    <row r="37336" spans="1:6">
      <c r="A37336">
        <v>2019</v>
      </c>
      <c r="B37336" t="s">
        <v>1050</v>
      </c>
      <c r="C37336" t="s">
        <v>1022</v>
      </c>
      <c r="D37336" t="s">
        <v>981</v>
      </c>
      <c r="E37336" t="s">
        <v>1015</v>
      </c>
      <c r="F37336" s="86">
        <v>4142489.2741752202</v>
      </c>
    </row>
    <row r="37337" spans="1:6">
      <c r="A37337">
        <v>2020</v>
      </c>
      <c r="B37337" t="s">
        <v>1050</v>
      </c>
      <c r="C37337" t="s">
        <v>1022</v>
      </c>
      <c r="D37337" t="s">
        <v>981</v>
      </c>
      <c r="E37337" t="s">
        <v>1015</v>
      </c>
      <c r="F37337" s="86">
        <v>4161188.5017981399</v>
      </c>
    </row>
    <row r="37338" spans="1:6">
      <c r="A37338">
        <v>2021</v>
      </c>
      <c r="B37338" t="s">
        <v>1050</v>
      </c>
      <c r="C37338" t="s">
        <v>1022</v>
      </c>
      <c r="D37338" t="s">
        <v>981</v>
      </c>
      <c r="E37338" t="s">
        <v>1015</v>
      </c>
      <c r="F37338" s="86">
        <v>4177938.6155763902</v>
      </c>
    </row>
    <row r="37339" spans="1:6">
      <c r="A37339">
        <v>2022</v>
      </c>
      <c r="B37339" t="s">
        <v>1050</v>
      </c>
      <c r="C37339" t="s">
        <v>1022</v>
      </c>
      <c r="D37339" t="s">
        <v>981</v>
      </c>
      <c r="E37339" t="s">
        <v>1015</v>
      </c>
      <c r="F37339" s="86">
        <v>4190312.6347940699</v>
      </c>
    </row>
    <row r="37340" spans="1:6">
      <c r="A37340">
        <v>2023</v>
      </c>
      <c r="B37340" t="s">
        <v>1050</v>
      </c>
      <c r="C37340" t="s">
        <v>1022</v>
      </c>
      <c r="D37340" t="s">
        <v>981</v>
      </c>
      <c r="E37340" t="s">
        <v>1015</v>
      </c>
      <c r="F37340" s="86">
        <v>4198894.5792248398</v>
      </c>
    </row>
    <row r="37341" spans="1:6">
      <c r="A37341">
        <v>2024</v>
      </c>
      <c r="B37341" t="s">
        <v>1050</v>
      </c>
      <c r="C37341" t="s">
        <v>1022</v>
      </c>
      <c r="D37341" t="s">
        <v>981</v>
      </c>
      <c r="E37341" t="s">
        <v>1015</v>
      </c>
      <c r="F37341" s="86">
        <v>4206462.0063090799</v>
      </c>
    </row>
    <row r="37342" spans="1:6">
      <c r="A37342">
        <v>2025</v>
      </c>
      <c r="B37342" t="s">
        <v>1050</v>
      </c>
      <c r="C37342" t="s">
        <v>1022</v>
      </c>
      <c r="D37342" t="s">
        <v>981</v>
      </c>
      <c r="E37342" t="s">
        <v>1015</v>
      </c>
      <c r="F37342" s="86">
        <v>4211280.0142775904</v>
      </c>
    </row>
    <row r="37343" spans="1:6">
      <c r="A37343">
        <v>2026</v>
      </c>
      <c r="B37343" t="s">
        <v>1050</v>
      </c>
      <c r="C37343" t="s">
        <v>1022</v>
      </c>
      <c r="D37343" t="s">
        <v>981</v>
      </c>
      <c r="E37343" t="s">
        <v>1015</v>
      </c>
      <c r="F37343" s="86">
        <v>4216010.2869089004</v>
      </c>
    </row>
    <row r="37344" spans="1:6">
      <c r="A37344">
        <v>2027</v>
      </c>
      <c r="B37344" t="s">
        <v>1050</v>
      </c>
      <c r="C37344" t="s">
        <v>1022</v>
      </c>
      <c r="D37344" t="s">
        <v>981</v>
      </c>
      <c r="E37344" t="s">
        <v>1015</v>
      </c>
      <c r="F37344" s="86">
        <v>4221729.8648022702</v>
      </c>
    </row>
    <row r="37345" spans="1:6">
      <c r="A37345">
        <v>2028</v>
      </c>
      <c r="B37345" t="s">
        <v>1050</v>
      </c>
      <c r="C37345" t="s">
        <v>1022</v>
      </c>
      <c r="D37345" t="s">
        <v>981</v>
      </c>
      <c r="E37345" t="s">
        <v>1015</v>
      </c>
      <c r="F37345" s="86">
        <v>4227080.0199629096</v>
      </c>
    </row>
    <row r="37346" spans="1:6">
      <c r="A37346">
        <v>2029</v>
      </c>
      <c r="B37346" t="s">
        <v>1050</v>
      </c>
      <c r="C37346" t="s">
        <v>1022</v>
      </c>
      <c r="D37346" t="s">
        <v>981</v>
      </c>
      <c r="E37346" t="s">
        <v>1015</v>
      </c>
      <c r="F37346" s="86">
        <v>4231477.2105805203</v>
      </c>
    </row>
    <row r="37347" spans="1:6">
      <c r="A37347">
        <v>2030</v>
      </c>
      <c r="B37347" t="s">
        <v>1050</v>
      </c>
      <c r="C37347" t="s">
        <v>1022</v>
      </c>
      <c r="D37347" t="s">
        <v>981</v>
      </c>
      <c r="E37347" t="s">
        <v>1015</v>
      </c>
      <c r="F37347" s="86">
        <v>4235403.7482608296</v>
      </c>
    </row>
    <row r="37348" spans="1:6">
      <c r="A37348">
        <v>2031</v>
      </c>
      <c r="B37348" t="s">
        <v>1050</v>
      </c>
      <c r="C37348" t="s">
        <v>1022</v>
      </c>
      <c r="D37348" t="s">
        <v>981</v>
      </c>
      <c r="E37348" t="s">
        <v>1015</v>
      </c>
      <c r="F37348" s="86">
        <v>4241323.8100206703</v>
      </c>
    </row>
    <row r="37349" spans="1:6">
      <c r="A37349">
        <v>2032</v>
      </c>
      <c r="B37349" t="s">
        <v>1050</v>
      </c>
      <c r="C37349" t="s">
        <v>1022</v>
      </c>
      <c r="D37349" t="s">
        <v>981</v>
      </c>
      <c r="E37349" t="s">
        <v>1015</v>
      </c>
      <c r="F37349" s="86">
        <v>4248210.1764268503</v>
      </c>
    </row>
    <row r="37350" spans="1:6">
      <c r="A37350">
        <v>2033</v>
      </c>
      <c r="B37350" t="s">
        <v>1050</v>
      </c>
      <c r="C37350" t="s">
        <v>1022</v>
      </c>
      <c r="D37350" t="s">
        <v>981</v>
      </c>
      <c r="E37350" t="s">
        <v>1015</v>
      </c>
      <c r="F37350" s="86">
        <v>4255246.3556315703</v>
      </c>
    </row>
    <row r="37351" spans="1:6">
      <c r="A37351">
        <v>2034</v>
      </c>
      <c r="B37351" t="s">
        <v>1050</v>
      </c>
      <c r="C37351" t="s">
        <v>1022</v>
      </c>
      <c r="D37351" t="s">
        <v>981</v>
      </c>
      <c r="E37351" t="s">
        <v>1015</v>
      </c>
      <c r="F37351" s="86">
        <v>4265178.0206598798</v>
      </c>
    </row>
    <row r="37352" spans="1:6">
      <c r="A37352">
        <v>2035</v>
      </c>
      <c r="B37352" t="s">
        <v>1050</v>
      </c>
      <c r="C37352" t="s">
        <v>1022</v>
      </c>
      <c r="D37352" t="s">
        <v>981</v>
      </c>
      <c r="E37352" t="s">
        <v>1015</v>
      </c>
      <c r="F37352" s="86">
        <v>4278418.6924506798</v>
      </c>
    </row>
    <row r="37353" spans="1:6">
      <c r="A37353">
        <v>2036</v>
      </c>
      <c r="B37353" t="s">
        <v>1050</v>
      </c>
      <c r="C37353" t="s">
        <v>1022</v>
      </c>
      <c r="D37353" t="s">
        <v>981</v>
      </c>
      <c r="E37353" t="s">
        <v>1015</v>
      </c>
      <c r="F37353" s="86">
        <v>4294057.6589211198</v>
      </c>
    </row>
    <row r="37354" spans="1:6">
      <c r="A37354">
        <v>2037</v>
      </c>
      <c r="B37354" t="s">
        <v>1050</v>
      </c>
      <c r="C37354" t="s">
        <v>1022</v>
      </c>
      <c r="D37354" t="s">
        <v>981</v>
      </c>
      <c r="E37354" t="s">
        <v>1015</v>
      </c>
      <c r="F37354" s="86">
        <v>4314919.0130753601</v>
      </c>
    </row>
    <row r="37355" spans="1:6">
      <c r="A37355">
        <v>2038</v>
      </c>
      <c r="B37355" t="s">
        <v>1050</v>
      </c>
      <c r="C37355" t="s">
        <v>1022</v>
      </c>
      <c r="D37355" t="s">
        <v>981</v>
      </c>
      <c r="E37355" t="s">
        <v>1015</v>
      </c>
      <c r="F37355" s="86">
        <v>4338309.4841279397</v>
      </c>
    </row>
    <row r="37356" spans="1:6">
      <c r="A37356">
        <v>2039</v>
      </c>
      <c r="B37356" t="s">
        <v>1050</v>
      </c>
      <c r="C37356" t="s">
        <v>1022</v>
      </c>
      <c r="D37356" t="s">
        <v>981</v>
      </c>
      <c r="E37356" t="s">
        <v>1015</v>
      </c>
      <c r="F37356" s="86">
        <v>4364472.1485076603</v>
      </c>
    </row>
    <row r="37357" spans="1:6">
      <c r="A37357">
        <v>2040</v>
      </c>
      <c r="B37357" t="s">
        <v>1050</v>
      </c>
      <c r="C37357" t="s">
        <v>1022</v>
      </c>
      <c r="D37357" t="s">
        <v>981</v>
      </c>
      <c r="E37357" t="s">
        <v>1015</v>
      </c>
      <c r="F37357" s="86">
        <v>4390519.1555311</v>
      </c>
    </row>
    <row r="37358" spans="1:6">
      <c r="A37358">
        <v>2041</v>
      </c>
      <c r="B37358" t="s">
        <v>1050</v>
      </c>
      <c r="C37358" t="s">
        <v>1022</v>
      </c>
      <c r="D37358" t="s">
        <v>981</v>
      </c>
      <c r="E37358" t="s">
        <v>1015</v>
      </c>
      <c r="F37358" s="86">
        <v>4387097.3848990696</v>
      </c>
    </row>
    <row r="37359" spans="1:6">
      <c r="A37359">
        <v>2042</v>
      </c>
      <c r="B37359" t="s">
        <v>1050</v>
      </c>
      <c r="C37359" t="s">
        <v>1022</v>
      </c>
      <c r="D37359" t="s">
        <v>981</v>
      </c>
      <c r="E37359" t="s">
        <v>1015</v>
      </c>
      <c r="F37359" s="86">
        <v>4383461.3466169098</v>
      </c>
    </row>
    <row r="37360" spans="1:6">
      <c r="A37360">
        <v>2043</v>
      </c>
      <c r="B37360" t="s">
        <v>1050</v>
      </c>
      <c r="C37360" t="s">
        <v>1022</v>
      </c>
      <c r="D37360" t="s">
        <v>981</v>
      </c>
      <c r="E37360" t="s">
        <v>1015</v>
      </c>
      <c r="F37360" s="86">
        <v>4377819.6099186298</v>
      </c>
    </row>
    <row r="37361" spans="1:6">
      <c r="A37361">
        <v>2044</v>
      </c>
      <c r="B37361" t="s">
        <v>1050</v>
      </c>
      <c r="C37361" t="s">
        <v>1022</v>
      </c>
      <c r="D37361" t="s">
        <v>981</v>
      </c>
      <c r="E37361" t="s">
        <v>1015</v>
      </c>
      <c r="F37361" s="86">
        <v>4371687.9027303997</v>
      </c>
    </row>
    <row r="37362" spans="1:6">
      <c r="A37362">
        <v>2045</v>
      </c>
      <c r="B37362" t="s">
        <v>1050</v>
      </c>
      <c r="C37362" t="s">
        <v>1022</v>
      </c>
      <c r="D37362" t="s">
        <v>981</v>
      </c>
      <c r="E37362" t="s">
        <v>1015</v>
      </c>
      <c r="F37362" s="86">
        <v>4364371.0246318299</v>
      </c>
    </row>
    <row r="37363" spans="1:6">
      <c r="A37363">
        <v>2046</v>
      </c>
      <c r="B37363" t="s">
        <v>1050</v>
      </c>
      <c r="C37363" t="s">
        <v>1022</v>
      </c>
      <c r="D37363" t="s">
        <v>981</v>
      </c>
      <c r="E37363" t="s">
        <v>1015</v>
      </c>
      <c r="F37363" s="86">
        <v>4357244.3134142198</v>
      </c>
    </row>
    <row r="37364" spans="1:6">
      <c r="A37364">
        <v>2047</v>
      </c>
      <c r="B37364" t="s">
        <v>1050</v>
      </c>
      <c r="C37364" t="s">
        <v>1022</v>
      </c>
      <c r="D37364" t="s">
        <v>981</v>
      </c>
      <c r="E37364" t="s">
        <v>1015</v>
      </c>
      <c r="F37364" s="86">
        <v>4350718.2958138799</v>
      </c>
    </row>
    <row r="37365" spans="1:6">
      <c r="A37365">
        <v>2048</v>
      </c>
      <c r="B37365" t="s">
        <v>1050</v>
      </c>
      <c r="C37365" t="s">
        <v>1022</v>
      </c>
      <c r="D37365" t="s">
        <v>981</v>
      </c>
      <c r="E37365" t="s">
        <v>1015</v>
      </c>
      <c r="F37365" s="86">
        <v>4345623.4500717996</v>
      </c>
    </row>
    <row r="37366" spans="1:6">
      <c r="A37366">
        <v>2049</v>
      </c>
      <c r="B37366" t="s">
        <v>1050</v>
      </c>
      <c r="C37366" t="s">
        <v>1022</v>
      </c>
      <c r="D37366" t="s">
        <v>981</v>
      </c>
      <c r="E37366" t="s">
        <v>1015</v>
      </c>
      <c r="F37366" s="86">
        <v>4340574.75130093</v>
      </c>
    </row>
    <row r="37367" spans="1:6">
      <c r="A37367">
        <v>2050</v>
      </c>
      <c r="B37367" t="s">
        <v>1050</v>
      </c>
      <c r="C37367" t="s">
        <v>1022</v>
      </c>
      <c r="D37367" t="s">
        <v>981</v>
      </c>
      <c r="E37367" t="s">
        <v>1015</v>
      </c>
      <c r="F37367" s="86">
        <v>4336257.4002850195</v>
      </c>
    </row>
    <row r="37368" spans="1:6">
      <c r="A37368">
        <v>2017</v>
      </c>
      <c r="B37368" t="s">
        <v>1051</v>
      </c>
      <c r="C37368" t="s">
        <v>1022</v>
      </c>
      <c r="D37368" t="s">
        <v>981</v>
      </c>
      <c r="E37368" t="s">
        <v>1015</v>
      </c>
      <c r="F37368" s="86">
        <v>2782508.2214891999</v>
      </c>
    </row>
    <row r="37369" spans="1:6">
      <c r="A37369">
        <v>2018</v>
      </c>
      <c r="B37369" t="s">
        <v>1051</v>
      </c>
      <c r="C37369" t="s">
        <v>1022</v>
      </c>
      <c r="D37369" t="s">
        <v>981</v>
      </c>
      <c r="E37369" t="s">
        <v>1015</v>
      </c>
      <c r="F37369" s="86">
        <v>2902785.1178349098</v>
      </c>
    </row>
    <row r="37370" spans="1:6">
      <c r="A37370">
        <v>2019</v>
      </c>
      <c r="B37370" t="s">
        <v>1051</v>
      </c>
      <c r="C37370" t="s">
        <v>1022</v>
      </c>
      <c r="D37370" t="s">
        <v>981</v>
      </c>
      <c r="E37370" t="s">
        <v>1015</v>
      </c>
      <c r="F37370" s="86">
        <v>2927897.4585652701</v>
      </c>
    </row>
    <row r="37371" spans="1:6">
      <c r="A37371">
        <v>2020</v>
      </c>
      <c r="B37371" t="s">
        <v>1051</v>
      </c>
      <c r="C37371" t="s">
        <v>1022</v>
      </c>
      <c r="D37371" t="s">
        <v>981</v>
      </c>
      <c r="E37371" t="s">
        <v>1015</v>
      </c>
      <c r="F37371" s="86">
        <v>2951045.9157089302</v>
      </c>
    </row>
    <row r="37372" spans="1:6">
      <c r="A37372">
        <v>2021</v>
      </c>
      <c r="B37372" t="s">
        <v>1051</v>
      </c>
      <c r="C37372" t="s">
        <v>1022</v>
      </c>
      <c r="D37372" t="s">
        <v>981</v>
      </c>
      <c r="E37372" t="s">
        <v>1015</v>
      </c>
      <c r="F37372" s="86">
        <v>2972681.71714431</v>
      </c>
    </row>
    <row r="37373" spans="1:6">
      <c r="A37373">
        <v>2022</v>
      </c>
      <c r="B37373" t="s">
        <v>1051</v>
      </c>
      <c r="C37373" t="s">
        <v>1022</v>
      </c>
      <c r="D37373" t="s">
        <v>981</v>
      </c>
      <c r="E37373" t="s">
        <v>1015</v>
      </c>
      <c r="F37373" s="86">
        <v>2992399.5608758498</v>
      </c>
    </row>
    <row r="37374" spans="1:6">
      <c r="A37374">
        <v>2023</v>
      </c>
      <c r="B37374" t="s">
        <v>1051</v>
      </c>
      <c r="C37374" t="s">
        <v>1022</v>
      </c>
      <c r="D37374" t="s">
        <v>981</v>
      </c>
      <c r="E37374" t="s">
        <v>1015</v>
      </c>
      <c r="F37374" s="86">
        <v>3010317.4638013002</v>
      </c>
    </row>
    <row r="37375" spans="1:6">
      <c r="A37375">
        <v>2024</v>
      </c>
      <c r="B37375" t="s">
        <v>1051</v>
      </c>
      <c r="C37375" t="s">
        <v>1022</v>
      </c>
      <c r="D37375" t="s">
        <v>981</v>
      </c>
      <c r="E37375" t="s">
        <v>1015</v>
      </c>
      <c r="F37375" s="86">
        <v>3027142.4877428599</v>
      </c>
    </row>
    <row r="37376" spans="1:6">
      <c r="A37376">
        <v>2025</v>
      </c>
      <c r="B37376" t="s">
        <v>1051</v>
      </c>
      <c r="C37376" t="s">
        <v>1022</v>
      </c>
      <c r="D37376" t="s">
        <v>981</v>
      </c>
      <c r="E37376" t="s">
        <v>1015</v>
      </c>
      <c r="F37376" s="86">
        <v>3044975.8054084098</v>
      </c>
    </row>
    <row r="37377" spans="1:6">
      <c r="A37377">
        <v>2026</v>
      </c>
      <c r="B37377" t="s">
        <v>1051</v>
      </c>
      <c r="C37377" t="s">
        <v>1022</v>
      </c>
      <c r="D37377" t="s">
        <v>981</v>
      </c>
      <c r="E37377" t="s">
        <v>1015</v>
      </c>
      <c r="F37377" s="86">
        <v>3063220.0811644401</v>
      </c>
    </row>
    <row r="37378" spans="1:6">
      <c r="A37378">
        <v>2027</v>
      </c>
      <c r="B37378" t="s">
        <v>1051</v>
      </c>
      <c r="C37378" t="s">
        <v>1022</v>
      </c>
      <c r="D37378" t="s">
        <v>981</v>
      </c>
      <c r="E37378" t="s">
        <v>1015</v>
      </c>
      <c r="F37378" s="86">
        <v>3081953.63642608</v>
      </c>
    </row>
    <row r="37379" spans="1:6">
      <c r="A37379">
        <v>2028</v>
      </c>
      <c r="B37379" t="s">
        <v>1051</v>
      </c>
      <c r="C37379" t="s">
        <v>1022</v>
      </c>
      <c r="D37379" t="s">
        <v>981</v>
      </c>
      <c r="E37379" t="s">
        <v>1015</v>
      </c>
      <c r="F37379" s="86">
        <v>3100848.7857670998</v>
      </c>
    </row>
    <row r="37380" spans="1:6">
      <c r="A37380">
        <v>2029</v>
      </c>
      <c r="B37380" t="s">
        <v>1051</v>
      </c>
      <c r="C37380" t="s">
        <v>1022</v>
      </c>
      <c r="D37380" t="s">
        <v>981</v>
      </c>
      <c r="E37380" t="s">
        <v>1015</v>
      </c>
      <c r="F37380" s="86">
        <v>3118231.5428316998</v>
      </c>
    </row>
    <row r="37381" spans="1:6">
      <c r="A37381">
        <v>2030</v>
      </c>
      <c r="B37381" t="s">
        <v>1051</v>
      </c>
      <c r="C37381" t="s">
        <v>1022</v>
      </c>
      <c r="D37381" t="s">
        <v>981</v>
      </c>
      <c r="E37381" t="s">
        <v>1015</v>
      </c>
      <c r="F37381" s="86">
        <v>3137107.0878149099</v>
      </c>
    </row>
    <row r="37382" spans="1:6">
      <c r="A37382">
        <v>2031</v>
      </c>
      <c r="B37382" t="s">
        <v>1051</v>
      </c>
      <c r="C37382" t="s">
        <v>1022</v>
      </c>
      <c r="D37382" t="s">
        <v>981</v>
      </c>
      <c r="E37382" t="s">
        <v>1015</v>
      </c>
      <c r="F37382" s="86">
        <v>3156314.3301410498</v>
      </c>
    </row>
    <row r="37383" spans="1:6">
      <c r="A37383">
        <v>2032</v>
      </c>
      <c r="B37383" t="s">
        <v>1051</v>
      </c>
      <c r="C37383" t="s">
        <v>1022</v>
      </c>
      <c r="D37383" t="s">
        <v>981</v>
      </c>
      <c r="E37383" t="s">
        <v>1015</v>
      </c>
      <c r="F37383" s="86">
        <v>3176387.8114267699</v>
      </c>
    </row>
    <row r="37384" spans="1:6">
      <c r="A37384">
        <v>2033</v>
      </c>
      <c r="B37384" t="s">
        <v>1051</v>
      </c>
      <c r="C37384" t="s">
        <v>1022</v>
      </c>
      <c r="D37384" t="s">
        <v>981</v>
      </c>
      <c r="E37384" t="s">
        <v>1015</v>
      </c>
      <c r="F37384" s="86">
        <v>3196899.7294728998</v>
      </c>
    </row>
    <row r="37385" spans="1:6">
      <c r="A37385">
        <v>2034</v>
      </c>
      <c r="B37385" t="s">
        <v>1051</v>
      </c>
      <c r="C37385" t="s">
        <v>1022</v>
      </c>
      <c r="D37385" t="s">
        <v>981</v>
      </c>
      <c r="E37385" t="s">
        <v>1015</v>
      </c>
      <c r="F37385" s="86">
        <v>3218622.7458455502</v>
      </c>
    </row>
    <row r="37386" spans="1:6">
      <c r="A37386">
        <v>2035</v>
      </c>
      <c r="B37386" t="s">
        <v>1051</v>
      </c>
      <c r="C37386" t="s">
        <v>1022</v>
      </c>
      <c r="D37386" t="s">
        <v>981</v>
      </c>
      <c r="E37386" t="s">
        <v>1015</v>
      </c>
      <c r="F37386" s="86">
        <v>3241050.8074114001</v>
      </c>
    </row>
    <row r="37387" spans="1:6">
      <c r="A37387">
        <v>2036</v>
      </c>
      <c r="B37387" t="s">
        <v>1051</v>
      </c>
      <c r="C37387" t="s">
        <v>1022</v>
      </c>
      <c r="D37387" t="s">
        <v>981</v>
      </c>
      <c r="E37387" t="s">
        <v>1015</v>
      </c>
      <c r="F37387" s="86">
        <v>3267224.8750447701</v>
      </c>
    </row>
    <row r="37388" spans="1:6">
      <c r="A37388">
        <v>2037</v>
      </c>
      <c r="B37388" t="s">
        <v>1051</v>
      </c>
      <c r="C37388" t="s">
        <v>1022</v>
      </c>
      <c r="D37388" t="s">
        <v>981</v>
      </c>
      <c r="E37388" t="s">
        <v>1015</v>
      </c>
      <c r="F37388" s="86">
        <v>3294776.1285589398</v>
      </c>
    </row>
    <row r="37389" spans="1:6">
      <c r="A37389">
        <v>2038</v>
      </c>
      <c r="B37389" t="s">
        <v>1051</v>
      </c>
      <c r="C37389" t="s">
        <v>1022</v>
      </c>
      <c r="D37389" t="s">
        <v>981</v>
      </c>
      <c r="E37389" t="s">
        <v>1015</v>
      </c>
      <c r="F37389" s="86">
        <v>3324568.8994007702</v>
      </c>
    </row>
    <row r="37390" spans="1:6">
      <c r="A37390">
        <v>2039</v>
      </c>
      <c r="B37390" t="s">
        <v>1051</v>
      </c>
      <c r="C37390" t="s">
        <v>1022</v>
      </c>
      <c r="D37390" t="s">
        <v>981</v>
      </c>
      <c r="E37390" t="s">
        <v>1015</v>
      </c>
      <c r="F37390" s="86">
        <v>3354610.6728523099</v>
      </c>
    </row>
    <row r="37391" spans="1:6">
      <c r="A37391">
        <v>2040</v>
      </c>
      <c r="B37391" t="s">
        <v>1051</v>
      </c>
      <c r="C37391" t="s">
        <v>1022</v>
      </c>
      <c r="D37391" t="s">
        <v>981</v>
      </c>
      <c r="E37391" t="s">
        <v>1015</v>
      </c>
      <c r="F37391" s="86">
        <v>3385518.85996893</v>
      </c>
    </row>
    <row r="37392" spans="1:6">
      <c r="A37392">
        <v>2041</v>
      </c>
      <c r="B37392" t="s">
        <v>1051</v>
      </c>
      <c r="C37392" t="s">
        <v>1022</v>
      </c>
      <c r="D37392" t="s">
        <v>981</v>
      </c>
      <c r="E37392" t="s">
        <v>1015</v>
      </c>
      <c r="F37392" s="86">
        <v>3404295.00148327</v>
      </c>
    </row>
    <row r="37393" spans="1:6">
      <c r="A37393">
        <v>2042</v>
      </c>
      <c r="B37393" t="s">
        <v>1051</v>
      </c>
      <c r="C37393" t="s">
        <v>1022</v>
      </c>
      <c r="D37393" t="s">
        <v>981</v>
      </c>
      <c r="E37393" t="s">
        <v>1015</v>
      </c>
      <c r="F37393" s="86">
        <v>3423088.2619018401</v>
      </c>
    </row>
    <row r="37394" spans="1:6">
      <c r="A37394">
        <v>2043</v>
      </c>
      <c r="B37394" t="s">
        <v>1051</v>
      </c>
      <c r="C37394" t="s">
        <v>1022</v>
      </c>
      <c r="D37394" t="s">
        <v>981</v>
      </c>
      <c r="E37394" t="s">
        <v>1015</v>
      </c>
      <c r="F37394" s="86">
        <v>3439904.1316244602</v>
      </c>
    </row>
    <row r="37395" spans="1:6">
      <c r="A37395">
        <v>2044</v>
      </c>
      <c r="B37395" t="s">
        <v>1051</v>
      </c>
      <c r="C37395" t="s">
        <v>1022</v>
      </c>
      <c r="D37395" t="s">
        <v>981</v>
      </c>
      <c r="E37395" t="s">
        <v>1015</v>
      </c>
      <c r="F37395" s="86">
        <v>3456170.21161106</v>
      </c>
    </row>
    <row r="37396" spans="1:6">
      <c r="A37396">
        <v>2045</v>
      </c>
      <c r="B37396" t="s">
        <v>1051</v>
      </c>
      <c r="C37396" t="s">
        <v>1022</v>
      </c>
      <c r="D37396" t="s">
        <v>981</v>
      </c>
      <c r="E37396" t="s">
        <v>1015</v>
      </c>
      <c r="F37396" s="86">
        <v>3470786.2594328602</v>
      </c>
    </row>
    <row r="37397" spans="1:6">
      <c r="A37397">
        <v>2046</v>
      </c>
      <c r="B37397" t="s">
        <v>1051</v>
      </c>
      <c r="C37397" t="s">
        <v>1022</v>
      </c>
      <c r="D37397" t="s">
        <v>981</v>
      </c>
      <c r="E37397" t="s">
        <v>1015</v>
      </c>
      <c r="F37397" s="86">
        <v>3485851.7930557402</v>
      </c>
    </row>
    <row r="37398" spans="1:6">
      <c r="A37398">
        <v>2047</v>
      </c>
      <c r="B37398" t="s">
        <v>1051</v>
      </c>
      <c r="C37398" t="s">
        <v>1022</v>
      </c>
      <c r="D37398" t="s">
        <v>981</v>
      </c>
      <c r="E37398" t="s">
        <v>1015</v>
      </c>
      <c r="F37398" s="86">
        <v>3500301.2067738902</v>
      </c>
    </row>
    <row r="37399" spans="1:6">
      <c r="A37399">
        <v>2048</v>
      </c>
      <c r="B37399" t="s">
        <v>1051</v>
      </c>
      <c r="C37399" t="s">
        <v>1022</v>
      </c>
      <c r="D37399" t="s">
        <v>981</v>
      </c>
      <c r="E37399" t="s">
        <v>1015</v>
      </c>
      <c r="F37399" s="86">
        <v>3515907.5492715202</v>
      </c>
    </row>
    <row r="37400" spans="1:6">
      <c r="A37400">
        <v>2049</v>
      </c>
      <c r="B37400" t="s">
        <v>1051</v>
      </c>
      <c r="C37400" t="s">
        <v>1022</v>
      </c>
      <c r="D37400" t="s">
        <v>981</v>
      </c>
      <c r="E37400" t="s">
        <v>1015</v>
      </c>
      <c r="F37400" s="86">
        <v>3531111.4060020698</v>
      </c>
    </row>
    <row r="37401" spans="1:6">
      <c r="A37401">
        <v>2050</v>
      </c>
      <c r="B37401" t="s">
        <v>1051</v>
      </c>
      <c r="C37401" t="s">
        <v>1022</v>
      </c>
      <c r="D37401" t="s">
        <v>981</v>
      </c>
      <c r="E37401" t="s">
        <v>1015</v>
      </c>
      <c r="F37401" s="86">
        <v>3547450.9726540898</v>
      </c>
    </row>
    <row r="37402" spans="1:6">
      <c r="A37402">
        <v>2017</v>
      </c>
      <c r="B37402" t="s">
        <v>1052</v>
      </c>
      <c r="C37402" t="s">
        <v>1022</v>
      </c>
      <c r="D37402" t="s">
        <v>981</v>
      </c>
      <c r="E37402" t="s">
        <v>1015</v>
      </c>
      <c r="F37402" s="86">
        <v>4707625.9710895102</v>
      </c>
    </row>
    <row r="37403" spans="1:6">
      <c r="A37403">
        <v>2018</v>
      </c>
      <c r="B37403" t="s">
        <v>1052</v>
      </c>
      <c r="C37403" t="s">
        <v>1022</v>
      </c>
      <c r="D37403" t="s">
        <v>981</v>
      </c>
      <c r="E37403" t="s">
        <v>1015</v>
      </c>
      <c r="F37403" s="86">
        <v>4606091.8544064099</v>
      </c>
    </row>
    <row r="37404" spans="1:6">
      <c r="A37404">
        <v>2019</v>
      </c>
      <c r="B37404" t="s">
        <v>1052</v>
      </c>
      <c r="C37404" t="s">
        <v>1022</v>
      </c>
      <c r="D37404" t="s">
        <v>981</v>
      </c>
      <c r="E37404" t="s">
        <v>1015</v>
      </c>
      <c r="F37404" s="86">
        <v>4627062.9242718797</v>
      </c>
    </row>
    <row r="37405" spans="1:6">
      <c r="A37405">
        <v>2020</v>
      </c>
      <c r="B37405" t="s">
        <v>1052</v>
      </c>
      <c r="C37405" t="s">
        <v>1022</v>
      </c>
      <c r="D37405" t="s">
        <v>981</v>
      </c>
      <c r="E37405" t="s">
        <v>1015</v>
      </c>
      <c r="F37405" s="86">
        <v>4645426.9169339603</v>
      </c>
    </row>
    <row r="37406" spans="1:6">
      <c r="A37406">
        <v>2021</v>
      </c>
      <c r="B37406" t="s">
        <v>1052</v>
      </c>
      <c r="C37406" t="s">
        <v>1022</v>
      </c>
      <c r="D37406" t="s">
        <v>981</v>
      </c>
      <c r="E37406" t="s">
        <v>1015</v>
      </c>
      <c r="F37406" s="86">
        <v>4660591.4276256002</v>
      </c>
    </row>
    <row r="37407" spans="1:6">
      <c r="A37407">
        <v>2022</v>
      </c>
      <c r="B37407" t="s">
        <v>1052</v>
      </c>
      <c r="C37407" t="s">
        <v>1022</v>
      </c>
      <c r="D37407" t="s">
        <v>981</v>
      </c>
      <c r="E37407" t="s">
        <v>1015</v>
      </c>
      <c r="F37407" s="86">
        <v>4670199.1723660603</v>
      </c>
    </row>
    <row r="37408" spans="1:6">
      <c r="A37408">
        <v>2023</v>
      </c>
      <c r="B37408" t="s">
        <v>1052</v>
      </c>
      <c r="C37408" t="s">
        <v>1022</v>
      </c>
      <c r="D37408" t="s">
        <v>981</v>
      </c>
      <c r="E37408" t="s">
        <v>1015</v>
      </c>
      <c r="F37408" s="86">
        <v>4678202.82890057</v>
      </c>
    </row>
    <row r="37409" spans="1:6">
      <c r="A37409">
        <v>2024</v>
      </c>
      <c r="B37409" t="s">
        <v>1052</v>
      </c>
      <c r="C37409" t="s">
        <v>1022</v>
      </c>
      <c r="D37409" t="s">
        <v>981</v>
      </c>
      <c r="E37409" t="s">
        <v>1015</v>
      </c>
      <c r="F37409" s="86">
        <v>4682849.1212774999</v>
      </c>
    </row>
    <row r="37410" spans="1:6">
      <c r="A37410">
        <v>2025</v>
      </c>
      <c r="B37410" t="s">
        <v>1052</v>
      </c>
      <c r="C37410" t="s">
        <v>1022</v>
      </c>
      <c r="D37410" t="s">
        <v>981</v>
      </c>
      <c r="E37410" t="s">
        <v>1015</v>
      </c>
      <c r="F37410" s="86">
        <v>4687707.9453012403</v>
      </c>
    </row>
    <row r="37411" spans="1:6">
      <c r="A37411">
        <v>2026</v>
      </c>
      <c r="B37411" t="s">
        <v>1052</v>
      </c>
      <c r="C37411" t="s">
        <v>1022</v>
      </c>
      <c r="D37411" t="s">
        <v>981</v>
      </c>
      <c r="E37411" t="s">
        <v>1015</v>
      </c>
      <c r="F37411" s="86">
        <v>4694210.46987647</v>
      </c>
    </row>
    <row r="37412" spans="1:6">
      <c r="A37412">
        <v>2027</v>
      </c>
      <c r="B37412" t="s">
        <v>1052</v>
      </c>
      <c r="C37412" t="s">
        <v>1022</v>
      </c>
      <c r="D37412" t="s">
        <v>981</v>
      </c>
      <c r="E37412" t="s">
        <v>1015</v>
      </c>
      <c r="F37412" s="86">
        <v>4705522.4412925802</v>
      </c>
    </row>
    <row r="37413" spans="1:6">
      <c r="A37413">
        <v>2028</v>
      </c>
      <c r="B37413" t="s">
        <v>1052</v>
      </c>
      <c r="C37413" t="s">
        <v>1022</v>
      </c>
      <c r="D37413" t="s">
        <v>981</v>
      </c>
      <c r="E37413" t="s">
        <v>1015</v>
      </c>
      <c r="F37413" s="86">
        <v>4719396.4532769704</v>
      </c>
    </row>
    <row r="37414" spans="1:6">
      <c r="A37414">
        <v>2029</v>
      </c>
      <c r="B37414" t="s">
        <v>1052</v>
      </c>
      <c r="C37414" t="s">
        <v>1022</v>
      </c>
      <c r="D37414" t="s">
        <v>981</v>
      </c>
      <c r="E37414" t="s">
        <v>1015</v>
      </c>
      <c r="F37414" s="86">
        <v>4738717.35319403</v>
      </c>
    </row>
    <row r="37415" spans="1:6">
      <c r="A37415">
        <v>2030</v>
      </c>
      <c r="B37415" t="s">
        <v>1052</v>
      </c>
      <c r="C37415" t="s">
        <v>1022</v>
      </c>
      <c r="D37415" t="s">
        <v>981</v>
      </c>
      <c r="E37415" t="s">
        <v>1015</v>
      </c>
      <c r="F37415" s="86">
        <v>4763020.8942559697</v>
      </c>
    </row>
    <row r="37416" spans="1:6">
      <c r="A37416">
        <v>2031</v>
      </c>
      <c r="B37416" t="s">
        <v>1052</v>
      </c>
      <c r="C37416" t="s">
        <v>1022</v>
      </c>
      <c r="D37416" t="s">
        <v>981</v>
      </c>
      <c r="E37416" t="s">
        <v>1015</v>
      </c>
      <c r="F37416" s="86">
        <v>4796765.3956040097</v>
      </c>
    </row>
    <row r="37417" spans="1:6">
      <c r="A37417">
        <v>2032</v>
      </c>
      <c r="B37417" t="s">
        <v>1052</v>
      </c>
      <c r="C37417" t="s">
        <v>1022</v>
      </c>
      <c r="D37417" t="s">
        <v>981</v>
      </c>
      <c r="E37417" t="s">
        <v>1015</v>
      </c>
      <c r="F37417" s="86">
        <v>4836485.9932124196</v>
      </c>
    </row>
    <row r="37418" spans="1:6">
      <c r="A37418">
        <v>2033</v>
      </c>
      <c r="B37418" t="s">
        <v>1052</v>
      </c>
      <c r="C37418" t="s">
        <v>1022</v>
      </c>
      <c r="D37418" t="s">
        <v>981</v>
      </c>
      <c r="E37418" t="s">
        <v>1015</v>
      </c>
      <c r="F37418" s="86">
        <v>4883412.8490387499</v>
      </c>
    </row>
    <row r="37419" spans="1:6">
      <c r="A37419">
        <v>2034</v>
      </c>
      <c r="B37419" t="s">
        <v>1052</v>
      </c>
      <c r="C37419" t="s">
        <v>1022</v>
      </c>
      <c r="D37419" t="s">
        <v>981</v>
      </c>
      <c r="E37419" t="s">
        <v>1015</v>
      </c>
      <c r="F37419" s="86">
        <v>4935565.2257252298</v>
      </c>
    </row>
    <row r="37420" spans="1:6">
      <c r="A37420">
        <v>2035</v>
      </c>
      <c r="B37420" t="s">
        <v>1052</v>
      </c>
      <c r="C37420" t="s">
        <v>1022</v>
      </c>
      <c r="D37420" t="s">
        <v>981</v>
      </c>
      <c r="E37420" t="s">
        <v>1015</v>
      </c>
      <c r="F37420" s="86">
        <v>4995301.8616229203</v>
      </c>
    </row>
    <row r="37421" spans="1:6">
      <c r="A37421">
        <v>2036</v>
      </c>
      <c r="B37421" t="s">
        <v>1052</v>
      </c>
      <c r="C37421" t="s">
        <v>1022</v>
      </c>
      <c r="D37421" t="s">
        <v>981</v>
      </c>
      <c r="E37421" t="s">
        <v>1015</v>
      </c>
      <c r="F37421" s="86">
        <v>5059385.26481413</v>
      </c>
    </row>
    <row r="37422" spans="1:6">
      <c r="A37422">
        <v>2037</v>
      </c>
      <c r="B37422" t="s">
        <v>1052</v>
      </c>
      <c r="C37422" t="s">
        <v>1022</v>
      </c>
      <c r="D37422" t="s">
        <v>981</v>
      </c>
      <c r="E37422" t="s">
        <v>1015</v>
      </c>
      <c r="F37422" s="86">
        <v>5128782.6671981197</v>
      </c>
    </row>
    <row r="37423" spans="1:6">
      <c r="A37423">
        <v>2038</v>
      </c>
      <c r="B37423" t="s">
        <v>1052</v>
      </c>
      <c r="C37423" t="s">
        <v>1022</v>
      </c>
      <c r="D37423" t="s">
        <v>981</v>
      </c>
      <c r="E37423" t="s">
        <v>1015</v>
      </c>
      <c r="F37423" s="86">
        <v>5203910.1338045299</v>
      </c>
    </row>
    <row r="37424" spans="1:6">
      <c r="A37424">
        <v>2039</v>
      </c>
      <c r="B37424" t="s">
        <v>1052</v>
      </c>
      <c r="C37424" t="s">
        <v>1022</v>
      </c>
      <c r="D37424" t="s">
        <v>981</v>
      </c>
      <c r="E37424" t="s">
        <v>1015</v>
      </c>
      <c r="F37424" s="86">
        <v>5282393.5260467203</v>
      </c>
    </row>
    <row r="37425" spans="1:6">
      <c r="A37425">
        <v>2040</v>
      </c>
      <c r="B37425" t="s">
        <v>1052</v>
      </c>
      <c r="C37425" t="s">
        <v>1022</v>
      </c>
      <c r="D37425" t="s">
        <v>981</v>
      </c>
      <c r="E37425" t="s">
        <v>1015</v>
      </c>
      <c r="F37425" s="86">
        <v>5366673.51849161</v>
      </c>
    </row>
    <row r="37426" spans="1:6">
      <c r="A37426">
        <v>2041</v>
      </c>
      <c r="B37426" t="s">
        <v>1052</v>
      </c>
      <c r="C37426" t="s">
        <v>1022</v>
      </c>
      <c r="D37426" t="s">
        <v>981</v>
      </c>
      <c r="E37426" t="s">
        <v>1015</v>
      </c>
      <c r="F37426" s="86">
        <v>5395811.3034139499</v>
      </c>
    </row>
    <row r="37427" spans="1:6">
      <c r="A37427">
        <v>2042</v>
      </c>
      <c r="B37427" t="s">
        <v>1052</v>
      </c>
      <c r="C37427" t="s">
        <v>1022</v>
      </c>
      <c r="D37427" t="s">
        <v>981</v>
      </c>
      <c r="E37427" t="s">
        <v>1015</v>
      </c>
      <c r="F37427" s="86">
        <v>5426373.9351402</v>
      </c>
    </row>
    <row r="37428" spans="1:6">
      <c r="A37428">
        <v>2043</v>
      </c>
      <c r="B37428" t="s">
        <v>1052</v>
      </c>
      <c r="C37428" t="s">
        <v>1022</v>
      </c>
      <c r="D37428" t="s">
        <v>981</v>
      </c>
      <c r="E37428" t="s">
        <v>1015</v>
      </c>
      <c r="F37428" s="86">
        <v>5459389.7608741699</v>
      </c>
    </row>
    <row r="37429" spans="1:6">
      <c r="A37429">
        <v>2044</v>
      </c>
      <c r="B37429" t="s">
        <v>1052</v>
      </c>
      <c r="C37429" t="s">
        <v>1022</v>
      </c>
      <c r="D37429" t="s">
        <v>981</v>
      </c>
      <c r="E37429" t="s">
        <v>1015</v>
      </c>
      <c r="F37429" s="86">
        <v>5493322.8629234601</v>
      </c>
    </row>
    <row r="37430" spans="1:6">
      <c r="A37430">
        <v>2045</v>
      </c>
      <c r="B37430" t="s">
        <v>1052</v>
      </c>
      <c r="C37430" t="s">
        <v>1022</v>
      </c>
      <c r="D37430" t="s">
        <v>981</v>
      </c>
      <c r="E37430" t="s">
        <v>1015</v>
      </c>
      <c r="F37430" s="86">
        <v>5527836.4514565999</v>
      </c>
    </row>
    <row r="37431" spans="1:6">
      <c r="A37431">
        <v>2046</v>
      </c>
      <c r="B37431" t="s">
        <v>1052</v>
      </c>
      <c r="C37431" t="s">
        <v>1022</v>
      </c>
      <c r="D37431" t="s">
        <v>981</v>
      </c>
      <c r="E37431" t="s">
        <v>1015</v>
      </c>
      <c r="F37431" s="86">
        <v>5562812.6500025503</v>
      </c>
    </row>
    <row r="37432" spans="1:6">
      <c r="A37432">
        <v>2047</v>
      </c>
      <c r="B37432" t="s">
        <v>1052</v>
      </c>
      <c r="C37432" t="s">
        <v>1022</v>
      </c>
      <c r="D37432" t="s">
        <v>981</v>
      </c>
      <c r="E37432" t="s">
        <v>1015</v>
      </c>
      <c r="F37432" s="86">
        <v>5598057.6336667202</v>
      </c>
    </row>
    <row r="37433" spans="1:6">
      <c r="A37433">
        <v>2048</v>
      </c>
      <c r="B37433" t="s">
        <v>1052</v>
      </c>
      <c r="C37433" t="s">
        <v>1022</v>
      </c>
      <c r="D37433" t="s">
        <v>981</v>
      </c>
      <c r="E37433" t="s">
        <v>1015</v>
      </c>
      <c r="F37433" s="86">
        <v>5632127.9477616604</v>
      </c>
    </row>
    <row r="37434" spans="1:6">
      <c r="A37434">
        <v>2049</v>
      </c>
      <c r="B37434" t="s">
        <v>1052</v>
      </c>
      <c r="C37434" t="s">
        <v>1022</v>
      </c>
      <c r="D37434" t="s">
        <v>981</v>
      </c>
      <c r="E37434" t="s">
        <v>1015</v>
      </c>
      <c r="F37434" s="86">
        <v>5666214.3754613204</v>
      </c>
    </row>
    <row r="37435" spans="1:6">
      <c r="A37435">
        <v>2050</v>
      </c>
      <c r="B37435" t="s">
        <v>1052</v>
      </c>
      <c r="C37435" t="s">
        <v>1022</v>
      </c>
      <c r="D37435" t="s">
        <v>981</v>
      </c>
      <c r="E37435" t="s">
        <v>1015</v>
      </c>
      <c r="F37435" s="86">
        <v>5698578.7480928199</v>
      </c>
    </row>
    <row r="37436" spans="1:6">
      <c r="A37436">
        <v>2017</v>
      </c>
      <c r="B37436" t="s">
        <v>1053</v>
      </c>
      <c r="C37436" t="s">
        <v>1022</v>
      </c>
      <c r="D37436" t="s">
        <v>981</v>
      </c>
      <c r="E37436" t="s">
        <v>1015</v>
      </c>
      <c r="F37436" s="86">
        <v>9889519.6474316493</v>
      </c>
    </row>
    <row r="37437" spans="1:6">
      <c r="A37437">
        <v>2018</v>
      </c>
      <c r="B37437" t="s">
        <v>1053</v>
      </c>
      <c r="C37437" t="s">
        <v>1022</v>
      </c>
      <c r="D37437" t="s">
        <v>981</v>
      </c>
      <c r="E37437" t="s">
        <v>1015</v>
      </c>
      <c r="F37437" s="86">
        <v>9807406.6798196603</v>
      </c>
    </row>
    <row r="37438" spans="1:6">
      <c r="A37438">
        <v>2019</v>
      </c>
      <c r="B37438" t="s">
        <v>1053</v>
      </c>
      <c r="C37438" t="s">
        <v>1022</v>
      </c>
      <c r="D37438" t="s">
        <v>981</v>
      </c>
      <c r="E37438" t="s">
        <v>1015</v>
      </c>
      <c r="F37438" s="86">
        <v>9843161.7793758009</v>
      </c>
    </row>
    <row r="37439" spans="1:6">
      <c r="A37439">
        <v>2020</v>
      </c>
      <c r="B37439" t="s">
        <v>1053</v>
      </c>
      <c r="C37439" t="s">
        <v>1022</v>
      </c>
      <c r="D37439" t="s">
        <v>981</v>
      </c>
      <c r="E37439" t="s">
        <v>1015</v>
      </c>
      <c r="F37439" s="86">
        <v>9869786.9320333991</v>
      </c>
    </row>
    <row r="37440" spans="1:6">
      <c r="A37440">
        <v>2021</v>
      </c>
      <c r="B37440" t="s">
        <v>1053</v>
      </c>
      <c r="C37440" t="s">
        <v>1022</v>
      </c>
      <c r="D37440" t="s">
        <v>981</v>
      </c>
      <c r="E37440" t="s">
        <v>1015</v>
      </c>
      <c r="F37440" s="86">
        <v>9892489.3264372796</v>
      </c>
    </row>
    <row r="37441" spans="1:6">
      <c r="A37441">
        <v>2022</v>
      </c>
      <c r="B37441" t="s">
        <v>1053</v>
      </c>
      <c r="C37441" t="s">
        <v>1022</v>
      </c>
      <c r="D37441" t="s">
        <v>981</v>
      </c>
      <c r="E37441" t="s">
        <v>1015</v>
      </c>
      <c r="F37441" s="86">
        <v>9903324.4664747305</v>
      </c>
    </row>
    <row r="37442" spans="1:6">
      <c r="A37442">
        <v>2023</v>
      </c>
      <c r="B37442" t="s">
        <v>1053</v>
      </c>
      <c r="C37442" t="s">
        <v>1022</v>
      </c>
      <c r="D37442" t="s">
        <v>981</v>
      </c>
      <c r="E37442" t="s">
        <v>1015</v>
      </c>
      <c r="F37442" s="86">
        <v>9907486.5238151997</v>
      </c>
    </row>
    <row r="37443" spans="1:6">
      <c r="A37443">
        <v>2024</v>
      </c>
      <c r="B37443" t="s">
        <v>1053</v>
      </c>
      <c r="C37443" t="s">
        <v>1022</v>
      </c>
      <c r="D37443" t="s">
        <v>981</v>
      </c>
      <c r="E37443" t="s">
        <v>1015</v>
      </c>
      <c r="F37443" s="86">
        <v>9906956.62213655</v>
      </c>
    </row>
    <row r="37444" spans="1:6">
      <c r="A37444">
        <v>2025</v>
      </c>
      <c r="B37444" t="s">
        <v>1053</v>
      </c>
      <c r="C37444" t="s">
        <v>1022</v>
      </c>
      <c r="D37444" t="s">
        <v>981</v>
      </c>
      <c r="E37444" t="s">
        <v>1015</v>
      </c>
      <c r="F37444" s="86">
        <v>9898147.5064706709</v>
      </c>
    </row>
    <row r="37445" spans="1:6">
      <c r="A37445">
        <v>2026</v>
      </c>
      <c r="B37445" t="s">
        <v>1053</v>
      </c>
      <c r="C37445" t="s">
        <v>1022</v>
      </c>
      <c r="D37445" t="s">
        <v>981</v>
      </c>
      <c r="E37445" t="s">
        <v>1015</v>
      </c>
      <c r="F37445" s="86">
        <v>9892270.5247256793</v>
      </c>
    </row>
    <row r="37446" spans="1:6">
      <c r="A37446">
        <v>2027</v>
      </c>
      <c r="B37446" t="s">
        <v>1053</v>
      </c>
      <c r="C37446" t="s">
        <v>1022</v>
      </c>
      <c r="D37446" t="s">
        <v>981</v>
      </c>
      <c r="E37446" t="s">
        <v>1015</v>
      </c>
      <c r="F37446" s="86">
        <v>9883714.5967699792</v>
      </c>
    </row>
    <row r="37447" spans="1:6">
      <c r="A37447">
        <v>2028</v>
      </c>
      <c r="B37447" t="s">
        <v>1053</v>
      </c>
      <c r="C37447" t="s">
        <v>1022</v>
      </c>
      <c r="D37447" t="s">
        <v>981</v>
      </c>
      <c r="E37447" t="s">
        <v>1015</v>
      </c>
      <c r="F37447" s="86">
        <v>9875097.7564474195</v>
      </c>
    </row>
    <row r="37448" spans="1:6">
      <c r="A37448">
        <v>2029</v>
      </c>
      <c r="B37448" t="s">
        <v>1053</v>
      </c>
      <c r="C37448" t="s">
        <v>1022</v>
      </c>
      <c r="D37448" t="s">
        <v>981</v>
      </c>
      <c r="E37448" t="s">
        <v>1015</v>
      </c>
      <c r="F37448" s="86">
        <v>9863354.2971781194</v>
      </c>
    </row>
    <row r="37449" spans="1:6">
      <c r="A37449">
        <v>2030</v>
      </c>
      <c r="B37449" t="s">
        <v>1053</v>
      </c>
      <c r="C37449" t="s">
        <v>1022</v>
      </c>
      <c r="D37449" t="s">
        <v>981</v>
      </c>
      <c r="E37449" t="s">
        <v>1015</v>
      </c>
      <c r="F37449" s="86">
        <v>9855343.1063184198</v>
      </c>
    </row>
    <row r="37450" spans="1:6">
      <c r="A37450">
        <v>2031</v>
      </c>
      <c r="B37450" t="s">
        <v>1053</v>
      </c>
      <c r="C37450" t="s">
        <v>1022</v>
      </c>
      <c r="D37450" t="s">
        <v>981</v>
      </c>
      <c r="E37450" t="s">
        <v>1015</v>
      </c>
      <c r="F37450" s="86">
        <v>9849017.2419771906</v>
      </c>
    </row>
    <row r="37451" spans="1:6">
      <c r="A37451">
        <v>2032</v>
      </c>
      <c r="B37451" t="s">
        <v>1053</v>
      </c>
      <c r="C37451" t="s">
        <v>1022</v>
      </c>
      <c r="D37451" t="s">
        <v>981</v>
      </c>
      <c r="E37451" t="s">
        <v>1015</v>
      </c>
      <c r="F37451" s="86">
        <v>9848510.8458472695</v>
      </c>
    </row>
    <row r="37452" spans="1:6">
      <c r="A37452">
        <v>2033</v>
      </c>
      <c r="B37452" t="s">
        <v>1053</v>
      </c>
      <c r="C37452" t="s">
        <v>1022</v>
      </c>
      <c r="D37452" t="s">
        <v>981</v>
      </c>
      <c r="E37452" t="s">
        <v>1015</v>
      </c>
      <c r="F37452" s="86">
        <v>9846684.5456060506</v>
      </c>
    </row>
    <row r="37453" spans="1:6">
      <c r="A37453">
        <v>2034</v>
      </c>
      <c r="B37453" t="s">
        <v>1053</v>
      </c>
      <c r="C37453" t="s">
        <v>1022</v>
      </c>
      <c r="D37453" t="s">
        <v>981</v>
      </c>
      <c r="E37453" t="s">
        <v>1015</v>
      </c>
      <c r="F37453" s="86">
        <v>9855536.7549456507</v>
      </c>
    </row>
    <row r="37454" spans="1:6">
      <c r="A37454">
        <v>2035</v>
      </c>
      <c r="B37454" t="s">
        <v>1053</v>
      </c>
      <c r="C37454" t="s">
        <v>1022</v>
      </c>
      <c r="D37454" t="s">
        <v>981</v>
      </c>
      <c r="E37454" t="s">
        <v>1015</v>
      </c>
      <c r="F37454" s="86">
        <v>9870496.1831562705</v>
      </c>
    </row>
    <row r="37455" spans="1:6">
      <c r="A37455">
        <v>2036</v>
      </c>
      <c r="B37455" t="s">
        <v>1053</v>
      </c>
      <c r="C37455" t="s">
        <v>1022</v>
      </c>
      <c r="D37455" t="s">
        <v>981</v>
      </c>
      <c r="E37455" t="s">
        <v>1015</v>
      </c>
      <c r="F37455" s="86">
        <v>9897767.4435637109</v>
      </c>
    </row>
    <row r="37456" spans="1:6">
      <c r="A37456">
        <v>2037</v>
      </c>
      <c r="B37456" t="s">
        <v>1053</v>
      </c>
      <c r="C37456" t="s">
        <v>1022</v>
      </c>
      <c r="D37456" t="s">
        <v>981</v>
      </c>
      <c r="E37456" t="s">
        <v>1015</v>
      </c>
      <c r="F37456" s="86">
        <v>9931811.5329138096</v>
      </c>
    </row>
    <row r="37457" spans="1:6">
      <c r="A37457">
        <v>2038</v>
      </c>
      <c r="B37457" t="s">
        <v>1053</v>
      </c>
      <c r="C37457" t="s">
        <v>1022</v>
      </c>
      <c r="D37457" t="s">
        <v>981</v>
      </c>
      <c r="E37457" t="s">
        <v>1015</v>
      </c>
      <c r="F37457" s="86">
        <v>9977173.1283083595</v>
      </c>
    </row>
    <row r="37458" spans="1:6">
      <c r="A37458">
        <v>2039</v>
      </c>
      <c r="B37458" t="s">
        <v>1053</v>
      </c>
      <c r="C37458" t="s">
        <v>1022</v>
      </c>
      <c r="D37458" t="s">
        <v>981</v>
      </c>
      <c r="E37458" t="s">
        <v>1015</v>
      </c>
      <c r="F37458" s="86">
        <v>10027198.0046557</v>
      </c>
    </row>
    <row r="37459" spans="1:6">
      <c r="A37459">
        <v>2040</v>
      </c>
      <c r="B37459" t="s">
        <v>1053</v>
      </c>
      <c r="C37459" t="s">
        <v>1022</v>
      </c>
      <c r="D37459" t="s">
        <v>981</v>
      </c>
      <c r="E37459" t="s">
        <v>1015</v>
      </c>
      <c r="F37459" s="86">
        <v>10084242.0902458</v>
      </c>
    </row>
    <row r="37460" spans="1:6">
      <c r="A37460">
        <v>2041</v>
      </c>
      <c r="B37460" t="s">
        <v>1053</v>
      </c>
      <c r="C37460" t="s">
        <v>1022</v>
      </c>
      <c r="D37460" t="s">
        <v>981</v>
      </c>
      <c r="E37460" t="s">
        <v>1015</v>
      </c>
      <c r="F37460" s="86">
        <v>10048670.7436042</v>
      </c>
    </row>
    <row r="37461" spans="1:6">
      <c r="A37461">
        <v>2042</v>
      </c>
      <c r="B37461" t="s">
        <v>1053</v>
      </c>
      <c r="C37461" t="s">
        <v>1022</v>
      </c>
      <c r="D37461" t="s">
        <v>981</v>
      </c>
      <c r="E37461" t="s">
        <v>1015</v>
      </c>
      <c r="F37461" s="86">
        <v>10014503.3767127</v>
      </c>
    </row>
    <row r="37462" spans="1:6">
      <c r="A37462">
        <v>2043</v>
      </c>
      <c r="B37462" t="s">
        <v>1053</v>
      </c>
      <c r="C37462" t="s">
        <v>1022</v>
      </c>
      <c r="D37462" t="s">
        <v>981</v>
      </c>
      <c r="E37462" t="s">
        <v>1015</v>
      </c>
      <c r="F37462" s="86">
        <v>9980064.8702528607</v>
      </c>
    </row>
    <row r="37463" spans="1:6">
      <c r="A37463">
        <v>2044</v>
      </c>
      <c r="B37463" t="s">
        <v>1053</v>
      </c>
      <c r="C37463" t="s">
        <v>1022</v>
      </c>
      <c r="D37463" t="s">
        <v>981</v>
      </c>
      <c r="E37463" t="s">
        <v>1015</v>
      </c>
      <c r="F37463" s="86">
        <v>9944510.0357955508</v>
      </c>
    </row>
    <row r="37464" spans="1:6">
      <c r="A37464">
        <v>2045</v>
      </c>
      <c r="B37464" t="s">
        <v>1053</v>
      </c>
      <c r="C37464" t="s">
        <v>1022</v>
      </c>
      <c r="D37464" t="s">
        <v>981</v>
      </c>
      <c r="E37464" t="s">
        <v>1015</v>
      </c>
      <c r="F37464" s="86">
        <v>9910006.5101572592</v>
      </c>
    </row>
    <row r="37465" spans="1:6">
      <c r="A37465">
        <v>2046</v>
      </c>
      <c r="B37465" t="s">
        <v>1053</v>
      </c>
      <c r="C37465" t="s">
        <v>1022</v>
      </c>
      <c r="D37465" t="s">
        <v>981</v>
      </c>
      <c r="E37465" t="s">
        <v>1015</v>
      </c>
      <c r="F37465" s="86">
        <v>9873843.3693855796</v>
      </c>
    </row>
    <row r="37466" spans="1:6">
      <c r="A37466">
        <v>2047</v>
      </c>
      <c r="B37466" t="s">
        <v>1053</v>
      </c>
      <c r="C37466" t="s">
        <v>1022</v>
      </c>
      <c r="D37466" t="s">
        <v>981</v>
      </c>
      <c r="E37466" t="s">
        <v>1015</v>
      </c>
      <c r="F37466" s="86">
        <v>9838934.0745306704</v>
      </c>
    </row>
    <row r="37467" spans="1:6">
      <c r="A37467">
        <v>2048</v>
      </c>
      <c r="B37467" t="s">
        <v>1053</v>
      </c>
      <c r="C37467" t="s">
        <v>1022</v>
      </c>
      <c r="D37467" t="s">
        <v>981</v>
      </c>
      <c r="E37467" t="s">
        <v>1015</v>
      </c>
      <c r="F37467" s="86">
        <v>9805673.0944886599</v>
      </c>
    </row>
    <row r="37468" spans="1:6">
      <c r="A37468">
        <v>2049</v>
      </c>
      <c r="B37468" t="s">
        <v>1053</v>
      </c>
      <c r="C37468" t="s">
        <v>1022</v>
      </c>
      <c r="D37468" t="s">
        <v>981</v>
      </c>
      <c r="E37468" t="s">
        <v>1015</v>
      </c>
      <c r="F37468" s="86">
        <v>9773810.9089915901</v>
      </c>
    </row>
    <row r="37469" spans="1:6">
      <c r="A37469">
        <v>2050</v>
      </c>
      <c r="B37469" t="s">
        <v>1053</v>
      </c>
      <c r="C37469" t="s">
        <v>1022</v>
      </c>
      <c r="D37469" t="s">
        <v>981</v>
      </c>
      <c r="E37469" t="s">
        <v>1015</v>
      </c>
      <c r="F37469" s="86">
        <v>9743095.7231041901</v>
      </c>
    </row>
    <row r="37470" spans="1:6">
      <c r="A37470">
        <v>2017</v>
      </c>
      <c r="B37470" t="s">
        <v>1054</v>
      </c>
      <c r="C37470" t="s">
        <v>1022</v>
      </c>
      <c r="D37470" t="s">
        <v>981</v>
      </c>
      <c r="E37470" t="s">
        <v>1015</v>
      </c>
      <c r="F37470" s="86">
        <v>2324451.1877871999</v>
      </c>
    </row>
    <row r="37471" spans="1:6">
      <c r="A37471">
        <v>2018</v>
      </c>
      <c r="B37471" t="s">
        <v>1054</v>
      </c>
      <c r="C37471" t="s">
        <v>1022</v>
      </c>
      <c r="D37471" t="s">
        <v>981</v>
      </c>
      <c r="E37471" t="s">
        <v>1015</v>
      </c>
      <c r="F37471" s="86">
        <v>2424211.5928853699</v>
      </c>
    </row>
    <row r="37472" spans="1:6">
      <c r="A37472">
        <v>2019</v>
      </c>
      <c r="B37472" t="s">
        <v>1054</v>
      </c>
      <c r="C37472" t="s">
        <v>1022</v>
      </c>
      <c r="D37472" t="s">
        <v>981</v>
      </c>
      <c r="E37472" t="s">
        <v>1015</v>
      </c>
      <c r="F37472" s="86">
        <v>2444430.8876492102</v>
      </c>
    </row>
    <row r="37473" spans="1:6">
      <c r="A37473">
        <v>2020</v>
      </c>
      <c r="B37473" t="s">
        <v>1054</v>
      </c>
      <c r="C37473" t="s">
        <v>1022</v>
      </c>
      <c r="D37473" t="s">
        <v>981</v>
      </c>
      <c r="E37473" t="s">
        <v>1015</v>
      </c>
      <c r="F37473" s="86">
        <v>2462893.2843784499</v>
      </c>
    </row>
    <row r="37474" spans="1:6">
      <c r="A37474">
        <v>2021</v>
      </c>
      <c r="B37474" t="s">
        <v>1054</v>
      </c>
      <c r="C37474" t="s">
        <v>1022</v>
      </c>
      <c r="D37474" t="s">
        <v>981</v>
      </c>
      <c r="E37474" t="s">
        <v>1015</v>
      </c>
      <c r="F37474" s="86">
        <v>2480026.8913334799</v>
      </c>
    </row>
    <row r="37475" spans="1:6">
      <c r="A37475">
        <v>2022</v>
      </c>
      <c r="B37475" t="s">
        <v>1054</v>
      </c>
      <c r="C37475" t="s">
        <v>1022</v>
      </c>
      <c r="D37475" t="s">
        <v>981</v>
      </c>
      <c r="E37475" t="s">
        <v>1015</v>
      </c>
      <c r="F37475" s="86">
        <v>2495488.4760163198</v>
      </c>
    </row>
    <row r="37476" spans="1:6">
      <c r="A37476">
        <v>2023</v>
      </c>
      <c r="B37476" t="s">
        <v>1054</v>
      </c>
      <c r="C37476" t="s">
        <v>1022</v>
      </c>
      <c r="D37476" t="s">
        <v>981</v>
      </c>
      <c r="E37476" t="s">
        <v>1015</v>
      </c>
      <c r="F37476" s="86">
        <v>2509377.9204852199</v>
      </c>
    </row>
    <row r="37477" spans="1:6">
      <c r="A37477">
        <v>2024</v>
      </c>
      <c r="B37477" t="s">
        <v>1054</v>
      </c>
      <c r="C37477" t="s">
        <v>1022</v>
      </c>
      <c r="D37477" t="s">
        <v>981</v>
      </c>
      <c r="E37477" t="s">
        <v>1015</v>
      </c>
      <c r="F37477" s="86">
        <v>2522246.5497848098</v>
      </c>
    </row>
    <row r="37478" spans="1:6">
      <c r="A37478">
        <v>2025</v>
      </c>
      <c r="B37478" t="s">
        <v>1054</v>
      </c>
      <c r="C37478" t="s">
        <v>1022</v>
      </c>
      <c r="D37478" t="s">
        <v>981</v>
      </c>
      <c r="E37478" t="s">
        <v>1015</v>
      </c>
      <c r="F37478" s="86">
        <v>2535931.7273857701</v>
      </c>
    </row>
    <row r="37479" spans="1:6">
      <c r="A37479">
        <v>2026</v>
      </c>
      <c r="B37479" t="s">
        <v>1054</v>
      </c>
      <c r="C37479" t="s">
        <v>1022</v>
      </c>
      <c r="D37479" t="s">
        <v>981</v>
      </c>
      <c r="E37479" t="s">
        <v>1015</v>
      </c>
      <c r="F37479" s="86">
        <v>2549988.09826968</v>
      </c>
    </row>
    <row r="37480" spans="1:6">
      <c r="A37480">
        <v>2027</v>
      </c>
      <c r="B37480" t="s">
        <v>1054</v>
      </c>
      <c r="C37480" t="s">
        <v>1022</v>
      </c>
      <c r="D37480" t="s">
        <v>981</v>
      </c>
      <c r="E37480" t="s">
        <v>1015</v>
      </c>
      <c r="F37480" s="86">
        <v>2564509.3155822102</v>
      </c>
    </row>
    <row r="37481" spans="1:6">
      <c r="A37481">
        <v>2028</v>
      </c>
      <c r="B37481" t="s">
        <v>1054</v>
      </c>
      <c r="C37481" t="s">
        <v>1022</v>
      </c>
      <c r="D37481" t="s">
        <v>981</v>
      </c>
      <c r="E37481" t="s">
        <v>1015</v>
      </c>
      <c r="F37481" s="86">
        <v>2579227.2839274602</v>
      </c>
    </row>
    <row r="37482" spans="1:6">
      <c r="A37482">
        <v>2029</v>
      </c>
      <c r="B37482" t="s">
        <v>1054</v>
      </c>
      <c r="C37482" t="s">
        <v>1022</v>
      </c>
      <c r="D37482" t="s">
        <v>981</v>
      </c>
      <c r="E37482" t="s">
        <v>1015</v>
      </c>
      <c r="F37482" s="86">
        <v>2592709.8715606201</v>
      </c>
    </row>
    <row r="37483" spans="1:6">
      <c r="A37483">
        <v>2030</v>
      </c>
      <c r="B37483" t="s">
        <v>1054</v>
      </c>
      <c r="C37483" t="s">
        <v>1022</v>
      </c>
      <c r="D37483" t="s">
        <v>981</v>
      </c>
      <c r="E37483" t="s">
        <v>1015</v>
      </c>
      <c r="F37483" s="86">
        <v>2607520.2342539802</v>
      </c>
    </row>
    <row r="37484" spans="1:6">
      <c r="A37484">
        <v>2031</v>
      </c>
      <c r="B37484" t="s">
        <v>1054</v>
      </c>
      <c r="C37484" t="s">
        <v>1022</v>
      </c>
      <c r="D37484" t="s">
        <v>981</v>
      </c>
      <c r="E37484" t="s">
        <v>1015</v>
      </c>
      <c r="F37484" s="86">
        <v>2622686.9155562199</v>
      </c>
    </row>
    <row r="37485" spans="1:6">
      <c r="A37485">
        <v>2032</v>
      </c>
      <c r="B37485" t="s">
        <v>1054</v>
      </c>
      <c r="C37485" t="s">
        <v>1022</v>
      </c>
      <c r="D37485" t="s">
        <v>981</v>
      </c>
      <c r="E37485" t="s">
        <v>1015</v>
      </c>
      <c r="F37485" s="86">
        <v>2638676.55443634</v>
      </c>
    </row>
    <row r="37486" spans="1:6">
      <c r="A37486">
        <v>2033</v>
      </c>
      <c r="B37486" t="s">
        <v>1054</v>
      </c>
      <c r="C37486" t="s">
        <v>1022</v>
      </c>
      <c r="D37486" t="s">
        <v>981</v>
      </c>
      <c r="E37486" t="s">
        <v>1015</v>
      </c>
      <c r="F37486" s="86">
        <v>2655116.0214306498</v>
      </c>
    </row>
    <row r="37487" spans="1:6">
      <c r="A37487">
        <v>2034</v>
      </c>
      <c r="B37487" t="s">
        <v>1054</v>
      </c>
      <c r="C37487" t="s">
        <v>1022</v>
      </c>
      <c r="D37487" t="s">
        <v>981</v>
      </c>
      <c r="E37487" t="s">
        <v>1015</v>
      </c>
      <c r="F37487" s="86">
        <v>2672644.5911506</v>
      </c>
    </row>
    <row r="37488" spans="1:6">
      <c r="A37488">
        <v>2035</v>
      </c>
      <c r="B37488" t="s">
        <v>1054</v>
      </c>
      <c r="C37488" t="s">
        <v>1022</v>
      </c>
      <c r="D37488" t="s">
        <v>981</v>
      </c>
      <c r="E37488" t="s">
        <v>1015</v>
      </c>
      <c r="F37488" s="86">
        <v>2690828.4901929102</v>
      </c>
    </row>
    <row r="37489" spans="1:6">
      <c r="A37489">
        <v>2036</v>
      </c>
      <c r="B37489" t="s">
        <v>1054</v>
      </c>
      <c r="C37489" t="s">
        <v>1022</v>
      </c>
      <c r="D37489" t="s">
        <v>981</v>
      </c>
      <c r="E37489" t="s">
        <v>1015</v>
      </c>
      <c r="F37489" s="86">
        <v>2712280.5262394198</v>
      </c>
    </row>
    <row r="37490" spans="1:6">
      <c r="A37490">
        <v>2037</v>
      </c>
      <c r="B37490" t="s">
        <v>1054</v>
      </c>
      <c r="C37490" t="s">
        <v>1022</v>
      </c>
      <c r="D37490" t="s">
        <v>981</v>
      </c>
      <c r="E37490" t="s">
        <v>1015</v>
      </c>
      <c r="F37490" s="86">
        <v>2735005.9434857401</v>
      </c>
    </row>
    <row r="37491" spans="1:6">
      <c r="A37491">
        <v>2038</v>
      </c>
      <c r="B37491" t="s">
        <v>1054</v>
      </c>
      <c r="C37491" t="s">
        <v>1022</v>
      </c>
      <c r="D37491" t="s">
        <v>981</v>
      </c>
      <c r="E37491" t="s">
        <v>1015</v>
      </c>
      <c r="F37491" s="86">
        <v>2759703.7233994799</v>
      </c>
    </row>
    <row r="37492" spans="1:6">
      <c r="A37492">
        <v>2039</v>
      </c>
      <c r="B37492" t="s">
        <v>1054</v>
      </c>
      <c r="C37492" t="s">
        <v>1022</v>
      </c>
      <c r="D37492" t="s">
        <v>981</v>
      </c>
      <c r="E37492" t="s">
        <v>1015</v>
      </c>
      <c r="F37492" s="86">
        <v>2784694.08816452</v>
      </c>
    </row>
    <row r="37493" spans="1:6">
      <c r="A37493">
        <v>2040</v>
      </c>
      <c r="B37493" t="s">
        <v>1054</v>
      </c>
      <c r="C37493" t="s">
        <v>1022</v>
      </c>
      <c r="D37493" t="s">
        <v>981</v>
      </c>
      <c r="E37493" t="s">
        <v>1015</v>
      </c>
      <c r="F37493" s="86">
        <v>2810442.6584994998</v>
      </c>
    </row>
    <row r="37494" spans="1:6">
      <c r="A37494">
        <v>2041</v>
      </c>
      <c r="B37494" t="s">
        <v>1054</v>
      </c>
      <c r="C37494" t="s">
        <v>1022</v>
      </c>
      <c r="D37494" t="s">
        <v>981</v>
      </c>
      <c r="E37494" t="s">
        <v>1015</v>
      </c>
      <c r="F37494" s="86">
        <v>2825873.3110329802</v>
      </c>
    </row>
    <row r="37495" spans="1:6">
      <c r="A37495">
        <v>2042</v>
      </c>
      <c r="B37495" t="s">
        <v>1054</v>
      </c>
      <c r="C37495" t="s">
        <v>1022</v>
      </c>
      <c r="D37495" t="s">
        <v>981</v>
      </c>
      <c r="E37495" t="s">
        <v>1015</v>
      </c>
      <c r="F37495" s="86">
        <v>2841291.0602625599</v>
      </c>
    </row>
    <row r="37496" spans="1:6">
      <c r="A37496">
        <v>2043</v>
      </c>
      <c r="B37496" t="s">
        <v>1054</v>
      </c>
      <c r="C37496" t="s">
        <v>1022</v>
      </c>
      <c r="D37496" t="s">
        <v>981</v>
      </c>
      <c r="E37496" t="s">
        <v>1015</v>
      </c>
      <c r="F37496" s="86">
        <v>2855006.5364522799</v>
      </c>
    </row>
    <row r="37497" spans="1:6">
      <c r="A37497">
        <v>2044</v>
      </c>
      <c r="B37497" t="s">
        <v>1054</v>
      </c>
      <c r="C37497" t="s">
        <v>1022</v>
      </c>
      <c r="D37497" t="s">
        <v>981</v>
      </c>
      <c r="E37497" t="s">
        <v>1015</v>
      </c>
      <c r="F37497" s="86">
        <v>2868198.7768847002</v>
      </c>
    </row>
    <row r="37498" spans="1:6">
      <c r="A37498">
        <v>2045</v>
      </c>
      <c r="B37498" t="s">
        <v>1054</v>
      </c>
      <c r="C37498" t="s">
        <v>1022</v>
      </c>
      <c r="D37498" t="s">
        <v>981</v>
      </c>
      <c r="E37498" t="s">
        <v>1015</v>
      </c>
      <c r="F37498" s="86">
        <v>2879977.1854629801</v>
      </c>
    </row>
    <row r="37499" spans="1:6">
      <c r="A37499">
        <v>2046</v>
      </c>
      <c r="B37499" t="s">
        <v>1054</v>
      </c>
      <c r="C37499" t="s">
        <v>1022</v>
      </c>
      <c r="D37499" t="s">
        <v>981</v>
      </c>
      <c r="E37499" t="s">
        <v>1015</v>
      </c>
      <c r="F37499" s="86">
        <v>2892118.5501605598</v>
      </c>
    </row>
    <row r="37500" spans="1:6">
      <c r="A37500">
        <v>2047</v>
      </c>
      <c r="B37500" t="s">
        <v>1054</v>
      </c>
      <c r="C37500" t="s">
        <v>1022</v>
      </c>
      <c r="D37500" t="s">
        <v>981</v>
      </c>
      <c r="E37500" t="s">
        <v>1015</v>
      </c>
      <c r="F37500" s="86">
        <v>2903765.9059155602</v>
      </c>
    </row>
    <row r="37501" spans="1:6">
      <c r="A37501">
        <v>2048</v>
      </c>
      <c r="B37501" t="s">
        <v>1054</v>
      </c>
      <c r="C37501" t="s">
        <v>1022</v>
      </c>
      <c r="D37501" t="s">
        <v>981</v>
      </c>
      <c r="E37501" t="s">
        <v>1015</v>
      </c>
      <c r="F37501" s="86">
        <v>2916403.57451757</v>
      </c>
    </row>
    <row r="37502" spans="1:6">
      <c r="A37502">
        <v>2049</v>
      </c>
      <c r="B37502" t="s">
        <v>1054</v>
      </c>
      <c r="C37502" t="s">
        <v>1022</v>
      </c>
      <c r="D37502" t="s">
        <v>981</v>
      </c>
      <c r="E37502" t="s">
        <v>1015</v>
      </c>
      <c r="F37502" s="86">
        <v>2928734.9645571802</v>
      </c>
    </row>
    <row r="37503" spans="1:6">
      <c r="A37503">
        <v>2050</v>
      </c>
      <c r="B37503" t="s">
        <v>1054</v>
      </c>
      <c r="C37503" t="s">
        <v>1022</v>
      </c>
      <c r="D37503" t="s">
        <v>981</v>
      </c>
      <c r="E37503" t="s">
        <v>1015</v>
      </c>
      <c r="F37503" s="86">
        <v>2942033.5468366402</v>
      </c>
    </row>
    <row r="37504" spans="1:6">
      <c r="A37504">
        <v>2017</v>
      </c>
      <c r="B37504" t="s">
        <v>1055</v>
      </c>
      <c r="C37504" t="s">
        <v>1022</v>
      </c>
      <c r="D37504" t="s">
        <v>981</v>
      </c>
      <c r="E37504" t="s">
        <v>1015</v>
      </c>
      <c r="F37504" s="86">
        <v>24383705.1277733</v>
      </c>
    </row>
    <row r="37505" spans="1:6">
      <c r="A37505">
        <v>2018</v>
      </c>
      <c r="B37505" t="s">
        <v>1055</v>
      </c>
      <c r="C37505" t="s">
        <v>1022</v>
      </c>
      <c r="D37505" t="s">
        <v>981</v>
      </c>
      <c r="E37505" t="s">
        <v>1015</v>
      </c>
      <c r="F37505" s="86">
        <v>24179525.975822099</v>
      </c>
    </row>
    <row r="37506" spans="1:6">
      <c r="A37506">
        <v>2019</v>
      </c>
      <c r="B37506" t="s">
        <v>1055</v>
      </c>
      <c r="C37506" t="s">
        <v>1022</v>
      </c>
      <c r="D37506" t="s">
        <v>981</v>
      </c>
      <c r="E37506" t="s">
        <v>1015</v>
      </c>
      <c r="F37506" s="86">
        <v>24265640.0727854</v>
      </c>
    </row>
    <row r="37507" spans="1:6">
      <c r="A37507">
        <v>2020</v>
      </c>
      <c r="B37507" t="s">
        <v>1055</v>
      </c>
      <c r="C37507" t="s">
        <v>1022</v>
      </c>
      <c r="D37507" t="s">
        <v>981</v>
      </c>
      <c r="E37507" t="s">
        <v>1015</v>
      </c>
      <c r="F37507" s="86">
        <v>24328255.222690102</v>
      </c>
    </row>
    <row r="37508" spans="1:6">
      <c r="A37508">
        <v>2021</v>
      </c>
      <c r="B37508" t="s">
        <v>1055</v>
      </c>
      <c r="C37508" t="s">
        <v>1022</v>
      </c>
      <c r="D37508" t="s">
        <v>981</v>
      </c>
      <c r="E37508" t="s">
        <v>1015</v>
      </c>
      <c r="F37508" s="86">
        <v>24380848.110100601</v>
      </c>
    </row>
    <row r="37509" spans="1:6">
      <c r="A37509">
        <v>2022</v>
      </c>
      <c r="B37509" t="s">
        <v>1055</v>
      </c>
      <c r="C37509" t="s">
        <v>1022</v>
      </c>
      <c r="D37509" t="s">
        <v>981</v>
      </c>
      <c r="E37509" t="s">
        <v>1015</v>
      </c>
      <c r="F37509" s="86">
        <v>24403397.186972901</v>
      </c>
    </row>
    <row r="37510" spans="1:6">
      <c r="A37510">
        <v>2023</v>
      </c>
      <c r="B37510" t="s">
        <v>1055</v>
      </c>
      <c r="C37510" t="s">
        <v>1022</v>
      </c>
      <c r="D37510" t="s">
        <v>981</v>
      </c>
      <c r="E37510" t="s">
        <v>1015</v>
      </c>
      <c r="F37510" s="86">
        <v>24409276.133431301</v>
      </c>
    </row>
    <row r="37511" spans="1:6">
      <c r="A37511">
        <v>2024</v>
      </c>
      <c r="B37511" t="s">
        <v>1055</v>
      </c>
      <c r="C37511" t="s">
        <v>1022</v>
      </c>
      <c r="D37511" t="s">
        <v>981</v>
      </c>
      <c r="E37511" t="s">
        <v>1015</v>
      </c>
      <c r="F37511" s="86">
        <v>24403128.950793002</v>
      </c>
    </row>
    <row r="37512" spans="1:6">
      <c r="A37512">
        <v>2025</v>
      </c>
      <c r="B37512" t="s">
        <v>1055</v>
      </c>
      <c r="C37512" t="s">
        <v>1022</v>
      </c>
      <c r="D37512" t="s">
        <v>981</v>
      </c>
      <c r="E37512" t="s">
        <v>1015</v>
      </c>
      <c r="F37512" s="86">
        <v>24375838.3420338</v>
      </c>
    </row>
    <row r="37513" spans="1:6">
      <c r="A37513">
        <v>2026</v>
      </c>
      <c r="B37513" t="s">
        <v>1055</v>
      </c>
      <c r="C37513" t="s">
        <v>1022</v>
      </c>
      <c r="D37513" t="s">
        <v>981</v>
      </c>
      <c r="E37513" t="s">
        <v>1015</v>
      </c>
      <c r="F37513" s="86">
        <v>24355966.8936387</v>
      </c>
    </row>
    <row r="37514" spans="1:6">
      <c r="A37514">
        <v>2027</v>
      </c>
      <c r="B37514" t="s">
        <v>1055</v>
      </c>
      <c r="C37514" t="s">
        <v>1022</v>
      </c>
      <c r="D37514" t="s">
        <v>981</v>
      </c>
      <c r="E37514" t="s">
        <v>1015</v>
      </c>
      <c r="F37514" s="86">
        <v>24329227.3648558</v>
      </c>
    </row>
    <row r="37515" spans="1:6">
      <c r="A37515">
        <v>2028</v>
      </c>
      <c r="B37515" t="s">
        <v>1055</v>
      </c>
      <c r="C37515" t="s">
        <v>1022</v>
      </c>
      <c r="D37515" t="s">
        <v>981</v>
      </c>
      <c r="E37515" t="s">
        <v>1015</v>
      </c>
      <c r="F37515" s="86">
        <v>24302684.340619799</v>
      </c>
    </row>
    <row r="37516" spans="1:6">
      <c r="A37516">
        <v>2029</v>
      </c>
      <c r="B37516" t="s">
        <v>1055</v>
      </c>
      <c r="C37516" t="s">
        <v>1022</v>
      </c>
      <c r="D37516" t="s">
        <v>981</v>
      </c>
      <c r="E37516" t="s">
        <v>1015</v>
      </c>
      <c r="F37516" s="86">
        <v>24268214.6622869</v>
      </c>
    </row>
    <row r="37517" spans="1:6">
      <c r="A37517">
        <v>2030</v>
      </c>
      <c r="B37517" t="s">
        <v>1055</v>
      </c>
      <c r="C37517" t="s">
        <v>1022</v>
      </c>
      <c r="D37517" t="s">
        <v>981</v>
      </c>
      <c r="E37517" t="s">
        <v>1015</v>
      </c>
      <c r="F37517" s="86">
        <v>24243270.905318201</v>
      </c>
    </row>
    <row r="37518" spans="1:6">
      <c r="A37518">
        <v>2031</v>
      </c>
      <c r="B37518" t="s">
        <v>1055</v>
      </c>
      <c r="C37518" t="s">
        <v>1022</v>
      </c>
      <c r="D37518" t="s">
        <v>981</v>
      </c>
      <c r="E37518" t="s">
        <v>1015</v>
      </c>
      <c r="F37518" s="86">
        <v>24222530.211661801</v>
      </c>
    </row>
    <row r="37519" spans="1:6">
      <c r="A37519">
        <v>2032</v>
      </c>
      <c r="B37519" t="s">
        <v>1055</v>
      </c>
      <c r="C37519" t="s">
        <v>1022</v>
      </c>
      <c r="D37519" t="s">
        <v>981</v>
      </c>
      <c r="E37519" t="s">
        <v>1015</v>
      </c>
      <c r="F37519" s="86">
        <v>24216843.691831</v>
      </c>
    </row>
    <row r="37520" spans="1:6">
      <c r="A37520">
        <v>2033</v>
      </c>
      <c r="B37520" t="s">
        <v>1055</v>
      </c>
      <c r="C37520" t="s">
        <v>1022</v>
      </c>
      <c r="D37520" t="s">
        <v>981</v>
      </c>
      <c r="E37520" t="s">
        <v>1015</v>
      </c>
      <c r="F37520" s="86">
        <v>24208207.5247503</v>
      </c>
    </row>
    <row r="37521" spans="1:6">
      <c r="A37521">
        <v>2034</v>
      </c>
      <c r="B37521" t="s">
        <v>1055</v>
      </c>
      <c r="C37521" t="s">
        <v>1022</v>
      </c>
      <c r="D37521" t="s">
        <v>981</v>
      </c>
      <c r="E37521" t="s">
        <v>1015</v>
      </c>
      <c r="F37521" s="86">
        <v>24226768.228938699</v>
      </c>
    </row>
    <row r="37522" spans="1:6">
      <c r="A37522">
        <v>2035</v>
      </c>
      <c r="B37522" t="s">
        <v>1055</v>
      </c>
      <c r="C37522" t="s">
        <v>1022</v>
      </c>
      <c r="D37522" t="s">
        <v>981</v>
      </c>
      <c r="E37522" t="s">
        <v>1015</v>
      </c>
      <c r="F37522" s="86">
        <v>24260983.707401499</v>
      </c>
    </row>
    <row r="37523" spans="1:6">
      <c r="A37523">
        <v>2036</v>
      </c>
      <c r="B37523" t="s">
        <v>1055</v>
      </c>
      <c r="C37523" t="s">
        <v>1022</v>
      </c>
      <c r="D37523" t="s">
        <v>981</v>
      </c>
      <c r="E37523" t="s">
        <v>1015</v>
      </c>
      <c r="F37523" s="86">
        <v>24326831.555514399</v>
      </c>
    </row>
    <row r="37524" spans="1:6">
      <c r="A37524">
        <v>2037</v>
      </c>
      <c r="B37524" t="s">
        <v>1055</v>
      </c>
      <c r="C37524" t="s">
        <v>1022</v>
      </c>
      <c r="D37524" t="s">
        <v>981</v>
      </c>
      <c r="E37524" t="s">
        <v>1015</v>
      </c>
      <c r="F37524" s="86">
        <v>24410174.951450199</v>
      </c>
    </row>
    <row r="37525" spans="1:6">
      <c r="A37525">
        <v>2038</v>
      </c>
      <c r="B37525" t="s">
        <v>1055</v>
      </c>
      <c r="C37525" t="s">
        <v>1022</v>
      </c>
      <c r="D37525" t="s">
        <v>981</v>
      </c>
      <c r="E37525" t="s">
        <v>1015</v>
      </c>
      <c r="F37525" s="86">
        <v>24522600.324069198</v>
      </c>
    </row>
    <row r="37526" spans="1:6">
      <c r="A37526">
        <v>2039</v>
      </c>
      <c r="B37526" t="s">
        <v>1055</v>
      </c>
      <c r="C37526" t="s">
        <v>1022</v>
      </c>
      <c r="D37526" t="s">
        <v>981</v>
      </c>
      <c r="E37526" t="s">
        <v>1015</v>
      </c>
      <c r="F37526" s="86">
        <v>24647055.627675202</v>
      </c>
    </row>
    <row r="37527" spans="1:6">
      <c r="A37527">
        <v>2040</v>
      </c>
      <c r="B37527" t="s">
        <v>1055</v>
      </c>
      <c r="C37527" t="s">
        <v>1022</v>
      </c>
      <c r="D37527" t="s">
        <v>981</v>
      </c>
      <c r="E37527" t="s">
        <v>1015</v>
      </c>
      <c r="F37527" s="86">
        <v>24789623.4842562</v>
      </c>
    </row>
    <row r="37528" spans="1:6">
      <c r="A37528">
        <v>2041</v>
      </c>
      <c r="B37528" t="s">
        <v>1055</v>
      </c>
      <c r="C37528" t="s">
        <v>1022</v>
      </c>
      <c r="D37528" t="s">
        <v>981</v>
      </c>
      <c r="E37528" t="s">
        <v>1015</v>
      </c>
      <c r="F37528" s="86">
        <v>24701629.418345701</v>
      </c>
    </row>
    <row r="37529" spans="1:6">
      <c r="A37529">
        <v>2042</v>
      </c>
      <c r="B37529" t="s">
        <v>1055</v>
      </c>
      <c r="C37529" t="s">
        <v>1022</v>
      </c>
      <c r="D37529" t="s">
        <v>981</v>
      </c>
      <c r="E37529" t="s">
        <v>1015</v>
      </c>
      <c r="F37529" s="86">
        <v>24617373.0896613</v>
      </c>
    </row>
    <row r="37530" spans="1:6">
      <c r="A37530">
        <v>2043</v>
      </c>
      <c r="B37530" t="s">
        <v>1055</v>
      </c>
      <c r="C37530" t="s">
        <v>1022</v>
      </c>
      <c r="D37530" t="s">
        <v>981</v>
      </c>
      <c r="E37530" t="s">
        <v>1015</v>
      </c>
      <c r="F37530" s="86">
        <v>24532544.338619702</v>
      </c>
    </row>
    <row r="37531" spans="1:6">
      <c r="A37531">
        <v>2044</v>
      </c>
      <c r="B37531" t="s">
        <v>1055</v>
      </c>
      <c r="C37531" t="s">
        <v>1022</v>
      </c>
      <c r="D37531" t="s">
        <v>981</v>
      </c>
      <c r="E37531" t="s">
        <v>1015</v>
      </c>
      <c r="F37531" s="86">
        <v>24444960.197762001</v>
      </c>
    </row>
    <row r="37532" spans="1:6">
      <c r="A37532">
        <v>2045</v>
      </c>
      <c r="B37532" t="s">
        <v>1055</v>
      </c>
      <c r="C37532" t="s">
        <v>1022</v>
      </c>
      <c r="D37532" t="s">
        <v>981</v>
      </c>
      <c r="E37532" t="s">
        <v>1015</v>
      </c>
      <c r="F37532" s="86">
        <v>24359962.667158399</v>
      </c>
    </row>
    <row r="37533" spans="1:6">
      <c r="A37533">
        <v>2046</v>
      </c>
      <c r="B37533" t="s">
        <v>1055</v>
      </c>
      <c r="C37533" t="s">
        <v>1022</v>
      </c>
      <c r="D37533" t="s">
        <v>981</v>
      </c>
      <c r="E37533" t="s">
        <v>1015</v>
      </c>
      <c r="F37533" s="86">
        <v>24270991.410716701</v>
      </c>
    </row>
    <row r="37534" spans="1:6">
      <c r="A37534">
        <v>2047</v>
      </c>
      <c r="B37534" t="s">
        <v>1055</v>
      </c>
      <c r="C37534" t="s">
        <v>1022</v>
      </c>
      <c r="D37534" t="s">
        <v>981</v>
      </c>
      <c r="E37534" t="s">
        <v>1015</v>
      </c>
      <c r="F37534" s="86">
        <v>24185306.833769199</v>
      </c>
    </row>
    <row r="37535" spans="1:6">
      <c r="A37535">
        <v>2048</v>
      </c>
      <c r="B37535" t="s">
        <v>1055</v>
      </c>
      <c r="C37535" t="s">
        <v>1022</v>
      </c>
      <c r="D37535" t="s">
        <v>981</v>
      </c>
      <c r="E37535" t="s">
        <v>1015</v>
      </c>
      <c r="F37535" s="86">
        <v>24103908.775616799</v>
      </c>
    </row>
    <row r="37536" spans="1:6">
      <c r="A37536">
        <v>2049</v>
      </c>
      <c r="B37536" t="s">
        <v>1055</v>
      </c>
      <c r="C37536" t="s">
        <v>1022</v>
      </c>
      <c r="D37536" t="s">
        <v>981</v>
      </c>
      <c r="E37536" t="s">
        <v>1015</v>
      </c>
      <c r="F37536" s="86">
        <v>24026145.3105243</v>
      </c>
    </row>
    <row r="37537" spans="1:6">
      <c r="A37537">
        <v>2050</v>
      </c>
      <c r="B37537" t="s">
        <v>1055</v>
      </c>
      <c r="C37537" t="s">
        <v>1022</v>
      </c>
      <c r="D37537" t="s">
        <v>981</v>
      </c>
      <c r="E37537" t="s">
        <v>1015</v>
      </c>
      <c r="F37537" s="86">
        <v>23951361.7019834</v>
      </c>
    </row>
    <row r="37538" spans="1:6">
      <c r="A37538">
        <v>2017</v>
      </c>
      <c r="B37538" t="s">
        <v>1056</v>
      </c>
      <c r="C37538" t="s">
        <v>1022</v>
      </c>
      <c r="D37538" t="s">
        <v>981</v>
      </c>
      <c r="E37538" t="s">
        <v>1015</v>
      </c>
      <c r="F37538" s="86">
        <v>11991501.614884799</v>
      </c>
    </row>
    <row r="37539" spans="1:6">
      <c r="A37539">
        <v>2018</v>
      </c>
      <c r="B37539" t="s">
        <v>1056</v>
      </c>
      <c r="C37539" t="s">
        <v>1022</v>
      </c>
      <c r="D37539" t="s">
        <v>981</v>
      </c>
      <c r="E37539" t="s">
        <v>1015</v>
      </c>
      <c r="F37539" s="86">
        <v>11954345.945433199</v>
      </c>
    </row>
    <row r="37540" spans="1:6">
      <c r="A37540">
        <v>2019</v>
      </c>
      <c r="B37540" t="s">
        <v>1056</v>
      </c>
      <c r="C37540" t="s">
        <v>1022</v>
      </c>
      <c r="D37540" t="s">
        <v>981</v>
      </c>
      <c r="E37540" t="s">
        <v>1015</v>
      </c>
      <c r="F37540" s="86">
        <v>11952699.126733501</v>
      </c>
    </row>
    <row r="37541" spans="1:6">
      <c r="A37541">
        <v>2020</v>
      </c>
      <c r="B37541" t="s">
        <v>1056</v>
      </c>
      <c r="C37541" t="s">
        <v>1022</v>
      </c>
      <c r="D37541" t="s">
        <v>981</v>
      </c>
      <c r="E37541" t="s">
        <v>1015</v>
      </c>
      <c r="F37541" s="86">
        <v>11949249.046811201</v>
      </c>
    </row>
    <row r="37542" spans="1:6">
      <c r="A37542">
        <v>2021</v>
      </c>
      <c r="B37542" t="s">
        <v>1056</v>
      </c>
      <c r="C37542" t="s">
        <v>1022</v>
      </c>
      <c r="D37542" t="s">
        <v>981</v>
      </c>
      <c r="E37542" t="s">
        <v>1015</v>
      </c>
      <c r="F37542" s="86">
        <v>11940828.1482659</v>
      </c>
    </row>
    <row r="37543" spans="1:6">
      <c r="A37543">
        <v>2022</v>
      </c>
      <c r="B37543" t="s">
        <v>1056</v>
      </c>
      <c r="C37543" t="s">
        <v>1022</v>
      </c>
      <c r="D37543" t="s">
        <v>981</v>
      </c>
      <c r="E37543" t="s">
        <v>1015</v>
      </c>
      <c r="F37543" s="86">
        <v>11920376.8943744</v>
      </c>
    </row>
    <row r="37544" spans="1:6">
      <c r="A37544">
        <v>2023</v>
      </c>
      <c r="B37544" t="s">
        <v>1056</v>
      </c>
      <c r="C37544" t="s">
        <v>1022</v>
      </c>
      <c r="D37544" t="s">
        <v>981</v>
      </c>
      <c r="E37544" t="s">
        <v>1015</v>
      </c>
      <c r="F37544" s="86">
        <v>11895405.9838506</v>
      </c>
    </row>
    <row r="37545" spans="1:6">
      <c r="A37545">
        <v>2024</v>
      </c>
      <c r="B37545" t="s">
        <v>1056</v>
      </c>
      <c r="C37545" t="s">
        <v>1022</v>
      </c>
      <c r="D37545" t="s">
        <v>981</v>
      </c>
      <c r="E37545" t="s">
        <v>1015</v>
      </c>
      <c r="F37545" s="86">
        <v>11868078.542589501</v>
      </c>
    </row>
    <row r="37546" spans="1:6">
      <c r="A37546">
        <v>2025</v>
      </c>
      <c r="B37546" t="s">
        <v>1056</v>
      </c>
      <c r="C37546" t="s">
        <v>1022</v>
      </c>
      <c r="D37546" t="s">
        <v>981</v>
      </c>
      <c r="E37546" t="s">
        <v>1015</v>
      </c>
      <c r="F37546" s="86">
        <v>11835680.6873719</v>
      </c>
    </row>
    <row r="37547" spans="1:6">
      <c r="A37547">
        <v>2026</v>
      </c>
      <c r="B37547" t="s">
        <v>1056</v>
      </c>
      <c r="C37547" t="s">
        <v>1022</v>
      </c>
      <c r="D37547" t="s">
        <v>981</v>
      </c>
      <c r="E37547" t="s">
        <v>1015</v>
      </c>
      <c r="F37547" s="86">
        <v>11807020.093776099</v>
      </c>
    </row>
    <row r="37548" spans="1:6">
      <c r="A37548">
        <v>2027</v>
      </c>
      <c r="B37548" t="s">
        <v>1056</v>
      </c>
      <c r="C37548" t="s">
        <v>1022</v>
      </c>
      <c r="D37548" t="s">
        <v>981</v>
      </c>
      <c r="E37548" t="s">
        <v>1015</v>
      </c>
      <c r="F37548" s="86">
        <v>11783521.852286801</v>
      </c>
    </row>
    <row r="37549" spans="1:6">
      <c r="A37549">
        <v>2028</v>
      </c>
      <c r="B37549" t="s">
        <v>1056</v>
      </c>
      <c r="C37549" t="s">
        <v>1022</v>
      </c>
      <c r="D37549" t="s">
        <v>981</v>
      </c>
      <c r="E37549" t="s">
        <v>1015</v>
      </c>
      <c r="F37549" s="86">
        <v>11753027.695270499</v>
      </c>
    </row>
    <row r="37550" spans="1:6">
      <c r="A37550">
        <v>2029</v>
      </c>
      <c r="B37550" t="s">
        <v>1056</v>
      </c>
      <c r="C37550" t="s">
        <v>1022</v>
      </c>
      <c r="D37550" t="s">
        <v>981</v>
      </c>
      <c r="E37550" t="s">
        <v>1015</v>
      </c>
      <c r="F37550" s="86">
        <v>11727600.446735799</v>
      </c>
    </row>
    <row r="37551" spans="1:6">
      <c r="A37551">
        <v>2030</v>
      </c>
      <c r="B37551" t="s">
        <v>1056</v>
      </c>
      <c r="C37551" t="s">
        <v>1022</v>
      </c>
      <c r="D37551" t="s">
        <v>981</v>
      </c>
      <c r="E37551" t="s">
        <v>1015</v>
      </c>
      <c r="F37551" s="86">
        <v>11695970.006650301</v>
      </c>
    </row>
    <row r="37552" spans="1:6">
      <c r="A37552">
        <v>2031</v>
      </c>
      <c r="B37552" t="s">
        <v>1056</v>
      </c>
      <c r="C37552" t="s">
        <v>1022</v>
      </c>
      <c r="D37552" t="s">
        <v>981</v>
      </c>
      <c r="E37552" t="s">
        <v>1015</v>
      </c>
      <c r="F37552" s="86">
        <v>11668101.5493933</v>
      </c>
    </row>
    <row r="37553" spans="1:6">
      <c r="A37553">
        <v>2032</v>
      </c>
      <c r="B37553" t="s">
        <v>1056</v>
      </c>
      <c r="C37553" t="s">
        <v>1022</v>
      </c>
      <c r="D37553" t="s">
        <v>981</v>
      </c>
      <c r="E37553" t="s">
        <v>1015</v>
      </c>
      <c r="F37553" s="86">
        <v>11647764.9523903</v>
      </c>
    </row>
    <row r="37554" spans="1:6">
      <c r="A37554">
        <v>2033</v>
      </c>
      <c r="B37554" t="s">
        <v>1056</v>
      </c>
      <c r="C37554" t="s">
        <v>1022</v>
      </c>
      <c r="D37554" t="s">
        <v>981</v>
      </c>
      <c r="E37554" t="s">
        <v>1015</v>
      </c>
      <c r="F37554" s="86">
        <v>11626920.448539</v>
      </c>
    </row>
    <row r="37555" spans="1:6">
      <c r="A37555">
        <v>2034</v>
      </c>
      <c r="B37555" t="s">
        <v>1056</v>
      </c>
      <c r="C37555" t="s">
        <v>1022</v>
      </c>
      <c r="D37555" t="s">
        <v>981</v>
      </c>
      <c r="E37555" t="s">
        <v>1015</v>
      </c>
      <c r="F37555" s="86">
        <v>11617544.712784501</v>
      </c>
    </row>
    <row r="37556" spans="1:6">
      <c r="A37556">
        <v>2035</v>
      </c>
      <c r="B37556" t="s">
        <v>1056</v>
      </c>
      <c r="C37556" t="s">
        <v>1022</v>
      </c>
      <c r="D37556" t="s">
        <v>981</v>
      </c>
      <c r="E37556" t="s">
        <v>1015</v>
      </c>
      <c r="F37556" s="86">
        <v>11612852.704503199</v>
      </c>
    </row>
    <row r="37557" spans="1:6">
      <c r="A37557">
        <v>2036</v>
      </c>
      <c r="B37557" t="s">
        <v>1056</v>
      </c>
      <c r="C37557" t="s">
        <v>1022</v>
      </c>
      <c r="D37557" t="s">
        <v>981</v>
      </c>
      <c r="E37557" t="s">
        <v>1015</v>
      </c>
      <c r="F37557" s="86">
        <v>11628917.4619918</v>
      </c>
    </row>
    <row r="37558" spans="1:6">
      <c r="A37558">
        <v>2037</v>
      </c>
      <c r="B37558" t="s">
        <v>1056</v>
      </c>
      <c r="C37558" t="s">
        <v>1022</v>
      </c>
      <c r="D37558" t="s">
        <v>981</v>
      </c>
      <c r="E37558" t="s">
        <v>1015</v>
      </c>
      <c r="F37558" s="86">
        <v>11658509.614917999</v>
      </c>
    </row>
    <row r="37559" spans="1:6">
      <c r="A37559">
        <v>2038</v>
      </c>
      <c r="B37559" t="s">
        <v>1056</v>
      </c>
      <c r="C37559" t="s">
        <v>1022</v>
      </c>
      <c r="D37559" t="s">
        <v>981</v>
      </c>
      <c r="E37559" t="s">
        <v>1015</v>
      </c>
      <c r="F37559" s="86">
        <v>11694850.7884509</v>
      </c>
    </row>
    <row r="37560" spans="1:6">
      <c r="A37560">
        <v>2039</v>
      </c>
      <c r="B37560" t="s">
        <v>1056</v>
      </c>
      <c r="C37560" t="s">
        <v>1022</v>
      </c>
      <c r="D37560" t="s">
        <v>981</v>
      </c>
      <c r="E37560" t="s">
        <v>1015</v>
      </c>
      <c r="F37560" s="86">
        <v>11740145.5103845</v>
      </c>
    </row>
    <row r="37561" spans="1:6">
      <c r="A37561">
        <v>2040</v>
      </c>
      <c r="B37561" t="s">
        <v>1056</v>
      </c>
      <c r="C37561" t="s">
        <v>1022</v>
      </c>
      <c r="D37561" t="s">
        <v>981</v>
      </c>
      <c r="E37561" t="s">
        <v>1015</v>
      </c>
      <c r="F37561" s="86">
        <v>11791502.508771401</v>
      </c>
    </row>
    <row r="37562" spans="1:6">
      <c r="A37562">
        <v>2041</v>
      </c>
      <c r="B37562" t="s">
        <v>1056</v>
      </c>
      <c r="C37562" t="s">
        <v>1022</v>
      </c>
      <c r="D37562" t="s">
        <v>981</v>
      </c>
      <c r="E37562" t="s">
        <v>1015</v>
      </c>
      <c r="F37562" s="86">
        <v>11828001.502364499</v>
      </c>
    </row>
    <row r="37563" spans="1:6">
      <c r="A37563">
        <v>2042</v>
      </c>
      <c r="B37563" t="s">
        <v>1056</v>
      </c>
      <c r="C37563" t="s">
        <v>1022</v>
      </c>
      <c r="D37563" t="s">
        <v>981</v>
      </c>
      <c r="E37563" t="s">
        <v>1015</v>
      </c>
      <c r="F37563" s="86">
        <v>11859318.791329799</v>
      </c>
    </row>
    <row r="37564" spans="1:6">
      <c r="A37564">
        <v>2043</v>
      </c>
      <c r="B37564" t="s">
        <v>1056</v>
      </c>
      <c r="C37564" t="s">
        <v>1022</v>
      </c>
      <c r="D37564" t="s">
        <v>981</v>
      </c>
      <c r="E37564" t="s">
        <v>1015</v>
      </c>
      <c r="F37564" s="86">
        <v>11891358.837189199</v>
      </c>
    </row>
    <row r="37565" spans="1:6">
      <c r="A37565">
        <v>2044</v>
      </c>
      <c r="B37565" t="s">
        <v>1056</v>
      </c>
      <c r="C37565" t="s">
        <v>1022</v>
      </c>
      <c r="D37565" t="s">
        <v>981</v>
      </c>
      <c r="E37565" t="s">
        <v>1015</v>
      </c>
      <c r="F37565" s="86">
        <v>11916588.734479399</v>
      </c>
    </row>
    <row r="37566" spans="1:6">
      <c r="A37566">
        <v>2045</v>
      </c>
      <c r="B37566" t="s">
        <v>1056</v>
      </c>
      <c r="C37566" t="s">
        <v>1022</v>
      </c>
      <c r="D37566" t="s">
        <v>981</v>
      </c>
      <c r="E37566" t="s">
        <v>1015</v>
      </c>
      <c r="F37566" s="86">
        <v>11939876.339947199</v>
      </c>
    </row>
    <row r="37567" spans="1:6">
      <c r="A37567">
        <v>2046</v>
      </c>
      <c r="B37567" t="s">
        <v>1056</v>
      </c>
      <c r="C37567" t="s">
        <v>1022</v>
      </c>
      <c r="D37567" t="s">
        <v>981</v>
      </c>
      <c r="E37567" t="s">
        <v>1015</v>
      </c>
      <c r="F37567" s="86">
        <v>11953127.7379814</v>
      </c>
    </row>
    <row r="37568" spans="1:6">
      <c r="A37568">
        <v>2047</v>
      </c>
      <c r="B37568" t="s">
        <v>1056</v>
      </c>
      <c r="C37568" t="s">
        <v>1022</v>
      </c>
      <c r="D37568" t="s">
        <v>981</v>
      </c>
      <c r="E37568" t="s">
        <v>1015</v>
      </c>
      <c r="F37568" s="86">
        <v>11964120.9921574</v>
      </c>
    </row>
    <row r="37569" spans="1:6">
      <c r="A37569">
        <v>2048</v>
      </c>
      <c r="B37569" t="s">
        <v>1056</v>
      </c>
      <c r="C37569" t="s">
        <v>1022</v>
      </c>
      <c r="D37569" t="s">
        <v>981</v>
      </c>
      <c r="E37569" t="s">
        <v>1015</v>
      </c>
      <c r="F37569" s="86">
        <v>11975084.704151999</v>
      </c>
    </row>
    <row r="37570" spans="1:6">
      <c r="A37570">
        <v>2049</v>
      </c>
      <c r="B37570" t="s">
        <v>1056</v>
      </c>
      <c r="C37570" t="s">
        <v>1022</v>
      </c>
      <c r="D37570" t="s">
        <v>981</v>
      </c>
      <c r="E37570" t="s">
        <v>1015</v>
      </c>
      <c r="F37570" s="86">
        <v>11986173.7778413</v>
      </c>
    </row>
    <row r="37571" spans="1:6">
      <c r="A37571">
        <v>2050</v>
      </c>
      <c r="B37571" t="s">
        <v>1056</v>
      </c>
      <c r="C37571" t="s">
        <v>1022</v>
      </c>
      <c r="D37571" t="s">
        <v>981</v>
      </c>
      <c r="E37571" t="s">
        <v>1015</v>
      </c>
      <c r="F37571" s="86">
        <v>11997525.255493799</v>
      </c>
    </row>
    <row r="37572" spans="1:6">
      <c r="A37572">
        <v>2017</v>
      </c>
      <c r="B37572" t="s">
        <v>1057</v>
      </c>
      <c r="C37572" t="s">
        <v>1022</v>
      </c>
      <c r="D37572" t="s">
        <v>981</v>
      </c>
      <c r="E37572" t="s">
        <v>1015</v>
      </c>
      <c r="F37572" s="86">
        <v>2019401.6159586499</v>
      </c>
    </row>
    <row r="37573" spans="1:6">
      <c r="A37573">
        <v>2018</v>
      </c>
      <c r="B37573" t="s">
        <v>1057</v>
      </c>
      <c r="C37573" t="s">
        <v>1022</v>
      </c>
      <c r="D37573" t="s">
        <v>981</v>
      </c>
      <c r="E37573" t="s">
        <v>1015</v>
      </c>
      <c r="F37573" s="86">
        <v>2059153.6539575199</v>
      </c>
    </row>
    <row r="37574" spans="1:6">
      <c r="A37574">
        <v>2019</v>
      </c>
      <c r="B37574" t="s">
        <v>1057</v>
      </c>
      <c r="C37574" t="s">
        <v>1022</v>
      </c>
      <c r="D37574" t="s">
        <v>981</v>
      </c>
      <c r="E37574" t="s">
        <v>1015</v>
      </c>
      <c r="F37574" s="86">
        <v>2069382.7880282099</v>
      </c>
    </row>
    <row r="37575" spans="1:6">
      <c r="A37575">
        <v>2020</v>
      </c>
      <c r="B37575" t="s">
        <v>1057</v>
      </c>
      <c r="C37575" t="s">
        <v>1022</v>
      </c>
      <c r="D37575" t="s">
        <v>981</v>
      </c>
      <c r="E37575" t="s">
        <v>1015</v>
      </c>
      <c r="F37575" s="86">
        <v>2077540.9143211001</v>
      </c>
    </row>
    <row r="37576" spans="1:6">
      <c r="A37576">
        <v>2021</v>
      </c>
      <c r="B37576" t="s">
        <v>1057</v>
      </c>
      <c r="C37576" t="s">
        <v>1022</v>
      </c>
      <c r="D37576" t="s">
        <v>981</v>
      </c>
      <c r="E37576" t="s">
        <v>1015</v>
      </c>
      <c r="F37576" s="86">
        <v>2084557.51282429</v>
      </c>
    </row>
    <row r="37577" spans="1:6">
      <c r="A37577">
        <v>2022</v>
      </c>
      <c r="B37577" t="s">
        <v>1057</v>
      </c>
      <c r="C37577" t="s">
        <v>1022</v>
      </c>
      <c r="D37577" t="s">
        <v>981</v>
      </c>
      <c r="E37577" t="s">
        <v>1015</v>
      </c>
      <c r="F37577" s="86">
        <v>2089224.7735929999</v>
      </c>
    </row>
    <row r="37578" spans="1:6">
      <c r="A37578">
        <v>2023</v>
      </c>
      <c r="B37578" t="s">
        <v>1057</v>
      </c>
      <c r="C37578" t="s">
        <v>1022</v>
      </c>
      <c r="D37578" t="s">
        <v>981</v>
      </c>
      <c r="E37578" t="s">
        <v>1015</v>
      </c>
      <c r="F37578" s="86">
        <v>2091784.4112851899</v>
      </c>
    </row>
    <row r="37579" spans="1:6">
      <c r="A37579">
        <v>2024</v>
      </c>
      <c r="B37579" t="s">
        <v>1057</v>
      </c>
      <c r="C37579" t="s">
        <v>1022</v>
      </c>
      <c r="D37579" t="s">
        <v>981</v>
      </c>
      <c r="E37579" t="s">
        <v>1015</v>
      </c>
      <c r="F37579" s="86">
        <v>2093751.5568837801</v>
      </c>
    </row>
    <row r="37580" spans="1:6">
      <c r="A37580">
        <v>2025</v>
      </c>
      <c r="B37580" t="s">
        <v>1057</v>
      </c>
      <c r="C37580" t="s">
        <v>1022</v>
      </c>
      <c r="D37580" t="s">
        <v>981</v>
      </c>
      <c r="E37580" t="s">
        <v>1015</v>
      </c>
      <c r="F37580" s="86">
        <v>2094200.9854895901</v>
      </c>
    </row>
    <row r="37581" spans="1:6">
      <c r="A37581">
        <v>2026</v>
      </c>
      <c r="B37581" t="s">
        <v>1057</v>
      </c>
      <c r="C37581" t="s">
        <v>1022</v>
      </c>
      <c r="D37581" t="s">
        <v>981</v>
      </c>
      <c r="E37581" t="s">
        <v>1015</v>
      </c>
      <c r="F37581" s="86">
        <v>2094590.5654652701</v>
      </c>
    </row>
    <row r="37582" spans="1:6">
      <c r="A37582">
        <v>2027</v>
      </c>
      <c r="B37582" t="s">
        <v>1057</v>
      </c>
      <c r="C37582" t="s">
        <v>1022</v>
      </c>
      <c r="D37582" t="s">
        <v>981</v>
      </c>
      <c r="E37582" t="s">
        <v>1015</v>
      </c>
      <c r="F37582" s="86">
        <v>2095484.8066174099</v>
      </c>
    </row>
    <row r="37583" spans="1:6">
      <c r="A37583">
        <v>2028</v>
      </c>
      <c r="B37583" t="s">
        <v>1057</v>
      </c>
      <c r="C37583" t="s">
        <v>1022</v>
      </c>
      <c r="D37583" t="s">
        <v>981</v>
      </c>
      <c r="E37583" t="s">
        <v>1015</v>
      </c>
      <c r="F37583" s="86">
        <v>2096214.7127119701</v>
      </c>
    </row>
    <row r="37584" spans="1:6">
      <c r="A37584">
        <v>2029</v>
      </c>
      <c r="B37584" t="s">
        <v>1057</v>
      </c>
      <c r="C37584" t="s">
        <v>1022</v>
      </c>
      <c r="D37584" t="s">
        <v>981</v>
      </c>
      <c r="E37584" t="s">
        <v>1015</v>
      </c>
      <c r="F37584" s="86">
        <v>2096501.2198620599</v>
      </c>
    </row>
    <row r="37585" spans="1:6">
      <c r="A37585">
        <v>2030</v>
      </c>
      <c r="B37585" t="s">
        <v>1057</v>
      </c>
      <c r="C37585" t="s">
        <v>1022</v>
      </c>
      <c r="D37585" t="s">
        <v>981</v>
      </c>
      <c r="E37585" t="s">
        <v>1015</v>
      </c>
      <c r="F37585" s="86">
        <v>2096576.1588809099</v>
      </c>
    </row>
    <row r="37586" spans="1:6">
      <c r="A37586">
        <v>2031</v>
      </c>
      <c r="B37586" t="s">
        <v>1057</v>
      </c>
      <c r="C37586" t="s">
        <v>1022</v>
      </c>
      <c r="D37586" t="s">
        <v>981</v>
      </c>
      <c r="E37586" t="s">
        <v>1015</v>
      </c>
      <c r="F37586" s="86">
        <v>2097724.4258503099</v>
      </c>
    </row>
    <row r="37587" spans="1:6">
      <c r="A37587">
        <v>2032</v>
      </c>
      <c r="B37587" t="s">
        <v>1057</v>
      </c>
      <c r="C37587" t="s">
        <v>1022</v>
      </c>
      <c r="D37587" t="s">
        <v>981</v>
      </c>
      <c r="E37587" t="s">
        <v>1015</v>
      </c>
      <c r="F37587" s="86">
        <v>2099482.2578464299</v>
      </c>
    </row>
    <row r="37588" spans="1:6">
      <c r="A37588">
        <v>2033</v>
      </c>
      <c r="B37588" t="s">
        <v>1057</v>
      </c>
      <c r="C37588" t="s">
        <v>1022</v>
      </c>
      <c r="D37588" t="s">
        <v>981</v>
      </c>
      <c r="E37588" t="s">
        <v>1015</v>
      </c>
      <c r="F37588" s="86">
        <v>2101478.2511312598</v>
      </c>
    </row>
    <row r="37589" spans="1:6">
      <c r="A37589">
        <v>2034</v>
      </c>
      <c r="B37589" t="s">
        <v>1057</v>
      </c>
      <c r="C37589" t="s">
        <v>1022</v>
      </c>
      <c r="D37589" t="s">
        <v>981</v>
      </c>
      <c r="E37589" t="s">
        <v>1015</v>
      </c>
      <c r="F37589" s="86">
        <v>2105095.4469387201</v>
      </c>
    </row>
    <row r="37590" spans="1:6">
      <c r="A37590">
        <v>2035</v>
      </c>
      <c r="B37590" t="s">
        <v>1057</v>
      </c>
      <c r="C37590" t="s">
        <v>1022</v>
      </c>
      <c r="D37590" t="s">
        <v>981</v>
      </c>
      <c r="E37590" t="s">
        <v>1015</v>
      </c>
      <c r="F37590" s="86">
        <v>2110604.3131688801</v>
      </c>
    </row>
    <row r="37591" spans="1:6">
      <c r="A37591">
        <v>2036</v>
      </c>
      <c r="B37591" t="s">
        <v>1057</v>
      </c>
      <c r="C37591" t="s">
        <v>1022</v>
      </c>
      <c r="D37591" t="s">
        <v>981</v>
      </c>
      <c r="E37591" t="s">
        <v>1015</v>
      </c>
      <c r="F37591" s="86">
        <v>2117534.5057695</v>
      </c>
    </row>
    <row r="37592" spans="1:6">
      <c r="A37592">
        <v>2037</v>
      </c>
      <c r="B37592" t="s">
        <v>1057</v>
      </c>
      <c r="C37592" t="s">
        <v>1022</v>
      </c>
      <c r="D37592" t="s">
        <v>981</v>
      </c>
      <c r="E37592" t="s">
        <v>1015</v>
      </c>
      <c r="F37592" s="86">
        <v>2127432.8858504398</v>
      </c>
    </row>
    <row r="37593" spans="1:6">
      <c r="A37593">
        <v>2038</v>
      </c>
      <c r="B37593" t="s">
        <v>1057</v>
      </c>
      <c r="C37593" t="s">
        <v>1022</v>
      </c>
      <c r="D37593" t="s">
        <v>981</v>
      </c>
      <c r="E37593" t="s">
        <v>1015</v>
      </c>
      <c r="F37593" s="86">
        <v>2138844.9872948099</v>
      </c>
    </row>
    <row r="37594" spans="1:6">
      <c r="A37594">
        <v>2039</v>
      </c>
      <c r="B37594" t="s">
        <v>1057</v>
      </c>
      <c r="C37594" t="s">
        <v>1022</v>
      </c>
      <c r="D37594" t="s">
        <v>981</v>
      </c>
      <c r="E37594" t="s">
        <v>1015</v>
      </c>
      <c r="F37594" s="86">
        <v>2151812.4689182402</v>
      </c>
    </row>
    <row r="37595" spans="1:6">
      <c r="A37595">
        <v>2040</v>
      </c>
      <c r="B37595" t="s">
        <v>1057</v>
      </c>
      <c r="C37595" t="s">
        <v>1022</v>
      </c>
      <c r="D37595" t="s">
        <v>981</v>
      </c>
      <c r="E37595" t="s">
        <v>1015</v>
      </c>
      <c r="F37595" s="86">
        <v>2164800.99863332</v>
      </c>
    </row>
    <row r="37596" spans="1:6">
      <c r="A37596">
        <v>2041</v>
      </c>
      <c r="B37596" t="s">
        <v>1057</v>
      </c>
      <c r="C37596" t="s">
        <v>1022</v>
      </c>
      <c r="D37596" t="s">
        <v>981</v>
      </c>
      <c r="E37596" t="s">
        <v>1015</v>
      </c>
      <c r="F37596" s="86">
        <v>2162240.4251086302</v>
      </c>
    </row>
    <row r="37597" spans="1:6">
      <c r="A37597">
        <v>2042</v>
      </c>
      <c r="B37597" t="s">
        <v>1057</v>
      </c>
      <c r="C37597" t="s">
        <v>1022</v>
      </c>
      <c r="D37597" t="s">
        <v>981</v>
      </c>
      <c r="E37597" t="s">
        <v>1015</v>
      </c>
      <c r="F37597" s="86">
        <v>2159539.0320745599</v>
      </c>
    </row>
    <row r="37598" spans="1:6">
      <c r="A37598">
        <v>2043</v>
      </c>
      <c r="B37598" t="s">
        <v>1057</v>
      </c>
      <c r="C37598" t="s">
        <v>1022</v>
      </c>
      <c r="D37598" t="s">
        <v>981</v>
      </c>
      <c r="E37598" t="s">
        <v>1015</v>
      </c>
      <c r="F37598" s="86">
        <v>2155775.22721384</v>
      </c>
    </row>
    <row r="37599" spans="1:6">
      <c r="A37599">
        <v>2044</v>
      </c>
      <c r="B37599" t="s">
        <v>1057</v>
      </c>
      <c r="C37599" t="s">
        <v>1022</v>
      </c>
      <c r="D37599" t="s">
        <v>981</v>
      </c>
      <c r="E37599" t="s">
        <v>1015</v>
      </c>
      <c r="F37599" s="86">
        <v>2151704.8783916999</v>
      </c>
    </row>
    <row r="37600" spans="1:6">
      <c r="A37600">
        <v>2045</v>
      </c>
      <c r="B37600" t="s">
        <v>1057</v>
      </c>
      <c r="C37600" t="s">
        <v>1022</v>
      </c>
      <c r="D37600" t="s">
        <v>981</v>
      </c>
      <c r="E37600" t="s">
        <v>1015</v>
      </c>
      <c r="F37600" s="86">
        <v>2147034.60349504</v>
      </c>
    </row>
    <row r="37601" spans="1:6">
      <c r="A37601">
        <v>2046</v>
      </c>
      <c r="B37601" t="s">
        <v>1057</v>
      </c>
      <c r="C37601" t="s">
        <v>1022</v>
      </c>
      <c r="D37601" t="s">
        <v>981</v>
      </c>
      <c r="E37601" t="s">
        <v>1015</v>
      </c>
      <c r="F37601" s="86">
        <v>2142494.3652325198</v>
      </c>
    </row>
    <row r="37602" spans="1:6">
      <c r="A37602">
        <v>2047</v>
      </c>
      <c r="B37602" t="s">
        <v>1057</v>
      </c>
      <c r="C37602" t="s">
        <v>1022</v>
      </c>
      <c r="D37602" t="s">
        <v>981</v>
      </c>
      <c r="E37602" t="s">
        <v>1015</v>
      </c>
      <c r="F37602" s="86">
        <v>2138317.3368408699</v>
      </c>
    </row>
    <row r="37603" spans="1:6">
      <c r="A37603">
        <v>2048</v>
      </c>
      <c r="B37603" t="s">
        <v>1057</v>
      </c>
      <c r="C37603" t="s">
        <v>1022</v>
      </c>
      <c r="D37603" t="s">
        <v>981</v>
      </c>
      <c r="E37603" t="s">
        <v>1015</v>
      </c>
      <c r="F37603" s="86">
        <v>2134921.3564693602</v>
      </c>
    </row>
    <row r="37604" spans="1:6">
      <c r="A37604">
        <v>2049</v>
      </c>
      <c r="B37604" t="s">
        <v>1057</v>
      </c>
      <c r="C37604" t="s">
        <v>1022</v>
      </c>
      <c r="D37604" t="s">
        <v>981</v>
      </c>
      <c r="E37604" t="s">
        <v>1015</v>
      </c>
      <c r="F37604" s="86">
        <v>2131618.9608331802</v>
      </c>
    </row>
    <row r="37605" spans="1:6">
      <c r="A37605">
        <v>2050</v>
      </c>
      <c r="B37605" t="s">
        <v>1057</v>
      </c>
      <c r="C37605" t="s">
        <v>1022</v>
      </c>
      <c r="D37605" t="s">
        <v>981</v>
      </c>
      <c r="E37605" t="s">
        <v>1015</v>
      </c>
      <c r="F37605" s="86">
        <v>2128745.5505268299</v>
      </c>
    </row>
    <row r="37606" spans="1:6">
      <c r="A37606">
        <v>2017</v>
      </c>
      <c r="B37606" t="s">
        <v>1058</v>
      </c>
      <c r="C37606" t="s">
        <v>1022</v>
      </c>
      <c r="D37606" t="s">
        <v>981</v>
      </c>
      <c r="E37606" t="s">
        <v>1015</v>
      </c>
      <c r="F37606" s="86">
        <v>18896986.734177001</v>
      </c>
    </row>
    <row r="37607" spans="1:6">
      <c r="A37607">
        <v>2018</v>
      </c>
      <c r="B37607" t="s">
        <v>1058</v>
      </c>
      <c r="C37607" t="s">
        <v>1022</v>
      </c>
      <c r="D37607" t="s">
        <v>981</v>
      </c>
      <c r="E37607" t="s">
        <v>1015</v>
      </c>
      <c r="F37607" s="86">
        <v>19155498.523816898</v>
      </c>
    </row>
    <row r="37608" spans="1:6">
      <c r="A37608">
        <v>2019</v>
      </c>
      <c r="B37608" t="s">
        <v>1058</v>
      </c>
      <c r="C37608" t="s">
        <v>1022</v>
      </c>
      <c r="D37608" t="s">
        <v>981</v>
      </c>
      <c r="E37608" t="s">
        <v>1015</v>
      </c>
      <c r="F37608" s="86">
        <v>19270562.6430321</v>
      </c>
    </row>
    <row r="37609" spans="1:6">
      <c r="A37609">
        <v>2020</v>
      </c>
      <c r="B37609" t="s">
        <v>1058</v>
      </c>
      <c r="C37609" t="s">
        <v>1022</v>
      </c>
      <c r="D37609" t="s">
        <v>981</v>
      </c>
      <c r="E37609" t="s">
        <v>1015</v>
      </c>
      <c r="F37609" s="86">
        <v>19374154.717204601</v>
      </c>
    </row>
    <row r="37610" spans="1:6">
      <c r="A37610">
        <v>2021</v>
      </c>
      <c r="B37610" t="s">
        <v>1058</v>
      </c>
      <c r="C37610" t="s">
        <v>1022</v>
      </c>
      <c r="D37610" t="s">
        <v>981</v>
      </c>
      <c r="E37610" t="s">
        <v>1015</v>
      </c>
      <c r="F37610" s="86">
        <v>19464716.549102101</v>
      </c>
    </row>
    <row r="37611" spans="1:6">
      <c r="A37611">
        <v>2022</v>
      </c>
      <c r="B37611" t="s">
        <v>1058</v>
      </c>
      <c r="C37611" t="s">
        <v>1022</v>
      </c>
      <c r="D37611" t="s">
        <v>981</v>
      </c>
      <c r="E37611" t="s">
        <v>1015</v>
      </c>
      <c r="F37611" s="86">
        <v>19538072.306276601</v>
      </c>
    </row>
    <row r="37612" spans="1:6">
      <c r="A37612">
        <v>2023</v>
      </c>
      <c r="B37612" t="s">
        <v>1058</v>
      </c>
      <c r="C37612" t="s">
        <v>1022</v>
      </c>
      <c r="D37612" t="s">
        <v>981</v>
      </c>
      <c r="E37612" t="s">
        <v>1015</v>
      </c>
      <c r="F37612" s="86">
        <v>19597203.237025201</v>
      </c>
    </row>
    <row r="37613" spans="1:6">
      <c r="A37613">
        <v>2024</v>
      </c>
      <c r="B37613" t="s">
        <v>1058</v>
      </c>
      <c r="C37613" t="s">
        <v>1022</v>
      </c>
      <c r="D37613" t="s">
        <v>981</v>
      </c>
      <c r="E37613" t="s">
        <v>1015</v>
      </c>
      <c r="F37613" s="86">
        <v>19642387.928252801</v>
      </c>
    </row>
    <row r="37614" spans="1:6">
      <c r="A37614">
        <v>2025</v>
      </c>
      <c r="B37614" t="s">
        <v>1058</v>
      </c>
      <c r="C37614" t="s">
        <v>1022</v>
      </c>
      <c r="D37614" t="s">
        <v>981</v>
      </c>
      <c r="E37614" t="s">
        <v>1015</v>
      </c>
      <c r="F37614" s="86">
        <v>19679848.080625001</v>
      </c>
    </row>
    <row r="37615" spans="1:6">
      <c r="A37615">
        <v>2026</v>
      </c>
      <c r="B37615" t="s">
        <v>1058</v>
      </c>
      <c r="C37615" t="s">
        <v>1022</v>
      </c>
      <c r="D37615" t="s">
        <v>981</v>
      </c>
      <c r="E37615" t="s">
        <v>1015</v>
      </c>
      <c r="F37615" s="86">
        <v>19710970.920492701</v>
      </c>
    </row>
    <row r="37616" spans="1:6">
      <c r="A37616">
        <v>2027</v>
      </c>
      <c r="B37616" t="s">
        <v>1058</v>
      </c>
      <c r="C37616" t="s">
        <v>1022</v>
      </c>
      <c r="D37616" t="s">
        <v>981</v>
      </c>
      <c r="E37616" t="s">
        <v>1015</v>
      </c>
      <c r="F37616" s="86">
        <v>19748475.9000507</v>
      </c>
    </row>
    <row r="37617" spans="1:6">
      <c r="A37617">
        <v>2028</v>
      </c>
      <c r="B37617" t="s">
        <v>1058</v>
      </c>
      <c r="C37617" t="s">
        <v>1022</v>
      </c>
      <c r="D37617" t="s">
        <v>981</v>
      </c>
      <c r="E37617" t="s">
        <v>1015</v>
      </c>
      <c r="F37617" s="86">
        <v>19779362.582867801</v>
      </c>
    </row>
    <row r="37618" spans="1:6">
      <c r="A37618">
        <v>2029</v>
      </c>
      <c r="B37618" t="s">
        <v>1058</v>
      </c>
      <c r="C37618" t="s">
        <v>1022</v>
      </c>
      <c r="D37618" t="s">
        <v>981</v>
      </c>
      <c r="E37618" t="s">
        <v>1015</v>
      </c>
      <c r="F37618" s="86">
        <v>19805660.1756313</v>
      </c>
    </row>
    <row r="37619" spans="1:6">
      <c r="A37619">
        <v>2030</v>
      </c>
      <c r="B37619" t="s">
        <v>1058</v>
      </c>
      <c r="C37619" t="s">
        <v>1022</v>
      </c>
      <c r="D37619" t="s">
        <v>981</v>
      </c>
      <c r="E37619" t="s">
        <v>1015</v>
      </c>
      <c r="F37619" s="86">
        <v>19831134.211298101</v>
      </c>
    </row>
    <row r="37620" spans="1:6">
      <c r="A37620">
        <v>2031</v>
      </c>
      <c r="B37620" t="s">
        <v>1058</v>
      </c>
      <c r="C37620" t="s">
        <v>1022</v>
      </c>
      <c r="D37620" t="s">
        <v>981</v>
      </c>
      <c r="E37620" t="s">
        <v>1015</v>
      </c>
      <c r="F37620" s="86">
        <v>19865960.3229765</v>
      </c>
    </row>
    <row r="37621" spans="1:6">
      <c r="A37621">
        <v>2032</v>
      </c>
      <c r="B37621" t="s">
        <v>1058</v>
      </c>
      <c r="C37621" t="s">
        <v>1022</v>
      </c>
      <c r="D37621" t="s">
        <v>981</v>
      </c>
      <c r="E37621" t="s">
        <v>1015</v>
      </c>
      <c r="F37621" s="86">
        <v>19896986.599656601</v>
      </c>
    </row>
    <row r="37622" spans="1:6">
      <c r="A37622">
        <v>2033</v>
      </c>
      <c r="B37622" t="s">
        <v>1058</v>
      </c>
      <c r="C37622" t="s">
        <v>1022</v>
      </c>
      <c r="D37622" t="s">
        <v>981</v>
      </c>
      <c r="E37622" t="s">
        <v>1015</v>
      </c>
      <c r="F37622" s="86">
        <v>19938763.5446909</v>
      </c>
    </row>
    <row r="37623" spans="1:6">
      <c r="A37623">
        <v>2034</v>
      </c>
      <c r="B37623" t="s">
        <v>1058</v>
      </c>
      <c r="C37623" t="s">
        <v>1022</v>
      </c>
      <c r="D37623" t="s">
        <v>981</v>
      </c>
      <c r="E37623" t="s">
        <v>1015</v>
      </c>
      <c r="F37623" s="86">
        <v>19986665.064015198</v>
      </c>
    </row>
    <row r="37624" spans="1:6">
      <c r="A37624">
        <v>2035</v>
      </c>
      <c r="B37624" t="s">
        <v>1058</v>
      </c>
      <c r="C37624" t="s">
        <v>1022</v>
      </c>
      <c r="D37624" t="s">
        <v>981</v>
      </c>
      <c r="E37624" t="s">
        <v>1015</v>
      </c>
      <c r="F37624" s="86">
        <v>20053675.622319698</v>
      </c>
    </row>
    <row r="37625" spans="1:6">
      <c r="A37625">
        <v>2036</v>
      </c>
      <c r="B37625" t="s">
        <v>1058</v>
      </c>
      <c r="C37625" t="s">
        <v>1022</v>
      </c>
      <c r="D37625" t="s">
        <v>981</v>
      </c>
      <c r="E37625" t="s">
        <v>1015</v>
      </c>
      <c r="F37625" s="86">
        <v>20130830.004968699</v>
      </c>
    </row>
    <row r="37626" spans="1:6">
      <c r="A37626">
        <v>2037</v>
      </c>
      <c r="B37626" t="s">
        <v>1058</v>
      </c>
      <c r="C37626" t="s">
        <v>1022</v>
      </c>
      <c r="D37626" t="s">
        <v>981</v>
      </c>
      <c r="E37626" t="s">
        <v>1015</v>
      </c>
      <c r="F37626" s="86">
        <v>20232534.8261723</v>
      </c>
    </row>
    <row r="37627" spans="1:6">
      <c r="A37627">
        <v>2038</v>
      </c>
      <c r="B37627" t="s">
        <v>1058</v>
      </c>
      <c r="C37627" t="s">
        <v>1022</v>
      </c>
      <c r="D37627" t="s">
        <v>981</v>
      </c>
      <c r="E37627" t="s">
        <v>1015</v>
      </c>
      <c r="F37627" s="86">
        <v>20345309.853075799</v>
      </c>
    </row>
    <row r="37628" spans="1:6">
      <c r="A37628">
        <v>2039</v>
      </c>
      <c r="B37628" t="s">
        <v>1058</v>
      </c>
      <c r="C37628" t="s">
        <v>1022</v>
      </c>
      <c r="D37628" t="s">
        <v>981</v>
      </c>
      <c r="E37628" t="s">
        <v>1015</v>
      </c>
      <c r="F37628" s="86">
        <v>20469113.7930746</v>
      </c>
    </row>
    <row r="37629" spans="1:6">
      <c r="A37629">
        <v>2040</v>
      </c>
      <c r="B37629" t="s">
        <v>1058</v>
      </c>
      <c r="C37629" t="s">
        <v>1022</v>
      </c>
      <c r="D37629" t="s">
        <v>981</v>
      </c>
      <c r="E37629" t="s">
        <v>1015</v>
      </c>
      <c r="F37629" s="86">
        <v>20596069.690005999</v>
      </c>
    </row>
    <row r="37630" spans="1:6">
      <c r="A37630">
        <v>2041</v>
      </c>
      <c r="B37630" t="s">
        <v>1058</v>
      </c>
      <c r="C37630" t="s">
        <v>1022</v>
      </c>
      <c r="D37630" t="s">
        <v>981</v>
      </c>
      <c r="E37630" t="s">
        <v>1015</v>
      </c>
      <c r="F37630" s="86">
        <v>20503352.396312099</v>
      </c>
    </row>
    <row r="37631" spans="1:6">
      <c r="A37631">
        <v>2042</v>
      </c>
      <c r="B37631" t="s">
        <v>1058</v>
      </c>
      <c r="C37631" t="s">
        <v>1022</v>
      </c>
      <c r="D37631" t="s">
        <v>981</v>
      </c>
      <c r="E37631" t="s">
        <v>1015</v>
      </c>
      <c r="F37631" s="86">
        <v>20403736.892817698</v>
      </c>
    </row>
    <row r="37632" spans="1:6">
      <c r="A37632">
        <v>2043</v>
      </c>
      <c r="B37632" t="s">
        <v>1058</v>
      </c>
      <c r="C37632" t="s">
        <v>1022</v>
      </c>
      <c r="D37632" t="s">
        <v>981</v>
      </c>
      <c r="E37632" t="s">
        <v>1015</v>
      </c>
      <c r="F37632" s="86">
        <v>20302093.414673101</v>
      </c>
    </row>
    <row r="37633" spans="1:6">
      <c r="A37633">
        <v>2044</v>
      </c>
      <c r="B37633" t="s">
        <v>1058</v>
      </c>
      <c r="C37633" t="s">
        <v>1022</v>
      </c>
      <c r="D37633" t="s">
        <v>981</v>
      </c>
      <c r="E37633" t="s">
        <v>1015</v>
      </c>
      <c r="F37633" s="86">
        <v>20195563.651272502</v>
      </c>
    </row>
    <row r="37634" spans="1:6">
      <c r="A37634">
        <v>2045</v>
      </c>
      <c r="B37634" t="s">
        <v>1058</v>
      </c>
      <c r="C37634" t="s">
        <v>1022</v>
      </c>
      <c r="D37634" t="s">
        <v>981</v>
      </c>
      <c r="E37634" t="s">
        <v>1015</v>
      </c>
      <c r="F37634" s="86">
        <v>20083283.9586026</v>
      </c>
    </row>
    <row r="37635" spans="1:6">
      <c r="A37635">
        <v>2046</v>
      </c>
      <c r="B37635" t="s">
        <v>1058</v>
      </c>
      <c r="C37635" t="s">
        <v>1022</v>
      </c>
      <c r="D37635" t="s">
        <v>981</v>
      </c>
      <c r="E37635" t="s">
        <v>1015</v>
      </c>
      <c r="F37635" s="86">
        <v>19974353.567733798</v>
      </c>
    </row>
    <row r="37636" spans="1:6">
      <c r="A37636">
        <v>2047</v>
      </c>
      <c r="B37636" t="s">
        <v>1058</v>
      </c>
      <c r="C37636" t="s">
        <v>1022</v>
      </c>
      <c r="D37636" t="s">
        <v>981</v>
      </c>
      <c r="E37636" t="s">
        <v>1015</v>
      </c>
      <c r="F37636" s="86">
        <v>19866989.408381101</v>
      </c>
    </row>
    <row r="37637" spans="1:6">
      <c r="A37637">
        <v>2048</v>
      </c>
      <c r="B37637" t="s">
        <v>1058</v>
      </c>
      <c r="C37637" t="s">
        <v>1022</v>
      </c>
      <c r="D37637" t="s">
        <v>981</v>
      </c>
      <c r="E37637" t="s">
        <v>1015</v>
      </c>
      <c r="F37637" s="86">
        <v>19758527.318225801</v>
      </c>
    </row>
    <row r="37638" spans="1:6">
      <c r="A37638">
        <v>2049</v>
      </c>
      <c r="B37638" t="s">
        <v>1058</v>
      </c>
      <c r="C37638" t="s">
        <v>1022</v>
      </c>
      <c r="D37638" t="s">
        <v>981</v>
      </c>
      <c r="E37638" t="s">
        <v>1015</v>
      </c>
      <c r="F37638" s="86">
        <v>19655316.550190799</v>
      </c>
    </row>
    <row r="37639" spans="1:6">
      <c r="A37639">
        <v>2050</v>
      </c>
      <c r="B37639" t="s">
        <v>1058</v>
      </c>
      <c r="C37639" t="s">
        <v>1022</v>
      </c>
      <c r="D37639" t="s">
        <v>981</v>
      </c>
      <c r="E37639" t="s">
        <v>1015</v>
      </c>
      <c r="F37639" s="86">
        <v>19554314.934542399</v>
      </c>
    </row>
    <row r="37640" spans="1:6">
      <c r="A37640">
        <v>2017</v>
      </c>
      <c r="B37640" t="s">
        <v>1059</v>
      </c>
      <c r="C37640" t="s">
        <v>1022</v>
      </c>
      <c r="D37640" t="s">
        <v>981</v>
      </c>
      <c r="E37640" t="s">
        <v>1015</v>
      </c>
      <c r="F37640" s="86">
        <v>3552999.2468222701</v>
      </c>
    </row>
    <row r="37641" spans="1:6">
      <c r="A37641">
        <v>2018</v>
      </c>
      <c r="B37641" t="s">
        <v>1059</v>
      </c>
      <c r="C37641" t="s">
        <v>1022</v>
      </c>
      <c r="D37641" t="s">
        <v>981</v>
      </c>
      <c r="E37641" t="s">
        <v>1015</v>
      </c>
      <c r="F37641" s="86">
        <v>3640860.9312332398</v>
      </c>
    </row>
    <row r="37642" spans="1:6">
      <c r="A37642">
        <v>2019</v>
      </c>
      <c r="B37642" t="s">
        <v>1059</v>
      </c>
      <c r="C37642" t="s">
        <v>1022</v>
      </c>
      <c r="D37642" t="s">
        <v>981</v>
      </c>
      <c r="E37642" t="s">
        <v>1015</v>
      </c>
      <c r="F37642" s="86">
        <v>3628964.9322724701</v>
      </c>
    </row>
    <row r="37643" spans="1:6">
      <c r="A37643">
        <v>2020</v>
      </c>
      <c r="B37643" t="s">
        <v>1059</v>
      </c>
      <c r="C37643" t="s">
        <v>1022</v>
      </c>
      <c r="D37643" t="s">
        <v>981</v>
      </c>
      <c r="E37643" t="s">
        <v>1015</v>
      </c>
      <c r="F37643" s="86">
        <v>3615190.6963660899</v>
      </c>
    </row>
    <row r="37644" spans="1:6">
      <c r="A37644">
        <v>2021</v>
      </c>
      <c r="B37644" t="s">
        <v>1059</v>
      </c>
      <c r="C37644" t="s">
        <v>1022</v>
      </c>
      <c r="D37644" t="s">
        <v>981</v>
      </c>
      <c r="E37644" t="s">
        <v>1015</v>
      </c>
      <c r="F37644" s="86">
        <v>3601397.6353529501</v>
      </c>
    </row>
    <row r="37645" spans="1:6">
      <c r="A37645">
        <v>2022</v>
      </c>
      <c r="B37645" t="s">
        <v>1059</v>
      </c>
      <c r="C37645" t="s">
        <v>1022</v>
      </c>
      <c r="D37645" t="s">
        <v>981</v>
      </c>
      <c r="E37645" t="s">
        <v>1015</v>
      </c>
      <c r="F37645" s="86">
        <v>3584823.2281467998</v>
      </c>
    </row>
    <row r="37646" spans="1:6">
      <c r="A37646">
        <v>2023</v>
      </c>
      <c r="B37646" t="s">
        <v>1059</v>
      </c>
      <c r="C37646" t="s">
        <v>1022</v>
      </c>
      <c r="D37646" t="s">
        <v>981</v>
      </c>
      <c r="E37646" t="s">
        <v>1015</v>
      </c>
      <c r="F37646" s="86">
        <v>3566103.00396842</v>
      </c>
    </row>
    <row r="37647" spans="1:6">
      <c r="A37647">
        <v>2024</v>
      </c>
      <c r="B37647" t="s">
        <v>1059</v>
      </c>
      <c r="C37647" t="s">
        <v>1022</v>
      </c>
      <c r="D37647" t="s">
        <v>981</v>
      </c>
      <c r="E37647" t="s">
        <v>1015</v>
      </c>
      <c r="F37647" s="86">
        <v>3549062.5397180798</v>
      </c>
    </row>
    <row r="37648" spans="1:6">
      <c r="A37648">
        <v>2025</v>
      </c>
      <c r="B37648" t="s">
        <v>1059</v>
      </c>
      <c r="C37648" t="s">
        <v>1022</v>
      </c>
      <c r="D37648" t="s">
        <v>981</v>
      </c>
      <c r="E37648" t="s">
        <v>1015</v>
      </c>
      <c r="F37648" s="86">
        <v>3532668.1493637501</v>
      </c>
    </row>
    <row r="37649" spans="1:6">
      <c r="A37649">
        <v>2026</v>
      </c>
      <c r="B37649" t="s">
        <v>1059</v>
      </c>
      <c r="C37649" t="s">
        <v>1022</v>
      </c>
      <c r="D37649" t="s">
        <v>981</v>
      </c>
      <c r="E37649" t="s">
        <v>1015</v>
      </c>
      <c r="F37649" s="86">
        <v>3515131.6416517501</v>
      </c>
    </row>
    <row r="37650" spans="1:6">
      <c r="A37650">
        <v>2027</v>
      </c>
      <c r="B37650" t="s">
        <v>1059</v>
      </c>
      <c r="C37650" t="s">
        <v>1022</v>
      </c>
      <c r="D37650" t="s">
        <v>981</v>
      </c>
      <c r="E37650" t="s">
        <v>1015</v>
      </c>
      <c r="F37650" s="86">
        <v>3501529.4650326599</v>
      </c>
    </row>
    <row r="37651" spans="1:6">
      <c r="A37651">
        <v>2028</v>
      </c>
      <c r="B37651" t="s">
        <v>1059</v>
      </c>
      <c r="C37651" t="s">
        <v>1022</v>
      </c>
      <c r="D37651" t="s">
        <v>981</v>
      </c>
      <c r="E37651" t="s">
        <v>1015</v>
      </c>
      <c r="F37651" s="86">
        <v>3489280.7345360499</v>
      </c>
    </row>
    <row r="37652" spans="1:6">
      <c r="A37652">
        <v>2029</v>
      </c>
      <c r="B37652" t="s">
        <v>1059</v>
      </c>
      <c r="C37652" t="s">
        <v>1022</v>
      </c>
      <c r="D37652" t="s">
        <v>981</v>
      </c>
      <c r="E37652" t="s">
        <v>1015</v>
      </c>
      <c r="F37652" s="86">
        <v>3475171.6452254602</v>
      </c>
    </row>
    <row r="37653" spans="1:6">
      <c r="A37653">
        <v>2030</v>
      </c>
      <c r="B37653" t="s">
        <v>1059</v>
      </c>
      <c r="C37653" t="s">
        <v>1022</v>
      </c>
      <c r="D37653" t="s">
        <v>981</v>
      </c>
      <c r="E37653" t="s">
        <v>1015</v>
      </c>
      <c r="F37653" s="86">
        <v>3464144.36246402</v>
      </c>
    </row>
    <row r="37654" spans="1:6">
      <c r="A37654">
        <v>2031</v>
      </c>
      <c r="B37654" t="s">
        <v>1059</v>
      </c>
      <c r="C37654" t="s">
        <v>1022</v>
      </c>
      <c r="D37654" t="s">
        <v>981</v>
      </c>
      <c r="E37654" t="s">
        <v>1015</v>
      </c>
      <c r="F37654" s="86">
        <v>3455099.7019290002</v>
      </c>
    </row>
    <row r="37655" spans="1:6">
      <c r="A37655">
        <v>2032</v>
      </c>
      <c r="B37655" t="s">
        <v>1059</v>
      </c>
      <c r="C37655" t="s">
        <v>1022</v>
      </c>
      <c r="D37655" t="s">
        <v>981</v>
      </c>
      <c r="E37655" t="s">
        <v>1015</v>
      </c>
      <c r="F37655" s="86">
        <v>3448951.3611269998</v>
      </c>
    </row>
    <row r="37656" spans="1:6">
      <c r="A37656">
        <v>2033</v>
      </c>
      <c r="B37656" t="s">
        <v>1059</v>
      </c>
      <c r="C37656" t="s">
        <v>1022</v>
      </c>
      <c r="D37656" t="s">
        <v>981</v>
      </c>
      <c r="E37656" t="s">
        <v>1015</v>
      </c>
      <c r="F37656" s="86">
        <v>3443862.4243607698</v>
      </c>
    </row>
    <row r="37657" spans="1:6">
      <c r="A37657">
        <v>2034</v>
      </c>
      <c r="B37657" t="s">
        <v>1059</v>
      </c>
      <c r="C37657" t="s">
        <v>1022</v>
      </c>
      <c r="D37657" t="s">
        <v>981</v>
      </c>
      <c r="E37657" t="s">
        <v>1015</v>
      </c>
      <c r="F37657" s="86">
        <v>3443311.2449859399</v>
      </c>
    </row>
    <row r="37658" spans="1:6">
      <c r="A37658">
        <v>2035</v>
      </c>
      <c r="B37658" t="s">
        <v>1059</v>
      </c>
      <c r="C37658" t="s">
        <v>1022</v>
      </c>
      <c r="D37658" t="s">
        <v>981</v>
      </c>
      <c r="E37658" t="s">
        <v>1015</v>
      </c>
      <c r="F37658" s="86">
        <v>3445168.1107490798</v>
      </c>
    </row>
    <row r="37659" spans="1:6">
      <c r="A37659">
        <v>2036</v>
      </c>
      <c r="B37659" t="s">
        <v>1059</v>
      </c>
      <c r="C37659" t="s">
        <v>1022</v>
      </c>
      <c r="D37659" t="s">
        <v>981</v>
      </c>
      <c r="E37659" t="s">
        <v>1015</v>
      </c>
      <c r="F37659" s="86">
        <v>3454372.51390799</v>
      </c>
    </row>
    <row r="37660" spans="1:6">
      <c r="A37660">
        <v>2037</v>
      </c>
      <c r="B37660" t="s">
        <v>1059</v>
      </c>
      <c r="C37660" t="s">
        <v>1022</v>
      </c>
      <c r="D37660" t="s">
        <v>981</v>
      </c>
      <c r="E37660" t="s">
        <v>1015</v>
      </c>
      <c r="F37660" s="86">
        <v>3467669.3971456299</v>
      </c>
    </row>
    <row r="37661" spans="1:6">
      <c r="A37661">
        <v>2038</v>
      </c>
      <c r="B37661" t="s">
        <v>1059</v>
      </c>
      <c r="C37661" t="s">
        <v>1022</v>
      </c>
      <c r="D37661" t="s">
        <v>981</v>
      </c>
      <c r="E37661" t="s">
        <v>1015</v>
      </c>
      <c r="F37661" s="86">
        <v>3484094.7016009898</v>
      </c>
    </row>
    <row r="37662" spans="1:6">
      <c r="A37662">
        <v>2039</v>
      </c>
      <c r="B37662" t="s">
        <v>1059</v>
      </c>
      <c r="C37662" t="s">
        <v>1022</v>
      </c>
      <c r="D37662" t="s">
        <v>981</v>
      </c>
      <c r="E37662" t="s">
        <v>1015</v>
      </c>
      <c r="F37662" s="86">
        <v>3501356.6572022601</v>
      </c>
    </row>
    <row r="37663" spans="1:6">
      <c r="A37663">
        <v>2040</v>
      </c>
      <c r="B37663" t="s">
        <v>1059</v>
      </c>
      <c r="C37663" t="s">
        <v>1022</v>
      </c>
      <c r="D37663" t="s">
        <v>981</v>
      </c>
      <c r="E37663" t="s">
        <v>1015</v>
      </c>
      <c r="F37663" s="86">
        <v>3517493.4853125401</v>
      </c>
    </row>
    <row r="37664" spans="1:6">
      <c r="A37664">
        <v>2041</v>
      </c>
      <c r="B37664" t="s">
        <v>1059</v>
      </c>
      <c r="C37664" t="s">
        <v>1022</v>
      </c>
      <c r="D37664" t="s">
        <v>981</v>
      </c>
      <c r="E37664" t="s">
        <v>1015</v>
      </c>
      <c r="F37664" s="86">
        <v>3541820.1125684301</v>
      </c>
    </row>
    <row r="37665" spans="1:6">
      <c r="A37665">
        <v>2042</v>
      </c>
      <c r="B37665" t="s">
        <v>1059</v>
      </c>
      <c r="C37665" t="s">
        <v>1022</v>
      </c>
      <c r="D37665" t="s">
        <v>981</v>
      </c>
      <c r="E37665" t="s">
        <v>1015</v>
      </c>
      <c r="F37665" s="86">
        <v>3563767.0777026601</v>
      </c>
    </row>
    <row r="37666" spans="1:6">
      <c r="A37666">
        <v>2043</v>
      </c>
      <c r="B37666" t="s">
        <v>1059</v>
      </c>
      <c r="C37666" t="s">
        <v>1022</v>
      </c>
      <c r="D37666" t="s">
        <v>981</v>
      </c>
      <c r="E37666" t="s">
        <v>1015</v>
      </c>
      <c r="F37666" s="86">
        <v>3582626.49472052</v>
      </c>
    </row>
    <row r="37667" spans="1:6">
      <c r="A37667">
        <v>2044</v>
      </c>
      <c r="B37667" t="s">
        <v>1059</v>
      </c>
      <c r="C37667" t="s">
        <v>1022</v>
      </c>
      <c r="D37667" t="s">
        <v>981</v>
      </c>
      <c r="E37667" t="s">
        <v>1015</v>
      </c>
      <c r="F37667" s="86">
        <v>3598632.4445221601</v>
      </c>
    </row>
    <row r="37668" spans="1:6">
      <c r="A37668">
        <v>2045</v>
      </c>
      <c r="B37668" t="s">
        <v>1059</v>
      </c>
      <c r="C37668" t="s">
        <v>1022</v>
      </c>
      <c r="D37668" t="s">
        <v>981</v>
      </c>
      <c r="E37668" t="s">
        <v>1015</v>
      </c>
      <c r="F37668" s="86">
        <v>3612827.0109080402</v>
      </c>
    </row>
    <row r="37669" spans="1:6">
      <c r="A37669">
        <v>2046</v>
      </c>
      <c r="B37669" t="s">
        <v>1059</v>
      </c>
      <c r="C37669" t="s">
        <v>1022</v>
      </c>
      <c r="D37669" t="s">
        <v>981</v>
      </c>
      <c r="E37669" t="s">
        <v>1015</v>
      </c>
      <c r="F37669" s="86">
        <v>3624400.1620563599</v>
      </c>
    </row>
    <row r="37670" spans="1:6">
      <c r="A37670">
        <v>2047</v>
      </c>
      <c r="B37670" t="s">
        <v>1059</v>
      </c>
      <c r="C37670" t="s">
        <v>1022</v>
      </c>
      <c r="D37670" t="s">
        <v>981</v>
      </c>
      <c r="E37670" t="s">
        <v>1015</v>
      </c>
      <c r="F37670" s="86">
        <v>3637855.4515291699</v>
      </c>
    </row>
    <row r="37671" spans="1:6">
      <c r="A37671">
        <v>2048</v>
      </c>
      <c r="B37671" t="s">
        <v>1059</v>
      </c>
      <c r="C37671" t="s">
        <v>1022</v>
      </c>
      <c r="D37671" t="s">
        <v>981</v>
      </c>
      <c r="E37671" t="s">
        <v>1015</v>
      </c>
      <c r="F37671" s="86">
        <v>3651740.74598782</v>
      </c>
    </row>
    <row r="37672" spans="1:6">
      <c r="A37672">
        <v>2049</v>
      </c>
      <c r="B37672" t="s">
        <v>1059</v>
      </c>
      <c r="C37672" t="s">
        <v>1022</v>
      </c>
      <c r="D37672" t="s">
        <v>981</v>
      </c>
      <c r="E37672" t="s">
        <v>1015</v>
      </c>
      <c r="F37672" s="86">
        <v>3666039.83650879</v>
      </c>
    </row>
    <row r="37673" spans="1:6">
      <c r="A37673">
        <v>2050</v>
      </c>
      <c r="B37673" t="s">
        <v>1059</v>
      </c>
      <c r="C37673" t="s">
        <v>1022</v>
      </c>
      <c r="D37673" t="s">
        <v>981</v>
      </c>
      <c r="E37673" t="s">
        <v>1015</v>
      </c>
      <c r="F37673" s="86">
        <v>3680880.63705775</v>
      </c>
    </row>
    <row r="37674" spans="1:6">
      <c r="A37674">
        <v>2017</v>
      </c>
      <c r="B37674" t="s">
        <v>1060</v>
      </c>
      <c r="C37674" t="s">
        <v>1022</v>
      </c>
      <c r="D37674" t="s">
        <v>981</v>
      </c>
      <c r="E37674" t="s">
        <v>1015</v>
      </c>
      <c r="F37674" s="86">
        <v>5636423.3712896099</v>
      </c>
    </row>
    <row r="37675" spans="1:6">
      <c r="A37675">
        <v>2018</v>
      </c>
      <c r="B37675" t="s">
        <v>1060</v>
      </c>
      <c r="C37675" t="s">
        <v>1022</v>
      </c>
      <c r="D37675" t="s">
        <v>981</v>
      </c>
      <c r="E37675" t="s">
        <v>1015</v>
      </c>
      <c r="F37675" s="86">
        <v>6208050.6068669204</v>
      </c>
    </row>
    <row r="37676" spans="1:6">
      <c r="A37676">
        <v>2019</v>
      </c>
      <c r="B37676" t="s">
        <v>1060</v>
      </c>
      <c r="C37676" t="s">
        <v>1022</v>
      </c>
      <c r="D37676" t="s">
        <v>981</v>
      </c>
      <c r="E37676" t="s">
        <v>1015</v>
      </c>
      <c r="F37676" s="86">
        <v>6242027.8262584498</v>
      </c>
    </row>
    <row r="37677" spans="1:6">
      <c r="A37677">
        <v>2020</v>
      </c>
      <c r="B37677" t="s">
        <v>1060</v>
      </c>
      <c r="C37677" t="s">
        <v>1022</v>
      </c>
      <c r="D37677" t="s">
        <v>981</v>
      </c>
      <c r="E37677" t="s">
        <v>1015</v>
      </c>
      <c r="F37677" s="86">
        <v>6268428.9928564401</v>
      </c>
    </row>
    <row r="37678" spans="1:6">
      <c r="A37678">
        <v>2021</v>
      </c>
      <c r="B37678" t="s">
        <v>1060</v>
      </c>
      <c r="C37678" t="s">
        <v>1022</v>
      </c>
      <c r="D37678" t="s">
        <v>981</v>
      </c>
      <c r="E37678" t="s">
        <v>1015</v>
      </c>
      <c r="F37678" s="86">
        <v>6293428.7814202299</v>
      </c>
    </row>
    <row r="37679" spans="1:6">
      <c r="A37679">
        <v>2022</v>
      </c>
      <c r="B37679" t="s">
        <v>1060</v>
      </c>
      <c r="C37679" t="s">
        <v>1022</v>
      </c>
      <c r="D37679" t="s">
        <v>981</v>
      </c>
      <c r="E37679" t="s">
        <v>1015</v>
      </c>
      <c r="F37679" s="86">
        <v>6313331.10260035</v>
      </c>
    </row>
    <row r="37680" spans="1:6">
      <c r="A37680">
        <v>2023</v>
      </c>
      <c r="B37680" t="s">
        <v>1060</v>
      </c>
      <c r="C37680" t="s">
        <v>1022</v>
      </c>
      <c r="D37680" t="s">
        <v>981</v>
      </c>
      <c r="E37680" t="s">
        <v>1015</v>
      </c>
      <c r="F37680" s="86">
        <v>6327614.79130127</v>
      </c>
    </row>
    <row r="37681" spans="1:6">
      <c r="A37681">
        <v>2024</v>
      </c>
      <c r="B37681" t="s">
        <v>1060</v>
      </c>
      <c r="C37681" t="s">
        <v>1022</v>
      </c>
      <c r="D37681" t="s">
        <v>981</v>
      </c>
      <c r="E37681" t="s">
        <v>1015</v>
      </c>
      <c r="F37681" s="86">
        <v>6341022.6534726201</v>
      </c>
    </row>
    <row r="37682" spans="1:6">
      <c r="A37682">
        <v>2025</v>
      </c>
      <c r="B37682" t="s">
        <v>1060</v>
      </c>
      <c r="C37682" t="s">
        <v>1022</v>
      </c>
      <c r="D37682" t="s">
        <v>981</v>
      </c>
      <c r="E37682" t="s">
        <v>1015</v>
      </c>
      <c r="F37682" s="86">
        <v>6352448.0208909102</v>
      </c>
    </row>
    <row r="37683" spans="1:6">
      <c r="A37683">
        <v>2026</v>
      </c>
      <c r="B37683" t="s">
        <v>1060</v>
      </c>
      <c r="C37683" t="s">
        <v>1022</v>
      </c>
      <c r="D37683" t="s">
        <v>981</v>
      </c>
      <c r="E37683" t="s">
        <v>1015</v>
      </c>
      <c r="F37683" s="86">
        <v>6363508.4823196204</v>
      </c>
    </row>
    <row r="37684" spans="1:6">
      <c r="A37684">
        <v>2027</v>
      </c>
      <c r="B37684" t="s">
        <v>1060</v>
      </c>
      <c r="C37684" t="s">
        <v>1022</v>
      </c>
      <c r="D37684" t="s">
        <v>981</v>
      </c>
      <c r="E37684" t="s">
        <v>1015</v>
      </c>
      <c r="F37684" s="86">
        <v>6377674.4695945997</v>
      </c>
    </row>
    <row r="37685" spans="1:6">
      <c r="A37685">
        <v>2028</v>
      </c>
      <c r="B37685" t="s">
        <v>1060</v>
      </c>
      <c r="C37685" t="s">
        <v>1022</v>
      </c>
      <c r="D37685" t="s">
        <v>981</v>
      </c>
      <c r="E37685" t="s">
        <v>1015</v>
      </c>
      <c r="F37685" s="86">
        <v>6392810.6000146903</v>
      </c>
    </row>
    <row r="37686" spans="1:6">
      <c r="A37686">
        <v>2029</v>
      </c>
      <c r="B37686" t="s">
        <v>1060</v>
      </c>
      <c r="C37686" t="s">
        <v>1022</v>
      </c>
      <c r="D37686" t="s">
        <v>981</v>
      </c>
      <c r="E37686" t="s">
        <v>1015</v>
      </c>
      <c r="F37686" s="86">
        <v>6405197.4423233997</v>
      </c>
    </row>
    <row r="37687" spans="1:6">
      <c r="A37687">
        <v>2030</v>
      </c>
      <c r="B37687" t="s">
        <v>1060</v>
      </c>
      <c r="C37687" t="s">
        <v>1022</v>
      </c>
      <c r="D37687" t="s">
        <v>981</v>
      </c>
      <c r="E37687" t="s">
        <v>1015</v>
      </c>
      <c r="F37687" s="86">
        <v>6423372.8546171403</v>
      </c>
    </row>
    <row r="37688" spans="1:6">
      <c r="A37688">
        <v>2031</v>
      </c>
      <c r="B37688" t="s">
        <v>1060</v>
      </c>
      <c r="C37688" t="s">
        <v>1022</v>
      </c>
      <c r="D37688" t="s">
        <v>981</v>
      </c>
      <c r="E37688" t="s">
        <v>1015</v>
      </c>
      <c r="F37688" s="86">
        <v>6443198.1602726197</v>
      </c>
    </row>
    <row r="37689" spans="1:6">
      <c r="A37689">
        <v>2032</v>
      </c>
      <c r="B37689" t="s">
        <v>1060</v>
      </c>
      <c r="C37689" t="s">
        <v>1022</v>
      </c>
      <c r="D37689" t="s">
        <v>981</v>
      </c>
      <c r="E37689" t="s">
        <v>1015</v>
      </c>
      <c r="F37689" s="86">
        <v>6465556.6349151004</v>
      </c>
    </row>
    <row r="37690" spans="1:6">
      <c r="A37690">
        <v>2033</v>
      </c>
      <c r="B37690" t="s">
        <v>1060</v>
      </c>
      <c r="C37690" t="s">
        <v>1022</v>
      </c>
      <c r="D37690" t="s">
        <v>981</v>
      </c>
      <c r="E37690" t="s">
        <v>1015</v>
      </c>
      <c r="F37690" s="86">
        <v>6488243.3715862697</v>
      </c>
    </row>
    <row r="37691" spans="1:6">
      <c r="A37691">
        <v>2034</v>
      </c>
      <c r="B37691" t="s">
        <v>1060</v>
      </c>
      <c r="C37691" t="s">
        <v>1022</v>
      </c>
      <c r="D37691" t="s">
        <v>981</v>
      </c>
      <c r="E37691" t="s">
        <v>1015</v>
      </c>
      <c r="F37691" s="86">
        <v>6519144.9887762703</v>
      </c>
    </row>
    <row r="37692" spans="1:6">
      <c r="A37692">
        <v>2035</v>
      </c>
      <c r="B37692" t="s">
        <v>1060</v>
      </c>
      <c r="C37692" t="s">
        <v>1022</v>
      </c>
      <c r="D37692" t="s">
        <v>981</v>
      </c>
      <c r="E37692" t="s">
        <v>1015</v>
      </c>
      <c r="F37692" s="86">
        <v>6553815.2234316403</v>
      </c>
    </row>
    <row r="37693" spans="1:6">
      <c r="A37693">
        <v>2036</v>
      </c>
      <c r="B37693" t="s">
        <v>1060</v>
      </c>
      <c r="C37693" t="s">
        <v>1022</v>
      </c>
      <c r="D37693" t="s">
        <v>981</v>
      </c>
      <c r="E37693" t="s">
        <v>1015</v>
      </c>
      <c r="F37693" s="86">
        <v>6593366.8485381799</v>
      </c>
    </row>
    <row r="37694" spans="1:6">
      <c r="A37694">
        <v>2037</v>
      </c>
      <c r="B37694" t="s">
        <v>1060</v>
      </c>
      <c r="C37694" t="s">
        <v>1022</v>
      </c>
      <c r="D37694" t="s">
        <v>981</v>
      </c>
      <c r="E37694" t="s">
        <v>1015</v>
      </c>
      <c r="F37694" s="86">
        <v>6643254.1792566804</v>
      </c>
    </row>
    <row r="37695" spans="1:6">
      <c r="A37695">
        <v>2038</v>
      </c>
      <c r="B37695" t="s">
        <v>1060</v>
      </c>
      <c r="C37695" t="s">
        <v>1022</v>
      </c>
      <c r="D37695" t="s">
        <v>981</v>
      </c>
      <c r="E37695" t="s">
        <v>1015</v>
      </c>
      <c r="F37695" s="86">
        <v>6696727.78548453</v>
      </c>
    </row>
    <row r="37696" spans="1:6">
      <c r="A37696">
        <v>2039</v>
      </c>
      <c r="B37696" t="s">
        <v>1060</v>
      </c>
      <c r="C37696" t="s">
        <v>1022</v>
      </c>
      <c r="D37696" t="s">
        <v>981</v>
      </c>
      <c r="E37696" t="s">
        <v>1015</v>
      </c>
      <c r="F37696" s="86">
        <v>6753316.8192755803</v>
      </c>
    </row>
    <row r="37697" spans="1:6">
      <c r="A37697">
        <v>2040</v>
      </c>
      <c r="B37697" t="s">
        <v>1060</v>
      </c>
      <c r="C37697" t="s">
        <v>1022</v>
      </c>
      <c r="D37697" t="s">
        <v>981</v>
      </c>
      <c r="E37697" t="s">
        <v>1015</v>
      </c>
      <c r="F37697" s="86">
        <v>6811089.9829585999</v>
      </c>
    </row>
    <row r="37698" spans="1:6">
      <c r="A37698">
        <v>2041</v>
      </c>
      <c r="B37698" t="s">
        <v>1060</v>
      </c>
      <c r="C37698" t="s">
        <v>1022</v>
      </c>
      <c r="D37698" t="s">
        <v>981</v>
      </c>
      <c r="E37698" t="s">
        <v>1015</v>
      </c>
      <c r="F37698" s="86">
        <v>6836025.3380492404</v>
      </c>
    </row>
    <row r="37699" spans="1:6">
      <c r="A37699">
        <v>2042</v>
      </c>
      <c r="B37699" t="s">
        <v>1060</v>
      </c>
      <c r="C37699" t="s">
        <v>1022</v>
      </c>
      <c r="D37699" t="s">
        <v>981</v>
      </c>
      <c r="E37699" t="s">
        <v>1015</v>
      </c>
      <c r="F37699" s="86">
        <v>6858627.0100032296</v>
      </c>
    </row>
    <row r="37700" spans="1:6">
      <c r="A37700">
        <v>2043</v>
      </c>
      <c r="B37700" t="s">
        <v>1060</v>
      </c>
      <c r="C37700" t="s">
        <v>1022</v>
      </c>
      <c r="D37700" t="s">
        <v>981</v>
      </c>
      <c r="E37700" t="s">
        <v>1015</v>
      </c>
      <c r="F37700" s="86">
        <v>6879622.8328717202</v>
      </c>
    </row>
    <row r="37701" spans="1:6">
      <c r="A37701">
        <v>2044</v>
      </c>
      <c r="B37701" t="s">
        <v>1060</v>
      </c>
      <c r="C37701" t="s">
        <v>1022</v>
      </c>
      <c r="D37701" t="s">
        <v>981</v>
      </c>
      <c r="E37701" t="s">
        <v>1015</v>
      </c>
      <c r="F37701" s="86">
        <v>6894198.4664886296</v>
      </c>
    </row>
    <row r="37702" spans="1:6">
      <c r="A37702">
        <v>2045</v>
      </c>
      <c r="B37702" t="s">
        <v>1060</v>
      </c>
      <c r="C37702" t="s">
        <v>1022</v>
      </c>
      <c r="D37702" t="s">
        <v>981</v>
      </c>
      <c r="E37702" t="s">
        <v>1015</v>
      </c>
      <c r="F37702" s="86">
        <v>6905465.1194570698</v>
      </c>
    </row>
    <row r="37703" spans="1:6">
      <c r="A37703">
        <v>2046</v>
      </c>
      <c r="B37703" t="s">
        <v>1060</v>
      </c>
      <c r="C37703" t="s">
        <v>1022</v>
      </c>
      <c r="D37703" t="s">
        <v>981</v>
      </c>
      <c r="E37703" t="s">
        <v>1015</v>
      </c>
      <c r="F37703" s="86">
        <v>6914607.5744536202</v>
      </c>
    </row>
    <row r="37704" spans="1:6">
      <c r="A37704">
        <v>2047</v>
      </c>
      <c r="B37704" t="s">
        <v>1060</v>
      </c>
      <c r="C37704" t="s">
        <v>1022</v>
      </c>
      <c r="D37704" t="s">
        <v>981</v>
      </c>
      <c r="E37704" t="s">
        <v>1015</v>
      </c>
      <c r="F37704" s="86">
        <v>6923004.4260370499</v>
      </c>
    </row>
    <row r="37705" spans="1:6">
      <c r="A37705">
        <v>2048</v>
      </c>
      <c r="B37705" t="s">
        <v>1060</v>
      </c>
      <c r="C37705" t="s">
        <v>1022</v>
      </c>
      <c r="D37705" t="s">
        <v>981</v>
      </c>
      <c r="E37705" t="s">
        <v>1015</v>
      </c>
      <c r="F37705" s="86">
        <v>6931164.5461408598</v>
      </c>
    </row>
    <row r="37706" spans="1:6">
      <c r="A37706">
        <v>2049</v>
      </c>
      <c r="B37706" t="s">
        <v>1060</v>
      </c>
      <c r="C37706" t="s">
        <v>1022</v>
      </c>
      <c r="D37706" t="s">
        <v>981</v>
      </c>
      <c r="E37706" t="s">
        <v>1015</v>
      </c>
      <c r="F37706" s="86">
        <v>6938936.7992794504</v>
      </c>
    </row>
    <row r="37707" spans="1:6">
      <c r="A37707">
        <v>2050</v>
      </c>
      <c r="B37707" t="s">
        <v>1060</v>
      </c>
      <c r="C37707" t="s">
        <v>1022</v>
      </c>
      <c r="D37707" t="s">
        <v>981</v>
      </c>
      <c r="E37707" t="s">
        <v>1015</v>
      </c>
      <c r="F37707" s="86">
        <v>6946504.09072999</v>
      </c>
    </row>
    <row r="37708" spans="1:6">
      <c r="A37708">
        <v>2017</v>
      </c>
      <c r="B37708" t="s">
        <v>1061</v>
      </c>
      <c r="C37708" t="s">
        <v>1022</v>
      </c>
      <c r="D37708" t="s">
        <v>981</v>
      </c>
      <c r="E37708" t="s">
        <v>1015</v>
      </c>
      <c r="F37708" s="86">
        <v>15376147.3712513</v>
      </c>
    </row>
    <row r="37709" spans="1:6">
      <c r="A37709">
        <v>2018</v>
      </c>
      <c r="B37709" t="s">
        <v>1061</v>
      </c>
      <c r="C37709" t="s">
        <v>1022</v>
      </c>
      <c r="D37709" t="s">
        <v>981</v>
      </c>
      <c r="E37709" t="s">
        <v>1015</v>
      </c>
      <c r="F37709" s="86">
        <v>15249724.885196401</v>
      </c>
    </row>
    <row r="37710" spans="1:6">
      <c r="A37710">
        <v>2019</v>
      </c>
      <c r="B37710" t="s">
        <v>1061</v>
      </c>
      <c r="C37710" t="s">
        <v>1022</v>
      </c>
      <c r="D37710" t="s">
        <v>981</v>
      </c>
      <c r="E37710" t="s">
        <v>1015</v>
      </c>
      <c r="F37710" s="86">
        <v>15306581.7228934</v>
      </c>
    </row>
    <row r="37711" spans="1:6">
      <c r="A37711">
        <v>2020</v>
      </c>
      <c r="B37711" t="s">
        <v>1061</v>
      </c>
      <c r="C37711" t="s">
        <v>1022</v>
      </c>
      <c r="D37711" t="s">
        <v>981</v>
      </c>
      <c r="E37711" t="s">
        <v>1015</v>
      </c>
      <c r="F37711" s="86">
        <v>15349278.0853712</v>
      </c>
    </row>
    <row r="37712" spans="1:6">
      <c r="A37712">
        <v>2021</v>
      </c>
      <c r="B37712" t="s">
        <v>1061</v>
      </c>
      <c r="C37712" t="s">
        <v>1022</v>
      </c>
      <c r="D37712" t="s">
        <v>981</v>
      </c>
      <c r="E37712" t="s">
        <v>1015</v>
      </c>
      <c r="F37712" s="86">
        <v>15385885.9888453</v>
      </c>
    </row>
    <row r="37713" spans="1:6">
      <c r="A37713">
        <v>2022</v>
      </c>
      <c r="B37713" t="s">
        <v>1061</v>
      </c>
      <c r="C37713" t="s">
        <v>1022</v>
      </c>
      <c r="D37713" t="s">
        <v>981</v>
      </c>
      <c r="E37713" t="s">
        <v>1015</v>
      </c>
      <c r="F37713" s="86">
        <v>15404061.808649501</v>
      </c>
    </row>
    <row r="37714" spans="1:6">
      <c r="A37714">
        <v>2023</v>
      </c>
      <c r="B37714" t="s">
        <v>1061</v>
      </c>
      <c r="C37714" t="s">
        <v>1022</v>
      </c>
      <c r="D37714" t="s">
        <v>981</v>
      </c>
      <c r="E37714" t="s">
        <v>1015</v>
      </c>
      <c r="F37714" s="86">
        <v>15411859.909111099</v>
      </c>
    </row>
    <row r="37715" spans="1:6">
      <c r="A37715">
        <v>2024</v>
      </c>
      <c r="B37715" t="s">
        <v>1061</v>
      </c>
      <c r="C37715" t="s">
        <v>1022</v>
      </c>
      <c r="D37715" t="s">
        <v>981</v>
      </c>
      <c r="E37715" t="s">
        <v>1015</v>
      </c>
      <c r="F37715" s="86">
        <v>15412365.420767199</v>
      </c>
    </row>
    <row r="37716" spans="1:6">
      <c r="A37716">
        <v>2025</v>
      </c>
      <c r="B37716" t="s">
        <v>1061</v>
      </c>
      <c r="C37716" t="s">
        <v>1022</v>
      </c>
      <c r="D37716" t="s">
        <v>981</v>
      </c>
      <c r="E37716" t="s">
        <v>1015</v>
      </c>
      <c r="F37716" s="86">
        <v>15400001.238389799</v>
      </c>
    </row>
    <row r="37717" spans="1:6">
      <c r="A37717">
        <v>2026</v>
      </c>
      <c r="B37717" t="s">
        <v>1061</v>
      </c>
      <c r="C37717" t="s">
        <v>1022</v>
      </c>
      <c r="D37717" t="s">
        <v>981</v>
      </c>
      <c r="E37717" t="s">
        <v>1015</v>
      </c>
      <c r="F37717" s="86">
        <v>15392176.4014473</v>
      </c>
    </row>
    <row r="37718" spans="1:6">
      <c r="A37718">
        <v>2027</v>
      </c>
      <c r="B37718" t="s">
        <v>1061</v>
      </c>
      <c r="C37718" t="s">
        <v>1022</v>
      </c>
      <c r="D37718" t="s">
        <v>981</v>
      </c>
      <c r="E37718" t="s">
        <v>1015</v>
      </c>
      <c r="F37718" s="86">
        <v>15380171.325985201</v>
      </c>
    </row>
    <row r="37719" spans="1:6">
      <c r="A37719">
        <v>2028</v>
      </c>
      <c r="B37719" t="s">
        <v>1061</v>
      </c>
      <c r="C37719" t="s">
        <v>1022</v>
      </c>
      <c r="D37719" t="s">
        <v>981</v>
      </c>
      <c r="E37719" t="s">
        <v>1015</v>
      </c>
      <c r="F37719" s="86">
        <v>15368034.0488958</v>
      </c>
    </row>
    <row r="37720" spans="1:6">
      <c r="A37720">
        <v>2029</v>
      </c>
      <c r="B37720" t="s">
        <v>1061</v>
      </c>
      <c r="C37720" t="s">
        <v>1022</v>
      </c>
      <c r="D37720" t="s">
        <v>981</v>
      </c>
      <c r="E37720" t="s">
        <v>1015</v>
      </c>
      <c r="F37720" s="86">
        <v>15350994.0126171</v>
      </c>
    </row>
    <row r="37721" spans="1:6">
      <c r="A37721">
        <v>2030</v>
      </c>
      <c r="B37721" t="s">
        <v>1061</v>
      </c>
      <c r="C37721" t="s">
        <v>1022</v>
      </c>
      <c r="D37721" t="s">
        <v>981</v>
      </c>
      <c r="E37721" t="s">
        <v>1015</v>
      </c>
      <c r="F37721" s="86">
        <v>15339680.606509</v>
      </c>
    </row>
    <row r="37722" spans="1:6">
      <c r="A37722">
        <v>2031</v>
      </c>
      <c r="B37722" t="s">
        <v>1061</v>
      </c>
      <c r="C37722" t="s">
        <v>1022</v>
      </c>
      <c r="D37722" t="s">
        <v>981</v>
      </c>
      <c r="E37722" t="s">
        <v>1015</v>
      </c>
      <c r="F37722" s="86">
        <v>15330870.6255079</v>
      </c>
    </row>
    <row r="37723" spans="1:6">
      <c r="A37723">
        <v>2032</v>
      </c>
      <c r="B37723" t="s">
        <v>1061</v>
      </c>
      <c r="C37723" t="s">
        <v>1022</v>
      </c>
      <c r="D37723" t="s">
        <v>981</v>
      </c>
      <c r="E37723" t="s">
        <v>1015</v>
      </c>
      <c r="F37723" s="86">
        <v>15330923.129160499</v>
      </c>
    </row>
    <row r="37724" spans="1:6">
      <c r="A37724">
        <v>2033</v>
      </c>
      <c r="B37724" t="s">
        <v>1061</v>
      </c>
      <c r="C37724" t="s">
        <v>1022</v>
      </c>
      <c r="D37724" t="s">
        <v>981</v>
      </c>
      <c r="E37724" t="s">
        <v>1015</v>
      </c>
      <c r="F37724" s="86">
        <v>15328694.073591299</v>
      </c>
    </row>
    <row r="37725" spans="1:6">
      <c r="A37725">
        <v>2034</v>
      </c>
      <c r="B37725" t="s">
        <v>1061</v>
      </c>
      <c r="C37725" t="s">
        <v>1022</v>
      </c>
      <c r="D37725" t="s">
        <v>981</v>
      </c>
      <c r="E37725" t="s">
        <v>1015</v>
      </c>
      <c r="F37725" s="86">
        <v>15342853.523988999</v>
      </c>
    </row>
    <row r="37726" spans="1:6">
      <c r="A37726">
        <v>2035</v>
      </c>
      <c r="B37726" t="s">
        <v>1061</v>
      </c>
      <c r="C37726" t="s">
        <v>1022</v>
      </c>
      <c r="D37726" t="s">
        <v>981</v>
      </c>
      <c r="E37726" t="s">
        <v>1015</v>
      </c>
      <c r="F37726" s="86">
        <v>15366364.876083</v>
      </c>
    </row>
    <row r="37727" spans="1:6">
      <c r="A37727">
        <v>2036</v>
      </c>
      <c r="B37727" t="s">
        <v>1061</v>
      </c>
      <c r="C37727" t="s">
        <v>1022</v>
      </c>
      <c r="D37727" t="s">
        <v>981</v>
      </c>
      <c r="E37727" t="s">
        <v>1015</v>
      </c>
      <c r="F37727" s="86">
        <v>15408960.392459299</v>
      </c>
    </row>
    <row r="37728" spans="1:6">
      <c r="A37728">
        <v>2037</v>
      </c>
      <c r="B37728" t="s">
        <v>1061</v>
      </c>
      <c r="C37728" t="s">
        <v>1022</v>
      </c>
      <c r="D37728" t="s">
        <v>981</v>
      </c>
      <c r="E37728" t="s">
        <v>1015</v>
      </c>
      <c r="F37728" s="86">
        <v>15462092.0738426</v>
      </c>
    </row>
    <row r="37729" spans="1:6">
      <c r="A37729">
        <v>2038</v>
      </c>
      <c r="B37729" t="s">
        <v>1061</v>
      </c>
      <c r="C37729" t="s">
        <v>1022</v>
      </c>
      <c r="D37729" t="s">
        <v>981</v>
      </c>
      <c r="E37729" t="s">
        <v>1015</v>
      </c>
      <c r="F37729" s="86">
        <v>15532852.8442939</v>
      </c>
    </row>
    <row r="37730" spans="1:6">
      <c r="A37730">
        <v>2039</v>
      </c>
      <c r="B37730" t="s">
        <v>1061</v>
      </c>
      <c r="C37730" t="s">
        <v>1022</v>
      </c>
      <c r="D37730" t="s">
        <v>981</v>
      </c>
      <c r="E37730" t="s">
        <v>1015</v>
      </c>
      <c r="F37730" s="86">
        <v>15610910.433928</v>
      </c>
    </row>
    <row r="37731" spans="1:6">
      <c r="A37731">
        <v>2040</v>
      </c>
      <c r="B37731" t="s">
        <v>1061</v>
      </c>
      <c r="C37731" t="s">
        <v>1022</v>
      </c>
      <c r="D37731" t="s">
        <v>981</v>
      </c>
      <c r="E37731" t="s">
        <v>1015</v>
      </c>
      <c r="F37731" s="86">
        <v>15699926.9621903</v>
      </c>
    </row>
    <row r="37732" spans="1:6">
      <c r="A37732">
        <v>2041</v>
      </c>
      <c r="B37732" t="s">
        <v>1061</v>
      </c>
      <c r="C37732" t="s">
        <v>1022</v>
      </c>
      <c r="D37732" t="s">
        <v>981</v>
      </c>
      <c r="E37732" t="s">
        <v>1015</v>
      </c>
      <c r="F37732" s="86">
        <v>15644878.822308701</v>
      </c>
    </row>
    <row r="37733" spans="1:6">
      <c r="A37733">
        <v>2042</v>
      </c>
      <c r="B37733" t="s">
        <v>1061</v>
      </c>
      <c r="C37733" t="s">
        <v>1022</v>
      </c>
      <c r="D37733" t="s">
        <v>981</v>
      </c>
      <c r="E37733" t="s">
        <v>1015</v>
      </c>
      <c r="F37733" s="86">
        <v>15592051.7929837</v>
      </c>
    </row>
    <row r="37734" spans="1:6">
      <c r="A37734">
        <v>2043</v>
      </c>
      <c r="B37734" t="s">
        <v>1061</v>
      </c>
      <c r="C37734" t="s">
        <v>1022</v>
      </c>
      <c r="D37734" t="s">
        <v>981</v>
      </c>
      <c r="E37734" t="s">
        <v>1015</v>
      </c>
      <c r="F37734" s="86">
        <v>15538839.8462836</v>
      </c>
    </row>
    <row r="37735" spans="1:6">
      <c r="A37735">
        <v>2044</v>
      </c>
      <c r="B37735" t="s">
        <v>1061</v>
      </c>
      <c r="C37735" t="s">
        <v>1022</v>
      </c>
      <c r="D37735" t="s">
        <v>981</v>
      </c>
      <c r="E37735" t="s">
        <v>1015</v>
      </c>
      <c r="F37735" s="86">
        <v>15483926.9511577</v>
      </c>
    </row>
    <row r="37736" spans="1:6">
      <c r="A37736">
        <v>2045</v>
      </c>
      <c r="B37736" t="s">
        <v>1061</v>
      </c>
      <c r="C37736" t="s">
        <v>1022</v>
      </c>
      <c r="D37736" t="s">
        <v>981</v>
      </c>
      <c r="E37736" t="s">
        <v>1015</v>
      </c>
      <c r="F37736" s="86">
        <v>15430683.100144699</v>
      </c>
    </row>
    <row r="37737" spans="1:6">
      <c r="A37737">
        <v>2046</v>
      </c>
      <c r="B37737" t="s">
        <v>1061</v>
      </c>
      <c r="C37737" t="s">
        <v>1022</v>
      </c>
      <c r="D37737" t="s">
        <v>981</v>
      </c>
      <c r="E37737" t="s">
        <v>1015</v>
      </c>
      <c r="F37737" s="86">
        <v>15374878.174258299</v>
      </c>
    </row>
    <row r="37738" spans="1:6">
      <c r="A37738">
        <v>2047</v>
      </c>
      <c r="B37738" t="s">
        <v>1061</v>
      </c>
      <c r="C37738" t="s">
        <v>1022</v>
      </c>
      <c r="D37738" t="s">
        <v>981</v>
      </c>
      <c r="E37738" t="s">
        <v>1015</v>
      </c>
      <c r="F37738" s="86">
        <v>15321038.816732001</v>
      </c>
    </row>
    <row r="37739" spans="1:6">
      <c r="A37739">
        <v>2048</v>
      </c>
      <c r="B37739" t="s">
        <v>1061</v>
      </c>
      <c r="C37739" t="s">
        <v>1022</v>
      </c>
      <c r="D37739" t="s">
        <v>981</v>
      </c>
      <c r="E37739" t="s">
        <v>1015</v>
      </c>
      <c r="F37739" s="86">
        <v>15269771.879859401</v>
      </c>
    </row>
    <row r="37740" spans="1:6">
      <c r="A37740">
        <v>2049</v>
      </c>
      <c r="B37740" t="s">
        <v>1061</v>
      </c>
      <c r="C37740" t="s">
        <v>1022</v>
      </c>
      <c r="D37740" t="s">
        <v>981</v>
      </c>
      <c r="E37740" t="s">
        <v>1015</v>
      </c>
      <c r="F37740" s="86">
        <v>15220685.6769125</v>
      </c>
    </row>
    <row r="37741" spans="1:6">
      <c r="A37741">
        <v>2050</v>
      </c>
      <c r="B37741" t="s">
        <v>1061</v>
      </c>
      <c r="C37741" t="s">
        <v>1022</v>
      </c>
      <c r="D37741" t="s">
        <v>981</v>
      </c>
      <c r="E37741" t="s">
        <v>1015</v>
      </c>
      <c r="F37741" s="86">
        <v>15173388.004507599</v>
      </c>
    </row>
    <row r="37742" spans="1:6">
      <c r="A37742">
        <v>2017</v>
      </c>
      <c r="B37742" t="s">
        <v>1062</v>
      </c>
      <c r="C37742" t="s">
        <v>1022</v>
      </c>
      <c r="D37742" t="s">
        <v>981</v>
      </c>
      <c r="E37742" t="s">
        <v>1015</v>
      </c>
      <c r="F37742" s="86">
        <v>3174413.7145766299</v>
      </c>
    </row>
    <row r="37743" spans="1:6">
      <c r="A37743">
        <v>2018</v>
      </c>
      <c r="B37743" t="s">
        <v>1062</v>
      </c>
      <c r="C37743" t="s">
        <v>1022</v>
      </c>
      <c r="D37743" t="s">
        <v>981</v>
      </c>
      <c r="E37743" t="s">
        <v>1015</v>
      </c>
      <c r="F37743" s="86">
        <v>3106428.97644292</v>
      </c>
    </row>
    <row r="37744" spans="1:6">
      <c r="A37744">
        <v>2019</v>
      </c>
      <c r="B37744" t="s">
        <v>1062</v>
      </c>
      <c r="C37744" t="s">
        <v>1022</v>
      </c>
      <c r="D37744" t="s">
        <v>981</v>
      </c>
      <c r="E37744" t="s">
        <v>1015</v>
      </c>
      <c r="F37744" s="86">
        <v>3121396.8407435599</v>
      </c>
    </row>
    <row r="37745" spans="1:6">
      <c r="A37745">
        <v>2020</v>
      </c>
      <c r="B37745" t="s">
        <v>1062</v>
      </c>
      <c r="C37745" t="s">
        <v>1022</v>
      </c>
      <c r="D37745" t="s">
        <v>981</v>
      </c>
      <c r="E37745" t="s">
        <v>1015</v>
      </c>
      <c r="F37745" s="86">
        <v>3134817.1111313598</v>
      </c>
    </row>
    <row r="37746" spans="1:6">
      <c r="A37746">
        <v>2021</v>
      </c>
      <c r="B37746" t="s">
        <v>1062</v>
      </c>
      <c r="C37746" t="s">
        <v>1022</v>
      </c>
      <c r="D37746" t="s">
        <v>981</v>
      </c>
      <c r="E37746" t="s">
        <v>1015</v>
      </c>
      <c r="F37746" s="86">
        <v>3146273.1205324498</v>
      </c>
    </row>
    <row r="37747" spans="1:6">
      <c r="A37747">
        <v>2022</v>
      </c>
      <c r="B37747" t="s">
        <v>1062</v>
      </c>
      <c r="C37747" t="s">
        <v>1022</v>
      </c>
      <c r="D37747" t="s">
        <v>981</v>
      </c>
      <c r="E37747" t="s">
        <v>1015</v>
      </c>
      <c r="F37747" s="86">
        <v>3154228.3436219902</v>
      </c>
    </row>
    <row r="37748" spans="1:6">
      <c r="A37748">
        <v>2023</v>
      </c>
      <c r="B37748" t="s">
        <v>1062</v>
      </c>
      <c r="C37748" t="s">
        <v>1022</v>
      </c>
      <c r="D37748" t="s">
        <v>981</v>
      </c>
      <c r="E37748" t="s">
        <v>1015</v>
      </c>
      <c r="F37748" s="86">
        <v>3161141.87629811</v>
      </c>
    </row>
    <row r="37749" spans="1:6">
      <c r="A37749">
        <v>2024</v>
      </c>
      <c r="B37749" t="s">
        <v>1062</v>
      </c>
      <c r="C37749" t="s">
        <v>1022</v>
      </c>
      <c r="D37749" t="s">
        <v>981</v>
      </c>
      <c r="E37749" t="s">
        <v>1015</v>
      </c>
      <c r="F37749" s="86">
        <v>3165967.5162422098</v>
      </c>
    </row>
    <row r="37750" spans="1:6">
      <c r="A37750">
        <v>2025</v>
      </c>
      <c r="B37750" t="s">
        <v>1062</v>
      </c>
      <c r="C37750" t="s">
        <v>1022</v>
      </c>
      <c r="D37750" t="s">
        <v>981</v>
      </c>
      <c r="E37750" t="s">
        <v>1015</v>
      </c>
      <c r="F37750" s="86">
        <v>3170907.7442985098</v>
      </c>
    </row>
    <row r="37751" spans="1:6">
      <c r="A37751">
        <v>2026</v>
      </c>
      <c r="B37751" t="s">
        <v>1062</v>
      </c>
      <c r="C37751" t="s">
        <v>1022</v>
      </c>
      <c r="D37751" t="s">
        <v>981</v>
      </c>
      <c r="E37751" t="s">
        <v>1015</v>
      </c>
      <c r="F37751" s="86">
        <v>3176877.09321112</v>
      </c>
    </row>
    <row r="37752" spans="1:6">
      <c r="A37752">
        <v>2027</v>
      </c>
      <c r="B37752" t="s">
        <v>1062</v>
      </c>
      <c r="C37752" t="s">
        <v>1022</v>
      </c>
      <c r="D37752" t="s">
        <v>981</v>
      </c>
      <c r="E37752" t="s">
        <v>1015</v>
      </c>
      <c r="F37752" s="86">
        <v>3185776.5830484899</v>
      </c>
    </row>
    <row r="37753" spans="1:6">
      <c r="A37753">
        <v>2028</v>
      </c>
      <c r="B37753" t="s">
        <v>1062</v>
      </c>
      <c r="C37753" t="s">
        <v>1022</v>
      </c>
      <c r="D37753" t="s">
        <v>981</v>
      </c>
      <c r="E37753" t="s">
        <v>1015</v>
      </c>
      <c r="F37753" s="86">
        <v>3196190.18160597</v>
      </c>
    </row>
    <row r="37754" spans="1:6">
      <c r="A37754">
        <v>2029</v>
      </c>
      <c r="B37754" t="s">
        <v>1062</v>
      </c>
      <c r="C37754" t="s">
        <v>1022</v>
      </c>
      <c r="D37754" t="s">
        <v>981</v>
      </c>
      <c r="E37754" t="s">
        <v>1015</v>
      </c>
      <c r="F37754" s="86">
        <v>3209842.8514595102</v>
      </c>
    </row>
    <row r="37755" spans="1:6">
      <c r="A37755">
        <v>2030</v>
      </c>
      <c r="B37755" t="s">
        <v>1062</v>
      </c>
      <c r="C37755" t="s">
        <v>1022</v>
      </c>
      <c r="D37755" t="s">
        <v>981</v>
      </c>
      <c r="E37755" t="s">
        <v>1015</v>
      </c>
      <c r="F37755" s="86">
        <v>3226547.8880944899</v>
      </c>
    </row>
    <row r="37756" spans="1:6">
      <c r="A37756">
        <v>2031</v>
      </c>
      <c r="B37756" t="s">
        <v>1062</v>
      </c>
      <c r="C37756" t="s">
        <v>1022</v>
      </c>
      <c r="D37756" t="s">
        <v>981</v>
      </c>
      <c r="E37756" t="s">
        <v>1015</v>
      </c>
      <c r="F37756" s="86">
        <v>3249047.0805468</v>
      </c>
    </row>
    <row r="37757" spans="1:6">
      <c r="A37757">
        <v>2032</v>
      </c>
      <c r="B37757" t="s">
        <v>1062</v>
      </c>
      <c r="C37757" t="s">
        <v>1022</v>
      </c>
      <c r="D37757" t="s">
        <v>981</v>
      </c>
      <c r="E37757" t="s">
        <v>1015</v>
      </c>
      <c r="F37757" s="86">
        <v>3275147.1451989198</v>
      </c>
    </row>
    <row r="37758" spans="1:6">
      <c r="A37758">
        <v>2033</v>
      </c>
      <c r="B37758" t="s">
        <v>1062</v>
      </c>
      <c r="C37758" t="s">
        <v>1022</v>
      </c>
      <c r="D37758" t="s">
        <v>981</v>
      </c>
      <c r="E37758" t="s">
        <v>1015</v>
      </c>
      <c r="F37758" s="86">
        <v>3305566.2111532502</v>
      </c>
    </row>
    <row r="37759" spans="1:6">
      <c r="A37759">
        <v>2034</v>
      </c>
      <c r="B37759" t="s">
        <v>1062</v>
      </c>
      <c r="C37759" t="s">
        <v>1022</v>
      </c>
      <c r="D37759" t="s">
        <v>981</v>
      </c>
      <c r="E37759" t="s">
        <v>1015</v>
      </c>
      <c r="F37759" s="86">
        <v>3339166.20708192</v>
      </c>
    </row>
    <row r="37760" spans="1:6">
      <c r="A37760">
        <v>2035</v>
      </c>
      <c r="B37760" t="s">
        <v>1062</v>
      </c>
      <c r="C37760" t="s">
        <v>1022</v>
      </c>
      <c r="D37760" t="s">
        <v>981</v>
      </c>
      <c r="E37760" t="s">
        <v>1015</v>
      </c>
      <c r="F37760" s="86">
        <v>3377401.2371666501</v>
      </c>
    </row>
    <row r="37761" spans="1:6">
      <c r="A37761">
        <v>2036</v>
      </c>
      <c r="B37761" t="s">
        <v>1062</v>
      </c>
      <c r="C37761" t="s">
        <v>1022</v>
      </c>
      <c r="D37761" t="s">
        <v>981</v>
      </c>
      <c r="E37761" t="s">
        <v>1015</v>
      </c>
      <c r="F37761" s="86">
        <v>3418282.47531506</v>
      </c>
    </row>
    <row r="37762" spans="1:6">
      <c r="A37762">
        <v>2037</v>
      </c>
      <c r="B37762" t="s">
        <v>1062</v>
      </c>
      <c r="C37762" t="s">
        <v>1022</v>
      </c>
      <c r="D37762" t="s">
        <v>981</v>
      </c>
      <c r="E37762" t="s">
        <v>1015</v>
      </c>
      <c r="F37762" s="86">
        <v>3462327.0712263398</v>
      </c>
    </row>
    <row r="37763" spans="1:6">
      <c r="A37763">
        <v>2038</v>
      </c>
      <c r="B37763" t="s">
        <v>1062</v>
      </c>
      <c r="C37763" t="s">
        <v>1022</v>
      </c>
      <c r="D37763" t="s">
        <v>981</v>
      </c>
      <c r="E37763" t="s">
        <v>1015</v>
      </c>
      <c r="F37763" s="86">
        <v>3509921.0926755401</v>
      </c>
    </row>
    <row r="37764" spans="1:6">
      <c r="A37764">
        <v>2039</v>
      </c>
      <c r="B37764" t="s">
        <v>1062</v>
      </c>
      <c r="C37764" t="s">
        <v>1022</v>
      </c>
      <c r="D37764" t="s">
        <v>981</v>
      </c>
      <c r="E37764" t="s">
        <v>1015</v>
      </c>
      <c r="F37764" s="86">
        <v>3559549.5805621101</v>
      </c>
    </row>
    <row r="37765" spans="1:6">
      <c r="A37765">
        <v>2040</v>
      </c>
      <c r="B37765" t="s">
        <v>1062</v>
      </c>
      <c r="C37765" t="s">
        <v>1022</v>
      </c>
      <c r="D37765" t="s">
        <v>981</v>
      </c>
      <c r="E37765" t="s">
        <v>1015</v>
      </c>
      <c r="F37765" s="86">
        <v>3612699.3527708398</v>
      </c>
    </row>
    <row r="37766" spans="1:6">
      <c r="A37766">
        <v>2041</v>
      </c>
      <c r="B37766" t="s">
        <v>1062</v>
      </c>
      <c r="C37766" t="s">
        <v>1022</v>
      </c>
      <c r="D37766" t="s">
        <v>981</v>
      </c>
      <c r="E37766" t="s">
        <v>1015</v>
      </c>
      <c r="F37766" s="86">
        <v>3629727.4228222501</v>
      </c>
    </row>
    <row r="37767" spans="1:6">
      <c r="A37767">
        <v>2042</v>
      </c>
      <c r="B37767" t="s">
        <v>1062</v>
      </c>
      <c r="C37767" t="s">
        <v>1022</v>
      </c>
      <c r="D37767" t="s">
        <v>981</v>
      </c>
      <c r="E37767" t="s">
        <v>1015</v>
      </c>
      <c r="F37767" s="86">
        <v>3647534.2049297299</v>
      </c>
    </row>
    <row r="37768" spans="1:6">
      <c r="A37768">
        <v>2043</v>
      </c>
      <c r="B37768" t="s">
        <v>1062</v>
      </c>
      <c r="C37768" t="s">
        <v>1022</v>
      </c>
      <c r="D37768" t="s">
        <v>981</v>
      </c>
      <c r="E37768" t="s">
        <v>1015</v>
      </c>
      <c r="F37768" s="86">
        <v>3666865.8260368998</v>
      </c>
    </row>
    <row r="37769" spans="1:6">
      <c r="A37769">
        <v>2044</v>
      </c>
      <c r="B37769" t="s">
        <v>1062</v>
      </c>
      <c r="C37769" t="s">
        <v>1022</v>
      </c>
      <c r="D37769" t="s">
        <v>981</v>
      </c>
      <c r="E37769" t="s">
        <v>1015</v>
      </c>
      <c r="F37769" s="86">
        <v>3686730.0313360398</v>
      </c>
    </row>
    <row r="37770" spans="1:6">
      <c r="A37770">
        <v>2045</v>
      </c>
      <c r="B37770" t="s">
        <v>1062</v>
      </c>
      <c r="C37770" t="s">
        <v>1022</v>
      </c>
      <c r="D37770" t="s">
        <v>981</v>
      </c>
      <c r="E37770" t="s">
        <v>1015</v>
      </c>
      <c r="F37770" s="86">
        <v>3706924.7105733301</v>
      </c>
    </row>
    <row r="37771" spans="1:6">
      <c r="A37771">
        <v>2046</v>
      </c>
      <c r="B37771" t="s">
        <v>1062</v>
      </c>
      <c r="C37771" t="s">
        <v>1022</v>
      </c>
      <c r="D37771" t="s">
        <v>981</v>
      </c>
      <c r="E37771" t="s">
        <v>1015</v>
      </c>
      <c r="F37771" s="86">
        <v>3727381.6143495399</v>
      </c>
    </row>
    <row r="37772" spans="1:6">
      <c r="A37772">
        <v>2047</v>
      </c>
      <c r="B37772" t="s">
        <v>1062</v>
      </c>
      <c r="C37772" t="s">
        <v>1022</v>
      </c>
      <c r="D37772" t="s">
        <v>981</v>
      </c>
      <c r="E37772" t="s">
        <v>1015</v>
      </c>
      <c r="F37772" s="86">
        <v>3747984.28010883</v>
      </c>
    </row>
    <row r="37773" spans="1:6">
      <c r="A37773">
        <v>2048</v>
      </c>
      <c r="B37773" t="s">
        <v>1062</v>
      </c>
      <c r="C37773" t="s">
        <v>1022</v>
      </c>
      <c r="D37773" t="s">
        <v>981</v>
      </c>
      <c r="E37773" t="s">
        <v>1015</v>
      </c>
      <c r="F37773" s="86">
        <v>3767795.8401196301</v>
      </c>
    </row>
    <row r="37774" spans="1:6">
      <c r="A37774">
        <v>2049</v>
      </c>
      <c r="B37774" t="s">
        <v>1062</v>
      </c>
      <c r="C37774" t="s">
        <v>1022</v>
      </c>
      <c r="D37774" t="s">
        <v>981</v>
      </c>
      <c r="E37774" t="s">
        <v>1015</v>
      </c>
      <c r="F37774" s="86">
        <v>3787661.53339874</v>
      </c>
    </row>
    <row r="37775" spans="1:6">
      <c r="A37775">
        <v>2050</v>
      </c>
      <c r="B37775" t="s">
        <v>1062</v>
      </c>
      <c r="C37775" t="s">
        <v>1022</v>
      </c>
      <c r="D37775" t="s">
        <v>981</v>
      </c>
      <c r="E37775" t="s">
        <v>1015</v>
      </c>
      <c r="F37775" s="86">
        <v>3806463.6873791902</v>
      </c>
    </row>
    <row r="37776" spans="1:6">
      <c r="A37776">
        <v>2017</v>
      </c>
      <c r="B37776" t="s">
        <v>1063</v>
      </c>
      <c r="C37776" t="s">
        <v>1022</v>
      </c>
      <c r="D37776" t="s">
        <v>981</v>
      </c>
      <c r="E37776" t="s">
        <v>1015</v>
      </c>
      <c r="F37776" s="86">
        <v>5107388.5322082397</v>
      </c>
    </row>
    <row r="37777" spans="1:6">
      <c r="A37777">
        <v>2018</v>
      </c>
      <c r="B37777" t="s">
        <v>1063</v>
      </c>
      <c r="C37777" t="s">
        <v>1022</v>
      </c>
      <c r="D37777" t="s">
        <v>981</v>
      </c>
      <c r="E37777" t="s">
        <v>1015</v>
      </c>
      <c r="F37777" s="86">
        <v>5095548.5961220404</v>
      </c>
    </row>
    <row r="37778" spans="1:6">
      <c r="A37778">
        <v>2019</v>
      </c>
      <c r="B37778" t="s">
        <v>1063</v>
      </c>
      <c r="C37778" t="s">
        <v>1022</v>
      </c>
      <c r="D37778" t="s">
        <v>981</v>
      </c>
      <c r="E37778" t="s">
        <v>1015</v>
      </c>
      <c r="F37778" s="86">
        <v>5098741.0814596303</v>
      </c>
    </row>
    <row r="37779" spans="1:6">
      <c r="A37779">
        <v>2020</v>
      </c>
      <c r="B37779" t="s">
        <v>1063</v>
      </c>
      <c r="C37779" t="s">
        <v>1022</v>
      </c>
      <c r="D37779" t="s">
        <v>981</v>
      </c>
      <c r="E37779" t="s">
        <v>1015</v>
      </c>
      <c r="F37779" s="86">
        <v>5101280.0302526196</v>
      </c>
    </row>
    <row r="37780" spans="1:6">
      <c r="A37780">
        <v>2021</v>
      </c>
      <c r="B37780" t="s">
        <v>1063</v>
      </c>
      <c r="C37780" t="s">
        <v>1022</v>
      </c>
      <c r="D37780" t="s">
        <v>981</v>
      </c>
      <c r="E37780" t="s">
        <v>1015</v>
      </c>
      <c r="F37780" s="86">
        <v>5102009.27995783</v>
      </c>
    </row>
    <row r="37781" spans="1:6">
      <c r="A37781">
        <v>2022</v>
      </c>
      <c r="B37781" t="s">
        <v>1063</v>
      </c>
      <c r="C37781" t="s">
        <v>1022</v>
      </c>
      <c r="D37781" t="s">
        <v>981</v>
      </c>
      <c r="E37781" t="s">
        <v>1015</v>
      </c>
      <c r="F37781" s="86">
        <v>5097716.1045864401</v>
      </c>
    </row>
    <row r="37782" spans="1:6">
      <c r="A37782">
        <v>2023</v>
      </c>
      <c r="B37782" t="s">
        <v>1063</v>
      </c>
      <c r="C37782" t="s">
        <v>1022</v>
      </c>
      <c r="D37782" t="s">
        <v>981</v>
      </c>
      <c r="E37782" t="s">
        <v>1015</v>
      </c>
      <c r="F37782" s="86">
        <v>5091591.6582632698</v>
      </c>
    </row>
    <row r="37783" spans="1:6">
      <c r="A37783">
        <v>2024</v>
      </c>
      <c r="B37783" t="s">
        <v>1063</v>
      </c>
      <c r="C37783" t="s">
        <v>1022</v>
      </c>
      <c r="D37783" t="s">
        <v>981</v>
      </c>
      <c r="E37783" t="s">
        <v>1015</v>
      </c>
      <c r="F37783" s="86">
        <v>5084724.7285102196</v>
      </c>
    </row>
    <row r="37784" spans="1:6">
      <c r="A37784">
        <v>2025</v>
      </c>
      <c r="B37784" t="s">
        <v>1063</v>
      </c>
      <c r="C37784" t="s">
        <v>1022</v>
      </c>
      <c r="D37784" t="s">
        <v>981</v>
      </c>
      <c r="E37784" t="s">
        <v>1015</v>
      </c>
      <c r="F37784" s="86">
        <v>5075718.1088657305</v>
      </c>
    </row>
    <row r="37785" spans="1:6">
      <c r="A37785">
        <v>2026</v>
      </c>
      <c r="B37785" t="s">
        <v>1063</v>
      </c>
      <c r="C37785" t="s">
        <v>1022</v>
      </c>
      <c r="D37785" t="s">
        <v>981</v>
      </c>
      <c r="E37785" t="s">
        <v>1015</v>
      </c>
      <c r="F37785" s="86">
        <v>5068230.91414994</v>
      </c>
    </row>
    <row r="37786" spans="1:6">
      <c r="A37786">
        <v>2027</v>
      </c>
      <c r="B37786" t="s">
        <v>1063</v>
      </c>
      <c r="C37786" t="s">
        <v>1022</v>
      </c>
      <c r="D37786" t="s">
        <v>981</v>
      </c>
      <c r="E37786" t="s">
        <v>1015</v>
      </c>
      <c r="F37786" s="86">
        <v>5062912.2976532802</v>
      </c>
    </row>
    <row r="37787" spans="1:6">
      <c r="A37787">
        <v>2028</v>
      </c>
      <c r="B37787" t="s">
        <v>1063</v>
      </c>
      <c r="C37787" t="s">
        <v>1022</v>
      </c>
      <c r="D37787" t="s">
        <v>981</v>
      </c>
      <c r="E37787" t="s">
        <v>1015</v>
      </c>
      <c r="F37787" s="86">
        <v>5054575.60647061</v>
      </c>
    </row>
    <row r="37788" spans="1:6">
      <c r="A37788">
        <v>2029</v>
      </c>
      <c r="B37788" t="s">
        <v>1063</v>
      </c>
      <c r="C37788" t="s">
        <v>1022</v>
      </c>
      <c r="D37788" t="s">
        <v>981</v>
      </c>
      <c r="E37788" t="s">
        <v>1015</v>
      </c>
      <c r="F37788" s="86">
        <v>5048208.6942906296</v>
      </c>
    </row>
    <row r="37789" spans="1:6">
      <c r="A37789">
        <v>2030</v>
      </c>
      <c r="B37789" t="s">
        <v>1063</v>
      </c>
      <c r="C37789" t="s">
        <v>1022</v>
      </c>
      <c r="D37789" t="s">
        <v>981</v>
      </c>
      <c r="E37789" t="s">
        <v>1015</v>
      </c>
      <c r="F37789" s="86">
        <v>5039167.7787347399</v>
      </c>
    </row>
    <row r="37790" spans="1:6">
      <c r="A37790">
        <v>2031</v>
      </c>
      <c r="B37790" t="s">
        <v>1063</v>
      </c>
      <c r="C37790" t="s">
        <v>1022</v>
      </c>
      <c r="D37790" t="s">
        <v>981</v>
      </c>
      <c r="E37790" t="s">
        <v>1015</v>
      </c>
      <c r="F37790" s="86">
        <v>5031559.9900776399</v>
      </c>
    </row>
    <row r="37791" spans="1:6">
      <c r="A37791">
        <v>2032</v>
      </c>
      <c r="B37791" t="s">
        <v>1063</v>
      </c>
      <c r="C37791" t="s">
        <v>1022</v>
      </c>
      <c r="D37791" t="s">
        <v>981</v>
      </c>
      <c r="E37791" t="s">
        <v>1015</v>
      </c>
      <c r="F37791" s="86">
        <v>5026959.69745968</v>
      </c>
    </row>
    <row r="37792" spans="1:6">
      <c r="A37792">
        <v>2033</v>
      </c>
      <c r="B37792" t="s">
        <v>1063</v>
      </c>
      <c r="C37792" t="s">
        <v>1022</v>
      </c>
      <c r="D37792" t="s">
        <v>981</v>
      </c>
      <c r="E37792" t="s">
        <v>1015</v>
      </c>
      <c r="F37792" s="86">
        <v>5021790.6057807095</v>
      </c>
    </row>
    <row r="37793" spans="1:6">
      <c r="A37793">
        <v>2034</v>
      </c>
      <c r="B37793" t="s">
        <v>1063</v>
      </c>
      <c r="C37793" t="s">
        <v>1022</v>
      </c>
      <c r="D37793" t="s">
        <v>981</v>
      </c>
      <c r="E37793" t="s">
        <v>1015</v>
      </c>
      <c r="F37793" s="86">
        <v>5021237.4131851699</v>
      </c>
    </row>
    <row r="37794" spans="1:6">
      <c r="A37794">
        <v>2035</v>
      </c>
      <c r="B37794" t="s">
        <v>1063</v>
      </c>
      <c r="C37794" t="s">
        <v>1022</v>
      </c>
      <c r="D37794" t="s">
        <v>981</v>
      </c>
      <c r="E37794" t="s">
        <v>1015</v>
      </c>
      <c r="F37794" s="86">
        <v>5022303.7314544497</v>
      </c>
    </row>
    <row r="37795" spans="1:6">
      <c r="A37795">
        <v>2036</v>
      </c>
      <c r="B37795" t="s">
        <v>1063</v>
      </c>
      <c r="C37795" t="s">
        <v>1022</v>
      </c>
      <c r="D37795" t="s">
        <v>981</v>
      </c>
      <c r="E37795" t="s">
        <v>1015</v>
      </c>
      <c r="F37795" s="86">
        <v>5031668.7694880199</v>
      </c>
    </row>
    <row r="37796" spans="1:6">
      <c r="A37796">
        <v>2037</v>
      </c>
      <c r="B37796" t="s">
        <v>1063</v>
      </c>
      <c r="C37796" t="s">
        <v>1022</v>
      </c>
      <c r="D37796" t="s">
        <v>981</v>
      </c>
      <c r="E37796" t="s">
        <v>1015</v>
      </c>
      <c r="F37796" s="86">
        <v>5046254.09155198</v>
      </c>
    </row>
    <row r="37797" spans="1:6">
      <c r="A37797">
        <v>2038</v>
      </c>
      <c r="B37797" t="s">
        <v>1063</v>
      </c>
      <c r="C37797" t="s">
        <v>1022</v>
      </c>
      <c r="D37797" t="s">
        <v>981</v>
      </c>
      <c r="E37797" t="s">
        <v>1015</v>
      </c>
      <c r="F37797" s="86">
        <v>5063206.3620774802</v>
      </c>
    </row>
    <row r="37798" spans="1:6">
      <c r="A37798">
        <v>2039</v>
      </c>
      <c r="B37798" t="s">
        <v>1063</v>
      </c>
      <c r="C37798" t="s">
        <v>1022</v>
      </c>
      <c r="D37798" t="s">
        <v>981</v>
      </c>
      <c r="E37798" t="s">
        <v>1015</v>
      </c>
      <c r="F37798" s="86">
        <v>5083774.48079558</v>
      </c>
    </row>
    <row r="37799" spans="1:6">
      <c r="A37799">
        <v>2040</v>
      </c>
      <c r="B37799" t="s">
        <v>1063</v>
      </c>
      <c r="C37799" t="s">
        <v>1022</v>
      </c>
      <c r="D37799" t="s">
        <v>981</v>
      </c>
      <c r="E37799" t="s">
        <v>1015</v>
      </c>
      <c r="F37799" s="86">
        <v>5106607.6641656104</v>
      </c>
    </row>
    <row r="37800" spans="1:6">
      <c r="A37800">
        <v>2041</v>
      </c>
      <c r="B37800" t="s">
        <v>1063</v>
      </c>
      <c r="C37800" t="s">
        <v>1022</v>
      </c>
      <c r="D37800" t="s">
        <v>981</v>
      </c>
      <c r="E37800" t="s">
        <v>1015</v>
      </c>
      <c r="F37800" s="86">
        <v>5123325.3891157201</v>
      </c>
    </row>
    <row r="37801" spans="1:6">
      <c r="A37801">
        <v>2042</v>
      </c>
      <c r="B37801" t="s">
        <v>1063</v>
      </c>
      <c r="C37801" t="s">
        <v>1022</v>
      </c>
      <c r="D37801" t="s">
        <v>981</v>
      </c>
      <c r="E37801" t="s">
        <v>1015</v>
      </c>
      <c r="F37801" s="86">
        <v>5137761.4759246297</v>
      </c>
    </row>
    <row r="37802" spans="1:6">
      <c r="A37802">
        <v>2043</v>
      </c>
      <c r="B37802" t="s">
        <v>1063</v>
      </c>
      <c r="C37802" t="s">
        <v>1022</v>
      </c>
      <c r="D37802" t="s">
        <v>981</v>
      </c>
      <c r="E37802" t="s">
        <v>1015</v>
      </c>
      <c r="F37802" s="86">
        <v>5152650.6922526704</v>
      </c>
    </row>
    <row r="37803" spans="1:6">
      <c r="A37803">
        <v>2044</v>
      </c>
      <c r="B37803" t="s">
        <v>1063</v>
      </c>
      <c r="C37803" t="s">
        <v>1022</v>
      </c>
      <c r="D37803" t="s">
        <v>981</v>
      </c>
      <c r="E37803" t="s">
        <v>1015</v>
      </c>
      <c r="F37803" s="86">
        <v>5164856.5284667201</v>
      </c>
    </row>
    <row r="37804" spans="1:6">
      <c r="A37804">
        <v>2045</v>
      </c>
      <c r="B37804" t="s">
        <v>1063</v>
      </c>
      <c r="C37804" t="s">
        <v>1022</v>
      </c>
      <c r="D37804" t="s">
        <v>981</v>
      </c>
      <c r="E37804" t="s">
        <v>1015</v>
      </c>
      <c r="F37804" s="86">
        <v>5176502.2801550403</v>
      </c>
    </row>
    <row r="37805" spans="1:6">
      <c r="A37805">
        <v>2046</v>
      </c>
      <c r="B37805" t="s">
        <v>1063</v>
      </c>
      <c r="C37805" t="s">
        <v>1022</v>
      </c>
      <c r="D37805" t="s">
        <v>981</v>
      </c>
      <c r="E37805" t="s">
        <v>1015</v>
      </c>
      <c r="F37805" s="86">
        <v>5184004.3971460601</v>
      </c>
    </row>
    <row r="37806" spans="1:6">
      <c r="A37806">
        <v>2047</v>
      </c>
      <c r="B37806" t="s">
        <v>1063</v>
      </c>
      <c r="C37806" t="s">
        <v>1022</v>
      </c>
      <c r="D37806" t="s">
        <v>981</v>
      </c>
      <c r="E37806" t="s">
        <v>1015</v>
      </c>
      <c r="F37806" s="86">
        <v>5190611.2740168199</v>
      </c>
    </row>
    <row r="37807" spans="1:6">
      <c r="A37807">
        <v>2048</v>
      </c>
      <c r="B37807" t="s">
        <v>1063</v>
      </c>
      <c r="C37807" t="s">
        <v>1022</v>
      </c>
      <c r="D37807" t="s">
        <v>981</v>
      </c>
      <c r="E37807" t="s">
        <v>1015</v>
      </c>
      <c r="F37807" s="86">
        <v>5197195.0613756599</v>
      </c>
    </row>
    <row r="37808" spans="1:6">
      <c r="A37808">
        <v>2049</v>
      </c>
      <c r="B37808" t="s">
        <v>1063</v>
      </c>
      <c r="C37808" t="s">
        <v>1022</v>
      </c>
      <c r="D37808" t="s">
        <v>981</v>
      </c>
      <c r="E37808" t="s">
        <v>1015</v>
      </c>
      <c r="F37808" s="86">
        <v>5203820.3742126003</v>
      </c>
    </row>
    <row r="37809" spans="1:6">
      <c r="A37809">
        <v>2050</v>
      </c>
      <c r="B37809" t="s">
        <v>1063</v>
      </c>
      <c r="C37809" t="s">
        <v>1022</v>
      </c>
      <c r="D37809" t="s">
        <v>981</v>
      </c>
      <c r="E37809" t="s">
        <v>1015</v>
      </c>
      <c r="F37809" s="86">
        <v>5210545.0249104397</v>
      </c>
    </row>
    <row r="37810" spans="1:6">
      <c r="A37810">
        <v>2017</v>
      </c>
      <c r="B37810" t="s">
        <v>1064</v>
      </c>
      <c r="C37810" t="s">
        <v>1022</v>
      </c>
      <c r="D37810" t="s">
        <v>981</v>
      </c>
      <c r="E37810" t="s">
        <v>1015</v>
      </c>
      <c r="F37810" s="86">
        <v>2012245.5815598399</v>
      </c>
    </row>
    <row r="37811" spans="1:6">
      <c r="A37811">
        <v>2018</v>
      </c>
      <c r="B37811" t="s">
        <v>1064</v>
      </c>
      <c r="C37811" t="s">
        <v>1022</v>
      </c>
      <c r="D37811" t="s">
        <v>981</v>
      </c>
      <c r="E37811" t="s">
        <v>1015</v>
      </c>
      <c r="F37811" s="86">
        <v>2052243.2947025299</v>
      </c>
    </row>
    <row r="37812" spans="1:6">
      <c r="A37812">
        <v>2019</v>
      </c>
      <c r="B37812" t="s">
        <v>1064</v>
      </c>
      <c r="C37812" t="s">
        <v>1022</v>
      </c>
      <c r="D37812" t="s">
        <v>981</v>
      </c>
      <c r="E37812" t="s">
        <v>1015</v>
      </c>
      <c r="F37812" s="86">
        <v>2062926.7654655101</v>
      </c>
    </row>
    <row r="37813" spans="1:6">
      <c r="A37813">
        <v>2020</v>
      </c>
      <c r="B37813" t="s">
        <v>1064</v>
      </c>
      <c r="C37813" t="s">
        <v>1022</v>
      </c>
      <c r="D37813" t="s">
        <v>981</v>
      </c>
      <c r="E37813" t="s">
        <v>1015</v>
      </c>
      <c r="F37813" s="86">
        <v>2071669.4434186199</v>
      </c>
    </row>
    <row r="37814" spans="1:6">
      <c r="A37814">
        <v>2021</v>
      </c>
      <c r="B37814" t="s">
        <v>1064</v>
      </c>
      <c r="C37814" t="s">
        <v>1022</v>
      </c>
      <c r="D37814" t="s">
        <v>981</v>
      </c>
      <c r="E37814" t="s">
        <v>1015</v>
      </c>
      <c r="F37814" s="86">
        <v>2079363.1318387699</v>
      </c>
    </row>
    <row r="37815" spans="1:6">
      <c r="A37815">
        <v>2022</v>
      </c>
      <c r="B37815" t="s">
        <v>1064</v>
      </c>
      <c r="C37815" t="s">
        <v>1022</v>
      </c>
      <c r="D37815" t="s">
        <v>981</v>
      </c>
      <c r="E37815" t="s">
        <v>1015</v>
      </c>
      <c r="F37815" s="86">
        <v>2084801.4072587199</v>
      </c>
    </row>
    <row r="37816" spans="1:6">
      <c r="A37816">
        <v>2023</v>
      </c>
      <c r="B37816" t="s">
        <v>1064</v>
      </c>
      <c r="C37816" t="s">
        <v>1022</v>
      </c>
      <c r="D37816" t="s">
        <v>981</v>
      </c>
      <c r="E37816" t="s">
        <v>1015</v>
      </c>
      <c r="F37816" s="86">
        <v>2088251.9142722201</v>
      </c>
    </row>
    <row r="37817" spans="1:6">
      <c r="A37817">
        <v>2024</v>
      </c>
      <c r="B37817" t="s">
        <v>1064</v>
      </c>
      <c r="C37817" t="s">
        <v>1022</v>
      </c>
      <c r="D37817" t="s">
        <v>981</v>
      </c>
      <c r="E37817" t="s">
        <v>1015</v>
      </c>
      <c r="F37817" s="86">
        <v>2091157.3903388099</v>
      </c>
    </row>
    <row r="37818" spans="1:6">
      <c r="A37818">
        <v>2025</v>
      </c>
      <c r="B37818" t="s">
        <v>1064</v>
      </c>
      <c r="C37818" t="s">
        <v>1022</v>
      </c>
      <c r="D37818" t="s">
        <v>981</v>
      </c>
      <c r="E37818" t="s">
        <v>1015</v>
      </c>
      <c r="F37818" s="86">
        <v>2092626.7075475701</v>
      </c>
    </row>
    <row r="37819" spans="1:6">
      <c r="A37819">
        <v>2026</v>
      </c>
      <c r="B37819" t="s">
        <v>1064</v>
      </c>
      <c r="C37819" t="s">
        <v>1022</v>
      </c>
      <c r="D37819" t="s">
        <v>981</v>
      </c>
      <c r="E37819" t="s">
        <v>1015</v>
      </c>
      <c r="F37819" s="86">
        <v>2094045.15266306</v>
      </c>
    </row>
    <row r="37820" spans="1:6">
      <c r="A37820">
        <v>2027</v>
      </c>
      <c r="B37820" t="s">
        <v>1064</v>
      </c>
      <c r="C37820" t="s">
        <v>1022</v>
      </c>
      <c r="D37820" t="s">
        <v>981</v>
      </c>
      <c r="E37820" t="s">
        <v>1015</v>
      </c>
      <c r="F37820" s="86">
        <v>2095961.43956608</v>
      </c>
    </row>
    <row r="37821" spans="1:6">
      <c r="A37821">
        <v>2028</v>
      </c>
      <c r="B37821" t="s">
        <v>1064</v>
      </c>
      <c r="C37821" t="s">
        <v>1022</v>
      </c>
      <c r="D37821" t="s">
        <v>981</v>
      </c>
      <c r="E37821" t="s">
        <v>1015</v>
      </c>
      <c r="F37821" s="86">
        <v>2097703.6672778698</v>
      </c>
    </row>
    <row r="37822" spans="1:6">
      <c r="A37822">
        <v>2029</v>
      </c>
      <c r="B37822" t="s">
        <v>1064</v>
      </c>
      <c r="C37822" t="s">
        <v>1022</v>
      </c>
      <c r="D37822" t="s">
        <v>981</v>
      </c>
      <c r="E37822" t="s">
        <v>1015</v>
      </c>
      <c r="F37822" s="86">
        <v>2098987.24500702</v>
      </c>
    </row>
    <row r="37823" spans="1:6">
      <c r="A37823">
        <v>2030</v>
      </c>
      <c r="B37823" t="s">
        <v>1064</v>
      </c>
      <c r="C37823" t="s">
        <v>1022</v>
      </c>
      <c r="D37823" t="s">
        <v>981</v>
      </c>
      <c r="E37823" t="s">
        <v>1015</v>
      </c>
      <c r="F37823" s="86">
        <v>2100048.5122620398</v>
      </c>
    </row>
    <row r="37824" spans="1:6">
      <c r="A37824">
        <v>2031</v>
      </c>
      <c r="B37824" t="s">
        <v>1064</v>
      </c>
      <c r="C37824" t="s">
        <v>1022</v>
      </c>
      <c r="D37824" t="s">
        <v>981</v>
      </c>
      <c r="E37824" t="s">
        <v>1015</v>
      </c>
      <c r="F37824" s="86">
        <v>2102140.21926342</v>
      </c>
    </row>
    <row r="37825" spans="1:6">
      <c r="A37825">
        <v>2032</v>
      </c>
      <c r="B37825" t="s">
        <v>1064</v>
      </c>
      <c r="C37825" t="s">
        <v>1022</v>
      </c>
      <c r="D37825" t="s">
        <v>981</v>
      </c>
      <c r="E37825" t="s">
        <v>1015</v>
      </c>
      <c r="F37825" s="86">
        <v>2104774.6118886801</v>
      </c>
    </row>
    <row r="37826" spans="1:6">
      <c r="A37826">
        <v>2033</v>
      </c>
      <c r="B37826" t="s">
        <v>1064</v>
      </c>
      <c r="C37826" t="s">
        <v>1022</v>
      </c>
      <c r="D37826" t="s">
        <v>981</v>
      </c>
      <c r="E37826" t="s">
        <v>1015</v>
      </c>
      <c r="F37826" s="86">
        <v>2107562.4266212401</v>
      </c>
    </row>
    <row r="37827" spans="1:6">
      <c r="A37827">
        <v>2034</v>
      </c>
      <c r="B37827" t="s">
        <v>1064</v>
      </c>
      <c r="C37827" t="s">
        <v>1022</v>
      </c>
      <c r="D37827" t="s">
        <v>981</v>
      </c>
      <c r="E37827" t="s">
        <v>1015</v>
      </c>
      <c r="F37827" s="86">
        <v>2111875.6776373098</v>
      </c>
    </row>
    <row r="37828" spans="1:6">
      <c r="A37828">
        <v>2035</v>
      </c>
      <c r="B37828" t="s">
        <v>1064</v>
      </c>
      <c r="C37828" t="s">
        <v>1022</v>
      </c>
      <c r="D37828" t="s">
        <v>981</v>
      </c>
      <c r="E37828" t="s">
        <v>1015</v>
      </c>
      <c r="F37828" s="86">
        <v>2117948.6297174799</v>
      </c>
    </row>
    <row r="37829" spans="1:6">
      <c r="A37829">
        <v>2036</v>
      </c>
      <c r="B37829" t="s">
        <v>1064</v>
      </c>
      <c r="C37829" t="s">
        <v>1022</v>
      </c>
      <c r="D37829" t="s">
        <v>981</v>
      </c>
      <c r="E37829" t="s">
        <v>1015</v>
      </c>
      <c r="F37829" s="86">
        <v>2125319.22194308</v>
      </c>
    </row>
    <row r="37830" spans="1:6">
      <c r="A37830">
        <v>2037</v>
      </c>
      <c r="B37830" t="s">
        <v>1064</v>
      </c>
      <c r="C37830" t="s">
        <v>1022</v>
      </c>
      <c r="D37830" t="s">
        <v>981</v>
      </c>
      <c r="E37830" t="s">
        <v>1015</v>
      </c>
      <c r="F37830" s="86">
        <v>2135456.1565477499</v>
      </c>
    </row>
    <row r="37831" spans="1:6">
      <c r="A37831">
        <v>2038</v>
      </c>
      <c r="B37831" t="s">
        <v>1064</v>
      </c>
      <c r="C37831" t="s">
        <v>1022</v>
      </c>
      <c r="D37831" t="s">
        <v>981</v>
      </c>
      <c r="E37831" t="s">
        <v>1015</v>
      </c>
      <c r="F37831" s="86">
        <v>2146967.29910421</v>
      </c>
    </row>
    <row r="37832" spans="1:6">
      <c r="A37832">
        <v>2039</v>
      </c>
      <c r="B37832" t="s">
        <v>1064</v>
      </c>
      <c r="C37832" t="s">
        <v>1022</v>
      </c>
      <c r="D37832" t="s">
        <v>981</v>
      </c>
      <c r="E37832" t="s">
        <v>1015</v>
      </c>
      <c r="F37832" s="86">
        <v>2159936.49656467</v>
      </c>
    </row>
    <row r="37833" spans="1:6">
      <c r="A37833">
        <v>2040</v>
      </c>
      <c r="B37833" t="s">
        <v>1064</v>
      </c>
      <c r="C37833" t="s">
        <v>1022</v>
      </c>
      <c r="D37833" t="s">
        <v>981</v>
      </c>
      <c r="E37833" t="s">
        <v>1015</v>
      </c>
      <c r="F37833" s="86">
        <v>2172883.1856999998</v>
      </c>
    </row>
    <row r="37834" spans="1:6">
      <c r="A37834">
        <v>2041</v>
      </c>
      <c r="B37834" t="s">
        <v>1064</v>
      </c>
      <c r="C37834" t="s">
        <v>1022</v>
      </c>
      <c r="D37834" t="s">
        <v>981</v>
      </c>
      <c r="E37834" t="s">
        <v>1015</v>
      </c>
      <c r="F37834" s="86">
        <v>2170769.2825762499</v>
      </c>
    </row>
    <row r="37835" spans="1:6">
      <c r="A37835">
        <v>2042</v>
      </c>
      <c r="B37835" t="s">
        <v>1064</v>
      </c>
      <c r="C37835" t="s">
        <v>1022</v>
      </c>
      <c r="D37835" t="s">
        <v>981</v>
      </c>
      <c r="E37835" t="s">
        <v>1015</v>
      </c>
      <c r="F37835" s="86">
        <v>2168531.4806829202</v>
      </c>
    </row>
    <row r="37836" spans="1:6">
      <c r="A37836">
        <v>2043</v>
      </c>
      <c r="B37836" t="s">
        <v>1064</v>
      </c>
      <c r="C37836" t="s">
        <v>1022</v>
      </c>
      <c r="D37836" t="s">
        <v>981</v>
      </c>
      <c r="E37836" t="s">
        <v>1015</v>
      </c>
      <c r="F37836" s="86">
        <v>2165265.3323444901</v>
      </c>
    </row>
    <row r="37837" spans="1:6">
      <c r="A37837">
        <v>2044</v>
      </c>
      <c r="B37837" t="s">
        <v>1064</v>
      </c>
      <c r="C37837" t="s">
        <v>1022</v>
      </c>
      <c r="D37837" t="s">
        <v>981</v>
      </c>
      <c r="E37837" t="s">
        <v>1015</v>
      </c>
      <c r="F37837" s="86">
        <v>2161724.8912571901</v>
      </c>
    </row>
    <row r="37838" spans="1:6">
      <c r="A37838">
        <v>2045</v>
      </c>
      <c r="B37838" t="s">
        <v>1064</v>
      </c>
      <c r="C37838" t="s">
        <v>1022</v>
      </c>
      <c r="D37838" t="s">
        <v>981</v>
      </c>
      <c r="E37838" t="s">
        <v>1015</v>
      </c>
      <c r="F37838" s="86">
        <v>2157589.0967281102</v>
      </c>
    </row>
    <row r="37839" spans="1:6">
      <c r="A37839">
        <v>2046</v>
      </c>
      <c r="B37839" t="s">
        <v>1064</v>
      </c>
      <c r="C37839" t="s">
        <v>1022</v>
      </c>
      <c r="D37839" t="s">
        <v>981</v>
      </c>
      <c r="E37839" t="s">
        <v>1015</v>
      </c>
      <c r="F37839" s="86">
        <v>2153562.7185084801</v>
      </c>
    </row>
    <row r="37840" spans="1:6">
      <c r="A37840">
        <v>2047</v>
      </c>
      <c r="B37840" t="s">
        <v>1064</v>
      </c>
      <c r="C37840" t="s">
        <v>1022</v>
      </c>
      <c r="D37840" t="s">
        <v>981</v>
      </c>
      <c r="E37840" t="s">
        <v>1015</v>
      </c>
      <c r="F37840" s="86">
        <v>2149863.2613769402</v>
      </c>
    </row>
    <row r="37841" spans="1:6">
      <c r="A37841">
        <v>2048</v>
      </c>
      <c r="B37841" t="s">
        <v>1064</v>
      </c>
      <c r="C37841" t="s">
        <v>1022</v>
      </c>
      <c r="D37841" t="s">
        <v>981</v>
      </c>
      <c r="E37841" t="s">
        <v>1015</v>
      </c>
      <c r="F37841" s="86">
        <v>2146905.6341242502</v>
      </c>
    </row>
    <row r="37842" spans="1:6">
      <c r="A37842">
        <v>2049</v>
      </c>
      <c r="B37842" t="s">
        <v>1064</v>
      </c>
      <c r="C37842" t="s">
        <v>1022</v>
      </c>
      <c r="D37842" t="s">
        <v>981</v>
      </c>
      <c r="E37842" t="s">
        <v>1015</v>
      </c>
      <c r="F37842" s="86">
        <v>2144002.2535008299</v>
      </c>
    </row>
    <row r="37843" spans="1:6">
      <c r="A37843">
        <v>2050</v>
      </c>
      <c r="B37843" t="s">
        <v>1064</v>
      </c>
      <c r="C37843" t="s">
        <v>1022</v>
      </c>
      <c r="D37843" t="s">
        <v>981</v>
      </c>
      <c r="E37843" t="s">
        <v>1015</v>
      </c>
      <c r="F37843" s="86">
        <v>2141490.9413725501</v>
      </c>
    </row>
    <row r="37844" spans="1:6">
      <c r="A37844">
        <v>2017</v>
      </c>
      <c r="B37844" t="s">
        <v>1065</v>
      </c>
      <c r="C37844" t="s">
        <v>1022</v>
      </c>
      <c r="D37844" t="s">
        <v>981</v>
      </c>
      <c r="E37844" t="s">
        <v>1015</v>
      </c>
      <c r="F37844" s="86">
        <v>9427847.3951654695</v>
      </c>
    </row>
    <row r="37845" spans="1:6">
      <c r="A37845">
        <v>2018</v>
      </c>
      <c r="B37845" t="s">
        <v>1065</v>
      </c>
      <c r="C37845" t="s">
        <v>1022</v>
      </c>
      <c r="D37845" t="s">
        <v>981</v>
      </c>
      <c r="E37845" t="s">
        <v>1015</v>
      </c>
      <c r="F37845" s="86">
        <v>9520825.4475890007</v>
      </c>
    </row>
    <row r="37846" spans="1:6">
      <c r="A37846">
        <v>2019</v>
      </c>
      <c r="B37846" t="s">
        <v>1065</v>
      </c>
      <c r="C37846" t="s">
        <v>1022</v>
      </c>
      <c r="D37846" t="s">
        <v>981</v>
      </c>
      <c r="E37846" t="s">
        <v>1015</v>
      </c>
      <c r="F37846" s="86">
        <v>9518844.4195898194</v>
      </c>
    </row>
    <row r="37847" spans="1:6">
      <c r="A37847">
        <v>2020</v>
      </c>
      <c r="B37847" t="s">
        <v>1065</v>
      </c>
      <c r="C37847" t="s">
        <v>1022</v>
      </c>
      <c r="D37847" t="s">
        <v>981</v>
      </c>
      <c r="E37847" t="s">
        <v>1015</v>
      </c>
      <c r="F37847" s="86">
        <v>9512881.0733079594</v>
      </c>
    </row>
    <row r="37848" spans="1:6">
      <c r="A37848">
        <v>2021</v>
      </c>
      <c r="B37848" t="s">
        <v>1065</v>
      </c>
      <c r="C37848" t="s">
        <v>1022</v>
      </c>
      <c r="D37848" t="s">
        <v>981</v>
      </c>
      <c r="E37848" t="s">
        <v>1015</v>
      </c>
      <c r="F37848" s="86">
        <v>9496565.5040760599</v>
      </c>
    </row>
    <row r="37849" spans="1:6">
      <c r="A37849">
        <v>2022</v>
      </c>
      <c r="B37849" t="s">
        <v>1065</v>
      </c>
      <c r="C37849" t="s">
        <v>1022</v>
      </c>
      <c r="D37849" t="s">
        <v>981</v>
      </c>
      <c r="E37849" t="s">
        <v>1015</v>
      </c>
      <c r="F37849" s="86">
        <v>9473444.8591812104</v>
      </c>
    </row>
    <row r="37850" spans="1:6">
      <c r="A37850">
        <v>2023</v>
      </c>
      <c r="B37850" t="s">
        <v>1065</v>
      </c>
      <c r="C37850" t="s">
        <v>1022</v>
      </c>
      <c r="D37850" t="s">
        <v>981</v>
      </c>
      <c r="E37850" t="s">
        <v>1015</v>
      </c>
      <c r="F37850" s="86">
        <v>9440582.9000590593</v>
      </c>
    </row>
    <row r="37851" spans="1:6">
      <c r="A37851">
        <v>2024</v>
      </c>
      <c r="B37851" t="s">
        <v>1065</v>
      </c>
      <c r="C37851" t="s">
        <v>1022</v>
      </c>
      <c r="D37851" t="s">
        <v>981</v>
      </c>
      <c r="E37851" t="s">
        <v>1015</v>
      </c>
      <c r="F37851" s="86">
        <v>9402228.7122575492</v>
      </c>
    </row>
    <row r="37852" spans="1:6">
      <c r="A37852">
        <v>2025</v>
      </c>
      <c r="B37852" t="s">
        <v>1065</v>
      </c>
      <c r="C37852" t="s">
        <v>1022</v>
      </c>
      <c r="D37852" t="s">
        <v>981</v>
      </c>
      <c r="E37852" t="s">
        <v>1015</v>
      </c>
      <c r="F37852" s="86">
        <v>9363149.6170864496</v>
      </c>
    </row>
    <row r="37853" spans="1:6">
      <c r="A37853">
        <v>2026</v>
      </c>
      <c r="B37853" t="s">
        <v>1065</v>
      </c>
      <c r="C37853" t="s">
        <v>1022</v>
      </c>
      <c r="D37853" t="s">
        <v>981</v>
      </c>
      <c r="E37853" t="s">
        <v>1015</v>
      </c>
      <c r="F37853" s="86">
        <v>9323998.4180038106</v>
      </c>
    </row>
    <row r="37854" spans="1:6">
      <c r="A37854">
        <v>2027</v>
      </c>
      <c r="B37854" t="s">
        <v>1065</v>
      </c>
      <c r="C37854" t="s">
        <v>1022</v>
      </c>
      <c r="D37854" t="s">
        <v>981</v>
      </c>
      <c r="E37854" t="s">
        <v>1015</v>
      </c>
      <c r="F37854" s="86">
        <v>9286748.2332863193</v>
      </c>
    </row>
    <row r="37855" spans="1:6">
      <c r="A37855">
        <v>2028</v>
      </c>
      <c r="B37855" t="s">
        <v>1065</v>
      </c>
      <c r="C37855" t="s">
        <v>1022</v>
      </c>
      <c r="D37855" t="s">
        <v>981</v>
      </c>
      <c r="E37855" t="s">
        <v>1015</v>
      </c>
      <c r="F37855" s="86">
        <v>9255659.3845440596</v>
      </c>
    </row>
    <row r="37856" spans="1:6">
      <c r="A37856">
        <v>2029</v>
      </c>
      <c r="B37856" t="s">
        <v>1065</v>
      </c>
      <c r="C37856" t="s">
        <v>1022</v>
      </c>
      <c r="D37856" t="s">
        <v>981</v>
      </c>
      <c r="E37856" t="s">
        <v>1015</v>
      </c>
      <c r="F37856" s="86">
        <v>9217683.5121777095</v>
      </c>
    </row>
    <row r="37857" spans="1:6">
      <c r="A37857">
        <v>2030</v>
      </c>
      <c r="B37857" t="s">
        <v>1065</v>
      </c>
      <c r="C37857" t="s">
        <v>1022</v>
      </c>
      <c r="D37857" t="s">
        <v>981</v>
      </c>
      <c r="E37857" t="s">
        <v>1015</v>
      </c>
      <c r="F37857" s="86">
        <v>9179985.0635097008</v>
      </c>
    </row>
    <row r="37858" spans="1:6">
      <c r="A37858">
        <v>2031</v>
      </c>
      <c r="B37858" t="s">
        <v>1065</v>
      </c>
      <c r="C37858" t="s">
        <v>1022</v>
      </c>
      <c r="D37858" t="s">
        <v>981</v>
      </c>
      <c r="E37858" t="s">
        <v>1015</v>
      </c>
      <c r="F37858" s="86">
        <v>9148375.0999359693</v>
      </c>
    </row>
    <row r="37859" spans="1:6">
      <c r="A37859">
        <v>2032</v>
      </c>
      <c r="B37859" t="s">
        <v>1065</v>
      </c>
      <c r="C37859" t="s">
        <v>1022</v>
      </c>
      <c r="D37859" t="s">
        <v>981</v>
      </c>
      <c r="E37859" t="s">
        <v>1015</v>
      </c>
      <c r="F37859" s="86">
        <v>9117590.0594525002</v>
      </c>
    </row>
    <row r="37860" spans="1:6">
      <c r="A37860">
        <v>2033</v>
      </c>
      <c r="B37860" t="s">
        <v>1065</v>
      </c>
      <c r="C37860" t="s">
        <v>1022</v>
      </c>
      <c r="D37860" t="s">
        <v>981</v>
      </c>
      <c r="E37860" t="s">
        <v>1015</v>
      </c>
      <c r="F37860" s="86">
        <v>9088526.4047784097</v>
      </c>
    </row>
    <row r="37861" spans="1:6">
      <c r="A37861">
        <v>2034</v>
      </c>
      <c r="B37861" t="s">
        <v>1065</v>
      </c>
      <c r="C37861" t="s">
        <v>1022</v>
      </c>
      <c r="D37861" t="s">
        <v>981</v>
      </c>
      <c r="E37861" t="s">
        <v>1015</v>
      </c>
      <c r="F37861" s="86">
        <v>9064504.7178356797</v>
      </c>
    </row>
    <row r="37862" spans="1:6">
      <c r="A37862">
        <v>2035</v>
      </c>
      <c r="B37862" t="s">
        <v>1065</v>
      </c>
      <c r="C37862" t="s">
        <v>1022</v>
      </c>
      <c r="D37862" t="s">
        <v>981</v>
      </c>
      <c r="E37862" t="s">
        <v>1015</v>
      </c>
      <c r="F37862" s="86">
        <v>9048205.9541020803</v>
      </c>
    </row>
    <row r="37863" spans="1:6">
      <c r="A37863">
        <v>2036</v>
      </c>
      <c r="B37863" t="s">
        <v>1065</v>
      </c>
      <c r="C37863" t="s">
        <v>1022</v>
      </c>
      <c r="D37863" t="s">
        <v>981</v>
      </c>
      <c r="E37863" t="s">
        <v>1015</v>
      </c>
      <c r="F37863" s="86">
        <v>9048088.2547858804</v>
      </c>
    </row>
    <row r="37864" spans="1:6">
      <c r="A37864">
        <v>2037</v>
      </c>
      <c r="B37864" t="s">
        <v>1065</v>
      </c>
      <c r="C37864" t="s">
        <v>1022</v>
      </c>
      <c r="D37864" t="s">
        <v>981</v>
      </c>
      <c r="E37864" t="s">
        <v>1015</v>
      </c>
      <c r="F37864" s="86">
        <v>9052838.9220375493</v>
      </c>
    </row>
    <row r="37865" spans="1:6">
      <c r="A37865">
        <v>2038</v>
      </c>
      <c r="B37865" t="s">
        <v>1065</v>
      </c>
      <c r="C37865" t="s">
        <v>1022</v>
      </c>
      <c r="D37865" t="s">
        <v>981</v>
      </c>
      <c r="E37865" t="s">
        <v>1015</v>
      </c>
      <c r="F37865" s="86">
        <v>9067279.7081342991</v>
      </c>
    </row>
    <row r="37866" spans="1:6">
      <c r="A37866">
        <v>2039</v>
      </c>
      <c r="B37866" t="s">
        <v>1065</v>
      </c>
      <c r="C37866" t="s">
        <v>1022</v>
      </c>
      <c r="D37866" t="s">
        <v>981</v>
      </c>
      <c r="E37866" t="s">
        <v>1015</v>
      </c>
      <c r="F37866" s="86">
        <v>9088874.8354479298</v>
      </c>
    </row>
    <row r="37867" spans="1:6">
      <c r="A37867">
        <v>2040</v>
      </c>
      <c r="B37867" t="s">
        <v>1065</v>
      </c>
      <c r="C37867" t="s">
        <v>1022</v>
      </c>
      <c r="D37867" t="s">
        <v>981</v>
      </c>
      <c r="E37867" t="s">
        <v>1015</v>
      </c>
      <c r="F37867" s="86">
        <v>9114503.5696358699</v>
      </c>
    </row>
    <row r="37868" spans="1:6">
      <c r="A37868">
        <v>2041</v>
      </c>
      <c r="B37868" t="s">
        <v>1065</v>
      </c>
      <c r="C37868" t="s">
        <v>1022</v>
      </c>
      <c r="D37868" t="s">
        <v>981</v>
      </c>
      <c r="E37868" t="s">
        <v>1015</v>
      </c>
      <c r="F37868" s="86">
        <v>9090271.1166555807</v>
      </c>
    </row>
    <row r="37869" spans="1:6">
      <c r="A37869">
        <v>2042</v>
      </c>
      <c r="B37869" t="s">
        <v>1065</v>
      </c>
      <c r="C37869" t="s">
        <v>1022</v>
      </c>
      <c r="D37869" t="s">
        <v>981</v>
      </c>
      <c r="E37869" t="s">
        <v>1015</v>
      </c>
      <c r="F37869" s="86">
        <v>9068211.9543288406</v>
      </c>
    </row>
    <row r="37870" spans="1:6">
      <c r="A37870">
        <v>2043</v>
      </c>
      <c r="B37870" t="s">
        <v>1065</v>
      </c>
      <c r="C37870" t="s">
        <v>1022</v>
      </c>
      <c r="D37870" t="s">
        <v>981</v>
      </c>
      <c r="E37870" t="s">
        <v>1015</v>
      </c>
      <c r="F37870" s="86">
        <v>9039651.0222297702</v>
      </c>
    </row>
    <row r="37871" spans="1:6">
      <c r="A37871">
        <v>2044</v>
      </c>
      <c r="B37871" t="s">
        <v>1065</v>
      </c>
      <c r="C37871" t="s">
        <v>1022</v>
      </c>
      <c r="D37871" t="s">
        <v>981</v>
      </c>
      <c r="E37871" t="s">
        <v>1015</v>
      </c>
      <c r="F37871" s="86">
        <v>9005419.6374071892</v>
      </c>
    </row>
    <row r="37872" spans="1:6">
      <c r="A37872">
        <v>2045</v>
      </c>
      <c r="B37872" t="s">
        <v>1065</v>
      </c>
      <c r="C37872" t="s">
        <v>1022</v>
      </c>
      <c r="D37872" t="s">
        <v>981</v>
      </c>
      <c r="E37872" t="s">
        <v>1015</v>
      </c>
      <c r="F37872" s="86">
        <v>8965987.2406764701</v>
      </c>
    </row>
    <row r="37873" spans="1:6">
      <c r="A37873">
        <v>2046</v>
      </c>
      <c r="B37873" t="s">
        <v>1065</v>
      </c>
      <c r="C37873" t="s">
        <v>1022</v>
      </c>
      <c r="D37873" t="s">
        <v>981</v>
      </c>
      <c r="E37873" t="s">
        <v>1015</v>
      </c>
      <c r="F37873" s="86">
        <v>8923699.9460510593</v>
      </c>
    </row>
    <row r="37874" spans="1:6">
      <c r="A37874">
        <v>2047</v>
      </c>
      <c r="B37874" t="s">
        <v>1065</v>
      </c>
      <c r="C37874" t="s">
        <v>1022</v>
      </c>
      <c r="D37874" t="s">
        <v>981</v>
      </c>
      <c r="E37874" t="s">
        <v>1015</v>
      </c>
      <c r="F37874" s="86">
        <v>8883757.4729593191</v>
      </c>
    </row>
    <row r="37875" spans="1:6">
      <c r="A37875">
        <v>2048</v>
      </c>
      <c r="B37875" t="s">
        <v>1065</v>
      </c>
      <c r="C37875" t="s">
        <v>1022</v>
      </c>
      <c r="D37875" t="s">
        <v>981</v>
      </c>
      <c r="E37875" t="s">
        <v>1015</v>
      </c>
      <c r="F37875" s="86">
        <v>8842528.0034507308</v>
      </c>
    </row>
    <row r="37876" spans="1:6">
      <c r="A37876">
        <v>2049</v>
      </c>
      <c r="B37876" t="s">
        <v>1065</v>
      </c>
      <c r="C37876" t="s">
        <v>1022</v>
      </c>
      <c r="D37876" t="s">
        <v>981</v>
      </c>
      <c r="E37876" t="s">
        <v>1015</v>
      </c>
      <c r="F37876" s="86">
        <v>8802738.1497952193</v>
      </c>
    </row>
    <row r="37877" spans="1:6">
      <c r="A37877">
        <v>2050</v>
      </c>
      <c r="B37877" t="s">
        <v>1065</v>
      </c>
      <c r="C37877" t="s">
        <v>1022</v>
      </c>
      <c r="D37877" t="s">
        <v>981</v>
      </c>
      <c r="E37877" t="s">
        <v>1015</v>
      </c>
      <c r="F37877" s="86">
        <v>8764384.7756462693</v>
      </c>
    </row>
    <row r="37878" spans="1:6">
      <c r="A37878">
        <v>2017</v>
      </c>
      <c r="B37878" t="s">
        <v>1066</v>
      </c>
      <c r="C37878" t="s">
        <v>1022</v>
      </c>
      <c r="D37878" t="s">
        <v>981</v>
      </c>
      <c r="E37878" t="s">
        <v>1015</v>
      </c>
      <c r="F37878" s="86">
        <v>15786537.4465058</v>
      </c>
    </row>
    <row r="37879" spans="1:6">
      <c r="A37879">
        <v>2018</v>
      </c>
      <c r="B37879" t="s">
        <v>1066</v>
      </c>
      <c r="C37879" t="s">
        <v>1022</v>
      </c>
      <c r="D37879" t="s">
        <v>981</v>
      </c>
      <c r="E37879" t="s">
        <v>1015</v>
      </c>
      <c r="F37879" s="86">
        <v>16206124.0576947</v>
      </c>
    </row>
    <row r="37880" spans="1:6">
      <c r="A37880">
        <v>2019</v>
      </c>
      <c r="B37880" t="s">
        <v>1066</v>
      </c>
      <c r="C37880" t="s">
        <v>1022</v>
      </c>
      <c r="D37880" t="s">
        <v>981</v>
      </c>
      <c r="E37880" t="s">
        <v>1015</v>
      </c>
      <c r="F37880" s="86">
        <v>16181685.0169133</v>
      </c>
    </row>
    <row r="37881" spans="1:6">
      <c r="A37881">
        <v>2020</v>
      </c>
      <c r="B37881" t="s">
        <v>1066</v>
      </c>
      <c r="C37881" t="s">
        <v>1022</v>
      </c>
      <c r="D37881" t="s">
        <v>981</v>
      </c>
      <c r="E37881" t="s">
        <v>1015</v>
      </c>
      <c r="F37881" s="86">
        <v>16150369.4698983</v>
      </c>
    </row>
    <row r="37882" spans="1:6">
      <c r="A37882">
        <v>2021</v>
      </c>
      <c r="B37882" t="s">
        <v>1066</v>
      </c>
      <c r="C37882" t="s">
        <v>1022</v>
      </c>
      <c r="D37882" t="s">
        <v>981</v>
      </c>
      <c r="E37882" t="s">
        <v>1015</v>
      </c>
      <c r="F37882" s="86">
        <v>16119658.2599186</v>
      </c>
    </row>
    <row r="37883" spans="1:6">
      <c r="A37883">
        <v>2022</v>
      </c>
      <c r="B37883" t="s">
        <v>1066</v>
      </c>
      <c r="C37883" t="s">
        <v>1022</v>
      </c>
      <c r="D37883" t="s">
        <v>981</v>
      </c>
      <c r="E37883" t="s">
        <v>1015</v>
      </c>
      <c r="F37883" s="86">
        <v>16077608.1226507</v>
      </c>
    </row>
    <row r="37884" spans="1:6">
      <c r="A37884">
        <v>2023</v>
      </c>
      <c r="B37884" t="s">
        <v>1066</v>
      </c>
      <c r="C37884" t="s">
        <v>1022</v>
      </c>
      <c r="D37884" t="s">
        <v>981</v>
      </c>
      <c r="E37884" t="s">
        <v>1015</v>
      </c>
      <c r="F37884" s="86">
        <v>16025978.7306886</v>
      </c>
    </row>
    <row r="37885" spans="1:6">
      <c r="A37885">
        <v>2024</v>
      </c>
      <c r="B37885" t="s">
        <v>1066</v>
      </c>
      <c r="C37885" t="s">
        <v>1022</v>
      </c>
      <c r="D37885" t="s">
        <v>981</v>
      </c>
      <c r="E37885" t="s">
        <v>1015</v>
      </c>
      <c r="F37885" s="86">
        <v>15982254.222684599</v>
      </c>
    </row>
    <row r="37886" spans="1:6">
      <c r="A37886">
        <v>2025</v>
      </c>
      <c r="B37886" t="s">
        <v>1066</v>
      </c>
      <c r="C37886" t="s">
        <v>1022</v>
      </c>
      <c r="D37886" t="s">
        <v>981</v>
      </c>
      <c r="E37886" t="s">
        <v>1015</v>
      </c>
      <c r="F37886" s="86">
        <v>15941351.153390201</v>
      </c>
    </row>
    <row r="37887" spans="1:6">
      <c r="A37887">
        <v>2026</v>
      </c>
      <c r="B37887" t="s">
        <v>1066</v>
      </c>
      <c r="C37887" t="s">
        <v>1022</v>
      </c>
      <c r="D37887" t="s">
        <v>981</v>
      </c>
      <c r="E37887" t="s">
        <v>1015</v>
      </c>
      <c r="F37887" s="86">
        <v>15895307.3907439</v>
      </c>
    </row>
    <row r="37888" spans="1:6">
      <c r="A37888">
        <v>2027</v>
      </c>
      <c r="B37888" t="s">
        <v>1066</v>
      </c>
      <c r="C37888" t="s">
        <v>1022</v>
      </c>
      <c r="D37888" t="s">
        <v>981</v>
      </c>
      <c r="E37888" t="s">
        <v>1015</v>
      </c>
      <c r="F37888" s="86">
        <v>15865010.723408701</v>
      </c>
    </row>
    <row r="37889" spans="1:6">
      <c r="A37889">
        <v>2028</v>
      </c>
      <c r="B37889" t="s">
        <v>1066</v>
      </c>
      <c r="C37889" t="s">
        <v>1022</v>
      </c>
      <c r="D37889" t="s">
        <v>981</v>
      </c>
      <c r="E37889" t="s">
        <v>1015</v>
      </c>
      <c r="F37889" s="86">
        <v>15838956.987582101</v>
      </c>
    </row>
    <row r="37890" spans="1:6">
      <c r="A37890">
        <v>2029</v>
      </c>
      <c r="B37890" t="s">
        <v>1066</v>
      </c>
      <c r="C37890" t="s">
        <v>1022</v>
      </c>
      <c r="D37890" t="s">
        <v>981</v>
      </c>
      <c r="E37890" t="s">
        <v>1015</v>
      </c>
      <c r="F37890" s="86">
        <v>15803254.785117799</v>
      </c>
    </row>
    <row r="37891" spans="1:6">
      <c r="A37891">
        <v>2030</v>
      </c>
      <c r="B37891" t="s">
        <v>1066</v>
      </c>
      <c r="C37891" t="s">
        <v>1022</v>
      </c>
      <c r="D37891" t="s">
        <v>981</v>
      </c>
      <c r="E37891" t="s">
        <v>1015</v>
      </c>
      <c r="F37891" s="86">
        <v>15779808.7544147</v>
      </c>
    </row>
    <row r="37892" spans="1:6">
      <c r="A37892">
        <v>2031</v>
      </c>
      <c r="B37892" t="s">
        <v>1066</v>
      </c>
      <c r="C37892" t="s">
        <v>1022</v>
      </c>
      <c r="D37892" t="s">
        <v>981</v>
      </c>
      <c r="E37892" t="s">
        <v>1015</v>
      </c>
      <c r="F37892" s="86">
        <v>15763374.1618101</v>
      </c>
    </row>
    <row r="37893" spans="1:6">
      <c r="A37893">
        <v>2032</v>
      </c>
      <c r="B37893" t="s">
        <v>1066</v>
      </c>
      <c r="C37893" t="s">
        <v>1022</v>
      </c>
      <c r="D37893" t="s">
        <v>981</v>
      </c>
      <c r="E37893" t="s">
        <v>1015</v>
      </c>
      <c r="F37893" s="86">
        <v>15756909.360450801</v>
      </c>
    </row>
    <row r="37894" spans="1:6">
      <c r="A37894">
        <v>2033</v>
      </c>
      <c r="B37894" t="s">
        <v>1066</v>
      </c>
      <c r="C37894" t="s">
        <v>1022</v>
      </c>
      <c r="D37894" t="s">
        <v>981</v>
      </c>
      <c r="E37894" t="s">
        <v>1015</v>
      </c>
      <c r="F37894" s="86">
        <v>15753308.4147484</v>
      </c>
    </row>
    <row r="37895" spans="1:6">
      <c r="A37895">
        <v>2034</v>
      </c>
      <c r="B37895" t="s">
        <v>1066</v>
      </c>
      <c r="C37895" t="s">
        <v>1022</v>
      </c>
      <c r="D37895" t="s">
        <v>981</v>
      </c>
      <c r="E37895" t="s">
        <v>1015</v>
      </c>
      <c r="F37895" s="86">
        <v>15766399.7723148</v>
      </c>
    </row>
    <row r="37896" spans="1:6">
      <c r="A37896">
        <v>2035</v>
      </c>
      <c r="B37896" t="s">
        <v>1066</v>
      </c>
      <c r="C37896" t="s">
        <v>1022</v>
      </c>
      <c r="D37896" t="s">
        <v>981</v>
      </c>
      <c r="E37896" t="s">
        <v>1015</v>
      </c>
      <c r="F37896" s="86">
        <v>15787142.7536218</v>
      </c>
    </row>
    <row r="37897" spans="1:6">
      <c r="A37897">
        <v>2036</v>
      </c>
      <c r="B37897" t="s">
        <v>1066</v>
      </c>
      <c r="C37897" t="s">
        <v>1022</v>
      </c>
      <c r="D37897" t="s">
        <v>981</v>
      </c>
      <c r="E37897" t="s">
        <v>1015</v>
      </c>
      <c r="F37897" s="86">
        <v>15837248.5739337</v>
      </c>
    </row>
    <row r="37898" spans="1:6">
      <c r="A37898">
        <v>2037</v>
      </c>
      <c r="B37898" t="s">
        <v>1066</v>
      </c>
      <c r="C37898" t="s">
        <v>1022</v>
      </c>
      <c r="D37898" t="s">
        <v>981</v>
      </c>
      <c r="E37898" t="s">
        <v>1015</v>
      </c>
      <c r="F37898" s="86">
        <v>15902605.562343299</v>
      </c>
    </row>
    <row r="37899" spans="1:6">
      <c r="A37899">
        <v>2038</v>
      </c>
      <c r="B37899" t="s">
        <v>1066</v>
      </c>
      <c r="C37899" t="s">
        <v>1022</v>
      </c>
      <c r="D37899" t="s">
        <v>981</v>
      </c>
      <c r="E37899" t="s">
        <v>1015</v>
      </c>
      <c r="F37899" s="86">
        <v>15979439.4233301</v>
      </c>
    </row>
    <row r="37900" spans="1:6">
      <c r="A37900">
        <v>2039</v>
      </c>
      <c r="B37900" t="s">
        <v>1066</v>
      </c>
      <c r="C37900" t="s">
        <v>1022</v>
      </c>
      <c r="D37900" t="s">
        <v>981</v>
      </c>
      <c r="E37900" t="s">
        <v>1015</v>
      </c>
      <c r="F37900" s="86">
        <v>16058949.346229</v>
      </c>
    </row>
    <row r="37901" spans="1:6">
      <c r="A37901">
        <v>2040</v>
      </c>
      <c r="B37901" t="s">
        <v>1066</v>
      </c>
      <c r="C37901" t="s">
        <v>1022</v>
      </c>
      <c r="D37901" t="s">
        <v>981</v>
      </c>
      <c r="E37901" t="s">
        <v>1015</v>
      </c>
      <c r="F37901" s="86">
        <v>16133710.5331381</v>
      </c>
    </row>
    <row r="37902" spans="1:6">
      <c r="A37902">
        <v>2041</v>
      </c>
      <c r="B37902" t="s">
        <v>1066</v>
      </c>
      <c r="C37902" t="s">
        <v>1022</v>
      </c>
      <c r="D37902" t="s">
        <v>981</v>
      </c>
      <c r="E37902" t="s">
        <v>1015</v>
      </c>
      <c r="F37902" s="86">
        <v>16248716.228551099</v>
      </c>
    </row>
    <row r="37903" spans="1:6">
      <c r="A37903">
        <v>2042</v>
      </c>
      <c r="B37903" t="s">
        <v>1066</v>
      </c>
      <c r="C37903" t="s">
        <v>1022</v>
      </c>
      <c r="D37903" t="s">
        <v>981</v>
      </c>
      <c r="E37903" t="s">
        <v>1015</v>
      </c>
      <c r="F37903" s="86">
        <v>16354605.6388568</v>
      </c>
    </row>
    <row r="37904" spans="1:6">
      <c r="A37904">
        <v>2043</v>
      </c>
      <c r="B37904" t="s">
        <v>1066</v>
      </c>
      <c r="C37904" t="s">
        <v>1022</v>
      </c>
      <c r="D37904" t="s">
        <v>981</v>
      </c>
      <c r="E37904" t="s">
        <v>1015</v>
      </c>
      <c r="F37904" s="86">
        <v>16448747.864977499</v>
      </c>
    </row>
    <row r="37905" spans="1:6">
      <c r="A37905">
        <v>2044</v>
      </c>
      <c r="B37905" t="s">
        <v>1066</v>
      </c>
      <c r="C37905" t="s">
        <v>1022</v>
      </c>
      <c r="D37905" t="s">
        <v>981</v>
      </c>
      <c r="E37905" t="s">
        <v>1015</v>
      </c>
      <c r="F37905" s="86">
        <v>16532052.2965791</v>
      </c>
    </row>
    <row r="37906" spans="1:6">
      <c r="A37906">
        <v>2045</v>
      </c>
      <c r="B37906" t="s">
        <v>1066</v>
      </c>
      <c r="C37906" t="s">
        <v>1022</v>
      </c>
      <c r="D37906" t="s">
        <v>981</v>
      </c>
      <c r="E37906" t="s">
        <v>1015</v>
      </c>
      <c r="F37906" s="86">
        <v>16608458.544510201</v>
      </c>
    </row>
    <row r="37907" spans="1:6">
      <c r="A37907">
        <v>2046</v>
      </c>
      <c r="B37907" t="s">
        <v>1066</v>
      </c>
      <c r="C37907" t="s">
        <v>1022</v>
      </c>
      <c r="D37907" t="s">
        <v>981</v>
      </c>
      <c r="E37907" t="s">
        <v>1015</v>
      </c>
      <c r="F37907" s="86">
        <v>16673359.950916899</v>
      </c>
    </row>
    <row r="37908" spans="1:6">
      <c r="A37908">
        <v>2047</v>
      </c>
      <c r="B37908" t="s">
        <v>1066</v>
      </c>
      <c r="C37908" t="s">
        <v>1022</v>
      </c>
      <c r="D37908" t="s">
        <v>981</v>
      </c>
      <c r="E37908" t="s">
        <v>1015</v>
      </c>
      <c r="F37908" s="86">
        <v>16746849.8802169</v>
      </c>
    </row>
    <row r="37909" spans="1:6">
      <c r="A37909">
        <v>2048</v>
      </c>
      <c r="B37909" t="s">
        <v>1066</v>
      </c>
      <c r="C37909" t="s">
        <v>1022</v>
      </c>
      <c r="D37909" t="s">
        <v>981</v>
      </c>
      <c r="E37909" t="s">
        <v>1015</v>
      </c>
      <c r="F37909" s="86">
        <v>16821924.563022301</v>
      </c>
    </row>
    <row r="37910" spans="1:6">
      <c r="A37910">
        <v>2049</v>
      </c>
      <c r="B37910" t="s">
        <v>1066</v>
      </c>
      <c r="C37910" t="s">
        <v>1022</v>
      </c>
      <c r="D37910" t="s">
        <v>981</v>
      </c>
      <c r="E37910" t="s">
        <v>1015</v>
      </c>
      <c r="F37910" s="86">
        <v>16898552.6198362</v>
      </c>
    </row>
    <row r="37911" spans="1:6">
      <c r="A37911">
        <v>2050</v>
      </c>
      <c r="B37911" t="s">
        <v>1066</v>
      </c>
      <c r="C37911" t="s">
        <v>1022</v>
      </c>
      <c r="D37911" t="s">
        <v>981</v>
      </c>
      <c r="E37911" t="s">
        <v>1015</v>
      </c>
      <c r="F37911" s="86">
        <v>16977238.270149801</v>
      </c>
    </row>
    <row r="37912" spans="1:6">
      <c r="A37912">
        <v>2017</v>
      </c>
      <c r="B37912" t="s">
        <v>1067</v>
      </c>
      <c r="C37912" t="s">
        <v>1022</v>
      </c>
      <c r="D37912" t="s">
        <v>981</v>
      </c>
      <c r="E37912" t="s">
        <v>1015</v>
      </c>
      <c r="F37912" s="86">
        <v>3538867.5331275002</v>
      </c>
    </row>
    <row r="37913" spans="1:6">
      <c r="A37913">
        <v>2018</v>
      </c>
      <c r="B37913" t="s">
        <v>1067</v>
      </c>
      <c r="C37913" t="s">
        <v>1022</v>
      </c>
      <c r="D37913" t="s">
        <v>981</v>
      </c>
      <c r="E37913" t="s">
        <v>1015</v>
      </c>
      <c r="F37913" s="86">
        <v>3686087.7666562698</v>
      </c>
    </row>
    <row r="37914" spans="1:6">
      <c r="A37914">
        <v>2019</v>
      </c>
      <c r="B37914" t="s">
        <v>1067</v>
      </c>
      <c r="C37914" t="s">
        <v>1022</v>
      </c>
      <c r="D37914" t="s">
        <v>981</v>
      </c>
      <c r="E37914" t="s">
        <v>1015</v>
      </c>
      <c r="F37914" s="86">
        <v>3711926.4211330698</v>
      </c>
    </row>
    <row r="37915" spans="1:6">
      <c r="A37915">
        <v>2020</v>
      </c>
      <c r="B37915" t="s">
        <v>1067</v>
      </c>
      <c r="C37915" t="s">
        <v>1022</v>
      </c>
      <c r="D37915" t="s">
        <v>981</v>
      </c>
      <c r="E37915" t="s">
        <v>1015</v>
      </c>
      <c r="F37915" s="86">
        <v>3734314.78525344</v>
      </c>
    </row>
    <row r="37916" spans="1:6">
      <c r="A37916">
        <v>2021</v>
      </c>
      <c r="B37916" t="s">
        <v>1067</v>
      </c>
      <c r="C37916" t="s">
        <v>1022</v>
      </c>
      <c r="D37916" t="s">
        <v>981</v>
      </c>
      <c r="E37916" t="s">
        <v>1015</v>
      </c>
      <c r="F37916" s="86">
        <v>3754244.2737195501</v>
      </c>
    </row>
    <row r="37917" spans="1:6">
      <c r="A37917">
        <v>2022</v>
      </c>
      <c r="B37917" t="s">
        <v>1067</v>
      </c>
      <c r="C37917" t="s">
        <v>1022</v>
      </c>
      <c r="D37917" t="s">
        <v>981</v>
      </c>
      <c r="E37917" t="s">
        <v>1015</v>
      </c>
      <c r="F37917" s="86">
        <v>3771161.29273827</v>
      </c>
    </row>
    <row r="37918" spans="1:6">
      <c r="A37918">
        <v>2023</v>
      </c>
      <c r="B37918" t="s">
        <v>1067</v>
      </c>
      <c r="C37918" t="s">
        <v>1022</v>
      </c>
      <c r="D37918" t="s">
        <v>981</v>
      </c>
      <c r="E37918" t="s">
        <v>1015</v>
      </c>
      <c r="F37918" s="86">
        <v>3785226.0313659399</v>
      </c>
    </row>
    <row r="37919" spans="1:6">
      <c r="A37919">
        <v>2024</v>
      </c>
      <c r="B37919" t="s">
        <v>1067</v>
      </c>
      <c r="C37919" t="s">
        <v>1022</v>
      </c>
      <c r="D37919" t="s">
        <v>981</v>
      </c>
      <c r="E37919" t="s">
        <v>1015</v>
      </c>
      <c r="F37919" s="86">
        <v>3797015.7347868001</v>
      </c>
    </row>
    <row r="37920" spans="1:6">
      <c r="A37920">
        <v>2025</v>
      </c>
      <c r="B37920" t="s">
        <v>1067</v>
      </c>
      <c r="C37920" t="s">
        <v>1022</v>
      </c>
      <c r="D37920" t="s">
        <v>981</v>
      </c>
      <c r="E37920" t="s">
        <v>1015</v>
      </c>
      <c r="F37920" s="86">
        <v>3809874.0988370599</v>
      </c>
    </row>
    <row r="37921" spans="1:6">
      <c r="A37921">
        <v>2026</v>
      </c>
      <c r="B37921" t="s">
        <v>1067</v>
      </c>
      <c r="C37921" t="s">
        <v>1022</v>
      </c>
      <c r="D37921" t="s">
        <v>981</v>
      </c>
      <c r="E37921" t="s">
        <v>1015</v>
      </c>
      <c r="F37921" s="86">
        <v>3823479.6896582199</v>
      </c>
    </row>
    <row r="37922" spans="1:6">
      <c r="A37922">
        <v>2027</v>
      </c>
      <c r="B37922" t="s">
        <v>1067</v>
      </c>
      <c r="C37922" t="s">
        <v>1022</v>
      </c>
      <c r="D37922" t="s">
        <v>981</v>
      </c>
      <c r="E37922" t="s">
        <v>1015</v>
      </c>
      <c r="F37922" s="86">
        <v>3838162.6969240499</v>
      </c>
    </row>
    <row r="37923" spans="1:6">
      <c r="A37923">
        <v>2028</v>
      </c>
      <c r="B37923" t="s">
        <v>1067</v>
      </c>
      <c r="C37923" t="s">
        <v>1022</v>
      </c>
      <c r="D37923" t="s">
        <v>981</v>
      </c>
      <c r="E37923" t="s">
        <v>1015</v>
      </c>
      <c r="F37923" s="86">
        <v>3853551.7725440999</v>
      </c>
    </row>
    <row r="37924" spans="1:6">
      <c r="A37924">
        <v>2029</v>
      </c>
      <c r="B37924" t="s">
        <v>1067</v>
      </c>
      <c r="C37924" t="s">
        <v>1022</v>
      </c>
      <c r="D37924" t="s">
        <v>981</v>
      </c>
      <c r="E37924" t="s">
        <v>1015</v>
      </c>
      <c r="F37924" s="86">
        <v>3867240.4516778998</v>
      </c>
    </row>
    <row r="37925" spans="1:6">
      <c r="A37925">
        <v>2030</v>
      </c>
      <c r="B37925" t="s">
        <v>1067</v>
      </c>
      <c r="C37925" t="s">
        <v>1022</v>
      </c>
      <c r="D37925" t="s">
        <v>981</v>
      </c>
      <c r="E37925" t="s">
        <v>1015</v>
      </c>
      <c r="F37925" s="86">
        <v>3883480.3163570599</v>
      </c>
    </row>
    <row r="37926" spans="1:6">
      <c r="A37926">
        <v>2031</v>
      </c>
      <c r="B37926" t="s">
        <v>1067</v>
      </c>
      <c r="C37926" t="s">
        <v>1022</v>
      </c>
      <c r="D37926" t="s">
        <v>981</v>
      </c>
      <c r="E37926" t="s">
        <v>1015</v>
      </c>
      <c r="F37926" s="86">
        <v>3900778.24130808</v>
      </c>
    </row>
    <row r="37927" spans="1:6">
      <c r="A37927">
        <v>2032</v>
      </c>
      <c r="B37927" t="s">
        <v>1067</v>
      </c>
      <c r="C37927" t="s">
        <v>1022</v>
      </c>
      <c r="D37927" t="s">
        <v>981</v>
      </c>
      <c r="E37927" t="s">
        <v>1015</v>
      </c>
      <c r="F37927" s="86">
        <v>3919974.37364943</v>
      </c>
    </row>
    <row r="37928" spans="1:6">
      <c r="A37928">
        <v>2033</v>
      </c>
      <c r="B37928" t="s">
        <v>1067</v>
      </c>
      <c r="C37928" t="s">
        <v>1022</v>
      </c>
      <c r="D37928" t="s">
        <v>981</v>
      </c>
      <c r="E37928" t="s">
        <v>1015</v>
      </c>
      <c r="F37928" s="86">
        <v>3940392.2311240099</v>
      </c>
    </row>
    <row r="37929" spans="1:6">
      <c r="A37929">
        <v>2034</v>
      </c>
      <c r="B37929" t="s">
        <v>1067</v>
      </c>
      <c r="C37929" t="s">
        <v>1022</v>
      </c>
      <c r="D37929" t="s">
        <v>981</v>
      </c>
      <c r="E37929" t="s">
        <v>1015</v>
      </c>
      <c r="F37929" s="86">
        <v>3962965.0361907301</v>
      </c>
    </row>
    <row r="37930" spans="1:6">
      <c r="A37930">
        <v>2035</v>
      </c>
      <c r="B37930" t="s">
        <v>1067</v>
      </c>
      <c r="C37930" t="s">
        <v>1022</v>
      </c>
      <c r="D37930" t="s">
        <v>981</v>
      </c>
      <c r="E37930" t="s">
        <v>1015</v>
      </c>
      <c r="F37930" s="86">
        <v>3986964.7475259202</v>
      </c>
    </row>
    <row r="37931" spans="1:6">
      <c r="A37931">
        <v>2036</v>
      </c>
      <c r="B37931" t="s">
        <v>1067</v>
      </c>
      <c r="C37931" t="s">
        <v>1022</v>
      </c>
      <c r="D37931" t="s">
        <v>981</v>
      </c>
      <c r="E37931" t="s">
        <v>1015</v>
      </c>
      <c r="F37931" s="86">
        <v>4016859.6929903398</v>
      </c>
    </row>
    <row r="37932" spans="1:6">
      <c r="A37932">
        <v>2037</v>
      </c>
      <c r="B37932" t="s">
        <v>1067</v>
      </c>
      <c r="C37932" t="s">
        <v>1022</v>
      </c>
      <c r="D37932" t="s">
        <v>981</v>
      </c>
      <c r="E37932" t="s">
        <v>1015</v>
      </c>
      <c r="F37932" s="86">
        <v>4049510.0979658999</v>
      </c>
    </row>
    <row r="37933" spans="1:6">
      <c r="A37933">
        <v>2038</v>
      </c>
      <c r="B37933" t="s">
        <v>1067</v>
      </c>
      <c r="C37933" t="s">
        <v>1022</v>
      </c>
      <c r="D37933" t="s">
        <v>981</v>
      </c>
      <c r="E37933" t="s">
        <v>1015</v>
      </c>
      <c r="F37933" s="86">
        <v>4085827.63130381</v>
      </c>
    </row>
    <row r="37934" spans="1:6">
      <c r="A37934">
        <v>2039</v>
      </c>
      <c r="B37934" t="s">
        <v>1067</v>
      </c>
      <c r="C37934" t="s">
        <v>1022</v>
      </c>
      <c r="D37934" t="s">
        <v>981</v>
      </c>
      <c r="E37934" t="s">
        <v>1015</v>
      </c>
      <c r="F37934" s="86">
        <v>4123152.1053221598</v>
      </c>
    </row>
    <row r="37935" spans="1:6">
      <c r="A37935">
        <v>2040</v>
      </c>
      <c r="B37935" t="s">
        <v>1067</v>
      </c>
      <c r="C37935" t="s">
        <v>1022</v>
      </c>
      <c r="D37935" t="s">
        <v>981</v>
      </c>
      <c r="E37935" t="s">
        <v>1015</v>
      </c>
      <c r="F37935" s="86">
        <v>4161857.7774324901</v>
      </c>
    </row>
    <row r="37936" spans="1:6">
      <c r="A37936">
        <v>2041</v>
      </c>
      <c r="B37936" t="s">
        <v>1067</v>
      </c>
      <c r="C37936" t="s">
        <v>1022</v>
      </c>
      <c r="D37936" t="s">
        <v>981</v>
      </c>
      <c r="E37936" t="s">
        <v>1015</v>
      </c>
      <c r="F37936" s="86">
        <v>4183629.5892882599</v>
      </c>
    </row>
    <row r="37937" spans="1:6">
      <c r="A37937">
        <v>2042</v>
      </c>
      <c r="B37937" t="s">
        <v>1067</v>
      </c>
      <c r="C37937" t="s">
        <v>1022</v>
      </c>
      <c r="D37937" t="s">
        <v>981</v>
      </c>
      <c r="E37937" t="s">
        <v>1015</v>
      </c>
      <c r="F37937" s="86">
        <v>4205196.8503177296</v>
      </c>
    </row>
    <row r="37938" spans="1:6">
      <c r="A37938">
        <v>2043</v>
      </c>
      <c r="B37938" t="s">
        <v>1067</v>
      </c>
      <c r="C37938" t="s">
        <v>1022</v>
      </c>
      <c r="D37938" t="s">
        <v>981</v>
      </c>
      <c r="E37938" t="s">
        <v>1015</v>
      </c>
      <c r="F37938" s="86">
        <v>4223831.6821681298</v>
      </c>
    </row>
    <row r="37939" spans="1:6">
      <c r="A37939">
        <v>2044</v>
      </c>
      <c r="B37939" t="s">
        <v>1067</v>
      </c>
      <c r="C37939" t="s">
        <v>1022</v>
      </c>
      <c r="D37939" t="s">
        <v>981</v>
      </c>
      <c r="E37939" t="s">
        <v>1015</v>
      </c>
      <c r="F37939" s="86">
        <v>4241238.7827211795</v>
      </c>
    </row>
    <row r="37940" spans="1:6">
      <c r="A37940">
        <v>2045</v>
      </c>
      <c r="B37940" t="s">
        <v>1067</v>
      </c>
      <c r="C37940" t="s">
        <v>1022</v>
      </c>
      <c r="D37940" t="s">
        <v>981</v>
      </c>
      <c r="E37940" t="s">
        <v>1015</v>
      </c>
      <c r="F37940" s="86">
        <v>4256251.1661610696</v>
      </c>
    </row>
    <row r="37941" spans="1:6">
      <c r="A37941">
        <v>2046</v>
      </c>
      <c r="B37941" t="s">
        <v>1067</v>
      </c>
      <c r="C37941" t="s">
        <v>1022</v>
      </c>
      <c r="D37941" t="s">
        <v>981</v>
      </c>
      <c r="E37941" t="s">
        <v>1015</v>
      </c>
      <c r="F37941" s="86">
        <v>4271726.1662503099</v>
      </c>
    </row>
    <row r="37942" spans="1:6">
      <c r="A37942">
        <v>2047</v>
      </c>
      <c r="B37942" t="s">
        <v>1067</v>
      </c>
      <c r="C37942" t="s">
        <v>1022</v>
      </c>
      <c r="D37942" t="s">
        <v>981</v>
      </c>
      <c r="E37942" t="s">
        <v>1015</v>
      </c>
      <c r="F37942" s="86">
        <v>4286579.0234393599</v>
      </c>
    </row>
    <row r="37943" spans="1:6">
      <c r="A37943">
        <v>2048</v>
      </c>
      <c r="B37943" t="s">
        <v>1067</v>
      </c>
      <c r="C37943" t="s">
        <v>1022</v>
      </c>
      <c r="D37943" t="s">
        <v>981</v>
      </c>
      <c r="E37943" t="s">
        <v>1015</v>
      </c>
      <c r="F37943" s="86">
        <v>4303090.2134789499</v>
      </c>
    </row>
    <row r="37944" spans="1:6">
      <c r="A37944">
        <v>2049</v>
      </c>
      <c r="B37944" t="s">
        <v>1067</v>
      </c>
      <c r="C37944" t="s">
        <v>1022</v>
      </c>
      <c r="D37944" t="s">
        <v>981</v>
      </c>
      <c r="E37944" t="s">
        <v>1015</v>
      </c>
      <c r="F37944" s="86">
        <v>4319325.0768886805</v>
      </c>
    </row>
    <row r="37945" spans="1:6">
      <c r="A37945">
        <v>2050</v>
      </c>
      <c r="B37945" t="s">
        <v>1067</v>
      </c>
      <c r="C37945" t="s">
        <v>1022</v>
      </c>
      <c r="D37945" t="s">
        <v>981</v>
      </c>
      <c r="E37945" t="s">
        <v>1015</v>
      </c>
      <c r="F37945" s="86">
        <v>4337145.4125590697</v>
      </c>
    </row>
    <row r="37946" spans="1:6">
      <c r="A37946">
        <v>2017</v>
      </c>
      <c r="B37946" t="s">
        <v>1068</v>
      </c>
      <c r="C37946" t="s">
        <v>1022</v>
      </c>
      <c r="D37946" t="s">
        <v>981</v>
      </c>
      <c r="E37946" t="s">
        <v>1015</v>
      </c>
      <c r="F37946" s="86">
        <v>2258129.7940046499</v>
      </c>
    </row>
    <row r="37947" spans="1:6">
      <c r="A37947">
        <v>2018</v>
      </c>
      <c r="B37947" t="s">
        <v>1068</v>
      </c>
      <c r="C37947" t="s">
        <v>1022</v>
      </c>
      <c r="D37947" t="s">
        <v>981</v>
      </c>
      <c r="E37947" t="s">
        <v>1015</v>
      </c>
      <c r="F37947" s="86">
        <v>2209485.8361897301</v>
      </c>
    </row>
    <row r="37948" spans="1:6">
      <c r="A37948">
        <v>2019</v>
      </c>
      <c r="B37948" t="s">
        <v>1068</v>
      </c>
      <c r="C37948" t="s">
        <v>1022</v>
      </c>
      <c r="D37948" t="s">
        <v>981</v>
      </c>
      <c r="E37948" t="s">
        <v>1015</v>
      </c>
      <c r="F37948" s="86">
        <v>2219645.2878072201</v>
      </c>
    </row>
    <row r="37949" spans="1:6">
      <c r="A37949">
        <v>2020</v>
      </c>
      <c r="B37949" t="s">
        <v>1068</v>
      </c>
      <c r="C37949" t="s">
        <v>1022</v>
      </c>
      <c r="D37949" t="s">
        <v>981</v>
      </c>
      <c r="E37949" t="s">
        <v>1015</v>
      </c>
      <c r="F37949" s="86">
        <v>2228578.9902186599</v>
      </c>
    </row>
    <row r="37950" spans="1:6">
      <c r="A37950">
        <v>2021</v>
      </c>
      <c r="B37950" t="s">
        <v>1068</v>
      </c>
      <c r="C37950" t="s">
        <v>1022</v>
      </c>
      <c r="D37950" t="s">
        <v>981</v>
      </c>
      <c r="E37950" t="s">
        <v>1015</v>
      </c>
      <c r="F37950" s="86">
        <v>2236000.7092325701</v>
      </c>
    </row>
    <row r="37951" spans="1:6">
      <c r="A37951">
        <v>2022</v>
      </c>
      <c r="B37951" t="s">
        <v>1068</v>
      </c>
      <c r="C37951" t="s">
        <v>1022</v>
      </c>
      <c r="D37951" t="s">
        <v>981</v>
      </c>
      <c r="E37951" t="s">
        <v>1015</v>
      </c>
      <c r="F37951" s="86">
        <v>2240785.9385292302</v>
      </c>
    </row>
    <row r="37952" spans="1:6">
      <c r="A37952">
        <v>2023</v>
      </c>
      <c r="B37952" t="s">
        <v>1068</v>
      </c>
      <c r="C37952" t="s">
        <v>1022</v>
      </c>
      <c r="D37952" t="s">
        <v>981</v>
      </c>
      <c r="E37952" t="s">
        <v>1015</v>
      </c>
      <c r="F37952" s="86">
        <v>2244806.3303723801</v>
      </c>
    </row>
    <row r="37953" spans="1:6">
      <c r="A37953">
        <v>2024</v>
      </c>
      <c r="B37953" t="s">
        <v>1068</v>
      </c>
      <c r="C37953" t="s">
        <v>1022</v>
      </c>
      <c r="D37953" t="s">
        <v>981</v>
      </c>
      <c r="E37953" t="s">
        <v>1015</v>
      </c>
      <c r="F37953" s="86">
        <v>2247236.9305694001</v>
      </c>
    </row>
    <row r="37954" spans="1:6">
      <c r="A37954">
        <v>2025</v>
      </c>
      <c r="B37954" t="s">
        <v>1068</v>
      </c>
      <c r="C37954" t="s">
        <v>1022</v>
      </c>
      <c r="D37954" t="s">
        <v>981</v>
      </c>
      <c r="E37954" t="s">
        <v>1015</v>
      </c>
      <c r="F37954" s="86">
        <v>2249766.0638021999</v>
      </c>
    </row>
    <row r="37955" spans="1:6">
      <c r="A37955">
        <v>2026</v>
      </c>
      <c r="B37955" t="s">
        <v>1068</v>
      </c>
      <c r="C37955" t="s">
        <v>1022</v>
      </c>
      <c r="D37955" t="s">
        <v>981</v>
      </c>
      <c r="E37955" t="s">
        <v>1015</v>
      </c>
      <c r="F37955" s="86">
        <v>2253074.3079836499</v>
      </c>
    </row>
    <row r="37956" spans="1:6">
      <c r="A37956">
        <v>2027</v>
      </c>
      <c r="B37956" t="s">
        <v>1068</v>
      </c>
      <c r="C37956" t="s">
        <v>1022</v>
      </c>
      <c r="D37956" t="s">
        <v>981</v>
      </c>
      <c r="E37956" t="s">
        <v>1015</v>
      </c>
      <c r="F37956" s="86">
        <v>2258652.6808272302</v>
      </c>
    </row>
    <row r="37957" spans="1:6">
      <c r="A37957">
        <v>2028</v>
      </c>
      <c r="B37957" t="s">
        <v>1068</v>
      </c>
      <c r="C37957" t="s">
        <v>1022</v>
      </c>
      <c r="D37957" t="s">
        <v>981</v>
      </c>
      <c r="E37957" t="s">
        <v>1015</v>
      </c>
      <c r="F37957" s="86">
        <v>2265434.9044695301</v>
      </c>
    </row>
    <row r="37958" spans="1:6">
      <c r="A37958">
        <v>2029</v>
      </c>
      <c r="B37958" t="s">
        <v>1068</v>
      </c>
      <c r="C37958" t="s">
        <v>1022</v>
      </c>
      <c r="D37958" t="s">
        <v>981</v>
      </c>
      <c r="E37958" t="s">
        <v>1015</v>
      </c>
      <c r="F37958" s="86">
        <v>2274778.8290115301</v>
      </c>
    </row>
    <row r="37959" spans="1:6">
      <c r="A37959">
        <v>2030</v>
      </c>
      <c r="B37959" t="s">
        <v>1068</v>
      </c>
      <c r="C37959" t="s">
        <v>1022</v>
      </c>
      <c r="D37959" t="s">
        <v>981</v>
      </c>
      <c r="E37959" t="s">
        <v>1015</v>
      </c>
      <c r="F37959" s="86">
        <v>2286476.6628544098</v>
      </c>
    </row>
    <row r="37960" spans="1:6">
      <c r="A37960">
        <v>2031</v>
      </c>
      <c r="B37960" t="s">
        <v>1068</v>
      </c>
      <c r="C37960" t="s">
        <v>1022</v>
      </c>
      <c r="D37960" t="s">
        <v>981</v>
      </c>
      <c r="E37960" t="s">
        <v>1015</v>
      </c>
      <c r="F37960" s="86">
        <v>2302635.68899424</v>
      </c>
    </row>
    <row r="37961" spans="1:6">
      <c r="A37961">
        <v>2032</v>
      </c>
      <c r="B37961" t="s">
        <v>1068</v>
      </c>
      <c r="C37961" t="s">
        <v>1022</v>
      </c>
      <c r="D37961" t="s">
        <v>981</v>
      </c>
      <c r="E37961" t="s">
        <v>1015</v>
      </c>
      <c r="F37961" s="86">
        <v>2321610.7628915301</v>
      </c>
    </row>
    <row r="37962" spans="1:6">
      <c r="A37962">
        <v>2033</v>
      </c>
      <c r="B37962" t="s">
        <v>1068</v>
      </c>
      <c r="C37962" t="s">
        <v>1022</v>
      </c>
      <c r="D37962" t="s">
        <v>981</v>
      </c>
      <c r="E37962" t="s">
        <v>1015</v>
      </c>
      <c r="F37962" s="86">
        <v>2343978.8626917698</v>
      </c>
    </row>
    <row r="37963" spans="1:6">
      <c r="A37963">
        <v>2034</v>
      </c>
      <c r="B37963" t="s">
        <v>1068</v>
      </c>
      <c r="C37963" t="s">
        <v>1022</v>
      </c>
      <c r="D37963" t="s">
        <v>981</v>
      </c>
      <c r="E37963" t="s">
        <v>1015</v>
      </c>
      <c r="F37963" s="86">
        <v>2368813.1168949399</v>
      </c>
    </row>
    <row r="37964" spans="1:6">
      <c r="A37964">
        <v>2035</v>
      </c>
      <c r="B37964" t="s">
        <v>1068</v>
      </c>
      <c r="C37964" t="s">
        <v>1022</v>
      </c>
      <c r="D37964" t="s">
        <v>981</v>
      </c>
      <c r="E37964" t="s">
        <v>1015</v>
      </c>
      <c r="F37964" s="86">
        <v>2397228.9256906202</v>
      </c>
    </row>
    <row r="37965" spans="1:6">
      <c r="A37965">
        <v>2036</v>
      </c>
      <c r="B37965" t="s">
        <v>1068</v>
      </c>
      <c r="C37965" t="s">
        <v>1022</v>
      </c>
      <c r="D37965" t="s">
        <v>981</v>
      </c>
      <c r="E37965" t="s">
        <v>1015</v>
      </c>
      <c r="F37965" s="86">
        <v>2427696.2680052398</v>
      </c>
    </row>
    <row r="37966" spans="1:6">
      <c r="A37966">
        <v>2037</v>
      </c>
      <c r="B37966" t="s">
        <v>1068</v>
      </c>
      <c r="C37966" t="s">
        <v>1022</v>
      </c>
      <c r="D37966" t="s">
        <v>981</v>
      </c>
      <c r="E37966" t="s">
        <v>1015</v>
      </c>
      <c r="F37966" s="86">
        <v>2460663.2033502301</v>
      </c>
    </row>
    <row r="37967" spans="1:6">
      <c r="A37967">
        <v>2038</v>
      </c>
      <c r="B37967" t="s">
        <v>1068</v>
      </c>
      <c r="C37967" t="s">
        <v>1022</v>
      </c>
      <c r="D37967" t="s">
        <v>981</v>
      </c>
      <c r="E37967" t="s">
        <v>1015</v>
      </c>
      <c r="F37967" s="86">
        <v>2496341.7305431901</v>
      </c>
    </row>
    <row r="37968" spans="1:6">
      <c r="A37968">
        <v>2039</v>
      </c>
      <c r="B37968" t="s">
        <v>1068</v>
      </c>
      <c r="C37968" t="s">
        <v>1022</v>
      </c>
      <c r="D37968" t="s">
        <v>981</v>
      </c>
      <c r="E37968" t="s">
        <v>1015</v>
      </c>
      <c r="F37968" s="86">
        <v>2533603.1253703302</v>
      </c>
    </row>
    <row r="37969" spans="1:6">
      <c r="A37969">
        <v>2040</v>
      </c>
      <c r="B37969" t="s">
        <v>1068</v>
      </c>
      <c r="C37969" t="s">
        <v>1022</v>
      </c>
      <c r="D37969" t="s">
        <v>981</v>
      </c>
      <c r="E37969" t="s">
        <v>1015</v>
      </c>
      <c r="F37969" s="86">
        <v>2573599.4233180601</v>
      </c>
    </row>
    <row r="37970" spans="1:6">
      <c r="A37970">
        <v>2041</v>
      </c>
      <c r="B37970" t="s">
        <v>1068</v>
      </c>
      <c r="C37970" t="s">
        <v>1022</v>
      </c>
      <c r="D37970" t="s">
        <v>981</v>
      </c>
      <c r="E37970" t="s">
        <v>1015</v>
      </c>
      <c r="F37970" s="86">
        <v>2587269.89429601</v>
      </c>
    </row>
    <row r="37971" spans="1:6">
      <c r="A37971">
        <v>2042</v>
      </c>
      <c r="B37971" t="s">
        <v>1068</v>
      </c>
      <c r="C37971" t="s">
        <v>1022</v>
      </c>
      <c r="D37971" t="s">
        <v>981</v>
      </c>
      <c r="E37971" t="s">
        <v>1015</v>
      </c>
      <c r="F37971" s="86">
        <v>2601602.4645675798</v>
      </c>
    </row>
    <row r="37972" spans="1:6">
      <c r="A37972">
        <v>2043</v>
      </c>
      <c r="B37972" t="s">
        <v>1068</v>
      </c>
      <c r="C37972" t="s">
        <v>1022</v>
      </c>
      <c r="D37972" t="s">
        <v>981</v>
      </c>
      <c r="E37972" t="s">
        <v>1015</v>
      </c>
      <c r="F37972" s="86">
        <v>2617096.60233542</v>
      </c>
    </row>
    <row r="37973" spans="1:6">
      <c r="A37973">
        <v>2044</v>
      </c>
      <c r="B37973" t="s">
        <v>1068</v>
      </c>
      <c r="C37973" t="s">
        <v>1022</v>
      </c>
      <c r="D37973" t="s">
        <v>981</v>
      </c>
      <c r="E37973" t="s">
        <v>1015</v>
      </c>
      <c r="F37973" s="86">
        <v>2633020.64462766</v>
      </c>
    </row>
    <row r="37974" spans="1:6">
      <c r="A37974">
        <v>2045</v>
      </c>
      <c r="B37974" t="s">
        <v>1068</v>
      </c>
      <c r="C37974" t="s">
        <v>1022</v>
      </c>
      <c r="D37974" t="s">
        <v>981</v>
      </c>
      <c r="E37974" t="s">
        <v>1015</v>
      </c>
      <c r="F37974" s="86">
        <v>2649215.9664060199</v>
      </c>
    </row>
    <row r="37975" spans="1:6">
      <c r="A37975">
        <v>2046</v>
      </c>
      <c r="B37975" t="s">
        <v>1068</v>
      </c>
      <c r="C37975" t="s">
        <v>1022</v>
      </c>
      <c r="D37975" t="s">
        <v>981</v>
      </c>
      <c r="E37975" t="s">
        <v>1015</v>
      </c>
      <c r="F37975" s="86">
        <v>2665627.3380773501</v>
      </c>
    </row>
    <row r="37976" spans="1:6">
      <c r="A37976">
        <v>2047</v>
      </c>
      <c r="B37976" t="s">
        <v>1068</v>
      </c>
      <c r="C37976" t="s">
        <v>1022</v>
      </c>
      <c r="D37976" t="s">
        <v>981</v>
      </c>
      <c r="E37976" t="s">
        <v>1015</v>
      </c>
      <c r="F37976" s="86">
        <v>2682163.4578971099</v>
      </c>
    </row>
    <row r="37977" spans="1:6">
      <c r="A37977">
        <v>2048</v>
      </c>
      <c r="B37977" t="s">
        <v>1068</v>
      </c>
      <c r="C37977" t="s">
        <v>1022</v>
      </c>
      <c r="D37977" t="s">
        <v>981</v>
      </c>
      <c r="E37977" t="s">
        <v>1015</v>
      </c>
      <c r="F37977" s="86">
        <v>2698136.2147268602</v>
      </c>
    </row>
    <row r="37978" spans="1:6">
      <c r="A37978">
        <v>2049</v>
      </c>
      <c r="B37978" t="s">
        <v>1068</v>
      </c>
      <c r="C37978" t="s">
        <v>1022</v>
      </c>
      <c r="D37978" t="s">
        <v>981</v>
      </c>
      <c r="E37978" t="s">
        <v>1015</v>
      </c>
      <c r="F37978" s="86">
        <v>2714121.78941502</v>
      </c>
    </row>
    <row r="37979" spans="1:6">
      <c r="A37979">
        <v>2050</v>
      </c>
      <c r="B37979" t="s">
        <v>1068</v>
      </c>
      <c r="C37979" t="s">
        <v>1022</v>
      </c>
      <c r="D37979" t="s">
        <v>981</v>
      </c>
      <c r="E37979" t="s">
        <v>1015</v>
      </c>
      <c r="F37979" s="86">
        <v>2729292.7968472801</v>
      </c>
    </row>
    <row r="37980" spans="1:6">
      <c r="A37980">
        <v>2017</v>
      </c>
      <c r="B37980" t="s">
        <v>1069</v>
      </c>
      <c r="C37980" t="s">
        <v>1022</v>
      </c>
      <c r="D37980" t="s">
        <v>981</v>
      </c>
      <c r="E37980" t="s">
        <v>1015</v>
      </c>
      <c r="F37980" s="86">
        <v>13331601.412215</v>
      </c>
    </row>
    <row r="37981" spans="1:6">
      <c r="A37981">
        <v>2018</v>
      </c>
      <c r="B37981" t="s">
        <v>1069</v>
      </c>
      <c r="C37981" t="s">
        <v>1022</v>
      </c>
      <c r="D37981" t="s">
        <v>981</v>
      </c>
      <c r="E37981" t="s">
        <v>1015</v>
      </c>
      <c r="F37981" s="86">
        <v>13268162.1600428</v>
      </c>
    </row>
    <row r="37982" spans="1:6">
      <c r="A37982">
        <v>2019</v>
      </c>
      <c r="B37982" t="s">
        <v>1069</v>
      </c>
      <c r="C37982" t="s">
        <v>1022</v>
      </c>
      <c r="D37982" t="s">
        <v>981</v>
      </c>
      <c r="E37982" t="s">
        <v>1015</v>
      </c>
      <c r="F37982" s="86">
        <v>13244800.4521522</v>
      </c>
    </row>
    <row r="37983" spans="1:6">
      <c r="A37983">
        <v>2020</v>
      </c>
      <c r="B37983" t="s">
        <v>1069</v>
      </c>
      <c r="C37983" t="s">
        <v>1022</v>
      </c>
      <c r="D37983" t="s">
        <v>981</v>
      </c>
      <c r="E37983" t="s">
        <v>1015</v>
      </c>
      <c r="F37983" s="86">
        <v>13218870.860162901</v>
      </c>
    </row>
    <row r="37984" spans="1:6">
      <c r="A37984">
        <v>2021</v>
      </c>
      <c r="B37984" t="s">
        <v>1069</v>
      </c>
      <c r="C37984" t="s">
        <v>1022</v>
      </c>
      <c r="D37984" t="s">
        <v>981</v>
      </c>
      <c r="E37984" t="s">
        <v>1015</v>
      </c>
      <c r="F37984" s="86">
        <v>13185773.489657501</v>
      </c>
    </row>
    <row r="37985" spans="1:6">
      <c r="A37985">
        <v>2022</v>
      </c>
      <c r="B37985" t="s">
        <v>1069</v>
      </c>
      <c r="C37985" t="s">
        <v>1022</v>
      </c>
      <c r="D37985" t="s">
        <v>981</v>
      </c>
      <c r="E37985" t="s">
        <v>1015</v>
      </c>
      <c r="F37985" s="86">
        <v>13138763.2577645</v>
      </c>
    </row>
    <row r="37986" spans="1:6">
      <c r="A37986">
        <v>2023</v>
      </c>
      <c r="B37986" t="s">
        <v>1069</v>
      </c>
      <c r="C37986" t="s">
        <v>1022</v>
      </c>
      <c r="D37986" t="s">
        <v>981</v>
      </c>
      <c r="E37986" t="s">
        <v>1015</v>
      </c>
      <c r="F37986" s="86">
        <v>13086253.1331349</v>
      </c>
    </row>
    <row r="37987" spans="1:6">
      <c r="A37987">
        <v>2024</v>
      </c>
      <c r="B37987" t="s">
        <v>1069</v>
      </c>
      <c r="C37987" t="s">
        <v>1022</v>
      </c>
      <c r="D37987" t="s">
        <v>981</v>
      </c>
      <c r="E37987" t="s">
        <v>1015</v>
      </c>
      <c r="F37987" s="86">
        <v>13029747.058898</v>
      </c>
    </row>
    <row r="37988" spans="1:6">
      <c r="A37988">
        <v>2025</v>
      </c>
      <c r="B37988" t="s">
        <v>1069</v>
      </c>
      <c r="C37988" t="s">
        <v>1022</v>
      </c>
      <c r="D37988" t="s">
        <v>981</v>
      </c>
      <c r="E37988" t="s">
        <v>1015</v>
      </c>
      <c r="F37988" s="86">
        <v>12967523.445770999</v>
      </c>
    </row>
    <row r="37989" spans="1:6">
      <c r="A37989">
        <v>2026</v>
      </c>
      <c r="B37989" t="s">
        <v>1069</v>
      </c>
      <c r="C37989" t="s">
        <v>1022</v>
      </c>
      <c r="D37989" t="s">
        <v>981</v>
      </c>
      <c r="E37989" t="s">
        <v>1015</v>
      </c>
      <c r="F37989" s="86">
        <v>12909873.579611201</v>
      </c>
    </row>
    <row r="37990" spans="1:6">
      <c r="A37990">
        <v>2027</v>
      </c>
      <c r="B37990" t="s">
        <v>1069</v>
      </c>
      <c r="C37990" t="s">
        <v>1022</v>
      </c>
      <c r="D37990" t="s">
        <v>981</v>
      </c>
      <c r="E37990" t="s">
        <v>1015</v>
      </c>
      <c r="F37990" s="86">
        <v>12858147.135473</v>
      </c>
    </row>
    <row r="37991" spans="1:6">
      <c r="A37991">
        <v>2028</v>
      </c>
      <c r="B37991" t="s">
        <v>1069</v>
      </c>
      <c r="C37991" t="s">
        <v>1022</v>
      </c>
      <c r="D37991" t="s">
        <v>981</v>
      </c>
      <c r="E37991" t="s">
        <v>1015</v>
      </c>
      <c r="F37991" s="86">
        <v>12798876.4577222</v>
      </c>
    </row>
    <row r="37992" spans="1:6">
      <c r="A37992">
        <v>2029</v>
      </c>
      <c r="B37992" t="s">
        <v>1069</v>
      </c>
      <c r="C37992" t="s">
        <v>1022</v>
      </c>
      <c r="D37992" t="s">
        <v>981</v>
      </c>
      <c r="E37992" t="s">
        <v>1015</v>
      </c>
      <c r="F37992" s="86">
        <v>12746264.852043601</v>
      </c>
    </row>
    <row r="37993" spans="1:6">
      <c r="A37993">
        <v>2030</v>
      </c>
      <c r="B37993" t="s">
        <v>1069</v>
      </c>
      <c r="C37993" t="s">
        <v>1022</v>
      </c>
      <c r="D37993" t="s">
        <v>981</v>
      </c>
      <c r="E37993" t="s">
        <v>1015</v>
      </c>
      <c r="F37993" s="86">
        <v>12686950.195968799</v>
      </c>
    </row>
    <row r="37994" spans="1:6">
      <c r="A37994">
        <v>2031</v>
      </c>
      <c r="B37994" t="s">
        <v>1069</v>
      </c>
      <c r="C37994" t="s">
        <v>1022</v>
      </c>
      <c r="D37994" t="s">
        <v>981</v>
      </c>
      <c r="E37994" t="s">
        <v>1015</v>
      </c>
      <c r="F37994" s="86">
        <v>12632765.231353801</v>
      </c>
    </row>
    <row r="37995" spans="1:6">
      <c r="A37995">
        <v>2032</v>
      </c>
      <c r="B37995" t="s">
        <v>1069</v>
      </c>
      <c r="C37995" t="s">
        <v>1022</v>
      </c>
      <c r="D37995" t="s">
        <v>981</v>
      </c>
      <c r="E37995" t="s">
        <v>1015</v>
      </c>
      <c r="F37995" s="86">
        <v>12588090.4264761</v>
      </c>
    </row>
    <row r="37996" spans="1:6">
      <c r="A37996">
        <v>2033</v>
      </c>
      <c r="B37996" t="s">
        <v>1069</v>
      </c>
      <c r="C37996" t="s">
        <v>1022</v>
      </c>
      <c r="D37996" t="s">
        <v>981</v>
      </c>
      <c r="E37996" t="s">
        <v>1015</v>
      </c>
      <c r="F37996" s="86">
        <v>12544804.5562969</v>
      </c>
    </row>
    <row r="37997" spans="1:6">
      <c r="A37997">
        <v>2034</v>
      </c>
      <c r="B37997" t="s">
        <v>1069</v>
      </c>
      <c r="C37997" t="s">
        <v>1022</v>
      </c>
      <c r="D37997" t="s">
        <v>981</v>
      </c>
      <c r="E37997" t="s">
        <v>1015</v>
      </c>
      <c r="F37997" s="86">
        <v>12515771.4910779</v>
      </c>
    </row>
    <row r="37998" spans="1:6">
      <c r="A37998">
        <v>2035</v>
      </c>
      <c r="B37998" t="s">
        <v>1069</v>
      </c>
      <c r="C37998" t="s">
        <v>1022</v>
      </c>
      <c r="D37998" t="s">
        <v>981</v>
      </c>
      <c r="E37998" t="s">
        <v>1015</v>
      </c>
      <c r="F37998" s="86">
        <v>12494022.6700917</v>
      </c>
    </row>
    <row r="37999" spans="1:6">
      <c r="A37999">
        <v>2036</v>
      </c>
      <c r="B37999" t="s">
        <v>1069</v>
      </c>
      <c r="C37999" t="s">
        <v>1022</v>
      </c>
      <c r="D37999" t="s">
        <v>981</v>
      </c>
      <c r="E37999" t="s">
        <v>1015</v>
      </c>
      <c r="F37999" s="86">
        <v>12498289.308157301</v>
      </c>
    </row>
    <row r="38000" spans="1:6">
      <c r="A38000">
        <v>2037</v>
      </c>
      <c r="B38000" t="s">
        <v>1069</v>
      </c>
      <c r="C38000" t="s">
        <v>1022</v>
      </c>
      <c r="D38000" t="s">
        <v>981</v>
      </c>
      <c r="E38000" t="s">
        <v>1015</v>
      </c>
      <c r="F38000" s="86">
        <v>12520514.0132109</v>
      </c>
    </row>
    <row r="38001" spans="1:6">
      <c r="A38001">
        <v>2038</v>
      </c>
      <c r="B38001" t="s">
        <v>1069</v>
      </c>
      <c r="C38001" t="s">
        <v>1022</v>
      </c>
      <c r="D38001" t="s">
        <v>981</v>
      </c>
      <c r="E38001" t="s">
        <v>1015</v>
      </c>
      <c r="F38001" s="86">
        <v>12552956.5023537</v>
      </c>
    </row>
    <row r="38002" spans="1:6">
      <c r="A38002">
        <v>2039</v>
      </c>
      <c r="B38002" t="s">
        <v>1069</v>
      </c>
      <c r="C38002" t="s">
        <v>1022</v>
      </c>
      <c r="D38002" t="s">
        <v>981</v>
      </c>
      <c r="E38002" t="s">
        <v>1015</v>
      </c>
      <c r="F38002" s="86">
        <v>12596387.072818501</v>
      </c>
    </row>
    <row r="38003" spans="1:6">
      <c r="A38003">
        <v>2040</v>
      </c>
      <c r="B38003" t="s">
        <v>1069</v>
      </c>
      <c r="C38003" t="s">
        <v>1022</v>
      </c>
      <c r="D38003" t="s">
        <v>981</v>
      </c>
      <c r="E38003" t="s">
        <v>1015</v>
      </c>
      <c r="F38003" s="86">
        <v>12648228.240089601</v>
      </c>
    </row>
    <row r="38004" spans="1:6">
      <c r="A38004">
        <v>2041</v>
      </c>
      <c r="B38004" t="s">
        <v>1069</v>
      </c>
      <c r="C38004" t="s">
        <v>1022</v>
      </c>
      <c r="D38004" t="s">
        <v>981</v>
      </c>
      <c r="E38004" t="s">
        <v>1015</v>
      </c>
      <c r="F38004" s="86">
        <v>12682429.014803501</v>
      </c>
    </row>
    <row r="38005" spans="1:6">
      <c r="A38005">
        <v>2042</v>
      </c>
      <c r="B38005" t="s">
        <v>1069</v>
      </c>
      <c r="C38005" t="s">
        <v>1022</v>
      </c>
      <c r="D38005" t="s">
        <v>981</v>
      </c>
      <c r="E38005" t="s">
        <v>1015</v>
      </c>
      <c r="F38005" s="86">
        <v>12711251.298555</v>
      </c>
    </row>
    <row r="38006" spans="1:6">
      <c r="A38006">
        <v>2043</v>
      </c>
      <c r="B38006" t="s">
        <v>1069</v>
      </c>
      <c r="C38006" t="s">
        <v>1022</v>
      </c>
      <c r="D38006" t="s">
        <v>981</v>
      </c>
      <c r="E38006" t="s">
        <v>1015</v>
      </c>
      <c r="F38006" s="86">
        <v>12740076.032878401</v>
      </c>
    </row>
    <row r="38007" spans="1:6">
      <c r="A38007">
        <v>2044</v>
      </c>
      <c r="B38007" t="s">
        <v>1069</v>
      </c>
      <c r="C38007" t="s">
        <v>1022</v>
      </c>
      <c r="D38007" t="s">
        <v>981</v>
      </c>
      <c r="E38007" t="s">
        <v>1015</v>
      </c>
      <c r="F38007" s="86">
        <v>12760152.6005791</v>
      </c>
    </row>
    <row r="38008" spans="1:6">
      <c r="A38008">
        <v>2045</v>
      </c>
      <c r="B38008" t="s">
        <v>1069</v>
      </c>
      <c r="C38008" t="s">
        <v>1022</v>
      </c>
      <c r="D38008" t="s">
        <v>981</v>
      </c>
      <c r="E38008" t="s">
        <v>1015</v>
      </c>
      <c r="F38008" s="86">
        <v>12776629.960299499</v>
      </c>
    </row>
    <row r="38009" spans="1:6">
      <c r="A38009">
        <v>2046</v>
      </c>
      <c r="B38009" t="s">
        <v>1069</v>
      </c>
      <c r="C38009" t="s">
        <v>1022</v>
      </c>
      <c r="D38009" t="s">
        <v>981</v>
      </c>
      <c r="E38009" t="s">
        <v>1015</v>
      </c>
      <c r="F38009" s="86">
        <v>12781249.3642786</v>
      </c>
    </row>
    <row r="38010" spans="1:6">
      <c r="A38010">
        <v>2047</v>
      </c>
      <c r="B38010" t="s">
        <v>1069</v>
      </c>
      <c r="C38010" t="s">
        <v>1022</v>
      </c>
      <c r="D38010" t="s">
        <v>981</v>
      </c>
      <c r="E38010" t="s">
        <v>1015</v>
      </c>
      <c r="F38010" s="86">
        <v>12783002.507909199</v>
      </c>
    </row>
    <row r="38011" spans="1:6">
      <c r="A38011">
        <v>2048</v>
      </c>
      <c r="B38011" t="s">
        <v>1069</v>
      </c>
      <c r="C38011" t="s">
        <v>1022</v>
      </c>
      <c r="D38011" t="s">
        <v>981</v>
      </c>
      <c r="E38011" t="s">
        <v>1015</v>
      </c>
      <c r="F38011" s="86">
        <v>12784783.808366399</v>
      </c>
    </row>
    <row r="38012" spans="1:6">
      <c r="A38012">
        <v>2049</v>
      </c>
      <c r="B38012" t="s">
        <v>1069</v>
      </c>
      <c r="C38012" t="s">
        <v>1022</v>
      </c>
      <c r="D38012" t="s">
        <v>981</v>
      </c>
      <c r="E38012" t="s">
        <v>1015</v>
      </c>
      <c r="F38012" s="86">
        <v>12786770.2389648</v>
      </c>
    </row>
    <row r="38013" spans="1:6">
      <c r="A38013">
        <v>2050</v>
      </c>
      <c r="B38013" t="s">
        <v>1069</v>
      </c>
      <c r="C38013" t="s">
        <v>1022</v>
      </c>
      <c r="D38013" t="s">
        <v>981</v>
      </c>
      <c r="E38013" t="s">
        <v>1015</v>
      </c>
      <c r="F38013" s="86">
        <v>12789118.138569299</v>
      </c>
    </row>
    <row r="38014" spans="1:6">
      <c r="A38014">
        <v>2017</v>
      </c>
      <c r="B38014" t="s">
        <v>1070</v>
      </c>
      <c r="C38014" t="s">
        <v>1022</v>
      </c>
      <c r="D38014" t="s">
        <v>981</v>
      </c>
      <c r="E38014" t="s">
        <v>1015</v>
      </c>
      <c r="F38014" s="86">
        <v>11001424.8913677</v>
      </c>
    </row>
    <row r="38015" spans="1:6">
      <c r="A38015">
        <v>2018</v>
      </c>
      <c r="B38015" t="s">
        <v>1070</v>
      </c>
      <c r="C38015" t="s">
        <v>1022</v>
      </c>
      <c r="D38015" t="s">
        <v>981</v>
      </c>
      <c r="E38015" t="s">
        <v>1015</v>
      </c>
      <c r="F38015" s="86">
        <v>12114207.392243201</v>
      </c>
    </row>
    <row r="38016" spans="1:6">
      <c r="A38016">
        <v>2019</v>
      </c>
      <c r="B38016" t="s">
        <v>1070</v>
      </c>
      <c r="C38016" t="s">
        <v>1022</v>
      </c>
      <c r="D38016" t="s">
        <v>981</v>
      </c>
      <c r="E38016" t="s">
        <v>1015</v>
      </c>
      <c r="F38016" s="86">
        <v>12177270.796002701</v>
      </c>
    </row>
    <row r="38017" spans="1:6">
      <c r="A38017">
        <v>2020</v>
      </c>
      <c r="B38017" t="s">
        <v>1070</v>
      </c>
      <c r="C38017" t="s">
        <v>1022</v>
      </c>
      <c r="D38017" t="s">
        <v>981</v>
      </c>
      <c r="E38017" t="s">
        <v>1015</v>
      </c>
      <c r="F38017" s="86">
        <v>12224955.886801399</v>
      </c>
    </row>
    <row r="38018" spans="1:6">
      <c r="A38018">
        <v>2021</v>
      </c>
      <c r="B38018" t="s">
        <v>1070</v>
      </c>
      <c r="C38018" t="s">
        <v>1022</v>
      </c>
      <c r="D38018" t="s">
        <v>981</v>
      </c>
      <c r="E38018" t="s">
        <v>1015</v>
      </c>
      <c r="F38018" s="86">
        <v>12269830.400533101</v>
      </c>
    </row>
    <row r="38019" spans="1:6">
      <c r="A38019">
        <v>2022</v>
      </c>
      <c r="B38019" t="s">
        <v>1070</v>
      </c>
      <c r="C38019" t="s">
        <v>1022</v>
      </c>
      <c r="D38019" t="s">
        <v>981</v>
      </c>
      <c r="E38019" t="s">
        <v>1015</v>
      </c>
      <c r="F38019" s="86">
        <v>12304518.8634931</v>
      </c>
    </row>
    <row r="38020" spans="1:6">
      <c r="A38020">
        <v>2023</v>
      </c>
      <c r="B38020" t="s">
        <v>1070</v>
      </c>
      <c r="C38020" t="s">
        <v>1022</v>
      </c>
      <c r="D38020" t="s">
        <v>981</v>
      </c>
      <c r="E38020" t="s">
        <v>1015</v>
      </c>
      <c r="F38020" s="86">
        <v>12327846.351606701</v>
      </c>
    </row>
    <row r="38021" spans="1:6">
      <c r="A38021">
        <v>2024</v>
      </c>
      <c r="B38021" t="s">
        <v>1070</v>
      </c>
      <c r="C38021" t="s">
        <v>1022</v>
      </c>
      <c r="D38021" t="s">
        <v>981</v>
      </c>
      <c r="E38021" t="s">
        <v>1015</v>
      </c>
      <c r="F38021" s="86">
        <v>12349479.772886399</v>
      </c>
    </row>
    <row r="38022" spans="1:6">
      <c r="A38022">
        <v>2025</v>
      </c>
      <c r="B38022" t="s">
        <v>1070</v>
      </c>
      <c r="C38022" t="s">
        <v>1022</v>
      </c>
      <c r="D38022" t="s">
        <v>981</v>
      </c>
      <c r="E38022" t="s">
        <v>1015</v>
      </c>
      <c r="F38022" s="86">
        <v>12367075.4526117</v>
      </c>
    </row>
    <row r="38023" spans="1:6">
      <c r="A38023">
        <v>2026</v>
      </c>
      <c r="B38023" t="s">
        <v>1070</v>
      </c>
      <c r="C38023" t="s">
        <v>1022</v>
      </c>
      <c r="D38023" t="s">
        <v>981</v>
      </c>
      <c r="E38023" t="s">
        <v>1015</v>
      </c>
      <c r="F38023" s="86">
        <v>12383840.3840831</v>
      </c>
    </row>
    <row r="38024" spans="1:6">
      <c r="A38024">
        <v>2027</v>
      </c>
      <c r="B38024" t="s">
        <v>1070</v>
      </c>
      <c r="C38024" t="s">
        <v>1022</v>
      </c>
      <c r="D38024" t="s">
        <v>981</v>
      </c>
      <c r="E38024" t="s">
        <v>1015</v>
      </c>
      <c r="F38024" s="86">
        <v>12406992.968482399</v>
      </c>
    </row>
    <row r="38025" spans="1:6">
      <c r="A38025">
        <v>2028</v>
      </c>
      <c r="B38025" t="s">
        <v>1070</v>
      </c>
      <c r="C38025" t="s">
        <v>1022</v>
      </c>
      <c r="D38025" t="s">
        <v>981</v>
      </c>
      <c r="E38025" t="s">
        <v>1015</v>
      </c>
      <c r="F38025" s="86">
        <v>12432272.188227801</v>
      </c>
    </row>
    <row r="38026" spans="1:6">
      <c r="A38026">
        <v>2029</v>
      </c>
      <c r="B38026" t="s">
        <v>1070</v>
      </c>
      <c r="C38026" t="s">
        <v>1022</v>
      </c>
      <c r="D38026" t="s">
        <v>981</v>
      </c>
      <c r="E38026" t="s">
        <v>1015</v>
      </c>
      <c r="F38026" s="86">
        <v>12452131.281480899</v>
      </c>
    </row>
    <row r="38027" spans="1:6">
      <c r="A38027">
        <v>2030</v>
      </c>
      <c r="B38027" t="s">
        <v>1070</v>
      </c>
      <c r="C38027" t="s">
        <v>1022</v>
      </c>
      <c r="D38027" t="s">
        <v>981</v>
      </c>
      <c r="E38027" t="s">
        <v>1015</v>
      </c>
      <c r="F38027" s="86">
        <v>12483673.142061699</v>
      </c>
    </row>
    <row r="38028" spans="1:6">
      <c r="A38028">
        <v>2031</v>
      </c>
      <c r="B38028" t="s">
        <v>1070</v>
      </c>
      <c r="C38028" t="s">
        <v>1022</v>
      </c>
      <c r="D38028" t="s">
        <v>981</v>
      </c>
      <c r="E38028" t="s">
        <v>1015</v>
      </c>
      <c r="F38028" s="86">
        <v>12518780.094791699</v>
      </c>
    </row>
    <row r="38029" spans="1:6">
      <c r="A38029">
        <v>2032</v>
      </c>
      <c r="B38029" t="s">
        <v>1070</v>
      </c>
      <c r="C38029" t="s">
        <v>1022</v>
      </c>
      <c r="D38029" t="s">
        <v>981</v>
      </c>
      <c r="E38029" t="s">
        <v>1015</v>
      </c>
      <c r="F38029" s="86">
        <v>12559215.662251299</v>
      </c>
    </row>
    <row r="38030" spans="1:6">
      <c r="A38030">
        <v>2033</v>
      </c>
      <c r="B38030" t="s">
        <v>1070</v>
      </c>
      <c r="C38030" t="s">
        <v>1022</v>
      </c>
      <c r="D38030" t="s">
        <v>981</v>
      </c>
      <c r="E38030" t="s">
        <v>1015</v>
      </c>
      <c r="F38030" s="86">
        <v>12600534.492979599</v>
      </c>
    </row>
    <row r="38031" spans="1:6">
      <c r="A38031">
        <v>2034</v>
      </c>
      <c r="B38031" t="s">
        <v>1070</v>
      </c>
      <c r="C38031" t="s">
        <v>1022</v>
      </c>
      <c r="D38031" t="s">
        <v>981</v>
      </c>
      <c r="E38031" t="s">
        <v>1015</v>
      </c>
      <c r="F38031" s="86">
        <v>12658528.5933406</v>
      </c>
    </row>
    <row r="38032" spans="1:6">
      <c r="A38032">
        <v>2035</v>
      </c>
      <c r="B38032" t="s">
        <v>1070</v>
      </c>
      <c r="C38032" t="s">
        <v>1022</v>
      </c>
      <c r="D38032" t="s">
        <v>981</v>
      </c>
      <c r="E38032" t="s">
        <v>1015</v>
      </c>
      <c r="F38032" s="86">
        <v>12724484.503716599</v>
      </c>
    </row>
    <row r="38033" spans="1:6">
      <c r="A38033">
        <v>2036</v>
      </c>
      <c r="B38033" t="s">
        <v>1070</v>
      </c>
      <c r="C38033" t="s">
        <v>1022</v>
      </c>
      <c r="D38033" t="s">
        <v>981</v>
      </c>
      <c r="E38033" t="s">
        <v>1015</v>
      </c>
      <c r="F38033" s="86">
        <v>12800476.095984099</v>
      </c>
    </row>
    <row r="38034" spans="1:6">
      <c r="A38034">
        <v>2037</v>
      </c>
      <c r="B38034" t="s">
        <v>1070</v>
      </c>
      <c r="C38034" t="s">
        <v>1022</v>
      </c>
      <c r="D38034" t="s">
        <v>981</v>
      </c>
      <c r="E38034" t="s">
        <v>1015</v>
      </c>
      <c r="F38034" s="86">
        <v>12897519.9716998</v>
      </c>
    </row>
    <row r="38035" spans="1:6">
      <c r="A38035">
        <v>2038</v>
      </c>
      <c r="B38035" t="s">
        <v>1070</v>
      </c>
      <c r="C38035" t="s">
        <v>1022</v>
      </c>
      <c r="D38035" t="s">
        <v>981</v>
      </c>
      <c r="E38035" t="s">
        <v>1015</v>
      </c>
      <c r="F38035" s="86">
        <v>13002193.997682</v>
      </c>
    </row>
    <row r="38036" spans="1:6">
      <c r="A38036">
        <v>2039</v>
      </c>
      <c r="B38036" t="s">
        <v>1070</v>
      </c>
      <c r="C38036" t="s">
        <v>1022</v>
      </c>
      <c r="D38036" t="s">
        <v>981</v>
      </c>
      <c r="E38036" t="s">
        <v>1015</v>
      </c>
      <c r="F38036" s="86">
        <v>13113101.640025901</v>
      </c>
    </row>
    <row r="38037" spans="1:6">
      <c r="A38037">
        <v>2040</v>
      </c>
      <c r="B38037" t="s">
        <v>1070</v>
      </c>
      <c r="C38037" t="s">
        <v>1022</v>
      </c>
      <c r="D38037" t="s">
        <v>981</v>
      </c>
      <c r="E38037" t="s">
        <v>1015</v>
      </c>
      <c r="F38037" s="86">
        <v>13226772.276781499</v>
      </c>
    </row>
    <row r="38038" spans="1:6">
      <c r="A38038">
        <v>2041</v>
      </c>
      <c r="B38038" t="s">
        <v>1070</v>
      </c>
      <c r="C38038" t="s">
        <v>1022</v>
      </c>
      <c r="D38038" t="s">
        <v>981</v>
      </c>
      <c r="E38038" t="s">
        <v>1015</v>
      </c>
      <c r="F38038" s="86">
        <v>13275157.773009401</v>
      </c>
    </row>
    <row r="38039" spans="1:6">
      <c r="A38039">
        <v>2042</v>
      </c>
      <c r="B38039" t="s">
        <v>1070</v>
      </c>
      <c r="C38039" t="s">
        <v>1022</v>
      </c>
      <c r="D38039" t="s">
        <v>981</v>
      </c>
      <c r="E38039" t="s">
        <v>1015</v>
      </c>
      <c r="F38039" s="86">
        <v>13318858.5732929</v>
      </c>
    </row>
    <row r="38040" spans="1:6">
      <c r="A38040">
        <v>2043</v>
      </c>
      <c r="B38040" t="s">
        <v>1070</v>
      </c>
      <c r="C38040" t="s">
        <v>1022</v>
      </c>
      <c r="D38040" t="s">
        <v>981</v>
      </c>
      <c r="E38040" t="s">
        <v>1015</v>
      </c>
      <c r="F38040" s="86">
        <v>13359131.1452666</v>
      </c>
    </row>
    <row r="38041" spans="1:6">
      <c r="A38041">
        <v>2044</v>
      </c>
      <c r="B38041" t="s">
        <v>1070</v>
      </c>
      <c r="C38041" t="s">
        <v>1022</v>
      </c>
      <c r="D38041" t="s">
        <v>981</v>
      </c>
      <c r="E38041" t="s">
        <v>1015</v>
      </c>
      <c r="F38041" s="86">
        <v>13386580.939017</v>
      </c>
    </row>
    <row r="38042" spans="1:6">
      <c r="A38042">
        <v>2045</v>
      </c>
      <c r="B38042" t="s">
        <v>1070</v>
      </c>
      <c r="C38042" t="s">
        <v>1022</v>
      </c>
      <c r="D38042" t="s">
        <v>981</v>
      </c>
      <c r="E38042" t="s">
        <v>1015</v>
      </c>
      <c r="F38042" s="86">
        <v>13407330.970481301</v>
      </c>
    </row>
    <row r="38043" spans="1:6">
      <c r="A38043">
        <v>2046</v>
      </c>
      <c r="B38043" t="s">
        <v>1070</v>
      </c>
      <c r="C38043" t="s">
        <v>1022</v>
      </c>
      <c r="D38043" t="s">
        <v>981</v>
      </c>
      <c r="E38043" t="s">
        <v>1015</v>
      </c>
      <c r="F38043" s="86">
        <v>13423825.494718701</v>
      </c>
    </row>
    <row r="38044" spans="1:6">
      <c r="A38044">
        <v>2047</v>
      </c>
      <c r="B38044" t="s">
        <v>1070</v>
      </c>
      <c r="C38044" t="s">
        <v>1022</v>
      </c>
      <c r="D38044" t="s">
        <v>981</v>
      </c>
      <c r="E38044" t="s">
        <v>1015</v>
      </c>
      <c r="F38044" s="86">
        <v>13438859.9038646</v>
      </c>
    </row>
    <row r="38045" spans="1:6">
      <c r="A38045">
        <v>2048</v>
      </c>
      <c r="B38045" t="s">
        <v>1070</v>
      </c>
      <c r="C38045" t="s">
        <v>1022</v>
      </c>
      <c r="D38045" t="s">
        <v>981</v>
      </c>
      <c r="E38045" t="s">
        <v>1015</v>
      </c>
      <c r="F38045" s="86">
        <v>13453479.745553</v>
      </c>
    </row>
    <row r="38046" spans="1:6">
      <c r="A38046">
        <v>2049</v>
      </c>
      <c r="B38046" t="s">
        <v>1070</v>
      </c>
      <c r="C38046" t="s">
        <v>1022</v>
      </c>
      <c r="D38046" t="s">
        <v>981</v>
      </c>
      <c r="E38046" t="s">
        <v>1015</v>
      </c>
      <c r="F38046" s="86">
        <v>13467384.953100201</v>
      </c>
    </row>
    <row r="38047" spans="1:6">
      <c r="A38047">
        <v>2050</v>
      </c>
      <c r="B38047" t="s">
        <v>1070</v>
      </c>
      <c r="C38047" t="s">
        <v>1022</v>
      </c>
      <c r="D38047" t="s">
        <v>981</v>
      </c>
      <c r="E38047" t="s">
        <v>1015</v>
      </c>
      <c r="F38047" s="86">
        <v>13480929.6366146</v>
      </c>
    </row>
    <row r="38048" spans="1:6">
      <c r="A38048">
        <v>2017</v>
      </c>
      <c r="B38048" t="s">
        <v>1071</v>
      </c>
      <c r="C38048" t="s">
        <v>1022</v>
      </c>
      <c r="D38048" t="s">
        <v>981</v>
      </c>
      <c r="E38048" t="s">
        <v>1015</v>
      </c>
      <c r="F38048" s="86">
        <v>2968657.2770028398</v>
      </c>
    </row>
    <row r="38049" spans="1:6">
      <c r="A38049">
        <v>2018</v>
      </c>
      <c r="B38049" t="s">
        <v>1071</v>
      </c>
      <c r="C38049" t="s">
        <v>1022</v>
      </c>
      <c r="D38049" t="s">
        <v>981</v>
      </c>
      <c r="E38049" t="s">
        <v>1015</v>
      </c>
      <c r="F38049" s="86">
        <v>2956520.53061418</v>
      </c>
    </row>
    <row r="38050" spans="1:6">
      <c r="A38050">
        <v>2019</v>
      </c>
      <c r="B38050" t="s">
        <v>1071</v>
      </c>
      <c r="C38050" t="s">
        <v>1022</v>
      </c>
      <c r="D38050" t="s">
        <v>981</v>
      </c>
      <c r="E38050" t="s">
        <v>1015</v>
      </c>
      <c r="F38050" s="86">
        <v>2953231.1359483302</v>
      </c>
    </row>
    <row r="38051" spans="1:6">
      <c r="A38051">
        <v>2020</v>
      </c>
      <c r="B38051" t="s">
        <v>1071</v>
      </c>
      <c r="C38051" t="s">
        <v>1022</v>
      </c>
      <c r="D38051" t="s">
        <v>981</v>
      </c>
      <c r="E38051" t="s">
        <v>1015</v>
      </c>
      <c r="F38051" s="86">
        <v>2949395.6157855401</v>
      </c>
    </row>
    <row r="38052" spans="1:6">
      <c r="A38052">
        <v>2021</v>
      </c>
      <c r="B38052" t="s">
        <v>1071</v>
      </c>
      <c r="C38052" t="s">
        <v>1022</v>
      </c>
      <c r="D38052" t="s">
        <v>981</v>
      </c>
      <c r="E38052" t="s">
        <v>1015</v>
      </c>
      <c r="F38052" s="86">
        <v>2944082.9379217098</v>
      </c>
    </row>
    <row r="38053" spans="1:6">
      <c r="A38053">
        <v>2022</v>
      </c>
      <c r="B38053" t="s">
        <v>1071</v>
      </c>
      <c r="C38053" t="s">
        <v>1022</v>
      </c>
      <c r="D38053" t="s">
        <v>981</v>
      </c>
      <c r="E38053" t="s">
        <v>1015</v>
      </c>
      <c r="F38053" s="86">
        <v>2935708.56006912</v>
      </c>
    </row>
    <row r="38054" spans="1:6">
      <c r="A38054">
        <v>2023</v>
      </c>
      <c r="B38054" t="s">
        <v>1071</v>
      </c>
      <c r="C38054" t="s">
        <v>1022</v>
      </c>
      <c r="D38054" t="s">
        <v>981</v>
      </c>
      <c r="E38054" t="s">
        <v>1015</v>
      </c>
      <c r="F38054" s="86">
        <v>2926134.0070169801</v>
      </c>
    </row>
    <row r="38055" spans="1:6">
      <c r="A38055">
        <v>2024</v>
      </c>
      <c r="B38055" t="s">
        <v>1071</v>
      </c>
      <c r="C38055" t="s">
        <v>1022</v>
      </c>
      <c r="D38055" t="s">
        <v>981</v>
      </c>
      <c r="E38055" t="s">
        <v>1015</v>
      </c>
      <c r="F38055" s="86">
        <v>2915761.37732501</v>
      </c>
    </row>
    <row r="38056" spans="1:6">
      <c r="A38056">
        <v>2025</v>
      </c>
      <c r="B38056" t="s">
        <v>1071</v>
      </c>
      <c r="C38056" t="s">
        <v>1022</v>
      </c>
      <c r="D38056" t="s">
        <v>981</v>
      </c>
      <c r="E38056" t="s">
        <v>1015</v>
      </c>
      <c r="F38056" s="86">
        <v>2904109.9363527298</v>
      </c>
    </row>
    <row r="38057" spans="1:6">
      <c r="A38057">
        <v>2026</v>
      </c>
      <c r="B38057" t="s">
        <v>1071</v>
      </c>
      <c r="C38057" t="s">
        <v>1022</v>
      </c>
      <c r="D38057" t="s">
        <v>981</v>
      </c>
      <c r="E38057" t="s">
        <v>1015</v>
      </c>
      <c r="F38057" s="86">
        <v>2893433.0874711298</v>
      </c>
    </row>
    <row r="38058" spans="1:6">
      <c r="A38058">
        <v>2027</v>
      </c>
      <c r="B38058" t="s">
        <v>1071</v>
      </c>
      <c r="C38058" t="s">
        <v>1022</v>
      </c>
      <c r="D38058" t="s">
        <v>981</v>
      </c>
      <c r="E38058" t="s">
        <v>1015</v>
      </c>
      <c r="F38058" s="86">
        <v>2884051.1965194601</v>
      </c>
    </row>
    <row r="38059" spans="1:6">
      <c r="A38059">
        <v>2028</v>
      </c>
      <c r="B38059" t="s">
        <v>1071</v>
      </c>
      <c r="C38059" t="s">
        <v>1022</v>
      </c>
      <c r="D38059" t="s">
        <v>981</v>
      </c>
      <c r="E38059" t="s">
        <v>1015</v>
      </c>
      <c r="F38059" s="86">
        <v>2872958.6994133</v>
      </c>
    </row>
    <row r="38060" spans="1:6">
      <c r="A38060">
        <v>2029</v>
      </c>
      <c r="B38060" t="s">
        <v>1071</v>
      </c>
      <c r="C38060" t="s">
        <v>1022</v>
      </c>
      <c r="D38060" t="s">
        <v>981</v>
      </c>
      <c r="E38060" t="s">
        <v>1015</v>
      </c>
      <c r="F38060" s="86">
        <v>2863263.24695474</v>
      </c>
    </row>
    <row r="38061" spans="1:6">
      <c r="A38061">
        <v>2030</v>
      </c>
      <c r="B38061" t="s">
        <v>1071</v>
      </c>
      <c r="C38061" t="s">
        <v>1022</v>
      </c>
      <c r="D38061" t="s">
        <v>981</v>
      </c>
      <c r="E38061" t="s">
        <v>1015</v>
      </c>
      <c r="F38061" s="86">
        <v>2852045.07166046</v>
      </c>
    </row>
    <row r="38062" spans="1:6">
      <c r="A38062">
        <v>2031</v>
      </c>
      <c r="B38062" t="s">
        <v>1071</v>
      </c>
      <c r="C38062" t="s">
        <v>1022</v>
      </c>
      <c r="D38062" t="s">
        <v>981</v>
      </c>
      <c r="E38062" t="s">
        <v>1015</v>
      </c>
      <c r="F38062" s="86">
        <v>2841873.8710961202</v>
      </c>
    </row>
    <row r="38063" spans="1:6">
      <c r="A38063">
        <v>2032</v>
      </c>
      <c r="B38063" t="s">
        <v>1071</v>
      </c>
      <c r="C38063" t="s">
        <v>1022</v>
      </c>
      <c r="D38063" t="s">
        <v>981</v>
      </c>
      <c r="E38063" t="s">
        <v>1015</v>
      </c>
      <c r="F38063" s="86">
        <v>2833698.29967293</v>
      </c>
    </row>
    <row r="38064" spans="1:6">
      <c r="A38064">
        <v>2033</v>
      </c>
      <c r="B38064" t="s">
        <v>1071</v>
      </c>
      <c r="C38064" t="s">
        <v>1022</v>
      </c>
      <c r="D38064" t="s">
        <v>981</v>
      </c>
      <c r="E38064" t="s">
        <v>1015</v>
      </c>
      <c r="F38064" s="86">
        <v>2825640.6284236801</v>
      </c>
    </row>
    <row r="38065" spans="1:6">
      <c r="A38065">
        <v>2034</v>
      </c>
      <c r="B38065" t="s">
        <v>1071</v>
      </c>
      <c r="C38065" t="s">
        <v>1022</v>
      </c>
      <c r="D38065" t="s">
        <v>981</v>
      </c>
      <c r="E38065" t="s">
        <v>1015</v>
      </c>
      <c r="F38065" s="86">
        <v>2820599.6247618701</v>
      </c>
    </row>
    <row r="38066" spans="1:6">
      <c r="A38066">
        <v>2035</v>
      </c>
      <c r="B38066" t="s">
        <v>1071</v>
      </c>
      <c r="C38066" t="s">
        <v>1022</v>
      </c>
      <c r="D38066" t="s">
        <v>981</v>
      </c>
      <c r="E38066" t="s">
        <v>1015</v>
      </c>
      <c r="F38066" s="86">
        <v>2816985.2813819898</v>
      </c>
    </row>
    <row r="38067" spans="1:6">
      <c r="A38067">
        <v>2036</v>
      </c>
      <c r="B38067" t="s">
        <v>1071</v>
      </c>
      <c r="C38067" t="s">
        <v>1022</v>
      </c>
      <c r="D38067" t="s">
        <v>981</v>
      </c>
      <c r="E38067" t="s">
        <v>1015</v>
      </c>
      <c r="F38067" s="86">
        <v>2818927.2446900499</v>
      </c>
    </row>
    <row r="38068" spans="1:6">
      <c r="A38068">
        <v>2037</v>
      </c>
      <c r="B38068" t="s">
        <v>1071</v>
      </c>
      <c r="C38068" t="s">
        <v>1022</v>
      </c>
      <c r="D38068" t="s">
        <v>981</v>
      </c>
      <c r="E38068" t="s">
        <v>1015</v>
      </c>
      <c r="F38068" s="86">
        <v>2824647.39932075</v>
      </c>
    </row>
    <row r="38069" spans="1:6">
      <c r="A38069">
        <v>2038</v>
      </c>
      <c r="B38069" t="s">
        <v>1071</v>
      </c>
      <c r="C38069" t="s">
        <v>1022</v>
      </c>
      <c r="D38069" t="s">
        <v>981</v>
      </c>
      <c r="E38069" t="s">
        <v>1015</v>
      </c>
      <c r="F38069" s="86">
        <v>2832450.1387402499</v>
      </c>
    </row>
    <row r="38070" spans="1:6">
      <c r="A38070">
        <v>2039</v>
      </c>
      <c r="B38070" t="s">
        <v>1071</v>
      </c>
      <c r="C38070" t="s">
        <v>1022</v>
      </c>
      <c r="D38070" t="s">
        <v>981</v>
      </c>
      <c r="E38070" t="s">
        <v>1015</v>
      </c>
      <c r="F38070" s="86">
        <v>2842640.37963387</v>
      </c>
    </row>
    <row r="38071" spans="1:6">
      <c r="A38071">
        <v>2040</v>
      </c>
      <c r="B38071" t="s">
        <v>1071</v>
      </c>
      <c r="C38071" t="s">
        <v>1022</v>
      </c>
      <c r="D38071" t="s">
        <v>981</v>
      </c>
      <c r="E38071" t="s">
        <v>1015</v>
      </c>
      <c r="F38071" s="86">
        <v>2854598.6272317199</v>
      </c>
    </row>
    <row r="38072" spans="1:6">
      <c r="A38072">
        <v>2041</v>
      </c>
      <c r="B38072" t="s">
        <v>1071</v>
      </c>
      <c r="C38072" t="s">
        <v>1022</v>
      </c>
      <c r="D38072" t="s">
        <v>981</v>
      </c>
      <c r="E38072" t="s">
        <v>1015</v>
      </c>
      <c r="F38072" s="86">
        <v>2862714.3968074601</v>
      </c>
    </row>
    <row r="38073" spans="1:6">
      <c r="A38073">
        <v>2042</v>
      </c>
      <c r="B38073" t="s">
        <v>1071</v>
      </c>
      <c r="C38073" t="s">
        <v>1022</v>
      </c>
      <c r="D38073" t="s">
        <v>981</v>
      </c>
      <c r="E38073" t="s">
        <v>1015</v>
      </c>
      <c r="F38073" s="86">
        <v>2869618.2099192902</v>
      </c>
    </row>
    <row r="38074" spans="1:6">
      <c r="A38074">
        <v>2043</v>
      </c>
      <c r="B38074" t="s">
        <v>1071</v>
      </c>
      <c r="C38074" t="s">
        <v>1022</v>
      </c>
      <c r="D38074" t="s">
        <v>981</v>
      </c>
      <c r="E38074" t="s">
        <v>1015</v>
      </c>
      <c r="F38074" s="86">
        <v>2876597.9545445298</v>
      </c>
    </row>
    <row r="38075" spans="1:6">
      <c r="A38075">
        <v>2044</v>
      </c>
      <c r="B38075" t="s">
        <v>1071</v>
      </c>
      <c r="C38075" t="s">
        <v>1022</v>
      </c>
      <c r="D38075" t="s">
        <v>981</v>
      </c>
      <c r="E38075" t="s">
        <v>1015</v>
      </c>
      <c r="F38075" s="86">
        <v>2881729.1264915401</v>
      </c>
    </row>
    <row r="38076" spans="1:6">
      <c r="A38076">
        <v>2045</v>
      </c>
      <c r="B38076" t="s">
        <v>1071</v>
      </c>
      <c r="C38076" t="s">
        <v>1022</v>
      </c>
      <c r="D38076" t="s">
        <v>981</v>
      </c>
      <c r="E38076" t="s">
        <v>1015</v>
      </c>
      <c r="F38076" s="86">
        <v>2886176.31640665</v>
      </c>
    </row>
    <row r="38077" spans="1:6">
      <c r="A38077">
        <v>2046</v>
      </c>
      <c r="B38077" t="s">
        <v>1071</v>
      </c>
      <c r="C38077" t="s">
        <v>1022</v>
      </c>
      <c r="D38077" t="s">
        <v>981</v>
      </c>
      <c r="E38077" t="s">
        <v>1015</v>
      </c>
      <c r="F38077" s="86">
        <v>2888040.7456949102</v>
      </c>
    </row>
    <row r="38078" spans="1:6">
      <c r="A38078">
        <v>2047</v>
      </c>
      <c r="B38078" t="s">
        <v>1071</v>
      </c>
      <c r="C38078" t="s">
        <v>1022</v>
      </c>
      <c r="D38078" t="s">
        <v>981</v>
      </c>
      <c r="E38078" t="s">
        <v>1015</v>
      </c>
      <c r="F38078" s="86">
        <v>2889298.8725137301</v>
      </c>
    </row>
    <row r="38079" spans="1:6">
      <c r="A38079">
        <v>2048</v>
      </c>
      <c r="B38079" t="s">
        <v>1071</v>
      </c>
      <c r="C38079" t="s">
        <v>1022</v>
      </c>
      <c r="D38079" t="s">
        <v>981</v>
      </c>
      <c r="E38079" t="s">
        <v>1015</v>
      </c>
      <c r="F38079" s="86">
        <v>2890561.7301288</v>
      </c>
    </row>
    <row r="38080" spans="1:6">
      <c r="A38080">
        <v>2049</v>
      </c>
      <c r="B38080" t="s">
        <v>1071</v>
      </c>
      <c r="C38080" t="s">
        <v>1022</v>
      </c>
      <c r="D38080" t="s">
        <v>981</v>
      </c>
      <c r="E38080" t="s">
        <v>1015</v>
      </c>
      <c r="F38080" s="86">
        <v>2891867.48342863</v>
      </c>
    </row>
    <row r="38081" spans="1:6">
      <c r="A38081">
        <v>2050</v>
      </c>
      <c r="B38081" t="s">
        <v>1071</v>
      </c>
      <c r="C38081" t="s">
        <v>1022</v>
      </c>
      <c r="D38081" t="s">
        <v>981</v>
      </c>
      <c r="E38081" t="s">
        <v>1015</v>
      </c>
      <c r="F38081" s="86">
        <v>2893249.1073804898</v>
      </c>
    </row>
    <row r="38082" spans="1:6">
      <c r="A38082">
        <v>2017</v>
      </c>
      <c r="B38082" t="s">
        <v>1072</v>
      </c>
      <c r="C38082" t="s">
        <v>1022</v>
      </c>
      <c r="D38082" t="s">
        <v>981</v>
      </c>
      <c r="E38082" t="s">
        <v>1015</v>
      </c>
      <c r="F38082" s="86">
        <v>10915718.6994012</v>
      </c>
    </row>
    <row r="38083" spans="1:6">
      <c r="A38083">
        <v>2018</v>
      </c>
      <c r="B38083" t="s">
        <v>1072</v>
      </c>
      <c r="C38083" t="s">
        <v>1022</v>
      </c>
      <c r="D38083" t="s">
        <v>981</v>
      </c>
      <c r="E38083" t="s">
        <v>1015</v>
      </c>
      <c r="F38083" s="86">
        <v>11062973.9322944</v>
      </c>
    </row>
    <row r="38084" spans="1:6">
      <c r="A38084">
        <v>2019</v>
      </c>
      <c r="B38084" t="s">
        <v>1072</v>
      </c>
      <c r="C38084" t="s">
        <v>1022</v>
      </c>
      <c r="D38084" t="s">
        <v>981</v>
      </c>
      <c r="E38084" t="s">
        <v>1015</v>
      </c>
      <c r="F38084" s="86">
        <v>11126380.8136492</v>
      </c>
    </row>
    <row r="38085" spans="1:6">
      <c r="A38085">
        <v>2020</v>
      </c>
      <c r="B38085" t="s">
        <v>1072</v>
      </c>
      <c r="C38085" t="s">
        <v>1022</v>
      </c>
      <c r="D38085" t="s">
        <v>981</v>
      </c>
      <c r="E38085" t="s">
        <v>1015</v>
      </c>
      <c r="F38085" s="86">
        <v>11182687.424871899</v>
      </c>
    </row>
    <row r="38086" spans="1:6">
      <c r="A38086">
        <v>2021</v>
      </c>
      <c r="B38086" t="s">
        <v>1072</v>
      </c>
      <c r="C38086" t="s">
        <v>1022</v>
      </c>
      <c r="D38086" t="s">
        <v>981</v>
      </c>
      <c r="E38086" t="s">
        <v>1015</v>
      </c>
      <c r="F38086" s="86">
        <v>11230624.3469106</v>
      </c>
    </row>
    <row r="38087" spans="1:6">
      <c r="A38087">
        <v>2022</v>
      </c>
      <c r="B38087" t="s">
        <v>1072</v>
      </c>
      <c r="C38087" t="s">
        <v>1022</v>
      </c>
      <c r="D38087" t="s">
        <v>981</v>
      </c>
      <c r="E38087" t="s">
        <v>1015</v>
      </c>
      <c r="F38087" s="86">
        <v>11268065.912265001</v>
      </c>
    </row>
    <row r="38088" spans="1:6">
      <c r="A38088">
        <v>2023</v>
      </c>
      <c r="B38088" t="s">
        <v>1072</v>
      </c>
      <c r="C38088" t="s">
        <v>1022</v>
      </c>
      <c r="D38088" t="s">
        <v>981</v>
      </c>
      <c r="E38088" t="s">
        <v>1015</v>
      </c>
      <c r="F38088" s="86">
        <v>11296959.9091969</v>
      </c>
    </row>
    <row r="38089" spans="1:6">
      <c r="A38089">
        <v>2024</v>
      </c>
      <c r="B38089" t="s">
        <v>1072</v>
      </c>
      <c r="C38089" t="s">
        <v>1022</v>
      </c>
      <c r="D38089" t="s">
        <v>981</v>
      </c>
      <c r="E38089" t="s">
        <v>1015</v>
      </c>
      <c r="F38089" s="86">
        <v>11317035.9281481</v>
      </c>
    </row>
    <row r="38090" spans="1:6">
      <c r="A38090">
        <v>2025</v>
      </c>
      <c r="B38090" t="s">
        <v>1072</v>
      </c>
      <c r="C38090" t="s">
        <v>1022</v>
      </c>
      <c r="D38090" t="s">
        <v>981</v>
      </c>
      <c r="E38090" t="s">
        <v>1015</v>
      </c>
      <c r="F38090" s="86">
        <v>11332313.4346583</v>
      </c>
    </row>
    <row r="38091" spans="1:6">
      <c r="A38091">
        <v>2026</v>
      </c>
      <c r="B38091" t="s">
        <v>1072</v>
      </c>
      <c r="C38091" t="s">
        <v>1022</v>
      </c>
      <c r="D38091" t="s">
        <v>981</v>
      </c>
      <c r="E38091" t="s">
        <v>1015</v>
      </c>
      <c r="F38091" s="86">
        <v>11343567.426124999</v>
      </c>
    </row>
    <row r="38092" spans="1:6">
      <c r="A38092">
        <v>2027</v>
      </c>
      <c r="B38092" t="s">
        <v>1072</v>
      </c>
      <c r="C38092" t="s">
        <v>1022</v>
      </c>
      <c r="D38092" t="s">
        <v>981</v>
      </c>
      <c r="E38092" t="s">
        <v>1015</v>
      </c>
      <c r="F38092" s="86">
        <v>11358628.999962401</v>
      </c>
    </row>
    <row r="38093" spans="1:6">
      <c r="A38093">
        <v>2028</v>
      </c>
      <c r="B38093" t="s">
        <v>1072</v>
      </c>
      <c r="C38093" t="s">
        <v>1022</v>
      </c>
      <c r="D38093" t="s">
        <v>981</v>
      </c>
      <c r="E38093" t="s">
        <v>1015</v>
      </c>
      <c r="F38093" s="86">
        <v>11369647.5741471</v>
      </c>
    </row>
    <row r="38094" spans="1:6">
      <c r="A38094">
        <v>2029</v>
      </c>
      <c r="B38094" t="s">
        <v>1072</v>
      </c>
      <c r="C38094" t="s">
        <v>1022</v>
      </c>
      <c r="D38094" t="s">
        <v>981</v>
      </c>
      <c r="E38094" t="s">
        <v>1015</v>
      </c>
      <c r="F38094" s="86">
        <v>11378279.888119301</v>
      </c>
    </row>
    <row r="38095" spans="1:6">
      <c r="A38095">
        <v>2030</v>
      </c>
      <c r="B38095" t="s">
        <v>1072</v>
      </c>
      <c r="C38095" t="s">
        <v>1022</v>
      </c>
      <c r="D38095" t="s">
        <v>981</v>
      </c>
      <c r="E38095" t="s">
        <v>1015</v>
      </c>
      <c r="F38095" s="86">
        <v>11386164.4248858</v>
      </c>
    </row>
    <row r="38096" spans="1:6">
      <c r="A38096">
        <v>2031</v>
      </c>
      <c r="B38096" t="s">
        <v>1072</v>
      </c>
      <c r="C38096" t="s">
        <v>1022</v>
      </c>
      <c r="D38096" t="s">
        <v>981</v>
      </c>
      <c r="E38096" t="s">
        <v>1015</v>
      </c>
      <c r="F38096" s="86">
        <v>11399851.9488331</v>
      </c>
    </row>
    <row r="38097" spans="1:6">
      <c r="A38097">
        <v>2032</v>
      </c>
      <c r="B38097" t="s">
        <v>1072</v>
      </c>
      <c r="C38097" t="s">
        <v>1022</v>
      </c>
      <c r="D38097" t="s">
        <v>981</v>
      </c>
      <c r="E38097" t="s">
        <v>1015</v>
      </c>
      <c r="F38097" s="86">
        <v>11411477.7518293</v>
      </c>
    </row>
    <row r="38098" spans="1:6">
      <c r="A38098">
        <v>2033</v>
      </c>
      <c r="B38098" t="s">
        <v>1072</v>
      </c>
      <c r="C38098" t="s">
        <v>1022</v>
      </c>
      <c r="D38098" t="s">
        <v>981</v>
      </c>
      <c r="E38098" t="s">
        <v>1015</v>
      </c>
      <c r="F38098" s="86">
        <v>11430055.7599354</v>
      </c>
    </row>
    <row r="38099" spans="1:6">
      <c r="A38099">
        <v>2034</v>
      </c>
      <c r="B38099" t="s">
        <v>1072</v>
      </c>
      <c r="C38099" t="s">
        <v>1022</v>
      </c>
      <c r="D38099" t="s">
        <v>981</v>
      </c>
      <c r="E38099" t="s">
        <v>1015</v>
      </c>
      <c r="F38099" s="86">
        <v>11452534.8869642</v>
      </c>
    </row>
    <row r="38100" spans="1:6">
      <c r="A38100">
        <v>2035</v>
      </c>
      <c r="B38100" t="s">
        <v>1072</v>
      </c>
      <c r="C38100" t="s">
        <v>1022</v>
      </c>
      <c r="D38100" t="s">
        <v>981</v>
      </c>
      <c r="E38100" t="s">
        <v>1015</v>
      </c>
      <c r="F38100" s="86">
        <v>11487124.742815999</v>
      </c>
    </row>
    <row r="38101" spans="1:6">
      <c r="A38101">
        <v>2036</v>
      </c>
      <c r="B38101" t="s">
        <v>1072</v>
      </c>
      <c r="C38101" t="s">
        <v>1022</v>
      </c>
      <c r="D38101" t="s">
        <v>981</v>
      </c>
      <c r="E38101" t="s">
        <v>1015</v>
      </c>
      <c r="F38101" s="86">
        <v>11528382.4235586</v>
      </c>
    </row>
    <row r="38102" spans="1:6">
      <c r="A38102">
        <v>2037</v>
      </c>
      <c r="B38102" t="s">
        <v>1072</v>
      </c>
      <c r="C38102" t="s">
        <v>1022</v>
      </c>
      <c r="D38102" t="s">
        <v>981</v>
      </c>
      <c r="E38102" t="s">
        <v>1015</v>
      </c>
      <c r="F38102" s="86">
        <v>11585145.199247001</v>
      </c>
    </row>
    <row r="38103" spans="1:6">
      <c r="A38103">
        <v>2038</v>
      </c>
      <c r="B38103" t="s">
        <v>1072</v>
      </c>
      <c r="C38103" t="s">
        <v>1022</v>
      </c>
      <c r="D38103" t="s">
        <v>981</v>
      </c>
      <c r="E38103" t="s">
        <v>1015</v>
      </c>
      <c r="F38103" s="86">
        <v>11648964.0835722</v>
      </c>
    </row>
    <row r="38104" spans="1:6">
      <c r="A38104">
        <v>2039</v>
      </c>
      <c r="B38104" t="s">
        <v>1072</v>
      </c>
      <c r="C38104" t="s">
        <v>1022</v>
      </c>
      <c r="D38104" t="s">
        <v>981</v>
      </c>
      <c r="E38104" t="s">
        <v>1015</v>
      </c>
      <c r="F38104" s="86">
        <v>11720031.4603</v>
      </c>
    </row>
    <row r="38105" spans="1:6">
      <c r="A38105">
        <v>2040</v>
      </c>
      <c r="B38105" t="s">
        <v>1072</v>
      </c>
      <c r="C38105" t="s">
        <v>1022</v>
      </c>
      <c r="D38105" t="s">
        <v>981</v>
      </c>
      <c r="E38105" t="s">
        <v>1015</v>
      </c>
      <c r="F38105" s="86">
        <v>11792986.1363646</v>
      </c>
    </row>
    <row r="38106" spans="1:6">
      <c r="A38106">
        <v>2041</v>
      </c>
      <c r="B38106" t="s">
        <v>1072</v>
      </c>
      <c r="C38106" t="s">
        <v>1022</v>
      </c>
      <c r="D38106" t="s">
        <v>981</v>
      </c>
      <c r="E38106" t="s">
        <v>1015</v>
      </c>
      <c r="F38106" s="86">
        <v>11737414.0341812</v>
      </c>
    </row>
    <row r="38107" spans="1:6">
      <c r="A38107">
        <v>2042</v>
      </c>
      <c r="B38107" t="s">
        <v>1072</v>
      </c>
      <c r="C38107" t="s">
        <v>1022</v>
      </c>
      <c r="D38107" t="s">
        <v>981</v>
      </c>
      <c r="E38107" t="s">
        <v>1015</v>
      </c>
      <c r="F38107" s="86">
        <v>11677843.4663656</v>
      </c>
    </row>
    <row r="38108" spans="1:6">
      <c r="A38108">
        <v>2043</v>
      </c>
      <c r="B38108" t="s">
        <v>1072</v>
      </c>
      <c r="C38108" t="s">
        <v>1022</v>
      </c>
      <c r="D38108" t="s">
        <v>981</v>
      </c>
      <c r="E38108" t="s">
        <v>1015</v>
      </c>
      <c r="F38108" s="86">
        <v>11616937.0564448</v>
      </c>
    </row>
    <row r="38109" spans="1:6">
      <c r="A38109">
        <v>2044</v>
      </c>
      <c r="B38109" t="s">
        <v>1072</v>
      </c>
      <c r="C38109" t="s">
        <v>1022</v>
      </c>
      <c r="D38109" t="s">
        <v>981</v>
      </c>
      <c r="E38109" t="s">
        <v>1015</v>
      </c>
      <c r="F38109" s="86">
        <v>11553071.777879599</v>
      </c>
    </row>
    <row r="38110" spans="1:6">
      <c r="A38110">
        <v>2045</v>
      </c>
      <c r="B38110" t="s">
        <v>1072</v>
      </c>
      <c r="C38110" t="s">
        <v>1022</v>
      </c>
      <c r="D38110" t="s">
        <v>981</v>
      </c>
      <c r="E38110" t="s">
        <v>1015</v>
      </c>
      <c r="F38110" s="86">
        <v>11485890.1349505</v>
      </c>
    </row>
    <row r="38111" spans="1:6">
      <c r="A38111">
        <v>2046</v>
      </c>
      <c r="B38111" t="s">
        <v>1072</v>
      </c>
      <c r="C38111" t="s">
        <v>1022</v>
      </c>
      <c r="D38111" t="s">
        <v>981</v>
      </c>
      <c r="E38111" t="s">
        <v>1015</v>
      </c>
      <c r="F38111" s="86">
        <v>11420741.936263399</v>
      </c>
    </row>
    <row r="38112" spans="1:6">
      <c r="A38112">
        <v>2047</v>
      </c>
      <c r="B38112" t="s">
        <v>1072</v>
      </c>
      <c r="C38112" t="s">
        <v>1022</v>
      </c>
      <c r="D38112" t="s">
        <v>981</v>
      </c>
      <c r="E38112" t="s">
        <v>1015</v>
      </c>
      <c r="F38112" s="86">
        <v>11356693.1290532</v>
      </c>
    </row>
    <row r="38113" spans="1:6">
      <c r="A38113">
        <v>2048</v>
      </c>
      <c r="B38113" t="s">
        <v>1072</v>
      </c>
      <c r="C38113" t="s">
        <v>1022</v>
      </c>
      <c r="D38113" t="s">
        <v>981</v>
      </c>
      <c r="E38113" t="s">
        <v>1015</v>
      </c>
      <c r="F38113" s="86">
        <v>11292244.154741</v>
      </c>
    </row>
    <row r="38114" spans="1:6">
      <c r="A38114">
        <v>2049</v>
      </c>
      <c r="B38114" t="s">
        <v>1072</v>
      </c>
      <c r="C38114" t="s">
        <v>1022</v>
      </c>
      <c r="D38114" t="s">
        <v>981</v>
      </c>
      <c r="E38114" t="s">
        <v>1015</v>
      </c>
      <c r="F38114" s="86">
        <v>11231004.590877799</v>
      </c>
    </row>
    <row r="38115" spans="1:6">
      <c r="A38115">
        <v>2050</v>
      </c>
      <c r="B38115" t="s">
        <v>1072</v>
      </c>
      <c r="C38115" t="s">
        <v>1022</v>
      </c>
      <c r="D38115" t="s">
        <v>981</v>
      </c>
      <c r="E38115" t="s">
        <v>1015</v>
      </c>
      <c r="F38115" s="86">
        <v>11171238.251284299</v>
      </c>
    </row>
    <row r="38116" spans="1:6">
      <c r="A38116">
        <v>2017</v>
      </c>
      <c r="B38116" t="s">
        <v>1073</v>
      </c>
      <c r="C38116" t="s">
        <v>1022</v>
      </c>
      <c r="D38116" t="s">
        <v>981</v>
      </c>
      <c r="E38116" t="s">
        <v>1015</v>
      </c>
      <c r="F38116" s="86">
        <v>888143.60100347898</v>
      </c>
    </row>
    <row r="38117" spans="1:6">
      <c r="A38117">
        <v>2018</v>
      </c>
      <c r="B38117" t="s">
        <v>1073</v>
      </c>
      <c r="C38117" t="s">
        <v>1022</v>
      </c>
      <c r="D38117" t="s">
        <v>981</v>
      </c>
      <c r="E38117" t="s">
        <v>1015</v>
      </c>
      <c r="F38117" s="86">
        <v>925193.33598742005</v>
      </c>
    </row>
    <row r="38118" spans="1:6">
      <c r="A38118">
        <v>2019</v>
      </c>
      <c r="B38118" t="s">
        <v>1073</v>
      </c>
      <c r="C38118" t="s">
        <v>1022</v>
      </c>
      <c r="D38118" t="s">
        <v>981</v>
      </c>
      <c r="E38118" t="s">
        <v>1015</v>
      </c>
      <c r="F38118" s="86">
        <v>931785.41552972596</v>
      </c>
    </row>
    <row r="38119" spans="1:6">
      <c r="A38119">
        <v>2020</v>
      </c>
      <c r="B38119" t="s">
        <v>1073</v>
      </c>
      <c r="C38119" t="s">
        <v>1022</v>
      </c>
      <c r="D38119" t="s">
        <v>981</v>
      </c>
      <c r="E38119" t="s">
        <v>1015</v>
      </c>
      <c r="F38119" s="86">
        <v>937527.024846963</v>
      </c>
    </row>
    <row r="38120" spans="1:6">
      <c r="A38120">
        <v>2021</v>
      </c>
      <c r="B38120" t="s">
        <v>1073</v>
      </c>
      <c r="C38120" t="s">
        <v>1022</v>
      </c>
      <c r="D38120" t="s">
        <v>981</v>
      </c>
      <c r="E38120" t="s">
        <v>1015</v>
      </c>
      <c r="F38120" s="86">
        <v>942660.26893001504</v>
      </c>
    </row>
    <row r="38121" spans="1:6">
      <c r="A38121">
        <v>2022</v>
      </c>
      <c r="B38121" t="s">
        <v>1073</v>
      </c>
      <c r="C38121" t="s">
        <v>1022</v>
      </c>
      <c r="D38121" t="s">
        <v>981</v>
      </c>
      <c r="E38121" t="s">
        <v>1015</v>
      </c>
      <c r="F38121" s="86">
        <v>947046.74643515097</v>
      </c>
    </row>
    <row r="38122" spans="1:6">
      <c r="A38122">
        <v>2023</v>
      </c>
      <c r="B38122" t="s">
        <v>1073</v>
      </c>
      <c r="C38122" t="s">
        <v>1022</v>
      </c>
      <c r="D38122" t="s">
        <v>981</v>
      </c>
      <c r="E38122" t="s">
        <v>1015</v>
      </c>
      <c r="F38122" s="86">
        <v>950726.50536107202</v>
      </c>
    </row>
    <row r="38123" spans="1:6">
      <c r="A38123">
        <v>2024</v>
      </c>
      <c r="B38123" t="s">
        <v>1073</v>
      </c>
      <c r="C38123" t="s">
        <v>1022</v>
      </c>
      <c r="D38123" t="s">
        <v>981</v>
      </c>
      <c r="E38123" t="s">
        <v>1015</v>
      </c>
      <c r="F38123" s="86">
        <v>953849.73971691204</v>
      </c>
    </row>
    <row r="38124" spans="1:6">
      <c r="A38124">
        <v>2025</v>
      </c>
      <c r="B38124" t="s">
        <v>1073</v>
      </c>
      <c r="C38124" t="s">
        <v>1022</v>
      </c>
      <c r="D38124" t="s">
        <v>981</v>
      </c>
      <c r="E38124" t="s">
        <v>1015</v>
      </c>
      <c r="F38124" s="86">
        <v>957244.62668767595</v>
      </c>
    </row>
    <row r="38125" spans="1:6">
      <c r="A38125">
        <v>2026</v>
      </c>
      <c r="B38125" t="s">
        <v>1073</v>
      </c>
      <c r="C38125" t="s">
        <v>1022</v>
      </c>
      <c r="D38125" t="s">
        <v>981</v>
      </c>
      <c r="E38125" t="s">
        <v>1015</v>
      </c>
      <c r="F38125" s="86">
        <v>960823.41856798297</v>
      </c>
    </row>
    <row r="38126" spans="1:6">
      <c r="A38126">
        <v>2027</v>
      </c>
      <c r="B38126" t="s">
        <v>1073</v>
      </c>
      <c r="C38126" t="s">
        <v>1022</v>
      </c>
      <c r="D38126" t="s">
        <v>981</v>
      </c>
      <c r="E38126" t="s">
        <v>1015</v>
      </c>
      <c r="F38126" s="86">
        <v>964665.21607169404</v>
      </c>
    </row>
    <row r="38127" spans="1:6">
      <c r="A38127">
        <v>2028</v>
      </c>
      <c r="B38127" t="s">
        <v>1073</v>
      </c>
      <c r="C38127" t="s">
        <v>1022</v>
      </c>
      <c r="D38127" t="s">
        <v>981</v>
      </c>
      <c r="E38127" t="s">
        <v>1015</v>
      </c>
      <c r="F38127" s="86">
        <v>968676.11547343503</v>
      </c>
    </row>
    <row r="38128" spans="1:6">
      <c r="A38128">
        <v>2029</v>
      </c>
      <c r="B38128" t="s">
        <v>1073</v>
      </c>
      <c r="C38128" t="s">
        <v>1022</v>
      </c>
      <c r="D38128" t="s">
        <v>981</v>
      </c>
      <c r="E38128" t="s">
        <v>1015</v>
      </c>
      <c r="F38128" s="86">
        <v>972256.51239538903</v>
      </c>
    </row>
    <row r="38129" spans="1:6">
      <c r="A38129">
        <v>2030</v>
      </c>
      <c r="B38129" t="s">
        <v>1073</v>
      </c>
      <c r="C38129" t="s">
        <v>1022</v>
      </c>
      <c r="D38129" t="s">
        <v>981</v>
      </c>
      <c r="E38129" t="s">
        <v>1015</v>
      </c>
      <c r="F38129" s="86">
        <v>976466.41674277303</v>
      </c>
    </row>
    <row r="38130" spans="1:6">
      <c r="A38130">
        <v>2031</v>
      </c>
      <c r="B38130" t="s">
        <v>1073</v>
      </c>
      <c r="C38130" t="s">
        <v>1022</v>
      </c>
      <c r="D38130" t="s">
        <v>981</v>
      </c>
      <c r="E38130" t="s">
        <v>1015</v>
      </c>
      <c r="F38130" s="86">
        <v>980931.08122124104</v>
      </c>
    </row>
    <row r="38131" spans="1:6">
      <c r="A38131">
        <v>2032</v>
      </c>
      <c r="B38131" t="s">
        <v>1073</v>
      </c>
      <c r="C38131" t="s">
        <v>1022</v>
      </c>
      <c r="D38131" t="s">
        <v>981</v>
      </c>
      <c r="E38131" t="s">
        <v>1015</v>
      </c>
      <c r="F38131" s="86">
        <v>985858.33363605395</v>
      </c>
    </row>
    <row r="38132" spans="1:6">
      <c r="A38132">
        <v>2033</v>
      </c>
      <c r="B38132" t="s">
        <v>1073</v>
      </c>
      <c r="C38132" t="s">
        <v>1022</v>
      </c>
      <c r="D38132" t="s">
        <v>981</v>
      </c>
      <c r="E38132" t="s">
        <v>1015</v>
      </c>
      <c r="F38132" s="86">
        <v>991080.39952494903</v>
      </c>
    </row>
    <row r="38133" spans="1:6">
      <c r="A38133">
        <v>2034</v>
      </c>
      <c r="B38133" t="s">
        <v>1073</v>
      </c>
      <c r="C38133" t="s">
        <v>1022</v>
      </c>
      <c r="D38133" t="s">
        <v>981</v>
      </c>
      <c r="E38133" t="s">
        <v>1015</v>
      </c>
      <c r="F38133" s="86">
        <v>996832.34530131496</v>
      </c>
    </row>
    <row r="38134" spans="1:6">
      <c r="A38134">
        <v>2035</v>
      </c>
      <c r="B38134" t="s">
        <v>1073</v>
      </c>
      <c r="C38134" t="s">
        <v>1022</v>
      </c>
      <c r="D38134" t="s">
        <v>981</v>
      </c>
      <c r="E38134" t="s">
        <v>1015</v>
      </c>
      <c r="F38134" s="86">
        <v>1002932.9335037</v>
      </c>
    </row>
    <row r="38135" spans="1:6">
      <c r="A38135">
        <v>2036</v>
      </c>
      <c r="B38135" t="s">
        <v>1073</v>
      </c>
      <c r="C38135" t="s">
        <v>1022</v>
      </c>
      <c r="D38135" t="s">
        <v>981</v>
      </c>
      <c r="E38135" t="s">
        <v>1015</v>
      </c>
      <c r="F38135" s="86">
        <v>1010494.3120843699</v>
      </c>
    </row>
    <row r="38136" spans="1:6">
      <c r="A38136">
        <v>2037</v>
      </c>
      <c r="B38136" t="s">
        <v>1073</v>
      </c>
      <c r="C38136" t="s">
        <v>1022</v>
      </c>
      <c r="D38136" t="s">
        <v>981</v>
      </c>
      <c r="E38136" t="s">
        <v>1015</v>
      </c>
      <c r="F38136" s="86">
        <v>1018730.81360097</v>
      </c>
    </row>
    <row r="38137" spans="1:6">
      <c r="A38137">
        <v>2038</v>
      </c>
      <c r="B38137" t="s">
        <v>1073</v>
      </c>
      <c r="C38137" t="s">
        <v>1022</v>
      </c>
      <c r="D38137" t="s">
        <v>981</v>
      </c>
      <c r="E38137" t="s">
        <v>1015</v>
      </c>
      <c r="F38137" s="86">
        <v>1027874.70053869</v>
      </c>
    </row>
    <row r="38138" spans="1:6">
      <c r="A38138">
        <v>2039</v>
      </c>
      <c r="B38138" t="s">
        <v>1073</v>
      </c>
      <c r="C38138" t="s">
        <v>1022</v>
      </c>
      <c r="D38138" t="s">
        <v>981</v>
      </c>
      <c r="E38138" t="s">
        <v>1015</v>
      </c>
      <c r="F38138" s="86">
        <v>1037260.46055486</v>
      </c>
    </row>
    <row r="38139" spans="1:6">
      <c r="A38139">
        <v>2040</v>
      </c>
      <c r="B38139" t="s">
        <v>1073</v>
      </c>
      <c r="C38139" t="s">
        <v>1022</v>
      </c>
      <c r="D38139" t="s">
        <v>981</v>
      </c>
      <c r="E38139" t="s">
        <v>1015</v>
      </c>
      <c r="F38139" s="86">
        <v>1046988.96304544</v>
      </c>
    </row>
    <row r="38140" spans="1:6">
      <c r="A38140">
        <v>2041</v>
      </c>
      <c r="B38140" t="s">
        <v>1073</v>
      </c>
      <c r="C38140" t="s">
        <v>1022</v>
      </c>
      <c r="D38140" t="s">
        <v>981</v>
      </c>
      <c r="E38140" t="s">
        <v>1015</v>
      </c>
      <c r="F38140" s="86">
        <v>1052491.6760523999</v>
      </c>
    </row>
    <row r="38141" spans="1:6">
      <c r="A38141">
        <v>2042</v>
      </c>
      <c r="B38141" t="s">
        <v>1073</v>
      </c>
      <c r="C38141" t="s">
        <v>1022</v>
      </c>
      <c r="D38141" t="s">
        <v>981</v>
      </c>
      <c r="E38141" t="s">
        <v>1015</v>
      </c>
      <c r="F38141" s="86">
        <v>1057947.4892470699</v>
      </c>
    </row>
    <row r="38142" spans="1:6">
      <c r="A38142">
        <v>2043</v>
      </c>
      <c r="B38142" t="s">
        <v>1073</v>
      </c>
      <c r="C38142" t="s">
        <v>1022</v>
      </c>
      <c r="D38142" t="s">
        <v>981</v>
      </c>
      <c r="E38142" t="s">
        <v>1015</v>
      </c>
      <c r="F38142" s="86">
        <v>1062674.8806598301</v>
      </c>
    </row>
    <row r="38143" spans="1:6">
      <c r="A38143">
        <v>2044</v>
      </c>
      <c r="B38143" t="s">
        <v>1073</v>
      </c>
      <c r="C38143" t="s">
        <v>1022</v>
      </c>
      <c r="D38143" t="s">
        <v>981</v>
      </c>
      <c r="E38143" t="s">
        <v>1015</v>
      </c>
      <c r="F38143" s="86">
        <v>1067103.56056343</v>
      </c>
    </row>
    <row r="38144" spans="1:6">
      <c r="A38144">
        <v>2045</v>
      </c>
      <c r="B38144" t="s">
        <v>1073</v>
      </c>
      <c r="C38144" t="s">
        <v>1022</v>
      </c>
      <c r="D38144" t="s">
        <v>981</v>
      </c>
      <c r="E38144" t="s">
        <v>1015</v>
      </c>
      <c r="F38144" s="86">
        <v>1070936.77928288</v>
      </c>
    </row>
    <row r="38145" spans="1:6">
      <c r="A38145">
        <v>2046</v>
      </c>
      <c r="B38145" t="s">
        <v>1073</v>
      </c>
      <c r="C38145" t="s">
        <v>1022</v>
      </c>
      <c r="D38145" t="s">
        <v>981</v>
      </c>
      <c r="E38145" t="s">
        <v>1015</v>
      </c>
      <c r="F38145" s="86">
        <v>1074888.6876574501</v>
      </c>
    </row>
    <row r="38146" spans="1:6">
      <c r="A38146">
        <v>2047</v>
      </c>
      <c r="B38146" t="s">
        <v>1073</v>
      </c>
      <c r="C38146" t="s">
        <v>1022</v>
      </c>
      <c r="D38146" t="s">
        <v>981</v>
      </c>
      <c r="E38146" t="s">
        <v>1015</v>
      </c>
      <c r="F38146" s="86">
        <v>1078682.56642768</v>
      </c>
    </row>
    <row r="38147" spans="1:6">
      <c r="A38147">
        <v>2048</v>
      </c>
      <c r="B38147" t="s">
        <v>1073</v>
      </c>
      <c r="C38147" t="s">
        <v>1022</v>
      </c>
      <c r="D38147" t="s">
        <v>981</v>
      </c>
      <c r="E38147" t="s">
        <v>1015</v>
      </c>
      <c r="F38147" s="86">
        <v>1082890.4009547899</v>
      </c>
    </row>
    <row r="38148" spans="1:6">
      <c r="A38148">
        <v>2049</v>
      </c>
      <c r="B38148" t="s">
        <v>1073</v>
      </c>
      <c r="C38148" t="s">
        <v>1022</v>
      </c>
      <c r="D38148" t="s">
        <v>981</v>
      </c>
      <c r="E38148" t="s">
        <v>1015</v>
      </c>
      <c r="F38148" s="86">
        <v>1087025.8100048399</v>
      </c>
    </row>
    <row r="38149" spans="1:6">
      <c r="A38149">
        <v>2050</v>
      </c>
      <c r="B38149" t="s">
        <v>1073</v>
      </c>
      <c r="C38149" t="s">
        <v>1022</v>
      </c>
      <c r="D38149" t="s">
        <v>981</v>
      </c>
      <c r="E38149" t="s">
        <v>1015</v>
      </c>
      <c r="F38149" s="86">
        <v>1091557.7000346601</v>
      </c>
    </row>
    <row r="38150" spans="1:6">
      <c r="A38150">
        <v>2017</v>
      </c>
      <c r="B38150" t="s">
        <v>1012</v>
      </c>
      <c r="C38150" t="s">
        <v>1022</v>
      </c>
      <c r="D38150" t="s">
        <v>1023</v>
      </c>
      <c r="E38150" t="s">
        <v>1015</v>
      </c>
      <c r="F38150" s="86">
        <v>3.1814970575926103E-2</v>
      </c>
    </row>
    <row r="38151" spans="1:6">
      <c r="A38151">
        <v>2018</v>
      </c>
      <c r="B38151" t="s">
        <v>1012</v>
      </c>
      <c r="C38151" t="s">
        <v>1022</v>
      </c>
      <c r="D38151" t="s">
        <v>1023</v>
      </c>
      <c r="E38151" t="s">
        <v>1015</v>
      </c>
      <c r="F38151" s="86">
        <v>3.2402256451482501E-2</v>
      </c>
    </row>
    <row r="38152" spans="1:6">
      <c r="A38152">
        <v>2019</v>
      </c>
      <c r="B38152" t="s">
        <v>1012</v>
      </c>
      <c r="C38152" t="s">
        <v>1022</v>
      </c>
      <c r="D38152" t="s">
        <v>1023</v>
      </c>
      <c r="E38152" t="s">
        <v>1015</v>
      </c>
      <c r="F38152" s="86">
        <v>3.2680700461040102E-2</v>
      </c>
    </row>
    <row r="38153" spans="1:6">
      <c r="A38153">
        <v>2020</v>
      </c>
      <c r="B38153" t="s">
        <v>1012</v>
      </c>
      <c r="C38153" t="s">
        <v>1022</v>
      </c>
      <c r="D38153" t="s">
        <v>1023</v>
      </c>
      <c r="E38153" t="s">
        <v>1015</v>
      </c>
      <c r="F38153" s="86">
        <v>3.2956569700786698E-2</v>
      </c>
    </row>
    <row r="38154" spans="1:6">
      <c r="A38154">
        <v>2021</v>
      </c>
      <c r="B38154" t="s">
        <v>1012</v>
      </c>
      <c r="C38154" t="s">
        <v>1022</v>
      </c>
      <c r="D38154" t="s">
        <v>1023</v>
      </c>
      <c r="E38154" t="s">
        <v>1015</v>
      </c>
      <c r="F38154" s="86">
        <v>3.3226499030601597E-2</v>
      </c>
    </row>
    <row r="38155" spans="1:6">
      <c r="A38155">
        <v>2022</v>
      </c>
      <c r="B38155" t="s">
        <v>1012</v>
      </c>
      <c r="C38155" t="s">
        <v>1022</v>
      </c>
      <c r="D38155" t="s">
        <v>1023</v>
      </c>
      <c r="E38155" t="s">
        <v>1015</v>
      </c>
      <c r="F38155" s="86">
        <v>3.3491698825446101E-2</v>
      </c>
    </row>
    <row r="38156" spans="1:6">
      <c r="A38156">
        <v>2023</v>
      </c>
      <c r="B38156" t="s">
        <v>1012</v>
      </c>
      <c r="C38156" t="s">
        <v>1022</v>
      </c>
      <c r="D38156" t="s">
        <v>1023</v>
      </c>
      <c r="E38156" t="s">
        <v>1015</v>
      </c>
      <c r="F38156" s="86">
        <v>3.3738744016452799E-2</v>
      </c>
    </row>
    <row r="38157" spans="1:6">
      <c r="A38157">
        <v>2024</v>
      </c>
      <c r="B38157" t="s">
        <v>1012</v>
      </c>
      <c r="C38157" t="s">
        <v>1022</v>
      </c>
      <c r="D38157" t="s">
        <v>1023</v>
      </c>
      <c r="E38157" t="s">
        <v>1015</v>
      </c>
      <c r="F38157" s="86">
        <v>3.3981031536101401E-2</v>
      </c>
    </row>
    <row r="38158" spans="1:6">
      <c r="A38158">
        <v>2025</v>
      </c>
      <c r="B38158" t="s">
        <v>1012</v>
      </c>
      <c r="C38158" t="s">
        <v>1022</v>
      </c>
      <c r="D38158" t="s">
        <v>1023</v>
      </c>
      <c r="E38158" t="s">
        <v>1015</v>
      </c>
      <c r="F38158" s="86">
        <v>3.4232381612019802E-2</v>
      </c>
    </row>
    <row r="38159" spans="1:6">
      <c r="A38159">
        <v>2026</v>
      </c>
      <c r="B38159" t="s">
        <v>1012</v>
      </c>
      <c r="C38159" t="s">
        <v>1022</v>
      </c>
      <c r="D38159" t="s">
        <v>1023</v>
      </c>
      <c r="E38159" t="s">
        <v>1015</v>
      </c>
      <c r="F38159" s="86">
        <v>3.4480734520387198E-2</v>
      </c>
    </row>
    <row r="38160" spans="1:6">
      <c r="A38160">
        <v>2027</v>
      </c>
      <c r="B38160" t="s">
        <v>1012</v>
      </c>
      <c r="C38160" t="s">
        <v>1022</v>
      </c>
      <c r="D38160" t="s">
        <v>1023</v>
      </c>
      <c r="E38160" t="s">
        <v>1015</v>
      </c>
      <c r="F38160" s="86">
        <v>3.4729612465362297E-2</v>
      </c>
    </row>
    <row r="38161" spans="1:6">
      <c r="A38161">
        <v>2028</v>
      </c>
      <c r="B38161" t="s">
        <v>1012</v>
      </c>
      <c r="C38161" t="s">
        <v>1022</v>
      </c>
      <c r="D38161" t="s">
        <v>1023</v>
      </c>
      <c r="E38161" t="s">
        <v>1015</v>
      </c>
      <c r="F38161" s="86">
        <v>3.4981365002480898E-2</v>
      </c>
    </row>
    <row r="38162" spans="1:6">
      <c r="A38162">
        <v>2029</v>
      </c>
      <c r="B38162" t="s">
        <v>1012</v>
      </c>
      <c r="C38162" t="s">
        <v>1022</v>
      </c>
      <c r="D38162" t="s">
        <v>1023</v>
      </c>
      <c r="E38162" t="s">
        <v>1015</v>
      </c>
      <c r="F38162" s="86">
        <v>3.5209017729361698E-2</v>
      </c>
    </row>
    <row r="38163" spans="1:6">
      <c r="A38163">
        <v>2030</v>
      </c>
      <c r="B38163" t="s">
        <v>1012</v>
      </c>
      <c r="C38163" t="s">
        <v>1022</v>
      </c>
      <c r="D38163" t="s">
        <v>1023</v>
      </c>
      <c r="E38163" t="s">
        <v>1015</v>
      </c>
      <c r="F38163" s="86">
        <v>3.5432725238475397E-2</v>
      </c>
    </row>
    <row r="38164" spans="1:6">
      <c r="A38164">
        <v>2031</v>
      </c>
      <c r="B38164" t="s">
        <v>1012</v>
      </c>
      <c r="C38164" t="s">
        <v>1022</v>
      </c>
      <c r="D38164" t="s">
        <v>1023</v>
      </c>
      <c r="E38164" t="s">
        <v>1015</v>
      </c>
      <c r="F38164" s="86">
        <v>3.5665848073277502E-2</v>
      </c>
    </row>
    <row r="38165" spans="1:6">
      <c r="A38165">
        <v>2032</v>
      </c>
      <c r="B38165" t="s">
        <v>1012</v>
      </c>
      <c r="C38165" t="s">
        <v>1022</v>
      </c>
      <c r="D38165" t="s">
        <v>1023</v>
      </c>
      <c r="E38165" t="s">
        <v>1015</v>
      </c>
      <c r="F38165" s="86">
        <v>3.58792389421001E-2</v>
      </c>
    </row>
    <row r="38166" spans="1:6">
      <c r="A38166">
        <v>2033</v>
      </c>
      <c r="B38166" t="s">
        <v>1012</v>
      </c>
      <c r="C38166" t="s">
        <v>1022</v>
      </c>
      <c r="D38166" t="s">
        <v>1023</v>
      </c>
      <c r="E38166" t="s">
        <v>1015</v>
      </c>
      <c r="F38166" s="86">
        <v>3.6078597970913201E-2</v>
      </c>
    </row>
    <row r="38167" spans="1:6">
      <c r="A38167">
        <v>2034</v>
      </c>
      <c r="B38167" t="s">
        <v>1012</v>
      </c>
      <c r="C38167" t="s">
        <v>1022</v>
      </c>
      <c r="D38167" t="s">
        <v>1023</v>
      </c>
      <c r="E38167" t="s">
        <v>1015</v>
      </c>
      <c r="F38167" s="86">
        <v>3.6274111095137403E-2</v>
      </c>
    </row>
    <row r="38168" spans="1:6">
      <c r="A38168">
        <v>2035</v>
      </c>
      <c r="B38168" t="s">
        <v>1012</v>
      </c>
      <c r="C38168" t="s">
        <v>1022</v>
      </c>
      <c r="D38168" t="s">
        <v>1023</v>
      </c>
      <c r="E38168" t="s">
        <v>1015</v>
      </c>
      <c r="F38168" s="86">
        <v>3.64690703073242E-2</v>
      </c>
    </row>
    <row r="38169" spans="1:6">
      <c r="A38169">
        <v>2036</v>
      </c>
      <c r="B38169" t="s">
        <v>1012</v>
      </c>
      <c r="C38169" t="s">
        <v>1022</v>
      </c>
      <c r="D38169" t="s">
        <v>1023</v>
      </c>
      <c r="E38169" t="s">
        <v>1015</v>
      </c>
      <c r="F38169" s="86">
        <v>3.6675894241800601E-2</v>
      </c>
    </row>
    <row r="38170" spans="1:6">
      <c r="A38170">
        <v>2037</v>
      </c>
      <c r="B38170" t="s">
        <v>1012</v>
      </c>
      <c r="C38170" t="s">
        <v>1022</v>
      </c>
      <c r="D38170" t="s">
        <v>1023</v>
      </c>
      <c r="E38170" t="s">
        <v>1015</v>
      </c>
      <c r="F38170" s="86">
        <v>3.6869093566048602E-2</v>
      </c>
    </row>
    <row r="38171" spans="1:6">
      <c r="A38171">
        <v>2038</v>
      </c>
      <c r="B38171" t="s">
        <v>1012</v>
      </c>
      <c r="C38171" t="s">
        <v>1022</v>
      </c>
      <c r="D38171" t="s">
        <v>1023</v>
      </c>
      <c r="E38171" t="s">
        <v>1015</v>
      </c>
      <c r="F38171" s="86">
        <v>3.7060369339730101E-2</v>
      </c>
    </row>
    <row r="38172" spans="1:6">
      <c r="A38172">
        <v>2039</v>
      </c>
      <c r="B38172" t="s">
        <v>1012</v>
      </c>
      <c r="C38172" t="s">
        <v>1022</v>
      </c>
      <c r="D38172" t="s">
        <v>1023</v>
      </c>
      <c r="E38172" t="s">
        <v>1015</v>
      </c>
      <c r="F38172" s="86">
        <v>3.7248055269306503E-2</v>
      </c>
    </row>
    <row r="38173" spans="1:6">
      <c r="A38173">
        <v>2040</v>
      </c>
      <c r="B38173" t="s">
        <v>1012</v>
      </c>
      <c r="C38173" t="s">
        <v>1022</v>
      </c>
      <c r="D38173" t="s">
        <v>1023</v>
      </c>
      <c r="E38173" t="s">
        <v>1015</v>
      </c>
      <c r="F38173" s="86">
        <v>3.7430667745402699E-2</v>
      </c>
    </row>
    <row r="38174" spans="1:6">
      <c r="A38174">
        <v>2041</v>
      </c>
      <c r="B38174" t="s">
        <v>1012</v>
      </c>
      <c r="C38174" t="s">
        <v>1022</v>
      </c>
      <c r="D38174" t="s">
        <v>1023</v>
      </c>
      <c r="E38174" t="s">
        <v>1015</v>
      </c>
      <c r="F38174" s="86">
        <v>3.7455977602825E-2</v>
      </c>
    </row>
    <row r="38175" spans="1:6">
      <c r="A38175">
        <v>2042</v>
      </c>
      <c r="B38175" t="s">
        <v>1012</v>
      </c>
      <c r="C38175" t="s">
        <v>1022</v>
      </c>
      <c r="D38175" t="s">
        <v>1023</v>
      </c>
      <c r="E38175" t="s">
        <v>1015</v>
      </c>
      <c r="F38175" s="86">
        <v>3.7488529063064401E-2</v>
      </c>
    </row>
    <row r="38176" spans="1:6">
      <c r="A38176">
        <v>2043</v>
      </c>
      <c r="B38176" t="s">
        <v>1012</v>
      </c>
      <c r="C38176" t="s">
        <v>1022</v>
      </c>
      <c r="D38176" t="s">
        <v>1023</v>
      </c>
      <c r="E38176" t="s">
        <v>1015</v>
      </c>
      <c r="F38176" s="86">
        <v>3.7506547305424298E-2</v>
      </c>
    </row>
    <row r="38177" spans="1:6">
      <c r="A38177">
        <v>2044</v>
      </c>
      <c r="B38177" t="s">
        <v>1012</v>
      </c>
      <c r="C38177" t="s">
        <v>1022</v>
      </c>
      <c r="D38177" t="s">
        <v>1023</v>
      </c>
      <c r="E38177" t="s">
        <v>1015</v>
      </c>
      <c r="F38177" s="86">
        <v>3.7521553914569399E-2</v>
      </c>
    </row>
    <row r="38178" spans="1:6">
      <c r="A38178">
        <v>2045</v>
      </c>
      <c r="B38178" t="s">
        <v>1012</v>
      </c>
      <c r="C38178" t="s">
        <v>1022</v>
      </c>
      <c r="D38178" t="s">
        <v>1023</v>
      </c>
      <c r="E38178" t="s">
        <v>1015</v>
      </c>
      <c r="F38178" s="86">
        <v>3.7533980131618502E-2</v>
      </c>
    </row>
    <row r="38179" spans="1:6">
      <c r="A38179">
        <v>2046</v>
      </c>
      <c r="B38179" t="s">
        <v>1012</v>
      </c>
      <c r="C38179" t="s">
        <v>1022</v>
      </c>
      <c r="D38179" t="s">
        <v>1023</v>
      </c>
      <c r="E38179" t="s">
        <v>1015</v>
      </c>
      <c r="F38179" s="86">
        <v>3.7544252039854502E-2</v>
      </c>
    </row>
    <row r="38180" spans="1:6">
      <c r="A38180">
        <v>2047</v>
      </c>
      <c r="B38180" t="s">
        <v>1012</v>
      </c>
      <c r="C38180" t="s">
        <v>1022</v>
      </c>
      <c r="D38180" t="s">
        <v>1023</v>
      </c>
      <c r="E38180" t="s">
        <v>1015</v>
      </c>
      <c r="F38180" s="86">
        <v>3.7563732345028002E-2</v>
      </c>
    </row>
    <row r="38181" spans="1:6">
      <c r="A38181">
        <v>2048</v>
      </c>
      <c r="B38181" t="s">
        <v>1012</v>
      </c>
      <c r="C38181" t="s">
        <v>1022</v>
      </c>
      <c r="D38181" t="s">
        <v>1023</v>
      </c>
      <c r="E38181" t="s">
        <v>1015</v>
      </c>
      <c r="F38181" s="86">
        <v>3.7570505352024303E-2</v>
      </c>
    </row>
    <row r="38182" spans="1:6">
      <c r="A38182">
        <v>2049</v>
      </c>
      <c r="B38182" t="s">
        <v>1012</v>
      </c>
      <c r="C38182" t="s">
        <v>1022</v>
      </c>
      <c r="D38182" t="s">
        <v>1023</v>
      </c>
      <c r="E38182" t="s">
        <v>1015</v>
      </c>
      <c r="F38182" s="86">
        <v>3.7576058019411697E-2</v>
      </c>
    </row>
    <row r="38183" spans="1:6">
      <c r="A38183">
        <v>2050</v>
      </c>
      <c r="B38183" t="s">
        <v>1012</v>
      </c>
      <c r="C38183" t="s">
        <v>1022</v>
      </c>
      <c r="D38183" t="s">
        <v>1023</v>
      </c>
      <c r="E38183" t="s">
        <v>1015</v>
      </c>
      <c r="F38183" s="86">
        <v>3.7580686173651297E-2</v>
      </c>
    </row>
    <row r="38184" spans="1:6">
      <c r="A38184">
        <v>2017</v>
      </c>
      <c r="B38184" t="s">
        <v>1024</v>
      </c>
      <c r="C38184" t="s">
        <v>1022</v>
      </c>
      <c r="D38184" t="s">
        <v>1023</v>
      </c>
      <c r="E38184" t="s">
        <v>1015</v>
      </c>
      <c r="F38184" s="86">
        <v>17.564455621545701</v>
      </c>
    </row>
    <row r="38185" spans="1:6">
      <c r="A38185">
        <v>2018</v>
      </c>
      <c r="B38185" t="s">
        <v>1024</v>
      </c>
      <c r="C38185" t="s">
        <v>1022</v>
      </c>
      <c r="D38185" t="s">
        <v>1023</v>
      </c>
      <c r="E38185" t="s">
        <v>1015</v>
      </c>
      <c r="F38185" s="86">
        <v>19.442757295774999</v>
      </c>
    </row>
    <row r="38186" spans="1:6">
      <c r="A38186">
        <v>2019</v>
      </c>
      <c r="B38186" t="s">
        <v>1024</v>
      </c>
      <c r="C38186" t="s">
        <v>1022</v>
      </c>
      <c r="D38186" t="s">
        <v>1023</v>
      </c>
      <c r="E38186" t="s">
        <v>1015</v>
      </c>
      <c r="F38186" s="86">
        <v>19.655699772941201</v>
      </c>
    </row>
    <row r="38187" spans="1:6">
      <c r="A38187">
        <v>2020</v>
      </c>
      <c r="B38187" t="s">
        <v>1024</v>
      </c>
      <c r="C38187" t="s">
        <v>1022</v>
      </c>
      <c r="D38187" t="s">
        <v>1023</v>
      </c>
      <c r="E38187" t="s">
        <v>1015</v>
      </c>
      <c r="F38187" s="86">
        <v>19.861147083678699</v>
      </c>
    </row>
    <row r="38188" spans="1:6">
      <c r="A38188">
        <v>2021</v>
      </c>
      <c r="B38188" t="s">
        <v>1024</v>
      </c>
      <c r="C38188" t="s">
        <v>1022</v>
      </c>
      <c r="D38188" t="s">
        <v>1023</v>
      </c>
      <c r="E38188" t="s">
        <v>1015</v>
      </c>
      <c r="F38188" s="86">
        <v>20.063258695787301</v>
      </c>
    </row>
    <row r="38189" spans="1:6">
      <c r="A38189">
        <v>2022</v>
      </c>
      <c r="B38189" t="s">
        <v>1024</v>
      </c>
      <c r="C38189" t="s">
        <v>1022</v>
      </c>
      <c r="D38189" t="s">
        <v>1023</v>
      </c>
      <c r="E38189" t="s">
        <v>1015</v>
      </c>
      <c r="F38189" s="86">
        <v>20.256308416253699</v>
      </c>
    </row>
    <row r="38190" spans="1:6">
      <c r="A38190">
        <v>2023</v>
      </c>
      <c r="B38190" t="s">
        <v>1024</v>
      </c>
      <c r="C38190" t="s">
        <v>1022</v>
      </c>
      <c r="D38190" t="s">
        <v>1023</v>
      </c>
      <c r="E38190" t="s">
        <v>1015</v>
      </c>
      <c r="F38190" s="86">
        <v>20.4431538657152</v>
      </c>
    </row>
    <row r="38191" spans="1:6">
      <c r="A38191">
        <v>2024</v>
      </c>
      <c r="B38191" t="s">
        <v>1024</v>
      </c>
      <c r="C38191" t="s">
        <v>1022</v>
      </c>
      <c r="D38191" t="s">
        <v>1023</v>
      </c>
      <c r="E38191" t="s">
        <v>1015</v>
      </c>
      <c r="F38191" s="86">
        <v>20.6255516821961</v>
      </c>
    </row>
    <row r="38192" spans="1:6">
      <c r="A38192">
        <v>2025</v>
      </c>
      <c r="B38192" t="s">
        <v>1024</v>
      </c>
      <c r="C38192" t="s">
        <v>1022</v>
      </c>
      <c r="D38192" t="s">
        <v>1023</v>
      </c>
      <c r="E38192" t="s">
        <v>1015</v>
      </c>
      <c r="F38192" s="86">
        <v>20.805716858139601</v>
      </c>
    </row>
    <row r="38193" spans="1:6">
      <c r="A38193">
        <v>2026</v>
      </c>
      <c r="B38193" t="s">
        <v>1024</v>
      </c>
      <c r="C38193" t="s">
        <v>1022</v>
      </c>
      <c r="D38193" t="s">
        <v>1023</v>
      </c>
      <c r="E38193" t="s">
        <v>1015</v>
      </c>
      <c r="F38193" s="86">
        <v>20.988977903990101</v>
      </c>
    </row>
    <row r="38194" spans="1:6">
      <c r="A38194">
        <v>2027</v>
      </c>
      <c r="B38194" t="s">
        <v>1024</v>
      </c>
      <c r="C38194" t="s">
        <v>1022</v>
      </c>
      <c r="D38194" t="s">
        <v>1023</v>
      </c>
      <c r="E38194" t="s">
        <v>1015</v>
      </c>
      <c r="F38194" s="86">
        <v>21.172183473213501</v>
      </c>
    </row>
    <row r="38195" spans="1:6">
      <c r="A38195">
        <v>2028</v>
      </c>
      <c r="B38195" t="s">
        <v>1024</v>
      </c>
      <c r="C38195" t="s">
        <v>1022</v>
      </c>
      <c r="D38195" t="s">
        <v>1023</v>
      </c>
      <c r="E38195" t="s">
        <v>1015</v>
      </c>
      <c r="F38195" s="86">
        <v>21.350912953209999</v>
      </c>
    </row>
    <row r="38196" spans="1:6">
      <c r="A38196">
        <v>2029</v>
      </c>
      <c r="B38196" t="s">
        <v>1024</v>
      </c>
      <c r="C38196" t="s">
        <v>1022</v>
      </c>
      <c r="D38196" t="s">
        <v>1023</v>
      </c>
      <c r="E38196" t="s">
        <v>1015</v>
      </c>
      <c r="F38196" s="86">
        <v>21.521550877808501</v>
      </c>
    </row>
    <row r="38197" spans="1:6">
      <c r="A38197">
        <v>2030</v>
      </c>
      <c r="B38197" t="s">
        <v>1024</v>
      </c>
      <c r="C38197" t="s">
        <v>1022</v>
      </c>
      <c r="D38197" t="s">
        <v>1023</v>
      </c>
      <c r="E38197" t="s">
        <v>1015</v>
      </c>
      <c r="F38197" s="86">
        <v>21.697151441232801</v>
      </c>
    </row>
    <row r="38198" spans="1:6">
      <c r="A38198">
        <v>2031</v>
      </c>
      <c r="B38198" t="s">
        <v>1024</v>
      </c>
      <c r="C38198" t="s">
        <v>1022</v>
      </c>
      <c r="D38198" t="s">
        <v>1023</v>
      </c>
      <c r="E38198" t="s">
        <v>1015</v>
      </c>
      <c r="F38198" s="86">
        <v>21.866229315217499</v>
      </c>
    </row>
    <row r="38199" spans="1:6">
      <c r="A38199">
        <v>2032</v>
      </c>
      <c r="B38199" t="s">
        <v>1024</v>
      </c>
      <c r="C38199" t="s">
        <v>1022</v>
      </c>
      <c r="D38199" t="s">
        <v>1023</v>
      </c>
      <c r="E38199" t="s">
        <v>1015</v>
      </c>
      <c r="F38199" s="86">
        <v>22.029972426215799</v>
      </c>
    </row>
    <row r="38200" spans="1:6">
      <c r="A38200">
        <v>2033</v>
      </c>
      <c r="B38200" t="s">
        <v>1024</v>
      </c>
      <c r="C38200" t="s">
        <v>1022</v>
      </c>
      <c r="D38200" t="s">
        <v>1023</v>
      </c>
      <c r="E38200" t="s">
        <v>1015</v>
      </c>
      <c r="F38200" s="86">
        <v>22.185322863386801</v>
      </c>
    </row>
    <row r="38201" spans="1:6">
      <c r="A38201">
        <v>2034</v>
      </c>
      <c r="B38201" t="s">
        <v>1024</v>
      </c>
      <c r="C38201" t="s">
        <v>1022</v>
      </c>
      <c r="D38201" t="s">
        <v>1023</v>
      </c>
      <c r="E38201" t="s">
        <v>1015</v>
      </c>
      <c r="F38201" s="86">
        <v>22.345231499543999</v>
      </c>
    </row>
    <row r="38202" spans="1:6">
      <c r="A38202">
        <v>2035</v>
      </c>
      <c r="B38202" t="s">
        <v>1024</v>
      </c>
      <c r="C38202" t="s">
        <v>1022</v>
      </c>
      <c r="D38202" t="s">
        <v>1023</v>
      </c>
      <c r="E38202" t="s">
        <v>1015</v>
      </c>
      <c r="F38202" s="86">
        <v>22.497364131357401</v>
      </c>
    </row>
    <row r="38203" spans="1:6">
      <c r="A38203">
        <v>2036</v>
      </c>
      <c r="B38203" t="s">
        <v>1024</v>
      </c>
      <c r="C38203" t="s">
        <v>1022</v>
      </c>
      <c r="D38203" t="s">
        <v>1023</v>
      </c>
      <c r="E38203" t="s">
        <v>1015</v>
      </c>
      <c r="F38203" s="86">
        <v>22.648640591298498</v>
      </c>
    </row>
    <row r="38204" spans="1:6">
      <c r="A38204">
        <v>2037</v>
      </c>
      <c r="B38204" t="s">
        <v>1024</v>
      </c>
      <c r="C38204" t="s">
        <v>1022</v>
      </c>
      <c r="D38204" t="s">
        <v>1023</v>
      </c>
      <c r="E38204" t="s">
        <v>1015</v>
      </c>
      <c r="F38204" s="86">
        <v>22.804215641366799</v>
      </c>
    </row>
    <row r="38205" spans="1:6">
      <c r="A38205">
        <v>2038</v>
      </c>
      <c r="B38205" t="s">
        <v>1024</v>
      </c>
      <c r="C38205" t="s">
        <v>1022</v>
      </c>
      <c r="D38205" t="s">
        <v>1023</v>
      </c>
      <c r="E38205" t="s">
        <v>1015</v>
      </c>
      <c r="F38205" s="86">
        <v>22.9512094014271</v>
      </c>
    </row>
    <row r="38206" spans="1:6">
      <c r="A38206">
        <v>2039</v>
      </c>
      <c r="B38206" t="s">
        <v>1024</v>
      </c>
      <c r="C38206" t="s">
        <v>1022</v>
      </c>
      <c r="D38206" t="s">
        <v>1023</v>
      </c>
      <c r="E38206" t="s">
        <v>1015</v>
      </c>
      <c r="F38206" s="86">
        <v>23.103269600345801</v>
      </c>
    </row>
    <row r="38207" spans="1:6">
      <c r="A38207">
        <v>2040</v>
      </c>
      <c r="B38207" t="s">
        <v>1024</v>
      </c>
      <c r="C38207" t="s">
        <v>1022</v>
      </c>
      <c r="D38207" t="s">
        <v>1023</v>
      </c>
      <c r="E38207" t="s">
        <v>1015</v>
      </c>
      <c r="F38207" s="86">
        <v>23.245025426977001</v>
      </c>
    </row>
    <row r="38208" spans="1:6">
      <c r="A38208">
        <v>2041</v>
      </c>
      <c r="B38208" t="s">
        <v>1024</v>
      </c>
      <c r="C38208" t="s">
        <v>1022</v>
      </c>
      <c r="D38208" t="s">
        <v>1023</v>
      </c>
      <c r="E38208" t="s">
        <v>1015</v>
      </c>
      <c r="F38208" s="86">
        <v>23.3327523389611</v>
      </c>
    </row>
    <row r="38209" spans="1:6">
      <c r="A38209">
        <v>2042</v>
      </c>
      <c r="B38209" t="s">
        <v>1024</v>
      </c>
      <c r="C38209" t="s">
        <v>1022</v>
      </c>
      <c r="D38209" t="s">
        <v>1023</v>
      </c>
      <c r="E38209" t="s">
        <v>1015</v>
      </c>
      <c r="F38209" s="86">
        <v>23.417597406608799</v>
      </c>
    </row>
    <row r="38210" spans="1:6">
      <c r="A38210">
        <v>2043</v>
      </c>
      <c r="B38210" t="s">
        <v>1024</v>
      </c>
      <c r="C38210" t="s">
        <v>1022</v>
      </c>
      <c r="D38210" t="s">
        <v>1023</v>
      </c>
      <c r="E38210" t="s">
        <v>1015</v>
      </c>
      <c r="F38210" s="86">
        <v>23.506948568891399</v>
      </c>
    </row>
    <row r="38211" spans="1:6">
      <c r="A38211">
        <v>2044</v>
      </c>
      <c r="B38211" t="s">
        <v>1024</v>
      </c>
      <c r="C38211" t="s">
        <v>1022</v>
      </c>
      <c r="D38211" t="s">
        <v>1023</v>
      </c>
      <c r="E38211" t="s">
        <v>1015</v>
      </c>
      <c r="F38211" s="86">
        <v>23.585784693603198</v>
      </c>
    </row>
    <row r="38212" spans="1:6">
      <c r="A38212">
        <v>2045</v>
      </c>
      <c r="B38212" t="s">
        <v>1024</v>
      </c>
      <c r="C38212" t="s">
        <v>1022</v>
      </c>
      <c r="D38212" t="s">
        <v>1023</v>
      </c>
      <c r="E38212" t="s">
        <v>1015</v>
      </c>
      <c r="F38212" s="86">
        <v>23.6621700976821</v>
      </c>
    </row>
    <row r="38213" spans="1:6">
      <c r="A38213">
        <v>2046</v>
      </c>
      <c r="B38213" t="s">
        <v>1024</v>
      </c>
      <c r="C38213" t="s">
        <v>1022</v>
      </c>
      <c r="D38213" t="s">
        <v>1023</v>
      </c>
      <c r="E38213" t="s">
        <v>1015</v>
      </c>
      <c r="F38213" s="86">
        <v>23.735653523854399</v>
      </c>
    </row>
    <row r="38214" spans="1:6">
      <c r="A38214">
        <v>2047</v>
      </c>
      <c r="B38214" t="s">
        <v>1024</v>
      </c>
      <c r="C38214" t="s">
        <v>1022</v>
      </c>
      <c r="D38214" t="s">
        <v>1023</v>
      </c>
      <c r="E38214" t="s">
        <v>1015</v>
      </c>
      <c r="F38214" s="86">
        <v>23.807225538887401</v>
      </c>
    </row>
    <row r="38215" spans="1:6">
      <c r="A38215">
        <v>2048</v>
      </c>
      <c r="B38215" t="s">
        <v>1024</v>
      </c>
      <c r="C38215" t="s">
        <v>1022</v>
      </c>
      <c r="D38215" t="s">
        <v>1023</v>
      </c>
      <c r="E38215" t="s">
        <v>1015</v>
      </c>
      <c r="F38215" s="86">
        <v>23.8768064838223</v>
      </c>
    </row>
    <row r="38216" spans="1:6">
      <c r="A38216">
        <v>2049</v>
      </c>
      <c r="B38216" t="s">
        <v>1024</v>
      </c>
      <c r="C38216" t="s">
        <v>1022</v>
      </c>
      <c r="D38216" t="s">
        <v>1023</v>
      </c>
      <c r="E38216" t="s">
        <v>1015</v>
      </c>
      <c r="F38216" s="86">
        <v>23.944075277644401</v>
      </c>
    </row>
    <row r="38217" spans="1:6">
      <c r="A38217">
        <v>2050</v>
      </c>
      <c r="B38217" t="s">
        <v>1024</v>
      </c>
      <c r="C38217" t="s">
        <v>1022</v>
      </c>
      <c r="D38217" t="s">
        <v>1023</v>
      </c>
      <c r="E38217" t="s">
        <v>1015</v>
      </c>
      <c r="F38217" s="86">
        <v>24.009685992111901</v>
      </c>
    </row>
    <row r="38218" spans="1:6">
      <c r="A38218">
        <v>2017</v>
      </c>
      <c r="B38218" t="s">
        <v>1025</v>
      </c>
      <c r="C38218" t="s">
        <v>1022</v>
      </c>
      <c r="D38218" t="s">
        <v>1023</v>
      </c>
      <c r="E38218" t="s">
        <v>1015</v>
      </c>
      <c r="F38218" s="86">
        <v>4.2078162573014603E-2</v>
      </c>
    </row>
    <row r="38219" spans="1:6">
      <c r="A38219">
        <v>2018</v>
      </c>
      <c r="B38219" t="s">
        <v>1025</v>
      </c>
      <c r="C38219" t="s">
        <v>1022</v>
      </c>
      <c r="D38219" t="s">
        <v>1023</v>
      </c>
      <c r="E38219" t="s">
        <v>1015</v>
      </c>
      <c r="F38219" s="86">
        <v>4.4104515156844701E-2</v>
      </c>
    </row>
    <row r="38220" spans="1:6">
      <c r="A38220">
        <v>2019</v>
      </c>
      <c r="B38220" t="s">
        <v>1025</v>
      </c>
      <c r="C38220" t="s">
        <v>1022</v>
      </c>
      <c r="D38220" t="s">
        <v>1023</v>
      </c>
      <c r="E38220" t="s">
        <v>1015</v>
      </c>
      <c r="F38220" s="86">
        <v>4.46999438461433E-2</v>
      </c>
    </row>
    <row r="38221" spans="1:6">
      <c r="A38221">
        <v>2020</v>
      </c>
      <c r="B38221" t="s">
        <v>1025</v>
      </c>
      <c r="C38221" t="s">
        <v>1022</v>
      </c>
      <c r="D38221" t="s">
        <v>1023</v>
      </c>
      <c r="E38221" t="s">
        <v>1015</v>
      </c>
      <c r="F38221" s="86">
        <v>4.5284687026570701E-2</v>
      </c>
    </row>
    <row r="38222" spans="1:6">
      <c r="A38222">
        <v>2021</v>
      </c>
      <c r="B38222" t="s">
        <v>1025</v>
      </c>
      <c r="C38222" t="s">
        <v>1022</v>
      </c>
      <c r="D38222" t="s">
        <v>1023</v>
      </c>
      <c r="E38222" t="s">
        <v>1015</v>
      </c>
      <c r="F38222" s="86">
        <v>4.5864907091465498E-2</v>
      </c>
    </row>
    <row r="38223" spans="1:6">
      <c r="A38223">
        <v>2022</v>
      </c>
      <c r="B38223" t="s">
        <v>1025</v>
      </c>
      <c r="C38223" t="s">
        <v>1022</v>
      </c>
      <c r="D38223" t="s">
        <v>1023</v>
      </c>
      <c r="E38223" t="s">
        <v>1015</v>
      </c>
      <c r="F38223" s="86">
        <v>4.6429168271582999E-2</v>
      </c>
    </row>
    <row r="38224" spans="1:6">
      <c r="A38224">
        <v>2023</v>
      </c>
      <c r="B38224" t="s">
        <v>1025</v>
      </c>
      <c r="C38224" t="s">
        <v>1022</v>
      </c>
      <c r="D38224" t="s">
        <v>1023</v>
      </c>
      <c r="E38224" t="s">
        <v>1015</v>
      </c>
      <c r="F38224" s="86">
        <v>4.6974834554835601E-2</v>
      </c>
    </row>
    <row r="38225" spans="1:6">
      <c r="A38225">
        <v>2024</v>
      </c>
      <c r="B38225" t="s">
        <v>1025</v>
      </c>
      <c r="C38225" t="s">
        <v>1022</v>
      </c>
      <c r="D38225" t="s">
        <v>1023</v>
      </c>
      <c r="E38225" t="s">
        <v>1015</v>
      </c>
      <c r="F38225" s="86">
        <v>4.7516107612754703E-2</v>
      </c>
    </row>
    <row r="38226" spans="1:6">
      <c r="A38226">
        <v>2025</v>
      </c>
      <c r="B38226" t="s">
        <v>1025</v>
      </c>
      <c r="C38226" t="s">
        <v>1022</v>
      </c>
      <c r="D38226" t="s">
        <v>1023</v>
      </c>
      <c r="E38226" t="s">
        <v>1015</v>
      </c>
      <c r="F38226" s="86">
        <v>4.8066966267256102E-2</v>
      </c>
    </row>
    <row r="38227" spans="1:6">
      <c r="A38227">
        <v>2026</v>
      </c>
      <c r="B38227" t="s">
        <v>1025</v>
      </c>
      <c r="C38227" t="s">
        <v>1022</v>
      </c>
      <c r="D38227" t="s">
        <v>1023</v>
      </c>
      <c r="E38227" t="s">
        <v>1015</v>
      </c>
      <c r="F38227" s="86">
        <v>4.8616863282880597E-2</v>
      </c>
    </row>
    <row r="38228" spans="1:6">
      <c r="A38228">
        <v>2027</v>
      </c>
      <c r="B38228" t="s">
        <v>1025</v>
      </c>
      <c r="C38228" t="s">
        <v>1022</v>
      </c>
      <c r="D38228" t="s">
        <v>1023</v>
      </c>
      <c r="E38228" t="s">
        <v>1015</v>
      </c>
      <c r="F38228" s="86">
        <v>4.9167738753413098E-2</v>
      </c>
    </row>
    <row r="38229" spans="1:6">
      <c r="A38229">
        <v>2028</v>
      </c>
      <c r="B38229" t="s">
        <v>1025</v>
      </c>
      <c r="C38229" t="s">
        <v>1022</v>
      </c>
      <c r="D38229" t="s">
        <v>1023</v>
      </c>
      <c r="E38229" t="s">
        <v>1015</v>
      </c>
      <c r="F38229" s="86">
        <v>4.9709044562909102E-2</v>
      </c>
    </row>
    <row r="38230" spans="1:6">
      <c r="A38230">
        <v>2029</v>
      </c>
      <c r="B38230" t="s">
        <v>1025</v>
      </c>
      <c r="C38230" t="s">
        <v>1022</v>
      </c>
      <c r="D38230" t="s">
        <v>1023</v>
      </c>
      <c r="E38230" t="s">
        <v>1015</v>
      </c>
      <c r="F38230" s="86">
        <v>5.0219825133922903E-2</v>
      </c>
    </row>
    <row r="38231" spans="1:6">
      <c r="A38231">
        <v>2030</v>
      </c>
      <c r="B38231" t="s">
        <v>1025</v>
      </c>
      <c r="C38231" t="s">
        <v>1022</v>
      </c>
      <c r="D38231" t="s">
        <v>1023</v>
      </c>
      <c r="E38231" t="s">
        <v>1015</v>
      </c>
      <c r="F38231" s="86">
        <v>5.07323159052223E-2</v>
      </c>
    </row>
    <row r="38232" spans="1:6">
      <c r="A38232">
        <v>2031</v>
      </c>
      <c r="B38232" t="s">
        <v>1025</v>
      </c>
      <c r="C38232" t="s">
        <v>1022</v>
      </c>
      <c r="D38232" t="s">
        <v>1023</v>
      </c>
      <c r="E38232" t="s">
        <v>1015</v>
      </c>
      <c r="F38232" s="86">
        <v>5.1229785595509301E-2</v>
      </c>
    </row>
    <row r="38233" spans="1:6">
      <c r="A38233">
        <v>2032</v>
      </c>
      <c r="B38233" t="s">
        <v>1025</v>
      </c>
      <c r="C38233" t="s">
        <v>1022</v>
      </c>
      <c r="D38233" t="s">
        <v>1023</v>
      </c>
      <c r="E38233" t="s">
        <v>1015</v>
      </c>
      <c r="F38233" s="86">
        <v>5.1712919544860403E-2</v>
      </c>
    </row>
    <row r="38234" spans="1:6">
      <c r="A38234">
        <v>2033</v>
      </c>
      <c r="B38234" t="s">
        <v>1025</v>
      </c>
      <c r="C38234" t="s">
        <v>1022</v>
      </c>
      <c r="D38234" t="s">
        <v>1023</v>
      </c>
      <c r="E38234" t="s">
        <v>1015</v>
      </c>
      <c r="F38234" s="86">
        <v>5.2174053214631803E-2</v>
      </c>
    </row>
    <row r="38235" spans="1:6">
      <c r="A38235">
        <v>2034</v>
      </c>
      <c r="B38235" t="s">
        <v>1025</v>
      </c>
      <c r="C38235" t="s">
        <v>1022</v>
      </c>
      <c r="D38235" t="s">
        <v>1023</v>
      </c>
      <c r="E38235" t="s">
        <v>1015</v>
      </c>
      <c r="F38235" s="86">
        <v>5.2626564576057903E-2</v>
      </c>
    </row>
    <row r="38236" spans="1:6">
      <c r="A38236">
        <v>2035</v>
      </c>
      <c r="B38236" t="s">
        <v>1025</v>
      </c>
      <c r="C38236" t="s">
        <v>1022</v>
      </c>
      <c r="D38236" t="s">
        <v>1023</v>
      </c>
      <c r="E38236" t="s">
        <v>1015</v>
      </c>
      <c r="F38236" s="86">
        <v>5.3064659811950798E-2</v>
      </c>
    </row>
    <row r="38237" spans="1:6">
      <c r="A38237">
        <v>2036</v>
      </c>
      <c r="B38237" t="s">
        <v>1025</v>
      </c>
      <c r="C38237" t="s">
        <v>1022</v>
      </c>
      <c r="D38237" t="s">
        <v>1023</v>
      </c>
      <c r="E38237" t="s">
        <v>1015</v>
      </c>
      <c r="F38237" s="86">
        <v>5.3514656693077797E-2</v>
      </c>
    </row>
    <row r="38238" spans="1:6">
      <c r="A38238">
        <v>2037</v>
      </c>
      <c r="B38238" t="s">
        <v>1025</v>
      </c>
      <c r="C38238" t="s">
        <v>1022</v>
      </c>
      <c r="D38238" t="s">
        <v>1023</v>
      </c>
      <c r="E38238" t="s">
        <v>1015</v>
      </c>
      <c r="F38238" s="86">
        <v>5.3947589494225699E-2</v>
      </c>
    </row>
    <row r="38239" spans="1:6">
      <c r="A38239">
        <v>2038</v>
      </c>
      <c r="B38239" t="s">
        <v>1025</v>
      </c>
      <c r="C38239" t="s">
        <v>1022</v>
      </c>
      <c r="D38239" t="s">
        <v>1023</v>
      </c>
      <c r="E38239" t="s">
        <v>1015</v>
      </c>
      <c r="F38239" s="86">
        <v>5.4386447131269902E-2</v>
      </c>
    </row>
    <row r="38240" spans="1:6">
      <c r="A38240">
        <v>2039</v>
      </c>
      <c r="B38240" t="s">
        <v>1025</v>
      </c>
      <c r="C38240" t="s">
        <v>1022</v>
      </c>
      <c r="D38240" t="s">
        <v>1023</v>
      </c>
      <c r="E38240" t="s">
        <v>1015</v>
      </c>
      <c r="F38240" s="86">
        <v>5.4805144876848198E-2</v>
      </c>
    </row>
    <row r="38241" spans="1:6">
      <c r="A38241">
        <v>2040</v>
      </c>
      <c r="B38241" t="s">
        <v>1025</v>
      </c>
      <c r="C38241" t="s">
        <v>1022</v>
      </c>
      <c r="D38241" t="s">
        <v>1023</v>
      </c>
      <c r="E38241" t="s">
        <v>1015</v>
      </c>
      <c r="F38241" s="86">
        <v>5.5224594432950497E-2</v>
      </c>
    </row>
    <row r="38242" spans="1:6">
      <c r="A38242">
        <v>2041</v>
      </c>
      <c r="B38242" t="s">
        <v>1025</v>
      </c>
      <c r="C38242" t="s">
        <v>1022</v>
      </c>
      <c r="D38242" t="s">
        <v>1023</v>
      </c>
      <c r="E38242" t="s">
        <v>1015</v>
      </c>
      <c r="F38242" s="86">
        <v>5.5575269754493901E-2</v>
      </c>
    </row>
    <row r="38243" spans="1:6">
      <c r="A38243">
        <v>2042</v>
      </c>
      <c r="B38243" t="s">
        <v>1025</v>
      </c>
      <c r="C38243" t="s">
        <v>1022</v>
      </c>
      <c r="D38243" t="s">
        <v>1023</v>
      </c>
      <c r="E38243" t="s">
        <v>1015</v>
      </c>
      <c r="F38243" s="86">
        <v>5.5933863563998799E-2</v>
      </c>
    </row>
    <row r="38244" spans="1:6">
      <c r="A38244">
        <v>2043</v>
      </c>
      <c r="B38244" t="s">
        <v>1025</v>
      </c>
      <c r="C38244" t="s">
        <v>1022</v>
      </c>
      <c r="D38244" t="s">
        <v>1023</v>
      </c>
      <c r="E38244" t="s">
        <v>1015</v>
      </c>
      <c r="F38244" s="86">
        <v>5.6276761128836499E-2</v>
      </c>
    </row>
    <row r="38245" spans="1:6">
      <c r="A38245">
        <v>2044</v>
      </c>
      <c r="B38245" t="s">
        <v>1025</v>
      </c>
      <c r="C38245" t="s">
        <v>1022</v>
      </c>
      <c r="D38245" t="s">
        <v>1023</v>
      </c>
      <c r="E38245" t="s">
        <v>1015</v>
      </c>
      <c r="F38245" s="86">
        <v>5.6628882177754802E-2</v>
      </c>
    </row>
    <row r="38246" spans="1:6">
      <c r="A38246">
        <v>2045</v>
      </c>
      <c r="B38246" t="s">
        <v>1025</v>
      </c>
      <c r="C38246" t="s">
        <v>1022</v>
      </c>
      <c r="D38246" t="s">
        <v>1023</v>
      </c>
      <c r="E38246" t="s">
        <v>1015</v>
      </c>
      <c r="F38246" s="86">
        <v>5.6966287917870402E-2</v>
      </c>
    </row>
    <row r="38247" spans="1:6">
      <c r="A38247">
        <v>2046</v>
      </c>
      <c r="B38247" t="s">
        <v>1025</v>
      </c>
      <c r="C38247" t="s">
        <v>1022</v>
      </c>
      <c r="D38247" t="s">
        <v>1023</v>
      </c>
      <c r="E38247" t="s">
        <v>1015</v>
      </c>
      <c r="F38247" s="86">
        <v>5.7314321037682497E-2</v>
      </c>
    </row>
    <row r="38248" spans="1:6">
      <c r="A38248">
        <v>2047</v>
      </c>
      <c r="B38248" t="s">
        <v>1025</v>
      </c>
      <c r="C38248" t="s">
        <v>1022</v>
      </c>
      <c r="D38248" t="s">
        <v>1023</v>
      </c>
      <c r="E38248" t="s">
        <v>1015</v>
      </c>
      <c r="F38248" s="86">
        <v>5.7648327621742601E-2</v>
      </c>
    </row>
    <row r="38249" spans="1:6">
      <c r="A38249">
        <v>2048</v>
      </c>
      <c r="B38249" t="s">
        <v>1025</v>
      </c>
      <c r="C38249" t="s">
        <v>1022</v>
      </c>
      <c r="D38249" t="s">
        <v>1023</v>
      </c>
      <c r="E38249" t="s">
        <v>1015</v>
      </c>
      <c r="F38249" s="86">
        <v>5.7993980127529897E-2</v>
      </c>
    </row>
    <row r="38250" spans="1:6">
      <c r="A38250">
        <v>2049</v>
      </c>
      <c r="B38250" t="s">
        <v>1025</v>
      </c>
      <c r="C38250" t="s">
        <v>1022</v>
      </c>
      <c r="D38250" t="s">
        <v>1023</v>
      </c>
      <c r="E38250" t="s">
        <v>1015</v>
      </c>
      <c r="F38250" s="86">
        <v>5.8326413880142002E-2</v>
      </c>
    </row>
    <row r="38251" spans="1:6">
      <c r="A38251">
        <v>2050</v>
      </c>
      <c r="B38251" t="s">
        <v>1025</v>
      </c>
      <c r="C38251" t="s">
        <v>1022</v>
      </c>
      <c r="D38251" t="s">
        <v>1023</v>
      </c>
      <c r="E38251" t="s">
        <v>1015</v>
      </c>
      <c r="F38251" s="86">
        <v>5.8671690763625203E-2</v>
      </c>
    </row>
    <row r="38252" spans="1:6">
      <c r="A38252">
        <v>2017</v>
      </c>
      <c r="B38252" t="s">
        <v>1026</v>
      </c>
      <c r="C38252" t="s">
        <v>1022</v>
      </c>
      <c r="D38252" t="s">
        <v>1023</v>
      </c>
      <c r="E38252" t="s">
        <v>1015</v>
      </c>
      <c r="F38252" s="86">
        <v>2.3443952588065802</v>
      </c>
    </row>
    <row r="38253" spans="1:6">
      <c r="A38253">
        <v>2018</v>
      </c>
      <c r="B38253" t="s">
        <v>1026</v>
      </c>
      <c r="C38253" t="s">
        <v>1022</v>
      </c>
      <c r="D38253" t="s">
        <v>1023</v>
      </c>
      <c r="E38253" t="s">
        <v>1015</v>
      </c>
      <c r="F38253" s="86">
        <v>2.4305616352339001</v>
      </c>
    </row>
    <row r="38254" spans="1:6">
      <c r="A38254">
        <v>2019</v>
      </c>
      <c r="B38254" t="s">
        <v>1026</v>
      </c>
      <c r="C38254" t="s">
        <v>1022</v>
      </c>
      <c r="D38254" t="s">
        <v>1023</v>
      </c>
      <c r="E38254" t="s">
        <v>1015</v>
      </c>
      <c r="F38254" s="86">
        <v>2.4499174872084102</v>
      </c>
    </row>
    <row r="38255" spans="1:6">
      <c r="A38255">
        <v>2020</v>
      </c>
      <c r="B38255" t="s">
        <v>1026</v>
      </c>
      <c r="C38255" t="s">
        <v>1022</v>
      </c>
      <c r="D38255" t="s">
        <v>1023</v>
      </c>
      <c r="E38255" t="s">
        <v>1015</v>
      </c>
      <c r="F38255" s="86">
        <v>2.4690062423354702</v>
      </c>
    </row>
    <row r="38256" spans="1:6">
      <c r="A38256">
        <v>2021</v>
      </c>
      <c r="B38256" t="s">
        <v>1026</v>
      </c>
      <c r="C38256" t="s">
        <v>1022</v>
      </c>
      <c r="D38256" t="s">
        <v>1023</v>
      </c>
      <c r="E38256" t="s">
        <v>1015</v>
      </c>
      <c r="F38256" s="86">
        <v>2.4887665957447198</v>
      </c>
    </row>
    <row r="38257" spans="1:6">
      <c r="A38257">
        <v>2022</v>
      </c>
      <c r="B38257" t="s">
        <v>1026</v>
      </c>
      <c r="C38257" t="s">
        <v>1022</v>
      </c>
      <c r="D38257" t="s">
        <v>1023</v>
      </c>
      <c r="E38257" t="s">
        <v>1015</v>
      </c>
      <c r="F38257" s="86">
        <v>2.5074610385899998</v>
      </c>
    </row>
    <row r="38258" spans="1:6">
      <c r="A38258">
        <v>2023</v>
      </c>
      <c r="B38258" t="s">
        <v>1026</v>
      </c>
      <c r="C38258" t="s">
        <v>1022</v>
      </c>
      <c r="D38258" t="s">
        <v>1023</v>
      </c>
      <c r="E38258" t="s">
        <v>1015</v>
      </c>
      <c r="F38258" s="86">
        <v>2.5244157523040101</v>
      </c>
    </row>
    <row r="38259" spans="1:6">
      <c r="A38259">
        <v>2024</v>
      </c>
      <c r="B38259" t="s">
        <v>1026</v>
      </c>
      <c r="C38259" t="s">
        <v>1022</v>
      </c>
      <c r="D38259" t="s">
        <v>1023</v>
      </c>
      <c r="E38259" t="s">
        <v>1015</v>
      </c>
      <c r="F38259" s="86">
        <v>2.5424260505306102</v>
      </c>
    </row>
    <row r="38260" spans="1:6">
      <c r="A38260">
        <v>2025</v>
      </c>
      <c r="B38260" t="s">
        <v>1026</v>
      </c>
      <c r="C38260" t="s">
        <v>1022</v>
      </c>
      <c r="D38260" t="s">
        <v>1023</v>
      </c>
      <c r="E38260" t="s">
        <v>1015</v>
      </c>
      <c r="F38260" s="86">
        <v>2.5605304899962702</v>
      </c>
    </row>
    <row r="38261" spans="1:6">
      <c r="A38261">
        <v>2026</v>
      </c>
      <c r="B38261" t="s">
        <v>1026</v>
      </c>
      <c r="C38261" t="s">
        <v>1022</v>
      </c>
      <c r="D38261" t="s">
        <v>1023</v>
      </c>
      <c r="E38261" t="s">
        <v>1015</v>
      </c>
      <c r="F38261" s="86">
        <v>2.57790832217814</v>
      </c>
    </row>
    <row r="38262" spans="1:6">
      <c r="A38262">
        <v>2027</v>
      </c>
      <c r="B38262" t="s">
        <v>1026</v>
      </c>
      <c r="C38262" t="s">
        <v>1022</v>
      </c>
      <c r="D38262" t="s">
        <v>1023</v>
      </c>
      <c r="E38262" t="s">
        <v>1015</v>
      </c>
      <c r="F38262" s="86">
        <v>2.5964877565555602</v>
      </c>
    </row>
    <row r="38263" spans="1:6">
      <c r="A38263">
        <v>2028</v>
      </c>
      <c r="B38263" t="s">
        <v>1026</v>
      </c>
      <c r="C38263" t="s">
        <v>1022</v>
      </c>
      <c r="D38263" t="s">
        <v>1023</v>
      </c>
      <c r="E38263" t="s">
        <v>1015</v>
      </c>
      <c r="F38263" s="86">
        <v>2.6143776854186598</v>
      </c>
    </row>
    <row r="38264" spans="1:6">
      <c r="A38264">
        <v>2029</v>
      </c>
      <c r="B38264" t="s">
        <v>1026</v>
      </c>
      <c r="C38264" t="s">
        <v>1022</v>
      </c>
      <c r="D38264" t="s">
        <v>1023</v>
      </c>
      <c r="E38264" t="s">
        <v>1015</v>
      </c>
      <c r="F38264" s="86">
        <v>2.6296890683385601</v>
      </c>
    </row>
    <row r="38265" spans="1:6">
      <c r="A38265">
        <v>2030</v>
      </c>
      <c r="B38265" t="s">
        <v>1026</v>
      </c>
      <c r="C38265" t="s">
        <v>1022</v>
      </c>
      <c r="D38265" t="s">
        <v>1023</v>
      </c>
      <c r="E38265" t="s">
        <v>1015</v>
      </c>
      <c r="F38265" s="86">
        <v>2.64564411421251</v>
      </c>
    </row>
    <row r="38266" spans="1:6">
      <c r="A38266">
        <v>2031</v>
      </c>
      <c r="B38266" t="s">
        <v>1026</v>
      </c>
      <c r="C38266" t="s">
        <v>1022</v>
      </c>
      <c r="D38266" t="s">
        <v>1023</v>
      </c>
      <c r="E38266" t="s">
        <v>1015</v>
      </c>
      <c r="F38266" s="86">
        <v>2.6611923785454601</v>
      </c>
    </row>
    <row r="38267" spans="1:6">
      <c r="A38267">
        <v>2032</v>
      </c>
      <c r="B38267" t="s">
        <v>1026</v>
      </c>
      <c r="C38267" t="s">
        <v>1022</v>
      </c>
      <c r="D38267" t="s">
        <v>1023</v>
      </c>
      <c r="E38267" t="s">
        <v>1015</v>
      </c>
      <c r="F38267" s="86">
        <v>2.6758217186399</v>
      </c>
    </row>
    <row r="38268" spans="1:6">
      <c r="A38268">
        <v>2033</v>
      </c>
      <c r="B38268" t="s">
        <v>1026</v>
      </c>
      <c r="C38268" t="s">
        <v>1022</v>
      </c>
      <c r="D38268" t="s">
        <v>1023</v>
      </c>
      <c r="E38268" t="s">
        <v>1015</v>
      </c>
      <c r="F38268" s="86">
        <v>2.6891946396551298</v>
      </c>
    </row>
    <row r="38269" spans="1:6">
      <c r="A38269">
        <v>2034</v>
      </c>
      <c r="B38269" t="s">
        <v>1026</v>
      </c>
      <c r="C38269" t="s">
        <v>1022</v>
      </c>
      <c r="D38269" t="s">
        <v>1023</v>
      </c>
      <c r="E38269" t="s">
        <v>1015</v>
      </c>
      <c r="F38269" s="86">
        <v>2.7020783271737101</v>
      </c>
    </row>
    <row r="38270" spans="1:6">
      <c r="A38270">
        <v>2035</v>
      </c>
      <c r="B38270" t="s">
        <v>1026</v>
      </c>
      <c r="C38270" t="s">
        <v>1022</v>
      </c>
      <c r="D38270" t="s">
        <v>1023</v>
      </c>
      <c r="E38270" t="s">
        <v>1015</v>
      </c>
      <c r="F38270" s="86">
        <v>2.7134812973495399</v>
      </c>
    </row>
    <row r="38271" spans="1:6">
      <c r="A38271">
        <v>2036</v>
      </c>
      <c r="B38271" t="s">
        <v>1026</v>
      </c>
      <c r="C38271" t="s">
        <v>1022</v>
      </c>
      <c r="D38271" t="s">
        <v>1023</v>
      </c>
      <c r="E38271" t="s">
        <v>1015</v>
      </c>
      <c r="F38271" s="86">
        <v>2.7264459217380201</v>
      </c>
    </row>
    <row r="38272" spans="1:6">
      <c r="A38272">
        <v>2037</v>
      </c>
      <c r="B38272" t="s">
        <v>1026</v>
      </c>
      <c r="C38272" t="s">
        <v>1022</v>
      </c>
      <c r="D38272" t="s">
        <v>1023</v>
      </c>
      <c r="E38272" t="s">
        <v>1015</v>
      </c>
      <c r="F38272" s="86">
        <v>2.7392127566866602</v>
      </c>
    </row>
    <row r="38273" spans="1:6">
      <c r="A38273">
        <v>2038</v>
      </c>
      <c r="B38273" t="s">
        <v>1026</v>
      </c>
      <c r="C38273" t="s">
        <v>1022</v>
      </c>
      <c r="D38273" t="s">
        <v>1023</v>
      </c>
      <c r="E38273" t="s">
        <v>1015</v>
      </c>
      <c r="F38273" s="86">
        <v>2.7517056855300499</v>
      </c>
    </row>
    <row r="38274" spans="1:6">
      <c r="A38274">
        <v>2039</v>
      </c>
      <c r="B38274" t="s">
        <v>1026</v>
      </c>
      <c r="C38274" t="s">
        <v>1022</v>
      </c>
      <c r="D38274" t="s">
        <v>1023</v>
      </c>
      <c r="E38274" t="s">
        <v>1015</v>
      </c>
      <c r="F38274" s="86">
        <v>2.7637095764459598</v>
      </c>
    </row>
    <row r="38275" spans="1:6">
      <c r="A38275">
        <v>2040</v>
      </c>
      <c r="B38275" t="s">
        <v>1026</v>
      </c>
      <c r="C38275" t="s">
        <v>1022</v>
      </c>
      <c r="D38275" t="s">
        <v>1023</v>
      </c>
      <c r="E38275" t="s">
        <v>1015</v>
      </c>
      <c r="F38275" s="86">
        <v>2.7751149624760498</v>
      </c>
    </row>
    <row r="38276" spans="1:6">
      <c r="A38276">
        <v>2041</v>
      </c>
      <c r="B38276" t="s">
        <v>1026</v>
      </c>
      <c r="C38276" t="s">
        <v>1022</v>
      </c>
      <c r="D38276" t="s">
        <v>1023</v>
      </c>
      <c r="E38276" t="s">
        <v>1015</v>
      </c>
      <c r="F38276" s="86">
        <v>2.79753259285964</v>
      </c>
    </row>
    <row r="38277" spans="1:6">
      <c r="A38277">
        <v>2042</v>
      </c>
      <c r="B38277" t="s">
        <v>1026</v>
      </c>
      <c r="C38277" t="s">
        <v>1022</v>
      </c>
      <c r="D38277" t="s">
        <v>1023</v>
      </c>
      <c r="E38277" t="s">
        <v>1015</v>
      </c>
      <c r="F38277" s="86">
        <v>2.8197709282149002</v>
      </c>
    </row>
    <row r="38278" spans="1:6">
      <c r="A38278">
        <v>2043</v>
      </c>
      <c r="B38278" t="s">
        <v>1026</v>
      </c>
      <c r="C38278" t="s">
        <v>1022</v>
      </c>
      <c r="D38278" t="s">
        <v>1023</v>
      </c>
      <c r="E38278" t="s">
        <v>1015</v>
      </c>
      <c r="F38278" s="86">
        <v>2.84185306107873</v>
      </c>
    </row>
    <row r="38279" spans="1:6">
      <c r="A38279">
        <v>2044</v>
      </c>
      <c r="B38279" t="s">
        <v>1026</v>
      </c>
      <c r="C38279" t="s">
        <v>1022</v>
      </c>
      <c r="D38279" t="s">
        <v>1023</v>
      </c>
      <c r="E38279" t="s">
        <v>1015</v>
      </c>
      <c r="F38279" s="86">
        <v>2.8638087392053699</v>
      </c>
    </row>
    <row r="38280" spans="1:6">
      <c r="A38280">
        <v>2045</v>
      </c>
      <c r="B38280" t="s">
        <v>1026</v>
      </c>
      <c r="C38280" t="s">
        <v>1022</v>
      </c>
      <c r="D38280" t="s">
        <v>1023</v>
      </c>
      <c r="E38280" t="s">
        <v>1015</v>
      </c>
      <c r="F38280" s="86">
        <v>2.8856670103877602</v>
      </c>
    </row>
    <row r="38281" spans="1:6">
      <c r="A38281">
        <v>2046</v>
      </c>
      <c r="B38281" t="s">
        <v>1026</v>
      </c>
      <c r="C38281" t="s">
        <v>1022</v>
      </c>
      <c r="D38281" t="s">
        <v>1023</v>
      </c>
      <c r="E38281" t="s">
        <v>1015</v>
      </c>
      <c r="F38281" s="86">
        <v>2.90594709396952</v>
      </c>
    </row>
    <row r="38282" spans="1:6">
      <c r="A38282">
        <v>2047</v>
      </c>
      <c r="B38282" t="s">
        <v>1026</v>
      </c>
      <c r="C38282" t="s">
        <v>1022</v>
      </c>
      <c r="D38282" t="s">
        <v>1023</v>
      </c>
      <c r="E38282" t="s">
        <v>1015</v>
      </c>
      <c r="F38282" s="86">
        <v>2.92766964947291</v>
      </c>
    </row>
    <row r="38283" spans="1:6">
      <c r="A38283">
        <v>2048</v>
      </c>
      <c r="B38283" t="s">
        <v>1026</v>
      </c>
      <c r="C38283" t="s">
        <v>1022</v>
      </c>
      <c r="D38283" t="s">
        <v>1023</v>
      </c>
      <c r="E38283" t="s">
        <v>1015</v>
      </c>
      <c r="F38283" s="86">
        <v>2.94936404881707</v>
      </c>
    </row>
    <row r="38284" spans="1:6">
      <c r="A38284">
        <v>2049</v>
      </c>
      <c r="B38284" t="s">
        <v>1026</v>
      </c>
      <c r="C38284" t="s">
        <v>1022</v>
      </c>
      <c r="D38284" t="s">
        <v>1023</v>
      </c>
      <c r="E38284" t="s">
        <v>1015</v>
      </c>
      <c r="F38284" s="86">
        <v>2.97105719752741</v>
      </c>
    </row>
    <row r="38285" spans="1:6">
      <c r="A38285">
        <v>2050</v>
      </c>
      <c r="B38285" t="s">
        <v>1026</v>
      </c>
      <c r="C38285" t="s">
        <v>1022</v>
      </c>
      <c r="D38285" t="s">
        <v>1023</v>
      </c>
      <c r="E38285" t="s">
        <v>1015</v>
      </c>
      <c r="F38285" s="86">
        <v>2.99277148989888</v>
      </c>
    </row>
    <row r="38286" spans="1:6">
      <c r="A38286">
        <v>2017</v>
      </c>
      <c r="B38286" t="s">
        <v>1027</v>
      </c>
      <c r="C38286" t="s">
        <v>1022</v>
      </c>
      <c r="D38286" t="s">
        <v>1023</v>
      </c>
      <c r="E38286" t="s">
        <v>1015</v>
      </c>
      <c r="F38286" s="86">
        <v>856.07462450734101</v>
      </c>
    </row>
    <row r="38287" spans="1:6">
      <c r="A38287">
        <v>2018</v>
      </c>
      <c r="B38287" t="s">
        <v>1027</v>
      </c>
      <c r="C38287" t="s">
        <v>1022</v>
      </c>
      <c r="D38287" t="s">
        <v>1023</v>
      </c>
      <c r="E38287" t="s">
        <v>1015</v>
      </c>
      <c r="F38287" s="86">
        <v>947.62123631948805</v>
      </c>
    </row>
    <row r="38288" spans="1:6">
      <c r="A38288">
        <v>2019</v>
      </c>
      <c r="B38288" t="s">
        <v>1027</v>
      </c>
      <c r="C38288" t="s">
        <v>1022</v>
      </c>
      <c r="D38288" t="s">
        <v>1023</v>
      </c>
      <c r="E38288" t="s">
        <v>1015</v>
      </c>
      <c r="F38288" s="86">
        <v>957.99984725452498</v>
      </c>
    </row>
    <row r="38289" spans="1:6">
      <c r="A38289">
        <v>2020</v>
      </c>
      <c r="B38289" t="s">
        <v>1027</v>
      </c>
      <c r="C38289" t="s">
        <v>1022</v>
      </c>
      <c r="D38289" t="s">
        <v>1023</v>
      </c>
      <c r="E38289" t="s">
        <v>1015</v>
      </c>
      <c r="F38289" s="86">
        <v>968.01315100757995</v>
      </c>
    </row>
    <row r="38290" spans="1:6">
      <c r="A38290">
        <v>2021</v>
      </c>
      <c r="B38290" t="s">
        <v>1027</v>
      </c>
      <c r="C38290" t="s">
        <v>1022</v>
      </c>
      <c r="D38290" t="s">
        <v>1023</v>
      </c>
      <c r="E38290" t="s">
        <v>1015</v>
      </c>
      <c r="F38290" s="86">
        <v>977.86387602704497</v>
      </c>
    </row>
    <row r="38291" spans="1:6">
      <c r="A38291">
        <v>2022</v>
      </c>
      <c r="B38291" t="s">
        <v>1027</v>
      </c>
      <c r="C38291" t="s">
        <v>1022</v>
      </c>
      <c r="D38291" t="s">
        <v>1023</v>
      </c>
      <c r="E38291" t="s">
        <v>1015</v>
      </c>
      <c r="F38291" s="86">
        <v>987.27293318887496</v>
      </c>
    </row>
    <row r="38292" spans="1:6">
      <c r="A38292">
        <v>2023</v>
      </c>
      <c r="B38292" t="s">
        <v>1027</v>
      </c>
      <c r="C38292" t="s">
        <v>1022</v>
      </c>
      <c r="D38292" t="s">
        <v>1023</v>
      </c>
      <c r="E38292" t="s">
        <v>1015</v>
      </c>
      <c r="F38292" s="86">
        <v>996.37960016649902</v>
      </c>
    </row>
    <row r="38293" spans="1:6">
      <c r="A38293">
        <v>2024</v>
      </c>
      <c r="B38293" t="s">
        <v>1027</v>
      </c>
      <c r="C38293" t="s">
        <v>1022</v>
      </c>
      <c r="D38293" t="s">
        <v>1023</v>
      </c>
      <c r="E38293" t="s">
        <v>1015</v>
      </c>
      <c r="F38293" s="86">
        <v>1005.2694938027799</v>
      </c>
    </row>
    <row r="38294" spans="1:6">
      <c r="A38294">
        <v>2025</v>
      </c>
      <c r="B38294" t="s">
        <v>1027</v>
      </c>
      <c r="C38294" t="s">
        <v>1022</v>
      </c>
      <c r="D38294" t="s">
        <v>1023</v>
      </c>
      <c r="E38294" t="s">
        <v>1015</v>
      </c>
      <c r="F38294" s="86">
        <v>1014.05057069286</v>
      </c>
    </row>
    <row r="38295" spans="1:6">
      <c r="A38295">
        <v>2026</v>
      </c>
      <c r="B38295" t="s">
        <v>1027</v>
      </c>
      <c r="C38295" t="s">
        <v>1022</v>
      </c>
      <c r="D38295" t="s">
        <v>1023</v>
      </c>
      <c r="E38295" t="s">
        <v>1015</v>
      </c>
      <c r="F38295" s="86">
        <v>1022.98253729596</v>
      </c>
    </row>
    <row r="38296" spans="1:6">
      <c r="A38296">
        <v>2027</v>
      </c>
      <c r="B38296" t="s">
        <v>1027</v>
      </c>
      <c r="C38296" t="s">
        <v>1022</v>
      </c>
      <c r="D38296" t="s">
        <v>1023</v>
      </c>
      <c r="E38296" t="s">
        <v>1015</v>
      </c>
      <c r="F38296" s="86">
        <v>1031.91180002177</v>
      </c>
    </row>
    <row r="38297" spans="1:6">
      <c r="A38297">
        <v>2028</v>
      </c>
      <c r="B38297" t="s">
        <v>1027</v>
      </c>
      <c r="C38297" t="s">
        <v>1022</v>
      </c>
      <c r="D38297" t="s">
        <v>1023</v>
      </c>
      <c r="E38297" t="s">
        <v>1015</v>
      </c>
      <c r="F38297" s="86">
        <v>1040.6229024762399</v>
      </c>
    </row>
    <row r="38298" spans="1:6">
      <c r="A38298">
        <v>2029</v>
      </c>
      <c r="B38298" t="s">
        <v>1027</v>
      </c>
      <c r="C38298" t="s">
        <v>1022</v>
      </c>
      <c r="D38298" t="s">
        <v>1023</v>
      </c>
      <c r="E38298" t="s">
        <v>1015</v>
      </c>
      <c r="F38298" s="86">
        <v>1048.9396303256499</v>
      </c>
    </row>
    <row r="38299" spans="1:6">
      <c r="A38299">
        <v>2030</v>
      </c>
      <c r="B38299" t="s">
        <v>1027</v>
      </c>
      <c r="C38299" t="s">
        <v>1022</v>
      </c>
      <c r="D38299" t="s">
        <v>1023</v>
      </c>
      <c r="E38299" t="s">
        <v>1015</v>
      </c>
      <c r="F38299" s="86">
        <v>1057.49823240451</v>
      </c>
    </row>
    <row r="38300" spans="1:6">
      <c r="A38300">
        <v>2031</v>
      </c>
      <c r="B38300" t="s">
        <v>1027</v>
      </c>
      <c r="C38300" t="s">
        <v>1022</v>
      </c>
      <c r="D38300" t="s">
        <v>1023</v>
      </c>
      <c r="E38300" t="s">
        <v>1015</v>
      </c>
      <c r="F38300" s="86">
        <v>1065.73892489182</v>
      </c>
    </row>
    <row r="38301" spans="1:6">
      <c r="A38301">
        <v>2032</v>
      </c>
      <c r="B38301" t="s">
        <v>1027</v>
      </c>
      <c r="C38301" t="s">
        <v>1022</v>
      </c>
      <c r="D38301" t="s">
        <v>1023</v>
      </c>
      <c r="E38301" t="s">
        <v>1015</v>
      </c>
      <c r="F38301" s="86">
        <v>1073.7196061770101</v>
      </c>
    </row>
    <row r="38302" spans="1:6">
      <c r="A38302">
        <v>2033</v>
      </c>
      <c r="B38302" t="s">
        <v>1027</v>
      </c>
      <c r="C38302" t="s">
        <v>1022</v>
      </c>
      <c r="D38302" t="s">
        <v>1023</v>
      </c>
      <c r="E38302" t="s">
        <v>1015</v>
      </c>
      <c r="F38302" s="86">
        <v>1081.2912366353501</v>
      </c>
    </row>
    <row r="38303" spans="1:6">
      <c r="A38303">
        <v>2034</v>
      </c>
      <c r="B38303" t="s">
        <v>1027</v>
      </c>
      <c r="C38303" t="s">
        <v>1022</v>
      </c>
      <c r="D38303" t="s">
        <v>1023</v>
      </c>
      <c r="E38303" t="s">
        <v>1015</v>
      </c>
      <c r="F38303" s="86">
        <v>1089.0850293154799</v>
      </c>
    </row>
    <row r="38304" spans="1:6">
      <c r="A38304">
        <v>2035</v>
      </c>
      <c r="B38304" t="s">
        <v>1027</v>
      </c>
      <c r="C38304" t="s">
        <v>1022</v>
      </c>
      <c r="D38304" t="s">
        <v>1023</v>
      </c>
      <c r="E38304" t="s">
        <v>1015</v>
      </c>
      <c r="F38304" s="86">
        <v>1096.4998270445601</v>
      </c>
    </row>
    <row r="38305" spans="1:6">
      <c r="A38305">
        <v>2036</v>
      </c>
      <c r="B38305" t="s">
        <v>1027</v>
      </c>
      <c r="C38305" t="s">
        <v>1022</v>
      </c>
      <c r="D38305" t="s">
        <v>1023</v>
      </c>
      <c r="E38305" t="s">
        <v>1015</v>
      </c>
      <c r="F38305" s="86">
        <v>1103.8728957824201</v>
      </c>
    </row>
    <row r="38306" spans="1:6">
      <c r="A38306">
        <v>2037</v>
      </c>
      <c r="B38306" t="s">
        <v>1027</v>
      </c>
      <c r="C38306" t="s">
        <v>1022</v>
      </c>
      <c r="D38306" t="s">
        <v>1023</v>
      </c>
      <c r="E38306" t="s">
        <v>1015</v>
      </c>
      <c r="F38306" s="86">
        <v>1111.45547365671</v>
      </c>
    </row>
    <row r="38307" spans="1:6">
      <c r="A38307">
        <v>2038</v>
      </c>
      <c r="B38307" t="s">
        <v>1027</v>
      </c>
      <c r="C38307" t="s">
        <v>1022</v>
      </c>
      <c r="D38307" t="s">
        <v>1023</v>
      </c>
      <c r="E38307" t="s">
        <v>1015</v>
      </c>
      <c r="F38307" s="86">
        <v>1118.61980773344</v>
      </c>
    </row>
    <row r="38308" spans="1:6">
      <c r="A38308">
        <v>2039</v>
      </c>
      <c r="B38308" t="s">
        <v>1027</v>
      </c>
      <c r="C38308" t="s">
        <v>1022</v>
      </c>
      <c r="D38308" t="s">
        <v>1023</v>
      </c>
      <c r="E38308" t="s">
        <v>1015</v>
      </c>
      <c r="F38308" s="86">
        <v>1126.0310751530801</v>
      </c>
    </row>
    <row r="38309" spans="1:6">
      <c r="A38309">
        <v>2040</v>
      </c>
      <c r="B38309" t="s">
        <v>1027</v>
      </c>
      <c r="C38309" t="s">
        <v>1022</v>
      </c>
      <c r="D38309" t="s">
        <v>1023</v>
      </c>
      <c r="E38309" t="s">
        <v>1015</v>
      </c>
      <c r="F38309" s="86">
        <v>1132.9401174069301</v>
      </c>
    </row>
    <row r="38310" spans="1:6">
      <c r="A38310">
        <v>2041</v>
      </c>
      <c r="B38310" t="s">
        <v>1027</v>
      </c>
      <c r="C38310" t="s">
        <v>1022</v>
      </c>
      <c r="D38310" t="s">
        <v>1023</v>
      </c>
      <c r="E38310" t="s">
        <v>1015</v>
      </c>
      <c r="F38310" s="86">
        <v>1137.2158424765901</v>
      </c>
    </row>
    <row r="38311" spans="1:6">
      <c r="A38311">
        <v>2042</v>
      </c>
      <c r="B38311" t="s">
        <v>1027</v>
      </c>
      <c r="C38311" t="s">
        <v>1022</v>
      </c>
      <c r="D38311" t="s">
        <v>1023</v>
      </c>
      <c r="E38311" t="s">
        <v>1015</v>
      </c>
      <c r="F38311" s="86">
        <v>1141.35110923309</v>
      </c>
    </row>
    <row r="38312" spans="1:6">
      <c r="A38312">
        <v>2043</v>
      </c>
      <c r="B38312" t="s">
        <v>1027</v>
      </c>
      <c r="C38312" t="s">
        <v>1022</v>
      </c>
      <c r="D38312" t="s">
        <v>1023</v>
      </c>
      <c r="E38312" t="s">
        <v>1015</v>
      </c>
      <c r="F38312" s="86">
        <v>1145.7059986955701</v>
      </c>
    </row>
    <row r="38313" spans="1:6">
      <c r="A38313">
        <v>2044</v>
      </c>
      <c r="B38313" t="s">
        <v>1027</v>
      </c>
      <c r="C38313" t="s">
        <v>1022</v>
      </c>
      <c r="D38313" t="s">
        <v>1023</v>
      </c>
      <c r="E38313" t="s">
        <v>1015</v>
      </c>
      <c r="F38313" s="86">
        <v>1149.54839536953</v>
      </c>
    </row>
    <row r="38314" spans="1:6">
      <c r="A38314">
        <v>2045</v>
      </c>
      <c r="B38314" t="s">
        <v>1027</v>
      </c>
      <c r="C38314" t="s">
        <v>1022</v>
      </c>
      <c r="D38314" t="s">
        <v>1023</v>
      </c>
      <c r="E38314" t="s">
        <v>1015</v>
      </c>
      <c r="F38314" s="86">
        <v>1153.2713462837901</v>
      </c>
    </row>
    <row r="38315" spans="1:6">
      <c r="A38315">
        <v>2046</v>
      </c>
      <c r="B38315" t="s">
        <v>1027</v>
      </c>
      <c r="C38315" t="s">
        <v>1022</v>
      </c>
      <c r="D38315" t="s">
        <v>1023</v>
      </c>
      <c r="E38315" t="s">
        <v>1015</v>
      </c>
      <c r="F38315" s="86">
        <v>1156.8528575941</v>
      </c>
    </row>
    <row r="38316" spans="1:6">
      <c r="A38316">
        <v>2047</v>
      </c>
      <c r="B38316" t="s">
        <v>1027</v>
      </c>
      <c r="C38316" t="s">
        <v>1022</v>
      </c>
      <c r="D38316" t="s">
        <v>1023</v>
      </c>
      <c r="E38316" t="s">
        <v>1015</v>
      </c>
      <c r="F38316" s="86">
        <v>1160.3412085692</v>
      </c>
    </row>
    <row r="38317" spans="1:6">
      <c r="A38317">
        <v>2048</v>
      </c>
      <c r="B38317" t="s">
        <v>1027</v>
      </c>
      <c r="C38317" t="s">
        <v>1022</v>
      </c>
      <c r="D38317" t="s">
        <v>1023</v>
      </c>
      <c r="E38317" t="s">
        <v>1015</v>
      </c>
      <c r="F38317" s="86">
        <v>1163.7325167082899</v>
      </c>
    </row>
    <row r="38318" spans="1:6">
      <c r="A38318">
        <v>2049</v>
      </c>
      <c r="B38318" t="s">
        <v>1027</v>
      </c>
      <c r="C38318" t="s">
        <v>1022</v>
      </c>
      <c r="D38318" t="s">
        <v>1023</v>
      </c>
      <c r="E38318" t="s">
        <v>1015</v>
      </c>
      <c r="F38318" s="86">
        <v>1167.0111328324199</v>
      </c>
    </row>
    <row r="38319" spans="1:6">
      <c r="A38319">
        <v>2050</v>
      </c>
      <c r="B38319" t="s">
        <v>1027</v>
      </c>
      <c r="C38319" t="s">
        <v>1022</v>
      </c>
      <c r="D38319" t="s">
        <v>1023</v>
      </c>
      <c r="E38319" t="s">
        <v>1015</v>
      </c>
      <c r="F38319" s="86">
        <v>1170.20893576817</v>
      </c>
    </row>
    <row r="38320" spans="1:6">
      <c r="A38320">
        <v>2017</v>
      </c>
      <c r="B38320" t="s">
        <v>1028</v>
      </c>
      <c r="C38320" t="s">
        <v>1022</v>
      </c>
      <c r="D38320" t="s">
        <v>1023</v>
      </c>
      <c r="E38320" t="s">
        <v>1015</v>
      </c>
      <c r="F38320" s="86">
        <v>3.4865606507806103E-2</v>
      </c>
    </row>
    <row r="38321" spans="1:6">
      <c r="A38321">
        <v>2018</v>
      </c>
      <c r="B38321" t="s">
        <v>1028</v>
      </c>
      <c r="C38321" t="s">
        <v>1022</v>
      </c>
      <c r="D38321" t="s">
        <v>1023</v>
      </c>
      <c r="E38321" t="s">
        <v>1015</v>
      </c>
      <c r="F38321" s="86">
        <v>3.6544624970442301E-2</v>
      </c>
    </row>
    <row r="38322" spans="1:6">
      <c r="A38322">
        <v>2019</v>
      </c>
      <c r="B38322" t="s">
        <v>1028</v>
      </c>
      <c r="C38322" t="s">
        <v>1022</v>
      </c>
      <c r="D38322" t="s">
        <v>1023</v>
      </c>
      <c r="E38322" t="s">
        <v>1015</v>
      </c>
      <c r="F38322" s="86">
        <v>3.7037992102348802E-2</v>
      </c>
    </row>
    <row r="38323" spans="1:6">
      <c r="A38323">
        <v>2020</v>
      </c>
      <c r="B38323" t="s">
        <v>1028</v>
      </c>
      <c r="C38323" t="s">
        <v>1022</v>
      </c>
      <c r="D38323" t="s">
        <v>1023</v>
      </c>
      <c r="E38323" t="s">
        <v>1015</v>
      </c>
      <c r="F38323" s="86">
        <v>3.7522505312770599E-2</v>
      </c>
    </row>
    <row r="38324" spans="1:6">
      <c r="A38324">
        <v>2021</v>
      </c>
      <c r="B38324" t="s">
        <v>1028</v>
      </c>
      <c r="C38324" t="s">
        <v>1022</v>
      </c>
      <c r="D38324" t="s">
        <v>1023</v>
      </c>
      <c r="E38324" t="s">
        <v>1015</v>
      </c>
      <c r="F38324" s="86">
        <v>3.8003270708252303E-2</v>
      </c>
    </row>
    <row r="38325" spans="1:6">
      <c r="A38325">
        <v>2022</v>
      </c>
      <c r="B38325" t="s">
        <v>1028</v>
      </c>
      <c r="C38325" t="s">
        <v>1022</v>
      </c>
      <c r="D38325" t="s">
        <v>1023</v>
      </c>
      <c r="E38325" t="s">
        <v>1015</v>
      </c>
      <c r="F38325" s="86">
        <v>3.8470812707964597E-2</v>
      </c>
    </row>
    <row r="38326" spans="1:6">
      <c r="A38326">
        <v>2023</v>
      </c>
      <c r="B38326" t="s">
        <v>1028</v>
      </c>
      <c r="C38326" t="s">
        <v>1022</v>
      </c>
      <c r="D38326" t="s">
        <v>1023</v>
      </c>
      <c r="E38326" t="s">
        <v>1015</v>
      </c>
      <c r="F38326" s="86">
        <v>3.8922947134781498E-2</v>
      </c>
    </row>
    <row r="38327" spans="1:6">
      <c r="A38327">
        <v>2024</v>
      </c>
      <c r="B38327" t="s">
        <v>1028</v>
      </c>
      <c r="C38327" t="s">
        <v>1022</v>
      </c>
      <c r="D38327" t="s">
        <v>1023</v>
      </c>
      <c r="E38327" t="s">
        <v>1015</v>
      </c>
      <c r="F38327" s="86">
        <v>3.9371441372569101E-2</v>
      </c>
    </row>
    <row r="38328" spans="1:6">
      <c r="A38328">
        <v>2025</v>
      </c>
      <c r="B38328" t="s">
        <v>1028</v>
      </c>
      <c r="C38328" t="s">
        <v>1022</v>
      </c>
      <c r="D38328" t="s">
        <v>1023</v>
      </c>
      <c r="E38328" t="s">
        <v>1015</v>
      </c>
      <c r="F38328" s="86">
        <v>3.9827878153902901E-2</v>
      </c>
    </row>
    <row r="38329" spans="1:6">
      <c r="A38329">
        <v>2026</v>
      </c>
      <c r="B38329" t="s">
        <v>1028</v>
      </c>
      <c r="C38329" t="s">
        <v>1022</v>
      </c>
      <c r="D38329" t="s">
        <v>1023</v>
      </c>
      <c r="E38329" t="s">
        <v>1015</v>
      </c>
      <c r="F38329" s="86">
        <v>4.0283518129467698E-2</v>
      </c>
    </row>
    <row r="38330" spans="1:6">
      <c r="A38330">
        <v>2027</v>
      </c>
      <c r="B38330" t="s">
        <v>1028</v>
      </c>
      <c r="C38330" t="s">
        <v>1022</v>
      </c>
      <c r="D38330" t="s">
        <v>1023</v>
      </c>
      <c r="E38330" t="s">
        <v>1015</v>
      </c>
      <c r="F38330" s="86">
        <v>4.0739968844421402E-2</v>
      </c>
    </row>
    <row r="38331" spans="1:6">
      <c r="A38331">
        <v>2028</v>
      </c>
      <c r="B38331" t="s">
        <v>1028</v>
      </c>
      <c r="C38331" t="s">
        <v>1022</v>
      </c>
      <c r="D38331" t="s">
        <v>1023</v>
      </c>
      <c r="E38331" t="s">
        <v>1015</v>
      </c>
      <c r="F38331" s="86">
        <v>4.1188490219886097E-2</v>
      </c>
    </row>
    <row r="38332" spans="1:6">
      <c r="A38332">
        <v>2029</v>
      </c>
      <c r="B38332" t="s">
        <v>1028</v>
      </c>
      <c r="C38332" t="s">
        <v>1022</v>
      </c>
      <c r="D38332" t="s">
        <v>1023</v>
      </c>
      <c r="E38332" t="s">
        <v>1015</v>
      </c>
      <c r="F38332" s="86">
        <v>4.1611718643178003E-2</v>
      </c>
    </row>
    <row r="38333" spans="1:6">
      <c r="A38333">
        <v>2030</v>
      </c>
      <c r="B38333" t="s">
        <v>1028</v>
      </c>
      <c r="C38333" t="s">
        <v>1022</v>
      </c>
      <c r="D38333" t="s">
        <v>1023</v>
      </c>
      <c r="E38333" t="s">
        <v>1015</v>
      </c>
      <c r="F38333" s="86">
        <v>4.2036364123835698E-2</v>
      </c>
    </row>
    <row r="38334" spans="1:6">
      <c r="A38334">
        <v>2031</v>
      </c>
      <c r="B38334" t="s">
        <v>1028</v>
      </c>
      <c r="C38334" t="s">
        <v>1022</v>
      </c>
      <c r="D38334" t="s">
        <v>1023</v>
      </c>
      <c r="E38334" t="s">
        <v>1015</v>
      </c>
      <c r="F38334" s="86">
        <v>4.2448563264922398E-2</v>
      </c>
    </row>
    <row r="38335" spans="1:6">
      <c r="A38335">
        <v>2032</v>
      </c>
      <c r="B38335" t="s">
        <v>1028</v>
      </c>
      <c r="C38335" t="s">
        <v>1022</v>
      </c>
      <c r="D38335" t="s">
        <v>1023</v>
      </c>
      <c r="E38335" t="s">
        <v>1015</v>
      </c>
      <c r="F38335" s="86">
        <v>4.2848883933378601E-2</v>
      </c>
    </row>
    <row r="38336" spans="1:6">
      <c r="A38336">
        <v>2033</v>
      </c>
      <c r="B38336" t="s">
        <v>1028</v>
      </c>
      <c r="C38336" t="s">
        <v>1022</v>
      </c>
      <c r="D38336" t="s">
        <v>1023</v>
      </c>
      <c r="E38336" t="s">
        <v>1015</v>
      </c>
      <c r="F38336" s="86">
        <v>4.3230975357875803E-2</v>
      </c>
    </row>
    <row r="38337" spans="1:6">
      <c r="A38337">
        <v>2034</v>
      </c>
      <c r="B38337" t="s">
        <v>1028</v>
      </c>
      <c r="C38337" t="s">
        <v>1022</v>
      </c>
      <c r="D38337" t="s">
        <v>1023</v>
      </c>
      <c r="E38337" t="s">
        <v>1015</v>
      </c>
      <c r="F38337" s="86">
        <v>4.3605922411241498E-2</v>
      </c>
    </row>
    <row r="38338" spans="1:6">
      <c r="A38338">
        <v>2035</v>
      </c>
      <c r="B38338" t="s">
        <v>1028</v>
      </c>
      <c r="C38338" t="s">
        <v>1022</v>
      </c>
      <c r="D38338" t="s">
        <v>1023</v>
      </c>
      <c r="E38338" t="s">
        <v>1015</v>
      </c>
      <c r="F38338" s="86">
        <v>4.3968924385985202E-2</v>
      </c>
    </row>
    <row r="38339" spans="1:6">
      <c r="A38339">
        <v>2036</v>
      </c>
      <c r="B38339" t="s">
        <v>1028</v>
      </c>
      <c r="C38339" t="s">
        <v>1022</v>
      </c>
      <c r="D38339" t="s">
        <v>1023</v>
      </c>
      <c r="E38339" t="s">
        <v>1015</v>
      </c>
      <c r="F38339" s="86">
        <v>4.4341787962427902E-2</v>
      </c>
    </row>
    <row r="38340" spans="1:6">
      <c r="A38340">
        <v>2037</v>
      </c>
      <c r="B38340" t="s">
        <v>1028</v>
      </c>
      <c r="C38340" t="s">
        <v>1022</v>
      </c>
      <c r="D38340" t="s">
        <v>1023</v>
      </c>
      <c r="E38340" t="s">
        <v>1015</v>
      </c>
      <c r="F38340" s="86">
        <v>4.4700512387786398E-2</v>
      </c>
    </row>
    <row r="38341" spans="1:6">
      <c r="A38341">
        <v>2038</v>
      </c>
      <c r="B38341" t="s">
        <v>1028</v>
      </c>
      <c r="C38341" t="s">
        <v>1022</v>
      </c>
      <c r="D38341" t="s">
        <v>1023</v>
      </c>
      <c r="E38341" t="s">
        <v>1015</v>
      </c>
      <c r="F38341" s="86">
        <v>4.5064146081619398E-2</v>
      </c>
    </row>
    <row r="38342" spans="1:6">
      <c r="A38342">
        <v>2039</v>
      </c>
      <c r="B38342" t="s">
        <v>1028</v>
      </c>
      <c r="C38342" t="s">
        <v>1022</v>
      </c>
      <c r="D38342" t="s">
        <v>1023</v>
      </c>
      <c r="E38342" t="s">
        <v>1015</v>
      </c>
      <c r="F38342" s="86">
        <v>4.5411075461382698E-2</v>
      </c>
    </row>
    <row r="38343" spans="1:6">
      <c r="A38343">
        <v>2040</v>
      </c>
      <c r="B38343" t="s">
        <v>1028</v>
      </c>
      <c r="C38343" t="s">
        <v>1022</v>
      </c>
      <c r="D38343" t="s">
        <v>1023</v>
      </c>
      <c r="E38343" t="s">
        <v>1015</v>
      </c>
      <c r="F38343" s="86">
        <v>4.5758627784931998E-2</v>
      </c>
    </row>
    <row r="38344" spans="1:6">
      <c r="A38344">
        <v>2041</v>
      </c>
      <c r="B38344" t="s">
        <v>1028</v>
      </c>
      <c r="C38344" t="s">
        <v>1022</v>
      </c>
      <c r="D38344" t="s">
        <v>1023</v>
      </c>
      <c r="E38344" t="s">
        <v>1015</v>
      </c>
      <c r="F38344" s="86">
        <v>4.6049194364490099E-2</v>
      </c>
    </row>
    <row r="38345" spans="1:6">
      <c r="A38345">
        <v>2042</v>
      </c>
      <c r="B38345" t="s">
        <v>1028</v>
      </c>
      <c r="C38345" t="s">
        <v>1022</v>
      </c>
      <c r="D38345" t="s">
        <v>1023</v>
      </c>
      <c r="E38345" t="s">
        <v>1015</v>
      </c>
      <c r="F38345" s="86">
        <v>4.6346322135614598E-2</v>
      </c>
    </row>
    <row r="38346" spans="1:6">
      <c r="A38346">
        <v>2043</v>
      </c>
      <c r="B38346" t="s">
        <v>1028</v>
      </c>
      <c r="C38346" t="s">
        <v>1022</v>
      </c>
      <c r="D38346" t="s">
        <v>1023</v>
      </c>
      <c r="E38346" t="s">
        <v>1015</v>
      </c>
      <c r="F38346" s="86">
        <v>4.66304441323242E-2</v>
      </c>
    </row>
    <row r="38347" spans="1:6">
      <c r="A38347">
        <v>2044</v>
      </c>
      <c r="B38347" t="s">
        <v>1028</v>
      </c>
      <c r="C38347" t="s">
        <v>1022</v>
      </c>
      <c r="D38347" t="s">
        <v>1023</v>
      </c>
      <c r="E38347" t="s">
        <v>1015</v>
      </c>
      <c r="F38347" s="86">
        <v>4.6922208629250603E-2</v>
      </c>
    </row>
    <row r="38348" spans="1:6">
      <c r="A38348">
        <v>2045</v>
      </c>
      <c r="B38348" t="s">
        <v>1028</v>
      </c>
      <c r="C38348" t="s">
        <v>1022</v>
      </c>
      <c r="D38348" t="s">
        <v>1023</v>
      </c>
      <c r="E38348" t="s">
        <v>1015</v>
      </c>
      <c r="F38348" s="86">
        <v>4.7201780146850301E-2</v>
      </c>
    </row>
    <row r="38349" spans="1:6">
      <c r="A38349">
        <v>2046</v>
      </c>
      <c r="B38349" t="s">
        <v>1028</v>
      </c>
      <c r="C38349" t="s">
        <v>1022</v>
      </c>
      <c r="D38349" t="s">
        <v>1023</v>
      </c>
      <c r="E38349" t="s">
        <v>1015</v>
      </c>
      <c r="F38349" s="86">
        <v>4.7490157420596403E-2</v>
      </c>
    </row>
    <row r="38350" spans="1:6">
      <c r="A38350">
        <v>2047</v>
      </c>
      <c r="B38350" t="s">
        <v>1028</v>
      </c>
      <c r="C38350" t="s">
        <v>1022</v>
      </c>
      <c r="D38350" t="s">
        <v>1023</v>
      </c>
      <c r="E38350" t="s">
        <v>1015</v>
      </c>
      <c r="F38350" s="86">
        <v>4.7766912426489297E-2</v>
      </c>
    </row>
    <row r="38351" spans="1:6">
      <c r="A38351">
        <v>2048</v>
      </c>
      <c r="B38351" t="s">
        <v>1028</v>
      </c>
      <c r="C38351" t="s">
        <v>1022</v>
      </c>
      <c r="D38351" t="s">
        <v>1023</v>
      </c>
      <c r="E38351" t="s">
        <v>1015</v>
      </c>
      <c r="F38351" s="86">
        <v>4.8053317143765303E-2</v>
      </c>
    </row>
    <row r="38352" spans="1:6">
      <c r="A38352">
        <v>2049</v>
      </c>
      <c r="B38352" t="s">
        <v>1028</v>
      </c>
      <c r="C38352" t="s">
        <v>1022</v>
      </c>
      <c r="D38352" t="s">
        <v>1023</v>
      </c>
      <c r="E38352" t="s">
        <v>1015</v>
      </c>
      <c r="F38352" s="86">
        <v>4.8328768914939403E-2</v>
      </c>
    </row>
    <row r="38353" spans="1:6">
      <c r="A38353">
        <v>2050</v>
      </c>
      <c r="B38353" t="s">
        <v>1028</v>
      </c>
      <c r="C38353" t="s">
        <v>1022</v>
      </c>
      <c r="D38353" t="s">
        <v>1023</v>
      </c>
      <c r="E38353" t="s">
        <v>1015</v>
      </c>
      <c r="F38353" s="86">
        <v>4.8614862394778802E-2</v>
      </c>
    </row>
    <row r="38354" spans="1:6">
      <c r="A38354">
        <v>2017</v>
      </c>
      <c r="B38354" t="s">
        <v>1029</v>
      </c>
      <c r="C38354" t="s">
        <v>1022</v>
      </c>
      <c r="D38354" t="s">
        <v>1023</v>
      </c>
      <c r="E38354" t="s">
        <v>1015</v>
      </c>
      <c r="F38354" s="86">
        <v>82.945162869644903</v>
      </c>
    </row>
    <row r="38355" spans="1:6">
      <c r="A38355">
        <v>2018</v>
      </c>
      <c r="B38355" t="s">
        <v>1029</v>
      </c>
      <c r="C38355" t="s">
        <v>1022</v>
      </c>
      <c r="D38355" t="s">
        <v>1023</v>
      </c>
      <c r="E38355" t="s">
        <v>1015</v>
      </c>
      <c r="F38355" s="86">
        <v>81.535720622663206</v>
      </c>
    </row>
    <row r="38356" spans="1:6">
      <c r="A38356">
        <v>2019</v>
      </c>
      <c r="B38356" t="s">
        <v>1029</v>
      </c>
      <c r="C38356" t="s">
        <v>1022</v>
      </c>
      <c r="D38356" t="s">
        <v>1023</v>
      </c>
      <c r="E38356" t="s">
        <v>1015</v>
      </c>
      <c r="F38356" s="86">
        <v>82.365924228395997</v>
      </c>
    </row>
    <row r="38357" spans="1:6">
      <c r="A38357">
        <v>2020</v>
      </c>
      <c r="B38357" t="s">
        <v>1029</v>
      </c>
      <c r="C38357" t="s">
        <v>1022</v>
      </c>
      <c r="D38357" t="s">
        <v>1023</v>
      </c>
      <c r="E38357" t="s">
        <v>1015</v>
      </c>
      <c r="F38357" s="86">
        <v>83.187011454380993</v>
      </c>
    </row>
    <row r="38358" spans="1:6">
      <c r="A38358">
        <v>2021</v>
      </c>
      <c r="B38358" t="s">
        <v>1029</v>
      </c>
      <c r="C38358" t="s">
        <v>1022</v>
      </c>
      <c r="D38358" t="s">
        <v>1023</v>
      </c>
      <c r="E38358" t="s">
        <v>1015</v>
      </c>
      <c r="F38358" s="86">
        <v>83.991871825224393</v>
      </c>
    </row>
    <row r="38359" spans="1:6">
      <c r="A38359">
        <v>2022</v>
      </c>
      <c r="B38359" t="s">
        <v>1029</v>
      </c>
      <c r="C38359" t="s">
        <v>1022</v>
      </c>
      <c r="D38359" t="s">
        <v>1023</v>
      </c>
      <c r="E38359" t="s">
        <v>1015</v>
      </c>
      <c r="F38359" s="86">
        <v>84.755587536693795</v>
      </c>
    </row>
    <row r="38360" spans="1:6">
      <c r="A38360">
        <v>2023</v>
      </c>
      <c r="B38360" t="s">
        <v>1029</v>
      </c>
      <c r="C38360" t="s">
        <v>1022</v>
      </c>
      <c r="D38360" t="s">
        <v>1023</v>
      </c>
      <c r="E38360" t="s">
        <v>1015</v>
      </c>
      <c r="F38360" s="86">
        <v>85.489556316561504</v>
      </c>
    </row>
    <row r="38361" spans="1:6">
      <c r="A38361">
        <v>2024</v>
      </c>
      <c r="B38361" t="s">
        <v>1029</v>
      </c>
      <c r="C38361" t="s">
        <v>1022</v>
      </c>
      <c r="D38361" t="s">
        <v>1023</v>
      </c>
      <c r="E38361" t="s">
        <v>1015</v>
      </c>
      <c r="F38361" s="86">
        <v>86.200514597863105</v>
      </c>
    </row>
    <row r="38362" spans="1:6">
      <c r="A38362">
        <v>2025</v>
      </c>
      <c r="B38362" t="s">
        <v>1029</v>
      </c>
      <c r="C38362" t="s">
        <v>1022</v>
      </c>
      <c r="D38362" t="s">
        <v>1023</v>
      </c>
      <c r="E38362" t="s">
        <v>1015</v>
      </c>
      <c r="F38362" s="86">
        <v>86.898021648701103</v>
      </c>
    </row>
    <row r="38363" spans="1:6">
      <c r="A38363">
        <v>2026</v>
      </c>
      <c r="B38363" t="s">
        <v>1029</v>
      </c>
      <c r="C38363" t="s">
        <v>1022</v>
      </c>
      <c r="D38363" t="s">
        <v>1023</v>
      </c>
      <c r="E38363" t="s">
        <v>1015</v>
      </c>
      <c r="F38363" s="86">
        <v>87.605970073757405</v>
      </c>
    </row>
    <row r="38364" spans="1:6">
      <c r="A38364">
        <v>2027</v>
      </c>
      <c r="B38364" t="s">
        <v>1029</v>
      </c>
      <c r="C38364" t="s">
        <v>1022</v>
      </c>
      <c r="D38364" t="s">
        <v>1023</v>
      </c>
      <c r="E38364" t="s">
        <v>1015</v>
      </c>
      <c r="F38364" s="86">
        <v>88.311808952437204</v>
      </c>
    </row>
    <row r="38365" spans="1:6">
      <c r="A38365">
        <v>2028</v>
      </c>
      <c r="B38365" t="s">
        <v>1029</v>
      </c>
      <c r="C38365" t="s">
        <v>1022</v>
      </c>
      <c r="D38365" t="s">
        <v>1023</v>
      </c>
      <c r="E38365" t="s">
        <v>1015</v>
      </c>
      <c r="F38365" s="86">
        <v>88.997025366504104</v>
      </c>
    </row>
    <row r="38366" spans="1:6">
      <c r="A38366">
        <v>2029</v>
      </c>
      <c r="B38366" t="s">
        <v>1029</v>
      </c>
      <c r="C38366" t="s">
        <v>1022</v>
      </c>
      <c r="D38366" t="s">
        <v>1023</v>
      </c>
      <c r="E38366" t="s">
        <v>1015</v>
      </c>
      <c r="F38366" s="86">
        <v>89.647789507119299</v>
      </c>
    </row>
    <row r="38367" spans="1:6">
      <c r="A38367">
        <v>2030</v>
      </c>
      <c r="B38367" t="s">
        <v>1029</v>
      </c>
      <c r="C38367" t="s">
        <v>1022</v>
      </c>
      <c r="D38367" t="s">
        <v>1023</v>
      </c>
      <c r="E38367" t="s">
        <v>1015</v>
      </c>
      <c r="F38367" s="86">
        <v>90.293080943096001</v>
      </c>
    </row>
    <row r="38368" spans="1:6">
      <c r="A38368">
        <v>2031</v>
      </c>
      <c r="B38368" t="s">
        <v>1029</v>
      </c>
      <c r="C38368" t="s">
        <v>1022</v>
      </c>
      <c r="D38368" t="s">
        <v>1023</v>
      </c>
      <c r="E38368" t="s">
        <v>1015</v>
      </c>
      <c r="F38368" s="86">
        <v>90.939842734986101</v>
      </c>
    </row>
    <row r="38369" spans="1:6">
      <c r="A38369">
        <v>2032</v>
      </c>
      <c r="B38369" t="s">
        <v>1029</v>
      </c>
      <c r="C38369" t="s">
        <v>1022</v>
      </c>
      <c r="D38369" t="s">
        <v>1023</v>
      </c>
      <c r="E38369" t="s">
        <v>1015</v>
      </c>
      <c r="F38369" s="86">
        <v>91.564241365698905</v>
      </c>
    </row>
    <row r="38370" spans="1:6">
      <c r="A38370">
        <v>2033</v>
      </c>
      <c r="B38370" t="s">
        <v>1029</v>
      </c>
      <c r="C38370" t="s">
        <v>1022</v>
      </c>
      <c r="D38370" t="s">
        <v>1023</v>
      </c>
      <c r="E38370" t="s">
        <v>1015</v>
      </c>
      <c r="F38370" s="86">
        <v>92.153508245502806</v>
      </c>
    </row>
    <row r="38371" spans="1:6">
      <c r="A38371">
        <v>2034</v>
      </c>
      <c r="B38371" t="s">
        <v>1029</v>
      </c>
      <c r="C38371" t="s">
        <v>1022</v>
      </c>
      <c r="D38371" t="s">
        <v>1023</v>
      </c>
      <c r="E38371" t="s">
        <v>1015</v>
      </c>
      <c r="F38371" s="86">
        <v>92.733836903599197</v>
      </c>
    </row>
    <row r="38372" spans="1:6">
      <c r="A38372">
        <v>2035</v>
      </c>
      <c r="B38372" t="s">
        <v>1029</v>
      </c>
      <c r="C38372" t="s">
        <v>1022</v>
      </c>
      <c r="D38372" t="s">
        <v>1023</v>
      </c>
      <c r="E38372" t="s">
        <v>1015</v>
      </c>
      <c r="F38372" s="86">
        <v>93.309308502010296</v>
      </c>
    </row>
    <row r="38373" spans="1:6">
      <c r="A38373">
        <v>2036</v>
      </c>
      <c r="B38373" t="s">
        <v>1029</v>
      </c>
      <c r="C38373" t="s">
        <v>1022</v>
      </c>
      <c r="D38373" t="s">
        <v>1023</v>
      </c>
      <c r="E38373" t="s">
        <v>1015</v>
      </c>
      <c r="F38373" s="86">
        <v>93.878344327730005</v>
      </c>
    </row>
    <row r="38374" spans="1:6">
      <c r="A38374">
        <v>2037</v>
      </c>
      <c r="B38374" t="s">
        <v>1029</v>
      </c>
      <c r="C38374" t="s">
        <v>1022</v>
      </c>
      <c r="D38374" t="s">
        <v>1023</v>
      </c>
      <c r="E38374" t="s">
        <v>1015</v>
      </c>
      <c r="F38374" s="86">
        <v>94.417324981580293</v>
      </c>
    </row>
    <row r="38375" spans="1:6">
      <c r="A38375">
        <v>2038</v>
      </c>
      <c r="B38375" t="s">
        <v>1029</v>
      </c>
      <c r="C38375" t="s">
        <v>1022</v>
      </c>
      <c r="D38375" t="s">
        <v>1023</v>
      </c>
      <c r="E38375" t="s">
        <v>1015</v>
      </c>
      <c r="F38375" s="86">
        <v>94.965737924896004</v>
      </c>
    </row>
    <row r="38376" spans="1:6">
      <c r="A38376">
        <v>2039</v>
      </c>
      <c r="B38376" t="s">
        <v>1029</v>
      </c>
      <c r="C38376" t="s">
        <v>1022</v>
      </c>
      <c r="D38376" t="s">
        <v>1023</v>
      </c>
      <c r="E38376" t="s">
        <v>1015</v>
      </c>
      <c r="F38376" s="86">
        <v>95.505714771661005</v>
      </c>
    </row>
    <row r="38377" spans="1:6">
      <c r="A38377">
        <v>2040</v>
      </c>
      <c r="B38377" t="s">
        <v>1029</v>
      </c>
      <c r="C38377" t="s">
        <v>1022</v>
      </c>
      <c r="D38377" t="s">
        <v>1023</v>
      </c>
      <c r="E38377" t="s">
        <v>1015</v>
      </c>
      <c r="F38377" s="86">
        <v>96.033647060582894</v>
      </c>
    </row>
    <row r="38378" spans="1:6">
      <c r="A38378">
        <v>2041</v>
      </c>
      <c r="B38378" t="s">
        <v>1029</v>
      </c>
      <c r="C38378" t="s">
        <v>1022</v>
      </c>
      <c r="D38378" t="s">
        <v>1023</v>
      </c>
      <c r="E38378" t="s">
        <v>1015</v>
      </c>
      <c r="F38378" s="86">
        <v>95.799863884216194</v>
      </c>
    </row>
    <row r="38379" spans="1:6">
      <c r="A38379">
        <v>2042</v>
      </c>
      <c r="B38379" t="s">
        <v>1029</v>
      </c>
      <c r="C38379" t="s">
        <v>1022</v>
      </c>
      <c r="D38379" t="s">
        <v>1023</v>
      </c>
      <c r="E38379" t="s">
        <v>1015</v>
      </c>
      <c r="F38379" s="86">
        <v>95.538877986520106</v>
      </c>
    </row>
    <row r="38380" spans="1:6">
      <c r="A38380">
        <v>2043</v>
      </c>
      <c r="B38380" t="s">
        <v>1029</v>
      </c>
      <c r="C38380" t="s">
        <v>1022</v>
      </c>
      <c r="D38380" t="s">
        <v>1023</v>
      </c>
      <c r="E38380" t="s">
        <v>1015</v>
      </c>
      <c r="F38380" s="86">
        <v>95.284822764021101</v>
      </c>
    </row>
    <row r="38381" spans="1:6">
      <c r="A38381">
        <v>2044</v>
      </c>
      <c r="B38381" t="s">
        <v>1029</v>
      </c>
      <c r="C38381" t="s">
        <v>1022</v>
      </c>
      <c r="D38381" t="s">
        <v>1023</v>
      </c>
      <c r="E38381" t="s">
        <v>1015</v>
      </c>
      <c r="F38381" s="86">
        <v>95.022385882799199</v>
      </c>
    </row>
    <row r="38382" spans="1:6">
      <c r="A38382">
        <v>2045</v>
      </c>
      <c r="B38382" t="s">
        <v>1029</v>
      </c>
      <c r="C38382" t="s">
        <v>1022</v>
      </c>
      <c r="D38382" t="s">
        <v>1023</v>
      </c>
      <c r="E38382" t="s">
        <v>1015</v>
      </c>
      <c r="F38382" s="86">
        <v>94.752725729919405</v>
      </c>
    </row>
    <row r="38383" spans="1:6">
      <c r="A38383">
        <v>2046</v>
      </c>
      <c r="B38383" t="s">
        <v>1029</v>
      </c>
      <c r="C38383" t="s">
        <v>1022</v>
      </c>
      <c r="D38383" t="s">
        <v>1023</v>
      </c>
      <c r="E38383" t="s">
        <v>1015</v>
      </c>
      <c r="F38383" s="86">
        <v>94.476974067746099</v>
      </c>
    </row>
    <row r="38384" spans="1:6">
      <c r="A38384">
        <v>2047</v>
      </c>
      <c r="B38384" t="s">
        <v>1029</v>
      </c>
      <c r="C38384" t="s">
        <v>1022</v>
      </c>
      <c r="D38384" t="s">
        <v>1023</v>
      </c>
      <c r="E38384" t="s">
        <v>1015</v>
      </c>
      <c r="F38384" s="86">
        <v>94.195755758000601</v>
      </c>
    </row>
    <row r="38385" spans="1:6">
      <c r="A38385">
        <v>2048</v>
      </c>
      <c r="B38385" t="s">
        <v>1029</v>
      </c>
      <c r="C38385" t="s">
        <v>1022</v>
      </c>
      <c r="D38385" t="s">
        <v>1023</v>
      </c>
      <c r="E38385" t="s">
        <v>1015</v>
      </c>
      <c r="F38385" s="86">
        <v>93.893413865161406</v>
      </c>
    </row>
    <row r="38386" spans="1:6">
      <c r="A38386">
        <v>2049</v>
      </c>
      <c r="B38386" t="s">
        <v>1029</v>
      </c>
      <c r="C38386" t="s">
        <v>1022</v>
      </c>
      <c r="D38386" t="s">
        <v>1023</v>
      </c>
      <c r="E38386" t="s">
        <v>1015</v>
      </c>
      <c r="F38386" s="86">
        <v>93.604002921348695</v>
      </c>
    </row>
    <row r="38387" spans="1:6">
      <c r="A38387">
        <v>2050</v>
      </c>
      <c r="B38387" t="s">
        <v>1029</v>
      </c>
      <c r="C38387" t="s">
        <v>1022</v>
      </c>
      <c r="D38387" t="s">
        <v>1023</v>
      </c>
      <c r="E38387" t="s">
        <v>1015</v>
      </c>
      <c r="F38387" s="86">
        <v>93.311727074174101</v>
      </c>
    </row>
    <row r="38388" spans="1:6">
      <c r="A38388">
        <v>2017</v>
      </c>
      <c r="B38388" t="s">
        <v>1030</v>
      </c>
      <c r="C38388" t="s">
        <v>1022</v>
      </c>
      <c r="D38388" t="s">
        <v>1023</v>
      </c>
      <c r="E38388" t="s">
        <v>1015</v>
      </c>
      <c r="F38388" s="86">
        <v>44.011533276759501</v>
      </c>
    </row>
    <row r="38389" spans="1:6">
      <c r="A38389">
        <v>2018</v>
      </c>
      <c r="B38389" t="s">
        <v>1030</v>
      </c>
      <c r="C38389" t="s">
        <v>1022</v>
      </c>
      <c r="D38389" t="s">
        <v>1023</v>
      </c>
      <c r="E38389" t="s">
        <v>1015</v>
      </c>
      <c r="F38389" s="86">
        <v>43.936279878317201</v>
      </c>
    </row>
    <row r="38390" spans="1:6">
      <c r="A38390">
        <v>2019</v>
      </c>
      <c r="B38390" t="s">
        <v>1030</v>
      </c>
      <c r="C38390" t="s">
        <v>1022</v>
      </c>
      <c r="D38390" t="s">
        <v>1023</v>
      </c>
      <c r="E38390" t="s">
        <v>1015</v>
      </c>
      <c r="F38390" s="86">
        <v>44.005870774247903</v>
      </c>
    </row>
    <row r="38391" spans="1:6">
      <c r="A38391">
        <v>2020</v>
      </c>
      <c r="B38391" t="s">
        <v>1030</v>
      </c>
      <c r="C38391" t="s">
        <v>1022</v>
      </c>
      <c r="D38391" t="s">
        <v>1023</v>
      </c>
      <c r="E38391" t="s">
        <v>1015</v>
      </c>
      <c r="F38391" s="86">
        <v>44.102596512169796</v>
      </c>
    </row>
    <row r="38392" spans="1:6">
      <c r="A38392">
        <v>2021</v>
      </c>
      <c r="B38392" t="s">
        <v>1030</v>
      </c>
      <c r="C38392" t="s">
        <v>1022</v>
      </c>
      <c r="D38392" t="s">
        <v>1023</v>
      </c>
      <c r="E38392" t="s">
        <v>1015</v>
      </c>
      <c r="F38392" s="86">
        <v>44.2228370017937</v>
      </c>
    </row>
    <row r="38393" spans="1:6">
      <c r="A38393">
        <v>2022</v>
      </c>
      <c r="B38393" t="s">
        <v>1030</v>
      </c>
      <c r="C38393" t="s">
        <v>1022</v>
      </c>
      <c r="D38393" t="s">
        <v>1023</v>
      </c>
      <c r="E38393" t="s">
        <v>1015</v>
      </c>
      <c r="F38393" s="86">
        <v>44.323538940136203</v>
      </c>
    </row>
    <row r="38394" spans="1:6">
      <c r="A38394">
        <v>2023</v>
      </c>
      <c r="B38394" t="s">
        <v>1030</v>
      </c>
      <c r="C38394" t="s">
        <v>1022</v>
      </c>
      <c r="D38394" t="s">
        <v>1023</v>
      </c>
      <c r="E38394" t="s">
        <v>1015</v>
      </c>
      <c r="F38394" s="86">
        <v>44.429034725080101</v>
      </c>
    </row>
    <row r="38395" spans="1:6">
      <c r="A38395">
        <v>2024</v>
      </c>
      <c r="B38395" t="s">
        <v>1030</v>
      </c>
      <c r="C38395" t="s">
        <v>1022</v>
      </c>
      <c r="D38395" t="s">
        <v>1023</v>
      </c>
      <c r="E38395" t="s">
        <v>1015</v>
      </c>
      <c r="F38395" s="86">
        <v>44.564768313574604</v>
      </c>
    </row>
    <row r="38396" spans="1:6">
      <c r="A38396">
        <v>2025</v>
      </c>
      <c r="B38396" t="s">
        <v>1030</v>
      </c>
      <c r="C38396" t="s">
        <v>1022</v>
      </c>
      <c r="D38396" t="s">
        <v>1023</v>
      </c>
      <c r="E38396" t="s">
        <v>1015</v>
      </c>
      <c r="F38396" s="86">
        <v>44.6883362745874</v>
      </c>
    </row>
    <row r="38397" spans="1:6">
      <c r="A38397">
        <v>2026</v>
      </c>
      <c r="B38397" t="s">
        <v>1030</v>
      </c>
      <c r="C38397" t="s">
        <v>1022</v>
      </c>
      <c r="D38397" t="s">
        <v>1023</v>
      </c>
      <c r="E38397" t="s">
        <v>1015</v>
      </c>
      <c r="F38397" s="86">
        <v>44.811485285664197</v>
      </c>
    </row>
    <row r="38398" spans="1:6">
      <c r="A38398">
        <v>2027</v>
      </c>
      <c r="B38398" t="s">
        <v>1030</v>
      </c>
      <c r="C38398" t="s">
        <v>1022</v>
      </c>
      <c r="D38398" t="s">
        <v>1023</v>
      </c>
      <c r="E38398" t="s">
        <v>1015</v>
      </c>
      <c r="F38398" s="86">
        <v>44.945581623546097</v>
      </c>
    </row>
    <row r="38399" spans="1:6">
      <c r="A38399">
        <v>2028</v>
      </c>
      <c r="B38399" t="s">
        <v>1030</v>
      </c>
      <c r="C38399" t="s">
        <v>1022</v>
      </c>
      <c r="D38399" t="s">
        <v>1023</v>
      </c>
      <c r="E38399" t="s">
        <v>1015</v>
      </c>
      <c r="F38399" s="86">
        <v>45.0553824915673</v>
      </c>
    </row>
    <row r="38400" spans="1:6">
      <c r="A38400">
        <v>2029</v>
      </c>
      <c r="B38400" t="s">
        <v>1030</v>
      </c>
      <c r="C38400" t="s">
        <v>1022</v>
      </c>
      <c r="D38400" t="s">
        <v>1023</v>
      </c>
      <c r="E38400" t="s">
        <v>1015</v>
      </c>
      <c r="F38400" s="86">
        <v>45.169836913281799</v>
      </c>
    </row>
    <row r="38401" spans="1:6">
      <c r="A38401">
        <v>2030</v>
      </c>
      <c r="B38401" t="s">
        <v>1030</v>
      </c>
      <c r="C38401" t="s">
        <v>1022</v>
      </c>
      <c r="D38401" t="s">
        <v>1023</v>
      </c>
      <c r="E38401" t="s">
        <v>1015</v>
      </c>
      <c r="F38401" s="86">
        <v>45.263786010267197</v>
      </c>
    </row>
    <row r="38402" spans="1:6">
      <c r="A38402">
        <v>2031</v>
      </c>
      <c r="B38402" t="s">
        <v>1030</v>
      </c>
      <c r="C38402" t="s">
        <v>1022</v>
      </c>
      <c r="D38402" t="s">
        <v>1023</v>
      </c>
      <c r="E38402" t="s">
        <v>1015</v>
      </c>
      <c r="F38402" s="86">
        <v>45.356594274567897</v>
      </c>
    </row>
    <row r="38403" spans="1:6">
      <c r="A38403">
        <v>2032</v>
      </c>
      <c r="B38403" t="s">
        <v>1030</v>
      </c>
      <c r="C38403" t="s">
        <v>1022</v>
      </c>
      <c r="D38403" t="s">
        <v>1023</v>
      </c>
      <c r="E38403" t="s">
        <v>1015</v>
      </c>
      <c r="F38403" s="86">
        <v>45.460938180561598</v>
      </c>
    </row>
    <row r="38404" spans="1:6">
      <c r="A38404">
        <v>2033</v>
      </c>
      <c r="B38404" t="s">
        <v>1030</v>
      </c>
      <c r="C38404" t="s">
        <v>1022</v>
      </c>
      <c r="D38404" t="s">
        <v>1023</v>
      </c>
      <c r="E38404" t="s">
        <v>1015</v>
      </c>
      <c r="F38404" s="86">
        <v>45.538926395083699</v>
      </c>
    </row>
    <row r="38405" spans="1:6">
      <c r="A38405">
        <v>2034</v>
      </c>
      <c r="B38405" t="s">
        <v>1030</v>
      </c>
      <c r="C38405" t="s">
        <v>1022</v>
      </c>
      <c r="D38405" t="s">
        <v>1023</v>
      </c>
      <c r="E38405" t="s">
        <v>1015</v>
      </c>
      <c r="F38405" s="86">
        <v>45.635861615906201</v>
      </c>
    </row>
    <row r="38406" spans="1:6">
      <c r="A38406">
        <v>2035</v>
      </c>
      <c r="B38406" t="s">
        <v>1030</v>
      </c>
      <c r="C38406" t="s">
        <v>1022</v>
      </c>
      <c r="D38406" t="s">
        <v>1023</v>
      </c>
      <c r="E38406" t="s">
        <v>1015</v>
      </c>
      <c r="F38406" s="86">
        <v>45.717807536463901</v>
      </c>
    </row>
    <row r="38407" spans="1:6">
      <c r="A38407">
        <v>2036</v>
      </c>
      <c r="B38407" t="s">
        <v>1030</v>
      </c>
      <c r="C38407" t="s">
        <v>1022</v>
      </c>
      <c r="D38407" t="s">
        <v>1023</v>
      </c>
      <c r="E38407" t="s">
        <v>1015</v>
      </c>
      <c r="F38407" s="86">
        <v>45.824227532515302</v>
      </c>
    </row>
    <row r="38408" spans="1:6">
      <c r="A38408">
        <v>2037</v>
      </c>
      <c r="B38408" t="s">
        <v>1030</v>
      </c>
      <c r="C38408" t="s">
        <v>1022</v>
      </c>
      <c r="D38408" t="s">
        <v>1023</v>
      </c>
      <c r="E38408" t="s">
        <v>1015</v>
      </c>
      <c r="F38408" s="86">
        <v>45.930544184817599</v>
      </c>
    </row>
    <row r="38409" spans="1:6">
      <c r="A38409">
        <v>2038</v>
      </c>
      <c r="B38409" t="s">
        <v>1030</v>
      </c>
      <c r="C38409" t="s">
        <v>1022</v>
      </c>
      <c r="D38409" t="s">
        <v>1023</v>
      </c>
      <c r="E38409" t="s">
        <v>1015</v>
      </c>
      <c r="F38409" s="86">
        <v>46.017705000440202</v>
      </c>
    </row>
    <row r="38410" spans="1:6">
      <c r="A38410">
        <v>2039</v>
      </c>
      <c r="B38410" t="s">
        <v>1030</v>
      </c>
      <c r="C38410" t="s">
        <v>1022</v>
      </c>
      <c r="D38410" t="s">
        <v>1023</v>
      </c>
      <c r="E38410" t="s">
        <v>1015</v>
      </c>
      <c r="F38410" s="86">
        <v>46.121806775904702</v>
      </c>
    </row>
    <row r="38411" spans="1:6">
      <c r="A38411">
        <v>2040</v>
      </c>
      <c r="B38411" t="s">
        <v>1030</v>
      </c>
      <c r="C38411" t="s">
        <v>1022</v>
      </c>
      <c r="D38411" t="s">
        <v>1023</v>
      </c>
      <c r="E38411" t="s">
        <v>1015</v>
      </c>
      <c r="F38411" s="86">
        <v>46.224964496797597</v>
      </c>
    </row>
    <row r="38412" spans="1:6">
      <c r="A38412">
        <v>2041</v>
      </c>
      <c r="B38412" t="s">
        <v>1030</v>
      </c>
      <c r="C38412" t="s">
        <v>1022</v>
      </c>
      <c r="D38412" t="s">
        <v>1023</v>
      </c>
      <c r="E38412" t="s">
        <v>1015</v>
      </c>
      <c r="F38412" s="86">
        <v>46.449539751153999</v>
      </c>
    </row>
    <row r="38413" spans="1:6">
      <c r="A38413">
        <v>2042</v>
      </c>
      <c r="B38413" t="s">
        <v>1030</v>
      </c>
      <c r="C38413" t="s">
        <v>1022</v>
      </c>
      <c r="D38413" t="s">
        <v>1023</v>
      </c>
      <c r="E38413" t="s">
        <v>1015</v>
      </c>
      <c r="F38413" s="86">
        <v>46.651050292174801</v>
      </c>
    </row>
    <row r="38414" spans="1:6">
      <c r="A38414">
        <v>2043</v>
      </c>
      <c r="B38414" t="s">
        <v>1030</v>
      </c>
      <c r="C38414" t="s">
        <v>1022</v>
      </c>
      <c r="D38414" t="s">
        <v>1023</v>
      </c>
      <c r="E38414" t="s">
        <v>1015</v>
      </c>
      <c r="F38414" s="86">
        <v>46.8682599330564</v>
      </c>
    </row>
    <row r="38415" spans="1:6">
      <c r="A38415">
        <v>2044</v>
      </c>
      <c r="B38415" t="s">
        <v>1030</v>
      </c>
      <c r="C38415" t="s">
        <v>1022</v>
      </c>
      <c r="D38415" t="s">
        <v>1023</v>
      </c>
      <c r="E38415" t="s">
        <v>1015</v>
      </c>
      <c r="F38415" s="86">
        <v>47.082591421456101</v>
      </c>
    </row>
    <row r="38416" spans="1:6">
      <c r="A38416">
        <v>2045</v>
      </c>
      <c r="B38416" t="s">
        <v>1030</v>
      </c>
      <c r="C38416" t="s">
        <v>1022</v>
      </c>
      <c r="D38416" t="s">
        <v>1023</v>
      </c>
      <c r="E38416" t="s">
        <v>1015</v>
      </c>
      <c r="F38416" s="86">
        <v>47.314230017235602</v>
      </c>
    </row>
    <row r="38417" spans="1:6">
      <c r="A38417">
        <v>2046</v>
      </c>
      <c r="B38417" t="s">
        <v>1030</v>
      </c>
      <c r="C38417" t="s">
        <v>1022</v>
      </c>
      <c r="D38417" t="s">
        <v>1023</v>
      </c>
      <c r="E38417" t="s">
        <v>1015</v>
      </c>
      <c r="F38417" s="86">
        <v>47.524464100800898</v>
      </c>
    </row>
    <row r="38418" spans="1:6">
      <c r="A38418">
        <v>2047</v>
      </c>
      <c r="B38418" t="s">
        <v>1030</v>
      </c>
      <c r="C38418" t="s">
        <v>1022</v>
      </c>
      <c r="D38418" t="s">
        <v>1023</v>
      </c>
      <c r="E38418" t="s">
        <v>1015</v>
      </c>
      <c r="F38418" s="86">
        <v>47.733095128167903</v>
      </c>
    </row>
    <row r="38419" spans="1:6">
      <c r="A38419">
        <v>2048</v>
      </c>
      <c r="B38419" t="s">
        <v>1030</v>
      </c>
      <c r="C38419" t="s">
        <v>1022</v>
      </c>
      <c r="D38419" t="s">
        <v>1023</v>
      </c>
      <c r="E38419" t="s">
        <v>1015</v>
      </c>
      <c r="F38419" s="86">
        <v>47.940536987576998</v>
      </c>
    </row>
    <row r="38420" spans="1:6">
      <c r="A38420">
        <v>2049</v>
      </c>
      <c r="B38420" t="s">
        <v>1030</v>
      </c>
      <c r="C38420" t="s">
        <v>1022</v>
      </c>
      <c r="D38420" t="s">
        <v>1023</v>
      </c>
      <c r="E38420" t="s">
        <v>1015</v>
      </c>
      <c r="F38420" s="86">
        <v>48.1472368052939</v>
      </c>
    </row>
    <row r="38421" spans="1:6">
      <c r="A38421">
        <v>2050</v>
      </c>
      <c r="B38421" t="s">
        <v>1030</v>
      </c>
      <c r="C38421" t="s">
        <v>1022</v>
      </c>
      <c r="D38421" t="s">
        <v>1023</v>
      </c>
      <c r="E38421" t="s">
        <v>1015</v>
      </c>
      <c r="F38421" s="86">
        <v>48.353563283097102</v>
      </c>
    </row>
    <row r="38422" spans="1:6">
      <c r="A38422">
        <v>2017</v>
      </c>
      <c r="B38422" t="s">
        <v>1031</v>
      </c>
      <c r="C38422" t="s">
        <v>1022</v>
      </c>
      <c r="D38422" t="s">
        <v>1023</v>
      </c>
      <c r="E38422" t="s">
        <v>1015</v>
      </c>
      <c r="F38422" s="86">
        <v>34.292395217187099</v>
      </c>
    </row>
    <row r="38423" spans="1:6">
      <c r="A38423">
        <v>2018</v>
      </c>
      <c r="B38423" t="s">
        <v>1031</v>
      </c>
      <c r="C38423" t="s">
        <v>1022</v>
      </c>
      <c r="D38423" t="s">
        <v>1023</v>
      </c>
      <c r="E38423" t="s">
        <v>1015</v>
      </c>
      <c r="F38423" s="86">
        <v>34.233760148406503</v>
      </c>
    </row>
    <row r="38424" spans="1:6">
      <c r="A38424">
        <v>2019</v>
      </c>
      <c r="B38424" t="s">
        <v>1031</v>
      </c>
      <c r="C38424" t="s">
        <v>1022</v>
      </c>
      <c r="D38424" t="s">
        <v>1023</v>
      </c>
      <c r="E38424" t="s">
        <v>1015</v>
      </c>
      <c r="F38424" s="86">
        <v>34.287983174261299</v>
      </c>
    </row>
    <row r="38425" spans="1:6">
      <c r="A38425">
        <v>2020</v>
      </c>
      <c r="B38425" t="s">
        <v>1031</v>
      </c>
      <c r="C38425" t="s">
        <v>1022</v>
      </c>
      <c r="D38425" t="s">
        <v>1023</v>
      </c>
      <c r="E38425" t="s">
        <v>1015</v>
      </c>
      <c r="F38425" s="86">
        <v>34.363348811073699</v>
      </c>
    </row>
    <row r="38426" spans="1:6">
      <c r="A38426">
        <v>2021</v>
      </c>
      <c r="B38426" t="s">
        <v>1031</v>
      </c>
      <c r="C38426" t="s">
        <v>1022</v>
      </c>
      <c r="D38426" t="s">
        <v>1023</v>
      </c>
      <c r="E38426" t="s">
        <v>1015</v>
      </c>
      <c r="F38426" s="86">
        <v>34.457036398946698</v>
      </c>
    </row>
    <row r="38427" spans="1:6">
      <c r="A38427">
        <v>2022</v>
      </c>
      <c r="B38427" t="s">
        <v>1031</v>
      </c>
      <c r="C38427" t="s">
        <v>1022</v>
      </c>
      <c r="D38427" t="s">
        <v>1023</v>
      </c>
      <c r="E38427" t="s">
        <v>1015</v>
      </c>
      <c r="F38427" s="86">
        <v>34.5355001654113</v>
      </c>
    </row>
    <row r="38428" spans="1:6">
      <c r="A38428">
        <v>2023</v>
      </c>
      <c r="B38428" t="s">
        <v>1031</v>
      </c>
      <c r="C38428" t="s">
        <v>1022</v>
      </c>
      <c r="D38428" t="s">
        <v>1023</v>
      </c>
      <c r="E38428" t="s">
        <v>1015</v>
      </c>
      <c r="F38428" s="86">
        <v>34.617699145580701</v>
      </c>
    </row>
    <row r="38429" spans="1:6">
      <c r="A38429">
        <v>2024</v>
      </c>
      <c r="B38429" t="s">
        <v>1031</v>
      </c>
      <c r="C38429" t="s">
        <v>1022</v>
      </c>
      <c r="D38429" t="s">
        <v>1023</v>
      </c>
      <c r="E38429" t="s">
        <v>1015</v>
      </c>
      <c r="F38429" s="86">
        <v>34.723458466248502</v>
      </c>
    </row>
    <row r="38430" spans="1:6">
      <c r="A38430">
        <v>2025</v>
      </c>
      <c r="B38430" t="s">
        <v>1031</v>
      </c>
      <c r="C38430" t="s">
        <v>1022</v>
      </c>
      <c r="D38430" t="s">
        <v>1023</v>
      </c>
      <c r="E38430" t="s">
        <v>1015</v>
      </c>
      <c r="F38430" s="86">
        <v>34.819738714623199</v>
      </c>
    </row>
    <row r="38431" spans="1:6">
      <c r="A38431">
        <v>2026</v>
      </c>
      <c r="B38431" t="s">
        <v>1031</v>
      </c>
      <c r="C38431" t="s">
        <v>1022</v>
      </c>
      <c r="D38431" t="s">
        <v>1023</v>
      </c>
      <c r="E38431" t="s">
        <v>1015</v>
      </c>
      <c r="F38431" s="86">
        <v>34.915692530453597</v>
      </c>
    </row>
    <row r="38432" spans="1:6">
      <c r="A38432">
        <v>2027</v>
      </c>
      <c r="B38432" t="s">
        <v>1031</v>
      </c>
      <c r="C38432" t="s">
        <v>1022</v>
      </c>
      <c r="D38432" t="s">
        <v>1023</v>
      </c>
      <c r="E38432" t="s">
        <v>1015</v>
      </c>
      <c r="F38432" s="86">
        <v>35.020176157209001</v>
      </c>
    </row>
    <row r="38433" spans="1:6">
      <c r="A38433">
        <v>2028</v>
      </c>
      <c r="B38433" t="s">
        <v>1031</v>
      </c>
      <c r="C38433" t="s">
        <v>1022</v>
      </c>
      <c r="D38433" t="s">
        <v>1023</v>
      </c>
      <c r="E38433" t="s">
        <v>1015</v>
      </c>
      <c r="F38433" s="86">
        <v>35.105729521998597</v>
      </c>
    </row>
    <row r="38434" spans="1:6">
      <c r="A38434">
        <v>2029</v>
      </c>
      <c r="B38434" t="s">
        <v>1031</v>
      </c>
      <c r="C38434" t="s">
        <v>1022</v>
      </c>
      <c r="D38434" t="s">
        <v>1023</v>
      </c>
      <c r="E38434" t="s">
        <v>1015</v>
      </c>
      <c r="F38434" s="86">
        <v>35.194908788694498</v>
      </c>
    </row>
    <row r="38435" spans="1:6">
      <c r="A38435">
        <v>2030</v>
      </c>
      <c r="B38435" t="s">
        <v>1031</v>
      </c>
      <c r="C38435" t="s">
        <v>1022</v>
      </c>
      <c r="D38435" t="s">
        <v>1023</v>
      </c>
      <c r="E38435" t="s">
        <v>1015</v>
      </c>
      <c r="F38435" s="86">
        <v>35.2681109546782</v>
      </c>
    </row>
    <row r="38436" spans="1:6">
      <c r="A38436">
        <v>2031</v>
      </c>
      <c r="B38436" t="s">
        <v>1031</v>
      </c>
      <c r="C38436" t="s">
        <v>1022</v>
      </c>
      <c r="D38436" t="s">
        <v>1023</v>
      </c>
      <c r="E38436" t="s">
        <v>1015</v>
      </c>
      <c r="F38436" s="86">
        <v>35.340424219903603</v>
      </c>
    </row>
    <row r="38437" spans="1:6">
      <c r="A38437">
        <v>2032</v>
      </c>
      <c r="B38437" t="s">
        <v>1031</v>
      </c>
      <c r="C38437" t="s">
        <v>1022</v>
      </c>
      <c r="D38437" t="s">
        <v>1023</v>
      </c>
      <c r="E38437" t="s">
        <v>1015</v>
      </c>
      <c r="F38437" s="86">
        <v>35.4217256924141</v>
      </c>
    </row>
    <row r="38438" spans="1:6">
      <c r="A38438">
        <v>2033</v>
      </c>
      <c r="B38438" t="s">
        <v>1031</v>
      </c>
      <c r="C38438" t="s">
        <v>1022</v>
      </c>
      <c r="D38438" t="s">
        <v>1023</v>
      </c>
      <c r="E38438" t="s">
        <v>1015</v>
      </c>
      <c r="F38438" s="86">
        <v>35.482491643417397</v>
      </c>
    </row>
    <row r="38439" spans="1:6">
      <c r="A38439">
        <v>2034</v>
      </c>
      <c r="B38439" t="s">
        <v>1031</v>
      </c>
      <c r="C38439" t="s">
        <v>1022</v>
      </c>
      <c r="D38439" t="s">
        <v>1023</v>
      </c>
      <c r="E38439" t="s">
        <v>1015</v>
      </c>
      <c r="F38439" s="86">
        <v>35.558020502682602</v>
      </c>
    </row>
    <row r="38440" spans="1:6">
      <c r="A38440">
        <v>2035</v>
      </c>
      <c r="B38440" t="s">
        <v>1031</v>
      </c>
      <c r="C38440" t="s">
        <v>1022</v>
      </c>
      <c r="D38440" t="s">
        <v>1023</v>
      </c>
      <c r="E38440" t="s">
        <v>1015</v>
      </c>
      <c r="F38440" s="86">
        <v>35.621870173098102</v>
      </c>
    </row>
    <row r="38441" spans="1:6">
      <c r="A38441">
        <v>2036</v>
      </c>
      <c r="B38441" t="s">
        <v>1031</v>
      </c>
      <c r="C38441" t="s">
        <v>1022</v>
      </c>
      <c r="D38441" t="s">
        <v>1023</v>
      </c>
      <c r="E38441" t="s">
        <v>1015</v>
      </c>
      <c r="F38441" s="86">
        <v>35.704789269341703</v>
      </c>
    </row>
    <row r="38442" spans="1:6">
      <c r="A38442">
        <v>2037</v>
      </c>
      <c r="B38442" t="s">
        <v>1031</v>
      </c>
      <c r="C38442" t="s">
        <v>1022</v>
      </c>
      <c r="D38442" t="s">
        <v>1023</v>
      </c>
      <c r="E38442" t="s">
        <v>1015</v>
      </c>
      <c r="F38442" s="86">
        <v>35.787627843403499</v>
      </c>
    </row>
    <row r="38443" spans="1:6">
      <c r="A38443">
        <v>2038</v>
      </c>
      <c r="B38443" t="s">
        <v>1031</v>
      </c>
      <c r="C38443" t="s">
        <v>1022</v>
      </c>
      <c r="D38443" t="s">
        <v>1023</v>
      </c>
      <c r="E38443" t="s">
        <v>1015</v>
      </c>
      <c r="F38443" s="86">
        <v>35.855540795174299</v>
      </c>
    </row>
    <row r="38444" spans="1:6">
      <c r="A38444">
        <v>2039</v>
      </c>
      <c r="B38444" t="s">
        <v>1031</v>
      </c>
      <c r="C38444" t="s">
        <v>1022</v>
      </c>
      <c r="D38444" t="s">
        <v>1023</v>
      </c>
      <c r="E38444" t="s">
        <v>1015</v>
      </c>
      <c r="F38444" s="86">
        <v>35.936653607231797</v>
      </c>
    </row>
    <row r="38445" spans="1:6">
      <c r="A38445">
        <v>2040</v>
      </c>
      <c r="B38445" t="s">
        <v>1031</v>
      </c>
      <c r="C38445" t="s">
        <v>1022</v>
      </c>
      <c r="D38445" t="s">
        <v>1023</v>
      </c>
      <c r="E38445" t="s">
        <v>1015</v>
      </c>
      <c r="F38445" s="86">
        <v>36.017030841815199</v>
      </c>
    </row>
    <row r="38446" spans="1:6">
      <c r="A38446">
        <v>2041</v>
      </c>
      <c r="B38446" t="s">
        <v>1031</v>
      </c>
      <c r="C38446" t="s">
        <v>1022</v>
      </c>
      <c r="D38446" t="s">
        <v>1023</v>
      </c>
      <c r="E38446" t="s">
        <v>1015</v>
      </c>
      <c r="F38446" s="86">
        <v>36.192012779616903</v>
      </c>
    </row>
    <row r="38447" spans="1:6">
      <c r="A38447">
        <v>2042</v>
      </c>
      <c r="B38447" t="s">
        <v>1031</v>
      </c>
      <c r="C38447" t="s">
        <v>1022</v>
      </c>
      <c r="D38447" t="s">
        <v>1023</v>
      </c>
      <c r="E38447" t="s">
        <v>1015</v>
      </c>
      <c r="F38447" s="86">
        <v>36.349023422024203</v>
      </c>
    </row>
    <row r="38448" spans="1:6">
      <c r="A38448">
        <v>2043</v>
      </c>
      <c r="B38448" t="s">
        <v>1031</v>
      </c>
      <c r="C38448" t="s">
        <v>1022</v>
      </c>
      <c r="D38448" t="s">
        <v>1023</v>
      </c>
      <c r="E38448" t="s">
        <v>1015</v>
      </c>
      <c r="F38448" s="86">
        <v>36.518266306684801</v>
      </c>
    </row>
    <row r="38449" spans="1:6">
      <c r="A38449">
        <v>2044</v>
      </c>
      <c r="B38449" t="s">
        <v>1031</v>
      </c>
      <c r="C38449" t="s">
        <v>1022</v>
      </c>
      <c r="D38449" t="s">
        <v>1023</v>
      </c>
      <c r="E38449" t="s">
        <v>1015</v>
      </c>
      <c r="F38449" s="86">
        <v>36.685266625930097</v>
      </c>
    </row>
    <row r="38450" spans="1:6">
      <c r="A38450">
        <v>2045</v>
      </c>
      <c r="B38450" t="s">
        <v>1031</v>
      </c>
      <c r="C38450" t="s">
        <v>1022</v>
      </c>
      <c r="D38450" t="s">
        <v>1023</v>
      </c>
      <c r="E38450" t="s">
        <v>1015</v>
      </c>
      <c r="F38450" s="86">
        <v>36.865752096046997</v>
      </c>
    </row>
    <row r="38451" spans="1:6">
      <c r="A38451">
        <v>2046</v>
      </c>
      <c r="B38451" t="s">
        <v>1031</v>
      </c>
      <c r="C38451" t="s">
        <v>1022</v>
      </c>
      <c r="D38451" t="s">
        <v>1023</v>
      </c>
      <c r="E38451" t="s">
        <v>1015</v>
      </c>
      <c r="F38451" s="86">
        <v>37.029559846992903</v>
      </c>
    </row>
    <row r="38452" spans="1:6">
      <c r="A38452">
        <v>2047</v>
      </c>
      <c r="B38452" t="s">
        <v>1031</v>
      </c>
      <c r="C38452" t="s">
        <v>1022</v>
      </c>
      <c r="D38452" t="s">
        <v>1023</v>
      </c>
      <c r="E38452" t="s">
        <v>1015</v>
      </c>
      <c r="F38452" s="86">
        <v>37.192118547232802</v>
      </c>
    </row>
    <row r="38453" spans="1:6">
      <c r="A38453">
        <v>2048</v>
      </c>
      <c r="B38453" t="s">
        <v>1031</v>
      </c>
      <c r="C38453" t="s">
        <v>1022</v>
      </c>
      <c r="D38453" t="s">
        <v>1023</v>
      </c>
      <c r="E38453" t="s">
        <v>1015</v>
      </c>
      <c r="F38453" s="86">
        <v>37.353750685397898</v>
      </c>
    </row>
    <row r="38454" spans="1:6">
      <c r="A38454">
        <v>2049</v>
      </c>
      <c r="B38454" t="s">
        <v>1031</v>
      </c>
      <c r="C38454" t="s">
        <v>1022</v>
      </c>
      <c r="D38454" t="s">
        <v>1023</v>
      </c>
      <c r="E38454" t="s">
        <v>1015</v>
      </c>
      <c r="F38454" s="86">
        <v>37.5148046481374</v>
      </c>
    </row>
    <row r="38455" spans="1:6">
      <c r="A38455">
        <v>2050</v>
      </c>
      <c r="B38455" t="s">
        <v>1031</v>
      </c>
      <c r="C38455" t="s">
        <v>1022</v>
      </c>
      <c r="D38455" t="s">
        <v>1023</v>
      </c>
      <c r="E38455" t="s">
        <v>1015</v>
      </c>
      <c r="F38455" s="86">
        <v>37.675567716220201</v>
      </c>
    </row>
    <row r="38456" spans="1:6">
      <c r="A38456">
        <v>2017</v>
      </c>
      <c r="B38456" t="s">
        <v>1032</v>
      </c>
      <c r="C38456" t="s">
        <v>1022</v>
      </c>
      <c r="D38456" t="s">
        <v>1023</v>
      </c>
      <c r="E38456" t="s">
        <v>1015</v>
      </c>
      <c r="F38456" s="86">
        <v>954.14471690728203</v>
      </c>
    </row>
    <row r="38457" spans="1:6">
      <c r="A38457">
        <v>2018</v>
      </c>
      <c r="B38457" t="s">
        <v>1032</v>
      </c>
      <c r="C38457" t="s">
        <v>1022</v>
      </c>
      <c r="D38457" t="s">
        <v>1023</v>
      </c>
      <c r="E38457" t="s">
        <v>1015</v>
      </c>
      <c r="F38457" s="86">
        <v>952.51326653036597</v>
      </c>
    </row>
    <row r="38458" spans="1:6">
      <c r="A38458">
        <v>2019</v>
      </c>
      <c r="B38458" t="s">
        <v>1032</v>
      </c>
      <c r="C38458" t="s">
        <v>1022</v>
      </c>
      <c r="D38458" t="s">
        <v>1023</v>
      </c>
      <c r="E38458" t="s">
        <v>1015</v>
      </c>
      <c r="F38458" s="86">
        <v>954.02195711107402</v>
      </c>
    </row>
    <row r="38459" spans="1:6">
      <c r="A38459">
        <v>2020</v>
      </c>
      <c r="B38459" t="s">
        <v>1032</v>
      </c>
      <c r="C38459" t="s">
        <v>1022</v>
      </c>
      <c r="D38459" t="s">
        <v>1023</v>
      </c>
      <c r="E38459" t="s">
        <v>1015</v>
      </c>
      <c r="F38459" s="86">
        <v>956.11891545258004</v>
      </c>
    </row>
    <row r="38460" spans="1:6">
      <c r="A38460">
        <v>2021</v>
      </c>
      <c r="B38460" t="s">
        <v>1032</v>
      </c>
      <c r="C38460" t="s">
        <v>1022</v>
      </c>
      <c r="D38460" t="s">
        <v>1023</v>
      </c>
      <c r="E38460" t="s">
        <v>1015</v>
      </c>
      <c r="F38460" s="86">
        <v>958.72566008043702</v>
      </c>
    </row>
    <row r="38461" spans="1:6">
      <c r="A38461">
        <v>2022</v>
      </c>
      <c r="B38461" t="s">
        <v>1032</v>
      </c>
      <c r="C38461" t="s">
        <v>1022</v>
      </c>
      <c r="D38461" t="s">
        <v>1023</v>
      </c>
      <c r="E38461" t="s">
        <v>1015</v>
      </c>
      <c r="F38461" s="86">
        <v>960.908820159127</v>
      </c>
    </row>
    <row r="38462" spans="1:6">
      <c r="A38462">
        <v>2023</v>
      </c>
      <c r="B38462" t="s">
        <v>1032</v>
      </c>
      <c r="C38462" t="s">
        <v>1022</v>
      </c>
      <c r="D38462" t="s">
        <v>1023</v>
      </c>
      <c r="E38462" t="s">
        <v>1015</v>
      </c>
      <c r="F38462" s="86">
        <v>963.19590807372595</v>
      </c>
    </row>
    <row r="38463" spans="1:6">
      <c r="A38463">
        <v>2024</v>
      </c>
      <c r="B38463" t="s">
        <v>1032</v>
      </c>
      <c r="C38463" t="s">
        <v>1022</v>
      </c>
      <c r="D38463" t="s">
        <v>1023</v>
      </c>
      <c r="E38463" t="s">
        <v>1015</v>
      </c>
      <c r="F38463" s="86">
        <v>966.13853417026405</v>
      </c>
    </row>
    <row r="38464" spans="1:6">
      <c r="A38464">
        <v>2025</v>
      </c>
      <c r="B38464" t="s">
        <v>1032</v>
      </c>
      <c r="C38464" t="s">
        <v>1022</v>
      </c>
      <c r="D38464" t="s">
        <v>1023</v>
      </c>
      <c r="E38464" t="s">
        <v>1015</v>
      </c>
      <c r="F38464" s="86">
        <v>968.81741646318596</v>
      </c>
    </row>
    <row r="38465" spans="1:6">
      <c r="A38465">
        <v>2026</v>
      </c>
      <c r="B38465" t="s">
        <v>1032</v>
      </c>
      <c r="C38465" t="s">
        <v>1022</v>
      </c>
      <c r="D38465" t="s">
        <v>1023</v>
      </c>
      <c r="E38465" t="s">
        <v>1015</v>
      </c>
      <c r="F38465" s="86">
        <v>971.48721616256103</v>
      </c>
    </row>
    <row r="38466" spans="1:6">
      <c r="A38466">
        <v>2027</v>
      </c>
      <c r="B38466" t="s">
        <v>1032</v>
      </c>
      <c r="C38466" t="s">
        <v>1022</v>
      </c>
      <c r="D38466" t="s">
        <v>1023</v>
      </c>
      <c r="E38466" t="s">
        <v>1015</v>
      </c>
      <c r="F38466" s="86">
        <v>974.39434760790198</v>
      </c>
    </row>
    <row r="38467" spans="1:6">
      <c r="A38467">
        <v>2028</v>
      </c>
      <c r="B38467" t="s">
        <v>1032</v>
      </c>
      <c r="C38467" t="s">
        <v>1022</v>
      </c>
      <c r="D38467" t="s">
        <v>1023</v>
      </c>
      <c r="E38467" t="s">
        <v>1015</v>
      </c>
      <c r="F38467" s="86">
        <v>976.77476724644305</v>
      </c>
    </row>
    <row r="38468" spans="1:6">
      <c r="A38468">
        <v>2029</v>
      </c>
      <c r="B38468" t="s">
        <v>1032</v>
      </c>
      <c r="C38468" t="s">
        <v>1022</v>
      </c>
      <c r="D38468" t="s">
        <v>1023</v>
      </c>
      <c r="E38468" t="s">
        <v>1015</v>
      </c>
      <c r="F38468" s="86">
        <v>979.25607325136696</v>
      </c>
    </row>
    <row r="38469" spans="1:6">
      <c r="A38469">
        <v>2030</v>
      </c>
      <c r="B38469" t="s">
        <v>1032</v>
      </c>
      <c r="C38469" t="s">
        <v>1022</v>
      </c>
      <c r="D38469" t="s">
        <v>1023</v>
      </c>
      <c r="E38469" t="s">
        <v>1015</v>
      </c>
      <c r="F38469" s="86">
        <v>981.29283561506804</v>
      </c>
    </row>
    <row r="38470" spans="1:6">
      <c r="A38470">
        <v>2031</v>
      </c>
      <c r="B38470" t="s">
        <v>1032</v>
      </c>
      <c r="C38470" t="s">
        <v>1022</v>
      </c>
      <c r="D38470" t="s">
        <v>1023</v>
      </c>
      <c r="E38470" t="s">
        <v>1015</v>
      </c>
      <c r="F38470" s="86">
        <v>983.30486538260595</v>
      </c>
    </row>
    <row r="38471" spans="1:6">
      <c r="A38471">
        <v>2032</v>
      </c>
      <c r="B38471" t="s">
        <v>1032</v>
      </c>
      <c r="C38471" t="s">
        <v>1022</v>
      </c>
      <c r="D38471" t="s">
        <v>1023</v>
      </c>
      <c r="E38471" t="s">
        <v>1015</v>
      </c>
      <c r="F38471" s="86">
        <v>985.56698122436399</v>
      </c>
    </row>
    <row r="38472" spans="1:6">
      <c r="A38472">
        <v>2033</v>
      </c>
      <c r="B38472" t="s">
        <v>1032</v>
      </c>
      <c r="C38472" t="s">
        <v>1022</v>
      </c>
      <c r="D38472" t="s">
        <v>1023</v>
      </c>
      <c r="E38472" t="s">
        <v>1015</v>
      </c>
      <c r="F38472" s="86">
        <v>987.257720840258</v>
      </c>
    </row>
    <row r="38473" spans="1:6">
      <c r="A38473">
        <v>2034</v>
      </c>
      <c r="B38473" t="s">
        <v>1032</v>
      </c>
      <c r="C38473" t="s">
        <v>1022</v>
      </c>
      <c r="D38473" t="s">
        <v>1023</v>
      </c>
      <c r="E38473" t="s">
        <v>1015</v>
      </c>
      <c r="F38473" s="86">
        <v>989.35922065051</v>
      </c>
    </row>
    <row r="38474" spans="1:6">
      <c r="A38474">
        <v>2035</v>
      </c>
      <c r="B38474" t="s">
        <v>1032</v>
      </c>
      <c r="C38474" t="s">
        <v>1022</v>
      </c>
      <c r="D38474" t="s">
        <v>1023</v>
      </c>
      <c r="E38474" t="s">
        <v>1015</v>
      </c>
      <c r="F38474" s="86">
        <v>991.13576105596496</v>
      </c>
    </row>
    <row r="38475" spans="1:6">
      <c r="A38475">
        <v>2036</v>
      </c>
      <c r="B38475" t="s">
        <v>1032</v>
      </c>
      <c r="C38475" t="s">
        <v>1022</v>
      </c>
      <c r="D38475" t="s">
        <v>1023</v>
      </c>
      <c r="E38475" t="s">
        <v>1015</v>
      </c>
      <c r="F38475" s="86">
        <v>993.44288533557699</v>
      </c>
    </row>
    <row r="38476" spans="1:6">
      <c r="A38476">
        <v>2037</v>
      </c>
      <c r="B38476" t="s">
        <v>1032</v>
      </c>
      <c r="C38476" t="s">
        <v>1022</v>
      </c>
      <c r="D38476" t="s">
        <v>1023</v>
      </c>
      <c r="E38476" t="s">
        <v>1015</v>
      </c>
      <c r="F38476" s="86">
        <v>995.74776918217196</v>
      </c>
    </row>
    <row r="38477" spans="1:6">
      <c r="A38477">
        <v>2038</v>
      </c>
      <c r="B38477" t="s">
        <v>1032</v>
      </c>
      <c r="C38477" t="s">
        <v>1022</v>
      </c>
      <c r="D38477" t="s">
        <v>1023</v>
      </c>
      <c r="E38477" t="s">
        <v>1015</v>
      </c>
      <c r="F38477" s="86">
        <v>997.63736551195097</v>
      </c>
    </row>
    <row r="38478" spans="1:6">
      <c r="A38478">
        <v>2039</v>
      </c>
      <c r="B38478" t="s">
        <v>1032</v>
      </c>
      <c r="C38478" t="s">
        <v>1022</v>
      </c>
      <c r="D38478" t="s">
        <v>1023</v>
      </c>
      <c r="E38478" t="s">
        <v>1015</v>
      </c>
      <c r="F38478" s="86">
        <v>999.89423210315704</v>
      </c>
    </row>
    <row r="38479" spans="1:6">
      <c r="A38479">
        <v>2040</v>
      </c>
      <c r="B38479" t="s">
        <v>1032</v>
      </c>
      <c r="C38479" t="s">
        <v>1022</v>
      </c>
      <c r="D38479" t="s">
        <v>1023</v>
      </c>
      <c r="E38479" t="s">
        <v>1015</v>
      </c>
      <c r="F38479" s="86">
        <v>1002.13063213446</v>
      </c>
    </row>
    <row r="38480" spans="1:6">
      <c r="A38480">
        <v>2041</v>
      </c>
      <c r="B38480" t="s">
        <v>1032</v>
      </c>
      <c r="C38480" t="s">
        <v>1022</v>
      </c>
      <c r="D38480" t="s">
        <v>1023</v>
      </c>
      <c r="E38480" t="s">
        <v>1015</v>
      </c>
      <c r="F38480" s="86">
        <v>1006.9992944268</v>
      </c>
    </row>
    <row r="38481" spans="1:6">
      <c r="A38481">
        <v>2042</v>
      </c>
      <c r="B38481" t="s">
        <v>1032</v>
      </c>
      <c r="C38481" t="s">
        <v>1022</v>
      </c>
      <c r="D38481" t="s">
        <v>1023</v>
      </c>
      <c r="E38481" t="s">
        <v>1015</v>
      </c>
      <c r="F38481" s="86">
        <v>1011.3679270056</v>
      </c>
    </row>
    <row r="38482" spans="1:6">
      <c r="A38482">
        <v>2043</v>
      </c>
      <c r="B38482" t="s">
        <v>1032</v>
      </c>
      <c r="C38482" t="s">
        <v>1022</v>
      </c>
      <c r="D38482" t="s">
        <v>1023</v>
      </c>
      <c r="E38482" t="s">
        <v>1015</v>
      </c>
      <c r="F38482" s="86">
        <v>1016.07690703602</v>
      </c>
    </row>
    <row r="38483" spans="1:6">
      <c r="A38483">
        <v>2044</v>
      </c>
      <c r="B38483" t="s">
        <v>1032</v>
      </c>
      <c r="C38483" t="s">
        <v>1022</v>
      </c>
      <c r="D38483" t="s">
        <v>1023</v>
      </c>
      <c r="E38483" t="s">
        <v>1015</v>
      </c>
      <c r="F38483" s="86">
        <v>1020.72349037675</v>
      </c>
    </row>
    <row r="38484" spans="1:6">
      <c r="A38484">
        <v>2045</v>
      </c>
      <c r="B38484" t="s">
        <v>1032</v>
      </c>
      <c r="C38484" t="s">
        <v>1022</v>
      </c>
      <c r="D38484" t="s">
        <v>1023</v>
      </c>
      <c r="E38484" t="s">
        <v>1015</v>
      </c>
      <c r="F38484" s="86">
        <v>1025.74528184684</v>
      </c>
    </row>
    <row r="38485" spans="1:6">
      <c r="A38485">
        <v>2046</v>
      </c>
      <c r="B38485" t="s">
        <v>1032</v>
      </c>
      <c r="C38485" t="s">
        <v>1022</v>
      </c>
      <c r="D38485" t="s">
        <v>1023</v>
      </c>
      <c r="E38485" t="s">
        <v>1015</v>
      </c>
      <c r="F38485" s="86">
        <v>1030.30303580842</v>
      </c>
    </row>
    <row r="38486" spans="1:6">
      <c r="A38486">
        <v>2047</v>
      </c>
      <c r="B38486" t="s">
        <v>1032</v>
      </c>
      <c r="C38486" t="s">
        <v>1022</v>
      </c>
      <c r="D38486" t="s">
        <v>1023</v>
      </c>
      <c r="E38486" t="s">
        <v>1015</v>
      </c>
      <c r="F38486" s="86">
        <v>1034.8260364340399</v>
      </c>
    </row>
    <row r="38487" spans="1:6">
      <c r="A38487">
        <v>2048</v>
      </c>
      <c r="B38487" t="s">
        <v>1032</v>
      </c>
      <c r="C38487" t="s">
        <v>1022</v>
      </c>
      <c r="D38487" t="s">
        <v>1023</v>
      </c>
      <c r="E38487" t="s">
        <v>1015</v>
      </c>
      <c r="F38487" s="86">
        <v>1039.3232565825899</v>
      </c>
    </row>
    <row r="38488" spans="1:6">
      <c r="A38488">
        <v>2049</v>
      </c>
      <c r="B38488" t="s">
        <v>1032</v>
      </c>
      <c r="C38488" t="s">
        <v>1022</v>
      </c>
      <c r="D38488" t="s">
        <v>1023</v>
      </c>
      <c r="E38488" t="s">
        <v>1015</v>
      </c>
      <c r="F38488" s="86">
        <v>1043.8043896942199</v>
      </c>
    </row>
    <row r="38489" spans="1:6">
      <c r="A38489">
        <v>2050</v>
      </c>
      <c r="B38489" t="s">
        <v>1032</v>
      </c>
      <c r="C38489" t="s">
        <v>1022</v>
      </c>
      <c r="D38489" t="s">
        <v>1023</v>
      </c>
      <c r="E38489" t="s">
        <v>1015</v>
      </c>
      <c r="F38489" s="86">
        <v>1048.27742901135</v>
      </c>
    </row>
    <row r="38490" spans="1:6">
      <c r="A38490">
        <v>2017</v>
      </c>
      <c r="B38490" t="s">
        <v>1033</v>
      </c>
      <c r="C38490" t="s">
        <v>1022</v>
      </c>
      <c r="D38490" t="s">
        <v>1023</v>
      </c>
      <c r="E38490" t="s">
        <v>1015</v>
      </c>
      <c r="F38490" s="86">
        <v>461.023758702561</v>
      </c>
    </row>
    <row r="38491" spans="1:6">
      <c r="A38491">
        <v>2018</v>
      </c>
      <c r="B38491" t="s">
        <v>1033</v>
      </c>
      <c r="C38491" t="s">
        <v>1022</v>
      </c>
      <c r="D38491" t="s">
        <v>1023</v>
      </c>
      <c r="E38491" t="s">
        <v>1015</v>
      </c>
      <c r="F38491" s="86">
        <v>460.23547431385703</v>
      </c>
    </row>
    <row r="38492" spans="1:6">
      <c r="A38492">
        <v>2019</v>
      </c>
      <c r="B38492" t="s">
        <v>1033</v>
      </c>
      <c r="C38492" t="s">
        <v>1022</v>
      </c>
      <c r="D38492" t="s">
        <v>1023</v>
      </c>
      <c r="E38492" t="s">
        <v>1015</v>
      </c>
      <c r="F38492" s="86">
        <v>460.96444360951199</v>
      </c>
    </row>
    <row r="38493" spans="1:6">
      <c r="A38493">
        <v>2020</v>
      </c>
      <c r="B38493" t="s">
        <v>1033</v>
      </c>
      <c r="C38493" t="s">
        <v>1022</v>
      </c>
      <c r="D38493" t="s">
        <v>1023</v>
      </c>
      <c r="E38493" t="s">
        <v>1015</v>
      </c>
      <c r="F38493" s="86">
        <v>461.97765219235401</v>
      </c>
    </row>
    <row r="38494" spans="1:6">
      <c r="A38494">
        <v>2021</v>
      </c>
      <c r="B38494" t="s">
        <v>1033</v>
      </c>
      <c r="C38494" t="s">
        <v>1022</v>
      </c>
      <c r="D38494" t="s">
        <v>1023</v>
      </c>
      <c r="E38494" t="s">
        <v>1015</v>
      </c>
      <c r="F38494" s="86">
        <v>463.23717937415103</v>
      </c>
    </row>
    <row r="38495" spans="1:6">
      <c r="A38495">
        <v>2022</v>
      </c>
      <c r="B38495" t="s">
        <v>1033</v>
      </c>
      <c r="C38495" t="s">
        <v>1022</v>
      </c>
      <c r="D38495" t="s">
        <v>1023</v>
      </c>
      <c r="E38495" t="s">
        <v>1015</v>
      </c>
      <c r="F38495" s="86">
        <v>464.29203892269999</v>
      </c>
    </row>
    <row r="38496" spans="1:6">
      <c r="A38496">
        <v>2023</v>
      </c>
      <c r="B38496" t="s">
        <v>1033</v>
      </c>
      <c r="C38496" t="s">
        <v>1022</v>
      </c>
      <c r="D38496" t="s">
        <v>1023</v>
      </c>
      <c r="E38496" t="s">
        <v>1015</v>
      </c>
      <c r="F38496" s="86">
        <v>465.39711433546302</v>
      </c>
    </row>
    <row r="38497" spans="1:6">
      <c r="A38497">
        <v>2024</v>
      </c>
      <c r="B38497" t="s">
        <v>1033</v>
      </c>
      <c r="C38497" t="s">
        <v>1022</v>
      </c>
      <c r="D38497" t="s">
        <v>1023</v>
      </c>
      <c r="E38497" t="s">
        <v>1015</v>
      </c>
      <c r="F38497" s="86">
        <v>466.818932765564</v>
      </c>
    </row>
    <row r="38498" spans="1:6">
      <c r="A38498">
        <v>2025</v>
      </c>
      <c r="B38498" t="s">
        <v>1033</v>
      </c>
      <c r="C38498" t="s">
        <v>1022</v>
      </c>
      <c r="D38498" t="s">
        <v>1023</v>
      </c>
      <c r="E38498" t="s">
        <v>1015</v>
      </c>
      <c r="F38498" s="86">
        <v>468.11331543301401</v>
      </c>
    </row>
    <row r="38499" spans="1:6">
      <c r="A38499">
        <v>2026</v>
      </c>
      <c r="B38499" t="s">
        <v>1033</v>
      </c>
      <c r="C38499" t="s">
        <v>1022</v>
      </c>
      <c r="D38499" t="s">
        <v>1023</v>
      </c>
      <c r="E38499" t="s">
        <v>1015</v>
      </c>
      <c r="F38499" s="86">
        <v>469.40330957182601</v>
      </c>
    </row>
    <row r="38500" spans="1:6">
      <c r="A38500">
        <v>2027</v>
      </c>
      <c r="B38500" t="s">
        <v>1033</v>
      </c>
      <c r="C38500" t="s">
        <v>1022</v>
      </c>
      <c r="D38500" t="s">
        <v>1023</v>
      </c>
      <c r="E38500" t="s">
        <v>1015</v>
      </c>
      <c r="F38500" s="86">
        <v>470.80797769210602</v>
      </c>
    </row>
    <row r="38501" spans="1:6">
      <c r="A38501">
        <v>2028</v>
      </c>
      <c r="B38501" t="s">
        <v>1033</v>
      </c>
      <c r="C38501" t="s">
        <v>1022</v>
      </c>
      <c r="D38501" t="s">
        <v>1023</v>
      </c>
      <c r="E38501" t="s">
        <v>1015</v>
      </c>
      <c r="F38501" s="86">
        <v>471.95814913843299</v>
      </c>
    </row>
    <row r="38502" spans="1:6">
      <c r="A38502">
        <v>2029</v>
      </c>
      <c r="B38502" t="s">
        <v>1033</v>
      </c>
      <c r="C38502" t="s">
        <v>1022</v>
      </c>
      <c r="D38502" t="s">
        <v>1023</v>
      </c>
      <c r="E38502" t="s">
        <v>1015</v>
      </c>
      <c r="F38502" s="86">
        <v>473.15706687136202</v>
      </c>
    </row>
    <row r="38503" spans="1:6">
      <c r="A38503">
        <v>2030</v>
      </c>
      <c r="B38503" t="s">
        <v>1033</v>
      </c>
      <c r="C38503" t="s">
        <v>1022</v>
      </c>
      <c r="D38503" t="s">
        <v>1023</v>
      </c>
      <c r="E38503" t="s">
        <v>1015</v>
      </c>
      <c r="F38503" s="86">
        <v>474.14118995443198</v>
      </c>
    </row>
    <row r="38504" spans="1:6">
      <c r="A38504">
        <v>2031</v>
      </c>
      <c r="B38504" t="s">
        <v>1033</v>
      </c>
      <c r="C38504" t="s">
        <v>1022</v>
      </c>
      <c r="D38504" t="s">
        <v>1023</v>
      </c>
      <c r="E38504" t="s">
        <v>1015</v>
      </c>
      <c r="F38504" s="86">
        <v>475.113362738722</v>
      </c>
    </row>
    <row r="38505" spans="1:6">
      <c r="A38505">
        <v>2032</v>
      </c>
      <c r="B38505" t="s">
        <v>1033</v>
      </c>
      <c r="C38505" t="s">
        <v>1022</v>
      </c>
      <c r="D38505" t="s">
        <v>1023</v>
      </c>
      <c r="E38505" t="s">
        <v>1015</v>
      </c>
      <c r="F38505" s="86">
        <v>476.20637214233602</v>
      </c>
    </row>
    <row r="38506" spans="1:6">
      <c r="A38506">
        <v>2033</v>
      </c>
      <c r="B38506" t="s">
        <v>1033</v>
      </c>
      <c r="C38506" t="s">
        <v>1022</v>
      </c>
      <c r="D38506" t="s">
        <v>1023</v>
      </c>
      <c r="E38506" t="s">
        <v>1015</v>
      </c>
      <c r="F38506" s="86">
        <v>477.023303912637</v>
      </c>
    </row>
    <row r="38507" spans="1:6">
      <c r="A38507">
        <v>2034</v>
      </c>
      <c r="B38507" t="s">
        <v>1033</v>
      </c>
      <c r="C38507" t="s">
        <v>1022</v>
      </c>
      <c r="D38507" t="s">
        <v>1023</v>
      </c>
      <c r="E38507" t="s">
        <v>1015</v>
      </c>
      <c r="F38507" s="86">
        <v>478.038706842892</v>
      </c>
    </row>
    <row r="38508" spans="1:6">
      <c r="A38508">
        <v>2035</v>
      </c>
      <c r="B38508" t="s">
        <v>1033</v>
      </c>
      <c r="C38508" t="s">
        <v>1022</v>
      </c>
      <c r="D38508" t="s">
        <v>1023</v>
      </c>
      <c r="E38508" t="s">
        <v>1015</v>
      </c>
      <c r="F38508" s="86">
        <v>478.89709584897997</v>
      </c>
    </row>
    <row r="38509" spans="1:6">
      <c r="A38509">
        <v>2036</v>
      </c>
      <c r="B38509" t="s">
        <v>1033</v>
      </c>
      <c r="C38509" t="s">
        <v>1022</v>
      </c>
      <c r="D38509" t="s">
        <v>1023</v>
      </c>
      <c r="E38509" t="s">
        <v>1015</v>
      </c>
      <c r="F38509" s="86">
        <v>480.01185243499202</v>
      </c>
    </row>
    <row r="38510" spans="1:6">
      <c r="A38510">
        <v>2037</v>
      </c>
      <c r="B38510" t="s">
        <v>1033</v>
      </c>
      <c r="C38510" t="s">
        <v>1022</v>
      </c>
      <c r="D38510" t="s">
        <v>1023</v>
      </c>
      <c r="E38510" t="s">
        <v>1015</v>
      </c>
      <c r="F38510" s="86">
        <v>481.12552648831002</v>
      </c>
    </row>
    <row r="38511" spans="1:6">
      <c r="A38511">
        <v>2038</v>
      </c>
      <c r="B38511" t="s">
        <v>1033</v>
      </c>
      <c r="C38511" t="s">
        <v>1022</v>
      </c>
      <c r="D38511" t="s">
        <v>1023</v>
      </c>
      <c r="E38511" t="s">
        <v>1015</v>
      </c>
      <c r="F38511" s="86">
        <v>482.03854186946597</v>
      </c>
    </row>
    <row r="38512" spans="1:6">
      <c r="A38512">
        <v>2039</v>
      </c>
      <c r="B38512" t="s">
        <v>1033</v>
      </c>
      <c r="C38512" t="s">
        <v>1022</v>
      </c>
      <c r="D38512" t="s">
        <v>1023</v>
      </c>
      <c r="E38512" t="s">
        <v>1015</v>
      </c>
      <c r="F38512" s="86">
        <v>483.12901493956798</v>
      </c>
    </row>
    <row r="38513" spans="1:6">
      <c r="A38513">
        <v>2040</v>
      </c>
      <c r="B38513" t="s">
        <v>1033</v>
      </c>
      <c r="C38513" t="s">
        <v>1022</v>
      </c>
      <c r="D38513" t="s">
        <v>1023</v>
      </c>
      <c r="E38513" t="s">
        <v>1015</v>
      </c>
      <c r="F38513" s="86">
        <v>484.20959897480702</v>
      </c>
    </row>
    <row r="38514" spans="1:6">
      <c r="A38514">
        <v>2041</v>
      </c>
      <c r="B38514" t="s">
        <v>1033</v>
      </c>
      <c r="C38514" t="s">
        <v>1022</v>
      </c>
      <c r="D38514" t="s">
        <v>1023</v>
      </c>
      <c r="E38514" t="s">
        <v>1015</v>
      </c>
      <c r="F38514" s="86">
        <v>486.56203980489403</v>
      </c>
    </row>
    <row r="38515" spans="1:6">
      <c r="A38515">
        <v>2042</v>
      </c>
      <c r="B38515" t="s">
        <v>1033</v>
      </c>
      <c r="C38515" t="s">
        <v>1022</v>
      </c>
      <c r="D38515" t="s">
        <v>1023</v>
      </c>
      <c r="E38515" t="s">
        <v>1015</v>
      </c>
      <c r="F38515" s="86">
        <v>488.672876218054</v>
      </c>
    </row>
    <row r="38516" spans="1:6">
      <c r="A38516">
        <v>2043</v>
      </c>
      <c r="B38516" t="s">
        <v>1033</v>
      </c>
      <c r="C38516" t="s">
        <v>1022</v>
      </c>
      <c r="D38516" t="s">
        <v>1023</v>
      </c>
      <c r="E38516" t="s">
        <v>1015</v>
      </c>
      <c r="F38516" s="86">
        <v>490.948161753688</v>
      </c>
    </row>
    <row r="38517" spans="1:6">
      <c r="A38517">
        <v>2044</v>
      </c>
      <c r="B38517" t="s">
        <v>1033</v>
      </c>
      <c r="C38517" t="s">
        <v>1022</v>
      </c>
      <c r="D38517" t="s">
        <v>1023</v>
      </c>
      <c r="E38517" t="s">
        <v>1015</v>
      </c>
      <c r="F38517" s="86">
        <v>493.19329844931298</v>
      </c>
    </row>
    <row r="38518" spans="1:6">
      <c r="A38518">
        <v>2045</v>
      </c>
      <c r="B38518" t="s">
        <v>1033</v>
      </c>
      <c r="C38518" t="s">
        <v>1022</v>
      </c>
      <c r="D38518" t="s">
        <v>1023</v>
      </c>
      <c r="E38518" t="s">
        <v>1015</v>
      </c>
      <c r="F38518" s="86">
        <v>495.61972825386601</v>
      </c>
    </row>
    <row r="38519" spans="1:6">
      <c r="A38519">
        <v>2046</v>
      </c>
      <c r="B38519" t="s">
        <v>1033</v>
      </c>
      <c r="C38519" t="s">
        <v>1022</v>
      </c>
      <c r="D38519" t="s">
        <v>1023</v>
      </c>
      <c r="E38519" t="s">
        <v>1015</v>
      </c>
      <c r="F38519" s="86">
        <v>497.82194435943097</v>
      </c>
    </row>
    <row r="38520" spans="1:6">
      <c r="A38520">
        <v>2047</v>
      </c>
      <c r="B38520" t="s">
        <v>1033</v>
      </c>
      <c r="C38520" t="s">
        <v>1022</v>
      </c>
      <c r="D38520" t="s">
        <v>1023</v>
      </c>
      <c r="E38520" t="s">
        <v>1015</v>
      </c>
      <c r="F38520" s="86">
        <v>500.007368343954</v>
      </c>
    </row>
    <row r="38521" spans="1:6">
      <c r="A38521">
        <v>2048</v>
      </c>
      <c r="B38521" t="s">
        <v>1033</v>
      </c>
      <c r="C38521" t="s">
        <v>1022</v>
      </c>
      <c r="D38521" t="s">
        <v>1023</v>
      </c>
      <c r="E38521" t="s">
        <v>1015</v>
      </c>
      <c r="F38521" s="86">
        <v>502.18033571447597</v>
      </c>
    </row>
    <row r="38522" spans="1:6">
      <c r="A38522">
        <v>2049</v>
      </c>
      <c r="B38522" t="s">
        <v>1033</v>
      </c>
      <c r="C38522" t="s">
        <v>1022</v>
      </c>
      <c r="D38522" t="s">
        <v>1023</v>
      </c>
      <c r="E38522" t="s">
        <v>1015</v>
      </c>
      <c r="F38522" s="86">
        <v>504.34553014857403</v>
      </c>
    </row>
    <row r="38523" spans="1:6">
      <c r="A38523">
        <v>2050</v>
      </c>
      <c r="B38523" t="s">
        <v>1033</v>
      </c>
      <c r="C38523" t="s">
        <v>1022</v>
      </c>
      <c r="D38523" t="s">
        <v>1023</v>
      </c>
      <c r="E38523" t="s">
        <v>1015</v>
      </c>
      <c r="F38523" s="86">
        <v>506.50681382207301</v>
      </c>
    </row>
    <row r="38524" spans="1:6">
      <c r="A38524">
        <v>2017</v>
      </c>
      <c r="B38524" t="s">
        <v>1034</v>
      </c>
      <c r="C38524" t="s">
        <v>1022</v>
      </c>
      <c r="D38524" t="s">
        <v>1023</v>
      </c>
      <c r="E38524" t="s">
        <v>1015</v>
      </c>
      <c r="F38524" s="86">
        <v>30.992118414473499</v>
      </c>
    </row>
    <row r="38525" spans="1:6">
      <c r="A38525">
        <v>2018</v>
      </c>
      <c r="B38525" t="s">
        <v>1034</v>
      </c>
      <c r="C38525" t="s">
        <v>1022</v>
      </c>
      <c r="D38525" t="s">
        <v>1023</v>
      </c>
      <c r="E38525" t="s">
        <v>1015</v>
      </c>
      <c r="F38525" s="86">
        <v>34.306342843633203</v>
      </c>
    </row>
    <row r="38526" spans="1:6">
      <c r="A38526">
        <v>2019</v>
      </c>
      <c r="B38526" t="s">
        <v>1034</v>
      </c>
      <c r="C38526" t="s">
        <v>1022</v>
      </c>
      <c r="D38526" t="s">
        <v>1023</v>
      </c>
      <c r="E38526" t="s">
        <v>1015</v>
      </c>
      <c r="F38526" s="86">
        <v>34.682075437344302</v>
      </c>
    </row>
    <row r="38527" spans="1:6">
      <c r="A38527">
        <v>2020</v>
      </c>
      <c r="B38527" t="s">
        <v>1034</v>
      </c>
      <c r="C38527" t="s">
        <v>1022</v>
      </c>
      <c r="D38527" t="s">
        <v>1023</v>
      </c>
      <c r="E38527" t="s">
        <v>1015</v>
      </c>
      <c r="F38527" s="86">
        <v>35.044582965018499</v>
      </c>
    </row>
    <row r="38528" spans="1:6">
      <c r="A38528">
        <v>2021</v>
      </c>
      <c r="B38528" t="s">
        <v>1034</v>
      </c>
      <c r="C38528" t="s">
        <v>1022</v>
      </c>
      <c r="D38528" t="s">
        <v>1023</v>
      </c>
      <c r="E38528" t="s">
        <v>1015</v>
      </c>
      <c r="F38528" s="86">
        <v>35.401204721500697</v>
      </c>
    </row>
    <row r="38529" spans="1:6">
      <c r="A38529">
        <v>2022</v>
      </c>
      <c r="B38529" t="s">
        <v>1034</v>
      </c>
      <c r="C38529" t="s">
        <v>1022</v>
      </c>
      <c r="D38529" t="s">
        <v>1023</v>
      </c>
      <c r="E38529" t="s">
        <v>1015</v>
      </c>
      <c r="F38529" s="86">
        <v>35.741836957733398</v>
      </c>
    </row>
    <row r="38530" spans="1:6">
      <c r="A38530">
        <v>2023</v>
      </c>
      <c r="B38530" t="s">
        <v>1034</v>
      </c>
      <c r="C38530" t="s">
        <v>1022</v>
      </c>
      <c r="D38530" t="s">
        <v>1023</v>
      </c>
      <c r="E38530" t="s">
        <v>1015</v>
      </c>
      <c r="F38530" s="86">
        <v>36.071521886187</v>
      </c>
    </row>
    <row r="38531" spans="1:6">
      <c r="A38531">
        <v>2024</v>
      </c>
      <c r="B38531" t="s">
        <v>1034</v>
      </c>
      <c r="C38531" t="s">
        <v>1022</v>
      </c>
      <c r="D38531" t="s">
        <v>1023</v>
      </c>
      <c r="E38531" t="s">
        <v>1015</v>
      </c>
      <c r="F38531" s="86">
        <v>36.3933590582986</v>
      </c>
    </row>
    <row r="38532" spans="1:6">
      <c r="A38532">
        <v>2025</v>
      </c>
      <c r="B38532" t="s">
        <v>1034</v>
      </c>
      <c r="C38532" t="s">
        <v>1022</v>
      </c>
      <c r="D38532" t="s">
        <v>1023</v>
      </c>
      <c r="E38532" t="s">
        <v>1015</v>
      </c>
      <c r="F38532" s="86">
        <v>36.711256782390699</v>
      </c>
    </row>
    <row r="38533" spans="1:6">
      <c r="A38533">
        <v>2026</v>
      </c>
      <c r="B38533" t="s">
        <v>1034</v>
      </c>
      <c r="C38533" t="s">
        <v>1022</v>
      </c>
      <c r="D38533" t="s">
        <v>1023</v>
      </c>
      <c r="E38533" t="s">
        <v>1015</v>
      </c>
      <c r="F38533" s="86">
        <v>37.034617104858697</v>
      </c>
    </row>
    <row r="38534" spans="1:6">
      <c r="A38534">
        <v>2027</v>
      </c>
      <c r="B38534" t="s">
        <v>1034</v>
      </c>
      <c r="C38534" t="s">
        <v>1022</v>
      </c>
      <c r="D38534" t="s">
        <v>1023</v>
      </c>
      <c r="E38534" t="s">
        <v>1015</v>
      </c>
      <c r="F38534" s="86">
        <v>37.357879539966497</v>
      </c>
    </row>
    <row r="38535" spans="1:6">
      <c r="A38535">
        <v>2028</v>
      </c>
      <c r="B38535" t="s">
        <v>1034</v>
      </c>
      <c r="C38535" t="s">
        <v>1022</v>
      </c>
      <c r="D38535" t="s">
        <v>1023</v>
      </c>
      <c r="E38535" t="s">
        <v>1015</v>
      </c>
      <c r="F38535" s="86">
        <v>37.673244008274501</v>
      </c>
    </row>
    <row r="38536" spans="1:6">
      <c r="A38536">
        <v>2029</v>
      </c>
      <c r="B38536" t="s">
        <v>1034</v>
      </c>
      <c r="C38536" t="s">
        <v>1022</v>
      </c>
      <c r="D38536" t="s">
        <v>1023</v>
      </c>
      <c r="E38536" t="s">
        <v>1015</v>
      </c>
      <c r="F38536" s="86">
        <v>37.974331094552802</v>
      </c>
    </row>
    <row r="38537" spans="1:6">
      <c r="A38537">
        <v>2030</v>
      </c>
      <c r="B38537" t="s">
        <v>1034</v>
      </c>
      <c r="C38537" t="s">
        <v>1022</v>
      </c>
      <c r="D38537" t="s">
        <v>1023</v>
      </c>
      <c r="E38537" t="s">
        <v>1015</v>
      </c>
      <c r="F38537" s="86">
        <v>38.284174654327998</v>
      </c>
    </row>
    <row r="38538" spans="1:6">
      <c r="A38538">
        <v>2031</v>
      </c>
      <c r="B38538" t="s">
        <v>1034</v>
      </c>
      <c r="C38538" t="s">
        <v>1022</v>
      </c>
      <c r="D38538" t="s">
        <v>1023</v>
      </c>
      <c r="E38538" t="s">
        <v>1015</v>
      </c>
      <c r="F38538" s="86">
        <v>38.582509063586599</v>
      </c>
    </row>
    <row r="38539" spans="1:6">
      <c r="A38539">
        <v>2032</v>
      </c>
      <c r="B38539" t="s">
        <v>1034</v>
      </c>
      <c r="C38539" t="s">
        <v>1022</v>
      </c>
      <c r="D38539" t="s">
        <v>1023</v>
      </c>
      <c r="E38539" t="s">
        <v>1015</v>
      </c>
      <c r="F38539" s="86">
        <v>38.871430393968701</v>
      </c>
    </row>
    <row r="38540" spans="1:6">
      <c r="A38540">
        <v>2033</v>
      </c>
      <c r="B38540" t="s">
        <v>1034</v>
      </c>
      <c r="C38540" t="s">
        <v>1022</v>
      </c>
      <c r="D38540" t="s">
        <v>1023</v>
      </c>
      <c r="E38540" t="s">
        <v>1015</v>
      </c>
      <c r="F38540" s="86">
        <v>39.145543025084798</v>
      </c>
    </row>
    <row r="38541" spans="1:6">
      <c r="A38541">
        <v>2034</v>
      </c>
      <c r="B38541" t="s">
        <v>1034</v>
      </c>
      <c r="C38541" t="s">
        <v>1022</v>
      </c>
      <c r="D38541" t="s">
        <v>1023</v>
      </c>
      <c r="E38541" t="s">
        <v>1015</v>
      </c>
      <c r="F38541" s="86">
        <v>39.4276985039713</v>
      </c>
    </row>
    <row r="38542" spans="1:6">
      <c r="A38542">
        <v>2035</v>
      </c>
      <c r="B38542" t="s">
        <v>1034</v>
      </c>
      <c r="C38542" t="s">
        <v>1022</v>
      </c>
      <c r="D38542" t="s">
        <v>1023</v>
      </c>
      <c r="E38542" t="s">
        <v>1015</v>
      </c>
      <c r="F38542" s="86">
        <v>39.6961333841327</v>
      </c>
    </row>
    <row r="38543" spans="1:6">
      <c r="A38543">
        <v>2036</v>
      </c>
      <c r="B38543" t="s">
        <v>1034</v>
      </c>
      <c r="C38543" t="s">
        <v>1022</v>
      </c>
      <c r="D38543" t="s">
        <v>1023</v>
      </c>
      <c r="E38543" t="s">
        <v>1015</v>
      </c>
      <c r="F38543" s="86">
        <v>39.963057566745299</v>
      </c>
    </row>
    <row r="38544" spans="1:6">
      <c r="A38544">
        <v>2037</v>
      </c>
      <c r="B38544" t="s">
        <v>1034</v>
      </c>
      <c r="C38544" t="s">
        <v>1022</v>
      </c>
      <c r="D38544" t="s">
        <v>1023</v>
      </c>
      <c r="E38544" t="s">
        <v>1015</v>
      </c>
      <c r="F38544" s="86">
        <v>40.237566522669901</v>
      </c>
    </row>
    <row r="38545" spans="1:6">
      <c r="A38545">
        <v>2038</v>
      </c>
      <c r="B38545" t="s">
        <v>1034</v>
      </c>
      <c r="C38545" t="s">
        <v>1022</v>
      </c>
      <c r="D38545" t="s">
        <v>1023</v>
      </c>
      <c r="E38545" t="s">
        <v>1015</v>
      </c>
      <c r="F38545" s="86">
        <v>40.496933969981498</v>
      </c>
    </row>
    <row r="38546" spans="1:6">
      <c r="A38546">
        <v>2039</v>
      </c>
      <c r="B38546" t="s">
        <v>1034</v>
      </c>
      <c r="C38546" t="s">
        <v>1022</v>
      </c>
      <c r="D38546" t="s">
        <v>1023</v>
      </c>
      <c r="E38546" t="s">
        <v>1015</v>
      </c>
      <c r="F38546" s="86">
        <v>40.765241043799001</v>
      </c>
    </row>
    <row r="38547" spans="1:6">
      <c r="A38547">
        <v>2040</v>
      </c>
      <c r="B38547" t="s">
        <v>1034</v>
      </c>
      <c r="C38547" t="s">
        <v>1022</v>
      </c>
      <c r="D38547" t="s">
        <v>1023</v>
      </c>
      <c r="E38547" t="s">
        <v>1015</v>
      </c>
      <c r="F38547" s="86">
        <v>41.015366265983999</v>
      </c>
    </row>
    <row r="38548" spans="1:6">
      <c r="A38548">
        <v>2041</v>
      </c>
      <c r="B38548" t="s">
        <v>1034</v>
      </c>
      <c r="C38548" t="s">
        <v>1022</v>
      </c>
      <c r="D38548" t="s">
        <v>1023</v>
      </c>
      <c r="E38548" t="s">
        <v>1015</v>
      </c>
      <c r="F38548" s="86">
        <v>41.170158586504897</v>
      </c>
    </row>
    <row r="38549" spans="1:6">
      <c r="A38549">
        <v>2042</v>
      </c>
      <c r="B38549" t="s">
        <v>1034</v>
      </c>
      <c r="C38549" t="s">
        <v>1022</v>
      </c>
      <c r="D38549" t="s">
        <v>1023</v>
      </c>
      <c r="E38549" t="s">
        <v>1015</v>
      </c>
      <c r="F38549" s="86">
        <v>41.319865952339697</v>
      </c>
    </row>
    <row r="38550" spans="1:6">
      <c r="A38550">
        <v>2043</v>
      </c>
      <c r="B38550" t="s">
        <v>1034</v>
      </c>
      <c r="C38550" t="s">
        <v>1022</v>
      </c>
      <c r="D38550" t="s">
        <v>1023</v>
      </c>
      <c r="E38550" t="s">
        <v>1015</v>
      </c>
      <c r="F38550" s="86">
        <v>41.477524228895398</v>
      </c>
    </row>
    <row r="38551" spans="1:6">
      <c r="A38551">
        <v>2044</v>
      </c>
      <c r="B38551" t="s">
        <v>1034</v>
      </c>
      <c r="C38551" t="s">
        <v>1022</v>
      </c>
      <c r="D38551" t="s">
        <v>1023</v>
      </c>
      <c r="E38551" t="s">
        <v>1015</v>
      </c>
      <c r="F38551" s="86">
        <v>41.616628939286102</v>
      </c>
    </row>
    <row r="38552" spans="1:6">
      <c r="A38552">
        <v>2045</v>
      </c>
      <c r="B38552" t="s">
        <v>1034</v>
      </c>
      <c r="C38552" t="s">
        <v>1022</v>
      </c>
      <c r="D38552" t="s">
        <v>1023</v>
      </c>
      <c r="E38552" t="s">
        <v>1015</v>
      </c>
      <c r="F38552" s="86">
        <v>41.751409403842501</v>
      </c>
    </row>
    <row r="38553" spans="1:6">
      <c r="A38553">
        <v>2046</v>
      </c>
      <c r="B38553" t="s">
        <v>1034</v>
      </c>
      <c r="C38553" t="s">
        <v>1022</v>
      </c>
      <c r="D38553" t="s">
        <v>1023</v>
      </c>
      <c r="E38553" t="s">
        <v>1015</v>
      </c>
      <c r="F38553" s="86">
        <v>41.881069388444601</v>
      </c>
    </row>
    <row r="38554" spans="1:6">
      <c r="A38554">
        <v>2047</v>
      </c>
      <c r="B38554" t="s">
        <v>1034</v>
      </c>
      <c r="C38554" t="s">
        <v>1022</v>
      </c>
      <c r="D38554" t="s">
        <v>1023</v>
      </c>
      <c r="E38554" t="s">
        <v>1015</v>
      </c>
      <c r="F38554" s="86">
        <v>42.007356727651597</v>
      </c>
    </row>
    <row r="38555" spans="1:6">
      <c r="A38555">
        <v>2048</v>
      </c>
      <c r="B38555" t="s">
        <v>1034</v>
      </c>
      <c r="C38555" t="s">
        <v>1022</v>
      </c>
      <c r="D38555" t="s">
        <v>1023</v>
      </c>
      <c r="E38555" t="s">
        <v>1015</v>
      </c>
      <c r="F38555" s="86">
        <v>42.130130864879497</v>
      </c>
    </row>
    <row r="38556" spans="1:6">
      <c r="A38556">
        <v>2049</v>
      </c>
      <c r="B38556" t="s">
        <v>1034</v>
      </c>
      <c r="C38556" t="s">
        <v>1022</v>
      </c>
      <c r="D38556" t="s">
        <v>1023</v>
      </c>
      <c r="E38556" t="s">
        <v>1015</v>
      </c>
      <c r="F38556" s="86">
        <v>42.248825259323297</v>
      </c>
    </row>
    <row r="38557" spans="1:6">
      <c r="A38557">
        <v>2050</v>
      </c>
      <c r="B38557" t="s">
        <v>1034</v>
      </c>
      <c r="C38557" t="s">
        <v>1022</v>
      </c>
      <c r="D38557" t="s">
        <v>1023</v>
      </c>
      <c r="E38557" t="s">
        <v>1015</v>
      </c>
      <c r="F38557" s="86">
        <v>42.364594007062898</v>
      </c>
    </row>
    <row r="38558" spans="1:6">
      <c r="A38558">
        <v>2017</v>
      </c>
      <c r="B38558" t="s">
        <v>1035</v>
      </c>
      <c r="C38558" t="s">
        <v>1022</v>
      </c>
      <c r="D38558" t="s">
        <v>1023</v>
      </c>
      <c r="E38558" t="s">
        <v>1015</v>
      </c>
      <c r="F38558" s="86">
        <v>1.02396163024971E-2</v>
      </c>
    </row>
    <row r="38559" spans="1:6">
      <c r="A38559">
        <v>2018</v>
      </c>
      <c r="B38559" t="s">
        <v>1035</v>
      </c>
      <c r="C38559" t="s">
        <v>1022</v>
      </c>
      <c r="D38559" t="s">
        <v>1023</v>
      </c>
      <c r="E38559" t="s">
        <v>1015</v>
      </c>
      <c r="F38559" s="86">
        <v>1.07327241685069E-2</v>
      </c>
    </row>
    <row r="38560" spans="1:6">
      <c r="A38560">
        <v>2019</v>
      </c>
      <c r="B38560" t="s">
        <v>1035</v>
      </c>
      <c r="C38560" t="s">
        <v>1022</v>
      </c>
      <c r="D38560" t="s">
        <v>1023</v>
      </c>
      <c r="E38560" t="s">
        <v>1015</v>
      </c>
      <c r="F38560" s="86">
        <v>1.08776202604724E-2</v>
      </c>
    </row>
    <row r="38561" spans="1:6">
      <c r="A38561">
        <v>2020</v>
      </c>
      <c r="B38561" t="s">
        <v>1035</v>
      </c>
      <c r="C38561" t="s">
        <v>1022</v>
      </c>
      <c r="D38561" t="s">
        <v>1023</v>
      </c>
      <c r="E38561" t="s">
        <v>1015</v>
      </c>
      <c r="F38561" s="86">
        <v>1.1019916060406299E-2</v>
      </c>
    </row>
    <row r="38562" spans="1:6">
      <c r="A38562">
        <v>2021</v>
      </c>
      <c r="B38562" t="s">
        <v>1035</v>
      </c>
      <c r="C38562" t="s">
        <v>1022</v>
      </c>
      <c r="D38562" t="s">
        <v>1023</v>
      </c>
      <c r="E38562" t="s">
        <v>1015</v>
      </c>
      <c r="F38562" s="86">
        <v>1.1161111171414899E-2</v>
      </c>
    </row>
    <row r="38563" spans="1:6">
      <c r="A38563">
        <v>2022</v>
      </c>
      <c r="B38563" t="s">
        <v>1035</v>
      </c>
      <c r="C38563" t="s">
        <v>1022</v>
      </c>
      <c r="D38563" t="s">
        <v>1023</v>
      </c>
      <c r="E38563" t="s">
        <v>1015</v>
      </c>
      <c r="F38563" s="86">
        <v>1.1298422727469001E-2</v>
      </c>
    </row>
    <row r="38564" spans="1:6">
      <c r="A38564">
        <v>2023</v>
      </c>
      <c r="B38564" t="s">
        <v>1035</v>
      </c>
      <c r="C38564" t="s">
        <v>1022</v>
      </c>
      <c r="D38564" t="s">
        <v>1023</v>
      </c>
      <c r="E38564" t="s">
        <v>1015</v>
      </c>
      <c r="F38564" s="86">
        <v>1.1431209261577299E-2</v>
      </c>
    </row>
    <row r="38565" spans="1:6">
      <c r="A38565">
        <v>2024</v>
      </c>
      <c r="B38565" t="s">
        <v>1035</v>
      </c>
      <c r="C38565" t="s">
        <v>1022</v>
      </c>
      <c r="D38565" t="s">
        <v>1023</v>
      </c>
      <c r="E38565" t="s">
        <v>1015</v>
      </c>
      <c r="F38565" s="86">
        <v>1.15629267152174E-2</v>
      </c>
    </row>
    <row r="38566" spans="1:6">
      <c r="A38566">
        <v>2025</v>
      </c>
      <c r="B38566" t="s">
        <v>1035</v>
      </c>
      <c r="C38566" t="s">
        <v>1022</v>
      </c>
      <c r="D38566" t="s">
        <v>1023</v>
      </c>
      <c r="E38566" t="s">
        <v>1015</v>
      </c>
      <c r="F38566" s="86">
        <v>1.1696976799966599E-2</v>
      </c>
    </row>
    <row r="38567" spans="1:6">
      <c r="A38567">
        <v>2026</v>
      </c>
      <c r="B38567" t="s">
        <v>1035</v>
      </c>
      <c r="C38567" t="s">
        <v>1022</v>
      </c>
      <c r="D38567" t="s">
        <v>1023</v>
      </c>
      <c r="E38567" t="s">
        <v>1015</v>
      </c>
      <c r="F38567" s="86">
        <v>1.1830792872284701E-2</v>
      </c>
    </row>
    <row r="38568" spans="1:6">
      <c r="A38568">
        <v>2027</v>
      </c>
      <c r="B38568" t="s">
        <v>1035</v>
      </c>
      <c r="C38568" t="s">
        <v>1022</v>
      </c>
      <c r="D38568" t="s">
        <v>1023</v>
      </c>
      <c r="E38568" t="s">
        <v>1015</v>
      </c>
      <c r="F38568" s="86">
        <v>1.19648470491733E-2</v>
      </c>
    </row>
    <row r="38569" spans="1:6">
      <c r="A38569">
        <v>2028</v>
      </c>
      <c r="B38569" t="s">
        <v>1035</v>
      </c>
      <c r="C38569" t="s">
        <v>1022</v>
      </c>
      <c r="D38569" t="s">
        <v>1023</v>
      </c>
      <c r="E38569" t="s">
        <v>1015</v>
      </c>
      <c r="F38569" s="86">
        <v>1.20965724728282E-2</v>
      </c>
    </row>
    <row r="38570" spans="1:6">
      <c r="A38570">
        <v>2029</v>
      </c>
      <c r="B38570" t="s">
        <v>1035</v>
      </c>
      <c r="C38570" t="s">
        <v>1022</v>
      </c>
      <c r="D38570" t="s">
        <v>1023</v>
      </c>
      <c r="E38570" t="s">
        <v>1015</v>
      </c>
      <c r="F38570" s="86">
        <v>1.2220869655550399E-2</v>
      </c>
    </row>
    <row r="38571" spans="1:6">
      <c r="A38571">
        <v>2030</v>
      </c>
      <c r="B38571" t="s">
        <v>1035</v>
      </c>
      <c r="C38571" t="s">
        <v>1022</v>
      </c>
      <c r="D38571" t="s">
        <v>1023</v>
      </c>
      <c r="E38571" t="s">
        <v>1015</v>
      </c>
      <c r="F38571" s="86">
        <v>1.2345583011262399E-2</v>
      </c>
    </row>
    <row r="38572" spans="1:6">
      <c r="A38572">
        <v>2031</v>
      </c>
      <c r="B38572" t="s">
        <v>1035</v>
      </c>
      <c r="C38572" t="s">
        <v>1022</v>
      </c>
      <c r="D38572" t="s">
        <v>1023</v>
      </c>
      <c r="E38572" t="s">
        <v>1015</v>
      </c>
      <c r="F38572" s="86">
        <v>1.24666410242358E-2</v>
      </c>
    </row>
    <row r="38573" spans="1:6">
      <c r="A38573">
        <v>2032</v>
      </c>
      <c r="B38573" t="s">
        <v>1035</v>
      </c>
      <c r="C38573" t="s">
        <v>1022</v>
      </c>
      <c r="D38573" t="s">
        <v>1023</v>
      </c>
      <c r="E38573" t="s">
        <v>1015</v>
      </c>
      <c r="F38573" s="86">
        <v>1.2584210470275199E-2</v>
      </c>
    </row>
    <row r="38574" spans="1:6">
      <c r="A38574">
        <v>2033</v>
      </c>
      <c r="B38574" t="s">
        <v>1035</v>
      </c>
      <c r="C38574" t="s">
        <v>1022</v>
      </c>
      <c r="D38574" t="s">
        <v>1023</v>
      </c>
      <c r="E38574" t="s">
        <v>1015</v>
      </c>
      <c r="F38574" s="86">
        <v>1.2696426202947199E-2</v>
      </c>
    </row>
    <row r="38575" spans="1:6">
      <c r="A38575">
        <v>2034</v>
      </c>
      <c r="B38575" t="s">
        <v>1035</v>
      </c>
      <c r="C38575" t="s">
        <v>1022</v>
      </c>
      <c r="D38575" t="s">
        <v>1023</v>
      </c>
      <c r="E38575" t="s">
        <v>1015</v>
      </c>
      <c r="F38575" s="86">
        <v>1.28065437183089E-2</v>
      </c>
    </row>
    <row r="38576" spans="1:6">
      <c r="A38576">
        <v>2035</v>
      </c>
      <c r="B38576" t="s">
        <v>1035</v>
      </c>
      <c r="C38576" t="s">
        <v>1022</v>
      </c>
      <c r="D38576" t="s">
        <v>1023</v>
      </c>
      <c r="E38576" t="s">
        <v>1015</v>
      </c>
      <c r="F38576" s="86">
        <v>1.2913153105344501E-2</v>
      </c>
    </row>
    <row r="38577" spans="1:6">
      <c r="A38577">
        <v>2036</v>
      </c>
      <c r="B38577" t="s">
        <v>1035</v>
      </c>
      <c r="C38577" t="s">
        <v>1022</v>
      </c>
      <c r="D38577" t="s">
        <v>1023</v>
      </c>
      <c r="E38577" t="s">
        <v>1015</v>
      </c>
      <c r="F38577" s="86">
        <v>1.3022658728173601E-2</v>
      </c>
    </row>
    <row r="38578" spans="1:6">
      <c r="A38578">
        <v>2037</v>
      </c>
      <c r="B38578" t="s">
        <v>1035</v>
      </c>
      <c r="C38578" t="s">
        <v>1022</v>
      </c>
      <c r="D38578" t="s">
        <v>1023</v>
      </c>
      <c r="E38578" t="s">
        <v>1015</v>
      </c>
      <c r="F38578" s="86">
        <v>1.31280118495421E-2</v>
      </c>
    </row>
    <row r="38579" spans="1:6">
      <c r="A38579">
        <v>2038</v>
      </c>
      <c r="B38579" t="s">
        <v>1035</v>
      </c>
      <c r="C38579" t="s">
        <v>1022</v>
      </c>
      <c r="D38579" t="s">
        <v>1023</v>
      </c>
      <c r="E38579" t="s">
        <v>1015</v>
      </c>
      <c r="F38579" s="86">
        <v>1.32348067650035E-2</v>
      </c>
    </row>
    <row r="38580" spans="1:6">
      <c r="A38580">
        <v>2039</v>
      </c>
      <c r="B38580" t="s">
        <v>1035</v>
      </c>
      <c r="C38580" t="s">
        <v>1022</v>
      </c>
      <c r="D38580" t="s">
        <v>1023</v>
      </c>
      <c r="E38580" t="s">
        <v>1015</v>
      </c>
      <c r="F38580" s="86">
        <v>1.3336695820971699E-2</v>
      </c>
    </row>
    <row r="38581" spans="1:6">
      <c r="A38581">
        <v>2040</v>
      </c>
      <c r="B38581" t="s">
        <v>1035</v>
      </c>
      <c r="C38581" t="s">
        <v>1022</v>
      </c>
      <c r="D38581" t="s">
        <v>1023</v>
      </c>
      <c r="E38581" t="s">
        <v>1015</v>
      </c>
      <c r="F38581" s="86">
        <v>1.34387678281628E-2</v>
      </c>
    </row>
    <row r="38582" spans="1:6">
      <c r="A38582">
        <v>2041</v>
      </c>
      <c r="B38582" t="s">
        <v>1035</v>
      </c>
      <c r="C38582" t="s">
        <v>1022</v>
      </c>
      <c r="D38582" t="s">
        <v>1023</v>
      </c>
      <c r="E38582" t="s">
        <v>1015</v>
      </c>
      <c r="F38582" s="86">
        <v>1.3524103796270399E-2</v>
      </c>
    </row>
    <row r="38583" spans="1:6">
      <c r="A38583">
        <v>2042</v>
      </c>
      <c r="B38583" t="s">
        <v>1035</v>
      </c>
      <c r="C38583" t="s">
        <v>1022</v>
      </c>
      <c r="D38583" t="s">
        <v>1023</v>
      </c>
      <c r="E38583" t="s">
        <v>1015</v>
      </c>
      <c r="F38583" s="86">
        <v>1.3611366708746899E-2</v>
      </c>
    </row>
    <row r="38584" spans="1:6">
      <c r="A38584">
        <v>2043</v>
      </c>
      <c r="B38584" t="s">
        <v>1035</v>
      </c>
      <c r="C38584" t="s">
        <v>1022</v>
      </c>
      <c r="D38584" t="s">
        <v>1023</v>
      </c>
      <c r="E38584" t="s">
        <v>1015</v>
      </c>
      <c r="F38584" s="86">
        <v>1.36948099790871E-2</v>
      </c>
    </row>
    <row r="38585" spans="1:6">
      <c r="A38585">
        <v>2044</v>
      </c>
      <c r="B38585" t="s">
        <v>1035</v>
      </c>
      <c r="C38585" t="s">
        <v>1022</v>
      </c>
      <c r="D38585" t="s">
        <v>1023</v>
      </c>
      <c r="E38585" t="s">
        <v>1015</v>
      </c>
      <c r="F38585" s="86">
        <v>1.3780497761358999E-2</v>
      </c>
    </row>
    <row r="38586" spans="1:6">
      <c r="A38586">
        <v>2045</v>
      </c>
      <c r="B38586" t="s">
        <v>1035</v>
      </c>
      <c r="C38586" t="s">
        <v>1022</v>
      </c>
      <c r="D38586" t="s">
        <v>1023</v>
      </c>
      <c r="E38586" t="s">
        <v>1015</v>
      </c>
      <c r="F38586" s="86">
        <v>1.38626046097996E-2</v>
      </c>
    </row>
    <row r="38587" spans="1:6">
      <c r="A38587">
        <v>2046</v>
      </c>
      <c r="B38587" t="s">
        <v>1035</v>
      </c>
      <c r="C38587" t="s">
        <v>1022</v>
      </c>
      <c r="D38587" t="s">
        <v>1023</v>
      </c>
      <c r="E38587" t="s">
        <v>1015</v>
      </c>
      <c r="F38587" s="86">
        <v>1.39472976046815E-2</v>
      </c>
    </row>
    <row r="38588" spans="1:6">
      <c r="A38588">
        <v>2047</v>
      </c>
      <c r="B38588" t="s">
        <v>1035</v>
      </c>
      <c r="C38588" t="s">
        <v>1022</v>
      </c>
      <c r="D38588" t="s">
        <v>1023</v>
      </c>
      <c r="E38588" t="s">
        <v>1015</v>
      </c>
      <c r="F38588" s="86">
        <v>1.4028577276942599E-2</v>
      </c>
    </row>
    <row r="38589" spans="1:6">
      <c r="A38589">
        <v>2048</v>
      </c>
      <c r="B38589" t="s">
        <v>1035</v>
      </c>
      <c r="C38589" t="s">
        <v>1022</v>
      </c>
      <c r="D38589" t="s">
        <v>1023</v>
      </c>
      <c r="E38589" t="s">
        <v>1015</v>
      </c>
      <c r="F38589" s="86">
        <v>1.4112690955317199E-2</v>
      </c>
    </row>
    <row r="38590" spans="1:6">
      <c r="A38590">
        <v>2049</v>
      </c>
      <c r="B38590" t="s">
        <v>1035</v>
      </c>
      <c r="C38590" t="s">
        <v>1022</v>
      </c>
      <c r="D38590" t="s">
        <v>1023</v>
      </c>
      <c r="E38590" t="s">
        <v>1015</v>
      </c>
      <c r="F38590" s="86">
        <v>1.41935878829537E-2</v>
      </c>
    </row>
    <row r="38591" spans="1:6">
      <c r="A38591">
        <v>2050</v>
      </c>
      <c r="B38591" t="s">
        <v>1035</v>
      </c>
      <c r="C38591" t="s">
        <v>1022</v>
      </c>
      <c r="D38591" t="s">
        <v>1023</v>
      </c>
      <c r="E38591" t="s">
        <v>1015</v>
      </c>
      <c r="F38591" s="86">
        <v>1.42776101545739E-2</v>
      </c>
    </row>
    <row r="38592" spans="1:6">
      <c r="A38592">
        <v>2017</v>
      </c>
      <c r="B38592" t="s">
        <v>1036</v>
      </c>
      <c r="C38592" t="s">
        <v>1022</v>
      </c>
      <c r="D38592" t="s">
        <v>1023</v>
      </c>
      <c r="E38592" t="s">
        <v>1015</v>
      </c>
      <c r="F38592" s="86">
        <v>882.63595914399605</v>
      </c>
    </row>
    <row r="38593" spans="1:6">
      <c r="A38593">
        <v>2018</v>
      </c>
      <c r="B38593" t="s">
        <v>1036</v>
      </c>
      <c r="C38593" t="s">
        <v>1022</v>
      </c>
      <c r="D38593" t="s">
        <v>1023</v>
      </c>
      <c r="E38593" t="s">
        <v>1015</v>
      </c>
      <c r="F38593" s="86">
        <v>896.85190550800701</v>
      </c>
    </row>
    <row r="38594" spans="1:6">
      <c r="A38594">
        <v>2019</v>
      </c>
      <c r="B38594" t="s">
        <v>1036</v>
      </c>
      <c r="C38594" t="s">
        <v>1022</v>
      </c>
      <c r="D38594" t="s">
        <v>1023</v>
      </c>
      <c r="E38594" t="s">
        <v>1015</v>
      </c>
      <c r="F38594" s="86">
        <v>905.16200441306103</v>
      </c>
    </row>
    <row r="38595" spans="1:6">
      <c r="A38595">
        <v>2020</v>
      </c>
      <c r="B38595" t="s">
        <v>1036</v>
      </c>
      <c r="C38595" t="s">
        <v>1022</v>
      </c>
      <c r="D38595" t="s">
        <v>1023</v>
      </c>
      <c r="E38595" t="s">
        <v>1015</v>
      </c>
      <c r="F38595" s="86">
        <v>913.29580269523603</v>
      </c>
    </row>
    <row r="38596" spans="1:6">
      <c r="A38596">
        <v>2021</v>
      </c>
      <c r="B38596" t="s">
        <v>1036</v>
      </c>
      <c r="C38596" t="s">
        <v>1022</v>
      </c>
      <c r="D38596" t="s">
        <v>1023</v>
      </c>
      <c r="E38596" t="s">
        <v>1015</v>
      </c>
      <c r="F38596" s="86">
        <v>921.48865211606596</v>
      </c>
    </row>
    <row r="38597" spans="1:6">
      <c r="A38597">
        <v>2022</v>
      </c>
      <c r="B38597" t="s">
        <v>1036</v>
      </c>
      <c r="C38597" t="s">
        <v>1022</v>
      </c>
      <c r="D38597" t="s">
        <v>1023</v>
      </c>
      <c r="E38597" t="s">
        <v>1015</v>
      </c>
      <c r="F38597" s="86">
        <v>929.31962938543097</v>
      </c>
    </row>
    <row r="38598" spans="1:6">
      <c r="A38598">
        <v>2023</v>
      </c>
      <c r="B38598" t="s">
        <v>1036</v>
      </c>
      <c r="C38598" t="s">
        <v>1022</v>
      </c>
      <c r="D38598" t="s">
        <v>1023</v>
      </c>
      <c r="E38598" t="s">
        <v>1015</v>
      </c>
      <c r="F38598" s="86">
        <v>936.74147328430502</v>
      </c>
    </row>
    <row r="38599" spans="1:6">
      <c r="A38599">
        <v>2024</v>
      </c>
      <c r="B38599" t="s">
        <v>1036</v>
      </c>
      <c r="C38599" t="s">
        <v>1022</v>
      </c>
      <c r="D38599" t="s">
        <v>1023</v>
      </c>
      <c r="E38599" t="s">
        <v>1015</v>
      </c>
      <c r="F38599" s="86">
        <v>944.12040914543695</v>
      </c>
    </row>
    <row r="38600" spans="1:6">
      <c r="A38600">
        <v>2025</v>
      </c>
      <c r="B38600" t="s">
        <v>1036</v>
      </c>
      <c r="C38600" t="s">
        <v>1022</v>
      </c>
      <c r="D38600" t="s">
        <v>1023</v>
      </c>
      <c r="E38600" t="s">
        <v>1015</v>
      </c>
      <c r="F38600" s="86">
        <v>951.40153832179601</v>
      </c>
    </row>
    <row r="38601" spans="1:6">
      <c r="A38601">
        <v>2026</v>
      </c>
      <c r="B38601" t="s">
        <v>1036</v>
      </c>
      <c r="C38601" t="s">
        <v>1022</v>
      </c>
      <c r="D38601" t="s">
        <v>1023</v>
      </c>
      <c r="E38601" t="s">
        <v>1015</v>
      </c>
      <c r="F38601" s="86">
        <v>958.685131143072</v>
      </c>
    </row>
    <row r="38602" spans="1:6">
      <c r="A38602">
        <v>2027</v>
      </c>
      <c r="B38602" t="s">
        <v>1036</v>
      </c>
      <c r="C38602" t="s">
        <v>1022</v>
      </c>
      <c r="D38602" t="s">
        <v>1023</v>
      </c>
      <c r="E38602" t="s">
        <v>1015</v>
      </c>
      <c r="F38602" s="86">
        <v>966.16507083528199</v>
      </c>
    </row>
    <row r="38603" spans="1:6">
      <c r="A38603">
        <v>2028</v>
      </c>
      <c r="B38603" t="s">
        <v>1036</v>
      </c>
      <c r="C38603" t="s">
        <v>1022</v>
      </c>
      <c r="D38603" t="s">
        <v>1023</v>
      </c>
      <c r="E38603" t="s">
        <v>1015</v>
      </c>
      <c r="F38603" s="86">
        <v>973.50331939735997</v>
      </c>
    </row>
    <row r="38604" spans="1:6">
      <c r="A38604">
        <v>2029</v>
      </c>
      <c r="B38604" t="s">
        <v>1036</v>
      </c>
      <c r="C38604" t="s">
        <v>1022</v>
      </c>
      <c r="D38604" t="s">
        <v>1023</v>
      </c>
      <c r="E38604" t="s">
        <v>1015</v>
      </c>
      <c r="F38604" s="86">
        <v>980.39022988476302</v>
      </c>
    </row>
    <row r="38605" spans="1:6">
      <c r="A38605">
        <v>2030</v>
      </c>
      <c r="B38605" t="s">
        <v>1036</v>
      </c>
      <c r="C38605" t="s">
        <v>1022</v>
      </c>
      <c r="D38605" t="s">
        <v>1023</v>
      </c>
      <c r="E38605" t="s">
        <v>1015</v>
      </c>
      <c r="F38605" s="86">
        <v>987.43941102195697</v>
      </c>
    </row>
    <row r="38606" spans="1:6">
      <c r="A38606">
        <v>2031</v>
      </c>
      <c r="B38606" t="s">
        <v>1036</v>
      </c>
      <c r="C38606" t="s">
        <v>1022</v>
      </c>
      <c r="D38606" t="s">
        <v>1023</v>
      </c>
      <c r="E38606" t="s">
        <v>1015</v>
      </c>
      <c r="F38606" s="86">
        <v>994.57524152900305</v>
      </c>
    </row>
    <row r="38607" spans="1:6">
      <c r="A38607">
        <v>2032</v>
      </c>
      <c r="B38607" t="s">
        <v>1036</v>
      </c>
      <c r="C38607" t="s">
        <v>1022</v>
      </c>
      <c r="D38607" t="s">
        <v>1023</v>
      </c>
      <c r="E38607" t="s">
        <v>1015</v>
      </c>
      <c r="F38607" s="86">
        <v>1001.38873731098</v>
      </c>
    </row>
    <row r="38608" spans="1:6">
      <c r="A38608">
        <v>2033</v>
      </c>
      <c r="B38608" t="s">
        <v>1036</v>
      </c>
      <c r="C38608" t="s">
        <v>1022</v>
      </c>
      <c r="D38608" t="s">
        <v>1023</v>
      </c>
      <c r="E38608" t="s">
        <v>1015</v>
      </c>
      <c r="F38608" s="86">
        <v>1008.05768622809</v>
      </c>
    </row>
    <row r="38609" spans="1:6">
      <c r="A38609">
        <v>2034</v>
      </c>
      <c r="B38609" t="s">
        <v>1036</v>
      </c>
      <c r="C38609" t="s">
        <v>1022</v>
      </c>
      <c r="D38609" t="s">
        <v>1023</v>
      </c>
      <c r="E38609" t="s">
        <v>1015</v>
      </c>
      <c r="F38609" s="86">
        <v>1014.68558794759</v>
      </c>
    </row>
    <row r="38610" spans="1:6">
      <c r="A38610">
        <v>2035</v>
      </c>
      <c r="B38610" t="s">
        <v>1036</v>
      </c>
      <c r="C38610" t="s">
        <v>1022</v>
      </c>
      <c r="D38610" t="s">
        <v>1023</v>
      </c>
      <c r="E38610" t="s">
        <v>1015</v>
      </c>
      <c r="F38610" s="86">
        <v>1021.31737441922</v>
      </c>
    </row>
    <row r="38611" spans="1:6">
      <c r="A38611">
        <v>2036</v>
      </c>
      <c r="B38611" t="s">
        <v>1036</v>
      </c>
      <c r="C38611" t="s">
        <v>1022</v>
      </c>
      <c r="D38611" t="s">
        <v>1023</v>
      </c>
      <c r="E38611" t="s">
        <v>1015</v>
      </c>
      <c r="F38611" s="86">
        <v>1027.76155128611</v>
      </c>
    </row>
    <row r="38612" spans="1:6">
      <c r="A38612">
        <v>2037</v>
      </c>
      <c r="B38612" t="s">
        <v>1036</v>
      </c>
      <c r="C38612" t="s">
        <v>1022</v>
      </c>
      <c r="D38612" t="s">
        <v>1023</v>
      </c>
      <c r="E38612" t="s">
        <v>1015</v>
      </c>
      <c r="F38612" s="86">
        <v>1034.27733830703</v>
      </c>
    </row>
    <row r="38613" spans="1:6">
      <c r="A38613">
        <v>2038</v>
      </c>
      <c r="B38613" t="s">
        <v>1036</v>
      </c>
      <c r="C38613" t="s">
        <v>1022</v>
      </c>
      <c r="D38613" t="s">
        <v>1023</v>
      </c>
      <c r="E38613" t="s">
        <v>1015</v>
      </c>
      <c r="F38613" s="86">
        <v>1040.7755263532499</v>
      </c>
    </row>
    <row r="38614" spans="1:6">
      <c r="A38614">
        <v>2039</v>
      </c>
      <c r="B38614" t="s">
        <v>1036</v>
      </c>
      <c r="C38614" t="s">
        <v>1022</v>
      </c>
      <c r="D38614" t="s">
        <v>1023</v>
      </c>
      <c r="E38614" t="s">
        <v>1015</v>
      </c>
      <c r="F38614" s="86">
        <v>1047.0777297264699</v>
      </c>
    </row>
    <row r="38615" spans="1:6">
      <c r="A38615">
        <v>2040</v>
      </c>
      <c r="B38615" t="s">
        <v>1036</v>
      </c>
      <c r="C38615" t="s">
        <v>1022</v>
      </c>
      <c r="D38615" t="s">
        <v>1023</v>
      </c>
      <c r="E38615" t="s">
        <v>1015</v>
      </c>
      <c r="F38615" s="86">
        <v>1053.47505080055</v>
      </c>
    </row>
    <row r="38616" spans="1:6">
      <c r="A38616">
        <v>2041</v>
      </c>
      <c r="B38616" t="s">
        <v>1036</v>
      </c>
      <c r="C38616" t="s">
        <v>1022</v>
      </c>
      <c r="D38616" t="s">
        <v>1023</v>
      </c>
      <c r="E38616" t="s">
        <v>1015</v>
      </c>
      <c r="F38616" s="86">
        <v>1050.8184845842</v>
      </c>
    </row>
    <row r="38617" spans="1:6">
      <c r="A38617">
        <v>2042</v>
      </c>
      <c r="B38617" t="s">
        <v>1036</v>
      </c>
      <c r="C38617" t="s">
        <v>1022</v>
      </c>
      <c r="D38617" t="s">
        <v>1023</v>
      </c>
      <c r="E38617" t="s">
        <v>1015</v>
      </c>
      <c r="F38617" s="86">
        <v>1047.8534861968401</v>
      </c>
    </row>
    <row r="38618" spans="1:6">
      <c r="A38618">
        <v>2043</v>
      </c>
      <c r="B38618" t="s">
        <v>1036</v>
      </c>
      <c r="C38618" t="s">
        <v>1022</v>
      </c>
      <c r="D38618" t="s">
        <v>1023</v>
      </c>
      <c r="E38618" t="s">
        <v>1015</v>
      </c>
      <c r="F38618" s="86">
        <v>1044.9322383620299</v>
      </c>
    </row>
    <row r="38619" spans="1:6">
      <c r="A38619">
        <v>2044</v>
      </c>
      <c r="B38619" t="s">
        <v>1036</v>
      </c>
      <c r="C38619" t="s">
        <v>1022</v>
      </c>
      <c r="D38619" t="s">
        <v>1023</v>
      </c>
      <c r="E38619" t="s">
        <v>1015</v>
      </c>
      <c r="F38619" s="86">
        <v>1041.8972637044301</v>
      </c>
    </row>
    <row r="38620" spans="1:6">
      <c r="A38620">
        <v>2045</v>
      </c>
      <c r="B38620" t="s">
        <v>1036</v>
      </c>
      <c r="C38620" t="s">
        <v>1022</v>
      </c>
      <c r="D38620" t="s">
        <v>1023</v>
      </c>
      <c r="E38620" t="s">
        <v>1015</v>
      </c>
      <c r="F38620" s="86">
        <v>1038.59192603819</v>
      </c>
    </row>
    <row r="38621" spans="1:6">
      <c r="A38621">
        <v>2046</v>
      </c>
      <c r="B38621" t="s">
        <v>1036</v>
      </c>
      <c r="C38621" t="s">
        <v>1022</v>
      </c>
      <c r="D38621" t="s">
        <v>1023</v>
      </c>
      <c r="E38621" t="s">
        <v>1015</v>
      </c>
      <c r="F38621" s="86">
        <v>1035.3669426101101</v>
      </c>
    </row>
    <row r="38622" spans="1:6">
      <c r="A38622">
        <v>2047</v>
      </c>
      <c r="B38622" t="s">
        <v>1036</v>
      </c>
      <c r="C38622" t="s">
        <v>1022</v>
      </c>
      <c r="D38622" t="s">
        <v>1023</v>
      </c>
      <c r="E38622" t="s">
        <v>1015</v>
      </c>
      <c r="F38622" s="86">
        <v>1032.0593922026101</v>
      </c>
    </row>
    <row r="38623" spans="1:6">
      <c r="A38623">
        <v>2048</v>
      </c>
      <c r="B38623" t="s">
        <v>1036</v>
      </c>
      <c r="C38623" t="s">
        <v>1022</v>
      </c>
      <c r="D38623" t="s">
        <v>1023</v>
      </c>
      <c r="E38623" t="s">
        <v>1015</v>
      </c>
      <c r="F38623" s="86">
        <v>1028.5111583191001</v>
      </c>
    </row>
    <row r="38624" spans="1:6">
      <c r="A38624">
        <v>2049</v>
      </c>
      <c r="B38624" t="s">
        <v>1036</v>
      </c>
      <c r="C38624" t="s">
        <v>1022</v>
      </c>
      <c r="D38624" t="s">
        <v>1023</v>
      </c>
      <c r="E38624" t="s">
        <v>1015</v>
      </c>
      <c r="F38624" s="86">
        <v>1025.06813439486</v>
      </c>
    </row>
    <row r="38625" spans="1:6">
      <c r="A38625">
        <v>2050</v>
      </c>
      <c r="B38625" t="s">
        <v>1036</v>
      </c>
      <c r="C38625" t="s">
        <v>1022</v>
      </c>
      <c r="D38625" t="s">
        <v>1023</v>
      </c>
      <c r="E38625" t="s">
        <v>1015</v>
      </c>
      <c r="F38625" s="86">
        <v>1021.57020483063</v>
      </c>
    </row>
    <row r="38626" spans="1:6">
      <c r="A38626">
        <v>2017</v>
      </c>
      <c r="B38626" t="s">
        <v>1037</v>
      </c>
      <c r="C38626" t="s">
        <v>1022</v>
      </c>
      <c r="D38626" t="s">
        <v>1023</v>
      </c>
      <c r="E38626" t="s">
        <v>1015</v>
      </c>
      <c r="F38626" s="86">
        <v>456.58546208581402</v>
      </c>
    </row>
    <row r="38627" spans="1:6">
      <c r="A38627">
        <v>2018</v>
      </c>
      <c r="B38627" t="s">
        <v>1037</v>
      </c>
      <c r="C38627" t="s">
        <v>1022</v>
      </c>
      <c r="D38627" t="s">
        <v>1023</v>
      </c>
      <c r="E38627" t="s">
        <v>1015</v>
      </c>
      <c r="F38627" s="86">
        <v>463.939337001463</v>
      </c>
    </row>
    <row r="38628" spans="1:6">
      <c r="A38628">
        <v>2019</v>
      </c>
      <c r="B38628" t="s">
        <v>1037</v>
      </c>
      <c r="C38628" t="s">
        <v>1022</v>
      </c>
      <c r="D38628" t="s">
        <v>1023</v>
      </c>
      <c r="E38628" t="s">
        <v>1015</v>
      </c>
      <c r="F38628" s="86">
        <v>468.23813120901201</v>
      </c>
    </row>
    <row r="38629" spans="1:6">
      <c r="A38629">
        <v>2020</v>
      </c>
      <c r="B38629" t="s">
        <v>1037</v>
      </c>
      <c r="C38629" t="s">
        <v>1022</v>
      </c>
      <c r="D38629" t="s">
        <v>1023</v>
      </c>
      <c r="E38629" t="s">
        <v>1015</v>
      </c>
      <c r="F38629" s="86">
        <v>472.44572552771803</v>
      </c>
    </row>
    <row r="38630" spans="1:6">
      <c r="A38630">
        <v>2021</v>
      </c>
      <c r="B38630" t="s">
        <v>1037</v>
      </c>
      <c r="C38630" t="s">
        <v>1022</v>
      </c>
      <c r="D38630" t="s">
        <v>1023</v>
      </c>
      <c r="E38630" t="s">
        <v>1015</v>
      </c>
      <c r="F38630" s="86">
        <v>476.683866858643</v>
      </c>
    </row>
    <row r="38631" spans="1:6">
      <c r="A38631">
        <v>2022</v>
      </c>
      <c r="B38631" t="s">
        <v>1037</v>
      </c>
      <c r="C38631" t="s">
        <v>1022</v>
      </c>
      <c r="D38631" t="s">
        <v>1023</v>
      </c>
      <c r="E38631" t="s">
        <v>1015</v>
      </c>
      <c r="F38631" s="86">
        <v>480.73481259462301</v>
      </c>
    </row>
    <row r="38632" spans="1:6">
      <c r="A38632">
        <v>2023</v>
      </c>
      <c r="B38632" t="s">
        <v>1037</v>
      </c>
      <c r="C38632" t="s">
        <v>1022</v>
      </c>
      <c r="D38632" t="s">
        <v>1023</v>
      </c>
      <c r="E38632" t="s">
        <v>1015</v>
      </c>
      <c r="F38632" s="86">
        <v>484.57411462054802</v>
      </c>
    </row>
    <row r="38633" spans="1:6">
      <c r="A38633">
        <v>2024</v>
      </c>
      <c r="B38633" t="s">
        <v>1037</v>
      </c>
      <c r="C38633" t="s">
        <v>1022</v>
      </c>
      <c r="D38633" t="s">
        <v>1023</v>
      </c>
      <c r="E38633" t="s">
        <v>1015</v>
      </c>
      <c r="F38633" s="86">
        <v>488.39122042158999</v>
      </c>
    </row>
    <row r="38634" spans="1:6">
      <c r="A38634">
        <v>2025</v>
      </c>
      <c r="B38634" t="s">
        <v>1037</v>
      </c>
      <c r="C38634" t="s">
        <v>1022</v>
      </c>
      <c r="D38634" t="s">
        <v>1023</v>
      </c>
      <c r="E38634" t="s">
        <v>1015</v>
      </c>
      <c r="F38634" s="86">
        <v>492.15773105947397</v>
      </c>
    </row>
    <row r="38635" spans="1:6">
      <c r="A38635">
        <v>2026</v>
      </c>
      <c r="B38635" t="s">
        <v>1037</v>
      </c>
      <c r="C38635" t="s">
        <v>1022</v>
      </c>
      <c r="D38635" t="s">
        <v>1023</v>
      </c>
      <c r="E38635" t="s">
        <v>1015</v>
      </c>
      <c r="F38635" s="86">
        <v>495.92551613495601</v>
      </c>
    </row>
    <row r="38636" spans="1:6">
      <c r="A38636">
        <v>2027</v>
      </c>
      <c r="B38636" t="s">
        <v>1037</v>
      </c>
      <c r="C38636" t="s">
        <v>1022</v>
      </c>
      <c r="D38636" t="s">
        <v>1023</v>
      </c>
      <c r="E38636" t="s">
        <v>1015</v>
      </c>
      <c r="F38636" s="86">
        <v>499.79487097526197</v>
      </c>
    </row>
    <row r="38637" spans="1:6">
      <c r="A38637">
        <v>2028</v>
      </c>
      <c r="B38637" t="s">
        <v>1037</v>
      </c>
      <c r="C38637" t="s">
        <v>1022</v>
      </c>
      <c r="D38637" t="s">
        <v>1023</v>
      </c>
      <c r="E38637" t="s">
        <v>1015</v>
      </c>
      <c r="F38637" s="86">
        <v>503.59092933420999</v>
      </c>
    </row>
    <row r="38638" spans="1:6">
      <c r="A38638">
        <v>2029</v>
      </c>
      <c r="B38638" t="s">
        <v>1037</v>
      </c>
      <c r="C38638" t="s">
        <v>1022</v>
      </c>
      <c r="D38638" t="s">
        <v>1023</v>
      </c>
      <c r="E38638" t="s">
        <v>1015</v>
      </c>
      <c r="F38638" s="86">
        <v>507.153511590981</v>
      </c>
    </row>
    <row r="38639" spans="1:6">
      <c r="A38639">
        <v>2030</v>
      </c>
      <c r="B38639" t="s">
        <v>1037</v>
      </c>
      <c r="C38639" t="s">
        <v>1022</v>
      </c>
      <c r="D38639" t="s">
        <v>1023</v>
      </c>
      <c r="E38639" t="s">
        <v>1015</v>
      </c>
      <c r="F38639" s="86">
        <v>510.80003606521001</v>
      </c>
    </row>
    <row r="38640" spans="1:6">
      <c r="A38640">
        <v>2031</v>
      </c>
      <c r="B38640" t="s">
        <v>1037</v>
      </c>
      <c r="C38640" t="s">
        <v>1022</v>
      </c>
      <c r="D38640" t="s">
        <v>1023</v>
      </c>
      <c r="E38640" t="s">
        <v>1015</v>
      </c>
      <c r="F38640" s="86">
        <v>514.49138405038002</v>
      </c>
    </row>
    <row r="38641" spans="1:6">
      <c r="A38641">
        <v>2032</v>
      </c>
      <c r="B38641" t="s">
        <v>1037</v>
      </c>
      <c r="C38641" t="s">
        <v>1022</v>
      </c>
      <c r="D38641" t="s">
        <v>1023</v>
      </c>
      <c r="E38641" t="s">
        <v>1015</v>
      </c>
      <c r="F38641" s="86">
        <v>518.01598905633898</v>
      </c>
    </row>
    <row r="38642" spans="1:6">
      <c r="A38642">
        <v>2033</v>
      </c>
      <c r="B38642" t="s">
        <v>1037</v>
      </c>
      <c r="C38642" t="s">
        <v>1022</v>
      </c>
      <c r="D38642" t="s">
        <v>1023</v>
      </c>
      <c r="E38642" t="s">
        <v>1015</v>
      </c>
      <c r="F38642" s="86">
        <v>521.46582031621199</v>
      </c>
    </row>
    <row r="38643" spans="1:6">
      <c r="A38643">
        <v>2034</v>
      </c>
      <c r="B38643" t="s">
        <v>1037</v>
      </c>
      <c r="C38643" t="s">
        <v>1022</v>
      </c>
      <c r="D38643" t="s">
        <v>1023</v>
      </c>
      <c r="E38643" t="s">
        <v>1015</v>
      </c>
      <c r="F38643" s="86">
        <v>524.89441795933703</v>
      </c>
    </row>
    <row r="38644" spans="1:6">
      <c r="A38644">
        <v>2035</v>
      </c>
      <c r="B38644" t="s">
        <v>1037</v>
      </c>
      <c r="C38644" t="s">
        <v>1022</v>
      </c>
      <c r="D38644" t="s">
        <v>1023</v>
      </c>
      <c r="E38644" t="s">
        <v>1015</v>
      </c>
      <c r="F38644" s="86">
        <v>528.32502517540502</v>
      </c>
    </row>
    <row r="38645" spans="1:6">
      <c r="A38645">
        <v>2036</v>
      </c>
      <c r="B38645" t="s">
        <v>1037</v>
      </c>
      <c r="C38645" t="s">
        <v>1022</v>
      </c>
      <c r="D38645" t="s">
        <v>1023</v>
      </c>
      <c r="E38645" t="s">
        <v>1015</v>
      </c>
      <c r="F38645" s="86">
        <v>531.65858239347403</v>
      </c>
    </row>
    <row r="38646" spans="1:6">
      <c r="A38646">
        <v>2037</v>
      </c>
      <c r="B38646" t="s">
        <v>1037</v>
      </c>
      <c r="C38646" t="s">
        <v>1022</v>
      </c>
      <c r="D38646" t="s">
        <v>1023</v>
      </c>
      <c r="E38646" t="s">
        <v>1015</v>
      </c>
      <c r="F38646" s="86">
        <v>535.02918337226004</v>
      </c>
    </row>
    <row r="38647" spans="1:6">
      <c r="A38647">
        <v>2038</v>
      </c>
      <c r="B38647" t="s">
        <v>1037</v>
      </c>
      <c r="C38647" t="s">
        <v>1022</v>
      </c>
      <c r="D38647" t="s">
        <v>1023</v>
      </c>
      <c r="E38647" t="s">
        <v>1015</v>
      </c>
      <c r="F38647" s="86">
        <v>538.39068044369401</v>
      </c>
    </row>
    <row r="38648" spans="1:6">
      <c r="A38648">
        <v>2039</v>
      </c>
      <c r="B38648" t="s">
        <v>1037</v>
      </c>
      <c r="C38648" t="s">
        <v>1022</v>
      </c>
      <c r="D38648" t="s">
        <v>1023</v>
      </c>
      <c r="E38648" t="s">
        <v>1015</v>
      </c>
      <c r="F38648" s="86">
        <v>541.65079511442195</v>
      </c>
    </row>
    <row r="38649" spans="1:6">
      <c r="A38649">
        <v>2040</v>
      </c>
      <c r="B38649" t="s">
        <v>1037</v>
      </c>
      <c r="C38649" t="s">
        <v>1022</v>
      </c>
      <c r="D38649" t="s">
        <v>1023</v>
      </c>
      <c r="E38649" t="s">
        <v>1015</v>
      </c>
      <c r="F38649" s="86">
        <v>544.96011394339405</v>
      </c>
    </row>
    <row r="38650" spans="1:6">
      <c r="A38650">
        <v>2041</v>
      </c>
      <c r="B38650" t="s">
        <v>1037</v>
      </c>
      <c r="C38650" t="s">
        <v>1022</v>
      </c>
      <c r="D38650" t="s">
        <v>1023</v>
      </c>
      <c r="E38650" t="s">
        <v>1015</v>
      </c>
      <c r="F38650" s="86">
        <v>543.58587861920296</v>
      </c>
    </row>
    <row r="38651" spans="1:6">
      <c r="A38651">
        <v>2042</v>
      </c>
      <c r="B38651" t="s">
        <v>1037</v>
      </c>
      <c r="C38651" t="s">
        <v>1022</v>
      </c>
      <c r="D38651" t="s">
        <v>1023</v>
      </c>
      <c r="E38651" t="s">
        <v>1015</v>
      </c>
      <c r="F38651" s="86">
        <v>542.05209207362805</v>
      </c>
    </row>
    <row r="38652" spans="1:6">
      <c r="A38652">
        <v>2043</v>
      </c>
      <c r="B38652" t="s">
        <v>1037</v>
      </c>
      <c r="C38652" t="s">
        <v>1022</v>
      </c>
      <c r="D38652" t="s">
        <v>1023</v>
      </c>
      <c r="E38652" t="s">
        <v>1015</v>
      </c>
      <c r="F38652" s="86">
        <v>540.54093758382305</v>
      </c>
    </row>
    <row r="38653" spans="1:6">
      <c r="A38653">
        <v>2044</v>
      </c>
      <c r="B38653" t="s">
        <v>1037</v>
      </c>
      <c r="C38653" t="s">
        <v>1022</v>
      </c>
      <c r="D38653" t="s">
        <v>1023</v>
      </c>
      <c r="E38653" t="s">
        <v>1015</v>
      </c>
      <c r="F38653" s="86">
        <v>538.97095248169296</v>
      </c>
    </row>
    <row r="38654" spans="1:6">
      <c r="A38654">
        <v>2045</v>
      </c>
      <c r="B38654" t="s">
        <v>1037</v>
      </c>
      <c r="C38654" t="s">
        <v>1022</v>
      </c>
      <c r="D38654" t="s">
        <v>1023</v>
      </c>
      <c r="E38654" t="s">
        <v>1015</v>
      </c>
      <c r="F38654" s="86">
        <v>537.26110924445004</v>
      </c>
    </row>
    <row r="38655" spans="1:6">
      <c r="A38655">
        <v>2046</v>
      </c>
      <c r="B38655" t="s">
        <v>1037</v>
      </c>
      <c r="C38655" t="s">
        <v>1022</v>
      </c>
      <c r="D38655" t="s">
        <v>1023</v>
      </c>
      <c r="E38655" t="s">
        <v>1015</v>
      </c>
      <c r="F38655" s="86">
        <v>535.59283306164696</v>
      </c>
    </row>
    <row r="38656" spans="1:6">
      <c r="A38656">
        <v>2047</v>
      </c>
      <c r="B38656" t="s">
        <v>1037</v>
      </c>
      <c r="C38656" t="s">
        <v>1022</v>
      </c>
      <c r="D38656" t="s">
        <v>1023</v>
      </c>
      <c r="E38656" t="s">
        <v>1015</v>
      </c>
      <c r="F38656" s="86">
        <v>533.88184517866296</v>
      </c>
    </row>
    <row r="38657" spans="1:6">
      <c r="A38657">
        <v>2048</v>
      </c>
      <c r="B38657" t="s">
        <v>1037</v>
      </c>
      <c r="C38657" t="s">
        <v>1022</v>
      </c>
      <c r="D38657" t="s">
        <v>1023</v>
      </c>
      <c r="E38657" t="s">
        <v>1015</v>
      </c>
      <c r="F38657" s="86">
        <v>532.04635231152304</v>
      </c>
    </row>
    <row r="38658" spans="1:6">
      <c r="A38658">
        <v>2049</v>
      </c>
      <c r="B38658" t="s">
        <v>1037</v>
      </c>
      <c r="C38658" t="s">
        <v>1022</v>
      </c>
      <c r="D38658" t="s">
        <v>1023</v>
      </c>
      <c r="E38658" t="s">
        <v>1015</v>
      </c>
      <c r="F38658" s="86">
        <v>530.26528430365602</v>
      </c>
    </row>
    <row r="38659" spans="1:6">
      <c r="A38659">
        <v>2050</v>
      </c>
      <c r="B38659" t="s">
        <v>1037</v>
      </c>
      <c r="C38659" t="s">
        <v>1022</v>
      </c>
      <c r="D38659" t="s">
        <v>1023</v>
      </c>
      <c r="E38659" t="s">
        <v>1015</v>
      </c>
      <c r="F38659" s="86">
        <v>528.45581374007804</v>
      </c>
    </row>
    <row r="38660" spans="1:6">
      <c r="A38660">
        <v>2017</v>
      </c>
      <c r="B38660" t="s">
        <v>1038</v>
      </c>
      <c r="C38660" t="s">
        <v>1022</v>
      </c>
      <c r="D38660" t="s">
        <v>1023</v>
      </c>
      <c r="E38660" t="s">
        <v>1015</v>
      </c>
      <c r="F38660" s="86">
        <v>619.84524139558698</v>
      </c>
    </row>
    <row r="38661" spans="1:6">
      <c r="A38661">
        <v>2018</v>
      </c>
      <c r="B38661" t="s">
        <v>1038</v>
      </c>
      <c r="C38661" t="s">
        <v>1022</v>
      </c>
      <c r="D38661" t="s">
        <v>1023</v>
      </c>
      <c r="E38661" t="s">
        <v>1015</v>
      </c>
      <c r="F38661" s="86">
        <v>626.85361435782602</v>
      </c>
    </row>
    <row r="38662" spans="1:6">
      <c r="A38662">
        <v>2019</v>
      </c>
      <c r="B38662" t="s">
        <v>1038</v>
      </c>
      <c r="C38662" t="s">
        <v>1022</v>
      </c>
      <c r="D38662" t="s">
        <v>1023</v>
      </c>
      <c r="E38662" t="s">
        <v>1015</v>
      </c>
      <c r="F38662" s="86">
        <v>625.82346190637304</v>
      </c>
    </row>
    <row r="38663" spans="1:6">
      <c r="A38663">
        <v>2020</v>
      </c>
      <c r="B38663" t="s">
        <v>1038</v>
      </c>
      <c r="C38663" t="s">
        <v>1022</v>
      </c>
      <c r="D38663" t="s">
        <v>1023</v>
      </c>
      <c r="E38663" t="s">
        <v>1015</v>
      </c>
      <c r="F38663" s="86">
        <v>625.25967910993404</v>
      </c>
    </row>
    <row r="38664" spans="1:6">
      <c r="A38664">
        <v>2021</v>
      </c>
      <c r="B38664" t="s">
        <v>1038</v>
      </c>
      <c r="C38664" t="s">
        <v>1022</v>
      </c>
      <c r="D38664" t="s">
        <v>1023</v>
      </c>
      <c r="E38664" t="s">
        <v>1015</v>
      </c>
      <c r="F38664" s="86">
        <v>625.05338412269896</v>
      </c>
    </row>
    <row r="38665" spans="1:6">
      <c r="A38665">
        <v>2022</v>
      </c>
      <c r="B38665" t="s">
        <v>1038</v>
      </c>
      <c r="C38665" t="s">
        <v>1022</v>
      </c>
      <c r="D38665" t="s">
        <v>1023</v>
      </c>
      <c r="E38665" t="s">
        <v>1015</v>
      </c>
      <c r="F38665" s="86">
        <v>624.82492143423895</v>
      </c>
    </row>
    <row r="38666" spans="1:6">
      <c r="A38666">
        <v>2023</v>
      </c>
      <c r="B38666" t="s">
        <v>1038</v>
      </c>
      <c r="C38666" t="s">
        <v>1022</v>
      </c>
      <c r="D38666" t="s">
        <v>1023</v>
      </c>
      <c r="E38666" t="s">
        <v>1015</v>
      </c>
      <c r="F38666" s="86">
        <v>624.75582919247995</v>
      </c>
    </row>
    <row r="38667" spans="1:6">
      <c r="A38667">
        <v>2024</v>
      </c>
      <c r="B38667" t="s">
        <v>1038</v>
      </c>
      <c r="C38667" t="s">
        <v>1022</v>
      </c>
      <c r="D38667" t="s">
        <v>1023</v>
      </c>
      <c r="E38667" t="s">
        <v>1015</v>
      </c>
      <c r="F38667" s="86">
        <v>625.02356559602197</v>
      </c>
    </row>
    <row r="38668" spans="1:6">
      <c r="A38668">
        <v>2025</v>
      </c>
      <c r="B38668" t="s">
        <v>1038</v>
      </c>
      <c r="C38668" t="s">
        <v>1022</v>
      </c>
      <c r="D38668" t="s">
        <v>1023</v>
      </c>
      <c r="E38668" t="s">
        <v>1015</v>
      </c>
      <c r="F38668" s="86">
        <v>625.30459425451204</v>
      </c>
    </row>
    <row r="38669" spans="1:6">
      <c r="A38669">
        <v>2026</v>
      </c>
      <c r="B38669" t="s">
        <v>1038</v>
      </c>
      <c r="C38669" t="s">
        <v>1022</v>
      </c>
      <c r="D38669" t="s">
        <v>1023</v>
      </c>
      <c r="E38669" t="s">
        <v>1015</v>
      </c>
      <c r="F38669" s="86">
        <v>625.51605877103998</v>
      </c>
    </row>
    <row r="38670" spans="1:6">
      <c r="A38670">
        <v>2027</v>
      </c>
      <c r="B38670" t="s">
        <v>1038</v>
      </c>
      <c r="C38670" t="s">
        <v>1022</v>
      </c>
      <c r="D38670" t="s">
        <v>1023</v>
      </c>
      <c r="E38670" t="s">
        <v>1015</v>
      </c>
      <c r="F38670" s="86">
        <v>625.802656443464</v>
      </c>
    </row>
    <row r="38671" spans="1:6">
      <c r="A38671">
        <v>2028</v>
      </c>
      <c r="B38671" t="s">
        <v>1038</v>
      </c>
      <c r="C38671" t="s">
        <v>1022</v>
      </c>
      <c r="D38671" t="s">
        <v>1023</v>
      </c>
      <c r="E38671" t="s">
        <v>1015</v>
      </c>
      <c r="F38671" s="86">
        <v>626.097236927106</v>
      </c>
    </row>
    <row r="38672" spans="1:6">
      <c r="A38672">
        <v>2029</v>
      </c>
      <c r="B38672" t="s">
        <v>1038</v>
      </c>
      <c r="C38672" t="s">
        <v>1022</v>
      </c>
      <c r="D38672" t="s">
        <v>1023</v>
      </c>
      <c r="E38672" t="s">
        <v>1015</v>
      </c>
      <c r="F38672" s="86">
        <v>626.325231307031</v>
      </c>
    </row>
    <row r="38673" spans="1:6">
      <c r="A38673">
        <v>2030</v>
      </c>
      <c r="B38673" t="s">
        <v>1038</v>
      </c>
      <c r="C38673" t="s">
        <v>1022</v>
      </c>
      <c r="D38673" t="s">
        <v>1023</v>
      </c>
      <c r="E38673" t="s">
        <v>1015</v>
      </c>
      <c r="F38673" s="86">
        <v>626.54793379081696</v>
      </c>
    </row>
    <row r="38674" spans="1:6">
      <c r="A38674">
        <v>2031</v>
      </c>
      <c r="B38674" t="s">
        <v>1038</v>
      </c>
      <c r="C38674" t="s">
        <v>1022</v>
      </c>
      <c r="D38674" t="s">
        <v>1023</v>
      </c>
      <c r="E38674" t="s">
        <v>1015</v>
      </c>
      <c r="F38674" s="86">
        <v>626.95194179883902</v>
      </c>
    </row>
    <row r="38675" spans="1:6">
      <c r="A38675">
        <v>2032</v>
      </c>
      <c r="B38675" t="s">
        <v>1038</v>
      </c>
      <c r="C38675" t="s">
        <v>1022</v>
      </c>
      <c r="D38675" t="s">
        <v>1023</v>
      </c>
      <c r="E38675" t="s">
        <v>1015</v>
      </c>
      <c r="F38675" s="86">
        <v>627.37270468224699</v>
      </c>
    </row>
    <row r="38676" spans="1:6">
      <c r="A38676">
        <v>2033</v>
      </c>
      <c r="B38676" t="s">
        <v>1038</v>
      </c>
      <c r="C38676" t="s">
        <v>1022</v>
      </c>
      <c r="D38676" t="s">
        <v>1023</v>
      </c>
      <c r="E38676" t="s">
        <v>1015</v>
      </c>
      <c r="F38676" s="86">
        <v>627.68570545412103</v>
      </c>
    </row>
    <row r="38677" spans="1:6">
      <c r="A38677">
        <v>2034</v>
      </c>
      <c r="B38677" t="s">
        <v>1038</v>
      </c>
      <c r="C38677" t="s">
        <v>1022</v>
      </c>
      <c r="D38677" t="s">
        <v>1023</v>
      </c>
      <c r="E38677" t="s">
        <v>1015</v>
      </c>
      <c r="F38677" s="86">
        <v>628.19459550866304</v>
      </c>
    </row>
    <row r="38678" spans="1:6">
      <c r="A38678">
        <v>2035</v>
      </c>
      <c r="B38678" t="s">
        <v>1038</v>
      </c>
      <c r="C38678" t="s">
        <v>1022</v>
      </c>
      <c r="D38678" t="s">
        <v>1023</v>
      </c>
      <c r="E38678" t="s">
        <v>1015</v>
      </c>
      <c r="F38678" s="86">
        <v>628.79219745845</v>
      </c>
    </row>
    <row r="38679" spans="1:6">
      <c r="A38679">
        <v>2036</v>
      </c>
      <c r="B38679" t="s">
        <v>1038</v>
      </c>
      <c r="C38679" t="s">
        <v>1022</v>
      </c>
      <c r="D38679" t="s">
        <v>1023</v>
      </c>
      <c r="E38679" t="s">
        <v>1015</v>
      </c>
      <c r="F38679" s="86">
        <v>629.41308947461403</v>
      </c>
    </row>
    <row r="38680" spans="1:6">
      <c r="A38680">
        <v>2037</v>
      </c>
      <c r="B38680" t="s">
        <v>1038</v>
      </c>
      <c r="C38680" t="s">
        <v>1022</v>
      </c>
      <c r="D38680" t="s">
        <v>1023</v>
      </c>
      <c r="E38680" t="s">
        <v>1015</v>
      </c>
      <c r="F38680" s="86">
        <v>630.16992405363396</v>
      </c>
    </row>
    <row r="38681" spans="1:6">
      <c r="A38681">
        <v>2038</v>
      </c>
      <c r="B38681" t="s">
        <v>1038</v>
      </c>
      <c r="C38681" t="s">
        <v>1022</v>
      </c>
      <c r="D38681" t="s">
        <v>1023</v>
      </c>
      <c r="E38681" t="s">
        <v>1015</v>
      </c>
      <c r="F38681" s="86">
        <v>630.89208524682499</v>
      </c>
    </row>
    <row r="38682" spans="1:6">
      <c r="A38682">
        <v>2039</v>
      </c>
      <c r="B38682" t="s">
        <v>1038</v>
      </c>
      <c r="C38682" t="s">
        <v>1022</v>
      </c>
      <c r="D38682" t="s">
        <v>1023</v>
      </c>
      <c r="E38682" t="s">
        <v>1015</v>
      </c>
      <c r="F38682" s="86">
        <v>631.76816602253496</v>
      </c>
    </row>
    <row r="38683" spans="1:6">
      <c r="A38683">
        <v>2040</v>
      </c>
      <c r="B38683" t="s">
        <v>1038</v>
      </c>
      <c r="C38683" t="s">
        <v>1022</v>
      </c>
      <c r="D38683" t="s">
        <v>1023</v>
      </c>
      <c r="E38683" t="s">
        <v>1015</v>
      </c>
      <c r="F38683" s="86">
        <v>632.61771250923698</v>
      </c>
    </row>
    <row r="38684" spans="1:6">
      <c r="A38684">
        <v>2041</v>
      </c>
      <c r="B38684" t="s">
        <v>1038</v>
      </c>
      <c r="C38684" t="s">
        <v>1022</v>
      </c>
      <c r="D38684" t="s">
        <v>1023</v>
      </c>
      <c r="E38684" t="s">
        <v>1015</v>
      </c>
      <c r="F38684" s="86">
        <v>633.74809096793501</v>
      </c>
    </row>
    <row r="38685" spans="1:6">
      <c r="A38685">
        <v>2042</v>
      </c>
      <c r="B38685" t="s">
        <v>1038</v>
      </c>
      <c r="C38685" t="s">
        <v>1022</v>
      </c>
      <c r="D38685" t="s">
        <v>1023</v>
      </c>
      <c r="E38685" t="s">
        <v>1015</v>
      </c>
      <c r="F38685" s="86">
        <v>634.91652554491304</v>
      </c>
    </row>
    <row r="38686" spans="1:6">
      <c r="A38686">
        <v>2043</v>
      </c>
      <c r="B38686" t="s">
        <v>1038</v>
      </c>
      <c r="C38686" t="s">
        <v>1022</v>
      </c>
      <c r="D38686" t="s">
        <v>1023</v>
      </c>
      <c r="E38686" t="s">
        <v>1015</v>
      </c>
      <c r="F38686" s="86">
        <v>635.933849701952</v>
      </c>
    </row>
    <row r="38687" spans="1:6">
      <c r="A38687">
        <v>2044</v>
      </c>
      <c r="B38687" t="s">
        <v>1038</v>
      </c>
      <c r="C38687" t="s">
        <v>1022</v>
      </c>
      <c r="D38687" t="s">
        <v>1023</v>
      </c>
      <c r="E38687" t="s">
        <v>1015</v>
      </c>
      <c r="F38687" s="86">
        <v>637.00335135484897</v>
      </c>
    </row>
    <row r="38688" spans="1:6">
      <c r="A38688">
        <v>2045</v>
      </c>
      <c r="B38688" t="s">
        <v>1038</v>
      </c>
      <c r="C38688" t="s">
        <v>1022</v>
      </c>
      <c r="D38688" t="s">
        <v>1023</v>
      </c>
      <c r="E38688" t="s">
        <v>1015</v>
      </c>
      <c r="F38688" s="86">
        <v>637.93611083787596</v>
      </c>
    </row>
    <row r="38689" spans="1:6">
      <c r="A38689">
        <v>2046</v>
      </c>
      <c r="B38689" t="s">
        <v>1038</v>
      </c>
      <c r="C38689" t="s">
        <v>1022</v>
      </c>
      <c r="D38689" t="s">
        <v>1023</v>
      </c>
      <c r="E38689" t="s">
        <v>1015</v>
      </c>
      <c r="F38689" s="86">
        <v>638.83725461037398</v>
      </c>
    </row>
    <row r="38690" spans="1:6">
      <c r="A38690">
        <v>2047</v>
      </c>
      <c r="B38690" t="s">
        <v>1038</v>
      </c>
      <c r="C38690" t="s">
        <v>1022</v>
      </c>
      <c r="D38690" t="s">
        <v>1023</v>
      </c>
      <c r="E38690" t="s">
        <v>1015</v>
      </c>
      <c r="F38690" s="86">
        <v>639.71061921972296</v>
      </c>
    </row>
    <row r="38691" spans="1:6">
      <c r="A38691">
        <v>2048</v>
      </c>
      <c r="B38691" t="s">
        <v>1038</v>
      </c>
      <c r="C38691" t="s">
        <v>1022</v>
      </c>
      <c r="D38691" t="s">
        <v>1023</v>
      </c>
      <c r="E38691" t="s">
        <v>1015</v>
      </c>
      <c r="F38691" s="86">
        <v>640.66080492980802</v>
      </c>
    </row>
    <row r="38692" spans="1:6">
      <c r="A38692">
        <v>2049</v>
      </c>
      <c r="B38692" t="s">
        <v>1038</v>
      </c>
      <c r="C38692" t="s">
        <v>1022</v>
      </c>
      <c r="D38692" t="s">
        <v>1023</v>
      </c>
      <c r="E38692" t="s">
        <v>1015</v>
      </c>
      <c r="F38692" s="86">
        <v>641.49648042748402</v>
      </c>
    </row>
    <row r="38693" spans="1:6">
      <c r="A38693">
        <v>2050</v>
      </c>
      <c r="B38693" t="s">
        <v>1038</v>
      </c>
      <c r="C38693" t="s">
        <v>1022</v>
      </c>
      <c r="D38693" t="s">
        <v>1023</v>
      </c>
      <c r="E38693" t="s">
        <v>1015</v>
      </c>
      <c r="F38693" s="86">
        <v>642.32134378558396</v>
      </c>
    </row>
    <row r="38694" spans="1:6">
      <c r="A38694">
        <v>2017</v>
      </c>
      <c r="B38694" t="s">
        <v>1039</v>
      </c>
      <c r="C38694" t="s">
        <v>1022</v>
      </c>
      <c r="D38694" t="s">
        <v>1023</v>
      </c>
      <c r="E38694" t="s">
        <v>1015</v>
      </c>
      <c r="F38694" s="86">
        <v>564.29351393189199</v>
      </c>
    </row>
    <row r="38695" spans="1:6">
      <c r="A38695">
        <v>2018</v>
      </c>
      <c r="B38695" t="s">
        <v>1039</v>
      </c>
      <c r="C38695" t="s">
        <v>1022</v>
      </c>
      <c r="D38695" t="s">
        <v>1023</v>
      </c>
      <c r="E38695" t="s">
        <v>1015</v>
      </c>
      <c r="F38695" s="86">
        <v>570.67378297598896</v>
      </c>
    </row>
    <row r="38696" spans="1:6">
      <c r="A38696">
        <v>2019</v>
      </c>
      <c r="B38696" t="s">
        <v>1039</v>
      </c>
      <c r="C38696" t="s">
        <v>1022</v>
      </c>
      <c r="D38696" t="s">
        <v>1023</v>
      </c>
      <c r="E38696" t="s">
        <v>1015</v>
      </c>
      <c r="F38696" s="86">
        <v>569.73595477647302</v>
      </c>
    </row>
    <row r="38697" spans="1:6">
      <c r="A38697">
        <v>2020</v>
      </c>
      <c r="B38697" t="s">
        <v>1039</v>
      </c>
      <c r="C38697" t="s">
        <v>1022</v>
      </c>
      <c r="D38697" t="s">
        <v>1023</v>
      </c>
      <c r="E38697" t="s">
        <v>1015</v>
      </c>
      <c r="F38697" s="86">
        <v>569.22269928292405</v>
      </c>
    </row>
    <row r="38698" spans="1:6">
      <c r="A38698">
        <v>2021</v>
      </c>
      <c r="B38698" t="s">
        <v>1039</v>
      </c>
      <c r="C38698" t="s">
        <v>1022</v>
      </c>
      <c r="D38698" t="s">
        <v>1023</v>
      </c>
      <c r="E38698" t="s">
        <v>1015</v>
      </c>
      <c r="F38698" s="86">
        <v>569.03489285080298</v>
      </c>
    </row>
    <row r="38699" spans="1:6">
      <c r="A38699">
        <v>2022</v>
      </c>
      <c r="B38699" t="s">
        <v>1039</v>
      </c>
      <c r="C38699" t="s">
        <v>1022</v>
      </c>
      <c r="D38699" t="s">
        <v>1023</v>
      </c>
      <c r="E38699" t="s">
        <v>1015</v>
      </c>
      <c r="F38699" s="86">
        <v>568.82690542964804</v>
      </c>
    </row>
    <row r="38700" spans="1:6">
      <c r="A38700">
        <v>2023</v>
      </c>
      <c r="B38700" t="s">
        <v>1039</v>
      </c>
      <c r="C38700" t="s">
        <v>1022</v>
      </c>
      <c r="D38700" t="s">
        <v>1023</v>
      </c>
      <c r="E38700" t="s">
        <v>1015</v>
      </c>
      <c r="F38700" s="86">
        <v>568.76400536801304</v>
      </c>
    </row>
    <row r="38701" spans="1:6">
      <c r="A38701">
        <v>2024</v>
      </c>
      <c r="B38701" t="s">
        <v>1039</v>
      </c>
      <c r="C38701" t="s">
        <v>1022</v>
      </c>
      <c r="D38701" t="s">
        <v>1023</v>
      </c>
      <c r="E38701" t="s">
        <v>1015</v>
      </c>
      <c r="F38701" s="86">
        <v>569.00774671806698</v>
      </c>
    </row>
    <row r="38702" spans="1:6">
      <c r="A38702">
        <v>2025</v>
      </c>
      <c r="B38702" t="s">
        <v>1039</v>
      </c>
      <c r="C38702" t="s">
        <v>1022</v>
      </c>
      <c r="D38702" t="s">
        <v>1023</v>
      </c>
      <c r="E38702" t="s">
        <v>1015</v>
      </c>
      <c r="F38702" s="86">
        <v>569.26358904551296</v>
      </c>
    </row>
    <row r="38703" spans="1:6">
      <c r="A38703">
        <v>2026</v>
      </c>
      <c r="B38703" t="s">
        <v>1039</v>
      </c>
      <c r="C38703" t="s">
        <v>1022</v>
      </c>
      <c r="D38703" t="s">
        <v>1023</v>
      </c>
      <c r="E38703" t="s">
        <v>1015</v>
      </c>
      <c r="F38703" s="86">
        <v>569.45610170372902</v>
      </c>
    </row>
    <row r="38704" spans="1:6">
      <c r="A38704">
        <v>2027</v>
      </c>
      <c r="B38704" t="s">
        <v>1039</v>
      </c>
      <c r="C38704" t="s">
        <v>1022</v>
      </c>
      <c r="D38704" t="s">
        <v>1023</v>
      </c>
      <c r="E38704" t="s">
        <v>1015</v>
      </c>
      <c r="F38704" s="86">
        <v>569.71701393932597</v>
      </c>
    </row>
    <row r="38705" spans="1:6">
      <c r="A38705">
        <v>2028</v>
      </c>
      <c r="B38705" t="s">
        <v>1039</v>
      </c>
      <c r="C38705" t="s">
        <v>1022</v>
      </c>
      <c r="D38705" t="s">
        <v>1023</v>
      </c>
      <c r="E38705" t="s">
        <v>1015</v>
      </c>
      <c r="F38705" s="86">
        <v>569.98519355118503</v>
      </c>
    </row>
    <row r="38706" spans="1:6">
      <c r="A38706">
        <v>2029</v>
      </c>
      <c r="B38706" t="s">
        <v>1039</v>
      </c>
      <c r="C38706" t="s">
        <v>1022</v>
      </c>
      <c r="D38706" t="s">
        <v>1023</v>
      </c>
      <c r="E38706" t="s">
        <v>1015</v>
      </c>
      <c r="F38706" s="86">
        <v>570.19275463452095</v>
      </c>
    </row>
    <row r="38707" spans="1:6">
      <c r="A38707">
        <v>2030</v>
      </c>
      <c r="B38707" t="s">
        <v>1039</v>
      </c>
      <c r="C38707" t="s">
        <v>1022</v>
      </c>
      <c r="D38707" t="s">
        <v>1023</v>
      </c>
      <c r="E38707" t="s">
        <v>1015</v>
      </c>
      <c r="F38707" s="86">
        <v>570.39549809166897</v>
      </c>
    </row>
    <row r="38708" spans="1:6">
      <c r="A38708">
        <v>2031</v>
      </c>
      <c r="B38708" t="s">
        <v>1039</v>
      </c>
      <c r="C38708" t="s">
        <v>1022</v>
      </c>
      <c r="D38708" t="s">
        <v>1023</v>
      </c>
      <c r="E38708" t="s">
        <v>1015</v>
      </c>
      <c r="F38708" s="86">
        <v>570.763298121866</v>
      </c>
    </row>
    <row r="38709" spans="1:6">
      <c r="A38709">
        <v>2032</v>
      </c>
      <c r="B38709" t="s">
        <v>1039</v>
      </c>
      <c r="C38709" t="s">
        <v>1022</v>
      </c>
      <c r="D38709" t="s">
        <v>1023</v>
      </c>
      <c r="E38709" t="s">
        <v>1015</v>
      </c>
      <c r="F38709" s="86">
        <v>571.14635142316399</v>
      </c>
    </row>
    <row r="38710" spans="1:6">
      <c r="A38710">
        <v>2033</v>
      </c>
      <c r="B38710" t="s">
        <v>1039</v>
      </c>
      <c r="C38710" t="s">
        <v>1022</v>
      </c>
      <c r="D38710" t="s">
        <v>1023</v>
      </c>
      <c r="E38710" t="s">
        <v>1015</v>
      </c>
      <c r="F38710" s="86">
        <v>571.43130046145404</v>
      </c>
    </row>
    <row r="38711" spans="1:6">
      <c r="A38711">
        <v>2034</v>
      </c>
      <c r="B38711" t="s">
        <v>1039</v>
      </c>
      <c r="C38711" t="s">
        <v>1022</v>
      </c>
      <c r="D38711" t="s">
        <v>1023</v>
      </c>
      <c r="E38711" t="s">
        <v>1015</v>
      </c>
      <c r="F38711" s="86">
        <v>571.89458280663405</v>
      </c>
    </row>
    <row r="38712" spans="1:6">
      <c r="A38712">
        <v>2035</v>
      </c>
      <c r="B38712" t="s">
        <v>1039</v>
      </c>
      <c r="C38712" t="s">
        <v>1022</v>
      </c>
      <c r="D38712" t="s">
        <v>1023</v>
      </c>
      <c r="E38712" t="s">
        <v>1015</v>
      </c>
      <c r="F38712" s="86">
        <v>572.43862651570305</v>
      </c>
    </row>
    <row r="38713" spans="1:6">
      <c r="A38713">
        <v>2036</v>
      </c>
      <c r="B38713" t="s">
        <v>1039</v>
      </c>
      <c r="C38713" t="s">
        <v>1022</v>
      </c>
      <c r="D38713" t="s">
        <v>1023</v>
      </c>
      <c r="E38713" t="s">
        <v>1015</v>
      </c>
      <c r="F38713" s="86">
        <v>573.00387299042802</v>
      </c>
    </row>
    <row r="38714" spans="1:6">
      <c r="A38714">
        <v>2037</v>
      </c>
      <c r="B38714" t="s">
        <v>1039</v>
      </c>
      <c r="C38714" t="s">
        <v>1022</v>
      </c>
      <c r="D38714" t="s">
        <v>1023</v>
      </c>
      <c r="E38714" t="s">
        <v>1015</v>
      </c>
      <c r="F38714" s="86">
        <v>573.69287859301801</v>
      </c>
    </row>
    <row r="38715" spans="1:6">
      <c r="A38715">
        <v>2038</v>
      </c>
      <c r="B38715" t="s">
        <v>1039</v>
      </c>
      <c r="C38715" t="s">
        <v>1022</v>
      </c>
      <c r="D38715" t="s">
        <v>1023</v>
      </c>
      <c r="E38715" t="s">
        <v>1015</v>
      </c>
      <c r="F38715" s="86">
        <v>574.35031830557205</v>
      </c>
    </row>
    <row r="38716" spans="1:6">
      <c r="A38716">
        <v>2039</v>
      </c>
      <c r="B38716" t="s">
        <v>1039</v>
      </c>
      <c r="C38716" t="s">
        <v>1022</v>
      </c>
      <c r="D38716" t="s">
        <v>1023</v>
      </c>
      <c r="E38716" t="s">
        <v>1015</v>
      </c>
      <c r="F38716" s="86">
        <v>575.14788303043895</v>
      </c>
    </row>
    <row r="38717" spans="1:6">
      <c r="A38717">
        <v>2040</v>
      </c>
      <c r="B38717" t="s">
        <v>1039</v>
      </c>
      <c r="C38717" t="s">
        <v>1022</v>
      </c>
      <c r="D38717" t="s">
        <v>1023</v>
      </c>
      <c r="E38717" t="s">
        <v>1015</v>
      </c>
      <c r="F38717" s="86">
        <v>575.92129152051598</v>
      </c>
    </row>
    <row r="38718" spans="1:6">
      <c r="A38718">
        <v>2041</v>
      </c>
      <c r="B38718" t="s">
        <v>1039</v>
      </c>
      <c r="C38718" t="s">
        <v>1022</v>
      </c>
      <c r="D38718" t="s">
        <v>1023</v>
      </c>
      <c r="E38718" t="s">
        <v>1015</v>
      </c>
      <c r="F38718" s="86">
        <v>576.95036327896901</v>
      </c>
    </row>
    <row r="38719" spans="1:6">
      <c r="A38719">
        <v>2042</v>
      </c>
      <c r="B38719" t="s">
        <v>1039</v>
      </c>
      <c r="C38719" t="s">
        <v>1022</v>
      </c>
      <c r="D38719" t="s">
        <v>1023</v>
      </c>
      <c r="E38719" t="s">
        <v>1015</v>
      </c>
      <c r="F38719" s="86">
        <v>578.014080492895</v>
      </c>
    </row>
    <row r="38720" spans="1:6">
      <c r="A38720">
        <v>2043</v>
      </c>
      <c r="B38720" t="s">
        <v>1039</v>
      </c>
      <c r="C38720" t="s">
        <v>1022</v>
      </c>
      <c r="D38720" t="s">
        <v>1023</v>
      </c>
      <c r="E38720" t="s">
        <v>1015</v>
      </c>
      <c r="F38720" s="86">
        <v>578.94023009451303</v>
      </c>
    </row>
    <row r="38721" spans="1:6">
      <c r="A38721">
        <v>2044</v>
      </c>
      <c r="B38721" t="s">
        <v>1039</v>
      </c>
      <c r="C38721" t="s">
        <v>1022</v>
      </c>
      <c r="D38721" t="s">
        <v>1023</v>
      </c>
      <c r="E38721" t="s">
        <v>1015</v>
      </c>
      <c r="F38721" s="86">
        <v>579.91388094405397</v>
      </c>
    </row>
    <row r="38722" spans="1:6">
      <c r="A38722">
        <v>2045</v>
      </c>
      <c r="B38722" t="s">
        <v>1039</v>
      </c>
      <c r="C38722" t="s">
        <v>1022</v>
      </c>
      <c r="D38722" t="s">
        <v>1023</v>
      </c>
      <c r="E38722" t="s">
        <v>1015</v>
      </c>
      <c r="F38722" s="86">
        <v>580.76304472104198</v>
      </c>
    </row>
    <row r="38723" spans="1:6">
      <c r="A38723">
        <v>2046</v>
      </c>
      <c r="B38723" t="s">
        <v>1039</v>
      </c>
      <c r="C38723" t="s">
        <v>1022</v>
      </c>
      <c r="D38723" t="s">
        <v>1023</v>
      </c>
      <c r="E38723" t="s">
        <v>1015</v>
      </c>
      <c r="F38723" s="86">
        <v>581.58342624852696</v>
      </c>
    </row>
    <row r="38724" spans="1:6">
      <c r="A38724">
        <v>2047</v>
      </c>
      <c r="B38724" t="s">
        <v>1039</v>
      </c>
      <c r="C38724" t="s">
        <v>1022</v>
      </c>
      <c r="D38724" t="s">
        <v>1023</v>
      </c>
      <c r="E38724" t="s">
        <v>1015</v>
      </c>
      <c r="F38724" s="86">
        <v>582.37851823510596</v>
      </c>
    </row>
    <row r="38725" spans="1:6">
      <c r="A38725">
        <v>2048</v>
      </c>
      <c r="B38725" t="s">
        <v>1039</v>
      </c>
      <c r="C38725" t="s">
        <v>1022</v>
      </c>
      <c r="D38725" t="s">
        <v>1023</v>
      </c>
      <c r="E38725" t="s">
        <v>1015</v>
      </c>
      <c r="F38725" s="86">
        <v>583.24354646703102</v>
      </c>
    </row>
    <row r="38726" spans="1:6">
      <c r="A38726">
        <v>2049</v>
      </c>
      <c r="B38726" t="s">
        <v>1039</v>
      </c>
      <c r="C38726" t="s">
        <v>1022</v>
      </c>
      <c r="D38726" t="s">
        <v>1023</v>
      </c>
      <c r="E38726" t="s">
        <v>1015</v>
      </c>
      <c r="F38726" s="86">
        <v>584.004327112905</v>
      </c>
    </row>
    <row r="38727" spans="1:6">
      <c r="A38727">
        <v>2050</v>
      </c>
      <c r="B38727" t="s">
        <v>1039</v>
      </c>
      <c r="C38727" t="s">
        <v>1022</v>
      </c>
      <c r="D38727" t="s">
        <v>1023</v>
      </c>
      <c r="E38727" t="s">
        <v>1015</v>
      </c>
      <c r="F38727" s="86">
        <v>584.755264624029</v>
      </c>
    </row>
    <row r="38728" spans="1:6">
      <c r="A38728">
        <v>2017</v>
      </c>
      <c r="B38728" t="s">
        <v>1040</v>
      </c>
      <c r="C38728" t="s">
        <v>1022</v>
      </c>
      <c r="D38728" t="s">
        <v>1023</v>
      </c>
      <c r="E38728" t="s">
        <v>1015</v>
      </c>
      <c r="F38728" s="86">
        <v>2.9048145928417399E-2</v>
      </c>
    </row>
    <row r="38729" spans="1:6">
      <c r="A38729">
        <v>2018</v>
      </c>
      <c r="B38729" t="s">
        <v>1040</v>
      </c>
      <c r="C38729" t="s">
        <v>1022</v>
      </c>
      <c r="D38729" t="s">
        <v>1023</v>
      </c>
      <c r="E38729" t="s">
        <v>1015</v>
      </c>
      <c r="F38729" s="86">
        <v>2.9584357828225601E-2</v>
      </c>
    </row>
    <row r="38730" spans="1:6">
      <c r="A38730">
        <v>2019</v>
      </c>
      <c r="B38730" t="s">
        <v>1040</v>
      </c>
      <c r="C38730" t="s">
        <v>1022</v>
      </c>
      <c r="D38730" t="s">
        <v>1023</v>
      </c>
      <c r="E38730" t="s">
        <v>1015</v>
      </c>
      <c r="F38730" s="86">
        <v>2.9838586641771699E-2</v>
      </c>
    </row>
    <row r="38731" spans="1:6">
      <c r="A38731">
        <v>2020</v>
      </c>
      <c r="B38731" t="s">
        <v>1040</v>
      </c>
      <c r="C38731" t="s">
        <v>1022</v>
      </c>
      <c r="D38731" t="s">
        <v>1023</v>
      </c>
      <c r="E38731" t="s">
        <v>1015</v>
      </c>
      <c r="F38731" s="86">
        <v>3.00904646032552E-2</v>
      </c>
    </row>
    <row r="38732" spans="1:6">
      <c r="A38732">
        <v>2021</v>
      </c>
      <c r="B38732" t="s">
        <v>1040</v>
      </c>
      <c r="C38732" t="s">
        <v>1022</v>
      </c>
      <c r="D38732" t="s">
        <v>1023</v>
      </c>
      <c r="E38732" t="s">
        <v>1015</v>
      </c>
      <c r="F38732" s="86">
        <v>3.0336919225745301E-2</v>
      </c>
    </row>
    <row r="38733" spans="1:6">
      <c r="A38733">
        <v>2022</v>
      </c>
      <c r="B38733" t="s">
        <v>1040</v>
      </c>
      <c r="C38733" t="s">
        <v>1022</v>
      </c>
      <c r="D38733" t="s">
        <v>1023</v>
      </c>
      <c r="E38733" t="s">
        <v>1015</v>
      </c>
      <c r="F38733" s="86">
        <v>3.0579055622585401E-2</v>
      </c>
    </row>
    <row r="38734" spans="1:6">
      <c r="A38734">
        <v>2023</v>
      </c>
      <c r="B38734" t="s">
        <v>1040</v>
      </c>
      <c r="C38734" t="s">
        <v>1022</v>
      </c>
      <c r="D38734" t="s">
        <v>1023</v>
      </c>
      <c r="E38734" t="s">
        <v>1015</v>
      </c>
      <c r="F38734" s="86">
        <v>3.0804616251099901E-2</v>
      </c>
    </row>
    <row r="38735" spans="1:6">
      <c r="A38735">
        <v>2024</v>
      </c>
      <c r="B38735" t="s">
        <v>1040</v>
      </c>
      <c r="C38735" t="s">
        <v>1022</v>
      </c>
      <c r="D38735" t="s">
        <v>1023</v>
      </c>
      <c r="E38735" t="s">
        <v>1015</v>
      </c>
      <c r="F38735" s="86">
        <v>3.1025832964489301E-2</v>
      </c>
    </row>
    <row r="38736" spans="1:6">
      <c r="A38736">
        <v>2025</v>
      </c>
      <c r="B38736" t="s">
        <v>1040</v>
      </c>
      <c r="C38736" t="s">
        <v>1022</v>
      </c>
      <c r="D38736" t="s">
        <v>1023</v>
      </c>
      <c r="E38736" t="s">
        <v>1015</v>
      </c>
      <c r="F38736" s="86">
        <v>3.1255324098764303E-2</v>
      </c>
    </row>
    <row r="38737" spans="1:6">
      <c r="A38737">
        <v>2026</v>
      </c>
      <c r="B38737" t="s">
        <v>1040</v>
      </c>
      <c r="C38737" t="s">
        <v>1022</v>
      </c>
      <c r="D38737" t="s">
        <v>1023</v>
      </c>
      <c r="E38737" t="s">
        <v>1015</v>
      </c>
      <c r="F38737" s="86">
        <v>3.1482078717530601E-2</v>
      </c>
    </row>
    <row r="38738" spans="1:6">
      <c r="A38738">
        <v>2027</v>
      </c>
      <c r="B38738" t="s">
        <v>1040</v>
      </c>
      <c r="C38738" t="s">
        <v>1022</v>
      </c>
      <c r="D38738" t="s">
        <v>1023</v>
      </c>
      <c r="E38738" t="s">
        <v>1015</v>
      </c>
      <c r="F38738" s="86">
        <v>3.17093127125063E-2</v>
      </c>
    </row>
    <row r="38739" spans="1:6">
      <c r="A38739">
        <v>2028</v>
      </c>
      <c r="B38739" t="s">
        <v>1040</v>
      </c>
      <c r="C38739" t="s">
        <v>1022</v>
      </c>
      <c r="D38739" t="s">
        <v>1023</v>
      </c>
      <c r="E38739" t="s">
        <v>1015</v>
      </c>
      <c r="F38739" s="86">
        <v>3.1939171307491201E-2</v>
      </c>
    </row>
    <row r="38740" spans="1:6">
      <c r="A38740">
        <v>2029</v>
      </c>
      <c r="B38740" t="s">
        <v>1040</v>
      </c>
      <c r="C38740" t="s">
        <v>1022</v>
      </c>
      <c r="D38740" t="s">
        <v>1023</v>
      </c>
      <c r="E38740" t="s">
        <v>1015</v>
      </c>
      <c r="F38740" s="86">
        <v>3.2147025959302203E-2</v>
      </c>
    </row>
    <row r="38741" spans="1:6">
      <c r="A38741">
        <v>2030</v>
      </c>
      <c r="B38741" t="s">
        <v>1040</v>
      </c>
      <c r="C38741" t="s">
        <v>1022</v>
      </c>
      <c r="D38741" t="s">
        <v>1023</v>
      </c>
      <c r="E38741" t="s">
        <v>1015</v>
      </c>
      <c r="F38741" s="86">
        <v>3.2351278493640098E-2</v>
      </c>
    </row>
    <row r="38742" spans="1:6">
      <c r="A38742">
        <v>2031</v>
      </c>
      <c r="B38742" t="s">
        <v>1040</v>
      </c>
      <c r="C38742" t="s">
        <v>1022</v>
      </c>
      <c r="D38742" t="s">
        <v>1023</v>
      </c>
      <c r="E38742" t="s">
        <v>1015</v>
      </c>
      <c r="F38742" s="86">
        <v>3.2564127539293601E-2</v>
      </c>
    </row>
    <row r="38743" spans="1:6">
      <c r="A38743">
        <v>2032</v>
      </c>
      <c r="B38743" t="s">
        <v>1040</v>
      </c>
      <c r="C38743" t="s">
        <v>1022</v>
      </c>
      <c r="D38743" t="s">
        <v>1023</v>
      </c>
      <c r="E38743" t="s">
        <v>1015</v>
      </c>
      <c r="F38743" s="86">
        <v>3.2758960631549802E-2</v>
      </c>
    </row>
    <row r="38744" spans="1:6">
      <c r="A38744">
        <v>2033</v>
      </c>
      <c r="B38744" t="s">
        <v>1040</v>
      </c>
      <c r="C38744" t="s">
        <v>1022</v>
      </c>
      <c r="D38744" t="s">
        <v>1023</v>
      </c>
      <c r="E38744" t="s">
        <v>1015</v>
      </c>
      <c r="F38744" s="86">
        <v>3.29409821785221E-2</v>
      </c>
    </row>
    <row r="38745" spans="1:6">
      <c r="A38745">
        <v>2034</v>
      </c>
      <c r="B38745" t="s">
        <v>1040</v>
      </c>
      <c r="C38745" t="s">
        <v>1022</v>
      </c>
      <c r="D38745" t="s">
        <v>1023</v>
      </c>
      <c r="E38745" t="s">
        <v>1015</v>
      </c>
      <c r="F38745" s="86">
        <v>3.31194922843175E-2</v>
      </c>
    </row>
    <row r="38746" spans="1:6">
      <c r="A38746">
        <v>2035</v>
      </c>
      <c r="B38746" t="s">
        <v>1040</v>
      </c>
      <c r="C38746" t="s">
        <v>1022</v>
      </c>
      <c r="D38746" t="s">
        <v>1023</v>
      </c>
      <c r="E38746" t="s">
        <v>1015</v>
      </c>
      <c r="F38746" s="86">
        <v>3.32974966496579E-2</v>
      </c>
    </row>
    <row r="38747" spans="1:6">
      <c r="A38747">
        <v>2036</v>
      </c>
      <c r="B38747" t="s">
        <v>1040</v>
      </c>
      <c r="C38747" t="s">
        <v>1022</v>
      </c>
      <c r="D38747" t="s">
        <v>1023</v>
      </c>
      <c r="E38747" t="s">
        <v>1015</v>
      </c>
      <c r="F38747" s="86">
        <v>3.3486333908388698E-2</v>
      </c>
    </row>
    <row r="38748" spans="1:6">
      <c r="A38748">
        <v>2037</v>
      </c>
      <c r="B38748" t="s">
        <v>1040</v>
      </c>
      <c r="C38748" t="s">
        <v>1022</v>
      </c>
      <c r="D38748" t="s">
        <v>1023</v>
      </c>
      <c r="E38748" t="s">
        <v>1015</v>
      </c>
      <c r="F38748" s="86">
        <v>3.3662731436421497E-2</v>
      </c>
    </row>
    <row r="38749" spans="1:6">
      <c r="A38749">
        <v>2038</v>
      </c>
      <c r="B38749" t="s">
        <v>1040</v>
      </c>
      <c r="C38749" t="s">
        <v>1022</v>
      </c>
      <c r="D38749" t="s">
        <v>1023</v>
      </c>
      <c r="E38749" t="s">
        <v>1015</v>
      </c>
      <c r="F38749" s="86">
        <v>3.3837372697623103E-2</v>
      </c>
    </row>
    <row r="38750" spans="1:6">
      <c r="A38750">
        <v>2039</v>
      </c>
      <c r="B38750" t="s">
        <v>1040</v>
      </c>
      <c r="C38750" t="s">
        <v>1022</v>
      </c>
      <c r="D38750" t="s">
        <v>1023</v>
      </c>
      <c r="E38750" t="s">
        <v>1015</v>
      </c>
      <c r="F38750" s="86">
        <v>3.4008736309543999E-2</v>
      </c>
    </row>
    <row r="38751" spans="1:6">
      <c r="A38751">
        <v>2040</v>
      </c>
      <c r="B38751" t="s">
        <v>1040</v>
      </c>
      <c r="C38751" t="s">
        <v>1022</v>
      </c>
      <c r="D38751" t="s">
        <v>1023</v>
      </c>
      <c r="E38751" t="s">
        <v>1015</v>
      </c>
      <c r="F38751" s="86">
        <v>3.4175467686564501E-2</v>
      </c>
    </row>
    <row r="38752" spans="1:6">
      <c r="A38752">
        <v>2041</v>
      </c>
      <c r="B38752" t="s">
        <v>1040</v>
      </c>
      <c r="C38752" t="s">
        <v>1022</v>
      </c>
      <c r="D38752" t="s">
        <v>1023</v>
      </c>
      <c r="E38752" t="s">
        <v>1015</v>
      </c>
      <c r="F38752" s="86">
        <v>3.4198576443810601E-2</v>
      </c>
    </row>
    <row r="38753" spans="1:6">
      <c r="A38753">
        <v>2042</v>
      </c>
      <c r="B38753" t="s">
        <v>1040</v>
      </c>
      <c r="C38753" t="s">
        <v>1022</v>
      </c>
      <c r="D38753" t="s">
        <v>1023</v>
      </c>
      <c r="E38753" t="s">
        <v>1015</v>
      </c>
      <c r="F38753" s="86">
        <v>3.4228297029751699E-2</v>
      </c>
    </row>
    <row r="38754" spans="1:6">
      <c r="A38754">
        <v>2043</v>
      </c>
      <c r="B38754" t="s">
        <v>1040</v>
      </c>
      <c r="C38754" t="s">
        <v>1022</v>
      </c>
      <c r="D38754" t="s">
        <v>1023</v>
      </c>
      <c r="E38754" t="s">
        <v>1015</v>
      </c>
      <c r="F38754" s="86">
        <v>3.42447482954285E-2</v>
      </c>
    </row>
    <row r="38755" spans="1:6">
      <c r="A38755">
        <v>2044</v>
      </c>
      <c r="B38755" t="s">
        <v>1040</v>
      </c>
      <c r="C38755" t="s">
        <v>1022</v>
      </c>
      <c r="D38755" t="s">
        <v>1023</v>
      </c>
      <c r="E38755" t="s">
        <v>1015</v>
      </c>
      <c r="F38755" s="86">
        <v>3.4258449837955403E-2</v>
      </c>
    </row>
    <row r="38756" spans="1:6">
      <c r="A38756">
        <v>2045</v>
      </c>
      <c r="B38756" t="s">
        <v>1040</v>
      </c>
      <c r="C38756" t="s">
        <v>1022</v>
      </c>
      <c r="D38756" t="s">
        <v>1023</v>
      </c>
      <c r="E38756" t="s">
        <v>1015</v>
      </c>
      <c r="F38756" s="86">
        <v>3.4269795395083E-2</v>
      </c>
    </row>
    <row r="38757" spans="1:6">
      <c r="A38757">
        <v>2046</v>
      </c>
      <c r="B38757" t="s">
        <v>1040</v>
      </c>
      <c r="C38757" t="s">
        <v>1022</v>
      </c>
      <c r="D38757" t="s">
        <v>1023</v>
      </c>
      <c r="E38757" t="s">
        <v>1015</v>
      </c>
      <c r="F38757" s="86">
        <v>3.4279173995282797E-2</v>
      </c>
    </row>
    <row r="38758" spans="1:6">
      <c r="A38758">
        <v>2047</v>
      </c>
      <c r="B38758" t="s">
        <v>1040</v>
      </c>
      <c r="C38758" t="s">
        <v>1022</v>
      </c>
      <c r="D38758" t="s">
        <v>1023</v>
      </c>
      <c r="E38758" t="s">
        <v>1015</v>
      </c>
      <c r="F38758" s="86">
        <v>3.4296960173838598E-2</v>
      </c>
    </row>
    <row r="38759" spans="1:6">
      <c r="A38759">
        <v>2048</v>
      </c>
      <c r="B38759" t="s">
        <v>1040</v>
      </c>
      <c r="C38759" t="s">
        <v>1022</v>
      </c>
      <c r="D38759" t="s">
        <v>1023</v>
      </c>
      <c r="E38759" t="s">
        <v>1015</v>
      </c>
      <c r="F38759" s="86">
        <v>3.4303144158674803E-2</v>
      </c>
    </row>
    <row r="38760" spans="1:6">
      <c r="A38760">
        <v>2049</v>
      </c>
      <c r="B38760" t="s">
        <v>1040</v>
      </c>
      <c r="C38760" t="s">
        <v>1022</v>
      </c>
      <c r="D38760" t="s">
        <v>1023</v>
      </c>
      <c r="E38760" t="s">
        <v>1015</v>
      </c>
      <c r="F38760" s="86">
        <v>3.4308213932106597E-2</v>
      </c>
    </row>
    <row r="38761" spans="1:6">
      <c r="A38761">
        <v>2050</v>
      </c>
      <c r="B38761" t="s">
        <v>1040</v>
      </c>
      <c r="C38761" t="s">
        <v>1022</v>
      </c>
      <c r="D38761" t="s">
        <v>1023</v>
      </c>
      <c r="E38761" t="s">
        <v>1015</v>
      </c>
      <c r="F38761" s="86">
        <v>3.4312439593714897E-2</v>
      </c>
    </row>
    <row r="38762" spans="1:6">
      <c r="A38762">
        <v>2017</v>
      </c>
      <c r="B38762" t="s">
        <v>1041</v>
      </c>
      <c r="C38762" t="s">
        <v>1022</v>
      </c>
      <c r="D38762" t="s">
        <v>1023</v>
      </c>
      <c r="E38762" t="s">
        <v>1015</v>
      </c>
      <c r="F38762" s="86">
        <v>3.5323995361376399</v>
      </c>
    </row>
    <row r="38763" spans="1:6">
      <c r="A38763">
        <v>2018</v>
      </c>
      <c r="B38763" t="s">
        <v>1041</v>
      </c>
      <c r="C38763" t="s">
        <v>1022</v>
      </c>
      <c r="D38763" t="s">
        <v>1023</v>
      </c>
      <c r="E38763" t="s">
        <v>1015</v>
      </c>
      <c r="F38763" s="86">
        <v>3.66223006150625</v>
      </c>
    </row>
    <row r="38764" spans="1:6">
      <c r="A38764">
        <v>2019</v>
      </c>
      <c r="B38764" t="s">
        <v>1041</v>
      </c>
      <c r="C38764" t="s">
        <v>1022</v>
      </c>
      <c r="D38764" t="s">
        <v>1023</v>
      </c>
      <c r="E38764" t="s">
        <v>1015</v>
      </c>
      <c r="F38764" s="86">
        <v>3.6913943426911202</v>
      </c>
    </row>
    <row r="38765" spans="1:6">
      <c r="A38765">
        <v>2020</v>
      </c>
      <c r="B38765" t="s">
        <v>1041</v>
      </c>
      <c r="C38765" t="s">
        <v>1022</v>
      </c>
      <c r="D38765" t="s">
        <v>1023</v>
      </c>
      <c r="E38765" t="s">
        <v>1015</v>
      </c>
      <c r="F38765" s="86">
        <v>3.7201561777541201</v>
      </c>
    </row>
    <row r="38766" spans="1:6">
      <c r="A38766">
        <v>2021</v>
      </c>
      <c r="B38766" t="s">
        <v>1041</v>
      </c>
      <c r="C38766" t="s">
        <v>1022</v>
      </c>
      <c r="D38766" t="s">
        <v>1023</v>
      </c>
      <c r="E38766" t="s">
        <v>1015</v>
      </c>
      <c r="F38766" s="86">
        <v>3.74992993836661</v>
      </c>
    </row>
    <row r="38767" spans="1:6">
      <c r="A38767">
        <v>2022</v>
      </c>
      <c r="B38767" t="s">
        <v>1041</v>
      </c>
      <c r="C38767" t="s">
        <v>1022</v>
      </c>
      <c r="D38767" t="s">
        <v>1023</v>
      </c>
      <c r="E38767" t="s">
        <v>1015</v>
      </c>
      <c r="F38767" s="86">
        <v>3.7780976464299001</v>
      </c>
    </row>
    <row r="38768" spans="1:6">
      <c r="A38768">
        <v>2023</v>
      </c>
      <c r="B38768" t="s">
        <v>1041</v>
      </c>
      <c r="C38768" t="s">
        <v>1022</v>
      </c>
      <c r="D38768" t="s">
        <v>1023</v>
      </c>
      <c r="E38768" t="s">
        <v>1015</v>
      </c>
      <c r="F38768" s="86">
        <v>3.8036440309969701</v>
      </c>
    </row>
    <row r="38769" spans="1:6">
      <c r="A38769">
        <v>2024</v>
      </c>
      <c r="B38769" t="s">
        <v>1041</v>
      </c>
      <c r="C38769" t="s">
        <v>1022</v>
      </c>
      <c r="D38769" t="s">
        <v>1023</v>
      </c>
      <c r="E38769" t="s">
        <v>1015</v>
      </c>
      <c r="F38769" s="86">
        <v>3.8307809094147101</v>
      </c>
    </row>
    <row r="38770" spans="1:6">
      <c r="A38770">
        <v>2025</v>
      </c>
      <c r="B38770" t="s">
        <v>1041</v>
      </c>
      <c r="C38770" t="s">
        <v>1022</v>
      </c>
      <c r="D38770" t="s">
        <v>1023</v>
      </c>
      <c r="E38770" t="s">
        <v>1015</v>
      </c>
      <c r="F38770" s="86">
        <v>3.8580596344207798</v>
      </c>
    </row>
    <row r="38771" spans="1:6">
      <c r="A38771">
        <v>2026</v>
      </c>
      <c r="B38771" t="s">
        <v>1041</v>
      </c>
      <c r="C38771" t="s">
        <v>1022</v>
      </c>
      <c r="D38771" t="s">
        <v>1023</v>
      </c>
      <c r="E38771" t="s">
        <v>1015</v>
      </c>
      <c r="F38771" s="86">
        <v>3.8842435494870302</v>
      </c>
    </row>
    <row r="38772" spans="1:6">
      <c r="A38772">
        <v>2027</v>
      </c>
      <c r="B38772" t="s">
        <v>1041</v>
      </c>
      <c r="C38772" t="s">
        <v>1022</v>
      </c>
      <c r="D38772" t="s">
        <v>1023</v>
      </c>
      <c r="E38772" t="s">
        <v>1015</v>
      </c>
      <c r="F38772" s="86">
        <v>3.9122379694253802</v>
      </c>
    </row>
    <row r="38773" spans="1:6">
      <c r="A38773">
        <v>2028</v>
      </c>
      <c r="B38773" t="s">
        <v>1041</v>
      </c>
      <c r="C38773" t="s">
        <v>1022</v>
      </c>
      <c r="D38773" t="s">
        <v>1023</v>
      </c>
      <c r="E38773" t="s">
        <v>1015</v>
      </c>
      <c r="F38773" s="86">
        <v>3.9391934822298702</v>
      </c>
    </row>
    <row r="38774" spans="1:6">
      <c r="A38774">
        <v>2029</v>
      </c>
      <c r="B38774" t="s">
        <v>1041</v>
      </c>
      <c r="C38774" t="s">
        <v>1022</v>
      </c>
      <c r="D38774" t="s">
        <v>1023</v>
      </c>
      <c r="E38774" t="s">
        <v>1015</v>
      </c>
      <c r="F38774" s="86">
        <v>3.9622637907542999</v>
      </c>
    </row>
    <row r="38775" spans="1:6">
      <c r="A38775">
        <v>2030</v>
      </c>
      <c r="B38775" t="s">
        <v>1041</v>
      </c>
      <c r="C38775" t="s">
        <v>1022</v>
      </c>
      <c r="D38775" t="s">
        <v>1023</v>
      </c>
      <c r="E38775" t="s">
        <v>1015</v>
      </c>
      <c r="F38775" s="86">
        <v>3.9863039334872701</v>
      </c>
    </row>
    <row r="38776" spans="1:6">
      <c r="A38776">
        <v>2031</v>
      </c>
      <c r="B38776" t="s">
        <v>1041</v>
      </c>
      <c r="C38776" t="s">
        <v>1022</v>
      </c>
      <c r="D38776" t="s">
        <v>1023</v>
      </c>
      <c r="E38776" t="s">
        <v>1015</v>
      </c>
      <c r="F38776" s="86">
        <v>4.0097311612600297</v>
      </c>
    </row>
    <row r="38777" spans="1:6">
      <c r="A38777">
        <v>2032</v>
      </c>
      <c r="B38777" t="s">
        <v>1041</v>
      </c>
      <c r="C38777" t="s">
        <v>1022</v>
      </c>
      <c r="D38777" t="s">
        <v>1023</v>
      </c>
      <c r="E38777" t="s">
        <v>1015</v>
      </c>
      <c r="F38777" s="86">
        <v>4.0317738069996896</v>
      </c>
    </row>
    <row r="38778" spans="1:6">
      <c r="A38778">
        <v>2033</v>
      </c>
      <c r="B38778" t="s">
        <v>1041</v>
      </c>
      <c r="C38778" t="s">
        <v>1022</v>
      </c>
      <c r="D38778" t="s">
        <v>1023</v>
      </c>
      <c r="E38778" t="s">
        <v>1015</v>
      </c>
      <c r="F38778" s="86">
        <v>4.0519233529491299</v>
      </c>
    </row>
    <row r="38779" spans="1:6">
      <c r="A38779">
        <v>2034</v>
      </c>
      <c r="B38779" t="s">
        <v>1041</v>
      </c>
      <c r="C38779" t="s">
        <v>1022</v>
      </c>
      <c r="D38779" t="s">
        <v>1023</v>
      </c>
      <c r="E38779" t="s">
        <v>1015</v>
      </c>
      <c r="F38779" s="86">
        <v>4.0713357500879903</v>
      </c>
    </row>
    <row r="38780" spans="1:6">
      <c r="A38780">
        <v>2035</v>
      </c>
      <c r="B38780" t="s">
        <v>1041</v>
      </c>
      <c r="C38780" t="s">
        <v>1022</v>
      </c>
      <c r="D38780" t="s">
        <v>1023</v>
      </c>
      <c r="E38780" t="s">
        <v>1015</v>
      </c>
      <c r="F38780" s="86">
        <v>4.0885170877521002</v>
      </c>
    </row>
    <row r="38781" spans="1:6">
      <c r="A38781">
        <v>2036</v>
      </c>
      <c r="B38781" t="s">
        <v>1041</v>
      </c>
      <c r="C38781" t="s">
        <v>1022</v>
      </c>
      <c r="D38781" t="s">
        <v>1023</v>
      </c>
      <c r="E38781" t="s">
        <v>1015</v>
      </c>
      <c r="F38781" s="86">
        <v>4.1080514358975302</v>
      </c>
    </row>
    <row r="38782" spans="1:6">
      <c r="A38782">
        <v>2037</v>
      </c>
      <c r="B38782" t="s">
        <v>1041</v>
      </c>
      <c r="C38782" t="s">
        <v>1022</v>
      </c>
      <c r="D38782" t="s">
        <v>1023</v>
      </c>
      <c r="E38782" t="s">
        <v>1015</v>
      </c>
      <c r="F38782" s="86">
        <v>4.1272877663248098</v>
      </c>
    </row>
    <row r="38783" spans="1:6">
      <c r="A38783">
        <v>2038</v>
      </c>
      <c r="B38783" t="s">
        <v>1041</v>
      </c>
      <c r="C38783" t="s">
        <v>1022</v>
      </c>
      <c r="D38783" t="s">
        <v>1023</v>
      </c>
      <c r="E38783" t="s">
        <v>1015</v>
      </c>
      <c r="F38783" s="86">
        <v>4.14611139083335</v>
      </c>
    </row>
    <row r="38784" spans="1:6">
      <c r="A38784">
        <v>2039</v>
      </c>
      <c r="B38784" t="s">
        <v>1041</v>
      </c>
      <c r="C38784" t="s">
        <v>1022</v>
      </c>
      <c r="D38784" t="s">
        <v>1023</v>
      </c>
      <c r="E38784" t="s">
        <v>1015</v>
      </c>
      <c r="F38784" s="86">
        <v>4.1641981612036298</v>
      </c>
    </row>
    <row r="38785" spans="1:6">
      <c r="A38785">
        <v>2040</v>
      </c>
      <c r="B38785" t="s">
        <v>1041</v>
      </c>
      <c r="C38785" t="s">
        <v>1022</v>
      </c>
      <c r="D38785" t="s">
        <v>1023</v>
      </c>
      <c r="E38785" t="s">
        <v>1015</v>
      </c>
      <c r="F38785" s="86">
        <v>4.18138313893758</v>
      </c>
    </row>
    <row r="38786" spans="1:6">
      <c r="A38786">
        <v>2041</v>
      </c>
      <c r="B38786" t="s">
        <v>1041</v>
      </c>
      <c r="C38786" t="s">
        <v>1022</v>
      </c>
      <c r="D38786" t="s">
        <v>1023</v>
      </c>
      <c r="E38786" t="s">
        <v>1015</v>
      </c>
      <c r="F38786" s="86">
        <v>4.2151607312061303</v>
      </c>
    </row>
    <row r="38787" spans="1:6">
      <c r="A38787">
        <v>2042</v>
      </c>
      <c r="B38787" t="s">
        <v>1041</v>
      </c>
      <c r="C38787" t="s">
        <v>1022</v>
      </c>
      <c r="D38787" t="s">
        <v>1023</v>
      </c>
      <c r="E38787" t="s">
        <v>1015</v>
      </c>
      <c r="F38787" s="86">
        <v>4.2486681720688901</v>
      </c>
    </row>
    <row r="38788" spans="1:6">
      <c r="A38788">
        <v>2043</v>
      </c>
      <c r="B38788" t="s">
        <v>1041</v>
      </c>
      <c r="C38788" t="s">
        <v>1022</v>
      </c>
      <c r="D38788" t="s">
        <v>1023</v>
      </c>
      <c r="E38788" t="s">
        <v>1015</v>
      </c>
      <c r="F38788" s="86">
        <v>4.2819402560283404</v>
      </c>
    </row>
    <row r="38789" spans="1:6">
      <c r="A38789">
        <v>2044</v>
      </c>
      <c r="B38789" t="s">
        <v>1041</v>
      </c>
      <c r="C38789" t="s">
        <v>1022</v>
      </c>
      <c r="D38789" t="s">
        <v>1023</v>
      </c>
      <c r="E38789" t="s">
        <v>1015</v>
      </c>
      <c r="F38789" s="86">
        <v>4.3150218052845002</v>
      </c>
    </row>
    <row r="38790" spans="1:6">
      <c r="A38790">
        <v>2045</v>
      </c>
      <c r="B38790" t="s">
        <v>1041</v>
      </c>
      <c r="C38790" t="s">
        <v>1022</v>
      </c>
      <c r="D38790" t="s">
        <v>1023</v>
      </c>
      <c r="E38790" t="s">
        <v>1015</v>
      </c>
      <c r="F38790" s="86">
        <v>4.3479565873761299</v>
      </c>
    </row>
    <row r="38791" spans="1:6">
      <c r="A38791">
        <v>2046</v>
      </c>
      <c r="B38791" t="s">
        <v>1041</v>
      </c>
      <c r="C38791" t="s">
        <v>1022</v>
      </c>
      <c r="D38791" t="s">
        <v>1023</v>
      </c>
      <c r="E38791" t="s">
        <v>1015</v>
      </c>
      <c r="F38791" s="86">
        <v>4.3785134474311604</v>
      </c>
    </row>
    <row r="38792" spans="1:6">
      <c r="A38792">
        <v>2047</v>
      </c>
      <c r="B38792" t="s">
        <v>1041</v>
      </c>
      <c r="C38792" t="s">
        <v>1022</v>
      </c>
      <c r="D38792" t="s">
        <v>1023</v>
      </c>
      <c r="E38792" t="s">
        <v>1015</v>
      </c>
      <c r="F38792" s="86">
        <v>4.4112437409666398</v>
      </c>
    </row>
    <row r="38793" spans="1:6">
      <c r="A38793">
        <v>2048</v>
      </c>
      <c r="B38793" t="s">
        <v>1041</v>
      </c>
      <c r="C38793" t="s">
        <v>1022</v>
      </c>
      <c r="D38793" t="s">
        <v>1023</v>
      </c>
      <c r="E38793" t="s">
        <v>1015</v>
      </c>
      <c r="F38793" s="86">
        <v>4.4439316104256097</v>
      </c>
    </row>
    <row r="38794" spans="1:6">
      <c r="A38794">
        <v>2049</v>
      </c>
      <c r="B38794" t="s">
        <v>1041</v>
      </c>
      <c r="C38794" t="s">
        <v>1022</v>
      </c>
      <c r="D38794" t="s">
        <v>1023</v>
      </c>
      <c r="E38794" t="s">
        <v>1015</v>
      </c>
      <c r="F38794" s="86">
        <v>4.47661759550168</v>
      </c>
    </row>
    <row r="38795" spans="1:6">
      <c r="A38795">
        <v>2050</v>
      </c>
      <c r="B38795" t="s">
        <v>1041</v>
      </c>
      <c r="C38795" t="s">
        <v>1022</v>
      </c>
      <c r="D38795" t="s">
        <v>1023</v>
      </c>
      <c r="E38795" t="s">
        <v>1015</v>
      </c>
      <c r="F38795" s="86">
        <v>4.50933543862664</v>
      </c>
    </row>
    <row r="38796" spans="1:6">
      <c r="A38796">
        <v>2017</v>
      </c>
      <c r="B38796" t="s">
        <v>1042</v>
      </c>
      <c r="C38796" t="s">
        <v>1022</v>
      </c>
      <c r="D38796" t="s">
        <v>1023</v>
      </c>
      <c r="E38796" t="s">
        <v>1015</v>
      </c>
      <c r="F38796" s="86">
        <v>33.709473366058099</v>
      </c>
    </row>
    <row r="38797" spans="1:6">
      <c r="A38797">
        <v>2018</v>
      </c>
      <c r="B38797" t="s">
        <v>1042</v>
      </c>
      <c r="C38797" t="s">
        <v>1022</v>
      </c>
      <c r="D38797" t="s">
        <v>1023</v>
      </c>
      <c r="E38797" t="s">
        <v>1015</v>
      </c>
      <c r="F38797" s="86">
        <v>33.136666535112496</v>
      </c>
    </row>
    <row r="38798" spans="1:6">
      <c r="A38798">
        <v>2019</v>
      </c>
      <c r="B38798" t="s">
        <v>1042</v>
      </c>
      <c r="C38798" t="s">
        <v>1022</v>
      </c>
      <c r="D38798" t="s">
        <v>1023</v>
      </c>
      <c r="E38798" t="s">
        <v>1015</v>
      </c>
      <c r="F38798" s="86">
        <v>33.474066877310101</v>
      </c>
    </row>
    <row r="38799" spans="1:6">
      <c r="A38799">
        <v>2020</v>
      </c>
      <c r="B38799" t="s">
        <v>1042</v>
      </c>
      <c r="C38799" t="s">
        <v>1022</v>
      </c>
      <c r="D38799" t="s">
        <v>1023</v>
      </c>
      <c r="E38799" t="s">
        <v>1015</v>
      </c>
      <c r="F38799" s="86">
        <v>33.807762261320001</v>
      </c>
    </row>
    <row r="38800" spans="1:6">
      <c r="A38800">
        <v>2021</v>
      </c>
      <c r="B38800" t="s">
        <v>1042</v>
      </c>
      <c r="C38800" t="s">
        <v>1022</v>
      </c>
      <c r="D38800" t="s">
        <v>1023</v>
      </c>
      <c r="E38800" t="s">
        <v>1015</v>
      </c>
      <c r="F38800" s="86">
        <v>34.134862942006798</v>
      </c>
    </row>
    <row r="38801" spans="1:6">
      <c r="A38801">
        <v>2022</v>
      </c>
      <c r="B38801" t="s">
        <v>1042</v>
      </c>
      <c r="C38801" t="s">
        <v>1022</v>
      </c>
      <c r="D38801" t="s">
        <v>1023</v>
      </c>
      <c r="E38801" t="s">
        <v>1015</v>
      </c>
      <c r="F38801" s="86">
        <v>34.445242155746797</v>
      </c>
    </row>
    <row r="38802" spans="1:6">
      <c r="A38802">
        <v>2023</v>
      </c>
      <c r="B38802" t="s">
        <v>1042</v>
      </c>
      <c r="C38802" t="s">
        <v>1022</v>
      </c>
      <c r="D38802" t="s">
        <v>1023</v>
      </c>
      <c r="E38802" t="s">
        <v>1015</v>
      </c>
      <c r="F38802" s="86">
        <v>34.743532015944602</v>
      </c>
    </row>
    <row r="38803" spans="1:6">
      <c r="A38803">
        <v>2024</v>
      </c>
      <c r="B38803" t="s">
        <v>1042</v>
      </c>
      <c r="C38803" t="s">
        <v>1022</v>
      </c>
      <c r="D38803" t="s">
        <v>1023</v>
      </c>
      <c r="E38803" t="s">
        <v>1015</v>
      </c>
      <c r="F38803" s="86">
        <v>35.032470254399598</v>
      </c>
    </row>
    <row r="38804" spans="1:6">
      <c r="A38804">
        <v>2025</v>
      </c>
      <c r="B38804" t="s">
        <v>1042</v>
      </c>
      <c r="C38804" t="s">
        <v>1022</v>
      </c>
      <c r="D38804" t="s">
        <v>1023</v>
      </c>
      <c r="E38804" t="s">
        <v>1015</v>
      </c>
      <c r="F38804" s="86">
        <v>35.315941822112499</v>
      </c>
    </row>
    <row r="38805" spans="1:6">
      <c r="A38805">
        <v>2026</v>
      </c>
      <c r="B38805" t="s">
        <v>1042</v>
      </c>
      <c r="C38805" t="s">
        <v>1022</v>
      </c>
      <c r="D38805" t="s">
        <v>1023</v>
      </c>
      <c r="E38805" t="s">
        <v>1015</v>
      </c>
      <c r="F38805" s="86">
        <v>35.603656834698398</v>
      </c>
    </row>
    <row r="38806" spans="1:6">
      <c r="A38806">
        <v>2027</v>
      </c>
      <c r="B38806" t="s">
        <v>1042</v>
      </c>
      <c r="C38806" t="s">
        <v>1022</v>
      </c>
      <c r="D38806" t="s">
        <v>1023</v>
      </c>
      <c r="E38806" t="s">
        <v>1015</v>
      </c>
      <c r="F38806" s="86">
        <v>35.890514513415297</v>
      </c>
    </row>
    <row r="38807" spans="1:6">
      <c r="A38807">
        <v>2028</v>
      </c>
      <c r="B38807" t="s">
        <v>1042</v>
      </c>
      <c r="C38807" t="s">
        <v>1022</v>
      </c>
      <c r="D38807" t="s">
        <v>1023</v>
      </c>
      <c r="E38807" t="s">
        <v>1015</v>
      </c>
      <c r="F38807" s="86">
        <v>36.168991083487001</v>
      </c>
    </row>
    <row r="38808" spans="1:6">
      <c r="A38808">
        <v>2029</v>
      </c>
      <c r="B38808" t="s">
        <v>1042</v>
      </c>
      <c r="C38808" t="s">
        <v>1022</v>
      </c>
      <c r="D38808" t="s">
        <v>1023</v>
      </c>
      <c r="E38808" t="s">
        <v>1015</v>
      </c>
      <c r="F38808" s="86">
        <v>36.4334660173675</v>
      </c>
    </row>
    <row r="38809" spans="1:6">
      <c r="A38809">
        <v>2030</v>
      </c>
      <c r="B38809" t="s">
        <v>1042</v>
      </c>
      <c r="C38809" t="s">
        <v>1022</v>
      </c>
      <c r="D38809" t="s">
        <v>1023</v>
      </c>
      <c r="E38809" t="s">
        <v>1015</v>
      </c>
      <c r="F38809" s="86">
        <v>36.695716807188496</v>
      </c>
    </row>
    <row r="38810" spans="1:6">
      <c r="A38810">
        <v>2031</v>
      </c>
      <c r="B38810" t="s">
        <v>1042</v>
      </c>
      <c r="C38810" t="s">
        <v>1022</v>
      </c>
      <c r="D38810" t="s">
        <v>1023</v>
      </c>
      <c r="E38810" t="s">
        <v>1015</v>
      </c>
      <c r="F38810" s="86">
        <v>36.958565159565197</v>
      </c>
    </row>
    <row r="38811" spans="1:6">
      <c r="A38811">
        <v>2032</v>
      </c>
      <c r="B38811" t="s">
        <v>1042</v>
      </c>
      <c r="C38811" t="s">
        <v>1022</v>
      </c>
      <c r="D38811" t="s">
        <v>1023</v>
      </c>
      <c r="E38811" t="s">
        <v>1015</v>
      </c>
      <c r="F38811" s="86">
        <v>37.212324972477901</v>
      </c>
    </row>
    <row r="38812" spans="1:6">
      <c r="A38812">
        <v>2033</v>
      </c>
      <c r="B38812" t="s">
        <v>1042</v>
      </c>
      <c r="C38812" t="s">
        <v>1022</v>
      </c>
      <c r="D38812" t="s">
        <v>1023</v>
      </c>
      <c r="E38812" t="s">
        <v>1015</v>
      </c>
      <c r="F38812" s="86">
        <v>37.451807004980203</v>
      </c>
    </row>
    <row r="38813" spans="1:6">
      <c r="A38813">
        <v>2034</v>
      </c>
      <c r="B38813" t="s">
        <v>1042</v>
      </c>
      <c r="C38813" t="s">
        <v>1022</v>
      </c>
      <c r="D38813" t="s">
        <v>1023</v>
      </c>
      <c r="E38813" t="s">
        <v>1015</v>
      </c>
      <c r="F38813" s="86">
        <v>37.687656483923298</v>
      </c>
    </row>
    <row r="38814" spans="1:6">
      <c r="A38814">
        <v>2035</v>
      </c>
      <c r="B38814" t="s">
        <v>1042</v>
      </c>
      <c r="C38814" t="s">
        <v>1022</v>
      </c>
      <c r="D38814" t="s">
        <v>1023</v>
      </c>
      <c r="E38814" t="s">
        <v>1015</v>
      </c>
      <c r="F38814" s="86">
        <v>37.921532021066497</v>
      </c>
    </row>
    <row r="38815" spans="1:6">
      <c r="A38815">
        <v>2036</v>
      </c>
      <c r="B38815" t="s">
        <v>1042</v>
      </c>
      <c r="C38815" t="s">
        <v>1022</v>
      </c>
      <c r="D38815" t="s">
        <v>1023</v>
      </c>
      <c r="E38815" t="s">
        <v>1015</v>
      </c>
      <c r="F38815" s="86">
        <v>38.152792016800902</v>
      </c>
    </row>
    <row r="38816" spans="1:6">
      <c r="A38816">
        <v>2037</v>
      </c>
      <c r="B38816" t="s">
        <v>1042</v>
      </c>
      <c r="C38816" t="s">
        <v>1022</v>
      </c>
      <c r="D38816" t="s">
        <v>1023</v>
      </c>
      <c r="E38816" t="s">
        <v>1015</v>
      </c>
      <c r="F38816" s="86">
        <v>38.371837388070396</v>
      </c>
    </row>
    <row r="38817" spans="1:6">
      <c r="A38817">
        <v>2038</v>
      </c>
      <c r="B38817" t="s">
        <v>1042</v>
      </c>
      <c r="C38817" t="s">
        <v>1022</v>
      </c>
      <c r="D38817" t="s">
        <v>1023</v>
      </c>
      <c r="E38817" t="s">
        <v>1015</v>
      </c>
      <c r="F38817" s="86">
        <v>38.594716105366501</v>
      </c>
    </row>
    <row r="38818" spans="1:6">
      <c r="A38818">
        <v>2039</v>
      </c>
      <c r="B38818" t="s">
        <v>1042</v>
      </c>
      <c r="C38818" t="s">
        <v>1022</v>
      </c>
      <c r="D38818" t="s">
        <v>1023</v>
      </c>
      <c r="E38818" t="s">
        <v>1015</v>
      </c>
      <c r="F38818" s="86">
        <v>38.814166336152297</v>
      </c>
    </row>
    <row r="38819" spans="1:6">
      <c r="A38819">
        <v>2040</v>
      </c>
      <c r="B38819" t="s">
        <v>1042</v>
      </c>
      <c r="C38819" t="s">
        <v>1022</v>
      </c>
      <c r="D38819" t="s">
        <v>1023</v>
      </c>
      <c r="E38819" t="s">
        <v>1015</v>
      </c>
      <c r="F38819" s="86">
        <v>39.028721577432201</v>
      </c>
    </row>
    <row r="38820" spans="1:6">
      <c r="A38820">
        <v>2041</v>
      </c>
      <c r="B38820" t="s">
        <v>1042</v>
      </c>
      <c r="C38820" t="s">
        <v>1022</v>
      </c>
      <c r="D38820" t="s">
        <v>1023</v>
      </c>
      <c r="E38820" t="s">
        <v>1015</v>
      </c>
      <c r="F38820" s="86">
        <v>38.933710518504597</v>
      </c>
    </row>
    <row r="38821" spans="1:6">
      <c r="A38821">
        <v>2042</v>
      </c>
      <c r="B38821" t="s">
        <v>1042</v>
      </c>
      <c r="C38821" t="s">
        <v>1022</v>
      </c>
      <c r="D38821" t="s">
        <v>1023</v>
      </c>
      <c r="E38821" t="s">
        <v>1015</v>
      </c>
      <c r="F38821" s="86">
        <v>38.8276440902413</v>
      </c>
    </row>
    <row r="38822" spans="1:6">
      <c r="A38822">
        <v>2043</v>
      </c>
      <c r="B38822" t="s">
        <v>1042</v>
      </c>
      <c r="C38822" t="s">
        <v>1022</v>
      </c>
      <c r="D38822" t="s">
        <v>1023</v>
      </c>
      <c r="E38822" t="s">
        <v>1015</v>
      </c>
      <c r="F38822" s="86">
        <v>38.724394335101302</v>
      </c>
    </row>
    <row r="38823" spans="1:6">
      <c r="A38823">
        <v>2044</v>
      </c>
      <c r="B38823" t="s">
        <v>1042</v>
      </c>
      <c r="C38823" t="s">
        <v>1022</v>
      </c>
      <c r="D38823" t="s">
        <v>1023</v>
      </c>
      <c r="E38823" t="s">
        <v>1015</v>
      </c>
      <c r="F38823" s="86">
        <v>38.617738217351203</v>
      </c>
    </row>
    <row r="38824" spans="1:6">
      <c r="A38824">
        <v>2045</v>
      </c>
      <c r="B38824" t="s">
        <v>1042</v>
      </c>
      <c r="C38824" t="s">
        <v>1022</v>
      </c>
      <c r="D38824" t="s">
        <v>1023</v>
      </c>
      <c r="E38824" t="s">
        <v>1015</v>
      </c>
      <c r="F38824" s="86">
        <v>38.5081465133037</v>
      </c>
    </row>
    <row r="38825" spans="1:6">
      <c r="A38825">
        <v>2046</v>
      </c>
      <c r="B38825" t="s">
        <v>1042</v>
      </c>
      <c r="C38825" t="s">
        <v>1022</v>
      </c>
      <c r="D38825" t="s">
        <v>1023</v>
      </c>
      <c r="E38825" t="s">
        <v>1015</v>
      </c>
      <c r="F38825" s="86">
        <v>38.396079178813203</v>
      </c>
    </row>
    <row r="38826" spans="1:6">
      <c r="A38826">
        <v>2047</v>
      </c>
      <c r="B38826" t="s">
        <v>1042</v>
      </c>
      <c r="C38826" t="s">
        <v>1022</v>
      </c>
      <c r="D38826" t="s">
        <v>1023</v>
      </c>
      <c r="E38826" t="s">
        <v>1015</v>
      </c>
      <c r="F38826" s="86">
        <v>38.281790161895898</v>
      </c>
    </row>
    <row r="38827" spans="1:6">
      <c r="A38827">
        <v>2048</v>
      </c>
      <c r="B38827" t="s">
        <v>1042</v>
      </c>
      <c r="C38827" t="s">
        <v>1022</v>
      </c>
      <c r="D38827" t="s">
        <v>1023</v>
      </c>
      <c r="E38827" t="s">
        <v>1015</v>
      </c>
      <c r="F38827" s="86">
        <v>38.158916378404498</v>
      </c>
    </row>
    <row r="38828" spans="1:6">
      <c r="A38828">
        <v>2049</v>
      </c>
      <c r="B38828" t="s">
        <v>1042</v>
      </c>
      <c r="C38828" t="s">
        <v>1022</v>
      </c>
      <c r="D38828" t="s">
        <v>1023</v>
      </c>
      <c r="E38828" t="s">
        <v>1015</v>
      </c>
      <c r="F38828" s="86">
        <v>38.0412978197716</v>
      </c>
    </row>
    <row r="38829" spans="1:6">
      <c r="A38829">
        <v>2050</v>
      </c>
      <c r="B38829" t="s">
        <v>1042</v>
      </c>
      <c r="C38829" t="s">
        <v>1022</v>
      </c>
      <c r="D38829" t="s">
        <v>1023</v>
      </c>
      <c r="E38829" t="s">
        <v>1015</v>
      </c>
      <c r="F38829" s="86">
        <v>37.922514945098598</v>
      </c>
    </row>
    <row r="38830" spans="1:6">
      <c r="A38830">
        <v>2017</v>
      </c>
      <c r="B38830" t="s">
        <v>1043</v>
      </c>
      <c r="C38830" t="s">
        <v>1022</v>
      </c>
      <c r="D38830" t="s">
        <v>1023</v>
      </c>
      <c r="E38830" t="s">
        <v>1015</v>
      </c>
      <c r="F38830" s="86">
        <v>277.26493216389201</v>
      </c>
    </row>
    <row r="38831" spans="1:6">
      <c r="A38831">
        <v>2018</v>
      </c>
      <c r="B38831" t="s">
        <v>1043</v>
      </c>
      <c r="C38831" t="s">
        <v>1022</v>
      </c>
      <c r="D38831" t="s">
        <v>1023</v>
      </c>
      <c r="E38831" t="s">
        <v>1015</v>
      </c>
      <c r="F38831" s="86">
        <v>276.79084896658497</v>
      </c>
    </row>
    <row r="38832" spans="1:6">
      <c r="A38832">
        <v>2019</v>
      </c>
      <c r="B38832" t="s">
        <v>1043</v>
      </c>
      <c r="C38832" t="s">
        <v>1022</v>
      </c>
      <c r="D38832" t="s">
        <v>1023</v>
      </c>
      <c r="E38832" t="s">
        <v>1015</v>
      </c>
      <c r="F38832" s="86">
        <v>277.22925939228298</v>
      </c>
    </row>
    <row r="38833" spans="1:6">
      <c r="A38833">
        <v>2020</v>
      </c>
      <c r="B38833" t="s">
        <v>1043</v>
      </c>
      <c r="C38833" t="s">
        <v>1022</v>
      </c>
      <c r="D38833" t="s">
        <v>1023</v>
      </c>
      <c r="E38833" t="s">
        <v>1015</v>
      </c>
      <c r="F38833" s="86">
        <v>277.83861455823001</v>
      </c>
    </row>
    <row r="38834" spans="1:6">
      <c r="A38834">
        <v>2021</v>
      </c>
      <c r="B38834" t="s">
        <v>1043</v>
      </c>
      <c r="C38834" t="s">
        <v>1022</v>
      </c>
      <c r="D38834" t="s">
        <v>1023</v>
      </c>
      <c r="E38834" t="s">
        <v>1015</v>
      </c>
      <c r="F38834" s="86">
        <v>278.59610853121302</v>
      </c>
    </row>
    <row r="38835" spans="1:6">
      <c r="A38835">
        <v>2022</v>
      </c>
      <c r="B38835" t="s">
        <v>1043</v>
      </c>
      <c r="C38835" t="s">
        <v>1022</v>
      </c>
      <c r="D38835" t="s">
        <v>1023</v>
      </c>
      <c r="E38835" t="s">
        <v>1015</v>
      </c>
      <c r="F38835" s="86">
        <v>279.230513061674</v>
      </c>
    </row>
    <row r="38836" spans="1:6">
      <c r="A38836">
        <v>2023</v>
      </c>
      <c r="B38836" t="s">
        <v>1043</v>
      </c>
      <c r="C38836" t="s">
        <v>1022</v>
      </c>
      <c r="D38836" t="s">
        <v>1023</v>
      </c>
      <c r="E38836" t="s">
        <v>1015</v>
      </c>
      <c r="F38836" s="86">
        <v>279.89511798402702</v>
      </c>
    </row>
    <row r="38837" spans="1:6">
      <c r="A38837">
        <v>2024</v>
      </c>
      <c r="B38837" t="s">
        <v>1043</v>
      </c>
      <c r="C38837" t="s">
        <v>1022</v>
      </c>
      <c r="D38837" t="s">
        <v>1023</v>
      </c>
      <c r="E38837" t="s">
        <v>1015</v>
      </c>
      <c r="F38837" s="86">
        <v>280.75021575964001</v>
      </c>
    </row>
    <row r="38838" spans="1:6">
      <c r="A38838">
        <v>2025</v>
      </c>
      <c r="B38838" t="s">
        <v>1043</v>
      </c>
      <c r="C38838" t="s">
        <v>1022</v>
      </c>
      <c r="D38838" t="s">
        <v>1023</v>
      </c>
      <c r="E38838" t="s">
        <v>1015</v>
      </c>
      <c r="F38838" s="86">
        <v>281.52867221814199</v>
      </c>
    </row>
    <row r="38839" spans="1:6">
      <c r="A38839">
        <v>2026</v>
      </c>
      <c r="B38839" t="s">
        <v>1043</v>
      </c>
      <c r="C38839" t="s">
        <v>1022</v>
      </c>
      <c r="D38839" t="s">
        <v>1023</v>
      </c>
      <c r="E38839" t="s">
        <v>1015</v>
      </c>
      <c r="F38839" s="86">
        <v>282.30448936560498</v>
      </c>
    </row>
    <row r="38840" spans="1:6">
      <c r="A38840">
        <v>2027</v>
      </c>
      <c r="B38840" t="s">
        <v>1043</v>
      </c>
      <c r="C38840" t="s">
        <v>1022</v>
      </c>
      <c r="D38840" t="s">
        <v>1023</v>
      </c>
      <c r="E38840" t="s">
        <v>1015</v>
      </c>
      <c r="F38840" s="86">
        <v>283.149272749825</v>
      </c>
    </row>
    <row r="38841" spans="1:6">
      <c r="A38841">
        <v>2028</v>
      </c>
      <c r="B38841" t="s">
        <v>1043</v>
      </c>
      <c r="C38841" t="s">
        <v>1022</v>
      </c>
      <c r="D38841" t="s">
        <v>1023</v>
      </c>
      <c r="E38841" t="s">
        <v>1015</v>
      </c>
      <c r="F38841" s="86">
        <v>283.84099893968602</v>
      </c>
    </row>
    <row r="38842" spans="1:6">
      <c r="A38842">
        <v>2029</v>
      </c>
      <c r="B38842" t="s">
        <v>1043</v>
      </c>
      <c r="C38842" t="s">
        <v>1022</v>
      </c>
      <c r="D38842" t="s">
        <v>1023</v>
      </c>
      <c r="E38842" t="s">
        <v>1015</v>
      </c>
      <c r="F38842" s="86">
        <v>284.56204170074898</v>
      </c>
    </row>
    <row r="38843" spans="1:6">
      <c r="A38843">
        <v>2030</v>
      </c>
      <c r="B38843" t="s">
        <v>1043</v>
      </c>
      <c r="C38843" t="s">
        <v>1022</v>
      </c>
      <c r="D38843" t="s">
        <v>1023</v>
      </c>
      <c r="E38843" t="s">
        <v>1015</v>
      </c>
      <c r="F38843" s="86">
        <v>285.15390451631401</v>
      </c>
    </row>
    <row r="38844" spans="1:6">
      <c r="A38844">
        <v>2031</v>
      </c>
      <c r="B38844" t="s">
        <v>1043</v>
      </c>
      <c r="C38844" t="s">
        <v>1022</v>
      </c>
      <c r="D38844" t="s">
        <v>1023</v>
      </c>
      <c r="E38844" t="s">
        <v>1015</v>
      </c>
      <c r="F38844" s="86">
        <v>285.73858028627097</v>
      </c>
    </row>
    <row r="38845" spans="1:6">
      <c r="A38845">
        <v>2032</v>
      </c>
      <c r="B38845" t="s">
        <v>1043</v>
      </c>
      <c r="C38845" t="s">
        <v>1022</v>
      </c>
      <c r="D38845" t="s">
        <v>1023</v>
      </c>
      <c r="E38845" t="s">
        <v>1015</v>
      </c>
      <c r="F38845" s="86">
        <v>286.39592857348401</v>
      </c>
    </row>
    <row r="38846" spans="1:6">
      <c r="A38846">
        <v>2033</v>
      </c>
      <c r="B38846" t="s">
        <v>1043</v>
      </c>
      <c r="C38846" t="s">
        <v>1022</v>
      </c>
      <c r="D38846" t="s">
        <v>1023</v>
      </c>
      <c r="E38846" t="s">
        <v>1015</v>
      </c>
      <c r="F38846" s="86">
        <v>286.88724063191802</v>
      </c>
    </row>
    <row r="38847" spans="1:6">
      <c r="A38847">
        <v>2034</v>
      </c>
      <c r="B38847" t="s">
        <v>1043</v>
      </c>
      <c r="C38847" t="s">
        <v>1022</v>
      </c>
      <c r="D38847" t="s">
        <v>1023</v>
      </c>
      <c r="E38847" t="s">
        <v>1015</v>
      </c>
      <c r="F38847" s="86">
        <v>287.49791550335698</v>
      </c>
    </row>
    <row r="38848" spans="1:6">
      <c r="A38848">
        <v>2035</v>
      </c>
      <c r="B38848" t="s">
        <v>1043</v>
      </c>
      <c r="C38848" t="s">
        <v>1022</v>
      </c>
      <c r="D38848" t="s">
        <v>1023</v>
      </c>
      <c r="E38848" t="s">
        <v>1015</v>
      </c>
      <c r="F38848" s="86">
        <v>288.01416041492803</v>
      </c>
    </row>
    <row r="38849" spans="1:6">
      <c r="A38849">
        <v>2036</v>
      </c>
      <c r="B38849" t="s">
        <v>1043</v>
      </c>
      <c r="C38849" t="s">
        <v>1022</v>
      </c>
      <c r="D38849" t="s">
        <v>1023</v>
      </c>
      <c r="E38849" t="s">
        <v>1015</v>
      </c>
      <c r="F38849" s="86">
        <v>288.68458770498597</v>
      </c>
    </row>
    <row r="38850" spans="1:6">
      <c r="A38850">
        <v>2037</v>
      </c>
      <c r="B38850" t="s">
        <v>1043</v>
      </c>
      <c r="C38850" t="s">
        <v>1022</v>
      </c>
      <c r="D38850" t="s">
        <v>1023</v>
      </c>
      <c r="E38850" t="s">
        <v>1015</v>
      </c>
      <c r="F38850" s="86">
        <v>289.35436394757102</v>
      </c>
    </row>
    <row r="38851" spans="1:6">
      <c r="A38851">
        <v>2038</v>
      </c>
      <c r="B38851" t="s">
        <v>1043</v>
      </c>
      <c r="C38851" t="s">
        <v>1022</v>
      </c>
      <c r="D38851" t="s">
        <v>1023</v>
      </c>
      <c r="E38851" t="s">
        <v>1015</v>
      </c>
      <c r="F38851" s="86">
        <v>289.90346178242697</v>
      </c>
    </row>
    <row r="38852" spans="1:6">
      <c r="A38852">
        <v>2039</v>
      </c>
      <c r="B38852" t="s">
        <v>1043</v>
      </c>
      <c r="C38852" t="s">
        <v>1022</v>
      </c>
      <c r="D38852" t="s">
        <v>1023</v>
      </c>
      <c r="E38852" t="s">
        <v>1015</v>
      </c>
      <c r="F38852" s="86">
        <v>290.55928468981801</v>
      </c>
    </row>
    <row r="38853" spans="1:6">
      <c r="A38853">
        <v>2040</v>
      </c>
      <c r="B38853" t="s">
        <v>1043</v>
      </c>
      <c r="C38853" t="s">
        <v>1022</v>
      </c>
      <c r="D38853" t="s">
        <v>1023</v>
      </c>
      <c r="E38853" t="s">
        <v>1015</v>
      </c>
      <c r="F38853" s="86">
        <v>291.20916021916298</v>
      </c>
    </row>
    <row r="38854" spans="1:6">
      <c r="A38854">
        <v>2041</v>
      </c>
      <c r="B38854" t="s">
        <v>1043</v>
      </c>
      <c r="C38854" t="s">
        <v>1022</v>
      </c>
      <c r="D38854" t="s">
        <v>1023</v>
      </c>
      <c r="E38854" t="s">
        <v>1015</v>
      </c>
      <c r="F38854" s="86">
        <v>292.62394489101899</v>
      </c>
    </row>
    <row r="38855" spans="1:6">
      <c r="A38855">
        <v>2042</v>
      </c>
      <c r="B38855" t="s">
        <v>1043</v>
      </c>
      <c r="C38855" t="s">
        <v>1022</v>
      </c>
      <c r="D38855" t="s">
        <v>1023</v>
      </c>
      <c r="E38855" t="s">
        <v>1015</v>
      </c>
      <c r="F38855" s="86">
        <v>293.89342591852801</v>
      </c>
    </row>
    <row r="38856" spans="1:6">
      <c r="A38856">
        <v>2043</v>
      </c>
      <c r="B38856" t="s">
        <v>1043</v>
      </c>
      <c r="C38856" t="s">
        <v>1022</v>
      </c>
      <c r="D38856" t="s">
        <v>1023</v>
      </c>
      <c r="E38856" t="s">
        <v>1015</v>
      </c>
      <c r="F38856" s="86">
        <v>295.26180851873602</v>
      </c>
    </row>
    <row r="38857" spans="1:6">
      <c r="A38857">
        <v>2044</v>
      </c>
      <c r="B38857" t="s">
        <v>1043</v>
      </c>
      <c r="C38857" t="s">
        <v>1022</v>
      </c>
      <c r="D38857" t="s">
        <v>1023</v>
      </c>
      <c r="E38857" t="s">
        <v>1015</v>
      </c>
      <c r="F38857" s="86">
        <v>296.61205926365</v>
      </c>
    </row>
    <row r="38858" spans="1:6">
      <c r="A38858">
        <v>2045</v>
      </c>
      <c r="B38858" t="s">
        <v>1043</v>
      </c>
      <c r="C38858" t="s">
        <v>1022</v>
      </c>
      <c r="D38858" t="s">
        <v>1023</v>
      </c>
      <c r="E38858" t="s">
        <v>1015</v>
      </c>
      <c r="F38858" s="86">
        <v>298.07134174629903</v>
      </c>
    </row>
    <row r="38859" spans="1:6">
      <c r="A38859">
        <v>2046</v>
      </c>
      <c r="B38859" t="s">
        <v>1043</v>
      </c>
      <c r="C38859" t="s">
        <v>1022</v>
      </c>
      <c r="D38859" t="s">
        <v>1023</v>
      </c>
      <c r="E38859" t="s">
        <v>1015</v>
      </c>
      <c r="F38859" s="86">
        <v>299.39577956017303</v>
      </c>
    </row>
    <row r="38860" spans="1:6">
      <c r="A38860">
        <v>2047</v>
      </c>
      <c r="B38860" t="s">
        <v>1043</v>
      </c>
      <c r="C38860" t="s">
        <v>1022</v>
      </c>
      <c r="D38860" t="s">
        <v>1023</v>
      </c>
      <c r="E38860" t="s">
        <v>1015</v>
      </c>
      <c r="F38860" s="86">
        <v>300.71011840145798</v>
      </c>
    </row>
    <row r="38861" spans="1:6">
      <c r="A38861">
        <v>2048</v>
      </c>
      <c r="B38861" t="s">
        <v>1043</v>
      </c>
      <c r="C38861" t="s">
        <v>1022</v>
      </c>
      <c r="D38861" t="s">
        <v>1023</v>
      </c>
      <c r="E38861" t="s">
        <v>1015</v>
      </c>
      <c r="F38861" s="86">
        <v>302.01696569340203</v>
      </c>
    </row>
    <row r="38862" spans="1:6">
      <c r="A38862">
        <v>2049</v>
      </c>
      <c r="B38862" t="s">
        <v>1043</v>
      </c>
      <c r="C38862" t="s">
        <v>1022</v>
      </c>
      <c r="D38862" t="s">
        <v>1023</v>
      </c>
      <c r="E38862" t="s">
        <v>1015</v>
      </c>
      <c r="F38862" s="86">
        <v>303.31913825297102</v>
      </c>
    </row>
    <row r="38863" spans="1:6">
      <c r="A38863">
        <v>2050</v>
      </c>
      <c r="B38863" t="s">
        <v>1043</v>
      </c>
      <c r="C38863" t="s">
        <v>1022</v>
      </c>
      <c r="D38863" t="s">
        <v>1023</v>
      </c>
      <c r="E38863" t="s">
        <v>1015</v>
      </c>
      <c r="F38863" s="86">
        <v>304.61895883663499</v>
      </c>
    </row>
    <row r="38864" spans="1:6">
      <c r="A38864">
        <v>2017</v>
      </c>
      <c r="B38864" t="s">
        <v>1044</v>
      </c>
      <c r="C38864" t="s">
        <v>1022</v>
      </c>
      <c r="D38864" t="s">
        <v>1023</v>
      </c>
      <c r="E38864" t="s">
        <v>1015</v>
      </c>
      <c r="F38864" s="86">
        <v>154.087633181661</v>
      </c>
    </row>
    <row r="38865" spans="1:6">
      <c r="A38865">
        <v>2018</v>
      </c>
      <c r="B38865" t="s">
        <v>1044</v>
      </c>
      <c r="C38865" t="s">
        <v>1022</v>
      </c>
      <c r="D38865" t="s">
        <v>1023</v>
      </c>
      <c r="E38865" t="s">
        <v>1015</v>
      </c>
      <c r="F38865" s="86">
        <v>151.46930545247301</v>
      </c>
    </row>
    <row r="38866" spans="1:6">
      <c r="A38866">
        <v>2019</v>
      </c>
      <c r="B38866" t="s">
        <v>1044</v>
      </c>
      <c r="C38866" t="s">
        <v>1022</v>
      </c>
      <c r="D38866" t="s">
        <v>1023</v>
      </c>
      <c r="E38866" t="s">
        <v>1015</v>
      </c>
      <c r="F38866" s="86">
        <v>153.011578735694</v>
      </c>
    </row>
    <row r="38867" spans="1:6">
      <c r="A38867">
        <v>2020</v>
      </c>
      <c r="B38867" t="s">
        <v>1044</v>
      </c>
      <c r="C38867" t="s">
        <v>1022</v>
      </c>
      <c r="D38867" t="s">
        <v>1023</v>
      </c>
      <c r="E38867" t="s">
        <v>1015</v>
      </c>
      <c r="F38867" s="86">
        <v>154.536916475841</v>
      </c>
    </row>
    <row r="38868" spans="1:6">
      <c r="A38868">
        <v>2021</v>
      </c>
      <c r="B38868" t="s">
        <v>1044</v>
      </c>
      <c r="C38868" t="s">
        <v>1022</v>
      </c>
      <c r="D38868" t="s">
        <v>1023</v>
      </c>
      <c r="E38868" t="s">
        <v>1015</v>
      </c>
      <c r="F38868" s="86">
        <v>156.03210950813201</v>
      </c>
    </row>
    <row r="38869" spans="1:6">
      <c r="A38869">
        <v>2022</v>
      </c>
      <c r="B38869" t="s">
        <v>1044</v>
      </c>
      <c r="C38869" t="s">
        <v>1022</v>
      </c>
      <c r="D38869" t="s">
        <v>1023</v>
      </c>
      <c r="E38869" t="s">
        <v>1015</v>
      </c>
      <c r="F38869" s="86">
        <v>157.45086790624299</v>
      </c>
    </row>
    <row r="38870" spans="1:6">
      <c r="A38870">
        <v>2023</v>
      </c>
      <c r="B38870" t="s">
        <v>1044</v>
      </c>
      <c r="C38870" t="s">
        <v>1022</v>
      </c>
      <c r="D38870" t="s">
        <v>1023</v>
      </c>
      <c r="E38870" t="s">
        <v>1015</v>
      </c>
      <c r="F38870" s="86">
        <v>158.81436528458599</v>
      </c>
    </row>
    <row r="38871" spans="1:6">
      <c r="A38871">
        <v>2024</v>
      </c>
      <c r="B38871" t="s">
        <v>1044</v>
      </c>
      <c r="C38871" t="s">
        <v>1022</v>
      </c>
      <c r="D38871" t="s">
        <v>1023</v>
      </c>
      <c r="E38871" t="s">
        <v>1015</v>
      </c>
      <c r="F38871" s="86">
        <v>160.13511594763401</v>
      </c>
    </row>
    <row r="38872" spans="1:6">
      <c r="A38872">
        <v>2025</v>
      </c>
      <c r="B38872" t="s">
        <v>1044</v>
      </c>
      <c r="C38872" t="s">
        <v>1022</v>
      </c>
      <c r="D38872" t="s">
        <v>1023</v>
      </c>
      <c r="E38872" t="s">
        <v>1015</v>
      </c>
      <c r="F38872" s="86">
        <v>161.43087819431301</v>
      </c>
    </row>
    <row r="38873" spans="1:6">
      <c r="A38873">
        <v>2026</v>
      </c>
      <c r="B38873" t="s">
        <v>1044</v>
      </c>
      <c r="C38873" t="s">
        <v>1022</v>
      </c>
      <c r="D38873" t="s">
        <v>1023</v>
      </c>
      <c r="E38873" t="s">
        <v>1015</v>
      </c>
      <c r="F38873" s="86">
        <v>162.74603743275</v>
      </c>
    </row>
    <row r="38874" spans="1:6">
      <c r="A38874">
        <v>2027</v>
      </c>
      <c r="B38874" t="s">
        <v>1044</v>
      </c>
      <c r="C38874" t="s">
        <v>1022</v>
      </c>
      <c r="D38874" t="s">
        <v>1023</v>
      </c>
      <c r="E38874" t="s">
        <v>1015</v>
      </c>
      <c r="F38874" s="86">
        <v>164.05727775660401</v>
      </c>
    </row>
    <row r="38875" spans="1:6">
      <c r="A38875">
        <v>2028</v>
      </c>
      <c r="B38875" t="s">
        <v>1044</v>
      </c>
      <c r="C38875" t="s">
        <v>1022</v>
      </c>
      <c r="D38875" t="s">
        <v>1023</v>
      </c>
      <c r="E38875" t="s">
        <v>1015</v>
      </c>
      <c r="F38875" s="86">
        <v>165.33020762747199</v>
      </c>
    </row>
    <row r="38876" spans="1:6">
      <c r="A38876">
        <v>2029</v>
      </c>
      <c r="B38876" t="s">
        <v>1044</v>
      </c>
      <c r="C38876" t="s">
        <v>1022</v>
      </c>
      <c r="D38876" t="s">
        <v>1023</v>
      </c>
      <c r="E38876" t="s">
        <v>1015</v>
      </c>
      <c r="F38876" s="86">
        <v>166.539135342094</v>
      </c>
    </row>
    <row r="38877" spans="1:6">
      <c r="A38877">
        <v>2030</v>
      </c>
      <c r="B38877" t="s">
        <v>1044</v>
      </c>
      <c r="C38877" t="s">
        <v>1022</v>
      </c>
      <c r="D38877" t="s">
        <v>1023</v>
      </c>
      <c r="E38877" t="s">
        <v>1015</v>
      </c>
      <c r="F38877" s="86">
        <v>167.737896386644</v>
      </c>
    </row>
    <row r="38878" spans="1:6">
      <c r="A38878">
        <v>2031</v>
      </c>
      <c r="B38878" t="s">
        <v>1044</v>
      </c>
      <c r="C38878" t="s">
        <v>1022</v>
      </c>
      <c r="D38878" t="s">
        <v>1023</v>
      </c>
      <c r="E38878" t="s">
        <v>1015</v>
      </c>
      <c r="F38878" s="86">
        <v>168.93938891853901</v>
      </c>
    </row>
    <row r="38879" spans="1:6">
      <c r="A38879">
        <v>2032</v>
      </c>
      <c r="B38879" t="s">
        <v>1044</v>
      </c>
      <c r="C38879" t="s">
        <v>1022</v>
      </c>
      <c r="D38879" t="s">
        <v>1023</v>
      </c>
      <c r="E38879" t="s">
        <v>1015</v>
      </c>
      <c r="F38879" s="86">
        <v>170.09933729695899</v>
      </c>
    </row>
    <row r="38880" spans="1:6">
      <c r="A38880">
        <v>2033</v>
      </c>
      <c r="B38880" t="s">
        <v>1044</v>
      </c>
      <c r="C38880" t="s">
        <v>1022</v>
      </c>
      <c r="D38880" t="s">
        <v>1023</v>
      </c>
      <c r="E38880" t="s">
        <v>1015</v>
      </c>
      <c r="F38880" s="86">
        <v>171.19402125054901</v>
      </c>
    </row>
    <row r="38881" spans="1:6">
      <c r="A38881">
        <v>2034</v>
      </c>
      <c r="B38881" t="s">
        <v>1044</v>
      </c>
      <c r="C38881" t="s">
        <v>1022</v>
      </c>
      <c r="D38881" t="s">
        <v>1023</v>
      </c>
      <c r="E38881" t="s">
        <v>1015</v>
      </c>
      <c r="F38881" s="86">
        <v>172.272100626125</v>
      </c>
    </row>
    <row r="38882" spans="1:6">
      <c r="A38882">
        <v>2035</v>
      </c>
      <c r="B38882" t="s">
        <v>1044</v>
      </c>
      <c r="C38882" t="s">
        <v>1022</v>
      </c>
      <c r="D38882" t="s">
        <v>1023</v>
      </c>
      <c r="E38882" t="s">
        <v>1015</v>
      </c>
      <c r="F38882" s="86">
        <v>173.34115701825999</v>
      </c>
    </row>
    <row r="38883" spans="1:6">
      <c r="A38883">
        <v>2036</v>
      </c>
      <c r="B38883" t="s">
        <v>1044</v>
      </c>
      <c r="C38883" t="s">
        <v>1022</v>
      </c>
      <c r="D38883" t="s">
        <v>1023</v>
      </c>
      <c r="E38883" t="s">
        <v>1015</v>
      </c>
      <c r="F38883" s="86">
        <v>174.39825764411</v>
      </c>
    </row>
    <row r="38884" spans="1:6">
      <c r="A38884">
        <v>2037</v>
      </c>
      <c r="B38884" t="s">
        <v>1044</v>
      </c>
      <c r="C38884" t="s">
        <v>1022</v>
      </c>
      <c r="D38884" t="s">
        <v>1023</v>
      </c>
      <c r="E38884" t="s">
        <v>1015</v>
      </c>
      <c r="F38884" s="86">
        <v>175.39952463074499</v>
      </c>
    </row>
    <row r="38885" spans="1:6">
      <c r="A38885">
        <v>2038</v>
      </c>
      <c r="B38885" t="s">
        <v>1044</v>
      </c>
      <c r="C38885" t="s">
        <v>1022</v>
      </c>
      <c r="D38885" t="s">
        <v>1023</v>
      </c>
      <c r="E38885" t="s">
        <v>1015</v>
      </c>
      <c r="F38885" s="86">
        <v>176.41831402747599</v>
      </c>
    </row>
    <row r="38886" spans="1:6">
      <c r="A38886">
        <v>2039</v>
      </c>
      <c r="B38886" t="s">
        <v>1044</v>
      </c>
      <c r="C38886" t="s">
        <v>1022</v>
      </c>
      <c r="D38886" t="s">
        <v>1023</v>
      </c>
      <c r="E38886" t="s">
        <v>1015</v>
      </c>
      <c r="F38886" s="86">
        <v>177.421431646543</v>
      </c>
    </row>
    <row r="38887" spans="1:6">
      <c r="A38887">
        <v>2040</v>
      </c>
      <c r="B38887" t="s">
        <v>1044</v>
      </c>
      <c r="C38887" t="s">
        <v>1022</v>
      </c>
      <c r="D38887" t="s">
        <v>1023</v>
      </c>
      <c r="E38887" t="s">
        <v>1015</v>
      </c>
      <c r="F38887" s="86">
        <v>178.402174031822</v>
      </c>
    </row>
    <row r="38888" spans="1:6">
      <c r="A38888">
        <v>2041</v>
      </c>
      <c r="B38888" t="s">
        <v>1044</v>
      </c>
      <c r="C38888" t="s">
        <v>1022</v>
      </c>
      <c r="D38888" t="s">
        <v>1023</v>
      </c>
      <c r="E38888" t="s">
        <v>1015</v>
      </c>
      <c r="F38888" s="86">
        <v>177.967873886066</v>
      </c>
    </row>
    <row r="38889" spans="1:6">
      <c r="A38889">
        <v>2042</v>
      </c>
      <c r="B38889" t="s">
        <v>1044</v>
      </c>
      <c r="C38889" t="s">
        <v>1022</v>
      </c>
      <c r="D38889" t="s">
        <v>1023</v>
      </c>
      <c r="E38889" t="s">
        <v>1015</v>
      </c>
      <c r="F38889" s="86">
        <v>177.48303911236201</v>
      </c>
    </row>
    <row r="38890" spans="1:6">
      <c r="A38890">
        <v>2043</v>
      </c>
      <c r="B38890" t="s">
        <v>1044</v>
      </c>
      <c r="C38890" t="s">
        <v>1022</v>
      </c>
      <c r="D38890" t="s">
        <v>1023</v>
      </c>
      <c r="E38890" t="s">
        <v>1015</v>
      </c>
      <c r="F38890" s="86">
        <v>177.01107948773799</v>
      </c>
    </row>
    <row r="38891" spans="1:6">
      <c r="A38891">
        <v>2044</v>
      </c>
      <c r="B38891" t="s">
        <v>1044</v>
      </c>
      <c r="C38891" t="s">
        <v>1022</v>
      </c>
      <c r="D38891" t="s">
        <v>1023</v>
      </c>
      <c r="E38891" t="s">
        <v>1015</v>
      </c>
      <c r="F38891" s="86">
        <v>176.52354921486801</v>
      </c>
    </row>
    <row r="38892" spans="1:6">
      <c r="A38892">
        <v>2045</v>
      </c>
      <c r="B38892" t="s">
        <v>1044</v>
      </c>
      <c r="C38892" t="s">
        <v>1022</v>
      </c>
      <c r="D38892" t="s">
        <v>1023</v>
      </c>
      <c r="E38892" t="s">
        <v>1015</v>
      </c>
      <c r="F38892" s="86">
        <v>176.02260023504701</v>
      </c>
    </row>
    <row r="38893" spans="1:6">
      <c r="A38893">
        <v>2046</v>
      </c>
      <c r="B38893" t="s">
        <v>1044</v>
      </c>
      <c r="C38893" t="s">
        <v>1022</v>
      </c>
      <c r="D38893" t="s">
        <v>1023</v>
      </c>
      <c r="E38893" t="s">
        <v>1015</v>
      </c>
      <c r="F38893" s="86">
        <v>175.51033502873301</v>
      </c>
    </row>
    <row r="38894" spans="1:6">
      <c r="A38894">
        <v>2047</v>
      </c>
      <c r="B38894" t="s">
        <v>1044</v>
      </c>
      <c r="C38894" t="s">
        <v>1022</v>
      </c>
      <c r="D38894" t="s">
        <v>1023</v>
      </c>
      <c r="E38894" t="s">
        <v>1015</v>
      </c>
      <c r="F38894" s="86">
        <v>174.98791440458899</v>
      </c>
    </row>
    <row r="38895" spans="1:6">
      <c r="A38895">
        <v>2048</v>
      </c>
      <c r="B38895" t="s">
        <v>1044</v>
      </c>
      <c r="C38895" t="s">
        <v>1022</v>
      </c>
      <c r="D38895" t="s">
        <v>1023</v>
      </c>
      <c r="E38895" t="s">
        <v>1015</v>
      </c>
      <c r="F38895" s="86">
        <v>174.42625239721599</v>
      </c>
    </row>
    <row r="38896" spans="1:6">
      <c r="A38896">
        <v>2049</v>
      </c>
      <c r="B38896" t="s">
        <v>1044</v>
      </c>
      <c r="C38896" t="s">
        <v>1022</v>
      </c>
      <c r="D38896" t="s">
        <v>1023</v>
      </c>
      <c r="E38896" t="s">
        <v>1015</v>
      </c>
      <c r="F38896" s="86">
        <v>173.88861227685101</v>
      </c>
    </row>
    <row r="38897" spans="1:6">
      <c r="A38897">
        <v>2050</v>
      </c>
      <c r="B38897" t="s">
        <v>1044</v>
      </c>
      <c r="C38897" t="s">
        <v>1022</v>
      </c>
      <c r="D38897" t="s">
        <v>1023</v>
      </c>
      <c r="E38897" t="s">
        <v>1015</v>
      </c>
      <c r="F38897" s="86">
        <v>173.34565001155201</v>
      </c>
    </row>
    <row r="38898" spans="1:6">
      <c r="A38898">
        <v>2017</v>
      </c>
      <c r="B38898" t="s">
        <v>1045</v>
      </c>
      <c r="C38898" t="s">
        <v>1022</v>
      </c>
      <c r="D38898" t="s">
        <v>1023</v>
      </c>
      <c r="E38898" t="s">
        <v>1015</v>
      </c>
      <c r="F38898" s="86">
        <v>706.64349780656903</v>
      </c>
    </row>
    <row r="38899" spans="1:6">
      <c r="A38899">
        <v>2018</v>
      </c>
      <c r="B38899" t="s">
        <v>1045</v>
      </c>
      <c r="C38899" t="s">
        <v>1022</v>
      </c>
      <c r="D38899" t="s">
        <v>1023</v>
      </c>
      <c r="E38899" t="s">
        <v>1015</v>
      </c>
      <c r="F38899" s="86">
        <v>718.02486739526898</v>
      </c>
    </row>
    <row r="38900" spans="1:6">
      <c r="A38900">
        <v>2019</v>
      </c>
      <c r="B38900" t="s">
        <v>1045</v>
      </c>
      <c r="C38900" t="s">
        <v>1022</v>
      </c>
      <c r="D38900" t="s">
        <v>1023</v>
      </c>
      <c r="E38900" t="s">
        <v>1015</v>
      </c>
      <c r="F38900" s="86">
        <v>724.67798105617305</v>
      </c>
    </row>
    <row r="38901" spans="1:6">
      <c r="A38901">
        <v>2020</v>
      </c>
      <c r="B38901" t="s">
        <v>1045</v>
      </c>
      <c r="C38901" t="s">
        <v>1022</v>
      </c>
      <c r="D38901" t="s">
        <v>1023</v>
      </c>
      <c r="E38901" t="s">
        <v>1015</v>
      </c>
      <c r="F38901" s="86">
        <v>731.18994740993799</v>
      </c>
    </row>
    <row r="38902" spans="1:6">
      <c r="A38902">
        <v>2021</v>
      </c>
      <c r="B38902" t="s">
        <v>1045</v>
      </c>
      <c r="C38902" t="s">
        <v>1022</v>
      </c>
      <c r="D38902" t="s">
        <v>1023</v>
      </c>
      <c r="E38902" t="s">
        <v>1015</v>
      </c>
      <c r="F38902" s="86">
        <v>737.74919044979004</v>
      </c>
    </row>
    <row r="38903" spans="1:6">
      <c r="A38903">
        <v>2022</v>
      </c>
      <c r="B38903" t="s">
        <v>1045</v>
      </c>
      <c r="C38903" t="s">
        <v>1022</v>
      </c>
      <c r="D38903" t="s">
        <v>1023</v>
      </c>
      <c r="E38903" t="s">
        <v>1015</v>
      </c>
      <c r="F38903" s="86">
        <v>744.018716534173</v>
      </c>
    </row>
    <row r="38904" spans="1:6">
      <c r="A38904">
        <v>2023</v>
      </c>
      <c r="B38904" t="s">
        <v>1045</v>
      </c>
      <c r="C38904" t="s">
        <v>1022</v>
      </c>
      <c r="D38904" t="s">
        <v>1023</v>
      </c>
      <c r="E38904" t="s">
        <v>1015</v>
      </c>
      <c r="F38904" s="86">
        <v>749.96068805543405</v>
      </c>
    </row>
    <row r="38905" spans="1:6">
      <c r="A38905">
        <v>2024</v>
      </c>
      <c r="B38905" t="s">
        <v>1045</v>
      </c>
      <c r="C38905" t="s">
        <v>1022</v>
      </c>
      <c r="D38905" t="s">
        <v>1023</v>
      </c>
      <c r="E38905" t="s">
        <v>1015</v>
      </c>
      <c r="F38905" s="86">
        <v>755.86830715137205</v>
      </c>
    </row>
    <row r="38906" spans="1:6">
      <c r="A38906">
        <v>2025</v>
      </c>
      <c r="B38906" t="s">
        <v>1045</v>
      </c>
      <c r="C38906" t="s">
        <v>1022</v>
      </c>
      <c r="D38906" t="s">
        <v>1023</v>
      </c>
      <c r="E38906" t="s">
        <v>1015</v>
      </c>
      <c r="F38906" s="86">
        <v>761.69762164491999</v>
      </c>
    </row>
    <row r="38907" spans="1:6">
      <c r="A38907">
        <v>2026</v>
      </c>
      <c r="B38907" t="s">
        <v>1045</v>
      </c>
      <c r="C38907" t="s">
        <v>1022</v>
      </c>
      <c r="D38907" t="s">
        <v>1023</v>
      </c>
      <c r="E38907" t="s">
        <v>1015</v>
      </c>
      <c r="F38907" s="86">
        <v>767.52890854695897</v>
      </c>
    </row>
    <row r="38908" spans="1:6">
      <c r="A38908">
        <v>2027</v>
      </c>
      <c r="B38908" t="s">
        <v>1045</v>
      </c>
      <c r="C38908" t="s">
        <v>1022</v>
      </c>
      <c r="D38908" t="s">
        <v>1023</v>
      </c>
      <c r="E38908" t="s">
        <v>1015</v>
      </c>
      <c r="F38908" s="86">
        <v>773.51739189927002</v>
      </c>
    </row>
    <row r="38909" spans="1:6">
      <c r="A38909">
        <v>2028</v>
      </c>
      <c r="B38909" t="s">
        <v>1045</v>
      </c>
      <c r="C38909" t="s">
        <v>1022</v>
      </c>
      <c r="D38909" t="s">
        <v>1023</v>
      </c>
      <c r="E38909" t="s">
        <v>1015</v>
      </c>
      <c r="F38909" s="86">
        <v>779.39243650623303</v>
      </c>
    </row>
    <row r="38910" spans="1:6">
      <c r="A38910">
        <v>2029</v>
      </c>
      <c r="B38910" t="s">
        <v>1045</v>
      </c>
      <c r="C38910" t="s">
        <v>1022</v>
      </c>
      <c r="D38910" t="s">
        <v>1023</v>
      </c>
      <c r="E38910" t="s">
        <v>1015</v>
      </c>
      <c r="F38910" s="86">
        <v>784.90613721770103</v>
      </c>
    </row>
    <row r="38911" spans="1:6">
      <c r="A38911">
        <v>2030</v>
      </c>
      <c r="B38911" t="s">
        <v>1045</v>
      </c>
      <c r="C38911" t="s">
        <v>1022</v>
      </c>
      <c r="D38911" t="s">
        <v>1023</v>
      </c>
      <c r="E38911" t="s">
        <v>1015</v>
      </c>
      <c r="F38911" s="86">
        <v>790.54975275800905</v>
      </c>
    </row>
    <row r="38912" spans="1:6">
      <c r="A38912">
        <v>2031</v>
      </c>
      <c r="B38912" t="s">
        <v>1045</v>
      </c>
      <c r="C38912" t="s">
        <v>1022</v>
      </c>
      <c r="D38912" t="s">
        <v>1023</v>
      </c>
      <c r="E38912" t="s">
        <v>1015</v>
      </c>
      <c r="F38912" s="86">
        <v>796.26274028929402</v>
      </c>
    </row>
    <row r="38913" spans="1:6">
      <c r="A38913">
        <v>2032</v>
      </c>
      <c r="B38913" t="s">
        <v>1045</v>
      </c>
      <c r="C38913" t="s">
        <v>1022</v>
      </c>
      <c r="D38913" t="s">
        <v>1023</v>
      </c>
      <c r="E38913" t="s">
        <v>1015</v>
      </c>
      <c r="F38913" s="86">
        <v>801.71766475933498</v>
      </c>
    </row>
    <row r="38914" spans="1:6">
      <c r="A38914">
        <v>2033</v>
      </c>
      <c r="B38914" t="s">
        <v>1045</v>
      </c>
      <c r="C38914" t="s">
        <v>1022</v>
      </c>
      <c r="D38914" t="s">
        <v>1023</v>
      </c>
      <c r="E38914" t="s">
        <v>1015</v>
      </c>
      <c r="F38914" s="86">
        <v>807.056864166129</v>
      </c>
    </row>
    <row r="38915" spans="1:6">
      <c r="A38915">
        <v>2034</v>
      </c>
      <c r="B38915" t="s">
        <v>1045</v>
      </c>
      <c r="C38915" t="s">
        <v>1022</v>
      </c>
      <c r="D38915" t="s">
        <v>1023</v>
      </c>
      <c r="E38915" t="s">
        <v>1015</v>
      </c>
      <c r="F38915" s="86">
        <v>812.36320094707105</v>
      </c>
    </row>
    <row r="38916" spans="1:6">
      <c r="A38916">
        <v>2035</v>
      </c>
      <c r="B38916" t="s">
        <v>1045</v>
      </c>
      <c r="C38916" t="s">
        <v>1022</v>
      </c>
      <c r="D38916" t="s">
        <v>1023</v>
      </c>
      <c r="E38916" t="s">
        <v>1015</v>
      </c>
      <c r="F38916" s="86">
        <v>817.672647883222</v>
      </c>
    </row>
    <row r="38917" spans="1:6">
      <c r="A38917">
        <v>2036</v>
      </c>
      <c r="B38917" t="s">
        <v>1045</v>
      </c>
      <c r="C38917" t="s">
        <v>1022</v>
      </c>
      <c r="D38917" t="s">
        <v>1023</v>
      </c>
      <c r="E38917" t="s">
        <v>1015</v>
      </c>
      <c r="F38917" s="86">
        <v>822.83189347539098</v>
      </c>
    </row>
    <row r="38918" spans="1:6">
      <c r="A38918">
        <v>2037</v>
      </c>
      <c r="B38918" t="s">
        <v>1045</v>
      </c>
      <c r="C38918" t="s">
        <v>1022</v>
      </c>
      <c r="D38918" t="s">
        <v>1023</v>
      </c>
      <c r="E38918" t="s">
        <v>1015</v>
      </c>
      <c r="F38918" s="86">
        <v>828.04847057462405</v>
      </c>
    </row>
    <row r="38919" spans="1:6">
      <c r="A38919">
        <v>2038</v>
      </c>
      <c r="B38919" t="s">
        <v>1045</v>
      </c>
      <c r="C38919" t="s">
        <v>1022</v>
      </c>
      <c r="D38919" t="s">
        <v>1023</v>
      </c>
      <c r="E38919" t="s">
        <v>1015</v>
      </c>
      <c r="F38919" s="86">
        <v>833.25095783204301</v>
      </c>
    </row>
    <row r="38920" spans="1:6">
      <c r="A38920">
        <v>2039</v>
      </c>
      <c r="B38920" t="s">
        <v>1045</v>
      </c>
      <c r="C38920" t="s">
        <v>1022</v>
      </c>
      <c r="D38920" t="s">
        <v>1023</v>
      </c>
      <c r="E38920" t="s">
        <v>1015</v>
      </c>
      <c r="F38920" s="86">
        <v>838.29653861696295</v>
      </c>
    </row>
    <row r="38921" spans="1:6">
      <c r="A38921">
        <v>2040</v>
      </c>
      <c r="B38921" t="s">
        <v>1045</v>
      </c>
      <c r="C38921" t="s">
        <v>1022</v>
      </c>
      <c r="D38921" t="s">
        <v>1023</v>
      </c>
      <c r="E38921" t="s">
        <v>1015</v>
      </c>
      <c r="F38921" s="86">
        <v>843.41827118807601</v>
      </c>
    </row>
    <row r="38922" spans="1:6">
      <c r="A38922">
        <v>2041</v>
      </c>
      <c r="B38922" t="s">
        <v>1045</v>
      </c>
      <c r="C38922" t="s">
        <v>1022</v>
      </c>
      <c r="D38922" t="s">
        <v>1023</v>
      </c>
      <c r="E38922" t="s">
        <v>1015</v>
      </c>
      <c r="F38922" s="86">
        <v>841.29140877800398</v>
      </c>
    </row>
    <row r="38923" spans="1:6">
      <c r="A38923">
        <v>2042</v>
      </c>
      <c r="B38923" t="s">
        <v>1045</v>
      </c>
      <c r="C38923" t="s">
        <v>1022</v>
      </c>
      <c r="D38923" t="s">
        <v>1023</v>
      </c>
      <c r="E38923" t="s">
        <v>1015</v>
      </c>
      <c r="F38923" s="86">
        <v>838.91761377257001</v>
      </c>
    </row>
    <row r="38924" spans="1:6">
      <c r="A38924">
        <v>2043</v>
      </c>
      <c r="B38924" t="s">
        <v>1045</v>
      </c>
      <c r="C38924" t="s">
        <v>1022</v>
      </c>
      <c r="D38924" t="s">
        <v>1023</v>
      </c>
      <c r="E38924" t="s">
        <v>1015</v>
      </c>
      <c r="F38924" s="86">
        <v>836.57884571472596</v>
      </c>
    </row>
    <row r="38925" spans="1:6">
      <c r="A38925">
        <v>2044</v>
      </c>
      <c r="B38925" t="s">
        <v>1045</v>
      </c>
      <c r="C38925" t="s">
        <v>1022</v>
      </c>
      <c r="D38925" t="s">
        <v>1023</v>
      </c>
      <c r="E38925" t="s">
        <v>1015</v>
      </c>
      <c r="F38925" s="86">
        <v>834.14902729912205</v>
      </c>
    </row>
    <row r="38926" spans="1:6">
      <c r="A38926">
        <v>2045</v>
      </c>
      <c r="B38926" t="s">
        <v>1045</v>
      </c>
      <c r="C38926" t="s">
        <v>1022</v>
      </c>
      <c r="D38926" t="s">
        <v>1023</v>
      </c>
      <c r="E38926" t="s">
        <v>1015</v>
      </c>
      <c r="F38926" s="86">
        <v>831.50275468162101</v>
      </c>
    </row>
    <row r="38927" spans="1:6">
      <c r="A38927">
        <v>2046</v>
      </c>
      <c r="B38927" t="s">
        <v>1045</v>
      </c>
      <c r="C38927" t="s">
        <v>1022</v>
      </c>
      <c r="D38927" t="s">
        <v>1023</v>
      </c>
      <c r="E38927" t="s">
        <v>1015</v>
      </c>
      <c r="F38927" s="86">
        <v>828.92081413594997</v>
      </c>
    </row>
    <row r="38928" spans="1:6">
      <c r="A38928">
        <v>2047</v>
      </c>
      <c r="B38928" t="s">
        <v>1045</v>
      </c>
      <c r="C38928" t="s">
        <v>1022</v>
      </c>
      <c r="D38928" t="s">
        <v>1023</v>
      </c>
      <c r="E38928" t="s">
        <v>1015</v>
      </c>
      <c r="F38928" s="86">
        <v>826.27276998488799</v>
      </c>
    </row>
    <row r="38929" spans="1:6">
      <c r="A38929">
        <v>2048</v>
      </c>
      <c r="B38929" t="s">
        <v>1045</v>
      </c>
      <c r="C38929" t="s">
        <v>1022</v>
      </c>
      <c r="D38929" t="s">
        <v>1023</v>
      </c>
      <c r="E38929" t="s">
        <v>1015</v>
      </c>
      <c r="F38929" s="86">
        <v>823.43203323889202</v>
      </c>
    </row>
    <row r="38930" spans="1:6">
      <c r="A38930">
        <v>2049</v>
      </c>
      <c r="B38930" t="s">
        <v>1045</v>
      </c>
      <c r="C38930" t="s">
        <v>1022</v>
      </c>
      <c r="D38930" t="s">
        <v>1023</v>
      </c>
      <c r="E38930" t="s">
        <v>1015</v>
      </c>
      <c r="F38930" s="86">
        <v>820.67552820003095</v>
      </c>
    </row>
    <row r="38931" spans="1:6">
      <c r="A38931">
        <v>2050</v>
      </c>
      <c r="B38931" t="s">
        <v>1045</v>
      </c>
      <c r="C38931" t="s">
        <v>1022</v>
      </c>
      <c r="D38931" t="s">
        <v>1023</v>
      </c>
      <c r="E38931" t="s">
        <v>1015</v>
      </c>
      <c r="F38931" s="86">
        <v>817.87506538550394</v>
      </c>
    </row>
    <row r="38932" spans="1:6">
      <c r="A38932">
        <v>2017</v>
      </c>
      <c r="B38932" t="s">
        <v>1046</v>
      </c>
      <c r="C38932" t="s">
        <v>1022</v>
      </c>
      <c r="D38932" t="s">
        <v>1023</v>
      </c>
      <c r="E38932" t="s">
        <v>1015</v>
      </c>
      <c r="F38932" s="86">
        <v>1059.08901587948</v>
      </c>
    </row>
    <row r="38933" spans="1:6">
      <c r="A38933">
        <v>2018</v>
      </c>
      <c r="B38933" t="s">
        <v>1046</v>
      </c>
      <c r="C38933" t="s">
        <v>1022</v>
      </c>
      <c r="D38933" t="s">
        <v>1023</v>
      </c>
      <c r="E38933" t="s">
        <v>1015</v>
      </c>
      <c r="F38933" s="86">
        <v>1071.06376429698</v>
      </c>
    </row>
    <row r="38934" spans="1:6">
      <c r="A38934">
        <v>2019</v>
      </c>
      <c r="B38934" t="s">
        <v>1046</v>
      </c>
      <c r="C38934" t="s">
        <v>1022</v>
      </c>
      <c r="D38934" t="s">
        <v>1023</v>
      </c>
      <c r="E38934" t="s">
        <v>1015</v>
      </c>
      <c r="F38934" s="86">
        <v>1069.30361019213</v>
      </c>
    </row>
    <row r="38935" spans="1:6">
      <c r="A38935">
        <v>2020</v>
      </c>
      <c r="B38935" t="s">
        <v>1046</v>
      </c>
      <c r="C38935" t="s">
        <v>1022</v>
      </c>
      <c r="D38935" t="s">
        <v>1023</v>
      </c>
      <c r="E38935" t="s">
        <v>1015</v>
      </c>
      <c r="F38935" s="86">
        <v>1068.3403114085399</v>
      </c>
    </row>
    <row r="38936" spans="1:6">
      <c r="A38936">
        <v>2021</v>
      </c>
      <c r="B38936" t="s">
        <v>1046</v>
      </c>
      <c r="C38936" t="s">
        <v>1022</v>
      </c>
      <c r="D38936" t="s">
        <v>1023</v>
      </c>
      <c r="E38936" t="s">
        <v>1015</v>
      </c>
      <c r="F38936" s="86">
        <v>1067.9878286589401</v>
      </c>
    </row>
    <row r="38937" spans="1:6">
      <c r="A38937">
        <v>2022</v>
      </c>
      <c r="B38937" t="s">
        <v>1046</v>
      </c>
      <c r="C38937" t="s">
        <v>1022</v>
      </c>
      <c r="D38937" t="s">
        <v>1023</v>
      </c>
      <c r="E38937" t="s">
        <v>1015</v>
      </c>
      <c r="F38937" s="86">
        <v>1067.59746940839</v>
      </c>
    </row>
    <row r="38938" spans="1:6">
      <c r="A38938">
        <v>2023</v>
      </c>
      <c r="B38938" t="s">
        <v>1046</v>
      </c>
      <c r="C38938" t="s">
        <v>1022</v>
      </c>
      <c r="D38938" t="s">
        <v>1023</v>
      </c>
      <c r="E38938" t="s">
        <v>1015</v>
      </c>
      <c r="F38938" s="86">
        <v>1067.4794160146701</v>
      </c>
    </row>
    <row r="38939" spans="1:6">
      <c r="A38939">
        <v>2024</v>
      </c>
      <c r="B38939" t="s">
        <v>1046</v>
      </c>
      <c r="C38939" t="s">
        <v>1022</v>
      </c>
      <c r="D38939" t="s">
        <v>1023</v>
      </c>
      <c r="E38939" t="s">
        <v>1015</v>
      </c>
      <c r="F38939" s="86">
        <v>1067.9368796930301</v>
      </c>
    </row>
    <row r="38940" spans="1:6">
      <c r="A38940">
        <v>2025</v>
      </c>
      <c r="B38940" t="s">
        <v>1046</v>
      </c>
      <c r="C38940" t="s">
        <v>1022</v>
      </c>
      <c r="D38940" t="s">
        <v>1023</v>
      </c>
      <c r="E38940" t="s">
        <v>1015</v>
      </c>
      <c r="F38940" s="86">
        <v>1068.4170549778901</v>
      </c>
    </row>
    <row r="38941" spans="1:6">
      <c r="A38941">
        <v>2026</v>
      </c>
      <c r="B38941" t="s">
        <v>1046</v>
      </c>
      <c r="C38941" t="s">
        <v>1022</v>
      </c>
      <c r="D38941" t="s">
        <v>1023</v>
      </c>
      <c r="E38941" t="s">
        <v>1015</v>
      </c>
      <c r="F38941" s="86">
        <v>1068.7783705640099</v>
      </c>
    </row>
    <row r="38942" spans="1:6">
      <c r="A38942">
        <v>2027</v>
      </c>
      <c r="B38942" t="s">
        <v>1046</v>
      </c>
      <c r="C38942" t="s">
        <v>1022</v>
      </c>
      <c r="D38942" t="s">
        <v>1023</v>
      </c>
      <c r="E38942" t="s">
        <v>1015</v>
      </c>
      <c r="F38942" s="86">
        <v>1069.2680612586801</v>
      </c>
    </row>
    <row r="38943" spans="1:6">
      <c r="A38943">
        <v>2028</v>
      </c>
      <c r="B38943" t="s">
        <v>1046</v>
      </c>
      <c r="C38943" t="s">
        <v>1022</v>
      </c>
      <c r="D38943" t="s">
        <v>1023</v>
      </c>
      <c r="E38943" t="s">
        <v>1015</v>
      </c>
      <c r="F38943" s="86">
        <v>1069.7713916606599</v>
      </c>
    </row>
    <row r="38944" spans="1:6">
      <c r="A38944">
        <v>2029</v>
      </c>
      <c r="B38944" t="s">
        <v>1046</v>
      </c>
      <c r="C38944" t="s">
        <v>1022</v>
      </c>
      <c r="D38944" t="s">
        <v>1023</v>
      </c>
      <c r="E38944" t="s">
        <v>1015</v>
      </c>
      <c r="F38944" s="86">
        <v>1070.1609507430401</v>
      </c>
    </row>
    <row r="38945" spans="1:6">
      <c r="A38945">
        <v>2030</v>
      </c>
      <c r="B38945" t="s">
        <v>1046</v>
      </c>
      <c r="C38945" t="s">
        <v>1022</v>
      </c>
      <c r="D38945" t="s">
        <v>1023</v>
      </c>
      <c r="E38945" t="s">
        <v>1015</v>
      </c>
      <c r="F38945" s="86">
        <v>1070.54146790868</v>
      </c>
    </row>
    <row r="38946" spans="1:6">
      <c r="A38946">
        <v>2031</v>
      </c>
      <c r="B38946" t="s">
        <v>1046</v>
      </c>
      <c r="C38946" t="s">
        <v>1022</v>
      </c>
      <c r="D38946" t="s">
        <v>1023</v>
      </c>
      <c r="E38946" t="s">
        <v>1015</v>
      </c>
      <c r="F38946" s="86">
        <v>1071.2317699631999</v>
      </c>
    </row>
    <row r="38947" spans="1:6">
      <c r="A38947">
        <v>2032</v>
      </c>
      <c r="B38947" t="s">
        <v>1046</v>
      </c>
      <c r="C38947" t="s">
        <v>1022</v>
      </c>
      <c r="D38947" t="s">
        <v>1023</v>
      </c>
      <c r="E38947" t="s">
        <v>1015</v>
      </c>
      <c r="F38947" s="86">
        <v>1071.95069997726</v>
      </c>
    </row>
    <row r="38948" spans="1:6">
      <c r="A38948">
        <v>2033</v>
      </c>
      <c r="B38948" t="s">
        <v>1046</v>
      </c>
      <c r="C38948" t="s">
        <v>1022</v>
      </c>
      <c r="D38948" t="s">
        <v>1023</v>
      </c>
      <c r="E38948" t="s">
        <v>1015</v>
      </c>
      <c r="F38948" s="86">
        <v>1072.48550392075</v>
      </c>
    </row>
    <row r="38949" spans="1:6">
      <c r="A38949">
        <v>2034</v>
      </c>
      <c r="B38949" t="s">
        <v>1046</v>
      </c>
      <c r="C38949" t="s">
        <v>1022</v>
      </c>
      <c r="D38949" t="s">
        <v>1023</v>
      </c>
      <c r="E38949" t="s">
        <v>1015</v>
      </c>
      <c r="F38949" s="86">
        <v>1073.3550110671499</v>
      </c>
    </row>
    <row r="38950" spans="1:6">
      <c r="A38950">
        <v>2035</v>
      </c>
      <c r="B38950" t="s">
        <v>1046</v>
      </c>
      <c r="C38950" t="s">
        <v>1022</v>
      </c>
      <c r="D38950" t="s">
        <v>1023</v>
      </c>
      <c r="E38950" t="s">
        <v>1015</v>
      </c>
      <c r="F38950" s="86">
        <v>1074.3760944257299</v>
      </c>
    </row>
    <row r="38951" spans="1:6">
      <c r="A38951">
        <v>2036</v>
      </c>
      <c r="B38951" t="s">
        <v>1046</v>
      </c>
      <c r="C38951" t="s">
        <v>1022</v>
      </c>
      <c r="D38951" t="s">
        <v>1023</v>
      </c>
      <c r="E38951" t="s">
        <v>1015</v>
      </c>
      <c r="F38951" s="86">
        <v>1075.4369719971901</v>
      </c>
    </row>
    <row r="38952" spans="1:6">
      <c r="A38952">
        <v>2037</v>
      </c>
      <c r="B38952" t="s">
        <v>1046</v>
      </c>
      <c r="C38952" t="s">
        <v>1022</v>
      </c>
      <c r="D38952" t="s">
        <v>1023</v>
      </c>
      <c r="E38952" t="s">
        <v>1015</v>
      </c>
      <c r="F38952" s="86">
        <v>1076.7301257329</v>
      </c>
    </row>
    <row r="38953" spans="1:6">
      <c r="A38953">
        <v>2038</v>
      </c>
      <c r="B38953" t="s">
        <v>1046</v>
      </c>
      <c r="C38953" t="s">
        <v>1022</v>
      </c>
      <c r="D38953" t="s">
        <v>1023</v>
      </c>
      <c r="E38953" t="s">
        <v>1015</v>
      </c>
      <c r="F38953" s="86">
        <v>1077.96403532247</v>
      </c>
    </row>
    <row r="38954" spans="1:6">
      <c r="A38954">
        <v>2039</v>
      </c>
      <c r="B38954" t="s">
        <v>1046</v>
      </c>
      <c r="C38954" t="s">
        <v>1022</v>
      </c>
      <c r="D38954" t="s">
        <v>1023</v>
      </c>
      <c r="E38954" t="s">
        <v>1015</v>
      </c>
      <c r="F38954" s="86">
        <v>1079.4609372338</v>
      </c>
    </row>
    <row r="38955" spans="1:6">
      <c r="A38955">
        <v>2040</v>
      </c>
      <c r="B38955" t="s">
        <v>1046</v>
      </c>
      <c r="C38955" t="s">
        <v>1022</v>
      </c>
      <c r="D38955" t="s">
        <v>1023</v>
      </c>
      <c r="E38955" t="s">
        <v>1015</v>
      </c>
      <c r="F38955" s="86">
        <v>1080.91250174129</v>
      </c>
    </row>
    <row r="38956" spans="1:6">
      <c r="A38956">
        <v>2041</v>
      </c>
      <c r="B38956" t="s">
        <v>1046</v>
      </c>
      <c r="C38956" t="s">
        <v>1022</v>
      </c>
      <c r="D38956" t="s">
        <v>1023</v>
      </c>
      <c r="E38956" t="s">
        <v>1015</v>
      </c>
      <c r="F38956" s="86">
        <v>1082.8439054682899</v>
      </c>
    </row>
    <row r="38957" spans="1:6">
      <c r="A38957">
        <v>2042</v>
      </c>
      <c r="B38957" t="s">
        <v>1046</v>
      </c>
      <c r="C38957" t="s">
        <v>1022</v>
      </c>
      <c r="D38957" t="s">
        <v>1023</v>
      </c>
      <c r="E38957" t="s">
        <v>1015</v>
      </c>
      <c r="F38957" s="86">
        <v>1084.8403331950999</v>
      </c>
    </row>
    <row r="38958" spans="1:6">
      <c r="A38958">
        <v>2043</v>
      </c>
      <c r="B38958" t="s">
        <v>1046</v>
      </c>
      <c r="C38958" t="s">
        <v>1022</v>
      </c>
      <c r="D38958" t="s">
        <v>1023</v>
      </c>
      <c r="E38958" t="s">
        <v>1015</v>
      </c>
      <c r="F38958" s="86">
        <v>1086.5785684324601</v>
      </c>
    </row>
    <row r="38959" spans="1:6">
      <c r="A38959">
        <v>2044</v>
      </c>
      <c r="B38959" t="s">
        <v>1046</v>
      </c>
      <c r="C38959" t="s">
        <v>1022</v>
      </c>
      <c r="D38959" t="s">
        <v>1023</v>
      </c>
      <c r="E38959" t="s">
        <v>1015</v>
      </c>
      <c r="F38959" s="86">
        <v>1088.4059559437401</v>
      </c>
    </row>
    <row r="38960" spans="1:6">
      <c r="A38960">
        <v>2045</v>
      </c>
      <c r="B38960" t="s">
        <v>1046</v>
      </c>
      <c r="C38960" t="s">
        <v>1022</v>
      </c>
      <c r="D38960" t="s">
        <v>1023</v>
      </c>
      <c r="E38960" t="s">
        <v>1015</v>
      </c>
      <c r="F38960" s="86">
        <v>1089.9997010545401</v>
      </c>
    </row>
    <row r="38961" spans="1:6">
      <c r="A38961">
        <v>2046</v>
      </c>
      <c r="B38961" t="s">
        <v>1046</v>
      </c>
      <c r="C38961" t="s">
        <v>1022</v>
      </c>
      <c r="D38961" t="s">
        <v>1023</v>
      </c>
      <c r="E38961" t="s">
        <v>1015</v>
      </c>
      <c r="F38961" s="86">
        <v>1091.5394264689601</v>
      </c>
    </row>
    <row r="38962" spans="1:6">
      <c r="A38962">
        <v>2047</v>
      </c>
      <c r="B38962" t="s">
        <v>1046</v>
      </c>
      <c r="C38962" t="s">
        <v>1022</v>
      </c>
      <c r="D38962" t="s">
        <v>1023</v>
      </c>
      <c r="E38962" t="s">
        <v>1015</v>
      </c>
      <c r="F38962" s="86">
        <v>1093.03168744451</v>
      </c>
    </row>
    <row r="38963" spans="1:6">
      <c r="A38963">
        <v>2048</v>
      </c>
      <c r="B38963" t="s">
        <v>1046</v>
      </c>
      <c r="C38963" t="s">
        <v>1022</v>
      </c>
      <c r="D38963" t="s">
        <v>1023</v>
      </c>
      <c r="E38963" t="s">
        <v>1015</v>
      </c>
      <c r="F38963" s="86">
        <v>1094.65520760953</v>
      </c>
    </row>
    <row r="38964" spans="1:6">
      <c r="A38964">
        <v>2049</v>
      </c>
      <c r="B38964" t="s">
        <v>1046</v>
      </c>
      <c r="C38964" t="s">
        <v>1022</v>
      </c>
      <c r="D38964" t="s">
        <v>1023</v>
      </c>
      <c r="E38964" t="s">
        <v>1015</v>
      </c>
      <c r="F38964" s="86">
        <v>1096.08307166546</v>
      </c>
    </row>
    <row r="38965" spans="1:6">
      <c r="A38965">
        <v>2050</v>
      </c>
      <c r="B38965" t="s">
        <v>1046</v>
      </c>
      <c r="C38965" t="s">
        <v>1022</v>
      </c>
      <c r="D38965" t="s">
        <v>1023</v>
      </c>
      <c r="E38965" t="s">
        <v>1015</v>
      </c>
      <c r="F38965" s="86">
        <v>1097.49246172579</v>
      </c>
    </row>
    <row r="38966" spans="1:6">
      <c r="A38966">
        <v>2017</v>
      </c>
      <c r="B38966" t="s">
        <v>1047</v>
      </c>
      <c r="C38966" t="s">
        <v>1022</v>
      </c>
      <c r="D38966" t="s">
        <v>1023</v>
      </c>
      <c r="E38966" t="s">
        <v>1015</v>
      </c>
      <c r="F38966" s="86">
        <v>1.8843983270736199E-2</v>
      </c>
    </row>
    <row r="38967" spans="1:6">
      <c r="A38967">
        <v>2018</v>
      </c>
      <c r="B38967" t="s">
        <v>1047</v>
      </c>
      <c r="C38967" t="s">
        <v>1022</v>
      </c>
      <c r="D38967" t="s">
        <v>1023</v>
      </c>
      <c r="E38967" t="s">
        <v>1015</v>
      </c>
      <c r="F38967" s="86">
        <v>1.9191832255468499E-2</v>
      </c>
    </row>
    <row r="38968" spans="1:6">
      <c r="A38968">
        <v>2019</v>
      </c>
      <c r="B38968" t="s">
        <v>1047</v>
      </c>
      <c r="C38968" t="s">
        <v>1022</v>
      </c>
      <c r="D38968" t="s">
        <v>1023</v>
      </c>
      <c r="E38968" t="s">
        <v>1015</v>
      </c>
      <c r="F38968" s="86">
        <v>1.9356754434020199E-2</v>
      </c>
    </row>
    <row r="38969" spans="1:6">
      <c r="A38969">
        <v>2020</v>
      </c>
      <c r="B38969" t="s">
        <v>1047</v>
      </c>
      <c r="C38969" t="s">
        <v>1022</v>
      </c>
      <c r="D38969" t="s">
        <v>1023</v>
      </c>
      <c r="E38969" t="s">
        <v>1015</v>
      </c>
      <c r="F38969" s="86">
        <v>1.9520151578339098E-2</v>
      </c>
    </row>
    <row r="38970" spans="1:6">
      <c r="A38970">
        <v>2021</v>
      </c>
      <c r="B38970" t="s">
        <v>1047</v>
      </c>
      <c r="C38970" t="s">
        <v>1022</v>
      </c>
      <c r="D38970" t="s">
        <v>1023</v>
      </c>
      <c r="E38970" t="s">
        <v>1015</v>
      </c>
      <c r="F38970" s="86">
        <v>1.9680030518449201E-2</v>
      </c>
    </row>
    <row r="38971" spans="1:6">
      <c r="A38971">
        <v>2022</v>
      </c>
      <c r="B38971" t="s">
        <v>1047</v>
      </c>
      <c r="C38971" t="s">
        <v>1022</v>
      </c>
      <c r="D38971" t="s">
        <v>1023</v>
      </c>
      <c r="E38971" t="s">
        <v>1015</v>
      </c>
      <c r="F38971" s="86">
        <v>1.9837108158534601E-2</v>
      </c>
    </row>
    <row r="38972" spans="1:6">
      <c r="A38972">
        <v>2023</v>
      </c>
      <c r="B38972" t="s">
        <v>1047</v>
      </c>
      <c r="C38972" t="s">
        <v>1022</v>
      </c>
      <c r="D38972" t="s">
        <v>1023</v>
      </c>
      <c r="E38972" t="s">
        <v>1015</v>
      </c>
      <c r="F38972" s="86">
        <v>1.9983432840348599E-2</v>
      </c>
    </row>
    <row r="38973" spans="1:6">
      <c r="A38973">
        <v>2024</v>
      </c>
      <c r="B38973" t="s">
        <v>1047</v>
      </c>
      <c r="C38973" t="s">
        <v>1022</v>
      </c>
      <c r="D38973" t="s">
        <v>1023</v>
      </c>
      <c r="E38973" t="s">
        <v>1015</v>
      </c>
      <c r="F38973" s="86">
        <v>2.01269395569766E-2</v>
      </c>
    </row>
    <row r="38974" spans="1:6">
      <c r="A38974">
        <v>2025</v>
      </c>
      <c r="B38974" t="s">
        <v>1047</v>
      </c>
      <c r="C38974" t="s">
        <v>1022</v>
      </c>
      <c r="D38974" t="s">
        <v>1023</v>
      </c>
      <c r="E38974" t="s">
        <v>1015</v>
      </c>
      <c r="F38974" s="86">
        <v>2.0275814018903299E-2</v>
      </c>
    </row>
    <row r="38975" spans="1:6">
      <c r="A38975">
        <v>2026</v>
      </c>
      <c r="B38975" t="s">
        <v>1047</v>
      </c>
      <c r="C38975" t="s">
        <v>1022</v>
      </c>
      <c r="D38975" t="s">
        <v>1023</v>
      </c>
      <c r="E38975" t="s">
        <v>1015</v>
      </c>
      <c r="F38975" s="86">
        <v>2.0422913260731802E-2</v>
      </c>
    </row>
    <row r="38976" spans="1:6">
      <c r="A38976">
        <v>2027</v>
      </c>
      <c r="B38976" t="s">
        <v>1047</v>
      </c>
      <c r="C38976" t="s">
        <v>1022</v>
      </c>
      <c r="D38976" t="s">
        <v>1023</v>
      </c>
      <c r="E38976" t="s">
        <v>1015</v>
      </c>
      <c r="F38976" s="86">
        <v>2.0570323481350201E-2</v>
      </c>
    </row>
    <row r="38977" spans="1:6">
      <c r="A38977">
        <v>2028</v>
      </c>
      <c r="B38977" t="s">
        <v>1047</v>
      </c>
      <c r="C38977" t="s">
        <v>1022</v>
      </c>
      <c r="D38977" t="s">
        <v>1023</v>
      </c>
      <c r="E38977" t="s">
        <v>1015</v>
      </c>
      <c r="F38977" s="86">
        <v>2.0719436320744699E-2</v>
      </c>
    </row>
    <row r="38978" spans="1:6">
      <c r="A38978">
        <v>2029</v>
      </c>
      <c r="B38978" t="s">
        <v>1047</v>
      </c>
      <c r="C38978" t="s">
        <v>1022</v>
      </c>
      <c r="D38978" t="s">
        <v>1023</v>
      </c>
      <c r="E38978" t="s">
        <v>1015</v>
      </c>
      <c r="F38978" s="86">
        <v>2.0854274860564799E-2</v>
      </c>
    </row>
    <row r="38979" spans="1:6">
      <c r="A38979">
        <v>2030</v>
      </c>
      <c r="B38979" t="s">
        <v>1047</v>
      </c>
      <c r="C38979" t="s">
        <v>1022</v>
      </c>
      <c r="D38979" t="s">
        <v>1023</v>
      </c>
      <c r="E38979" t="s">
        <v>1015</v>
      </c>
      <c r="F38979" s="86">
        <v>2.0986776650853099E-2</v>
      </c>
    </row>
    <row r="38980" spans="1:6">
      <c r="A38980">
        <v>2031</v>
      </c>
      <c r="B38980" t="s">
        <v>1047</v>
      </c>
      <c r="C38980" t="s">
        <v>1022</v>
      </c>
      <c r="D38980" t="s">
        <v>1023</v>
      </c>
      <c r="E38980" t="s">
        <v>1015</v>
      </c>
      <c r="F38980" s="86">
        <v>2.1124855131502699E-2</v>
      </c>
    </row>
    <row r="38981" spans="1:6">
      <c r="A38981">
        <v>2032</v>
      </c>
      <c r="B38981" t="s">
        <v>1047</v>
      </c>
      <c r="C38981" t="s">
        <v>1022</v>
      </c>
      <c r="D38981" t="s">
        <v>1023</v>
      </c>
      <c r="E38981" t="s">
        <v>1015</v>
      </c>
      <c r="F38981" s="86">
        <v>2.1251246383464598E-2</v>
      </c>
    </row>
    <row r="38982" spans="1:6">
      <c r="A38982">
        <v>2033</v>
      </c>
      <c r="B38982" t="s">
        <v>1047</v>
      </c>
      <c r="C38982" t="s">
        <v>1022</v>
      </c>
      <c r="D38982" t="s">
        <v>1023</v>
      </c>
      <c r="E38982" t="s">
        <v>1015</v>
      </c>
      <c r="F38982" s="86">
        <v>2.13693265870862E-2</v>
      </c>
    </row>
    <row r="38983" spans="1:6">
      <c r="A38983">
        <v>2034</v>
      </c>
      <c r="B38983" t="s">
        <v>1047</v>
      </c>
      <c r="C38983" t="s">
        <v>1022</v>
      </c>
      <c r="D38983" t="s">
        <v>1023</v>
      </c>
      <c r="E38983" t="s">
        <v>1015</v>
      </c>
      <c r="F38983" s="86">
        <v>2.1485128864297098E-2</v>
      </c>
    </row>
    <row r="38984" spans="1:6">
      <c r="A38984">
        <v>2035</v>
      </c>
      <c r="B38984" t="s">
        <v>1047</v>
      </c>
      <c r="C38984" t="s">
        <v>1022</v>
      </c>
      <c r="D38984" t="s">
        <v>1023</v>
      </c>
      <c r="E38984" t="s">
        <v>1015</v>
      </c>
      <c r="F38984" s="86">
        <v>2.1600603059822698E-2</v>
      </c>
    </row>
    <row r="38985" spans="1:6">
      <c r="A38985">
        <v>2036</v>
      </c>
      <c r="B38985" t="s">
        <v>1047</v>
      </c>
      <c r="C38985" t="s">
        <v>1022</v>
      </c>
      <c r="D38985" t="s">
        <v>1023</v>
      </c>
      <c r="E38985" t="s">
        <v>1015</v>
      </c>
      <c r="F38985" s="86">
        <v>2.1723104721484102E-2</v>
      </c>
    </row>
    <row r="38986" spans="1:6">
      <c r="A38986">
        <v>2037</v>
      </c>
      <c r="B38986" t="s">
        <v>1047</v>
      </c>
      <c r="C38986" t="s">
        <v>1022</v>
      </c>
      <c r="D38986" t="s">
        <v>1023</v>
      </c>
      <c r="E38986" t="s">
        <v>1015</v>
      </c>
      <c r="F38986" s="86">
        <v>2.1837536536700199E-2</v>
      </c>
    </row>
    <row r="38987" spans="1:6">
      <c r="A38987">
        <v>2038</v>
      </c>
      <c r="B38987" t="s">
        <v>1047</v>
      </c>
      <c r="C38987" t="s">
        <v>1022</v>
      </c>
      <c r="D38987" t="s">
        <v>1023</v>
      </c>
      <c r="E38987" t="s">
        <v>1015</v>
      </c>
      <c r="F38987" s="86">
        <v>2.1950829034354601E-2</v>
      </c>
    </row>
    <row r="38988" spans="1:6">
      <c r="A38988">
        <v>2039</v>
      </c>
      <c r="B38988" t="s">
        <v>1047</v>
      </c>
      <c r="C38988" t="s">
        <v>1022</v>
      </c>
      <c r="D38988" t="s">
        <v>1023</v>
      </c>
      <c r="E38988" t="s">
        <v>1015</v>
      </c>
      <c r="F38988" s="86">
        <v>2.2061995270031401E-2</v>
      </c>
    </row>
    <row r="38989" spans="1:6">
      <c r="A38989">
        <v>2040</v>
      </c>
      <c r="B38989" t="s">
        <v>1047</v>
      </c>
      <c r="C38989" t="s">
        <v>1022</v>
      </c>
      <c r="D38989" t="s">
        <v>1023</v>
      </c>
      <c r="E38989" t="s">
        <v>1015</v>
      </c>
      <c r="F38989" s="86">
        <v>2.2170156503007299E-2</v>
      </c>
    </row>
    <row r="38990" spans="1:6">
      <c r="A38990">
        <v>2041</v>
      </c>
      <c r="B38990" t="s">
        <v>1047</v>
      </c>
      <c r="C38990" t="s">
        <v>1022</v>
      </c>
      <c r="D38990" t="s">
        <v>1023</v>
      </c>
      <c r="E38990" t="s">
        <v>1015</v>
      </c>
      <c r="F38990" s="86">
        <v>2.2185147512623699E-2</v>
      </c>
    </row>
    <row r="38991" spans="1:6">
      <c r="A38991">
        <v>2042</v>
      </c>
      <c r="B38991" t="s">
        <v>1047</v>
      </c>
      <c r="C38991" t="s">
        <v>1022</v>
      </c>
      <c r="D38991" t="s">
        <v>1023</v>
      </c>
      <c r="E38991" t="s">
        <v>1015</v>
      </c>
      <c r="F38991" s="86">
        <v>2.2204427718171101E-2</v>
      </c>
    </row>
    <row r="38992" spans="1:6">
      <c r="A38992">
        <v>2043</v>
      </c>
      <c r="B38992" t="s">
        <v>1047</v>
      </c>
      <c r="C38992" t="s">
        <v>1022</v>
      </c>
      <c r="D38992" t="s">
        <v>1023</v>
      </c>
      <c r="E38992" t="s">
        <v>1015</v>
      </c>
      <c r="F38992" s="86">
        <v>2.2215099909641101E-2</v>
      </c>
    </row>
    <row r="38993" spans="1:6">
      <c r="A38993">
        <v>2044</v>
      </c>
      <c r="B38993" t="s">
        <v>1047</v>
      </c>
      <c r="C38993" t="s">
        <v>1022</v>
      </c>
      <c r="D38993" t="s">
        <v>1023</v>
      </c>
      <c r="E38993" t="s">
        <v>1015</v>
      </c>
      <c r="F38993" s="86">
        <v>2.2223988313010999E-2</v>
      </c>
    </row>
    <row r="38994" spans="1:6">
      <c r="A38994">
        <v>2045</v>
      </c>
      <c r="B38994" t="s">
        <v>1047</v>
      </c>
      <c r="C38994" t="s">
        <v>1022</v>
      </c>
      <c r="D38994" t="s">
        <v>1023</v>
      </c>
      <c r="E38994" t="s">
        <v>1015</v>
      </c>
      <c r="F38994" s="86">
        <v>2.22313483520729E-2</v>
      </c>
    </row>
    <row r="38995" spans="1:6">
      <c r="A38995">
        <v>2046</v>
      </c>
      <c r="B38995" t="s">
        <v>1047</v>
      </c>
      <c r="C38995" t="s">
        <v>1022</v>
      </c>
      <c r="D38995" t="s">
        <v>1023</v>
      </c>
      <c r="E38995" t="s">
        <v>1015</v>
      </c>
      <c r="F38995" s="86">
        <v>2.2237432395636501E-2</v>
      </c>
    </row>
    <row r="38996" spans="1:6">
      <c r="A38996">
        <v>2047</v>
      </c>
      <c r="B38996" t="s">
        <v>1047</v>
      </c>
      <c r="C38996" t="s">
        <v>1022</v>
      </c>
      <c r="D38996" t="s">
        <v>1023</v>
      </c>
      <c r="E38996" t="s">
        <v>1015</v>
      </c>
      <c r="F38996" s="86">
        <v>2.2248970565817199E-2</v>
      </c>
    </row>
    <row r="38997" spans="1:6">
      <c r="A38997">
        <v>2048</v>
      </c>
      <c r="B38997" t="s">
        <v>1047</v>
      </c>
      <c r="C38997" t="s">
        <v>1022</v>
      </c>
      <c r="D38997" t="s">
        <v>1023</v>
      </c>
      <c r="E38997" t="s">
        <v>1015</v>
      </c>
      <c r="F38997" s="86">
        <v>2.2252982212794099E-2</v>
      </c>
    </row>
    <row r="38998" spans="1:6">
      <c r="A38998">
        <v>2049</v>
      </c>
      <c r="B38998" t="s">
        <v>1047</v>
      </c>
      <c r="C38998" t="s">
        <v>1022</v>
      </c>
      <c r="D38998" t="s">
        <v>1023</v>
      </c>
      <c r="E38998" t="s">
        <v>1015</v>
      </c>
      <c r="F38998" s="86">
        <v>2.2256271053533599E-2</v>
      </c>
    </row>
    <row r="38999" spans="1:6">
      <c r="A38999">
        <v>2050</v>
      </c>
      <c r="B38999" t="s">
        <v>1047</v>
      </c>
      <c r="C38999" t="s">
        <v>1022</v>
      </c>
      <c r="D38999" t="s">
        <v>1023</v>
      </c>
      <c r="E38999" t="s">
        <v>1015</v>
      </c>
      <c r="F38999" s="86">
        <v>2.2259012305827299E-2</v>
      </c>
    </row>
    <row r="39000" spans="1:6">
      <c r="A39000">
        <v>2017</v>
      </c>
      <c r="B39000" t="s">
        <v>1048</v>
      </c>
      <c r="C39000" t="s">
        <v>1022</v>
      </c>
      <c r="D39000" t="s">
        <v>1023</v>
      </c>
      <c r="E39000" t="s">
        <v>1015</v>
      </c>
      <c r="F39000" s="86">
        <v>1205.4192074473101</v>
      </c>
    </row>
    <row r="39001" spans="1:6">
      <c r="A39001">
        <v>2018</v>
      </c>
      <c r="B39001" t="s">
        <v>1048</v>
      </c>
      <c r="C39001" t="s">
        <v>1022</v>
      </c>
      <c r="D39001" t="s">
        <v>1023</v>
      </c>
      <c r="E39001" t="s">
        <v>1015</v>
      </c>
      <c r="F39001" s="86">
        <v>1219.0484600694899</v>
      </c>
    </row>
    <row r="39002" spans="1:6">
      <c r="A39002">
        <v>2019</v>
      </c>
      <c r="B39002" t="s">
        <v>1048</v>
      </c>
      <c r="C39002" t="s">
        <v>1022</v>
      </c>
      <c r="D39002" t="s">
        <v>1023</v>
      </c>
      <c r="E39002" t="s">
        <v>1015</v>
      </c>
      <c r="F39002" s="86">
        <v>1217.0451123487201</v>
      </c>
    </row>
    <row r="39003" spans="1:6">
      <c r="A39003">
        <v>2020</v>
      </c>
      <c r="B39003" t="s">
        <v>1048</v>
      </c>
      <c r="C39003" t="s">
        <v>1022</v>
      </c>
      <c r="D39003" t="s">
        <v>1023</v>
      </c>
      <c r="E39003" t="s">
        <v>1015</v>
      </c>
      <c r="F39003" s="86">
        <v>1215.9487183357201</v>
      </c>
    </row>
    <row r="39004" spans="1:6">
      <c r="A39004">
        <v>2021</v>
      </c>
      <c r="B39004" t="s">
        <v>1048</v>
      </c>
      <c r="C39004" t="s">
        <v>1022</v>
      </c>
      <c r="D39004" t="s">
        <v>1023</v>
      </c>
      <c r="E39004" t="s">
        <v>1015</v>
      </c>
      <c r="F39004" s="86">
        <v>1215.54753442173</v>
      </c>
    </row>
    <row r="39005" spans="1:6">
      <c r="A39005">
        <v>2022</v>
      </c>
      <c r="B39005" t="s">
        <v>1048</v>
      </c>
      <c r="C39005" t="s">
        <v>1022</v>
      </c>
      <c r="D39005" t="s">
        <v>1023</v>
      </c>
      <c r="E39005" t="s">
        <v>1015</v>
      </c>
      <c r="F39005" s="86">
        <v>1215.1032407586199</v>
      </c>
    </row>
    <row r="39006" spans="1:6">
      <c r="A39006">
        <v>2023</v>
      </c>
      <c r="B39006" t="s">
        <v>1048</v>
      </c>
      <c r="C39006" t="s">
        <v>1022</v>
      </c>
      <c r="D39006" t="s">
        <v>1023</v>
      </c>
      <c r="E39006" t="s">
        <v>1015</v>
      </c>
      <c r="F39006" s="86">
        <v>1214.96887638871</v>
      </c>
    </row>
    <row r="39007" spans="1:6">
      <c r="A39007">
        <v>2024</v>
      </c>
      <c r="B39007" t="s">
        <v>1048</v>
      </c>
      <c r="C39007" t="s">
        <v>1022</v>
      </c>
      <c r="D39007" t="s">
        <v>1023</v>
      </c>
      <c r="E39007" t="s">
        <v>1015</v>
      </c>
      <c r="F39007" s="86">
        <v>1215.48954603625</v>
      </c>
    </row>
    <row r="39008" spans="1:6">
      <c r="A39008">
        <v>2025</v>
      </c>
      <c r="B39008" t="s">
        <v>1048</v>
      </c>
      <c r="C39008" t="s">
        <v>1022</v>
      </c>
      <c r="D39008" t="s">
        <v>1023</v>
      </c>
      <c r="E39008" t="s">
        <v>1015</v>
      </c>
      <c r="F39008" s="86">
        <v>1216.03606526422</v>
      </c>
    </row>
    <row r="39009" spans="1:6">
      <c r="A39009">
        <v>2026</v>
      </c>
      <c r="B39009" t="s">
        <v>1048</v>
      </c>
      <c r="C39009" t="s">
        <v>1022</v>
      </c>
      <c r="D39009" t="s">
        <v>1023</v>
      </c>
      <c r="E39009" t="s">
        <v>1015</v>
      </c>
      <c r="F39009" s="86">
        <v>1216.4473024132501</v>
      </c>
    </row>
    <row r="39010" spans="1:6">
      <c r="A39010">
        <v>2027</v>
      </c>
      <c r="B39010" t="s">
        <v>1048</v>
      </c>
      <c r="C39010" t="s">
        <v>1022</v>
      </c>
      <c r="D39010" t="s">
        <v>1023</v>
      </c>
      <c r="E39010" t="s">
        <v>1015</v>
      </c>
      <c r="F39010" s="86">
        <v>1217.0046517580199</v>
      </c>
    </row>
    <row r="39011" spans="1:6">
      <c r="A39011">
        <v>2028</v>
      </c>
      <c r="B39011" t="s">
        <v>1048</v>
      </c>
      <c r="C39011" t="s">
        <v>1022</v>
      </c>
      <c r="D39011" t="s">
        <v>1023</v>
      </c>
      <c r="E39011" t="s">
        <v>1015</v>
      </c>
      <c r="F39011" s="86">
        <v>1217.5775253551799</v>
      </c>
    </row>
    <row r="39012" spans="1:6">
      <c r="A39012">
        <v>2029</v>
      </c>
      <c r="B39012" t="s">
        <v>1048</v>
      </c>
      <c r="C39012" t="s">
        <v>1022</v>
      </c>
      <c r="D39012" t="s">
        <v>1023</v>
      </c>
      <c r="E39012" t="s">
        <v>1015</v>
      </c>
      <c r="F39012" s="86">
        <v>1218.02090829401</v>
      </c>
    </row>
    <row r="39013" spans="1:6">
      <c r="A39013">
        <v>2030</v>
      </c>
      <c r="B39013" t="s">
        <v>1048</v>
      </c>
      <c r="C39013" t="s">
        <v>1022</v>
      </c>
      <c r="D39013" t="s">
        <v>1023</v>
      </c>
      <c r="E39013" t="s">
        <v>1015</v>
      </c>
      <c r="F39013" s="86">
        <v>1218.45400002978</v>
      </c>
    </row>
    <row r="39014" spans="1:6">
      <c r="A39014">
        <v>2031</v>
      </c>
      <c r="B39014" t="s">
        <v>1048</v>
      </c>
      <c r="C39014" t="s">
        <v>1022</v>
      </c>
      <c r="D39014" t="s">
        <v>1023</v>
      </c>
      <c r="E39014" t="s">
        <v>1015</v>
      </c>
      <c r="F39014" s="86">
        <v>1219.2396784222401</v>
      </c>
    </row>
    <row r="39015" spans="1:6">
      <c r="A39015">
        <v>2032</v>
      </c>
      <c r="B39015" t="s">
        <v>1048</v>
      </c>
      <c r="C39015" t="s">
        <v>1022</v>
      </c>
      <c r="D39015" t="s">
        <v>1023</v>
      </c>
      <c r="E39015" t="s">
        <v>1015</v>
      </c>
      <c r="F39015" s="86">
        <v>1220.05794018754</v>
      </c>
    </row>
    <row r="39016" spans="1:6">
      <c r="A39016">
        <v>2033</v>
      </c>
      <c r="B39016" t="s">
        <v>1048</v>
      </c>
      <c r="C39016" t="s">
        <v>1022</v>
      </c>
      <c r="D39016" t="s">
        <v>1023</v>
      </c>
      <c r="E39016" t="s">
        <v>1015</v>
      </c>
      <c r="F39016" s="86">
        <v>1220.66663590248</v>
      </c>
    </row>
    <row r="39017" spans="1:6">
      <c r="A39017">
        <v>2034</v>
      </c>
      <c r="B39017" t="s">
        <v>1048</v>
      </c>
      <c r="C39017" t="s">
        <v>1022</v>
      </c>
      <c r="D39017" t="s">
        <v>1023</v>
      </c>
      <c r="E39017" t="s">
        <v>1015</v>
      </c>
      <c r="F39017" s="86">
        <v>1221.6562794542201</v>
      </c>
    </row>
    <row r="39018" spans="1:6">
      <c r="A39018">
        <v>2035</v>
      </c>
      <c r="B39018" t="s">
        <v>1048</v>
      </c>
      <c r="C39018" t="s">
        <v>1022</v>
      </c>
      <c r="D39018" t="s">
        <v>1023</v>
      </c>
      <c r="E39018" t="s">
        <v>1015</v>
      </c>
      <c r="F39018" s="86">
        <v>1222.8184419111899</v>
      </c>
    </row>
    <row r="39019" spans="1:6">
      <c r="A39019">
        <v>2036</v>
      </c>
      <c r="B39019" t="s">
        <v>1048</v>
      </c>
      <c r="C39019" t="s">
        <v>1022</v>
      </c>
      <c r="D39019" t="s">
        <v>1023</v>
      </c>
      <c r="E39019" t="s">
        <v>1015</v>
      </c>
      <c r="F39019" s="86">
        <v>1224.0258967919499</v>
      </c>
    </row>
    <row r="39020" spans="1:6">
      <c r="A39020">
        <v>2037</v>
      </c>
      <c r="B39020" t="s">
        <v>1048</v>
      </c>
      <c r="C39020" t="s">
        <v>1022</v>
      </c>
      <c r="D39020" t="s">
        <v>1023</v>
      </c>
      <c r="E39020" t="s">
        <v>1015</v>
      </c>
      <c r="F39020" s="86">
        <v>1225.49772052711</v>
      </c>
    </row>
    <row r="39021" spans="1:6">
      <c r="A39021">
        <v>2038</v>
      </c>
      <c r="B39021" t="s">
        <v>1048</v>
      </c>
      <c r="C39021" t="s">
        <v>1022</v>
      </c>
      <c r="D39021" t="s">
        <v>1023</v>
      </c>
      <c r="E39021" t="s">
        <v>1015</v>
      </c>
      <c r="F39021" s="86">
        <v>1226.9021145838999</v>
      </c>
    </row>
    <row r="39022" spans="1:6">
      <c r="A39022">
        <v>2039</v>
      </c>
      <c r="B39022" t="s">
        <v>1048</v>
      </c>
      <c r="C39022" t="s">
        <v>1022</v>
      </c>
      <c r="D39022" t="s">
        <v>1023</v>
      </c>
      <c r="E39022" t="s">
        <v>1015</v>
      </c>
      <c r="F39022" s="86">
        <v>1228.6058375840701</v>
      </c>
    </row>
    <row r="39023" spans="1:6">
      <c r="A39023">
        <v>2040</v>
      </c>
      <c r="B39023" t="s">
        <v>1048</v>
      </c>
      <c r="C39023" t="s">
        <v>1022</v>
      </c>
      <c r="D39023" t="s">
        <v>1023</v>
      </c>
      <c r="E39023" t="s">
        <v>1015</v>
      </c>
      <c r="F39023" s="86">
        <v>1230.25795908844</v>
      </c>
    </row>
    <row r="39024" spans="1:6">
      <c r="A39024">
        <v>2041</v>
      </c>
      <c r="B39024" t="s">
        <v>1048</v>
      </c>
      <c r="C39024" t="s">
        <v>1022</v>
      </c>
      <c r="D39024" t="s">
        <v>1023</v>
      </c>
      <c r="E39024" t="s">
        <v>1015</v>
      </c>
      <c r="F39024" s="86">
        <v>1232.4562173226</v>
      </c>
    </row>
    <row r="39025" spans="1:6">
      <c r="A39025">
        <v>2042</v>
      </c>
      <c r="B39025" t="s">
        <v>1048</v>
      </c>
      <c r="C39025" t="s">
        <v>1022</v>
      </c>
      <c r="D39025" t="s">
        <v>1023</v>
      </c>
      <c r="E39025" t="s">
        <v>1015</v>
      </c>
      <c r="F39025" s="86">
        <v>1234.7284836685701</v>
      </c>
    </row>
    <row r="39026" spans="1:6">
      <c r="A39026">
        <v>2043</v>
      </c>
      <c r="B39026" t="s">
        <v>1048</v>
      </c>
      <c r="C39026" t="s">
        <v>1022</v>
      </c>
      <c r="D39026" t="s">
        <v>1023</v>
      </c>
      <c r="E39026" t="s">
        <v>1015</v>
      </c>
      <c r="F39026" s="86">
        <v>1236.7068840775701</v>
      </c>
    </row>
    <row r="39027" spans="1:6">
      <c r="A39027">
        <v>2044</v>
      </c>
      <c r="B39027" t="s">
        <v>1048</v>
      </c>
      <c r="C39027" t="s">
        <v>1022</v>
      </c>
      <c r="D39027" t="s">
        <v>1023</v>
      </c>
      <c r="E39027" t="s">
        <v>1015</v>
      </c>
      <c r="F39027" s="86">
        <v>1238.7867545818499</v>
      </c>
    </row>
    <row r="39028" spans="1:6">
      <c r="A39028">
        <v>2045</v>
      </c>
      <c r="B39028" t="s">
        <v>1048</v>
      </c>
      <c r="C39028" t="s">
        <v>1022</v>
      </c>
      <c r="D39028" t="s">
        <v>1023</v>
      </c>
      <c r="E39028" t="s">
        <v>1015</v>
      </c>
      <c r="F39028" s="86">
        <v>1240.6007012280199</v>
      </c>
    </row>
    <row r="39029" spans="1:6">
      <c r="A39029">
        <v>2046</v>
      </c>
      <c r="B39029" t="s">
        <v>1048</v>
      </c>
      <c r="C39029" t="s">
        <v>1022</v>
      </c>
      <c r="D39029" t="s">
        <v>1023</v>
      </c>
      <c r="E39029" t="s">
        <v>1015</v>
      </c>
      <c r="F39029" s="86">
        <v>1242.3531644873899</v>
      </c>
    </row>
    <row r="39030" spans="1:6">
      <c r="A39030">
        <v>2047</v>
      </c>
      <c r="B39030" t="s">
        <v>1048</v>
      </c>
      <c r="C39030" t="s">
        <v>1022</v>
      </c>
      <c r="D39030" t="s">
        <v>1023</v>
      </c>
      <c r="E39030" t="s">
        <v>1015</v>
      </c>
      <c r="F39030" s="86">
        <v>1244.0516053318199</v>
      </c>
    </row>
    <row r="39031" spans="1:6">
      <c r="A39031">
        <v>2048</v>
      </c>
      <c r="B39031" t="s">
        <v>1048</v>
      </c>
      <c r="C39031" t="s">
        <v>1022</v>
      </c>
      <c r="D39031" t="s">
        <v>1023</v>
      </c>
      <c r="E39031" t="s">
        <v>1015</v>
      </c>
      <c r="F39031" s="86">
        <v>1245.8994409351001</v>
      </c>
    </row>
    <row r="39032" spans="1:6">
      <c r="A39032">
        <v>2049</v>
      </c>
      <c r="B39032" t="s">
        <v>1048</v>
      </c>
      <c r="C39032" t="s">
        <v>1022</v>
      </c>
      <c r="D39032" t="s">
        <v>1023</v>
      </c>
      <c r="E39032" t="s">
        <v>1015</v>
      </c>
      <c r="F39032" s="86">
        <v>1247.5245873891199</v>
      </c>
    </row>
    <row r="39033" spans="1:6">
      <c r="A39033">
        <v>2050</v>
      </c>
      <c r="B39033" t="s">
        <v>1048</v>
      </c>
      <c r="C39033" t="s">
        <v>1022</v>
      </c>
      <c r="D39033" t="s">
        <v>1023</v>
      </c>
      <c r="E39033" t="s">
        <v>1015</v>
      </c>
      <c r="F39033" s="86">
        <v>1249.1287073677399</v>
      </c>
    </row>
    <row r="39034" spans="1:6">
      <c r="A39034">
        <v>2017</v>
      </c>
      <c r="B39034" t="s">
        <v>1049</v>
      </c>
      <c r="C39034" t="s">
        <v>1022</v>
      </c>
      <c r="D39034" t="s">
        <v>1023</v>
      </c>
      <c r="E39034" t="s">
        <v>1015</v>
      </c>
      <c r="F39034" s="86">
        <v>7.2387998005152996E-3</v>
      </c>
    </row>
    <row r="39035" spans="1:6">
      <c r="A39035">
        <v>2018</v>
      </c>
      <c r="B39035" t="s">
        <v>1049</v>
      </c>
      <c r="C39035" t="s">
        <v>1022</v>
      </c>
      <c r="D39035" t="s">
        <v>1023</v>
      </c>
      <c r="E39035" t="s">
        <v>1015</v>
      </c>
      <c r="F39035" s="86">
        <v>7.5873977378457004E-3</v>
      </c>
    </row>
    <row r="39036" spans="1:6">
      <c r="A39036">
        <v>2019</v>
      </c>
      <c r="B39036" t="s">
        <v>1049</v>
      </c>
      <c r="C39036" t="s">
        <v>1022</v>
      </c>
      <c r="D39036" t="s">
        <v>1023</v>
      </c>
      <c r="E39036" t="s">
        <v>1015</v>
      </c>
      <c r="F39036" s="86">
        <v>7.6898306582432003E-3</v>
      </c>
    </row>
    <row r="39037" spans="1:6">
      <c r="A39037">
        <v>2020</v>
      </c>
      <c r="B39037" t="s">
        <v>1049</v>
      </c>
      <c r="C39037" t="s">
        <v>1022</v>
      </c>
      <c r="D39037" t="s">
        <v>1023</v>
      </c>
      <c r="E39037" t="s">
        <v>1015</v>
      </c>
      <c r="F39037" s="86">
        <v>7.7904253268076002E-3</v>
      </c>
    </row>
    <row r="39038" spans="1:6">
      <c r="A39038">
        <v>2021</v>
      </c>
      <c r="B39038" t="s">
        <v>1049</v>
      </c>
      <c r="C39038" t="s">
        <v>1022</v>
      </c>
      <c r="D39038" t="s">
        <v>1023</v>
      </c>
      <c r="E39038" t="s">
        <v>1015</v>
      </c>
      <c r="F39038" s="86">
        <v>7.890241873757E-3</v>
      </c>
    </row>
    <row r="39039" spans="1:6">
      <c r="A39039">
        <v>2022</v>
      </c>
      <c r="B39039" t="s">
        <v>1049</v>
      </c>
      <c r="C39039" t="s">
        <v>1022</v>
      </c>
      <c r="D39039" t="s">
        <v>1023</v>
      </c>
      <c r="E39039" t="s">
        <v>1015</v>
      </c>
      <c r="F39039" s="86">
        <v>7.9873129782993008E-3</v>
      </c>
    </row>
    <row r="39040" spans="1:6">
      <c r="A39040">
        <v>2023</v>
      </c>
      <c r="B39040" t="s">
        <v>1049</v>
      </c>
      <c r="C39040" t="s">
        <v>1022</v>
      </c>
      <c r="D39040" t="s">
        <v>1023</v>
      </c>
      <c r="E39040" t="s">
        <v>1015</v>
      </c>
      <c r="F39040" s="86">
        <v>8.0811851614181005E-3</v>
      </c>
    </row>
    <row r="39041" spans="1:6">
      <c r="A39041">
        <v>2024</v>
      </c>
      <c r="B39041" t="s">
        <v>1049</v>
      </c>
      <c r="C39041" t="s">
        <v>1022</v>
      </c>
      <c r="D39041" t="s">
        <v>1023</v>
      </c>
      <c r="E39041" t="s">
        <v>1015</v>
      </c>
      <c r="F39041" s="86">
        <v>8.1743015682214995E-3</v>
      </c>
    </row>
    <row r="39042" spans="1:6">
      <c r="A39042">
        <v>2025</v>
      </c>
      <c r="B39042" t="s">
        <v>1049</v>
      </c>
      <c r="C39042" t="s">
        <v>1022</v>
      </c>
      <c r="D39042" t="s">
        <v>1023</v>
      </c>
      <c r="E39042" t="s">
        <v>1015</v>
      </c>
      <c r="F39042" s="86">
        <v>8.2690670065032005E-3</v>
      </c>
    </row>
    <row r="39043" spans="1:6">
      <c r="A39043">
        <v>2026</v>
      </c>
      <c r="B39043" t="s">
        <v>1049</v>
      </c>
      <c r="C39043" t="s">
        <v>1022</v>
      </c>
      <c r="D39043" t="s">
        <v>1023</v>
      </c>
      <c r="E39043" t="s">
        <v>1015</v>
      </c>
      <c r="F39043" s="86">
        <v>8.3636670119120998E-3</v>
      </c>
    </row>
    <row r="39044" spans="1:6">
      <c r="A39044">
        <v>2027</v>
      </c>
      <c r="B39044" t="s">
        <v>1049</v>
      </c>
      <c r="C39044" t="s">
        <v>1022</v>
      </c>
      <c r="D39044" t="s">
        <v>1023</v>
      </c>
      <c r="E39044" t="s">
        <v>1015</v>
      </c>
      <c r="F39044" s="86">
        <v>8.4584353430928998E-3</v>
      </c>
    </row>
    <row r="39045" spans="1:6">
      <c r="A39045">
        <v>2028</v>
      </c>
      <c r="B39045" t="s">
        <v>1049</v>
      </c>
      <c r="C39045" t="s">
        <v>1022</v>
      </c>
      <c r="D39045" t="s">
        <v>1023</v>
      </c>
      <c r="E39045" t="s">
        <v>1015</v>
      </c>
      <c r="F39045" s="86">
        <v>8.5515573842228996E-3</v>
      </c>
    </row>
    <row r="39046" spans="1:6">
      <c r="A39046">
        <v>2029</v>
      </c>
      <c r="B39046" t="s">
        <v>1049</v>
      </c>
      <c r="C39046" t="s">
        <v>1022</v>
      </c>
      <c r="D39046" t="s">
        <v>1023</v>
      </c>
      <c r="E39046" t="s">
        <v>1015</v>
      </c>
      <c r="F39046" s="86">
        <v>8.6394281007530008E-3</v>
      </c>
    </row>
    <row r="39047" spans="1:6">
      <c r="A39047">
        <v>2030</v>
      </c>
      <c r="B39047" t="s">
        <v>1049</v>
      </c>
      <c r="C39047" t="s">
        <v>1022</v>
      </c>
      <c r="D39047" t="s">
        <v>1023</v>
      </c>
      <c r="E39047" t="s">
        <v>1015</v>
      </c>
      <c r="F39047" s="86">
        <v>8.7275930268382006E-3</v>
      </c>
    </row>
    <row r="39048" spans="1:6">
      <c r="A39048">
        <v>2031</v>
      </c>
      <c r="B39048" t="s">
        <v>1049</v>
      </c>
      <c r="C39048" t="s">
        <v>1022</v>
      </c>
      <c r="D39048" t="s">
        <v>1023</v>
      </c>
      <c r="E39048" t="s">
        <v>1015</v>
      </c>
      <c r="F39048" s="86">
        <v>8.8131738429814994E-3</v>
      </c>
    </row>
    <row r="39049" spans="1:6">
      <c r="A39049">
        <v>2032</v>
      </c>
      <c r="B39049" t="s">
        <v>1049</v>
      </c>
      <c r="C39049" t="s">
        <v>1022</v>
      </c>
      <c r="D39049" t="s">
        <v>1023</v>
      </c>
      <c r="E39049" t="s">
        <v>1015</v>
      </c>
      <c r="F39049" s="86">
        <v>8.8962884497592008E-3</v>
      </c>
    </row>
    <row r="39050" spans="1:6">
      <c r="A39050">
        <v>2033</v>
      </c>
      <c r="B39050" t="s">
        <v>1049</v>
      </c>
      <c r="C39050" t="s">
        <v>1022</v>
      </c>
      <c r="D39050" t="s">
        <v>1023</v>
      </c>
      <c r="E39050" t="s">
        <v>1015</v>
      </c>
      <c r="F39050" s="86">
        <v>8.9756182995585996E-3</v>
      </c>
    </row>
    <row r="39051" spans="1:6">
      <c r="A39051">
        <v>2034</v>
      </c>
      <c r="B39051" t="s">
        <v>1049</v>
      </c>
      <c r="C39051" t="s">
        <v>1022</v>
      </c>
      <c r="D39051" t="s">
        <v>1023</v>
      </c>
      <c r="E39051" t="s">
        <v>1015</v>
      </c>
      <c r="F39051" s="86">
        <v>9.0534648344956E-3</v>
      </c>
    </row>
    <row r="39052" spans="1:6">
      <c r="A39052">
        <v>2035</v>
      </c>
      <c r="B39052" t="s">
        <v>1049</v>
      </c>
      <c r="C39052" t="s">
        <v>1022</v>
      </c>
      <c r="D39052" t="s">
        <v>1023</v>
      </c>
      <c r="E39052" t="s">
        <v>1015</v>
      </c>
      <c r="F39052" s="86">
        <v>9.1288313313260001E-3</v>
      </c>
    </row>
    <row r="39053" spans="1:6">
      <c r="A39053">
        <v>2036</v>
      </c>
      <c r="B39053" t="s">
        <v>1049</v>
      </c>
      <c r="C39053" t="s">
        <v>1022</v>
      </c>
      <c r="D39053" t="s">
        <v>1023</v>
      </c>
      <c r="E39053" t="s">
        <v>1015</v>
      </c>
      <c r="F39053" s="86">
        <v>9.2062452946302005E-3</v>
      </c>
    </row>
    <row r="39054" spans="1:6">
      <c r="A39054">
        <v>2037</v>
      </c>
      <c r="B39054" t="s">
        <v>1049</v>
      </c>
      <c r="C39054" t="s">
        <v>1022</v>
      </c>
      <c r="D39054" t="s">
        <v>1023</v>
      </c>
      <c r="E39054" t="s">
        <v>1015</v>
      </c>
      <c r="F39054" s="86">
        <v>9.2807236863410008E-3</v>
      </c>
    </row>
    <row r="39055" spans="1:6">
      <c r="A39055">
        <v>2038</v>
      </c>
      <c r="B39055" t="s">
        <v>1049</v>
      </c>
      <c r="C39055" t="s">
        <v>1022</v>
      </c>
      <c r="D39055" t="s">
        <v>1023</v>
      </c>
      <c r="E39055" t="s">
        <v>1015</v>
      </c>
      <c r="F39055" s="86">
        <v>9.3562213407355002E-3</v>
      </c>
    </row>
    <row r="39056" spans="1:6">
      <c r="A39056">
        <v>2039</v>
      </c>
      <c r="B39056" t="s">
        <v>1049</v>
      </c>
      <c r="C39056" t="s">
        <v>1022</v>
      </c>
      <c r="D39056" t="s">
        <v>1023</v>
      </c>
      <c r="E39056" t="s">
        <v>1015</v>
      </c>
      <c r="F39056" s="86">
        <v>9.4282508442079006E-3</v>
      </c>
    </row>
    <row r="39057" spans="1:6">
      <c r="A39057">
        <v>2040</v>
      </c>
      <c r="B39057" t="s">
        <v>1049</v>
      </c>
      <c r="C39057" t="s">
        <v>1022</v>
      </c>
      <c r="D39057" t="s">
        <v>1023</v>
      </c>
      <c r="E39057" t="s">
        <v>1015</v>
      </c>
      <c r="F39057" s="86">
        <v>9.5004096833152998E-3</v>
      </c>
    </row>
    <row r="39058" spans="1:6">
      <c r="A39058">
        <v>2041</v>
      </c>
      <c r="B39058" t="s">
        <v>1049</v>
      </c>
      <c r="C39058" t="s">
        <v>1022</v>
      </c>
      <c r="D39058" t="s">
        <v>1023</v>
      </c>
      <c r="E39058" t="s">
        <v>1015</v>
      </c>
      <c r="F39058" s="86">
        <v>9.5607371380425996E-3</v>
      </c>
    </row>
    <row r="39059" spans="1:6">
      <c r="A39059">
        <v>2042</v>
      </c>
      <c r="B39059" t="s">
        <v>1049</v>
      </c>
      <c r="C39059" t="s">
        <v>1022</v>
      </c>
      <c r="D39059" t="s">
        <v>1023</v>
      </c>
      <c r="E39059" t="s">
        <v>1015</v>
      </c>
      <c r="F39059" s="86">
        <v>9.6224268278480001E-3</v>
      </c>
    </row>
    <row r="39060" spans="1:6">
      <c r="A39060">
        <v>2043</v>
      </c>
      <c r="B39060" t="s">
        <v>1049</v>
      </c>
      <c r="C39060" t="s">
        <v>1022</v>
      </c>
      <c r="D39060" t="s">
        <v>1023</v>
      </c>
      <c r="E39060" t="s">
        <v>1015</v>
      </c>
      <c r="F39060" s="86">
        <v>9.6814162578080006E-3</v>
      </c>
    </row>
    <row r="39061" spans="1:6">
      <c r="A39061">
        <v>2044</v>
      </c>
      <c r="B39061" t="s">
        <v>1049</v>
      </c>
      <c r="C39061" t="s">
        <v>1022</v>
      </c>
      <c r="D39061" t="s">
        <v>1023</v>
      </c>
      <c r="E39061" t="s">
        <v>1015</v>
      </c>
      <c r="F39061" s="86">
        <v>9.7419924242279007E-3</v>
      </c>
    </row>
    <row r="39062" spans="1:6">
      <c r="A39062">
        <v>2045</v>
      </c>
      <c r="B39062" t="s">
        <v>1049</v>
      </c>
      <c r="C39062" t="s">
        <v>1022</v>
      </c>
      <c r="D39062" t="s">
        <v>1023</v>
      </c>
      <c r="E39062" t="s">
        <v>1015</v>
      </c>
      <c r="F39062" s="86">
        <v>9.8000370833787008E-3</v>
      </c>
    </row>
    <row r="39063" spans="1:6">
      <c r="A39063">
        <v>2046</v>
      </c>
      <c r="B39063" t="s">
        <v>1049</v>
      </c>
      <c r="C39063" t="s">
        <v>1022</v>
      </c>
      <c r="D39063" t="s">
        <v>1023</v>
      </c>
      <c r="E39063" t="s">
        <v>1015</v>
      </c>
      <c r="F39063" s="86">
        <v>9.8599099942715002E-3</v>
      </c>
    </row>
    <row r="39064" spans="1:6">
      <c r="A39064">
        <v>2047</v>
      </c>
      <c r="B39064" t="s">
        <v>1049</v>
      </c>
      <c r="C39064" t="s">
        <v>1022</v>
      </c>
      <c r="D39064" t="s">
        <v>1023</v>
      </c>
      <c r="E39064" t="s">
        <v>1015</v>
      </c>
      <c r="F39064" s="86">
        <v>9.9173698890534998E-3</v>
      </c>
    </row>
    <row r="39065" spans="1:6">
      <c r="A39065">
        <v>2048</v>
      </c>
      <c r="B39065" t="s">
        <v>1049</v>
      </c>
      <c r="C39065" t="s">
        <v>1022</v>
      </c>
      <c r="D39065" t="s">
        <v>1023</v>
      </c>
      <c r="E39065" t="s">
        <v>1015</v>
      </c>
      <c r="F39065" s="86">
        <v>9.9768332576262008E-3</v>
      </c>
    </row>
    <row r="39066" spans="1:6">
      <c r="A39066">
        <v>2049</v>
      </c>
      <c r="B39066" t="s">
        <v>1049</v>
      </c>
      <c r="C39066" t="s">
        <v>1022</v>
      </c>
      <c r="D39066" t="s">
        <v>1023</v>
      </c>
      <c r="E39066" t="s">
        <v>1015</v>
      </c>
      <c r="F39066" s="86">
        <v>1.00340225747195E-2</v>
      </c>
    </row>
    <row r="39067" spans="1:6">
      <c r="A39067">
        <v>2050</v>
      </c>
      <c r="B39067" t="s">
        <v>1049</v>
      </c>
      <c r="C39067" t="s">
        <v>1022</v>
      </c>
      <c r="D39067" t="s">
        <v>1023</v>
      </c>
      <c r="E39067" t="s">
        <v>1015</v>
      </c>
      <c r="F39067" s="86">
        <v>1.0093421324152699E-2</v>
      </c>
    </row>
    <row r="39068" spans="1:6">
      <c r="A39068">
        <v>2017</v>
      </c>
      <c r="B39068" t="s">
        <v>1050</v>
      </c>
      <c r="C39068" t="s">
        <v>1022</v>
      </c>
      <c r="D39068" t="s">
        <v>1023</v>
      </c>
      <c r="E39068" t="s">
        <v>1015</v>
      </c>
      <c r="F39068" s="86">
        <v>365.91173936576001</v>
      </c>
    </row>
    <row r="39069" spans="1:6">
      <c r="A39069">
        <v>2018</v>
      </c>
      <c r="B39069" t="s">
        <v>1050</v>
      </c>
      <c r="C39069" t="s">
        <v>1022</v>
      </c>
      <c r="D39069" t="s">
        <v>1023</v>
      </c>
      <c r="E39069" t="s">
        <v>1015</v>
      </c>
      <c r="F39069" s="86">
        <v>370.04897519411401</v>
      </c>
    </row>
    <row r="39070" spans="1:6">
      <c r="A39070">
        <v>2019</v>
      </c>
      <c r="B39070" t="s">
        <v>1050</v>
      </c>
      <c r="C39070" t="s">
        <v>1022</v>
      </c>
      <c r="D39070" t="s">
        <v>1023</v>
      </c>
      <c r="E39070" t="s">
        <v>1015</v>
      </c>
      <c r="F39070" s="86">
        <v>369.44084779367802</v>
      </c>
    </row>
    <row r="39071" spans="1:6">
      <c r="A39071">
        <v>2020</v>
      </c>
      <c r="B39071" t="s">
        <v>1050</v>
      </c>
      <c r="C39071" t="s">
        <v>1022</v>
      </c>
      <c r="D39071" t="s">
        <v>1023</v>
      </c>
      <c r="E39071" t="s">
        <v>1015</v>
      </c>
      <c r="F39071" s="86">
        <v>369.10803126159499</v>
      </c>
    </row>
    <row r="39072" spans="1:6">
      <c r="A39072">
        <v>2021</v>
      </c>
      <c r="B39072" t="s">
        <v>1050</v>
      </c>
      <c r="C39072" t="s">
        <v>1022</v>
      </c>
      <c r="D39072" t="s">
        <v>1023</v>
      </c>
      <c r="E39072" t="s">
        <v>1015</v>
      </c>
      <c r="F39072" s="86">
        <v>368.98624964166697</v>
      </c>
    </row>
    <row r="39073" spans="1:6">
      <c r="A39073">
        <v>2022</v>
      </c>
      <c r="B39073" t="s">
        <v>1050</v>
      </c>
      <c r="C39073" t="s">
        <v>1022</v>
      </c>
      <c r="D39073" t="s">
        <v>1023</v>
      </c>
      <c r="E39073" t="s">
        <v>1015</v>
      </c>
      <c r="F39073" s="86">
        <v>368.85138181639098</v>
      </c>
    </row>
    <row r="39074" spans="1:6">
      <c r="A39074">
        <v>2023</v>
      </c>
      <c r="B39074" t="s">
        <v>1050</v>
      </c>
      <c r="C39074" t="s">
        <v>1022</v>
      </c>
      <c r="D39074" t="s">
        <v>1023</v>
      </c>
      <c r="E39074" t="s">
        <v>1015</v>
      </c>
      <c r="F39074" s="86">
        <v>368.810594760735</v>
      </c>
    </row>
    <row r="39075" spans="1:6">
      <c r="A39075">
        <v>2024</v>
      </c>
      <c r="B39075" t="s">
        <v>1050</v>
      </c>
      <c r="C39075" t="s">
        <v>1022</v>
      </c>
      <c r="D39075" t="s">
        <v>1023</v>
      </c>
      <c r="E39075" t="s">
        <v>1015</v>
      </c>
      <c r="F39075" s="86">
        <v>368.96864694306902</v>
      </c>
    </row>
    <row r="39076" spans="1:6">
      <c r="A39076">
        <v>2025</v>
      </c>
      <c r="B39076" t="s">
        <v>1050</v>
      </c>
      <c r="C39076" t="s">
        <v>1022</v>
      </c>
      <c r="D39076" t="s">
        <v>1023</v>
      </c>
      <c r="E39076" t="s">
        <v>1015</v>
      </c>
      <c r="F39076" s="86">
        <v>369.134545910057</v>
      </c>
    </row>
    <row r="39077" spans="1:6">
      <c r="A39077">
        <v>2026</v>
      </c>
      <c r="B39077" t="s">
        <v>1050</v>
      </c>
      <c r="C39077" t="s">
        <v>1022</v>
      </c>
      <c r="D39077" t="s">
        <v>1023</v>
      </c>
      <c r="E39077" t="s">
        <v>1015</v>
      </c>
      <c r="F39077" s="86">
        <v>369.25937924568501</v>
      </c>
    </row>
    <row r="39078" spans="1:6">
      <c r="A39078">
        <v>2027</v>
      </c>
      <c r="B39078" t="s">
        <v>1050</v>
      </c>
      <c r="C39078" t="s">
        <v>1022</v>
      </c>
      <c r="D39078" t="s">
        <v>1023</v>
      </c>
      <c r="E39078" t="s">
        <v>1015</v>
      </c>
      <c r="F39078" s="86">
        <v>369.42856575517402</v>
      </c>
    </row>
    <row r="39079" spans="1:6">
      <c r="A39079">
        <v>2028</v>
      </c>
      <c r="B39079" t="s">
        <v>1050</v>
      </c>
      <c r="C39079" t="s">
        <v>1022</v>
      </c>
      <c r="D39079" t="s">
        <v>1023</v>
      </c>
      <c r="E39079" t="s">
        <v>1015</v>
      </c>
      <c r="F39079" s="86">
        <v>369.60246473826498</v>
      </c>
    </row>
    <row r="39080" spans="1:6">
      <c r="A39080">
        <v>2029</v>
      </c>
      <c r="B39080" t="s">
        <v>1050</v>
      </c>
      <c r="C39080" t="s">
        <v>1022</v>
      </c>
      <c r="D39080" t="s">
        <v>1023</v>
      </c>
      <c r="E39080" t="s">
        <v>1015</v>
      </c>
      <c r="F39080" s="86">
        <v>369.73705610809799</v>
      </c>
    </row>
    <row r="39081" spans="1:6">
      <c r="A39081">
        <v>2030</v>
      </c>
      <c r="B39081" t="s">
        <v>1050</v>
      </c>
      <c r="C39081" t="s">
        <v>1022</v>
      </c>
      <c r="D39081" t="s">
        <v>1023</v>
      </c>
      <c r="E39081" t="s">
        <v>1015</v>
      </c>
      <c r="F39081" s="86">
        <v>369.86852352570702</v>
      </c>
    </row>
    <row r="39082" spans="1:6">
      <c r="A39082">
        <v>2031</v>
      </c>
      <c r="B39082" t="s">
        <v>1050</v>
      </c>
      <c r="C39082" t="s">
        <v>1022</v>
      </c>
      <c r="D39082" t="s">
        <v>1023</v>
      </c>
      <c r="E39082" t="s">
        <v>1015</v>
      </c>
      <c r="F39082" s="86">
        <v>370.10702059410397</v>
      </c>
    </row>
    <row r="39083" spans="1:6">
      <c r="A39083">
        <v>2032</v>
      </c>
      <c r="B39083" t="s">
        <v>1050</v>
      </c>
      <c r="C39083" t="s">
        <v>1022</v>
      </c>
      <c r="D39083" t="s">
        <v>1023</v>
      </c>
      <c r="E39083" t="s">
        <v>1015</v>
      </c>
      <c r="F39083" s="86">
        <v>370.35540852748801</v>
      </c>
    </row>
    <row r="39084" spans="1:6">
      <c r="A39084">
        <v>2033</v>
      </c>
      <c r="B39084" t="s">
        <v>1050</v>
      </c>
      <c r="C39084" t="s">
        <v>1022</v>
      </c>
      <c r="D39084" t="s">
        <v>1023</v>
      </c>
      <c r="E39084" t="s">
        <v>1015</v>
      </c>
      <c r="F39084" s="86">
        <v>370.54018151469597</v>
      </c>
    </row>
    <row r="39085" spans="1:6">
      <c r="A39085">
        <v>2034</v>
      </c>
      <c r="B39085" t="s">
        <v>1050</v>
      </c>
      <c r="C39085" t="s">
        <v>1022</v>
      </c>
      <c r="D39085" t="s">
        <v>1023</v>
      </c>
      <c r="E39085" t="s">
        <v>1015</v>
      </c>
      <c r="F39085" s="86">
        <v>370.840593347469</v>
      </c>
    </row>
    <row r="39086" spans="1:6">
      <c r="A39086">
        <v>2035</v>
      </c>
      <c r="B39086" t="s">
        <v>1050</v>
      </c>
      <c r="C39086" t="s">
        <v>1022</v>
      </c>
      <c r="D39086" t="s">
        <v>1023</v>
      </c>
      <c r="E39086" t="s">
        <v>1015</v>
      </c>
      <c r="F39086" s="86">
        <v>371.19337425839899</v>
      </c>
    </row>
    <row r="39087" spans="1:6">
      <c r="A39087">
        <v>2036</v>
      </c>
      <c r="B39087" t="s">
        <v>1050</v>
      </c>
      <c r="C39087" t="s">
        <v>1022</v>
      </c>
      <c r="D39087" t="s">
        <v>1023</v>
      </c>
      <c r="E39087" t="s">
        <v>1015</v>
      </c>
      <c r="F39087" s="86">
        <v>371.55990393777802</v>
      </c>
    </row>
    <row r="39088" spans="1:6">
      <c r="A39088">
        <v>2037</v>
      </c>
      <c r="B39088" t="s">
        <v>1050</v>
      </c>
      <c r="C39088" t="s">
        <v>1022</v>
      </c>
      <c r="D39088" t="s">
        <v>1023</v>
      </c>
      <c r="E39088" t="s">
        <v>1015</v>
      </c>
      <c r="F39088" s="86">
        <v>372.00668426087498</v>
      </c>
    </row>
    <row r="39089" spans="1:6">
      <c r="A39089">
        <v>2038</v>
      </c>
      <c r="B39089" t="s">
        <v>1050</v>
      </c>
      <c r="C39089" t="s">
        <v>1022</v>
      </c>
      <c r="D39089" t="s">
        <v>1023</v>
      </c>
      <c r="E39089" t="s">
        <v>1015</v>
      </c>
      <c r="F39089" s="86">
        <v>372.43299592813599</v>
      </c>
    </row>
    <row r="39090" spans="1:6">
      <c r="A39090">
        <v>2039</v>
      </c>
      <c r="B39090" t="s">
        <v>1050</v>
      </c>
      <c r="C39090" t="s">
        <v>1022</v>
      </c>
      <c r="D39090" t="s">
        <v>1023</v>
      </c>
      <c r="E39090" t="s">
        <v>1015</v>
      </c>
      <c r="F39090" s="86">
        <v>372.950170569573</v>
      </c>
    </row>
    <row r="39091" spans="1:6">
      <c r="A39091">
        <v>2040</v>
      </c>
      <c r="B39091" t="s">
        <v>1050</v>
      </c>
      <c r="C39091" t="s">
        <v>1022</v>
      </c>
      <c r="D39091" t="s">
        <v>1023</v>
      </c>
      <c r="E39091" t="s">
        <v>1015</v>
      </c>
      <c r="F39091" s="86">
        <v>373.45168128847598</v>
      </c>
    </row>
    <row r="39092" spans="1:6">
      <c r="A39092">
        <v>2041</v>
      </c>
      <c r="B39092" t="s">
        <v>1050</v>
      </c>
      <c r="C39092" t="s">
        <v>1022</v>
      </c>
      <c r="D39092" t="s">
        <v>1023</v>
      </c>
      <c r="E39092" t="s">
        <v>1015</v>
      </c>
      <c r="F39092" s="86">
        <v>374.11897486490602</v>
      </c>
    </row>
    <row r="39093" spans="1:6">
      <c r="A39093">
        <v>2042</v>
      </c>
      <c r="B39093" t="s">
        <v>1050</v>
      </c>
      <c r="C39093" t="s">
        <v>1022</v>
      </c>
      <c r="D39093" t="s">
        <v>1023</v>
      </c>
      <c r="E39093" t="s">
        <v>1015</v>
      </c>
      <c r="F39093" s="86">
        <v>374.80873401742298</v>
      </c>
    </row>
    <row r="39094" spans="1:6">
      <c r="A39094">
        <v>2043</v>
      </c>
      <c r="B39094" t="s">
        <v>1050</v>
      </c>
      <c r="C39094" t="s">
        <v>1022</v>
      </c>
      <c r="D39094" t="s">
        <v>1023</v>
      </c>
      <c r="E39094" t="s">
        <v>1015</v>
      </c>
      <c r="F39094" s="86">
        <v>375.40928852190399</v>
      </c>
    </row>
    <row r="39095" spans="1:6">
      <c r="A39095">
        <v>2044</v>
      </c>
      <c r="B39095" t="s">
        <v>1050</v>
      </c>
      <c r="C39095" t="s">
        <v>1022</v>
      </c>
      <c r="D39095" t="s">
        <v>1023</v>
      </c>
      <c r="E39095" t="s">
        <v>1015</v>
      </c>
      <c r="F39095" s="86">
        <v>376.04064484107897</v>
      </c>
    </row>
    <row r="39096" spans="1:6">
      <c r="A39096">
        <v>2045</v>
      </c>
      <c r="B39096" t="s">
        <v>1050</v>
      </c>
      <c r="C39096" t="s">
        <v>1022</v>
      </c>
      <c r="D39096" t="s">
        <v>1023</v>
      </c>
      <c r="E39096" t="s">
        <v>1015</v>
      </c>
      <c r="F39096" s="86">
        <v>376.591278486465</v>
      </c>
    </row>
    <row r="39097" spans="1:6">
      <c r="A39097">
        <v>2046</v>
      </c>
      <c r="B39097" t="s">
        <v>1050</v>
      </c>
      <c r="C39097" t="s">
        <v>1022</v>
      </c>
      <c r="D39097" t="s">
        <v>1023</v>
      </c>
      <c r="E39097" t="s">
        <v>1015</v>
      </c>
      <c r="F39097" s="86">
        <v>377.12324850606399</v>
      </c>
    </row>
    <row r="39098" spans="1:6">
      <c r="A39098">
        <v>2047</v>
      </c>
      <c r="B39098" t="s">
        <v>1050</v>
      </c>
      <c r="C39098" t="s">
        <v>1022</v>
      </c>
      <c r="D39098" t="s">
        <v>1023</v>
      </c>
      <c r="E39098" t="s">
        <v>1015</v>
      </c>
      <c r="F39098" s="86">
        <v>377.63881971959398</v>
      </c>
    </row>
    <row r="39099" spans="1:6">
      <c r="A39099">
        <v>2048</v>
      </c>
      <c r="B39099" t="s">
        <v>1050</v>
      </c>
      <c r="C39099" t="s">
        <v>1022</v>
      </c>
      <c r="D39099" t="s">
        <v>1023</v>
      </c>
      <c r="E39099" t="s">
        <v>1015</v>
      </c>
      <c r="F39099" s="86">
        <v>378.19974054737099</v>
      </c>
    </row>
    <row r="39100" spans="1:6">
      <c r="A39100">
        <v>2049</v>
      </c>
      <c r="B39100" t="s">
        <v>1050</v>
      </c>
      <c r="C39100" t="s">
        <v>1022</v>
      </c>
      <c r="D39100" t="s">
        <v>1023</v>
      </c>
      <c r="E39100" t="s">
        <v>1015</v>
      </c>
      <c r="F39100" s="86">
        <v>378.69306283893502</v>
      </c>
    </row>
    <row r="39101" spans="1:6">
      <c r="A39101">
        <v>2050</v>
      </c>
      <c r="B39101" t="s">
        <v>1050</v>
      </c>
      <c r="C39101" t="s">
        <v>1022</v>
      </c>
      <c r="D39101" t="s">
        <v>1023</v>
      </c>
      <c r="E39101" t="s">
        <v>1015</v>
      </c>
      <c r="F39101" s="86">
        <v>379.18000242634201</v>
      </c>
    </row>
    <row r="39102" spans="1:6">
      <c r="A39102">
        <v>2017</v>
      </c>
      <c r="B39102" t="s">
        <v>1051</v>
      </c>
      <c r="C39102" t="s">
        <v>1022</v>
      </c>
      <c r="D39102" t="s">
        <v>1023</v>
      </c>
      <c r="E39102" t="s">
        <v>1015</v>
      </c>
      <c r="F39102" s="86">
        <v>1.7783002485966998E-2</v>
      </c>
    </row>
    <row r="39103" spans="1:6">
      <c r="A39103">
        <v>2018</v>
      </c>
      <c r="B39103" t="s">
        <v>1051</v>
      </c>
      <c r="C39103" t="s">
        <v>1022</v>
      </c>
      <c r="D39103" t="s">
        <v>1023</v>
      </c>
      <c r="E39103" t="s">
        <v>1015</v>
      </c>
      <c r="F39103" s="86">
        <v>1.86393762160026E-2</v>
      </c>
    </row>
    <row r="39104" spans="1:6">
      <c r="A39104">
        <v>2019</v>
      </c>
      <c r="B39104" t="s">
        <v>1051</v>
      </c>
      <c r="C39104" t="s">
        <v>1022</v>
      </c>
      <c r="D39104" t="s">
        <v>1023</v>
      </c>
      <c r="E39104" t="s">
        <v>1015</v>
      </c>
      <c r="F39104" s="86">
        <v>1.8891015289919901E-2</v>
      </c>
    </row>
    <row r="39105" spans="1:6">
      <c r="A39105">
        <v>2020</v>
      </c>
      <c r="B39105" t="s">
        <v>1051</v>
      </c>
      <c r="C39105" t="s">
        <v>1022</v>
      </c>
      <c r="D39105" t="s">
        <v>1023</v>
      </c>
      <c r="E39105" t="s">
        <v>1015</v>
      </c>
      <c r="F39105" s="86">
        <v>1.9138138472001499E-2</v>
      </c>
    </row>
    <row r="39106" spans="1:6">
      <c r="A39106">
        <v>2021</v>
      </c>
      <c r="B39106" t="s">
        <v>1051</v>
      </c>
      <c r="C39106" t="s">
        <v>1022</v>
      </c>
      <c r="D39106" t="s">
        <v>1023</v>
      </c>
      <c r="E39106" t="s">
        <v>1015</v>
      </c>
      <c r="F39106" s="86">
        <v>1.93833501025838E-2</v>
      </c>
    </row>
    <row r="39107" spans="1:6">
      <c r="A39107">
        <v>2022</v>
      </c>
      <c r="B39107" t="s">
        <v>1051</v>
      </c>
      <c r="C39107" t="s">
        <v>1022</v>
      </c>
      <c r="D39107" t="s">
        <v>1023</v>
      </c>
      <c r="E39107" t="s">
        <v>1015</v>
      </c>
      <c r="F39107" s="86">
        <v>1.9621817216050299E-2</v>
      </c>
    </row>
    <row r="39108" spans="1:6">
      <c r="A39108">
        <v>2023</v>
      </c>
      <c r="B39108" t="s">
        <v>1051</v>
      </c>
      <c r="C39108" t="s">
        <v>1022</v>
      </c>
      <c r="D39108" t="s">
        <v>1023</v>
      </c>
      <c r="E39108" t="s">
        <v>1015</v>
      </c>
      <c r="F39108" s="86">
        <v>1.9852425785394399E-2</v>
      </c>
    </row>
    <row r="39109" spans="1:6">
      <c r="A39109">
        <v>2024</v>
      </c>
      <c r="B39109" t="s">
        <v>1051</v>
      </c>
      <c r="C39109" t="s">
        <v>1022</v>
      </c>
      <c r="D39109" t="s">
        <v>1023</v>
      </c>
      <c r="E39109" t="s">
        <v>1015</v>
      </c>
      <c r="F39109" s="86">
        <v>2.0081177697217099E-2</v>
      </c>
    </row>
    <row r="39110" spans="1:6">
      <c r="A39110">
        <v>2025</v>
      </c>
      <c r="B39110" t="s">
        <v>1051</v>
      </c>
      <c r="C39110" t="s">
        <v>1022</v>
      </c>
      <c r="D39110" t="s">
        <v>1023</v>
      </c>
      <c r="E39110" t="s">
        <v>1015</v>
      </c>
      <c r="F39110" s="86">
        <v>2.0313980657788801E-2</v>
      </c>
    </row>
    <row r="39111" spans="1:6">
      <c r="A39111">
        <v>2026</v>
      </c>
      <c r="B39111" t="s">
        <v>1051</v>
      </c>
      <c r="C39111" t="s">
        <v>1022</v>
      </c>
      <c r="D39111" t="s">
        <v>1023</v>
      </c>
      <c r="E39111" t="s">
        <v>1015</v>
      </c>
      <c r="F39111" s="86">
        <v>2.0546377212151301E-2</v>
      </c>
    </row>
    <row r="39112" spans="1:6">
      <c r="A39112">
        <v>2027</v>
      </c>
      <c r="B39112" t="s">
        <v>1051</v>
      </c>
      <c r="C39112" t="s">
        <v>1022</v>
      </c>
      <c r="D39112" t="s">
        <v>1023</v>
      </c>
      <c r="E39112" t="s">
        <v>1015</v>
      </c>
      <c r="F39112" s="86">
        <v>2.0779187279485901E-2</v>
      </c>
    </row>
    <row r="39113" spans="1:6">
      <c r="A39113">
        <v>2028</v>
      </c>
      <c r="B39113" t="s">
        <v>1051</v>
      </c>
      <c r="C39113" t="s">
        <v>1022</v>
      </c>
      <c r="D39113" t="s">
        <v>1023</v>
      </c>
      <c r="E39113" t="s">
        <v>1015</v>
      </c>
      <c r="F39113" s="86">
        <v>2.1007953032724999E-2</v>
      </c>
    </row>
    <row r="39114" spans="1:6">
      <c r="A39114">
        <v>2029</v>
      </c>
      <c r="B39114" t="s">
        <v>1051</v>
      </c>
      <c r="C39114" t="s">
        <v>1022</v>
      </c>
      <c r="D39114" t="s">
        <v>1023</v>
      </c>
      <c r="E39114" t="s">
        <v>1015</v>
      </c>
      <c r="F39114" s="86">
        <v>2.12238182608789E-2</v>
      </c>
    </row>
    <row r="39115" spans="1:6">
      <c r="A39115">
        <v>2030</v>
      </c>
      <c r="B39115" t="s">
        <v>1051</v>
      </c>
      <c r="C39115" t="s">
        <v>1022</v>
      </c>
      <c r="D39115" t="s">
        <v>1023</v>
      </c>
      <c r="E39115" t="s">
        <v>1015</v>
      </c>
      <c r="F39115" s="86">
        <v>2.1440406251009E-2</v>
      </c>
    </row>
    <row r="39116" spans="1:6">
      <c r="A39116">
        <v>2031</v>
      </c>
      <c r="B39116" t="s">
        <v>1051</v>
      </c>
      <c r="C39116" t="s">
        <v>1022</v>
      </c>
      <c r="D39116" t="s">
        <v>1023</v>
      </c>
      <c r="E39116" t="s">
        <v>1015</v>
      </c>
      <c r="F39116" s="86">
        <v>2.1650646057077401E-2</v>
      </c>
    </row>
    <row r="39117" spans="1:6">
      <c r="A39117">
        <v>2032</v>
      </c>
      <c r="B39117" t="s">
        <v>1051</v>
      </c>
      <c r="C39117" t="s">
        <v>1022</v>
      </c>
      <c r="D39117" t="s">
        <v>1023</v>
      </c>
      <c r="E39117" t="s">
        <v>1015</v>
      </c>
      <c r="F39117" s="86">
        <v>2.1854827316357801E-2</v>
      </c>
    </row>
    <row r="39118" spans="1:6">
      <c r="A39118">
        <v>2033</v>
      </c>
      <c r="B39118" t="s">
        <v>1051</v>
      </c>
      <c r="C39118" t="s">
        <v>1022</v>
      </c>
      <c r="D39118" t="s">
        <v>1023</v>
      </c>
      <c r="E39118" t="s">
        <v>1015</v>
      </c>
      <c r="F39118" s="86">
        <v>2.20497108543849E-2</v>
      </c>
    </row>
    <row r="39119" spans="1:6">
      <c r="A39119">
        <v>2034</v>
      </c>
      <c r="B39119" t="s">
        <v>1051</v>
      </c>
      <c r="C39119" t="s">
        <v>1022</v>
      </c>
      <c r="D39119" t="s">
        <v>1023</v>
      </c>
      <c r="E39119" t="s">
        <v>1015</v>
      </c>
      <c r="F39119" s="86">
        <v>2.2240950446921901E-2</v>
      </c>
    </row>
    <row r="39120" spans="1:6">
      <c r="A39120">
        <v>2035</v>
      </c>
      <c r="B39120" t="s">
        <v>1051</v>
      </c>
      <c r="C39120" t="s">
        <v>1022</v>
      </c>
      <c r="D39120" t="s">
        <v>1023</v>
      </c>
      <c r="E39120" t="s">
        <v>1015</v>
      </c>
      <c r="F39120" s="86">
        <v>2.24260975206673E-2</v>
      </c>
    </row>
    <row r="39121" spans="1:6">
      <c r="A39121">
        <v>2036</v>
      </c>
      <c r="B39121" t="s">
        <v>1051</v>
      </c>
      <c r="C39121" t="s">
        <v>1022</v>
      </c>
      <c r="D39121" t="s">
        <v>1023</v>
      </c>
      <c r="E39121" t="s">
        <v>1015</v>
      </c>
      <c r="F39121" s="86">
        <v>2.2616274447757899E-2</v>
      </c>
    </row>
    <row r="39122" spans="1:6">
      <c r="A39122">
        <v>2037</v>
      </c>
      <c r="B39122" t="s">
        <v>1051</v>
      </c>
      <c r="C39122" t="s">
        <v>1022</v>
      </c>
      <c r="D39122" t="s">
        <v>1023</v>
      </c>
      <c r="E39122" t="s">
        <v>1015</v>
      </c>
      <c r="F39122" s="86">
        <v>2.27992397819907E-2</v>
      </c>
    </row>
    <row r="39123" spans="1:6">
      <c r="A39123">
        <v>2038</v>
      </c>
      <c r="B39123" t="s">
        <v>1051</v>
      </c>
      <c r="C39123" t="s">
        <v>1022</v>
      </c>
      <c r="D39123" t="s">
        <v>1023</v>
      </c>
      <c r="E39123" t="s">
        <v>1015</v>
      </c>
      <c r="F39123" s="86">
        <v>2.2984709060431801E-2</v>
      </c>
    </row>
    <row r="39124" spans="1:6">
      <c r="A39124">
        <v>2039</v>
      </c>
      <c r="B39124" t="s">
        <v>1051</v>
      </c>
      <c r="C39124" t="s">
        <v>1022</v>
      </c>
      <c r="D39124" t="s">
        <v>1023</v>
      </c>
      <c r="E39124" t="s">
        <v>1015</v>
      </c>
      <c r="F39124" s="86">
        <v>2.3161658399357101E-2</v>
      </c>
    </row>
    <row r="39125" spans="1:6">
      <c r="A39125">
        <v>2040</v>
      </c>
      <c r="B39125" t="s">
        <v>1051</v>
      </c>
      <c r="C39125" t="s">
        <v>1022</v>
      </c>
      <c r="D39125" t="s">
        <v>1023</v>
      </c>
      <c r="E39125" t="s">
        <v>1015</v>
      </c>
      <c r="F39125" s="86">
        <v>2.3338925467184999E-2</v>
      </c>
    </row>
    <row r="39126" spans="1:6">
      <c r="A39126">
        <v>2041</v>
      </c>
      <c r="B39126" t="s">
        <v>1051</v>
      </c>
      <c r="C39126" t="s">
        <v>1022</v>
      </c>
      <c r="D39126" t="s">
        <v>1023</v>
      </c>
      <c r="E39126" t="s">
        <v>1015</v>
      </c>
      <c r="F39126" s="86">
        <v>2.3487127283363399E-2</v>
      </c>
    </row>
    <row r="39127" spans="1:6">
      <c r="A39127">
        <v>2042</v>
      </c>
      <c r="B39127" t="s">
        <v>1051</v>
      </c>
      <c r="C39127" t="s">
        <v>1022</v>
      </c>
      <c r="D39127" t="s">
        <v>1023</v>
      </c>
      <c r="E39127" t="s">
        <v>1015</v>
      </c>
      <c r="F39127" s="86">
        <v>2.3638675597642E-2</v>
      </c>
    </row>
    <row r="39128" spans="1:6">
      <c r="A39128">
        <v>2043</v>
      </c>
      <c r="B39128" t="s">
        <v>1051</v>
      </c>
      <c r="C39128" t="s">
        <v>1022</v>
      </c>
      <c r="D39128" t="s">
        <v>1023</v>
      </c>
      <c r="E39128" t="s">
        <v>1015</v>
      </c>
      <c r="F39128" s="86">
        <v>2.37835903913277E-2</v>
      </c>
    </row>
    <row r="39129" spans="1:6">
      <c r="A39129">
        <v>2044</v>
      </c>
      <c r="B39129" t="s">
        <v>1051</v>
      </c>
      <c r="C39129" t="s">
        <v>1022</v>
      </c>
      <c r="D39129" t="s">
        <v>1023</v>
      </c>
      <c r="E39129" t="s">
        <v>1015</v>
      </c>
      <c r="F39129" s="86">
        <v>2.39324031983843E-2</v>
      </c>
    </row>
    <row r="39130" spans="1:6">
      <c r="A39130">
        <v>2045</v>
      </c>
      <c r="B39130" t="s">
        <v>1051</v>
      </c>
      <c r="C39130" t="s">
        <v>1022</v>
      </c>
      <c r="D39130" t="s">
        <v>1023</v>
      </c>
      <c r="E39130" t="s">
        <v>1015</v>
      </c>
      <c r="F39130" s="86">
        <v>2.40749970463177E-2</v>
      </c>
    </row>
    <row r="39131" spans="1:6">
      <c r="A39131">
        <v>2046</v>
      </c>
      <c r="B39131" t="s">
        <v>1051</v>
      </c>
      <c r="C39131" t="s">
        <v>1022</v>
      </c>
      <c r="D39131" t="s">
        <v>1023</v>
      </c>
      <c r="E39131" t="s">
        <v>1015</v>
      </c>
      <c r="F39131" s="86">
        <v>2.4222082219632499E-2</v>
      </c>
    </row>
    <row r="39132" spans="1:6">
      <c r="A39132">
        <v>2047</v>
      </c>
      <c r="B39132" t="s">
        <v>1051</v>
      </c>
      <c r="C39132" t="s">
        <v>1022</v>
      </c>
      <c r="D39132" t="s">
        <v>1023</v>
      </c>
      <c r="E39132" t="s">
        <v>1015</v>
      </c>
      <c r="F39132" s="86">
        <v>2.4363239521935399E-2</v>
      </c>
    </row>
    <row r="39133" spans="1:6">
      <c r="A39133">
        <v>2048</v>
      </c>
      <c r="B39133" t="s">
        <v>1051</v>
      </c>
      <c r="C39133" t="s">
        <v>1022</v>
      </c>
      <c r="D39133" t="s">
        <v>1023</v>
      </c>
      <c r="E39133" t="s">
        <v>1015</v>
      </c>
      <c r="F39133" s="86">
        <v>2.4509318604144101E-2</v>
      </c>
    </row>
    <row r="39134" spans="1:6">
      <c r="A39134">
        <v>2049</v>
      </c>
      <c r="B39134" t="s">
        <v>1051</v>
      </c>
      <c r="C39134" t="s">
        <v>1022</v>
      </c>
      <c r="D39134" t="s">
        <v>1023</v>
      </c>
      <c r="E39134" t="s">
        <v>1015</v>
      </c>
      <c r="F39134" s="86">
        <v>2.4649811199058701E-2</v>
      </c>
    </row>
    <row r="39135" spans="1:6">
      <c r="A39135">
        <v>2050</v>
      </c>
      <c r="B39135" t="s">
        <v>1051</v>
      </c>
      <c r="C39135" t="s">
        <v>1022</v>
      </c>
      <c r="D39135" t="s">
        <v>1023</v>
      </c>
      <c r="E39135" t="s">
        <v>1015</v>
      </c>
      <c r="F39135" s="86">
        <v>2.4795731536399301E-2</v>
      </c>
    </row>
    <row r="39136" spans="1:6">
      <c r="A39136">
        <v>2017</v>
      </c>
      <c r="B39136" t="s">
        <v>1052</v>
      </c>
      <c r="C39136" t="s">
        <v>1022</v>
      </c>
      <c r="D39136" t="s">
        <v>1023</v>
      </c>
      <c r="E39136" t="s">
        <v>1015</v>
      </c>
      <c r="F39136" s="86">
        <v>31.3957465937149</v>
      </c>
    </row>
    <row r="39137" spans="1:6">
      <c r="A39137">
        <v>2018</v>
      </c>
      <c r="B39137" t="s">
        <v>1052</v>
      </c>
      <c r="C39137" t="s">
        <v>1022</v>
      </c>
      <c r="D39137" t="s">
        <v>1023</v>
      </c>
      <c r="E39137" t="s">
        <v>1015</v>
      </c>
      <c r="F39137" s="86">
        <v>30.862255669183799</v>
      </c>
    </row>
    <row r="39138" spans="1:6">
      <c r="A39138">
        <v>2019</v>
      </c>
      <c r="B39138" t="s">
        <v>1052</v>
      </c>
      <c r="C39138" t="s">
        <v>1022</v>
      </c>
      <c r="D39138" t="s">
        <v>1023</v>
      </c>
      <c r="E39138" t="s">
        <v>1015</v>
      </c>
      <c r="F39138" s="86">
        <v>31.176497767517301</v>
      </c>
    </row>
    <row r="39139" spans="1:6">
      <c r="A39139">
        <v>2020</v>
      </c>
      <c r="B39139" t="s">
        <v>1052</v>
      </c>
      <c r="C39139" t="s">
        <v>1022</v>
      </c>
      <c r="D39139" t="s">
        <v>1023</v>
      </c>
      <c r="E39139" t="s">
        <v>1015</v>
      </c>
      <c r="F39139" s="86">
        <v>31.487289205938801</v>
      </c>
    </row>
    <row r="39140" spans="1:6">
      <c r="A39140">
        <v>2021</v>
      </c>
      <c r="B39140" t="s">
        <v>1052</v>
      </c>
      <c r="C39140" t="s">
        <v>1022</v>
      </c>
      <c r="D39140" t="s">
        <v>1023</v>
      </c>
      <c r="E39140" t="s">
        <v>1015</v>
      </c>
      <c r="F39140" s="86">
        <v>31.791938583576801</v>
      </c>
    </row>
    <row r="39141" spans="1:6">
      <c r="A39141">
        <v>2022</v>
      </c>
      <c r="B39141" t="s">
        <v>1052</v>
      </c>
      <c r="C39141" t="s">
        <v>1022</v>
      </c>
      <c r="D39141" t="s">
        <v>1023</v>
      </c>
      <c r="E39141" t="s">
        <v>1015</v>
      </c>
      <c r="F39141" s="86">
        <v>32.081014210381198</v>
      </c>
    </row>
    <row r="39142" spans="1:6">
      <c r="A39142">
        <v>2023</v>
      </c>
      <c r="B39142" t="s">
        <v>1052</v>
      </c>
      <c r="C39142" t="s">
        <v>1022</v>
      </c>
      <c r="D39142" t="s">
        <v>1023</v>
      </c>
      <c r="E39142" t="s">
        <v>1015</v>
      </c>
      <c r="F39142" s="86">
        <v>32.358830264062803</v>
      </c>
    </row>
    <row r="39143" spans="1:6">
      <c r="A39143">
        <v>2024</v>
      </c>
      <c r="B39143" t="s">
        <v>1052</v>
      </c>
      <c r="C39143" t="s">
        <v>1022</v>
      </c>
      <c r="D39143" t="s">
        <v>1023</v>
      </c>
      <c r="E39143" t="s">
        <v>1015</v>
      </c>
      <c r="F39143" s="86">
        <v>32.627936565939997</v>
      </c>
    </row>
    <row r="39144" spans="1:6">
      <c r="A39144">
        <v>2025</v>
      </c>
      <c r="B39144" t="s">
        <v>1052</v>
      </c>
      <c r="C39144" t="s">
        <v>1022</v>
      </c>
      <c r="D39144" t="s">
        <v>1023</v>
      </c>
      <c r="E39144" t="s">
        <v>1015</v>
      </c>
      <c r="F39144" s="86">
        <v>32.891951414519603</v>
      </c>
    </row>
    <row r="39145" spans="1:6">
      <c r="A39145">
        <v>2026</v>
      </c>
      <c r="B39145" t="s">
        <v>1052</v>
      </c>
      <c r="C39145" t="s">
        <v>1022</v>
      </c>
      <c r="D39145" t="s">
        <v>1023</v>
      </c>
      <c r="E39145" t="s">
        <v>1015</v>
      </c>
      <c r="F39145" s="86">
        <v>33.1599184494318</v>
      </c>
    </row>
    <row r="39146" spans="1:6">
      <c r="A39146">
        <v>2027</v>
      </c>
      <c r="B39146" t="s">
        <v>1052</v>
      </c>
      <c r="C39146" t="s">
        <v>1022</v>
      </c>
      <c r="D39146" t="s">
        <v>1023</v>
      </c>
      <c r="E39146" t="s">
        <v>1015</v>
      </c>
      <c r="F39146" s="86">
        <v>33.427086995545203</v>
      </c>
    </row>
    <row r="39147" spans="1:6">
      <c r="A39147">
        <v>2028</v>
      </c>
      <c r="B39147" t="s">
        <v>1052</v>
      </c>
      <c r="C39147" t="s">
        <v>1022</v>
      </c>
      <c r="D39147" t="s">
        <v>1023</v>
      </c>
      <c r="E39147" t="s">
        <v>1015</v>
      </c>
      <c r="F39147" s="86">
        <v>33.686449689566402</v>
      </c>
    </row>
    <row r="39148" spans="1:6">
      <c r="A39148">
        <v>2029</v>
      </c>
      <c r="B39148" t="s">
        <v>1052</v>
      </c>
      <c r="C39148" t="s">
        <v>1022</v>
      </c>
      <c r="D39148" t="s">
        <v>1023</v>
      </c>
      <c r="E39148" t="s">
        <v>1015</v>
      </c>
      <c r="F39148" s="86">
        <v>33.932771781707402</v>
      </c>
    </row>
    <row r="39149" spans="1:6">
      <c r="A39149">
        <v>2030</v>
      </c>
      <c r="B39149" t="s">
        <v>1052</v>
      </c>
      <c r="C39149" t="s">
        <v>1022</v>
      </c>
      <c r="D39149" t="s">
        <v>1023</v>
      </c>
      <c r="E39149" t="s">
        <v>1015</v>
      </c>
      <c r="F39149" s="86">
        <v>34.1770223890016</v>
      </c>
    </row>
    <row r="39150" spans="1:6">
      <c r="A39150">
        <v>2031</v>
      </c>
      <c r="B39150" t="s">
        <v>1052</v>
      </c>
      <c r="C39150" t="s">
        <v>1022</v>
      </c>
      <c r="D39150" t="s">
        <v>1023</v>
      </c>
      <c r="E39150" t="s">
        <v>1015</v>
      </c>
      <c r="F39150" s="86">
        <v>34.421829543779097</v>
      </c>
    </row>
    <row r="39151" spans="1:6">
      <c r="A39151">
        <v>2032</v>
      </c>
      <c r="B39151" t="s">
        <v>1052</v>
      </c>
      <c r="C39151" t="s">
        <v>1022</v>
      </c>
      <c r="D39151" t="s">
        <v>1023</v>
      </c>
      <c r="E39151" t="s">
        <v>1015</v>
      </c>
      <c r="F39151" s="86">
        <v>34.6581719717773</v>
      </c>
    </row>
    <row r="39152" spans="1:6">
      <c r="A39152">
        <v>2033</v>
      </c>
      <c r="B39152" t="s">
        <v>1052</v>
      </c>
      <c r="C39152" t="s">
        <v>1022</v>
      </c>
      <c r="D39152" t="s">
        <v>1023</v>
      </c>
      <c r="E39152" t="s">
        <v>1015</v>
      </c>
      <c r="F39152" s="86">
        <v>34.881216607465902</v>
      </c>
    </row>
    <row r="39153" spans="1:6">
      <c r="A39153">
        <v>2034</v>
      </c>
      <c r="B39153" t="s">
        <v>1052</v>
      </c>
      <c r="C39153" t="s">
        <v>1022</v>
      </c>
      <c r="D39153" t="s">
        <v>1023</v>
      </c>
      <c r="E39153" t="s">
        <v>1015</v>
      </c>
      <c r="F39153" s="86">
        <v>35.100878018213898</v>
      </c>
    </row>
    <row r="39154" spans="1:6">
      <c r="A39154">
        <v>2035</v>
      </c>
      <c r="B39154" t="s">
        <v>1052</v>
      </c>
      <c r="C39154" t="s">
        <v>1022</v>
      </c>
      <c r="D39154" t="s">
        <v>1023</v>
      </c>
      <c r="E39154" t="s">
        <v>1015</v>
      </c>
      <c r="F39154" s="86">
        <v>35.318700973170202</v>
      </c>
    </row>
    <row r="39155" spans="1:6">
      <c r="A39155">
        <v>2036</v>
      </c>
      <c r="B39155" t="s">
        <v>1052</v>
      </c>
      <c r="C39155" t="s">
        <v>1022</v>
      </c>
      <c r="D39155" t="s">
        <v>1023</v>
      </c>
      <c r="E39155" t="s">
        <v>1015</v>
      </c>
      <c r="F39155" s="86">
        <v>35.534087910382198</v>
      </c>
    </row>
    <row r="39156" spans="1:6">
      <c r="A39156">
        <v>2037</v>
      </c>
      <c r="B39156" t="s">
        <v>1052</v>
      </c>
      <c r="C39156" t="s">
        <v>1022</v>
      </c>
      <c r="D39156" t="s">
        <v>1023</v>
      </c>
      <c r="E39156" t="s">
        <v>1015</v>
      </c>
      <c r="F39156" s="86">
        <v>35.738098601804801</v>
      </c>
    </row>
    <row r="39157" spans="1:6">
      <c r="A39157">
        <v>2038</v>
      </c>
      <c r="B39157" t="s">
        <v>1052</v>
      </c>
      <c r="C39157" t="s">
        <v>1022</v>
      </c>
      <c r="D39157" t="s">
        <v>1023</v>
      </c>
      <c r="E39157" t="s">
        <v>1015</v>
      </c>
      <c r="F39157" s="86">
        <v>35.945679528785597</v>
      </c>
    </row>
    <row r="39158" spans="1:6">
      <c r="A39158">
        <v>2039</v>
      </c>
      <c r="B39158" t="s">
        <v>1052</v>
      </c>
      <c r="C39158" t="s">
        <v>1022</v>
      </c>
      <c r="D39158" t="s">
        <v>1023</v>
      </c>
      <c r="E39158" t="s">
        <v>1015</v>
      </c>
      <c r="F39158" s="86">
        <v>36.150067291266097</v>
      </c>
    </row>
    <row r="39159" spans="1:6">
      <c r="A39159">
        <v>2040</v>
      </c>
      <c r="B39159" t="s">
        <v>1052</v>
      </c>
      <c r="C39159" t="s">
        <v>1022</v>
      </c>
      <c r="D39159" t="s">
        <v>1023</v>
      </c>
      <c r="E39159" t="s">
        <v>1015</v>
      </c>
      <c r="F39159" s="86">
        <v>36.349896043036402</v>
      </c>
    </row>
    <row r="39160" spans="1:6">
      <c r="A39160">
        <v>2041</v>
      </c>
      <c r="B39160" t="s">
        <v>1052</v>
      </c>
      <c r="C39160" t="s">
        <v>1022</v>
      </c>
      <c r="D39160" t="s">
        <v>1023</v>
      </c>
      <c r="E39160" t="s">
        <v>1015</v>
      </c>
      <c r="F39160" s="86">
        <v>36.261406285356202</v>
      </c>
    </row>
    <row r="39161" spans="1:6">
      <c r="A39161">
        <v>2042</v>
      </c>
      <c r="B39161" t="s">
        <v>1052</v>
      </c>
      <c r="C39161" t="s">
        <v>1022</v>
      </c>
      <c r="D39161" t="s">
        <v>1023</v>
      </c>
      <c r="E39161" t="s">
        <v>1015</v>
      </c>
      <c r="F39161" s="86">
        <v>36.1626199688898</v>
      </c>
    </row>
    <row r="39162" spans="1:6">
      <c r="A39162">
        <v>2043</v>
      </c>
      <c r="B39162" t="s">
        <v>1052</v>
      </c>
      <c r="C39162" t="s">
        <v>1022</v>
      </c>
      <c r="D39162" t="s">
        <v>1023</v>
      </c>
      <c r="E39162" t="s">
        <v>1015</v>
      </c>
      <c r="F39162" s="86">
        <v>36.066456996747299</v>
      </c>
    </row>
    <row r="39163" spans="1:6">
      <c r="A39163">
        <v>2044</v>
      </c>
      <c r="B39163" t="s">
        <v>1052</v>
      </c>
      <c r="C39163" t="s">
        <v>1022</v>
      </c>
      <c r="D39163" t="s">
        <v>1023</v>
      </c>
      <c r="E39163" t="s">
        <v>1015</v>
      </c>
      <c r="F39163" s="86">
        <v>35.967121465480197</v>
      </c>
    </row>
    <row r="39164" spans="1:6">
      <c r="A39164">
        <v>2045</v>
      </c>
      <c r="B39164" t="s">
        <v>1052</v>
      </c>
      <c r="C39164" t="s">
        <v>1022</v>
      </c>
      <c r="D39164" t="s">
        <v>1023</v>
      </c>
      <c r="E39164" t="s">
        <v>1015</v>
      </c>
      <c r="F39164" s="86">
        <v>35.865051838592699</v>
      </c>
    </row>
    <row r="39165" spans="1:6">
      <c r="A39165">
        <v>2046</v>
      </c>
      <c r="B39165" t="s">
        <v>1052</v>
      </c>
      <c r="C39165" t="s">
        <v>1022</v>
      </c>
      <c r="D39165" t="s">
        <v>1023</v>
      </c>
      <c r="E39165" t="s">
        <v>1015</v>
      </c>
      <c r="F39165" s="86">
        <v>35.7606765018175</v>
      </c>
    </row>
    <row r="39166" spans="1:6">
      <c r="A39166">
        <v>2047</v>
      </c>
      <c r="B39166" t="s">
        <v>1052</v>
      </c>
      <c r="C39166" t="s">
        <v>1022</v>
      </c>
      <c r="D39166" t="s">
        <v>1023</v>
      </c>
      <c r="E39166" t="s">
        <v>1015</v>
      </c>
      <c r="F39166" s="86">
        <v>35.654231972868203</v>
      </c>
    </row>
    <row r="39167" spans="1:6">
      <c r="A39167">
        <v>2048</v>
      </c>
      <c r="B39167" t="s">
        <v>1052</v>
      </c>
      <c r="C39167" t="s">
        <v>1022</v>
      </c>
      <c r="D39167" t="s">
        <v>1023</v>
      </c>
      <c r="E39167" t="s">
        <v>1015</v>
      </c>
      <c r="F39167" s="86">
        <v>35.5397919124254</v>
      </c>
    </row>
    <row r="39168" spans="1:6">
      <c r="A39168">
        <v>2049</v>
      </c>
      <c r="B39168" t="s">
        <v>1052</v>
      </c>
      <c r="C39168" t="s">
        <v>1022</v>
      </c>
      <c r="D39168" t="s">
        <v>1023</v>
      </c>
      <c r="E39168" t="s">
        <v>1015</v>
      </c>
      <c r="F39168" s="86">
        <v>35.430246372468098</v>
      </c>
    </row>
    <row r="39169" spans="1:6">
      <c r="A39169">
        <v>2050</v>
      </c>
      <c r="B39169" t="s">
        <v>1052</v>
      </c>
      <c r="C39169" t="s">
        <v>1022</v>
      </c>
      <c r="D39169" t="s">
        <v>1023</v>
      </c>
      <c r="E39169" t="s">
        <v>1015</v>
      </c>
      <c r="F39169" s="86">
        <v>35.319616431964199</v>
      </c>
    </row>
    <row r="39170" spans="1:6">
      <c r="A39170">
        <v>2017</v>
      </c>
      <c r="B39170" t="s">
        <v>1053</v>
      </c>
      <c r="C39170" t="s">
        <v>1022</v>
      </c>
      <c r="D39170" t="s">
        <v>1023</v>
      </c>
      <c r="E39170" t="s">
        <v>1015</v>
      </c>
      <c r="F39170" s="86">
        <v>791.97222778651803</v>
      </c>
    </row>
    <row r="39171" spans="1:6">
      <c r="A39171">
        <v>2018</v>
      </c>
      <c r="B39171" t="s">
        <v>1053</v>
      </c>
      <c r="C39171" t="s">
        <v>1022</v>
      </c>
      <c r="D39171" t="s">
        <v>1023</v>
      </c>
      <c r="E39171" t="s">
        <v>1015</v>
      </c>
      <c r="F39171" s="86">
        <v>788.33900708045803</v>
      </c>
    </row>
    <row r="39172" spans="1:6">
      <c r="A39172">
        <v>2019</v>
      </c>
      <c r="B39172" t="s">
        <v>1053</v>
      </c>
      <c r="C39172" t="s">
        <v>1022</v>
      </c>
      <c r="D39172" t="s">
        <v>1023</v>
      </c>
      <c r="E39172" t="s">
        <v>1015</v>
      </c>
      <c r="F39172" s="86">
        <v>794.35458827477396</v>
      </c>
    </row>
    <row r="39173" spans="1:6">
      <c r="A39173">
        <v>2020</v>
      </c>
      <c r="B39173" t="s">
        <v>1053</v>
      </c>
      <c r="C39173" t="s">
        <v>1022</v>
      </c>
      <c r="D39173" t="s">
        <v>1023</v>
      </c>
      <c r="E39173" t="s">
        <v>1015</v>
      </c>
      <c r="F39173" s="86">
        <v>800.30225239826802</v>
      </c>
    </row>
    <row r="39174" spans="1:6">
      <c r="A39174">
        <v>2021</v>
      </c>
      <c r="B39174" t="s">
        <v>1053</v>
      </c>
      <c r="C39174" t="s">
        <v>1022</v>
      </c>
      <c r="D39174" t="s">
        <v>1023</v>
      </c>
      <c r="E39174" t="s">
        <v>1015</v>
      </c>
      <c r="F39174" s="86">
        <v>806.11671375348806</v>
      </c>
    </row>
    <row r="39175" spans="1:6">
      <c r="A39175">
        <v>2022</v>
      </c>
      <c r="B39175" t="s">
        <v>1053</v>
      </c>
      <c r="C39175" t="s">
        <v>1022</v>
      </c>
      <c r="D39175" t="s">
        <v>1023</v>
      </c>
      <c r="E39175" t="s">
        <v>1015</v>
      </c>
      <c r="F39175" s="86">
        <v>811.55478047712495</v>
      </c>
    </row>
    <row r="39176" spans="1:6">
      <c r="A39176">
        <v>2023</v>
      </c>
      <c r="B39176" t="s">
        <v>1053</v>
      </c>
      <c r="C39176" t="s">
        <v>1022</v>
      </c>
      <c r="D39176" t="s">
        <v>1023</v>
      </c>
      <c r="E39176" t="s">
        <v>1015</v>
      </c>
      <c r="F39176" s="86">
        <v>816.56714045879505</v>
      </c>
    </row>
    <row r="39177" spans="1:6">
      <c r="A39177">
        <v>2024</v>
      </c>
      <c r="B39177" t="s">
        <v>1053</v>
      </c>
      <c r="C39177" t="s">
        <v>1022</v>
      </c>
      <c r="D39177" t="s">
        <v>1023</v>
      </c>
      <c r="E39177" t="s">
        <v>1015</v>
      </c>
      <c r="F39177" s="86">
        <v>821.50990526486896</v>
      </c>
    </row>
    <row r="39178" spans="1:6">
      <c r="A39178">
        <v>2025</v>
      </c>
      <c r="B39178" t="s">
        <v>1053</v>
      </c>
      <c r="C39178" t="s">
        <v>1022</v>
      </c>
      <c r="D39178" t="s">
        <v>1023</v>
      </c>
      <c r="E39178" t="s">
        <v>1015</v>
      </c>
      <c r="F39178" s="86">
        <v>826.32905778638894</v>
      </c>
    </row>
    <row r="39179" spans="1:6">
      <c r="A39179">
        <v>2026</v>
      </c>
      <c r="B39179" t="s">
        <v>1053</v>
      </c>
      <c r="C39179" t="s">
        <v>1022</v>
      </c>
      <c r="D39179" t="s">
        <v>1023</v>
      </c>
      <c r="E39179" t="s">
        <v>1015</v>
      </c>
      <c r="F39179" s="86">
        <v>831.25444057961204</v>
      </c>
    </row>
    <row r="39180" spans="1:6">
      <c r="A39180">
        <v>2027</v>
      </c>
      <c r="B39180" t="s">
        <v>1053</v>
      </c>
      <c r="C39180" t="s">
        <v>1022</v>
      </c>
      <c r="D39180" t="s">
        <v>1023</v>
      </c>
      <c r="E39180" t="s">
        <v>1015</v>
      </c>
      <c r="F39180" s="86">
        <v>836.17676613522201</v>
      </c>
    </row>
    <row r="39181" spans="1:6">
      <c r="A39181">
        <v>2028</v>
      </c>
      <c r="B39181" t="s">
        <v>1053</v>
      </c>
      <c r="C39181" t="s">
        <v>1022</v>
      </c>
      <c r="D39181" t="s">
        <v>1023</v>
      </c>
      <c r="E39181" t="s">
        <v>1015</v>
      </c>
      <c r="F39181" s="86">
        <v>840.77398178015005</v>
      </c>
    </row>
    <row r="39182" spans="1:6">
      <c r="A39182">
        <v>2029</v>
      </c>
      <c r="B39182" t="s">
        <v>1053</v>
      </c>
      <c r="C39182" t="s">
        <v>1022</v>
      </c>
      <c r="D39182" t="s">
        <v>1023</v>
      </c>
      <c r="E39182" t="s">
        <v>1015</v>
      </c>
      <c r="F39182" s="86">
        <v>845.22598179107899</v>
      </c>
    </row>
    <row r="39183" spans="1:6">
      <c r="A39183">
        <v>2030</v>
      </c>
      <c r="B39183" t="s">
        <v>1053</v>
      </c>
      <c r="C39183" t="s">
        <v>1022</v>
      </c>
      <c r="D39183" t="s">
        <v>1023</v>
      </c>
      <c r="E39183" t="s">
        <v>1015</v>
      </c>
      <c r="F39183" s="86">
        <v>849.65663867373905</v>
      </c>
    </row>
    <row r="39184" spans="1:6">
      <c r="A39184">
        <v>2031</v>
      </c>
      <c r="B39184" t="s">
        <v>1053</v>
      </c>
      <c r="C39184" t="s">
        <v>1022</v>
      </c>
      <c r="D39184" t="s">
        <v>1023</v>
      </c>
      <c r="E39184" t="s">
        <v>1015</v>
      </c>
      <c r="F39184" s="86">
        <v>854.13179692461995</v>
      </c>
    </row>
    <row r="39185" spans="1:6">
      <c r="A39185">
        <v>2032</v>
      </c>
      <c r="B39185" t="s">
        <v>1053</v>
      </c>
      <c r="C39185" t="s">
        <v>1022</v>
      </c>
      <c r="D39185" t="s">
        <v>1023</v>
      </c>
      <c r="E39185" t="s">
        <v>1015</v>
      </c>
      <c r="F39185" s="86">
        <v>858.42311475827103</v>
      </c>
    </row>
    <row r="39186" spans="1:6">
      <c r="A39186">
        <v>2033</v>
      </c>
      <c r="B39186" t="s">
        <v>1053</v>
      </c>
      <c r="C39186" t="s">
        <v>1022</v>
      </c>
      <c r="D39186" t="s">
        <v>1023</v>
      </c>
      <c r="E39186" t="s">
        <v>1015</v>
      </c>
      <c r="F39186" s="86">
        <v>862.25406205078502</v>
      </c>
    </row>
    <row r="39187" spans="1:6">
      <c r="A39187">
        <v>2034</v>
      </c>
      <c r="B39187" t="s">
        <v>1053</v>
      </c>
      <c r="C39187" t="s">
        <v>1022</v>
      </c>
      <c r="D39187" t="s">
        <v>1023</v>
      </c>
      <c r="E39187" t="s">
        <v>1015</v>
      </c>
      <c r="F39187" s="86">
        <v>866.18104698393904</v>
      </c>
    </row>
    <row r="39188" spans="1:6">
      <c r="A39188">
        <v>2035</v>
      </c>
      <c r="B39188" t="s">
        <v>1053</v>
      </c>
      <c r="C39188" t="s">
        <v>1022</v>
      </c>
      <c r="D39188" t="s">
        <v>1023</v>
      </c>
      <c r="E39188" t="s">
        <v>1015</v>
      </c>
      <c r="F39188" s="86">
        <v>870.08205669421602</v>
      </c>
    </row>
    <row r="39189" spans="1:6">
      <c r="A39189">
        <v>2036</v>
      </c>
      <c r="B39189" t="s">
        <v>1053</v>
      </c>
      <c r="C39189" t="s">
        <v>1022</v>
      </c>
      <c r="D39189" t="s">
        <v>1023</v>
      </c>
      <c r="E39189" t="s">
        <v>1015</v>
      </c>
      <c r="F39189" s="86">
        <v>873.93115090009803</v>
      </c>
    </row>
    <row r="39190" spans="1:6">
      <c r="A39190">
        <v>2037</v>
      </c>
      <c r="B39190" t="s">
        <v>1053</v>
      </c>
      <c r="C39190" t="s">
        <v>1022</v>
      </c>
      <c r="D39190" t="s">
        <v>1023</v>
      </c>
      <c r="E39190" t="s">
        <v>1015</v>
      </c>
      <c r="F39190" s="86">
        <v>877.66567238761797</v>
      </c>
    </row>
    <row r="39191" spans="1:6">
      <c r="A39191">
        <v>2038</v>
      </c>
      <c r="B39191" t="s">
        <v>1053</v>
      </c>
      <c r="C39191" t="s">
        <v>1022</v>
      </c>
      <c r="D39191" t="s">
        <v>1023</v>
      </c>
      <c r="E39191" t="s">
        <v>1015</v>
      </c>
      <c r="F39191" s="86">
        <v>881.35657510464603</v>
      </c>
    </row>
    <row r="39192" spans="1:6">
      <c r="A39192">
        <v>2039</v>
      </c>
      <c r="B39192" t="s">
        <v>1053</v>
      </c>
      <c r="C39192" t="s">
        <v>1022</v>
      </c>
      <c r="D39192" t="s">
        <v>1023</v>
      </c>
      <c r="E39192" t="s">
        <v>1015</v>
      </c>
      <c r="F39192" s="86">
        <v>884.99284516680905</v>
      </c>
    </row>
    <row r="39193" spans="1:6">
      <c r="A39193">
        <v>2040</v>
      </c>
      <c r="B39193" t="s">
        <v>1053</v>
      </c>
      <c r="C39193" t="s">
        <v>1022</v>
      </c>
      <c r="D39193" t="s">
        <v>1023</v>
      </c>
      <c r="E39193" t="s">
        <v>1015</v>
      </c>
      <c r="F39193" s="86">
        <v>888.53866032436997</v>
      </c>
    </row>
    <row r="39194" spans="1:6">
      <c r="A39194">
        <v>2041</v>
      </c>
      <c r="B39194" t="s">
        <v>1053</v>
      </c>
      <c r="C39194" t="s">
        <v>1022</v>
      </c>
      <c r="D39194" t="s">
        <v>1023</v>
      </c>
      <c r="E39194" t="s">
        <v>1015</v>
      </c>
      <c r="F39194" s="86">
        <v>885.944040442389</v>
      </c>
    </row>
    <row r="39195" spans="1:6">
      <c r="A39195">
        <v>2042</v>
      </c>
      <c r="B39195" t="s">
        <v>1053</v>
      </c>
      <c r="C39195" t="s">
        <v>1022</v>
      </c>
      <c r="D39195" t="s">
        <v>1023</v>
      </c>
      <c r="E39195" t="s">
        <v>1015</v>
      </c>
      <c r="F39195" s="86">
        <v>883.24809025433797</v>
      </c>
    </row>
    <row r="39196" spans="1:6">
      <c r="A39196">
        <v>2043</v>
      </c>
      <c r="B39196" t="s">
        <v>1053</v>
      </c>
      <c r="C39196" t="s">
        <v>1022</v>
      </c>
      <c r="D39196" t="s">
        <v>1023</v>
      </c>
      <c r="E39196" t="s">
        <v>1015</v>
      </c>
      <c r="F39196" s="86">
        <v>880.46057551773004</v>
      </c>
    </row>
    <row r="39197" spans="1:6">
      <c r="A39197">
        <v>2044</v>
      </c>
      <c r="B39197" t="s">
        <v>1053</v>
      </c>
      <c r="C39197" t="s">
        <v>1022</v>
      </c>
      <c r="D39197" t="s">
        <v>1023</v>
      </c>
      <c r="E39197" t="s">
        <v>1015</v>
      </c>
      <c r="F39197" s="86">
        <v>877.59293019901997</v>
      </c>
    </row>
    <row r="39198" spans="1:6">
      <c r="A39198">
        <v>2045</v>
      </c>
      <c r="B39198" t="s">
        <v>1053</v>
      </c>
      <c r="C39198" t="s">
        <v>1022</v>
      </c>
      <c r="D39198" t="s">
        <v>1023</v>
      </c>
      <c r="E39198" t="s">
        <v>1015</v>
      </c>
      <c r="F39198" s="86">
        <v>874.82409879378895</v>
      </c>
    </row>
    <row r="39199" spans="1:6">
      <c r="A39199">
        <v>2046</v>
      </c>
      <c r="B39199" t="s">
        <v>1053</v>
      </c>
      <c r="C39199" t="s">
        <v>1022</v>
      </c>
      <c r="D39199" t="s">
        <v>1023</v>
      </c>
      <c r="E39199" t="s">
        <v>1015</v>
      </c>
      <c r="F39199" s="86">
        <v>871.82812402927595</v>
      </c>
    </row>
    <row r="39200" spans="1:6">
      <c r="A39200">
        <v>2047</v>
      </c>
      <c r="B39200" t="s">
        <v>1053</v>
      </c>
      <c r="C39200" t="s">
        <v>1022</v>
      </c>
      <c r="D39200" t="s">
        <v>1023</v>
      </c>
      <c r="E39200" t="s">
        <v>1015</v>
      </c>
      <c r="F39200" s="86">
        <v>868.77910291875901</v>
      </c>
    </row>
    <row r="39201" spans="1:6">
      <c r="A39201">
        <v>2048</v>
      </c>
      <c r="B39201" t="s">
        <v>1053</v>
      </c>
      <c r="C39201" t="s">
        <v>1022</v>
      </c>
      <c r="D39201" t="s">
        <v>1023</v>
      </c>
      <c r="E39201" t="s">
        <v>1015</v>
      </c>
      <c r="F39201" s="86">
        <v>865.68537420844405</v>
      </c>
    </row>
    <row r="39202" spans="1:6">
      <c r="A39202">
        <v>2049</v>
      </c>
      <c r="B39202" t="s">
        <v>1053</v>
      </c>
      <c r="C39202" t="s">
        <v>1022</v>
      </c>
      <c r="D39202" t="s">
        <v>1023</v>
      </c>
      <c r="E39202" t="s">
        <v>1015</v>
      </c>
      <c r="F39202" s="86">
        <v>862.55562549753097</v>
      </c>
    </row>
    <row r="39203" spans="1:6">
      <c r="A39203">
        <v>2050</v>
      </c>
      <c r="B39203" t="s">
        <v>1053</v>
      </c>
      <c r="C39203" t="s">
        <v>1022</v>
      </c>
      <c r="D39203" t="s">
        <v>1023</v>
      </c>
      <c r="E39203" t="s">
        <v>1015</v>
      </c>
      <c r="F39203" s="86">
        <v>859.39689060185003</v>
      </c>
    </row>
    <row r="39204" spans="1:6">
      <c r="A39204">
        <v>2017</v>
      </c>
      <c r="B39204" t="s">
        <v>1054</v>
      </c>
      <c r="C39204" t="s">
        <v>1022</v>
      </c>
      <c r="D39204" t="s">
        <v>1023</v>
      </c>
      <c r="E39204" t="s">
        <v>1015</v>
      </c>
      <c r="F39204" s="86">
        <v>1.3985966958887999E-2</v>
      </c>
    </row>
    <row r="39205" spans="1:6">
      <c r="A39205">
        <v>2018</v>
      </c>
      <c r="B39205" t="s">
        <v>1054</v>
      </c>
      <c r="C39205" t="s">
        <v>1022</v>
      </c>
      <c r="D39205" t="s">
        <v>1023</v>
      </c>
      <c r="E39205" t="s">
        <v>1015</v>
      </c>
      <c r="F39205" s="86">
        <v>1.4659487344559101E-2</v>
      </c>
    </row>
    <row r="39206" spans="1:6">
      <c r="A39206">
        <v>2019</v>
      </c>
      <c r="B39206" t="s">
        <v>1054</v>
      </c>
      <c r="C39206" t="s">
        <v>1022</v>
      </c>
      <c r="D39206" t="s">
        <v>1023</v>
      </c>
      <c r="E39206" t="s">
        <v>1015</v>
      </c>
      <c r="F39206" s="86">
        <v>1.48573963183755E-2</v>
      </c>
    </row>
    <row r="39207" spans="1:6">
      <c r="A39207">
        <v>2020</v>
      </c>
      <c r="B39207" t="s">
        <v>1054</v>
      </c>
      <c r="C39207" t="s">
        <v>1022</v>
      </c>
      <c r="D39207" t="s">
        <v>1023</v>
      </c>
      <c r="E39207" t="s">
        <v>1015</v>
      </c>
      <c r="F39207" s="86">
        <v>1.5051753635824901E-2</v>
      </c>
    </row>
    <row r="39208" spans="1:6">
      <c r="A39208">
        <v>2021</v>
      </c>
      <c r="B39208" t="s">
        <v>1054</v>
      </c>
      <c r="C39208" t="s">
        <v>1022</v>
      </c>
      <c r="D39208" t="s">
        <v>1023</v>
      </c>
      <c r="E39208" t="s">
        <v>1015</v>
      </c>
      <c r="F39208" s="86">
        <v>1.52446075572009E-2</v>
      </c>
    </row>
    <row r="39209" spans="1:6">
      <c r="A39209">
        <v>2022</v>
      </c>
      <c r="B39209" t="s">
        <v>1054</v>
      </c>
      <c r="C39209" t="s">
        <v>1022</v>
      </c>
      <c r="D39209" t="s">
        <v>1023</v>
      </c>
      <c r="E39209" t="s">
        <v>1015</v>
      </c>
      <c r="F39209" s="86">
        <v>1.5432157054107099E-2</v>
      </c>
    </row>
    <row r="39210" spans="1:6">
      <c r="A39210">
        <v>2023</v>
      </c>
      <c r="B39210" t="s">
        <v>1054</v>
      </c>
      <c r="C39210" t="s">
        <v>1022</v>
      </c>
      <c r="D39210" t="s">
        <v>1023</v>
      </c>
      <c r="E39210" t="s">
        <v>1015</v>
      </c>
      <c r="F39210" s="86">
        <v>1.56135259671367E-2</v>
      </c>
    </row>
    <row r="39211" spans="1:6">
      <c r="A39211">
        <v>2024</v>
      </c>
      <c r="B39211" t="s">
        <v>1054</v>
      </c>
      <c r="C39211" t="s">
        <v>1022</v>
      </c>
      <c r="D39211" t="s">
        <v>1023</v>
      </c>
      <c r="E39211" t="s">
        <v>1015</v>
      </c>
      <c r="F39211" s="86">
        <v>1.5793434657081499E-2</v>
      </c>
    </row>
    <row r="39212" spans="1:6">
      <c r="A39212">
        <v>2025</v>
      </c>
      <c r="B39212" t="s">
        <v>1054</v>
      </c>
      <c r="C39212" t="s">
        <v>1022</v>
      </c>
      <c r="D39212" t="s">
        <v>1023</v>
      </c>
      <c r="E39212" t="s">
        <v>1015</v>
      </c>
      <c r="F39212" s="86">
        <v>1.5976529413833401E-2</v>
      </c>
    </row>
    <row r="39213" spans="1:6">
      <c r="A39213">
        <v>2026</v>
      </c>
      <c r="B39213" t="s">
        <v>1054</v>
      </c>
      <c r="C39213" t="s">
        <v>1022</v>
      </c>
      <c r="D39213" t="s">
        <v>1023</v>
      </c>
      <c r="E39213" t="s">
        <v>1015</v>
      </c>
      <c r="F39213" s="86">
        <v>1.61593045404319E-2</v>
      </c>
    </row>
    <row r="39214" spans="1:6">
      <c r="A39214">
        <v>2027</v>
      </c>
      <c r="B39214" t="s">
        <v>1054</v>
      </c>
      <c r="C39214" t="s">
        <v>1022</v>
      </c>
      <c r="D39214" t="s">
        <v>1023</v>
      </c>
      <c r="E39214" t="s">
        <v>1015</v>
      </c>
      <c r="F39214" s="86">
        <v>1.6342404886507102E-2</v>
      </c>
    </row>
    <row r="39215" spans="1:6">
      <c r="A39215">
        <v>2028</v>
      </c>
      <c r="B39215" t="s">
        <v>1054</v>
      </c>
      <c r="C39215" t="s">
        <v>1022</v>
      </c>
      <c r="D39215" t="s">
        <v>1023</v>
      </c>
      <c r="E39215" t="s">
        <v>1015</v>
      </c>
      <c r="F39215" s="86">
        <v>1.6522324462442201E-2</v>
      </c>
    </row>
    <row r="39216" spans="1:6">
      <c r="A39216">
        <v>2029</v>
      </c>
      <c r="B39216" t="s">
        <v>1054</v>
      </c>
      <c r="C39216" t="s">
        <v>1022</v>
      </c>
      <c r="D39216" t="s">
        <v>1023</v>
      </c>
      <c r="E39216" t="s">
        <v>1015</v>
      </c>
      <c r="F39216" s="86">
        <v>1.6692098039818502E-2</v>
      </c>
    </row>
    <row r="39217" spans="1:6">
      <c r="A39217">
        <v>2030</v>
      </c>
      <c r="B39217" t="s">
        <v>1054</v>
      </c>
      <c r="C39217" t="s">
        <v>1022</v>
      </c>
      <c r="D39217" t="s">
        <v>1023</v>
      </c>
      <c r="E39217" t="s">
        <v>1015</v>
      </c>
      <c r="F39217" s="86">
        <v>1.6862440054674601E-2</v>
      </c>
    </row>
    <row r="39218" spans="1:6">
      <c r="A39218">
        <v>2031</v>
      </c>
      <c r="B39218" t="s">
        <v>1054</v>
      </c>
      <c r="C39218" t="s">
        <v>1022</v>
      </c>
      <c r="D39218" t="s">
        <v>1023</v>
      </c>
      <c r="E39218" t="s">
        <v>1015</v>
      </c>
      <c r="F39218" s="86">
        <v>1.70277893528843E-2</v>
      </c>
    </row>
    <row r="39219" spans="1:6">
      <c r="A39219">
        <v>2032</v>
      </c>
      <c r="B39219" t="s">
        <v>1054</v>
      </c>
      <c r="C39219" t="s">
        <v>1022</v>
      </c>
      <c r="D39219" t="s">
        <v>1023</v>
      </c>
      <c r="E39219" t="s">
        <v>1015</v>
      </c>
      <c r="F39219" s="86">
        <v>1.71883737282266E-2</v>
      </c>
    </row>
    <row r="39220" spans="1:6">
      <c r="A39220">
        <v>2033</v>
      </c>
      <c r="B39220" t="s">
        <v>1054</v>
      </c>
      <c r="C39220" t="s">
        <v>1022</v>
      </c>
      <c r="D39220" t="s">
        <v>1023</v>
      </c>
      <c r="E39220" t="s">
        <v>1015</v>
      </c>
      <c r="F39220" s="86">
        <v>1.7341645636377599E-2</v>
      </c>
    </row>
    <row r="39221" spans="1:6">
      <c r="A39221">
        <v>2034</v>
      </c>
      <c r="B39221" t="s">
        <v>1054</v>
      </c>
      <c r="C39221" t="s">
        <v>1022</v>
      </c>
      <c r="D39221" t="s">
        <v>1023</v>
      </c>
      <c r="E39221" t="s">
        <v>1015</v>
      </c>
      <c r="F39221" s="86">
        <v>1.7492051656090201E-2</v>
      </c>
    </row>
    <row r="39222" spans="1:6">
      <c r="A39222">
        <v>2035</v>
      </c>
      <c r="B39222" t="s">
        <v>1054</v>
      </c>
      <c r="C39222" t="s">
        <v>1022</v>
      </c>
      <c r="D39222" t="s">
        <v>1023</v>
      </c>
      <c r="E39222" t="s">
        <v>1015</v>
      </c>
      <c r="F39222" s="86">
        <v>1.76376660346509E-2</v>
      </c>
    </row>
    <row r="39223" spans="1:6">
      <c r="A39223">
        <v>2036</v>
      </c>
      <c r="B39223" t="s">
        <v>1054</v>
      </c>
      <c r="C39223" t="s">
        <v>1022</v>
      </c>
      <c r="D39223" t="s">
        <v>1023</v>
      </c>
      <c r="E39223" t="s">
        <v>1015</v>
      </c>
      <c r="F39223" s="86">
        <v>1.7787236289771299E-2</v>
      </c>
    </row>
    <row r="39224" spans="1:6">
      <c r="A39224">
        <v>2037</v>
      </c>
      <c r="B39224" t="s">
        <v>1054</v>
      </c>
      <c r="C39224" t="s">
        <v>1022</v>
      </c>
      <c r="D39224" t="s">
        <v>1023</v>
      </c>
      <c r="E39224" t="s">
        <v>1015</v>
      </c>
      <c r="F39224" s="86">
        <v>1.7931134774924199E-2</v>
      </c>
    </row>
    <row r="39225" spans="1:6">
      <c r="A39225">
        <v>2038</v>
      </c>
      <c r="B39225" t="s">
        <v>1054</v>
      </c>
      <c r="C39225" t="s">
        <v>1022</v>
      </c>
      <c r="D39225" t="s">
        <v>1023</v>
      </c>
      <c r="E39225" t="s">
        <v>1015</v>
      </c>
      <c r="F39225" s="86">
        <v>1.8077002560873901E-2</v>
      </c>
    </row>
    <row r="39226" spans="1:6">
      <c r="A39226">
        <v>2039</v>
      </c>
      <c r="B39226" t="s">
        <v>1054</v>
      </c>
      <c r="C39226" t="s">
        <v>1022</v>
      </c>
      <c r="D39226" t="s">
        <v>1023</v>
      </c>
      <c r="E39226" t="s">
        <v>1015</v>
      </c>
      <c r="F39226" s="86">
        <v>1.82161695890268E-2</v>
      </c>
    </row>
    <row r="39227" spans="1:6">
      <c r="A39227">
        <v>2040</v>
      </c>
      <c r="B39227" t="s">
        <v>1054</v>
      </c>
      <c r="C39227" t="s">
        <v>1022</v>
      </c>
      <c r="D39227" t="s">
        <v>1023</v>
      </c>
      <c r="E39227" t="s">
        <v>1015</v>
      </c>
      <c r="F39227" s="86">
        <v>1.8355586504449E-2</v>
      </c>
    </row>
    <row r="39228" spans="1:6">
      <c r="A39228">
        <v>2041</v>
      </c>
      <c r="B39228" t="s">
        <v>1054</v>
      </c>
      <c r="C39228" t="s">
        <v>1022</v>
      </c>
      <c r="D39228" t="s">
        <v>1023</v>
      </c>
      <c r="E39228" t="s">
        <v>1015</v>
      </c>
      <c r="F39228" s="86">
        <v>1.84721441951964E-2</v>
      </c>
    </row>
    <row r="39229" spans="1:6">
      <c r="A39229">
        <v>2042</v>
      </c>
      <c r="B39229" t="s">
        <v>1054</v>
      </c>
      <c r="C39229" t="s">
        <v>1022</v>
      </c>
      <c r="D39229" t="s">
        <v>1023</v>
      </c>
      <c r="E39229" t="s">
        <v>1015</v>
      </c>
      <c r="F39229" s="86">
        <v>1.85913338381067E-2</v>
      </c>
    </row>
    <row r="39230" spans="1:6">
      <c r="A39230">
        <v>2043</v>
      </c>
      <c r="B39230" t="s">
        <v>1054</v>
      </c>
      <c r="C39230" t="s">
        <v>1022</v>
      </c>
      <c r="D39230" t="s">
        <v>1023</v>
      </c>
      <c r="E39230" t="s">
        <v>1015</v>
      </c>
      <c r="F39230" s="86">
        <v>1.8705306353037202E-2</v>
      </c>
    </row>
    <row r="39231" spans="1:6">
      <c r="A39231">
        <v>2044</v>
      </c>
      <c r="B39231" t="s">
        <v>1054</v>
      </c>
      <c r="C39231" t="s">
        <v>1022</v>
      </c>
      <c r="D39231" t="s">
        <v>1023</v>
      </c>
      <c r="E39231" t="s">
        <v>1015</v>
      </c>
      <c r="F39231" s="86">
        <v>1.8822344575586899E-2</v>
      </c>
    </row>
    <row r="39232" spans="1:6">
      <c r="A39232">
        <v>2045</v>
      </c>
      <c r="B39232" t="s">
        <v>1054</v>
      </c>
      <c r="C39232" t="s">
        <v>1022</v>
      </c>
      <c r="D39232" t="s">
        <v>1023</v>
      </c>
      <c r="E39232" t="s">
        <v>1015</v>
      </c>
      <c r="F39232" s="86">
        <v>1.8934491714255399E-2</v>
      </c>
    </row>
    <row r="39233" spans="1:6">
      <c r="A39233">
        <v>2046</v>
      </c>
      <c r="B39233" t="s">
        <v>1054</v>
      </c>
      <c r="C39233" t="s">
        <v>1022</v>
      </c>
      <c r="D39233" t="s">
        <v>1023</v>
      </c>
      <c r="E39233" t="s">
        <v>1015</v>
      </c>
      <c r="F39233" s="86">
        <v>1.90501711882782E-2</v>
      </c>
    </row>
    <row r="39234" spans="1:6">
      <c r="A39234">
        <v>2047</v>
      </c>
      <c r="B39234" t="s">
        <v>1054</v>
      </c>
      <c r="C39234" t="s">
        <v>1022</v>
      </c>
      <c r="D39234" t="s">
        <v>1023</v>
      </c>
      <c r="E39234" t="s">
        <v>1015</v>
      </c>
      <c r="F39234" s="86">
        <v>1.9161188513253099E-2</v>
      </c>
    </row>
    <row r="39235" spans="1:6">
      <c r="A39235">
        <v>2048</v>
      </c>
      <c r="B39235" t="s">
        <v>1054</v>
      </c>
      <c r="C39235" t="s">
        <v>1022</v>
      </c>
      <c r="D39235" t="s">
        <v>1023</v>
      </c>
      <c r="E39235" t="s">
        <v>1015</v>
      </c>
      <c r="F39235" s="86">
        <v>1.92760767172428E-2</v>
      </c>
    </row>
    <row r="39236" spans="1:6">
      <c r="A39236">
        <v>2049</v>
      </c>
      <c r="B39236" t="s">
        <v>1054</v>
      </c>
      <c r="C39236" t="s">
        <v>1022</v>
      </c>
      <c r="D39236" t="s">
        <v>1023</v>
      </c>
      <c r="E39236" t="s">
        <v>1015</v>
      </c>
      <c r="F39236" s="86">
        <v>1.93865712634812E-2</v>
      </c>
    </row>
    <row r="39237" spans="1:6">
      <c r="A39237">
        <v>2050</v>
      </c>
      <c r="B39237" t="s">
        <v>1054</v>
      </c>
      <c r="C39237" t="s">
        <v>1022</v>
      </c>
      <c r="D39237" t="s">
        <v>1023</v>
      </c>
      <c r="E39237" t="s">
        <v>1015</v>
      </c>
      <c r="F39237" s="86">
        <v>1.9501334617885901E-2</v>
      </c>
    </row>
    <row r="39238" spans="1:6">
      <c r="A39238">
        <v>2017</v>
      </c>
      <c r="B39238" t="s">
        <v>1055</v>
      </c>
      <c r="C39238" t="s">
        <v>1022</v>
      </c>
      <c r="D39238" t="s">
        <v>1023</v>
      </c>
      <c r="E39238" t="s">
        <v>1015</v>
      </c>
      <c r="F39238" s="86">
        <v>1802.98993570932</v>
      </c>
    </row>
    <row r="39239" spans="1:6">
      <c r="A39239">
        <v>2018</v>
      </c>
      <c r="B39239" t="s">
        <v>1055</v>
      </c>
      <c r="C39239" t="s">
        <v>1022</v>
      </c>
      <c r="D39239" t="s">
        <v>1023</v>
      </c>
      <c r="E39239" t="s">
        <v>1015</v>
      </c>
      <c r="F39239" s="86">
        <v>1794.7186098504001</v>
      </c>
    </row>
    <row r="39240" spans="1:6">
      <c r="A39240">
        <v>2019</v>
      </c>
      <c r="B39240" t="s">
        <v>1055</v>
      </c>
      <c r="C39240" t="s">
        <v>1022</v>
      </c>
      <c r="D39240" t="s">
        <v>1023</v>
      </c>
      <c r="E39240" t="s">
        <v>1015</v>
      </c>
      <c r="F39240" s="86">
        <v>1808.41357536845</v>
      </c>
    </row>
    <row r="39241" spans="1:6">
      <c r="A39241">
        <v>2020</v>
      </c>
      <c r="B39241" t="s">
        <v>1055</v>
      </c>
      <c r="C39241" t="s">
        <v>1022</v>
      </c>
      <c r="D39241" t="s">
        <v>1023</v>
      </c>
      <c r="E39241" t="s">
        <v>1015</v>
      </c>
      <c r="F39241" s="86">
        <v>1821.9539220869401</v>
      </c>
    </row>
    <row r="39242" spans="1:6">
      <c r="A39242">
        <v>2021</v>
      </c>
      <c r="B39242" t="s">
        <v>1055</v>
      </c>
      <c r="C39242" t="s">
        <v>1022</v>
      </c>
      <c r="D39242" t="s">
        <v>1023</v>
      </c>
      <c r="E39242" t="s">
        <v>1015</v>
      </c>
      <c r="F39242" s="86">
        <v>1835.1910217442501</v>
      </c>
    </row>
    <row r="39243" spans="1:6">
      <c r="A39243">
        <v>2022</v>
      </c>
      <c r="B39243" t="s">
        <v>1055</v>
      </c>
      <c r="C39243" t="s">
        <v>1022</v>
      </c>
      <c r="D39243" t="s">
        <v>1023</v>
      </c>
      <c r="E39243" t="s">
        <v>1015</v>
      </c>
      <c r="F39243" s="86">
        <v>1847.5712280550599</v>
      </c>
    </row>
    <row r="39244" spans="1:6">
      <c r="A39244">
        <v>2023</v>
      </c>
      <c r="B39244" t="s">
        <v>1055</v>
      </c>
      <c r="C39244" t="s">
        <v>1022</v>
      </c>
      <c r="D39244" t="s">
        <v>1023</v>
      </c>
      <c r="E39244" t="s">
        <v>1015</v>
      </c>
      <c r="F39244" s="86">
        <v>1858.9822779429601</v>
      </c>
    </row>
    <row r="39245" spans="1:6">
      <c r="A39245">
        <v>2024</v>
      </c>
      <c r="B39245" t="s">
        <v>1055</v>
      </c>
      <c r="C39245" t="s">
        <v>1022</v>
      </c>
      <c r="D39245" t="s">
        <v>1023</v>
      </c>
      <c r="E39245" t="s">
        <v>1015</v>
      </c>
      <c r="F39245" s="86">
        <v>1870.2348886877101</v>
      </c>
    </row>
    <row r="39246" spans="1:6">
      <c r="A39246">
        <v>2025</v>
      </c>
      <c r="B39246" t="s">
        <v>1055</v>
      </c>
      <c r="C39246" t="s">
        <v>1022</v>
      </c>
      <c r="D39246" t="s">
        <v>1023</v>
      </c>
      <c r="E39246" t="s">
        <v>1015</v>
      </c>
      <c r="F39246" s="86">
        <v>1881.2060858965201</v>
      </c>
    </row>
    <row r="39247" spans="1:6">
      <c r="A39247">
        <v>2026</v>
      </c>
      <c r="B39247" t="s">
        <v>1055</v>
      </c>
      <c r="C39247" t="s">
        <v>1022</v>
      </c>
      <c r="D39247" t="s">
        <v>1023</v>
      </c>
      <c r="E39247" t="s">
        <v>1015</v>
      </c>
      <c r="F39247" s="86">
        <v>1892.4191250589099</v>
      </c>
    </row>
    <row r="39248" spans="1:6">
      <c r="A39248">
        <v>2027</v>
      </c>
      <c r="B39248" t="s">
        <v>1055</v>
      </c>
      <c r="C39248" t="s">
        <v>1022</v>
      </c>
      <c r="D39248" t="s">
        <v>1023</v>
      </c>
      <c r="E39248" t="s">
        <v>1015</v>
      </c>
      <c r="F39248" s="86">
        <v>1903.6252041683399</v>
      </c>
    </row>
    <row r="39249" spans="1:6">
      <c r="A39249">
        <v>2028</v>
      </c>
      <c r="B39249" t="s">
        <v>1055</v>
      </c>
      <c r="C39249" t="s">
        <v>1022</v>
      </c>
      <c r="D39249" t="s">
        <v>1023</v>
      </c>
      <c r="E39249" t="s">
        <v>1015</v>
      </c>
      <c r="F39249" s="86">
        <v>1914.09114381784</v>
      </c>
    </row>
    <row r="39250" spans="1:6">
      <c r="A39250">
        <v>2029</v>
      </c>
      <c r="B39250" t="s">
        <v>1055</v>
      </c>
      <c r="C39250" t="s">
        <v>1022</v>
      </c>
      <c r="D39250" t="s">
        <v>1023</v>
      </c>
      <c r="E39250" t="s">
        <v>1015</v>
      </c>
      <c r="F39250" s="86">
        <v>1924.22648812899</v>
      </c>
    </row>
    <row r="39251" spans="1:6">
      <c r="A39251">
        <v>2030</v>
      </c>
      <c r="B39251" t="s">
        <v>1055</v>
      </c>
      <c r="C39251" t="s">
        <v>1022</v>
      </c>
      <c r="D39251" t="s">
        <v>1023</v>
      </c>
      <c r="E39251" t="s">
        <v>1015</v>
      </c>
      <c r="F39251" s="86">
        <v>1934.31324305264</v>
      </c>
    </row>
    <row r="39252" spans="1:6">
      <c r="A39252">
        <v>2031</v>
      </c>
      <c r="B39252" t="s">
        <v>1055</v>
      </c>
      <c r="C39252" t="s">
        <v>1022</v>
      </c>
      <c r="D39252" t="s">
        <v>1023</v>
      </c>
      <c r="E39252" t="s">
        <v>1015</v>
      </c>
      <c r="F39252" s="86">
        <v>1944.5013090023699</v>
      </c>
    </row>
    <row r="39253" spans="1:6">
      <c r="A39253">
        <v>2032</v>
      </c>
      <c r="B39253" t="s">
        <v>1055</v>
      </c>
      <c r="C39253" t="s">
        <v>1022</v>
      </c>
      <c r="D39253" t="s">
        <v>1023</v>
      </c>
      <c r="E39253" t="s">
        <v>1015</v>
      </c>
      <c r="F39253" s="86">
        <v>1954.2708471168901</v>
      </c>
    </row>
    <row r="39254" spans="1:6">
      <c r="A39254">
        <v>2033</v>
      </c>
      <c r="B39254" t="s">
        <v>1055</v>
      </c>
      <c r="C39254" t="s">
        <v>1022</v>
      </c>
      <c r="D39254" t="s">
        <v>1023</v>
      </c>
      <c r="E39254" t="s">
        <v>1015</v>
      </c>
      <c r="F39254" s="86">
        <v>1962.9923138177401</v>
      </c>
    </row>
    <row r="39255" spans="1:6">
      <c r="A39255">
        <v>2034</v>
      </c>
      <c r="B39255" t="s">
        <v>1055</v>
      </c>
      <c r="C39255" t="s">
        <v>1022</v>
      </c>
      <c r="D39255" t="s">
        <v>1023</v>
      </c>
      <c r="E39255" t="s">
        <v>1015</v>
      </c>
      <c r="F39255" s="86">
        <v>1971.9324181089501</v>
      </c>
    </row>
    <row r="39256" spans="1:6">
      <c r="A39256">
        <v>2035</v>
      </c>
      <c r="B39256" t="s">
        <v>1055</v>
      </c>
      <c r="C39256" t="s">
        <v>1022</v>
      </c>
      <c r="D39256" t="s">
        <v>1023</v>
      </c>
      <c r="E39256" t="s">
        <v>1015</v>
      </c>
      <c r="F39256" s="86">
        <v>1980.81338766819</v>
      </c>
    </row>
    <row r="39257" spans="1:6">
      <c r="A39257">
        <v>2036</v>
      </c>
      <c r="B39257" t="s">
        <v>1055</v>
      </c>
      <c r="C39257" t="s">
        <v>1022</v>
      </c>
      <c r="D39257" t="s">
        <v>1023</v>
      </c>
      <c r="E39257" t="s">
        <v>1015</v>
      </c>
      <c r="F39257" s="86">
        <v>1989.57616731035</v>
      </c>
    </row>
    <row r="39258" spans="1:6">
      <c r="A39258">
        <v>2037</v>
      </c>
      <c r="B39258" t="s">
        <v>1055</v>
      </c>
      <c r="C39258" t="s">
        <v>1022</v>
      </c>
      <c r="D39258" t="s">
        <v>1023</v>
      </c>
      <c r="E39258" t="s">
        <v>1015</v>
      </c>
      <c r="F39258" s="86">
        <v>1998.07811273274</v>
      </c>
    </row>
    <row r="39259" spans="1:6">
      <c r="A39259">
        <v>2038</v>
      </c>
      <c r="B39259" t="s">
        <v>1055</v>
      </c>
      <c r="C39259" t="s">
        <v>1022</v>
      </c>
      <c r="D39259" t="s">
        <v>1023</v>
      </c>
      <c r="E39259" t="s">
        <v>1015</v>
      </c>
      <c r="F39259" s="86">
        <v>2006.48075643539</v>
      </c>
    </row>
    <row r="39260" spans="1:6">
      <c r="A39260">
        <v>2039</v>
      </c>
      <c r="B39260" t="s">
        <v>1055</v>
      </c>
      <c r="C39260" t="s">
        <v>1022</v>
      </c>
      <c r="D39260" t="s">
        <v>1023</v>
      </c>
      <c r="E39260" t="s">
        <v>1015</v>
      </c>
      <c r="F39260" s="86">
        <v>2014.7590244043599</v>
      </c>
    </row>
    <row r="39261" spans="1:6">
      <c r="A39261">
        <v>2040</v>
      </c>
      <c r="B39261" t="s">
        <v>1055</v>
      </c>
      <c r="C39261" t="s">
        <v>1022</v>
      </c>
      <c r="D39261" t="s">
        <v>1023</v>
      </c>
      <c r="E39261" t="s">
        <v>1015</v>
      </c>
      <c r="F39261" s="86">
        <v>2022.8313643408701</v>
      </c>
    </row>
    <row r="39262" spans="1:6">
      <c r="A39262">
        <v>2041</v>
      </c>
      <c r="B39262" t="s">
        <v>1055</v>
      </c>
      <c r="C39262" t="s">
        <v>1022</v>
      </c>
      <c r="D39262" t="s">
        <v>1023</v>
      </c>
      <c r="E39262" t="s">
        <v>1015</v>
      </c>
      <c r="F39262" s="86">
        <v>2016.92449870837</v>
      </c>
    </row>
    <row r="39263" spans="1:6">
      <c r="A39263">
        <v>2042</v>
      </c>
      <c r="B39263" t="s">
        <v>1055</v>
      </c>
      <c r="C39263" t="s">
        <v>1022</v>
      </c>
      <c r="D39263" t="s">
        <v>1023</v>
      </c>
      <c r="E39263" t="s">
        <v>1015</v>
      </c>
      <c r="F39263" s="86">
        <v>2010.7869462972001</v>
      </c>
    </row>
    <row r="39264" spans="1:6">
      <c r="A39264">
        <v>2043</v>
      </c>
      <c r="B39264" t="s">
        <v>1055</v>
      </c>
      <c r="C39264" t="s">
        <v>1022</v>
      </c>
      <c r="D39264" t="s">
        <v>1023</v>
      </c>
      <c r="E39264" t="s">
        <v>1015</v>
      </c>
      <c r="F39264" s="86">
        <v>2004.4409396578201</v>
      </c>
    </row>
    <row r="39265" spans="1:6">
      <c r="A39265">
        <v>2044</v>
      </c>
      <c r="B39265" t="s">
        <v>1055</v>
      </c>
      <c r="C39265" t="s">
        <v>1022</v>
      </c>
      <c r="D39265" t="s">
        <v>1023</v>
      </c>
      <c r="E39265" t="s">
        <v>1015</v>
      </c>
      <c r="F39265" s="86">
        <v>1997.91250915556</v>
      </c>
    </row>
    <row r="39266" spans="1:6">
      <c r="A39266">
        <v>2045</v>
      </c>
      <c r="B39266" t="s">
        <v>1055</v>
      </c>
      <c r="C39266" t="s">
        <v>1022</v>
      </c>
      <c r="D39266" t="s">
        <v>1023</v>
      </c>
      <c r="E39266" t="s">
        <v>1015</v>
      </c>
      <c r="F39266" s="86">
        <v>1991.60903665722</v>
      </c>
    </row>
    <row r="39267" spans="1:6">
      <c r="A39267">
        <v>2046</v>
      </c>
      <c r="B39267" t="s">
        <v>1055</v>
      </c>
      <c r="C39267" t="s">
        <v>1022</v>
      </c>
      <c r="D39267" t="s">
        <v>1023</v>
      </c>
      <c r="E39267" t="s">
        <v>1015</v>
      </c>
      <c r="F39267" s="86">
        <v>1984.7884536133499</v>
      </c>
    </row>
    <row r="39268" spans="1:6">
      <c r="A39268">
        <v>2047</v>
      </c>
      <c r="B39268" t="s">
        <v>1055</v>
      </c>
      <c r="C39268" t="s">
        <v>1022</v>
      </c>
      <c r="D39268" t="s">
        <v>1023</v>
      </c>
      <c r="E39268" t="s">
        <v>1015</v>
      </c>
      <c r="F39268" s="86">
        <v>1977.8471061984401</v>
      </c>
    </row>
    <row r="39269" spans="1:6">
      <c r="A39269">
        <v>2048</v>
      </c>
      <c r="B39269" t="s">
        <v>1055</v>
      </c>
      <c r="C39269" t="s">
        <v>1022</v>
      </c>
      <c r="D39269" t="s">
        <v>1023</v>
      </c>
      <c r="E39269" t="s">
        <v>1015</v>
      </c>
      <c r="F39269" s="86">
        <v>1970.8039782542901</v>
      </c>
    </row>
    <row r="39270" spans="1:6">
      <c r="A39270">
        <v>2049</v>
      </c>
      <c r="B39270" t="s">
        <v>1055</v>
      </c>
      <c r="C39270" t="s">
        <v>1022</v>
      </c>
      <c r="D39270" t="s">
        <v>1023</v>
      </c>
      <c r="E39270" t="s">
        <v>1015</v>
      </c>
      <c r="F39270" s="86">
        <v>1963.67884781525</v>
      </c>
    </row>
    <row r="39271" spans="1:6">
      <c r="A39271">
        <v>2050</v>
      </c>
      <c r="B39271" t="s">
        <v>1055</v>
      </c>
      <c r="C39271" t="s">
        <v>1022</v>
      </c>
      <c r="D39271" t="s">
        <v>1023</v>
      </c>
      <c r="E39271" t="s">
        <v>1015</v>
      </c>
      <c r="F39271" s="86">
        <v>1956.4877279417601</v>
      </c>
    </row>
    <row r="39272" spans="1:6">
      <c r="A39272">
        <v>2017</v>
      </c>
      <c r="B39272" t="s">
        <v>1056</v>
      </c>
      <c r="C39272" t="s">
        <v>1022</v>
      </c>
      <c r="D39272" t="s">
        <v>1023</v>
      </c>
      <c r="E39272" t="s">
        <v>1015</v>
      </c>
      <c r="F39272" s="86">
        <v>481.540924720688</v>
      </c>
    </row>
    <row r="39273" spans="1:6">
      <c r="A39273">
        <v>2018</v>
      </c>
      <c r="B39273" t="s">
        <v>1056</v>
      </c>
      <c r="C39273" t="s">
        <v>1022</v>
      </c>
      <c r="D39273" t="s">
        <v>1023</v>
      </c>
      <c r="E39273" t="s">
        <v>1015</v>
      </c>
      <c r="F39273" s="86">
        <v>480.71755892594501</v>
      </c>
    </row>
    <row r="39274" spans="1:6">
      <c r="A39274">
        <v>2019</v>
      </c>
      <c r="B39274" t="s">
        <v>1056</v>
      </c>
      <c r="C39274" t="s">
        <v>1022</v>
      </c>
      <c r="D39274" t="s">
        <v>1023</v>
      </c>
      <c r="E39274" t="s">
        <v>1015</v>
      </c>
      <c r="F39274" s="86">
        <v>481.47896989901699</v>
      </c>
    </row>
    <row r="39275" spans="1:6">
      <c r="A39275">
        <v>2020</v>
      </c>
      <c r="B39275" t="s">
        <v>1056</v>
      </c>
      <c r="C39275" t="s">
        <v>1022</v>
      </c>
      <c r="D39275" t="s">
        <v>1023</v>
      </c>
      <c r="E39275" t="s">
        <v>1015</v>
      </c>
      <c r="F39275" s="86">
        <v>482.53726979941598</v>
      </c>
    </row>
    <row r="39276" spans="1:6">
      <c r="A39276">
        <v>2021</v>
      </c>
      <c r="B39276" t="s">
        <v>1056</v>
      </c>
      <c r="C39276" t="s">
        <v>1022</v>
      </c>
      <c r="D39276" t="s">
        <v>1023</v>
      </c>
      <c r="E39276" t="s">
        <v>1015</v>
      </c>
      <c r="F39276" s="86">
        <v>483.85285033596</v>
      </c>
    </row>
    <row r="39277" spans="1:6">
      <c r="A39277">
        <v>2022</v>
      </c>
      <c r="B39277" t="s">
        <v>1056</v>
      </c>
      <c r="C39277" t="s">
        <v>1022</v>
      </c>
      <c r="D39277" t="s">
        <v>1023</v>
      </c>
      <c r="E39277" t="s">
        <v>1015</v>
      </c>
      <c r="F39277" s="86">
        <v>484.95465481538201</v>
      </c>
    </row>
    <row r="39278" spans="1:6">
      <c r="A39278">
        <v>2023</v>
      </c>
      <c r="B39278" t="s">
        <v>1056</v>
      </c>
      <c r="C39278" t="s">
        <v>1022</v>
      </c>
      <c r="D39278" t="s">
        <v>1023</v>
      </c>
      <c r="E39278" t="s">
        <v>1015</v>
      </c>
      <c r="F39278" s="86">
        <v>486.10890994020599</v>
      </c>
    </row>
    <row r="39279" spans="1:6">
      <c r="A39279">
        <v>2024</v>
      </c>
      <c r="B39279" t="s">
        <v>1056</v>
      </c>
      <c r="C39279" t="s">
        <v>1022</v>
      </c>
      <c r="D39279" t="s">
        <v>1023</v>
      </c>
      <c r="E39279" t="s">
        <v>1015</v>
      </c>
      <c r="F39279" s="86">
        <v>487.59400425192302</v>
      </c>
    </row>
    <row r="39280" spans="1:6">
      <c r="A39280">
        <v>2025</v>
      </c>
      <c r="B39280" t="s">
        <v>1056</v>
      </c>
      <c r="C39280" t="s">
        <v>1022</v>
      </c>
      <c r="D39280" t="s">
        <v>1023</v>
      </c>
      <c r="E39280" t="s">
        <v>1015</v>
      </c>
      <c r="F39280" s="86">
        <v>488.945991464862</v>
      </c>
    </row>
    <row r="39281" spans="1:6">
      <c r="A39281">
        <v>2026</v>
      </c>
      <c r="B39281" t="s">
        <v>1056</v>
      </c>
      <c r="C39281" t="s">
        <v>1022</v>
      </c>
      <c r="D39281" t="s">
        <v>1023</v>
      </c>
      <c r="E39281" t="s">
        <v>1015</v>
      </c>
      <c r="F39281" s="86">
        <v>490.29339484432302</v>
      </c>
    </row>
    <row r="39282" spans="1:6">
      <c r="A39282">
        <v>2027</v>
      </c>
      <c r="B39282" t="s">
        <v>1056</v>
      </c>
      <c r="C39282" t="s">
        <v>1022</v>
      </c>
      <c r="D39282" t="s">
        <v>1023</v>
      </c>
      <c r="E39282" t="s">
        <v>1015</v>
      </c>
      <c r="F39282" s="86">
        <v>491.76057559758601</v>
      </c>
    </row>
    <row r="39283" spans="1:6">
      <c r="A39283">
        <v>2028</v>
      </c>
      <c r="B39283" t="s">
        <v>1056</v>
      </c>
      <c r="C39283" t="s">
        <v>1022</v>
      </c>
      <c r="D39283" t="s">
        <v>1023</v>
      </c>
      <c r="E39283" t="s">
        <v>1015</v>
      </c>
      <c r="F39283" s="86">
        <v>492.96193368682998</v>
      </c>
    </row>
    <row r="39284" spans="1:6">
      <c r="A39284">
        <v>2029</v>
      </c>
      <c r="B39284" t="s">
        <v>1056</v>
      </c>
      <c r="C39284" t="s">
        <v>1022</v>
      </c>
      <c r="D39284" t="s">
        <v>1023</v>
      </c>
      <c r="E39284" t="s">
        <v>1015</v>
      </c>
      <c r="F39284" s="86">
        <v>494.21420744253402</v>
      </c>
    </row>
    <row r="39285" spans="1:6">
      <c r="A39285">
        <v>2030</v>
      </c>
      <c r="B39285" t="s">
        <v>1056</v>
      </c>
      <c r="C39285" t="s">
        <v>1022</v>
      </c>
      <c r="D39285" t="s">
        <v>1023</v>
      </c>
      <c r="E39285" t="s">
        <v>1015</v>
      </c>
      <c r="F39285" s="86">
        <v>495.24212743692601</v>
      </c>
    </row>
    <row r="39286" spans="1:6">
      <c r="A39286">
        <v>2031</v>
      </c>
      <c r="B39286" t="s">
        <v>1056</v>
      </c>
      <c r="C39286" t="s">
        <v>1022</v>
      </c>
      <c r="D39286" t="s">
        <v>1023</v>
      </c>
      <c r="E39286" t="s">
        <v>1015</v>
      </c>
      <c r="F39286" s="86">
        <v>496.25756530254301</v>
      </c>
    </row>
    <row r="39287" spans="1:6">
      <c r="A39287">
        <v>2032</v>
      </c>
      <c r="B39287" t="s">
        <v>1056</v>
      </c>
      <c r="C39287" t="s">
        <v>1022</v>
      </c>
      <c r="D39287" t="s">
        <v>1023</v>
      </c>
      <c r="E39287" t="s">
        <v>1015</v>
      </c>
      <c r="F39287" s="86">
        <v>497.39921743870502</v>
      </c>
    </row>
    <row r="39288" spans="1:6">
      <c r="A39288">
        <v>2033</v>
      </c>
      <c r="B39288" t="s">
        <v>1056</v>
      </c>
      <c r="C39288" t="s">
        <v>1022</v>
      </c>
      <c r="D39288" t="s">
        <v>1023</v>
      </c>
      <c r="E39288" t="s">
        <v>1015</v>
      </c>
      <c r="F39288" s="86">
        <v>498.25250552349303</v>
      </c>
    </row>
    <row r="39289" spans="1:6">
      <c r="A39289">
        <v>2034</v>
      </c>
      <c r="B39289" t="s">
        <v>1056</v>
      </c>
      <c r="C39289" t="s">
        <v>1022</v>
      </c>
      <c r="D39289" t="s">
        <v>1023</v>
      </c>
      <c r="E39289" t="s">
        <v>1015</v>
      </c>
      <c r="F39289" s="86">
        <v>499.31309742742201</v>
      </c>
    </row>
    <row r="39290" spans="1:6">
      <c r="A39290">
        <v>2035</v>
      </c>
      <c r="B39290" t="s">
        <v>1056</v>
      </c>
      <c r="C39290" t="s">
        <v>1022</v>
      </c>
      <c r="D39290" t="s">
        <v>1023</v>
      </c>
      <c r="E39290" t="s">
        <v>1015</v>
      </c>
      <c r="F39290" s="86">
        <v>500.20968773965399</v>
      </c>
    </row>
    <row r="39291" spans="1:6">
      <c r="A39291">
        <v>2036</v>
      </c>
      <c r="B39291" t="s">
        <v>1056</v>
      </c>
      <c r="C39291" t="s">
        <v>1022</v>
      </c>
      <c r="D39291" t="s">
        <v>1023</v>
      </c>
      <c r="E39291" t="s">
        <v>1015</v>
      </c>
      <c r="F39291" s="86">
        <v>501.374054883719</v>
      </c>
    </row>
    <row r="39292" spans="1:6">
      <c r="A39292">
        <v>2037</v>
      </c>
      <c r="B39292" t="s">
        <v>1056</v>
      </c>
      <c r="C39292" t="s">
        <v>1022</v>
      </c>
      <c r="D39292" t="s">
        <v>1023</v>
      </c>
      <c r="E39292" t="s">
        <v>1015</v>
      </c>
      <c r="F39292" s="86">
        <v>502.53729131860803</v>
      </c>
    </row>
    <row r="39293" spans="1:6">
      <c r="A39293">
        <v>2038</v>
      </c>
      <c r="B39293" t="s">
        <v>1056</v>
      </c>
      <c r="C39293" t="s">
        <v>1022</v>
      </c>
      <c r="D39293" t="s">
        <v>1023</v>
      </c>
      <c r="E39293" t="s">
        <v>1015</v>
      </c>
      <c r="F39293" s="86">
        <v>503.49093907021899</v>
      </c>
    </row>
    <row r="39294" spans="1:6">
      <c r="A39294">
        <v>2039</v>
      </c>
      <c r="B39294" t="s">
        <v>1056</v>
      </c>
      <c r="C39294" t="s">
        <v>1022</v>
      </c>
      <c r="D39294" t="s">
        <v>1023</v>
      </c>
      <c r="E39294" t="s">
        <v>1015</v>
      </c>
      <c r="F39294" s="86">
        <v>504.629941997179</v>
      </c>
    </row>
    <row r="39295" spans="1:6">
      <c r="A39295">
        <v>2040</v>
      </c>
      <c r="B39295" t="s">
        <v>1056</v>
      </c>
      <c r="C39295" t="s">
        <v>1022</v>
      </c>
      <c r="D39295" t="s">
        <v>1023</v>
      </c>
      <c r="E39295" t="s">
        <v>1015</v>
      </c>
      <c r="F39295" s="86">
        <v>505.75861579271498</v>
      </c>
    </row>
    <row r="39296" spans="1:6">
      <c r="A39296">
        <v>2041</v>
      </c>
      <c r="B39296" t="s">
        <v>1056</v>
      </c>
      <c r="C39296" t="s">
        <v>1022</v>
      </c>
      <c r="D39296" t="s">
        <v>1023</v>
      </c>
      <c r="E39296" t="s">
        <v>1015</v>
      </c>
      <c r="F39296" s="86">
        <v>508.21574844865199</v>
      </c>
    </row>
    <row r="39297" spans="1:6">
      <c r="A39297">
        <v>2042</v>
      </c>
      <c r="B39297" t="s">
        <v>1056</v>
      </c>
      <c r="C39297" t="s">
        <v>1022</v>
      </c>
      <c r="D39297" t="s">
        <v>1023</v>
      </c>
      <c r="E39297" t="s">
        <v>1015</v>
      </c>
      <c r="F39297" s="86">
        <v>510.420524448023</v>
      </c>
    </row>
    <row r="39298" spans="1:6">
      <c r="A39298">
        <v>2043</v>
      </c>
      <c r="B39298" t="s">
        <v>1056</v>
      </c>
      <c r="C39298" t="s">
        <v>1022</v>
      </c>
      <c r="D39298" t="s">
        <v>1023</v>
      </c>
      <c r="E39298" t="s">
        <v>1015</v>
      </c>
      <c r="F39298" s="86">
        <v>512.79706812966799</v>
      </c>
    </row>
    <row r="39299" spans="1:6">
      <c r="A39299">
        <v>2044</v>
      </c>
      <c r="B39299" t="s">
        <v>1056</v>
      </c>
      <c r="C39299" t="s">
        <v>1022</v>
      </c>
      <c r="D39299" t="s">
        <v>1023</v>
      </c>
      <c r="E39299" t="s">
        <v>1015</v>
      </c>
      <c r="F39299" s="86">
        <v>515.14212124271796</v>
      </c>
    </row>
    <row r="39300" spans="1:6">
      <c r="A39300">
        <v>2045</v>
      </c>
      <c r="B39300" t="s">
        <v>1056</v>
      </c>
      <c r="C39300" t="s">
        <v>1022</v>
      </c>
      <c r="D39300" t="s">
        <v>1023</v>
      </c>
      <c r="E39300" t="s">
        <v>1015</v>
      </c>
      <c r="F39300" s="86">
        <v>517.67653564067098</v>
      </c>
    </row>
    <row r="39301" spans="1:6">
      <c r="A39301">
        <v>2046</v>
      </c>
      <c r="B39301" t="s">
        <v>1056</v>
      </c>
      <c r="C39301" t="s">
        <v>1022</v>
      </c>
      <c r="D39301" t="s">
        <v>1023</v>
      </c>
      <c r="E39301" t="s">
        <v>1015</v>
      </c>
      <c r="F39301" s="86">
        <v>519.97675804763105</v>
      </c>
    </row>
    <row r="39302" spans="1:6">
      <c r="A39302">
        <v>2047</v>
      </c>
      <c r="B39302" t="s">
        <v>1056</v>
      </c>
      <c r="C39302" t="s">
        <v>1022</v>
      </c>
      <c r="D39302" t="s">
        <v>1023</v>
      </c>
      <c r="E39302" t="s">
        <v>1015</v>
      </c>
      <c r="F39302" s="86">
        <v>522.25944102556696</v>
      </c>
    </row>
    <row r="39303" spans="1:6">
      <c r="A39303">
        <v>2048</v>
      </c>
      <c r="B39303" t="s">
        <v>1056</v>
      </c>
      <c r="C39303" t="s">
        <v>1022</v>
      </c>
      <c r="D39303" t="s">
        <v>1023</v>
      </c>
      <c r="E39303" t="s">
        <v>1015</v>
      </c>
      <c r="F39303" s="86">
        <v>524.52911302670998</v>
      </c>
    </row>
    <row r="39304" spans="1:6">
      <c r="A39304">
        <v>2049</v>
      </c>
      <c r="B39304" t="s">
        <v>1056</v>
      </c>
      <c r="C39304" t="s">
        <v>1022</v>
      </c>
      <c r="D39304" t="s">
        <v>1023</v>
      </c>
      <c r="E39304" t="s">
        <v>1015</v>
      </c>
      <c r="F39304" s="86">
        <v>526.79066616863497</v>
      </c>
    </row>
    <row r="39305" spans="1:6">
      <c r="A39305">
        <v>2050</v>
      </c>
      <c r="B39305" t="s">
        <v>1056</v>
      </c>
      <c r="C39305" t="s">
        <v>1022</v>
      </c>
      <c r="D39305" t="s">
        <v>1023</v>
      </c>
      <c r="E39305" t="s">
        <v>1015</v>
      </c>
      <c r="F39305" s="86">
        <v>529.04813450746701</v>
      </c>
    </row>
    <row r="39306" spans="1:6">
      <c r="A39306">
        <v>2017</v>
      </c>
      <c r="B39306" t="s">
        <v>1057</v>
      </c>
      <c r="C39306" t="s">
        <v>1022</v>
      </c>
      <c r="D39306" t="s">
        <v>1023</v>
      </c>
      <c r="E39306" t="s">
        <v>1015</v>
      </c>
      <c r="F39306" s="86">
        <v>142.68086727183399</v>
      </c>
    </row>
    <row r="39307" spans="1:6">
      <c r="A39307">
        <v>2018</v>
      </c>
      <c r="B39307" t="s">
        <v>1057</v>
      </c>
      <c r="C39307" t="s">
        <v>1022</v>
      </c>
      <c r="D39307" t="s">
        <v>1023</v>
      </c>
      <c r="E39307" t="s">
        <v>1015</v>
      </c>
      <c r="F39307" s="86">
        <v>144.29410984536</v>
      </c>
    </row>
    <row r="39308" spans="1:6">
      <c r="A39308">
        <v>2019</v>
      </c>
      <c r="B39308" t="s">
        <v>1057</v>
      </c>
      <c r="C39308" t="s">
        <v>1022</v>
      </c>
      <c r="D39308" t="s">
        <v>1023</v>
      </c>
      <c r="E39308" t="s">
        <v>1015</v>
      </c>
      <c r="F39308" s="86">
        <v>144.056981227796</v>
      </c>
    </row>
    <row r="39309" spans="1:6">
      <c r="A39309">
        <v>2020</v>
      </c>
      <c r="B39309" t="s">
        <v>1057</v>
      </c>
      <c r="C39309" t="s">
        <v>1022</v>
      </c>
      <c r="D39309" t="s">
        <v>1023</v>
      </c>
      <c r="E39309" t="s">
        <v>1015</v>
      </c>
      <c r="F39309" s="86">
        <v>143.927205256349</v>
      </c>
    </row>
    <row r="39310" spans="1:6">
      <c r="A39310">
        <v>2021</v>
      </c>
      <c r="B39310" t="s">
        <v>1057</v>
      </c>
      <c r="C39310" t="s">
        <v>1022</v>
      </c>
      <c r="D39310" t="s">
        <v>1023</v>
      </c>
      <c r="E39310" t="s">
        <v>1015</v>
      </c>
      <c r="F39310" s="86">
        <v>143.87971864884301</v>
      </c>
    </row>
    <row r="39311" spans="1:6">
      <c r="A39311">
        <v>2022</v>
      </c>
      <c r="B39311" t="s">
        <v>1057</v>
      </c>
      <c r="C39311" t="s">
        <v>1022</v>
      </c>
      <c r="D39311" t="s">
        <v>1023</v>
      </c>
      <c r="E39311" t="s">
        <v>1015</v>
      </c>
      <c r="F39311" s="86">
        <v>143.82712930500099</v>
      </c>
    </row>
    <row r="39312" spans="1:6">
      <c r="A39312">
        <v>2023</v>
      </c>
      <c r="B39312" t="s">
        <v>1057</v>
      </c>
      <c r="C39312" t="s">
        <v>1022</v>
      </c>
      <c r="D39312" t="s">
        <v>1023</v>
      </c>
      <c r="E39312" t="s">
        <v>1015</v>
      </c>
      <c r="F39312" s="86">
        <v>143.81122510776399</v>
      </c>
    </row>
    <row r="39313" spans="1:6">
      <c r="A39313">
        <v>2024</v>
      </c>
      <c r="B39313" t="s">
        <v>1057</v>
      </c>
      <c r="C39313" t="s">
        <v>1022</v>
      </c>
      <c r="D39313" t="s">
        <v>1023</v>
      </c>
      <c r="E39313" t="s">
        <v>1015</v>
      </c>
      <c r="F39313" s="86">
        <v>143.87285478515099</v>
      </c>
    </row>
    <row r="39314" spans="1:6">
      <c r="A39314">
        <v>2025</v>
      </c>
      <c r="B39314" t="s">
        <v>1057</v>
      </c>
      <c r="C39314" t="s">
        <v>1022</v>
      </c>
      <c r="D39314" t="s">
        <v>1023</v>
      </c>
      <c r="E39314" t="s">
        <v>1015</v>
      </c>
      <c r="F39314" s="86">
        <v>143.93754417863801</v>
      </c>
    </row>
    <row r="39315" spans="1:6">
      <c r="A39315">
        <v>2026</v>
      </c>
      <c r="B39315" t="s">
        <v>1057</v>
      </c>
      <c r="C39315" t="s">
        <v>1022</v>
      </c>
      <c r="D39315" t="s">
        <v>1023</v>
      </c>
      <c r="E39315" t="s">
        <v>1015</v>
      </c>
      <c r="F39315" s="86">
        <v>143.986220749176</v>
      </c>
    </row>
    <row r="39316" spans="1:6">
      <c r="A39316">
        <v>2027</v>
      </c>
      <c r="B39316" t="s">
        <v>1057</v>
      </c>
      <c r="C39316" t="s">
        <v>1022</v>
      </c>
      <c r="D39316" t="s">
        <v>1023</v>
      </c>
      <c r="E39316" t="s">
        <v>1015</v>
      </c>
      <c r="F39316" s="86">
        <v>144.052192062221</v>
      </c>
    </row>
    <row r="39317" spans="1:6">
      <c r="A39317">
        <v>2028</v>
      </c>
      <c r="B39317" t="s">
        <v>1057</v>
      </c>
      <c r="C39317" t="s">
        <v>1022</v>
      </c>
      <c r="D39317" t="s">
        <v>1023</v>
      </c>
      <c r="E39317" t="s">
        <v>1015</v>
      </c>
      <c r="F39317" s="86">
        <v>144.120000921724</v>
      </c>
    </row>
    <row r="39318" spans="1:6">
      <c r="A39318">
        <v>2029</v>
      </c>
      <c r="B39318" t="s">
        <v>1057</v>
      </c>
      <c r="C39318" t="s">
        <v>1022</v>
      </c>
      <c r="D39318" t="s">
        <v>1023</v>
      </c>
      <c r="E39318" t="s">
        <v>1015</v>
      </c>
      <c r="F39318" s="86">
        <v>144.17248246661401</v>
      </c>
    </row>
    <row r="39319" spans="1:6">
      <c r="A39319">
        <v>2030</v>
      </c>
      <c r="B39319" t="s">
        <v>1057</v>
      </c>
      <c r="C39319" t="s">
        <v>1022</v>
      </c>
      <c r="D39319" t="s">
        <v>1023</v>
      </c>
      <c r="E39319" t="s">
        <v>1015</v>
      </c>
      <c r="F39319" s="86">
        <v>144.223745881105</v>
      </c>
    </row>
    <row r="39320" spans="1:6">
      <c r="A39320">
        <v>2031</v>
      </c>
      <c r="B39320" t="s">
        <v>1057</v>
      </c>
      <c r="C39320" t="s">
        <v>1022</v>
      </c>
      <c r="D39320" t="s">
        <v>1023</v>
      </c>
      <c r="E39320" t="s">
        <v>1015</v>
      </c>
      <c r="F39320" s="86">
        <v>144.316743631382</v>
      </c>
    </row>
    <row r="39321" spans="1:6">
      <c r="A39321">
        <v>2032</v>
      </c>
      <c r="B39321" t="s">
        <v>1057</v>
      </c>
      <c r="C39321" t="s">
        <v>1022</v>
      </c>
      <c r="D39321" t="s">
        <v>1023</v>
      </c>
      <c r="E39321" t="s">
        <v>1015</v>
      </c>
      <c r="F39321" s="86">
        <v>144.413598151044</v>
      </c>
    </row>
    <row r="39322" spans="1:6">
      <c r="A39322">
        <v>2033</v>
      </c>
      <c r="B39322" t="s">
        <v>1057</v>
      </c>
      <c r="C39322" t="s">
        <v>1022</v>
      </c>
      <c r="D39322" t="s">
        <v>1023</v>
      </c>
      <c r="E39322" t="s">
        <v>1015</v>
      </c>
      <c r="F39322" s="86">
        <v>144.48564713779899</v>
      </c>
    </row>
    <row r="39323" spans="1:6">
      <c r="A39323">
        <v>2034</v>
      </c>
      <c r="B39323" t="s">
        <v>1057</v>
      </c>
      <c r="C39323" t="s">
        <v>1022</v>
      </c>
      <c r="D39323" t="s">
        <v>1023</v>
      </c>
      <c r="E39323" t="s">
        <v>1015</v>
      </c>
      <c r="F39323" s="86">
        <v>144.602787464899</v>
      </c>
    </row>
    <row r="39324" spans="1:6">
      <c r="A39324">
        <v>2035</v>
      </c>
      <c r="B39324" t="s">
        <v>1057</v>
      </c>
      <c r="C39324" t="s">
        <v>1022</v>
      </c>
      <c r="D39324" t="s">
        <v>1023</v>
      </c>
      <c r="E39324" t="s">
        <v>1015</v>
      </c>
      <c r="F39324" s="86">
        <v>144.74034819584301</v>
      </c>
    </row>
    <row r="39325" spans="1:6">
      <c r="A39325">
        <v>2036</v>
      </c>
      <c r="B39325" t="s">
        <v>1057</v>
      </c>
      <c r="C39325" t="s">
        <v>1022</v>
      </c>
      <c r="D39325" t="s">
        <v>1023</v>
      </c>
      <c r="E39325" t="s">
        <v>1015</v>
      </c>
      <c r="F39325" s="86">
        <v>144.88327001798899</v>
      </c>
    </row>
    <row r="39326" spans="1:6">
      <c r="A39326">
        <v>2037</v>
      </c>
      <c r="B39326" t="s">
        <v>1057</v>
      </c>
      <c r="C39326" t="s">
        <v>1022</v>
      </c>
      <c r="D39326" t="s">
        <v>1023</v>
      </c>
      <c r="E39326" t="s">
        <v>1015</v>
      </c>
      <c r="F39326" s="86">
        <v>145.05748417162599</v>
      </c>
    </row>
    <row r="39327" spans="1:6">
      <c r="A39327">
        <v>2038</v>
      </c>
      <c r="B39327" t="s">
        <v>1057</v>
      </c>
      <c r="C39327" t="s">
        <v>1022</v>
      </c>
      <c r="D39327" t="s">
        <v>1023</v>
      </c>
      <c r="E39327" t="s">
        <v>1015</v>
      </c>
      <c r="F39327" s="86">
        <v>145.223716931795</v>
      </c>
    </row>
    <row r="39328" spans="1:6">
      <c r="A39328">
        <v>2039</v>
      </c>
      <c r="B39328" t="s">
        <v>1057</v>
      </c>
      <c r="C39328" t="s">
        <v>1022</v>
      </c>
      <c r="D39328" t="s">
        <v>1023</v>
      </c>
      <c r="E39328" t="s">
        <v>1015</v>
      </c>
      <c r="F39328" s="86">
        <v>145.42538011565199</v>
      </c>
    </row>
    <row r="39329" spans="1:6">
      <c r="A39329">
        <v>2040</v>
      </c>
      <c r="B39329" t="s">
        <v>1057</v>
      </c>
      <c r="C39329" t="s">
        <v>1022</v>
      </c>
      <c r="D39329" t="s">
        <v>1023</v>
      </c>
      <c r="E39329" t="s">
        <v>1015</v>
      </c>
      <c r="F39329" s="86">
        <v>145.62093542755099</v>
      </c>
    </row>
    <row r="39330" spans="1:6">
      <c r="A39330">
        <v>2041</v>
      </c>
      <c r="B39330" t="s">
        <v>1057</v>
      </c>
      <c r="C39330" t="s">
        <v>1022</v>
      </c>
      <c r="D39330" t="s">
        <v>1023</v>
      </c>
      <c r="E39330" t="s">
        <v>1015</v>
      </c>
      <c r="F39330" s="86">
        <v>145.88113485808901</v>
      </c>
    </row>
    <row r="39331" spans="1:6">
      <c r="A39331">
        <v>2042</v>
      </c>
      <c r="B39331" t="s">
        <v>1057</v>
      </c>
      <c r="C39331" t="s">
        <v>1022</v>
      </c>
      <c r="D39331" t="s">
        <v>1023</v>
      </c>
      <c r="E39331" t="s">
        <v>1015</v>
      </c>
      <c r="F39331" s="86">
        <v>146.15009434613501</v>
      </c>
    </row>
    <row r="39332" spans="1:6">
      <c r="A39332">
        <v>2043</v>
      </c>
      <c r="B39332" t="s">
        <v>1057</v>
      </c>
      <c r="C39332" t="s">
        <v>1022</v>
      </c>
      <c r="D39332" t="s">
        <v>1023</v>
      </c>
      <c r="E39332" t="s">
        <v>1015</v>
      </c>
      <c r="F39332" s="86">
        <v>146.38427004569499</v>
      </c>
    </row>
    <row r="39333" spans="1:6">
      <c r="A39333">
        <v>2044</v>
      </c>
      <c r="B39333" t="s">
        <v>1057</v>
      </c>
      <c r="C39333" t="s">
        <v>1022</v>
      </c>
      <c r="D39333" t="s">
        <v>1023</v>
      </c>
      <c r="E39333" t="s">
        <v>1015</v>
      </c>
      <c r="F39333" s="86">
        <v>146.63045637285001</v>
      </c>
    </row>
    <row r="39334" spans="1:6">
      <c r="A39334">
        <v>2045</v>
      </c>
      <c r="B39334" t="s">
        <v>1057</v>
      </c>
      <c r="C39334" t="s">
        <v>1022</v>
      </c>
      <c r="D39334" t="s">
        <v>1023</v>
      </c>
      <c r="E39334" t="s">
        <v>1015</v>
      </c>
      <c r="F39334" s="86">
        <v>146.84516630866401</v>
      </c>
    </row>
    <row r="39335" spans="1:6">
      <c r="A39335">
        <v>2046</v>
      </c>
      <c r="B39335" t="s">
        <v>1057</v>
      </c>
      <c r="C39335" t="s">
        <v>1022</v>
      </c>
      <c r="D39335" t="s">
        <v>1023</v>
      </c>
      <c r="E39335" t="s">
        <v>1015</v>
      </c>
      <c r="F39335" s="86">
        <v>147.05259869083</v>
      </c>
    </row>
    <row r="39336" spans="1:6">
      <c r="A39336">
        <v>2047</v>
      </c>
      <c r="B39336" t="s">
        <v>1057</v>
      </c>
      <c r="C39336" t="s">
        <v>1022</v>
      </c>
      <c r="D39336" t="s">
        <v>1023</v>
      </c>
      <c r="E39336" t="s">
        <v>1015</v>
      </c>
      <c r="F39336" s="86">
        <v>147.25363664608699</v>
      </c>
    </row>
    <row r="39337" spans="1:6">
      <c r="A39337">
        <v>2048</v>
      </c>
      <c r="B39337" t="s">
        <v>1057</v>
      </c>
      <c r="C39337" t="s">
        <v>1022</v>
      </c>
      <c r="D39337" t="s">
        <v>1023</v>
      </c>
      <c r="E39337" t="s">
        <v>1015</v>
      </c>
      <c r="F39337" s="86">
        <v>147.47235788831</v>
      </c>
    </row>
    <row r="39338" spans="1:6">
      <c r="A39338">
        <v>2049</v>
      </c>
      <c r="B39338" t="s">
        <v>1057</v>
      </c>
      <c r="C39338" t="s">
        <v>1022</v>
      </c>
      <c r="D39338" t="s">
        <v>1023</v>
      </c>
      <c r="E39338" t="s">
        <v>1015</v>
      </c>
      <c r="F39338" s="86">
        <v>147.664720266535</v>
      </c>
    </row>
    <row r="39339" spans="1:6">
      <c r="A39339">
        <v>2050</v>
      </c>
      <c r="B39339" t="s">
        <v>1057</v>
      </c>
      <c r="C39339" t="s">
        <v>1022</v>
      </c>
      <c r="D39339" t="s">
        <v>1023</v>
      </c>
      <c r="E39339" t="s">
        <v>1015</v>
      </c>
      <c r="F39339" s="86">
        <v>147.85459382118199</v>
      </c>
    </row>
    <row r="39340" spans="1:6">
      <c r="A39340">
        <v>2017</v>
      </c>
      <c r="B39340" t="s">
        <v>1058</v>
      </c>
      <c r="C39340" t="s">
        <v>1022</v>
      </c>
      <c r="D39340" t="s">
        <v>1023</v>
      </c>
      <c r="E39340" t="s">
        <v>1015</v>
      </c>
      <c r="F39340" s="86">
        <v>840.02083670982597</v>
      </c>
    </row>
    <row r="39341" spans="1:6">
      <c r="A39341">
        <v>2018</v>
      </c>
      <c r="B39341" t="s">
        <v>1058</v>
      </c>
      <c r="C39341" t="s">
        <v>1022</v>
      </c>
      <c r="D39341" t="s">
        <v>1023</v>
      </c>
      <c r="E39341" t="s">
        <v>1015</v>
      </c>
      <c r="F39341" s="86">
        <v>853.55041369522303</v>
      </c>
    </row>
    <row r="39342" spans="1:6">
      <c r="A39342">
        <v>2019</v>
      </c>
      <c r="B39342" t="s">
        <v>1058</v>
      </c>
      <c r="C39342" t="s">
        <v>1022</v>
      </c>
      <c r="D39342" t="s">
        <v>1023</v>
      </c>
      <c r="E39342" t="s">
        <v>1015</v>
      </c>
      <c r="F39342" s="86">
        <v>861.45928729486104</v>
      </c>
    </row>
    <row r="39343" spans="1:6">
      <c r="A39343">
        <v>2020</v>
      </c>
      <c r="B39343" t="s">
        <v>1058</v>
      </c>
      <c r="C39343" t="s">
        <v>1022</v>
      </c>
      <c r="D39343" t="s">
        <v>1023</v>
      </c>
      <c r="E39343" t="s">
        <v>1015</v>
      </c>
      <c r="F39343" s="86">
        <v>869.20037235698305</v>
      </c>
    </row>
    <row r="39344" spans="1:6">
      <c r="A39344">
        <v>2021</v>
      </c>
      <c r="B39344" t="s">
        <v>1058</v>
      </c>
      <c r="C39344" t="s">
        <v>1022</v>
      </c>
      <c r="D39344" t="s">
        <v>1023</v>
      </c>
      <c r="E39344" t="s">
        <v>1015</v>
      </c>
      <c r="F39344" s="86">
        <v>876.99765747122001</v>
      </c>
    </row>
    <row r="39345" spans="1:6">
      <c r="A39345">
        <v>2022</v>
      </c>
      <c r="B39345" t="s">
        <v>1058</v>
      </c>
      <c r="C39345" t="s">
        <v>1022</v>
      </c>
      <c r="D39345" t="s">
        <v>1023</v>
      </c>
      <c r="E39345" t="s">
        <v>1015</v>
      </c>
      <c r="F39345" s="86">
        <v>884.45054221936402</v>
      </c>
    </row>
    <row r="39346" spans="1:6">
      <c r="A39346">
        <v>2023</v>
      </c>
      <c r="B39346" t="s">
        <v>1058</v>
      </c>
      <c r="C39346" t="s">
        <v>1022</v>
      </c>
      <c r="D39346" t="s">
        <v>1023</v>
      </c>
      <c r="E39346" t="s">
        <v>1015</v>
      </c>
      <c r="F39346" s="86">
        <v>891.51404723213</v>
      </c>
    </row>
    <row r="39347" spans="1:6">
      <c r="A39347">
        <v>2024</v>
      </c>
      <c r="B39347" t="s">
        <v>1058</v>
      </c>
      <c r="C39347" t="s">
        <v>1022</v>
      </c>
      <c r="D39347" t="s">
        <v>1023</v>
      </c>
      <c r="E39347" t="s">
        <v>1015</v>
      </c>
      <c r="F39347" s="86">
        <v>898.53671587811198</v>
      </c>
    </row>
    <row r="39348" spans="1:6">
      <c r="A39348">
        <v>2025</v>
      </c>
      <c r="B39348" t="s">
        <v>1058</v>
      </c>
      <c r="C39348" t="s">
        <v>1022</v>
      </c>
      <c r="D39348" t="s">
        <v>1023</v>
      </c>
      <c r="E39348" t="s">
        <v>1015</v>
      </c>
      <c r="F39348" s="86">
        <v>905.46630010766103</v>
      </c>
    </row>
    <row r="39349" spans="1:6">
      <c r="A39349">
        <v>2026</v>
      </c>
      <c r="B39349" t="s">
        <v>1058</v>
      </c>
      <c r="C39349" t="s">
        <v>1022</v>
      </c>
      <c r="D39349" t="s">
        <v>1023</v>
      </c>
      <c r="E39349" t="s">
        <v>1015</v>
      </c>
      <c r="F39349" s="86">
        <v>912.39822903328002</v>
      </c>
    </row>
    <row r="39350" spans="1:6">
      <c r="A39350">
        <v>2027</v>
      </c>
      <c r="B39350" t="s">
        <v>1058</v>
      </c>
      <c r="C39350" t="s">
        <v>1022</v>
      </c>
      <c r="D39350" t="s">
        <v>1023</v>
      </c>
      <c r="E39350" t="s">
        <v>1015</v>
      </c>
      <c r="F39350" s="86">
        <v>919.51702487849195</v>
      </c>
    </row>
    <row r="39351" spans="1:6">
      <c r="A39351">
        <v>2028</v>
      </c>
      <c r="B39351" t="s">
        <v>1058</v>
      </c>
      <c r="C39351" t="s">
        <v>1022</v>
      </c>
      <c r="D39351" t="s">
        <v>1023</v>
      </c>
      <c r="E39351" t="s">
        <v>1015</v>
      </c>
      <c r="F39351" s="86">
        <v>926.50097067544402</v>
      </c>
    </row>
    <row r="39352" spans="1:6">
      <c r="A39352">
        <v>2029</v>
      </c>
      <c r="B39352" t="s">
        <v>1058</v>
      </c>
      <c r="C39352" t="s">
        <v>1022</v>
      </c>
      <c r="D39352" t="s">
        <v>1023</v>
      </c>
      <c r="E39352" t="s">
        <v>1015</v>
      </c>
      <c r="F39352" s="86">
        <v>933.05536974568395</v>
      </c>
    </row>
    <row r="39353" spans="1:6">
      <c r="A39353">
        <v>2030</v>
      </c>
      <c r="B39353" t="s">
        <v>1058</v>
      </c>
      <c r="C39353" t="s">
        <v>1022</v>
      </c>
      <c r="D39353" t="s">
        <v>1023</v>
      </c>
      <c r="E39353" t="s">
        <v>1015</v>
      </c>
      <c r="F39353" s="86">
        <v>939.764204770633</v>
      </c>
    </row>
    <row r="39354" spans="1:6">
      <c r="A39354">
        <v>2031</v>
      </c>
      <c r="B39354" t="s">
        <v>1058</v>
      </c>
      <c r="C39354" t="s">
        <v>1022</v>
      </c>
      <c r="D39354" t="s">
        <v>1023</v>
      </c>
      <c r="E39354" t="s">
        <v>1015</v>
      </c>
      <c r="F39354" s="86">
        <v>946.55550559069195</v>
      </c>
    </row>
    <row r="39355" spans="1:6">
      <c r="A39355">
        <v>2032</v>
      </c>
      <c r="B39355" t="s">
        <v>1058</v>
      </c>
      <c r="C39355" t="s">
        <v>1022</v>
      </c>
      <c r="D39355" t="s">
        <v>1023</v>
      </c>
      <c r="E39355" t="s">
        <v>1015</v>
      </c>
      <c r="F39355" s="86">
        <v>953.04003453879204</v>
      </c>
    </row>
    <row r="39356" spans="1:6">
      <c r="A39356">
        <v>2033</v>
      </c>
      <c r="B39356" t="s">
        <v>1058</v>
      </c>
      <c r="C39356" t="s">
        <v>1022</v>
      </c>
      <c r="D39356" t="s">
        <v>1023</v>
      </c>
      <c r="E39356" t="s">
        <v>1015</v>
      </c>
      <c r="F39356" s="86">
        <v>959.38699558347298</v>
      </c>
    </row>
    <row r="39357" spans="1:6">
      <c r="A39357">
        <v>2034</v>
      </c>
      <c r="B39357" t="s">
        <v>1058</v>
      </c>
      <c r="C39357" t="s">
        <v>1022</v>
      </c>
      <c r="D39357" t="s">
        <v>1023</v>
      </c>
      <c r="E39357" t="s">
        <v>1015</v>
      </c>
      <c r="F39357" s="86">
        <v>965.69489125707196</v>
      </c>
    </row>
    <row r="39358" spans="1:6">
      <c r="A39358">
        <v>2035</v>
      </c>
      <c r="B39358" t="s">
        <v>1058</v>
      </c>
      <c r="C39358" t="s">
        <v>1022</v>
      </c>
      <c r="D39358" t="s">
        <v>1023</v>
      </c>
      <c r="E39358" t="s">
        <v>1015</v>
      </c>
      <c r="F39358" s="86">
        <v>972.00648412053999</v>
      </c>
    </row>
    <row r="39359" spans="1:6">
      <c r="A39359">
        <v>2036</v>
      </c>
      <c r="B39359" t="s">
        <v>1058</v>
      </c>
      <c r="C39359" t="s">
        <v>1022</v>
      </c>
      <c r="D39359" t="s">
        <v>1023</v>
      </c>
      <c r="E39359" t="s">
        <v>1015</v>
      </c>
      <c r="F39359" s="86">
        <v>978.13952548096802</v>
      </c>
    </row>
    <row r="39360" spans="1:6">
      <c r="A39360">
        <v>2037</v>
      </c>
      <c r="B39360" t="s">
        <v>1058</v>
      </c>
      <c r="C39360" t="s">
        <v>1022</v>
      </c>
      <c r="D39360" t="s">
        <v>1023</v>
      </c>
      <c r="E39360" t="s">
        <v>1015</v>
      </c>
      <c r="F39360" s="86">
        <v>984.34071953887803</v>
      </c>
    </row>
    <row r="39361" spans="1:6">
      <c r="A39361">
        <v>2038</v>
      </c>
      <c r="B39361" t="s">
        <v>1058</v>
      </c>
      <c r="C39361" t="s">
        <v>1022</v>
      </c>
      <c r="D39361" t="s">
        <v>1023</v>
      </c>
      <c r="E39361" t="s">
        <v>1015</v>
      </c>
      <c r="F39361" s="86">
        <v>990.52516432966002</v>
      </c>
    </row>
    <row r="39362" spans="1:6">
      <c r="A39362">
        <v>2039</v>
      </c>
      <c r="B39362" t="s">
        <v>1058</v>
      </c>
      <c r="C39362" t="s">
        <v>1022</v>
      </c>
      <c r="D39362" t="s">
        <v>1023</v>
      </c>
      <c r="E39362" t="s">
        <v>1015</v>
      </c>
      <c r="F39362" s="86">
        <v>996.52308691125995</v>
      </c>
    </row>
    <row r="39363" spans="1:6">
      <c r="A39363">
        <v>2040</v>
      </c>
      <c r="B39363" t="s">
        <v>1058</v>
      </c>
      <c r="C39363" t="s">
        <v>1022</v>
      </c>
      <c r="D39363" t="s">
        <v>1023</v>
      </c>
      <c r="E39363" t="s">
        <v>1015</v>
      </c>
      <c r="F39363" s="86">
        <v>1002.61153475397</v>
      </c>
    </row>
    <row r="39364" spans="1:6">
      <c r="A39364">
        <v>2041</v>
      </c>
      <c r="B39364" t="s">
        <v>1058</v>
      </c>
      <c r="C39364" t="s">
        <v>1022</v>
      </c>
      <c r="D39364" t="s">
        <v>1023</v>
      </c>
      <c r="E39364" t="s">
        <v>1015</v>
      </c>
      <c r="F39364" s="86">
        <v>1000.08323194383</v>
      </c>
    </row>
    <row r="39365" spans="1:6">
      <c r="A39365">
        <v>2042</v>
      </c>
      <c r="B39365" t="s">
        <v>1058</v>
      </c>
      <c r="C39365" t="s">
        <v>1022</v>
      </c>
      <c r="D39365" t="s">
        <v>1023</v>
      </c>
      <c r="E39365" t="s">
        <v>1015</v>
      </c>
      <c r="F39365" s="86">
        <v>997.26138857750698</v>
      </c>
    </row>
    <row r="39366" spans="1:6">
      <c r="A39366">
        <v>2043</v>
      </c>
      <c r="B39366" t="s">
        <v>1058</v>
      </c>
      <c r="C39366" t="s">
        <v>1022</v>
      </c>
      <c r="D39366" t="s">
        <v>1023</v>
      </c>
      <c r="E39366" t="s">
        <v>1015</v>
      </c>
      <c r="F39366" s="86">
        <v>994.48118341476402</v>
      </c>
    </row>
    <row r="39367" spans="1:6">
      <c r="A39367">
        <v>2044</v>
      </c>
      <c r="B39367" t="s">
        <v>1058</v>
      </c>
      <c r="C39367" t="s">
        <v>1022</v>
      </c>
      <c r="D39367" t="s">
        <v>1023</v>
      </c>
      <c r="E39367" t="s">
        <v>1015</v>
      </c>
      <c r="F39367" s="86">
        <v>991.59274234813904</v>
      </c>
    </row>
    <row r="39368" spans="1:6">
      <c r="A39368">
        <v>2045</v>
      </c>
      <c r="B39368" t="s">
        <v>1058</v>
      </c>
      <c r="C39368" t="s">
        <v>1022</v>
      </c>
      <c r="D39368" t="s">
        <v>1023</v>
      </c>
      <c r="E39368" t="s">
        <v>1015</v>
      </c>
      <c r="F39368" s="86">
        <v>988.44699184563603</v>
      </c>
    </row>
    <row r="39369" spans="1:6">
      <c r="A39369">
        <v>2046</v>
      </c>
      <c r="B39369" t="s">
        <v>1058</v>
      </c>
      <c r="C39369" t="s">
        <v>1022</v>
      </c>
      <c r="D39369" t="s">
        <v>1023</v>
      </c>
      <c r="E39369" t="s">
        <v>1015</v>
      </c>
      <c r="F39369" s="86">
        <v>985.377715945918</v>
      </c>
    </row>
    <row r="39370" spans="1:6">
      <c r="A39370">
        <v>2047</v>
      </c>
      <c r="B39370" t="s">
        <v>1058</v>
      </c>
      <c r="C39370" t="s">
        <v>1022</v>
      </c>
      <c r="D39370" t="s">
        <v>1023</v>
      </c>
      <c r="E39370" t="s">
        <v>1015</v>
      </c>
      <c r="F39370" s="86">
        <v>982.229859536959</v>
      </c>
    </row>
    <row r="39371" spans="1:6">
      <c r="A39371">
        <v>2048</v>
      </c>
      <c r="B39371" t="s">
        <v>1058</v>
      </c>
      <c r="C39371" t="s">
        <v>1022</v>
      </c>
      <c r="D39371" t="s">
        <v>1023</v>
      </c>
      <c r="E39371" t="s">
        <v>1015</v>
      </c>
      <c r="F39371" s="86">
        <v>978.85294024788197</v>
      </c>
    </row>
    <row r="39372" spans="1:6">
      <c r="A39372">
        <v>2049</v>
      </c>
      <c r="B39372" t="s">
        <v>1058</v>
      </c>
      <c r="C39372" t="s">
        <v>1022</v>
      </c>
      <c r="D39372" t="s">
        <v>1023</v>
      </c>
      <c r="E39372" t="s">
        <v>1015</v>
      </c>
      <c r="F39372" s="86">
        <v>975.57615120740195</v>
      </c>
    </row>
    <row r="39373" spans="1:6">
      <c r="A39373">
        <v>2050</v>
      </c>
      <c r="B39373" t="s">
        <v>1058</v>
      </c>
      <c r="C39373" t="s">
        <v>1022</v>
      </c>
      <c r="D39373" t="s">
        <v>1023</v>
      </c>
      <c r="E39373" t="s">
        <v>1015</v>
      </c>
      <c r="F39373" s="86">
        <v>972.24710746195501</v>
      </c>
    </row>
    <row r="39374" spans="1:6">
      <c r="A39374">
        <v>2017</v>
      </c>
      <c r="B39374" t="s">
        <v>1059</v>
      </c>
      <c r="C39374" t="s">
        <v>1022</v>
      </c>
      <c r="D39374" t="s">
        <v>1023</v>
      </c>
      <c r="E39374" t="s">
        <v>1015</v>
      </c>
      <c r="F39374" s="86">
        <v>2.98484858626232</v>
      </c>
    </row>
    <row r="39375" spans="1:6">
      <c r="A39375">
        <v>2018</v>
      </c>
      <c r="B39375" t="s">
        <v>1059</v>
      </c>
      <c r="C39375" t="s">
        <v>1022</v>
      </c>
      <c r="D39375" t="s">
        <v>1023</v>
      </c>
      <c r="E39375" t="s">
        <v>1015</v>
      </c>
      <c r="F39375" s="86">
        <v>3.0945543135266602</v>
      </c>
    </row>
    <row r="39376" spans="1:6">
      <c r="A39376">
        <v>2019</v>
      </c>
      <c r="B39376" t="s">
        <v>1059</v>
      </c>
      <c r="C39376" t="s">
        <v>1022</v>
      </c>
      <c r="D39376" t="s">
        <v>1023</v>
      </c>
      <c r="E39376" t="s">
        <v>1015</v>
      </c>
      <c r="F39376" s="86">
        <v>3.1191978915176199</v>
      </c>
    </row>
    <row r="39377" spans="1:6">
      <c r="A39377">
        <v>2020</v>
      </c>
      <c r="B39377" t="s">
        <v>1059</v>
      </c>
      <c r="C39377" t="s">
        <v>1022</v>
      </c>
      <c r="D39377" t="s">
        <v>1023</v>
      </c>
      <c r="E39377" t="s">
        <v>1015</v>
      </c>
      <c r="F39377" s="86">
        <v>3.1435014058420401</v>
      </c>
    </row>
    <row r="39378" spans="1:6">
      <c r="A39378">
        <v>2021</v>
      </c>
      <c r="B39378" t="s">
        <v>1059</v>
      </c>
      <c r="C39378" t="s">
        <v>1022</v>
      </c>
      <c r="D39378" t="s">
        <v>1023</v>
      </c>
      <c r="E39378" t="s">
        <v>1015</v>
      </c>
      <c r="F39378" s="86">
        <v>3.1686599889419198</v>
      </c>
    </row>
    <row r="39379" spans="1:6">
      <c r="A39379">
        <v>2022</v>
      </c>
      <c r="B39379" t="s">
        <v>1059</v>
      </c>
      <c r="C39379" t="s">
        <v>1022</v>
      </c>
      <c r="D39379" t="s">
        <v>1023</v>
      </c>
      <c r="E39379" t="s">
        <v>1015</v>
      </c>
      <c r="F39379" s="86">
        <v>3.19246147083286</v>
      </c>
    </row>
    <row r="39380" spans="1:6">
      <c r="A39380">
        <v>2023</v>
      </c>
      <c r="B39380" t="s">
        <v>1059</v>
      </c>
      <c r="C39380" t="s">
        <v>1022</v>
      </c>
      <c r="D39380" t="s">
        <v>1023</v>
      </c>
      <c r="E39380" t="s">
        <v>1015</v>
      </c>
      <c r="F39380" s="86">
        <v>3.21404795590598</v>
      </c>
    </row>
    <row r="39381" spans="1:6">
      <c r="A39381">
        <v>2024</v>
      </c>
      <c r="B39381" t="s">
        <v>1059</v>
      </c>
      <c r="C39381" t="s">
        <v>1022</v>
      </c>
      <c r="D39381" t="s">
        <v>1023</v>
      </c>
      <c r="E39381" t="s">
        <v>1015</v>
      </c>
      <c r="F39381" s="86">
        <v>3.2369783952156199</v>
      </c>
    </row>
    <row r="39382" spans="1:6">
      <c r="A39382">
        <v>2025</v>
      </c>
      <c r="B39382" t="s">
        <v>1059</v>
      </c>
      <c r="C39382" t="s">
        <v>1022</v>
      </c>
      <c r="D39382" t="s">
        <v>1023</v>
      </c>
      <c r="E39382" t="s">
        <v>1015</v>
      </c>
      <c r="F39382" s="86">
        <v>3.2600286937269898</v>
      </c>
    </row>
    <row r="39383" spans="1:6">
      <c r="A39383">
        <v>2026</v>
      </c>
      <c r="B39383" t="s">
        <v>1059</v>
      </c>
      <c r="C39383" t="s">
        <v>1022</v>
      </c>
      <c r="D39383" t="s">
        <v>1023</v>
      </c>
      <c r="E39383" t="s">
        <v>1015</v>
      </c>
      <c r="F39383" s="86">
        <v>3.2821538868340401</v>
      </c>
    </row>
    <row r="39384" spans="1:6">
      <c r="A39384">
        <v>2027</v>
      </c>
      <c r="B39384" t="s">
        <v>1059</v>
      </c>
      <c r="C39384" t="s">
        <v>1022</v>
      </c>
      <c r="D39384" t="s">
        <v>1023</v>
      </c>
      <c r="E39384" t="s">
        <v>1015</v>
      </c>
      <c r="F39384" s="86">
        <v>3.3058089416831198</v>
      </c>
    </row>
    <row r="39385" spans="1:6">
      <c r="A39385">
        <v>2028</v>
      </c>
      <c r="B39385" t="s">
        <v>1059</v>
      </c>
      <c r="C39385" t="s">
        <v>1022</v>
      </c>
      <c r="D39385" t="s">
        <v>1023</v>
      </c>
      <c r="E39385" t="s">
        <v>1015</v>
      </c>
      <c r="F39385" s="86">
        <v>3.3285861285396301</v>
      </c>
    </row>
    <row r="39386" spans="1:6">
      <c r="A39386">
        <v>2029</v>
      </c>
      <c r="B39386" t="s">
        <v>1059</v>
      </c>
      <c r="C39386" t="s">
        <v>1022</v>
      </c>
      <c r="D39386" t="s">
        <v>1023</v>
      </c>
      <c r="E39386" t="s">
        <v>1015</v>
      </c>
      <c r="F39386" s="86">
        <v>3.3480803496998699</v>
      </c>
    </row>
    <row r="39387" spans="1:6">
      <c r="A39387">
        <v>2030</v>
      </c>
      <c r="B39387" t="s">
        <v>1059</v>
      </c>
      <c r="C39387" t="s">
        <v>1022</v>
      </c>
      <c r="D39387" t="s">
        <v>1023</v>
      </c>
      <c r="E39387" t="s">
        <v>1015</v>
      </c>
      <c r="F39387" s="86">
        <v>3.3683940727982802</v>
      </c>
    </row>
    <row r="39388" spans="1:6">
      <c r="A39388">
        <v>2031</v>
      </c>
      <c r="B39388" t="s">
        <v>1059</v>
      </c>
      <c r="C39388" t="s">
        <v>1022</v>
      </c>
      <c r="D39388" t="s">
        <v>1023</v>
      </c>
      <c r="E39388" t="s">
        <v>1015</v>
      </c>
      <c r="F39388" s="86">
        <v>3.3881898877909502</v>
      </c>
    </row>
    <row r="39389" spans="1:6">
      <c r="A39389">
        <v>2032</v>
      </c>
      <c r="B39389" t="s">
        <v>1059</v>
      </c>
      <c r="C39389" t="s">
        <v>1022</v>
      </c>
      <c r="D39389" t="s">
        <v>1023</v>
      </c>
      <c r="E39389" t="s">
        <v>1015</v>
      </c>
      <c r="F39389" s="86">
        <v>3.4068157423412102</v>
      </c>
    </row>
    <row r="39390" spans="1:6">
      <c r="A39390">
        <v>2033</v>
      </c>
      <c r="B39390" t="s">
        <v>1059</v>
      </c>
      <c r="C39390" t="s">
        <v>1022</v>
      </c>
      <c r="D39390" t="s">
        <v>1023</v>
      </c>
      <c r="E39390" t="s">
        <v>1015</v>
      </c>
      <c r="F39390" s="86">
        <v>3.4238419431222198</v>
      </c>
    </row>
    <row r="39391" spans="1:6">
      <c r="A39391">
        <v>2034</v>
      </c>
      <c r="B39391" t="s">
        <v>1059</v>
      </c>
      <c r="C39391" t="s">
        <v>1022</v>
      </c>
      <c r="D39391" t="s">
        <v>1023</v>
      </c>
      <c r="E39391" t="s">
        <v>1015</v>
      </c>
      <c r="F39391" s="86">
        <v>3.4402452592146102</v>
      </c>
    </row>
    <row r="39392" spans="1:6">
      <c r="A39392">
        <v>2035</v>
      </c>
      <c r="B39392" t="s">
        <v>1059</v>
      </c>
      <c r="C39392" t="s">
        <v>1022</v>
      </c>
      <c r="D39392" t="s">
        <v>1023</v>
      </c>
      <c r="E39392" t="s">
        <v>1015</v>
      </c>
      <c r="F39392" s="86">
        <v>3.4547633483809501</v>
      </c>
    </row>
    <row r="39393" spans="1:6">
      <c r="A39393">
        <v>2036</v>
      </c>
      <c r="B39393" t="s">
        <v>1059</v>
      </c>
      <c r="C39393" t="s">
        <v>1022</v>
      </c>
      <c r="D39393" t="s">
        <v>1023</v>
      </c>
      <c r="E39393" t="s">
        <v>1015</v>
      </c>
      <c r="F39393" s="86">
        <v>3.4712697120719702</v>
      </c>
    </row>
    <row r="39394" spans="1:6">
      <c r="A39394">
        <v>2037</v>
      </c>
      <c r="B39394" t="s">
        <v>1059</v>
      </c>
      <c r="C39394" t="s">
        <v>1022</v>
      </c>
      <c r="D39394" t="s">
        <v>1023</v>
      </c>
      <c r="E39394" t="s">
        <v>1015</v>
      </c>
      <c r="F39394" s="86">
        <v>3.48752425323962</v>
      </c>
    </row>
    <row r="39395" spans="1:6">
      <c r="A39395">
        <v>2038</v>
      </c>
      <c r="B39395" t="s">
        <v>1059</v>
      </c>
      <c r="C39395" t="s">
        <v>1022</v>
      </c>
      <c r="D39395" t="s">
        <v>1023</v>
      </c>
      <c r="E39395" t="s">
        <v>1015</v>
      </c>
      <c r="F39395" s="86">
        <v>3.50343006129668</v>
      </c>
    </row>
    <row r="39396" spans="1:6">
      <c r="A39396">
        <v>2039</v>
      </c>
      <c r="B39396" t="s">
        <v>1059</v>
      </c>
      <c r="C39396" t="s">
        <v>1022</v>
      </c>
      <c r="D39396" t="s">
        <v>1023</v>
      </c>
      <c r="E39396" t="s">
        <v>1015</v>
      </c>
      <c r="F39396" s="86">
        <v>3.5187132336608098</v>
      </c>
    </row>
    <row r="39397" spans="1:6">
      <c r="A39397">
        <v>2040</v>
      </c>
      <c r="B39397" t="s">
        <v>1059</v>
      </c>
      <c r="C39397" t="s">
        <v>1022</v>
      </c>
      <c r="D39397" t="s">
        <v>1023</v>
      </c>
      <c r="E39397" t="s">
        <v>1015</v>
      </c>
      <c r="F39397" s="86">
        <v>3.53323439865627</v>
      </c>
    </row>
    <row r="39398" spans="1:6">
      <c r="A39398">
        <v>2041</v>
      </c>
      <c r="B39398" t="s">
        <v>1059</v>
      </c>
      <c r="C39398" t="s">
        <v>1022</v>
      </c>
      <c r="D39398" t="s">
        <v>1023</v>
      </c>
      <c r="E39398" t="s">
        <v>1015</v>
      </c>
      <c r="F39398" s="86">
        <v>3.56177618661052</v>
      </c>
    </row>
    <row r="39399" spans="1:6">
      <c r="A39399">
        <v>2042</v>
      </c>
      <c r="B39399" t="s">
        <v>1059</v>
      </c>
      <c r="C39399" t="s">
        <v>1022</v>
      </c>
      <c r="D39399" t="s">
        <v>1023</v>
      </c>
      <c r="E39399" t="s">
        <v>1015</v>
      </c>
      <c r="F39399" s="86">
        <v>3.5900896988464099</v>
      </c>
    </row>
    <row r="39400" spans="1:6">
      <c r="A39400">
        <v>2043</v>
      </c>
      <c r="B39400" t="s">
        <v>1059</v>
      </c>
      <c r="C39400" t="s">
        <v>1022</v>
      </c>
      <c r="D39400" t="s">
        <v>1023</v>
      </c>
      <c r="E39400" t="s">
        <v>1015</v>
      </c>
      <c r="F39400" s="86">
        <v>3.6182043364326599</v>
      </c>
    </row>
    <row r="39401" spans="1:6">
      <c r="A39401">
        <v>2044</v>
      </c>
      <c r="B39401" t="s">
        <v>1059</v>
      </c>
      <c r="C39401" t="s">
        <v>1022</v>
      </c>
      <c r="D39401" t="s">
        <v>1023</v>
      </c>
      <c r="E39401" t="s">
        <v>1015</v>
      </c>
      <c r="F39401" s="86">
        <v>3.6461579737600398</v>
      </c>
    </row>
    <row r="39402" spans="1:6">
      <c r="A39402">
        <v>2045</v>
      </c>
      <c r="B39402" t="s">
        <v>1059</v>
      </c>
      <c r="C39402" t="s">
        <v>1022</v>
      </c>
      <c r="D39402" t="s">
        <v>1023</v>
      </c>
      <c r="E39402" t="s">
        <v>1015</v>
      </c>
      <c r="F39402" s="86">
        <v>3.6739875940392301</v>
      </c>
    </row>
    <row r="39403" spans="1:6">
      <c r="A39403">
        <v>2046</v>
      </c>
      <c r="B39403" t="s">
        <v>1059</v>
      </c>
      <c r="C39403" t="s">
        <v>1022</v>
      </c>
      <c r="D39403" t="s">
        <v>1023</v>
      </c>
      <c r="E39403" t="s">
        <v>1015</v>
      </c>
      <c r="F39403" s="86">
        <v>3.6998078897341999</v>
      </c>
    </row>
    <row r="39404" spans="1:6">
      <c r="A39404">
        <v>2047</v>
      </c>
      <c r="B39404" t="s">
        <v>1059</v>
      </c>
      <c r="C39404" t="s">
        <v>1022</v>
      </c>
      <c r="D39404" t="s">
        <v>1023</v>
      </c>
      <c r="E39404" t="s">
        <v>1015</v>
      </c>
      <c r="F39404" s="86">
        <v>3.72746471886349</v>
      </c>
    </row>
    <row r="39405" spans="1:6">
      <c r="A39405">
        <v>2048</v>
      </c>
      <c r="B39405" t="s">
        <v>1059</v>
      </c>
      <c r="C39405" t="s">
        <v>1022</v>
      </c>
      <c r="D39405" t="s">
        <v>1023</v>
      </c>
      <c r="E39405" t="s">
        <v>1015</v>
      </c>
      <c r="F39405" s="86">
        <v>3.7550856999966702</v>
      </c>
    </row>
    <row r="39406" spans="1:6">
      <c r="A39406">
        <v>2049</v>
      </c>
      <c r="B39406" t="s">
        <v>1059</v>
      </c>
      <c r="C39406" t="s">
        <v>1022</v>
      </c>
      <c r="D39406" t="s">
        <v>1023</v>
      </c>
      <c r="E39406" t="s">
        <v>1015</v>
      </c>
      <c r="F39406" s="86">
        <v>3.7827050888417899</v>
      </c>
    </row>
    <row r="39407" spans="1:6">
      <c r="A39407">
        <v>2050</v>
      </c>
      <c r="B39407" t="s">
        <v>1059</v>
      </c>
      <c r="C39407" t="s">
        <v>1022</v>
      </c>
      <c r="D39407" t="s">
        <v>1023</v>
      </c>
      <c r="E39407" t="s">
        <v>1015</v>
      </c>
      <c r="F39407" s="86">
        <v>3.81035139747648</v>
      </c>
    </row>
    <row r="39408" spans="1:6">
      <c r="A39408">
        <v>2017</v>
      </c>
      <c r="B39408" t="s">
        <v>1060</v>
      </c>
      <c r="C39408" t="s">
        <v>1022</v>
      </c>
      <c r="D39408" t="s">
        <v>1023</v>
      </c>
      <c r="E39408" t="s">
        <v>1015</v>
      </c>
      <c r="F39408" s="86">
        <v>103.38497195543199</v>
      </c>
    </row>
    <row r="39409" spans="1:6">
      <c r="A39409">
        <v>2018</v>
      </c>
      <c r="B39409" t="s">
        <v>1060</v>
      </c>
      <c r="C39409" t="s">
        <v>1022</v>
      </c>
      <c r="D39409" t="s">
        <v>1023</v>
      </c>
      <c r="E39409" t="s">
        <v>1015</v>
      </c>
      <c r="F39409" s="86">
        <v>114.44071829327</v>
      </c>
    </row>
    <row r="39410" spans="1:6">
      <c r="A39410">
        <v>2019</v>
      </c>
      <c r="B39410" t="s">
        <v>1060</v>
      </c>
      <c r="C39410" t="s">
        <v>1022</v>
      </c>
      <c r="D39410" t="s">
        <v>1023</v>
      </c>
      <c r="E39410" t="s">
        <v>1015</v>
      </c>
      <c r="F39410" s="86">
        <v>115.69410482025999</v>
      </c>
    </row>
    <row r="39411" spans="1:6">
      <c r="A39411">
        <v>2020</v>
      </c>
      <c r="B39411" t="s">
        <v>1060</v>
      </c>
      <c r="C39411" t="s">
        <v>1022</v>
      </c>
      <c r="D39411" t="s">
        <v>1023</v>
      </c>
      <c r="E39411" t="s">
        <v>1015</v>
      </c>
      <c r="F39411" s="86">
        <v>116.903374547518</v>
      </c>
    </row>
    <row r="39412" spans="1:6">
      <c r="A39412">
        <v>2021</v>
      </c>
      <c r="B39412" t="s">
        <v>1060</v>
      </c>
      <c r="C39412" t="s">
        <v>1022</v>
      </c>
      <c r="D39412" t="s">
        <v>1023</v>
      </c>
      <c r="E39412" t="s">
        <v>1015</v>
      </c>
      <c r="F39412" s="86">
        <v>118.09301024132699</v>
      </c>
    </row>
    <row r="39413" spans="1:6">
      <c r="A39413">
        <v>2022</v>
      </c>
      <c r="B39413" t="s">
        <v>1060</v>
      </c>
      <c r="C39413" t="s">
        <v>1022</v>
      </c>
      <c r="D39413" t="s">
        <v>1023</v>
      </c>
      <c r="E39413" t="s">
        <v>1015</v>
      </c>
      <c r="F39413" s="86">
        <v>119.229307338514</v>
      </c>
    </row>
    <row r="39414" spans="1:6">
      <c r="A39414">
        <v>2023</v>
      </c>
      <c r="B39414" t="s">
        <v>1060</v>
      </c>
      <c r="C39414" t="s">
        <v>1022</v>
      </c>
      <c r="D39414" t="s">
        <v>1023</v>
      </c>
      <c r="E39414" t="s">
        <v>1015</v>
      </c>
      <c r="F39414" s="86">
        <v>120.329085889515</v>
      </c>
    </row>
    <row r="39415" spans="1:6">
      <c r="A39415">
        <v>2024</v>
      </c>
      <c r="B39415" t="s">
        <v>1060</v>
      </c>
      <c r="C39415" t="s">
        <v>1022</v>
      </c>
      <c r="D39415" t="s">
        <v>1023</v>
      </c>
      <c r="E39415" t="s">
        <v>1015</v>
      </c>
      <c r="F39415" s="86">
        <v>121.40268552436299</v>
      </c>
    </row>
    <row r="39416" spans="1:6">
      <c r="A39416">
        <v>2025</v>
      </c>
      <c r="B39416" t="s">
        <v>1060</v>
      </c>
      <c r="C39416" t="s">
        <v>1022</v>
      </c>
      <c r="D39416" t="s">
        <v>1023</v>
      </c>
      <c r="E39416" t="s">
        <v>1015</v>
      </c>
      <c r="F39416" s="86">
        <v>122.46314376250101</v>
      </c>
    </row>
    <row r="39417" spans="1:6">
      <c r="A39417">
        <v>2026</v>
      </c>
      <c r="B39417" t="s">
        <v>1060</v>
      </c>
      <c r="C39417" t="s">
        <v>1022</v>
      </c>
      <c r="D39417" t="s">
        <v>1023</v>
      </c>
      <c r="E39417" t="s">
        <v>1015</v>
      </c>
      <c r="F39417" s="86">
        <v>123.54182439422701</v>
      </c>
    </row>
    <row r="39418" spans="1:6">
      <c r="A39418">
        <v>2027</v>
      </c>
      <c r="B39418" t="s">
        <v>1060</v>
      </c>
      <c r="C39418" t="s">
        <v>1022</v>
      </c>
      <c r="D39418" t="s">
        <v>1023</v>
      </c>
      <c r="E39418" t="s">
        <v>1015</v>
      </c>
      <c r="F39418" s="86">
        <v>124.62017848867499</v>
      </c>
    </row>
    <row r="39419" spans="1:6">
      <c r="A39419">
        <v>2028</v>
      </c>
      <c r="B39419" t="s">
        <v>1060</v>
      </c>
      <c r="C39419" t="s">
        <v>1022</v>
      </c>
      <c r="D39419" t="s">
        <v>1023</v>
      </c>
      <c r="E39419" t="s">
        <v>1015</v>
      </c>
      <c r="F39419" s="86">
        <v>125.672186172555</v>
      </c>
    </row>
    <row r="39420" spans="1:6">
      <c r="A39420">
        <v>2029</v>
      </c>
      <c r="B39420" t="s">
        <v>1060</v>
      </c>
      <c r="C39420" t="s">
        <v>1022</v>
      </c>
      <c r="D39420" t="s">
        <v>1023</v>
      </c>
      <c r="E39420" t="s">
        <v>1015</v>
      </c>
      <c r="F39420" s="86">
        <v>126.676566691329</v>
      </c>
    </row>
    <row r="39421" spans="1:6">
      <c r="A39421">
        <v>2030</v>
      </c>
      <c r="B39421" t="s">
        <v>1060</v>
      </c>
      <c r="C39421" t="s">
        <v>1022</v>
      </c>
      <c r="D39421" t="s">
        <v>1023</v>
      </c>
      <c r="E39421" t="s">
        <v>1015</v>
      </c>
      <c r="F39421" s="86">
        <v>127.710157467846</v>
      </c>
    </row>
    <row r="39422" spans="1:6">
      <c r="A39422">
        <v>2031</v>
      </c>
      <c r="B39422" t="s">
        <v>1060</v>
      </c>
      <c r="C39422" t="s">
        <v>1022</v>
      </c>
      <c r="D39422" t="s">
        <v>1023</v>
      </c>
      <c r="E39422" t="s">
        <v>1015</v>
      </c>
      <c r="F39422" s="86">
        <v>128.705355476645</v>
      </c>
    </row>
    <row r="39423" spans="1:6">
      <c r="A39423">
        <v>2032</v>
      </c>
      <c r="B39423" t="s">
        <v>1060</v>
      </c>
      <c r="C39423" t="s">
        <v>1022</v>
      </c>
      <c r="D39423" t="s">
        <v>1023</v>
      </c>
      <c r="E39423" t="s">
        <v>1015</v>
      </c>
      <c r="F39423" s="86">
        <v>129.669152892472</v>
      </c>
    </row>
    <row r="39424" spans="1:6">
      <c r="A39424">
        <v>2033</v>
      </c>
      <c r="B39424" t="s">
        <v>1060</v>
      </c>
      <c r="C39424" t="s">
        <v>1022</v>
      </c>
      <c r="D39424" t="s">
        <v>1023</v>
      </c>
      <c r="E39424" t="s">
        <v>1015</v>
      </c>
      <c r="F39424" s="86">
        <v>130.58355075006901</v>
      </c>
    </row>
    <row r="39425" spans="1:6">
      <c r="A39425">
        <v>2034</v>
      </c>
      <c r="B39425" t="s">
        <v>1060</v>
      </c>
      <c r="C39425" t="s">
        <v>1022</v>
      </c>
      <c r="D39425" t="s">
        <v>1023</v>
      </c>
      <c r="E39425" t="s">
        <v>1015</v>
      </c>
      <c r="F39425" s="86">
        <v>131.52477831901501</v>
      </c>
    </row>
    <row r="39426" spans="1:6">
      <c r="A39426">
        <v>2035</v>
      </c>
      <c r="B39426" t="s">
        <v>1060</v>
      </c>
      <c r="C39426" t="s">
        <v>1022</v>
      </c>
      <c r="D39426" t="s">
        <v>1023</v>
      </c>
      <c r="E39426" t="s">
        <v>1015</v>
      </c>
      <c r="F39426" s="86">
        <v>132.42023606689199</v>
      </c>
    </row>
    <row r="39427" spans="1:6">
      <c r="A39427">
        <v>2036</v>
      </c>
      <c r="B39427" t="s">
        <v>1060</v>
      </c>
      <c r="C39427" t="s">
        <v>1022</v>
      </c>
      <c r="D39427" t="s">
        <v>1023</v>
      </c>
      <c r="E39427" t="s">
        <v>1015</v>
      </c>
      <c r="F39427" s="86">
        <v>133.31065435855501</v>
      </c>
    </row>
    <row r="39428" spans="1:6">
      <c r="A39428">
        <v>2037</v>
      </c>
      <c r="B39428" t="s">
        <v>1060</v>
      </c>
      <c r="C39428" t="s">
        <v>1022</v>
      </c>
      <c r="D39428" t="s">
        <v>1023</v>
      </c>
      <c r="E39428" t="s">
        <v>1015</v>
      </c>
      <c r="F39428" s="86">
        <v>134.22637429516001</v>
      </c>
    </row>
    <row r="39429" spans="1:6">
      <c r="A39429">
        <v>2038</v>
      </c>
      <c r="B39429" t="s">
        <v>1060</v>
      </c>
      <c r="C39429" t="s">
        <v>1022</v>
      </c>
      <c r="D39429" t="s">
        <v>1023</v>
      </c>
      <c r="E39429" t="s">
        <v>1015</v>
      </c>
      <c r="F39429" s="86">
        <v>135.091584472401</v>
      </c>
    </row>
    <row r="39430" spans="1:6">
      <c r="A39430">
        <v>2039</v>
      </c>
      <c r="B39430" t="s">
        <v>1060</v>
      </c>
      <c r="C39430" t="s">
        <v>1022</v>
      </c>
      <c r="D39430" t="s">
        <v>1023</v>
      </c>
      <c r="E39430" t="s">
        <v>1015</v>
      </c>
      <c r="F39430" s="86">
        <v>135.98661587784099</v>
      </c>
    </row>
    <row r="39431" spans="1:6">
      <c r="A39431">
        <v>2040</v>
      </c>
      <c r="B39431" t="s">
        <v>1060</v>
      </c>
      <c r="C39431" t="s">
        <v>1022</v>
      </c>
      <c r="D39431" t="s">
        <v>1023</v>
      </c>
      <c r="E39431" t="s">
        <v>1015</v>
      </c>
      <c r="F39431" s="86">
        <v>136.82099540411701</v>
      </c>
    </row>
    <row r="39432" spans="1:6">
      <c r="A39432">
        <v>2041</v>
      </c>
      <c r="B39432" t="s">
        <v>1060</v>
      </c>
      <c r="C39432" t="s">
        <v>1022</v>
      </c>
      <c r="D39432" t="s">
        <v>1023</v>
      </c>
      <c r="E39432" t="s">
        <v>1015</v>
      </c>
      <c r="F39432" s="86">
        <v>137.33735893570699</v>
      </c>
    </row>
    <row r="39433" spans="1:6">
      <c r="A39433">
        <v>2042</v>
      </c>
      <c r="B39433" t="s">
        <v>1060</v>
      </c>
      <c r="C39433" t="s">
        <v>1022</v>
      </c>
      <c r="D39433" t="s">
        <v>1023</v>
      </c>
      <c r="E39433" t="s">
        <v>1015</v>
      </c>
      <c r="F39433" s="86">
        <v>137.83675983536099</v>
      </c>
    </row>
    <row r="39434" spans="1:6">
      <c r="A39434">
        <v>2043</v>
      </c>
      <c r="B39434" t="s">
        <v>1060</v>
      </c>
      <c r="C39434" t="s">
        <v>1022</v>
      </c>
      <c r="D39434" t="s">
        <v>1023</v>
      </c>
      <c r="E39434" t="s">
        <v>1015</v>
      </c>
      <c r="F39434" s="86">
        <v>138.362683758413</v>
      </c>
    </row>
    <row r="39435" spans="1:6">
      <c r="A39435">
        <v>2044</v>
      </c>
      <c r="B39435" t="s">
        <v>1060</v>
      </c>
      <c r="C39435" t="s">
        <v>1022</v>
      </c>
      <c r="D39435" t="s">
        <v>1023</v>
      </c>
      <c r="E39435" t="s">
        <v>1015</v>
      </c>
      <c r="F39435" s="86">
        <v>138.82671581941301</v>
      </c>
    </row>
    <row r="39436" spans="1:6">
      <c r="A39436">
        <v>2045</v>
      </c>
      <c r="B39436" t="s">
        <v>1060</v>
      </c>
      <c r="C39436" t="s">
        <v>1022</v>
      </c>
      <c r="D39436" t="s">
        <v>1023</v>
      </c>
      <c r="E39436" t="s">
        <v>1015</v>
      </c>
      <c r="F39436" s="86">
        <v>139.27632285698101</v>
      </c>
    </row>
    <row r="39437" spans="1:6">
      <c r="A39437">
        <v>2046</v>
      </c>
      <c r="B39437" t="s">
        <v>1060</v>
      </c>
      <c r="C39437" t="s">
        <v>1022</v>
      </c>
      <c r="D39437" t="s">
        <v>1023</v>
      </c>
      <c r="E39437" t="s">
        <v>1015</v>
      </c>
      <c r="F39437" s="86">
        <v>139.708848755746</v>
      </c>
    </row>
    <row r="39438" spans="1:6">
      <c r="A39438">
        <v>2047</v>
      </c>
      <c r="B39438" t="s">
        <v>1060</v>
      </c>
      <c r="C39438" t="s">
        <v>1022</v>
      </c>
      <c r="D39438" t="s">
        <v>1023</v>
      </c>
      <c r="E39438" t="s">
        <v>1015</v>
      </c>
      <c r="F39438" s="86">
        <v>140.13012402475499</v>
      </c>
    </row>
    <row r="39439" spans="1:6">
      <c r="A39439">
        <v>2048</v>
      </c>
      <c r="B39439" t="s">
        <v>1060</v>
      </c>
      <c r="C39439" t="s">
        <v>1022</v>
      </c>
      <c r="D39439" t="s">
        <v>1023</v>
      </c>
      <c r="E39439" t="s">
        <v>1015</v>
      </c>
      <c r="F39439" s="86">
        <v>140.539679788721</v>
      </c>
    </row>
    <row r="39440" spans="1:6">
      <c r="A39440">
        <v>2049</v>
      </c>
      <c r="B39440" t="s">
        <v>1060</v>
      </c>
      <c r="C39440" t="s">
        <v>1022</v>
      </c>
      <c r="D39440" t="s">
        <v>1023</v>
      </c>
      <c r="E39440" t="s">
        <v>1015</v>
      </c>
      <c r="F39440" s="86">
        <v>140.93562615407501</v>
      </c>
    </row>
    <row r="39441" spans="1:6">
      <c r="A39441">
        <v>2050</v>
      </c>
      <c r="B39441" t="s">
        <v>1060</v>
      </c>
      <c r="C39441" t="s">
        <v>1022</v>
      </c>
      <c r="D39441" t="s">
        <v>1023</v>
      </c>
      <c r="E39441" t="s">
        <v>1015</v>
      </c>
      <c r="F39441" s="86">
        <v>141.32181300901399</v>
      </c>
    </row>
    <row r="39442" spans="1:6">
      <c r="A39442">
        <v>2017</v>
      </c>
      <c r="B39442" t="s">
        <v>1061</v>
      </c>
      <c r="C39442" t="s">
        <v>1022</v>
      </c>
      <c r="D39442" t="s">
        <v>1023</v>
      </c>
      <c r="E39442" t="s">
        <v>1015</v>
      </c>
      <c r="F39442" s="86">
        <v>1236.5860021677599</v>
      </c>
    </row>
    <row r="39443" spans="1:6">
      <c r="A39443">
        <v>2018</v>
      </c>
      <c r="B39443" t="s">
        <v>1061</v>
      </c>
      <c r="C39443" t="s">
        <v>1022</v>
      </c>
      <c r="D39443" t="s">
        <v>1023</v>
      </c>
      <c r="E39443" t="s">
        <v>1015</v>
      </c>
      <c r="F39443" s="86">
        <v>1230.91308876213</v>
      </c>
    </row>
    <row r="39444" spans="1:6">
      <c r="A39444">
        <v>2019</v>
      </c>
      <c r="B39444" t="s">
        <v>1061</v>
      </c>
      <c r="C39444" t="s">
        <v>1022</v>
      </c>
      <c r="D39444" t="s">
        <v>1023</v>
      </c>
      <c r="E39444" t="s">
        <v>1015</v>
      </c>
      <c r="F39444" s="86">
        <v>1240.3058215358301</v>
      </c>
    </row>
    <row r="39445" spans="1:6">
      <c r="A39445">
        <v>2020</v>
      </c>
      <c r="B39445" t="s">
        <v>1061</v>
      </c>
      <c r="C39445" t="s">
        <v>1022</v>
      </c>
      <c r="D39445" t="s">
        <v>1023</v>
      </c>
      <c r="E39445" t="s">
        <v>1015</v>
      </c>
      <c r="F39445" s="86">
        <v>1249.5925085466399</v>
      </c>
    </row>
    <row r="39446" spans="1:6">
      <c r="A39446">
        <v>2021</v>
      </c>
      <c r="B39446" t="s">
        <v>1061</v>
      </c>
      <c r="C39446" t="s">
        <v>1022</v>
      </c>
      <c r="D39446" t="s">
        <v>1023</v>
      </c>
      <c r="E39446" t="s">
        <v>1015</v>
      </c>
      <c r="F39446" s="86">
        <v>1258.67121265993</v>
      </c>
    </row>
    <row r="39447" spans="1:6">
      <c r="A39447">
        <v>2022</v>
      </c>
      <c r="B39447" t="s">
        <v>1061</v>
      </c>
      <c r="C39447" t="s">
        <v>1022</v>
      </c>
      <c r="D39447" t="s">
        <v>1023</v>
      </c>
      <c r="E39447" t="s">
        <v>1015</v>
      </c>
      <c r="F39447" s="86">
        <v>1267.1622139266001</v>
      </c>
    </row>
    <row r="39448" spans="1:6">
      <c r="A39448">
        <v>2023</v>
      </c>
      <c r="B39448" t="s">
        <v>1061</v>
      </c>
      <c r="C39448" t="s">
        <v>1022</v>
      </c>
      <c r="D39448" t="s">
        <v>1023</v>
      </c>
      <c r="E39448" t="s">
        <v>1015</v>
      </c>
      <c r="F39448" s="86">
        <v>1274.9885163822801</v>
      </c>
    </row>
    <row r="39449" spans="1:6">
      <c r="A39449">
        <v>2024</v>
      </c>
      <c r="B39449" t="s">
        <v>1061</v>
      </c>
      <c r="C39449" t="s">
        <v>1022</v>
      </c>
      <c r="D39449" t="s">
        <v>1023</v>
      </c>
      <c r="E39449" t="s">
        <v>1015</v>
      </c>
      <c r="F39449" s="86">
        <v>1282.70615288108</v>
      </c>
    </row>
    <row r="39450" spans="1:6">
      <c r="A39450">
        <v>2025</v>
      </c>
      <c r="B39450" t="s">
        <v>1061</v>
      </c>
      <c r="C39450" t="s">
        <v>1022</v>
      </c>
      <c r="D39450" t="s">
        <v>1023</v>
      </c>
      <c r="E39450" t="s">
        <v>1015</v>
      </c>
      <c r="F39450" s="86">
        <v>1290.2307810704799</v>
      </c>
    </row>
    <row r="39451" spans="1:6">
      <c r="A39451">
        <v>2026</v>
      </c>
      <c r="B39451" t="s">
        <v>1061</v>
      </c>
      <c r="C39451" t="s">
        <v>1022</v>
      </c>
      <c r="D39451" t="s">
        <v>1023</v>
      </c>
      <c r="E39451" t="s">
        <v>1015</v>
      </c>
      <c r="F39451" s="86">
        <v>1297.9212772819899</v>
      </c>
    </row>
    <row r="39452" spans="1:6">
      <c r="A39452">
        <v>2027</v>
      </c>
      <c r="B39452" t="s">
        <v>1061</v>
      </c>
      <c r="C39452" t="s">
        <v>1022</v>
      </c>
      <c r="D39452" t="s">
        <v>1023</v>
      </c>
      <c r="E39452" t="s">
        <v>1015</v>
      </c>
      <c r="F39452" s="86">
        <v>1305.6069999205099</v>
      </c>
    </row>
    <row r="39453" spans="1:6">
      <c r="A39453">
        <v>2028</v>
      </c>
      <c r="B39453" t="s">
        <v>1061</v>
      </c>
      <c r="C39453" t="s">
        <v>1022</v>
      </c>
      <c r="D39453" t="s">
        <v>1023</v>
      </c>
      <c r="E39453" t="s">
        <v>1015</v>
      </c>
      <c r="F39453" s="86">
        <v>1312.78509571227</v>
      </c>
    </row>
    <row r="39454" spans="1:6">
      <c r="A39454">
        <v>2029</v>
      </c>
      <c r="B39454" t="s">
        <v>1061</v>
      </c>
      <c r="C39454" t="s">
        <v>1022</v>
      </c>
      <c r="D39454" t="s">
        <v>1023</v>
      </c>
      <c r="E39454" t="s">
        <v>1015</v>
      </c>
      <c r="F39454" s="86">
        <v>1319.7364517093799</v>
      </c>
    </row>
    <row r="39455" spans="1:6">
      <c r="A39455">
        <v>2030</v>
      </c>
      <c r="B39455" t="s">
        <v>1061</v>
      </c>
      <c r="C39455" t="s">
        <v>1022</v>
      </c>
      <c r="D39455" t="s">
        <v>1023</v>
      </c>
      <c r="E39455" t="s">
        <v>1015</v>
      </c>
      <c r="F39455" s="86">
        <v>1326.6544825307601</v>
      </c>
    </row>
    <row r="39456" spans="1:6">
      <c r="A39456">
        <v>2031</v>
      </c>
      <c r="B39456" t="s">
        <v>1061</v>
      </c>
      <c r="C39456" t="s">
        <v>1022</v>
      </c>
      <c r="D39456" t="s">
        <v>1023</v>
      </c>
      <c r="E39456" t="s">
        <v>1015</v>
      </c>
      <c r="F39456" s="86">
        <v>1333.64199782027</v>
      </c>
    </row>
    <row r="39457" spans="1:6">
      <c r="A39457">
        <v>2032</v>
      </c>
      <c r="B39457" t="s">
        <v>1061</v>
      </c>
      <c r="C39457" t="s">
        <v>1022</v>
      </c>
      <c r="D39457" t="s">
        <v>1023</v>
      </c>
      <c r="E39457" t="s">
        <v>1015</v>
      </c>
      <c r="F39457" s="86">
        <v>1340.3424645509999</v>
      </c>
    </row>
    <row r="39458" spans="1:6">
      <c r="A39458">
        <v>2033</v>
      </c>
      <c r="B39458" t="s">
        <v>1061</v>
      </c>
      <c r="C39458" t="s">
        <v>1022</v>
      </c>
      <c r="D39458" t="s">
        <v>1023</v>
      </c>
      <c r="E39458" t="s">
        <v>1015</v>
      </c>
      <c r="F39458" s="86">
        <v>1346.32410838996</v>
      </c>
    </row>
    <row r="39459" spans="1:6">
      <c r="A39459">
        <v>2034</v>
      </c>
      <c r="B39459" t="s">
        <v>1061</v>
      </c>
      <c r="C39459" t="s">
        <v>1022</v>
      </c>
      <c r="D39459" t="s">
        <v>1023</v>
      </c>
      <c r="E39459" t="s">
        <v>1015</v>
      </c>
      <c r="F39459" s="86">
        <v>1352.4557054696099</v>
      </c>
    </row>
    <row r="39460" spans="1:6">
      <c r="A39460">
        <v>2035</v>
      </c>
      <c r="B39460" t="s">
        <v>1061</v>
      </c>
      <c r="C39460" t="s">
        <v>1022</v>
      </c>
      <c r="D39460" t="s">
        <v>1023</v>
      </c>
      <c r="E39460" t="s">
        <v>1015</v>
      </c>
      <c r="F39460" s="86">
        <v>1358.5467448177101</v>
      </c>
    </row>
    <row r="39461" spans="1:6">
      <c r="A39461">
        <v>2036</v>
      </c>
      <c r="B39461" t="s">
        <v>1061</v>
      </c>
      <c r="C39461" t="s">
        <v>1022</v>
      </c>
      <c r="D39461" t="s">
        <v>1023</v>
      </c>
      <c r="E39461" t="s">
        <v>1015</v>
      </c>
      <c r="F39461" s="86">
        <v>1364.55672326016</v>
      </c>
    </row>
    <row r="39462" spans="1:6">
      <c r="A39462">
        <v>2037</v>
      </c>
      <c r="B39462" t="s">
        <v>1061</v>
      </c>
      <c r="C39462" t="s">
        <v>1022</v>
      </c>
      <c r="D39462" t="s">
        <v>1023</v>
      </c>
      <c r="E39462" t="s">
        <v>1015</v>
      </c>
      <c r="F39462" s="86">
        <v>1370.3878077783299</v>
      </c>
    </row>
    <row r="39463" spans="1:6">
      <c r="A39463">
        <v>2038</v>
      </c>
      <c r="B39463" t="s">
        <v>1061</v>
      </c>
      <c r="C39463" t="s">
        <v>1022</v>
      </c>
      <c r="D39463" t="s">
        <v>1023</v>
      </c>
      <c r="E39463" t="s">
        <v>1015</v>
      </c>
      <c r="F39463" s="86">
        <v>1376.1507859170899</v>
      </c>
    </row>
    <row r="39464" spans="1:6">
      <c r="A39464">
        <v>2039</v>
      </c>
      <c r="B39464" t="s">
        <v>1061</v>
      </c>
      <c r="C39464" t="s">
        <v>1022</v>
      </c>
      <c r="D39464" t="s">
        <v>1023</v>
      </c>
      <c r="E39464" t="s">
        <v>1015</v>
      </c>
      <c r="F39464" s="86">
        <v>1381.8284605895201</v>
      </c>
    </row>
    <row r="39465" spans="1:6">
      <c r="A39465">
        <v>2040</v>
      </c>
      <c r="B39465" t="s">
        <v>1061</v>
      </c>
      <c r="C39465" t="s">
        <v>1022</v>
      </c>
      <c r="D39465" t="s">
        <v>1023</v>
      </c>
      <c r="E39465" t="s">
        <v>1015</v>
      </c>
      <c r="F39465" s="86">
        <v>1387.3648989093001</v>
      </c>
    </row>
    <row r="39466" spans="1:6">
      <c r="A39466">
        <v>2041</v>
      </c>
      <c r="B39466" t="s">
        <v>1061</v>
      </c>
      <c r="C39466" t="s">
        <v>1022</v>
      </c>
      <c r="D39466" t="s">
        <v>1023</v>
      </c>
      <c r="E39466" t="s">
        <v>1015</v>
      </c>
      <c r="F39466" s="86">
        <v>1383.3136575722499</v>
      </c>
    </row>
    <row r="39467" spans="1:6">
      <c r="A39467">
        <v>2042</v>
      </c>
      <c r="B39467" t="s">
        <v>1061</v>
      </c>
      <c r="C39467" t="s">
        <v>1022</v>
      </c>
      <c r="D39467" t="s">
        <v>1023</v>
      </c>
      <c r="E39467" t="s">
        <v>1015</v>
      </c>
      <c r="F39467" s="86">
        <v>1379.1041990229201</v>
      </c>
    </row>
    <row r="39468" spans="1:6">
      <c r="A39468">
        <v>2043</v>
      </c>
      <c r="B39468" t="s">
        <v>1061</v>
      </c>
      <c r="C39468" t="s">
        <v>1022</v>
      </c>
      <c r="D39468" t="s">
        <v>1023</v>
      </c>
      <c r="E39468" t="s">
        <v>1015</v>
      </c>
      <c r="F39468" s="86">
        <v>1374.7517715220699</v>
      </c>
    </row>
    <row r="39469" spans="1:6">
      <c r="A39469">
        <v>2044</v>
      </c>
      <c r="B39469" t="s">
        <v>1061</v>
      </c>
      <c r="C39469" t="s">
        <v>1022</v>
      </c>
      <c r="D39469" t="s">
        <v>1023</v>
      </c>
      <c r="E39469" t="s">
        <v>1015</v>
      </c>
      <c r="F39469" s="86">
        <v>1370.2742280730899</v>
      </c>
    </row>
    <row r="39470" spans="1:6">
      <c r="A39470">
        <v>2045</v>
      </c>
      <c r="B39470" t="s">
        <v>1061</v>
      </c>
      <c r="C39470" t="s">
        <v>1022</v>
      </c>
      <c r="D39470" t="s">
        <v>1023</v>
      </c>
      <c r="E39470" t="s">
        <v>1015</v>
      </c>
      <c r="F39470" s="86">
        <v>1365.9509727392001</v>
      </c>
    </row>
    <row r="39471" spans="1:6">
      <c r="A39471">
        <v>2046</v>
      </c>
      <c r="B39471" t="s">
        <v>1061</v>
      </c>
      <c r="C39471" t="s">
        <v>1022</v>
      </c>
      <c r="D39471" t="s">
        <v>1023</v>
      </c>
      <c r="E39471" t="s">
        <v>1015</v>
      </c>
      <c r="F39471" s="86">
        <v>1361.2730556018801</v>
      </c>
    </row>
    <row r="39472" spans="1:6">
      <c r="A39472">
        <v>2047</v>
      </c>
      <c r="B39472" t="s">
        <v>1061</v>
      </c>
      <c r="C39472" t="s">
        <v>1022</v>
      </c>
      <c r="D39472" t="s">
        <v>1023</v>
      </c>
      <c r="E39472" t="s">
        <v>1015</v>
      </c>
      <c r="F39472" s="86">
        <v>1356.5123118620199</v>
      </c>
    </row>
    <row r="39473" spans="1:6">
      <c r="A39473">
        <v>2048</v>
      </c>
      <c r="B39473" t="s">
        <v>1061</v>
      </c>
      <c r="C39473" t="s">
        <v>1022</v>
      </c>
      <c r="D39473" t="s">
        <v>1023</v>
      </c>
      <c r="E39473" t="s">
        <v>1015</v>
      </c>
      <c r="F39473" s="86">
        <v>1351.6817616439</v>
      </c>
    </row>
    <row r="39474" spans="1:6">
      <c r="A39474">
        <v>2049</v>
      </c>
      <c r="B39474" t="s">
        <v>1061</v>
      </c>
      <c r="C39474" t="s">
        <v>1022</v>
      </c>
      <c r="D39474" t="s">
        <v>1023</v>
      </c>
      <c r="E39474" t="s">
        <v>1015</v>
      </c>
      <c r="F39474" s="86">
        <v>1346.7949697711099</v>
      </c>
    </row>
    <row r="39475" spans="1:6">
      <c r="A39475">
        <v>2050</v>
      </c>
      <c r="B39475" t="s">
        <v>1061</v>
      </c>
      <c r="C39475" t="s">
        <v>1022</v>
      </c>
      <c r="D39475" t="s">
        <v>1023</v>
      </c>
      <c r="E39475" t="s">
        <v>1015</v>
      </c>
      <c r="F39475" s="86">
        <v>1341.86291884873</v>
      </c>
    </row>
    <row r="39476" spans="1:6">
      <c r="A39476">
        <v>2017</v>
      </c>
      <c r="B39476" t="s">
        <v>1062</v>
      </c>
      <c r="C39476" t="s">
        <v>1022</v>
      </c>
      <c r="D39476" t="s">
        <v>1023</v>
      </c>
      <c r="E39476" t="s">
        <v>1015</v>
      </c>
      <c r="F39476" s="86">
        <v>25.021110522436601</v>
      </c>
    </row>
    <row r="39477" spans="1:6">
      <c r="A39477">
        <v>2018</v>
      </c>
      <c r="B39477" t="s">
        <v>1062</v>
      </c>
      <c r="C39477" t="s">
        <v>1022</v>
      </c>
      <c r="D39477" t="s">
        <v>1023</v>
      </c>
      <c r="E39477" t="s">
        <v>1015</v>
      </c>
      <c r="F39477" s="86">
        <v>24.595940337502</v>
      </c>
    </row>
    <row r="39478" spans="1:6">
      <c r="A39478">
        <v>2019</v>
      </c>
      <c r="B39478" t="s">
        <v>1062</v>
      </c>
      <c r="C39478" t="s">
        <v>1022</v>
      </c>
      <c r="D39478" t="s">
        <v>1023</v>
      </c>
      <c r="E39478" t="s">
        <v>1015</v>
      </c>
      <c r="F39478" s="86">
        <v>24.846378282964899</v>
      </c>
    </row>
    <row r="39479" spans="1:6">
      <c r="A39479">
        <v>2020</v>
      </c>
      <c r="B39479" t="s">
        <v>1062</v>
      </c>
      <c r="C39479" t="s">
        <v>1022</v>
      </c>
      <c r="D39479" t="s">
        <v>1023</v>
      </c>
      <c r="E39479" t="s">
        <v>1015</v>
      </c>
      <c r="F39479" s="86">
        <v>25.094066195305501</v>
      </c>
    </row>
    <row r="39480" spans="1:6">
      <c r="A39480">
        <v>2021</v>
      </c>
      <c r="B39480" t="s">
        <v>1062</v>
      </c>
      <c r="C39480" t="s">
        <v>1022</v>
      </c>
      <c r="D39480" t="s">
        <v>1023</v>
      </c>
      <c r="E39480" t="s">
        <v>1015</v>
      </c>
      <c r="F39480" s="86">
        <v>25.336859139429901</v>
      </c>
    </row>
    <row r="39481" spans="1:6">
      <c r="A39481">
        <v>2022</v>
      </c>
      <c r="B39481" t="s">
        <v>1062</v>
      </c>
      <c r="C39481" t="s">
        <v>1022</v>
      </c>
      <c r="D39481" t="s">
        <v>1023</v>
      </c>
      <c r="E39481" t="s">
        <v>1015</v>
      </c>
      <c r="F39481" s="86">
        <v>25.5672404487587</v>
      </c>
    </row>
    <row r="39482" spans="1:6">
      <c r="A39482">
        <v>2023</v>
      </c>
      <c r="B39482" t="s">
        <v>1062</v>
      </c>
      <c r="C39482" t="s">
        <v>1022</v>
      </c>
      <c r="D39482" t="s">
        <v>1023</v>
      </c>
      <c r="E39482" t="s">
        <v>1015</v>
      </c>
      <c r="F39482" s="86">
        <v>25.788648344357799</v>
      </c>
    </row>
    <row r="39483" spans="1:6">
      <c r="A39483">
        <v>2024</v>
      </c>
      <c r="B39483" t="s">
        <v>1062</v>
      </c>
      <c r="C39483" t="s">
        <v>1022</v>
      </c>
      <c r="D39483" t="s">
        <v>1023</v>
      </c>
      <c r="E39483" t="s">
        <v>1015</v>
      </c>
      <c r="F39483" s="86">
        <v>26.003114928277199</v>
      </c>
    </row>
    <row r="39484" spans="1:6">
      <c r="A39484">
        <v>2025</v>
      </c>
      <c r="B39484" t="s">
        <v>1062</v>
      </c>
      <c r="C39484" t="s">
        <v>1022</v>
      </c>
      <c r="D39484" t="s">
        <v>1023</v>
      </c>
      <c r="E39484" t="s">
        <v>1015</v>
      </c>
      <c r="F39484" s="86">
        <v>26.213523834660599</v>
      </c>
    </row>
    <row r="39485" spans="1:6">
      <c r="A39485">
        <v>2026</v>
      </c>
      <c r="B39485" t="s">
        <v>1062</v>
      </c>
      <c r="C39485" t="s">
        <v>1022</v>
      </c>
      <c r="D39485" t="s">
        <v>1023</v>
      </c>
      <c r="E39485" t="s">
        <v>1015</v>
      </c>
      <c r="F39485" s="86">
        <v>26.427082469964699</v>
      </c>
    </row>
    <row r="39486" spans="1:6">
      <c r="A39486">
        <v>2027</v>
      </c>
      <c r="B39486" t="s">
        <v>1062</v>
      </c>
      <c r="C39486" t="s">
        <v>1022</v>
      </c>
      <c r="D39486" t="s">
        <v>1023</v>
      </c>
      <c r="E39486" t="s">
        <v>1015</v>
      </c>
      <c r="F39486" s="86">
        <v>26.640004742746701</v>
      </c>
    </row>
    <row r="39487" spans="1:6">
      <c r="A39487">
        <v>2028</v>
      </c>
      <c r="B39487" t="s">
        <v>1062</v>
      </c>
      <c r="C39487" t="s">
        <v>1022</v>
      </c>
      <c r="D39487" t="s">
        <v>1023</v>
      </c>
      <c r="E39487" t="s">
        <v>1015</v>
      </c>
      <c r="F39487" s="86">
        <v>26.846706074506098</v>
      </c>
    </row>
    <row r="39488" spans="1:6">
      <c r="A39488">
        <v>2029</v>
      </c>
      <c r="B39488" t="s">
        <v>1062</v>
      </c>
      <c r="C39488" t="s">
        <v>1022</v>
      </c>
      <c r="D39488" t="s">
        <v>1023</v>
      </c>
      <c r="E39488" t="s">
        <v>1015</v>
      </c>
      <c r="F39488" s="86">
        <v>27.0430145863353</v>
      </c>
    </row>
    <row r="39489" spans="1:6">
      <c r="A39489">
        <v>2030</v>
      </c>
      <c r="B39489" t="s">
        <v>1062</v>
      </c>
      <c r="C39489" t="s">
        <v>1022</v>
      </c>
      <c r="D39489" t="s">
        <v>1023</v>
      </c>
      <c r="E39489" t="s">
        <v>1015</v>
      </c>
      <c r="F39489" s="86">
        <v>27.237672210483101</v>
      </c>
    </row>
    <row r="39490" spans="1:6">
      <c r="A39490">
        <v>2031</v>
      </c>
      <c r="B39490" t="s">
        <v>1062</v>
      </c>
      <c r="C39490" t="s">
        <v>1022</v>
      </c>
      <c r="D39490" t="s">
        <v>1023</v>
      </c>
      <c r="E39490" t="s">
        <v>1015</v>
      </c>
      <c r="F39490" s="86">
        <v>27.432773379938901</v>
      </c>
    </row>
    <row r="39491" spans="1:6">
      <c r="A39491">
        <v>2032</v>
      </c>
      <c r="B39491" t="s">
        <v>1062</v>
      </c>
      <c r="C39491" t="s">
        <v>1022</v>
      </c>
      <c r="D39491" t="s">
        <v>1023</v>
      </c>
      <c r="E39491" t="s">
        <v>1015</v>
      </c>
      <c r="F39491" s="86">
        <v>27.621128512518201</v>
      </c>
    </row>
    <row r="39492" spans="1:6">
      <c r="A39492">
        <v>2033</v>
      </c>
      <c r="B39492" t="s">
        <v>1062</v>
      </c>
      <c r="C39492" t="s">
        <v>1022</v>
      </c>
      <c r="D39492" t="s">
        <v>1023</v>
      </c>
      <c r="E39492" t="s">
        <v>1015</v>
      </c>
      <c r="F39492" s="86">
        <v>27.7988858550404</v>
      </c>
    </row>
    <row r="39493" spans="1:6">
      <c r="A39493">
        <v>2034</v>
      </c>
      <c r="B39493" t="s">
        <v>1062</v>
      </c>
      <c r="C39493" t="s">
        <v>1022</v>
      </c>
      <c r="D39493" t="s">
        <v>1023</v>
      </c>
      <c r="E39493" t="s">
        <v>1015</v>
      </c>
      <c r="F39493" s="86">
        <v>27.973946907321299</v>
      </c>
    </row>
    <row r="39494" spans="1:6">
      <c r="A39494">
        <v>2035</v>
      </c>
      <c r="B39494" t="s">
        <v>1062</v>
      </c>
      <c r="C39494" t="s">
        <v>1022</v>
      </c>
      <c r="D39494" t="s">
        <v>1023</v>
      </c>
      <c r="E39494" t="s">
        <v>1015</v>
      </c>
      <c r="F39494" s="86">
        <v>28.1475427864324</v>
      </c>
    </row>
    <row r="39495" spans="1:6">
      <c r="A39495">
        <v>2036</v>
      </c>
      <c r="B39495" t="s">
        <v>1062</v>
      </c>
      <c r="C39495" t="s">
        <v>1022</v>
      </c>
      <c r="D39495" t="s">
        <v>1023</v>
      </c>
      <c r="E39495" t="s">
        <v>1015</v>
      </c>
      <c r="F39495" s="86">
        <v>28.319197260231402</v>
      </c>
    </row>
    <row r="39496" spans="1:6">
      <c r="A39496">
        <v>2037</v>
      </c>
      <c r="B39496" t="s">
        <v>1062</v>
      </c>
      <c r="C39496" t="s">
        <v>1022</v>
      </c>
      <c r="D39496" t="s">
        <v>1023</v>
      </c>
      <c r="E39496" t="s">
        <v>1015</v>
      </c>
      <c r="F39496" s="86">
        <v>28.4817853370145</v>
      </c>
    </row>
    <row r="39497" spans="1:6">
      <c r="A39497">
        <v>2038</v>
      </c>
      <c r="B39497" t="s">
        <v>1062</v>
      </c>
      <c r="C39497" t="s">
        <v>1022</v>
      </c>
      <c r="D39497" t="s">
        <v>1023</v>
      </c>
      <c r="E39497" t="s">
        <v>1015</v>
      </c>
      <c r="F39497" s="86">
        <v>28.6472187437607</v>
      </c>
    </row>
    <row r="39498" spans="1:6">
      <c r="A39498">
        <v>2039</v>
      </c>
      <c r="B39498" t="s">
        <v>1062</v>
      </c>
      <c r="C39498" t="s">
        <v>1022</v>
      </c>
      <c r="D39498" t="s">
        <v>1023</v>
      </c>
      <c r="E39498" t="s">
        <v>1015</v>
      </c>
      <c r="F39498" s="86">
        <v>28.810107330569501</v>
      </c>
    </row>
    <row r="39499" spans="1:6">
      <c r="A39499">
        <v>2040</v>
      </c>
      <c r="B39499" t="s">
        <v>1062</v>
      </c>
      <c r="C39499" t="s">
        <v>1022</v>
      </c>
      <c r="D39499" t="s">
        <v>1023</v>
      </c>
      <c r="E39499" t="s">
        <v>1015</v>
      </c>
      <c r="F39499" s="86">
        <v>28.969362574546</v>
      </c>
    </row>
    <row r="39500" spans="1:6">
      <c r="A39500">
        <v>2041</v>
      </c>
      <c r="B39500" t="s">
        <v>1062</v>
      </c>
      <c r="C39500" t="s">
        <v>1022</v>
      </c>
      <c r="D39500" t="s">
        <v>1023</v>
      </c>
      <c r="E39500" t="s">
        <v>1015</v>
      </c>
      <c r="F39500" s="86">
        <v>28.898839900386601</v>
      </c>
    </row>
    <row r="39501" spans="1:6">
      <c r="A39501">
        <v>2042</v>
      </c>
      <c r="B39501" t="s">
        <v>1062</v>
      </c>
      <c r="C39501" t="s">
        <v>1022</v>
      </c>
      <c r="D39501" t="s">
        <v>1023</v>
      </c>
      <c r="E39501" t="s">
        <v>1015</v>
      </c>
      <c r="F39501" s="86">
        <v>28.8201112950631</v>
      </c>
    </row>
    <row r="39502" spans="1:6">
      <c r="A39502">
        <v>2043</v>
      </c>
      <c r="B39502" t="s">
        <v>1062</v>
      </c>
      <c r="C39502" t="s">
        <v>1022</v>
      </c>
      <c r="D39502" t="s">
        <v>1023</v>
      </c>
      <c r="E39502" t="s">
        <v>1015</v>
      </c>
      <c r="F39502" s="86">
        <v>28.743473386582099</v>
      </c>
    </row>
    <row r="39503" spans="1:6">
      <c r="A39503">
        <v>2044</v>
      </c>
      <c r="B39503" t="s">
        <v>1062</v>
      </c>
      <c r="C39503" t="s">
        <v>1022</v>
      </c>
      <c r="D39503" t="s">
        <v>1023</v>
      </c>
      <c r="E39503" t="s">
        <v>1015</v>
      </c>
      <c r="F39503" s="86">
        <v>28.6643070797953</v>
      </c>
    </row>
    <row r="39504" spans="1:6">
      <c r="A39504">
        <v>2045</v>
      </c>
      <c r="B39504" t="s">
        <v>1062</v>
      </c>
      <c r="C39504" t="s">
        <v>1022</v>
      </c>
      <c r="D39504" t="s">
        <v>1023</v>
      </c>
      <c r="E39504" t="s">
        <v>1015</v>
      </c>
      <c r="F39504" s="86">
        <v>28.5829618119669</v>
      </c>
    </row>
    <row r="39505" spans="1:6">
      <c r="A39505">
        <v>2046</v>
      </c>
      <c r="B39505" t="s">
        <v>1062</v>
      </c>
      <c r="C39505" t="s">
        <v>1022</v>
      </c>
      <c r="D39505" t="s">
        <v>1023</v>
      </c>
      <c r="E39505" t="s">
        <v>1015</v>
      </c>
      <c r="F39505" s="86">
        <v>28.499778988794599</v>
      </c>
    </row>
    <row r="39506" spans="1:6">
      <c r="A39506">
        <v>2047</v>
      </c>
      <c r="B39506" t="s">
        <v>1062</v>
      </c>
      <c r="C39506" t="s">
        <v>1022</v>
      </c>
      <c r="D39506" t="s">
        <v>1023</v>
      </c>
      <c r="E39506" t="s">
        <v>1015</v>
      </c>
      <c r="F39506" s="86">
        <v>28.414947105106201</v>
      </c>
    </row>
    <row r="39507" spans="1:6">
      <c r="A39507">
        <v>2048</v>
      </c>
      <c r="B39507" t="s">
        <v>1062</v>
      </c>
      <c r="C39507" t="s">
        <v>1022</v>
      </c>
      <c r="D39507" t="s">
        <v>1023</v>
      </c>
      <c r="E39507" t="s">
        <v>1015</v>
      </c>
      <c r="F39507" s="86">
        <v>28.323743113763399</v>
      </c>
    </row>
    <row r="39508" spans="1:6">
      <c r="A39508">
        <v>2049</v>
      </c>
      <c r="B39508" t="s">
        <v>1062</v>
      </c>
      <c r="C39508" t="s">
        <v>1022</v>
      </c>
      <c r="D39508" t="s">
        <v>1023</v>
      </c>
      <c r="E39508" t="s">
        <v>1015</v>
      </c>
      <c r="F39508" s="86">
        <v>28.236439852656702</v>
      </c>
    </row>
    <row r="39509" spans="1:6">
      <c r="A39509">
        <v>2050</v>
      </c>
      <c r="B39509" t="s">
        <v>1062</v>
      </c>
      <c r="C39509" t="s">
        <v>1022</v>
      </c>
      <c r="D39509" t="s">
        <v>1023</v>
      </c>
      <c r="E39509" t="s">
        <v>1015</v>
      </c>
      <c r="F39509" s="86">
        <v>28.148272369199201</v>
      </c>
    </row>
    <row r="39510" spans="1:6">
      <c r="A39510">
        <v>2017</v>
      </c>
      <c r="B39510" t="s">
        <v>1063</v>
      </c>
      <c r="C39510" t="s">
        <v>1022</v>
      </c>
      <c r="D39510" t="s">
        <v>1023</v>
      </c>
      <c r="E39510" t="s">
        <v>1015</v>
      </c>
      <c r="F39510" s="86">
        <v>231.59051209611599</v>
      </c>
    </row>
    <row r="39511" spans="1:6">
      <c r="A39511">
        <v>2018</v>
      </c>
      <c r="B39511" t="s">
        <v>1063</v>
      </c>
      <c r="C39511" t="s">
        <v>1022</v>
      </c>
      <c r="D39511" t="s">
        <v>1023</v>
      </c>
      <c r="E39511" t="s">
        <v>1015</v>
      </c>
      <c r="F39511" s="86">
        <v>231.19452559474499</v>
      </c>
    </row>
    <row r="39512" spans="1:6">
      <c r="A39512">
        <v>2019</v>
      </c>
      <c r="B39512" t="s">
        <v>1063</v>
      </c>
      <c r="C39512" t="s">
        <v>1022</v>
      </c>
      <c r="D39512" t="s">
        <v>1023</v>
      </c>
      <c r="E39512" t="s">
        <v>1015</v>
      </c>
      <c r="F39512" s="86">
        <v>231.56071577322601</v>
      </c>
    </row>
    <row r="39513" spans="1:6">
      <c r="A39513">
        <v>2020</v>
      </c>
      <c r="B39513" t="s">
        <v>1063</v>
      </c>
      <c r="C39513" t="s">
        <v>1022</v>
      </c>
      <c r="D39513" t="s">
        <v>1023</v>
      </c>
      <c r="E39513" t="s">
        <v>1015</v>
      </c>
      <c r="F39513" s="86">
        <v>232.069690614828</v>
      </c>
    </row>
    <row r="39514" spans="1:6">
      <c r="A39514">
        <v>2021</v>
      </c>
      <c r="B39514" t="s">
        <v>1063</v>
      </c>
      <c r="C39514" t="s">
        <v>1022</v>
      </c>
      <c r="D39514" t="s">
        <v>1023</v>
      </c>
      <c r="E39514" t="s">
        <v>1015</v>
      </c>
      <c r="F39514" s="86">
        <v>232.70240105442099</v>
      </c>
    </row>
    <row r="39515" spans="1:6">
      <c r="A39515">
        <v>2022</v>
      </c>
      <c r="B39515" t="s">
        <v>1063</v>
      </c>
      <c r="C39515" t="s">
        <v>1022</v>
      </c>
      <c r="D39515" t="s">
        <v>1023</v>
      </c>
      <c r="E39515" t="s">
        <v>1015</v>
      </c>
      <c r="F39515" s="86">
        <v>233.23229882742399</v>
      </c>
    </row>
    <row r="39516" spans="1:6">
      <c r="A39516">
        <v>2023</v>
      </c>
      <c r="B39516" t="s">
        <v>1063</v>
      </c>
      <c r="C39516" t="s">
        <v>1022</v>
      </c>
      <c r="D39516" t="s">
        <v>1023</v>
      </c>
      <c r="E39516" t="s">
        <v>1015</v>
      </c>
      <c r="F39516" s="86">
        <v>233.78742201991801</v>
      </c>
    </row>
    <row r="39517" spans="1:6">
      <c r="A39517">
        <v>2024</v>
      </c>
      <c r="B39517" t="s">
        <v>1063</v>
      </c>
      <c r="C39517" t="s">
        <v>1022</v>
      </c>
      <c r="D39517" t="s">
        <v>1023</v>
      </c>
      <c r="E39517" t="s">
        <v>1015</v>
      </c>
      <c r="F39517" s="86">
        <v>234.501657787856</v>
      </c>
    </row>
    <row r="39518" spans="1:6">
      <c r="A39518">
        <v>2025</v>
      </c>
      <c r="B39518" t="s">
        <v>1063</v>
      </c>
      <c r="C39518" t="s">
        <v>1022</v>
      </c>
      <c r="D39518" t="s">
        <v>1023</v>
      </c>
      <c r="E39518" t="s">
        <v>1015</v>
      </c>
      <c r="F39518" s="86">
        <v>235.1518775198</v>
      </c>
    </row>
    <row r="39519" spans="1:6">
      <c r="A39519">
        <v>2026</v>
      </c>
      <c r="B39519" t="s">
        <v>1063</v>
      </c>
      <c r="C39519" t="s">
        <v>1022</v>
      </c>
      <c r="D39519" t="s">
        <v>1023</v>
      </c>
      <c r="E39519" t="s">
        <v>1015</v>
      </c>
      <c r="F39519" s="86">
        <v>235.799892719817</v>
      </c>
    </row>
    <row r="39520" spans="1:6">
      <c r="A39520">
        <v>2027</v>
      </c>
      <c r="B39520" t="s">
        <v>1063</v>
      </c>
      <c r="C39520" t="s">
        <v>1022</v>
      </c>
      <c r="D39520" t="s">
        <v>1023</v>
      </c>
      <c r="E39520" t="s">
        <v>1015</v>
      </c>
      <c r="F39520" s="86">
        <v>236.50551320717801</v>
      </c>
    </row>
    <row r="39521" spans="1:6">
      <c r="A39521">
        <v>2028</v>
      </c>
      <c r="B39521" t="s">
        <v>1063</v>
      </c>
      <c r="C39521" t="s">
        <v>1022</v>
      </c>
      <c r="D39521" t="s">
        <v>1023</v>
      </c>
      <c r="E39521" t="s">
        <v>1015</v>
      </c>
      <c r="F39521" s="86">
        <v>237.08328992524301</v>
      </c>
    </row>
    <row r="39522" spans="1:6">
      <c r="A39522">
        <v>2029</v>
      </c>
      <c r="B39522" t="s">
        <v>1063</v>
      </c>
      <c r="C39522" t="s">
        <v>1022</v>
      </c>
      <c r="D39522" t="s">
        <v>1023</v>
      </c>
      <c r="E39522" t="s">
        <v>1015</v>
      </c>
      <c r="F39522" s="86">
        <v>237.685553835701</v>
      </c>
    </row>
    <row r="39523" spans="1:6">
      <c r="A39523">
        <v>2030</v>
      </c>
      <c r="B39523" t="s">
        <v>1063</v>
      </c>
      <c r="C39523" t="s">
        <v>1022</v>
      </c>
      <c r="D39523" t="s">
        <v>1023</v>
      </c>
      <c r="E39523" t="s">
        <v>1015</v>
      </c>
      <c r="F39523" s="86">
        <v>238.17991787762199</v>
      </c>
    </row>
    <row r="39524" spans="1:6">
      <c r="A39524">
        <v>2031</v>
      </c>
      <c r="B39524" t="s">
        <v>1063</v>
      </c>
      <c r="C39524" t="s">
        <v>1022</v>
      </c>
      <c r="D39524" t="s">
        <v>1023</v>
      </c>
      <c r="E39524" t="s">
        <v>1015</v>
      </c>
      <c r="F39524" s="86">
        <v>238.66827881067499</v>
      </c>
    </row>
    <row r="39525" spans="1:6">
      <c r="A39525">
        <v>2032</v>
      </c>
      <c r="B39525" t="s">
        <v>1063</v>
      </c>
      <c r="C39525" t="s">
        <v>1022</v>
      </c>
      <c r="D39525" t="s">
        <v>1023</v>
      </c>
      <c r="E39525" t="s">
        <v>1015</v>
      </c>
      <c r="F39525" s="86">
        <v>239.21734076839601</v>
      </c>
    </row>
    <row r="39526" spans="1:6">
      <c r="A39526">
        <v>2033</v>
      </c>
      <c r="B39526" t="s">
        <v>1063</v>
      </c>
      <c r="C39526" t="s">
        <v>1022</v>
      </c>
      <c r="D39526" t="s">
        <v>1023</v>
      </c>
      <c r="E39526" t="s">
        <v>1015</v>
      </c>
      <c r="F39526" s="86">
        <v>239.62771798531799</v>
      </c>
    </row>
    <row r="39527" spans="1:6">
      <c r="A39527">
        <v>2034</v>
      </c>
      <c r="B39527" t="s">
        <v>1063</v>
      </c>
      <c r="C39527" t="s">
        <v>1022</v>
      </c>
      <c r="D39527" t="s">
        <v>1023</v>
      </c>
      <c r="E39527" t="s">
        <v>1015</v>
      </c>
      <c r="F39527" s="86">
        <v>240.13779513462501</v>
      </c>
    </row>
    <row r="39528" spans="1:6">
      <c r="A39528">
        <v>2035</v>
      </c>
      <c r="B39528" t="s">
        <v>1063</v>
      </c>
      <c r="C39528" t="s">
        <v>1022</v>
      </c>
      <c r="D39528" t="s">
        <v>1023</v>
      </c>
      <c r="E39528" t="s">
        <v>1015</v>
      </c>
      <c r="F39528" s="86">
        <v>240.56899796472899</v>
      </c>
    </row>
    <row r="39529" spans="1:6">
      <c r="A39529">
        <v>2036</v>
      </c>
      <c r="B39529" t="s">
        <v>1063</v>
      </c>
      <c r="C39529" t="s">
        <v>1022</v>
      </c>
      <c r="D39529" t="s">
        <v>1023</v>
      </c>
      <c r="E39529" t="s">
        <v>1015</v>
      </c>
      <c r="F39529" s="86">
        <v>241.12898439437299</v>
      </c>
    </row>
    <row r="39530" spans="1:6">
      <c r="A39530">
        <v>2037</v>
      </c>
      <c r="B39530" t="s">
        <v>1063</v>
      </c>
      <c r="C39530" t="s">
        <v>1022</v>
      </c>
      <c r="D39530" t="s">
        <v>1023</v>
      </c>
      <c r="E39530" t="s">
        <v>1015</v>
      </c>
      <c r="F39530" s="86">
        <v>241.688427024926</v>
      </c>
    </row>
    <row r="39531" spans="1:6">
      <c r="A39531">
        <v>2038</v>
      </c>
      <c r="B39531" t="s">
        <v>1063</v>
      </c>
      <c r="C39531" t="s">
        <v>1022</v>
      </c>
      <c r="D39531" t="s">
        <v>1023</v>
      </c>
      <c r="E39531" t="s">
        <v>1015</v>
      </c>
      <c r="F39531" s="86">
        <v>242.14707084898501</v>
      </c>
    </row>
    <row r="39532" spans="1:6">
      <c r="A39532">
        <v>2039</v>
      </c>
      <c r="B39532" t="s">
        <v>1063</v>
      </c>
      <c r="C39532" t="s">
        <v>1022</v>
      </c>
      <c r="D39532" t="s">
        <v>1023</v>
      </c>
      <c r="E39532" t="s">
        <v>1015</v>
      </c>
      <c r="F39532" s="86">
        <v>242.69485870582599</v>
      </c>
    </row>
    <row r="39533" spans="1:6">
      <c r="A39533">
        <v>2040</v>
      </c>
      <c r="B39533" t="s">
        <v>1063</v>
      </c>
      <c r="C39533" t="s">
        <v>1022</v>
      </c>
      <c r="D39533" t="s">
        <v>1023</v>
      </c>
      <c r="E39533" t="s">
        <v>1015</v>
      </c>
      <c r="F39533" s="86">
        <v>243.23767890838499</v>
      </c>
    </row>
    <row r="39534" spans="1:6">
      <c r="A39534">
        <v>2041</v>
      </c>
      <c r="B39534" t="s">
        <v>1063</v>
      </c>
      <c r="C39534" t="s">
        <v>1022</v>
      </c>
      <c r="D39534" t="s">
        <v>1023</v>
      </c>
      <c r="E39534" t="s">
        <v>1015</v>
      </c>
      <c r="F39534" s="86">
        <v>244.419403204003</v>
      </c>
    </row>
    <row r="39535" spans="1:6">
      <c r="A39535">
        <v>2042</v>
      </c>
      <c r="B39535" t="s">
        <v>1063</v>
      </c>
      <c r="C39535" t="s">
        <v>1022</v>
      </c>
      <c r="D39535" t="s">
        <v>1023</v>
      </c>
      <c r="E39535" t="s">
        <v>1015</v>
      </c>
      <c r="F39535" s="86">
        <v>245.47976002216399</v>
      </c>
    </row>
    <row r="39536" spans="1:6">
      <c r="A39536">
        <v>2043</v>
      </c>
      <c r="B39536" t="s">
        <v>1063</v>
      </c>
      <c r="C39536" t="s">
        <v>1022</v>
      </c>
      <c r="D39536" t="s">
        <v>1023</v>
      </c>
      <c r="E39536" t="s">
        <v>1015</v>
      </c>
      <c r="F39536" s="86">
        <v>246.62272615442001</v>
      </c>
    </row>
    <row r="39537" spans="1:6">
      <c r="A39537">
        <v>2044</v>
      </c>
      <c r="B39537" t="s">
        <v>1063</v>
      </c>
      <c r="C39537" t="s">
        <v>1022</v>
      </c>
      <c r="D39537" t="s">
        <v>1023</v>
      </c>
      <c r="E39537" t="s">
        <v>1015</v>
      </c>
      <c r="F39537" s="86">
        <v>247.75054732903601</v>
      </c>
    </row>
    <row r="39538" spans="1:6">
      <c r="A39538">
        <v>2045</v>
      </c>
      <c r="B39538" t="s">
        <v>1063</v>
      </c>
      <c r="C39538" t="s">
        <v>1022</v>
      </c>
      <c r="D39538" t="s">
        <v>1023</v>
      </c>
      <c r="E39538" t="s">
        <v>1015</v>
      </c>
      <c r="F39538" s="86">
        <v>248.969439219951</v>
      </c>
    </row>
    <row r="39539" spans="1:6">
      <c r="A39539">
        <v>2046</v>
      </c>
      <c r="B39539" t="s">
        <v>1063</v>
      </c>
      <c r="C39539" t="s">
        <v>1022</v>
      </c>
      <c r="D39539" t="s">
        <v>1023</v>
      </c>
      <c r="E39539" t="s">
        <v>1015</v>
      </c>
      <c r="F39539" s="86">
        <v>250.075699680517</v>
      </c>
    </row>
    <row r="39540" spans="1:6">
      <c r="A39540">
        <v>2047</v>
      </c>
      <c r="B39540" t="s">
        <v>1063</v>
      </c>
      <c r="C39540" t="s">
        <v>1022</v>
      </c>
      <c r="D39540" t="s">
        <v>1023</v>
      </c>
      <c r="E39540" t="s">
        <v>1015</v>
      </c>
      <c r="F39540" s="86">
        <v>251.17352479293001</v>
      </c>
    </row>
    <row r="39541" spans="1:6">
      <c r="A39541">
        <v>2048</v>
      </c>
      <c r="B39541" t="s">
        <v>1063</v>
      </c>
      <c r="C39541" t="s">
        <v>1022</v>
      </c>
      <c r="D39541" t="s">
        <v>1023</v>
      </c>
      <c r="E39541" t="s">
        <v>1015</v>
      </c>
      <c r="F39541" s="86">
        <v>252.26509245426601</v>
      </c>
    </row>
    <row r="39542" spans="1:6">
      <c r="A39542">
        <v>2049</v>
      </c>
      <c r="B39542" t="s">
        <v>1063</v>
      </c>
      <c r="C39542" t="s">
        <v>1022</v>
      </c>
      <c r="D39542" t="s">
        <v>1023</v>
      </c>
      <c r="E39542" t="s">
        <v>1015</v>
      </c>
      <c r="F39542" s="86">
        <v>253.35275546146499</v>
      </c>
    </row>
    <row r="39543" spans="1:6">
      <c r="A39543">
        <v>2050</v>
      </c>
      <c r="B39543" t="s">
        <v>1063</v>
      </c>
      <c r="C39543" t="s">
        <v>1022</v>
      </c>
      <c r="D39543" t="s">
        <v>1023</v>
      </c>
      <c r="E39543" t="s">
        <v>1015</v>
      </c>
      <c r="F39543" s="86">
        <v>254.438453938566</v>
      </c>
    </row>
    <row r="39544" spans="1:6">
      <c r="A39544">
        <v>2017</v>
      </c>
      <c r="B39544" t="s">
        <v>1064</v>
      </c>
      <c r="C39544" t="s">
        <v>1022</v>
      </c>
      <c r="D39544" t="s">
        <v>1023</v>
      </c>
      <c r="E39544" t="s">
        <v>1015</v>
      </c>
      <c r="F39544" s="86">
        <v>163.530524574314</v>
      </c>
    </row>
    <row r="39545" spans="1:6">
      <c r="A39545">
        <v>2018</v>
      </c>
      <c r="B39545" t="s">
        <v>1064</v>
      </c>
      <c r="C39545" t="s">
        <v>1022</v>
      </c>
      <c r="D39545" t="s">
        <v>1023</v>
      </c>
      <c r="E39545" t="s">
        <v>1015</v>
      </c>
      <c r="F39545" s="86">
        <v>165.379506917627</v>
      </c>
    </row>
    <row r="39546" spans="1:6">
      <c r="A39546">
        <v>2019</v>
      </c>
      <c r="B39546" t="s">
        <v>1064</v>
      </c>
      <c r="C39546" t="s">
        <v>1022</v>
      </c>
      <c r="D39546" t="s">
        <v>1023</v>
      </c>
      <c r="E39546" t="s">
        <v>1015</v>
      </c>
      <c r="F39546" s="86">
        <v>165.107727190161</v>
      </c>
    </row>
    <row r="39547" spans="1:6">
      <c r="A39547">
        <v>2020</v>
      </c>
      <c r="B39547" t="s">
        <v>1064</v>
      </c>
      <c r="C39547" t="s">
        <v>1022</v>
      </c>
      <c r="D39547" t="s">
        <v>1023</v>
      </c>
      <c r="E39547" t="s">
        <v>1015</v>
      </c>
      <c r="F39547" s="86">
        <v>164.958987326901</v>
      </c>
    </row>
    <row r="39548" spans="1:6">
      <c r="A39548">
        <v>2021</v>
      </c>
      <c r="B39548" t="s">
        <v>1064</v>
      </c>
      <c r="C39548" t="s">
        <v>1022</v>
      </c>
      <c r="D39548" t="s">
        <v>1023</v>
      </c>
      <c r="E39548" t="s">
        <v>1015</v>
      </c>
      <c r="F39548" s="86">
        <v>164.90456160056399</v>
      </c>
    </row>
    <row r="39549" spans="1:6">
      <c r="A39549">
        <v>2022</v>
      </c>
      <c r="B39549" t="s">
        <v>1064</v>
      </c>
      <c r="C39549" t="s">
        <v>1022</v>
      </c>
      <c r="D39549" t="s">
        <v>1023</v>
      </c>
      <c r="E39549" t="s">
        <v>1015</v>
      </c>
      <c r="F39549" s="86">
        <v>164.84428748568101</v>
      </c>
    </row>
    <row r="39550" spans="1:6">
      <c r="A39550">
        <v>2023</v>
      </c>
      <c r="B39550" t="s">
        <v>1064</v>
      </c>
      <c r="C39550" t="s">
        <v>1022</v>
      </c>
      <c r="D39550" t="s">
        <v>1023</v>
      </c>
      <c r="E39550" t="s">
        <v>1015</v>
      </c>
      <c r="F39550" s="86">
        <v>164.82605924129999</v>
      </c>
    </row>
    <row r="39551" spans="1:6">
      <c r="A39551">
        <v>2024</v>
      </c>
      <c r="B39551" t="s">
        <v>1064</v>
      </c>
      <c r="C39551" t="s">
        <v>1022</v>
      </c>
      <c r="D39551" t="s">
        <v>1023</v>
      </c>
      <c r="E39551" t="s">
        <v>1015</v>
      </c>
      <c r="F39551" s="86">
        <v>164.89669473479799</v>
      </c>
    </row>
    <row r="39552" spans="1:6">
      <c r="A39552">
        <v>2025</v>
      </c>
      <c r="B39552" t="s">
        <v>1064</v>
      </c>
      <c r="C39552" t="s">
        <v>1022</v>
      </c>
      <c r="D39552" t="s">
        <v>1023</v>
      </c>
      <c r="E39552" t="s">
        <v>1015</v>
      </c>
      <c r="F39552" s="86">
        <v>164.970837054323</v>
      </c>
    </row>
    <row r="39553" spans="1:6">
      <c r="A39553">
        <v>2026</v>
      </c>
      <c r="B39553" t="s">
        <v>1064</v>
      </c>
      <c r="C39553" t="s">
        <v>1022</v>
      </c>
      <c r="D39553" t="s">
        <v>1023</v>
      </c>
      <c r="E39553" t="s">
        <v>1015</v>
      </c>
      <c r="F39553" s="86">
        <v>165.026626630506</v>
      </c>
    </row>
    <row r="39554" spans="1:6">
      <c r="A39554">
        <v>2027</v>
      </c>
      <c r="B39554" t="s">
        <v>1064</v>
      </c>
      <c r="C39554" t="s">
        <v>1022</v>
      </c>
      <c r="D39554" t="s">
        <v>1023</v>
      </c>
      <c r="E39554" t="s">
        <v>1015</v>
      </c>
      <c r="F39554" s="86">
        <v>165.10223819381801</v>
      </c>
    </row>
    <row r="39555" spans="1:6">
      <c r="A39555">
        <v>2028</v>
      </c>
      <c r="B39555" t="s">
        <v>1064</v>
      </c>
      <c r="C39555" t="s">
        <v>1022</v>
      </c>
      <c r="D39555" t="s">
        <v>1023</v>
      </c>
      <c r="E39555" t="s">
        <v>1015</v>
      </c>
      <c r="F39555" s="86">
        <v>165.17995582041601</v>
      </c>
    </row>
    <row r="39556" spans="1:6">
      <c r="A39556">
        <v>2029</v>
      </c>
      <c r="B39556" t="s">
        <v>1064</v>
      </c>
      <c r="C39556" t="s">
        <v>1022</v>
      </c>
      <c r="D39556" t="s">
        <v>1023</v>
      </c>
      <c r="E39556" t="s">
        <v>1015</v>
      </c>
      <c r="F39556" s="86">
        <v>165.24010638390999</v>
      </c>
    </row>
    <row r="39557" spans="1:6">
      <c r="A39557">
        <v>2030</v>
      </c>
      <c r="B39557" t="s">
        <v>1064</v>
      </c>
      <c r="C39557" t="s">
        <v>1022</v>
      </c>
      <c r="D39557" t="s">
        <v>1023</v>
      </c>
      <c r="E39557" t="s">
        <v>1015</v>
      </c>
      <c r="F39557" s="86">
        <v>165.29886081415401</v>
      </c>
    </row>
    <row r="39558" spans="1:6">
      <c r="A39558">
        <v>2031</v>
      </c>
      <c r="B39558" t="s">
        <v>1064</v>
      </c>
      <c r="C39558" t="s">
        <v>1022</v>
      </c>
      <c r="D39558" t="s">
        <v>1023</v>
      </c>
      <c r="E39558" t="s">
        <v>1015</v>
      </c>
      <c r="F39558" s="86">
        <v>165.405448131555</v>
      </c>
    </row>
    <row r="39559" spans="1:6">
      <c r="A39559">
        <v>2032</v>
      </c>
      <c r="B39559" t="s">
        <v>1064</v>
      </c>
      <c r="C39559" t="s">
        <v>1022</v>
      </c>
      <c r="D39559" t="s">
        <v>1023</v>
      </c>
      <c r="E39559" t="s">
        <v>1015</v>
      </c>
      <c r="F39559" s="86">
        <v>165.51645580000101</v>
      </c>
    </row>
    <row r="39560" spans="1:6">
      <c r="A39560">
        <v>2033</v>
      </c>
      <c r="B39560" t="s">
        <v>1064</v>
      </c>
      <c r="C39560" t="s">
        <v>1022</v>
      </c>
      <c r="D39560" t="s">
        <v>1023</v>
      </c>
      <c r="E39560" t="s">
        <v>1015</v>
      </c>
      <c r="F39560" s="86">
        <v>165.59903315479599</v>
      </c>
    </row>
    <row r="39561" spans="1:6">
      <c r="A39561">
        <v>2034</v>
      </c>
      <c r="B39561" t="s">
        <v>1064</v>
      </c>
      <c r="C39561" t="s">
        <v>1022</v>
      </c>
      <c r="D39561" t="s">
        <v>1023</v>
      </c>
      <c r="E39561" t="s">
        <v>1015</v>
      </c>
      <c r="F39561" s="86">
        <v>165.73329095337601</v>
      </c>
    </row>
    <row r="39562" spans="1:6">
      <c r="A39562">
        <v>2035</v>
      </c>
      <c r="B39562" t="s">
        <v>1064</v>
      </c>
      <c r="C39562" t="s">
        <v>1022</v>
      </c>
      <c r="D39562" t="s">
        <v>1023</v>
      </c>
      <c r="E39562" t="s">
        <v>1015</v>
      </c>
      <c r="F39562" s="86">
        <v>165.89095314679</v>
      </c>
    </row>
    <row r="39563" spans="1:6">
      <c r="A39563">
        <v>2036</v>
      </c>
      <c r="B39563" t="s">
        <v>1064</v>
      </c>
      <c r="C39563" t="s">
        <v>1022</v>
      </c>
      <c r="D39563" t="s">
        <v>1023</v>
      </c>
      <c r="E39563" t="s">
        <v>1015</v>
      </c>
      <c r="F39563" s="86">
        <v>166.05475983647</v>
      </c>
    </row>
    <row r="39564" spans="1:6">
      <c r="A39564">
        <v>2037</v>
      </c>
      <c r="B39564" t="s">
        <v>1064</v>
      </c>
      <c r="C39564" t="s">
        <v>1022</v>
      </c>
      <c r="D39564" t="s">
        <v>1023</v>
      </c>
      <c r="E39564" t="s">
        <v>1015</v>
      </c>
      <c r="F39564" s="86">
        <v>166.254431540724</v>
      </c>
    </row>
    <row r="39565" spans="1:6">
      <c r="A39565">
        <v>2038</v>
      </c>
      <c r="B39565" t="s">
        <v>1064</v>
      </c>
      <c r="C39565" t="s">
        <v>1022</v>
      </c>
      <c r="D39565" t="s">
        <v>1023</v>
      </c>
      <c r="E39565" t="s">
        <v>1015</v>
      </c>
      <c r="F39565" s="86">
        <v>166.444955547142</v>
      </c>
    </row>
    <row r="39566" spans="1:6">
      <c r="A39566">
        <v>2039</v>
      </c>
      <c r="B39566" t="s">
        <v>1064</v>
      </c>
      <c r="C39566" t="s">
        <v>1022</v>
      </c>
      <c r="D39566" t="s">
        <v>1023</v>
      </c>
      <c r="E39566" t="s">
        <v>1015</v>
      </c>
      <c r="F39566" s="86">
        <v>166.676087351105</v>
      </c>
    </row>
    <row r="39567" spans="1:6">
      <c r="A39567">
        <v>2040</v>
      </c>
      <c r="B39567" t="s">
        <v>1064</v>
      </c>
      <c r="C39567" t="s">
        <v>1022</v>
      </c>
      <c r="D39567" t="s">
        <v>1023</v>
      </c>
      <c r="E39567" t="s">
        <v>1015</v>
      </c>
      <c r="F39567" s="86">
        <v>166.90021875253001</v>
      </c>
    </row>
    <row r="39568" spans="1:6">
      <c r="A39568">
        <v>2041</v>
      </c>
      <c r="B39568" t="s">
        <v>1064</v>
      </c>
      <c r="C39568" t="s">
        <v>1022</v>
      </c>
      <c r="D39568" t="s">
        <v>1023</v>
      </c>
      <c r="E39568" t="s">
        <v>1015</v>
      </c>
      <c r="F39568" s="86">
        <v>167.19844058271099</v>
      </c>
    </row>
    <row r="39569" spans="1:6">
      <c r="A39569">
        <v>2042</v>
      </c>
      <c r="B39569" t="s">
        <v>1064</v>
      </c>
      <c r="C39569" t="s">
        <v>1022</v>
      </c>
      <c r="D39569" t="s">
        <v>1023</v>
      </c>
      <c r="E39569" t="s">
        <v>1015</v>
      </c>
      <c r="F39569" s="86">
        <v>167.50670255931999</v>
      </c>
    </row>
    <row r="39570" spans="1:6">
      <c r="A39570">
        <v>2043</v>
      </c>
      <c r="B39570" t="s">
        <v>1064</v>
      </c>
      <c r="C39570" t="s">
        <v>1022</v>
      </c>
      <c r="D39570" t="s">
        <v>1023</v>
      </c>
      <c r="E39570" t="s">
        <v>1015</v>
      </c>
      <c r="F39570" s="86">
        <v>167.77509786503899</v>
      </c>
    </row>
    <row r="39571" spans="1:6">
      <c r="A39571">
        <v>2044</v>
      </c>
      <c r="B39571" t="s">
        <v>1064</v>
      </c>
      <c r="C39571" t="s">
        <v>1022</v>
      </c>
      <c r="D39571" t="s">
        <v>1023</v>
      </c>
      <c r="E39571" t="s">
        <v>1015</v>
      </c>
      <c r="F39571" s="86">
        <v>168.057258886292</v>
      </c>
    </row>
    <row r="39572" spans="1:6">
      <c r="A39572">
        <v>2045</v>
      </c>
      <c r="B39572" t="s">
        <v>1064</v>
      </c>
      <c r="C39572" t="s">
        <v>1022</v>
      </c>
      <c r="D39572" t="s">
        <v>1023</v>
      </c>
      <c r="E39572" t="s">
        <v>1015</v>
      </c>
      <c r="F39572" s="86">
        <v>168.303343936841</v>
      </c>
    </row>
    <row r="39573" spans="1:6">
      <c r="A39573">
        <v>2046</v>
      </c>
      <c r="B39573" t="s">
        <v>1064</v>
      </c>
      <c r="C39573" t="s">
        <v>1022</v>
      </c>
      <c r="D39573" t="s">
        <v>1023</v>
      </c>
      <c r="E39573" t="s">
        <v>1015</v>
      </c>
      <c r="F39573" s="86">
        <v>168.54108798001801</v>
      </c>
    </row>
    <row r="39574" spans="1:6">
      <c r="A39574">
        <v>2047</v>
      </c>
      <c r="B39574" t="s">
        <v>1064</v>
      </c>
      <c r="C39574" t="s">
        <v>1022</v>
      </c>
      <c r="D39574" t="s">
        <v>1023</v>
      </c>
      <c r="E39574" t="s">
        <v>1015</v>
      </c>
      <c r="F39574" s="86">
        <v>168.77150319203099</v>
      </c>
    </row>
    <row r="39575" spans="1:6">
      <c r="A39575">
        <v>2048</v>
      </c>
      <c r="B39575" t="s">
        <v>1064</v>
      </c>
      <c r="C39575" t="s">
        <v>1022</v>
      </c>
      <c r="D39575" t="s">
        <v>1023</v>
      </c>
      <c r="E39575" t="s">
        <v>1015</v>
      </c>
      <c r="F39575" s="86">
        <v>169.02218571282199</v>
      </c>
    </row>
    <row r="39576" spans="1:6">
      <c r="A39576">
        <v>2049</v>
      </c>
      <c r="B39576" t="s">
        <v>1064</v>
      </c>
      <c r="C39576" t="s">
        <v>1022</v>
      </c>
      <c r="D39576" t="s">
        <v>1023</v>
      </c>
      <c r="E39576" t="s">
        <v>1015</v>
      </c>
      <c r="F39576" s="86">
        <v>169.24265760383901</v>
      </c>
    </row>
    <row r="39577" spans="1:6">
      <c r="A39577">
        <v>2050</v>
      </c>
      <c r="B39577" t="s">
        <v>1064</v>
      </c>
      <c r="C39577" t="s">
        <v>1022</v>
      </c>
      <c r="D39577" t="s">
        <v>1023</v>
      </c>
      <c r="E39577" t="s">
        <v>1015</v>
      </c>
      <c r="F39577" s="86">
        <v>169.46027698468399</v>
      </c>
    </row>
    <row r="39578" spans="1:6">
      <c r="A39578">
        <v>2017</v>
      </c>
      <c r="B39578" t="s">
        <v>1065</v>
      </c>
      <c r="C39578" t="s">
        <v>1022</v>
      </c>
      <c r="D39578" t="s">
        <v>1023</v>
      </c>
      <c r="E39578" t="s">
        <v>1015</v>
      </c>
      <c r="F39578" s="86">
        <v>4.2113102520154301E-2</v>
      </c>
    </row>
    <row r="39579" spans="1:6">
      <c r="A39579">
        <v>2018</v>
      </c>
      <c r="B39579" t="s">
        <v>1065</v>
      </c>
      <c r="C39579" t="s">
        <v>1022</v>
      </c>
      <c r="D39579" t="s">
        <v>1023</v>
      </c>
      <c r="E39579" t="s">
        <v>1015</v>
      </c>
      <c r="F39579" s="86">
        <v>4.2890485929229602E-2</v>
      </c>
    </row>
    <row r="39580" spans="1:6">
      <c r="A39580">
        <v>2019</v>
      </c>
      <c r="B39580" t="s">
        <v>1065</v>
      </c>
      <c r="C39580" t="s">
        <v>1022</v>
      </c>
      <c r="D39580" t="s">
        <v>1023</v>
      </c>
      <c r="E39580" t="s">
        <v>1015</v>
      </c>
      <c r="F39580" s="86">
        <v>4.3259058991167103E-2</v>
      </c>
    </row>
    <row r="39581" spans="1:6">
      <c r="A39581">
        <v>2020</v>
      </c>
      <c r="B39581" t="s">
        <v>1065</v>
      </c>
      <c r="C39581" t="s">
        <v>1022</v>
      </c>
      <c r="D39581" t="s">
        <v>1023</v>
      </c>
      <c r="E39581" t="s">
        <v>1015</v>
      </c>
      <c r="F39581" s="86">
        <v>4.36242238605761E-2</v>
      </c>
    </row>
    <row r="39582" spans="1:6">
      <c r="A39582">
        <v>2021</v>
      </c>
      <c r="B39582" t="s">
        <v>1065</v>
      </c>
      <c r="C39582" t="s">
        <v>1022</v>
      </c>
      <c r="D39582" t="s">
        <v>1023</v>
      </c>
      <c r="E39582" t="s">
        <v>1015</v>
      </c>
      <c r="F39582" s="86">
        <v>4.3981526141040603E-2</v>
      </c>
    </row>
    <row r="39583" spans="1:6">
      <c r="A39583">
        <v>2022</v>
      </c>
      <c r="B39583" t="s">
        <v>1065</v>
      </c>
      <c r="C39583" t="s">
        <v>1022</v>
      </c>
      <c r="D39583" t="s">
        <v>1023</v>
      </c>
      <c r="E39583" t="s">
        <v>1015</v>
      </c>
      <c r="F39583" s="86">
        <v>4.4332567991667397E-2</v>
      </c>
    </row>
    <row r="39584" spans="1:6">
      <c r="A39584">
        <v>2023</v>
      </c>
      <c r="B39584" t="s">
        <v>1065</v>
      </c>
      <c r="C39584" t="s">
        <v>1022</v>
      </c>
      <c r="D39584" t="s">
        <v>1023</v>
      </c>
      <c r="E39584" t="s">
        <v>1015</v>
      </c>
      <c r="F39584" s="86">
        <v>4.4659578806627798E-2</v>
      </c>
    </row>
    <row r="39585" spans="1:6">
      <c r="A39585">
        <v>2024</v>
      </c>
      <c r="B39585" t="s">
        <v>1065</v>
      </c>
      <c r="C39585" t="s">
        <v>1022</v>
      </c>
      <c r="D39585" t="s">
        <v>1023</v>
      </c>
      <c r="E39585" t="s">
        <v>1015</v>
      </c>
      <c r="F39585" s="86">
        <v>4.4980291947944902E-2</v>
      </c>
    </row>
    <row r="39586" spans="1:6">
      <c r="A39586">
        <v>2025</v>
      </c>
      <c r="B39586" t="s">
        <v>1065</v>
      </c>
      <c r="C39586" t="s">
        <v>1022</v>
      </c>
      <c r="D39586" t="s">
        <v>1023</v>
      </c>
      <c r="E39586" t="s">
        <v>1015</v>
      </c>
      <c r="F39586" s="86">
        <v>4.5313001088452799E-2</v>
      </c>
    </row>
    <row r="39587" spans="1:6">
      <c r="A39587">
        <v>2026</v>
      </c>
      <c r="B39587" t="s">
        <v>1065</v>
      </c>
      <c r="C39587" t="s">
        <v>1022</v>
      </c>
      <c r="D39587" t="s">
        <v>1023</v>
      </c>
      <c r="E39587" t="s">
        <v>1015</v>
      </c>
      <c r="F39587" s="86">
        <v>4.5641742913509503E-2</v>
      </c>
    </row>
    <row r="39588" spans="1:6">
      <c r="A39588">
        <v>2027</v>
      </c>
      <c r="B39588" t="s">
        <v>1065</v>
      </c>
      <c r="C39588" t="s">
        <v>1022</v>
      </c>
      <c r="D39588" t="s">
        <v>1023</v>
      </c>
      <c r="E39588" t="s">
        <v>1015</v>
      </c>
      <c r="F39588" s="86">
        <v>4.5971179723351199E-2</v>
      </c>
    </row>
    <row r="39589" spans="1:6">
      <c r="A39589">
        <v>2028</v>
      </c>
      <c r="B39589" t="s">
        <v>1065</v>
      </c>
      <c r="C39589" t="s">
        <v>1022</v>
      </c>
      <c r="D39589" t="s">
        <v>1023</v>
      </c>
      <c r="E39589" t="s">
        <v>1015</v>
      </c>
      <c r="F39589" s="86">
        <v>4.6304421597018301E-2</v>
      </c>
    </row>
    <row r="39590" spans="1:6">
      <c r="A39590">
        <v>2029</v>
      </c>
      <c r="B39590" t="s">
        <v>1065</v>
      </c>
      <c r="C39590" t="s">
        <v>1022</v>
      </c>
      <c r="D39590" t="s">
        <v>1023</v>
      </c>
      <c r="E39590" t="s">
        <v>1015</v>
      </c>
      <c r="F39590" s="86">
        <v>4.6605762835201903E-2</v>
      </c>
    </row>
    <row r="39591" spans="1:6">
      <c r="A39591">
        <v>2030</v>
      </c>
      <c r="B39591" t="s">
        <v>1065</v>
      </c>
      <c r="C39591" t="s">
        <v>1022</v>
      </c>
      <c r="D39591" t="s">
        <v>1023</v>
      </c>
      <c r="E39591" t="s">
        <v>1015</v>
      </c>
      <c r="F39591" s="86">
        <v>4.6901881835008999E-2</v>
      </c>
    </row>
    <row r="39592" spans="1:6">
      <c r="A39592">
        <v>2031</v>
      </c>
      <c r="B39592" t="s">
        <v>1065</v>
      </c>
      <c r="C39592" t="s">
        <v>1022</v>
      </c>
      <c r="D39592" t="s">
        <v>1023</v>
      </c>
      <c r="E39592" t="s">
        <v>1015</v>
      </c>
      <c r="F39592" s="86">
        <v>4.7210463790738899E-2</v>
      </c>
    </row>
    <row r="39593" spans="1:6">
      <c r="A39593">
        <v>2032</v>
      </c>
      <c r="B39593" t="s">
        <v>1065</v>
      </c>
      <c r="C39593" t="s">
        <v>1022</v>
      </c>
      <c r="D39593" t="s">
        <v>1023</v>
      </c>
      <c r="E39593" t="s">
        <v>1015</v>
      </c>
      <c r="F39593" s="86">
        <v>4.74929267750797E-2</v>
      </c>
    </row>
    <row r="39594" spans="1:6">
      <c r="A39594">
        <v>2033</v>
      </c>
      <c r="B39594" t="s">
        <v>1065</v>
      </c>
      <c r="C39594" t="s">
        <v>1022</v>
      </c>
      <c r="D39594" t="s">
        <v>1023</v>
      </c>
      <c r="E39594" t="s">
        <v>1015</v>
      </c>
      <c r="F39594" s="86">
        <v>4.7756815977764502E-2</v>
      </c>
    </row>
    <row r="39595" spans="1:6">
      <c r="A39595">
        <v>2034</v>
      </c>
      <c r="B39595" t="s">
        <v>1065</v>
      </c>
      <c r="C39595" t="s">
        <v>1022</v>
      </c>
      <c r="D39595" t="s">
        <v>1023</v>
      </c>
      <c r="E39595" t="s">
        <v>1015</v>
      </c>
      <c r="F39595" s="86">
        <v>4.8015614401759298E-2</v>
      </c>
    </row>
    <row r="39596" spans="1:6">
      <c r="A39596">
        <v>2035</v>
      </c>
      <c r="B39596" t="s">
        <v>1065</v>
      </c>
      <c r="C39596" t="s">
        <v>1022</v>
      </c>
      <c r="D39596" t="s">
        <v>1023</v>
      </c>
      <c r="E39596" t="s">
        <v>1015</v>
      </c>
      <c r="F39596" s="86">
        <v>4.82736796189022E-2</v>
      </c>
    </row>
    <row r="39597" spans="1:6">
      <c r="A39597">
        <v>2036</v>
      </c>
      <c r="B39597" t="s">
        <v>1065</v>
      </c>
      <c r="C39597" t="s">
        <v>1022</v>
      </c>
      <c r="D39597" t="s">
        <v>1023</v>
      </c>
      <c r="E39597" t="s">
        <v>1015</v>
      </c>
      <c r="F39597" s="86">
        <v>4.85474500294528E-2</v>
      </c>
    </row>
    <row r="39598" spans="1:6">
      <c r="A39598">
        <v>2037</v>
      </c>
      <c r="B39598" t="s">
        <v>1065</v>
      </c>
      <c r="C39598" t="s">
        <v>1022</v>
      </c>
      <c r="D39598" t="s">
        <v>1023</v>
      </c>
      <c r="E39598" t="s">
        <v>1015</v>
      </c>
      <c r="F39598" s="86">
        <v>4.8803185703621098E-2</v>
      </c>
    </row>
    <row r="39599" spans="1:6">
      <c r="A39599">
        <v>2038</v>
      </c>
      <c r="B39599" t="s">
        <v>1065</v>
      </c>
      <c r="C39599" t="s">
        <v>1022</v>
      </c>
      <c r="D39599" t="s">
        <v>1023</v>
      </c>
      <c r="E39599" t="s">
        <v>1015</v>
      </c>
      <c r="F39599" s="86">
        <v>4.9056375196518703E-2</v>
      </c>
    </row>
    <row r="39600" spans="1:6">
      <c r="A39600">
        <v>2039</v>
      </c>
      <c r="B39600" t="s">
        <v>1065</v>
      </c>
      <c r="C39600" t="s">
        <v>1022</v>
      </c>
      <c r="D39600" t="s">
        <v>1023</v>
      </c>
      <c r="E39600" t="s">
        <v>1015</v>
      </c>
      <c r="F39600" s="86">
        <v>4.93048128549783E-2</v>
      </c>
    </row>
    <row r="39601" spans="1:6">
      <c r="A39601">
        <v>2040</v>
      </c>
      <c r="B39601" t="s">
        <v>1065</v>
      </c>
      <c r="C39601" t="s">
        <v>1022</v>
      </c>
      <c r="D39601" t="s">
        <v>1023</v>
      </c>
      <c r="E39601" t="s">
        <v>1015</v>
      </c>
      <c r="F39601" s="86">
        <v>4.9546534842711903E-2</v>
      </c>
    </row>
    <row r="39602" spans="1:6">
      <c r="A39602">
        <v>2041</v>
      </c>
      <c r="B39602" t="s">
        <v>1065</v>
      </c>
      <c r="C39602" t="s">
        <v>1022</v>
      </c>
      <c r="D39602" t="s">
        <v>1023</v>
      </c>
      <c r="E39602" t="s">
        <v>1015</v>
      </c>
      <c r="F39602" s="86">
        <v>4.9580037203427602E-2</v>
      </c>
    </row>
    <row r="39603" spans="1:6">
      <c r="A39603">
        <v>2042</v>
      </c>
      <c r="B39603" t="s">
        <v>1065</v>
      </c>
      <c r="C39603" t="s">
        <v>1022</v>
      </c>
      <c r="D39603" t="s">
        <v>1023</v>
      </c>
      <c r="E39603" t="s">
        <v>1015</v>
      </c>
      <c r="F39603" s="86">
        <v>4.9623125188656698E-2</v>
      </c>
    </row>
    <row r="39604" spans="1:6">
      <c r="A39604">
        <v>2043</v>
      </c>
      <c r="B39604" t="s">
        <v>1065</v>
      </c>
      <c r="C39604" t="s">
        <v>1022</v>
      </c>
      <c r="D39604" t="s">
        <v>1023</v>
      </c>
      <c r="E39604" t="s">
        <v>1015</v>
      </c>
      <c r="F39604" s="86">
        <v>4.9646975724237999E-2</v>
      </c>
    </row>
    <row r="39605" spans="1:6">
      <c r="A39605">
        <v>2044</v>
      </c>
      <c r="B39605" t="s">
        <v>1065</v>
      </c>
      <c r="C39605" t="s">
        <v>1022</v>
      </c>
      <c r="D39605" t="s">
        <v>1023</v>
      </c>
      <c r="E39605" t="s">
        <v>1015</v>
      </c>
      <c r="F39605" s="86">
        <v>4.9666839796338798E-2</v>
      </c>
    </row>
    <row r="39606" spans="1:6">
      <c r="A39606">
        <v>2045</v>
      </c>
      <c r="B39606" t="s">
        <v>1065</v>
      </c>
      <c r="C39606" t="s">
        <v>1022</v>
      </c>
      <c r="D39606" t="s">
        <v>1023</v>
      </c>
      <c r="E39606" t="s">
        <v>1015</v>
      </c>
      <c r="F39606" s="86">
        <v>4.9683288233758602E-2</v>
      </c>
    </row>
    <row r="39607" spans="1:6">
      <c r="A39607">
        <v>2046</v>
      </c>
      <c r="B39607" t="s">
        <v>1065</v>
      </c>
      <c r="C39607" t="s">
        <v>1022</v>
      </c>
      <c r="D39607" t="s">
        <v>1023</v>
      </c>
      <c r="E39607" t="s">
        <v>1015</v>
      </c>
      <c r="F39607" s="86">
        <v>4.9696885037929198E-2</v>
      </c>
    </row>
    <row r="39608" spans="1:6">
      <c r="A39608">
        <v>2047</v>
      </c>
      <c r="B39608" t="s">
        <v>1065</v>
      </c>
      <c r="C39608" t="s">
        <v>1022</v>
      </c>
      <c r="D39608" t="s">
        <v>1023</v>
      </c>
      <c r="E39608" t="s">
        <v>1015</v>
      </c>
      <c r="F39608" s="86">
        <v>4.9722670888868101E-2</v>
      </c>
    </row>
    <row r="39609" spans="1:6">
      <c r="A39609">
        <v>2048</v>
      </c>
      <c r="B39609" t="s">
        <v>1065</v>
      </c>
      <c r="C39609" t="s">
        <v>1022</v>
      </c>
      <c r="D39609" t="s">
        <v>1023</v>
      </c>
      <c r="E39609" t="s">
        <v>1015</v>
      </c>
      <c r="F39609" s="86">
        <v>4.9731636238602703E-2</v>
      </c>
    </row>
    <row r="39610" spans="1:6">
      <c r="A39610">
        <v>2049</v>
      </c>
      <c r="B39610" t="s">
        <v>1065</v>
      </c>
      <c r="C39610" t="s">
        <v>1022</v>
      </c>
      <c r="D39610" t="s">
        <v>1023</v>
      </c>
      <c r="E39610" t="s">
        <v>1015</v>
      </c>
      <c r="F39610" s="86">
        <v>4.9738986239143697E-2</v>
      </c>
    </row>
    <row r="39611" spans="1:6">
      <c r="A39611">
        <v>2050</v>
      </c>
      <c r="B39611" t="s">
        <v>1065</v>
      </c>
      <c r="C39611" t="s">
        <v>1022</v>
      </c>
      <c r="D39611" t="s">
        <v>1023</v>
      </c>
      <c r="E39611" t="s">
        <v>1015</v>
      </c>
      <c r="F39611" s="86">
        <v>4.9745112472499999E-2</v>
      </c>
    </row>
    <row r="39612" spans="1:6">
      <c r="A39612">
        <v>2017</v>
      </c>
      <c r="B39612" t="s">
        <v>1066</v>
      </c>
      <c r="C39612" t="s">
        <v>1022</v>
      </c>
      <c r="D39612" t="s">
        <v>1023</v>
      </c>
      <c r="E39612" t="s">
        <v>1015</v>
      </c>
      <c r="F39612" s="86">
        <v>18.2365736248235</v>
      </c>
    </row>
    <row r="39613" spans="1:6">
      <c r="A39613">
        <v>2018</v>
      </c>
      <c r="B39613" t="s">
        <v>1066</v>
      </c>
      <c r="C39613" t="s">
        <v>1022</v>
      </c>
      <c r="D39613" t="s">
        <v>1023</v>
      </c>
      <c r="E39613" t="s">
        <v>1015</v>
      </c>
      <c r="F39613" s="86">
        <v>18.906844331863301</v>
      </c>
    </row>
    <row r="39614" spans="1:6">
      <c r="A39614">
        <v>2019</v>
      </c>
      <c r="B39614" t="s">
        <v>1066</v>
      </c>
      <c r="C39614" t="s">
        <v>1022</v>
      </c>
      <c r="D39614" t="s">
        <v>1023</v>
      </c>
      <c r="E39614" t="s">
        <v>1015</v>
      </c>
      <c r="F39614" s="86">
        <v>19.057409565382901</v>
      </c>
    </row>
    <row r="39615" spans="1:6">
      <c r="A39615">
        <v>2020</v>
      </c>
      <c r="B39615" t="s">
        <v>1066</v>
      </c>
      <c r="C39615" t="s">
        <v>1022</v>
      </c>
      <c r="D39615" t="s">
        <v>1023</v>
      </c>
      <c r="E39615" t="s">
        <v>1015</v>
      </c>
      <c r="F39615" s="86">
        <v>19.205897106881299</v>
      </c>
    </row>
    <row r="39616" spans="1:6">
      <c r="A39616">
        <v>2021</v>
      </c>
      <c r="B39616" t="s">
        <v>1066</v>
      </c>
      <c r="C39616" t="s">
        <v>1022</v>
      </c>
      <c r="D39616" t="s">
        <v>1023</v>
      </c>
      <c r="E39616" t="s">
        <v>1015</v>
      </c>
      <c r="F39616" s="86">
        <v>19.3596088747442</v>
      </c>
    </row>
    <row r="39617" spans="1:6">
      <c r="A39617">
        <v>2022</v>
      </c>
      <c r="B39617" t="s">
        <v>1066</v>
      </c>
      <c r="C39617" t="s">
        <v>1022</v>
      </c>
      <c r="D39617" t="s">
        <v>1023</v>
      </c>
      <c r="E39617" t="s">
        <v>1015</v>
      </c>
      <c r="F39617" s="86">
        <v>19.505029141246698</v>
      </c>
    </row>
    <row r="39618" spans="1:6">
      <c r="A39618">
        <v>2023</v>
      </c>
      <c r="B39618" t="s">
        <v>1066</v>
      </c>
      <c r="C39618" t="s">
        <v>1022</v>
      </c>
      <c r="D39618" t="s">
        <v>1023</v>
      </c>
      <c r="E39618" t="s">
        <v>1015</v>
      </c>
      <c r="F39618" s="86">
        <v>19.636916408878601</v>
      </c>
    </row>
    <row r="39619" spans="1:6">
      <c r="A39619">
        <v>2024</v>
      </c>
      <c r="B39619" t="s">
        <v>1066</v>
      </c>
      <c r="C39619" t="s">
        <v>1022</v>
      </c>
      <c r="D39619" t="s">
        <v>1023</v>
      </c>
      <c r="E39619" t="s">
        <v>1015</v>
      </c>
      <c r="F39619" s="86">
        <v>19.777014853618599</v>
      </c>
    </row>
    <row r="39620" spans="1:6">
      <c r="A39620">
        <v>2025</v>
      </c>
      <c r="B39620" t="s">
        <v>1066</v>
      </c>
      <c r="C39620" t="s">
        <v>1022</v>
      </c>
      <c r="D39620" t="s">
        <v>1023</v>
      </c>
      <c r="E39620" t="s">
        <v>1015</v>
      </c>
      <c r="F39620" s="86">
        <v>19.917845603899</v>
      </c>
    </row>
    <row r="39621" spans="1:6">
      <c r="A39621">
        <v>2026</v>
      </c>
      <c r="B39621" t="s">
        <v>1066</v>
      </c>
      <c r="C39621" t="s">
        <v>1022</v>
      </c>
      <c r="D39621" t="s">
        <v>1023</v>
      </c>
      <c r="E39621" t="s">
        <v>1015</v>
      </c>
      <c r="F39621" s="86">
        <v>20.053024223986199</v>
      </c>
    </row>
    <row r="39622" spans="1:6">
      <c r="A39622">
        <v>2027</v>
      </c>
      <c r="B39622" t="s">
        <v>1066</v>
      </c>
      <c r="C39622" t="s">
        <v>1022</v>
      </c>
      <c r="D39622" t="s">
        <v>1023</v>
      </c>
      <c r="E39622" t="s">
        <v>1015</v>
      </c>
      <c r="F39622" s="86">
        <v>20.197549863022001</v>
      </c>
    </row>
    <row r="39623" spans="1:6">
      <c r="A39623">
        <v>2028</v>
      </c>
      <c r="B39623" t="s">
        <v>1066</v>
      </c>
      <c r="C39623" t="s">
        <v>1022</v>
      </c>
      <c r="D39623" t="s">
        <v>1023</v>
      </c>
      <c r="E39623" t="s">
        <v>1015</v>
      </c>
      <c r="F39623" s="86">
        <v>20.336711978978801</v>
      </c>
    </row>
    <row r="39624" spans="1:6">
      <c r="A39624">
        <v>2029</v>
      </c>
      <c r="B39624" t="s">
        <v>1066</v>
      </c>
      <c r="C39624" t="s">
        <v>1022</v>
      </c>
      <c r="D39624" t="s">
        <v>1023</v>
      </c>
      <c r="E39624" t="s">
        <v>1015</v>
      </c>
      <c r="F39624" s="86">
        <v>20.455816110787602</v>
      </c>
    </row>
    <row r="39625" spans="1:6">
      <c r="A39625">
        <v>2030</v>
      </c>
      <c r="B39625" t="s">
        <v>1066</v>
      </c>
      <c r="C39625" t="s">
        <v>1022</v>
      </c>
      <c r="D39625" t="s">
        <v>1023</v>
      </c>
      <c r="E39625" t="s">
        <v>1015</v>
      </c>
      <c r="F39625" s="86">
        <v>20.579927165728002</v>
      </c>
    </row>
    <row r="39626" spans="1:6">
      <c r="A39626">
        <v>2031</v>
      </c>
      <c r="B39626" t="s">
        <v>1066</v>
      </c>
      <c r="C39626" t="s">
        <v>1022</v>
      </c>
      <c r="D39626" t="s">
        <v>1023</v>
      </c>
      <c r="E39626" t="s">
        <v>1015</v>
      </c>
      <c r="F39626" s="86">
        <v>20.700873949842499</v>
      </c>
    </row>
    <row r="39627" spans="1:6">
      <c r="A39627">
        <v>2032</v>
      </c>
      <c r="B39627" t="s">
        <v>1066</v>
      </c>
      <c r="C39627" t="s">
        <v>1022</v>
      </c>
      <c r="D39627" t="s">
        <v>1023</v>
      </c>
      <c r="E39627" t="s">
        <v>1015</v>
      </c>
      <c r="F39627" s="86">
        <v>20.8146726093103</v>
      </c>
    </row>
    <row r="39628" spans="1:6">
      <c r="A39628">
        <v>2033</v>
      </c>
      <c r="B39628" t="s">
        <v>1066</v>
      </c>
      <c r="C39628" t="s">
        <v>1022</v>
      </c>
      <c r="D39628" t="s">
        <v>1023</v>
      </c>
      <c r="E39628" t="s">
        <v>1015</v>
      </c>
      <c r="F39628" s="86">
        <v>20.918697840446999</v>
      </c>
    </row>
    <row r="39629" spans="1:6">
      <c r="A39629">
        <v>2034</v>
      </c>
      <c r="B39629" t="s">
        <v>1066</v>
      </c>
      <c r="C39629" t="s">
        <v>1022</v>
      </c>
      <c r="D39629" t="s">
        <v>1023</v>
      </c>
      <c r="E39629" t="s">
        <v>1015</v>
      </c>
      <c r="F39629" s="86">
        <v>21.018917423774202</v>
      </c>
    </row>
    <row r="39630" spans="1:6">
      <c r="A39630">
        <v>2035</v>
      </c>
      <c r="B39630" t="s">
        <v>1066</v>
      </c>
      <c r="C39630" t="s">
        <v>1022</v>
      </c>
      <c r="D39630" t="s">
        <v>1023</v>
      </c>
      <c r="E39630" t="s">
        <v>1015</v>
      </c>
      <c r="F39630" s="86">
        <v>21.107618808223801</v>
      </c>
    </row>
    <row r="39631" spans="1:6">
      <c r="A39631">
        <v>2036</v>
      </c>
      <c r="B39631" t="s">
        <v>1066</v>
      </c>
      <c r="C39631" t="s">
        <v>1022</v>
      </c>
      <c r="D39631" t="s">
        <v>1023</v>
      </c>
      <c r="E39631" t="s">
        <v>1015</v>
      </c>
      <c r="F39631" s="86">
        <v>21.2084679829909</v>
      </c>
    </row>
    <row r="39632" spans="1:6">
      <c r="A39632">
        <v>2037</v>
      </c>
      <c r="B39632" t="s">
        <v>1066</v>
      </c>
      <c r="C39632" t="s">
        <v>1022</v>
      </c>
      <c r="D39632" t="s">
        <v>1023</v>
      </c>
      <c r="E39632" t="s">
        <v>1015</v>
      </c>
      <c r="F39632" s="86">
        <v>21.307778593956499</v>
      </c>
    </row>
    <row r="39633" spans="1:6">
      <c r="A39633">
        <v>2038</v>
      </c>
      <c r="B39633" t="s">
        <v>1066</v>
      </c>
      <c r="C39633" t="s">
        <v>1022</v>
      </c>
      <c r="D39633" t="s">
        <v>1023</v>
      </c>
      <c r="E39633" t="s">
        <v>1015</v>
      </c>
      <c r="F39633" s="86">
        <v>21.404958545070301</v>
      </c>
    </row>
    <row r="39634" spans="1:6">
      <c r="A39634">
        <v>2039</v>
      </c>
      <c r="B39634" t="s">
        <v>1066</v>
      </c>
      <c r="C39634" t="s">
        <v>1022</v>
      </c>
      <c r="D39634" t="s">
        <v>1023</v>
      </c>
      <c r="E39634" t="s">
        <v>1015</v>
      </c>
      <c r="F39634" s="86">
        <v>21.498334369667301</v>
      </c>
    </row>
    <row r="39635" spans="1:6">
      <c r="A39635">
        <v>2040</v>
      </c>
      <c r="B39635" t="s">
        <v>1066</v>
      </c>
      <c r="C39635" t="s">
        <v>1022</v>
      </c>
      <c r="D39635" t="s">
        <v>1023</v>
      </c>
      <c r="E39635" t="s">
        <v>1015</v>
      </c>
      <c r="F39635" s="86">
        <v>21.5870545465555</v>
      </c>
    </row>
    <row r="39636" spans="1:6">
      <c r="A39636">
        <v>2041</v>
      </c>
      <c r="B39636" t="s">
        <v>1066</v>
      </c>
      <c r="C39636" t="s">
        <v>1022</v>
      </c>
      <c r="D39636" t="s">
        <v>1023</v>
      </c>
      <c r="E39636" t="s">
        <v>1015</v>
      </c>
      <c r="F39636" s="86">
        <v>21.761436731235602</v>
      </c>
    </row>
    <row r="39637" spans="1:6">
      <c r="A39637">
        <v>2042</v>
      </c>
      <c r="B39637" t="s">
        <v>1066</v>
      </c>
      <c r="C39637" t="s">
        <v>1022</v>
      </c>
      <c r="D39637" t="s">
        <v>1023</v>
      </c>
      <c r="E39637" t="s">
        <v>1015</v>
      </c>
      <c r="F39637" s="86">
        <v>21.9344242163776</v>
      </c>
    </row>
    <row r="39638" spans="1:6">
      <c r="A39638">
        <v>2043</v>
      </c>
      <c r="B39638" t="s">
        <v>1066</v>
      </c>
      <c r="C39638" t="s">
        <v>1022</v>
      </c>
      <c r="D39638" t="s">
        <v>1023</v>
      </c>
      <c r="E39638" t="s">
        <v>1015</v>
      </c>
      <c r="F39638" s="86">
        <v>22.106196634126601</v>
      </c>
    </row>
    <row r="39639" spans="1:6">
      <c r="A39639">
        <v>2044</v>
      </c>
      <c r="B39639" t="s">
        <v>1066</v>
      </c>
      <c r="C39639" t="s">
        <v>1022</v>
      </c>
      <c r="D39639" t="s">
        <v>1023</v>
      </c>
      <c r="E39639" t="s">
        <v>1015</v>
      </c>
      <c r="F39639" s="86">
        <v>22.276985386208899</v>
      </c>
    </row>
    <row r="39640" spans="1:6">
      <c r="A39640">
        <v>2045</v>
      </c>
      <c r="B39640" t="s">
        <v>1066</v>
      </c>
      <c r="C39640" t="s">
        <v>1022</v>
      </c>
      <c r="D39640" t="s">
        <v>1023</v>
      </c>
      <c r="E39640" t="s">
        <v>1015</v>
      </c>
      <c r="F39640" s="86">
        <v>22.447016429494699</v>
      </c>
    </row>
    <row r="39641" spans="1:6">
      <c r="A39641">
        <v>2046</v>
      </c>
      <c r="B39641" t="s">
        <v>1066</v>
      </c>
      <c r="C39641" t="s">
        <v>1022</v>
      </c>
      <c r="D39641" t="s">
        <v>1023</v>
      </c>
      <c r="E39641" t="s">
        <v>1015</v>
      </c>
      <c r="F39641" s="86">
        <v>22.604771072602301</v>
      </c>
    </row>
    <row r="39642" spans="1:6">
      <c r="A39642">
        <v>2047</v>
      </c>
      <c r="B39642" t="s">
        <v>1066</v>
      </c>
      <c r="C39642" t="s">
        <v>1022</v>
      </c>
      <c r="D39642" t="s">
        <v>1023</v>
      </c>
      <c r="E39642" t="s">
        <v>1015</v>
      </c>
      <c r="F39642" s="86">
        <v>22.773746411239799</v>
      </c>
    </row>
    <row r="39643" spans="1:6">
      <c r="A39643">
        <v>2048</v>
      </c>
      <c r="B39643" t="s">
        <v>1066</v>
      </c>
      <c r="C39643" t="s">
        <v>1022</v>
      </c>
      <c r="D39643" t="s">
        <v>1023</v>
      </c>
      <c r="E39643" t="s">
        <v>1015</v>
      </c>
      <c r="F39643" s="86">
        <v>22.942502728844499</v>
      </c>
    </row>
    <row r="39644" spans="1:6">
      <c r="A39644">
        <v>2049</v>
      </c>
      <c r="B39644" t="s">
        <v>1066</v>
      </c>
      <c r="C39644" t="s">
        <v>1022</v>
      </c>
      <c r="D39644" t="s">
        <v>1023</v>
      </c>
      <c r="E39644" t="s">
        <v>1015</v>
      </c>
      <c r="F39644" s="86">
        <v>23.111249318023201</v>
      </c>
    </row>
    <row r="39645" spans="1:6">
      <c r="A39645">
        <v>2050</v>
      </c>
      <c r="B39645" t="s">
        <v>1066</v>
      </c>
      <c r="C39645" t="s">
        <v>1022</v>
      </c>
      <c r="D39645" t="s">
        <v>1023</v>
      </c>
      <c r="E39645" t="s">
        <v>1015</v>
      </c>
      <c r="F39645" s="86">
        <v>23.280160379439</v>
      </c>
    </row>
    <row r="39646" spans="1:6">
      <c r="A39646">
        <v>2017</v>
      </c>
      <c r="B39646" t="s">
        <v>1067</v>
      </c>
      <c r="C39646" t="s">
        <v>1022</v>
      </c>
      <c r="D39646" t="s">
        <v>1023</v>
      </c>
      <c r="E39646" t="s">
        <v>1015</v>
      </c>
      <c r="F39646" s="86">
        <v>1.5511054924631101E-2</v>
      </c>
    </row>
    <row r="39647" spans="1:6">
      <c r="A39647">
        <v>2018</v>
      </c>
      <c r="B39647" t="s">
        <v>1067</v>
      </c>
      <c r="C39647" t="s">
        <v>1022</v>
      </c>
      <c r="D39647" t="s">
        <v>1023</v>
      </c>
      <c r="E39647" t="s">
        <v>1015</v>
      </c>
      <c r="F39647" s="86">
        <v>1.62580187724445E-2</v>
      </c>
    </row>
    <row r="39648" spans="1:6">
      <c r="A39648">
        <v>2019</v>
      </c>
      <c r="B39648" t="s">
        <v>1067</v>
      </c>
      <c r="C39648" t="s">
        <v>1022</v>
      </c>
      <c r="D39648" t="s">
        <v>1023</v>
      </c>
      <c r="E39648" t="s">
        <v>1015</v>
      </c>
      <c r="F39648" s="86">
        <v>1.64775085633161E-2</v>
      </c>
    </row>
    <row r="39649" spans="1:6">
      <c r="A39649">
        <v>2020</v>
      </c>
      <c r="B39649" t="s">
        <v>1067</v>
      </c>
      <c r="C39649" t="s">
        <v>1022</v>
      </c>
      <c r="D39649" t="s">
        <v>1023</v>
      </c>
      <c r="E39649" t="s">
        <v>1015</v>
      </c>
      <c r="F39649" s="86">
        <v>1.6693059410449101E-2</v>
      </c>
    </row>
    <row r="39650" spans="1:6">
      <c r="A39650">
        <v>2021</v>
      </c>
      <c r="B39650" t="s">
        <v>1067</v>
      </c>
      <c r="C39650" t="s">
        <v>1022</v>
      </c>
      <c r="D39650" t="s">
        <v>1023</v>
      </c>
      <c r="E39650" t="s">
        <v>1015</v>
      </c>
      <c r="F39650" s="86">
        <v>1.6906942924952401E-2</v>
      </c>
    </row>
    <row r="39651" spans="1:6">
      <c r="A39651">
        <v>2022</v>
      </c>
      <c r="B39651" t="s">
        <v>1067</v>
      </c>
      <c r="C39651" t="s">
        <v>1022</v>
      </c>
      <c r="D39651" t="s">
        <v>1023</v>
      </c>
      <c r="E39651" t="s">
        <v>1015</v>
      </c>
      <c r="F39651" s="86">
        <v>1.71149435984954E-2</v>
      </c>
    </row>
    <row r="39652" spans="1:6">
      <c r="A39652">
        <v>2023</v>
      </c>
      <c r="B39652" t="s">
        <v>1067</v>
      </c>
      <c r="C39652" t="s">
        <v>1022</v>
      </c>
      <c r="D39652" t="s">
        <v>1023</v>
      </c>
      <c r="E39652" t="s">
        <v>1015</v>
      </c>
      <c r="F39652" s="86">
        <v>1.73160897316081E-2</v>
      </c>
    </row>
    <row r="39653" spans="1:6">
      <c r="A39653">
        <v>2024</v>
      </c>
      <c r="B39653" t="s">
        <v>1067</v>
      </c>
      <c r="C39653" t="s">
        <v>1022</v>
      </c>
      <c r="D39653" t="s">
        <v>1023</v>
      </c>
      <c r="E39653" t="s">
        <v>1015</v>
      </c>
      <c r="F39653" s="86">
        <v>1.75156164128418E-2</v>
      </c>
    </row>
    <row r="39654" spans="1:6">
      <c r="A39654">
        <v>2025</v>
      </c>
      <c r="B39654" t="s">
        <v>1067</v>
      </c>
      <c r="C39654" t="s">
        <v>1022</v>
      </c>
      <c r="D39654" t="s">
        <v>1023</v>
      </c>
      <c r="E39654" t="s">
        <v>1015</v>
      </c>
      <c r="F39654" s="86">
        <v>1.7718676582849299E-2</v>
      </c>
    </row>
    <row r="39655" spans="1:6">
      <c r="A39655">
        <v>2026</v>
      </c>
      <c r="B39655" t="s">
        <v>1067</v>
      </c>
      <c r="C39655" t="s">
        <v>1022</v>
      </c>
      <c r="D39655" t="s">
        <v>1023</v>
      </c>
      <c r="E39655" t="s">
        <v>1015</v>
      </c>
      <c r="F39655" s="86">
        <v>1.7921382268903101E-2</v>
      </c>
    </row>
    <row r="39656" spans="1:6">
      <c r="A39656">
        <v>2027</v>
      </c>
      <c r="B39656" t="s">
        <v>1067</v>
      </c>
      <c r="C39656" t="s">
        <v>1022</v>
      </c>
      <c r="D39656" t="s">
        <v>1023</v>
      </c>
      <c r="E39656" t="s">
        <v>1015</v>
      </c>
      <c r="F39656" s="86">
        <v>1.8124448637716901E-2</v>
      </c>
    </row>
    <row r="39657" spans="1:6">
      <c r="A39657">
        <v>2028</v>
      </c>
      <c r="B39657" t="s">
        <v>1067</v>
      </c>
      <c r="C39657" t="s">
        <v>1022</v>
      </c>
      <c r="D39657" t="s">
        <v>1023</v>
      </c>
      <c r="E39657" t="s">
        <v>1015</v>
      </c>
      <c r="F39657" s="86">
        <v>1.83239873919946E-2</v>
      </c>
    </row>
    <row r="39658" spans="1:6">
      <c r="A39658">
        <v>2029</v>
      </c>
      <c r="B39658" t="s">
        <v>1067</v>
      </c>
      <c r="C39658" t="s">
        <v>1022</v>
      </c>
      <c r="D39658" t="s">
        <v>1023</v>
      </c>
      <c r="E39658" t="s">
        <v>1015</v>
      </c>
      <c r="F39658" s="86">
        <v>1.8512273785861798E-2</v>
      </c>
    </row>
    <row r="39659" spans="1:6">
      <c r="A39659">
        <v>2030</v>
      </c>
      <c r="B39659" t="s">
        <v>1067</v>
      </c>
      <c r="C39659" t="s">
        <v>1022</v>
      </c>
      <c r="D39659" t="s">
        <v>1023</v>
      </c>
      <c r="E39659" t="s">
        <v>1015</v>
      </c>
      <c r="F39659" s="86">
        <v>1.87011906019941E-2</v>
      </c>
    </row>
    <row r="39660" spans="1:6">
      <c r="A39660">
        <v>2031</v>
      </c>
      <c r="B39660" t="s">
        <v>1067</v>
      </c>
      <c r="C39660" t="s">
        <v>1022</v>
      </c>
      <c r="D39660" t="s">
        <v>1023</v>
      </c>
      <c r="E39660" t="s">
        <v>1015</v>
      </c>
      <c r="F39660" s="86">
        <v>1.8884570274906198E-2</v>
      </c>
    </row>
    <row r="39661" spans="1:6">
      <c r="A39661">
        <v>2032</v>
      </c>
      <c r="B39661" t="s">
        <v>1067</v>
      </c>
      <c r="C39661" t="s">
        <v>1022</v>
      </c>
      <c r="D39661" t="s">
        <v>1023</v>
      </c>
      <c r="E39661" t="s">
        <v>1015</v>
      </c>
      <c r="F39661" s="86">
        <v>1.90626654379575E-2</v>
      </c>
    </row>
    <row r="39662" spans="1:6">
      <c r="A39662">
        <v>2033</v>
      </c>
      <c r="B39662" t="s">
        <v>1067</v>
      </c>
      <c r="C39662" t="s">
        <v>1022</v>
      </c>
      <c r="D39662" t="s">
        <v>1023</v>
      </c>
      <c r="E39662" t="s">
        <v>1015</v>
      </c>
      <c r="F39662" s="86">
        <v>1.92326507520027E-2</v>
      </c>
    </row>
    <row r="39663" spans="1:6">
      <c r="A39663">
        <v>2034</v>
      </c>
      <c r="B39663" t="s">
        <v>1067</v>
      </c>
      <c r="C39663" t="s">
        <v>1022</v>
      </c>
      <c r="D39663" t="s">
        <v>1023</v>
      </c>
      <c r="E39663" t="s">
        <v>1015</v>
      </c>
      <c r="F39663" s="86">
        <v>1.9399457669222998E-2</v>
      </c>
    </row>
    <row r="39664" spans="1:6">
      <c r="A39664">
        <v>2035</v>
      </c>
      <c r="B39664" t="s">
        <v>1067</v>
      </c>
      <c r="C39664" t="s">
        <v>1022</v>
      </c>
      <c r="D39664" t="s">
        <v>1023</v>
      </c>
      <c r="E39664" t="s">
        <v>1015</v>
      </c>
      <c r="F39664" s="86">
        <v>1.9560950444825202E-2</v>
      </c>
    </row>
    <row r="39665" spans="1:6">
      <c r="A39665">
        <v>2036</v>
      </c>
      <c r="B39665" t="s">
        <v>1067</v>
      </c>
      <c r="C39665" t="s">
        <v>1022</v>
      </c>
      <c r="D39665" t="s">
        <v>1023</v>
      </c>
      <c r="E39665" t="s">
        <v>1015</v>
      </c>
      <c r="F39665" s="86">
        <v>1.9726830462208599E-2</v>
      </c>
    </row>
    <row r="39666" spans="1:6">
      <c r="A39666">
        <v>2037</v>
      </c>
      <c r="B39666" t="s">
        <v>1067</v>
      </c>
      <c r="C39666" t="s">
        <v>1022</v>
      </c>
      <c r="D39666" t="s">
        <v>1023</v>
      </c>
      <c r="E39666" t="s">
        <v>1015</v>
      </c>
      <c r="F39666" s="86">
        <v>1.9886420236254101E-2</v>
      </c>
    </row>
    <row r="39667" spans="1:6">
      <c r="A39667">
        <v>2038</v>
      </c>
      <c r="B39667" t="s">
        <v>1067</v>
      </c>
      <c r="C39667" t="s">
        <v>1022</v>
      </c>
      <c r="D39667" t="s">
        <v>1023</v>
      </c>
      <c r="E39667" t="s">
        <v>1015</v>
      </c>
      <c r="F39667" s="86">
        <v>2.0048194051840201E-2</v>
      </c>
    </row>
    <row r="39668" spans="1:6">
      <c r="A39668">
        <v>2039</v>
      </c>
      <c r="B39668" t="s">
        <v>1067</v>
      </c>
      <c r="C39668" t="s">
        <v>1022</v>
      </c>
      <c r="D39668" t="s">
        <v>1023</v>
      </c>
      <c r="E39668" t="s">
        <v>1015</v>
      </c>
      <c r="F39668" s="86">
        <v>2.0202536431149502E-2</v>
      </c>
    </row>
    <row r="39669" spans="1:6">
      <c r="A39669">
        <v>2040</v>
      </c>
      <c r="B39669" t="s">
        <v>1067</v>
      </c>
      <c r="C39669" t="s">
        <v>1022</v>
      </c>
      <c r="D39669" t="s">
        <v>1023</v>
      </c>
      <c r="E39669" t="s">
        <v>1015</v>
      </c>
      <c r="F39669" s="86">
        <v>2.0357155946474699E-2</v>
      </c>
    </row>
    <row r="39670" spans="1:6">
      <c r="A39670">
        <v>2041</v>
      </c>
      <c r="B39670" t="s">
        <v>1067</v>
      </c>
      <c r="C39670" t="s">
        <v>1022</v>
      </c>
      <c r="D39670" t="s">
        <v>1023</v>
      </c>
      <c r="E39670" t="s">
        <v>1015</v>
      </c>
      <c r="F39670" s="86">
        <v>2.04864235722588E-2</v>
      </c>
    </row>
    <row r="39671" spans="1:6">
      <c r="A39671">
        <v>2042</v>
      </c>
      <c r="B39671" t="s">
        <v>1067</v>
      </c>
      <c r="C39671" t="s">
        <v>1022</v>
      </c>
      <c r="D39671" t="s">
        <v>1023</v>
      </c>
      <c r="E39671" t="s">
        <v>1015</v>
      </c>
      <c r="F39671" s="86">
        <v>2.0618610149208599E-2</v>
      </c>
    </row>
    <row r="39672" spans="1:6">
      <c r="A39672">
        <v>2043</v>
      </c>
      <c r="B39672" t="s">
        <v>1067</v>
      </c>
      <c r="C39672" t="s">
        <v>1022</v>
      </c>
      <c r="D39672" t="s">
        <v>1023</v>
      </c>
      <c r="E39672" t="s">
        <v>1015</v>
      </c>
      <c r="F39672" s="86">
        <v>2.0745010700860302E-2</v>
      </c>
    </row>
    <row r="39673" spans="1:6">
      <c r="A39673">
        <v>2044</v>
      </c>
      <c r="B39673" t="s">
        <v>1067</v>
      </c>
      <c r="C39673" t="s">
        <v>1022</v>
      </c>
      <c r="D39673" t="s">
        <v>1023</v>
      </c>
      <c r="E39673" t="s">
        <v>1015</v>
      </c>
      <c r="F39673" s="86">
        <v>2.08748112576316E-2</v>
      </c>
    </row>
    <row r="39674" spans="1:6">
      <c r="A39674">
        <v>2045</v>
      </c>
      <c r="B39674" t="s">
        <v>1067</v>
      </c>
      <c r="C39674" t="s">
        <v>1022</v>
      </c>
      <c r="D39674" t="s">
        <v>1023</v>
      </c>
      <c r="E39674" t="s">
        <v>1015</v>
      </c>
      <c r="F39674" s="86">
        <v>2.09991873864072E-2</v>
      </c>
    </row>
    <row r="39675" spans="1:6">
      <c r="A39675">
        <v>2046</v>
      </c>
      <c r="B39675" t="s">
        <v>1067</v>
      </c>
      <c r="C39675" t="s">
        <v>1022</v>
      </c>
      <c r="D39675" t="s">
        <v>1023</v>
      </c>
      <c r="E39675" t="s">
        <v>1015</v>
      </c>
      <c r="F39675" s="86">
        <v>2.1127481031065001E-2</v>
      </c>
    </row>
    <row r="39676" spans="1:6">
      <c r="A39676">
        <v>2047</v>
      </c>
      <c r="B39676" t="s">
        <v>1067</v>
      </c>
      <c r="C39676" t="s">
        <v>1022</v>
      </c>
      <c r="D39676" t="s">
        <v>1023</v>
      </c>
      <c r="E39676" t="s">
        <v>1015</v>
      </c>
      <c r="F39676" s="86">
        <v>2.1250604146565901E-2</v>
      </c>
    </row>
    <row r="39677" spans="1:6">
      <c r="A39677">
        <v>2048</v>
      </c>
      <c r="B39677" t="s">
        <v>1067</v>
      </c>
      <c r="C39677" t="s">
        <v>1022</v>
      </c>
      <c r="D39677" t="s">
        <v>1023</v>
      </c>
      <c r="E39677" t="s">
        <v>1015</v>
      </c>
      <c r="F39677" s="86">
        <v>2.13780202378176E-2</v>
      </c>
    </row>
    <row r="39678" spans="1:6">
      <c r="A39678">
        <v>2049</v>
      </c>
      <c r="B39678" t="s">
        <v>1067</v>
      </c>
      <c r="C39678" t="s">
        <v>1022</v>
      </c>
      <c r="D39678" t="s">
        <v>1023</v>
      </c>
      <c r="E39678" t="s">
        <v>1015</v>
      </c>
      <c r="F39678" s="86">
        <v>2.1500563568615801E-2</v>
      </c>
    </row>
    <row r="39679" spans="1:6">
      <c r="A39679">
        <v>2050</v>
      </c>
      <c r="B39679" t="s">
        <v>1067</v>
      </c>
      <c r="C39679" t="s">
        <v>1022</v>
      </c>
      <c r="D39679" t="s">
        <v>1023</v>
      </c>
      <c r="E39679" t="s">
        <v>1015</v>
      </c>
      <c r="F39679" s="86">
        <v>2.1627841196164801E-2</v>
      </c>
    </row>
    <row r="39680" spans="1:6">
      <c r="A39680">
        <v>2017</v>
      </c>
      <c r="B39680" t="s">
        <v>1068</v>
      </c>
      <c r="C39680" t="s">
        <v>1022</v>
      </c>
      <c r="D39680" t="s">
        <v>1023</v>
      </c>
      <c r="E39680" t="s">
        <v>1015</v>
      </c>
      <c r="F39680" s="86">
        <v>15.513693483057301</v>
      </c>
    </row>
    <row r="39681" spans="1:6">
      <c r="A39681">
        <v>2018</v>
      </c>
      <c r="B39681" t="s">
        <v>1068</v>
      </c>
      <c r="C39681" t="s">
        <v>1022</v>
      </c>
      <c r="D39681" t="s">
        <v>1023</v>
      </c>
      <c r="E39681" t="s">
        <v>1015</v>
      </c>
      <c r="F39681" s="86">
        <v>15.250077688654599</v>
      </c>
    </row>
    <row r="39682" spans="1:6">
      <c r="A39682">
        <v>2019</v>
      </c>
      <c r="B39682" t="s">
        <v>1068</v>
      </c>
      <c r="C39682" t="s">
        <v>1022</v>
      </c>
      <c r="D39682" t="s">
        <v>1023</v>
      </c>
      <c r="E39682" t="s">
        <v>1015</v>
      </c>
      <c r="F39682" s="86">
        <v>15.405355269917701</v>
      </c>
    </row>
    <row r="39683" spans="1:6">
      <c r="A39683">
        <v>2020</v>
      </c>
      <c r="B39683" t="s">
        <v>1068</v>
      </c>
      <c r="C39683" t="s">
        <v>1022</v>
      </c>
      <c r="D39683" t="s">
        <v>1023</v>
      </c>
      <c r="E39683" t="s">
        <v>1015</v>
      </c>
      <c r="F39683" s="86">
        <v>15.5589277641546</v>
      </c>
    </row>
    <row r="39684" spans="1:6">
      <c r="A39684">
        <v>2021</v>
      </c>
      <c r="B39684" t="s">
        <v>1068</v>
      </c>
      <c r="C39684" t="s">
        <v>1022</v>
      </c>
      <c r="D39684" t="s">
        <v>1023</v>
      </c>
      <c r="E39684" t="s">
        <v>1015</v>
      </c>
      <c r="F39684" s="86">
        <v>15.709465259747301</v>
      </c>
    </row>
    <row r="39685" spans="1:6">
      <c r="A39685">
        <v>2022</v>
      </c>
      <c r="B39685" t="s">
        <v>1068</v>
      </c>
      <c r="C39685" t="s">
        <v>1022</v>
      </c>
      <c r="D39685" t="s">
        <v>1023</v>
      </c>
      <c r="E39685" t="s">
        <v>1015</v>
      </c>
      <c r="F39685" s="86">
        <v>15.852307241678799</v>
      </c>
    </row>
    <row r="39686" spans="1:6">
      <c r="A39686">
        <v>2023</v>
      </c>
      <c r="B39686" t="s">
        <v>1068</v>
      </c>
      <c r="C39686" t="s">
        <v>1022</v>
      </c>
      <c r="D39686" t="s">
        <v>1023</v>
      </c>
      <c r="E39686" t="s">
        <v>1015</v>
      </c>
      <c r="F39686" s="86">
        <v>15.9895854901392</v>
      </c>
    </row>
    <row r="39687" spans="1:6">
      <c r="A39687">
        <v>2024</v>
      </c>
      <c r="B39687" t="s">
        <v>1068</v>
      </c>
      <c r="C39687" t="s">
        <v>1022</v>
      </c>
      <c r="D39687" t="s">
        <v>1023</v>
      </c>
      <c r="E39687" t="s">
        <v>1015</v>
      </c>
      <c r="F39687" s="86">
        <v>16.122559957531401</v>
      </c>
    </row>
    <row r="39688" spans="1:6">
      <c r="A39688">
        <v>2025</v>
      </c>
      <c r="B39688" t="s">
        <v>1068</v>
      </c>
      <c r="C39688" t="s">
        <v>1022</v>
      </c>
      <c r="D39688" t="s">
        <v>1023</v>
      </c>
      <c r="E39688" t="s">
        <v>1015</v>
      </c>
      <c r="F39688" s="86">
        <v>16.253018566745101</v>
      </c>
    </row>
    <row r="39689" spans="1:6">
      <c r="A39689">
        <v>2026</v>
      </c>
      <c r="B39689" t="s">
        <v>1068</v>
      </c>
      <c r="C39689" t="s">
        <v>1022</v>
      </c>
      <c r="D39689" t="s">
        <v>1023</v>
      </c>
      <c r="E39689" t="s">
        <v>1015</v>
      </c>
      <c r="F39689" s="86">
        <v>16.385430084043499</v>
      </c>
    </row>
    <row r="39690" spans="1:6">
      <c r="A39690">
        <v>2027</v>
      </c>
      <c r="B39690" t="s">
        <v>1068</v>
      </c>
      <c r="C39690" t="s">
        <v>1022</v>
      </c>
      <c r="D39690" t="s">
        <v>1023</v>
      </c>
      <c r="E39690" t="s">
        <v>1015</v>
      </c>
      <c r="F39690" s="86">
        <v>16.517447041192298</v>
      </c>
    </row>
    <row r="39691" spans="1:6">
      <c r="A39691">
        <v>2028</v>
      </c>
      <c r="B39691" t="s">
        <v>1068</v>
      </c>
      <c r="C39691" t="s">
        <v>1022</v>
      </c>
      <c r="D39691" t="s">
        <v>1023</v>
      </c>
      <c r="E39691" t="s">
        <v>1015</v>
      </c>
      <c r="F39691" s="86">
        <v>16.645606864497498</v>
      </c>
    </row>
    <row r="39692" spans="1:6">
      <c r="A39692">
        <v>2029</v>
      </c>
      <c r="B39692" t="s">
        <v>1068</v>
      </c>
      <c r="C39692" t="s">
        <v>1022</v>
      </c>
      <c r="D39692" t="s">
        <v>1023</v>
      </c>
      <c r="E39692" t="s">
        <v>1015</v>
      </c>
      <c r="F39692" s="86">
        <v>16.767322888168898</v>
      </c>
    </row>
    <row r="39693" spans="1:6">
      <c r="A39693">
        <v>2030</v>
      </c>
      <c r="B39693" t="s">
        <v>1068</v>
      </c>
      <c r="C39693" t="s">
        <v>1022</v>
      </c>
      <c r="D39693" t="s">
        <v>1023</v>
      </c>
      <c r="E39693" t="s">
        <v>1015</v>
      </c>
      <c r="F39693" s="86">
        <v>16.888015321562701</v>
      </c>
    </row>
    <row r="39694" spans="1:6">
      <c r="A39694">
        <v>2031</v>
      </c>
      <c r="B39694" t="s">
        <v>1068</v>
      </c>
      <c r="C39694" t="s">
        <v>1022</v>
      </c>
      <c r="D39694" t="s">
        <v>1023</v>
      </c>
      <c r="E39694" t="s">
        <v>1015</v>
      </c>
      <c r="F39694" s="86">
        <v>17.008982763771598</v>
      </c>
    </row>
    <row r="39695" spans="1:6">
      <c r="A39695">
        <v>2032</v>
      </c>
      <c r="B39695" t="s">
        <v>1068</v>
      </c>
      <c r="C39695" t="s">
        <v>1022</v>
      </c>
      <c r="D39695" t="s">
        <v>1023</v>
      </c>
      <c r="E39695" t="s">
        <v>1015</v>
      </c>
      <c r="F39695" s="86">
        <v>17.125767500011602</v>
      </c>
    </row>
    <row r="39696" spans="1:6">
      <c r="A39696">
        <v>2033</v>
      </c>
      <c r="B39696" t="s">
        <v>1068</v>
      </c>
      <c r="C39696" t="s">
        <v>1022</v>
      </c>
      <c r="D39696" t="s">
        <v>1023</v>
      </c>
      <c r="E39696" t="s">
        <v>1015</v>
      </c>
      <c r="F39696" s="86">
        <v>17.235981350183401</v>
      </c>
    </row>
    <row r="39697" spans="1:6">
      <c r="A39697">
        <v>2034</v>
      </c>
      <c r="B39697" t="s">
        <v>1068</v>
      </c>
      <c r="C39697" t="s">
        <v>1022</v>
      </c>
      <c r="D39697" t="s">
        <v>1023</v>
      </c>
      <c r="E39697" t="s">
        <v>1015</v>
      </c>
      <c r="F39697" s="86">
        <v>17.344523435214899</v>
      </c>
    </row>
    <row r="39698" spans="1:6">
      <c r="A39698">
        <v>2035</v>
      </c>
      <c r="B39698" t="s">
        <v>1068</v>
      </c>
      <c r="C39698" t="s">
        <v>1022</v>
      </c>
      <c r="D39698" t="s">
        <v>1023</v>
      </c>
      <c r="E39698" t="s">
        <v>1015</v>
      </c>
      <c r="F39698" s="86">
        <v>17.4521570774561</v>
      </c>
    </row>
    <row r="39699" spans="1:6">
      <c r="A39699">
        <v>2036</v>
      </c>
      <c r="B39699" t="s">
        <v>1068</v>
      </c>
      <c r="C39699" t="s">
        <v>1022</v>
      </c>
      <c r="D39699" t="s">
        <v>1023</v>
      </c>
      <c r="E39699" t="s">
        <v>1015</v>
      </c>
      <c r="F39699" s="86">
        <v>17.558587001464701</v>
      </c>
    </row>
    <row r="39700" spans="1:6">
      <c r="A39700">
        <v>2037</v>
      </c>
      <c r="B39700" t="s">
        <v>1068</v>
      </c>
      <c r="C39700" t="s">
        <v>1022</v>
      </c>
      <c r="D39700" t="s">
        <v>1023</v>
      </c>
      <c r="E39700" t="s">
        <v>1015</v>
      </c>
      <c r="F39700" s="86">
        <v>17.659395540116599</v>
      </c>
    </row>
    <row r="39701" spans="1:6">
      <c r="A39701">
        <v>2038</v>
      </c>
      <c r="B39701" t="s">
        <v>1068</v>
      </c>
      <c r="C39701" t="s">
        <v>1022</v>
      </c>
      <c r="D39701" t="s">
        <v>1023</v>
      </c>
      <c r="E39701" t="s">
        <v>1015</v>
      </c>
      <c r="F39701" s="86">
        <v>17.761968252139699</v>
      </c>
    </row>
    <row r="39702" spans="1:6">
      <c r="A39702">
        <v>2039</v>
      </c>
      <c r="B39702" t="s">
        <v>1068</v>
      </c>
      <c r="C39702" t="s">
        <v>1022</v>
      </c>
      <c r="D39702" t="s">
        <v>1023</v>
      </c>
      <c r="E39702" t="s">
        <v>1015</v>
      </c>
      <c r="F39702" s="86">
        <v>17.862963114273199</v>
      </c>
    </row>
    <row r="39703" spans="1:6">
      <c r="A39703">
        <v>2040</v>
      </c>
      <c r="B39703" t="s">
        <v>1068</v>
      </c>
      <c r="C39703" t="s">
        <v>1022</v>
      </c>
      <c r="D39703" t="s">
        <v>1023</v>
      </c>
      <c r="E39703" t="s">
        <v>1015</v>
      </c>
      <c r="F39703" s="86">
        <v>17.961705216003899</v>
      </c>
    </row>
    <row r="39704" spans="1:6">
      <c r="A39704">
        <v>2041</v>
      </c>
      <c r="B39704" t="s">
        <v>1068</v>
      </c>
      <c r="C39704" t="s">
        <v>1022</v>
      </c>
      <c r="D39704" t="s">
        <v>1023</v>
      </c>
      <c r="E39704" t="s">
        <v>1015</v>
      </c>
      <c r="F39704" s="86">
        <v>17.917979452931402</v>
      </c>
    </row>
    <row r="39705" spans="1:6">
      <c r="A39705">
        <v>2042</v>
      </c>
      <c r="B39705" t="s">
        <v>1068</v>
      </c>
      <c r="C39705" t="s">
        <v>1022</v>
      </c>
      <c r="D39705" t="s">
        <v>1023</v>
      </c>
      <c r="E39705" t="s">
        <v>1015</v>
      </c>
      <c r="F39705" s="86">
        <v>17.8691658141346</v>
      </c>
    </row>
    <row r="39706" spans="1:6">
      <c r="A39706">
        <v>2043</v>
      </c>
      <c r="B39706" t="s">
        <v>1068</v>
      </c>
      <c r="C39706" t="s">
        <v>1022</v>
      </c>
      <c r="D39706" t="s">
        <v>1023</v>
      </c>
      <c r="E39706" t="s">
        <v>1015</v>
      </c>
      <c r="F39706" s="86">
        <v>17.821648457928902</v>
      </c>
    </row>
    <row r="39707" spans="1:6">
      <c r="A39707">
        <v>2044</v>
      </c>
      <c r="B39707" t="s">
        <v>1068</v>
      </c>
      <c r="C39707" t="s">
        <v>1022</v>
      </c>
      <c r="D39707" t="s">
        <v>1023</v>
      </c>
      <c r="E39707" t="s">
        <v>1015</v>
      </c>
      <c r="F39707" s="86">
        <v>17.772563433642102</v>
      </c>
    </row>
    <row r="39708" spans="1:6">
      <c r="A39708">
        <v>2045</v>
      </c>
      <c r="B39708" t="s">
        <v>1068</v>
      </c>
      <c r="C39708" t="s">
        <v>1022</v>
      </c>
      <c r="D39708" t="s">
        <v>1023</v>
      </c>
      <c r="E39708" t="s">
        <v>1015</v>
      </c>
      <c r="F39708" s="86">
        <v>17.7221274008268</v>
      </c>
    </row>
    <row r="39709" spans="1:6">
      <c r="A39709">
        <v>2046</v>
      </c>
      <c r="B39709" t="s">
        <v>1068</v>
      </c>
      <c r="C39709" t="s">
        <v>1022</v>
      </c>
      <c r="D39709" t="s">
        <v>1023</v>
      </c>
      <c r="E39709" t="s">
        <v>1015</v>
      </c>
      <c r="F39709" s="86">
        <v>17.670552039269801</v>
      </c>
    </row>
    <row r="39710" spans="1:6">
      <c r="A39710">
        <v>2047</v>
      </c>
      <c r="B39710" t="s">
        <v>1068</v>
      </c>
      <c r="C39710" t="s">
        <v>1022</v>
      </c>
      <c r="D39710" t="s">
        <v>1023</v>
      </c>
      <c r="E39710" t="s">
        <v>1015</v>
      </c>
      <c r="F39710" s="86">
        <v>17.617954220322002</v>
      </c>
    </row>
    <row r="39711" spans="1:6">
      <c r="A39711">
        <v>2048</v>
      </c>
      <c r="B39711" t="s">
        <v>1068</v>
      </c>
      <c r="C39711" t="s">
        <v>1022</v>
      </c>
      <c r="D39711" t="s">
        <v>1023</v>
      </c>
      <c r="E39711" t="s">
        <v>1015</v>
      </c>
      <c r="F39711" s="86">
        <v>17.561405540563999</v>
      </c>
    </row>
    <row r="39712" spans="1:6">
      <c r="A39712">
        <v>2049</v>
      </c>
      <c r="B39712" t="s">
        <v>1068</v>
      </c>
      <c r="C39712" t="s">
        <v>1022</v>
      </c>
      <c r="D39712" t="s">
        <v>1023</v>
      </c>
      <c r="E39712" t="s">
        <v>1015</v>
      </c>
      <c r="F39712" s="86">
        <v>17.507275407864</v>
      </c>
    </row>
    <row r="39713" spans="1:6">
      <c r="A39713">
        <v>2050</v>
      </c>
      <c r="B39713" t="s">
        <v>1068</v>
      </c>
      <c r="C39713" t="s">
        <v>1022</v>
      </c>
      <c r="D39713" t="s">
        <v>1023</v>
      </c>
      <c r="E39713" t="s">
        <v>1015</v>
      </c>
      <c r="F39713" s="86">
        <v>17.452609436411301</v>
      </c>
    </row>
    <row r="39714" spans="1:6">
      <c r="A39714">
        <v>2017</v>
      </c>
      <c r="B39714" t="s">
        <v>1069</v>
      </c>
      <c r="C39714" t="s">
        <v>1022</v>
      </c>
      <c r="D39714" t="s">
        <v>1023</v>
      </c>
      <c r="E39714" t="s">
        <v>1015</v>
      </c>
      <c r="F39714" s="86">
        <v>392.93887577951898</v>
      </c>
    </row>
    <row r="39715" spans="1:6">
      <c r="A39715">
        <v>2018</v>
      </c>
      <c r="B39715" t="s">
        <v>1069</v>
      </c>
      <c r="C39715" t="s">
        <v>1022</v>
      </c>
      <c r="D39715" t="s">
        <v>1023</v>
      </c>
      <c r="E39715" t="s">
        <v>1015</v>
      </c>
      <c r="F39715" s="86">
        <v>392.26700675835701</v>
      </c>
    </row>
    <row r="39716" spans="1:6">
      <c r="A39716">
        <v>2019</v>
      </c>
      <c r="B39716" t="s">
        <v>1069</v>
      </c>
      <c r="C39716" t="s">
        <v>1022</v>
      </c>
      <c r="D39716" t="s">
        <v>1023</v>
      </c>
      <c r="E39716" t="s">
        <v>1015</v>
      </c>
      <c r="F39716" s="86">
        <v>392.88832045446401</v>
      </c>
    </row>
    <row r="39717" spans="1:6">
      <c r="A39717">
        <v>2020</v>
      </c>
      <c r="B39717" t="s">
        <v>1069</v>
      </c>
      <c r="C39717" t="s">
        <v>1022</v>
      </c>
      <c r="D39717" t="s">
        <v>1023</v>
      </c>
      <c r="E39717" t="s">
        <v>1015</v>
      </c>
      <c r="F39717" s="86">
        <v>393.75189642849301</v>
      </c>
    </row>
    <row r="39718" spans="1:6">
      <c r="A39718">
        <v>2021</v>
      </c>
      <c r="B39718" t="s">
        <v>1069</v>
      </c>
      <c r="C39718" t="s">
        <v>1022</v>
      </c>
      <c r="D39718" t="s">
        <v>1023</v>
      </c>
      <c r="E39718" t="s">
        <v>1015</v>
      </c>
      <c r="F39718" s="86">
        <v>394.82541419300401</v>
      </c>
    </row>
    <row r="39719" spans="1:6">
      <c r="A39719">
        <v>2022</v>
      </c>
      <c r="B39719" t="s">
        <v>1069</v>
      </c>
      <c r="C39719" t="s">
        <v>1022</v>
      </c>
      <c r="D39719" t="s">
        <v>1023</v>
      </c>
      <c r="E39719" t="s">
        <v>1015</v>
      </c>
      <c r="F39719" s="86">
        <v>395.72449003733499</v>
      </c>
    </row>
    <row r="39720" spans="1:6">
      <c r="A39720">
        <v>2023</v>
      </c>
      <c r="B39720" t="s">
        <v>1069</v>
      </c>
      <c r="C39720" t="s">
        <v>1022</v>
      </c>
      <c r="D39720" t="s">
        <v>1023</v>
      </c>
      <c r="E39720" t="s">
        <v>1015</v>
      </c>
      <c r="F39720" s="86">
        <v>396.66636576964999</v>
      </c>
    </row>
    <row r="39721" spans="1:6">
      <c r="A39721">
        <v>2024</v>
      </c>
      <c r="B39721" t="s">
        <v>1069</v>
      </c>
      <c r="C39721" t="s">
        <v>1022</v>
      </c>
      <c r="D39721" t="s">
        <v>1023</v>
      </c>
      <c r="E39721" t="s">
        <v>1015</v>
      </c>
      <c r="F39721" s="86">
        <v>397.87820729612298</v>
      </c>
    </row>
    <row r="39722" spans="1:6">
      <c r="A39722">
        <v>2025</v>
      </c>
      <c r="B39722" t="s">
        <v>1069</v>
      </c>
      <c r="C39722" t="s">
        <v>1022</v>
      </c>
      <c r="D39722" t="s">
        <v>1023</v>
      </c>
      <c r="E39722" t="s">
        <v>1015</v>
      </c>
      <c r="F39722" s="86">
        <v>398.981433020559</v>
      </c>
    </row>
    <row r="39723" spans="1:6">
      <c r="A39723">
        <v>2026</v>
      </c>
      <c r="B39723" t="s">
        <v>1069</v>
      </c>
      <c r="C39723" t="s">
        <v>1022</v>
      </c>
      <c r="D39723" t="s">
        <v>1023</v>
      </c>
      <c r="E39723" t="s">
        <v>1015</v>
      </c>
      <c r="F39723" s="86">
        <v>400.08091832277699</v>
      </c>
    </row>
    <row r="39724" spans="1:6">
      <c r="A39724">
        <v>2027</v>
      </c>
      <c r="B39724" t="s">
        <v>1069</v>
      </c>
      <c r="C39724" t="s">
        <v>1022</v>
      </c>
      <c r="D39724" t="s">
        <v>1023</v>
      </c>
      <c r="E39724" t="s">
        <v>1015</v>
      </c>
      <c r="F39724" s="86">
        <v>401.27814233045001</v>
      </c>
    </row>
    <row r="39725" spans="1:6">
      <c r="A39725">
        <v>2028</v>
      </c>
      <c r="B39725" t="s">
        <v>1069</v>
      </c>
      <c r="C39725" t="s">
        <v>1022</v>
      </c>
      <c r="D39725" t="s">
        <v>1023</v>
      </c>
      <c r="E39725" t="s">
        <v>1015</v>
      </c>
      <c r="F39725" s="86">
        <v>402.25845422662002</v>
      </c>
    </row>
    <row r="39726" spans="1:6">
      <c r="A39726">
        <v>2029</v>
      </c>
      <c r="B39726" t="s">
        <v>1069</v>
      </c>
      <c r="C39726" t="s">
        <v>1022</v>
      </c>
      <c r="D39726" t="s">
        <v>1023</v>
      </c>
      <c r="E39726" t="s">
        <v>1015</v>
      </c>
      <c r="F39726" s="86">
        <v>403.28031346323502</v>
      </c>
    </row>
    <row r="39727" spans="1:6">
      <c r="A39727">
        <v>2030</v>
      </c>
      <c r="B39727" t="s">
        <v>1069</v>
      </c>
      <c r="C39727" t="s">
        <v>1022</v>
      </c>
      <c r="D39727" t="s">
        <v>1023</v>
      </c>
      <c r="E39727" t="s">
        <v>1015</v>
      </c>
      <c r="F39727" s="86">
        <v>404.11909934051499</v>
      </c>
    </row>
    <row r="39728" spans="1:6">
      <c r="A39728">
        <v>2031</v>
      </c>
      <c r="B39728" t="s">
        <v>1069</v>
      </c>
      <c r="C39728" t="s">
        <v>1022</v>
      </c>
      <c r="D39728" t="s">
        <v>1023</v>
      </c>
      <c r="E39728" t="s">
        <v>1015</v>
      </c>
      <c r="F39728" s="86">
        <v>404.94769976231902</v>
      </c>
    </row>
    <row r="39729" spans="1:6">
      <c r="A39729">
        <v>2032</v>
      </c>
      <c r="B39729" t="s">
        <v>1069</v>
      </c>
      <c r="C39729" t="s">
        <v>1022</v>
      </c>
      <c r="D39729" t="s">
        <v>1023</v>
      </c>
      <c r="E39729" t="s">
        <v>1015</v>
      </c>
      <c r="F39729" s="86">
        <v>405.87929141711999</v>
      </c>
    </row>
    <row r="39730" spans="1:6">
      <c r="A39730">
        <v>2033</v>
      </c>
      <c r="B39730" t="s">
        <v>1069</v>
      </c>
      <c r="C39730" t="s">
        <v>1022</v>
      </c>
      <c r="D39730" t="s">
        <v>1023</v>
      </c>
      <c r="E39730" t="s">
        <v>1015</v>
      </c>
      <c r="F39730" s="86">
        <v>406.57557711899801</v>
      </c>
    </row>
    <row r="39731" spans="1:6">
      <c r="A39731">
        <v>2034</v>
      </c>
      <c r="B39731" t="s">
        <v>1069</v>
      </c>
      <c r="C39731" t="s">
        <v>1022</v>
      </c>
      <c r="D39731" t="s">
        <v>1023</v>
      </c>
      <c r="E39731" t="s">
        <v>1015</v>
      </c>
      <c r="F39731" s="86">
        <v>407.44102337495798</v>
      </c>
    </row>
    <row r="39732" spans="1:6">
      <c r="A39732">
        <v>2035</v>
      </c>
      <c r="B39732" t="s">
        <v>1069</v>
      </c>
      <c r="C39732" t="s">
        <v>1022</v>
      </c>
      <c r="D39732" t="s">
        <v>1023</v>
      </c>
      <c r="E39732" t="s">
        <v>1015</v>
      </c>
      <c r="F39732" s="86">
        <v>408.17264382762801</v>
      </c>
    </row>
    <row r="39733" spans="1:6">
      <c r="A39733">
        <v>2036</v>
      </c>
      <c r="B39733" t="s">
        <v>1069</v>
      </c>
      <c r="C39733" t="s">
        <v>1022</v>
      </c>
      <c r="D39733" t="s">
        <v>1023</v>
      </c>
      <c r="E39733" t="s">
        <v>1015</v>
      </c>
      <c r="F39733" s="86">
        <v>409.12277099874802</v>
      </c>
    </row>
    <row r="39734" spans="1:6">
      <c r="A39734">
        <v>2037</v>
      </c>
      <c r="B39734" t="s">
        <v>1069</v>
      </c>
      <c r="C39734" t="s">
        <v>1022</v>
      </c>
      <c r="D39734" t="s">
        <v>1023</v>
      </c>
      <c r="E39734" t="s">
        <v>1015</v>
      </c>
      <c r="F39734" s="86">
        <v>410.07197550770297</v>
      </c>
    </row>
    <row r="39735" spans="1:6">
      <c r="A39735">
        <v>2038</v>
      </c>
      <c r="B39735" t="s">
        <v>1069</v>
      </c>
      <c r="C39735" t="s">
        <v>1022</v>
      </c>
      <c r="D39735" t="s">
        <v>1023</v>
      </c>
      <c r="E39735" t="s">
        <v>1015</v>
      </c>
      <c r="F39735" s="86">
        <v>410.85015500641299</v>
      </c>
    </row>
    <row r="39736" spans="1:6">
      <c r="A39736">
        <v>2039</v>
      </c>
      <c r="B39736" t="s">
        <v>1069</v>
      </c>
      <c r="C39736" t="s">
        <v>1022</v>
      </c>
      <c r="D39736" t="s">
        <v>1023</v>
      </c>
      <c r="E39736" t="s">
        <v>1015</v>
      </c>
      <c r="F39736" s="86">
        <v>411.77958489835601</v>
      </c>
    </row>
    <row r="39737" spans="1:6">
      <c r="A39737">
        <v>2040</v>
      </c>
      <c r="B39737" t="s">
        <v>1069</v>
      </c>
      <c r="C39737" t="s">
        <v>1022</v>
      </c>
      <c r="D39737" t="s">
        <v>1023</v>
      </c>
      <c r="E39737" t="s">
        <v>1015</v>
      </c>
      <c r="F39737" s="86">
        <v>412.70058618728501</v>
      </c>
    </row>
    <row r="39738" spans="1:6">
      <c r="A39738">
        <v>2041</v>
      </c>
      <c r="B39738" t="s">
        <v>1069</v>
      </c>
      <c r="C39738" t="s">
        <v>1022</v>
      </c>
      <c r="D39738" t="s">
        <v>1023</v>
      </c>
      <c r="E39738" t="s">
        <v>1015</v>
      </c>
      <c r="F39738" s="86">
        <v>414.705613992606</v>
      </c>
    </row>
    <row r="39739" spans="1:6">
      <c r="A39739">
        <v>2042</v>
      </c>
      <c r="B39739" t="s">
        <v>1069</v>
      </c>
      <c r="C39739" t="s">
        <v>1022</v>
      </c>
      <c r="D39739" t="s">
        <v>1023</v>
      </c>
      <c r="E39739" t="s">
        <v>1015</v>
      </c>
      <c r="F39739" s="86">
        <v>416.50471798992697</v>
      </c>
    </row>
    <row r="39740" spans="1:6">
      <c r="A39740">
        <v>2043</v>
      </c>
      <c r="B39740" t="s">
        <v>1069</v>
      </c>
      <c r="C39740" t="s">
        <v>1022</v>
      </c>
      <c r="D39740" t="s">
        <v>1023</v>
      </c>
      <c r="E39740" t="s">
        <v>1015</v>
      </c>
      <c r="F39740" s="86">
        <v>418.44398494433602</v>
      </c>
    </row>
    <row r="39741" spans="1:6">
      <c r="A39741">
        <v>2044</v>
      </c>
      <c r="B39741" t="s">
        <v>1069</v>
      </c>
      <c r="C39741" t="s">
        <v>1022</v>
      </c>
      <c r="D39741" t="s">
        <v>1023</v>
      </c>
      <c r="E39741" t="s">
        <v>1015</v>
      </c>
      <c r="F39741" s="86">
        <v>420.35755549790701</v>
      </c>
    </row>
    <row r="39742" spans="1:6">
      <c r="A39742">
        <v>2045</v>
      </c>
      <c r="B39742" t="s">
        <v>1069</v>
      </c>
      <c r="C39742" t="s">
        <v>1022</v>
      </c>
      <c r="D39742" t="s">
        <v>1023</v>
      </c>
      <c r="E39742" t="s">
        <v>1015</v>
      </c>
      <c r="F39742" s="86">
        <v>422.425645442431</v>
      </c>
    </row>
    <row r="39743" spans="1:6">
      <c r="A39743">
        <v>2046</v>
      </c>
      <c r="B39743" t="s">
        <v>1069</v>
      </c>
      <c r="C39743" t="s">
        <v>1022</v>
      </c>
      <c r="D39743" t="s">
        <v>1023</v>
      </c>
      <c r="E39743" t="s">
        <v>1015</v>
      </c>
      <c r="F39743" s="86">
        <v>424.30263400193502</v>
      </c>
    </row>
    <row r="39744" spans="1:6">
      <c r="A39744">
        <v>2047</v>
      </c>
      <c r="B39744" t="s">
        <v>1069</v>
      </c>
      <c r="C39744" t="s">
        <v>1022</v>
      </c>
      <c r="D39744" t="s">
        <v>1023</v>
      </c>
      <c r="E39744" t="s">
        <v>1015</v>
      </c>
      <c r="F39744" s="86">
        <v>426.16531033340402</v>
      </c>
    </row>
    <row r="39745" spans="1:6">
      <c r="A39745">
        <v>2048</v>
      </c>
      <c r="B39745" t="s">
        <v>1069</v>
      </c>
      <c r="C39745" t="s">
        <v>1022</v>
      </c>
      <c r="D39745" t="s">
        <v>1023</v>
      </c>
      <c r="E39745" t="s">
        <v>1015</v>
      </c>
      <c r="F39745" s="86">
        <v>428.01736966778901</v>
      </c>
    </row>
    <row r="39746" spans="1:6">
      <c r="A39746">
        <v>2049</v>
      </c>
      <c r="B39746" t="s">
        <v>1069</v>
      </c>
      <c r="C39746" t="s">
        <v>1022</v>
      </c>
      <c r="D39746" t="s">
        <v>1023</v>
      </c>
      <c r="E39746" t="s">
        <v>1015</v>
      </c>
      <c r="F39746" s="86">
        <v>429.86280398807901</v>
      </c>
    </row>
    <row r="39747" spans="1:6">
      <c r="A39747">
        <v>2050</v>
      </c>
      <c r="B39747" t="s">
        <v>1069</v>
      </c>
      <c r="C39747" t="s">
        <v>1022</v>
      </c>
      <c r="D39747" t="s">
        <v>1023</v>
      </c>
      <c r="E39747" t="s">
        <v>1015</v>
      </c>
      <c r="F39747" s="86">
        <v>431.70490509647999</v>
      </c>
    </row>
    <row r="39748" spans="1:6">
      <c r="A39748">
        <v>2017</v>
      </c>
      <c r="B39748" t="s">
        <v>1070</v>
      </c>
      <c r="C39748" t="s">
        <v>1022</v>
      </c>
      <c r="D39748" t="s">
        <v>1023</v>
      </c>
      <c r="E39748" t="s">
        <v>1015</v>
      </c>
      <c r="F39748" s="86">
        <v>178.33281133338301</v>
      </c>
    </row>
    <row r="39749" spans="1:6">
      <c r="A39749">
        <v>2018</v>
      </c>
      <c r="B39749" t="s">
        <v>1070</v>
      </c>
      <c r="C39749" t="s">
        <v>1022</v>
      </c>
      <c r="D39749" t="s">
        <v>1023</v>
      </c>
      <c r="E39749" t="s">
        <v>1015</v>
      </c>
      <c r="F39749" s="86">
        <v>197.40330377077001</v>
      </c>
    </row>
    <row r="39750" spans="1:6">
      <c r="A39750">
        <v>2019</v>
      </c>
      <c r="B39750" t="s">
        <v>1070</v>
      </c>
      <c r="C39750" t="s">
        <v>1022</v>
      </c>
      <c r="D39750" t="s">
        <v>1023</v>
      </c>
      <c r="E39750" t="s">
        <v>1015</v>
      </c>
      <c r="F39750" s="86">
        <v>199.56531957265901</v>
      </c>
    </row>
    <row r="39751" spans="1:6">
      <c r="A39751">
        <v>2020</v>
      </c>
      <c r="B39751" t="s">
        <v>1070</v>
      </c>
      <c r="C39751" t="s">
        <v>1022</v>
      </c>
      <c r="D39751" t="s">
        <v>1023</v>
      </c>
      <c r="E39751" t="s">
        <v>1015</v>
      </c>
      <c r="F39751" s="86">
        <v>201.65123656855701</v>
      </c>
    </row>
    <row r="39752" spans="1:6">
      <c r="A39752">
        <v>2021</v>
      </c>
      <c r="B39752" t="s">
        <v>1070</v>
      </c>
      <c r="C39752" t="s">
        <v>1022</v>
      </c>
      <c r="D39752" t="s">
        <v>1023</v>
      </c>
      <c r="E39752" t="s">
        <v>1015</v>
      </c>
      <c r="F39752" s="86">
        <v>203.70328604660901</v>
      </c>
    </row>
    <row r="39753" spans="1:6">
      <c r="A39753">
        <v>2022</v>
      </c>
      <c r="B39753" t="s">
        <v>1070</v>
      </c>
      <c r="C39753" t="s">
        <v>1022</v>
      </c>
      <c r="D39753" t="s">
        <v>1023</v>
      </c>
      <c r="E39753" t="s">
        <v>1015</v>
      </c>
      <c r="F39753" s="86">
        <v>205.66332967788799</v>
      </c>
    </row>
    <row r="39754" spans="1:6">
      <c r="A39754">
        <v>2023</v>
      </c>
      <c r="B39754" t="s">
        <v>1070</v>
      </c>
      <c r="C39754" t="s">
        <v>1022</v>
      </c>
      <c r="D39754" t="s">
        <v>1023</v>
      </c>
      <c r="E39754" t="s">
        <v>1015</v>
      </c>
      <c r="F39754" s="86">
        <v>207.560381030077</v>
      </c>
    </row>
    <row r="39755" spans="1:6">
      <c r="A39755">
        <v>2024</v>
      </c>
      <c r="B39755" t="s">
        <v>1070</v>
      </c>
      <c r="C39755" t="s">
        <v>1022</v>
      </c>
      <c r="D39755" t="s">
        <v>1023</v>
      </c>
      <c r="E39755" t="s">
        <v>1015</v>
      </c>
      <c r="F39755" s="86">
        <v>209.41227533838699</v>
      </c>
    </row>
    <row r="39756" spans="1:6">
      <c r="A39756">
        <v>2025</v>
      </c>
      <c r="B39756" t="s">
        <v>1070</v>
      </c>
      <c r="C39756" t="s">
        <v>1022</v>
      </c>
      <c r="D39756" t="s">
        <v>1023</v>
      </c>
      <c r="E39756" t="s">
        <v>1015</v>
      </c>
      <c r="F39756" s="86">
        <v>211.24150153375899</v>
      </c>
    </row>
    <row r="39757" spans="1:6">
      <c r="A39757">
        <v>2026</v>
      </c>
      <c r="B39757" t="s">
        <v>1070</v>
      </c>
      <c r="C39757" t="s">
        <v>1022</v>
      </c>
      <c r="D39757" t="s">
        <v>1023</v>
      </c>
      <c r="E39757" t="s">
        <v>1015</v>
      </c>
      <c r="F39757" s="86">
        <v>213.10216025376701</v>
      </c>
    </row>
    <row r="39758" spans="1:6">
      <c r="A39758">
        <v>2027</v>
      </c>
      <c r="B39758" t="s">
        <v>1070</v>
      </c>
      <c r="C39758" t="s">
        <v>1022</v>
      </c>
      <c r="D39758" t="s">
        <v>1023</v>
      </c>
      <c r="E39758" t="s">
        <v>1015</v>
      </c>
      <c r="F39758" s="86">
        <v>214.96225571675799</v>
      </c>
    </row>
    <row r="39759" spans="1:6">
      <c r="A39759">
        <v>2028</v>
      </c>
      <c r="B39759" t="s">
        <v>1070</v>
      </c>
      <c r="C39759" t="s">
        <v>1022</v>
      </c>
      <c r="D39759" t="s">
        <v>1023</v>
      </c>
      <c r="E39759" t="s">
        <v>1015</v>
      </c>
      <c r="F39759" s="86">
        <v>216.77690521815401</v>
      </c>
    </row>
    <row r="39760" spans="1:6">
      <c r="A39760">
        <v>2029</v>
      </c>
      <c r="B39760" t="s">
        <v>1070</v>
      </c>
      <c r="C39760" t="s">
        <v>1022</v>
      </c>
      <c r="D39760" t="s">
        <v>1023</v>
      </c>
      <c r="E39760" t="s">
        <v>1015</v>
      </c>
      <c r="F39760" s="86">
        <v>218.50940074601999</v>
      </c>
    </row>
    <row r="39761" spans="1:6">
      <c r="A39761">
        <v>2030</v>
      </c>
      <c r="B39761" t="s">
        <v>1070</v>
      </c>
      <c r="C39761" t="s">
        <v>1022</v>
      </c>
      <c r="D39761" t="s">
        <v>1023</v>
      </c>
      <c r="E39761" t="s">
        <v>1015</v>
      </c>
      <c r="F39761" s="86">
        <v>220.29228219830799</v>
      </c>
    </row>
    <row r="39762" spans="1:6">
      <c r="A39762">
        <v>2031</v>
      </c>
      <c r="B39762" t="s">
        <v>1070</v>
      </c>
      <c r="C39762" t="s">
        <v>1022</v>
      </c>
      <c r="D39762" t="s">
        <v>1023</v>
      </c>
      <c r="E39762" t="s">
        <v>1015</v>
      </c>
      <c r="F39762" s="86">
        <v>222.008938452942</v>
      </c>
    </row>
    <row r="39763" spans="1:6">
      <c r="A39763">
        <v>2032</v>
      </c>
      <c r="B39763" t="s">
        <v>1070</v>
      </c>
      <c r="C39763" t="s">
        <v>1022</v>
      </c>
      <c r="D39763" t="s">
        <v>1023</v>
      </c>
      <c r="E39763" t="s">
        <v>1015</v>
      </c>
      <c r="F39763" s="86">
        <v>223.671430587624</v>
      </c>
    </row>
    <row r="39764" spans="1:6">
      <c r="A39764">
        <v>2033</v>
      </c>
      <c r="B39764" t="s">
        <v>1070</v>
      </c>
      <c r="C39764" t="s">
        <v>1022</v>
      </c>
      <c r="D39764" t="s">
        <v>1023</v>
      </c>
      <c r="E39764" t="s">
        <v>1015</v>
      </c>
      <c r="F39764" s="86">
        <v>225.24871147805001</v>
      </c>
    </row>
    <row r="39765" spans="1:6">
      <c r="A39765">
        <v>2034</v>
      </c>
      <c r="B39765" t="s">
        <v>1070</v>
      </c>
      <c r="C39765" t="s">
        <v>1022</v>
      </c>
      <c r="D39765" t="s">
        <v>1023</v>
      </c>
      <c r="E39765" t="s">
        <v>1015</v>
      </c>
      <c r="F39765" s="86">
        <v>226.87227199463101</v>
      </c>
    </row>
    <row r="39766" spans="1:6">
      <c r="A39766">
        <v>2035</v>
      </c>
      <c r="B39766" t="s">
        <v>1070</v>
      </c>
      <c r="C39766" t="s">
        <v>1022</v>
      </c>
      <c r="D39766" t="s">
        <v>1023</v>
      </c>
      <c r="E39766" t="s">
        <v>1015</v>
      </c>
      <c r="F39766" s="86">
        <v>228.41688234358799</v>
      </c>
    </row>
    <row r="39767" spans="1:6">
      <c r="A39767">
        <v>2036</v>
      </c>
      <c r="B39767" t="s">
        <v>1070</v>
      </c>
      <c r="C39767" t="s">
        <v>1022</v>
      </c>
      <c r="D39767" t="s">
        <v>1023</v>
      </c>
      <c r="E39767" t="s">
        <v>1015</v>
      </c>
      <c r="F39767" s="86">
        <v>229.952799935977</v>
      </c>
    </row>
    <row r="39768" spans="1:6">
      <c r="A39768">
        <v>2037</v>
      </c>
      <c r="B39768" t="s">
        <v>1070</v>
      </c>
      <c r="C39768" t="s">
        <v>1022</v>
      </c>
      <c r="D39768" t="s">
        <v>1023</v>
      </c>
      <c r="E39768" t="s">
        <v>1015</v>
      </c>
      <c r="F39768" s="86">
        <v>231.53236133257201</v>
      </c>
    </row>
    <row r="39769" spans="1:6">
      <c r="A39769">
        <v>2038</v>
      </c>
      <c r="B39769" t="s">
        <v>1070</v>
      </c>
      <c r="C39769" t="s">
        <v>1022</v>
      </c>
      <c r="D39769" t="s">
        <v>1023</v>
      </c>
      <c r="E39769" t="s">
        <v>1015</v>
      </c>
      <c r="F39769" s="86">
        <v>233.024796455234</v>
      </c>
    </row>
    <row r="39770" spans="1:6">
      <c r="A39770">
        <v>2039</v>
      </c>
      <c r="B39770" t="s">
        <v>1070</v>
      </c>
      <c r="C39770" t="s">
        <v>1022</v>
      </c>
      <c r="D39770" t="s">
        <v>1023</v>
      </c>
      <c r="E39770" t="s">
        <v>1015</v>
      </c>
      <c r="F39770" s="86">
        <v>234.568671389325</v>
      </c>
    </row>
    <row r="39771" spans="1:6">
      <c r="A39771">
        <v>2040</v>
      </c>
      <c r="B39771" t="s">
        <v>1070</v>
      </c>
      <c r="C39771" t="s">
        <v>1022</v>
      </c>
      <c r="D39771" t="s">
        <v>1023</v>
      </c>
      <c r="E39771" t="s">
        <v>1015</v>
      </c>
      <c r="F39771" s="86">
        <v>236.00792550745601</v>
      </c>
    </row>
    <row r="39772" spans="1:6">
      <c r="A39772">
        <v>2041</v>
      </c>
      <c r="B39772" t="s">
        <v>1070</v>
      </c>
      <c r="C39772" t="s">
        <v>1022</v>
      </c>
      <c r="D39772" t="s">
        <v>1023</v>
      </c>
      <c r="E39772" t="s">
        <v>1015</v>
      </c>
      <c r="F39772" s="86">
        <v>236.898621307019</v>
      </c>
    </row>
    <row r="39773" spans="1:6">
      <c r="A39773">
        <v>2042</v>
      </c>
      <c r="B39773" t="s">
        <v>1070</v>
      </c>
      <c r="C39773" t="s">
        <v>1022</v>
      </c>
      <c r="D39773" t="s">
        <v>1023</v>
      </c>
      <c r="E39773" t="s">
        <v>1015</v>
      </c>
      <c r="F39773" s="86">
        <v>237.76005759445101</v>
      </c>
    </row>
    <row r="39774" spans="1:6">
      <c r="A39774">
        <v>2043</v>
      </c>
      <c r="B39774" t="s">
        <v>1070</v>
      </c>
      <c r="C39774" t="s">
        <v>1022</v>
      </c>
      <c r="D39774" t="s">
        <v>1023</v>
      </c>
      <c r="E39774" t="s">
        <v>1015</v>
      </c>
      <c r="F39774" s="86">
        <v>238.66724448991101</v>
      </c>
    </row>
    <row r="39775" spans="1:6">
      <c r="A39775">
        <v>2044</v>
      </c>
      <c r="B39775" t="s">
        <v>1070</v>
      </c>
      <c r="C39775" t="s">
        <v>1022</v>
      </c>
      <c r="D39775" t="s">
        <v>1023</v>
      </c>
      <c r="E39775" t="s">
        <v>1015</v>
      </c>
      <c r="F39775" s="86">
        <v>239.46767167407299</v>
      </c>
    </row>
    <row r="39776" spans="1:6">
      <c r="A39776">
        <v>2045</v>
      </c>
      <c r="B39776" t="s">
        <v>1070</v>
      </c>
      <c r="C39776" t="s">
        <v>1022</v>
      </c>
      <c r="D39776" t="s">
        <v>1023</v>
      </c>
      <c r="E39776" t="s">
        <v>1015</v>
      </c>
      <c r="F39776" s="86">
        <v>240.24321656699399</v>
      </c>
    </row>
    <row r="39777" spans="1:6">
      <c r="A39777">
        <v>2046</v>
      </c>
      <c r="B39777" t="s">
        <v>1070</v>
      </c>
      <c r="C39777" t="s">
        <v>1022</v>
      </c>
      <c r="D39777" t="s">
        <v>1023</v>
      </c>
      <c r="E39777" t="s">
        <v>1015</v>
      </c>
      <c r="F39777" s="86">
        <v>240.989297530622</v>
      </c>
    </row>
    <row r="39778" spans="1:6">
      <c r="A39778">
        <v>2047</v>
      </c>
      <c r="B39778" t="s">
        <v>1070</v>
      </c>
      <c r="C39778" t="s">
        <v>1022</v>
      </c>
      <c r="D39778" t="s">
        <v>1023</v>
      </c>
      <c r="E39778" t="s">
        <v>1015</v>
      </c>
      <c r="F39778" s="86">
        <v>241.71597183972901</v>
      </c>
    </row>
    <row r="39779" spans="1:6">
      <c r="A39779">
        <v>2048</v>
      </c>
      <c r="B39779" t="s">
        <v>1070</v>
      </c>
      <c r="C39779" t="s">
        <v>1022</v>
      </c>
      <c r="D39779" t="s">
        <v>1023</v>
      </c>
      <c r="E39779" t="s">
        <v>1015</v>
      </c>
      <c r="F39779" s="86">
        <v>242.422430712855</v>
      </c>
    </row>
    <row r="39780" spans="1:6">
      <c r="A39780">
        <v>2049</v>
      </c>
      <c r="B39780" t="s">
        <v>1070</v>
      </c>
      <c r="C39780" t="s">
        <v>1022</v>
      </c>
      <c r="D39780" t="s">
        <v>1023</v>
      </c>
      <c r="E39780" t="s">
        <v>1015</v>
      </c>
      <c r="F39780" s="86">
        <v>243.10541419812699</v>
      </c>
    </row>
    <row r="39781" spans="1:6">
      <c r="A39781">
        <v>2050</v>
      </c>
      <c r="B39781" t="s">
        <v>1070</v>
      </c>
      <c r="C39781" t="s">
        <v>1022</v>
      </c>
      <c r="D39781" t="s">
        <v>1023</v>
      </c>
      <c r="E39781" t="s">
        <v>1015</v>
      </c>
      <c r="F39781" s="86">
        <v>243.77156311937301</v>
      </c>
    </row>
    <row r="39782" spans="1:6">
      <c r="A39782">
        <v>2017</v>
      </c>
      <c r="B39782" t="s">
        <v>1071</v>
      </c>
      <c r="C39782" t="s">
        <v>1022</v>
      </c>
      <c r="D39782" t="s">
        <v>1023</v>
      </c>
      <c r="E39782" t="s">
        <v>1015</v>
      </c>
      <c r="F39782" s="86">
        <v>98.211125058998206</v>
      </c>
    </row>
    <row r="39783" spans="1:6">
      <c r="A39783">
        <v>2018</v>
      </c>
      <c r="B39783" t="s">
        <v>1071</v>
      </c>
      <c r="C39783" t="s">
        <v>1022</v>
      </c>
      <c r="D39783" t="s">
        <v>1023</v>
      </c>
      <c r="E39783" t="s">
        <v>1015</v>
      </c>
      <c r="F39783" s="86">
        <v>98.043198145862505</v>
      </c>
    </row>
    <row r="39784" spans="1:6">
      <c r="A39784">
        <v>2019</v>
      </c>
      <c r="B39784" t="s">
        <v>1071</v>
      </c>
      <c r="C39784" t="s">
        <v>1022</v>
      </c>
      <c r="D39784" t="s">
        <v>1023</v>
      </c>
      <c r="E39784" t="s">
        <v>1015</v>
      </c>
      <c r="F39784" s="86">
        <v>98.198489263312297</v>
      </c>
    </row>
    <row r="39785" spans="1:6">
      <c r="A39785">
        <v>2020</v>
      </c>
      <c r="B39785" t="s">
        <v>1071</v>
      </c>
      <c r="C39785" t="s">
        <v>1022</v>
      </c>
      <c r="D39785" t="s">
        <v>1023</v>
      </c>
      <c r="E39785" t="s">
        <v>1015</v>
      </c>
      <c r="F39785" s="86">
        <v>98.414331403683406</v>
      </c>
    </row>
    <row r="39786" spans="1:6">
      <c r="A39786">
        <v>2021</v>
      </c>
      <c r="B39786" t="s">
        <v>1071</v>
      </c>
      <c r="C39786" t="s">
        <v>1022</v>
      </c>
      <c r="D39786" t="s">
        <v>1023</v>
      </c>
      <c r="E39786" t="s">
        <v>1015</v>
      </c>
      <c r="F39786" s="86">
        <v>98.682646385789297</v>
      </c>
    </row>
    <row r="39787" spans="1:6">
      <c r="A39787">
        <v>2022</v>
      </c>
      <c r="B39787" t="s">
        <v>1071</v>
      </c>
      <c r="C39787" t="s">
        <v>1022</v>
      </c>
      <c r="D39787" t="s">
        <v>1023</v>
      </c>
      <c r="E39787" t="s">
        <v>1015</v>
      </c>
      <c r="F39787" s="86">
        <v>98.9073613621579</v>
      </c>
    </row>
    <row r="39788" spans="1:6">
      <c r="A39788">
        <v>2023</v>
      </c>
      <c r="B39788" t="s">
        <v>1071</v>
      </c>
      <c r="C39788" t="s">
        <v>1022</v>
      </c>
      <c r="D39788" t="s">
        <v>1023</v>
      </c>
      <c r="E39788" t="s">
        <v>1015</v>
      </c>
      <c r="F39788" s="86">
        <v>99.142773740617301</v>
      </c>
    </row>
    <row r="39789" spans="1:6">
      <c r="A39789">
        <v>2024</v>
      </c>
      <c r="B39789" t="s">
        <v>1071</v>
      </c>
      <c r="C39789" t="s">
        <v>1022</v>
      </c>
      <c r="D39789" t="s">
        <v>1023</v>
      </c>
      <c r="E39789" t="s">
        <v>1015</v>
      </c>
      <c r="F39789" s="86">
        <v>99.445661357608699</v>
      </c>
    </row>
    <row r="39790" spans="1:6">
      <c r="A39790">
        <v>2025</v>
      </c>
      <c r="B39790" t="s">
        <v>1071</v>
      </c>
      <c r="C39790" t="s">
        <v>1022</v>
      </c>
      <c r="D39790" t="s">
        <v>1023</v>
      </c>
      <c r="E39790" t="s">
        <v>1015</v>
      </c>
      <c r="F39790" s="86">
        <v>99.721401545890899</v>
      </c>
    </row>
    <row r="39791" spans="1:6">
      <c r="A39791">
        <v>2026</v>
      </c>
      <c r="B39791" t="s">
        <v>1071</v>
      </c>
      <c r="C39791" t="s">
        <v>1022</v>
      </c>
      <c r="D39791" t="s">
        <v>1023</v>
      </c>
      <c r="E39791" t="s">
        <v>1015</v>
      </c>
      <c r="F39791" s="86">
        <v>99.996206853211206</v>
      </c>
    </row>
    <row r="39792" spans="1:6">
      <c r="A39792">
        <v>2027</v>
      </c>
      <c r="B39792" t="s">
        <v>1071</v>
      </c>
      <c r="C39792" t="s">
        <v>1022</v>
      </c>
      <c r="D39792" t="s">
        <v>1023</v>
      </c>
      <c r="E39792" t="s">
        <v>1015</v>
      </c>
      <c r="F39792" s="86">
        <v>100.29544096820599</v>
      </c>
    </row>
    <row r="39793" spans="1:6">
      <c r="A39793">
        <v>2028</v>
      </c>
      <c r="B39793" t="s">
        <v>1071</v>
      </c>
      <c r="C39793" t="s">
        <v>1022</v>
      </c>
      <c r="D39793" t="s">
        <v>1023</v>
      </c>
      <c r="E39793" t="s">
        <v>1015</v>
      </c>
      <c r="F39793" s="86">
        <v>100.540460079743</v>
      </c>
    </row>
    <row r="39794" spans="1:6">
      <c r="A39794">
        <v>2029</v>
      </c>
      <c r="B39794" t="s">
        <v>1071</v>
      </c>
      <c r="C39794" t="s">
        <v>1022</v>
      </c>
      <c r="D39794" t="s">
        <v>1023</v>
      </c>
      <c r="E39794" t="s">
        <v>1015</v>
      </c>
      <c r="F39794" s="86">
        <v>100.795863531694</v>
      </c>
    </row>
    <row r="39795" spans="1:6">
      <c r="A39795">
        <v>2030</v>
      </c>
      <c r="B39795" t="s">
        <v>1071</v>
      </c>
      <c r="C39795" t="s">
        <v>1022</v>
      </c>
      <c r="D39795" t="s">
        <v>1023</v>
      </c>
      <c r="E39795" t="s">
        <v>1015</v>
      </c>
      <c r="F39795" s="86">
        <v>101.005509636391</v>
      </c>
    </row>
    <row r="39796" spans="1:6">
      <c r="A39796">
        <v>2031</v>
      </c>
      <c r="B39796" t="s">
        <v>1071</v>
      </c>
      <c r="C39796" t="s">
        <v>1022</v>
      </c>
      <c r="D39796" t="s">
        <v>1023</v>
      </c>
      <c r="E39796" t="s">
        <v>1015</v>
      </c>
      <c r="F39796" s="86">
        <v>101.21260998880101</v>
      </c>
    </row>
    <row r="39797" spans="1:6">
      <c r="A39797">
        <v>2032</v>
      </c>
      <c r="B39797" t="s">
        <v>1071</v>
      </c>
      <c r="C39797" t="s">
        <v>1022</v>
      </c>
      <c r="D39797" t="s">
        <v>1023</v>
      </c>
      <c r="E39797" t="s">
        <v>1015</v>
      </c>
      <c r="F39797" s="86">
        <v>101.445451965386</v>
      </c>
    </row>
    <row r="39798" spans="1:6">
      <c r="A39798">
        <v>2033</v>
      </c>
      <c r="B39798" t="s">
        <v>1071</v>
      </c>
      <c r="C39798" t="s">
        <v>1022</v>
      </c>
      <c r="D39798" t="s">
        <v>1023</v>
      </c>
      <c r="E39798" t="s">
        <v>1015</v>
      </c>
      <c r="F39798" s="86">
        <v>101.619481582609</v>
      </c>
    </row>
    <row r="39799" spans="1:6">
      <c r="A39799">
        <v>2034</v>
      </c>
      <c r="B39799" t="s">
        <v>1071</v>
      </c>
      <c r="C39799" t="s">
        <v>1022</v>
      </c>
      <c r="D39799" t="s">
        <v>1023</v>
      </c>
      <c r="E39799" t="s">
        <v>1015</v>
      </c>
      <c r="F39799" s="86">
        <v>101.835791181163</v>
      </c>
    </row>
    <row r="39800" spans="1:6">
      <c r="A39800">
        <v>2035</v>
      </c>
      <c r="B39800" t="s">
        <v>1071</v>
      </c>
      <c r="C39800" t="s">
        <v>1022</v>
      </c>
      <c r="D39800" t="s">
        <v>1023</v>
      </c>
      <c r="E39800" t="s">
        <v>1015</v>
      </c>
      <c r="F39800" s="86">
        <v>102.01865236442001</v>
      </c>
    </row>
    <row r="39801" spans="1:6">
      <c r="A39801">
        <v>2036</v>
      </c>
      <c r="B39801" t="s">
        <v>1071</v>
      </c>
      <c r="C39801" t="s">
        <v>1022</v>
      </c>
      <c r="D39801" t="s">
        <v>1023</v>
      </c>
      <c r="E39801" t="s">
        <v>1015</v>
      </c>
      <c r="F39801" s="86">
        <v>102.25612710712601</v>
      </c>
    </row>
    <row r="39802" spans="1:6">
      <c r="A39802">
        <v>2037</v>
      </c>
      <c r="B39802" t="s">
        <v>1071</v>
      </c>
      <c r="C39802" t="s">
        <v>1022</v>
      </c>
      <c r="D39802" t="s">
        <v>1023</v>
      </c>
      <c r="E39802" t="s">
        <v>1015</v>
      </c>
      <c r="F39802" s="86">
        <v>102.493371239691</v>
      </c>
    </row>
    <row r="39803" spans="1:6">
      <c r="A39803">
        <v>2038</v>
      </c>
      <c r="B39803" t="s">
        <v>1071</v>
      </c>
      <c r="C39803" t="s">
        <v>1022</v>
      </c>
      <c r="D39803" t="s">
        <v>1023</v>
      </c>
      <c r="E39803" t="s">
        <v>1015</v>
      </c>
      <c r="F39803" s="86">
        <v>102.68786938883601</v>
      </c>
    </row>
    <row r="39804" spans="1:6">
      <c r="A39804">
        <v>2039</v>
      </c>
      <c r="B39804" t="s">
        <v>1071</v>
      </c>
      <c r="C39804" t="s">
        <v>1022</v>
      </c>
      <c r="D39804" t="s">
        <v>1023</v>
      </c>
      <c r="E39804" t="s">
        <v>1015</v>
      </c>
      <c r="F39804" s="86">
        <v>102.920171054509</v>
      </c>
    </row>
    <row r="39805" spans="1:6">
      <c r="A39805">
        <v>2040</v>
      </c>
      <c r="B39805" t="s">
        <v>1071</v>
      </c>
      <c r="C39805" t="s">
        <v>1022</v>
      </c>
      <c r="D39805" t="s">
        <v>1023</v>
      </c>
      <c r="E39805" t="s">
        <v>1015</v>
      </c>
      <c r="F39805" s="86">
        <v>103.15036607552101</v>
      </c>
    </row>
    <row r="39806" spans="1:6">
      <c r="A39806">
        <v>2041</v>
      </c>
      <c r="B39806" t="s">
        <v>1071</v>
      </c>
      <c r="C39806" t="s">
        <v>1022</v>
      </c>
      <c r="D39806" t="s">
        <v>1023</v>
      </c>
      <c r="E39806" t="s">
        <v>1015</v>
      </c>
      <c r="F39806" s="86">
        <v>103.651502635615</v>
      </c>
    </row>
    <row r="39807" spans="1:6">
      <c r="A39807">
        <v>2042</v>
      </c>
      <c r="B39807" t="s">
        <v>1071</v>
      </c>
      <c r="C39807" t="s">
        <v>1022</v>
      </c>
      <c r="D39807" t="s">
        <v>1023</v>
      </c>
      <c r="E39807" t="s">
        <v>1015</v>
      </c>
      <c r="F39807" s="86">
        <v>104.101170608335</v>
      </c>
    </row>
    <row r="39808" spans="1:6">
      <c r="A39808">
        <v>2043</v>
      </c>
      <c r="B39808" t="s">
        <v>1071</v>
      </c>
      <c r="C39808" t="s">
        <v>1022</v>
      </c>
      <c r="D39808" t="s">
        <v>1023</v>
      </c>
      <c r="E39808" t="s">
        <v>1015</v>
      </c>
      <c r="F39808" s="86">
        <v>104.58587090429</v>
      </c>
    </row>
    <row r="39809" spans="1:6">
      <c r="A39809">
        <v>2044</v>
      </c>
      <c r="B39809" t="s">
        <v>1071</v>
      </c>
      <c r="C39809" t="s">
        <v>1022</v>
      </c>
      <c r="D39809" t="s">
        <v>1023</v>
      </c>
      <c r="E39809" t="s">
        <v>1015</v>
      </c>
      <c r="F39809" s="86">
        <v>105.064148642967</v>
      </c>
    </row>
    <row r="39810" spans="1:6">
      <c r="A39810">
        <v>2045</v>
      </c>
      <c r="B39810" t="s">
        <v>1071</v>
      </c>
      <c r="C39810" t="s">
        <v>1022</v>
      </c>
      <c r="D39810" t="s">
        <v>1023</v>
      </c>
      <c r="E39810" t="s">
        <v>1015</v>
      </c>
      <c r="F39810" s="86">
        <v>105.581046951315</v>
      </c>
    </row>
    <row r="39811" spans="1:6">
      <c r="A39811">
        <v>2046</v>
      </c>
      <c r="B39811" t="s">
        <v>1071</v>
      </c>
      <c r="C39811" t="s">
        <v>1022</v>
      </c>
      <c r="D39811" t="s">
        <v>1023</v>
      </c>
      <c r="E39811" t="s">
        <v>1015</v>
      </c>
      <c r="F39811" s="86">
        <v>106.050181388029</v>
      </c>
    </row>
    <row r="39812" spans="1:6">
      <c r="A39812">
        <v>2047</v>
      </c>
      <c r="B39812" t="s">
        <v>1071</v>
      </c>
      <c r="C39812" t="s">
        <v>1022</v>
      </c>
      <c r="D39812" t="s">
        <v>1023</v>
      </c>
      <c r="E39812" t="s">
        <v>1015</v>
      </c>
      <c r="F39812" s="86">
        <v>106.515738627107</v>
      </c>
    </row>
    <row r="39813" spans="1:6">
      <c r="A39813">
        <v>2048</v>
      </c>
      <c r="B39813" t="s">
        <v>1071</v>
      </c>
      <c r="C39813" t="s">
        <v>1022</v>
      </c>
      <c r="D39813" t="s">
        <v>1023</v>
      </c>
      <c r="E39813" t="s">
        <v>1015</v>
      </c>
      <c r="F39813" s="86">
        <v>106.978642254408</v>
      </c>
    </row>
    <row r="39814" spans="1:6">
      <c r="A39814">
        <v>2049</v>
      </c>
      <c r="B39814" t="s">
        <v>1071</v>
      </c>
      <c r="C39814" t="s">
        <v>1022</v>
      </c>
      <c r="D39814" t="s">
        <v>1023</v>
      </c>
      <c r="E39814" t="s">
        <v>1015</v>
      </c>
      <c r="F39814" s="86">
        <v>107.439890025982</v>
      </c>
    </row>
    <row r="39815" spans="1:6">
      <c r="A39815">
        <v>2050</v>
      </c>
      <c r="B39815" t="s">
        <v>1071</v>
      </c>
      <c r="C39815" t="s">
        <v>1022</v>
      </c>
      <c r="D39815" t="s">
        <v>1023</v>
      </c>
      <c r="E39815" t="s">
        <v>1015</v>
      </c>
      <c r="F39815" s="86">
        <v>107.900304694726</v>
      </c>
    </row>
    <row r="39816" spans="1:6">
      <c r="A39816">
        <v>2017</v>
      </c>
      <c r="B39816" t="s">
        <v>1072</v>
      </c>
      <c r="C39816" t="s">
        <v>1022</v>
      </c>
      <c r="D39816" t="s">
        <v>1023</v>
      </c>
      <c r="E39816" t="s">
        <v>1015</v>
      </c>
      <c r="F39816" s="86">
        <v>416.00514026244599</v>
      </c>
    </row>
    <row r="39817" spans="1:6">
      <c r="A39817">
        <v>2018</v>
      </c>
      <c r="B39817" t="s">
        <v>1072</v>
      </c>
      <c r="C39817" t="s">
        <v>1022</v>
      </c>
      <c r="D39817" t="s">
        <v>1023</v>
      </c>
      <c r="E39817" t="s">
        <v>1015</v>
      </c>
      <c r="F39817" s="86">
        <v>422.70541878594798</v>
      </c>
    </row>
    <row r="39818" spans="1:6">
      <c r="A39818">
        <v>2019</v>
      </c>
      <c r="B39818" t="s">
        <v>1072</v>
      </c>
      <c r="C39818" t="s">
        <v>1022</v>
      </c>
      <c r="D39818" t="s">
        <v>1023</v>
      </c>
      <c r="E39818" t="s">
        <v>1015</v>
      </c>
      <c r="F39818" s="86">
        <v>426.62214552337298</v>
      </c>
    </row>
    <row r="39819" spans="1:6">
      <c r="A39819">
        <v>2020</v>
      </c>
      <c r="B39819" t="s">
        <v>1072</v>
      </c>
      <c r="C39819" t="s">
        <v>1022</v>
      </c>
      <c r="D39819" t="s">
        <v>1023</v>
      </c>
      <c r="E39819" t="s">
        <v>1015</v>
      </c>
      <c r="F39819" s="86">
        <v>430.45577801951998</v>
      </c>
    </row>
    <row r="39820" spans="1:6">
      <c r="A39820">
        <v>2021</v>
      </c>
      <c r="B39820" t="s">
        <v>1072</v>
      </c>
      <c r="C39820" t="s">
        <v>1022</v>
      </c>
      <c r="D39820" t="s">
        <v>1023</v>
      </c>
      <c r="E39820" t="s">
        <v>1015</v>
      </c>
      <c r="F39820" s="86">
        <v>434.31724257594601</v>
      </c>
    </row>
    <row r="39821" spans="1:6">
      <c r="A39821">
        <v>2022</v>
      </c>
      <c r="B39821" t="s">
        <v>1072</v>
      </c>
      <c r="C39821" t="s">
        <v>1022</v>
      </c>
      <c r="D39821" t="s">
        <v>1023</v>
      </c>
      <c r="E39821" t="s">
        <v>1015</v>
      </c>
      <c r="F39821" s="86">
        <v>438.008149074355</v>
      </c>
    </row>
    <row r="39822" spans="1:6">
      <c r="A39822">
        <v>2023</v>
      </c>
      <c r="B39822" t="s">
        <v>1072</v>
      </c>
      <c r="C39822" t="s">
        <v>1022</v>
      </c>
      <c r="D39822" t="s">
        <v>1023</v>
      </c>
      <c r="E39822" t="s">
        <v>1015</v>
      </c>
      <c r="F39822" s="86">
        <v>441.50622229488403</v>
      </c>
    </row>
    <row r="39823" spans="1:6">
      <c r="A39823">
        <v>2024</v>
      </c>
      <c r="B39823" t="s">
        <v>1072</v>
      </c>
      <c r="C39823" t="s">
        <v>1022</v>
      </c>
      <c r="D39823" t="s">
        <v>1023</v>
      </c>
      <c r="E39823" t="s">
        <v>1015</v>
      </c>
      <c r="F39823" s="86">
        <v>444.98407204267198</v>
      </c>
    </row>
    <row r="39824" spans="1:6">
      <c r="A39824">
        <v>2025</v>
      </c>
      <c r="B39824" t="s">
        <v>1072</v>
      </c>
      <c r="C39824" t="s">
        <v>1022</v>
      </c>
      <c r="D39824" t="s">
        <v>1023</v>
      </c>
      <c r="E39824" t="s">
        <v>1015</v>
      </c>
      <c r="F39824" s="86">
        <v>448.41582341525202</v>
      </c>
    </row>
    <row r="39825" spans="1:6">
      <c r="A39825">
        <v>2026</v>
      </c>
      <c r="B39825" t="s">
        <v>1072</v>
      </c>
      <c r="C39825" t="s">
        <v>1022</v>
      </c>
      <c r="D39825" t="s">
        <v>1023</v>
      </c>
      <c r="E39825" t="s">
        <v>1015</v>
      </c>
      <c r="F39825" s="86">
        <v>451.84873595619098</v>
      </c>
    </row>
    <row r="39826" spans="1:6">
      <c r="A39826">
        <v>2027</v>
      </c>
      <c r="B39826" t="s">
        <v>1072</v>
      </c>
      <c r="C39826" t="s">
        <v>1022</v>
      </c>
      <c r="D39826" t="s">
        <v>1023</v>
      </c>
      <c r="E39826" t="s">
        <v>1015</v>
      </c>
      <c r="F39826" s="86">
        <v>455.37419096238602</v>
      </c>
    </row>
    <row r="39827" spans="1:6">
      <c r="A39827">
        <v>2028</v>
      </c>
      <c r="B39827" t="s">
        <v>1072</v>
      </c>
      <c r="C39827" t="s">
        <v>1022</v>
      </c>
      <c r="D39827" t="s">
        <v>1023</v>
      </c>
      <c r="E39827" t="s">
        <v>1015</v>
      </c>
      <c r="F39827" s="86">
        <v>458.83286391891198</v>
      </c>
    </row>
    <row r="39828" spans="1:6">
      <c r="A39828">
        <v>2029</v>
      </c>
      <c r="B39828" t="s">
        <v>1072</v>
      </c>
      <c r="C39828" t="s">
        <v>1022</v>
      </c>
      <c r="D39828" t="s">
        <v>1023</v>
      </c>
      <c r="E39828" t="s">
        <v>1015</v>
      </c>
      <c r="F39828" s="86">
        <v>462.07881162091201</v>
      </c>
    </row>
    <row r="39829" spans="1:6">
      <c r="A39829">
        <v>2030</v>
      </c>
      <c r="B39829" t="s">
        <v>1072</v>
      </c>
      <c r="C39829" t="s">
        <v>1022</v>
      </c>
      <c r="D39829" t="s">
        <v>1023</v>
      </c>
      <c r="E39829" t="s">
        <v>1015</v>
      </c>
      <c r="F39829" s="86">
        <v>465.401240938836</v>
      </c>
    </row>
    <row r="39830" spans="1:6">
      <c r="A39830">
        <v>2031</v>
      </c>
      <c r="B39830" t="s">
        <v>1072</v>
      </c>
      <c r="C39830" t="s">
        <v>1022</v>
      </c>
      <c r="D39830" t="s">
        <v>1023</v>
      </c>
      <c r="E39830" t="s">
        <v>1015</v>
      </c>
      <c r="F39830" s="86">
        <v>468.76450995163702</v>
      </c>
    </row>
    <row r="39831" spans="1:6">
      <c r="A39831">
        <v>2032</v>
      </c>
      <c r="B39831" t="s">
        <v>1072</v>
      </c>
      <c r="C39831" t="s">
        <v>1022</v>
      </c>
      <c r="D39831" t="s">
        <v>1023</v>
      </c>
      <c r="E39831" t="s">
        <v>1015</v>
      </c>
      <c r="F39831" s="86">
        <v>471.975855738196</v>
      </c>
    </row>
    <row r="39832" spans="1:6">
      <c r="A39832">
        <v>2033</v>
      </c>
      <c r="B39832" t="s">
        <v>1072</v>
      </c>
      <c r="C39832" t="s">
        <v>1022</v>
      </c>
      <c r="D39832" t="s">
        <v>1023</v>
      </c>
      <c r="E39832" t="s">
        <v>1015</v>
      </c>
      <c r="F39832" s="86">
        <v>475.11907350643003</v>
      </c>
    </row>
    <row r="39833" spans="1:6">
      <c r="A39833">
        <v>2034</v>
      </c>
      <c r="B39833" t="s">
        <v>1072</v>
      </c>
      <c r="C39833" t="s">
        <v>1022</v>
      </c>
      <c r="D39833" t="s">
        <v>1023</v>
      </c>
      <c r="E39833" t="s">
        <v>1015</v>
      </c>
      <c r="F39833" s="86">
        <v>478.24294485554401</v>
      </c>
    </row>
    <row r="39834" spans="1:6">
      <c r="A39834">
        <v>2035</v>
      </c>
      <c r="B39834" t="s">
        <v>1072</v>
      </c>
      <c r="C39834" t="s">
        <v>1022</v>
      </c>
      <c r="D39834" t="s">
        <v>1023</v>
      </c>
      <c r="E39834" t="s">
        <v>1015</v>
      </c>
      <c r="F39834" s="86">
        <v>481.36864717113201</v>
      </c>
    </row>
    <row r="39835" spans="1:6">
      <c r="A39835">
        <v>2036</v>
      </c>
      <c r="B39835" t="s">
        <v>1072</v>
      </c>
      <c r="C39835" t="s">
        <v>1022</v>
      </c>
      <c r="D39835" t="s">
        <v>1023</v>
      </c>
      <c r="E39835" t="s">
        <v>1015</v>
      </c>
      <c r="F39835" s="86">
        <v>484.40592508125297</v>
      </c>
    </row>
    <row r="39836" spans="1:6">
      <c r="A39836">
        <v>2037</v>
      </c>
      <c r="B39836" t="s">
        <v>1072</v>
      </c>
      <c r="C39836" t="s">
        <v>1022</v>
      </c>
      <c r="D39836" t="s">
        <v>1023</v>
      </c>
      <c r="E39836" t="s">
        <v>1015</v>
      </c>
      <c r="F39836" s="86">
        <v>487.47695438328799</v>
      </c>
    </row>
    <row r="39837" spans="1:6">
      <c r="A39837">
        <v>2038</v>
      </c>
      <c r="B39837" t="s">
        <v>1072</v>
      </c>
      <c r="C39837" t="s">
        <v>1022</v>
      </c>
      <c r="D39837" t="s">
        <v>1023</v>
      </c>
      <c r="E39837" t="s">
        <v>1015</v>
      </c>
      <c r="F39837" s="86">
        <v>490.53968891343601</v>
      </c>
    </row>
    <row r="39838" spans="1:6">
      <c r="A39838">
        <v>2039</v>
      </c>
      <c r="B39838" t="s">
        <v>1072</v>
      </c>
      <c r="C39838" t="s">
        <v>1022</v>
      </c>
      <c r="D39838" t="s">
        <v>1023</v>
      </c>
      <c r="E39838" t="s">
        <v>1015</v>
      </c>
      <c r="F39838" s="86">
        <v>493.51005168992901</v>
      </c>
    </row>
    <row r="39839" spans="1:6">
      <c r="A39839">
        <v>2040</v>
      </c>
      <c r="B39839" t="s">
        <v>1072</v>
      </c>
      <c r="C39839" t="s">
        <v>1022</v>
      </c>
      <c r="D39839" t="s">
        <v>1023</v>
      </c>
      <c r="E39839" t="s">
        <v>1015</v>
      </c>
      <c r="F39839" s="86">
        <v>496.525245466206</v>
      </c>
    </row>
    <row r="39840" spans="1:6">
      <c r="A39840">
        <v>2041</v>
      </c>
      <c r="B39840" t="s">
        <v>1072</v>
      </c>
      <c r="C39840" t="s">
        <v>1022</v>
      </c>
      <c r="D39840" t="s">
        <v>1023</v>
      </c>
      <c r="E39840" t="s">
        <v>1015</v>
      </c>
      <c r="F39840" s="86">
        <v>495.273149185737</v>
      </c>
    </row>
    <row r="39841" spans="1:6">
      <c r="A39841">
        <v>2042</v>
      </c>
      <c r="B39841" t="s">
        <v>1072</v>
      </c>
      <c r="C39841" t="s">
        <v>1022</v>
      </c>
      <c r="D39841" t="s">
        <v>1023</v>
      </c>
      <c r="E39841" t="s">
        <v>1015</v>
      </c>
      <c r="F39841" s="86">
        <v>493.87568224907801</v>
      </c>
    </row>
    <row r="39842" spans="1:6">
      <c r="A39842">
        <v>2043</v>
      </c>
      <c r="B39842" t="s">
        <v>1072</v>
      </c>
      <c r="C39842" t="s">
        <v>1022</v>
      </c>
      <c r="D39842" t="s">
        <v>1023</v>
      </c>
      <c r="E39842" t="s">
        <v>1015</v>
      </c>
      <c r="F39842" s="86">
        <v>492.49883588034402</v>
      </c>
    </row>
    <row r="39843" spans="1:6">
      <c r="A39843">
        <v>2044</v>
      </c>
      <c r="B39843" t="s">
        <v>1072</v>
      </c>
      <c r="C39843" t="s">
        <v>1022</v>
      </c>
      <c r="D39843" t="s">
        <v>1023</v>
      </c>
      <c r="E39843" t="s">
        <v>1015</v>
      </c>
      <c r="F39843" s="86">
        <v>491.06838763602701</v>
      </c>
    </row>
    <row r="39844" spans="1:6">
      <c r="A39844">
        <v>2045</v>
      </c>
      <c r="B39844" t="s">
        <v>1072</v>
      </c>
      <c r="C39844" t="s">
        <v>1022</v>
      </c>
      <c r="D39844" t="s">
        <v>1023</v>
      </c>
      <c r="E39844" t="s">
        <v>1015</v>
      </c>
      <c r="F39844" s="86">
        <v>489.51051154315502</v>
      </c>
    </row>
    <row r="39845" spans="1:6">
      <c r="A39845">
        <v>2046</v>
      </c>
      <c r="B39845" t="s">
        <v>1072</v>
      </c>
      <c r="C39845" t="s">
        <v>1022</v>
      </c>
      <c r="D39845" t="s">
        <v>1023</v>
      </c>
      <c r="E39845" t="s">
        <v>1015</v>
      </c>
      <c r="F39845" s="86">
        <v>487.99050811542202</v>
      </c>
    </row>
    <row r="39846" spans="1:6">
      <c r="A39846">
        <v>2047</v>
      </c>
      <c r="B39846" t="s">
        <v>1072</v>
      </c>
      <c r="C39846" t="s">
        <v>1022</v>
      </c>
      <c r="D39846" t="s">
        <v>1023</v>
      </c>
      <c r="E39846" t="s">
        <v>1015</v>
      </c>
      <c r="F39846" s="86">
        <v>486.43158911043099</v>
      </c>
    </row>
    <row r="39847" spans="1:6">
      <c r="A39847">
        <v>2048</v>
      </c>
      <c r="B39847" t="s">
        <v>1072</v>
      </c>
      <c r="C39847" t="s">
        <v>1022</v>
      </c>
      <c r="D39847" t="s">
        <v>1023</v>
      </c>
      <c r="E39847" t="s">
        <v>1015</v>
      </c>
      <c r="F39847" s="86">
        <v>484.75923085321301</v>
      </c>
    </row>
    <row r="39848" spans="1:6">
      <c r="A39848">
        <v>2049</v>
      </c>
      <c r="B39848" t="s">
        <v>1072</v>
      </c>
      <c r="C39848" t="s">
        <v>1022</v>
      </c>
      <c r="D39848" t="s">
        <v>1023</v>
      </c>
      <c r="E39848" t="s">
        <v>1015</v>
      </c>
      <c r="F39848" s="86">
        <v>483.13646029226499</v>
      </c>
    </row>
    <row r="39849" spans="1:6">
      <c r="A39849">
        <v>2050</v>
      </c>
      <c r="B39849" t="s">
        <v>1072</v>
      </c>
      <c r="C39849" t="s">
        <v>1022</v>
      </c>
      <c r="D39849" t="s">
        <v>1023</v>
      </c>
      <c r="E39849" t="s">
        <v>1015</v>
      </c>
      <c r="F39849" s="86">
        <v>481.487811532921</v>
      </c>
    </row>
    <row r="39850" spans="1:6">
      <c r="A39850">
        <v>2017</v>
      </c>
      <c r="B39850" t="s">
        <v>1073</v>
      </c>
      <c r="C39850" t="s">
        <v>1022</v>
      </c>
      <c r="D39850" t="s">
        <v>1023</v>
      </c>
      <c r="E39850" t="s">
        <v>1015</v>
      </c>
      <c r="F39850" s="86">
        <v>4.0095302569061004E-3</v>
      </c>
    </row>
    <row r="39851" spans="1:6">
      <c r="A39851">
        <v>2018</v>
      </c>
      <c r="B39851" t="s">
        <v>1073</v>
      </c>
      <c r="C39851" t="s">
        <v>1022</v>
      </c>
      <c r="D39851" t="s">
        <v>1023</v>
      </c>
      <c r="E39851" t="s">
        <v>1015</v>
      </c>
      <c r="F39851" s="86">
        <v>4.2026166822444E-3</v>
      </c>
    </row>
    <row r="39852" spans="1:6">
      <c r="A39852">
        <v>2019</v>
      </c>
      <c r="B39852" t="s">
        <v>1073</v>
      </c>
      <c r="C39852" t="s">
        <v>1022</v>
      </c>
      <c r="D39852" t="s">
        <v>1023</v>
      </c>
      <c r="E39852" t="s">
        <v>1015</v>
      </c>
      <c r="F39852" s="86">
        <v>4.2593536973511998E-3</v>
      </c>
    </row>
    <row r="39853" spans="1:6">
      <c r="A39853">
        <v>2020</v>
      </c>
      <c r="B39853" t="s">
        <v>1073</v>
      </c>
      <c r="C39853" t="s">
        <v>1022</v>
      </c>
      <c r="D39853" t="s">
        <v>1023</v>
      </c>
      <c r="E39853" t="s">
        <v>1015</v>
      </c>
      <c r="F39853" s="86">
        <v>4.3150725151673E-3</v>
      </c>
    </row>
    <row r="39854" spans="1:6">
      <c r="A39854">
        <v>2021</v>
      </c>
      <c r="B39854" t="s">
        <v>1073</v>
      </c>
      <c r="C39854" t="s">
        <v>1022</v>
      </c>
      <c r="D39854" t="s">
        <v>1023</v>
      </c>
      <c r="E39854" t="s">
        <v>1015</v>
      </c>
      <c r="F39854" s="86">
        <v>4.3703603358230996E-3</v>
      </c>
    </row>
    <row r="39855" spans="1:6">
      <c r="A39855">
        <v>2022</v>
      </c>
      <c r="B39855" t="s">
        <v>1073</v>
      </c>
      <c r="C39855" t="s">
        <v>1022</v>
      </c>
      <c r="D39855" t="s">
        <v>1023</v>
      </c>
      <c r="E39855" t="s">
        <v>1015</v>
      </c>
      <c r="F39855" s="86">
        <v>4.4241274714615E-3</v>
      </c>
    </row>
    <row r="39856" spans="1:6">
      <c r="A39856">
        <v>2023</v>
      </c>
      <c r="B39856" t="s">
        <v>1073</v>
      </c>
      <c r="C39856" t="s">
        <v>1022</v>
      </c>
      <c r="D39856" t="s">
        <v>1023</v>
      </c>
      <c r="E39856" t="s">
        <v>1015</v>
      </c>
      <c r="F39856" s="86">
        <v>4.4761227426208996E-3</v>
      </c>
    </row>
    <row r="39857" spans="1:6">
      <c r="A39857">
        <v>2024</v>
      </c>
      <c r="B39857" t="s">
        <v>1073</v>
      </c>
      <c r="C39857" t="s">
        <v>1022</v>
      </c>
      <c r="D39857" t="s">
        <v>1023</v>
      </c>
      <c r="E39857" t="s">
        <v>1015</v>
      </c>
      <c r="F39857" s="86">
        <v>4.5276993935549998E-3</v>
      </c>
    </row>
    <row r="39858" spans="1:6">
      <c r="A39858">
        <v>2025</v>
      </c>
      <c r="B39858" t="s">
        <v>1073</v>
      </c>
      <c r="C39858" t="s">
        <v>1022</v>
      </c>
      <c r="D39858" t="s">
        <v>1023</v>
      </c>
      <c r="E39858" t="s">
        <v>1015</v>
      </c>
      <c r="F39858" s="86">
        <v>4.5801894336956004E-3</v>
      </c>
    </row>
    <row r="39859" spans="1:6">
      <c r="A39859">
        <v>2026</v>
      </c>
      <c r="B39859" t="s">
        <v>1073</v>
      </c>
      <c r="C39859" t="s">
        <v>1022</v>
      </c>
      <c r="D39859" t="s">
        <v>1023</v>
      </c>
      <c r="E39859" t="s">
        <v>1015</v>
      </c>
      <c r="F39859" s="86">
        <v>4.6325878415039998E-3</v>
      </c>
    </row>
    <row r="39860" spans="1:6">
      <c r="A39860">
        <v>2027</v>
      </c>
      <c r="B39860" t="s">
        <v>1073</v>
      </c>
      <c r="C39860" t="s">
        <v>1022</v>
      </c>
      <c r="D39860" t="s">
        <v>1023</v>
      </c>
      <c r="E39860" t="s">
        <v>1015</v>
      </c>
      <c r="F39860" s="86">
        <v>4.6850794840051996E-3</v>
      </c>
    </row>
    <row r="39861" spans="1:6">
      <c r="A39861">
        <v>2028</v>
      </c>
      <c r="B39861" t="s">
        <v>1073</v>
      </c>
      <c r="C39861" t="s">
        <v>1022</v>
      </c>
      <c r="D39861" t="s">
        <v>1023</v>
      </c>
      <c r="E39861" t="s">
        <v>1015</v>
      </c>
      <c r="F39861" s="86">
        <v>4.7366592557608004E-3</v>
      </c>
    </row>
    <row r="39862" spans="1:6">
      <c r="A39862">
        <v>2029</v>
      </c>
      <c r="B39862" t="s">
        <v>1073</v>
      </c>
      <c r="C39862" t="s">
        <v>1022</v>
      </c>
      <c r="D39862" t="s">
        <v>1023</v>
      </c>
      <c r="E39862" t="s">
        <v>1015</v>
      </c>
      <c r="F39862" s="86">
        <v>4.7853303485293E-3</v>
      </c>
    </row>
    <row r="39863" spans="1:6">
      <c r="A39863">
        <v>2030</v>
      </c>
      <c r="B39863" t="s">
        <v>1073</v>
      </c>
      <c r="C39863" t="s">
        <v>1022</v>
      </c>
      <c r="D39863" t="s">
        <v>1023</v>
      </c>
      <c r="E39863" t="s">
        <v>1015</v>
      </c>
      <c r="F39863" s="86">
        <v>4.8341644023058997E-3</v>
      </c>
    </row>
    <row r="39864" spans="1:6">
      <c r="A39864">
        <v>2031</v>
      </c>
      <c r="B39864" t="s">
        <v>1073</v>
      </c>
      <c r="C39864" t="s">
        <v>1022</v>
      </c>
      <c r="D39864" t="s">
        <v>1023</v>
      </c>
      <c r="E39864" t="s">
        <v>1015</v>
      </c>
      <c r="F39864" s="86">
        <v>4.8815671322050003E-3</v>
      </c>
    </row>
    <row r="39865" spans="1:6">
      <c r="A39865">
        <v>2032</v>
      </c>
      <c r="B39865" t="s">
        <v>1073</v>
      </c>
      <c r="C39865" t="s">
        <v>1022</v>
      </c>
      <c r="D39865" t="s">
        <v>1023</v>
      </c>
      <c r="E39865" t="s">
        <v>1015</v>
      </c>
      <c r="F39865" s="86">
        <v>4.9276038426887998E-3</v>
      </c>
    </row>
    <row r="39866" spans="1:6">
      <c r="A39866">
        <v>2033</v>
      </c>
      <c r="B39866" t="s">
        <v>1073</v>
      </c>
      <c r="C39866" t="s">
        <v>1022</v>
      </c>
      <c r="D39866" t="s">
        <v>1023</v>
      </c>
      <c r="E39866" t="s">
        <v>1015</v>
      </c>
      <c r="F39866" s="86">
        <v>4.9715441976939997E-3</v>
      </c>
    </row>
    <row r="39867" spans="1:6">
      <c r="A39867">
        <v>2034</v>
      </c>
      <c r="B39867" t="s">
        <v>1073</v>
      </c>
      <c r="C39867" t="s">
        <v>1022</v>
      </c>
      <c r="D39867" t="s">
        <v>1023</v>
      </c>
      <c r="E39867" t="s">
        <v>1015</v>
      </c>
      <c r="F39867" s="86">
        <v>5.0146629529886E-3</v>
      </c>
    </row>
    <row r="39868" spans="1:6">
      <c r="A39868">
        <v>2035</v>
      </c>
      <c r="B39868" t="s">
        <v>1073</v>
      </c>
      <c r="C39868" t="s">
        <v>1022</v>
      </c>
      <c r="D39868" t="s">
        <v>1023</v>
      </c>
      <c r="E39868" t="s">
        <v>1015</v>
      </c>
      <c r="F39868" s="86">
        <v>5.0564080292065001E-3</v>
      </c>
    </row>
    <row r="39869" spans="1:6">
      <c r="A39869">
        <v>2036</v>
      </c>
      <c r="B39869" t="s">
        <v>1073</v>
      </c>
      <c r="C39869" t="s">
        <v>1022</v>
      </c>
      <c r="D39869" t="s">
        <v>1023</v>
      </c>
      <c r="E39869" t="s">
        <v>1015</v>
      </c>
      <c r="F39869" s="86">
        <v>5.0992871855208999E-3</v>
      </c>
    </row>
    <row r="39870" spans="1:6">
      <c r="A39870">
        <v>2037</v>
      </c>
      <c r="B39870" t="s">
        <v>1073</v>
      </c>
      <c r="C39870" t="s">
        <v>1022</v>
      </c>
      <c r="D39870" t="s">
        <v>1023</v>
      </c>
      <c r="E39870" t="s">
        <v>1015</v>
      </c>
      <c r="F39870" s="86">
        <v>5.1405403453374E-3</v>
      </c>
    </row>
    <row r="39871" spans="1:6">
      <c r="A39871">
        <v>2038</v>
      </c>
      <c r="B39871" t="s">
        <v>1073</v>
      </c>
      <c r="C39871" t="s">
        <v>1022</v>
      </c>
      <c r="D39871" t="s">
        <v>1023</v>
      </c>
      <c r="E39871" t="s">
        <v>1015</v>
      </c>
      <c r="F39871" s="86">
        <v>5.182358068988E-3</v>
      </c>
    </row>
    <row r="39872" spans="1:6">
      <c r="A39872">
        <v>2039</v>
      </c>
      <c r="B39872" t="s">
        <v>1073</v>
      </c>
      <c r="C39872" t="s">
        <v>1022</v>
      </c>
      <c r="D39872" t="s">
        <v>1023</v>
      </c>
      <c r="E39872" t="s">
        <v>1015</v>
      </c>
      <c r="F39872" s="86">
        <v>5.2222548034636003E-3</v>
      </c>
    </row>
    <row r="39873" spans="1:6">
      <c r="A39873">
        <v>2040</v>
      </c>
      <c r="B39873" t="s">
        <v>1073</v>
      </c>
      <c r="C39873" t="s">
        <v>1022</v>
      </c>
      <c r="D39873" t="s">
        <v>1023</v>
      </c>
      <c r="E39873" t="s">
        <v>1015</v>
      </c>
      <c r="F39873" s="86">
        <v>5.2622231762156002E-3</v>
      </c>
    </row>
    <row r="39874" spans="1:6">
      <c r="A39874">
        <v>2041</v>
      </c>
      <c r="B39874" t="s">
        <v>1073</v>
      </c>
      <c r="C39874" t="s">
        <v>1022</v>
      </c>
      <c r="D39874" t="s">
        <v>1023</v>
      </c>
      <c r="E39874" t="s">
        <v>1015</v>
      </c>
      <c r="F39874" s="86">
        <v>5.2956382120941002E-3</v>
      </c>
    </row>
    <row r="39875" spans="1:6">
      <c r="A39875">
        <v>2042</v>
      </c>
      <c r="B39875" t="s">
        <v>1073</v>
      </c>
      <c r="C39875" t="s">
        <v>1022</v>
      </c>
      <c r="D39875" t="s">
        <v>1023</v>
      </c>
      <c r="E39875" t="s">
        <v>1015</v>
      </c>
      <c r="F39875" s="86">
        <v>5.3298077822756E-3</v>
      </c>
    </row>
    <row r="39876" spans="1:6">
      <c r="A39876">
        <v>2043</v>
      </c>
      <c r="B39876" t="s">
        <v>1073</v>
      </c>
      <c r="C39876" t="s">
        <v>1022</v>
      </c>
      <c r="D39876" t="s">
        <v>1023</v>
      </c>
      <c r="E39876" t="s">
        <v>1015</v>
      </c>
      <c r="F39876" s="86">
        <v>5.3624816938050998E-3</v>
      </c>
    </row>
    <row r="39877" spans="1:6">
      <c r="A39877">
        <v>2044</v>
      </c>
      <c r="B39877" t="s">
        <v>1073</v>
      </c>
      <c r="C39877" t="s">
        <v>1022</v>
      </c>
      <c r="D39877" t="s">
        <v>1023</v>
      </c>
      <c r="E39877" t="s">
        <v>1015</v>
      </c>
      <c r="F39877" s="86">
        <v>5.3960344896830997E-3</v>
      </c>
    </row>
    <row r="39878" spans="1:6">
      <c r="A39878">
        <v>2045</v>
      </c>
      <c r="B39878" t="s">
        <v>1073</v>
      </c>
      <c r="C39878" t="s">
        <v>1022</v>
      </c>
      <c r="D39878" t="s">
        <v>1023</v>
      </c>
      <c r="E39878" t="s">
        <v>1015</v>
      </c>
      <c r="F39878" s="86">
        <v>5.4281850980063004E-3</v>
      </c>
    </row>
    <row r="39879" spans="1:6">
      <c r="A39879">
        <v>2046</v>
      </c>
      <c r="B39879" t="s">
        <v>1073</v>
      </c>
      <c r="C39879" t="s">
        <v>1022</v>
      </c>
      <c r="D39879" t="s">
        <v>1023</v>
      </c>
      <c r="E39879" t="s">
        <v>1015</v>
      </c>
      <c r="F39879" s="86">
        <v>5.4613483646263998E-3</v>
      </c>
    </row>
    <row r="39880" spans="1:6">
      <c r="A39880">
        <v>2047</v>
      </c>
      <c r="B39880" t="s">
        <v>1073</v>
      </c>
      <c r="C39880" t="s">
        <v>1022</v>
      </c>
      <c r="D39880" t="s">
        <v>1023</v>
      </c>
      <c r="E39880" t="s">
        <v>1015</v>
      </c>
      <c r="F39880" s="86">
        <v>5.493175075274E-3</v>
      </c>
    </row>
    <row r="39881" spans="1:6">
      <c r="A39881">
        <v>2048</v>
      </c>
      <c r="B39881" t="s">
        <v>1073</v>
      </c>
      <c r="C39881" t="s">
        <v>1022</v>
      </c>
      <c r="D39881" t="s">
        <v>1023</v>
      </c>
      <c r="E39881" t="s">
        <v>1015</v>
      </c>
      <c r="F39881" s="86">
        <v>5.5261114987198998E-3</v>
      </c>
    </row>
    <row r="39882" spans="1:6">
      <c r="A39882">
        <v>2049</v>
      </c>
      <c r="B39882" t="s">
        <v>1073</v>
      </c>
      <c r="C39882" t="s">
        <v>1022</v>
      </c>
      <c r="D39882" t="s">
        <v>1023</v>
      </c>
      <c r="E39882" t="s">
        <v>1015</v>
      </c>
      <c r="F39882" s="86">
        <v>5.5577883379166002E-3</v>
      </c>
    </row>
    <row r="39883" spans="1:6">
      <c r="A39883">
        <v>2050</v>
      </c>
      <c r="B39883" t="s">
        <v>1073</v>
      </c>
      <c r="C39883" t="s">
        <v>1022</v>
      </c>
      <c r="D39883" t="s">
        <v>1023</v>
      </c>
      <c r="E39883" t="s">
        <v>1015</v>
      </c>
      <c r="F39883" s="86">
        <v>5.5906889691865998E-3</v>
      </c>
    </row>
    <row r="39884" spans="1:6">
      <c r="A39884">
        <v>2017</v>
      </c>
      <c r="B39884" t="s">
        <v>1012</v>
      </c>
      <c r="C39884" t="s">
        <v>1022</v>
      </c>
      <c r="D39884" t="s">
        <v>964</v>
      </c>
      <c r="E39884" t="s">
        <v>1015</v>
      </c>
      <c r="F39884" s="86">
        <v>206589.66402505801</v>
      </c>
    </row>
    <row r="39885" spans="1:6">
      <c r="A39885">
        <v>2018</v>
      </c>
      <c r="B39885" t="s">
        <v>1012</v>
      </c>
      <c r="C39885" t="s">
        <v>1022</v>
      </c>
      <c r="D39885" t="s">
        <v>964</v>
      </c>
      <c r="E39885" t="s">
        <v>1015</v>
      </c>
      <c r="F39885" s="86">
        <v>219717.69184562701</v>
      </c>
    </row>
    <row r="39886" spans="1:6">
      <c r="A39886">
        <v>2019</v>
      </c>
      <c r="B39886" t="s">
        <v>1012</v>
      </c>
      <c r="C39886" t="s">
        <v>1022</v>
      </c>
      <c r="D39886" t="s">
        <v>964</v>
      </c>
      <c r="E39886" t="s">
        <v>1015</v>
      </c>
      <c r="F39886" s="86">
        <v>230486.42605485799</v>
      </c>
    </row>
    <row r="39887" spans="1:6">
      <c r="A39887">
        <v>2020</v>
      </c>
      <c r="B39887" t="s">
        <v>1012</v>
      </c>
      <c r="C39887" t="s">
        <v>1022</v>
      </c>
      <c r="D39887" t="s">
        <v>964</v>
      </c>
      <c r="E39887" t="s">
        <v>1015</v>
      </c>
      <c r="F39887" s="86">
        <v>240614.013966578</v>
      </c>
    </row>
    <row r="39888" spans="1:6">
      <c r="A39888">
        <v>2021</v>
      </c>
      <c r="B39888" t="s">
        <v>1012</v>
      </c>
      <c r="C39888" t="s">
        <v>1022</v>
      </c>
      <c r="D39888" t="s">
        <v>964</v>
      </c>
      <c r="E39888" t="s">
        <v>1015</v>
      </c>
      <c r="F39888" s="86">
        <v>249539.98787899999</v>
      </c>
    </row>
    <row r="39889" spans="1:6">
      <c r="A39889">
        <v>2022</v>
      </c>
      <c r="B39889" t="s">
        <v>1012</v>
      </c>
      <c r="C39889" t="s">
        <v>1022</v>
      </c>
      <c r="D39889" t="s">
        <v>964</v>
      </c>
      <c r="E39889" t="s">
        <v>1015</v>
      </c>
      <c r="F39889" s="86">
        <v>257019.63956571801</v>
      </c>
    </row>
    <row r="39890" spans="1:6">
      <c r="A39890">
        <v>2023</v>
      </c>
      <c r="B39890" t="s">
        <v>1012</v>
      </c>
      <c r="C39890" t="s">
        <v>1022</v>
      </c>
      <c r="D39890" t="s">
        <v>964</v>
      </c>
      <c r="E39890" t="s">
        <v>1015</v>
      </c>
      <c r="F39890" s="86">
        <v>262547.30210893799</v>
      </c>
    </row>
    <row r="39891" spans="1:6">
      <c r="A39891">
        <v>2024</v>
      </c>
      <c r="B39891" t="s">
        <v>1012</v>
      </c>
      <c r="C39891" t="s">
        <v>1022</v>
      </c>
      <c r="D39891" t="s">
        <v>964</v>
      </c>
      <c r="E39891" t="s">
        <v>1015</v>
      </c>
      <c r="F39891" s="86">
        <v>265780.54655494</v>
      </c>
    </row>
    <row r="39892" spans="1:6">
      <c r="A39892">
        <v>2025</v>
      </c>
      <c r="B39892" t="s">
        <v>1012</v>
      </c>
      <c r="C39892" t="s">
        <v>1022</v>
      </c>
      <c r="D39892" t="s">
        <v>964</v>
      </c>
      <c r="E39892" t="s">
        <v>1015</v>
      </c>
      <c r="F39892" s="86">
        <v>266365.31943090702</v>
      </c>
    </row>
    <row r="39893" spans="1:6">
      <c r="A39893">
        <v>2026</v>
      </c>
      <c r="B39893" t="s">
        <v>1012</v>
      </c>
      <c r="C39893" t="s">
        <v>1022</v>
      </c>
      <c r="D39893" t="s">
        <v>964</v>
      </c>
      <c r="E39893" t="s">
        <v>1015</v>
      </c>
      <c r="F39893" s="86">
        <v>263956.15545864002</v>
      </c>
    </row>
    <row r="39894" spans="1:6">
      <c r="A39894">
        <v>2027</v>
      </c>
      <c r="B39894" t="s">
        <v>1012</v>
      </c>
      <c r="C39894" t="s">
        <v>1022</v>
      </c>
      <c r="D39894" t="s">
        <v>964</v>
      </c>
      <c r="E39894" t="s">
        <v>1015</v>
      </c>
      <c r="F39894" s="86">
        <v>258301.27105160101</v>
      </c>
    </row>
    <row r="39895" spans="1:6">
      <c r="A39895">
        <v>2028</v>
      </c>
      <c r="B39895" t="s">
        <v>1012</v>
      </c>
      <c r="C39895" t="s">
        <v>1022</v>
      </c>
      <c r="D39895" t="s">
        <v>964</v>
      </c>
      <c r="E39895" t="s">
        <v>1015</v>
      </c>
      <c r="F39895" s="86">
        <v>249457.257927161</v>
      </c>
    </row>
    <row r="39896" spans="1:6">
      <c r="A39896">
        <v>2029</v>
      </c>
      <c r="B39896" t="s">
        <v>1012</v>
      </c>
      <c r="C39896" t="s">
        <v>1022</v>
      </c>
      <c r="D39896" t="s">
        <v>964</v>
      </c>
      <c r="E39896" t="s">
        <v>1015</v>
      </c>
      <c r="F39896" s="86">
        <v>237162.51052161699</v>
      </c>
    </row>
    <row r="39897" spans="1:6">
      <c r="A39897">
        <v>2030</v>
      </c>
      <c r="B39897" t="s">
        <v>1012</v>
      </c>
      <c r="C39897" t="s">
        <v>1022</v>
      </c>
      <c r="D39897" t="s">
        <v>964</v>
      </c>
      <c r="E39897" t="s">
        <v>1015</v>
      </c>
      <c r="F39897" s="86">
        <v>222173.93347993799</v>
      </c>
    </row>
    <row r="39898" spans="1:6">
      <c r="A39898">
        <v>2031</v>
      </c>
      <c r="B39898" t="s">
        <v>1012</v>
      </c>
      <c r="C39898" t="s">
        <v>1022</v>
      </c>
      <c r="D39898" t="s">
        <v>964</v>
      </c>
      <c r="E39898" t="s">
        <v>1015</v>
      </c>
      <c r="F39898" s="86">
        <v>205448.404493346</v>
      </c>
    </row>
    <row r="39899" spans="1:6">
      <c r="A39899">
        <v>2032</v>
      </c>
      <c r="B39899" t="s">
        <v>1012</v>
      </c>
      <c r="C39899" t="s">
        <v>1022</v>
      </c>
      <c r="D39899" t="s">
        <v>964</v>
      </c>
      <c r="E39899" t="s">
        <v>1015</v>
      </c>
      <c r="F39899" s="86">
        <v>187813.08481082699</v>
      </c>
    </row>
    <row r="39900" spans="1:6">
      <c r="A39900">
        <v>2033</v>
      </c>
      <c r="B39900" t="s">
        <v>1012</v>
      </c>
      <c r="C39900" t="s">
        <v>1022</v>
      </c>
      <c r="D39900" t="s">
        <v>964</v>
      </c>
      <c r="E39900" t="s">
        <v>1015</v>
      </c>
      <c r="F39900" s="86">
        <v>170127.16469591</v>
      </c>
    </row>
    <row r="39901" spans="1:6">
      <c r="A39901">
        <v>2034</v>
      </c>
      <c r="B39901" t="s">
        <v>1012</v>
      </c>
      <c r="C39901" t="s">
        <v>1022</v>
      </c>
      <c r="D39901" t="s">
        <v>964</v>
      </c>
      <c r="E39901" t="s">
        <v>1015</v>
      </c>
      <c r="F39901" s="86">
        <v>153073.877548016</v>
      </c>
    </row>
    <row r="39902" spans="1:6">
      <c r="A39902">
        <v>2035</v>
      </c>
      <c r="B39902" t="s">
        <v>1012</v>
      </c>
      <c r="C39902" t="s">
        <v>1022</v>
      </c>
      <c r="D39902" t="s">
        <v>964</v>
      </c>
      <c r="E39902" t="s">
        <v>1015</v>
      </c>
      <c r="F39902" s="86">
        <v>137106.82643219101</v>
      </c>
    </row>
    <row r="39903" spans="1:6">
      <c r="A39903">
        <v>2036</v>
      </c>
      <c r="B39903" t="s">
        <v>1012</v>
      </c>
      <c r="C39903" t="s">
        <v>1022</v>
      </c>
      <c r="D39903" t="s">
        <v>964</v>
      </c>
      <c r="E39903" t="s">
        <v>1015</v>
      </c>
      <c r="F39903" s="86">
        <v>122537.696954913</v>
      </c>
    </row>
    <row r="39904" spans="1:6">
      <c r="A39904">
        <v>2037</v>
      </c>
      <c r="B39904" t="s">
        <v>1012</v>
      </c>
      <c r="C39904" t="s">
        <v>1022</v>
      </c>
      <c r="D39904" t="s">
        <v>964</v>
      </c>
      <c r="E39904" t="s">
        <v>1015</v>
      </c>
      <c r="F39904" s="86">
        <v>109161.10198115899</v>
      </c>
    </row>
    <row r="39905" spans="1:6">
      <c r="A39905">
        <v>2038</v>
      </c>
      <c r="B39905" t="s">
        <v>1012</v>
      </c>
      <c r="C39905" t="s">
        <v>1022</v>
      </c>
      <c r="D39905" t="s">
        <v>964</v>
      </c>
      <c r="E39905" t="s">
        <v>1015</v>
      </c>
      <c r="F39905" s="86">
        <v>96936.010847041704</v>
      </c>
    </row>
    <row r="39906" spans="1:6">
      <c r="A39906">
        <v>2039</v>
      </c>
      <c r="B39906" t="s">
        <v>1012</v>
      </c>
      <c r="C39906" t="s">
        <v>1022</v>
      </c>
      <c r="D39906" t="s">
        <v>964</v>
      </c>
      <c r="E39906" t="s">
        <v>1015</v>
      </c>
      <c r="F39906" s="86">
        <v>85675.254831052094</v>
      </c>
    </row>
    <row r="39907" spans="1:6">
      <c r="A39907">
        <v>2040</v>
      </c>
      <c r="B39907" t="s">
        <v>1012</v>
      </c>
      <c r="C39907" t="s">
        <v>1022</v>
      </c>
      <c r="D39907" t="s">
        <v>964</v>
      </c>
      <c r="E39907" t="s">
        <v>1015</v>
      </c>
      <c r="F39907" s="86">
        <v>75187.185652295302</v>
      </c>
    </row>
    <row r="39908" spans="1:6">
      <c r="A39908">
        <v>2041</v>
      </c>
      <c r="B39908" t="s">
        <v>1012</v>
      </c>
      <c r="C39908" t="s">
        <v>1022</v>
      </c>
      <c r="D39908" t="s">
        <v>964</v>
      </c>
      <c r="E39908" t="s">
        <v>1015</v>
      </c>
      <c r="F39908" s="86">
        <v>64876.857194656499</v>
      </c>
    </row>
    <row r="39909" spans="1:6">
      <c r="A39909">
        <v>2042</v>
      </c>
      <c r="B39909" t="s">
        <v>1012</v>
      </c>
      <c r="C39909" t="s">
        <v>1022</v>
      </c>
      <c r="D39909" t="s">
        <v>964</v>
      </c>
      <c r="E39909" t="s">
        <v>1015</v>
      </c>
      <c r="F39909" s="86">
        <v>55334.106210482001</v>
      </c>
    </row>
    <row r="39910" spans="1:6">
      <c r="A39910">
        <v>2043</v>
      </c>
      <c r="B39910" t="s">
        <v>1012</v>
      </c>
      <c r="C39910" t="s">
        <v>1022</v>
      </c>
      <c r="D39910" t="s">
        <v>964</v>
      </c>
      <c r="E39910" t="s">
        <v>1015</v>
      </c>
      <c r="F39910" s="86">
        <v>46518.5057946284</v>
      </c>
    </row>
    <row r="39911" spans="1:6">
      <c r="A39911">
        <v>2044</v>
      </c>
      <c r="B39911" t="s">
        <v>1012</v>
      </c>
      <c r="C39911" t="s">
        <v>1022</v>
      </c>
      <c r="D39911" t="s">
        <v>964</v>
      </c>
      <c r="E39911" t="s">
        <v>1015</v>
      </c>
      <c r="F39911" s="86">
        <v>38489.840302678102</v>
      </c>
    </row>
    <row r="39912" spans="1:6">
      <c r="A39912">
        <v>2045</v>
      </c>
      <c r="B39912" t="s">
        <v>1012</v>
      </c>
      <c r="C39912" t="s">
        <v>1022</v>
      </c>
      <c r="D39912" t="s">
        <v>964</v>
      </c>
      <c r="E39912" t="s">
        <v>1015</v>
      </c>
      <c r="F39912" s="86">
        <v>31295.9678068906</v>
      </c>
    </row>
    <row r="39913" spans="1:6">
      <c r="A39913">
        <v>2046</v>
      </c>
      <c r="B39913" t="s">
        <v>1012</v>
      </c>
      <c r="C39913" t="s">
        <v>1022</v>
      </c>
      <c r="D39913" t="s">
        <v>964</v>
      </c>
      <c r="E39913" t="s">
        <v>1015</v>
      </c>
      <c r="F39913" s="86">
        <v>24970.759062312201</v>
      </c>
    </row>
    <row r="39914" spans="1:6">
      <c r="A39914">
        <v>2047</v>
      </c>
      <c r="B39914" t="s">
        <v>1012</v>
      </c>
      <c r="C39914" t="s">
        <v>1022</v>
      </c>
      <c r="D39914" t="s">
        <v>964</v>
      </c>
      <c r="E39914" t="s">
        <v>1015</v>
      </c>
      <c r="F39914" s="86">
        <v>19532.4552564525</v>
      </c>
    </row>
    <row r="39915" spans="1:6">
      <c r="A39915">
        <v>2048</v>
      </c>
      <c r="B39915" t="s">
        <v>1012</v>
      </c>
      <c r="C39915" t="s">
        <v>1022</v>
      </c>
      <c r="D39915" t="s">
        <v>964</v>
      </c>
      <c r="E39915" t="s">
        <v>1015</v>
      </c>
      <c r="F39915" s="86">
        <v>14954.8312381164</v>
      </c>
    </row>
    <row r="39916" spans="1:6">
      <c r="A39916">
        <v>2049</v>
      </c>
      <c r="B39916" t="s">
        <v>1012</v>
      </c>
      <c r="C39916" t="s">
        <v>1022</v>
      </c>
      <c r="D39916" t="s">
        <v>964</v>
      </c>
      <c r="E39916" t="s">
        <v>1015</v>
      </c>
      <c r="F39916" s="86">
        <v>11200.7128654797</v>
      </c>
    </row>
    <row r="39917" spans="1:6">
      <c r="A39917">
        <v>2050</v>
      </c>
      <c r="B39917" t="s">
        <v>1012</v>
      </c>
      <c r="C39917" t="s">
        <v>1022</v>
      </c>
      <c r="D39917" t="s">
        <v>964</v>
      </c>
      <c r="E39917" t="s">
        <v>1015</v>
      </c>
      <c r="F39917" s="86">
        <v>8201.0025108853697</v>
      </c>
    </row>
    <row r="39918" spans="1:6">
      <c r="A39918">
        <v>2017</v>
      </c>
      <c r="B39918" t="s">
        <v>1024</v>
      </c>
      <c r="C39918" t="s">
        <v>1022</v>
      </c>
      <c r="D39918" t="s">
        <v>964</v>
      </c>
      <c r="E39918" t="s">
        <v>1015</v>
      </c>
      <c r="F39918" s="86">
        <v>566911.21991463995</v>
      </c>
    </row>
    <row r="39919" spans="1:6">
      <c r="A39919">
        <v>2018</v>
      </c>
      <c r="B39919" t="s">
        <v>1024</v>
      </c>
      <c r="C39919" t="s">
        <v>1022</v>
      </c>
      <c r="D39919" t="s">
        <v>964</v>
      </c>
      <c r="E39919" t="s">
        <v>1015</v>
      </c>
      <c r="F39919" s="86">
        <v>626118.08820257103</v>
      </c>
    </row>
    <row r="39920" spans="1:6">
      <c r="A39920">
        <v>2019</v>
      </c>
      <c r="B39920" t="s">
        <v>1024</v>
      </c>
      <c r="C39920" t="s">
        <v>1022</v>
      </c>
      <c r="D39920" t="s">
        <v>964</v>
      </c>
      <c r="E39920" t="s">
        <v>1015</v>
      </c>
      <c r="F39920" s="86">
        <v>631344.41341773502</v>
      </c>
    </row>
    <row r="39921" spans="1:6">
      <c r="A39921">
        <v>2020</v>
      </c>
      <c r="B39921" t="s">
        <v>1024</v>
      </c>
      <c r="C39921" t="s">
        <v>1022</v>
      </c>
      <c r="D39921" t="s">
        <v>964</v>
      </c>
      <c r="E39921" t="s">
        <v>1015</v>
      </c>
      <c r="F39921" s="86">
        <v>635597.32661232003</v>
      </c>
    </row>
    <row r="39922" spans="1:6">
      <c r="A39922">
        <v>2021</v>
      </c>
      <c r="B39922" t="s">
        <v>1024</v>
      </c>
      <c r="C39922" t="s">
        <v>1022</v>
      </c>
      <c r="D39922" t="s">
        <v>964</v>
      </c>
      <c r="E39922" t="s">
        <v>1015</v>
      </c>
      <c r="F39922" s="86">
        <v>639618.22130711004</v>
      </c>
    </row>
    <row r="39923" spans="1:6">
      <c r="A39923">
        <v>2022</v>
      </c>
      <c r="B39923" t="s">
        <v>1024</v>
      </c>
      <c r="C39923" t="s">
        <v>1022</v>
      </c>
      <c r="D39923" t="s">
        <v>964</v>
      </c>
      <c r="E39923" t="s">
        <v>1015</v>
      </c>
      <c r="F39923" s="86">
        <v>642787.95955478295</v>
      </c>
    </row>
    <row r="39924" spans="1:6">
      <c r="A39924">
        <v>2023</v>
      </c>
      <c r="B39924" t="s">
        <v>1024</v>
      </c>
      <c r="C39924" t="s">
        <v>1022</v>
      </c>
      <c r="D39924" t="s">
        <v>964</v>
      </c>
      <c r="E39924" t="s">
        <v>1015</v>
      </c>
      <c r="F39924" s="86">
        <v>644675.51308323897</v>
      </c>
    </row>
    <row r="39925" spans="1:6">
      <c r="A39925">
        <v>2024</v>
      </c>
      <c r="B39925" t="s">
        <v>1024</v>
      </c>
      <c r="C39925" t="s">
        <v>1022</v>
      </c>
      <c r="D39925" t="s">
        <v>964</v>
      </c>
      <c r="E39925" t="s">
        <v>1015</v>
      </c>
      <c r="F39925" s="86">
        <v>645749.41045757395</v>
      </c>
    </row>
    <row r="39926" spans="1:6">
      <c r="A39926">
        <v>2025</v>
      </c>
      <c r="B39926" t="s">
        <v>1024</v>
      </c>
      <c r="C39926" t="s">
        <v>1022</v>
      </c>
      <c r="D39926" t="s">
        <v>964</v>
      </c>
      <c r="E39926" t="s">
        <v>1015</v>
      </c>
      <c r="F39926" s="86">
        <v>645285.60963244899</v>
      </c>
    </row>
    <row r="39927" spans="1:6">
      <c r="A39927">
        <v>2026</v>
      </c>
      <c r="B39927" t="s">
        <v>1024</v>
      </c>
      <c r="C39927" t="s">
        <v>1022</v>
      </c>
      <c r="D39927" t="s">
        <v>964</v>
      </c>
      <c r="E39927" t="s">
        <v>1015</v>
      </c>
      <c r="F39927" s="86">
        <v>642808.74774528097</v>
      </c>
    </row>
    <row r="39928" spans="1:6">
      <c r="A39928">
        <v>2027</v>
      </c>
      <c r="B39928" t="s">
        <v>1024</v>
      </c>
      <c r="C39928" t="s">
        <v>1022</v>
      </c>
      <c r="D39928" t="s">
        <v>964</v>
      </c>
      <c r="E39928" t="s">
        <v>1015</v>
      </c>
      <c r="F39928" s="86">
        <v>638244.32073285198</v>
      </c>
    </row>
    <row r="39929" spans="1:6">
      <c r="A39929">
        <v>2028</v>
      </c>
      <c r="B39929" t="s">
        <v>1024</v>
      </c>
      <c r="C39929" t="s">
        <v>1022</v>
      </c>
      <c r="D39929" t="s">
        <v>964</v>
      </c>
      <c r="E39929" t="s">
        <v>1015</v>
      </c>
      <c r="F39929" s="86">
        <v>630459.59161791101</v>
      </c>
    </row>
    <row r="39930" spans="1:6">
      <c r="A39930">
        <v>2029</v>
      </c>
      <c r="B39930" t="s">
        <v>1024</v>
      </c>
      <c r="C39930" t="s">
        <v>1022</v>
      </c>
      <c r="D39930" t="s">
        <v>964</v>
      </c>
      <c r="E39930" t="s">
        <v>1015</v>
      </c>
      <c r="F39930" s="86">
        <v>618465.77071068506</v>
      </c>
    </row>
    <row r="39931" spans="1:6">
      <c r="A39931">
        <v>2030</v>
      </c>
      <c r="B39931" t="s">
        <v>1024</v>
      </c>
      <c r="C39931" t="s">
        <v>1022</v>
      </c>
      <c r="D39931" t="s">
        <v>964</v>
      </c>
      <c r="E39931" t="s">
        <v>1015</v>
      </c>
      <c r="F39931" s="86">
        <v>602986.13979386899</v>
      </c>
    </row>
    <row r="39932" spans="1:6">
      <c r="A39932">
        <v>2031</v>
      </c>
      <c r="B39932" t="s">
        <v>1024</v>
      </c>
      <c r="C39932" t="s">
        <v>1022</v>
      </c>
      <c r="D39932" t="s">
        <v>964</v>
      </c>
      <c r="E39932" t="s">
        <v>1015</v>
      </c>
      <c r="F39932" s="86">
        <v>583553.15399149898</v>
      </c>
    </row>
    <row r="39933" spans="1:6">
      <c r="A39933">
        <v>2032</v>
      </c>
      <c r="B39933" t="s">
        <v>1024</v>
      </c>
      <c r="C39933" t="s">
        <v>1022</v>
      </c>
      <c r="D39933" t="s">
        <v>964</v>
      </c>
      <c r="E39933" t="s">
        <v>1015</v>
      </c>
      <c r="F39933" s="86">
        <v>560677.90848038194</v>
      </c>
    </row>
    <row r="39934" spans="1:6">
      <c r="A39934">
        <v>2033</v>
      </c>
      <c r="B39934" t="s">
        <v>1024</v>
      </c>
      <c r="C39934" t="s">
        <v>1022</v>
      </c>
      <c r="D39934" t="s">
        <v>964</v>
      </c>
      <c r="E39934" t="s">
        <v>1015</v>
      </c>
      <c r="F39934" s="86">
        <v>534297.47633887304</v>
      </c>
    </row>
    <row r="39935" spans="1:6">
      <c r="A39935">
        <v>2034</v>
      </c>
      <c r="B39935" t="s">
        <v>1024</v>
      </c>
      <c r="C39935" t="s">
        <v>1022</v>
      </c>
      <c r="D39935" t="s">
        <v>964</v>
      </c>
      <c r="E39935" t="s">
        <v>1015</v>
      </c>
      <c r="F39935" s="86">
        <v>505591.53406461701</v>
      </c>
    </row>
    <row r="39936" spans="1:6">
      <c r="A39936">
        <v>2035</v>
      </c>
      <c r="B39936" t="s">
        <v>1024</v>
      </c>
      <c r="C39936" t="s">
        <v>1022</v>
      </c>
      <c r="D39936" t="s">
        <v>964</v>
      </c>
      <c r="E39936" t="s">
        <v>1015</v>
      </c>
      <c r="F39936" s="86">
        <v>474470.78806218499</v>
      </c>
    </row>
    <row r="39937" spans="1:6">
      <c r="A39937">
        <v>2036</v>
      </c>
      <c r="B39937" t="s">
        <v>1024</v>
      </c>
      <c r="C39937" t="s">
        <v>1022</v>
      </c>
      <c r="D39937" t="s">
        <v>964</v>
      </c>
      <c r="E39937" t="s">
        <v>1015</v>
      </c>
      <c r="F39937" s="86">
        <v>441489.11292261898</v>
      </c>
    </row>
    <row r="39938" spans="1:6">
      <c r="A39938">
        <v>2037</v>
      </c>
      <c r="B39938" t="s">
        <v>1024</v>
      </c>
      <c r="C39938" t="s">
        <v>1022</v>
      </c>
      <c r="D39938" t="s">
        <v>964</v>
      </c>
      <c r="E39938" t="s">
        <v>1015</v>
      </c>
      <c r="F39938" s="86">
        <v>407756.74572058901</v>
      </c>
    </row>
    <row r="39939" spans="1:6">
      <c r="A39939">
        <v>2038</v>
      </c>
      <c r="B39939" t="s">
        <v>1024</v>
      </c>
      <c r="C39939" t="s">
        <v>1022</v>
      </c>
      <c r="D39939" t="s">
        <v>964</v>
      </c>
      <c r="E39939" t="s">
        <v>1015</v>
      </c>
      <c r="F39939" s="86">
        <v>373261.88195618399</v>
      </c>
    </row>
    <row r="39940" spans="1:6">
      <c r="A39940">
        <v>2039</v>
      </c>
      <c r="B39940" t="s">
        <v>1024</v>
      </c>
      <c r="C39940" t="s">
        <v>1022</v>
      </c>
      <c r="D39940" t="s">
        <v>964</v>
      </c>
      <c r="E39940" t="s">
        <v>1015</v>
      </c>
      <c r="F39940" s="86">
        <v>338569.89292837802</v>
      </c>
    </row>
    <row r="39941" spans="1:6">
      <c r="A39941">
        <v>2040</v>
      </c>
      <c r="B39941" t="s">
        <v>1024</v>
      </c>
      <c r="C39941" t="s">
        <v>1022</v>
      </c>
      <c r="D39941" t="s">
        <v>964</v>
      </c>
      <c r="E39941" t="s">
        <v>1015</v>
      </c>
      <c r="F39941" s="86">
        <v>304215.578169388</v>
      </c>
    </row>
    <row r="39942" spans="1:6">
      <c r="A39942">
        <v>2041</v>
      </c>
      <c r="B39942" t="s">
        <v>1024</v>
      </c>
      <c r="C39942" t="s">
        <v>1022</v>
      </c>
      <c r="D39942" t="s">
        <v>964</v>
      </c>
      <c r="E39942" t="s">
        <v>1015</v>
      </c>
      <c r="F39942" s="86">
        <v>268659.12402696401</v>
      </c>
    </row>
    <row r="39943" spans="1:6">
      <c r="A39943">
        <v>2042</v>
      </c>
      <c r="B39943" t="s">
        <v>1024</v>
      </c>
      <c r="C39943" t="s">
        <v>1022</v>
      </c>
      <c r="D39943" t="s">
        <v>964</v>
      </c>
      <c r="E39943" t="s">
        <v>1015</v>
      </c>
      <c r="F39943" s="86">
        <v>234742.47788984401</v>
      </c>
    </row>
    <row r="39944" spans="1:6">
      <c r="A39944">
        <v>2043</v>
      </c>
      <c r="B39944" t="s">
        <v>1024</v>
      </c>
      <c r="C39944" t="s">
        <v>1022</v>
      </c>
      <c r="D39944" t="s">
        <v>964</v>
      </c>
      <c r="E39944" t="s">
        <v>1015</v>
      </c>
      <c r="F39944" s="86">
        <v>202832.23868200299</v>
      </c>
    </row>
    <row r="39945" spans="1:6">
      <c r="A39945">
        <v>2044</v>
      </c>
      <c r="B39945" t="s">
        <v>1024</v>
      </c>
      <c r="C39945" t="s">
        <v>1022</v>
      </c>
      <c r="D39945" t="s">
        <v>964</v>
      </c>
      <c r="E39945" t="s">
        <v>1015</v>
      </c>
      <c r="F39945" s="86">
        <v>173116.10379510099</v>
      </c>
    </row>
    <row r="39946" spans="1:6">
      <c r="A39946">
        <v>2045</v>
      </c>
      <c r="B39946" t="s">
        <v>1024</v>
      </c>
      <c r="C39946" t="s">
        <v>1022</v>
      </c>
      <c r="D39946" t="s">
        <v>964</v>
      </c>
      <c r="E39946" t="s">
        <v>1015</v>
      </c>
      <c r="F39946" s="86">
        <v>145992.808159543</v>
      </c>
    </row>
    <row r="39947" spans="1:6">
      <c r="A39947">
        <v>2046</v>
      </c>
      <c r="B39947" t="s">
        <v>1024</v>
      </c>
      <c r="C39947" t="s">
        <v>1022</v>
      </c>
      <c r="D39947" t="s">
        <v>964</v>
      </c>
      <c r="E39947" t="s">
        <v>1015</v>
      </c>
      <c r="F39947" s="86">
        <v>121719.641760767</v>
      </c>
    </row>
    <row r="39948" spans="1:6">
      <c r="A39948">
        <v>2047</v>
      </c>
      <c r="B39948" t="s">
        <v>1024</v>
      </c>
      <c r="C39948" t="s">
        <v>1022</v>
      </c>
      <c r="D39948" t="s">
        <v>964</v>
      </c>
      <c r="E39948" t="s">
        <v>1015</v>
      </c>
      <c r="F39948" s="86">
        <v>100460.201140583</v>
      </c>
    </row>
    <row r="39949" spans="1:6">
      <c r="A39949">
        <v>2048</v>
      </c>
      <c r="B39949" t="s">
        <v>1024</v>
      </c>
      <c r="C39949" t="s">
        <v>1022</v>
      </c>
      <c r="D39949" t="s">
        <v>964</v>
      </c>
      <c r="E39949" t="s">
        <v>1015</v>
      </c>
      <c r="F39949" s="86">
        <v>82255.418976617395</v>
      </c>
    </row>
    <row r="39950" spans="1:6">
      <c r="A39950">
        <v>2049</v>
      </c>
      <c r="B39950" t="s">
        <v>1024</v>
      </c>
      <c r="C39950" t="s">
        <v>1022</v>
      </c>
      <c r="D39950" t="s">
        <v>964</v>
      </c>
      <c r="E39950" t="s">
        <v>1015</v>
      </c>
      <c r="F39950" s="86">
        <v>67018.440025337506</v>
      </c>
    </row>
    <row r="39951" spans="1:6">
      <c r="A39951">
        <v>2050</v>
      </c>
      <c r="B39951" t="s">
        <v>1024</v>
      </c>
      <c r="C39951" t="s">
        <v>1022</v>
      </c>
      <c r="D39951" t="s">
        <v>964</v>
      </c>
      <c r="E39951" t="s">
        <v>1015</v>
      </c>
      <c r="F39951" s="86">
        <v>54565.145601600198</v>
      </c>
    </row>
    <row r="39952" spans="1:6">
      <c r="A39952">
        <v>2017</v>
      </c>
      <c r="B39952" t="s">
        <v>1025</v>
      </c>
      <c r="C39952" t="s">
        <v>1022</v>
      </c>
      <c r="D39952" t="s">
        <v>964</v>
      </c>
      <c r="E39952" t="s">
        <v>1015</v>
      </c>
      <c r="F39952" s="86">
        <v>229901.63594397</v>
      </c>
    </row>
    <row r="39953" spans="1:6">
      <c r="A39953">
        <v>2018</v>
      </c>
      <c r="B39953" t="s">
        <v>1025</v>
      </c>
      <c r="C39953" t="s">
        <v>1022</v>
      </c>
      <c r="D39953" t="s">
        <v>964</v>
      </c>
      <c r="E39953" t="s">
        <v>1015</v>
      </c>
      <c r="F39953" s="86">
        <v>240302.723891103</v>
      </c>
    </row>
    <row r="39954" spans="1:6">
      <c r="A39954">
        <v>2019</v>
      </c>
      <c r="B39954" t="s">
        <v>1025</v>
      </c>
      <c r="C39954" t="s">
        <v>1022</v>
      </c>
      <c r="D39954" t="s">
        <v>964</v>
      </c>
      <c r="E39954" t="s">
        <v>1015</v>
      </c>
      <c r="F39954" s="86">
        <v>242889.70716651701</v>
      </c>
    </row>
    <row r="39955" spans="1:6">
      <c r="A39955">
        <v>2020</v>
      </c>
      <c r="B39955" t="s">
        <v>1025</v>
      </c>
      <c r="C39955" t="s">
        <v>1022</v>
      </c>
      <c r="D39955" t="s">
        <v>964</v>
      </c>
      <c r="E39955" t="s">
        <v>1015</v>
      </c>
      <c r="F39955" s="86">
        <v>245291.82462496101</v>
      </c>
    </row>
    <row r="39956" spans="1:6">
      <c r="A39956">
        <v>2021</v>
      </c>
      <c r="B39956" t="s">
        <v>1025</v>
      </c>
      <c r="C39956" t="s">
        <v>1022</v>
      </c>
      <c r="D39956" t="s">
        <v>964</v>
      </c>
      <c r="E39956" t="s">
        <v>1015</v>
      </c>
      <c r="F39956" s="86">
        <v>247516.787396261</v>
      </c>
    </row>
    <row r="39957" spans="1:6">
      <c r="A39957">
        <v>2022</v>
      </c>
      <c r="B39957" t="s">
        <v>1025</v>
      </c>
      <c r="C39957" t="s">
        <v>1022</v>
      </c>
      <c r="D39957" t="s">
        <v>964</v>
      </c>
      <c r="E39957" t="s">
        <v>1015</v>
      </c>
      <c r="F39957" s="86">
        <v>249480.238098481</v>
      </c>
    </row>
    <row r="39958" spans="1:6">
      <c r="A39958">
        <v>2023</v>
      </c>
      <c r="B39958" t="s">
        <v>1025</v>
      </c>
      <c r="C39958" t="s">
        <v>1022</v>
      </c>
      <c r="D39958" t="s">
        <v>964</v>
      </c>
      <c r="E39958" t="s">
        <v>1015</v>
      </c>
      <c r="F39958" s="86">
        <v>251125.06330832001</v>
      </c>
    </row>
    <row r="39959" spans="1:6">
      <c r="A39959">
        <v>2024</v>
      </c>
      <c r="B39959" t="s">
        <v>1025</v>
      </c>
      <c r="C39959" t="s">
        <v>1022</v>
      </c>
      <c r="D39959" t="s">
        <v>964</v>
      </c>
      <c r="E39959" t="s">
        <v>1015</v>
      </c>
      <c r="F39959" s="86">
        <v>252382.143766052</v>
      </c>
    </row>
    <row r="39960" spans="1:6">
      <c r="A39960">
        <v>2025</v>
      </c>
      <c r="B39960" t="s">
        <v>1025</v>
      </c>
      <c r="C39960" t="s">
        <v>1022</v>
      </c>
      <c r="D39960" t="s">
        <v>964</v>
      </c>
      <c r="E39960" t="s">
        <v>1015</v>
      </c>
      <c r="F39960" s="86">
        <v>253345.045084515</v>
      </c>
    </row>
    <row r="39961" spans="1:6">
      <c r="A39961">
        <v>2026</v>
      </c>
      <c r="B39961" t="s">
        <v>1025</v>
      </c>
      <c r="C39961" t="s">
        <v>1022</v>
      </c>
      <c r="D39961" t="s">
        <v>964</v>
      </c>
      <c r="E39961" t="s">
        <v>1015</v>
      </c>
      <c r="F39961" s="86">
        <v>253855.05444251699</v>
      </c>
    </row>
    <row r="39962" spans="1:6">
      <c r="A39962">
        <v>2027</v>
      </c>
      <c r="B39962" t="s">
        <v>1025</v>
      </c>
      <c r="C39962" t="s">
        <v>1022</v>
      </c>
      <c r="D39962" t="s">
        <v>964</v>
      </c>
      <c r="E39962" t="s">
        <v>1015</v>
      </c>
      <c r="F39962" s="86">
        <v>253752.27519680199</v>
      </c>
    </row>
    <row r="39963" spans="1:6">
      <c r="A39963">
        <v>2028</v>
      </c>
      <c r="B39963" t="s">
        <v>1025</v>
      </c>
      <c r="C39963" t="s">
        <v>1022</v>
      </c>
      <c r="D39963" t="s">
        <v>964</v>
      </c>
      <c r="E39963" t="s">
        <v>1015</v>
      </c>
      <c r="F39963" s="86">
        <v>252819.082673828</v>
      </c>
    </row>
    <row r="39964" spans="1:6">
      <c r="A39964">
        <v>2029</v>
      </c>
      <c r="B39964" t="s">
        <v>1025</v>
      </c>
      <c r="C39964" t="s">
        <v>1022</v>
      </c>
      <c r="D39964" t="s">
        <v>964</v>
      </c>
      <c r="E39964" t="s">
        <v>1015</v>
      </c>
      <c r="F39964" s="86">
        <v>250740.02627910301</v>
      </c>
    </row>
    <row r="39965" spans="1:6">
      <c r="A39965">
        <v>2030</v>
      </c>
      <c r="B39965" t="s">
        <v>1025</v>
      </c>
      <c r="C39965" t="s">
        <v>1022</v>
      </c>
      <c r="D39965" t="s">
        <v>964</v>
      </c>
      <c r="E39965" t="s">
        <v>1015</v>
      </c>
      <c r="F39965" s="86">
        <v>247721.963535227</v>
      </c>
    </row>
    <row r="39966" spans="1:6">
      <c r="A39966">
        <v>2031</v>
      </c>
      <c r="B39966" t="s">
        <v>1025</v>
      </c>
      <c r="C39966" t="s">
        <v>1022</v>
      </c>
      <c r="D39966" t="s">
        <v>964</v>
      </c>
      <c r="E39966" t="s">
        <v>1015</v>
      </c>
      <c r="F39966" s="86">
        <v>243687.42777931801</v>
      </c>
    </row>
    <row r="39967" spans="1:6">
      <c r="A39967">
        <v>2032</v>
      </c>
      <c r="B39967" t="s">
        <v>1025</v>
      </c>
      <c r="C39967" t="s">
        <v>1022</v>
      </c>
      <c r="D39967" t="s">
        <v>964</v>
      </c>
      <c r="E39967" t="s">
        <v>1015</v>
      </c>
      <c r="F39967" s="86">
        <v>238785.16179609101</v>
      </c>
    </row>
    <row r="39968" spans="1:6">
      <c r="A39968">
        <v>2033</v>
      </c>
      <c r="B39968" t="s">
        <v>1025</v>
      </c>
      <c r="C39968" t="s">
        <v>1022</v>
      </c>
      <c r="D39968" t="s">
        <v>964</v>
      </c>
      <c r="E39968" t="s">
        <v>1015</v>
      </c>
      <c r="F39968" s="86">
        <v>233040.612575515</v>
      </c>
    </row>
    <row r="39969" spans="1:6">
      <c r="A39969">
        <v>2034</v>
      </c>
      <c r="B39969" t="s">
        <v>1025</v>
      </c>
      <c r="C39969" t="s">
        <v>1022</v>
      </c>
      <c r="D39969" t="s">
        <v>964</v>
      </c>
      <c r="E39969" t="s">
        <v>1015</v>
      </c>
      <c r="F39969" s="86">
        <v>226580.426265371</v>
      </c>
    </row>
    <row r="39970" spans="1:6">
      <c r="A39970">
        <v>2035</v>
      </c>
      <c r="B39970" t="s">
        <v>1025</v>
      </c>
      <c r="C39970" t="s">
        <v>1022</v>
      </c>
      <c r="D39970" t="s">
        <v>964</v>
      </c>
      <c r="E39970" t="s">
        <v>1015</v>
      </c>
      <c r="F39970" s="86">
        <v>219470.34939836201</v>
      </c>
    </row>
    <row r="39971" spans="1:6">
      <c r="A39971">
        <v>2036</v>
      </c>
      <c r="B39971" t="s">
        <v>1025</v>
      </c>
      <c r="C39971" t="s">
        <v>1022</v>
      </c>
      <c r="D39971" t="s">
        <v>964</v>
      </c>
      <c r="E39971" t="s">
        <v>1015</v>
      </c>
      <c r="F39971" s="86">
        <v>212090.702329452</v>
      </c>
    </row>
    <row r="39972" spans="1:6">
      <c r="A39972">
        <v>2037</v>
      </c>
      <c r="B39972" t="s">
        <v>1025</v>
      </c>
      <c r="C39972" t="s">
        <v>1022</v>
      </c>
      <c r="D39972" t="s">
        <v>964</v>
      </c>
      <c r="E39972" t="s">
        <v>1015</v>
      </c>
      <c r="F39972" s="86">
        <v>204427.77654033</v>
      </c>
    </row>
    <row r="39973" spans="1:6">
      <c r="A39973">
        <v>2038</v>
      </c>
      <c r="B39973" t="s">
        <v>1025</v>
      </c>
      <c r="C39973" t="s">
        <v>1022</v>
      </c>
      <c r="D39973" t="s">
        <v>964</v>
      </c>
      <c r="E39973" t="s">
        <v>1015</v>
      </c>
      <c r="F39973" s="86">
        <v>196697.08288748999</v>
      </c>
    </row>
    <row r="39974" spans="1:6">
      <c r="A39974">
        <v>2039</v>
      </c>
      <c r="B39974" t="s">
        <v>1025</v>
      </c>
      <c r="C39974" t="s">
        <v>1022</v>
      </c>
      <c r="D39974" t="s">
        <v>964</v>
      </c>
      <c r="E39974" t="s">
        <v>1015</v>
      </c>
      <c r="F39974" s="86">
        <v>188943.61775984001</v>
      </c>
    </row>
    <row r="39975" spans="1:6">
      <c r="A39975">
        <v>2040</v>
      </c>
      <c r="B39975" t="s">
        <v>1025</v>
      </c>
      <c r="C39975" t="s">
        <v>1022</v>
      </c>
      <c r="D39975" t="s">
        <v>964</v>
      </c>
      <c r="E39975" t="s">
        <v>1015</v>
      </c>
      <c r="F39975" s="86">
        <v>181354.17035603401</v>
      </c>
    </row>
    <row r="39976" spans="1:6">
      <c r="A39976">
        <v>2041</v>
      </c>
      <c r="B39976" t="s">
        <v>1025</v>
      </c>
      <c r="C39976" t="s">
        <v>1022</v>
      </c>
      <c r="D39976" t="s">
        <v>964</v>
      </c>
      <c r="E39976" t="s">
        <v>1015</v>
      </c>
      <c r="F39976" s="86">
        <v>173521.10460232999</v>
      </c>
    </row>
    <row r="39977" spans="1:6">
      <c r="A39977">
        <v>2042</v>
      </c>
      <c r="B39977" t="s">
        <v>1025</v>
      </c>
      <c r="C39977" t="s">
        <v>1022</v>
      </c>
      <c r="D39977" t="s">
        <v>964</v>
      </c>
      <c r="E39977" t="s">
        <v>1015</v>
      </c>
      <c r="F39977" s="86">
        <v>166194.23187132599</v>
      </c>
    </row>
    <row r="39978" spans="1:6">
      <c r="A39978">
        <v>2043</v>
      </c>
      <c r="B39978" t="s">
        <v>1025</v>
      </c>
      <c r="C39978" t="s">
        <v>1022</v>
      </c>
      <c r="D39978" t="s">
        <v>964</v>
      </c>
      <c r="E39978" t="s">
        <v>1015</v>
      </c>
      <c r="F39978" s="86">
        <v>159363.40580568599</v>
      </c>
    </row>
    <row r="39979" spans="1:6">
      <c r="A39979">
        <v>2044</v>
      </c>
      <c r="B39979" t="s">
        <v>1025</v>
      </c>
      <c r="C39979" t="s">
        <v>1022</v>
      </c>
      <c r="D39979" t="s">
        <v>964</v>
      </c>
      <c r="E39979" t="s">
        <v>1015</v>
      </c>
      <c r="F39979" s="86">
        <v>153167.911533465</v>
      </c>
    </row>
    <row r="39980" spans="1:6">
      <c r="A39980">
        <v>2045</v>
      </c>
      <c r="B39980" t="s">
        <v>1025</v>
      </c>
      <c r="C39980" t="s">
        <v>1022</v>
      </c>
      <c r="D39980" t="s">
        <v>964</v>
      </c>
      <c r="E39980" t="s">
        <v>1015</v>
      </c>
      <c r="F39980" s="86">
        <v>147605.033703489</v>
      </c>
    </row>
    <row r="39981" spans="1:6">
      <c r="A39981">
        <v>2046</v>
      </c>
      <c r="B39981" t="s">
        <v>1025</v>
      </c>
      <c r="C39981" t="s">
        <v>1022</v>
      </c>
      <c r="D39981" t="s">
        <v>964</v>
      </c>
      <c r="E39981" t="s">
        <v>1015</v>
      </c>
      <c r="F39981" s="86">
        <v>142789.61207170499</v>
      </c>
    </row>
    <row r="39982" spans="1:6">
      <c r="A39982">
        <v>2047</v>
      </c>
      <c r="B39982" t="s">
        <v>1025</v>
      </c>
      <c r="C39982" t="s">
        <v>1022</v>
      </c>
      <c r="D39982" t="s">
        <v>964</v>
      </c>
      <c r="E39982" t="s">
        <v>1015</v>
      </c>
      <c r="F39982" s="86">
        <v>138682.780825922</v>
      </c>
    </row>
    <row r="39983" spans="1:6">
      <c r="A39983">
        <v>2048</v>
      </c>
      <c r="B39983" t="s">
        <v>1025</v>
      </c>
      <c r="C39983" t="s">
        <v>1022</v>
      </c>
      <c r="D39983" t="s">
        <v>964</v>
      </c>
      <c r="E39983" t="s">
        <v>1015</v>
      </c>
      <c r="F39983" s="86">
        <v>135345.37312766199</v>
      </c>
    </row>
    <row r="39984" spans="1:6">
      <c r="A39984">
        <v>2049</v>
      </c>
      <c r="B39984" t="s">
        <v>1025</v>
      </c>
      <c r="C39984" t="s">
        <v>1022</v>
      </c>
      <c r="D39984" t="s">
        <v>964</v>
      </c>
      <c r="E39984" t="s">
        <v>1015</v>
      </c>
      <c r="F39984" s="86">
        <v>132686.50958211799</v>
      </c>
    </row>
    <row r="39985" spans="1:6">
      <c r="A39985">
        <v>2050</v>
      </c>
      <c r="B39985" t="s">
        <v>1025</v>
      </c>
      <c r="C39985" t="s">
        <v>1022</v>
      </c>
      <c r="D39985" t="s">
        <v>964</v>
      </c>
      <c r="E39985" t="s">
        <v>1015</v>
      </c>
      <c r="F39985" s="86">
        <v>130712.38016505699</v>
      </c>
    </row>
    <row r="39986" spans="1:6">
      <c r="A39986">
        <v>2017</v>
      </c>
      <c r="B39986" t="s">
        <v>1026</v>
      </c>
      <c r="C39986" t="s">
        <v>1022</v>
      </c>
      <c r="D39986" t="s">
        <v>964</v>
      </c>
      <c r="E39986" t="s">
        <v>1015</v>
      </c>
      <c r="F39986" s="86">
        <v>11841.6826925276</v>
      </c>
    </row>
    <row r="39987" spans="1:6">
      <c r="A39987">
        <v>2018</v>
      </c>
      <c r="B39987" t="s">
        <v>1026</v>
      </c>
      <c r="C39987" t="s">
        <v>1022</v>
      </c>
      <c r="D39987" t="s">
        <v>964</v>
      </c>
      <c r="E39987" t="s">
        <v>1015</v>
      </c>
      <c r="F39987" s="86">
        <v>12816.6954029265</v>
      </c>
    </row>
    <row r="39988" spans="1:6">
      <c r="A39988">
        <v>2019</v>
      </c>
      <c r="B39988" t="s">
        <v>1026</v>
      </c>
      <c r="C39988" t="s">
        <v>1022</v>
      </c>
      <c r="D39988" t="s">
        <v>964</v>
      </c>
      <c r="E39988" t="s">
        <v>1015</v>
      </c>
      <c r="F39988" s="86">
        <v>13428.4600720742</v>
      </c>
    </row>
    <row r="39989" spans="1:6">
      <c r="A39989">
        <v>2020</v>
      </c>
      <c r="B39989" t="s">
        <v>1026</v>
      </c>
      <c r="C39989" t="s">
        <v>1022</v>
      </c>
      <c r="D39989" t="s">
        <v>964</v>
      </c>
      <c r="E39989" t="s">
        <v>1015</v>
      </c>
      <c r="F39989" s="86">
        <v>13991.105772401401</v>
      </c>
    </row>
    <row r="39990" spans="1:6">
      <c r="A39990">
        <v>2021</v>
      </c>
      <c r="B39990" t="s">
        <v>1026</v>
      </c>
      <c r="C39990" t="s">
        <v>1022</v>
      </c>
      <c r="D39990" t="s">
        <v>964</v>
      </c>
      <c r="E39990" t="s">
        <v>1015</v>
      </c>
      <c r="F39990" s="86">
        <v>14496.393619517199</v>
      </c>
    </row>
    <row r="39991" spans="1:6">
      <c r="A39991">
        <v>2022</v>
      </c>
      <c r="B39991" t="s">
        <v>1026</v>
      </c>
      <c r="C39991" t="s">
        <v>1022</v>
      </c>
      <c r="D39991" t="s">
        <v>964</v>
      </c>
      <c r="E39991" t="s">
        <v>1015</v>
      </c>
      <c r="F39991" s="86">
        <v>14917.0711189965</v>
      </c>
    </row>
    <row r="39992" spans="1:6">
      <c r="A39992">
        <v>2023</v>
      </c>
      <c r="B39992" t="s">
        <v>1026</v>
      </c>
      <c r="C39992" t="s">
        <v>1022</v>
      </c>
      <c r="D39992" t="s">
        <v>964</v>
      </c>
      <c r="E39992" t="s">
        <v>1015</v>
      </c>
      <c r="F39992" s="86">
        <v>15229.4783031634</v>
      </c>
    </row>
    <row r="39993" spans="1:6">
      <c r="A39993">
        <v>2024</v>
      </c>
      <c r="B39993" t="s">
        <v>1026</v>
      </c>
      <c r="C39993" t="s">
        <v>1022</v>
      </c>
      <c r="D39993" t="s">
        <v>964</v>
      </c>
      <c r="E39993" t="s">
        <v>1015</v>
      </c>
      <c r="F39993" s="86">
        <v>15428.419789385</v>
      </c>
    </row>
    <row r="39994" spans="1:6">
      <c r="A39994">
        <v>2025</v>
      </c>
      <c r="B39994" t="s">
        <v>1026</v>
      </c>
      <c r="C39994" t="s">
        <v>1022</v>
      </c>
      <c r="D39994" t="s">
        <v>964</v>
      </c>
      <c r="E39994" t="s">
        <v>1015</v>
      </c>
      <c r="F39994" s="86">
        <v>15484.8713161617</v>
      </c>
    </row>
    <row r="39995" spans="1:6">
      <c r="A39995">
        <v>2026</v>
      </c>
      <c r="B39995" t="s">
        <v>1026</v>
      </c>
      <c r="C39995" t="s">
        <v>1022</v>
      </c>
      <c r="D39995" t="s">
        <v>964</v>
      </c>
      <c r="E39995" t="s">
        <v>1015</v>
      </c>
      <c r="F39995" s="86">
        <v>15375.0639192691</v>
      </c>
    </row>
    <row r="39996" spans="1:6">
      <c r="A39996">
        <v>2027</v>
      </c>
      <c r="B39996" t="s">
        <v>1026</v>
      </c>
      <c r="C39996" t="s">
        <v>1022</v>
      </c>
      <c r="D39996" t="s">
        <v>964</v>
      </c>
      <c r="E39996" t="s">
        <v>1015</v>
      </c>
      <c r="F39996" s="86">
        <v>15109.7722366201</v>
      </c>
    </row>
    <row r="39997" spans="1:6">
      <c r="A39997">
        <v>2028</v>
      </c>
      <c r="B39997" t="s">
        <v>1026</v>
      </c>
      <c r="C39997" t="s">
        <v>1022</v>
      </c>
      <c r="D39997" t="s">
        <v>964</v>
      </c>
      <c r="E39997" t="s">
        <v>1015</v>
      </c>
      <c r="F39997" s="86">
        <v>14663.739630802</v>
      </c>
    </row>
    <row r="39998" spans="1:6">
      <c r="A39998">
        <v>2029</v>
      </c>
      <c r="B39998" t="s">
        <v>1026</v>
      </c>
      <c r="C39998" t="s">
        <v>1022</v>
      </c>
      <c r="D39998" t="s">
        <v>964</v>
      </c>
      <c r="E39998" t="s">
        <v>1015</v>
      </c>
      <c r="F39998" s="86">
        <v>14028.8527778265</v>
      </c>
    </row>
    <row r="39999" spans="1:6">
      <c r="A39999">
        <v>2030</v>
      </c>
      <c r="B39999" t="s">
        <v>1026</v>
      </c>
      <c r="C39999" t="s">
        <v>1022</v>
      </c>
      <c r="D39999" t="s">
        <v>964</v>
      </c>
      <c r="E39999" t="s">
        <v>1015</v>
      </c>
      <c r="F39999" s="86">
        <v>13240.5463160359</v>
      </c>
    </row>
    <row r="40000" spans="1:6">
      <c r="A40000">
        <v>2031</v>
      </c>
      <c r="B40000" t="s">
        <v>1026</v>
      </c>
      <c r="C40000" t="s">
        <v>1022</v>
      </c>
      <c r="D40000" t="s">
        <v>964</v>
      </c>
      <c r="E40000" t="s">
        <v>1015</v>
      </c>
      <c r="F40000" s="86">
        <v>12333.3126487142</v>
      </c>
    </row>
    <row r="40001" spans="1:6">
      <c r="A40001">
        <v>2032</v>
      </c>
      <c r="B40001" t="s">
        <v>1026</v>
      </c>
      <c r="C40001" t="s">
        <v>1022</v>
      </c>
      <c r="D40001" t="s">
        <v>964</v>
      </c>
      <c r="E40001" t="s">
        <v>1015</v>
      </c>
      <c r="F40001" s="86">
        <v>11352.733287490901</v>
      </c>
    </row>
    <row r="40002" spans="1:6">
      <c r="A40002">
        <v>2033</v>
      </c>
      <c r="B40002" t="s">
        <v>1026</v>
      </c>
      <c r="C40002" t="s">
        <v>1022</v>
      </c>
      <c r="D40002" t="s">
        <v>964</v>
      </c>
      <c r="E40002" t="s">
        <v>1015</v>
      </c>
      <c r="F40002" s="86">
        <v>10329.1133671147</v>
      </c>
    </row>
    <row r="40003" spans="1:6">
      <c r="A40003">
        <v>2034</v>
      </c>
      <c r="B40003" t="s">
        <v>1026</v>
      </c>
      <c r="C40003" t="s">
        <v>1022</v>
      </c>
      <c r="D40003" t="s">
        <v>964</v>
      </c>
      <c r="E40003" t="s">
        <v>1015</v>
      </c>
      <c r="F40003" s="86">
        <v>9308.9454438150005</v>
      </c>
    </row>
    <row r="40004" spans="1:6">
      <c r="A40004">
        <v>2035</v>
      </c>
      <c r="B40004" t="s">
        <v>1026</v>
      </c>
      <c r="C40004" t="s">
        <v>1022</v>
      </c>
      <c r="D40004" t="s">
        <v>964</v>
      </c>
      <c r="E40004" t="s">
        <v>1015</v>
      </c>
      <c r="F40004" s="86">
        <v>8316.5914974392999</v>
      </c>
    </row>
    <row r="40005" spans="1:6">
      <c r="A40005">
        <v>2036</v>
      </c>
      <c r="B40005" t="s">
        <v>1026</v>
      </c>
      <c r="C40005" t="s">
        <v>1022</v>
      </c>
      <c r="D40005" t="s">
        <v>964</v>
      </c>
      <c r="E40005" t="s">
        <v>1015</v>
      </c>
      <c r="F40005" s="86">
        <v>7388.3626905341598</v>
      </c>
    </row>
    <row r="40006" spans="1:6">
      <c r="A40006">
        <v>2037</v>
      </c>
      <c r="B40006" t="s">
        <v>1026</v>
      </c>
      <c r="C40006" t="s">
        <v>1022</v>
      </c>
      <c r="D40006" t="s">
        <v>964</v>
      </c>
      <c r="E40006" t="s">
        <v>1015</v>
      </c>
      <c r="F40006" s="86">
        <v>6533.2417460568704</v>
      </c>
    </row>
    <row r="40007" spans="1:6">
      <c r="A40007">
        <v>2038</v>
      </c>
      <c r="B40007" t="s">
        <v>1026</v>
      </c>
      <c r="C40007" t="s">
        <v>1022</v>
      </c>
      <c r="D40007" t="s">
        <v>964</v>
      </c>
      <c r="E40007" t="s">
        <v>1015</v>
      </c>
      <c r="F40007" s="86">
        <v>5754.3801343516698</v>
      </c>
    </row>
    <row r="40008" spans="1:6">
      <c r="A40008">
        <v>2039</v>
      </c>
      <c r="B40008" t="s">
        <v>1026</v>
      </c>
      <c r="C40008" t="s">
        <v>1022</v>
      </c>
      <c r="D40008" t="s">
        <v>964</v>
      </c>
      <c r="E40008" t="s">
        <v>1015</v>
      </c>
      <c r="F40008" s="86">
        <v>5047.7776895030902</v>
      </c>
    </row>
    <row r="40009" spans="1:6">
      <c r="A40009">
        <v>2040</v>
      </c>
      <c r="B40009" t="s">
        <v>1026</v>
      </c>
      <c r="C40009" t="s">
        <v>1022</v>
      </c>
      <c r="D40009" t="s">
        <v>964</v>
      </c>
      <c r="E40009" t="s">
        <v>1015</v>
      </c>
      <c r="F40009" s="86">
        <v>4400.8014559614403</v>
      </c>
    </row>
    <row r="40010" spans="1:6">
      <c r="A40010">
        <v>2041</v>
      </c>
      <c r="B40010" t="s">
        <v>1026</v>
      </c>
      <c r="C40010" t="s">
        <v>1022</v>
      </c>
      <c r="D40010" t="s">
        <v>964</v>
      </c>
      <c r="E40010" t="s">
        <v>1015</v>
      </c>
      <c r="F40010" s="86">
        <v>3805.7432468676302</v>
      </c>
    </row>
    <row r="40011" spans="1:6">
      <c r="A40011">
        <v>2042</v>
      </c>
      <c r="B40011" t="s">
        <v>1026</v>
      </c>
      <c r="C40011" t="s">
        <v>1022</v>
      </c>
      <c r="D40011" t="s">
        <v>964</v>
      </c>
      <c r="E40011" t="s">
        <v>1015</v>
      </c>
      <c r="F40011" s="86">
        <v>3256.6142861508201</v>
      </c>
    </row>
    <row r="40012" spans="1:6">
      <c r="A40012">
        <v>2043</v>
      </c>
      <c r="B40012" t="s">
        <v>1026</v>
      </c>
      <c r="C40012" t="s">
        <v>1022</v>
      </c>
      <c r="D40012" t="s">
        <v>964</v>
      </c>
      <c r="E40012" t="s">
        <v>1015</v>
      </c>
      <c r="F40012" s="86">
        <v>2749.4397344761201</v>
      </c>
    </row>
    <row r="40013" spans="1:6">
      <c r="A40013">
        <v>2044</v>
      </c>
      <c r="B40013" t="s">
        <v>1026</v>
      </c>
      <c r="C40013" t="s">
        <v>1022</v>
      </c>
      <c r="D40013" t="s">
        <v>964</v>
      </c>
      <c r="E40013" t="s">
        <v>1015</v>
      </c>
      <c r="F40013" s="86">
        <v>2284.9323801425599</v>
      </c>
    </row>
    <row r="40014" spans="1:6">
      <c r="A40014">
        <v>2045</v>
      </c>
      <c r="B40014" t="s">
        <v>1026</v>
      </c>
      <c r="C40014" t="s">
        <v>1022</v>
      </c>
      <c r="D40014" t="s">
        <v>964</v>
      </c>
      <c r="E40014" t="s">
        <v>1015</v>
      </c>
      <c r="F40014" s="86">
        <v>1866.0197089001001</v>
      </c>
    </row>
    <row r="40015" spans="1:6">
      <c r="A40015">
        <v>2046</v>
      </c>
      <c r="B40015" t="s">
        <v>1026</v>
      </c>
      <c r="C40015" t="s">
        <v>1022</v>
      </c>
      <c r="D40015" t="s">
        <v>964</v>
      </c>
      <c r="E40015" t="s">
        <v>1015</v>
      </c>
      <c r="F40015" s="86">
        <v>1494.79002539987</v>
      </c>
    </row>
    <row r="40016" spans="1:6">
      <c r="A40016">
        <v>2047</v>
      </c>
      <c r="B40016" t="s">
        <v>1026</v>
      </c>
      <c r="C40016" t="s">
        <v>1022</v>
      </c>
      <c r="D40016" t="s">
        <v>964</v>
      </c>
      <c r="E40016" t="s">
        <v>1015</v>
      </c>
      <c r="F40016" s="86">
        <v>1174.4548164304999</v>
      </c>
    </row>
    <row r="40017" spans="1:6">
      <c r="A40017">
        <v>2048</v>
      </c>
      <c r="B40017" t="s">
        <v>1026</v>
      </c>
      <c r="C40017" t="s">
        <v>1022</v>
      </c>
      <c r="D40017" t="s">
        <v>964</v>
      </c>
      <c r="E40017" t="s">
        <v>1015</v>
      </c>
      <c r="F40017" s="86">
        <v>903.82744421116695</v>
      </c>
    </row>
    <row r="40018" spans="1:6">
      <c r="A40018">
        <v>2049</v>
      </c>
      <c r="B40018" t="s">
        <v>1026</v>
      </c>
      <c r="C40018" t="s">
        <v>1022</v>
      </c>
      <c r="D40018" t="s">
        <v>964</v>
      </c>
      <c r="E40018" t="s">
        <v>1015</v>
      </c>
      <c r="F40018" s="86">
        <v>680.66997227348304</v>
      </c>
    </row>
    <row r="40019" spans="1:6">
      <c r="A40019">
        <v>2050</v>
      </c>
      <c r="B40019" t="s">
        <v>1026</v>
      </c>
      <c r="C40019" t="s">
        <v>1022</v>
      </c>
      <c r="D40019" t="s">
        <v>964</v>
      </c>
      <c r="E40019" t="s">
        <v>1015</v>
      </c>
      <c r="F40019" s="86">
        <v>501.28709639083701</v>
      </c>
    </row>
    <row r="40020" spans="1:6">
      <c r="A40020">
        <v>2017</v>
      </c>
      <c r="B40020" t="s">
        <v>1027</v>
      </c>
      <c r="C40020" t="s">
        <v>1022</v>
      </c>
      <c r="D40020" t="s">
        <v>964</v>
      </c>
      <c r="E40020" t="s">
        <v>1015</v>
      </c>
      <c r="F40020" s="86">
        <v>7751373.8508681096</v>
      </c>
    </row>
    <row r="40021" spans="1:6">
      <c r="A40021">
        <v>2018</v>
      </c>
      <c r="B40021" t="s">
        <v>1027</v>
      </c>
      <c r="C40021" t="s">
        <v>1022</v>
      </c>
      <c r="D40021" t="s">
        <v>964</v>
      </c>
      <c r="E40021" t="s">
        <v>1015</v>
      </c>
      <c r="F40021" s="86">
        <v>8560225.5010092296</v>
      </c>
    </row>
    <row r="40022" spans="1:6">
      <c r="A40022">
        <v>2019</v>
      </c>
      <c r="B40022" t="s">
        <v>1027</v>
      </c>
      <c r="C40022" t="s">
        <v>1022</v>
      </c>
      <c r="D40022" t="s">
        <v>964</v>
      </c>
      <c r="E40022" t="s">
        <v>1015</v>
      </c>
      <c r="F40022" s="86">
        <v>8631164.77744627</v>
      </c>
    </row>
    <row r="40023" spans="1:6">
      <c r="A40023">
        <v>2020</v>
      </c>
      <c r="B40023" t="s">
        <v>1027</v>
      </c>
      <c r="C40023" t="s">
        <v>1022</v>
      </c>
      <c r="D40023" t="s">
        <v>964</v>
      </c>
      <c r="E40023" t="s">
        <v>1015</v>
      </c>
      <c r="F40023" s="86">
        <v>8689348.3458024599</v>
      </c>
    </row>
    <row r="40024" spans="1:6">
      <c r="A40024">
        <v>2021</v>
      </c>
      <c r="B40024" t="s">
        <v>1027</v>
      </c>
      <c r="C40024" t="s">
        <v>1022</v>
      </c>
      <c r="D40024" t="s">
        <v>964</v>
      </c>
      <c r="E40024" t="s">
        <v>1015</v>
      </c>
      <c r="F40024" s="86">
        <v>8744447.0035432391</v>
      </c>
    </row>
    <row r="40025" spans="1:6">
      <c r="A40025">
        <v>2022</v>
      </c>
      <c r="B40025" t="s">
        <v>1027</v>
      </c>
      <c r="C40025" t="s">
        <v>1022</v>
      </c>
      <c r="D40025" t="s">
        <v>964</v>
      </c>
      <c r="E40025" t="s">
        <v>1015</v>
      </c>
      <c r="F40025" s="86">
        <v>8788333.3433456998</v>
      </c>
    </row>
    <row r="40026" spans="1:6">
      <c r="A40026">
        <v>2023</v>
      </c>
      <c r="B40026" t="s">
        <v>1027</v>
      </c>
      <c r="C40026" t="s">
        <v>1022</v>
      </c>
      <c r="D40026" t="s">
        <v>964</v>
      </c>
      <c r="E40026" t="s">
        <v>1015</v>
      </c>
      <c r="F40026" s="86">
        <v>8815527.9246856496</v>
      </c>
    </row>
    <row r="40027" spans="1:6">
      <c r="A40027">
        <v>2024</v>
      </c>
      <c r="B40027" t="s">
        <v>1027</v>
      </c>
      <c r="C40027" t="s">
        <v>1022</v>
      </c>
      <c r="D40027" t="s">
        <v>964</v>
      </c>
      <c r="E40027" t="s">
        <v>1015</v>
      </c>
      <c r="F40027" s="86">
        <v>8832120.0961936694</v>
      </c>
    </row>
    <row r="40028" spans="1:6">
      <c r="A40028">
        <v>2025</v>
      </c>
      <c r="B40028" t="s">
        <v>1027</v>
      </c>
      <c r="C40028" t="s">
        <v>1022</v>
      </c>
      <c r="D40028" t="s">
        <v>964</v>
      </c>
      <c r="E40028" t="s">
        <v>1015</v>
      </c>
      <c r="F40028" s="86">
        <v>8828840.7294965293</v>
      </c>
    </row>
    <row r="40029" spans="1:6">
      <c r="A40029">
        <v>2026</v>
      </c>
      <c r="B40029" t="s">
        <v>1027</v>
      </c>
      <c r="C40029" t="s">
        <v>1022</v>
      </c>
      <c r="D40029" t="s">
        <v>964</v>
      </c>
      <c r="E40029" t="s">
        <v>1015</v>
      </c>
      <c r="F40029" s="86">
        <v>8799711.0235852599</v>
      </c>
    </row>
    <row r="40030" spans="1:6">
      <c r="A40030">
        <v>2027</v>
      </c>
      <c r="B40030" t="s">
        <v>1027</v>
      </c>
      <c r="C40030" t="s">
        <v>1022</v>
      </c>
      <c r="D40030" t="s">
        <v>964</v>
      </c>
      <c r="E40030" t="s">
        <v>1015</v>
      </c>
      <c r="F40030" s="86">
        <v>8743716.0736056808</v>
      </c>
    </row>
    <row r="40031" spans="1:6">
      <c r="A40031">
        <v>2028</v>
      </c>
      <c r="B40031" t="s">
        <v>1027</v>
      </c>
      <c r="C40031" t="s">
        <v>1022</v>
      </c>
      <c r="D40031" t="s">
        <v>964</v>
      </c>
      <c r="E40031" t="s">
        <v>1015</v>
      </c>
      <c r="F40031" s="86">
        <v>8646194.3480120394</v>
      </c>
    </row>
    <row r="40032" spans="1:6">
      <c r="A40032">
        <v>2029</v>
      </c>
      <c r="B40032" t="s">
        <v>1027</v>
      </c>
      <c r="C40032" t="s">
        <v>1022</v>
      </c>
      <c r="D40032" t="s">
        <v>964</v>
      </c>
      <c r="E40032" t="s">
        <v>1015</v>
      </c>
      <c r="F40032" s="86">
        <v>8494374.7179753706</v>
      </c>
    </row>
    <row r="40033" spans="1:6">
      <c r="A40033">
        <v>2030</v>
      </c>
      <c r="B40033" t="s">
        <v>1027</v>
      </c>
      <c r="C40033" t="s">
        <v>1022</v>
      </c>
      <c r="D40033" t="s">
        <v>964</v>
      </c>
      <c r="E40033" t="s">
        <v>1015</v>
      </c>
      <c r="F40033" s="86">
        <v>8297948.8608518802</v>
      </c>
    </row>
    <row r="40034" spans="1:6">
      <c r="A40034">
        <v>2031</v>
      </c>
      <c r="B40034" t="s">
        <v>1027</v>
      </c>
      <c r="C40034" t="s">
        <v>1022</v>
      </c>
      <c r="D40034" t="s">
        <v>964</v>
      </c>
      <c r="E40034" t="s">
        <v>1015</v>
      </c>
      <c r="F40034" s="86">
        <v>8050669.4871907998</v>
      </c>
    </row>
    <row r="40035" spans="1:6">
      <c r="A40035">
        <v>2032</v>
      </c>
      <c r="B40035" t="s">
        <v>1027</v>
      </c>
      <c r="C40035" t="s">
        <v>1022</v>
      </c>
      <c r="D40035" t="s">
        <v>964</v>
      </c>
      <c r="E40035" t="s">
        <v>1015</v>
      </c>
      <c r="F40035" s="86">
        <v>7759178.0596286897</v>
      </c>
    </row>
    <row r="40036" spans="1:6">
      <c r="A40036">
        <v>2033</v>
      </c>
      <c r="B40036" t="s">
        <v>1027</v>
      </c>
      <c r="C40036" t="s">
        <v>1022</v>
      </c>
      <c r="D40036" t="s">
        <v>964</v>
      </c>
      <c r="E40036" t="s">
        <v>1015</v>
      </c>
      <c r="F40036" s="86">
        <v>7422590.8888688898</v>
      </c>
    </row>
    <row r="40037" spans="1:6">
      <c r="A40037">
        <v>2034</v>
      </c>
      <c r="B40037" t="s">
        <v>1027</v>
      </c>
      <c r="C40037" t="s">
        <v>1022</v>
      </c>
      <c r="D40037" t="s">
        <v>964</v>
      </c>
      <c r="E40037" t="s">
        <v>1015</v>
      </c>
      <c r="F40037" s="86">
        <v>7056387.0325505603</v>
      </c>
    </row>
    <row r="40038" spans="1:6">
      <c r="A40038">
        <v>2035</v>
      </c>
      <c r="B40038" t="s">
        <v>1027</v>
      </c>
      <c r="C40038" t="s">
        <v>1022</v>
      </c>
      <c r="D40038" t="s">
        <v>964</v>
      </c>
      <c r="E40038" t="s">
        <v>1015</v>
      </c>
      <c r="F40038" s="86">
        <v>6659096.3697035499</v>
      </c>
    </row>
    <row r="40039" spans="1:6">
      <c r="A40039">
        <v>2036</v>
      </c>
      <c r="B40039" t="s">
        <v>1027</v>
      </c>
      <c r="C40039" t="s">
        <v>1022</v>
      </c>
      <c r="D40039" t="s">
        <v>964</v>
      </c>
      <c r="E40039" t="s">
        <v>1015</v>
      </c>
      <c r="F40039" s="86">
        <v>6238007.1230286201</v>
      </c>
    </row>
    <row r="40040" spans="1:6">
      <c r="A40040">
        <v>2037</v>
      </c>
      <c r="B40040" t="s">
        <v>1027</v>
      </c>
      <c r="C40040" t="s">
        <v>1022</v>
      </c>
      <c r="D40040" t="s">
        <v>964</v>
      </c>
      <c r="E40040" t="s">
        <v>1015</v>
      </c>
      <c r="F40040" s="86">
        <v>5807513.7475802004</v>
      </c>
    </row>
    <row r="40041" spans="1:6">
      <c r="A40041">
        <v>2038</v>
      </c>
      <c r="B40041" t="s">
        <v>1027</v>
      </c>
      <c r="C40041" t="s">
        <v>1022</v>
      </c>
      <c r="D40041" t="s">
        <v>964</v>
      </c>
      <c r="E40041" t="s">
        <v>1015</v>
      </c>
      <c r="F40041" s="86">
        <v>5367128.8124358999</v>
      </c>
    </row>
    <row r="40042" spans="1:6">
      <c r="A40042">
        <v>2039</v>
      </c>
      <c r="B40042" t="s">
        <v>1027</v>
      </c>
      <c r="C40042" t="s">
        <v>1022</v>
      </c>
      <c r="D40042" t="s">
        <v>964</v>
      </c>
      <c r="E40042" t="s">
        <v>1015</v>
      </c>
      <c r="F40042" s="86">
        <v>4924442.1044819197</v>
      </c>
    </row>
    <row r="40043" spans="1:6">
      <c r="A40043">
        <v>2040</v>
      </c>
      <c r="B40043" t="s">
        <v>1027</v>
      </c>
      <c r="C40043" t="s">
        <v>1022</v>
      </c>
      <c r="D40043" t="s">
        <v>964</v>
      </c>
      <c r="E40043" t="s">
        <v>1015</v>
      </c>
      <c r="F40043" s="86">
        <v>4485932.6378426803</v>
      </c>
    </row>
    <row r="40044" spans="1:6">
      <c r="A40044">
        <v>2041</v>
      </c>
      <c r="B40044" t="s">
        <v>1027</v>
      </c>
      <c r="C40044" t="s">
        <v>1022</v>
      </c>
      <c r="D40044" t="s">
        <v>964</v>
      </c>
      <c r="E40044" t="s">
        <v>1015</v>
      </c>
      <c r="F40044" s="86">
        <v>4030724.4031245401</v>
      </c>
    </row>
    <row r="40045" spans="1:6">
      <c r="A40045">
        <v>2042</v>
      </c>
      <c r="B40045" t="s">
        <v>1027</v>
      </c>
      <c r="C40045" t="s">
        <v>1022</v>
      </c>
      <c r="D40045" t="s">
        <v>964</v>
      </c>
      <c r="E40045" t="s">
        <v>1015</v>
      </c>
      <c r="F40045" s="86">
        <v>3596609.8465161002</v>
      </c>
    </row>
    <row r="40046" spans="1:6">
      <c r="A40046">
        <v>2043</v>
      </c>
      <c r="B40046" t="s">
        <v>1027</v>
      </c>
      <c r="C40046" t="s">
        <v>1022</v>
      </c>
      <c r="D40046" t="s">
        <v>964</v>
      </c>
      <c r="E40046" t="s">
        <v>1015</v>
      </c>
      <c r="F40046" s="86">
        <v>3188481.5932700401</v>
      </c>
    </row>
    <row r="40047" spans="1:6">
      <c r="A40047">
        <v>2044</v>
      </c>
      <c r="B40047" t="s">
        <v>1027</v>
      </c>
      <c r="C40047" t="s">
        <v>1022</v>
      </c>
      <c r="D40047" t="s">
        <v>964</v>
      </c>
      <c r="E40047" t="s">
        <v>1015</v>
      </c>
      <c r="F40047" s="86">
        <v>2808378.5957745099</v>
      </c>
    </row>
    <row r="40048" spans="1:6">
      <c r="A40048">
        <v>2045</v>
      </c>
      <c r="B40048" t="s">
        <v>1027</v>
      </c>
      <c r="C40048" t="s">
        <v>1022</v>
      </c>
      <c r="D40048" t="s">
        <v>964</v>
      </c>
      <c r="E40048" t="s">
        <v>1015</v>
      </c>
      <c r="F40048" s="86">
        <v>2461621.17894613</v>
      </c>
    </row>
    <row r="40049" spans="1:6">
      <c r="A40049">
        <v>2046</v>
      </c>
      <c r="B40049" t="s">
        <v>1027</v>
      </c>
      <c r="C40049" t="s">
        <v>1022</v>
      </c>
      <c r="D40049" t="s">
        <v>964</v>
      </c>
      <c r="E40049" t="s">
        <v>1015</v>
      </c>
      <c r="F40049" s="86">
        <v>2151496.9364203201</v>
      </c>
    </row>
    <row r="40050" spans="1:6">
      <c r="A40050">
        <v>2047</v>
      </c>
      <c r="B40050" t="s">
        <v>1027</v>
      </c>
      <c r="C40050" t="s">
        <v>1022</v>
      </c>
      <c r="D40050" t="s">
        <v>964</v>
      </c>
      <c r="E40050" t="s">
        <v>1015</v>
      </c>
      <c r="F40050" s="86">
        <v>1880120.42881617</v>
      </c>
    </row>
    <row r="40051" spans="1:6">
      <c r="A40051">
        <v>2048</v>
      </c>
      <c r="B40051" t="s">
        <v>1027</v>
      </c>
      <c r="C40051" t="s">
        <v>1022</v>
      </c>
      <c r="D40051" t="s">
        <v>964</v>
      </c>
      <c r="E40051" t="s">
        <v>1015</v>
      </c>
      <c r="F40051" s="86">
        <v>1647999.91439651</v>
      </c>
    </row>
    <row r="40052" spans="1:6">
      <c r="A40052">
        <v>2049</v>
      </c>
      <c r="B40052" t="s">
        <v>1027</v>
      </c>
      <c r="C40052" t="s">
        <v>1022</v>
      </c>
      <c r="D40052" t="s">
        <v>964</v>
      </c>
      <c r="E40052" t="s">
        <v>1015</v>
      </c>
      <c r="F40052" s="86">
        <v>1453993.7906353599</v>
      </c>
    </row>
    <row r="40053" spans="1:6">
      <c r="A40053">
        <v>2050</v>
      </c>
      <c r="B40053" t="s">
        <v>1027</v>
      </c>
      <c r="C40053" t="s">
        <v>1022</v>
      </c>
      <c r="D40053" t="s">
        <v>964</v>
      </c>
      <c r="E40053" t="s">
        <v>1015</v>
      </c>
      <c r="F40053" s="86">
        <v>1295735.4835202999</v>
      </c>
    </row>
    <row r="40054" spans="1:6">
      <c r="A40054">
        <v>2017</v>
      </c>
      <c r="B40054" t="s">
        <v>1028</v>
      </c>
      <c r="C40054" t="s">
        <v>1022</v>
      </c>
      <c r="D40054" t="s">
        <v>964</v>
      </c>
      <c r="E40054" t="s">
        <v>1015</v>
      </c>
      <c r="F40054" s="86">
        <v>470802.50901078002</v>
      </c>
    </row>
    <row r="40055" spans="1:6">
      <c r="A40055">
        <v>2018</v>
      </c>
      <c r="B40055" t="s">
        <v>1028</v>
      </c>
      <c r="C40055" t="s">
        <v>1022</v>
      </c>
      <c r="D40055" t="s">
        <v>964</v>
      </c>
      <c r="E40055" t="s">
        <v>1015</v>
      </c>
      <c r="F40055" s="86">
        <v>491625.56740507699</v>
      </c>
    </row>
    <row r="40056" spans="1:6">
      <c r="A40056">
        <v>2019</v>
      </c>
      <c r="B40056" t="s">
        <v>1028</v>
      </c>
      <c r="C40056" t="s">
        <v>1022</v>
      </c>
      <c r="D40056" t="s">
        <v>964</v>
      </c>
      <c r="E40056" t="s">
        <v>1015</v>
      </c>
      <c r="F40056" s="86">
        <v>496449.093716498</v>
      </c>
    </row>
    <row r="40057" spans="1:6">
      <c r="A40057">
        <v>2020</v>
      </c>
      <c r="B40057" t="s">
        <v>1028</v>
      </c>
      <c r="C40057" t="s">
        <v>1022</v>
      </c>
      <c r="D40057" t="s">
        <v>964</v>
      </c>
      <c r="E40057" t="s">
        <v>1015</v>
      </c>
      <c r="F40057" s="86">
        <v>500797.75836452801</v>
      </c>
    </row>
    <row r="40058" spans="1:6">
      <c r="A40058">
        <v>2021</v>
      </c>
      <c r="B40058" t="s">
        <v>1028</v>
      </c>
      <c r="C40058" t="s">
        <v>1022</v>
      </c>
      <c r="D40058" t="s">
        <v>964</v>
      </c>
      <c r="E40058" t="s">
        <v>1015</v>
      </c>
      <c r="F40058" s="86">
        <v>504667.502833498</v>
      </c>
    </row>
    <row r="40059" spans="1:6">
      <c r="A40059">
        <v>2022</v>
      </c>
      <c r="B40059" t="s">
        <v>1028</v>
      </c>
      <c r="C40059" t="s">
        <v>1022</v>
      </c>
      <c r="D40059" t="s">
        <v>964</v>
      </c>
      <c r="E40059" t="s">
        <v>1015</v>
      </c>
      <c r="F40059" s="86">
        <v>507868.935648121</v>
      </c>
    </row>
    <row r="40060" spans="1:6">
      <c r="A40060">
        <v>2023</v>
      </c>
      <c r="B40060" t="s">
        <v>1028</v>
      </c>
      <c r="C40060" t="s">
        <v>1022</v>
      </c>
      <c r="D40060" t="s">
        <v>964</v>
      </c>
      <c r="E40060" t="s">
        <v>1015</v>
      </c>
      <c r="F40060" s="86">
        <v>510252.39054106397</v>
      </c>
    </row>
    <row r="40061" spans="1:6">
      <c r="A40061">
        <v>2024</v>
      </c>
      <c r="B40061" t="s">
        <v>1028</v>
      </c>
      <c r="C40061" t="s">
        <v>1022</v>
      </c>
      <c r="D40061" t="s">
        <v>964</v>
      </c>
      <c r="E40061" t="s">
        <v>1015</v>
      </c>
      <c r="F40061" s="86">
        <v>511564.44009339501</v>
      </c>
    </row>
    <row r="40062" spans="1:6">
      <c r="A40062">
        <v>2025</v>
      </c>
      <c r="B40062" t="s">
        <v>1028</v>
      </c>
      <c r="C40062" t="s">
        <v>1022</v>
      </c>
      <c r="D40062" t="s">
        <v>964</v>
      </c>
      <c r="E40062" t="s">
        <v>1015</v>
      </c>
      <c r="F40062" s="86">
        <v>512009.70995407901</v>
      </c>
    </row>
    <row r="40063" spans="1:6">
      <c r="A40063">
        <v>2026</v>
      </c>
      <c r="B40063" t="s">
        <v>1028</v>
      </c>
      <c r="C40063" t="s">
        <v>1022</v>
      </c>
      <c r="D40063" t="s">
        <v>964</v>
      </c>
      <c r="E40063" t="s">
        <v>1015</v>
      </c>
      <c r="F40063" s="86">
        <v>511185.87732656102</v>
      </c>
    </row>
    <row r="40064" spans="1:6">
      <c r="A40064">
        <v>2027</v>
      </c>
      <c r="B40064" t="s">
        <v>1028</v>
      </c>
      <c r="C40064" t="s">
        <v>1022</v>
      </c>
      <c r="D40064" t="s">
        <v>964</v>
      </c>
      <c r="E40064" t="s">
        <v>1015</v>
      </c>
      <c r="F40064" s="86">
        <v>508635.09686181601</v>
      </c>
    </row>
    <row r="40065" spans="1:6">
      <c r="A40065">
        <v>2028</v>
      </c>
      <c r="B40065" t="s">
        <v>1028</v>
      </c>
      <c r="C40065" t="s">
        <v>1022</v>
      </c>
      <c r="D40065" t="s">
        <v>964</v>
      </c>
      <c r="E40065" t="s">
        <v>1015</v>
      </c>
      <c r="F40065" s="86">
        <v>503788.98655065801</v>
      </c>
    </row>
    <row r="40066" spans="1:6">
      <c r="A40066">
        <v>2029</v>
      </c>
      <c r="B40066" t="s">
        <v>1028</v>
      </c>
      <c r="C40066" t="s">
        <v>1022</v>
      </c>
      <c r="D40066" t="s">
        <v>964</v>
      </c>
      <c r="E40066" t="s">
        <v>1015</v>
      </c>
      <c r="F40066" s="86">
        <v>495847.35010058398</v>
      </c>
    </row>
    <row r="40067" spans="1:6">
      <c r="A40067">
        <v>2030</v>
      </c>
      <c r="B40067" t="s">
        <v>1028</v>
      </c>
      <c r="C40067" t="s">
        <v>1022</v>
      </c>
      <c r="D40067" t="s">
        <v>964</v>
      </c>
      <c r="E40067" t="s">
        <v>1015</v>
      </c>
      <c r="F40067" s="86">
        <v>485256.54413897498</v>
      </c>
    </row>
    <row r="40068" spans="1:6">
      <c r="A40068">
        <v>2031</v>
      </c>
      <c r="B40068" t="s">
        <v>1028</v>
      </c>
      <c r="C40068" t="s">
        <v>1022</v>
      </c>
      <c r="D40068" t="s">
        <v>964</v>
      </c>
      <c r="E40068" t="s">
        <v>1015</v>
      </c>
      <c r="F40068" s="86">
        <v>471867.42019691301</v>
      </c>
    </row>
    <row r="40069" spans="1:6">
      <c r="A40069">
        <v>2032</v>
      </c>
      <c r="B40069" t="s">
        <v>1028</v>
      </c>
      <c r="C40069" t="s">
        <v>1022</v>
      </c>
      <c r="D40069" t="s">
        <v>964</v>
      </c>
      <c r="E40069" t="s">
        <v>1015</v>
      </c>
      <c r="F40069" s="86">
        <v>456094.75584140199</v>
      </c>
    </row>
    <row r="40070" spans="1:6">
      <c r="A40070">
        <v>2033</v>
      </c>
      <c r="B40070" t="s">
        <v>1028</v>
      </c>
      <c r="C40070" t="s">
        <v>1022</v>
      </c>
      <c r="D40070" t="s">
        <v>964</v>
      </c>
      <c r="E40070" t="s">
        <v>1015</v>
      </c>
      <c r="F40070" s="86">
        <v>438042.17605868902</v>
      </c>
    </row>
    <row r="40071" spans="1:6">
      <c r="A40071">
        <v>2034</v>
      </c>
      <c r="B40071" t="s">
        <v>1028</v>
      </c>
      <c r="C40071" t="s">
        <v>1022</v>
      </c>
      <c r="D40071" t="s">
        <v>964</v>
      </c>
      <c r="E40071" t="s">
        <v>1015</v>
      </c>
      <c r="F40071" s="86">
        <v>418010.308817046</v>
      </c>
    </row>
    <row r="40072" spans="1:6">
      <c r="A40072">
        <v>2035</v>
      </c>
      <c r="B40072" t="s">
        <v>1028</v>
      </c>
      <c r="C40072" t="s">
        <v>1022</v>
      </c>
      <c r="D40072" t="s">
        <v>964</v>
      </c>
      <c r="E40072" t="s">
        <v>1015</v>
      </c>
      <c r="F40072" s="86">
        <v>396208.22997521597</v>
      </c>
    </row>
    <row r="40073" spans="1:6">
      <c r="A40073">
        <v>2036</v>
      </c>
      <c r="B40073" t="s">
        <v>1028</v>
      </c>
      <c r="C40073" t="s">
        <v>1022</v>
      </c>
      <c r="D40073" t="s">
        <v>964</v>
      </c>
      <c r="E40073" t="s">
        <v>1015</v>
      </c>
      <c r="F40073" s="86">
        <v>373595.84340850002</v>
      </c>
    </row>
    <row r="40074" spans="1:6">
      <c r="A40074">
        <v>2037</v>
      </c>
      <c r="B40074" t="s">
        <v>1028</v>
      </c>
      <c r="C40074" t="s">
        <v>1022</v>
      </c>
      <c r="D40074" t="s">
        <v>964</v>
      </c>
      <c r="E40074" t="s">
        <v>1015</v>
      </c>
      <c r="F40074" s="86">
        <v>350255.43904725497</v>
      </c>
    </row>
    <row r="40075" spans="1:6">
      <c r="A40075">
        <v>2038</v>
      </c>
      <c r="B40075" t="s">
        <v>1028</v>
      </c>
      <c r="C40075" t="s">
        <v>1022</v>
      </c>
      <c r="D40075" t="s">
        <v>964</v>
      </c>
      <c r="E40075" t="s">
        <v>1015</v>
      </c>
      <c r="F40075" s="86">
        <v>326697.68863755098</v>
      </c>
    </row>
    <row r="40076" spans="1:6">
      <c r="A40076">
        <v>2039</v>
      </c>
      <c r="B40076" t="s">
        <v>1028</v>
      </c>
      <c r="C40076" t="s">
        <v>1022</v>
      </c>
      <c r="D40076" t="s">
        <v>964</v>
      </c>
      <c r="E40076" t="s">
        <v>1015</v>
      </c>
      <c r="F40076" s="86">
        <v>303158.04817847</v>
      </c>
    </row>
    <row r="40077" spans="1:6">
      <c r="A40077">
        <v>2040</v>
      </c>
      <c r="B40077" t="s">
        <v>1028</v>
      </c>
      <c r="C40077" t="s">
        <v>1022</v>
      </c>
      <c r="D40077" t="s">
        <v>964</v>
      </c>
      <c r="E40077" t="s">
        <v>1015</v>
      </c>
      <c r="F40077" s="86">
        <v>280075.01101942197</v>
      </c>
    </row>
    <row r="40078" spans="1:6">
      <c r="A40078">
        <v>2041</v>
      </c>
      <c r="B40078" t="s">
        <v>1028</v>
      </c>
      <c r="C40078" t="s">
        <v>1022</v>
      </c>
      <c r="D40078" t="s">
        <v>964</v>
      </c>
      <c r="E40078" t="s">
        <v>1015</v>
      </c>
      <c r="F40078" s="86">
        <v>256591.72876882</v>
      </c>
    </row>
    <row r="40079" spans="1:6">
      <c r="A40079">
        <v>2042</v>
      </c>
      <c r="B40079" t="s">
        <v>1028</v>
      </c>
      <c r="C40079" t="s">
        <v>1022</v>
      </c>
      <c r="D40079" t="s">
        <v>964</v>
      </c>
      <c r="E40079" t="s">
        <v>1015</v>
      </c>
      <c r="F40079" s="86">
        <v>234497.603157504</v>
      </c>
    </row>
    <row r="40080" spans="1:6">
      <c r="A40080">
        <v>2043</v>
      </c>
      <c r="B40080" t="s">
        <v>1028</v>
      </c>
      <c r="C40080" t="s">
        <v>1022</v>
      </c>
      <c r="D40080" t="s">
        <v>964</v>
      </c>
      <c r="E40080" t="s">
        <v>1015</v>
      </c>
      <c r="F40080" s="86">
        <v>213862.48903124599</v>
      </c>
    </row>
    <row r="40081" spans="1:6">
      <c r="A40081">
        <v>2044</v>
      </c>
      <c r="B40081" t="s">
        <v>1028</v>
      </c>
      <c r="C40081" t="s">
        <v>1022</v>
      </c>
      <c r="D40081" t="s">
        <v>964</v>
      </c>
      <c r="E40081" t="s">
        <v>1015</v>
      </c>
      <c r="F40081" s="86">
        <v>194974.37813924401</v>
      </c>
    </row>
    <row r="40082" spans="1:6">
      <c r="A40082">
        <v>2045</v>
      </c>
      <c r="B40082" t="s">
        <v>1028</v>
      </c>
      <c r="C40082" t="s">
        <v>1022</v>
      </c>
      <c r="D40082" t="s">
        <v>964</v>
      </c>
      <c r="E40082" t="s">
        <v>1015</v>
      </c>
      <c r="F40082" s="86">
        <v>177925.37986634701</v>
      </c>
    </row>
    <row r="40083" spans="1:6">
      <c r="A40083">
        <v>2046</v>
      </c>
      <c r="B40083" t="s">
        <v>1028</v>
      </c>
      <c r="C40083" t="s">
        <v>1022</v>
      </c>
      <c r="D40083" t="s">
        <v>964</v>
      </c>
      <c r="E40083" t="s">
        <v>1015</v>
      </c>
      <c r="F40083" s="86">
        <v>162933.08503090299</v>
      </c>
    </row>
    <row r="40084" spans="1:6">
      <c r="A40084">
        <v>2047</v>
      </c>
      <c r="B40084" t="s">
        <v>1028</v>
      </c>
      <c r="C40084" t="s">
        <v>1022</v>
      </c>
      <c r="D40084" t="s">
        <v>964</v>
      </c>
      <c r="E40084" t="s">
        <v>1015</v>
      </c>
      <c r="F40084" s="86">
        <v>149991.05549097201</v>
      </c>
    </row>
    <row r="40085" spans="1:6">
      <c r="A40085">
        <v>2048</v>
      </c>
      <c r="B40085" t="s">
        <v>1028</v>
      </c>
      <c r="C40085" t="s">
        <v>1022</v>
      </c>
      <c r="D40085" t="s">
        <v>964</v>
      </c>
      <c r="E40085" t="s">
        <v>1015</v>
      </c>
      <c r="F40085" s="86">
        <v>139163.744412673</v>
      </c>
    </row>
    <row r="40086" spans="1:6">
      <c r="A40086">
        <v>2049</v>
      </c>
      <c r="B40086" t="s">
        <v>1028</v>
      </c>
      <c r="C40086" t="s">
        <v>1022</v>
      </c>
      <c r="D40086" t="s">
        <v>964</v>
      </c>
      <c r="E40086" t="s">
        <v>1015</v>
      </c>
      <c r="F40086" s="86">
        <v>130299.383896538</v>
      </c>
    </row>
    <row r="40087" spans="1:6">
      <c r="A40087">
        <v>2050</v>
      </c>
      <c r="B40087" t="s">
        <v>1028</v>
      </c>
      <c r="C40087" t="s">
        <v>1022</v>
      </c>
      <c r="D40087" t="s">
        <v>964</v>
      </c>
      <c r="E40087" t="s">
        <v>1015</v>
      </c>
      <c r="F40087" s="86">
        <v>123307.129198283</v>
      </c>
    </row>
    <row r="40088" spans="1:6">
      <c r="A40088">
        <v>2017</v>
      </c>
      <c r="B40088" t="s">
        <v>1029</v>
      </c>
      <c r="C40088" t="s">
        <v>1022</v>
      </c>
      <c r="D40088" t="s">
        <v>964</v>
      </c>
      <c r="E40088" t="s">
        <v>1015</v>
      </c>
      <c r="F40088" s="86">
        <v>42966991.468118601</v>
      </c>
    </row>
    <row r="40089" spans="1:6">
      <c r="A40089">
        <v>2018</v>
      </c>
      <c r="B40089" t="s">
        <v>1029</v>
      </c>
      <c r="C40089" t="s">
        <v>1022</v>
      </c>
      <c r="D40089" t="s">
        <v>964</v>
      </c>
      <c r="E40089" t="s">
        <v>1015</v>
      </c>
      <c r="F40089" s="86">
        <v>42051055.333709002</v>
      </c>
    </row>
    <row r="40090" spans="1:6">
      <c r="A40090">
        <v>2019</v>
      </c>
      <c r="B40090" t="s">
        <v>1029</v>
      </c>
      <c r="C40090" t="s">
        <v>1022</v>
      </c>
      <c r="D40090" t="s">
        <v>964</v>
      </c>
      <c r="E40090" t="s">
        <v>1015</v>
      </c>
      <c r="F40090" s="86">
        <v>42252330.324847102</v>
      </c>
    </row>
    <row r="40091" spans="1:6">
      <c r="A40091">
        <v>2020</v>
      </c>
      <c r="B40091" t="s">
        <v>1029</v>
      </c>
      <c r="C40091" t="s">
        <v>1022</v>
      </c>
      <c r="D40091" t="s">
        <v>964</v>
      </c>
      <c r="E40091" t="s">
        <v>1015</v>
      </c>
      <c r="F40091" s="86">
        <v>42436617.602481097</v>
      </c>
    </row>
    <row r="40092" spans="1:6">
      <c r="A40092">
        <v>2021</v>
      </c>
      <c r="B40092" t="s">
        <v>1029</v>
      </c>
      <c r="C40092" t="s">
        <v>1022</v>
      </c>
      <c r="D40092" t="s">
        <v>964</v>
      </c>
      <c r="E40092" t="s">
        <v>1015</v>
      </c>
      <c r="F40092" s="86">
        <v>42588151.616471902</v>
      </c>
    </row>
    <row r="40093" spans="1:6">
      <c r="A40093">
        <v>2022</v>
      </c>
      <c r="B40093" t="s">
        <v>1029</v>
      </c>
      <c r="C40093" t="s">
        <v>1022</v>
      </c>
      <c r="D40093" t="s">
        <v>964</v>
      </c>
      <c r="E40093" t="s">
        <v>1015</v>
      </c>
      <c r="F40093" s="86">
        <v>42662268.883516498</v>
      </c>
    </row>
    <row r="40094" spans="1:6">
      <c r="A40094">
        <v>2023</v>
      </c>
      <c r="B40094" t="s">
        <v>1029</v>
      </c>
      <c r="C40094" t="s">
        <v>1022</v>
      </c>
      <c r="D40094" t="s">
        <v>964</v>
      </c>
      <c r="E40094" t="s">
        <v>1015</v>
      </c>
      <c r="F40094" s="86">
        <v>42696816.266344696</v>
      </c>
    </row>
    <row r="40095" spans="1:6">
      <c r="A40095">
        <v>2024</v>
      </c>
      <c r="B40095" t="s">
        <v>1029</v>
      </c>
      <c r="C40095" t="s">
        <v>1022</v>
      </c>
      <c r="D40095" t="s">
        <v>964</v>
      </c>
      <c r="E40095" t="s">
        <v>1015</v>
      </c>
      <c r="F40095" s="86">
        <v>42657698.101632901</v>
      </c>
    </row>
    <row r="40096" spans="1:6">
      <c r="A40096">
        <v>2025</v>
      </c>
      <c r="B40096" t="s">
        <v>1029</v>
      </c>
      <c r="C40096" t="s">
        <v>1022</v>
      </c>
      <c r="D40096" t="s">
        <v>964</v>
      </c>
      <c r="E40096" t="s">
        <v>1015</v>
      </c>
      <c r="F40096" s="86">
        <v>42547805.227729097</v>
      </c>
    </row>
    <row r="40097" spans="1:6">
      <c r="A40097">
        <v>2026</v>
      </c>
      <c r="B40097" t="s">
        <v>1029</v>
      </c>
      <c r="C40097" t="s">
        <v>1022</v>
      </c>
      <c r="D40097" t="s">
        <v>964</v>
      </c>
      <c r="E40097" t="s">
        <v>1015</v>
      </c>
      <c r="F40097" s="86">
        <v>42352440.685489297</v>
      </c>
    </row>
    <row r="40098" spans="1:6">
      <c r="A40098">
        <v>2027</v>
      </c>
      <c r="B40098" t="s">
        <v>1029</v>
      </c>
      <c r="C40098" t="s">
        <v>1022</v>
      </c>
      <c r="D40098" t="s">
        <v>964</v>
      </c>
      <c r="E40098" t="s">
        <v>1015</v>
      </c>
      <c r="F40098" s="86">
        <v>42072849.708219901</v>
      </c>
    </row>
    <row r="40099" spans="1:6">
      <c r="A40099">
        <v>2028</v>
      </c>
      <c r="B40099" t="s">
        <v>1029</v>
      </c>
      <c r="C40099" t="s">
        <v>1022</v>
      </c>
      <c r="D40099" t="s">
        <v>964</v>
      </c>
      <c r="E40099" t="s">
        <v>1015</v>
      </c>
      <c r="F40099" s="86">
        <v>41630387.423158802</v>
      </c>
    </row>
    <row r="40100" spans="1:6">
      <c r="A40100">
        <v>2029</v>
      </c>
      <c r="B40100" t="s">
        <v>1029</v>
      </c>
      <c r="C40100" t="s">
        <v>1022</v>
      </c>
      <c r="D40100" t="s">
        <v>964</v>
      </c>
      <c r="E40100" t="s">
        <v>1015</v>
      </c>
      <c r="F40100" s="86">
        <v>41028247.513588101</v>
      </c>
    </row>
    <row r="40101" spans="1:6">
      <c r="A40101">
        <v>2030</v>
      </c>
      <c r="B40101" t="s">
        <v>1029</v>
      </c>
      <c r="C40101" t="s">
        <v>1022</v>
      </c>
      <c r="D40101" t="s">
        <v>964</v>
      </c>
      <c r="E40101" t="s">
        <v>1015</v>
      </c>
      <c r="F40101" s="86">
        <v>40238089.5008687</v>
      </c>
    </row>
    <row r="40102" spans="1:6">
      <c r="A40102">
        <v>2031</v>
      </c>
      <c r="B40102" t="s">
        <v>1029</v>
      </c>
      <c r="C40102" t="s">
        <v>1022</v>
      </c>
      <c r="D40102" t="s">
        <v>964</v>
      </c>
      <c r="E40102" t="s">
        <v>1015</v>
      </c>
      <c r="F40102" s="86">
        <v>39284639.988802001</v>
      </c>
    </row>
    <row r="40103" spans="1:6">
      <c r="A40103">
        <v>2032</v>
      </c>
      <c r="B40103" t="s">
        <v>1029</v>
      </c>
      <c r="C40103" t="s">
        <v>1022</v>
      </c>
      <c r="D40103" t="s">
        <v>964</v>
      </c>
      <c r="E40103" t="s">
        <v>1015</v>
      </c>
      <c r="F40103" s="86">
        <v>38163178.957913801</v>
      </c>
    </row>
    <row r="40104" spans="1:6">
      <c r="A40104">
        <v>2033</v>
      </c>
      <c r="B40104" t="s">
        <v>1029</v>
      </c>
      <c r="C40104" t="s">
        <v>1022</v>
      </c>
      <c r="D40104" t="s">
        <v>964</v>
      </c>
      <c r="E40104" t="s">
        <v>1015</v>
      </c>
      <c r="F40104" s="86">
        <v>36898820.424836099</v>
      </c>
    </row>
    <row r="40105" spans="1:6">
      <c r="A40105">
        <v>2034</v>
      </c>
      <c r="B40105" t="s">
        <v>1029</v>
      </c>
      <c r="C40105" t="s">
        <v>1022</v>
      </c>
      <c r="D40105" t="s">
        <v>964</v>
      </c>
      <c r="E40105" t="s">
        <v>1015</v>
      </c>
      <c r="F40105" s="86">
        <v>35503422.879592702</v>
      </c>
    </row>
    <row r="40106" spans="1:6">
      <c r="A40106">
        <v>2035</v>
      </c>
      <c r="B40106" t="s">
        <v>1029</v>
      </c>
      <c r="C40106" t="s">
        <v>1022</v>
      </c>
      <c r="D40106" t="s">
        <v>964</v>
      </c>
      <c r="E40106" t="s">
        <v>1015</v>
      </c>
      <c r="F40106" s="86">
        <v>34035362.414352797</v>
      </c>
    </row>
    <row r="40107" spans="1:6">
      <c r="A40107">
        <v>2036</v>
      </c>
      <c r="B40107" t="s">
        <v>1029</v>
      </c>
      <c r="C40107" t="s">
        <v>1022</v>
      </c>
      <c r="D40107" t="s">
        <v>964</v>
      </c>
      <c r="E40107" t="s">
        <v>1015</v>
      </c>
      <c r="F40107" s="86">
        <v>32494382.383226801</v>
      </c>
    </row>
    <row r="40108" spans="1:6">
      <c r="A40108">
        <v>2037</v>
      </c>
      <c r="B40108" t="s">
        <v>1029</v>
      </c>
      <c r="C40108" t="s">
        <v>1022</v>
      </c>
      <c r="D40108" t="s">
        <v>964</v>
      </c>
      <c r="E40108" t="s">
        <v>1015</v>
      </c>
      <c r="F40108" s="86">
        <v>30921896.581587199</v>
      </c>
    </row>
    <row r="40109" spans="1:6">
      <c r="A40109">
        <v>2038</v>
      </c>
      <c r="B40109" t="s">
        <v>1029</v>
      </c>
      <c r="C40109" t="s">
        <v>1022</v>
      </c>
      <c r="D40109" t="s">
        <v>964</v>
      </c>
      <c r="E40109" t="s">
        <v>1015</v>
      </c>
      <c r="F40109" s="86">
        <v>29334032.443143498</v>
      </c>
    </row>
    <row r="40110" spans="1:6">
      <c r="A40110">
        <v>2039</v>
      </c>
      <c r="B40110" t="s">
        <v>1029</v>
      </c>
      <c r="C40110" t="s">
        <v>1022</v>
      </c>
      <c r="D40110" t="s">
        <v>964</v>
      </c>
      <c r="E40110" t="s">
        <v>1015</v>
      </c>
      <c r="F40110" s="86">
        <v>27711549.668745</v>
      </c>
    </row>
    <row r="40111" spans="1:6">
      <c r="A40111">
        <v>2040</v>
      </c>
      <c r="B40111" t="s">
        <v>1029</v>
      </c>
      <c r="C40111" t="s">
        <v>1022</v>
      </c>
      <c r="D40111" t="s">
        <v>964</v>
      </c>
      <c r="E40111" t="s">
        <v>1015</v>
      </c>
      <c r="F40111" s="86">
        <v>26073041.5868853</v>
      </c>
    </row>
    <row r="40112" spans="1:6">
      <c r="A40112">
        <v>2041</v>
      </c>
      <c r="B40112" t="s">
        <v>1029</v>
      </c>
      <c r="C40112" t="s">
        <v>1022</v>
      </c>
      <c r="D40112" t="s">
        <v>964</v>
      </c>
      <c r="E40112" t="s">
        <v>1015</v>
      </c>
      <c r="F40112" s="86">
        <v>24098117.670282502</v>
      </c>
    </row>
    <row r="40113" spans="1:6">
      <c r="A40113">
        <v>2042</v>
      </c>
      <c r="B40113" t="s">
        <v>1029</v>
      </c>
      <c r="C40113" t="s">
        <v>1022</v>
      </c>
      <c r="D40113" t="s">
        <v>964</v>
      </c>
      <c r="E40113" t="s">
        <v>1015</v>
      </c>
      <c r="F40113" s="86">
        <v>22148396.2157102</v>
      </c>
    </row>
    <row r="40114" spans="1:6">
      <c r="A40114">
        <v>2043</v>
      </c>
      <c r="B40114" t="s">
        <v>1029</v>
      </c>
      <c r="C40114" t="s">
        <v>1022</v>
      </c>
      <c r="D40114" t="s">
        <v>964</v>
      </c>
      <c r="E40114" t="s">
        <v>1015</v>
      </c>
      <c r="F40114" s="86">
        <v>20233988.548494499</v>
      </c>
    </row>
    <row r="40115" spans="1:6">
      <c r="A40115">
        <v>2044</v>
      </c>
      <c r="B40115" t="s">
        <v>1029</v>
      </c>
      <c r="C40115" t="s">
        <v>1022</v>
      </c>
      <c r="D40115" t="s">
        <v>964</v>
      </c>
      <c r="E40115" t="s">
        <v>1015</v>
      </c>
      <c r="F40115" s="86">
        <v>18360741.912770901</v>
      </c>
    </row>
    <row r="40116" spans="1:6">
      <c r="A40116">
        <v>2045</v>
      </c>
      <c r="B40116" t="s">
        <v>1029</v>
      </c>
      <c r="C40116" t="s">
        <v>1022</v>
      </c>
      <c r="D40116" t="s">
        <v>964</v>
      </c>
      <c r="E40116" t="s">
        <v>1015</v>
      </c>
      <c r="F40116" s="86">
        <v>16547032.418207901</v>
      </c>
    </row>
    <row r="40117" spans="1:6">
      <c r="A40117">
        <v>2046</v>
      </c>
      <c r="B40117" t="s">
        <v>1029</v>
      </c>
      <c r="C40117" t="s">
        <v>1022</v>
      </c>
      <c r="D40117" t="s">
        <v>964</v>
      </c>
      <c r="E40117" t="s">
        <v>1015</v>
      </c>
      <c r="F40117" s="86">
        <v>14814618.5930045</v>
      </c>
    </row>
    <row r="40118" spans="1:6">
      <c r="A40118">
        <v>2047</v>
      </c>
      <c r="B40118" t="s">
        <v>1029</v>
      </c>
      <c r="C40118" t="s">
        <v>1022</v>
      </c>
      <c r="D40118" t="s">
        <v>964</v>
      </c>
      <c r="E40118" t="s">
        <v>1015</v>
      </c>
      <c r="F40118" s="86">
        <v>13182906.4279506</v>
      </c>
    </row>
    <row r="40119" spans="1:6">
      <c r="A40119">
        <v>2048</v>
      </c>
      <c r="B40119" t="s">
        <v>1029</v>
      </c>
      <c r="C40119" t="s">
        <v>1022</v>
      </c>
      <c r="D40119" t="s">
        <v>964</v>
      </c>
      <c r="E40119" t="s">
        <v>1015</v>
      </c>
      <c r="F40119" s="86">
        <v>11663755.4260059</v>
      </c>
    </row>
    <row r="40120" spans="1:6">
      <c r="A40120">
        <v>2049</v>
      </c>
      <c r="B40120" t="s">
        <v>1029</v>
      </c>
      <c r="C40120" t="s">
        <v>1022</v>
      </c>
      <c r="D40120" t="s">
        <v>964</v>
      </c>
      <c r="E40120" t="s">
        <v>1015</v>
      </c>
      <c r="F40120" s="86">
        <v>10269643.2217524</v>
      </c>
    </row>
    <row r="40121" spans="1:6">
      <c r="A40121">
        <v>2050</v>
      </c>
      <c r="B40121" t="s">
        <v>1029</v>
      </c>
      <c r="C40121" t="s">
        <v>1022</v>
      </c>
      <c r="D40121" t="s">
        <v>964</v>
      </c>
      <c r="E40121" t="s">
        <v>1015</v>
      </c>
      <c r="F40121" s="86">
        <v>9004131.9333543591</v>
      </c>
    </row>
    <row r="40122" spans="1:6">
      <c r="A40122">
        <v>2017</v>
      </c>
      <c r="B40122" t="s">
        <v>1030</v>
      </c>
      <c r="C40122" t="s">
        <v>1022</v>
      </c>
      <c r="D40122" t="s">
        <v>964</v>
      </c>
      <c r="E40122" t="s">
        <v>1015</v>
      </c>
      <c r="F40122" s="86">
        <v>729802.49439947098</v>
      </c>
    </row>
    <row r="40123" spans="1:6">
      <c r="A40123">
        <v>2018</v>
      </c>
      <c r="B40123" t="s">
        <v>1030</v>
      </c>
      <c r="C40123" t="s">
        <v>1022</v>
      </c>
      <c r="D40123" t="s">
        <v>964</v>
      </c>
      <c r="E40123" t="s">
        <v>1015</v>
      </c>
      <c r="F40123" s="86">
        <v>725921.50248208502</v>
      </c>
    </row>
    <row r="40124" spans="1:6">
      <c r="A40124">
        <v>2019</v>
      </c>
      <c r="B40124" t="s">
        <v>1030</v>
      </c>
      <c r="C40124" t="s">
        <v>1022</v>
      </c>
      <c r="D40124" t="s">
        <v>964</v>
      </c>
      <c r="E40124" t="s">
        <v>1015</v>
      </c>
      <c r="F40124" s="86">
        <v>724724.38531013904</v>
      </c>
    </row>
    <row r="40125" spans="1:6">
      <c r="A40125">
        <v>2020</v>
      </c>
      <c r="B40125" t="s">
        <v>1030</v>
      </c>
      <c r="C40125" t="s">
        <v>1022</v>
      </c>
      <c r="D40125" t="s">
        <v>964</v>
      </c>
      <c r="E40125" t="s">
        <v>1015</v>
      </c>
      <c r="F40125" s="86">
        <v>723285.30635325098</v>
      </c>
    </row>
    <row r="40126" spans="1:6">
      <c r="A40126">
        <v>2021</v>
      </c>
      <c r="B40126" t="s">
        <v>1030</v>
      </c>
      <c r="C40126" t="s">
        <v>1022</v>
      </c>
      <c r="D40126" t="s">
        <v>964</v>
      </c>
      <c r="E40126" t="s">
        <v>1015</v>
      </c>
      <c r="F40126" s="86">
        <v>721201.514966032</v>
      </c>
    </row>
    <row r="40127" spans="1:6">
      <c r="A40127">
        <v>2022</v>
      </c>
      <c r="B40127" t="s">
        <v>1030</v>
      </c>
      <c r="C40127" t="s">
        <v>1022</v>
      </c>
      <c r="D40127" t="s">
        <v>964</v>
      </c>
      <c r="E40127" t="s">
        <v>1015</v>
      </c>
      <c r="F40127" s="86">
        <v>718066.547576632</v>
      </c>
    </row>
    <row r="40128" spans="1:6">
      <c r="A40128">
        <v>2023</v>
      </c>
      <c r="B40128" t="s">
        <v>1030</v>
      </c>
      <c r="C40128" t="s">
        <v>1022</v>
      </c>
      <c r="D40128" t="s">
        <v>964</v>
      </c>
      <c r="E40128" t="s">
        <v>1015</v>
      </c>
      <c r="F40128" s="86">
        <v>713862.415188213</v>
      </c>
    </row>
    <row r="40129" spans="1:6">
      <c r="A40129">
        <v>2024</v>
      </c>
      <c r="B40129" t="s">
        <v>1030</v>
      </c>
      <c r="C40129" t="s">
        <v>1022</v>
      </c>
      <c r="D40129" t="s">
        <v>964</v>
      </c>
      <c r="E40129" t="s">
        <v>1015</v>
      </c>
      <c r="F40129" s="86">
        <v>708364.59910733905</v>
      </c>
    </row>
    <row r="40130" spans="1:6">
      <c r="A40130">
        <v>2025</v>
      </c>
      <c r="B40130" t="s">
        <v>1030</v>
      </c>
      <c r="C40130" t="s">
        <v>1022</v>
      </c>
      <c r="D40130" t="s">
        <v>964</v>
      </c>
      <c r="E40130" t="s">
        <v>1015</v>
      </c>
      <c r="F40130" s="86">
        <v>701281.73786471901</v>
      </c>
    </row>
    <row r="40131" spans="1:6">
      <c r="A40131">
        <v>2026</v>
      </c>
      <c r="B40131" t="s">
        <v>1030</v>
      </c>
      <c r="C40131" t="s">
        <v>1022</v>
      </c>
      <c r="D40131" t="s">
        <v>964</v>
      </c>
      <c r="E40131" t="s">
        <v>1015</v>
      </c>
      <c r="F40131" s="86">
        <v>692627.55704877304</v>
      </c>
    </row>
    <row r="40132" spans="1:6">
      <c r="A40132">
        <v>2027</v>
      </c>
      <c r="B40132" t="s">
        <v>1030</v>
      </c>
      <c r="C40132" t="s">
        <v>1022</v>
      </c>
      <c r="D40132" t="s">
        <v>964</v>
      </c>
      <c r="E40132" t="s">
        <v>1015</v>
      </c>
      <c r="F40132" s="86">
        <v>681976.86304471805</v>
      </c>
    </row>
    <row r="40133" spans="1:6">
      <c r="A40133">
        <v>2028</v>
      </c>
      <c r="B40133" t="s">
        <v>1030</v>
      </c>
      <c r="C40133" t="s">
        <v>1022</v>
      </c>
      <c r="D40133" t="s">
        <v>964</v>
      </c>
      <c r="E40133" t="s">
        <v>1015</v>
      </c>
      <c r="F40133" s="86">
        <v>667808.44818275596</v>
      </c>
    </row>
    <row r="40134" spans="1:6">
      <c r="A40134">
        <v>2029</v>
      </c>
      <c r="B40134" t="s">
        <v>1030</v>
      </c>
      <c r="C40134" t="s">
        <v>1022</v>
      </c>
      <c r="D40134" t="s">
        <v>964</v>
      </c>
      <c r="E40134" t="s">
        <v>1015</v>
      </c>
      <c r="F40134" s="86">
        <v>650592.80871889798</v>
      </c>
    </row>
    <row r="40135" spans="1:6">
      <c r="A40135">
        <v>2030</v>
      </c>
      <c r="B40135" t="s">
        <v>1030</v>
      </c>
      <c r="C40135" t="s">
        <v>1022</v>
      </c>
      <c r="D40135" t="s">
        <v>964</v>
      </c>
      <c r="E40135" t="s">
        <v>1015</v>
      </c>
      <c r="F40135" s="86">
        <v>629488.79939860397</v>
      </c>
    </row>
    <row r="40136" spans="1:6">
      <c r="A40136">
        <v>2031</v>
      </c>
      <c r="B40136" t="s">
        <v>1030</v>
      </c>
      <c r="C40136" t="s">
        <v>1022</v>
      </c>
      <c r="D40136" t="s">
        <v>964</v>
      </c>
      <c r="E40136" t="s">
        <v>1015</v>
      </c>
      <c r="F40136" s="86">
        <v>605331.91388886399</v>
      </c>
    </row>
    <row r="40137" spans="1:6">
      <c r="A40137">
        <v>2032</v>
      </c>
      <c r="B40137" t="s">
        <v>1030</v>
      </c>
      <c r="C40137" t="s">
        <v>1022</v>
      </c>
      <c r="D40137" t="s">
        <v>964</v>
      </c>
      <c r="E40137" t="s">
        <v>1015</v>
      </c>
      <c r="F40137" s="86">
        <v>578680.03749358503</v>
      </c>
    </row>
    <row r="40138" spans="1:6">
      <c r="A40138">
        <v>2033</v>
      </c>
      <c r="B40138" t="s">
        <v>1030</v>
      </c>
      <c r="C40138" t="s">
        <v>1022</v>
      </c>
      <c r="D40138" t="s">
        <v>964</v>
      </c>
      <c r="E40138" t="s">
        <v>1015</v>
      </c>
      <c r="F40138" s="86">
        <v>549756.09725237906</v>
      </c>
    </row>
    <row r="40139" spans="1:6">
      <c r="A40139">
        <v>2034</v>
      </c>
      <c r="B40139" t="s">
        <v>1030</v>
      </c>
      <c r="C40139" t="s">
        <v>1022</v>
      </c>
      <c r="D40139" t="s">
        <v>964</v>
      </c>
      <c r="E40139" t="s">
        <v>1015</v>
      </c>
      <c r="F40139" s="86">
        <v>519204.88206154399</v>
      </c>
    </row>
    <row r="40140" spans="1:6">
      <c r="A40140">
        <v>2035</v>
      </c>
      <c r="B40140" t="s">
        <v>1030</v>
      </c>
      <c r="C40140" t="s">
        <v>1022</v>
      </c>
      <c r="D40140" t="s">
        <v>964</v>
      </c>
      <c r="E40140" t="s">
        <v>1015</v>
      </c>
      <c r="F40140" s="86">
        <v>486911.38954208803</v>
      </c>
    </row>
    <row r="40141" spans="1:6">
      <c r="A40141">
        <v>2036</v>
      </c>
      <c r="B40141" t="s">
        <v>1030</v>
      </c>
      <c r="C40141" t="s">
        <v>1022</v>
      </c>
      <c r="D40141" t="s">
        <v>964</v>
      </c>
      <c r="E40141" t="s">
        <v>1015</v>
      </c>
      <c r="F40141" s="86">
        <v>454277.02580945101</v>
      </c>
    </row>
    <row r="40142" spans="1:6">
      <c r="A40142">
        <v>2037</v>
      </c>
      <c r="B40142" t="s">
        <v>1030</v>
      </c>
      <c r="C40142" t="s">
        <v>1022</v>
      </c>
      <c r="D40142" t="s">
        <v>964</v>
      </c>
      <c r="E40142" t="s">
        <v>1015</v>
      </c>
      <c r="F40142" s="86">
        <v>421204.97653558</v>
      </c>
    </row>
    <row r="40143" spans="1:6">
      <c r="A40143">
        <v>2038</v>
      </c>
      <c r="B40143" t="s">
        <v>1030</v>
      </c>
      <c r="C40143" t="s">
        <v>1022</v>
      </c>
      <c r="D40143" t="s">
        <v>964</v>
      </c>
      <c r="E40143" t="s">
        <v>1015</v>
      </c>
      <c r="F40143" s="86">
        <v>387790.23238004901</v>
      </c>
    </row>
    <row r="40144" spans="1:6">
      <c r="A40144">
        <v>2039</v>
      </c>
      <c r="B40144" t="s">
        <v>1030</v>
      </c>
      <c r="C40144" t="s">
        <v>1022</v>
      </c>
      <c r="D40144" t="s">
        <v>964</v>
      </c>
      <c r="E40144" t="s">
        <v>1015</v>
      </c>
      <c r="F40144" s="86">
        <v>354478.80561355897</v>
      </c>
    </row>
    <row r="40145" spans="1:6">
      <c r="A40145">
        <v>2040</v>
      </c>
      <c r="B40145" t="s">
        <v>1030</v>
      </c>
      <c r="C40145" t="s">
        <v>1022</v>
      </c>
      <c r="D40145" t="s">
        <v>964</v>
      </c>
      <c r="E40145" t="s">
        <v>1015</v>
      </c>
      <c r="F40145" s="86">
        <v>321617.39622022503</v>
      </c>
    </row>
    <row r="40146" spans="1:6">
      <c r="A40146">
        <v>2041</v>
      </c>
      <c r="B40146" t="s">
        <v>1030</v>
      </c>
      <c r="C40146" t="s">
        <v>1022</v>
      </c>
      <c r="D40146" t="s">
        <v>964</v>
      </c>
      <c r="E40146" t="s">
        <v>1015</v>
      </c>
      <c r="F40146" s="86">
        <v>288082.58566486498</v>
      </c>
    </row>
    <row r="40147" spans="1:6">
      <c r="A40147">
        <v>2042</v>
      </c>
      <c r="B40147" t="s">
        <v>1030</v>
      </c>
      <c r="C40147" t="s">
        <v>1022</v>
      </c>
      <c r="D40147" t="s">
        <v>964</v>
      </c>
      <c r="E40147" t="s">
        <v>1015</v>
      </c>
      <c r="F40147" s="86">
        <v>255697.72539323999</v>
      </c>
    </row>
    <row r="40148" spans="1:6">
      <c r="A40148">
        <v>2043</v>
      </c>
      <c r="B40148" t="s">
        <v>1030</v>
      </c>
      <c r="C40148" t="s">
        <v>1022</v>
      </c>
      <c r="D40148" t="s">
        <v>964</v>
      </c>
      <c r="E40148" t="s">
        <v>1015</v>
      </c>
      <c r="F40148" s="86">
        <v>224855.43941442599</v>
      </c>
    </row>
    <row r="40149" spans="1:6">
      <c r="A40149">
        <v>2044</v>
      </c>
      <c r="B40149" t="s">
        <v>1030</v>
      </c>
      <c r="C40149" t="s">
        <v>1022</v>
      </c>
      <c r="D40149" t="s">
        <v>964</v>
      </c>
      <c r="E40149" t="s">
        <v>1015</v>
      </c>
      <c r="F40149" s="86">
        <v>195659.88963714999</v>
      </c>
    </row>
    <row r="40150" spans="1:6">
      <c r="A40150">
        <v>2045</v>
      </c>
      <c r="B40150" t="s">
        <v>1030</v>
      </c>
      <c r="C40150" t="s">
        <v>1022</v>
      </c>
      <c r="D40150" t="s">
        <v>964</v>
      </c>
      <c r="E40150" t="s">
        <v>1015</v>
      </c>
      <c r="F40150" s="86">
        <v>168470.93573275299</v>
      </c>
    </row>
    <row r="40151" spans="1:6">
      <c r="A40151">
        <v>2046</v>
      </c>
      <c r="B40151" t="s">
        <v>1030</v>
      </c>
      <c r="C40151" t="s">
        <v>1022</v>
      </c>
      <c r="D40151" t="s">
        <v>964</v>
      </c>
      <c r="E40151" t="s">
        <v>1015</v>
      </c>
      <c r="F40151" s="86">
        <v>143452.35623294799</v>
      </c>
    </row>
    <row r="40152" spans="1:6">
      <c r="A40152">
        <v>2047</v>
      </c>
      <c r="B40152" t="s">
        <v>1030</v>
      </c>
      <c r="C40152" t="s">
        <v>1022</v>
      </c>
      <c r="D40152" t="s">
        <v>964</v>
      </c>
      <c r="E40152" t="s">
        <v>1015</v>
      </c>
      <c r="F40152" s="86">
        <v>120937.38320566301</v>
      </c>
    </row>
    <row r="40153" spans="1:6">
      <c r="A40153">
        <v>2048</v>
      </c>
      <c r="B40153" t="s">
        <v>1030</v>
      </c>
      <c r="C40153" t="s">
        <v>1022</v>
      </c>
      <c r="D40153" t="s">
        <v>964</v>
      </c>
      <c r="E40153" t="s">
        <v>1015</v>
      </c>
      <c r="F40153" s="86">
        <v>101054.82352236799</v>
      </c>
    </row>
    <row r="40154" spans="1:6">
      <c r="A40154">
        <v>2049</v>
      </c>
      <c r="B40154" t="s">
        <v>1030</v>
      </c>
      <c r="C40154" t="s">
        <v>1022</v>
      </c>
      <c r="D40154" t="s">
        <v>964</v>
      </c>
      <c r="E40154" t="s">
        <v>1015</v>
      </c>
      <c r="F40154" s="86">
        <v>83787.287970924401</v>
      </c>
    </row>
    <row r="40155" spans="1:6">
      <c r="A40155">
        <v>2050</v>
      </c>
      <c r="B40155" t="s">
        <v>1030</v>
      </c>
      <c r="C40155" t="s">
        <v>1022</v>
      </c>
      <c r="D40155" t="s">
        <v>964</v>
      </c>
      <c r="E40155" t="s">
        <v>1015</v>
      </c>
      <c r="F40155" s="86">
        <v>69030.727387210805</v>
      </c>
    </row>
    <row r="40156" spans="1:6">
      <c r="A40156">
        <v>2017</v>
      </c>
      <c r="B40156" t="s">
        <v>1031</v>
      </c>
      <c r="C40156" t="s">
        <v>1022</v>
      </c>
      <c r="D40156" t="s">
        <v>964</v>
      </c>
      <c r="E40156" t="s">
        <v>1015</v>
      </c>
      <c r="F40156" s="86">
        <v>538667.06878581399</v>
      </c>
    </row>
    <row r="40157" spans="1:6">
      <c r="A40157">
        <v>2018</v>
      </c>
      <c r="B40157" t="s">
        <v>1031</v>
      </c>
      <c r="C40157" t="s">
        <v>1022</v>
      </c>
      <c r="D40157" t="s">
        <v>964</v>
      </c>
      <c r="E40157" t="s">
        <v>1015</v>
      </c>
      <c r="F40157" s="86">
        <v>535806.537275246</v>
      </c>
    </row>
    <row r="40158" spans="1:6">
      <c r="A40158">
        <v>2019</v>
      </c>
      <c r="B40158" t="s">
        <v>1031</v>
      </c>
      <c r="C40158" t="s">
        <v>1022</v>
      </c>
      <c r="D40158" t="s">
        <v>964</v>
      </c>
      <c r="E40158" t="s">
        <v>1015</v>
      </c>
      <c r="F40158" s="86">
        <v>534926.61503107997</v>
      </c>
    </row>
    <row r="40159" spans="1:6">
      <c r="A40159">
        <v>2020</v>
      </c>
      <c r="B40159" t="s">
        <v>1031</v>
      </c>
      <c r="C40159" t="s">
        <v>1022</v>
      </c>
      <c r="D40159" t="s">
        <v>964</v>
      </c>
      <c r="E40159" t="s">
        <v>1015</v>
      </c>
      <c r="F40159" s="86">
        <v>533868.36927509902</v>
      </c>
    </row>
    <row r="40160" spans="1:6">
      <c r="A40160">
        <v>2021</v>
      </c>
      <c r="B40160" t="s">
        <v>1031</v>
      </c>
      <c r="C40160" t="s">
        <v>1022</v>
      </c>
      <c r="D40160" t="s">
        <v>964</v>
      </c>
      <c r="E40160" t="s">
        <v>1015</v>
      </c>
      <c r="F40160" s="86">
        <v>532334.84166343603</v>
      </c>
    </row>
    <row r="40161" spans="1:6">
      <c r="A40161">
        <v>2022</v>
      </c>
      <c r="B40161" t="s">
        <v>1031</v>
      </c>
      <c r="C40161" t="s">
        <v>1022</v>
      </c>
      <c r="D40161" t="s">
        <v>964</v>
      </c>
      <c r="E40161" t="s">
        <v>1015</v>
      </c>
      <c r="F40161" s="86">
        <v>530025.80390379601</v>
      </c>
    </row>
    <row r="40162" spans="1:6">
      <c r="A40162">
        <v>2023</v>
      </c>
      <c r="B40162" t="s">
        <v>1031</v>
      </c>
      <c r="C40162" t="s">
        <v>1022</v>
      </c>
      <c r="D40162" t="s">
        <v>964</v>
      </c>
      <c r="E40162" t="s">
        <v>1015</v>
      </c>
      <c r="F40162" s="86">
        <v>526928.257864482</v>
      </c>
    </row>
    <row r="40163" spans="1:6">
      <c r="A40163">
        <v>2024</v>
      </c>
      <c r="B40163" t="s">
        <v>1031</v>
      </c>
      <c r="C40163" t="s">
        <v>1022</v>
      </c>
      <c r="D40163" t="s">
        <v>964</v>
      </c>
      <c r="E40163" t="s">
        <v>1015</v>
      </c>
      <c r="F40163" s="86">
        <v>522876.891140691</v>
      </c>
    </row>
    <row r="40164" spans="1:6">
      <c r="A40164">
        <v>2025</v>
      </c>
      <c r="B40164" t="s">
        <v>1031</v>
      </c>
      <c r="C40164" t="s">
        <v>1022</v>
      </c>
      <c r="D40164" t="s">
        <v>964</v>
      </c>
      <c r="E40164" t="s">
        <v>1015</v>
      </c>
      <c r="F40164" s="86">
        <v>517656.444051717</v>
      </c>
    </row>
    <row r="40165" spans="1:6">
      <c r="A40165">
        <v>2026</v>
      </c>
      <c r="B40165" t="s">
        <v>1031</v>
      </c>
      <c r="C40165" t="s">
        <v>1022</v>
      </c>
      <c r="D40165" t="s">
        <v>964</v>
      </c>
      <c r="E40165" t="s">
        <v>1015</v>
      </c>
      <c r="F40165" s="86">
        <v>511277.25318325101</v>
      </c>
    </row>
    <row r="40166" spans="1:6">
      <c r="A40166">
        <v>2027</v>
      </c>
      <c r="B40166" t="s">
        <v>1031</v>
      </c>
      <c r="C40166" t="s">
        <v>1022</v>
      </c>
      <c r="D40166" t="s">
        <v>964</v>
      </c>
      <c r="E40166" t="s">
        <v>1015</v>
      </c>
      <c r="F40166" s="86">
        <v>503425.86918846797</v>
      </c>
    </row>
    <row r="40167" spans="1:6">
      <c r="A40167">
        <v>2028</v>
      </c>
      <c r="B40167" t="s">
        <v>1031</v>
      </c>
      <c r="C40167" t="s">
        <v>1022</v>
      </c>
      <c r="D40167" t="s">
        <v>964</v>
      </c>
      <c r="E40167" t="s">
        <v>1015</v>
      </c>
      <c r="F40167" s="86">
        <v>492980.01715197298</v>
      </c>
    </row>
    <row r="40168" spans="1:6">
      <c r="A40168">
        <v>2029</v>
      </c>
      <c r="B40168" t="s">
        <v>1031</v>
      </c>
      <c r="C40168" t="s">
        <v>1022</v>
      </c>
      <c r="D40168" t="s">
        <v>964</v>
      </c>
      <c r="E40168" t="s">
        <v>1015</v>
      </c>
      <c r="F40168" s="86">
        <v>480286.97463535401</v>
      </c>
    </row>
    <row r="40169" spans="1:6">
      <c r="A40169">
        <v>2030</v>
      </c>
      <c r="B40169" t="s">
        <v>1031</v>
      </c>
      <c r="C40169" t="s">
        <v>1022</v>
      </c>
      <c r="D40169" t="s">
        <v>964</v>
      </c>
      <c r="E40169" t="s">
        <v>1015</v>
      </c>
      <c r="F40169" s="86">
        <v>464726.16053482197</v>
      </c>
    </row>
    <row r="40170" spans="1:6">
      <c r="A40170">
        <v>2031</v>
      </c>
      <c r="B40170" t="s">
        <v>1031</v>
      </c>
      <c r="C40170" t="s">
        <v>1022</v>
      </c>
      <c r="D40170" t="s">
        <v>964</v>
      </c>
      <c r="E40170" t="s">
        <v>1015</v>
      </c>
      <c r="F40170" s="86">
        <v>446913.944728526</v>
      </c>
    </row>
    <row r="40171" spans="1:6">
      <c r="A40171">
        <v>2032</v>
      </c>
      <c r="B40171" t="s">
        <v>1031</v>
      </c>
      <c r="C40171" t="s">
        <v>1022</v>
      </c>
      <c r="D40171" t="s">
        <v>964</v>
      </c>
      <c r="E40171" t="s">
        <v>1015</v>
      </c>
      <c r="F40171" s="86">
        <v>427261.86029177898</v>
      </c>
    </row>
    <row r="40172" spans="1:6">
      <c r="A40172">
        <v>2033</v>
      </c>
      <c r="B40172" t="s">
        <v>1031</v>
      </c>
      <c r="C40172" t="s">
        <v>1022</v>
      </c>
      <c r="D40172" t="s">
        <v>964</v>
      </c>
      <c r="E40172" t="s">
        <v>1015</v>
      </c>
      <c r="F40172" s="86">
        <v>405933.855278206</v>
      </c>
    </row>
    <row r="40173" spans="1:6">
      <c r="A40173">
        <v>2034</v>
      </c>
      <c r="B40173" t="s">
        <v>1031</v>
      </c>
      <c r="C40173" t="s">
        <v>1022</v>
      </c>
      <c r="D40173" t="s">
        <v>964</v>
      </c>
      <c r="E40173" t="s">
        <v>1015</v>
      </c>
      <c r="F40173" s="86">
        <v>383405.96580789197</v>
      </c>
    </row>
    <row r="40174" spans="1:6">
      <c r="A40174">
        <v>2035</v>
      </c>
      <c r="B40174" t="s">
        <v>1031</v>
      </c>
      <c r="C40174" t="s">
        <v>1022</v>
      </c>
      <c r="D40174" t="s">
        <v>964</v>
      </c>
      <c r="E40174" t="s">
        <v>1015</v>
      </c>
      <c r="F40174" s="86">
        <v>359593.01227648399</v>
      </c>
    </row>
    <row r="40175" spans="1:6">
      <c r="A40175">
        <v>2036</v>
      </c>
      <c r="B40175" t="s">
        <v>1031</v>
      </c>
      <c r="C40175" t="s">
        <v>1022</v>
      </c>
      <c r="D40175" t="s">
        <v>964</v>
      </c>
      <c r="E40175" t="s">
        <v>1015</v>
      </c>
      <c r="F40175" s="86">
        <v>335528.919489455</v>
      </c>
    </row>
    <row r="40176" spans="1:6">
      <c r="A40176">
        <v>2037</v>
      </c>
      <c r="B40176" t="s">
        <v>1031</v>
      </c>
      <c r="C40176" t="s">
        <v>1022</v>
      </c>
      <c r="D40176" t="s">
        <v>964</v>
      </c>
      <c r="E40176" t="s">
        <v>1015</v>
      </c>
      <c r="F40176" s="86">
        <v>311142.01879518502</v>
      </c>
    </row>
    <row r="40177" spans="1:6">
      <c r="A40177">
        <v>2038</v>
      </c>
      <c r="B40177" t="s">
        <v>1031</v>
      </c>
      <c r="C40177" t="s">
        <v>1022</v>
      </c>
      <c r="D40177" t="s">
        <v>964</v>
      </c>
      <c r="E40177" t="s">
        <v>1015</v>
      </c>
      <c r="F40177" s="86">
        <v>286502.15012951801</v>
      </c>
    </row>
    <row r="40178" spans="1:6">
      <c r="A40178">
        <v>2039</v>
      </c>
      <c r="B40178" t="s">
        <v>1031</v>
      </c>
      <c r="C40178" t="s">
        <v>1022</v>
      </c>
      <c r="D40178" t="s">
        <v>964</v>
      </c>
      <c r="E40178" t="s">
        <v>1015</v>
      </c>
      <c r="F40178" s="86">
        <v>261938.632532182</v>
      </c>
    </row>
    <row r="40179" spans="1:6">
      <c r="A40179">
        <v>2040</v>
      </c>
      <c r="B40179" t="s">
        <v>1031</v>
      </c>
      <c r="C40179" t="s">
        <v>1022</v>
      </c>
      <c r="D40179" t="s">
        <v>964</v>
      </c>
      <c r="E40179" t="s">
        <v>1015</v>
      </c>
      <c r="F40179" s="86">
        <v>237706.92231570499</v>
      </c>
    </row>
    <row r="40180" spans="1:6">
      <c r="A40180">
        <v>2041</v>
      </c>
      <c r="B40180" t="s">
        <v>1031</v>
      </c>
      <c r="C40180" t="s">
        <v>1022</v>
      </c>
      <c r="D40180" t="s">
        <v>964</v>
      </c>
      <c r="E40180" t="s">
        <v>1015</v>
      </c>
      <c r="F40180" s="86">
        <v>212978.97887701399</v>
      </c>
    </row>
    <row r="40181" spans="1:6">
      <c r="A40181">
        <v>2042</v>
      </c>
      <c r="B40181" t="s">
        <v>1031</v>
      </c>
      <c r="C40181" t="s">
        <v>1022</v>
      </c>
      <c r="D40181" t="s">
        <v>964</v>
      </c>
      <c r="E40181" t="s">
        <v>1015</v>
      </c>
      <c r="F40181" s="86">
        <v>189098.811934503</v>
      </c>
    </row>
    <row r="40182" spans="1:6">
      <c r="A40182">
        <v>2043</v>
      </c>
      <c r="B40182" t="s">
        <v>1031</v>
      </c>
      <c r="C40182" t="s">
        <v>1022</v>
      </c>
      <c r="D40182" t="s">
        <v>964</v>
      </c>
      <c r="E40182" t="s">
        <v>1015</v>
      </c>
      <c r="F40182" s="86">
        <v>166356.40761867599</v>
      </c>
    </row>
    <row r="40183" spans="1:6">
      <c r="A40183">
        <v>2044</v>
      </c>
      <c r="B40183" t="s">
        <v>1031</v>
      </c>
      <c r="C40183" t="s">
        <v>1022</v>
      </c>
      <c r="D40183" t="s">
        <v>964</v>
      </c>
      <c r="E40183" t="s">
        <v>1015</v>
      </c>
      <c r="F40183" s="86">
        <v>144828.368875379</v>
      </c>
    </row>
    <row r="40184" spans="1:6">
      <c r="A40184">
        <v>2045</v>
      </c>
      <c r="B40184" t="s">
        <v>1031</v>
      </c>
      <c r="C40184" t="s">
        <v>1022</v>
      </c>
      <c r="D40184" t="s">
        <v>964</v>
      </c>
      <c r="E40184" t="s">
        <v>1015</v>
      </c>
      <c r="F40184" s="86">
        <v>124780.307440042</v>
      </c>
    </row>
    <row r="40185" spans="1:6">
      <c r="A40185">
        <v>2046</v>
      </c>
      <c r="B40185" t="s">
        <v>1031</v>
      </c>
      <c r="C40185" t="s">
        <v>1022</v>
      </c>
      <c r="D40185" t="s">
        <v>964</v>
      </c>
      <c r="E40185" t="s">
        <v>1015</v>
      </c>
      <c r="F40185" s="86">
        <v>106332.56116183</v>
      </c>
    </row>
    <row r="40186" spans="1:6">
      <c r="A40186">
        <v>2047</v>
      </c>
      <c r="B40186" t="s">
        <v>1031</v>
      </c>
      <c r="C40186" t="s">
        <v>1022</v>
      </c>
      <c r="D40186" t="s">
        <v>964</v>
      </c>
      <c r="E40186" t="s">
        <v>1015</v>
      </c>
      <c r="F40186" s="86">
        <v>89731.100661583594</v>
      </c>
    </row>
    <row r="40187" spans="1:6">
      <c r="A40187">
        <v>2048</v>
      </c>
      <c r="B40187" t="s">
        <v>1031</v>
      </c>
      <c r="C40187" t="s">
        <v>1022</v>
      </c>
      <c r="D40187" t="s">
        <v>964</v>
      </c>
      <c r="E40187" t="s">
        <v>1015</v>
      </c>
      <c r="F40187" s="86">
        <v>75070.920293741598</v>
      </c>
    </row>
    <row r="40188" spans="1:6">
      <c r="A40188">
        <v>2049</v>
      </c>
      <c r="B40188" t="s">
        <v>1031</v>
      </c>
      <c r="C40188" t="s">
        <v>1022</v>
      </c>
      <c r="D40188" t="s">
        <v>964</v>
      </c>
      <c r="E40188" t="s">
        <v>1015</v>
      </c>
      <c r="F40188" s="86">
        <v>62339.201352552001</v>
      </c>
    </row>
    <row r="40189" spans="1:6">
      <c r="A40189">
        <v>2050</v>
      </c>
      <c r="B40189" t="s">
        <v>1031</v>
      </c>
      <c r="C40189" t="s">
        <v>1022</v>
      </c>
      <c r="D40189" t="s">
        <v>964</v>
      </c>
      <c r="E40189" t="s">
        <v>1015</v>
      </c>
      <c r="F40189" s="86">
        <v>51459.216181008698</v>
      </c>
    </row>
    <row r="40190" spans="1:6">
      <c r="A40190">
        <v>2017</v>
      </c>
      <c r="B40190" t="s">
        <v>1032</v>
      </c>
      <c r="C40190" t="s">
        <v>1022</v>
      </c>
      <c r="D40190" t="s">
        <v>964</v>
      </c>
      <c r="E40190" t="s">
        <v>1015</v>
      </c>
      <c r="F40190" s="86">
        <v>2453544.9265404399</v>
      </c>
    </row>
    <row r="40191" spans="1:6">
      <c r="A40191">
        <v>2018</v>
      </c>
      <c r="B40191" t="s">
        <v>1032</v>
      </c>
      <c r="C40191" t="s">
        <v>1022</v>
      </c>
      <c r="D40191" t="s">
        <v>964</v>
      </c>
      <c r="E40191" t="s">
        <v>1015</v>
      </c>
      <c r="F40191" s="86">
        <v>2441978.37769236</v>
      </c>
    </row>
    <row r="40192" spans="1:6">
      <c r="A40192">
        <v>2019</v>
      </c>
      <c r="B40192" t="s">
        <v>1032</v>
      </c>
      <c r="C40192" t="s">
        <v>1022</v>
      </c>
      <c r="D40192" t="s">
        <v>964</v>
      </c>
      <c r="E40192" t="s">
        <v>1015</v>
      </c>
      <c r="F40192" s="86">
        <v>2439323.83170777</v>
      </c>
    </row>
    <row r="40193" spans="1:6">
      <c r="A40193">
        <v>2020</v>
      </c>
      <c r="B40193" t="s">
        <v>1032</v>
      </c>
      <c r="C40193" t="s">
        <v>1022</v>
      </c>
      <c r="D40193" t="s">
        <v>964</v>
      </c>
      <c r="E40193" t="s">
        <v>1015</v>
      </c>
      <c r="F40193" s="86">
        <v>2435994.65238823</v>
      </c>
    </row>
    <row r="40194" spans="1:6">
      <c r="A40194">
        <v>2021</v>
      </c>
      <c r="B40194" t="s">
        <v>1032</v>
      </c>
      <c r="C40194" t="s">
        <v>1022</v>
      </c>
      <c r="D40194" t="s">
        <v>964</v>
      </c>
      <c r="E40194" t="s">
        <v>1015</v>
      </c>
      <c r="F40194" s="86">
        <v>2430769.3838108601</v>
      </c>
    </row>
    <row r="40195" spans="1:6">
      <c r="A40195">
        <v>2022</v>
      </c>
      <c r="B40195" t="s">
        <v>1032</v>
      </c>
      <c r="C40195" t="s">
        <v>1022</v>
      </c>
      <c r="D40195" t="s">
        <v>964</v>
      </c>
      <c r="E40195" t="s">
        <v>1015</v>
      </c>
      <c r="F40195" s="86">
        <v>2422179.7916637901</v>
      </c>
    </row>
    <row r="40196" spans="1:6">
      <c r="A40196">
        <v>2023</v>
      </c>
      <c r="B40196" t="s">
        <v>1032</v>
      </c>
      <c r="C40196" t="s">
        <v>1022</v>
      </c>
      <c r="D40196" t="s">
        <v>964</v>
      </c>
      <c r="E40196" t="s">
        <v>1015</v>
      </c>
      <c r="F40196" s="86">
        <v>2410292.1346493801</v>
      </c>
    </row>
    <row r="40197" spans="1:6">
      <c r="A40197">
        <v>2024</v>
      </c>
      <c r="B40197" t="s">
        <v>1032</v>
      </c>
      <c r="C40197" t="s">
        <v>1022</v>
      </c>
      <c r="D40197" t="s">
        <v>964</v>
      </c>
      <c r="E40197" t="s">
        <v>1015</v>
      </c>
      <c r="F40197" s="86">
        <v>2394534.2688037399</v>
      </c>
    </row>
    <row r="40198" spans="1:6">
      <c r="A40198">
        <v>2025</v>
      </c>
      <c r="B40198" t="s">
        <v>1032</v>
      </c>
      <c r="C40198" t="s">
        <v>1022</v>
      </c>
      <c r="D40198" t="s">
        <v>964</v>
      </c>
      <c r="E40198" t="s">
        <v>1015</v>
      </c>
      <c r="F40198" s="86">
        <v>2373837.1421181099</v>
      </c>
    </row>
    <row r="40199" spans="1:6">
      <c r="A40199">
        <v>2026</v>
      </c>
      <c r="B40199" t="s">
        <v>1032</v>
      </c>
      <c r="C40199" t="s">
        <v>1022</v>
      </c>
      <c r="D40199" t="s">
        <v>964</v>
      </c>
      <c r="E40199" t="s">
        <v>1015</v>
      </c>
      <c r="F40199" s="86">
        <v>2348339.9514138498</v>
      </c>
    </row>
    <row r="40200" spans="1:6">
      <c r="A40200">
        <v>2027</v>
      </c>
      <c r="B40200" t="s">
        <v>1032</v>
      </c>
      <c r="C40200" t="s">
        <v>1022</v>
      </c>
      <c r="D40200" t="s">
        <v>964</v>
      </c>
      <c r="E40200" t="s">
        <v>1015</v>
      </c>
      <c r="F40200" s="86">
        <v>2316789.5691539501</v>
      </c>
    </row>
    <row r="40201" spans="1:6">
      <c r="A40201">
        <v>2028</v>
      </c>
      <c r="B40201" t="s">
        <v>1032</v>
      </c>
      <c r="C40201" t="s">
        <v>1022</v>
      </c>
      <c r="D40201" t="s">
        <v>964</v>
      </c>
      <c r="E40201" t="s">
        <v>1015</v>
      </c>
      <c r="F40201" s="86">
        <v>2274315.50263893</v>
      </c>
    </row>
    <row r="40202" spans="1:6">
      <c r="A40202">
        <v>2029</v>
      </c>
      <c r="B40202" t="s">
        <v>1032</v>
      </c>
      <c r="C40202" t="s">
        <v>1022</v>
      </c>
      <c r="D40202" t="s">
        <v>964</v>
      </c>
      <c r="E40202" t="s">
        <v>1015</v>
      </c>
      <c r="F40202" s="86">
        <v>2222499.63073962</v>
      </c>
    </row>
    <row r="40203" spans="1:6">
      <c r="A40203">
        <v>2030</v>
      </c>
      <c r="B40203" t="s">
        <v>1032</v>
      </c>
      <c r="C40203" t="s">
        <v>1022</v>
      </c>
      <c r="D40203" t="s">
        <v>964</v>
      </c>
      <c r="E40203" t="s">
        <v>1015</v>
      </c>
      <c r="F40203" s="86">
        <v>2158638.9264035299</v>
      </c>
    </row>
    <row r="40204" spans="1:6">
      <c r="A40204">
        <v>2031</v>
      </c>
      <c r="B40204" t="s">
        <v>1032</v>
      </c>
      <c r="C40204" t="s">
        <v>1022</v>
      </c>
      <c r="D40204" t="s">
        <v>964</v>
      </c>
      <c r="E40204" t="s">
        <v>1015</v>
      </c>
      <c r="F40204" s="86">
        <v>2085410.18103286</v>
      </c>
    </row>
    <row r="40205" spans="1:6">
      <c r="A40205">
        <v>2032</v>
      </c>
      <c r="B40205" t="s">
        <v>1032</v>
      </c>
      <c r="C40205" t="s">
        <v>1022</v>
      </c>
      <c r="D40205" t="s">
        <v>964</v>
      </c>
      <c r="E40205" t="s">
        <v>1015</v>
      </c>
      <c r="F40205" s="86">
        <v>2004582.1197119199</v>
      </c>
    </row>
    <row r="40206" spans="1:6">
      <c r="A40206">
        <v>2033</v>
      </c>
      <c r="B40206" t="s">
        <v>1032</v>
      </c>
      <c r="C40206" t="s">
        <v>1022</v>
      </c>
      <c r="D40206" t="s">
        <v>964</v>
      </c>
      <c r="E40206" t="s">
        <v>1015</v>
      </c>
      <c r="F40206" s="86">
        <v>1916630.7514780499</v>
      </c>
    </row>
    <row r="40207" spans="1:6">
      <c r="A40207">
        <v>2034</v>
      </c>
      <c r="B40207" t="s">
        <v>1032</v>
      </c>
      <c r="C40207" t="s">
        <v>1022</v>
      </c>
      <c r="D40207" t="s">
        <v>964</v>
      </c>
      <c r="E40207" t="s">
        <v>1015</v>
      </c>
      <c r="F40207" s="86">
        <v>1823769.14455946</v>
      </c>
    </row>
    <row r="40208" spans="1:6">
      <c r="A40208">
        <v>2035</v>
      </c>
      <c r="B40208" t="s">
        <v>1032</v>
      </c>
      <c r="C40208" t="s">
        <v>1022</v>
      </c>
      <c r="D40208" t="s">
        <v>964</v>
      </c>
      <c r="E40208" t="s">
        <v>1015</v>
      </c>
      <c r="F40208" s="86">
        <v>1725479.8086337</v>
      </c>
    </row>
    <row r="40209" spans="1:6">
      <c r="A40209">
        <v>2036</v>
      </c>
      <c r="B40209" t="s">
        <v>1032</v>
      </c>
      <c r="C40209" t="s">
        <v>1022</v>
      </c>
      <c r="D40209" t="s">
        <v>964</v>
      </c>
      <c r="E40209" t="s">
        <v>1015</v>
      </c>
      <c r="F40209" s="86">
        <v>1626267.4808404199</v>
      </c>
    </row>
    <row r="40210" spans="1:6">
      <c r="A40210">
        <v>2037</v>
      </c>
      <c r="B40210" t="s">
        <v>1032</v>
      </c>
      <c r="C40210" t="s">
        <v>1022</v>
      </c>
      <c r="D40210" t="s">
        <v>964</v>
      </c>
      <c r="E40210" t="s">
        <v>1015</v>
      </c>
      <c r="F40210" s="86">
        <v>1525712.39387694</v>
      </c>
    </row>
    <row r="40211" spans="1:6">
      <c r="A40211">
        <v>2038</v>
      </c>
      <c r="B40211" t="s">
        <v>1032</v>
      </c>
      <c r="C40211" t="s">
        <v>1022</v>
      </c>
      <c r="D40211" t="s">
        <v>964</v>
      </c>
      <c r="E40211" t="s">
        <v>1015</v>
      </c>
      <c r="F40211" s="86">
        <v>1424009.31399406</v>
      </c>
    </row>
    <row r="40212" spans="1:6">
      <c r="A40212">
        <v>2039</v>
      </c>
      <c r="B40212" t="s">
        <v>1032</v>
      </c>
      <c r="C40212" t="s">
        <v>1022</v>
      </c>
      <c r="D40212" t="s">
        <v>964</v>
      </c>
      <c r="E40212" t="s">
        <v>1015</v>
      </c>
      <c r="F40212" s="86">
        <v>1322706.5501928299</v>
      </c>
    </row>
    <row r="40213" spans="1:6">
      <c r="A40213">
        <v>2040</v>
      </c>
      <c r="B40213" t="s">
        <v>1032</v>
      </c>
      <c r="C40213" t="s">
        <v>1022</v>
      </c>
      <c r="D40213" t="s">
        <v>964</v>
      </c>
      <c r="E40213" t="s">
        <v>1015</v>
      </c>
      <c r="F40213" s="86">
        <v>1222767.96187497</v>
      </c>
    </row>
    <row r="40214" spans="1:6">
      <c r="A40214">
        <v>2041</v>
      </c>
      <c r="B40214" t="s">
        <v>1032</v>
      </c>
      <c r="C40214" t="s">
        <v>1022</v>
      </c>
      <c r="D40214" t="s">
        <v>964</v>
      </c>
      <c r="E40214" t="s">
        <v>1015</v>
      </c>
      <c r="F40214" s="86">
        <v>1120936.5948305</v>
      </c>
    </row>
    <row r="40215" spans="1:6">
      <c r="A40215">
        <v>2042</v>
      </c>
      <c r="B40215" t="s">
        <v>1032</v>
      </c>
      <c r="C40215" t="s">
        <v>1022</v>
      </c>
      <c r="D40215" t="s">
        <v>964</v>
      </c>
      <c r="E40215" t="s">
        <v>1015</v>
      </c>
      <c r="F40215" s="86">
        <v>1022526.25175245</v>
      </c>
    </row>
    <row r="40216" spans="1:6">
      <c r="A40216">
        <v>2043</v>
      </c>
      <c r="B40216" t="s">
        <v>1032</v>
      </c>
      <c r="C40216" t="s">
        <v>1022</v>
      </c>
      <c r="D40216" t="s">
        <v>964</v>
      </c>
      <c r="E40216" t="s">
        <v>1015</v>
      </c>
      <c r="F40216" s="86">
        <v>928937.69081015699</v>
      </c>
    </row>
    <row r="40217" spans="1:6">
      <c r="A40217">
        <v>2044</v>
      </c>
      <c r="B40217" t="s">
        <v>1032</v>
      </c>
      <c r="C40217" t="s">
        <v>1022</v>
      </c>
      <c r="D40217" t="s">
        <v>964</v>
      </c>
      <c r="E40217" t="s">
        <v>1015</v>
      </c>
      <c r="F40217" s="86">
        <v>840395.22909715504</v>
      </c>
    </row>
    <row r="40218" spans="1:6">
      <c r="A40218">
        <v>2045</v>
      </c>
      <c r="B40218" t="s">
        <v>1032</v>
      </c>
      <c r="C40218" t="s">
        <v>1022</v>
      </c>
      <c r="D40218" t="s">
        <v>964</v>
      </c>
      <c r="E40218" t="s">
        <v>1015</v>
      </c>
      <c r="F40218" s="86">
        <v>758105.93225809</v>
      </c>
    </row>
    <row r="40219" spans="1:6">
      <c r="A40219">
        <v>2046</v>
      </c>
      <c r="B40219" t="s">
        <v>1032</v>
      </c>
      <c r="C40219" t="s">
        <v>1022</v>
      </c>
      <c r="D40219" t="s">
        <v>964</v>
      </c>
      <c r="E40219" t="s">
        <v>1015</v>
      </c>
      <c r="F40219" s="86">
        <v>682374.73204852</v>
      </c>
    </row>
    <row r="40220" spans="1:6">
      <c r="A40220">
        <v>2047</v>
      </c>
      <c r="B40220" t="s">
        <v>1032</v>
      </c>
      <c r="C40220" t="s">
        <v>1022</v>
      </c>
      <c r="D40220" t="s">
        <v>964</v>
      </c>
      <c r="E40220" t="s">
        <v>1015</v>
      </c>
      <c r="F40220" s="86">
        <v>614324.27068604599</v>
      </c>
    </row>
    <row r="40221" spans="1:6">
      <c r="A40221">
        <v>2048</v>
      </c>
      <c r="B40221" t="s">
        <v>1032</v>
      </c>
      <c r="C40221" t="s">
        <v>1022</v>
      </c>
      <c r="D40221" t="s">
        <v>964</v>
      </c>
      <c r="E40221" t="s">
        <v>1015</v>
      </c>
      <c r="F40221" s="86">
        <v>554350.78768969595</v>
      </c>
    </row>
    <row r="40222" spans="1:6">
      <c r="A40222">
        <v>2049</v>
      </c>
      <c r="B40222" t="s">
        <v>1032</v>
      </c>
      <c r="C40222" t="s">
        <v>1022</v>
      </c>
      <c r="D40222" t="s">
        <v>964</v>
      </c>
      <c r="E40222" t="s">
        <v>1015</v>
      </c>
      <c r="F40222" s="86">
        <v>502401.827029092</v>
      </c>
    </row>
    <row r="40223" spans="1:6">
      <c r="A40223">
        <v>2050</v>
      </c>
      <c r="B40223" t="s">
        <v>1032</v>
      </c>
      <c r="C40223" t="s">
        <v>1022</v>
      </c>
      <c r="D40223" t="s">
        <v>964</v>
      </c>
      <c r="E40223" t="s">
        <v>1015</v>
      </c>
      <c r="F40223" s="86">
        <v>458158.98603498703</v>
      </c>
    </row>
    <row r="40224" spans="1:6">
      <c r="A40224">
        <v>2017</v>
      </c>
      <c r="B40224" t="s">
        <v>1033</v>
      </c>
      <c r="C40224" t="s">
        <v>1022</v>
      </c>
      <c r="D40224" t="s">
        <v>964</v>
      </c>
      <c r="E40224" t="s">
        <v>1015</v>
      </c>
      <c r="F40224" s="86">
        <v>5025227.7880315399</v>
      </c>
    </row>
    <row r="40225" spans="1:6">
      <c r="A40225">
        <v>2018</v>
      </c>
      <c r="B40225" t="s">
        <v>1033</v>
      </c>
      <c r="C40225" t="s">
        <v>1022</v>
      </c>
      <c r="D40225" t="s">
        <v>964</v>
      </c>
      <c r="E40225" t="s">
        <v>1015</v>
      </c>
      <c r="F40225" s="86">
        <v>4998455.2214080105</v>
      </c>
    </row>
    <row r="40226" spans="1:6">
      <c r="A40226">
        <v>2019</v>
      </c>
      <c r="B40226" t="s">
        <v>1033</v>
      </c>
      <c r="C40226" t="s">
        <v>1022</v>
      </c>
      <c r="D40226" t="s">
        <v>964</v>
      </c>
      <c r="E40226" t="s">
        <v>1015</v>
      </c>
      <c r="F40226" s="86">
        <v>4990198.8774441499</v>
      </c>
    </row>
    <row r="40227" spans="1:6">
      <c r="A40227">
        <v>2020</v>
      </c>
      <c r="B40227" t="s">
        <v>1033</v>
      </c>
      <c r="C40227" t="s">
        <v>1022</v>
      </c>
      <c r="D40227" t="s">
        <v>964</v>
      </c>
      <c r="E40227" t="s">
        <v>1015</v>
      </c>
      <c r="F40227" s="86">
        <v>4980325.5382214999</v>
      </c>
    </row>
    <row r="40228" spans="1:6">
      <c r="A40228">
        <v>2021</v>
      </c>
      <c r="B40228" t="s">
        <v>1033</v>
      </c>
      <c r="C40228" t="s">
        <v>1022</v>
      </c>
      <c r="D40228" t="s">
        <v>964</v>
      </c>
      <c r="E40228" t="s">
        <v>1015</v>
      </c>
      <c r="F40228" s="86">
        <v>4966079.92228196</v>
      </c>
    </row>
    <row r="40229" spans="1:6">
      <c r="A40229">
        <v>2022</v>
      </c>
      <c r="B40229" t="s">
        <v>1033</v>
      </c>
      <c r="C40229" t="s">
        <v>1022</v>
      </c>
      <c r="D40229" t="s">
        <v>964</v>
      </c>
      <c r="E40229" t="s">
        <v>1015</v>
      </c>
      <c r="F40229" s="86">
        <v>4944637.5650014495</v>
      </c>
    </row>
    <row r="40230" spans="1:6">
      <c r="A40230">
        <v>2023</v>
      </c>
      <c r="B40230" t="s">
        <v>1033</v>
      </c>
      <c r="C40230" t="s">
        <v>1022</v>
      </c>
      <c r="D40230" t="s">
        <v>964</v>
      </c>
      <c r="E40230" t="s">
        <v>1015</v>
      </c>
      <c r="F40230" s="86">
        <v>4915901.7280661101</v>
      </c>
    </row>
    <row r="40231" spans="1:6">
      <c r="A40231">
        <v>2024</v>
      </c>
      <c r="B40231" t="s">
        <v>1033</v>
      </c>
      <c r="C40231" t="s">
        <v>1022</v>
      </c>
      <c r="D40231" t="s">
        <v>964</v>
      </c>
      <c r="E40231" t="s">
        <v>1015</v>
      </c>
      <c r="F40231" s="86">
        <v>4878364.5518505797</v>
      </c>
    </row>
    <row r="40232" spans="1:6">
      <c r="A40232">
        <v>2025</v>
      </c>
      <c r="B40232" t="s">
        <v>1033</v>
      </c>
      <c r="C40232" t="s">
        <v>1022</v>
      </c>
      <c r="D40232" t="s">
        <v>964</v>
      </c>
      <c r="E40232" t="s">
        <v>1015</v>
      </c>
      <c r="F40232" s="86">
        <v>4830004.7533993796</v>
      </c>
    </row>
    <row r="40233" spans="1:6">
      <c r="A40233">
        <v>2026</v>
      </c>
      <c r="B40233" t="s">
        <v>1033</v>
      </c>
      <c r="C40233" t="s">
        <v>1022</v>
      </c>
      <c r="D40233" t="s">
        <v>964</v>
      </c>
      <c r="E40233" t="s">
        <v>1015</v>
      </c>
      <c r="F40233" s="86">
        <v>4770936.4143284196</v>
      </c>
    </row>
    <row r="40234" spans="1:6">
      <c r="A40234">
        <v>2027</v>
      </c>
      <c r="B40234" t="s">
        <v>1033</v>
      </c>
      <c r="C40234" t="s">
        <v>1022</v>
      </c>
      <c r="D40234" t="s">
        <v>964</v>
      </c>
      <c r="E40234" t="s">
        <v>1015</v>
      </c>
      <c r="F40234" s="86">
        <v>4698270.8307277896</v>
      </c>
    </row>
    <row r="40235" spans="1:6">
      <c r="A40235">
        <v>2028</v>
      </c>
      <c r="B40235" t="s">
        <v>1033</v>
      </c>
      <c r="C40235" t="s">
        <v>1022</v>
      </c>
      <c r="D40235" t="s">
        <v>964</v>
      </c>
      <c r="E40235" t="s">
        <v>1015</v>
      </c>
      <c r="F40235" s="86">
        <v>4601589.5543221198</v>
      </c>
    </row>
    <row r="40236" spans="1:6">
      <c r="A40236">
        <v>2029</v>
      </c>
      <c r="B40236" t="s">
        <v>1033</v>
      </c>
      <c r="C40236" t="s">
        <v>1022</v>
      </c>
      <c r="D40236" t="s">
        <v>964</v>
      </c>
      <c r="E40236" t="s">
        <v>1015</v>
      </c>
      <c r="F40236" s="86">
        <v>4484129.6031604698</v>
      </c>
    </row>
    <row r="40237" spans="1:6">
      <c r="A40237">
        <v>2030</v>
      </c>
      <c r="B40237" t="s">
        <v>1033</v>
      </c>
      <c r="C40237" t="s">
        <v>1022</v>
      </c>
      <c r="D40237" t="s">
        <v>964</v>
      </c>
      <c r="E40237" t="s">
        <v>1015</v>
      </c>
      <c r="F40237" s="86">
        <v>4340128.58935061</v>
      </c>
    </row>
    <row r="40238" spans="1:6">
      <c r="A40238">
        <v>2031</v>
      </c>
      <c r="B40238" t="s">
        <v>1033</v>
      </c>
      <c r="C40238" t="s">
        <v>1022</v>
      </c>
      <c r="D40238" t="s">
        <v>964</v>
      </c>
      <c r="E40238" t="s">
        <v>1015</v>
      </c>
      <c r="F40238" s="86">
        <v>4175319.6994829802</v>
      </c>
    </row>
    <row r="40239" spans="1:6">
      <c r="A40239">
        <v>2032</v>
      </c>
      <c r="B40239" t="s">
        <v>1033</v>
      </c>
      <c r="C40239" t="s">
        <v>1022</v>
      </c>
      <c r="D40239" t="s">
        <v>964</v>
      </c>
      <c r="E40239" t="s">
        <v>1015</v>
      </c>
      <c r="F40239" s="86">
        <v>3993524.9335844698</v>
      </c>
    </row>
    <row r="40240" spans="1:6">
      <c r="A40240">
        <v>2033</v>
      </c>
      <c r="B40240" t="s">
        <v>1033</v>
      </c>
      <c r="C40240" t="s">
        <v>1022</v>
      </c>
      <c r="D40240" t="s">
        <v>964</v>
      </c>
      <c r="E40240" t="s">
        <v>1015</v>
      </c>
      <c r="F40240" s="86">
        <v>3796216.2702180999</v>
      </c>
    </row>
    <row r="40241" spans="1:6">
      <c r="A40241">
        <v>2034</v>
      </c>
      <c r="B40241" t="s">
        <v>1033</v>
      </c>
      <c r="C40241" t="s">
        <v>1022</v>
      </c>
      <c r="D40241" t="s">
        <v>964</v>
      </c>
      <c r="E40241" t="s">
        <v>1015</v>
      </c>
      <c r="F40241" s="86">
        <v>3587834.9218818699</v>
      </c>
    </row>
    <row r="40242" spans="1:6">
      <c r="A40242">
        <v>2035</v>
      </c>
      <c r="B40242" t="s">
        <v>1033</v>
      </c>
      <c r="C40242" t="s">
        <v>1022</v>
      </c>
      <c r="D40242" t="s">
        <v>964</v>
      </c>
      <c r="E40242" t="s">
        <v>1015</v>
      </c>
      <c r="F40242" s="86">
        <v>3367565.2318981602</v>
      </c>
    </row>
    <row r="40243" spans="1:6">
      <c r="A40243">
        <v>2036</v>
      </c>
      <c r="B40243" t="s">
        <v>1033</v>
      </c>
      <c r="C40243" t="s">
        <v>1022</v>
      </c>
      <c r="D40243" t="s">
        <v>964</v>
      </c>
      <c r="E40243" t="s">
        <v>1015</v>
      </c>
      <c r="F40243" s="86">
        <v>3145011.8795889001</v>
      </c>
    </row>
    <row r="40244" spans="1:6">
      <c r="A40244">
        <v>2037</v>
      </c>
      <c r="B40244" t="s">
        <v>1033</v>
      </c>
      <c r="C40244" t="s">
        <v>1022</v>
      </c>
      <c r="D40244" t="s">
        <v>964</v>
      </c>
      <c r="E40244" t="s">
        <v>1015</v>
      </c>
      <c r="F40244" s="86">
        <v>2919489.1857820102</v>
      </c>
    </row>
    <row r="40245" spans="1:6">
      <c r="A40245">
        <v>2038</v>
      </c>
      <c r="B40245" t="s">
        <v>1033</v>
      </c>
      <c r="C40245" t="s">
        <v>1022</v>
      </c>
      <c r="D40245" t="s">
        <v>964</v>
      </c>
      <c r="E40245" t="s">
        <v>1015</v>
      </c>
      <c r="F40245" s="86">
        <v>2691623.7591001499</v>
      </c>
    </row>
    <row r="40246" spans="1:6">
      <c r="A40246">
        <v>2039</v>
      </c>
      <c r="B40246" t="s">
        <v>1033</v>
      </c>
      <c r="C40246" t="s">
        <v>1022</v>
      </c>
      <c r="D40246" t="s">
        <v>964</v>
      </c>
      <c r="E40246" t="s">
        <v>1015</v>
      </c>
      <c r="F40246" s="86">
        <v>2464492.8905269299</v>
      </c>
    </row>
    <row r="40247" spans="1:6">
      <c r="A40247">
        <v>2040</v>
      </c>
      <c r="B40247" t="s">
        <v>1033</v>
      </c>
      <c r="C40247" t="s">
        <v>1022</v>
      </c>
      <c r="D40247" t="s">
        <v>964</v>
      </c>
      <c r="E40247" t="s">
        <v>1015</v>
      </c>
      <c r="F40247" s="86">
        <v>2240440.0891209501</v>
      </c>
    </row>
    <row r="40248" spans="1:6">
      <c r="A40248">
        <v>2041</v>
      </c>
      <c r="B40248" t="s">
        <v>1033</v>
      </c>
      <c r="C40248" t="s">
        <v>1022</v>
      </c>
      <c r="D40248" t="s">
        <v>964</v>
      </c>
      <c r="E40248" t="s">
        <v>1015</v>
      </c>
      <c r="F40248" s="86">
        <v>2011837.22627718</v>
      </c>
    </row>
    <row r="40249" spans="1:6">
      <c r="A40249">
        <v>2042</v>
      </c>
      <c r="B40249" t="s">
        <v>1033</v>
      </c>
      <c r="C40249" t="s">
        <v>1022</v>
      </c>
      <c r="D40249" t="s">
        <v>964</v>
      </c>
      <c r="E40249" t="s">
        <v>1015</v>
      </c>
      <c r="F40249" s="86">
        <v>1791068.1225896601</v>
      </c>
    </row>
    <row r="40250" spans="1:6">
      <c r="A40250">
        <v>2043</v>
      </c>
      <c r="B40250" t="s">
        <v>1033</v>
      </c>
      <c r="C40250" t="s">
        <v>1022</v>
      </c>
      <c r="D40250" t="s">
        <v>964</v>
      </c>
      <c r="E40250" t="s">
        <v>1015</v>
      </c>
      <c r="F40250" s="86">
        <v>1580847.5796914999</v>
      </c>
    </row>
    <row r="40251" spans="1:6">
      <c r="A40251">
        <v>2044</v>
      </c>
      <c r="B40251" t="s">
        <v>1033</v>
      </c>
      <c r="C40251" t="s">
        <v>1022</v>
      </c>
      <c r="D40251" t="s">
        <v>964</v>
      </c>
      <c r="E40251" t="s">
        <v>1015</v>
      </c>
      <c r="F40251" s="86">
        <v>1381866.59031168</v>
      </c>
    </row>
    <row r="40252" spans="1:6">
      <c r="A40252">
        <v>2045</v>
      </c>
      <c r="B40252" t="s">
        <v>1033</v>
      </c>
      <c r="C40252" t="s">
        <v>1022</v>
      </c>
      <c r="D40252" t="s">
        <v>964</v>
      </c>
      <c r="E40252" t="s">
        <v>1015</v>
      </c>
      <c r="F40252" s="86">
        <v>1196599.8419971999</v>
      </c>
    </row>
    <row r="40253" spans="1:6">
      <c r="A40253">
        <v>2046</v>
      </c>
      <c r="B40253" t="s">
        <v>1033</v>
      </c>
      <c r="C40253" t="s">
        <v>1022</v>
      </c>
      <c r="D40253" t="s">
        <v>964</v>
      </c>
      <c r="E40253" t="s">
        <v>1015</v>
      </c>
      <c r="F40253" s="86">
        <v>1026125.06697088</v>
      </c>
    </row>
    <row r="40254" spans="1:6">
      <c r="A40254">
        <v>2047</v>
      </c>
      <c r="B40254" t="s">
        <v>1033</v>
      </c>
      <c r="C40254" t="s">
        <v>1022</v>
      </c>
      <c r="D40254" t="s">
        <v>964</v>
      </c>
      <c r="E40254" t="s">
        <v>1015</v>
      </c>
      <c r="F40254" s="86">
        <v>872733.86660056305</v>
      </c>
    </row>
    <row r="40255" spans="1:6">
      <c r="A40255">
        <v>2048</v>
      </c>
      <c r="B40255" t="s">
        <v>1033</v>
      </c>
      <c r="C40255" t="s">
        <v>1022</v>
      </c>
      <c r="D40255" t="s">
        <v>964</v>
      </c>
      <c r="E40255" t="s">
        <v>1015</v>
      </c>
      <c r="F40255" s="86">
        <v>737303.649829995</v>
      </c>
    </row>
    <row r="40256" spans="1:6">
      <c r="A40256">
        <v>2049</v>
      </c>
      <c r="B40256" t="s">
        <v>1033</v>
      </c>
      <c r="C40256" t="s">
        <v>1022</v>
      </c>
      <c r="D40256" t="s">
        <v>964</v>
      </c>
      <c r="E40256" t="s">
        <v>1015</v>
      </c>
      <c r="F40256" s="86">
        <v>619714.35897378996</v>
      </c>
    </row>
    <row r="40257" spans="1:6">
      <c r="A40257">
        <v>2050</v>
      </c>
      <c r="B40257" t="s">
        <v>1033</v>
      </c>
      <c r="C40257" t="s">
        <v>1022</v>
      </c>
      <c r="D40257" t="s">
        <v>964</v>
      </c>
      <c r="E40257" t="s">
        <v>1015</v>
      </c>
      <c r="F40257" s="86">
        <v>519255.29645173502</v>
      </c>
    </row>
    <row r="40258" spans="1:6">
      <c r="A40258">
        <v>2017</v>
      </c>
      <c r="B40258" t="s">
        <v>1034</v>
      </c>
      <c r="C40258" t="s">
        <v>1022</v>
      </c>
      <c r="D40258" t="s">
        <v>964</v>
      </c>
      <c r="E40258" t="s">
        <v>1015</v>
      </c>
      <c r="F40258" s="86">
        <v>21417.5801455812</v>
      </c>
    </row>
    <row r="40259" spans="1:6">
      <c r="A40259">
        <v>2018</v>
      </c>
      <c r="B40259" t="s">
        <v>1034</v>
      </c>
      <c r="C40259" t="s">
        <v>1022</v>
      </c>
      <c r="D40259" t="s">
        <v>964</v>
      </c>
      <c r="E40259" t="s">
        <v>1015</v>
      </c>
      <c r="F40259" s="86">
        <v>23707.925916163302</v>
      </c>
    </row>
    <row r="40260" spans="1:6">
      <c r="A40260">
        <v>2019</v>
      </c>
      <c r="B40260" t="s">
        <v>1034</v>
      </c>
      <c r="C40260" t="s">
        <v>1022</v>
      </c>
      <c r="D40260" t="s">
        <v>964</v>
      </c>
      <c r="E40260" t="s">
        <v>1015</v>
      </c>
      <c r="F40260" s="86">
        <v>23967.5817044994</v>
      </c>
    </row>
    <row r="40261" spans="1:6">
      <c r="A40261">
        <v>2020</v>
      </c>
      <c r="B40261" t="s">
        <v>1034</v>
      </c>
      <c r="C40261" t="s">
        <v>1022</v>
      </c>
      <c r="D40261" t="s">
        <v>964</v>
      </c>
      <c r="E40261" t="s">
        <v>1015</v>
      </c>
      <c r="F40261" s="86">
        <v>24218.098107524998</v>
      </c>
    </row>
    <row r="40262" spans="1:6">
      <c r="A40262">
        <v>2021</v>
      </c>
      <c r="B40262" t="s">
        <v>1034</v>
      </c>
      <c r="C40262" t="s">
        <v>1022</v>
      </c>
      <c r="D40262" t="s">
        <v>964</v>
      </c>
      <c r="E40262" t="s">
        <v>1015</v>
      </c>
      <c r="F40262" s="86">
        <v>24464.547057834599</v>
      </c>
    </row>
    <row r="40263" spans="1:6">
      <c r="A40263">
        <v>2022</v>
      </c>
      <c r="B40263" t="s">
        <v>1034</v>
      </c>
      <c r="C40263" t="s">
        <v>1022</v>
      </c>
      <c r="D40263" t="s">
        <v>964</v>
      </c>
      <c r="E40263" t="s">
        <v>1015</v>
      </c>
      <c r="F40263" s="86">
        <v>24699.946204227701</v>
      </c>
    </row>
    <row r="40264" spans="1:6">
      <c r="A40264">
        <v>2023</v>
      </c>
      <c r="B40264" t="s">
        <v>1034</v>
      </c>
      <c r="C40264" t="s">
        <v>1022</v>
      </c>
      <c r="D40264" t="s">
        <v>964</v>
      </c>
      <c r="E40264" t="s">
        <v>1015</v>
      </c>
      <c r="F40264" s="86">
        <v>24927.780045190601</v>
      </c>
    </row>
    <row r="40265" spans="1:6">
      <c r="A40265">
        <v>2024</v>
      </c>
      <c r="B40265" t="s">
        <v>1034</v>
      </c>
      <c r="C40265" t="s">
        <v>1022</v>
      </c>
      <c r="D40265" t="s">
        <v>964</v>
      </c>
      <c r="E40265" t="s">
        <v>1015</v>
      </c>
      <c r="F40265" s="86">
        <v>25150.190573420401</v>
      </c>
    </row>
    <row r="40266" spans="1:6">
      <c r="A40266">
        <v>2025</v>
      </c>
      <c r="B40266" t="s">
        <v>1034</v>
      </c>
      <c r="C40266" t="s">
        <v>1022</v>
      </c>
      <c r="D40266" t="s">
        <v>964</v>
      </c>
      <c r="E40266" t="s">
        <v>1015</v>
      </c>
      <c r="F40266" s="86">
        <v>25369.8786855006</v>
      </c>
    </row>
    <row r="40267" spans="1:6">
      <c r="A40267">
        <v>2026</v>
      </c>
      <c r="B40267" t="s">
        <v>1034</v>
      </c>
      <c r="C40267" t="s">
        <v>1022</v>
      </c>
      <c r="D40267" t="s">
        <v>964</v>
      </c>
      <c r="E40267" t="s">
        <v>1015</v>
      </c>
      <c r="F40267" s="86">
        <v>25593.341810213198</v>
      </c>
    </row>
    <row r="40268" spans="1:6">
      <c r="A40268">
        <v>2027</v>
      </c>
      <c r="B40268" t="s">
        <v>1034</v>
      </c>
      <c r="C40268" t="s">
        <v>1022</v>
      </c>
      <c r="D40268" t="s">
        <v>964</v>
      </c>
      <c r="E40268" t="s">
        <v>1015</v>
      </c>
      <c r="F40268" s="86">
        <v>25816.7372883598</v>
      </c>
    </row>
    <row r="40269" spans="1:6">
      <c r="A40269">
        <v>2028</v>
      </c>
      <c r="B40269" t="s">
        <v>1034</v>
      </c>
      <c r="C40269" t="s">
        <v>1022</v>
      </c>
      <c r="D40269" t="s">
        <v>964</v>
      </c>
      <c r="E40269" t="s">
        <v>1015</v>
      </c>
      <c r="F40269" s="86">
        <v>26034.674755064199</v>
      </c>
    </row>
    <row r="40270" spans="1:6">
      <c r="A40270">
        <v>2029</v>
      </c>
      <c r="B40270" t="s">
        <v>1034</v>
      </c>
      <c r="C40270" t="s">
        <v>1022</v>
      </c>
      <c r="D40270" t="s">
        <v>964</v>
      </c>
      <c r="E40270" t="s">
        <v>1015</v>
      </c>
      <c r="F40270" s="86">
        <v>26242.745617304899</v>
      </c>
    </row>
    <row r="40271" spans="1:6">
      <c r="A40271">
        <v>2030</v>
      </c>
      <c r="B40271" t="s">
        <v>1034</v>
      </c>
      <c r="C40271" t="s">
        <v>1022</v>
      </c>
      <c r="D40271" t="s">
        <v>964</v>
      </c>
      <c r="E40271" t="s">
        <v>1015</v>
      </c>
      <c r="F40271" s="86">
        <v>26456.867775246199</v>
      </c>
    </row>
    <row r="40272" spans="1:6">
      <c r="A40272">
        <v>2031</v>
      </c>
      <c r="B40272" t="s">
        <v>1034</v>
      </c>
      <c r="C40272" t="s">
        <v>1022</v>
      </c>
      <c r="D40272" t="s">
        <v>964</v>
      </c>
      <c r="E40272" t="s">
        <v>1015</v>
      </c>
      <c r="F40272" s="86">
        <v>26663.036357691199</v>
      </c>
    </row>
    <row r="40273" spans="1:6">
      <c r="A40273">
        <v>2032</v>
      </c>
      <c r="B40273" t="s">
        <v>1034</v>
      </c>
      <c r="C40273" t="s">
        <v>1022</v>
      </c>
      <c r="D40273" t="s">
        <v>964</v>
      </c>
      <c r="E40273" t="s">
        <v>1015</v>
      </c>
      <c r="F40273" s="86">
        <v>26862.699887188301</v>
      </c>
    </row>
    <row r="40274" spans="1:6">
      <c r="A40274">
        <v>2033</v>
      </c>
      <c r="B40274" t="s">
        <v>1034</v>
      </c>
      <c r="C40274" t="s">
        <v>1022</v>
      </c>
      <c r="D40274" t="s">
        <v>964</v>
      </c>
      <c r="E40274" t="s">
        <v>1015</v>
      </c>
      <c r="F40274" s="86">
        <v>27052.129637272901</v>
      </c>
    </row>
    <row r="40275" spans="1:6">
      <c r="A40275">
        <v>2034</v>
      </c>
      <c r="B40275" t="s">
        <v>1034</v>
      </c>
      <c r="C40275" t="s">
        <v>1022</v>
      </c>
      <c r="D40275" t="s">
        <v>964</v>
      </c>
      <c r="E40275" t="s">
        <v>1015</v>
      </c>
      <c r="F40275" s="86">
        <v>27247.117521022901</v>
      </c>
    </row>
    <row r="40276" spans="1:6">
      <c r="A40276">
        <v>2035</v>
      </c>
      <c r="B40276" t="s">
        <v>1034</v>
      </c>
      <c r="C40276" t="s">
        <v>1022</v>
      </c>
      <c r="D40276" t="s">
        <v>964</v>
      </c>
      <c r="E40276" t="s">
        <v>1015</v>
      </c>
      <c r="F40276" s="86">
        <v>27432.623573976001</v>
      </c>
    </row>
    <row r="40277" spans="1:6">
      <c r="A40277">
        <v>2036</v>
      </c>
      <c r="B40277" t="s">
        <v>1034</v>
      </c>
      <c r="C40277" t="s">
        <v>1022</v>
      </c>
      <c r="D40277" t="s">
        <v>964</v>
      </c>
      <c r="E40277" t="s">
        <v>1015</v>
      </c>
      <c r="F40277" s="86">
        <v>27617.085636150801</v>
      </c>
    </row>
    <row r="40278" spans="1:6">
      <c r="A40278">
        <v>2037</v>
      </c>
      <c r="B40278" t="s">
        <v>1034</v>
      </c>
      <c r="C40278" t="s">
        <v>1022</v>
      </c>
      <c r="D40278" t="s">
        <v>964</v>
      </c>
      <c r="E40278" t="s">
        <v>1015</v>
      </c>
      <c r="F40278" s="86">
        <v>27806.7892725905</v>
      </c>
    </row>
    <row r="40279" spans="1:6">
      <c r="A40279">
        <v>2038</v>
      </c>
      <c r="B40279" t="s">
        <v>1034</v>
      </c>
      <c r="C40279" t="s">
        <v>1022</v>
      </c>
      <c r="D40279" t="s">
        <v>964</v>
      </c>
      <c r="E40279" t="s">
        <v>1015</v>
      </c>
      <c r="F40279" s="86">
        <v>27986.029136599202</v>
      </c>
    </row>
    <row r="40280" spans="1:6">
      <c r="A40280">
        <v>2039</v>
      </c>
      <c r="B40280" t="s">
        <v>1034</v>
      </c>
      <c r="C40280" t="s">
        <v>1022</v>
      </c>
      <c r="D40280" t="s">
        <v>964</v>
      </c>
      <c r="E40280" t="s">
        <v>1015</v>
      </c>
      <c r="F40280" s="86">
        <v>28171.446867012499</v>
      </c>
    </row>
    <row r="40281" spans="1:6">
      <c r="A40281">
        <v>2040</v>
      </c>
      <c r="B40281" t="s">
        <v>1034</v>
      </c>
      <c r="C40281" t="s">
        <v>1022</v>
      </c>
      <c r="D40281" t="s">
        <v>964</v>
      </c>
      <c r="E40281" t="s">
        <v>1015</v>
      </c>
      <c r="F40281" s="86">
        <v>28344.2997491852</v>
      </c>
    </row>
    <row r="40282" spans="1:6">
      <c r="A40282">
        <v>2041</v>
      </c>
      <c r="B40282" t="s">
        <v>1034</v>
      </c>
      <c r="C40282" t="s">
        <v>1022</v>
      </c>
      <c r="D40282" t="s">
        <v>964</v>
      </c>
      <c r="E40282" t="s">
        <v>1015</v>
      </c>
      <c r="F40282" s="86">
        <v>28451.271363269101</v>
      </c>
    </row>
    <row r="40283" spans="1:6">
      <c r="A40283">
        <v>2042</v>
      </c>
      <c r="B40283" t="s">
        <v>1034</v>
      </c>
      <c r="C40283" t="s">
        <v>1022</v>
      </c>
      <c r="D40283" t="s">
        <v>964</v>
      </c>
      <c r="E40283" t="s">
        <v>1015</v>
      </c>
      <c r="F40283" s="86">
        <v>28554.7289412014</v>
      </c>
    </row>
    <row r="40284" spans="1:6">
      <c r="A40284">
        <v>2043</v>
      </c>
      <c r="B40284" t="s">
        <v>1034</v>
      </c>
      <c r="C40284" t="s">
        <v>1022</v>
      </c>
      <c r="D40284" t="s">
        <v>964</v>
      </c>
      <c r="E40284" t="s">
        <v>1015</v>
      </c>
      <c r="F40284" s="86">
        <v>28663.6811182868</v>
      </c>
    </row>
    <row r="40285" spans="1:6">
      <c r="A40285">
        <v>2044</v>
      </c>
      <c r="B40285" t="s">
        <v>1034</v>
      </c>
      <c r="C40285" t="s">
        <v>1022</v>
      </c>
      <c r="D40285" t="s">
        <v>964</v>
      </c>
      <c r="E40285" t="s">
        <v>1015</v>
      </c>
      <c r="F40285" s="86">
        <v>28759.811568086199</v>
      </c>
    </row>
    <row r="40286" spans="1:6">
      <c r="A40286">
        <v>2045</v>
      </c>
      <c r="B40286" t="s">
        <v>1034</v>
      </c>
      <c r="C40286" t="s">
        <v>1022</v>
      </c>
      <c r="D40286" t="s">
        <v>964</v>
      </c>
      <c r="E40286" t="s">
        <v>1015</v>
      </c>
      <c r="F40286" s="86">
        <v>28852.953681287101</v>
      </c>
    </row>
    <row r="40287" spans="1:6">
      <c r="A40287">
        <v>2046</v>
      </c>
      <c r="B40287" t="s">
        <v>1034</v>
      </c>
      <c r="C40287" t="s">
        <v>1022</v>
      </c>
      <c r="D40287" t="s">
        <v>964</v>
      </c>
      <c r="E40287" t="s">
        <v>1015</v>
      </c>
      <c r="F40287" s="86">
        <v>28942.5572080532</v>
      </c>
    </row>
    <row r="40288" spans="1:6">
      <c r="A40288">
        <v>2047</v>
      </c>
      <c r="B40288" t="s">
        <v>1034</v>
      </c>
      <c r="C40288" t="s">
        <v>1022</v>
      </c>
      <c r="D40288" t="s">
        <v>964</v>
      </c>
      <c r="E40288" t="s">
        <v>1015</v>
      </c>
      <c r="F40288" s="86">
        <v>29029.830016341599</v>
      </c>
    </row>
    <row r="40289" spans="1:6">
      <c r="A40289">
        <v>2048</v>
      </c>
      <c r="B40289" t="s">
        <v>1034</v>
      </c>
      <c r="C40289" t="s">
        <v>1022</v>
      </c>
      <c r="D40289" t="s">
        <v>964</v>
      </c>
      <c r="E40289" t="s">
        <v>1015</v>
      </c>
      <c r="F40289" s="86">
        <v>29114.6749723629</v>
      </c>
    </row>
    <row r="40290" spans="1:6">
      <c r="A40290">
        <v>2049</v>
      </c>
      <c r="B40290" t="s">
        <v>1034</v>
      </c>
      <c r="C40290" t="s">
        <v>1022</v>
      </c>
      <c r="D40290" t="s">
        <v>964</v>
      </c>
      <c r="E40290" t="s">
        <v>1015</v>
      </c>
      <c r="F40290" s="86">
        <v>29196.700559379398</v>
      </c>
    </row>
    <row r="40291" spans="1:6">
      <c r="A40291">
        <v>2050</v>
      </c>
      <c r="B40291" t="s">
        <v>1034</v>
      </c>
      <c r="C40291" t="s">
        <v>1022</v>
      </c>
      <c r="D40291" t="s">
        <v>964</v>
      </c>
      <c r="E40291" t="s">
        <v>1015</v>
      </c>
      <c r="F40291" s="86">
        <v>29276.7043332391</v>
      </c>
    </row>
    <row r="40292" spans="1:6">
      <c r="A40292">
        <v>2017</v>
      </c>
      <c r="B40292" t="s">
        <v>1035</v>
      </c>
      <c r="C40292" t="s">
        <v>1022</v>
      </c>
      <c r="D40292" t="s">
        <v>964</v>
      </c>
      <c r="E40292" t="s">
        <v>1015</v>
      </c>
      <c r="F40292" s="86">
        <v>140155.774919463</v>
      </c>
    </row>
    <row r="40293" spans="1:6">
      <c r="A40293">
        <v>2018</v>
      </c>
      <c r="B40293" t="s">
        <v>1035</v>
      </c>
      <c r="C40293" t="s">
        <v>1022</v>
      </c>
      <c r="D40293" t="s">
        <v>964</v>
      </c>
      <c r="E40293" t="s">
        <v>1015</v>
      </c>
      <c r="F40293" s="86">
        <v>146353.17259368699</v>
      </c>
    </row>
    <row r="40294" spans="1:6">
      <c r="A40294">
        <v>2019</v>
      </c>
      <c r="B40294" t="s">
        <v>1035</v>
      </c>
      <c r="C40294" t="s">
        <v>1022</v>
      </c>
      <c r="D40294" t="s">
        <v>964</v>
      </c>
      <c r="E40294" t="s">
        <v>1015</v>
      </c>
      <c r="F40294" s="86">
        <v>147787.59365197099</v>
      </c>
    </row>
    <row r="40295" spans="1:6">
      <c r="A40295">
        <v>2020</v>
      </c>
      <c r="B40295" t="s">
        <v>1035</v>
      </c>
      <c r="C40295" t="s">
        <v>1022</v>
      </c>
      <c r="D40295" t="s">
        <v>964</v>
      </c>
      <c r="E40295" t="s">
        <v>1015</v>
      </c>
      <c r="F40295" s="86">
        <v>149080.38795493799</v>
      </c>
    </row>
    <row r="40296" spans="1:6">
      <c r="A40296">
        <v>2021</v>
      </c>
      <c r="B40296" t="s">
        <v>1035</v>
      </c>
      <c r="C40296" t="s">
        <v>1022</v>
      </c>
      <c r="D40296" t="s">
        <v>964</v>
      </c>
      <c r="E40296" t="s">
        <v>1015</v>
      </c>
      <c r="F40296" s="86">
        <v>150230.293832725</v>
      </c>
    </row>
    <row r="40297" spans="1:6">
      <c r="A40297">
        <v>2022</v>
      </c>
      <c r="B40297" t="s">
        <v>1035</v>
      </c>
      <c r="C40297" t="s">
        <v>1022</v>
      </c>
      <c r="D40297" t="s">
        <v>964</v>
      </c>
      <c r="E40297" t="s">
        <v>1015</v>
      </c>
      <c r="F40297" s="86">
        <v>151180.88467058999</v>
      </c>
    </row>
    <row r="40298" spans="1:6">
      <c r="A40298">
        <v>2023</v>
      </c>
      <c r="B40298" t="s">
        <v>1035</v>
      </c>
      <c r="C40298" t="s">
        <v>1022</v>
      </c>
      <c r="D40298" t="s">
        <v>964</v>
      </c>
      <c r="E40298" t="s">
        <v>1015</v>
      </c>
      <c r="F40298" s="86">
        <v>151887.51799613101</v>
      </c>
    </row>
    <row r="40299" spans="1:6">
      <c r="A40299">
        <v>2024</v>
      </c>
      <c r="B40299" t="s">
        <v>1035</v>
      </c>
      <c r="C40299" t="s">
        <v>1022</v>
      </c>
      <c r="D40299" t="s">
        <v>964</v>
      </c>
      <c r="E40299" t="s">
        <v>1015</v>
      </c>
      <c r="F40299" s="86">
        <v>152274.44681119901</v>
      </c>
    </row>
    <row r="40300" spans="1:6">
      <c r="A40300">
        <v>2025</v>
      </c>
      <c r="B40300" t="s">
        <v>1035</v>
      </c>
      <c r="C40300" t="s">
        <v>1022</v>
      </c>
      <c r="D40300" t="s">
        <v>964</v>
      </c>
      <c r="E40300" t="s">
        <v>1015</v>
      </c>
      <c r="F40300" s="86">
        <v>152402.622923605</v>
      </c>
    </row>
    <row r="40301" spans="1:6">
      <c r="A40301">
        <v>2026</v>
      </c>
      <c r="B40301" t="s">
        <v>1035</v>
      </c>
      <c r="C40301" t="s">
        <v>1022</v>
      </c>
      <c r="D40301" t="s">
        <v>964</v>
      </c>
      <c r="E40301" t="s">
        <v>1015</v>
      </c>
      <c r="F40301" s="86">
        <v>152152.068884457</v>
      </c>
    </row>
    <row r="40302" spans="1:6">
      <c r="A40302">
        <v>2027</v>
      </c>
      <c r="B40302" t="s">
        <v>1035</v>
      </c>
      <c r="C40302" t="s">
        <v>1022</v>
      </c>
      <c r="D40302" t="s">
        <v>964</v>
      </c>
      <c r="E40302" t="s">
        <v>1015</v>
      </c>
      <c r="F40302" s="86">
        <v>151386.13608178301</v>
      </c>
    </row>
    <row r="40303" spans="1:6">
      <c r="A40303">
        <v>2028</v>
      </c>
      <c r="B40303" t="s">
        <v>1035</v>
      </c>
      <c r="C40303" t="s">
        <v>1022</v>
      </c>
      <c r="D40303" t="s">
        <v>964</v>
      </c>
      <c r="E40303" t="s">
        <v>1015</v>
      </c>
      <c r="F40303" s="86">
        <v>149935.29273528099</v>
      </c>
    </row>
    <row r="40304" spans="1:6">
      <c r="A40304">
        <v>2029</v>
      </c>
      <c r="B40304" t="s">
        <v>1035</v>
      </c>
      <c r="C40304" t="s">
        <v>1022</v>
      </c>
      <c r="D40304" t="s">
        <v>964</v>
      </c>
      <c r="E40304" t="s">
        <v>1015</v>
      </c>
      <c r="F40304" s="86">
        <v>147560.91335662201</v>
      </c>
    </row>
    <row r="40305" spans="1:6">
      <c r="A40305">
        <v>2030</v>
      </c>
      <c r="B40305" t="s">
        <v>1035</v>
      </c>
      <c r="C40305" t="s">
        <v>1022</v>
      </c>
      <c r="D40305" t="s">
        <v>964</v>
      </c>
      <c r="E40305" t="s">
        <v>1015</v>
      </c>
      <c r="F40305" s="86">
        <v>144395.942838107</v>
      </c>
    </row>
    <row r="40306" spans="1:6">
      <c r="A40306">
        <v>2031</v>
      </c>
      <c r="B40306" t="s">
        <v>1035</v>
      </c>
      <c r="C40306" t="s">
        <v>1022</v>
      </c>
      <c r="D40306" t="s">
        <v>964</v>
      </c>
      <c r="E40306" t="s">
        <v>1015</v>
      </c>
      <c r="F40306" s="86">
        <v>140396.01500813899</v>
      </c>
    </row>
    <row r="40307" spans="1:6">
      <c r="A40307">
        <v>2032</v>
      </c>
      <c r="B40307" t="s">
        <v>1035</v>
      </c>
      <c r="C40307" t="s">
        <v>1022</v>
      </c>
      <c r="D40307" t="s">
        <v>964</v>
      </c>
      <c r="E40307" t="s">
        <v>1015</v>
      </c>
      <c r="F40307" s="86">
        <v>135684.908682968</v>
      </c>
    </row>
    <row r="40308" spans="1:6">
      <c r="A40308">
        <v>2033</v>
      </c>
      <c r="B40308" t="s">
        <v>1035</v>
      </c>
      <c r="C40308" t="s">
        <v>1022</v>
      </c>
      <c r="D40308" t="s">
        <v>964</v>
      </c>
      <c r="E40308" t="s">
        <v>1015</v>
      </c>
      <c r="F40308" s="86">
        <v>130293.610564938</v>
      </c>
    </row>
    <row r="40309" spans="1:6">
      <c r="A40309">
        <v>2034</v>
      </c>
      <c r="B40309" t="s">
        <v>1035</v>
      </c>
      <c r="C40309" t="s">
        <v>1022</v>
      </c>
      <c r="D40309" t="s">
        <v>964</v>
      </c>
      <c r="E40309" t="s">
        <v>1015</v>
      </c>
      <c r="F40309" s="86">
        <v>124311.725332314</v>
      </c>
    </row>
    <row r="40310" spans="1:6">
      <c r="A40310">
        <v>2035</v>
      </c>
      <c r="B40310" t="s">
        <v>1035</v>
      </c>
      <c r="C40310" t="s">
        <v>1022</v>
      </c>
      <c r="D40310" t="s">
        <v>964</v>
      </c>
      <c r="E40310" t="s">
        <v>1015</v>
      </c>
      <c r="F40310" s="86">
        <v>117801.69518389201</v>
      </c>
    </row>
    <row r="40311" spans="1:6">
      <c r="A40311">
        <v>2036</v>
      </c>
      <c r="B40311" t="s">
        <v>1035</v>
      </c>
      <c r="C40311" t="s">
        <v>1022</v>
      </c>
      <c r="D40311" t="s">
        <v>964</v>
      </c>
      <c r="E40311" t="s">
        <v>1015</v>
      </c>
      <c r="F40311" s="86">
        <v>111049.764723862</v>
      </c>
    </row>
    <row r="40312" spans="1:6">
      <c r="A40312">
        <v>2037</v>
      </c>
      <c r="B40312" t="s">
        <v>1035</v>
      </c>
      <c r="C40312" t="s">
        <v>1022</v>
      </c>
      <c r="D40312" t="s">
        <v>964</v>
      </c>
      <c r="E40312" t="s">
        <v>1015</v>
      </c>
      <c r="F40312" s="86">
        <v>104080.72960042499</v>
      </c>
    </row>
    <row r="40313" spans="1:6">
      <c r="A40313">
        <v>2038</v>
      </c>
      <c r="B40313" t="s">
        <v>1035</v>
      </c>
      <c r="C40313" t="s">
        <v>1022</v>
      </c>
      <c r="D40313" t="s">
        <v>964</v>
      </c>
      <c r="E40313" t="s">
        <v>1015</v>
      </c>
      <c r="F40313" s="86">
        <v>97046.796936895407</v>
      </c>
    </row>
    <row r="40314" spans="1:6">
      <c r="A40314">
        <v>2039</v>
      </c>
      <c r="B40314" t="s">
        <v>1035</v>
      </c>
      <c r="C40314" t="s">
        <v>1022</v>
      </c>
      <c r="D40314" t="s">
        <v>964</v>
      </c>
      <c r="E40314" t="s">
        <v>1015</v>
      </c>
      <c r="F40314" s="86">
        <v>90018.447090853704</v>
      </c>
    </row>
    <row r="40315" spans="1:6">
      <c r="A40315">
        <v>2040</v>
      </c>
      <c r="B40315" t="s">
        <v>1035</v>
      </c>
      <c r="C40315" t="s">
        <v>1022</v>
      </c>
      <c r="D40315" t="s">
        <v>964</v>
      </c>
      <c r="E40315" t="s">
        <v>1015</v>
      </c>
      <c r="F40315" s="86">
        <v>83126.364569307494</v>
      </c>
    </row>
    <row r="40316" spans="1:6">
      <c r="A40316">
        <v>2041</v>
      </c>
      <c r="B40316" t="s">
        <v>1035</v>
      </c>
      <c r="C40316" t="s">
        <v>1022</v>
      </c>
      <c r="D40316" t="s">
        <v>964</v>
      </c>
      <c r="E40316" t="s">
        <v>1015</v>
      </c>
      <c r="F40316" s="86">
        <v>76115.417916756705</v>
      </c>
    </row>
    <row r="40317" spans="1:6">
      <c r="A40317">
        <v>2042</v>
      </c>
      <c r="B40317" t="s">
        <v>1035</v>
      </c>
      <c r="C40317" t="s">
        <v>1022</v>
      </c>
      <c r="D40317" t="s">
        <v>964</v>
      </c>
      <c r="E40317" t="s">
        <v>1015</v>
      </c>
      <c r="F40317" s="86">
        <v>69518.977907833105</v>
      </c>
    </row>
    <row r="40318" spans="1:6">
      <c r="A40318">
        <v>2043</v>
      </c>
      <c r="B40318" t="s">
        <v>1035</v>
      </c>
      <c r="C40318" t="s">
        <v>1022</v>
      </c>
      <c r="D40318" t="s">
        <v>964</v>
      </c>
      <c r="E40318" t="s">
        <v>1015</v>
      </c>
      <c r="F40318" s="86">
        <v>63358.085379224802</v>
      </c>
    </row>
    <row r="40319" spans="1:6">
      <c r="A40319">
        <v>2044</v>
      </c>
      <c r="B40319" t="s">
        <v>1035</v>
      </c>
      <c r="C40319" t="s">
        <v>1022</v>
      </c>
      <c r="D40319" t="s">
        <v>964</v>
      </c>
      <c r="E40319" t="s">
        <v>1015</v>
      </c>
      <c r="F40319" s="86">
        <v>57718.478777155004</v>
      </c>
    </row>
    <row r="40320" spans="1:6">
      <c r="A40320">
        <v>2045</v>
      </c>
      <c r="B40320" t="s">
        <v>1035</v>
      </c>
      <c r="C40320" t="s">
        <v>1022</v>
      </c>
      <c r="D40320" t="s">
        <v>964</v>
      </c>
      <c r="E40320" t="s">
        <v>1015</v>
      </c>
      <c r="F40320" s="86">
        <v>52627.842646369798</v>
      </c>
    </row>
    <row r="40321" spans="1:6">
      <c r="A40321">
        <v>2046</v>
      </c>
      <c r="B40321" t="s">
        <v>1035</v>
      </c>
      <c r="C40321" t="s">
        <v>1022</v>
      </c>
      <c r="D40321" t="s">
        <v>964</v>
      </c>
      <c r="E40321" t="s">
        <v>1015</v>
      </c>
      <c r="F40321" s="86">
        <v>48150.901497066203</v>
      </c>
    </row>
    <row r="40322" spans="1:6">
      <c r="A40322">
        <v>2047</v>
      </c>
      <c r="B40322" t="s">
        <v>1035</v>
      </c>
      <c r="C40322" t="s">
        <v>1022</v>
      </c>
      <c r="D40322" t="s">
        <v>964</v>
      </c>
      <c r="E40322" t="s">
        <v>1015</v>
      </c>
      <c r="F40322" s="86">
        <v>44285.935429847501</v>
      </c>
    </row>
    <row r="40323" spans="1:6">
      <c r="A40323">
        <v>2048</v>
      </c>
      <c r="B40323" t="s">
        <v>1035</v>
      </c>
      <c r="C40323" t="s">
        <v>1022</v>
      </c>
      <c r="D40323" t="s">
        <v>964</v>
      </c>
      <c r="E40323" t="s">
        <v>1015</v>
      </c>
      <c r="F40323" s="86">
        <v>41051.965020617499</v>
      </c>
    </row>
    <row r="40324" spans="1:6">
      <c r="A40324">
        <v>2049</v>
      </c>
      <c r="B40324" t="s">
        <v>1035</v>
      </c>
      <c r="C40324" t="s">
        <v>1022</v>
      </c>
      <c r="D40324" t="s">
        <v>964</v>
      </c>
      <c r="E40324" t="s">
        <v>1015</v>
      </c>
      <c r="F40324" s="86">
        <v>38403.901346900799</v>
      </c>
    </row>
    <row r="40325" spans="1:6">
      <c r="A40325">
        <v>2050</v>
      </c>
      <c r="B40325" t="s">
        <v>1035</v>
      </c>
      <c r="C40325" t="s">
        <v>1022</v>
      </c>
      <c r="D40325" t="s">
        <v>964</v>
      </c>
      <c r="E40325" t="s">
        <v>1015</v>
      </c>
      <c r="F40325" s="86">
        <v>36314.416882807403</v>
      </c>
    </row>
    <row r="40326" spans="1:6">
      <c r="A40326">
        <v>2017</v>
      </c>
      <c r="B40326" t="s">
        <v>1036</v>
      </c>
      <c r="C40326" t="s">
        <v>1022</v>
      </c>
      <c r="D40326" t="s">
        <v>964</v>
      </c>
      <c r="E40326" t="s">
        <v>1015</v>
      </c>
      <c r="F40326" s="86">
        <v>3775250.3588999002</v>
      </c>
    </row>
    <row r="40327" spans="1:6">
      <c r="A40327">
        <v>2018</v>
      </c>
      <c r="B40327" t="s">
        <v>1036</v>
      </c>
      <c r="C40327" t="s">
        <v>1022</v>
      </c>
      <c r="D40327" t="s">
        <v>964</v>
      </c>
      <c r="E40327" t="s">
        <v>1015</v>
      </c>
      <c r="F40327" s="86">
        <v>3827965.3726682798</v>
      </c>
    </row>
    <row r="40328" spans="1:6">
      <c r="A40328">
        <v>2019</v>
      </c>
      <c r="B40328" t="s">
        <v>1036</v>
      </c>
      <c r="C40328" t="s">
        <v>1022</v>
      </c>
      <c r="D40328" t="s">
        <v>964</v>
      </c>
      <c r="E40328" t="s">
        <v>1015</v>
      </c>
      <c r="F40328" s="86">
        <v>3850485.3003314799</v>
      </c>
    </row>
    <row r="40329" spans="1:6">
      <c r="A40329">
        <v>2020</v>
      </c>
      <c r="B40329" t="s">
        <v>1036</v>
      </c>
      <c r="C40329" t="s">
        <v>1022</v>
      </c>
      <c r="D40329" t="s">
        <v>964</v>
      </c>
      <c r="E40329" t="s">
        <v>1015</v>
      </c>
      <c r="F40329" s="86">
        <v>3870512.8181214002</v>
      </c>
    </row>
    <row r="40330" spans="1:6">
      <c r="A40330">
        <v>2021</v>
      </c>
      <c r="B40330" t="s">
        <v>1036</v>
      </c>
      <c r="C40330" t="s">
        <v>1022</v>
      </c>
      <c r="D40330" t="s">
        <v>964</v>
      </c>
      <c r="E40330" t="s">
        <v>1015</v>
      </c>
      <c r="F40330" s="86">
        <v>3885319.4955720599</v>
      </c>
    </row>
    <row r="40331" spans="1:6">
      <c r="A40331">
        <v>2022</v>
      </c>
      <c r="B40331" t="s">
        <v>1036</v>
      </c>
      <c r="C40331" t="s">
        <v>1022</v>
      </c>
      <c r="D40331" t="s">
        <v>964</v>
      </c>
      <c r="E40331" t="s">
        <v>1015</v>
      </c>
      <c r="F40331" s="86">
        <v>3894489.17979343</v>
      </c>
    </row>
    <row r="40332" spans="1:6">
      <c r="A40332">
        <v>2023</v>
      </c>
      <c r="B40332" t="s">
        <v>1036</v>
      </c>
      <c r="C40332" t="s">
        <v>1022</v>
      </c>
      <c r="D40332" t="s">
        <v>964</v>
      </c>
      <c r="E40332" t="s">
        <v>1015</v>
      </c>
      <c r="F40332" s="86">
        <v>3897981.7499000598</v>
      </c>
    </row>
    <row r="40333" spans="1:6">
      <c r="A40333">
        <v>2024</v>
      </c>
      <c r="B40333" t="s">
        <v>1036</v>
      </c>
      <c r="C40333" t="s">
        <v>1022</v>
      </c>
      <c r="D40333" t="s">
        <v>964</v>
      </c>
      <c r="E40333" t="s">
        <v>1015</v>
      </c>
      <c r="F40333" s="86">
        <v>3893256.4728198098</v>
      </c>
    </row>
    <row r="40334" spans="1:6">
      <c r="A40334">
        <v>2025</v>
      </c>
      <c r="B40334" t="s">
        <v>1036</v>
      </c>
      <c r="C40334" t="s">
        <v>1022</v>
      </c>
      <c r="D40334" t="s">
        <v>964</v>
      </c>
      <c r="E40334" t="s">
        <v>1015</v>
      </c>
      <c r="F40334" s="86">
        <v>3880252.3692275998</v>
      </c>
    </row>
    <row r="40335" spans="1:6">
      <c r="A40335">
        <v>2026</v>
      </c>
      <c r="B40335" t="s">
        <v>1036</v>
      </c>
      <c r="C40335" t="s">
        <v>1022</v>
      </c>
      <c r="D40335" t="s">
        <v>964</v>
      </c>
      <c r="E40335" t="s">
        <v>1015</v>
      </c>
      <c r="F40335" s="86">
        <v>3856216.7761467998</v>
      </c>
    </row>
    <row r="40336" spans="1:6">
      <c r="A40336">
        <v>2027</v>
      </c>
      <c r="B40336" t="s">
        <v>1036</v>
      </c>
      <c r="C40336" t="s">
        <v>1022</v>
      </c>
      <c r="D40336" t="s">
        <v>964</v>
      </c>
      <c r="E40336" t="s">
        <v>1015</v>
      </c>
      <c r="F40336" s="86">
        <v>3820872.33628861</v>
      </c>
    </row>
    <row r="40337" spans="1:6">
      <c r="A40337">
        <v>2028</v>
      </c>
      <c r="B40337" t="s">
        <v>1036</v>
      </c>
      <c r="C40337" t="s">
        <v>1022</v>
      </c>
      <c r="D40337" t="s">
        <v>964</v>
      </c>
      <c r="E40337" t="s">
        <v>1015</v>
      </c>
      <c r="F40337" s="86">
        <v>3767187.1542449002</v>
      </c>
    </row>
    <row r="40338" spans="1:6">
      <c r="A40338">
        <v>2029</v>
      </c>
      <c r="B40338" t="s">
        <v>1036</v>
      </c>
      <c r="C40338" t="s">
        <v>1022</v>
      </c>
      <c r="D40338" t="s">
        <v>964</v>
      </c>
      <c r="E40338" t="s">
        <v>1015</v>
      </c>
      <c r="F40338" s="86">
        <v>3693898.2554469798</v>
      </c>
    </row>
    <row r="40339" spans="1:6">
      <c r="A40339">
        <v>2030</v>
      </c>
      <c r="B40339" t="s">
        <v>1036</v>
      </c>
      <c r="C40339" t="s">
        <v>1022</v>
      </c>
      <c r="D40339" t="s">
        <v>964</v>
      </c>
      <c r="E40339" t="s">
        <v>1015</v>
      </c>
      <c r="F40339" s="86">
        <v>3599219.55127386</v>
      </c>
    </row>
    <row r="40340" spans="1:6">
      <c r="A40340">
        <v>2031</v>
      </c>
      <c r="B40340" t="s">
        <v>1036</v>
      </c>
      <c r="C40340" t="s">
        <v>1022</v>
      </c>
      <c r="D40340" t="s">
        <v>964</v>
      </c>
      <c r="E40340" t="s">
        <v>1015</v>
      </c>
      <c r="F40340" s="86">
        <v>3486872.7280510399</v>
      </c>
    </row>
    <row r="40341" spans="1:6">
      <c r="A40341">
        <v>2032</v>
      </c>
      <c r="B40341" t="s">
        <v>1036</v>
      </c>
      <c r="C40341" t="s">
        <v>1022</v>
      </c>
      <c r="D40341" t="s">
        <v>964</v>
      </c>
      <c r="E40341" t="s">
        <v>1015</v>
      </c>
      <c r="F40341" s="86">
        <v>3355413.7272438798</v>
      </c>
    </row>
    <row r="40342" spans="1:6">
      <c r="A40342">
        <v>2033</v>
      </c>
      <c r="B40342" t="s">
        <v>1036</v>
      </c>
      <c r="C40342" t="s">
        <v>1022</v>
      </c>
      <c r="D40342" t="s">
        <v>964</v>
      </c>
      <c r="E40342" t="s">
        <v>1015</v>
      </c>
      <c r="F40342" s="86">
        <v>3210179.9880171502</v>
      </c>
    </row>
    <row r="40343" spans="1:6">
      <c r="A40343">
        <v>2034</v>
      </c>
      <c r="B40343" t="s">
        <v>1036</v>
      </c>
      <c r="C40343" t="s">
        <v>1022</v>
      </c>
      <c r="D40343" t="s">
        <v>964</v>
      </c>
      <c r="E40343" t="s">
        <v>1015</v>
      </c>
      <c r="F40343" s="86">
        <v>3050928.8650321001</v>
      </c>
    </row>
    <row r="40344" spans="1:6">
      <c r="A40344">
        <v>2035</v>
      </c>
      <c r="B40344" t="s">
        <v>1036</v>
      </c>
      <c r="C40344" t="s">
        <v>1022</v>
      </c>
      <c r="D40344" t="s">
        <v>964</v>
      </c>
      <c r="E40344" t="s">
        <v>1015</v>
      </c>
      <c r="F40344" s="86">
        <v>2882753.9366843598</v>
      </c>
    </row>
    <row r="40345" spans="1:6">
      <c r="A40345">
        <v>2036</v>
      </c>
      <c r="B40345" t="s">
        <v>1036</v>
      </c>
      <c r="C40345" t="s">
        <v>1022</v>
      </c>
      <c r="D40345" t="s">
        <v>964</v>
      </c>
      <c r="E40345" t="s">
        <v>1015</v>
      </c>
      <c r="F40345" s="86">
        <v>2705819.5515864198</v>
      </c>
    </row>
    <row r="40346" spans="1:6">
      <c r="A40346">
        <v>2037</v>
      </c>
      <c r="B40346" t="s">
        <v>1036</v>
      </c>
      <c r="C40346" t="s">
        <v>1022</v>
      </c>
      <c r="D40346" t="s">
        <v>964</v>
      </c>
      <c r="E40346" t="s">
        <v>1015</v>
      </c>
      <c r="F40346" s="86">
        <v>2525470.9417575402</v>
      </c>
    </row>
    <row r="40347" spans="1:6">
      <c r="A40347">
        <v>2038</v>
      </c>
      <c r="B40347" t="s">
        <v>1036</v>
      </c>
      <c r="C40347" t="s">
        <v>1022</v>
      </c>
      <c r="D40347" t="s">
        <v>964</v>
      </c>
      <c r="E40347" t="s">
        <v>1015</v>
      </c>
      <c r="F40347" s="86">
        <v>2341542.4948897101</v>
      </c>
    </row>
    <row r="40348" spans="1:6">
      <c r="A40348">
        <v>2039</v>
      </c>
      <c r="B40348" t="s">
        <v>1036</v>
      </c>
      <c r="C40348" t="s">
        <v>1022</v>
      </c>
      <c r="D40348" t="s">
        <v>964</v>
      </c>
      <c r="E40348" t="s">
        <v>1015</v>
      </c>
      <c r="F40348" s="86">
        <v>2157429.00047048</v>
      </c>
    </row>
    <row r="40349" spans="1:6">
      <c r="A40349">
        <v>2040</v>
      </c>
      <c r="B40349" t="s">
        <v>1036</v>
      </c>
      <c r="C40349" t="s">
        <v>1022</v>
      </c>
      <c r="D40349" t="s">
        <v>964</v>
      </c>
      <c r="E40349" t="s">
        <v>1015</v>
      </c>
      <c r="F40349" s="86">
        <v>1973962.46233222</v>
      </c>
    </row>
    <row r="40350" spans="1:6">
      <c r="A40350">
        <v>2041</v>
      </c>
      <c r="B40350" t="s">
        <v>1036</v>
      </c>
      <c r="C40350" t="s">
        <v>1022</v>
      </c>
      <c r="D40350" t="s">
        <v>964</v>
      </c>
      <c r="E40350" t="s">
        <v>1015</v>
      </c>
      <c r="F40350" s="86">
        <v>1770189.21335094</v>
      </c>
    </row>
    <row r="40351" spans="1:6">
      <c r="A40351">
        <v>2042</v>
      </c>
      <c r="B40351" t="s">
        <v>1036</v>
      </c>
      <c r="C40351" t="s">
        <v>1022</v>
      </c>
      <c r="D40351" t="s">
        <v>964</v>
      </c>
      <c r="E40351" t="s">
        <v>1015</v>
      </c>
      <c r="F40351" s="86">
        <v>1576256.5114577899</v>
      </c>
    </row>
    <row r="40352" spans="1:6">
      <c r="A40352">
        <v>2043</v>
      </c>
      <c r="B40352" t="s">
        <v>1036</v>
      </c>
      <c r="C40352" t="s">
        <v>1022</v>
      </c>
      <c r="D40352" t="s">
        <v>964</v>
      </c>
      <c r="E40352" t="s">
        <v>1015</v>
      </c>
      <c r="F40352" s="86">
        <v>1394018.8023566301</v>
      </c>
    </row>
    <row r="40353" spans="1:6">
      <c r="A40353">
        <v>2044</v>
      </c>
      <c r="B40353" t="s">
        <v>1036</v>
      </c>
      <c r="C40353" t="s">
        <v>1022</v>
      </c>
      <c r="D40353" t="s">
        <v>964</v>
      </c>
      <c r="E40353" t="s">
        <v>1015</v>
      </c>
      <c r="F40353" s="86">
        <v>1224672.43629966</v>
      </c>
    </row>
    <row r="40354" spans="1:6">
      <c r="A40354">
        <v>2045</v>
      </c>
      <c r="B40354" t="s">
        <v>1036</v>
      </c>
      <c r="C40354" t="s">
        <v>1022</v>
      </c>
      <c r="D40354" t="s">
        <v>964</v>
      </c>
      <c r="E40354" t="s">
        <v>1015</v>
      </c>
      <c r="F40354" s="86">
        <v>1069523.36570046</v>
      </c>
    </row>
    <row r="40355" spans="1:6">
      <c r="A40355">
        <v>2046</v>
      </c>
      <c r="B40355" t="s">
        <v>1036</v>
      </c>
      <c r="C40355" t="s">
        <v>1022</v>
      </c>
      <c r="D40355" t="s">
        <v>964</v>
      </c>
      <c r="E40355" t="s">
        <v>1015</v>
      </c>
      <c r="F40355" s="86">
        <v>930075.06549138098</v>
      </c>
    </row>
    <row r="40356" spans="1:6">
      <c r="A40356">
        <v>2047</v>
      </c>
      <c r="B40356" t="s">
        <v>1036</v>
      </c>
      <c r="C40356" t="s">
        <v>1022</v>
      </c>
      <c r="D40356" t="s">
        <v>964</v>
      </c>
      <c r="E40356" t="s">
        <v>1015</v>
      </c>
      <c r="F40356" s="86">
        <v>806720.444754728</v>
      </c>
    </row>
    <row r="40357" spans="1:6">
      <c r="A40357">
        <v>2048</v>
      </c>
      <c r="B40357" t="s">
        <v>1036</v>
      </c>
      <c r="C40357" t="s">
        <v>1022</v>
      </c>
      <c r="D40357" t="s">
        <v>964</v>
      </c>
      <c r="E40357" t="s">
        <v>1015</v>
      </c>
      <c r="F40357" s="86">
        <v>699381.78683465195</v>
      </c>
    </row>
    <row r="40358" spans="1:6">
      <c r="A40358">
        <v>2049</v>
      </c>
      <c r="B40358" t="s">
        <v>1036</v>
      </c>
      <c r="C40358" t="s">
        <v>1022</v>
      </c>
      <c r="D40358" t="s">
        <v>964</v>
      </c>
      <c r="E40358" t="s">
        <v>1015</v>
      </c>
      <c r="F40358" s="86">
        <v>607798.52706643997</v>
      </c>
    </row>
    <row r="40359" spans="1:6">
      <c r="A40359">
        <v>2050</v>
      </c>
      <c r="B40359" t="s">
        <v>1036</v>
      </c>
      <c r="C40359" t="s">
        <v>1022</v>
      </c>
      <c r="D40359" t="s">
        <v>964</v>
      </c>
      <c r="E40359" t="s">
        <v>1015</v>
      </c>
      <c r="F40359" s="86">
        <v>530928.47406000097</v>
      </c>
    </row>
    <row r="40360" spans="1:6">
      <c r="A40360">
        <v>2017</v>
      </c>
      <c r="B40360" t="s">
        <v>1037</v>
      </c>
      <c r="C40360" t="s">
        <v>1022</v>
      </c>
      <c r="D40360" t="s">
        <v>964</v>
      </c>
      <c r="E40360" t="s">
        <v>1015</v>
      </c>
      <c r="F40360" s="86">
        <v>1801004.11135024</v>
      </c>
    </row>
    <row r="40361" spans="1:6">
      <c r="A40361">
        <v>2018</v>
      </c>
      <c r="B40361" t="s">
        <v>1037</v>
      </c>
      <c r="C40361" t="s">
        <v>1022</v>
      </c>
      <c r="D40361" t="s">
        <v>964</v>
      </c>
      <c r="E40361" t="s">
        <v>1015</v>
      </c>
      <c r="F40361" s="86">
        <v>1826143.74392037</v>
      </c>
    </row>
    <row r="40362" spans="1:6">
      <c r="A40362">
        <v>2019</v>
      </c>
      <c r="B40362" t="s">
        <v>1037</v>
      </c>
      <c r="C40362" t="s">
        <v>1022</v>
      </c>
      <c r="D40362" t="s">
        <v>964</v>
      </c>
      <c r="E40362" t="s">
        <v>1015</v>
      </c>
      <c r="F40362" s="86">
        <v>1836891.41399994</v>
      </c>
    </row>
    <row r="40363" spans="1:6">
      <c r="A40363">
        <v>2020</v>
      </c>
      <c r="B40363" t="s">
        <v>1037</v>
      </c>
      <c r="C40363" t="s">
        <v>1022</v>
      </c>
      <c r="D40363" t="s">
        <v>964</v>
      </c>
      <c r="E40363" t="s">
        <v>1015</v>
      </c>
      <c r="F40363" s="86">
        <v>1846454.43077361</v>
      </c>
    </row>
    <row r="40364" spans="1:6">
      <c r="A40364">
        <v>2021</v>
      </c>
      <c r="B40364" t="s">
        <v>1037</v>
      </c>
      <c r="C40364" t="s">
        <v>1022</v>
      </c>
      <c r="D40364" t="s">
        <v>964</v>
      </c>
      <c r="E40364" t="s">
        <v>1015</v>
      </c>
      <c r="F40364" s="86">
        <v>1853541.20111218</v>
      </c>
    </row>
    <row r="40365" spans="1:6">
      <c r="A40365">
        <v>2022</v>
      </c>
      <c r="B40365" t="s">
        <v>1037</v>
      </c>
      <c r="C40365" t="s">
        <v>1022</v>
      </c>
      <c r="D40365" t="s">
        <v>964</v>
      </c>
      <c r="E40365" t="s">
        <v>1015</v>
      </c>
      <c r="F40365" s="86">
        <v>1857949.6240680299</v>
      </c>
    </row>
    <row r="40366" spans="1:6">
      <c r="A40366">
        <v>2023</v>
      </c>
      <c r="B40366" t="s">
        <v>1037</v>
      </c>
      <c r="C40366" t="s">
        <v>1022</v>
      </c>
      <c r="D40366" t="s">
        <v>964</v>
      </c>
      <c r="E40366" t="s">
        <v>1015</v>
      </c>
      <c r="F40366" s="86">
        <v>1859660.35839938</v>
      </c>
    </row>
    <row r="40367" spans="1:6">
      <c r="A40367">
        <v>2024</v>
      </c>
      <c r="B40367" t="s">
        <v>1037</v>
      </c>
      <c r="C40367" t="s">
        <v>1022</v>
      </c>
      <c r="D40367" t="s">
        <v>964</v>
      </c>
      <c r="E40367" t="s">
        <v>1015</v>
      </c>
      <c r="F40367" s="86">
        <v>1857472.3404091301</v>
      </c>
    </row>
    <row r="40368" spans="1:6">
      <c r="A40368">
        <v>2025</v>
      </c>
      <c r="B40368" t="s">
        <v>1037</v>
      </c>
      <c r="C40368" t="s">
        <v>1022</v>
      </c>
      <c r="D40368" t="s">
        <v>964</v>
      </c>
      <c r="E40368" t="s">
        <v>1015</v>
      </c>
      <c r="F40368" s="86">
        <v>1851356.3571992801</v>
      </c>
    </row>
    <row r="40369" spans="1:6">
      <c r="A40369">
        <v>2026</v>
      </c>
      <c r="B40369" t="s">
        <v>1037</v>
      </c>
      <c r="C40369" t="s">
        <v>1022</v>
      </c>
      <c r="D40369" t="s">
        <v>964</v>
      </c>
      <c r="E40369" t="s">
        <v>1015</v>
      </c>
      <c r="F40369" s="86">
        <v>1840007.9945549499</v>
      </c>
    </row>
    <row r="40370" spans="1:6">
      <c r="A40370">
        <v>2027</v>
      </c>
      <c r="B40370" t="s">
        <v>1037</v>
      </c>
      <c r="C40370" t="s">
        <v>1022</v>
      </c>
      <c r="D40370" t="s">
        <v>964</v>
      </c>
      <c r="E40370" t="s">
        <v>1015</v>
      </c>
      <c r="F40370" s="86">
        <v>1823298.4603681399</v>
      </c>
    </row>
    <row r="40371" spans="1:6">
      <c r="A40371">
        <v>2028</v>
      </c>
      <c r="B40371" t="s">
        <v>1037</v>
      </c>
      <c r="C40371" t="s">
        <v>1022</v>
      </c>
      <c r="D40371" t="s">
        <v>964</v>
      </c>
      <c r="E40371" t="s">
        <v>1015</v>
      </c>
      <c r="F40371" s="86">
        <v>1797888.91905624</v>
      </c>
    </row>
    <row r="40372" spans="1:6">
      <c r="A40372">
        <v>2029</v>
      </c>
      <c r="B40372" t="s">
        <v>1037</v>
      </c>
      <c r="C40372" t="s">
        <v>1022</v>
      </c>
      <c r="D40372" t="s">
        <v>964</v>
      </c>
      <c r="E40372" t="s">
        <v>1015</v>
      </c>
      <c r="F40372" s="86">
        <v>1763177.7681818199</v>
      </c>
    </row>
    <row r="40373" spans="1:6">
      <c r="A40373">
        <v>2030</v>
      </c>
      <c r="B40373" t="s">
        <v>1037</v>
      </c>
      <c r="C40373" t="s">
        <v>1022</v>
      </c>
      <c r="D40373" t="s">
        <v>964</v>
      </c>
      <c r="E40373" t="s">
        <v>1015</v>
      </c>
      <c r="F40373" s="86">
        <v>1718325.73432196</v>
      </c>
    </row>
    <row r="40374" spans="1:6">
      <c r="A40374">
        <v>2031</v>
      </c>
      <c r="B40374" t="s">
        <v>1037</v>
      </c>
      <c r="C40374" t="s">
        <v>1022</v>
      </c>
      <c r="D40374" t="s">
        <v>964</v>
      </c>
      <c r="E40374" t="s">
        <v>1015</v>
      </c>
      <c r="F40374" s="86">
        <v>1665097.98102611</v>
      </c>
    </row>
    <row r="40375" spans="1:6">
      <c r="A40375">
        <v>2032</v>
      </c>
      <c r="B40375" t="s">
        <v>1037</v>
      </c>
      <c r="C40375" t="s">
        <v>1022</v>
      </c>
      <c r="D40375" t="s">
        <v>964</v>
      </c>
      <c r="E40375" t="s">
        <v>1015</v>
      </c>
      <c r="F40375" s="86">
        <v>1602805.4747066901</v>
      </c>
    </row>
    <row r="40376" spans="1:6">
      <c r="A40376">
        <v>2033</v>
      </c>
      <c r="B40376" t="s">
        <v>1037</v>
      </c>
      <c r="C40376" t="s">
        <v>1022</v>
      </c>
      <c r="D40376" t="s">
        <v>964</v>
      </c>
      <c r="E40376" t="s">
        <v>1015</v>
      </c>
      <c r="F40376" s="86">
        <v>1533981.6482152001</v>
      </c>
    </row>
    <row r="40377" spans="1:6">
      <c r="A40377">
        <v>2034</v>
      </c>
      <c r="B40377" t="s">
        <v>1037</v>
      </c>
      <c r="C40377" t="s">
        <v>1022</v>
      </c>
      <c r="D40377" t="s">
        <v>964</v>
      </c>
      <c r="E40377" t="s">
        <v>1015</v>
      </c>
      <c r="F40377" s="86">
        <v>1458512.29499831</v>
      </c>
    </row>
    <row r="40378" spans="1:6">
      <c r="A40378">
        <v>2035</v>
      </c>
      <c r="B40378" t="s">
        <v>1037</v>
      </c>
      <c r="C40378" t="s">
        <v>1022</v>
      </c>
      <c r="D40378" t="s">
        <v>964</v>
      </c>
      <c r="E40378" t="s">
        <v>1015</v>
      </c>
      <c r="F40378" s="86">
        <v>1378813.3186075599</v>
      </c>
    </row>
    <row r="40379" spans="1:6">
      <c r="A40379">
        <v>2036</v>
      </c>
      <c r="B40379" t="s">
        <v>1037</v>
      </c>
      <c r="C40379" t="s">
        <v>1022</v>
      </c>
      <c r="D40379" t="s">
        <v>964</v>
      </c>
      <c r="E40379" t="s">
        <v>1015</v>
      </c>
      <c r="F40379" s="86">
        <v>1294960.24773002</v>
      </c>
    </row>
    <row r="40380" spans="1:6">
      <c r="A40380">
        <v>2037</v>
      </c>
      <c r="B40380" t="s">
        <v>1037</v>
      </c>
      <c r="C40380" t="s">
        <v>1022</v>
      </c>
      <c r="D40380" t="s">
        <v>964</v>
      </c>
      <c r="E40380" t="s">
        <v>1015</v>
      </c>
      <c r="F40380" s="86">
        <v>1209490.7599182201</v>
      </c>
    </row>
    <row r="40381" spans="1:6">
      <c r="A40381">
        <v>2038</v>
      </c>
      <c r="B40381" t="s">
        <v>1037</v>
      </c>
      <c r="C40381" t="s">
        <v>1022</v>
      </c>
      <c r="D40381" t="s">
        <v>964</v>
      </c>
      <c r="E40381" t="s">
        <v>1015</v>
      </c>
      <c r="F40381" s="86">
        <v>1122324.91980237</v>
      </c>
    </row>
    <row r="40382" spans="1:6">
      <c r="A40382">
        <v>2039</v>
      </c>
      <c r="B40382" t="s">
        <v>1037</v>
      </c>
      <c r="C40382" t="s">
        <v>1022</v>
      </c>
      <c r="D40382" t="s">
        <v>964</v>
      </c>
      <c r="E40382" t="s">
        <v>1015</v>
      </c>
      <c r="F40382" s="86">
        <v>1035070.30156334</v>
      </c>
    </row>
    <row r="40383" spans="1:6">
      <c r="A40383">
        <v>2040</v>
      </c>
      <c r="B40383" t="s">
        <v>1037</v>
      </c>
      <c r="C40383" t="s">
        <v>1022</v>
      </c>
      <c r="D40383" t="s">
        <v>964</v>
      </c>
      <c r="E40383" t="s">
        <v>1015</v>
      </c>
      <c r="F40383" s="86">
        <v>948124.49874071602</v>
      </c>
    </row>
    <row r="40384" spans="1:6">
      <c r="A40384">
        <v>2041</v>
      </c>
      <c r="B40384" t="s">
        <v>1037</v>
      </c>
      <c r="C40384" t="s">
        <v>1022</v>
      </c>
      <c r="D40384" t="s">
        <v>964</v>
      </c>
      <c r="E40384" t="s">
        <v>1015</v>
      </c>
      <c r="F40384" s="86">
        <v>851445.87894085201</v>
      </c>
    </row>
    <row r="40385" spans="1:6">
      <c r="A40385">
        <v>2042</v>
      </c>
      <c r="B40385" t="s">
        <v>1037</v>
      </c>
      <c r="C40385" t="s">
        <v>1022</v>
      </c>
      <c r="D40385" t="s">
        <v>964</v>
      </c>
      <c r="E40385" t="s">
        <v>1015</v>
      </c>
      <c r="F40385" s="86">
        <v>759431.53983958205</v>
      </c>
    </row>
    <row r="40386" spans="1:6">
      <c r="A40386">
        <v>2043</v>
      </c>
      <c r="B40386" t="s">
        <v>1037</v>
      </c>
      <c r="C40386" t="s">
        <v>1022</v>
      </c>
      <c r="D40386" t="s">
        <v>964</v>
      </c>
      <c r="E40386" t="s">
        <v>1015</v>
      </c>
      <c r="F40386" s="86">
        <v>672964.90757384303</v>
      </c>
    </row>
    <row r="40387" spans="1:6">
      <c r="A40387">
        <v>2044</v>
      </c>
      <c r="B40387" t="s">
        <v>1037</v>
      </c>
      <c r="C40387" t="s">
        <v>1022</v>
      </c>
      <c r="D40387" t="s">
        <v>964</v>
      </c>
      <c r="E40387" t="s">
        <v>1015</v>
      </c>
      <c r="F40387" s="86">
        <v>592611.56544692104</v>
      </c>
    </row>
    <row r="40388" spans="1:6">
      <c r="A40388">
        <v>2045</v>
      </c>
      <c r="B40388" t="s">
        <v>1037</v>
      </c>
      <c r="C40388" t="s">
        <v>1022</v>
      </c>
      <c r="D40388" t="s">
        <v>964</v>
      </c>
      <c r="E40388" t="s">
        <v>1015</v>
      </c>
      <c r="F40388" s="86">
        <v>518989.09450095601</v>
      </c>
    </row>
    <row r="40389" spans="1:6">
      <c r="A40389">
        <v>2046</v>
      </c>
      <c r="B40389" t="s">
        <v>1037</v>
      </c>
      <c r="C40389" t="s">
        <v>1022</v>
      </c>
      <c r="D40389" t="s">
        <v>964</v>
      </c>
      <c r="E40389" t="s">
        <v>1015</v>
      </c>
      <c r="F40389" s="86">
        <v>452814.47434466402</v>
      </c>
    </row>
    <row r="40390" spans="1:6">
      <c r="A40390">
        <v>2047</v>
      </c>
      <c r="B40390" t="s">
        <v>1037</v>
      </c>
      <c r="C40390" t="s">
        <v>1022</v>
      </c>
      <c r="D40390" t="s">
        <v>964</v>
      </c>
      <c r="E40390" t="s">
        <v>1015</v>
      </c>
      <c r="F40390" s="86">
        <v>394272.13909413299</v>
      </c>
    </row>
    <row r="40391" spans="1:6">
      <c r="A40391">
        <v>2048</v>
      </c>
      <c r="B40391" t="s">
        <v>1037</v>
      </c>
      <c r="C40391" t="s">
        <v>1022</v>
      </c>
      <c r="D40391" t="s">
        <v>964</v>
      </c>
      <c r="E40391" t="s">
        <v>1015</v>
      </c>
      <c r="F40391" s="86">
        <v>343323.35751495598</v>
      </c>
    </row>
    <row r="40392" spans="1:6">
      <c r="A40392">
        <v>2049</v>
      </c>
      <c r="B40392" t="s">
        <v>1037</v>
      </c>
      <c r="C40392" t="s">
        <v>1022</v>
      </c>
      <c r="D40392" t="s">
        <v>964</v>
      </c>
      <c r="E40392" t="s">
        <v>1015</v>
      </c>
      <c r="F40392" s="86">
        <v>299848.37323809799</v>
      </c>
    </row>
    <row r="40393" spans="1:6">
      <c r="A40393">
        <v>2050</v>
      </c>
      <c r="B40393" t="s">
        <v>1037</v>
      </c>
      <c r="C40393" t="s">
        <v>1022</v>
      </c>
      <c r="D40393" t="s">
        <v>964</v>
      </c>
      <c r="E40393" t="s">
        <v>1015</v>
      </c>
      <c r="F40393" s="86">
        <v>263351.01655845501</v>
      </c>
    </row>
    <row r="40394" spans="1:6">
      <c r="A40394">
        <v>2017</v>
      </c>
      <c r="B40394" t="s">
        <v>1038</v>
      </c>
      <c r="C40394" t="s">
        <v>1022</v>
      </c>
      <c r="D40394" t="s">
        <v>964</v>
      </c>
      <c r="E40394" t="s">
        <v>1015</v>
      </c>
      <c r="F40394" s="86">
        <v>861262.11412030202</v>
      </c>
    </row>
    <row r="40395" spans="1:6">
      <c r="A40395">
        <v>2018</v>
      </c>
      <c r="B40395" t="s">
        <v>1038</v>
      </c>
      <c r="C40395" t="s">
        <v>1022</v>
      </c>
      <c r="D40395" t="s">
        <v>964</v>
      </c>
      <c r="E40395" t="s">
        <v>1015</v>
      </c>
      <c r="F40395" s="86">
        <v>880626.45169901301</v>
      </c>
    </row>
    <row r="40396" spans="1:6">
      <c r="A40396">
        <v>2019</v>
      </c>
      <c r="B40396" t="s">
        <v>1038</v>
      </c>
      <c r="C40396" t="s">
        <v>1022</v>
      </c>
      <c r="D40396" t="s">
        <v>964</v>
      </c>
      <c r="E40396" t="s">
        <v>1015</v>
      </c>
      <c r="F40396" s="86">
        <v>887403.24474582099</v>
      </c>
    </row>
    <row r="40397" spans="1:6">
      <c r="A40397">
        <v>2020</v>
      </c>
      <c r="B40397" t="s">
        <v>1038</v>
      </c>
      <c r="C40397" t="s">
        <v>1022</v>
      </c>
      <c r="D40397" t="s">
        <v>964</v>
      </c>
      <c r="E40397" t="s">
        <v>1015</v>
      </c>
      <c r="F40397" s="86">
        <v>893639.98089624802</v>
      </c>
    </row>
    <row r="40398" spans="1:6">
      <c r="A40398">
        <v>2021</v>
      </c>
      <c r="B40398" t="s">
        <v>1038</v>
      </c>
      <c r="C40398" t="s">
        <v>1022</v>
      </c>
      <c r="D40398" t="s">
        <v>964</v>
      </c>
      <c r="E40398" t="s">
        <v>1015</v>
      </c>
      <c r="F40398" s="86">
        <v>899601.19875950902</v>
      </c>
    </row>
    <row r="40399" spans="1:6">
      <c r="A40399">
        <v>2022</v>
      </c>
      <c r="B40399" t="s">
        <v>1038</v>
      </c>
      <c r="C40399" t="s">
        <v>1022</v>
      </c>
      <c r="D40399" t="s">
        <v>964</v>
      </c>
      <c r="E40399" t="s">
        <v>1015</v>
      </c>
      <c r="F40399" s="86">
        <v>904280.54091832798</v>
      </c>
    </row>
    <row r="40400" spans="1:6">
      <c r="A40400">
        <v>2023</v>
      </c>
      <c r="B40400" t="s">
        <v>1038</v>
      </c>
      <c r="C40400" t="s">
        <v>1022</v>
      </c>
      <c r="D40400" t="s">
        <v>964</v>
      </c>
      <c r="E40400" t="s">
        <v>1015</v>
      </c>
      <c r="F40400" s="86">
        <v>907818.56891124696</v>
      </c>
    </row>
    <row r="40401" spans="1:6">
      <c r="A40401">
        <v>2024</v>
      </c>
      <c r="B40401" t="s">
        <v>1038</v>
      </c>
      <c r="C40401" t="s">
        <v>1022</v>
      </c>
      <c r="D40401" t="s">
        <v>964</v>
      </c>
      <c r="E40401" t="s">
        <v>1015</v>
      </c>
      <c r="F40401" s="86">
        <v>910738.31472643197</v>
      </c>
    </row>
    <row r="40402" spans="1:6">
      <c r="A40402">
        <v>2025</v>
      </c>
      <c r="B40402" t="s">
        <v>1038</v>
      </c>
      <c r="C40402" t="s">
        <v>1022</v>
      </c>
      <c r="D40402" t="s">
        <v>964</v>
      </c>
      <c r="E40402" t="s">
        <v>1015</v>
      </c>
      <c r="F40402" s="86">
        <v>911962.01297531696</v>
      </c>
    </row>
    <row r="40403" spans="1:6">
      <c r="A40403">
        <v>2026</v>
      </c>
      <c r="B40403" t="s">
        <v>1038</v>
      </c>
      <c r="C40403" t="s">
        <v>1022</v>
      </c>
      <c r="D40403" t="s">
        <v>964</v>
      </c>
      <c r="E40403" t="s">
        <v>1015</v>
      </c>
      <c r="F40403" s="86">
        <v>911668.96086167602</v>
      </c>
    </row>
    <row r="40404" spans="1:6">
      <c r="A40404">
        <v>2027</v>
      </c>
      <c r="B40404" t="s">
        <v>1038</v>
      </c>
      <c r="C40404" t="s">
        <v>1022</v>
      </c>
      <c r="D40404" t="s">
        <v>964</v>
      </c>
      <c r="E40404" t="s">
        <v>1015</v>
      </c>
      <c r="F40404" s="86">
        <v>909651.22897195502</v>
      </c>
    </row>
    <row r="40405" spans="1:6">
      <c r="A40405">
        <v>2028</v>
      </c>
      <c r="B40405" t="s">
        <v>1038</v>
      </c>
      <c r="C40405" t="s">
        <v>1022</v>
      </c>
      <c r="D40405" t="s">
        <v>964</v>
      </c>
      <c r="E40405" t="s">
        <v>1015</v>
      </c>
      <c r="F40405" s="86">
        <v>904774.23033080995</v>
      </c>
    </row>
    <row r="40406" spans="1:6">
      <c r="A40406">
        <v>2029</v>
      </c>
      <c r="B40406" t="s">
        <v>1038</v>
      </c>
      <c r="C40406" t="s">
        <v>1022</v>
      </c>
      <c r="D40406" t="s">
        <v>964</v>
      </c>
      <c r="E40406" t="s">
        <v>1015</v>
      </c>
      <c r="F40406" s="86">
        <v>896764.12534326199</v>
      </c>
    </row>
    <row r="40407" spans="1:6">
      <c r="A40407">
        <v>2030</v>
      </c>
      <c r="B40407" t="s">
        <v>1038</v>
      </c>
      <c r="C40407" t="s">
        <v>1022</v>
      </c>
      <c r="D40407" t="s">
        <v>964</v>
      </c>
      <c r="E40407" t="s">
        <v>1015</v>
      </c>
      <c r="F40407" s="86">
        <v>885764.02272042795</v>
      </c>
    </row>
    <row r="40408" spans="1:6">
      <c r="A40408">
        <v>2031</v>
      </c>
      <c r="B40408" t="s">
        <v>1038</v>
      </c>
      <c r="C40408" t="s">
        <v>1022</v>
      </c>
      <c r="D40408" t="s">
        <v>964</v>
      </c>
      <c r="E40408" t="s">
        <v>1015</v>
      </c>
      <c r="F40408" s="86">
        <v>872073.42622049397</v>
      </c>
    </row>
    <row r="40409" spans="1:6">
      <c r="A40409">
        <v>2032</v>
      </c>
      <c r="B40409" t="s">
        <v>1038</v>
      </c>
      <c r="C40409" t="s">
        <v>1022</v>
      </c>
      <c r="D40409" t="s">
        <v>964</v>
      </c>
      <c r="E40409" t="s">
        <v>1015</v>
      </c>
      <c r="F40409" s="86">
        <v>856107.06381303398</v>
      </c>
    </row>
    <row r="40410" spans="1:6">
      <c r="A40410">
        <v>2033</v>
      </c>
      <c r="B40410" t="s">
        <v>1038</v>
      </c>
      <c r="C40410" t="s">
        <v>1022</v>
      </c>
      <c r="D40410" t="s">
        <v>964</v>
      </c>
      <c r="E40410" t="s">
        <v>1015</v>
      </c>
      <c r="F40410" s="86">
        <v>838246.45533797506</v>
      </c>
    </row>
    <row r="40411" spans="1:6">
      <c r="A40411">
        <v>2034</v>
      </c>
      <c r="B40411" t="s">
        <v>1038</v>
      </c>
      <c r="C40411" t="s">
        <v>1022</v>
      </c>
      <c r="D40411" t="s">
        <v>964</v>
      </c>
      <c r="E40411" t="s">
        <v>1015</v>
      </c>
      <c r="F40411" s="86">
        <v>819080.29432142305</v>
      </c>
    </row>
    <row r="40412" spans="1:6">
      <c r="A40412">
        <v>2035</v>
      </c>
      <c r="B40412" t="s">
        <v>1038</v>
      </c>
      <c r="C40412" t="s">
        <v>1022</v>
      </c>
      <c r="D40412" t="s">
        <v>964</v>
      </c>
      <c r="E40412" t="s">
        <v>1015</v>
      </c>
      <c r="F40412" s="86">
        <v>799231.03746857995</v>
      </c>
    </row>
    <row r="40413" spans="1:6">
      <c r="A40413">
        <v>2036</v>
      </c>
      <c r="B40413" t="s">
        <v>1038</v>
      </c>
      <c r="C40413" t="s">
        <v>1022</v>
      </c>
      <c r="D40413" t="s">
        <v>964</v>
      </c>
      <c r="E40413" t="s">
        <v>1015</v>
      </c>
      <c r="F40413" s="86">
        <v>779149.75260591705</v>
      </c>
    </row>
    <row r="40414" spans="1:6">
      <c r="A40414">
        <v>2037</v>
      </c>
      <c r="B40414" t="s">
        <v>1038</v>
      </c>
      <c r="C40414" t="s">
        <v>1022</v>
      </c>
      <c r="D40414" t="s">
        <v>964</v>
      </c>
      <c r="E40414" t="s">
        <v>1015</v>
      </c>
      <c r="F40414" s="86">
        <v>759213.86456057895</v>
      </c>
    </row>
    <row r="40415" spans="1:6">
      <c r="A40415">
        <v>2038</v>
      </c>
      <c r="B40415" t="s">
        <v>1038</v>
      </c>
      <c r="C40415" t="s">
        <v>1022</v>
      </c>
      <c r="D40415" t="s">
        <v>964</v>
      </c>
      <c r="E40415" t="s">
        <v>1015</v>
      </c>
      <c r="F40415" s="86">
        <v>739202.55523967196</v>
      </c>
    </row>
    <row r="40416" spans="1:6">
      <c r="A40416">
        <v>2039</v>
      </c>
      <c r="B40416" t="s">
        <v>1038</v>
      </c>
      <c r="C40416" t="s">
        <v>1022</v>
      </c>
      <c r="D40416" t="s">
        <v>964</v>
      </c>
      <c r="E40416" t="s">
        <v>1015</v>
      </c>
      <c r="F40416" s="86">
        <v>719303.53308263596</v>
      </c>
    </row>
    <row r="40417" spans="1:6">
      <c r="A40417">
        <v>2040</v>
      </c>
      <c r="B40417" t="s">
        <v>1038</v>
      </c>
      <c r="C40417" t="s">
        <v>1022</v>
      </c>
      <c r="D40417" t="s">
        <v>964</v>
      </c>
      <c r="E40417" t="s">
        <v>1015</v>
      </c>
      <c r="F40417" s="86">
        <v>698727.40082351398</v>
      </c>
    </row>
    <row r="40418" spans="1:6">
      <c r="A40418">
        <v>2041</v>
      </c>
      <c r="B40418" t="s">
        <v>1038</v>
      </c>
      <c r="C40418" t="s">
        <v>1022</v>
      </c>
      <c r="D40418" t="s">
        <v>964</v>
      </c>
      <c r="E40418" t="s">
        <v>1015</v>
      </c>
      <c r="F40418" s="86">
        <v>672534.86366987601</v>
      </c>
    </row>
    <row r="40419" spans="1:6">
      <c r="A40419">
        <v>2042</v>
      </c>
      <c r="B40419" t="s">
        <v>1038</v>
      </c>
      <c r="C40419" t="s">
        <v>1022</v>
      </c>
      <c r="D40419" t="s">
        <v>964</v>
      </c>
      <c r="E40419" t="s">
        <v>1015</v>
      </c>
      <c r="F40419" s="86">
        <v>646281.71889743896</v>
      </c>
    </row>
    <row r="40420" spans="1:6">
      <c r="A40420">
        <v>2043</v>
      </c>
      <c r="B40420" t="s">
        <v>1038</v>
      </c>
      <c r="C40420" t="s">
        <v>1022</v>
      </c>
      <c r="D40420" t="s">
        <v>964</v>
      </c>
      <c r="E40420" t="s">
        <v>1015</v>
      </c>
      <c r="F40420" s="86">
        <v>619749.83947788202</v>
      </c>
    </row>
    <row r="40421" spans="1:6">
      <c r="A40421">
        <v>2044</v>
      </c>
      <c r="B40421" t="s">
        <v>1038</v>
      </c>
      <c r="C40421" t="s">
        <v>1022</v>
      </c>
      <c r="D40421" t="s">
        <v>964</v>
      </c>
      <c r="E40421" t="s">
        <v>1015</v>
      </c>
      <c r="F40421" s="86">
        <v>593334.87501978397</v>
      </c>
    </row>
    <row r="40422" spans="1:6">
      <c r="A40422">
        <v>2045</v>
      </c>
      <c r="B40422" t="s">
        <v>1038</v>
      </c>
      <c r="C40422" t="s">
        <v>1022</v>
      </c>
      <c r="D40422" t="s">
        <v>964</v>
      </c>
      <c r="E40422" t="s">
        <v>1015</v>
      </c>
      <c r="F40422" s="86">
        <v>567219.75645820599</v>
      </c>
    </row>
    <row r="40423" spans="1:6">
      <c r="A40423">
        <v>2046</v>
      </c>
      <c r="B40423" t="s">
        <v>1038</v>
      </c>
      <c r="C40423" t="s">
        <v>1022</v>
      </c>
      <c r="D40423" t="s">
        <v>964</v>
      </c>
      <c r="E40423" t="s">
        <v>1015</v>
      </c>
      <c r="F40423" s="86">
        <v>541881.79583421897</v>
      </c>
    </row>
    <row r="40424" spans="1:6">
      <c r="A40424">
        <v>2047</v>
      </c>
      <c r="B40424" t="s">
        <v>1038</v>
      </c>
      <c r="C40424" t="s">
        <v>1022</v>
      </c>
      <c r="D40424" t="s">
        <v>964</v>
      </c>
      <c r="E40424" t="s">
        <v>1015</v>
      </c>
      <c r="F40424" s="86">
        <v>517620.79170433601</v>
      </c>
    </row>
    <row r="40425" spans="1:6">
      <c r="A40425">
        <v>2048</v>
      </c>
      <c r="B40425" t="s">
        <v>1038</v>
      </c>
      <c r="C40425" t="s">
        <v>1022</v>
      </c>
      <c r="D40425" t="s">
        <v>964</v>
      </c>
      <c r="E40425" t="s">
        <v>1015</v>
      </c>
      <c r="F40425" s="86">
        <v>494735.40048376698</v>
      </c>
    </row>
    <row r="40426" spans="1:6">
      <c r="A40426">
        <v>2049</v>
      </c>
      <c r="B40426" t="s">
        <v>1038</v>
      </c>
      <c r="C40426" t="s">
        <v>1022</v>
      </c>
      <c r="D40426" t="s">
        <v>964</v>
      </c>
      <c r="E40426" t="s">
        <v>1015</v>
      </c>
      <c r="F40426" s="86">
        <v>473228.72540398198</v>
      </c>
    </row>
    <row r="40427" spans="1:6">
      <c r="A40427">
        <v>2050</v>
      </c>
      <c r="B40427" t="s">
        <v>1038</v>
      </c>
      <c r="C40427" t="s">
        <v>1022</v>
      </c>
      <c r="D40427" t="s">
        <v>964</v>
      </c>
      <c r="E40427" t="s">
        <v>1015</v>
      </c>
      <c r="F40427" s="86">
        <v>453348.89960419002</v>
      </c>
    </row>
    <row r="40428" spans="1:6">
      <c r="A40428">
        <v>2017</v>
      </c>
      <c r="B40428" t="s">
        <v>1039</v>
      </c>
      <c r="C40428" t="s">
        <v>1022</v>
      </c>
      <c r="D40428" t="s">
        <v>964</v>
      </c>
      <c r="E40428" t="s">
        <v>1015</v>
      </c>
      <c r="F40428" s="86">
        <v>645492.65142489003</v>
      </c>
    </row>
    <row r="40429" spans="1:6">
      <c r="A40429">
        <v>2018</v>
      </c>
      <c r="B40429" t="s">
        <v>1039</v>
      </c>
      <c r="C40429" t="s">
        <v>1022</v>
      </c>
      <c r="D40429" t="s">
        <v>964</v>
      </c>
      <c r="E40429" t="s">
        <v>1015</v>
      </c>
      <c r="F40429" s="86">
        <v>659968.14721936104</v>
      </c>
    </row>
    <row r="40430" spans="1:6">
      <c r="A40430">
        <v>2019</v>
      </c>
      <c r="B40430" t="s">
        <v>1039</v>
      </c>
      <c r="C40430" t="s">
        <v>1022</v>
      </c>
      <c r="D40430" t="s">
        <v>964</v>
      </c>
      <c r="E40430" t="s">
        <v>1015</v>
      </c>
      <c r="F40430" s="86">
        <v>665056.25987752201</v>
      </c>
    </row>
    <row r="40431" spans="1:6">
      <c r="A40431">
        <v>2020</v>
      </c>
      <c r="B40431" t="s">
        <v>1039</v>
      </c>
      <c r="C40431" t="s">
        <v>1022</v>
      </c>
      <c r="D40431" t="s">
        <v>964</v>
      </c>
      <c r="E40431" t="s">
        <v>1015</v>
      </c>
      <c r="F40431" s="86">
        <v>669768.54127520102</v>
      </c>
    </row>
    <row r="40432" spans="1:6">
      <c r="A40432">
        <v>2021</v>
      </c>
      <c r="B40432" t="s">
        <v>1039</v>
      </c>
      <c r="C40432" t="s">
        <v>1022</v>
      </c>
      <c r="D40432" t="s">
        <v>964</v>
      </c>
      <c r="E40432" t="s">
        <v>1015</v>
      </c>
      <c r="F40432" s="86">
        <v>674298.55663172505</v>
      </c>
    </row>
    <row r="40433" spans="1:6">
      <c r="A40433">
        <v>2022</v>
      </c>
      <c r="B40433" t="s">
        <v>1039</v>
      </c>
      <c r="C40433" t="s">
        <v>1022</v>
      </c>
      <c r="D40433" t="s">
        <v>964</v>
      </c>
      <c r="E40433" t="s">
        <v>1015</v>
      </c>
      <c r="F40433" s="86">
        <v>677931.91360710806</v>
      </c>
    </row>
    <row r="40434" spans="1:6">
      <c r="A40434">
        <v>2023</v>
      </c>
      <c r="B40434" t="s">
        <v>1039</v>
      </c>
      <c r="C40434" t="s">
        <v>1022</v>
      </c>
      <c r="D40434" t="s">
        <v>964</v>
      </c>
      <c r="E40434" t="s">
        <v>1015</v>
      </c>
      <c r="F40434" s="86">
        <v>680784.70394038502</v>
      </c>
    </row>
    <row r="40435" spans="1:6">
      <c r="A40435">
        <v>2024</v>
      </c>
      <c r="B40435" t="s">
        <v>1039</v>
      </c>
      <c r="C40435" t="s">
        <v>1022</v>
      </c>
      <c r="D40435" t="s">
        <v>964</v>
      </c>
      <c r="E40435" t="s">
        <v>1015</v>
      </c>
      <c r="F40435" s="86">
        <v>683223.99014706898</v>
      </c>
    </row>
    <row r="40436" spans="1:6">
      <c r="A40436">
        <v>2025</v>
      </c>
      <c r="B40436" t="s">
        <v>1039</v>
      </c>
      <c r="C40436" t="s">
        <v>1022</v>
      </c>
      <c r="D40436" t="s">
        <v>964</v>
      </c>
      <c r="E40436" t="s">
        <v>1015</v>
      </c>
      <c r="F40436" s="86">
        <v>684516.858289361</v>
      </c>
    </row>
    <row r="40437" spans="1:6">
      <c r="A40437">
        <v>2026</v>
      </c>
      <c r="B40437" t="s">
        <v>1039</v>
      </c>
      <c r="C40437" t="s">
        <v>1022</v>
      </c>
      <c r="D40437" t="s">
        <v>964</v>
      </c>
      <c r="E40437" t="s">
        <v>1015</v>
      </c>
      <c r="F40437" s="86">
        <v>684801.98873274599</v>
      </c>
    </row>
    <row r="40438" spans="1:6">
      <c r="A40438">
        <v>2027</v>
      </c>
      <c r="B40438" t="s">
        <v>1039</v>
      </c>
      <c r="C40438" t="s">
        <v>1022</v>
      </c>
      <c r="D40438" t="s">
        <v>964</v>
      </c>
      <c r="E40438" t="s">
        <v>1015</v>
      </c>
      <c r="F40438" s="86">
        <v>683953.41834071605</v>
      </c>
    </row>
    <row r="40439" spans="1:6">
      <c r="A40439">
        <v>2028</v>
      </c>
      <c r="B40439" t="s">
        <v>1039</v>
      </c>
      <c r="C40439" t="s">
        <v>1022</v>
      </c>
      <c r="D40439" t="s">
        <v>964</v>
      </c>
      <c r="E40439" t="s">
        <v>1015</v>
      </c>
      <c r="F40439" s="86">
        <v>681190.34089739702</v>
      </c>
    </row>
    <row r="40440" spans="1:6">
      <c r="A40440">
        <v>2029</v>
      </c>
      <c r="B40440" t="s">
        <v>1039</v>
      </c>
      <c r="C40440" t="s">
        <v>1022</v>
      </c>
      <c r="D40440" t="s">
        <v>964</v>
      </c>
      <c r="E40440" t="s">
        <v>1015</v>
      </c>
      <c r="F40440" s="86">
        <v>676318.56714611</v>
      </c>
    </row>
    <row r="40441" spans="1:6">
      <c r="A40441">
        <v>2030</v>
      </c>
      <c r="B40441" t="s">
        <v>1039</v>
      </c>
      <c r="C40441" t="s">
        <v>1022</v>
      </c>
      <c r="D40441" t="s">
        <v>964</v>
      </c>
      <c r="E40441" t="s">
        <v>1015</v>
      </c>
      <c r="F40441" s="86">
        <v>669446.85011002305</v>
      </c>
    </row>
    <row r="40442" spans="1:6">
      <c r="A40442">
        <v>2031</v>
      </c>
      <c r="B40442" t="s">
        <v>1039</v>
      </c>
      <c r="C40442" t="s">
        <v>1022</v>
      </c>
      <c r="D40442" t="s">
        <v>964</v>
      </c>
      <c r="E40442" t="s">
        <v>1015</v>
      </c>
      <c r="F40442" s="86">
        <v>660810.49419849296</v>
      </c>
    </row>
    <row r="40443" spans="1:6">
      <c r="A40443">
        <v>2032</v>
      </c>
      <c r="B40443" t="s">
        <v>1039</v>
      </c>
      <c r="C40443" t="s">
        <v>1022</v>
      </c>
      <c r="D40443" t="s">
        <v>964</v>
      </c>
      <c r="E40443" t="s">
        <v>1015</v>
      </c>
      <c r="F40443" s="86">
        <v>650656.16446601599</v>
      </c>
    </row>
    <row r="40444" spans="1:6">
      <c r="A40444">
        <v>2033</v>
      </c>
      <c r="B40444" t="s">
        <v>1039</v>
      </c>
      <c r="C40444" t="s">
        <v>1022</v>
      </c>
      <c r="D40444" t="s">
        <v>964</v>
      </c>
      <c r="E40444" t="s">
        <v>1015</v>
      </c>
      <c r="F40444" s="86">
        <v>639213.35467973305</v>
      </c>
    </row>
    <row r="40445" spans="1:6">
      <c r="A40445">
        <v>2034</v>
      </c>
      <c r="B40445" t="s">
        <v>1039</v>
      </c>
      <c r="C40445" t="s">
        <v>1022</v>
      </c>
      <c r="D40445" t="s">
        <v>964</v>
      </c>
      <c r="E40445" t="s">
        <v>1015</v>
      </c>
      <c r="F40445" s="86">
        <v>626921.65678703203</v>
      </c>
    </row>
    <row r="40446" spans="1:6">
      <c r="A40446">
        <v>2035</v>
      </c>
      <c r="B40446" t="s">
        <v>1039</v>
      </c>
      <c r="C40446" t="s">
        <v>1022</v>
      </c>
      <c r="D40446" t="s">
        <v>964</v>
      </c>
      <c r="E40446" t="s">
        <v>1015</v>
      </c>
      <c r="F40446" s="86">
        <v>614186.56828370201</v>
      </c>
    </row>
    <row r="40447" spans="1:6">
      <c r="A40447">
        <v>2036</v>
      </c>
      <c r="B40447" t="s">
        <v>1039</v>
      </c>
      <c r="C40447" t="s">
        <v>1022</v>
      </c>
      <c r="D40447" t="s">
        <v>964</v>
      </c>
      <c r="E40447" t="s">
        <v>1015</v>
      </c>
      <c r="F40447" s="86">
        <v>601293.82010552799</v>
      </c>
    </row>
    <row r="40448" spans="1:6">
      <c r="A40448">
        <v>2037</v>
      </c>
      <c r="B40448" t="s">
        <v>1039</v>
      </c>
      <c r="C40448" t="s">
        <v>1022</v>
      </c>
      <c r="D40448" t="s">
        <v>964</v>
      </c>
      <c r="E40448" t="s">
        <v>1015</v>
      </c>
      <c r="F40448" s="86">
        <v>588513.02989737201</v>
      </c>
    </row>
    <row r="40449" spans="1:6">
      <c r="A40449">
        <v>2038</v>
      </c>
      <c r="B40449" t="s">
        <v>1039</v>
      </c>
      <c r="C40449" t="s">
        <v>1022</v>
      </c>
      <c r="D40449" t="s">
        <v>964</v>
      </c>
      <c r="E40449" t="s">
        <v>1015</v>
      </c>
      <c r="F40449" s="86">
        <v>575673.03591002501</v>
      </c>
    </row>
    <row r="40450" spans="1:6">
      <c r="A40450">
        <v>2039</v>
      </c>
      <c r="B40450" t="s">
        <v>1039</v>
      </c>
      <c r="C40450" t="s">
        <v>1022</v>
      </c>
      <c r="D40450" t="s">
        <v>964</v>
      </c>
      <c r="E40450" t="s">
        <v>1015</v>
      </c>
      <c r="F40450" s="86">
        <v>562919.58528502099</v>
      </c>
    </row>
    <row r="40451" spans="1:6">
      <c r="A40451">
        <v>2040</v>
      </c>
      <c r="B40451" t="s">
        <v>1039</v>
      </c>
      <c r="C40451" t="s">
        <v>1022</v>
      </c>
      <c r="D40451" t="s">
        <v>964</v>
      </c>
      <c r="E40451" t="s">
        <v>1015</v>
      </c>
      <c r="F40451" s="86">
        <v>549698.33024731895</v>
      </c>
    </row>
    <row r="40452" spans="1:6">
      <c r="A40452">
        <v>2041</v>
      </c>
      <c r="B40452" t="s">
        <v>1039</v>
      </c>
      <c r="C40452" t="s">
        <v>1022</v>
      </c>
      <c r="D40452" t="s">
        <v>964</v>
      </c>
      <c r="E40452" t="s">
        <v>1015</v>
      </c>
      <c r="F40452" s="86">
        <v>532403.32233871496</v>
      </c>
    </row>
    <row r="40453" spans="1:6">
      <c r="A40453">
        <v>2042</v>
      </c>
      <c r="B40453" t="s">
        <v>1039</v>
      </c>
      <c r="C40453" t="s">
        <v>1022</v>
      </c>
      <c r="D40453" t="s">
        <v>964</v>
      </c>
      <c r="E40453" t="s">
        <v>1015</v>
      </c>
      <c r="F40453" s="86">
        <v>515076.19475875603</v>
      </c>
    </row>
    <row r="40454" spans="1:6">
      <c r="A40454">
        <v>2043</v>
      </c>
      <c r="B40454" t="s">
        <v>1039</v>
      </c>
      <c r="C40454" t="s">
        <v>1022</v>
      </c>
      <c r="D40454" t="s">
        <v>964</v>
      </c>
      <c r="E40454" t="s">
        <v>1015</v>
      </c>
      <c r="F40454" s="86">
        <v>497546.74542965897</v>
      </c>
    </row>
    <row r="40455" spans="1:6">
      <c r="A40455">
        <v>2044</v>
      </c>
      <c r="B40455" t="s">
        <v>1039</v>
      </c>
      <c r="C40455" t="s">
        <v>1022</v>
      </c>
      <c r="D40455" t="s">
        <v>964</v>
      </c>
      <c r="E40455" t="s">
        <v>1015</v>
      </c>
      <c r="F40455" s="86">
        <v>480106.01150456601</v>
      </c>
    </row>
    <row r="40456" spans="1:6">
      <c r="A40456">
        <v>2045</v>
      </c>
      <c r="B40456" t="s">
        <v>1039</v>
      </c>
      <c r="C40456" t="s">
        <v>1022</v>
      </c>
      <c r="D40456" t="s">
        <v>964</v>
      </c>
      <c r="E40456" t="s">
        <v>1015</v>
      </c>
      <c r="F40456" s="86">
        <v>462850.82720128499</v>
      </c>
    </row>
    <row r="40457" spans="1:6">
      <c r="A40457">
        <v>2046</v>
      </c>
      <c r="B40457" t="s">
        <v>1039</v>
      </c>
      <c r="C40457" t="s">
        <v>1022</v>
      </c>
      <c r="D40457" t="s">
        <v>964</v>
      </c>
      <c r="E40457" t="s">
        <v>1015</v>
      </c>
      <c r="F40457" s="86">
        <v>446113.11021718098</v>
      </c>
    </row>
    <row r="40458" spans="1:6">
      <c r="A40458">
        <v>2047</v>
      </c>
      <c r="B40458" t="s">
        <v>1039</v>
      </c>
      <c r="C40458" t="s">
        <v>1022</v>
      </c>
      <c r="D40458" t="s">
        <v>964</v>
      </c>
      <c r="E40458" t="s">
        <v>1015</v>
      </c>
      <c r="F40458" s="86">
        <v>430092.81620022701</v>
      </c>
    </row>
    <row r="40459" spans="1:6">
      <c r="A40459">
        <v>2048</v>
      </c>
      <c r="B40459" t="s">
        <v>1039</v>
      </c>
      <c r="C40459" t="s">
        <v>1022</v>
      </c>
      <c r="D40459" t="s">
        <v>964</v>
      </c>
      <c r="E40459" t="s">
        <v>1015</v>
      </c>
      <c r="F40459" s="86">
        <v>415002.49462766299</v>
      </c>
    </row>
    <row r="40460" spans="1:6">
      <c r="A40460">
        <v>2049</v>
      </c>
      <c r="B40460" t="s">
        <v>1039</v>
      </c>
      <c r="C40460" t="s">
        <v>1022</v>
      </c>
      <c r="D40460" t="s">
        <v>964</v>
      </c>
      <c r="E40460" t="s">
        <v>1015</v>
      </c>
      <c r="F40460" s="86">
        <v>400818.34620319598</v>
      </c>
    </row>
    <row r="40461" spans="1:6">
      <c r="A40461">
        <v>2050</v>
      </c>
      <c r="B40461" t="s">
        <v>1039</v>
      </c>
      <c r="C40461" t="s">
        <v>1022</v>
      </c>
      <c r="D40461" t="s">
        <v>964</v>
      </c>
      <c r="E40461" t="s">
        <v>1015</v>
      </c>
      <c r="F40461" s="86">
        <v>387718.83838211501</v>
      </c>
    </row>
    <row r="40462" spans="1:6">
      <c r="A40462">
        <v>2017</v>
      </c>
      <c r="B40462" t="s">
        <v>1040</v>
      </c>
      <c r="C40462" t="s">
        <v>1022</v>
      </c>
      <c r="D40462" t="s">
        <v>964</v>
      </c>
      <c r="E40462" t="s">
        <v>1015</v>
      </c>
      <c r="F40462" s="86">
        <v>301642.473609543</v>
      </c>
    </row>
    <row r="40463" spans="1:6">
      <c r="A40463">
        <v>2018</v>
      </c>
      <c r="B40463" t="s">
        <v>1040</v>
      </c>
      <c r="C40463" t="s">
        <v>1022</v>
      </c>
      <c r="D40463" t="s">
        <v>964</v>
      </c>
      <c r="E40463" t="s">
        <v>1015</v>
      </c>
      <c r="F40463" s="86">
        <v>320825.782850313</v>
      </c>
    </row>
    <row r="40464" spans="1:6">
      <c r="A40464">
        <v>2019</v>
      </c>
      <c r="B40464" t="s">
        <v>1040</v>
      </c>
      <c r="C40464" t="s">
        <v>1022</v>
      </c>
      <c r="D40464" t="s">
        <v>964</v>
      </c>
      <c r="E40464" t="s">
        <v>1015</v>
      </c>
      <c r="F40464" s="86">
        <v>336563.60490641103</v>
      </c>
    </row>
    <row r="40465" spans="1:6">
      <c r="A40465">
        <v>2020</v>
      </c>
      <c r="B40465" t="s">
        <v>1040</v>
      </c>
      <c r="C40465" t="s">
        <v>1022</v>
      </c>
      <c r="D40465" t="s">
        <v>964</v>
      </c>
      <c r="E40465" t="s">
        <v>1015</v>
      </c>
      <c r="F40465" s="86">
        <v>351366.10597089899</v>
      </c>
    </row>
    <row r="40466" spans="1:6">
      <c r="A40466">
        <v>2021</v>
      </c>
      <c r="B40466" t="s">
        <v>1040</v>
      </c>
      <c r="C40466" t="s">
        <v>1022</v>
      </c>
      <c r="D40466" t="s">
        <v>964</v>
      </c>
      <c r="E40466" t="s">
        <v>1015</v>
      </c>
      <c r="F40466" s="86">
        <v>364414.95434041001</v>
      </c>
    </row>
    <row r="40467" spans="1:6">
      <c r="A40467">
        <v>2022</v>
      </c>
      <c r="B40467" t="s">
        <v>1040</v>
      </c>
      <c r="C40467" t="s">
        <v>1022</v>
      </c>
      <c r="D40467" t="s">
        <v>964</v>
      </c>
      <c r="E40467" t="s">
        <v>1015</v>
      </c>
      <c r="F40467" s="86">
        <v>375352.81512093899</v>
      </c>
    </row>
    <row r="40468" spans="1:6">
      <c r="A40468">
        <v>2023</v>
      </c>
      <c r="B40468" t="s">
        <v>1040</v>
      </c>
      <c r="C40468" t="s">
        <v>1022</v>
      </c>
      <c r="D40468" t="s">
        <v>964</v>
      </c>
      <c r="E40468" t="s">
        <v>1015</v>
      </c>
      <c r="F40468" s="86">
        <v>383440.79516373301</v>
      </c>
    </row>
    <row r="40469" spans="1:6">
      <c r="A40469">
        <v>2024</v>
      </c>
      <c r="B40469" t="s">
        <v>1040</v>
      </c>
      <c r="C40469" t="s">
        <v>1022</v>
      </c>
      <c r="D40469" t="s">
        <v>964</v>
      </c>
      <c r="E40469" t="s">
        <v>1015</v>
      </c>
      <c r="F40469" s="86">
        <v>388178.302347455</v>
      </c>
    </row>
    <row r="40470" spans="1:6">
      <c r="A40470">
        <v>2025</v>
      </c>
      <c r="B40470" t="s">
        <v>1040</v>
      </c>
      <c r="C40470" t="s">
        <v>1022</v>
      </c>
      <c r="D40470" t="s">
        <v>964</v>
      </c>
      <c r="E40470" t="s">
        <v>1015</v>
      </c>
      <c r="F40470" s="86">
        <v>389047.72581319098</v>
      </c>
    </row>
    <row r="40471" spans="1:6">
      <c r="A40471">
        <v>2026</v>
      </c>
      <c r="B40471" t="s">
        <v>1040</v>
      </c>
      <c r="C40471" t="s">
        <v>1022</v>
      </c>
      <c r="D40471" t="s">
        <v>964</v>
      </c>
      <c r="E40471" t="s">
        <v>1015</v>
      </c>
      <c r="F40471" s="86">
        <v>385543.91621379898</v>
      </c>
    </row>
    <row r="40472" spans="1:6">
      <c r="A40472">
        <v>2027</v>
      </c>
      <c r="B40472" t="s">
        <v>1040</v>
      </c>
      <c r="C40472" t="s">
        <v>1022</v>
      </c>
      <c r="D40472" t="s">
        <v>964</v>
      </c>
      <c r="E40472" t="s">
        <v>1015</v>
      </c>
      <c r="F40472" s="86">
        <v>377298.41035032098</v>
      </c>
    </row>
    <row r="40473" spans="1:6">
      <c r="A40473">
        <v>2028</v>
      </c>
      <c r="B40473" t="s">
        <v>1040</v>
      </c>
      <c r="C40473" t="s">
        <v>1022</v>
      </c>
      <c r="D40473" t="s">
        <v>964</v>
      </c>
      <c r="E40473" t="s">
        <v>1015</v>
      </c>
      <c r="F40473" s="86">
        <v>364393.19533180201</v>
      </c>
    </row>
    <row r="40474" spans="1:6">
      <c r="A40474">
        <v>2029</v>
      </c>
      <c r="B40474" t="s">
        <v>1040</v>
      </c>
      <c r="C40474" t="s">
        <v>1022</v>
      </c>
      <c r="D40474" t="s">
        <v>964</v>
      </c>
      <c r="E40474" t="s">
        <v>1015</v>
      </c>
      <c r="F40474" s="86">
        <v>346445.86646659998</v>
      </c>
    </row>
    <row r="40475" spans="1:6">
      <c r="A40475">
        <v>2030</v>
      </c>
      <c r="B40475" t="s">
        <v>1040</v>
      </c>
      <c r="C40475" t="s">
        <v>1022</v>
      </c>
      <c r="D40475" t="s">
        <v>964</v>
      </c>
      <c r="E40475" t="s">
        <v>1015</v>
      </c>
      <c r="F40475" s="86">
        <v>324561.65323570202</v>
      </c>
    </row>
    <row r="40476" spans="1:6">
      <c r="A40476">
        <v>2031</v>
      </c>
      <c r="B40476" t="s">
        <v>1040</v>
      </c>
      <c r="C40476" t="s">
        <v>1022</v>
      </c>
      <c r="D40476" t="s">
        <v>964</v>
      </c>
      <c r="E40476" t="s">
        <v>1015</v>
      </c>
      <c r="F40476" s="86">
        <v>300137.6032975</v>
      </c>
    </row>
    <row r="40477" spans="1:6">
      <c r="A40477">
        <v>2032</v>
      </c>
      <c r="B40477" t="s">
        <v>1040</v>
      </c>
      <c r="C40477" t="s">
        <v>1022</v>
      </c>
      <c r="D40477" t="s">
        <v>964</v>
      </c>
      <c r="E40477" t="s">
        <v>1015</v>
      </c>
      <c r="F40477" s="86">
        <v>274381.808011177</v>
      </c>
    </row>
    <row r="40478" spans="1:6">
      <c r="A40478">
        <v>2033</v>
      </c>
      <c r="B40478" t="s">
        <v>1040</v>
      </c>
      <c r="C40478" t="s">
        <v>1022</v>
      </c>
      <c r="D40478" t="s">
        <v>964</v>
      </c>
      <c r="E40478" t="s">
        <v>1015</v>
      </c>
      <c r="F40478" s="86">
        <v>248550.088022507</v>
      </c>
    </row>
    <row r="40479" spans="1:6">
      <c r="A40479">
        <v>2034</v>
      </c>
      <c r="B40479" t="s">
        <v>1040</v>
      </c>
      <c r="C40479" t="s">
        <v>1022</v>
      </c>
      <c r="D40479" t="s">
        <v>964</v>
      </c>
      <c r="E40479" t="s">
        <v>1015</v>
      </c>
      <c r="F40479" s="86">
        <v>223641.044586251</v>
      </c>
    </row>
    <row r="40480" spans="1:6">
      <c r="A40480">
        <v>2035</v>
      </c>
      <c r="B40480" t="s">
        <v>1040</v>
      </c>
      <c r="C40480" t="s">
        <v>1022</v>
      </c>
      <c r="D40480" t="s">
        <v>964</v>
      </c>
      <c r="E40480" t="s">
        <v>1015</v>
      </c>
      <c r="F40480" s="86">
        <v>200317.53868773099</v>
      </c>
    </row>
    <row r="40481" spans="1:6">
      <c r="A40481">
        <v>2036</v>
      </c>
      <c r="B40481" t="s">
        <v>1040</v>
      </c>
      <c r="C40481" t="s">
        <v>1022</v>
      </c>
      <c r="D40481" t="s">
        <v>964</v>
      </c>
      <c r="E40481" t="s">
        <v>1015</v>
      </c>
      <c r="F40481" s="86">
        <v>179035.073693365</v>
      </c>
    </row>
    <row r="40482" spans="1:6">
      <c r="A40482">
        <v>2037</v>
      </c>
      <c r="B40482" t="s">
        <v>1040</v>
      </c>
      <c r="C40482" t="s">
        <v>1022</v>
      </c>
      <c r="D40482" t="s">
        <v>964</v>
      </c>
      <c r="E40482" t="s">
        <v>1015</v>
      </c>
      <c r="F40482" s="86">
        <v>159493.86881059001</v>
      </c>
    </row>
    <row r="40483" spans="1:6">
      <c r="A40483">
        <v>2038</v>
      </c>
      <c r="B40483" t="s">
        <v>1040</v>
      </c>
      <c r="C40483" t="s">
        <v>1022</v>
      </c>
      <c r="D40483" t="s">
        <v>964</v>
      </c>
      <c r="E40483" t="s">
        <v>1015</v>
      </c>
      <c r="F40483" s="86">
        <v>141634.31415341399</v>
      </c>
    </row>
    <row r="40484" spans="1:6">
      <c r="A40484">
        <v>2039</v>
      </c>
      <c r="B40484" t="s">
        <v>1040</v>
      </c>
      <c r="C40484" t="s">
        <v>1022</v>
      </c>
      <c r="D40484" t="s">
        <v>964</v>
      </c>
      <c r="E40484" t="s">
        <v>1015</v>
      </c>
      <c r="F40484" s="86">
        <v>125183.13084156001</v>
      </c>
    </row>
    <row r="40485" spans="1:6">
      <c r="A40485">
        <v>2040</v>
      </c>
      <c r="B40485" t="s">
        <v>1040</v>
      </c>
      <c r="C40485" t="s">
        <v>1022</v>
      </c>
      <c r="D40485" t="s">
        <v>964</v>
      </c>
      <c r="E40485" t="s">
        <v>1015</v>
      </c>
      <c r="F40485" s="86">
        <v>109860.493310834</v>
      </c>
    </row>
    <row r="40486" spans="1:6">
      <c r="A40486">
        <v>2041</v>
      </c>
      <c r="B40486" t="s">
        <v>1040</v>
      </c>
      <c r="C40486" t="s">
        <v>1022</v>
      </c>
      <c r="D40486" t="s">
        <v>964</v>
      </c>
      <c r="E40486" t="s">
        <v>1015</v>
      </c>
      <c r="F40486" s="86">
        <v>94797.132240661507</v>
      </c>
    </row>
    <row r="40487" spans="1:6">
      <c r="A40487">
        <v>2042</v>
      </c>
      <c r="B40487" t="s">
        <v>1040</v>
      </c>
      <c r="C40487" t="s">
        <v>1022</v>
      </c>
      <c r="D40487" t="s">
        <v>964</v>
      </c>
      <c r="E40487" t="s">
        <v>1015</v>
      </c>
      <c r="F40487" s="86">
        <v>80854.8317891068</v>
      </c>
    </row>
    <row r="40488" spans="1:6">
      <c r="A40488">
        <v>2043</v>
      </c>
      <c r="B40488" t="s">
        <v>1040</v>
      </c>
      <c r="C40488" t="s">
        <v>1022</v>
      </c>
      <c r="D40488" t="s">
        <v>964</v>
      </c>
      <c r="E40488" t="s">
        <v>1015</v>
      </c>
      <c r="F40488" s="86">
        <v>67974.492270694202</v>
      </c>
    </row>
    <row r="40489" spans="1:6">
      <c r="A40489">
        <v>2044</v>
      </c>
      <c r="B40489" t="s">
        <v>1040</v>
      </c>
      <c r="C40489" t="s">
        <v>1022</v>
      </c>
      <c r="D40489" t="s">
        <v>964</v>
      </c>
      <c r="E40489" t="s">
        <v>1015</v>
      </c>
      <c r="F40489" s="86">
        <v>56243.455640015301</v>
      </c>
    </row>
    <row r="40490" spans="1:6">
      <c r="A40490">
        <v>2045</v>
      </c>
      <c r="B40490" t="s">
        <v>1040</v>
      </c>
      <c r="C40490" t="s">
        <v>1022</v>
      </c>
      <c r="D40490" t="s">
        <v>964</v>
      </c>
      <c r="E40490" t="s">
        <v>1015</v>
      </c>
      <c r="F40490" s="86">
        <v>45731.763587949899</v>
      </c>
    </row>
    <row r="40491" spans="1:6">
      <c r="A40491">
        <v>2046</v>
      </c>
      <c r="B40491" t="s">
        <v>1040</v>
      </c>
      <c r="C40491" t="s">
        <v>1022</v>
      </c>
      <c r="D40491" t="s">
        <v>964</v>
      </c>
      <c r="E40491" t="s">
        <v>1015</v>
      </c>
      <c r="F40491" s="86">
        <v>36489.089535491599</v>
      </c>
    </row>
    <row r="40492" spans="1:6">
      <c r="A40492">
        <v>2047</v>
      </c>
      <c r="B40492" t="s">
        <v>1040</v>
      </c>
      <c r="C40492" t="s">
        <v>1022</v>
      </c>
      <c r="D40492" t="s">
        <v>964</v>
      </c>
      <c r="E40492" t="s">
        <v>1015</v>
      </c>
      <c r="F40492" s="86">
        <v>28542.2340705186</v>
      </c>
    </row>
    <row r="40493" spans="1:6">
      <c r="A40493">
        <v>2048</v>
      </c>
      <c r="B40493" t="s">
        <v>1040</v>
      </c>
      <c r="C40493" t="s">
        <v>1022</v>
      </c>
      <c r="D40493" t="s">
        <v>964</v>
      </c>
      <c r="E40493" t="s">
        <v>1015</v>
      </c>
      <c r="F40493" s="86">
        <v>21852.966805397999</v>
      </c>
    </row>
    <row r="40494" spans="1:6">
      <c r="A40494">
        <v>2049</v>
      </c>
      <c r="B40494" t="s">
        <v>1040</v>
      </c>
      <c r="C40494" t="s">
        <v>1022</v>
      </c>
      <c r="D40494" t="s">
        <v>964</v>
      </c>
      <c r="E40494" t="s">
        <v>1015</v>
      </c>
      <c r="F40494" s="86">
        <v>16367.042241991599</v>
      </c>
    </row>
    <row r="40495" spans="1:6">
      <c r="A40495">
        <v>2050</v>
      </c>
      <c r="B40495" t="s">
        <v>1040</v>
      </c>
      <c r="C40495" t="s">
        <v>1022</v>
      </c>
      <c r="D40495" t="s">
        <v>964</v>
      </c>
      <c r="E40495" t="s">
        <v>1015</v>
      </c>
      <c r="F40495" s="86">
        <v>11983.5371781705</v>
      </c>
    </row>
    <row r="40496" spans="1:6">
      <c r="A40496">
        <v>2017</v>
      </c>
      <c r="B40496" t="s">
        <v>1041</v>
      </c>
      <c r="C40496" t="s">
        <v>1022</v>
      </c>
      <c r="D40496" t="s">
        <v>964</v>
      </c>
      <c r="E40496" t="s">
        <v>1015</v>
      </c>
      <c r="F40496" s="86">
        <v>9735.0510091227607</v>
      </c>
    </row>
    <row r="40497" spans="1:6">
      <c r="A40497">
        <v>2018</v>
      </c>
      <c r="B40497" t="s">
        <v>1041</v>
      </c>
      <c r="C40497" t="s">
        <v>1022</v>
      </c>
      <c r="D40497" t="s">
        <v>964</v>
      </c>
      <c r="E40497" t="s">
        <v>1015</v>
      </c>
      <c r="F40497" s="86">
        <v>10536.5361144533</v>
      </c>
    </row>
    <row r="40498" spans="1:6">
      <c r="A40498">
        <v>2019</v>
      </c>
      <c r="B40498" t="s">
        <v>1041</v>
      </c>
      <c r="C40498" t="s">
        <v>1022</v>
      </c>
      <c r="D40498" t="s">
        <v>964</v>
      </c>
      <c r="E40498" t="s">
        <v>1015</v>
      </c>
      <c r="F40498" s="86">
        <v>11039.3927068268</v>
      </c>
    </row>
    <row r="40499" spans="1:6">
      <c r="A40499">
        <v>2020</v>
      </c>
      <c r="B40499" t="s">
        <v>1041</v>
      </c>
      <c r="C40499" t="s">
        <v>1022</v>
      </c>
      <c r="D40499" t="s">
        <v>964</v>
      </c>
      <c r="E40499" t="s">
        <v>1015</v>
      </c>
      <c r="F40499" s="86">
        <v>11501.8643344556</v>
      </c>
    </row>
    <row r="40500" spans="1:6">
      <c r="A40500">
        <v>2021</v>
      </c>
      <c r="B40500" t="s">
        <v>1041</v>
      </c>
      <c r="C40500" t="s">
        <v>1022</v>
      </c>
      <c r="D40500" t="s">
        <v>964</v>
      </c>
      <c r="E40500" t="s">
        <v>1015</v>
      </c>
      <c r="F40500" s="86">
        <v>11917.1792881037</v>
      </c>
    </row>
    <row r="40501" spans="1:6">
      <c r="A40501">
        <v>2022</v>
      </c>
      <c r="B40501" t="s">
        <v>1041</v>
      </c>
      <c r="C40501" t="s">
        <v>1022</v>
      </c>
      <c r="D40501" t="s">
        <v>964</v>
      </c>
      <c r="E40501" t="s">
        <v>1015</v>
      </c>
      <c r="F40501" s="86">
        <v>12262.934249109499</v>
      </c>
    </row>
    <row r="40502" spans="1:6">
      <c r="A40502">
        <v>2023</v>
      </c>
      <c r="B40502" t="s">
        <v>1041</v>
      </c>
      <c r="C40502" t="s">
        <v>1022</v>
      </c>
      <c r="D40502" t="s">
        <v>964</v>
      </c>
      <c r="E40502" t="s">
        <v>1015</v>
      </c>
      <c r="F40502" s="86">
        <v>12519.681091139</v>
      </c>
    </row>
    <row r="40503" spans="1:6">
      <c r="A40503">
        <v>2024</v>
      </c>
      <c r="B40503" t="s">
        <v>1041</v>
      </c>
      <c r="C40503" t="s">
        <v>1022</v>
      </c>
      <c r="D40503" t="s">
        <v>964</v>
      </c>
      <c r="E40503" t="s">
        <v>1015</v>
      </c>
      <c r="F40503" s="86">
        <v>12683.1509714153</v>
      </c>
    </row>
    <row r="40504" spans="1:6">
      <c r="A40504">
        <v>2025</v>
      </c>
      <c r="B40504" t="s">
        <v>1041</v>
      </c>
      <c r="C40504" t="s">
        <v>1022</v>
      </c>
      <c r="D40504" t="s">
        <v>964</v>
      </c>
      <c r="E40504" t="s">
        <v>1015</v>
      </c>
      <c r="F40504" s="86">
        <v>12729.486119744601</v>
      </c>
    </row>
    <row r="40505" spans="1:6">
      <c r="A40505">
        <v>2026</v>
      </c>
      <c r="B40505" t="s">
        <v>1041</v>
      </c>
      <c r="C40505" t="s">
        <v>1022</v>
      </c>
      <c r="D40505" t="s">
        <v>964</v>
      </c>
      <c r="E40505" t="s">
        <v>1015</v>
      </c>
      <c r="F40505" s="86">
        <v>12639.1493044651</v>
      </c>
    </row>
    <row r="40506" spans="1:6">
      <c r="A40506">
        <v>2027</v>
      </c>
      <c r="B40506" t="s">
        <v>1041</v>
      </c>
      <c r="C40506" t="s">
        <v>1022</v>
      </c>
      <c r="D40506" t="s">
        <v>964</v>
      </c>
      <c r="E40506" t="s">
        <v>1015</v>
      </c>
      <c r="F40506" s="86">
        <v>12421.0005869406</v>
      </c>
    </row>
    <row r="40507" spans="1:6">
      <c r="A40507">
        <v>2028</v>
      </c>
      <c r="B40507" t="s">
        <v>1041</v>
      </c>
      <c r="C40507" t="s">
        <v>1022</v>
      </c>
      <c r="D40507" t="s">
        <v>964</v>
      </c>
      <c r="E40507" t="s">
        <v>1015</v>
      </c>
      <c r="F40507" s="86">
        <v>12054.2801342121</v>
      </c>
    </row>
    <row r="40508" spans="1:6">
      <c r="A40508">
        <v>2029</v>
      </c>
      <c r="B40508" t="s">
        <v>1041</v>
      </c>
      <c r="C40508" t="s">
        <v>1022</v>
      </c>
      <c r="D40508" t="s">
        <v>964</v>
      </c>
      <c r="E40508" t="s">
        <v>1015</v>
      </c>
      <c r="F40508" s="86">
        <v>11532.3194708955</v>
      </c>
    </row>
    <row r="40509" spans="1:6">
      <c r="A40509">
        <v>2030</v>
      </c>
      <c r="B40509" t="s">
        <v>1041</v>
      </c>
      <c r="C40509" t="s">
        <v>1022</v>
      </c>
      <c r="D40509" t="s">
        <v>964</v>
      </c>
      <c r="E40509" t="s">
        <v>1015</v>
      </c>
      <c r="F40509" s="86">
        <v>10884.249173485099</v>
      </c>
    </row>
    <row r="40510" spans="1:6">
      <c r="A40510">
        <v>2031</v>
      </c>
      <c r="B40510" t="s">
        <v>1041</v>
      </c>
      <c r="C40510" t="s">
        <v>1022</v>
      </c>
      <c r="D40510" t="s">
        <v>964</v>
      </c>
      <c r="E40510" t="s">
        <v>1015</v>
      </c>
      <c r="F40510" s="86">
        <v>10138.426432513799</v>
      </c>
    </row>
    <row r="40511" spans="1:6">
      <c r="A40511">
        <v>2032</v>
      </c>
      <c r="B40511" t="s">
        <v>1041</v>
      </c>
      <c r="C40511" t="s">
        <v>1022</v>
      </c>
      <c r="D40511" t="s">
        <v>964</v>
      </c>
      <c r="E40511" t="s">
        <v>1015</v>
      </c>
      <c r="F40511" s="86">
        <v>9332.3220404158492</v>
      </c>
    </row>
    <row r="40512" spans="1:6">
      <c r="A40512">
        <v>2033</v>
      </c>
      <c r="B40512" t="s">
        <v>1041</v>
      </c>
      <c r="C40512" t="s">
        <v>1022</v>
      </c>
      <c r="D40512" t="s">
        <v>964</v>
      </c>
      <c r="E40512" t="s">
        <v>1015</v>
      </c>
      <c r="F40512" s="86">
        <v>8490.8455936435803</v>
      </c>
    </row>
    <row r="40513" spans="1:6">
      <c r="A40513">
        <v>2034</v>
      </c>
      <c r="B40513" t="s">
        <v>1041</v>
      </c>
      <c r="C40513" t="s">
        <v>1022</v>
      </c>
      <c r="D40513" t="s">
        <v>964</v>
      </c>
      <c r="E40513" t="s">
        <v>1015</v>
      </c>
      <c r="F40513" s="86">
        <v>7652.2138979024603</v>
      </c>
    </row>
    <row r="40514" spans="1:6">
      <c r="A40514">
        <v>2035</v>
      </c>
      <c r="B40514" t="s">
        <v>1041</v>
      </c>
      <c r="C40514" t="s">
        <v>1022</v>
      </c>
      <c r="D40514" t="s">
        <v>964</v>
      </c>
      <c r="E40514" t="s">
        <v>1015</v>
      </c>
      <c r="F40514" s="86">
        <v>6836.4526477214804</v>
      </c>
    </row>
    <row r="40515" spans="1:6">
      <c r="A40515">
        <v>2036</v>
      </c>
      <c r="B40515" t="s">
        <v>1041</v>
      </c>
      <c r="C40515" t="s">
        <v>1022</v>
      </c>
      <c r="D40515" t="s">
        <v>964</v>
      </c>
      <c r="E40515" t="s">
        <v>1015</v>
      </c>
      <c r="F40515" s="86">
        <v>6073.4100458745197</v>
      </c>
    </row>
    <row r="40516" spans="1:6">
      <c r="A40516">
        <v>2037</v>
      </c>
      <c r="B40516" t="s">
        <v>1041</v>
      </c>
      <c r="C40516" t="s">
        <v>1022</v>
      </c>
      <c r="D40516" t="s">
        <v>964</v>
      </c>
      <c r="E40516" t="s">
        <v>1015</v>
      </c>
      <c r="F40516" s="86">
        <v>5370.4689173329598</v>
      </c>
    </row>
    <row r="40517" spans="1:6">
      <c r="A40517">
        <v>2038</v>
      </c>
      <c r="B40517" t="s">
        <v>1041</v>
      </c>
      <c r="C40517" t="s">
        <v>1022</v>
      </c>
      <c r="D40517" t="s">
        <v>964</v>
      </c>
      <c r="E40517" t="s">
        <v>1015</v>
      </c>
      <c r="F40517" s="86">
        <v>4730.2185503378696</v>
      </c>
    </row>
    <row r="40518" spans="1:6">
      <c r="A40518">
        <v>2039</v>
      </c>
      <c r="B40518" t="s">
        <v>1041</v>
      </c>
      <c r="C40518" t="s">
        <v>1022</v>
      </c>
      <c r="D40518" t="s">
        <v>964</v>
      </c>
      <c r="E40518" t="s">
        <v>1015</v>
      </c>
      <c r="F40518" s="86">
        <v>4149.36992429166</v>
      </c>
    </row>
    <row r="40519" spans="1:6">
      <c r="A40519">
        <v>2040</v>
      </c>
      <c r="B40519" t="s">
        <v>1041</v>
      </c>
      <c r="C40519" t="s">
        <v>1022</v>
      </c>
      <c r="D40519" t="s">
        <v>964</v>
      </c>
      <c r="E40519" t="s">
        <v>1015</v>
      </c>
      <c r="F40519" s="86">
        <v>3617.5376121875402</v>
      </c>
    </row>
    <row r="40520" spans="1:6">
      <c r="A40520">
        <v>2041</v>
      </c>
      <c r="B40520" t="s">
        <v>1041</v>
      </c>
      <c r="C40520" t="s">
        <v>1022</v>
      </c>
      <c r="D40520" t="s">
        <v>964</v>
      </c>
      <c r="E40520" t="s">
        <v>1015</v>
      </c>
      <c r="F40520" s="86">
        <v>3128.38485428375</v>
      </c>
    </row>
    <row r="40521" spans="1:6">
      <c r="A40521">
        <v>2042</v>
      </c>
      <c r="B40521" t="s">
        <v>1041</v>
      </c>
      <c r="C40521" t="s">
        <v>1022</v>
      </c>
      <c r="D40521" t="s">
        <v>964</v>
      </c>
      <c r="E40521" t="s">
        <v>1015</v>
      </c>
      <c r="F40521" s="86">
        <v>2676.9884609358901</v>
      </c>
    </row>
    <row r="40522" spans="1:6">
      <c r="A40522">
        <v>2043</v>
      </c>
      <c r="B40522" t="s">
        <v>1041</v>
      </c>
      <c r="C40522" t="s">
        <v>1022</v>
      </c>
      <c r="D40522" t="s">
        <v>964</v>
      </c>
      <c r="E40522" t="s">
        <v>1015</v>
      </c>
      <c r="F40522" s="86">
        <v>2260.0805979594302</v>
      </c>
    </row>
    <row r="40523" spans="1:6">
      <c r="A40523">
        <v>2044</v>
      </c>
      <c r="B40523" t="s">
        <v>1041</v>
      </c>
      <c r="C40523" t="s">
        <v>1022</v>
      </c>
      <c r="D40523" t="s">
        <v>964</v>
      </c>
      <c r="E40523" t="s">
        <v>1015</v>
      </c>
      <c r="F40523" s="86">
        <v>1878.2469659107901</v>
      </c>
    </row>
    <row r="40524" spans="1:6">
      <c r="A40524">
        <v>2045</v>
      </c>
      <c r="B40524" t="s">
        <v>1041</v>
      </c>
      <c r="C40524" t="s">
        <v>1022</v>
      </c>
      <c r="D40524" t="s">
        <v>964</v>
      </c>
      <c r="E40524" t="s">
        <v>1015</v>
      </c>
      <c r="F40524" s="86">
        <v>1533.8938163545199</v>
      </c>
    </row>
    <row r="40525" spans="1:6">
      <c r="A40525">
        <v>2046</v>
      </c>
      <c r="B40525" t="s">
        <v>1041</v>
      </c>
      <c r="C40525" t="s">
        <v>1022</v>
      </c>
      <c r="D40525" t="s">
        <v>964</v>
      </c>
      <c r="E40525" t="s">
        <v>1015</v>
      </c>
      <c r="F40525" s="86">
        <v>1228.7375381925001</v>
      </c>
    </row>
    <row r="40526" spans="1:6">
      <c r="A40526">
        <v>2047</v>
      </c>
      <c r="B40526" t="s">
        <v>1041</v>
      </c>
      <c r="C40526" t="s">
        <v>1022</v>
      </c>
      <c r="D40526" t="s">
        <v>964</v>
      </c>
      <c r="E40526" t="s">
        <v>1015</v>
      </c>
      <c r="F40526" s="86">
        <v>965.41775178811304</v>
      </c>
    </row>
    <row r="40527" spans="1:6">
      <c r="A40527">
        <v>2048</v>
      </c>
      <c r="B40527" t="s">
        <v>1041</v>
      </c>
      <c r="C40527" t="s">
        <v>1022</v>
      </c>
      <c r="D40527" t="s">
        <v>964</v>
      </c>
      <c r="E40527" t="s">
        <v>1015</v>
      </c>
      <c r="F40527" s="86">
        <v>742.95877743160202</v>
      </c>
    </row>
    <row r="40528" spans="1:6">
      <c r="A40528">
        <v>2049</v>
      </c>
      <c r="B40528" t="s">
        <v>1041</v>
      </c>
      <c r="C40528" t="s">
        <v>1022</v>
      </c>
      <c r="D40528" t="s">
        <v>964</v>
      </c>
      <c r="E40528" t="s">
        <v>1015</v>
      </c>
      <c r="F40528" s="86">
        <v>559.52076279535697</v>
      </c>
    </row>
    <row r="40529" spans="1:6">
      <c r="A40529">
        <v>2050</v>
      </c>
      <c r="B40529" t="s">
        <v>1041</v>
      </c>
      <c r="C40529" t="s">
        <v>1022</v>
      </c>
      <c r="D40529" t="s">
        <v>964</v>
      </c>
      <c r="E40529" t="s">
        <v>1015</v>
      </c>
      <c r="F40529" s="86">
        <v>412.06596645221498</v>
      </c>
    </row>
    <row r="40530" spans="1:6">
      <c r="A40530">
        <v>2017</v>
      </c>
      <c r="B40530" t="s">
        <v>1042</v>
      </c>
      <c r="C40530" t="s">
        <v>1022</v>
      </c>
      <c r="D40530" t="s">
        <v>964</v>
      </c>
      <c r="E40530" t="s">
        <v>1015</v>
      </c>
      <c r="F40530" s="86">
        <v>21153889.317015801</v>
      </c>
    </row>
    <row r="40531" spans="1:6">
      <c r="A40531">
        <v>2018</v>
      </c>
      <c r="B40531" t="s">
        <v>1042</v>
      </c>
      <c r="C40531" t="s">
        <v>1022</v>
      </c>
      <c r="D40531" t="s">
        <v>964</v>
      </c>
      <c r="E40531" t="s">
        <v>1015</v>
      </c>
      <c r="F40531" s="86">
        <v>20701986.9664925</v>
      </c>
    </row>
    <row r="40532" spans="1:6">
      <c r="A40532">
        <v>2019</v>
      </c>
      <c r="B40532" t="s">
        <v>1042</v>
      </c>
      <c r="C40532" t="s">
        <v>1022</v>
      </c>
      <c r="D40532" t="s">
        <v>964</v>
      </c>
      <c r="E40532" t="s">
        <v>1015</v>
      </c>
      <c r="F40532" s="86">
        <v>20799882.629143499</v>
      </c>
    </row>
    <row r="40533" spans="1:6">
      <c r="A40533">
        <v>2020</v>
      </c>
      <c r="B40533" t="s">
        <v>1042</v>
      </c>
      <c r="C40533" t="s">
        <v>1022</v>
      </c>
      <c r="D40533" t="s">
        <v>964</v>
      </c>
      <c r="E40533" t="s">
        <v>1015</v>
      </c>
      <c r="F40533" s="86">
        <v>20889339.999219</v>
      </c>
    </row>
    <row r="40534" spans="1:6">
      <c r="A40534">
        <v>2021</v>
      </c>
      <c r="B40534" t="s">
        <v>1042</v>
      </c>
      <c r="C40534" t="s">
        <v>1022</v>
      </c>
      <c r="D40534" t="s">
        <v>964</v>
      </c>
      <c r="E40534" t="s">
        <v>1015</v>
      </c>
      <c r="F40534" s="86">
        <v>20962528.8020267</v>
      </c>
    </row>
    <row r="40535" spans="1:6">
      <c r="A40535">
        <v>2022</v>
      </c>
      <c r="B40535" t="s">
        <v>1042</v>
      </c>
      <c r="C40535" t="s">
        <v>1022</v>
      </c>
      <c r="D40535" t="s">
        <v>964</v>
      </c>
      <c r="E40535" t="s">
        <v>1015</v>
      </c>
      <c r="F40535" s="86">
        <v>20997279.9010153</v>
      </c>
    </row>
    <row r="40536" spans="1:6">
      <c r="A40536">
        <v>2023</v>
      </c>
      <c r="B40536" t="s">
        <v>1042</v>
      </c>
      <c r="C40536" t="s">
        <v>1022</v>
      </c>
      <c r="D40536" t="s">
        <v>964</v>
      </c>
      <c r="E40536" t="s">
        <v>1015</v>
      </c>
      <c r="F40536" s="86">
        <v>21012407.760168001</v>
      </c>
    </row>
    <row r="40537" spans="1:6">
      <c r="A40537">
        <v>2024</v>
      </c>
      <c r="B40537" t="s">
        <v>1042</v>
      </c>
      <c r="C40537" t="s">
        <v>1022</v>
      </c>
      <c r="D40537" t="s">
        <v>964</v>
      </c>
      <c r="E40537" t="s">
        <v>1015</v>
      </c>
      <c r="F40537" s="86">
        <v>20990913.437894799</v>
      </c>
    </row>
    <row r="40538" spans="1:6">
      <c r="A40538">
        <v>2025</v>
      </c>
      <c r="B40538" t="s">
        <v>1042</v>
      </c>
      <c r="C40538" t="s">
        <v>1022</v>
      </c>
      <c r="D40538" t="s">
        <v>964</v>
      </c>
      <c r="E40538" t="s">
        <v>1015</v>
      </c>
      <c r="F40538" s="86">
        <v>20934202.6183368</v>
      </c>
    </row>
    <row r="40539" spans="1:6">
      <c r="A40539">
        <v>2026</v>
      </c>
      <c r="B40539" t="s">
        <v>1042</v>
      </c>
      <c r="C40539" t="s">
        <v>1022</v>
      </c>
      <c r="D40539" t="s">
        <v>964</v>
      </c>
      <c r="E40539" t="s">
        <v>1015</v>
      </c>
      <c r="F40539" s="86">
        <v>20834891.131996602</v>
      </c>
    </row>
    <row r="40540" spans="1:6">
      <c r="A40540">
        <v>2027</v>
      </c>
      <c r="B40540" t="s">
        <v>1042</v>
      </c>
      <c r="C40540" t="s">
        <v>1022</v>
      </c>
      <c r="D40540" t="s">
        <v>964</v>
      </c>
      <c r="E40540" t="s">
        <v>1015</v>
      </c>
      <c r="F40540" s="86">
        <v>20693634.132504299</v>
      </c>
    </row>
    <row r="40541" spans="1:6">
      <c r="A40541">
        <v>2028</v>
      </c>
      <c r="B40541" t="s">
        <v>1042</v>
      </c>
      <c r="C40541" t="s">
        <v>1022</v>
      </c>
      <c r="D40541" t="s">
        <v>964</v>
      </c>
      <c r="E40541" t="s">
        <v>1015</v>
      </c>
      <c r="F40541" s="86">
        <v>20471309.473144598</v>
      </c>
    </row>
    <row r="40542" spans="1:6">
      <c r="A40542">
        <v>2029</v>
      </c>
      <c r="B40542" t="s">
        <v>1042</v>
      </c>
      <c r="C40542" t="s">
        <v>1022</v>
      </c>
      <c r="D40542" t="s">
        <v>964</v>
      </c>
      <c r="E40542" t="s">
        <v>1015</v>
      </c>
      <c r="F40542" s="86">
        <v>20169543.927769501</v>
      </c>
    </row>
    <row r="40543" spans="1:6">
      <c r="A40543">
        <v>2030</v>
      </c>
      <c r="B40543" t="s">
        <v>1042</v>
      </c>
      <c r="C40543" t="s">
        <v>1022</v>
      </c>
      <c r="D40543" t="s">
        <v>964</v>
      </c>
      <c r="E40543" t="s">
        <v>1015</v>
      </c>
      <c r="F40543" s="86">
        <v>19774136.830283001</v>
      </c>
    </row>
    <row r="40544" spans="1:6">
      <c r="A40544">
        <v>2031</v>
      </c>
      <c r="B40544" t="s">
        <v>1042</v>
      </c>
      <c r="C40544" t="s">
        <v>1022</v>
      </c>
      <c r="D40544" t="s">
        <v>964</v>
      </c>
      <c r="E40544" t="s">
        <v>1015</v>
      </c>
      <c r="F40544" s="86">
        <v>19297375.751989201</v>
      </c>
    </row>
    <row r="40545" spans="1:6">
      <c r="A40545">
        <v>2032</v>
      </c>
      <c r="B40545" t="s">
        <v>1042</v>
      </c>
      <c r="C40545" t="s">
        <v>1022</v>
      </c>
      <c r="D40545" t="s">
        <v>964</v>
      </c>
      <c r="E40545" t="s">
        <v>1015</v>
      </c>
      <c r="F40545" s="86">
        <v>18736982.726864502</v>
      </c>
    </row>
    <row r="40546" spans="1:6">
      <c r="A40546">
        <v>2033</v>
      </c>
      <c r="B40546" t="s">
        <v>1042</v>
      </c>
      <c r="C40546" t="s">
        <v>1022</v>
      </c>
      <c r="D40546" t="s">
        <v>964</v>
      </c>
      <c r="E40546" t="s">
        <v>1015</v>
      </c>
      <c r="F40546" s="86">
        <v>18105498.893493701</v>
      </c>
    </row>
    <row r="40547" spans="1:6">
      <c r="A40547">
        <v>2034</v>
      </c>
      <c r="B40547" t="s">
        <v>1042</v>
      </c>
      <c r="C40547" t="s">
        <v>1022</v>
      </c>
      <c r="D40547" t="s">
        <v>964</v>
      </c>
      <c r="E40547" t="s">
        <v>1015</v>
      </c>
      <c r="F40547" s="86">
        <v>17408759.289321002</v>
      </c>
    </row>
    <row r="40548" spans="1:6">
      <c r="A40548">
        <v>2035</v>
      </c>
      <c r="B40548" t="s">
        <v>1042</v>
      </c>
      <c r="C40548" t="s">
        <v>1022</v>
      </c>
      <c r="D40548" t="s">
        <v>964</v>
      </c>
      <c r="E40548" t="s">
        <v>1015</v>
      </c>
      <c r="F40548" s="86">
        <v>16675831.6950916</v>
      </c>
    </row>
    <row r="40549" spans="1:6">
      <c r="A40549">
        <v>2036</v>
      </c>
      <c r="B40549" t="s">
        <v>1042</v>
      </c>
      <c r="C40549" t="s">
        <v>1022</v>
      </c>
      <c r="D40549" t="s">
        <v>964</v>
      </c>
      <c r="E40549" t="s">
        <v>1015</v>
      </c>
      <c r="F40549" s="86">
        <v>15906592.307485901</v>
      </c>
    </row>
    <row r="40550" spans="1:6">
      <c r="A40550">
        <v>2037</v>
      </c>
      <c r="B40550" t="s">
        <v>1042</v>
      </c>
      <c r="C40550" t="s">
        <v>1022</v>
      </c>
      <c r="D40550" t="s">
        <v>964</v>
      </c>
      <c r="E40550" t="s">
        <v>1015</v>
      </c>
      <c r="F40550" s="86">
        <v>15121737.976306999</v>
      </c>
    </row>
    <row r="40551" spans="1:6">
      <c r="A40551">
        <v>2038</v>
      </c>
      <c r="B40551" t="s">
        <v>1042</v>
      </c>
      <c r="C40551" t="s">
        <v>1022</v>
      </c>
      <c r="D40551" t="s">
        <v>964</v>
      </c>
      <c r="E40551" t="s">
        <v>1015</v>
      </c>
      <c r="F40551" s="86">
        <v>14329187.1423491</v>
      </c>
    </row>
    <row r="40552" spans="1:6">
      <c r="A40552">
        <v>2039</v>
      </c>
      <c r="B40552" t="s">
        <v>1042</v>
      </c>
      <c r="C40552" t="s">
        <v>1022</v>
      </c>
      <c r="D40552" t="s">
        <v>964</v>
      </c>
      <c r="E40552" t="s">
        <v>1015</v>
      </c>
      <c r="F40552" s="86">
        <v>13519407.6584574</v>
      </c>
    </row>
    <row r="40553" spans="1:6">
      <c r="A40553">
        <v>2040</v>
      </c>
      <c r="B40553" t="s">
        <v>1042</v>
      </c>
      <c r="C40553" t="s">
        <v>1022</v>
      </c>
      <c r="D40553" t="s">
        <v>964</v>
      </c>
      <c r="E40553" t="s">
        <v>1015</v>
      </c>
      <c r="F40553" s="86">
        <v>12701673.4777091</v>
      </c>
    </row>
    <row r="40554" spans="1:6">
      <c r="A40554">
        <v>2041</v>
      </c>
      <c r="B40554" t="s">
        <v>1042</v>
      </c>
      <c r="C40554" t="s">
        <v>1022</v>
      </c>
      <c r="D40554" t="s">
        <v>964</v>
      </c>
      <c r="E40554" t="s">
        <v>1015</v>
      </c>
      <c r="F40554" s="86">
        <v>11718670.5288129</v>
      </c>
    </row>
    <row r="40555" spans="1:6">
      <c r="A40555">
        <v>2042</v>
      </c>
      <c r="B40555" t="s">
        <v>1042</v>
      </c>
      <c r="C40555" t="s">
        <v>1022</v>
      </c>
      <c r="D40555" t="s">
        <v>964</v>
      </c>
      <c r="E40555" t="s">
        <v>1015</v>
      </c>
      <c r="F40555" s="86">
        <v>10748293.252299599</v>
      </c>
    </row>
    <row r="40556" spans="1:6">
      <c r="A40556">
        <v>2043</v>
      </c>
      <c r="B40556" t="s">
        <v>1042</v>
      </c>
      <c r="C40556" t="s">
        <v>1022</v>
      </c>
      <c r="D40556" t="s">
        <v>964</v>
      </c>
      <c r="E40556" t="s">
        <v>1015</v>
      </c>
      <c r="F40556" s="86">
        <v>9795475.4787865207</v>
      </c>
    </row>
    <row r="40557" spans="1:6">
      <c r="A40557">
        <v>2044</v>
      </c>
      <c r="B40557" t="s">
        <v>1042</v>
      </c>
      <c r="C40557" t="s">
        <v>1022</v>
      </c>
      <c r="D40557" t="s">
        <v>964</v>
      </c>
      <c r="E40557" t="s">
        <v>1015</v>
      </c>
      <c r="F40557" s="86">
        <v>8863173.9486565795</v>
      </c>
    </row>
    <row r="40558" spans="1:6">
      <c r="A40558">
        <v>2045</v>
      </c>
      <c r="B40558" t="s">
        <v>1042</v>
      </c>
      <c r="C40558" t="s">
        <v>1022</v>
      </c>
      <c r="D40558" t="s">
        <v>964</v>
      </c>
      <c r="E40558" t="s">
        <v>1015</v>
      </c>
      <c r="F40558" s="86">
        <v>7960537.6451419303</v>
      </c>
    </row>
    <row r="40559" spans="1:6">
      <c r="A40559">
        <v>2046</v>
      </c>
      <c r="B40559" t="s">
        <v>1042</v>
      </c>
      <c r="C40559" t="s">
        <v>1022</v>
      </c>
      <c r="D40559" t="s">
        <v>964</v>
      </c>
      <c r="E40559" t="s">
        <v>1015</v>
      </c>
      <c r="F40559" s="86">
        <v>7098401.2330450201</v>
      </c>
    </row>
    <row r="40560" spans="1:6">
      <c r="A40560">
        <v>2047</v>
      </c>
      <c r="B40560" t="s">
        <v>1042</v>
      </c>
      <c r="C40560" t="s">
        <v>1022</v>
      </c>
      <c r="D40560" t="s">
        <v>964</v>
      </c>
      <c r="E40560" t="s">
        <v>1015</v>
      </c>
      <c r="F40560" s="86">
        <v>6286429.9459816199</v>
      </c>
    </row>
    <row r="40561" spans="1:6">
      <c r="A40561">
        <v>2048</v>
      </c>
      <c r="B40561" t="s">
        <v>1042</v>
      </c>
      <c r="C40561" t="s">
        <v>1022</v>
      </c>
      <c r="D40561" t="s">
        <v>964</v>
      </c>
      <c r="E40561" t="s">
        <v>1015</v>
      </c>
      <c r="F40561" s="86">
        <v>5530578.8631966496</v>
      </c>
    </row>
    <row r="40562" spans="1:6">
      <c r="A40562">
        <v>2049</v>
      </c>
      <c r="B40562" t="s">
        <v>1042</v>
      </c>
      <c r="C40562" t="s">
        <v>1022</v>
      </c>
      <c r="D40562" t="s">
        <v>964</v>
      </c>
      <c r="E40562" t="s">
        <v>1015</v>
      </c>
      <c r="F40562" s="86">
        <v>4836963.1305931499</v>
      </c>
    </row>
    <row r="40563" spans="1:6">
      <c r="A40563">
        <v>2050</v>
      </c>
      <c r="B40563" t="s">
        <v>1042</v>
      </c>
      <c r="C40563" t="s">
        <v>1022</v>
      </c>
      <c r="D40563" t="s">
        <v>964</v>
      </c>
      <c r="E40563" t="s">
        <v>1015</v>
      </c>
      <c r="F40563" s="86">
        <v>4207405.6392368702</v>
      </c>
    </row>
    <row r="40564" spans="1:6">
      <c r="A40564">
        <v>2017</v>
      </c>
      <c r="B40564" t="s">
        <v>1043</v>
      </c>
      <c r="C40564" t="s">
        <v>1022</v>
      </c>
      <c r="D40564" t="s">
        <v>964</v>
      </c>
      <c r="E40564" t="s">
        <v>1015</v>
      </c>
      <c r="F40564" s="86">
        <v>5854549.1860245196</v>
      </c>
    </row>
    <row r="40565" spans="1:6">
      <c r="A40565">
        <v>2018</v>
      </c>
      <c r="B40565" t="s">
        <v>1043</v>
      </c>
      <c r="C40565" t="s">
        <v>1022</v>
      </c>
      <c r="D40565" t="s">
        <v>964</v>
      </c>
      <c r="E40565" t="s">
        <v>1015</v>
      </c>
      <c r="F40565" s="86">
        <v>5823254.6876279702</v>
      </c>
    </row>
    <row r="40566" spans="1:6">
      <c r="A40566">
        <v>2019</v>
      </c>
      <c r="B40566" t="s">
        <v>1043</v>
      </c>
      <c r="C40566" t="s">
        <v>1022</v>
      </c>
      <c r="D40566" t="s">
        <v>964</v>
      </c>
      <c r="E40566" t="s">
        <v>1015</v>
      </c>
      <c r="F40566" s="86">
        <v>5813504.6171403797</v>
      </c>
    </row>
    <row r="40567" spans="1:6">
      <c r="A40567">
        <v>2020</v>
      </c>
      <c r="B40567" t="s">
        <v>1043</v>
      </c>
      <c r="C40567" t="s">
        <v>1022</v>
      </c>
      <c r="D40567" t="s">
        <v>964</v>
      </c>
      <c r="E40567" t="s">
        <v>1015</v>
      </c>
      <c r="F40567" s="86">
        <v>5801801.8626530599</v>
      </c>
    </row>
    <row r="40568" spans="1:6">
      <c r="A40568">
        <v>2021</v>
      </c>
      <c r="B40568" t="s">
        <v>1043</v>
      </c>
      <c r="C40568" t="s">
        <v>1022</v>
      </c>
      <c r="D40568" t="s">
        <v>964</v>
      </c>
      <c r="E40568" t="s">
        <v>1015</v>
      </c>
      <c r="F40568" s="86">
        <v>5784902.5435496401</v>
      </c>
    </row>
    <row r="40569" spans="1:6">
      <c r="A40569">
        <v>2022</v>
      </c>
      <c r="B40569" t="s">
        <v>1043</v>
      </c>
      <c r="C40569" t="s">
        <v>1022</v>
      </c>
      <c r="D40569" t="s">
        <v>964</v>
      </c>
      <c r="E40569" t="s">
        <v>1015</v>
      </c>
      <c r="F40569" s="86">
        <v>5759555.1700310502</v>
      </c>
    </row>
    <row r="40570" spans="1:6">
      <c r="A40570">
        <v>2023</v>
      </c>
      <c r="B40570" t="s">
        <v>1043</v>
      </c>
      <c r="C40570" t="s">
        <v>1022</v>
      </c>
      <c r="D40570" t="s">
        <v>964</v>
      </c>
      <c r="E40570" t="s">
        <v>1015</v>
      </c>
      <c r="F40570" s="86">
        <v>5725603.6628183303</v>
      </c>
    </row>
    <row r="40571" spans="1:6">
      <c r="A40571">
        <v>2024</v>
      </c>
      <c r="B40571" t="s">
        <v>1043</v>
      </c>
      <c r="C40571" t="s">
        <v>1022</v>
      </c>
      <c r="D40571" t="s">
        <v>964</v>
      </c>
      <c r="E40571" t="s">
        <v>1015</v>
      </c>
      <c r="F40571" s="86">
        <v>5681229.8831806602</v>
      </c>
    </row>
    <row r="40572" spans="1:6">
      <c r="A40572">
        <v>2025</v>
      </c>
      <c r="B40572" t="s">
        <v>1043</v>
      </c>
      <c r="C40572" t="s">
        <v>1022</v>
      </c>
      <c r="D40572" t="s">
        <v>964</v>
      </c>
      <c r="E40572" t="s">
        <v>1015</v>
      </c>
      <c r="F40572" s="86">
        <v>5624105.0752788</v>
      </c>
    </row>
    <row r="40573" spans="1:6">
      <c r="A40573">
        <v>2026</v>
      </c>
      <c r="B40573" t="s">
        <v>1043</v>
      </c>
      <c r="C40573" t="s">
        <v>1022</v>
      </c>
      <c r="D40573" t="s">
        <v>964</v>
      </c>
      <c r="E40573" t="s">
        <v>1015</v>
      </c>
      <c r="F40573" s="86">
        <v>5554330.6833899096</v>
      </c>
    </row>
    <row r="40574" spans="1:6">
      <c r="A40574">
        <v>2027</v>
      </c>
      <c r="B40574" t="s">
        <v>1043</v>
      </c>
      <c r="C40574" t="s">
        <v>1022</v>
      </c>
      <c r="D40574" t="s">
        <v>964</v>
      </c>
      <c r="E40574" t="s">
        <v>1015</v>
      </c>
      <c r="F40574" s="86">
        <v>5468479.46631986</v>
      </c>
    </row>
    <row r="40575" spans="1:6">
      <c r="A40575">
        <v>2028</v>
      </c>
      <c r="B40575" t="s">
        <v>1043</v>
      </c>
      <c r="C40575" t="s">
        <v>1022</v>
      </c>
      <c r="D40575" t="s">
        <v>964</v>
      </c>
      <c r="E40575" t="s">
        <v>1015</v>
      </c>
      <c r="F40575" s="86">
        <v>5354325.7602085499</v>
      </c>
    </row>
    <row r="40576" spans="1:6">
      <c r="A40576">
        <v>2029</v>
      </c>
      <c r="B40576" t="s">
        <v>1043</v>
      </c>
      <c r="C40576" t="s">
        <v>1022</v>
      </c>
      <c r="D40576" t="s">
        <v>964</v>
      </c>
      <c r="E40576" t="s">
        <v>1015</v>
      </c>
      <c r="F40576" s="86">
        <v>5215643.7485465501</v>
      </c>
    </row>
    <row r="40577" spans="1:6">
      <c r="A40577">
        <v>2030</v>
      </c>
      <c r="B40577" t="s">
        <v>1043</v>
      </c>
      <c r="C40577" t="s">
        <v>1022</v>
      </c>
      <c r="D40577" t="s">
        <v>964</v>
      </c>
      <c r="E40577" t="s">
        <v>1015</v>
      </c>
      <c r="F40577" s="86">
        <v>5045674.2565753805</v>
      </c>
    </row>
    <row r="40578" spans="1:6">
      <c r="A40578">
        <v>2031</v>
      </c>
      <c r="B40578" t="s">
        <v>1043</v>
      </c>
      <c r="C40578" t="s">
        <v>1022</v>
      </c>
      <c r="D40578" t="s">
        <v>964</v>
      </c>
      <c r="E40578" t="s">
        <v>1015</v>
      </c>
      <c r="F40578" s="86">
        <v>4851132.5014636498</v>
      </c>
    </row>
    <row r="40579" spans="1:6">
      <c r="A40579">
        <v>2032</v>
      </c>
      <c r="B40579" t="s">
        <v>1043</v>
      </c>
      <c r="C40579" t="s">
        <v>1022</v>
      </c>
      <c r="D40579" t="s">
        <v>964</v>
      </c>
      <c r="E40579" t="s">
        <v>1015</v>
      </c>
      <c r="F40579" s="86">
        <v>4636504.0347582297</v>
      </c>
    </row>
    <row r="40580" spans="1:6">
      <c r="A40580">
        <v>2033</v>
      </c>
      <c r="B40580" t="s">
        <v>1043</v>
      </c>
      <c r="C40580" t="s">
        <v>1022</v>
      </c>
      <c r="D40580" t="s">
        <v>964</v>
      </c>
      <c r="E40580" t="s">
        <v>1015</v>
      </c>
      <c r="F40580" s="86">
        <v>4403602.3094211901</v>
      </c>
    </row>
    <row r="40581" spans="1:6">
      <c r="A40581">
        <v>2034</v>
      </c>
      <c r="B40581" t="s">
        <v>1043</v>
      </c>
      <c r="C40581" t="s">
        <v>1022</v>
      </c>
      <c r="D40581" t="s">
        <v>964</v>
      </c>
      <c r="E40581" t="s">
        <v>1015</v>
      </c>
      <c r="F40581" s="86">
        <v>4157595.14521239</v>
      </c>
    </row>
    <row r="40582" spans="1:6">
      <c r="A40582">
        <v>2035</v>
      </c>
      <c r="B40582" t="s">
        <v>1043</v>
      </c>
      <c r="C40582" t="s">
        <v>1022</v>
      </c>
      <c r="D40582" t="s">
        <v>964</v>
      </c>
      <c r="E40582" t="s">
        <v>1015</v>
      </c>
      <c r="F40582" s="86">
        <v>3897572.39150762</v>
      </c>
    </row>
    <row r="40583" spans="1:6">
      <c r="A40583">
        <v>2036</v>
      </c>
      <c r="B40583" t="s">
        <v>1043</v>
      </c>
      <c r="C40583" t="s">
        <v>1022</v>
      </c>
      <c r="D40583" t="s">
        <v>964</v>
      </c>
      <c r="E40583" t="s">
        <v>1015</v>
      </c>
      <c r="F40583" s="86">
        <v>3634795.4085059301</v>
      </c>
    </row>
    <row r="40584" spans="1:6">
      <c r="A40584">
        <v>2037</v>
      </c>
      <c r="B40584" t="s">
        <v>1043</v>
      </c>
      <c r="C40584" t="s">
        <v>1022</v>
      </c>
      <c r="D40584" t="s">
        <v>964</v>
      </c>
      <c r="E40584" t="s">
        <v>1015</v>
      </c>
      <c r="F40584" s="86">
        <v>3368496.3570864499</v>
      </c>
    </row>
    <row r="40585" spans="1:6">
      <c r="A40585">
        <v>2038</v>
      </c>
      <c r="B40585" t="s">
        <v>1043</v>
      </c>
      <c r="C40585" t="s">
        <v>1022</v>
      </c>
      <c r="D40585" t="s">
        <v>964</v>
      </c>
      <c r="E40585" t="s">
        <v>1015</v>
      </c>
      <c r="F40585" s="86">
        <v>3099448.7724842201</v>
      </c>
    </row>
    <row r="40586" spans="1:6">
      <c r="A40586">
        <v>2039</v>
      </c>
      <c r="B40586" t="s">
        <v>1043</v>
      </c>
      <c r="C40586" t="s">
        <v>1022</v>
      </c>
      <c r="D40586" t="s">
        <v>964</v>
      </c>
      <c r="E40586" t="s">
        <v>1015</v>
      </c>
      <c r="F40586" s="86">
        <v>2831225.7985377698</v>
      </c>
    </row>
    <row r="40587" spans="1:6">
      <c r="A40587">
        <v>2040</v>
      </c>
      <c r="B40587" t="s">
        <v>1043</v>
      </c>
      <c r="C40587" t="s">
        <v>1022</v>
      </c>
      <c r="D40587" t="s">
        <v>964</v>
      </c>
      <c r="E40587" t="s">
        <v>1015</v>
      </c>
      <c r="F40587" s="86">
        <v>2566627.3930882802</v>
      </c>
    </row>
    <row r="40588" spans="1:6">
      <c r="A40588">
        <v>2041</v>
      </c>
      <c r="B40588" t="s">
        <v>1043</v>
      </c>
      <c r="C40588" t="s">
        <v>1022</v>
      </c>
      <c r="D40588" t="s">
        <v>964</v>
      </c>
      <c r="E40588" t="s">
        <v>1015</v>
      </c>
      <c r="F40588" s="86">
        <v>2296592.8276821398</v>
      </c>
    </row>
    <row r="40589" spans="1:6">
      <c r="A40589">
        <v>2042</v>
      </c>
      <c r="B40589" t="s">
        <v>1043</v>
      </c>
      <c r="C40589" t="s">
        <v>1022</v>
      </c>
      <c r="D40589" t="s">
        <v>964</v>
      </c>
      <c r="E40589" t="s">
        <v>1015</v>
      </c>
      <c r="F40589" s="86">
        <v>2035825.2449737301</v>
      </c>
    </row>
    <row r="40590" spans="1:6">
      <c r="A40590">
        <v>2043</v>
      </c>
      <c r="B40590" t="s">
        <v>1043</v>
      </c>
      <c r="C40590" t="s">
        <v>1022</v>
      </c>
      <c r="D40590" t="s">
        <v>964</v>
      </c>
      <c r="E40590" t="s">
        <v>1015</v>
      </c>
      <c r="F40590" s="86">
        <v>1787466.4321316399</v>
      </c>
    </row>
    <row r="40591" spans="1:6">
      <c r="A40591">
        <v>2044</v>
      </c>
      <c r="B40591" t="s">
        <v>1043</v>
      </c>
      <c r="C40591" t="s">
        <v>1022</v>
      </c>
      <c r="D40591" t="s">
        <v>964</v>
      </c>
      <c r="E40591" t="s">
        <v>1015</v>
      </c>
      <c r="F40591" s="86">
        <v>1552363.71887184</v>
      </c>
    </row>
    <row r="40592" spans="1:6">
      <c r="A40592">
        <v>2045</v>
      </c>
      <c r="B40592" t="s">
        <v>1043</v>
      </c>
      <c r="C40592" t="s">
        <v>1022</v>
      </c>
      <c r="D40592" t="s">
        <v>964</v>
      </c>
      <c r="E40592" t="s">
        <v>1015</v>
      </c>
      <c r="F40592" s="86">
        <v>1333404.0284778499</v>
      </c>
    </row>
    <row r="40593" spans="1:6">
      <c r="A40593">
        <v>2046</v>
      </c>
      <c r="B40593" t="s">
        <v>1043</v>
      </c>
      <c r="C40593" t="s">
        <v>1022</v>
      </c>
      <c r="D40593" t="s">
        <v>964</v>
      </c>
      <c r="E40593" t="s">
        <v>1015</v>
      </c>
      <c r="F40593" s="86">
        <v>1131924.1912507501</v>
      </c>
    </row>
    <row r="40594" spans="1:6">
      <c r="A40594">
        <v>2047</v>
      </c>
      <c r="B40594" t="s">
        <v>1043</v>
      </c>
      <c r="C40594" t="s">
        <v>1022</v>
      </c>
      <c r="D40594" t="s">
        <v>964</v>
      </c>
      <c r="E40594" t="s">
        <v>1015</v>
      </c>
      <c r="F40594" s="86">
        <v>950597.00035275402</v>
      </c>
    </row>
    <row r="40595" spans="1:6">
      <c r="A40595">
        <v>2048</v>
      </c>
      <c r="B40595" t="s">
        <v>1043</v>
      </c>
      <c r="C40595" t="s">
        <v>1022</v>
      </c>
      <c r="D40595" t="s">
        <v>964</v>
      </c>
      <c r="E40595" t="s">
        <v>1015</v>
      </c>
      <c r="F40595" s="86">
        <v>790459.07932623499</v>
      </c>
    </row>
    <row r="40596" spans="1:6">
      <c r="A40596">
        <v>2049</v>
      </c>
      <c r="B40596" t="s">
        <v>1043</v>
      </c>
      <c r="C40596" t="s">
        <v>1022</v>
      </c>
      <c r="D40596" t="s">
        <v>964</v>
      </c>
      <c r="E40596" t="s">
        <v>1015</v>
      </c>
      <c r="F40596" s="86">
        <v>651370.27958540805</v>
      </c>
    </row>
    <row r="40597" spans="1:6">
      <c r="A40597">
        <v>2050</v>
      </c>
      <c r="B40597" t="s">
        <v>1043</v>
      </c>
      <c r="C40597" t="s">
        <v>1022</v>
      </c>
      <c r="D40597" t="s">
        <v>964</v>
      </c>
      <c r="E40597" t="s">
        <v>1015</v>
      </c>
      <c r="F40597" s="86">
        <v>532492.94030223601</v>
      </c>
    </row>
    <row r="40598" spans="1:6">
      <c r="A40598">
        <v>2017</v>
      </c>
      <c r="B40598" t="s">
        <v>1044</v>
      </c>
      <c r="C40598" t="s">
        <v>1022</v>
      </c>
      <c r="D40598" t="s">
        <v>964</v>
      </c>
      <c r="E40598" t="s">
        <v>1015</v>
      </c>
      <c r="F40598" s="86">
        <v>84116804.782678798</v>
      </c>
    </row>
    <row r="40599" spans="1:6">
      <c r="A40599">
        <v>2018</v>
      </c>
      <c r="B40599" t="s">
        <v>1044</v>
      </c>
      <c r="C40599" t="s">
        <v>1022</v>
      </c>
      <c r="D40599" t="s">
        <v>964</v>
      </c>
      <c r="E40599" t="s">
        <v>1015</v>
      </c>
      <c r="F40599" s="86">
        <v>82322402.561946005</v>
      </c>
    </row>
    <row r="40600" spans="1:6">
      <c r="A40600">
        <v>2019</v>
      </c>
      <c r="B40600" t="s">
        <v>1044</v>
      </c>
      <c r="C40600" t="s">
        <v>1022</v>
      </c>
      <c r="D40600" t="s">
        <v>964</v>
      </c>
      <c r="E40600" t="s">
        <v>1015</v>
      </c>
      <c r="F40600" s="86">
        <v>82714892.285118893</v>
      </c>
    </row>
    <row r="40601" spans="1:6">
      <c r="A40601">
        <v>2020</v>
      </c>
      <c r="B40601" t="s">
        <v>1044</v>
      </c>
      <c r="C40601" t="s">
        <v>1022</v>
      </c>
      <c r="D40601" t="s">
        <v>964</v>
      </c>
      <c r="E40601" t="s">
        <v>1015</v>
      </c>
      <c r="F40601" s="86">
        <v>83074033.364318505</v>
      </c>
    </row>
    <row r="40602" spans="1:6">
      <c r="A40602">
        <v>2021</v>
      </c>
      <c r="B40602" t="s">
        <v>1044</v>
      </c>
      <c r="C40602" t="s">
        <v>1022</v>
      </c>
      <c r="D40602" t="s">
        <v>964</v>
      </c>
      <c r="E40602" t="s">
        <v>1015</v>
      </c>
      <c r="F40602" s="86">
        <v>83368881.410257101</v>
      </c>
    </row>
    <row r="40603" spans="1:6">
      <c r="A40603">
        <v>2022</v>
      </c>
      <c r="B40603" t="s">
        <v>1044</v>
      </c>
      <c r="C40603" t="s">
        <v>1022</v>
      </c>
      <c r="D40603" t="s">
        <v>964</v>
      </c>
      <c r="E40603" t="s">
        <v>1015</v>
      </c>
      <c r="F40603" s="86">
        <v>83511793.975838304</v>
      </c>
    </row>
    <row r="40604" spans="1:6">
      <c r="A40604">
        <v>2023</v>
      </c>
      <c r="B40604" t="s">
        <v>1044</v>
      </c>
      <c r="C40604" t="s">
        <v>1022</v>
      </c>
      <c r="D40604" t="s">
        <v>964</v>
      </c>
      <c r="E40604" t="s">
        <v>1015</v>
      </c>
      <c r="F40604" s="86">
        <v>83577075.930187404</v>
      </c>
    </row>
    <row r="40605" spans="1:6">
      <c r="A40605">
        <v>2024</v>
      </c>
      <c r="B40605" t="s">
        <v>1044</v>
      </c>
      <c r="C40605" t="s">
        <v>1022</v>
      </c>
      <c r="D40605" t="s">
        <v>964</v>
      </c>
      <c r="E40605" t="s">
        <v>1015</v>
      </c>
      <c r="F40605" s="86">
        <v>83497728.498788998</v>
      </c>
    </row>
    <row r="40606" spans="1:6">
      <c r="A40606">
        <v>2025</v>
      </c>
      <c r="B40606" t="s">
        <v>1044</v>
      </c>
      <c r="C40606" t="s">
        <v>1022</v>
      </c>
      <c r="D40606" t="s">
        <v>964</v>
      </c>
      <c r="E40606" t="s">
        <v>1015</v>
      </c>
      <c r="F40606" s="86">
        <v>83279394.653772593</v>
      </c>
    </row>
    <row r="40607" spans="1:6">
      <c r="A40607">
        <v>2026</v>
      </c>
      <c r="B40607" t="s">
        <v>1044</v>
      </c>
      <c r="C40607" t="s">
        <v>1022</v>
      </c>
      <c r="D40607" t="s">
        <v>964</v>
      </c>
      <c r="E40607" t="s">
        <v>1015</v>
      </c>
      <c r="F40607" s="86">
        <v>82893128.668325797</v>
      </c>
    </row>
    <row r="40608" spans="1:6">
      <c r="A40608">
        <v>2027</v>
      </c>
      <c r="B40608" t="s">
        <v>1044</v>
      </c>
      <c r="C40608" t="s">
        <v>1022</v>
      </c>
      <c r="D40608" t="s">
        <v>964</v>
      </c>
      <c r="E40608" t="s">
        <v>1015</v>
      </c>
      <c r="F40608" s="86">
        <v>82341417.550800905</v>
      </c>
    </row>
    <row r="40609" spans="1:6">
      <c r="A40609">
        <v>2028</v>
      </c>
      <c r="B40609" t="s">
        <v>1044</v>
      </c>
      <c r="C40609" t="s">
        <v>1022</v>
      </c>
      <c r="D40609" t="s">
        <v>964</v>
      </c>
      <c r="E40609" t="s">
        <v>1015</v>
      </c>
      <c r="F40609" s="86">
        <v>81469834.605131894</v>
      </c>
    </row>
    <row r="40610" spans="1:6">
      <c r="A40610">
        <v>2029</v>
      </c>
      <c r="B40610" t="s">
        <v>1044</v>
      </c>
      <c r="C40610" t="s">
        <v>1022</v>
      </c>
      <c r="D40610" t="s">
        <v>964</v>
      </c>
      <c r="E40610" t="s">
        <v>1015</v>
      </c>
      <c r="F40610" s="86">
        <v>80284696.457993507</v>
      </c>
    </row>
    <row r="40611" spans="1:6">
      <c r="A40611">
        <v>2030</v>
      </c>
      <c r="B40611" t="s">
        <v>1044</v>
      </c>
      <c r="C40611" t="s">
        <v>1022</v>
      </c>
      <c r="D40611" t="s">
        <v>964</v>
      </c>
      <c r="E40611" t="s">
        <v>1015</v>
      </c>
      <c r="F40611" s="86">
        <v>78730233.246954396</v>
      </c>
    </row>
    <row r="40612" spans="1:6">
      <c r="A40612">
        <v>2031</v>
      </c>
      <c r="B40612" t="s">
        <v>1044</v>
      </c>
      <c r="C40612" t="s">
        <v>1022</v>
      </c>
      <c r="D40612" t="s">
        <v>964</v>
      </c>
      <c r="E40612" t="s">
        <v>1015</v>
      </c>
      <c r="F40612" s="86">
        <v>76854995.316882104</v>
      </c>
    </row>
    <row r="40613" spans="1:6">
      <c r="A40613">
        <v>2032</v>
      </c>
      <c r="B40613" t="s">
        <v>1044</v>
      </c>
      <c r="C40613" t="s">
        <v>1022</v>
      </c>
      <c r="D40613" t="s">
        <v>964</v>
      </c>
      <c r="E40613" t="s">
        <v>1015</v>
      </c>
      <c r="F40613" s="86">
        <v>74649793.275189906</v>
      </c>
    </row>
    <row r="40614" spans="1:6">
      <c r="A40614">
        <v>2033</v>
      </c>
      <c r="B40614" t="s">
        <v>1044</v>
      </c>
      <c r="C40614" t="s">
        <v>1022</v>
      </c>
      <c r="D40614" t="s">
        <v>964</v>
      </c>
      <c r="E40614" t="s">
        <v>1015</v>
      </c>
      <c r="F40614" s="86">
        <v>72164004.1079586</v>
      </c>
    </row>
    <row r="40615" spans="1:6">
      <c r="A40615">
        <v>2034</v>
      </c>
      <c r="B40615" t="s">
        <v>1044</v>
      </c>
      <c r="C40615" t="s">
        <v>1022</v>
      </c>
      <c r="D40615" t="s">
        <v>964</v>
      </c>
      <c r="E40615" t="s">
        <v>1015</v>
      </c>
      <c r="F40615" s="86">
        <v>69420836.8414343</v>
      </c>
    </row>
    <row r="40616" spans="1:6">
      <c r="A40616">
        <v>2035</v>
      </c>
      <c r="B40616" t="s">
        <v>1044</v>
      </c>
      <c r="C40616" t="s">
        <v>1022</v>
      </c>
      <c r="D40616" t="s">
        <v>964</v>
      </c>
      <c r="E40616" t="s">
        <v>1015</v>
      </c>
      <c r="F40616" s="86">
        <v>66534951.497828603</v>
      </c>
    </row>
    <row r="40617" spans="1:6">
      <c r="A40617">
        <v>2036</v>
      </c>
      <c r="B40617" t="s">
        <v>1044</v>
      </c>
      <c r="C40617" t="s">
        <v>1022</v>
      </c>
      <c r="D40617" t="s">
        <v>964</v>
      </c>
      <c r="E40617" t="s">
        <v>1015</v>
      </c>
      <c r="F40617" s="86">
        <v>63505849.839794002</v>
      </c>
    </row>
    <row r="40618" spans="1:6">
      <c r="A40618">
        <v>2037</v>
      </c>
      <c r="B40618" t="s">
        <v>1044</v>
      </c>
      <c r="C40618" t="s">
        <v>1022</v>
      </c>
      <c r="D40618" t="s">
        <v>964</v>
      </c>
      <c r="E40618" t="s">
        <v>1015</v>
      </c>
      <c r="F40618" s="86">
        <v>60414962.042127401</v>
      </c>
    </row>
    <row r="40619" spans="1:6">
      <c r="A40619">
        <v>2038</v>
      </c>
      <c r="B40619" t="s">
        <v>1044</v>
      </c>
      <c r="C40619" t="s">
        <v>1022</v>
      </c>
      <c r="D40619" t="s">
        <v>964</v>
      </c>
      <c r="E40619" t="s">
        <v>1015</v>
      </c>
      <c r="F40619" s="86">
        <v>57293832.007349901</v>
      </c>
    </row>
    <row r="40620" spans="1:6">
      <c r="A40620">
        <v>2039</v>
      </c>
      <c r="B40620" t="s">
        <v>1044</v>
      </c>
      <c r="C40620" t="s">
        <v>1022</v>
      </c>
      <c r="D40620" t="s">
        <v>964</v>
      </c>
      <c r="E40620" t="s">
        <v>1015</v>
      </c>
      <c r="F40620" s="86">
        <v>54104727.162204899</v>
      </c>
    </row>
    <row r="40621" spans="1:6">
      <c r="A40621">
        <v>2040</v>
      </c>
      <c r="B40621" t="s">
        <v>1044</v>
      </c>
      <c r="C40621" t="s">
        <v>1022</v>
      </c>
      <c r="D40621" t="s">
        <v>964</v>
      </c>
      <c r="E40621" t="s">
        <v>1015</v>
      </c>
      <c r="F40621" s="86">
        <v>50884184.544348799</v>
      </c>
    </row>
    <row r="40622" spans="1:6">
      <c r="A40622">
        <v>2041</v>
      </c>
      <c r="B40622" t="s">
        <v>1044</v>
      </c>
      <c r="C40622" t="s">
        <v>1022</v>
      </c>
      <c r="D40622" t="s">
        <v>964</v>
      </c>
      <c r="E40622" t="s">
        <v>1015</v>
      </c>
      <c r="F40622" s="86">
        <v>47005496.549297802</v>
      </c>
    </row>
    <row r="40623" spans="1:6">
      <c r="A40623">
        <v>2042</v>
      </c>
      <c r="B40623" t="s">
        <v>1044</v>
      </c>
      <c r="C40623" t="s">
        <v>1022</v>
      </c>
      <c r="D40623" t="s">
        <v>964</v>
      </c>
      <c r="E40623" t="s">
        <v>1015</v>
      </c>
      <c r="F40623" s="86">
        <v>43176410.109570898</v>
      </c>
    </row>
    <row r="40624" spans="1:6">
      <c r="A40624">
        <v>2043</v>
      </c>
      <c r="B40624" t="s">
        <v>1044</v>
      </c>
      <c r="C40624" t="s">
        <v>1022</v>
      </c>
      <c r="D40624" t="s">
        <v>964</v>
      </c>
      <c r="E40624" t="s">
        <v>1015</v>
      </c>
      <c r="F40624" s="86">
        <v>39416669.287936598</v>
      </c>
    </row>
    <row r="40625" spans="1:6">
      <c r="A40625">
        <v>2044</v>
      </c>
      <c r="B40625" t="s">
        <v>1044</v>
      </c>
      <c r="C40625" t="s">
        <v>1022</v>
      </c>
      <c r="D40625" t="s">
        <v>964</v>
      </c>
      <c r="E40625" t="s">
        <v>1015</v>
      </c>
      <c r="F40625" s="86">
        <v>35737813.4077911</v>
      </c>
    </row>
    <row r="40626" spans="1:6">
      <c r="A40626">
        <v>2045</v>
      </c>
      <c r="B40626" t="s">
        <v>1044</v>
      </c>
      <c r="C40626" t="s">
        <v>1022</v>
      </c>
      <c r="D40626" t="s">
        <v>964</v>
      </c>
      <c r="E40626" t="s">
        <v>1015</v>
      </c>
      <c r="F40626" s="86">
        <v>32175936.093983199</v>
      </c>
    </row>
    <row r="40627" spans="1:6">
      <c r="A40627">
        <v>2046</v>
      </c>
      <c r="B40627" t="s">
        <v>1044</v>
      </c>
      <c r="C40627" t="s">
        <v>1022</v>
      </c>
      <c r="D40627" t="s">
        <v>964</v>
      </c>
      <c r="E40627" t="s">
        <v>1015</v>
      </c>
      <c r="F40627" s="86">
        <v>28773775.4155595</v>
      </c>
    </row>
    <row r="40628" spans="1:6">
      <c r="A40628">
        <v>2047</v>
      </c>
      <c r="B40628" t="s">
        <v>1044</v>
      </c>
      <c r="C40628" t="s">
        <v>1022</v>
      </c>
      <c r="D40628" t="s">
        <v>964</v>
      </c>
      <c r="E40628" t="s">
        <v>1015</v>
      </c>
      <c r="F40628" s="86">
        <v>25569449.925037999</v>
      </c>
    </row>
    <row r="40629" spans="1:6">
      <c r="A40629">
        <v>2048</v>
      </c>
      <c r="B40629" t="s">
        <v>1044</v>
      </c>
      <c r="C40629" t="s">
        <v>1022</v>
      </c>
      <c r="D40629" t="s">
        <v>964</v>
      </c>
      <c r="E40629" t="s">
        <v>1015</v>
      </c>
      <c r="F40629" s="86">
        <v>22586310.496075299</v>
      </c>
    </row>
    <row r="40630" spans="1:6">
      <c r="A40630">
        <v>2049</v>
      </c>
      <c r="B40630" t="s">
        <v>1044</v>
      </c>
      <c r="C40630" t="s">
        <v>1022</v>
      </c>
      <c r="D40630" t="s">
        <v>964</v>
      </c>
      <c r="E40630" t="s">
        <v>1015</v>
      </c>
      <c r="F40630" s="86">
        <v>19848749.793170098</v>
      </c>
    </row>
    <row r="40631" spans="1:6">
      <c r="A40631">
        <v>2050</v>
      </c>
      <c r="B40631" t="s">
        <v>1044</v>
      </c>
      <c r="C40631" t="s">
        <v>1022</v>
      </c>
      <c r="D40631" t="s">
        <v>964</v>
      </c>
      <c r="E40631" t="s">
        <v>1015</v>
      </c>
      <c r="F40631" s="86">
        <v>17363819.963686101</v>
      </c>
    </row>
    <row r="40632" spans="1:6">
      <c r="A40632">
        <v>2017</v>
      </c>
      <c r="B40632" t="s">
        <v>1045</v>
      </c>
      <c r="C40632" t="s">
        <v>1022</v>
      </c>
      <c r="D40632" t="s">
        <v>964</v>
      </c>
      <c r="E40632" t="s">
        <v>1015</v>
      </c>
      <c r="F40632" s="86">
        <v>3203460.6082039699</v>
      </c>
    </row>
    <row r="40633" spans="1:6">
      <c r="A40633">
        <v>2018</v>
      </c>
      <c r="B40633" t="s">
        <v>1045</v>
      </c>
      <c r="C40633" t="s">
        <v>1022</v>
      </c>
      <c r="D40633" t="s">
        <v>964</v>
      </c>
      <c r="E40633" t="s">
        <v>1015</v>
      </c>
      <c r="F40633" s="86">
        <v>3248250.1686766101</v>
      </c>
    </row>
    <row r="40634" spans="1:6">
      <c r="A40634">
        <v>2019</v>
      </c>
      <c r="B40634" t="s">
        <v>1045</v>
      </c>
      <c r="C40634" t="s">
        <v>1022</v>
      </c>
      <c r="D40634" t="s">
        <v>964</v>
      </c>
      <c r="E40634" t="s">
        <v>1015</v>
      </c>
      <c r="F40634" s="86">
        <v>3267403.0887455498</v>
      </c>
    </row>
    <row r="40635" spans="1:6">
      <c r="A40635">
        <v>2020</v>
      </c>
      <c r="B40635" t="s">
        <v>1045</v>
      </c>
      <c r="C40635" t="s">
        <v>1022</v>
      </c>
      <c r="D40635" t="s">
        <v>964</v>
      </c>
      <c r="E40635" t="s">
        <v>1015</v>
      </c>
      <c r="F40635" s="86">
        <v>3284436.2855900801</v>
      </c>
    </row>
    <row r="40636" spans="1:6">
      <c r="A40636">
        <v>2021</v>
      </c>
      <c r="B40636" t="s">
        <v>1045</v>
      </c>
      <c r="C40636" t="s">
        <v>1022</v>
      </c>
      <c r="D40636" t="s">
        <v>964</v>
      </c>
      <c r="E40636" t="s">
        <v>1015</v>
      </c>
      <c r="F40636" s="86">
        <v>3297022.3218861702</v>
      </c>
    </row>
    <row r="40637" spans="1:6">
      <c r="A40637">
        <v>2022</v>
      </c>
      <c r="B40637" t="s">
        <v>1045</v>
      </c>
      <c r="C40637" t="s">
        <v>1022</v>
      </c>
      <c r="D40637" t="s">
        <v>964</v>
      </c>
      <c r="E40637" t="s">
        <v>1015</v>
      </c>
      <c r="F40637" s="86">
        <v>3304812.2214594302</v>
      </c>
    </row>
    <row r="40638" spans="1:6">
      <c r="A40638">
        <v>2023</v>
      </c>
      <c r="B40638" t="s">
        <v>1045</v>
      </c>
      <c r="C40638" t="s">
        <v>1022</v>
      </c>
      <c r="D40638" t="s">
        <v>964</v>
      </c>
      <c r="E40638" t="s">
        <v>1015</v>
      </c>
      <c r="F40638" s="86">
        <v>3307771.7986003999</v>
      </c>
    </row>
    <row r="40639" spans="1:6">
      <c r="A40639">
        <v>2024</v>
      </c>
      <c r="B40639" t="s">
        <v>1045</v>
      </c>
      <c r="C40639" t="s">
        <v>1022</v>
      </c>
      <c r="D40639" t="s">
        <v>964</v>
      </c>
      <c r="E40639" t="s">
        <v>1015</v>
      </c>
      <c r="F40639" s="86">
        <v>3303731.7218002798</v>
      </c>
    </row>
    <row r="40640" spans="1:6">
      <c r="A40640">
        <v>2025</v>
      </c>
      <c r="B40640" t="s">
        <v>1045</v>
      </c>
      <c r="C40640" t="s">
        <v>1022</v>
      </c>
      <c r="D40640" t="s">
        <v>964</v>
      </c>
      <c r="E40640" t="s">
        <v>1015</v>
      </c>
      <c r="F40640" s="86">
        <v>3292639.83062226</v>
      </c>
    </row>
    <row r="40641" spans="1:6">
      <c r="A40641">
        <v>2026</v>
      </c>
      <c r="B40641" t="s">
        <v>1045</v>
      </c>
      <c r="C40641" t="s">
        <v>1022</v>
      </c>
      <c r="D40641" t="s">
        <v>964</v>
      </c>
      <c r="E40641" t="s">
        <v>1015</v>
      </c>
      <c r="F40641" s="86">
        <v>3272149.3249826198</v>
      </c>
    </row>
    <row r="40642" spans="1:6">
      <c r="A40642">
        <v>2027</v>
      </c>
      <c r="B40642" t="s">
        <v>1045</v>
      </c>
      <c r="C40642" t="s">
        <v>1022</v>
      </c>
      <c r="D40642" t="s">
        <v>964</v>
      </c>
      <c r="E40642" t="s">
        <v>1015</v>
      </c>
      <c r="F40642" s="86">
        <v>3242019.6448784098</v>
      </c>
    </row>
    <row r="40643" spans="1:6">
      <c r="A40643">
        <v>2028</v>
      </c>
      <c r="B40643" t="s">
        <v>1045</v>
      </c>
      <c r="C40643" t="s">
        <v>1022</v>
      </c>
      <c r="D40643" t="s">
        <v>964</v>
      </c>
      <c r="E40643" t="s">
        <v>1015</v>
      </c>
      <c r="F40643" s="86">
        <v>3196263.4155035201</v>
      </c>
    </row>
    <row r="40644" spans="1:6">
      <c r="A40644">
        <v>2029</v>
      </c>
      <c r="B40644" t="s">
        <v>1045</v>
      </c>
      <c r="C40644" t="s">
        <v>1022</v>
      </c>
      <c r="D40644" t="s">
        <v>964</v>
      </c>
      <c r="E40644" t="s">
        <v>1015</v>
      </c>
      <c r="F40644" s="86">
        <v>3133806.1034371699</v>
      </c>
    </row>
    <row r="40645" spans="1:6">
      <c r="A40645">
        <v>2030</v>
      </c>
      <c r="B40645" t="s">
        <v>1045</v>
      </c>
      <c r="C40645" t="s">
        <v>1022</v>
      </c>
      <c r="D40645" t="s">
        <v>964</v>
      </c>
      <c r="E40645" t="s">
        <v>1015</v>
      </c>
      <c r="F40645" s="86">
        <v>3053114.95777479</v>
      </c>
    </row>
    <row r="40646" spans="1:6">
      <c r="A40646">
        <v>2031</v>
      </c>
      <c r="B40646" t="s">
        <v>1045</v>
      </c>
      <c r="C40646" t="s">
        <v>1022</v>
      </c>
      <c r="D40646" t="s">
        <v>964</v>
      </c>
      <c r="E40646" t="s">
        <v>1015</v>
      </c>
      <c r="F40646" s="86">
        <v>2957359.6401086501</v>
      </c>
    </row>
    <row r="40647" spans="1:6">
      <c r="A40647">
        <v>2032</v>
      </c>
      <c r="B40647" t="s">
        <v>1045</v>
      </c>
      <c r="C40647" t="s">
        <v>1022</v>
      </c>
      <c r="D40647" t="s">
        <v>964</v>
      </c>
      <c r="E40647" t="s">
        <v>1015</v>
      </c>
      <c r="F40647" s="86">
        <v>2845313.8470214899</v>
      </c>
    </row>
    <row r="40648" spans="1:6">
      <c r="A40648">
        <v>2033</v>
      </c>
      <c r="B40648" t="s">
        <v>1045</v>
      </c>
      <c r="C40648" t="s">
        <v>1022</v>
      </c>
      <c r="D40648" t="s">
        <v>964</v>
      </c>
      <c r="E40648" t="s">
        <v>1015</v>
      </c>
      <c r="F40648" s="86">
        <v>2721523.1616911502</v>
      </c>
    </row>
    <row r="40649" spans="1:6">
      <c r="A40649">
        <v>2034</v>
      </c>
      <c r="B40649" t="s">
        <v>1045</v>
      </c>
      <c r="C40649" t="s">
        <v>1022</v>
      </c>
      <c r="D40649" t="s">
        <v>964</v>
      </c>
      <c r="E40649" t="s">
        <v>1015</v>
      </c>
      <c r="F40649" s="86">
        <v>2585780.24465599</v>
      </c>
    </row>
    <row r="40650" spans="1:6">
      <c r="A40650">
        <v>2035</v>
      </c>
      <c r="B40650" t="s">
        <v>1045</v>
      </c>
      <c r="C40650" t="s">
        <v>1022</v>
      </c>
      <c r="D40650" t="s">
        <v>964</v>
      </c>
      <c r="E40650" t="s">
        <v>1015</v>
      </c>
      <c r="F40650" s="86">
        <v>2442425.74149701</v>
      </c>
    </row>
    <row r="40651" spans="1:6">
      <c r="A40651">
        <v>2036</v>
      </c>
      <c r="B40651" t="s">
        <v>1045</v>
      </c>
      <c r="C40651" t="s">
        <v>1022</v>
      </c>
      <c r="D40651" t="s">
        <v>964</v>
      </c>
      <c r="E40651" t="s">
        <v>1015</v>
      </c>
      <c r="F40651" s="86">
        <v>2291602.9887635401</v>
      </c>
    </row>
    <row r="40652" spans="1:6">
      <c r="A40652">
        <v>2037</v>
      </c>
      <c r="B40652" t="s">
        <v>1045</v>
      </c>
      <c r="C40652" t="s">
        <v>1022</v>
      </c>
      <c r="D40652" t="s">
        <v>964</v>
      </c>
      <c r="E40652" t="s">
        <v>1015</v>
      </c>
      <c r="F40652" s="86">
        <v>2137864.1660950002</v>
      </c>
    </row>
    <row r="40653" spans="1:6">
      <c r="A40653">
        <v>2038</v>
      </c>
      <c r="B40653" t="s">
        <v>1045</v>
      </c>
      <c r="C40653" t="s">
        <v>1022</v>
      </c>
      <c r="D40653" t="s">
        <v>964</v>
      </c>
      <c r="E40653" t="s">
        <v>1015</v>
      </c>
      <c r="F40653" s="86">
        <v>1981070.4198652599</v>
      </c>
    </row>
    <row r="40654" spans="1:6">
      <c r="A40654">
        <v>2039</v>
      </c>
      <c r="B40654" t="s">
        <v>1045</v>
      </c>
      <c r="C40654" t="s">
        <v>1022</v>
      </c>
      <c r="D40654" t="s">
        <v>964</v>
      </c>
      <c r="E40654" t="s">
        <v>1015</v>
      </c>
      <c r="F40654" s="86">
        <v>1824118.1905016</v>
      </c>
    </row>
    <row r="40655" spans="1:6">
      <c r="A40655">
        <v>2040</v>
      </c>
      <c r="B40655" t="s">
        <v>1045</v>
      </c>
      <c r="C40655" t="s">
        <v>1022</v>
      </c>
      <c r="D40655" t="s">
        <v>964</v>
      </c>
      <c r="E40655" t="s">
        <v>1015</v>
      </c>
      <c r="F40655" s="86">
        <v>1667713.30369026</v>
      </c>
    </row>
    <row r="40656" spans="1:6">
      <c r="A40656">
        <v>2041</v>
      </c>
      <c r="B40656" t="s">
        <v>1045</v>
      </c>
      <c r="C40656" t="s">
        <v>1022</v>
      </c>
      <c r="D40656" t="s">
        <v>964</v>
      </c>
      <c r="E40656" t="s">
        <v>1015</v>
      </c>
      <c r="F40656" s="86">
        <v>1494126.1012476501</v>
      </c>
    </row>
    <row r="40657" spans="1:6">
      <c r="A40657">
        <v>2042</v>
      </c>
      <c r="B40657" t="s">
        <v>1045</v>
      </c>
      <c r="C40657" t="s">
        <v>1022</v>
      </c>
      <c r="D40657" t="s">
        <v>964</v>
      </c>
      <c r="E40657" t="s">
        <v>1015</v>
      </c>
      <c r="F40657" s="86">
        <v>1328926.2679850101</v>
      </c>
    </row>
    <row r="40658" spans="1:6">
      <c r="A40658">
        <v>2043</v>
      </c>
      <c r="B40658" t="s">
        <v>1045</v>
      </c>
      <c r="C40658" t="s">
        <v>1022</v>
      </c>
      <c r="D40658" t="s">
        <v>964</v>
      </c>
      <c r="E40658" t="s">
        <v>1015</v>
      </c>
      <c r="F40658" s="86">
        <v>1173689.41172523</v>
      </c>
    </row>
    <row r="40659" spans="1:6">
      <c r="A40659">
        <v>2044</v>
      </c>
      <c r="B40659" t="s">
        <v>1045</v>
      </c>
      <c r="C40659" t="s">
        <v>1022</v>
      </c>
      <c r="D40659" t="s">
        <v>964</v>
      </c>
      <c r="E40659" t="s">
        <v>1015</v>
      </c>
      <c r="F40659" s="86">
        <v>1029437.17364975</v>
      </c>
    </row>
    <row r="40660" spans="1:6">
      <c r="A40660">
        <v>2045</v>
      </c>
      <c r="B40660" t="s">
        <v>1045</v>
      </c>
      <c r="C40660" t="s">
        <v>1022</v>
      </c>
      <c r="D40660" t="s">
        <v>964</v>
      </c>
      <c r="E40660" t="s">
        <v>1015</v>
      </c>
      <c r="F40660" s="86">
        <v>897284.56080324401</v>
      </c>
    </row>
    <row r="40661" spans="1:6">
      <c r="A40661">
        <v>2046</v>
      </c>
      <c r="B40661" t="s">
        <v>1045</v>
      </c>
      <c r="C40661" t="s">
        <v>1022</v>
      </c>
      <c r="D40661" t="s">
        <v>964</v>
      </c>
      <c r="E40661" t="s">
        <v>1015</v>
      </c>
      <c r="F40661" s="86">
        <v>778508.075754171</v>
      </c>
    </row>
    <row r="40662" spans="1:6">
      <c r="A40662">
        <v>2047</v>
      </c>
      <c r="B40662" t="s">
        <v>1045</v>
      </c>
      <c r="C40662" t="s">
        <v>1022</v>
      </c>
      <c r="D40662" t="s">
        <v>964</v>
      </c>
      <c r="E40662" t="s">
        <v>1015</v>
      </c>
      <c r="F40662" s="86">
        <v>673444.93649309105</v>
      </c>
    </row>
    <row r="40663" spans="1:6">
      <c r="A40663">
        <v>2048</v>
      </c>
      <c r="B40663" t="s">
        <v>1045</v>
      </c>
      <c r="C40663" t="s">
        <v>1022</v>
      </c>
      <c r="D40663" t="s">
        <v>964</v>
      </c>
      <c r="E40663" t="s">
        <v>1015</v>
      </c>
      <c r="F40663" s="86">
        <v>582031.31817662495</v>
      </c>
    </row>
    <row r="40664" spans="1:6">
      <c r="A40664">
        <v>2049</v>
      </c>
      <c r="B40664" t="s">
        <v>1045</v>
      </c>
      <c r="C40664" t="s">
        <v>1022</v>
      </c>
      <c r="D40664" t="s">
        <v>964</v>
      </c>
      <c r="E40664" t="s">
        <v>1015</v>
      </c>
      <c r="F40664" s="86">
        <v>504040.77936099202</v>
      </c>
    </row>
    <row r="40665" spans="1:6">
      <c r="A40665">
        <v>2050</v>
      </c>
      <c r="B40665" t="s">
        <v>1045</v>
      </c>
      <c r="C40665" t="s">
        <v>1022</v>
      </c>
      <c r="D40665" t="s">
        <v>964</v>
      </c>
      <c r="E40665" t="s">
        <v>1015</v>
      </c>
      <c r="F40665" s="86">
        <v>438587.66652840702</v>
      </c>
    </row>
    <row r="40666" spans="1:6">
      <c r="A40666">
        <v>2017</v>
      </c>
      <c r="B40666" t="s">
        <v>1046</v>
      </c>
      <c r="C40666" t="s">
        <v>1022</v>
      </c>
      <c r="D40666" t="s">
        <v>964</v>
      </c>
      <c r="E40666" t="s">
        <v>1015</v>
      </c>
      <c r="F40666" s="86">
        <v>1742418.43180861</v>
      </c>
    </row>
    <row r="40667" spans="1:6">
      <c r="A40667">
        <v>2018</v>
      </c>
      <c r="B40667" t="s">
        <v>1046</v>
      </c>
      <c r="C40667" t="s">
        <v>1022</v>
      </c>
      <c r="D40667" t="s">
        <v>964</v>
      </c>
      <c r="E40667" t="s">
        <v>1015</v>
      </c>
      <c r="F40667" s="86">
        <v>1781457.3232769901</v>
      </c>
    </row>
    <row r="40668" spans="1:6">
      <c r="A40668">
        <v>2019</v>
      </c>
      <c r="B40668" t="s">
        <v>1046</v>
      </c>
      <c r="C40668" t="s">
        <v>1022</v>
      </c>
      <c r="D40668" t="s">
        <v>964</v>
      </c>
      <c r="E40668" t="s">
        <v>1015</v>
      </c>
      <c r="F40668" s="86">
        <v>1794936.3407944799</v>
      </c>
    </row>
    <row r="40669" spans="1:6">
      <c r="A40669">
        <v>2020</v>
      </c>
      <c r="B40669" t="s">
        <v>1046</v>
      </c>
      <c r="C40669" t="s">
        <v>1022</v>
      </c>
      <c r="D40669" t="s">
        <v>964</v>
      </c>
      <c r="E40669" t="s">
        <v>1015</v>
      </c>
      <c r="F40669" s="86">
        <v>1807264.2877688201</v>
      </c>
    </row>
    <row r="40670" spans="1:6">
      <c r="A40670">
        <v>2021</v>
      </c>
      <c r="B40670" t="s">
        <v>1046</v>
      </c>
      <c r="C40670" t="s">
        <v>1022</v>
      </c>
      <c r="D40670" t="s">
        <v>964</v>
      </c>
      <c r="E40670" t="s">
        <v>1015</v>
      </c>
      <c r="F40670" s="86">
        <v>1818985.5121076901</v>
      </c>
    </row>
    <row r="40671" spans="1:6">
      <c r="A40671">
        <v>2022</v>
      </c>
      <c r="B40671" t="s">
        <v>1046</v>
      </c>
      <c r="C40671" t="s">
        <v>1022</v>
      </c>
      <c r="D40671" t="s">
        <v>964</v>
      </c>
      <c r="E40671" t="s">
        <v>1015</v>
      </c>
      <c r="F40671" s="86">
        <v>1827989.26517635</v>
      </c>
    </row>
    <row r="40672" spans="1:6">
      <c r="A40672">
        <v>2023</v>
      </c>
      <c r="B40672" t="s">
        <v>1046</v>
      </c>
      <c r="C40672" t="s">
        <v>1022</v>
      </c>
      <c r="D40672" t="s">
        <v>964</v>
      </c>
      <c r="E40672" t="s">
        <v>1015</v>
      </c>
      <c r="F40672" s="86">
        <v>1834539.27002281</v>
      </c>
    </row>
    <row r="40673" spans="1:6">
      <c r="A40673">
        <v>2024</v>
      </c>
      <c r="B40673" t="s">
        <v>1046</v>
      </c>
      <c r="C40673" t="s">
        <v>1022</v>
      </c>
      <c r="D40673" t="s">
        <v>964</v>
      </c>
      <c r="E40673" t="s">
        <v>1015</v>
      </c>
      <c r="F40673" s="86">
        <v>1839741.5479319801</v>
      </c>
    </row>
    <row r="40674" spans="1:6">
      <c r="A40674">
        <v>2025</v>
      </c>
      <c r="B40674" t="s">
        <v>1046</v>
      </c>
      <c r="C40674" t="s">
        <v>1022</v>
      </c>
      <c r="D40674" t="s">
        <v>964</v>
      </c>
      <c r="E40674" t="s">
        <v>1015</v>
      </c>
      <c r="F40674" s="86">
        <v>1841274.1245971201</v>
      </c>
    </row>
    <row r="40675" spans="1:6">
      <c r="A40675">
        <v>2026</v>
      </c>
      <c r="B40675" t="s">
        <v>1046</v>
      </c>
      <c r="C40675" t="s">
        <v>1022</v>
      </c>
      <c r="D40675" t="s">
        <v>964</v>
      </c>
      <c r="E40675" t="s">
        <v>1015</v>
      </c>
      <c r="F40675" s="86">
        <v>1839492.66481635</v>
      </c>
    </row>
    <row r="40676" spans="1:6">
      <c r="A40676">
        <v>2027</v>
      </c>
      <c r="B40676" t="s">
        <v>1046</v>
      </c>
      <c r="C40676" t="s">
        <v>1022</v>
      </c>
      <c r="D40676" t="s">
        <v>964</v>
      </c>
      <c r="E40676" t="s">
        <v>1015</v>
      </c>
      <c r="F40676" s="86">
        <v>1833919.7639333899</v>
      </c>
    </row>
    <row r="40677" spans="1:6">
      <c r="A40677">
        <v>2028</v>
      </c>
      <c r="B40677" t="s">
        <v>1046</v>
      </c>
      <c r="C40677" t="s">
        <v>1022</v>
      </c>
      <c r="D40677" t="s">
        <v>964</v>
      </c>
      <c r="E40677" t="s">
        <v>1015</v>
      </c>
      <c r="F40677" s="86">
        <v>1822133.6976532501</v>
      </c>
    </row>
    <row r="40678" spans="1:6">
      <c r="A40678">
        <v>2029</v>
      </c>
      <c r="B40678" t="s">
        <v>1046</v>
      </c>
      <c r="C40678" t="s">
        <v>1022</v>
      </c>
      <c r="D40678" t="s">
        <v>964</v>
      </c>
      <c r="E40678" t="s">
        <v>1015</v>
      </c>
      <c r="F40678" s="86">
        <v>1803563.5027403501</v>
      </c>
    </row>
    <row r="40679" spans="1:6">
      <c r="A40679">
        <v>2030</v>
      </c>
      <c r="B40679" t="s">
        <v>1046</v>
      </c>
      <c r="C40679" t="s">
        <v>1022</v>
      </c>
      <c r="D40679" t="s">
        <v>964</v>
      </c>
      <c r="E40679" t="s">
        <v>1015</v>
      </c>
      <c r="F40679" s="86">
        <v>1778500.1650332101</v>
      </c>
    </row>
    <row r="40680" spans="1:6">
      <c r="A40680">
        <v>2031</v>
      </c>
      <c r="B40680" t="s">
        <v>1046</v>
      </c>
      <c r="C40680" t="s">
        <v>1022</v>
      </c>
      <c r="D40680" t="s">
        <v>964</v>
      </c>
      <c r="E40680" t="s">
        <v>1015</v>
      </c>
      <c r="F40680" s="86">
        <v>1747536.7389428699</v>
      </c>
    </row>
    <row r="40681" spans="1:6">
      <c r="A40681">
        <v>2032</v>
      </c>
      <c r="B40681" t="s">
        <v>1046</v>
      </c>
      <c r="C40681" t="s">
        <v>1022</v>
      </c>
      <c r="D40681" t="s">
        <v>964</v>
      </c>
      <c r="E40681" t="s">
        <v>1015</v>
      </c>
      <c r="F40681" s="86">
        <v>1711637.70420154</v>
      </c>
    </row>
    <row r="40682" spans="1:6">
      <c r="A40682">
        <v>2033</v>
      </c>
      <c r="B40682" t="s">
        <v>1046</v>
      </c>
      <c r="C40682" t="s">
        <v>1022</v>
      </c>
      <c r="D40682" t="s">
        <v>964</v>
      </c>
      <c r="E40682" t="s">
        <v>1015</v>
      </c>
      <c r="F40682" s="86">
        <v>1671681.6659261901</v>
      </c>
    </row>
    <row r="40683" spans="1:6">
      <c r="A40683">
        <v>2034</v>
      </c>
      <c r="B40683" t="s">
        <v>1046</v>
      </c>
      <c r="C40683" t="s">
        <v>1022</v>
      </c>
      <c r="D40683" t="s">
        <v>964</v>
      </c>
      <c r="E40683" t="s">
        <v>1015</v>
      </c>
      <c r="F40683" s="86">
        <v>1628862.4325322199</v>
      </c>
    </row>
    <row r="40684" spans="1:6">
      <c r="A40684">
        <v>2035</v>
      </c>
      <c r="B40684" t="s">
        <v>1046</v>
      </c>
      <c r="C40684" t="s">
        <v>1022</v>
      </c>
      <c r="D40684" t="s">
        <v>964</v>
      </c>
      <c r="E40684" t="s">
        <v>1015</v>
      </c>
      <c r="F40684" s="86">
        <v>1584551.4430004801</v>
      </c>
    </row>
    <row r="40685" spans="1:6">
      <c r="A40685">
        <v>2036</v>
      </c>
      <c r="B40685" t="s">
        <v>1046</v>
      </c>
      <c r="C40685" t="s">
        <v>1022</v>
      </c>
      <c r="D40685" t="s">
        <v>964</v>
      </c>
      <c r="E40685" t="s">
        <v>1015</v>
      </c>
      <c r="F40685" s="86">
        <v>1539756.1059917901</v>
      </c>
    </row>
    <row r="40686" spans="1:6">
      <c r="A40686">
        <v>2037</v>
      </c>
      <c r="B40686" t="s">
        <v>1046</v>
      </c>
      <c r="C40686" t="s">
        <v>1022</v>
      </c>
      <c r="D40686" t="s">
        <v>964</v>
      </c>
      <c r="E40686" t="s">
        <v>1015</v>
      </c>
      <c r="F40686" s="86">
        <v>1495265.0965058601</v>
      </c>
    </row>
    <row r="40687" spans="1:6">
      <c r="A40687">
        <v>2038</v>
      </c>
      <c r="B40687" t="s">
        <v>1046</v>
      </c>
      <c r="C40687" t="s">
        <v>1022</v>
      </c>
      <c r="D40687" t="s">
        <v>964</v>
      </c>
      <c r="E40687" t="s">
        <v>1015</v>
      </c>
      <c r="F40687" s="86">
        <v>1450638.17264315</v>
      </c>
    </row>
    <row r="40688" spans="1:6">
      <c r="A40688">
        <v>2039</v>
      </c>
      <c r="B40688" t="s">
        <v>1046</v>
      </c>
      <c r="C40688" t="s">
        <v>1022</v>
      </c>
      <c r="D40688" t="s">
        <v>964</v>
      </c>
      <c r="E40688" t="s">
        <v>1015</v>
      </c>
      <c r="F40688" s="86">
        <v>1406239.8447318899</v>
      </c>
    </row>
    <row r="40689" spans="1:6">
      <c r="A40689">
        <v>2040</v>
      </c>
      <c r="B40689" t="s">
        <v>1046</v>
      </c>
      <c r="C40689" t="s">
        <v>1022</v>
      </c>
      <c r="D40689" t="s">
        <v>964</v>
      </c>
      <c r="E40689" t="s">
        <v>1015</v>
      </c>
      <c r="F40689" s="86">
        <v>1360404.93551278</v>
      </c>
    </row>
    <row r="40690" spans="1:6">
      <c r="A40690">
        <v>2041</v>
      </c>
      <c r="B40690" t="s">
        <v>1046</v>
      </c>
      <c r="C40690" t="s">
        <v>1022</v>
      </c>
      <c r="D40690" t="s">
        <v>964</v>
      </c>
      <c r="E40690" t="s">
        <v>1015</v>
      </c>
      <c r="F40690" s="86">
        <v>1302978.6837579601</v>
      </c>
    </row>
    <row r="40691" spans="1:6">
      <c r="A40691">
        <v>2042</v>
      </c>
      <c r="B40691" t="s">
        <v>1046</v>
      </c>
      <c r="C40691" t="s">
        <v>1022</v>
      </c>
      <c r="D40691" t="s">
        <v>964</v>
      </c>
      <c r="E40691" t="s">
        <v>1015</v>
      </c>
      <c r="F40691" s="86">
        <v>1245409.5655738199</v>
      </c>
    </row>
    <row r="40692" spans="1:6">
      <c r="A40692">
        <v>2043</v>
      </c>
      <c r="B40692" t="s">
        <v>1046</v>
      </c>
      <c r="C40692" t="s">
        <v>1022</v>
      </c>
      <c r="D40692" t="s">
        <v>964</v>
      </c>
      <c r="E40692" t="s">
        <v>1015</v>
      </c>
      <c r="F40692" s="86">
        <v>1187270.53801193</v>
      </c>
    </row>
    <row r="40693" spans="1:6">
      <c r="A40693">
        <v>2044</v>
      </c>
      <c r="B40693" t="s">
        <v>1046</v>
      </c>
      <c r="C40693" t="s">
        <v>1022</v>
      </c>
      <c r="D40693" t="s">
        <v>964</v>
      </c>
      <c r="E40693" t="s">
        <v>1015</v>
      </c>
      <c r="F40693" s="86">
        <v>1129371.82438542</v>
      </c>
    </row>
    <row r="40694" spans="1:6">
      <c r="A40694">
        <v>2045</v>
      </c>
      <c r="B40694" t="s">
        <v>1046</v>
      </c>
      <c r="C40694" t="s">
        <v>1022</v>
      </c>
      <c r="D40694" t="s">
        <v>964</v>
      </c>
      <c r="E40694" t="s">
        <v>1015</v>
      </c>
      <c r="F40694" s="86">
        <v>1072161.2375725801</v>
      </c>
    </row>
    <row r="40695" spans="1:6">
      <c r="A40695">
        <v>2046</v>
      </c>
      <c r="B40695" t="s">
        <v>1046</v>
      </c>
      <c r="C40695" t="s">
        <v>1022</v>
      </c>
      <c r="D40695" t="s">
        <v>964</v>
      </c>
      <c r="E40695" t="s">
        <v>1015</v>
      </c>
      <c r="F40695" s="86">
        <v>1016652.68183637</v>
      </c>
    </row>
    <row r="40696" spans="1:6">
      <c r="A40696">
        <v>2047</v>
      </c>
      <c r="B40696" t="s">
        <v>1046</v>
      </c>
      <c r="C40696" t="s">
        <v>1022</v>
      </c>
      <c r="D40696" t="s">
        <v>964</v>
      </c>
      <c r="E40696" t="s">
        <v>1015</v>
      </c>
      <c r="F40696" s="86">
        <v>963499.11117397505</v>
      </c>
    </row>
    <row r="40697" spans="1:6">
      <c r="A40697">
        <v>2048</v>
      </c>
      <c r="B40697" t="s">
        <v>1046</v>
      </c>
      <c r="C40697" t="s">
        <v>1022</v>
      </c>
      <c r="D40697" t="s">
        <v>964</v>
      </c>
      <c r="E40697" t="s">
        <v>1015</v>
      </c>
      <c r="F40697" s="86">
        <v>913324.92214371404</v>
      </c>
    </row>
    <row r="40698" spans="1:6">
      <c r="A40698">
        <v>2049</v>
      </c>
      <c r="B40698" t="s">
        <v>1046</v>
      </c>
      <c r="C40698" t="s">
        <v>1022</v>
      </c>
      <c r="D40698" t="s">
        <v>964</v>
      </c>
      <c r="E40698" t="s">
        <v>1015</v>
      </c>
      <c r="F40698" s="86">
        <v>866186.45190002199</v>
      </c>
    </row>
    <row r="40699" spans="1:6">
      <c r="A40699">
        <v>2050</v>
      </c>
      <c r="B40699" t="s">
        <v>1046</v>
      </c>
      <c r="C40699" t="s">
        <v>1022</v>
      </c>
      <c r="D40699" t="s">
        <v>964</v>
      </c>
      <c r="E40699" t="s">
        <v>1015</v>
      </c>
      <c r="F40699" s="86">
        <v>822598.25219995098</v>
      </c>
    </row>
    <row r="40700" spans="1:6">
      <c r="A40700">
        <v>2017</v>
      </c>
      <c r="B40700" t="s">
        <v>1047</v>
      </c>
      <c r="C40700" t="s">
        <v>1022</v>
      </c>
      <c r="D40700" t="s">
        <v>964</v>
      </c>
      <c r="E40700" t="s">
        <v>1015</v>
      </c>
      <c r="F40700" s="86">
        <v>115158.287325493</v>
      </c>
    </row>
    <row r="40701" spans="1:6">
      <c r="A40701">
        <v>2018</v>
      </c>
      <c r="B40701" t="s">
        <v>1047</v>
      </c>
      <c r="C40701" t="s">
        <v>1022</v>
      </c>
      <c r="D40701" t="s">
        <v>964</v>
      </c>
      <c r="E40701" t="s">
        <v>1015</v>
      </c>
      <c r="F40701" s="86">
        <v>122476.079968322</v>
      </c>
    </row>
    <row r="40702" spans="1:6">
      <c r="A40702">
        <v>2019</v>
      </c>
      <c r="B40702" t="s">
        <v>1047</v>
      </c>
      <c r="C40702" t="s">
        <v>1022</v>
      </c>
      <c r="D40702" t="s">
        <v>964</v>
      </c>
      <c r="E40702" t="s">
        <v>1015</v>
      </c>
      <c r="F40702" s="86">
        <v>128478.74236592901</v>
      </c>
    </row>
    <row r="40703" spans="1:6">
      <c r="A40703">
        <v>2020</v>
      </c>
      <c r="B40703" t="s">
        <v>1047</v>
      </c>
      <c r="C40703" t="s">
        <v>1022</v>
      </c>
      <c r="D40703" t="s">
        <v>964</v>
      </c>
      <c r="E40703" t="s">
        <v>1015</v>
      </c>
      <c r="F40703" s="86">
        <v>134124.00762157401</v>
      </c>
    </row>
    <row r="40704" spans="1:6">
      <c r="A40704">
        <v>2021</v>
      </c>
      <c r="B40704" t="s">
        <v>1047</v>
      </c>
      <c r="C40704" t="s">
        <v>1022</v>
      </c>
      <c r="D40704" t="s">
        <v>964</v>
      </c>
      <c r="E40704" t="s">
        <v>1015</v>
      </c>
      <c r="F40704" s="86">
        <v>139099.457766495</v>
      </c>
    </row>
    <row r="40705" spans="1:6">
      <c r="A40705">
        <v>2022</v>
      </c>
      <c r="B40705" t="s">
        <v>1047</v>
      </c>
      <c r="C40705" t="s">
        <v>1022</v>
      </c>
      <c r="D40705" t="s">
        <v>964</v>
      </c>
      <c r="E40705" t="s">
        <v>1015</v>
      </c>
      <c r="F40705" s="86">
        <v>143268.68726031599</v>
      </c>
    </row>
    <row r="40706" spans="1:6">
      <c r="A40706">
        <v>2023</v>
      </c>
      <c r="B40706" t="s">
        <v>1047</v>
      </c>
      <c r="C40706" t="s">
        <v>1022</v>
      </c>
      <c r="D40706" t="s">
        <v>964</v>
      </c>
      <c r="E40706" t="s">
        <v>1015</v>
      </c>
      <c r="F40706" s="86">
        <v>146349.82825575699</v>
      </c>
    </row>
    <row r="40707" spans="1:6">
      <c r="A40707">
        <v>2024</v>
      </c>
      <c r="B40707" t="s">
        <v>1047</v>
      </c>
      <c r="C40707" t="s">
        <v>1022</v>
      </c>
      <c r="D40707" t="s">
        <v>964</v>
      </c>
      <c r="E40707" t="s">
        <v>1015</v>
      </c>
      <c r="F40707" s="86">
        <v>148152.00614843899</v>
      </c>
    </row>
    <row r="40708" spans="1:6">
      <c r="A40708">
        <v>2025</v>
      </c>
      <c r="B40708" t="s">
        <v>1047</v>
      </c>
      <c r="C40708" t="s">
        <v>1022</v>
      </c>
      <c r="D40708" t="s">
        <v>964</v>
      </c>
      <c r="E40708" t="s">
        <v>1015</v>
      </c>
      <c r="F40708" s="86">
        <v>148477.86691108701</v>
      </c>
    </row>
    <row r="40709" spans="1:6">
      <c r="A40709">
        <v>2026</v>
      </c>
      <c r="B40709" t="s">
        <v>1047</v>
      </c>
      <c r="C40709" t="s">
        <v>1022</v>
      </c>
      <c r="D40709" t="s">
        <v>964</v>
      </c>
      <c r="E40709" t="s">
        <v>1015</v>
      </c>
      <c r="F40709" s="86">
        <v>147134.844321407</v>
      </c>
    </row>
    <row r="40710" spans="1:6">
      <c r="A40710">
        <v>2027</v>
      </c>
      <c r="B40710" t="s">
        <v>1047</v>
      </c>
      <c r="C40710" t="s">
        <v>1022</v>
      </c>
      <c r="D40710" t="s">
        <v>964</v>
      </c>
      <c r="E40710" t="s">
        <v>1015</v>
      </c>
      <c r="F40710" s="86">
        <v>143982.593229761</v>
      </c>
    </row>
    <row r="40711" spans="1:6">
      <c r="A40711">
        <v>2028</v>
      </c>
      <c r="B40711" t="s">
        <v>1047</v>
      </c>
      <c r="C40711" t="s">
        <v>1022</v>
      </c>
      <c r="D40711" t="s">
        <v>964</v>
      </c>
      <c r="E40711" t="s">
        <v>1015</v>
      </c>
      <c r="F40711" s="86">
        <v>139052.66356256101</v>
      </c>
    </row>
    <row r="40712" spans="1:6">
      <c r="A40712">
        <v>2029</v>
      </c>
      <c r="B40712" t="s">
        <v>1047</v>
      </c>
      <c r="C40712" t="s">
        <v>1022</v>
      </c>
      <c r="D40712" t="s">
        <v>964</v>
      </c>
      <c r="E40712" t="s">
        <v>1015</v>
      </c>
      <c r="F40712" s="86">
        <v>132199.23381565101</v>
      </c>
    </row>
    <row r="40713" spans="1:6">
      <c r="A40713">
        <v>2030</v>
      </c>
      <c r="B40713" t="s">
        <v>1047</v>
      </c>
      <c r="C40713" t="s">
        <v>1022</v>
      </c>
      <c r="D40713" t="s">
        <v>964</v>
      </c>
      <c r="E40713" t="s">
        <v>1015</v>
      </c>
      <c r="F40713" s="86">
        <v>123844.22167187701</v>
      </c>
    </row>
    <row r="40714" spans="1:6">
      <c r="A40714">
        <v>2031</v>
      </c>
      <c r="B40714" t="s">
        <v>1047</v>
      </c>
      <c r="C40714" t="s">
        <v>1022</v>
      </c>
      <c r="D40714" t="s">
        <v>964</v>
      </c>
      <c r="E40714" t="s">
        <v>1015</v>
      </c>
      <c r="F40714" s="86">
        <v>114521.014358696</v>
      </c>
    </row>
    <row r="40715" spans="1:6">
      <c r="A40715">
        <v>2032</v>
      </c>
      <c r="B40715" t="s">
        <v>1047</v>
      </c>
      <c r="C40715" t="s">
        <v>1022</v>
      </c>
      <c r="D40715" t="s">
        <v>964</v>
      </c>
      <c r="E40715" t="s">
        <v>1015</v>
      </c>
      <c r="F40715" s="86">
        <v>104690.689333833</v>
      </c>
    </row>
    <row r="40716" spans="1:6">
      <c r="A40716">
        <v>2033</v>
      </c>
      <c r="B40716" t="s">
        <v>1047</v>
      </c>
      <c r="C40716" t="s">
        <v>1022</v>
      </c>
      <c r="D40716" t="s">
        <v>964</v>
      </c>
      <c r="E40716" t="s">
        <v>1015</v>
      </c>
      <c r="F40716" s="86">
        <v>94832.172919649907</v>
      </c>
    </row>
    <row r="40717" spans="1:6">
      <c r="A40717">
        <v>2034</v>
      </c>
      <c r="B40717" t="s">
        <v>1047</v>
      </c>
      <c r="C40717" t="s">
        <v>1022</v>
      </c>
      <c r="D40717" t="s">
        <v>964</v>
      </c>
      <c r="E40717" t="s">
        <v>1015</v>
      </c>
      <c r="F40717" s="86">
        <v>85326.309832543702</v>
      </c>
    </row>
    <row r="40718" spans="1:6">
      <c r="A40718">
        <v>2035</v>
      </c>
      <c r="B40718" t="s">
        <v>1047</v>
      </c>
      <c r="C40718" t="s">
        <v>1022</v>
      </c>
      <c r="D40718" t="s">
        <v>964</v>
      </c>
      <c r="E40718" t="s">
        <v>1015</v>
      </c>
      <c r="F40718" s="86">
        <v>76425.9454853512</v>
      </c>
    </row>
    <row r="40719" spans="1:6">
      <c r="A40719">
        <v>2036</v>
      </c>
      <c r="B40719" t="s">
        <v>1047</v>
      </c>
      <c r="C40719" t="s">
        <v>1022</v>
      </c>
      <c r="D40719" t="s">
        <v>964</v>
      </c>
      <c r="E40719" t="s">
        <v>1015</v>
      </c>
      <c r="F40719" s="86">
        <v>68304.818018067206</v>
      </c>
    </row>
    <row r="40720" spans="1:6">
      <c r="A40720">
        <v>2037</v>
      </c>
      <c r="B40720" t="s">
        <v>1047</v>
      </c>
      <c r="C40720" t="s">
        <v>1022</v>
      </c>
      <c r="D40720" t="s">
        <v>964</v>
      </c>
      <c r="E40720" t="s">
        <v>1015</v>
      </c>
      <c r="F40720" s="86">
        <v>60848.438759521901</v>
      </c>
    </row>
    <row r="40721" spans="1:6">
      <c r="A40721">
        <v>2038</v>
      </c>
      <c r="B40721" t="s">
        <v>1047</v>
      </c>
      <c r="C40721" t="s">
        <v>1022</v>
      </c>
      <c r="D40721" t="s">
        <v>964</v>
      </c>
      <c r="E40721" t="s">
        <v>1015</v>
      </c>
      <c r="F40721" s="86">
        <v>54033.934285266099</v>
      </c>
    </row>
    <row r="40722" spans="1:6">
      <c r="A40722">
        <v>2039</v>
      </c>
      <c r="B40722" t="s">
        <v>1047</v>
      </c>
      <c r="C40722" t="s">
        <v>1022</v>
      </c>
      <c r="D40722" t="s">
        <v>964</v>
      </c>
      <c r="E40722" t="s">
        <v>1015</v>
      </c>
      <c r="F40722" s="86">
        <v>47756.971762581197</v>
      </c>
    </row>
    <row r="40723" spans="1:6">
      <c r="A40723">
        <v>2040</v>
      </c>
      <c r="B40723" t="s">
        <v>1047</v>
      </c>
      <c r="C40723" t="s">
        <v>1022</v>
      </c>
      <c r="D40723" t="s">
        <v>964</v>
      </c>
      <c r="E40723" t="s">
        <v>1015</v>
      </c>
      <c r="F40723" s="86">
        <v>41910.721547086097</v>
      </c>
    </row>
    <row r="40724" spans="1:6">
      <c r="A40724">
        <v>2041</v>
      </c>
      <c r="B40724" t="s">
        <v>1047</v>
      </c>
      <c r="C40724" t="s">
        <v>1022</v>
      </c>
      <c r="D40724" t="s">
        <v>964</v>
      </c>
      <c r="E40724" t="s">
        <v>1015</v>
      </c>
      <c r="F40724" s="86">
        <v>36163.549181823597</v>
      </c>
    </row>
    <row r="40725" spans="1:6">
      <c r="A40725">
        <v>2042</v>
      </c>
      <c r="B40725" t="s">
        <v>1047</v>
      </c>
      <c r="C40725" t="s">
        <v>1022</v>
      </c>
      <c r="D40725" t="s">
        <v>964</v>
      </c>
      <c r="E40725" t="s">
        <v>1015</v>
      </c>
      <c r="F40725" s="86">
        <v>30844.240608159402</v>
      </c>
    </row>
    <row r="40726" spans="1:6">
      <c r="A40726">
        <v>2043</v>
      </c>
      <c r="B40726" t="s">
        <v>1047</v>
      </c>
      <c r="C40726" t="s">
        <v>1022</v>
      </c>
      <c r="D40726" t="s">
        <v>964</v>
      </c>
      <c r="E40726" t="s">
        <v>1015</v>
      </c>
      <c r="F40726" s="86">
        <v>25930.2611672725</v>
      </c>
    </row>
    <row r="40727" spans="1:6">
      <c r="A40727">
        <v>2044</v>
      </c>
      <c r="B40727" t="s">
        <v>1047</v>
      </c>
      <c r="C40727" t="s">
        <v>1022</v>
      </c>
      <c r="D40727" t="s">
        <v>964</v>
      </c>
      <c r="E40727" t="s">
        <v>1015</v>
      </c>
      <c r="F40727" s="86">
        <v>21454.935775132999</v>
      </c>
    </row>
    <row r="40728" spans="1:6">
      <c r="A40728">
        <v>2045</v>
      </c>
      <c r="B40728" t="s">
        <v>1047</v>
      </c>
      <c r="C40728" t="s">
        <v>1022</v>
      </c>
      <c r="D40728" t="s">
        <v>964</v>
      </c>
      <c r="E40728" t="s">
        <v>1015</v>
      </c>
      <c r="F40728" s="86">
        <v>17444.9409002061</v>
      </c>
    </row>
    <row r="40729" spans="1:6">
      <c r="A40729">
        <v>2046</v>
      </c>
      <c r="B40729" t="s">
        <v>1047</v>
      </c>
      <c r="C40729" t="s">
        <v>1022</v>
      </c>
      <c r="D40729" t="s">
        <v>964</v>
      </c>
      <c r="E40729" t="s">
        <v>1015</v>
      </c>
      <c r="F40729" s="86">
        <v>13919.155934566301</v>
      </c>
    </row>
    <row r="40730" spans="1:6">
      <c r="A40730">
        <v>2047</v>
      </c>
      <c r="B40730" t="s">
        <v>1047</v>
      </c>
      <c r="C40730" t="s">
        <v>1022</v>
      </c>
      <c r="D40730" t="s">
        <v>964</v>
      </c>
      <c r="E40730" t="s">
        <v>1015</v>
      </c>
      <c r="F40730" s="86">
        <v>10887.748218409401</v>
      </c>
    </row>
    <row r="40731" spans="1:6">
      <c r="A40731">
        <v>2048</v>
      </c>
      <c r="B40731" t="s">
        <v>1047</v>
      </c>
      <c r="C40731" t="s">
        <v>1022</v>
      </c>
      <c r="D40731" t="s">
        <v>964</v>
      </c>
      <c r="E40731" t="s">
        <v>1015</v>
      </c>
      <c r="F40731" s="86">
        <v>8336.0989817708105</v>
      </c>
    </row>
    <row r="40732" spans="1:6">
      <c r="A40732">
        <v>2049</v>
      </c>
      <c r="B40732" t="s">
        <v>1047</v>
      </c>
      <c r="C40732" t="s">
        <v>1022</v>
      </c>
      <c r="D40732" t="s">
        <v>964</v>
      </c>
      <c r="E40732" t="s">
        <v>1015</v>
      </c>
      <c r="F40732" s="86">
        <v>6243.4863763095</v>
      </c>
    </row>
    <row r="40733" spans="1:6">
      <c r="A40733">
        <v>2050</v>
      </c>
      <c r="B40733" t="s">
        <v>1047</v>
      </c>
      <c r="C40733" t="s">
        <v>1022</v>
      </c>
      <c r="D40733" t="s">
        <v>964</v>
      </c>
      <c r="E40733" t="s">
        <v>1015</v>
      </c>
      <c r="F40733" s="86">
        <v>4571.3939681683896</v>
      </c>
    </row>
    <row r="40734" spans="1:6">
      <c r="A40734">
        <v>2017</v>
      </c>
      <c r="B40734" t="s">
        <v>1048</v>
      </c>
      <c r="C40734" t="s">
        <v>1022</v>
      </c>
      <c r="D40734" t="s">
        <v>964</v>
      </c>
      <c r="E40734" t="s">
        <v>1015</v>
      </c>
      <c r="F40734" s="86">
        <v>1579219.81373194</v>
      </c>
    </row>
    <row r="40735" spans="1:6">
      <c r="A40735">
        <v>2018</v>
      </c>
      <c r="B40735" t="s">
        <v>1048</v>
      </c>
      <c r="C40735" t="s">
        <v>1022</v>
      </c>
      <c r="D40735" t="s">
        <v>964</v>
      </c>
      <c r="E40735" t="s">
        <v>1015</v>
      </c>
      <c r="F40735" s="86">
        <v>1614476.29591489</v>
      </c>
    </row>
    <row r="40736" spans="1:6">
      <c r="A40736">
        <v>2019</v>
      </c>
      <c r="B40736" t="s">
        <v>1048</v>
      </c>
      <c r="C40736" t="s">
        <v>1022</v>
      </c>
      <c r="D40736" t="s">
        <v>964</v>
      </c>
      <c r="E40736" t="s">
        <v>1015</v>
      </c>
      <c r="F40736" s="86">
        <v>1626681.1170856101</v>
      </c>
    </row>
    <row r="40737" spans="1:6">
      <c r="A40737">
        <v>2020</v>
      </c>
      <c r="B40737" t="s">
        <v>1048</v>
      </c>
      <c r="C40737" t="s">
        <v>1022</v>
      </c>
      <c r="D40737" t="s">
        <v>964</v>
      </c>
      <c r="E40737" t="s">
        <v>1015</v>
      </c>
      <c r="F40737" s="86">
        <v>1637913.4424642399</v>
      </c>
    </row>
    <row r="40738" spans="1:6">
      <c r="A40738">
        <v>2021</v>
      </c>
      <c r="B40738" t="s">
        <v>1048</v>
      </c>
      <c r="C40738" t="s">
        <v>1022</v>
      </c>
      <c r="D40738" t="s">
        <v>964</v>
      </c>
      <c r="E40738" t="s">
        <v>1015</v>
      </c>
      <c r="F40738" s="86">
        <v>1648655.0727667101</v>
      </c>
    </row>
    <row r="40739" spans="1:6">
      <c r="A40739">
        <v>2022</v>
      </c>
      <c r="B40739" t="s">
        <v>1048</v>
      </c>
      <c r="C40739" t="s">
        <v>1022</v>
      </c>
      <c r="D40739" t="s">
        <v>964</v>
      </c>
      <c r="E40739" t="s">
        <v>1015</v>
      </c>
      <c r="F40739" s="86">
        <v>1657091.45125665</v>
      </c>
    </row>
    <row r="40740" spans="1:6">
      <c r="A40740">
        <v>2023</v>
      </c>
      <c r="B40740" t="s">
        <v>1048</v>
      </c>
      <c r="C40740" t="s">
        <v>1022</v>
      </c>
      <c r="D40740" t="s">
        <v>964</v>
      </c>
      <c r="E40740" t="s">
        <v>1015</v>
      </c>
      <c r="F40740" s="86">
        <v>1663488.1470991001</v>
      </c>
    </row>
    <row r="40741" spans="1:6">
      <c r="A40741">
        <v>2024</v>
      </c>
      <c r="B40741" t="s">
        <v>1048</v>
      </c>
      <c r="C40741" t="s">
        <v>1022</v>
      </c>
      <c r="D40741" t="s">
        <v>964</v>
      </c>
      <c r="E40741" t="s">
        <v>1015</v>
      </c>
      <c r="F40741" s="86">
        <v>1668786.0576065499</v>
      </c>
    </row>
    <row r="40742" spans="1:6">
      <c r="A40742">
        <v>2025</v>
      </c>
      <c r="B40742" t="s">
        <v>1048</v>
      </c>
      <c r="C40742" t="s">
        <v>1022</v>
      </c>
      <c r="D40742" t="s">
        <v>964</v>
      </c>
      <c r="E40742" t="s">
        <v>1015</v>
      </c>
      <c r="F40742" s="86">
        <v>1671065.62155535</v>
      </c>
    </row>
    <row r="40743" spans="1:6">
      <c r="A40743">
        <v>2026</v>
      </c>
      <c r="B40743" t="s">
        <v>1048</v>
      </c>
      <c r="C40743" t="s">
        <v>1022</v>
      </c>
      <c r="D40743" t="s">
        <v>964</v>
      </c>
      <c r="E40743" t="s">
        <v>1015</v>
      </c>
      <c r="F40743" s="86">
        <v>1670659.97520694</v>
      </c>
    </row>
    <row r="40744" spans="1:6">
      <c r="A40744">
        <v>2027</v>
      </c>
      <c r="B40744" t="s">
        <v>1048</v>
      </c>
      <c r="C40744" t="s">
        <v>1022</v>
      </c>
      <c r="D40744" t="s">
        <v>964</v>
      </c>
      <c r="E40744" t="s">
        <v>1015</v>
      </c>
      <c r="F40744" s="86">
        <v>1667210.22405983</v>
      </c>
    </row>
    <row r="40745" spans="1:6">
      <c r="A40745">
        <v>2028</v>
      </c>
      <c r="B40745" t="s">
        <v>1048</v>
      </c>
      <c r="C40745" t="s">
        <v>1022</v>
      </c>
      <c r="D40745" t="s">
        <v>964</v>
      </c>
      <c r="E40745" t="s">
        <v>1015</v>
      </c>
      <c r="F40745" s="86">
        <v>1658694.10343305</v>
      </c>
    </row>
    <row r="40746" spans="1:6">
      <c r="A40746">
        <v>2029</v>
      </c>
      <c r="B40746" t="s">
        <v>1048</v>
      </c>
      <c r="C40746" t="s">
        <v>1022</v>
      </c>
      <c r="D40746" t="s">
        <v>964</v>
      </c>
      <c r="E40746" t="s">
        <v>1015</v>
      </c>
      <c r="F40746" s="86">
        <v>1644622.0878149201</v>
      </c>
    </row>
    <row r="40747" spans="1:6">
      <c r="A40747">
        <v>2030</v>
      </c>
      <c r="B40747" t="s">
        <v>1048</v>
      </c>
      <c r="C40747" t="s">
        <v>1022</v>
      </c>
      <c r="D40747" t="s">
        <v>964</v>
      </c>
      <c r="E40747" t="s">
        <v>1015</v>
      </c>
      <c r="F40747" s="86">
        <v>1625262.31814866</v>
      </c>
    </row>
    <row r="40748" spans="1:6">
      <c r="A40748">
        <v>2031</v>
      </c>
      <c r="B40748" t="s">
        <v>1048</v>
      </c>
      <c r="C40748" t="s">
        <v>1022</v>
      </c>
      <c r="D40748" t="s">
        <v>964</v>
      </c>
      <c r="E40748" t="s">
        <v>1015</v>
      </c>
      <c r="F40748" s="86">
        <v>1601180.29578889</v>
      </c>
    </row>
    <row r="40749" spans="1:6">
      <c r="A40749">
        <v>2032</v>
      </c>
      <c r="B40749" t="s">
        <v>1048</v>
      </c>
      <c r="C40749" t="s">
        <v>1022</v>
      </c>
      <c r="D40749" t="s">
        <v>964</v>
      </c>
      <c r="E40749" t="s">
        <v>1015</v>
      </c>
      <c r="F40749" s="86">
        <v>1573092.28404349</v>
      </c>
    </row>
    <row r="40750" spans="1:6">
      <c r="A40750">
        <v>2033</v>
      </c>
      <c r="B40750" t="s">
        <v>1048</v>
      </c>
      <c r="C40750" t="s">
        <v>1022</v>
      </c>
      <c r="D40750" t="s">
        <v>964</v>
      </c>
      <c r="E40750" t="s">
        <v>1015</v>
      </c>
      <c r="F40750" s="86">
        <v>1541655.1097999599</v>
      </c>
    </row>
    <row r="40751" spans="1:6">
      <c r="A40751">
        <v>2034</v>
      </c>
      <c r="B40751" t="s">
        <v>1048</v>
      </c>
      <c r="C40751" t="s">
        <v>1022</v>
      </c>
      <c r="D40751" t="s">
        <v>964</v>
      </c>
      <c r="E40751" t="s">
        <v>1015</v>
      </c>
      <c r="F40751" s="86">
        <v>1507946.7262735099</v>
      </c>
    </row>
    <row r="40752" spans="1:6">
      <c r="A40752">
        <v>2035</v>
      </c>
      <c r="B40752" t="s">
        <v>1048</v>
      </c>
      <c r="C40752" t="s">
        <v>1022</v>
      </c>
      <c r="D40752" t="s">
        <v>964</v>
      </c>
      <c r="E40752" t="s">
        <v>1015</v>
      </c>
      <c r="F40752" s="86">
        <v>1473058.7873084301</v>
      </c>
    </row>
    <row r="40753" spans="1:6">
      <c r="A40753">
        <v>2036</v>
      </c>
      <c r="B40753" t="s">
        <v>1048</v>
      </c>
      <c r="C40753" t="s">
        <v>1022</v>
      </c>
      <c r="D40753" t="s">
        <v>964</v>
      </c>
      <c r="E40753" t="s">
        <v>1015</v>
      </c>
      <c r="F40753" s="86">
        <v>1437774.33452634</v>
      </c>
    </row>
    <row r="40754" spans="1:6">
      <c r="A40754">
        <v>2037</v>
      </c>
      <c r="B40754" t="s">
        <v>1048</v>
      </c>
      <c r="C40754" t="s">
        <v>1022</v>
      </c>
      <c r="D40754" t="s">
        <v>964</v>
      </c>
      <c r="E40754" t="s">
        <v>1015</v>
      </c>
      <c r="F40754" s="86">
        <v>1402775.4000926099</v>
      </c>
    </row>
    <row r="40755" spans="1:6">
      <c r="A40755">
        <v>2038</v>
      </c>
      <c r="B40755" t="s">
        <v>1048</v>
      </c>
      <c r="C40755" t="s">
        <v>1022</v>
      </c>
      <c r="D40755" t="s">
        <v>964</v>
      </c>
      <c r="E40755" t="s">
        <v>1015</v>
      </c>
      <c r="F40755" s="86">
        <v>1367648.33927685</v>
      </c>
    </row>
    <row r="40756" spans="1:6">
      <c r="A40756">
        <v>2039</v>
      </c>
      <c r="B40756" t="s">
        <v>1048</v>
      </c>
      <c r="C40756" t="s">
        <v>1022</v>
      </c>
      <c r="D40756" t="s">
        <v>964</v>
      </c>
      <c r="E40756" t="s">
        <v>1015</v>
      </c>
      <c r="F40756" s="86">
        <v>1332735.16900098</v>
      </c>
    </row>
    <row r="40757" spans="1:6">
      <c r="A40757">
        <v>2040</v>
      </c>
      <c r="B40757" t="s">
        <v>1048</v>
      </c>
      <c r="C40757" t="s">
        <v>1022</v>
      </c>
      <c r="D40757" t="s">
        <v>964</v>
      </c>
      <c r="E40757" t="s">
        <v>1015</v>
      </c>
      <c r="F40757" s="86">
        <v>1296619.3574025701</v>
      </c>
    </row>
    <row r="40758" spans="1:6">
      <c r="A40758">
        <v>2041</v>
      </c>
      <c r="B40758" t="s">
        <v>1048</v>
      </c>
      <c r="C40758" t="s">
        <v>1022</v>
      </c>
      <c r="D40758" t="s">
        <v>964</v>
      </c>
      <c r="E40758" t="s">
        <v>1015</v>
      </c>
      <c r="F40758" s="86">
        <v>1250338.19570298</v>
      </c>
    </row>
    <row r="40759" spans="1:6">
      <c r="A40759">
        <v>2042</v>
      </c>
      <c r="B40759" t="s">
        <v>1048</v>
      </c>
      <c r="C40759" t="s">
        <v>1022</v>
      </c>
      <c r="D40759" t="s">
        <v>964</v>
      </c>
      <c r="E40759" t="s">
        <v>1015</v>
      </c>
      <c r="F40759" s="86">
        <v>1203961.5549216899</v>
      </c>
    </row>
    <row r="40760" spans="1:6">
      <c r="A40760">
        <v>2043</v>
      </c>
      <c r="B40760" t="s">
        <v>1048</v>
      </c>
      <c r="C40760" t="s">
        <v>1022</v>
      </c>
      <c r="D40760" t="s">
        <v>964</v>
      </c>
      <c r="E40760" t="s">
        <v>1015</v>
      </c>
      <c r="F40760" s="86">
        <v>1157086.20234665</v>
      </c>
    </row>
    <row r="40761" spans="1:6">
      <c r="A40761">
        <v>2044</v>
      </c>
      <c r="B40761" t="s">
        <v>1048</v>
      </c>
      <c r="C40761" t="s">
        <v>1022</v>
      </c>
      <c r="D40761" t="s">
        <v>964</v>
      </c>
      <c r="E40761" t="s">
        <v>1015</v>
      </c>
      <c r="F40761" s="86">
        <v>1110432.9487314101</v>
      </c>
    </row>
    <row r="40762" spans="1:6">
      <c r="A40762">
        <v>2045</v>
      </c>
      <c r="B40762" t="s">
        <v>1048</v>
      </c>
      <c r="C40762" t="s">
        <v>1022</v>
      </c>
      <c r="D40762" t="s">
        <v>964</v>
      </c>
      <c r="E40762" t="s">
        <v>1015</v>
      </c>
      <c r="F40762" s="86">
        <v>1064308.5353711799</v>
      </c>
    </row>
    <row r="40763" spans="1:6">
      <c r="A40763">
        <v>2046</v>
      </c>
      <c r="B40763" t="s">
        <v>1048</v>
      </c>
      <c r="C40763" t="s">
        <v>1022</v>
      </c>
      <c r="D40763" t="s">
        <v>964</v>
      </c>
      <c r="E40763" t="s">
        <v>1015</v>
      </c>
      <c r="F40763" s="86">
        <v>1019568.09327338</v>
      </c>
    </row>
    <row r="40764" spans="1:6">
      <c r="A40764">
        <v>2047</v>
      </c>
      <c r="B40764" t="s">
        <v>1048</v>
      </c>
      <c r="C40764" t="s">
        <v>1022</v>
      </c>
      <c r="D40764" t="s">
        <v>964</v>
      </c>
      <c r="E40764" t="s">
        <v>1015</v>
      </c>
      <c r="F40764" s="86">
        <v>976742.30279935605</v>
      </c>
    </row>
    <row r="40765" spans="1:6">
      <c r="A40765">
        <v>2048</v>
      </c>
      <c r="B40765" t="s">
        <v>1048</v>
      </c>
      <c r="C40765" t="s">
        <v>1022</v>
      </c>
      <c r="D40765" t="s">
        <v>964</v>
      </c>
      <c r="E40765" t="s">
        <v>1015</v>
      </c>
      <c r="F40765" s="86">
        <v>936369.05353489402</v>
      </c>
    </row>
    <row r="40766" spans="1:6">
      <c r="A40766">
        <v>2049</v>
      </c>
      <c r="B40766" t="s">
        <v>1048</v>
      </c>
      <c r="C40766" t="s">
        <v>1022</v>
      </c>
      <c r="D40766" t="s">
        <v>964</v>
      </c>
      <c r="E40766" t="s">
        <v>1015</v>
      </c>
      <c r="F40766" s="86">
        <v>898434.98338531097</v>
      </c>
    </row>
    <row r="40767" spans="1:6">
      <c r="A40767">
        <v>2050</v>
      </c>
      <c r="B40767" t="s">
        <v>1048</v>
      </c>
      <c r="C40767" t="s">
        <v>1022</v>
      </c>
      <c r="D40767" t="s">
        <v>964</v>
      </c>
      <c r="E40767" t="s">
        <v>1015</v>
      </c>
      <c r="F40767" s="86">
        <v>863387.60952775006</v>
      </c>
    </row>
    <row r="40768" spans="1:6">
      <c r="A40768">
        <v>2017</v>
      </c>
      <c r="B40768" t="s">
        <v>1049</v>
      </c>
      <c r="C40768" t="s">
        <v>1022</v>
      </c>
      <c r="D40768" t="s">
        <v>964</v>
      </c>
      <c r="E40768" t="s">
        <v>1015</v>
      </c>
      <c r="F40768" s="86">
        <v>100253.45417555</v>
      </c>
    </row>
    <row r="40769" spans="1:6">
      <c r="A40769">
        <v>2018</v>
      </c>
      <c r="B40769" t="s">
        <v>1049</v>
      </c>
      <c r="C40769" t="s">
        <v>1022</v>
      </c>
      <c r="D40769" t="s">
        <v>964</v>
      </c>
      <c r="E40769" t="s">
        <v>1015</v>
      </c>
      <c r="F40769" s="86">
        <v>104685.612732207</v>
      </c>
    </row>
    <row r="40770" spans="1:6">
      <c r="A40770">
        <v>2019</v>
      </c>
      <c r="B40770" t="s">
        <v>1049</v>
      </c>
      <c r="C40770" t="s">
        <v>1022</v>
      </c>
      <c r="D40770" t="s">
        <v>964</v>
      </c>
      <c r="E40770" t="s">
        <v>1015</v>
      </c>
      <c r="F40770" s="86">
        <v>105710.810770903</v>
      </c>
    </row>
    <row r="40771" spans="1:6">
      <c r="A40771">
        <v>2020</v>
      </c>
      <c r="B40771" t="s">
        <v>1049</v>
      </c>
      <c r="C40771" t="s">
        <v>1022</v>
      </c>
      <c r="D40771" t="s">
        <v>964</v>
      </c>
      <c r="E40771" t="s">
        <v>1015</v>
      </c>
      <c r="F40771" s="86">
        <v>106634.54229962701</v>
      </c>
    </row>
    <row r="40772" spans="1:6">
      <c r="A40772">
        <v>2021</v>
      </c>
      <c r="B40772" t="s">
        <v>1049</v>
      </c>
      <c r="C40772" t="s">
        <v>1022</v>
      </c>
      <c r="D40772" t="s">
        <v>964</v>
      </c>
      <c r="E40772" t="s">
        <v>1015</v>
      </c>
      <c r="F40772" s="86">
        <v>107455.872036409</v>
      </c>
    </row>
    <row r="40773" spans="1:6">
      <c r="A40773">
        <v>2022</v>
      </c>
      <c r="B40773" t="s">
        <v>1049</v>
      </c>
      <c r="C40773" t="s">
        <v>1022</v>
      </c>
      <c r="D40773" t="s">
        <v>964</v>
      </c>
      <c r="E40773" t="s">
        <v>1015</v>
      </c>
      <c r="F40773" s="86">
        <v>108134.41097201</v>
      </c>
    </row>
    <row r="40774" spans="1:6">
      <c r="A40774">
        <v>2023</v>
      </c>
      <c r="B40774" t="s">
        <v>1049</v>
      </c>
      <c r="C40774" t="s">
        <v>1022</v>
      </c>
      <c r="D40774" t="s">
        <v>964</v>
      </c>
      <c r="E40774" t="s">
        <v>1015</v>
      </c>
      <c r="F40774" s="86">
        <v>108638.17155029401</v>
      </c>
    </row>
    <row r="40775" spans="1:6">
      <c r="A40775">
        <v>2024</v>
      </c>
      <c r="B40775" t="s">
        <v>1049</v>
      </c>
      <c r="C40775" t="s">
        <v>1022</v>
      </c>
      <c r="D40775" t="s">
        <v>964</v>
      </c>
      <c r="E40775" t="s">
        <v>1015</v>
      </c>
      <c r="F40775" s="86">
        <v>108912.785706539</v>
      </c>
    </row>
    <row r="40776" spans="1:6">
      <c r="A40776">
        <v>2025</v>
      </c>
      <c r="B40776" t="s">
        <v>1049</v>
      </c>
      <c r="C40776" t="s">
        <v>1022</v>
      </c>
      <c r="D40776" t="s">
        <v>964</v>
      </c>
      <c r="E40776" t="s">
        <v>1015</v>
      </c>
      <c r="F40776" s="86">
        <v>109001.874347818</v>
      </c>
    </row>
    <row r="40777" spans="1:6">
      <c r="A40777">
        <v>2026</v>
      </c>
      <c r="B40777" t="s">
        <v>1049</v>
      </c>
      <c r="C40777" t="s">
        <v>1022</v>
      </c>
      <c r="D40777" t="s">
        <v>964</v>
      </c>
      <c r="E40777" t="s">
        <v>1015</v>
      </c>
      <c r="F40777" s="86">
        <v>108819.489462474</v>
      </c>
    </row>
    <row r="40778" spans="1:6">
      <c r="A40778">
        <v>2027</v>
      </c>
      <c r="B40778" t="s">
        <v>1049</v>
      </c>
      <c r="C40778" t="s">
        <v>1022</v>
      </c>
      <c r="D40778" t="s">
        <v>964</v>
      </c>
      <c r="E40778" t="s">
        <v>1015</v>
      </c>
      <c r="F40778" s="86">
        <v>108267.66969778</v>
      </c>
    </row>
    <row r="40779" spans="1:6">
      <c r="A40779">
        <v>2028</v>
      </c>
      <c r="B40779" t="s">
        <v>1049</v>
      </c>
      <c r="C40779" t="s">
        <v>1022</v>
      </c>
      <c r="D40779" t="s">
        <v>964</v>
      </c>
      <c r="E40779" t="s">
        <v>1015</v>
      </c>
      <c r="F40779" s="86">
        <v>107224.945917605</v>
      </c>
    </row>
    <row r="40780" spans="1:6">
      <c r="A40780">
        <v>2029</v>
      </c>
      <c r="B40780" t="s">
        <v>1049</v>
      </c>
      <c r="C40780" t="s">
        <v>1022</v>
      </c>
      <c r="D40780" t="s">
        <v>964</v>
      </c>
      <c r="E40780" t="s">
        <v>1015</v>
      </c>
      <c r="F40780" s="86">
        <v>105520.375091579</v>
      </c>
    </row>
    <row r="40781" spans="1:6">
      <c r="A40781">
        <v>2030</v>
      </c>
      <c r="B40781" t="s">
        <v>1049</v>
      </c>
      <c r="C40781" t="s">
        <v>1022</v>
      </c>
      <c r="D40781" t="s">
        <v>964</v>
      </c>
      <c r="E40781" t="s">
        <v>1015</v>
      </c>
      <c r="F40781" s="86">
        <v>103249.091139307</v>
      </c>
    </row>
    <row r="40782" spans="1:6">
      <c r="A40782">
        <v>2031</v>
      </c>
      <c r="B40782" t="s">
        <v>1049</v>
      </c>
      <c r="C40782" t="s">
        <v>1022</v>
      </c>
      <c r="D40782" t="s">
        <v>964</v>
      </c>
      <c r="E40782" t="s">
        <v>1015</v>
      </c>
      <c r="F40782" s="86">
        <v>100379.374454648</v>
      </c>
    </row>
    <row r="40783" spans="1:6">
      <c r="A40783">
        <v>2032</v>
      </c>
      <c r="B40783" t="s">
        <v>1049</v>
      </c>
      <c r="C40783" t="s">
        <v>1022</v>
      </c>
      <c r="D40783" t="s">
        <v>964</v>
      </c>
      <c r="E40783" t="s">
        <v>1015</v>
      </c>
      <c r="F40783" s="86">
        <v>96999.947850689307</v>
      </c>
    </row>
    <row r="40784" spans="1:6">
      <c r="A40784">
        <v>2033</v>
      </c>
      <c r="B40784" t="s">
        <v>1049</v>
      </c>
      <c r="C40784" t="s">
        <v>1022</v>
      </c>
      <c r="D40784" t="s">
        <v>964</v>
      </c>
      <c r="E40784" t="s">
        <v>1015</v>
      </c>
      <c r="F40784" s="86">
        <v>93133.063705053995</v>
      </c>
    </row>
    <row r="40785" spans="1:6">
      <c r="A40785">
        <v>2034</v>
      </c>
      <c r="B40785" t="s">
        <v>1049</v>
      </c>
      <c r="C40785" t="s">
        <v>1022</v>
      </c>
      <c r="D40785" t="s">
        <v>964</v>
      </c>
      <c r="E40785" t="s">
        <v>1015</v>
      </c>
      <c r="F40785" s="86">
        <v>88842.884060346507</v>
      </c>
    </row>
    <row r="40786" spans="1:6">
      <c r="A40786">
        <v>2035</v>
      </c>
      <c r="B40786" t="s">
        <v>1049</v>
      </c>
      <c r="C40786" t="s">
        <v>1022</v>
      </c>
      <c r="D40786" t="s">
        <v>964</v>
      </c>
      <c r="E40786" t="s">
        <v>1015</v>
      </c>
      <c r="F40786" s="86">
        <v>84174.1963408132</v>
      </c>
    </row>
    <row r="40787" spans="1:6">
      <c r="A40787">
        <v>2036</v>
      </c>
      <c r="B40787" t="s">
        <v>1049</v>
      </c>
      <c r="C40787" t="s">
        <v>1022</v>
      </c>
      <c r="D40787" t="s">
        <v>964</v>
      </c>
      <c r="E40787" t="s">
        <v>1015</v>
      </c>
      <c r="F40787" s="86">
        <v>79332.051230179597</v>
      </c>
    </row>
    <row r="40788" spans="1:6">
      <c r="A40788">
        <v>2037</v>
      </c>
      <c r="B40788" t="s">
        <v>1049</v>
      </c>
      <c r="C40788" t="s">
        <v>1022</v>
      </c>
      <c r="D40788" t="s">
        <v>964</v>
      </c>
      <c r="E40788" t="s">
        <v>1015</v>
      </c>
      <c r="F40788" s="86">
        <v>74334.369148607104</v>
      </c>
    </row>
    <row r="40789" spans="1:6">
      <c r="A40789">
        <v>2038</v>
      </c>
      <c r="B40789" t="s">
        <v>1049</v>
      </c>
      <c r="C40789" t="s">
        <v>1022</v>
      </c>
      <c r="D40789" t="s">
        <v>964</v>
      </c>
      <c r="E40789" t="s">
        <v>1015</v>
      </c>
      <c r="F40789" s="86">
        <v>69290.138624429499</v>
      </c>
    </row>
    <row r="40790" spans="1:6">
      <c r="A40790">
        <v>2039</v>
      </c>
      <c r="B40790" t="s">
        <v>1049</v>
      </c>
      <c r="C40790" t="s">
        <v>1022</v>
      </c>
      <c r="D40790" t="s">
        <v>964</v>
      </c>
      <c r="E40790" t="s">
        <v>1015</v>
      </c>
      <c r="F40790" s="86">
        <v>64250.012138328697</v>
      </c>
    </row>
    <row r="40791" spans="1:6">
      <c r="A40791">
        <v>2040</v>
      </c>
      <c r="B40791" t="s">
        <v>1049</v>
      </c>
      <c r="C40791" t="s">
        <v>1022</v>
      </c>
      <c r="D40791" t="s">
        <v>964</v>
      </c>
      <c r="E40791" t="s">
        <v>1015</v>
      </c>
      <c r="F40791" s="86">
        <v>59307.560760301698</v>
      </c>
    </row>
    <row r="40792" spans="1:6">
      <c r="A40792">
        <v>2041</v>
      </c>
      <c r="B40792" t="s">
        <v>1049</v>
      </c>
      <c r="C40792" t="s">
        <v>1022</v>
      </c>
      <c r="D40792" t="s">
        <v>964</v>
      </c>
      <c r="E40792" t="s">
        <v>1015</v>
      </c>
      <c r="F40792" s="86">
        <v>54280.253355905297</v>
      </c>
    </row>
    <row r="40793" spans="1:6">
      <c r="A40793">
        <v>2042</v>
      </c>
      <c r="B40793" t="s">
        <v>1049</v>
      </c>
      <c r="C40793" t="s">
        <v>1022</v>
      </c>
      <c r="D40793" t="s">
        <v>964</v>
      </c>
      <c r="E40793" t="s">
        <v>1015</v>
      </c>
      <c r="F40793" s="86">
        <v>49550.030169316902</v>
      </c>
    </row>
    <row r="40794" spans="1:6">
      <c r="A40794">
        <v>2043</v>
      </c>
      <c r="B40794" t="s">
        <v>1049</v>
      </c>
      <c r="C40794" t="s">
        <v>1022</v>
      </c>
      <c r="D40794" t="s">
        <v>964</v>
      </c>
      <c r="E40794" t="s">
        <v>1015</v>
      </c>
      <c r="F40794" s="86">
        <v>45132.092834141498</v>
      </c>
    </row>
    <row r="40795" spans="1:6">
      <c r="A40795">
        <v>2044</v>
      </c>
      <c r="B40795" t="s">
        <v>1049</v>
      </c>
      <c r="C40795" t="s">
        <v>1022</v>
      </c>
      <c r="D40795" t="s">
        <v>964</v>
      </c>
      <c r="E40795" t="s">
        <v>1015</v>
      </c>
      <c r="F40795" s="86">
        <v>41087.773888376301</v>
      </c>
    </row>
    <row r="40796" spans="1:6">
      <c r="A40796">
        <v>2045</v>
      </c>
      <c r="B40796" t="s">
        <v>1049</v>
      </c>
      <c r="C40796" t="s">
        <v>1022</v>
      </c>
      <c r="D40796" t="s">
        <v>964</v>
      </c>
      <c r="E40796" t="s">
        <v>1015</v>
      </c>
      <c r="F40796" s="86">
        <v>37437.038504705699</v>
      </c>
    </row>
    <row r="40797" spans="1:6">
      <c r="A40797">
        <v>2046</v>
      </c>
      <c r="B40797" t="s">
        <v>1049</v>
      </c>
      <c r="C40797" t="s">
        <v>1022</v>
      </c>
      <c r="D40797" t="s">
        <v>964</v>
      </c>
      <c r="E40797" t="s">
        <v>1015</v>
      </c>
      <c r="F40797" s="86">
        <v>34226.154173233597</v>
      </c>
    </row>
    <row r="40798" spans="1:6">
      <c r="A40798">
        <v>2047</v>
      </c>
      <c r="B40798" t="s">
        <v>1049</v>
      </c>
      <c r="C40798" t="s">
        <v>1022</v>
      </c>
      <c r="D40798" t="s">
        <v>964</v>
      </c>
      <c r="E40798" t="s">
        <v>1015</v>
      </c>
      <c r="F40798" s="86">
        <v>31454.012359332301</v>
      </c>
    </row>
    <row r="40799" spans="1:6">
      <c r="A40799">
        <v>2048</v>
      </c>
      <c r="B40799" t="s">
        <v>1049</v>
      </c>
      <c r="C40799" t="s">
        <v>1022</v>
      </c>
      <c r="D40799" t="s">
        <v>964</v>
      </c>
      <c r="E40799" t="s">
        <v>1015</v>
      </c>
      <c r="F40799" s="86">
        <v>29134.1177591667</v>
      </c>
    </row>
    <row r="40800" spans="1:6">
      <c r="A40800">
        <v>2049</v>
      </c>
      <c r="B40800" t="s">
        <v>1049</v>
      </c>
      <c r="C40800" t="s">
        <v>1022</v>
      </c>
      <c r="D40800" t="s">
        <v>964</v>
      </c>
      <c r="E40800" t="s">
        <v>1015</v>
      </c>
      <c r="F40800" s="86">
        <v>27234.275443784201</v>
      </c>
    </row>
    <row r="40801" spans="1:6">
      <c r="A40801">
        <v>2050</v>
      </c>
      <c r="B40801" t="s">
        <v>1049</v>
      </c>
      <c r="C40801" t="s">
        <v>1022</v>
      </c>
      <c r="D40801" t="s">
        <v>964</v>
      </c>
      <c r="E40801" t="s">
        <v>1015</v>
      </c>
      <c r="F40801" s="86">
        <v>25734.765198618301</v>
      </c>
    </row>
    <row r="40802" spans="1:6">
      <c r="A40802">
        <v>2017</v>
      </c>
      <c r="B40802" t="s">
        <v>1050</v>
      </c>
      <c r="C40802" t="s">
        <v>1022</v>
      </c>
      <c r="D40802" t="s">
        <v>964</v>
      </c>
      <c r="E40802" t="s">
        <v>1015</v>
      </c>
      <c r="F40802" s="86">
        <v>492123.58600915602</v>
      </c>
    </row>
    <row r="40803" spans="1:6">
      <c r="A40803">
        <v>2018</v>
      </c>
      <c r="B40803" t="s">
        <v>1050</v>
      </c>
      <c r="C40803" t="s">
        <v>1022</v>
      </c>
      <c r="D40803" t="s">
        <v>964</v>
      </c>
      <c r="E40803" t="s">
        <v>1015</v>
      </c>
      <c r="F40803" s="86">
        <v>503197.60687750898</v>
      </c>
    </row>
    <row r="40804" spans="1:6">
      <c r="A40804">
        <v>2019</v>
      </c>
      <c r="B40804" t="s">
        <v>1050</v>
      </c>
      <c r="C40804" t="s">
        <v>1022</v>
      </c>
      <c r="D40804" t="s">
        <v>964</v>
      </c>
      <c r="E40804" t="s">
        <v>1015</v>
      </c>
      <c r="F40804" s="86">
        <v>507084.81089064298</v>
      </c>
    </row>
    <row r="40805" spans="1:6">
      <c r="A40805">
        <v>2020</v>
      </c>
      <c r="B40805" t="s">
        <v>1050</v>
      </c>
      <c r="C40805" t="s">
        <v>1022</v>
      </c>
      <c r="D40805" t="s">
        <v>964</v>
      </c>
      <c r="E40805" t="s">
        <v>1015</v>
      </c>
      <c r="F40805" s="86">
        <v>510666.96766596503</v>
      </c>
    </row>
    <row r="40806" spans="1:6">
      <c r="A40806">
        <v>2021</v>
      </c>
      <c r="B40806" t="s">
        <v>1050</v>
      </c>
      <c r="C40806" t="s">
        <v>1022</v>
      </c>
      <c r="D40806" t="s">
        <v>964</v>
      </c>
      <c r="E40806" t="s">
        <v>1015</v>
      </c>
      <c r="F40806" s="86">
        <v>514094.68466127198</v>
      </c>
    </row>
    <row r="40807" spans="1:6">
      <c r="A40807">
        <v>2022</v>
      </c>
      <c r="B40807" t="s">
        <v>1050</v>
      </c>
      <c r="C40807" t="s">
        <v>1022</v>
      </c>
      <c r="D40807" t="s">
        <v>964</v>
      </c>
      <c r="E40807" t="s">
        <v>1015</v>
      </c>
      <c r="F40807" s="86">
        <v>516797.41753575602</v>
      </c>
    </row>
    <row r="40808" spans="1:6">
      <c r="A40808">
        <v>2023</v>
      </c>
      <c r="B40808" t="s">
        <v>1050</v>
      </c>
      <c r="C40808" t="s">
        <v>1022</v>
      </c>
      <c r="D40808" t="s">
        <v>964</v>
      </c>
      <c r="E40808" t="s">
        <v>1015</v>
      </c>
      <c r="F40808" s="86">
        <v>518856.72639126098</v>
      </c>
    </row>
    <row r="40809" spans="1:6">
      <c r="A40809">
        <v>2024</v>
      </c>
      <c r="B40809" t="s">
        <v>1050</v>
      </c>
      <c r="C40809" t="s">
        <v>1022</v>
      </c>
      <c r="D40809" t="s">
        <v>964</v>
      </c>
      <c r="E40809" t="s">
        <v>1015</v>
      </c>
      <c r="F40809" s="86">
        <v>520568.59469984198</v>
      </c>
    </row>
    <row r="40810" spans="1:6">
      <c r="A40810">
        <v>2025</v>
      </c>
      <c r="B40810" t="s">
        <v>1050</v>
      </c>
      <c r="C40810" t="s">
        <v>1022</v>
      </c>
      <c r="D40810" t="s">
        <v>964</v>
      </c>
      <c r="E40810" t="s">
        <v>1015</v>
      </c>
      <c r="F40810" s="86">
        <v>521325.68646403</v>
      </c>
    </row>
    <row r="40811" spans="1:6">
      <c r="A40811">
        <v>2026</v>
      </c>
      <c r="B40811" t="s">
        <v>1050</v>
      </c>
      <c r="C40811" t="s">
        <v>1022</v>
      </c>
      <c r="D40811" t="s">
        <v>964</v>
      </c>
      <c r="E40811" t="s">
        <v>1015</v>
      </c>
      <c r="F40811" s="86">
        <v>521230.87204741302</v>
      </c>
    </row>
    <row r="40812" spans="1:6">
      <c r="A40812">
        <v>2027</v>
      </c>
      <c r="B40812" t="s">
        <v>1050</v>
      </c>
      <c r="C40812" t="s">
        <v>1022</v>
      </c>
      <c r="D40812" t="s">
        <v>964</v>
      </c>
      <c r="E40812" t="s">
        <v>1015</v>
      </c>
      <c r="F40812" s="86">
        <v>520168.75075142097</v>
      </c>
    </row>
    <row r="40813" spans="1:6">
      <c r="A40813">
        <v>2028</v>
      </c>
      <c r="B40813" t="s">
        <v>1050</v>
      </c>
      <c r="C40813" t="s">
        <v>1022</v>
      </c>
      <c r="D40813" t="s">
        <v>964</v>
      </c>
      <c r="E40813" t="s">
        <v>1015</v>
      </c>
      <c r="F40813" s="86">
        <v>517498.57887429401</v>
      </c>
    </row>
    <row r="40814" spans="1:6">
      <c r="A40814">
        <v>2029</v>
      </c>
      <c r="B40814" t="s">
        <v>1050</v>
      </c>
      <c r="C40814" t="s">
        <v>1022</v>
      </c>
      <c r="D40814" t="s">
        <v>964</v>
      </c>
      <c r="E40814" t="s">
        <v>1015</v>
      </c>
      <c r="F40814" s="86">
        <v>513064.88455345097</v>
      </c>
    </row>
    <row r="40815" spans="1:6">
      <c r="A40815">
        <v>2030</v>
      </c>
      <c r="B40815" t="s">
        <v>1050</v>
      </c>
      <c r="C40815" t="s">
        <v>1022</v>
      </c>
      <c r="D40815" t="s">
        <v>964</v>
      </c>
      <c r="E40815" t="s">
        <v>1015</v>
      </c>
      <c r="F40815" s="86">
        <v>506949.33124691201</v>
      </c>
    </row>
    <row r="40816" spans="1:6">
      <c r="A40816">
        <v>2031</v>
      </c>
      <c r="B40816" t="s">
        <v>1050</v>
      </c>
      <c r="C40816" t="s">
        <v>1022</v>
      </c>
      <c r="D40816" t="s">
        <v>964</v>
      </c>
      <c r="E40816" t="s">
        <v>1015</v>
      </c>
      <c r="F40816" s="86">
        <v>499323.785054604</v>
      </c>
    </row>
    <row r="40817" spans="1:6">
      <c r="A40817">
        <v>2032</v>
      </c>
      <c r="B40817" t="s">
        <v>1050</v>
      </c>
      <c r="C40817" t="s">
        <v>1022</v>
      </c>
      <c r="D40817" t="s">
        <v>964</v>
      </c>
      <c r="E40817" t="s">
        <v>1015</v>
      </c>
      <c r="F40817" s="86">
        <v>490417.66811892297</v>
      </c>
    </row>
    <row r="40818" spans="1:6">
      <c r="A40818">
        <v>2033</v>
      </c>
      <c r="B40818" t="s">
        <v>1050</v>
      </c>
      <c r="C40818" t="s">
        <v>1022</v>
      </c>
      <c r="D40818" t="s">
        <v>964</v>
      </c>
      <c r="E40818" t="s">
        <v>1015</v>
      </c>
      <c r="F40818" s="86">
        <v>480442.57129376801</v>
      </c>
    </row>
    <row r="40819" spans="1:6">
      <c r="A40819">
        <v>2034</v>
      </c>
      <c r="B40819" t="s">
        <v>1050</v>
      </c>
      <c r="C40819" t="s">
        <v>1022</v>
      </c>
      <c r="D40819" t="s">
        <v>964</v>
      </c>
      <c r="E40819" t="s">
        <v>1015</v>
      </c>
      <c r="F40819" s="86">
        <v>469734.70046991197</v>
      </c>
    </row>
    <row r="40820" spans="1:6">
      <c r="A40820">
        <v>2035</v>
      </c>
      <c r="B40820" t="s">
        <v>1050</v>
      </c>
      <c r="C40820" t="s">
        <v>1022</v>
      </c>
      <c r="D40820" t="s">
        <v>964</v>
      </c>
      <c r="E40820" t="s">
        <v>1015</v>
      </c>
      <c r="F40820" s="86">
        <v>458643.01166761201</v>
      </c>
    </row>
    <row r="40821" spans="1:6">
      <c r="A40821">
        <v>2036</v>
      </c>
      <c r="B40821" t="s">
        <v>1050</v>
      </c>
      <c r="C40821" t="s">
        <v>1022</v>
      </c>
      <c r="D40821" t="s">
        <v>964</v>
      </c>
      <c r="E40821" t="s">
        <v>1015</v>
      </c>
      <c r="F40821" s="86">
        <v>447419.57283994899</v>
      </c>
    </row>
    <row r="40822" spans="1:6">
      <c r="A40822">
        <v>2037</v>
      </c>
      <c r="B40822" t="s">
        <v>1050</v>
      </c>
      <c r="C40822" t="s">
        <v>1022</v>
      </c>
      <c r="D40822" t="s">
        <v>964</v>
      </c>
      <c r="E40822" t="s">
        <v>1015</v>
      </c>
      <c r="F40822" s="86">
        <v>436278.531718107</v>
      </c>
    </row>
    <row r="40823" spans="1:6">
      <c r="A40823">
        <v>2038</v>
      </c>
      <c r="B40823" t="s">
        <v>1050</v>
      </c>
      <c r="C40823" t="s">
        <v>1022</v>
      </c>
      <c r="D40823" t="s">
        <v>964</v>
      </c>
      <c r="E40823" t="s">
        <v>1015</v>
      </c>
      <c r="F40823" s="86">
        <v>425093.344749382</v>
      </c>
    </row>
    <row r="40824" spans="1:6">
      <c r="A40824">
        <v>2039</v>
      </c>
      <c r="B40824" t="s">
        <v>1050</v>
      </c>
      <c r="C40824" t="s">
        <v>1022</v>
      </c>
      <c r="D40824" t="s">
        <v>964</v>
      </c>
      <c r="E40824" t="s">
        <v>1015</v>
      </c>
      <c r="F40824" s="86">
        <v>413972.21248877101</v>
      </c>
    </row>
    <row r="40825" spans="1:6">
      <c r="A40825">
        <v>2040</v>
      </c>
      <c r="B40825" t="s">
        <v>1050</v>
      </c>
      <c r="C40825" t="s">
        <v>1022</v>
      </c>
      <c r="D40825" t="s">
        <v>964</v>
      </c>
      <c r="E40825" t="s">
        <v>1015</v>
      </c>
      <c r="F40825" s="86">
        <v>402468.14115809102</v>
      </c>
    </row>
    <row r="40826" spans="1:6">
      <c r="A40826">
        <v>2041</v>
      </c>
      <c r="B40826" t="s">
        <v>1050</v>
      </c>
      <c r="C40826" t="s">
        <v>1022</v>
      </c>
      <c r="D40826" t="s">
        <v>964</v>
      </c>
      <c r="E40826" t="s">
        <v>1015</v>
      </c>
      <c r="F40826" s="86">
        <v>387768.40822596499</v>
      </c>
    </row>
    <row r="40827" spans="1:6">
      <c r="A40827">
        <v>2042</v>
      </c>
      <c r="B40827" t="s">
        <v>1050</v>
      </c>
      <c r="C40827" t="s">
        <v>1022</v>
      </c>
      <c r="D40827" t="s">
        <v>964</v>
      </c>
      <c r="E40827" t="s">
        <v>1015</v>
      </c>
      <c r="F40827" s="86">
        <v>373035.212757767</v>
      </c>
    </row>
    <row r="40828" spans="1:6">
      <c r="A40828">
        <v>2043</v>
      </c>
      <c r="B40828" t="s">
        <v>1050</v>
      </c>
      <c r="C40828" t="s">
        <v>1022</v>
      </c>
      <c r="D40828" t="s">
        <v>964</v>
      </c>
      <c r="E40828" t="s">
        <v>1015</v>
      </c>
      <c r="F40828" s="86">
        <v>358143.04250479402</v>
      </c>
    </row>
    <row r="40829" spans="1:6">
      <c r="A40829">
        <v>2044</v>
      </c>
      <c r="B40829" t="s">
        <v>1050</v>
      </c>
      <c r="C40829" t="s">
        <v>1022</v>
      </c>
      <c r="D40829" t="s">
        <v>964</v>
      </c>
      <c r="E40829" t="s">
        <v>1015</v>
      </c>
      <c r="F40829" s="86">
        <v>343317.37745744298</v>
      </c>
    </row>
    <row r="40830" spans="1:6">
      <c r="A40830">
        <v>2045</v>
      </c>
      <c r="B40830" t="s">
        <v>1050</v>
      </c>
      <c r="C40830" t="s">
        <v>1022</v>
      </c>
      <c r="D40830" t="s">
        <v>964</v>
      </c>
      <c r="E40830" t="s">
        <v>1015</v>
      </c>
      <c r="F40830" s="86">
        <v>328658.060567301</v>
      </c>
    </row>
    <row r="40831" spans="1:6">
      <c r="A40831">
        <v>2046</v>
      </c>
      <c r="B40831" t="s">
        <v>1050</v>
      </c>
      <c r="C40831" t="s">
        <v>1022</v>
      </c>
      <c r="D40831" t="s">
        <v>964</v>
      </c>
      <c r="E40831" t="s">
        <v>1015</v>
      </c>
      <c r="F40831" s="86">
        <v>314434.92774029198</v>
      </c>
    </row>
    <row r="40832" spans="1:6">
      <c r="A40832">
        <v>2047</v>
      </c>
      <c r="B40832" t="s">
        <v>1050</v>
      </c>
      <c r="C40832" t="s">
        <v>1022</v>
      </c>
      <c r="D40832" t="s">
        <v>964</v>
      </c>
      <c r="E40832" t="s">
        <v>1015</v>
      </c>
      <c r="F40832" s="86">
        <v>300816.49333863897</v>
      </c>
    </row>
    <row r="40833" spans="1:6">
      <c r="A40833">
        <v>2048</v>
      </c>
      <c r="B40833" t="s">
        <v>1050</v>
      </c>
      <c r="C40833" t="s">
        <v>1022</v>
      </c>
      <c r="D40833" t="s">
        <v>964</v>
      </c>
      <c r="E40833" t="s">
        <v>1015</v>
      </c>
      <c r="F40833" s="86">
        <v>287972.200528791</v>
      </c>
    </row>
    <row r="40834" spans="1:6">
      <c r="A40834">
        <v>2049</v>
      </c>
      <c r="B40834" t="s">
        <v>1050</v>
      </c>
      <c r="C40834" t="s">
        <v>1022</v>
      </c>
      <c r="D40834" t="s">
        <v>964</v>
      </c>
      <c r="E40834" t="s">
        <v>1015</v>
      </c>
      <c r="F40834" s="86">
        <v>275900.81136133702</v>
      </c>
    </row>
    <row r="40835" spans="1:6">
      <c r="A40835">
        <v>2050</v>
      </c>
      <c r="B40835" t="s">
        <v>1050</v>
      </c>
      <c r="C40835" t="s">
        <v>1022</v>
      </c>
      <c r="D40835" t="s">
        <v>964</v>
      </c>
      <c r="E40835" t="s">
        <v>1015</v>
      </c>
      <c r="F40835" s="86">
        <v>264743.36628555501</v>
      </c>
    </row>
    <row r="40836" spans="1:6">
      <c r="A40836">
        <v>2017</v>
      </c>
      <c r="B40836" t="s">
        <v>1051</v>
      </c>
      <c r="C40836" t="s">
        <v>1022</v>
      </c>
      <c r="D40836" t="s">
        <v>964</v>
      </c>
      <c r="E40836" t="s">
        <v>1015</v>
      </c>
      <c r="F40836" s="86">
        <v>150462.19125120001</v>
      </c>
    </row>
    <row r="40837" spans="1:6">
      <c r="A40837">
        <v>2018</v>
      </c>
      <c r="B40837" t="s">
        <v>1051</v>
      </c>
      <c r="C40837" t="s">
        <v>1022</v>
      </c>
      <c r="D40837" t="s">
        <v>964</v>
      </c>
      <c r="E40837" t="s">
        <v>1015</v>
      </c>
      <c r="F40837" s="86">
        <v>157174.73676481401</v>
      </c>
    </row>
    <row r="40838" spans="1:6">
      <c r="A40838">
        <v>2019</v>
      </c>
      <c r="B40838" t="s">
        <v>1051</v>
      </c>
      <c r="C40838" t="s">
        <v>1022</v>
      </c>
      <c r="D40838" t="s">
        <v>964</v>
      </c>
      <c r="E40838" t="s">
        <v>1015</v>
      </c>
      <c r="F40838" s="86">
        <v>158773.74655227701</v>
      </c>
    </row>
    <row r="40839" spans="1:6">
      <c r="A40839">
        <v>2020</v>
      </c>
      <c r="B40839" t="s">
        <v>1051</v>
      </c>
      <c r="C40839" t="s">
        <v>1022</v>
      </c>
      <c r="D40839" t="s">
        <v>964</v>
      </c>
      <c r="E40839" t="s">
        <v>1015</v>
      </c>
      <c r="F40839" s="86">
        <v>160233.4652637</v>
      </c>
    </row>
    <row r="40840" spans="1:6">
      <c r="A40840">
        <v>2021</v>
      </c>
      <c r="B40840" t="s">
        <v>1051</v>
      </c>
      <c r="C40840" t="s">
        <v>1022</v>
      </c>
      <c r="D40840" t="s">
        <v>964</v>
      </c>
      <c r="E40840" t="s">
        <v>1015</v>
      </c>
      <c r="F40840" s="86">
        <v>161555.178014623</v>
      </c>
    </row>
    <row r="40841" spans="1:6">
      <c r="A40841">
        <v>2022</v>
      </c>
      <c r="B40841" t="s">
        <v>1051</v>
      </c>
      <c r="C40841" t="s">
        <v>1022</v>
      </c>
      <c r="D40841" t="s">
        <v>964</v>
      </c>
      <c r="E40841" t="s">
        <v>1015</v>
      </c>
      <c r="F40841" s="86">
        <v>162680.514722697</v>
      </c>
    </row>
    <row r="40842" spans="1:6">
      <c r="A40842">
        <v>2023</v>
      </c>
      <c r="B40842" t="s">
        <v>1051</v>
      </c>
      <c r="C40842" t="s">
        <v>1022</v>
      </c>
      <c r="D40842" t="s">
        <v>964</v>
      </c>
      <c r="E40842" t="s">
        <v>1015</v>
      </c>
      <c r="F40842" s="86">
        <v>163565.90090310801</v>
      </c>
    </row>
    <row r="40843" spans="1:6">
      <c r="A40843">
        <v>2024</v>
      </c>
      <c r="B40843" t="s">
        <v>1051</v>
      </c>
      <c r="C40843" t="s">
        <v>1022</v>
      </c>
      <c r="D40843" t="s">
        <v>964</v>
      </c>
      <c r="E40843" t="s">
        <v>1015</v>
      </c>
      <c r="F40843" s="86">
        <v>164144.859469063</v>
      </c>
    </row>
    <row r="40844" spans="1:6">
      <c r="A40844">
        <v>2025</v>
      </c>
      <c r="B40844" t="s">
        <v>1051</v>
      </c>
      <c r="C40844" t="s">
        <v>1022</v>
      </c>
      <c r="D40844" t="s">
        <v>964</v>
      </c>
      <c r="E40844" t="s">
        <v>1015</v>
      </c>
      <c r="F40844" s="86">
        <v>164481.10896617299</v>
      </c>
    </row>
    <row r="40845" spans="1:6">
      <c r="A40845">
        <v>2026</v>
      </c>
      <c r="B40845" t="s">
        <v>1051</v>
      </c>
      <c r="C40845" t="s">
        <v>1022</v>
      </c>
      <c r="D40845" t="s">
        <v>964</v>
      </c>
      <c r="E40845" t="s">
        <v>1015</v>
      </c>
      <c r="F40845" s="86">
        <v>164456.12808258799</v>
      </c>
    </row>
    <row r="40846" spans="1:6">
      <c r="A40846">
        <v>2027</v>
      </c>
      <c r="B40846" t="s">
        <v>1051</v>
      </c>
      <c r="C40846" t="s">
        <v>1022</v>
      </c>
      <c r="D40846" t="s">
        <v>964</v>
      </c>
      <c r="E40846" t="s">
        <v>1015</v>
      </c>
      <c r="F40846" s="86">
        <v>163940.55845569199</v>
      </c>
    </row>
    <row r="40847" spans="1:6">
      <c r="A40847">
        <v>2028</v>
      </c>
      <c r="B40847" t="s">
        <v>1051</v>
      </c>
      <c r="C40847" t="s">
        <v>1022</v>
      </c>
      <c r="D40847" t="s">
        <v>964</v>
      </c>
      <c r="E40847" t="s">
        <v>1015</v>
      </c>
      <c r="F40847" s="86">
        <v>162768.75959746799</v>
      </c>
    </row>
    <row r="40848" spans="1:6">
      <c r="A40848">
        <v>2029</v>
      </c>
      <c r="B40848" t="s">
        <v>1051</v>
      </c>
      <c r="C40848" t="s">
        <v>1022</v>
      </c>
      <c r="D40848" t="s">
        <v>964</v>
      </c>
      <c r="E40848" t="s">
        <v>1015</v>
      </c>
      <c r="F40848" s="86">
        <v>160705.123576763</v>
      </c>
    </row>
    <row r="40849" spans="1:6">
      <c r="A40849">
        <v>2030</v>
      </c>
      <c r="B40849" t="s">
        <v>1051</v>
      </c>
      <c r="C40849" t="s">
        <v>1022</v>
      </c>
      <c r="D40849" t="s">
        <v>964</v>
      </c>
      <c r="E40849" t="s">
        <v>1015</v>
      </c>
      <c r="F40849" s="86">
        <v>157889.429470945</v>
      </c>
    </row>
    <row r="40850" spans="1:6">
      <c r="A40850">
        <v>2031</v>
      </c>
      <c r="B40850" t="s">
        <v>1051</v>
      </c>
      <c r="C40850" t="s">
        <v>1022</v>
      </c>
      <c r="D40850" t="s">
        <v>964</v>
      </c>
      <c r="E40850" t="s">
        <v>1015</v>
      </c>
      <c r="F40850" s="86">
        <v>154272.90808202999</v>
      </c>
    </row>
    <row r="40851" spans="1:6">
      <c r="A40851">
        <v>2032</v>
      </c>
      <c r="B40851" t="s">
        <v>1051</v>
      </c>
      <c r="C40851" t="s">
        <v>1022</v>
      </c>
      <c r="D40851" t="s">
        <v>964</v>
      </c>
      <c r="E40851" t="s">
        <v>1015</v>
      </c>
      <c r="F40851" s="86">
        <v>149973.870048232</v>
      </c>
    </row>
    <row r="40852" spans="1:6">
      <c r="A40852">
        <v>2033</v>
      </c>
      <c r="B40852" t="s">
        <v>1051</v>
      </c>
      <c r="C40852" t="s">
        <v>1022</v>
      </c>
      <c r="D40852" t="s">
        <v>964</v>
      </c>
      <c r="E40852" t="s">
        <v>1015</v>
      </c>
      <c r="F40852" s="86">
        <v>145018.73819624499</v>
      </c>
    </row>
    <row r="40853" spans="1:6">
      <c r="A40853">
        <v>2034</v>
      </c>
      <c r="B40853" t="s">
        <v>1051</v>
      </c>
      <c r="C40853" t="s">
        <v>1022</v>
      </c>
      <c r="D40853" t="s">
        <v>964</v>
      </c>
      <c r="E40853" t="s">
        <v>1015</v>
      </c>
      <c r="F40853" s="86">
        <v>139498.18187152699</v>
      </c>
    </row>
    <row r="40854" spans="1:6">
      <c r="A40854">
        <v>2035</v>
      </c>
      <c r="B40854" t="s">
        <v>1051</v>
      </c>
      <c r="C40854" t="s">
        <v>1022</v>
      </c>
      <c r="D40854" t="s">
        <v>964</v>
      </c>
      <c r="E40854" t="s">
        <v>1015</v>
      </c>
      <c r="F40854" s="86">
        <v>133469.33956373</v>
      </c>
    </row>
    <row r="40855" spans="1:6">
      <c r="A40855">
        <v>2036</v>
      </c>
      <c r="B40855" t="s">
        <v>1051</v>
      </c>
      <c r="C40855" t="s">
        <v>1022</v>
      </c>
      <c r="D40855" t="s">
        <v>964</v>
      </c>
      <c r="E40855" t="s">
        <v>1015</v>
      </c>
      <c r="F40855" s="86">
        <v>127215.409695307</v>
      </c>
    </row>
    <row r="40856" spans="1:6">
      <c r="A40856">
        <v>2037</v>
      </c>
      <c r="B40856" t="s">
        <v>1051</v>
      </c>
      <c r="C40856" t="s">
        <v>1022</v>
      </c>
      <c r="D40856" t="s">
        <v>964</v>
      </c>
      <c r="E40856" t="s">
        <v>1015</v>
      </c>
      <c r="F40856" s="86">
        <v>120748.36156057099</v>
      </c>
    </row>
    <row r="40857" spans="1:6">
      <c r="A40857">
        <v>2038</v>
      </c>
      <c r="B40857" t="s">
        <v>1051</v>
      </c>
      <c r="C40857" t="s">
        <v>1022</v>
      </c>
      <c r="D40857" t="s">
        <v>964</v>
      </c>
      <c r="E40857" t="s">
        <v>1015</v>
      </c>
      <c r="F40857" s="86">
        <v>114222.313365718</v>
      </c>
    </row>
    <row r="40858" spans="1:6">
      <c r="A40858">
        <v>2039</v>
      </c>
      <c r="B40858" t="s">
        <v>1051</v>
      </c>
      <c r="C40858" t="s">
        <v>1022</v>
      </c>
      <c r="D40858" t="s">
        <v>964</v>
      </c>
      <c r="E40858" t="s">
        <v>1015</v>
      </c>
      <c r="F40858" s="86">
        <v>107693.883628232</v>
      </c>
    </row>
    <row r="40859" spans="1:6">
      <c r="A40859">
        <v>2040</v>
      </c>
      <c r="B40859" t="s">
        <v>1051</v>
      </c>
      <c r="C40859" t="s">
        <v>1022</v>
      </c>
      <c r="D40859" t="s">
        <v>964</v>
      </c>
      <c r="E40859" t="s">
        <v>1015</v>
      </c>
      <c r="F40859" s="86">
        <v>101295.868660847</v>
      </c>
    </row>
    <row r="40860" spans="1:6">
      <c r="A40860">
        <v>2041</v>
      </c>
      <c r="B40860" t="s">
        <v>1051</v>
      </c>
      <c r="C40860" t="s">
        <v>1022</v>
      </c>
      <c r="D40860" t="s">
        <v>964</v>
      </c>
      <c r="E40860" t="s">
        <v>1015</v>
      </c>
      <c r="F40860" s="86">
        <v>94757.40336471</v>
      </c>
    </row>
    <row r="40861" spans="1:6">
      <c r="A40861">
        <v>2042</v>
      </c>
      <c r="B40861" t="s">
        <v>1051</v>
      </c>
      <c r="C40861" t="s">
        <v>1022</v>
      </c>
      <c r="D40861" t="s">
        <v>964</v>
      </c>
      <c r="E40861" t="s">
        <v>1015</v>
      </c>
      <c r="F40861" s="86">
        <v>88617.217027357503</v>
      </c>
    </row>
    <row r="40862" spans="1:6">
      <c r="A40862">
        <v>2043</v>
      </c>
      <c r="B40862" t="s">
        <v>1051</v>
      </c>
      <c r="C40862" t="s">
        <v>1022</v>
      </c>
      <c r="D40862" t="s">
        <v>964</v>
      </c>
      <c r="E40862" t="s">
        <v>1015</v>
      </c>
      <c r="F40862" s="86">
        <v>82885.879612673802</v>
      </c>
    </row>
    <row r="40863" spans="1:6">
      <c r="A40863">
        <v>2044</v>
      </c>
      <c r="B40863" t="s">
        <v>1051</v>
      </c>
      <c r="C40863" t="s">
        <v>1022</v>
      </c>
      <c r="D40863" t="s">
        <v>964</v>
      </c>
      <c r="E40863" t="s">
        <v>1015</v>
      </c>
      <c r="F40863" s="86">
        <v>77655.026236616395</v>
      </c>
    </row>
    <row r="40864" spans="1:6">
      <c r="A40864">
        <v>2045</v>
      </c>
      <c r="B40864" t="s">
        <v>1051</v>
      </c>
      <c r="C40864" t="s">
        <v>1022</v>
      </c>
      <c r="D40864" t="s">
        <v>964</v>
      </c>
      <c r="E40864" t="s">
        <v>1015</v>
      </c>
      <c r="F40864" s="86">
        <v>72941.421639768305</v>
      </c>
    </row>
    <row r="40865" spans="1:6">
      <c r="A40865">
        <v>2046</v>
      </c>
      <c r="B40865" t="s">
        <v>1051</v>
      </c>
      <c r="C40865" t="s">
        <v>1022</v>
      </c>
      <c r="D40865" t="s">
        <v>964</v>
      </c>
      <c r="E40865" t="s">
        <v>1015</v>
      </c>
      <c r="F40865" s="86">
        <v>68816.833361949393</v>
      </c>
    </row>
    <row r="40866" spans="1:6">
      <c r="A40866">
        <v>2047</v>
      </c>
      <c r="B40866" t="s">
        <v>1051</v>
      </c>
      <c r="C40866" t="s">
        <v>1022</v>
      </c>
      <c r="D40866" t="s">
        <v>964</v>
      </c>
      <c r="E40866" t="s">
        <v>1015</v>
      </c>
      <c r="F40866" s="86">
        <v>65269.704287122702</v>
      </c>
    </row>
    <row r="40867" spans="1:6">
      <c r="A40867">
        <v>2048</v>
      </c>
      <c r="B40867" t="s">
        <v>1051</v>
      </c>
      <c r="C40867" t="s">
        <v>1022</v>
      </c>
      <c r="D40867" t="s">
        <v>964</v>
      </c>
      <c r="E40867" t="s">
        <v>1015</v>
      </c>
      <c r="F40867" s="86">
        <v>62328.377965803498</v>
      </c>
    </row>
    <row r="40868" spans="1:6">
      <c r="A40868">
        <v>2049</v>
      </c>
      <c r="B40868" t="s">
        <v>1051</v>
      </c>
      <c r="C40868" t="s">
        <v>1022</v>
      </c>
      <c r="D40868" t="s">
        <v>964</v>
      </c>
      <c r="E40868" t="s">
        <v>1015</v>
      </c>
      <c r="F40868" s="86">
        <v>59939.890569584502</v>
      </c>
    </row>
    <row r="40869" spans="1:6">
      <c r="A40869">
        <v>2050</v>
      </c>
      <c r="B40869" t="s">
        <v>1051</v>
      </c>
      <c r="C40869" t="s">
        <v>1022</v>
      </c>
      <c r="D40869" t="s">
        <v>964</v>
      </c>
      <c r="E40869" t="s">
        <v>1015</v>
      </c>
      <c r="F40869" s="86">
        <v>58088.5970509935</v>
      </c>
    </row>
    <row r="40870" spans="1:6">
      <c r="A40870">
        <v>2017</v>
      </c>
      <c r="B40870" t="s">
        <v>1052</v>
      </c>
      <c r="C40870" t="s">
        <v>1022</v>
      </c>
      <c r="D40870" t="s">
        <v>964</v>
      </c>
      <c r="E40870" t="s">
        <v>1015</v>
      </c>
      <c r="F40870" s="86">
        <v>19821740.2280109</v>
      </c>
    </row>
    <row r="40871" spans="1:6">
      <c r="A40871">
        <v>2018</v>
      </c>
      <c r="B40871" t="s">
        <v>1052</v>
      </c>
      <c r="C40871" t="s">
        <v>1022</v>
      </c>
      <c r="D40871" t="s">
        <v>964</v>
      </c>
      <c r="E40871" t="s">
        <v>1015</v>
      </c>
      <c r="F40871" s="86">
        <v>19398164.666621499</v>
      </c>
    </row>
    <row r="40872" spans="1:6">
      <c r="A40872">
        <v>2019</v>
      </c>
      <c r="B40872" t="s">
        <v>1052</v>
      </c>
      <c r="C40872" t="s">
        <v>1022</v>
      </c>
      <c r="D40872" t="s">
        <v>964</v>
      </c>
      <c r="E40872" t="s">
        <v>1015</v>
      </c>
      <c r="F40872" s="86">
        <v>19489754.291643199</v>
      </c>
    </row>
    <row r="40873" spans="1:6">
      <c r="A40873">
        <v>2020</v>
      </c>
      <c r="B40873" t="s">
        <v>1052</v>
      </c>
      <c r="C40873" t="s">
        <v>1022</v>
      </c>
      <c r="D40873" t="s">
        <v>964</v>
      </c>
      <c r="E40873" t="s">
        <v>1015</v>
      </c>
      <c r="F40873" s="86">
        <v>19573431.788703602</v>
      </c>
    </row>
    <row r="40874" spans="1:6">
      <c r="A40874">
        <v>2021</v>
      </c>
      <c r="B40874" t="s">
        <v>1052</v>
      </c>
      <c r="C40874" t="s">
        <v>1022</v>
      </c>
      <c r="D40874" t="s">
        <v>964</v>
      </c>
      <c r="E40874" t="s">
        <v>1015</v>
      </c>
      <c r="F40874" s="86">
        <v>19641857.954645999</v>
      </c>
    </row>
    <row r="40875" spans="1:6">
      <c r="A40875">
        <v>2022</v>
      </c>
      <c r="B40875" t="s">
        <v>1052</v>
      </c>
      <c r="C40875" t="s">
        <v>1022</v>
      </c>
      <c r="D40875" t="s">
        <v>964</v>
      </c>
      <c r="E40875" t="s">
        <v>1015</v>
      </c>
      <c r="F40875" s="86">
        <v>19674257.981377002</v>
      </c>
    </row>
    <row r="40876" spans="1:6">
      <c r="A40876">
        <v>2023</v>
      </c>
      <c r="B40876" t="s">
        <v>1052</v>
      </c>
      <c r="C40876" t="s">
        <v>1022</v>
      </c>
      <c r="D40876" t="s">
        <v>964</v>
      </c>
      <c r="E40876" t="s">
        <v>1015</v>
      </c>
      <c r="F40876" s="86">
        <v>19688266.710826501</v>
      </c>
    </row>
    <row r="40877" spans="1:6">
      <c r="A40877">
        <v>2024</v>
      </c>
      <c r="B40877" t="s">
        <v>1052</v>
      </c>
      <c r="C40877" t="s">
        <v>1022</v>
      </c>
      <c r="D40877" t="s">
        <v>964</v>
      </c>
      <c r="E40877" t="s">
        <v>1015</v>
      </c>
      <c r="F40877" s="86">
        <v>19667948.9611369</v>
      </c>
    </row>
    <row r="40878" spans="1:6">
      <c r="A40878">
        <v>2025</v>
      </c>
      <c r="B40878" t="s">
        <v>1052</v>
      </c>
      <c r="C40878" t="s">
        <v>1022</v>
      </c>
      <c r="D40878" t="s">
        <v>964</v>
      </c>
      <c r="E40878" t="s">
        <v>1015</v>
      </c>
      <c r="F40878" s="86">
        <v>19614623.902036</v>
      </c>
    </row>
    <row r="40879" spans="1:6">
      <c r="A40879">
        <v>2026</v>
      </c>
      <c r="B40879" t="s">
        <v>1052</v>
      </c>
      <c r="C40879" t="s">
        <v>1022</v>
      </c>
      <c r="D40879" t="s">
        <v>964</v>
      </c>
      <c r="E40879" t="s">
        <v>1015</v>
      </c>
      <c r="F40879" s="86">
        <v>19521368.132111698</v>
      </c>
    </row>
    <row r="40880" spans="1:6">
      <c r="A40880">
        <v>2027</v>
      </c>
      <c r="B40880" t="s">
        <v>1052</v>
      </c>
      <c r="C40880" t="s">
        <v>1022</v>
      </c>
      <c r="D40880" t="s">
        <v>964</v>
      </c>
      <c r="E40880" t="s">
        <v>1015</v>
      </c>
      <c r="F40880" s="86">
        <v>19388796.8329693</v>
      </c>
    </row>
    <row r="40881" spans="1:6">
      <c r="A40881">
        <v>2028</v>
      </c>
      <c r="B40881" t="s">
        <v>1052</v>
      </c>
      <c r="C40881" t="s">
        <v>1022</v>
      </c>
      <c r="D40881" t="s">
        <v>964</v>
      </c>
      <c r="E40881" t="s">
        <v>1015</v>
      </c>
      <c r="F40881" s="86">
        <v>19180244.947324499</v>
      </c>
    </row>
    <row r="40882" spans="1:6">
      <c r="A40882">
        <v>2029</v>
      </c>
      <c r="B40882" t="s">
        <v>1052</v>
      </c>
      <c r="C40882" t="s">
        <v>1022</v>
      </c>
      <c r="D40882" t="s">
        <v>964</v>
      </c>
      <c r="E40882" t="s">
        <v>1015</v>
      </c>
      <c r="F40882" s="86">
        <v>18897239.163396299</v>
      </c>
    </row>
    <row r="40883" spans="1:6">
      <c r="A40883">
        <v>2030</v>
      </c>
      <c r="B40883" t="s">
        <v>1052</v>
      </c>
      <c r="C40883" t="s">
        <v>1022</v>
      </c>
      <c r="D40883" t="s">
        <v>964</v>
      </c>
      <c r="E40883" t="s">
        <v>1015</v>
      </c>
      <c r="F40883" s="86">
        <v>18526467.570905801</v>
      </c>
    </row>
    <row r="40884" spans="1:6">
      <c r="A40884">
        <v>2031</v>
      </c>
      <c r="B40884" t="s">
        <v>1052</v>
      </c>
      <c r="C40884" t="s">
        <v>1022</v>
      </c>
      <c r="D40884" t="s">
        <v>964</v>
      </c>
      <c r="E40884" t="s">
        <v>1015</v>
      </c>
      <c r="F40884" s="86">
        <v>18079453.608378999</v>
      </c>
    </row>
    <row r="40885" spans="1:6">
      <c r="A40885">
        <v>2032</v>
      </c>
      <c r="B40885" t="s">
        <v>1052</v>
      </c>
      <c r="C40885" t="s">
        <v>1022</v>
      </c>
      <c r="D40885" t="s">
        <v>964</v>
      </c>
      <c r="E40885" t="s">
        <v>1015</v>
      </c>
      <c r="F40885" s="86">
        <v>17554063.0578302</v>
      </c>
    </row>
    <row r="40886" spans="1:6">
      <c r="A40886">
        <v>2033</v>
      </c>
      <c r="B40886" t="s">
        <v>1052</v>
      </c>
      <c r="C40886" t="s">
        <v>1022</v>
      </c>
      <c r="D40886" t="s">
        <v>964</v>
      </c>
      <c r="E40886" t="s">
        <v>1015</v>
      </c>
      <c r="F40886" s="86">
        <v>16962055.6186109</v>
      </c>
    </row>
    <row r="40887" spans="1:6">
      <c r="A40887">
        <v>2034</v>
      </c>
      <c r="B40887" t="s">
        <v>1052</v>
      </c>
      <c r="C40887" t="s">
        <v>1022</v>
      </c>
      <c r="D40887" t="s">
        <v>964</v>
      </c>
      <c r="E40887" t="s">
        <v>1015</v>
      </c>
      <c r="F40887" s="86">
        <v>16308897.080071</v>
      </c>
    </row>
    <row r="40888" spans="1:6">
      <c r="A40888">
        <v>2035</v>
      </c>
      <c r="B40888" t="s">
        <v>1052</v>
      </c>
      <c r="C40888" t="s">
        <v>1022</v>
      </c>
      <c r="D40888" t="s">
        <v>964</v>
      </c>
      <c r="E40888" t="s">
        <v>1015</v>
      </c>
      <c r="F40888" s="86">
        <v>15621830.249745799</v>
      </c>
    </row>
    <row r="40889" spans="1:6">
      <c r="A40889">
        <v>2036</v>
      </c>
      <c r="B40889" t="s">
        <v>1052</v>
      </c>
      <c r="C40889" t="s">
        <v>1022</v>
      </c>
      <c r="D40889" t="s">
        <v>964</v>
      </c>
      <c r="E40889" t="s">
        <v>1015</v>
      </c>
      <c r="F40889" s="86">
        <v>14900740.068055199</v>
      </c>
    </row>
    <row r="40890" spans="1:6">
      <c r="A40890">
        <v>2037</v>
      </c>
      <c r="B40890" t="s">
        <v>1052</v>
      </c>
      <c r="C40890" t="s">
        <v>1022</v>
      </c>
      <c r="D40890" t="s">
        <v>964</v>
      </c>
      <c r="E40890" t="s">
        <v>1015</v>
      </c>
      <c r="F40890" s="86">
        <v>14165025.3698288</v>
      </c>
    </row>
    <row r="40891" spans="1:6">
      <c r="A40891">
        <v>2038</v>
      </c>
      <c r="B40891" t="s">
        <v>1052</v>
      </c>
      <c r="C40891" t="s">
        <v>1022</v>
      </c>
      <c r="D40891" t="s">
        <v>964</v>
      </c>
      <c r="E40891" t="s">
        <v>1015</v>
      </c>
      <c r="F40891" s="86">
        <v>13422102.609773399</v>
      </c>
    </row>
    <row r="40892" spans="1:6">
      <c r="A40892">
        <v>2039</v>
      </c>
      <c r="B40892" t="s">
        <v>1052</v>
      </c>
      <c r="C40892" t="s">
        <v>1022</v>
      </c>
      <c r="D40892" t="s">
        <v>964</v>
      </c>
      <c r="E40892" t="s">
        <v>1015</v>
      </c>
      <c r="F40892" s="86">
        <v>12663040.688255901</v>
      </c>
    </row>
    <row r="40893" spans="1:6">
      <c r="A40893">
        <v>2040</v>
      </c>
      <c r="B40893" t="s">
        <v>1052</v>
      </c>
      <c r="C40893" t="s">
        <v>1022</v>
      </c>
      <c r="D40893" t="s">
        <v>964</v>
      </c>
      <c r="E40893" t="s">
        <v>1015</v>
      </c>
      <c r="F40893" s="86">
        <v>11896530.6965227</v>
      </c>
    </row>
    <row r="40894" spans="1:6">
      <c r="A40894">
        <v>2041</v>
      </c>
      <c r="B40894" t="s">
        <v>1052</v>
      </c>
      <c r="C40894" t="s">
        <v>1022</v>
      </c>
      <c r="D40894" t="s">
        <v>964</v>
      </c>
      <c r="E40894" t="s">
        <v>1015</v>
      </c>
      <c r="F40894" s="86">
        <v>10975199.111822801</v>
      </c>
    </row>
    <row r="40895" spans="1:6">
      <c r="A40895">
        <v>2042</v>
      </c>
      <c r="B40895" t="s">
        <v>1052</v>
      </c>
      <c r="C40895" t="s">
        <v>1022</v>
      </c>
      <c r="D40895" t="s">
        <v>964</v>
      </c>
      <c r="E40895" t="s">
        <v>1015</v>
      </c>
      <c r="F40895" s="86">
        <v>10065710.4541134</v>
      </c>
    </row>
    <row r="40896" spans="1:6">
      <c r="A40896">
        <v>2043</v>
      </c>
      <c r="B40896" t="s">
        <v>1052</v>
      </c>
      <c r="C40896" t="s">
        <v>1022</v>
      </c>
      <c r="D40896" t="s">
        <v>964</v>
      </c>
      <c r="E40896" t="s">
        <v>1015</v>
      </c>
      <c r="F40896" s="86">
        <v>9172687.0869882405</v>
      </c>
    </row>
    <row r="40897" spans="1:6">
      <c r="A40897">
        <v>2044</v>
      </c>
      <c r="B40897" t="s">
        <v>1052</v>
      </c>
      <c r="C40897" t="s">
        <v>1022</v>
      </c>
      <c r="D40897" t="s">
        <v>964</v>
      </c>
      <c r="E40897" t="s">
        <v>1015</v>
      </c>
      <c r="F40897" s="86">
        <v>8298902.7109433096</v>
      </c>
    </row>
    <row r="40898" spans="1:6">
      <c r="A40898">
        <v>2045</v>
      </c>
      <c r="B40898" t="s">
        <v>1052</v>
      </c>
      <c r="C40898" t="s">
        <v>1022</v>
      </c>
      <c r="D40898" t="s">
        <v>964</v>
      </c>
      <c r="E40898" t="s">
        <v>1015</v>
      </c>
      <c r="F40898" s="86">
        <v>7452933.0056659803</v>
      </c>
    </row>
    <row r="40899" spans="1:6">
      <c r="A40899">
        <v>2046</v>
      </c>
      <c r="B40899" t="s">
        <v>1052</v>
      </c>
      <c r="C40899" t="s">
        <v>1022</v>
      </c>
      <c r="D40899" t="s">
        <v>964</v>
      </c>
      <c r="E40899" t="s">
        <v>1015</v>
      </c>
      <c r="F40899" s="86">
        <v>6644932.95966266</v>
      </c>
    </row>
    <row r="40900" spans="1:6">
      <c r="A40900">
        <v>2047</v>
      </c>
      <c r="B40900" t="s">
        <v>1052</v>
      </c>
      <c r="C40900" t="s">
        <v>1022</v>
      </c>
      <c r="D40900" t="s">
        <v>964</v>
      </c>
      <c r="E40900" t="s">
        <v>1015</v>
      </c>
      <c r="F40900" s="86">
        <v>5883960.8335891403</v>
      </c>
    </row>
    <row r="40901" spans="1:6">
      <c r="A40901">
        <v>2048</v>
      </c>
      <c r="B40901" t="s">
        <v>1052</v>
      </c>
      <c r="C40901" t="s">
        <v>1022</v>
      </c>
      <c r="D40901" t="s">
        <v>964</v>
      </c>
      <c r="E40901" t="s">
        <v>1015</v>
      </c>
      <c r="F40901" s="86">
        <v>5175598.5564802596</v>
      </c>
    </row>
    <row r="40902" spans="1:6">
      <c r="A40902">
        <v>2049</v>
      </c>
      <c r="B40902" t="s">
        <v>1052</v>
      </c>
      <c r="C40902" t="s">
        <v>1022</v>
      </c>
      <c r="D40902" t="s">
        <v>964</v>
      </c>
      <c r="E40902" t="s">
        <v>1015</v>
      </c>
      <c r="F40902" s="86">
        <v>4525573.8036480201</v>
      </c>
    </row>
    <row r="40903" spans="1:6">
      <c r="A40903">
        <v>2050</v>
      </c>
      <c r="B40903" t="s">
        <v>1052</v>
      </c>
      <c r="C40903" t="s">
        <v>1022</v>
      </c>
      <c r="D40903" t="s">
        <v>964</v>
      </c>
      <c r="E40903" t="s">
        <v>1015</v>
      </c>
      <c r="F40903" s="86">
        <v>3935595.1739050099</v>
      </c>
    </row>
    <row r="40904" spans="1:6">
      <c r="A40904">
        <v>2017</v>
      </c>
      <c r="B40904" t="s">
        <v>1053</v>
      </c>
      <c r="C40904" t="s">
        <v>1022</v>
      </c>
      <c r="D40904" t="s">
        <v>964</v>
      </c>
      <c r="E40904" t="s">
        <v>1015</v>
      </c>
      <c r="F40904" s="86">
        <v>37407192.297882803</v>
      </c>
    </row>
    <row r="40905" spans="1:6">
      <c r="A40905">
        <v>2018</v>
      </c>
      <c r="B40905" t="s">
        <v>1053</v>
      </c>
      <c r="C40905" t="s">
        <v>1022</v>
      </c>
      <c r="D40905" t="s">
        <v>964</v>
      </c>
      <c r="E40905" t="s">
        <v>1015</v>
      </c>
      <c r="F40905" s="86">
        <v>37116805.555672601</v>
      </c>
    </row>
    <row r="40906" spans="1:6">
      <c r="A40906">
        <v>2019</v>
      </c>
      <c r="B40906" t="s">
        <v>1053</v>
      </c>
      <c r="C40906" t="s">
        <v>1022</v>
      </c>
      <c r="D40906" t="s">
        <v>964</v>
      </c>
      <c r="E40906" t="s">
        <v>1015</v>
      </c>
      <c r="F40906" s="86">
        <v>37295982.898267299</v>
      </c>
    </row>
    <row r="40907" spans="1:6">
      <c r="A40907">
        <v>2020</v>
      </c>
      <c r="B40907" t="s">
        <v>1053</v>
      </c>
      <c r="C40907" t="s">
        <v>1022</v>
      </c>
      <c r="D40907" t="s">
        <v>964</v>
      </c>
      <c r="E40907" t="s">
        <v>1015</v>
      </c>
      <c r="F40907" s="86">
        <v>37434632.491335496</v>
      </c>
    </row>
    <row r="40908" spans="1:6">
      <c r="A40908">
        <v>2021</v>
      </c>
      <c r="B40908" t="s">
        <v>1053</v>
      </c>
      <c r="C40908" t="s">
        <v>1022</v>
      </c>
      <c r="D40908" t="s">
        <v>964</v>
      </c>
      <c r="E40908" t="s">
        <v>1015</v>
      </c>
      <c r="F40908" s="86">
        <v>37557808.240627103</v>
      </c>
    </row>
    <row r="40909" spans="1:6">
      <c r="A40909">
        <v>2022</v>
      </c>
      <c r="B40909" t="s">
        <v>1053</v>
      </c>
      <c r="C40909" t="s">
        <v>1022</v>
      </c>
      <c r="D40909" t="s">
        <v>964</v>
      </c>
      <c r="E40909" t="s">
        <v>1015</v>
      </c>
      <c r="F40909" s="86">
        <v>37619631.894623898</v>
      </c>
    </row>
    <row r="40910" spans="1:6">
      <c r="A40910">
        <v>2023</v>
      </c>
      <c r="B40910" t="s">
        <v>1053</v>
      </c>
      <c r="C40910" t="s">
        <v>1022</v>
      </c>
      <c r="D40910" t="s">
        <v>964</v>
      </c>
      <c r="E40910" t="s">
        <v>1015</v>
      </c>
      <c r="F40910" s="86">
        <v>37632629.278608501</v>
      </c>
    </row>
    <row r="40911" spans="1:6">
      <c r="A40911">
        <v>2024</v>
      </c>
      <c r="B40911" t="s">
        <v>1053</v>
      </c>
      <c r="C40911" t="s">
        <v>1022</v>
      </c>
      <c r="D40911" t="s">
        <v>964</v>
      </c>
      <c r="E40911" t="s">
        <v>1015</v>
      </c>
      <c r="F40911" s="86">
        <v>37585536.187520199</v>
      </c>
    </row>
    <row r="40912" spans="1:6">
      <c r="A40912">
        <v>2025</v>
      </c>
      <c r="B40912" t="s">
        <v>1053</v>
      </c>
      <c r="C40912" t="s">
        <v>1022</v>
      </c>
      <c r="D40912" t="s">
        <v>964</v>
      </c>
      <c r="E40912" t="s">
        <v>1015</v>
      </c>
      <c r="F40912" s="86">
        <v>37457933.413109399</v>
      </c>
    </row>
    <row r="40913" spans="1:6">
      <c r="A40913">
        <v>2026</v>
      </c>
      <c r="B40913" t="s">
        <v>1053</v>
      </c>
      <c r="C40913" t="s">
        <v>1022</v>
      </c>
      <c r="D40913" t="s">
        <v>964</v>
      </c>
      <c r="E40913" t="s">
        <v>1015</v>
      </c>
      <c r="F40913" s="86">
        <v>37238032.323102802</v>
      </c>
    </row>
    <row r="40914" spans="1:6">
      <c r="A40914">
        <v>2027</v>
      </c>
      <c r="B40914" t="s">
        <v>1053</v>
      </c>
      <c r="C40914" t="s">
        <v>1022</v>
      </c>
      <c r="D40914" t="s">
        <v>964</v>
      </c>
      <c r="E40914" t="s">
        <v>1015</v>
      </c>
      <c r="F40914" s="86">
        <v>36882963.562549099</v>
      </c>
    </row>
    <row r="40915" spans="1:6">
      <c r="A40915">
        <v>2028</v>
      </c>
      <c r="B40915" t="s">
        <v>1053</v>
      </c>
      <c r="C40915" t="s">
        <v>1022</v>
      </c>
      <c r="D40915" t="s">
        <v>964</v>
      </c>
      <c r="E40915" t="s">
        <v>1015</v>
      </c>
      <c r="F40915" s="86">
        <v>36372413.351603203</v>
      </c>
    </row>
    <row r="40916" spans="1:6">
      <c r="A40916">
        <v>2029</v>
      </c>
      <c r="B40916" t="s">
        <v>1053</v>
      </c>
      <c r="C40916" t="s">
        <v>1022</v>
      </c>
      <c r="D40916" t="s">
        <v>964</v>
      </c>
      <c r="E40916" t="s">
        <v>1015</v>
      </c>
      <c r="F40916" s="86">
        <v>35675514.4126634</v>
      </c>
    </row>
    <row r="40917" spans="1:6">
      <c r="A40917">
        <v>2030</v>
      </c>
      <c r="B40917" t="s">
        <v>1053</v>
      </c>
      <c r="C40917" t="s">
        <v>1022</v>
      </c>
      <c r="D40917" t="s">
        <v>964</v>
      </c>
      <c r="E40917" t="s">
        <v>1015</v>
      </c>
      <c r="F40917" s="86">
        <v>34807106.7234165</v>
      </c>
    </row>
    <row r="40918" spans="1:6">
      <c r="A40918">
        <v>2031</v>
      </c>
      <c r="B40918" t="s">
        <v>1053</v>
      </c>
      <c r="C40918" t="s">
        <v>1022</v>
      </c>
      <c r="D40918" t="s">
        <v>964</v>
      </c>
      <c r="E40918" t="s">
        <v>1015</v>
      </c>
      <c r="F40918" s="86">
        <v>33776540.1710243</v>
      </c>
    </row>
    <row r="40919" spans="1:6">
      <c r="A40919">
        <v>2032</v>
      </c>
      <c r="B40919" t="s">
        <v>1053</v>
      </c>
      <c r="C40919" t="s">
        <v>1022</v>
      </c>
      <c r="D40919" t="s">
        <v>964</v>
      </c>
      <c r="E40919" t="s">
        <v>1015</v>
      </c>
      <c r="F40919" s="86">
        <v>32599039.551411498</v>
      </c>
    </row>
    <row r="40920" spans="1:6">
      <c r="A40920">
        <v>2033</v>
      </c>
      <c r="B40920" t="s">
        <v>1053</v>
      </c>
      <c r="C40920" t="s">
        <v>1022</v>
      </c>
      <c r="D40920" t="s">
        <v>964</v>
      </c>
      <c r="E40920" t="s">
        <v>1015</v>
      </c>
      <c r="F40920" s="86">
        <v>31288632.125489201</v>
      </c>
    </row>
    <row r="40921" spans="1:6">
      <c r="A40921">
        <v>2034</v>
      </c>
      <c r="B40921" t="s">
        <v>1053</v>
      </c>
      <c r="C40921" t="s">
        <v>1022</v>
      </c>
      <c r="D40921" t="s">
        <v>964</v>
      </c>
      <c r="E40921" t="s">
        <v>1015</v>
      </c>
      <c r="F40921" s="86">
        <v>29910852.080679201</v>
      </c>
    </row>
    <row r="40922" spans="1:6">
      <c r="A40922">
        <v>2035</v>
      </c>
      <c r="B40922" t="s">
        <v>1053</v>
      </c>
      <c r="C40922" t="s">
        <v>1022</v>
      </c>
      <c r="D40922" t="s">
        <v>964</v>
      </c>
      <c r="E40922" t="s">
        <v>1015</v>
      </c>
      <c r="F40922" s="86">
        <v>28476932.188523199</v>
      </c>
    </row>
    <row r="40923" spans="1:6">
      <c r="A40923">
        <v>2036</v>
      </c>
      <c r="B40923" t="s">
        <v>1053</v>
      </c>
      <c r="C40923" t="s">
        <v>1022</v>
      </c>
      <c r="D40923" t="s">
        <v>964</v>
      </c>
      <c r="E40923" t="s">
        <v>1015</v>
      </c>
      <c r="F40923" s="86">
        <v>27032266.736106101</v>
      </c>
    </row>
    <row r="40924" spans="1:6">
      <c r="A40924">
        <v>2037</v>
      </c>
      <c r="B40924" t="s">
        <v>1053</v>
      </c>
      <c r="C40924" t="s">
        <v>1022</v>
      </c>
      <c r="D40924" t="s">
        <v>964</v>
      </c>
      <c r="E40924" t="s">
        <v>1015</v>
      </c>
      <c r="F40924" s="86">
        <v>25580132.118248999</v>
      </c>
    </row>
    <row r="40925" spans="1:6">
      <c r="A40925">
        <v>2038</v>
      </c>
      <c r="B40925" t="s">
        <v>1053</v>
      </c>
      <c r="C40925" t="s">
        <v>1022</v>
      </c>
      <c r="D40925" t="s">
        <v>964</v>
      </c>
      <c r="E40925" t="s">
        <v>1015</v>
      </c>
      <c r="F40925" s="86">
        <v>24147956.773944099</v>
      </c>
    </row>
    <row r="40926" spans="1:6">
      <c r="A40926">
        <v>2039</v>
      </c>
      <c r="B40926" t="s">
        <v>1053</v>
      </c>
      <c r="C40926" t="s">
        <v>1022</v>
      </c>
      <c r="D40926" t="s">
        <v>964</v>
      </c>
      <c r="E40926" t="s">
        <v>1015</v>
      </c>
      <c r="F40926" s="86">
        <v>22701078.2928482</v>
      </c>
    </row>
    <row r="40927" spans="1:6">
      <c r="A40927">
        <v>2040</v>
      </c>
      <c r="B40927" t="s">
        <v>1053</v>
      </c>
      <c r="C40927" t="s">
        <v>1022</v>
      </c>
      <c r="D40927" t="s">
        <v>964</v>
      </c>
      <c r="E40927" t="s">
        <v>1015</v>
      </c>
      <c r="F40927" s="86">
        <v>21252686.111773498</v>
      </c>
    </row>
    <row r="40928" spans="1:6">
      <c r="A40928">
        <v>2041</v>
      </c>
      <c r="B40928" t="s">
        <v>1053</v>
      </c>
      <c r="C40928" t="s">
        <v>1022</v>
      </c>
      <c r="D40928" t="s">
        <v>964</v>
      </c>
      <c r="E40928" t="s">
        <v>1015</v>
      </c>
      <c r="F40928" s="86">
        <v>19562861.696598101</v>
      </c>
    </row>
    <row r="40929" spans="1:6">
      <c r="A40929">
        <v>2042</v>
      </c>
      <c r="B40929" t="s">
        <v>1053</v>
      </c>
      <c r="C40929" t="s">
        <v>1022</v>
      </c>
      <c r="D40929" t="s">
        <v>964</v>
      </c>
      <c r="E40929" t="s">
        <v>1015</v>
      </c>
      <c r="F40929" s="86">
        <v>17899442.4481957</v>
      </c>
    </row>
    <row r="40930" spans="1:6">
      <c r="A40930">
        <v>2043</v>
      </c>
      <c r="B40930" t="s">
        <v>1053</v>
      </c>
      <c r="C40930" t="s">
        <v>1022</v>
      </c>
      <c r="D40930" t="s">
        <v>964</v>
      </c>
      <c r="E40930" t="s">
        <v>1015</v>
      </c>
      <c r="F40930" s="86">
        <v>16260262.3409764</v>
      </c>
    </row>
    <row r="40931" spans="1:6">
      <c r="A40931">
        <v>2044</v>
      </c>
      <c r="B40931" t="s">
        <v>1053</v>
      </c>
      <c r="C40931" t="s">
        <v>1022</v>
      </c>
      <c r="D40931" t="s">
        <v>964</v>
      </c>
      <c r="E40931" t="s">
        <v>1015</v>
      </c>
      <c r="F40931" s="86">
        <v>14649704.9645597</v>
      </c>
    </row>
    <row r="40932" spans="1:6">
      <c r="A40932">
        <v>2045</v>
      </c>
      <c r="B40932" t="s">
        <v>1053</v>
      </c>
      <c r="C40932" t="s">
        <v>1022</v>
      </c>
      <c r="D40932" t="s">
        <v>964</v>
      </c>
      <c r="E40932" t="s">
        <v>1015</v>
      </c>
      <c r="F40932" s="86">
        <v>13082988.183021801</v>
      </c>
    </row>
    <row r="40933" spans="1:6">
      <c r="A40933">
        <v>2046</v>
      </c>
      <c r="B40933" t="s">
        <v>1053</v>
      </c>
      <c r="C40933" t="s">
        <v>1022</v>
      </c>
      <c r="D40933" t="s">
        <v>964</v>
      </c>
      <c r="E40933" t="s">
        <v>1015</v>
      </c>
      <c r="F40933" s="86">
        <v>11572579.1188145</v>
      </c>
    </row>
    <row r="40934" spans="1:6">
      <c r="A40934">
        <v>2047</v>
      </c>
      <c r="B40934" t="s">
        <v>1053</v>
      </c>
      <c r="C40934" t="s">
        <v>1022</v>
      </c>
      <c r="D40934" t="s">
        <v>964</v>
      </c>
      <c r="E40934" t="s">
        <v>1015</v>
      </c>
      <c r="F40934" s="86">
        <v>10138396.3740268</v>
      </c>
    </row>
    <row r="40935" spans="1:6">
      <c r="A40935">
        <v>2048</v>
      </c>
      <c r="B40935" t="s">
        <v>1053</v>
      </c>
      <c r="C40935" t="s">
        <v>1022</v>
      </c>
      <c r="D40935" t="s">
        <v>964</v>
      </c>
      <c r="E40935" t="s">
        <v>1015</v>
      </c>
      <c r="F40935" s="86">
        <v>8793069.2558345404</v>
      </c>
    </row>
    <row r="40936" spans="1:6">
      <c r="A40936">
        <v>2049</v>
      </c>
      <c r="B40936" t="s">
        <v>1053</v>
      </c>
      <c r="C40936" t="s">
        <v>1022</v>
      </c>
      <c r="D40936" t="s">
        <v>964</v>
      </c>
      <c r="E40936" t="s">
        <v>1015</v>
      </c>
      <c r="F40936" s="86">
        <v>7544522.3891835799</v>
      </c>
    </row>
    <row r="40937" spans="1:6">
      <c r="A40937">
        <v>2050</v>
      </c>
      <c r="B40937" t="s">
        <v>1053</v>
      </c>
      <c r="C40937" t="s">
        <v>1022</v>
      </c>
      <c r="D40937" t="s">
        <v>964</v>
      </c>
      <c r="E40937" t="s">
        <v>1015</v>
      </c>
      <c r="F40937" s="86">
        <v>6399569.0172771402</v>
      </c>
    </row>
    <row r="40938" spans="1:6">
      <c r="A40938">
        <v>2017</v>
      </c>
      <c r="B40938" t="s">
        <v>1054</v>
      </c>
      <c r="C40938" t="s">
        <v>1022</v>
      </c>
      <c r="D40938" t="s">
        <v>964</v>
      </c>
      <c r="E40938" t="s">
        <v>1015</v>
      </c>
      <c r="F40938" s="86">
        <v>130266.40089493799</v>
      </c>
    </row>
    <row r="40939" spans="1:6">
      <c r="A40939">
        <v>2018</v>
      </c>
      <c r="B40939" t="s">
        <v>1054</v>
      </c>
      <c r="C40939" t="s">
        <v>1022</v>
      </c>
      <c r="D40939" t="s">
        <v>964</v>
      </c>
      <c r="E40939" t="s">
        <v>1015</v>
      </c>
      <c r="F40939" s="86">
        <v>136064.23595598599</v>
      </c>
    </row>
    <row r="40940" spans="1:6">
      <c r="A40940">
        <v>2019</v>
      </c>
      <c r="B40940" t="s">
        <v>1054</v>
      </c>
      <c r="C40940" t="s">
        <v>1022</v>
      </c>
      <c r="D40940" t="s">
        <v>964</v>
      </c>
      <c r="E40940" t="s">
        <v>1015</v>
      </c>
      <c r="F40940" s="86">
        <v>137434.970877543</v>
      </c>
    </row>
    <row r="40941" spans="1:6">
      <c r="A40941">
        <v>2020</v>
      </c>
      <c r="B40941" t="s">
        <v>1054</v>
      </c>
      <c r="C40941" t="s">
        <v>1022</v>
      </c>
      <c r="D40941" t="s">
        <v>964</v>
      </c>
      <c r="E40941" t="s">
        <v>1015</v>
      </c>
      <c r="F40941" s="86">
        <v>138682.477494953</v>
      </c>
    </row>
    <row r="40942" spans="1:6">
      <c r="A40942">
        <v>2021</v>
      </c>
      <c r="B40942" t="s">
        <v>1054</v>
      </c>
      <c r="C40942" t="s">
        <v>1022</v>
      </c>
      <c r="D40942" t="s">
        <v>964</v>
      </c>
      <c r="E40942" t="s">
        <v>1015</v>
      </c>
      <c r="F40942" s="86">
        <v>139807.326564608</v>
      </c>
    </row>
    <row r="40943" spans="1:6">
      <c r="A40943">
        <v>2022</v>
      </c>
      <c r="B40943" t="s">
        <v>1054</v>
      </c>
      <c r="C40943" t="s">
        <v>1022</v>
      </c>
      <c r="D40943" t="s">
        <v>964</v>
      </c>
      <c r="E40943" t="s">
        <v>1015</v>
      </c>
      <c r="F40943" s="86">
        <v>140758.528812629</v>
      </c>
    </row>
    <row r="40944" spans="1:6">
      <c r="A40944">
        <v>2023</v>
      </c>
      <c r="B40944" t="s">
        <v>1054</v>
      </c>
      <c r="C40944" t="s">
        <v>1022</v>
      </c>
      <c r="D40944" t="s">
        <v>964</v>
      </c>
      <c r="E40944" t="s">
        <v>1015</v>
      </c>
      <c r="F40944" s="86">
        <v>141497.46372828601</v>
      </c>
    </row>
    <row r="40945" spans="1:6">
      <c r="A40945">
        <v>2024</v>
      </c>
      <c r="B40945" t="s">
        <v>1054</v>
      </c>
      <c r="C40945" t="s">
        <v>1022</v>
      </c>
      <c r="D40945" t="s">
        <v>964</v>
      </c>
      <c r="E40945" t="s">
        <v>1015</v>
      </c>
      <c r="F40945" s="86">
        <v>141963.50862723499</v>
      </c>
    </row>
    <row r="40946" spans="1:6">
      <c r="A40946">
        <v>2025</v>
      </c>
      <c r="B40946" t="s">
        <v>1054</v>
      </c>
      <c r="C40946" t="s">
        <v>1022</v>
      </c>
      <c r="D40946" t="s">
        <v>964</v>
      </c>
      <c r="E40946" t="s">
        <v>1015</v>
      </c>
      <c r="F40946" s="86">
        <v>142212.190441835</v>
      </c>
    </row>
    <row r="40947" spans="1:6">
      <c r="A40947">
        <v>2026</v>
      </c>
      <c r="B40947" t="s">
        <v>1054</v>
      </c>
      <c r="C40947" t="s">
        <v>1022</v>
      </c>
      <c r="D40947" t="s">
        <v>964</v>
      </c>
      <c r="E40947" t="s">
        <v>1015</v>
      </c>
      <c r="F40947" s="86">
        <v>142138.781128856</v>
      </c>
    </row>
    <row r="40948" spans="1:6">
      <c r="A40948">
        <v>2027</v>
      </c>
      <c r="B40948" t="s">
        <v>1054</v>
      </c>
      <c r="C40948" t="s">
        <v>1022</v>
      </c>
      <c r="D40948" t="s">
        <v>964</v>
      </c>
      <c r="E40948" t="s">
        <v>1015</v>
      </c>
      <c r="F40948" s="86">
        <v>141627.71493744399</v>
      </c>
    </row>
    <row r="40949" spans="1:6">
      <c r="A40949">
        <v>2028</v>
      </c>
      <c r="B40949" t="s">
        <v>1054</v>
      </c>
      <c r="C40949" t="s">
        <v>1022</v>
      </c>
      <c r="D40949" t="s">
        <v>964</v>
      </c>
      <c r="E40949" t="s">
        <v>1015</v>
      </c>
      <c r="F40949" s="86">
        <v>140532.230688802</v>
      </c>
    </row>
    <row r="40950" spans="1:6">
      <c r="A40950">
        <v>2029</v>
      </c>
      <c r="B40950" t="s">
        <v>1054</v>
      </c>
      <c r="C40950" t="s">
        <v>1022</v>
      </c>
      <c r="D40950" t="s">
        <v>964</v>
      </c>
      <c r="E40950" t="s">
        <v>1015</v>
      </c>
      <c r="F40950" s="86">
        <v>138644.13359080401</v>
      </c>
    </row>
    <row r="40951" spans="1:6">
      <c r="A40951">
        <v>2030</v>
      </c>
      <c r="B40951" t="s">
        <v>1054</v>
      </c>
      <c r="C40951" t="s">
        <v>1022</v>
      </c>
      <c r="D40951" t="s">
        <v>964</v>
      </c>
      <c r="E40951" t="s">
        <v>1015</v>
      </c>
      <c r="F40951" s="86">
        <v>136085.07658027101</v>
      </c>
    </row>
    <row r="40952" spans="1:6">
      <c r="A40952">
        <v>2031</v>
      </c>
      <c r="B40952" t="s">
        <v>1054</v>
      </c>
      <c r="C40952" t="s">
        <v>1022</v>
      </c>
      <c r="D40952" t="s">
        <v>964</v>
      </c>
      <c r="E40952" t="s">
        <v>1015</v>
      </c>
      <c r="F40952" s="86">
        <v>132813.10812913801</v>
      </c>
    </row>
    <row r="40953" spans="1:6">
      <c r="A40953">
        <v>2032</v>
      </c>
      <c r="B40953" t="s">
        <v>1054</v>
      </c>
      <c r="C40953" t="s">
        <v>1022</v>
      </c>
      <c r="D40953" t="s">
        <v>964</v>
      </c>
      <c r="E40953" t="s">
        <v>1015</v>
      </c>
      <c r="F40953" s="86">
        <v>128933.682170894</v>
      </c>
    </row>
    <row r="40954" spans="1:6">
      <c r="A40954">
        <v>2033</v>
      </c>
      <c r="B40954" t="s">
        <v>1054</v>
      </c>
      <c r="C40954" t="s">
        <v>1022</v>
      </c>
      <c r="D40954" t="s">
        <v>964</v>
      </c>
      <c r="E40954" t="s">
        <v>1015</v>
      </c>
      <c r="F40954" s="86">
        <v>124471.084850742</v>
      </c>
    </row>
    <row r="40955" spans="1:6">
      <c r="A40955">
        <v>2034</v>
      </c>
      <c r="B40955" t="s">
        <v>1054</v>
      </c>
      <c r="C40955" t="s">
        <v>1022</v>
      </c>
      <c r="D40955" t="s">
        <v>964</v>
      </c>
      <c r="E40955" t="s">
        <v>1015</v>
      </c>
      <c r="F40955" s="86">
        <v>119504.933803491</v>
      </c>
    </row>
    <row r="40956" spans="1:6">
      <c r="A40956">
        <v>2035</v>
      </c>
      <c r="B40956" t="s">
        <v>1054</v>
      </c>
      <c r="C40956" t="s">
        <v>1022</v>
      </c>
      <c r="D40956" t="s">
        <v>964</v>
      </c>
      <c r="E40956" t="s">
        <v>1015</v>
      </c>
      <c r="F40956" s="86">
        <v>114086.72649754499</v>
      </c>
    </row>
    <row r="40957" spans="1:6">
      <c r="A40957">
        <v>2036</v>
      </c>
      <c r="B40957" t="s">
        <v>1054</v>
      </c>
      <c r="C40957" t="s">
        <v>1022</v>
      </c>
      <c r="D40957" t="s">
        <v>964</v>
      </c>
      <c r="E40957" t="s">
        <v>1015</v>
      </c>
      <c r="F40957" s="86">
        <v>108466.59810786801</v>
      </c>
    </row>
    <row r="40958" spans="1:6">
      <c r="A40958">
        <v>2037</v>
      </c>
      <c r="B40958" t="s">
        <v>1054</v>
      </c>
      <c r="C40958" t="s">
        <v>1022</v>
      </c>
      <c r="D40958" t="s">
        <v>964</v>
      </c>
      <c r="E40958" t="s">
        <v>1015</v>
      </c>
      <c r="F40958" s="86">
        <v>102657.928678414</v>
      </c>
    </row>
    <row r="40959" spans="1:6">
      <c r="A40959">
        <v>2038</v>
      </c>
      <c r="B40959" t="s">
        <v>1054</v>
      </c>
      <c r="C40959" t="s">
        <v>1022</v>
      </c>
      <c r="D40959" t="s">
        <v>964</v>
      </c>
      <c r="E40959" t="s">
        <v>1015</v>
      </c>
      <c r="F40959" s="86">
        <v>96796.033031717496</v>
      </c>
    </row>
    <row r="40960" spans="1:6">
      <c r="A40960">
        <v>2039</v>
      </c>
      <c r="B40960" t="s">
        <v>1054</v>
      </c>
      <c r="C40960" t="s">
        <v>1022</v>
      </c>
      <c r="D40960" t="s">
        <v>964</v>
      </c>
      <c r="E40960" t="s">
        <v>1015</v>
      </c>
      <c r="F40960" s="86">
        <v>90933.847857710905</v>
      </c>
    </row>
    <row r="40961" spans="1:6">
      <c r="A40961">
        <v>2040</v>
      </c>
      <c r="B40961" t="s">
        <v>1054</v>
      </c>
      <c r="C40961" t="s">
        <v>1022</v>
      </c>
      <c r="D40961" t="s">
        <v>964</v>
      </c>
      <c r="E40961" t="s">
        <v>1015</v>
      </c>
      <c r="F40961" s="86">
        <v>85187.864660455598</v>
      </c>
    </row>
    <row r="40962" spans="1:6">
      <c r="A40962">
        <v>2041</v>
      </c>
      <c r="B40962" t="s">
        <v>1054</v>
      </c>
      <c r="C40962" t="s">
        <v>1022</v>
      </c>
      <c r="D40962" t="s">
        <v>964</v>
      </c>
      <c r="E40962" t="s">
        <v>1015</v>
      </c>
      <c r="F40962" s="86">
        <v>79322.962707992905</v>
      </c>
    </row>
    <row r="40963" spans="1:6">
      <c r="A40963">
        <v>2042</v>
      </c>
      <c r="B40963" t="s">
        <v>1054</v>
      </c>
      <c r="C40963" t="s">
        <v>1022</v>
      </c>
      <c r="D40963" t="s">
        <v>964</v>
      </c>
      <c r="E40963" t="s">
        <v>1015</v>
      </c>
      <c r="F40963" s="86">
        <v>73812.513437558198</v>
      </c>
    </row>
    <row r="40964" spans="1:6">
      <c r="A40964">
        <v>2043</v>
      </c>
      <c r="B40964" t="s">
        <v>1054</v>
      </c>
      <c r="C40964" t="s">
        <v>1022</v>
      </c>
      <c r="D40964" t="s">
        <v>964</v>
      </c>
      <c r="E40964" t="s">
        <v>1015</v>
      </c>
      <c r="F40964" s="86">
        <v>68668.154958717205</v>
      </c>
    </row>
    <row r="40965" spans="1:6">
      <c r="A40965">
        <v>2044</v>
      </c>
      <c r="B40965" t="s">
        <v>1054</v>
      </c>
      <c r="C40965" t="s">
        <v>1022</v>
      </c>
      <c r="D40965" t="s">
        <v>964</v>
      </c>
      <c r="E40965" t="s">
        <v>1015</v>
      </c>
      <c r="F40965" s="86">
        <v>63969.294842711897</v>
      </c>
    </row>
    <row r="40966" spans="1:6">
      <c r="A40966">
        <v>2045</v>
      </c>
      <c r="B40966" t="s">
        <v>1054</v>
      </c>
      <c r="C40966" t="s">
        <v>1022</v>
      </c>
      <c r="D40966" t="s">
        <v>964</v>
      </c>
      <c r="E40966" t="s">
        <v>1015</v>
      </c>
      <c r="F40966" s="86">
        <v>59733.131002062801</v>
      </c>
    </row>
    <row r="40967" spans="1:6">
      <c r="A40967">
        <v>2046</v>
      </c>
      <c r="B40967" t="s">
        <v>1054</v>
      </c>
      <c r="C40967" t="s">
        <v>1022</v>
      </c>
      <c r="D40967" t="s">
        <v>964</v>
      </c>
      <c r="E40967" t="s">
        <v>1015</v>
      </c>
      <c r="F40967" s="86">
        <v>56021.316135257599</v>
      </c>
    </row>
    <row r="40968" spans="1:6">
      <c r="A40968">
        <v>2047</v>
      </c>
      <c r="B40968" t="s">
        <v>1054</v>
      </c>
      <c r="C40968" t="s">
        <v>1022</v>
      </c>
      <c r="D40968" t="s">
        <v>964</v>
      </c>
      <c r="E40968" t="s">
        <v>1015</v>
      </c>
      <c r="F40968" s="86">
        <v>52825.859495064302</v>
      </c>
    </row>
    <row r="40969" spans="1:6">
      <c r="A40969">
        <v>2048</v>
      </c>
      <c r="B40969" t="s">
        <v>1054</v>
      </c>
      <c r="C40969" t="s">
        <v>1022</v>
      </c>
      <c r="D40969" t="s">
        <v>964</v>
      </c>
      <c r="E40969" t="s">
        <v>1015</v>
      </c>
      <c r="F40969" s="86">
        <v>50169.654932936202</v>
      </c>
    </row>
    <row r="40970" spans="1:6">
      <c r="A40970">
        <v>2049</v>
      </c>
      <c r="B40970" t="s">
        <v>1054</v>
      </c>
      <c r="C40970" t="s">
        <v>1022</v>
      </c>
      <c r="D40970" t="s">
        <v>964</v>
      </c>
      <c r="E40970" t="s">
        <v>1015</v>
      </c>
      <c r="F40970" s="86">
        <v>48007.800759865502</v>
      </c>
    </row>
    <row r="40971" spans="1:6">
      <c r="A40971">
        <v>2050</v>
      </c>
      <c r="B40971" t="s">
        <v>1054</v>
      </c>
      <c r="C40971" t="s">
        <v>1022</v>
      </c>
      <c r="D40971" t="s">
        <v>964</v>
      </c>
      <c r="E40971" t="s">
        <v>1015</v>
      </c>
      <c r="F40971" s="86">
        <v>46323.917051538199</v>
      </c>
    </row>
    <row r="40972" spans="1:6">
      <c r="A40972">
        <v>2017</v>
      </c>
      <c r="B40972" t="s">
        <v>1055</v>
      </c>
      <c r="C40972" t="s">
        <v>1022</v>
      </c>
      <c r="D40972" t="s">
        <v>964</v>
      </c>
      <c r="E40972" t="s">
        <v>1015</v>
      </c>
      <c r="F40972" s="86">
        <v>95710832.603599906</v>
      </c>
    </row>
    <row r="40973" spans="1:6">
      <c r="A40973">
        <v>2018</v>
      </c>
      <c r="B40973" t="s">
        <v>1055</v>
      </c>
      <c r="C40973" t="s">
        <v>1022</v>
      </c>
      <c r="D40973" t="s">
        <v>964</v>
      </c>
      <c r="E40973" t="s">
        <v>1015</v>
      </c>
      <c r="F40973" s="86">
        <v>94970818.310262397</v>
      </c>
    </row>
    <row r="40974" spans="1:6">
      <c r="A40974">
        <v>2019</v>
      </c>
      <c r="B40974" t="s">
        <v>1055</v>
      </c>
      <c r="C40974" t="s">
        <v>1022</v>
      </c>
      <c r="D40974" t="s">
        <v>964</v>
      </c>
      <c r="E40974" t="s">
        <v>1015</v>
      </c>
      <c r="F40974" s="86">
        <v>95432332.644486606</v>
      </c>
    </row>
    <row r="40975" spans="1:6">
      <c r="A40975">
        <v>2020</v>
      </c>
      <c r="B40975" t="s">
        <v>1055</v>
      </c>
      <c r="C40975" t="s">
        <v>1022</v>
      </c>
      <c r="D40975" t="s">
        <v>964</v>
      </c>
      <c r="E40975" t="s">
        <v>1015</v>
      </c>
      <c r="F40975" s="86">
        <v>95789886.940193206</v>
      </c>
    </row>
    <row r="40976" spans="1:6">
      <c r="A40976">
        <v>2021</v>
      </c>
      <c r="B40976" t="s">
        <v>1055</v>
      </c>
      <c r="C40976" t="s">
        <v>1022</v>
      </c>
      <c r="D40976" t="s">
        <v>964</v>
      </c>
      <c r="E40976" t="s">
        <v>1015</v>
      </c>
      <c r="F40976" s="86">
        <v>96107767.116087303</v>
      </c>
    </row>
    <row r="40977" spans="1:6">
      <c r="A40977">
        <v>2022</v>
      </c>
      <c r="B40977" t="s">
        <v>1055</v>
      </c>
      <c r="C40977" t="s">
        <v>1022</v>
      </c>
      <c r="D40977" t="s">
        <v>964</v>
      </c>
      <c r="E40977" t="s">
        <v>1015</v>
      </c>
      <c r="F40977" s="86">
        <v>96268378.507311001</v>
      </c>
    </row>
    <row r="40978" spans="1:6">
      <c r="A40978">
        <v>2023</v>
      </c>
      <c r="B40978" t="s">
        <v>1055</v>
      </c>
      <c r="C40978" t="s">
        <v>1022</v>
      </c>
      <c r="D40978" t="s">
        <v>964</v>
      </c>
      <c r="E40978" t="s">
        <v>1015</v>
      </c>
      <c r="F40978" s="86">
        <v>96303845.089213997</v>
      </c>
    </row>
    <row r="40979" spans="1:6">
      <c r="A40979">
        <v>2024</v>
      </c>
      <c r="B40979" t="s">
        <v>1055</v>
      </c>
      <c r="C40979" t="s">
        <v>1022</v>
      </c>
      <c r="D40979" t="s">
        <v>964</v>
      </c>
      <c r="E40979" t="s">
        <v>1015</v>
      </c>
      <c r="F40979" s="86">
        <v>96185165.548485503</v>
      </c>
    </row>
    <row r="40980" spans="1:6">
      <c r="A40980">
        <v>2025</v>
      </c>
      <c r="B40980" t="s">
        <v>1055</v>
      </c>
      <c r="C40980" t="s">
        <v>1022</v>
      </c>
      <c r="D40980" t="s">
        <v>964</v>
      </c>
      <c r="E40980" t="s">
        <v>1015</v>
      </c>
      <c r="F40980" s="86">
        <v>95859995.385466695</v>
      </c>
    </row>
    <row r="40981" spans="1:6">
      <c r="A40981">
        <v>2026</v>
      </c>
      <c r="B40981" t="s">
        <v>1055</v>
      </c>
      <c r="C40981" t="s">
        <v>1022</v>
      </c>
      <c r="D40981" t="s">
        <v>964</v>
      </c>
      <c r="E40981" t="s">
        <v>1015</v>
      </c>
      <c r="F40981" s="86">
        <v>95298024.162110105</v>
      </c>
    </row>
    <row r="40982" spans="1:6">
      <c r="A40982">
        <v>2027</v>
      </c>
      <c r="B40982" t="s">
        <v>1055</v>
      </c>
      <c r="C40982" t="s">
        <v>1022</v>
      </c>
      <c r="D40982" t="s">
        <v>964</v>
      </c>
      <c r="E40982" t="s">
        <v>1015</v>
      </c>
      <c r="F40982" s="86">
        <v>94389285.455855295</v>
      </c>
    </row>
    <row r="40983" spans="1:6">
      <c r="A40983">
        <v>2028</v>
      </c>
      <c r="B40983" t="s">
        <v>1055</v>
      </c>
      <c r="C40983" t="s">
        <v>1022</v>
      </c>
      <c r="D40983" t="s">
        <v>964</v>
      </c>
      <c r="E40983" t="s">
        <v>1015</v>
      </c>
      <c r="F40983" s="86">
        <v>93081682.002521798</v>
      </c>
    </row>
    <row r="40984" spans="1:6">
      <c r="A40984">
        <v>2029</v>
      </c>
      <c r="B40984" t="s">
        <v>1055</v>
      </c>
      <c r="C40984" t="s">
        <v>1022</v>
      </c>
      <c r="D40984" t="s">
        <v>964</v>
      </c>
      <c r="E40984" t="s">
        <v>1015</v>
      </c>
      <c r="F40984" s="86">
        <v>91295911.129498601</v>
      </c>
    </row>
    <row r="40985" spans="1:6">
      <c r="A40985">
        <v>2030</v>
      </c>
      <c r="B40985" t="s">
        <v>1055</v>
      </c>
      <c r="C40985" t="s">
        <v>1022</v>
      </c>
      <c r="D40985" t="s">
        <v>964</v>
      </c>
      <c r="E40985" t="s">
        <v>1015</v>
      </c>
      <c r="F40985" s="86">
        <v>89069927.626790002</v>
      </c>
    </row>
    <row r="40986" spans="1:6">
      <c r="A40986">
        <v>2031</v>
      </c>
      <c r="B40986" t="s">
        <v>1055</v>
      </c>
      <c r="C40986" t="s">
        <v>1022</v>
      </c>
      <c r="D40986" t="s">
        <v>964</v>
      </c>
      <c r="E40986" t="s">
        <v>1015</v>
      </c>
      <c r="F40986" s="86">
        <v>86427647.083795801</v>
      </c>
    </row>
    <row r="40987" spans="1:6">
      <c r="A40987">
        <v>2032</v>
      </c>
      <c r="B40987" t="s">
        <v>1055</v>
      </c>
      <c r="C40987" t="s">
        <v>1022</v>
      </c>
      <c r="D40987" t="s">
        <v>964</v>
      </c>
      <c r="E40987" t="s">
        <v>1015</v>
      </c>
      <c r="F40987" s="86">
        <v>83408094.691138998</v>
      </c>
    </row>
    <row r="40988" spans="1:6">
      <c r="A40988">
        <v>2033</v>
      </c>
      <c r="B40988" t="s">
        <v>1055</v>
      </c>
      <c r="C40988" t="s">
        <v>1022</v>
      </c>
      <c r="D40988" t="s">
        <v>964</v>
      </c>
      <c r="E40988" t="s">
        <v>1015</v>
      </c>
      <c r="F40988" s="86">
        <v>80047320.394035399</v>
      </c>
    </row>
    <row r="40989" spans="1:6">
      <c r="A40989">
        <v>2034</v>
      </c>
      <c r="B40989" t="s">
        <v>1055</v>
      </c>
      <c r="C40989" t="s">
        <v>1022</v>
      </c>
      <c r="D40989" t="s">
        <v>964</v>
      </c>
      <c r="E40989" t="s">
        <v>1015</v>
      </c>
      <c r="F40989" s="86">
        <v>76513326.553285196</v>
      </c>
    </row>
    <row r="40990" spans="1:6">
      <c r="A40990">
        <v>2035</v>
      </c>
      <c r="B40990" t="s">
        <v>1055</v>
      </c>
      <c r="C40990" t="s">
        <v>1022</v>
      </c>
      <c r="D40990" t="s">
        <v>964</v>
      </c>
      <c r="E40990" t="s">
        <v>1015</v>
      </c>
      <c r="F40990" s="86">
        <v>72834993.101990104</v>
      </c>
    </row>
    <row r="40991" spans="1:6">
      <c r="A40991">
        <v>2036</v>
      </c>
      <c r="B40991" t="s">
        <v>1055</v>
      </c>
      <c r="C40991" t="s">
        <v>1022</v>
      </c>
      <c r="D40991" t="s">
        <v>964</v>
      </c>
      <c r="E40991" t="s">
        <v>1015</v>
      </c>
      <c r="F40991" s="86">
        <v>69128812.640111595</v>
      </c>
    </row>
    <row r="40992" spans="1:6">
      <c r="A40992">
        <v>2037</v>
      </c>
      <c r="B40992" t="s">
        <v>1055</v>
      </c>
      <c r="C40992" t="s">
        <v>1022</v>
      </c>
      <c r="D40992" t="s">
        <v>964</v>
      </c>
      <c r="E40992" t="s">
        <v>1015</v>
      </c>
      <c r="F40992" s="86">
        <v>65403243.783877902</v>
      </c>
    </row>
    <row r="40993" spans="1:6">
      <c r="A40993">
        <v>2038</v>
      </c>
      <c r="B40993" t="s">
        <v>1055</v>
      </c>
      <c r="C40993" t="s">
        <v>1022</v>
      </c>
      <c r="D40993" t="s">
        <v>964</v>
      </c>
      <c r="E40993" t="s">
        <v>1015</v>
      </c>
      <c r="F40993" s="86">
        <v>61728697.986215897</v>
      </c>
    </row>
    <row r="40994" spans="1:6">
      <c r="A40994">
        <v>2039</v>
      </c>
      <c r="B40994" t="s">
        <v>1055</v>
      </c>
      <c r="C40994" t="s">
        <v>1022</v>
      </c>
      <c r="D40994" t="s">
        <v>964</v>
      </c>
      <c r="E40994" t="s">
        <v>1015</v>
      </c>
      <c r="F40994" s="86">
        <v>58016270.482876502</v>
      </c>
    </row>
    <row r="40995" spans="1:6">
      <c r="A40995">
        <v>2040</v>
      </c>
      <c r="B40995" t="s">
        <v>1055</v>
      </c>
      <c r="C40995" t="s">
        <v>1022</v>
      </c>
      <c r="D40995" t="s">
        <v>964</v>
      </c>
      <c r="E40995" t="s">
        <v>1015</v>
      </c>
      <c r="F40995" s="86">
        <v>54299854.960444398</v>
      </c>
    </row>
    <row r="40996" spans="1:6">
      <c r="A40996">
        <v>2041</v>
      </c>
      <c r="B40996" t="s">
        <v>1055</v>
      </c>
      <c r="C40996" t="s">
        <v>1022</v>
      </c>
      <c r="D40996" t="s">
        <v>964</v>
      </c>
      <c r="E40996" t="s">
        <v>1015</v>
      </c>
      <c r="F40996" s="86">
        <v>49965149.833251096</v>
      </c>
    </row>
    <row r="40997" spans="1:6">
      <c r="A40997">
        <v>2042</v>
      </c>
      <c r="B40997" t="s">
        <v>1055</v>
      </c>
      <c r="C40997" t="s">
        <v>1022</v>
      </c>
      <c r="D40997" t="s">
        <v>964</v>
      </c>
      <c r="E40997" t="s">
        <v>1015</v>
      </c>
      <c r="F40997" s="86">
        <v>45698133.6863482</v>
      </c>
    </row>
    <row r="40998" spans="1:6">
      <c r="A40998">
        <v>2043</v>
      </c>
      <c r="B40998" t="s">
        <v>1055</v>
      </c>
      <c r="C40998" t="s">
        <v>1022</v>
      </c>
      <c r="D40998" t="s">
        <v>964</v>
      </c>
      <c r="E40998" t="s">
        <v>1015</v>
      </c>
      <c r="F40998" s="86">
        <v>41493244.755243301</v>
      </c>
    </row>
    <row r="40999" spans="1:6">
      <c r="A40999">
        <v>2044</v>
      </c>
      <c r="B40999" t="s">
        <v>1055</v>
      </c>
      <c r="C40999" t="s">
        <v>1022</v>
      </c>
      <c r="D40999" t="s">
        <v>964</v>
      </c>
      <c r="E40999" t="s">
        <v>1015</v>
      </c>
      <c r="F40999" s="86">
        <v>37361718.358108401</v>
      </c>
    </row>
    <row r="41000" spans="1:6">
      <c r="A41000">
        <v>2045</v>
      </c>
      <c r="B41000" t="s">
        <v>1055</v>
      </c>
      <c r="C41000" t="s">
        <v>1022</v>
      </c>
      <c r="D41000" t="s">
        <v>964</v>
      </c>
      <c r="E41000" t="s">
        <v>1015</v>
      </c>
      <c r="F41000" s="86">
        <v>33342544.577083901</v>
      </c>
    </row>
    <row r="41001" spans="1:6">
      <c r="A41001">
        <v>2046</v>
      </c>
      <c r="B41001" t="s">
        <v>1055</v>
      </c>
      <c r="C41001" t="s">
        <v>1022</v>
      </c>
      <c r="D41001" t="s">
        <v>964</v>
      </c>
      <c r="E41001" t="s">
        <v>1015</v>
      </c>
      <c r="F41001" s="86">
        <v>29467790.460138801</v>
      </c>
    </row>
    <row r="41002" spans="1:6">
      <c r="A41002">
        <v>2047</v>
      </c>
      <c r="B41002" t="s">
        <v>1055</v>
      </c>
      <c r="C41002" t="s">
        <v>1022</v>
      </c>
      <c r="D41002" t="s">
        <v>964</v>
      </c>
      <c r="E41002" t="s">
        <v>1015</v>
      </c>
      <c r="F41002" s="86">
        <v>25788520.407818101</v>
      </c>
    </row>
    <row r="41003" spans="1:6">
      <c r="A41003">
        <v>2048</v>
      </c>
      <c r="B41003" t="s">
        <v>1055</v>
      </c>
      <c r="C41003" t="s">
        <v>1022</v>
      </c>
      <c r="D41003" t="s">
        <v>964</v>
      </c>
      <c r="E41003" t="s">
        <v>1015</v>
      </c>
      <c r="F41003" s="86">
        <v>22337142.922341801</v>
      </c>
    </row>
    <row r="41004" spans="1:6">
      <c r="A41004">
        <v>2049</v>
      </c>
      <c r="B41004" t="s">
        <v>1055</v>
      </c>
      <c r="C41004" t="s">
        <v>1022</v>
      </c>
      <c r="D41004" t="s">
        <v>964</v>
      </c>
      <c r="E41004" t="s">
        <v>1015</v>
      </c>
      <c r="F41004" s="86">
        <v>19133996.109761</v>
      </c>
    </row>
    <row r="41005" spans="1:6">
      <c r="A41005">
        <v>2050</v>
      </c>
      <c r="B41005" t="s">
        <v>1055</v>
      </c>
      <c r="C41005" t="s">
        <v>1022</v>
      </c>
      <c r="D41005" t="s">
        <v>964</v>
      </c>
      <c r="E41005" t="s">
        <v>1015</v>
      </c>
      <c r="F41005" s="86">
        <v>16196572.081801999</v>
      </c>
    </row>
    <row r="41006" spans="1:6">
      <c r="A41006">
        <v>2017</v>
      </c>
      <c r="B41006" t="s">
        <v>1056</v>
      </c>
      <c r="C41006" t="s">
        <v>1022</v>
      </c>
      <c r="D41006" t="s">
        <v>964</v>
      </c>
      <c r="E41006" t="s">
        <v>1015</v>
      </c>
      <c r="F41006" s="86">
        <v>5907290.2530783899</v>
      </c>
    </row>
    <row r="41007" spans="1:6">
      <c r="A41007">
        <v>2018</v>
      </c>
      <c r="B41007" t="s">
        <v>1056</v>
      </c>
      <c r="C41007" t="s">
        <v>1022</v>
      </c>
      <c r="D41007" t="s">
        <v>964</v>
      </c>
      <c r="E41007" t="s">
        <v>1015</v>
      </c>
      <c r="F41007" s="86">
        <v>5875966.3598084897</v>
      </c>
    </row>
    <row r="41008" spans="1:6">
      <c r="A41008">
        <v>2019</v>
      </c>
      <c r="B41008" t="s">
        <v>1056</v>
      </c>
      <c r="C41008" t="s">
        <v>1022</v>
      </c>
      <c r="D41008" t="s">
        <v>964</v>
      </c>
      <c r="E41008" t="s">
        <v>1015</v>
      </c>
      <c r="F41008" s="86">
        <v>5866374.1062288899</v>
      </c>
    </row>
    <row r="41009" spans="1:6">
      <c r="A41009">
        <v>2020</v>
      </c>
      <c r="B41009" t="s">
        <v>1056</v>
      </c>
      <c r="C41009" t="s">
        <v>1022</v>
      </c>
      <c r="D41009" t="s">
        <v>964</v>
      </c>
      <c r="E41009" t="s">
        <v>1015</v>
      </c>
      <c r="F41009" s="86">
        <v>5854854.1923817899</v>
      </c>
    </row>
    <row r="41010" spans="1:6">
      <c r="A41010">
        <v>2021</v>
      </c>
      <c r="B41010" t="s">
        <v>1056</v>
      </c>
      <c r="C41010" t="s">
        <v>1022</v>
      </c>
      <c r="D41010" t="s">
        <v>964</v>
      </c>
      <c r="E41010" t="s">
        <v>1015</v>
      </c>
      <c r="F41010" s="86">
        <v>5838163.7323932899</v>
      </c>
    </row>
    <row r="41011" spans="1:6">
      <c r="A41011">
        <v>2022</v>
      </c>
      <c r="B41011" t="s">
        <v>1056</v>
      </c>
      <c r="C41011" t="s">
        <v>1022</v>
      </c>
      <c r="D41011" t="s">
        <v>964</v>
      </c>
      <c r="E41011" t="s">
        <v>1015</v>
      </c>
      <c r="F41011" s="86">
        <v>5812994.3689880697</v>
      </c>
    </row>
    <row r="41012" spans="1:6">
      <c r="A41012">
        <v>2023</v>
      </c>
      <c r="B41012" t="s">
        <v>1056</v>
      </c>
      <c r="C41012" t="s">
        <v>1022</v>
      </c>
      <c r="D41012" t="s">
        <v>964</v>
      </c>
      <c r="E41012" t="s">
        <v>1015</v>
      </c>
      <c r="F41012" s="86">
        <v>5779221.1552109905</v>
      </c>
    </row>
    <row r="41013" spans="1:6">
      <c r="A41013">
        <v>2024</v>
      </c>
      <c r="B41013" t="s">
        <v>1056</v>
      </c>
      <c r="C41013" t="s">
        <v>1022</v>
      </c>
      <c r="D41013" t="s">
        <v>964</v>
      </c>
      <c r="E41013" t="s">
        <v>1015</v>
      </c>
      <c r="F41013" s="86">
        <v>5735056.1112180399</v>
      </c>
    </row>
    <row r="41014" spans="1:6">
      <c r="A41014">
        <v>2025</v>
      </c>
      <c r="B41014" t="s">
        <v>1056</v>
      </c>
      <c r="C41014" t="s">
        <v>1022</v>
      </c>
      <c r="D41014" t="s">
        <v>964</v>
      </c>
      <c r="E41014" t="s">
        <v>1015</v>
      </c>
      <c r="F41014" s="86">
        <v>5678127.9747336498</v>
      </c>
    </row>
    <row r="41015" spans="1:6">
      <c r="A41015">
        <v>2026</v>
      </c>
      <c r="B41015" t="s">
        <v>1056</v>
      </c>
      <c r="C41015" t="s">
        <v>1022</v>
      </c>
      <c r="D41015" t="s">
        <v>964</v>
      </c>
      <c r="E41015" t="s">
        <v>1015</v>
      </c>
      <c r="F41015" s="86">
        <v>5608562.8525217799</v>
      </c>
    </row>
    <row r="41016" spans="1:6">
      <c r="A41016">
        <v>2027</v>
      </c>
      <c r="B41016" t="s">
        <v>1056</v>
      </c>
      <c r="C41016" t="s">
        <v>1022</v>
      </c>
      <c r="D41016" t="s">
        <v>964</v>
      </c>
      <c r="E41016" t="s">
        <v>1015</v>
      </c>
      <c r="F41016" s="86">
        <v>5522948.3428129302</v>
      </c>
    </row>
    <row r="41017" spans="1:6">
      <c r="A41017">
        <v>2028</v>
      </c>
      <c r="B41017" t="s">
        <v>1056</v>
      </c>
      <c r="C41017" t="s">
        <v>1022</v>
      </c>
      <c r="D41017" t="s">
        <v>964</v>
      </c>
      <c r="E41017" t="s">
        <v>1015</v>
      </c>
      <c r="F41017" s="86">
        <v>5409012.5268228604</v>
      </c>
    </row>
    <row r="41018" spans="1:6">
      <c r="A41018">
        <v>2029</v>
      </c>
      <c r="B41018" t="s">
        <v>1056</v>
      </c>
      <c r="C41018" t="s">
        <v>1022</v>
      </c>
      <c r="D41018" t="s">
        <v>964</v>
      </c>
      <c r="E41018" t="s">
        <v>1015</v>
      </c>
      <c r="F41018" s="86">
        <v>5270562.5480730198</v>
      </c>
    </row>
    <row r="41019" spans="1:6">
      <c r="A41019">
        <v>2030</v>
      </c>
      <c r="B41019" t="s">
        <v>1056</v>
      </c>
      <c r="C41019" t="s">
        <v>1022</v>
      </c>
      <c r="D41019" t="s">
        <v>964</v>
      </c>
      <c r="E41019" t="s">
        <v>1015</v>
      </c>
      <c r="F41019" s="86">
        <v>5100811.23434442</v>
      </c>
    </row>
    <row r="41020" spans="1:6">
      <c r="A41020">
        <v>2031</v>
      </c>
      <c r="B41020" t="s">
        <v>1056</v>
      </c>
      <c r="C41020" t="s">
        <v>1022</v>
      </c>
      <c r="D41020" t="s">
        <v>964</v>
      </c>
      <c r="E41020" t="s">
        <v>1015</v>
      </c>
      <c r="F41020" s="86">
        <v>4906503.4281650204</v>
      </c>
    </row>
    <row r="41021" spans="1:6">
      <c r="A41021">
        <v>2032</v>
      </c>
      <c r="B41021" t="s">
        <v>1056</v>
      </c>
      <c r="C41021" t="s">
        <v>1022</v>
      </c>
      <c r="D41021" t="s">
        <v>964</v>
      </c>
      <c r="E41021" t="s">
        <v>1015</v>
      </c>
      <c r="F41021" s="86">
        <v>4692138.8983031902</v>
      </c>
    </row>
    <row r="41022" spans="1:6">
      <c r="A41022">
        <v>2033</v>
      </c>
      <c r="B41022" t="s">
        <v>1056</v>
      </c>
      <c r="C41022" t="s">
        <v>1022</v>
      </c>
      <c r="D41022" t="s">
        <v>964</v>
      </c>
      <c r="E41022" t="s">
        <v>1015</v>
      </c>
      <c r="F41022" s="86">
        <v>4459475.5921797501</v>
      </c>
    </row>
    <row r="41023" spans="1:6">
      <c r="A41023">
        <v>2034</v>
      </c>
      <c r="B41023" t="s">
        <v>1056</v>
      </c>
      <c r="C41023" t="s">
        <v>1022</v>
      </c>
      <c r="D41023" t="s">
        <v>964</v>
      </c>
      <c r="E41023" t="s">
        <v>1015</v>
      </c>
      <c r="F41023" s="86">
        <v>4213736.6254151799</v>
      </c>
    </row>
    <row r="41024" spans="1:6">
      <c r="A41024">
        <v>2035</v>
      </c>
      <c r="B41024" t="s">
        <v>1056</v>
      </c>
      <c r="C41024" t="s">
        <v>1022</v>
      </c>
      <c r="D41024" t="s">
        <v>964</v>
      </c>
      <c r="E41024" t="s">
        <v>1015</v>
      </c>
      <c r="F41024" s="86">
        <v>3953971.6266593998</v>
      </c>
    </row>
    <row r="41025" spans="1:6">
      <c r="A41025">
        <v>2036</v>
      </c>
      <c r="B41025" t="s">
        <v>1056</v>
      </c>
      <c r="C41025" t="s">
        <v>1022</v>
      </c>
      <c r="D41025" t="s">
        <v>964</v>
      </c>
      <c r="E41025" t="s">
        <v>1015</v>
      </c>
      <c r="F41025" s="86">
        <v>3691490.22213089</v>
      </c>
    </row>
    <row r="41026" spans="1:6">
      <c r="A41026">
        <v>2037</v>
      </c>
      <c r="B41026" t="s">
        <v>1056</v>
      </c>
      <c r="C41026" t="s">
        <v>1022</v>
      </c>
      <c r="D41026" t="s">
        <v>964</v>
      </c>
      <c r="E41026" t="s">
        <v>1015</v>
      </c>
      <c r="F41026" s="86">
        <v>3425493.8808162701</v>
      </c>
    </row>
    <row r="41027" spans="1:6">
      <c r="A41027">
        <v>2038</v>
      </c>
      <c r="B41027" t="s">
        <v>1056</v>
      </c>
      <c r="C41027" t="s">
        <v>1022</v>
      </c>
      <c r="D41027" t="s">
        <v>964</v>
      </c>
      <c r="E41027" t="s">
        <v>1015</v>
      </c>
      <c r="F41027" s="86">
        <v>3156730.8732189201</v>
      </c>
    </row>
    <row r="41028" spans="1:6">
      <c r="A41028">
        <v>2039</v>
      </c>
      <c r="B41028" t="s">
        <v>1056</v>
      </c>
      <c r="C41028" t="s">
        <v>1022</v>
      </c>
      <c r="D41028" t="s">
        <v>964</v>
      </c>
      <c r="E41028" t="s">
        <v>1015</v>
      </c>
      <c r="F41028" s="86">
        <v>2888817.6256472599</v>
      </c>
    </row>
    <row r="41029" spans="1:6">
      <c r="A41029">
        <v>2040</v>
      </c>
      <c r="B41029" t="s">
        <v>1056</v>
      </c>
      <c r="C41029" t="s">
        <v>1022</v>
      </c>
      <c r="D41029" t="s">
        <v>964</v>
      </c>
      <c r="E41029" t="s">
        <v>1015</v>
      </c>
      <c r="F41029" s="86">
        <v>2624527.3753757202</v>
      </c>
    </row>
    <row r="41030" spans="1:6">
      <c r="A41030">
        <v>2041</v>
      </c>
      <c r="B41030" t="s">
        <v>1056</v>
      </c>
      <c r="C41030" t="s">
        <v>1022</v>
      </c>
      <c r="D41030" t="s">
        <v>964</v>
      </c>
      <c r="E41030" t="s">
        <v>1015</v>
      </c>
      <c r="F41030" s="86">
        <v>2354849.8073389698</v>
      </c>
    </row>
    <row r="41031" spans="1:6">
      <c r="A41031">
        <v>2042</v>
      </c>
      <c r="B41031" t="s">
        <v>1056</v>
      </c>
      <c r="C41031" t="s">
        <v>1022</v>
      </c>
      <c r="D41031" t="s">
        <v>964</v>
      </c>
      <c r="E41031" t="s">
        <v>1015</v>
      </c>
      <c r="F41031" s="86">
        <v>2094412.33817706</v>
      </c>
    </row>
    <row r="41032" spans="1:6">
      <c r="A41032">
        <v>2043</v>
      </c>
      <c r="B41032" t="s">
        <v>1056</v>
      </c>
      <c r="C41032" t="s">
        <v>1022</v>
      </c>
      <c r="D41032" t="s">
        <v>964</v>
      </c>
      <c r="E41032" t="s">
        <v>1015</v>
      </c>
      <c r="F41032" s="86">
        <v>1846403.6779110499</v>
      </c>
    </row>
    <row r="41033" spans="1:6">
      <c r="A41033">
        <v>2044</v>
      </c>
      <c r="B41033" t="s">
        <v>1056</v>
      </c>
      <c r="C41033" t="s">
        <v>1022</v>
      </c>
      <c r="D41033" t="s">
        <v>964</v>
      </c>
      <c r="E41033" t="s">
        <v>1015</v>
      </c>
      <c r="F41033" s="86">
        <v>1611646.7262023799</v>
      </c>
    </row>
    <row r="41034" spans="1:6">
      <c r="A41034">
        <v>2045</v>
      </c>
      <c r="B41034" t="s">
        <v>1056</v>
      </c>
      <c r="C41034" t="s">
        <v>1022</v>
      </c>
      <c r="D41034" t="s">
        <v>964</v>
      </c>
      <c r="E41034" t="s">
        <v>1015</v>
      </c>
      <c r="F41034" s="86">
        <v>1393052.7931872001</v>
      </c>
    </row>
    <row r="41035" spans="1:6">
      <c r="A41035">
        <v>2046</v>
      </c>
      <c r="B41035" t="s">
        <v>1056</v>
      </c>
      <c r="C41035" t="s">
        <v>1022</v>
      </c>
      <c r="D41035" t="s">
        <v>964</v>
      </c>
      <c r="E41035" t="s">
        <v>1015</v>
      </c>
      <c r="F41035" s="86">
        <v>1191908.60159966</v>
      </c>
    </row>
    <row r="41036" spans="1:6">
      <c r="A41036">
        <v>2047</v>
      </c>
      <c r="B41036" t="s">
        <v>1056</v>
      </c>
      <c r="C41036" t="s">
        <v>1022</v>
      </c>
      <c r="D41036" t="s">
        <v>964</v>
      </c>
      <c r="E41036" t="s">
        <v>1015</v>
      </c>
      <c r="F41036" s="86">
        <v>1010910.4125437801</v>
      </c>
    </row>
    <row r="41037" spans="1:6">
      <c r="A41037">
        <v>2048</v>
      </c>
      <c r="B41037" t="s">
        <v>1056</v>
      </c>
      <c r="C41037" t="s">
        <v>1022</v>
      </c>
      <c r="D41037" t="s">
        <v>964</v>
      </c>
      <c r="E41037" t="s">
        <v>1015</v>
      </c>
      <c r="F41037" s="86">
        <v>851094.16229494906</v>
      </c>
    </row>
    <row r="41038" spans="1:6">
      <c r="A41038">
        <v>2049</v>
      </c>
      <c r="B41038" t="s">
        <v>1056</v>
      </c>
      <c r="C41038" t="s">
        <v>1022</v>
      </c>
      <c r="D41038" t="s">
        <v>964</v>
      </c>
      <c r="E41038" t="s">
        <v>1015</v>
      </c>
      <c r="F41038" s="86">
        <v>712319.41034859302</v>
      </c>
    </row>
    <row r="41039" spans="1:6">
      <c r="A41039">
        <v>2050</v>
      </c>
      <c r="B41039" t="s">
        <v>1056</v>
      </c>
      <c r="C41039" t="s">
        <v>1022</v>
      </c>
      <c r="D41039" t="s">
        <v>964</v>
      </c>
      <c r="E41039" t="s">
        <v>1015</v>
      </c>
      <c r="F41039" s="86">
        <v>593748.67106802005</v>
      </c>
    </row>
    <row r="41040" spans="1:6">
      <c r="A41040">
        <v>2017</v>
      </c>
      <c r="B41040" t="s">
        <v>1057</v>
      </c>
      <c r="C41040" t="s">
        <v>1022</v>
      </c>
      <c r="D41040" t="s">
        <v>964</v>
      </c>
      <c r="E41040" t="s">
        <v>1015</v>
      </c>
      <c r="F41040" s="86">
        <v>250875.873707525</v>
      </c>
    </row>
    <row r="41041" spans="1:6">
      <c r="A41041">
        <v>2018</v>
      </c>
      <c r="B41041" t="s">
        <v>1057</v>
      </c>
      <c r="C41041" t="s">
        <v>1022</v>
      </c>
      <c r="D41041" t="s">
        <v>964</v>
      </c>
      <c r="E41041" t="s">
        <v>1015</v>
      </c>
      <c r="F41041" s="86">
        <v>256496.963891605</v>
      </c>
    </row>
    <row r="41042" spans="1:6">
      <c r="A41042">
        <v>2019</v>
      </c>
      <c r="B41042" t="s">
        <v>1057</v>
      </c>
      <c r="C41042" t="s">
        <v>1022</v>
      </c>
      <c r="D41042" t="s">
        <v>964</v>
      </c>
      <c r="E41042" t="s">
        <v>1015</v>
      </c>
      <c r="F41042" s="86">
        <v>258433.33448302501</v>
      </c>
    </row>
    <row r="41043" spans="1:6">
      <c r="A41043">
        <v>2020</v>
      </c>
      <c r="B41043" t="s">
        <v>1057</v>
      </c>
      <c r="C41043" t="s">
        <v>1022</v>
      </c>
      <c r="D41043" t="s">
        <v>964</v>
      </c>
      <c r="E41043" t="s">
        <v>1015</v>
      </c>
      <c r="F41043" s="86">
        <v>260201.16324736201</v>
      </c>
    </row>
    <row r="41044" spans="1:6">
      <c r="A41044">
        <v>2021</v>
      </c>
      <c r="B41044" t="s">
        <v>1057</v>
      </c>
      <c r="C41044" t="s">
        <v>1022</v>
      </c>
      <c r="D41044" t="s">
        <v>964</v>
      </c>
      <c r="E41044" t="s">
        <v>1015</v>
      </c>
      <c r="F41044" s="86">
        <v>261879.294966855</v>
      </c>
    </row>
    <row r="41045" spans="1:6">
      <c r="A41045">
        <v>2022</v>
      </c>
      <c r="B41045" t="s">
        <v>1057</v>
      </c>
      <c r="C41045" t="s">
        <v>1022</v>
      </c>
      <c r="D41045" t="s">
        <v>964</v>
      </c>
      <c r="E41045" t="s">
        <v>1015</v>
      </c>
      <c r="F41045" s="86">
        <v>263159.96364121401</v>
      </c>
    </row>
    <row r="41046" spans="1:6">
      <c r="A41046">
        <v>2023</v>
      </c>
      <c r="B41046" t="s">
        <v>1057</v>
      </c>
      <c r="C41046" t="s">
        <v>1022</v>
      </c>
      <c r="D41046" t="s">
        <v>964</v>
      </c>
      <c r="E41046" t="s">
        <v>1015</v>
      </c>
      <c r="F41046" s="86">
        <v>264080.09453398502</v>
      </c>
    </row>
    <row r="41047" spans="1:6">
      <c r="A41047">
        <v>2024</v>
      </c>
      <c r="B41047" t="s">
        <v>1057</v>
      </c>
      <c r="C41047" t="s">
        <v>1022</v>
      </c>
      <c r="D41047" t="s">
        <v>964</v>
      </c>
      <c r="E41047" t="s">
        <v>1015</v>
      </c>
      <c r="F41047" s="86">
        <v>264801.381387092</v>
      </c>
    </row>
    <row r="41048" spans="1:6">
      <c r="A41048">
        <v>2025</v>
      </c>
      <c r="B41048" t="s">
        <v>1057</v>
      </c>
      <c r="C41048" t="s">
        <v>1022</v>
      </c>
      <c r="D41048" t="s">
        <v>964</v>
      </c>
      <c r="E41048" t="s">
        <v>1015</v>
      </c>
      <c r="F41048" s="86">
        <v>264982.22753452801</v>
      </c>
    </row>
    <row r="41049" spans="1:6">
      <c r="A41049">
        <v>2026</v>
      </c>
      <c r="B41049" t="s">
        <v>1057</v>
      </c>
      <c r="C41049" t="s">
        <v>1022</v>
      </c>
      <c r="D41049" t="s">
        <v>964</v>
      </c>
      <c r="E41049" t="s">
        <v>1015</v>
      </c>
      <c r="F41049" s="86">
        <v>264673.44896010699</v>
      </c>
    </row>
    <row r="41050" spans="1:6">
      <c r="A41050">
        <v>2027</v>
      </c>
      <c r="B41050" t="s">
        <v>1057</v>
      </c>
      <c r="C41050" t="s">
        <v>1022</v>
      </c>
      <c r="D41050" t="s">
        <v>964</v>
      </c>
      <c r="E41050" t="s">
        <v>1015</v>
      </c>
      <c r="F41050" s="86">
        <v>263803.40830025298</v>
      </c>
    </row>
    <row r="41051" spans="1:6">
      <c r="A41051">
        <v>2028</v>
      </c>
      <c r="B41051" t="s">
        <v>1057</v>
      </c>
      <c r="C41051" t="s">
        <v>1022</v>
      </c>
      <c r="D41051" t="s">
        <v>964</v>
      </c>
      <c r="E41051" t="s">
        <v>1015</v>
      </c>
      <c r="F41051" s="86">
        <v>262016.743643447</v>
      </c>
    </row>
    <row r="41052" spans="1:6">
      <c r="A41052">
        <v>2029</v>
      </c>
      <c r="B41052" t="s">
        <v>1057</v>
      </c>
      <c r="C41052" t="s">
        <v>1022</v>
      </c>
      <c r="D41052" t="s">
        <v>964</v>
      </c>
      <c r="E41052" t="s">
        <v>1015</v>
      </c>
      <c r="F41052" s="86">
        <v>259230.238014573</v>
      </c>
    </row>
    <row r="41053" spans="1:6">
      <c r="A41053">
        <v>2030</v>
      </c>
      <c r="B41053" t="s">
        <v>1057</v>
      </c>
      <c r="C41053" t="s">
        <v>1022</v>
      </c>
      <c r="D41053" t="s">
        <v>964</v>
      </c>
      <c r="E41053" t="s">
        <v>1015</v>
      </c>
      <c r="F41053" s="86">
        <v>255485.71259936999</v>
      </c>
    </row>
    <row r="41054" spans="1:6">
      <c r="A41054">
        <v>2031</v>
      </c>
      <c r="B41054" t="s">
        <v>1057</v>
      </c>
      <c r="C41054" t="s">
        <v>1022</v>
      </c>
      <c r="D41054" t="s">
        <v>964</v>
      </c>
      <c r="E41054" t="s">
        <v>1015</v>
      </c>
      <c r="F41054" s="86">
        <v>250867.60779108101</v>
      </c>
    </row>
    <row r="41055" spans="1:6">
      <c r="A41055">
        <v>2032</v>
      </c>
      <c r="B41055" t="s">
        <v>1057</v>
      </c>
      <c r="C41055" t="s">
        <v>1022</v>
      </c>
      <c r="D41055" t="s">
        <v>964</v>
      </c>
      <c r="E41055" t="s">
        <v>1015</v>
      </c>
      <c r="F41055" s="86">
        <v>245521.08597515599</v>
      </c>
    </row>
    <row r="41056" spans="1:6">
      <c r="A41056">
        <v>2033</v>
      </c>
      <c r="B41056" t="s">
        <v>1057</v>
      </c>
      <c r="C41056" t="s">
        <v>1022</v>
      </c>
      <c r="D41056" t="s">
        <v>964</v>
      </c>
      <c r="E41056" t="s">
        <v>1015</v>
      </c>
      <c r="F41056" s="86">
        <v>239578.13597723201</v>
      </c>
    </row>
    <row r="41057" spans="1:6">
      <c r="A41057">
        <v>2034</v>
      </c>
      <c r="B41057" t="s">
        <v>1057</v>
      </c>
      <c r="C41057" t="s">
        <v>1022</v>
      </c>
      <c r="D41057" t="s">
        <v>964</v>
      </c>
      <c r="E41057" t="s">
        <v>1015</v>
      </c>
      <c r="F41057" s="86">
        <v>233210.77876877101</v>
      </c>
    </row>
    <row r="41058" spans="1:6">
      <c r="A41058">
        <v>2035</v>
      </c>
      <c r="B41058" t="s">
        <v>1057</v>
      </c>
      <c r="C41058" t="s">
        <v>1022</v>
      </c>
      <c r="D41058" t="s">
        <v>964</v>
      </c>
      <c r="E41058" t="s">
        <v>1015</v>
      </c>
      <c r="F41058" s="86">
        <v>226622.36690527701</v>
      </c>
    </row>
    <row r="41059" spans="1:6">
      <c r="A41059">
        <v>2036</v>
      </c>
      <c r="B41059" t="s">
        <v>1057</v>
      </c>
      <c r="C41059" t="s">
        <v>1022</v>
      </c>
      <c r="D41059" t="s">
        <v>964</v>
      </c>
      <c r="E41059" t="s">
        <v>1015</v>
      </c>
      <c r="F41059" s="86">
        <v>219962.984357993</v>
      </c>
    </row>
    <row r="41060" spans="1:6">
      <c r="A41060">
        <v>2037</v>
      </c>
      <c r="B41060" t="s">
        <v>1057</v>
      </c>
      <c r="C41060" t="s">
        <v>1022</v>
      </c>
      <c r="D41060" t="s">
        <v>964</v>
      </c>
      <c r="E41060" t="s">
        <v>1015</v>
      </c>
      <c r="F41060" s="86">
        <v>213347.45922416699</v>
      </c>
    </row>
    <row r="41061" spans="1:6">
      <c r="A41061">
        <v>2038</v>
      </c>
      <c r="B41061" t="s">
        <v>1057</v>
      </c>
      <c r="C41061" t="s">
        <v>1022</v>
      </c>
      <c r="D41061" t="s">
        <v>964</v>
      </c>
      <c r="E41061" t="s">
        <v>1015</v>
      </c>
      <c r="F41061" s="86">
        <v>206712.882793258</v>
      </c>
    </row>
    <row r="41062" spans="1:6">
      <c r="A41062">
        <v>2039</v>
      </c>
      <c r="B41062" t="s">
        <v>1057</v>
      </c>
      <c r="C41062" t="s">
        <v>1022</v>
      </c>
      <c r="D41062" t="s">
        <v>964</v>
      </c>
      <c r="E41062" t="s">
        <v>1015</v>
      </c>
      <c r="F41062" s="86">
        <v>200111.15110954799</v>
      </c>
    </row>
    <row r="41063" spans="1:6">
      <c r="A41063">
        <v>2040</v>
      </c>
      <c r="B41063" t="s">
        <v>1057</v>
      </c>
      <c r="C41063" t="s">
        <v>1022</v>
      </c>
      <c r="D41063" t="s">
        <v>964</v>
      </c>
      <c r="E41063" t="s">
        <v>1015</v>
      </c>
      <c r="F41063" s="86">
        <v>193298.840912321</v>
      </c>
    </row>
    <row r="41064" spans="1:6">
      <c r="A41064">
        <v>2041</v>
      </c>
      <c r="B41064" t="s">
        <v>1057</v>
      </c>
      <c r="C41064" t="s">
        <v>1022</v>
      </c>
      <c r="D41064" t="s">
        <v>964</v>
      </c>
      <c r="E41064" t="s">
        <v>1015</v>
      </c>
      <c r="F41064" s="86">
        <v>184804.495403812</v>
      </c>
    </row>
    <row r="41065" spans="1:6">
      <c r="A41065">
        <v>2042</v>
      </c>
      <c r="B41065" t="s">
        <v>1057</v>
      </c>
      <c r="C41065" t="s">
        <v>1022</v>
      </c>
      <c r="D41065" t="s">
        <v>964</v>
      </c>
      <c r="E41065" t="s">
        <v>1015</v>
      </c>
      <c r="F41065" s="86">
        <v>176288.21612819101</v>
      </c>
    </row>
    <row r="41066" spans="1:6">
      <c r="A41066">
        <v>2043</v>
      </c>
      <c r="B41066" t="s">
        <v>1057</v>
      </c>
      <c r="C41066" t="s">
        <v>1022</v>
      </c>
      <c r="D41066" t="s">
        <v>964</v>
      </c>
      <c r="E41066" t="s">
        <v>1015</v>
      </c>
      <c r="F41066" s="86">
        <v>167689.116574902</v>
      </c>
    </row>
    <row r="41067" spans="1:6">
      <c r="A41067">
        <v>2044</v>
      </c>
      <c r="B41067" t="s">
        <v>1057</v>
      </c>
      <c r="C41067" t="s">
        <v>1022</v>
      </c>
      <c r="D41067" t="s">
        <v>964</v>
      </c>
      <c r="E41067" t="s">
        <v>1015</v>
      </c>
      <c r="F41067" s="86">
        <v>159124.31605553799</v>
      </c>
    </row>
    <row r="41068" spans="1:6">
      <c r="A41068">
        <v>2045</v>
      </c>
      <c r="B41068" t="s">
        <v>1057</v>
      </c>
      <c r="C41068" t="s">
        <v>1022</v>
      </c>
      <c r="D41068" t="s">
        <v>964</v>
      </c>
      <c r="E41068" t="s">
        <v>1015</v>
      </c>
      <c r="F41068" s="86">
        <v>150662.16972690399</v>
      </c>
    </row>
    <row r="41069" spans="1:6">
      <c r="A41069">
        <v>2046</v>
      </c>
      <c r="B41069" t="s">
        <v>1057</v>
      </c>
      <c r="C41069" t="s">
        <v>1022</v>
      </c>
      <c r="D41069" t="s">
        <v>964</v>
      </c>
      <c r="E41069" t="s">
        <v>1015</v>
      </c>
      <c r="F41069" s="86">
        <v>142451.12610396501</v>
      </c>
    </row>
    <row r="41070" spans="1:6">
      <c r="A41070">
        <v>2047</v>
      </c>
      <c r="B41070" t="s">
        <v>1057</v>
      </c>
      <c r="C41070" t="s">
        <v>1022</v>
      </c>
      <c r="D41070" t="s">
        <v>964</v>
      </c>
      <c r="E41070" t="s">
        <v>1015</v>
      </c>
      <c r="F41070" s="86">
        <v>134587.56820916201</v>
      </c>
    </row>
    <row r="41071" spans="1:6">
      <c r="A41071">
        <v>2048</v>
      </c>
      <c r="B41071" t="s">
        <v>1057</v>
      </c>
      <c r="C41071" t="s">
        <v>1022</v>
      </c>
      <c r="D41071" t="s">
        <v>964</v>
      </c>
      <c r="E41071" t="s">
        <v>1015</v>
      </c>
      <c r="F41071" s="86">
        <v>127162.456345598</v>
      </c>
    </row>
    <row r="41072" spans="1:6">
      <c r="A41072">
        <v>2049</v>
      </c>
      <c r="B41072" t="s">
        <v>1057</v>
      </c>
      <c r="C41072" t="s">
        <v>1022</v>
      </c>
      <c r="D41072" t="s">
        <v>964</v>
      </c>
      <c r="E41072" t="s">
        <v>1015</v>
      </c>
      <c r="F41072" s="86">
        <v>120186.435019988</v>
      </c>
    </row>
    <row r="41073" spans="1:6">
      <c r="A41073">
        <v>2050</v>
      </c>
      <c r="B41073" t="s">
        <v>1057</v>
      </c>
      <c r="C41073" t="s">
        <v>1022</v>
      </c>
      <c r="D41073" t="s">
        <v>964</v>
      </c>
      <c r="E41073" t="s">
        <v>1015</v>
      </c>
      <c r="F41073" s="86">
        <v>113734.31211604401</v>
      </c>
    </row>
    <row r="41074" spans="1:6">
      <c r="A41074">
        <v>2017</v>
      </c>
      <c r="B41074" t="s">
        <v>1058</v>
      </c>
      <c r="C41074" t="s">
        <v>1022</v>
      </c>
      <c r="D41074" t="s">
        <v>964</v>
      </c>
      <c r="E41074" t="s">
        <v>1015</v>
      </c>
      <c r="F41074" s="86">
        <v>3266241.4828714798</v>
      </c>
    </row>
    <row r="41075" spans="1:6">
      <c r="A41075">
        <v>2018</v>
      </c>
      <c r="B41075" t="s">
        <v>1058</v>
      </c>
      <c r="C41075" t="s">
        <v>1022</v>
      </c>
      <c r="D41075" t="s">
        <v>964</v>
      </c>
      <c r="E41075" t="s">
        <v>1015</v>
      </c>
      <c r="F41075" s="86">
        <v>3311891.34702401</v>
      </c>
    </row>
    <row r="41076" spans="1:6">
      <c r="A41076">
        <v>2019</v>
      </c>
      <c r="B41076" t="s">
        <v>1058</v>
      </c>
      <c r="C41076" t="s">
        <v>1022</v>
      </c>
      <c r="D41076" t="s">
        <v>964</v>
      </c>
      <c r="E41076" t="s">
        <v>1015</v>
      </c>
      <c r="F41076" s="86">
        <v>3331445.1797147398</v>
      </c>
    </row>
    <row r="41077" spans="1:6">
      <c r="A41077">
        <v>2020</v>
      </c>
      <c r="B41077" t="s">
        <v>1058</v>
      </c>
      <c r="C41077" t="s">
        <v>1022</v>
      </c>
      <c r="D41077" t="s">
        <v>964</v>
      </c>
      <c r="E41077" t="s">
        <v>1015</v>
      </c>
      <c r="F41077" s="86">
        <v>3348852.4656948498</v>
      </c>
    </row>
    <row r="41078" spans="1:6">
      <c r="A41078">
        <v>2021</v>
      </c>
      <c r="B41078" t="s">
        <v>1058</v>
      </c>
      <c r="C41078" t="s">
        <v>1022</v>
      </c>
      <c r="D41078" t="s">
        <v>964</v>
      </c>
      <c r="E41078" t="s">
        <v>1015</v>
      </c>
      <c r="F41078" s="86">
        <v>3361773.8172086501</v>
      </c>
    </row>
    <row r="41079" spans="1:6">
      <c r="A41079">
        <v>2022</v>
      </c>
      <c r="B41079" t="s">
        <v>1058</v>
      </c>
      <c r="C41079" t="s">
        <v>1022</v>
      </c>
      <c r="D41079" t="s">
        <v>964</v>
      </c>
      <c r="E41079" t="s">
        <v>1015</v>
      </c>
      <c r="F41079" s="86">
        <v>3369841.3594192802</v>
      </c>
    </row>
    <row r="41080" spans="1:6">
      <c r="A41080">
        <v>2023</v>
      </c>
      <c r="B41080" t="s">
        <v>1058</v>
      </c>
      <c r="C41080" t="s">
        <v>1022</v>
      </c>
      <c r="D41080" t="s">
        <v>964</v>
      </c>
      <c r="E41080" t="s">
        <v>1015</v>
      </c>
      <c r="F41080" s="86">
        <v>3373019.49192501</v>
      </c>
    </row>
    <row r="41081" spans="1:6">
      <c r="A41081">
        <v>2024</v>
      </c>
      <c r="B41081" t="s">
        <v>1058</v>
      </c>
      <c r="C41081" t="s">
        <v>1022</v>
      </c>
      <c r="D41081" t="s">
        <v>964</v>
      </c>
      <c r="E41081" t="s">
        <v>1015</v>
      </c>
      <c r="F41081" s="86">
        <v>3369133.3219246902</v>
      </c>
    </row>
    <row r="41082" spans="1:6">
      <c r="A41082">
        <v>2025</v>
      </c>
      <c r="B41082" t="s">
        <v>1058</v>
      </c>
      <c r="C41082" t="s">
        <v>1022</v>
      </c>
      <c r="D41082" t="s">
        <v>964</v>
      </c>
      <c r="E41082" t="s">
        <v>1015</v>
      </c>
      <c r="F41082" s="86">
        <v>3358129.1490141298</v>
      </c>
    </row>
    <row r="41083" spans="1:6">
      <c r="A41083">
        <v>2026</v>
      </c>
      <c r="B41083" t="s">
        <v>1058</v>
      </c>
      <c r="C41083" t="s">
        <v>1022</v>
      </c>
      <c r="D41083" t="s">
        <v>964</v>
      </c>
      <c r="E41083" t="s">
        <v>1015</v>
      </c>
      <c r="F41083" s="86">
        <v>3337643.5058610998</v>
      </c>
    </row>
    <row r="41084" spans="1:6">
      <c r="A41084">
        <v>2027</v>
      </c>
      <c r="B41084" t="s">
        <v>1058</v>
      </c>
      <c r="C41084" t="s">
        <v>1022</v>
      </c>
      <c r="D41084" t="s">
        <v>964</v>
      </c>
      <c r="E41084" t="s">
        <v>1015</v>
      </c>
      <c r="F41084" s="86">
        <v>3307442.7713591</v>
      </c>
    </row>
    <row r="41085" spans="1:6">
      <c r="A41085">
        <v>2028</v>
      </c>
      <c r="B41085" t="s">
        <v>1058</v>
      </c>
      <c r="C41085" t="s">
        <v>1022</v>
      </c>
      <c r="D41085" t="s">
        <v>964</v>
      </c>
      <c r="E41085" t="s">
        <v>1015</v>
      </c>
      <c r="F41085" s="86">
        <v>3261474.9009524798</v>
      </c>
    </row>
    <row r="41086" spans="1:6">
      <c r="A41086">
        <v>2029</v>
      </c>
      <c r="B41086" t="s">
        <v>1058</v>
      </c>
      <c r="C41086" t="s">
        <v>1022</v>
      </c>
      <c r="D41086" t="s">
        <v>964</v>
      </c>
      <c r="E41086" t="s">
        <v>1015</v>
      </c>
      <c r="F41086" s="86">
        <v>3198646.9835115699</v>
      </c>
    </row>
    <row r="41087" spans="1:6">
      <c r="A41087">
        <v>2030</v>
      </c>
      <c r="B41087" t="s">
        <v>1058</v>
      </c>
      <c r="C41087" t="s">
        <v>1022</v>
      </c>
      <c r="D41087" t="s">
        <v>964</v>
      </c>
      <c r="E41087" t="s">
        <v>1015</v>
      </c>
      <c r="F41087" s="86">
        <v>3117438.8606938398</v>
      </c>
    </row>
    <row r="41088" spans="1:6">
      <c r="A41088">
        <v>2031</v>
      </c>
      <c r="B41088" t="s">
        <v>1058</v>
      </c>
      <c r="C41088" t="s">
        <v>1022</v>
      </c>
      <c r="D41088" t="s">
        <v>964</v>
      </c>
      <c r="E41088" t="s">
        <v>1015</v>
      </c>
      <c r="F41088" s="86">
        <v>3021047.56764356</v>
      </c>
    </row>
    <row r="41089" spans="1:6">
      <c r="A41089">
        <v>2032</v>
      </c>
      <c r="B41089" t="s">
        <v>1058</v>
      </c>
      <c r="C41089" t="s">
        <v>1022</v>
      </c>
      <c r="D41089" t="s">
        <v>964</v>
      </c>
      <c r="E41089" t="s">
        <v>1015</v>
      </c>
      <c r="F41089" s="86">
        <v>2908222.0964514199</v>
      </c>
    </row>
    <row r="41090" spans="1:6">
      <c r="A41090">
        <v>2033</v>
      </c>
      <c r="B41090" t="s">
        <v>1058</v>
      </c>
      <c r="C41090" t="s">
        <v>1022</v>
      </c>
      <c r="D41090" t="s">
        <v>964</v>
      </c>
      <c r="E41090" t="s">
        <v>1015</v>
      </c>
      <c r="F41090" s="86">
        <v>2783554.2402779898</v>
      </c>
    </row>
    <row r="41091" spans="1:6">
      <c r="A41091">
        <v>2034</v>
      </c>
      <c r="B41091" t="s">
        <v>1058</v>
      </c>
      <c r="C41091" t="s">
        <v>1022</v>
      </c>
      <c r="D41091" t="s">
        <v>964</v>
      </c>
      <c r="E41091" t="s">
        <v>1015</v>
      </c>
      <c r="F41091" s="86">
        <v>2646837.9207943301</v>
      </c>
    </row>
    <row r="41092" spans="1:6">
      <c r="A41092">
        <v>2035</v>
      </c>
      <c r="B41092" t="s">
        <v>1058</v>
      </c>
      <c r="C41092" t="s">
        <v>1022</v>
      </c>
      <c r="D41092" t="s">
        <v>964</v>
      </c>
      <c r="E41092" t="s">
        <v>1015</v>
      </c>
      <c r="F41092" s="86">
        <v>2502452.0725435098</v>
      </c>
    </row>
    <row r="41093" spans="1:6">
      <c r="A41093">
        <v>2036</v>
      </c>
      <c r="B41093" t="s">
        <v>1058</v>
      </c>
      <c r="C41093" t="s">
        <v>1022</v>
      </c>
      <c r="D41093" t="s">
        <v>964</v>
      </c>
      <c r="E41093" t="s">
        <v>1015</v>
      </c>
      <c r="F41093" s="86">
        <v>2350533.28317283</v>
      </c>
    </row>
    <row r="41094" spans="1:6">
      <c r="A41094">
        <v>2037</v>
      </c>
      <c r="B41094" t="s">
        <v>1058</v>
      </c>
      <c r="C41094" t="s">
        <v>1022</v>
      </c>
      <c r="D41094" t="s">
        <v>964</v>
      </c>
      <c r="E41094" t="s">
        <v>1015</v>
      </c>
      <c r="F41094" s="86">
        <v>2195681.9727703701</v>
      </c>
    </row>
    <row r="41095" spans="1:6">
      <c r="A41095">
        <v>2038</v>
      </c>
      <c r="B41095" t="s">
        <v>1058</v>
      </c>
      <c r="C41095" t="s">
        <v>1022</v>
      </c>
      <c r="D41095" t="s">
        <v>964</v>
      </c>
      <c r="E41095" t="s">
        <v>1015</v>
      </c>
      <c r="F41095" s="86">
        <v>2037753.5934381001</v>
      </c>
    </row>
    <row r="41096" spans="1:6">
      <c r="A41096">
        <v>2039</v>
      </c>
      <c r="B41096" t="s">
        <v>1058</v>
      </c>
      <c r="C41096" t="s">
        <v>1022</v>
      </c>
      <c r="D41096" t="s">
        <v>964</v>
      </c>
      <c r="E41096" t="s">
        <v>1015</v>
      </c>
      <c r="F41096" s="86">
        <v>1879661.56145264</v>
      </c>
    </row>
    <row r="41097" spans="1:6">
      <c r="A41097">
        <v>2040</v>
      </c>
      <c r="B41097" t="s">
        <v>1058</v>
      </c>
      <c r="C41097" t="s">
        <v>1022</v>
      </c>
      <c r="D41097" t="s">
        <v>964</v>
      </c>
      <c r="E41097" t="s">
        <v>1015</v>
      </c>
      <c r="F41097" s="86">
        <v>1722127.9951824399</v>
      </c>
    </row>
    <row r="41098" spans="1:6">
      <c r="A41098">
        <v>2041</v>
      </c>
      <c r="B41098" t="s">
        <v>1058</v>
      </c>
      <c r="C41098" t="s">
        <v>1022</v>
      </c>
      <c r="D41098" t="s">
        <v>964</v>
      </c>
      <c r="E41098" t="s">
        <v>1015</v>
      </c>
      <c r="F41098" s="86">
        <v>1546921.69454017</v>
      </c>
    </row>
    <row r="41099" spans="1:6">
      <c r="A41099">
        <v>2042</v>
      </c>
      <c r="B41099" t="s">
        <v>1058</v>
      </c>
      <c r="C41099" t="s">
        <v>1022</v>
      </c>
      <c r="D41099" t="s">
        <v>964</v>
      </c>
      <c r="E41099" t="s">
        <v>1015</v>
      </c>
      <c r="F41099" s="86">
        <v>1380165.8688745</v>
      </c>
    </row>
    <row r="41100" spans="1:6">
      <c r="A41100">
        <v>2043</v>
      </c>
      <c r="B41100" t="s">
        <v>1058</v>
      </c>
      <c r="C41100" t="s">
        <v>1022</v>
      </c>
      <c r="D41100" t="s">
        <v>964</v>
      </c>
      <c r="E41100" t="s">
        <v>1015</v>
      </c>
      <c r="F41100" s="86">
        <v>1223462.9225410901</v>
      </c>
    </row>
    <row r="41101" spans="1:6">
      <c r="A41101">
        <v>2044</v>
      </c>
      <c r="B41101" t="s">
        <v>1058</v>
      </c>
      <c r="C41101" t="s">
        <v>1022</v>
      </c>
      <c r="D41101" t="s">
        <v>964</v>
      </c>
      <c r="E41101" t="s">
        <v>1015</v>
      </c>
      <c r="F41101" s="86">
        <v>1077837.28960972</v>
      </c>
    </row>
    <row r="41102" spans="1:6">
      <c r="A41102">
        <v>2045</v>
      </c>
      <c r="B41102" t="s">
        <v>1058</v>
      </c>
      <c r="C41102" t="s">
        <v>1022</v>
      </c>
      <c r="D41102" t="s">
        <v>964</v>
      </c>
      <c r="E41102" t="s">
        <v>1015</v>
      </c>
      <c r="F41102" s="86">
        <v>944407.62753337901</v>
      </c>
    </row>
    <row r="41103" spans="1:6">
      <c r="A41103">
        <v>2046</v>
      </c>
      <c r="B41103" t="s">
        <v>1058</v>
      </c>
      <c r="C41103" t="s">
        <v>1022</v>
      </c>
      <c r="D41103" t="s">
        <v>964</v>
      </c>
      <c r="E41103" t="s">
        <v>1015</v>
      </c>
      <c r="F41103" s="86">
        <v>824474.65194064204</v>
      </c>
    </row>
    <row r="41104" spans="1:6">
      <c r="A41104">
        <v>2047</v>
      </c>
      <c r="B41104" t="s">
        <v>1058</v>
      </c>
      <c r="C41104" t="s">
        <v>1022</v>
      </c>
      <c r="D41104" t="s">
        <v>964</v>
      </c>
      <c r="E41104" t="s">
        <v>1015</v>
      </c>
      <c r="F41104" s="86">
        <v>718372.10965058603</v>
      </c>
    </row>
    <row r="41105" spans="1:6">
      <c r="A41105">
        <v>2048</v>
      </c>
      <c r="B41105" t="s">
        <v>1058</v>
      </c>
      <c r="C41105" t="s">
        <v>1022</v>
      </c>
      <c r="D41105" t="s">
        <v>964</v>
      </c>
      <c r="E41105" t="s">
        <v>1015</v>
      </c>
      <c r="F41105" s="86">
        <v>626029.36324941099</v>
      </c>
    </row>
    <row r="41106" spans="1:6">
      <c r="A41106">
        <v>2049</v>
      </c>
      <c r="B41106" t="s">
        <v>1058</v>
      </c>
      <c r="C41106" t="s">
        <v>1022</v>
      </c>
      <c r="D41106" t="s">
        <v>964</v>
      </c>
      <c r="E41106" t="s">
        <v>1015</v>
      </c>
      <c r="F41106" s="86">
        <v>547230.82879597205</v>
      </c>
    </row>
    <row r="41107" spans="1:6">
      <c r="A41107">
        <v>2050</v>
      </c>
      <c r="B41107" t="s">
        <v>1058</v>
      </c>
      <c r="C41107" t="s">
        <v>1022</v>
      </c>
      <c r="D41107" t="s">
        <v>964</v>
      </c>
      <c r="E41107" t="s">
        <v>1015</v>
      </c>
      <c r="F41107" s="86">
        <v>481076.86347314803</v>
      </c>
    </row>
    <row r="41108" spans="1:6">
      <c r="A41108">
        <v>2017</v>
      </c>
      <c r="B41108" t="s">
        <v>1059</v>
      </c>
      <c r="C41108" t="s">
        <v>1022</v>
      </c>
      <c r="D41108" t="s">
        <v>964</v>
      </c>
      <c r="E41108" t="s">
        <v>1015</v>
      </c>
      <c r="F41108" s="86">
        <v>16538.974342003701</v>
      </c>
    </row>
    <row r="41109" spans="1:6">
      <c r="A41109">
        <v>2018</v>
      </c>
      <c r="B41109" t="s">
        <v>1059</v>
      </c>
      <c r="C41109" t="s">
        <v>1022</v>
      </c>
      <c r="D41109" t="s">
        <v>964</v>
      </c>
      <c r="E41109" t="s">
        <v>1015</v>
      </c>
      <c r="F41109" s="86">
        <v>17900.710452865002</v>
      </c>
    </row>
    <row r="41110" spans="1:6">
      <c r="A41110">
        <v>2019</v>
      </c>
      <c r="B41110" t="s">
        <v>1059</v>
      </c>
      <c r="C41110" t="s">
        <v>1022</v>
      </c>
      <c r="D41110" t="s">
        <v>964</v>
      </c>
      <c r="E41110" t="s">
        <v>1015</v>
      </c>
      <c r="F41110" s="86">
        <v>18755.1067713538</v>
      </c>
    </row>
    <row r="41111" spans="1:6">
      <c r="A41111">
        <v>2020</v>
      </c>
      <c r="B41111" t="s">
        <v>1059</v>
      </c>
      <c r="C41111" t="s">
        <v>1022</v>
      </c>
      <c r="D41111" t="s">
        <v>964</v>
      </c>
      <c r="E41111" t="s">
        <v>1015</v>
      </c>
      <c r="F41111" s="86">
        <v>19540.897447275602</v>
      </c>
    </row>
    <row r="41112" spans="1:6">
      <c r="A41112">
        <v>2021</v>
      </c>
      <c r="B41112" t="s">
        <v>1059</v>
      </c>
      <c r="C41112" t="s">
        <v>1022</v>
      </c>
      <c r="D41112" t="s">
        <v>964</v>
      </c>
      <c r="E41112" t="s">
        <v>1015</v>
      </c>
      <c r="F41112" s="86">
        <v>20246.576289712099</v>
      </c>
    </row>
    <row r="41113" spans="1:6">
      <c r="A41113">
        <v>2022</v>
      </c>
      <c r="B41113" t="s">
        <v>1059</v>
      </c>
      <c r="C41113" t="s">
        <v>1022</v>
      </c>
      <c r="D41113" t="s">
        <v>964</v>
      </c>
      <c r="E41113" t="s">
        <v>1015</v>
      </c>
      <c r="F41113" s="86">
        <v>20834.0808077314</v>
      </c>
    </row>
    <row r="41114" spans="1:6">
      <c r="A41114">
        <v>2023</v>
      </c>
      <c r="B41114" t="s">
        <v>1059</v>
      </c>
      <c r="C41114" t="s">
        <v>1022</v>
      </c>
      <c r="D41114" t="s">
        <v>964</v>
      </c>
      <c r="E41114" t="s">
        <v>1015</v>
      </c>
      <c r="F41114" s="86">
        <v>21270.367338650402</v>
      </c>
    </row>
    <row r="41115" spans="1:6">
      <c r="A41115">
        <v>2024</v>
      </c>
      <c r="B41115" t="s">
        <v>1059</v>
      </c>
      <c r="C41115" t="s">
        <v>1022</v>
      </c>
      <c r="D41115" t="s">
        <v>964</v>
      </c>
      <c r="E41115" t="s">
        <v>1015</v>
      </c>
      <c r="F41115" s="86">
        <v>21548.180945501499</v>
      </c>
    </row>
    <row r="41116" spans="1:6">
      <c r="A41116">
        <v>2025</v>
      </c>
      <c r="B41116" t="s">
        <v>1059</v>
      </c>
      <c r="C41116" t="s">
        <v>1022</v>
      </c>
      <c r="D41116" t="s">
        <v>964</v>
      </c>
      <c r="E41116" t="s">
        <v>1015</v>
      </c>
      <c r="F41116" s="86">
        <v>21626.985898223302</v>
      </c>
    </row>
    <row r="41117" spans="1:6">
      <c r="A41117">
        <v>2026</v>
      </c>
      <c r="B41117" t="s">
        <v>1059</v>
      </c>
      <c r="C41117" t="s">
        <v>1022</v>
      </c>
      <c r="D41117" t="s">
        <v>964</v>
      </c>
      <c r="E41117" t="s">
        <v>1015</v>
      </c>
      <c r="F41117" s="86">
        <v>21473.5864647698</v>
      </c>
    </row>
    <row r="41118" spans="1:6">
      <c r="A41118">
        <v>2027</v>
      </c>
      <c r="B41118" t="s">
        <v>1059</v>
      </c>
      <c r="C41118" t="s">
        <v>1022</v>
      </c>
      <c r="D41118" t="s">
        <v>964</v>
      </c>
      <c r="E41118" t="s">
        <v>1015</v>
      </c>
      <c r="F41118" s="86">
        <v>21103.032570544801</v>
      </c>
    </row>
    <row r="41119" spans="1:6">
      <c r="A41119">
        <v>2028</v>
      </c>
      <c r="B41119" t="s">
        <v>1059</v>
      </c>
      <c r="C41119" t="s">
        <v>1022</v>
      </c>
      <c r="D41119" t="s">
        <v>964</v>
      </c>
      <c r="E41119" t="s">
        <v>1015</v>
      </c>
      <c r="F41119" s="86">
        <v>20480.050821463901</v>
      </c>
    </row>
    <row r="41120" spans="1:6">
      <c r="A41120">
        <v>2029</v>
      </c>
      <c r="B41120" t="s">
        <v>1059</v>
      </c>
      <c r="C41120" t="s">
        <v>1022</v>
      </c>
      <c r="D41120" t="s">
        <v>964</v>
      </c>
      <c r="E41120" t="s">
        <v>1015</v>
      </c>
      <c r="F41120" s="86">
        <v>19593.309897970001</v>
      </c>
    </row>
    <row r="41121" spans="1:6">
      <c r="A41121">
        <v>2030</v>
      </c>
      <c r="B41121" t="s">
        <v>1059</v>
      </c>
      <c r="C41121" t="s">
        <v>1022</v>
      </c>
      <c r="D41121" t="s">
        <v>964</v>
      </c>
      <c r="E41121" t="s">
        <v>1015</v>
      </c>
      <c r="F41121" s="86">
        <v>18492.3000844698</v>
      </c>
    </row>
    <row r="41122" spans="1:6">
      <c r="A41122">
        <v>2031</v>
      </c>
      <c r="B41122" t="s">
        <v>1059</v>
      </c>
      <c r="C41122" t="s">
        <v>1022</v>
      </c>
      <c r="D41122" t="s">
        <v>964</v>
      </c>
      <c r="E41122" t="s">
        <v>1015</v>
      </c>
      <c r="F41122" s="86">
        <v>17225.196841474499</v>
      </c>
    </row>
    <row r="41123" spans="1:6">
      <c r="A41123">
        <v>2032</v>
      </c>
      <c r="B41123" t="s">
        <v>1059</v>
      </c>
      <c r="C41123" t="s">
        <v>1022</v>
      </c>
      <c r="D41123" t="s">
        <v>964</v>
      </c>
      <c r="E41123" t="s">
        <v>1015</v>
      </c>
      <c r="F41123" s="86">
        <v>15855.6619000667</v>
      </c>
    </row>
    <row r="41124" spans="1:6">
      <c r="A41124">
        <v>2033</v>
      </c>
      <c r="B41124" t="s">
        <v>1059</v>
      </c>
      <c r="C41124" t="s">
        <v>1022</v>
      </c>
      <c r="D41124" t="s">
        <v>964</v>
      </c>
      <c r="E41124" t="s">
        <v>1015</v>
      </c>
      <c r="F41124" s="86">
        <v>14426.0190873144</v>
      </c>
    </row>
    <row r="41125" spans="1:6">
      <c r="A41125">
        <v>2034</v>
      </c>
      <c r="B41125" t="s">
        <v>1059</v>
      </c>
      <c r="C41125" t="s">
        <v>1022</v>
      </c>
      <c r="D41125" t="s">
        <v>964</v>
      </c>
      <c r="E41125" t="s">
        <v>1015</v>
      </c>
      <c r="F41125" s="86">
        <v>13001.2009162699</v>
      </c>
    </row>
    <row r="41126" spans="1:6">
      <c r="A41126">
        <v>2035</v>
      </c>
      <c r="B41126" t="s">
        <v>1059</v>
      </c>
      <c r="C41126" t="s">
        <v>1022</v>
      </c>
      <c r="D41126" t="s">
        <v>964</v>
      </c>
      <c r="E41126" t="s">
        <v>1015</v>
      </c>
      <c r="F41126" s="86">
        <v>11615.2322488545</v>
      </c>
    </row>
    <row r="41127" spans="1:6">
      <c r="A41127">
        <v>2036</v>
      </c>
      <c r="B41127" t="s">
        <v>1059</v>
      </c>
      <c r="C41127" t="s">
        <v>1022</v>
      </c>
      <c r="D41127" t="s">
        <v>964</v>
      </c>
      <c r="E41127" t="s">
        <v>1015</v>
      </c>
      <c r="F41127" s="86">
        <v>10318.8264839408</v>
      </c>
    </row>
    <row r="41128" spans="1:6">
      <c r="A41128">
        <v>2037</v>
      </c>
      <c r="B41128" t="s">
        <v>1059</v>
      </c>
      <c r="C41128" t="s">
        <v>1022</v>
      </c>
      <c r="D41128" t="s">
        <v>964</v>
      </c>
      <c r="E41128" t="s">
        <v>1015</v>
      </c>
      <c r="F41128" s="86">
        <v>9124.5286048585604</v>
      </c>
    </row>
    <row r="41129" spans="1:6">
      <c r="A41129">
        <v>2038</v>
      </c>
      <c r="B41129" t="s">
        <v>1059</v>
      </c>
      <c r="C41129" t="s">
        <v>1022</v>
      </c>
      <c r="D41129" t="s">
        <v>964</v>
      </c>
      <c r="E41129" t="s">
        <v>1015</v>
      </c>
      <c r="F41129" s="86">
        <v>8036.7393526340802</v>
      </c>
    </row>
    <row r="41130" spans="1:6">
      <c r="A41130">
        <v>2039</v>
      </c>
      <c r="B41130" t="s">
        <v>1059</v>
      </c>
      <c r="C41130" t="s">
        <v>1022</v>
      </c>
      <c r="D41130" t="s">
        <v>964</v>
      </c>
      <c r="E41130" t="s">
        <v>1015</v>
      </c>
      <c r="F41130" s="86">
        <v>7049.8716006896002</v>
      </c>
    </row>
    <row r="41131" spans="1:6">
      <c r="A41131">
        <v>2040</v>
      </c>
      <c r="B41131" t="s">
        <v>1059</v>
      </c>
      <c r="C41131" t="s">
        <v>1022</v>
      </c>
      <c r="D41131" t="s">
        <v>964</v>
      </c>
      <c r="E41131" t="s">
        <v>1015</v>
      </c>
      <c r="F41131" s="86">
        <v>6146.2812752261898</v>
      </c>
    </row>
    <row r="41132" spans="1:6">
      <c r="A41132">
        <v>2041</v>
      </c>
      <c r="B41132" t="s">
        <v>1059</v>
      </c>
      <c r="C41132" t="s">
        <v>1022</v>
      </c>
      <c r="D41132" t="s">
        <v>964</v>
      </c>
      <c r="E41132" t="s">
        <v>1015</v>
      </c>
      <c r="F41132" s="86">
        <v>5315.2026371763004</v>
      </c>
    </row>
    <row r="41133" spans="1:6">
      <c r="A41133">
        <v>2042</v>
      </c>
      <c r="B41133" t="s">
        <v>1059</v>
      </c>
      <c r="C41133" t="s">
        <v>1022</v>
      </c>
      <c r="D41133" t="s">
        <v>964</v>
      </c>
      <c r="E41133" t="s">
        <v>1015</v>
      </c>
      <c r="F41133" s="86">
        <v>4548.2714067696697</v>
      </c>
    </row>
    <row r="41134" spans="1:6">
      <c r="A41134">
        <v>2043</v>
      </c>
      <c r="B41134" t="s">
        <v>1059</v>
      </c>
      <c r="C41134" t="s">
        <v>1022</v>
      </c>
      <c r="D41134" t="s">
        <v>964</v>
      </c>
      <c r="E41134" t="s">
        <v>1015</v>
      </c>
      <c r="F41134" s="86">
        <v>3839.9358920333498</v>
      </c>
    </row>
    <row r="41135" spans="1:6">
      <c r="A41135">
        <v>2044</v>
      </c>
      <c r="B41135" t="s">
        <v>1059</v>
      </c>
      <c r="C41135" t="s">
        <v>1022</v>
      </c>
      <c r="D41135" t="s">
        <v>964</v>
      </c>
      <c r="E41135" t="s">
        <v>1015</v>
      </c>
      <c r="F41135" s="86">
        <v>3191.1914327489098</v>
      </c>
    </row>
    <row r="41136" spans="1:6">
      <c r="A41136">
        <v>2045</v>
      </c>
      <c r="B41136" t="s">
        <v>1059</v>
      </c>
      <c r="C41136" t="s">
        <v>1022</v>
      </c>
      <c r="D41136" t="s">
        <v>964</v>
      </c>
      <c r="E41136" t="s">
        <v>1015</v>
      </c>
      <c r="F41136" s="86">
        <v>2606.1264956239302</v>
      </c>
    </row>
    <row r="41137" spans="1:6">
      <c r="A41137">
        <v>2046</v>
      </c>
      <c r="B41137" t="s">
        <v>1059</v>
      </c>
      <c r="C41137" t="s">
        <v>1022</v>
      </c>
      <c r="D41137" t="s">
        <v>964</v>
      </c>
      <c r="E41137" t="s">
        <v>1015</v>
      </c>
      <c r="F41137" s="86">
        <v>2087.6574940965402</v>
      </c>
    </row>
    <row r="41138" spans="1:6">
      <c r="A41138">
        <v>2047</v>
      </c>
      <c r="B41138" t="s">
        <v>1059</v>
      </c>
      <c r="C41138" t="s">
        <v>1022</v>
      </c>
      <c r="D41138" t="s">
        <v>964</v>
      </c>
      <c r="E41138" t="s">
        <v>1015</v>
      </c>
      <c r="F41138" s="86">
        <v>1640.26947248378</v>
      </c>
    </row>
    <row r="41139" spans="1:6">
      <c r="A41139">
        <v>2048</v>
      </c>
      <c r="B41139" t="s">
        <v>1059</v>
      </c>
      <c r="C41139" t="s">
        <v>1022</v>
      </c>
      <c r="D41139" t="s">
        <v>964</v>
      </c>
      <c r="E41139" t="s">
        <v>1015</v>
      </c>
      <c r="F41139" s="86">
        <v>1262.3049637726499</v>
      </c>
    </row>
    <row r="41140" spans="1:6">
      <c r="A41140">
        <v>2049</v>
      </c>
      <c r="B41140" t="s">
        <v>1059</v>
      </c>
      <c r="C41140" t="s">
        <v>1022</v>
      </c>
      <c r="D41140" t="s">
        <v>964</v>
      </c>
      <c r="E41140" t="s">
        <v>1015</v>
      </c>
      <c r="F41140" s="86">
        <v>950.63823127057594</v>
      </c>
    </row>
    <row r="41141" spans="1:6">
      <c r="A41141">
        <v>2050</v>
      </c>
      <c r="B41141" t="s">
        <v>1059</v>
      </c>
      <c r="C41141" t="s">
        <v>1022</v>
      </c>
      <c r="D41141" t="s">
        <v>964</v>
      </c>
      <c r="E41141" t="s">
        <v>1015</v>
      </c>
      <c r="F41141" s="86">
        <v>700.10820078978804</v>
      </c>
    </row>
    <row r="41142" spans="1:6">
      <c r="A41142">
        <v>2017</v>
      </c>
      <c r="B41142" t="s">
        <v>1060</v>
      </c>
      <c r="C41142" t="s">
        <v>1022</v>
      </c>
      <c r="D41142" t="s">
        <v>964</v>
      </c>
      <c r="E41142" t="s">
        <v>1015</v>
      </c>
      <c r="F41142" s="86">
        <v>1524880.3466684599</v>
      </c>
    </row>
    <row r="41143" spans="1:6">
      <c r="A41143">
        <v>2018</v>
      </c>
      <c r="B41143" t="s">
        <v>1060</v>
      </c>
      <c r="C41143" t="s">
        <v>1022</v>
      </c>
      <c r="D41143" t="s">
        <v>964</v>
      </c>
      <c r="E41143" t="s">
        <v>1015</v>
      </c>
      <c r="F41143" s="86">
        <v>1683829.0270235699</v>
      </c>
    </row>
    <row r="41144" spans="1:6">
      <c r="A41144">
        <v>2019</v>
      </c>
      <c r="B41144" t="s">
        <v>1060</v>
      </c>
      <c r="C41144" t="s">
        <v>1022</v>
      </c>
      <c r="D41144" t="s">
        <v>964</v>
      </c>
      <c r="E41144" t="s">
        <v>1015</v>
      </c>
      <c r="F41144" s="86">
        <v>1697593.9934664101</v>
      </c>
    </row>
    <row r="41145" spans="1:6">
      <c r="A41145">
        <v>2020</v>
      </c>
      <c r="B41145" t="s">
        <v>1060</v>
      </c>
      <c r="C41145" t="s">
        <v>1022</v>
      </c>
      <c r="D41145" t="s">
        <v>964</v>
      </c>
      <c r="E41145" t="s">
        <v>1015</v>
      </c>
      <c r="F41145" s="86">
        <v>1708790.7131616101</v>
      </c>
    </row>
    <row r="41146" spans="1:6">
      <c r="A41146">
        <v>2021</v>
      </c>
      <c r="B41146" t="s">
        <v>1060</v>
      </c>
      <c r="C41146" t="s">
        <v>1022</v>
      </c>
      <c r="D41146" t="s">
        <v>964</v>
      </c>
      <c r="E41146" t="s">
        <v>1015</v>
      </c>
      <c r="F41146" s="86">
        <v>1719370.88620335</v>
      </c>
    </row>
    <row r="41147" spans="1:6">
      <c r="A41147">
        <v>2022</v>
      </c>
      <c r="B41147" t="s">
        <v>1060</v>
      </c>
      <c r="C41147" t="s">
        <v>1022</v>
      </c>
      <c r="D41147" t="s">
        <v>964</v>
      </c>
      <c r="E41147" t="s">
        <v>1015</v>
      </c>
      <c r="F41147" s="86">
        <v>1727700.7413569801</v>
      </c>
    </row>
    <row r="41148" spans="1:6">
      <c r="A41148">
        <v>2023</v>
      </c>
      <c r="B41148" t="s">
        <v>1060</v>
      </c>
      <c r="C41148" t="s">
        <v>1022</v>
      </c>
      <c r="D41148" t="s">
        <v>964</v>
      </c>
      <c r="E41148" t="s">
        <v>1015</v>
      </c>
      <c r="F41148" s="86">
        <v>1732660.40604432</v>
      </c>
    </row>
    <row r="41149" spans="1:6">
      <c r="A41149">
        <v>2024</v>
      </c>
      <c r="B41149" t="s">
        <v>1060</v>
      </c>
      <c r="C41149" t="s">
        <v>1022</v>
      </c>
      <c r="D41149" t="s">
        <v>964</v>
      </c>
      <c r="E41149" t="s">
        <v>1015</v>
      </c>
      <c r="F41149" s="86">
        <v>1735481.20371709</v>
      </c>
    </row>
    <row r="41150" spans="1:6">
      <c r="A41150">
        <v>2025</v>
      </c>
      <c r="B41150" t="s">
        <v>1060</v>
      </c>
      <c r="C41150" t="s">
        <v>1022</v>
      </c>
      <c r="D41150" t="s">
        <v>964</v>
      </c>
      <c r="E41150" t="s">
        <v>1015</v>
      </c>
      <c r="F41150" s="86">
        <v>1734275.9709330699</v>
      </c>
    </row>
    <row r="41151" spans="1:6">
      <c r="A41151">
        <v>2026</v>
      </c>
      <c r="B41151" t="s">
        <v>1060</v>
      </c>
      <c r="C41151" t="s">
        <v>1022</v>
      </c>
      <c r="D41151" t="s">
        <v>964</v>
      </c>
      <c r="E41151" t="s">
        <v>1015</v>
      </c>
      <c r="F41151" s="86">
        <v>1727816.9484023899</v>
      </c>
    </row>
    <row r="41152" spans="1:6">
      <c r="A41152">
        <v>2027</v>
      </c>
      <c r="B41152" t="s">
        <v>1060</v>
      </c>
      <c r="C41152" t="s">
        <v>1022</v>
      </c>
      <c r="D41152" t="s">
        <v>964</v>
      </c>
      <c r="E41152" t="s">
        <v>1015</v>
      </c>
      <c r="F41152" s="86">
        <v>1715907.5397036499</v>
      </c>
    </row>
    <row r="41153" spans="1:6">
      <c r="A41153">
        <v>2028</v>
      </c>
      <c r="B41153" t="s">
        <v>1060</v>
      </c>
      <c r="C41153" t="s">
        <v>1022</v>
      </c>
      <c r="D41153" t="s">
        <v>964</v>
      </c>
      <c r="E41153" t="s">
        <v>1015</v>
      </c>
      <c r="F41153" s="86">
        <v>1695585.4288925701</v>
      </c>
    </row>
    <row r="41154" spans="1:6">
      <c r="A41154">
        <v>2029</v>
      </c>
      <c r="B41154" t="s">
        <v>1060</v>
      </c>
      <c r="C41154" t="s">
        <v>1022</v>
      </c>
      <c r="D41154" t="s">
        <v>964</v>
      </c>
      <c r="E41154" t="s">
        <v>1015</v>
      </c>
      <c r="F41154" s="86">
        <v>1664270.1769449899</v>
      </c>
    </row>
    <row r="41155" spans="1:6">
      <c r="A41155">
        <v>2030</v>
      </c>
      <c r="B41155" t="s">
        <v>1060</v>
      </c>
      <c r="C41155" t="s">
        <v>1022</v>
      </c>
      <c r="D41155" t="s">
        <v>964</v>
      </c>
      <c r="E41155" t="s">
        <v>1015</v>
      </c>
      <c r="F41155" s="86">
        <v>1623893.94114654</v>
      </c>
    </row>
    <row r="41156" spans="1:6">
      <c r="A41156">
        <v>2031</v>
      </c>
      <c r="B41156" t="s">
        <v>1060</v>
      </c>
      <c r="C41156" t="s">
        <v>1022</v>
      </c>
      <c r="D41156" t="s">
        <v>964</v>
      </c>
      <c r="E41156" t="s">
        <v>1015</v>
      </c>
      <c r="F41156" s="86">
        <v>1573221.84982848</v>
      </c>
    </row>
    <row r="41157" spans="1:6">
      <c r="A41157">
        <v>2032</v>
      </c>
      <c r="B41157" t="s">
        <v>1060</v>
      </c>
      <c r="C41157" t="s">
        <v>1022</v>
      </c>
      <c r="D41157" t="s">
        <v>964</v>
      </c>
      <c r="E41157" t="s">
        <v>1015</v>
      </c>
      <c r="F41157" s="86">
        <v>1513598.91904686</v>
      </c>
    </row>
    <row r="41158" spans="1:6">
      <c r="A41158">
        <v>2033</v>
      </c>
      <c r="B41158" t="s">
        <v>1060</v>
      </c>
      <c r="C41158" t="s">
        <v>1022</v>
      </c>
      <c r="D41158" t="s">
        <v>964</v>
      </c>
      <c r="E41158" t="s">
        <v>1015</v>
      </c>
      <c r="F41158" s="86">
        <v>1444854.0670932799</v>
      </c>
    </row>
    <row r="41159" spans="1:6">
      <c r="A41159">
        <v>2034</v>
      </c>
      <c r="B41159" t="s">
        <v>1060</v>
      </c>
      <c r="C41159" t="s">
        <v>1022</v>
      </c>
      <c r="D41159" t="s">
        <v>964</v>
      </c>
      <c r="E41159" t="s">
        <v>1015</v>
      </c>
      <c r="F41159" s="86">
        <v>1370091.7936288801</v>
      </c>
    </row>
    <row r="41160" spans="1:6">
      <c r="A41160">
        <v>2035</v>
      </c>
      <c r="B41160" t="s">
        <v>1060</v>
      </c>
      <c r="C41160" t="s">
        <v>1022</v>
      </c>
      <c r="D41160" t="s">
        <v>964</v>
      </c>
      <c r="E41160" t="s">
        <v>1015</v>
      </c>
      <c r="F41160" s="86">
        <v>1289047.03930847</v>
      </c>
    </row>
    <row r="41161" spans="1:6">
      <c r="A41161">
        <v>2036</v>
      </c>
      <c r="B41161" t="s">
        <v>1060</v>
      </c>
      <c r="C41161" t="s">
        <v>1022</v>
      </c>
      <c r="D41161" t="s">
        <v>964</v>
      </c>
      <c r="E41161" t="s">
        <v>1015</v>
      </c>
      <c r="F41161" s="86">
        <v>1203178.93784552</v>
      </c>
    </row>
    <row r="41162" spans="1:6">
      <c r="A41162">
        <v>2037</v>
      </c>
      <c r="B41162" t="s">
        <v>1060</v>
      </c>
      <c r="C41162" t="s">
        <v>1022</v>
      </c>
      <c r="D41162" t="s">
        <v>964</v>
      </c>
      <c r="E41162" t="s">
        <v>1015</v>
      </c>
      <c r="F41162" s="86">
        <v>1115393.5173407099</v>
      </c>
    </row>
    <row r="41163" spans="1:6">
      <c r="A41163">
        <v>2038</v>
      </c>
      <c r="B41163" t="s">
        <v>1060</v>
      </c>
      <c r="C41163" t="s">
        <v>1022</v>
      </c>
      <c r="D41163" t="s">
        <v>964</v>
      </c>
      <c r="E41163" t="s">
        <v>1015</v>
      </c>
      <c r="F41163" s="86">
        <v>1025626.60318418</v>
      </c>
    </row>
    <row r="41164" spans="1:6">
      <c r="A41164">
        <v>2039</v>
      </c>
      <c r="B41164" t="s">
        <v>1060</v>
      </c>
      <c r="C41164" t="s">
        <v>1022</v>
      </c>
      <c r="D41164" t="s">
        <v>964</v>
      </c>
      <c r="E41164" t="s">
        <v>1015</v>
      </c>
      <c r="F41164" s="86">
        <v>935379.58600511297</v>
      </c>
    </row>
    <row r="41165" spans="1:6">
      <c r="A41165">
        <v>2040</v>
      </c>
      <c r="B41165" t="s">
        <v>1060</v>
      </c>
      <c r="C41165" t="s">
        <v>1022</v>
      </c>
      <c r="D41165" t="s">
        <v>964</v>
      </c>
      <c r="E41165" t="s">
        <v>1015</v>
      </c>
      <c r="F41165" s="86">
        <v>846008.92118227703</v>
      </c>
    </row>
    <row r="41166" spans="1:6">
      <c r="A41166">
        <v>2041</v>
      </c>
      <c r="B41166" t="s">
        <v>1060</v>
      </c>
      <c r="C41166" t="s">
        <v>1022</v>
      </c>
      <c r="D41166" t="s">
        <v>964</v>
      </c>
      <c r="E41166" t="s">
        <v>1015</v>
      </c>
      <c r="F41166" s="86">
        <v>753398.46370741504</v>
      </c>
    </row>
    <row r="41167" spans="1:6">
      <c r="A41167">
        <v>2042</v>
      </c>
      <c r="B41167" t="s">
        <v>1060</v>
      </c>
      <c r="C41167" t="s">
        <v>1022</v>
      </c>
      <c r="D41167" t="s">
        <v>964</v>
      </c>
      <c r="E41167" t="s">
        <v>1015</v>
      </c>
      <c r="F41167" s="86">
        <v>665075.46465374401</v>
      </c>
    </row>
    <row r="41168" spans="1:6">
      <c r="A41168">
        <v>2043</v>
      </c>
      <c r="B41168" t="s">
        <v>1060</v>
      </c>
      <c r="C41168" t="s">
        <v>1022</v>
      </c>
      <c r="D41168" t="s">
        <v>964</v>
      </c>
      <c r="E41168" t="s">
        <v>1015</v>
      </c>
      <c r="F41168" s="86">
        <v>582012.11753510998</v>
      </c>
    </row>
    <row r="41169" spans="1:6">
      <c r="A41169">
        <v>2044</v>
      </c>
      <c r="B41169" t="s">
        <v>1060</v>
      </c>
      <c r="C41169" t="s">
        <v>1022</v>
      </c>
      <c r="D41169" t="s">
        <v>964</v>
      </c>
      <c r="E41169" t="s">
        <v>1015</v>
      </c>
      <c r="F41169" s="86">
        <v>504663.60585199</v>
      </c>
    </row>
    <row r="41170" spans="1:6">
      <c r="A41170">
        <v>2045</v>
      </c>
      <c r="B41170" t="s">
        <v>1060</v>
      </c>
      <c r="C41170" t="s">
        <v>1022</v>
      </c>
      <c r="D41170" t="s">
        <v>964</v>
      </c>
      <c r="E41170" t="s">
        <v>1015</v>
      </c>
      <c r="F41170" s="86">
        <v>434087.21701595199</v>
      </c>
    </row>
    <row r="41171" spans="1:6">
      <c r="A41171">
        <v>2046</v>
      </c>
      <c r="B41171" t="s">
        <v>1060</v>
      </c>
      <c r="C41171" t="s">
        <v>1022</v>
      </c>
      <c r="D41171" t="s">
        <v>964</v>
      </c>
      <c r="E41171" t="s">
        <v>1015</v>
      </c>
      <c r="F41171" s="86">
        <v>370951.36921954702</v>
      </c>
    </row>
    <row r="41172" spans="1:6">
      <c r="A41172">
        <v>2047</v>
      </c>
      <c r="B41172" t="s">
        <v>1060</v>
      </c>
      <c r="C41172" t="s">
        <v>1022</v>
      </c>
      <c r="D41172" t="s">
        <v>964</v>
      </c>
      <c r="E41172" t="s">
        <v>1015</v>
      </c>
      <c r="F41172" s="86">
        <v>315682.52241888503</v>
      </c>
    </row>
    <row r="41173" spans="1:6">
      <c r="A41173">
        <v>2048</v>
      </c>
      <c r="B41173" t="s">
        <v>1060</v>
      </c>
      <c r="C41173" t="s">
        <v>1022</v>
      </c>
      <c r="D41173" t="s">
        <v>964</v>
      </c>
      <c r="E41173" t="s">
        <v>1015</v>
      </c>
      <c r="F41173" s="86">
        <v>268384.19832221197</v>
      </c>
    </row>
    <row r="41174" spans="1:6">
      <c r="A41174">
        <v>2049</v>
      </c>
      <c r="B41174" t="s">
        <v>1060</v>
      </c>
      <c r="C41174" t="s">
        <v>1022</v>
      </c>
      <c r="D41174" t="s">
        <v>964</v>
      </c>
      <c r="E41174" t="s">
        <v>1015</v>
      </c>
      <c r="F41174" s="86">
        <v>228825.844412462</v>
      </c>
    </row>
    <row r="41175" spans="1:6">
      <c r="A41175">
        <v>2050</v>
      </c>
      <c r="B41175" t="s">
        <v>1060</v>
      </c>
      <c r="C41175" t="s">
        <v>1022</v>
      </c>
      <c r="D41175" t="s">
        <v>964</v>
      </c>
      <c r="E41175" t="s">
        <v>1015</v>
      </c>
      <c r="F41175" s="86">
        <v>196525.66687724</v>
      </c>
    </row>
    <row r="41176" spans="1:6">
      <c r="A41176">
        <v>2017</v>
      </c>
      <c r="B41176" t="s">
        <v>1061</v>
      </c>
      <c r="C41176" t="s">
        <v>1022</v>
      </c>
      <c r="D41176" t="s">
        <v>964</v>
      </c>
      <c r="E41176" t="s">
        <v>1015</v>
      </c>
      <c r="F41176" s="86">
        <v>58042478.763242103</v>
      </c>
    </row>
    <row r="41177" spans="1:6">
      <c r="A41177">
        <v>2018</v>
      </c>
      <c r="B41177" t="s">
        <v>1061</v>
      </c>
      <c r="C41177" t="s">
        <v>1022</v>
      </c>
      <c r="D41177" t="s">
        <v>964</v>
      </c>
      <c r="E41177" t="s">
        <v>1015</v>
      </c>
      <c r="F41177" s="86">
        <v>57600534.126579598</v>
      </c>
    </row>
    <row r="41178" spans="1:6">
      <c r="A41178">
        <v>2019</v>
      </c>
      <c r="B41178" t="s">
        <v>1061</v>
      </c>
      <c r="C41178" t="s">
        <v>1022</v>
      </c>
      <c r="D41178" t="s">
        <v>964</v>
      </c>
      <c r="E41178" t="s">
        <v>1015</v>
      </c>
      <c r="F41178" s="86">
        <v>57887397.705080003</v>
      </c>
    </row>
    <row r="41179" spans="1:6">
      <c r="A41179">
        <v>2020</v>
      </c>
      <c r="B41179" t="s">
        <v>1061</v>
      </c>
      <c r="C41179" t="s">
        <v>1022</v>
      </c>
      <c r="D41179" t="s">
        <v>964</v>
      </c>
      <c r="E41179" t="s">
        <v>1015</v>
      </c>
      <c r="F41179" s="86">
        <v>58111496.214566998</v>
      </c>
    </row>
    <row r="41180" spans="1:6">
      <c r="A41180">
        <v>2021</v>
      </c>
      <c r="B41180" t="s">
        <v>1061</v>
      </c>
      <c r="C41180" t="s">
        <v>1022</v>
      </c>
      <c r="D41180" t="s">
        <v>964</v>
      </c>
      <c r="E41180" t="s">
        <v>1015</v>
      </c>
      <c r="F41180" s="86">
        <v>58311672.652416699</v>
      </c>
    </row>
    <row r="41181" spans="1:6">
      <c r="A41181">
        <v>2022</v>
      </c>
      <c r="B41181" t="s">
        <v>1061</v>
      </c>
      <c r="C41181" t="s">
        <v>1022</v>
      </c>
      <c r="D41181" t="s">
        <v>964</v>
      </c>
      <c r="E41181" t="s">
        <v>1015</v>
      </c>
      <c r="F41181" s="86">
        <v>58416686.017211802</v>
      </c>
    </row>
    <row r="41182" spans="1:6">
      <c r="A41182">
        <v>2023</v>
      </c>
      <c r="B41182" t="s">
        <v>1061</v>
      </c>
      <c r="C41182" t="s">
        <v>1022</v>
      </c>
      <c r="D41182" t="s">
        <v>964</v>
      </c>
      <c r="E41182" t="s">
        <v>1015</v>
      </c>
      <c r="F41182" s="86">
        <v>58445933.057207704</v>
      </c>
    </row>
    <row r="41183" spans="1:6">
      <c r="A41183">
        <v>2024</v>
      </c>
      <c r="B41183" t="s">
        <v>1061</v>
      </c>
      <c r="C41183" t="s">
        <v>1022</v>
      </c>
      <c r="D41183" t="s">
        <v>964</v>
      </c>
      <c r="E41183" t="s">
        <v>1015</v>
      </c>
      <c r="F41183" s="86">
        <v>58381896.7664022</v>
      </c>
    </row>
    <row r="41184" spans="1:6">
      <c r="A41184">
        <v>2025</v>
      </c>
      <c r="B41184" t="s">
        <v>1061</v>
      </c>
      <c r="C41184" t="s">
        <v>1022</v>
      </c>
      <c r="D41184" t="s">
        <v>964</v>
      </c>
      <c r="E41184" t="s">
        <v>1015</v>
      </c>
      <c r="F41184" s="86">
        <v>58192852.067415498</v>
      </c>
    </row>
    <row r="41185" spans="1:6">
      <c r="A41185">
        <v>2026</v>
      </c>
      <c r="B41185" t="s">
        <v>1061</v>
      </c>
      <c r="C41185" t="s">
        <v>1022</v>
      </c>
      <c r="D41185" t="s">
        <v>964</v>
      </c>
      <c r="E41185" t="s">
        <v>1015</v>
      </c>
      <c r="F41185" s="86">
        <v>57860363.529676199</v>
      </c>
    </row>
    <row r="41186" spans="1:6">
      <c r="A41186">
        <v>2027</v>
      </c>
      <c r="B41186" t="s">
        <v>1061</v>
      </c>
      <c r="C41186" t="s">
        <v>1022</v>
      </c>
      <c r="D41186" t="s">
        <v>964</v>
      </c>
      <c r="E41186" t="s">
        <v>1015</v>
      </c>
      <c r="F41186" s="86">
        <v>57317773.928218096</v>
      </c>
    </row>
    <row r="41187" spans="1:6">
      <c r="A41187">
        <v>2028</v>
      </c>
      <c r="B41187" t="s">
        <v>1061</v>
      </c>
      <c r="C41187" t="s">
        <v>1022</v>
      </c>
      <c r="D41187" t="s">
        <v>964</v>
      </c>
      <c r="E41187" t="s">
        <v>1015</v>
      </c>
      <c r="F41187" s="86">
        <v>56533352.502767302</v>
      </c>
    </row>
    <row r="41188" spans="1:6">
      <c r="A41188">
        <v>2029</v>
      </c>
      <c r="B41188" t="s">
        <v>1061</v>
      </c>
      <c r="C41188" t="s">
        <v>1022</v>
      </c>
      <c r="D41188" t="s">
        <v>964</v>
      </c>
      <c r="E41188" t="s">
        <v>1015</v>
      </c>
      <c r="F41188" s="86">
        <v>55458942.9334912</v>
      </c>
    </row>
    <row r="41189" spans="1:6">
      <c r="A41189">
        <v>2030</v>
      </c>
      <c r="B41189" t="s">
        <v>1061</v>
      </c>
      <c r="C41189" t="s">
        <v>1022</v>
      </c>
      <c r="D41189" t="s">
        <v>964</v>
      </c>
      <c r="E41189" t="s">
        <v>1015</v>
      </c>
      <c r="F41189" s="86">
        <v>54117334.174942397</v>
      </c>
    </row>
    <row r="41190" spans="1:6">
      <c r="A41190">
        <v>2031</v>
      </c>
      <c r="B41190" t="s">
        <v>1061</v>
      </c>
      <c r="C41190" t="s">
        <v>1022</v>
      </c>
      <c r="D41190" t="s">
        <v>964</v>
      </c>
      <c r="E41190" t="s">
        <v>1015</v>
      </c>
      <c r="F41190" s="86">
        <v>52522862.530206501</v>
      </c>
    </row>
    <row r="41191" spans="1:6">
      <c r="A41191">
        <v>2032</v>
      </c>
      <c r="B41191" t="s">
        <v>1061</v>
      </c>
      <c r="C41191" t="s">
        <v>1022</v>
      </c>
      <c r="D41191" t="s">
        <v>964</v>
      </c>
      <c r="E41191" t="s">
        <v>1015</v>
      </c>
      <c r="F41191" s="86">
        <v>50698929.845661603</v>
      </c>
    </row>
    <row r="41192" spans="1:6">
      <c r="A41192">
        <v>2033</v>
      </c>
      <c r="B41192" t="s">
        <v>1061</v>
      </c>
      <c r="C41192" t="s">
        <v>1022</v>
      </c>
      <c r="D41192" t="s">
        <v>964</v>
      </c>
      <c r="E41192" t="s">
        <v>1015</v>
      </c>
      <c r="F41192" s="86">
        <v>48667316.357579701</v>
      </c>
    </row>
    <row r="41193" spans="1:6">
      <c r="A41193">
        <v>2034</v>
      </c>
      <c r="B41193" t="s">
        <v>1061</v>
      </c>
      <c r="C41193" t="s">
        <v>1022</v>
      </c>
      <c r="D41193" t="s">
        <v>964</v>
      </c>
      <c r="E41193" t="s">
        <v>1015</v>
      </c>
      <c r="F41193" s="86">
        <v>46529928.366142899</v>
      </c>
    </row>
    <row r="41194" spans="1:6">
      <c r="A41194">
        <v>2035</v>
      </c>
      <c r="B41194" t="s">
        <v>1061</v>
      </c>
      <c r="C41194" t="s">
        <v>1022</v>
      </c>
      <c r="D41194" t="s">
        <v>964</v>
      </c>
      <c r="E41194" t="s">
        <v>1015</v>
      </c>
      <c r="F41194" s="86">
        <v>44304299.533585899</v>
      </c>
    </row>
    <row r="41195" spans="1:6">
      <c r="A41195">
        <v>2036</v>
      </c>
      <c r="B41195" t="s">
        <v>1061</v>
      </c>
      <c r="C41195" t="s">
        <v>1022</v>
      </c>
      <c r="D41195" t="s">
        <v>964</v>
      </c>
      <c r="E41195" t="s">
        <v>1015</v>
      </c>
      <c r="F41195" s="86">
        <v>42061079.056051902</v>
      </c>
    </row>
    <row r="41196" spans="1:6">
      <c r="A41196">
        <v>2037</v>
      </c>
      <c r="B41196" t="s">
        <v>1061</v>
      </c>
      <c r="C41196" t="s">
        <v>1022</v>
      </c>
      <c r="D41196" t="s">
        <v>964</v>
      </c>
      <c r="E41196" t="s">
        <v>1015</v>
      </c>
      <c r="F41196" s="86">
        <v>39805486.471655801</v>
      </c>
    </row>
    <row r="41197" spans="1:6">
      <c r="A41197">
        <v>2038</v>
      </c>
      <c r="B41197" t="s">
        <v>1061</v>
      </c>
      <c r="C41197" t="s">
        <v>1022</v>
      </c>
      <c r="D41197" t="s">
        <v>964</v>
      </c>
      <c r="E41197" t="s">
        <v>1015</v>
      </c>
      <c r="F41197" s="86">
        <v>37580349.301516399</v>
      </c>
    </row>
    <row r="41198" spans="1:6">
      <c r="A41198">
        <v>2039</v>
      </c>
      <c r="B41198" t="s">
        <v>1061</v>
      </c>
      <c r="C41198" t="s">
        <v>1022</v>
      </c>
      <c r="D41198" t="s">
        <v>964</v>
      </c>
      <c r="E41198" t="s">
        <v>1015</v>
      </c>
      <c r="F41198" s="86">
        <v>35331849.565837003</v>
      </c>
    </row>
    <row r="41199" spans="1:6">
      <c r="A41199">
        <v>2040</v>
      </c>
      <c r="B41199" t="s">
        <v>1061</v>
      </c>
      <c r="C41199" t="s">
        <v>1022</v>
      </c>
      <c r="D41199" t="s">
        <v>964</v>
      </c>
      <c r="E41199" t="s">
        <v>1015</v>
      </c>
      <c r="F41199" s="86">
        <v>33080644.5574705</v>
      </c>
    </row>
    <row r="41200" spans="1:6">
      <c r="A41200">
        <v>2041</v>
      </c>
      <c r="B41200" t="s">
        <v>1061</v>
      </c>
      <c r="C41200" t="s">
        <v>1022</v>
      </c>
      <c r="D41200" t="s">
        <v>964</v>
      </c>
      <c r="E41200" t="s">
        <v>1015</v>
      </c>
      <c r="F41200" s="86">
        <v>30453411.807003301</v>
      </c>
    </row>
    <row r="41201" spans="1:6">
      <c r="A41201">
        <v>2042</v>
      </c>
      <c r="B41201" t="s">
        <v>1061</v>
      </c>
      <c r="C41201" t="s">
        <v>1022</v>
      </c>
      <c r="D41201" t="s">
        <v>964</v>
      </c>
      <c r="E41201" t="s">
        <v>1015</v>
      </c>
      <c r="F41201" s="86">
        <v>27866977.455390099</v>
      </c>
    </row>
    <row r="41202" spans="1:6">
      <c r="A41202">
        <v>2043</v>
      </c>
      <c r="B41202" t="s">
        <v>1061</v>
      </c>
      <c r="C41202" t="s">
        <v>1022</v>
      </c>
      <c r="D41202" t="s">
        <v>964</v>
      </c>
      <c r="E41202" t="s">
        <v>1015</v>
      </c>
      <c r="F41202" s="86">
        <v>25317968.138602499</v>
      </c>
    </row>
    <row r="41203" spans="1:6">
      <c r="A41203">
        <v>2044</v>
      </c>
      <c r="B41203" t="s">
        <v>1061</v>
      </c>
      <c r="C41203" t="s">
        <v>1022</v>
      </c>
      <c r="D41203" t="s">
        <v>964</v>
      </c>
      <c r="E41203" t="s">
        <v>1015</v>
      </c>
      <c r="F41203" s="86">
        <v>22813174.382973701</v>
      </c>
    </row>
    <row r="41204" spans="1:6">
      <c r="A41204">
        <v>2045</v>
      </c>
      <c r="B41204" t="s">
        <v>1061</v>
      </c>
      <c r="C41204" t="s">
        <v>1022</v>
      </c>
      <c r="D41204" t="s">
        <v>964</v>
      </c>
      <c r="E41204" t="s">
        <v>1015</v>
      </c>
      <c r="F41204" s="86">
        <v>20376241.030714002</v>
      </c>
    </row>
    <row r="41205" spans="1:6">
      <c r="A41205">
        <v>2046</v>
      </c>
      <c r="B41205" t="s">
        <v>1061</v>
      </c>
      <c r="C41205" t="s">
        <v>1022</v>
      </c>
      <c r="D41205" t="s">
        <v>964</v>
      </c>
      <c r="E41205" t="s">
        <v>1015</v>
      </c>
      <c r="F41205" s="86">
        <v>18026531.997059099</v>
      </c>
    </row>
    <row r="41206" spans="1:6">
      <c r="A41206">
        <v>2047</v>
      </c>
      <c r="B41206" t="s">
        <v>1061</v>
      </c>
      <c r="C41206" t="s">
        <v>1022</v>
      </c>
      <c r="D41206" t="s">
        <v>964</v>
      </c>
      <c r="E41206" t="s">
        <v>1015</v>
      </c>
      <c r="F41206" s="86">
        <v>15795039.0351831</v>
      </c>
    </row>
    <row r="41207" spans="1:6">
      <c r="A41207">
        <v>2048</v>
      </c>
      <c r="B41207" t="s">
        <v>1061</v>
      </c>
      <c r="C41207" t="s">
        <v>1022</v>
      </c>
      <c r="D41207" t="s">
        <v>964</v>
      </c>
      <c r="E41207" t="s">
        <v>1015</v>
      </c>
      <c r="F41207" s="86">
        <v>13701424.110906901</v>
      </c>
    </row>
    <row r="41208" spans="1:6">
      <c r="A41208">
        <v>2049</v>
      </c>
      <c r="B41208" t="s">
        <v>1061</v>
      </c>
      <c r="C41208" t="s">
        <v>1022</v>
      </c>
      <c r="D41208" t="s">
        <v>964</v>
      </c>
      <c r="E41208" t="s">
        <v>1015</v>
      </c>
      <c r="F41208" s="86">
        <v>11758034.924430899</v>
      </c>
    </row>
    <row r="41209" spans="1:6">
      <c r="A41209">
        <v>2050</v>
      </c>
      <c r="B41209" t="s">
        <v>1061</v>
      </c>
      <c r="C41209" t="s">
        <v>1022</v>
      </c>
      <c r="D41209" t="s">
        <v>964</v>
      </c>
      <c r="E41209" t="s">
        <v>1015</v>
      </c>
      <c r="F41209" s="86">
        <v>9975506.7838154491</v>
      </c>
    </row>
    <row r="41210" spans="1:6">
      <c r="A41210">
        <v>2017</v>
      </c>
      <c r="B41210" t="s">
        <v>1062</v>
      </c>
      <c r="C41210" t="s">
        <v>1022</v>
      </c>
      <c r="D41210" t="s">
        <v>964</v>
      </c>
      <c r="E41210" t="s">
        <v>1015</v>
      </c>
      <c r="F41210" s="86">
        <v>12317360.161802201</v>
      </c>
    </row>
    <row r="41211" spans="1:6">
      <c r="A41211">
        <v>2018</v>
      </c>
      <c r="B41211" t="s">
        <v>1062</v>
      </c>
      <c r="C41211" t="s">
        <v>1022</v>
      </c>
      <c r="D41211" t="s">
        <v>964</v>
      </c>
      <c r="E41211" t="s">
        <v>1015</v>
      </c>
      <c r="F41211" s="86">
        <v>12054978.390472701</v>
      </c>
    </row>
    <row r="41212" spans="1:6">
      <c r="A41212">
        <v>2019</v>
      </c>
      <c r="B41212" t="s">
        <v>1062</v>
      </c>
      <c r="C41212" t="s">
        <v>1022</v>
      </c>
      <c r="D41212" t="s">
        <v>964</v>
      </c>
      <c r="E41212" t="s">
        <v>1015</v>
      </c>
      <c r="F41212" s="86">
        <v>12112909.9401797</v>
      </c>
    </row>
    <row r="41213" spans="1:6">
      <c r="A41213">
        <v>2020</v>
      </c>
      <c r="B41213" t="s">
        <v>1062</v>
      </c>
      <c r="C41213" t="s">
        <v>1022</v>
      </c>
      <c r="D41213" t="s">
        <v>964</v>
      </c>
      <c r="E41213" t="s">
        <v>1015</v>
      </c>
      <c r="F41213" s="86">
        <v>12165985.356089599</v>
      </c>
    </row>
    <row r="41214" spans="1:6">
      <c r="A41214">
        <v>2021</v>
      </c>
      <c r="B41214" t="s">
        <v>1062</v>
      </c>
      <c r="C41214" t="s">
        <v>1022</v>
      </c>
      <c r="D41214" t="s">
        <v>964</v>
      </c>
      <c r="E41214" t="s">
        <v>1015</v>
      </c>
      <c r="F41214" s="86">
        <v>12209697.121329701</v>
      </c>
    </row>
    <row r="41215" spans="1:6">
      <c r="A41215">
        <v>2022</v>
      </c>
      <c r="B41215" t="s">
        <v>1062</v>
      </c>
      <c r="C41215" t="s">
        <v>1022</v>
      </c>
      <c r="D41215" t="s">
        <v>964</v>
      </c>
      <c r="E41215" t="s">
        <v>1015</v>
      </c>
      <c r="F41215" s="86">
        <v>12231272.1780184</v>
      </c>
    </row>
    <row r="41216" spans="1:6">
      <c r="A41216">
        <v>2023</v>
      </c>
      <c r="B41216" t="s">
        <v>1062</v>
      </c>
      <c r="C41216" t="s">
        <v>1022</v>
      </c>
      <c r="D41216" t="s">
        <v>964</v>
      </c>
      <c r="E41216" t="s">
        <v>1015</v>
      </c>
      <c r="F41216" s="86">
        <v>12241528.356535099</v>
      </c>
    </row>
    <row r="41217" spans="1:6">
      <c r="A41217">
        <v>2024</v>
      </c>
      <c r="B41217" t="s">
        <v>1062</v>
      </c>
      <c r="C41217" t="s">
        <v>1022</v>
      </c>
      <c r="D41217" t="s">
        <v>964</v>
      </c>
      <c r="E41217" t="s">
        <v>1015</v>
      </c>
      <c r="F41217" s="86">
        <v>12230728.827870799</v>
      </c>
    </row>
    <row r="41218" spans="1:6">
      <c r="A41218">
        <v>2025</v>
      </c>
      <c r="B41218" t="s">
        <v>1062</v>
      </c>
      <c r="C41218" t="s">
        <v>1022</v>
      </c>
      <c r="D41218" t="s">
        <v>964</v>
      </c>
      <c r="E41218" t="s">
        <v>1015</v>
      </c>
      <c r="F41218" s="86">
        <v>12199704.7740997</v>
      </c>
    </row>
    <row r="41219" spans="1:6">
      <c r="A41219">
        <v>2026</v>
      </c>
      <c r="B41219" t="s">
        <v>1062</v>
      </c>
      <c r="C41219" t="s">
        <v>1022</v>
      </c>
      <c r="D41219" t="s">
        <v>964</v>
      </c>
      <c r="E41219" t="s">
        <v>1015</v>
      </c>
      <c r="F41219" s="86">
        <v>12144268.9991579</v>
      </c>
    </row>
    <row r="41220" spans="1:6">
      <c r="A41220">
        <v>2027</v>
      </c>
      <c r="B41220" t="s">
        <v>1062</v>
      </c>
      <c r="C41220" t="s">
        <v>1022</v>
      </c>
      <c r="D41220" t="s">
        <v>964</v>
      </c>
      <c r="E41220" t="s">
        <v>1015</v>
      </c>
      <c r="F41220" s="86">
        <v>12064771.0996163</v>
      </c>
    </row>
    <row r="41221" spans="1:6">
      <c r="A41221">
        <v>2028</v>
      </c>
      <c r="B41221" t="s">
        <v>1062</v>
      </c>
      <c r="C41221" t="s">
        <v>1022</v>
      </c>
      <c r="D41221" t="s">
        <v>964</v>
      </c>
      <c r="E41221" t="s">
        <v>1015</v>
      </c>
      <c r="F41221" s="86">
        <v>11938735.3247723</v>
      </c>
    </row>
    <row r="41222" spans="1:6">
      <c r="A41222">
        <v>2029</v>
      </c>
      <c r="B41222" t="s">
        <v>1062</v>
      </c>
      <c r="C41222" t="s">
        <v>1022</v>
      </c>
      <c r="D41222" t="s">
        <v>964</v>
      </c>
      <c r="E41222" t="s">
        <v>1015</v>
      </c>
      <c r="F41222" s="86">
        <v>11767067.567322399</v>
      </c>
    </row>
    <row r="41223" spans="1:6">
      <c r="A41223">
        <v>2030</v>
      </c>
      <c r="B41223" t="s">
        <v>1062</v>
      </c>
      <c r="C41223" t="s">
        <v>1022</v>
      </c>
      <c r="D41223" t="s">
        <v>964</v>
      </c>
      <c r="E41223" t="s">
        <v>1015</v>
      </c>
      <c r="F41223" s="86">
        <v>11541686.542585099</v>
      </c>
    </row>
    <row r="41224" spans="1:6">
      <c r="A41224">
        <v>2031</v>
      </c>
      <c r="B41224" t="s">
        <v>1062</v>
      </c>
      <c r="C41224" t="s">
        <v>1022</v>
      </c>
      <c r="D41224" t="s">
        <v>964</v>
      </c>
      <c r="E41224" t="s">
        <v>1015</v>
      </c>
      <c r="F41224" s="86">
        <v>11269659.2180891</v>
      </c>
    </row>
    <row r="41225" spans="1:6">
      <c r="A41225">
        <v>2032</v>
      </c>
      <c r="B41225" t="s">
        <v>1062</v>
      </c>
      <c r="C41225" t="s">
        <v>1022</v>
      </c>
      <c r="D41225" t="s">
        <v>964</v>
      </c>
      <c r="E41225" t="s">
        <v>1015</v>
      </c>
      <c r="F41225" s="86">
        <v>10949624.856902899</v>
      </c>
    </row>
    <row r="41226" spans="1:6">
      <c r="A41226">
        <v>2033</v>
      </c>
      <c r="B41226" t="s">
        <v>1062</v>
      </c>
      <c r="C41226" t="s">
        <v>1022</v>
      </c>
      <c r="D41226" t="s">
        <v>964</v>
      </c>
      <c r="E41226" t="s">
        <v>1015</v>
      </c>
      <c r="F41226" s="86">
        <v>10588751.264624201</v>
      </c>
    </row>
    <row r="41227" spans="1:6">
      <c r="A41227">
        <v>2034</v>
      </c>
      <c r="B41227" t="s">
        <v>1062</v>
      </c>
      <c r="C41227" t="s">
        <v>1022</v>
      </c>
      <c r="D41227" t="s">
        <v>964</v>
      </c>
      <c r="E41227" t="s">
        <v>1015</v>
      </c>
      <c r="F41227" s="86">
        <v>10190438.8817412</v>
      </c>
    </row>
    <row r="41228" spans="1:6">
      <c r="A41228">
        <v>2035</v>
      </c>
      <c r="B41228" t="s">
        <v>1062</v>
      </c>
      <c r="C41228" t="s">
        <v>1022</v>
      </c>
      <c r="D41228" t="s">
        <v>964</v>
      </c>
      <c r="E41228" t="s">
        <v>1015</v>
      </c>
      <c r="F41228" s="86">
        <v>9771365.9403357506</v>
      </c>
    </row>
    <row r="41229" spans="1:6">
      <c r="A41229">
        <v>2036</v>
      </c>
      <c r="B41229" t="s">
        <v>1062</v>
      </c>
      <c r="C41229" t="s">
        <v>1022</v>
      </c>
      <c r="D41229" t="s">
        <v>964</v>
      </c>
      <c r="E41229" t="s">
        <v>1015</v>
      </c>
      <c r="F41229" s="86">
        <v>9331458.2381305192</v>
      </c>
    </row>
    <row r="41230" spans="1:6">
      <c r="A41230">
        <v>2037</v>
      </c>
      <c r="B41230" t="s">
        <v>1062</v>
      </c>
      <c r="C41230" t="s">
        <v>1022</v>
      </c>
      <c r="D41230" t="s">
        <v>964</v>
      </c>
      <c r="E41230" t="s">
        <v>1015</v>
      </c>
      <c r="F41230" s="86">
        <v>8882534.8123614602</v>
      </c>
    </row>
    <row r="41231" spans="1:6">
      <c r="A41231">
        <v>2038</v>
      </c>
      <c r="B41231" t="s">
        <v>1062</v>
      </c>
      <c r="C41231" t="s">
        <v>1022</v>
      </c>
      <c r="D41231" t="s">
        <v>964</v>
      </c>
      <c r="E41231" t="s">
        <v>1015</v>
      </c>
      <c r="F41231" s="86">
        <v>8429223.2501864992</v>
      </c>
    </row>
    <row r="41232" spans="1:6">
      <c r="A41232">
        <v>2039</v>
      </c>
      <c r="B41232" t="s">
        <v>1062</v>
      </c>
      <c r="C41232" t="s">
        <v>1022</v>
      </c>
      <c r="D41232" t="s">
        <v>964</v>
      </c>
      <c r="E41232" t="s">
        <v>1015</v>
      </c>
      <c r="F41232" s="86">
        <v>7966017.7753868802</v>
      </c>
    </row>
    <row r="41233" spans="1:6">
      <c r="A41233">
        <v>2040</v>
      </c>
      <c r="B41233" t="s">
        <v>1062</v>
      </c>
      <c r="C41233" t="s">
        <v>1022</v>
      </c>
      <c r="D41233" t="s">
        <v>964</v>
      </c>
      <c r="E41233" t="s">
        <v>1015</v>
      </c>
      <c r="F41233" s="86">
        <v>7498228.0490410402</v>
      </c>
    </row>
    <row r="41234" spans="1:6">
      <c r="A41234">
        <v>2041</v>
      </c>
      <c r="B41234" t="s">
        <v>1062</v>
      </c>
      <c r="C41234" t="s">
        <v>1022</v>
      </c>
      <c r="D41234" t="s">
        <v>964</v>
      </c>
      <c r="E41234" t="s">
        <v>1015</v>
      </c>
      <c r="F41234" s="86">
        <v>6933929.1841180399</v>
      </c>
    </row>
    <row r="41235" spans="1:6">
      <c r="A41235">
        <v>2042</v>
      </c>
      <c r="B41235" t="s">
        <v>1062</v>
      </c>
      <c r="C41235" t="s">
        <v>1022</v>
      </c>
      <c r="D41235" t="s">
        <v>964</v>
      </c>
      <c r="E41235" t="s">
        <v>1015</v>
      </c>
      <c r="F41235" s="86">
        <v>6376815.7729007499</v>
      </c>
    </row>
    <row r="41236" spans="1:6">
      <c r="A41236">
        <v>2043</v>
      </c>
      <c r="B41236" t="s">
        <v>1062</v>
      </c>
      <c r="C41236" t="s">
        <v>1022</v>
      </c>
      <c r="D41236" t="s">
        <v>964</v>
      </c>
      <c r="E41236" t="s">
        <v>1015</v>
      </c>
      <c r="F41236" s="86">
        <v>5829794.0690944204</v>
      </c>
    </row>
    <row r="41237" spans="1:6">
      <c r="A41237">
        <v>2044</v>
      </c>
      <c r="B41237" t="s">
        <v>1062</v>
      </c>
      <c r="C41237" t="s">
        <v>1022</v>
      </c>
      <c r="D41237" t="s">
        <v>964</v>
      </c>
      <c r="E41237" t="s">
        <v>1015</v>
      </c>
      <c r="F41237" s="86">
        <v>5294526.4957927503</v>
      </c>
    </row>
    <row r="41238" spans="1:6">
      <c r="A41238">
        <v>2045</v>
      </c>
      <c r="B41238" t="s">
        <v>1062</v>
      </c>
      <c r="C41238" t="s">
        <v>1022</v>
      </c>
      <c r="D41238" t="s">
        <v>964</v>
      </c>
      <c r="E41238" t="s">
        <v>1015</v>
      </c>
      <c r="F41238" s="86">
        <v>4776263.1659470303</v>
      </c>
    </row>
    <row r="41239" spans="1:6">
      <c r="A41239">
        <v>2046</v>
      </c>
      <c r="B41239" t="s">
        <v>1062</v>
      </c>
      <c r="C41239" t="s">
        <v>1022</v>
      </c>
      <c r="D41239" t="s">
        <v>964</v>
      </c>
      <c r="E41239" t="s">
        <v>1015</v>
      </c>
      <c r="F41239" s="86">
        <v>4281220.4355309904</v>
      </c>
    </row>
    <row r="41240" spans="1:6">
      <c r="A41240">
        <v>2047</v>
      </c>
      <c r="B41240" t="s">
        <v>1062</v>
      </c>
      <c r="C41240" t="s">
        <v>1022</v>
      </c>
      <c r="D41240" t="s">
        <v>964</v>
      </c>
      <c r="E41240" t="s">
        <v>1015</v>
      </c>
      <c r="F41240" s="86">
        <v>3814942.34664999</v>
      </c>
    </row>
    <row r="41241" spans="1:6">
      <c r="A41241">
        <v>2048</v>
      </c>
      <c r="B41241" t="s">
        <v>1062</v>
      </c>
      <c r="C41241" t="s">
        <v>1022</v>
      </c>
      <c r="D41241" t="s">
        <v>964</v>
      </c>
      <c r="E41241" t="s">
        <v>1015</v>
      </c>
      <c r="F41241" s="86">
        <v>3380808.66762838</v>
      </c>
    </row>
    <row r="41242" spans="1:6">
      <c r="A41242">
        <v>2049</v>
      </c>
      <c r="B41242" t="s">
        <v>1062</v>
      </c>
      <c r="C41242" t="s">
        <v>1022</v>
      </c>
      <c r="D41242" t="s">
        <v>964</v>
      </c>
      <c r="E41242" t="s">
        <v>1015</v>
      </c>
      <c r="F41242" s="86">
        <v>2982401.5956859901</v>
      </c>
    </row>
    <row r="41243" spans="1:6">
      <c r="A41243">
        <v>2050</v>
      </c>
      <c r="B41243" t="s">
        <v>1062</v>
      </c>
      <c r="C41243" t="s">
        <v>1022</v>
      </c>
      <c r="D41243" t="s">
        <v>964</v>
      </c>
      <c r="E41243" t="s">
        <v>1015</v>
      </c>
      <c r="F41243" s="86">
        <v>2620730.5096580801</v>
      </c>
    </row>
    <row r="41244" spans="1:6">
      <c r="A41244">
        <v>2017</v>
      </c>
      <c r="B41244" t="s">
        <v>1063</v>
      </c>
      <c r="C41244" t="s">
        <v>1022</v>
      </c>
      <c r="D41244" t="s">
        <v>964</v>
      </c>
      <c r="E41244" t="s">
        <v>1015</v>
      </c>
      <c r="F41244" s="86">
        <v>2306991.5139731299</v>
      </c>
    </row>
    <row r="41245" spans="1:6">
      <c r="A41245">
        <v>2018</v>
      </c>
      <c r="B41245" t="s">
        <v>1063</v>
      </c>
      <c r="C41245" t="s">
        <v>1022</v>
      </c>
      <c r="D41245" t="s">
        <v>964</v>
      </c>
      <c r="E41245" t="s">
        <v>1015</v>
      </c>
      <c r="F41245" s="86">
        <v>2294734.3352723299</v>
      </c>
    </row>
    <row r="41246" spans="1:6">
      <c r="A41246">
        <v>2019</v>
      </c>
      <c r="B41246" t="s">
        <v>1063</v>
      </c>
      <c r="C41246" t="s">
        <v>1022</v>
      </c>
      <c r="D41246" t="s">
        <v>964</v>
      </c>
      <c r="E41246" t="s">
        <v>1015</v>
      </c>
      <c r="F41246" s="86">
        <v>2290976.9518524501</v>
      </c>
    </row>
    <row r="41247" spans="1:6">
      <c r="A41247">
        <v>2020</v>
      </c>
      <c r="B41247" t="s">
        <v>1063</v>
      </c>
      <c r="C41247" t="s">
        <v>1022</v>
      </c>
      <c r="D41247" t="s">
        <v>964</v>
      </c>
      <c r="E41247" t="s">
        <v>1015</v>
      </c>
      <c r="F41247" s="86">
        <v>2286481.28248695</v>
      </c>
    </row>
    <row r="41248" spans="1:6">
      <c r="A41248">
        <v>2021</v>
      </c>
      <c r="B41248" t="s">
        <v>1063</v>
      </c>
      <c r="C41248" t="s">
        <v>1022</v>
      </c>
      <c r="D41248" t="s">
        <v>964</v>
      </c>
      <c r="E41248" t="s">
        <v>1015</v>
      </c>
      <c r="F41248" s="86">
        <v>2279985.3245327901</v>
      </c>
    </row>
    <row r="41249" spans="1:6">
      <c r="A41249">
        <v>2022</v>
      </c>
      <c r="B41249" t="s">
        <v>1063</v>
      </c>
      <c r="C41249" t="s">
        <v>1022</v>
      </c>
      <c r="D41249" t="s">
        <v>964</v>
      </c>
      <c r="E41249" t="s">
        <v>1015</v>
      </c>
      <c r="F41249" s="86">
        <v>2270189.6358341598</v>
      </c>
    </row>
    <row r="41250" spans="1:6">
      <c r="A41250">
        <v>2023</v>
      </c>
      <c r="B41250" t="s">
        <v>1063</v>
      </c>
      <c r="C41250" t="s">
        <v>1022</v>
      </c>
      <c r="D41250" t="s">
        <v>964</v>
      </c>
      <c r="E41250" t="s">
        <v>1015</v>
      </c>
      <c r="F41250" s="86">
        <v>2257052.9857035801</v>
      </c>
    </row>
    <row r="41251" spans="1:6">
      <c r="A41251">
        <v>2024</v>
      </c>
      <c r="B41251" t="s">
        <v>1063</v>
      </c>
      <c r="C41251" t="s">
        <v>1022</v>
      </c>
      <c r="D41251" t="s">
        <v>964</v>
      </c>
      <c r="E41251" t="s">
        <v>1015</v>
      </c>
      <c r="F41251" s="86">
        <v>2239887.6936053899</v>
      </c>
    </row>
    <row r="41252" spans="1:6">
      <c r="A41252">
        <v>2025</v>
      </c>
      <c r="B41252" t="s">
        <v>1063</v>
      </c>
      <c r="C41252" t="s">
        <v>1022</v>
      </c>
      <c r="D41252" t="s">
        <v>964</v>
      </c>
      <c r="E41252" t="s">
        <v>1015</v>
      </c>
      <c r="F41252" s="86">
        <v>2217763.6398310601</v>
      </c>
    </row>
    <row r="41253" spans="1:6">
      <c r="A41253">
        <v>2026</v>
      </c>
      <c r="B41253" t="s">
        <v>1063</v>
      </c>
      <c r="C41253" t="s">
        <v>1022</v>
      </c>
      <c r="D41253" t="s">
        <v>964</v>
      </c>
      <c r="E41253" t="s">
        <v>1015</v>
      </c>
      <c r="F41253" s="86">
        <v>2190735.4945821301</v>
      </c>
    </row>
    <row r="41254" spans="1:6">
      <c r="A41254">
        <v>2027</v>
      </c>
      <c r="B41254" t="s">
        <v>1063</v>
      </c>
      <c r="C41254" t="s">
        <v>1022</v>
      </c>
      <c r="D41254" t="s">
        <v>964</v>
      </c>
      <c r="E41254" t="s">
        <v>1015</v>
      </c>
      <c r="F41254" s="86">
        <v>2157481.5056137298</v>
      </c>
    </row>
    <row r="41255" spans="1:6">
      <c r="A41255">
        <v>2028</v>
      </c>
      <c r="B41255" t="s">
        <v>1063</v>
      </c>
      <c r="C41255" t="s">
        <v>1022</v>
      </c>
      <c r="D41255" t="s">
        <v>964</v>
      </c>
      <c r="E41255" t="s">
        <v>1015</v>
      </c>
      <c r="F41255" s="86">
        <v>2113224.7531656199</v>
      </c>
    </row>
    <row r="41256" spans="1:6">
      <c r="A41256">
        <v>2029</v>
      </c>
      <c r="B41256" t="s">
        <v>1063</v>
      </c>
      <c r="C41256" t="s">
        <v>1022</v>
      </c>
      <c r="D41256" t="s">
        <v>964</v>
      </c>
      <c r="E41256" t="s">
        <v>1015</v>
      </c>
      <c r="F41256" s="86">
        <v>2059451.04649924</v>
      </c>
    </row>
    <row r="41257" spans="1:6">
      <c r="A41257">
        <v>2030</v>
      </c>
      <c r="B41257" t="s">
        <v>1063</v>
      </c>
      <c r="C41257" t="s">
        <v>1022</v>
      </c>
      <c r="D41257" t="s">
        <v>964</v>
      </c>
      <c r="E41257" t="s">
        <v>1015</v>
      </c>
      <c r="F41257" s="86">
        <v>1993517.91291099</v>
      </c>
    </row>
    <row r="41258" spans="1:6">
      <c r="A41258">
        <v>2031</v>
      </c>
      <c r="B41258" t="s">
        <v>1063</v>
      </c>
      <c r="C41258" t="s">
        <v>1022</v>
      </c>
      <c r="D41258" t="s">
        <v>964</v>
      </c>
      <c r="E41258" t="s">
        <v>1015</v>
      </c>
      <c r="F41258" s="86">
        <v>1918054.2858233999</v>
      </c>
    </row>
    <row r="41259" spans="1:6">
      <c r="A41259">
        <v>2032</v>
      </c>
      <c r="B41259" t="s">
        <v>1063</v>
      </c>
      <c r="C41259" t="s">
        <v>1022</v>
      </c>
      <c r="D41259" t="s">
        <v>964</v>
      </c>
      <c r="E41259" t="s">
        <v>1015</v>
      </c>
      <c r="F41259" s="86">
        <v>1834812.2599048601</v>
      </c>
    </row>
    <row r="41260" spans="1:6">
      <c r="A41260">
        <v>2033</v>
      </c>
      <c r="B41260" t="s">
        <v>1063</v>
      </c>
      <c r="C41260" t="s">
        <v>1022</v>
      </c>
      <c r="D41260" t="s">
        <v>964</v>
      </c>
      <c r="E41260" t="s">
        <v>1015</v>
      </c>
      <c r="F41260" s="86">
        <v>1744460.6209343199</v>
      </c>
    </row>
    <row r="41261" spans="1:6">
      <c r="A41261">
        <v>2034</v>
      </c>
      <c r="B41261" t="s">
        <v>1063</v>
      </c>
      <c r="C41261" t="s">
        <v>1022</v>
      </c>
      <c r="D41261" t="s">
        <v>964</v>
      </c>
      <c r="E41261" t="s">
        <v>1015</v>
      </c>
      <c r="F41261" s="86">
        <v>1649039.34508867</v>
      </c>
    </row>
    <row r="41262" spans="1:6">
      <c r="A41262">
        <v>2035</v>
      </c>
      <c r="B41262" t="s">
        <v>1063</v>
      </c>
      <c r="C41262" t="s">
        <v>1022</v>
      </c>
      <c r="D41262" t="s">
        <v>964</v>
      </c>
      <c r="E41262" t="s">
        <v>1015</v>
      </c>
      <c r="F41262" s="86">
        <v>1548170.8729065501</v>
      </c>
    </row>
    <row r="41263" spans="1:6">
      <c r="A41263">
        <v>2036</v>
      </c>
      <c r="B41263" t="s">
        <v>1063</v>
      </c>
      <c r="C41263" t="s">
        <v>1022</v>
      </c>
      <c r="D41263" t="s">
        <v>964</v>
      </c>
      <c r="E41263" t="s">
        <v>1015</v>
      </c>
      <c r="F41263" s="86">
        <v>1446259.53883461</v>
      </c>
    </row>
    <row r="41264" spans="1:6">
      <c r="A41264">
        <v>2037</v>
      </c>
      <c r="B41264" t="s">
        <v>1063</v>
      </c>
      <c r="C41264" t="s">
        <v>1022</v>
      </c>
      <c r="D41264" t="s">
        <v>964</v>
      </c>
      <c r="E41264" t="s">
        <v>1015</v>
      </c>
      <c r="F41264" s="86">
        <v>1342988.2345733601</v>
      </c>
    </row>
    <row r="41265" spans="1:6">
      <c r="A41265">
        <v>2038</v>
      </c>
      <c r="B41265" t="s">
        <v>1063</v>
      </c>
      <c r="C41265" t="s">
        <v>1022</v>
      </c>
      <c r="D41265" t="s">
        <v>964</v>
      </c>
      <c r="E41265" t="s">
        <v>1015</v>
      </c>
      <c r="F41265" s="86">
        <v>1238641.5557641301</v>
      </c>
    </row>
    <row r="41266" spans="1:6">
      <c r="A41266">
        <v>2039</v>
      </c>
      <c r="B41266" t="s">
        <v>1063</v>
      </c>
      <c r="C41266" t="s">
        <v>1022</v>
      </c>
      <c r="D41266" t="s">
        <v>964</v>
      </c>
      <c r="E41266" t="s">
        <v>1015</v>
      </c>
      <c r="F41266" s="86">
        <v>1134633.54203806</v>
      </c>
    </row>
    <row r="41267" spans="1:6">
      <c r="A41267">
        <v>2040</v>
      </c>
      <c r="B41267" t="s">
        <v>1063</v>
      </c>
      <c r="C41267" t="s">
        <v>1022</v>
      </c>
      <c r="D41267" t="s">
        <v>964</v>
      </c>
      <c r="E41267" t="s">
        <v>1015</v>
      </c>
      <c r="F41267" s="86">
        <v>1032035.11671029</v>
      </c>
    </row>
    <row r="41268" spans="1:6">
      <c r="A41268">
        <v>2041</v>
      </c>
      <c r="B41268" t="s">
        <v>1063</v>
      </c>
      <c r="C41268" t="s">
        <v>1022</v>
      </c>
      <c r="D41268" t="s">
        <v>964</v>
      </c>
      <c r="E41268" t="s">
        <v>1015</v>
      </c>
      <c r="F41268" s="86">
        <v>927357.30973232095</v>
      </c>
    </row>
    <row r="41269" spans="1:6">
      <c r="A41269">
        <v>2042</v>
      </c>
      <c r="B41269" t="s">
        <v>1063</v>
      </c>
      <c r="C41269" t="s">
        <v>1022</v>
      </c>
      <c r="D41269" t="s">
        <v>964</v>
      </c>
      <c r="E41269" t="s">
        <v>1015</v>
      </c>
      <c r="F41269" s="86">
        <v>826265.11726623599</v>
      </c>
    </row>
    <row r="41270" spans="1:6">
      <c r="A41270">
        <v>2043</v>
      </c>
      <c r="B41270" t="s">
        <v>1063</v>
      </c>
      <c r="C41270" t="s">
        <v>1022</v>
      </c>
      <c r="D41270" t="s">
        <v>964</v>
      </c>
      <c r="E41270" t="s">
        <v>1015</v>
      </c>
      <c r="F41270" s="86">
        <v>730006.79991393397</v>
      </c>
    </row>
    <row r="41271" spans="1:6">
      <c r="A41271">
        <v>2044</v>
      </c>
      <c r="B41271" t="s">
        <v>1063</v>
      </c>
      <c r="C41271" t="s">
        <v>1022</v>
      </c>
      <c r="D41271" t="s">
        <v>964</v>
      </c>
      <c r="E41271" t="s">
        <v>1015</v>
      </c>
      <c r="F41271" s="86">
        <v>638896.452983469</v>
      </c>
    </row>
    <row r="41272" spans="1:6">
      <c r="A41272">
        <v>2045</v>
      </c>
      <c r="B41272" t="s">
        <v>1063</v>
      </c>
      <c r="C41272" t="s">
        <v>1022</v>
      </c>
      <c r="D41272" t="s">
        <v>964</v>
      </c>
      <c r="E41272" t="s">
        <v>1015</v>
      </c>
      <c r="F41272" s="86">
        <v>554070.07215681102</v>
      </c>
    </row>
    <row r="41273" spans="1:6">
      <c r="A41273">
        <v>2046</v>
      </c>
      <c r="B41273" t="s">
        <v>1063</v>
      </c>
      <c r="C41273" t="s">
        <v>1022</v>
      </c>
      <c r="D41273" t="s">
        <v>964</v>
      </c>
      <c r="E41273" t="s">
        <v>1015</v>
      </c>
      <c r="F41273" s="86">
        <v>476016.31723707</v>
      </c>
    </row>
    <row r="41274" spans="1:6">
      <c r="A41274">
        <v>2047</v>
      </c>
      <c r="B41274" t="s">
        <v>1063</v>
      </c>
      <c r="C41274" t="s">
        <v>1022</v>
      </c>
      <c r="D41274" t="s">
        <v>964</v>
      </c>
      <c r="E41274" t="s">
        <v>1015</v>
      </c>
      <c r="F41274" s="86">
        <v>405787.21585812798</v>
      </c>
    </row>
    <row r="41275" spans="1:6">
      <c r="A41275">
        <v>2048</v>
      </c>
      <c r="B41275" t="s">
        <v>1063</v>
      </c>
      <c r="C41275" t="s">
        <v>1022</v>
      </c>
      <c r="D41275" t="s">
        <v>964</v>
      </c>
      <c r="E41275" t="s">
        <v>1015</v>
      </c>
      <c r="F41275" s="86">
        <v>343784.600768606</v>
      </c>
    </row>
    <row r="41276" spans="1:6">
      <c r="A41276">
        <v>2049</v>
      </c>
      <c r="B41276" t="s">
        <v>1063</v>
      </c>
      <c r="C41276" t="s">
        <v>1022</v>
      </c>
      <c r="D41276" t="s">
        <v>964</v>
      </c>
      <c r="E41276" t="s">
        <v>1015</v>
      </c>
      <c r="F41276" s="86">
        <v>289953.44570540899</v>
      </c>
    </row>
    <row r="41277" spans="1:6">
      <c r="A41277">
        <v>2050</v>
      </c>
      <c r="B41277" t="s">
        <v>1063</v>
      </c>
      <c r="C41277" t="s">
        <v>1022</v>
      </c>
      <c r="D41277" t="s">
        <v>964</v>
      </c>
      <c r="E41277" t="s">
        <v>1015</v>
      </c>
      <c r="F41277" s="86">
        <v>243968.22294640899</v>
      </c>
    </row>
    <row r="41278" spans="1:6">
      <c r="A41278">
        <v>2017</v>
      </c>
      <c r="B41278" t="s">
        <v>1064</v>
      </c>
      <c r="C41278" t="s">
        <v>1022</v>
      </c>
      <c r="D41278" t="s">
        <v>964</v>
      </c>
      <c r="E41278" t="s">
        <v>1015</v>
      </c>
      <c r="F41278" s="86">
        <v>247420.392356125</v>
      </c>
    </row>
    <row r="41279" spans="1:6">
      <c r="A41279">
        <v>2018</v>
      </c>
      <c r="B41279" t="s">
        <v>1064</v>
      </c>
      <c r="C41279" t="s">
        <v>1022</v>
      </c>
      <c r="D41279" t="s">
        <v>964</v>
      </c>
      <c r="E41279" t="s">
        <v>1015</v>
      </c>
      <c r="F41279" s="86">
        <v>252971.816976931</v>
      </c>
    </row>
    <row r="41280" spans="1:6">
      <c r="A41280">
        <v>2019</v>
      </c>
      <c r="B41280" t="s">
        <v>1064</v>
      </c>
      <c r="C41280" t="s">
        <v>1022</v>
      </c>
      <c r="D41280" t="s">
        <v>964</v>
      </c>
      <c r="E41280" t="s">
        <v>1015</v>
      </c>
      <c r="F41280" s="86">
        <v>254900.09491247599</v>
      </c>
    </row>
    <row r="41281" spans="1:6">
      <c r="A41281">
        <v>2020</v>
      </c>
      <c r="B41281" t="s">
        <v>1064</v>
      </c>
      <c r="C41281" t="s">
        <v>1022</v>
      </c>
      <c r="D41281" t="s">
        <v>964</v>
      </c>
      <c r="E41281" t="s">
        <v>1015</v>
      </c>
      <c r="F41281" s="86">
        <v>256668.84139007999</v>
      </c>
    </row>
    <row r="41282" spans="1:6">
      <c r="A41282">
        <v>2021</v>
      </c>
      <c r="B41282" t="s">
        <v>1064</v>
      </c>
      <c r="C41282" t="s">
        <v>1022</v>
      </c>
      <c r="D41282" t="s">
        <v>964</v>
      </c>
      <c r="E41282" t="s">
        <v>1015</v>
      </c>
      <c r="F41282" s="86">
        <v>258354.73316253099</v>
      </c>
    </row>
    <row r="41283" spans="1:6">
      <c r="A41283">
        <v>2022</v>
      </c>
      <c r="B41283" t="s">
        <v>1064</v>
      </c>
      <c r="C41283" t="s">
        <v>1022</v>
      </c>
      <c r="D41283" t="s">
        <v>964</v>
      </c>
      <c r="E41283" t="s">
        <v>1015</v>
      </c>
      <c r="F41283" s="86">
        <v>259663.10837350899</v>
      </c>
    </row>
    <row r="41284" spans="1:6">
      <c r="A41284">
        <v>2023</v>
      </c>
      <c r="B41284" t="s">
        <v>1064</v>
      </c>
      <c r="C41284" t="s">
        <v>1022</v>
      </c>
      <c r="D41284" t="s">
        <v>964</v>
      </c>
      <c r="E41284" t="s">
        <v>1015</v>
      </c>
      <c r="F41284" s="86">
        <v>260632.80715280899</v>
      </c>
    </row>
    <row r="41285" spans="1:6">
      <c r="A41285">
        <v>2024</v>
      </c>
      <c r="B41285" t="s">
        <v>1064</v>
      </c>
      <c r="C41285" t="s">
        <v>1022</v>
      </c>
      <c r="D41285" t="s">
        <v>964</v>
      </c>
      <c r="E41285" t="s">
        <v>1015</v>
      </c>
      <c r="F41285" s="86">
        <v>261417.647599335</v>
      </c>
    </row>
    <row r="41286" spans="1:6">
      <c r="A41286">
        <v>2025</v>
      </c>
      <c r="B41286" t="s">
        <v>1064</v>
      </c>
      <c r="C41286" t="s">
        <v>1022</v>
      </c>
      <c r="D41286" t="s">
        <v>964</v>
      </c>
      <c r="E41286" t="s">
        <v>1015</v>
      </c>
      <c r="F41286" s="86">
        <v>261697.48534621799</v>
      </c>
    </row>
    <row r="41287" spans="1:6">
      <c r="A41287">
        <v>2026</v>
      </c>
      <c r="B41287" t="s">
        <v>1064</v>
      </c>
      <c r="C41287" t="s">
        <v>1022</v>
      </c>
      <c r="D41287" t="s">
        <v>964</v>
      </c>
      <c r="E41287" t="s">
        <v>1015</v>
      </c>
      <c r="F41287" s="86">
        <v>261523.307616965</v>
      </c>
    </row>
    <row r="41288" spans="1:6">
      <c r="A41288">
        <v>2027</v>
      </c>
      <c r="B41288" t="s">
        <v>1064</v>
      </c>
      <c r="C41288" t="s">
        <v>1022</v>
      </c>
      <c r="D41288" t="s">
        <v>964</v>
      </c>
      <c r="E41288" t="s">
        <v>1015</v>
      </c>
      <c r="F41288" s="86">
        <v>260831.157016079</v>
      </c>
    </row>
    <row r="41289" spans="1:6">
      <c r="A41289">
        <v>2028</v>
      </c>
      <c r="B41289" t="s">
        <v>1064</v>
      </c>
      <c r="C41289" t="s">
        <v>1022</v>
      </c>
      <c r="D41289" t="s">
        <v>964</v>
      </c>
      <c r="E41289" t="s">
        <v>1015</v>
      </c>
      <c r="F41289" s="86">
        <v>259285.73010349699</v>
      </c>
    </row>
    <row r="41290" spans="1:6">
      <c r="A41290">
        <v>2029</v>
      </c>
      <c r="B41290" t="s">
        <v>1064</v>
      </c>
      <c r="C41290" t="s">
        <v>1022</v>
      </c>
      <c r="D41290" t="s">
        <v>964</v>
      </c>
      <c r="E41290" t="s">
        <v>1015</v>
      </c>
      <c r="F41290" s="86">
        <v>256807.121334333</v>
      </c>
    </row>
    <row r="41291" spans="1:6">
      <c r="A41291">
        <v>2030</v>
      </c>
      <c r="B41291" t="s">
        <v>1064</v>
      </c>
      <c r="C41291" t="s">
        <v>1022</v>
      </c>
      <c r="D41291" t="s">
        <v>964</v>
      </c>
      <c r="E41291" t="s">
        <v>1015</v>
      </c>
      <c r="F41291" s="86">
        <v>253436.577432536</v>
      </c>
    </row>
    <row r="41292" spans="1:6">
      <c r="A41292">
        <v>2031</v>
      </c>
      <c r="B41292" t="s">
        <v>1064</v>
      </c>
      <c r="C41292" t="s">
        <v>1022</v>
      </c>
      <c r="D41292" t="s">
        <v>964</v>
      </c>
      <c r="E41292" t="s">
        <v>1015</v>
      </c>
      <c r="F41292" s="86">
        <v>249259.233720366</v>
      </c>
    </row>
    <row r="41293" spans="1:6">
      <c r="A41293">
        <v>2032</v>
      </c>
      <c r="B41293" t="s">
        <v>1064</v>
      </c>
      <c r="C41293" t="s">
        <v>1022</v>
      </c>
      <c r="D41293" t="s">
        <v>964</v>
      </c>
      <c r="E41293" t="s">
        <v>1015</v>
      </c>
      <c r="F41293" s="86">
        <v>244403.58916517501</v>
      </c>
    </row>
    <row r="41294" spans="1:6">
      <c r="A41294">
        <v>2033</v>
      </c>
      <c r="B41294" t="s">
        <v>1064</v>
      </c>
      <c r="C41294" t="s">
        <v>1022</v>
      </c>
      <c r="D41294" t="s">
        <v>964</v>
      </c>
      <c r="E41294" t="s">
        <v>1015</v>
      </c>
      <c r="F41294" s="86">
        <v>238987.185621977</v>
      </c>
    </row>
    <row r="41295" spans="1:6">
      <c r="A41295">
        <v>2034</v>
      </c>
      <c r="B41295" t="s">
        <v>1064</v>
      </c>
      <c r="C41295" t="s">
        <v>1022</v>
      </c>
      <c r="D41295" t="s">
        <v>964</v>
      </c>
      <c r="E41295" t="s">
        <v>1015</v>
      </c>
      <c r="F41295" s="86">
        <v>233179.354019905</v>
      </c>
    </row>
    <row r="41296" spans="1:6">
      <c r="A41296">
        <v>2035</v>
      </c>
      <c r="B41296" t="s">
        <v>1064</v>
      </c>
      <c r="C41296" t="s">
        <v>1022</v>
      </c>
      <c r="D41296" t="s">
        <v>964</v>
      </c>
      <c r="E41296" t="s">
        <v>1015</v>
      </c>
      <c r="F41296" s="86">
        <v>227167.23047119501</v>
      </c>
    </row>
    <row r="41297" spans="1:6">
      <c r="A41297">
        <v>2036</v>
      </c>
      <c r="B41297" t="s">
        <v>1064</v>
      </c>
      <c r="C41297" t="s">
        <v>1022</v>
      </c>
      <c r="D41297" t="s">
        <v>964</v>
      </c>
      <c r="E41297" t="s">
        <v>1015</v>
      </c>
      <c r="F41297" s="86">
        <v>221087.422670236</v>
      </c>
    </row>
    <row r="41298" spans="1:6">
      <c r="A41298">
        <v>2037</v>
      </c>
      <c r="B41298" t="s">
        <v>1064</v>
      </c>
      <c r="C41298" t="s">
        <v>1022</v>
      </c>
      <c r="D41298" t="s">
        <v>964</v>
      </c>
      <c r="E41298" t="s">
        <v>1015</v>
      </c>
      <c r="F41298" s="86">
        <v>215050.22844699401</v>
      </c>
    </row>
    <row r="41299" spans="1:6">
      <c r="A41299">
        <v>2038</v>
      </c>
      <c r="B41299" t="s">
        <v>1064</v>
      </c>
      <c r="C41299" t="s">
        <v>1022</v>
      </c>
      <c r="D41299" t="s">
        <v>964</v>
      </c>
      <c r="E41299" t="s">
        <v>1015</v>
      </c>
      <c r="F41299" s="86">
        <v>208992.66872403299</v>
      </c>
    </row>
    <row r="41300" spans="1:6">
      <c r="A41300">
        <v>2039</v>
      </c>
      <c r="B41300" t="s">
        <v>1064</v>
      </c>
      <c r="C41300" t="s">
        <v>1022</v>
      </c>
      <c r="D41300" t="s">
        <v>964</v>
      </c>
      <c r="E41300" t="s">
        <v>1015</v>
      </c>
      <c r="F41300" s="86">
        <v>202967.49806855299</v>
      </c>
    </row>
    <row r="41301" spans="1:6">
      <c r="A41301">
        <v>2040</v>
      </c>
      <c r="B41301" t="s">
        <v>1064</v>
      </c>
      <c r="C41301" t="s">
        <v>1022</v>
      </c>
      <c r="D41301" t="s">
        <v>964</v>
      </c>
      <c r="E41301" t="s">
        <v>1015</v>
      </c>
      <c r="F41301" s="86">
        <v>196742.902873657</v>
      </c>
    </row>
    <row r="41302" spans="1:6">
      <c r="A41302">
        <v>2041</v>
      </c>
      <c r="B41302" t="s">
        <v>1064</v>
      </c>
      <c r="C41302" t="s">
        <v>1022</v>
      </c>
      <c r="D41302" t="s">
        <v>964</v>
      </c>
      <c r="E41302" t="s">
        <v>1015</v>
      </c>
      <c r="F41302" s="86">
        <v>188888.069115299</v>
      </c>
    </row>
    <row r="41303" spans="1:6">
      <c r="A41303">
        <v>2042</v>
      </c>
      <c r="B41303" t="s">
        <v>1064</v>
      </c>
      <c r="C41303" t="s">
        <v>1022</v>
      </c>
      <c r="D41303" t="s">
        <v>964</v>
      </c>
      <c r="E41303" t="s">
        <v>1015</v>
      </c>
      <c r="F41303" s="86">
        <v>181014.37639483099</v>
      </c>
    </row>
    <row r="41304" spans="1:6">
      <c r="A41304">
        <v>2043</v>
      </c>
      <c r="B41304" t="s">
        <v>1064</v>
      </c>
      <c r="C41304" t="s">
        <v>1022</v>
      </c>
      <c r="D41304" t="s">
        <v>964</v>
      </c>
      <c r="E41304" t="s">
        <v>1015</v>
      </c>
      <c r="F41304" s="86">
        <v>173060.24576286299</v>
      </c>
    </row>
    <row r="41305" spans="1:6">
      <c r="A41305">
        <v>2044</v>
      </c>
      <c r="B41305" t="s">
        <v>1064</v>
      </c>
      <c r="C41305" t="s">
        <v>1022</v>
      </c>
      <c r="D41305" t="s">
        <v>964</v>
      </c>
      <c r="E41305" t="s">
        <v>1015</v>
      </c>
      <c r="F41305" s="86">
        <v>165140.07325645399</v>
      </c>
    </row>
    <row r="41306" spans="1:6">
      <c r="A41306">
        <v>2045</v>
      </c>
      <c r="B41306" t="s">
        <v>1064</v>
      </c>
      <c r="C41306" t="s">
        <v>1022</v>
      </c>
      <c r="D41306" t="s">
        <v>964</v>
      </c>
      <c r="E41306" t="s">
        <v>1015</v>
      </c>
      <c r="F41306" s="86">
        <v>157312.21297225301</v>
      </c>
    </row>
    <row r="41307" spans="1:6">
      <c r="A41307">
        <v>2046</v>
      </c>
      <c r="B41307" t="s">
        <v>1064</v>
      </c>
      <c r="C41307" t="s">
        <v>1022</v>
      </c>
      <c r="D41307" t="s">
        <v>964</v>
      </c>
      <c r="E41307" t="s">
        <v>1015</v>
      </c>
      <c r="F41307" s="86">
        <v>149717.37741844499</v>
      </c>
    </row>
    <row r="41308" spans="1:6">
      <c r="A41308">
        <v>2047</v>
      </c>
      <c r="B41308" t="s">
        <v>1064</v>
      </c>
      <c r="C41308" t="s">
        <v>1022</v>
      </c>
      <c r="D41308" t="s">
        <v>964</v>
      </c>
      <c r="E41308" t="s">
        <v>1015</v>
      </c>
      <c r="F41308" s="86">
        <v>142445.14824426299</v>
      </c>
    </row>
    <row r="41309" spans="1:6">
      <c r="A41309">
        <v>2048</v>
      </c>
      <c r="B41309" t="s">
        <v>1064</v>
      </c>
      <c r="C41309" t="s">
        <v>1022</v>
      </c>
      <c r="D41309" t="s">
        <v>964</v>
      </c>
      <c r="E41309" t="s">
        <v>1015</v>
      </c>
      <c r="F41309" s="86">
        <v>135582.81978096499</v>
      </c>
    </row>
    <row r="41310" spans="1:6">
      <c r="A41310">
        <v>2049</v>
      </c>
      <c r="B41310" t="s">
        <v>1064</v>
      </c>
      <c r="C41310" t="s">
        <v>1022</v>
      </c>
      <c r="D41310" t="s">
        <v>964</v>
      </c>
      <c r="E41310" t="s">
        <v>1015</v>
      </c>
      <c r="F41310" s="86">
        <v>129135.014053495</v>
      </c>
    </row>
    <row r="41311" spans="1:6">
      <c r="A41311">
        <v>2050</v>
      </c>
      <c r="B41311" t="s">
        <v>1064</v>
      </c>
      <c r="C41311" t="s">
        <v>1022</v>
      </c>
      <c r="D41311" t="s">
        <v>964</v>
      </c>
      <c r="E41311" t="s">
        <v>1015</v>
      </c>
      <c r="F41311" s="86">
        <v>123173.93366949201</v>
      </c>
    </row>
    <row r="41312" spans="1:6">
      <c r="A41312">
        <v>2017</v>
      </c>
      <c r="B41312" t="s">
        <v>1065</v>
      </c>
      <c r="C41312" t="s">
        <v>1022</v>
      </c>
      <c r="D41312" t="s">
        <v>964</v>
      </c>
      <c r="E41312" t="s">
        <v>1015</v>
      </c>
      <c r="F41312" s="86">
        <v>391799.72698357899</v>
      </c>
    </row>
    <row r="41313" spans="1:6">
      <c r="A41313">
        <v>2018</v>
      </c>
      <c r="B41313" t="s">
        <v>1065</v>
      </c>
      <c r="C41313" t="s">
        <v>1022</v>
      </c>
      <c r="D41313" t="s">
        <v>964</v>
      </c>
      <c r="E41313" t="s">
        <v>1015</v>
      </c>
      <c r="F41313" s="86">
        <v>416713.17500572198</v>
      </c>
    </row>
    <row r="41314" spans="1:6">
      <c r="A41314">
        <v>2019</v>
      </c>
      <c r="B41314" t="s">
        <v>1065</v>
      </c>
      <c r="C41314" t="s">
        <v>1022</v>
      </c>
      <c r="D41314" t="s">
        <v>964</v>
      </c>
      <c r="E41314" t="s">
        <v>1015</v>
      </c>
      <c r="F41314" s="86">
        <v>437151.47724168899</v>
      </c>
    </row>
    <row r="41315" spans="1:6">
      <c r="A41315">
        <v>2020</v>
      </c>
      <c r="B41315" t="s">
        <v>1065</v>
      </c>
      <c r="C41315" t="s">
        <v>1022</v>
      </c>
      <c r="D41315" t="s">
        <v>964</v>
      </c>
      <c r="E41315" t="s">
        <v>1015</v>
      </c>
      <c r="F41315" s="86">
        <v>456374.71005368099</v>
      </c>
    </row>
    <row r="41316" spans="1:6">
      <c r="A41316">
        <v>2021</v>
      </c>
      <c r="B41316" t="s">
        <v>1065</v>
      </c>
      <c r="C41316" t="s">
        <v>1022</v>
      </c>
      <c r="D41316" t="s">
        <v>964</v>
      </c>
      <c r="E41316" t="s">
        <v>1015</v>
      </c>
      <c r="F41316" s="86">
        <v>473319.95042363001</v>
      </c>
    </row>
    <row r="41317" spans="1:6">
      <c r="A41317">
        <v>2022</v>
      </c>
      <c r="B41317" t="s">
        <v>1065</v>
      </c>
      <c r="C41317" t="s">
        <v>1022</v>
      </c>
      <c r="D41317" t="s">
        <v>964</v>
      </c>
      <c r="E41317" t="s">
        <v>1015</v>
      </c>
      <c r="F41317" s="86">
        <v>487523.06893150503</v>
      </c>
    </row>
    <row r="41318" spans="1:6">
      <c r="A41318">
        <v>2023</v>
      </c>
      <c r="B41318" t="s">
        <v>1065</v>
      </c>
      <c r="C41318" t="s">
        <v>1022</v>
      </c>
      <c r="D41318" t="s">
        <v>964</v>
      </c>
      <c r="E41318" t="s">
        <v>1015</v>
      </c>
      <c r="F41318" s="86">
        <v>498024.45896627399</v>
      </c>
    </row>
    <row r="41319" spans="1:6">
      <c r="A41319">
        <v>2024</v>
      </c>
      <c r="B41319" t="s">
        <v>1065</v>
      </c>
      <c r="C41319" t="s">
        <v>1022</v>
      </c>
      <c r="D41319" t="s">
        <v>964</v>
      </c>
      <c r="E41319" t="s">
        <v>1015</v>
      </c>
      <c r="F41319" s="86">
        <v>504174.05040941603</v>
      </c>
    </row>
    <row r="41320" spans="1:6">
      <c r="A41320">
        <v>2025</v>
      </c>
      <c r="B41320" t="s">
        <v>1065</v>
      </c>
      <c r="C41320" t="s">
        <v>1022</v>
      </c>
      <c r="D41320" t="s">
        <v>964</v>
      </c>
      <c r="E41320" t="s">
        <v>1015</v>
      </c>
      <c r="F41320" s="86">
        <v>505299.67847682198</v>
      </c>
    </row>
    <row r="41321" spans="1:6">
      <c r="A41321">
        <v>2026</v>
      </c>
      <c r="B41321" t="s">
        <v>1065</v>
      </c>
      <c r="C41321" t="s">
        <v>1022</v>
      </c>
      <c r="D41321" t="s">
        <v>964</v>
      </c>
      <c r="E41321" t="s">
        <v>1015</v>
      </c>
      <c r="F41321" s="86">
        <v>500745.38284129702</v>
      </c>
    </row>
    <row r="41322" spans="1:6">
      <c r="A41322">
        <v>2027</v>
      </c>
      <c r="B41322" t="s">
        <v>1065</v>
      </c>
      <c r="C41322" t="s">
        <v>1022</v>
      </c>
      <c r="D41322" t="s">
        <v>964</v>
      </c>
      <c r="E41322" t="s">
        <v>1015</v>
      </c>
      <c r="F41322" s="86">
        <v>490032.76632902003</v>
      </c>
    </row>
    <row r="41323" spans="1:6">
      <c r="A41323">
        <v>2028</v>
      </c>
      <c r="B41323" t="s">
        <v>1065</v>
      </c>
      <c r="C41323" t="s">
        <v>1022</v>
      </c>
      <c r="D41323" t="s">
        <v>964</v>
      </c>
      <c r="E41323" t="s">
        <v>1015</v>
      </c>
      <c r="F41323" s="86">
        <v>473268.47171316802</v>
      </c>
    </row>
    <row r="41324" spans="1:6">
      <c r="A41324">
        <v>2029</v>
      </c>
      <c r="B41324" t="s">
        <v>1065</v>
      </c>
      <c r="C41324" t="s">
        <v>1022</v>
      </c>
      <c r="D41324" t="s">
        <v>964</v>
      </c>
      <c r="E41324" t="s">
        <v>1015</v>
      </c>
      <c r="F41324" s="86">
        <v>449955.90020539</v>
      </c>
    </row>
    <row r="41325" spans="1:6">
      <c r="A41325">
        <v>2030</v>
      </c>
      <c r="B41325" t="s">
        <v>1065</v>
      </c>
      <c r="C41325" t="s">
        <v>1022</v>
      </c>
      <c r="D41325" t="s">
        <v>964</v>
      </c>
      <c r="E41325" t="s">
        <v>1015</v>
      </c>
      <c r="F41325" s="86">
        <v>421530.60465492</v>
      </c>
    </row>
    <row r="41326" spans="1:6">
      <c r="A41326">
        <v>2031</v>
      </c>
      <c r="B41326" t="s">
        <v>1065</v>
      </c>
      <c r="C41326" t="s">
        <v>1022</v>
      </c>
      <c r="D41326" t="s">
        <v>964</v>
      </c>
      <c r="E41326" t="s">
        <v>1015</v>
      </c>
      <c r="F41326" s="86">
        <v>389807.21453737601</v>
      </c>
    </row>
    <row r="41327" spans="1:6">
      <c r="A41327">
        <v>2032</v>
      </c>
      <c r="B41327" t="s">
        <v>1065</v>
      </c>
      <c r="C41327" t="s">
        <v>1022</v>
      </c>
      <c r="D41327" t="s">
        <v>964</v>
      </c>
      <c r="E41327" t="s">
        <v>1015</v>
      </c>
      <c r="F41327" s="86">
        <v>356354.82241184101</v>
      </c>
    </row>
    <row r="41328" spans="1:6">
      <c r="A41328">
        <v>2033</v>
      </c>
      <c r="B41328" t="s">
        <v>1065</v>
      </c>
      <c r="C41328" t="s">
        <v>1022</v>
      </c>
      <c r="D41328" t="s">
        <v>964</v>
      </c>
      <c r="E41328" t="s">
        <v>1015</v>
      </c>
      <c r="F41328" s="86">
        <v>322804.29064308701</v>
      </c>
    </row>
    <row r="41329" spans="1:6">
      <c r="A41329">
        <v>2034</v>
      </c>
      <c r="B41329" t="s">
        <v>1065</v>
      </c>
      <c r="C41329" t="s">
        <v>1022</v>
      </c>
      <c r="D41329" t="s">
        <v>964</v>
      </c>
      <c r="E41329" t="s">
        <v>1015</v>
      </c>
      <c r="F41329" s="86">
        <v>290452.45400703</v>
      </c>
    </row>
    <row r="41330" spans="1:6">
      <c r="A41330">
        <v>2035</v>
      </c>
      <c r="B41330" t="s">
        <v>1065</v>
      </c>
      <c r="C41330" t="s">
        <v>1022</v>
      </c>
      <c r="D41330" t="s">
        <v>964</v>
      </c>
      <c r="E41330" t="s">
        <v>1015</v>
      </c>
      <c r="F41330" s="86">
        <v>260160.16560429899</v>
      </c>
    </row>
    <row r="41331" spans="1:6">
      <c r="A41331">
        <v>2036</v>
      </c>
      <c r="B41331" t="s">
        <v>1065</v>
      </c>
      <c r="C41331" t="s">
        <v>1022</v>
      </c>
      <c r="D41331" t="s">
        <v>964</v>
      </c>
      <c r="E41331" t="s">
        <v>1015</v>
      </c>
      <c r="F41331" s="86">
        <v>232518.97786092301</v>
      </c>
    </row>
    <row r="41332" spans="1:6">
      <c r="A41332">
        <v>2037</v>
      </c>
      <c r="B41332" t="s">
        <v>1065</v>
      </c>
      <c r="C41332" t="s">
        <v>1022</v>
      </c>
      <c r="D41332" t="s">
        <v>964</v>
      </c>
      <c r="E41332" t="s">
        <v>1015</v>
      </c>
      <c r="F41332" s="86">
        <v>207139.48472513899</v>
      </c>
    </row>
    <row r="41333" spans="1:6">
      <c r="A41333">
        <v>2038</v>
      </c>
      <c r="B41333" t="s">
        <v>1065</v>
      </c>
      <c r="C41333" t="s">
        <v>1022</v>
      </c>
      <c r="D41333" t="s">
        <v>964</v>
      </c>
      <c r="E41333" t="s">
        <v>1015</v>
      </c>
      <c r="F41333" s="86">
        <v>183944.18940697901</v>
      </c>
    </row>
    <row r="41334" spans="1:6">
      <c r="A41334">
        <v>2039</v>
      </c>
      <c r="B41334" t="s">
        <v>1065</v>
      </c>
      <c r="C41334" t="s">
        <v>1022</v>
      </c>
      <c r="D41334" t="s">
        <v>964</v>
      </c>
      <c r="E41334" t="s">
        <v>1015</v>
      </c>
      <c r="F41334" s="86">
        <v>162578.13125852699</v>
      </c>
    </row>
    <row r="41335" spans="1:6">
      <c r="A41335">
        <v>2040</v>
      </c>
      <c r="B41335" t="s">
        <v>1065</v>
      </c>
      <c r="C41335" t="s">
        <v>1022</v>
      </c>
      <c r="D41335" t="s">
        <v>964</v>
      </c>
      <c r="E41335" t="s">
        <v>1015</v>
      </c>
      <c r="F41335" s="86">
        <v>142677.84769659201</v>
      </c>
    </row>
    <row r="41336" spans="1:6">
      <c r="A41336">
        <v>2041</v>
      </c>
      <c r="B41336" t="s">
        <v>1065</v>
      </c>
      <c r="C41336" t="s">
        <v>1022</v>
      </c>
      <c r="D41336" t="s">
        <v>964</v>
      </c>
      <c r="E41336" t="s">
        <v>1015</v>
      </c>
      <c r="F41336" s="86">
        <v>123114.392392393</v>
      </c>
    </row>
    <row r="41337" spans="1:6">
      <c r="A41337">
        <v>2042</v>
      </c>
      <c r="B41337" t="s">
        <v>1065</v>
      </c>
      <c r="C41337" t="s">
        <v>1022</v>
      </c>
      <c r="D41337" t="s">
        <v>964</v>
      </c>
      <c r="E41337" t="s">
        <v>1015</v>
      </c>
      <c r="F41337" s="86">
        <v>105006.994402287</v>
      </c>
    </row>
    <row r="41338" spans="1:6">
      <c r="A41338">
        <v>2043</v>
      </c>
      <c r="B41338" t="s">
        <v>1065</v>
      </c>
      <c r="C41338" t="s">
        <v>1022</v>
      </c>
      <c r="D41338" t="s">
        <v>964</v>
      </c>
      <c r="E41338" t="s">
        <v>1015</v>
      </c>
      <c r="F41338" s="86">
        <v>88278.906550640793</v>
      </c>
    </row>
    <row r="41339" spans="1:6">
      <c r="A41339">
        <v>2044</v>
      </c>
      <c r="B41339" t="s">
        <v>1065</v>
      </c>
      <c r="C41339" t="s">
        <v>1022</v>
      </c>
      <c r="D41339" t="s">
        <v>964</v>
      </c>
      <c r="E41339" t="s">
        <v>1015</v>
      </c>
      <c r="F41339" s="86">
        <v>73043.564256350699</v>
      </c>
    </row>
    <row r="41340" spans="1:6">
      <c r="A41340">
        <v>2045</v>
      </c>
      <c r="B41340" t="s">
        <v>1065</v>
      </c>
      <c r="C41340" t="s">
        <v>1022</v>
      </c>
      <c r="D41340" t="s">
        <v>964</v>
      </c>
      <c r="E41340" t="s">
        <v>1015</v>
      </c>
      <c r="F41340" s="86">
        <v>59391.905459632901</v>
      </c>
    </row>
    <row r="41341" spans="1:6">
      <c r="A41341">
        <v>2046</v>
      </c>
      <c r="B41341" t="s">
        <v>1065</v>
      </c>
      <c r="C41341" t="s">
        <v>1022</v>
      </c>
      <c r="D41341" t="s">
        <v>964</v>
      </c>
      <c r="E41341" t="s">
        <v>1015</v>
      </c>
      <c r="F41341" s="86">
        <v>47388.399277934397</v>
      </c>
    </row>
    <row r="41342" spans="1:6">
      <c r="A41342">
        <v>2047</v>
      </c>
      <c r="B41342" t="s">
        <v>1065</v>
      </c>
      <c r="C41342" t="s">
        <v>1022</v>
      </c>
      <c r="D41342" t="s">
        <v>964</v>
      </c>
      <c r="E41342" t="s">
        <v>1015</v>
      </c>
      <c r="F41342" s="86">
        <v>37067.817732902702</v>
      </c>
    </row>
    <row r="41343" spans="1:6">
      <c r="A41343">
        <v>2048</v>
      </c>
      <c r="B41343" t="s">
        <v>1065</v>
      </c>
      <c r="C41343" t="s">
        <v>1022</v>
      </c>
      <c r="D41343" t="s">
        <v>964</v>
      </c>
      <c r="E41343" t="s">
        <v>1015</v>
      </c>
      <c r="F41343" s="86">
        <v>28380.489564785301</v>
      </c>
    </row>
    <row r="41344" spans="1:6">
      <c r="A41344">
        <v>2049</v>
      </c>
      <c r="B41344" t="s">
        <v>1065</v>
      </c>
      <c r="C41344" t="s">
        <v>1022</v>
      </c>
      <c r="D41344" t="s">
        <v>964</v>
      </c>
      <c r="E41344" t="s">
        <v>1015</v>
      </c>
      <c r="F41344" s="86">
        <v>21255.948347518999</v>
      </c>
    </row>
    <row r="41345" spans="1:6">
      <c r="A41345">
        <v>2050</v>
      </c>
      <c r="B41345" t="s">
        <v>1065</v>
      </c>
      <c r="C41345" t="s">
        <v>1022</v>
      </c>
      <c r="D41345" t="s">
        <v>964</v>
      </c>
      <c r="E41345" t="s">
        <v>1015</v>
      </c>
      <c r="F41345" s="86">
        <v>15563.114040632699</v>
      </c>
    </row>
    <row r="41346" spans="1:6">
      <c r="A41346">
        <v>2017</v>
      </c>
      <c r="B41346" t="s">
        <v>1066</v>
      </c>
      <c r="C41346" t="s">
        <v>1022</v>
      </c>
      <c r="D41346" t="s">
        <v>964</v>
      </c>
      <c r="E41346" t="s">
        <v>1015</v>
      </c>
      <c r="F41346" s="86">
        <v>62028.236858875804</v>
      </c>
    </row>
    <row r="41347" spans="1:6">
      <c r="A41347">
        <v>2018</v>
      </c>
      <c r="B41347" t="s">
        <v>1066</v>
      </c>
      <c r="C41347" t="s">
        <v>1022</v>
      </c>
      <c r="D41347" t="s">
        <v>964</v>
      </c>
      <c r="E41347" t="s">
        <v>1015</v>
      </c>
      <c r="F41347" s="86">
        <v>67135.195729318395</v>
      </c>
    </row>
    <row r="41348" spans="1:6">
      <c r="A41348">
        <v>2019</v>
      </c>
      <c r="B41348" t="s">
        <v>1066</v>
      </c>
      <c r="C41348" t="s">
        <v>1022</v>
      </c>
      <c r="D41348" t="s">
        <v>964</v>
      </c>
      <c r="E41348" t="s">
        <v>1015</v>
      </c>
      <c r="F41348" s="86">
        <v>70339.410640052607</v>
      </c>
    </row>
    <row r="41349" spans="1:6">
      <c r="A41349">
        <v>2020</v>
      </c>
      <c r="B41349" t="s">
        <v>1066</v>
      </c>
      <c r="C41349" t="s">
        <v>1022</v>
      </c>
      <c r="D41349" t="s">
        <v>964</v>
      </c>
      <c r="E41349" t="s">
        <v>1015</v>
      </c>
      <c r="F41349" s="86">
        <v>73286.316763934097</v>
      </c>
    </row>
    <row r="41350" spans="1:6">
      <c r="A41350">
        <v>2021</v>
      </c>
      <c r="B41350" t="s">
        <v>1066</v>
      </c>
      <c r="C41350" t="s">
        <v>1022</v>
      </c>
      <c r="D41350" t="s">
        <v>964</v>
      </c>
      <c r="E41350" t="s">
        <v>1015</v>
      </c>
      <c r="F41350" s="86">
        <v>75932.763831797303</v>
      </c>
    </row>
    <row r="41351" spans="1:6">
      <c r="A41351">
        <v>2022</v>
      </c>
      <c r="B41351" t="s">
        <v>1066</v>
      </c>
      <c r="C41351" t="s">
        <v>1022</v>
      </c>
      <c r="D41351" t="s">
        <v>964</v>
      </c>
      <c r="E41351" t="s">
        <v>1015</v>
      </c>
      <c r="F41351" s="86">
        <v>78136.002596798004</v>
      </c>
    </row>
    <row r="41352" spans="1:6">
      <c r="A41352">
        <v>2023</v>
      </c>
      <c r="B41352" t="s">
        <v>1066</v>
      </c>
      <c r="C41352" t="s">
        <v>1022</v>
      </c>
      <c r="D41352" t="s">
        <v>964</v>
      </c>
      <c r="E41352" t="s">
        <v>1015</v>
      </c>
      <c r="F41352" s="86">
        <v>79772.110590631302</v>
      </c>
    </row>
    <row r="41353" spans="1:6">
      <c r="A41353">
        <v>2024</v>
      </c>
      <c r="B41353" t="s">
        <v>1066</v>
      </c>
      <c r="C41353" t="s">
        <v>1022</v>
      </c>
      <c r="D41353" t="s">
        <v>964</v>
      </c>
      <c r="E41353" t="s">
        <v>1015</v>
      </c>
      <c r="F41353" s="86">
        <v>80813.883158672703</v>
      </c>
    </row>
    <row r="41354" spans="1:6">
      <c r="A41354">
        <v>2025</v>
      </c>
      <c r="B41354" t="s">
        <v>1066</v>
      </c>
      <c r="C41354" t="s">
        <v>1022</v>
      </c>
      <c r="D41354" t="s">
        <v>964</v>
      </c>
      <c r="E41354" t="s">
        <v>1015</v>
      </c>
      <c r="F41354" s="86">
        <v>81109.2997944378</v>
      </c>
    </row>
    <row r="41355" spans="1:6">
      <c r="A41355">
        <v>2026</v>
      </c>
      <c r="B41355" t="s">
        <v>1066</v>
      </c>
      <c r="C41355" t="s">
        <v>1022</v>
      </c>
      <c r="D41355" t="s">
        <v>964</v>
      </c>
      <c r="E41355" t="s">
        <v>1015</v>
      </c>
      <c r="F41355" s="86">
        <v>80533.868350433098</v>
      </c>
    </row>
    <row r="41356" spans="1:6">
      <c r="A41356">
        <v>2027</v>
      </c>
      <c r="B41356" t="s">
        <v>1066</v>
      </c>
      <c r="C41356" t="s">
        <v>1022</v>
      </c>
      <c r="D41356" t="s">
        <v>964</v>
      </c>
      <c r="E41356" t="s">
        <v>1015</v>
      </c>
      <c r="F41356" s="86">
        <v>79144.036785628996</v>
      </c>
    </row>
    <row r="41357" spans="1:6">
      <c r="A41357">
        <v>2028</v>
      </c>
      <c r="B41357" t="s">
        <v>1066</v>
      </c>
      <c r="C41357" t="s">
        <v>1022</v>
      </c>
      <c r="D41357" t="s">
        <v>964</v>
      </c>
      <c r="E41357" t="s">
        <v>1015</v>
      </c>
      <c r="F41357" s="86">
        <v>76807.521358553597</v>
      </c>
    </row>
    <row r="41358" spans="1:6">
      <c r="A41358">
        <v>2029</v>
      </c>
      <c r="B41358" t="s">
        <v>1066</v>
      </c>
      <c r="C41358" t="s">
        <v>1022</v>
      </c>
      <c r="D41358" t="s">
        <v>964</v>
      </c>
      <c r="E41358" t="s">
        <v>1015</v>
      </c>
      <c r="F41358" s="86">
        <v>73481.8263453494</v>
      </c>
    </row>
    <row r="41359" spans="1:6">
      <c r="A41359">
        <v>2030</v>
      </c>
      <c r="B41359" t="s">
        <v>1066</v>
      </c>
      <c r="C41359" t="s">
        <v>1022</v>
      </c>
      <c r="D41359" t="s">
        <v>964</v>
      </c>
      <c r="E41359" t="s">
        <v>1015</v>
      </c>
      <c r="F41359" s="86">
        <v>69352.560437299893</v>
      </c>
    </row>
    <row r="41360" spans="1:6">
      <c r="A41360">
        <v>2031</v>
      </c>
      <c r="B41360" t="s">
        <v>1066</v>
      </c>
      <c r="C41360" t="s">
        <v>1022</v>
      </c>
      <c r="D41360" t="s">
        <v>964</v>
      </c>
      <c r="E41360" t="s">
        <v>1015</v>
      </c>
      <c r="F41360" s="86">
        <v>64600.404775224597</v>
      </c>
    </row>
    <row r="41361" spans="1:6">
      <c r="A41361">
        <v>2032</v>
      </c>
      <c r="B41361" t="s">
        <v>1066</v>
      </c>
      <c r="C41361" t="s">
        <v>1022</v>
      </c>
      <c r="D41361" t="s">
        <v>964</v>
      </c>
      <c r="E41361" t="s">
        <v>1015</v>
      </c>
      <c r="F41361" s="86">
        <v>59464.115235065103</v>
      </c>
    </row>
    <row r="41362" spans="1:6">
      <c r="A41362">
        <v>2033</v>
      </c>
      <c r="B41362" t="s">
        <v>1066</v>
      </c>
      <c r="C41362" t="s">
        <v>1022</v>
      </c>
      <c r="D41362" t="s">
        <v>964</v>
      </c>
      <c r="E41362" t="s">
        <v>1015</v>
      </c>
      <c r="F41362" s="86">
        <v>54102.415662084197</v>
      </c>
    </row>
    <row r="41363" spans="1:6">
      <c r="A41363">
        <v>2034</v>
      </c>
      <c r="B41363" t="s">
        <v>1066</v>
      </c>
      <c r="C41363" t="s">
        <v>1022</v>
      </c>
      <c r="D41363" t="s">
        <v>964</v>
      </c>
      <c r="E41363" t="s">
        <v>1015</v>
      </c>
      <c r="F41363" s="86">
        <v>48758.822286398099</v>
      </c>
    </row>
    <row r="41364" spans="1:6">
      <c r="A41364">
        <v>2035</v>
      </c>
      <c r="B41364" t="s">
        <v>1066</v>
      </c>
      <c r="C41364" t="s">
        <v>1022</v>
      </c>
      <c r="D41364" t="s">
        <v>964</v>
      </c>
      <c r="E41364" t="s">
        <v>1015</v>
      </c>
      <c r="F41364" s="86">
        <v>43560.939558755497</v>
      </c>
    </row>
    <row r="41365" spans="1:6">
      <c r="A41365">
        <v>2036</v>
      </c>
      <c r="B41365" t="s">
        <v>1066</v>
      </c>
      <c r="C41365" t="s">
        <v>1022</v>
      </c>
      <c r="D41365" t="s">
        <v>964</v>
      </c>
      <c r="E41365" t="s">
        <v>1015</v>
      </c>
      <c r="F41365" s="86">
        <v>38698.959172904702</v>
      </c>
    </row>
    <row r="41366" spans="1:6">
      <c r="A41366">
        <v>2037</v>
      </c>
      <c r="B41366" t="s">
        <v>1066</v>
      </c>
      <c r="C41366" t="s">
        <v>1022</v>
      </c>
      <c r="D41366" t="s">
        <v>964</v>
      </c>
      <c r="E41366" t="s">
        <v>1015</v>
      </c>
      <c r="F41366" s="86">
        <v>34219.926859364103</v>
      </c>
    </row>
    <row r="41367" spans="1:6">
      <c r="A41367">
        <v>2038</v>
      </c>
      <c r="B41367" t="s">
        <v>1066</v>
      </c>
      <c r="C41367" t="s">
        <v>1022</v>
      </c>
      <c r="D41367" t="s">
        <v>964</v>
      </c>
      <c r="E41367" t="s">
        <v>1015</v>
      </c>
      <c r="F41367" s="86">
        <v>30140.344414645901</v>
      </c>
    </row>
    <row r="41368" spans="1:6">
      <c r="A41368">
        <v>2039</v>
      </c>
      <c r="B41368" t="s">
        <v>1066</v>
      </c>
      <c r="C41368" t="s">
        <v>1022</v>
      </c>
      <c r="D41368" t="s">
        <v>964</v>
      </c>
      <c r="E41368" t="s">
        <v>1015</v>
      </c>
      <c r="F41368" s="86">
        <v>26439.256990971699</v>
      </c>
    </row>
    <row r="41369" spans="1:6">
      <c r="A41369">
        <v>2040</v>
      </c>
      <c r="B41369" t="s">
        <v>1066</v>
      </c>
      <c r="C41369" t="s">
        <v>1022</v>
      </c>
      <c r="D41369" t="s">
        <v>964</v>
      </c>
      <c r="E41369" t="s">
        <v>1015</v>
      </c>
      <c r="F41369" s="86">
        <v>23050.491943503501</v>
      </c>
    </row>
    <row r="41370" spans="1:6">
      <c r="A41370">
        <v>2041</v>
      </c>
      <c r="B41370" t="s">
        <v>1066</v>
      </c>
      <c r="C41370" t="s">
        <v>1022</v>
      </c>
      <c r="D41370" t="s">
        <v>964</v>
      </c>
      <c r="E41370" t="s">
        <v>1015</v>
      </c>
      <c r="F41370" s="86">
        <v>19933.673430591902</v>
      </c>
    </row>
    <row r="41371" spans="1:6">
      <c r="A41371">
        <v>2042</v>
      </c>
      <c r="B41371" t="s">
        <v>1066</v>
      </c>
      <c r="C41371" t="s">
        <v>1022</v>
      </c>
      <c r="D41371" t="s">
        <v>964</v>
      </c>
      <c r="E41371" t="s">
        <v>1015</v>
      </c>
      <c r="F41371" s="86">
        <v>17057.4321351162</v>
      </c>
    </row>
    <row r="41372" spans="1:6">
      <c r="A41372">
        <v>2043</v>
      </c>
      <c r="B41372" t="s">
        <v>1066</v>
      </c>
      <c r="C41372" t="s">
        <v>1022</v>
      </c>
      <c r="D41372" t="s">
        <v>964</v>
      </c>
      <c r="E41372" t="s">
        <v>1015</v>
      </c>
      <c r="F41372" s="86">
        <v>14400.9464253064</v>
      </c>
    </row>
    <row r="41373" spans="1:6">
      <c r="A41373">
        <v>2044</v>
      </c>
      <c r="B41373" t="s">
        <v>1066</v>
      </c>
      <c r="C41373" t="s">
        <v>1022</v>
      </c>
      <c r="D41373" t="s">
        <v>964</v>
      </c>
      <c r="E41373" t="s">
        <v>1015</v>
      </c>
      <c r="F41373" s="86">
        <v>11967.9486210788</v>
      </c>
    </row>
    <row r="41374" spans="1:6">
      <c r="A41374">
        <v>2045</v>
      </c>
      <c r="B41374" t="s">
        <v>1066</v>
      </c>
      <c r="C41374" t="s">
        <v>1022</v>
      </c>
      <c r="D41374" t="s">
        <v>964</v>
      </c>
      <c r="E41374" t="s">
        <v>1015</v>
      </c>
      <c r="F41374" s="86">
        <v>9773.7713077466997</v>
      </c>
    </row>
    <row r="41375" spans="1:6">
      <c r="A41375">
        <v>2046</v>
      </c>
      <c r="B41375" t="s">
        <v>1066</v>
      </c>
      <c r="C41375" t="s">
        <v>1022</v>
      </c>
      <c r="D41375" t="s">
        <v>964</v>
      </c>
      <c r="E41375" t="s">
        <v>1015</v>
      </c>
      <c r="F41375" s="86">
        <v>7829.3514077131103</v>
      </c>
    </row>
    <row r="41376" spans="1:6">
      <c r="A41376">
        <v>2047</v>
      </c>
      <c r="B41376" t="s">
        <v>1066</v>
      </c>
      <c r="C41376" t="s">
        <v>1022</v>
      </c>
      <c r="D41376" t="s">
        <v>964</v>
      </c>
      <c r="E41376" t="s">
        <v>1015</v>
      </c>
      <c r="F41376" s="86">
        <v>6151.50859278195</v>
      </c>
    </row>
    <row r="41377" spans="1:6">
      <c r="A41377">
        <v>2048</v>
      </c>
      <c r="B41377" t="s">
        <v>1066</v>
      </c>
      <c r="C41377" t="s">
        <v>1022</v>
      </c>
      <c r="D41377" t="s">
        <v>964</v>
      </c>
      <c r="E41377" t="s">
        <v>1015</v>
      </c>
      <c r="F41377" s="86">
        <v>4734.0262805679804</v>
      </c>
    </row>
    <row r="41378" spans="1:6">
      <c r="A41378">
        <v>2049</v>
      </c>
      <c r="B41378" t="s">
        <v>1066</v>
      </c>
      <c r="C41378" t="s">
        <v>1022</v>
      </c>
      <c r="D41378" t="s">
        <v>964</v>
      </c>
      <c r="E41378" t="s">
        <v>1015</v>
      </c>
      <c r="F41378" s="86">
        <v>3565.1814308464</v>
      </c>
    </row>
    <row r="41379" spans="1:6">
      <c r="A41379">
        <v>2050</v>
      </c>
      <c r="B41379" t="s">
        <v>1066</v>
      </c>
      <c r="C41379" t="s">
        <v>1022</v>
      </c>
      <c r="D41379" t="s">
        <v>964</v>
      </c>
      <c r="E41379" t="s">
        <v>1015</v>
      </c>
      <c r="F41379" s="86">
        <v>2625.6180515777901</v>
      </c>
    </row>
    <row r="41380" spans="1:6">
      <c r="A41380">
        <v>2017</v>
      </c>
      <c r="B41380" t="s">
        <v>1067</v>
      </c>
      <c r="C41380" t="s">
        <v>1022</v>
      </c>
      <c r="D41380" t="s">
        <v>964</v>
      </c>
      <c r="E41380" t="s">
        <v>1015</v>
      </c>
      <c r="F41380" s="86">
        <v>228726.74410247701</v>
      </c>
    </row>
    <row r="41381" spans="1:6">
      <c r="A41381">
        <v>2018</v>
      </c>
      <c r="B41381" t="s">
        <v>1067</v>
      </c>
      <c r="C41381" t="s">
        <v>1022</v>
      </c>
      <c r="D41381" t="s">
        <v>964</v>
      </c>
      <c r="E41381" t="s">
        <v>1015</v>
      </c>
      <c r="F41381" s="86">
        <v>238827.968320493</v>
      </c>
    </row>
    <row r="41382" spans="1:6">
      <c r="A41382">
        <v>2019</v>
      </c>
      <c r="B41382" t="s">
        <v>1067</v>
      </c>
      <c r="C41382" t="s">
        <v>1022</v>
      </c>
      <c r="D41382" t="s">
        <v>964</v>
      </c>
      <c r="E41382" t="s">
        <v>1015</v>
      </c>
      <c r="F41382" s="86">
        <v>241156.34662059901</v>
      </c>
    </row>
    <row r="41383" spans="1:6">
      <c r="A41383">
        <v>2020</v>
      </c>
      <c r="B41383" t="s">
        <v>1067</v>
      </c>
      <c r="C41383" t="s">
        <v>1022</v>
      </c>
      <c r="D41383" t="s">
        <v>964</v>
      </c>
      <c r="E41383" t="s">
        <v>1015</v>
      </c>
      <c r="F41383" s="86">
        <v>243251.34938889</v>
      </c>
    </row>
    <row r="41384" spans="1:6">
      <c r="A41384">
        <v>2021</v>
      </c>
      <c r="B41384" t="s">
        <v>1067</v>
      </c>
      <c r="C41384" t="s">
        <v>1022</v>
      </c>
      <c r="D41384" t="s">
        <v>964</v>
      </c>
      <c r="E41384" t="s">
        <v>1015</v>
      </c>
      <c r="F41384" s="86">
        <v>245110.458227742</v>
      </c>
    </row>
    <row r="41385" spans="1:6">
      <c r="A41385">
        <v>2022</v>
      </c>
      <c r="B41385" t="s">
        <v>1067</v>
      </c>
      <c r="C41385" t="s">
        <v>1022</v>
      </c>
      <c r="D41385" t="s">
        <v>964</v>
      </c>
      <c r="E41385" t="s">
        <v>1015</v>
      </c>
      <c r="F41385" s="86">
        <v>246641.199266688</v>
      </c>
    </row>
    <row r="41386" spans="1:6">
      <c r="A41386">
        <v>2023</v>
      </c>
      <c r="B41386" t="s">
        <v>1067</v>
      </c>
      <c r="C41386" t="s">
        <v>1022</v>
      </c>
      <c r="D41386" t="s">
        <v>964</v>
      </c>
      <c r="E41386" t="s">
        <v>1015</v>
      </c>
      <c r="F41386" s="86">
        <v>247769.96298222599</v>
      </c>
    </row>
    <row r="41387" spans="1:6">
      <c r="A41387">
        <v>2024</v>
      </c>
      <c r="B41387" t="s">
        <v>1067</v>
      </c>
      <c r="C41387" t="s">
        <v>1022</v>
      </c>
      <c r="D41387" t="s">
        <v>964</v>
      </c>
      <c r="E41387" t="s">
        <v>1015</v>
      </c>
      <c r="F41387" s="86">
        <v>248370.531007285</v>
      </c>
    </row>
    <row r="41388" spans="1:6">
      <c r="A41388">
        <v>2025</v>
      </c>
      <c r="B41388" t="s">
        <v>1067</v>
      </c>
      <c r="C41388" t="s">
        <v>1022</v>
      </c>
      <c r="D41388" t="s">
        <v>964</v>
      </c>
      <c r="E41388" t="s">
        <v>1015</v>
      </c>
      <c r="F41388" s="86">
        <v>248542.68046460801</v>
      </c>
    </row>
    <row r="41389" spans="1:6">
      <c r="A41389">
        <v>2026</v>
      </c>
      <c r="B41389" t="s">
        <v>1067</v>
      </c>
      <c r="C41389" t="s">
        <v>1022</v>
      </c>
      <c r="D41389" t="s">
        <v>964</v>
      </c>
      <c r="E41389" t="s">
        <v>1015</v>
      </c>
      <c r="F41389" s="86">
        <v>248088.82544003299</v>
      </c>
    </row>
    <row r="41390" spans="1:6">
      <c r="A41390">
        <v>2027</v>
      </c>
      <c r="B41390" t="s">
        <v>1067</v>
      </c>
      <c r="C41390" t="s">
        <v>1022</v>
      </c>
      <c r="D41390" t="s">
        <v>964</v>
      </c>
      <c r="E41390" t="s">
        <v>1015</v>
      </c>
      <c r="F41390" s="86">
        <v>246782.94519437599</v>
      </c>
    </row>
    <row r="41391" spans="1:6">
      <c r="A41391">
        <v>2028</v>
      </c>
      <c r="B41391" t="s">
        <v>1067</v>
      </c>
      <c r="C41391" t="s">
        <v>1022</v>
      </c>
      <c r="D41391" t="s">
        <v>964</v>
      </c>
      <c r="E41391" t="s">
        <v>1015</v>
      </c>
      <c r="F41391" s="86">
        <v>244345.54872051199</v>
      </c>
    </row>
    <row r="41392" spans="1:6">
      <c r="A41392">
        <v>2029</v>
      </c>
      <c r="B41392" t="s">
        <v>1067</v>
      </c>
      <c r="C41392" t="s">
        <v>1022</v>
      </c>
      <c r="D41392" t="s">
        <v>964</v>
      </c>
      <c r="E41392" t="s">
        <v>1015</v>
      </c>
      <c r="F41392" s="86">
        <v>240383.66642292001</v>
      </c>
    </row>
    <row r="41393" spans="1:6">
      <c r="A41393">
        <v>2030</v>
      </c>
      <c r="B41393" t="s">
        <v>1067</v>
      </c>
      <c r="C41393" t="s">
        <v>1022</v>
      </c>
      <c r="D41393" t="s">
        <v>964</v>
      </c>
      <c r="E41393" t="s">
        <v>1015</v>
      </c>
      <c r="F41393" s="86">
        <v>235114.81660290199</v>
      </c>
    </row>
    <row r="41394" spans="1:6">
      <c r="A41394">
        <v>2031</v>
      </c>
      <c r="B41394" t="s">
        <v>1067</v>
      </c>
      <c r="C41394" t="s">
        <v>1022</v>
      </c>
      <c r="D41394" t="s">
        <v>964</v>
      </c>
      <c r="E41394" t="s">
        <v>1015</v>
      </c>
      <c r="F41394" s="86">
        <v>228466.866007584</v>
      </c>
    </row>
    <row r="41395" spans="1:6">
      <c r="A41395">
        <v>2032</v>
      </c>
      <c r="B41395" t="s">
        <v>1067</v>
      </c>
      <c r="C41395" t="s">
        <v>1022</v>
      </c>
      <c r="D41395" t="s">
        <v>964</v>
      </c>
      <c r="E41395" t="s">
        <v>1015</v>
      </c>
      <c r="F41395" s="86">
        <v>220644.39600560599</v>
      </c>
    </row>
    <row r="41396" spans="1:6">
      <c r="A41396">
        <v>2033</v>
      </c>
      <c r="B41396" t="s">
        <v>1067</v>
      </c>
      <c r="C41396" t="s">
        <v>1022</v>
      </c>
      <c r="D41396" t="s">
        <v>964</v>
      </c>
      <c r="E41396" t="s">
        <v>1015</v>
      </c>
      <c r="F41396" s="86">
        <v>211699.167392131</v>
      </c>
    </row>
    <row r="41397" spans="1:6">
      <c r="A41397">
        <v>2034</v>
      </c>
      <c r="B41397" t="s">
        <v>1067</v>
      </c>
      <c r="C41397" t="s">
        <v>1022</v>
      </c>
      <c r="D41397" t="s">
        <v>964</v>
      </c>
      <c r="E41397" t="s">
        <v>1015</v>
      </c>
      <c r="F41397" s="86">
        <v>201778.351443961</v>
      </c>
    </row>
    <row r="41398" spans="1:6">
      <c r="A41398">
        <v>2035</v>
      </c>
      <c r="B41398" t="s">
        <v>1067</v>
      </c>
      <c r="C41398" t="s">
        <v>1022</v>
      </c>
      <c r="D41398" t="s">
        <v>964</v>
      </c>
      <c r="E41398" t="s">
        <v>1015</v>
      </c>
      <c r="F41398" s="86">
        <v>190985.57517926901</v>
      </c>
    </row>
    <row r="41399" spans="1:6">
      <c r="A41399">
        <v>2036</v>
      </c>
      <c r="B41399" t="s">
        <v>1067</v>
      </c>
      <c r="C41399" t="s">
        <v>1022</v>
      </c>
      <c r="D41399" t="s">
        <v>964</v>
      </c>
      <c r="E41399" t="s">
        <v>1015</v>
      </c>
      <c r="F41399" s="86">
        <v>179792.15724159399</v>
      </c>
    </row>
    <row r="41400" spans="1:6">
      <c r="A41400">
        <v>2037</v>
      </c>
      <c r="B41400" t="s">
        <v>1067</v>
      </c>
      <c r="C41400" t="s">
        <v>1022</v>
      </c>
      <c r="D41400" t="s">
        <v>964</v>
      </c>
      <c r="E41400" t="s">
        <v>1015</v>
      </c>
      <c r="F41400" s="86">
        <v>168241.125533641</v>
      </c>
    </row>
    <row r="41401" spans="1:6">
      <c r="A41401">
        <v>2038</v>
      </c>
      <c r="B41401" t="s">
        <v>1067</v>
      </c>
      <c r="C41401" t="s">
        <v>1022</v>
      </c>
      <c r="D41401" t="s">
        <v>964</v>
      </c>
      <c r="E41401" t="s">
        <v>1015</v>
      </c>
      <c r="F41401" s="86">
        <v>156582.45354875899</v>
      </c>
    </row>
    <row r="41402" spans="1:6">
      <c r="A41402">
        <v>2039</v>
      </c>
      <c r="B41402" t="s">
        <v>1067</v>
      </c>
      <c r="C41402" t="s">
        <v>1022</v>
      </c>
      <c r="D41402" t="s">
        <v>964</v>
      </c>
      <c r="E41402" t="s">
        <v>1015</v>
      </c>
      <c r="F41402" s="86">
        <v>144934.48218902701</v>
      </c>
    </row>
    <row r="41403" spans="1:6">
      <c r="A41403">
        <v>2040</v>
      </c>
      <c r="B41403" t="s">
        <v>1067</v>
      </c>
      <c r="C41403" t="s">
        <v>1022</v>
      </c>
      <c r="D41403" t="s">
        <v>964</v>
      </c>
      <c r="E41403" t="s">
        <v>1015</v>
      </c>
      <c r="F41403" s="86">
        <v>133511.75506326201</v>
      </c>
    </row>
    <row r="41404" spans="1:6">
      <c r="A41404">
        <v>2041</v>
      </c>
      <c r="B41404" t="s">
        <v>1067</v>
      </c>
      <c r="C41404" t="s">
        <v>1022</v>
      </c>
      <c r="D41404" t="s">
        <v>964</v>
      </c>
      <c r="E41404" t="s">
        <v>1015</v>
      </c>
      <c r="F41404" s="86">
        <v>121897.437023081</v>
      </c>
    </row>
    <row r="41405" spans="1:6">
      <c r="A41405">
        <v>2042</v>
      </c>
      <c r="B41405" t="s">
        <v>1067</v>
      </c>
      <c r="C41405" t="s">
        <v>1022</v>
      </c>
      <c r="D41405" t="s">
        <v>964</v>
      </c>
      <c r="E41405" t="s">
        <v>1015</v>
      </c>
      <c r="F41405" s="86">
        <v>110967.796074336</v>
      </c>
    </row>
    <row r="41406" spans="1:6">
      <c r="A41406">
        <v>2043</v>
      </c>
      <c r="B41406" t="s">
        <v>1067</v>
      </c>
      <c r="C41406" t="s">
        <v>1022</v>
      </c>
      <c r="D41406" t="s">
        <v>964</v>
      </c>
      <c r="E41406" t="s">
        <v>1015</v>
      </c>
      <c r="F41406" s="86">
        <v>100759.279677959</v>
      </c>
    </row>
    <row r="41407" spans="1:6">
      <c r="A41407">
        <v>2044</v>
      </c>
      <c r="B41407" t="s">
        <v>1067</v>
      </c>
      <c r="C41407" t="s">
        <v>1022</v>
      </c>
      <c r="D41407" t="s">
        <v>964</v>
      </c>
      <c r="E41407" t="s">
        <v>1015</v>
      </c>
      <c r="F41407" s="86">
        <v>91411.856211101403</v>
      </c>
    </row>
    <row r="41408" spans="1:6">
      <c r="A41408">
        <v>2045</v>
      </c>
      <c r="B41408" t="s">
        <v>1067</v>
      </c>
      <c r="C41408" t="s">
        <v>1022</v>
      </c>
      <c r="D41408" t="s">
        <v>964</v>
      </c>
      <c r="E41408" t="s">
        <v>1015</v>
      </c>
      <c r="F41408" s="86">
        <v>82972.977945698105</v>
      </c>
    </row>
    <row r="41409" spans="1:6">
      <c r="A41409">
        <v>2046</v>
      </c>
      <c r="B41409" t="s">
        <v>1067</v>
      </c>
      <c r="C41409" t="s">
        <v>1022</v>
      </c>
      <c r="D41409" t="s">
        <v>964</v>
      </c>
      <c r="E41409" t="s">
        <v>1015</v>
      </c>
      <c r="F41409" s="86">
        <v>75547.843630729694</v>
      </c>
    </row>
    <row r="41410" spans="1:6">
      <c r="A41410">
        <v>2047</v>
      </c>
      <c r="B41410" t="s">
        <v>1067</v>
      </c>
      <c r="C41410" t="s">
        <v>1022</v>
      </c>
      <c r="D41410" t="s">
        <v>964</v>
      </c>
      <c r="E41410" t="s">
        <v>1015</v>
      </c>
      <c r="F41410" s="86">
        <v>69135.345537995396</v>
      </c>
    </row>
    <row r="41411" spans="1:6">
      <c r="A41411">
        <v>2048</v>
      </c>
      <c r="B41411" t="s">
        <v>1067</v>
      </c>
      <c r="C41411" t="s">
        <v>1022</v>
      </c>
      <c r="D41411" t="s">
        <v>964</v>
      </c>
      <c r="E41411" t="s">
        <v>1015</v>
      </c>
      <c r="F41411" s="86">
        <v>63765.105398625303</v>
      </c>
    </row>
    <row r="41412" spans="1:6">
      <c r="A41412">
        <v>2049</v>
      </c>
      <c r="B41412" t="s">
        <v>1067</v>
      </c>
      <c r="C41412" t="s">
        <v>1022</v>
      </c>
      <c r="D41412" t="s">
        <v>964</v>
      </c>
      <c r="E41412" t="s">
        <v>1015</v>
      </c>
      <c r="F41412" s="86">
        <v>59364.337613015603</v>
      </c>
    </row>
    <row r="41413" spans="1:6">
      <c r="A41413">
        <v>2050</v>
      </c>
      <c r="B41413" t="s">
        <v>1067</v>
      </c>
      <c r="C41413" t="s">
        <v>1022</v>
      </c>
      <c r="D41413" t="s">
        <v>964</v>
      </c>
      <c r="E41413" t="s">
        <v>1015</v>
      </c>
      <c r="F41413" s="86">
        <v>55886.021066476897</v>
      </c>
    </row>
    <row r="41414" spans="1:6">
      <c r="A41414">
        <v>2017</v>
      </c>
      <c r="B41414" t="s">
        <v>1068</v>
      </c>
      <c r="C41414" t="s">
        <v>1022</v>
      </c>
      <c r="D41414" t="s">
        <v>964</v>
      </c>
      <c r="E41414" t="s">
        <v>1015</v>
      </c>
      <c r="F41414" s="86">
        <v>9384751.9871623293</v>
      </c>
    </row>
    <row r="41415" spans="1:6">
      <c r="A41415">
        <v>2018</v>
      </c>
      <c r="B41415" t="s">
        <v>1068</v>
      </c>
      <c r="C41415" t="s">
        <v>1022</v>
      </c>
      <c r="D41415" t="s">
        <v>964</v>
      </c>
      <c r="E41415" t="s">
        <v>1015</v>
      </c>
      <c r="F41415" s="86">
        <v>9184320.9940525107</v>
      </c>
    </row>
    <row r="41416" spans="1:6">
      <c r="A41416">
        <v>2019</v>
      </c>
      <c r="B41416" t="s">
        <v>1068</v>
      </c>
      <c r="C41416" t="s">
        <v>1022</v>
      </c>
      <c r="D41416" t="s">
        <v>964</v>
      </c>
      <c r="E41416" t="s">
        <v>1015</v>
      </c>
      <c r="F41416" s="86">
        <v>9227821.1653442699</v>
      </c>
    </row>
    <row r="41417" spans="1:6">
      <c r="A41417">
        <v>2020</v>
      </c>
      <c r="B41417" t="s">
        <v>1068</v>
      </c>
      <c r="C41417" t="s">
        <v>1022</v>
      </c>
      <c r="D41417" t="s">
        <v>964</v>
      </c>
      <c r="E41417" t="s">
        <v>1015</v>
      </c>
      <c r="F41417" s="86">
        <v>9267582.9864276107</v>
      </c>
    </row>
    <row r="41418" spans="1:6">
      <c r="A41418">
        <v>2021</v>
      </c>
      <c r="B41418" t="s">
        <v>1068</v>
      </c>
      <c r="C41418" t="s">
        <v>1022</v>
      </c>
      <c r="D41418" t="s">
        <v>964</v>
      </c>
      <c r="E41418" t="s">
        <v>1015</v>
      </c>
      <c r="F41418" s="86">
        <v>9300138.0285744909</v>
      </c>
    </row>
    <row r="41419" spans="1:6">
      <c r="A41419">
        <v>2022</v>
      </c>
      <c r="B41419" t="s">
        <v>1068</v>
      </c>
      <c r="C41419" t="s">
        <v>1022</v>
      </c>
      <c r="D41419" t="s">
        <v>964</v>
      </c>
      <c r="E41419" t="s">
        <v>1015</v>
      </c>
      <c r="F41419" s="86">
        <v>9315665.3279817495</v>
      </c>
    </row>
    <row r="41420" spans="1:6">
      <c r="A41420">
        <v>2023</v>
      </c>
      <c r="B41420" t="s">
        <v>1068</v>
      </c>
      <c r="C41420" t="s">
        <v>1022</v>
      </c>
      <c r="D41420" t="s">
        <v>964</v>
      </c>
      <c r="E41420" t="s">
        <v>1015</v>
      </c>
      <c r="F41420" s="86">
        <v>9322497.4665273</v>
      </c>
    </row>
    <row r="41421" spans="1:6">
      <c r="A41421">
        <v>2024</v>
      </c>
      <c r="B41421" t="s">
        <v>1068</v>
      </c>
      <c r="C41421" t="s">
        <v>1022</v>
      </c>
      <c r="D41421" t="s">
        <v>964</v>
      </c>
      <c r="E41421" t="s">
        <v>1015</v>
      </c>
      <c r="F41421" s="86">
        <v>9313109.7956401706</v>
      </c>
    </row>
    <row r="41422" spans="1:6">
      <c r="A41422">
        <v>2025</v>
      </c>
      <c r="B41422" t="s">
        <v>1068</v>
      </c>
      <c r="C41422" t="s">
        <v>1022</v>
      </c>
      <c r="D41422" t="s">
        <v>964</v>
      </c>
      <c r="E41422" t="s">
        <v>1015</v>
      </c>
      <c r="F41422" s="86">
        <v>9288127.4809947107</v>
      </c>
    </row>
    <row r="41423" spans="1:6">
      <c r="A41423">
        <v>2026</v>
      </c>
      <c r="B41423" t="s">
        <v>1068</v>
      </c>
      <c r="C41423" t="s">
        <v>1022</v>
      </c>
      <c r="D41423" t="s">
        <v>964</v>
      </c>
      <c r="E41423" t="s">
        <v>1015</v>
      </c>
      <c r="F41423" s="86">
        <v>9244286.3604521696</v>
      </c>
    </row>
    <row r="41424" spans="1:6">
      <c r="A41424">
        <v>2027</v>
      </c>
      <c r="B41424" t="s">
        <v>1068</v>
      </c>
      <c r="C41424" t="s">
        <v>1022</v>
      </c>
      <c r="D41424" t="s">
        <v>964</v>
      </c>
      <c r="E41424" t="s">
        <v>1015</v>
      </c>
      <c r="F41424" s="86">
        <v>9181873.8264504708</v>
      </c>
    </row>
    <row r="41425" spans="1:6">
      <c r="A41425">
        <v>2028</v>
      </c>
      <c r="B41425" t="s">
        <v>1068</v>
      </c>
      <c r="C41425" t="s">
        <v>1022</v>
      </c>
      <c r="D41425" t="s">
        <v>964</v>
      </c>
      <c r="E41425" t="s">
        <v>1015</v>
      </c>
      <c r="F41425" s="86">
        <v>9083566.1132921502</v>
      </c>
    </row>
    <row r="41426" spans="1:6">
      <c r="A41426">
        <v>2029</v>
      </c>
      <c r="B41426" t="s">
        <v>1068</v>
      </c>
      <c r="C41426" t="s">
        <v>1022</v>
      </c>
      <c r="D41426" t="s">
        <v>964</v>
      </c>
      <c r="E41426" t="s">
        <v>1015</v>
      </c>
      <c r="F41426" s="86">
        <v>8950081.0854905006</v>
      </c>
    </row>
    <row r="41427" spans="1:6">
      <c r="A41427">
        <v>2030</v>
      </c>
      <c r="B41427" t="s">
        <v>1068</v>
      </c>
      <c r="C41427" t="s">
        <v>1022</v>
      </c>
      <c r="D41427" t="s">
        <v>964</v>
      </c>
      <c r="E41427" t="s">
        <v>1015</v>
      </c>
      <c r="F41427" s="86">
        <v>8775138.8941833805</v>
      </c>
    </row>
    <row r="41428" spans="1:6">
      <c r="A41428">
        <v>2031</v>
      </c>
      <c r="B41428" t="s">
        <v>1068</v>
      </c>
      <c r="C41428" t="s">
        <v>1022</v>
      </c>
      <c r="D41428" t="s">
        <v>964</v>
      </c>
      <c r="E41428" t="s">
        <v>1015</v>
      </c>
      <c r="F41428" s="86">
        <v>8564182.6444923393</v>
      </c>
    </row>
    <row r="41429" spans="1:6">
      <c r="A41429">
        <v>2032</v>
      </c>
      <c r="B41429" t="s">
        <v>1068</v>
      </c>
      <c r="C41429" t="s">
        <v>1022</v>
      </c>
      <c r="D41429" t="s">
        <v>964</v>
      </c>
      <c r="E41429" t="s">
        <v>1015</v>
      </c>
      <c r="F41429" s="86">
        <v>8316198.7084974796</v>
      </c>
    </row>
    <row r="41430" spans="1:6">
      <c r="A41430">
        <v>2033</v>
      </c>
      <c r="B41430" t="s">
        <v>1068</v>
      </c>
      <c r="C41430" t="s">
        <v>1022</v>
      </c>
      <c r="D41430" t="s">
        <v>964</v>
      </c>
      <c r="E41430" t="s">
        <v>1015</v>
      </c>
      <c r="F41430" s="86">
        <v>8036737.5990282996</v>
      </c>
    </row>
    <row r="41431" spans="1:6">
      <c r="A41431">
        <v>2034</v>
      </c>
      <c r="B41431" t="s">
        <v>1068</v>
      </c>
      <c r="C41431" t="s">
        <v>1022</v>
      </c>
      <c r="D41431" t="s">
        <v>964</v>
      </c>
      <c r="E41431" t="s">
        <v>1015</v>
      </c>
      <c r="F41431" s="86">
        <v>7728388.0541268103</v>
      </c>
    </row>
    <row r="41432" spans="1:6">
      <c r="A41432">
        <v>2035</v>
      </c>
      <c r="B41432" t="s">
        <v>1068</v>
      </c>
      <c r="C41432" t="s">
        <v>1022</v>
      </c>
      <c r="D41432" t="s">
        <v>964</v>
      </c>
      <c r="E41432" t="s">
        <v>1015</v>
      </c>
      <c r="F41432" s="86">
        <v>7404019.3358748499</v>
      </c>
    </row>
    <row r="41433" spans="1:6">
      <c r="A41433">
        <v>2036</v>
      </c>
      <c r="B41433" t="s">
        <v>1068</v>
      </c>
      <c r="C41433" t="s">
        <v>1022</v>
      </c>
      <c r="D41433" t="s">
        <v>964</v>
      </c>
      <c r="E41433" t="s">
        <v>1015</v>
      </c>
      <c r="F41433" s="86">
        <v>7063576.5220902199</v>
      </c>
    </row>
    <row r="41434" spans="1:6">
      <c r="A41434">
        <v>2037</v>
      </c>
      <c r="B41434" t="s">
        <v>1068</v>
      </c>
      <c r="C41434" t="s">
        <v>1022</v>
      </c>
      <c r="D41434" t="s">
        <v>964</v>
      </c>
      <c r="E41434" t="s">
        <v>1015</v>
      </c>
      <c r="F41434" s="86">
        <v>6716216.7716042101</v>
      </c>
    </row>
    <row r="41435" spans="1:6">
      <c r="A41435">
        <v>2038</v>
      </c>
      <c r="B41435" t="s">
        <v>1068</v>
      </c>
      <c r="C41435" t="s">
        <v>1022</v>
      </c>
      <c r="D41435" t="s">
        <v>964</v>
      </c>
      <c r="E41435" t="s">
        <v>1015</v>
      </c>
      <c r="F41435" s="86">
        <v>6365454.0549118696</v>
      </c>
    </row>
    <row r="41436" spans="1:6">
      <c r="A41436">
        <v>2039</v>
      </c>
      <c r="B41436" t="s">
        <v>1068</v>
      </c>
      <c r="C41436" t="s">
        <v>1022</v>
      </c>
      <c r="D41436" t="s">
        <v>964</v>
      </c>
      <c r="E41436" t="s">
        <v>1015</v>
      </c>
      <c r="F41436" s="86">
        <v>6007064.4569718502</v>
      </c>
    </row>
    <row r="41437" spans="1:6">
      <c r="A41437">
        <v>2040</v>
      </c>
      <c r="B41437" t="s">
        <v>1068</v>
      </c>
      <c r="C41437" t="s">
        <v>1022</v>
      </c>
      <c r="D41437" t="s">
        <v>964</v>
      </c>
      <c r="E41437" t="s">
        <v>1015</v>
      </c>
      <c r="F41437" s="86">
        <v>5645152.3847484002</v>
      </c>
    </row>
    <row r="41438" spans="1:6">
      <c r="A41438">
        <v>2041</v>
      </c>
      <c r="B41438" t="s">
        <v>1068</v>
      </c>
      <c r="C41438" t="s">
        <v>1022</v>
      </c>
      <c r="D41438" t="s">
        <v>964</v>
      </c>
      <c r="E41438" t="s">
        <v>1015</v>
      </c>
      <c r="F41438" s="86">
        <v>5209899.4304077197</v>
      </c>
    </row>
    <row r="41439" spans="1:6">
      <c r="A41439">
        <v>2042</v>
      </c>
      <c r="B41439" t="s">
        <v>1068</v>
      </c>
      <c r="C41439" t="s">
        <v>1022</v>
      </c>
      <c r="D41439" t="s">
        <v>964</v>
      </c>
      <c r="E41439" t="s">
        <v>1015</v>
      </c>
      <c r="F41439" s="86">
        <v>4780232.2407261403</v>
      </c>
    </row>
    <row r="41440" spans="1:6">
      <c r="A41440">
        <v>2043</v>
      </c>
      <c r="B41440" t="s">
        <v>1068</v>
      </c>
      <c r="C41440" t="s">
        <v>1022</v>
      </c>
      <c r="D41440" t="s">
        <v>964</v>
      </c>
      <c r="E41440" t="s">
        <v>1015</v>
      </c>
      <c r="F41440" s="86">
        <v>4358343.2582872398</v>
      </c>
    </row>
    <row r="41441" spans="1:6">
      <c r="A41441">
        <v>2044</v>
      </c>
      <c r="B41441" t="s">
        <v>1068</v>
      </c>
      <c r="C41441" t="s">
        <v>1022</v>
      </c>
      <c r="D41441" t="s">
        <v>964</v>
      </c>
      <c r="E41441" t="s">
        <v>1015</v>
      </c>
      <c r="F41441" s="86">
        <v>3945538.4430295001</v>
      </c>
    </row>
    <row r="41442" spans="1:6">
      <c r="A41442">
        <v>2045</v>
      </c>
      <c r="B41442" t="s">
        <v>1068</v>
      </c>
      <c r="C41442" t="s">
        <v>1022</v>
      </c>
      <c r="D41442" t="s">
        <v>964</v>
      </c>
      <c r="E41442" t="s">
        <v>1015</v>
      </c>
      <c r="F41442" s="86">
        <v>3545868.8444769201</v>
      </c>
    </row>
    <row r="41443" spans="1:6">
      <c r="A41443">
        <v>2046</v>
      </c>
      <c r="B41443" t="s">
        <v>1068</v>
      </c>
      <c r="C41443" t="s">
        <v>1022</v>
      </c>
      <c r="D41443" t="s">
        <v>964</v>
      </c>
      <c r="E41443" t="s">
        <v>1015</v>
      </c>
      <c r="F41443" s="86">
        <v>3164131.6016170201</v>
      </c>
    </row>
    <row r="41444" spans="1:6">
      <c r="A41444">
        <v>2047</v>
      </c>
      <c r="B41444" t="s">
        <v>1068</v>
      </c>
      <c r="C41444" t="s">
        <v>1022</v>
      </c>
      <c r="D41444" t="s">
        <v>964</v>
      </c>
      <c r="E41444" t="s">
        <v>1015</v>
      </c>
      <c r="F41444" s="86">
        <v>2804605.77082079</v>
      </c>
    </row>
    <row r="41445" spans="1:6">
      <c r="A41445">
        <v>2048</v>
      </c>
      <c r="B41445" t="s">
        <v>1068</v>
      </c>
      <c r="C41445" t="s">
        <v>1022</v>
      </c>
      <c r="D41445" t="s">
        <v>964</v>
      </c>
      <c r="E41445" t="s">
        <v>1015</v>
      </c>
      <c r="F41445" s="86">
        <v>2469924.00616471</v>
      </c>
    </row>
    <row r="41446" spans="1:6">
      <c r="A41446">
        <v>2049</v>
      </c>
      <c r="B41446" t="s">
        <v>1068</v>
      </c>
      <c r="C41446" t="s">
        <v>1022</v>
      </c>
      <c r="D41446" t="s">
        <v>964</v>
      </c>
      <c r="E41446" t="s">
        <v>1015</v>
      </c>
      <c r="F41446" s="86">
        <v>2162801.1246394902</v>
      </c>
    </row>
    <row r="41447" spans="1:6">
      <c r="A41447">
        <v>2050</v>
      </c>
      <c r="B41447" t="s">
        <v>1068</v>
      </c>
      <c r="C41447" t="s">
        <v>1022</v>
      </c>
      <c r="D41447" t="s">
        <v>964</v>
      </c>
      <c r="E41447" t="s">
        <v>1015</v>
      </c>
      <c r="F41447" s="86">
        <v>1884040.13404584</v>
      </c>
    </row>
    <row r="41448" spans="1:6">
      <c r="A41448">
        <v>2017</v>
      </c>
      <c r="B41448" t="s">
        <v>1069</v>
      </c>
      <c r="C41448" t="s">
        <v>1022</v>
      </c>
      <c r="D41448" t="s">
        <v>964</v>
      </c>
      <c r="E41448" t="s">
        <v>1015</v>
      </c>
      <c r="F41448" s="86">
        <v>7685958.8737459397</v>
      </c>
    </row>
    <row r="41449" spans="1:6">
      <c r="A41449">
        <v>2018</v>
      </c>
      <c r="B41449" t="s">
        <v>1069</v>
      </c>
      <c r="C41449" t="s">
        <v>1022</v>
      </c>
      <c r="D41449" t="s">
        <v>964</v>
      </c>
      <c r="E41449" t="s">
        <v>1015</v>
      </c>
      <c r="F41449" s="86">
        <v>7644928.7129886402</v>
      </c>
    </row>
    <row r="41450" spans="1:6">
      <c r="A41450">
        <v>2019</v>
      </c>
      <c r="B41450" t="s">
        <v>1069</v>
      </c>
      <c r="C41450" t="s">
        <v>1022</v>
      </c>
      <c r="D41450" t="s">
        <v>964</v>
      </c>
      <c r="E41450" t="s">
        <v>1015</v>
      </c>
      <c r="F41450" s="86">
        <v>7632177.9230327299</v>
      </c>
    </row>
    <row r="41451" spans="1:6">
      <c r="A41451">
        <v>2020</v>
      </c>
      <c r="B41451" t="s">
        <v>1069</v>
      </c>
      <c r="C41451" t="s">
        <v>1022</v>
      </c>
      <c r="D41451" t="s">
        <v>964</v>
      </c>
      <c r="E41451" t="s">
        <v>1015</v>
      </c>
      <c r="F41451" s="86">
        <v>7616868.4174269103</v>
      </c>
    </row>
    <row r="41452" spans="1:6">
      <c r="A41452">
        <v>2021</v>
      </c>
      <c r="B41452" t="s">
        <v>1069</v>
      </c>
      <c r="C41452" t="s">
        <v>1022</v>
      </c>
      <c r="D41452" t="s">
        <v>964</v>
      </c>
      <c r="E41452" t="s">
        <v>1015</v>
      </c>
      <c r="F41452" s="86">
        <v>7594746.4287674902</v>
      </c>
    </row>
    <row r="41453" spans="1:6">
      <c r="A41453">
        <v>2022</v>
      </c>
      <c r="B41453" t="s">
        <v>1069</v>
      </c>
      <c r="C41453" t="s">
        <v>1022</v>
      </c>
      <c r="D41453" t="s">
        <v>964</v>
      </c>
      <c r="E41453" t="s">
        <v>1015</v>
      </c>
      <c r="F41453" s="86">
        <v>7561539.7579890303</v>
      </c>
    </row>
    <row r="41454" spans="1:6">
      <c r="A41454">
        <v>2023</v>
      </c>
      <c r="B41454" t="s">
        <v>1069</v>
      </c>
      <c r="C41454" t="s">
        <v>1022</v>
      </c>
      <c r="D41454" t="s">
        <v>964</v>
      </c>
      <c r="E41454" t="s">
        <v>1015</v>
      </c>
      <c r="F41454" s="86">
        <v>7517048.0384804998</v>
      </c>
    </row>
    <row r="41455" spans="1:6">
      <c r="A41455">
        <v>2024</v>
      </c>
      <c r="B41455" t="s">
        <v>1069</v>
      </c>
      <c r="C41455" t="s">
        <v>1022</v>
      </c>
      <c r="D41455" t="s">
        <v>964</v>
      </c>
      <c r="E41455" t="s">
        <v>1015</v>
      </c>
      <c r="F41455" s="86">
        <v>7458890.93336746</v>
      </c>
    </row>
    <row r="41456" spans="1:6">
      <c r="A41456">
        <v>2025</v>
      </c>
      <c r="B41456" t="s">
        <v>1069</v>
      </c>
      <c r="C41456" t="s">
        <v>1022</v>
      </c>
      <c r="D41456" t="s">
        <v>964</v>
      </c>
      <c r="E41456" t="s">
        <v>1015</v>
      </c>
      <c r="F41456" s="86">
        <v>7384007.9886118704</v>
      </c>
    </row>
    <row r="41457" spans="1:6">
      <c r="A41457">
        <v>2026</v>
      </c>
      <c r="B41457" t="s">
        <v>1069</v>
      </c>
      <c r="C41457" t="s">
        <v>1022</v>
      </c>
      <c r="D41457" t="s">
        <v>964</v>
      </c>
      <c r="E41457" t="s">
        <v>1015</v>
      </c>
      <c r="F41457" s="86">
        <v>7292535.7235373203</v>
      </c>
    </row>
    <row r="41458" spans="1:6">
      <c r="A41458">
        <v>2027</v>
      </c>
      <c r="B41458" t="s">
        <v>1069</v>
      </c>
      <c r="C41458" t="s">
        <v>1022</v>
      </c>
      <c r="D41458" t="s">
        <v>964</v>
      </c>
      <c r="E41458" t="s">
        <v>1015</v>
      </c>
      <c r="F41458" s="86">
        <v>7179981.1162401596</v>
      </c>
    </row>
    <row r="41459" spans="1:6">
      <c r="A41459">
        <v>2028</v>
      </c>
      <c r="B41459" t="s">
        <v>1069</v>
      </c>
      <c r="C41459" t="s">
        <v>1022</v>
      </c>
      <c r="D41459" t="s">
        <v>964</v>
      </c>
      <c r="E41459" t="s">
        <v>1015</v>
      </c>
      <c r="F41459" s="86">
        <v>7030302.8557526702</v>
      </c>
    </row>
    <row r="41460" spans="1:6">
      <c r="A41460">
        <v>2029</v>
      </c>
      <c r="B41460" t="s">
        <v>1069</v>
      </c>
      <c r="C41460" t="s">
        <v>1022</v>
      </c>
      <c r="D41460" t="s">
        <v>964</v>
      </c>
      <c r="E41460" t="s">
        <v>1015</v>
      </c>
      <c r="F41460" s="86">
        <v>6848455.8309521396</v>
      </c>
    </row>
    <row r="41461" spans="1:6">
      <c r="A41461">
        <v>2030</v>
      </c>
      <c r="B41461" t="s">
        <v>1069</v>
      </c>
      <c r="C41461" t="s">
        <v>1022</v>
      </c>
      <c r="D41461" t="s">
        <v>964</v>
      </c>
      <c r="E41461" t="s">
        <v>1015</v>
      </c>
      <c r="F41461" s="86">
        <v>6625571.00497704</v>
      </c>
    </row>
    <row r="41462" spans="1:6">
      <c r="A41462">
        <v>2031</v>
      </c>
      <c r="B41462" t="s">
        <v>1069</v>
      </c>
      <c r="C41462" t="s">
        <v>1022</v>
      </c>
      <c r="D41462" t="s">
        <v>964</v>
      </c>
      <c r="E41462" t="s">
        <v>1015</v>
      </c>
      <c r="F41462" s="86">
        <v>6370459.4482069397</v>
      </c>
    </row>
    <row r="41463" spans="1:6">
      <c r="A41463">
        <v>2032</v>
      </c>
      <c r="B41463" t="s">
        <v>1069</v>
      </c>
      <c r="C41463" t="s">
        <v>1022</v>
      </c>
      <c r="D41463" t="s">
        <v>964</v>
      </c>
      <c r="E41463" t="s">
        <v>1015</v>
      </c>
      <c r="F41463" s="86">
        <v>6089006.0099555198</v>
      </c>
    </row>
    <row r="41464" spans="1:6">
      <c r="A41464">
        <v>2033</v>
      </c>
      <c r="B41464" t="s">
        <v>1069</v>
      </c>
      <c r="C41464" t="s">
        <v>1022</v>
      </c>
      <c r="D41464" t="s">
        <v>964</v>
      </c>
      <c r="E41464" t="s">
        <v>1015</v>
      </c>
      <c r="F41464" s="86">
        <v>5783581.6653113998</v>
      </c>
    </row>
    <row r="41465" spans="1:6">
      <c r="A41465">
        <v>2034</v>
      </c>
      <c r="B41465" t="s">
        <v>1069</v>
      </c>
      <c r="C41465" t="s">
        <v>1022</v>
      </c>
      <c r="D41465" t="s">
        <v>964</v>
      </c>
      <c r="E41465" t="s">
        <v>1015</v>
      </c>
      <c r="F41465" s="86">
        <v>5460972.4569408596</v>
      </c>
    </row>
    <row r="41466" spans="1:6">
      <c r="A41466">
        <v>2035</v>
      </c>
      <c r="B41466" t="s">
        <v>1069</v>
      </c>
      <c r="C41466" t="s">
        <v>1022</v>
      </c>
      <c r="D41466" t="s">
        <v>964</v>
      </c>
      <c r="E41466" t="s">
        <v>1015</v>
      </c>
      <c r="F41466" s="86">
        <v>5119978.8018588796</v>
      </c>
    </row>
    <row r="41467" spans="1:6">
      <c r="A41467">
        <v>2036</v>
      </c>
      <c r="B41467" t="s">
        <v>1069</v>
      </c>
      <c r="C41467" t="s">
        <v>1022</v>
      </c>
      <c r="D41467" t="s">
        <v>964</v>
      </c>
      <c r="E41467" t="s">
        <v>1015</v>
      </c>
      <c r="F41467" s="86">
        <v>4775377.3701572996</v>
      </c>
    </row>
    <row r="41468" spans="1:6">
      <c r="A41468">
        <v>2037</v>
      </c>
      <c r="B41468" t="s">
        <v>1069</v>
      </c>
      <c r="C41468" t="s">
        <v>1022</v>
      </c>
      <c r="D41468" t="s">
        <v>964</v>
      </c>
      <c r="E41468" t="s">
        <v>1015</v>
      </c>
      <c r="F41468" s="86">
        <v>4426156.7557372004</v>
      </c>
    </row>
    <row r="41469" spans="1:6">
      <c r="A41469">
        <v>2038</v>
      </c>
      <c r="B41469" t="s">
        <v>1069</v>
      </c>
      <c r="C41469" t="s">
        <v>1022</v>
      </c>
      <c r="D41469" t="s">
        <v>964</v>
      </c>
      <c r="E41469" t="s">
        <v>1015</v>
      </c>
      <c r="F41469" s="86">
        <v>4073328.00372642</v>
      </c>
    </row>
    <row r="41470" spans="1:6">
      <c r="A41470">
        <v>2039</v>
      </c>
      <c r="B41470" t="s">
        <v>1069</v>
      </c>
      <c r="C41470" t="s">
        <v>1022</v>
      </c>
      <c r="D41470" t="s">
        <v>964</v>
      </c>
      <c r="E41470" t="s">
        <v>1015</v>
      </c>
      <c r="F41470" s="86">
        <v>3721583.7324900199</v>
      </c>
    </row>
    <row r="41471" spans="1:6">
      <c r="A41471">
        <v>2040</v>
      </c>
      <c r="B41471" t="s">
        <v>1069</v>
      </c>
      <c r="C41471" t="s">
        <v>1022</v>
      </c>
      <c r="D41471" t="s">
        <v>964</v>
      </c>
      <c r="E41471" t="s">
        <v>1015</v>
      </c>
      <c r="F41471" s="86">
        <v>3374592.5252005798</v>
      </c>
    </row>
    <row r="41472" spans="1:6">
      <c r="A41472">
        <v>2041</v>
      </c>
      <c r="B41472" t="s">
        <v>1069</v>
      </c>
      <c r="C41472" t="s">
        <v>1022</v>
      </c>
      <c r="D41472" t="s">
        <v>964</v>
      </c>
      <c r="E41472" t="s">
        <v>1015</v>
      </c>
      <c r="F41472" s="86">
        <v>3020477.9605324799</v>
      </c>
    </row>
    <row r="41473" spans="1:6">
      <c r="A41473">
        <v>2042</v>
      </c>
      <c r="B41473" t="s">
        <v>1069</v>
      </c>
      <c r="C41473" t="s">
        <v>1022</v>
      </c>
      <c r="D41473" t="s">
        <v>964</v>
      </c>
      <c r="E41473" t="s">
        <v>1015</v>
      </c>
      <c r="F41473" s="86">
        <v>2678513.2714255401</v>
      </c>
    </row>
    <row r="41474" spans="1:6">
      <c r="A41474">
        <v>2043</v>
      </c>
      <c r="B41474" t="s">
        <v>1069</v>
      </c>
      <c r="C41474" t="s">
        <v>1022</v>
      </c>
      <c r="D41474" t="s">
        <v>964</v>
      </c>
      <c r="E41474" t="s">
        <v>1015</v>
      </c>
      <c r="F41474" s="86">
        <v>2352825.9660988399</v>
      </c>
    </row>
    <row r="41475" spans="1:6">
      <c r="A41475">
        <v>2044</v>
      </c>
      <c r="B41475" t="s">
        <v>1069</v>
      </c>
      <c r="C41475" t="s">
        <v>1022</v>
      </c>
      <c r="D41475" t="s">
        <v>964</v>
      </c>
      <c r="E41475" t="s">
        <v>1015</v>
      </c>
      <c r="F41475" s="86">
        <v>2044523.9227133901</v>
      </c>
    </row>
    <row r="41476" spans="1:6">
      <c r="A41476">
        <v>2045</v>
      </c>
      <c r="B41476" t="s">
        <v>1069</v>
      </c>
      <c r="C41476" t="s">
        <v>1022</v>
      </c>
      <c r="D41476" t="s">
        <v>964</v>
      </c>
      <c r="E41476" t="s">
        <v>1015</v>
      </c>
      <c r="F41476" s="86">
        <v>1757397.0489755899</v>
      </c>
    </row>
    <row r="41477" spans="1:6">
      <c r="A41477">
        <v>2046</v>
      </c>
      <c r="B41477" t="s">
        <v>1069</v>
      </c>
      <c r="C41477" t="s">
        <v>1022</v>
      </c>
      <c r="D41477" t="s">
        <v>964</v>
      </c>
      <c r="E41477" t="s">
        <v>1015</v>
      </c>
      <c r="F41477" s="86">
        <v>1493191.54725788</v>
      </c>
    </row>
    <row r="41478" spans="1:6">
      <c r="A41478">
        <v>2047</v>
      </c>
      <c r="B41478" t="s">
        <v>1069</v>
      </c>
      <c r="C41478" t="s">
        <v>1022</v>
      </c>
      <c r="D41478" t="s">
        <v>964</v>
      </c>
      <c r="E41478" t="s">
        <v>1015</v>
      </c>
      <c r="F41478" s="86">
        <v>1255416.3986599999</v>
      </c>
    </row>
    <row r="41479" spans="1:6">
      <c r="A41479">
        <v>2048</v>
      </c>
      <c r="B41479" t="s">
        <v>1069</v>
      </c>
      <c r="C41479" t="s">
        <v>1022</v>
      </c>
      <c r="D41479" t="s">
        <v>964</v>
      </c>
      <c r="E41479" t="s">
        <v>1015</v>
      </c>
      <c r="F41479" s="86">
        <v>1045431.18475773</v>
      </c>
    </row>
    <row r="41480" spans="1:6">
      <c r="A41480">
        <v>2049</v>
      </c>
      <c r="B41480" t="s">
        <v>1069</v>
      </c>
      <c r="C41480" t="s">
        <v>1022</v>
      </c>
      <c r="D41480" t="s">
        <v>964</v>
      </c>
      <c r="E41480" t="s">
        <v>1015</v>
      </c>
      <c r="F41480" s="86">
        <v>863052.13485006103</v>
      </c>
    </row>
    <row r="41481" spans="1:6">
      <c r="A41481">
        <v>2050</v>
      </c>
      <c r="B41481" t="s">
        <v>1069</v>
      </c>
      <c r="C41481" t="s">
        <v>1022</v>
      </c>
      <c r="D41481" t="s">
        <v>964</v>
      </c>
      <c r="E41481" t="s">
        <v>1015</v>
      </c>
      <c r="F41481" s="86">
        <v>707180.67643637001</v>
      </c>
    </row>
    <row r="41482" spans="1:6">
      <c r="A41482">
        <v>2017</v>
      </c>
      <c r="B41482" t="s">
        <v>1070</v>
      </c>
      <c r="C41482" t="s">
        <v>1022</v>
      </c>
      <c r="D41482" t="s">
        <v>964</v>
      </c>
      <c r="E41482" t="s">
        <v>1015</v>
      </c>
      <c r="F41482" s="86">
        <v>3104174.7664395398</v>
      </c>
    </row>
    <row r="41483" spans="1:6">
      <c r="A41483">
        <v>2018</v>
      </c>
      <c r="B41483" t="s">
        <v>1070</v>
      </c>
      <c r="C41483" t="s">
        <v>1022</v>
      </c>
      <c r="D41483" t="s">
        <v>964</v>
      </c>
      <c r="E41483" t="s">
        <v>1015</v>
      </c>
      <c r="F41483" s="86">
        <v>3427736.1902238699</v>
      </c>
    </row>
    <row r="41484" spans="1:6">
      <c r="A41484">
        <v>2019</v>
      </c>
      <c r="B41484" t="s">
        <v>1070</v>
      </c>
      <c r="C41484" t="s">
        <v>1022</v>
      </c>
      <c r="D41484" t="s">
        <v>964</v>
      </c>
      <c r="E41484" t="s">
        <v>1015</v>
      </c>
      <c r="F41484" s="86">
        <v>3455740.48896159</v>
      </c>
    </row>
    <row r="41485" spans="1:6">
      <c r="A41485">
        <v>2020</v>
      </c>
      <c r="B41485" t="s">
        <v>1070</v>
      </c>
      <c r="C41485" t="s">
        <v>1022</v>
      </c>
      <c r="D41485" t="s">
        <v>964</v>
      </c>
      <c r="E41485" t="s">
        <v>1015</v>
      </c>
      <c r="F41485" s="86">
        <v>3478487.3913481301</v>
      </c>
    </row>
    <row r="41486" spans="1:6">
      <c r="A41486">
        <v>2021</v>
      </c>
      <c r="B41486" t="s">
        <v>1070</v>
      </c>
      <c r="C41486" t="s">
        <v>1022</v>
      </c>
      <c r="D41486" t="s">
        <v>964</v>
      </c>
      <c r="E41486" t="s">
        <v>1015</v>
      </c>
      <c r="F41486" s="86">
        <v>3499974.2349309698</v>
      </c>
    </row>
    <row r="41487" spans="1:6">
      <c r="A41487">
        <v>2022</v>
      </c>
      <c r="B41487" t="s">
        <v>1070</v>
      </c>
      <c r="C41487" t="s">
        <v>1022</v>
      </c>
      <c r="D41487" t="s">
        <v>964</v>
      </c>
      <c r="E41487" t="s">
        <v>1015</v>
      </c>
      <c r="F41487" s="86">
        <v>3516857.63448838</v>
      </c>
    </row>
    <row r="41488" spans="1:6">
      <c r="A41488">
        <v>2023</v>
      </c>
      <c r="B41488" t="s">
        <v>1070</v>
      </c>
      <c r="C41488" t="s">
        <v>1022</v>
      </c>
      <c r="D41488" t="s">
        <v>964</v>
      </c>
      <c r="E41488" t="s">
        <v>1015</v>
      </c>
      <c r="F41488" s="86">
        <v>3526836.5829114099</v>
      </c>
    </row>
    <row r="41489" spans="1:6">
      <c r="A41489">
        <v>2024</v>
      </c>
      <c r="B41489" t="s">
        <v>1070</v>
      </c>
      <c r="C41489" t="s">
        <v>1022</v>
      </c>
      <c r="D41489" t="s">
        <v>964</v>
      </c>
      <c r="E41489" t="s">
        <v>1015</v>
      </c>
      <c r="F41489" s="86">
        <v>3532434.1498475298</v>
      </c>
    </row>
    <row r="41490" spans="1:6">
      <c r="A41490">
        <v>2025</v>
      </c>
      <c r="B41490" t="s">
        <v>1070</v>
      </c>
      <c r="C41490" t="s">
        <v>1022</v>
      </c>
      <c r="D41490" t="s">
        <v>964</v>
      </c>
      <c r="E41490" t="s">
        <v>1015</v>
      </c>
      <c r="F41490" s="86">
        <v>3529776.2486926201</v>
      </c>
    </row>
    <row r="41491" spans="1:6">
      <c r="A41491">
        <v>2026</v>
      </c>
      <c r="B41491" t="s">
        <v>1070</v>
      </c>
      <c r="C41491" t="s">
        <v>1022</v>
      </c>
      <c r="D41491" t="s">
        <v>964</v>
      </c>
      <c r="E41491" t="s">
        <v>1015</v>
      </c>
      <c r="F41491" s="86">
        <v>3516336.9593248498</v>
      </c>
    </row>
    <row r="41492" spans="1:6">
      <c r="A41492">
        <v>2027</v>
      </c>
      <c r="B41492" t="s">
        <v>1070</v>
      </c>
      <c r="C41492" t="s">
        <v>1022</v>
      </c>
      <c r="D41492" t="s">
        <v>964</v>
      </c>
      <c r="E41492" t="s">
        <v>1015</v>
      </c>
      <c r="F41492" s="86">
        <v>3491716.4685738198</v>
      </c>
    </row>
    <row r="41493" spans="1:6">
      <c r="A41493">
        <v>2028</v>
      </c>
      <c r="B41493" t="s">
        <v>1070</v>
      </c>
      <c r="C41493" t="s">
        <v>1022</v>
      </c>
      <c r="D41493" t="s">
        <v>964</v>
      </c>
      <c r="E41493" t="s">
        <v>1015</v>
      </c>
      <c r="F41493" s="86">
        <v>3449842.98267416</v>
      </c>
    </row>
    <row r="41494" spans="1:6">
      <c r="A41494">
        <v>2029</v>
      </c>
      <c r="B41494" t="s">
        <v>1070</v>
      </c>
      <c r="C41494" t="s">
        <v>1022</v>
      </c>
      <c r="D41494" t="s">
        <v>964</v>
      </c>
      <c r="E41494" t="s">
        <v>1015</v>
      </c>
      <c r="F41494" s="86">
        <v>3385426.4583749902</v>
      </c>
    </row>
    <row r="41495" spans="1:6">
      <c r="A41495">
        <v>2030</v>
      </c>
      <c r="B41495" t="s">
        <v>1070</v>
      </c>
      <c r="C41495" t="s">
        <v>1022</v>
      </c>
      <c r="D41495" t="s">
        <v>964</v>
      </c>
      <c r="E41495" t="s">
        <v>1015</v>
      </c>
      <c r="F41495" s="86">
        <v>3302411.3106389898</v>
      </c>
    </row>
    <row r="41496" spans="1:6">
      <c r="A41496">
        <v>2031</v>
      </c>
      <c r="B41496" t="s">
        <v>1070</v>
      </c>
      <c r="C41496" t="s">
        <v>1022</v>
      </c>
      <c r="D41496" t="s">
        <v>964</v>
      </c>
      <c r="E41496" t="s">
        <v>1015</v>
      </c>
      <c r="F41496" s="86">
        <v>3198277.9930110001</v>
      </c>
    </row>
    <row r="41497" spans="1:6">
      <c r="A41497">
        <v>2032</v>
      </c>
      <c r="B41497" t="s">
        <v>1070</v>
      </c>
      <c r="C41497" t="s">
        <v>1022</v>
      </c>
      <c r="D41497" t="s">
        <v>964</v>
      </c>
      <c r="E41497" t="s">
        <v>1015</v>
      </c>
      <c r="F41497" s="86">
        <v>3075783.1083623799</v>
      </c>
    </row>
    <row r="41498" spans="1:6">
      <c r="A41498">
        <v>2033</v>
      </c>
      <c r="B41498" t="s">
        <v>1070</v>
      </c>
      <c r="C41498" t="s">
        <v>1022</v>
      </c>
      <c r="D41498" t="s">
        <v>964</v>
      </c>
      <c r="E41498" t="s">
        <v>1015</v>
      </c>
      <c r="F41498" s="86">
        <v>2934579.7879799302</v>
      </c>
    </row>
    <row r="41499" spans="1:6">
      <c r="A41499">
        <v>2034</v>
      </c>
      <c r="B41499" t="s">
        <v>1070</v>
      </c>
      <c r="C41499" t="s">
        <v>1022</v>
      </c>
      <c r="D41499" t="s">
        <v>964</v>
      </c>
      <c r="E41499" t="s">
        <v>1015</v>
      </c>
      <c r="F41499" s="86">
        <v>2781020.1620865902</v>
      </c>
    </row>
    <row r="41500" spans="1:6">
      <c r="A41500">
        <v>2035</v>
      </c>
      <c r="B41500" t="s">
        <v>1070</v>
      </c>
      <c r="C41500" t="s">
        <v>1022</v>
      </c>
      <c r="D41500" t="s">
        <v>964</v>
      </c>
      <c r="E41500" t="s">
        <v>1015</v>
      </c>
      <c r="F41500" s="86">
        <v>2614577.4799926099</v>
      </c>
    </row>
    <row r="41501" spans="1:6">
      <c r="A41501">
        <v>2036</v>
      </c>
      <c r="B41501" t="s">
        <v>1070</v>
      </c>
      <c r="C41501" t="s">
        <v>1022</v>
      </c>
      <c r="D41501" t="s">
        <v>964</v>
      </c>
      <c r="E41501" t="s">
        <v>1015</v>
      </c>
      <c r="F41501" s="86">
        <v>2438236.2776460298</v>
      </c>
    </row>
    <row r="41502" spans="1:6">
      <c r="A41502">
        <v>2037</v>
      </c>
      <c r="B41502" t="s">
        <v>1070</v>
      </c>
      <c r="C41502" t="s">
        <v>1022</v>
      </c>
      <c r="D41502" t="s">
        <v>964</v>
      </c>
      <c r="E41502" t="s">
        <v>1015</v>
      </c>
      <c r="F41502" s="86">
        <v>2257951.8261970901</v>
      </c>
    </row>
    <row r="41503" spans="1:6">
      <c r="A41503">
        <v>2038</v>
      </c>
      <c r="B41503" t="s">
        <v>1070</v>
      </c>
      <c r="C41503" t="s">
        <v>1022</v>
      </c>
      <c r="D41503" t="s">
        <v>964</v>
      </c>
      <c r="E41503" t="s">
        <v>1015</v>
      </c>
      <c r="F41503" s="86">
        <v>2073610.2274265599</v>
      </c>
    </row>
    <row r="41504" spans="1:6">
      <c r="A41504">
        <v>2039</v>
      </c>
      <c r="B41504" t="s">
        <v>1070</v>
      </c>
      <c r="C41504" t="s">
        <v>1022</v>
      </c>
      <c r="D41504" t="s">
        <v>964</v>
      </c>
      <c r="E41504" t="s">
        <v>1015</v>
      </c>
      <c r="F41504" s="86">
        <v>1888274.1667400601</v>
      </c>
    </row>
    <row r="41505" spans="1:6">
      <c r="A41505">
        <v>2040</v>
      </c>
      <c r="B41505" t="s">
        <v>1070</v>
      </c>
      <c r="C41505" t="s">
        <v>1022</v>
      </c>
      <c r="D41505" t="s">
        <v>964</v>
      </c>
      <c r="E41505" t="s">
        <v>1015</v>
      </c>
      <c r="F41505" s="86">
        <v>1704747.4500915301</v>
      </c>
    </row>
    <row r="41506" spans="1:6">
      <c r="A41506">
        <v>2041</v>
      </c>
      <c r="B41506" t="s">
        <v>1070</v>
      </c>
      <c r="C41506" t="s">
        <v>1022</v>
      </c>
      <c r="D41506" t="s">
        <v>964</v>
      </c>
      <c r="E41506" t="s">
        <v>1015</v>
      </c>
      <c r="F41506" s="86">
        <v>1514643.9956844</v>
      </c>
    </row>
    <row r="41507" spans="1:6">
      <c r="A41507">
        <v>2042</v>
      </c>
      <c r="B41507" t="s">
        <v>1070</v>
      </c>
      <c r="C41507" t="s">
        <v>1022</v>
      </c>
      <c r="D41507" t="s">
        <v>964</v>
      </c>
      <c r="E41507" t="s">
        <v>1015</v>
      </c>
      <c r="F41507" s="86">
        <v>1333338.4702443001</v>
      </c>
    </row>
    <row r="41508" spans="1:6">
      <c r="A41508">
        <v>2043</v>
      </c>
      <c r="B41508" t="s">
        <v>1070</v>
      </c>
      <c r="C41508" t="s">
        <v>1022</v>
      </c>
      <c r="D41508" t="s">
        <v>964</v>
      </c>
      <c r="E41508" t="s">
        <v>1015</v>
      </c>
      <c r="F41508" s="86">
        <v>1162815.67151691</v>
      </c>
    </row>
    <row r="41509" spans="1:6">
      <c r="A41509">
        <v>2044</v>
      </c>
      <c r="B41509" t="s">
        <v>1070</v>
      </c>
      <c r="C41509" t="s">
        <v>1022</v>
      </c>
      <c r="D41509" t="s">
        <v>964</v>
      </c>
      <c r="E41509" t="s">
        <v>1015</v>
      </c>
      <c r="F41509" s="86">
        <v>1004029.4473374099</v>
      </c>
    </row>
    <row r="41510" spans="1:6">
      <c r="A41510">
        <v>2045</v>
      </c>
      <c r="B41510" t="s">
        <v>1070</v>
      </c>
      <c r="C41510" t="s">
        <v>1022</v>
      </c>
      <c r="D41510" t="s">
        <v>964</v>
      </c>
      <c r="E41510" t="s">
        <v>1015</v>
      </c>
      <c r="F41510" s="86">
        <v>859138.26752345799</v>
      </c>
    </row>
    <row r="41511" spans="1:6">
      <c r="A41511">
        <v>2046</v>
      </c>
      <c r="B41511" t="s">
        <v>1070</v>
      </c>
      <c r="C41511" t="s">
        <v>1022</v>
      </c>
      <c r="D41511" t="s">
        <v>964</v>
      </c>
      <c r="E41511" t="s">
        <v>1015</v>
      </c>
      <c r="F41511" s="86">
        <v>729514.19989344303</v>
      </c>
    </row>
    <row r="41512" spans="1:6">
      <c r="A41512">
        <v>2047</v>
      </c>
      <c r="B41512" t="s">
        <v>1070</v>
      </c>
      <c r="C41512" t="s">
        <v>1022</v>
      </c>
      <c r="D41512" t="s">
        <v>964</v>
      </c>
      <c r="E41512" t="s">
        <v>1015</v>
      </c>
      <c r="F41512" s="86">
        <v>616031.09528682998</v>
      </c>
    </row>
    <row r="41513" spans="1:6">
      <c r="A41513">
        <v>2048</v>
      </c>
      <c r="B41513" t="s">
        <v>1070</v>
      </c>
      <c r="C41513" t="s">
        <v>1022</v>
      </c>
      <c r="D41513" t="s">
        <v>964</v>
      </c>
      <c r="E41513" t="s">
        <v>1015</v>
      </c>
      <c r="F41513" s="86">
        <v>518901.76142548001</v>
      </c>
    </row>
    <row r="41514" spans="1:6">
      <c r="A41514">
        <v>2049</v>
      </c>
      <c r="B41514" t="s">
        <v>1070</v>
      </c>
      <c r="C41514" t="s">
        <v>1022</v>
      </c>
      <c r="D41514" t="s">
        <v>964</v>
      </c>
      <c r="E41514" t="s">
        <v>1015</v>
      </c>
      <c r="F41514" s="86">
        <v>437653.97626797302</v>
      </c>
    </row>
    <row r="41515" spans="1:6">
      <c r="A41515">
        <v>2050</v>
      </c>
      <c r="B41515" t="s">
        <v>1070</v>
      </c>
      <c r="C41515" t="s">
        <v>1022</v>
      </c>
      <c r="D41515" t="s">
        <v>964</v>
      </c>
      <c r="E41515" t="s">
        <v>1015</v>
      </c>
      <c r="F41515" s="86">
        <v>371298.75724876201</v>
      </c>
    </row>
    <row r="41516" spans="1:6">
      <c r="A41516">
        <v>2017</v>
      </c>
      <c r="B41516" t="s">
        <v>1071</v>
      </c>
      <c r="C41516" t="s">
        <v>1022</v>
      </c>
      <c r="D41516" t="s">
        <v>964</v>
      </c>
      <c r="E41516" t="s">
        <v>1015</v>
      </c>
      <c r="F41516" s="86">
        <v>1629026.0050245</v>
      </c>
    </row>
    <row r="41517" spans="1:6">
      <c r="A41517">
        <v>2018</v>
      </c>
      <c r="B41517" t="s">
        <v>1071</v>
      </c>
      <c r="C41517" t="s">
        <v>1022</v>
      </c>
      <c r="D41517" t="s">
        <v>964</v>
      </c>
      <c r="E41517" t="s">
        <v>1015</v>
      </c>
      <c r="F41517" s="86">
        <v>1620540.74769571</v>
      </c>
    </row>
    <row r="41518" spans="1:6">
      <c r="A41518">
        <v>2019</v>
      </c>
      <c r="B41518" t="s">
        <v>1071</v>
      </c>
      <c r="C41518" t="s">
        <v>1022</v>
      </c>
      <c r="D41518" t="s">
        <v>964</v>
      </c>
      <c r="E41518" t="s">
        <v>1015</v>
      </c>
      <c r="F41518" s="86">
        <v>1618026.5205460901</v>
      </c>
    </row>
    <row r="41519" spans="1:6">
      <c r="A41519">
        <v>2020</v>
      </c>
      <c r="B41519" t="s">
        <v>1071</v>
      </c>
      <c r="C41519" t="s">
        <v>1022</v>
      </c>
      <c r="D41519" t="s">
        <v>964</v>
      </c>
      <c r="E41519" t="s">
        <v>1015</v>
      </c>
      <c r="F41519" s="86">
        <v>1614963.7898434999</v>
      </c>
    </row>
    <row r="41520" spans="1:6">
      <c r="A41520">
        <v>2021</v>
      </c>
      <c r="B41520" t="s">
        <v>1071</v>
      </c>
      <c r="C41520" t="s">
        <v>1022</v>
      </c>
      <c r="D41520" t="s">
        <v>964</v>
      </c>
      <c r="E41520" t="s">
        <v>1015</v>
      </c>
      <c r="F41520" s="86">
        <v>1610455.79489989</v>
      </c>
    </row>
    <row r="41521" spans="1:6">
      <c r="A41521">
        <v>2022</v>
      </c>
      <c r="B41521" t="s">
        <v>1071</v>
      </c>
      <c r="C41521" t="s">
        <v>1022</v>
      </c>
      <c r="D41521" t="s">
        <v>964</v>
      </c>
      <c r="E41521" t="s">
        <v>1015</v>
      </c>
      <c r="F41521" s="86">
        <v>1603596.9185397199</v>
      </c>
    </row>
    <row r="41522" spans="1:6">
      <c r="A41522">
        <v>2023</v>
      </c>
      <c r="B41522" t="s">
        <v>1071</v>
      </c>
      <c r="C41522" t="s">
        <v>1022</v>
      </c>
      <c r="D41522" t="s">
        <v>964</v>
      </c>
      <c r="E41522" t="s">
        <v>1015</v>
      </c>
      <c r="F41522" s="86">
        <v>1594345.9780805099</v>
      </c>
    </row>
    <row r="41523" spans="1:6">
      <c r="A41523">
        <v>2024</v>
      </c>
      <c r="B41523" t="s">
        <v>1071</v>
      </c>
      <c r="C41523" t="s">
        <v>1022</v>
      </c>
      <c r="D41523" t="s">
        <v>964</v>
      </c>
      <c r="E41523" t="s">
        <v>1015</v>
      </c>
      <c r="F41523" s="86">
        <v>1582200.6835114399</v>
      </c>
    </row>
    <row r="41524" spans="1:6">
      <c r="A41524">
        <v>2025</v>
      </c>
      <c r="B41524" t="s">
        <v>1071</v>
      </c>
      <c r="C41524" t="s">
        <v>1022</v>
      </c>
      <c r="D41524" t="s">
        <v>964</v>
      </c>
      <c r="E41524" t="s">
        <v>1015</v>
      </c>
      <c r="F41524" s="86">
        <v>1566509.42562763</v>
      </c>
    </row>
    <row r="41525" spans="1:6">
      <c r="A41525">
        <v>2026</v>
      </c>
      <c r="B41525" t="s">
        <v>1071</v>
      </c>
      <c r="C41525" t="s">
        <v>1022</v>
      </c>
      <c r="D41525" t="s">
        <v>964</v>
      </c>
      <c r="E41525" t="s">
        <v>1015</v>
      </c>
      <c r="F41525" s="86">
        <v>1547302.04753589</v>
      </c>
    </row>
    <row r="41526" spans="1:6">
      <c r="A41526">
        <v>2027</v>
      </c>
      <c r="B41526" t="s">
        <v>1071</v>
      </c>
      <c r="C41526" t="s">
        <v>1022</v>
      </c>
      <c r="D41526" t="s">
        <v>964</v>
      </c>
      <c r="E41526" t="s">
        <v>1015</v>
      </c>
      <c r="F41526" s="86">
        <v>1523627.0581900501</v>
      </c>
    </row>
    <row r="41527" spans="1:6">
      <c r="A41527">
        <v>2028</v>
      </c>
      <c r="B41527" t="s">
        <v>1071</v>
      </c>
      <c r="C41527" t="s">
        <v>1022</v>
      </c>
      <c r="D41527" t="s">
        <v>964</v>
      </c>
      <c r="E41527" t="s">
        <v>1015</v>
      </c>
      <c r="F41527" s="86">
        <v>1492083.7621806799</v>
      </c>
    </row>
    <row r="41528" spans="1:6">
      <c r="A41528">
        <v>2029</v>
      </c>
      <c r="B41528" t="s">
        <v>1071</v>
      </c>
      <c r="C41528" t="s">
        <v>1022</v>
      </c>
      <c r="D41528" t="s">
        <v>964</v>
      </c>
      <c r="E41528" t="s">
        <v>1015</v>
      </c>
      <c r="F41528" s="86">
        <v>1453722.3340408099</v>
      </c>
    </row>
    <row r="41529" spans="1:6">
      <c r="A41529">
        <v>2030</v>
      </c>
      <c r="B41529" t="s">
        <v>1071</v>
      </c>
      <c r="C41529" t="s">
        <v>1022</v>
      </c>
      <c r="D41529" t="s">
        <v>964</v>
      </c>
      <c r="E41529" t="s">
        <v>1015</v>
      </c>
      <c r="F41529" s="86">
        <v>1406661.2153485799</v>
      </c>
    </row>
    <row r="41530" spans="1:6">
      <c r="A41530">
        <v>2031</v>
      </c>
      <c r="B41530" t="s">
        <v>1071</v>
      </c>
      <c r="C41530" t="s">
        <v>1022</v>
      </c>
      <c r="D41530" t="s">
        <v>964</v>
      </c>
      <c r="E41530" t="s">
        <v>1015</v>
      </c>
      <c r="F41530" s="86">
        <v>1352763.0299056901</v>
      </c>
    </row>
    <row r="41531" spans="1:6">
      <c r="A41531">
        <v>2032</v>
      </c>
      <c r="B41531" t="s">
        <v>1071</v>
      </c>
      <c r="C41531" t="s">
        <v>1022</v>
      </c>
      <c r="D41531" t="s">
        <v>964</v>
      </c>
      <c r="E41531" t="s">
        <v>1015</v>
      </c>
      <c r="F41531" s="86">
        <v>1293272.9304378501</v>
      </c>
    </row>
    <row r="41532" spans="1:6">
      <c r="A41532">
        <v>2033</v>
      </c>
      <c r="B41532" t="s">
        <v>1071</v>
      </c>
      <c r="C41532" t="s">
        <v>1022</v>
      </c>
      <c r="D41532" t="s">
        <v>964</v>
      </c>
      <c r="E41532" t="s">
        <v>1015</v>
      </c>
      <c r="F41532" s="86">
        <v>1228692.6148969501</v>
      </c>
    </row>
    <row r="41533" spans="1:6">
      <c r="A41533">
        <v>2034</v>
      </c>
      <c r="B41533" t="s">
        <v>1071</v>
      </c>
      <c r="C41533" t="s">
        <v>1022</v>
      </c>
      <c r="D41533" t="s">
        <v>964</v>
      </c>
      <c r="E41533" t="s">
        <v>1015</v>
      </c>
      <c r="F41533" s="86">
        <v>1160465.4811565201</v>
      </c>
    </row>
    <row r="41534" spans="1:6">
      <c r="A41534">
        <v>2035</v>
      </c>
      <c r="B41534" t="s">
        <v>1071</v>
      </c>
      <c r="C41534" t="s">
        <v>1022</v>
      </c>
      <c r="D41534" t="s">
        <v>964</v>
      </c>
      <c r="E41534" t="s">
        <v>1015</v>
      </c>
      <c r="F41534" s="86">
        <v>1088334.37813585</v>
      </c>
    </row>
    <row r="41535" spans="1:6">
      <c r="A41535">
        <v>2036</v>
      </c>
      <c r="B41535" t="s">
        <v>1071</v>
      </c>
      <c r="C41535" t="s">
        <v>1022</v>
      </c>
      <c r="D41535" t="s">
        <v>964</v>
      </c>
      <c r="E41535" t="s">
        <v>1015</v>
      </c>
      <c r="F41535" s="86">
        <v>1015430.7240082599</v>
      </c>
    </row>
    <row r="41536" spans="1:6">
      <c r="A41536">
        <v>2037</v>
      </c>
      <c r="B41536" t="s">
        <v>1071</v>
      </c>
      <c r="C41536" t="s">
        <v>1022</v>
      </c>
      <c r="D41536" t="s">
        <v>964</v>
      </c>
      <c r="E41536" t="s">
        <v>1015</v>
      </c>
      <c r="F41536" s="86">
        <v>941538.54867177305</v>
      </c>
    </row>
    <row r="41537" spans="1:6">
      <c r="A41537">
        <v>2038</v>
      </c>
      <c r="B41537" t="s">
        <v>1071</v>
      </c>
      <c r="C41537" t="s">
        <v>1022</v>
      </c>
      <c r="D41537" t="s">
        <v>964</v>
      </c>
      <c r="E41537" t="s">
        <v>1015</v>
      </c>
      <c r="F41537" s="86">
        <v>866871.55456478195</v>
      </c>
    </row>
    <row r="41538" spans="1:6">
      <c r="A41538">
        <v>2039</v>
      </c>
      <c r="B41538" t="s">
        <v>1071</v>
      </c>
      <c r="C41538" t="s">
        <v>1022</v>
      </c>
      <c r="D41538" t="s">
        <v>964</v>
      </c>
      <c r="E41538" t="s">
        <v>1015</v>
      </c>
      <c r="F41538" s="86">
        <v>792427.83430623903</v>
      </c>
    </row>
    <row r="41539" spans="1:6">
      <c r="A41539">
        <v>2040</v>
      </c>
      <c r="B41539" t="s">
        <v>1071</v>
      </c>
      <c r="C41539" t="s">
        <v>1022</v>
      </c>
      <c r="D41539" t="s">
        <v>964</v>
      </c>
      <c r="E41539" t="s">
        <v>1015</v>
      </c>
      <c r="F41539" s="86">
        <v>718983.99433446198</v>
      </c>
    </row>
    <row r="41540" spans="1:6">
      <c r="A41540">
        <v>2041</v>
      </c>
      <c r="B41540" t="s">
        <v>1071</v>
      </c>
      <c r="C41540" t="s">
        <v>1022</v>
      </c>
      <c r="D41540" t="s">
        <v>964</v>
      </c>
      <c r="E41540" t="s">
        <v>1015</v>
      </c>
      <c r="F41540" s="86">
        <v>644029.31571249501</v>
      </c>
    </row>
    <row r="41541" spans="1:6">
      <c r="A41541">
        <v>2042</v>
      </c>
      <c r="B41541" t="s">
        <v>1071</v>
      </c>
      <c r="C41541" t="s">
        <v>1022</v>
      </c>
      <c r="D41541" t="s">
        <v>964</v>
      </c>
      <c r="E41541" t="s">
        <v>1015</v>
      </c>
      <c r="F41541" s="86">
        <v>571640.68076665804</v>
      </c>
    </row>
    <row r="41542" spans="1:6">
      <c r="A41542">
        <v>2043</v>
      </c>
      <c r="B41542" t="s">
        <v>1071</v>
      </c>
      <c r="C41542" t="s">
        <v>1022</v>
      </c>
      <c r="D41542" t="s">
        <v>964</v>
      </c>
      <c r="E41542" t="s">
        <v>1015</v>
      </c>
      <c r="F41542" s="86">
        <v>502696.76798852702</v>
      </c>
    </row>
    <row r="41543" spans="1:6">
      <c r="A41543">
        <v>2044</v>
      </c>
      <c r="B41543" t="s">
        <v>1071</v>
      </c>
      <c r="C41543" t="s">
        <v>1022</v>
      </c>
      <c r="D41543" t="s">
        <v>964</v>
      </c>
      <c r="E41543" t="s">
        <v>1015</v>
      </c>
      <c r="F41543" s="86">
        <v>437430.85395218799</v>
      </c>
    </row>
    <row r="41544" spans="1:6">
      <c r="A41544">
        <v>2045</v>
      </c>
      <c r="B41544" t="s">
        <v>1071</v>
      </c>
      <c r="C41544" t="s">
        <v>1022</v>
      </c>
      <c r="D41544" t="s">
        <v>964</v>
      </c>
      <c r="E41544" t="s">
        <v>1015</v>
      </c>
      <c r="F41544" s="86">
        <v>376647.67177601898</v>
      </c>
    </row>
    <row r="41545" spans="1:6">
      <c r="A41545">
        <v>2046</v>
      </c>
      <c r="B41545" t="s">
        <v>1071</v>
      </c>
      <c r="C41545" t="s">
        <v>1022</v>
      </c>
      <c r="D41545" t="s">
        <v>964</v>
      </c>
      <c r="E41545" t="s">
        <v>1015</v>
      </c>
      <c r="F41545" s="86">
        <v>320713.70941978198</v>
      </c>
    </row>
    <row r="41546" spans="1:6">
      <c r="A41546">
        <v>2047</v>
      </c>
      <c r="B41546" t="s">
        <v>1071</v>
      </c>
      <c r="C41546" t="s">
        <v>1022</v>
      </c>
      <c r="D41546" t="s">
        <v>964</v>
      </c>
      <c r="E41546" t="s">
        <v>1015</v>
      </c>
      <c r="F41546" s="86">
        <v>270374.53331721801</v>
      </c>
    </row>
    <row r="41547" spans="1:6">
      <c r="A41547">
        <v>2048</v>
      </c>
      <c r="B41547" t="s">
        <v>1071</v>
      </c>
      <c r="C41547" t="s">
        <v>1022</v>
      </c>
      <c r="D41547" t="s">
        <v>964</v>
      </c>
      <c r="E41547" t="s">
        <v>1015</v>
      </c>
      <c r="F41547" s="86">
        <v>225918.80354877599</v>
      </c>
    </row>
    <row r="41548" spans="1:6">
      <c r="A41548">
        <v>2049</v>
      </c>
      <c r="B41548" t="s">
        <v>1071</v>
      </c>
      <c r="C41548" t="s">
        <v>1022</v>
      </c>
      <c r="D41548" t="s">
        <v>964</v>
      </c>
      <c r="E41548" t="s">
        <v>1015</v>
      </c>
      <c r="F41548" s="86">
        <v>187308.40064861099</v>
      </c>
    </row>
    <row r="41549" spans="1:6">
      <c r="A41549">
        <v>2050</v>
      </c>
      <c r="B41549" t="s">
        <v>1071</v>
      </c>
      <c r="C41549" t="s">
        <v>1022</v>
      </c>
      <c r="D41549" t="s">
        <v>964</v>
      </c>
      <c r="E41549" t="s">
        <v>1015</v>
      </c>
      <c r="F41549" s="86">
        <v>154311.28933713201</v>
      </c>
    </row>
    <row r="41550" spans="1:6">
      <c r="A41550">
        <v>2017</v>
      </c>
      <c r="B41550" t="s">
        <v>1072</v>
      </c>
      <c r="C41550" t="s">
        <v>1022</v>
      </c>
      <c r="D41550" t="s">
        <v>964</v>
      </c>
      <c r="E41550" t="s">
        <v>1015</v>
      </c>
      <c r="F41550" s="86">
        <v>2042527.6374727299</v>
      </c>
    </row>
    <row r="41551" spans="1:6">
      <c r="A41551">
        <v>2018</v>
      </c>
      <c r="B41551" t="s">
        <v>1072</v>
      </c>
      <c r="C41551" t="s">
        <v>1022</v>
      </c>
      <c r="D41551" t="s">
        <v>964</v>
      </c>
      <c r="E41551" t="s">
        <v>1015</v>
      </c>
      <c r="F41551" s="86">
        <v>2071069.8954370201</v>
      </c>
    </row>
    <row r="41552" spans="1:6">
      <c r="A41552">
        <v>2019</v>
      </c>
      <c r="B41552" t="s">
        <v>1072</v>
      </c>
      <c r="C41552" t="s">
        <v>1022</v>
      </c>
      <c r="D41552" t="s">
        <v>964</v>
      </c>
      <c r="E41552" t="s">
        <v>1015</v>
      </c>
      <c r="F41552" s="86">
        <v>2083253.63166623</v>
      </c>
    </row>
    <row r="41553" spans="1:6">
      <c r="A41553">
        <v>2020</v>
      </c>
      <c r="B41553" t="s">
        <v>1072</v>
      </c>
      <c r="C41553" t="s">
        <v>1022</v>
      </c>
      <c r="D41553" t="s">
        <v>964</v>
      </c>
      <c r="E41553" t="s">
        <v>1015</v>
      </c>
      <c r="F41553" s="86">
        <v>2094081.4904757401</v>
      </c>
    </row>
    <row r="41554" spans="1:6">
      <c r="A41554">
        <v>2021</v>
      </c>
      <c r="B41554" t="s">
        <v>1072</v>
      </c>
      <c r="C41554" t="s">
        <v>1022</v>
      </c>
      <c r="D41554" t="s">
        <v>964</v>
      </c>
      <c r="E41554" t="s">
        <v>1015</v>
      </c>
      <c r="F41554" s="86">
        <v>2102059.85998163</v>
      </c>
    </row>
    <row r="41555" spans="1:6">
      <c r="A41555">
        <v>2022</v>
      </c>
      <c r="B41555" t="s">
        <v>1072</v>
      </c>
      <c r="C41555" t="s">
        <v>1022</v>
      </c>
      <c r="D41555" t="s">
        <v>964</v>
      </c>
      <c r="E41555" t="s">
        <v>1015</v>
      </c>
      <c r="F41555" s="86">
        <v>2106969.7935892101</v>
      </c>
    </row>
    <row r="41556" spans="1:6">
      <c r="A41556">
        <v>2023</v>
      </c>
      <c r="B41556" t="s">
        <v>1072</v>
      </c>
      <c r="C41556" t="s">
        <v>1022</v>
      </c>
      <c r="D41556" t="s">
        <v>964</v>
      </c>
      <c r="E41556" t="s">
        <v>1015</v>
      </c>
      <c r="F41556" s="86">
        <v>2108789.8223478599</v>
      </c>
    </row>
    <row r="41557" spans="1:6">
      <c r="A41557">
        <v>2024</v>
      </c>
      <c r="B41557" t="s">
        <v>1072</v>
      </c>
      <c r="C41557" t="s">
        <v>1022</v>
      </c>
      <c r="D41557" t="s">
        <v>964</v>
      </c>
      <c r="E41557" t="s">
        <v>1015</v>
      </c>
      <c r="F41557" s="86">
        <v>2106126.2837715298</v>
      </c>
    </row>
    <row r="41558" spans="1:6">
      <c r="A41558">
        <v>2025</v>
      </c>
      <c r="B41558" t="s">
        <v>1072</v>
      </c>
      <c r="C41558" t="s">
        <v>1022</v>
      </c>
      <c r="D41558" t="s">
        <v>964</v>
      </c>
      <c r="E41558" t="s">
        <v>1015</v>
      </c>
      <c r="F41558" s="86">
        <v>2098946.2595421998</v>
      </c>
    </row>
    <row r="41559" spans="1:6">
      <c r="A41559">
        <v>2026</v>
      </c>
      <c r="B41559" t="s">
        <v>1072</v>
      </c>
      <c r="C41559" t="s">
        <v>1022</v>
      </c>
      <c r="D41559" t="s">
        <v>964</v>
      </c>
      <c r="E41559" t="s">
        <v>1015</v>
      </c>
      <c r="F41559" s="86">
        <v>2085745.2564306799</v>
      </c>
    </row>
    <row r="41560" spans="1:6">
      <c r="A41560">
        <v>2027</v>
      </c>
      <c r="B41560" t="s">
        <v>1072</v>
      </c>
      <c r="C41560" t="s">
        <v>1022</v>
      </c>
      <c r="D41560" t="s">
        <v>964</v>
      </c>
      <c r="E41560" t="s">
        <v>1015</v>
      </c>
      <c r="F41560" s="86">
        <v>2066366.9024356799</v>
      </c>
    </row>
    <row r="41561" spans="1:6">
      <c r="A41561">
        <v>2028</v>
      </c>
      <c r="B41561" t="s">
        <v>1072</v>
      </c>
      <c r="C41561" t="s">
        <v>1022</v>
      </c>
      <c r="D41561" t="s">
        <v>964</v>
      </c>
      <c r="E41561" t="s">
        <v>1015</v>
      </c>
      <c r="F41561" s="86">
        <v>2036979.21509133</v>
      </c>
    </row>
    <row r="41562" spans="1:6">
      <c r="A41562">
        <v>2029</v>
      </c>
      <c r="B41562" t="s">
        <v>1072</v>
      </c>
      <c r="C41562" t="s">
        <v>1022</v>
      </c>
      <c r="D41562" t="s">
        <v>964</v>
      </c>
      <c r="E41562" t="s">
        <v>1015</v>
      </c>
      <c r="F41562" s="86">
        <v>1996897.0206359499</v>
      </c>
    </row>
    <row r="41563" spans="1:6">
      <c r="A41563">
        <v>2030</v>
      </c>
      <c r="B41563" t="s">
        <v>1072</v>
      </c>
      <c r="C41563" t="s">
        <v>1022</v>
      </c>
      <c r="D41563" t="s">
        <v>964</v>
      </c>
      <c r="E41563" t="s">
        <v>1015</v>
      </c>
      <c r="F41563" s="86">
        <v>1945131.52807137</v>
      </c>
    </row>
    <row r="41564" spans="1:6">
      <c r="A41564">
        <v>2031</v>
      </c>
      <c r="B41564" t="s">
        <v>1072</v>
      </c>
      <c r="C41564" t="s">
        <v>1022</v>
      </c>
      <c r="D41564" t="s">
        <v>964</v>
      </c>
      <c r="E41564" t="s">
        <v>1015</v>
      </c>
      <c r="F41564" s="86">
        <v>1883714.0282822701</v>
      </c>
    </row>
    <row r="41565" spans="1:6">
      <c r="A41565">
        <v>2032</v>
      </c>
      <c r="B41565" t="s">
        <v>1072</v>
      </c>
      <c r="C41565" t="s">
        <v>1022</v>
      </c>
      <c r="D41565" t="s">
        <v>964</v>
      </c>
      <c r="E41565" t="s">
        <v>1015</v>
      </c>
      <c r="F41565" s="86">
        <v>1811863.2515414001</v>
      </c>
    </row>
    <row r="41566" spans="1:6">
      <c r="A41566">
        <v>2033</v>
      </c>
      <c r="B41566" t="s">
        <v>1072</v>
      </c>
      <c r="C41566" t="s">
        <v>1022</v>
      </c>
      <c r="D41566" t="s">
        <v>964</v>
      </c>
      <c r="E41566" t="s">
        <v>1015</v>
      </c>
      <c r="F41566" s="86">
        <v>1732489.34067573</v>
      </c>
    </row>
    <row r="41567" spans="1:6">
      <c r="A41567">
        <v>2034</v>
      </c>
      <c r="B41567" t="s">
        <v>1072</v>
      </c>
      <c r="C41567" t="s">
        <v>1022</v>
      </c>
      <c r="D41567" t="s">
        <v>964</v>
      </c>
      <c r="E41567" t="s">
        <v>1015</v>
      </c>
      <c r="F41567" s="86">
        <v>1645458.3341538699</v>
      </c>
    </row>
    <row r="41568" spans="1:6">
      <c r="A41568">
        <v>2035</v>
      </c>
      <c r="B41568" t="s">
        <v>1072</v>
      </c>
      <c r="C41568" t="s">
        <v>1022</v>
      </c>
      <c r="D41568" t="s">
        <v>964</v>
      </c>
      <c r="E41568" t="s">
        <v>1015</v>
      </c>
      <c r="F41568" s="86">
        <v>1553550.5818441201</v>
      </c>
    </row>
    <row r="41569" spans="1:6">
      <c r="A41569">
        <v>2036</v>
      </c>
      <c r="B41569" t="s">
        <v>1072</v>
      </c>
      <c r="C41569" t="s">
        <v>1022</v>
      </c>
      <c r="D41569" t="s">
        <v>964</v>
      </c>
      <c r="E41569" t="s">
        <v>1015</v>
      </c>
      <c r="F41569" s="86">
        <v>1456860.00114453</v>
      </c>
    </row>
    <row r="41570" spans="1:6">
      <c r="A41570">
        <v>2037</v>
      </c>
      <c r="B41570" t="s">
        <v>1072</v>
      </c>
      <c r="C41570" t="s">
        <v>1022</v>
      </c>
      <c r="D41570" t="s">
        <v>964</v>
      </c>
      <c r="E41570" t="s">
        <v>1015</v>
      </c>
      <c r="F41570" s="86">
        <v>1358300.1203644201</v>
      </c>
    </row>
    <row r="41571" spans="1:6">
      <c r="A41571">
        <v>2038</v>
      </c>
      <c r="B41571" t="s">
        <v>1072</v>
      </c>
      <c r="C41571" t="s">
        <v>1022</v>
      </c>
      <c r="D41571" t="s">
        <v>964</v>
      </c>
      <c r="E41571" t="s">
        <v>1015</v>
      </c>
      <c r="F41571" s="86">
        <v>1257782.9724205099</v>
      </c>
    </row>
    <row r="41572" spans="1:6">
      <c r="A41572">
        <v>2039</v>
      </c>
      <c r="B41572" t="s">
        <v>1072</v>
      </c>
      <c r="C41572" t="s">
        <v>1022</v>
      </c>
      <c r="D41572" t="s">
        <v>964</v>
      </c>
      <c r="E41572" t="s">
        <v>1015</v>
      </c>
      <c r="F41572" s="86">
        <v>1157166.1472770299</v>
      </c>
    </row>
    <row r="41573" spans="1:6">
      <c r="A41573">
        <v>2040</v>
      </c>
      <c r="B41573" t="s">
        <v>1072</v>
      </c>
      <c r="C41573" t="s">
        <v>1022</v>
      </c>
      <c r="D41573" t="s">
        <v>964</v>
      </c>
      <c r="E41573" t="s">
        <v>1015</v>
      </c>
      <c r="F41573" s="86">
        <v>1056898.65357054</v>
      </c>
    </row>
    <row r="41574" spans="1:6">
      <c r="A41574">
        <v>2041</v>
      </c>
      <c r="B41574" t="s">
        <v>1072</v>
      </c>
      <c r="C41574" t="s">
        <v>1022</v>
      </c>
      <c r="D41574" t="s">
        <v>964</v>
      </c>
      <c r="E41574" t="s">
        <v>1015</v>
      </c>
      <c r="F41574" s="86">
        <v>945722.086665323</v>
      </c>
    </row>
    <row r="41575" spans="1:6">
      <c r="A41575">
        <v>2042</v>
      </c>
      <c r="B41575" t="s">
        <v>1072</v>
      </c>
      <c r="C41575" t="s">
        <v>1022</v>
      </c>
      <c r="D41575" t="s">
        <v>964</v>
      </c>
      <c r="E41575" t="s">
        <v>1015</v>
      </c>
      <c r="F41575" s="86">
        <v>839921.89597264305</v>
      </c>
    </row>
    <row r="41576" spans="1:6">
      <c r="A41576">
        <v>2043</v>
      </c>
      <c r="B41576" t="s">
        <v>1072</v>
      </c>
      <c r="C41576" t="s">
        <v>1022</v>
      </c>
      <c r="D41576" t="s">
        <v>964</v>
      </c>
      <c r="E41576" t="s">
        <v>1015</v>
      </c>
      <c r="F41576" s="86">
        <v>740503.64509693498</v>
      </c>
    </row>
    <row r="41577" spans="1:6">
      <c r="A41577">
        <v>2044</v>
      </c>
      <c r="B41577" t="s">
        <v>1072</v>
      </c>
      <c r="C41577" t="s">
        <v>1022</v>
      </c>
      <c r="D41577" t="s">
        <v>964</v>
      </c>
      <c r="E41577" t="s">
        <v>1015</v>
      </c>
      <c r="F41577" s="86">
        <v>648123.56574005994</v>
      </c>
    </row>
    <row r="41578" spans="1:6">
      <c r="A41578">
        <v>2045</v>
      </c>
      <c r="B41578" t="s">
        <v>1072</v>
      </c>
      <c r="C41578" t="s">
        <v>1022</v>
      </c>
      <c r="D41578" t="s">
        <v>964</v>
      </c>
      <c r="E41578" t="s">
        <v>1015</v>
      </c>
      <c r="F41578" s="86">
        <v>563497.69898903999</v>
      </c>
    </row>
    <row r="41579" spans="1:6">
      <c r="A41579">
        <v>2046</v>
      </c>
      <c r="B41579" t="s">
        <v>1072</v>
      </c>
      <c r="C41579" t="s">
        <v>1022</v>
      </c>
      <c r="D41579" t="s">
        <v>964</v>
      </c>
      <c r="E41579" t="s">
        <v>1015</v>
      </c>
      <c r="F41579" s="86">
        <v>487440.01751024998</v>
      </c>
    </row>
    <row r="41580" spans="1:6">
      <c r="A41580">
        <v>2047</v>
      </c>
      <c r="B41580" t="s">
        <v>1072</v>
      </c>
      <c r="C41580" t="s">
        <v>1022</v>
      </c>
      <c r="D41580" t="s">
        <v>964</v>
      </c>
      <c r="E41580" t="s">
        <v>1015</v>
      </c>
      <c r="F41580" s="86">
        <v>420168.36947971501</v>
      </c>
    </row>
    <row r="41581" spans="1:6">
      <c r="A41581">
        <v>2048</v>
      </c>
      <c r="B41581" t="s">
        <v>1072</v>
      </c>
      <c r="C41581" t="s">
        <v>1022</v>
      </c>
      <c r="D41581" t="s">
        <v>964</v>
      </c>
      <c r="E41581" t="s">
        <v>1015</v>
      </c>
      <c r="F41581" s="86">
        <v>361643.63359271002</v>
      </c>
    </row>
    <row r="41582" spans="1:6">
      <c r="A41582">
        <v>2049</v>
      </c>
      <c r="B41582" t="s">
        <v>1072</v>
      </c>
      <c r="C41582" t="s">
        <v>1022</v>
      </c>
      <c r="D41582" t="s">
        <v>964</v>
      </c>
      <c r="E41582" t="s">
        <v>1015</v>
      </c>
      <c r="F41582" s="86">
        <v>311717.00990088697</v>
      </c>
    </row>
    <row r="41583" spans="1:6">
      <c r="A41583">
        <v>2050</v>
      </c>
      <c r="B41583" t="s">
        <v>1072</v>
      </c>
      <c r="C41583" t="s">
        <v>1022</v>
      </c>
      <c r="D41583" t="s">
        <v>964</v>
      </c>
      <c r="E41583" t="s">
        <v>1015</v>
      </c>
      <c r="F41583" s="86">
        <v>269822.90271128999</v>
      </c>
    </row>
    <row r="41584" spans="1:6">
      <c r="A41584">
        <v>2017</v>
      </c>
      <c r="B41584" t="s">
        <v>1073</v>
      </c>
      <c r="C41584" t="s">
        <v>1022</v>
      </c>
      <c r="D41584" t="s">
        <v>964</v>
      </c>
      <c r="E41584" t="s">
        <v>1015</v>
      </c>
      <c r="F41584" s="86">
        <v>56794.4303889031</v>
      </c>
    </row>
    <row r="41585" spans="1:6">
      <c r="A41585">
        <v>2018</v>
      </c>
      <c r="B41585" t="s">
        <v>1073</v>
      </c>
      <c r="C41585" t="s">
        <v>1022</v>
      </c>
      <c r="D41585" t="s">
        <v>964</v>
      </c>
      <c r="E41585" t="s">
        <v>1015</v>
      </c>
      <c r="F41585" s="86">
        <v>59304.603020406299</v>
      </c>
    </row>
    <row r="41586" spans="1:6">
      <c r="A41586">
        <v>2019</v>
      </c>
      <c r="B41586" t="s">
        <v>1073</v>
      </c>
      <c r="C41586" t="s">
        <v>1022</v>
      </c>
      <c r="D41586" t="s">
        <v>964</v>
      </c>
      <c r="E41586" t="s">
        <v>1015</v>
      </c>
      <c r="F41586" s="86">
        <v>59884.700849822002</v>
      </c>
    </row>
    <row r="41587" spans="1:6">
      <c r="A41587">
        <v>2020</v>
      </c>
      <c r="B41587" t="s">
        <v>1073</v>
      </c>
      <c r="C41587" t="s">
        <v>1022</v>
      </c>
      <c r="D41587" t="s">
        <v>964</v>
      </c>
      <c r="E41587" t="s">
        <v>1015</v>
      </c>
      <c r="F41587" s="86">
        <v>60407.145713346901</v>
      </c>
    </row>
    <row r="41588" spans="1:6">
      <c r="A41588">
        <v>2021</v>
      </c>
      <c r="B41588" t="s">
        <v>1073</v>
      </c>
      <c r="C41588" t="s">
        <v>1022</v>
      </c>
      <c r="D41588" t="s">
        <v>964</v>
      </c>
      <c r="E41588" t="s">
        <v>1015</v>
      </c>
      <c r="F41588" s="86">
        <v>60871.372101171102</v>
      </c>
    </row>
    <row r="41589" spans="1:6">
      <c r="A41589">
        <v>2022</v>
      </c>
      <c r="B41589" t="s">
        <v>1073</v>
      </c>
      <c r="C41589" t="s">
        <v>1022</v>
      </c>
      <c r="D41589" t="s">
        <v>964</v>
      </c>
      <c r="E41589" t="s">
        <v>1015</v>
      </c>
      <c r="F41589" s="86">
        <v>61254.470280931899</v>
      </c>
    </row>
    <row r="41590" spans="1:6">
      <c r="A41590">
        <v>2023</v>
      </c>
      <c r="B41590" t="s">
        <v>1073</v>
      </c>
      <c r="C41590" t="s">
        <v>1022</v>
      </c>
      <c r="D41590" t="s">
        <v>964</v>
      </c>
      <c r="E41590" t="s">
        <v>1015</v>
      </c>
      <c r="F41590" s="86">
        <v>61538.259422565301</v>
      </c>
    </row>
    <row r="41591" spans="1:6">
      <c r="A41591">
        <v>2024</v>
      </c>
      <c r="B41591" t="s">
        <v>1073</v>
      </c>
      <c r="C41591" t="s">
        <v>1022</v>
      </c>
      <c r="D41591" t="s">
        <v>964</v>
      </c>
      <c r="E41591" t="s">
        <v>1015</v>
      </c>
      <c r="F41591" s="86">
        <v>61691.739117955498</v>
      </c>
    </row>
    <row r="41592" spans="1:6">
      <c r="A41592">
        <v>2025</v>
      </c>
      <c r="B41592" t="s">
        <v>1073</v>
      </c>
      <c r="C41592" t="s">
        <v>1022</v>
      </c>
      <c r="D41592" t="s">
        <v>964</v>
      </c>
      <c r="E41592" t="s">
        <v>1015</v>
      </c>
      <c r="F41592" s="86">
        <v>61739.644123723701</v>
      </c>
    </row>
    <row r="41593" spans="1:6">
      <c r="A41593">
        <v>2026</v>
      </c>
      <c r="B41593" t="s">
        <v>1073</v>
      </c>
      <c r="C41593" t="s">
        <v>1022</v>
      </c>
      <c r="D41593" t="s">
        <v>964</v>
      </c>
      <c r="E41593" t="s">
        <v>1015</v>
      </c>
      <c r="F41593" s="86">
        <v>61633.144781577401</v>
      </c>
    </row>
    <row r="41594" spans="1:6">
      <c r="A41594">
        <v>2027</v>
      </c>
      <c r="B41594" t="s">
        <v>1073</v>
      </c>
      <c r="C41594" t="s">
        <v>1022</v>
      </c>
      <c r="D41594" t="s">
        <v>964</v>
      </c>
      <c r="E41594" t="s">
        <v>1015</v>
      </c>
      <c r="F41594" s="86">
        <v>61316.509527428097</v>
      </c>
    </row>
    <row r="41595" spans="1:6">
      <c r="A41595">
        <v>2028</v>
      </c>
      <c r="B41595" t="s">
        <v>1073</v>
      </c>
      <c r="C41595" t="s">
        <v>1022</v>
      </c>
      <c r="D41595" t="s">
        <v>964</v>
      </c>
      <c r="E41595" t="s">
        <v>1015</v>
      </c>
      <c r="F41595" s="86">
        <v>60720.701738877797</v>
      </c>
    </row>
    <row r="41596" spans="1:6">
      <c r="A41596">
        <v>2029</v>
      </c>
      <c r="B41596" t="s">
        <v>1073</v>
      </c>
      <c r="C41596" t="s">
        <v>1022</v>
      </c>
      <c r="D41596" t="s">
        <v>964</v>
      </c>
      <c r="E41596" t="s">
        <v>1015</v>
      </c>
      <c r="F41596" s="86">
        <v>59748.6004035285</v>
      </c>
    </row>
    <row r="41597" spans="1:6">
      <c r="A41597">
        <v>2030</v>
      </c>
      <c r="B41597" t="s">
        <v>1073</v>
      </c>
      <c r="C41597" t="s">
        <v>1022</v>
      </c>
      <c r="D41597" t="s">
        <v>964</v>
      </c>
      <c r="E41597" t="s">
        <v>1015</v>
      </c>
      <c r="F41597" s="86">
        <v>58454.136690144398</v>
      </c>
    </row>
    <row r="41598" spans="1:6">
      <c r="A41598">
        <v>2031</v>
      </c>
      <c r="B41598" t="s">
        <v>1073</v>
      </c>
      <c r="C41598" t="s">
        <v>1022</v>
      </c>
      <c r="D41598" t="s">
        <v>964</v>
      </c>
      <c r="E41598" t="s">
        <v>1015</v>
      </c>
      <c r="F41598" s="86">
        <v>56819.350867599896</v>
      </c>
    </row>
    <row r="41599" spans="1:6">
      <c r="A41599">
        <v>2032</v>
      </c>
      <c r="B41599" t="s">
        <v>1073</v>
      </c>
      <c r="C41599" t="s">
        <v>1022</v>
      </c>
      <c r="D41599" t="s">
        <v>964</v>
      </c>
      <c r="E41599" t="s">
        <v>1015</v>
      </c>
      <c r="F41599" s="86">
        <v>54894.700228897498</v>
      </c>
    </row>
    <row r="41600" spans="1:6">
      <c r="A41600">
        <v>2033</v>
      </c>
      <c r="B41600" t="s">
        <v>1073</v>
      </c>
      <c r="C41600" t="s">
        <v>1022</v>
      </c>
      <c r="D41600" t="s">
        <v>964</v>
      </c>
      <c r="E41600" t="s">
        <v>1015</v>
      </c>
      <c r="F41600" s="86">
        <v>52692.8853734027</v>
      </c>
    </row>
    <row r="41601" spans="1:6">
      <c r="A41601">
        <v>2034</v>
      </c>
      <c r="B41601" t="s">
        <v>1073</v>
      </c>
      <c r="C41601" t="s">
        <v>1022</v>
      </c>
      <c r="D41601" t="s">
        <v>964</v>
      </c>
      <c r="E41601" t="s">
        <v>1015</v>
      </c>
      <c r="F41601" s="86">
        <v>50250.330299917099</v>
      </c>
    </row>
    <row r="41602" spans="1:6">
      <c r="A41602">
        <v>2035</v>
      </c>
      <c r="B41602" t="s">
        <v>1073</v>
      </c>
      <c r="C41602" t="s">
        <v>1022</v>
      </c>
      <c r="D41602" t="s">
        <v>964</v>
      </c>
      <c r="E41602" t="s">
        <v>1015</v>
      </c>
      <c r="F41602" s="86">
        <v>47592.5403394276</v>
      </c>
    </row>
    <row r="41603" spans="1:6">
      <c r="A41603">
        <v>2036</v>
      </c>
      <c r="B41603" t="s">
        <v>1073</v>
      </c>
      <c r="C41603" t="s">
        <v>1022</v>
      </c>
      <c r="D41603" t="s">
        <v>964</v>
      </c>
      <c r="E41603" t="s">
        <v>1015</v>
      </c>
      <c r="F41603" s="86">
        <v>44836.005684916498</v>
      </c>
    </row>
    <row r="41604" spans="1:6">
      <c r="A41604">
        <v>2037</v>
      </c>
      <c r="B41604" t="s">
        <v>1073</v>
      </c>
      <c r="C41604" t="s">
        <v>1022</v>
      </c>
      <c r="D41604" t="s">
        <v>964</v>
      </c>
      <c r="E41604" t="s">
        <v>1015</v>
      </c>
      <c r="F41604" s="86">
        <v>41991.076739555603</v>
      </c>
    </row>
    <row r="41605" spans="1:6">
      <c r="A41605">
        <v>2038</v>
      </c>
      <c r="B41605" t="s">
        <v>1073</v>
      </c>
      <c r="C41605" t="s">
        <v>1022</v>
      </c>
      <c r="D41605" t="s">
        <v>964</v>
      </c>
      <c r="E41605" t="s">
        <v>1015</v>
      </c>
      <c r="F41605" s="86">
        <v>39119.624590242398</v>
      </c>
    </row>
    <row r="41606" spans="1:6">
      <c r="A41606">
        <v>2039</v>
      </c>
      <c r="B41606" t="s">
        <v>1073</v>
      </c>
      <c r="C41606" t="s">
        <v>1022</v>
      </c>
      <c r="D41606" t="s">
        <v>964</v>
      </c>
      <c r="E41606" t="s">
        <v>1015</v>
      </c>
      <c r="F41606" s="86">
        <v>36250.602159207898</v>
      </c>
    </row>
    <row r="41607" spans="1:6">
      <c r="A41607">
        <v>2040</v>
      </c>
      <c r="B41607" t="s">
        <v>1073</v>
      </c>
      <c r="C41607" t="s">
        <v>1022</v>
      </c>
      <c r="D41607" t="s">
        <v>964</v>
      </c>
      <c r="E41607" t="s">
        <v>1015</v>
      </c>
      <c r="F41607" s="86">
        <v>33437.121827775103</v>
      </c>
    </row>
    <row r="41608" spans="1:6">
      <c r="A41608">
        <v>2041</v>
      </c>
      <c r="B41608" t="s">
        <v>1073</v>
      </c>
      <c r="C41608" t="s">
        <v>1022</v>
      </c>
      <c r="D41608" t="s">
        <v>964</v>
      </c>
      <c r="E41608" t="s">
        <v>1015</v>
      </c>
      <c r="F41608" s="86">
        <v>30575.732939101101</v>
      </c>
    </row>
    <row r="41609" spans="1:6">
      <c r="A41609">
        <v>2042</v>
      </c>
      <c r="B41609" t="s">
        <v>1073</v>
      </c>
      <c r="C41609" t="s">
        <v>1022</v>
      </c>
      <c r="D41609" t="s">
        <v>964</v>
      </c>
      <c r="E41609" t="s">
        <v>1015</v>
      </c>
      <c r="F41609" s="86">
        <v>27883.2718278996</v>
      </c>
    </row>
    <row r="41610" spans="1:6">
      <c r="A41610">
        <v>2043</v>
      </c>
      <c r="B41610" t="s">
        <v>1073</v>
      </c>
      <c r="C41610" t="s">
        <v>1022</v>
      </c>
      <c r="D41610" t="s">
        <v>964</v>
      </c>
      <c r="E41610" t="s">
        <v>1015</v>
      </c>
      <c r="F41610" s="86">
        <v>25368.512796909101</v>
      </c>
    </row>
    <row r="41611" spans="1:6">
      <c r="A41611">
        <v>2044</v>
      </c>
      <c r="B41611" t="s">
        <v>1073</v>
      </c>
      <c r="C41611" t="s">
        <v>1022</v>
      </c>
      <c r="D41611" t="s">
        <v>964</v>
      </c>
      <c r="E41611" t="s">
        <v>1015</v>
      </c>
      <c r="F41611" s="86">
        <v>23066.208046240299</v>
      </c>
    </row>
    <row r="41612" spans="1:6">
      <c r="A41612">
        <v>2045</v>
      </c>
      <c r="B41612" t="s">
        <v>1073</v>
      </c>
      <c r="C41612" t="s">
        <v>1022</v>
      </c>
      <c r="D41612" t="s">
        <v>964</v>
      </c>
      <c r="E41612" t="s">
        <v>1015</v>
      </c>
      <c r="F41612" s="86">
        <v>20987.8431240477</v>
      </c>
    </row>
    <row r="41613" spans="1:6">
      <c r="A41613">
        <v>2046</v>
      </c>
      <c r="B41613" t="s">
        <v>1073</v>
      </c>
      <c r="C41613" t="s">
        <v>1022</v>
      </c>
      <c r="D41613" t="s">
        <v>964</v>
      </c>
      <c r="E41613" t="s">
        <v>1015</v>
      </c>
      <c r="F41613" s="86">
        <v>19159.5999767184</v>
      </c>
    </row>
    <row r="41614" spans="1:6">
      <c r="A41614">
        <v>2047</v>
      </c>
      <c r="B41614" t="s">
        <v>1073</v>
      </c>
      <c r="C41614" t="s">
        <v>1022</v>
      </c>
      <c r="D41614" t="s">
        <v>964</v>
      </c>
      <c r="E41614" t="s">
        <v>1015</v>
      </c>
      <c r="F41614" s="86">
        <v>17580.9825418566</v>
      </c>
    </row>
    <row r="41615" spans="1:6">
      <c r="A41615">
        <v>2048</v>
      </c>
      <c r="B41615" t="s">
        <v>1073</v>
      </c>
      <c r="C41615" t="s">
        <v>1022</v>
      </c>
      <c r="D41615" t="s">
        <v>964</v>
      </c>
      <c r="E41615" t="s">
        <v>1015</v>
      </c>
      <c r="F41615" s="86">
        <v>16259.536465859501</v>
      </c>
    </row>
    <row r="41616" spans="1:6">
      <c r="A41616">
        <v>2049</v>
      </c>
      <c r="B41616" t="s">
        <v>1073</v>
      </c>
      <c r="C41616" t="s">
        <v>1022</v>
      </c>
      <c r="D41616" t="s">
        <v>964</v>
      </c>
      <c r="E41616" t="s">
        <v>1015</v>
      </c>
      <c r="F41616" s="86">
        <v>15177.0854313245</v>
      </c>
    </row>
    <row r="41617" spans="1:6">
      <c r="A41617">
        <v>2050</v>
      </c>
      <c r="B41617" t="s">
        <v>1073</v>
      </c>
      <c r="C41617" t="s">
        <v>1022</v>
      </c>
      <c r="D41617" t="s">
        <v>964</v>
      </c>
      <c r="E41617" t="s">
        <v>1015</v>
      </c>
      <c r="F41617" s="86">
        <v>14322.2745501916</v>
      </c>
    </row>
    <row r="41618" spans="1:6">
      <c r="A41618">
        <v>2017</v>
      </c>
      <c r="B41618" t="s">
        <v>1012</v>
      </c>
      <c r="C41618" t="s">
        <v>1022</v>
      </c>
      <c r="D41618" t="s">
        <v>1017</v>
      </c>
      <c r="E41618" t="s">
        <v>1015</v>
      </c>
      <c r="F41618" s="86">
        <v>10544226.936567901</v>
      </c>
    </row>
    <row r="41619" spans="1:6">
      <c r="A41619">
        <v>2018</v>
      </c>
      <c r="B41619" t="s">
        <v>1012</v>
      </c>
      <c r="C41619" t="s">
        <v>1022</v>
      </c>
      <c r="D41619" t="s">
        <v>1017</v>
      </c>
      <c r="E41619" t="s">
        <v>1015</v>
      </c>
      <c r="F41619" s="86">
        <v>10688680.547103399</v>
      </c>
    </row>
    <row r="41620" spans="1:6">
      <c r="A41620">
        <v>2019</v>
      </c>
      <c r="B41620" t="s">
        <v>1012</v>
      </c>
      <c r="C41620" t="s">
        <v>1022</v>
      </c>
      <c r="D41620" t="s">
        <v>1017</v>
      </c>
      <c r="E41620" t="s">
        <v>1015</v>
      </c>
      <c r="F41620" s="86">
        <v>10743853.030115301</v>
      </c>
    </row>
    <row r="41621" spans="1:6">
      <c r="A41621">
        <v>2020</v>
      </c>
      <c r="B41621" t="s">
        <v>1012</v>
      </c>
      <c r="C41621" t="s">
        <v>1022</v>
      </c>
      <c r="D41621" t="s">
        <v>1017</v>
      </c>
      <c r="E41621" t="s">
        <v>1015</v>
      </c>
      <c r="F41621" s="86">
        <v>10792504.8966887</v>
      </c>
    </row>
    <row r="41622" spans="1:6">
      <c r="A41622">
        <v>2021</v>
      </c>
      <c r="B41622" t="s">
        <v>1012</v>
      </c>
      <c r="C41622" t="s">
        <v>1022</v>
      </c>
      <c r="D41622" t="s">
        <v>1017</v>
      </c>
      <c r="E41622" t="s">
        <v>1015</v>
      </c>
      <c r="F41622" s="86">
        <v>10832733.335888799</v>
      </c>
    </row>
    <row r="41623" spans="1:6">
      <c r="A41623">
        <v>2022</v>
      </c>
      <c r="B41623" t="s">
        <v>1012</v>
      </c>
      <c r="C41623" t="s">
        <v>1022</v>
      </c>
      <c r="D41623" t="s">
        <v>1017</v>
      </c>
      <c r="E41623" t="s">
        <v>1015</v>
      </c>
      <c r="F41623" s="86">
        <v>10864801.586828001</v>
      </c>
    </row>
    <row r="41624" spans="1:6">
      <c r="A41624">
        <v>2023</v>
      </c>
      <c r="B41624" t="s">
        <v>1012</v>
      </c>
      <c r="C41624" t="s">
        <v>1022</v>
      </c>
      <c r="D41624" t="s">
        <v>1017</v>
      </c>
      <c r="E41624" t="s">
        <v>1015</v>
      </c>
      <c r="F41624" s="86">
        <v>10889187.8623397</v>
      </c>
    </row>
    <row r="41625" spans="1:6">
      <c r="A41625">
        <v>2024</v>
      </c>
      <c r="B41625" t="s">
        <v>1012</v>
      </c>
      <c r="C41625" t="s">
        <v>1022</v>
      </c>
      <c r="D41625" t="s">
        <v>1017</v>
      </c>
      <c r="E41625" t="s">
        <v>1015</v>
      </c>
      <c r="F41625" s="86">
        <v>10906128.9267429</v>
      </c>
    </row>
    <row r="41626" spans="1:6">
      <c r="A41626">
        <v>2025</v>
      </c>
      <c r="B41626" t="s">
        <v>1012</v>
      </c>
      <c r="C41626" t="s">
        <v>1022</v>
      </c>
      <c r="D41626" t="s">
        <v>1017</v>
      </c>
      <c r="E41626" t="s">
        <v>1015</v>
      </c>
      <c r="F41626" s="86">
        <v>10922783.5399663</v>
      </c>
    </row>
    <row r="41627" spans="1:6">
      <c r="A41627">
        <v>2026</v>
      </c>
      <c r="B41627" t="s">
        <v>1012</v>
      </c>
      <c r="C41627" t="s">
        <v>1022</v>
      </c>
      <c r="D41627" t="s">
        <v>1017</v>
      </c>
      <c r="E41627" t="s">
        <v>1015</v>
      </c>
      <c r="F41627" s="86">
        <v>10933432.6991644</v>
      </c>
    </row>
    <row r="41628" spans="1:6">
      <c r="A41628">
        <v>2027</v>
      </c>
      <c r="B41628" t="s">
        <v>1012</v>
      </c>
      <c r="C41628" t="s">
        <v>1022</v>
      </c>
      <c r="D41628" t="s">
        <v>1017</v>
      </c>
      <c r="E41628" t="s">
        <v>1015</v>
      </c>
      <c r="F41628" s="86">
        <v>10941386.105946001</v>
      </c>
    </row>
    <row r="41629" spans="1:6">
      <c r="A41629">
        <v>2028</v>
      </c>
      <c r="B41629" t="s">
        <v>1012</v>
      </c>
      <c r="C41629" t="s">
        <v>1022</v>
      </c>
      <c r="D41629" t="s">
        <v>1017</v>
      </c>
      <c r="E41629" t="s">
        <v>1015</v>
      </c>
      <c r="F41629" s="86">
        <v>10946568.2253017</v>
      </c>
    </row>
    <row r="41630" spans="1:6">
      <c r="A41630">
        <v>2029</v>
      </c>
      <c r="B41630" t="s">
        <v>1012</v>
      </c>
      <c r="C41630" t="s">
        <v>1022</v>
      </c>
      <c r="D41630" t="s">
        <v>1017</v>
      </c>
      <c r="E41630" t="s">
        <v>1015</v>
      </c>
      <c r="F41630" s="86">
        <v>10943617.311252899</v>
      </c>
    </row>
    <row r="41631" spans="1:6">
      <c r="A41631">
        <v>2030</v>
      </c>
      <c r="B41631" t="s">
        <v>1012</v>
      </c>
      <c r="C41631" t="s">
        <v>1022</v>
      </c>
      <c r="D41631" t="s">
        <v>1017</v>
      </c>
      <c r="E41631" t="s">
        <v>1015</v>
      </c>
      <c r="F41631" s="86">
        <v>10936471.2127981</v>
      </c>
    </row>
    <row r="41632" spans="1:6">
      <c r="A41632">
        <v>2031</v>
      </c>
      <c r="B41632" t="s">
        <v>1012</v>
      </c>
      <c r="C41632" t="s">
        <v>1022</v>
      </c>
      <c r="D41632" t="s">
        <v>1017</v>
      </c>
      <c r="E41632" t="s">
        <v>1015</v>
      </c>
      <c r="F41632" s="86">
        <v>10934667.834276</v>
      </c>
    </row>
    <row r="41633" spans="1:6">
      <c r="A41633">
        <v>2032</v>
      </c>
      <c r="B41633" t="s">
        <v>1012</v>
      </c>
      <c r="C41633" t="s">
        <v>1022</v>
      </c>
      <c r="D41633" t="s">
        <v>1017</v>
      </c>
      <c r="E41633" t="s">
        <v>1015</v>
      </c>
      <c r="F41633" s="86">
        <v>10929559.740079399</v>
      </c>
    </row>
    <row r="41634" spans="1:6">
      <c r="A41634">
        <v>2033</v>
      </c>
      <c r="B41634" t="s">
        <v>1012</v>
      </c>
      <c r="C41634" t="s">
        <v>1022</v>
      </c>
      <c r="D41634" t="s">
        <v>1017</v>
      </c>
      <c r="E41634" t="s">
        <v>1015</v>
      </c>
      <c r="F41634" s="86">
        <v>10927425.876812899</v>
      </c>
    </row>
    <row r="41635" spans="1:6">
      <c r="A41635">
        <v>2034</v>
      </c>
      <c r="B41635" t="s">
        <v>1012</v>
      </c>
      <c r="C41635" t="s">
        <v>1022</v>
      </c>
      <c r="D41635" t="s">
        <v>1017</v>
      </c>
      <c r="E41635" t="s">
        <v>1015</v>
      </c>
      <c r="F41635" s="86">
        <v>10930049.123523399</v>
      </c>
    </row>
    <row r="41636" spans="1:6">
      <c r="A41636">
        <v>2035</v>
      </c>
      <c r="B41636" t="s">
        <v>1012</v>
      </c>
      <c r="C41636" t="s">
        <v>1022</v>
      </c>
      <c r="D41636" t="s">
        <v>1017</v>
      </c>
      <c r="E41636" t="s">
        <v>1015</v>
      </c>
      <c r="F41636" s="86">
        <v>10942224.928847199</v>
      </c>
    </row>
    <row r="41637" spans="1:6">
      <c r="A41637">
        <v>2036</v>
      </c>
      <c r="B41637" t="s">
        <v>1012</v>
      </c>
      <c r="C41637" t="s">
        <v>1022</v>
      </c>
      <c r="D41637" t="s">
        <v>1017</v>
      </c>
      <c r="E41637" t="s">
        <v>1015</v>
      </c>
      <c r="F41637" s="86">
        <v>10966433.8843657</v>
      </c>
    </row>
    <row r="41638" spans="1:6">
      <c r="A41638">
        <v>2037</v>
      </c>
      <c r="B41638" t="s">
        <v>1012</v>
      </c>
      <c r="C41638" t="s">
        <v>1022</v>
      </c>
      <c r="D41638" t="s">
        <v>1017</v>
      </c>
      <c r="E41638" t="s">
        <v>1015</v>
      </c>
      <c r="F41638" s="86">
        <v>10994651.723110201</v>
      </c>
    </row>
    <row r="41639" spans="1:6">
      <c r="A41639">
        <v>2038</v>
      </c>
      <c r="B41639" t="s">
        <v>1012</v>
      </c>
      <c r="C41639" t="s">
        <v>1022</v>
      </c>
      <c r="D41639" t="s">
        <v>1017</v>
      </c>
      <c r="E41639" t="s">
        <v>1015</v>
      </c>
      <c r="F41639" s="86">
        <v>11027903.164543699</v>
      </c>
    </row>
    <row r="41640" spans="1:6">
      <c r="A41640">
        <v>2039</v>
      </c>
      <c r="B41640" t="s">
        <v>1012</v>
      </c>
      <c r="C41640" t="s">
        <v>1022</v>
      </c>
      <c r="D41640" t="s">
        <v>1017</v>
      </c>
      <c r="E41640" t="s">
        <v>1015</v>
      </c>
      <c r="F41640" s="86">
        <v>11067233.9480926</v>
      </c>
    </row>
    <row r="41641" spans="1:6">
      <c r="A41641">
        <v>2040</v>
      </c>
      <c r="B41641" t="s">
        <v>1012</v>
      </c>
      <c r="C41641" t="s">
        <v>1022</v>
      </c>
      <c r="D41641" t="s">
        <v>1017</v>
      </c>
      <c r="E41641" t="s">
        <v>1015</v>
      </c>
      <c r="F41641" s="86">
        <v>11107384.208689</v>
      </c>
    </row>
    <row r="41642" spans="1:6">
      <c r="A41642">
        <v>2041</v>
      </c>
      <c r="B41642" t="s">
        <v>1012</v>
      </c>
      <c r="C41642" t="s">
        <v>1022</v>
      </c>
      <c r="D41642" t="s">
        <v>1017</v>
      </c>
      <c r="E41642" t="s">
        <v>1015</v>
      </c>
      <c r="F41642" s="86">
        <v>11078765.5491917</v>
      </c>
    </row>
    <row r="41643" spans="1:6">
      <c r="A41643">
        <v>2042</v>
      </c>
      <c r="B41643" t="s">
        <v>1012</v>
      </c>
      <c r="C41643" t="s">
        <v>1022</v>
      </c>
      <c r="D41643" t="s">
        <v>1017</v>
      </c>
      <c r="E41643" t="s">
        <v>1015</v>
      </c>
      <c r="F41643" s="86">
        <v>11053809.9626233</v>
      </c>
    </row>
    <row r="41644" spans="1:6">
      <c r="A41644">
        <v>2043</v>
      </c>
      <c r="B41644" t="s">
        <v>1012</v>
      </c>
      <c r="C41644" t="s">
        <v>1022</v>
      </c>
      <c r="D41644" t="s">
        <v>1017</v>
      </c>
      <c r="E41644" t="s">
        <v>1015</v>
      </c>
      <c r="F41644" s="86">
        <v>11026242.4258825</v>
      </c>
    </row>
    <row r="41645" spans="1:6">
      <c r="A41645">
        <v>2044</v>
      </c>
      <c r="B41645" t="s">
        <v>1012</v>
      </c>
      <c r="C41645" t="s">
        <v>1022</v>
      </c>
      <c r="D41645" t="s">
        <v>1017</v>
      </c>
      <c r="E41645" t="s">
        <v>1015</v>
      </c>
      <c r="F41645" s="86">
        <v>10997482.072865799</v>
      </c>
    </row>
    <row r="41646" spans="1:6">
      <c r="A41646">
        <v>2045</v>
      </c>
      <c r="B41646" t="s">
        <v>1012</v>
      </c>
      <c r="C41646" t="s">
        <v>1022</v>
      </c>
      <c r="D41646" t="s">
        <v>1017</v>
      </c>
      <c r="E41646" t="s">
        <v>1015</v>
      </c>
      <c r="F41646" s="86">
        <v>10967267.425015699</v>
      </c>
    </row>
    <row r="41647" spans="1:6">
      <c r="A41647">
        <v>2046</v>
      </c>
      <c r="B41647" t="s">
        <v>1012</v>
      </c>
      <c r="C41647" t="s">
        <v>1022</v>
      </c>
      <c r="D41647" t="s">
        <v>1017</v>
      </c>
      <c r="E41647" t="s">
        <v>1015</v>
      </c>
      <c r="F41647" s="86">
        <v>10936085.1451368</v>
      </c>
    </row>
    <row r="41648" spans="1:6">
      <c r="A41648">
        <v>2047</v>
      </c>
      <c r="B41648" t="s">
        <v>1012</v>
      </c>
      <c r="C41648" t="s">
        <v>1022</v>
      </c>
      <c r="D41648" t="s">
        <v>1017</v>
      </c>
      <c r="E41648" t="s">
        <v>1015</v>
      </c>
      <c r="F41648" s="86">
        <v>10907375.0221179</v>
      </c>
    </row>
    <row r="41649" spans="1:6">
      <c r="A41649">
        <v>2048</v>
      </c>
      <c r="B41649" t="s">
        <v>1012</v>
      </c>
      <c r="C41649" t="s">
        <v>1022</v>
      </c>
      <c r="D41649" t="s">
        <v>1017</v>
      </c>
      <c r="E41649" t="s">
        <v>1015</v>
      </c>
      <c r="F41649" s="86">
        <v>10876947.666448301</v>
      </c>
    </row>
    <row r="41650" spans="1:6">
      <c r="A41650">
        <v>2049</v>
      </c>
      <c r="B41650" t="s">
        <v>1012</v>
      </c>
      <c r="C41650" t="s">
        <v>1022</v>
      </c>
      <c r="D41650" t="s">
        <v>1017</v>
      </c>
      <c r="E41650" t="s">
        <v>1015</v>
      </c>
      <c r="F41650" s="86">
        <v>10847425.4503002</v>
      </c>
    </row>
    <row r="41651" spans="1:6">
      <c r="A41651">
        <v>2050</v>
      </c>
      <c r="B41651" t="s">
        <v>1012</v>
      </c>
      <c r="C41651" t="s">
        <v>1022</v>
      </c>
      <c r="D41651" t="s">
        <v>1017</v>
      </c>
      <c r="E41651" t="s">
        <v>1015</v>
      </c>
      <c r="F41651" s="86">
        <v>10819077.242936799</v>
      </c>
    </row>
    <row r="41652" spans="1:6">
      <c r="A41652">
        <v>2017</v>
      </c>
      <c r="B41652" t="s">
        <v>1024</v>
      </c>
      <c r="C41652" t="s">
        <v>1022</v>
      </c>
      <c r="D41652" t="s">
        <v>1017</v>
      </c>
      <c r="E41652" t="s">
        <v>1015</v>
      </c>
      <c r="F41652" s="86">
        <v>1862289.8740232</v>
      </c>
    </row>
    <row r="41653" spans="1:6">
      <c r="A41653">
        <v>2018</v>
      </c>
      <c r="B41653" t="s">
        <v>1024</v>
      </c>
      <c r="C41653" t="s">
        <v>1022</v>
      </c>
      <c r="D41653" t="s">
        <v>1017</v>
      </c>
      <c r="E41653" t="s">
        <v>1015</v>
      </c>
      <c r="F41653" s="86">
        <v>2038690.0986287801</v>
      </c>
    </row>
    <row r="41654" spans="1:6">
      <c r="A41654">
        <v>2019</v>
      </c>
      <c r="B41654" t="s">
        <v>1024</v>
      </c>
      <c r="C41654" t="s">
        <v>1022</v>
      </c>
      <c r="D41654" t="s">
        <v>1017</v>
      </c>
      <c r="E41654" t="s">
        <v>1015</v>
      </c>
      <c r="F41654" s="86">
        <v>2061252.06433996</v>
      </c>
    </row>
    <row r="41655" spans="1:6">
      <c r="A41655">
        <v>2020</v>
      </c>
      <c r="B41655" t="s">
        <v>1024</v>
      </c>
      <c r="C41655" t="s">
        <v>1022</v>
      </c>
      <c r="D41655" t="s">
        <v>1017</v>
      </c>
      <c r="E41655" t="s">
        <v>1015</v>
      </c>
      <c r="F41655" s="86">
        <v>2080796.5985558699</v>
      </c>
    </row>
    <row r="41656" spans="1:6">
      <c r="A41656">
        <v>2021</v>
      </c>
      <c r="B41656" t="s">
        <v>1024</v>
      </c>
      <c r="C41656" t="s">
        <v>1022</v>
      </c>
      <c r="D41656" t="s">
        <v>1017</v>
      </c>
      <c r="E41656" t="s">
        <v>1015</v>
      </c>
      <c r="F41656" s="86">
        <v>2100020.4908910398</v>
      </c>
    </row>
    <row r="41657" spans="1:6">
      <c r="A41657">
        <v>2022</v>
      </c>
      <c r="B41657" t="s">
        <v>1024</v>
      </c>
      <c r="C41657" t="s">
        <v>1022</v>
      </c>
      <c r="D41657" t="s">
        <v>1017</v>
      </c>
      <c r="E41657" t="s">
        <v>1015</v>
      </c>
      <c r="F41657" s="86">
        <v>2117824.1537874299</v>
      </c>
    </row>
    <row r="41658" spans="1:6">
      <c r="A41658">
        <v>2023</v>
      </c>
      <c r="B41658" t="s">
        <v>1024</v>
      </c>
      <c r="C41658" t="s">
        <v>1022</v>
      </c>
      <c r="D41658" t="s">
        <v>1017</v>
      </c>
      <c r="E41658" t="s">
        <v>1015</v>
      </c>
      <c r="F41658" s="86">
        <v>2134146.22776784</v>
      </c>
    </row>
    <row r="41659" spans="1:6">
      <c r="A41659">
        <v>2024</v>
      </c>
      <c r="B41659" t="s">
        <v>1024</v>
      </c>
      <c r="C41659" t="s">
        <v>1022</v>
      </c>
      <c r="D41659" t="s">
        <v>1017</v>
      </c>
      <c r="E41659" t="s">
        <v>1015</v>
      </c>
      <c r="F41659" s="86">
        <v>2151259.1420024</v>
      </c>
    </row>
    <row r="41660" spans="1:6">
      <c r="A41660">
        <v>2025</v>
      </c>
      <c r="B41660" t="s">
        <v>1024</v>
      </c>
      <c r="C41660" t="s">
        <v>1022</v>
      </c>
      <c r="D41660" t="s">
        <v>1017</v>
      </c>
      <c r="E41660" t="s">
        <v>1015</v>
      </c>
      <c r="F41660" s="86">
        <v>2166480.2851168201</v>
      </c>
    </row>
    <row r="41661" spans="1:6">
      <c r="A41661">
        <v>2026</v>
      </c>
      <c r="B41661" t="s">
        <v>1024</v>
      </c>
      <c r="C41661" t="s">
        <v>1022</v>
      </c>
      <c r="D41661" t="s">
        <v>1017</v>
      </c>
      <c r="E41661" t="s">
        <v>1015</v>
      </c>
      <c r="F41661" s="86">
        <v>2181246.1311417501</v>
      </c>
    </row>
    <row r="41662" spans="1:6">
      <c r="A41662">
        <v>2027</v>
      </c>
      <c r="B41662" t="s">
        <v>1024</v>
      </c>
      <c r="C41662" t="s">
        <v>1022</v>
      </c>
      <c r="D41662" t="s">
        <v>1017</v>
      </c>
      <c r="E41662" t="s">
        <v>1015</v>
      </c>
      <c r="F41662" s="86">
        <v>2196230.9989481801</v>
      </c>
    </row>
    <row r="41663" spans="1:6">
      <c r="A41663">
        <v>2028</v>
      </c>
      <c r="B41663" t="s">
        <v>1024</v>
      </c>
      <c r="C41663" t="s">
        <v>1022</v>
      </c>
      <c r="D41663" t="s">
        <v>1017</v>
      </c>
      <c r="E41663" t="s">
        <v>1015</v>
      </c>
      <c r="F41663" s="86">
        <v>2211134.95856384</v>
      </c>
    </row>
    <row r="41664" spans="1:6">
      <c r="A41664">
        <v>2029</v>
      </c>
      <c r="B41664" t="s">
        <v>1024</v>
      </c>
      <c r="C41664" t="s">
        <v>1022</v>
      </c>
      <c r="D41664" t="s">
        <v>1017</v>
      </c>
      <c r="E41664" t="s">
        <v>1015</v>
      </c>
      <c r="F41664" s="86">
        <v>2226525.8988109999</v>
      </c>
    </row>
    <row r="41665" spans="1:6">
      <c r="A41665">
        <v>2030</v>
      </c>
      <c r="B41665" t="s">
        <v>1024</v>
      </c>
      <c r="C41665" t="s">
        <v>1022</v>
      </c>
      <c r="D41665" t="s">
        <v>1017</v>
      </c>
      <c r="E41665" t="s">
        <v>1015</v>
      </c>
      <c r="F41665" s="86">
        <v>2242164.80018835</v>
      </c>
    </row>
    <row r="41666" spans="1:6">
      <c r="A41666">
        <v>2031</v>
      </c>
      <c r="B41666" t="s">
        <v>1024</v>
      </c>
      <c r="C41666" t="s">
        <v>1022</v>
      </c>
      <c r="D41666" t="s">
        <v>1017</v>
      </c>
      <c r="E41666" t="s">
        <v>1015</v>
      </c>
      <c r="F41666" s="86">
        <v>2258372.4823716199</v>
      </c>
    </row>
    <row r="41667" spans="1:6">
      <c r="A41667">
        <v>2032</v>
      </c>
      <c r="B41667" t="s">
        <v>1024</v>
      </c>
      <c r="C41667" t="s">
        <v>1022</v>
      </c>
      <c r="D41667" t="s">
        <v>1017</v>
      </c>
      <c r="E41667" t="s">
        <v>1015</v>
      </c>
      <c r="F41667" s="86">
        <v>2275133.3457720801</v>
      </c>
    </row>
    <row r="41668" spans="1:6">
      <c r="A41668">
        <v>2033</v>
      </c>
      <c r="B41668" t="s">
        <v>1024</v>
      </c>
      <c r="C41668" t="s">
        <v>1022</v>
      </c>
      <c r="D41668" t="s">
        <v>1017</v>
      </c>
      <c r="E41668" t="s">
        <v>1015</v>
      </c>
      <c r="F41668" s="86">
        <v>2293675.7439915198</v>
      </c>
    </row>
    <row r="41669" spans="1:6">
      <c r="A41669">
        <v>2034</v>
      </c>
      <c r="B41669" t="s">
        <v>1024</v>
      </c>
      <c r="C41669" t="s">
        <v>1022</v>
      </c>
      <c r="D41669" t="s">
        <v>1017</v>
      </c>
      <c r="E41669" t="s">
        <v>1015</v>
      </c>
      <c r="F41669" s="86">
        <v>2313153.8806326799</v>
      </c>
    </row>
    <row r="41670" spans="1:6">
      <c r="A41670">
        <v>2035</v>
      </c>
      <c r="B41670" t="s">
        <v>1024</v>
      </c>
      <c r="C41670" t="s">
        <v>1022</v>
      </c>
      <c r="D41670" t="s">
        <v>1017</v>
      </c>
      <c r="E41670" t="s">
        <v>1015</v>
      </c>
      <c r="F41670" s="86">
        <v>2333497.3173832502</v>
      </c>
    </row>
    <row r="41671" spans="1:6">
      <c r="A41671">
        <v>2036</v>
      </c>
      <c r="B41671" t="s">
        <v>1024</v>
      </c>
      <c r="C41671" t="s">
        <v>1022</v>
      </c>
      <c r="D41671" t="s">
        <v>1017</v>
      </c>
      <c r="E41671" t="s">
        <v>1015</v>
      </c>
      <c r="F41671" s="86">
        <v>2354958.2368679899</v>
      </c>
    </row>
    <row r="41672" spans="1:6">
      <c r="A41672">
        <v>2037</v>
      </c>
      <c r="B41672" t="s">
        <v>1024</v>
      </c>
      <c r="C41672" t="s">
        <v>1022</v>
      </c>
      <c r="D41672" t="s">
        <v>1017</v>
      </c>
      <c r="E41672" t="s">
        <v>1015</v>
      </c>
      <c r="F41672" s="86">
        <v>2378896.2519687698</v>
      </c>
    </row>
    <row r="41673" spans="1:6">
      <c r="A41673">
        <v>2038</v>
      </c>
      <c r="B41673" t="s">
        <v>1024</v>
      </c>
      <c r="C41673" t="s">
        <v>1022</v>
      </c>
      <c r="D41673" t="s">
        <v>1017</v>
      </c>
      <c r="E41673" t="s">
        <v>1015</v>
      </c>
      <c r="F41673" s="86">
        <v>2405077.4812556799</v>
      </c>
    </row>
    <row r="41674" spans="1:6">
      <c r="A41674">
        <v>2039</v>
      </c>
      <c r="B41674" t="s">
        <v>1024</v>
      </c>
      <c r="C41674" t="s">
        <v>1022</v>
      </c>
      <c r="D41674" t="s">
        <v>1017</v>
      </c>
      <c r="E41674" t="s">
        <v>1015</v>
      </c>
      <c r="F41674" s="86">
        <v>2430633.2574606398</v>
      </c>
    </row>
    <row r="41675" spans="1:6">
      <c r="A41675">
        <v>2040</v>
      </c>
      <c r="B41675" t="s">
        <v>1024</v>
      </c>
      <c r="C41675" t="s">
        <v>1022</v>
      </c>
      <c r="D41675" t="s">
        <v>1017</v>
      </c>
      <c r="E41675" t="s">
        <v>1015</v>
      </c>
      <c r="F41675" s="86">
        <v>2456616.7620101501</v>
      </c>
    </row>
    <row r="41676" spans="1:6">
      <c r="A41676">
        <v>2041</v>
      </c>
      <c r="B41676" t="s">
        <v>1024</v>
      </c>
      <c r="C41676" t="s">
        <v>1022</v>
      </c>
      <c r="D41676" t="s">
        <v>1017</v>
      </c>
      <c r="E41676" t="s">
        <v>1015</v>
      </c>
      <c r="F41676" s="86">
        <v>2466322.9126342</v>
      </c>
    </row>
    <row r="41677" spans="1:6">
      <c r="A41677">
        <v>2042</v>
      </c>
      <c r="B41677" t="s">
        <v>1024</v>
      </c>
      <c r="C41677" t="s">
        <v>1022</v>
      </c>
      <c r="D41677" t="s">
        <v>1017</v>
      </c>
      <c r="E41677" t="s">
        <v>1015</v>
      </c>
      <c r="F41677" s="86">
        <v>2475878.06334821</v>
      </c>
    </row>
    <row r="41678" spans="1:6">
      <c r="A41678">
        <v>2043</v>
      </c>
      <c r="B41678" t="s">
        <v>1024</v>
      </c>
      <c r="C41678" t="s">
        <v>1022</v>
      </c>
      <c r="D41678" t="s">
        <v>1017</v>
      </c>
      <c r="E41678" t="s">
        <v>1015</v>
      </c>
      <c r="F41678" s="86">
        <v>2485854.1434424799</v>
      </c>
    </row>
    <row r="41679" spans="1:6">
      <c r="A41679">
        <v>2044</v>
      </c>
      <c r="B41679" t="s">
        <v>1024</v>
      </c>
      <c r="C41679" t="s">
        <v>1022</v>
      </c>
      <c r="D41679" t="s">
        <v>1017</v>
      </c>
      <c r="E41679" t="s">
        <v>1015</v>
      </c>
      <c r="F41679" s="86">
        <v>2494726.6354318298</v>
      </c>
    </row>
    <row r="41680" spans="1:6">
      <c r="A41680">
        <v>2045</v>
      </c>
      <c r="B41680" t="s">
        <v>1024</v>
      </c>
      <c r="C41680" t="s">
        <v>1022</v>
      </c>
      <c r="D41680" t="s">
        <v>1017</v>
      </c>
      <c r="E41680" t="s">
        <v>1015</v>
      </c>
      <c r="F41680" s="86">
        <v>2503199.73201543</v>
      </c>
    </row>
    <row r="41681" spans="1:6">
      <c r="A41681">
        <v>2046</v>
      </c>
      <c r="B41681" t="s">
        <v>1024</v>
      </c>
      <c r="C41681" t="s">
        <v>1022</v>
      </c>
      <c r="D41681" t="s">
        <v>1017</v>
      </c>
      <c r="E41681" t="s">
        <v>1015</v>
      </c>
      <c r="F41681" s="86">
        <v>2511256.2449807101</v>
      </c>
    </row>
    <row r="41682" spans="1:6">
      <c r="A41682">
        <v>2047</v>
      </c>
      <c r="B41682" t="s">
        <v>1024</v>
      </c>
      <c r="C41682" t="s">
        <v>1022</v>
      </c>
      <c r="D41682" t="s">
        <v>1017</v>
      </c>
      <c r="E41682" t="s">
        <v>1015</v>
      </c>
      <c r="F41682" s="86">
        <v>2519068.2619775701</v>
      </c>
    </row>
    <row r="41683" spans="1:6">
      <c r="A41683">
        <v>2048</v>
      </c>
      <c r="B41683" t="s">
        <v>1024</v>
      </c>
      <c r="C41683" t="s">
        <v>1022</v>
      </c>
      <c r="D41683" t="s">
        <v>1017</v>
      </c>
      <c r="E41683" t="s">
        <v>1015</v>
      </c>
      <c r="F41683" s="86">
        <v>2526649.0410297499</v>
      </c>
    </row>
    <row r="41684" spans="1:6">
      <c r="A41684">
        <v>2049</v>
      </c>
      <c r="B41684" t="s">
        <v>1024</v>
      </c>
      <c r="C41684" t="s">
        <v>1022</v>
      </c>
      <c r="D41684" t="s">
        <v>1017</v>
      </c>
      <c r="E41684" t="s">
        <v>1015</v>
      </c>
      <c r="F41684" s="86">
        <v>2533940.2285372801</v>
      </c>
    </row>
    <row r="41685" spans="1:6">
      <c r="A41685">
        <v>2050</v>
      </c>
      <c r="B41685" t="s">
        <v>1024</v>
      </c>
      <c r="C41685" t="s">
        <v>1022</v>
      </c>
      <c r="D41685" t="s">
        <v>1017</v>
      </c>
      <c r="E41685" t="s">
        <v>1015</v>
      </c>
      <c r="F41685" s="86">
        <v>2541021.7794105601</v>
      </c>
    </row>
    <row r="41686" spans="1:6">
      <c r="A41686">
        <v>2017</v>
      </c>
      <c r="B41686" t="s">
        <v>1025</v>
      </c>
      <c r="C41686" t="s">
        <v>1022</v>
      </c>
      <c r="D41686" t="s">
        <v>1017</v>
      </c>
      <c r="E41686" t="s">
        <v>1015</v>
      </c>
      <c r="F41686" s="86">
        <v>7995276.9232031005</v>
      </c>
    </row>
    <row r="41687" spans="1:6">
      <c r="A41687">
        <v>2018</v>
      </c>
      <c r="B41687" t="s">
        <v>1025</v>
      </c>
      <c r="C41687" t="s">
        <v>1022</v>
      </c>
      <c r="D41687" t="s">
        <v>1017</v>
      </c>
      <c r="E41687" t="s">
        <v>1015</v>
      </c>
      <c r="F41687" s="86">
        <v>8201301.5789693501</v>
      </c>
    </row>
    <row r="41688" spans="1:6">
      <c r="A41688">
        <v>2019</v>
      </c>
      <c r="B41688" t="s">
        <v>1025</v>
      </c>
      <c r="C41688" t="s">
        <v>1022</v>
      </c>
      <c r="D41688" t="s">
        <v>1017</v>
      </c>
      <c r="E41688" t="s">
        <v>1015</v>
      </c>
      <c r="F41688" s="86">
        <v>8297696.8304150803</v>
      </c>
    </row>
    <row r="41689" spans="1:6">
      <c r="A41689">
        <v>2020</v>
      </c>
      <c r="B41689" t="s">
        <v>1025</v>
      </c>
      <c r="C41689" t="s">
        <v>1022</v>
      </c>
      <c r="D41689" t="s">
        <v>1017</v>
      </c>
      <c r="E41689" t="s">
        <v>1015</v>
      </c>
      <c r="F41689" s="86">
        <v>8390588.7373093702</v>
      </c>
    </row>
    <row r="41690" spans="1:6">
      <c r="A41690">
        <v>2021</v>
      </c>
      <c r="B41690" t="s">
        <v>1025</v>
      </c>
      <c r="C41690" t="s">
        <v>1022</v>
      </c>
      <c r="D41690" t="s">
        <v>1017</v>
      </c>
      <c r="E41690" t="s">
        <v>1015</v>
      </c>
      <c r="F41690" s="86">
        <v>8481411.4705843497</v>
      </c>
    </row>
    <row r="41691" spans="1:6">
      <c r="A41691">
        <v>2022</v>
      </c>
      <c r="B41691" t="s">
        <v>1025</v>
      </c>
      <c r="C41691" t="s">
        <v>1022</v>
      </c>
      <c r="D41691" t="s">
        <v>1017</v>
      </c>
      <c r="E41691" t="s">
        <v>1015</v>
      </c>
      <c r="F41691" s="86">
        <v>8569545.0914309006</v>
      </c>
    </row>
    <row r="41692" spans="1:6">
      <c r="A41692">
        <v>2023</v>
      </c>
      <c r="B41692" t="s">
        <v>1025</v>
      </c>
      <c r="C41692" t="s">
        <v>1022</v>
      </c>
      <c r="D41692" t="s">
        <v>1017</v>
      </c>
      <c r="E41692" t="s">
        <v>1015</v>
      </c>
      <c r="F41692" s="86">
        <v>8654955.2307948507</v>
      </c>
    </row>
    <row r="41693" spans="1:6">
      <c r="A41693">
        <v>2024</v>
      </c>
      <c r="B41693" t="s">
        <v>1025</v>
      </c>
      <c r="C41693" t="s">
        <v>1022</v>
      </c>
      <c r="D41693" t="s">
        <v>1017</v>
      </c>
      <c r="E41693" t="s">
        <v>1015</v>
      </c>
      <c r="F41693" s="86">
        <v>8738318.1232362296</v>
      </c>
    </row>
    <row r="41694" spans="1:6">
      <c r="A41694">
        <v>2025</v>
      </c>
      <c r="B41694" t="s">
        <v>1025</v>
      </c>
      <c r="C41694" t="s">
        <v>1022</v>
      </c>
      <c r="D41694" t="s">
        <v>1017</v>
      </c>
      <c r="E41694" t="s">
        <v>1015</v>
      </c>
      <c r="F41694" s="86">
        <v>8822087.2112402897</v>
      </c>
    </row>
    <row r="41695" spans="1:6">
      <c r="A41695">
        <v>2026</v>
      </c>
      <c r="B41695" t="s">
        <v>1025</v>
      </c>
      <c r="C41695" t="s">
        <v>1022</v>
      </c>
      <c r="D41695" t="s">
        <v>1017</v>
      </c>
      <c r="E41695" t="s">
        <v>1015</v>
      </c>
      <c r="F41695" s="86">
        <v>8905387.4269567896</v>
      </c>
    </row>
    <row r="41696" spans="1:6">
      <c r="A41696">
        <v>2027</v>
      </c>
      <c r="B41696" t="s">
        <v>1025</v>
      </c>
      <c r="C41696" t="s">
        <v>1022</v>
      </c>
      <c r="D41696" t="s">
        <v>1017</v>
      </c>
      <c r="E41696" t="s">
        <v>1015</v>
      </c>
      <c r="F41696" s="86">
        <v>8986800.6336023808</v>
      </c>
    </row>
    <row r="41697" spans="1:6">
      <c r="A41697">
        <v>2028</v>
      </c>
      <c r="B41697" t="s">
        <v>1025</v>
      </c>
      <c r="C41697" t="s">
        <v>1022</v>
      </c>
      <c r="D41697" t="s">
        <v>1017</v>
      </c>
      <c r="E41697" t="s">
        <v>1015</v>
      </c>
      <c r="F41697" s="86">
        <v>9066262.5453708004</v>
      </c>
    </row>
    <row r="41698" spans="1:6">
      <c r="A41698">
        <v>2029</v>
      </c>
      <c r="B41698" t="s">
        <v>1025</v>
      </c>
      <c r="C41698" t="s">
        <v>1022</v>
      </c>
      <c r="D41698" t="s">
        <v>1017</v>
      </c>
      <c r="E41698" t="s">
        <v>1015</v>
      </c>
      <c r="F41698" s="86">
        <v>9141889.2249122299</v>
      </c>
    </row>
    <row r="41699" spans="1:6">
      <c r="A41699">
        <v>2030</v>
      </c>
      <c r="B41699" t="s">
        <v>1025</v>
      </c>
      <c r="C41699" t="s">
        <v>1022</v>
      </c>
      <c r="D41699" t="s">
        <v>1017</v>
      </c>
      <c r="E41699" t="s">
        <v>1015</v>
      </c>
      <c r="F41699" s="86">
        <v>9218426.7347167991</v>
      </c>
    </row>
    <row r="41700" spans="1:6">
      <c r="A41700">
        <v>2031</v>
      </c>
      <c r="B41700" t="s">
        <v>1025</v>
      </c>
      <c r="C41700" t="s">
        <v>1022</v>
      </c>
      <c r="D41700" t="s">
        <v>1017</v>
      </c>
      <c r="E41700" t="s">
        <v>1015</v>
      </c>
      <c r="F41700" s="86">
        <v>9294768.2029968407</v>
      </c>
    </row>
    <row r="41701" spans="1:6">
      <c r="A41701">
        <v>2032</v>
      </c>
      <c r="B41701" t="s">
        <v>1025</v>
      </c>
      <c r="C41701" t="s">
        <v>1022</v>
      </c>
      <c r="D41701" t="s">
        <v>1017</v>
      </c>
      <c r="E41701" t="s">
        <v>1015</v>
      </c>
      <c r="F41701" s="86">
        <v>9370670.1231682599</v>
      </c>
    </row>
    <row r="41702" spans="1:6">
      <c r="A41702">
        <v>2033</v>
      </c>
      <c r="B41702" t="s">
        <v>1025</v>
      </c>
      <c r="C41702" t="s">
        <v>1022</v>
      </c>
      <c r="D41702" t="s">
        <v>1017</v>
      </c>
      <c r="E41702" t="s">
        <v>1015</v>
      </c>
      <c r="F41702" s="86">
        <v>9446755.3388950806</v>
      </c>
    </row>
    <row r="41703" spans="1:6">
      <c r="A41703">
        <v>2034</v>
      </c>
      <c r="B41703" t="s">
        <v>1025</v>
      </c>
      <c r="C41703" t="s">
        <v>1022</v>
      </c>
      <c r="D41703" t="s">
        <v>1017</v>
      </c>
      <c r="E41703" t="s">
        <v>1015</v>
      </c>
      <c r="F41703" s="86">
        <v>9525935.7827730998</v>
      </c>
    </row>
    <row r="41704" spans="1:6">
      <c r="A41704">
        <v>2035</v>
      </c>
      <c r="B41704" t="s">
        <v>1025</v>
      </c>
      <c r="C41704" t="s">
        <v>1022</v>
      </c>
      <c r="D41704" t="s">
        <v>1017</v>
      </c>
      <c r="E41704" t="s">
        <v>1015</v>
      </c>
      <c r="F41704" s="86">
        <v>9608493.1567576509</v>
      </c>
    </row>
    <row r="41705" spans="1:6">
      <c r="A41705">
        <v>2036</v>
      </c>
      <c r="B41705" t="s">
        <v>1025</v>
      </c>
      <c r="C41705" t="s">
        <v>1022</v>
      </c>
      <c r="D41705" t="s">
        <v>1017</v>
      </c>
      <c r="E41705" t="s">
        <v>1015</v>
      </c>
      <c r="F41705" s="86">
        <v>9697068.9813825805</v>
      </c>
    </row>
    <row r="41706" spans="1:6">
      <c r="A41706">
        <v>2037</v>
      </c>
      <c r="B41706" t="s">
        <v>1025</v>
      </c>
      <c r="C41706" t="s">
        <v>1022</v>
      </c>
      <c r="D41706" t="s">
        <v>1017</v>
      </c>
      <c r="E41706" t="s">
        <v>1015</v>
      </c>
      <c r="F41706" s="86">
        <v>9788134.5480173696</v>
      </c>
    </row>
    <row r="41707" spans="1:6">
      <c r="A41707">
        <v>2038</v>
      </c>
      <c r="B41707" t="s">
        <v>1025</v>
      </c>
      <c r="C41707" t="s">
        <v>1022</v>
      </c>
      <c r="D41707" t="s">
        <v>1017</v>
      </c>
      <c r="E41707" t="s">
        <v>1015</v>
      </c>
      <c r="F41707" s="86">
        <v>9882453.3600201402</v>
      </c>
    </row>
    <row r="41708" spans="1:6">
      <c r="A41708">
        <v>2039</v>
      </c>
      <c r="B41708" t="s">
        <v>1025</v>
      </c>
      <c r="C41708" t="s">
        <v>1022</v>
      </c>
      <c r="D41708" t="s">
        <v>1017</v>
      </c>
      <c r="E41708" t="s">
        <v>1015</v>
      </c>
      <c r="F41708" s="86">
        <v>9977562.5783204492</v>
      </c>
    </row>
    <row r="41709" spans="1:6">
      <c r="A41709">
        <v>2040</v>
      </c>
      <c r="B41709" t="s">
        <v>1025</v>
      </c>
      <c r="C41709" t="s">
        <v>1022</v>
      </c>
      <c r="D41709" t="s">
        <v>1017</v>
      </c>
      <c r="E41709" t="s">
        <v>1015</v>
      </c>
      <c r="F41709" s="86">
        <v>10073426.1596392</v>
      </c>
    </row>
    <row r="41710" spans="1:6">
      <c r="A41710">
        <v>2041</v>
      </c>
      <c r="B41710" t="s">
        <v>1025</v>
      </c>
      <c r="C41710" t="s">
        <v>1022</v>
      </c>
      <c r="D41710" t="s">
        <v>1017</v>
      </c>
      <c r="E41710" t="s">
        <v>1015</v>
      </c>
      <c r="F41710" s="86">
        <v>10152431.456907799</v>
      </c>
    </row>
    <row r="41711" spans="1:6">
      <c r="A41711">
        <v>2042</v>
      </c>
      <c r="B41711" t="s">
        <v>1025</v>
      </c>
      <c r="C41711" t="s">
        <v>1022</v>
      </c>
      <c r="D41711" t="s">
        <v>1017</v>
      </c>
      <c r="E41711" t="s">
        <v>1015</v>
      </c>
      <c r="F41711" s="86">
        <v>10232828.708136899</v>
      </c>
    </row>
    <row r="41712" spans="1:6">
      <c r="A41712">
        <v>2043</v>
      </c>
      <c r="B41712" t="s">
        <v>1025</v>
      </c>
      <c r="C41712" t="s">
        <v>1022</v>
      </c>
      <c r="D41712" t="s">
        <v>1017</v>
      </c>
      <c r="E41712" t="s">
        <v>1015</v>
      </c>
      <c r="F41712" s="86">
        <v>10313181.996629</v>
      </c>
    </row>
    <row r="41713" spans="1:6">
      <c r="A41713">
        <v>2044</v>
      </c>
      <c r="B41713" t="s">
        <v>1025</v>
      </c>
      <c r="C41713" t="s">
        <v>1022</v>
      </c>
      <c r="D41713" t="s">
        <v>1017</v>
      </c>
      <c r="E41713" t="s">
        <v>1015</v>
      </c>
      <c r="F41713" s="86">
        <v>10395241.3027448</v>
      </c>
    </row>
    <row r="41714" spans="1:6">
      <c r="A41714">
        <v>2045</v>
      </c>
      <c r="B41714" t="s">
        <v>1025</v>
      </c>
      <c r="C41714" t="s">
        <v>1022</v>
      </c>
      <c r="D41714" t="s">
        <v>1017</v>
      </c>
      <c r="E41714" t="s">
        <v>1015</v>
      </c>
      <c r="F41714" s="86">
        <v>10477493.8279001</v>
      </c>
    </row>
    <row r="41715" spans="1:6">
      <c r="A41715">
        <v>2046</v>
      </c>
      <c r="B41715" t="s">
        <v>1025</v>
      </c>
      <c r="C41715" t="s">
        <v>1022</v>
      </c>
      <c r="D41715" t="s">
        <v>1017</v>
      </c>
      <c r="E41715" t="s">
        <v>1015</v>
      </c>
      <c r="F41715" s="86">
        <v>10561582.443032</v>
      </c>
    </row>
    <row r="41716" spans="1:6">
      <c r="A41716">
        <v>2047</v>
      </c>
      <c r="B41716" t="s">
        <v>1025</v>
      </c>
      <c r="C41716" t="s">
        <v>1022</v>
      </c>
      <c r="D41716" t="s">
        <v>1017</v>
      </c>
      <c r="E41716" t="s">
        <v>1015</v>
      </c>
      <c r="F41716" s="86">
        <v>10645800.336454101</v>
      </c>
    </row>
    <row r="41717" spans="1:6">
      <c r="A41717">
        <v>2048</v>
      </c>
      <c r="B41717" t="s">
        <v>1025</v>
      </c>
      <c r="C41717" t="s">
        <v>1022</v>
      </c>
      <c r="D41717" t="s">
        <v>1017</v>
      </c>
      <c r="E41717" t="s">
        <v>1015</v>
      </c>
      <c r="F41717" s="86">
        <v>10731405.3817898</v>
      </c>
    </row>
    <row r="41718" spans="1:6">
      <c r="A41718">
        <v>2049</v>
      </c>
      <c r="B41718" t="s">
        <v>1025</v>
      </c>
      <c r="C41718" t="s">
        <v>1022</v>
      </c>
      <c r="D41718" t="s">
        <v>1017</v>
      </c>
      <c r="E41718" t="s">
        <v>1015</v>
      </c>
      <c r="F41718" s="86">
        <v>10816818.777817</v>
      </c>
    </row>
    <row r="41719" spans="1:6">
      <c r="A41719">
        <v>2050</v>
      </c>
      <c r="B41719" t="s">
        <v>1025</v>
      </c>
      <c r="C41719" t="s">
        <v>1022</v>
      </c>
      <c r="D41719" t="s">
        <v>1017</v>
      </c>
      <c r="E41719" t="s">
        <v>1015</v>
      </c>
      <c r="F41719" s="86">
        <v>10903863.8239717</v>
      </c>
    </row>
    <row r="41720" spans="1:6">
      <c r="A41720">
        <v>2017</v>
      </c>
      <c r="B41720" t="s">
        <v>1026</v>
      </c>
      <c r="C41720" t="s">
        <v>1022</v>
      </c>
      <c r="D41720" t="s">
        <v>1017</v>
      </c>
      <c r="E41720" t="s">
        <v>1015</v>
      </c>
      <c r="F41720" s="86">
        <v>7439551.3586289799</v>
      </c>
    </row>
    <row r="41721" spans="1:6">
      <c r="A41721">
        <v>2018</v>
      </c>
      <c r="B41721" t="s">
        <v>1026</v>
      </c>
      <c r="C41721" t="s">
        <v>1022</v>
      </c>
      <c r="D41721" t="s">
        <v>1017</v>
      </c>
      <c r="E41721" t="s">
        <v>1015</v>
      </c>
      <c r="F41721" s="86">
        <v>7682816.4891583202</v>
      </c>
    </row>
    <row r="41722" spans="1:6">
      <c r="A41722">
        <v>2019</v>
      </c>
      <c r="B41722" t="s">
        <v>1026</v>
      </c>
      <c r="C41722" t="s">
        <v>1022</v>
      </c>
      <c r="D41722" t="s">
        <v>1017</v>
      </c>
      <c r="E41722" t="s">
        <v>1015</v>
      </c>
      <c r="F41722" s="86">
        <v>7747597.2809153404</v>
      </c>
    </row>
    <row r="41723" spans="1:6">
      <c r="A41723">
        <v>2020</v>
      </c>
      <c r="B41723" t="s">
        <v>1026</v>
      </c>
      <c r="C41723" t="s">
        <v>1022</v>
      </c>
      <c r="D41723" t="s">
        <v>1017</v>
      </c>
      <c r="E41723" t="s">
        <v>1015</v>
      </c>
      <c r="F41723" s="86">
        <v>7808900.2849879302</v>
      </c>
    </row>
    <row r="41724" spans="1:6">
      <c r="A41724">
        <v>2021</v>
      </c>
      <c r="B41724" t="s">
        <v>1026</v>
      </c>
      <c r="C41724" t="s">
        <v>1022</v>
      </c>
      <c r="D41724" t="s">
        <v>1017</v>
      </c>
      <c r="E41724" t="s">
        <v>1015</v>
      </c>
      <c r="F41724" s="86">
        <v>7868078.8765511904</v>
      </c>
    </row>
    <row r="41725" spans="1:6">
      <c r="A41725">
        <v>2022</v>
      </c>
      <c r="B41725" t="s">
        <v>1026</v>
      </c>
      <c r="C41725" t="s">
        <v>1022</v>
      </c>
      <c r="D41725" t="s">
        <v>1017</v>
      </c>
      <c r="E41725" t="s">
        <v>1015</v>
      </c>
      <c r="F41725" s="86">
        <v>7921526.1046227301</v>
      </c>
    </row>
    <row r="41726" spans="1:6">
      <c r="A41726">
        <v>2023</v>
      </c>
      <c r="B41726" t="s">
        <v>1026</v>
      </c>
      <c r="C41726" t="s">
        <v>1022</v>
      </c>
      <c r="D41726" t="s">
        <v>1017</v>
      </c>
      <c r="E41726" t="s">
        <v>1015</v>
      </c>
      <c r="F41726" s="86">
        <v>7971987.06696238</v>
      </c>
    </row>
    <row r="41727" spans="1:6">
      <c r="A41727">
        <v>2024</v>
      </c>
      <c r="B41727" t="s">
        <v>1026</v>
      </c>
      <c r="C41727" t="s">
        <v>1022</v>
      </c>
      <c r="D41727" t="s">
        <v>1017</v>
      </c>
      <c r="E41727" t="s">
        <v>1015</v>
      </c>
      <c r="F41727" s="86">
        <v>8022281.8780534603</v>
      </c>
    </row>
    <row r="41728" spans="1:6">
      <c r="A41728">
        <v>2025</v>
      </c>
      <c r="B41728" t="s">
        <v>1026</v>
      </c>
      <c r="C41728" t="s">
        <v>1022</v>
      </c>
      <c r="D41728" t="s">
        <v>1017</v>
      </c>
      <c r="E41728" t="s">
        <v>1015</v>
      </c>
      <c r="F41728" s="86">
        <v>8072022.3969603898</v>
      </c>
    </row>
    <row r="41729" spans="1:6">
      <c r="A41729">
        <v>2026</v>
      </c>
      <c r="B41729" t="s">
        <v>1026</v>
      </c>
      <c r="C41729" t="s">
        <v>1022</v>
      </c>
      <c r="D41729" t="s">
        <v>1017</v>
      </c>
      <c r="E41729" t="s">
        <v>1015</v>
      </c>
      <c r="F41729" s="86">
        <v>8116939.0640788004</v>
      </c>
    </row>
    <row r="41730" spans="1:6">
      <c r="A41730">
        <v>2027</v>
      </c>
      <c r="B41730" t="s">
        <v>1026</v>
      </c>
      <c r="C41730" t="s">
        <v>1022</v>
      </c>
      <c r="D41730" t="s">
        <v>1017</v>
      </c>
      <c r="E41730" t="s">
        <v>1015</v>
      </c>
      <c r="F41730" s="86">
        <v>8164549.1023297403</v>
      </c>
    </row>
    <row r="41731" spans="1:6">
      <c r="A41731">
        <v>2028</v>
      </c>
      <c r="B41731" t="s">
        <v>1026</v>
      </c>
      <c r="C41731" t="s">
        <v>1022</v>
      </c>
      <c r="D41731" t="s">
        <v>1017</v>
      </c>
      <c r="E41731" t="s">
        <v>1015</v>
      </c>
      <c r="F41731" s="86">
        <v>8209679.3746980997</v>
      </c>
    </row>
    <row r="41732" spans="1:6">
      <c r="A41732">
        <v>2029</v>
      </c>
      <c r="B41732" t="s">
        <v>1026</v>
      </c>
      <c r="C41732" t="s">
        <v>1022</v>
      </c>
      <c r="D41732" t="s">
        <v>1017</v>
      </c>
      <c r="E41732" t="s">
        <v>1015</v>
      </c>
      <c r="F41732" s="86">
        <v>8248255.6391292596</v>
      </c>
    </row>
    <row r="41733" spans="1:6">
      <c r="A41733">
        <v>2030</v>
      </c>
      <c r="B41733" t="s">
        <v>1026</v>
      </c>
      <c r="C41733" t="s">
        <v>1022</v>
      </c>
      <c r="D41733" t="s">
        <v>1017</v>
      </c>
      <c r="E41733" t="s">
        <v>1015</v>
      </c>
      <c r="F41733" s="86">
        <v>8289791.3750947099</v>
      </c>
    </row>
    <row r="41734" spans="1:6">
      <c r="A41734">
        <v>2031</v>
      </c>
      <c r="B41734" t="s">
        <v>1026</v>
      </c>
      <c r="C41734" t="s">
        <v>1022</v>
      </c>
      <c r="D41734" t="s">
        <v>1017</v>
      </c>
      <c r="E41734" t="s">
        <v>1015</v>
      </c>
      <c r="F41734" s="86">
        <v>8332346.5359125296</v>
      </c>
    </row>
    <row r="41735" spans="1:6">
      <c r="A41735">
        <v>2032</v>
      </c>
      <c r="B41735" t="s">
        <v>1026</v>
      </c>
      <c r="C41735" t="s">
        <v>1022</v>
      </c>
      <c r="D41735" t="s">
        <v>1017</v>
      </c>
      <c r="E41735" t="s">
        <v>1015</v>
      </c>
      <c r="F41735" s="86">
        <v>8379034.8764180904</v>
      </c>
    </row>
    <row r="41736" spans="1:6">
      <c r="A41736">
        <v>2033</v>
      </c>
      <c r="B41736" t="s">
        <v>1026</v>
      </c>
      <c r="C41736" t="s">
        <v>1022</v>
      </c>
      <c r="D41736" t="s">
        <v>1017</v>
      </c>
      <c r="E41736" t="s">
        <v>1015</v>
      </c>
      <c r="F41736" s="86">
        <v>8422038.1363339704</v>
      </c>
    </row>
    <row r="41737" spans="1:6">
      <c r="A41737">
        <v>2034</v>
      </c>
      <c r="B41737" t="s">
        <v>1026</v>
      </c>
      <c r="C41737" t="s">
        <v>1022</v>
      </c>
      <c r="D41737" t="s">
        <v>1017</v>
      </c>
      <c r="E41737" t="s">
        <v>1015</v>
      </c>
      <c r="F41737" s="86">
        <v>8470603.2164479196</v>
      </c>
    </row>
    <row r="41738" spans="1:6">
      <c r="A41738">
        <v>2035</v>
      </c>
      <c r="B41738" t="s">
        <v>1026</v>
      </c>
      <c r="C41738" t="s">
        <v>1022</v>
      </c>
      <c r="D41738" t="s">
        <v>1017</v>
      </c>
      <c r="E41738" t="s">
        <v>1015</v>
      </c>
      <c r="F41738" s="86">
        <v>8519957.0160500295</v>
      </c>
    </row>
    <row r="41739" spans="1:6">
      <c r="A41739">
        <v>2036</v>
      </c>
      <c r="B41739" t="s">
        <v>1026</v>
      </c>
      <c r="C41739" t="s">
        <v>1022</v>
      </c>
      <c r="D41739" t="s">
        <v>1017</v>
      </c>
      <c r="E41739" t="s">
        <v>1015</v>
      </c>
      <c r="F41739" s="86">
        <v>8578726.1117363498</v>
      </c>
    </row>
    <row r="41740" spans="1:6">
      <c r="A41740">
        <v>2037</v>
      </c>
      <c r="B41740" t="s">
        <v>1026</v>
      </c>
      <c r="C41740" t="s">
        <v>1022</v>
      </c>
      <c r="D41740" t="s">
        <v>1017</v>
      </c>
      <c r="E41740" t="s">
        <v>1015</v>
      </c>
      <c r="F41740" s="86">
        <v>8640932.9129797891</v>
      </c>
    </row>
    <row r="41741" spans="1:6">
      <c r="A41741">
        <v>2038</v>
      </c>
      <c r="B41741" t="s">
        <v>1026</v>
      </c>
      <c r="C41741" t="s">
        <v>1022</v>
      </c>
      <c r="D41741" t="s">
        <v>1017</v>
      </c>
      <c r="E41741" t="s">
        <v>1015</v>
      </c>
      <c r="F41741" s="86">
        <v>8705842.5648010802</v>
      </c>
    </row>
    <row r="41742" spans="1:6">
      <c r="A41742">
        <v>2039</v>
      </c>
      <c r="B41742" t="s">
        <v>1026</v>
      </c>
      <c r="C41742" t="s">
        <v>1022</v>
      </c>
      <c r="D41742" t="s">
        <v>1017</v>
      </c>
      <c r="E41742" t="s">
        <v>1015</v>
      </c>
      <c r="F41742" s="86">
        <v>8771990.4726771303</v>
      </c>
    </row>
    <row r="41743" spans="1:6">
      <c r="A41743">
        <v>2040</v>
      </c>
      <c r="B41743" t="s">
        <v>1026</v>
      </c>
      <c r="C41743" t="s">
        <v>1022</v>
      </c>
      <c r="D41743" t="s">
        <v>1017</v>
      </c>
      <c r="E41743" t="s">
        <v>1015</v>
      </c>
      <c r="F41743" s="86">
        <v>8840220.9596215598</v>
      </c>
    </row>
    <row r="41744" spans="1:6">
      <c r="A41744">
        <v>2041</v>
      </c>
      <c r="B41744" t="s">
        <v>1026</v>
      </c>
      <c r="C41744" t="s">
        <v>1022</v>
      </c>
      <c r="D41744" t="s">
        <v>1017</v>
      </c>
      <c r="E41744" t="s">
        <v>1015</v>
      </c>
      <c r="F41744" s="86">
        <v>8894781.1091540791</v>
      </c>
    </row>
    <row r="41745" spans="1:6">
      <c r="A41745">
        <v>2042</v>
      </c>
      <c r="B41745" t="s">
        <v>1026</v>
      </c>
      <c r="C41745" t="s">
        <v>1022</v>
      </c>
      <c r="D41745" t="s">
        <v>1017</v>
      </c>
      <c r="E41745" t="s">
        <v>1015</v>
      </c>
      <c r="F41745" s="86">
        <v>8948362.2850377597</v>
      </c>
    </row>
    <row r="41746" spans="1:6">
      <c r="A41746">
        <v>2043</v>
      </c>
      <c r="B41746" t="s">
        <v>1026</v>
      </c>
      <c r="C41746" t="s">
        <v>1022</v>
      </c>
      <c r="D41746" t="s">
        <v>1017</v>
      </c>
      <c r="E41746" t="s">
        <v>1015</v>
      </c>
      <c r="F41746" s="86">
        <v>9000187.0775407199</v>
      </c>
    </row>
    <row r="41747" spans="1:6">
      <c r="A41747">
        <v>2044</v>
      </c>
      <c r="B41747" t="s">
        <v>1026</v>
      </c>
      <c r="C41747" t="s">
        <v>1022</v>
      </c>
      <c r="D41747" t="s">
        <v>1017</v>
      </c>
      <c r="E41747" t="s">
        <v>1015</v>
      </c>
      <c r="F41747" s="86">
        <v>9050019.5785185304</v>
      </c>
    </row>
    <row r="41748" spans="1:6">
      <c r="A41748">
        <v>2045</v>
      </c>
      <c r="B41748" t="s">
        <v>1026</v>
      </c>
      <c r="C41748" t="s">
        <v>1022</v>
      </c>
      <c r="D41748" t="s">
        <v>1017</v>
      </c>
      <c r="E41748" t="s">
        <v>1015</v>
      </c>
      <c r="F41748" s="86">
        <v>9098338.5245120004</v>
      </c>
    </row>
    <row r="41749" spans="1:6">
      <c r="A41749">
        <v>2046</v>
      </c>
      <c r="B41749" t="s">
        <v>1026</v>
      </c>
      <c r="C41749" t="s">
        <v>1022</v>
      </c>
      <c r="D41749" t="s">
        <v>1017</v>
      </c>
      <c r="E41749" t="s">
        <v>1015</v>
      </c>
      <c r="F41749" s="86">
        <v>9142003.1231933497</v>
      </c>
    </row>
    <row r="41750" spans="1:6">
      <c r="A41750">
        <v>2047</v>
      </c>
      <c r="B41750" t="s">
        <v>1026</v>
      </c>
      <c r="C41750" t="s">
        <v>1022</v>
      </c>
      <c r="D41750" t="s">
        <v>1017</v>
      </c>
      <c r="E41750" t="s">
        <v>1015</v>
      </c>
      <c r="F41750" s="86">
        <v>9189683.5161751099</v>
      </c>
    </row>
    <row r="41751" spans="1:6">
      <c r="A41751">
        <v>2048</v>
      </c>
      <c r="B41751" t="s">
        <v>1026</v>
      </c>
      <c r="C41751" t="s">
        <v>1022</v>
      </c>
      <c r="D41751" t="s">
        <v>1017</v>
      </c>
      <c r="E41751" t="s">
        <v>1015</v>
      </c>
      <c r="F41751" s="86">
        <v>9238078.8026368301</v>
      </c>
    </row>
    <row r="41752" spans="1:6">
      <c r="A41752">
        <v>2049</v>
      </c>
      <c r="B41752" t="s">
        <v>1026</v>
      </c>
      <c r="C41752" t="s">
        <v>1022</v>
      </c>
      <c r="D41752" t="s">
        <v>1017</v>
      </c>
      <c r="E41752" t="s">
        <v>1015</v>
      </c>
      <c r="F41752" s="86">
        <v>9287203.3292387202</v>
      </c>
    </row>
    <row r="41753" spans="1:6">
      <c r="A41753">
        <v>2050</v>
      </c>
      <c r="B41753" t="s">
        <v>1026</v>
      </c>
      <c r="C41753" t="s">
        <v>1022</v>
      </c>
      <c r="D41753" t="s">
        <v>1017</v>
      </c>
      <c r="E41753" t="s">
        <v>1015</v>
      </c>
      <c r="F41753" s="86">
        <v>9337362.5458375905</v>
      </c>
    </row>
    <row r="41754" spans="1:6">
      <c r="A41754">
        <v>2017</v>
      </c>
      <c r="B41754" t="s">
        <v>1027</v>
      </c>
      <c r="C41754" t="s">
        <v>1022</v>
      </c>
      <c r="D41754" t="s">
        <v>1017</v>
      </c>
      <c r="E41754" t="s">
        <v>1015</v>
      </c>
      <c r="F41754" s="86">
        <v>34176030.433852598</v>
      </c>
    </row>
    <row r="41755" spans="1:6">
      <c r="A41755">
        <v>2018</v>
      </c>
      <c r="B41755" t="s">
        <v>1027</v>
      </c>
      <c r="C41755" t="s">
        <v>1022</v>
      </c>
      <c r="D41755" t="s">
        <v>1017</v>
      </c>
      <c r="E41755" t="s">
        <v>1015</v>
      </c>
      <c r="F41755" s="86">
        <v>36642869.674115799</v>
      </c>
    </row>
    <row r="41756" spans="1:6">
      <c r="A41756">
        <v>2019</v>
      </c>
      <c r="B41756" t="s">
        <v>1027</v>
      </c>
      <c r="C41756" t="s">
        <v>1022</v>
      </c>
      <c r="D41756" t="s">
        <v>1017</v>
      </c>
      <c r="E41756" t="s">
        <v>1015</v>
      </c>
      <c r="F41756" s="86">
        <v>37015574.630917497</v>
      </c>
    </row>
    <row r="41757" spans="1:6">
      <c r="A41757">
        <v>2020</v>
      </c>
      <c r="B41757" t="s">
        <v>1027</v>
      </c>
      <c r="C41757" t="s">
        <v>1022</v>
      </c>
      <c r="D41757" t="s">
        <v>1017</v>
      </c>
      <c r="E41757" t="s">
        <v>1015</v>
      </c>
      <c r="F41757" s="86">
        <v>37359890.745197497</v>
      </c>
    </row>
    <row r="41758" spans="1:6">
      <c r="A41758">
        <v>2021</v>
      </c>
      <c r="B41758" t="s">
        <v>1027</v>
      </c>
      <c r="C41758" t="s">
        <v>1022</v>
      </c>
      <c r="D41758" t="s">
        <v>1017</v>
      </c>
      <c r="E41758" t="s">
        <v>1015</v>
      </c>
      <c r="F41758" s="86">
        <v>37703524.090926498</v>
      </c>
    </row>
    <row r="41759" spans="1:6">
      <c r="A41759">
        <v>2022</v>
      </c>
      <c r="B41759" t="s">
        <v>1027</v>
      </c>
      <c r="C41759" t="s">
        <v>1022</v>
      </c>
      <c r="D41759" t="s">
        <v>1017</v>
      </c>
      <c r="E41759" t="s">
        <v>1015</v>
      </c>
      <c r="F41759" s="86">
        <v>38031564.391167901</v>
      </c>
    </row>
    <row r="41760" spans="1:6">
      <c r="A41760">
        <v>2023</v>
      </c>
      <c r="B41760" t="s">
        <v>1027</v>
      </c>
      <c r="C41760" t="s">
        <v>1022</v>
      </c>
      <c r="D41760" t="s">
        <v>1017</v>
      </c>
      <c r="E41760" t="s">
        <v>1015</v>
      </c>
      <c r="F41760" s="86">
        <v>38345351.355656102</v>
      </c>
    </row>
    <row r="41761" spans="1:6">
      <c r="A41761">
        <v>2024</v>
      </c>
      <c r="B41761" t="s">
        <v>1027</v>
      </c>
      <c r="C41761" t="s">
        <v>1022</v>
      </c>
      <c r="D41761" t="s">
        <v>1017</v>
      </c>
      <c r="E41761" t="s">
        <v>1015</v>
      </c>
      <c r="F41761" s="86">
        <v>38671492.893700697</v>
      </c>
    </row>
    <row r="41762" spans="1:6">
      <c r="A41762">
        <v>2025</v>
      </c>
      <c r="B41762" t="s">
        <v>1027</v>
      </c>
      <c r="C41762" t="s">
        <v>1022</v>
      </c>
      <c r="D41762" t="s">
        <v>1017</v>
      </c>
      <c r="E41762" t="s">
        <v>1015</v>
      </c>
      <c r="F41762" s="86">
        <v>38977635.959536903</v>
      </c>
    </row>
    <row r="41763" spans="1:6">
      <c r="A41763">
        <v>2026</v>
      </c>
      <c r="B41763" t="s">
        <v>1027</v>
      </c>
      <c r="C41763" t="s">
        <v>1022</v>
      </c>
      <c r="D41763" t="s">
        <v>1017</v>
      </c>
      <c r="E41763" t="s">
        <v>1015</v>
      </c>
      <c r="F41763" s="86">
        <v>39281733.890203297</v>
      </c>
    </row>
    <row r="41764" spans="1:6">
      <c r="A41764">
        <v>2027</v>
      </c>
      <c r="B41764" t="s">
        <v>1027</v>
      </c>
      <c r="C41764" t="s">
        <v>1022</v>
      </c>
      <c r="D41764" t="s">
        <v>1017</v>
      </c>
      <c r="E41764" t="s">
        <v>1015</v>
      </c>
      <c r="F41764" s="86">
        <v>39588808.294453703</v>
      </c>
    </row>
    <row r="41765" spans="1:6">
      <c r="A41765">
        <v>2028</v>
      </c>
      <c r="B41765" t="s">
        <v>1027</v>
      </c>
      <c r="C41765" t="s">
        <v>1022</v>
      </c>
      <c r="D41765" t="s">
        <v>1017</v>
      </c>
      <c r="E41765" t="s">
        <v>1015</v>
      </c>
      <c r="F41765" s="86">
        <v>39894059.520761102</v>
      </c>
    </row>
    <row r="41766" spans="1:6">
      <c r="A41766">
        <v>2029</v>
      </c>
      <c r="B41766" t="s">
        <v>1027</v>
      </c>
      <c r="C41766" t="s">
        <v>1022</v>
      </c>
      <c r="D41766" t="s">
        <v>1017</v>
      </c>
      <c r="E41766" t="s">
        <v>1015</v>
      </c>
      <c r="F41766" s="86">
        <v>40204430.1827472</v>
      </c>
    </row>
    <row r="41767" spans="1:6">
      <c r="A41767">
        <v>2030</v>
      </c>
      <c r="B41767" t="s">
        <v>1027</v>
      </c>
      <c r="C41767" t="s">
        <v>1022</v>
      </c>
      <c r="D41767" t="s">
        <v>1017</v>
      </c>
      <c r="E41767" t="s">
        <v>1015</v>
      </c>
      <c r="F41767" s="86">
        <v>40521274.800545603</v>
      </c>
    </row>
    <row r="41768" spans="1:6">
      <c r="A41768">
        <v>2031</v>
      </c>
      <c r="B41768" t="s">
        <v>1027</v>
      </c>
      <c r="C41768" t="s">
        <v>1022</v>
      </c>
      <c r="D41768" t="s">
        <v>1017</v>
      </c>
      <c r="E41768" t="s">
        <v>1015</v>
      </c>
      <c r="F41768" s="86">
        <v>40843337.408795401</v>
      </c>
    </row>
    <row r="41769" spans="1:6">
      <c r="A41769">
        <v>2032</v>
      </c>
      <c r="B41769" t="s">
        <v>1027</v>
      </c>
      <c r="C41769" t="s">
        <v>1022</v>
      </c>
      <c r="D41769" t="s">
        <v>1017</v>
      </c>
      <c r="E41769" t="s">
        <v>1015</v>
      </c>
      <c r="F41769" s="86">
        <v>41167789.307580501</v>
      </c>
    </row>
    <row r="41770" spans="1:6">
      <c r="A41770">
        <v>2033</v>
      </c>
      <c r="B41770" t="s">
        <v>1027</v>
      </c>
      <c r="C41770" t="s">
        <v>1022</v>
      </c>
      <c r="D41770" t="s">
        <v>1017</v>
      </c>
      <c r="E41770" t="s">
        <v>1015</v>
      </c>
      <c r="F41770" s="86">
        <v>41509253.971084803</v>
      </c>
    </row>
    <row r="41771" spans="1:6">
      <c r="A41771">
        <v>2034</v>
      </c>
      <c r="B41771" t="s">
        <v>1027</v>
      </c>
      <c r="C41771" t="s">
        <v>1022</v>
      </c>
      <c r="D41771" t="s">
        <v>1017</v>
      </c>
      <c r="E41771" t="s">
        <v>1015</v>
      </c>
      <c r="F41771" s="86">
        <v>41861850.953639403</v>
      </c>
    </row>
    <row r="41772" spans="1:6">
      <c r="A41772">
        <v>2035</v>
      </c>
      <c r="B41772" t="s">
        <v>1027</v>
      </c>
      <c r="C41772" t="s">
        <v>1022</v>
      </c>
      <c r="D41772" t="s">
        <v>1017</v>
      </c>
      <c r="E41772" t="s">
        <v>1015</v>
      </c>
      <c r="F41772" s="86">
        <v>42223381.439306997</v>
      </c>
    </row>
    <row r="41773" spans="1:6">
      <c r="A41773">
        <v>2036</v>
      </c>
      <c r="B41773" t="s">
        <v>1027</v>
      </c>
      <c r="C41773" t="s">
        <v>1022</v>
      </c>
      <c r="D41773" t="s">
        <v>1017</v>
      </c>
      <c r="E41773" t="s">
        <v>1015</v>
      </c>
      <c r="F41773" s="86">
        <v>42596543.441347502</v>
      </c>
    </row>
    <row r="41774" spans="1:6">
      <c r="A41774">
        <v>2037</v>
      </c>
      <c r="B41774" t="s">
        <v>1027</v>
      </c>
      <c r="C41774" t="s">
        <v>1022</v>
      </c>
      <c r="D41774" t="s">
        <v>1017</v>
      </c>
      <c r="E41774" t="s">
        <v>1015</v>
      </c>
      <c r="F41774" s="86">
        <v>42995764.286451399</v>
      </c>
    </row>
    <row r="41775" spans="1:6">
      <c r="A41775">
        <v>2038</v>
      </c>
      <c r="B41775" t="s">
        <v>1027</v>
      </c>
      <c r="C41775" t="s">
        <v>1022</v>
      </c>
      <c r="D41775" t="s">
        <v>1017</v>
      </c>
      <c r="E41775" t="s">
        <v>1015</v>
      </c>
      <c r="F41775" s="86">
        <v>43415477.216812603</v>
      </c>
    </row>
    <row r="41776" spans="1:6">
      <c r="A41776">
        <v>2039</v>
      </c>
      <c r="B41776" t="s">
        <v>1027</v>
      </c>
      <c r="C41776" t="s">
        <v>1022</v>
      </c>
      <c r="D41776" t="s">
        <v>1017</v>
      </c>
      <c r="E41776" t="s">
        <v>1015</v>
      </c>
      <c r="F41776" s="86">
        <v>43823169.514382198</v>
      </c>
    </row>
    <row r="41777" spans="1:6">
      <c r="A41777">
        <v>2040</v>
      </c>
      <c r="B41777" t="s">
        <v>1027</v>
      </c>
      <c r="C41777" t="s">
        <v>1022</v>
      </c>
      <c r="D41777" t="s">
        <v>1017</v>
      </c>
      <c r="E41777" t="s">
        <v>1015</v>
      </c>
      <c r="F41777" s="86">
        <v>44227860.494013898</v>
      </c>
    </row>
    <row r="41778" spans="1:6">
      <c r="A41778">
        <v>2041</v>
      </c>
      <c r="B41778" t="s">
        <v>1027</v>
      </c>
      <c r="C41778" t="s">
        <v>1022</v>
      </c>
      <c r="D41778" t="s">
        <v>1017</v>
      </c>
      <c r="E41778" t="s">
        <v>1015</v>
      </c>
      <c r="F41778" s="86">
        <v>44414127.743274197</v>
      </c>
    </row>
    <row r="41779" spans="1:6">
      <c r="A41779">
        <v>2042</v>
      </c>
      <c r="B41779" t="s">
        <v>1027</v>
      </c>
      <c r="C41779" t="s">
        <v>1022</v>
      </c>
      <c r="D41779" t="s">
        <v>1017</v>
      </c>
      <c r="E41779" t="s">
        <v>1015</v>
      </c>
      <c r="F41779" s="86">
        <v>44592332.489222199</v>
      </c>
    </row>
    <row r="41780" spans="1:6">
      <c r="A41780">
        <v>2043</v>
      </c>
      <c r="B41780" t="s">
        <v>1027</v>
      </c>
      <c r="C41780" t="s">
        <v>1022</v>
      </c>
      <c r="D41780" t="s">
        <v>1017</v>
      </c>
      <c r="E41780" t="s">
        <v>1015</v>
      </c>
      <c r="F41780" s="86">
        <v>44770710.171101697</v>
      </c>
    </row>
    <row r="41781" spans="1:6">
      <c r="A41781">
        <v>2044</v>
      </c>
      <c r="B41781" t="s">
        <v>1027</v>
      </c>
      <c r="C41781" t="s">
        <v>1022</v>
      </c>
      <c r="D41781" t="s">
        <v>1017</v>
      </c>
      <c r="E41781" t="s">
        <v>1015</v>
      </c>
      <c r="F41781" s="86">
        <v>44928919.060023896</v>
      </c>
    </row>
    <row r="41782" spans="1:6">
      <c r="A41782">
        <v>2045</v>
      </c>
      <c r="B41782" t="s">
        <v>1027</v>
      </c>
      <c r="C41782" t="s">
        <v>1022</v>
      </c>
      <c r="D41782" t="s">
        <v>1017</v>
      </c>
      <c r="E41782" t="s">
        <v>1015</v>
      </c>
      <c r="F41782" s="86">
        <v>45077070.674842604</v>
      </c>
    </row>
    <row r="41783" spans="1:6">
      <c r="A41783">
        <v>2046</v>
      </c>
      <c r="B41783" t="s">
        <v>1027</v>
      </c>
      <c r="C41783" t="s">
        <v>1022</v>
      </c>
      <c r="D41783" t="s">
        <v>1017</v>
      </c>
      <c r="E41783" t="s">
        <v>1015</v>
      </c>
      <c r="F41783" s="86">
        <v>45214457.520952001</v>
      </c>
    </row>
    <row r="41784" spans="1:6">
      <c r="A41784">
        <v>2047</v>
      </c>
      <c r="B41784" t="s">
        <v>1027</v>
      </c>
      <c r="C41784" t="s">
        <v>1022</v>
      </c>
      <c r="D41784" t="s">
        <v>1017</v>
      </c>
      <c r="E41784" t="s">
        <v>1015</v>
      </c>
      <c r="F41784" s="86">
        <v>45343130.788112</v>
      </c>
    </row>
    <row r="41785" spans="1:6">
      <c r="A41785">
        <v>2048</v>
      </c>
      <c r="B41785" t="s">
        <v>1027</v>
      </c>
      <c r="C41785" t="s">
        <v>1022</v>
      </c>
      <c r="D41785" t="s">
        <v>1017</v>
      </c>
      <c r="E41785" t="s">
        <v>1015</v>
      </c>
      <c r="F41785" s="86">
        <v>45462578.870767199</v>
      </c>
    </row>
    <row r="41786" spans="1:6">
      <c r="A41786">
        <v>2049</v>
      </c>
      <c r="B41786" t="s">
        <v>1027</v>
      </c>
      <c r="C41786" t="s">
        <v>1022</v>
      </c>
      <c r="D41786" t="s">
        <v>1017</v>
      </c>
      <c r="E41786" t="s">
        <v>1015</v>
      </c>
      <c r="F41786" s="86">
        <v>45571623.678079203</v>
      </c>
    </row>
    <row r="41787" spans="1:6">
      <c r="A41787">
        <v>2050</v>
      </c>
      <c r="B41787" t="s">
        <v>1027</v>
      </c>
      <c r="C41787" t="s">
        <v>1022</v>
      </c>
      <c r="D41787" t="s">
        <v>1017</v>
      </c>
      <c r="E41787" t="s">
        <v>1015</v>
      </c>
      <c r="F41787" s="86">
        <v>45671664.811860897</v>
      </c>
    </row>
    <row r="41788" spans="1:6">
      <c r="A41788">
        <v>2017</v>
      </c>
      <c r="B41788" t="s">
        <v>1028</v>
      </c>
      <c r="C41788" t="s">
        <v>1022</v>
      </c>
      <c r="D41788" t="s">
        <v>1017</v>
      </c>
      <c r="E41788" t="s">
        <v>1015</v>
      </c>
      <c r="F41788" s="86">
        <v>11432907.292842001</v>
      </c>
    </row>
    <row r="41789" spans="1:6">
      <c r="A41789">
        <v>2018</v>
      </c>
      <c r="B41789" t="s">
        <v>1028</v>
      </c>
      <c r="C41789" t="s">
        <v>1022</v>
      </c>
      <c r="D41789" t="s">
        <v>1017</v>
      </c>
      <c r="E41789" t="s">
        <v>1015</v>
      </c>
      <c r="F41789" s="86">
        <v>11800106.947815901</v>
      </c>
    </row>
    <row r="41790" spans="1:6">
      <c r="A41790">
        <v>2019</v>
      </c>
      <c r="B41790" t="s">
        <v>1028</v>
      </c>
      <c r="C41790" t="s">
        <v>1022</v>
      </c>
      <c r="D41790" t="s">
        <v>1017</v>
      </c>
      <c r="E41790" t="s">
        <v>1015</v>
      </c>
      <c r="F41790" s="86">
        <v>11898523.036852499</v>
      </c>
    </row>
    <row r="41791" spans="1:6">
      <c r="A41791">
        <v>2020</v>
      </c>
      <c r="B41791" t="s">
        <v>1028</v>
      </c>
      <c r="C41791" t="s">
        <v>1022</v>
      </c>
      <c r="D41791" t="s">
        <v>1017</v>
      </c>
      <c r="E41791" t="s">
        <v>1015</v>
      </c>
      <c r="F41791" s="86">
        <v>11983135.2625531</v>
      </c>
    </row>
    <row r="41792" spans="1:6">
      <c r="A41792">
        <v>2021</v>
      </c>
      <c r="B41792" t="s">
        <v>1028</v>
      </c>
      <c r="C41792" t="s">
        <v>1022</v>
      </c>
      <c r="D41792" t="s">
        <v>1017</v>
      </c>
      <c r="E41792" t="s">
        <v>1015</v>
      </c>
      <c r="F41792" s="86">
        <v>12058698.441291301</v>
      </c>
    </row>
    <row r="41793" spans="1:6">
      <c r="A41793">
        <v>2022</v>
      </c>
      <c r="B41793" t="s">
        <v>1028</v>
      </c>
      <c r="C41793" t="s">
        <v>1022</v>
      </c>
      <c r="D41793" t="s">
        <v>1017</v>
      </c>
      <c r="E41793" t="s">
        <v>1015</v>
      </c>
      <c r="F41793" s="86">
        <v>12125547.006268101</v>
      </c>
    </row>
    <row r="41794" spans="1:6">
      <c r="A41794">
        <v>2023</v>
      </c>
      <c r="B41794" t="s">
        <v>1028</v>
      </c>
      <c r="C41794" t="s">
        <v>1022</v>
      </c>
      <c r="D41794" t="s">
        <v>1017</v>
      </c>
      <c r="E41794" t="s">
        <v>1015</v>
      </c>
      <c r="F41794" s="86">
        <v>12182761.8211948</v>
      </c>
    </row>
    <row r="41795" spans="1:6">
      <c r="A41795">
        <v>2024</v>
      </c>
      <c r="B41795" t="s">
        <v>1028</v>
      </c>
      <c r="C41795" t="s">
        <v>1022</v>
      </c>
      <c r="D41795" t="s">
        <v>1017</v>
      </c>
      <c r="E41795" t="s">
        <v>1015</v>
      </c>
      <c r="F41795" s="86">
        <v>12231399.580122801</v>
      </c>
    </row>
    <row r="41796" spans="1:6">
      <c r="A41796">
        <v>2025</v>
      </c>
      <c r="B41796" t="s">
        <v>1028</v>
      </c>
      <c r="C41796" t="s">
        <v>1022</v>
      </c>
      <c r="D41796" t="s">
        <v>1017</v>
      </c>
      <c r="E41796" t="s">
        <v>1015</v>
      </c>
      <c r="F41796" s="86">
        <v>12279442.9221236</v>
      </c>
    </row>
    <row r="41797" spans="1:6">
      <c r="A41797">
        <v>2026</v>
      </c>
      <c r="B41797" t="s">
        <v>1028</v>
      </c>
      <c r="C41797" t="s">
        <v>1022</v>
      </c>
      <c r="D41797" t="s">
        <v>1017</v>
      </c>
      <c r="E41797" t="s">
        <v>1015</v>
      </c>
      <c r="F41797" s="86">
        <v>12325563.7163966</v>
      </c>
    </row>
    <row r="41798" spans="1:6">
      <c r="A41798">
        <v>2027</v>
      </c>
      <c r="B41798" t="s">
        <v>1028</v>
      </c>
      <c r="C41798" t="s">
        <v>1022</v>
      </c>
      <c r="D41798" t="s">
        <v>1017</v>
      </c>
      <c r="E41798" t="s">
        <v>1015</v>
      </c>
      <c r="F41798" s="86">
        <v>12368112.226296101</v>
      </c>
    </row>
    <row r="41799" spans="1:6">
      <c r="A41799">
        <v>2028</v>
      </c>
      <c r="B41799" t="s">
        <v>1028</v>
      </c>
      <c r="C41799" t="s">
        <v>1022</v>
      </c>
      <c r="D41799" t="s">
        <v>1017</v>
      </c>
      <c r="E41799" t="s">
        <v>1015</v>
      </c>
      <c r="F41799" s="86">
        <v>12409648.341380799</v>
      </c>
    </row>
    <row r="41800" spans="1:6">
      <c r="A41800">
        <v>2029</v>
      </c>
      <c r="B41800" t="s">
        <v>1028</v>
      </c>
      <c r="C41800" t="s">
        <v>1022</v>
      </c>
      <c r="D41800" t="s">
        <v>1017</v>
      </c>
      <c r="E41800" t="s">
        <v>1015</v>
      </c>
      <c r="F41800" s="86">
        <v>12446683.795690101</v>
      </c>
    </row>
    <row r="41801" spans="1:6">
      <c r="A41801">
        <v>2030</v>
      </c>
      <c r="B41801" t="s">
        <v>1028</v>
      </c>
      <c r="C41801" t="s">
        <v>1022</v>
      </c>
      <c r="D41801" t="s">
        <v>1017</v>
      </c>
      <c r="E41801" t="s">
        <v>1015</v>
      </c>
      <c r="F41801" s="86">
        <v>12488693.6919575</v>
      </c>
    </row>
    <row r="41802" spans="1:6">
      <c r="A41802">
        <v>2031</v>
      </c>
      <c r="B41802" t="s">
        <v>1028</v>
      </c>
      <c r="C41802" t="s">
        <v>1022</v>
      </c>
      <c r="D41802" t="s">
        <v>1017</v>
      </c>
      <c r="E41802" t="s">
        <v>1015</v>
      </c>
      <c r="F41802" s="86">
        <v>12532299.821393499</v>
      </c>
    </row>
    <row r="41803" spans="1:6">
      <c r="A41803">
        <v>2032</v>
      </c>
      <c r="B41803" t="s">
        <v>1028</v>
      </c>
      <c r="C41803" t="s">
        <v>1022</v>
      </c>
      <c r="D41803" t="s">
        <v>1017</v>
      </c>
      <c r="E41803" t="s">
        <v>1015</v>
      </c>
      <c r="F41803" s="86">
        <v>12579481.5201532</v>
      </c>
    </row>
    <row r="41804" spans="1:6">
      <c r="A41804">
        <v>2033</v>
      </c>
      <c r="B41804" t="s">
        <v>1028</v>
      </c>
      <c r="C41804" t="s">
        <v>1022</v>
      </c>
      <c r="D41804" t="s">
        <v>1017</v>
      </c>
      <c r="E41804" t="s">
        <v>1015</v>
      </c>
      <c r="F41804" s="86">
        <v>12632501.1528759</v>
      </c>
    </row>
    <row r="41805" spans="1:6">
      <c r="A41805">
        <v>2034</v>
      </c>
      <c r="B41805" t="s">
        <v>1028</v>
      </c>
      <c r="C41805" t="s">
        <v>1022</v>
      </c>
      <c r="D41805" t="s">
        <v>1017</v>
      </c>
      <c r="E41805" t="s">
        <v>1015</v>
      </c>
      <c r="F41805" s="86">
        <v>12694261.1531305</v>
      </c>
    </row>
    <row r="41806" spans="1:6">
      <c r="A41806">
        <v>2035</v>
      </c>
      <c r="B41806" t="s">
        <v>1028</v>
      </c>
      <c r="C41806" t="s">
        <v>1022</v>
      </c>
      <c r="D41806" t="s">
        <v>1017</v>
      </c>
      <c r="E41806" t="s">
        <v>1015</v>
      </c>
      <c r="F41806" s="86">
        <v>12762985.13146</v>
      </c>
    </row>
    <row r="41807" spans="1:6">
      <c r="A41807">
        <v>2036</v>
      </c>
      <c r="B41807" t="s">
        <v>1028</v>
      </c>
      <c r="C41807" t="s">
        <v>1022</v>
      </c>
      <c r="D41807" t="s">
        <v>1017</v>
      </c>
      <c r="E41807" t="s">
        <v>1015</v>
      </c>
      <c r="F41807" s="86">
        <v>12845364.97611</v>
      </c>
    </row>
    <row r="41808" spans="1:6">
      <c r="A41808">
        <v>2037</v>
      </c>
      <c r="B41808" t="s">
        <v>1028</v>
      </c>
      <c r="C41808" t="s">
        <v>1022</v>
      </c>
      <c r="D41808" t="s">
        <v>1017</v>
      </c>
      <c r="E41808" t="s">
        <v>1015</v>
      </c>
      <c r="F41808" s="86">
        <v>12934605.2504129</v>
      </c>
    </row>
    <row r="41809" spans="1:6">
      <c r="A41809">
        <v>2038</v>
      </c>
      <c r="B41809" t="s">
        <v>1028</v>
      </c>
      <c r="C41809" t="s">
        <v>1022</v>
      </c>
      <c r="D41809" t="s">
        <v>1017</v>
      </c>
      <c r="E41809" t="s">
        <v>1015</v>
      </c>
      <c r="F41809" s="86">
        <v>13032206.197218901</v>
      </c>
    </row>
    <row r="41810" spans="1:6">
      <c r="A41810">
        <v>2039</v>
      </c>
      <c r="B41810" t="s">
        <v>1028</v>
      </c>
      <c r="C41810" t="s">
        <v>1022</v>
      </c>
      <c r="D41810" t="s">
        <v>1017</v>
      </c>
      <c r="E41810" t="s">
        <v>1015</v>
      </c>
      <c r="F41810" s="86">
        <v>13132845.572745699</v>
      </c>
    </row>
    <row r="41811" spans="1:6">
      <c r="A41811">
        <v>2040</v>
      </c>
      <c r="B41811" t="s">
        <v>1028</v>
      </c>
      <c r="C41811" t="s">
        <v>1022</v>
      </c>
      <c r="D41811" t="s">
        <v>1017</v>
      </c>
      <c r="E41811" t="s">
        <v>1015</v>
      </c>
      <c r="F41811" s="86">
        <v>13235660.9041931</v>
      </c>
    </row>
    <row r="41812" spans="1:6">
      <c r="A41812">
        <v>2041</v>
      </c>
      <c r="B41812" t="s">
        <v>1028</v>
      </c>
      <c r="C41812" t="s">
        <v>1022</v>
      </c>
      <c r="D41812" t="s">
        <v>1017</v>
      </c>
      <c r="E41812" t="s">
        <v>1015</v>
      </c>
      <c r="F41812" s="86">
        <v>13297956.014497099</v>
      </c>
    </row>
    <row r="41813" spans="1:6">
      <c r="A41813">
        <v>2042</v>
      </c>
      <c r="B41813" t="s">
        <v>1028</v>
      </c>
      <c r="C41813" t="s">
        <v>1022</v>
      </c>
      <c r="D41813" t="s">
        <v>1017</v>
      </c>
      <c r="E41813" t="s">
        <v>1015</v>
      </c>
      <c r="F41813" s="86">
        <v>13363516.928938201</v>
      </c>
    </row>
    <row r="41814" spans="1:6">
      <c r="A41814">
        <v>2043</v>
      </c>
      <c r="B41814" t="s">
        <v>1028</v>
      </c>
      <c r="C41814" t="s">
        <v>1022</v>
      </c>
      <c r="D41814" t="s">
        <v>1017</v>
      </c>
      <c r="E41814" t="s">
        <v>1015</v>
      </c>
      <c r="F41814" s="86">
        <v>13428781.510026401</v>
      </c>
    </row>
    <row r="41815" spans="1:6">
      <c r="A41815">
        <v>2044</v>
      </c>
      <c r="B41815" t="s">
        <v>1028</v>
      </c>
      <c r="C41815" t="s">
        <v>1022</v>
      </c>
      <c r="D41815" t="s">
        <v>1017</v>
      </c>
      <c r="E41815" t="s">
        <v>1015</v>
      </c>
      <c r="F41815" s="86">
        <v>13496779.953531301</v>
      </c>
    </row>
    <row r="41816" spans="1:6">
      <c r="A41816">
        <v>2045</v>
      </c>
      <c r="B41816" t="s">
        <v>1028</v>
      </c>
      <c r="C41816" t="s">
        <v>1022</v>
      </c>
      <c r="D41816" t="s">
        <v>1017</v>
      </c>
      <c r="E41816" t="s">
        <v>1015</v>
      </c>
      <c r="F41816" s="86">
        <v>13564110.521047801</v>
      </c>
    </row>
    <row r="41817" spans="1:6">
      <c r="A41817">
        <v>2046</v>
      </c>
      <c r="B41817" t="s">
        <v>1028</v>
      </c>
      <c r="C41817" t="s">
        <v>1022</v>
      </c>
      <c r="D41817" t="s">
        <v>1017</v>
      </c>
      <c r="E41817" t="s">
        <v>1015</v>
      </c>
      <c r="F41817" s="86">
        <v>13634723.0805916</v>
      </c>
    </row>
    <row r="41818" spans="1:6">
      <c r="A41818">
        <v>2047</v>
      </c>
      <c r="B41818" t="s">
        <v>1028</v>
      </c>
      <c r="C41818" t="s">
        <v>1022</v>
      </c>
      <c r="D41818" t="s">
        <v>1017</v>
      </c>
      <c r="E41818" t="s">
        <v>1015</v>
      </c>
      <c r="F41818" s="86">
        <v>13705502.261667</v>
      </c>
    </row>
    <row r="41819" spans="1:6">
      <c r="A41819">
        <v>2048</v>
      </c>
      <c r="B41819" t="s">
        <v>1028</v>
      </c>
      <c r="C41819" t="s">
        <v>1022</v>
      </c>
      <c r="D41819" t="s">
        <v>1017</v>
      </c>
      <c r="E41819" t="s">
        <v>1015</v>
      </c>
      <c r="F41819" s="86">
        <v>13779876.015855299</v>
      </c>
    </row>
    <row r="41820" spans="1:6">
      <c r="A41820">
        <v>2049</v>
      </c>
      <c r="B41820" t="s">
        <v>1028</v>
      </c>
      <c r="C41820" t="s">
        <v>1022</v>
      </c>
      <c r="D41820" t="s">
        <v>1017</v>
      </c>
      <c r="E41820" t="s">
        <v>1015</v>
      </c>
      <c r="F41820" s="86">
        <v>13854808.8323192</v>
      </c>
    </row>
    <row r="41821" spans="1:6">
      <c r="A41821">
        <v>2050</v>
      </c>
      <c r="B41821" t="s">
        <v>1028</v>
      </c>
      <c r="C41821" t="s">
        <v>1022</v>
      </c>
      <c r="D41821" t="s">
        <v>1017</v>
      </c>
      <c r="E41821" t="s">
        <v>1015</v>
      </c>
      <c r="F41821" s="86">
        <v>13934089.057429999</v>
      </c>
    </row>
    <row r="41822" spans="1:6">
      <c r="A41822">
        <v>2017</v>
      </c>
      <c r="B41822" t="s">
        <v>1029</v>
      </c>
      <c r="C41822" t="s">
        <v>1022</v>
      </c>
      <c r="D41822" t="s">
        <v>1017</v>
      </c>
      <c r="E41822" t="s">
        <v>1015</v>
      </c>
      <c r="F41822" s="86">
        <v>4788942.2525719097</v>
      </c>
    </row>
    <row r="41823" spans="1:6">
      <c r="A41823">
        <v>2018</v>
      </c>
      <c r="B41823" t="s">
        <v>1029</v>
      </c>
      <c r="C41823" t="s">
        <v>1022</v>
      </c>
      <c r="D41823" t="s">
        <v>1017</v>
      </c>
      <c r="E41823" t="s">
        <v>1015</v>
      </c>
      <c r="F41823" s="86">
        <v>4868456.6181152798</v>
      </c>
    </row>
    <row r="41824" spans="1:6">
      <c r="A41824">
        <v>2019</v>
      </c>
      <c r="B41824" t="s">
        <v>1029</v>
      </c>
      <c r="C41824" t="s">
        <v>1022</v>
      </c>
      <c r="D41824" t="s">
        <v>1017</v>
      </c>
      <c r="E41824" t="s">
        <v>1015</v>
      </c>
      <c r="F41824" s="86">
        <v>5023476.9330962598</v>
      </c>
    </row>
    <row r="41825" spans="1:6">
      <c r="A41825">
        <v>2020</v>
      </c>
      <c r="B41825" t="s">
        <v>1029</v>
      </c>
      <c r="C41825" t="s">
        <v>1022</v>
      </c>
      <c r="D41825" t="s">
        <v>1017</v>
      </c>
      <c r="E41825" t="s">
        <v>1015</v>
      </c>
      <c r="F41825" s="86">
        <v>5176764.4111031899</v>
      </c>
    </row>
    <row r="41826" spans="1:6">
      <c r="A41826">
        <v>2021</v>
      </c>
      <c r="B41826" t="s">
        <v>1029</v>
      </c>
      <c r="C41826" t="s">
        <v>1022</v>
      </c>
      <c r="D41826" t="s">
        <v>1017</v>
      </c>
      <c r="E41826" t="s">
        <v>1015</v>
      </c>
      <c r="F41826" s="86">
        <v>5328529.7477188101</v>
      </c>
    </row>
    <row r="41827" spans="1:6">
      <c r="A41827">
        <v>2022</v>
      </c>
      <c r="B41827" t="s">
        <v>1029</v>
      </c>
      <c r="C41827" t="s">
        <v>1022</v>
      </c>
      <c r="D41827" t="s">
        <v>1017</v>
      </c>
      <c r="E41827" t="s">
        <v>1015</v>
      </c>
      <c r="F41827" s="86">
        <v>5473075.7720028199</v>
      </c>
    </row>
    <row r="41828" spans="1:6">
      <c r="A41828">
        <v>2023</v>
      </c>
      <c r="B41828" t="s">
        <v>1029</v>
      </c>
      <c r="C41828" t="s">
        <v>1022</v>
      </c>
      <c r="D41828" t="s">
        <v>1017</v>
      </c>
      <c r="E41828" t="s">
        <v>1015</v>
      </c>
      <c r="F41828" s="86">
        <v>5611183.2857693098</v>
      </c>
    </row>
    <row r="41829" spans="1:6">
      <c r="A41829">
        <v>2024</v>
      </c>
      <c r="B41829" t="s">
        <v>1029</v>
      </c>
      <c r="C41829" t="s">
        <v>1022</v>
      </c>
      <c r="D41829" t="s">
        <v>1017</v>
      </c>
      <c r="E41829" t="s">
        <v>1015</v>
      </c>
      <c r="F41829" s="86">
        <v>5741970.4318063296</v>
      </c>
    </row>
    <row r="41830" spans="1:6">
      <c r="A41830">
        <v>2025</v>
      </c>
      <c r="B41830" t="s">
        <v>1029</v>
      </c>
      <c r="C41830" t="s">
        <v>1022</v>
      </c>
      <c r="D41830" t="s">
        <v>1017</v>
      </c>
      <c r="E41830" t="s">
        <v>1015</v>
      </c>
      <c r="F41830" s="86">
        <v>5867080.5916227195</v>
      </c>
    </row>
    <row r="41831" spans="1:6">
      <c r="A41831">
        <v>2026</v>
      </c>
      <c r="B41831" t="s">
        <v>1029</v>
      </c>
      <c r="C41831" t="s">
        <v>1022</v>
      </c>
      <c r="D41831" t="s">
        <v>1017</v>
      </c>
      <c r="E41831" t="s">
        <v>1015</v>
      </c>
      <c r="F41831" s="86">
        <v>5988330.7984873196</v>
      </c>
    </row>
    <row r="41832" spans="1:6">
      <c r="A41832">
        <v>2027</v>
      </c>
      <c r="B41832" t="s">
        <v>1029</v>
      </c>
      <c r="C41832" t="s">
        <v>1022</v>
      </c>
      <c r="D41832" t="s">
        <v>1017</v>
      </c>
      <c r="E41832" t="s">
        <v>1015</v>
      </c>
      <c r="F41832" s="86">
        <v>6108679.5518833697</v>
      </c>
    </row>
    <row r="41833" spans="1:6">
      <c r="A41833">
        <v>2028</v>
      </c>
      <c r="B41833" t="s">
        <v>1029</v>
      </c>
      <c r="C41833" t="s">
        <v>1022</v>
      </c>
      <c r="D41833" t="s">
        <v>1017</v>
      </c>
      <c r="E41833" t="s">
        <v>1015</v>
      </c>
      <c r="F41833" s="86">
        <v>6225662.9467299599</v>
      </c>
    </row>
    <row r="41834" spans="1:6">
      <c r="A41834">
        <v>2029</v>
      </c>
      <c r="B41834" t="s">
        <v>1029</v>
      </c>
      <c r="C41834" t="s">
        <v>1022</v>
      </c>
      <c r="D41834" t="s">
        <v>1017</v>
      </c>
      <c r="E41834" t="s">
        <v>1015</v>
      </c>
      <c r="F41834" s="86">
        <v>6343300.8372854898</v>
      </c>
    </row>
    <row r="41835" spans="1:6">
      <c r="A41835">
        <v>2030</v>
      </c>
      <c r="B41835" t="s">
        <v>1029</v>
      </c>
      <c r="C41835" t="s">
        <v>1022</v>
      </c>
      <c r="D41835" t="s">
        <v>1017</v>
      </c>
      <c r="E41835" t="s">
        <v>1015</v>
      </c>
      <c r="F41835" s="86">
        <v>6463837.3576884298</v>
      </c>
    </row>
    <row r="41836" spans="1:6">
      <c r="A41836">
        <v>2031</v>
      </c>
      <c r="B41836" t="s">
        <v>1029</v>
      </c>
      <c r="C41836" t="s">
        <v>1022</v>
      </c>
      <c r="D41836" t="s">
        <v>1017</v>
      </c>
      <c r="E41836" t="s">
        <v>1015</v>
      </c>
      <c r="F41836" s="86">
        <v>6587865.8960443996</v>
      </c>
    </row>
    <row r="41837" spans="1:6">
      <c r="A41837">
        <v>2032</v>
      </c>
      <c r="B41837" t="s">
        <v>1029</v>
      </c>
      <c r="C41837" t="s">
        <v>1022</v>
      </c>
      <c r="D41837" t="s">
        <v>1017</v>
      </c>
      <c r="E41837" t="s">
        <v>1015</v>
      </c>
      <c r="F41837" s="86">
        <v>6715200.8885690402</v>
      </c>
    </row>
    <row r="41838" spans="1:6">
      <c r="A41838">
        <v>2033</v>
      </c>
      <c r="B41838" t="s">
        <v>1029</v>
      </c>
      <c r="C41838" t="s">
        <v>1022</v>
      </c>
      <c r="D41838" t="s">
        <v>1017</v>
      </c>
      <c r="E41838" t="s">
        <v>1015</v>
      </c>
      <c r="F41838" s="86">
        <v>6845303.5115079395</v>
      </c>
    </row>
    <row r="41839" spans="1:6">
      <c r="A41839">
        <v>2034</v>
      </c>
      <c r="B41839" t="s">
        <v>1029</v>
      </c>
      <c r="C41839" t="s">
        <v>1022</v>
      </c>
      <c r="D41839" t="s">
        <v>1017</v>
      </c>
      <c r="E41839" t="s">
        <v>1015</v>
      </c>
      <c r="F41839" s="86">
        <v>6976965.2724381201</v>
      </c>
    </row>
    <row r="41840" spans="1:6">
      <c r="A41840">
        <v>2035</v>
      </c>
      <c r="B41840" t="s">
        <v>1029</v>
      </c>
      <c r="C41840" t="s">
        <v>1022</v>
      </c>
      <c r="D41840" t="s">
        <v>1017</v>
      </c>
      <c r="E41840" t="s">
        <v>1015</v>
      </c>
      <c r="F41840" s="86">
        <v>7113346.21382418</v>
      </c>
    </row>
    <row r="41841" spans="1:6">
      <c r="A41841">
        <v>2036</v>
      </c>
      <c r="B41841" t="s">
        <v>1029</v>
      </c>
      <c r="C41841" t="s">
        <v>1022</v>
      </c>
      <c r="D41841" t="s">
        <v>1017</v>
      </c>
      <c r="E41841" t="s">
        <v>1015</v>
      </c>
      <c r="F41841" s="86">
        <v>7250131.5724715004</v>
      </c>
    </row>
    <row r="41842" spans="1:6">
      <c r="A41842">
        <v>2037</v>
      </c>
      <c r="B41842" t="s">
        <v>1029</v>
      </c>
      <c r="C41842" t="s">
        <v>1022</v>
      </c>
      <c r="D41842" t="s">
        <v>1017</v>
      </c>
      <c r="E41842" t="s">
        <v>1015</v>
      </c>
      <c r="F41842" s="86">
        <v>7388403.7687300602</v>
      </c>
    </row>
    <row r="41843" spans="1:6">
      <c r="A41843">
        <v>2038</v>
      </c>
      <c r="B41843" t="s">
        <v>1029</v>
      </c>
      <c r="C41843" t="s">
        <v>1022</v>
      </c>
      <c r="D41843" t="s">
        <v>1017</v>
      </c>
      <c r="E41843" t="s">
        <v>1015</v>
      </c>
      <c r="F41843" s="86">
        <v>7529213.4457138097</v>
      </c>
    </row>
    <row r="41844" spans="1:6">
      <c r="A41844">
        <v>2039</v>
      </c>
      <c r="B41844" t="s">
        <v>1029</v>
      </c>
      <c r="C41844" t="s">
        <v>1022</v>
      </c>
      <c r="D41844" t="s">
        <v>1017</v>
      </c>
      <c r="E41844" t="s">
        <v>1015</v>
      </c>
      <c r="F41844" s="86">
        <v>7667491.1821983</v>
      </c>
    </row>
    <row r="41845" spans="1:6">
      <c r="A41845">
        <v>2040</v>
      </c>
      <c r="B41845" t="s">
        <v>1029</v>
      </c>
      <c r="C41845" t="s">
        <v>1022</v>
      </c>
      <c r="D41845" t="s">
        <v>1017</v>
      </c>
      <c r="E41845" t="s">
        <v>1015</v>
      </c>
      <c r="F41845" s="86">
        <v>7806641.7854565801</v>
      </c>
    </row>
    <row r="41846" spans="1:6">
      <c r="A41846">
        <v>2041</v>
      </c>
      <c r="B41846" t="s">
        <v>1029</v>
      </c>
      <c r="C41846" t="s">
        <v>1022</v>
      </c>
      <c r="D41846" t="s">
        <v>1017</v>
      </c>
      <c r="E41846" t="s">
        <v>1015</v>
      </c>
      <c r="F41846" s="86">
        <v>7868744.0050040698</v>
      </c>
    </row>
    <row r="41847" spans="1:6">
      <c r="A41847">
        <v>2042</v>
      </c>
      <c r="B41847" t="s">
        <v>1029</v>
      </c>
      <c r="C41847" t="s">
        <v>1022</v>
      </c>
      <c r="D41847" t="s">
        <v>1017</v>
      </c>
      <c r="E41847" t="s">
        <v>1015</v>
      </c>
      <c r="F41847" s="86">
        <v>7932898.7402284397</v>
      </c>
    </row>
    <row r="41848" spans="1:6">
      <c r="A41848">
        <v>2043</v>
      </c>
      <c r="B41848" t="s">
        <v>1029</v>
      </c>
      <c r="C41848" t="s">
        <v>1022</v>
      </c>
      <c r="D41848" t="s">
        <v>1017</v>
      </c>
      <c r="E41848" t="s">
        <v>1015</v>
      </c>
      <c r="F41848" s="86">
        <v>8000523.8585437899</v>
      </c>
    </row>
    <row r="41849" spans="1:6">
      <c r="A41849">
        <v>2044</v>
      </c>
      <c r="B41849" t="s">
        <v>1029</v>
      </c>
      <c r="C41849" t="s">
        <v>1022</v>
      </c>
      <c r="D41849" t="s">
        <v>1017</v>
      </c>
      <c r="E41849" t="s">
        <v>1015</v>
      </c>
      <c r="F41849" s="86">
        <v>8070478.2352942601</v>
      </c>
    </row>
    <row r="41850" spans="1:6">
      <c r="A41850">
        <v>2045</v>
      </c>
      <c r="B41850" t="s">
        <v>1029</v>
      </c>
      <c r="C41850" t="s">
        <v>1022</v>
      </c>
      <c r="D41850" t="s">
        <v>1017</v>
      </c>
      <c r="E41850" t="s">
        <v>1015</v>
      </c>
      <c r="F41850" s="86">
        <v>8142241.1808814798</v>
      </c>
    </row>
    <row r="41851" spans="1:6">
      <c r="A41851">
        <v>2046</v>
      </c>
      <c r="B41851" t="s">
        <v>1029</v>
      </c>
      <c r="C41851" t="s">
        <v>1022</v>
      </c>
      <c r="D41851" t="s">
        <v>1017</v>
      </c>
      <c r="E41851" t="s">
        <v>1015</v>
      </c>
      <c r="F41851" s="86">
        <v>8215002.4493397996</v>
      </c>
    </row>
    <row r="41852" spans="1:6">
      <c r="A41852">
        <v>2047</v>
      </c>
      <c r="B41852" t="s">
        <v>1029</v>
      </c>
      <c r="C41852" t="s">
        <v>1022</v>
      </c>
      <c r="D41852" t="s">
        <v>1017</v>
      </c>
      <c r="E41852" t="s">
        <v>1015</v>
      </c>
      <c r="F41852" s="86">
        <v>8287848.7257134002</v>
      </c>
    </row>
    <row r="41853" spans="1:6">
      <c r="A41853">
        <v>2048</v>
      </c>
      <c r="B41853" t="s">
        <v>1029</v>
      </c>
      <c r="C41853" t="s">
        <v>1022</v>
      </c>
      <c r="D41853" t="s">
        <v>1017</v>
      </c>
      <c r="E41853" t="s">
        <v>1015</v>
      </c>
      <c r="F41853" s="86">
        <v>8359023.0473644501</v>
      </c>
    </row>
    <row r="41854" spans="1:6">
      <c r="A41854">
        <v>2049</v>
      </c>
      <c r="B41854" t="s">
        <v>1029</v>
      </c>
      <c r="C41854" t="s">
        <v>1022</v>
      </c>
      <c r="D41854" t="s">
        <v>1017</v>
      </c>
      <c r="E41854" t="s">
        <v>1015</v>
      </c>
      <c r="F41854" s="86">
        <v>8429520.2864358407</v>
      </c>
    </row>
    <row r="41855" spans="1:6">
      <c r="A41855">
        <v>2050</v>
      </c>
      <c r="B41855" t="s">
        <v>1029</v>
      </c>
      <c r="C41855" t="s">
        <v>1022</v>
      </c>
      <c r="D41855" t="s">
        <v>1017</v>
      </c>
      <c r="E41855" t="s">
        <v>1015</v>
      </c>
      <c r="F41855" s="86">
        <v>8497540.2173605803</v>
      </c>
    </row>
    <row r="41856" spans="1:6">
      <c r="A41856">
        <v>2017</v>
      </c>
      <c r="B41856" t="s">
        <v>1030</v>
      </c>
      <c r="C41856" t="s">
        <v>1022</v>
      </c>
      <c r="D41856" t="s">
        <v>1017</v>
      </c>
      <c r="E41856" t="s">
        <v>1015</v>
      </c>
      <c r="F41856" s="86">
        <v>2999402.73734356</v>
      </c>
    </row>
    <row r="41857" spans="1:6">
      <c r="A41857">
        <v>2018</v>
      </c>
      <c r="B41857" t="s">
        <v>1030</v>
      </c>
      <c r="C41857" t="s">
        <v>1022</v>
      </c>
      <c r="D41857" t="s">
        <v>1017</v>
      </c>
      <c r="E41857" t="s">
        <v>1015</v>
      </c>
      <c r="F41857" s="86">
        <v>3019241.0669796602</v>
      </c>
    </row>
    <row r="41858" spans="1:6">
      <c r="A41858">
        <v>2019</v>
      </c>
      <c r="B41858" t="s">
        <v>1030</v>
      </c>
      <c r="C41858" t="s">
        <v>1022</v>
      </c>
      <c r="D41858" t="s">
        <v>1017</v>
      </c>
      <c r="E41858" t="s">
        <v>1015</v>
      </c>
      <c r="F41858" s="86">
        <v>3039796.7128498498</v>
      </c>
    </row>
    <row r="41859" spans="1:6">
      <c r="A41859">
        <v>2020</v>
      </c>
      <c r="B41859" t="s">
        <v>1030</v>
      </c>
      <c r="C41859" t="s">
        <v>1022</v>
      </c>
      <c r="D41859" t="s">
        <v>1017</v>
      </c>
      <c r="E41859" t="s">
        <v>1015</v>
      </c>
      <c r="F41859" s="86">
        <v>3055155.8919834602</v>
      </c>
    </row>
    <row r="41860" spans="1:6">
      <c r="A41860">
        <v>2021</v>
      </c>
      <c r="B41860" t="s">
        <v>1030</v>
      </c>
      <c r="C41860" t="s">
        <v>1022</v>
      </c>
      <c r="D41860" t="s">
        <v>1017</v>
      </c>
      <c r="E41860" t="s">
        <v>1015</v>
      </c>
      <c r="F41860" s="86">
        <v>3067509.1216688599</v>
      </c>
    </row>
    <row r="41861" spans="1:6">
      <c r="A41861">
        <v>2022</v>
      </c>
      <c r="B41861" t="s">
        <v>1030</v>
      </c>
      <c r="C41861" t="s">
        <v>1022</v>
      </c>
      <c r="D41861" t="s">
        <v>1017</v>
      </c>
      <c r="E41861" t="s">
        <v>1015</v>
      </c>
      <c r="F41861" s="86">
        <v>3075075.4285757602</v>
      </c>
    </row>
    <row r="41862" spans="1:6">
      <c r="A41862">
        <v>2023</v>
      </c>
      <c r="B41862" t="s">
        <v>1030</v>
      </c>
      <c r="C41862" t="s">
        <v>1022</v>
      </c>
      <c r="D41862" t="s">
        <v>1017</v>
      </c>
      <c r="E41862" t="s">
        <v>1015</v>
      </c>
      <c r="F41862" s="86">
        <v>3080087.3721621502</v>
      </c>
    </row>
    <row r="41863" spans="1:6">
      <c r="A41863">
        <v>2024</v>
      </c>
      <c r="B41863" t="s">
        <v>1030</v>
      </c>
      <c r="C41863" t="s">
        <v>1022</v>
      </c>
      <c r="D41863" t="s">
        <v>1017</v>
      </c>
      <c r="E41863" t="s">
        <v>1015</v>
      </c>
      <c r="F41863" s="86">
        <v>3081664.8320930898</v>
      </c>
    </row>
    <row r="41864" spans="1:6">
      <c r="A41864">
        <v>2025</v>
      </c>
      <c r="B41864" t="s">
        <v>1030</v>
      </c>
      <c r="C41864" t="s">
        <v>1022</v>
      </c>
      <c r="D41864" t="s">
        <v>1017</v>
      </c>
      <c r="E41864" t="s">
        <v>1015</v>
      </c>
      <c r="F41864" s="86">
        <v>3080605.1692424901</v>
      </c>
    </row>
    <row r="41865" spans="1:6">
      <c r="A41865">
        <v>2026</v>
      </c>
      <c r="B41865" t="s">
        <v>1030</v>
      </c>
      <c r="C41865" t="s">
        <v>1022</v>
      </c>
      <c r="D41865" t="s">
        <v>1017</v>
      </c>
      <c r="E41865" t="s">
        <v>1015</v>
      </c>
      <c r="F41865" s="86">
        <v>3077979.1183003602</v>
      </c>
    </row>
    <row r="41866" spans="1:6">
      <c r="A41866">
        <v>2027</v>
      </c>
      <c r="B41866" t="s">
        <v>1030</v>
      </c>
      <c r="C41866" t="s">
        <v>1022</v>
      </c>
      <c r="D41866" t="s">
        <v>1017</v>
      </c>
      <c r="E41866" t="s">
        <v>1015</v>
      </c>
      <c r="F41866" s="86">
        <v>3074885.1444645398</v>
      </c>
    </row>
    <row r="41867" spans="1:6">
      <c r="A41867">
        <v>2028</v>
      </c>
      <c r="B41867" t="s">
        <v>1030</v>
      </c>
      <c r="C41867" t="s">
        <v>1022</v>
      </c>
      <c r="D41867" t="s">
        <v>1017</v>
      </c>
      <c r="E41867" t="s">
        <v>1015</v>
      </c>
      <c r="F41867" s="86">
        <v>3067340.4029151602</v>
      </c>
    </row>
    <row r="41868" spans="1:6">
      <c r="A41868">
        <v>2029</v>
      </c>
      <c r="B41868" t="s">
        <v>1030</v>
      </c>
      <c r="C41868" t="s">
        <v>1022</v>
      </c>
      <c r="D41868" t="s">
        <v>1017</v>
      </c>
      <c r="E41868" t="s">
        <v>1015</v>
      </c>
      <c r="F41868" s="86">
        <v>3060266.9904867001</v>
      </c>
    </row>
    <row r="41869" spans="1:6">
      <c r="A41869">
        <v>2030</v>
      </c>
      <c r="B41869" t="s">
        <v>1030</v>
      </c>
      <c r="C41869" t="s">
        <v>1022</v>
      </c>
      <c r="D41869" t="s">
        <v>1017</v>
      </c>
      <c r="E41869" t="s">
        <v>1015</v>
      </c>
      <c r="F41869" s="86">
        <v>3050103.4271639199</v>
      </c>
    </row>
    <row r="41870" spans="1:6">
      <c r="A41870">
        <v>2031</v>
      </c>
      <c r="B41870" t="s">
        <v>1030</v>
      </c>
      <c r="C41870" t="s">
        <v>1022</v>
      </c>
      <c r="D41870" t="s">
        <v>1017</v>
      </c>
      <c r="E41870" t="s">
        <v>1015</v>
      </c>
      <c r="F41870" s="86">
        <v>3040617.4258954702</v>
      </c>
    </row>
    <row r="41871" spans="1:6">
      <c r="A41871">
        <v>2032</v>
      </c>
      <c r="B41871" t="s">
        <v>1030</v>
      </c>
      <c r="C41871" t="s">
        <v>1022</v>
      </c>
      <c r="D41871" t="s">
        <v>1017</v>
      </c>
      <c r="E41871" t="s">
        <v>1015</v>
      </c>
      <c r="F41871" s="86">
        <v>3031246.3125243201</v>
      </c>
    </row>
    <row r="41872" spans="1:6">
      <c r="A41872">
        <v>2033</v>
      </c>
      <c r="B41872" t="s">
        <v>1030</v>
      </c>
      <c r="C41872" t="s">
        <v>1022</v>
      </c>
      <c r="D41872" t="s">
        <v>1017</v>
      </c>
      <c r="E41872" t="s">
        <v>1015</v>
      </c>
      <c r="F41872" s="86">
        <v>3021983.7497775001</v>
      </c>
    </row>
    <row r="41873" spans="1:6">
      <c r="A41873">
        <v>2034</v>
      </c>
      <c r="B41873" t="s">
        <v>1030</v>
      </c>
      <c r="C41873" t="s">
        <v>1022</v>
      </c>
      <c r="D41873" t="s">
        <v>1017</v>
      </c>
      <c r="E41873" t="s">
        <v>1015</v>
      </c>
      <c r="F41873" s="86">
        <v>3016152.86247137</v>
      </c>
    </row>
    <row r="41874" spans="1:6">
      <c r="A41874">
        <v>2035</v>
      </c>
      <c r="B41874" t="s">
        <v>1030</v>
      </c>
      <c r="C41874" t="s">
        <v>1022</v>
      </c>
      <c r="D41874" t="s">
        <v>1017</v>
      </c>
      <c r="E41874" t="s">
        <v>1015</v>
      </c>
      <c r="F41874" s="86">
        <v>3010761.3441844499</v>
      </c>
    </row>
    <row r="41875" spans="1:6">
      <c r="A41875">
        <v>2036</v>
      </c>
      <c r="B41875" t="s">
        <v>1030</v>
      </c>
      <c r="C41875" t="s">
        <v>1022</v>
      </c>
      <c r="D41875" t="s">
        <v>1017</v>
      </c>
      <c r="E41875" t="s">
        <v>1015</v>
      </c>
      <c r="F41875" s="86">
        <v>3010618.0116324699</v>
      </c>
    </row>
    <row r="41876" spans="1:6">
      <c r="A41876">
        <v>2037</v>
      </c>
      <c r="B41876" t="s">
        <v>1030</v>
      </c>
      <c r="C41876" t="s">
        <v>1022</v>
      </c>
      <c r="D41876" t="s">
        <v>1017</v>
      </c>
      <c r="E41876" t="s">
        <v>1015</v>
      </c>
      <c r="F41876" s="86">
        <v>3012831.5140117402</v>
      </c>
    </row>
    <row r="41877" spans="1:6">
      <c r="A41877">
        <v>2038</v>
      </c>
      <c r="B41877" t="s">
        <v>1030</v>
      </c>
      <c r="C41877" t="s">
        <v>1022</v>
      </c>
      <c r="D41877" t="s">
        <v>1017</v>
      </c>
      <c r="E41877" t="s">
        <v>1015</v>
      </c>
      <c r="F41877" s="86">
        <v>3017329.8462426001</v>
      </c>
    </row>
    <row r="41878" spans="1:6">
      <c r="A41878">
        <v>2039</v>
      </c>
      <c r="B41878" t="s">
        <v>1030</v>
      </c>
      <c r="C41878" t="s">
        <v>1022</v>
      </c>
      <c r="D41878" t="s">
        <v>1017</v>
      </c>
      <c r="E41878" t="s">
        <v>1015</v>
      </c>
      <c r="F41878" s="86">
        <v>3023558.3684914699</v>
      </c>
    </row>
    <row r="41879" spans="1:6">
      <c r="A41879">
        <v>2040</v>
      </c>
      <c r="B41879" t="s">
        <v>1030</v>
      </c>
      <c r="C41879" t="s">
        <v>1022</v>
      </c>
      <c r="D41879" t="s">
        <v>1017</v>
      </c>
      <c r="E41879" t="s">
        <v>1015</v>
      </c>
      <c r="F41879" s="86">
        <v>3032695.36336507</v>
      </c>
    </row>
    <row r="41880" spans="1:6">
      <c r="A41880">
        <v>2041</v>
      </c>
      <c r="B41880" t="s">
        <v>1030</v>
      </c>
      <c r="C41880" t="s">
        <v>1022</v>
      </c>
      <c r="D41880" t="s">
        <v>1017</v>
      </c>
      <c r="E41880" t="s">
        <v>1015</v>
      </c>
      <c r="F41880" s="86">
        <v>3032363.0689291698</v>
      </c>
    </row>
    <row r="41881" spans="1:6">
      <c r="A41881">
        <v>2042</v>
      </c>
      <c r="B41881" t="s">
        <v>1030</v>
      </c>
      <c r="C41881" t="s">
        <v>1022</v>
      </c>
      <c r="D41881" t="s">
        <v>1017</v>
      </c>
      <c r="E41881" t="s">
        <v>1015</v>
      </c>
      <c r="F41881" s="86">
        <v>3032363.65475635</v>
      </c>
    </row>
    <row r="41882" spans="1:6">
      <c r="A41882">
        <v>2043</v>
      </c>
      <c r="B41882" t="s">
        <v>1030</v>
      </c>
      <c r="C41882" t="s">
        <v>1022</v>
      </c>
      <c r="D41882" t="s">
        <v>1017</v>
      </c>
      <c r="E41882" t="s">
        <v>1015</v>
      </c>
      <c r="F41882" s="86">
        <v>3034306.83733057</v>
      </c>
    </row>
    <row r="41883" spans="1:6">
      <c r="A41883">
        <v>2044</v>
      </c>
      <c r="B41883" t="s">
        <v>1030</v>
      </c>
      <c r="C41883" t="s">
        <v>1022</v>
      </c>
      <c r="D41883" t="s">
        <v>1017</v>
      </c>
      <c r="E41883" t="s">
        <v>1015</v>
      </c>
      <c r="F41883" s="86">
        <v>3036553.0257826699</v>
      </c>
    </row>
    <row r="41884" spans="1:6">
      <c r="A41884">
        <v>2045</v>
      </c>
      <c r="B41884" t="s">
        <v>1030</v>
      </c>
      <c r="C41884" t="s">
        <v>1022</v>
      </c>
      <c r="D41884" t="s">
        <v>1017</v>
      </c>
      <c r="E41884" t="s">
        <v>1015</v>
      </c>
      <c r="F41884" s="86">
        <v>3039837.6387531799</v>
      </c>
    </row>
    <row r="41885" spans="1:6">
      <c r="A41885">
        <v>2046</v>
      </c>
      <c r="B41885" t="s">
        <v>1030</v>
      </c>
      <c r="C41885" t="s">
        <v>1022</v>
      </c>
      <c r="D41885" t="s">
        <v>1017</v>
      </c>
      <c r="E41885" t="s">
        <v>1015</v>
      </c>
      <c r="F41885" s="86">
        <v>3041959.0132172899</v>
      </c>
    </row>
    <row r="41886" spans="1:6">
      <c r="A41886">
        <v>2047</v>
      </c>
      <c r="B41886" t="s">
        <v>1030</v>
      </c>
      <c r="C41886" t="s">
        <v>1022</v>
      </c>
      <c r="D41886" t="s">
        <v>1017</v>
      </c>
      <c r="E41886" t="s">
        <v>1015</v>
      </c>
      <c r="F41886" s="86">
        <v>3044219.99823377</v>
      </c>
    </row>
    <row r="41887" spans="1:6">
      <c r="A41887">
        <v>2048</v>
      </c>
      <c r="B41887" t="s">
        <v>1030</v>
      </c>
      <c r="C41887" t="s">
        <v>1022</v>
      </c>
      <c r="D41887" t="s">
        <v>1017</v>
      </c>
      <c r="E41887" t="s">
        <v>1015</v>
      </c>
      <c r="F41887" s="86">
        <v>3046835.8848977201</v>
      </c>
    </row>
    <row r="41888" spans="1:6">
      <c r="A41888">
        <v>2049</v>
      </c>
      <c r="B41888" t="s">
        <v>1030</v>
      </c>
      <c r="C41888" t="s">
        <v>1022</v>
      </c>
      <c r="D41888" t="s">
        <v>1017</v>
      </c>
      <c r="E41888" t="s">
        <v>1015</v>
      </c>
      <c r="F41888" s="86">
        <v>3049831.7002253998</v>
      </c>
    </row>
    <row r="41889" spans="1:6">
      <c r="A41889">
        <v>2050</v>
      </c>
      <c r="B41889" t="s">
        <v>1030</v>
      </c>
      <c r="C41889" t="s">
        <v>1022</v>
      </c>
      <c r="D41889" t="s">
        <v>1017</v>
      </c>
      <c r="E41889" t="s">
        <v>1015</v>
      </c>
      <c r="F41889" s="86">
        <v>3053255.03689864</v>
      </c>
    </row>
    <row r="41890" spans="1:6">
      <c r="A41890">
        <v>2017</v>
      </c>
      <c r="B41890" t="s">
        <v>1031</v>
      </c>
      <c r="C41890" t="s">
        <v>1022</v>
      </c>
      <c r="D41890" t="s">
        <v>1017</v>
      </c>
      <c r="E41890" t="s">
        <v>1015</v>
      </c>
      <c r="F41890" s="86">
        <v>2233160.46032668</v>
      </c>
    </row>
    <row r="41891" spans="1:6">
      <c r="A41891">
        <v>2018</v>
      </c>
      <c r="B41891" t="s">
        <v>1031</v>
      </c>
      <c r="C41891" t="s">
        <v>1022</v>
      </c>
      <c r="D41891" t="s">
        <v>1017</v>
      </c>
      <c r="E41891" t="s">
        <v>1015</v>
      </c>
      <c r="F41891" s="86">
        <v>2247880.2892149398</v>
      </c>
    </row>
    <row r="41892" spans="1:6">
      <c r="A41892">
        <v>2019</v>
      </c>
      <c r="B41892" t="s">
        <v>1031</v>
      </c>
      <c r="C41892" t="s">
        <v>1022</v>
      </c>
      <c r="D41892" t="s">
        <v>1017</v>
      </c>
      <c r="E41892" t="s">
        <v>1015</v>
      </c>
      <c r="F41892" s="86">
        <v>2263180.1307747699</v>
      </c>
    </row>
    <row r="41893" spans="1:6">
      <c r="A41893">
        <v>2020</v>
      </c>
      <c r="B41893" t="s">
        <v>1031</v>
      </c>
      <c r="C41893" t="s">
        <v>1022</v>
      </c>
      <c r="D41893" t="s">
        <v>1017</v>
      </c>
      <c r="E41893" t="s">
        <v>1015</v>
      </c>
      <c r="F41893" s="86">
        <v>2274660.0145386299</v>
      </c>
    </row>
    <row r="41894" spans="1:6">
      <c r="A41894">
        <v>2021</v>
      </c>
      <c r="B41894" t="s">
        <v>1031</v>
      </c>
      <c r="C41894" t="s">
        <v>1022</v>
      </c>
      <c r="D41894" t="s">
        <v>1017</v>
      </c>
      <c r="E41894" t="s">
        <v>1015</v>
      </c>
      <c r="F41894" s="86">
        <v>2283928.36188296</v>
      </c>
    </row>
    <row r="41895" spans="1:6">
      <c r="A41895">
        <v>2022</v>
      </c>
      <c r="B41895" t="s">
        <v>1031</v>
      </c>
      <c r="C41895" t="s">
        <v>1022</v>
      </c>
      <c r="D41895" t="s">
        <v>1017</v>
      </c>
      <c r="E41895" t="s">
        <v>1015</v>
      </c>
      <c r="F41895" s="86">
        <v>2289659.8385179001</v>
      </c>
    </row>
    <row r="41896" spans="1:6">
      <c r="A41896">
        <v>2023</v>
      </c>
      <c r="B41896" t="s">
        <v>1031</v>
      </c>
      <c r="C41896" t="s">
        <v>1022</v>
      </c>
      <c r="D41896" t="s">
        <v>1017</v>
      </c>
      <c r="E41896" t="s">
        <v>1015</v>
      </c>
      <c r="F41896" s="86">
        <v>2293507.5954920002</v>
      </c>
    </row>
    <row r="41897" spans="1:6">
      <c r="A41897">
        <v>2024</v>
      </c>
      <c r="B41897" t="s">
        <v>1031</v>
      </c>
      <c r="C41897" t="s">
        <v>1022</v>
      </c>
      <c r="D41897" t="s">
        <v>1017</v>
      </c>
      <c r="E41897" t="s">
        <v>1015</v>
      </c>
      <c r="F41897" s="86">
        <v>2294827.7619829299</v>
      </c>
    </row>
    <row r="41898" spans="1:6">
      <c r="A41898">
        <v>2025</v>
      </c>
      <c r="B41898" t="s">
        <v>1031</v>
      </c>
      <c r="C41898" t="s">
        <v>1022</v>
      </c>
      <c r="D41898" t="s">
        <v>1017</v>
      </c>
      <c r="E41898" t="s">
        <v>1015</v>
      </c>
      <c r="F41898" s="86">
        <v>2294204.1245475998</v>
      </c>
    </row>
    <row r="41899" spans="1:6">
      <c r="A41899">
        <v>2026</v>
      </c>
      <c r="B41899" t="s">
        <v>1031</v>
      </c>
      <c r="C41899" t="s">
        <v>1022</v>
      </c>
      <c r="D41899" t="s">
        <v>1017</v>
      </c>
      <c r="E41899" t="s">
        <v>1015</v>
      </c>
      <c r="F41899" s="86">
        <v>2292429.4345701602</v>
      </c>
    </row>
    <row r="41900" spans="1:6">
      <c r="A41900">
        <v>2027</v>
      </c>
      <c r="B41900" t="s">
        <v>1031</v>
      </c>
      <c r="C41900" t="s">
        <v>1022</v>
      </c>
      <c r="D41900" t="s">
        <v>1017</v>
      </c>
      <c r="E41900" t="s">
        <v>1015</v>
      </c>
      <c r="F41900" s="86">
        <v>2290312.1898574098</v>
      </c>
    </row>
    <row r="41901" spans="1:6">
      <c r="A41901">
        <v>2028</v>
      </c>
      <c r="B41901" t="s">
        <v>1031</v>
      </c>
      <c r="C41901" t="s">
        <v>1022</v>
      </c>
      <c r="D41901" t="s">
        <v>1017</v>
      </c>
      <c r="E41901" t="s">
        <v>1015</v>
      </c>
      <c r="F41901" s="86">
        <v>2284907.3784444998</v>
      </c>
    </row>
    <row r="41902" spans="1:6">
      <c r="A41902">
        <v>2029</v>
      </c>
      <c r="B41902" t="s">
        <v>1031</v>
      </c>
      <c r="C41902" t="s">
        <v>1022</v>
      </c>
      <c r="D41902" t="s">
        <v>1017</v>
      </c>
      <c r="E41902" t="s">
        <v>1015</v>
      </c>
      <c r="F41902" s="86">
        <v>2279845.4643457402</v>
      </c>
    </row>
    <row r="41903" spans="1:6">
      <c r="A41903">
        <v>2030</v>
      </c>
      <c r="B41903" t="s">
        <v>1031</v>
      </c>
      <c r="C41903" t="s">
        <v>1022</v>
      </c>
      <c r="D41903" t="s">
        <v>1017</v>
      </c>
      <c r="E41903" t="s">
        <v>1015</v>
      </c>
      <c r="F41903" s="86">
        <v>2272499.78276149</v>
      </c>
    </row>
    <row r="41904" spans="1:6">
      <c r="A41904">
        <v>2031</v>
      </c>
      <c r="B41904" t="s">
        <v>1031</v>
      </c>
      <c r="C41904" t="s">
        <v>1022</v>
      </c>
      <c r="D41904" t="s">
        <v>1017</v>
      </c>
      <c r="E41904" t="s">
        <v>1015</v>
      </c>
      <c r="F41904" s="86">
        <v>2265656.1780358301</v>
      </c>
    </row>
    <row r="41905" spans="1:6">
      <c r="A41905">
        <v>2032</v>
      </c>
      <c r="B41905" t="s">
        <v>1031</v>
      </c>
      <c r="C41905" t="s">
        <v>1022</v>
      </c>
      <c r="D41905" t="s">
        <v>1017</v>
      </c>
      <c r="E41905" t="s">
        <v>1015</v>
      </c>
      <c r="F41905" s="86">
        <v>2258899.9761664202</v>
      </c>
    </row>
    <row r="41906" spans="1:6">
      <c r="A41906">
        <v>2033</v>
      </c>
      <c r="B41906" t="s">
        <v>1031</v>
      </c>
      <c r="C41906" t="s">
        <v>1022</v>
      </c>
      <c r="D41906" t="s">
        <v>1017</v>
      </c>
      <c r="E41906" t="s">
        <v>1015</v>
      </c>
      <c r="F41906" s="86">
        <v>2252216.4604769298</v>
      </c>
    </row>
    <row r="41907" spans="1:6">
      <c r="A41907">
        <v>2034</v>
      </c>
      <c r="B41907" t="s">
        <v>1031</v>
      </c>
      <c r="C41907" t="s">
        <v>1022</v>
      </c>
      <c r="D41907" t="s">
        <v>1017</v>
      </c>
      <c r="E41907" t="s">
        <v>1015</v>
      </c>
      <c r="F41907" s="86">
        <v>2248065.2957689799</v>
      </c>
    </row>
    <row r="41908" spans="1:6">
      <c r="A41908">
        <v>2035</v>
      </c>
      <c r="B41908" t="s">
        <v>1031</v>
      </c>
      <c r="C41908" t="s">
        <v>1022</v>
      </c>
      <c r="D41908" t="s">
        <v>1017</v>
      </c>
      <c r="E41908" t="s">
        <v>1015</v>
      </c>
      <c r="F41908" s="86">
        <v>2244237.8806379498</v>
      </c>
    </row>
    <row r="41909" spans="1:6">
      <c r="A41909">
        <v>2036</v>
      </c>
      <c r="B41909" t="s">
        <v>1031</v>
      </c>
      <c r="C41909" t="s">
        <v>1022</v>
      </c>
      <c r="D41909" t="s">
        <v>1017</v>
      </c>
      <c r="E41909" t="s">
        <v>1015</v>
      </c>
      <c r="F41909" s="86">
        <v>2244287.83241437</v>
      </c>
    </row>
    <row r="41910" spans="1:6">
      <c r="A41910">
        <v>2037</v>
      </c>
      <c r="B41910" t="s">
        <v>1031</v>
      </c>
      <c r="C41910" t="s">
        <v>1022</v>
      </c>
      <c r="D41910" t="s">
        <v>1017</v>
      </c>
      <c r="E41910" t="s">
        <v>1015</v>
      </c>
      <c r="F41910" s="86">
        <v>2246076.51625471</v>
      </c>
    </row>
    <row r="41911" spans="1:6">
      <c r="A41911">
        <v>2038</v>
      </c>
      <c r="B41911" t="s">
        <v>1031</v>
      </c>
      <c r="C41911" t="s">
        <v>1022</v>
      </c>
      <c r="D41911" t="s">
        <v>1017</v>
      </c>
      <c r="E41911" t="s">
        <v>1015</v>
      </c>
      <c r="F41911" s="86">
        <v>2249545.3400206901</v>
      </c>
    </row>
    <row r="41912" spans="1:6">
      <c r="A41912">
        <v>2039</v>
      </c>
      <c r="B41912" t="s">
        <v>1031</v>
      </c>
      <c r="C41912" t="s">
        <v>1022</v>
      </c>
      <c r="D41912" t="s">
        <v>1017</v>
      </c>
      <c r="E41912" t="s">
        <v>1015</v>
      </c>
      <c r="F41912" s="86">
        <v>2254289.95775072</v>
      </c>
    </row>
    <row r="41913" spans="1:6">
      <c r="A41913">
        <v>2040</v>
      </c>
      <c r="B41913" t="s">
        <v>1031</v>
      </c>
      <c r="C41913" t="s">
        <v>1022</v>
      </c>
      <c r="D41913" t="s">
        <v>1017</v>
      </c>
      <c r="E41913" t="s">
        <v>1015</v>
      </c>
      <c r="F41913" s="86">
        <v>2261176.0391256302</v>
      </c>
    </row>
    <row r="41914" spans="1:6">
      <c r="A41914">
        <v>2041</v>
      </c>
      <c r="B41914" t="s">
        <v>1031</v>
      </c>
      <c r="C41914" t="s">
        <v>1022</v>
      </c>
      <c r="D41914" t="s">
        <v>1017</v>
      </c>
      <c r="E41914" t="s">
        <v>1015</v>
      </c>
      <c r="F41914" s="86">
        <v>2261061.0912833801</v>
      </c>
    </row>
    <row r="41915" spans="1:6">
      <c r="A41915">
        <v>2042</v>
      </c>
      <c r="B41915" t="s">
        <v>1031</v>
      </c>
      <c r="C41915" t="s">
        <v>1022</v>
      </c>
      <c r="D41915" t="s">
        <v>1017</v>
      </c>
      <c r="E41915" t="s">
        <v>1015</v>
      </c>
      <c r="F41915" s="86">
        <v>2261188.5077949902</v>
      </c>
    </row>
    <row r="41916" spans="1:6">
      <c r="A41916">
        <v>2043</v>
      </c>
      <c r="B41916" t="s">
        <v>1031</v>
      </c>
      <c r="C41916" t="s">
        <v>1022</v>
      </c>
      <c r="D41916" t="s">
        <v>1017</v>
      </c>
      <c r="E41916" t="s">
        <v>1015</v>
      </c>
      <c r="F41916" s="86">
        <v>2262750.5622011698</v>
      </c>
    </row>
    <row r="41917" spans="1:6">
      <c r="A41917">
        <v>2044</v>
      </c>
      <c r="B41917" t="s">
        <v>1031</v>
      </c>
      <c r="C41917" t="s">
        <v>1022</v>
      </c>
      <c r="D41917" t="s">
        <v>1017</v>
      </c>
      <c r="E41917" t="s">
        <v>1015</v>
      </c>
      <c r="F41917" s="86">
        <v>2264536.3826309899</v>
      </c>
    </row>
    <row r="41918" spans="1:6">
      <c r="A41918">
        <v>2045</v>
      </c>
      <c r="B41918" t="s">
        <v>1031</v>
      </c>
      <c r="C41918" t="s">
        <v>1022</v>
      </c>
      <c r="D41918" t="s">
        <v>1017</v>
      </c>
      <c r="E41918" t="s">
        <v>1015</v>
      </c>
      <c r="F41918" s="86">
        <v>2267093.1412161598</v>
      </c>
    </row>
    <row r="41919" spans="1:6">
      <c r="A41919">
        <v>2046</v>
      </c>
      <c r="B41919" t="s">
        <v>1031</v>
      </c>
      <c r="C41919" t="s">
        <v>1022</v>
      </c>
      <c r="D41919" t="s">
        <v>1017</v>
      </c>
      <c r="E41919" t="s">
        <v>1015</v>
      </c>
      <c r="F41919" s="86">
        <v>2268792.8567756</v>
      </c>
    </row>
    <row r="41920" spans="1:6">
      <c r="A41920">
        <v>2047</v>
      </c>
      <c r="B41920" t="s">
        <v>1031</v>
      </c>
      <c r="C41920" t="s">
        <v>1022</v>
      </c>
      <c r="D41920" t="s">
        <v>1017</v>
      </c>
      <c r="E41920" t="s">
        <v>1015</v>
      </c>
      <c r="F41920" s="86">
        <v>2270599.67852074</v>
      </c>
    </row>
    <row r="41921" spans="1:6">
      <c r="A41921">
        <v>2048</v>
      </c>
      <c r="B41921" t="s">
        <v>1031</v>
      </c>
      <c r="C41921" t="s">
        <v>1022</v>
      </c>
      <c r="D41921" t="s">
        <v>1017</v>
      </c>
      <c r="E41921" t="s">
        <v>1015</v>
      </c>
      <c r="F41921" s="86">
        <v>2272672.0716888201</v>
      </c>
    </row>
    <row r="41922" spans="1:6">
      <c r="A41922">
        <v>2049</v>
      </c>
      <c r="B41922" t="s">
        <v>1031</v>
      </c>
      <c r="C41922" t="s">
        <v>1022</v>
      </c>
      <c r="D41922" t="s">
        <v>1017</v>
      </c>
      <c r="E41922" t="s">
        <v>1015</v>
      </c>
      <c r="F41922" s="86">
        <v>2275026.2899449901</v>
      </c>
    </row>
    <row r="41923" spans="1:6">
      <c r="A41923">
        <v>2050</v>
      </c>
      <c r="B41923" t="s">
        <v>1031</v>
      </c>
      <c r="C41923" t="s">
        <v>1022</v>
      </c>
      <c r="D41923" t="s">
        <v>1017</v>
      </c>
      <c r="E41923" t="s">
        <v>1015</v>
      </c>
      <c r="F41923" s="86">
        <v>2277696.22281226</v>
      </c>
    </row>
    <row r="41924" spans="1:6">
      <c r="A41924">
        <v>2017</v>
      </c>
      <c r="B41924" t="s">
        <v>1032</v>
      </c>
      <c r="C41924" t="s">
        <v>1022</v>
      </c>
      <c r="D41924" t="s">
        <v>1017</v>
      </c>
      <c r="E41924" t="s">
        <v>1015</v>
      </c>
      <c r="F41924" s="86">
        <v>18339090.564003602</v>
      </c>
    </row>
    <row r="41925" spans="1:6">
      <c r="A41925">
        <v>2018</v>
      </c>
      <c r="B41925" t="s">
        <v>1032</v>
      </c>
      <c r="C41925" t="s">
        <v>1022</v>
      </c>
      <c r="D41925" t="s">
        <v>1017</v>
      </c>
      <c r="E41925" t="s">
        <v>1015</v>
      </c>
      <c r="F41925" s="86">
        <v>18430729.861442499</v>
      </c>
    </row>
    <row r="41926" spans="1:6">
      <c r="A41926">
        <v>2019</v>
      </c>
      <c r="B41926" t="s">
        <v>1032</v>
      </c>
      <c r="C41926" t="s">
        <v>1022</v>
      </c>
      <c r="D41926" t="s">
        <v>1017</v>
      </c>
      <c r="E41926" t="s">
        <v>1015</v>
      </c>
      <c r="F41926" s="86">
        <v>18549182.267641298</v>
      </c>
    </row>
    <row r="41927" spans="1:6">
      <c r="A41927">
        <v>2020</v>
      </c>
      <c r="B41927" t="s">
        <v>1032</v>
      </c>
      <c r="C41927" t="s">
        <v>1022</v>
      </c>
      <c r="D41927" t="s">
        <v>1017</v>
      </c>
      <c r="E41927" t="s">
        <v>1015</v>
      </c>
      <c r="F41927" s="86">
        <v>18658834.009824399</v>
      </c>
    </row>
    <row r="41928" spans="1:6">
      <c r="A41928">
        <v>2021</v>
      </c>
      <c r="B41928" t="s">
        <v>1032</v>
      </c>
      <c r="C41928" t="s">
        <v>1022</v>
      </c>
      <c r="D41928" t="s">
        <v>1017</v>
      </c>
      <c r="E41928" t="s">
        <v>1015</v>
      </c>
      <c r="F41928" s="86">
        <v>18762455.607051499</v>
      </c>
    </row>
    <row r="41929" spans="1:6">
      <c r="A41929">
        <v>2022</v>
      </c>
      <c r="B41929" t="s">
        <v>1032</v>
      </c>
      <c r="C41929" t="s">
        <v>1022</v>
      </c>
      <c r="D41929" t="s">
        <v>1017</v>
      </c>
      <c r="E41929" t="s">
        <v>1015</v>
      </c>
      <c r="F41929" s="86">
        <v>18849258.209058501</v>
      </c>
    </row>
    <row r="41930" spans="1:6">
      <c r="A41930">
        <v>2023</v>
      </c>
      <c r="B41930" t="s">
        <v>1032</v>
      </c>
      <c r="C41930" t="s">
        <v>1022</v>
      </c>
      <c r="D41930" t="s">
        <v>1017</v>
      </c>
      <c r="E41930" t="s">
        <v>1015</v>
      </c>
      <c r="F41930" s="86">
        <v>18929059.485082299</v>
      </c>
    </row>
    <row r="41931" spans="1:6">
      <c r="A41931">
        <v>2024</v>
      </c>
      <c r="B41931" t="s">
        <v>1032</v>
      </c>
      <c r="C41931" t="s">
        <v>1022</v>
      </c>
      <c r="D41931" t="s">
        <v>1017</v>
      </c>
      <c r="E41931" t="s">
        <v>1015</v>
      </c>
      <c r="F41931" s="86">
        <v>19001578.048872299</v>
      </c>
    </row>
    <row r="41932" spans="1:6">
      <c r="A41932">
        <v>2025</v>
      </c>
      <c r="B41932" t="s">
        <v>1032</v>
      </c>
      <c r="C41932" t="s">
        <v>1022</v>
      </c>
      <c r="D41932" t="s">
        <v>1017</v>
      </c>
      <c r="E41932" t="s">
        <v>1015</v>
      </c>
      <c r="F41932" s="86">
        <v>19067336.945693798</v>
      </c>
    </row>
    <row r="41933" spans="1:6">
      <c r="A41933">
        <v>2026</v>
      </c>
      <c r="B41933" t="s">
        <v>1032</v>
      </c>
      <c r="C41933" t="s">
        <v>1022</v>
      </c>
      <c r="D41933" t="s">
        <v>1017</v>
      </c>
      <c r="E41933" t="s">
        <v>1015</v>
      </c>
      <c r="F41933" s="86">
        <v>19130834.904025599</v>
      </c>
    </row>
    <row r="41934" spans="1:6">
      <c r="A41934">
        <v>2027</v>
      </c>
      <c r="B41934" t="s">
        <v>1032</v>
      </c>
      <c r="C41934" t="s">
        <v>1022</v>
      </c>
      <c r="D41934" t="s">
        <v>1017</v>
      </c>
      <c r="E41934" t="s">
        <v>1015</v>
      </c>
      <c r="F41934" s="86">
        <v>19194645.550391801</v>
      </c>
    </row>
    <row r="41935" spans="1:6">
      <c r="A41935">
        <v>2028</v>
      </c>
      <c r="B41935" t="s">
        <v>1032</v>
      </c>
      <c r="C41935" t="s">
        <v>1022</v>
      </c>
      <c r="D41935" t="s">
        <v>1017</v>
      </c>
      <c r="E41935" t="s">
        <v>1015</v>
      </c>
      <c r="F41935" s="86">
        <v>19243577.138708599</v>
      </c>
    </row>
    <row r="41936" spans="1:6">
      <c r="A41936">
        <v>2029</v>
      </c>
      <c r="B41936" t="s">
        <v>1032</v>
      </c>
      <c r="C41936" t="s">
        <v>1022</v>
      </c>
      <c r="D41936" t="s">
        <v>1017</v>
      </c>
      <c r="E41936" t="s">
        <v>1015</v>
      </c>
      <c r="F41936" s="86">
        <v>19292270.804783002</v>
      </c>
    </row>
    <row r="41937" spans="1:6">
      <c r="A41937">
        <v>2030</v>
      </c>
      <c r="B41937" t="s">
        <v>1032</v>
      </c>
      <c r="C41937" t="s">
        <v>1022</v>
      </c>
      <c r="D41937" t="s">
        <v>1017</v>
      </c>
      <c r="E41937" t="s">
        <v>1015</v>
      </c>
      <c r="F41937" s="86">
        <v>19330102.8556346</v>
      </c>
    </row>
    <row r="41938" spans="1:6">
      <c r="A41938">
        <v>2031</v>
      </c>
      <c r="B41938" t="s">
        <v>1032</v>
      </c>
      <c r="C41938" t="s">
        <v>1022</v>
      </c>
      <c r="D41938" t="s">
        <v>1017</v>
      </c>
      <c r="E41938" t="s">
        <v>1015</v>
      </c>
      <c r="F41938" s="86">
        <v>19371429.0032828</v>
      </c>
    </row>
    <row r="41939" spans="1:6">
      <c r="A41939">
        <v>2032</v>
      </c>
      <c r="B41939" t="s">
        <v>1032</v>
      </c>
      <c r="C41939" t="s">
        <v>1022</v>
      </c>
      <c r="D41939" t="s">
        <v>1017</v>
      </c>
      <c r="E41939" t="s">
        <v>1015</v>
      </c>
      <c r="F41939" s="86">
        <v>19414734.441637401</v>
      </c>
    </row>
    <row r="41940" spans="1:6">
      <c r="A41940">
        <v>2033</v>
      </c>
      <c r="B41940" t="s">
        <v>1032</v>
      </c>
      <c r="C41940" t="s">
        <v>1022</v>
      </c>
      <c r="D41940" t="s">
        <v>1017</v>
      </c>
      <c r="E41940" t="s">
        <v>1015</v>
      </c>
      <c r="F41940" s="86">
        <v>19455284.623486198</v>
      </c>
    </row>
    <row r="41941" spans="1:6">
      <c r="A41941">
        <v>2034</v>
      </c>
      <c r="B41941" t="s">
        <v>1032</v>
      </c>
      <c r="C41941" t="s">
        <v>1022</v>
      </c>
      <c r="D41941" t="s">
        <v>1017</v>
      </c>
      <c r="E41941" t="s">
        <v>1015</v>
      </c>
      <c r="F41941" s="86">
        <v>19506793.403365601</v>
      </c>
    </row>
    <row r="41942" spans="1:6">
      <c r="A41942">
        <v>2035</v>
      </c>
      <c r="B41942" t="s">
        <v>1032</v>
      </c>
      <c r="C41942" t="s">
        <v>1022</v>
      </c>
      <c r="D41942" t="s">
        <v>1017</v>
      </c>
      <c r="E41942" t="s">
        <v>1015</v>
      </c>
      <c r="F41942" s="86">
        <v>19559588.426450498</v>
      </c>
    </row>
    <row r="41943" spans="1:6">
      <c r="A41943">
        <v>2036</v>
      </c>
      <c r="B41943" t="s">
        <v>1032</v>
      </c>
      <c r="C41943" t="s">
        <v>1022</v>
      </c>
      <c r="D41943" t="s">
        <v>1017</v>
      </c>
      <c r="E41943" t="s">
        <v>1015</v>
      </c>
      <c r="F41943" s="86">
        <v>19631044.322056599</v>
      </c>
    </row>
    <row r="41944" spans="1:6">
      <c r="A41944">
        <v>2037</v>
      </c>
      <c r="B41944" t="s">
        <v>1032</v>
      </c>
      <c r="C41944" t="s">
        <v>1022</v>
      </c>
      <c r="D41944" t="s">
        <v>1017</v>
      </c>
      <c r="E41944" t="s">
        <v>1015</v>
      </c>
      <c r="F41944" s="86">
        <v>19709710.9753685</v>
      </c>
    </row>
    <row r="41945" spans="1:6">
      <c r="A41945">
        <v>2038</v>
      </c>
      <c r="B41945" t="s">
        <v>1032</v>
      </c>
      <c r="C41945" t="s">
        <v>1022</v>
      </c>
      <c r="D41945" t="s">
        <v>1017</v>
      </c>
      <c r="E41945" t="s">
        <v>1015</v>
      </c>
      <c r="F41945" s="86">
        <v>19792870.035449401</v>
      </c>
    </row>
    <row r="41946" spans="1:6">
      <c r="A41946">
        <v>2039</v>
      </c>
      <c r="B41946" t="s">
        <v>1032</v>
      </c>
      <c r="C41946" t="s">
        <v>1022</v>
      </c>
      <c r="D41946" t="s">
        <v>1017</v>
      </c>
      <c r="E41946" t="s">
        <v>1015</v>
      </c>
      <c r="F41946" s="86">
        <v>19880917.762047101</v>
      </c>
    </row>
    <row r="41947" spans="1:6">
      <c r="A41947">
        <v>2040</v>
      </c>
      <c r="B41947" t="s">
        <v>1032</v>
      </c>
      <c r="C41947" t="s">
        <v>1022</v>
      </c>
      <c r="D41947" t="s">
        <v>1017</v>
      </c>
      <c r="E41947" t="s">
        <v>1015</v>
      </c>
      <c r="F41947" s="86">
        <v>19975857.996814601</v>
      </c>
    </row>
    <row r="41948" spans="1:6">
      <c r="A41948">
        <v>2041</v>
      </c>
      <c r="B41948" t="s">
        <v>1032</v>
      </c>
      <c r="C41948" t="s">
        <v>1022</v>
      </c>
      <c r="D41948" t="s">
        <v>1017</v>
      </c>
      <c r="E41948" t="s">
        <v>1015</v>
      </c>
      <c r="F41948" s="86">
        <v>20034737.8089641</v>
      </c>
    </row>
    <row r="41949" spans="1:6">
      <c r="A41949">
        <v>2042</v>
      </c>
      <c r="B41949" t="s">
        <v>1032</v>
      </c>
      <c r="C41949" t="s">
        <v>1022</v>
      </c>
      <c r="D41949" t="s">
        <v>1017</v>
      </c>
      <c r="E41949" t="s">
        <v>1015</v>
      </c>
      <c r="F41949" s="86">
        <v>20092943.709019199</v>
      </c>
    </row>
    <row r="41950" spans="1:6">
      <c r="A41950">
        <v>2043</v>
      </c>
      <c r="B41950" t="s">
        <v>1032</v>
      </c>
      <c r="C41950" t="s">
        <v>1022</v>
      </c>
      <c r="D41950" t="s">
        <v>1017</v>
      </c>
      <c r="E41950" t="s">
        <v>1015</v>
      </c>
      <c r="F41950" s="86">
        <v>20157423.2776527</v>
      </c>
    </row>
    <row r="41951" spans="1:6">
      <c r="A41951">
        <v>2044</v>
      </c>
      <c r="B41951" t="s">
        <v>1032</v>
      </c>
      <c r="C41951" t="s">
        <v>1022</v>
      </c>
      <c r="D41951" t="s">
        <v>1017</v>
      </c>
      <c r="E41951" t="s">
        <v>1015</v>
      </c>
      <c r="F41951" s="86">
        <v>20222541.1194124</v>
      </c>
    </row>
    <row r="41952" spans="1:6">
      <c r="A41952">
        <v>2045</v>
      </c>
      <c r="B41952" t="s">
        <v>1032</v>
      </c>
      <c r="C41952" t="s">
        <v>1022</v>
      </c>
      <c r="D41952" t="s">
        <v>1017</v>
      </c>
      <c r="E41952" t="s">
        <v>1015</v>
      </c>
      <c r="F41952" s="86">
        <v>20292652.714779198</v>
      </c>
    </row>
    <row r="41953" spans="1:6">
      <c r="A41953">
        <v>2046</v>
      </c>
      <c r="B41953" t="s">
        <v>1032</v>
      </c>
      <c r="C41953" t="s">
        <v>1022</v>
      </c>
      <c r="D41953" t="s">
        <v>1017</v>
      </c>
      <c r="E41953" t="s">
        <v>1015</v>
      </c>
      <c r="F41953" s="86">
        <v>20359429.037856799</v>
      </c>
    </row>
    <row r="41954" spans="1:6">
      <c r="A41954">
        <v>2047</v>
      </c>
      <c r="B41954" t="s">
        <v>1032</v>
      </c>
      <c r="C41954" t="s">
        <v>1022</v>
      </c>
      <c r="D41954" t="s">
        <v>1017</v>
      </c>
      <c r="E41954" t="s">
        <v>1015</v>
      </c>
      <c r="F41954" s="86">
        <v>20428295.133710701</v>
      </c>
    </row>
    <row r="41955" spans="1:6">
      <c r="A41955">
        <v>2048</v>
      </c>
      <c r="B41955" t="s">
        <v>1032</v>
      </c>
      <c r="C41955" t="s">
        <v>1022</v>
      </c>
      <c r="D41955" t="s">
        <v>1017</v>
      </c>
      <c r="E41955" t="s">
        <v>1015</v>
      </c>
      <c r="F41955" s="86">
        <v>20499833.640676498</v>
      </c>
    </row>
    <row r="41956" spans="1:6">
      <c r="A41956">
        <v>2049</v>
      </c>
      <c r="B41956" t="s">
        <v>1032</v>
      </c>
      <c r="C41956" t="s">
        <v>1022</v>
      </c>
      <c r="D41956" t="s">
        <v>1017</v>
      </c>
      <c r="E41956" t="s">
        <v>1015</v>
      </c>
      <c r="F41956" s="86">
        <v>20573110.054731801</v>
      </c>
    </row>
    <row r="41957" spans="1:6">
      <c r="A41957">
        <v>2050</v>
      </c>
      <c r="B41957" t="s">
        <v>1032</v>
      </c>
      <c r="C41957" t="s">
        <v>1022</v>
      </c>
      <c r="D41957" t="s">
        <v>1017</v>
      </c>
      <c r="E41957" t="s">
        <v>1015</v>
      </c>
      <c r="F41957" s="86">
        <v>20647718.236969002</v>
      </c>
    </row>
    <row r="41958" spans="1:6">
      <c r="A41958">
        <v>2017</v>
      </c>
      <c r="B41958" t="s">
        <v>1033</v>
      </c>
      <c r="C41958" t="s">
        <v>1022</v>
      </c>
      <c r="D41958" t="s">
        <v>1017</v>
      </c>
      <c r="E41958" t="s">
        <v>1015</v>
      </c>
      <c r="F41958" s="86">
        <v>21833141.197477501</v>
      </c>
    </row>
    <row r="41959" spans="1:6">
      <c r="A41959">
        <v>2018</v>
      </c>
      <c r="B41959" t="s">
        <v>1033</v>
      </c>
      <c r="C41959" t="s">
        <v>1022</v>
      </c>
      <c r="D41959" t="s">
        <v>1017</v>
      </c>
      <c r="E41959" t="s">
        <v>1015</v>
      </c>
      <c r="F41959" s="86">
        <v>21963469.8430879</v>
      </c>
    </row>
    <row r="41960" spans="1:6">
      <c r="A41960">
        <v>2019</v>
      </c>
      <c r="B41960" t="s">
        <v>1033</v>
      </c>
      <c r="C41960" t="s">
        <v>1022</v>
      </c>
      <c r="D41960" t="s">
        <v>1017</v>
      </c>
      <c r="E41960" t="s">
        <v>1015</v>
      </c>
      <c r="F41960" s="86">
        <v>22105824.2342222</v>
      </c>
    </row>
    <row r="41961" spans="1:6">
      <c r="A41961">
        <v>2020</v>
      </c>
      <c r="B41961" t="s">
        <v>1033</v>
      </c>
      <c r="C41961" t="s">
        <v>1022</v>
      </c>
      <c r="D41961" t="s">
        <v>1017</v>
      </c>
      <c r="E41961" t="s">
        <v>1015</v>
      </c>
      <c r="F41961" s="86">
        <v>22216245.0770928</v>
      </c>
    </row>
    <row r="41962" spans="1:6">
      <c r="A41962">
        <v>2021</v>
      </c>
      <c r="B41962" t="s">
        <v>1033</v>
      </c>
      <c r="C41962" t="s">
        <v>1022</v>
      </c>
      <c r="D41962" t="s">
        <v>1017</v>
      </c>
      <c r="E41962" t="s">
        <v>1015</v>
      </c>
      <c r="F41962" s="86">
        <v>22307864.5278867</v>
      </c>
    </row>
    <row r="41963" spans="1:6">
      <c r="A41963">
        <v>2022</v>
      </c>
      <c r="B41963" t="s">
        <v>1033</v>
      </c>
      <c r="C41963" t="s">
        <v>1022</v>
      </c>
      <c r="D41963" t="s">
        <v>1017</v>
      </c>
      <c r="E41963" t="s">
        <v>1015</v>
      </c>
      <c r="F41963" s="86">
        <v>22367490.671700802</v>
      </c>
    </row>
    <row r="41964" spans="1:6">
      <c r="A41964">
        <v>2023</v>
      </c>
      <c r="B41964" t="s">
        <v>1033</v>
      </c>
      <c r="C41964" t="s">
        <v>1022</v>
      </c>
      <c r="D41964" t="s">
        <v>1017</v>
      </c>
      <c r="E41964" t="s">
        <v>1015</v>
      </c>
      <c r="F41964" s="86">
        <v>22410883.473468799</v>
      </c>
    </row>
    <row r="41965" spans="1:6">
      <c r="A41965">
        <v>2024</v>
      </c>
      <c r="B41965" t="s">
        <v>1033</v>
      </c>
      <c r="C41965" t="s">
        <v>1022</v>
      </c>
      <c r="D41965" t="s">
        <v>1017</v>
      </c>
      <c r="E41965" t="s">
        <v>1015</v>
      </c>
      <c r="F41965" s="86">
        <v>22432642.388123501</v>
      </c>
    </row>
    <row r="41966" spans="1:6">
      <c r="A41966">
        <v>2025</v>
      </c>
      <c r="B41966" t="s">
        <v>1033</v>
      </c>
      <c r="C41966" t="s">
        <v>1022</v>
      </c>
      <c r="D41966" t="s">
        <v>1017</v>
      </c>
      <c r="E41966" t="s">
        <v>1015</v>
      </c>
      <c r="F41966" s="86">
        <v>22437782.3702152</v>
      </c>
    </row>
    <row r="41967" spans="1:6">
      <c r="A41967">
        <v>2026</v>
      </c>
      <c r="B41967" t="s">
        <v>1033</v>
      </c>
      <c r="C41967" t="s">
        <v>1022</v>
      </c>
      <c r="D41967" t="s">
        <v>1017</v>
      </c>
      <c r="E41967" t="s">
        <v>1015</v>
      </c>
      <c r="F41967" s="86">
        <v>22433613.3276776</v>
      </c>
    </row>
    <row r="41968" spans="1:6">
      <c r="A41968">
        <v>2027</v>
      </c>
      <c r="B41968" t="s">
        <v>1033</v>
      </c>
      <c r="C41968" t="s">
        <v>1022</v>
      </c>
      <c r="D41968" t="s">
        <v>1017</v>
      </c>
      <c r="E41968" t="s">
        <v>1015</v>
      </c>
      <c r="F41968" s="86">
        <v>22427352.358124498</v>
      </c>
    </row>
    <row r="41969" spans="1:6">
      <c r="A41969">
        <v>2028</v>
      </c>
      <c r="B41969" t="s">
        <v>1033</v>
      </c>
      <c r="C41969" t="s">
        <v>1022</v>
      </c>
      <c r="D41969" t="s">
        <v>1017</v>
      </c>
      <c r="E41969" t="s">
        <v>1015</v>
      </c>
      <c r="F41969" s="86">
        <v>22391891.996098701</v>
      </c>
    </row>
    <row r="41970" spans="1:6">
      <c r="A41970">
        <v>2029</v>
      </c>
      <c r="B41970" t="s">
        <v>1033</v>
      </c>
      <c r="C41970" t="s">
        <v>1022</v>
      </c>
      <c r="D41970" t="s">
        <v>1017</v>
      </c>
      <c r="E41970" t="s">
        <v>1015</v>
      </c>
      <c r="F41970" s="86">
        <v>22359797.8026595</v>
      </c>
    </row>
    <row r="41971" spans="1:6">
      <c r="A41971">
        <v>2030</v>
      </c>
      <c r="B41971" t="s">
        <v>1033</v>
      </c>
      <c r="C41971" t="s">
        <v>1022</v>
      </c>
      <c r="D41971" t="s">
        <v>1017</v>
      </c>
      <c r="E41971" t="s">
        <v>1015</v>
      </c>
      <c r="F41971" s="86">
        <v>22307317.153377999</v>
      </c>
    </row>
    <row r="41972" spans="1:6">
      <c r="A41972">
        <v>2031</v>
      </c>
      <c r="B41972" t="s">
        <v>1033</v>
      </c>
      <c r="C41972" t="s">
        <v>1022</v>
      </c>
      <c r="D41972" t="s">
        <v>1017</v>
      </c>
      <c r="E41972" t="s">
        <v>1015</v>
      </c>
      <c r="F41972" s="86">
        <v>22260103.963277001</v>
      </c>
    </row>
    <row r="41973" spans="1:6">
      <c r="A41973">
        <v>2032</v>
      </c>
      <c r="B41973" t="s">
        <v>1033</v>
      </c>
      <c r="C41973" t="s">
        <v>1022</v>
      </c>
      <c r="D41973" t="s">
        <v>1017</v>
      </c>
      <c r="E41973" t="s">
        <v>1015</v>
      </c>
      <c r="F41973" s="86">
        <v>22214446.6370054</v>
      </c>
    </row>
    <row r="41974" spans="1:6">
      <c r="A41974">
        <v>2033</v>
      </c>
      <c r="B41974" t="s">
        <v>1033</v>
      </c>
      <c r="C41974" t="s">
        <v>1022</v>
      </c>
      <c r="D41974" t="s">
        <v>1017</v>
      </c>
      <c r="E41974" t="s">
        <v>1015</v>
      </c>
      <c r="F41974" s="86">
        <v>22169058.9920757</v>
      </c>
    </row>
    <row r="41975" spans="1:6">
      <c r="A41975">
        <v>2034</v>
      </c>
      <c r="B41975" t="s">
        <v>1033</v>
      </c>
      <c r="C41975" t="s">
        <v>1022</v>
      </c>
      <c r="D41975" t="s">
        <v>1017</v>
      </c>
      <c r="E41975" t="s">
        <v>1015</v>
      </c>
      <c r="F41975" s="86">
        <v>22146680.116787702</v>
      </c>
    </row>
    <row r="41976" spans="1:6">
      <c r="A41976">
        <v>2035</v>
      </c>
      <c r="B41976" t="s">
        <v>1033</v>
      </c>
      <c r="C41976" t="s">
        <v>1022</v>
      </c>
      <c r="D41976" t="s">
        <v>1017</v>
      </c>
      <c r="E41976" t="s">
        <v>1015</v>
      </c>
      <c r="F41976" s="86">
        <v>22127255.390933201</v>
      </c>
    </row>
    <row r="41977" spans="1:6">
      <c r="A41977">
        <v>2036</v>
      </c>
      <c r="B41977" t="s">
        <v>1033</v>
      </c>
      <c r="C41977" t="s">
        <v>1022</v>
      </c>
      <c r="D41977" t="s">
        <v>1017</v>
      </c>
      <c r="E41977" t="s">
        <v>1015</v>
      </c>
      <c r="F41977" s="86">
        <v>22143337.941523701</v>
      </c>
    </row>
    <row r="41978" spans="1:6">
      <c r="A41978">
        <v>2037</v>
      </c>
      <c r="B41978" t="s">
        <v>1033</v>
      </c>
      <c r="C41978" t="s">
        <v>1022</v>
      </c>
      <c r="D41978" t="s">
        <v>1017</v>
      </c>
      <c r="E41978" t="s">
        <v>1015</v>
      </c>
      <c r="F41978" s="86">
        <v>22175060.238915801</v>
      </c>
    </row>
    <row r="41979" spans="1:6">
      <c r="A41979">
        <v>2038</v>
      </c>
      <c r="B41979" t="s">
        <v>1033</v>
      </c>
      <c r="C41979" t="s">
        <v>1022</v>
      </c>
      <c r="D41979" t="s">
        <v>1017</v>
      </c>
      <c r="E41979" t="s">
        <v>1015</v>
      </c>
      <c r="F41979" s="86">
        <v>22221408.2101046</v>
      </c>
    </row>
    <row r="41980" spans="1:6">
      <c r="A41980">
        <v>2039</v>
      </c>
      <c r="B41980" t="s">
        <v>1033</v>
      </c>
      <c r="C41980" t="s">
        <v>1022</v>
      </c>
      <c r="D41980" t="s">
        <v>1017</v>
      </c>
      <c r="E41980" t="s">
        <v>1015</v>
      </c>
      <c r="F41980" s="86">
        <v>22279035.314146198</v>
      </c>
    </row>
    <row r="41981" spans="1:6">
      <c r="A41981">
        <v>2040</v>
      </c>
      <c r="B41981" t="s">
        <v>1033</v>
      </c>
      <c r="C41981" t="s">
        <v>1022</v>
      </c>
      <c r="D41981" t="s">
        <v>1017</v>
      </c>
      <c r="E41981" t="s">
        <v>1015</v>
      </c>
      <c r="F41981" s="86">
        <v>22355483.573076099</v>
      </c>
    </row>
    <row r="41982" spans="1:6">
      <c r="A41982">
        <v>2041</v>
      </c>
      <c r="B41982" t="s">
        <v>1033</v>
      </c>
      <c r="C41982" t="s">
        <v>1022</v>
      </c>
      <c r="D41982" t="s">
        <v>1017</v>
      </c>
      <c r="E41982" t="s">
        <v>1015</v>
      </c>
      <c r="F41982" s="86">
        <v>22367140.319850501</v>
      </c>
    </row>
    <row r="41983" spans="1:6">
      <c r="A41983">
        <v>2042</v>
      </c>
      <c r="B41983" t="s">
        <v>1033</v>
      </c>
      <c r="C41983" t="s">
        <v>1022</v>
      </c>
      <c r="D41983" t="s">
        <v>1017</v>
      </c>
      <c r="E41983" t="s">
        <v>1015</v>
      </c>
      <c r="F41983" s="86">
        <v>22380369.177634299</v>
      </c>
    </row>
    <row r="41984" spans="1:6">
      <c r="A41984">
        <v>2043</v>
      </c>
      <c r="B41984" t="s">
        <v>1033</v>
      </c>
      <c r="C41984" t="s">
        <v>1022</v>
      </c>
      <c r="D41984" t="s">
        <v>1017</v>
      </c>
      <c r="E41984" t="s">
        <v>1015</v>
      </c>
      <c r="F41984" s="86">
        <v>22406175.623383101</v>
      </c>
    </row>
    <row r="41985" spans="1:6">
      <c r="A41985">
        <v>2044</v>
      </c>
      <c r="B41985" t="s">
        <v>1033</v>
      </c>
      <c r="C41985" t="s">
        <v>1022</v>
      </c>
      <c r="D41985" t="s">
        <v>1017</v>
      </c>
      <c r="E41985" t="s">
        <v>1015</v>
      </c>
      <c r="F41985" s="86">
        <v>22433469.8272123</v>
      </c>
    </row>
    <row r="41986" spans="1:6">
      <c r="A41986">
        <v>2045</v>
      </c>
      <c r="B41986" t="s">
        <v>1033</v>
      </c>
      <c r="C41986" t="s">
        <v>1022</v>
      </c>
      <c r="D41986" t="s">
        <v>1017</v>
      </c>
      <c r="E41986" t="s">
        <v>1015</v>
      </c>
      <c r="F41986" s="86">
        <v>22467610.387087502</v>
      </c>
    </row>
    <row r="41987" spans="1:6">
      <c r="A41987">
        <v>2046</v>
      </c>
      <c r="B41987" t="s">
        <v>1033</v>
      </c>
      <c r="C41987" t="s">
        <v>1022</v>
      </c>
      <c r="D41987" t="s">
        <v>1017</v>
      </c>
      <c r="E41987" t="s">
        <v>1015</v>
      </c>
      <c r="F41987" s="86">
        <v>22493718.019476101</v>
      </c>
    </row>
    <row r="41988" spans="1:6">
      <c r="A41988">
        <v>2047</v>
      </c>
      <c r="B41988" t="s">
        <v>1033</v>
      </c>
      <c r="C41988" t="s">
        <v>1022</v>
      </c>
      <c r="D41988" t="s">
        <v>1017</v>
      </c>
      <c r="E41988" t="s">
        <v>1015</v>
      </c>
      <c r="F41988" s="86">
        <v>22520873.016095102</v>
      </c>
    </row>
    <row r="41989" spans="1:6">
      <c r="A41989">
        <v>2048</v>
      </c>
      <c r="B41989" t="s">
        <v>1033</v>
      </c>
      <c r="C41989" t="s">
        <v>1022</v>
      </c>
      <c r="D41989" t="s">
        <v>1017</v>
      </c>
      <c r="E41989" t="s">
        <v>1015</v>
      </c>
      <c r="F41989" s="86">
        <v>22550596.328663498</v>
      </c>
    </row>
    <row r="41990" spans="1:6">
      <c r="A41990">
        <v>2049</v>
      </c>
      <c r="B41990" t="s">
        <v>1033</v>
      </c>
      <c r="C41990" t="s">
        <v>1022</v>
      </c>
      <c r="D41990" t="s">
        <v>1017</v>
      </c>
      <c r="E41990" t="s">
        <v>1015</v>
      </c>
      <c r="F41990" s="86">
        <v>22582821.371064801</v>
      </c>
    </row>
    <row r="41991" spans="1:6">
      <c r="A41991">
        <v>2050</v>
      </c>
      <c r="B41991" t="s">
        <v>1033</v>
      </c>
      <c r="C41991" t="s">
        <v>1022</v>
      </c>
      <c r="D41991" t="s">
        <v>1017</v>
      </c>
      <c r="E41991" t="s">
        <v>1015</v>
      </c>
      <c r="F41991" s="86">
        <v>22617745.307381399</v>
      </c>
    </row>
    <row r="41992" spans="1:6">
      <c r="A41992">
        <v>2017</v>
      </c>
      <c r="B41992" t="s">
        <v>1034</v>
      </c>
      <c r="C41992" t="s">
        <v>1022</v>
      </c>
      <c r="D41992" t="s">
        <v>1017</v>
      </c>
      <c r="E41992" t="s">
        <v>1015</v>
      </c>
      <c r="F41992" s="86">
        <v>592274.22574555303</v>
      </c>
    </row>
    <row r="41993" spans="1:6">
      <c r="A41993">
        <v>2018</v>
      </c>
      <c r="B41993" t="s">
        <v>1034</v>
      </c>
      <c r="C41993" t="s">
        <v>1022</v>
      </c>
      <c r="D41993" t="s">
        <v>1017</v>
      </c>
      <c r="E41993" t="s">
        <v>1015</v>
      </c>
      <c r="F41993" s="86">
        <v>613055.56500259798</v>
      </c>
    </row>
    <row r="41994" spans="1:6">
      <c r="A41994">
        <v>2019</v>
      </c>
      <c r="B41994" t="s">
        <v>1034</v>
      </c>
      <c r="C41994" t="s">
        <v>1022</v>
      </c>
      <c r="D41994" t="s">
        <v>1017</v>
      </c>
      <c r="E41994" t="s">
        <v>1015</v>
      </c>
      <c r="F41994" s="86">
        <v>619060.88590602903</v>
      </c>
    </row>
    <row r="41995" spans="1:6">
      <c r="A41995">
        <v>2020</v>
      </c>
      <c r="B41995" t="s">
        <v>1034</v>
      </c>
      <c r="C41995" t="s">
        <v>1022</v>
      </c>
      <c r="D41995" t="s">
        <v>1017</v>
      </c>
      <c r="E41995" t="s">
        <v>1015</v>
      </c>
      <c r="F41995" s="86">
        <v>625008.31532553094</v>
      </c>
    </row>
    <row r="41996" spans="1:6">
      <c r="A41996">
        <v>2021</v>
      </c>
      <c r="B41996" t="s">
        <v>1034</v>
      </c>
      <c r="C41996" t="s">
        <v>1022</v>
      </c>
      <c r="D41996" t="s">
        <v>1017</v>
      </c>
      <c r="E41996" t="s">
        <v>1015</v>
      </c>
      <c r="F41996" s="86">
        <v>630974.79627096804</v>
      </c>
    </row>
    <row r="41997" spans="1:6">
      <c r="A41997">
        <v>2022</v>
      </c>
      <c r="B41997" t="s">
        <v>1034</v>
      </c>
      <c r="C41997" t="s">
        <v>1022</v>
      </c>
      <c r="D41997" t="s">
        <v>1017</v>
      </c>
      <c r="E41997" t="s">
        <v>1015</v>
      </c>
      <c r="F41997" s="86">
        <v>636832.83335398405</v>
      </c>
    </row>
    <row r="41998" spans="1:6">
      <c r="A41998">
        <v>2023</v>
      </c>
      <c r="B41998" t="s">
        <v>1034</v>
      </c>
      <c r="C41998" t="s">
        <v>1022</v>
      </c>
      <c r="D41998" t="s">
        <v>1017</v>
      </c>
      <c r="E41998" t="s">
        <v>1015</v>
      </c>
      <c r="F41998" s="86">
        <v>642619.27016397601</v>
      </c>
    </row>
    <row r="41999" spans="1:6">
      <c r="A41999">
        <v>2024</v>
      </c>
      <c r="B41999" t="s">
        <v>1034</v>
      </c>
      <c r="C41999" t="s">
        <v>1022</v>
      </c>
      <c r="D41999" t="s">
        <v>1017</v>
      </c>
      <c r="E41999" t="s">
        <v>1015</v>
      </c>
      <c r="F41999" s="86">
        <v>648334.53980860405</v>
      </c>
    </row>
    <row r="42000" spans="1:6">
      <c r="A42000">
        <v>2025</v>
      </c>
      <c r="B42000" t="s">
        <v>1034</v>
      </c>
      <c r="C42000" t="s">
        <v>1022</v>
      </c>
      <c r="D42000" t="s">
        <v>1017</v>
      </c>
      <c r="E42000" t="s">
        <v>1015</v>
      </c>
      <c r="F42000" s="86">
        <v>653967.94591169804</v>
      </c>
    </row>
    <row r="42001" spans="1:6">
      <c r="A42001">
        <v>2026</v>
      </c>
      <c r="B42001" t="s">
        <v>1034</v>
      </c>
      <c r="C42001" t="s">
        <v>1022</v>
      </c>
      <c r="D42001" t="s">
        <v>1017</v>
      </c>
      <c r="E42001" t="s">
        <v>1015</v>
      </c>
      <c r="F42001" s="86">
        <v>659534.11167340796</v>
      </c>
    </row>
    <row r="42002" spans="1:6">
      <c r="A42002">
        <v>2027</v>
      </c>
      <c r="B42002" t="s">
        <v>1034</v>
      </c>
      <c r="C42002" t="s">
        <v>1022</v>
      </c>
      <c r="D42002" t="s">
        <v>1017</v>
      </c>
      <c r="E42002" t="s">
        <v>1015</v>
      </c>
      <c r="F42002" s="86">
        <v>664934.32185506297</v>
      </c>
    </row>
    <row r="42003" spans="1:6">
      <c r="A42003">
        <v>2028</v>
      </c>
      <c r="B42003" t="s">
        <v>1034</v>
      </c>
      <c r="C42003" t="s">
        <v>1022</v>
      </c>
      <c r="D42003" t="s">
        <v>1017</v>
      </c>
      <c r="E42003" t="s">
        <v>1015</v>
      </c>
      <c r="F42003" s="86">
        <v>670073.49135815597</v>
      </c>
    </row>
    <row r="42004" spans="1:6">
      <c r="A42004">
        <v>2029</v>
      </c>
      <c r="B42004" t="s">
        <v>1034</v>
      </c>
      <c r="C42004" t="s">
        <v>1022</v>
      </c>
      <c r="D42004" t="s">
        <v>1017</v>
      </c>
      <c r="E42004" t="s">
        <v>1015</v>
      </c>
      <c r="F42004" s="86">
        <v>674943.43286333804</v>
      </c>
    </row>
    <row r="42005" spans="1:6">
      <c r="A42005">
        <v>2030</v>
      </c>
      <c r="B42005" t="s">
        <v>1034</v>
      </c>
      <c r="C42005" t="s">
        <v>1022</v>
      </c>
      <c r="D42005" t="s">
        <v>1017</v>
      </c>
      <c r="E42005" t="s">
        <v>1015</v>
      </c>
      <c r="F42005" s="86">
        <v>679803.31005013199</v>
      </c>
    </row>
    <row r="42006" spans="1:6">
      <c r="A42006">
        <v>2031</v>
      </c>
      <c r="B42006" t="s">
        <v>1034</v>
      </c>
      <c r="C42006" t="s">
        <v>1022</v>
      </c>
      <c r="D42006" t="s">
        <v>1017</v>
      </c>
      <c r="E42006" t="s">
        <v>1015</v>
      </c>
      <c r="F42006" s="86">
        <v>684588.124433227</v>
      </c>
    </row>
    <row r="42007" spans="1:6">
      <c r="A42007">
        <v>2032</v>
      </c>
      <c r="B42007" t="s">
        <v>1034</v>
      </c>
      <c r="C42007" t="s">
        <v>1022</v>
      </c>
      <c r="D42007" t="s">
        <v>1017</v>
      </c>
      <c r="E42007" t="s">
        <v>1015</v>
      </c>
      <c r="F42007" s="86">
        <v>689231.022506151</v>
      </c>
    </row>
    <row r="42008" spans="1:6">
      <c r="A42008">
        <v>2033</v>
      </c>
      <c r="B42008" t="s">
        <v>1034</v>
      </c>
      <c r="C42008" t="s">
        <v>1022</v>
      </c>
      <c r="D42008" t="s">
        <v>1017</v>
      </c>
      <c r="E42008" t="s">
        <v>1015</v>
      </c>
      <c r="F42008" s="86">
        <v>693788.62918245303</v>
      </c>
    </row>
    <row r="42009" spans="1:6">
      <c r="A42009">
        <v>2034</v>
      </c>
      <c r="B42009" t="s">
        <v>1034</v>
      </c>
      <c r="C42009" t="s">
        <v>1022</v>
      </c>
      <c r="D42009" t="s">
        <v>1017</v>
      </c>
      <c r="E42009" t="s">
        <v>1015</v>
      </c>
      <c r="F42009" s="86">
        <v>698545.64085659897</v>
      </c>
    </row>
    <row r="42010" spans="1:6">
      <c r="A42010">
        <v>2035</v>
      </c>
      <c r="B42010" t="s">
        <v>1034</v>
      </c>
      <c r="C42010" t="s">
        <v>1022</v>
      </c>
      <c r="D42010" t="s">
        <v>1017</v>
      </c>
      <c r="E42010" t="s">
        <v>1015</v>
      </c>
      <c r="F42010" s="86">
        <v>703427.19432510401</v>
      </c>
    </row>
    <row r="42011" spans="1:6">
      <c r="A42011">
        <v>2036</v>
      </c>
      <c r="B42011" t="s">
        <v>1034</v>
      </c>
      <c r="C42011" t="s">
        <v>1022</v>
      </c>
      <c r="D42011" t="s">
        <v>1017</v>
      </c>
      <c r="E42011" t="s">
        <v>1015</v>
      </c>
      <c r="F42011" s="86">
        <v>708423.89718158601</v>
      </c>
    </row>
    <row r="42012" spans="1:6">
      <c r="A42012">
        <v>2037</v>
      </c>
      <c r="B42012" t="s">
        <v>1034</v>
      </c>
      <c r="C42012" t="s">
        <v>1022</v>
      </c>
      <c r="D42012" t="s">
        <v>1017</v>
      </c>
      <c r="E42012" t="s">
        <v>1015</v>
      </c>
      <c r="F42012" s="86">
        <v>713515.00397473096</v>
      </c>
    </row>
    <row r="42013" spans="1:6">
      <c r="A42013">
        <v>2038</v>
      </c>
      <c r="B42013" t="s">
        <v>1034</v>
      </c>
      <c r="C42013" t="s">
        <v>1022</v>
      </c>
      <c r="D42013" t="s">
        <v>1017</v>
      </c>
      <c r="E42013" t="s">
        <v>1015</v>
      </c>
      <c r="F42013" s="86">
        <v>718595.66694357595</v>
      </c>
    </row>
    <row r="42014" spans="1:6">
      <c r="A42014">
        <v>2039</v>
      </c>
      <c r="B42014" t="s">
        <v>1034</v>
      </c>
      <c r="C42014" t="s">
        <v>1022</v>
      </c>
      <c r="D42014" t="s">
        <v>1017</v>
      </c>
      <c r="E42014" t="s">
        <v>1015</v>
      </c>
      <c r="F42014" s="86">
        <v>723763.263557386</v>
      </c>
    </row>
    <row r="42015" spans="1:6">
      <c r="A42015">
        <v>2040</v>
      </c>
      <c r="B42015" t="s">
        <v>1034</v>
      </c>
      <c r="C42015" t="s">
        <v>1022</v>
      </c>
      <c r="D42015" t="s">
        <v>1017</v>
      </c>
      <c r="E42015" t="s">
        <v>1015</v>
      </c>
      <c r="F42015" s="86">
        <v>728886.71507090295</v>
      </c>
    </row>
    <row r="42016" spans="1:6">
      <c r="A42016">
        <v>2041</v>
      </c>
      <c r="B42016" t="s">
        <v>1034</v>
      </c>
      <c r="C42016" t="s">
        <v>1022</v>
      </c>
      <c r="D42016" t="s">
        <v>1017</v>
      </c>
      <c r="E42016" t="s">
        <v>1015</v>
      </c>
      <c r="F42016" s="86">
        <v>732958.45822736504</v>
      </c>
    </row>
    <row r="42017" spans="1:6">
      <c r="A42017">
        <v>2042</v>
      </c>
      <c r="B42017" t="s">
        <v>1034</v>
      </c>
      <c r="C42017" t="s">
        <v>1022</v>
      </c>
      <c r="D42017" t="s">
        <v>1017</v>
      </c>
      <c r="E42017" t="s">
        <v>1015</v>
      </c>
      <c r="F42017" s="86">
        <v>737042.43471740396</v>
      </c>
    </row>
    <row r="42018" spans="1:6">
      <c r="A42018">
        <v>2043</v>
      </c>
      <c r="B42018" t="s">
        <v>1034</v>
      </c>
      <c r="C42018" t="s">
        <v>1022</v>
      </c>
      <c r="D42018" t="s">
        <v>1017</v>
      </c>
      <c r="E42018" t="s">
        <v>1015</v>
      </c>
      <c r="F42018" s="86">
        <v>741236.48090556695</v>
      </c>
    </row>
    <row r="42019" spans="1:6">
      <c r="A42019">
        <v>2044</v>
      </c>
      <c r="B42019" t="s">
        <v>1034</v>
      </c>
      <c r="C42019" t="s">
        <v>1022</v>
      </c>
      <c r="D42019" t="s">
        <v>1017</v>
      </c>
      <c r="E42019" t="s">
        <v>1015</v>
      </c>
      <c r="F42019" s="86">
        <v>745430.86950729601</v>
      </c>
    </row>
    <row r="42020" spans="1:6">
      <c r="A42020">
        <v>2045</v>
      </c>
      <c r="B42020" t="s">
        <v>1034</v>
      </c>
      <c r="C42020" t="s">
        <v>1022</v>
      </c>
      <c r="D42020" t="s">
        <v>1017</v>
      </c>
      <c r="E42020" t="s">
        <v>1015</v>
      </c>
      <c r="F42020" s="86">
        <v>749697.63806574803</v>
      </c>
    </row>
    <row r="42021" spans="1:6">
      <c r="A42021">
        <v>2046</v>
      </c>
      <c r="B42021" t="s">
        <v>1034</v>
      </c>
      <c r="C42021" t="s">
        <v>1022</v>
      </c>
      <c r="D42021" t="s">
        <v>1017</v>
      </c>
      <c r="E42021" t="s">
        <v>1015</v>
      </c>
      <c r="F42021" s="86">
        <v>753997.62230092101</v>
      </c>
    </row>
    <row r="42022" spans="1:6">
      <c r="A42022">
        <v>2047</v>
      </c>
      <c r="B42022" t="s">
        <v>1034</v>
      </c>
      <c r="C42022" t="s">
        <v>1022</v>
      </c>
      <c r="D42022" t="s">
        <v>1017</v>
      </c>
      <c r="E42022" t="s">
        <v>1015</v>
      </c>
      <c r="F42022" s="86">
        <v>758313.90431734698</v>
      </c>
    </row>
    <row r="42023" spans="1:6">
      <c r="A42023">
        <v>2048</v>
      </c>
      <c r="B42023" t="s">
        <v>1034</v>
      </c>
      <c r="C42023" t="s">
        <v>1022</v>
      </c>
      <c r="D42023" t="s">
        <v>1017</v>
      </c>
      <c r="E42023" t="s">
        <v>1015</v>
      </c>
      <c r="F42023" s="86">
        <v>762596.76138075499</v>
      </c>
    </row>
    <row r="42024" spans="1:6">
      <c r="A42024">
        <v>2049</v>
      </c>
      <c r="B42024" t="s">
        <v>1034</v>
      </c>
      <c r="C42024" t="s">
        <v>1022</v>
      </c>
      <c r="D42024" t="s">
        <v>1017</v>
      </c>
      <c r="E42024" t="s">
        <v>1015</v>
      </c>
      <c r="F42024" s="86">
        <v>766828.26617437601</v>
      </c>
    </row>
    <row r="42025" spans="1:6">
      <c r="A42025">
        <v>2050</v>
      </c>
      <c r="B42025" t="s">
        <v>1034</v>
      </c>
      <c r="C42025" t="s">
        <v>1022</v>
      </c>
      <c r="D42025" t="s">
        <v>1017</v>
      </c>
      <c r="E42025" t="s">
        <v>1015</v>
      </c>
      <c r="F42025" s="86">
        <v>771031.26027066296</v>
      </c>
    </row>
    <row r="42026" spans="1:6">
      <c r="A42026">
        <v>2017</v>
      </c>
      <c r="B42026" t="s">
        <v>1035</v>
      </c>
      <c r="C42026" t="s">
        <v>1022</v>
      </c>
      <c r="D42026" t="s">
        <v>1017</v>
      </c>
      <c r="E42026" t="s">
        <v>1015</v>
      </c>
      <c r="F42026" s="86">
        <v>3381532.4008181999</v>
      </c>
    </row>
    <row r="42027" spans="1:6">
      <c r="A42027">
        <v>2018</v>
      </c>
      <c r="B42027" t="s">
        <v>1035</v>
      </c>
      <c r="C42027" t="s">
        <v>1022</v>
      </c>
      <c r="D42027" t="s">
        <v>1017</v>
      </c>
      <c r="E42027" t="s">
        <v>1015</v>
      </c>
      <c r="F42027" s="86">
        <v>3490513.1703615398</v>
      </c>
    </row>
    <row r="42028" spans="1:6">
      <c r="A42028">
        <v>2019</v>
      </c>
      <c r="B42028" t="s">
        <v>1035</v>
      </c>
      <c r="C42028" t="s">
        <v>1022</v>
      </c>
      <c r="D42028" t="s">
        <v>1017</v>
      </c>
      <c r="E42028" t="s">
        <v>1015</v>
      </c>
      <c r="F42028" s="86">
        <v>3519761.4381101099</v>
      </c>
    </row>
    <row r="42029" spans="1:6">
      <c r="A42029">
        <v>2020</v>
      </c>
      <c r="B42029" t="s">
        <v>1035</v>
      </c>
      <c r="C42029" t="s">
        <v>1022</v>
      </c>
      <c r="D42029" t="s">
        <v>1017</v>
      </c>
      <c r="E42029" t="s">
        <v>1015</v>
      </c>
      <c r="F42029" s="86">
        <v>3544978.01557873</v>
      </c>
    </row>
    <row r="42030" spans="1:6">
      <c r="A42030">
        <v>2021</v>
      </c>
      <c r="B42030" t="s">
        <v>1035</v>
      </c>
      <c r="C42030" t="s">
        <v>1022</v>
      </c>
      <c r="D42030" t="s">
        <v>1017</v>
      </c>
      <c r="E42030" t="s">
        <v>1015</v>
      </c>
      <c r="F42030" s="86">
        <v>3567526.94591972</v>
      </c>
    </row>
    <row r="42031" spans="1:6">
      <c r="A42031">
        <v>2022</v>
      </c>
      <c r="B42031" t="s">
        <v>1035</v>
      </c>
      <c r="C42031" t="s">
        <v>1022</v>
      </c>
      <c r="D42031" t="s">
        <v>1017</v>
      </c>
      <c r="E42031" t="s">
        <v>1015</v>
      </c>
      <c r="F42031" s="86">
        <v>3587511.06131001</v>
      </c>
    </row>
    <row r="42032" spans="1:6">
      <c r="A42032">
        <v>2023</v>
      </c>
      <c r="B42032" t="s">
        <v>1035</v>
      </c>
      <c r="C42032" t="s">
        <v>1022</v>
      </c>
      <c r="D42032" t="s">
        <v>1017</v>
      </c>
      <c r="E42032" t="s">
        <v>1015</v>
      </c>
      <c r="F42032" s="86">
        <v>3604655.4921920602</v>
      </c>
    </row>
    <row r="42033" spans="1:6">
      <c r="A42033">
        <v>2024</v>
      </c>
      <c r="B42033" t="s">
        <v>1035</v>
      </c>
      <c r="C42033" t="s">
        <v>1022</v>
      </c>
      <c r="D42033" t="s">
        <v>1017</v>
      </c>
      <c r="E42033" t="s">
        <v>1015</v>
      </c>
      <c r="F42033" s="86">
        <v>3619270.9226696901</v>
      </c>
    </row>
    <row r="42034" spans="1:6">
      <c r="A42034">
        <v>2025</v>
      </c>
      <c r="B42034" t="s">
        <v>1035</v>
      </c>
      <c r="C42034" t="s">
        <v>1022</v>
      </c>
      <c r="D42034" t="s">
        <v>1017</v>
      </c>
      <c r="E42034" t="s">
        <v>1015</v>
      </c>
      <c r="F42034" s="86">
        <v>3633730.2390106199</v>
      </c>
    </row>
    <row r="42035" spans="1:6">
      <c r="A42035">
        <v>2026</v>
      </c>
      <c r="B42035" t="s">
        <v>1035</v>
      </c>
      <c r="C42035" t="s">
        <v>1022</v>
      </c>
      <c r="D42035" t="s">
        <v>1017</v>
      </c>
      <c r="E42035" t="s">
        <v>1015</v>
      </c>
      <c r="F42035" s="86">
        <v>3647635.8005149602</v>
      </c>
    </row>
    <row r="42036" spans="1:6">
      <c r="A42036">
        <v>2027</v>
      </c>
      <c r="B42036" t="s">
        <v>1035</v>
      </c>
      <c r="C42036" t="s">
        <v>1022</v>
      </c>
      <c r="D42036" t="s">
        <v>1017</v>
      </c>
      <c r="E42036" t="s">
        <v>1015</v>
      </c>
      <c r="F42036" s="86">
        <v>3660495.6212556199</v>
      </c>
    </row>
    <row r="42037" spans="1:6">
      <c r="A42037">
        <v>2028</v>
      </c>
      <c r="B42037" t="s">
        <v>1035</v>
      </c>
      <c r="C42037" t="s">
        <v>1022</v>
      </c>
      <c r="D42037" t="s">
        <v>1017</v>
      </c>
      <c r="E42037" t="s">
        <v>1015</v>
      </c>
      <c r="F42037" s="86">
        <v>3673072.3769664899</v>
      </c>
    </row>
    <row r="42038" spans="1:6">
      <c r="A42038">
        <v>2029</v>
      </c>
      <c r="B42038" t="s">
        <v>1035</v>
      </c>
      <c r="C42038" t="s">
        <v>1022</v>
      </c>
      <c r="D42038" t="s">
        <v>1017</v>
      </c>
      <c r="E42038" t="s">
        <v>1015</v>
      </c>
      <c r="F42038" s="86">
        <v>3684325.4487067098</v>
      </c>
    </row>
    <row r="42039" spans="1:6">
      <c r="A42039">
        <v>2030</v>
      </c>
      <c r="B42039" t="s">
        <v>1035</v>
      </c>
      <c r="C42039" t="s">
        <v>1022</v>
      </c>
      <c r="D42039" t="s">
        <v>1017</v>
      </c>
      <c r="E42039" t="s">
        <v>1015</v>
      </c>
      <c r="F42039" s="86">
        <v>3697067.6992490799</v>
      </c>
    </row>
    <row r="42040" spans="1:6">
      <c r="A42040">
        <v>2031</v>
      </c>
      <c r="B42040" t="s">
        <v>1035</v>
      </c>
      <c r="C42040" t="s">
        <v>1022</v>
      </c>
      <c r="D42040" t="s">
        <v>1017</v>
      </c>
      <c r="E42040" t="s">
        <v>1015</v>
      </c>
      <c r="F42040" s="86">
        <v>3710251.1120331702</v>
      </c>
    </row>
    <row r="42041" spans="1:6">
      <c r="A42041">
        <v>2032</v>
      </c>
      <c r="B42041" t="s">
        <v>1035</v>
      </c>
      <c r="C42041" t="s">
        <v>1022</v>
      </c>
      <c r="D42041" t="s">
        <v>1017</v>
      </c>
      <c r="E42041" t="s">
        <v>1015</v>
      </c>
      <c r="F42041" s="86">
        <v>3724464.0055391099</v>
      </c>
    </row>
    <row r="42042" spans="1:6">
      <c r="A42042">
        <v>2033</v>
      </c>
      <c r="B42042" t="s">
        <v>1035</v>
      </c>
      <c r="C42042" t="s">
        <v>1022</v>
      </c>
      <c r="D42042" t="s">
        <v>1017</v>
      </c>
      <c r="E42042" t="s">
        <v>1015</v>
      </c>
      <c r="F42042" s="86">
        <v>3740373.8411656502</v>
      </c>
    </row>
    <row r="42043" spans="1:6">
      <c r="A42043">
        <v>2034</v>
      </c>
      <c r="B42043" t="s">
        <v>1035</v>
      </c>
      <c r="C42043" t="s">
        <v>1022</v>
      </c>
      <c r="D42043" t="s">
        <v>1017</v>
      </c>
      <c r="E42043" t="s">
        <v>1015</v>
      </c>
      <c r="F42043" s="86">
        <v>3758834.8428025702</v>
      </c>
    </row>
    <row r="42044" spans="1:6">
      <c r="A42044">
        <v>2035</v>
      </c>
      <c r="B42044" t="s">
        <v>1035</v>
      </c>
      <c r="C42044" t="s">
        <v>1022</v>
      </c>
      <c r="D42044" t="s">
        <v>1017</v>
      </c>
      <c r="E42044" t="s">
        <v>1015</v>
      </c>
      <c r="F42044" s="86">
        <v>3779313.73519665</v>
      </c>
    </row>
    <row r="42045" spans="1:6">
      <c r="A42045">
        <v>2036</v>
      </c>
      <c r="B42045" t="s">
        <v>1035</v>
      </c>
      <c r="C42045" t="s">
        <v>1022</v>
      </c>
      <c r="D42045" t="s">
        <v>1017</v>
      </c>
      <c r="E42045" t="s">
        <v>1015</v>
      </c>
      <c r="F42045" s="86">
        <v>3803805.3055267502</v>
      </c>
    </row>
    <row r="42046" spans="1:6">
      <c r="A42046">
        <v>2037</v>
      </c>
      <c r="B42046" t="s">
        <v>1035</v>
      </c>
      <c r="C42046" t="s">
        <v>1022</v>
      </c>
      <c r="D42046" t="s">
        <v>1017</v>
      </c>
      <c r="E42046" t="s">
        <v>1015</v>
      </c>
      <c r="F42046" s="86">
        <v>3830290.52090147</v>
      </c>
    </row>
    <row r="42047" spans="1:6">
      <c r="A42047">
        <v>2038</v>
      </c>
      <c r="B42047" t="s">
        <v>1035</v>
      </c>
      <c r="C42047" t="s">
        <v>1022</v>
      </c>
      <c r="D42047" t="s">
        <v>1017</v>
      </c>
      <c r="E42047" t="s">
        <v>1015</v>
      </c>
      <c r="F42047" s="86">
        <v>3859218.9696969199</v>
      </c>
    </row>
    <row r="42048" spans="1:6">
      <c r="A42048">
        <v>2039</v>
      </c>
      <c r="B42048" t="s">
        <v>1035</v>
      </c>
      <c r="C42048" t="s">
        <v>1022</v>
      </c>
      <c r="D42048" t="s">
        <v>1017</v>
      </c>
      <c r="E42048" t="s">
        <v>1015</v>
      </c>
      <c r="F42048" s="86">
        <v>3889010.8868198898</v>
      </c>
    </row>
    <row r="42049" spans="1:6">
      <c r="A42049">
        <v>2040</v>
      </c>
      <c r="B42049" t="s">
        <v>1035</v>
      </c>
      <c r="C42049" t="s">
        <v>1022</v>
      </c>
      <c r="D42049" t="s">
        <v>1017</v>
      </c>
      <c r="E42049" t="s">
        <v>1015</v>
      </c>
      <c r="F42049" s="86">
        <v>3919410.0912285298</v>
      </c>
    </row>
    <row r="42050" spans="1:6">
      <c r="A42050">
        <v>2041</v>
      </c>
      <c r="B42050" t="s">
        <v>1035</v>
      </c>
      <c r="C42050" t="s">
        <v>1022</v>
      </c>
      <c r="D42050" t="s">
        <v>1017</v>
      </c>
      <c r="E42050" t="s">
        <v>1015</v>
      </c>
      <c r="F42050" s="86">
        <v>3937717.6213446101</v>
      </c>
    </row>
    <row r="42051" spans="1:6">
      <c r="A42051">
        <v>2042</v>
      </c>
      <c r="B42051" t="s">
        <v>1035</v>
      </c>
      <c r="C42051" t="s">
        <v>1022</v>
      </c>
      <c r="D42051" t="s">
        <v>1017</v>
      </c>
      <c r="E42051" t="s">
        <v>1015</v>
      </c>
      <c r="F42051" s="86">
        <v>3956983.3192883199</v>
      </c>
    </row>
    <row r="42052" spans="1:6">
      <c r="A42052">
        <v>2043</v>
      </c>
      <c r="B42052" t="s">
        <v>1035</v>
      </c>
      <c r="C42052" t="s">
        <v>1022</v>
      </c>
      <c r="D42052" t="s">
        <v>1017</v>
      </c>
      <c r="E42052" t="s">
        <v>1015</v>
      </c>
      <c r="F42052" s="86">
        <v>3976148.4467991898</v>
      </c>
    </row>
    <row r="42053" spans="1:6">
      <c r="A42053">
        <v>2044</v>
      </c>
      <c r="B42053" t="s">
        <v>1035</v>
      </c>
      <c r="C42053" t="s">
        <v>1022</v>
      </c>
      <c r="D42053" t="s">
        <v>1017</v>
      </c>
      <c r="E42053" t="s">
        <v>1015</v>
      </c>
      <c r="F42053" s="86">
        <v>3996118.1070976998</v>
      </c>
    </row>
    <row r="42054" spans="1:6">
      <c r="A42054">
        <v>2045</v>
      </c>
      <c r="B42054" t="s">
        <v>1035</v>
      </c>
      <c r="C42054" t="s">
        <v>1022</v>
      </c>
      <c r="D42054" t="s">
        <v>1017</v>
      </c>
      <c r="E42054" t="s">
        <v>1015</v>
      </c>
      <c r="F42054" s="86">
        <v>4015884.64357309</v>
      </c>
    </row>
    <row r="42055" spans="1:6">
      <c r="A42055">
        <v>2046</v>
      </c>
      <c r="B42055" t="s">
        <v>1035</v>
      </c>
      <c r="C42055" t="s">
        <v>1022</v>
      </c>
      <c r="D42055" t="s">
        <v>1017</v>
      </c>
      <c r="E42055" t="s">
        <v>1015</v>
      </c>
      <c r="F42055" s="86">
        <v>4036630.9219428599</v>
      </c>
    </row>
    <row r="42056" spans="1:6">
      <c r="A42056">
        <v>2047</v>
      </c>
      <c r="B42056" t="s">
        <v>1035</v>
      </c>
      <c r="C42056" t="s">
        <v>1022</v>
      </c>
      <c r="D42056" t="s">
        <v>1017</v>
      </c>
      <c r="E42056" t="s">
        <v>1015</v>
      </c>
      <c r="F42056" s="86">
        <v>4057435.8708145702</v>
      </c>
    </row>
    <row r="42057" spans="1:6">
      <c r="A42057">
        <v>2048</v>
      </c>
      <c r="B42057" t="s">
        <v>1035</v>
      </c>
      <c r="C42057" t="s">
        <v>1022</v>
      </c>
      <c r="D42057" t="s">
        <v>1017</v>
      </c>
      <c r="E42057" t="s">
        <v>1015</v>
      </c>
      <c r="F42057" s="86">
        <v>4079325.9643314001</v>
      </c>
    </row>
    <row r="42058" spans="1:6">
      <c r="A42058">
        <v>2049</v>
      </c>
      <c r="B42058" t="s">
        <v>1035</v>
      </c>
      <c r="C42058" t="s">
        <v>1022</v>
      </c>
      <c r="D42058" t="s">
        <v>1017</v>
      </c>
      <c r="E42058" t="s">
        <v>1015</v>
      </c>
      <c r="F42058" s="86">
        <v>4101400.8640051</v>
      </c>
    </row>
    <row r="42059" spans="1:6">
      <c r="A42059">
        <v>2050</v>
      </c>
      <c r="B42059" t="s">
        <v>1035</v>
      </c>
      <c r="C42059" t="s">
        <v>1022</v>
      </c>
      <c r="D42059" t="s">
        <v>1017</v>
      </c>
      <c r="E42059" t="s">
        <v>1015</v>
      </c>
      <c r="F42059" s="86">
        <v>4124789.3006006698</v>
      </c>
    </row>
    <row r="42060" spans="1:6">
      <c r="A42060">
        <v>2017</v>
      </c>
      <c r="B42060" t="s">
        <v>1036</v>
      </c>
      <c r="C42060" t="s">
        <v>1022</v>
      </c>
      <c r="D42060" t="s">
        <v>1017</v>
      </c>
      <c r="E42060" t="s">
        <v>1015</v>
      </c>
      <c r="F42060" s="86">
        <v>26599157.526302598</v>
      </c>
    </row>
    <row r="42061" spans="1:6">
      <c r="A42061">
        <v>2018</v>
      </c>
      <c r="B42061" t="s">
        <v>1036</v>
      </c>
      <c r="C42061" t="s">
        <v>1022</v>
      </c>
      <c r="D42061" t="s">
        <v>1017</v>
      </c>
      <c r="E42061" t="s">
        <v>1015</v>
      </c>
      <c r="F42061" s="86">
        <v>26958475.807372302</v>
      </c>
    </row>
    <row r="42062" spans="1:6">
      <c r="A42062">
        <v>2019</v>
      </c>
      <c r="B42062" t="s">
        <v>1036</v>
      </c>
      <c r="C42062" t="s">
        <v>1022</v>
      </c>
      <c r="D42062" t="s">
        <v>1017</v>
      </c>
      <c r="E42062" t="s">
        <v>1015</v>
      </c>
      <c r="F42062" s="86">
        <v>27211839.6938002</v>
      </c>
    </row>
    <row r="42063" spans="1:6">
      <c r="A42063">
        <v>2020</v>
      </c>
      <c r="B42063" t="s">
        <v>1036</v>
      </c>
      <c r="C42063" t="s">
        <v>1022</v>
      </c>
      <c r="D42063" t="s">
        <v>1017</v>
      </c>
      <c r="E42063" t="s">
        <v>1015</v>
      </c>
      <c r="F42063" s="86">
        <v>27462597.675172601</v>
      </c>
    </row>
    <row r="42064" spans="1:6">
      <c r="A42064">
        <v>2021</v>
      </c>
      <c r="B42064" t="s">
        <v>1036</v>
      </c>
      <c r="C42064" t="s">
        <v>1022</v>
      </c>
      <c r="D42064" t="s">
        <v>1017</v>
      </c>
      <c r="E42064" t="s">
        <v>1015</v>
      </c>
      <c r="F42064" s="86">
        <v>27702562.653439801</v>
      </c>
    </row>
    <row r="42065" spans="1:6">
      <c r="A42065">
        <v>2022</v>
      </c>
      <c r="B42065" t="s">
        <v>1036</v>
      </c>
      <c r="C42065" t="s">
        <v>1022</v>
      </c>
      <c r="D42065" t="s">
        <v>1017</v>
      </c>
      <c r="E42065" t="s">
        <v>1015</v>
      </c>
      <c r="F42065" s="86">
        <v>27930692.827369802</v>
      </c>
    </row>
    <row r="42066" spans="1:6">
      <c r="A42066">
        <v>2023</v>
      </c>
      <c r="B42066" t="s">
        <v>1036</v>
      </c>
      <c r="C42066" t="s">
        <v>1022</v>
      </c>
      <c r="D42066" t="s">
        <v>1017</v>
      </c>
      <c r="E42066" t="s">
        <v>1015</v>
      </c>
      <c r="F42066" s="86">
        <v>28141479.9354738</v>
      </c>
    </row>
    <row r="42067" spans="1:6">
      <c r="A42067">
        <v>2024</v>
      </c>
      <c r="B42067" t="s">
        <v>1036</v>
      </c>
      <c r="C42067" t="s">
        <v>1022</v>
      </c>
      <c r="D42067" t="s">
        <v>1017</v>
      </c>
      <c r="E42067" t="s">
        <v>1015</v>
      </c>
      <c r="F42067" s="86">
        <v>28343138.082757499</v>
      </c>
    </row>
    <row r="42068" spans="1:6">
      <c r="A42068">
        <v>2025</v>
      </c>
      <c r="B42068" t="s">
        <v>1036</v>
      </c>
      <c r="C42068" t="s">
        <v>1022</v>
      </c>
      <c r="D42068" t="s">
        <v>1017</v>
      </c>
      <c r="E42068" t="s">
        <v>1015</v>
      </c>
      <c r="F42068" s="86">
        <v>28533099.223591901</v>
      </c>
    </row>
    <row r="42069" spans="1:6">
      <c r="A42069">
        <v>2026</v>
      </c>
      <c r="B42069" t="s">
        <v>1036</v>
      </c>
      <c r="C42069" t="s">
        <v>1022</v>
      </c>
      <c r="D42069" t="s">
        <v>1017</v>
      </c>
      <c r="E42069" t="s">
        <v>1015</v>
      </c>
      <c r="F42069" s="86">
        <v>28720899.242202099</v>
      </c>
    </row>
    <row r="42070" spans="1:6">
      <c r="A42070">
        <v>2027</v>
      </c>
      <c r="B42070" t="s">
        <v>1036</v>
      </c>
      <c r="C42070" t="s">
        <v>1022</v>
      </c>
      <c r="D42070" t="s">
        <v>1017</v>
      </c>
      <c r="E42070" t="s">
        <v>1015</v>
      </c>
      <c r="F42070" s="86">
        <v>28906409.487443101</v>
      </c>
    </row>
    <row r="42071" spans="1:6">
      <c r="A42071">
        <v>2028</v>
      </c>
      <c r="B42071" t="s">
        <v>1036</v>
      </c>
      <c r="C42071" t="s">
        <v>1022</v>
      </c>
      <c r="D42071" t="s">
        <v>1017</v>
      </c>
      <c r="E42071" t="s">
        <v>1015</v>
      </c>
      <c r="F42071" s="86">
        <v>29087540.117212798</v>
      </c>
    </row>
    <row r="42072" spans="1:6">
      <c r="A42072">
        <v>2029</v>
      </c>
      <c r="B42072" t="s">
        <v>1036</v>
      </c>
      <c r="C42072" t="s">
        <v>1022</v>
      </c>
      <c r="D42072" t="s">
        <v>1017</v>
      </c>
      <c r="E42072" t="s">
        <v>1015</v>
      </c>
      <c r="F42072" s="86">
        <v>29262003.0136986</v>
      </c>
    </row>
    <row r="42073" spans="1:6">
      <c r="A42073">
        <v>2030</v>
      </c>
      <c r="B42073" t="s">
        <v>1036</v>
      </c>
      <c r="C42073" t="s">
        <v>1022</v>
      </c>
      <c r="D42073" t="s">
        <v>1017</v>
      </c>
      <c r="E42073" t="s">
        <v>1015</v>
      </c>
      <c r="F42073" s="86">
        <v>29431894.319933899</v>
      </c>
    </row>
    <row r="42074" spans="1:6">
      <c r="A42074">
        <v>2031</v>
      </c>
      <c r="B42074" t="s">
        <v>1036</v>
      </c>
      <c r="C42074" t="s">
        <v>1022</v>
      </c>
      <c r="D42074" t="s">
        <v>1017</v>
      </c>
      <c r="E42074" t="s">
        <v>1015</v>
      </c>
      <c r="F42074" s="86">
        <v>29612417.620972201</v>
      </c>
    </row>
    <row r="42075" spans="1:6">
      <c r="A42075">
        <v>2032</v>
      </c>
      <c r="B42075" t="s">
        <v>1036</v>
      </c>
      <c r="C42075" t="s">
        <v>1022</v>
      </c>
      <c r="D42075" t="s">
        <v>1017</v>
      </c>
      <c r="E42075" t="s">
        <v>1015</v>
      </c>
      <c r="F42075" s="86">
        <v>29780972.5569693</v>
      </c>
    </row>
    <row r="42076" spans="1:6">
      <c r="A42076">
        <v>2033</v>
      </c>
      <c r="B42076" t="s">
        <v>1036</v>
      </c>
      <c r="C42076" t="s">
        <v>1022</v>
      </c>
      <c r="D42076" t="s">
        <v>1017</v>
      </c>
      <c r="E42076" t="s">
        <v>1015</v>
      </c>
      <c r="F42076" s="86">
        <v>29956047.106932402</v>
      </c>
    </row>
    <row r="42077" spans="1:6">
      <c r="A42077">
        <v>2034</v>
      </c>
      <c r="B42077" t="s">
        <v>1036</v>
      </c>
      <c r="C42077" t="s">
        <v>1022</v>
      </c>
      <c r="D42077" t="s">
        <v>1017</v>
      </c>
      <c r="E42077" t="s">
        <v>1015</v>
      </c>
      <c r="F42077" s="86">
        <v>30127127.2166196</v>
      </c>
    </row>
    <row r="42078" spans="1:6">
      <c r="A42078">
        <v>2035</v>
      </c>
      <c r="B42078" t="s">
        <v>1036</v>
      </c>
      <c r="C42078" t="s">
        <v>1022</v>
      </c>
      <c r="D42078" t="s">
        <v>1017</v>
      </c>
      <c r="E42078" t="s">
        <v>1015</v>
      </c>
      <c r="F42078" s="86">
        <v>30311704.399482101</v>
      </c>
    </row>
    <row r="42079" spans="1:6">
      <c r="A42079">
        <v>2036</v>
      </c>
      <c r="B42079" t="s">
        <v>1036</v>
      </c>
      <c r="C42079" t="s">
        <v>1022</v>
      </c>
      <c r="D42079" t="s">
        <v>1017</v>
      </c>
      <c r="E42079" t="s">
        <v>1015</v>
      </c>
      <c r="F42079" s="86">
        <v>30493392.175533</v>
      </c>
    </row>
    <row r="42080" spans="1:6">
      <c r="A42080">
        <v>2037</v>
      </c>
      <c r="B42080" t="s">
        <v>1036</v>
      </c>
      <c r="C42080" t="s">
        <v>1022</v>
      </c>
      <c r="D42080" t="s">
        <v>1017</v>
      </c>
      <c r="E42080" t="s">
        <v>1015</v>
      </c>
      <c r="F42080" s="86">
        <v>30691933.796676099</v>
      </c>
    </row>
    <row r="42081" spans="1:6">
      <c r="A42081">
        <v>2038</v>
      </c>
      <c r="B42081" t="s">
        <v>1036</v>
      </c>
      <c r="C42081" t="s">
        <v>1022</v>
      </c>
      <c r="D42081" t="s">
        <v>1017</v>
      </c>
      <c r="E42081" t="s">
        <v>1015</v>
      </c>
      <c r="F42081" s="86">
        <v>30890837.273944799</v>
      </c>
    </row>
    <row r="42082" spans="1:6">
      <c r="A42082">
        <v>2039</v>
      </c>
      <c r="B42082" t="s">
        <v>1036</v>
      </c>
      <c r="C42082" t="s">
        <v>1022</v>
      </c>
      <c r="D42082" t="s">
        <v>1017</v>
      </c>
      <c r="E42082" t="s">
        <v>1015</v>
      </c>
      <c r="F42082" s="86">
        <v>31100578.238602299</v>
      </c>
    </row>
    <row r="42083" spans="1:6">
      <c r="A42083">
        <v>2040</v>
      </c>
      <c r="B42083" t="s">
        <v>1036</v>
      </c>
      <c r="C42083" t="s">
        <v>1022</v>
      </c>
      <c r="D42083" t="s">
        <v>1017</v>
      </c>
      <c r="E42083" t="s">
        <v>1015</v>
      </c>
      <c r="F42083" s="86">
        <v>31308963.3890642</v>
      </c>
    </row>
    <row r="42084" spans="1:6">
      <c r="A42084">
        <v>2041</v>
      </c>
      <c r="B42084" t="s">
        <v>1036</v>
      </c>
      <c r="C42084" t="s">
        <v>1022</v>
      </c>
      <c r="D42084" t="s">
        <v>1017</v>
      </c>
      <c r="E42084" t="s">
        <v>1015</v>
      </c>
      <c r="F42084" s="86">
        <v>31227650.865469102</v>
      </c>
    </row>
    <row r="42085" spans="1:6">
      <c r="A42085">
        <v>2042</v>
      </c>
      <c r="B42085" t="s">
        <v>1036</v>
      </c>
      <c r="C42085" t="s">
        <v>1022</v>
      </c>
      <c r="D42085" t="s">
        <v>1017</v>
      </c>
      <c r="E42085" t="s">
        <v>1015</v>
      </c>
      <c r="F42085" s="86">
        <v>31144355.831790701</v>
      </c>
    </row>
    <row r="42086" spans="1:6">
      <c r="A42086">
        <v>2043</v>
      </c>
      <c r="B42086" t="s">
        <v>1036</v>
      </c>
      <c r="C42086" t="s">
        <v>1022</v>
      </c>
      <c r="D42086" t="s">
        <v>1017</v>
      </c>
      <c r="E42086" t="s">
        <v>1015</v>
      </c>
      <c r="F42086" s="86">
        <v>31063988.035982501</v>
      </c>
    </row>
    <row r="42087" spans="1:6">
      <c r="A42087">
        <v>2044</v>
      </c>
      <c r="B42087" t="s">
        <v>1036</v>
      </c>
      <c r="C42087" t="s">
        <v>1022</v>
      </c>
      <c r="D42087" t="s">
        <v>1017</v>
      </c>
      <c r="E42087" t="s">
        <v>1015</v>
      </c>
      <c r="F42087" s="86">
        <v>30983502.516699199</v>
      </c>
    </row>
    <row r="42088" spans="1:6">
      <c r="A42088">
        <v>2045</v>
      </c>
      <c r="B42088" t="s">
        <v>1036</v>
      </c>
      <c r="C42088" t="s">
        <v>1022</v>
      </c>
      <c r="D42088" t="s">
        <v>1017</v>
      </c>
      <c r="E42088" t="s">
        <v>1015</v>
      </c>
      <c r="F42088" s="86">
        <v>30900121.727447901</v>
      </c>
    </row>
    <row r="42089" spans="1:6">
      <c r="A42089">
        <v>2046</v>
      </c>
      <c r="B42089" t="s">
        <v>1036</v>
      </c>
      <c r="C42089" t="s">
        <v>1022</v>
      </c>
      <c r="D42089" t="s">
        <v>1017</v>
      </c>
      <c r="E42089" t="s">
        <v>1015</v>
      </c>
      <c r="F42089" s="86">
        <v>30819371.059035402</v>
      </c>
    </row>
    <row r="42090" spans="1:6">
      <c r="A42090">
        <v>2047</v>
      </c>
      <c r="B42090" t="s">
        <v>1036</v>
      </c>
      <c r="C42090" t="s">
        <v>1022</v>
      </c>
      <c r="D42090" t="s">
        <v>1017</v>
      </c>
      <c r="E42090" t="s">
        <v>1015</v>
      </c>
      <c r="F42090" s="86">
        <v>30738943.8093156</v>
      </c>
    </row>
    <row r="42091" spans="1:6">
      <c r="A42091">
        <v>2048</v>
      </c>
      <c r="B42091" t="s">
        <v>1036</v>
      </c>
      <c r="C42091" t="s">
        <v>1022</v>
      </c>
      <c r="D42091" t="s">
        <v>1017</v>
      </c>
      <c r="E42091" t="s">
        <v>1015</v>
      </c>
      <c r="F42091" s="86">
        <v>30656268.955480602</v>
      </c>
    </row>
    <row r="42092" spans="1:6">
      <c r="A42092">
        <v>2049</v>
      </c>
      <c r="B42092" t="s">
        <v>1036</v>
      </c>
      <c r="C42092" t="s">
        <v>1022</v>
      </c>
      <c r="D42092" t="s">
        <v>1017</v>
      </c>
      <c r="E42092" t="s">
        <v>1015</v>
      </c>
      <c r="F42092" s="86">
        <v>30576578.569554102</v>
      </c>
    </row>
    <row r="42093" spans="1:6">
      <c r="A42093">
        <v>2050</v>
      </c>
      <c r="B42093" t="s">
        <v>1036</v>
      </c>
      <c r="C42093" t="s">
        <v>1022</v>
      </c>
      <c r="D42093" t="s">
        <v>1017</v>
      </c>
      <c r="E42093" t="s">
        <v>1015</v>
      </c>
      <c r="F42093" s="86">
        <v>30497460.797985598</v>
      </c>
    </row>
    <row r="42094" spans="1:6">
      <c r="A42094">
        <v>2017</v>
      </c>
      <c r="B42094" t="s">
        <v>1037</v>
      </c>
      <c r="C42094" t="s">
        <v>1022</v>
      </c>
      <c r="D42094" t="s">
        <v>1017</v>
      </c>
      <c r="E42094" t="s">
        <v>1015</v>
      </c>
      <c r="F42094" s="86">
        <v>13327515.3537389</v>
      </c>
    </row>
    <row r="42095" spans="1:6">
      <c r="A42095">
        <v>2018</v>
      </c>
      <c r="B42095" t="s">
        <v>1037</v>
      </c>
      <c r="C42095" t="s">
        <v>1022</v>
      </c>
      <c r="D42095" t="s">
        <v>1017</v>
      </c>
      <c r="E42095" t="s">
        <v>1015</v>
      </c>
      <c r="F42095" s="86">
        <v>13503996.4510637</v>
      </c>
    </row>
    <row r="42096" spans="1:6">
      <c r="A42096">
        <v>2019</v>
      </c>
      <c r="B42096" t="s">
        <v>1037</v>
      </c>
      <c r="C42096" t="s">
        <v>1022</v>
      </c>
      <c r="D42096" t="s">
        <v>1017</v>
      </c>
      <c r="E42096" t="s">
        <v>1015</v>
      </c>
      <c r="F42096" s="86">
        <v>13629399.776593</v>
      </c>
    </row>
    <row r="42097" spans="1:6">
      <c r="A42097">
        <v>2020</v>
      </c>
      <c r="B42097" t="s">
        <v>1037</v>
      </c>
      <c r="C42097" t="s">
        <v>1022</v>
      </c>
      <c r="D42097" t="s">
        <v>1017</v>
      </c>
      <c r="E42097" t="s">
        <v>1015</v>
      </c>
      <c r="F42097" s="86">
        <v>13753575.659864901</v>
      </c>
    </row>
    <row r="42098" spans="1:6">
      <c r="A42098">
        <v>2021</v>
      </c>
      <c r="B42098" t="s">
        <v>1037</v>
      </c>
      <c r="C42098" t="s">
        <v>1022</v>
      </c>
      <c r="D42098" t="s">
        <v>1017</v>
      </c>
      <c r="E42098" t="s">
        <v>1015</v>
      </c>
      <c r="F42098" s="86">
        <v>13872712.568726201</v>
      </c>
    </row>
    <row r="42099" spans="1:6">
      <c r="A42099">
        <v>2022</v>
      </c>
      <c r="B42099" t="s">
        <v>1037</v>
      </c>
      <c r="C42099" t="s">
        <v>1022</v>
      </c>
      <c r="D42099" t="s">
        <v>1017</v>
      </c>
      <c r="E42099" t="s">
        <v>1015</v>
      </c>
      <c r="F42099" s="86">
        <v>13986078.3630164</v>
      </c>
    </row>
    <row r="42100" spans="1:6">
      <c r="A42100">
        <v>2023</v>
      </c>
      <c r="B42100" t="s">
        <v>1037</v>
      </c>
      <c r="C42100" t="s">
        <v>1022</v>
      </c>
      <c r="D42100" t="s">
        <v>1017</v>
      </c>
      <c r="E42100" t="s">
        <v>1015</v>
      </c>
      <c r="F42100" s="86">
        <v>14091095.8946422</v>
      </c>
    </row>
    <row r="42101" spans="1:6">
      <c r="A42101">
        <v>2024</v>
      </c>
      <c r="B42101" t="s">
        <v>1037</v>
      </c>
      <c r="C42101" t="s">
        <v>1022</v>
      </c>
      <c r="D42101" t="s">
        <v>1017</v>
      </c>
      <c r="E42101" t="s">
        <v>1015</v>
      </c>
      <c r="F42101" s="86">
        <v>14191742.611262299</v>
      </c>
    </row>
    <row r="42102" spans="1:6">
      <c r="A42102">
        <v>2025</v>
      </c>
      <c r="B42102" t="s">
        <v>1037</v>
      </c>
      <c r="C42102" t="s">
        <v>1022</v>
      </c>
      <c r="D42102" t="s">
        <v>1017</v>
      </c>
      <c r="E42102" t="s">
        <v>1015</v>
      </c>
      <c r="F42102" s="86">
        <v>14286817.9101821</v>
      </c>
    </row>
    <row r="42103" spans="1:6">
      <c r="A42103">
        <v>2026</v>
      </c>
      <c r="B42103" t="s">
        <v>1037</v>
      </c>
      <c r="C42103" t="s">
        <v>1022</v>
      </c>
      <c r="D42103" t="s">
        <v>1017</v>
      </c>
      <c r="E42103" t="s">
        <v>1015</v>
      </c>
      <c r="F42103" s="86">
        <v>14380917.0842872</v>
      </c>
    </row>
    <row r="42104" spans="1:6">
      <c r="A42104">
        <v>2027</v>
      </c>
      <c r="B42104" t="s">
        <v>1037</v>
      </c>
      <c r="C42104" t="s">
        <v>1022</v>
      </c>
      <c r="D42104" t="s">
        <v>1017</v>
      </c>
      <c r="E42104" t="s">
        <v>1015</v>
      </c>
      <c r="F42104" s="86">
        <v>14473961.22167</v>
      </c>
    </row>
    <row r="42105" spans="1:6">
      <c r="A42105">
        <v>2028</v>
      </c>
      <c r="B42105" t="s">
        <v>1037</v>
      </c>
      <c r="C42105" t="s">
        <v>1022</v>
      </c>
      <c r="D42105" t="s">
        <v>1017</v>
      </c>
      <c r="E42105" t="s">
        <v>1015</v>
      </c>
      <c r="F42105" s="86">
        <v>14564831.391661501</v>
      </c>
    </row>
    <row r="42106" spans="1:6">
      <c r="A42106">
        <v>2029</v>
      </c>
      <c r="B42106" t="s">
        <v>1037</v>
      </c>
      <c r="C42106" t="s">
        <v>1022</v>
      </c>
      <c r="D42106" t="s">
        <v>1017</v>
      </c>
      <c r="E42106" t="s">
        <v>1015</v>
      </c>
      <c r="F42106" s="86">
        <v>14652354.362297701</v>
      </c>
    </row>
    <row r="42107" spans="1:6">
      <c r="A42107">
        <v>2030</v>
      </c>
      <c r="B42107" t="s">
        <v>1037</v>
      </c>
      <c r="C42107" t="s">
        <v>1022</v>
      </c>
      <c r="D42107" t="s">
        <v>1017</v>
      </c>
      <c r="E42107" t="s">
        <v>1015</v>
      </c>
      <c r="F42107" s="86">
        <v>14737769.547206899</v>
      </c>
    </row>
    <row r="42108" spans="1:6">
      <c r="A42108">
        <v>2031</v>
      </c>
      <c r="B42108" t="s">
        <v>1037</v>
      </c>
      <c r="C42108" t="s">
        <v>1022</v>
      </c>
      <c r="D42108" t="s">
        <v>1017</v>
      </c>
      <c r="E42108" t="s">
        <v>1015</v>
      </c>
      <c r="F42108" s="86">
        <v>14828256.140414</v>
      </c>
    </row>
    <row r="42109" spans="1:6">
      <c r="A42109">
        <v>2032</v>
      </c>
      <c r="B42109" t="s">
        <v>1037</v>
      </c>
      <c r="C42109" t="s">
        <v>1022</v>
      </c>
      <c r="D42109" t="s">
        <v>1017</v>
      </c>
      <c r="E42109" t="s">
        <v>1015</v>
      </c>
      <c r="F42109" s="86">
        <v>14912854.595225001</v>
      </c>
    </row>
    <row r="42110" spans="1:6">
      <c r="A42110">
        <v>2033</v>
      </c>
      <c r="B42110" t="s">
        <v>1037</v>
      </c>
      <c r="C42110" t="s">
        <v>1022</v>
      </c>
      <c r="D42110" t="s">
        <v>1017</v>
      </c>
      <c r="E42110" t="s">
        <v>1015</v>
      </c>
      <c r="F42110" s="86">
        <v>15000307.192529</v>
      </c>
    </row>
    <row r="42111" spans="1:6">
      <c r="A42111">
        <v>2034</v>
      </c>
      <c r="B42111" t="s">
        <v>1037</v>
      </c>
      <c r="C42111" t="s">
        <v>1022</v>
      </c>
      <c r="D42111" t="s">
        <v>1017</v>
      </c>
      <c r="E42111" t="s">
        <v>1015</v>
      </c>
      <c r="F42111" s="86">
        <v>15085812.6437495</v>
      </c>
    </row>
    <row r="42112" spans="1:6">
      <c r="A42112">
        <v>2035</v>
      </c>
      <c r="B42112" t="s">
        <v>1037</v>
      </c>
      <c r="C42112" t="s">
        <v>1022</v>
      </c>
      <c r="D42112" t="s">
        <v>1017</v>
      </c>
      <c r="E42112" t="s">
        <v>1015</v>
      </c>
      <c r="F42112" s="86">
        <v>15177759.3886381</v>
      </c>
    </row>
    <row r="42113" spans="1:6">
      <c r="A42113">
        <v>2036</v>
      </c>
      <c r="B42113" t="s">
        <v>1037</v>
      </c>
      <c r="C42113" t="s">
        <v>1022</v>
      </c>
      <c r="D42113" t="s">
        <v>1017</v>
      </c>
      <c r="E42113" t="s">
        <v>1015</v>
      </c>
      <c r="F42113" s="86">
        <v>15268378.588077201</v>
      </c>
    </row>
    <row r="42114" spans="1:6">
      <c r="A42114">
        <v>2037</v>
      </c>
      <c r="B42114" t="s">
        <v>1037</v>
      </c>
      <c r="C42114" t="s">
        <v>1022</v>
      </c>
      <c r="D42114" t="s">
        <v>1017</v>
      </c>
      <c r="E42114" t="s">
        <v>1015</v>
      </c>
      <c r="F42114" s="86">
        <v>15367062.5342885</v>
      </c>
    </row>
    <row r="42115" spans="1:6">
      <c r="A42115">
        <v>2038</v>
      </c>
      <c r="B42115" t="s">
        <v>1037</v>
      </c>
      <c r="C42115" t="s">
        <v>1022</v>
      </c>
      <c r="D42115" t="s">
        <v>1017</v>
      </c>
      <c r="E42115" t="s">
        <v>1015</v>
      </c>
      <c r="F42115" s="86">
        <v>15466012.4387637</v>
      </c>
    </row>
    <row r="42116" spans="1:6">
      <c r="A42116">
        <v>2039</v>
      </c>
      <c r="B42116" t="s">
        <v>1037</v>
      </c>
      <c r="C42116" t="s">
        <v>1022</v>
      </c>
      <c r="D42116" t="s">
        <v>1017</v>
      </c>
      <c r="E42116" t="s">
        <v>1015</v>
      </c>
      <c r="F42116" s="86">
        <v>15570126.058537999</v>
      </c>
    </row>
    <row r="42117" spans="1:6">
      <c r="A42117">
        <v>2040</v>
      </c>
      <c r="B42117" t="s">
        <v>1037</v>
      </c>
      <c r="C42117" t="s">
        <v>1022</v>
      </c>
      <c r="D42117" t="s">
        <v>1017</v>
      </c>
      <c r="E42117" t="s">
        <v>1015</v>
      </c>
      <c r="F42117" s="86">
        <v>15673643.6426435</v>
      </c>
    </row>
    <row r="42118" spans="1:6">
      <c r="A42118">
        <v>2041</v>
      </c>
      <c r="B42118" t="s">
        <v>1037</v>
      </c>
      <c r="C42118" t="s">
        <v>1022</v>
      </c>
      <c r="D42118" t="s">
        <v>1017</v>
      </c>
      <c r="E42118" t="s">
        <v>1015</v>
      </c>
      <c r="F42118" s="86">
        <v>15634013.8464322</v>
      </c>
    </row>
    <row r="42119" spans="1:6">
      <c r="A42119">
        <v>2042</v>
      </c>
      <c r="B42119" t="s">
        <v>1037</v>
      </c>
      <c r="C42119" t="s">
        <v>1022</v>
      </c>
      <c r="D42119" t="s">
        <v>1017</v>
      </c>
      <c r="E42119" t="s">
        <v>1015</v>
      </c>
      <c r="F42119" s="86">
        <v>15593337.2967395</v>
      </c>
    </row>
    <row r="42120" spans="1:6">
      <c r="A42120">
        <v>2043</v>
      </c>
      <c r="B42120" t="s">
        <v>1037</v>
      </c>
      <c r="C42120" t="s">
        <v>1022</v>
      </c>
      <c r="D42120" t="s">
        <v>1017</v>
      </c>
      <c r="E42120" t="s">
        <v>1015</v>
      </c>
      <c r="F42120" s="86">
        <v>15554013.053794799</v>
      </c>
    </row>
    <row r="42121" spans="1:6">
      <c r="A42121">
        <v>2044</v>
      </c>
      <c r="B42121" t="s">
        <v>1037</v>
      </c>
      <c r="C42121" t="s">
        <v>1022</v>
      </c>
      <c r="D42121" t="s">
        <v>1017</v>
      </c>
      <c r="E42121" t="s">
        <v>1015</v>
      </c>
      <c r="F42121" s="86">
        <v>15514581.2760219</v>
      </c>
    </row>
    <row r="42122" spans="1:6">
      <c r="A42122">
        <v>2045</v>
      </c>
      <c r="B42122" t="s">
        <v>1037</v>
      </c>
      <c r="C42122" t="s">
        <v>1022</v>
      </c>
      <c r="D42122" t="s">
        <v>1017</v>
      </c>
      <c r="E42122" t="s">
        <v>1015</v>
      </c>
      <c r="F42122" s="86">
        <v>15473695.922477201</v>
      </c>
    </row>
    <row r="42123" spans="1:6">
      <c r="A42123">
        <v>2046</v>
      </c>
      <c r="B42123" t="s">
        <v>1037</v>
      </c>
      <c r="C42123" t="s">
        <v>1022</v>
      </c>
      <c r="D42123" t="s">
        <v>1017</v>
      </c>
      <c r="E42123" t="s">
        <v>1015</v>
      </c>
      <c r="F42123" s="86">
        <v>15434032.6768374</v>
      </c>
    </row>
    <row r="42124" spans="1:6">
      <c r="A42124">
        <v>2047</v>
      </c>
      <c r="B42124" t="s">
        <v>1037</v>
      </c>
      <c r="C42124" t="s">
        <v>1022</v>
      </c>
      <c r="D42124" t="s">
        <v>1017</v>
      </c>
      <c r="E42124" t="s">
        <v>1015</v>
      </c>
      <c r="F42124" s="86">
        <v>15394460.256105101</v>
      </c>
    </row>
    <row r="42125" spans="1:6">
      <c r="A42125">
        <v>2048</v>
      </c>
      <c r="B42125" t="s">
        <v>1037</v>
      </c>
      <c r="C42125" t="s">
        <v>1022</v>
      </c>
      <c r="D42125" t="s">
        <v>1017</v>
      </c>
      <c r="E42125" t="s">
        <v>1015</v>
      </c>
      <c r="F42125" s="86">
        <v>15353720.3588246</v>
      </c>
    </row>
    <row r="42126" spans="1:6">
      <c r="A42126">
        <v>2049</v>
      </c>
      <c r="B42126" t="s">
        <v>1037</v>
      </c>
      <c r="C42126" t="s">
        <v>1022</v>
      </c>
      <c r="D42126" t="s">
        <v>1017</v>
      </c>
      <c r="E42126" t="s">
        <v>1015</v>
      </c>
      <c r="F42126" s="86">
        <v>15314354.470651099</v>
      </c>
    </row>
    <row r="42127" spans="1:6">
      <c r="A42127">
        <v>2050</v>
      </c>
      <c r="B42127" t="s">
        <v>1037</v>
      </c>
      <c r="C42127" t="s">
        <v>1022</v>
      </c>
      <c r="D42127" t="s">
        <v>1017</v>
      </c>
      <c r="E42127" t="s">
        <v>1015</v>
      </c>
      <c r="F42127" s="86">
        <v>15275197.4593753</v>
      </c>
    </row>
    <row r="42128" spans="1:6">
      <c r="A42128">
        <v>2017</v>
      </c>
      <c r="B42128" t="s">
        <v>1038</v>
      </c>
      <c r="C42128" t="s">
        <v>1022</v>
      </c>
      <c r="D42128" t="s">
        <v>1017</v>
      </c>
      <c r="E42128" t="s">
        <v>1015</v>
      </c>
      <c r="F42128" s="86">
        <v>7360118.7815696802</v>
      </c>
    </row>
    <row r="42129" spans="1:6">
      <c r="A42129">
        <v>2018</v>
      </c>
      <c r="B42129" t="s">
        <v>1038</v>
      </c>
      <c r="C42129" t="s">
        <v>1022</v>
      </c>
      <c r="D42129" t="s">
        <v>1017</v>
      </c>
      <c r="E42129" t="s">
        <v>1015</v>
      </c>
      <c r="F42129" s="86">
        <v>7501180.3958215201</v>
      </c>
    </row>
    <row r="42130" spans="1:6">
      <c r="A42130">
        <v>2019</v>
      </c>
      <c r="B42130" t="s">
        <v>1038</v>
      </c>
      <c r="C42130" t="s">
        <v>1022</v>
      </c>
      <c r="D42130" t="s">
        <v>1017</v>
      </c>
      <c r="E42130" t="s">
        <v>1015</v>
      </c>
      <c r="F42130" s="86">
        <v>7576882.6897117803</v>
      </c>
    </row>
    <row r="42131" spans="1:6">
      <c r="A42131">
        <v>2020</v>
      </c>
      <c r="B42131" t="s">
        <v>1038</v>
      </c>
      <c r="C42131" t="s">
        <v>1022</v>
      </c>
      <c r="D42131" t="s">
        <v>1017</v>
      </c>
      <c r="E42131" t="s">
        <v>1015</v>
      </c>
      <c r="F42131" s="86">
        <v>7650068.5496609202</v>
      </c>
    </row>
    <row r="42132" spans="1:6">
      <c r="A42132">
        <v>2021</v>
      </c>
      <c r="B42132" t="s">
        <v>1038</v>
      </c>
      <c r="C42132" t="s">
        <v>1022</v>
      </c>
      <c r="D42132" t="s">
        <v>1017</v>
      </c>
      <c r="E42132" t="s">
        <v>1015</v>
      </c>
      <c r="F42132" s="86">
        <v>7723250.3521122402</v>
      </c>
    </row>
    <row r="42133" spans="1:6">
      <c r="A42133">
        <v>2022</v>
      </c>
      <c r="B42133" t="s">
        <v>1038</v>
      </c>
      <c r="C42133" t="s">
        <v>1022</v>
      </c>
      <c r="D42133" t="s">
        <v>1017</v>
      </c>
      <c r="E42133" t="s">
        <v>1015</v>
      </c>
      <c r="F42133" s="86">
        <v>7790332.4564621504</v>
      </c>
    </row>
    <row r="42134" spans="1:6">
      <c r="A42134">
        <v>2023</v>
      </c>
      <c r="B42134" t="s">
        <v>1038</v>
      </c>
      <c r="C42134" t="s">
        <v>1022</v>
      </c>
      <c r="D42134" t="s">
        <v>1017</v>
      </c>
      <c r="E42134" t="s">
        <v>1015</v>
      </c>
      <c r="F42134" s="86">
        <v>7853487.2216260303</v>
      </c>
    </row>
    <row r="42135" spans="1:6">
      <c r="A42135">
        <v>2024</v>
      </c>
      <c r="B42135" t="s">
        <v>1038</v>
      </c>
      <c r="C42135" t="s">
        <v>1022</v>
      </c>
      <c r="D42135" t="s">
        <v>1017</v>
      </c>
      <c r="E42135" t="s">
        <v>1015</v>
      </c>
      <c r="F42135" s="86">
        <v>7917077.9415090904</v>
      </c>
    </row>
    <row r="42136" spans="1:6">
      <c r="A42136">
        <v>2025</v>
      </c>
      <c r="B42136" t="s">
        <v>1038</v>
      </c>
      <c r="C42136" t="s">
        <v>1022</v>
      </c>
      <c r="D42136" t="s">
        <v>1017</v>
      </c>
      <c r="E42136" t="s">
        <v>1015</v>
      </c>
      <c r="F42136" s="86">
        <v>7976613.8846496204</v>
      </c>
    </row>
    <row r="42137" spans="1:6">
      <c r="A42137">
        <v>2026</v>
      </c>
      <c r="B42137" t="s">
        <v>1038</v>
      </c>
      <c r="C42137" t="s">
        <v>1022</v>
      </c>
      <c r="D42137" t="s">
        <v>1017</v>
      </c>
      <c r="E42137" t="s">
        <v>1015</v>
      </c>
      <c r="F42137" s="86">
        <v>8035730.5152304797</v>
      </c>
    </row>
    <row r="42138" spans="1:6">
      <c r="A42138">
        <v>2027</v>
      </c>
      <c r="B42138" t="s">
        <v>1038</v>
      </c>
      <c r="C42138" t="s">
        <v>1022</v>
      </c>
      <c r="D42138" t="s">
        <v>1017</v>
      </c>
      <c r="E42138" t="s">
        <v>1015</v>
      </c>
      <c r="F42138" s="86">
        <v>8096500.8933843998</v>
      </c>
    </row>
    <row r="42139" spans="1:6">
      <c r="A42139">
        <v>2028</v>
      </c>
      <c r="B42139" t="s">
        <v>1038</v>
      </c>
      <c r="C42139" t="s">
        <v>1022</v>
      </c>
      <c r="D42139" t="s">
        <v>1017</v>
      </c>
      <c r="E42139" t="s">
        <v>1015</v>
      </c>
      <c r="F42139" s="86">
        <v>8154480.5368772298</v>
      </c>
    </row>
    <row r="42140" spans="1:6">
      <c r="A42140">
        <v>2029</v>
      </c>
      <c r="B42140" t="s">
        <v>1038</v>
      </c>
      <c r="C42140" t="s">
        <v>1022</v>
      </c>
      <c r="D42140" t="s">
        <v>1017</v>
      </c>
      <c r="E42140" t="s">
        <v>1015</v>
      </c>
      <c r="F42140" s="86">
        <v>8210927.4747370202</v>
      </c>
    </row>
    <row r="42141" spans="1:6">
      <c r="A42141">
        <v>2030</v>
      </c>
      <c r="B42141" t="s">
        <v>1038</v>
      </c>
      <c r="C42141" t="s">
        <v>1022</v>
      </c>
      <c r="D42141" t="s">
        <v>1017</v>
      </c>
      <c r="E42141" t="s">
        <v>1015</v>
      </c>
      <c r="F42141" s="86">
        <v>8268532.3186676903</v>
      </c>
    </row>
    <row r="42142" spans="1:6">
      <c r="A42142">
        <v>2031</v>
      </c>
      <c r="B42142" t="s">
        <v>1038</v>
      </c>
      <c r="C42142" t="s">
        <v>1022</v>
      </c>
      <c r="D42142" t="s">
        <v>1017</v>
      </c>
      <c r="E42142" t="s">
        <v>1015</v>
      </c>
      <c r="F42142" s="86">
        <v>8327085.0953194899</v>
      </c>
    </row>
    <row r="42143" spans="1:6">
      <c r="A42143">
        <v>2032</v>
      </c>
      <c r="B42143" t="s">
        <v>1038</v>
      </c>
      <c r="C42143" t="s">
        <v>1022</v>
      </c>
      <c r="D42143" t="s">
        <v>1017</v>
      </c>
      <c r="E42143" t="s">
        <v>1015</v>
      </c>
      <c r="F42143" s="86">
        <v>8385599.8136467198</v>
      </c>
    </row>
    <row r="42144" spans="1:6">
      <c r="A42144">
        <v>2033</v>
      </c>
      <c r="B42144" t="s">
        <v>1038</v>
      </c>
      <c r="C42144" t="s">
        <v>1022</v>
      </c>
      <c r="D42144" t="s">
        <v>1017</v>
      </c>
      <c r="E42144" t="s">
        <v>1015</v>
      </c>
      <c r="F42144" s="86">
        <v>8444699.03826515</v>
      </c>
    </row>
    <row r="42145" spans="1:6">
      <c r="A42145">
        <v>2034</v>
      </c>
      <c r="B42145" t="s">
        <v>1038</v>
      </c>
      <c r="C42145" t="s">
        <v>1022</v>
      </c>
      <c r="D42145" t="s">
        <v>1017</v>
      </c>
      <c r="E42145" t="s">
        <v>1015</v>
      </c>
      <c r="F42145" s="86">
        <v>8504769.2825175803</v>
      </c>
    </row>
    <row r="42146" spans="1:6">
      <c r="A42146">
        <v>2035</v>
      </c>
      <c r="B42146" t="s">
        <v>1038</v>
      </c>
      <c r="C42146" t="s">
        <v>1022</v>
      </c>
      <c r="D42146" t="s">
        <v>1017</v>
      </c>
      <c r="E42146" t="s">
        <v>1015</v>
      </c>
      <c r="F42146" s="86">
        <v>8567173.1610232703</v>
      </c>
    </row>
    <row r="42147" spans="1:6">
      <c r="A42147">
        <v>2036</v>
      </c>
      <c r="B42147" t="s">
        <v>1038</v>
      </c>
      <c r="C42147" t="s">
        <v>1022</v>
      </c>
      <c r="D42147" t="s">
        <v>1017</v>
      </c>
      <c r="E42147" t="s">
        <v>1015</v>
      </c>
      <c r="F42147" s="86">
        <v>8631787.3922368791</v>
      </c>
    </row>
    <row r="42148" spans="1:6">
      <c r="A42148">
        <v>2037</v>
      </c>
      <c r="B42148" t="s">
        <v>1038</v>
      </c>
      <c r="C42148" t="s">
        <v>1022</v>
      </c>
      <c r="D42148" t="s">
        <v>1017</v>
      </c>
      <c r="E42148" t="s">
        <v>1015</v>
      </c>
      <c r="F42148" s="86">
        <v>8698291.1030424591</v>
      </c>
    </row>
    <row r="42149" spans="1:6">
      <c r="A42149">
        <v>2038</v>
      </c>
      <c r="B42149" t="s">
        <v>1038</v>
      </c>
      <c r="C42149" t="s">
        <v>1022</v>
      </c>
      <c r="D42149" t="s">
        <v>1017</v>
      </c>
      <c r="E42149" t="s">
        <v>1015</v>
      </c>
      <c r="F42149" s="86">
        <v>8765685.9839868192</v>
      </c>
    </row>
    <row r="42150" spans="1:6">
      <c r="A42150">
        <v>2039</v>
      </c>
      <c r="B42150" t="s">
        <v>1038</v>
      </c>
      <c r="C42150" t="s">
        <v>1022</v>
      </c>
      <c r="D42150" t="s">
        <v>1017</v>
      </c>
      <c r="E42150" t="s">
        <v>1015</v>
      </c>
      <c r="F42150" s="86">
        <v>8836961.2557903398</v>
      </c>
    </row>
    <row r="42151" spans="1:6">
      <c r="A42151">
        <v>2040</v>
      </c>
      <c r="B42151" t="s">
        <v>1038</v>
      </c>
      <c r="C42151" t="s">
        <v>1022</v>
      </c>
      <c r="D42151" t="s">
        <v>1017</v>
      </c>
      <c r="E42151" t="s">
        <v>1015</v>
      </c>
      <c r="F42151" s="86">
        <v>8906313.46566559</v>
      </c>
    </row>
    <row r="42152" spans="1:6">
      <c r="A42152">
        <v>2041</v>
      </c>
      <c r="B42152" t="s">
        <v>1038</v>
      </c>
      <c r="C42152" t="s">
        <v>1022</v>
      </c>
      <c r="D42152" t="s">
        <v>1017</v>
      </c>
      <c r="E42152" t="s">
        <v>1015</v>
      </c>
      <c r="F42152" s="86">
        <v>8917569.0030748807</v>
      </c>
    </row>
    <row r="42153" spans="1:6">
      <c r="A42153">
        <v>2042</v>
      </c>
      <c r="B42153" t="s">
        <v>1038</v>
      </c>
      <c r="C42153" t="s">
        <v>1022</v>
      </c>
      <c r="D42153" t="s">
        <v>1017</v>
      </c>
      <c r="E42153" t="s">
        <v>1015</v>
      </c>
      <c r="F42153" s="86">
        <v>8929996.5665979292</v>
      </c>
    </row>
    <row r="42154" spans="1:6">
      <c r="A42154">
        <v>2043</v>
      </c>
      <c r="B42154" t="s">
        <v>1038</v>
      </c>
      <c r="C42154" t="s">
        <v>1022</v>
      </c>
      <c r="D42154" t="s">
        <v>1017</v>
      </c>
      <c r="E42154" t="s">
        <v>1015</v>
      </c>
      <c r="F42154" s="86">
        <v>8942044.0603922792</v>
      </c>
    </row>
    <row r="42155" spans="1:6">
      <c r="A42155">
        <v>2044</v>
      </c>
      <c r="B42155" t="s">
        <v>1038</v>
      </c>
      <c r="C42155" t="s">
        <v>1022</v>
      </c>
      <c r="D42155" t="s">
        <v>1017</v>
      </c>
      <c r="E42155" t="s">
        <v>1015</v>
      </c>
      <c r="F42155" s="86">
        <v>8955349.3498817496</v>
      </c>
    </row>
    <row r="42156" spans="1:6">
      <c r="A42156">
        <v>2045</v>
      </c>
      <c r="B42156" t="s">
        <v>1038</v>
      </c>
      <c r="C42156" t="s">
        <v>1022</v>
      </c>
      <c r="D42156" t="s">
        <v>1017</v>
      </c>
      <c r="E42156" t="s">
        <v>1015</v>
      </c>
      <c r="F42156" s="86">
        <v>8968001.7025228404</v>
      </c>
    </row>
    <row r="42157" spans="1:6">
      <c r="A42157">
        <v>2046</v>
      </c>
      <c r="B42157" t="s">
        <v>1038</v>
      </c>
      <c r="C42157" t="s">
        <v>1022</v>
      </c>
      <c r="D42157" t="s">
        <v>1017</v>
      </c>
      <c r="E42157" t="s">
        <v>1015</v>
      </c>
      <c r="F42157" s="86">
        <v>8980753.0417618398</v>
      </c>
    </row>
    <row r="42158" spans="1:6">
      <c r="A42158">
        <v>2047</v>
      </c>
      <c r="B42158" t="s">
        <v>1038</v>
      </c>
      <c r="C42158" t="s">
        <v>1022</v>
      </c>
      <c r="D42158" t="s">
        <v>1017</v>
      </c>
      <c r="E42158" t="s">
        <v>1015</v>
      </c>
      <c r="F42158" s="86">
        <v>8993689.7571696807</v>
      </c>
    </row>
    <row r="42159" spans="1:6">
      <c r="A42159">
        <v>2048</v>
      </c>
      <c r="B42159" t="s">
        <v>1038</v>
      </c>
      <c r="C42159" t="s">
        <v>1022</v>
      </c>
      <c r="D42159" t="s">
        <v>1017</v>
      </c>
      <c r="E42159" t="s">
        <v>1015</v>
      </c>
      <c r="F42159" s="86">
        <v>9007759.7600214109</v>
      </c>
    </row>
    <row r="42160" spans="1:6">
      <c r="A42160">
        <v>2049</v>
      </c>
      <c r="B42160" t="s">
        <v>1038</v>
      </c>
      <c r="C42160" t="s">
        <v>1022</v>
      </c>
      <c r="D42160" t="s">
        <v>1017</v>
      </c>
      <c r="E42160" t="s">
        <v>1015</v>
      </c>
      <c r="F42160" s="86">
        <v>9021237.3736194707</v>
      </c>
    </row>
    <row r="42161" spans="1:6">
      <c r="A42161">
        <v>2050</v>
      </c>
      <c r="B42161" t="s">
        <v>1038</v>
      </c>
      <c r="C42161" t="s">
        <v>1022</v>
      </c>
      <c r="D42161" t="s">
        <v>1017</v>
      </c>
      <c r="E42161" t="s">
        <v>1015</v>
      </c>
      <c r="F42161" s="86">
        <v>9035099.5875344202</v>
      </c>
    </row>
    <row r="42162" spans="1:6">
      <c r="A42162">
        <v>2017</v>
      </c>
      <c r="B42162" t="s">
        <v>1039</v>
      </c>
      <c r="C42162" t="s">
        <v>1022</v>
      </c>
      <c r="D42162" t="s">
        <v>1017</v>
      </c>
      <c r="E42162" t="s">
        <v>1015</v>
      </c>
      <c r="F42162" s="86">
        <v>5823724.0347985998</v>
      </c>
    </row>
    <row r="42163" spans="1:6">
      <c r="A42163">
        <v>2018</v>
      </c>
      <c r="B42163" t="s">
        <v>1039</v>
      </c>
      <c r="C42163" t="s">
        <v>1022</v>
      </c>
      <c r="D42163" t="s">
        <v>1017</v>
      </c>
      <c r="E42163" t="s">
        <v>1015</v>
      </c>
      <c r="F42163" s="86">
        <v>5924767.8121479601</v>
      </c>
    </row>
    <row r="42164" spans="1:6">
      <c r="A42164">
        <v>2019</v>
      </c>
      <c r="B42164" t="s">
        <v>1039</v>
      </c>
      <c r="C42164" t="s">
        <v>1022</v>
      </c>
      <c r="D42164" t="s">
        <v>1017</v>
      </c>
      <c r="E42164" t="s">
        <v>1015</v>
      </c>
      <c r="F42164" s="86">
        <v>5979759.32616999</v>
      </c>
    </row>
    <row r="42165" spans="1:6">
      <c r="A42165">
        <v>2020</v>
      </c>
      <c r="B42165" t="s">
        <v>1039</v>
      </c>
      <c r="C42165" t="s">
        <v>1022</v>
      </c>
      <c r="D42165" t="s">
        <v>1017</v>
      </c>
      <c r="E42165" t="s">
        <v>1015</v>
      </c>
      <c r="F42165" s="86">
        <v>6033252.45284924</v>
      </c>
    </row>
    <row r="42166" spans="1:6">
      <c r="A42166">
        <v>2021</v>
      </c>
      <c r="B42166" t="s">
        <v>1039</v>
      </c>
      <c r="C42166" t="s">
        <v>1022</v>
      </c>
      <c r="D42166" t="s">
        <v>1017</v>
      </c>
      <c r="E42166" t="s">
        <v>1015</v>
      </c>
      <c r="F42166" s="86">
        <v>6086900.12634914</v>
      </c>
    </row>
    <row r="42167" spans="1:6">
      <c r="A42167">
        <v>2022</v>
      </c>
      <c r="B42167" t="s">
        <v>1039</v>
      </c>
      <c r="C42167" t="s">
        <v>1022</v>
      </c>
      <c r="D42167" t="s">
        <v>1017</v>
      </c>
      <c r="E42167" t="s">
        <v>1015</v>
      </c>
      <c r="F42167" s="86">
        <v>6136392.7658520304</v>
      </c>
    </row>
    <row r="42168" spans="1:6">
      <c r="A42168">
        <v>2023</v>
      </c>
      <c r="B42168" t="s">
        <v>1039</v>
      </c>
      <c r="C42168" t="s">
        <v>1022</v>
      </c>
      <c r="D42168" t="s">
        <v>1017</v>
      </c>
      <c r="E42168" t="s">
        <v>1015</v>
      </c>
      <c r="F42168" s="86">
        <v>6183354.6545979204</v>
      </c>
    </row>
    <row r="42169" spans="1:6">
      <c r="A42169">
        <v>2024</v>
      </c>
      <c r="B42169" t="s">
        <v>1039</v>
      </c>
      <c r="C42169" t="s">
        <v>1022</v>
      </c>
      <c r="D42169" t="s">
        <v>1017</v>
      </c>
      <c r="E42169" t="s">
        <v>1015</v>
      </c>
      <c r="F42169" s="86">
        <v>6230728.63354172</v>
      </c>
    </row>
    <row r="42170" spans="1:6">
      <c r="A42170">
        <v>2025</v>
      </c>
      <c r="B42170" t="s">
        <v>1039</v>
      </c>
      <c r="C42170" t="s">
        <v>1022</v>
      </c>
      <c r="D42170" t="s">
        <v>1017</v>
      </c>
      <c r="E42170" t="s">
        <v>1015</v>
      </c>
      <c r="F42170" s="86">
        <v>6275541.49697397</v>
      </c>
    </row>
    <row r="42171" spans="1:6">
      <c r="A42171">
        <v>2026</v>
      </c>
      <c r="B42171" t="s">
        <v>1039</v>
      </c>
      <c r="C42171" t="s">
        <v>1022</v>
      </c>
      <c r="D42171" t="s">
        <v>1017</v>
      </c>
      <c r="E42171" t="s">
        <v>1015</v>
      </c>
      <c r="F42171" s="86">
        <v>6320247.5666511403</v>
      </c>
    </row>
    <row r="42172" spans="1:6">
      <c r="A42172">
        <v>2027</v>
      </c>
      <c r="B42172" t="s">
        <v>1039</v>
      </c>
      <c r="C42172" t="s">
        <v>1022</v>
      </c>
      <c r="D42172" t="s">
        <v>1017</v>
      </c>
      <c r="E42172" t="s">
        <v>1015</v>
      </c>
      <c r="F42172" s="86">
        <v>6366138.3617405696</v>
      </c>
    </row>
    <row r="42173" spans="1:6">
      <c r="A42173">
        <v>2028</v>
      </c>
      <c r="B42173" t="s">
        <v>1039</v>
      </c>
      <c r="C42173" t="s">
        <v>1022</v>
      </c>
      <c r="D42173" t="s">
        <v>1017</v>
      </c>
      <c r="E42173" t="s">
        <v>1015</v>
      </c>
      <c r="F42173" s="86">
        <v>6410141.27714031</v>
      </c>
    </row>
    <row r="42174" spans="1:6">
      <c r="A42174">
        <v>2029</v>
      </c>
      <c r="B42174" t="s">
        <v>1039</v>
      </c>
      <c r="C42174" t="s">
        <v>1022</v>
      </c>
      <c r="D42174" t="s">
        <v>1017</v>
      </c>
      <c r="E42174" t="s">
        <v>1015</v>
      </c>
      <c r="F42174" s="86">
        <v>6452977.27163547</v>
      </c>
    </row>
    <row r="42175" spans="1:6">
      <c r="A42175">
        <v>2030</v>
      </c>
      <c r="B42175" t="s">
        <v>1039</v>
      </c>
      <c r="C42175" t="s">
        <v>1022</v>
      </c>
      <c r="D42175" t="s">
        <v>1017</v>
      </c>
      <c r="E42175" t="s">
        <v>1015</v>
      </c>
      <c r="F42175" s="86">
        <v>6496630.5808219099</v>
      </c>
    </row>
    <row r="42176" spans="1:6">
      <c r="A42176">
        <v>2031</v>
      </c>
      <c r="B42176" t="s">
        <v>1039</v>
      </c>
      <c r="C42176" t="s">
        <v>1022</v>
      </c>
      <c r="D42176" t="s">
        <v>1017</v>
      </c>
      <c r="E42176" t="s">
        <v>1015</v>
      </c>
      <c r="F42176" s="86">
        <v>6541015.1251402302</v>
      </c>
    </row>
    <row r="42177" spans="1:6">
      <c r="A42177">
        <v>2032</v>
      </c>
      <c r="B42177" t="s">
        <v>1039</v>
      </c>
      <c r="C42177" t="s">
        <v>1022</v>
      </c>
      <c r="D42177" t="s">
        <v>1017</v>
      </c>
      <c r="E42177" t="s">
        <v>1015</v>
      </c>
      <c r="F42177" s="86">
        <v>6585158.1062353104</v>
      </c>
    </row>
    <row r="42178" spans="1:6">
      <c r="A42178">
        <v>2033</v>
      </c>
      <c r="B42178" t="s">
        <v>1039</v>
      </c>
      <c r="C42178" t="s">
        <v>1022</v>
      </c>
      <c r="D42178" t="s">
        <v>1017</v>
      </c>
      <c r="E42178" t="s">
        <v>1015</v>
      </c>
      <c r="F42178" s="86">
        <v>6629305.5314101297</v>
      </c>
    </row>
    <row r="42179" spans="1:6">
      <c r="A42179">
        <v>2034</v>
      </c>
      <c r="B42179" t="s">
        <v>1039</v>
      </c>
      <c r="C42179" t="s">
        <v>1022</v>
      </c>
      <c r="D42179" t="s">
        <v>1017</v>
      </c>
      <c r="E42179" t="s">
        <v>1015</v>
      </c>
      <c r="F42179" s="86">
        <v>6674160.5205000099</v>
      </c>
    </row>
    <row r="42180" spans="1:6">
      <c r="A42180">
        <v>2035</v>
      </c>
      <c r="B42180" t="s">
        <v>1039</v>
      </c>
      <c r="C42180" t="s">
        <v>1022</v>
      </c>
      <c r="D42180" t="s">
        <v>1017</v>
      </c>
      <c r="E42180" t="s">
        <v>1015</v>
      </c>
      <c r="F42180" s="86">
        <v>6720737.8223949103</v>
      </c>
    </row>
    <row r="42181" spans="1:6">
      <c r="A42181">
        <v>2036</v>
      </c>
      <c r="B42181" t="s">
        <v>1039</v>
      </c>
      <c r="C42181" t="s">
        <v>1022</v>
      </c>
      <c r="D42181" t="s">
        <v>1017</v>
      </c>
      <c r="E42181" t="s">
        <v>1015</v>
      </c>
      <c r="F42181" s="86">
        <v>6768962.4593509501</v>
      </c>
    </row>
    <row r="42182" spans="1:6">
      <c r="A42182">
        <v>2037</v>
      </c>
      <c r="B42182" t="s">
        <v>1039</v>
      </c>
      <c r="C42182" t="s">
        <v>1022</v>
      </c>
      <c r="D42182" t="s">
        <v>1017</v>
      </c>
      <c r="E42182" t="s">
        <v>1015</v>
      </c>
      <c r="F42182" s="86">
        <v>6818603.4690463198</v>
      </c>
    </row>
    <row r="42183" spans="1:6">
      <c r="A42183">
        <v>2038</v>
      </c>
      <c r="B42183" t="s">
        <v>1039</v>
      </c>
      <c r="C42183" t="s">
        <v>1022</v>
      </c>
      <c r="D42183" t="s">
        <v>1017</v>
      </c>
      <c r="E42183" t="s">
        <v>1015</v>
      </c>
      <c r="F42183" s="86">
        <v>6868890.1450600997</v>
      </c>
    </row>
    <row r="42184" spans="1:6">
      <c r="A42184">
        <v>2039</v>
      </c>
      <c r="B42184" t="s">
        <v>1039</v>
      </c>
      <c r="C42184" t="s">
        <v>1022</v>
      </c>
      <c r="D42184" t="s">
        <v>1017</v>
      </c>
      <c r="E42184" t="s">
        <v>1015</v>
      </c>
      <c r="F42184" s="86">
        <v>6921746.9265008001</v>
      </c>
    </row>
    <row r="42185" spans="1:6">
      <c r="A42185">
        <v>2040</v>
      </c>
      <c r="B42185" t="s">
        <v>1039</v>
      </c>
      <c r="C42185" t="s">
        <v>1022</v>
      </c>
      <c r="D42185" t="s">
        <v>1017</v>
      </c>
      <c r="E42185" t="s">
        <v>1015</v>
      </c>
      <c r="F42185" s="86">
        <v>6973229.3812643904</v>
      </c>
    </row>
    <row r="42186" spans="1:6">
      <c r="A42186">
        <v>2041</v>
      </c>
      <c r="B42186" t="s">
        <v>1039</v>
      </c>
      <c r="C42186" t="s">
        <v>1022</v>
      </c>
      <c r="D42186" t="s">
        <v>1017</v>
      </c>
      <c r="E42186" t="s">
        <v>1015</v>
      </c>
      <c r="F42186" s="86">
        <v>6983249.8743859101</v>
      </c>
    </row>
    <row r="42187" spans="1:6">
      <c r="A42187">
        <v>2042</v>
      </c>
      <c r="B42187" t="s">
        <v>1039</v>
      </c>
      <c r="C42187" t="s">
        <v>1022</v>
      </c>
      <c r="D42187" t="s">
        <v>1017</v>
      </c>
      <c r="E42187" t="s">
        <v>1015</v>
      </c>
      <c r="F42187" s="86">
        <v>6993902.0914355898</v>
      </c>
    </row>
    <row r="42188" spans="1:6">
      <c r="A42188">
        <v>2043</v>
      </c>
      <c r="B42188" t="s">
        <v>1039</v>
      </c>
      <c r="C42188" t="s">
        <v>1022</v>
      </c>
      <c r="D42188" t="s">
        <v>1017</v>
      </c>
      <c r="E42188" t="s">
        <v>1015</v>
      </c>
      <c r="F42188" s="86">
        <v>7004082.1058151498</v>
      </c>
    </row>
    <row r="42189" spans="1:6">
      <c r="A42189">
        <v>2044</v>
      </c>
      <c r="B42189" t="s">
        <v>1039</v>
      </c>
      <c r="C42189" t="s">
        <v>1022</v>
      </c>
      <c r="D42189" t="s">
        <v>1017</v>
      </c>
      <c r="E42189" t="s">
        <v>1015</v>
      </c>
      <c r="F42189" s="86">
        <v>7014970.14603741</v>
      </c>
    </row>
    <row r="42190" spans="1:6">
      <c r="A42190">
        <v>2045</v>
      </c>
      <c r="B42190" t="s">
        <v>1039</v>
      </c>
      <c r="C42190" t="s">
        <v>1022</v>
      </c>
      <c r="D42190" t="s">
        <v>1017</v>
      </c>
      <c r="E42190" t="s">
        <v>1015</v>
      </c>
      <c r="F42190" s="86">
        <v>7025231.7760455599</v>
      </c>
    </row>
    <row r="42191" spans="1:6">
      <c r="A42191">
        <v>2046</v>
      </c>
      <c r="B42191" t="s">
        <v>1039</v>
      </c>
      <c r="C42191" t="s">
        <v>1022</v>
      </c>
      <c r="D42191" t="s">
        <v>1017</v>
      </c>
      <c r="E42191" t="s">
        <v>1015</v>
      </c>
      <c r="F42191" s="86">
        <v>7035404.02680571</v>
      </c>
    </row>
    <row r="42192" spans="1:6">
      <c r="A42192">
        <v>2047</v>
      </c>
      <c r="B42192" t="s">
        <v>1039</v>
      </c>
      <c r="C42192" t="s">
        <v>1022</v>
      </c>
      <c r="D42192" t="s">
        <v>1017</v>
      </c>
      <c r="E42192" t="s">
        <v>1015</v>
      </c>
      <c r="F42192" s="86">
        <v>7045537.3974458696</v>
      </c>
    </row>
    <row r="42193" spans="1:6">
      <c r="A42193">
        <v>2048</v>
      </c>
      <c r="B42193" t="s">
        <v>1039</v>
      </c>
      <c r="C42193" t="s">
        <v>1022</v>
      </c>
      <c r="D42193" t="s">
        <v>1017</v>
      </c>
      <c r="E42193" t="s">
        <v>1015</v>
      </c>
      <c r="F42193" s="86">
        <v>7056285.3080977201</v>
      </c>
    </row>
    <row r="42194" spans="1:6">
      <c r="A42194">
        <v>2049</v>
      </c>
      <c r="B42194" t="s">
        <v>1039</v>
      </c>
      <c r="C42194" t="s">
        <v>1022</v>
      </c>
      <c r="D42194" t="s">
        <v>1017</v>
      </c>
      <c r="E42194" t="s">
        <v>1015</v>
      </c>
      <c r="F42194" s="86">
        <v>7066428.3458702303</v>
      </c>
    </row>
    <row r="42195" spans="1:6">
      <c r="A42195">
        <v>2050</v>
      </c>
      <c r="B42195" t="s">
        <v>1039</v>
      </c>
      <c r="C42195" t="s">
        <v>1022</v>
      </c>
      <c r="D42195" t="s">
        <v>1017</v>
      </c>
      <c r="E42195" t="s">
        <v>1015</v>
      </c>
      <c r="F42195" s="86">
        <v>7076661.3763788901</v>
      </c>
    </row>
    <row r="42196" spans="1:6">
      <c r="A42196">
        <v>2017</v>
      </c>
      <c r="B42196" t="s">
        <v>1040</v>
      </c>
      <c r="C42196" t="s">
        <v>1022</v>
      </c>
      <c r="D42196" t="s">
        <v>1017</v>
      </c>
      <c r="E42196" t="s">
        <v>1015</v>
      </c>
      <c r="F42196" s="86">
        <v>13939187.055933399</v>
      </c>
    </row>
    <row r="42197" spans="1:6">
      <c r="A42197">
        <v>2018</v>
      </c>
      <c r="B42197" t="s">
        <v>1040</v>
      </c>
      <c r="C42197" t="s">
        <v>1022</v>
      </c>
      <c r="D42197" t="s">
        <v>1017</v>
      </c>
      <c r="E42197" t="s">
        <v>1015</v>
      </c>
      <c r="F42197" s="86">
        <v>14147421.1706136</v>
      </c>
    </row>
    <row r="42198" spans="1:6">
      <c r="A42198">
        <v>2019</v>
      </c>
      <c r="B42198" t="s">
        <v>1040</v>
      </c>
      <c r="C42198" t="s">
        <v>1022</v>
      </c>
      <c r="D42198" t="s">
        <v>1017</v>
      </c>
      <c r="E42198" t="s">
        <v>1015</v>
      </c>
      <c r="F42198" s="86">
        <v>14223627.4993387</v>
      </c>
    </row>
    <row r="42199" spans="1:6">
      <c r="A42199">
        <v>2020</v>
      </c>
      <c r="B42199" t="s">
        <v>1040</v>
      </c>
      <c r="C42199" t="s">
        <v>1022</v>
      </c>
      <c r="D42199" t="s">
        <v>1017</v>
      </c>
      <c r="E42199" t="s">
        <v>1015</v>
      </c>
      <c r="F42199" s="86">
        <v>14289282.529119801</v>
      </c>
    </row>
    <row r="42200" spans="1:6">
      <c r="A42200">
        <v>2021</v>
      </c>
      <c r="B42200" t="s">
        <v>1040</v>
      </c>
      <c r="C42200" t="s">
        <v>1022</v>
      </c>
      <c r="D42200" t="s">
        <v>1017</v>
      </c>
      <c r="E42200" t="s">
        <v>1015</v>
      </c>
      <c r="F42200" s="86">
        <v>14342236.428197401</v>
      </c>
    </row>
    <row r="42201" spans="1:6">
      <c r="A42201">
        <v>2022</v>
      </c>
      <c r="B42201" t="s">
        <v>1040</v>
      </c>
      <c r="C42201" t="s">
        <v>1022</v>
      </c>
      <c r="D42201" t="s">
        <v>1017</v>
      </c>
      <c r="E42201" t="s">
        <v>1015</v>
      </c>
      <c r="F42201" s="86">
        <v>14383287.6480338</v>
      </c>
    </row>
    <row r="42202" spans="1:6">
      <c r="A42202">
        <v>2023</v>
      </c>
      <c r="B42202" t="s">
        <v>1040</v>
      </c>
      <c r="C42202" t="s">
        <v>1022</v>
      </c>
      <c r="D42202" t="s">
        <v>1017</v>
      </c>
      <c r="E42202" t="s">
        <v>1015</v>
      </c>
      <c r="F42202" s="86">
        <v>14412885.9947716</v>
      </c>
    </row>
    <row r="42203" spans="1:6">
      <c r="A42203">
        <v>2024</v>
      </c>
      <c r="B42203" t="s">
        <v>1040</v>
      </c>
      <c r="C42203" t="s">
        <v>1022</v>
      </c>
      <c r="D42203" t="s">
        <v>1017</v>
      </c>
      <c r="E42203" t="s">
        <v>1015</v>
      </c>
      <c r="F42203" s="86">
        <v>14431010.925017601</v>
      </c>
    </row>
    <row r="42204" spans="1:6">
      <c r="A42204">
        <v>2025</v>
      </c>
      <c r="B42204" t="s">
        <v>1040</v>
      </c>
      <c r="C42204" t="s">
        <v>1022</v>
      </c>
      <c r="D42204" t="s">
        <v>1017</v>
      </c>
      <c r="E42204" t="s">
        <v>1015</v>
      </c>
      <c r="F42204" s="86">
        <v>14448069.652686</v>
      </c>
    </row>
    <row r="42205" spans="1:6">
      <c r="A42205">
        <v>2026</v>
      </c>
      <c r="B42205" t="s">
        <v>1040</v>
      </c>
      <c r="C42205" t="s">
        <v>1022</v>
      </c>
      <c r="D42205" t="s">
        <v>1017</v>
      </c>
      <c r="E42205" t="s">
        <v>1015</v>
      </c>
      <c r="F42205" s="86">
        <v>14455731.885402201</v>
      </c>
    </row>
    <row r="42206" spans="1:6">
      <c r="A42206">
        <v>2027</v>
      </c>
      <c r="B42206" t="s">
        <v>1040</v>
      </c>
      <c r="C42206" t="s">
        <v>1022</v>
      </c>
      <c r="D42206" t="s">
        <v>1017</v>
      </c>
      <c r="E42206" t="s">
        <v>1015</v>
      </c>
      <c r="F42206" s="86">
        <v>14459051.1498453</v>
      </c>
    </row>
    <row r="42207" spans="1:6">
      <c r="A42207">
        <v>2028</v>
      </c>
      <c r="B42207" t="s">
        <v>1040</v>
      </c>
      <c r="C42207" t="s">
        <v>1022</v>
      </c>
      <c r="D42207" t="s">
        <v>1017</v>
      </c>
      <c r="E42207" t="s">
        <v>1015</v>
      </c>
      <c r="F42207" s="86">
        <v>14458067.129537901</v>
      </c>
    </row>
    <row r="42208" spans="1:6">
      <c r="A42208">
        <v>2029</v>
      </c>
      <c r="B42208" t="s">
        <v>1040</v>
      </c>
      <c r="C42208" t="s">
        <v>1022</v>
      </c>
      <c r="D42208" t="s">
        <v>1017</v>
      </c>
      <c r="E42208" t="s">
        <v>1015</v>
      </c>
      <c r="F42208" s="86">
        <v>14445230.7627763</v>
      </c>
    </row>
    <row r="42209" spans="1:6">
      <c r="A42209">
        <v>2030</v>
      </c>
      <c r="B42209" t="s">
        <v>1040</v>
      </c>
      <c r="C42209" t="s">
        <v>1022</v>
      </c>
      <c r="D42209" t="s">
        <v>1017</v>
      </c>
      <c r="E42209" t="s">
        <v>1015</v>
      </c>
      <c r="F42209" s="86">
        <v>14425967.976583799</v>
      </c>
    </row>
    <row r="42210" spans="1:6">
      <c r="A42210">
        <v>2031</v>
      </c>
      <c r="B42210" t="s">
        <v>1040</v>
      </c>
      <c r="C42210" t="s">
        <v>1022</v>
      </c>
      <c r="D42210" t="s">
        <v>1017</v>
      </c>
      <c r="E42210" t="s">
        <v>1015</v>
      </c>
      <c r="F42210" s="86">
        <v>14414130.0593269</v>
      </c>
    </row>
    <row r="42211" spans="1:6">
      <c r="A42211">
        <v>2032</v>
      </c>
      <c r="B42211" t="s">
        <v>1040</v>
      </c>
      <c r="C42211" t="s">
        <v>1022</v>
      </c>
      <c r="D42211" t="s">
        <v>1017</v>
      </c>
      <c r="E42211" t="s">
        <v>1015</v>
      </c>
      <c r="F42211" s="86">
        <v>14397297.621990999</v>
      </c>
    </row>
    <row r="42212" spans="1:6">
      <c r="A42212">
        <v>2033</v>
      </c>
      <c r="B42212" t="s">
        <v>1040</v>
      </c>
      <c r="C42212" t="s">
        <v>1022</v>
      </c>
      <c r="D42212" t="s">
        <v>1017</v>
      </c>
      <c r="E42212" t="s">
        <v>1015</v>
      </c>
      <c r="F42212" s="86">
        <v>14385167.242401199</v>
      </c>
    </row>
    <row r="42213" spans="1:6">
      <c r="A42213">
        <v>2034</v>
      </c>
      <c r="B42213" t="s">
        <v>1040</v>
      </c>
      <c r="C42213" t="s">
        <v>1022</v>
      </c>
      <c r="D42213" t="s">
        <v>1017</v>
      </c>
      <c r="E42213" t="s">
        <v>1015</v>
      </c>
      <c r="F42213" s="86">
        <v>14380138.8923677</v>
      </c>
    </row>
    <row r="42214" spans="1:6">
      <c r="A42214">
        <v>2035</v>
      </c>
      <c r="B42214" t="s">
        <v>1040</v>
      </c>
      <c r="C42214" t="s">
        <v>1022</v>
      </c>
      <c r="D42214" t="s">
        <v>1017</v>
      </c>
      <c r="E42214" t="s">
        <v>1015</v>
      </c>
      <c r="F42214" s="86">
        <v>14389202.1050425</v>
      </c>
    </row>
    <row r="42215" spans="1:6">
      <c r="A42215">
        <v>2036</v>
      </c>
      <c r="B42215" t="s">
        <v>1040</v>
      </c>
      <c r="C42215" t="s">
        <v>1022</v>
      </c>
      <c r="D42215" t="s">
        <v>1017</v>
      </c>
      <c r="E42215" t="s">
        <v>1015</v>
      </c>
      <c r="F42215" s="86">
        <v>14415866.078968801</v>
      </c>
    </row>
    <row r="42216" spans="1:6">
      <c r="A42216">
        <v>2037</v>
      </c>
      <c r="B42216" t="s">
        <v>1040</v>
      </c>
      <c r="C42216" t="s">
        <v>1022</v>
      </c>
      <c r="D42216" t="s">
        <v>1017</v>
      </c>
      <c r="E42216" t="s">
        <v>1015</v>
      </c>
      <c r="F42216" s="86">
        <v>14448643.239887601</v>
      </c>
    </row>
    <row r="42217" spans="1:6">
      <c r="A42217">
        <v>2038</v>
      </c>
      <c r="B42217" t="s">
        <v>1040</v>
      </c>
      <c r="C42217" t="s">
        <v>1022</v>
      </c>
      <c r="D42217" t="s">
        <v>1017</v>
      </c>
      <c r="E42217" t="s">
        <v>1015</v>
      </c>
      <c r="F42217" s="86">
        <v>14489136.7884224</v>
      </c>
    </row>
    <row r="42218" spans="1:6">
      <c r="A42218">
        <v>2039</v>
      </c>
      <c r="B42218" t="s">
        <v>1040</v>
      </c>
      <c r="C42218" t="s">
        <v>1022</v>
      </c>
      <c r="D42218" t="s">
        <v>1017</v>
      </c>
      <c r="E42218" t="s">
        <v>1015</v>
      </c>
      <c r="F42218" s="86">
        <v>14538903.793754499</v>
      </c>
    </row>
    <row r="42219" spans="1:6">
      <c r="A42219">
        <v>2040</v>
      </c>
      <c r="B42219" t="s">
        <v>1040</v>
      </c>
      <c r="C42219" t="s">
        <v>1022</v>
      </c>
      <c r="D42219" t="s">
        <v>1017</v>
      </c>
      <c r="E42219" t="s">
        <v>1015</v>
      </c>
      <c r="F42219" s="86">
        <v>14590182.1476567</v>
      </c>
    </row>
    <row r="42220" spans="1:6">
      <c r="A42220">
        <v>2041</v>
      </c>
      <c r="B42220" t="s">
        <v>1040</v>
      </c>
      <c r="C42220" t="s">
        <v>1022</v>
      </c>
      <c r="D42220" t="s">
        <v>1017</v>
      </c>
      <c r="E42220" t="s">
        <v>1015</v>
      </c>
      <c r="F42220" s="86">
        <v>14545226.4516846</v>
      </c>
    </row>
    <row r="42221" spans="1:6">
      <c r="A42221">
        <v>2042</v>
      </c>
      <c r="B42221" t="s">
        <v>1040</v>
      </c>
      <c r="C42221" t="s">
        <v>1022</v>
      </c>
      <c r="D42221" t="s">
        <v>1017</v>
      </c>
      <c r="E42221" t="s">
        <v>1015</v>
      </c>
      <c r="F42221" s="86">
        <v>14505966.751726201</v>
      </c>
    </row>
    <row r="42222" spans="1:6">
      <c r="A42222">
        <v>2043</v>
      </c>
      <c r="B42222" t="s">
        <v>1040</v>
      </c>
      <c r="C42222" t="s">
        <v>1022</v>
      </c>
      <c r="D42222" t="s">
        <v>1017</v>
      </c>
      <c r="E42222" t="s">
        <v>1015</v>
      </c>
      <c r="F42222" s="86">
        <v>14463420.1781612</v>
      </c>
    </row>
    <row r="42223" spans="1:6">
      <c r="A42223">
        <v>2044</v>
      </c>
      <c r="B42223" t="s">
        <v>1040</v>
      </c>
      <c r="C42223" t="s">
        <v>1022</v>
      </c>
      <c r="D42223" t="s">
        <v>1017</v>
      </c>
      <c r="E42223" t="s">
        <v>1015</v>
      </c>
      <c r="F42223" s="86">
        <v>14419527.5284498</v>
      </c>
    </row>
    <row r="42224" spans="1:6">
      <c r="A42224">
        <v>2045</v>
      </c>
      <c r="B42224" t="s">
        <v>1040</v>
      </c>
      <c r="C42224" t="s">
        <v>1022</v>
      </c>
      <c r="D42224" t="s">
        <v>1017</v>
      </c>
      <c r="E42224" t="s">
        <v>1015</v>
      </c>
      <c r="F42224" s="86">
        <v>14373772.3046491</v>
      </c>
    </row>
    <row r="42225" spans="1:6">
      <c r="A42225">
        <v>2046</v>
      </c>
      <c r="B42225" t="s">
        <v>1040</v>
      </c>
      <c r="C42225" t="s">
        <v>1022</v>
      </c>
      <c r="D42225" t="s">
        <v>1017</v>
      </c>
      <c r="E42225" t="s">
        <v>1015</v>
      </c>
      <c r="F42225" s="86">
        <v>14326764.0422848</v>
      </c>
    </row>
    <row r="42226" spans="1:6">
      <c r="A42226">
        <v>2047</v>
      </c>
      <c r="B42226" t="s">
        <v>1040</v>
      </c>
      <c r="C42226" t="s">
        <v>1022</v>
      </c>
      <c r="D42226" t="s">
        <v>1017</v>
      </c>
      <c r="E42226" t="s">
        <v>1015</v>
      </c>
      <c r="F42226" s="86">
        <v>14283421.3375274</v>
      </c>
    </row>
    <row r="42227" spans="1:6">
      <c r="A42227">
        <v>2048</v>
      </c>
      <c r="B42227" t="s">
        <v>1040</v>
      </c>
      <c r="C42227" t="s">
        <v>1022</v>
      </c>
      <c r="D42227" t="s">
        <v>1017</v>
      </c>
      <c r="E42227" t="s">
        <v>1015</v>
      </c>
      <c r="F42227" s="86">
        <v>14237742.686390599</v>
      </c>
    </row>
    <row r="42228" spans="1:6">
      <c r="A42228">
        <v>2049</v>
      </c>
      <c r="B42228" t="s">
        <v>1040</v>
      </c>
      <c r="C42228" t="s">
        <v>1022</v>
      </c>
      <c r="D42228" t="s">
        <v>1017</v>
      </c>
      <c r="E42228" t="s">
        <v>1015</v>
      </c>
      <c r="F42228" s="86">
        <v>14193593.8978556</v>
      </c>
    </row>
    <row r="42229" spans="1:6">
      <c r="A42229">
        <v>2050</v>
      </c>
      <c r="B42229" t="s">
        <v>1040</v>
      </c>
      <c r="C42229" t="s">
        <v>1022</v>
      </c>
      <c r="D42229" t="s">
        <v>1017</v>
      </c>
      <c r="E42229" t="s">
        <v>1015</v>
      </c>
      <c r="F42229" s="86">
        <v>14151397.171038</v>
      </c>
    </row>
    <row r="42230" spans="1:6">
      <c r="A42230">
        <v>2017</v>
      </c>
      <c r="B42230" t="s">
        <v>1041</v>
      </c>
      <c r="C42230" t="s">
        <v>1022</v>
      </c>
      <c r="D42230" t="s">
        <v>1017</v>
      </c>
      <c r="E42230" t="s">
        <v>1015</v>
      </c>
      <c r="F42230" s="86">
        <v>7195922.2129870001</v>
      </c>
    </row>
    <row r="42231" spans="1:6">
      <c r="A42231">
        <v>2018</v>
      </c>
      <c r="B42231" t="s">
        <v>1041</v>
      </c>
      <c r="C42231" t="s">
        <v>1022</v>
      </c>
      <c r="D42231" t="s">
        <v>1017</v>
      </c>
      <c r="E42231" t="s">
        <v>1015</v>
      </c>
      <c r="F42231" s="86">
        <v>7412205.4835544797</v>
      </c>
    </row>
    <row r="42232" spans="1:6">
      <c r="A42232">
        <v>2019</v>
      </c>
      <c r="B42232" t="s">
        <v>1041</v>
      </c>
      <c r="C42232" t="s">
        <v>1022</v>
      </c>
      <c r="D42232" t="s">
        <v>1017</v>
      </c>
      <c r="E42232" t="s">
        <v>1015</v>
      </c>
      <c r="F42232" s="86">
        <v>7475279.2069555102</v>
      </c>
    </row>
    <row r="42233" spans="1:6">
      <c r="A42233">
        <v>2020</v>
      </c>
      <c r="B42233" t="s">
        <v>1041</v>
      </c>
      <c r="C42233" t="s">
        <v>1022</v>
      </c>
      <c r="D42233" t="s">
        <v>1017</v>
      </c>
      <c r="E42233" t="s">
        <v>1015</v>
      </c>
      <c r="F42233" s="86">
        <v>7535636.8754030801</v>
      </c>
    </row>
    <row r="42234" spans="1:6">
      <c r="A42234">
        <v>2021</v>
      </c>
      <c r="B42234" t="s">
        <v>1041</v>
      </c>
      <c r="C42234" t="s">
        <v>1022</v>
      </c>
      <c r="D42234" t="s">
        <v>1017</v>
      </c>
      <c r="E42234" t="s">
        <v>1015</v>
      </c>
      <c r="F42234" s="86">
        <v>7594288.7469422296</v>
      </c>
    </row>
    <row r="42235" spans="1:6">
      <c r="A42235">
        <v>2022</v>
      </c>
      <c r="B42235" t="s">
        <v>1041</v>
      </c>
      <c r="C42235" t="s">
        <v>1022</v>
      </c>
      <c r="D42235" t="s">
        <v>1017</v>
      </c>
      <c r="E42235" t="s">
        <v>1015</v>
      </c>
      <c r="F42235" s="86">
        <v>7648168.4955964498</v>
      </c>
    </row>
    <row r="42236" spans="1:6">
      <c r="A42236">
        <v>2023</v>
      </c>
      <c r="B42236" t="s">
        <v>1041</v>
      </c>
      <c r="C42236" t="s">
        <v>1022</v>
      </c>
      <c r="D42236" t="s">
        <v>1017</v>
      </c>
      <c r="E42236" t="s">
        <v>1015</v>
      </c>
      <c r="F42236" s="86">
        <v>7699627.5359466402</v>
      </c>
    </row>
    <row r="42237" spans="1:6">
      <c r="A42237">
        <v>2024</v>
      </c>
      <c r="B42237" t="s">
        <v>1041</v>
      </c>
      <c r="C42237" t="s">
        <v>1022</v>
      </c>
      <c r="D42237" t="s">
        <v>1017</v>
      </c>
      <c r="E42237" t="s">
        <v>1015</v>
      </c>
      <c r="F42237" s="86">
        <v>7751389.4074593401</v>
      </c>
    </row>
    <row r="42238" spans="1:6">
      <c r="A42238">
        <v>2025</v>
      </c>
      <c r="B42238" t="s">
        <v>1041</v>
      </c>
      <c r="C42238" t="s">
        <v>1022</v>
      </c>
      <c r="D42238" t="s">
        <v>1017</v>
      </c>
      <c r="E42238" t="s">
        <v>1015</v>
      </c>
      <c r="F42238" s="86">
        <v>7802892.4617153099</v>
      </c>
    </row>
    <row r="42239" spans="1:6">
      <c r="A42239">
        <v>2026</v>
      </c>
      <c r="B42239" t="s">
        <v>1041</v>
      </c>
      <c r="C42239" t="s">
        <v>1022</v>
      </c>
      <c r="D42239" t="s">
        <v>1017</v>
      </c>
      <c r="E42239" t="s">
        <v>1015</v>
      </c>
      <c r="F42239" s="86">
        <v>7850361.1000060001</v>
      </c>
    </row>
    <row r="42240" spans="1:6">
      <c r="A42240">
        <v>2027</v>
      </c>
      <c r="B42240" t="s">
        <v>1041</v>
      </c>
      <c r="C42240" t="s">
        <v>1022</v>
      </c>
      <c r="D42240" t="s">
        <v>1017</v>
      </c>
      <c r="E42240" t="s">
        <v>1015</v>
      </c>
      <c r="F42240" s="86">
        <v>7899815.5267332904</v>
      </c>
    </row>
    <row r="42241" spans="1:6">
      <c r="A42241">
        <v>2028</v>
      </c>
      <c r="B42241" t="s">
        <v>1041</v>
      </c>
      <c r="C42241" t="s">
        <v>1022</v>
      </c>
      <c r="D42241" t="s">
        <v>1017</v>
      </c>
      <c r="E42241" t="s">
        <v>1015</v>
      </c>
      <c r="F42241" s="86">
        <v>7946689.3688535597</v>
      </c>
    </row>
    <row r="42242" spans="1:6">
      <c r="A42242">
        <v>2029</v>
      </c>
      <c r="B42242" t="s">
        <v>1041</v>
      </c>
      <c r="C42242" t="s">
        <v>1022</v>
      </c>
      <c r="D42242" t="s">
        <v>1017</v>
      </c>
      <c r="E42242" t="s">
        <v>1015</v>
      </c>
      <c r="F42242" s="86">
        <v>7987469.8549435902</v>
      </c>
    </row>
    <row r="42243" spans="1:6">
      <c r="A42243">
        <v>2030</v>
      </c>
      <c r="B42243" t="s">
        <v>1041</v>
      </c>
      <c r="C42243" t="s">
        <v>1022</v>
      </c>
      <c r="D42243" t="s">
        <v>1017</v>
      </c>
      <c r="E42243" t="s">
        <v>1015</v>
      </c>
      <c r="F42243" s="86">
        <v>8030550.6845126199</v>
      </c>
    </row>
    <row r="42244" spans="1:6">
      <c r="A42244">
        <v>2031</v>
      </c>
      <c r="B42244" t="s">
        <v>1041</v>
      </c>
      <c r="C42244" t="s">
        <v>1022</v>
      </c>
      <c r="D42244" t="s">
        <v>1017</v>
      </c>
      <c r="E42244" t="s">
        <v>1015</v>
      </c>
      <c r="F42244" s="86">
        <v>8074268.4949582899</v>
      </c>
    </row>
    <row r="42245" spans="1:6">
      <c r="A42245">
        <v>2032</v>
      </c>
      <c r="B42245" t="s">
        <v>1041</v>
      </c>
      <c r="C42245" t="s">
        <v>1022</v>
      </c>
      <c r="D42245" t="s">
        <v>1017</v>
      </c>
      <c r="E42245" t="s">
        <v>1015</v>
      </c>
      <c r="F42245" s="86">
        <v>8120918.6375377001</v>
      </c>
    </row>
    <row r="42246" spans="1:6">
      <c r="A42246">
        <v>2033</v>
      </c>
      <c r="B42246" t="s">
        <v>1041</v>
      </c>
      <c r="C42246" t="s">
        <v>1022</v>
      </c>
      <c r="D42246" t="s">
        <v>1017</v>
      </c>
      <c r="E42246" t="s">
        <v>1015</v>
      </c>
      <c r="F42246" s="86">
        <v>8164210.9178348901</v>
      </c>
    </row>
    <row r="42247" spans="1:6">
      <c r="A42247">
        <v>2034</v>
      </c>
      <c r="B42247" t="s">
        <v>1041</v>
      </c>
      <c r="C42247" t="s">
        <v>1022</v>
      </c>
      <c r="D42247" t="s">
        <v>1017</v>
      </c>
      <c r="E42247" t="s">
        <v>1015</v>
      </c>
      <c r="F42247" s="86">
        <v>8212196.2791350698</v>
      </c>
    </row>
    <row r="42248" spans="1:6">
      <c r="A42248">
        <v>2035</v>
      </c>
      <c r="B42248" t="s">
        <v>1041</v>
      </c>
      <c r="C42248" t="s">
        <v>1022</v>
      </c>
      <c r="D42248" t="s">
        <v>1017</v>
      </c>
      <c r="E42248" t="s">
        <v>1015</v>
      </c>
      <c r="F42248" s="86">
        <v>8261045.8954742802</v>
      </c>
    </row>
    <row r="42249" spans="1:6">
      <c r="A42249">
        <v>2036</v>
      </c>
      <c r="B42249" t="s">
        <v>1041</v>
      </c>
      <c r="C42249" t="s">
        <v>1022</v>
      </c>
      <c r="D42249" t="s">
        <v>1017</v>
      </c>
      <c r="E42249" t="s">
        <v>1015</v>
      </c>
      <c r="F42249" s="86">
        <v>8318130.3232006803</v>
      </c>
    </row>
    <row r="42250" spans="1:6">
      <c r="A42250">
        <v>2037</v>
      </c>
      <c r="B42250" t="s">
        <v>1041</v>
      </c>
      <c r="C42250" t="s">
        <v>1022</v>
      </c>
      <c r="D42250" t="s">
        <v>1017</v>
      </c>
      <c r="E42250" t="s">
        <v>1015</v>
      </c>
      <c r="F42250" s="86">
        <v>8378162.50328313</v>
      </c>
    </row>
    <row r="42251" spans="1:6">
      <c r="A42251">
        <v>2038</v>
      </c>
      <c r="B42251" t="s">
        <v>1041</v>
      </c>
      <c r="C42251" t="s">
        <v>1022</v>
      </c>
      <c r="D42251" t="s">
        <v>1017</v>
      </c>
      <c r="E42251" t="s">
        <v>1015</v>
      </c>
      <c r="F42251" s="86">
        <v>8440474.8265825696</v>
      </c>
    </row>
    <row r="42252" spans="1:6">
      <c r="A42252">
        <v>2039</v>
      </c>
      <c r="B42252" t="s">
        <v>1041</v>
      </c>
      <c r="C42252" t="s">
        <v>1022</v>
      </c>
      <c r="D42252" t="s">
        <v>1017</v>
      </c>
      <c r="E42252" t="s">
        <v>1015</v>
      </c>
      <c r="F42252" s="86">
        <v>8503800.8472546898</v>
      </c>
    </row>
    <row r="42253" spans="1:6">
      <c r="A42253">
        <v>2040</v>
      </c>
      <c r="B42253" t="s">
        <v>1041</v>
      </c>
      <c r="C42253" t="s">
        <v>1022</v>
      </c>
      <c r="D42253" t="s">
        <v>1017</v>
      </c>
      <c r="E42253" t="s">
        <v>1015</v>
      </c>
      <c r="F42253" s="86">
        <v>8568848.3683579303</v>
      </c>
    </row>
    <row r="42254" spans="1:6">
      <c r="A42254">
        <v>2041</v>
      </c>
      <c r="B42254" t="s">
        <v>1041</v>
      </c>
      <c r="C42254" t="s">
        <v>1022</v>
      </c>
      <c r="D42254" t="s">
        <v>1017</v>
      </c>
      <c r="E42254" t="s">
        <v>1015</v>
      </c>
      <c r="F42254" s="86">
        <v>8625989.5623932797</v>
      </c>
    </row>
    <row r="42255" spans="1:6">
      <c r="A42255">
        <v>2042</v>
      </c>
      <c r="B42255" t="s">
        <v>1041</v>
      </c>
      <c r="C42255" t="s">
        <v>1022</v>
      </c>
      <c r="D42255" t="s">
        <v>1017</v>
      </c>
      <c r="E42255" t="s">
        <v>1015</v>
      </c>
      <c r="F42255" s="86">
        <v>8682460.4786506891</v>
      </c>
    </row>
    <row r="42256" spans="1:6">
      <c r="A42256">
        <v>2043</v>
      </c>
      <c r="B42256" t="s">
        <v>1041</v>
      </c>
      <c r="C42256" t="s">
        <v>1022</v>
      </c>
      <c r="D42256" t="s">
        <v>1017</v>
      </c>
      <c r="E42256" t="s">
        <v>1015</v>
      </c>
      <c r="F42256" s="86">
        <v>8737727.7430225201</v>
      </c>
    </row>
    <row r="42257" spans="1:6">
      <c r="A42257">
        <v>2044</v>
      </c>
      <c r="B42257" t="s">
        <v>1041</v>
      </c>
      <c r="C42257" t="s">
        <v>1022</v>
      </c>
      <c r="D42257" t="s">
        <v>1017</v>
      </c>
      <c r="E42257" t="s">
        <v>1015</v>
      </c>
      <c r="F42257" s="86">
        <v>8791686.5251804497</v>
      </c>
    </row>
    <row r="42258" spans="1:6">
      <c r="A42258">
        <v>2045</v>
      </c>
      <c r="B42258" t="s">
        <v>1041</v>
      </c>
      <c r="C42258" t="s">
        <v>1022</v>
      </c>
      <c r="D42258" t="s">
        <v>1017</v>
      </c>
      <c r="E42258" t="s">
        <v>1015</v>
      </c>
      <c r="F42258" s="86">
        <v>8844729.8127634395</v>
      </c>
    </row>
    <row r="42259" spans="1:6">
      <c r="A42259">
        <v>2046</v>
      </c>
      <c r="B42259" t="s">
        <v>1041</v>
      </c>
      <c r="C42259" t="s">
        <v>1022</v>
      </c>
      <c r="D42259" t="s">
        <v>1017</v>
      </c>
      <c r="E42259" t="s">
        <v>1015</v>
      </c>
      <c r="F42259" s="86">
        <v>8894040.95473193</v>
      </c>
    </row>
    <row r="42260" spans="1:6">
      <c r="A42260">
        <v>2047</v>
      </c>
      <c r="B42260" t="s">
        <v>1041</v>
      </c>
      <c r="C42260" t="s">
        <v>1022</v>
      </c>
      <c r="D42260" t="s">
        <v>1017</v>
      </c>
      <c r="E42260" t="s">
        <v>1015</v>
      </c>
      <c r="F42260" s="86">
        <v>8946935.7523058709</v>
      </c>
    </row>
    <row r="42261" spans="1:6">
      <c r="A42261">
        <v>2048</v>
      </c>
      <c r="B42261" t="s">
        <v>1041</v>
      </c>
      <c r="C42261" t="s">
        <v>1022</v>
      </c>
      <c r="D42261" t="s">
        <v>1017</v>
      </c>
      <c r="E42261" t="s">
        <v>1015</v>
      </c>
      <c r="F42261" s="86">
        <v>9000432.8526749108</v>
      </c>
    </row>
    <row r="42262" spans="1:6">
      <c r="A42262">
        <v>2049</v>
      </c>
      <c r="B42262" t="s">
        <v>1041</v>
      </c>
      <c r="C42262" t="s">
        <v>1022</v>
      </c>
      <c r="D42262" t="s">
        <v>1017</v>
      </c>
      <c r="E42262" t="s">
        <v>1015</v>
      </c>
      <c r="F42262" s="86">
        <v>9054499.4583519697</v>
      </c>
    </row>
    <row r="42263" spans="1:6">
      <c r="A42263">
        <v>2050</v>
      </c>
      <c r="B42263" t="s">
        <v>1041</v>
      </c>
      <c r="C42263" t="s">
        <v>1022</v>
      </c>
      <c r="D42263" t="s">
        <v>1017</v>
      </c>
      <c r="E42263" t="s">
        <v>1015</v>
      </c>
      <c r="F42263" s="86">
        <v>9109413.4908165503</v>
      </c>
    </row>
    <row r="42264" spans="1:6">
      <c r="A42264">
        <v>2017</v>
      </c>
      <c r="B42264" t="s">
        <v>1042</v>
      </c>
      <c r="C42264" t="s">
        <v>1022</v>
      </c>
      <c r="D42264" t="s">
        <v>1017</v>
      </c>
      <c r="E42264" t="s">
        <v>1015</v>
      </c>
      <c r="F42264" s="86">
        <v>2216792.5445168801</v>
      </c>
    </row>
    <row r="42265" spans="1:6">
      <c r="A42265">
        <v>2018</v>
      </c>
      <c r="B42265" t="s">
        <v>1042</v>
      </c>
      <c r="C42265" t="s">
        <v>1022</v>
      </c>
      <c r="D42265" t="s">
        <v>1017</v>
      </c>
      <c r="E42265" t="s">
        <v>1015</v>
      </c>
      <c r="F42265" s="86">
        <v>2263273.5944272899</v>
      </c>
    </row>
    <row r="42266" spans="1:6">
      <c r="A42266">
        <v>2019</v>
      </c>
      <c r="B42266" t="s">
        <v>1042</v>
      </c>
      <c r="C42266" t="s">
        <v>1022</v>
      </c>
      <c r="D42266" t="s">
        <v>1017</v>
      </c>
      <c r="E42266" t="s">
        <v>1015</v>
      </c>
      <c r="F42266" s="86">
        <v>2346971.3307813602</v>
      </c>
    </row>
    <row r="42267" spans="1:6">
      <c r="A42267">
        <v>2020</v>
      </c>
      <c r="B42267" t="s">
        <v>1042</v>
      </c>
      <c r="C42267" t="s">
        <v>1022</v>
      </c>
      <c r="D42267" t="s">
        <v>1017</v>
      </c>
      <c r="E42267" t="s">
        <v>1015</v>
      </c>
      <c r="F42267" s="86">
        <v>2429390.5309663098</v>
      </c>
    </row>
    <row r="42268" spans="1:6">
      <c r="A42268">
        <v>2021</v>
      </c>
      <c r="B42268" t="s">
        <v>1042</v>
      </c>
      <c r="C42268" t="s">
        <v>1022</v>
      </c>
      <c r="D42268" t="s">
        <v>1017</v>
      </c>
      <c r="E42268" t="s">
        <v>1015</v>
      </c>
      <c r="F42268" s="86">
        <v>2510516.1724583101</v>
      </c>
    </row>
    <row r="42269" spans="1:6">
      <c r="A42269">
        <v>2022</v>
      </c>
      <c r="B42269" t="s">
        <v>1042</v>
      </c>
      <c r="C42269" t="s">
        <v>1022</v>
      </c>
      <c r="D42269" t="s">
        <v>1017</v>
      </c>
      <c r="E42269" t="s">
        <v>1015</v>
      </c>
      <c r="F42269" s="86">
        <v>2587360.2481124098</v>
      </c>
    </row>
    <row r="42270" spans="1:6">
      <c r="A42270">
        <v>2023</v>
      </c>
      <c r="B42270" t="s">
        <v>1042</v>
      </c>
      <c r="C42270" t="s">
        <v>1022</v>
      </c>
      <c r="D42270" t="s">
        <v>1017</v>
      </c>
      <c r="E42270" t="s">
        <v>1015</v>
      </c>
      <c r="F42270" s="86">
        <v>2660176.7969694599</v>
      </c>
    </row>
    <row r="42271" spans="1:6">
      <c r="A42271">
        <v>2024</v>
      </c>
      <c r="B42271" t="s">
        <v>1042</v>
      </c>
      <c r="C42271" t="s">
        <v>1022</v>
      </c>
      <c r="D42271" t="s">
        <v>1017</v>
      </c>
      <c r="E42271" t="s">
        <v>1015</v>
      </c>
      <c r="F42271" s="86">
        <v>2728357.9161192901</v>
      </c>
    </row>
    <row r="42272" spans="1:6">
      <c r="A42272">
        <v>2025</v>
      </c>
      <c r="B42272" t="s">
        <v>1042</v>
      </c>
      <c r="C42272" t="s">
        <v>1022</v>
      </c>
      <c r="D42272" t="s">
        <v>1017</v>
      </c>
      <c r="E42272" t="s">
        <v>1015</v>
      </c>
      <c r="F42272" s="86">
        <v>2792779.2820419599</v>
      </c>
    </row>
    <row r="42273" spans="1:6">
      <c r="A42273">
        <v>2026</v>
      </c>
      <c r="B42273" t="s">
        <v>1042</v>
      </c>
      <c r="C42273" t="s">
        <v>1022</v>
      </c>
      <c r="D42273" t="s">
        <v>1017</v>
      </c>
      <c r="E42273" t="s">
        <v>1015</v>
      </c>
      <c r="F42273" s="86">
        <v>2854268.8423366202</v>
      </c>
    </row>
    <row r="42274" spans="1:6">
      <c r="A42274">
        <v>2027</v>
      </c>
      <c r="B42274" t="s">
        <v>1042</v>
      </c>
      <c r="C42274" t="s">
        <v>1022</v>
      </c>
      <c r="D42274" t="s">
        <v>1017</v>
      </c>
      <c r="E42274" t="s">
        <v>1015</v>
      </c>
      <c r="F42274" s="86">
        <v>2914325.7448065002</v>
      </c>
    </row>
    <row r="42275" spans="1:6">
      <c r="A42275">
        <v>2028</v>
      </c>
      <c r="B42275" t="s">
        <v>1042</v>
      </c>
      <c r="C42275" t="s">
        <v>1022</v>
      </c>
      <c r="D42275" t="s">
        <v>1017</v>
      </c>
      <c r="E42275" t="s">
        <v>1015</v>
      </c>
      <c r="F42275" s="86">
        <v>2971572.6040695198</v>
      </c>
    </row>
    <row r="42276" spans="1:6">
      <c r="A42276">
        <v>2029</v>
      </c>
      <c r="B42276" t="s">
        <v>1042</v>
      </c>
      <c r="C42276" t="s">
        <v>1022</v>
      </c>
      <c r="D42276" t="s">
        <v>1017</v>
      </c>
      <c r="E42276" t="s">
        <v>1015</v>
      </c>
      <c r="F42276" s="86">
        <v>3028079.7228363398</v>
      </c>
    </row>
    <row r="42277" spans="1:6">
      <c r="A42277">
        <v>2030</v>
      </c>
      <c r="B42277" t="s">
        <v>1042</v>
      </c>
      <c r="C42277" t="s">
        <v>1022</v>
      </c>
      <c r="D42277" t="s">
        <v>1017</v>
      </c>
      <c r="E42277" t="s">
        <v>1015</v>
      </c>
      <c r="F42277" s="86">
        <v>3084836.00666105</v>
      </c>
    </row>
    <row r="42278" spans="1:6">
      <c r="A42278">
        <v>2031</v>
      </c>
      <c r="B42278" t="s">
        <v>1042</v>
      </c>
      <c r="C42278" t="s">
        <v>1022</v>
      </c>
      <c r="D42278" t="s">
        <v>1017</v>
      </c>
      <c r="E42278" t="s">
        <v>1015</v>
      </c>
      <c r="F42278" s="86">
        <v>3143019.3872464299</v>
      </c>
    </row>
    <row r="42279" spans="1:6">
      <c r="A42279">
        <v>2032</v>
      </c>
      <c r="B42279" t="s">
        <v>1042</v>
      </c>
      <c r="C42279" t="s">
        <v>1022</v>
      </c>
      <c r="D42279" t="s">
        <v>1017</v>
      </c>
      <c r="E42279" t="s">
        <v>1015</v>
      </c>
      <c r="F42279" s="86">
        <v>3202650.155605</v>
      </c>
    </row>
    <row r="42280" spans="1:6">
      <c r="A42280">
        <v>2033</v>
      </c>
      <c r="B42280" t="s">
        <v>1042</v>
      </c>
      <c r="C42280" t="s">
        <v>1022</v>
      </c>
      <c r="D42280" t="s">
        <v>1017</v>
      </c>
      <c r="E42280" t="s">
        <v>1015</v>
      </c>
      <c r="F42280" s="86">
        <v>3263684.9445738001</v>
      </c>
    </row>
    <row r="42281" spans="1:6">
      <c r="A42281">
        <v>2034</v>
      </c>
      <c r="B42281" t="s">
        <v>1042</v>
      </c>
      <c r="C42281" t="s">
        <v>1022</v>
      </c>
      <c r="D42281" t="s">
        <v>1017</v>
      </c>
      <c r="E42281" t="s">
        <v>1015</v>
      </c>
      <c r="F42281" s="86">
        <v>3325466.2578992802</v>
      </c>
    </row>
    <row r="42282" spans="1:6">
      <c r="A42282">
        <v>2035</v>
      </c>
      <c r="B42282" t="s">
        <v>1042</v>
      </c>
      <c r="C42282" t="s">
        <v>1022</v>
      </c>
      <c r="D42282" t="s">
        <v>1017</v>
      </c>
      <c r="E42282" t="s">
        <v>1015</v>
      </c>
      <c r="F42282" s="86">
        <v>3389856.4570076298</v>
      </c>
    </row>
    <row r="42283" spans="1:6">
      <c r="A42283">
        <v>2036</v>
      </c>
      <c r="B42283" t="s">
        <v>1042</v>
      </c>
      <c r="C42283" t="s">
        <v>1022</v>
      </c>
      <c r="D42283" t="s">
        <v>1017</v>
      </c>
      <c r="E42283" t="s">
        <v>1015</v>
      </c>
      <c r="F42283" s="86">
        <v>3454819.0828406098</v>
      </c>
    </row>
    <row r="42284" spans="1:6">
      <c r="A42284">
        <v>2037</v>
      </c>
      <c r="B42284" t="s">
        <v>1042</v>
      </c>
      <c r="C42284" t="s">
        <v>1022</v>
      </c>
      <c r="D42284" t="s">
        <v>1017</v>
      </c>
      <c r="E42284" t="s">
        <v>1015</v>
      </c>
      <c r="F42284" s="86">
        <v>3521125.35025681</v>
      </c>
    </row>
    <row r="42285" spans="1:6">
      <c r="A42285">
        <v>2038</v>
      </c>
      <c r="B42285" t="s">
        <v>1042</v>
      </c>
      <c r="C42285" t="s">
        <v>1022</v>
      </c>
      <c r="D42285" t="s">
        <v>1017</v>
      </c>
      <c r="E42285" t="s">
        <v>1015</v>
      </c>
      <c r="F42285" s="86">
        <v>3589303.7211543499</v>
      </c>
    </row>
    <row r="42286" spans="1:6">
      <c r="A42286">
        <v>2039</v>
      </c>
      <c r="B42286" t="s">
        <v>1042</v>
      </c>
      <c r="C42286" t="s">
        <v>1022</v>
      </c>
      <c r="D42286" t="s">
        <v>1017</v>
      </c>
      <c r="E42286" t="s">
        <v>1015</v>
      </c>
      <c r="F42286" s="86">
        <v>3656719.7014316102</v>
      </c>
    </row>
    <row r="42287" spans="1:6">
      <c r="A42287">
        <v>2040</v>
      </c>
      <c r="B42287" t="s">
        <v>1042</v>
      </c>
      <c r="C42287" t="s">
        <v>1022</v>
      </c>
      <c r="D42287" t="s">
        <v>1017</v>
      </c>
      <c r="E42287" t="s">
        <v>1015</v>
      </c>
      <c r="F42287" s="86">
        <v>3725210.2360918098</v>
      </c>
    </row>
    <row r="42288" spans="1:6">
      <c r="A42288">
        <v>2041</v>
      </c>
      <c r="B42288" t="s">
        <v>1042</v>
      </c>
      <c r="C42288" t="s">
        <v>1022</v>
      </c>
      <c r="D42288" t="s">
        <v>1017</v>
      </c>
      <c r="E42288" t="s">
        <v>1015</v>
      </c>
      <c r="F42288" s="86">
        <v>3755607.10081618</v>
      </c>
    </row>
    <row r="42289" spans="1:6">
      <c r="A42289">
        <v>2042</v>
      </c>
      <c r="B42289" t="s">
        <v>1042</v>
      </c>
      <c r="C42289" t="s">
        <v>1022</v>
      </c>
      <c r="D42289" t="s">
        <v>1017</v>
      </c>
      <c r="E42289" t="s">
        <v>1015</v>
      </c>
      <c r="F42289" s="86">
        <v>3787029.22265467</v>
      </c>
    </row>
    <row r="42290" spans="1:6">
      <c r="A42290">
        <v>2043</v>
      </c>
      <c r="B42290" t="s">
        <v>1042</v>
      </c>
      <c r="C42290" t="s">
        <v>1022</v>
      </c>
      <c r="D42290" t="s">
        <v>1017</v>
      </c>
      <c r="E42290" t="s">
        <v>1015</v>
      </c>
      <c r="F42290" s="86">
        <v>3820109.8212963399</v>
      </c>
    </row>
    <row r="42291" spans="1:6">
      <c r="A42291">
        <v>2044</v>
      </c>
      <c r="B42291" t="s">
        <v>1042</v>
      </c>
      <c r="C42291" t="s">
        <v>1022</v>
      </c>
      <c r="D42291" t="s">
        <v>1017</v>
      </c>
      <c r="E42291" t="s">
        <v>1015</v>
      </c>
      <c r="F42291" s="86">
        <v>3854170.5253583798</v>
      </c>
    </row>
    <row r="42292" spans="1:6">
      <c r="A42292">
        <v>2045</v>
      </c>
      <c r="B42292" t="s">
        <v>1042</v>
      </c>
      <c r="C42292" t="s">
        <v>1022</v>
      </c>
      <c r="D42292" t="s">
        <v>1017</v>
      </c>
      <c r="E42292" t="s">
        <v>1015</v>
      </c>
      <c r="F42292" s="86">
        <v>3888876.4676588802</v>
      </c>
    </row>
    <row r="42293" spans="1:6">
      <c r="A42293">
        <v>2046</v>
      </c>
      <c r="B42293" t="s">
        <v>1042</v>
      </c>
      <c r="C42293" t="s">
        <v>1022</v>
      </c>
      <c r="D42293" t="s">
        <v>1017</v>
      </c>
      <c r="E42293" t="s">
        <v>1015</v>
      </c>
      <c r="F42293" s="86">
        <v>3923774.2640908998</v>
      </c>
    </row>
    <row r="42294" spans="1:6">
      <c r="A42294">
        <v>2047</v>
      </c>
      <c r="B42294" t="s">
        <v>1042</v>
      </c>
      <c r="C42294" t="s">
        <v>1022</v>
      </c>
      <c r="D42294" t="s">
        <v>1017</v>
      </c>
      <c r="E42294" t="s">
        <v>1015</v>
      </c>
      <c r="F42294" s="86">
        <v>3958371.3567230199</v>
      </c>
    </row>
    <row r="42295" spans="1:6">
      <c r="A42295">
        <v>2048</v>
      </c>
      <c r="B42295" t="s">
        <v>1042</v>
      </c>
      <c r="C42295" t="s">
        <v>1022</v>
      </c>
      <c r="D42295" t="s">
        <v>1017</v>
      </c>
      <c r="E42295" t="s">
        <v>1015</v>
      </c>
      <c r="F42295" s="86">
        <v>3991748.4656734099</v>
      </c>
    </row>
    <row r="42296" spans="1:6">
      <c r="A42296">
        <v>2049</v>
      </c>
      <c r="B42296" t="s">
        <v>1042</v>
      </c>
      <c r="C42296" t="s">
        <v>1022</v>
      </c>
      <c r="D42296" t="s">
        <v>1017</v>
      </c>
      <c r="E42296" t="s">
        <v>1015</v>
      </c>
      <c r="F42296" s="86">
        <v>4024406.3779287902</v>
      </c>
    </row>
    <row r="42297" spans="1:6">
      <c r="A42297">
        <v>2050</v>
      </c>
      <c r="B42297" t="s">
        <v>1042</v>
      </c>
      <c r="C42297" t="s">
        <v>1022</v>
      </c>
      <c r="D42297" t="s">
        <v>1017</v>
      </c>
      <c r="E42297" t="s">
        <v>1015</v>
      </c>
      <c r="F42297" s="86">
        <v>4055411.6221265099</v>
      </c>
    </row>
    <row r="42298" spans="1:6">
      <c r="A42298">
        <v>2017</v>
      </c>
      <c r="B42298" t="s">
        <v>1043</v>
      </c>
      <c r="C42298" t="s">
        <v>1022</v>
      </c>
      <c r="D42298" t="s">
        <v>1017</v>
      </c>
      <c r="E42298" t="s">
        <v>1015</v>
      </c>
      <c r="F42298" s="86">
        <v>23259788.559584901</v>
      </c>
    </row>
    <row r="42299" spans="1:6">
      <c r="A42299">
        <v>2018</v>
      </c>
      <c r="B42299" t="s">
        <v>1043</v>
      </c>
      <c r="C42299" t="s">
        <v>1022</v>
      </c>
      <c r="D42299" t="s">
        <v>1017</v>
      </c>
      <c r="E42299" t="s">
        <v>1015</v>
      </c>
      <c r="F42299" s="86">
        <v>23415916.6498865</v>
      </c>
    </row>
    <row r="42300" spans="1:6">
      <c r="A42300">
        <v>2019</v>
      </c>
      <c r="B42300" t="s">
        <v>1043</v>
      </c>
      <c r="C42300" t="s">
        <v>1022</v>
      </c>
      <c r="D42300" t="s">
        <v>1017</v>
      </c>
      <c r="E42300" t="s">
        <v>1015</v>
      </c>
      <c r="F42300" s="86">
        <v>23575639.584047399</v>
      </c>
    </row>
    <row r="42301" spans="1:6">
      <c r="A42301">
        <v>2020</v>
      </c>
      <c r="B42301" t="s">
        <v>1043</v>
      </c>
      <c r="C42301" t="s">
        <v>1022</v>
      </c>
      <c r="D42301" t="s">
        <v>1017</v>
      </c>
      <c r="E42301" t="s">
        <v>1015</v>
      </c>
      <c r="F42301" s="86">
        <v>23692986.480988499</v>
      </c>
    </row>
    <row r="42302" spans="1:6">
      <c r="A42302">
        <v>2021</v>
      </c>
      <c r="B42302" t="s">
        <v>1043</v>
      </c>
      <c r="C42302" t="s">
        <v>1022</v>
      </c>
      <c r="D42302" t="s">
        <v>1017</v>
      </c>
      <c r="E42302" t="s">
        <v>1015</v>
      </c>
      <c r="F42302" s="86">
        <v>23785900.419948399</v>
      </c>
    </row>
    <row r="42303" spans="1:6">
      <c r="A42303">
        <v>2022</v>
      </c>
      <c r="B42303" t="s">
        <v>1043</v>
      </c>
      <c r="C42303" t="s">
        <v>1022</v>
      </c>
      <c r="D42303" t="s">
        <v>1017</v>
      </c>
      <c r="E42303" t="s">
        <v>1015</v>
      </c>
      <c r="F42303" s="86">
        <v>23840546.543702099</v>
      </c>
    </row>
    <row r="42304" spans="1:6">
      <c r="A42304">
        <v>2023</v>
      </c>
      <c r="B42304" t="s">
        <v>1043</v>
      </c>
      <c r="C42304" t="s">
        <v>1022</v>
      </c>
      <c r="D42304" t="s">
        <v>1017</v>
      </c>
      <c r="E42304" t="s">
        <v>1015</v>
      </c>
      <c r="F42304" s="86">
        <v>23874613.619535699</v>
      </c>
    </row>
    <row r="42305" spans="1:6">
      <c r="A42305">
        <v>2024</v>
      </c>
      <c r="B42305" t="s">
        <v>1043</v>
      </c>
      <c r="C42305" t="s">
        <v>1022</v>
      </c>
      <c r="D42305" t="s">
        <v>1017</v>
      </c>
      <c r="E42305" t="s">
        <v>1015</v>
      </c>
      <c r="F42305" s="86">
        <v>23880797.506711699</v>
      </c>
    </row>
    <row r="42306" spans="1:6">
      <c r="A42306">
        <v>2025</v>
      </c>
      <c r="B42306" t="s">
        <v>1043</v>
      </c>
      <c r="C42306" t="s">
        <v>1022</v>
      </c>
      <c r="D42306" t="s">
        <v>1017</v>
      </c>
      <c r="E42306" t="s">
        <v>1015</v>
      </c>
      <c r="F42306" s="86">
        <v>23865694.5280005</v>
      </c>
    </row>
    <row r="42307" spans="1:6">
      <c r="A42307">
        <v>2026</v>
      </c>
      <c r="B42307" t="s">
        <v>1043</v>
      </c>
      <c r="C42307" t="s">
        <v>1022</v>
      </c>
      <c r="D42307" t="s">
        <v>1017</v>
      </c>
      <c r="E42307" t="s">
        <v>1015</v>
      </c>
      <c r="F42307" s="86">
        <v>23837795.762985401</v>
      </c>
    </row>
    <row r="42308" spans="1:6">
      <c r="A42308">
        <v>2027</v>
      </c>
      <c r="B42308" t="s">
        <v>1043</v>
      </c>
      <c r="C42308" t="s">
        <v>1022</v>
      </c>
      <c r="D42308" t="s">
        <v>1017</v>
      </c>
      <c r="E42308" t="s">
        <v>1015</v>
      </c>
      <c r="F42308" s="86">
        <v>23806010.944634698</v>
      </c>
    </row>
    <row r="42309" spans="1:6">
      <c r="A42309">
        <v>2028</v>
      </c>
      <c r="B42309" t="s">
        <v>1043</v>
      </c>
      <c r="C42309" t="s">
        <v>1022</v>
      </c>
      <c r="D42309" t="s">
        <v>1017</v>
      </c>
      <c r="E42309" t="s">
        <v>1015</v>
      </c>
      <c r="F42309" s="86">
        <v>23738598.1676355</v>
      </c>
    </row>
    <row r="42310" spans="1:6">
      <c r="A42310">
        <v>2029</v>
      </c>
      <c r="B42310" t="s">
        <v>1043</v>
      </c>
      <c r="C42310" t="s">
        <v>1022</v>
      </c>
      <c r="D42310" t="s">
        <v>1017</v>
      </c>
      <c r="E42310" t="s">
        <v>1015</v>
      </c>
      <c r="F42310" s="86">
        <v>23675166.635371201</v>
      </c>
    </row>
    <row r="42311" spans="1:6">
      <c r="A42311">
        <v>2030</v>
      </c>
      <c r="B42311" t="s">
        <v>1043</v>
      </c>
      <c r="C42311" t="s">
        <v>1022</v>
      </c>
      <c r="D42311" t="s">
        <v>1017</v>
      </c>
      <c r="E42311" t="s">
        <v>1015</v>
      </c>
      <c r="F42311" s="86">
        <v>23587049.575335599</v>
      </c>
    </row>
    <row r="42312" spans="1:6">
      <c r="A42312">
        <v>2031</v>
      </c>
      <c r="B42312" t="s">
        <v>1043</v>
      </c>
      <c r="C42312" t="s">
        <v>1022</v>
      </c>
      <c r="D42312" t="s">
        <v>1017</v>
      </c>
      <c r="E42312" t="s">
        <v>1015</v>
      </c>
      <c r="F42312" s="86">
        <v>23504278.132790599</v>
      </c>
    </row>
    <row r="42313" spans="1:6">
      <c r="A42313">
        <v>2032</v>
      </c>
      <c r="B42313" t="s">
        <v>1043</v>
      </c>
      <c r="C42313" t="s">
        <v>1022</v>
      </c>
      <c r="D42313" t="s">
        <v>1017</v>
      </c>
      <c r="E42313" t="s">
        <v>1015</v>
      </c>
      <c r="F42313" s="86">
        <v>23422310.174598601</v>
      </c>
    </row>
    <row r="42314" spans="1:6">
      <c r="A42314">
        <v>2033</v>
      </c>
      <c r="B42314" t="s">
        <v>1043</v>
      </c>
      <c r="C42314" t="s">
        <v>1022</v>
      </c>
      <c r="D42314" t="s">
        <v>1017</v>
      </c>
      <c r="E42314" t="s">
        <v>1015</v>
      </c>
      <c r="F42314" s="86">
        <v>23341521.148971301</v>
      </c>
    </row>
    <row r="42315" spans="1:6">
      <c r="A42315">
        <v>2034</v>
      </c>
      <c r="B42315" t="s">
        <v>1043</v>
      </c>
      <c r="C42315" t="s">
        <v>1022</v>
      </c>
      <c r="D42315" t="s">
        <v>1017</v>
      </c>
      <c r="E42315" t="s">
        <v>1015</v>
      </c>
      <c r="F42315" s="86">
        <v>23288293.1842294</v>
      </c>
    </row>
    <row r="42316" spans="1:6">
      <c r="A42316">
        <v>2035</v>
      </c>
      <c r="B42316" t="s">
        <v>1043</v>
      </c>
      <c r="C42316" t="s">
        <v>1022</v>
      </c>
      <c r="D42316" t="s">
        <v>1017</v>
      </c>
      <c r="E42316" t="s">
        <v>1015</v>
      </c>
      <c r="F42316" s="86">
        <v>23238611.568863001</v>
      </c>
    </row>
    <row r="42317" spans="1:6">
      <c r="A42317">
        <v>2036</v>
      </c>
      <c r="B42317" t="s">
        <v>1043</v>
      </c>
      <c r="C42317" t="s">
        <v>1022</v>
      </c>
      <c r="D42317" t="s">
        <v>1017</v>
      </c>
      <c r="E42317" t="s">
        <v>1015</v>
      </c>
      <c r="F42317" s="86">
        <v>23230890.007560801</v>
      </c>
    </row>
    <row r="42318" spans="1:6">
      <c r="A42318">
        <v>2037</v>
      </c>
      <c r="B42318" t="s">
        <v>1043</v>
      </c>
      <c r="C42318" t="s">
        <v>1022</v>
      </c>
      <c r="D42318" t="s">
        <v>1017</v>
      </c>
      <c r="E42318" t="s">
        <v>1015</v>
      </c>
      <c r="F42318" s="86">
        <v>23242116.591633402</v>
      </c>
    </row>
    <row r="42319" spans="1:6">
      <c r="A42319">
        <v>2038</v>
      </c>
      <c r="B42319" t="s">
        <v>1043</v>
      </c>
      <c r="C42319" t="s">
        <v>1022</v>
      </c>
      <c r="D42319" t="s">
        <v>1017</v>
      </c>
      <c r="E42319" t="s">
        <v>1015</v>
      </c>
      <c r="F42319" s="86">
        <v>23271943.427010499</v>
      </c>
    </row>
    <row r="42320" spans="1:6">
      <c r="A42320">
        <v>2039</v>
      </c>
      <c r="B42320" t="s">
        <v>1043</v>
      </c>
      <c r="C42320" t="s">
        <v>1022</v>
      </c>
      <c r="D42320" t="s">
        <v>1017</v>
      </c>
      <c r="E42320" t="s">
        <v>1015</v>
      </c>
      <c r="F42320" s="86">
        <v>23315710.125595901</v>
      </c>
    </row>
    <row r="42321" spans="1:6">
      <c r="A42321">
        <v>2040</v>
      </c>
      <c r="B42321" t="s">
        <v>1043</v>
      </c>
      <c r="C42321" t="s">
        <v>1022</v>
      </c>
      <c r="D42321" t="s">
        <v>1017</v>
      </c>
      <c r="E42321" t="s">
        <v>1015</v>
      </c>
      <c r="F42321" s="86">
        <v>23383042.274481598</v>
      </c>
    </row>
    <row r="42322" spans="1:6">
      <c r="A42322">
        <v>2041</v>
      </c>
      <c r="B42322" t="s">
        <v>1043</v>
      </c>
      <c r="C42322" t="s">
        <v>1022</v>
      </c>
      <c r="D42322" t="s">
        <v>1017</v>
      </c>
      <c r="E42322" t="s">
        <v>1015</v>
      </c>
      <c r="F42322" s="86">
        <v>23374881.1651427</v>
      </c>
    </row>
    <row r="42323" spans="1:6">
      <c r="A42323">
        <v>2042</v>
      </c>
      <c r="B42323" t="s">
        <v>1043</v>
      </c>
      <c r="C42323" t="s">
        <v>1022</v>
      </c>
      <c r="D42323" t="s">
        <v>1017</v>
      </c>
      <c r="E42323" t="s">
        <v>1015</v>
      </c>
      <c r="F42323" s="86">
        <v>23369538.152283601</v>
      </c>
    </row>
    <row r="42324" spans="1:6">
      <c r="A42324">
        <v>2043</v>
      </c>
      <c r="B42324" t="s">
        <v>1043</v>
      </c>
      <c r="C42324" t="s">
        <v>1022</v>
      </c>
      <c r="D42324" t="s">
        <v>1017</v>
      </c>
      <c r="E42324" t="s">
        <v>1015</v>
      </c>
      <c r="F42324" s="86">
        <v>23379760.3502842</v>
      </c>
    </row>
    <row r="42325" spans="1:6">
      <c r="A42325">
        <v>2044</v>
      </c>
      <c r="B42325" t="s">
        <v>1043</v>
      </c>
      <c r="C42325" t="s">
        <v>1022</v>
      </c>
      <c r="D42325" t="s">
        <v>1017</v>
      </c>
      <c r="E42325" t="s">
        <v>1015</v>
      </c>
      <c r="F42325" s="86">
        <v>23392419.9346896</v>
      </c>
    </row>
    <row r="42326" spans="1:6">
      <c r="A42326">
        <v>2045</v>
      </c>
      <c r="B42326" t="s">
        <v>1043</v>
      </c>
      <c r="C42326" t="s">
        <v>1022</v>
      </c>
      <c r="D42326" t="s">
        <v>1017</v>
      </c>
      <c r="E42326" t="s">
        <v>1015</v>
      </c>
      <c r="F42326" s="86">
        <v>23413235.4279151</v>
      </c>
    </row>
    <row r="42327" spans="1:6">
      <c r="A42327">
        <v>2046</v>
      </c>
      <c r="B42327" t="s">
        <v>1043</v>
      </c>
      <c r="C42327" t="s">
        <v>1022</v>
      </c>
      <c r="D42327" t="s">
        <v>1017</v>
      </c>
      <c r="E42327" t="s">
        <v>1015</v>
      </c>
      <c r="F42327" s="86">
        <v>23424659.404777199</v>
      </c>
    </row>
    <row r="42328" spans="1:6">
      <c r="A42328">
        <v>2047</v>
      </c>
      <c r="B42328" t="s">
        <v>1043</v>
      </c>
      <c r="C42328" t="s">
        <v>1022</v>
      </c>
      <c r="D42328" t="s">
        <v>1017</v>
      </c>
      <c r="E42328" t="s">
        <v>1015</v>
      </c>
      <c r="F42328" s="86">
        <v>23437039.812726799</v>
      </c>
    </row>
    <row r="42329" spans="1:6">
      <c r="A42329">
        <v>2048</v>
      </c>
      <c r="B42329" t="s">
        <v>1043</v>
      </c>
      <c r="C42329" t="s">
        <v>1022</v>
      </c>
      <c r="D42329" t="s">
        <v>1017</v>
      </c>
      <c r="E42329" t="s">
        <v>1015</v>
      </c>
      <c r="F42329" s="86">
        <v>23452121.011650302</v>
      </c>
    </row>
    <row r="42330" spans="1:6">
      <c r="A42330">
        <v>2049</v>
      </c>
      <c r="B42330" t="s">
        <v>1043</v>
      </c>
      <c r="C42330" t="s">
        <v>1022</v>
      </c>
      <c r="D42330" t="s">
        <v>1017</v>
      </c>
      <c r="E42330" t="s">
        <v>1015</v>
      </c>
      <c r="F42330" s="86">
        <v>23470197.393185999</v>
      </c>
    </row>
    <row r="42331" spans="1:6">
      <c r="A42331">
        <v>2050</v>
      </c>
      <c r="B42331" t="s">
        <v>1043</v>
      </c>
      <c r="C42331" t="s">
        <v>1022</v>
      </c>
      <c r="D42331" t="s">
        <v>1017</v>
      </c>
      <c r="E42331" t="s">
        <v>1015</v>
      </c>
      <c r="F42331" s="86">
        <v>23491702.997142699</v>
      </c>
    </row>
    <row r="42332" spans="1:6">
      <c r="A42332">
        <v>2017</v>
      </c>
      <c r="B42332" t="s">
        <v>1044</v>
      </c>
      <c r="C42332" t="s">
        <v>1022</v>
      </c>
      <c r="D42332" t="s">
        <v>1017</v>
      </c>
      <c r="E42332" t="s">
        <v>1015</v>
      </c>
      <c r="F42332" s="86">
        <v>9114015.8392455094</v>
      </c>
    </row>
    <row r="42333" spans="1:6">
      <c r="A42333">
        <v>2018</v>
      </c>
      <c r="B42333" t="s">
        <v>1044</v>
      </c>
      <c r="C42333" t="s">
        <v>1022</v>
      </c>
      <c r="D42333" t="s">
        <v>1017</v>
      </c>
      <c r="E42333" t="s">
        <v>1015</v>
      </c>
      <c r="F42333" s="86">
        <v>9270061.0940356702</v>
      </c>
    </row>
    <row r="42334" spans="1:6">
      <c r="A42334">
        <v>2019</v>
      </c>
      <c r="B42334" t="s">
        <v>1044</v>
      </c>
      <c r="C42334" t="s">
        <v>1022</v>
      </c>
      <c r="D42334" t="s">
        <v>1017</v>
      </c>
      <c r="E42334" t="s">
        <v>1015</v>
      </c>
      <c r="F42334" s="86">
        <v>9571807.9741762392</v>
      </c>
    </row>
    <row r="42335" spans="1:6">
      <c r="A42335">
        <v>2020</v>
      </c>
      <c r="B42335" t="s">
        <v>1044</v>
      </c>
      <c r="C42335" t="s">
        <v>1022</v>
      </c>
      <c r="D42335" t="s">
        <v>1017</v>
      </c>
      <c r="E42335" t="s">
        <v>1015</v>
      </c>
      <c r="F42335" s="86">
        <v>9870069.3652830608</v>
      </c>
    </row>
    <row r="42336" spans="1:6">
      <c r="A42336">
        <v>2021</v>
      </c>
      <c r="B42336" t="s">
        <v>1044</v>
      </c>
      <c r="C42336" t="s">
        <v>1022</v>
      </c>
      <c r="D42336" t="s">
        <v>1017</v>
      </c>
      <c r="E42336" t="s">
        <v>1015</v>
      </c>
      <c r="F42336" s="86">
        <v>10165278.681928899</v>
      </c>
    </row>
    <row r="42337" spans="1:6">
      <c r="A42337">
        <v>2022</v>
      </c>
      <c r="B42337" t="s">
        <v>1044</v>
      </c>
      <c r="C42337" t="s">
        <v>1022</v>
      </c>
      <c r="D42337" t="s">
        <v>1017</v>
      </c>
      <c r="E42337" t="s">
        <v>1015</v>
      </c>
      <c r="F42337" s="86">
        <v>10446339.326634601</v>
      </c>
    </row>
    <row r="42338" spans="1:6">
      <c r="A42338">
        <v>2023</v>
      </c>
      <c r="B42338" t="s">
        <v>1044</v>
      </c>
      <c r="C42338" t="s">
        <v>1022</v>
      </c>
      <c r="D42338" t="s">
        <v>1017</v>
      </c>
      <c r="E42338" t="s">
        <v>1015</v>
      </c>
      <c r="F42338" s="86">
        <v>10714738.9930686</v>
      </c>
    </row>
    <row r="42339" spans="1:6">
      <c r="A42339">
        <v>2024</v>
      </c>
      <c r="B42339" t="s">
        <v>1044</v>
      </c>
      <c r="C42339" t="s">
        <v>1022</v>
      </c>
      <c r="D42339" t="s">
        <v>1017</v>
      </c>
      <c r="E42339" t="s">
        <v>1015</v>
      </c>
      <c r="F42339" s="86">
        <v>10968734.3956722</v>
      </c>
    </row>
    <row r="42340" spans="1:6">
      <c r="A42340">
        <v>2025</v>
      </c>
      <c r="B42340" t="s">
        <v>1044</v>
      </c>
      <c r="C42340" t="s">
        <v>1022</v>
      </c>
      <c r="D42340" t="s">
        <v>1017</v>
      </c>
      <c r="E42340" t="s">
        <v>1015</v>
      </c>
      <c r="F42340" s="86">
        <v>11211525.232057501</v>
      </c>
    </row>
    <row r="42341" spans="1:6">
      <c r="A42341">
        <v>2026</v>
      </c>
      <c r="B42341" t="s">
        <v>1044</v>
      </c>
      <c r="C42341" t="s">
        <v>1022</v>
      </c>
      <c r="D42341" t="s">
        <v>1017</v>
      </c>
      <c r="E42341" t="s">
        <v>1015</v>
      </c>
      <c r="F42341" s="86">
        <v>11446639.4334909</v>
      </c>
    </row>
    <row r="42342" spans="1:6">
      <c r="A42342">
        <v>2027</v>
      </c>
      <c r="B42342" t="s">
        <v>1044</v>
      </c>
      <c r="C42342" t="s">
        <v>1022</v>
      </c>
      <c r="D42342" t="s">
        <v>1017</v>
      </c>
      <c r="E42342" t="s">
        <v>1015</v>
      </c>
      <c r="F42342" s="86">
        <v>11679872.631820699</v>
      </c>
    </row>
    <row r="42343" spans="1:6">
      <c r="A42343">
        <v>2028</v>
      </c>
      <c r="B42343" t="s">
        <v>1044</v>
      </c>
      <c r="C42343" t="s">
        <v>1022</v>
      </c>
      <c r="D42343" t="s">
        <v>1017</v>
      </c>
      <c r="E42343" t="s">
        <v>1015</v>
      </c>
      <c r="F42343" s="86">
        <v>11906370.5264099</v>
      </c>
    </row>
    <row r="42344" spans="1:6">
      <c r="A42344">
        <v>2029</v>
      </c>
      <c r="B42344" t="s">
        <v>1044</v>
      </c>
      <c r="C42344" t="s">
        <v>1022</v>
      </c>
      <c r="D42344" t="s">
        <v>1017</v>
      </c>
      <c r="E42344" t="s">
        <v>1015</v>
      </c>
      <c r="F42344" s="86">
        <v>12133969.7501998</v>
      </c>
    </row>
    <row r="42345" spans="1:6">
      <c r="A42345">
        <v>2030</v>
      </c>
      <c r="B42345" t="s">
        <v>1044</v>
      </c>
      <c r="C42345" t="s">
        <v>1022</v>
      </c>
      <c r="D42345" t="s">
        <v>1017</v>
      </c>
      <c r="E42345" t="s">
        <v>1015</v>
      </c>
      <c r="F42345" s="86">
        <v>12366923.7856209</v>
      </c>
    </row>
    <row r="42346" spans="1:6">
      <c r="A42346">
        <v>2031</v>
      </c>
      <c r="B42346" t="s">
        <v>1044</v>
      </c>
      <c r="C42346" t="s">
        <v>1022</v>
      </c>
      <c r="D42346" t="s">
        <v>1017</v>
      </c>
      <c r="E42346" t="s">
        <v>1015</v>
      </c>
      <c r="F42346" s="86">
        <v>12606296.802343</v>
      </c>
    </row>
    <row r="42347" spans="1:6">
      <c r="A42347">
        <v>2032</v>
      </c>
      <c r="B42347" t="s">
        <v>1044</v>
      </c>
      <c r="C42347" t="s">
        <v>1022</v>
      </c>
      <c r="D42347" t="s">
        <v>1017</v>
      </c>
      <c r="E42347" t="s">
        <v>1015</v>
      </c>
      <c r="F42347" s="86">
        <v>12851794.177593799</v>
      </c>
    </row>
    <row r="42348" spans="1:6">
      <c r="A42348">
        <v>2033</v>
      </c>
      <c r="B42348" t="s">
        <v>1044</v>
      </c>
      <c r="C42348" t="s">
        <v>1022</v>
      </c>
      <c r="D42348" t="s">
        <v>1017</v>
      </c>
      <c r="E42348" t="s">
        <v>1015</v>
      </c>
      <c r="F42348" s="86">
        <v>13102420.093984</v>
      </c>
    </row>
    <row r="42349" spans="1:6">
      <c r="A42349">
        <v>2034</v>
      </c>
      <c r="B42349" t="s">
        <v>1044</v>
      </c>
      <c r="C42349" t="s">
        <v>1022</v>
      </c>
      <c r="D42349" t="s">
        <v>1017</v>
      </c>
      <c r="E42349" t="s">
        <v>1015</v>
      </c>
      <c r="F42349" s="86">
        <v>13355778.3794828</v>
      </c>
    </row>
    <row r="42350" spans="1:6">
      <c r="A42350">
        <v>2035</v>
      </c>
      <c r="B42350" t="s">
        <v>1044</v>
      </c>
      <c r="C42350" t="s">
        <v>1022</v>
      </c>
      <c r="D42350" t="s">
        <v>1017</v>
      </c>
      <c r="E42350" t="s">
        <v>1015</v>
      </c>
      <c r="F42350" s="86">
        <v>13618139.321587401</v>
      </c>
    </row>
    <row r="42351" spans="1:6">
      <c r="A42351">
        <v>2036</v>
      </c>
      <c r="B42351" t="s">
        <v>1044</v>
      </c>
      <c r="C42351" t="s">
        <v>1022</v>
      </c>
      <c r="D42351" t="s">
        <v>1017</v>
      </c>
      <c r="E42351" t="s">
        <v>1015</v>
      </c>
      <c r="F42351" s="86">
        <v>13881144.2058638</v>
      </c>
    </row>
    <row r="42352" spans="1:6">
      <c r="A42352">
        <v>2037</v>
      </c>
      <c r="B42352" t="s">
        <v>1044</v>
      </c>
      <c r="C42352" t="s">
        <v>1022</v>
      </c>
      <c r="D42352" t="s">
        <v>1017</v>
      </c>
      <c r="E42352" t="s">
        <v>1015</v>
      </c>
      <c r="F42352" s="86">
        <v>14147031.4176246</v>
      </c>
    </row>
    <row r="42353" spans="1:6">
      <c r="A42353">
        <v>2038</v>
      </c>
      <c r="B42353" t="s">
        <v>1044</v>
      </c>
      <c r="C42353" t="s">
        <v>1022</v>
      </c>
      <c r="D42353" t="s">
        <v>1017</v>
      </c>
      <c r="E42353" t="s">
        <v>1015</v>
      </c>
      <c r="F42353" s="86">
        <v>14417839.9068882</v>
      </c>
    </row>
    <row r="42354" spans="1:6">
      <c r="A42354">
        <v>2039</v>
      </c>
      <c r="B42354" t="s">
        <v>1044</v>
      </c>
      <c r="C42354" t="s">
        <v>1022</v>
      </c>
      <c r="D42354" t="s">
        <v>1017</v>
      </c>
      <c r="E42354" t="s">
        <v>1015</v>
      </c>
      <c r="F42354" s="86">
        <v>14683622.7311226</v>
      </c>
    </row>
    <row r="42355" spans="1:6">
      <c r="A42355">
        <v>2040</v>
      </c>
      <c r="B42355" t="s">
        <v>1044</v>
      </c>
      <c r="C42355" t="s">
        <v>1022</v>
      </c>
      <c r="D42355" t="s">
        <v>1017</v>
      </c>
      <c r="E42355" t="s">
        <v>1015</v>
      </c>
      <c r="F42355" s="86">
        <v>14951044.4466384</v>
      </c>
    </row>
    <row r="42356" spans="1:6">
      <c r="A42356">
        <v>2041</v>
      </c>
      <c r="B42356" t="s">
        <v>1044</v>
      </c>
      <c r="C42356" t="s">
        <v>1022</v>
      </c>
      <c r="D42356" t="s">
        <v>1017</v>
      </c>
      <c r="E42356" t="s">
        <v>1015</v>
      </c>
      <c r="F42356" s="86">
        <v>15069744.8583494</v>
      </c>
    </row>
    <row r="42357" spans="1:6">
      <c r="A42357">
        <v>2042</v>
      </c>
      <c r="B42357" t="s">
        <v>1044</v>
      </c>
      <c r="C42357" t="s">
        <v>1022</v>
      </c>
      <c r="D42357" t="s">
        <v>1017</v>
      </c>
      <c r="E42357" t="s">
        <v>1015</v>
      </c>
      <c r="F42357" s="86">
        <v>15192413.671726599</v>
      </c>
    </row>
    <row r="42358" spans="1:6">
      <c r="A42358">
        <v>2043</v>
      </c>
      <c r="B42358" t="s">
        <v>1044</v>
      </c>
      <c r="C42358" t="s">
        <v>1022</v>
      </c>
      <c r="D42358" t="s">
        <v>1017</v>
      </c>
      <c r="E42358" t="s">
        <v>1015</v>
      </c>
      <c r="F42358" s="86">
        <v>15321780.1117175</v>
      </c>
    </row>
    <row r="42359" spans="1:6">
      <c r="A42359">
        <v>2044</v>
      </c>
      <c r="B42359" t="s">
        <v>1044</v>
      </c>
      <c r="C42359" t="s">
        <v>1022</v>
      </c>
      <c r="D42359" t="s">
        <v>1017</v>
      </c>
      <c r="E42359" t="s">
        <v>1015</v>
      </c>
      <c r="F42359" s="86">
        <v>15455604.966331201</v>
      </c>
    </row>
    <row r="42360" spans="1:6">
      <c r="A42360">
        <v>2045</v>
      </c>
      <c r="B42360" t="s">
        <v>1044</v>
      </c>
      <c r="C42360" t="s">
        <v>1022</v>
      </c>
      <c r="D42360" t="s">
        <v>1017</v>
      </c>
      <c r="E42360" t="s">
        <v>1015</v>
      </c>
      <c r="F42360" s="86">
        <v>15592881.126679201</v>
      </c>
    </row>
    <row r="42361" spans="1:6">
      <c r="A42361">
        <v>2046</v>
      </c>
      <c r="B42361" t="s">
        <v>1044</v>
      </c>
      <c r="C42361" t="s">
        <v>1022</v>
      </c>
      <c r="D42361" t="s">
        <v>1017</v>
      </c>
      <c r="E42361" t="s">
        <v>1015</v>
      </c>
      <c r="F42361" s="86">
        <v>15732062.5766582</v>
      </c>
    </row>
    <row r="42362" spans="1:6">
      <c r="A42362">
        <v>2047</v>
      </c>
      <c r="B42362" t="s">
        <v>1044</v>
      </c>
      <c r="C42362" t="s">
        <v>1022</v>
      </c>
      <c r="D42362" t="s">
        <v>1017</v>
      </c>
      <c r="E42362" t="s">
        <v>1015</v>
      </c>
      <c r="F42362" s="86">
        <v>15871414.826590599</v>
      </c>
    </row>
    <row r="42363" spans="1:6">
      <c r="A42363">
        <v>2048</v>
      </c>
      <c r="B42363" t="s">
        <v>1044</v>
      </c>
      <c r="C42363" t="s">
        <v>1022</v>
      </c>
      <c r="D42363" t="s">
        <v>1017</v>
      </c>
      <c r="E42363" t="s">
        <v>1015</v>
      </c>
      <c r="F42363" s="86">
        <v>16007563.9311413</v>
      </c>
    </row>
    <row r="42364" spans="1:6">
      <c r="A42364">
        <v>2049</v>
      </c>
      <c r="B42364" t="s">
        <v>1044</v>
      </c>
      <c r="C42364" t="s">
        <v>1022</v>
      </c>
      <c r="D42364" t="s">
        <v>1017</v>
      </c>
      <c r="E42364" t="s">
        <v>1015</v>
      </c>
      <c r="F42364" s="86">
        <v>16142479.9547936</v>
      </c>
    </row>
    <row r="42365" spans="1:6">
      <c r="A42365">
        <v>2050</v>
      </c>
      <c r="B42365" t="s">
        <v>1044</v>
      </c>
      <c r="C42365" t="s">
        <v>1022</v>
      </c>
      <c r="D42365" t="s">
        <v>1017</v>
      </c>
      <c r="E42365" t="s">
        <v>1015</v>
      </c>
      <c r="F42365" s="86">
        <v>16272687.0444877</v>
      </c>
    </row>
    <row r="42366" spans="1:6">
      <c r="A42366">
        <v>2017</v>
      </c>
      <c r="B42366" t="s">
        <v>1045</v>
      </c>
      <c r="C42366" t="s">
        <v>1022</v>
      </c>
      <c r="D42366" t="s">
        <v>1017</v>
      </c>
      <c r="E42366" t="s">
        <v>1015</v>
      </c>
      <c r="F42366" s="86">
        <v>21859208.309249699</v>
      </c>
    </row>
    <row r="42367" spans="1:6">
      <c r="A42367">
        <v>2018</v>
      </c>
      <c r="B42367" t="s">
        <v>1045</v>
      </c>
      <c r="C42367" t="s">
        <v>1022</v>
      </c>
      <c r="D42367" t="s">
        <v>1017</v>
      </c>
      <c r="E42367" t="s">
        <v>1015</v>
      </c>
      <c r="F42367" s="86">
        <v>22159346.4481805</v>
      </c>
    </row>
    <row r="42368" spans="1:6">
      <c r="A42368">
        <v>2019</v>
      </c>
      <c r="B42368" t="s">
        <v>1045</v>
      </c>
      <c r="C42368" t="s">
        <v>1022</v>
      </c>
      <c r="D42368" t="s">
        <v>1017</v>
      </c>
      <c r="E42368" t="s">
        <v>1015</v>
      </c>
      <c r="F42368" s="86">
        <v>22369635.697583199</v>
      </c>
    </row>
    <row r="42369" spans="1:6">
      <c r="A42369">
        <v>2020</v>
      </c>
      <c r="B42369" t="s">
        <v>1045</v>
      </c>
      <c r="C42369" t="s">
        <v>1022</v>
      </c>
      <c r="D42369" t="s">
        <v>1017</v>
      </c>
      <c r="E42369" t="s">
        <v>1015</v>
      </c>
      <c r="F42369" s="86">
        <v>22577524.538917899</v>
      </c>
    </row>
    <row r="42370" spans="1:6">
      <c r="A42370">
        <v>2021</v>
      </c>
      <c r="B42370" t="s">
        <v>1045</v>
      </c>
      <c r="C42370" t="s">
        <v>1022</v>
      </c>
      <c r="D42370" t="s">
        <v>1017</v>
      </c>
      <c r="E42370" t="s">
        <v>1015</v>
      </c>
      <c r="F42370" s="86">
        <v>22775941.160919901</v>
      </c>
    </row>
    <row r="42371" spans="1:6">
      <c r="A42371">
        <v>2022</v>
      </c>
      <c r="B42371" t="s">
        <v>1045</v>
      </c>
      <c r="C42371" t="s">
        <v>1022</v>
      </c>
      <c r="D42371" t="s">
        <v>1017</v>
      </c>
      <c r="E42371" t="s">
        <v>1015</v>
      </c>
      <c r="F42371" s="86">
        <v>22964278.496298999</v>
      </c>
    </row>
    <row r="42372" spans="1:6">
      <c r="A42372">
        <v>2023</v>
      </c>
      <c r="B42372" t="s">
        <v>1045</v>
      </c>
      <c r="C42372" t="s">
        <v>1022</v>
      </c>
      <c r="D42372" t="s">
        <v>1017</v>
      </c>
      <c r="E42372" t="s">
        <v>1015</v>
      </c>
      <c r="F42372" s="86">
        <v>23137786.861952201</v>
      </c>
    </row>
    <row r="42373" spans="1:6">
      <c r="A42373">
        <v>2024</v>
      </c>
      <c r="B42373" t="s">
        <v>1045</v>
      </c>
      <c r="C42373" t="s">
        <v>1022</v>
      </c>
      <c r="D42373" t="s">
        <v>1017</v>
      </c>
      <c r="E42373" t="s">
        <v>1015</v>
      </c>
      <c r="F42373" s="86">
        <v>23303347.896493498</v>
      </c>
    </row>
    <row r="42374" spans="1:6">
      <c r="A42374">
        <v>2025</v>
      </c>
      <c r="B42374" t="s">
        <v>1045</v>
      </c>
      <c r="C42374" t="s">
        <v>1022</v>
      </c>
      <c r="D42374" t="s">
        <v>1017</v>
      </c>
      <c r="E42374" t="s">
        <v>1015</v>
      </c>
      <c r="F42374" s="86">
        <v>23458765.559771799</v>
      </c>
    </row>
    <row r="42375" spans="1:6">
      <c r="A42375">
        <v>2026</v>
      </c>
      <c r="B42375" t="s">
        <v>1045</v>
      </c>
      <c r="C42375" t="s">
        <v>1022</v>
      </c>
      <c r="D42375" t="s">
        <v>1017</v>
      </c>
      <c r="E42375" t="s">
        <v>1015</v>
      </c>
      <c r="F42375" s="86">
        <v>23612074.5004084</v>
      </c>
    </row>
    <row r="42376" spans="1:6">
      <c r="A42376">
        <v>2027</v>
      </c>
      <c r="B42376" t="s">
        <v>1045</v>
      </c>
      <c r="C42376" t="s">
        <v>1022</v>
      </c>
      <c r="D42376" t="s">
        <v>1017</v>
      </c>
      <c r="E42376" t="s">
        <v>1015</v>
      </c>
      <c r="F42376" s="86">
        <v>23763214.781543899</v>
      </c>
    </row>
    <row r="42377" spans="1:6">
      <c r="A42377">
        <v>2028</v>
      </c>
      <c r="B42377" t="s">
        <v>1045</v>
      </c>
      <c r="C42377" t="s">
        <v>1022</v>
      </c>
      <c r="D42377" t="s">
        <v>1017</v>
      </c>
      <c r="E42377" t="s">
        <v>1015</v>
      </c>
      <c r="F42377" s="86">
        <v>23910529.9225557</v>
      </c>
    </row>
    <row r="42378" spans="1:6">
      <c r="A42378">
        <v>2029</v>
      </c>
      <c r="B42378" t="s">
        <v>1045</v>
      </c>
      <c r="C42378" t="s">
        <v>1022</v>
      </c>
      <c r="D42378" t="s">
        <v>1017</v>
      </c>
      <c r="E42378" t="s">
        <v>1015</v>
      </c>
      <c r="F42378" s="86">
        <v>24052209.687270802</v>
      </c>
    </row>
    <row r="42379" spans="1:6">
      <c r="A42379">
        <v>2030</v>
      </c>
      <c r="B42379" t="s">
        <v>1045</v>
      </c>
      <c r="C42379" t="s">
        <v>1022</v>
      </c>
      <c r="D42379" t="s">
        <v>1017</v>
      </c>
      <c r="E42379" t="s">
        <v>1015</v>
      </c>
      <c r="F42379" s="86">
        <v>24189778.325360902</v>
      </c>
    </row>
    <row r="42380" spans="1:6">
      <c r="A42380">
        <v>2031</v>
      </c>
      <c r="B42380" t="s">
        <v>1045</v>
      </c>
      <c r="C42380" t="s">
        <v>1022</v>
      </c>
      <c r="D42380" t="s">
        <v>1017</v>
      </c>
      <c r="E42380" t="s">
        <v>1015</v>
      </c>
      <c r="F42380" s="86">
        <v>24336531.791141398</v>
      </c>
    </row>
    <row r="42381" spans="1:6">
      <c r="A42381">
        <v>2032</v>
      </c>
      <c r="B42381" t="s">
        <v>1045</v>
      </c>
      <c r="C42381" t="s">
        <v>1022</v>
      </c>
      <c r="D42381" t="s">
        <v>1017</v>
      </c>
      <c r="E42381" t="s">
        <v>1015</v>
      </c>
      <c r="F42381" s="86">
        <v>24473555.6123893</v>
      </c>
    </row>
    <row r="42382" spans="1:6">
      <c r="A42382">
        <v>2033</v>
      </c>
      <c r="B42382" t="s">
        <v>1045</v>
      </c>
      <c r="C42382" t="s">
        <v>1022</v>
      </c>
      <c r="D42382" t="s">
        <v>1017</v>
      </c>
      <c r="E42382" t="s">
        <v>1015</v>
      </c>
      <c r="F42382" s="86">
        <v>24616772.120726101</v>
      </c>
    </row>
    <row r="42383" spans="1:6">
      <c r="A42383">
        <v>2034</v>
      </c>
      <c r="B42383" t="s">
        <v>1045</v>
      </c>
      <c r="C42383" t="s">
        <v>1022</v>
      </c>
      <c r="D42383" t="s">
        <v>1017</v>
      </c>
      <c r="E42383" t="s">
        <v>1015</v>
      </c>
      <c r="F42383" s="86">
        <v>24756951.538211901</v>
      </c>
    </row>
    <row r="42384" spans="1:6">
      <c r="A42384">
        <v>2035</v>
      </c>
      <c r="B42384" t="s">
        <v>1045</v>
      </c>
      <c r="C42384" t="s">
        <v>1022</v>
      </c>
      <c r="D42384" t="s">
        <v>1017</v>
      </c>
      <c r="E42384" t="s">
        <v>1015</v>
      </c>
      <c r="F42384" s="86">
        <v>24908834.793831099</v>
      </c>
    </row>
    <row r="42385" spans="1:6">
      <c r="A42385">
        <v>2036</v>
      </c>
      <c r="B42385" t="s">
        <v>1045</v>
      </c>
      <c r="C42385" t="s">
        <v>1022</v>
      </c>
      <c r="D42385" t="s">
        <v>1017</v>
      </c>
      <c r="E42385" t="s">
        <v>1015</v>
      </c>
      <c r="F42385" s="86">
        <v>25058317.8585211</v>
      </c>
    </row>
    <row r="42386" spans="1:6">
      <c r="A42386">
        <v>2037</v>
      </c>
      <c r="B42386" t="s">
        <v>1045</v>
      </c>
      <c r="C42386" t="s">
        <v>1022</v>
      </c>
      <c r="D42386" t="s">
        <v>1017</v>
      </c>
      <c r="E42386" t="s">
        <v>1015</v>
      </c>
      <c r="F42386" s="86">
        <v>25222208.1122129</v>
      </c>
    </row>
    <row r="42387" spans="1:6">
      <c r="A42387">
        <v>2038</v>
      </c>
      <c r="B42387" t="s">
        <v>1045</v>
      </c>
      <c r="C42387" t="s">
        <v>1022</v>
      </c>
      <c r="D42387" t="s">
        <v>1017</v>
      </c>
      <c r="E42387" t="s">
        <v>1015</v>
      </c>
      <c r="F42387" s="86">
        <v>25386389.556060102</v>
      </c>
    </row>
    <row r="42388" spans="1:6">
      <c r="A42388">
        <v>2039</v>
      </c>
      <c r="B42388" t="s">
        <v>1045</v>
      </c>
      <c r="C42388" t="s">
        <v>1022</v>
      </c>
      <c r="D42388" t="s">
        <v>1017</v>
      </c>
      <c r="E42388" t="s">
        <v>1015</v>
      </c>
      <c r="F42388" s="86">
        <v>25559924.343769301</v>
      </c>
    </row>
    <row r="42389" spans="1:6">
      <c r="A42389">
        <v>2040</v>
      </c>
      <c r="B42389" t="s">
        <v>1045</v>
      </c>
      <c r="C42389" t="s">
        <v>1022</v>
      </c>
      <c r="D42389" t="s">
        <v>1017</v>
      </c>
      <c r="E42389" t="s">
        <v>1015</v>
      </c>
      <c r="F42389" s="86">
        <v>25732388.9417083</v>
      </c>
    </row>
    <row r="42390" spans="1:6">
      <c r="A42390">
        <v>2041</v>
      </c>
      <c r="B42390" t="s">
        <v>1045</v>
      </c>
      <c r="C42390" t="s">
        <v>1022</v>
      </c>
      <c r="D42390" t="s">
        <v>1017</v>
      </c>
      <c r="E42390" t="s">
        <v>1015</v>
      </c>
      <c r="F42390" s="86">
        <v>25664405.472108901</v>
      </c>
    </row>
    <row r="42391" spans="1:6">
      <c r="A42391">
        <v>2042</v>
      </c>
      <c r="B42391" t="s">
        <v>1045</v>
      </c>
      <c r="C42391" t="s">
        <v>1022</v>
      </c>
      <c r="D42391" t="s">
        <v>1017</v>
      </c>
      <c r="E42391" t="s">
        <v>1015</v>
      </c>
      <c r="F42391" s="86">
        <v>25594919.480047099</v>
      </c>
    </row>
    <row r="42392" spans="1:6">
      <c r="A42392">
        <v>2043</v>
      </c>
      <c r="B42392" t="s">
        <v>1045</v>
      </c>
      <c r="C42392" t="s">
        <v>1022</v>
      </c>
      <c r="D42392" t="s">
        <v>1017</v>
      </c>
      <c r="E42392" t="s">
        <v>1015</v>
      </c>
      <c r="F42392" s="86">
        <v>25528046.306566399</v>
      </c>
    </row>
    <row r="42393" spans="1:6">
      <c r="A42393">
        <v>2044</v>
      </c>
      <c r="B42393" t="s">
        <v>1045</v>
      </c>
      <c r="C42393" t="s">
        <v>1022</v>
      </c>
      <c r="D42393" t="s">
        <v>1017</v>
      </c>
      <c r="E42393" t="s">
        <v>1015</v>
      </c>
      <c r="F42393" s="86">
        <v>25461195.157531101</v>
      </c>
    </row>
    <row r="42394" spans="1:6">
      <c r="A42394">
        <v>2045</v>
      </c>
      <c r="B42394" t="s">
        <v>1045</v>
      </c>
      <c r="C42394" t="s">
        <v>1022</v>
      </c>
      <c r="D42394" t="s">
        <v>1017</v>
      </c>
      <c r="E42394" t="s">
        <v>1015</v>
      </c>
      <c r="F42394" s="86">
        <v>25392014.097875401</v>
      </c>
    </row>
    <row r="42395" spans="1:6">
      <c r="A42395">
        <v>2046</v>
      </c>
      <c r="B42395" t="s">
        <v>1045</v>
      </c>
      <c r="C42395" t="s">
        <v>1022</v>
      </c>
      <c r="D42395" t="s">
        <v>1017</v>
      </c>
      <c r="E42395" t="s">
        <v>1015</v>
      </c>
      <c r="F42395" s="86">
        <v>25325146.551211901</v>
      </c>
    </row>
    <row r="42396" spans="1:6">
      <c r="A42396">
        <v>2047</v>
      </c>
      <c r="B42396" t="s">
        <v>1045</v>
      </c>
      <c r="C42396" t="s">
        <v>1022</v>
      </c>
      <c r="D42396" t="s">
        <v>1017</v>
      </c>
      <c r="E42396" t="s">
        <v>1015</v>
      </c>
      <c r="F42396" s="86">
        <v>25258651.052864399</v>
      </c>
    </row>
    <row r="42397" spans="1:6">
      <c r="A42397">
        <v>2048</v>
      </c>
      <c r="B42397" t="s">
        <v>1045</v>
      </c>
      <c r="C42397" t="s">
        <v>1022</v>
      </c>
      <c r="D42397" t="s">
        <v>1017</v>
      </c>
      <c r="E42397" t="s">
        <v>1015</v>
      </c>
      <c r="F42397" s="86">
        <v>25190362.053420901</v>
      </c>
    </row>
    <row r="42398" spans="1:6">
      <c r="A42398">
        <v>2049</v>
      </c>
      <c r="B42398" t="s">
        <v>1045</v>
      </c>
      <c r="C42398" t="s">
        <v>1022</v>
      </c>
      <c r="D42398" t="s">
        <v>1017</v>
      </c>
      <c r="E42398" t="s">
        <v>1015</v>
      </c>
      <c r="F42398" s="86">
        <v>25124670.1928863</v>
      </c>
    </row>
    <row r="42399" spans="1:6">
      <c r="A42399">
        <v>2050</v>
      </c>
      <c r="B42399" t="s">
        <v>1045</v>
      </c>
      <c r="C42399" t="s">
        <v>1022</v>
      </c>
      <c r="D42399" t="s">
        <v>1017</v>
      </c>
      <c r="E42399" t="s">
        <v>1015</v>
      </c>
      <c r="F42399" s="86">
        <v>25059531.251681302</v>
      </c>
    </row>
    <row r="42400" spans="1:6">
      <c r="A42400">
        <v>2017</v>
      </c>
      <c r="B42400" t="s">
        <v>1046</v>
      </c>
      <c r="C42400" t="s">
        <v>1022</v>
      </c>
      <c r="D42400" t="s">
        <v>1017</v>
      </c>
      <c r="E42400" t="s">
        <v>1015</v>
      </c>
      <c r="F42400" s="86">
        <v>14318323.173190599</v>
      </c>
    </row>
    <row r="42401" spans="1:6">
      <c r="A42401">
        <v>2018</v>
      </c>
      <c r="B42401" t="s">
        <v>1046</v>
      </c>
      <c r="C42401" t="s">
        <v>1022</v>
      </c>
      <c r="D42401" t="s">
        <v>1017</v>
      </c>
      <c r="E42401" t="s">
        <v>1015</v>
      </c>
      <c r="F42401" s="86">
        <v>14610415.739063401</v>
      </c>
    </row>
    <row r="42402" spans="1:6">
      <c r="A42402">
        <v>2019</v>
      </c>
      <c r="B42402" t="s">
        <v>1046</v>
      </c>
      <c r="C42402" t="s">
        <v>1022</v>
      </c>
      <c r="D42402" t="s">
        <v>1017</v>
      </c>
      <c r="E42402" t="s">
        <v>1015</v>
      </c>
      <c r="F42402" s="86">
        <v>14763639.4973069</v>
      </c>
    </row>
    <row r="42403" spans="1:6">
      <c r="A42403">
        <v>2020</v>
      </c>
      <c r="B42403" t="s">
        <v>1046</v>
      </c>
      <c r="C42403" t="s">
        <v>1022</v>
      </c>
      <c r="D42403" t="s">
        <v>1017</v>
      </c>
      <c r="E42403" t="s">
        <v>1015</v>
      </c>
      <c r="F42403" s="86">
        <v>14910532.730368899</v>
      </c>
    </row>
    <row r="42404" spans="1:6">
      <c r="A42404">
        <v>2021</v>
      </c>
      <c r="B42404" t="s">
        <v>1046</v>
      </c>
      <c r="C42404" t="s">
        <v>1022</v>
      </c>
      <c r="D42404" t="s">
        <v>1017</v>
      </c>
      <c r="E42404" t="s">
        <v>1015</v>
      </c>
      <c r="F42404" s="86">
        <v>15056755.0846979</v>
      </c>
    </row>
    <row r="42405" spans="1:6">
      <c r="A42405">
        <v>2022</v>
      </c>
      <c r="B42405" t="s">
        <v>1046</v>
      </c>
      <c r="C42405" t="s">
        <v>1022</v>
      </c>
      <c r="D42405" t="s">
        <v>1017</v>
      </c>
      <c r="E42405" t="s">
        <v>1015</v>
      </c>
      <c r="F42405" s="86">
        <v>15189474.8463804</v>
      </c>
    </row>
    <row r="42406" spans="1:6">
      <c r="A42406">
        <v>2023</v>
      </c>
      <c r="B42406" t="s">
        <v>1046</v>
      </c>
      <c r="C42406" t="s">
        <v>1022</v>
      </c>
      <c r="D42406" t="s">
        <v>1017</v>
      </c>
      <c r="E42406" t="s">
        <v>1015</v>
      </c>
      <c r="F42406" s="86">
        <v>15313098.542799501</v>
      </c>
    </row>
    <row r="42407" spans="1:6">
      <c r="A42407">
        <v>2024</v>
      </c>
      <c r="B42407" t="s">
        <v>1046</v>
      </c>
      <c r="C42407" t="s">
        <v>1022</v>
      </c>
      <c r="D42407" t="s">
        <v>1017</v>
      </c>
      <c r="E42407" t="s">
        <v>1015</v>
      </c>
      <c r="F42407" s="86">
        <v>15437102.509001199</v>
      </c>
    </row>
    <row r="42408" spans="1:6">
      <c r="A42408">
        <v>2025</v>
      </c>
      <c r="B42408" t="s">
        <v>1046</v>
      </c>
      <c r="C42408" t="s">
        <v>1022</v>
      </c>
      <c r="D42408" t="s">
        <v>1017</v>
      </c>
      <c r="E42408" t="s">
        <v>1015</v>
      </c>
      <c r="F42408" s="86">
        <v>15551664.0310024</v>
      </c>
    </row>
    <row r="42409" spans="1:6">
      <c r="A42409">
        <v>2026</v>
      </c>
      <c r="B42409" t="s">
        <v>1046</v>
      </c>
      <c r="C42409" t="s">
        <v>1022</v>
      </c>
      <c r="D42409" t="s">
        <v>1017</v>
      </c>
      <c r="E42409" t="s">
        <v>1015</v>
      </c>
      <c r="F42409" s="86">
        <v>15664680.380894201</v>
      </c>
    </row>
    <row r="42410" spans="1:6">
      <c r="A42410">
        <v>2027</v>
      </c>
      <c r="B42410" t="s">
        <v>1046</v>
      </c>
      <c r="C42410" t="s">
        <v>1022</v>
      </c>
      <c r="D42410" t="s">
        <v>1017</v>
      </c>
      <c r="E42410" t="s">
        <v>1015</v>
      </c>
      <c r="F42410" s="86">
        <v>15780829.5732309</v>
      </c>
    </row>
    <row r="42411" spans="1:6">
      <c r="A42411">
        <v>2028</v>
      </c>
      <c r="B42411" t="s">
        <v>1046</v>
      </c>
      <c r="C42411" t="s">
        <v>1022</v>
      </c>
      <c r="D42411" t="s">
        <v>1017</v>
      </c>
      <c r="E42411" t="s">
        <v>1015</v>
      </c>
      <c r="F42411" s="86">
        <v>15890659.064292699</v>
      </c>
    </row>
    <row r="42412" spans="1:6">
      <c r="A42412">
        <v>2029</v>
      </c>
      <c r="B42412" t="s">
        <v>1046</v>
      </c>
      <c r="C42412" t="s">
        <v>1022</v>
      </c>
      <c r="D42412" t="s">
        <v>1017</v>
      </c>
      <c r="E42412" t="s">
        <v>1015</v>
      </c>
      <c r="F42412" s="86">
        <v>15997091.616953099</v>
      </c>
    </row>
    <row r="42413" spans="1:6">
      <c r="A42413">
        <v>2030</v>
      </c>
      <c r="B42413" t="s">
        <v>1046</v>
      </c>
      <c r="C42413" t="s">
        <v>1022</v>
      </c>
      <c r="D42413" t="s">
        <v>1017</v>
      </c>
      <c r="E42413" t="s">
        <v>1015</v>
      </c>
      <c r="F42413" s="86">
        <v>16105559.7890501</v>
      </c>
    </row>
    <row r="42414" spans="1:6">
      <c r="A42414">
        <v>2031</v>
      </c>
      <c r="B42414" t="s">
        <v>1046</v>
      </c>
      <c r="C42414" t="s">
        <v>1022</v>
      </c>
      <c r="D42414" t="s">
        <v>1017</v>
      </c>
      <c r="E42414" t="s">
        <v>1015</v>
      </c>
      <c r="F42414" s="86">
        <v>16216037.121262901</v>
      </c>
    </row>
    <row r="42415" spans="1:6">
      <c r="A42415">
        <v>2032</v>
      </c>
      <c r="B42415" t="s">
        <v>1046</v>
      </c>
      <c r="C42415" t="s">
        <v>1022</v>
      </c>
      <c r="D42415" t="s">
        <v>1017</v>
      </c>
      <c r="E42415" t="s">
        <v>1015</v>
      </c>
      <c r="F42415" s="86">
        <v>16326951.8253123</v>
      </c>
    </row>
    <row r="42416" spans="1:6">
      <c r="A42416">
        <v>2033</v>
      </c>
      <c r="B42416" t="s">
        <v>1046</v>
      </c>
      <c r="C42416" t="s">
        <v>1022</v>
      </c>
      <c r="D42416" t="s">
        <v>1017</v>
      </c>
      <c r="E42416" t="s">
        <v>1015</v>
      </c>
      <c r="F42416" s="86">
        <v>16439973.4497137</v>
      </c>
    </row>
    <row r="42417" spans="1:6">
      <c r="A42417">
        <v>2034</v>
      </c>
      <c r="B42417" t="s">
        <v>1046</v>
      </c>
      <c r="C42417" t="s">
        <v>1022</v>
      </c>
      <c r="D42417" t="s">
        <v>1017</v>
      </c>
      <c r="E42417" t="s">
        <v>1015</v>
      </c>
      <c r="F42417" s="86">
        <v>16555339.6343548</v>
      </c>
    </row>
    <row r="42418" spans="1:6">
      <c r="A42418">
        <v>2035</v>
      </c>
      <c r="B42418" t="s">
        <v>1046</v>
      </c>
      <c r="C42418" t="s">
        <v>1022</v>
      </c>
      <c r="D42418" t="s">
        <v>1017</v>
      </c>
      <c r="E42418" t="s">
        <v>1015</v>
      </c>
      <c r="F42418" s="86">
        <v>16676129.3246991</v>
      </c>
    </row>
    <row r="42419" spans="1:6">
      <c r="A42419">
        <v>2036</v>
      </c>
      <c r="B42419" t="s">
        <v>1046</v>
      </c>
      <c r="C42419" t="s">
        <v>1022</v>
      </c>
      <c r="D42419" t="s">
        <v>1017</v>
      </c>
      <c r="E42419" t="s">
        <v>1015</v>
      </c>
      <c r="F42419" s="86">
        <v>16802307.012808401</v>
      </c>
    </row>
    <row r="42420" spans="1:6">
      <c r="A42420">
        <v>2037</v>
      </c>
      <c r="B42420" t="s">
        <v>1046</v>
      </c>
      <c r="C42420" t="s">
        <v>1022</v>
      </c>
      <c r="D42420" t="s">
        <v>1017</v>
      </c>
      <c r="E42420" t="s">
        <v>1015</v>
      </c>
      <c r="F42420" s="86">
        <v>16933318.5307367</v>
      </c>
    </row>
    <row r="42421" spans="1:6">
      <c r="A42421">
        <v>2038</v>
      </c>
      <c r="B42421" t="s">
        <v>1046</v>
      </c>
      <c r="C42421" t="s">
        <v>1022</v>
      </c>
      <c r="D42421" t="s">
        <v>1017</v>
      </c>
      <c r="E42421" t="s">
        <v>1015</v>
      </c>
      <c r="F42421" s="86">
        <v>17067073.381975099</v>
      </c>
    </row>
    <row r="42422" spans="1:6">
      <c r="A42422">
        <v>2039</v>
      </c>
      <c r="B42422" t="s">
        <v>1046</v>
      </c>
      <c r="C42422" t="s">
        <v>1022</v>
      </c>
      <c r="D42422" t="s">
        <v>1017</v>
      </c>
      <c r="E42422" t="s">
        <v>1015</v>
      </c>
      <c r="F42422" s="86">
        <v>17210008.436709002</v>
      </c>
    </row>
    <row r="42423" spans="1:6">
      <c r="A42423">
        <v>2040</v>
      </c>
      <c r="B42423" t="s">
        <v>1046</v>
      </c>
      <c r="C42423" t="s">
        <v>1022</v>
      </c>
      <c r="D42423" t="s">
        <v>1017</v>
      </c>
      <c r="E42423" t="s">
        <v>1015</v>
      </c>
      <c r="F42423" s="86">
        <v>17349605.443187099</v>
      </c>
    </row>
    <row r="42424" spans="1:6">
      <c r="A42424">
        <v>2041</v>
      </c>
      <c r="B42424" t="s">
        <v>1046</v>
      </c>
      <c r="C42424" t="s">
        <v>1022</v>
      </c>
      <c r="D42424" t="s">
        <v>1017</v>
      </c>
      <c r="E42424" t="s">
        <v>1015</v>
      </c>
      <c r="F42424" s="86">
        <v>17368609.958806101</v>
      </c>
    </row>
    <row r="42425" spans="1:6">
      <c r="A42425">
        <v>2042</v>
      </c>
      <c r="B42425" t="s">
        <v>1046</v>
      </c>
      <c r="C42425" t="s">
        <v>1022</v>
      </c>
      <c r="D42425" t="s">
        <v>1017</v>
      </c>
      <c r="E42425" t="s">
        <v>1015</v>
      </c>
      <c r="F42425" s="86">
        <v>17390461.516071498</v>
      </c>
    </row>
    <row r="42426" spans="1:6">
      <c r="A42426">
        <v>2043</v>
      </c>
      <c r="B42426" t="s">
        <v>1046</v>
      </c>
      <c r="C42426" t="s">
        <v>1022</v>
      </c>
      <c r="D42426" t="s">
        <v>1017</v>
      </c>
      <c r="E42426" t="s">
        <v>1015</v>
      </c>
      <c r="F42426" s="86">
        <v>17411859.956139501</v>
      </c>
    </row>
    <row r="42427" spans="1:6">
      <c r="A42427">
        <v>2044</v>
      </c>
      <c r="B42427" t="s">
        <v>1046</v>
      </c>
      <c r="C42427" t="s">
        <v>1022</v>
      </c>
      <c r="D42427" t="s">
        <v>1017</v>
      </c>
      <c r="E42427" t="s">
        <v>1015</v>
      </c>
      <c r="F42427" s="86">
        <v>17436126.9387227</v>
      </c>
    </row>
    <row r="42428" spans="1:6">
      <c r="A42428">
        <v>2045</v>
      </c>
      <c r="B42428" t="s">
        <v>1046</v>
      </c>
      <c r="C42428" t="s">
        <v>1022</v>
      </c>
      <c r="D42428" t="s">
        <v>1017</v>
      </c>
      <c r="E42428" t="s">
        <v>1015</v>
      </c>
      <c r="F42428" s="86">
        <v>17459178.711702202</v>
      </c>
    </row>
    <row r="42429" spans="1:6">
      <c r="A42429">
        <v>2046</v>
      </c>
      <c r="B42429" t="s">
        <v>1046</v>
      </c>
      <c r="C42429" t="s">
        <v>1022</v>
      </c>
      <c r="D42429" t="s">
        <v>1017</v>
      </c>
      <c r="E42429" t="s">
        <v>1015</v>
      </c>
      <c r="F42429" s="86">
        <v>17482519.092074499</v>
      </c>
    </row>
    <row r="42430" spans="1:6">
      <c r="A42430">
        <v>2047</v>
      </c>
      <c r="B42430" t="s">
        <v>1046</v>
      </c>
      <c r="C42430" t="s">
        <v>1022</v>
      </c>
      <c r="D42430" t="s">
        <v>1017</v>
      </c>
      <c r="E42430" t="s">
        <v>1015</v>
      </c>
      <c r="F42430" s="86">
        <v>17506290.025352299</v>
      </c>
    </row>
    <row r="42431" spans="1:6">
      <c r="A42431">
        <v>2048</v>
      </c>
      <c r="B42431" t="s">
        <v>1046</v>
      </c>
      <c r="C42431" t="s">
        <v>1022</v>
      </c>
      <c r="D42431" t="s">
        <v>1017</v>
      </c>
      <c r="E42431" t="s">
        <v>1015</v>
      </c>
      <c r="F42431" s="86">
        <v>17532448.897344202</v>
      </c>
    </row>
    <row r="42432" spans="1:6">
      <c r="A42432">
        <v>2049</v>
      </c>
      <c r="B42432" t="s">
        <v>1046</v>
      </c>
      <c r="C42432" t="s">
        <v>1022</v>
      </c>
      <c r="D42432" t="s">
        <v>1017</v>
      </c>
      <c r="E42432" t="s">
        <v>1015</v>
      </c>
      <c r="F42432" s="86">
        <v>17557334.969784301</v>
      </c>
    </row>
    <row r="42433" spans="1:6">
      <c r="A42433">
        <v>2050</v>
      </c>
      <c r="B42433" t="s">
        <v>1046</v>
      </c>
      <c r="C42433" t="s">
        <v>1022</v>
      </c>
      <c r="D42433" t="s">
        <v>1017</v>
      </c>
      <c r="E42433" t="s">
        <v>1015</v>
      </c>
      <c r="F42433" s="86">
        <v>17582937.313078102</v>
      </c>
    </row>
    <row r="42434" spans="1:6">
      <c r="A42434">
        <v>2017</v>
      </c>
      <c r="B42434" t="s">
        <v>1047</v>
      </c>
      <c r="C42434" t="s">
        <v>1022</v>
      </c>
      <c r="D42434" t="s">
        <v>1017</v>
      </c>
      <c r="E42434" t="s">
        <v>1015</v>
      </c>
      <c r="F42434" s="86">
        <v>5988981.3834357802</v>
      </c>
    </row>
    <row r="42435" spans="1:6">
      <c r="A42435">
        <v>2018</v>
      </c>
      <c r="B42435" t="s">
        <v>1047</v>
      </c>
      <c r="C42435" t="s">
        <v>1022</v>
      </c>
      <c r="D42435" t="s">
        <v>1017</v>
      </c>
      <c r="E42435" t="s">
        <v>1015</v>
      </c>
      <c r="F42435" s="86">
        <v>6070277.6305606002</v>
      </c>
    </row>
    <row r="42436" spans="1:6">
      <c r="A42436">
        <v>2019</v>
      </c>
      <c r="B42436" t="s">
        <v>1047</v>
      </c>
      <c r="C42436" t="s">
        <v>1022</v>
      </c>
      <c r="D42436" t="s">
        <v>1017</v>
      </c>
      <c r="E42436" t="s">
        <v>1015</v>
      </c>
      <c r="F42436" s="86">
        <v>6101626.0061037196</v>
      </c>
    </row>
    <row r="42437" spans="1:6">
      <c r="A42437">
        <v>2020</v>
      </c>
      <c r="B42437" t="s">
        <v>1047</v>
      </c>
      <c r="C42437" t="s">
        <v>1022</v>
      </c>
      <c r="D42437" t="s">
        <v>1017</v>
      </c>
      <c r="E42437" t="s">
        <v>1015</v>
      </c>
      <c r="F42437" s="86">
        <v>6129351.3693517596</v>
      </c>
    </row>
    <row r="42438" spans="1:6">
      <c r="A42438">
        <v>2021</v>
      </c>
      <c r="B42438" t="s">
        <v>1047</v>
      </c>
      <c r="C42438" t="s">
        <v>1022</v>
      </c>
      <c r="D42438" t="s">
        <v>1017</v>
      </c>
      <c r="E42438" t="s">
        <v>1015</v>
      </c>
      <c r="F42438" s="86">
        <v>6152370.2469913103</v>
      </c>
    </row>
    <row r="42439" spans="1:6">
      <c r="A42439">
        <v>2022</v>
      </c>
      <c r="B42439" t="s">
        <v>1047</v>
      </c>
      <c r="C42439" t="s">
        <v>1022</v>
      </c>
      <c r="D42439" t="s">
        <v>1017</v>
      </c>
      <c r="E42439" t="s">
        <v>1015</v>
      </c>
      <c r="F42439" s="86">
        <v>6170811.3809496704</v>
      </c>
    </row>
    <row r="42440" spans="1:6">
      <c r="A42440">
        <v>2023</v>
      </c>
      <c r="B42440" t="s">
        <v>1047</v>
      </c>
      <c r="C42440" t="s">
        <v>1022</v>
      </c>
      <c r="D42440" t="s">
        <v>1017</v>
      </c>
      <c r="E42440" t="s">
        <v>1015</v>
      </c>
      <c r="F42440" s="86">
        <v>6184945.5643791296</v>
      </c>
    </row>
    <row r="42441" spans="1:6">
      <c r="A42441">
        <v>2024</v>
      </c>
      <c r="B42441" t="s">
        <v>1047</v>
      </c>
      <c r="C42441" t="s">
        <v>1022</v>
      </c>
      <c r="D42441" t="s">
        <v>1017</v>
      </c>
      <c r="E42441" t="s">
        <v>1015</v>
      </c>
      <c r="F42441" s="86">
        <v>6194927.8769818395</v>
      </c>
    </row>
    <row r="42442" spans="1:6">
      <c r="A42442">
        <v>2025</v>
      </c>
      <c r="B42442" t="s">
        <v>1047</v>
      </c>
      <c r="C42442" t="s">
        <v>1022</v>
      </c>
      <c r="D42442" t="s">
        <v>1017</v>
      </c>
      <c r="E42442" t="s">
        <v>1015</v>
      </c>
      <c r="F42442" s="86">
        <v>6204760.3681400903</v>
      </c>
    </row>
    <row r="42443" spans="1:6">
      <c r="A42443">
        <v>2026</v>
      </c>
      <c r="B42443" t="s">
        <v>1047</v>
      </c>
      <c r="C42443" t="s">
        <v>1022</v>
      </c>
      <c r="D42443" t="s">
        <v>1017</v>
      </c>
      <c r="E42443" t="s">
        <v>1015</v>
      </c>
      <c r="F42443" s="86">
        <v>6211245.9334934196</v>
      </c>
    </row>
    <row r="42444" spans="1:6">
      <c r="A42444">
        <v>2027</v>
      </c>
      <c r="B42444" t="s">
        <v>1047</v>
      </c>
      <c r="C42444" t="s">
        <v>1022</v>
      </c>
      <c r="D42444" t="s">
        <v>1017</v>
      </c>
      <c r="E42444" t="s">
        <v>1015</v>
      </c>
      <c r="F42444" s="86">
        <v>6216220.0189124998</v>
      </c>
    </row>
    <row r="42445" spans="1:6">
      <c r="A42445">
        <v>2028</v>
      </c>
      <c r="B42445" t="s">
        <v>1047</v>
      </c>
      <c r="C42445" t="s">
        <v>1022</v>
      </c>
      <c r="D42445" t="s">
        <v>1017</v>
      </c>
      <c r="E42445" t="s">
        <v>1015</v>
      </c>
      <c r="F42445" s="86">
        <v>6219635.5443260204</v>
      </c>
    </row>
    <row r="42446" spans="1:6">
      <c r="A42446">
        <v>2029</v>
      </c>
      <c r="B42446" t="s">
        <v>1047</v>
      </c>
      <c r="C42446" t="s">
        <v>1022</v>
      </c>
      <c r="D42446" t="s">
        <v>1017</v>
      </c>
      <c r="E42446" t="s">
        <v>1015</v>
      </c>
      <c r="F42446" s="86">
        <v>6218467.9368675901</v>
      </c>
    </row>
    <row r="42447" spans="1:6">
      <c r="A42447">
        <v>2030</v>
      </c>
      <c r="B42447" t="s">
        <v>1047</v>
      </c>
      <c r="C42447" t="s">
        <v>1022</v>
      </c>
      <c r="D42447" t="s">
        <v>1017</v>
      </c>
      <c r="E42447" t="s">
        <v>1015</v>
      </c>
      <c r="F42447" s="86">
        <v>6214949.4838603297</v>
      </c>
    </row>
    <row r="42448" spans="1:6">
      <c r="A42448">
        <v>2031</v>
      </c>
      <c r="B42448" t="s">
        <v>1047</v>
      </c>
      <c r="C42448" t="s">
        <v>1022</v>
      </c>
      <c r="D42448" t="s">
        <v>1017</v>
      </c>
      <c r="E42448" t="s">
        <v>1015</v>
      </c>
      <c r="F42448" s="86">
        <v>6214424.7423117002</v>
      </c>
    </row>
    <row r="42449" spans="1:6">
      <c r="A42449">
        <v>2032</v>
      </c>
      <c r="B42449" t="s">
        <v>1047</v>
      </c>
      <c r="C42449" t="s">
        <v>1022</v>
      </c>
      <c r="D42449" t="s">
        <v>1017</v>
      </c>
      <c r="E42449" t="s">
        <v>1015</v>
      </c>
      <c r="F42449" s="86">
        <v>6212040.3867002297</v>
      </c>
    </row>
    <row r="42450" spans="1:6">
      <c r="A42450">
        <v>2033</v>
      </c>
      <c r="B42450" t="s">
        <v>1047</v>
      </c>
      <c r="C42450" t="s">
        <v>1022</v>
      </c>
      <c r="D42450" t="s">
        <v>1017</v>
      </c>
      <c r="E42450" t="s">
        <v>1015</v>
      </c>
      <c r="F42450" s="86">
        <v>6211287.9441090897</v>
      </c>
    </row>
    <row r="42451" spans="1:6">
      <c r="A42451">
        <v>2034</v>
      </c>
      <c r="B42451" t="s">
        <v>1047</v>
      </c>
      <c r="C42451" t="s">
        <v>1022</v>
      </c>
      <c r="D42451" t="s">
        <v>1017</v>
      </c>
      <c r="E42451" t="s">
        <v>1015</v>
      </c>
      <c r="F42451" s="86">
        <v>6213185.9502832796</v>
      </c>
    </row>
    <row r="42452" spans="1:6">
      <c r="A42452">
        <v>2035</v>
      </c>
      <c r="B42452" t="s">
        <v>1047</v>
      </c>
      <c r="C42452" t="s">
        <v>1022</v>
      </c>
      <c r="D42452" t="s">
        <v>1017</v>
      </c>
      <c r="E42452" t="s">
        <v>1015</v>
      </c>
      <c r="F42452" s="86">
        <v>6220419.3430658197</v>
      </c>
    </row>
    <row r="42453" spans="1:6">
      <c r="A42453">
        <v>2036</v>
      </c>
      <c r="B42453" t="s">
        <v>1047</v>
      </c>
      <c r="C42453" t="s">
        <v>1022</v>
      </c>
      <c r="D42453" t="s">
        <v>1017</v>
      </c>
      <c r="E42453" t="s">
        <v>1015</v>
      </c>
      <c r="F42453" s="86">
        <v>6234386.7370486399</v>
      </c>
    </row>
    <row r="42454" spans="1:6">
      <c r="A42454">
        <v>2037</v>
      </c>
      <c r="B42454" t="s">
        <v>1047</v>
      </c>
      <c r="C42454" t="s">
        <v>1022</v>
      </c>
      <c r="D42454" t="s">
        <v>1017</v>
      </c>
      <c r="E42454" t="s">
        <v>1015</v>
      </c>
      <c r="F42454" s="86">
        <v>6250580.4303660803</v>
      </c>
    </row>
    <row r="42455" spans="1:6">
      <c r="A42455">
        <v>2038</v>
      </c>
      <c r="B42455" t="s">
        <v>1047</v>
      </c>
      <c r="C42455" t="s">
        <v>1022</v>
      </c>
      <c r="D42455" t="s">
        <v>1017</v>
      </c>
      <c r="E42455" t="s">
        <v>1015</v>
      </c>
      <c r="F42455" s="86">
        <v>6269575.7363418704</v>
      </c>
    </row>
    <row r="42456" spans="1:6">
      <c r="A42456">
        <v>2039</v>
      </c>
      <c r="B42456" t="s">
        <v>1047</v>
      </c>
      <c r="C42456" t="s">
        <v>1022</v>
      </c>
      <c r="D42456" t="s">
        <v>1017</v>
      </c>
      <c r="E42456" t="s">
        <v>1015</v>
      </c>
      <c r="F42456" s="86">
        <v>6291953.1676597605</v>
      </c>
    </row>
    <row r="42457" spans="1:6">
      <c r="A42457">
        <v>2040</v>
      </c>
      <c r="B42457" t="s">
        <v>1047</v>
      </c>
      <c r="C42457" t="s">
        <v>1022</v>
      </c>
      <c r="D42457" t="s">
        <v>1017</v>
      </c>
      <c r="E42457" t="s">
        <v>1015</v>
      </c>
      <c r="F42457" s="86">
        <v>6314778.2136490503</v>
      </c>
    </row>
    <row r="42458" spans="1:6">
      <c r="A42458">
        <v>2041</v>
      </c>
      <c r="B42458" t="s">
        <v>1047</v>
      </c>
      <c r="C42458" t="s">
        <v>1022</v>
      </c>
      <c r="D42458" t="s">
        <v>1017</v>
      </c>
      <c r="E42458" t="s">
        <v>1015</v>
      </c>
      <c r="F42458" s="86">
        <v>6298877.9418325899</v>
      </c>
    </row>
    <row r="42459" spans="1:6">
      <c r="A42459">
        <v>2042</v>
      </c>
      <c r="B42459" t="s">
        <v>1047</v>
      </c>
      <c r="C42459" t="s">
        <v>1022</v>
      </c>
      <c r="D42459" t="s">
        <v>1017</v>
      </c>
      <c r="E42459" t="s">
        <v>1015</v>
      </c>
      <c r="F42459" s="86">
        <v>6285023.4405129198</v>
      </c>
    </row>
    <row r="42460" spans="1:6">
      <c r="A42460">
        <v>2043</v>
      </c>
      <c r="B42460" t="s">
        <v>1047</v>
      </c>
      <c r="C42460" t="s">
        <v>1022</v>
      </c>
      <c r="D42460" t="s">
        <v>1017</v>
      </c>
      <c r="E42460" t="s">
        <v>1015</v>
      </c>
      <c r="F42460" s="86">
        <v>6269696.1219775397</v>
      </c>
    </row>
    <row r="42461" spans="1:6">
      <c r="A42461">
        <v>2044</v>
      </c>
      <c r="B42461" t="s">
        <v>1047</v>
      </c>
      <c r="C42461" t="s">
        <v>1022</v>
      </c>
      <c r="D42461" t="s">
        <v>1017</v>
      </c>
      <c r="E42461" t="s">
        <v>1015</v>
      </c>
      <c r="F42461" s="86">
        <v>6253700.4358441904</v>
      </c>
    </row>
    <row r="42462" spans="1:6">
      <c r="A42462">
        <v>2045</v>
      </c>
      <c r="B42462" t="s">
        <v>1047</v>
      </c>
      <c r="C42462" t="s">
        <v>1022</v>
      </c>
      <c r="D42462" t="s">
        <v>1017</v>
      </c>
      <c r="E42462" t="s">
        <v>1015</v>
      </c>
      <c r="F42462" s="86">
        <v>6236895.8103716802</v>
      </c>
    </row>
    <row r="42463" spans="1:6">
      <c r="A42463">
        <v>2046</v>
      </c>
      <c r="B42463" t="s">
        <v>1047</v>
      </c>
      <c r="C42463" t="s">
        <v>1022</v>
      </c>
      <c r="D42463" t="s">
        <v>1017</v>
      </c>
      <c r="E42463" t="s">
        <v>1015</v>
      </c>
      <c r="F42463" s="86">
        <v>6219556.5010178303</v>
      </c>
    </row>
    <row r="42464" spans="1:6">
      <c r="A42464">
        <v>2047</v>
      </c>
      <c r="B42464" t="s">
        <v>1047</v>
      </c>
      <c r="C42464" t="s">
        <v>1022</v>
      </c>
      <c r="D42464" t="s">
        <v>1017</v>
      </c>
      <c r="E42464" t="s">
        <v>1015</v>
      </c>
      <c r="F42464" s="86">
        <v>6203609.2438985296</v>
      </c>
    </row>
    <row r="42465" spans="1:6">
      <c r="A42465">
        <v>2048</v>
      </c>
      <c r="B42465" t="s">
        <v>1047</v>
      </c>
      <c r="C42465" t="s">
        <v>1022</v>
      </c>
      <c r="D42465" t="s">
        <v>1017</v>
      </c>
      <c r="E42465" t="s">
        <v>1015</v>
      </c>
      <c r="F42465" s="86">
        <v>6186697.3416194003</v>
      </c>
    </row>
    <row r="42466" spans="1:6">
      <c r="A42466">
        <v>2049</v>
      </c>
      <c r="B42466" t="s">
        <v>1047</v>
      </c>
      <c r="C42466" t="s">
        <v>1022</v>
      </c>
      <c r="D42466" t="s">
        <v>1017</v>
      </c>
      <c r="E42466" t="s">
        <v>1015</v>
      </c>
      <c r="F42466" s="86">
        <v>6170287.0626936899</v>
      </c>
    </row>
    <row r="42467" spans="1:6">
      <c r="A42467">
        <v>2050</v>
      </c>
      <c r="B42467" t="s">
        <v>1047</v>
      </c>
      <c r="C42467" t="s">
        <v>1022</v>
      </c>
      <c r="D42467" t="s">
        <v>1017</v>
      </c>
      <c r="E42467" t="s">
        <v>1015</v>
      </c>
      <c r="F42467" s="86">
        <v>6154526.5005638096</v>
      </c>
    </row>
    <row r="42468" spans="1:6">
      <c r="A42468">
        <v>2017</v>
      </c>
      <c r="B42468" t="s">
        <v>1048</v>
      </c>
      <c r="C42468" t="s">
        <v>1022</v>
      </c>
      <c r="D42468" t="s">
        <v>1017</v>
      </c>
      <c r="E42468" t="s">
        <v>1015</v>
      </c>
      <c r="F42468" s="86">
        <v>13576007.637370201</v>
      </c>
    </row>
    <row r="42469" spans="1:6">
      <c r="A42469">
        <v>2018</v>
      </c>
      <c r="B42469" t="s">
        <v>1048</v>
      </c>
      <c r="C42469" t="s">
        <v>1022</v>
      </c>
      <c r="D42469" t="s">
        <v>1017</v>
      </c>
      <c r="E42469" t="s">
        <v>1015</v>
      </c>
      <c r="F42469" s="86">
        <v>13823372.4734037</v>
      </c>
    </row>
    <row r="42470" spans="1:6">
      <c r="A42470">
        <v>2019</v>
      </c>
      <c r="B42470" t="s">
        <v>1048</v>
      </c>
      <c r="C42470" t="s">
        <v>1022</v>
      </c>
      <c r="D42470" t="s">
        <v>1017</v>
      </c>
      <c r="E42470" t="s">
        <v>1015</v>
      </c>
      <c r="F42470" s="86">
        <v>13955216.187509499</v>
      </c>
    </row>
    <row r="42471" spans="1:6">
      <c r="A42471">
        <v>2020</v>
      </c>
      <c r="B42471" t="s">
        <v>1048</v>
      </c>
      <c r="C42471" t="s">
        <v>1022</v>
      </c>
      <c r="D42471" t="s">
        <v>1017</v>
      </c>
      <c r="E42471" t="s">
        <v>1015</v>
      </c>
      <c r="F42471" s="86">
        <v>14083035.5686469</v>
      </c>
    </row>
    <row r="42472" spans="1:6">
      <c r="A42472">
        <v>2021</v>
      </c>
      <c r="B42472" t="s">
        <v>1048</v>
      </c>
      <c r="C42472" t="s">
        <v>1022</v>
      </c>
      <c r="D42472" t="s">
        <v>1017</v>
      </c>
      <c r="E42472" t="s">
        <v>1015</v>
      </c>
      <c r="F42472" s="86">
        <v>14211130.900750799</v>
      </c>
    </row>
    <row r="42473" spans="1:6">
      <c r="A42473">
        <v>2022</v>
      </c>
      <c r="B42473" t="s">
        <v>1048</v>
      </c>
      <c r="C42473" t="s">
        <v>1022</v>
      </c>
      <c r="D42473" t="s">
        <v>1017</v>
      </c>
      <c r="E42473" t="s">
        <v>1015</v>
      </c>
      <c r="F42473" s="86">
        <v>14328678.478039499</v>
      </c>
    </row>
    <row r="42474" spans="1:6">
      <c r="A42474">
        <v>2023</v>
      </c>
      <c r="B42474" t="s">
        <v>1048</v>
      </c>
      <c r="C42474" t="s">
        <v>1022</v>
      </c>
      <c r="D42474" t="s">
        <v>1017</v>
      </c>
      <c r="E42474" t="s">
        <v>1015</v>
      </c>
      <c r="F42474" s="86">
        <v>14439701.9413778</v>
      </c>
    </row>
    <row r="42475" spans="1:6">
      <c r="A42475">
        <v>2024</v>
      </c>
      <c r="B42475" t="s">
        <v>1048</v>
      </c>
      <c r="C42475" t="s">
        <v>1022</v>
      </c>
      <c r="D42475" t="s">
        <v>1017</v>
      </c>
      <c r="E42475" t="s">
        <v>1015</v>
      </c>
      <c r="F42475" s="86">
        <v>14551832.888266001</v>
      </c>
    </row>
    <row r="42476" spans="1:6">
      <c r="A42476">
        <v>2025</v>
      </c>
      <c r="B42476" t="s">
        <v>1048</v>
      </c>
      <c r="C42476" t="s">
        <v>1022</v>
      </c>
      <c r="D42476" t="s">
        <v>1017</v>
      </c>
      <c r="E42476" t="s">
        <v>1015</v>
      </c>
      <c r="F42476" s="86">
        <v>14657298.0984083</v>
      </c>
    </row>
    <row r="42477" spans="1:6">
      <c r="A42477">
        <v>2026</v>
      </c>
      <c r="B42477" t="s">
        <v>1048</v>
      </c>
      <c r="C42477" t="s">
        <v>1022</v>
      </c>
      <c r="D42477" t="s">
        <v>1017</v>
      </c>
      <c r="E42477" t="s">
        <v>1015</v>
      </c>
      <c r="F42477" s="86">
        <v>14762464.4479328</v>
      </c>
    </row>
    <row r="42478" spans="1:6">
      <c r="A42478">
        <v>2027</v>
      </c>
      <c r="B42478" t="s">
        <v>1048</v>
      </c>
      <c r="C42478" t="s">
        <v>1022</v>
      </c>
      <c r="D42478" t="s">
        <v>1017</v>
      </c>
      <c r="E42478" t="s">
        <v>1015</v>
      </c>
      <c r="F42478" s="86">
        <v>14870874.7482109</v>
      </c>
    </row>
    <row r="42479" spans="1:6">
      <c r="A42479">
        <v>2028</v>
      </c>
      <c r="B42479" t="s">
        <v>1048</v>
      </c>
      <c r="C42479" t="s">
        <v>1022</v>
      </c>
      <c r="D42479" t="s">
        <v>1017</v>
      </c>
      <c r="E42479" t="s">
        <v>1015</v>
      </c>
      <c r="F42479" s="86">
        <v>14974716.447185799</v>
      </c>
    </row>
    <row r="42480" spans="1:6">
      <c r="A42480">
        <v>2029</v>
      </c>
      <c r="B42480" t="s">
        <v>1048</v>
      </c>
      <c r="C42480" t="s">
        <v>1022</v>
      </c>
      <c r="D42480" t="s">
        <v>1017</v>
      </c>
      <c r="E42480" t="s">
        <v>1015</v>
      </c>
      <c r="F42480" s="86">
        <v>15076060.375740901</v>
      </c>
    </row>
    <row r="42481" spans="1:6">
      <c r="A42481">
        <v>2030</v>
      </c>
      <c r="B42481" t="s">
        <v>1048</v>
      </c>
      <c r="C42481" t="s">
        <v>1022</v>
      </c>
      <c r="D42481" t="s">
        <v>1017</v>
      </c>
      <c r="E42481" t="s">
        <v>1015</v>
      </c>
      <c r="F42481" s="86">
        <v>15179696.3200654</v>
      </c>
    </row>
    <row r="42482" spans="1:6">
      <c r="A42482">
        <v>2031</v>
      </c>
      <c r="B42482" t="s">
        <v>1048</v>
      </c>
      <c r="C42482" t="s">
        <v>1022</v>
      </c>
      <c r="D42482" t="s">
        <v>1017</v>
      </c>
      <c r="E42482" t="s">
        <v>1015</v>
      </c>
      <c r="F42482" s="86">
        <v>15285066.974204101</v>
      </c>
    </row>
    <row r="42483" spans="1:6">
      <c r="A42483">
        <v>2032</v>
      </c>
      <c r="B42483" t="s">
        <v>1048</v>
      </c>
      <c r="C42483" t="s">
        <v>1022</v>
      </c>
      <c r="D42483" t="s">
        <v>1017</v>
      </c>
      <c r="E42483" t="s">
        <v>1015</v>
      </c>
      <c r="F42483" s="86">
        <v>15390086.027426001</v>
      </c>
    </row>
    <row r="42484" spans="1:6">
      <c r="A42484">
        <v>2033</v>
      </c>
      <c r="B42484" t="s">
        <v>1048</v>
      </c>
      <c r="C42484" t="s">
        <v>1022</v>
      </c>
      <c r="D42484" t="s">
        <v>1017</v>
      </c>
      <c r="E42484" t="s">
        <v>1015</v>
      </c>
      <c r="F42484" s="86">
        <v>15495558.2187573</v>
      </c>
    </row>
    <row r="42485" spans="1:6">
      <c r="A42485">
        <v>2034</v>
      </c>
      <c r="B42485" t="s">
        <v>1048</v>
      </c>
      <c r="C42485" t="s">
        <v>1022</v>
      </c>
      <c r="D42485" t="s">
        <v>1017</v>
      </c>
      <c r="E42485" t="s">
        <v>1015</v>
      </c>
      <c r="F42485" s="86">
        <v>15602587.8055513</v>
      </c>
    </row>
    <row r="42486" spans="1:6">
      <c r="A42486">
        <v>2035</v>
      </c>
      <c r="B42486" t="s">
        <v>1048</v>
      </c>
      <c r="C42486" t="s">
        <v>1022</v>
      </c>
      <c r="D42486" t="s">
        <v>1017</v>
      </c>
      <c r="E42486" t="s">
        <v>1015</v>
      </c>
      <c r="F42486" s="86">
        <v>15713846.199328</v>
      </c>
    </row>
    <row r="42487" spans="1:6">
      <c r="A42487">
        <v>2036</v>
      </c>
      <c r="B42487" t="s">
        <v>1048</v>
      </c>
      <c r="C42487" t="s">
        <v>1022</v>
      </c>
      <c r="D42487" t="s">
        <v>1017</v>
      </c>
      <c r="E42487" t="s">
        <v>1015</v>
      </c>
      <c r="F42487" s="86">
        <v>15829303.3646982</v>
      </c>
    </row>
    <row r="42488" spans="1:6">
      <c r="A42488">
        <v>2037</v>
      </c>
      <c r="B42488" t="s">
        <v>1048</v>
      </c>
      <c r="C42488" t="s">
        <v>1022</v>
      </c>
      <c r="D42488" t="s">
        <v>1017</v>
      </c>
      <c r="E42488" t="s">
        <v>1015</v>
      </c>
      <c r="F42488" s="86">
        <v>15948378.7067794</v>
      </c>
    </row>
    <row r="42489" spans="1:6">
      <c r="A42489">
        <v>2038</v>
      </c>
      <c r="B42489" t="s">
        <v>1048</v>
      </c>
      <c r="C42489" t="s">
        <v>1022</v>
      </c>
      <c r="D42489" t="s">
        <v>1017</v>
      </c>
      <c r="E42489" t="s">
        <v>1015</v>
      </c>
      <c r="F42489" s="86">
        <v>16069144.7804312</v>
      </c>
    </row>
    <row r="42490" spans="1:6">
      <c r="A42490">
        <v>2039</v>
      </c>
      <c r="B42490" t="s">
        <v>1048</v>
      </c>
      <c r="C42490" t="s">
        <v>1022</v>
      </c>
      <c r="D42490" t="s">
        <v>1017</v>
      </c>
      <c r="E42490" t="s">
        <v>1015</v>
      </c>
      <c r="F42490" s="86">
        <v>16196608.594632801</v>
      </c>
    </row>
    <row r="42491" spans="1:6">
      <c r="A42491">
        <v>2040</v>
      </c>
      <c r="B42491" t="s">
        <v>1048</v>
      </c>
      <c r="C42491" t="s">
        <v>1022</v>
      </c>
      <c r="D42491" t="s">
        <v>1017</v>
      </c>
      <c r="E42491" t="s">
        <v>1015</v>
      </c>
      <c r="F42491" s="86">
        <v>16320533.3160158</v>
      </c>
    </row>
    <row r="42492" spans="1:6">
      <c r="A42492">
        <v>2041</v>
      </c>
      <c r="B42492" t="s">
        <v>1048</v>
      </c>
      <c r="C42492" t="s">
        <v>1022</v>
      </c>
      <c r="D42492" t="s">
        <v>1017</v>
      </c>
      <c r="E42492" t="s">
        <v>1015</v>
      </c>
      <c r="F42492" s="86">
        <v>16341373.7706722</v>
      </c>
    </row>
    <row r="42493" spans="1:6">
      <c r="A42493">
        <v>2042</v>
      </c>
      <c r="B42493" t="s">
        <v>1048</v>
      </c>
      <c r="C42493" t="s">
        <v>1022</v>
      </c>
      <c r="D42493" t="s">
        <v>1017</v>
      </c>
      <c r="E42493" t="s">
        <v>1015</v>
      </c>
      <c r="F42493" s="86">
        <v>16363901.1842419</v>
      </c>
    </row>
    <row r="42494" spans="1:6">
      <c r="A42494">
        <v>2043</v>
      </c>
      <c r="B42494" t="s">
        <v>1048</v>
      </c>
      <c r="C42494" t="s">
        <v>1022</v>
      </c>
      <c r="D42494" t="s">
        <v>1017</v>
      </c>
      <c r="E42494" t="s">
        <v>1015</v>
      </c>
      <c r="F42494" s="86">
        <v>16385325.5096629</v>
      </c>
    </row>
    <row r="42495" spans="1:6">
      <c r="A42495">
        <v>2044</v>
      </c>
      <c r="B42495" t="s">
        <v>1048</v>
      </c>
      <c r="C42495" t="s">
        <v>1022</v>
      </c>
      <c r="D42495" t="s">
        <v>1017</v>
      </c>
      <c r="E42495" t="s">
        <v>1015</v>
      </c>
      <c r="F42495" s="86">
        <v>16408544.9326708</v>
      </c>
    </row>
    <row r="42496" spans="1:6">
      <c r="A42496">
        <v>2045</v>
      </c>
      <c r="B42496" t="s">
        <v>1048</v>
      </c>
      <c r="C42496" t="s">
        <v>1022</v>
      </c>
      <c r="D42496" t="s">
        <v>1017</v>
      </c>
      <c r="E42496" t="s">
        <v>1015</v>
      </c>
      <c r="F42496" s="86">
        <v>16430204.5460581</v>
      </c>
    </row>
    <row r="42497" spans="1:6">
      <c r="A42497">
        <v>2046</v>
      </c>
      <c r="B42497" t="s">
        <v>1048</v>
      </c>
      <c r="C42497" t="s">
        <v>1022</v>
      </c>
      <c r="D42497" t="s">
        <v>1017</v>
      </c>
      <c r="E42497" t="s">
        <v>1015</v>
      </c>
      <c r="F42497" s="86">
        <v>16451645.307414601</v>
      </c>
    </row>
    <row r="42498" spans="1:6">
      <c r="A42498">
        <v>2047</v>
      </c>
      <c r="B42498" t="s">
        <v>1048</v>
      </c>
      <c r="C42498" t="s">
        <v>1022</v>
      </c>
      <c r="D42498" t="s">
        <v>1017</v>
      </c>
      <c r="E42498" t="s">
        <v>1015</v>
      </c>
      <c r="F42498" s="86">
        <v>16473029.463165401</v>
      </c>
    </row>
    <row r="42499" spans="1:6">
      <c r="A42499">
        <v>2048</v>
      </c>
      <c r="B42499" t="s">
        <v>1048</v>
      </c>
      <c r="C42499" t="s">
        <v>1022</v>
      </c>
      <c r="D42499" t="s">
        <v>1017</v>
      </c>
      <c r="E42499" t="s">
        <v>1015</v>
      </c>
      <c r="F42499" s="86">
        <v>16496036.879336201</v>
      </c>
    </row>
    <row r="42500" spans="1:6">
      <c r="A42500">
        <v>2049</v>
      </c>
      <c r="B42500" t="s">
        <v>1048</v>
      </c>
      <c r="C42500" t="s">
        <v>1022</v>
      </c>
      <c r="D42500" t="s">
        <v>1017</v>
      </c>
      <c r="E42500" t="s">
        <v>1015</v>
      </c>
      <c r="F42500" s="86">
        <v>16517618.970635399</v>
      </c>
    </row>
    <row r="42501" spans="1:6">
      <c r="A42501">
        <v>2050</v>
      </c>
      <c r="B42501" t="s">
        <v>1048</v>
      </c>
      <c r="C42501" t="s">
        <v>1022</v>
      </c>
      <c r="D42501" t="s">
        <v>1017</v>
      </c>
      <c r="E42501" t="s">
        <v>1015</v>
      </c>
      <c r="F42501" s="86">
        <v>16539500.359239999</v>
      </c>
    </row>
    <row r="42502" spans="1:6">
      <c r="A42502">
        <v>2017</v>
      </c>
      <c r="B42502" t="s">
        <v>1049</v>
      </c>
      <c r="C42502" t="s">
        <v>1022</v>
      </c>
      <c r="D42502" t="s">
        <v>1017</v>
      </c>
      <c r="E42502" t="s">
        <v>1015</v>
      </c>
      <c r="F42502" s="86">
        <v>2419807.1717614802</v>
      </c>
    </row>
    <row r="42503" spans="1:6">
      <c r="A42503">
        <v>2018</v>
      </c>
      <c r="B42503" t="s">
        <v>1049</v>
      </c>
      <c r="C42503" t="s">
        <v>1022</v>
      </c>
      <c r="D42503" t="s">
        <v>1017</v>
      </c>
      <c r="E42503" t="s">
        <v>1015</v>
      </c>
      <c r="F42503" s="86">
        <v>2498058.1910605901</v>
      </c>
    </row>
    <row r="42504" spans="1:6">
      <c r="A42504">
        <v>2019</v>
      </c>
      <c r="B42504" t="s">
        <v>1049</v>
      </c>
      <c r="C42504" t="s">
        <v>1022</v>
      </c>
      <c r="D42504" t="s">
        <v>1017</v>
      </c>
      <c r="E42504" t="s">
        <v>1015</v>
      </c>
      <c r="F42504" s="86">
        <v>2518834.2516180999</v>
      </c>
    </row>
    <row r="42505" spans="1:6">
      <c r="A42505">
        <v>2020</v>
      </c>
      <c r="B42505" t="s">
        <v>1049</v>
      </c>
      <c r="C42505" t="s">
        <v>1022</v>
      </c>
      <c r="D42505" t="s">
        <v>1017</v>
      </c>
      <c r="E42505" t="s">
        <v>1015</v>
      </c>
      <c r="F42505" s="86">
        <v>2536679.6362989098</v>
      </c>
    </row>
    <row r="42506" spans="1:6">
      <c r="A42506">
        <v>2021</v>
      </c>
      <c r="B42506" t="s">
        <v>1049</v>
      </c>
      <c r="C42506" t="s">
        <v>1022</v>
      </c>
      <c r="D42506" t="s">
        <v>1017</v>
      </c>
      <c r="E42506" t="s">
        <v>1015</v>
      </c>
      <c r="F42506" s="86">
        <v>2552588.30552029</v>
      </c>
    </row>
    <row r="42507" spans="1:6">
      <c r="A42507">
        <v>2022</v>
      </c>
      <c r="B42507" t="s">
        <v>1049</v>
      </c>
      <c r="C42507" t="s">
        <v>1022</v>
      </c>
      <c r="D42507" t="s">
        <v>1017</v>
      </c>
      <c r="E42507" t="s">
        <v>1015</v>
      </c>
      <c r="F42507" s="86">
        <v>2566637.2879234501</v>
      </c>
    </row>
    <row r="42508" spans="1:6">
      <c r="A42508">
        <v>2023</v>
      </c>
      <c r="B42508" t="s">
        <v>1049</v>
      </c>
      <c r="C42508" t="s">
        <v>1022</v>
      </c>
      <c r="D42508" t="s">
        <v>1017</v>
      </c>
      <c r="E42508" t="s">
        <v>1015</v>
      </c>
      <c r="F42508" s="86">
        <v>2578625.0220779502</v>
      </c>
    </row>
    <row r="42509" spans="1:6">
      <c r="A42509">
        <v>2024</v>
      </c>
      <c r="B42509" t="s">
        <v>1049</v>
      </c>
      <c r="C42509" t="s">
        <v>1022</v>
      </c>
      <c r="D42509" t="s">
        <v>1017</v>
      </c>
      <c r="E42509" t="s">
        <v>1015</v>
      </c>
      <c r="F42509" s="86">
        <v>2588774.0870419899</v>
      </c>
    </row>
    <row r="42510" spans="1:6">
      <c r="A42510">
        <v>2025</v>
      </c>
      <c r="B42510" t="s">
        <v>1049</v>
      </c>
      <c r="C42510" t="s">
        <v>1022</v>
      </c>
      <c r="D42510" t="s">
        <v>1017</v>
      </c>
      <c r="E42510" t="s">
        <v>1015</v>
      </c>
      <c r="F42510" s="86">
        <v>2598798.8613907499</v>
      </c>
    </row>
    <row r="42511" spans="1:6">
      <c r="A42511">
        <v>2026</v>
      </c>
      <c r="B42511" t="s">
        <v>1049</v>
      </c>
      <c r="C42511" t="s">
        <v>1022</v>
      </c>
      <c r="D42511" t="s">
        <v>1017</v>
      </c>
      <c r="E42511" t="s">
        <v>1015</v>
      </c>
      <c r="F42511" s="86">
        <v>2608416.6251878901</v>
      </c>
    </row>
    <row r="42512" spans="1:6">
      <c r="A42512">
        <v>2027</v>
      </c>
      <c r="B42512" t="s">
        <v>1049</v>
      </c>
      <c r="C42512" t="s">
        <v>1022</v>
      </c>
      <c r="D42512" t="s">
        <v>1017</v>
      </c>
      <c r="E42512" t="s">
        <v>1015</v>
      </c>
      <c r="F42512" s="86">
        <v>2617279.0385291702</v>
      </c>
    </row>
    <row r="42513" spans="1:6">
      <c r="A42513">
        <v>2028</v>
      </c>
      <c r="B42513" t="s">
        <v>1049</v>
      </c>
      <c r="C42513" t="s">
        <v>1022</v>
      </c>
      <c r="D42513" t="s">
        <v>1017</v>
      </c>
      <c r="E42513" t="s">
        <v>1015</v>
      </c>
      <c r="F42513" s="86">
        <v>2625940.4114807602</v>
      </c>
    </row>
    <row r="42514" spans="1:6">
      <c r="A42514">
        <v>2029</v>
      </c>
      <c r="B42514" t="s">
        <v>1049</v>
      </c>
      <c r="C42514" t="s">
        <v>1022</v>
      </c>
      <c r="D42514" t="s">
        <v>1017</v>
      </c>
      <c r="E42514" t="s">
        <v>1015</v>
      </c>
      <c r="F42514" s="86">
        <v>2633654.8458670098</v>
      </c>
    </row>
    <row r="42515" spans="1:6">
      <c r="A42515">
        <v>2030</v>
      </c>
      <c r="B42515" t="s">
        <v>1049</v>
      </c>
      <c r="C42515" t="s">
        <v>1022</v>
      </c>
      <c r="D42515" t="s">
        <v>1017</v>
      </c>
      <c r="E42515" t="s">
        <v>1015</v>
      </c>
      <c r="F42515" s="86">
        <v>2642444.8913202402</v>
      </c>
    </row>
    <row r="42516" spans="1:6">
      <c r="A42516">
        <v>2031</v>
      </c>
      <c r="B42516" t="s">
        <v>1049</v>
      </c>
      <c r="C42516" t="s">
        <v>1022</v>
      </c>
      <c r="D42516" t="s">
        <v>1017</v>
      </c>
      <c r="E42516" t="s">
        <v>1015</v>
      </c>
      <c r="F42516" s="86">
        <v>2651554.2314691399</v>
      </c>
    </row>
    <row r="42517" spans="1:6">
      <c r="A42517">
        <v>2032</v>
      </c>
      <c r="B42517" t="s">
        <v>1049</v>
      </c>
      <c r="C42517" t="s">
        <v>1022</v>
      </c>
      <c r="D42517" t="s">
        <v>1017</v>
      </c>
      <c r="E42517" t="s">
        <v>1015</v>
      </c>
      <c r="F42517" s="86">
        <v>2661411.0857836502</v>
      </c>
    </row>
    <row r="42518" spans="1:6">
      <c r="A42518">
        <v>2033</v>
      </c>
      <c r="B42518" t="s">
        <v>1049</v>
      </c>
      <c r="C42518" t="s">
        <v>1022</v>
      </c>
      <c r="D42518" t="s">
        <v>1017</v>
      </c>
      <c r="E42518" t="s">
        <v>1015</v>
      </c>
      <c r="F42518" s="86">
        <v>2672502.6915397602</v>
      </c>
    </row>
    <row r="42519" spans="1:6">
      <c r="A42519">
        <v>2034</v>
      </c>
      <c r="B42519" t="s">
        <v>1049</v>
      </c>
      <c r="C42519" t="s">
        <v>1022</v>
      </c>
      <c r="D42519" t="s">
        <v>1017</v>
      </c>
      <c r="E42519" t="s">
        <v>1015</v>
      </c>
      <c r="F42519" s="86">
        <v>2685435.8104506698</v>
      </c>
    </row>
    <row r="42520" spans="1:6">
      <c r="A42520">
        <v>2035</v>
      </c>
      <c r="B42520" t="s">
        <v>1049</v>
      </c>
      <c r="C42520" t="s">
        <v>1022</v>
      </c>
      <c r="D42520" t="s">
        <v>1017</v>
      </c>
      <c r="E42520" t="s">
        <v>1015</v>
      </c>
      <c r="F42520" s="86">
        <v>2699818.2048347401</v>
      </c>
    </row>
    <row r="42521" spans="1:6">
      <c r="A42521">
        <v>2036</v>
      </c>
      <c r="B42521" t="s">
        <v>1049</v>
      </c>
      <c r="C42521" t="s">
        <v>1022</v>
      </c>
      <c r="D42521" t="s">
        <v>1017</v>
      </c>
      <c r="E42521" t="s">
        <v>1015</v>
      </c>
      <c r="F42521" s="86">
        <v>2717086.2174584102</v>
      </c>
    </row>
    <row r="42522" spans="1:6">
      <c r="A42522">
        <v>2037</v>
      </c>
      <c r="B42522" t="s">
        <v>1049</v>
      </c>
      <c r="C42522" t="s">
        <v>1022</v>
      </c>
      <c r="D42522" t="s">
        <v>1017</v>
      </c>
      <c r="E42522" t="s">
        <v>1015</v>
      </c>
      <c r="F42522" s="86">
        <v>2735791.53316607</v>
      </c>
    </row>
    <row r="42523" spans="1:6">
      <c r="A42523">
        <v>2038</v>
      </c>
      <c r="B42523" t="s">
        <v>1049</v>
      </c>
      <c r="C42523" t="s">
        <v>1022</v>
      </c>
      <c r="D42523" t="s">
        <v>1017</v>
      </c>
      <c r="E42523" t="s">
        <v>1015</v>
      </c>
      <c r="F42523" s="86">
        <v>2756260.0839104499</v>
      </c>
    </row>
    <row r="42524" spans="1:6">
      <c r="A42524">
        <v>2039</v>
      </c>
      <c r="B42524" t="s">
        <v>1049</v>
      </c>
      <c r="C42524" t="s">
        <v>1022</v>
      </c>
      <c r="D42524" t="s">
        <v>1017</v>
      </c>
      <c r="E42524" t="s">
        <v>1015</v>
      </c>
      <c r="F42524" s="86">
        <v>2777355.1722648302</v>
      </c>
    </row>
    <row r="42525" spans="1:6">
      <c r="A42525">
        <v>2040</v>
      </c>
      <c r="B42525" t="s">
        <v>1049</v>
      </c>
      <c r="C42525" t="s">
        <v>1022</v>
      </c>
      <c r="D42525" t="s">
        <v>1017</v>
      </c>
      <c r="E42525" t="s">
        <v>1015</v>
      </c>
      <c r="F42525" s="86">
        <v>2798893.9257346499</v>
      </c>
    </row>
    <row r="42526" spans="1:6">
      <c r="A42526">
        <v>2041</v>
      </c>
      <c r="B42526" t="s">
        <v>1049</v>
      </c>
      <c r="C42526" t="s">
        <v>1022</v>
      </c>
      <c r="D42526" t="s">
        <v>1017</v>
      </c>
      <c r="E42526" t="s">
        <v>1015</v>
      </c>
      <c r="F42526" s="86">
        <v>2811739.1218618602</v>
      </c>
    </row>
    <row r="42527" spans="1:6">
      <c r="A42527">
        <v>2042</v>
      </c>
      <c r="B42527" t="s">
        <v>1049</v>
      </c>
      <c r="C42527" t="s">
        <v>1022</v>
      </c>
      <c r="D42527" t="s">
        <v>1017</v>
      </c>
      <c r="E42527" t="s">
        <v>1015</v>
      </c>
      <c r="F42527" s="86">
        <v>2825284.2993202899</v>
      </c>
    </row>
    <row r="42528" spans="1:6">
      <c r="A42528">
        <v>2043</v>
      </c>
      <c r="B42528" t="s">
        <v>1049</v>
      </c>
      <c r="C42528" t="s">
        <v>1022</v>
      </c>
      <c r="D42528" t="s">
        <v>1017</v>
      </c>
      <c r="E42528" t="s">
        <v>1015</v>
      </c>
      <c r="F42528" s="86">
        <v>2838769.1224181699</v>
      </c>
    </row>
    <row r="42529" spans="1:6">
      <c r="A42529">
        <v>2044</v>
      </c>
      <c r="B42529" t="s">
        <v>1049</v>
      </c>
      <c r="C42529" t="s">
        <v>1022</v>
      </c>
      <c r="D42529" t="s">
        <v>1017</v>
      </c>
      <c r="E42529" t="s">
        <v>1015</v>
      </c>
      <c r="F42529" s="86">
        <v>2852841.6039270898</v>
      </c>
    </row>
    <row r="42530" spans="1:6">
      <c r="A42530">
        <v>2045</v>
      </c>
      <c r="B42530" t="s">
        <v>1049</v>
      </c>
      <c r="C42530" t="s">
        <v>1022</v>
      </c>
      <c r="D42530" t="s">
        <v>1017</v>
      </c>
      <c r="E42530" t="s">
        <v>1015</v>
      </c>
      <c r="F42530" s="86">
        <v>2866775.01489818</v>
      </c>
    </row>
    <row r="42531" spans="1:6">
      <c r="A42531">
        <v>2046</v>
      </c>
      <c r="B42531" t="s">
        <v>1049</v>
      </c>
      <c r="C42531" t="s">
        <v>1022</v>
      </c>
      <c r="D42531" t="s">
        <v>1017</v>
      </c>
      <c r="E42531" t="s">
        <v>1015</v>
      </c>
      <c r="F42531" s="86">
        <v>2881418.9163453202</v>
      </c>
    </row>
    <row r="42532" spans="1:6">
      <c r="A42532">
        <v>2047</v>
      </c>
      <c r="B42532" t="s">
        <v>1049</v>
      </c>
      <c r="C42532" t="s">
        <v>1022</v>
      </c>
      <c r="D42532" t="s">
        <v>1017</v>
      </c>
      <c r="E42532" t="s">
        <v>1015</v>
      </c>
      <c r="F42532" s="86">
        <v>2896111.1557878102</v>
      </c>
    </row>
    <row r="42533" spans="1:6">
      <c r="A42533">
        <v>2048</v>
      </c>
      <c r="B42533" t="s">
        <v>1049</v>
      </c>
      <c r="C42533" t="s">
        <v>1022</v>
      </c>
      <c r="D42533" t="s">
        <v>1017</v>
      </c>
      <c r="E42533" t="s">
        <v>1015</v>
      </c>
      <c r="F42533" s="86">
        <v>2911589.67993963</v>
      </c>
    </row>
    <row r="42534" spans="1:6">
      <c r="A42534">
        <v>2049</v>
      </c>
      <c r="B42534" t="s">
        <v>1049</v>
      </c>
      <c r="C42534" t="s">
        <v>1022</v>
      </c>
      <c r="D42534" t="s">
        <v>1017</v>
      </c>
      <c r="E42534" t="s">
        <v>1015</v>
      </c>
      <c r="F42534" s="86">
        <v>2927209.0319034802</v>
      </c>
    </row>
    <row r="42535" spans="1:6">
      <c r="A42535">
        <v>2050</v>
      </c>
      <c r="B42535" t="s">
        <v>1049</v>
      </c>
      <c r="C42535" t="s">
        <v>1022</v>
      </c>
      <c r="D42535" t="s">
        <v>1017</v>
      </c>
      <c r="E42535" t="s">
        <v>1015</v>
      </c>
      <c r="F42535" s="86">
        <v>2943779.6607317501</v>
      </c>
    </row>
    <row r="42536" spans="1:6">
      <c r="A42536">
        <v>2017</v>
      </c>
      <c r="B42536" t="s">
        <v>1050</v>
      </c>
      <c r="C42536" t="s">
        <v>1022</v>
      </c>
      <c r="D42536" t="s">
        <v>1017</v>
      </c>
      <c r="E42536" t="s">
        <v>1015</v>
      </c>
      <c r="F42536" s="86">
        <v>4237985.4775433103</v>
      </c>
    </row>
    <row r="42537" spans="1:6">
      <c r="A42537">
        <v>2018</v>
      </c>
      <c r="B42537" t="s">
        <v>1050</v>
      </c>
      <c r="C42537" t="s">
        <v>1022</v>
      </c>
      <c r="D42537" t="s">
        <v>1017</v>
      </c>
      <c r="E42537" t="s">
        <v>1015</v>
      </c>
      <c r="F42537" s="86">
        <v>4318049.3584590303</v>
      </c>
    </row>
    <row r="42538" spans="1:6">
      <c r="A42538">
        <v>2019</v>
      </c>
      <c r="B42538" t="s">
        <v>1050</v>
      </c>
      <c r="C42538" t="s">
        <v>1022</v>
      </c>
      <c r="D42538" t="s">
        <v>1017</v>
      </c>
      <c r="E42538" t="s">
        <v>1015</v>
      </c>
      <c r="F42538" s="86">
        <v>4361185.4002196398</v>
      </c>
    </row>
    <row r="42539" spans="1:6">
      <c r="A42539">
        <v>2020</v>
      </c>
      <c r="B42539" t="s">
        <v>1050</v>
      </c>
      <c r="C42539" t="s">
        <v>1022</v>
      </c>
      <c r="D42539" t="s">
        <v>1017</v>
      </c>
      <c r="E42539" t="s">
        <v>1015</v>
      </c>
      <c r="F42539" s="86">
        <v>4402945.02783735</v>
      </c>
    </row>
    <row r="42540" spans="1:6">
      <c r="A42540">
        <v>2021</v>
      </c>
      <c r="B42540" t="s">
        <v>1050</v>
      </c>
      <c r="C42540" t="s">
        <v>1022</v>
      </c>
      <c r="D42540" t="s">
        <v>1017</v>
      </c>
      <c r="E42540" t="s">
        <v>1015</v>
      </c>
      <c r="F42540" s="86">
        <v>4444748.1767025096</v>
      </c>
    </row>
    <row r="42541" spans="1:6">
      <c r="A42541">
        <v>2022</v>
      </c>
      <c r="B42541" t="s">
        <v>1050</v>
      </c>
      <c r="C42541" t="s">
        <v>1022</v>
      </c>
      <c r="D42541" t="s">
        <v>1017</v>
      </c>
      <c r="E42541" t="s">
        <v>1015</v>
      </c>
      <c r="F42541" s="86">
        <v>4483144.0005946597</v>
      </c>
    </row>
    <row r="42542" spans="1:6">
      <c r="A42542">
        <v>2023</v>
      </c>
      <c r="B42542" t="s">
        <v>1050</v>
      </c>
      <c r="C42542" t="s">
        <v>1022</v>
      </c>
      <c r="D42542" t="s">
        <v>1017</v>
      </c>
      <c r="E42542" t="s">
        <v>1015</v>
      </c>
      <c r="F42542" s="86">
        <v>4519374.2740239203</v>
      </c>
    </row>
    <row r="42543" spans="1:6">
      <c r="A42543">
        <v>2024</v>
      </c>
      <c r="B42543" t="s">
        <v>1050</v>
      </c>
      <c r="C42543" t="s">
        <v>1022</v>
      </c>
      <c r="D42543" t="s">
        <v>1017</v>
      </c>
      <c r="E42543" t="s">
        <v>1015</v>
      </c>
      <c r="F42543" s="86">
        <v>4555890.8004405499</v>
      </c>
    </row>
    <row r="42544" spans="1:6">
      <c r="A42544">
        <v>2025</v>
      </c>
      <c r="B42544" t="s">
        <v>1050</v>
      </c>
      <c r="C42544" t="s">
        <v>1022</v>
      </c>
      <c r="D42544" t="s">
        <v>1017</v>
      </c>
      <c r="E42544" t="s">
        <v>1015</v>
      </c>
      <c r="F42544" s="86">
        <v>4590174.4064723002</v>
      </c>
    </row>
    <row r="42545" spans="1:6">
      <c r="A42545">
        <v>2026</v>
      </c>
      <c r="B42545" t="s">
        <v>1050</v>
      </c>
      <c r="C42545" t="s">
        <v>1022</v>
      </c>
      <c r="D42545" t="s">
        <v>1017</v>
      </c>
      <c r="E42545" t="s">
        <v>1015</v>
      </c>
      <c r="F42545" s="86">
        <v>4624267.7552089598</v>
      </c>
    </row>
    <row r="42546" spans="1:6">
      <c r="A42546">
        <v>2027</v>
      </c>
      <c r="B42546" t="s">
        <v>1050</v>
      </c>
      <c r="C42546" t="s">
        <v>1022</v>
      </c>
      <c r="D42546" t="s">
        <v>1017</v>
      </c>
      <c r="E42546" t="s">
        <v>1015</v>
      </c>
      <c r="F42546" s="86">
        <v>4659325.6932511805</v>
      </c>
    </row>
    <row r="42547" spans="1:6">
      <c r="A42547">
        <v>2028</v>
      </c>
      <c r="B42547" t="s">
        <v>1050</v>
      </c>
      <c r="C42547" t="s">
        <v>1022</v>
      </c>
      <c r="D42547" t="s">
        <v>1017</v>
      </c>
      <c r="E42547" t="s">
        <v>1015</v>
      </c>
      <c r="F42547" s="86">
        <v>4692839.1416317998</v>
      </c>
    </row>
    <row r="42548" spans="1:6">
      <c r="A42548">
        <v>2029</v>
      </c>
      <c r="B42548" t="s">
        <v>1050</v>
      </c>
      <c r="C42548" t="s">
        <v>1022</v>
      </c>
      <c r="D42548" t="s">
        <v>1017</v>
      </c>
      <c r="E42548" t="s">
        <v>1015</v>
      </c>
      <c r="F42548" s="86">
        <v>4725504.9406596199</v>
      </c>
    </row>
    <row r="42549" spans="1:6">
      <c r="A42549">
        <v>2030</v>
      </c>
      <c r="B42549" t="s">
        <v>1050</v>
      </c>
      <c r="C42549" t="s">
        <v>1022</v>
      </c>
      <c r="D42549" t="s">
        <v>1017</v>
      </c>
      <c r="E42549" t="s">
        <v>1015</v>
      </c>
      <c r="F42549" s="86">
        <v>4758862.7228422305</v>
      </c>
    </row>
    <row r="42550" spans="1:6">
      <c r="A42550">
        <v>2031</v>
      </c>
      <c r="B42550" t="s">
        <v>1050</v>
      </c>
      <c r="C42550" t="s">
        <v>1022</v>
      </c>
      <c r="D42550" t="s">
        <v>1017</v>
      </c>
      <c r="E42550" t="s">
        <v>1015</v>
      </c>
      <c r="F42550" s="86">
        <v>4792758.9453841997</v>
      </c>
    </row>
    <row r="42551" spans="1:6">
      <c r="A42551">
        <v>2032</v>
      </c>
      <c r="B42551" t="s">
        <v>1050</v>
      </c>
      <c r="C42551" t="s">
        <v>1022</v>
      </c>
      <c r="D42551" t="s">
        <v>1017</v>
      </c>
      <c r="E42551" t="s">
        <v>1015</v>
      </c>
      <c r="F42551" s="86">
        <v>4826607.9449302601</v>
      </c>
    </row>
    <row r="42552" spans="1:6">
      <c r="A42552">
        <v>2033</v>
      </c>
      <c r="B42552" t="s">
        <v>1050</v>
      </c>
      <c r="C42552" t="s">
        <v>1022</v>
      </c>
      <c r="D42552" t="s">
        <v>1017</v>
      </c>
      <c r="E42552" t="s">
        <v>1015</v>
      </c>
      <c r="F42552" s="86">
        <v>4860740.7285337802</v>
      </c>
    </row>
    <row r="42553" spans="1:6">
      <c r="A42553">
        <v>2034</v>
      </c>
      <c r="B42553" t="s">
        <v>1050</v>
      </c>
      <c r="C42553" t="s">
        <v>1022</v>
      </c>
      <c r="D42553" t="s">
        <v>1017</v>
      </c>
      <c r="E42553" t="s">
        <v>1015</v>
      </c>
      <c r="F42553" s="86">
        <v>4895409.1845410997</v>
      </c>
    </row>
    <row r="42554" spans="1:6">
      <c r="A42554">
        <v>2035</v>
      </c>
      <c r="B42554" t="s">
        <v>1050</v>
      </c>
      <c r="C42554" t="s">
        <v>1022</v>
      </c>
      <c r="D42554" t="s">
        <v>1017</v>
      </c>
      <c r="E42554" t="s">
        <v>1015</v>
      </c>
      <c r="F42554" s="86">
        <v>4931369.3150715604</v>
      </c>
    </row>
    <row r="42555" spans="1:6">
      <c r="A42555">
        <v>2036</v>
      </c>
      <c r="B42555" t="s">
        <v>1050</v>
      </c>
      <c r="C42555" t="s">
        <v>1022</v>
      </c>
      <c r="D42555" t="s">
        <v>1017</v>
      </c>
      <c r="E42555" t="s">
        <v>1015</v>
      </c>
      <c r="F42555" s="86">
        <v>4968534.8764373502</v>
      </c>
    </row>
    <row r="42556" spans="1:6">
      <c r="A42556">
        <v>2037</v>
      </c>
      <c r="B42556" t="s">
        <v>1050</v>
      </c>
      <c r="C42556" t="s">
        <v>1022</v>
      </c>
      <c r="D42556" t="s">
        <v>1017</v>
      </c>
      <c r="E42556" t="s">
        <v>1015</v>
      </c>
      <c r="F42556" s="86">
        <v>5006711.3575283196</v>
      </c>
    </row>
    <row r="42557" spans="1:6">
      <c r="A42557">
        <v>2038</v>
      </c>
      <c r="B42557" t="s">
        <v>1050</v>
      </c>
      <c r="C42557" t="s">
        <v>1022</v>
      </c>
      <c r="D42557" t="s">
        <v>1017</v>
      </c>
      <c r="E42557" t="s">
        <v>1015</v>
      </c>
      <c r="F42557" s="86">
        <v>5045331.3280793903</v>
      </c>
    </row>
    <row r="42558" spans="1:6">
      <c r="A42558">
        <v>2039</v>
      </c>
      <c r="B42558" t="s">
        <v>1050</v>
      </c>
      <c r="C42558" t="s">
        <v>1022</v>
      </c>
      <c r="D42558" t="s">
        <v>1017</v>
      </c>
      <c r="E42558" t="s">
        <v>1015</v>
      </c>
      <c r="F42558" s="86">
        <v>5086076.5431547603</v>
      </c>
    </row>
    <row r="42559" spans="1:6">
      <c r="A42559">
        <v>2040</v>
      </c>
      <c r="B42559" t="s">
        <v>1050</v>
      </c>
      <c r="C42559" t="s">
        <v>1022</v>
      </c>
      <c r="D42559" t="s">
        <v>1017</v>
      </c>
      <c r="E42559" t="s">
        <v>1015</v>
      </c>
      <c r="F42559" s="86">
        <v>5125678.0388446301</v>
      </c>
    </row>
    <row r="42560" spans="1:6">
      <c r="A42560">
        <v>2041</v>
      </c>
      <c r="B42560" t="s">
        <v>1050</v>
      </c>
      <c r="C42560" t="s">
        <v>1022</v>
      </c>
      <c r="D42560" t="s">
        <v>1017</v>
      </c>
      <c r="E42560" t="s">
        <v>1015</v>
      </c>
      <c r="F42560" s="86">
        <v>5132304.6677407697</v>
      </c>
    </row>
    <row r="42561" spans="1:6">
      <c r="A42561">
        <v>2042</v>
      </c>
      <c r="B42561" t="s">
        <v>1050</v>
      </c>
      <c r="C42561" t="s">
        <v>1022</v>
      </c>
      <c r="D42561" t="s">
        <v>1017</v>
      </c>
      <c r="E42561" t="s">
        <v>1015</v>
      </c>
      <c r="F42561" s="86">
        <v>5139573.7580106901</v>
      </c>
    </row>
    <row r="42562" spans="1:6">
      <c r="A42562">
        <v>2043</v>
      </c>
      <c r="B42562" t="s">
        <v>1050</v>
      </c>
      <c r="C42562" t="s">
        <v>1022</v>
      </c>
      <c r="D42562" t="s">
        <v>1017</v>
      </c>
      <c r="E42562" t="s">
        <v>1015</v>
      </c>
      <c r="F42562" s="86">
        <v>5146609.1202428397</v>
      </c>
    </row>
    <row r="42563" spans="1:6">
      <c r="A42563">
        <v>2044</v>
      </c>
      <c r="B42563" t="s">
        <v>1050</v>
      </c>
      <c r="C42563" t="s">
        <v>1022</v>
      </c>
      <c r="D42563" t="s">
        <v>1017</v>
      </c>
      <c r="E42563" t="s">
        <v>1015</v>
      </c>
      <c r="F42563" s="86">
        <v>5154346.0825615497</v>
      </c>
    </row>
    <row r="42564" spans="1:6">
      <c r="A42564">
        <v>2045</v>
      </c>
      <c r="B42564" t="s">
        <v>1050</v>
      </c>
      <c r="C42564" t="s">
        <v>1022</v>
      </c>
      <c r="D42564" t="s">
        <v>1017</v>
      </c>
      <c r="E42564" t="s">
        <v>1015</v>
      </c>
      <c r="F42564" s="86">
        <v>5161708.69115745</v>
      </c>
    </row>
    <row r="42565" spans="1:6">
      <c r="A42565">
        <v>2046</v>
      </c>
      <c r="B42565" t="s">
        <v>1050</v>
      </c>
      <c r="C42565" t="s">
        <v>1022</v>
      </c>
      <c r="D42565" t="s">
        <v>1017</v>
      </c>
      <c r="E42565" t="s">
        <v>1015</v>
      </c>
      <c r="F42565" s="86">
        <v>5169128.6181779597</v>
      </c>
    </row>
    <row r="42566" spans="1:6">
      <c r="A42566">
        <v>2047</v>
      </c>
      <c r="B42566" t="s">
        <v>1050</v>
      </c>
      <c r="C42566" t="s">
        <v>1022</v>
      </c>
      <c r="D42566" t="s">
        <v>1017</v>
      </c>
      <c r="E42566" t="s">
        <v>1015</v>
      </c>
      <c r="F42566" s="86">
        <v>5176658.8298413996</v>
      </c>
    </row>
    <row r="42567" spans="1:6">
      <c r="A42567">
        <v>2048</v>
      </c>
      <c r="B42567" t="s">
        <v>1050</v>
      </c>
      <c r="C42567" t="s">
        <v>1022</v>
      </c>
      <c r="D42567" t="s">
        <v>1017</v>
      </c>
      <c r="E42567" t="s">
        <v>1015</v>
      </c>
      <c r="F42567" s="86">
        <v>5184839.5463153003</v>
      </c>
    </row>
    <row r="42568" spans="1:6">
      <c r="A42568">
        <v>2049</v>
      </c>
      <c r="B42568" t="s">
        <v>1050</v>
      </c>
      <c r="C42568" t="s">
        <v>1022</v>
      </c>
      <c r="D42568" t="s">
        <v>1017</v>
      </c>
      <c r="E42568" t="s">
        <v>1015</v>
      </c>
      <c r="F42568" s="86">
        <v>5192696.9004809596</v>
      </c>
    </row>
    <row r="42569" spans="1:6">
      <c r="A42569">
        <v>2050</v>
      </c>
      <c r="B42569" t="s">
        <v>1050</v>
      </c>
      <c r="C42569" t="s">
        <v>1022</v>
      </c>
      <c r="D42569" t="s">
        <v>1017</v>
      </c>
      <c r="E42569" t="s">
        <v>1015</v>
      </c>
      <c r="F42569" s="86">
        <v>5200788.5976045998</v>
      </c>
    </row>
    <row r="42570" spans="1:6">
      <c r="A42570">
        <v>2017</v>
      </c>
      <c r="B42570" t="s">
        <v>1051</v>
      </c>
      <c r="C42570" t="s">
        <v>1022</v>
      </c>
      <c r="D42570" t="s">
        <v>1017</v>
      </c>
      <c r="E42570" t="s">
        <v>1015</v>
      </c>
      <c r="F42570" s="86">
        <v>4231412.1715579396</v>
      </c>
    </row>
    <row r="42571" spans="1:6">
      <c r="A42571">
        <v>2018</v>
      </c>
      <c r="B42571" t="s">
        <v>1051</v>
      </c>
      <c r="C42571" t="s">
        <v>1022</v>
      </c>
      <c r="D42571" t="s">
        <v>1017</v>
      </c>
      <c r="E42571" t="s">
        <v>1015</v>
      </c>
      <c r="F42571" s="86">
        <v>4353362.2744003804</v>
      </c>
    </row>
    <row r="42572" spans="1:6">
      <c r="A42572">
        <v>2019</v>
      </c>
      <c r="B42572" t="s">
        <v>1051</v>
      </c>
      <c r="C42572" t="s">
        <v>1022</v>
      </c>
      <c r="D42572" t="s">
        <v>1017</v>
      </c>
      <c r="E42572" t="s">
        <v>1015</v>
      </c>
      <c r="F42572" s="86">
        <v>4397651.92446783</v>
      </c>
    </row>
    <row r="42573" spans="1:6">
      <c r="A42573">
        <v>2020</v>
      </c>
      <c r="B42573" t="s">
        <v>1051</v>
      </c>
      <c r="C42573" t="s">
        <v>1022</v>
      </c>
      <c r="D42573" t="s">
        <v>1017</v>
      </c>
      <c r="E42573" t="s">
        <v>1015</v>
      </c>
      <c r="F42573" s="86">
        <v>4438670.0682278201</v>
      </c>
    </row>
    <row r="42574" spans="1:6">
      <c r="A42574">
        <v>2021</v>
      </c>
      <c r="B42574" t="s">
        <v>1051</v>
      </c>
      <c r="C42574" t="s">
        <v>1022</v>
      </c>
      <c r="D42574" t="s">
        <v>1017</v>
      </c>
      <c r="E42574" t="s">
        <v>1015</v>
      </c>
      <c r="F42574" s="86">
        <v>4477570.6333737997</v>
      </c>
    </row>
    <row r="42575" spans="1:6">
      <c r="A42575">
        <v>2022</v>
      </c>
      <c r="B42575" t="s">
        <v>1051</v>
      </c>
      <c r="C42575" t="s">
        <v>1022</v>
      </c>
      <c r="D42575" t="s">
        <v>1017</v>
      </c>
      <c r="E42575" t="s">
        <v>1015</v>
      </c>
      <c r="F42575" s="86">
        <v>4514247.4172809599</v>
      </c>
    </row>
    <row r="42576" spans="1:6">
      <c r="A42576">
        <v>2023</v>
      </c>
      <c r="B42576" t="s">
        <v>1051</v>
      </c>
      <c r="C42576" t="s">
        <v>1022</v>
      </c>
      <c r="D42576" t="s">
        <v>1017</v>
      </c>
      <c r="E42576" t="s">
        <v>1015</v>
      </c>
      <c r="F42576" s="86">
        <v>4548539.8788476102</v>
      </c>
    </row>
    <row r="42577" spans="1:6">
      <c r="A42577">
        <v>2024</v>
      </c>
      <c r="B42577" t="s">
        <v>1051</v>
      </c>
      <c r="C42577" t="s">
        <v>1022</v>
      </c>
      <c r="D42577" t="s">
        <v>1017</v>
      </c>
      <c r="E42577" t="s">
        <v>1015</v>
      </c>
      <c r="F42577" s="86">
        <v>4580821.8441698505</v>
      </c>
    </row>
    <row r="42578" spans="1:6">
      <c r="A42578">
        <v>2025</v>
      </c>
      <c r="B42578" t="s">
        <v>1051</v>
      </c>
      <c r="C42578" t="s">
        <v>1022</v>
      </c>
      <c r="D42578" t="s">
        <v>1017</v>
      </c>
      <c r="E42578" t="s">
        <v>1015</v>
      </c>
      <c r="F42578" s="86">
        <v>4613181.1585339196</v>
      </c>
    </row>
    <row r="42579" spans="1:6">
      <c r="A42579">
        <v>2026</v>
      </c>
      <c r="B42579" t="s">
        <v>1051</v>
      </c>
      <c r="C42579" t="s">
        <v>1022</v>
      </c>
      <c r="D42579" t="s">
        <v>1017</v>
      </c>
      <c r="E42579" t="s">
        <v>1015</v>
      </c>
      <c r="F42579" s="86">
        <v>4645127.1263132999</v>
      </c>
    </row>
    <row r="42580" spans="1:6">
      <c r="A42580">
        <v>2027</v>
      </c>
      <c r="B42580" t="s">
        <v>1051</v>
      </c>
      <c r="C42580" t="s">
        <v>1022</v>
      </c>
      <c r="D42580" t="s">
        <v>1017</v>
      </c>
      <c r="E42580" t="s">
        <v>1015</v>
      </c>
      <c r="F42580" s="86">
        <v>4675959.1192001402</v>
      </c>
    </row>
    <row r="42581" spans="1:6">
      <c r="A42581">
        <v>2028</v>
      </c>
      <c r="B42581" t="s">
        <v>1051</v>
      </c>
      <c r="C42581" t="s">
        <v>1022</v>
      </c>
      <c r="D42581" t="s">
        <v>1017</v>
      </c>
      <c r="E42581" t="s">
        <v>1015</v>
      </c>
      <c r="F42581" s="86">
        <v>4706116.0440267902</v>
      </c>
    </row>
    <row r="42582" spans="1:6">
      <c r="A42582">
        <v>2029</v>
      </c>
      <c r="B42582" t="s">
        <v>1051</v>
      </c>
      <c r="C42582" t="s">
        <v>1022</v>
      </c>
      <c r="D42582" t="s">
        <v>1017</v>
      </c>
      <c r="E42582" t="s">
        <v>1015</v>
      </c>
      <c r="F42582" s="86">
        <v>4734442.9927086402</v>
      </c>
    </row>
    <row r="42583" spans="1:6">
      <c r="A42583">
        <v>2030</v>
      </c>
      <c r="B42583" t="s">
        <v>1051</v>
      </c>
      <c r="C42583" t="s">
        <v>1022</v>
      </c>
      <c r="D42583" t="s">
        <v>1017</v>
      </c>
      <c r="E42583" t="s">
        <v>1015</v>
      </c>
      <c r="F42583" s="86">
        <v>4763924.5628514905</v>
      </c>
    </row>
    <row r="42584" spans="1:6">
      <c r="A42584">
        <v>2031</v>
      </c>
      <c r="B42584" t="s">
        <v>1051</v>
      </c>
      <c r="C42584" t="s">
        <v>1022</v>
      </c>
      <c r="D42584" t="s">
        <v>1017</v>
      </c>
      <c r="E42584" t="s">
        <v>1015</v>
      </c>
      <c r="F42584" s="86">
        <v>4793619.4718768597</v>
      </c>
    </row>
    <row r="42585" spans="1:6">
      <c r="A42585">
        <v>2032</v>
      </c>
      <c r="B42585" t="s">
        <v>1051</v>
      </c>
      <c r="C42585" t="s">
        <v>1022</v>
      </c>
      <c r="D42585" t="s">
        <v>1017</v>
      </c>
      <c r="E42585" t="s">
        <v>1015</v>
      </c>
      <c r="F42585" s="86">
        <v>4823802.6601106999</v>
      </c>
    </row>
    <row r="42586" spans="1:6">
      <c r="A42586">
        <v>2033</v>
      </c>
      <c r="B42586" t="s">
        <v>1051</v>
      </c>
      <c r="C42586" t="s">
        <v>1022</v>
      </c>
      <c r="D42586" t="s">
        <v>1017</v>
      </c>
      <c r="E42586" t="s">
        <v>1015</v>
      </c>
      <c r="F42586" s="86">
        <v>4855006.0853531901</v>
      </c>
    </row>
    <row r="42587" spans="1:6">
      <c r="A42587">
        <v>2034</v>
      </c>
      <c r="B42587" t="s">
        <v>1051</v>
      </c>
      <c r="C42587" t="s">
        <v>1022</v>
      </c>
      <c r="D42587" t="s">
        <v>1017</v>
      </c>
      <c r="E42587" t="s">
        <v>1015</v>
      </c>
      <c r="F42587" s="86">
        <v>4888551.41073466</v>
      </c>
    </row>
    <row r="42588" spans="1:6">
      <c r="A42588">
        <v>2035</v>
      </c>
      <c r="B42588" t="s">
        <v>1051</v>
      </c>
      <c r="C42588" t="s">
        <v>1022</v>
      </c>
      <c r="D42588" t="s">
        <v>1017</v>
      </c>
      <c r="E42588" t="s">
        <v>1015</v>
      </c>
      <c r="F42588" s="86">
        <v>4924233.7013550298</v>
      </c>
    </row>
    <row r="42589" spans="1:6">
      <c r="A42589">
        <v>2036</v>
      </c>
      <c r="B42589" t="s">
        <v>1051</v>
      </c>
      <c r="C42589" t="s">
        <v>1022</v>
      </c>
      <c r="D42589" t="s">
        <v>1017</v>
      </c>
      <c r="E42589" t="s">
        <v>1015</v>
      </c>
      <c r="F42589" s="86">
        <v>4964000.12813929</v>
      </c>
    </row>
    <row r="42590" spans="1:6">
      <c r="A42590">
        <v>2037</v>
      </c>
      <c r="B42590" t="s">
        <v>1051</v>
      </c>
      <c r="C42590" t="s">
        <v>1022</v>
      </c>
      <c r="D42590" t="s">
        <v>1017</v>
      </c>
      <c r="E42590" t="s">
        <v>1015</v>
      </c>
      <c r="F42590" s="86">
        <v>5005663.6679417901</v>
      </c>
    </row>
    <row r="42591" spans="1:6">
      <c r="A42591">
        <v>2038</v>
      </c>
      <c r="B42591" t="s">
        <v>1051</v>
      </c>
      <c r="C42591" t="s">
        <v>1022</v>
      </c>
      <c r="D42591" t="s">
        <v>1017</v>
      </c>
      <c r="E42591" t="s">
        <v>1015</v>
      </c>
      <c r="F42591" s="86">
        <v>5049688.3442713097</v>
      </c>
    </row>
    <row r="42592" spans="1:6">
      <c r="A42592">
        <v>2039</v>
      </c>
      <c r="B42592" t="s">
        <v>1051</v>
      </c>
      <c r="C42592" t="s">
        <v>1022</v>
      </c>
      <c r="D42592" t="s">
        <v>1017</v>
      </c>
      <c r="E42592" t="s">
        <v>1015</v>
      </c>
      <c r="F42592" s="86">
        <v>5094446.1627721004</v>
      </c>
    </row>
    <row r="42593" spans="1:6">
      <c r="A42593">
        <v>2040</v>
      </c>
      <c r="B42593" t="s">
        <v>1051</v>
      </c>
      <c r="C42593" t="s">
        <v>1022</v>
      </c>
      <c r="D42593" t="s">
        <v>1017</v>
      </c>
      <c r="E42593" t="s">
        <v>1015</v>
      </c>
      <c r="F42593" s="86">
        <v>5139751.2889438197</v>
      </c>
    </row>
    <row r="42594" spans="1:6">
      <c r="A42594">
        <v>2041</v>
      </c>
      <c r="B42594" t="s">
        <v>1051</v>
      </c>
      <c r="C42594" t="s">
        <v>1022</v>
      </c>
      <c r="D42594" t="s">
        <v>1017</v>
      </c>
      <c r="E42594" t="s">
        <v>1015</v>
      </c>
      <c r="F42594" s="86">
        <v>5173083.5963028204</v>
      </c>
    </row>
    <row r="42595" spans="1:6">
      <c r="A42595">
        <v>2042</v>
      </c>
      <c r="B42595" t="s">
        <v>1051</v>
      </c>
      <c r="C42595" t="s">
        <v>1022</v>
      </c>
      <c r="D42595" t="s">
        <v>1017</v>
      </c>
      <c r="E42595" t="s">
        <v>1015</v>
      </c>
      <c r="F42595" s="86">
        <v>5207316.1438653301</v>
      </c>
    </row>
    <row r="42596" spans="1:6">
      <c r="A42596">
        <v>2043</v>
      </c>
      <c r="B42596" t="s">
        <v>1051</v>
      </c>
      <c r="C42596" t="s">
        <v>1022</v>
      </c>
      <c r="D42596" t="s">
        <v>1017</v>
      </c>
      <c r="E42596" t="s">
        <v>1015</v>
      </c>
      <c r="F42596" s="86">
        <v>5241404.2306496296</v>
      </c>
    </row>
    <row r="42597" spans="1:6">
      <c r="A42597">
        <v>2044</v>
      </c>
      <c r="B42597" t="s">
        <v>1051</v>
      </c>
      <c r="C42597" t="s">
        <v>1022</v>
      </c>
      <c r="D42597" t="s">
        <v>1017</v>
      </c>
      <c r="E42597" t="s">
        <v>1015</v>
      </c>
      <c r="F42597" s="86">
        <v>5276381.4440504303</v>
      </c>
    </row>
    <row r="42598" spans="1:6">
      <c r="A42598">
        <v>2045</v>
      </c>
      <c r="B42598" t="s">
        <v>1051</v>
      </c>
      <c r="C42598" t="s">
        <v>1022</v>
      </c>
      <c r="D42598" t="s">
        <v>1017</v>
      </c>
      <c r="E42598" t="s">
        <v>1015</v>
      </c>
      <c r="F42598" s="86">
        <v>5311237.0224851603</v>
      </c>
    </row>
    <row r="42599" spans="1:6">
      <c r="A42599">
        <v>2046</v>
      </c>
      <c r="B42599" t="s">
        <v>1051</v>
      </c>
      <c r="C42599" t="s">
        <v>1022</v>
      </c>
      <c r="D42599" t="s">
        <v>1017</v>
      </c>
      <c r="E42599" t="s">
        <v>1015</v>
      </c>
      <c r="F42599" s="86">
        <v>5347145.7070407197</v>
      </c>
    </row>
    <row r="42600" spans="1:6">
      <c r="A42600">
        <v>2047</v>
      </c>
      <c r="B42600" t="s">
        <v>1051</v>
      </c>
      <c r="C42600" t="s">
        <v>1022</v>
      </c>
      <c r="D42600" t="s">
        <v>1017</v>
      </c>
      <c r="E42600" t="s">
        <v>1015</v>
      </c>
      <c r="F42600" s="86">
        <v>5383089.7753857002</v>
      </c>
    </row>
    <row r="42601" spans="1:6">
      <c r="A42601">
        <v>2048</v>
      </c>
      <c r="B42601" t="s">
        <v>1051</v>
      </c>
      <c r="C42601" t="s">
        <v>1022</v>
      </c>
      <c r="D42601" t="s">
        <v>1017</v>
      </c>
      <c r="E42601" t="s">
        <v>1015</v>
      </c>
      <c r="F42601" s="86">
        <v>5420042.8189359102</v>
      </c>
    </row>
    <row r="42602" spans="1:6">
      <c r="A42602">
        <v>2049</v>
      </c>
      <c r="B42602" t="s">
        <v>1051</v>
      </c>
      <c r="C42602" t="s">
        <v>1022</v>
      </c>
      <c r="D42602" t="s">
        <v>1017</v>
      </c>
      <c r="E42602" t="s">
        <v>1015</v>
      </c>
      <c r="F42602" s="86">
        <v>5457021.5625109896</v>
      </c>
    </row>
    <row r="42603" spans="1:6">
      <c r="A42603">
        <v>2050</v>
      </c>
      <c r="B42603" t="s">
        <v>1051</v>
      </c>
      <c r="C42603" t="s">
        <v>1022</v>
      </c>
      <c r="D42603" t="s">
        <v>1017</v>
      </c>
      <c r="E42603" t="s">
        <v>1015</v>
      </c>
      <c r="F42603" s="86">
        <v>5495212.0262055602</v>
      </c>
    </row>
    <row r="42604" spans="1:6">
      <c r="A42604">
        <v>2017</v>
      </c>
      <c r="B42604" t="s">
        <v>1052</v>
      </c>
      <c r="C42604" t="s">
        <v>1022</v>
      </c>
      <c r="D42604" t="s">
        <v>1017</v>
      </c>
      <c r="E42604" t="s">
        <v>1015</v>
      </c>
      <c r="F42604" s="86">
        <v>2017070.5456152</v>
      </c>
    </row>
    <row r="42605" spans="1:6">
      <c r="A42605">
        <v>2018</v>
      </c>
      <c r="B42605" t="s">
        <v>1052</v>
      </c>
      <c r="C42605" t="s">
        <v>1022</v>
      </c>
      <c r="D42605" t="s">
        <v>1017</v>
      </c>
      <c r="E42605" t="s">
        <v>1015</v>
      </c>
      <c r="F42605" s="86">
        <v>2056162.99269455</v>
      </c>
    </row>
    <row r="42606" spans="1:6">
      <c r="A42606">
        <v>2019</v>
      </c>
      <c r="B42606" t="s">
        <v>1052</v>
      </c>
      <c r="C42606" t="s">
        <v>1022</v>
      </c>
      <c r="D42606" t="s">
        <v>1017</v>
      </c>
      <c r="E42606" t="s">
        <v>1015</v>
      </c>
      <c r="F42606" s="86">
        <v>2128898.2006864101</v>
      </c>
    </row>
    <row r="42607" spans="1:6">
      <c r="A42607">
        <v>2020</v>
      </c>
      <c r="B42607" t="s">
        <v>1052</v>
      </c>
      <c r="C42607" t="s">
        <v>1022</v>
      </c>
      <c r="D42607" t="s">
        <v>1017</v>
      </c>
      <c r="E42607" t="s">
        <v>1015</v>
      </c>
      <c r="F42607" s="86">
        <v>2200682.73354368</v>
      </c>
    </row>
    <row r="42608" spans="1:6">
      <c r="A42608">
        <v>2021</v>
      </c>
      <c r="B42608" t="s">
        <v>1052</v>
      </c>
      <c r="C42608" t="s">
        <v>1022</v>
      </c>
      <c r="D42608" t="s">
        <v>1017</v>
      </c>
      <c r="E42608" t="s">
        <v>1015</v>
      </c>
      <c r="F42608" s="86">
        <v>2271569.6281471602</v>
      </c>
    </row>
    <row r="42609" spans="1:6">
      <c r="A42609">
        <v>2022</v>
      </c>
      <c r="B42609" t="s">
        <v>1052</v>
      </c>
      <c r="C42609" t="s">
        <v>1022</v>
      </c>
      <c r="D42609" t="s">
        <v>1017</v>
      </c>
      <c r="E42609" t="s">
        <v>1015</v>
      </c>
      <c r="F42609" s="86">
        <v>2338910.8405431602</v>
      </c>
    </row>
    <row r="42610" spans="1:6">
      <c r="A42610">
        <v>2023</v>
      </c>
      <c r="B42610" t="s">
        <v>1052</v>
      </c>
      <c r="C42610" t="s">
        <v>1022</v>
      </c>
      <c r="D42610" t="s">
        <v>1017</v>
      </c>
      <c r="E42610" t="s">
        <v>1015</v>
      </c>
      <c r="F42610" s="86">
        <v>2403005.51900069</v>
      </c>
    </row>
    <row r="42611" spans="1:6">
      <c r="A42611">
        <v>2024</v>
      </c>
      <c r="B42611" t="s">
        <v>1052</v>
      </c>
      <c r="C42611" t="s">
        <v>1022</v>
      </c>
      <c r="D42611" t="s">
        <v>1017</v>
      </c>
      <c r="E42611" t="s">
        <v>1015</v>
      </c>
      <c r="F42611" s="86">
        <v>2463388.46799214</v>
      </c>
    </row>
    <row r="42612" spans="1:6">
      <c r="A42612">
        <v>2025</v>
      </c>
      <c r="B42612" t="s">
        <v>1052</v>
      </c>
      <c r="C42612" t="s">
        <v>1022</v>
      </c>
      <c r="D42612" t="s">
        <v>1017</v>
      </c>
      <c r="E42612" t="s">
        <v>1015</v>
      </c>
      <c r="F42612" s="86">
        <v>2520829.9493933902</v>
      </c>
    </row>
    <row r="42613" spans="1:6">
      <c r="A42613">
        <v>2026</v>
      </c>
      <c r="B42613" t="s">
        <v>1052</v>
      </c>
      <c r="C42613" t="s">
        <v>1022</v>
      </c>
      <c r="D42613" t="s">
        <v>1017</v>
      </c>
      <c r="E42613" t="s">
        <v>1015</v>
      </c>
      <c r="F42613" s="86">
        <v>2576133.5589794</v>
      </c>
    </row>
    <row r="42614" spans="1:6">
      <c r="A42614">
        <v>2027</v>
      </c>
      <c r="B42614" t="s">
        <v>1052</v>
      </c>
      <c r="C42614" t="s">
        <v>1022</v>
      </c>
      <c r="D42614" t="s">
        <v>1017</v>
      </c>
      <c r="E42614" t="s">
        <v>1015</v>
      </c>
      <c r="F42614" s="86">
        <v>2630679.4086627699</v>
      </c>
    </row>
    <row r="42615" spans="1:6">
      <c r="A42615">
        <v>2028</v>
      </c>
      <c r="B42615" t="s">
        <v>1052</v>
      </c>
      <c r="C42615" t="s">
        <v>1022</v>
      </c>
      <c r="D42615" t="s">
        <v>1017</v>
      </c>
      <c r="E42615" t="s">
        <v>1015</v>
      </c>
      <c r="F42615" s="86">
        <v>2683263.2342374902</v>
      </c>
    </row>
    <row r="42616" spans="1:6">
      <c r="A42616">
        <v>2029</v>
      </c>
      <c r="B42616" t="s">
        <v>1052</v>
      </c>
      <c r="C42616" t="s">
        <v>1022</v>
      </c>
      <c r="D42616" t="s">
        <v>1017</v>
      </c>
      <c r="E42616" t="s">
        <v>1015</v>
      </c>
      <c r="F42616" s="86">
        <v>2735744.54223972</v>
      </c>
    </row>
    <row r="42617" spans="1:6">
      <c r="A42617">
        <v>2030</v>
      </c>
      <c r="B42617" t="s">
        <v>1052</v>
      </c>
      <c r="C42617" t="s">
        <v>1022</v>
      </c>
      <c r="D42617" t="s">
        <v>1017</v>
      </c>
      <c r="E42617" t="s">
        <v>1015</v>
      </c>
      <c r="F42617" s="86">
        <v>2789039.08638298</v>
      </c>
    </row>
    <row r="42618" spans="1:6">
      <c r="A42618">
        <v>2031</v>
      </c>
      <c r="B42618" t="s">
        <v>1052</v>
      </c>
      <c r="C42618" t="s">
        <v>1022</v>
      </c>
      <c r="D42618" t="s">
        <v>1017</v>
      </c>
      <c r="E42618" t="s">
        <v>1015</v>
      </c>
      <c r="F42618" s="86">
        <v>2843618.2241957602</v>
      </c>
    </row>
    <row r="42619" spans="1:6">
      <c r="A42619">
        <v>2032</v>
      </c>
      <c r="B42619" t="s">
        <v>1052</v>
      </c>
      <c r="C42619" t="s">
        <v>1022</v>
      </c>
      <c r="D42619" t="s">
        <v>1017</v>
      </c>
      <c r="E42619" t="s">
        <v>1015</v>
      </c>
      <c r="F42619" s="86">
        <v>2899462.5972577399</v>
      </c>
    </row>
    <row r="42620" spans="1:6">
      <c r="A42620">
        <v>2033</v>
      </c>
      <c r="B42620" t="s">
        <v>1052</v>
      </c>
      <c r="C42620" t="s">
        <v>1022</v>
      </c>
      <c r="D42620" t="s">
        <v>1017</v>
      </c>
      <c r="E42620" t="s">
        <v>1015</v>
      </c>
      <c r="F42620" s="86">
        <v>2956418.7579335999</v>
      </c>
    </row>
    <row r="42621" spans="1:6">
      <c r="A42621">
        <v>2034</v>
      </c>
      <c r="B42621" t="s">
        <v>1052</v>
      </c>
      <c r="C42621" t="s">
        <v>1022</v>
      </c>
      <c r="D42621" t="s">
        <v>1017</v>
      </c>
      <c r="E42621" t="s">
        <v>1015</v>
      </c>
      <c r="F42621" s="86">
        <v>3013889.9069945398</v>
      </c>
    </row>
    <row r="42622" spans="1:6">
      <c r="A42622">
        <v>2035</v>
      </c>
      <c r="B42622" t="s">
        <v>1052</v>
      </c>
      <c r="C42622" t="s">
        <v>1022</v>
      </c>
      <c r="D42622" t="s">
        <v>1017</v>
      </c>
      <c r="E42622" t="s">
        <v>1015</v>
      </c>
      <c r="F42622" s="86">
        <v>3073474.7767233499</v>
      </c>
    </row>
    <row r="42623" spans="1:6">
      <c r="A42623">
        <v>2036</v>
      </c>
      <c r="B42623" t="s">
        <v>1052</v>
      </c>
      <c r="C42623" t="s">
        <v>1022</v>
      </c>
      <c r="D42623" t="s">
        <v>1017</v>
      </c>
      <c r="E42623" t="s">
        <v>1015</v>
      </c>
      <c r="F42623" s="86">
        <v>3133261.26782121</v>
      </c>
    </row>
    <row r="42624" spans="1:6">
      <c r="A42624">
        <v>2037</v>
      </c>
      <c r="B42624" t="s">
        <v>1052</v>
      </c>
      <c r="C42624" t="s">
        <v>1022</v>
      </c>
      <c r="D42624" t="s">
        <v>1017</v>
      </c>
      <c r="E42624" t="s">
        <v>1015</v>
      </c>
      <c r="F42624" s="86">
        <v>3193891.7379411398</v>
      </c>
    </row>
    <row r="42625" spans="1:6">
      <c r="A42625">
        <v>2038</v>
      </c>
      <c r="B42625" t="s">
        <v>1052</v>
      </c>
      <c r="C42625" t="s">
        <v>1022</v>
      </c>
      <c r="D42625" t="s">
        <v>1017</v>
      </c>
      <c r="E42625" t="s">
        <v>1015</v>
      </c>
      <c r="F42625" s="86">
        <v>3255847.2451106901</v>
      </c>
    </row>
    <row r="42626" spans="1:6">
      <c r="A42626">
        <v>2039</v>
      </c>
      <c r="B42626" t="s">
        <v>1052</v>
      </c>
      <c r="C42626" t="s">
        <v>1022</v>
      </c>
      <c r="D42626" t="s">
        <v>1017</v>
      </c>
      <c r="E42626" t="s">
        <v>1015</v>
      </c>
      <c r="F42626" s="86">
        <v>3316736.0665304498</v>
      </c>
    </row>
    <row r="42627" spans="1:6">
      <c r="A42627">
        <v>2040</v>
      </c>
      <c r="B42627" t="s">
        <v>1052</v>
      </c>
      <c r="C42627" t="s">
        <v>1022</v>
      </c>
      <c r="D42627" t="s">
        <v>1017</v>
      </c>
      <c r="E42627" t="s">
        <v>1015</v>
      </c>
      <c r="F42627" s="86">
        <v>3378180.2446863698</v>
      </c>
    </row>
    <row r="42628" spans="1:6">
      <c r="A42628">
        <v>2041</v>
      </c>
      <c r="B42628" t="s">
        <v>1052</v>
      </c>
      <c r="C42628" t="s">
        <v>1022</v>
      </c>
      <c r="D42628" t="s">
        <v>1017</v>
      </c>
      <c r="E42628" t="s">
        <v>1015</v>
      </c>
      <c r="F42628" s="86">
        <v>3405212.5262828101</v>
      </c>
    </row>
    <row r="42629" spans="1:6">
      <c r="A42629">
        <v>2042</v>
      </c>
      <c r="B42629" t="s">
        <v>1052</v>
      </c>
      <c r="C42629" t="s">
        <v>1022</v>
      </c>
      <c r="D42629" t="s">
        <v>1017</v>
      </c>
      <c r="E42629" t="s">
        <v>1015</v>
      </c>
      <c r="F42629" s="86">
        <v>3433161.3890688601</v>
      </c>
    </row>
    <row r="42630" spans="1:6">
      <c r="A42630">
        <v>2043</v>
      </c>
      <c r="B42630" t="s">
        <v>1052</v>
      </c>
      <c r="C42630" t="s">
        <v>1022</v>
      </c>
      <c r="D42630" t="s">
        <v>1017</v>
      </c>
      <c r="E42630" t="s">
        <v>1015</v>
      </c>
      <c r="F42630" s="86">
        <v>3462635.25751583</v>
      </c>
    </row>
    <row r="42631" spans="1:6">
      <c r="A42631">
        <v>2044</v>
      </c>
      <c r="B42631" t="s">
        <v>1052</v>
      </c>
      <c r="C42631" t="s">
        <v>1022</v>
      </c>
      <c r="D42631" t="s">
        <v>1017</v>
      </c>
      <c r="E42631" t="s">
        <v>1015</v>
      </c>
      <c r="F42631" s="86">
        <v>3493068.9945459301</v>
      </c>
    </row>
    <row r="42632" spans="1:6">
      <c r="A42632">
        <v>2045</v>
      </c>
      <c r="B42632" t="s">
        <v>1052</v>
      </c>
      <c r="C42632" t="s">
        <v>1022</v>
      </c>
      <c r="D42632" t="s">
        <v>1017</v>
      </c>
      <c r="E42632" t="s">
        <v>1015</v>
      </c>
      <c r="F42632" s="86">
        <v>3524205.3527278402</v>
      </c>
    </row>
    <row r="42633" spans="1:6">
      <c r="A42633">
        <v>2046</v>
      </c>
      <c r="B42633" t="s">
        <v>1052</v>
      </c>
      <c r="C42633" t="s">
        <v>1022</v>
      </c>
      <c r="D42633" t="s">
        <v>1017</v>
      </c>
      <c r="E42633" t="s">
        <v>1015</v>
      </c>
      <c r="F42633" s="86">
        <v>3555676.8656617301</v>
      </c>
    </row>
    <row r="42634" spans="1:6">
      <c r="A42634">
        <v>2047</v>
      </c>
      <c r="B42634" t="s">
        <v>1052</v>
      </c>
      <c r="C42634" t="s">
        <v>1022</v>
      </c>
      <c r="D42634" t="s">
        <v>1017</v>
      </c>
      <c r="E42634" t="s">
        <v>1015</v>
      </c>
      <c r="F42634" s="86">
        <v>3587079.8382019699</v>
      </c>
    </row>
    <row r="42635" spans="1:6">
      <c r="A42635">
        <v>2048</v>
      </c>
      <c r="B42635" t="s">
        <v>1052</v>
      </c>
      <c r="C42635" t="s">
        <v>1022</v>
      </c>
      <c r="D42635" t="s">
        <v>1017</v>
      </c>
      <c r="E42635" t="s">
        <v>1015</v>
      </c>
      <c r="F42635" s="86">
        <v>3617624.8338557598</v>
      </c>
    </row>
    <row r="42636" spans="1:6">
      <c r="A42636">
        <v>2049</v>
      </c>
      <c r="B42636" t="s">
        <v>1052</v>
      </c>
      <c r="C42636" t="s">
        <v>1022</v>
      </c>
      <c r="D42636" t="s">
        <v>1017</v>
      </c>
      <c r="E42636" t="s">
        <v>1015</v>
      </c>
      <c r="F42636" s="86">
        <v>3647788.02409937</v>
      </c>
    </row>
    <row r="42637" spans="1:6">
      <c r="A42637">
        <v>2050</v>
      </c>
      <c r="B42637" t="s">
        <v>1052</v>
      </c>
      <c r="C42637" t="s">
        <v>1022</v>
      </c>
      <c r="D42637" t="s">
        <v>1017</v>
      </c>
      <c r="E42637" t="s">
        <v>1015</v>
      </c>
      <c r="F42637" s="86">
        <v>3676752.52517869</v>
      </c>
    </row>
    <row r="42638" spans="1:6">
      <c r="A42638">
        <v>2017</v>
      </c>
      <c r="B42638" t="s">
        <v>1053</v>
      </c>
      <c r="C42638" t="s">
        <v>1022</v>
      </c>
      <c r="D42638" t="s">
        <v>1017</v>
      </c>
      <c r="E42638" t="s">
        <v>1015</v>
      </c>
      <c r="F42638" s="86">
        <v>11555151.040782999</v>
      </c>
    </row>
    <row r="42639" spans="1:6">
      <c r="A42639">
        <v>2018</v>
      </c>
      <c r="B42639" t="s">
        <v>1053</v>
      </c>
      <c r="C42639" t="s">
        <v>1022</v>
      </c>
      <c r="D42639" t="s">
        <v>1017</v>
      </c>
      <c r="E42639" t="s">
        <v>1015</v>
      </c>
      <c r="F42639" s="86">
        <v>11635642.328676499</v>
      </c>
    </row>
    <row r="42640" spans="1:6">
      <c r="A42640">
        <v>2019</v>
      </c>
      <c r="B42640" t="s">
        <v>1053</v>
      </c>
      <c r="C42640" t="s">
        <v>1022</v>
      </c>
      <c r="D42640" t="s">
        <v>1017</v>
      </c>
      <c r="E42640" t="s">
        <v>1015</v>
      </c>
      <c r="F42640" s="86">
        <v>11801757.5297173</v>
      </c>
    </row>
    <row r="42641" spans="1:6">
      <c r="A42641">
        <v>2020</v>
      </c>
      <c r="B42641" t="s">
        <v>1053</v>
      </c>
      <c r="C42641" t="s">
        <v>1022</v>
      </c>
      <c r="D42641" t="s">
        <v>1017</v>
      </c>
      <c r="E42641" t="s">
        <v>1015</v>
      </c>
      <c r="F42641" s="86">
        <v>11958969.883601099</v>
      </c>
    </row>
    <row r="42642" spans="1:6">
      <c r="A42642">
        <v>2021</v>
      </c>
      <c r="B42642" t="s">
        <v>1053</v>
      </c>
      <c r="C42642" t="s">
        <v>1022</v>
      </c>
      <c r="D42642" t="s">
        <v>1017</v>
      </c>
      <c r="E42642" t="s">
        <v>1015</v>
      </c>
      <c r="F42642" s="86">
        <v>12114081.532439301</v>
      </c>
    </row>
    <row r="42643" spans="1:6">
      <c r="A42643">
        <v>2022</v>
      </c>
      <c r="B42643" t="s">
        <v>1053</v>
      </c>
      <c r="C42643" t="s">
        <v>1022</v>
      </c>
      <c r="D42643" t="s">
        <v>1017</v>
      </c>
      <c r="E42643" t="s">
        <v>1015</v>
      </c>
      <c r="F42643" s="86">
        <v>12258176.784498701</v>
      </c>
    </row>
    <row r="42644" spans="1:6">
      <c r="A42644">
        <v>2023</v>
      </c>
      <c r="B42644" t="s">
        <v>1053</v>
      </c>
      <c r="C42644" t="s">
        <v>1022</v>
      </c>
      <c r="D42644" t="s">
        <v>1017</v>
      </c>
      <c r="E42644" t="s">
        <v>1015</v>
      </c>
      <c r="F42644" s="86">
        <v>12393280.9264958</v>
      </c>
    </row>
    <row r="42645" spans="1:6">
      <c r="A42645">
        <v>2024</v>
      </c>
      <c r="B42645" t="s">
        <v>1053</v>
      </c>
      <c r="C42645" t="s">
        <v>1022</v>
      </c>
      <c r="D42645" t="s">
        <v>1017</v>
      </c>
      <c r="E42645" t="s">
        <v>1015</v>
      </c>
      <c r="F42645" s="86">
        <v>12520713.3449864</v>
      </c>
    </row>
    <row r="42646" spans="1:6">
      <c r="A42646">
        <v>2025</v>
      </c>
      <c r="B42646" t="s">
        <v>1053</v>
      </c>
      <c r="C42646" t="s">
        <v>1022</v>
      </c>
      <c r="D42646" t="s">
        <v>1017</v>
      </c>
      <c r="E42646" t="s">
        <v>1015</v>
      </c>
      <c r="F42646" s="86">
        <v>12641830.579139801</v>
      </c>
    </row>
    <row r="42647" spans="1:6">
      <c r="A42647">
        <v>2026</v>
      </c>
      <c r="B42647" t="s">
        <v>1053</v>
      </c>
      <c r="C42647" t="s">
        <v>1022</v>
      </c>
      <c r="D42647" t="s">
        <v>1017</v>
      </c>
      <c r="E42647" t="s">
        <v>1015</v>
      </c>
      <c r="F42647" s="86">
        <v>12760130.606816201</v>
      </c>
    </row>
    <row r="42648" spans="1:6">
      <c r="A42648">
        <v>2027</v>
      </c>
      <c r="B42648" t="s">
        <v>1053</v>
      </c>
      <c r="C42648" t="s">
        <v>1022</v>
      </c>
      <c r="D42648" t="s">
        <v>1017</v>
      </c>
      <c r="E42648" t="s">
        <v>1015</v>
      </c>
      <c r="F42648" s="86">
        <v>12874383.0729919</v>
      </c>
    </row>
    <row r="42649" spans="1:6">
      <c r="A42649">
        <v>2028</v>
      </c>
      <c r="B42649" t="s">
        <v>1053</v>
      </c>
      <c r="C42649" t="s">
        <v>1022</v>
      </c>
      <c r="D42649" t="s">
        <v>1017</v>
      </c>
      <c r="E42649" t="s">
        <v>1015</v>
      </c>
      <c r="F42649" s="86">
        <v>12987565.766841</v>
      </c>
    </row>
    <row r="42650" spans="1:6">
      <c r="A42650">
        <v>2029</v>
      </c>
      <c r="B42650" t="s">
        <v>1053</v>
      </c>
      <c r="C42650" t="s">
        <v>1022</v>
      </c>
      <c r="D42650" t="s">
        <v>1017</v>
      </c>
      <c r="E42650" t="s">
        <v>1015</v>
      </c>
      <c r="F42650" s="86">
        <v>13099883.4898142</v>
      </c>
    </row>
    <row r="42651" spans="1:6">
      <c r="A42651">
        <v>2030</v>
      </c>
      <c r="B42651" t="s">
        <v>1053</v>
      </c>
      <c r="C42651" t="s">
        <v>1022</v>
      </c>
      <c r="D42651" t="s">
        <v>1017</v>
      </c>
      <c r="E42651" t="s">
        <v>1015</v>
      </c>
      <c r="F42651" s="86">
        <v>13218525.232180599</v>
      </c>
    </row>
    <row r="42652" spans="1:6">
      <c r="A42652">
        <v>2031</v>
      </c>
      <c r="B42652" t="s">
        <v>1053</v>
      </c>
      <c r="C42652" t="s">
        <v>1022</v>
      </c>
      <c r="D42652" t="s">
        <v>1017</v>
      </c>
      <c r="E42652" t="s">
        <v>1015</v>
      </c>
      <c r="F42652" s="86">
        <v>13343808.181972399</v>
      </c>
    </row>
    <row r="42653" spans="1:6">
      <c r="A42653">
        <v>2032</v>
      </c>
      <c r="B42653" t="s">
        <v>1053</v>
      </c>
      <c r="C42653" t="s">
        <v>1022</v>
      </c>
      <c r="D42653" t="s">
        <v>1017</v>
      </c>
      <c r="E42653" t="s">
        <v>1015</v>
      </c>
      <c r="F42653" s="86">
        <v>13471686.1472726</v>
      </c>
    </row>
    <row r="42654" spans="1:6">
      <c r="A42654">
        <v>2033</v>
      </c>
      <c r="B42654" t="s">
        <v>1053</v>
      </c>
      <c r="C42654" t="s">
        <v>1022</v>
      </c>
      <c r="D42654" t="s">
        <v>1017</v>
      </c>
      <c r="E42654" t="s">
        <v>1015</v>
      </c>
      <c r="F42654" s="86">
        <v>13598082.2832915</v>
      </c>
    </row>
    <row r="42655" spans="1:6">
      <c r="A42655">
        <v>2034</v>
      </c>
      <c r="B42655" t="s">
        <v>1053</v>
      </c>
      <c r="C42655" t="s">
        <v>1022</v>
      </c>
      <c r="D42655" t="s">
        <v>1017</v>
      </c>
      <c r="E42655" t="s">
        <v>1015</v>
      </c>
      <c r="F42655" s="86">
        <v>13731618.013023701</v>
      </c>
    </row>
    <row r="42656" spans="1:6">
      <c r="A42656">
        <v>2035</v>
      </c>
      <c r="B42656" t="s">
        <v>1053</v>
      </c>
      <c r="C42656" t="s">
        <v>1022</v>
      </c>
      <c r="D42656" t="s">
        <v>1017</v>
      </c>
      <c r="E42656" t="s">
        <v>1015</v>
      </c>
      <c r="F42656" s="86">
        <v>13867974.6657345</v>
      </c>
    </row>
    <row r="42657" spans="1:6">
      <c r="A42657">
        <v>2036</v>
      </c>
      <c r="B42657" t="s">
        <v>1053</v>
      </c>
      <c r="C42657" t="s">
        <v>1022</v>
      </c>
      <c r="D42657" t="s">
        <v>1017</v>
      </c>
      <c r="E42657" t="s">
        <v>1015</v>
      </c>
      <c r="F42657" s="86">
        <v>14011562.578433599</v>
      </c>
    </row>
    <row r="42658" spans="1:6">
      <c r="A42658">
        <v>2037</v>
      </c>
      <c r="B42658" t="s">
        <v>1053</v>
      </c>
      <c r="C42658" t="s">
        <v>1022</v>
      </c>
      <c r="D42658" t="s">
        <v>1017</v>
      </c>
      <c r="E42658" t="s">
        <v>1015</v>
      </c>
      <c r="F42658" s="86">
        <v>14157446.659254</v>
      </c>
    </row>
    <row r="42659" spans="1:6">
      <c r="A42659">
        <v>2038</v>
      </c>
      <c r="B42659" t="s">
        <v>1053</v>
      </c>
      <c r="C42659" t="s">
        <v>1022</v>
      </c>
      <c r="D42659" t="s">
        <v>1017</v>
      </c>
      <c r="E42659" t="s">
        <v>1015</v>
      </c>
      <c r="F42659" s="86">
        <v>14312236.8249675</v>
      </c>
    </row>
    <row r="42660" spans="1:6">
      <c r="A42660">
        <v>2039</v>
      </c>
      <c r="B42660" t="s">
        <v>1053</v>
      </c>
      <c r="C42660" t="s">
        <v>1022</v>
      </c>
      <c r="D42660" t="s">
        <v>1017</v>
      </c>
      <c r="E42660" t="s">
        <v>1015</v>
      </c>
      <c r="F42660" s="86">
        <v>14465054.4351492</v>
      </c>
    </row>
    <row r="42661" spans="1:6">
      <c r="A42661">
        <v>2040</v>
      </c>
      <c r="B42661" t="s">
        <v>1053</v>
      </c>
      <c r="C42661" t="s">
        <v>1022</v>
      </c>
      <c r="D42661" t="s">
        <v>1017</v>
      </c>
      <c r="E42661" t="s">
        <v>1015</v>
      </c>
      <c r="F42661" s="86">
        <v>14622117.8994525</v>
      </c>
    </row>
    <row r="42662" spans="1:6">
      <c r="A42662">
        <v>2041</v>
      </c>
      <c r="B42662" t="s">
        <v>1053</v>
      </c>
      <c r="C42662" t="s">
        <v>1022</v>
      </c>
      <c r="D42662" t="s">
        <v>1017</v>
      </c>
      <c r="E42662" t="s">
        <v>1015</v>
      </c>
      <c r="F42662" s="86">
        <v>14662464.1625751</v>
      </c>
    </row>
    <row r="42663" spans="1:6">
      <c r="A42663">
        <v>2042</v>
      </c>
      <c r="B42663" t="s">
        <v>1053</v>
      </c>
      <c r="C42663" t="s">
        <v>1022</v>
      </c>
      <c r="D42663" t="s">
        <v>1017</v>
      </c>
      <c r="E42663" t="s">
        <v>1015</v>
      </c>
      <c r="F42663" s="86">
        <v>14707470.6846173</v>
      </c>
    </row>
    <row r="42664" spans="1:6">
      <c r="A42664">
        <v>2043</v>
      </c>
      <c r="B42664" t="s">
        <v>1053</v>
      </c>
      <c r="C42664" t="s">
        <v>1022</v>
      </c>
      <c r="D42664" t="s">
        <v>1017</v>
      </c>
      <c r="E42664" t="s">
        <v>1015</v>
      </c>
      <c r="F42664" s="86">
        <v>14756900.335164599</v>
      </c>
    </row>
    <row r="42665" spans="1:6">
      <c r="A42665">
        <v>2044</v>
      </c>
      <c r="B42665" t="s">
        <v>1053</v>
      </c>
      <c r="C42665" t="s">
        <v>1022</v>
      </c>
      <c r="D42665" t="s">
        <v>1017</v>
      </c>
      <c r="E42665" t="s">
        <v>1015</v>
      </c>
      <c r="F42665" s="86">
        <v>14810706.0982312</v>
      </c>
    </row>
    <row r="42666" spans="1:6">
      <c r="A42666">
        <v>2045</v>
      </c>
      <c r="B42666" t="s">
        <v>1053</v>
      </c>
      <c r="C42666" t="s">
        <v>1022</v>
      </c>
      <c r="D42666" t="s">
        <v>1017</v>
      </c>
      <c r="E42666" t="s">
        <v>1015</v>
      </c>
      <c r="F42666" s="86">
        <v>14870125.7735759</v>
      </c>
    </row>
    <row r="42667" spans="1:6">
      <c r="A42667">
        <v>2046</v>
      </c>
      <c r="B42667" t="s">
        <v>1053</v>
      </c>
      <c r="C42667" t="s">
        <v>1022</v>
      </c>
      <c r="D42667" t="s">
        <v>1017</v>
      </c>
      <c r="E42667" t="s">
        <v>1015</v>
      </c>
      <c r="F42667" s="86">
        <v>14930651.231125999</v>
      </c>
    </row>
    <row r="42668" spans="1:6">
      <c r="A42668">
        <v>2047</v>
      </c>
      <c r="B42668" t="s">
        <v>1053</v>
      </c>
      <c r="C42668" t="s">
        <v>1022</v>
      </c>
      <c r="D42668" t="s">
        <v>1017</v>
      </c>
      <c r="E42668" t="s">
        <v>1015</v>
      </c>
      <c r="F42668" s="86">
        <v>14992760.7202108</v>
      </c>
    </row>
    <row r="42669" spans="1:6">
      <c r="A42669">
        <v>2048</v>
      </c>
      <c r="B42669" t="s">
        <v>1053</v>
      </c>
      <c r="C42669" t="s">
        <v>1022</v>
      </c>
      <c r="D42669" t="s">
        <v>1017</v>
      </c>
      <c r="E42669" t="s">
        <v>1015</v>
      </c>
      <c r="F42669" s="86">
        <v>15055182.0576225</v>
      </c>
    </row>
    <row r="42670" spans="1:6">
      <c r="A42670">
        <v>2049</v>
      </c>
      <c r="B42670" t="s">
        <v>1053</v>
      </c>
      <c r="C42670" t="s">
        <v>1022</v>
      </c>
      <c r="D42670" t="s">
        <v>1017</v>
      </c>
      <c r="E42670" t="s">
        <v>1015</v>
      </c>
      <c r="F42670" s="86">
        <v>15116555.8608815</v>
      </c>
    </row>
    <row r="42671" spans="1:6">
      <c r="A42671">
        <v>2050</v>
      </c>
      <c r="B42671" t="s">
        <v>1053</v>
      </c>
      <c r="C42671" t="s">
        <v>1022</v>
      </c>
      <c r="D42671" t="s">
        <v>1017</v>
      </c>
      <c r="E42671" t="s">
        <v>1015</v>
      </c>
      <c r="F42671" s="86">
        <v>15175747.1543139</v>
      </c>
    </row>
    <row r="42672" spans="1:6">
      <c r="A42672">
        <v>2017</v>
      </c>
      <c r="B42672" t="s">
        <v>1054</v>
      </c>
      <c r="C42672" t="s">
        <v>1022</v>
      </c>
      <c r="D42672" t="s">
        <v>1017</v>
      </c>
      <c r="E42672" t="s">
        <v>1015</v>
      </c>
      <c r="F42672" s="86">
        <v>3534327.8330198298</v>
      </c>
    </row>
    <row r="42673" spans="1:6">
      <c r="A42673">
        <v>2018</v>
      </c>
      <c r="B42673" t="s">
        <v>1054</v>
      </c>
      <c r="C42673" t="s">
        <v>1022</v>
      </c>
      <c r="D42673" t="s">
        <v>1017</v>
      </c>
      <c r="E42673" t="s">
        <v>1015</v>
      </c>
      <c r="F42673" s="86">
        <v>3638706.5112975799</v>
      </c>
    </row>
    <row r="42674" spans="1:6">
      <c r="A42674">
        <v>2019</v>
      </c>
      <c r="B42674" t="s">
        <v>1054</v>
      </c>
      <c r="C42674" t="s">
        <v>1022</v>
      </c>
      <c r="D42674" t="s">
        <v>1017</v>
      </c>
      <c r="E42674" t="s">
        <v>1015</v>
      </c>
      <c r="F42674" s="86">
        <v>3674371.6740707201</v>
      </c>
    </row>
    <row r="42675" spans="1:6">
      <c r="A42675">
        <v>2020</v>
      </c>
      <c r="B42675" t="s">
        <v>1054</v>
      </c>
      <c r="C42675" t="s">
        <v>1022</v>
      </c>
      <c r="D42675" t="s">
        <v>1017</v>
      </c>
      <c r="E42675" t="s">
        <v>1015</v>
      </c>
      <c r="F42675" s="86">
        <v>3707002.0850530299</v>
      </c>
    </row>
    <row r="42676" spans="1:6">
      <c r="A42676">
        <v>2021</v>
      </c>
      <c r="B42676" t="s">
        <v>1054</v>
      </c>
      <c r="C42676" t="s">
        <v>1022</v>
      </c>
      <c r="D42676" t="s">
        <v>1017</v>
      </c>
      <c r="E42676" t="s">
        <v>1015</v>
      </c>
      <c r="F42676" s="86">
        <v>3737654.0960236001</v>
      </c>
    </row>
    <row r="42677" spans="1:6">
      <c r="A42677">
        <v>2022</v>
      </c>
      <c r="B42677" t="s">
        <v>1054</v>
      </c>
      <c r="C42677" t="s">
        <v>1022</v>
      </c>
      <c r="D42677" t="s">
        <v>1017</v>
      </c>
      <c r="E42677" t="s">
        <v>1015</v>
      </c>
      <c r="F42677" s="86">
        <v>3766280.3593680901</v>
      </c>
    </row>
    <row r="42678" spans="1:6">
      <c r="A42678">
        <v>2023</v>
      </c>
      <c r="B42678" t="s">
        <v>1054</v>
      </c>
      <c r="C42678" t="s">
        <v>1022</v>
      </c>
      <c r="D42678" t="s">
        <v>1017</v>
      </c>
      <c r="E42678" t="s">
        <v>1015</v>
      </c>
      <c r="F42678" s="86">
        <v>3792715.9632987301</v>
      </c>
    </row>
    <row r="42679" spans="1:6">
      <c r="A42679">
        <v>2024</v>
      </c>
      <c r="B42679" t="s">
        <v>1054</v>
      </c>
      <c r="C42679" t="s">
        <v>1022</v>
      </c>
      <c r="D42679" t="s">
        <v>1017</v>
      </c>
      <c r="E42679" t="s">
        <v>1015</v>
      </c>
      <c r="F42679" s="86">
        <v>3817276.1336894198</v>
      </c>
    </row>
    <row r="42680" spans="1:6">
      <c r="A42680">
        <v>2025</v>
      </c>
      <c r="B42680" t="s">
        <v>1054</v>
      </c>
      <c r="C42680" t="s">
        <v>1022</v>
      </c>
      <c r="D42680" t="s">
        <v>1017</v>
      </c>
      <c r="E42680" t="s">
        <v>1015</v>
      </c>
      <c r="F42680" s="86">
        <v>3841858.6267595999</v>
      </c>
    </row>
    <row r="42681" spans="1:6">
      <c r="A42681">
        <v>2026</v>
      </c>
      <c r="B42681" t="s">
        <v>1054</v>
      </c>
      <c r="C42681" t="s">
        <v>1022</v>
      </c>
      <c r="D42681" t="s">
        <v>1017</v>
      </c>
      <c r="E42681" t="s">
        <v>1015</v>
      </c>
      <c r="F42681" s="86">
        <v>3866052.0516463402</v>
      </c>
    </row>
    <row r="42682" spans="1:6">
      <c r="A42682">
        <v>2027</v>
      </c>
      <c r="B42682" t="s">
        <v>1054</v>
      </c>
      <c r="C42682" t="s">
        <v>1022</v>
      </c>
      <c r="D42682" t="s">
        <v>1017</v>
      </c>
      <c r="E42682" t="s">
        <v>1015</v>
      </c>
      <c r="F42682" s="86">
        <v>3889285.1717984099</v>
      </c>
    </row>
    <row r="42683" spans="1:6">
      <c r="A42683">
        <v>2028</v>
      </c>
      <c r="B42683" t="s">
        <v>1054</v>
      </c>
      <c r="C42683" t="s">
        <v>1022</v>
      </c>
      <c r="D42683" t="s">
        <v>1017</v>
      </c>
      <c r="E42683" t="s">
        <v>1015</v>
      </c>
      <c r="F42683" s="86">
        <v>3912014.7003321098</v>
      </c>
    </row>
    <row r="42684" spans="1:6">
      <c r="A42684">
        <v>2029</v>
      </c>
      <c r="B42684" t="s">
        <v>1054</v>
      </c>
      <c r="C42684" t="s">
        <v>1022</v>
      </c>
      <c r="D42684" t="s">
        <v>1017</v>
      </c>
      <c r="E42684" t="s">
        <v>1015</v>
      </c>
      <c r="F42684" s="86">
        <v>3933248.23197809</v>
      </c>
    </row>
    <row r="42685" spans="1:6">
      <c r="A42685">
        <v>2030</v>
      </c>
      <c r="B42685" t="s">
        <v>1054</v>
      </c>
      <c r="C42685" t="s">
        <v>1022</v>
      </c>
      <c r="D42685" t="s">
        <v>1017</v>
      </c>
      <c r="E42685" t="s">
        <v>1015</v>
      </c>
      <c r="F42685" s="86">
        <v>3955570.4952207501</v>
      </c>
    </row>
    <row r="42686" spans="1:6">
      <c r="A42686">
        <v>2031</v>
      </c>
      <c r="B42686" t="s">
        <v>1054</v>
      </c>
      <c r="C42686" t="s">
        <v>1022</v>
      </c>
      <c r="D42686" t="s">
        <v>1017</v>
      </c>
      <c r="E42686" t="s">
        <v>1015</v>
      </c>
      <c r="F42686" s="86">
        <v>3978127.1459170999</v>
      </c>
    </row>
    <row r="42687" spans="1:6">
      <c r="A42687">
        <v>2032</v>
      </c>
      <c r="B42687" t="s">
        <v>1054</v>
      </c>
      <c r="C42687" t="s">
        <v>1022</v>
      </c>
      <c r="D42687" t="s">
        <v>1017</v>
      </c>
      <c r="E42687" t="s">
        <v>1015</v>
      </c>
      <c r="F42687" s="86">
        <v>4001224.303903</v>
      </c>
    </row>
    <row r="42688" spans="1:6">
      <c r="A42688">
        <v>2033</v>
      </c>
      <c r="B42688" t="s">
        <v>1054</v>
      </c>
      <c r="C42688" t="s">
        <v>1022</v>
      </c>
      <c r="D42688" t="s">
        <v>1017</v>
      </c>
      <c r="E42688" t="s">
        <v>1015</v>
      </c>
      <c r="F42688" s="86">
        <v>4025354.2582048601</v>
      </c>
    </row>
    <row r="42689" spans="1:6">
      <c r="A42689">
        <v>2034</v>
      </c>
      <c r="B42689" t="s">
        <v>1054</v>
      </c>
      <c r="C42689" t="s">
        <v>1022</v>
      </c>
      <c r="D42689" t="s">
        <v>1017</v>
      </c>
      <c r="E42689" t="s">
        <v>1015</v>
      </c>
      <c r="F42689" s="86">
        <v>4051578.6075529698</v>
      </c>
    </row>
    <row r="42690" spans="1:6">
      <c r="A42690">
        <v>2035</v>
      </c>
      <c r="B42690" t="s">
        <v>1054</v>
      </c>
      <c r="C42690" t="s">
        <v>1022</v>
      </c>
      <c r="D42690" t="s">
        <v>1017</v>
      </c>
      <c r="E42690" t="s">
        <v>1015</v>
      </c>
      <c r="F42690" s="86">
        <v>4079652.6937633101</v>
      </c>
    </row>
    <row r="42691" spans="1:6">
      <c r="A42691">
        <v>2036</v>
      </c>
      <c r="B42691" t="s">
        <v>1054</v>
      </c>
      <c r="C42691" t="s">
        <v>1022</v>
      </c>
      <c r="D42691" t="s">
        <v>1017</v>
      </c>
      <c r="E42691" t="s">
        <v>1015</v>
      </c>
      <c r="F42691" s="86">
        <v>4111306.7727324902</v>
      </c>
    </row>
    <row r="42692" spans="1:6">
      <c r="A42692">
        <v>2037</v>
      </c>
      <c r="B42692" t="s">
        <v>1054</v>
      </c>
      <c r="C42692" t="s">
        <v>1022</v>
      </c>
      <c r="D42692" t="s">
        <v>1017</v>
      </c>
      <c r="E42692" t="s">
        <v>1015</v>
      </c>
      <c r="F42692" s="86">
        <v>4144656.9038965101</v>
      </c>
    </row>
    <row r="42693" spans="1:6">
      <c r="A42693">
        <v>2038</v>
      </c>
      <c r="B42693" t="s">
        <v>1054</v>
      </c>
      <c r="C42693" t="s">
        <v>1022</v>
      </c>
      <c r="D42693" t="s">
        <v>1017</v>
      </c>
      <c r="E42693" t="s">
        <v>1015</v>
      </c>
      <c r="F42693" s="86">
        <v>4180107.0367454202</v>
      </c>
    </row>
    <row r="42694" spans="1:6">
      <c r="A42694">
        <v>2039</v>
      </c>
      <c r="B42694" t="s">
        <v>1054</v>
      </c>
      <c r="C42694" t="s">
        <v>1022</v>
      </c>
      <c r="D42694" t="s">
        <v>1017</v>
      </c>
      <c r="E42694" t="s">
        <v>1015</v>
      </c>
      <c r="F42694" s="86">
        <v>4216234.8152216403</v>
      </c>
    </row>
    <row r="42695" spans="1:6">
      <c r="A42695">
        <v>2040</v>
      </c>
      <c r="B42695" t="s">
        <v>1054</v>
      </c>
      <c r="C42695" t="s">
        <v>1022</v>
      </c>
      <c r="D42695" t="s">
        <v>1017</v>
      </c>
      <c r="E42695" t="s">
        <v>1015</v>
      </c>
      <c r="F42695" s="86">
        <v>4252858.7410630798</v>
      </c>
    </row>
    <row r="42696" spans="1:6">
      <c r="A42696">
        <v>2041</v>
      </c>
      <c r="B42696" t="s">
        <v>1054</v>
      </c>
      <c r="C42696" t="s">
        <v>1022</v>
      </c>
      <c r="D42696" t="s">
        <v>1017</v>
      </c>
      <c r="E42696" t="s">
        <v>1015</v>
      </c>
      <c r="F42696" s="86">
        <v>4278923.7862480301</v>
      </c>
    </row>
    <row r="42697" spans="1:6">
      <c r="A42697">
        <v>2042</v>
      </c>
      <c r="B42697" t="s">
        <v>1054</v>
      </c>
      <c r="C42697" t="s">
        <v>1022</v>
      </c>
      <c r="D42697" t="s">
        <v>1017</v>
      </c>
      <c r="E42697" t="s">
        <v>1015</v>
      </c>
      <c r="F42697" s="86">
        <v>4305790.9038178204</v>
      </c>
    </row>
    <row r="42698" spans="1:6">
      <c r="A42698">
        <v>2043</v>
      </c>
      <c r="B42698" t="s">
        <v>1054</v>
      </c>
      <c r="C42698" t="s">
        <v>1022</v>
      </c>
      <c r="D42698" t="s">
        <v>1017</v>
      </c>
      <c r="E42698" t="s">
        <v>1015</v>
      </c>
      <c r="F42698" s="86">
        <v>4332537.0240858104</v>
      </c>
    </row>
    <row r="42699" spans="1:6">
      <c r="A42699">
        <v>2044</v>
      </c>
      <c r="B42699" t="s">
        <v>1054</v>
      </c>
      <c r="C42699" t="s">
        <v>1022</v>
      </c>
      <c r="D42699" t="s">
        <v>1017</v>
      </c>
      <c r="E42699" t="s">
        <v>1015</v>
      </c>
      <c r="F42699" s="86">
        <v>4360043.3000047999</v>
      </c>
    </row>
    <row r="42700" spans="1:6">
      <c r="A42700">
        <v>2045</v>
      </c>
      <c r="B42700" t="s">
        <v>1054</v>
      </c>
      <c r="C42700" t="s">
        <v>1022</v>
      </c>
      <c r="D42700" t="s">
        <v>1017</v>
      </c>
      <c r="E42700" t="s">
        <v>1015</v>
      </c>
      <c r="F42700" s="86">
        <v>4387422.2061902899</v>
      </c>
    </row>
    <row r="42701" spans="1:6">
      <c r="A42701">
        <v>2046</v>
      </c>
      <c r="B42701" t="s">
        <v>1054</v>
      </c>
      <c r="C42701" t="s">
        <v>1022</v>
      </c>
      <c r="D42701" t="s">
        <v>1017</v>
      </c>
      <c r="E42701" t="s">
        <v>1015</v>
      </c>
      <c r="F42701" s="86">
        <v>4415709.3174792696</v>
      </c>
    </row>
    <row r="42702" spans="1:6">
      <c r="A42702">
        <v>2047</v>
      </c>
      <c r="B42702" t="s">
        <v>1054</v>
      </c>
      <c r="C42702" t="s">
        <v>1022</v>
      </c>
      <c r="D42702" t="s">
        <v>1017</v>
      </c>
      <c r="E42702" t="s">
        <v>1015</v>
      </c>
      <c r="F42702" s="86">
        <v>4444031.1172992904</v>
      </c>
    </row>
    <row r="42703" spans="1:6">
      <c r="A42703">
        <v>2048</v>
      </c>
      <c r="B42703" t="s">
        <v>1054</v>
      </c>
      <c r="C42703" t="s">
        <v>1022</v>
      </c>
      <c r="D42703" t="s">
        <v>1017</v>
      </c>
      <c r="E42703" t="s">
        <v>1015</v>
      </c>
      <c r="F42703" s="86">
        <v>4473256.0675127301</v>
      </c>
    </row>
    <row r="42704" spans="1:6">
      <c r="A42704">
        <v>2049</v>
      </c>
      <c r="B42704" t="s">
        <v>1054</v>
      </c>
      <c r="C42704" t="s">
        <v>1022</v>
      </c>
      <c r="D42704" t="s">
        <v>1017</v>
      </c>
      <c r="E42704" t="s">
        <v>1015</v>
      </c>
      <c r="F42704" s="86">
        <v>4502537.1080705998</v>
      </c>
    </row>
    <row r="42705" spans="1:6">
      <c r="A42705">
        <v>2050</v>
      </c>
      <c r="B42705" t="s">
        <v>1054</v>
      </c>
      <c r="C42705" t="s">
        <v>1022</v>
      </c>
      <c r="D42705" t="s">
        <v>1017</v>
      </c>
      <c r="E42705" t="s">
        <v>1015</v>
      </c>
      <c r="F42705" s="86">
        <v>4532905.1454210803</v>
      </c>
    </row>
    <row r="42706" spans="1:6">
      <c r="A42706">
        <v>2017</v>
      </c>
      <c r="B42706" t="s">
        <v>1055</v>
      </c>
      <c r="C42706" t="s">
        <v>1022</v>
      </c>
      <c r="D42706" t="s">
        <v>1017</v>
      </c>
      <c r="E42706" t="s">
        <v>1015</v>
      </c>
      <c r="F42706" s="86">
        <v>28156877.812123898</v>
      </c>
    </row>
    <row r="42707" spans="1:6">
      <c r="A42707">
        <v>2018</v>
      </c>
      <c r="B42707" t="s">
        <v>1055</v>
      </c>
      <c r="C42707" t="s">
        <v>1022</v>
      </c>
      <c r="D42707" t="s">
        <v>1017</v>
      </c>
      <c r="E42707" t="s">
        <v>1015</v>
      </c>
      <c r="F42707" s="86">
        <v>28366486.3175551</v>
      </c>
    </row>
    <row r="42708" spans="1:6">
      <c r="A42708">
        <v>2019</v>
      </c>
      <c r="B42708" t="s">
        <v>1055</v>
      </c>
      <c r="C42708" t="s">
        <v>1022</v>
      </c>
      <c r="D42708" t="s">
        <v>1017</v>
      </c>
      <c r="E42708" t="s">
        <v>1015</v>
      </c>
      <c r="F42708" s="86">
        <v>28792101.556343101</v>
      </c>
    </row>
    <row r="42709" spans="1:6">
      <c r="A42709">
        <v>2020</v>
      </c>
      <c r="B42709" t="s">
        <v>1055</v>
      </c>
      <c r="C42709" t="s">
        <v>1022</v>
      </c>
      <c r="D42709" t="s">
        <v>1017</v>
      </c>
      <c r="E42709" t="s">
        <v>1015</v>
      </c>
      <c r="F42709" s="86">
        <v>29194013.802347999</v>
      </c>
    </row>
    <row r="42710" spans="1:6">
      <c r="A42710">
        <v>2021</v>
      </c>
      <c r="B42710" t="s">
        <v>1055</v>
      </c>
      <c r="C42710" t="s">
        <v>1022</v>
      </c>
      <c r="D42710" t="s">
        <v>1017</v>
      </c>
      <c r="E42710" t="s">
        <v>1015</v>
      </c>
      <c r="F42710" s="86">
        <v>29589860.5663739</v>
      </c>
    </row>
    <row r="42711" spans="1:6">
      <c r="A42711">
        <v>2022</v>
      </c>
      <c r="B42711" t="s">
        <v>1055</v>
      </c>
      <c r="C42711" t="s">
        <v>1022</v>
      </c>
      <c r="D42711" t="s">
        <v>1017</v>
      </c>
      <c r="E42711" t="s">
        <v>1015</v>
      </c>
      <c r="F42711" s="86">
        <v>29956941.1301721</v>
      </c>
    </row>
    <row r="42712" spans="1:6">
      <c r="A42712">
        <v>2023</v>
      </c>
      <c r="B42712" t="s">
        <v>1055</v>
      </c>
      <c r="C42712" t="s">
        <v>1022</v>
      </c>
      <c r="D42712" t="s">
        <v>1017</v>
      </c>
      <c r="E42712" t="s">
        <v>1015</v>
      </c>
      <c r="F42712" s="86">
        <v>30300294.7364402</v>
      </c>
    </row>
    <row r="42713" spans="1:6">
      <c r="A42713">
        <v>2024</v>
      </c>
      <c r="B42713" t="s">
        <v>1055</v>
      </c>
      <c r="C42713" t="s">
        <v>1022</v>
      </c>
      <c r="D42713" t="s">
        <v>1017</v>
      </c>
      <c r="E42713" t="s">
        <v>1015</v>
      </c>
      <c r="F42713" s="86">
        <v>30623065.9815851</v>
      </c>
    </row>
    <row r="42714" spans="1:6">
      <c r="A42714">
        <v>2025</v>
      </c>
      <c r="B42714" t="s">
        <v>1055</v>
      </c>
      <c r="C42714" t="s">
        <v>1022</v>
      </c>
      <c r="D42714" t="s">
        <v>1017</v>
      </c>
      <c r="E42714" t="s">
        <v>1015</v>
      </c>
      <c r="F42714" s="86">
        <v>30928627.718388699</v>
      </c>
    </row>
    <row r="42715" spans="1:6">
      <c r="A42715">
        <v>2026</v>
      </c>
      <c r="B42715" t="s">
        <v>1055</v>
      </c>
      <c r="C42715" t="s">
        <v>1022</v>
      </c>
      <c r="D42715" t="s">
        <v>1017</v>
      </c>
      <c r="E42715" t="s">
        <v>1015</v>
      </c>
      <c r="F42715" s="86">
        <v>31225923.666573498</v>
      </c>
    </row>
    <row r="42716" spans="1:6">
      <c r="A42716">
        <v>2027</v>
      </c>
      <c r="B42716" t="s">
        <v>1055</v>
      </c>
      <c r="C42716" t="s">
        <v>1022</v>
      </c>
      <c r="D42716" t="s">
        <v>1017</v>
      </c>
      <c r="E42716" t="s">
        <v>1015</v>
      </c>
      <c r="F42716" s="86">
        <v>31511587.960495401</v>
      </c>
    </row>
    <row r="42717" spans="1:6">
      <c r="A42717">
        <v>2028</v>
      </c>
      <c r="B42717" t="s">
        <v>1055</v>
      </c>
      <c r="C42717" t="s">
        <v>1022</v>
      </c>
      <c r="D42717" t="s">
        <v>1017</v>
      </c>
      <c r="E42717" t="s">
        <v>1015</v>
      </c>
      <c r="F42717" s="86">
        <v>31793473.142517</v>
      </c>
    </row>
    <row r="42718" spans="1:6">
      <c r="A42718">
        <v>2029</v>
      </c>
      <c r="B42718" t="s">
        <v>1055</v>
      </c>
      <c r="C42718" t="s">
        <v>1022</v>
      </c>
      <c r="D42718" t="s">
        <v>1017</v>
      </c>
      <c r="E42718" t="s">
        <v>1015</v>
      </c>
      <c r="F42718" s="86">
        <v>32071715.471133899</v>
      </c>
    </row>
    <row r="42719" spans="1:6">
      <c r="A42719">
        <v>2030</v>
      </c>
      <c r="B42719" t="s">
        <v>1055</v>
      </c>
      <c r="C42719" t="s">
        <v>1022</v>
      </c>
      <c r="D42719" t="s">
        <v>1017</v>
      </c>
      <c r="E42719" t="s">
        <v>1015</v>
      </c>
      <c r="F42719" s="86">
        <v>32364394.101816699</v>
      </c>
    </row>
    <row r="42720" spans="1:6">
      <c r="A42720">
        <v>2031</v>
      </c>
      <c r="B42720" t="s">
        <v>1055</v>
      </c>
      <c r="C42720" t="s">
        <v>1022</v>
      </c>
      <c r="D42720" t="s">
        <v>1017</v>
      </c>
      <c r="E42720" t="s">
        <v>1015</v>
      </c>
      <c r="F42720" s="86">
        <v>32672587.260916598</v>
      </c>
    </row>
    <row r="42721" spans="1:6">
      <c r="A42721">
        <v>2032</v>
      </c>
      <c r="B42721" t="s">
        <v>1055</v>
      </c>
      <c r="C42721" t="s">
        <v>1022</v>
      </c>
      <c r="D42721" t="s">
        <v>1017</v>
      </c>
      <c r="E42721" t="s">
        <v>1015</v>
      </c>
      <c r="F42721" s="86">
        <v>32986475.697593901</v>
      </c>
    </row>
    <row r="42722" spans="1:6">
      <c r="A42722">
        <v>2033</v>
      </c>
      <c r="B42722" t="s">
        <v>1055</v>
      </c>
      <c r="C42722" t="s">
        <v>1022</v>
      </c>
      <c r="D42722" t="s">
        <v>1017</v>
      </c>
      <c r="E42722" t="s">
        <v>1015</v>
      </c>
      <c r="F42722" s="86">
        <v>33295816.321525801</v>
      </c>
    </row>
    <row r="42723" spans="1:6">
      <c r="A42723">
        <v>2034</v>
      </c>
      <c r="B42723" t="s">
        <v>1055</v>
      </c>
      <c r="C42723" t="s">
        <v>1022</v>
      </c>
      <c r="D42723" t="s">
        <v>1017</v>
      </c>
      <c r="E42723" t="s">
        <v>1015</v>
      </c>
      <c r="F42723" s="86">
        <v>33622657.827028401</v>
      </c>
    </row>
    <row r="42724" spans="1:6">
      <c r="A42724">
        <v>2035</v>
      </c>
      <c r="B42724" t="s">
        <v>1055</v>
      </c>
      <c r="C42724" t="s">
        <v>1022</v>
      </c>
      <c r="D42724" t="s">
        <v>1017</v>
      </c>
      <c r="E42724" t="s">
        <v>1015</v>
      </c>
      <c r="F42724" s="86">
        <v>33956000.806217797</v>
      </c>
    </row>
    <row r="42725" spans="1:6">
      <c r="A42725">
        <v>2036</v>
      </c>
      <c r="B42725" t="s">
        <v>1055</v>
      </c>
      <c r="C42725" t="s">
        <v>1022</v>
      </c>
      <c r="D42725" t="s">
        <v>1017</v>
      </c>
      <c r="E42725" t="s">
        <v>1015</v>
      </c>
      <c r="F42725" s="86">
        <v>34307858.703464501</v>
      </c>
    </row>
    <row r="42726" spans="1:6">
      <c r="A42726">
        <v>2037</v>
      </c>
      <c r="B42726" t="s">
        <v>1055</v>
      </c>
      <c r="C42726" t="s">
        <v>1022</v>
      </c>
      <c r="D42726" t="s">
        <v>1017</v>
      </c>
      <c r="E42726" t="s">
        <v>1015</v>
      </c>
      <c r="F42726" s="86">
        <v>34665791.566201001</v>
      </c>
    </row>
    <row r="42727" spans="1:6">
      <c r="A42727">
        <v>2038</v>
      </c>
      <c r="B42727" t="s">
        <v>1055</v>
      </c>
      <c r="C42727" t="s">
        <v>1022</v>
      </c>
      <c r="D42727" t="s">
        <v>1017</v>
      </c>
      <c r="E42727" t="s">
        <v>1015</v>
      </c>
      <c r="F42727" s="86">
        <v>35047049.127291404</v>
      </c>
    </row>
    <row r="42728" spans="1:6">
      <c r="A42728">
        <v>2039</v>
      </c>
      <c r="B42728" t="s">
        <v>1055</v>
      </c>
      <c r="C42728" t="s">
        <v>1022</v>
      </c>
      <c r="D42728" t="s">
        <v>1017</v>
      </c>
      <c r="E42728" t="s">
        <v>1015</v>
      </c>
      <c r="F42728" s="86">
        <v>35423461.2904533</v>
      </c>
    </row>
    <row r="42729" spans="1:6">
      <c r="A42729">
        <v>2040</v>
      </c>
      <c r="B42729" t="s">
        <v>1055</v>
      </c>
      <c r="C42729" t="s">
        <v>1022</v>
      </c>
      <c r="D42729" t="s">
        <v>1017</v>
      </c>
      <c r="E42729" t="s">
        <v>1015</v>
      </c>
      <c r="F42729" s="86">
        <v>35811261.802685298</v>
      </c>
    </row>
    <row r="42730" spans="1:6">
      <c r="A42730">
        <v>2041</v>
      </c>
      <c r="B42730" t="s">
        <v>1055</v>
      </c>
      <c r="C42730" t="s">
        <v>1022</v>
      </c>
      <c r="D42730" t="s">
        <v>1017</v>
      </c>
      <c r="E42730" t="s">
        <v>1015</v>
      </c>
      <c r="F42730" s="86">
        <v>35906487.820384301</v>
      </c>
    </row>
    <row r="42731" spans="1:6">
      <c r="A42731">
        <v>2042</v>
      </c>
      <c r="B42731" t="s">
        <v>1055</v>
      </c>
      <c r="C42731" t="s">
        <v>1022</v>
      </c>
      <c r="D42731" t="s">
        <v>1017</v>
      </c>
      <c r="E42731" t="s">
        <v>1015</v>
      </c>
      <c r="F42731" s="86">
        <v>36013926.670316704</v>
      </c>
    </row>
    <row r="42732" spans="1:6">
      <c r="A42732">
        <v>2043</v>
      </c>
      <c r="B42732" t="s">
        <v>1055</v>
      </c>
      <c r="C42732" t="s">
        <v>1022</v>
      </c>
      <c r="D42732" t="s">
        <v>1017</v>
      </c>
      <c r="E42732" t="s">
        <v>1015</v>
      </c>
      <c r="F42732" s="86">
        <v>36132877.749966897</v>
      </c>
    </row>
    <row r="42733" spans="1:6">
      <c r="A42733">
        <v>2044</v>
      </c>
      <c r="B42733" t="s">
        <v>1055</v>
      </c>
      <c r="C42733" t="s">
        <v>1022</v>
      </c>
      <c r="D42733" t="s">
        <v>1017</v>
      </c>
      <c r="E42733" t="s">
        <v>1015</v>
      </c>
      <c r="F42733" s="86">
        <v>36263121.744345203</v>
      </c>
    </row>
    <row r="42734" spans="1:6">
      <c r="A42734">
        <v>2045</v>
      </c>
      <c r="B42734" t="s">
        <v>1055</v>
      </c>
      <c r="C42734" t="s">
        <v>1022</v>
      </c>
      <c r="D42734" t="s">
        <v>1017</v>
      </c>
      <c r="E42734" t="s">
        <v>1015</v>
      </c>
      <c r="F42734" s="86">
        <v>36407814.805105001</v>
      </c>
    </row>
    <row r="42735" spans="1:6">
      <c r="A42735">
        <v>2046</v>
      </c>
      <c r="B42735" t="s">
        <v>1055</v>
      </c>
      <c r="C42735" t="s">
        <v>1022</v>
      </c>
      <c r="D42735" t="s">
        <v>1017</v>
      </c>
      <c r="E42735" t="s">
        <v>1015</v>
      </c>
      <c r="F42735" s="86">
        <v>36555516.391331598</v>
      </c>
    </row>
    <row r="42736" spans="1:6">
      <c r="A42736">
        <v>2047</v>
      </c>
      <c r="B42736" t="s">
        <v>1055</v>
      </c>
      <c r="C42736" t="s">
        <v>1022</v>
      </c>
      <c r="D42736" t="s">
        <v>1017</v>
      </c>
      <c r="E42736" t="s">
        <v>1015</v>
      </c>
      <c r="F42736" s="86">
        <v>36707564.633252002</v>
      </c>
    </row>
    <row r="42737" spans="1:6">
      <c r="A42737">
        <v>2048</v>
      </c>
      <c r="B42737" t="s">
        <v>1055</v>
      </c>
      <c r="C42737" t="s">
        <v>1022</v>
      </c>
      <c r="D42737" t="s">
        <v>1017</v>
      </c>
      <c r="E42737" t="s">
        <v>1015</v>
      </c>
      <c r="F42737" s="86">
        <v>36860828.745626502</v>
      </c>
    </row>
    <row r="42738" spans="1:6">
      <c r="A42738">
        <v>2049</v>
      </c>
      <c r="B42738" t="s">
        <v>1055</v>
      </c>
      <c r="C42738" t="s">
        <v>1022</v>
      </c>
      <c r="D42738" t="s">
        <v>1017</v>
      </c>
      <c r="E42738" t="s">
        <v>1015</v>
      </c>
      <c r="F42738" s="86">
        <v>37011918.129084803</v>
      </c>
    </row>
    <row r="42739" spans="1:6">
      <c r="A42739">
        <v>2050</v>
      </c>
      <c r="B42739" t="s">
        <v>1055</v>
      </c>
      <c r="C42739" t="s">
        <v>1022</v>
      </c>
      <c r="D42739" t="s">
        <v>1017</v>
      </c>
      <c r="E42739" t="s">
        <v>1015</v>
      </c>
      <c r="F42739" s="86">
        <v>37157988.570469603</v>
      </c>
    </row>
    <row r="42740" spans="1:6">
      <c r="A42740">
        <v>2017</v>
      </c>
      <c r="B42740" t="s">
        <v>1056</v>
      </c>
      <c r="C42740" t="s">
        <v>1022</v>
      </c>
      <c r="D42740" t="s">
        <v>1017</v>
      </c>
      <c r="E42740" t="s">
        <v>1015</v>
      </c>
      <c r="F42740" s="86">
        <v>25362211.7173035</v>
      </c>
    </row>
    <row r="42741" spans="1:6">
      <c r="A42741">
        <v>2018</v>
      </c>
      <c r="B42741" t="s">
        <v>1056</v>
      </c>
      <c r="C42741" t="s">
        <v>1022</v>
      </c>
      <c r="D42741" t="s">
        <v>1017</v>
      </c>
      <c r="E42741" t="s">
        <v>1015</v>
      </c>
      <c r="F42741" s="86">
        <v>25521744.0854696</v>
      </c>
    </row>
    <row r="42742" spans="1:6">
      <c r="A42742">
        <v>2019</v>
      </c>
      <c r="B42742" t="s">
        <v>1056</v>
      </c>
      <c r="C42742" t="s">
        <v>1022</v>
      </c>
      <c r="D42742" t="s">
        <v>1017</v>
      </c>
      <c r="E42742" t="s">
        <v>1015</v>
      </c>
      <c r="F42742" s="86">
        <v>25691925.7940851</v>
      </c>
    </row>
    <row r="42743" spans="1:6">
      <c r="A42743">
        <v>2020</v>
      </c>
      <c r="B42743" t="s">
        <v>1056</v>
      </c>
      <c r="C42743" t="s">
        <v>1022</v>
      </c>
      <c r="D42743" t="s">
        <v>1017</v>
      </c>
      <c r="E42743" t="s">
        <v>1015</v>
      </c>
      <c r="F42743" s="86">
        <v>25822371.466291599</v>
      </c>
    </row>
    <row r="42744" spans="1:6">
      <c r="A42744">
        <v>2021</v>
      </c>
      <c r="B42744" t="s">
        <v>1056</v>
      </c>
      <c r="C42744" t="s">
        <v>1022</v>
      </c>
      <c r="D42744" t="s">
        <v>1017</v>
      </c>
      <c r="E42744" t="s">
        <v>1015</v>
      </c>
      <c r="F42744" s="86">
        <v>25929620.052696399</v>
      </c>
    </row>
    <row r="42745" spans="1:6">
      <c r="A42745">
        <v>2022</v>
      </c>
      <c r="B42745" t="s">
        <v>1056</v>
      </c>
      <c r="C42745" t="s">
        <v>1022</v>
      </c>
      <c r="D42745" t="s">
        <v>1017</v>
      </c>
      <c r="E42745" t="s">
        <v>1015</v>
      </c>
      <c r="F42745" s="86">
        <v>25998513.790116899</v>
      </c>
    </row>
    <row r="42746" spans="1:6">
      <c r="A42746">
        <v>2023</v>
      </c>
      <c r="B42746" t="s">
        <v>1056</v>
      </c>
      <c r="C42746" t="s">
        <v>1022</v>
      </c>
      <c r="D42746" t="s">
        <v>1017</v>
      </c>
      <c r="E42746" t="s">
        <v>1015</v>
      </c>
      <c r="F42746" s="86">
        <v>26047452.214173298</v>
      </c>
    </row>
    <row r="42747" spans="1:6">
      <c r="A42747">
        <v>2024</v>
      </c>
      <c r="B42747" t="s">
        <v>1056</v>
      </c>
      <c r="C42747" t="s">
        <v>1022</v>
      </c>
      <c r="D42747" t="s">
        <v>1017</v>
      </c>
      <c r="E42747" t="s">
        <v>1015</v>
      </c>
      <c r="F42747" s="86">
        <v>26069787.263234802</v>
      </c>
    </row>
    <row r="42748" spans="1:6">
      <c r="A42748">
        <v>2025</v>
      </c>
      <c r="B42748" t="s">
        <v>1056</v>
      </c>
      <c r="C42748" t="s">
        <v>1022</v>
      </c>
      <c r="D42748" t="s">
        <v>1017</v>
      </c>
      <c r="E42748" t="s">
        <v>1015</v>
      </c>
      <c r="F42748" s="86">
        <v>26071613.1992229</v>
      </c>
    </row>
    <row r="42749" spans="1:6">
      <c r="A42749">
        <v>2026</v>
      </c>
      <c r="B42749" t="s">
        <v>1056</v>
      </c>
      <c r="C42749" t="s">
        <v>1022</v>
      </c>
      <c r="D42749" t="s">
        <v>1017</v>
      </c>
      <c r="E42749" t="s">
        <v>1015</v>
      </c>
      <c r="F42749" s="86">
        <v>26061626.9804543</v>
      </c>
    </row>
    <row r="42750" spans="1:6">
      <c r="A42750">
        <v>2027</v>
      </c>
      <c r="B42750" t="s">
        <v>1056</v>
      </c>
      <c r="C42750" t="s">
        <v>1022</v>
      </c>
      <c r="D42750" t="s">
        <v>1017</v>
      </c>
      <c r="E42750" t="s">
        <v>1015</v>
      </c>
      <c r="F42750" s="86">
        <v>26048488.142699599</v>
      </c>
    </row>
    <row r="42751" spans="1:6">
      <c r="A42751">
        <v>2028</v>
      </c>
      <c r="B42751" t="s">
        <v>1056</v>
      </c>
      <c r="C42751" t="s">
        <v>1022</v>
      </c>
      <c r="D42751" t="s">
        <v>1017</v>
      </c>
      <c r="E42751" t="s">
        <v>1015</v>
      </c>
      <c r="F42751" s="86">
        <v>25999980.1880382</v>
      </c>
    </row>
    <row r="42752" spans="1:6">
      <c r="A42752">
        <v>2029</v>
      </c>
      <c r="B42752" t="s">
        <v>1056</v>
      </c>
      <c r="C42752" t="s">
        <v>1022</v>
      </c>
      <c r="D42752" t="s">
        <v>1017</v>
      </c>
      <c r="E42752" t="s">
        <v>1015</v>
      </c>
      <c r="F42752" s="86">
        <v>25955216.750014</v>
      </c>
    </row>
    <row r="42753" spans="1:6">
      <c r="A42753">
        <v>2030</v>
      </c>
      <c r="B42753" t="s">
        <v>1056</v>
      </c>
      <c r="C42753" t="s">
        <v>1022</v>
      </c>
      <c r="D42753" t="s">
        <v>1017</v>
      </c>
      <c r="E42753" t="s">
        <v>1015</v>
      </c>
      <c r="F42753" s="86">
        <v>25885804.6229949</v>
      </c>
    </row>
    <row r="42754" spans="1:6">
      <c r="A42754">
        <v>2031</v>
      </c>
      <c r="B42754" t="s">
        <v>1056</v>
      </c>
      <c r="C42754" t="s">
        <v>1022</v>
      </c>
      <c r="D42754" t="s">
        <v>1017</v>
      </c>
      <c r="E42754" t="s">
        <v>1015</v>
      </c>
      <c r="F42754" s="86">
        <v>25822220.640420999</v>
      </c>
    </row>
    <row r="42755" spans="1:6">
      <c r="A42755">
        <v>2032</v>
      </c>
      <c r="B42755" t="s">
        <v>1056</v>
      </c>
      <c r="C42755" t="s">
        <v>1022</v>
      </c>
      <c r="D42755" t="s">
        <v>1017</v>
      </c>
      <c r="E42755" t="s">
        <v>1015</v>
      </c>
      <c r="F42755" s="86">
        <v>25760004.932003599</v>
      </c>
    </row>
    <row r="42756" spans="1:6">
      <c r="A42756">
        <v>2033</v>
      </c>
      <c r="B42756" t="s">
        <v>1056</v>
      </c>
      <c r="C42756" t="s">
        <v>1022</v>
      </c>
      <c r="D42756" t="s">
        <v>1017</v>
      </c>
      <c r="E42756" t="s">
        <v>1015</v>
      </c>
      <c r="F42756" s="86">
        <v>25698224.2131222</v>
      </c>
    </row>
    <row r="42757" spans="1:6">
      <c r="A42757">
        <v>2034</v>
      </c>
      <c r="B42757" t="s">
        <v>1056</v>
      </c>
      <c r="C42757" t="s">
        <v>1022</v>
      </c>
      <c r="D42757" t="s">
        <v>1017</v>
      </c>
      <c r="E42757" t="s">
        <v>1015</v>
      </c>
      <c r="F42757" s="86">
        <v>25663882.2121461</v>
      </c>
    </row>
    <row r="42758" spans="1:6">
      <c r="A42758">
        <v>2035</v>
      </c>
      <c r="B42758" t="s">
        <v>1056</v>
      </c>
      <c r="C42758" t="s">
        <v>1022</v>
      </c>
      <c r="D42758" t="s">
        <v>1017</v>
      </c>
      <c r="E42758" t="s">
        <v>1015</v>
      </c>
      <c r="F42758" s="86">
        <v>25633032.792265099</v>
      </c>
    </row>
    <row r="42759" spans="1:6">
      <c r="A42759">
        <v>2036</v>
      </c>
      <c r="B42759" t="s">
        <v>1056</v>
      </c>
      <c r="C42759" t="s">
        <v>1022</v>
      </c>
      <c r="D42759" t="s">
        <v>1017</v>
      </c>
      <c r="E42759" t="s">
        <v>1015</v>
      </c>
      <c r="F42759" s="86">
        <v>25644433.842094101</v>
      </c>
    </row>
    <row r="42760" spans="1:6">
      <c r="A42760">
        <v>2037</v>
      </c>
      <c r="B42760" t="s">
        <v>1056</v>
      </c>
      <c r="C42760" t="s">
        <v>1022</v>
      </c>
      <c r="D42760" t="s">
        <v>1017</v>
      </c>
      <c r="E42760" t="s">
        <v>1015</v>
      </c>
      <c r="F42760" s="86">
        <v>25674588.002065599</v>
      </c>
    </row>
    <row r="42761" spans="1:6">
      <c r="A42761">
        <v>2038</v>
      </c>
      <c r="B42761" t="s">
        <v>1056</v>
      </c>
      <c r="C42761" t="s">
        <v>1022</v>
      </c>
      <c r="D42761" t="s">
        <v>1017</v>
      </c>
      <c r="E42761" t="s">
        <v>1015</v>
      </c>
      <c r="F42761" s="86">
        <v>25722518.061366301</v>
      </c>
    </row>
    <row r="42762" spans="1:6">
      <c r="A42762">
        <v>2039</v>
      </c>
      <c r="B42762" t="s">
        <v>1056</v>
      </c>
      <c r="C42762" t="s">
        <v>1022</v>
      </c>
      <c r="D42762" t="s">
        <v>1017</v>
      </c>
      <c r="E42762" t="s">
        <v>1015</v>
      </c>
      <c r="F42762" s="86">
        <v>25784102.3427535</v>
      </c>
    </row>
    <row r="42763" spans="1:6">
      <c r="A42763">
        <v>2040</v>
      </c>
      <c r="B42763" t="s">
        <v>1056</v>
      </c>
      <c r="C42763" t="s">
        <v>1022</v>
      </c>
      <c r="D42763" t="s">
        <v>1017</v>
      </c>
      <c r="E42763" t="s">
        <v>1015</v>
      </c>
      <c r="F42763" s="86">
        <v>25868494.007504102</v>
      </c>
    </row>
    <row r="42764" spans="1:6">
      <c r="A42764">
        <v>2041</v>
      </c>
      <c r="B42764" t="s">
        <v>1056</v>
      </c>
      <c r="C42764" t="s">
        <v>1022</v>
      </c>
      <c r="D42764" t="s">
        <v>1017</v>
      </c>
      <c r="E42764" t="s">
        <v>1015</v>
      </c>
      <c r="F42764" s="86">
        <v>25876141.069089901</v>
      </c>
    </row>
    <row r="42765" spans="1:6">
      <c r="A42765">
        <v>2042</v>
      </c>
      <c r="B42765" t="s">
        <v>1056</v>
      </c>
      <c r="C42765" t="s">
        <v>1022</v>
      </c>
      <c r="D42765" t="s">
        <v>1017</v>
      </c>
      <c r="E42765" t="s">
        <v>1015</v>
      </c>
      <c r="F42765" s="86">
        <v>25886041.747000501</v>
      </c>
    </row>
    <row r="42766" spans="1:6">
      <c r="A42766">
        <v>2043</v>
      </c>
      <c r="B42766" t="s">
        <v>1056</v>
      </c>
      <c r="C42766" t="s">
        <v>1022</v>
      </c>
      <c r="D42766" t="s">
        <v>1017</v>
      </c>
      <c r="E42766" t="s">
        <v>1015</v>
      </c>
      <c r="F42766" s="86">
        <v>25911294.864673998</v>
      </c>
    </row>
    <row r="42767" spans="1:6">
      <c r="A42767">
        <v>2044</v>
      </c>
      <c r="B42767" t="s">
        <v>1056</v>
      </c>
      <c r="C42767" t="s">
        <v>1022</v>
      </c>
      <c r="D42767" t="s">
        <v>1017</v>
      </c>
      <c r="E42767" t="s">
        <v>1015</v>
      </c>
      <c r="F42767" s="86">
        <v>25938711.554633498</v>
      </c>
    </row>
    <row r="42768" spans="1:6">
      <c r="A42768">
        <v>2045</v>
      </c>
      <c r="B42768" t="s">
        <v>1056</v>
      </c>
      <c r="C42768" t="s">
        <v>1022</v>
      </c>
      <c r="D42768" t="s">
        <v>1017</v>
      </c>
      <c r="E42768" t="s">
        <v>1015</v>
      </c>
      <c r="F42768" s="86">
        <v>25974504.8119849</v>
      </c>
    </row>
    <row r="42769" spans="1:6">
      <c r="A42769">
        <v>2046</v>
      </c>
      <c r="B42769" t="s">
        <v>1056</v>
      </c>
      <c r="C42769" t="s">
        <v>1022</v>
      </c>
      <c r="D42769" t="s">
        <v>1017</v>
      </c>
      <c r="E42769" t="s">
        <v>1015</v>
      </c>
      <c r="F42769" s="86">
        <v>26000917.5094392</v>
      </c>
    </row>
    <row r="42770" spans="1:6">
      <c r="A42770">
        <v>2047</v>
      </c>
      <c r="B42770" t="s">
        <v>1056</v>
      </c>
      <c r="C42770" t="s">
        <v>1022</v>
      </c>
      <c r="D42770" t="s">
        <v>1017</v>
      </c>
      <c r="E42770" t="s">
        <v>1015</v>
      </c>
      <c r="F42770" s="86">
        <v>26028614.9272044</v>
      </c>
    </row>
    <row r="42771" spans="1:6">
      <c r="A42771">
        <v>2048</v>
      </c>
      <c r="B42771" t="s">
        <v>1056</v>
      </c>
      <c r="C42771" t="s">
        <v>1022</v>
      </c>
      <c r="D42771" t="s">
        <v>1017</v>
      </c>
      <c r="E42771" t="s">
        <v>1015</v>
      </c>
      <c r="F42771" s="86">
        <v>26059347.255589899</v>
      </c>
    </row>
    <row r="42772" spans="1:6">
      <c r="A42772">
        <v>2049</v>
      </c>
      <c r="B42772" t="s">
        <v>1056</v>
      </c>
      <c r="C42772" t="s">
        <v>1022</v>
      </c>
      <c r="D42772" t="s">
        <v>1017</v>
      </c>
      <c r="E42772" t="s">
        <v>1015</v>
      </c>
      <c r="F42772" s="86">
        <v>26093140.3048058</v>
      </c>
    </row>
    <row r="42773" spans="1:6">
      <c r="A42773">
        <v>2050</v>
      </c>
      <c r="B42773" t="s">
        <v>1056</v>
      </c>
      <c r="C42773" t="s">
        <v>1022</v>
      </c>
      <c r="D42773" t="s">
        <v>1017</v>
      </c>
      <c r="E42773" t="s">
        <v>1015</v>
      </c>
      <c r="F42773" s="86">
        <v>26130281.989962202</v>
      </c>
    </row>
    <row r="42774" spans="1:6">
      <c r="A42774">
        <v>2017</v>
      </c>
      <c r="B42774" t="s">
        <v>1057</v>
      </c>
      <c r="C42774" t="s">
        <v>1022</v>
      </c>
      <c r="D42774" t="s">
        <v>1017</v>
      </c>
      <c r="E42774" t="s">
        <v>1015</v>
      </c>
      <c r="F42774" s="86">
        <v>2040506.0598327201</v>
      </c>
    </row>
    <row r="42775" spans="1:6">
      <c r="A42775">
        <v>2018</v>
      </c>
      <c r="B42775" t="s">
        <v>1057</v>
      </c>
      <c r="C42775" t="s">
        <v>1022</v>
      </c>
      <c r="D42775" t="s">
        <v>1017</v>
      </c>
      <c r="E42775" t="s">
        <v>1015</v>
      </c>
      <c r="F42775" s="86">
        <v>2082805.4389815701</v>
      </c>
    </row>
    <row r="42776" spans="1:6">
      <c r="A42776">
        <v>2019</v>
      </c>
      <c r="B42776" t="s">
        <v>1057</v>
      </c>
      <c r="C42776" t="s">
        <v>1022</v>
      </c>
      <c r="D42776" t="s">
        <v>1017</v>
      </c>
      <c r="E42776" t="s">
        <v>1015</v>
      </c>
      <c r="F42776" s="86">
        <v>2104517.4105845802</v>
      </c>
    </row>
    <row r="42777" spans="1:6">
      <c r="A42777">
        <v>2020</v>
      </c>
      <c r="B42777" t="s">
        <v>1057</v>
      </c>
      <c r="C42777" t="s">
        <v>1022</v>
      </c>
      <c r="D42777" t="s">
        <v>1017</v>
      </c>
      <c r="E42777" t="s">
        <v>1015</v>
      </c>
      <c r="F42777" s="86">
        <v>2125102.67785723</v>
      </c>
    </row>
    <row r="42778" spans="1:6">
      <c r="A42778">
        <v>2021</v>
      </c>
      <c r="B42778" t="s">
        <v>1057</v>
      </c>
      <c r="C42778" t="s">
        <v>1022</v>
      </c>
      <c r="D42778" t="s">
        <v>1017</v>
      </c>
      <c r="E42778" t="s">
        <v>1015</v>
      </c>
      <c r="F42778" s="86">
        <v>2145527.6572754802</v>
      </c>
    </row>
    <row r="42779" spans="1:6">
      <c r="A42779">
        <v>2022</v>
      </c>
      <c r="B42779" t="s">
        <v>1057</v>
      </c>
      <c r="C42779" t="s">
        <v>1022</v>
      </c>
      <c r="D42779" t="s">
        <v>1017</v>
      </c>
      <c r="E42779" t="s">
        <v>1015</v>
      </c>
      <c r="F42779" s="86">
        <v>2163912.1682704901</v>
      </c>
    </row>
    <row r="42780" spans="1:6">
      <c r="A42780">
        <v>2023</v>
      </c>
      <c r="B42780" t="s">
        <v>1057</v>
      </c>
      <c r="C42780" t="s">
        <v>1022</v>
      </c>
      <c r="D42780" t="s">
        <v>1017</v>
      </c>
      <c r="E42780" t="s">
        <v>1015</v>
      </c>
      <c r="F42780" s="86">
        <v>2180892.8338417802</v>
      </c>
    </row>
    <row r="42781" spans="1:6">
      <c r="A42781">
        <v>2024</v>
      </c>
      <c r="B42781" t="s">
        <v>1057</v>
      </c>
      <c r="C42781" t="s">
        <v>1022</v>
      </c>
      <c r="D42781" t="s">
        <v>1017</v>
      </c>
      <c r="E42781" t="s">
        <v>1015</v>
      </c>
      <c r="F42781" s="86">
        <v>2197871.6492531002</v>
      </c>
    </row>
    <row r="42782" spans="1:6">
      <c r="A42782">
        <v>2025</v>
      </c>
      <c r="B42782" t="s">
        <v>1057</v>
      </c>
      <c r="C42782" t="s">
        <v>1022</v>
      </c>
      <c r="D42782" t="s">
        <v>1017</v>
      </c>
      <c r="E42782" t="s">
        <v>1015</v>
      </c>
      <c r="F42782" s="86">
        <v>2213392.1924047298</v>
      </c>
    </row>
    <row r="42783" spans="1:6">
      <c r="A42783">
        <v>2026</v>
      </c>
      <c r="B42783" t="s">
        <v>1057</v>
      </c>
      <c r="C42783" t="s">
        <v>1022</v>
      </c>
      <c r="D42783" t="s">
        <v>1017</v>
      </c>
      <c r="E42783" t="s">
        <v>1015</v>
      </c>
      <c r="F42783" s="86">
        <v>2228622.58583163</v>
      </c>
    </row>
    <row r="42784" spans="1:6">
      <c r="A42784">
        <v>2027</v>
      </c>
      <c r="B42784" t="s">
        <v>1057</v>
      </c>
      <c r="C42784" t="s">
        <v>1022</v>
      </c>
      <c r="D42784" t="s">
        <v>1017</v>
      </c>
      <c r="E42784" t="s">
        <v>1015</v>
      </c>
      <c r="F42784" s="86">
        <v>2244262.8346108398</v>
      </c>
    </row>
    <row r="42785" spans="1:6">
      <c r="A42785">
        <v>2028</v>
      </c>
      <c r="B42785" t="s">
        <v>1057</v>
      </c>
      <c r="C42785" t="s">
        <v>1022</v>
      </c>
      <c r="D42785" t="s">
        <v>1017</v>
      </c>
      <c r="E42785" t="s">
        <v>1015</v>
      </c>
      <c r="F42785" s="86">
        <v>2258930.67948724</v>
      </c>
    </row>
    <row r="42786" spans="1:6">
      <c r="A42786">
        <v>2029</v>
      </c>
      <c r="B42786" t="s">
        <v>1057</v>
      </c>
      <c r="C42786" t="s">
        <v>1022</v>
      </c>
      <c r="D42786" t="s">
        <v>1017</v>
      </c>
      <c r="E42786" t="s">
        <v>1015</v>
      </c>
      <c r="F42786" s="86">
        <v>2273072.7301097699</v>
      </c>
    </row>
    <row r="42787" spans="1:6">
      <c r="A42787">
        <v>2030</v>
      </c>
      <c r="B42787" t="s">
        <v>1057</v>
      </c>
      <c r="C42787" t="s">
        <v>1022</v>
      </c>
      <c r="D42787" t="s">
        <v>1017</v>
      </c>
      <c r="E42787" t="s">
        <v>1015</v>
      </c>
      <c r="F42787" s="86">
        <v>2287484.33509822</v>
      </c>
    </row>
    <row r="42788" spans="1:6">
      <c r="A42788">
        <v>2031</v>
      </c>
      <c r="B42788" t="s">
        <v>1057</v>
      </c>
      <c r="C42788" t="s">
        <v>1022</v>
      </c>
      <c r="D42788" t="s">
        <v>1017</v>
      </c>
      <c r="E42788" t="s">
        <v>1015</v>
      </c>
      <c r="F42788" s="86">
        <v>2302220.5555778299</v>
      </c>
    </row>
    <row r="42789" spans="1:6">
      <c r="A42789">
        <v>2032</v>
      </c>
      <c r="B42789" t="s">
        <v>1057</v>
      </c>
      <c r="C42789" t="s">
        <v>1022</v>
      </c>
      <c r="D42789" t="s">
        <v>1017</v>
      </c>
      <c r="E42789" t="s">
        <v>1015</v>
      </c>
      <c r="F42789" s="86">
        <v>2317103.5565482499</v>
      </c>
    </row>
    <row r="42790" spans="1:6">
      <c r="A42790">
        <v>2033</v>
      </c>
      <c r="B42790" t="s">
        <v>1057</v>
      </c>
      <c r="C42790" t="s">
        <v>1022</v>
      </c>
      <c r="D42790" t="s">
        <v>1017</v>
      </c>
      <c r="E42790" t="s">
        <v>1015</v>
      </c>
      <c r="F42790" s="86">
        <v>2332413.2229176699</v>
      </c>
    </row>
    <row r="42791" spans="1:6">
      <c r="A42791">
        <v>2034</v>
      </c>
      <c r="B42791" t="s">
        <v>1057</v>
      </c>
      <c r="C42791" t="s">
        <v>1022</v>
      </c>
      <c r="D42791" t="s">
        <v>1017</v>
      </c>
      <c r="E42791" t="s">
        <v>1015</v>
      </c>
      <c r="F42791" s="86">
        <v>2348164.2921684999</v>
      </c>
    </row>
    <row r="42792" spans="1:6">
      <c r="A42792">
        <v>2035</v>
      </c>
      <c r="B42792" t="s">
        <v>1057</v>
      </c>
      <c r="C42792" t="s">
        <v>1022</v>
      </c>
      <c r="D42792" t="s">
        <v>1017</v>
      </c>
      <c r="E42792" t="s">
        <v>1015</v>
      </c>
      <c r="F42792" s="86">
        <v>2364810.8215342099</v>
      </c>
    </row>
    <row r="42793" spans="1:6">
      <c r="A42793">
        <v>2036</v>
      </c>
      <c r="B42793" t="s">
        <v>1057</v>
      </c>
      <c r="C42793" t="s">
        <v>1022</v>
      </c>
      <c r="D42793" t="s">
        <v>1017</v>
      </c>
      <c r="E42793" t="s">
        <v>1015</v>
      </c>
      <c r="F42793" s="86">
        <v>2382346.8399143498</v>
      </c>
    </row>
    <row r="42794" spans="1:6">
      <c r="A42794">
        <v>2037</v>
      </c>
      <c r="B42794" t="s">
        <v>1057</v>
      </c>
      <c r="C42794" t="s">
        <v>1022</v>
      </c>
      <c r="D42794" t="s">
        <v>1017</v>
      </c>
      <c r="E42794" t="s">
        <v>1015</v>
      </c>
      <c r="F42794" s="86">
        <v>2400680.9825936202</v>
      </c>
    </row>
    <row r="42795" spans="1:6">
      <c r="A42795">
        <v>2038</v>
      </c>
      <c r="B42795" t="s">
        <v>1057</v>
      </c>
      <c r="C42795" t="s">
        <v>1022</v>
      </c>
      <c r="D42795" t="s">
        <v>1017</v>
      </c>
      <c r="E42795" t="s">
        <v>1015</v>
      </c>
      <c r="F42795" s="86">
        <v>2419497.5378222298</v>
      </c>
    </row>
    <row r="42796" spans="1:6">
      <c r="A42796">
        <v>2039</v>
      </c>
      <c r="B42796" t="s">
        <v>1057</v>
      </c>
      <c r="C42796" t="s">
        <v>1022</v>
      </c>
      <c r="D42796" t="s">
        <v>1017</v>
      </c>
      <c r="E42796" t="s">
        <v>1015</v>
      </c>
      <c r="F42796" s="86">
        <v>2439730.2131910902</v>
      </c>
    </row>
    <row r="42797" spans="1:6">
      <c r="A42797">
        <v>2040</v>
      </c>
      <c r="B42797" t="s">
        <v>1057</v>
      </c>
      <c r="C42797" t="s">
        <v>1022</v>
      </c>
      <c r="D42797" t="s">
        <v>1017</v>
      </c>
      <c r="E42797" t="s">
        <v>1015</v>
      </c>
      <c r="F42797" s="86">
        <v>2459528.1921853302</v>
      </c>
    </row>
    <row r="42798" spans="1:6">
      <c r="A42798">
        <v>2041</v>
      </c>
      <c r="B42798" t="s">
        <v>1057</v>
      </c>
      <c r="C42798" t="s">
        <v>1022</v>
      </c>
      <c r="D42798" t="s">
        <v>1017</v>
      </c>
      <c r="E42798" t="s">
        <v>1015</v>
      </c>
      <c r="F42798" s="86">
        <v>2461889.1077898098</v>
      </c>
    </row>
    <row r="42799" spans="1:6">
      <c r="A42799">
        <v>2042</v>
      </c>
      <c r="B42799" t="s">
        <v>1057</v>
      </c>
      <c r="C42799" t="s">
        <v>1022</v>
      </c>
      <c r="D42799" t="s">
        <v>1017</v>
      </c>
      <c r="E42799" t="s">
        <v>1015</v>
      </c>
      <c r="F42799" s="86">
        <v>2464714.4207051899</v>
      </c>
    </row>
    <row r="42800" spans="1:6">
      <c r="A42800">
        <v>2043</v>
      </c>
      <c r="B42800" t="s">
        <v>1057</v>
      </c>
      <c r="C42800" t="s">
        <v>1022</v>
      </c>
      <c r="D42800" t="s">
        <v>1017</v>
      </c>
      <c r="E42800" t="s">
        <v>1015</v>
      </c>
      <c r="F42800" s="86">
        <v>2467519.3051221301</v>
      </c>
    </row>
    <row r="42801" spans="1:6">
      <c r="A42801">
        <v>2044</v>
      </c>
      <c r="B42801" t="s">
        <v>1057</v>
      </c>
      <c r="C42801" t="s">
        <v>1022</v>
      </c>
      <c r="D42801" t="s">
        <v>1017</v>
      </c>
      <c r="E42801" t="s">
        <v>1015</v>
      </c>
      <c r="F42801" s="86">
        <v>2470779.8252057899</v>
      </c>
    </row>
    <row r="42802" spans="1:6">
      <c r="A42802">
        <v>2045</v>
      </c>
      <c r="B42802" t="s">
        <v>1057</v>
      </c>
      <c r="C42802" t="s">
        <v>1022</v>
      </c>
      <c r="D42802" t="s">
        <v>1017</v>
      </c>
      <c r="E42802" t="s">
        <v>1015</v>
      </c>
      <c r="F42802" s="86">
        <v>2473898.4656136199</v>
      </c>
    </row>
    <row r="42803" spans="1:6">
      <c r="A42803">
        <v>2046</v>
      </c>
      <c r="B42803" t="s">
        <v>1057</v>
      </c>
      <c r="C42803" t="s">
        <v>1022</v>
      </c>
      <c r="D42803" t="s">
        <v>1017</v>
      </c>
      <c r="E42803" t="s">
        <v>1015</v>
      </c>
      <c r="F42803" s="86">
        <v>2477089.6113709901</v>
      </c>
    </row>
    <row r="42804" spans="1:6">
      <c r="A42804">
        <v>2047</v>
      </c>
      <c r="B42804" t="s">
        <v>1057</v>
      </c>
      <c r="C42804" t="s">
        <v>1022</v>
      </c>
      <c r="D42804" t="s">
        <v>1017</v>
      </c>
      <c r="E42804" t="s">
        <v>1015</v>
      </c>
      <c r="F42804" s="86">
        <v>2480371.5291602998</v>
      </c>
    </row>
    <row r="42805" spans="1:6">
      <c r="A42805">
        <v>2048</v>
      </c>
      <c r="B42805" t="s">
        <v>1057</v>
      </c>
      <c r="C42805" t="s">
        <v>1022</v>
      </c>
      <c r="D42805" t="s">
        <v>1017</v>
      </c>
      <c r="E42805" t="s">
        <v>1015</v>
      </c>
      <c r="F42805" s="86">
        <v>2484026.4443087298</v>
      </c>
    </row>
    <row r="42806" spans="1:6">
      <c r="A42806">
        <v>2049</v>
      </c>
      <c r="B42806" t="s">
        <v>1057</v>
      </c>
      <c r="C42806" t="s">
        <v>1022</v>
      </c>
      <c r="D42806" t="s">
        <v>1017</v>
      </c>
      <c r="E42806" t="s">
        <v>1015</v>
      </c>
      <c r="F42806" s="86">
        <v>2487518.6895462801</v>
      </c>
    </row>
    <row r="42807" spans="1:6">
      <c r="A42807">
        <v>2050</v>
      </c>
      <c r="B42807" t="s">
        <v>1057</v>
      </c>
      <c r="C42807" t="s">
        <v>1022</v>
      </c>
      <c r="D42807" t="s">
        <v>1017</v>
      </c>
      <c r="E42807" t="s">
        <v>1015</v>
      </c>
      <c r="F42807" s="86">
        <v>2491133.3590826299</v>
      </c>
    </row>
    <row r="42808" spans="1:6">
      <c r="A42808">
        <v>2017</v>
      </c>
      <c r="B42808" t="s">
        <v>1058</v>
      </c>
      <c r="C42808" t="s">
        <v>1022</v>
      </c>
      <c r="D42808" t="s">
        <v>1017</v>
      </c>
      <c r="E42808" t="s">
        <v>1015</v>
      </c>
      <c r="F42808" s="86">
        <v>24401345.996887598</v>
      </c>
    </row>
    <row r="42809" spans="1:6">
      <c r="A42809">
        <v>2018</v>
      </c>
      <c r="B42809" t="s">
        <v>1058</v>
      </c>
      <c r="C42809" t="s">
        <v>1022</v>
      </c>
      <c r="D42809" t="s">
        <v>1017</v>
      </c>
      <c r="E42809" t="s">
        <v>1015</v>
      </c>
      <c r="F42809" s="86">
        <v>24723387.994379301</v>
      </c>
    </row>
    <row r="42810" spans="1:6">
      <c r="A42810">
        <v>2019</v>
      </c>
      <c r="B42810" t="s">
        <v>1058</v>
      </c>
      <c r="C42810" t="s">
        <v>1022</v>
      </c>
      <c r="D42810" t="s">
        <v>1017</v>
      </c>
      <c r="E42810" t="s">
        <v>1015</v>
      </c>
      <c r="F42810" s="86">
        <v>24952440.551354598</v>
      </c>
    </row>
    <row r="42811" spans="1:6">
      <c r="A42811">
        <v>2020</v>
      </c>
      <c r="B42811" t="s">
        <v>1058</v>
      </c>
      <c r="C42811" t="s">
        <v>1022</v>
      </c>
      <c r="D42811" t="s">
        <v>1017</v>
      </c>
      <c r="E42811" t="s">
        <v>1015</v>
      </c>
      <c r="F42811" s="86">
        <v>25179227.667649299</v>
      </c>
    </row>
    <row r="42812" spans="1:6">
      <c r="A42812">
        <v>2021</v>
      </c>
      <c r="B42812" t="s">
        <v>1058</v>
      </c>
      <c r="C42812" t="s">
        <v>1022</v>
      </c>
      <c r="D42812" t="s">
        <v>1017</v>
      </c>
      <c r="E42812" t="s">
        <v>1015</v>
      </c>
      <c r="F42812" s="86">
        <v>25396870.802169099</v>
      </c>
    </row>
    <row r="42813" spans="1:6">
      <c r="A42813">
        <v>2022</v>
      </c>
      <c r="B42813" t="s">
        <v>1058</v>
      </c>
      <c r="C42813" t="s">
        <v>1022</v>
      </c>
      <c r="D42813" t="s">
        <v>1017</v>
      </c>
      <c r="E42813" t="s">
        <v>1015</v>
      </c>
      <c r="F42813" s="86">
        <v>25603961.848394699</v>
      </c>
    </row>
    <row r="42814" spans="1:6">
      <c r="A42814">
        <v>2023</v>
      </c>
      <c r="B42814" t="s">
        <v>1058</v>
      </c>
      <c r="C42814" t="s">
        <v>1022</v>
      </c>
      <c r="D42814" t="s">
        <v>1017</v>
      </c>
      <c r="E42814" t="s">
        <v>1015</v>
      </c>
      <c r="F42814" s="86">
        <v>25795837.845847201</v>
      </c>
    </row>
    <row r="42815" spans="1:6">
      <c r="A42815">
        <v>2024</v>
      </c>
      <c r="B42815" t="s">
        <v>1058</v>
      </c>
      <c r="C42815" t="s">
        <v>1022</v>
      </c>
      <c r="D42815" t="s">
        <v>1017</v>
      </c>
      <c r="E42815" t="s">
        <v>1015</v>
      </c>
      <c r="F42815" s="86">
        <v>25979724.893976901</v>
      </c>
    </row>
    <row r="42816" spans="1:6">
      <c r="A42816">
        <v>2025</v>
      </c>
      <c r="B42816" t="s">
        <v>1058</v>
      </c>
      <c r="C42816" t="s">
        <v>1022</v>
      </c>
      <c r="D42816" t="s">
        <v>1017</v>
      </c>
      <c r="E42816" t="s">
        <v>1015</v>
      </c>
      <c r="F42816" s="86">
        <v>26153455.8861668</v>
      </c>
    </row>
    <row r="42817" spans="1:6">
      <c r="A42817">
        <v>2026</v>
      </c>
      <c r="B42817" t="s">
        <v>1058</v>
      </c>
      <c r="C42817" t="s">
        <v>1022</v>
      </c>
      <c r="D42817" t="s">
        <v>1017</v>
      </c>
      <c r="E42817" t="s">
        <v>1015</v>
      </c>
      <c r="F42817" s="86">
        <v>26325377.430220898</v>
      </c>
    </row>
    <row r="42818" spans="1:6">
      <c r="A42818">
        <v>2027</v>
      </c>
      <c r="B42818" t="s">
        <v>1058</v>
      </c>
      <c r="C42818" t="s">
        <v>1022</v>
      </c>
      <c r="D42818" t="s">
        <v>1017</v>
      </c>
      <c r="E42818" t="s">
        <v>1015</v>
      </c>
      <c r="F42818" s="86">
        <v>26495349.336696401</v>
      </c>
    </row>
    <row r="42819" spans="1:6">
      <c r="A42819">
        <v>2028</v>
      </c>
      <c r="B42819" t="s">
        <v>1058</v>
      </c>
      <c r="C42819" t="s">
        <v>1022</v>
      </c>
      <c r="D42819" t="s">
        <v>1017</v>
      </c>
      <c r="E42819" t="s">
        <v>1015</v>
      </c>
      <c r="F42819" s="86">
        <v>26661299.028566498</v>
      </c>
    </row>
    <row r="42820" spans="1:6">
      <c r="A42820">
        <v>2029</v>
      </c>
      <c r="B42820" t="s">
        <v>1058</v>
      </c>
      <c r="C42820" t="s">
        <v>1022</v>
      </c>
      <c r="D42820" t="s">
        <v>1017</v>
      </c>
      <c r="E42820" t="s">
        <v>1015</v>
      </c>
      <c r="F42820" s="86">
        <v>26821099.042435199</v>
      </c>
    </row>
    <row r="42821" spans="1:6">
      <c r="A42821">
        <v>2030</v>
      </c>
      <c r="B42821" t="s">
        <v>1058</v>
      </c>
      <c r="C42821" t="s">
        <v>1022</v>
      </c>
      <c r="D42821" t="s">
        <v>1017</v>
      </c>
      <c r="E42821" t="s">
        <v>1015</v>
      </c>
      <c r="F42821" s="86">
        <v>26977123.040738299</v>
      </c>
    </row>
    <row r="42822" spans="1:6">
      <c r="A42822">
        <v>2031</v>
      </c>
      <c r="B42822" t="s">
        <v>1058</v>
      </c>
      <c r="C42822" t="s">
        <v>1022</v>
      </c>
      <c r="D42822" t="s">
        <v>1017</v>
      </c>
      <c r="E42822" t="s">
        <v>1015</v>
      </c>
      <c r="F42822" s="86">
        <v>27142473.520730998</v>
      </c>
    </row>
    <row r="42823" spans="1:6">
      <c r="A42823">
        <v>2032</v>
      </c>
      <c r="B42823" t="s">
        <v>1058</v>
      </c>
      <c r="C42823" t="s">
        <v>1022</v>
      </c>
      <c r="D42823" t="s">
        <v>1017</v>
      </c>
      <c r="E42823" t="s">
        <v>1015</v>
      </c>
      <c r="F42823" s="86">
        <v>27297297.865414102</v>
      </c>
    </row>
    <row r="42824" spans="1:6">
      <c r="A42824">
        <v>2033</v>
      </c>
      <c r="B42824" t="s">
        <v>1058</v>
      </c>
      <c r="C42824" t="s">
        <v>1022</v>
      </c>
      <c r="D42824" t="s">
        <v>1017</v>
      </c>
      <c r="E42824" t="s">
        <v>1015</v>
      </c>
      <c r="F42824" s="86">
        <v>27457509.5503879</v>
      </c>
    </row>
    <row r="42825" spans="1:6">
      <c r="A42825">
        <v>2034</v>
      </c>
      <c r="B42825" t="s">
        <v>1058</v>
      </c>
      <c r="C42825" t="s">
        <v>1022</v>
      </c>
      <c r="D42825" t="s">
        <v>1017</v>
      </c>
      <c r="E42825" t="s">
        <v>1015</v>
      </c>
      <c r="F42825" s="86">
        <v>27614410.8493861</v>
      </c>
    </row>
    <row r="42826" spans="1:6">
      <c r="A42826">
        <v>2035</v>
      </c>
      <c r="B42826" t="s">
        <v>1058</v>
      </c>
      <c r="C42826" t="s">
        <v>1022</v>
      </c>
      <c r="D42826" t="s">
        <v>1017</v>
      </c>
      <c r="E42826" t="s">
        <v>1015</v>
      </c>
      <c r="F42826" s="86">
        <v>27783087.568756901</v>
      </c>
    </row>
    <row r="42827" spans="1:6">
      <c r="A42827">
        <v>2036</v>
      </c>
      <c r="B42827" t="s">
        <v>1058</v>
      </c>
      <c r="C42827" t="s">
        <v>1022</v>
      </c>
      <c r="D42827" t="s">
        <v>1017</v>
      </c>
      <c r="E42827" t="s">
        <v>1015</v>
      </c>
      <c r="F42827" s="86">
        <v>27949296.147702798</v>
      </c>
    </row>
    <row r="42828" spans="1:6">
      <c r="A42828">
        <v>2037</v>
      </c>
      <c r="B42828" t="s">
        <v>1058</v>
      </c>
      <c r="C42828" t="s">
        <v>1022</v>
      </c>
      <c r="D42828" t="s">
        <v>1017</v>
      </c>
      <c r="E42828" t="s">
        <v>1015</v>
      </c>
      <c r="F42828" s="86">
        <v>28130024.758422099</v>
      </c>
    </row>
    <row r="42829" spans="1:6">
      <c r="A42829">
        <v>2038</v>
      </c>
      <c r="B42829" t="s">
        <v>1058</v>
      </c>
      <c r="C42829" t="s">
        <v>1022</v>
      </c>
      <c r="D42829" t="s">
        <v>1017</v>
      </c>
      <c r="E42829" t="s">
        <v>1015</v>
      </c>
      <c r="F42829" s="86">
        <v>28311144.122635599</v>
      </c>
    </row>
    <row r="42830" spans="1:6">
      <c r="A42830">
        <v>2039</v>
      </c>
      <c r="B42830" t="s">
        <v>1058</v>
      </c>
      <c r="C42830" t="s">
        <v>1022</v>
      </c>
      <c r="D42830" t="s">
        <v>1017</v>
      </c>
      <c r="E42830" t="s">
        <v>1015</v>
      </c>
      <c r="F42830" s="86">
        <v>28501548.7671468</v>
      </c>
    </row>
    <row r="42831" spans="1:6">
      <c r="A42831">
        <v>2040</v>
      </c>
      <c r="B42831" t="s">
        <v>1058</v>
      </c>
      <c r="C42831" t="s">
        <v>1022</v>
      </c>
      <c r="D42831" t="s">
        <v>1017</v>
      </c>
      <c r="E42831" t="s">
        <v>1015</v>
      </c>
      <c r="F42831" s="86">
        <v>28690831.0731657</v>
      </c>
    </row>
    <row r="42832" spans="1:6">
      <c r="A42832">
        <v>2041</v>
      </c>
      <c r="B42832" t="s">
        <v>1058</v>
      </c>
      <c r="C42832" t="s">
        <v>1022</v>
      </c>
      <c r="D42832" t="s">
        <v>1017</v>
      </c>
      <c r="E42832" t="s">
        <v>1015</v>
      </c>
      <c r="F42832" s="86">
        <v>28618599.820248101</v>
      </c>
    </row>
    <row r="42833" spans="1:6">
      <c r="A42833">
        <v>2042</v>
      </c>
      <c r="B42833" t="s">
        <v>1058</v>
      </c>
      <c r="C42833" t="s">
        <v>1022</v>
      </c>
      <c r="D42833" t="s">
        <v>1017</v>
      </c>
      <c r="E42833" t="s">
        <v>1015</v>
      </c>
      <c r="F42833" s="86">
        <v>28544436.1487027</v>
      </c>
    </row>
    <row r="42834" spans="1:6">
      <c r="A42834">
        <v>2043</v>
      </c>
      <c r="B42834" t="s">
        <v>1058</v>
      </c>
      <c r="C42834" t="s">
        <v>1022</v>
      </c>
      <c r="D42834" t="s">
        <v>1017</v>
      </c>
      <c r="E42834" t="s">
        <v>1015</v>
      </c>
      <c r="F42834" s="86">
        <v>28472726.708955899</v>
      </c>
    </row>
    <row r="42835" spans="1:6">
      <c r="A42835">
        <v>2044</v>
      </c>
      <c r="B42835" t="s">
        <v>1058</v>
      </c>
      <c r="C42835" t="s">
        <v>1022</v>
      </c>
      <c r="D42835" t="s">
        <v>1017</v>
      </c>
      <c r="E42835" t="s">
        <v>1015</v>
      </c>
      <c r="F42835" s="86">
        <v>28400822.866381999</v>
      </c>
    </row>
    <row r="42836" spans="1:6">
      <c r="A42836">
        <v>2045</v>
      </c>
      <c r="B42836" t="s">
        <v>1058</v>
      </c>
      <c r="C42836" t="s">
        <v>1022</v>
      </c>
      <c r="D42836" t="s">
        <v>1017</v>
      </c>
      <c r="E42836" t="s">
        <v>1015</v>
      </c>
      <c r="F42836" s="86">
        <v>28326275.907607902</v>
      </c>
    </row>
    <row r="42837" spans="1:6">
      <c r="A42837">
        <v>2046</v>
      </c>
      <c r="B42837" t="s">
        <v>1058</v>
      </c>
      <c r="C42837" t="s">
        <v>1022</v>
      </c>
      <c r="D42837" t="s">
        <v>1017</v>
      </c>
      <c r="E42837" t="s">
        <v>1015</v>
      </c>
      <c r="F42837" s="86">
        <v>28253960.2508341</v>
      </c>
    </row>
    <row r="42838" spans="1:6">
      <c r="A42838">
        <v>2047</v>
      </c>
      <c r="B42838" t="s">
        <v>1058</v>
      </c>
      <c r="C42838" t="s">
        <v>1022</v>
      </c>
      <c r="D42838" t="s">
        <v>1017</v>
      </c>
      <c r="E42838" t="s">
        <v>1015</v>
      </c>
      <c r="F42838" s="86">
        <v>28181813.800028101</v>
      </c>
    </row>
    <row r="42839" spans="1:6">
      <c r="A42839">
        <v>2048</v>
      </c>
      <c r="B42839" t="s">
        <v>1058</v>
      </c>
      <c r="C42839" t="s">
        <v>1022</v>
      </c>
      <c r="D42839" t="s">
        <v>1017</v>
      </c>
      <c r="E42839" t="s">
        <v>1015</v>
      </c>
      <c r="F42839" s="86">
        <v>28107542.7427448</v>
      </c>
    </row>
    <row r="42840" spans="1:6">
      <c r="A42840">
        <v>2049</v>
      </c>
      <c r="B42840" t="s">
        <v>1058</v>
      </c>
      <c r="C42840" t="s">
        <v>1022</v>
      </c>
      <c r="D42840" t="s">
        <v>1017</v>
      </c>
      <c r="E42840" t="s">
        <v>1015</v>
      </c>
      <c r="F42840" s="86">
        <v>28035779.125633702</v>
      </c>
    </row>
    <row r="42841" spans="1:6">
      <c r="A42841">
        <v>2050</v>
      </c>
      <c r="B42841" t="s">
        <v>1058</v>
      </c>
      <c r="C42841" t="s">
        <v>1022</v>
      </c>
      <c r="D42841" t="s">
        <v>1017</v>
      </c>
      <c r="E42841" t="s">
        <v>1015</v>
      </c>
      <c r="F42841" s="86">
        <v>27964403.2352308</v>
      </c>
    </row>
    <row r="42842" spans="1:6">
      <c r="A42842">
        <v>2017</v>
      </c>
      <c r="B42842" t="s">
        <v>1059</v>
      </c>
      <c r="C42842" t="s">
        <v>1022</v>
      </c>
      <c r="D42842" t="s">
        <v>1017</v>
      </c>
      <c r="E42842" t="s">
        <v>1015</v>
      </c>
      <c r="F42842" s="86">
        <v>10176695.551951</v>
      </c>
    </row>
    <row r="42843" spans="1:6">
      <c r="A42843">
        <v>2018</v>
      </c>
      <c r="B42843" t="s">
        <v>1059</v>
      </c>
      <c r="C42843" t="s">
        <v>1022</v>
      </c>
      <c r="D42843" t="s">
        <v>1017</v>
      </c>
      <c r="E42843" t="s">
        <v>1015</v>
      </c>
      <c r="F42843" s="86">
        <v>10511711.184363499</v>
      </c>
    </row>
    <row r="42844" spans="1:6">
      <c r="A42844">
        <v>2019</v>
      </c>
      <c r="B42844" t="s">
        <v>1059</v>
      </c>
      <c r="C42844" t="s">
        <v>1022</v>
      </c>
      <c r="D42844" t="s">
        <v>1017</v>
      </c>
      <c r="E42844" t="s">
        <v>1015</v>
      </c>
      <c r="F42844" s="86">
        <v>10599268.3086001</v>
      </c>
    </row>
    <row r="42845" spans="1:6">
      <c r="A42845">
        <v>2020</v>
      </c>
      <c r="B42845" t="s">
        <v>1059</v>
      </c>
      <c r="C42845" t="s">
        <v>1022</v>
      </c>
      <c r="D42845" t="s">
        <v>1017</v>
      </c>
      <c r="E42845" t="s">
        <v>1015</v>
      </c>
      <c r="F42845" s="86">
        <v>10682016.727975899</v>
      </c>
    </row>
    <row r="42846" spans="1:6">
      <c r="A42846">
        <v>2021</v>
      </c>
      <c r="B42846" t="s">
        <v>1059</v>
      </c>
      <c r="C42846" t="s">
        <v>1022</v>
      </c>
      <c r="D42846" t="s">
        <v>1017</v>
      </c>
      <c r="E42846" t="s">
        <v>1015</v>
      </c>
      <c r="F42846" s="86">
        <v>10761821.297534401</v>
      </c>
    </row>
    <row r="42847" spans="1:6">
      <c r="A42847">
        <v>2022</v>
      </c>
      <c r="B42847" t="s">
        <v>1059</v>
      </c>
      <c r="C42847" t="s">
        <v>1022</v>
      </c>
      <c r="D42847" t="s">
        <v>1017</v>
      </c>
      <c r="E42847" t="s">
        <v>1015</v>
      </c>
      <c r="F42847" s="86">
        <v>10833684.202441299</v>
      </c>
    </row>
    <row r="42848" spans="1:6">
      <c r="A42848">
        <v>2023</v>
      </c>
      <c r="B42848" t="s">
        <v>1059</v>
      </c>
      <c r="C42848" t="s">
        <v>1022</v>
      </c>
      <c r="D42848" t="s">
        <v>1017</v>
      </c>
      <c r="E42848" t="s">
        <v>1015</v>
      </c>
      <c r="F42848" s="86">
        <v>10901452.724060601</v>
      </c>
    </row>
    <row r="42849" spans="1:6">
      <c r="A42849">
        <v>2024</v>
      </c>
      <c r="B42849" t="s">
        <v>1059</v>
      </c>
      <c r="C42849" t="s">
        <v>1022</v>
      </c>
      <c r="D42849" t="s">
        <v>1017</v>
      </c>
      <c r="E42849" t="s">
        <v>1015</v>
      </c>
      <c r="F42849" s="86">
        <v>10968988.186935499</v>
      </c>
    </row>
    <row r="42850" spans="1:6">
      <c r="A42850">
        <v>2025</v>
      </c>
      <c r="B42850" t="s">
        <v>1059</v>
      </c>
      <c r="C42850" t="s">
        <v>1022</v>
      </c>
      <c r="D42850" t="s">
        <v>1017</v>
      </c>
      <c r="E42850" t="s">
        <v>1015</v>
      </c>
      <c r="F42850" s="86">
        <v>11035811.604420099</v>
      </c>
    </row>
    <row r="42851" spans="1:6">
      <c r="A42851">
        <v>2026</v>
      </c>
      <c r="B42851" t="s">
        <v>1059</v>
      </c>
      <c r="C42851" t="s">
        <v>1022</v>
      </c>
      <c r="D42851" t="s">
        <v>1017</v>
      </c>
      <c r="E42851" t="s">
        <v>1015</v>
      </c>
      <c r="F42851" s="86">
        <v>11096034.852955701</v>
      </c>
    </row>
    <row r="42852" spans="1:6">
      <c r="A42852">
        <v>2027</v>
      </c>
      <c r="B42852" t="s">
        <v>1059</v>
      </c>
      <c r="C42852" t="s">
        <v>1022</v>
      </c>
      <c r="D42852" t="s">
        <v>1017</v>
      </c>
      <c r="E42852" t="s">
        <v>1015</v>
      </c>
      <c r="F42852" s="86">
        <v>11160146.351326199</v>
      </c>
    </row>
    <row r="42853" spans="1:6">
      <c r="A42853">
        <v>2028</v>
      </c>
      <c r="B42853" t="s">
        <v>1059</v>
      </c>
      <c r="C42853" t="s">
        <v>1022</v>
      </c>
      <c r="D42853" t="s">
        <v>1017</v>
      </c>
      <c r="E42853" t="s">
        <v>1015</v>
      </c>
      <c r="F42853" s="86">
        <v>11220998.7930957</v>
      </c>
    </row>
    <row r="42854" spans="1:6">
      <c r="A42854">
        <v>2029</v>
      </c>
      <c r="B42854" t="s">
        <v>1059</v>
      </c>
      <c r="C42854" t="s">
        <v>1022</v>
      </c>
      <c r="D42854" t="s">
        <v>1017</v>
      </c>
      <c r="E42854" t="s">
        <v>1015</v>
      </c>
      <c r="F42854" s="86">
        <v>11272939.413660601</v>
      </c>
    </row>
    <row r="42855" spans="1:6">
      <c r="A42855">
        <v>2030</v>
      </c>
      <c r="B42855" t="s">
        <v>1059</v>
      </c>
      <c r="C42855" t="s">
        <v>1022</v>
      </c>
      <c r="D42855" t="s">
        <v>1017</v>
      </c>
      <c r="E42855" t="s">
        <v>1015</v>
      </c>
      <c r="F42855" s="86">
        <v>11329103.002175299</v>
      </c>
    </row>
    <row r="42856" spans="1:6">
      <c r="A42856">
        <v>2031</v>
      </c>
      <c r="B42856" t="s">
        <v>1059</v>
      </c>
      <c r="C42856" t="s">
        <v>1022</v>
      </c>
      <c r="D42856" t="s">
        <v>1017</v>
      </c>
      <c r="E42856" t="s">
        <v>1015</v>
      </c>
      <c r="F42856" s="86">
        <v>11386790.9657479</v>
      </c>
    </row>
    <row r="42857" spans="1:6">
      <c r="A42857">
        <v>2032</v>
      </c>
      <c r="B42857" t="s">
        <v>1059</v>
      </c>
      <c r="C42857" t="s">
        <v>1022</v>
      </c>
      <c r="D42857" t="s">
        <v>1017</v>
      </c>
      <c r="E42857" t="s">
        <v>1015</v>
      </c>
      <c r="F42857" s="86">
        <v>11450385.6533307</v>
      </c>
    </row>
    <row r="42858" spans="1:6">
      <c r="A42858">
        <v>2033</v>
      </c>
      <c r="B42858" t="s">
        <v>1059</v>
      </c>
      <c r="C42858" t="s">
        <v>1022</v>
      </c>
      <c r="D42858" t="s">
        <v>1017</v>
      </c>
      <c r="E42858" t="s">
        <v>1015</v>
      </c>
      <c r="F42858" s="86">
        <v>11508936.691889299</v>
      </c>
    </row>
    <row r="42859" spans="1:6">
      <c r="A42859">
        <v>2034</v>
      </c>
      <c r="B42859" t="s">
        <v>1059</v>
      </c>
      <c r="C42859" t="s">
        <v>1022</v>
      </c>
      <c r="D42859" t="s">
        <v>1017</v>
      </c>
      <c r="E42859" t="s">
        <v>1015</v>
      </c>
      <c r="F42859" s="86">
        <v>11575218.637737099</v>
      </c>
    </row>
    <row r="42860" spans="1:6">
      <c r="A42860">
        <v>2035</v>
      </c>
      <c r="B42860" t="s">
        <v>1059</v>
      </c>
      <c r="C42860" t="s">
        <v>1022</v>
      </c>
      <c r="D42860" t="s">
        <v>1017</v>
      </c>
      <c r="E42860" t="s">
        <v>1015</v>
      </c>
      <c r="F42860" s="86">
        <v>11642566.763902299</v>
      </c>
    </row>
    <row r="42861" spans="1:6">
      <c r="A42861">
        <v>2036</v>
      </c>
      <c r="B42861" t="s">
        <v>1059</v>
      </c>
      <c r="C42861" t="s">
        <v>1022</v>
      </c>
      <c r="D42861" t="s">
        <v>1017</v>
      </c>
      <c r="E42861" t="s">
        <v>1015</v>
      </c>
      <c r="F42861" s="86">
        <v>11722945.686242299</v>
      </c>
    </row>
    <row r="42862" spans="1:6">
      <c r="A42862">
        <v>2037</v>
      </c>
      <c r="B42862" t="s">
        <v>1059</v>
      </c>
      <c r="C42862" t="s">
        <v>1022</v>
      </c>
      <c r="D42862" t="s">
        <v>1017</v>
      </c>
      <c r="E42862" t="s">
        <v>1015</v>
      </c>
      <c r="F42862" s="86">
        <v>11808093.258789901</v>
      </c>
    </row>
    <row r="42863" spans="1:6">
      <c r="A42863">
        <v>2038</v>
      </c>
      <c r="B42863" t="s">
        <v>1059</v>
      </c>
      <c r="C42863" t="s">
        <v>1022</v>
      </c>
      <c r="D42863" t="s">
        <v>1017</v>
      </c>
      <c r="E42863" t="s">
        <v>1015</v>
      </c>
      <c r="F42863" s="86">
        <v>11896986.815231699</v>
      </c>
    </row>
    <row r="42864" spans="1:6">
      <c r="A42864">
        <v>2039</v>
      </c>
      <c r="B42864" t="s">
        <v>1059</v>
      </c>
      <c r="C42864" t="s">
        <v>1022</v>
      </c>
      <c r="D42864" t="s">
        <v>1017</v>
      </c>
      <c r="E42864" t="s">
        <v>1015</v>
      </c>
      <c r="F42864" s="86">
        <v>11987606.4537722</v>
      </c>
    </row>
    <row r="42865" spans="1:6">
      <c r="A42865">
        <v>2040</v>
      </c>
      <c r="B42865" t="s">
        <v>1059</v>
      </c>
      <c r="C42865" t="s">
        <v>1022</v>
      </c>
      <c r="D42865" t="s">
        <v>1017</v>
      </c>
      <c r="E42865" t="s">
        <v>1015</v>
      </c>
      <c r="F42865" s="86">
        <v>12081121.211317001</v>
      </c>
    </row>
    <row r="42866" spans="1:6">
      <c r="A42866">
        <v>2041</v>
      </c>
      <c r="B42866" t="s">
        <v>1059</v>
      </c>
      <c r="C42866" t="s">
        <v>1022</v>
      </c>
      <c r="D42866" t="s">
        <v>1017</v>
      </c>
      <c r="E42866" t="s">
        <v>1015</v>
      </c>
      <c r="F42866" s="86">
        <v>12154960.699601799</v>
      </c>
    </row>
    <row r="42867" spans="1:6">
      <c r="A42867">
        <v>2042</v>
      </c>
      <c r="B42867" t="s">
        <v>1059</v>
      </c>
      <c r="C42867" t="s">
        <v>1022</v>
      </c>
      <c r="D42867" t="s">
        <v>1017</v>
      </c>
      <c r="E42867" t="s">
        <v>1015</v>
      </c>
      <c r="F42867" s="86">
        <v>12227382.9210288</v>
      </c>
    </row>
    <row r="42868" spans="1:6">
      <c r="A42868">
        <v>2043</v>
      </c>
      <c r="B42868" t="s">
        <v>1059</v>
      </c>
      <c r="C42868" t="s">
        <v>1022</v>
      </c>
      <c r="D42868" t="s">
        <v>1017</v>
      </c>
      <c r="E42868" t="s">
        <v>1015</v>
      </c>
      <c r="F42868" s="86">
        <v>12297277.3687898</v>
      </c>
    </row>
    <row r="42869" spans="1:6">
      <c r="A42869">
        <v>2044</v>
      </c>
      <c r="B42869" t="s">
        <v>1059</v>
      </c>
      <c r="C42869" t="s">
        <v>1022</v>
      </c>
      <c r="D42869" t="s">
        <v>1017</v>
      </c>
      <c r="E42869" t="s">
        <v>1015</v>
      </c>
      <c r="F42869" s="86">
        <v>12364299.861425299</v>
      </c>
    </row>
    <row r="42870" spans="1:6">
      <c r="A42870">
        <v>2045</v>
      </c>
      <c r="B42870" t="s">
        <v>1059</v>
      </c>
      <c r="C42870" t="s">
        <v>1022</v>
      </c>
      <c r="D42870" t="s">
        <v>1017</v>
      </c>
      <c r="E42870" t="s">
        <v>1015</v>
      </c>
      <c r="F42870" s="86">
        <v>12429125.4184798</v>
      </c>
    </row>
    <row r="42871" spans="1:6">
      <c r="A42871">
        <v>2046</v>
      </c>
      <c r="B42871" t="s">
        <v>1059</v>
      </c>
      <c r="C42871" t="s">
        <v>1022</v>
      </c>
      <c r="D42871" t="s">
        <v>1017</v>
      </c>
      <c r="E42871" t="s">
        <v>1015</v>
      </c>
      <c r="F42871" s="86">
        <v>12487429.579090901</v>
      </c>
    </row>
    <row r="42872" spans="1:6">
      <c r="A42872">
        <v>2047</v>
      </c>
      <c r="B42872" t="s">
        <v>1059</v>
      </c>
      <c r="C42872" t="s">
        <v>1022</v>
      </c>
      <c r="D42872" t="s">
        <v>1017</v>
      </c>
      <c r="E42872" t="s">
        <v>1015</v>
      </c>
      <c r="F42872" s="86">
        <v>12551258.1096191</v>
      </c>
    </row>
    <row r="42873" spans="1:6">
      <c r="A42873">
        <v>2048</v>
      </c>
      <c r="B42873" t="s">
        <v>1059</v>
      </c>
      <c r="C42873" t="s">
        <v>1022</v>
      </c>
      <c r="D42873" t="s">
        <v>1017</v>
      </c>
      <c r="E42873" t="s">
        <v>1015</v>
      </c>
      <c r="F42873" s="86">
        <v>12616071.844789101</v>
      </c>
    </row>
    <row r="42874" spans="1:6">
      <c r="A42874">
        <v>2049</v>
      </c>
      <c r="B42874" t="s">
        <v>1059</v>
      </c>
      <c r="C42874" t="s">
        <v>1022</v>
      </c>
      <c r="D42874" t="s">
        <v>1017</v>
      </c>
      <c r="E42874" t="s">
        <v>1015</v>
      </c>
      <c r="F42874" s="86">
        <v>12681895.0048056</v>
      </c>
    </row>
    <row r="42875" spans="1:6">
      <c r="A42875">
        <v>2050</v>
      </c>
      <c r="B42875" t="s">
        <v>1059</v>
      </c>
      <c r="C42875" t="s">
        <v>1022</v>
      </c>
      <c r="D42875" t="s">
        <v>1017</v>
      </c>
      <c r="E42875" t="s">
        <v>1015</v>
      </c>
      <c r="F42875" s="86">
        <v>12749150.341773201</v>
      </c>
    </row>
    <row r="42876" spans="1:6">
      <c r="A42876">
        <v>2017</v>
      </c>
      <c r="B42876" t="s">
        <v>1060</v>
      </c>
      <c r="C42876" t="s">
        <v>1022</v>
      </c>
      <c r="D42876" t="s">
        <v>1017</v>
      </c>
      <c r="E42876" t="s">
        <v>1015</v>
      </c>
      <c r="F42876" s="86">
        <v>5625148.2486151699</v>
      </c>
    </row>
    <row r="42877" spans="1:6">
      <c r="A42877">
        <v>2018</v>
      </c>
      <c r="B42877" t="s">
        <v>1060</v>
      </c>
      <c r="C42877" t="s">
        <v>1022</v>
      </c>
      <c r="D42877" t="s">
        <v>1017</v>
      </c>
      <c r="E42877" t="s">
        <v>1015</v>
      </c>
      <c r="F42877" s="86">
        <v>6082265.9669492096</v>
      </c>
    </row>
    <row r="42878" spans="1:6">
      <c r="A42878">
        <v>2019</v>
      </c>
      <c r="B42878" t="s">
        <v>1060</v>
      </c>
      <c r="C42878" t="s">
        <v>1022</v>
      </c>
      <c r="D42878" t="s">
        <v>1017</v>
      </c>
      <c r="E42878" t="s">
        <v>1015</v>
      </c>
      <c r="F42878" s="86">
        <v>6144547.6101589398</v>
      </c>
    </row>
    <row r="42879" spans="1:6">
      <c r="A42879">
        <v>2020</v>
      </c>
      <c r="B42879" t="s">
        <v>1060</v>
      </c>
      <c r="C42879" t="s">
        <v>1022</v>
      </c>
      <c r="D42879" t="s">
        <v>1017</v>
      </c>
      <c r="E42879" t="s">
        <v>1015</v>
      </c>
      <c r="F42879" s="86">
        <v>6201053.15662573</v>
      </c>
    </row>
    <row r="42880" spans="1:6">
      <c r="A42880">
        <v>2021</v>
      </c>
      <c r="B42880" t="s">
        <v>1060</v>
      </c>
      <c r="C42880" t="s">
        <v>1022</v>
      </c>
      <c r="D42880" t="s">
        <v>1017</v>
      </c>
      <c r="E42880" t="s">
        <v>1015</v>
      </c>
      <c r="F42880" s="86">
        <v>6257334.7268316699</v>
      </c>
    </row>
    <row r="42881" spans="1:6">
      <c r="A42881">
        <v>2022</v>
      </c>
      <c r="B42881" t="s">
        <v>1060</v>
      </c>
      <c r="C42881" t="s">
        <v>1022</v>
      </c>
      <c r="D42881" t="s">
        <v>1017</v>
      </c>
      <c r="E42881" t="s">
        <v>1015</v>
      </c>
      <c r="F42881" s="86">
        <v>6310628.5361016998</v>
      </c>
    </row>
    <row r="42882" spans="1:6">
      <c r="A42882">
        <v>2023</v>
      </c>
      <c r="B42882" t="s">
        <v>1060</v>
      </c>
      <c r="C42882" t="s">
        <v>1022</v>
      </c>
      <c r="D42882" t="s">
        <v>1017</v>
      </c>
      <c r="E42882" t="s">
        <v>1015</v>
      </c>
      <c r="F42882" s="86">
        <v>6361097.9647630099</v>
      </c>
    </row>
    <row r="42883" spans="1:6">
      <c r="A42883">
        <v>2024</v>
      </c>
      <c r="B42883" t="s">
        <v>1060</v>
      </c>
      <c r="C42883" t="s">
        <v>1022</v>
      </c>
      <c r="D42883" t="s">
        <v>1017</v>
      </c>
      <c r="E42883" t="s">
        <v>1015</v>
      </c>
      <c r="F42883" s="86">
        <v>6414187.9267550698</v>
      </c>
    </row>
    <row r="42884" spans="1:6">
      <c r="A42884">
        <v>2025</v>
      </c>
      <c r="B42884" t="s">
        <v>1060</v>
      </c>
      <c r="C42884" t="s">
        <v>1022</v>
      </c>
      <c r="D42884" t="s">
        <v>1017</v>
      </c>
      <c r="E42884" t="s">
        <v>1015</v>
      </c>
      <c r="F42884" s="86">
        <v>6463340.9878569404</v>
      </c>
    </row>
    <row r="42885" spans="1:6">
      <c r="A42885">
        <v>2026</v>
      </c>
      <c r="B42885" t="s">
        <v>1060</v>
      </c>
      <c r="C42885" t="s">
        <v>1022</v>
      </c>
      <c r="D42885" t="s">
        <v>1017</v>
      </c>
      <c r="E42885" t="s">
        <v>1015</v>
      </c>
      <c r="F42885" s="86">
        <v>6512179.4516388299</v>
      </c>
    </row>
    <row r="42886" spans="1:6">
      <c r="A42886">
        <v>2027</v>
      </c>
      <c r="B42886" t="s">
        <v>1060</v>
      </c>
      <c r="C42886" t="s">
        <v>1022</v>
      </c>
      <c r="D42886" t="s">
        <v>1017</v>
      </c>
      <c r="E42886" t="s">
        <v>1015</v>
      </c>
      <c r="F42886" s="86">
        <v>6561992.33710091</v>
      </c>
    </row>
    <row r="42887" spans="1:6">
      <c r="A42887">
        <v>2028</v>
      </c>
      <c r="B42887" t="s">
        <v>1060</v>
      </c>
      <c r="C42887" t="s">
        <v>1022</v>
      </c>
      <c r="D42887" t="s">
        <v>1017</v>
      </c>
      <c r="E42887" t="s">
        <v>1015</v>
      </c>
      <c r="F42887" s="86">
        <v>6612002.8658818398</v>
      </c>
    </row>
    <row r="42888" spans="1:6">
      <c r="A42888">
        <v>2029</v>
      </c>
      <c r="B42888" t="s">
        <v>1060</v>
      </c>
      <c r="C42888" t="s">
        <v>1022</v>
      </c>
      <c r="D42888" t="s">
        <v>1017</v>
      </c>
      <c r="E42888" t="s">
        <v>1015</v>
      </c>
      <c r="F42888" s="86">
        <v>6663624.7207140997</v>
      </c>
    </row>
    <row r="42889" spans="1:6">
      <c r="A42889">
        <v>2030</v>
      </c>
      <c r="B42889" t="s">
        <v>1060</v>
      </c>
      <c r="C42889" t="s">
        <v>1022</v>
      </c>
      <c r="D42889" t="s">
        <v>1017</v>
      </c>
      <c r="E42889" t="s">
        <v>1015</v>
      </c>
      <c r="F42889" s="86">
        <v>6716608.95500308</v>
      </c>
    </row>
    <row r="42890" spans="1:6">
      <c r="A42890">
        <v>2031</v>
      </c>
      <c r="B42890" t="s">
        <v>1060</v>
      </c>
      <c r="C42890" t="s">
        <v>1022</v>
      </c>
      <c r="D42890" t="s">
        <v>1017</v>
      </c>
      <c r="E42890" t="s">
        <v>1015</v>
      </c>
      <c r="F42890" s="86">
        <v>6770828.8337429501</v>
      </c>
    </row>
    <row r="42891" spans="1:6">
      <c r="A42891">
        <v>2032</v>
      </c>
      <c r="B42891" t="s">
        <v>1060</v>
      </c>
      <c r="C42891" t="s">
        <v>1022</v>
      </c>
      <c r="D42891" t="s">
        <v>1017</v>
      </c>
      <c r="E42891" t="s">
        <v>1015</v>
      </c>
      <c r="F42891" s="86">
        <v>6825875.4174038898</v>
      </c>
    </row>
    <row r="42892" spans="1:6">
      <c r="A42892">
        <v>2033</v>
      </c>
      <c r="B42892" t="s">
        <v>1060</v>
      </c>
      <c r="C42892" t="s">
        <v>1022</v>
      </c>
      <c r="D42892" t="s">
        <v>1017</v>
      </c>
      <c r="E42892" t="s">
        <v>1015</v>
      </c>
      <c r="F42892" s="86">
        <v>6884605.7388915299</v>
      </c>
    </row>
    <row r="42893" spans="1:6">
      <c r="A42893">
        <v>2034</v>
      </c>
      <c r="B42893" t="s">
        <v>1060</v>
      </c>
      <c r="C42893" t="s">
        <v>1022</v>
      </c>
      <c r="D42893" t="s">
        <v>1017</v>
      </c>
      <c r="E42893" t="s">
        <v>1015</v>
      </c>
      <c r="F42893" s="86">
        <v>6945280.0944561604</v>
      </c>
    </row>
    <row r="42894" spans="1:6">
      <c r="A42894">
        <v>2035</v>
      </c>
      <c r="B42894" t="s">
        <v>1060</v>
      </c>
      <c r="C42894" t="s">
        <v>1022</v>
      </c>
      <c r="D42894" t="s">
        <v>1017</v>
      </c>
      <c r="E42894" t="s">
        <v>1015</v>
      </c>
      <c r="F42894" s="86">
        <v>7007620.8416934898</v>
      </c>
    </row>
    <row r="42895" spans="1:6">
      <c r="A42895">
        <v>2036</v>
      </c>
      <c r="B42895" t="s">
        <v>1060</v>
      </c>
      <c r="C42895" t="s">
        <v>1022</v>
      </c>
      <c r="D42895" t="s">
        <v>1017</v>
      </c>
      <c r="E42895" t="s">
        <v>1015</v>
      </c>
      <c r="F42895" s="86">
        <v>7072213.76196176</v>
      </c>
    </row>
    <row r="42896" spans="1:6">
      <c r="A42896">
        <v>2037</v>
      </c>
      <c r="B42896" t="s">
        <v>1060</v>
      </c>
      <c r="C42896" t="s">
        <v>1022</v>
      </c>
      <c r="D42896" t="s">
        <v>1017</v>
      </c>
      <c r="E42896" t="s">
        <v>1015</v>
      </c>
      <c r="F42896" s="86">
        <v>7142092.5026425598</v>
      </c>
    </row>
    <row r="42897" spans="1:6">
      <c r="A42897">
        <v>2038</v>
      </c>
      <c r="B42897" t="s">
        <v>1060</v>
      </c>
      <c r="C42897" t="s">
        <v>1022</v>
      </c>
      <c r="D42897" t="s">
        <v>1017</v>
      </c>
      <c r="E42897" t="s">
        <v>1015</v>
      </c>
      <c r="F42897" s="86">
        <v>7216327.8982199002</v>
      </c>
    </row>
    <row r="42898" spans="1:6">
      <c r="A42898">
        <v>2039</v>
      </c>
      <c r="B42898" t="s">
        <v>1060</v>
      </c>
      <c r="C42898" t="s">
        <v>1022</v>
      </c>
      <c r="D42898" t="s">
        <v>1017</v>
      </c>
      <c r="E42898" t="s">
        <v>1015</v>
      </c>
      <c r="F42898" s="86">
        <v>7288084.5964438096</v>
      </c>
    </row>
    <row r="42899" spans="1:6">
      <c r="A42899">
        <v>2040</v>
      </c>
      <c r="B42899" t="s">
        <v>1060</v>
      </c>
      <c r="C42899" t="s">
        <v>1022</v>
      </c>
      <c r="D42899" t="s">
        <v>1017</v>
      </c>
      <c r="E42899" t="s">
        <v>1015</v>
      </c>
      <c r="F42899" s="86">
        <v>7359499.5093669901</v>
      </c>
    </row>
    <row r="42900" spans="1:6">
      <c r="A42900">
        <v>2041</v>
      </c>
      <c r="B42900" t="s">
        <v>1060</v>
      </c>
      <c r="C42900" t="s">
        <v>1022</v>
      </c>
      <c r="D42900" t="s">
        <v>1017</v>
      </c>
      <c r="E42900" t="s">
        <v>1015</v>
      </c>
      <c r="F42900" s="86">
        <v>7388875.4515213296</v>
      </c>
    </row>
    <row r="42901" spans="1:6">
      <c r="A42901">
        <v>2042</v>
      </c>
      <c r="B42901" t="s">
        <v>1060</v>
      </c>
      <c r="C42901" t="s">
        <v>1022</v>
      </c>
      <c r="D42901" t="s">
        <v>1017</v>
      </c>
      <c r="E42901" t="s">
        <v>1015</v>
      </c>
      <c r="F42901" s="86">
        <v>7416753.1448785299</v>
      </c>
    </row>
    <row r="42902" spans="1:6">
      <c r="A42902">
        <v>2043</v>
      </c>
      <c r="B42902" t="s">
        <v>1060</v>
      </c>
      <c r="C42902" t="s">
        <v>1022</v>
      </c>
      <c r="D42902" t="s">
        <v>1017</v>
      </c>
      <c r="E42902" t="s">
        <v>1015</v>
      </c>
      <c r="F42902" s="86">
        <v>7444606.6498535601</v>
      </c>
    </row>
    <row r="42903" spans="1:6">
      <c r="A42903">
        <v>2044</v>
      </c>
      <c r="B42903" t="s">
        <v>1060</v>
      </c>
      <c r="C42903" t="s">
        <v>1022</v>
      </c>
      <c r="D42903" t="s">
        <v>1017</v>
      </c>
      <c r="E42903" t="s">
        <v>1015</v>
      </c>
      <c r="F42903" s="86">
        <v>7468538.1955171097</v>
      </c>
    </row>
    <row r="42904" spans="1:6">
      <c r="A42904">
        <v>2045</v>
      </c>
      <c r="B42904" t="s">
        <v>1060</v>
      </c>
      <c r="C42904" t="s">
        <v>1022</v>
      </c>
      <c r="D42904" t="s">
        <v>1017</v>
      </c>
      <c r="E42904" t="s">
        <v>1015</v>
      </c>
      <c r="F42904" s="86">
        <v>7490452.3123206301</v>
      </c>
    </row>
    <row r="42905" spans="1:6">
      <c r="A42905">
        <v>2046</v>
      </c>
      <c r="B42905" t="s">
        <v>1060</v>
      </c>
      <c r="C42905" t="s">
        <v>1022</v>
      </c>
      <c r="D42905" t="s">
        <v>1017</v>
      </c>
      <c r="E42905" t="s">
        <v>1015</v>
      </c>
      <c r="F42905" s="86">
        <v>7510301.6301005902</v>
      </c>
    </row>
    <row r="42906" spans="1:6">
      <c r="A42906">
        <v>2047</v>
      </c>
      <c r="B42906" t="s">
        <v>1060</v>
      </c>
      <c r="C42906" t="s">
        <v>1022</v>
      </c>
      <c r="D42906" t="s">
        <v>1017</v>
      </c>
      <c r="E42906" t="s">
        <v>1015</v>
      </c>
      <c r="F42906" s="86">
        <v>7528549.6220867597</v>
      </c>
    </row>
    <row r="42907" spans="1:6">
      <c r="A42907">
        <v>2048</v>
      </c>
      <c r="B42907" t="s">
        <v>1060</v>
      </c>
      <c r="C42907" t="s">
        <v>1022</v>
      </c>
      <c r="D42907" t="s">
        <v>1017</v>
      </c>
      <c r="E42907" t="s">
        <v>1015</v>
      </c>
      <c r="F42907" s="86">
        <v>7545209.9470216604</v>
      </c>
    </row>
    <row r="42908" spans="1:6">
      <c r="A42908">
        <v>2049</v>
      </c>
      <c r="B42908" t="s">
        <v>1060</v>
      </c>
      <c r="C42908" t="s">
        <v>1022</v>
      </c>
      <c r="D42908" t="s">
        <v>1017</v>
      </c>
      <c r="E42908" t="s">
        <v>1015</v>
      </c>
      <c r="F42908" s="86">
        <v>7560100.6260957997</v>
      </c>
    </row>
    <row r="42909" spans="1:6">
      <c r="A42909">
        <v>2050</v>
      </c>
      <c r="B42909" t="s">
        <v>1060</v>
      </c>
      <c r="C42909" t="s">
        <v>1022</v>
      </c>
      <c r="D42909" t="s">
        <v>1017</v>
      </c>
      <c r="E42909" t="s">
        <v>1015</v>
      </c>
      <c r="F42909" s="86">
        <v>7573465.5041773999</v>
      </c>
    </row>
    <row r="42910" spans="1:6">
      <c r="A42910">
        <v>2017</v>
      </c>
      <c r="B42910" t="s">
        <v>1061</v>
      </c>
      <c r="C42910" t="s">
        <v>1022</v>
      </c>
      <c r="D42910" t="s">
        <v>1017</v>
      </c>
      <c r="E42910" t="s">
        <v>1015</v>
      </c>
      <c r="F42910" s="86">
        <v>18176452.344540499</v>
      </c>
    </row>
    <row r="42911" spans="1:6">
      <c r="A42911">
        <v>2018</v>
      </c>
      <c r="B42911" t="s">
        <v>1061</v>
      </c>
      <c r="C42911" t="s">
        <v>1022</v>
      </c>
      <c r="D42911" t="s">
        <v>1017</v>
      </c>
      <c r="E42911" t="s">
        <v>1015</v>
      </c>
      <c r="F42911" s="86">
        <v>18308843.357537299</v>
      </c>
    </row>
    <row r="42912" spans="1:6">
      <c r="A42912">
        <v>2019</v>
      </c>
      <c r="B42912" t="s">
        <v>1061</v>
      </c>
      <c r="C42912" t="s">
        <v>1022</v>
      </c>
      <c r="D42912" t="s">
        <v>1017</v>
      </c>
      <c r="E42912" t="s">
        <v>1015</v>
      </c>
      <c r="F42912" s="86">
        <v>18575988.2116643</v>
      </c>
    </row>
    <row r="42913" spans="1:6">
      <c r="A42913">
        <v>2020</v>
      </c>
      <c r="B42913" t="s">
        <v>1061</v>
      </c>
      <c r="C42913" t="s">
        <v>1022</v>
      </c>
      <c r="D42913" t="s">
        <v>1017</v>
      </c>
      <c r="E42913" t="s">
        <v>1015</v>
      </c>
      <c r="F42913" s="86">
        <v>18828644.3080425</v>
      </c>
    </row>
    <row r="42914" spans="1:6">
      <c r="A42914">
        <v>2021</v>
      </c>
      <c r="B42914" t="s">
        <v>1061</v>
      </c>
      <c r="C42914" t="s">
        <v>1022</v>
      </c>
      <c r="D42914" t="s">
        <v>1017</v>
      </c>
      <c r="E42914" t="s">
        <v>1015</v>
      </c>
      <c r="F42914" s="86">
        <v>19077710.0941067</v>
      </c>
    </row>
    <row r="42915" spans="1:6">
      <c r="A42915">
        <v>2022</v>
      </c>
      <c r="B42915" t="s">
        <v>1061</v>
      </c>
      <c r="C42915" t="s">
        <v>1022</v>
      </c>
      <c r="D42915" t="s">
        <v>1017</v>
      </c>
      <c r="E42915" t="s">
        <v>1015</v>
      </c>
      <c r="F42915" s="86">
        <v>19308996.400639798</v>
      </c>
    </row>
    <row r="42916" spans="1:6">
      <c r="A42916">
        <v>2023</v>
      </c>
      <c r="B42916" t="s">
        <v>1061</v>
      </c>
      <c r="C42916" t="s">
        <v>1022</v>
      </c>
      <c r="D42916" t="s">
        <v>1017</v>
      </c>
      <c r="E42916" t="s">
        <v>1015</v>
      </c>
      <c r="F42916" s="86">
        <v>19525596.122015402</v>
      </c>
    </row>
    <row r="42917" spans="1:6">
      <c r="A42917">
        <v>2024</v>
      </c>
      <c r="B42917" t="s">
        <v>1061</v>
      </c>
      <c r="C42917" t="s">
        <v>1022</v>
      </c>
      <c r="D42917" t="s">
        <v>1017</v>
      </c>
      <c r="E42917" t="s">
        <v>1015</v>
      </c>
      <c r="F42917" s="86">
        <v>19729517.378768399</v>
      </c>
    </row>
    <row r="42918" spans="1:6">
      <c r="A42918">
        <v>2025</v>
      </c>
      <c r="B42918" t="s">
        <v>1061</v>
      </c>
      <c r="C42918" t="s">
        <v>1022</v>
      </c>
      <c r="D42918" t="s">
        <v>1017</v>
      </c>
      <c r="E42918" t="s">
        <v>1015</v>
      </c>
      <c r="F42918" s="86">
        <v>19922818.677227501</v>
      </c>
    </row>
    <row r="42919" spans="1:6">
      <c r="A42919">
        <v>2026</v>
      </c>
      <c r="B42919" t="s">
        <v>1061</v>
      </c>
      <c r="C42919" t="s">
        <v>1022</v>
      </c>
      <c r="D42919" t="s">
        <v>1017</v>
      </c>
      <c r="E42919" t="s">
        <v>1015</v>
      </c>
      <c r="F42919" s="86">
        <v>20111140.931176499</v>
      </c>
    </row>
    <row r="42920" spans="1:6">
      <c r="A42920">
        <v>2027</v>
      </c>
      <c r="B42920" t="s">
        <v>1061</v>
      </c>
      <c r="C42920" t="s">
        <v>1022</v>
      </c>
      <c r="D42920" t="s">
        <v>1017</v>
      </c>
      <c r="E42920" t="s">
        <v>1015</v>
      </c>
      <c r="F42920" s="86">
        <v>20292375.145134799</v>
      </c>
    </row>
    <row r="42921" spans="1:6">
      <c r="A42921">
        <v>2028</v>
      </c>
      <c r="B42921" t="s">
        <v>1061</v>
      </c>
      <c r="C42921" t="s">
        <v>1022</v>
      </c>
      <c r="D42921" t="s">
        <v>1017</v>
      </c>
      <c r="E42921" t="s">
        <v>1015</v>
      </c>
      <c r="F42921" s="86">
        <v>20471304.141945601</v>
      </c>
    </row>
    <row r="42922" spans="1:6">
      <c r="A42922">
        <v>2029</v>
      </c>
      <c r="B42922" t="s">
        <v>1061</v>
      </c>
      <c r="C42922" t="s">
        <v>1022</v>
      </c>
      <c r="D42922" t="s">
        <v>1017</v>
      </c>
      <c r="E42922" t="s">
        <v>1015</v>
      </c>
      <c r="F42922" s="86">
        <v>20648251.056476802</v>
      </c>
    </row>
    <row r="42923" spans="1:6">
      <c r="A42923">
        <v>2030</v>
      </c>
      <c r="B42923" t="s">
        <v>1061</v>
      </c>
      <c r="C42923" t="s">
        <v>1022</v>
      </c>
      <c r="D42923" t="s">
        <v>1017</v>
      </c>
      <c r="E42923" t="s">
        <v>1015</v>
      </c>
      <c r="F42923" s="86">
        <v>20834844.1177429</v>
      </c>
    </row>
    <row r="42924" spans="1:6">
      <c r="A42924">
        <v>2031</v>
      </c>
      <c r="B42924" t="s">
        <v>1061</v>
      </c>
      <c r="C42924" t="s">
        <v>1022</v>
      </c>
      <c r="D42924" t="s">
        <v>1017</v>
      </c>
      <c r="E42924" t="s">
        <v>1015</v>
      </c>
      <c r="F42924" s="86">
        <v>21031944.4903461</v>
      </c>
    </row>
    <row r="42925" spans="1:6">
      <c r="A42925">
        <v>2032</v>
      </c>
      <c r="B42925" t="s">
        <v>1061</v>
      </c>
      <c r="C42925" t="s">
        <v>1022</v>
      </c>
      <c r="D42925" t="s">
        <v>1017</v>
      </c>
      <c r="E42925" t="s">
        <v>1015</v>
      </c>
      <c r="F42925" s="86">
        <v>21233832.3255427</v>
      </c>
    </row>
    <row r="42926" spans="1:6">
      <c r="A42926">
        <v>2033</v>
      </c>
      <c r="B42926" t="s">
        <v>1061</v>
      </c>
      <c r="C42926" t="s">
        <v>1022</v>
      </c>
      <c r="D42926" t="s">
        <v>1017</v>
      </c>
      <c r="E42926" t="s">
        <v>1015</v>
      </c>
      <c r="F42926" s="86">
        <v>21434374.319495801</v>
      </c>
    </row>
    <row r="42927" spans="1:6">
      <c r="A42927">
        <v>2034</v>
      </c>
      <c r="B42927" t="s">
        <v>1061</v>
      </c>
      <c r="C42927" t="s">
        <v>1022</v>
      </c>
      <c r="D42927" t="s">
        <v>1017</v>
      </c>
      <c r="E42927" t="s">
        <v>1015</v>
      </c>
      <c r="F42927" s="86">
        <v>21647109.4127861</v>
      </c>
    </row>
    <row r="42928" spans="1:6">
      <c r="A42928">
        <v>2035</v>
      </c>
      <c r="B42928" t="s">
        <v>1061</v>
      </c>
      <c r="C42928" t="s">
        <v>1022</v>
      </c>
      <c r="D42928" t="s">
        <v>1017</v>
      </c>
      <c r="E42928" t="s">
        <v>1015</v>
      </c>
      <c r="F42928" s="86">
        <v>21864509.551434498</v>
      </c>
    </row>
    <row r="42929" spans="1:6">
      <c r="A42929">
        <v>2036</v>
      </c>
      <c r="B42929" t="s">
        <v>1061</v>
      </c>
      <c r="C42929" t="s">
        <v>1022</v>
      </c>
      <c r="D42929" t="s">
        <v>1017</v>
      </c>
      <c r="E42929" t="s">
        <v>1015</v>
      </c>
      <c r="F42929" s="86">
        <v>22093009.2326313</v>
      </c>
    </row>
    <row r="42930" spans="1:6">
      <c r="A42930">
        <v>2037</v>
      </c>
      <c r="B42930" t="s">
        <v>1061</v>
      </c>
      <c r="C42930" t="s">
        <v>1022</v>
      </c>
      <c r="D42930" t="s">
        <v>1017</v>
      </c>
      <c r="E42930" t="s">
        <v>1015</v>
      </c>
      <c r="F42930" s="86">
        <v>22324478.757759798</v>
      </c>
    </row>
    <row r="42931" spans="1:6">
      <c r="A42931">
        <v>2038</v>
      </c>
      <c r="B42931" t="s">
        <v>1061</v>
      </c>
      <c r="C42931" t="s">
        <v>1022</v>
      </c>
      <c r="D42931" t="s">
        <v>1017</v>
      </c>
      <c r="E42931" t="s">
        <v>1015</v>
      </c>
      <c r="F42931" s="86">
        <v>22569478.5823614</v>
      </c>
    </row>
    <row r="42932" spans="1:6">
      <c r="A42932">
        <v>2039</v>
      </c>
      <c r="B42932" t="s">
        <v>1061</v>
      </c>
      <c r="C42932" t="s">
        <v>1022</v>
      </c>
      <c r="D42932" t="s">
        <v>1017</v>
      </c>
      <c r="E42932" t="s">
        <v>1015</v>
      </c>
      <c r="F42932" s="86">
        <v>22810936.3807703</v>
      </c>
    </row>
    <row r="42933" spans="1:6">
      <c r="A42933">
        <v>2040</v>
      </c>
      <c r="B42933" t="s">
        <v>1061</v>
      </c>
      <c r="C42933" t="s">
        <v>1022</v>
      </c>
      <c r="D42933" t="s">
        <v>1017</v>
      </c>
      <c r="E42933" t="s">
        <v>1015</v>
      </c>
      <c r="F42933" s="86">
        <v>23058942.2267536</v>
      </c>
    </row>
    <row r="42934" spans="1:6">
      <c r="A42934">
        <v>2041</v>
      </c>
      <c r="B42934" t="s">
        <v>1061</v>
      </c>
      <c r="C42934" t="s">
        <v>1022</v>
      </c>
      <c r="D42934" t="s">
        <v>1017</v>
      </c>
      <c r="E42934" t="s">
        <v>1015</v>
      </c>
      <c r="F42934" s="86">
        <v>23122291.784885999</v>
      </c>
    </row>
    <row r="42935" spans="1:6">
      <c r="A42935">
        <v>2042</v>
      </c>
      <c r="B42935" t="s">
        <v>1061</v>
      </c>
      <c r="C42935" t="s">
        <v>1022</v>
      </c>
      <c r="D42935" t="s">
        <v>1017</v>
      </c>
      <c r="E42935" t="s">
        <v>1015</v>
      </c>
      <c r="F42935" s="86">
        <v>23193274.692564402</v>
      </c>
    </row>
    <row r="42936" spans="1:6">
      <c r="A42936">
        <v>2043</v>
      </c>
      <c r="B42936" t="s">
        <v>1061</v>
      </c>
      <c r="C42936" t="s">
        <v>1022</v>
      </c>
      <c r="D42936" t="s">
        <v>1017</v>
      </c>
      <c r="E42936" t="s">
        <v>1015</v>
      </c>
      <c r="F42936" s="86">
        <v>23271577.415355999</v>
      </c>
    </row>
    <row r="42937" spans="1:6">
      <c r="A42937">
        <v>2044</v>
      </c>
      <c r="B42937" t="s">
        <v>1061</v>
      </c>
      <c r="C42937" t="s">
        <v>1022</v>
      </c>
      <c r="D42937" t="s">
        <v>1017</v>
      </c>
      <c r="E42937" t="s">
        <v>1015</v>
      </c>
      <c r="F42937" s="86">
        <v>23357167.703272302</v>
      </c>
    </row>
    <row r="42938" spans="1:6">
      <c r="A42938">
        <v>2045</v>
      </c>
      <c r="B42938" t="s">
        <v>1061</v>
      </c>
      <c r="C42938" t="s">
        <v>1022</v>
      </c>
      <c r="D42938" t="s">
        <v>1017</v>
      </c>
      <c r="E42938" t="s">
        <v>1015</v>
      </c>
      <c r="F42938" s="86">
        <v>23452052.865198702</v>
      </c>
    </row>
    <row r="42939" spans="1:6">
      <c r="A42939">
        <v>2046</v>
      </c>
      <c r="B42939" t="s">
        <v>1061</v>
      </c>
      <c r="C42939" t="s">
        <v>1022</v>
      </c>
      <c r="D42939" t="s">
        <v>1017</v>
      </c>
      <c r="E42939" t="s">
        <v>1015</v>
      </c>
      <c r="F42939" s="86">
        <v>23549131.910576299</v>
      </c>
    </row>
    <row r="42940" spans="1:6">
      <c r="A42940">
        <v>2047</v>
      </c>
      <c r="B42940" t="s">
        <v>1061</v>
      </c>
      <c r="C42940" t="s">
        <v>1022</v>
      </c>
      <c r="D42940" t="s">
        <v>1017</v>
      </c>
      <c r="E42940" t="s">
        <v>1015</v>
      </c>
      <c r="F42940" s="86">
        <v>23649212.121543299</v>
      </c>
    </row>
    <row r="42941" spans="1:6">
      <c r="A42941">
        <v>2048</v>
      </c>
      <c r="B42941" t="s">
        <v>1061</v>
      </c>
      <c r="C42941" t="s">
        <v>1022</v>
      </c>
      <c r="D42941" t="s">
        <v>1017</v>
      </c>
      <c r="E42941" t="s">
        <v>1015</v>
      </c>
      <c r="F42941" s="86">
        <v>23750310.186047401</v>
      </c>
    </row>
    <row r="42942" spans="1:6">
      <c r="A42942">
        <v>2049</v>
      </c>
      <c r="B42942" t="s">
        <v>1061</v>
      </c>
      <c r="C42942" t="s">
        <v>1022</v>
      </c>
      <c r="D42942" t="s">
        <v>1017</v>
      </c>
      <c r="E42942" t="s">
        <v>1015</v>
      </c>
      <c r="F42942" s="86">
        <v>23850289.252760898</v>
      </c>
    </row>
    <row r="42943" spans="1:6">
      <c r="A42943">
        <v>2050</v>
      </c>
      <c r="B42943" t="s">
        <v>1061</v>
      </c>
      <c r="C42943" t="s">
        <v>1022</v>
      </c>
      <c r="D42943" t="s">
        <v>1017</v>
      </c>
      <c r="E42943" t="s">
        <v>1015</v>
      </c>
      <c r="F42943" s="86">
        <v>23947343.783683099</v>
      </c>
    </row>
    <row r="42944" spans="1:6">
      <c r="A42944">
        <v>2017</v>
      </c>
      <c r="B42944" t="s">
        <v>1062</v>
      </c>
      <c r="C42944" t="s">
        <v>1022</v>
      </c>
      <c r="D42944" t="s">
        <v>1017</v>
      </c>
      <c r="E42944" t="s">
        <v>1015</v>
      </c>
      <c r="F42944" s="86">
        <v>1412015.4200546599</v>
      </c>
    </row>
    <row r="42945" spans="1:6">
      <c r="A42945">
        <v>2018</v>
      </c>
      <c r="B42945" t="s">
        <v>1062</v>
      </c>
      <c r="C42945" t="s">
        <v>1022</v>
      </c>
      <c r="D42945" t="s">
        <v>1017</v>
      </c>
      <c r="E42945" t="s">
        <v>1015</v>
      </c>
      <c r="F42945" s="86">
        <v>1434752.9663561799</v>
      </c>
    </row>
    <row r="42946" spans="1:6">
      <c r="A42946">
        <v>2019</v>
      </c>
      <c r="B42946" t="s">
        <v>1062</v>
      </c>
      <c r="C42946" t="s">
        <v>1022</v>
      </c>
      <c r="D42946" t="s">
        <v>1017</v>
      </c>
      <c r="E42946" t="s">
        <v>1015</v>
      </c>
      <c r="F42946" s="86">
        <v>1479453.1080978001</v>
      </c>
    </row>
    <row r="42947" spans="1:6">
      <c r="A42947">
        <v>2020</v>
      </c>
      <c r="B42947" t="s">
        <v>1062</v>
      </c>
      <c r="C42947" t="s">
        <v>1022</v>
      </c>
      <c r="D42947" t="s">
        <v>1017</v>
      </c>
      <c r="E42947" t="s">
        <v>1015</v>
      </c>
      <c r="F42947" s="86">
        <v>1523670.45070288</v>
      </c>
    </row>
    <row r="42948" spans="1:6">
      <c r="A42948">
        <v>2021</v>
      </c>
      <c r="B42948" t="s">
        <v>1062</v>
      </c>
      <c r="C42948" t="s">
        <v>1022</v>
      </c>
      <c r="D42948" t="s">
        <v>1017</v>
      </c>
      <c r="E42948" t="s">
        <v>1015</v>
      </c>
      <c r="F42948" s="86">
        <v>1567462.25676297</v>
      </c>
    </row>
    <row r="42949" spans="1:6">
      <c r="A42949">
        <v>2022</v>
      </c>
      <c r="B42949" t="s">
        <v>1062</v>
      </c>
      <c r="C42949" t="s">
        <v>1022</v>
      </c>
      <c r="D42949" t="s">
        <v>1017</v>
      </c>
      <c r="E42949" t="s">
        <v>1015</v>
      </c>
      <c r="F42949" s="86">
        <v>1609186.80396204</v>
      </c>
    </row>
    <row r="42950" spans="1:6">
      <c r="A42950">
        <v>2023</v>
      </c>
      <c r="B42950" t="s">
        <v>1062</v>
      </c>
      <c r="C42950" t="s">
        <v>1022</v>
      </c>
      <c r="D42950" t="s">
        <v>1017</v>
      </c>
      <c r="E42950" t="s">
        <v>1015</v>
      </c>
      <c r="F42950" s="86">
        <v>1649074.053178</v>
      </c>
    </row>
    <row r="42951" spans="1:6">
      <c r="A42951">
        <v>2024</v>
      </c>
      <c r="B42951" t="s">
        <v>1062</v>
      </c>
      <c r="C42951" t="s">
        <v>1022</v>
      </c>
      <c r="D42951" t="s">
        <v>1017</v>
      </c>
      <c r="E42951" t="s">
        <v>1015</v>
      </c>
      <c r="F42951" s="86">
        <v>1686873.7301308301</v>
      </c>
    </row>
    <row r="42952" spans="1:6">
      <c r="A42952">
        <v>2025</v>
      </c>
      <c r="B42952" t="s">
        <v>1062</v>
      </c>
      <c r="C42952" t="s">
        <v>1022</v>
      </c>
      <c r="D42952" t="s">
        <v>1017</v>
      </c>
      <c r="E42952" t="s">
        <v>1015</v>
      </c>
      <c r="F42952" s="86">
        <v>1723059.5757581501</v>
      </c>
    </row>
    <row r="42953" spans="1:6">
      <c r="A42953">
        <v>2026</v>
      </c>
      <c r="B42953" t="s">
        <v>1062</v>
      </c>
      <c r="C42953" t="s">
        <v>1022</v>
      </c>
      <c r="D42953" t="s">
        <v>1017</v>
      </c>
      <c r="E42953" t="s">
        <v>1015</v>
      </c>
      <c r="F42953" s="86">
        <v>1758156.86922102</v>
      </c>
    </row>
    <row r="42954" spans="1:6">
      <c r="A42954">
        <v>2027</v>
      </c>
      <c r="B42954" t="s">
        <v>1062</v>
      </c>
      <c r="C42954" t="s">
        <v>1022</v>
      </c>
      <c r="D42954" t="s">
        <v>1017</v>
      </c>
      <c r="E42954" t="s">
        <v>1015</v>
      </c>
      <c r="F42954" s="86">
        <v>1793013.16165269</v>
      </c>
    </row>
    <row r="42955" spans="1:6">
      <c r="A42955">
        <v>2028</v>
      </c>
      <c r="B42955" t="s">
        <v>1062</v>
      </c>
      <c r="C42955" t="s">
        <v>1022</v>
      </c>
      <c r="D42955" t="s">
        <v>1017</v>
      </c>
      <c r="E42955" t="s">
        <v>1015</v>
      </c>
      <c r="F42955" s="86">
        <v>1826926.7251468401</v>
      </c>
    </row>
    <row r="42956" spans="1:6">
      <c r="A42956">
        <v>2029</v>
      </c>
      <c r="B42956" t="s">
        <v>1062</v>
      </c>
      <c r="C42956" t="s">
        <v>1022</v>
      </c>
      <c r="D42956" t="s">
        <v>1017</v>
      </c>
      <c r="E42956" t="s">
        <v>1015</v>
      </c>
      <c r="F42956" s="86">
        <v>1861054.8883976401</v>
      </c>
    </row>
    <row r="42957" spans="1:6">
      <c r="A42957">
        <v>2030</v>
      </c>
      <c r="B42957" t="s">
        <v>1062</v>
      </c>
      <c r="C42957" t="s">
        <v>1022</v>
      </c>
      <c r="D42957" t="s">
        <v>1017</v>
      </c>
      <c r="E42957" t="s">
        <v>1015</v>
      </c>
      <c r="F42957" s="86">
        <v>1896061.94228372</v>
      </c>
    </row>
    <row r="42958" spans="1:6">
      <c r="A42958">
        <v>2031</v>
      </c>
      <c r="B42958" t="s">
        <v>1062</v>
      </c>
      <c r="C42958" t="s">
        <v>1022</v>
      </c>
      <c r="D42958" t="s">
        <v>1017</v>
      </c>
      <c r="E42958" t="s">
        <v>1015</v>
      </c>
      <c r="F42958" s="86">
        <v>1932132.6082253901</v>
      </c>
    </row>
    <row r="42959" spans="1:6">
      <c r="A42959">
        <v>2032</v>
      </c>
      <c r="B42959" t="s">
        <v>1062</v>
      </c>
      <c r="C42959" t="s">
        <v>1022</v>
      </c>
      <c r="D42959" t="s">
        <v>1017</v>
      </c>
      <c r="E42959" t="s">
        <v>1015</v>
      </c>
      <c r="F42959" s="86">
        <v>1969203.4004705499</v>
      </c>
    </row>
    <row r="42960" spans="1:6">
      <c r="A42960">
        <v>2033</v>
      </c>
      <c r="B42960" t="s">
        <v>1062</v>
      </c>
      <c r="C42960" t="s">
        <v>1022</v>
      </c>
      <c r="D42960" t="s">
        <v>1017</v>
      </c>
      <c r="E42960" t="s">
        <v>1015</v>
      </c>
      <c r="F42960" s="86">
        <v>2007111.0051849701</v>
      </c>
    </row>
    <row r="42961" spans="1:6">
      <c r="A42961">
        <v>2034</v>
      </c>
      <c r="B42961" t="s">
        <v>1062</v>
      </c>
      <c r="C42961" t="s">
        <v>1022</v>
      </c>
      <c r="D42961" t="s">
        <v>1017</v>
      </c>
      <c r="E42961" t="s">
        <v>1015</v>
      </c>
      <c r="F42961" s="86">
        <v>2045513.5243693001</v>
      </c>
    </row>
    <row r="42962" spans="1:6">
      <c r="A42962">
        <v>2035</v>
      </c>
      <c r="B42962" t="s">
        <v>1062</v>
      </c>
      <c r="C42962" t="s">
        <v>1022</v>
      </c>
      <c r="D42962" t="s">
        <v>1017</v>
      </c>
      <c r="E42962" t="s">
        <v>1015</v>
      </c>
      <c r="F42962" s="86">
        <v>2085304.2813293801</v>
      </c>
    </row>
    <row r="42963" spans="1:6">
      <c r="A42963">
        <v>2036</v>
      </c>
      <c r="B42963" t="s">
        <v>1062</v>
      </c>
      <c r="C42963" t="s">
        <v>1022</v>
      </c>
      <c r="D42963" t="s">
        <v>1017</v>
      </c>
      <c r="E42963" t="s">
        <v>1015</v>
      </c>
      <c r="F42963" s="86">
        <v>2125233.1229062802</v>
      </c>
    </row>
    <row r="42964" spans="1:6">
      <c r="A42964">
        <v>2037</v>
      </c>
      <c r="B42964" t="s">
        <v>1062</v>
      </c>
      <c r="C42964" t="s">
        <v>1022</v>
      </c>
      <c r="D42964" t="s">
        <v>1017</v>
      </c>
      <c r="E42964" t="s">
        <v>1015</v>
      </c>
      <c r="F42964" s="86">
        <v>2165592.4630442099</v>
      </c>
    </row>
    <row r="42965" spans="1:6">
      <c r="A42965">
        <v>2038</v>
      </c>
      <c r="B42965" t="s">
        <v>1062</v>
      </c>
      <c r="C42965" t="s">
        <v>1022</v>
      </c>
      <c r="D42965" t="s">
        <v>1017</v>
      </c>
      <c r="E42965" t="s">
        <v>1015</v>
      </c>
      <c r="F42965" s="86">
        <v>2206686.17302009</v>
      </c>
    </row>
    <row r="42966" spans="1:6">
      <c r="A42966">
        <v>2039</v>
      </c>
      <c r="B42966" t="s">
        <v>1062</v>
      </c>
      <c r="C42966" t="s">
        <v>1022</v>
      </c>
      <c r="D42966" t="s">
        <v>1017</v>
      </c>
      <c r="E42966" t="s">
        <v>1015</v>
      </c>
      <c r="F42966" s="86">
        <v>2247064.3723261398</v>
      </c>
    </row>
    <row r="42967" spans="1:6">
      <c r="A42967">
        <v>2040</v>
      </c>
      <c r="B42967" t="s">
        <v>1062</v>
      </c>
      <c r="C42967" t="s">
        <v>1022</v>
      </c>
      <c r="D42967" t="s">
        <v>1017</v>
      </c>
      <c r="E42967" t="s">
        <v>1015</v>
      </c>
      <c r="F42967" s="86">
        <v>2287703.2770445198</v>
      </c>
    </row>
    <row r="42968" spans="1:6">
      <c r="A42968">
        <v>2041</v>
      </c>
      <c r="B42968" t="s">
        <v>1062</v>
      </c>
      <c r="C42968" t="s">
        <v>1022</v>
      </c>
      <c r="D42968" t="s">
        <v>1017</v>
      </c>
      <c r="E42968" t="s">
        <v>1015</v>
      </c>
      <c r="F42968" s="86">
        <v>2305937.4227063698</v>
      </c>
    </row>
    <row r="42969" spans="1:6">
      <c r="A42969">
        <v>2042</v>
      </c>
      <c r="B42969" t="s">
        <v>1062</v>
      </c>
      <c r="C42969" t="s">
        <v>1022</v>
      </c>
      <c r="D42969" t="s">
        <v>1017</v>
      </c>
      <c r="E42969" t="s">
        <v>1015</v>
      </c>
      <c r="F42969" s="86">
        <v>2324767.4311223598</v>
      </c>
    </row>
    <row r="42970" spans="1:6">
      <c r="A42970">
        <v>2043</v>
      </c>
      <c r="B42970" t="s">
        <v>1062</v>
      </c>
      <c r="C42970" t="s">
        <v>1022</v>
      </c>
      <c r="D42970" t="s">
        <v>1017</v>
      </c>
      <c r="E42970" t="s">
        <v>1015</v>
      </c>
      <c r="F42970" s="86">
        <v>2344606.7387933</v>
      </c>
    </row>
    <row r="42971" spans="1:6">
      <c r="A42971">
        <v>2044</v>
      </c>
      <c r="B42971" t="s">
        <v>1062</v>
      </c>
      <c r="C42971" t="s">
        <v>1022</v>
      </c>
      <c r="D42971" t="s">
        <v>1017</v>
      </c>
      <c r="E42971" t="s">
        <v>1015</v>
      </c>
      <c r="F42971" s="86">
        <v>2365129.00207798</v>
      </c>
    </row>
    <row r="42972" spans="1:6">
      <c r="A42972">
        <v>2045</v>
      </c>
      <c r="B42972" t="s">
        <v>1062</v>
      </c>
      <c r="C42972" t="s">
        <v>1022</v>
      </c>
      <c r="D42972" t="s">
        <v>1017</v>
      </c>
      <c r="E42972" t="s">
        <v>1015</v>
      </c>
      <c r="F42972" s="86">
        <v>2386183.1188713801</v>
      </c>
    </row>
    <row r="42973" spans="1:6">
      <c r="A42973">
        <v>2046</v>
      </c>
      <c r="B42973" t="s">
        <v>1062</v>
      </c>
      <c r="C42973" t="s">
        <v>1022</v>
      </c>
      <c r="D42973" t="s">
        <v>1017</v>
      </c>
      <c r="E42973" t="s">
        <v>1015</v>
      </c>
      <c r="F42973" s="86">
        <v>2407530.7893582499</v>
      </c>
    </row>
    <row r="42974" spans="1:6">
      <c r="A42974">
        <v>2047</v>
      </c>
      <c r="B42974" t="s">
        <v>1062</v>
      </c>
      <c r="C42974" t="s">
        <v>1022</v>
      </c>
      <c r="D42974" t="s">
        <v>1017</v>
      </c>
      <c r="E42974" t="s">
        <v>1015</v>
      </c>
      <c r="F42974" s="86">
        <v>2428902.17272818</v>
      </c>
    </row>
    <row r="42975" spans="1:6">
      <c r="A42975">
        <v>2048</v>
      </c>
      <c r="B42975" t="s">
        <v>1062</v>
      </c>
      <c r="C42975" t="s">
        <v>1022</v>
      </c>
      <c r="D42975" t="s">
        <v>1017</v>
      </c>
      <c r="E42975" t="s">
        <v>1015</v>
      </c>
      <c r="F42975" s="86">
        <v>2449783.7569576399</v>
      </c>
    </row>
    <row r="42976" spans="1:6">
      <c r="A42976">
        <v>2049</v>
      </c>
      <c r="B42976" t="s">
        <v>1062</v>
      </c>
      <c r="C42976" t="s">
        <v>1022</v>
      </c>
      <c r="D42976" t="s">
        <v>1017</v>
      </c>
      <c r="E42976" t="s">
        <v>1015</v>
      </c>
      <c r="F42976" s="86">
        <v>2470457.3857161799</v>
      </c>
    </row>
    <row r="42977" spans="1:6">
      <c r="A42977">
        <v>2050</v>
      </c>
      <c r="B42977" t="s">
        <v>1062</v>
      </c>
      <c r="C42977" t="s">
        <v>1022</v>
      </c>
      <c r="D42977" t="s">
        <v>1017</v>
      </c>
      <c r="E42977" t="s">
        <v>1015</v>
      </c>
      <c r="F42977" s="86">
        <v>2490399.7244115002</v>
      </c>
    </row>
    <row r="42978" spans="1:6">
      <c r="A42978">
        <v>2017</v>
      </c>
      <c r="B42978" t="s">
        <v>1063</v>
      </c>
      <c r="C42978" t="s">
        <v>1022</v>
      </c>
      <c r="D42978" t="s">
        <v>1017</v>
      </c>
      <c r="E42978" t="s">
        <v>1015</v>
      </c>
      <c r="F42978" s="86">
        <v>10214099.9595167</v>
      </c>
    </row>
    <row r="42979" spans="1:6">
      <c r="A42979">
        <v>2018</v>
      </c>
      <c r="B42979" t="s">
        <v>1063</v>
      </c>
      <c r="C42979" t="s">
        <v>1022</v>
      </c>
      <c r="D42979" t="s">
        <v>1017</v>
      </c>
      <c r="E42979" t="s">
        <v>1015</v>
      </c>
      <c r="F42979" s="86">
        <v>10274296.501314901</v>
      </c>
    </row>
    <row r="42980" spans="1:6">
      <c r="A42980">
        <v>2019</v>
      </c>
      <c r="B42980" t="s">
        <v>1063</v>
      </c>
      <c r="C42980" t="s">
        <v>1022</v>
      </c>
      <c r="D42980" t="s">
        <v>1017</v>
      </c>
      <c r="E42980" t="s">
        <v>1015</v>
      </c>
      <c r="F42980" s="86">
        <v>10340693.253677201</v>
      </c>
    </row>
    <row r="42981" spans="1:6">
      <c r="A42981">
        <v>2020</v>
      </c>
      <c r="B42981" t="s">
        <v>1063</v>
      </c>
      <c r="C42981" t="s">
        <v>1022</v>
      </c>
      <c r="D42981" t="s">
        <v>1017</v>
      </c>
      <c r="E42981" t="s">
        <v>1015</v>
      </c>
      <c r="F42981" s="86">
        <v>10392712.110877801</v>
      </c>
    </row>
    <row r="42982" spans="1:6">
      <c r="A42982">
        <v>2021</v>
      </c>
      <c r="B42982" t="s">
        <v>1063</v>
      </c>
      <c r="C42982" t="s">
        <v>1022</v>
      </c>
      <c r="D42982" t="s">
        <v>1017</v>
      </c>
      <c r="E42982" t="s">
        <v>1015</v>
      </c>
      <c r="F42982" s="86">
        <v>10436234.9898676</v>
      </c>
    </row>
    <row r="42983" spans="1:6">
      <c r="A42983">
        <v>2022</v>
      </c>
      <c r="B42983" t="s">
        <v>1063</v>
      </c>
      <c r="C42983" t="s">
        <v>1022</v>
      </c>
      <c r="D42983" t="s">
        <v>1017</v>
      </c>
      <c r="E42983" t="s">
        <v>1015</v>
      </c>
      <c r="F42983" s="86">
        <v>10465085.921455201</v>
      </c>
    </row>
    <row r="42984" spans="1:6">
      <c r="A42984">
        <v>2023</v>
      </c>
      <c r="B42984" t="s">
        <v>1063</v>
      </c>
      <c r="C42984" t="s">
        <v>1022</v>
      </c>
      <c r="D42984" t="s">
        <v>1017</v>
      </c>
      <c r="E42984" t="s">
        <v>1015</v>
      </c>
      <c r="F42984" s="86">
        <v>10486555.203315601</v>
      </c>
    </row>
    <row r="42985" spans="1:6">
      <c r="A42985">
        <v>2024</v>
      </c>
      <c r="B42985" t="s">
        <v>1063</v>
      </c>
      <c r="C42985" t="s">
        <v>1022</v>
      </c>
      <c r="D42985" t="s">
        <v>1017</v>
      </c>
      <c r="E42985" t="s">
        <v>1015</v>
      </c>
      <c r="F42985" s="86">
        <v>10498232.385140199</v>
      </c>
    </row>
    <row r="42986" spans="1:6">
      <c r="A42986">
        <v>2025</v>
      </c>
      <c r="B42986" t="s">
        <v>1063</v>
      </c>
      <c r="C42986" t="s">
        <v>1022</v>
      </c>
      <c r="D42986" t="s">
        <v>1017</v>
      </c>
      <c r="E42986" t="s">
        <v>1015</v>
      </c>
      <c r="F42986" s="86">
        <v>10502364.257550901</v>
      </c>
    </row>
    <row r="42987" spans="1:6">
      <c r="A42987">
        <v>2026</v>
      </c>
      <c r="B42987" t="s">
        <v>1063</v>
      </c>
      <c r="C42987" t="s">
        <v>1022</v>
      </c>
      <c r="D42987" t="s">
        <v>1017</v>
      </c>
      <c r="E42987" t="s">
        <v>1015</v>
      </c>
      <c r="F42987" s="86">
        <v>10502320.642125599</v>
      </c>
    </row>
    <row r="42988" spans="1:6">
      <c r="A42988">
        <v>2027</v>
      </c>
      <c r="B42988" t="s">
        <v>1063</v>
      </c>
      <c r="C42988" t="s">
        <v>1022</v>
      </c>
      <c r="D42988" t="s">
        <v>1017</v>
      </c>
      <c r="E42988" t="s">
        <v>1015</v>
      </c>
      <c r="F42988" s="86">
        <v>10501382.826620501</v>
      </c>
    </row>
    <row r="42989" spans="1:6">
      <c r="A42989">
        <v>2028</v>
      </c>
      <c r="B42989" t="s">
        <v>1063</v>
      </c>
      <c r="C42989" t="s">
        <v>1022</v>
      </c>
      <c r="D42989" t="s">
        <v>1017</v>
      </c>
      <c r="E42989" t="s">
        <v>1015</v>
      </c>
      <c r="F42989" s="86">
        <v>10487080.0625492</v>
      </c>
    </row>
    <row r="42990" spans="1:6">
      <c r="A42990">
        <v>2029</v>
      </c>
      <c r="B42990" t="s">
        <v>1063</v>
      </c>
      <c r="C42990" t="s">
        <v>1022</v>
      </c>
      <c r="D42990" t="s">
        <v>1017</v>
      </c>
      <c r="E42990" t="s">
        <v>1015</v>
      </c>
      <c r="F42990" s="86">
        <v>10474288.038575901</v>
      </c>
    </row>
    <row r="42991" spans="1:6">
      <c r="A42991">
        <v>2030</v>
      </c>
      <c r="B42991" t="s">
        <v>1063</v>
      </c>
      <c r="C42991" t="s">
        <v>1022</v>
      </c>
      <c r="D42991" t="s">
        <v>1017</v>
      </c>
      <c r="E42991" t="s">
        <v>1015</v>
      </c>
      <c r="F42991" s="86">
        <v>10452147.8212652</v>
      </c>
    </row>
    <row r="42992" spans="1:6">
      <c r="A42992">
        <v>2031</v>
      </c>
      <c r="B42992" t="s">
        <v>1063</v>
      </c>
      <c r="C42992" t="s">
        <v>1022</v>
      </c>
      <c r="D42992" t="s">
        <v>1017</v>
      </c>
      <c r="E42992" t="s">
        <v>1015</v>
      </c>
      <c r="F42992" s="86">
        <v>10432460.7694463</v>
      </c>
    </row>
    <row r="42993" spans="1:6">
      <c r="A42993">
        <v>2032</v>
      </c>
      <c r="B42993" t="s">
        <v>1063</v>
      </c>
      <c r="C42993" t="s">
        <v>1022</v>
      </c>
      <c r="D42993" t="s">
        <v>1017</v>
      </c>
      <c r="E42993" t="s">
        <v>1015</v>
      </c>
      <c r="F42993" s="86">
        <v>10413533.7942094</v>
      </c>
    </row>
    <row r="42994" spans="1:6">
      <c r="A42994">
        <v>2033</v>
      </c>
      <c r="B42994" t="s">
        <v>1063</v>
      </c>
      <c r="C42994" t="s">
        <v>1022</v>
      </c>
      <c r="D42994" t="s">
        <v>1017</v>
      </c>
      <c r="E42994" t="s">
        <v>1015</v>
      </c>
      <c r="F42994" s="86">
        <v>10394647.9211562</v>
      </c>
    </row>
    <row r="42995" spans="1:6">
      <c r="A42995">
        <v>2034</v>
      </c>
      <c r="B42995" t="s">
        <v>1063</v>
      </c>
      <c r="C42995" t="s">
        <v>1022</v>
      </c>
      <c r="D42995" t="s">
        <v>1017</v>
      </c>
      <c r="E42995" t="s">
        <v>1015</v>
      </c>
      <c r="F42995" s="86">
        <v>10386286.472836999</v>
      </c>
    </row>
    <row r="42996" spans="1:6">
      <c r="A42996">
        <v>2035</v>
      </c>
      <c r="B42996" t="s">
        <v>1063</v>
      </c>
      <c r="C42996" t="s">
        <v>1022</v>
      </c>
      <c r="D42996" t="s">
        <v>1017</v>
      </c>
      <c r="E42996" t="s">
        <v>1015</v>
      </c>
      <c r="F42996" s="86">
        <v>10379263.873333</v>
      </c>
    </row>
    <row r="42997" spans="1:6">
      <c r="A42997">
        <v>2036</v>
      </c>
      <c r="B42997" t="s">
        <v>1063</v>
      </c>
      <c r="C42997" t="s">
        <v>1022</v>
      </c>
      <c r="D42997" t="s">
        <v>1017</v>
      </c>
      <c r="E42997" t="s">
        <v>1015</v>
      </c>
      <c r="F42997" s="86">
        <v>10388532.2486559</v>
      </c>
    </row>
    <row r="42998" spans="1:6">
      <c r="A42998">
        <v>2037</v>
      </c>
      <c r="B42998" t="s">
        <v>1063</v>
      </c>
      <c r="C42998" t="s">
        <v>1022</v>
      </c>
      <c r="D42998" t="s">
        <v>1017</v>
      </c>
      <c r="E42998" t="s">
        <v>1015</v>
      </c>
      <c r="F42998" s="86">
        <v>10404938.7506222</v>
      </c>
    </row>
    <row r="42999" spans="1:6">
      <c r="A42999">
        <v>2038</v>
      </c>
      <c r="B42999" t="s">
        <v>1063</v>
      </c>
      <c r="C42999" t="s">
        <v>1022</v>
      </c>
      <c r="D42999" t="s">
        <v>1017</v>
      </c>
      <c r="E42999" t="s">
        <v>1015</v>
      </c>
      <c r="F42999" s="86">
        <v>10427958.264529999</v>
      </c>
    </row>
    <row r="43000" spans="1:6">
      <c r="A43000">
        <v>2039</v>
      </c>
      <c r="B43000" t="s">
        <v>1063</v>
      </c>
      <c r="C43000" t="s">
        <v>1022</v>
      </c>
      <c r="D43000" t="s">
        <v>1017</v>
      </c>
      <c r="E43000" t="s">
        <v>1015</v>
      </c>
      <c r="F43000" s="86">
        <v>10456113.043462601</v>
      </c>
    </row>
    <row r="43001" spans="1:6">
      <c r="A43001">
        <v>2040</v>
      </c>
      <c r="B43001" t="s">
        <v>1063</v>
      </c>
      <c r="C43001" t="s">
        <v>1022</v>
      </c>
      <c r="D43001" t="s">
        <v>1017</v>
      </c>
      <c r="E43001" t="s">
        <v>1015</v>
      </c>
      <c r="F43001" s="86">
        <v>10492815.284771301</v>
      </c>
    </row>
    <row r="43002" spans="1:6">
      <c r="A43002">
        <v>2041</v>
      </c>
      <c r="B43002" t="s">
        <v>1063</v>
      </c>
      <c r="C43002" t="s">
        <v>1022</v>
      </c>
      <c r="D43002" t="s">
        <v>1017</v>
      </c>
      <c r="E43002" t="s">
        <v>1015</v>
      </c>
      <c r="F43002" s="86">
        <v>10499700.1379149</v>
      </c>
    </row>
    <row r="43003" spans="1:6">
      <c r="A43003">
        <v>2042</v>
      </c>
      <c r="B43003" t="s">
        <v>1063</v>
      </c>
      <c r="C43003" t="s">
        <v>1022</v>
      </c>
      <c r="D43003" t="s">
        <v>1017</v>
      </c>
      <c r="E43003" t="s">
        <v>1015</v>
      </c>
      <c r="F43003" s="86">
        <v>10507250.349793401</v>
      </c>
    </row>
    <row r="43004" spans="1:6">
      <c r="A43004">
        <v>2043</v>
      </c>
      <c r="B43004" t="s">
        <v>1063</v>
      </c>
      <c r="C43004" t="s">
        <v>1022</v>
      </c>
      <c r="D43004" t="s">
        <v>1017</v>
      </c>
      <c r="E43004" t="s">
        <v>1015</v>
      </c>
      <c r="F43004" s="86">
        <v>10520546.605460901</v>
      </c>
    </row>
    <row r="43005" spans="1:6">
      <c r="A43005">
        <v>2044</v>
      </c>
      <c r="B43005" t="s">
        <v>1063</v>
      </c>
      <c r="C43005" t="s">
        <v>1022</v>
      </c>
      <c r="D43005" t="s">
        <v>1017</v>
      </c>
      <c r="E43005" t="s">
        <v>1015</v>
      </c>
      <c r="F43005" s="86">
        <v>10534501.3476144</v>
      </c>
    </row>
    <row r="43006" spans="1:6">
      <c r="A43006">
        <v>2045</v>
      </c>
      <c r="B43006" t="s">
        <v>1063</v>
      </c>
      <c r="C43006" t="s">
        <v>1022</v>
      </c>
      <c r="D43006" t="s">
        <v>1017</v>
      </c>
      <c r="E43006" t="s">
        <v>1015</v>
      </c>
      <c r="F43006" s="86">
        <v>10551619.622103199</v>
      </c>
    </row>
    <row r="43007" spans="1:6">
      <c r="A43007">
        <v>2046</v>
      </c>
      <c r="B43007" t="s">
        <v>1063</v>
      </c>
      <c r="C43007" t="s">
        <v>1022</v>
      </c>
      <c r="D43007" t="s">
        <v>1017</v>
      </c>
      <c r="E43007" t="s">
        <v>1015</v>
      </c>
      <c r="F43007" s="86">
        <v>10565060.285370899</v>
      </c>
    </row>
    <row r="43008" spans="1:6">
      <c r="A43008">
        <v>2047</v>
      </c>
      <c r="B43008" t="s">
        <v>1063</v>
      </c>
      <c r="C43008" t="s">
        <v>1022</v>
      </c>
      <c r="D43008" t="s">
        <v>1017</v>
      </c>
      <c r="E43008" t="s">
        <v>1015</v>
      </c>
      <c r="F43008" s="86">
        <v>10579015.006938901</v>
      </c>
    </row>
    <row r="43009" spans="1:6">
      <c r="A43009">
        <v>2048</v>
      </c>
      <c r="B43009" t="s">
        <v>1063</v>
      </c>
      <c r="C43009" t="s">
        <v>1022</v>
      </c>
      <c r="D43009" t="s">
        <v>1017</v>
      </c>
      <c r="E43009" t="s">
        <v>1015</v>
      </c>
      <c r="F43009" s="86">
        <v>10594180.1483941</v>
      </c>
    </row>
    <row r="43010" spans="1:6">
      <c r="A43010">
        <v>2049</v>
      </c>
      <c r="B43010" t="s">
        <v>1063</v>
      </c>
      <c r="C43010" t="s">
        <v>1022</v>
      </c>
      <c r="D43010" t="s">
        <v>1017</v>
      </c>
      <c r="E43010" t="s">
        <v>1015</v>
      </c>
      <c r="F43010" s="86">
        <v>10610498.0284128</v>
      </c>
    </row>
    <row r="43011" spans="1:6">
      <c r="A43011">
        <v>2050</v>
      </c>
      <c r="B43011" t="s">
        <v>1063</v>
      </c>
      <c r="C43011" t="s">
        <v>1022</v>
      </c>
      <c r="D43011" t="s">
        <v>1017</v>
      </c>
      <c r="E43011" t="s">
        <v>1015</v>
      </c>
      <c r="F43011" s="86">
        <v>10628044.117133699</v>
      </c>
    </row>
    <row r="43012" spans="1:6">
      <c r="A43012">
        <v>2017</v>
      </c>
      <c r="B43012" t="s">
        <v>1064</v>
      </c>
      <c r="C43012" t="s">
        <v>1022</v>
      </c>
      <c r="D43012" t="s">
        <v>1017</v>
      </c>
      <c r="E43012" t="s">
        <v>1015</v>
      </c>
      <c r="F43012" s="86">
        <v>2074206.80261903</v>
      </c>
    </row>
    <row r="43013" spans="1:6">
      <c r="A43013">
        <v>2018</v>
      </c>
      <c r="B43013" t="s">
        <v>1064</v>
      </c>
      <c r="C43013" t="s">
        <v>1022</v>
      </c>
      <c r="D43013" t="s">
        <v>1017</v>
      </c>
      <c r="E43013" t="s">
        <v>1015</v>
      </c>
      <c r="F43013" s="86">
        <v>2115397.2073677802</v>
      </c>
    </row>
    <row r="43014" spans="1:6">
      <c r="A43014">
        <v>2019</v>
      </c>
      <c r="B43014" t="s">
        <v>1064</v>
      </c>
      <c r="C43014" t="s">
        <v>1022</v>
      </c>
      <c r="D43014" t="s">
        <v>1017</v>
      </c>
      <c r="E43014" t="s">
        <v>1015</v>
      </c>
      <c r="F43014" s="86">
        <v>2137293.2623465699</v>
      </c>
    </row>
    <row r="43015" spans="1:6">
      <c r="A43015">
        <v>2020</v>
      </c>
      <c r="B43015" t="s">
        <v>1064</v>
      </c>
      <c r="C43015" t="s">
        <v>1022</v>
      </c>
      <c r="D43015" t="s">
        <v>1017</v>
      </c>
      <c r="E43015" t="s">
        <v>1015</v>
      </c>
      <c r="F43015" s="86">
        <v>2158390.2753215302</v>
      </c>
    </row>
    <row r="43016" spans="1:6">
      <c r="A43016">
        <v>2021</v>
      </c>
      <c r="B43016" t="s">
        <v>1064</v>
      </c>
      <c r="C43016" t="s">
        <v>1022</v>
      </c>
      <c r="D43016" t="s">
        <v>1017</v>
      </c>
      <c r="E43016" t="s">
        <v>1015</v>
      </c>
      <c r="F43016" s="86">
        <v>2179429.3819784699</v>
      </c>
    </row>
    <row r="43017" spans="1:6">
      <c r="A43017">
        <v>2022</v>
      </c>
      <c r="B43017" t="s">
        <v>1064</v>
      </c>
      <c r="C43017" t="s">
        <v>1022</v>
      </c>
      <c r="D43017" t="s">
        <v>1017</v>
      </c>
      <c r="E43017" t="s">
        <v>1015</v>
      </c>
      <c r="F43017" s="86">
        <v>2198619.5708676302</v>
      </c>
    </row>
    <row r="43018" spans="1:6">
      <c r="A43018">
        <v>2023</v>
      </c>
      <c r="B43018" t="s">
        <v>1064</v>
      </c>
      <c r="C43018" t="s">
        <v>1022</v>
      </c>
      <c r="D43018" t="s">
        <v>1017</v>
      </c>
      <c r="E43018" t="s">
        <v>1015</v>
      </c>
      <c r="F43018" s="86">
        <v>2216584.3066039798</v>
      </c>
    </row>
    <row r="43019" spans="1:6">
      <c r="A43019">
        <v>2024</v>
      </c>
      <c r="B43019" t="s">
        <v>1064</v>
      </c>
      <c r="C43019" t="s">
        <v>1022</v>
      </c>
      <c r="D43019" t="s">
        <v>1017</v>
      </c>
      <c r="E43019" t="s">
        <v>1015</v>
      </c>
      <c r="F43019" s="86">
        <v>2234628.3138578301</v>
      </c>
    </row>
    <row r="43020" spans="1:6">
      <c r="A43020">
        <v>2025</v>
      </c>
      <c r="B43020" t="s">
        <v>1064</v>
      </c>
      <c r="C43020" t="s">
        <v>1022</v>
      </c>
      <c r="D43020" t="s">
        <v>1017</v>
      </c>
      <c r="E43020" t="s">
        <v>1015</v>
      </c>
      <c r="F43020" s="86">
        <v>2251403.5089805098</v>
      </c>
    </row>
    <row r="43021" spans="1:6">
      <c r="A43021">
        <v>2026</v>
      </c>
      <c r="B43021" t="s">
        <v>1064</v>
      </c>
      <c r="C43021" t="s">
        <v>1022</v>
      </c>
      <c r="D43021" t="s">
        <v>1017</v>
      </c>
      <c r="E43021" t="s">
        <v>1015</v>
      </c>
      <c r="F43021" s="86">
        <v>2267997.17868724</v>
      </c>
    </row>
    <row r="43022" spans="1:6">
      <c r="A43022">
        <v>2027</v>
      </c>
      <c r="B43022" t="s">
        <v>1064</v>
      </c>
      <c r="C43022" t="s">
        <v>1022</v>
      </c>
      <c r="D43022" t="s">
        <v>1017</v>
      </c>
      <c r="E43022" t="s">
        <v>1015</v>
      </c>
      <c r="F43022" s="86">
        <v>2285041.6555151902</v>
      </c>
    </row>
    <row r="43023" spans="1:6">
      <c r="A43023">
        <v>2028</v>
      </c>
      <c r="B43023" t="s">
        <v>1064</v>
      </c>
      <c r="C43023" t="s">
        <v>1022</v>
      </c>
      <c r="D43023" t="s">
        <v>1017</v>
      </c>
      <c r="E43023" t="s">
        <v>1015</v>
      </c>
      <c r="F43023" s="86">
        <v>2301222.37451716</v>
      </c>
    </row>
    <row r="43024" spans="1:6">
      <c r="A43024">
        <v>2029</v>
      </c>
      <c r="B43024" t="s">
        <v>1064</v>
      </c>
      <c r="C43024" t="s">
        <v>1022</v>
      </c>
      <c r="D43024" t="s">
        <v>1017</v>
      </c>
      <c r="E43024" t="s">
        <v>1015</v>
      </c>
      <c r="F43024" s="86">
        <v>2316927.9926795498</v>
      </c>
    </row>
    <row r="43025" spans="1:6">
      <c r="A43025">
        <v>2030</v>
      </c>
      <c r="B43025" t="s">
        <v>1064</v>
      </c>
      <c r="C43025" t="s">
        <v>1022</v>
      </c>
      <c r="D43025" t="s">
        <v>1017</v>
      </c>
      <c r="E43025" t="s">
        <v>1015</v>
      </c>
      <c r="F43025" s="86">
        <v>2332928.71044034</v>
      </c>
    </row>
    <row r="43026" spans="1:6">
      <c r="A43026">
        <v>2031</v>
      </c>
      <c r="B43026" t="s">
        <v>1064</v>
      </c>
      <c r="C43026" t="s">
        <v>1022</v>
      </c>
      <c r="D43026" t="s">
        <v>1017</v>
      </c>
      <c r="E43026" t="s">
        <v>1015</v>
      </c>
      <c r="F43026" s="86">
        <v>2349205.6982040498</v>
      </c>
    </row>
    <row r="43027" spans="1:6">
      <c r="A43027">
        <v>2032</v>
      </c>
      <c r="B43027" t="s">
        <v>1064</v>
      </c>
      <c r="C43027" t="s">
        <v>1022</v>
      </c>
      <c r="D43027" t="s">
        <v>1017</v>
      </c>
      <c r="E43027" t="s">
        <v>1015</v>
      </c>
      <c r="F43027" s="86">
        <v>2365503.2929464802</v>
      </c>
    </row>
    <row r="43028" spans="1:6">
      <c r="A43028">
        <v>2033</v>
      </c>
      <c r="B43028" t="s">
        <v>1064</v>
      </c>
      <c r="C43028" t="s">
        <v>1022</v>
      </c>
      <c r="D43028" t="s">
        <v>1017</v>
      </c>
      <c r="E43028" t="s">
        <v>1015</v>
      </c>
      <c r="F43028" s="86">
        <v>2382030.9685410098</v>
      </c>
    </row>
    <row r="43029" spans="1:6">
      <c r="A43029">
        <v>2034</v>
      </c>
      <c r="B43029" t="s">
        <v>1064</v>
      </c>
      <c r="C43029" t="s">
        <v>1022</v>
      </c>
      <c r="D43029" t="s">
        <v>1017</v>
      </c>
      <c r="E43029" t="s">
        <v>1015</v>
      </c>
      <c r="F43029" s="86">
        <v>2398861.2948403899</v>
      </c>
    </row>
    <row r="43030" spans="1:6">
      <c r="A43030">
        <v>2035</v>
      </c>
      <c r="B43030" t="s">
        <v>1064</v>
      </c>
      <c r="C43030" t="s">
        <v>1022</v>
      </c>
      <c r="D43030" t="s">
        <v>1017</v>
      </c>
      <c r="E43030" t="s">
        <v>1015</v>
      </c>
      <c r="F43030" s="86">
        <v>2416413.6976350201</v>
      </c>
    </row>
    <row r="43031" spans="1:6">
      <c r="A43031">
        <v>2036</v>
      </c>
      <c r="B43031" t="s">
        <v>1064</v>
      </c>
      <c r="C43031" t="s">
        <v>1022</v>
      </c>
      <c r="D43031" t="s">
        <v>1017</v>
      </c>
      <c r="E43031" t="s">
        <v>1015</v>
      </c>
      <c r="F43031" s="86">
        <v>2434672.3285210701</v>
      </c>
    </row>
    <row r="43032" spans="1:6">
      <c r="A43032">
        <v>2037</v>
      </c>
      <c r="B43032" t="s">
        <v>1064</v>
      </c>
      <c r="C43032" t="s">
        <v>1022</v>
      </c>
      <c r="D43032" t="s">
        <v>1017</v>
      </c>
      <c r="E43032" t="s">
        <v>1015</v>
      </c>
      <c r="F43032" s="86">
        <v>2453558.8219208498</v>
      </c>
    </row>
    <row r="43033" spans="1:6">
      <c r="A43033">
        <v>2038</v>
      </c>
      <c r="B43033" t="s">
        <v>1064</v>
      </c>
      <c r="C43033" t="s">
        <v>1022</v>
      </c>
      <c r="D43033" t="s">
        <v>1017</v>
      </c>
      <c r="E43033" t="s">
        <v>1015</v>
      </c>
      <c r="F43033" s="86">
        <v>2472782.66651231</v>
      </c>
    </row>
    <row r="43034" spans="1:6">
      <c r="A43034">
        <v>2039</v>
      </c>
      <c r="B43034" t="s">
        <v>1064</v>
      </c>
      <c r="C43034" t="s">
        <v>1022</v>
      </c>
      <c r="D43034" t="s">
        <v>1017</v>
      </c>
      <c r="E43034" t="s">
        <v>1015</v>
      </c>
      <c r="F43034" s="86">
        <v>2493235.15104587</v>
      </c>
    </row>
    <row r="43035" spans="1:6">
      <c r="A43035">
        <v>2040</v>
      </c>
      <c r="B43035" t="s">
        <v>1064</v>
      </c>
      <c r="C43035" t="s">
        <v>1022</v>
      </c>
      <c r="D43035" t="s">
        <v>1017</v>
      </c>
      <c r="E43035" t="s">
        <v>1015</v>
      </c>
      <c r="F43035" s="86">
        <v>2513190.7012627898</v>
      </c>
    </row>
    <row r="43036" spans="1:6">
      <c r="A43036">
        <v>2041</v>
      </c>
      <c r="B43036" t="s">
        <v>1064</v>
      </c>
      <c r="C43036" t="s">
        <v>1022</v>
      </c>
      <c r="D43036" t="s">
        <v>1017</v>
      </c>
      <c r="E43036" t="s">
        <v>1015</v>
      </c>
      <c r="F43036" s="86">
        <v>2516182.1164610898</v>
      </c>
    </row>
    <row r="43037" spans="1:6">
      <c r="A43037">
        <v>2042</v>
      </c>
      <c r="B43037" t="s">
        <v>1064</v>
      </c>
      <c r="C43037" t="s">
        <v>1022</v>
      </c>
      <c r="D43037" t="s">
        <v>1017</v>
      </c>
      <c r="E43037" t="s">
        <v>1015</v>
      </c>
      <c r="F43037" s="86">
        <v>2519543.95615278</v>
      </c>
    </row>
    <row r="43038" spans="1:6">
      <c r="A43038">
        <v>2043</v>
      </c>
      <c r="B43038" t="s">
        <v>1064</v>
      </c>
      <c r="C43038" t="s">
        <v>1022</v>
      </c>
      <c r="D43038" t="s">
        <v>1017</v>
      </c>
      <c r="E43038" t="s">
        <v>1015</v>
      </c>
      <c r="F43038" s="86">
        <v>2522817.1184741501</v>
      </c>
    </row>
    <row r="43039" spans="1:6">
      <c r="A43039">
        <v>2044</v>
      </c>
      <c r="B43039" t="s">
        <v>1064</v>
      </c>
      <c r="C43039" t="s">
        <v>1022</v>
      </c>
      <c r="D43039" t="s">
        <v>1017</v>
      </c>
      <c r="E43039" t="s">
        <v>1015</v>
      </c>
      <c r="F43039" s="86">
        <v>2526472.8031195998</v>
      </c>
    </row>
    <row r="43040" spans="1:6">
      <c r="A43040">
        <v>2045</v>
      </c>
      <c r="B43040" t="s">
        <v>1064</v>
      </c>
      <c r="C43040" t="s">
        <v>1022</v>
      </c>
      <c r="D43040" t="s">
        <v>1017</v>
      </c>
      <c r="E43040" t="s">
        <v>1015</v>
      </c>
      <c r="F43040" s="86">
        <v>2529942.49388122</v>
      </c>
    </row>
    <row r="43041" spans="1:6">
      <c r="A43041">
        <v>2046</v>
      </c>
      <c r="B43041" t="s">
        <v>1064</v>
      </c>
      <c r="C43041" t="s">
        <v>1022</v>
      </c>
      <c r="D43041" t="s">
        <v>1017</v>
      </c>
      <c r="E43041" t="s">
        <v>1015</v>
      </c>
      <c r="F43041" s="86">
        <v>2533439.70027762</v>
      </c>
    </row>
    <row r="43042" spans="1:6">
      <c r="A43042">
        <v>2047</v>
      </c>
      <c r="B43042" t="s">
        <v>1064</v>
      </c>
      <c r="C43042" t="s">
        <v>1022</v>
      </c>
      <c r="D43042" t="s">
        <v>1017</v>
      </c>
      <c r="E43042" t="s">
        <v>1015</v>
      </c>
      <c r="F43042" s="86">
        <v>2536984.78517588</v>
      </c>
    </row>
    <row r="43043" spans="1:6">
      <c r="A43043">
        <v>2048</v>
      </c>
      <c r="B43043" t="s">
        <v>1064</v>
      </c>
      <c r="C43043" t="s">
        <v>1022</v>
      </c>
      <c r="D43043" t="s">
        <v>1017</v>
      </c>
      <c r="E43043" t="s">
        <v>1015</v>
      </c>
      <c r="F43043" s="86">
        <v>2540851.8217283199</v>
      </c>
    </row>
    <row r="43044" spans="1:6">
      <c r="A43044">
        <v>2049</v>
      </c>
      <c r="B43044" t="s">
        <v>1064</v>
      </c>
      <c r="C43044" t="s">
        <v>1022</v>
      </c>
      <c r="D43044" t="s">
        <v>1017</v>
      </c>
      <c r="E43044" t="s">
        <v>1015</v>
      </c>
      <c r="F43044" s="86">
        <v>2544529.9809584902</v>
      </c>
    </row>
    <row r="43045" spans="1:6">
      <c r="A43045">
        <v>2050</v>
      </c>
      <c r="B43045" t="s">
        <v>1064</v>
      </c>
      <c r="C43045" t="s">
        <v>1022</v>
      </c>
      <c r="D43045" t="s">
        <v>1017</v>
      </c>
      <c r="E43045" t="s">
        <v>1015</v>
      </c>
      <c r="F43045" s="86">
        <v>2548300.6080781198</v>
      </c>
    </row>
    <row r="43046" spans="1:6">
      <c r="A43046">
        <v>2017</v>
      </c>
      <c r="B43046" t="s">
        <v>1065</v>
      </c>
      <c r="C43046" t="s">
        <v>1022</v>
      </c>
      <c r="D43046" t="s">
        <v>1017</v>
      </c>
      <c r="E43046" t="s">
        <v>1015</v>
      </c>
      <c r="F43046" s="86">
        <v>18472558.615457699</v>
      </c>
    </row>
    <row r="43047" spans="1:6">
      <c r="A43047">
        <v>2018</v>
      </c>
      <c r="B43047" t="s">
        <v>1065</v>
      </c>
      <c r="C43047" t="s">
        <v>1022</v>
      </c>
      <c r="D43047" t="s">
        <v>1017</v>
      </c>
      <c r="E43047" t="s">
        <v>1015</v>
      </c>
      <c r="F43047" s="86">
        <v>18743769.189375699</v>
      </c>
    </row>
    <row r="43048" spans="1:6">
      <c r="A43048">
        <v>2019</v>
      </c>
      <c r="B43048" t="s">
        <v>1065</v>
      </c>
      <c r="C43048" t="s">
        <v>1022</v>
      </c>
      <c r="D43048" t="s">
        <v>1017</v>
      </c>
      <c r="E43048" t="s">
        <v>1015</v>
      </c>
      <c r="F43048" s="86">
        <v>18843905.380380701</v>
      </c>
    </row>
    <row r="43049" spans="1:6">
      <c r="A43049">
        <v>2020</v>
      </c>
      <c r="B43049" t="s">
        <v>1065</v>
      </c>
      <c r="C43049" t="s">
        <v>1022</v>
      </c>
      <c r="D43049" t="s">
        <v>1017</v>
      </c>
      <c r="E43049" t="s">
        <v>1015</v>
      </c>
      <c r="F43049" s="86">
        <v>18930595.461720601</v>
      </c>
    </row>
    <row r="43050" spans="1:6">
      <c r="A43050">
        <v>2021</v>
      </c>
      <c r="B43050" t="s">
        <v>1065</v>
      </c>
      <c r="C43050" t="s">
        <v>1022</v>
      </c>
      <c r="D43050" t="s">
        <v>1017</v>
      </c>
      <c r="E43050" t="s">
        <v>1015</v>
      </c>
      <c r="F43050" s="86">
        <v>19000889.186563499</v>
      </c>
    </row>
    <row r="43051" spans="1:6">
      <c r="A43051">
        <v>2022</v>
      </c>
      <c r="B43051" t="s">
        <v>1065</v>
      </c>
      <c r="C43051" t="s">
        <v>1022</v>
      </c>
      <c r="D43051" t="s">
        <v>1017</v>
      </c>
      <c r="E43051" t="s">
        <v>1015</v>
      </c>
      <c r="F43051" s="86">
        <v>19055719.321238399</v>
      </c>
    </row>
    <row r="43052" spans="1:6">
      <c r="A43052">
        <v>2023</v>
      </c>
      <c r="B43052" t="s">
        <v>1065</v>
      </c>
      <c r="C43052" t="s">
        <v>1022</v>
      </c>
      <c r="D43052" t="s">
        <v>1017</v>
      </c>
      <c r="E43052" t="s">
        <v>1015</v>
      </c>
      <c r="F43052" s="86">
        <v>19095731.964907698</v>
      </c>
    </row>
    <row r="43053" spans="1:6">
      <c r="A43053">
        <v>2024</v>
      </c>
      <c r="B43053" t="s">
        <v>1065</v>
      </c>
      <c r="C43053" t="s">
        <v>1022</v>
      </c>
      <c r="D43053" t="s">
        <v>1017</v>
      </c>
      <c r="E43053" t="s">
        <v>1015</v>
      </c>
      <c r="F43053" s="86">
        <v>19120992.153985299</v>
      </c>
    </row>
    <row r="43054" spans="1:6">
      <c r="A43054">
        <v>2025</v>
      </c>
      <c r="B43054" t="s">
        <v>1065</v>
      </c>
      <c r="C43054" t="s">
        <v>1022</v>
      </c>
      <c r="D43054" t="s">
        <v>1017</v>
      </c>
      <c r="E43054" t="s">
        <v>1015</v>
      </c>
      <c r="F43054" s="86">
        <v>19145029.533813901</v>
      </c>
    </row>
    <row r="43055" spans="1:6">
      <c r="A43055">
        <v>2026</v>
      </c>
      <c r="B43055" t="s">
        <v>1065</v>
      </c>
      <c r="C43055" t="s">
        <v>1022</v>
      </c>
      <c r="D43055" t="s">
        <v>1017</v>
      </c>
      <c r="E43055" t="s">
        <v>1015</v>
      </c>
      <c r="F43055" s="86">
        <v>19157017.777722299</v>
      </c>
    </row>
    <row r="43056" spans="1:6">
      <c r="A43056">
        <v>2027</v>
      </c>
      <c r="B43056" t="s">
        <v>1065</v>
      </c>
      <c r="C43056" t="s">
        <v>1022</v>
      </c>
      <c r="D43056" t="s">
        <v>1017</v>
      </c>
      <c r="E43056" t="s">
        <v>1015</v>
      </c>
      <c r="F43056" s="86">
        <v>19163465.3728755</v>
      </c>
    </row>
    <row r="43057" spans="1:6">
      <c r="A43057">
        <v>2028</v>
      </c>
      <c r="B43057" t="s">
        <v>1065</v>
      </c>
      <c r="C43057" t="s">
        <v>1022</v>
      </c>
      <c r="D43057" t="s">
        <v>1017</v>
      </c>
      <c r="E43057" t="s">
        <v>1015</v>
      </c>
      <c r="F43057" s="86">
        <v>19164385.673836902</v>
      </c>
    </row>
    <row r="43058" spans="1:6">
      <c r="A43058">
        <v>2029</v>
      </c>
      <c r="B43058" t="s">
        <v>1065</v>
      </c>
      <c r="C43058" t="s">
        <v>1022</v>
      </c>
      <c r="D43058" t="s">
        <v>1017</v>
      </c>
      <c r="E43058" t="s">
        <v>1015</v>
      </c>
      <c r="F43058" s="86">
        <v>19149902.247363999</v>
      </c>
    </row>
    <row r="43059" spans="1:6">
      <c r="A43059">
        <v>2030</v>
      </c>
      <c r="B43059" t="s">
        <v>1065</v>
      </c>
      <c r="C43059" t="s">
        <v>1022</v>
      </c>
      <c r="D43059" t="s">
        <v>1017</v>
      </c>
      <c r="E43059" t="s">
        <v>1015</v>
      </c>
      <c r="F43059" s="86">
        <v>19127143.407596499</v>
      </c>
    </row>
    <row r="43060" spans="1:6">
      <c r="A43060">
        <v>2031</v>
      </c>
      <c r="B43060" t="s">
        <v>1065</v>
      </c>
      <c r="C43060" t="s">
        <v>1022</v>
      </c>
      <c r="D43060" t="s">
        <v>1017</v>
      </c>
      <c r="E43060" t="s">
        <v>1015</v>
      </c>
      <c r="F43060" s="86">
        <v>19114118.914710701</v>
      </c>
    </row>
    <row r="43061" spans="1:6">
      <c r="A43061">
        <v>2032</v>
      </c>
      <c r="B43061" t="s">
        <v>1065</v>
      </c>
      <c r="C43061" t="s">
        <v>1022</v>
      </c>
      <c r="D43061" t="s">
        <v>1017</v>
      </c>
      <c r="E43061" t="s">
        <v>1015</v>
      </c>
      <c r="F43061" s="86">
        <v>19094642.238372099</v>
      </c>
    </row>
    <row r="43062" spans="1:6">
      <c r="A43062">
        <v>2033</v>
      </c>
      <c r="B43062" t="s">
        <v>1065</v>
      </c>
      <c r="C43062" t="s">
        <v>1022</v>
      </c>
      <c r="D43062" t="s">
        <v>1017</v>
      </c>
      <c r="E43062" t="s">
        <v>1015</v>
      </c>
      <c r="F43062" s="86">
        <v>19081174.751867801</v>
      </c>
    </row>
    <row r="43063" spans="1:6">
      <c r="A43063">
        <v>2034</v>
      </c>
      <c r="B43063" t="s">
        <v>1065</v>
      </c>
      <c r="C43063" t="s">
        <v>1022</v>
      </c>
      <c r="D43063" t="s">
        <v>1017</v>
      </c>
      <c r="E43063" t="s">
        <v>1015</v>
      </c>
      <c r="F43063" s="86">
        <v>19076885.041311</v>
      </c>
    </row>
    <row r="43064" spans="1:6">
      <c r="A43064">
        <v>2035</v>
      </c>
      <c r="B43064" t="s">
        <v>1065</v>
      </c>
      <c r="C43064" t="s">
        <v>1022</v>
      </c>
      <c r="D43064" t="s">
        <v>1017</v>
      </c>
      <c r="E43064" t="s">
        <v>1015</v>
      </c>
      <c r="F43064" s="86">
        <v>19090856.931462999</v>
      </c>
    </row>
    <row r="43065" spans="1:6">
      <c r="A43065">
        <v>2036</v>
      </c>
      <c r="B43065" t="s">
        <v>1065</v>
      </c>
      <c r="C43065" t="s">
        <v>1022</v>
      </c>
      <c r="D43065" t="s">
        <v>1017</v>
      </c>
      <c r="E43065" t="s">
        <v>1015</v>
      </c>
      <c r="F43065" s="86">
        <v>19127679.011197198</v>
      </c>
    </row>
    <row r="43066" spans="1:6">
      <c r="A43066">
        <v>2037</v>
      </c>
      <c r="B43066" t="s">
        <v>1065</v>
      </c>
      <c r="C43066" t="s">
        <v>1022</v>
      </c>
      <c r="D43066" t="s">
        <v>1017</v>
      </c>
      <c r="E43066" t="s">
        <v>1015</v>
      </c>
      <c r="F43066" s="86">
        <v>19172373.532126799</v>
      </c>
    </row>
    <row r="43067" spans="1:6">
      <c r="A43067">
        <v>2038</v>
      </c>
      <c r="B43067" t="s">
        <v>1065</v>
      </c>
      <c r="C43067" t="s">
        <v>1022</v>
      </c>
      <c r="D43067" t="s">
        <v>1017</v>
      </c>
      <c r="E43067" t="s">
        <v>1015</v>
      </c>
      <c r="F43067" s="86">
        <v>19226997.389167901</v>
      </c>
    </row>
    <row r="43068" spans="1:6">
      <c r="A43068">
        <v>2039</v>
      </c>
      <c r="B43068" t="s">
        <v>1065</v>
      </c>
      <c r="C43068" t="s">
        <v>1022</v>
      </c>
      <c r="D43068" t="s">
        <v>1017</v>
      </c>
      <c r="E43068" t="s">
        <v>1015</v>
      </c>
      <c r="F43068" s="86">
        <v>19293566.604008202</v>
      </c>
    </row>
    <row r="43069" spans="1:6">
      <c r="A43069">
        <v>2040</v>
      </c>
      <c r="B43069" t="s">
        <v>1065</v>
      </c>
      <c r="C43069" t="s">
        <v>1022</v>
      </c>
      <c r="D43069" t="s">
        <v>1017</v>
      </c>
      <c r="E43069" t="s">
        <v>1015</v>
      </c>
      <c r="F43069" s="86">
        <v>19362019.6024574</v>
      </c>
    </row>
    <row r="43070" spans="1:6">
      <c r="A43070">
        <v>2041</v>
      </c>
      <c r="B43070" t="s">
        <v>1065</v>
      </c>
      <c r="C43070" t="s">
        <v>1022</v>
      </c>
      <c r="D43070" t="s">
        <v>1017</v>
      </c>
      <c r="E43070" t="s">
        <v>1015</v>
      </c>
      <c r="F43070" s="86">
        <v>19304415.782624401</v>
      </c>
    </row>
    <row r="43071" spans="1:6">
      <c r="A43071">
        <v>2042</v>
      </c>
      <c r="B43071" t="s">
        <v>1065</v>
      </c>
      <c r="C43071" t="s">
        <v>1022</v>
      </c>
      <c r="D43071" t="s">
        <v>1017</v>
      </c>
      <c r="E43071" t="s">
        <v>1015</v>
      </c>
      <c r="F43071" s="86">
        <v>19254124.115244601</v>
      </c>
    </row>
    <row r="43072" spans="1:6">
      <c r="A43072">
        <v>2043</v>
      </c>
      <c r="B43072" t="s">
        <v>1065</v>
      </c>
      <c r="C43072" t="s">
        <v>1022</v>
      </c>
      <c r="D43072" t="s">
        <v>1017</v>
      </c>
      <c r="E43072" t="s">
        <v>1015</v>
      </c>
      <c r="F43072" s="86">
        <v>19199431.2003715</v>
      </c>
    </row>
    <row r="43073" spans="1:6">
      <c r="A43073">
        <v>2044</v>
      </c>
      <c r="B43073" t="s">
        <v>1065</v>
      </c>
      <c r="C43073" t="s">
        <v>1022</v>
      </c>
      <c r="D43073" t="s">
        <v>1017</v>
      </c>
      <c r="E43073" t="s">
        <v>1015</v>
      </c>
      <c r="F43073" s="86">
        <v>19142891.267422501</v>
      </c>
    </row>
    <row r="43074" spans="1:6">
      <c r="A43074">
        <v>2045</v>
      </c>
      <c r="B43074" t="s">
        <v>1065</v>
      </c>
      <c r="C43074" t="s">
        <v>1022</v>
      </c>
      <c r="D43074" t="s">
        <v>1017</v>
      </c>
      <c r="E43074" t="s">
        <v>1015</v>
      </c>
      <c r="F43074" s="86">
        <v>19083867.134415001</v>
      </c>
    </row>
    <row r="43075" spans="1:6">
      <c r="A43075">
        <v>2046</v>
      </c>
      <c r="B43075" t="s">
        <v>1065</v>
      </c>
      <c r="C43075" t="s">
        <v>1022</v>
      </c>
      <c r="D43075" t="s">
        <v>1017</v>
      </c>
      <c r="E43075" t="s">
        <v>1015</v>
      </c>
      <c r="F43075" s="86">
        <v>19023175.645617899</v>
      </c>
    </row>
    <row r="43076" spans="1:6">
      <c r="A43076">
        <v>2047</v>
      </c>
      <c r="B43076" t="s">
        <v>1065</v>
      </c>
      <c r="C43076" t="s">
        <v>1022</v>
      </c>
      <c r="D43076" t="s">
        <v>1017</v>
      </c>
      <c r="E43076" t="s">
        <v>1015</v>
      </c>
      <c r="F43076" s="86">
        <v>18967231.661395099</v>
      </c>
    </row>
    <row r="43077" spans="1:6">
      <c r="A43077">
        <v>2048</v>
      </c>
      <c r="B43077" t="s">
        <v>1065</v>
      </c>
      <c r="C43077" t="s">
        <v>1022</v>
      </c>
      <c r="D43077" t="s">
        <v>1017</v>
      </c>
      <c r="E43077" t="s">
        <v>1015</v>
      </c>
      <c r="F43077" s="86">
        <v>18908209.8929701</v>
      </c>
    </row>
    <row r="43078" spans="1:6">
      <c r="A43078">
        <v>2049</v>
      </c>
      <c r="B43078" t="s">
        <v>1065</v>
      </c>
      <c r="C43078" t="s">
        <v>1022</v>
      </c>
      <c r="D43078" t="s">
        <v>1017</v>
      </c>
      <c r="E43078" t="s">
        <v>1015</v>
      </c>
      <c r="F43078" s="86">
        <v>18851122.449911501</v>
      </c>
    </row>
    <row r="43079" spans="1:6">
      <c r="A43079">
        <v>2050</v>
      </c>
      <c r="B43079" t="s">
        <v>1065</v>
      </c>
      <c r="C43079" t="s">
        <v>1022</v>
      </c>
      <c r="D43079" t="s">
        <v>1017</v>
      </c>
      <c r="E43079" t="s">
        <v>1015</v>
      </c>
      <c r="F43079" s="86">
        <v>18796510.0894101</v>
      </c>
    </row>
    <row r="43080" spans="1:6">
      <c r="A43080">
        <v>2017</v>
      </c>
      <c r="B43080" t="s">
        <v>1066</v>
      </c>
      <c r="C43080" t="s">
        <v>1022</v>
      </c>
      <c r="D43080" t="s">
        <v>1017</v>
      </c>
      <c r="E43080" t="s">
        <v>1015</v>
      </c>
      <c r="F43080" s="86">
        <v>42944825.0105443</v>
      </c>
    </row>
    <row r="43081" spans="1:6">
      <c r="A43081">
        <v>2018</v>
      </c>
      <c r="B43081" t="s">
        <v>1066</v>
      </c>
      <c r="C43081" t="s">
        <v>1022</v>
      </c>
      <c r="D43081" t="s">
        <v>1017</v>
      </c>
      <c r="E43081" t="s">
        <v>1015</v>
      </c>
      <c r="F43081" s="86">
        <v>44277232.676641598</v>
      </c>
    </row>
    <row r="43082" spans="1:6">
      <c r="A43082">
        <v>2019</v>
      </c>
      <c r="B43082" t="s">
        <v>1066</v>
      </c>
      <c r="C43082" t="s">
        <v>1022</v>
      </c>
      <c r="D43082" t="s">
        <v>1017</v>
      </c>
      <c r="E43082" t="s">
        <v>1015</v>
      </c>
      <c r="F43082" s="86">
        <v>44651774.019480698</v>
      </c>
    </row>
    <row r="43083" spans="1:6">
      <c r="A43083">
        <v>2020</v>
      </c>
      <c r="B43083" t="s">
        <v>1066</v>
      </c>
      <c r="C43083" t="s">
        <v>1022</v>
      </c>
      <c r="D43083" t="s">
        <v>1017</v>
      </c>
      <c r="E43083" t="s">
        <v>1015</v>
      </c>
      <c r="F43083" s="86">
        <v>45008748.444959797</v>
      </c>
    </row>
    <row r="43084" spans="1:6">
      <c r="A43084">
        <v>2021</v>
      </c>
      <c r="B43084" t="s">
        <v>1066</v>
      </c>
      <c r="C43084" t="s">
        <v>1022</v>
      </c>
      <c r="D43084" t="s">
        <v>1017</v>
      </c>
      <c r="E43084" t="s">
        <v>1015</v>
      </c>
      <c r="F43084" s="86">
        <v>45354799.396354198</v>
      </c>
    </row>
    <row r="43085" spans="1:6">
      <c r="A43085">
        <v>2022</v>
      </c>
      <c r="B43085" t="s">
        <v>1066</v>
      </c>
      <c r="C43085" t="s">
        <v>1022</v>
      </c>
      <c r="D43085" t="s">
        <v>1017</v>
      </c>
      <c r="E43085" t="s">
        <v>1015</v>
      </c>
      <c r="F43085" s="86">
        <v>45670688.549282998</v>
      </c>
    </row>
    <row r="43086" spans="1:6">
      <c r="A43086">
        <v>2023</v>
      </c>
      <c r="B43086" t="s">
        <v>1066</v>
      </c>
      <c r="C43086" t="s">
        <v>1022</v>
      </c>
      <c r="D43086" t="s">
        <v>1017</v>
      </c>
      <c r="E43086" t="s">
        <v>1015</v>
      </c>
      <c r="F43086" s="86">
        <v>45971189.606901802</v>
      </c>
    </row>
    <row r="43087" spans="1:6">
      <c r="A43087">
        <v>2024</v>
      </c>
      <c r="B43087" t="s">
        <v>1066</v>
      </c>
      <c r="C43087" t="s">
        <v>1022</v>
      </c>
      <c r="D43087" t="s">
        <v>1017</v>
      </c>
      <c r="E43087" t="s">
        <v>1015</v>
      </c>
      <c r="F43087" s="86">
        <v>46272562.024991401</v>
      </c>
    </row>
    <row r="43088" spans="1:6">
      <c r="A43088">
        <v>2025</v>
      </c>
      <c r="B43088" t="s">
        <v>1066</v>
      </c>
      <c r="C43088" t="s">
        <v>1022</v>
      </c>
      <c r="D43088" t="s">
        <v>1017</v>
      </c>
      <c r="E43088" t="s">
        <v>1015</v>
      </c>
      <c r="F43088" s="86">
        <v>46571904.440970398</v>
      </c>
    </row>
    <row r="43089" spans="1:6">
      <c r="A43089">
        <v>2026</v>
      </c>
      <c r="B43089" t="s">
        <v>1066</v>
      </c>
      <c r="C43089" t="s">
        <v>1022</v>
      </c>
      <c r="D43089" t="s">
        <v>1017</v>
      </c>
      <c r="E43089" t="s">
        <v>1015</v>
      </c>
      <c r="F43089" s="86">
        <v>46845891.397822097</v>
      </c>
    </row>
    <row r="43090" spans="1:6">
      <c r="A43090">
        <v>2027</v>
      </c>
      <c r="B43090" t="s">
        <v>1066</v>
      </c>
      <c r="C43090" t="s">
        <v>1022</v>
      </c>
      <c r="D43090" t="s">
        <v>1017</v>
      </c>
      <c r="E43090" t="s">
        <v>1015</v>
      </c>
      <c r="F43090" s="86">
        <v>47133242.7014063</v>
      </c>
    </row>
    <row r="43091" spans="1:6">
      <c r="A43091">
        <v>2028</v>
      </c>
      <c r="B43091" t="s">
        <v>1066</v>
      </c>
      <c r="C43091" t="s">
        <v>1022</v>
      </c>
      <c r="D43091" t="s">
        <v>1017</v>
      </c>
      <c r="E43091" t="s">
        <v>1015</v>
      </c>
      <c r="F43091" s="86">
        <v>47405736.957288802</v>
      </c>
    </row>
    <row r="43092" spans="1:6">
      <c r="A43092">
        <v>2029</v>
      </c>
      <c r="B43092" t="s">
        <v>1066</v>
      </c>
      <c r="C43092" t="s">
        <v>1022</v>
      </c>
      <c r="D43092" t="s">
        <v>1017</v>
      </c>
      <c r="E43092" t="s">
        <v>1015</v>
      </c>
      <c r="F43092" s="86">
        <v>47641426.305092297</v>
      </c>
    </row>
    <row r="43093" spans="1:6">
      <c r="A43093">
        <v>2030</v>
      </c>
      <c r="B43093" t="s">
        <v>1066</v>
      </c>
      <c r="C43093" t="s">
        <v>1022</v>
      </c>
      <c r="D43093" t="s">
        <v>1017</v>
      </c>
      <c r="E43093" t="s">
        <v>1015</v>
      </c>
      <c r="F43093" s="86">
        <v>47892195.028397404</v>
      </c>
    </row>
    <row r="43094" spans="1:6">
      <c r="A43094">
        <v>2031</v>
      </c>
      <c r="B43094" t="s">
        <v>1066</v>
      </c>
      <c r="C43094" t="s">
        <v>1022</v>
      </c>
      <c r="D43094" t="s">
        <v>1017</v>
      </c>
      <c r="E43094" t="s">
        <v>1015</v>
      </c>
      <c r="F43094" s="86">
        <v>48147601.134572603</v>
      </c>
    </row>
    <row r="43095" spans="1:6">
      <c r="A43095">
        <v>2032</v>
      </c>
      <c r="B43095" t="s">
        <v>1066</v>
      </c>
      <c r="C43095" t="s">
        <v>1022</v>
      </c>
      <c r="D43095" t="s">
        <v>1017</v>
      </c>
      <c r="E43095" t="s">
        <v>1015</v>
      </c>
      <c r="F43095" s="86">
        <v>48422950.981805697</v>
      </c>
    </row>
    <row r="43096" spans="1:6">
      <c r="A43096">
        <v>2033</v>
      </c>
      <c r="B43096" t="s">
        <v>1066</v>
      </c>
      <c r="C43096" t="s">
        <v>1022</v>
      </c>
      <c r="D43096" t="s">
        <v>1017</v>
      </c>
      <c r="E43096" t="s">
        <v>1015</v>
      </c>
      <c r="F43096" s="86">
        <v>48677762.159528598</v>
      </c>
    </row>
    <row r="43097" spans="1:6">
      <c r="A43097">
        <v>2034</v>
      </c>
      <c r="B43097" t="s">
        <v>1066</v>
      </c>
      <c r="C43097" t="s">
        <v>1022</v>
      </c>
      <c r="D43097" t="s">
        <v>1017</v>
      </c>
      <c r="E43097" t="s">
        <v>1015</v>
      </c>
      <c r="F43097" s="86">
        <v>48962050.626473501</v>
      </c>
    </row>
    <row r="43098" spans="1:6">
      <c r="A43098">
        <v>2035</v>
      </c>
      <c r="B43098" t="s">
        <v>1066</v>
      </c>
      <c r="C43098" t="s">
        <v>1022</v>
      </c>
      <c r="D43098" t="s">
        <v>1017</v>
      </c>
      <c r="E43098" t="s">
        <v>1015</v>
      </c>
      <c r="F43098" s="86">
        <v>49251194.891796298</v>
      </c>
    </row>
    <row r="43099" spans="1:6">
      <c r="A43099">
        <v>2036</v>
      </c>
      <c r="B43099" t="s">
        <v>1066</v>
      </c>
      <c r="C43099" t="s">
        <v>1022</v>
      </c>
      <c r="D43099" t="s">
        <v>1017</v>
      </c>
      <c r="E43099" t="s">
        <v>1015</v>
      </c>
      <c r="F43099" s="86">
        <v>49591395.097458497</v>
      </c>
    </row>
    <row r="43100" spans="1:6">
      <c r="A43100">
        <v>2037</v>
      </c>
      <c r="B43100" t="s">
        <v>1066</v>
      </c>
      <c r="C43100" t="s">
        <v>1022</v>
      </c>
      <c r="D43100" t="s">
        <v>1017</v>
      </c>
      <c r="E43100" t="s">
        <v>1015</v>
      </c>
      <c r="F43100" s="86">
        <v>49949986.973090298</v>
      </c>
    </row>
    <row r="43101" spans="1:6">
      <c r="A43101">
        <v>2038</v>
      </c>
      <c r="B43101" t="s">
        <v>1066</v>
      </c>
      <c r="C43101" t="s">
        <v>1022</v>
      </c>
      <c r="D43101" t="s">
        <v>1017</v>
      </c>
      <c r="E43101" t="s">
        <v>1015</v>
      </c>
      <c r="F43101" s="86">
        <v>50322894.187716499</v>
      </c>
    </row>
    <row r="43102" spans="1:6">
      <c r="A43102">
        <v>2039</v>
      </c>
      <c r="B43102" t="s">
        <v>1066</v>
      </c>
      <c r="C43102" t="s">
        <v>1022</v>
      </c>
      <c r="D43102" t="s">
        <v>1017</v>
      </c>
      <c r="E43102" t="s">
        <v>1015</v>
      </c>
      <c r="F43102" s="86">
        <v>50702245.581418797</v>
      </c>
    </row>
    <row r="43103" spans="1:6">
      <c r="A43103">
        <v>2040</v>
      </c>
      <c r="B43103" t="s">
        <v>1066</v>
      </c>
      <c r="C43103" t="s">
        <v>1022</v>
      </c>
      <c r="D43103" t="s">
        <v>1017</v>
      </c>
      <c r="E43103" t="s">
        <v>1015</v>
      </c>
      <c r="F43103" s="86">
        <v>51092528.274990201</v>
      </c>
    </row>
    <row r="43104" spans="1:6">
      <c r="A43104">
        <v>2041</v>
      </c>
      <c r="B43104" t="s">
        <v>1066</v>
      </c>
      <c r="C43104" t="s">
        <v>1022</v>
      </c>
      <c r="D43104" t="s">
        <v>1017</v>
      </c>
      <c r="E43104" t="s">
        <v>1015</v>
      </c>
      <c r="F43104" s="86">
        <v>51423614.383165799</v>
      </c>
    </row>
    <row r="43105" spans="1:6">
      <c r="A43105">
        <v>2042</v>
      </c>
      <c r="B43105" t="s">
        <v>1066</v>
      </c>
      <c r="C43105" t="s">
        <v>1022</v>
      </c>
      <c r="D43105" t="s">
        <v>1017</v>
      </c>
      <c r="E43105" t="s">
        <v>1015</v>
      </c>
      <c r="F43105" s="86">
        <v>51750035.660301097</v>
      </c>
    </row>
    <row r="43106" spans="1:6">
      <c r="A43106">
        <v>2043</v>
      </c>
      <c r="B43106" t="s">
        <v>1066</v>
      </c>
      <c r="C43106" t="s">
        <v>1022</v>
      </c>
      <c r="D43106" t="s">
        <v>1017</v>
      </c>
      <c r="E43106" t="s">
        <v>1015</v>
      </c>
      <c r="F43106" s="86">
        <v>52068105.410456002</v>
      </c>
    </row>
    <row r="43107" spans="1:6">
      <c r="A43107">
        <v>2044</v>
      </c>
      <c r="B43107" t="s">
        <v>1066</v>
      </c>
      <c r="C43107" t="s">
        <v>1022</v>
      </c>
      <c r="D43107" t="s">
        <v>1017</v>
      </c>
      <c r="E43107" t="s">
        <v>1015</v>
      </c>
      <c r="F43107" s="86">
        <v>52376920.829771601</v>
      </c>
    </row>
    <row r="43108" spans="1:6">
      <c r="A43108">
        <v>2045</v>
      </c>
      <c r="B43108" t="s">
        <v>1066</v>
      </c>
      <c r="C43108" t="s">
        <v>1022</v>
      </c>
      <c r="D43108" t="s">
        <v>1017</v>
      </c>
      <c r="E43108" t="s">
        <v>1015</v>
      </c>
      <c r="F43108" s="86">
        <v>52678995.579922698</v>
      </c>
    </row>
    <row r="43109" spans="1:6">
      <c r="A43109">
        <v>2046</v>
      </c>
      <c r="B43109" t="s">
        <v>1066</v>
      </c>
      <c r="C43109" t="s">
        <v>1022</v>
      </c>
      <c r="D43109" t="s">
        <v>1017</v>
      </c>
      <c r="E43109" t="s">
        <v>1015</v>
      </c>
      <c r="F43109" s="86">
        <v>52957031.339270502</v>
      </c>
    </row>
    <row r="43110" spans="1:6">
      <c r="A43110">
        <v>2047</v>
      </c>
      <c r="B43110" t="s">
        <v>1066</v>
      </c>
      <c r="C43110" t="s">
        <v>1022</v>
      </c>
      <c r="D43110" t="s">
        <v>1017</v>
      </c>
      <c r="E43110" t="s">
        <v>1015</v>
      </c>
      <c r="F43110" s="86">
        <v>53257097.256707199</v>
      </c>
    </row>
    <row r="43111" spans="1:6">
      <c r="A43111">
        <v>2048</v>
      </c>
      <c r="B43111" t="s">
        <v>1066</v>
      </c>
      <c r="C43111" t="s">
        <v>1022</v>
      </c>
      <c r="D43111" t="s">
        <v>1017</v>
      </c>
      <c r="E43111" t="s">
        <v>1015</v>
      </c>
      <c r="F43111" s="86">
        <v>53560939.5961705</v>
      </c>
    </row>
    <row r="43112" spans="1:6">
      <c r="A43112">
        <v>2049</v>
      </c>
      <c r="B43112" t="s">
        <v>1066</v>
      </c>
      <c r="C43112" t="s">
        <v>1022</v>
      </c>
      <c r="D43112" t="s">
        <v>1017</v>
      </c>
      <c r="E43112" t="s">
        <v>1015</v>
      </c>
      <c r="F43112" s="86">
        <v>53868457.009792499</v>
      </c>
    </row>
    <row r="43113" spans="1:6">
      <c r="A43113">
        <v>2050</v>
      </c>
      <c r="B43113" t="s">
        <v>1066</v>
      </c>
      <c r="C43113" t="s">
        <v>1022</v>
      </c>
      <c r="D43113" t="s">
        <v>1017</v>
      </c>
      <c r="E43113" t="s">
        <v>1015</v>
      </c>
      <c r="F43113" s="86">
        <v>54181347.160102099</v>
      </c>
    </row>
    <row r="43114" spans="1:6">
      <c r="A43114">
        <v>2017</v>
      </c>
      <c r="B43114" t="s">
        <v>1067</v>
      </c>
      <c r="C43114" t="s">
        <v>1022</v>
      </c>
      <c r="D43114" t="s">
        <v>1017</v>
      </c>
      <c r="E43114" t="s">
        <v>1015</v>
      </c>
      <c r="F43114" s="86">
        <v>5372397.0872957297</v>
      </c>
    </row>
    <row r="43115" spans="1:6">
      <c r="A43115">
        <v>2018</v>
      </c>
      <c r="B43115" t="s">
        <v>1067</v>
      </c>
      <c r="C43115" t="s">
        <v>1022</v>
      </c>
      <c r="D43115" t="s">
        <v>1017</v>
      </c>
      <c r="E43115" t="s">
        <v>1015</v>
      </c>
      <c r="F43115" s="86">
        <v>5547699.3381639495</v>
      </c>
    </row>
    <row r="43116" spans="1:6">
      <c r="A43116">
        <v>2019</v>
      </c>
      <c r="B43116" t="s">
        <v>1067</v>
      </c>
      <c r="C43116" t="s">
        <v>1022</v>
      </c>
      <c r="D43116" t="s">
        <v>1017</v>
      </c>
      <c r="E43116" t="s">
        <v>1015</v>
      </c>
      <c r="F43116" s="86">
        <v>5593073.4694002504</v>
      </c>
    </row>
    <row r="43117" spans="1:6">
      <c r="A43117">
        <v>2020</v>
      </c>
      <c r="B43117" t="s">
        <v>1067</v>
      </c>
      <c r="C43117" t="s">
        <v>1022</v>
      </c>
      <c r="D43117" t="s">
        <v>1017</v>
      </c>
      <c r="E43117" t="s">
        <v>1015</v>
      </c>
      <c r="F43117" s="86">
        <v>5631837.9796679504</v>
      </c>
    </row>
    <row r="43118" spans="1:6">
      <c r="A43118">
        <v>2021</v>
      </c>
      <c r="B43118" t="s">
        <v>1067</v>
      </c>
      <c r="C43118" t="s">
        <v>1022</v>
      </c>
      <c r="D43118" t="s">
        <v>1017</v>
      </c>
      <c r="E43118" t="s">
        <v>1015</v>
      </c>
      <c r="F43118" s="86">
        <v>5666206.7488040803</v>
      </c>
    </row>
    <row r="43119" spans="1:6">
      <c r="A43119">
        <v>2022</v>
      </c>
      <c r="B43119" t="s">
        <v>1067</v>
      </c>
      <c r="C43119" t="s">
        <v>1022</v>
      </c>
      <c r="D43119" t="s">
        <v>1017</v>
      </c>
      <c r="E43119" t="s">
        <v>1015</v>
      </c>
      <c r="F43119" s="86">
        <v>5696382.4987062803</v>
      </c>
    </row>
    <row r="43120" spans="1:6">
      <c r="A43120">
        <v>2023</v>
      </c>
      <c r="B43120" t="s">
        <v>1067</v>
      </c>
      <c r="C43120" t="s">
        <v>1022</v>
      </c>
      <c r="D43120" t="s">
        <v>1017</v>
      </c>
      <c r="E43120" t="s">
        <v>1015</v>
      </c>
      <c r="F43120" s="86">
        <v>5721908.7375442898</v>
      </c>
    </row>
    <row r="43121" spans="1:6">
      <c r="A43121">
        <v>2024</v>
      </c>
      <c r="B43121" t="s">
        <v>1067</v>
      </c>
      <c r="C43121" t="s">
        <v>1022</v>
      </c>
      <c r="D43121" t="s">
        <v>1017</v>
      </c>
      <c r="E43121" t="s">
        <v>1015</v>
      </c>
      <c r="F43121" s="86">
        <v>5743282.0206419099</v>
      </c>
    </row>
    <row r="43122" spans="1:6">
      <c r="A43122">
        <v>2025</v>
      </c>
      <c r="B43122" t="s">
        <v>1067</v>
      </c>
      <c r="C43122" t="s">
        <v>1022</v>
      </c>
      <c r="D43122" t="s">
        <v>1017</v>
      </c>
      <c r="E43122" t="s">
        <v>1015</v>
      </c>
      <c r="F43122" s="86">
        <v>5764404.1357224602</v>
      </c>
    </row>
    <row r="43123" spans="1:6">
      <c r="A43123">
        <v>2026</v>
      </c>
      <c r="B43123" t="s">
        <v>1067</v>
      </c>
      <c r="C43123" t="s">
        <v>1022</v>
      </c>
      <c r="D43123" t="s">
        <v>1017</v>
      </c>
      <c r="E43123" t="s">
        <v>1015</v>
      </c>
      <c r="F43123" s="86">
        <v>5784634.2845190195</v>
      </c>
    </row>
    <row r="43124" spans="1:6">
      <c r="A43124">
        <v>2027</v>
      </c>
      <c r="B43124" t="s">
        <v>1067</v>
      </c>
      <c r="C43124" t="s">
        <v>1022</v>
      </c>
      <c r="D43124" t="s">
        <v>1017</v>
      </c>
      <c r="E43124" t="s">
        <v>1015</v>
      </c>
      <c r="F43124" s="86">
        <v>5803194.0040458003</v>
      </c>
    </row>
    <row r="43125" spans="1:6">
      <c r="A43125">
        <v>2028</v>
      </c>
      <c r="B43125" t="s">
        <v>1067</v>
      </c>
      <c r="C43125" t="s">
        <v>1022</v>
      </c>
      <c r="D43125" t="s">
        <v>1017</v>
      </c>
      <c r="E43125" t="s">
        <v>1015</v>
      </c>
      <c r="F43125" s="86">
        <v>5821376.2729166597</v>
      </c>
    </row>
    <row r="43126" spans="1:6">
      <c r="A43126">
        <v>2029</v>
      </c>
      <c r="B43126" t="s">
        <v>1067</v>
      </c>
      <c r="C43126" t="s">
        <v>1022</v>
      </c>
      <c r="D43126" t="s">
        <v>1017</v>
      </c>
      <c r="E43126" t="s">
        <v>1015</v>
      </c>
      <c r="F43126" s="86">
        <v>5837497.0048511699</v>
      </c>
    </row>
    <row r="43127" spans="1:6">
      <c r="A43127">
        <v>2030</v>
      </c>
      <c r="B43127" t="s">
        <v>1067</v>
      </c>
      <c r="C43127" t="s">
        <v>1022</v>
      </c>
      <c r="D43127" t="s">
        <v>1017</v>
      </c>
      <c r="E43127" t="s">
        <v>1015</v>
      </c>
      <c r="F43127" s="86">
        <v>5856103.6490674298</v>
      </c>
    </row>
    <row r="43128" spans="1:6">
      <c r="A43128">
        <v>2031</v>
      </c>
      <c r="B43128" t="s">
        <v>1067</v>
      </c>
      <c r="C43128" t="s">
        <v>1022</v>
      </c>
      <c r="D43128" t="s">
        <v>1017</v>
      </c>
      <c r="E43128" t="s">
        <v>1015</v>
      </c>
      <c r="F43128" s="86">
        <v>5875468.6055447599</v>
      </c>
    </row>
    <row r="43129" spans="1:6">
      <c r="A43129">
        <v>2032</v>
      </c>
      <c r="B43129" t="s">
        <v>1067</v>
      </c>
      <c r="C43129" t="s">
        <v>1022</v>
      </c>
      <c r="D43129" t="s">
        <v>1017</v>
      </c>
      <c r="E43129" t="s">
        <v>1015</v>
      </c>
      <c r="F43129" s="86">
        <v>5896594.4377874797</v>
      </c>
    </row>
    <row r="43130" spans="1:6">
      <c r="A43130">
        <v>2033</v>
      </c>
      <c r="B43130" t="s">
        <v>1067</v>
      </c>
      <c r="C43130" t="s">
        <v>1022</v>
      </c>
      <c r="D43130" t="s">
        <v>1017</v>
      </c>
      <c r="E43130" t="s">
        <v>1015</v>
      </c>
      <c r="F43130" s="86">
        <v>5920563.5146715902</v>
      </c>
    </row>
    <row r="43131" spans="1:6">
      <c r="A43131">
        <v>2034</v>
      </c>
      <c r="B43131" t="s">
        <v>1067</v>
      </c>
      <c r="C43131" t="s">
        <v>1022</v>
      </c>
      <c r="D43131" t="s">
        <v>1017</v>
      </c>
      <c r="E43131" t="s">
        <v>1015</v>
      </c>
      <c r="F43131" s="86">
        <v>5948696.9701005202</v>
      </c>
    </row>
    <row r="43132" spans="1:6">
      <c r="A43132">
        <v>2035</v>
      </c>
      <c r="B43132" t="s">
        <v>1067</v>
      </c>
      <c r="C43132" t="s">
        <v>1022</v>
      </c>
      <c r="D43132" t="s">
        <v>1017</v>
      </c>
      <c r="E43132" t="s">
        <v>1015</v>
      </c>
      <c r="F43132" s="86">
        <v>5980097.2929671099</v>
      </c>
    </row>
    <row r="43133" spans="1:6">
      <c r="A43133">
        <v>2036</v>
      </c>
      <c r="B43133" t="s">
        <v>1067</v>
      </c>
      <c r="C43133" t="s">
        <v>1022</v>
      </c>
      <c r="D43133" t="s">
        <v>1017</v>
      </c>
      <c r="E43133" t="s">
        <v>1015</v>
      </c>
      <c r="F43133" s="86">
        <v>6018033.1548581198</v>
      </c>
    </row>
    <row r="43134" spans="1:6">
      <c r="A43134">
        <v>2037</v>
      </c>
      <c r="B43134" t="s">
        <v>1067</v>
      </c>
      <c r="C43134" t="s">
        <v>1022</v>
      </c>
      <c r="D43134" t="s">
        <v>1017</v>
      </c>
      <c r="E43134" t="s">
        <v>1015</v>
      </c>
      <c r="F43134" s="86">
        <v>6059238.7271891404</v>
      </c>
    </row>
    <row r="43135" spans="1:6">
      <c r="A43135">
        <v>2038</v>
      </c>
      <c r="B43135" t="s">
        <v>1067</v>
      </c>
      <c r="C43135" t="s">
        <v>1022</v>
      </c>
      <c r="D43135" t="s">
        <v>1017</v>
      </c>
      <c r="E43135" t="s">
        <v>1015</v>
      </c>
      <c r="F43135" s="86">
        <v>6104432.6028970098</v>
      </c>
    </row>
    <row r="43136" spans="1:6">
      <c r="A43136">
        <v>2039</v>
      </c>
      <c r="B43136" t="s">
        <v>1067</v>
      </c>
      <c r="C43136" t="s">
        <v>1022</v>
      </c>
      <c r="D43136" t="s">
        <v>1017</v>
      </c>
      <c r="E43136" t="s">
        <v>1015</v>
      </c>
      <c r="F43136" s="86">
        <v>6151049.1107717697</v>
      </c>
    </row>
    <row r="43137" spans="1:6">
      <c r="A43137">
        <v>2040</v>
      </c>
      <c r="B43137" t="s">
        <v>1067</v>
      </c>
      <c r="C43137" t="s">
        <v>1022</v>
      </c>
      <c r="D43137" t="s">
        <v>1017</v>
      </c>
      <c r="E43137" t="s">
        <v>1015</v>
      </c>
      <c r="F43137" s="86">
        <v>6198645.2028119899</v>
      </c>
    </row>
    <row r="43138" spans="1:6">
      <c r="A43138">
        <v>2041</v>
      </c>
      <c r="B43138" t="s">
        <v>1067</v>
      </c>
      <c r="C43138" t="s">
        <v>1022</v>
      </c>
      <c r="D43138" t="s">
        <v>1017</v>
      </c>
      <c r="E43138" t="s">
        <v>1015</v>
      </c>
      <c r="F43138" s="86">
        <v>6226477.9165717596</v>
      </c>
    </row>
    <row r="43139" spans="1:6">
      <c r="A43139">
        <v>2042</v>
      </c>
      <c r="B43139" t="s">
        <v>1067</v>
      </c>
      <c r="C43139" t="s">
        <v>1022</v>
      </c>
      <c r="D43139" t="s">
        <v>1017</v>
      </c>
      <c r="E43139" t="s">
        <v>1015</v>
      </c>
      <c r="F43139" s="86">
        <v>6255839.6265109796</v>
      </c>
    </row>
    <row r="43140" spans="1:6">
      <c r="A43140">
        <v>2043</v>
      </c>
      <c r="B43140" t="s">
        <v>1067</v>
      </c>
      <c r="C43140" t="s">
        <v>1022</v>
      </c>
      <c r="D43140" t="s">
        <v>1017</v>
      </c>
      <c r="E43140" t="s">
        <v>1015</v>
      </c>
      <c r="F43140" s="86">
        <v>6284994.3652670598</v>
      </c>
    </row>
    <row r="43141" spans="1:6">
      <c r="A43141">
        <v>2044</v>
      </c>
      <c r="B43141" t="s">
        <v>1067</v>
      </c>
      <c r="C43141" t="s">
        <v>1022</v>
      </c>
      <c r="D43141" t="s">
        <v>1017</v>
      </c>
      <c r="E43141" t="s">
        <v>1015</v>
      </c>
      <c r="F43141" s="86">
        <v>6315401.7870350797</v>
      </c>
    </row>
    <row r="43142" spans="1:6">
      <c r="A43142">
        <v>2045</v>
      </c>
      <c r="B43142" t="s">
        <v>1067</v>
      </c>
      <c r="C43142" t="s">
        <v>1022</v>
      </c>
      <c r="D43142" t="s">
        <v>1017</v>
      </c>
      <c r="E43142" t="s">
        <v>1015</v>
      </c>
      <c r="F43142" s="86">
        <v>6345428.53092869</v>
      </c>
    </row>
    <row r="43143" spans="1:6">
      <c r="A43143">
        <v>2046</v>
      </c>
      <c r="B43143" t="s">
        <v>1067</v>
      </c>
      <c r="C43143" t="s">
        <v>1022</v>
      </c>
      <c r="D43143" t="s">
        <v>1017</v>
      </c>
      <c r="E43143" t="s">
        <v>1015</v>
      </c>
      <c r="F43143" s="86">
        <v>6377011.1033093799</v>
      </c>
    </row>
    <row r="43144" spans="1:6">
      <c r="A43144">
        <v>2047</v>
      </c>
      <c r="B43144" t="s">
        <v>1067</v>
      </c>
      <c r="C43144" t="s">
        <v>1022</v>
      </c>
      <c r="D43144" t="s">
        <v>1017</v>
      </c>
      <c r="E43144" t="s">
        <v>1015</v>
      </c>
      <c r="F43144" s="86">
        <v>6408668.3268536702</v>
      </c>
    </row>
    <row r="43145" spans="1:6">
      <c r="A43145">
        <v>2048</v>
      </c>
      <c r="B43145" t="s">
        <v>1067</v>
      </c>
      <c r="C43145" t="s">
        <v>1022</v>
      </c>
      <c r="D43145" t="s">
        <v>1017</v>
      </c>
      <c r="E43145" t="s">
        <v>1015</v>
      </c>
      <c r="F43145" s="86">
        <v>6442088.2292585801</v>
      </c>
    </row>
    <row r="43146" spans="1:6">
      <c r="A43146">
        <v>2049</v>
      </c>
      <c r="B43146" t="s">
        <v>1067</v>
      </c>
      <c r="C43146" t="s">
        <v>1022</v>
      </c>
      <c r="D43146" t="s">
        <v>1017</v>
      </c>
      <c r="E43146" t="s">
        <v>1015</v>
      </c>
      <c r="F43146" s="86">
        <v>6475812.0387593098</v>
      </c>
    </row>
    <row r="43147" spans="1:6">
      <c r="A43147">
        <v>2050</v>
      </c>
      <c r="B43147" t="s">
        <v>1067</v>
      </c>
      <c r="C43147" t="s">
        <v>1022</v>
      </c>
      <c r="D43147" t="s">
        <v>1017</v>
      </c>
      <c r="E43147" t="s">
        <v>1015</v>
      </c>
      <c r="F43147" s="86">
        <v>6511673.5922339596</v>
      </c>
    </row>
    <row r="43148" spans="1:6">
      <c r="A43148">
        <v>2017</v>
      </c>
      <c r="B43148" t="s">
        <v>1068</v>
      </c>
      <c r="C43148" t="s">
        <v>1022</v>
      </c>
      <c r="D43148" t="s">
        <v>1017</v>
      </c>
      <c r="E43148" t="s">
        <v>1015</v>
      </c>
      <c r="F43148" s="86">
        <v>998607.35000492004</v>
      </c>
    </row>
    <row r="43149" spans="1:6">
      <c r="A43149">
        <v>2018</v>
      </c>
      <c r="B43149" t="s">
        <v>1068</v>
      </c>
      <c r="C43149" t="s">
        <v>1022</v>
      </c>
      <c r="D43149" t="s">
        <v>1017</v>
      </c>
      <c r="E43149" t="s">
        <v>1015</v>
      </c>
      <c r="F43149" s="86">
        <v>1019090.84057645</v>
      </c>
    </row>
    <row r="43150" spans="1:6">
      <c r="A43150">
        <v>2019</v>
      </c>
      <c r="B43150" t="s">
        <v>1068</v>
      </c>
      <c r="C43150" t="s">
        <v>1022</v>
      </c>
      <c r="D43150" t="s">
        <v>1017</v>
      </c>
      <c r="E43150" t="s">
        <v>1015</v>
      </c>
      <c r="F43150" s="86">
        <v>1056206.68601495</v>
      </c>
    </row>
    <row r="43151" spans="1:6">
      <c r="A43151">
        <v>2020</v>
      </c>
      <c r="B43151" t="s">
        <v>1068</v>
      </c>
      <c r="C43151" t="s">
        <v>1022</v>
      </c>
      <c r="D43151" t="s">
        <v>1017</v>
      </c>
      <c r="E43151" t="s">
        <v>1015</v>
      </c>
      <c r="F43151" s="86">
        <v>1092808.7748561699</v>
      </c>
    </row>
    <row r="43152" spans="1:6">
      <c r="A43152">
        <v>2021</v>
      </c>
      <c r="B43152" t="s">
        <v>1068</v>
      </c>
      <c r="C43152" t="s">
        <v>1022</v>
      </c>
      <c r="D43152" t="s">
        <v>1017</v>
      </c>
      <c r="E43152" t="s">
        <v>1015</v>
      </c>
      <c r="F43152" s="86">
        <v>1128861.80880299</v>
      </c>
    </row>
    <row r="43153" spans="1:6">
      <c r="A43153">
        <v>2022</v>
      </c>
      <c r="B43153" t="s">
        <v>1068</v>
      </c>
      <c r="C43153" t="s">
        <v>1022</v>
      </c>
      <c r="D43153" t="s">
        <v>1017</v>
      </c>
      <c r="E43153" t="s">
        <v>1015</v>
      </c>
      <c r="F43153" s="86">
        <v>1163043.7202230501</v>
      </c>
    </row>
    <row r="43154" spans="1:6">
      <c r="A43154">
        <v>2023</v>
      </c>
      <c r="B43154" t="s">
        <v>1068</v>
      </c>
      <c r="C43154" t="s">
        <v>1022</v>
      </c>
      <c r="D43154" t="s">
        <v>1017</v>
      </c>
      <c r="E43154" t="s">
        <v>1015</v>
      </c>
      <c r="F43154" s="86">
        <v>1195473.3353625601</v>
      </c>
    </row>
    <row r="43155" spans="1:6">
      <c r="A43155">
        <v>2024</v>
      </c>
      <c r="B43155" t="s">
        <v>1068</v>
      </c>
      <c r="C43155" t="s">
        <v>1022</v>
      </c>
      <c r="D43155" t="s">
        <v>1017</v>
      </c>
      <c r="E43155" t="s">
        <v>1015</v>
      </c>
      <c r="F43155" s="86">
        <v>1225889.26258329</v>
      </c>
    </row>
    <row r="43156" spans="1:6">
      <c r="A43156">
        <v>2025</v>
      </c>
      <c r="B43156" t="s">
        <v>1068</v>
      </c>
      <c r="C43156" t="s">
        <v>1022</v>
      </c>
      <c r="D43156" t="s">
        <v>1017</v>
      </c>
      <c r="E43156" t="s">
        <v>1015</v>
      </c>
      <c r="F43156" s="86">
        <v>1254683.0878724901</v>
      </c>
    </row>
    <row r="43157" spans="1:6">
      <c r="A43157">
        <v>2026</v>
      </c>
      <c r="B43157" t="s">
        <v>1068</v>
      </c>
      <c r="C43157" t="s">
        <v>1022</v>
      </c>
      <c r="D43157" t="s">
        <v>1017</v>
      </c>
      <c r="E43157" t="s">
        <v>1015</v>
      </c>
      <c r="F43157" s="86">
        <v>1282227.6379867001</v>
      </c>
    </row>
    <row r="43158" spans="1:6">
      <c r="A43158">
        <v>2027</v>
      </c>
      <c r="B43158" t="s">
        <v>1068</v>
      </c>
      <c r="C43158" t="s">
        <v>1022</v>
      </c>
      <c r="D43158" t="s">
        <v>1017</v>
      </c>
      <c r="E43158" t="s">
        <v>1015</v>
      </c>
      <c r="F43158" s="86">
        <v>1309187.6848845701</v>
      </c>
    </row>
    <row r="43159" spans="1:6">
      <c r="A43159">
        <v>2028</v>
      </c>
      <c r="B43159" t="s">
        <v>1068</v>
      </c>
      <c r="C43159" t="s">
        <v>1022</v>
      </c>
      <c r="D43159" t="s">
        <v>1017</v>
      </c>
      <c r="E43159" t="s">
        <v>1015</v>
      </c>
      <c r="F43159" s="86">
        <v>1334955.14214468</v>
      </c>
    </row>
    <row r="43160" spans="1:6">
      <c r="A43160">
        <v>2029</v>
      </c>
      <c r="B43160" t="s">
        <v>1068</v>
      </c>
      <c r="C43160" t="s">
        <v>1022</v>
      </c>
      <c r="D43160" t="s">
        <v>1017</v>
      </c>
      <c r="E43160" t="s">
        <v>1015</v>
      </c>
      <c r="F43160" s="86">
        <v>1360443.99984903</v>
      </c>
    </row>
    <row r="43161" spans="1:6">
      <c r="A43161">
        <v>2030</v>
      </c>
      <c r="B43161" t="s">
        <v>1068</v>
      </c>
      <c r="C43161" t="s">
        <v>1022</v>
      </c>
      <c r="D43161" t="s">
        <v>1017</v>
      </c>
      <c r="E43161" t="s">
        <v>1015</v>
      </c>
      <c r="F43161" s="86">
        <v>1386095.23609535</v>
      </c>
    </row>
    <row r="43162" spans="1:6">
      <c r="A43162">
        <v>2031</v>
      </c>
      <c r="B43162" t="s">
        <v>1068</v>
      </c>
      <c r="C43162" t="s">
        <v>1022</v>
      </c>
      <c r="D43162" t="s">
        <v>1017</v>
      </c>
      <c r="E43162" t="s">
        <v>1015</v>
      </c>
      <c r="F43162" s="86">
        <v>1412405.6883362799</v>
      </c>
    </row>
    <row r="43163" spans="1:6">
      <c r="A43163">
        <v>2032</v>
      </c>
      <c r="B43163" t="s">
        <v>1068</v>
      </c>
      <c r="C43163" t="s">
        <v>1022</v>
      </c>
      <c r="D43163" t="s">
        <v>1017</v>
      </c>
      <c r="E43163" t="s">
        <v>1015</v>
      </c>
      <c r="F43163" s="86">
        <v>1439369.7785551101</v>
      </c>
    </row>
    <row r="43164" spans="1:6">
      <c r="A43164">
        <v>2033</v>
      </c>
      <c r="B43164" t="s">
        <v>1068</v>
      </c>
      <c r="C43164" t="s">
        <v>1022</v>
      </c>
      <c r="D43164" t="s">
        <v>1017</v>
      </c>
      <c r="E43164" t="s">
        <v>1015</v>
      </c>
      <c r="F43164" s="86">
        <v>1466954.46012997</v>
      </c>
    </row>
    <row r="43165" spans="1:6">
      <c r="A43165">
        <v>2034</v>
      </c>
      <c r="B43165" t="s">
        <v>1068</v>
      </c>
      <c r="C43165" t="s">
        <v>1022</v>
      </c>
      <c r="D43165" t="s">
        <v>1017</v>
      </c>
      <c r="E43165" t="s">
        <v>1015</v>
      </c>
      <c r="F43165" s="86">
        <v>1494865.9532959899</v>
      </c>
    </row>
    <row r="43166" spans="1:6">
      <c r="A43166">
        <v>2035</v>
      </c>
      <c r="B43166" t="s">
        <v>1068</v>
      </c>
      <c r="C43166" t="s">
        <v>1022</v>
      </c>
      <c r="D43166" t="s">
        <v>1017</v>
      </c>
      <c r="E43166" t="s">
        <v>1015</v>
      </c>
      <c r="F43166" s="86">
        <v>1523922.98674368</v>
      </c>
    </row>
    <row r="43167" spans="1:6">
      <c r="A43167">
        <v>2036</v>
      </c>
      <c r="B43167" t="s">
        <v>1068</v>
      </c>
      <c r="C43167" t="s">
        <v>1022</v>
      </c>
      <c r="D43167" t="s">
        <v>1017</v>
      </c>
      <c r="E43167" t="s">
        <v>1015</v>
      </c>
      <c r="F43167" s="86">
        <v>1553218.3939370799</v>
      </c>
    </row>
    <row r="43168" spans="1:6">
      <c r="A43168">
        <v>2037</v>
      </c>
      <c r="B43168" t="s">
        <v>1068</v>
      </c>
      <c r="C43168" t="s">
        <v>1022</v>
      </c>
      <c r="D43168" t="s">
        <v>1017</v>
      </c>
      <c r="E43168" t="s">
        <v>1015</v>
      </c>
      <c r="F43168" s="86">
        <v>1583089.2212495301</v>
      </c>
    </row>
    <row r="43169" spans="1:6">
      <c r="A43169">
        <v>2038</v>
      </c>
      <c r="B43169" t="s">
        <v>1068</v>
      </c>
      <c r="C43169" t="s">
        <v>1022</v>
      </c>
      <c r="D43169" t="s">
        <v>1017</v>
      </c>
      <c r="E43169" t="s">
        <v>1015</v>
      </c>
      <c r="F43169" s="86">
        <v>1613775.31708127</v>
      </c>
    </row>
    <row r="43170" spans="1:6">
      <c r="A43170">
        <v>2039</v>
      </c>
      <c r="B43170" t="s">
        <v>1068</v>
      </c>
      <c r="C43170" t="s">
        <v>1022</v>
      </c>
      <c r="D43170" t="s">
        <v>1017</v>
      </c>
      <c r="E43170" t="s">
        <v>1015</v>
      </c>
      <c r="F43170" s="86">
        <v>1644113.1352359101</v>
      </c>
    </row>
    <row r="43171" spans="1:6">
      <c r="A43171">
        <v>2040</v>
      </c>
      <c r="B43171" t="s">
        <v>1068</v>
      </c>
      <c r="C43171" t="s">
        <v>1022</v>
      </c>
      <c r="D43171" t="s">
        <v>1017</v>
      </c>
      <c r="E43171" t="s">
        <v>1015</v>
      </c>
      <c r="F43171" s="86">
        <v>1674920.62661506</v>
      </c>
    </row>
    <row r="43172" spans="1:6">
      <c r="A43172">
        <v>2041</v>
      </c>
      <c r="B43172" t="s">
        <v>1068</v>
      </c>
      <c r="C43172" t="s">
        <v>1022</v>
      </c>
      <c r="D43172" t="s">
        <v>1017</v>
      </c>
      <c r="E43172" t="s">
        <v>1015</v>
      </c>
      <c r="F43172" s="86">
        <v>1688676.5408069601</v>
      </c>
    </row>
    <row r="43173" spans="1:6">
      <c r="A43173">
        <v>2042</v>
      </c>
      <c r="B43173" t="s">
        <v>1068</v>
      </c>
      <c r="C43173" t="s">
        <v>1022</v>
      </c>
      <c r="D43173" t="s">
        <v>1017</v>
      </c>
      <c r="E43173" t="s">
        <v>1015</v>
      </c>
      <c r="F43173" s="86">
        <v>1702880.8301753299</v>
      </c>
    </row>
    <row r="43174" spans="1:6">
      <c r="A43174">
        <v>2043</v>
      </c>
      <c r="B43174" t="s">
        <v>1068</v>
      </c>
      <c r="C43174" t="s">
        <v>1022</v>
      </c>
      <c r="D43174" t="s">
        <v>1017</v>
      </c>
      <c r="E43174" t="s">
        <v>1015</v>
      </c>
      <c r="F43174" s="86">
        <v>1717818.38770593</v>
      </c>
    </row>
    <row r="43175" spans="1:6">
      <c r="A43175">
        <v>2044</v>
      </c>
      <c r="B43175" t="s">
        <v>1068</v>
      </c>
      <c r="C43175" t="s">
        <v>1022</v>
      </c>
      <c r="D43175" t="s">
        <v>1017</v>
      </c>
      <c r="E43175" t="s">
        <v>1015</v>
      </c>
      <c r="F43175" s="86">
        <v>1733189.1864610401</v>
      </c>
    </row>
    <row r="43176" spans="1:6">
      <c r="A43176">
        <v>2045</v>
      </c>
      <c r="B43176" t="s">
        <v>1068</v>
      </c>
      <c r="C43176" t="s">
        <v>1022</v>
      </c>
      <c r="D43176" t="s">
        <v>1017</v>
      </c>
      <c r="E43176" t="s">
        <v>1015</v>
      </c>
      <c r="F43176" s="86">
        <v>1748844.4907973099</v>
      </c>
    </row>
    <row r="43177" spans="1:6">
      <c r="A43177">
        <v>2046</v>
      </c>
      <c r="B43177" t="s">
        <v>1068</v>
      </c>
      <c r="C43177" t="s">
        <v>1022</v>
      </c>
      <c r="D43177" t="s">
        <v>1017</v>
      </c>
      <c r="E43177" t="s">
        <v>1015</v>
      </c>
      <c r="F43177" s="86">
        <v>1764581.39395087</v>
      </c>
    </row>
    <row r="43178" spans="1:6">
      <c r="A43178">
        <v>2047</v>
      </c>
      <c r="B43178" t="s">
        <v>1068</v>
      </c>
      <c r="C43178" t="s">
        <v>1022</v>
      </c>
      <c r="D43178" t="s">
        <v>1017</v>
      </c>
      <c r="E43178" t="s">
        <v>1015</v>
      </c>
      <c r="F43178" s="86">
        <v>1780179.0839043099</v>
      </c>
    </row>
    <row r="43179" spans="1:6">
      <c r="A43179">
        <v>2048</v>
      </c>
      <c r="B43179" t="s">
        <v>1068</v>
      </c>
      <c r="C43179" t="s">
        <v>1022</v>
      </c>
      <c r="D43179" t="s">
        <v>1017</v>
      </c>
      <c r="E43179" t="s">
        <v>1015</v>
      </c>
      <c r="F43179" s="86">
        <v>1795226.83868835</v>
      </c>
    </row>
    <row r="43180" spans="1:6">
      <c r="A43180">
        <v>2049</v>
      </c>
      <c r="B43180" t="s">
        <v>1068</v>
      </c>
      <c r="C43180" t="s">
        <v>1022</v>
      </c>
      <c r="D43180" t="s">
        <v>1017</v>
      </c>
      <c r="E43180" t="s">
        <v>1015</v>
      </c>
      <c r="F43180" s="86">
        <v>1809947.08808626</v>
      </c>
    </row>
    <row r="43181" spans="1:6">
      <c r="A43181">
        <v>2050</v>
      </c>
      <c r="B43181" t="s">
        <v>1068</v>
      </c>
      <c r="C43181" t="s">
        <v>1022</v>
      </c>
      <c r="D43181" t="s">
        <v>1017</v>
      </c>
      <c r="E43181" t="s">
        <v>1015</v>
      </c>
      <c r="F43181" s="86">
        <v>1823923.9223575401</v>
      </c>
    </row>
    <row r="43182" spans="1:6">
      <c r="A43182">
        <v>2017</v>
      </c>
      <c r="B43182" t="s">
        <v>1069</v>
      </c>
      <c r="C43182" t="s">
        <v>1022</v>
      </c>
      <c r="D43182" t="s">
        <v>1017</v>
      </c>
      <c r="E43182" t="s">
        <v>1015</v>
      </c>
      <c r="F43182" s="86">
        <v>30834771.001587801</v>
      </c>
    </row>
    <row r="43183" spans="1:6">
      <c r="A43183">
        <v>2018</v>
      </c>
      <c r="B43183" t="s">
        <v>1069</v>
      </c>
      <c r="C43183" t="s">
        <v>1022</v>
      </c>
      <c r="D43183" t="s">
        <v>1017</v>
      </c>
      <c r="E43183" t="s">
        <v>1015</v>
      </c>
      <c r="F43183" s="86">
        <v>31040686.8735197</v>
      </c>
    </row>
    <row r="43184" spans="1:6">
      <c r="A43184">
        <v>2019</v>
      </c>
      <c r="B43184" t="s">
        <v>1069</v>
      </c>
      <c r="C43184" t="s">
        <v>1022</v>
      </c>
      <c r="D43184" t="s">
        <v>1017</v>
      </c>
      <c r="E43184" t="s">
        <v>1015</v>
      </c>
      <c r="F43184" s="86">
        <v>31252183.086337101</v>
      </c>
    </row>
    <row r="43185" spans="1:6">
      <c r="A43185">
        <v>2020</v>
      </c>
      <c r="B43185" t="s">
        <v>1069</v>
      </c>
      <c r="C43185" t="s">
        <v>1022</v>
      </c>
      <c r="D43185" t="s">
        <v>1017</v>
      </c>
      <c r="E43185" t="s">
        <v>1015</v>
      </c>
      <c r="F43185" s="86">
        <v>31408345.141328301</v>
      </c>
    </row>
    <row r="43186" spans="1:6">
      <c r="A43186">
        <v>2021</v>
      </c>
      <c r="B43186" t="s">
        <v>1069</v>
      </c>
      <c r="C43186" t="s">
        <v>1022</v>
      </c>
      <c r="D43186" t="s">
        <v>1017</v>
      </c>
      <c r="E43186" t="s">
        <v>1015</v>
      </c>
      <c r="F43186" s="86">
        <v>31532570.5305603</v>
      </c>
    </row>
    <row r="43187" spans="1:6">
      <c r="A43187">
        <v>2022</v>
      </c>
      <c r="B43187" t="s">
        <v>1069</v>
      </c>
      <c r="C43187" t="s">
        <v>1022</v>
      </c>
      <c r="D43187" t="s">
        <v>1017</v>
      </c>
      <c r="E43187" t="s">
        <v>1015</v>
      </c>
      <c r="F43187" s="86">
        <v>31606524.430185799</v>
      </c>
    </row>
    <row r="43188" spans="1:6">
      <c r="A43188">
        <v>2023</v>
      </c>
      <c r="B43188" t="s">
        <v>1069</v>
      </c>
      <c r="C43188" t="s">
        <v>1022</v>
      </c>
      <c r="D43188" t="s">
        <v>1017</v>
      </c>
      <c r="E43188" t="s">
        <v>1015</v>
      </c>
      <c r="F43188" s="86">
        <v>31653512.266887002</v>
      </c>
    </row>
    <row r="43189" spans="1:6">
      <c r="A43189">
        <v>2024</v>
      </c>
      <c r="B43189" t="s">
        <v>1069</v>
      </c>
      <c r="C43189" t="s">
        <v>1022</v>
      </c>
      <c r="D43189" t="s">
        <v>1017</v>
      </c>
      <c r="E43189" t="s">
        <v>1015</v>
      </c>
      <c r="F43189" s="86">
        <v>31664040.662377801</v>
      </c>
    </row>
    <row r="43190" spans="1:6">
      <c r="A43190">
        <v>2025</v>
      </c>
      <c r="B43190" t="s">
        <v>1069</v>
      </c>
      <c r="C43190" t="s">
        <v>1022</v>
      </c>
      <c r="D43190" t="s">
        <v>1017</v>
      </c>
      <c r="E43190" t="s">
        <v>1015</v>
      </c>
      <c r="F43190" s="86">
        <v>31646692.346398201</v>
      </c>
    </row>
    <row r="43191" spans="1:6">
      <c r="A43191">
        <v>2026</v>
      </c>
      <c r="B43191" t="s">
        <v>1069</v>
      </c>
      <c r="C43191" t="s">
        <v>1022</v>
      </c>
      <c r="D43191" t="s">
        <v>1017</v>
      </c>
      <c r="E43191" t="s">
        <v>1015</v>
      </c>
      <c r="F43191" s="86">
        <v>31612648.467938401</v>
      </c>
    </row>
    <row r="43192" spans="1:6">
      <c r="A43192">
        <v>2027</v>
      </c>
      <c r="B43192" t="s">
        <v>1069</v>
      </c>
      <c r="C43192" t="s">
        <v>1022</v>
      </c>
      <c r="D43192" t="s">
        <v>1017</v>
      </c>
      <c r="E43192" t="s">
        <v>1015</v>
      </c>
      <c r="F43192" s="86">
        <v>31573566.5649314</v>
      </c>
    </row>
    <row r="43193" spans="1:6">
      <c r="A43193">
        <v>2028</v>
      </c>
      <c r="B43193" t="s">
        <v>1069</v>
      </c>
      <c r="C43193" t="s">
        <v>1022</v>
      </c>
      <c r="D43193" t="s">
        <v>1017</v>
      </c>
      <c r="E43193" t="s">
        <v>1015</v>
      </c>
      <c r="F43193" s="86">
        <v>31487707.024631001</v>
      </c>
    </row>
    <row r="43194" spans="1:6">
      <c r="A43194">
        <v>2029</v>
      </c>
      <c r="B43194" t="s">
        <v>1069</v>
      </c>
      <c r="C43194" t="s">
        <v>1022</v>
      </c>
      <c r="D43194" t="s">
        <v>1017</v>
      </c>
      <c r="E43194" t="s">
        <v>1015</v>
      </c>
      <c r="F43194" s="86">
        <v>31407006.167461399</v>
      </c>
    </row>
    <row r="43195" spans="1:6">
      <c r="A43195">
        <v>2030</v>
      </c>
      <c r="B43195" t="s">
        <v>1069</v>
      </c>
      <c r="C43195" t="s">
        <v>1022</v>
      </c>
      <c r="D43195" t="s">
        <v>1017</v>
      </c>
      <c r="E43195" t="s">
        <v>1015</v>
      </c>
      <c r="F43195" s="86">
        <v>31293875.510768302</v>
      </c>
    </row>
    <row r="43196" spans="1:6">
      <c r="A43196">
        <v>2031</v>
      </c>
      <c r="B43196" t="s">
        <v>1069</v>
      </c>
      <c r="C43196" t="s">
        <v>1022</v>
      </c>
      <c r="D43196" t="s">
        <v>1017</v>
      </c>
      <c r="E43196" t="s">
        <v>1015</v>
      </c>
      <c r="F43196" s="86">
        <v>31187803.7840509</v>
      </c>
    </row>
    <row r="43197" spans="1:6">
      <c r="A43197">
        <v>2032</v>
      </c>
      <c r="B43197" t="s">
        <v>1069</v>
      </c>
      <c r="C43197" t="s">
        <v>1022</v>
      </c>
      <c r="D43197" t="s">
        <v>1017</v>
      </c>
      <c r="E43197" t="s">
        <v>1015</v>
      </c>
      <c r="F43197" s="86">
        <v>31082840.331427298</v>
      </c>
    </row>
    <row r="43198" spans="1:6">
      <c r="A43198">
        <v>2033</v>
      </c>
      <c r="B43198" t="s">
        <v>1069</v>
      </c>
      <c r="C43198" t="s">
        <v>1022</v>
      </c>
      <c r="D43198" t="s">
        <v>1017</v>
      </c>
      <c r="E43198" t="s">
        <v>1015</v>
      </c>
      <c r="F43198" s="86">
        <v>30979310.376952998</v>
      </c>
    </row>
    <row r="43199" spans="1:6">
      <c r="A43199">
        <v>2034</v>
      </c>
      <c r="B43199" t="s">
        <v>1069</v>
      </c>
      <c r="C43199" t="s">
        <v>1022</v>
      </c>
      <c r="D43199" t="s">
        <v>1017</v>
      </c>
      <c r="E43199" t="s">
        <v>1015</v>
      </c>
      <c r="F43199" s="86">
        <v>30911943.493522499</v>
      </c>
    </row>
    <row r="43200" spans="1:6">
      <c r="A43200">
        <v>2035</v>
      </c>
      <c r="B43200" t="s">
        <v>1069</v>
      </c>
      <c r="C43200" t="s">
        <v>1022</v>
      </c>
      <c r="D43200" t="s">
        <v>1017</v>
      </c>
      <c r="E43200" t="s">
        <v>1015</v>
      </c>
      <c r="F43200" s="86">
        <v>30849225.270918399</v>
      </c>
    </row>
    <row r="43201" spans="1:6">
      <c r="A43201">
        <v>2036</v>
      </c>
      <c r="B43201" t="s">
        <v>1069</v>
      </c>
      <c r="C43201" t="s">
        <v>1022</v>
      </c>
      <c r="D43201" t="s">
        <v>1017</v>
      </c>
      <c r="E43201" t="s">
        <v>1015</v>
      </c>
      <c r="F43201" s="86">
        <v>30841634.868687399</v>
      </c>
    </row>
    <row r="43202" spans="1:6">
      <c r="A43202">
        <v>2037</v>
      </c>
      <c r="B43202" t="s">
        <v>1069</v>
      </c>
      <c r="C43202" t="s">
        <v>1022</v>
      </c>
      <c r="D43202" t="s">
        <v>1017</v>
      </c>
      <c r="E43202" t="s">
        <v>1015</v>
      </c>
      <c r="F43202" s="86">
        <v>30858898.697348401</v>
      </c>
    </row>
    <row r="43203" spans="1:6">
      <c r="A43203">
        <v>2038</v>
      </c>
      <c r="B43203" t="s">
        <v>1069</v>
      </c>
      <c r="C43203" t="s">
        <v>1022</v>
      </c>
      <c r="D43203" t="s">
        <v>1017</v>
      </c>
      <c r="E43203" t="s">
        <v>1015</v>
      </c>
      <c r="F43203" s="86">
        <v>30900471.032200199</v>
      </c>
    </row>
    <row r="43204" spans="1:6">
      <c r="A43204">
        <v>2039</v>
      </c>
      <c r="B43204" t="s">
        <v>1069</v>
      </c>
      <c r="C43204" t="s">
        <v>1022</v>
      </c>
      <c r="D43204" t="s">
        <v>1017</v>
      </c>
      <c r="E43204" t="s">
        <v>1015</v>
      </c>
      <c r="F43204" s="86">
        <v>30960314.120534498</v>
      </c>
    </row>
    <row r="43205" spans="1:6">
      <c r="A43205">
        <v>2040</v>
      </c>
      <c r="B43205" t="s">
        <v>1069</v>
      </c>
      <c r="C43205" t="s">
        <v>1022</v>
      </c>
      <c r="D43205" t="s">
        <v>1017</v>
      </c>
      <c r="E43205" t="s">
        <v>1015</v>
      </c>
      <c r="F43205" s="86">
        <v>31050994.0905049</v>
      </c>
    </row>
    <row r="43206" spans="1:6">
      <c r="A43206">
        <v>2041</v>
      </c>
      <c r="B43206" t="s">
        <v>1069</v>
      </c>
      <c r="C43206" t="s">
        <v>1022</v>
      </c>
      <c r="D43206" t="s">
        <v>1017</v>
      </c>
      <c r="E43206" t="s">
        <v>1015</v>
      </c>
      <c r="F43206" s="86">
        <v>31042406.385754898</v>
      </c>
    </row>
    <row r="43207" spans="1:6">
      <c r="A43207">
        <v>2042</v>
      </c>
      <c r="B43207" t="s">
        <v>1069</v>
      </c>
      <c r="C43207" t="s">
        <v>1022</v>
      </c>
      <c r="D43207" t="s">
        <v>1017</v>
      </c>
      <c r="E43207" t="s">
        <v>1015</v>
      </c>
      <c r="F43207" s="86">
        <v>31037454.620824501</v>
      </c>
    </row>
    <row r="43208" spans="1:6">
      <c r="A43208">
        <v>2043</v>
      </c>
      <c r="B43208" t="s">
        <v>1069</v>
      </c>
      <c r="C43208" t="s">
        <v>1022</v>
      </c>
      <c r="D43208" t="s">
        <v>1017</v>
      </c>
      <c r="E43208" t="s">
        <v>1015</v>
      </c>
      <c r="F43208" s="86">
        <v>31052929.897073399</v>
      </c>
    </row>
    <row r="43209" spans="1:6">
      <c r="A43209">
        <v>2044</v>
      </c>
      <c r="B43209" t="s">
        <v>1069</v>
      </c>
      <c r="C43209" t="s">
        <v>1022</v>
      </c>
      <c r="D43209" t="s">
        <v>1017</v>
      </c>
      <c r="E43209" t="s">
        <v>1015</v>
      </c>
      <c r="F43209" s="86">
        <v>31071591.712326899</v>
      </c>
    </row>
    <row r="43210" spans="1:6">
      <c r="A43210">
        <v>2045</v>
      </c>
      <c r="B43210" t="s">
        <v>1069</v>
      </c>
      <c r="C43210" t="s">
        <v>1022</v>
      </c>
      <c r="D43210" t="s">
        <v>1017</v>
      </c>
      <c r="E43210" t="s">
        <v>1015</v>
      </c>
      <c r="F43210" s="86">
        <v>31101014.949868198</v>
      </c>
    </row>
    <row r="43211" spans="1:6">
      <c r="A43211">
        <v>2046</v>
      </c>
      <c r="B43211" t="s">
        <v>1069</v>
      </c>
      <c r="C43211" t="s">
        <v>1022</v>
      </c>
      <c r="D43211" t="s">
        <v>1017</v>
      </c>
      <c r="E43211" t="s">
        <v>1015</v>
      </c>
      <c r="F43211" s="86">
        <v>31118127.223758701</v>
      </c>
    </row>
    <row r="43212" spans="1:6">
      <c r="A43212">
        <v>2047</v>
      </c>
      <c r="B43212" t="s">
        <v>1069</v>
      </c>
      <c r="C43212" t="s">
        <v>1022</v>
      </c>
      <c r="D43212" t="s">
        <v>1017</v>
      </c>
      <c r="E43212" t="s">
        <v>1015</v>
      </c>
      <c r="F43212" s="86">
        <v>31136551.310033198</v>
      </c>
    </row>
    <row r="43213" spans="1:6">
      <c r="A43213">
        <v>2048</v>
      </c>
      <c r="B43213" t="s">
        <v>1069</v>
      </c>
      <c r="C43213" t="s">
        <v>1022</v>
      </c>
      <c r="D43213" t="s">
        <v>1017</v>
      </c>
      <c r="E43213" t="s">
        <v>1015</v>
      </c>
      <c r="F43213" s="86">
        <v>31158571.7810333</v>
      </c>
    </row>
    <row r="43214" spans="1:6">
      <c r="A43214">
        <v>2049</v>
      </c>
      <c r="B43214" t="s">
        <v>1069</v>
      </c>
      <c r="C43214" t="s">
        <v>1022</v>
      </c>
      <c r="D43214" t="s">
        <v>1017</v>
      </c>
      <c r="E43214" t="s">
        <v>1015</v>
      </c>
      <c r="F43214" s="86">
        <v>31184538.839377899</v>
      </c>
    </row>
    <row r="43215" spans="1:6">
      <c r="A43215">
        <v>2050</v>
      </c>
      <c r="B43215" t="s">
        <v>1069</v>
      </c>
      <c r="C43215" t="s">
        <v>1022</v>
      </c>
      <c r="D43215" t="s">
        <v>1017</v>
      </c>
      <c r="E43215" t="s">
        <v>1015</v>
      </c>
      <c r="F43215" s="86">
        <v>31215002.0708296</v>
      </c>
    </row>
    <row r="43216" spans="1:6">
      <c r="A43216">
        <v>2017</v>
      </c>
      <c r="B43216" t="s">
        <v>1070</v>
      </c>
      <c r="C43216" t="s">
        <v>1022</v>
      </c>
      <c r="D43216" t="s">
        <v>1017</v>
      </c>
      <c r="E43216" t="s">
        <v>1015</v>
      </c>
      <c r="F43216" s="86">
        <v>10915423.476122901</v>
      </c>
    </row>
    <row r="43217" spans="1:6">
      <c r="A43217">
        <v>2018</v>
      </c>
      <c r="B43217" t="s">
        <v>1070</v>
      </c>
      <c r="C43217" t="s">
        <v>1022</v>
      </c>
      <c r="D43217" t="s">
        <v>1017</v>
      </c>
      <c r="E43217" t="s">
        <v>1015</v>
      </c>
      <c r="F43217" s="86">
        <v>11834207.222900201</v>
      </c>
    </row>
    <row r="43218" spans="1:6">
      <c r="A43218">
        <v>2019</v>
      </c>
      <c r="B43218" t="s">
        <v>1070</v>
      </c>
      <c r="C43218" t="s">
        <v>1022</v>
      </c>
      <c r="D43218" t="s">
        <v>1017</v>
      </c>
      <c r="E43218" t="s">
        <v>1015</v>
      </c>
      <c r="F43218" s="86">
        <v>11957070.8490931</v>
      </c>
    </row>
    <row r="43219" spans="1:6">
      <c r="A43219">
        <v>2020</v>
      </c>
      <c r="B43219" t="s">
        <v>1070</v>
      </c>
      <c r="C43219" t="s">
        <v>1022</v>
      </c>
      <c r="D43219" t="s">
        <v>1017</v>
      </c>
      <c r="E43219" t="s">
        <v>1015</v>
      </c>
      <c r="F43219" s="86">
        <v>12068097.365767701</v>
      </c>
    </row>
    <row r="43220" spans="1:6">
      <c r="A43220">
        <v>2021</v>
      </c>
      <c r="B43220" t="s">
        <v>1070</v>
      </c>
      <c r="C43220" t="s">
        <v>1022</v>
      </c>
      <c r="D43220" t="s">
        <v>1017</v>
      </c>
      <c r="E43220" t="s">
        <v>1015</v>
      </c>
      <c r="F43220" s="86">
        <v>12178656.389991401</v>
      </c>
    </row>
    <row r="43221" spans="1:6">
      <c r="A43221">
        <v>2022</v>
      </c>
      <c r="B43221" t="s">
        <v>1070</v>
      </c>
      <c r="C43221" t="s">
        <v>1022</v>
      </c>
      <c r="D43221" t="s">
        <v>1017</v>
      </c>
      <c r="E43221" t="s">
        <v>1015</v>
      </c>
      <c r="F43221" s="86">
        <v>12283192.454641201</v>
      </c>
    </row>
    <row r="43222" spans="1:6">
      <c r="A43222">
        <v>2023</v>
      </c>
      <c r="B43222" t="s">
        <v>1070</v>
      </c>
      <c r="C43222" t="s">
        <v>1022</v>
      </c>
      <c r="D43222" t="s">
        <v>1017</v>
      </c>
      <c r="E43222" t="s">
        <v>1015</v>
      </c>
      <c r="F43222" s="86">
        <v>12381977.799314899</v>
      </c>
    </row>
    <row r="43223" spans="1:6">
      <c r="A43223">
        <v>2024</v>
      </c>
      <c r="B43223" t="s">
        <v>1070</v>
      </c>
      <c r="C43223" t="s">
        <v>1022</v>
      </c>
      <c r="D43223" t="s">
        <v>1017</v>
      </c>
      <c r="E43223" t="s">
        <v>1015</v>
      </c>
      <c r="F43223" s="86">
        <v>12486222.817066099</v>
      </c>
    </row>
    <row r="43224" spans="1:6">
      <c r="A43224">
        <v>2025</v>
      </c>
      <c r="B43224" t="s">
        <v>1070</v>
      </c>
      <c r="C43224" t="s">
        <v>1022</v>
      </c>
      <c r="D43224" t="s">
        <v>1017</v>
      </c>
      <c r="E43224" t="s">
        <v>1015</v>
      </c>
      <c r="F43224" s="86">
        <v>12582436.403703401</v>
      </c>
    </row>
    <row r="43225" spans="1:6">
      <c r="A43225">
        <v>2026</v>
      </c>
      <c r="B43225" t="s">
        <v>1070</v>
      </c>
      <c r="C43225" t="s">
        <v>1022</v>
      </c>
      <c r="D43225" t="s">
        <v>1017</v>
      </c>
      <c r="E43225" t="s">
        <v>1015</v>
      </c>
      <c r="F43225" s="86">
        <v>12678047.8567263</v>
      </c>
    </row>
    <row r="43226" spans="1:6">
      <c r="A43226">
        <v>2027</v>
      </c>
      <c r="B43226" t="s">
        <v>1070</v>
      </c>
      <c r="C43226" t="s">
        <v>1022</v>
      </c>
      <c r="D43226" t="s">
        <v>1017</v>
      </c>
      <c r="E43226" t="s">
        <v>1015</v>
      </c>
      <c r="F43226" s="86">
        <v>12775827.839850301</v>
      </c>
    </row>
    <row r="43227" spans="1:6">
      <c r="A43227">
        <v>2028</v>
      </c>
      <c r="B43227" t="s">
        <v>1070</v>
      </c>
      <c r="C43227" t="s">
        <v>1022</v>
      </c>
      <c r="D43227" t="s">
        <v>1017</v>
      </c>
      <c r="E43227" t="s">
        <v>1015</v>
      </c>
      <c r="F43227" s="86">
        <v>12874267.8701404</v>
      </c>
    </row>
    <row r="43228" spans="1:6">
      <c r="A43228">
        <v>2029</v>
      </c>
      <c r="B43228" t="s">
        <v>1070</v>
      </c>
      <c r="C43228" t="s">
        <v>1022</v>
      </c>
      <c r="D43228" t="s">
        <v>1017</v>
      </c>
      <c r="E43228" t="s">
        <v>1015</v>
      </c>
      <c r="F43228" s="86">
        <v>12976288.137182999</v>
      </c>
    </row>
    <row r="43229" spans="1:6">
      <c r="A43229">
        <v>2030</v>
      </c>
      <c r="B43229" t="s">
        <v>1070</v>
      </c>
      <c r="C43229" t="s">
        <v>1022</v>
      </c>
      <c r="D43229" t="s">
        <v>1017</v>
      </c>
      <c r="E43229" t="s">
        <v>1015</v>
      </c>
      <c r="F43229" s="86">
        <v>13081072.769554701</v>
      </c>
    </row>
    <row r="43230" spans="1:6">
      <c r="A43230">
        <v>2031</v>
      </c>
      <c r="B43230" t="s">
        <v>1070</v>
      </c>
      <c r="C43230" t="s">
        <v>1022</v>
      </c>
      <c r="D43230" t="s">
        <v>1017</v>
      </c>
      <c r="E43230" t="s">
        <v>1015</v>
      </c>
      <c r="F43230" s="86">
        <v>13188421.0956738</v>
      </c>
    </row>
    <row r="43231" spans="1:6">
      <c r="A43231">
        <v>2032</v>
      </c>
      <c r="B43231" t="s">
        <v>1070</v>
      </c>
      <c r="C43231" t="s">
        <v>1022</v>
      </c>
      <c r="D43231" t="s">
        <v>1017</v>
      </c>
      <c r="E43231" t="s">
        <v>1015</v>
      </c>
      <c r="F43231" s="86">
        <v>13297553.1137494</v>
      </c>
    </row>
    <row r="43232" spans="1:6">
      <c r="A43232">
        <v>2033</v>
      </c>
      <c r="B43232" t="s">
        <v>1070</v>
      </c>
      <c r="C43232" t="s">
        <v>1022</v>
      </c>
      <c r="D43232" t="s">
        <v>1017</v>
      </c>
      <c r="E43232" t="s">
        <v>1015</v>
      </c>
      <c r="F43232" s="86">
        <v>13414293.7924932</v>
      </c>
    </row>
    <row r="43233" spans="1:6">
      <c r="A43233">
        <v>2034</v>
      </c>
      <c r="B43233" t="s">
        <v>1070</v>
      </c>
      <c r="C43233" t="s">
        <v>1022</v>
      </c>
      <c r="D43233" t="s">
        <v>1017</v>
      </c>
      <c r="E43233" t="s">
        <v>1015</v>
      </c>
      <c r="F43233" s="86">
        <v>13534723.878548799</v>
      </c>
    </row>
    <row r="43234" spans="1:6">
      <c r="A43234">
        <v>2035</v>
      </c>
      <c r="B43234" t="s">
        <v>1070</v>
      </c>
      <c r="C43234" t="s">
        <v>1022</v>
      </c>
      <c r="D43234" t="s">
        <v>1017</v>
      </c>
      <c r="E43234" t="s">
        <v>1015</v>
      </c>
      <c r="F43234" s="86">
        <v>13658348.9045466</v>
      </c>
    </row>
    <row r="43235" spans="1:6">
      <c r="A43235">
        <v>2036</v>
      </c>
      <c r="B43235" t="s">
        <v>1070</v>
      </c>
      <c r="C43235" t="s">
        <v>1022</v>
      </c>
      <c r="D43235" t="s">
        <v>1017</v>
      </c>
      <c r="E43235" t="s">
        <v>1015</v>
      </c>
      <c r="F43235" s="86">
        <v>13786393.4437644</v>
      </c>
    </row>
    <row r="43236" spans="1:6">
      <c r="A43236">
        <v>2037</v>
      </c>
      <c r="B43236" t="s">
        <v>1070</v>
      </c>
      <c r="C43236" t="s">
        <v>1022</v>
      </c>
      <c r="D43236" t="s">
        <v>1017</v>
      </c>
      <c r="E43236" t="s">
        <v>1015</v>
      </c>
      <c r="F43236" s="86">
        <v>13925172.4418559</v>
      </c>
    </row>
    <row r="43237" spans="1:6">
      <c r="A43237">
        <v>2038</v>
      </c>
      <c r="B43237" t="s">
        <v>1070</v>
      </c>
      <c r="C43237" t="s">
        <v>1022</v>
      </c>
      <c r="D43237" t="s">
        <v>1017</v>
      </c>
      <c r="E43237" t="s">
        <v>1015</v>
      </c>
      <c r="F43237" s="86">
        <v>14072937.512618899</v>
      </c>
    </row>
    <row r="43238" spans="1:6">
      <c r="A43238">
        <v>2039</v>
      </c>
      <c r="B43238" t="s">
        <v>1070</v>
      </c>
      <c r="C43238" t="s">
        <v>1022</v>
      </c>
      <c r="D43238" t="s">
        <v>1017</v>
      </c>
      <c r="E43238" t="s">
        <v>1015</v>
      </c>
      <c r="F43238" s="86">
        <v>14215514.034687201</v>
      </c>
    </row>
    <row r="43239" spans="1:6">
      <c r="A43239">
        <v>2040</v>
      </c>
      <c r="B43239" t="s">
        <v>1070</v>
      </c>
      <c r="C43239" t="s">
        <v>1022</v>
      </c>
      <c r="D43239" t="s">
        <v>1017</v>
      </c>
      <c r="E43239" t="s">
        <v>1015</v>
      </c>
      <c r="F43239" s="86">
        <v>14357499.188630899</v>
      </c>
    </row>
    <row r="43240" spans="1:6">
      <c r="A43240">
        <v>2041</v>
      </c>
      <c r="B43240" t="s">
        <v>1070</v>
      </c>
      <c r="C43240" t="s">
        <v>1022</v>
      </c>
      <c r="D43240" t="s">
        <v>1017</v>
      </c>
      <c r="E43240" t="s">
        <v>1015</v>
      </c>
      <c r="F43240" s="86">
        <v>14414010.507459801</v>
      </c>
    </row>
    <row r="43241" spans="1:6">
      <c r="A43241">
        <v>2042</v>
      </c>
      <c r="B43241" t="s">
        <v>1070</v>
      </c>
      <c r="C43241" t="s">
        <v>1022</v>
      </c>
      <c r="D43241" t="s">
        <v>1017</v>
      </c>
      <c r="E43241" t="s">
        <v>1015</v>
      </c>
      <c r="F43241" s="86">
        <v>14467540.774201499</v>
      </c>
    </row>
    <row r="43242" spans="1:6">
      <c r="A43242">
        <v>2043</v>
      </c>
      <c r="B43242" t="s">
        <v>1070</v>
      </c>
      <c r="C43242" t="s">
        <v>1022</v>
      </c>
      <c r="D43242" t="s">
        <v>1017</v>
      </c>
      <c r="E43242" t="s">
        <v>1015</v>
      </c>
      <c r="F43242" s="86">
        <v>14521043.022114599</v>
      </c>
    </row>
    <row r="43243" spans="1:6">
      <c r="A43243">
        <v>2044</v>
      </c>
      <c r="B43243" t="s">
        <v>1070</v>
      </c>
      <c r="C43243" t="s">
        <v>1022</v>
      </c>
      <c r="D43243" t="s">
        <v>1017</v>
      </c>
      <c r="E43243" t="s">
        <v>1015</v>
      </c>
      <c r="F43243" s="86">
        <v>14566612.8658871</v>
      </c>
    </row>
    <row r="43244" spans="1:6">
      <c r="A43244">
        <v>2045</v>
      </c>
      <c r="B43244" t="s">
        <v>1070</v>
      </c>
      <c r="C43244" t="s">
        <v>1022</v>
      </c>
      <c r="D43244" t="s">
        <v>1017</v>
      </c>
      <c r="E43244" t="s">
        <v>1015</v>
      </c>
      <c r="F43244" s="86">
        <v>14608098.773861</v>
      </c>
    </row>
    <row r="43245" spans="1:6">
      <c r="A43245">
        <v>2046</v>
      </c>
      <c r="B43245" t="s">
        <v>1070</v>
      </c>
      <c r="C43245" t="s">
        <v>1022</v>
      </c>
      <c r="D43245" t="s">
        <v>1017</v>
      </c>
      <c r="E43245" t="s">
        <v>1015</v>
      </c>
      <c r="F43245" s="86">
        <v>14645446.932944501</v>
      </c>
    </row>
    <row r="43246" spans="1:6">
      <c r="A43246">
        <v>2047</v>
      </c>
      <c r="B43246" t="s">
        <v>1070</v>
      </c>
      <c r="C43246" t="s">
        <v>1022</v>
      </c>
      <c r="D43246" t="s">
        <v>1017</v>
      </c>
      <c r="E43246" t="s">
        <v>1015</v>
      </c>
      <c r="F43246" s="86">
        <v>14679630.8257851</v>
      </c>
    </row>
    <row r="43247" spans="1:6">
      <c r="A43247">
        <v>2048</v>
      </c>
      <c r="B43247" t="s">
        <v>1070</v>
      </c>
      <c r="C43247" t="s">
        <v>1022</v>
      </c>
      <c r="D43247" t="s">
        <v>1017</v>
      </c>
      <c r="E43247" t="s">
        <v>1015</v>
      </c>
      <c r="F43247" s="86">
        <v>14710733.261882801</v>
      </c>
    </row>
    <row r="43248" spans="1:6">
      <c r="A43248">
        <v>2049</v>
      </c>
      <c r="B43248" t="s">
        <v>1070</v>
      </c>
      <c r="C43248" t="s">
        <v>1022</v>
      </c>
      <c r="D43248" t="s">
        <v>1017</v>
      </c>
      <c r="E43248" t="s">
        <v>1015</v>
      </c>
      <c r="F43248" s="86">
        <v>14738407.553117801</v>
      </c>
    </row>
    <row r="43249" spans="1:6">
      <c r="A43249">
        <v>2050</v>
      </c>
      <c r="B43249" t="s">
        <v>1070</v>
      </c>
      <c r="C43249" t="s">
        <v>1022</v>
      </c>
      <c r="D43249" t="s">
        <v>1017</v>
      </c>
      <c r="E43249" t="s">
        <v>1015</v>
      </c>
      <c r="F43249" s="86">
        <v>14763136.990059599</v>
      </c>
    </row>
    <row r="43250" spans="1:6">
      <c r="A43250">
        <v>2017</v>
      </c>
      <c r="B43250" t="s">
        <v>1071</v>
      </c>
      <c r="C43250" t="s">
        <v>1022</v>
      </c>
      <c r="D43250" t="s">
        <v>1017</v>
      </c>
      <c r="E43250" t="s">
        <v>1015</v>
      </c>
      <c r="F43250" s="86">
        <v>6877712.20484218</v>
      </c>
    </row>
    <row r="43251" spans="1:6">
      <c r="A43251">
        <v>2018</v>
      </c>
      <c r="B43251" t="s">
        <v>1071</v>
      </c>
      <c r="C43251" t="s">
        <v>1022</v>
      </c>
      <c r="D43251" t="s">
        <v>1017</v>
      </c>
      <c r="E43251" t="s">
        <v>1015</v>
      </c>
      <c r="F43251" s="86">
        <v>6926968.8401953597</v>
      </c>
    </row>
    <row r="43252" spans="1:6">
      <c r="A43252">
        <v>2019</v>
      </c>
      <c r="B43252" t="s">
        <v>1071</v>
      </c>
      <c r="C43252" t="s">
        <v>1022</v>
      </c>
      <c r="D43252" t="s">
        <v>1017</v>
      </c>
      <c r="E43252" t="s">
        <v>1015</v>
      </c>
      <c r="F43252" s="86">
        <v>6976895.4315554304</v>
      </c>
    </row>
    <row r="43253" spans="1:6">
      <c r="A43253">
        <v>2020</v>
      </c>
      <c r="B43253" t="s">
        <v>1071</v>
      </c>
      <c r="C43253" t="s">
        <v>1022</v>
      </c>
      <c r="D43253" t="s">
        <v>1017</v>
      </c>
      <c r="E43253" t="s">
        <v>1015</v>
      </c>
      <c r="F43253" s="86">
        <v>7014340.5558949402</v>
      </c>
    </row>
    <row r="43254" spans="1:6">
      <c r="A43254">
        <v>2021</v>
      </c>
      <c r="B43254" t="s">
        <v>1071</v>
      </c>
      <c r="C43254" t="s">
        <v>1022</v>
      </c>
      <c r="D43254" t="s">
        <v>1017</v>
      </c>
      <c r="E43254" t="s">
        <v>1015</v>
      </c>
      <c r="F43254" s="86">
        <v>7044627.1649114601</v>
      </c>
    </row>
    <row r="43255" spans="1:6">
      <c r="A43255">
        <v>2022</v>
      </c>
      <c r="B43255" t="s">
        <v>1071</v>
      </c>
      <c r="C43255" t="s">
        <v>1022</v>
      </c>
      <c r="D43255" t="s">
        <v>1017</v>
      </c>
      <c r="E43255" t="s">
        <v>1015</v>
      </c>
      <c r="F43255" s="86">
        <v>7063768.7708621901</v>
      </c>
    </row>
    <row r="43256" spans="1:6">
      <c r="A43256">
        <v>2023</v>
      </c>
      <c r="B43256" t="s">
        <v>1071</v>
      </c>
      <c r="C43256" t="s">
        <v>1022</v>
      </c>
      <c r="D43256" t="s">
        <v>1017</v>
      </c>
      <c r="E43256" t="s">
        <v>1015</v>
      </c>
      <c r="F43256" s="86">
        <v>7076777.8020201102</v>
      </c>
    </row>
    <row r="43257" spans="1:6">
      <c r="A43257">
        <v>2024</v>
      </c>
      <c r="B43257" t="s">
        <v>1071</v>
      </c>
      <c r="C43257" t="s">
        <v>1022</v>
      </c>
      <c r="D43257" t="s">
        <v>1017</v>
      </c>
      <c r="E43257" t="s">
        <v>1015</v>
      </c>
      <c r="F43257" s="86">
        <v>7081626.2564854398</v>
      </c>
    </row>
    <row r="43258" spans="1:6">
      <c r="A43258">
        <v>2025</v>
      </c>
      <c r="B43258" t="s">
        <v>1071</v>
      </c>
      <c r="C43258" t="s">
        <v>1022</v>
      </c>
      <c r="D43258" t="s">
        <v>1017</v>
      </c>
      <c r="E43258" t="s">
        <v>1015</v>
      </c>
      <c r="F43258" s="86">
        <v>7080113.8827286502</v>
      </c>
    </row>
    <row r="43259" spans="1:6">
      <c r="A43259">
        <v>2026</v>
      </c>
      <c r="B43259" t="s">
        <v>1071</v>
      </c>
      <c r="C43259" t="s">
        <v>1022</v>
      </c>
      <c r="D43259" t="s">
        <v>1017</v>
      </c>
      <c r="E43259" t="s">
        <v>1015</v>
      </c>
      <c r="F43259" s="86">
        <v>7074725.4327351796</v>
      </c>
    </row>
    <row r="43260" spans="1:6">
      <c r="A43260">
        <v>2027</v>
      </c>
      <c r="B43260" t="s">
        <v>1071</v>
      </c>
      <c r="C43260" t="s">
        <v>1022</v>
      </c>
      <c r="D43260" t="s">
        <v>1017</v>
      </c>
      <c r="E43260" t="s">
        <v>1015</v>
      </c>
      <c r="F43260" s="86">
        <v>7067963.7703777803</v>
      </c>
    </row>
    <row r="43261" spans="1:6">
      <c r="A43261">
        <v>2028</v>
      </c>
      <c r="B43261" t="s">
        <v>1071</v>
      </c>
      <c r="C43261" t="s">
        <v>1022</v>
      </c>
      <c r="D43261" t="s">
        <v>1017</v>
      </c>
      <c r="E43261" t="s">
        <v>1015</v>
      </c>
      <c r="F43261" s="86">
        <v>7050650.7328021601</v>
      </c>
    </row>
    <row r="43262" spans="1:6">
      <c r="A43262">
        <v>2029</v>
      </c>
      <c r="B43262" t="s">
        <v>1071</v>
      </c>
      <c r="C43262" t="s">
        <v>1022</v>
      </c>
      <c r="D43262" t="s">
        <v>1017</v>
      </c>
      <c r="E43262" t="s">
        <v>1015</v>
      </c>
      <c r="F43262" s="86">
        <v>7034180.7961832099</v>
      </c>
    </row>
    <row r="43263" spans="1:6">
      <c r="A43263">
        <v>2030</v>
      </c>
      <c r="B43263" t="s">
        <v>1071</v>
      </c>
      <c r="C43263" t="s">
        <v>1022</v>
      </c>
      <c r="D43263" t="s">
        <v>1017</v>
      </c>
      <c r="E43263" t="s">
        <v>1015</v>
      </c>
      <c r="F43263" s="86">
        <v>7010381.4974764502</v>
      </c>
    </row>
    <row r="43264" spans="1:6">
      <c r="A43264">
        <v>2031</v>
      </c>
      <c r="B43264" t="s">
        <v>1071</v>
      </c>
      <c r="C43264" t="s">
        <v>1022</v>
      </c>
      <c r="D43264" t="s">
        <v>1017</v>
      </c>
      <c r="E43264" t="s">
        <v>1015</v>
      </c>
      <c r="F43264" s="86">
        <v>6987935.6639694497</v>
      </c>
    </row>
    <row r="43265" spans="1:6">
      <c r="A43265">
        <v>2032</v>
      </c>
      <c r="B43265" t="s">
        <v>1071</v>
      </c>
      <c r="C43265" t="s">
        <v>1022</v>
      </c>
      <c r="D43265" t="s">
        <v>1017</v>
      </c>
      <c r="E43265" t="s">
        <v>1015</v>
      </c>
      <c r="F43265" s="86">
        <v>6965553.9493870903</v>
      </c>
    </row>
    <row r="43266" spans="1:6">
      <c r="A43266">
        <v>2033</v>
      </c>
      <c r="B43266" t="s">
        <v>1071</v>
      </c>
      <c r="C43266" t="s">
        <v>1022</v>
      </c>
      <c r="D43266" t="s">
        <v>1017</v>
      </c>
      <c r="E43266" t="s">
        <v>1015</v>
      </c>
      <c r="F43266" s="86">
        <v>6943352.8802760998</v>
      </c>
    </row>
    <row r="43267" spans="1:6">
      <c r="A43267">
        <v>2034</v>
      </c>
      <c r="B43267" t="s">
        <v>1071</v>
      </c>
      <c r="C43267" t="s">
        <v>1022</v>
      </c>
      <c r="D43267" t="s">
        <v>1017</v>
      </c>
      <c r="E43267" t="s">
        <v>1015</v>
      </c>
      <c r="F43267" s="86">
        <v>6929023.5798149901</v>
      </c>
    </row>
    <row r="43268" spans="1:6">
      <c r="A43268">
        <v>2035</v>
      </c>
      <c r="B43268" t="s">
        <v>1071</v>
      </c>
      <c r="C43268" t="s">
        <v>1022</v>
      </c>
      <c r="D43268" t="s">
        <v>1017</v>
      </c>
      <c r="E43268" t="s">
        <v>1015</v>
      </c>
      <c r="F43268" s="86">
        <v>6915667.8461755598</v>
      </c>
    </row>
    <row r="43269" spans="1:6">
      <c r="A43269">
        <v>2036</v>
      </c>
      <c r="B43269" t="s">
        <v>1071</v>
      </c>
      <c r="C43269" t="s">
        <v>1022</v>
      </c>
      <c r="D43269" t="s">
        <v>1017</v>
      </c>
      <c r="E43269" t="s">
        <v>1015</v>
      </c>
      <c r="F43269" s="86">
        <v>6914348.0384245301</v>
      </c>
    </row>
    <row r="43270" spans="1:6">
      <c r="A43270">
        <v>2037</v>
      </c>
      <c r="B43270" t="s">
        <v>1071</v>
      </c>
      <c r="C43270" t="s">
        <v>1022</v>
      </c>
      <c r="D43270" t="s">
        <v>1017</v>
      </c>
      <c r="E43270" t="s">
        <v>1015</v>
      </c>
      <c r="F43270" s="86">
        <v>6918439.2404699801</v>
      </c>
    </row>
    <row r="43271" spans="1:6">
      <c r="A43271">
        <v>2038</v>
      </c>
      <c r="B43271" t="s">
        <v>1071</v>
      </c>
      <c r="C43271" t="s">
        <v>1022</v>
      </c>
      <c r="D43271" t="s">
        <v>1017</v>
      </c>
      <c r="E43271" t="s">
        <v>1015</v>
      </c>
      <c r="F43271" s="86">
        <v>6927807.0793764098</v>
      </c>
    </row>
    <row r="43272" spans="1:6">
      <c r="A43272">
        <v>2039</v>
      </c>
      <c r="B43272" t="s">
        <v>1071</v>
      </c>
      <c r="C43272" t="s">
        <v>1022</v>
      </c>
      <c r="D43272" t="s">
        <v>1017</v>
      </c>
      <c r="E43272" t="s">
        <v>1015</v>
      </c>
      <c r="F43272" s="86">
        <v>6941211.5155207096</v>
      </c>
    </row>
    <row r="43273" spans="1:6">
      <c r="A43273">
        <v>2040</v>
      </c>
      <c r="B43273" t="s">
        <v>1071</v>
      </c>
      <c r="C43273" t="s">
        <v>1022</v>
      </c>
      <c r="D43273" t="s">
        <v>1017</v>
      </c>
      <c r="E43273" t="s">
        <v>1015</v>
      </c>
      <c r="F43273" s="86">
        <v>6961386.5003108904</v>
      </c>
    </row>
    <row r="43274" spans="1:6">
      <c r="A43274">
        <v>2041</v>
      </c>
      <c r="B43274" t="s">
        <v>1071</v>
      </c>
      <c r="C43274" t="s">
        <v>1022</v>
      </c>
      <c r="D43274" t="s">
        <v>1017</v>
      </c>
      <c r="E43274" t="s">
        <v>1015</v>
      </c>
      <c r="F43274" s="86">
        <v>6959902.1493119895</v>
      </c>
    </row>
    <row r="43275" spans="1:6">
      <c r="A43275">
        <v>2042</v>
      </c>
      <c r="B43275" t="s">
        <v>1071</v>
      </c>
      <c r="C43275" t="s">
        <v>1022</v>
      </c>
      <c r="D43275" t="s">
        <v>1017</v>
      </c>
      <c r="E43275" t="s">
        <v>1015</v>
      </c>
      <c r="F43275" s="86">
        <v>6959340.4703440899</v>
      </c>
    </row>
    <row r="43276" spans="1:6">
      <c r="A43276">
        <v>2043</v>
      </c>
      <c r="B43276" t="s">
        <v>1071</v>
      </c>
      <c r="C43276" t="s">
        <v>1022</v>
      </c>
      <c r="D43276" t="s">
        <v>1017</v>
      </c>
      <c r="E43276" t="s">
        <v>1015</v>
      </c>
      <c r="F43276" s="86">
        <v>6963467.9532655599</v>
      </c>
    </row>
    <row r="43277" spans="1:6">
      <c r="A43277">
        <v>2044</v>
      </c>
      <c r="B43277" t="s">
        <v>1071</v>
      </c>
      <c r="C43277" t="s">
        <v>1022</v>
      </c>
      <c r="D43277" t="s">
        <v>1017</v>
      </c>
      <c r="E43277" t="s">
        <v>1015</v>
      </c>
      <c r="F43277" s="86">
        <v>6968534.9427542603</v>
      </c>
    </row>
    <row r="43278" spans="1:6">
      <c r="A43278">
        <v>2045</v>
      </c>
      <c r="B43278" t="s">
        <v>1071</v>
      </c>
      <c r="C43278" t="s">
        <v>1022</v>
      </c>
      <c r="D43278" t="s">
        <v>1017</v>
      </c>
      <c r="E43278" t="s">
        <v>1015</v>
      </c>
      <c r="F43278" s="86">
        <v>6976222.4315603497</v>
      </c>
    </row>
    <row r="43279" spans="1:6">
      <c r="A43279">
        <v>2046</v>
      </c>
      <c r="B43279" t="s">
        <v>1071</v>
      </c>
      <c r="C43279" t="s">
        <v>1022</v>
      </c>
      <c r="D43279" t="s">
        <v>1017</v>
      </c>
      <c r="E43279" t="s">
        <v>1015</v>
      </c>
      <c r="F43279" s="86">
        <v>6981417.8017401397</v>
      </c>
    </row>
    <row r="43280" spans="1:6">
      <c r="A43280">
        <v>2047</v>
      </c>
      <c r="B43280" t="s">
        <v>1071</v>
      </c>
      <c r="C43280" t="s">
        <v>1022</v>
      </c>
      <c r="D43280" t="s">
        <v>1017</v>
      </c>
      <c r="E43280" t="s">
        <v>1015</v>
      </c>
      <c r="F43280" s="86">
        <v>6987073.3035681397</v>
      </c>
    </row>
    <row r="43281" spans="1:6">
      <c r="A43281">
        <v>2048</v>
      </c>
      <c r="B43281" t="s">
        <v>1071</v>
      </c>
      <c r="C43281" t="s">
        <v>1022</v>
      </c>
      <c r="D43281" t="s">
        <v>1017</v>
      </c>
      <c r="E43281" t="s">
        <v>1015</v>
      </c>
      <c r="F43281" s="86">
        <v>6993641.4018299999</v>
      </c>
    </row>
    <row r="43282" spans="1:6">
      <c r="A43282">
        <v>2049</v>
      </c>
      <c r="B43282" t="s">
        <v>1071</v>
      </c>
      <c r="C43282" t="s">
        <v>1022</v>
      </c>
      <c r="D43282" t="s">
        <v>1017</v>
      </c>
      <c r="E43282" t="s">
        <v>1015</v>
      </c>
      <c r="F43282" s="86">
        <v>7001192.4650120297</v>
      </c>
    </row>
    <row r="43283" spans="1:6">
      <c r="A43283">
        <v>2050</v>
      </c>
      <c r="B43283" t="s">
        <v>1071</v>
      </c>
      <c r="C43283" t="s">
        <v>1022</v>
      </c>
      <c r="D43283" t="s">
        <v>1017</v>
      </c>
      <c r="E43283" t="s">
        <v>1015</v>
      </c>
      <c r="F43283" s="86">
        <v>7009840.47050949</v>
      </c>
    </row>
    <row r="43284" spans="1:6">
      <c r="A43284">
        <v>2017</v>
      </c>
      <c r="B43284" t="s">
        <v>1072</v>
      </c>
      <c r="C43284" t="s">
        <v>1022</v>
      </c>
      <c r="D43284" t="s">
        <v>1017</v>
      </c>
      <c r="E43284" t="s">
        <v>1015</v>
      </c>
      <c r="F43284" s="86">
        <v>13448410.415586799</v>
      </c>
    </row>
    <row r="43285" spans="1:6">
      <c r="A43285">
        <v>2018</v>
      </c>
      <c r="B43285" t="s">
        <v>1072</v>
      </c>
      <c r="C43285" t="s">
        <v>1022</v>
      </c>
      <c r="D43285" t="s">
        <v>1017</v>
      </c>
      <c r="E43285" t="s">
        <v>1015</v>
      </c>
      <c r="F43285" s="86">
        <v>13639545.9157703</v>
      </c>
    </row>
    <row r="43286" spans="1:6">
      <c r="A43286">
        <v>2019</v>
      </c>
      <c r="B43286" t="s">
        <v>1072</v>
      </c>
      <c r="C43286" t="s">
        <v>1022</v>
      </c>
      <c r="D43286" t="s">
        <v>1017</v>
      </c>
      <c r="E43286" t="s">
        <v>1015</v>
      </c>
      <c r="F43286" s="86">
        <v>13772451.228690499</v>
      </c>
    </row>
    <row r="43287" spans="1:6">
      <c r="A43287">
        <v>2020</v>
      </c>
      <c r="B43287" t="s">
        <v>1072</v>
      </c>
      <c r="C43287" t="s">
        <v>1022</v>
      </c>
      <c r="D43287" t="s">
        <v>1017</v>
      </c>
      <c r="E43287" t="s">
        <v>1015</v>
      </c>
      <c r="F43287" s="86">
        <v>13903446.107387099</v>
      </c>
    </row>
    <row r="43288" spans="1:6">
      <c r="A43288">
        <v>2021</v>
      </c>
      <c r="B43288" t="s">
        <v>1072</v>
      </c>
      <c r="C43288" t="s">
        <v>1022</v>
      </c>
      <c r="D43288" t="s">
        <v>1017</v>
      </c>
      <c r="E43288" t="s">
        <v>1015</v>
      </c>
      <c r="F43288" s="86">
        <v>14027778.5116078</v>
      </c>
    </row>
    <row r="43289" spans="1:6">
      <c r="A43289">
        <v>2022</v>
      </c>
      <c r="B43289" t="s">
        <v>1072</v>
      </c>
      <c r="C43289" t="s">
        <v>1022</v>
      </c>
      <c r="D43289" t="s">
        <v>1017</v>
      </c>
      <c r="E43289" t="s">
        <v>1015</v>
      </c>
      <c r="F43289" s="86">
        <v>14145283.7760367</v>
      </c>
    </row>
    <row r="43290" spans="1:6">
      <c r="A43290">
        <v>2023</v>
      </c>
      <c r="B43290" t="s">
        <v>1072</v>
      </c>
      <c r="C43290" t="s">
        <v>1022</v>
      </c>
      <c r="D43290" t="s">
        <v>1017</v>
      </c>
      <c r="E43290" t="s">
        <v>1015</v>
      </c>
      <c r="F43290" s="86">
        <v>14252842.053230099</v>
      </c>
    </row>
    <row r="43291" spans="1:6">
      <c r="A43291">
        <v>2024</v>
      </c>
      <c r="B43291" t="s">
        <v>1072</v>
      </c>
      <c r="C43291" t="s">
        <v>1022</v>
      </c>
      <c r="D43291" t="s">
        <v>1017</v>
      </c>
      <c r="E43291" t="s">
        <v>1015</v>
      </c>
      <c r="F43291" s="86">
        <v>14354742.1673795</v>
      </c>
    </row>
    <row r="43292" spans="1:6">
      <c r="A43292">
        <v>2025</v>
      </c>
      <c r="B43292" t="s">
        <v>1072</v>
      </c>
      <c r="C43292" t="s">
        <v>1022</v>
      </c>
      <c r="D43292" t="s">
        <v>1017</v>
      </c>
      <c r="E43292" t="s">
        <v>1015</v>
      </c>
      <c r="F43292" s="86">
        <v>14449599.832139401</v>
      </c>
    </row>
    <row r="43293" spans="1:6">
      <c r="A43293">
        <v>2026</v>
      </c>
      <c r="B43293" t="s">
        <v>1072</v>
      </c>
      <c r="C43293" t="s">
        <v>1022</v>
      </c>
      <c r="D43293" t="s">
        <v>1017</v>
      </c>
      <c r="E43293" t="s">
        <v>1015</v>
      </c>
      <c r="F43293" s="86">
        <v>14542500.704146501</v>
      </c>
    </row>
    <row r="43294" spans="1:6">
      <c r="A43294">
        <v>2027</v>
      </c>
      <c r="B43294" t="s">
        <v>1072</v>
      </c>
      <c r="C43294" t="s">
        <v>1022</v>
      </c>
      <c r="D43294" t="s">
        <v>1017</v>
      </c>
      <c r="E43294" t="s">
        <v>1015</v>
      </c>
      <c r="F43294" s="86">
        <v>14633501.7193546</v>
      </c>
    </row>
    <row r="43295" spans="1:6">
      <c r="A43295">
        <v>2028</v>
      </c>
      <c r="B43295" t="s">
        <v>1072</v>
      </c>
      <c r="C43295" t="s">
        <v>1022</v>
      </c>
      <c r="D43295" t="s">
        <v>1017</v>
      </c>
      <c r="E43295" t="s">
        <v>1015</v>
      </c>
      <c r="F43295" s="86">
        <v>14721557.558369501</v>
      </c>
    </row>
    <row r="43296" spans="1:6">
      <c r="A43296">
        <v>2029</v>
      </c>
      <c r="B43296" t="s">
        <v>1072</v>
      </c>
      <c r="C43296" t="s">
        <v>1022</v>
      </c>
      <c r="D43296" t="s">
        <v>1017</v>
      </c>
      <c r="E43296" t="s">
        <v>1015</v>
      </c>
      <c r="F43296" s="86">
        <v>14805611.8882969</v>
      </c>
    </row>
    <row r="43297" spans="1:6">
      <c r="A43297">
        <v>2030</v>
      </c>
      <c r="B43297" t="s">
        <v>1072</v>
      </c>
      <c r="C43297" t="s">
        <v>1022</v>
      </c>
      <c r="D43297" t="s">
        <v>1017</v>
      </c>
      <c r="E43297" t="s">
        <v>1015</v>
      </c>
      <c r="F43297" s="86">
        <v>14886330.3182285</v>
      </c>
    </row>
    <row r="43298" spans="1:6">
      <c r="A43298">
        <v>2031</v>
      </c>
      <c r="B43298" t="s">
        <v>1072</v>
      </c>
      <c r="C43298" t="s">
        <v>1022</v>
      </c>
      <c r="D43298" t="s">
        <v>1017</v>
      </c>
      <c r="E43298" t="s">
        <v>1015</v>
      </c>
      <c r="F43298" s="86">
        <v>14973002.9819116</v>
      </c>
    </row>
    <row r="43299" spans="1:6">
      <c r="A43299">
        <v>2032</v>
      </c>
      <c r="B43299" t="s">
        <v>1072</v>
      </c>
      <c r="C43299" t="s">
        <v>1022</v>
      </c>
      <c r="D43299" t="s">
        <v>1017</v>
      </c>
      <c r="E43299" t="s">
        <v>1015</v>
      </c>
      <c r="F43299" s="86">
        <v>15053575.5558204</v>
      </c>
    </row>
    <row r="43300" spans="1:6">
      <c r="A43300">
        <v>2033</v>
      </c>
      <c r="B43300" t="s">
        <v>1072</v>
      </c>
      <c r="C43300" t="s">
        <v>1022</v>
      </c>
      <c r="D43300" t="s">
        <v>1017</v>
      </c>
      <c r="E43300" t="s">
        <v>1015</v>
      </c>
      <c r="F43300" s="86">
        <v>15138513.228768099</v>
      </c>
    </row>
    <row r="43301" spans="1:6">
      <c r="A43301">
        <v>2034</v>
      </c>
      <c r="B43301" t="s">
        <v>1072</v>
      </c>
      <c r="C43301" t="s">
        <v>1022</v>
      </c>
      <c r="D43301" t="s">
        <v>1017</v>
      </c>
      <c r="E43301" t="s">
        <v>1015</v>
      </c>
      <c r="F43301" s="86">
        <v>15221709.6553459</v>
      </c>
    </row>
    <row r="43302" spans="1:6">
      <c r="A43302">
        <v>2035</v>
      </c>
      <c r="B43302" t="s">
        <v>1072</v>
      </c>
      <c r="C43302" t="s">
        <v>1022</v>
      </c>
      <c r="D43302" t="s">
        <v>1017</v>
      </c>
      <c r="E43302" t="s">
        <v>1015</v>
      </c>
      <c r="F43302" s="86">
        <v>15312880.336443899</v>
      </c>
    </row>
    <row r="43303" spans="1:6">
      <c r="A43303">
        <v>2036</v>
      </c>
      <c r="B43303" t="s">
        <v>1072</v>
      </c>
      <c r="C43303" t="s">
        <v>1022</v>
      </c>
      <c r="D43303" t="s">
        <v>1017</v>
      </c>
      <c r="E43303" t="s">
        <v>1015</v>
      </c>
      <c r="F43303" s="86">
        <v>15403057.200262301</v>
      </c>
    </row>
    <row r="43304" spans="1:6">
      <c r="A43304">
        <v>2037</v>
      </c>
      <c r="B43304" t="s">
        <v>1072</v>
      </c>
      <c r="C43304" t="s">
        <v>1022</v>
      </c>
      <c r="D43304" t="s">
        <v>1017</v>
      </c>
      <c r="E43304" t="s">
        <v>1015</v>
      </c>
      <c r="F43304" s="86">
        <v>15503258.319416501</v>
      </c>
    </row>
    <row r="43305" spans="1:6">
      <c r="A43305">
        <v>2038</v>
      </c>
      <c r="B43305" t="s">
        <v>1072</v>
      </c>
      <c r="C43305" t="s">
        <v>1022</v>
      </c>
      <c r="D43305" t="s">
        <v>1017</v>
      </c>
      <c r="E43305" t="s">
        <v>1015</v>
      </c>
      <c r="F43305" s="86">
        <v>15604288.4738674</v>
      </c>
    </row>
    <row r="43306" spans="1:6">
      <c r="A43306">
        <v>2039</v>
      </c>
      <c r="B43306" t="s">
        <v>1072</v>
      </c>
      <c r="C43306" t="s">
        <v>1022</v>
      </c>
      <c r="D43306" t="s">
        <v>1017</v>
      </c>
      <c r="E43306" t="s">
        <v>1015</v>
      </c>
      <c r="F43306" s="86">
        <v>15712104.8607325</v>
      </c>
    </row>
    <row r="43307" spans="1:6">
      <c r="A43307">
        <v>2040</v>
      </c>
      <c r="B43307" t="s">
        <v>1072</v>
      </c>
      <c r="C43307" t="s">
        <v>1022</v>
      </c>
      <c r="D43307" t="s">
        <v>1017</v>
      </c>
      <c r="E43307" t="s">
        <v>1015</v>
      </c>
      <c r="F43307" s="86">
        <v>15819899.2974278</v>
      </c>
    </row>
    <row r="43308" spans="1:6">
      <c r="A43308">
        <v>2041</v>
      </c>
      <c r="B43308" t="s">
        <v>1072</v>
      </c>
      <c r="C43308" t="s">
        <v>1022</v>
      </c>
      <c r="D43308" t="s">
        <v>1017</v>
      </c>
      <c r="E43308" t="s">
        <v>1015</v>
      </c>
      <c r="F43308" s="86">
        <v>15777747.0423037</v>
      </c>
    </row>
    <row r="43309" spans="1:6">
      <c r="A43309">
        <v>2042</v>
      </c>
      <c r="B43309" t="s">
        <v>1072</v>
      </c>
      <c r="C43309" t="s">
        <v>1022</v>
      </c>
      <c r="D43309" t="s">
        <v>1017</v>
      </c>
      <c r="E43309" t="s">
        <v>1015</v>
      </c>
      <c r="F43309" s="86">
        <v>15734949.1767081</v>
      </c>
    </row>
    <row r="43310" spans="1:6">
      <c r="A43310">
        <v>2043</v>
      </c>
      <c r="B43310" t="s">
        <v>1072</v>
      </c>
      <c r="C43310" t="s">
        <v>1022</v>
      </c>
      <c r="D43310" t="s">
        <v>1017</v>
      </c>
      <c r="E43310" t="s">
        <v>1015</v>
      </c>
      <c r="F43310" s="86">
        <v>15694091.9057518</v>
      </c>
    </row>
    <row r="43311" spans="1:6">
      <c r="A43311">
        <v>2044</v>
      </c>
      <c r="B43311" t="s">
        <v>1072</v>
      </c>
      <c r="C43311" t="s">
        <v>1022</v>
      </c>
      <c r="D43311" t="s">
        <v>1017</v>
      </c>
      <c r="E43311" t="s">
        <v>1015</v>
      </c>
      <c r="F43311" s="86">
        <v>15653463.9374773</v>
      </c>
    </row>
    <row r="43312" spans="1:6">
      <c r="A43312">
        <v>2045</v>
      </c>
      <c r="B43312" t="s">
        <v>1072</v>
      </c>
      <c r="C43312" t="s">
        <v>1022</v>
      </c>
      <c r="D43312" t="s">
        <v>1017</v>
      </c>
      <c r="E43312" t="s">
        <v>1015</v>
      </c>
      <c r="F43312" s="86">
        <v>15611508.831199501</v>
      </c>
    </row>
    <row r="43313" spans="1:6">
      <c r="A43313">
        <v>2046</v>
      </c>
      <c r="B43313" t="s">
        <v>1072</v>
      </c>
      <c r="C43313" t="s">
        <v>1022</v>
      </c>
      <c r="D43313" t="s">
        <v>1017</v>
      </c>
      <c r="E43313" t="s">
        <v>1015</v>
      </c>
      <c r="F43313" s="86">
        <v>15571137.595497901</v>
      </c>
    </row>
    <row r="43314" spans="1:6">
      <c r="A43314">
        <v>2047</v>
      </c>
      <c r="B43314" t="s">
        <v>1072</v>
      </c>
      <c r="C43314" t="s">
        <v>1022</v>
      </c>
      <c r="D43314" t="s">
        <v>1017</v>
      </c>
      <c r="E43314" t="s">
        <v>1015</v>
      </c>
      <c r="F43314" s="86">
        <v>15531062.4634213</v>
      </c>
    </row>
    <row r="43315" spans="1:6">
      <c r="A43315">
        <v>2048</v>
      </c>
      <c r="B43315" t="s">
        <v>1072</v>
      </c>
      <c r="C43315" t="s">
        <v>1022</v>
      </c>
      <c r="D43315" t="s">
        <v>1017</v>
      </c>
      <c r="E43315" t="s">
        <v>1015</v>
      </c>
      <c r="F43315" s="86">
        <v>15489853.9396242</v>
      </c>
    </row>
    <row r="43316" spans="1:6">
      <c r="A43316">
        <v>2049</v>
      </c>
      <c r="B43316" t="s">
        <v>1072</v>
      </c>
      <c r="C43316" t="s">
        <v>1022</v>
      </c>
      <c r="D43316" t="s">
        <v>1017</v>
      </c>
      <c r="E43316" t="s">
        <v>1015</v>
      </c>
      <c r="F43316" s="86">
        <v>15450272.2001175</v>
      </c>
    </row>
    <row r="43317" spans="1:6">
      <c r="A43317">
        <v>2050</v>
      </c>
      <c r="B43317" t="s">
        <v>1072</v>
      </c>
      <c r="C43317" t="s">
        <v>1022</v>
      </c>
      <c r="D43317" t="s">
        <v>1017</v>
      </c>
      <c r="E43317" t="s">
        <v>1015</v>
      </c>
      <c r="F43317" s="86">
        <v>15410975.7027658</v>
      </c>
    </row>
    <row r="43318" spans="1:6">
      <c r="A43318">
        <v>2017</v>
      </c>
      <c r="B43318" t="s">
        <v>1073</v>
      </c>
      <c r="C43318" t="s">
        <v>1022</v>
      </c>
      <c r="D43318" t="s">
        <v>1017</v>
      </c>
      <c r="E43318" t="s">
        <v>1015</v>
      </c>
      <c r="F43318" s="86">
        <v>1374777.7549324599</v>
      </c>
    </row>
    <row r="43319" spans="1:6">
      <c r="A43319">
        <v>2018</v>
      </c>
      <c r="B43319" t="s">
        <v>1073</v>
      </c>
      <c r="C43319" t="s">
        <v>1022</v>
      </c>
      <c r="D43319" t="s">
        <v>1017</v>
      </c>
      <c r="E43319" t="s">
        <v>1015</v>
      </c>
      <c r="F43319" s="86">
        <v>1419363.3930925699</v>
      </c>
    </row>
    <row r="43320" spans="1:6">
      <c r="A43320">
        <v>2019</v>
      </c>
      <c r="B43320" t="s">
        <v>1073</v>
      </c>
      <c r="C43320" t="s">
        <v>1022</v>
      </c>
      <c r="D43320" t="s">
        <v>1017</v>
      </c>
      <c r="E43320" t="s">
        <v>1015</v>
      </c>
      <c r="F43320" s="86">
        <v>1430738.0464977401</v>
      </c>
    </row>
    <row r="43321" spans="1:6">
      <c r="A43321">
        <v>2020</v>
      </c>
      <c r="B43321" t="s">
        <v>1073</v>
      </c>
      <c r="C43321" t="s">
        <v>1022</v>
      </c>
      <c r="D43321" t="s">
        <v>1017</v>
      </c>
      <c r="E43321" t="s">
        <v>1015</v>
      </c>
      <c r="F43321" s="86">
        <v>1440327.42260445</v>
      </c>
    </row>
    <row r="43322" spans="1:6">
      <c r="A43322">
        <v>2021</v>
      </c>
      <c r="B43322" t="s">
        <v>1073</v>
      </c>
      <c r="C43322" t="s">
        <v>1022</v>
      </c>
      <c r="D43322" t="s">
        <v>1017</v>
      </c>
      <c r="E43322" t="s">
        <v>1015</v>
      </c>
      <c r="F43322" s="86">
        <v>1448762.0024180501</v>
      </c>
    </row>
    <row r="43323" spans="1:6">
      <c r="A43323">
        <v>2022</v>
      </c>
      <c r="B43323" t="s">
        <v>1073</v>
      </c>
      <c r="C43323" t="s">
        <v>1022</v>
      </c>
      <c r="D43323" t="s">
        <v>1017</v>
      </c>
      <c r="E43323" t="s">
        <v>1015</v>
      </c>
      <c r="F43323" s="86">
        <v>1456089.76132893</v>
      </c>
    </row>
    <row r="43324" spans="1:6">
      <c r="A43324">
        <v>2023</v>
      </c>
      <c r="B43324" t="s">
        <v>1073</v>
      </c>
      <c r="C43324" t="s">
        <v>1022</v>
      </c>
      <c r="D43324" t="s">
        <v>1017</v>
      </c>
      <c r="E43324" t="s">
        <v>1015</v>
      </c>
      <c r="F43324" s="86">
        <v>1462192.40610197</v>
      </c>
    </row>
    <row r="43325" spans="1:6">
      <c r="A43325">
        <v>2024</v>
      </c>
      <c r="B43325" t="s">
        <v>1073</v>
      </c>
      <c r="C43325" t="s">
        <v>1022</v>
      </c>
      <c r="D43325" t="s">
        <v>1017</v>
      </c>
      <c r="E43325" t="s">
        <v>1015</v>
      </c>
      <c r="F43325" s="86">
        <v>1467198.90849926</v>
      </c>
    </row>
    <row r="43326" spans="1:6">
      <c r="A43326">
        <v>2025</v>
      </c>
      <c r="B43326" t="s">
        <v>1073</v>
      </c>
      <c r="C43326" t="s">
        <v>1022</v>
      </c>
      <c r="D43326" t="s">
        <v>1017</v>
      </c>
      <c r="E43326" t="s">
        <v>1015</v>
      </c>
      <c r="F43326" s="86">
        <v>1472102.80612767</v>
      </c>
    </row>
    <row r="43327" spans="1:6">
      <c r="A43327">
        <v>2026</v>
      </c>
      <c r="B43327" t="s">
        <v>1073</v>
      </c>
      <c r="C43327" t="s">
        <v>1022</v>
      </c>
      <c r="D43327" t="s">
        <v>1017</v>
      </c>
      <c r="E43327" t="s">
        <v>1015</v>
      </c>
      <c r="F43327" s="86">
        <v>1476748.7749876201</v>
      </c>
    </row>
    <row r="43328" spans="1:6">
      <c r="A43328">
        <v>2027</v>
      </c>
      <c r="B43328" t="s">
        <v>1073</v>
      </c>
      <c r="C43328" t="s">
        <v>1022</v>
      </c>
      <c r="D43328" t="s">
        <v>1017</v>
      </c>
      <c r="E43328" t="s">
        <v>1015</v>
      </c>
      <c r="F43328" s="86">
        <v>1480946.73914398</v>
      </c>
    </row>
    <row r="43329" spans="1:6">
      <c r="A43329">
        <v>2028</v>
      </c>
      <c r="B43329" t="s">
        <v>1073</v>
      </c>
      <c r="C43329" t="s">
        <v>1022</v>
      </c>
      <c r="D43329" t="s">
        <v>1017</v>
      </c>
      <c r="E43329" t="s">
        <v>1015</v>
      </c>
      <c r="F43329" s="86">
        <v>1485024.23223542</v>
      </c>
    </row>
    <row r="43330" spans="1:6">
      <c r="A43330">
        <v>2029</v>
      </c>
      <c r="B43330" t="s">
        <v>1073</v>
      </c>
      <c r="C43330" t="s">
        <v>1022</v>
      </c>
      <c r="D43330" t="s">
        <v>1017</v>
      </c>
      <c r="E43330" t="s">
        <v>1015</v>
      </c>
      <c r="F43330" s="86">
        <v>1488561.71457074</v>
      </c>
    </row>
    <row r="43331" spans="1:6">
      <c r="A43331">
        <v>2030</v>
      </c>
      <c r="B43331" t="s">
        <v>1073</v>
      </c>
      <c r="C43331" t="s">
        <v>1022</v>
      </c>
      <c r="D43331" t="s">
        <v>1017</v>
      </c>
      <c r="E43331" t="s">
        <v>1015</v>
      </c>
      <c r="F43331" s="86">
        <v>1492716.5806877499</v>
      </c>
    </row>
    <row r="43332" spans="1:6">
      <c r="A43332">
        <v>2031</v>
      </c>
      <c r="B43332" t="s">
        <v>1073</v>
      </c>
      <c r="C43332" t="s">
        <v>1022</v>
      </c>
      <c r="D43332" t="s">
        <v>1017</v>
      </c>
      <c r="E43332" t="s">
        <v>1015</v>
      </c>
      <c r="F43332" s="86">
        <v>1497096.51381506</v>
      </c>
    </row>
    <row r="43333" spans="1:6">
      <c r="A43333">
        <v>2032</v>
      </c>
      <c r="B43333" t="s">
        <v>1073</v>
      </c>
      <c r="C43333" t="s">
        <v>1022</v>
      </c>
      <c r="D43333" t="s">
        <v>1017</v>
      </c>
      <c r="E43333" t="s">
        <v>1015</v>
      </c>
      <c r="F43333" s="86">
        <v>1501957.8095501999</v>
      </c>
    </row>
    <row r="43334" spans="1:6">
      <c r="A43334">
        <v>2033</v>
      </c>
      <c r="B43334" t="s">
        <v>1073</v>
      </c>
      <c r="C43334" t="s">
        <v>1022</v>
      </c>
      <c r="D43334" t="s">
        <v>1017</v>
      </c>
      <c r="E43334" t="s">
        <v>1015</v>
      </c>
      <c r="F43334" s="86">
        <v>1507590.7200961199</v>
      </c>
    </row>
    <row r="43335" spans="1:6">
      <c r="A43335">
        <v>2034</v>
      </c>
      <c r="B43335" t="s">
        <v>1073</v>
      </c>
      <c r="C43335" t="s">
        <v>1022</v>
      </c>
      <c r="D43335" t="s">
        <v>1017</v>
      </c>
      <c r="E43335" t="s">
        <v>1015</v>
      </c>
      <c r="F43335" s="86">
        <v>1514335.40229329</v>
      </c>
    </row>
    <row r="43336" spans="1:6">
      <c r="A43336">
        <v>2035</v>
      </c>
      <c r="B43336" t="s">
        <v>1073</v>
      </c>
      <c r="C43336" t="s">
        <v>1022</v>
      </c>
      <c r="D43336" t="s">
        <v>1017</v>
      </c>
      <c r="E43336" t="s">
        <v>1015</v>
      </c>
      <c r="F43336" s="86">
        <v>1521960.4700242099</v>
      </c>
    </row>
    <row r="43337" spans="1:6">
      <c r="A43337">
        <v>2036</v>
      </c>
      <c r="B43337" t="s">
        <v>1073</v>
      </c>
      <c r="C43337" t="s">
        <v>1022</v>
      </c>
      <c r="D43337" t="s">
        <v>1017</v>
      </c>
      <c r="E43337" t="s">
        <v>1015</v>
      </c>
      <c r="F43337" s="86">
        <v>1531285.84572552</v>
      </c>
    </row>
    <row r="43338" spans="1:6">
      <c r="A43338">
        <v>2037</v>
      </c>
      <c r="B43338" t="s">
        <v>1073</v>
      </c>
      <c r="C43338" t="s">
        <v>1022</v>
      </c>
      <c r="D43338" t="s">
        <v>1017</v>
      </c>
      <c r="E43338" t="s">
        <v>1015</v>
      </c>
      <c r="F43338" s="86">
        <v>1541486.88626848</v>
      </c>
    </row>
    <row r="43339" spans="1:6">
      <c r="A43339">
        <v>2038</v>
      </c>
      <c r="B43339" t="s">
        <v>1073</v>
      </c>
      <c r="C43339" t="s">
        <v>1022</v>
      </c>
      <c r="D43339" t="s">
        <v>1017</v>
      </c>
      <c r="E43339" t="s">
        <v>1015</v>
      </c>
      <c r="F43339" s="86">
        <v>1552746.74959288</v>
      </c>
    </row>
    <row r="43340" spans="1:6">
      <c r="A43340">
        <v>2039</v>
      </c>
      <c r="B43340" t="s">
        <v>1073</v>
      </c>
      <c r="C43340" t="s">
        <v>1022</v>
      </c>
      <c r="D43340" t="s">
        <v>1017</v>
      </c>
      <c r="E43340" t="s">
        <v>1015</v>
      </c>
      <c r="F43340" s="86">
        <v>1564412.7157902301</v>
      </c>
    </row>
    <row r="43341" spans="1:6">
      <c r="A43341">
        <v>2040</v>
      </c>
      <c r="B43341" t="s">
        <v>1073</v>
      </c>
      <c r="C43341" t="s">
        <v>1022</v>
      </c>
      <c r="D43341" t="s">
        <v>1017</v>
      </c>
      <c r="E43341" t="s">
        <v>1015</v>
      </c>
      <c r="F43341" s="86">
        <v>1576377.6528577299</v>
      </c>
    </row>
    <row r="43342" spans="1:6">
      <c r="A43342">
        <v>2041</v>
      </c>
      <c r="B43342" t="s">
        <v>1073</v>
      </c>
      <c r="C43342" t="s">
        <v>1022</v>
      </c>
      <c r="D43342" t="s">
        <v>1017</v>
      </c>
      <c r="E43342" t="s">
        <v>1015</v>
      </c>
      <c r="F43342" s="86">
        <v>1583405.04912214</v>
      </c>
    </row>
    <row r="43343" spans="1:6">
      <c r="A43343">
        <v>2042</v>
      </c>
      <c r="B43343" t="s">
        <v>1073</v>
      </c>
      <c r="C43343" t="s">
        <v>1022</v>
      </c>
      <c r="D43343" t="s">
        <v>1017</v>
      </c>
      <c r="E43343" t="s">
        <v>1015</v>
      </c>
      <c r="F43343" s="86">
        <v>1590851.0039590399</v>
      </c>
    </row>
    <row r="43344" spans="1:6">
      <c r="A43344">
        <v>2043</v>
      </c>
      <c r="B43344" t="s">
        <v>1073</v>
      </c>
      <c r="C43344" t="s">
        <v>1022</v>
      </c>
      <c r="D43344" t="s">
        <v>1017</v>
      </c>
      <c r="E43344" t="s">
        <v>1015</v>
      </c>
      <c r="F43344" s="86">
        <v>1598279.35374065</v>
      </c>
    </row>
    <row r="43345" spans="1:6">
      <c r="A43345">
        <v>2044</v>
      </c>
      <c r="B43345" t="s">
        <v>1073</v>
      </c>
      <c r="C43345" t="s">
        <v>1022</v>
      </c>
      <c r="D43345" t="s">
        <v>1017</v>
      </c>
      <c r="E43345" t="s">
        <v>1015</v>
      </c>
      <c r="F43345" s="86">
        <v>1606052.20409447</v>
      </c>
    </row>
    <row r="43346" spans="1:6">
      <c r="A43346">
        <v>2045</v>
      </c>
      <c r="B43346" t="s">
        <v>1073</v>
      </c>
      <c r="C43346" t="s">
        <v>1022</v>
      </c>
      <c r="D43346" t="s">
        <v>1017</v>
      </c>
      <c r="E43346" t="s">
        <v>1015</v>
      </c>
      <c r="F43346" s="86">
        <v>1613749.01042678</v>
      </c>
    </row>
    <row r="43347" spans="1:6">
      <c r="A43347">
        <v>2046</v>
      </c>
      <c r="B43347" t="s">
        <v>1073</v>
      </c>
      <c r="C43347" t="s">
        <v>1022</v>
      </c>
      <c r="D43347" t="s">
        <v>1017</v>
      </c>
      <c r="E43347" t="s">
        <v>1015</v>
      </c>
      <c r="F43347" s="86">
        <v>1621847.61279957</v>
      </c>
    </row>
    <row r="43348" spans="1:6">
      <c r="A43348">
        <v>2047</v>
      </c>
      <c r="B43348" t="s">
        <v>1073</v>
      </c>
      <c r="C43348" t="s">
        <v>1022</v>
      </c>
      <c r="D43348" t="s">
        <v>1017</v>
      </c>
      <c r="E43348" t="s">
        <v>1015</v>
      </c>
      <c r="F43348" s="86">
        <v>1629966.4502878401</v>
      </c>
    </row>
    <row r="43349" spans="1:6">
      <c r="A43349">
        <v>2048</v>
      </c>
      <c r="B43349" t="s">
        <v>1073</v>
      </c>
      <c r="C43349" t="s">
        <v>1022</v>
      </c>
      <c r="D43349" t="s">
        <v>1017</v>
      </c>
      <c r="E43349" t="s">
        <v>1015</v>
      </c>
      <c r="F43349" s="86">
        <v>1638522.30613565</v>
      </c>
    </row>
    <row r="43350" spans="1:6">
      <c r="A43350">
        <v>2049</v>
      </c>
      <c r="B43350" t="s">
        <v>1073</v>
      </c>
      <c r="C43350" t="s">
        <v>1022</v>
      </c>
      <c r="D43350" t="s">
        <v>1017</v>
      </c>
      <c r="E43350" t="s">
        <v>1015</v>
      </c>
      <c r="F43350" s="86">
        <v>1647146.2829321399</v>
      </c>
    </row>
    <row r="43351" spans="1:6">
      <c r="A43351">
        <v>2050</v>
      </c>
      <c r="B43351" t="s">
        <v>1073</v>
      </c>
      <c r="C43351" t="s">
        <v>1022</v>
      </c>
      <c r="D43351" t="s">
        <v>1017</v>
      </c>
      <c r="E43351" t="s">
        <v>1015</v>
      </c>
      <c r="F43351" s="86">
        <v>1656298.0150869701</v>
      </c>
    </row>
    <row r="43352" spans="1:6">
      <c r="A43352">
        <v>2017</v>
      </c>
      <c r="B43352" t="s">
        <v>1012</v>
      </c>
      <c r="C43352" t="s">
        <v>1022</v>
      </c>
      <c r="D43352" t="s">
        <v>969</v>
      </c>
      <c r="E43352" t="s">
        <v>1015</v>
      </c>
      <c r="F43352" s="86">
        <v>142033.50221407201</v>
      </c>
    </row>
    <row r="43353" spans="1:6">
      <c r="A43353">
        <v>2018</v>
      </c>
      <c r="B43353" t="s">
        <v>1012</v>
      </c>
      <c r="C43353" t="s">
        <v>1022</v>
      </c>
      <c r="D43353" t="s">
        <v>969</v>
      </c>
      <c r="E43353" t="s">
        <v>1015</v>
      </c>
      <c r="F43353" s="86">
        <v>144146.79007976499</v>
      </c>
    </row>
    <row r="43354" spans="1:6">
      <c r="A43354">
        <v>2019</v>
      </c>
      <c r="B43354" t="s">
        <v>1012</v>
      </c>
      <c r="C43354" t="s">
        <v>1022</v>
      </c>
      <c r="D43354" t="s">
        <v>969</v>
      </c>
      <c r="E43354" t="s">
        <v>1015</v>
      </c>
      <c r="F43354" s="86">
        <v>144896.90859897001</v>
      </c>
    </row>
    <row r="43355" spans="1:6">
      <c r="A43355">
        <v>2020</v>
      </c>
      <c r="B43355" t="s">
        <v>1012</v>
      </c>
      <c r="C43355" t="s">
        <v>1022</v>
      </c>
      <c r="D43355" t="s">
        <v>969</v>
      </c>
      <c r="E43355" t="s">
        <v>1015</v>
      </c>
      <c r="F43355" s="86">
        <v>145612.731790672</v>
      </c>
    </row>
    <row r="43356" spans="1:6">
      <c r="A43356">
        <v>2021</v>
      </c>
      <c r="B43356" t="s">
        <v>1012</v>
      </c>
      <c r="C43356" t="s">
        <v>1022</v>
      </c>
      <c r="D43356" t="s">
        <v>969</v>
      </c>
      <c r="E43356" t="s">
        <v>1015</v>
      </c>
      <c r="F43356" s="86">
        <v>146154.082311395</v>
      </c>
    </row>
    <row r="43357" spans="1:6">
      <c r="A43357">
        <v>2022</v>
      </c>
      <c r="B43357" t="s">
        <v>1012</v>
      </c>
      <c r="C43357" t="s">
        <v>1022</v>
      </c>
      <c r="D43357" t="s">
        <v>969</v>
      </c>
      <c r="E43357" t="s">
        <v>1015</v>
      </c>
      <c r="F43357" s="86">
        <v>146536.18156517399</v>
      </c>
    </row>
    <row r="43358" spans="1:6">
      <c r="A43358">
        <v>2023</v>
      </c>
      <c r="B43358" t="s">
        <v>1012</v>
      </c>
      <c r="C43358" t="s">
        <v>1022</v>
      </c>
      <c r="D43358" t="s">
        <v>969</v>
      </c>
      <c r="E43358" t="s">
        <v>1015</v>
      </c>
      <c r="F43358" s="86">
        <v>146664.481360095</v>
      </c>
    </row>
    <row r="43359" spans="1:6">
      <c r="A43359">
        <v>2024</v>
      </c>
      <c r="B43359" t="s">
        <v>1012</v>
      </c>
      <c r="C43359" t="s">
        <v>1022</v>
      </c>
      <c r="D43359" t="s">
        <v>969</v>
      </c>
      <c r="E43359" t="s">
        <v>1015</v>
      </c>
      <c r="F43359" s="86">
        <v>146541.019771147</v>
      </c>
    </row>
    <row r="43360" spans="1:6">
      <c r="A43360">
        <v>2025</v>
      </c>
      <c r="B43360" t="s">
        <v>1012</v>
      </c>
      <c r="C43360" t="s">
        <v>1022</v>
      </c>
      <c r="D43360" t="s">
        <v>969</v>
      </c>
      <c r="E43360" t="s">
        <v>1015</v>
      </c>
      <c r="F43360" s="86">
        <v>146154.369086116</v>
      </c>
    </row>
    <row r="43361" spans="1:6">
      <c r="A43361">
        <v>2026</v>
      </c>
      <c r="B43361" t="s">
        <v>1012</v>
      </c>
      <c r="C43361" t="s">
        <v>1022</v>
      </c>
      <c r="D43361" t="s">
        <v>969</v>
      </c>
      <c r="E43361" t="s">
        <v>1015</v>
      </c>
      <c r="F43361" s="86">
        <v>145409.073538583</v>
      </c>
    </row>
    <row r="43362" spans="1:6">
      <c r="A43362">
        <v>2027</v>
      </c>
      <c r="B43362" t="s">
        <v>1012</v>
      </c>
      <c r="C43362" t="s">
        <v>1022</v>
      </c>
      <c r="D43362" t="s">
        <v>969</v>
      </c>
      <c r="E43362" t="s">
        <v>1015</v>
      </c>
      <c r="F43362" s="86">
        <v>144233.611138045</v>
      </c>
    </row>
    <row r="43363" spans="1:6">
      <c r="A43363">
        <v>2028</v>
      </c>
      <c r="B43363" t="s">
        <v>1012</v>
      </c>
      <c r="C43363" t="s">
        <v>1022</v>
      </c>
      <c r="D43363" t="s">
        <v>969</v>
      </c>
      <c r="E43363" t="s">
        <v>1015</v>
      </c>
      <c r="F43363" s="86">
        <v>142598.75561428</v>
      </c>
    </row>
    <row r="43364" spans="1:6">
      <c r="A43364">
        <v>2029</v>
      </c>
      <c r="B43364" t="s">
        <v>1012</v>
      </c>
      <c r="C43364" t="s">
        <v>1022</v>
      </c>
      <c r="D43364" t="s">
        <v>969</v>
      </c>
      <c r="E43364" t="s">
        <v>1015</v>
      </c>
      <c r="F43364" s="86">
        <v>140268.06484504999</v>
      </c>
    </row>
    <row r="43365" spans="1:6">
      <c r="A43365">
        <v>2030</v>
      </c>
      <c r="B43365" t="s">
        <v>1012</v>
      </c>
      <c r="C43365" t="s">
        <v>1022</v>
      </c>
      <c r="D43365" t="s">
        <v>969</v>
      </c>
      <c r="E43365" t="s">
        <v>1015</v>
      </c>
      <c r="F43365" s="86">
        <v>137350.79324074899</v>
      </c>
    </row>
    <row r="43366" spans="1:6">
      <c r="A43366">
        <v>2031</v>
      </c>
      <c r="B43366" t="s">
        <v>1012</v>
      </c>
      <c r="C43366" t="s">
        <v>1022</v>
      </c>
      <c r="D43366" t="s">
        <v>969</v>
      </c>
      <c r="E43366" t="s">
        <v>1015</v>
      </c>
      <c r="F43366" s="86">
        <v>133975.90444502499</v>
      </c>
    </row>
    <row r="43367" spans="1:6">
      <c r="A43367">
        <v>2032</v>
      </c>
      <c r="B43367" t="s">
        <v>1012</v>
      </c>
      <c r="C43367" t="s">
        <v>1022</v>
      </c>
      <c r="D43367" t="s">
        <v>969</v>
      </c>
      <c r="E43367" t="s">
        <v>1015</v>
      </c>
      <c r="F43367" s="86">
        <v>130151.29629137</v>
      </c>
    </row>
    <row r="43368" spans="1:6">
      <c r="A43368">
        <v>2033</v>
      </c>
      <c r="B43368" t="s">
        <v>1012</v>
      </c>
      <c r="C43368" t="s">
        <v>1022</v>
      </c>
      <c r="D43368" t="s">
        <v>969</v>
      </c>
      <c r="E43368" t="s">
        <v>1015</v>
      </c>
      <c r="F43368" s="86">
        <v>125975.481176681</v>
      </c>
    </row>
    <row r="43369" spans="1:6">
      <c r="A43369">
        <v>2034</v>
      </c>
      <c r="B43369" t="s">
        <v>1012</v>
      </c>
      <c r="C43369" t="s">
        <v>1022</v>
      </c>
      <c r="D43369" t="s">
        <v>969</v>
      </c>
      <c r="E43369" t="s">
        <v>1015</v>
      </c>
      <c r="F43369" s="86">
        <v>121553.907529146</v>
      </c>
    </row>
    <row r="43370" spans="1:6">
      <c r="A43370">
        <v>2035</v>
      </c>
      <c r="B43370" t="s">
        <v>1012</v>
      </c>
      <c r="C43370" t="s">
        <v>1022</v>
      </c>
      <c r="D43370" t="s">
        <v>969</v>
      </c>
      <c r="E43370" t="s">
        <v>1015</v>
      </c>
      <c r="F43370" s="86">
        <v>116970.46405540001</v>
      </c>
    </row>
    <row r="43371" spans="1:6">
      <c r="A43371">
        <v>2036</v>
      </c>
      <c r="B43371" t="s">
        <v>1012</v>
      </c>
      <c r="C43371" t="s">
        <v>1022</v>
      </c>
      <c r="D43371" t="s">
        <v>969</v>
      </c>
      <c r="E43371" t="s">
        <v>1015</v>
      </c>
      <c r="F43371" s="86">
        <v>112362.121176045</v>
      </c>
    </row>
    <row r="43372" spans="1:6">
      <c r="A43372">
        <v>2037</v>
      </c>
      <c r="B43372" t="s">
        <v>1012</v>
      </c>
      <c r="C43372" t="s">
        <v>1022</v>
      </c>
      <c r="D43372" t="s">
        <v>969</v>
      </c>
      <c r="E43372" t="s">
        <v>1015</v>
      </c>
      <c r="F43372" s="86">
        <v>107653.05219902399</v>
      </c>
    </row>
    <row r="43373" spans="1:6">
      <c r="A43373">
        <v>2038</v>
      </c>
      <c r="B43373" t="s">
        <v>1012</v>
      </c>
      <c r="C43373" t="s">
        <v>1022</v>
      </c>
      <c r="D43373" t="s">
        <v>969</v>
      </c>
      <c r="E43373" t="s">
        <v>1015</v>
      </c>
      <c r="F43373" s="86">
        <v>102949.74907173299</v>
      </c>
    </row>
    <row r="43374" spans="1:6">
      <c r="A43374">
        <v>2039</v>
      </c>
      <c r="B43374" t="s">
        <v>1012</v>
      </c>
      <c r="C43374" t="s">
        <v>1022</v>
      </c>
      <c r="D43374" t="s">
        <v>969</v>
      </c>
      <c r="E43374" t="s">
        <v>1015</v>
      </c>
      <c r="F43374" s="86">
        <v>98296.983639761194</v>
      </c>
    </row>
    <row r="43375" spans="1:6">
      <c r="A43375">
        <v>2040</v>
      </c>
      <c r="B43375" t="s">
        <v>1012</v>
      </c>
      <c r="C43375" t="s">
        <v>1022</v>
      </c>
      <c r="D43375" t="s">
        <v>969</v>
      </c>
      <c r="E43375" t="s">
        <v>1015</v>
      </c>
      <c r="F43375" s="86">
        <v>93740.833511497505</v>
      </c>
    </row>
    <row r="43376" spans="1:6">
      <c r="A43376">
        <v>2041</v>
      </c>
      <c r="B43376" t="s">
        <v>1012</v>
      </c>
      <c r="C43376" t="s">
        <v>1022</v>
      </c>
      <c r="D43376" t="s">
        <v>969</v>
      </c>
      <c r="E43376" t="s">
        <v>1015</v>
      </c>
      <c r="F43376" s="86">
        <v>88921.356513202802</v>
      </c>
    </row>
    <row r="43377" spans="1:6">
      <c r="A43377">
        <v>2042</v>
      </c>
      <c r="B43377" t="s">
        <v>1012</v>
      </c>
      <c r="C43377" t="s">
        <v>1022</v>
      </c>
      <c r="D43377" t="s">
        <v>969</v>
      </c>
      <c r="E43377" t="s">
        <v>1015</v>
      </c>
      <c r="F43377" s="86">
        <v>84401.169500480697</v>
      </c>
    </row>
    <row r="43378" spans="1:6">
      <c r="A43378">
        <v>2043</v>
      </c>
      <c r="B43378" t="s">
        <v>1012</v>
      </c>
      <c r="C43378" t="s">
        <v>1022</v>
      </c>
      <c r="D43378" t="s">
        <v>969</v>
      </c>
      <c r="E43378" t="s">
        <v>1015</v>
      </c>
      <c r="F43378" s="86">
        <v>80170.140296346406</v>
      </c>
    </row>
    <row r="43379" spans="1:6">
      <c r="A43379">
        <v>2044</v>
      </c>
      <c r="B43379" t="s">
        <v>1012</v>
      </c>
      <c r="C43379" t="s">
        <v>1022</v>
      </c>
      <c r="D43379" t="s">
        <v>969</v>
      </c>
      <c r="E43379" t="s">
        <v>1015</v>
      </c>
      <c r="F43379" s="86">
        <v>76294.914696614505</v>
      </c>
    </row>
    <row r="43380" spans="1:6">
      <c r="A43380">
        <v>2045</v>
      </c>
      <c r="B43380" t="s">
        <v>1012</v>
      </c>
      <c r="C43380" t="s">
        <v>1022</v>
      </c>
      <c r="D43380" t="s">
        <v>969</v>
      </c>
      <c r="E43380" t="s">
        <v>1015</v>
      </c>
      <c r="F43380" s="86">
        <v>72810.647982921902</v>
      </c>
    </row>
    <row r="43381" spans="1:6">
      <c r="A43381">
        <v>2046</v>
      </c>
      <c r="B43381" t="s">
        <v>1012</v>
      </c>
      <c r="C43381" t="s">
        <v>1022</v>
      </c>
      <c r="D43381" t="s">
        <v>969</v>
      </c>
      <c r="E43381" t="s">
        <v>1015</v>
      </c>
      <c r="F43381" s="86">
        <v>69741.555458378905</v>
      </c>
    </row>
    <row r="43382" spans="1:6">
      <c r="A43382">
        <v>2047</v>
      </c>
      <c r="B43382" t="s">
        <v>1012</v>
      </c>
      <c r="C43382" t="s">
        <v>1022</v>
      </c>
      <c r="D43382" t="s">
        <v>969</v>
      </c>
      <c r="E43382" t="s">
        <v>1015</v>
      </c>
      <c r="F43382" s="86">
        <v>67117.663143875005</v>
      </c>
    </row>
    <row r="43383" spans="1:6">
      <c r="A43383">
        <v>2048</v>
      </c>
      <c r="B43383" t="s">
        <v>1012</v>
      </c>
      <c r="C43383" t="s">
        <v>1022</v>
      </c>
      <c r="D43383" t="s">
        <v>969</v>
      </c>
      <c r="E43383" t="s">
        <v>1015</v>
      </c>
      <c r="F43383" s="86">
        <v>64894.033592018801</v>
      </c>
    </row>
    <row r="43384" spans="1:6">
      <c r="A43384">
        <v>2049</v>
      </c>
      <c r="B43384" t="s">
        <v>1012</v>
      </c>
      <c r="C43384" t="s">
        <v>1022</v>
      </c>
      <c r="D43384" t="s">
        <v>969</v>
      </c>
      <c r="E43384" t="s">
        <v>1015</v>
      </c>
      <c r="F43384" s="86">
        <v>63070.655679119598</v>
      </c>
    </row>
    <row r="43385" spans="1:6">
      <c r="A43385">
        <v>2050</v>
      </c>
      <c r="B43385" t="s">
        <v>1012</v>
      </c>
      <c r="C43385" t="s">
        <v>1022</v>
      </c>
      <c r="D43385" t="s">
        <v>969</v>
      </c>
      <c r="E43385" t="s">
        <v>1015</v>
      </c>
      <c r="F43385" s="86">
        <v>61614.566470352103</v>
      </c>
    </row>
    <row r="43386" spans="1:6">
      <c r="A43386">
        <v>2017</v>
      </c>
      <c r="B43386" t="s">
        <v>1024</v>
      </c>
      <c r="C43386" t="s">
        <v>1022</v>
      </c>
      <c r="D43386" t="s">
        <v>969</v>
      </c>
      <c r="E43386" t="s">
        <v>1015</v>
      </c>
      <c r="F43386" s="86">
        <v>20777.8840873509</v>
      </c>
    </row>
    <row r="43387" spans="1:6">
      <c r="A43387">
        <v>2018</v>
      </c>
      <c r="B43387" t="s">
        <v>1024</v>
      </c>
      <c r="C43387" t="s">
        <v>1022</v>
      </c>
      <c r="D43387" t="s">
        <v>969</v>
      </c>
      <c r="E43387" t="s">
        <v>1015</v>
      </c>
      <c r="F43387" s="86">
        <v>22631.6381091277</v>
      </c>
    </row>
    <row r="43388" spans="1:6">
      <c r="A43388">
        <v>2019</v>
      </c>
      <c r="B43388" t="s">
        <v>1024</v>
      </c>
      <c r="C43388" t="s">
        <v>1022</v>
      </c>
      <c r="D43388" t="s">
        <v>969</v>
      </c>
      <c r="E43388" t="s">
        <v>1015</v>
      </c>
      <c r="F43388" s="86">
        <v>22540.519831497899</v>
      </c>
    </row>
    <row r="43389" spans="1:6">
      <c r="A43389">
        <v>2020</v>
      </c>
      <c r="B43389" t="s">
        <v>1024</v>
      </c>
      <c r="C43389" t="s">
        <v>1022</v>
      </c>
      <c r="D43389" t="s">
        <v>969</v>
      </c>
      <c r="E43389" t="s">
        <v>1015</v>
      </c>
      <c r="F43389" s="86">
        <v>22465.173930114401</v>
      </c>
    </row>
    <row r="43390" spans="1:6">
      <c r="A43390">
        <v>2021</v>
      </c>
      <c r="B43390" t="s">
        <v>1024</v>
      </c>
      <c r="C43390" t="s">
        <v>1022</v>
      </c>
      <c r="D43390" t="s">
        <v>969</v>
      </c>
      <c r="E43390" t="s">
        <v>1015</v>
      </c>
      <c r="F43390" s="86">
        <v>22389.5823335604</v>
      </c>
    </row>
    <row r="43391" spans="1:6">
      <c r="A43391">
        <v>2022</v>
      </c>
      <c r="B43391" t="s">
        <v>1024</v>
      </c>
      <c r="C43391" t="s">
        <v>1022</v>
      </c>
      <c r="D43391" t="s">
        <v>969</v>
      </c>
      <c r="E43391" t="s">
        <v>1015</v>
      </c>
      <c r="F43391" s="86">
        <v>22311.771126308999</v>
      </c>
    </row>
    <row r="43392" spans="1:6">
      <c r="A43392">
        <v>2023</v>
      </c>
      <c r="B43392" t="s">
        <v>1024</v>
      </c>
      <c r="C43392" t="s">
        <v>1022</v>
      </c>
      <c r="D43392" t="s">
        <v>969</v>
      </c>
      <c r="E43392" t="s">
        <v>1015</v>
      </c>
      <c r="F43392" s="86">
        <v>22236.159853541401</v>
      </c>
    </row>
    <row r="43393" spans="1:6">
      <c r="A43393">
        <v>2024</v>
      </c>
      <c r="B43393" t="s">
        <v>1024</v>
      </c>
      <c r="C43393" t="s">
        <v>1022</v>
      </c>
      <c r="D43393" t="s">
        <v>969</v>
      </c>
      <c r="E43393" t="s">
        <v>1015</v>
      </c>
      <c r="F43393" s="86">
        <v>22148.499487766301</v>
      </c>
    </row>
    <row r="43394" spans="1:6">
      <c r="A43394">
        <v>2025</v>
      </c>
      <c r="B43394" t="s">
        <v>1024</v>
      </c>
      <c r="C43394" t="s">
        <v>1022</v>
      </c>
      <c r="D43394" t="s">
        <v>969</v>
      </c>
      <c r="E43394" t="s">
        <v>1015</v>
      </c>
      <c r="F43394" s="86">
        <v>22017.609095883901</v>
      </c>
    </row>
    <row r="43395" spans="1:6">
      <c r="A43395">
        <v>2026</v>
      </c>
      <c r="B43395" t="s">
        <v>1024</v>
      </c>
      <c r="C43395" t="s">
        <v>1022</v>
      </c>
      <c r="D43395" t="s">
        <v>969</v>
      </c>
      <c r="E43395" t="s">
        <v>1015</v>
      </c>
      <c r="F43395" s="86">
        <v>21838.6737390491</v>
      </c>
    </row>
    <row r="43396" spans="1:6">
      <c r="A43396">
        <v>2027</v>
      </c>
      <c r="B43396" t="s">
        <v>1024</v>
      </c>
      <c r="C43396" t="s">
        <v>1022</v>
      </c>
      <c r="D43396" t="s">
        <v>969</v>
      </c>
      <c r="E43396" t="s">
        <v>1015</v>
      </c>
      <c r="F43396" s="86">
        <v>21577.830160716101</v>
      </c>
    </row>
    <row r="43397" spans="1:6">
      <c r="A43397">
        <v>2028</v>
      </c>
      <c r="B43397" t="s">
        <v>1024</v>
      </c>
      <c r="C43397" t="s">
        <v>1022</v>
      </c>
      <c r="D43397" t="s">
        <v>969</v>
      </c>
      <c r="E43397" t="s">
        <v>1015</v>
      </c>
      <c r="F43397" s="86">
        <v>21236.557688265799</v>
      </c>
    </row>
    <row r="43398" spans="1:6">
      <c r="A43398">
        <v>2029</v>
      </c>
      <c r="B43398" t="s">
        <v>1024</v>
      </c>
      <c r="C43398" t="s">
        <v>1022</v>
      </c>
      <c r="D43398" t="s">
        <v>969</v>
      </c>
      <c r="E43398" t="s">
        <v>1015</v>
      </c>
      <c r="F43398" s="86">
        <v>20786.722056729599</v>
      </c>
    </row>
    <row r="43399" spans="1:6">
      <c r="A43399">
        <v>2030</v>
      </c>
      <c r="B43399" t="s">
        <v>1024</v>
      </c>
      <c r="C43399" t="s">
        <v>1022</v>
      </c>
      <c r="D43399" t="s">
        <v>969</v>
      </c>
      <c r="E43399" t="s">
        <v>1015</v>
      </c>
      <c r="F43399" s="86">
        <v>20234.4202012409</v>
      </c>
    </row>
    <row r="43400" spans="1:6">
      <c r="A43400">
        <v>2031</v>
      </c>
      <c r="B43400" t="s">
        <v>1024</v>
      </c>
      <c r="C43400" t="s">
        <v>1022</v>
      </c>
      <c r="D43400" t="s">
        <v>969</v>
      </c>
      <c r="E43400" t="s">
        <v>1015</v>
      </c>
      <c r="F43400" s="86">
        <v>19586.147898998901</v>
      </c>
    </row>
    <row r="43401" spans="1:6">
      <c r="A43401">
        <v>2032</v>
      </c>
      <c r="B43401" t="s">
        <v>1024</v>
      </c>
      <c r="C43401" t="s">
        <v>1022</v>
      </c>
      <c r="D43401" t="s">
        <v>969</v>
      </c>
      <c r="E43401" t="s">
        <v>1015</v>
      </c>
      <c r="F43401" s="86">
        <v>18838.486603939102</v>
      </c>
    </row>
    <row r="43402" spans="1:6">
      <c r="A43402">
        <v>2033</v>
      </c>
      <c r="B43402" t="s">
        <v>1024</v>
      </c>
      <c r="C43402" t="s">
        <v>1022</v>
      </c>
      <c r="D43402" t="s">
        <v>969</v>
      </c>
      <c r="E43402" t="s">
        <v>1015</v>
      </c>
      <c r="F43402" s="86">
        <v>18015.655388084899</v>
      </c>
    </row>
    <row r="43403" spans="1:6">
      <c r="A43403">
        <v>2034</v>
      </c>
      <c r="B43403" t="s">
        <v>1024</v>
      </c>
      <c r="C43403" t="s">
        <v>1022</v>
      </c>
      <c r="D43403" t="s">
        <v>969</v>
      </c>
      <c r="E43403" t="s">
        <v>1015</v>
      </c>
      <c r="F43403" s="86">
        <v>17100.339084416199</v>
      </c>
    </row>
    <row r="43404" spans="1:6">
      <c r="A43404">
        <v>2035</v>
      </c>
      <c r="B43404" t="s">
        <v>1024</v>
      </c>
      <c r="C43404" t="s">
        <v>1022</v>
      </c>
      <c r="D43404" t="s">
        <v>969</v>
      </c>
      <c r="E43404" t="s">
        <v>1015</v>
      </c>
      <c r="F43404" s="86">
        <v>16102.0348322872</v>
      </c>
    </row>
    <row r="43405" spans="1:6">
      <c r="A43405">
        <v>2036</v>
      </c>
      <c r="B43405" t="s">
        <v>1024</v>
      </c>
      <c r="C43405" t="s">
        <v>1022</v>
      </c>
      <c r="D43405" t="s">
        <v>969</v>
      </c>
      <c r="E43405" t="s">
        <v>1015</v>
      </c>
      <c r="F43405" s="86">
        <v>15044.0115159287</v>
      </c>
    </row>
    <row r="43406" spans="1:6">
      <c r="A43406">
        <v>2037</v>
      </c>
      <c r="B43406" t="s">
        <v>1024</v>
      </c>
      <c r="C43406" t="s">
        <v>1022</v>
      </c>
      <c r="D43406" t="s">
        <v>969</v>
      </c>
      <c r="E43406" t="s">
        <v>1015</v>
      </c>
      <c r="F43406" s="86">
        <v>13936.2598060988</v>
      </c>
    </row>
    <row r="43407" spans="1:6">
      <c r="A43407">
        <v>2038</v>
      </c>
      <c r="B43407" t="s">
        <v>1024</v>
      </c>
      <c r="C43407" t="s">
        <v>1022</v>
      </c>
      <c r="D43407" t="s">
        <v>969</v>
      </c>
      <c r="E43407" t="s">
        <v>1015</v>
      </c>
      <c r="F43407" s="86">
        <v>12795.3742414014</v>
      </c>
    </row>
    <row r="43408" spans="1:6">
      <c r="A43408">
        <v>2039</v>
      </c>
      <c r="B43408" t="s">
        <v>1024</v>
      </c>
      <c r="C43408" t="s">
        <v>1022</v>
      </c>
      <c r="D43408" t="s">
        <v>969</v>
      </c>
      <c r="E43408" t="s">
        <v>1015</v>
      </c>
      <c r="F43408" s="86">
        <v>11624.7536152338</v>
      </c>
    </row>
    <row r="43409" spans="1:6">
      <c r="A43409">
        <v>2040</v>
      </c>
      <c r="B43409" t="s">
        <v>1024</v>
      </c>
      <c r="C43409" t="s">
        <v>1022</v>
      </c>
      <c r="D43409" t="s">
        <v>969</v>
      </c>
      <c r="E43409" t="s">
        <v>1015</v>
      </c>
      <c r="F43409" s="86">
        <v>10453.3124745853</v>
      </c>
    </row>
    <row r="43410" spans="1:6">
      <c r="A43410">
        <v>2041</v>
      </c>
      <c r="B43410" t="s">
        <v>1024</v>
      </c>
      <c r="C43410" t="s">
        <v>1022</v>
      </c>
      <c r="D43410" t="s">
        <v>969</v>
      </c>
      <c r="E43410" t="s">
        <v>1015</v>
      </c>
      <c r="F43410" s="86">
        <v>9281.6911850043507</v>
      </c>
    </row>
    <row r="43411" spans="1:6">
      <c r="A43411">
        <v>2042</v>
      </c>
      <c r="B43411" t="s">
        <v>1024</v>
      </c>
      <c r="C43411" t="s">
        <v>1022</v>
      </c>
      <c r="D43411" t="s">
        <v>969</v>
      </c>
      <c r="E43411" t="s">
        <v>1015</v>
      </c>
      <c r="F43411" s="86">
        <v>8150.7055555749303</v>
      </c>
    </row>
    <row r="43412" spans="1:6">
      <c r="A43412">
        <v>2043</v>
      </c>
      <c r="B43412" t="s">
        <v>1024</v>
      </c>
      <c r="C43412" t="s">
        <v>1022</v>
      </c>
      <c r="D43412" t="s">
        <v>969</v>
      </c>
      <c r="E43412" t="s">
        <v>1015</v>
      </c>
      <c r="F43412" s="86">
        <v>7080.4686714928303</v>
      </c>
    </row>
    <row r="43413" spans="1:6">
      <c r="A43413">
        <v>2044</v>
      </c>
      <c r="B43413" t="s">
        <v>1024</v>
      </c>
      <c r="C43413" t="s">
        <v>1022</v>
      </c>
      <c r="D43413" t="s">
        <v>969</v>
      </c>
      <c r="E43413" t="s">
        <v>1015</v>
      </c>
      <c r="F43413" s="86">
        <v>6082.7183734272903</v>
      </c>
    </row>
    <row r="43414" spans="1:6">
      <c r="A43414">
        <v>2045</v>
      </c>
      <c r="B43414" t="s">
        <v>1024</v>
      </c>
      <c r="C43414" t="s">
        <v>1022</v>
      </c>
      <c r="D43414" t="s">
        <v>969</v>
      </c>
      <c r="E43414" t="s">
        <v>1015</v>
      </c>
      <c r="F43414" s="86">
        <v>5174.855842256</v>
      </c>
    </row>
    <row r="43415" spans="1:6">
      <c r="A43415">
        <v>2046</v>
      </c>
      <c r="B43415" t="s">
        <v>1024</v>
      </c>
      <c r="C43415" t="s">
        <v>1022</v>
      </c>
      <c r="D43415" t="s">
        <v>969</v>
      </c>
      <c r="E43415" t="s">
        <v>1015</v>
      </c>
      <c r="F43415" s="86">
        <v>4366.1217031515898</v>
      </c>
    </row>
    <row r="43416" spans="1:6">
      <c r="A43416">
        <v>2047</v>
      </c>
      <c r="B43416" t="s">
        <v>1024</v>
      </c>
      <c r="C43416" t="s">
        <v>1022</v>
      </c>
      <c r="D43416" t="s">
        <v>969</v>
      </c>
      <c r="E43416" t="s">
        <v>1015</v>
      </c>
      <c r="F43416" s="86">
        <v>3663.0561762225998</v>
      </c>
    </row>
    <row r="43417" spans="1:6">
      <c r="A43417">
        <v>2048</v>
      </c>
      <c r="B43417" t="s">
        <v>1024</v>
      </c>
      <c r="C43417" t="s">
        <v>1022</v>
      </c>
      <c r="D43417" t="s">
        <v>969</v>
      </c>
      <c r="E43417" t="s">
        <v>1015</v>
      </c>
      <c r="F43417" s="86">
        <v>3067.83674621399</v>
      </c>
    </row>
    <row r="43418" spans="1:6">
      <c r="A43418">
        <v>2049</v>
      </c>
      <c r="B43418" t="s">
        <v>1024</v>
      </c>
      <c r="C43418" t="s">
        <v>1022</v>
      </c>
      <c r="D43418" t="s">
        <v>969</v>
      </c>
      <c r="E43418" t="s">
        <v>1015</v>
      </c>
      <c r="F43418" s="86">
        <v>2577.13630590295</v>
      </c>
    </row>
    <row r="43419" spans="1:6">
      <c r="A43419">
        <v>2050</v>
      </c>
      <c r="B43419" t="s">
        <v>1024</v>
      </c>
      <c r="C43419" t="s">
        <v>1022</v>
      </c>
      <c r="D43419" t="s">
        <v>969</v>
      </c>
      <c r="E43419" t="s">
        <v>1015</v>
      </c>
      <c r="F43419" s="86">
        <v>2184.0273545587602</v>
      </c>
    </row>
    <row r="43420" spans="1:6">
      <c r="A43420">
        <v>2017</v>
      </c>
      <c r="B43420" t="s">
        <v>1025</v>
      </c>
      <c r="C43420" t="s">
        <v>1022</v>
      </c>
      <c r="D43420" t="s">
        <v>969</v>
      </c>
      <c r="E43420" t="s">
        <v>1015</v>
      </c>
      <c r="F43420" s="86">
        <v>40788.145686247</v>
      </c>
    </row>
    <row r="43421" spans="1:6">
      <c r="A43421">
        <v>2018</v>
      </c>
      <c r="B43421" t="s">
        <v>1025</v>
      </c>
      <c r="C43421" t="s">
        <v>1022</v>
      </c>
      <c r="D43421" t="s">
        <v>969</v>
      </c>
      <c r="E43421" t="s">
        <v>1015</v>
      </c>
      <c r="F43421" s="86">
        <v>42445.569523836799</v>
      </c>
    </row>
    <row r="43422" spans="1:6">
      <c r="A43422">
        <v>2019</v>
      </c>
      <c r="B43422" t="s">
        <v>1025</v>
      </c>
      <c r="C43422" t="s">
        <v>1022</v>
      </c>
      <c r="D43422" t="s">
        <v>969</v>
      </c>
      <c r="E43422" t="s">
        <v>1015</v>
      </c>
      <c r="F43422" s="86">
        <v>42734.381488106199</v>
      </c>
    </row>
    <row r="43423" spans="1:6">
      <c r="A43423">
        <v>2020</v>
      </c>
      <c r="B43423" t="s">
        <v>1025</v>
      </c>
      <c r="C43423" t="s">
        <v>1022</v>
      </c>
      <c r="D43423" t="s">
        <v>969</v>
      </c>
      <c r="E43423" t="s">
        <v>1015</v>
      </c>
      <c r="F43423" s="86">
        <v>43031.810146366901</v>
      </c>
    </row>
    <row r="43424" spans="1:6">
      <c r="A43424">
        <v>2021</v>
      </c>
      <c r="B43424" t="s">
        <v>1025</v>
      </c>
      <c r="C43424" t="s">
        <v>1022</v>
      </c>
      <c r="D43424" t="s">
        <v>969</v>
      </c>
      <c r="E43424" t="s">
        <v>1015</v>
      </c>
      <c r="F43424" s="86">
        <v>43338.147974633197</v>
      </c>
    </row>
    <row r="43425" spans="1:6">
      <c r="A43425">
        <v>2022</v>
      </c>
      <c r="B43425" t="s">
        <v>1025</v>
      </c>
      <c r="C43425" t="s">
        <v>1022</v>
      </c>
      <c r="D43425" t="s">
        <v>969</v>
      </c>
      <c r="E43425" t="s">
        <v>1015</v>
      </c>
      <c r="F43425" s="86">
        <v>43639.468067054302</v>
      </c>
    </row>
    <row r="43426" spans="1:6">
      <c r="A43426">
        <v>2023</v>
      </c>
      <c r="B43426" t="s">
        <v>1025</v>
      </c>
      <c r="C43426" t="s">
        <v>1022</v>
      </c>
      <c r="D43426" t="s">
        <v>969</v>
      </c>
      <c r="E43426" t="s">
        <v>1015</v>
      </c>
      <c r="F43426" s="86">
        <v>43932.433061399301</v>
      </c>
    </row>
    <row r="43427" spans="1:6">
      <c r="A43427">
        <v>2024</v>
      </c>
      <c r="B43427" t="s">
        <v>1025</v>
      </c>
      <c r="C43427" t="s">
        <v>1022</v>
      </c>
      <c r="D43427" t="s">
        <v>969</v>
      </c>
      <c r="E43427" t="s">
        <v>1015</v>
      </c>
      <c r="F43427" s="86">
        <v>44230.0320425022</v>
      </c>
    </row>
    <row r="43428" spans="1:6">
      <c r="A43428">
        <v>2025</v>
      </c>
      <c r="B43428" t="s">
        <v>1025</v>
      </c>
      <c r="C43428" t="s">
        <v>1022</v>
      </c>
      <c r="D43428" t="s">
        <v>969</v>
      </c>
      <c r="E43428" t="s">
        <v>1015</v>
      </c>
      <c r="F43428" s="86">
        <v>44539.586413908102</v>
      </c>
    </row>
    <row r="43429" spans="1:6">
      <c r="A43429">
        <v>2026</v>
      </c>
      <c r="B43429" t="s">
        <v>1025</v>
      </c>
      <c r="C43429" t="s">
        <v>1022</v>
      </c>
      <c r="D43429" t="s">
        <v>969</v>
      </c>
      <c r="E43429" t="s">
        <v>1015</v>
      </c>
      <c r="F43429" s="86">
        <v>44843.820892758798</v>
      </c>
    </row>
    <row r="43430" spans="1:6">
      <c r="A43430">
        <v>2027</v>
      </c>
      <c r="B43430" t="s">
        <v>1025</v>
      </c>
      <c r="C43430" t="s">
        <v>1022</v>
      </c>
      <c r="D43430" t="s">
        <v>969</v>
      </c>
      <c r="E43430" t="s">
        <v>1015</v>
      </c>
      <c r="F43430" s="86">
        <v>45146.943865720699</v>
      </c>
    </row>
    <row r="43431" spans="1:6">
      <c r="A43431">
        <v>2028</v>
      </c>
      <c r="B43431" t="s">
        <v>1025</v>
      </c>
      <c r="C43431" t="s">
        <v>1022</v>
      </c>
      <c r="D43431" t="s">
        <v>969</v>
      </c>
      <c r="E43431" t="s">
        <v>1015</v>
      </c>
      <c r="F43431" s="86">
        <v>45444.284618118902</v>
      </c>
    </row>
    <row r="43432" spans="1:6">
      <c r="A43432">
        <v>2029</v>
      </c>
      <c r="B43432" t="s">
        <v>1025</v>
      </c>
      <c r="C43432" t="s">
        <v>1022</v>
      </c>
      <c r="D43432" t="s">
        <v>969</v>
      </c>
      <c r="E43432" t="s">
        <v>1015</v>
      </c>
      <c r="F43432" s="86">
        <v>45717.627252658996</v>
      </c>
    </row>
    <row r="43433" spans="1:6">
      <c r="A43433">
        <v>2030</v>
      </c>
      <c r="B43433" t="s">
        <v>1025</v>
      </c>
      <c r="C43433" t="s">
        <v>1022</v>
      </c>
      <c r="D43433" t="s">
        <v>969</v>
      </c>
      <c r="E43433" t="s">
        <v>1015</v>
      </c>
      <c r="F43433" s="86">
        <v>45995.432945764398</v>
      </c>
    </row>
    <row r="43434" spans="1:6">
      <c r="A43434">
        <v>2031</v>
      </c>
      <c r="B43434" t="s">
        <v>1025</v>
      </c>
      <c r="C43434" t="s">
        <v>1022</v>
      </c>
      <c r="D43434" t="s">
        <v>969</v>
      </c>
      <c r="E43434" t="s">
        <v>1015</v>
      </c>
      <c r="F43434" s="86">
        <v>46260.817083727001</v>
      </c>
    </row>
    <row r="43435" spans="1:6">
      <c r="A43435">
        <v>2032</v>
      </c>
      <c r="B43435" t="s">
        <v>1025</v>
      </c>
      <c r="C43435" t="s">
        <v>1022</v>
      </c>
      <c r="D43435" t="s">
        <v>969</v>
      </c>
      <c r="E43435" t="s">
        <v>1015</v>
      </c>
      <c r="F43435" s="86">
        <v>46516.675297724702</v>
      </c>
    </row>
    <row r="43436" spans="1:6">
      <c r="A43436">
        <v>2033</v>
      </c>
      <c r="B43436" t="s">
        <v>1025</v>
      </c>
      <c r="C43436" t="s">
        <v>1022</v>
      </c>
      <c r="D43436" t="s">
        <v>969</v>
      </c>
      <c r="E43436" t="s">
        <v>1015</v>
      </c>
      <c r="F43436" s="86">
        <v>46759.041507668997</v>
      </c>
    </row>
    <row r="43437" spans="1:6">
      <c r="A43437">
        <v>2034</v>
      </c>
      <c r="B43437" t="s">
        <v>1025</v>
      </c>
      <c r="C43437" t="s">
        <v>1022</v>
      </c>
      <c r="D43437" t="s">
        <v>969</v>
      </c>
      <c r="E43437" t="s">
        <v>1015</v>
      </c>
      <c r="F43437" s="86">
        <v>46997.7476758341</v>
      </c>
    </row>
    <row r="43438" spans="1:6">
      <c r="A43438">
        <v>2035</v>
      </c>
      <c r="B43438" t="s">
        <v>1025</v>
      </c>
      <c r="C43438" t="s">
        <v>1022</v>
      </c>
      <c r="D43438" t="s">
        <v>969</v>
      </c>
      <c r="E43438" t="s">
        <v>1015</v>
      </c>
      <c r="F43438" s="86">
        <v>47227.076570582904</v>
      </c>
    </row>
    <row r="43439" spans="1:6">
      <c r="A43439">
        <v>2036</v>
      </c>
      <c r="B43439" t="s">
        <v>1025</v>
      </c>
      <c r="C43439" t="s">
        <v>1022</v>
      </c>
      <c r="D43439" t="s">
        <v>969</v>
      </c>
      <c r="E43439" t="s">
        <v>1015</v>
      </c>
      <c r="F43439" s="86">
        <v>47471.048720961902</v>
      </c>
    </row>
    <row r="43440" spans="1:6">
      <c r="A43440">
        <v>2037</v>
      </c>
      <c r="B43440" t="s">
        <v>1025</v>
      </c>
      <c r="C43440" t="s">
        <v>1022</v>
      </c>
      <c r="D43440" t="s">
        <v>969</v>
      </c>
      <c r="E43440" t="s">
        <v>1015</v>
      </c>
      <c r="F43440" s="86">
        <v>47704.785735620098</v>
      </c>
    </row>
    <row r="43441" spans="1:6">
      <c r="A43441">
        <v>2038</v>
      </c>
      <c r="B43441" t="s">
        <v>1025</v>
      </c>
      <c r="C43441" t="s">
        <v>1022</v>
      </c>
      <c r="D43441" t="s">
        <v>969</v>
      </c>
      <c r="E43441" t="s">
        <v>1015</v>
      </c>
      <c r="F43441" s="86">
        <v>47948.941916628501</v>
      </c>
    </row>
    <row r="43442" spans="1:6">
      <c r="A43442">
        <v>2039</v>
      </c>
      <c r="B43442" t="s">
        <v>1025</v>
      </c>
      <c r="C43442" t="s">
        <v>1022</v>
      </c>
      <c r="D43442" t="s">
        <v>969</v>
      </c>
      <c r="E43442" t="s">
        <v>1015</v>
      </c>
      <c r="F43442" s="86">
        <v>48181.080111220799</v>
      </c>
    </row>
    <row r="43443" spans="1:6">
      <c r="A43443">
        <v>2040</v>
      </c>
      <c r="B43443" t="s">
        <v>1025</v>
      </c>
      <c r="C43443" t="s">
        <v>1022</v>
      </c>
      <c r="D43443" t="s">
        <v>969</v>
      </c>
      <c r="E43443" t="s">
        <v>1015</v>
      </c>
      <c r="F43443" s="86">
        <v>48420.511620814097</v>
      </c>
    </row>
    <row r="43444" spans="1:6">
      <c r="A43444">
        <v>2041</v>
      </c>
      <c r="B43444" t="s">
        <v>1025</v>
      </c>
      <c r="C43444" t="s">
        <v>1022</v>
      </c>
      <c r="D43444" t="s">
        <v>969</v>
      </c>
      <c r="E43444" t="s">
        <v>1015</v>
      </c>
      <c r="F43444" s="86">
        <v>48719.861975767199</v>
      </c>
    </row>
    <row r="43445" spans="1:6">
      <c r="A43445">
        <v>2042</v>
      </c>
      <c r="B43445" t="s">
        <v>1025</v>
      </c>
      <c r="C43445" t="s">
        <v>1022</v>
      </c>
      <c r="D43445" t="s">
        <v>969</v>
      </c>
      <c r="E43445" t="s">
        <v>1015</v>
      </c>
      <c r="F43445" s="86">
        <v>49026.901468452503</v>
      </c>
    </row>
    <row r="43446" spans="1:6">
      <c r="A43446">
        <v>2043</v>
      </c>
      <c r="B43446" t="s">
        <v>1025</v>
      </c>
      <c r="C43446" t="s">
        <v>1022</v>
      </c>
      <c r="D43446" t="s">
        <v>969</v>
      </c>
      <c r="E43446" t="s">
        <v>1015</v>
      </c>
      <c r="F43446" s="86">
        <v>49320.7775546454</v>
      </c>
    </row>
    <row r="43447" spans="1:6">
      <c r="A43447">
        <v>2044</v>
      </c>
      <c r="B43447" t="s">
        <v>1025</v>
      </c>
      <c r="C43447" t="s">
        <v>1022</v>
      </c>
      <c r="D43447" t="s">
        <v>969</v>
      </c>
      <c r="E43447" t="s">
        <v>1015</v>
      </c>
      <c r="F43447" s="86">
        <v>49623.292882847898</v>
      </c>
    </row>
    <row r="43448" spans="1:6">
      <c r="A43448">
        <v>2045</v>
      </c>
      <c r="B43448" t="s">
        <v>1025</v>
      </c>
      <c r="C43448" t="s">
        <v>1022</v>
      </c>
      <c r="D43448" t="s">
        <v>969</v>
      </c>
      <c r="E43448" t="s">
        <v>1015</v>
      </c>
      <c r="F43448" s="86">
        <v>49913.488516901198</v>
      </c>
    </row>
    <row r="43449" spans="1:6">
      <c r="A43449">
        <v>2046</v>
      </c>
      <c r="B43449" t="s">
        <v>1025</v>
      </c>
      <c r="C43449" t="s">
        <v>1022</v>
      </c>
      <c r="D43449" t="s">
        <v>969</v>
      </c>
      <c r="E43449" t="s">
        <v>1015</v>
      </c>
      <c r="F43449" s="86">
        <v>50213.602311872899</v>
      </c>
    </row>
    <row r="43450" spans="1:6">
      <c r="A43450">
        <v>2047</v>
      </c>
      <c r="B43450" t="s">
        <v>1025</v>
      </c>
      <c r="C43450" t="s">
        <v>1022</v>
      </c>
      <c r="D43450" t="s">
        <v>969</v>
      </c>
      <c r="E43450" t="s">
        <v>1015</v>
      </c>
      <c r="F43450" s="86">
        <v>50502.052807466898</v>
      </c>
    </row>
    <row r="43451" spans="1:6">
      <c r="A43451">
        <v>2048</v>
      </c>
      <c r="B43451" t="s">
        <v>1025</v>
      </c>
      <c r="C43451" t="s">
        <v>1022</v>
      </c>
      <c r="D43451" t="s">
        <v>969</v>
      </c>
      <c r="E43451" t="s">
        <v>1015</v>
      </c>
      <c r="F43451" s="86">
        <v>50801.329982986201</v>
      </c>
    </row>
    <row r="43452" spans="1:6">
      <c r="A43452">
        <v>2049</v>
      </c>
      <c r="B43452" t="s">
        <v>1025</v>
      </c>
      <c r="C43452" t="s">
        <v>1022</v>
      </c>
      <c r="D43452" t="s">
        <v>969</v>
      </c>
      <c r="E43452" t="s">
        <v>1015</v>
      </c>
      <c r="F43452" s="86">
        <v>51089.626155099599</v>
      </c>
    </row>
    <row r="43453" spans="1:6">
      <c r="A43453">
        <v>2050</v>
      </c>
      <c r="B43453" t="s">
        <v>1025</v>
      </c>
      <c r="C43453" t="s">
        <v>1022</v>
      </c>
      <c r="D43453" t="s">
        <v>969</v>
      </c>
      <c r="E43453" t="s">
        <v>1015</v>
      </c>
      <c r="F43453" s="86">
        <v>51389.725546469897</v>
      </c>
    </row>
    <row r="43454" spans="1:6">
      <c r="A43454">
        <v>2017</v>
      </c>
      <c r="B43454" t="s">
        <v>1026</v>
      </c>
      <c r="C43454" t="s">
        <v>1022</v>
      </c>
      <c r="D43454" t="s">
        <v>969</v>
      </c>
      <c r="E43454" t="s">
        <v>1015</v>
      </c>
      <c r="F43454" s="86">
        <v>1976.4000544835201</v>
      </c>
    </row>
    <row r="43455" spans="1:6">
      <c r="A43455">
        <v>2018</v>
      </c>
      <c r="B43455" t="s">
        <v>1026</v>
      </c>
      <c r="C43455" t="s">
        <v>1022</v>
      </c>
      <c r="D43455" t="s">
        <v>969</v>
      </c>
      <c r="E43455" t="s">
        <v>1015</v>
      </c>
      <c r="F43455" s="86">
        <v>2052.76595809532</v>
      </c>
    </row>
    <row r="43456" spans="1:6">
      <c r="A43456">
        <v>2019</v>
      </c>
      <c r="B43456" t="s">
        <v>1026</v>
      </c>
      <c r="C43456" t="s">
        <v>1022</v>
      </c>
      <c r="D43456" t="s">
        <v>969</v>
      </c>
      <c r="E43456" t="s">
        <v>1015</v>
      </c>
      <c r="F43456" s="86">
        <v>2072.7110699366899</v>
      </c>
    </row>
    <row r="43457" spans="1:6">
      <c r="A43457">
        <v>2020</v>
      </c>
      <c r="B43457" t="s">
        <v>1026</v>
      </c>
      <c r="C43457" t="s">
        <v>1022</v>
      </c>
      <c r="D43457" t="s">
        <v>969</v>
      </c>
      <c r="E43457" t="s">
        <v>1015</v>
      </c>
      <c r="F43457" s="86">
        <v>2092.21538692168</v>
      </c>
    </row>
    <row r="43458" spans="1:6">
      <c r="A43458">
        <v>2021</v>
      </c>
      <c r="B43458" t="s">
        <v>1026</v>
      </c>
      <c r="C43458" t="s">
        <v>1022</v>
      </c>
      <c r="D43458" t="s">
        <v>969</v>
      </c>
      <c r="E43458" t="s">
        <v>1015</v>
      </c>
      <c r="F43458" s="86">
        <v>2112.0199825609898</v>
      </c>
    </row>
    <row r="43459" spans="1:6">
      <c r="A43459">
        <v>2022</v>
      </c>
      <c r="B43459" t="s">
        <v>1026</v>
      </c>
      <c r="C43459" t="s">
        <v>1022</v>
      </c>
      <c r="D43459" t="s">
        <v>969</v>
      </c>
      <c r="E43459" t="s">
        <v>1015</v>
      </c>
      <c r="F43459" s="86">
        <v>2130.5640206032599</v>
      </c>
    </row>
    <row r="43460" spans="1:6">
      <c r="A43460">
        <v>2023</v>
      </c>
      <c r="B43460" t="s">
        <v>1026</v>
      </c>
      <c r="C43460" t="s">
        <v>1022</v>
      </c>
      <c r="D43460" t="s">
        <v>969</v>
      </c>
      <c r="E43460" t="s">
        <v>1015</v>
      </c>
      <c r="F43460" s="86">
        <v>2147.1631318591999</v>
      </c>
    </row>
    <row r="43461" spans="1:6">
      <c r="A43461">
        <v>2024</v>
      </c>
      <c r="B43461" t="s">
        <v>1026</v>
      </c>
      <c r="C43461" t="s">
        <v>1022</v>
      </c>
      <c r="D43461" t="s">
        <v>969</v>
      </c>
      <c r="E43461" t="s">
        <v>1015</v>
      </c>
      <c r="F43461" s="86">
        <v>2164.0518220235699</v>
      </c>
    </row>
    <row r="43462" spans="1:6">
      <c r="A43462">
        <v>2025</v>
      </c>
      <c r="B43462" t="s">
        <v>1026</v>
      </c>
      <c r="C43462" t="s">
        <v>1022</v>
      </c>
      <c r="D43462" t="s">
        <v>969</v>
      </c>
      <c r="E43462" t="s">
        <v>1015</v>
      </c>
      <c r="F43462" s="86">
        <v>2180.2378210915399</v>
      </c>
    </row>
    <row r="43463" spans="1:6">
      <c r="A43463">
        <v>2026</v>
      </c>
      <c r="B43463" t="s">
        <v>1026</v>
      </c>
      <c r="C43463" t="s">
        <v>1022</v>
      </c>
      <c r="D43463" t="s">
        <v>969</v>
      </c>
      <c r="E43463" t="s">
        <v>1015</v>
      </c>
      <c r="F43463" s="86">
        <v>2194.84309578189</v>
      </c>
    </row>
    <row r="43464" spans="1:6">
      <c r="A43464">
        <v>2027</v>
      </c>
      <c r="B43464" t="s">
        <v>1026</v>
      </c>
      <c r="C43464" t="s">
        <v>1022</v>
      </c>
      <c r="D43464" t="s">
        <v>969</v>
      </c>
      <c r="E43464" t="s">
        <v>1015</v>
      </c>
      <c r="F43464" s="86">
        <v>2209.4168433837499</v>
      </c>
    </row>
    <row r="43465" spans="1:6">
      <c r="A43465">
        <v>2028</v>
      </c>
      <c r="B43465" t="s">
        <v>1026</v>
      </c>
      <c r="C43465" t="s">
        <v>1022</v>
      </c>
      <c r="D43465" t="s">
        <v>969</v>
      </c>
      <c r="E43465" t="s">
        <v>1015</v>
      </c>
      <c r="F43465" s="86">
        <v>2222.1212672936299</v>
      </c>
    </row>
    <row r="43466" spans="1:6">
      <c r="A43466">
        <v>2029</v>
      </c>
      <c r="B43466" t="s">
        <v>1026</v>
      </c>
      <c r="C43466" t="s">
        <v>1022</v>
      </c>
      <c r="D43466" t="s">
        <v>969</v>
      </c>
      <c r="E43466" t="s">
        <v>1015</v>
      </c>
      <c r="F43466" s="86">
        <v>2231.1999478397101</v>
      </c>
    </row>
    <row r="43467" spans="1:6">
      <c r="A43467">
        <v>2030</v>
      </c>
      <c r="B43467" t="s">
        <v>1026</v>
      </c>
      <c r="C43467" t="s">
        <v>1022</v>
      </c>
      <c r="D43467" t="s">
        <v>969</v>
      </c>
      <c r="E43467" t="s">
        <v>1015</v>
      </c>
      <c r="F43467" s="86">
        <v>2239.33982321436</v>
      </c>
    </row>
    <row r="43468" spans="1:6">
      <c r="A43468">
        <v>2031</v>
      </c>
      <c r="B43468" t="s">
        <v>1026</v>
      </c>
      <c r="C43468" t="s">
        <v>1022</v>
      </c>
      <c r="D43468" t="s">
        <v>969</v>
      </c>
      <c r="E43468" t="s">
        <v>1015</v>
      </c>
      <c r="F43468" s="86">
        <v>2245.79932720639</v>
      </c>
    </row>
    <row r="43469" spans="1:6">
      <c r="A43469">
        <v>2032</v>
      </c>
      <c r="B43469" t="s">
        <v>1026</v>
      </c>
      <c r="C43469" t="s">
        <v>1022</v>
      </c>
      <c r="D43469" t="s">
        <v>969</v>
      </c>
      <c r="E43469" t="s">
        <v>1015</v>
      </c>
      <c r="F43469" s="86">
        <v>2250.4382924559</v>
      </c>
    </row>
    <row r="43470" spans="1:6">
      <c r="A43470">
        <v>2033</v>
      </c>
      <c r="B43470" t="s">
        <v>1026</v>
      </c>
      <c r="C43470" t="s">
        <v>1022</v>
      </c>
      <c r="D43470" t="s">
        <v>969</v>
      </c>
      <c r="E43470" t="s">
        <v>1015</v>
      </c>
      <c r="F43470" s="86">
        <v>2253.2553536247901</v>
      </c>
    </row>
    <row r="43471" spans="1:6">
      <c r="A43471">
        <v>2034</v>
      </c>
      <c r="B43471" t="s">
        <v>1026</v>
      </c>
      <c r="C43471" t="s">
        <v>1022</v>
      </c>
      <c r="D43471" t="s">
        <v>969</v>
      </c>
      <c r="E43471" t="s">
        <v>1015</v>
      </c>
      <c r="F43471" s="86">
        <v>2255.3750034146001</v>
      </c>
    </row>
    <row r="43472" spans="1:6">
      <c r="A43472">
        <v>2035</v>
      </c>
      <c r="B43472" t="s">
        <v>1026</v>
      </c>
      <c r="C43472" t="s">
        <v>1022</v>
      </c>
      <c r="D43472" t="s">
        <v>969</v>
      </c>
      <c r="E43472" t="s">
        <v>1015</v>
      </c>
      <c r="F43472" s="86">
        <v>2256.4006202517198</v>
      </c>
    </row>
    <row r="43473" spans="1:6">
      <c r="A43473">
        <v>2036</v>
      </c>
      <c r="B43473" t="s">
        <v>1026</v>
      </c>
      <c r="C43473" t="s">
        <v>1022</v>
      </c>
      <c r="D43473" t="s">
        <v>969</v>
      </c>
      <c r="E43473" t="s">
        <v>1015</v>
      </c>
      <c r="F43473" s="86">
        <v>2259.27856594677</v>
      </c>
    </row>
    <row r="43474" spans="1:6">
      <c r="A43474">
        <v>2037</v>
      </c>
      <c r="B43474" t="s">
        <v>1026</v>
      </c>
      <c r="C43474" t="s">
        <v>1022</v>
      </c>
      <c r="D43474" t="s">
        <v>969</v>
      </c>
      <c r="E43474" t="s">
        <v>1015</v>
      </c>
      <c r="F43474" s="86">
        <v>2262.7947690605602</v>
      </c>
    </row>
    <row r="43475" spans="1:6">
      <c r="A43475">
        <v>2038</v>
      </c>
      <c r="B43475" t="s">
        <v>1026</v>
      </c>
      <c r="C43475" t="s">
        <v>1022</v>
      </c>
      <c r="D43475" t="s">
        <v>969</v>
      </c>
      <c r="E43475" t="s">
        <v>1015</v>
      </c>
      <c r="F43475" s="86">
        <v>2266.95388302928</v>
      </c>
    </row>
    <row r="43476" spans="1:6">
      <c r="A43476">
        <v>2039</v>
      </c>
      <c r="B43476" t="s">
        <v>1026</v>
      </c>
      <c r="C43476" t="s">
        <v>1022</v>
      </c>
      <c r="D43476" t="s">
        <v>969</v>
      </c>
      <c r="E43476" t="s">
        <v>1015</v>
      </c>
      <c r="F43476" s="86">
        <v>2271.5091580500898</v>
      </c>
    </row>
    <row r="43477" spans="1:6">
      <c r="A43477">
        <v>2040</v>
      </c>
      <c r="B43477" t="s">
        <v>1026</v>
      </c>
      <c r="C43477" t="s">
        <v>1022</v>
      </c>
      <c r="D43477" t="s">
        <v>969</v>
      </c>
      <c r="E43477" t="s">
        <v>1015</v>
      </c>
      <c r="F43477" s="86">
        <v>2276.1947522589298</v>
      </c>
    </row>
    <row r="43478" spans="1:6">
      <c r="A43478">
        <v>2041</v>
      </c>
      <c r="B43478" t="s">
        <v>1026</v>
      </c>
      <c r="C43478" t="s">
        <v>1022</v>
      </c>
      <c r="D43478" t="s">
        <v>969</v>
      </c>
      <c r="E43478" t="s">
        <v>1015</v>
      </c>
      <c r="F43478" s="86">
        <v>2290.2654274954398</v>
      </c>
    </row>
    <row r="43479" spans="1:6">
      <c r="A43479">
        <v>2042</v>
      </c>
      <c r="B43479" t="s">
        <v>1026</v>
      </c>
      <c r="C43479" t="s">
        <v>1022</v>
      </c>
      <c r="D43479" t="s">
        <v>969</v>
      </c>
      <c r="E43479" t="s">
        <v>1015</v>
      </c>
      <c r="F43479" s="86">
        <v>2304.5549387810202</v>
      </c>
    </row>
    <row r="43480" spans="1:6">
      <c r="A43480">
        <v>2043</v>
      </c>
      <c r="B43480" t="s">
        <v>1026</v>
      </c>
      <c r="C43480" t="s">
        <v>1022</v>
      </c>
      <c r="D43480" t="s">
        <v>969</v>
      </c>
      <c r="E43480" t="s">
        <v>1015</v>
      </c>
      <c r="F43480" s="86">
        <v>2319.0190028250399</v>
      </c>
    </row>
    <row r="43481" spans="1:6">
      <c r="A43481">
        <v>2044</v>
      </c>
      <c r="B43481" t="s">
        <v>1026</v>
      </c>
      <c r="C43481" t="s">
        <v>1022</v>
      </c>
      <c r="D43481" t="s">
        <v>969</v>
      </c>
      <c r="E43481" t="s">
        <v>1015</v>
      </c>
      <c r="F43481" s="86">
        <v>2333.6712577814201</v>
      </c>
    </row>
    <row r="43482" spans="1:6">
      <c r="A43482">
        <v>2045</v>
      </c>
      <c r="B43482" t="s">
        <v>1026</v>
      </c>
      <c r="C43482" t="s">
        <v>1022</v>
      </c>
      <c r="D43482" t="s">
        <v>969</v>
      </c>
      <c r="E43482" t="s">
        <v>1015</v>
      </c>
      <c r="F43482" s="86">
        <v>2348.5501932381599</v>
      </c>
    </row>
    <row r="43483" spans="1:6">
      <c r="A43483">
        <v>2046</v>
      </c>
      <c r="B43483" t="s">
        <v>1026</v>
      </c>
      <c r="C43483" t="s">
        <v>1022</v>
      </c>
      <c r="D43483" t="s">
        <v>969</v>
      </c>
      <c r="E43483" t="s">
        <v>1015</v>
      </c>
      <c r="F43483" s="86">
        <v>2362.4703557779799</v>
      </c>
    </row>
    <row r="43484" spans="1:6">
      <c r="A43484">
        <v>2047</v>
      </c>
      <c r="B43484" t="s">
        <v>1026</v>
      </c>
      <c r="C43484" t="s">
        <v>1022</v>
      </c>
      <c r="D43484" t="s">
        <v>969</v>
      </c>
      <c r="E43484" t="s">
        <v>1015</v>
      </c>
      <c r="F43484" s="86">
        <v>2377.89894836556</v>
      </c>
    </row>
    <row r="43485" spans="1:6">
      <c r="A43485">
        <v>2048</v>
      </c>
      <c r="B43485" t="s">
        <v>1026</v>
      </c>
      <c r="C43485" t="s">
        <v>1022</v>
      </c>
      <c r="D43485" t="s">
        <v>969</v>
      </c>
      <c r="E43485" t="s">
        <v>1015</v>
      </c>
      <c r="F43485" s="86">
        <v>2393.6380251947198</v>
      </c>
    </row>
    <row r="43486" spans="1:6">
      <c r="A43486">
        <v>2049</v>
      </c>
      <c r="B43486" t="s">
        <v>1026</v>
      </c>
      <c r="C43486" t="s">
        <v>1022</v>
      </c>
      <c r="D43486" t="s">
        <v>969</v>
      </c>
      <c r="E43486" t="s">
        <v>1015</v>
      </c>
      <c r="F43486" s="86">
        <v>2409.6948248127401</v>
      </c>
    </row>
    <row r="43487" spans="1:6">
      <c r="A43487">
        <v>2050</v>
      </c>
      <c r="B43487" t="s">
        <v>1026</v>
      </c>
      <c r="C43487" t="s">
        <v>1022</v>
      </c>
      <c r="D43487" t="s">
        <v>969</v>
      </c>
      <c r="E43487" t="s">
        <v>1015</v>
      </c>
      <c r="F43487" s="86">
        <v>2426.0630471264699</v>
      </c>
    </row>
    <row r="43488" spans="1:6">
      <c r="A43488">
        <v>2017</v>
      </c>
      <c r="B43488" t="s">
        <v>1027</v>
      </c>
      <c r="C43488" t="s">
        <v>1022</v>
      </c>
      <c r="D43488" t="s">
        <v>969</v>
      </c>
      <c r="E43488" t="s">
        <v>1015</v>
      </c>
      <c r="F43488" s="86">
        <v>300203.95724573702</v>
      </c>
    </row>
    <row r="43489" spans="1:6">
      <c r="A43489">
        <v>2018</v>
      </c>
      <c r="B43489" t="s">
        <v>1027</v>
      </c>
      <c r="C43489" t="s">
        <v>1022</v>
      </c>
      <c r="D43489" t="s">
        <v>969</v>
      </c>
      <c r="E43489" t="s">
        <v>1015</v>
      </c>
      <c r="F43489" s="86">
        <v>327342.35679409298</v>
      </c>
    </row>
    <row r="43490" spans="1:6">
      <c r="A43490">
        <v>2019</v>
      </c>
      <c r="B43490" t="s">
        <v>1027</v>
      </c>
      <c r="C43490" t="s">
        <v>1022</v>
      </c>
      <c r="D43490" t="s">
        <v>969</v>
      </c>
      <c r="E43490" t="s">
        <v>1015</v>
      </c>
      <c r="F43490" s="86">
        <v>326344.827852535</v>
      </c>
    </row>
    <row r="43491" spans="1:6">
      <c r="A43491">
        <v>2020</v>
      </c>
      <c r="B43491" t="s">
        <v>1027</v>
      </c>
      <c r="C43491" t="s">
        <v>1022</v>
      </c>
      <c r="D43491" t="s">
        <v>969</v>
      </c>
      <c r="E43491" t="s">
        <v>1015</v>
      </c>
      <c r="F43491" s="86">
        <v>325557.81741997303</v>
      </c>
    </row>
    <row r="43492" spans="1:6">
      <c r="A43492">
        <v>2021</v>
      </c>
      <c r="B43492" t="s">
        <v>1027</v>
      </c>
      <c r="C43492" t="s">
        <v>1022</v>
      </c>
      <c r="D43492" t="s">
        <v>969</v>
      </c>
      <c r="E43492" t="s">
        <v>1015</v>
      </c>
      <c r="F43492" s="86">
        <v>324765.14279921202</v>
      </c>
    </row>
    <row r="43493" spans="1:6">
      <c r="A43493">
        <v>2022</v>
      </c>
      <c r="B43493" t="s">
        <v>1027</v>
      </c>
      <c r="C43493" t="s">
        <v>1022</v>
      </c>
      <c r="D43493" t="s">
        <v>969</v>
      </c>
      <c r="E43493" t="s">
        <v>1015</v>
      </c>
      <c r="F43493" s="86">
        <v>323933.28443371598</v>
      </c>
    </row>
    <row r="43494" spans="1:6">
      <c r="A43494">
        <v>2023</v>
      </c>
      <c r="B43494" t="s">
        <v>1027</v>
      </c>
      <c r="C43494" t="s">
        <v>1022</v>
      </c>
      <c r="D43494" t="s">
        <v>969</v>
      </c>
      <c r="E43494" t="s">
        <v>1015</v>
      </c>
      <c r="F43494" s="86">
        <v>323130.767889852</v>
      </c>
    </row>
    <row r="43495" spans="1:6">
      <c r="A43495">
        <v>2024</v>
      </c>
      <c r="B43495" t="s">
        <v>1027</v>
      </c>
      <c r="C43495" t="s">
        <v>1022</v>
      </c>
      <c r="D43495" t="s">
        <v>969</v>
      </c>
      <c r="E43495" t="s">
        <v>1015</v>
      </c>
      <c r="F43495" s="86">
        <v>322167.752091453</v>
      </c>
    </row>
    <row r="43496" spans="1:6">
      <c r="A43496">
        <v>2025</v>
      </c>
      <c r="B43496" t="s">
        <v>1027</v>
      </c>
      <c r="C43496" t="s">
        <v>1022</v>
      </c>
      <c r="D43496" t="s">
        <v>969</v>
      </c>
      <c r="E43496" t="s">
        <v>1015</v>
      </c>
      <c r="F43496" s="86">
        <v>320646.59416627302</v>
      </c>
    </row>
    <row r="43497" spans="1:6">
      <c r="A43497">
        <v>2026</v>
      </c>
      <c r="B43497" t="s">
        <v>1027</v>
      </c>
      <c r="C43497" t="s">
        <v>1022</v>
      </c>
      <c r="D43497" t="s">
        <v>969</v>
      </c>
      <c r="E43497" t="s">
        <v>1015</v>
      </c>
      <c r="F43497" s="86">
        <v>318507.10843166697</v>
      </c>
    </row>
    <row r="43498" spans="1:6">
      <c r="A43498">
        <v>2027</v>
      </c>
      <c r="B43498" t="s">
        <v>1027</v>
      </c>
      <c r="C43498" t="s">
        <v>1022</v>
      </c>
      <c r="D43498" t="s">
        <v>969</v>
      </c>
      <c r="E43498" t="s">
        <v>1015</v>
      </c>
      <c r="F43498" s="86">
        <v>315299.397108106</v>
      </c>
    </row>
    <row r="43499" spans="1:6">
      <c r="A43499">
        <v>2028</v>
      </c>
      <c r="B43499" t="s">
        <v>1027</v>
      </c>
      <c r="C43499" t="s">
        <v>1022</v>
      </c>
      <c r="D43499" t="s">
        <v>969</v>
      </c>
      <c r="E43499" t="s">
        <v>1015</v>
      </c>
      <c r="F43499" s="86">
        <v>311047.45249119599</v>
      </c>
    </row>
    <row r="43500" spans="1:6">
      <c r="A43500">
        <v>2029</v>
      </c>
      <c r="B43500" t="s">
        <v>1027</v>
      </c>
      <c r="C43500" t="s">
        <v>1022</v>
      </c>
      <c r="D43500" t="s">
        <v>969</v>
      </c>
      <c r="E43500" t="s">
        <v>1015</v>
      </c>
      <c r="F43500" s="86">
        <v>305382.19215468998</v>
      </c>
    </row>
    <row r="43501" spans="1:6">
      <c r="A43501">
        <v>2030</v>
      </c>
      <c r="B43501" t="s">
        <v>1027</v>
      </c>
      <c r="C43501" t="s">
        <v>1022</v>
      </c>
      <c r="D43501" t="s">
        <v>969</v>
      </c>
      <c r="E43501" t="s">
        <v>1015</v>
      </c>
      <c r="F43501" s="86">
        <v>298412.677095978</v>
      </c>
    </row>
    <row r="43502" spans="1:6">
      <c r="A43502">
        <v>2031</v>
      </c>
      <c r="B43502" t="s">
        <v>1027</v>
      </c>
      <c r="C43502" t="s">
        <v>1022</v>
      </c>
      <c r="D43502" t="s">
        <v>969</v>
      </c>
      <c r="E43502" t="s">
        <v>1015</v>
      </c>
      <c r="F43502" s="86">
        <v>290207.81694669102</v>
      </c>
    </row>
    <row r="43503" spans="1:6">
      <c r="A43503">
        <v>2032</v>
      </c>
      <c r="B43503" t="s">
        <v>1027</v>
      </c>
      <c r="C43503" t="s">
        <v>1022</v>
      </c>
      <c r="D43503" t="s">
        <v>969</v>
      </c>
      <c r="E43503" t="s">
        <v>1015</v>
      </c>
      <c r="F43503" s="86">
        <v>280722.614697685</v>
      </c>
    </row>
    <row r="43504" spans="1:6">
      <c r="A43504">
        <v>2033</v>
      </c>
      <c r="B43504" t="s">
        <v>1027</v>
      </c>
      <c r="C43504" t="s">
        <v>1022</v>
      </c>
      <c r="D43504" t="s">
        <v>969</v>
      </c>
      <c r="E43504" t="s">
        <v>1015</v>
      </c>
      <c r="F43504" s="86">
        <v>270268.98836761701</v>
      </c>
    </row>
    <row r="43505" spans="1:6">
      <c r="A43505">
        <v>2034</v>
      </c>
      <c r="B43505" t="s">
        <v>1027</v>
      </c>
      <c r="C43505" t="s">
        <v>1022</v>
      </c>
      <c r="D43505" t="s">
        <v>969</v>
      </c>
      <c r="E43505" t="s">
        <v>1015</v>
      </c>
      <c r="F43505" s="86">
        <v>258633.28004489199</v>
      </c>
    </row>
    <row r="43506" spans="1:6">
      <c r="A43506">
        <v>2035</v>
      </c>
      <c r="B43506" t="s">
        <v>1027</v>
      </c>
      <c r="C43506" t="s">
        <v>1022</v>
      </c>
      <c r="D43506" t="s">
        <v>969</v>
      </c>
      <c r="E43506" t="s">
        <v>1015</v>
      </c>
      <c r="F43506" s="86">
        <v>245915.58620576101</v>
      </c>
    </row>
    <row r="43507" spans="1:6">
      <c r="A43507">
        <v>2036</v>
      </c>
      <c r="B43507" t="s">
        <v>1027</v>
      </c>
      <c r="C43507" t="s">
        <v>1022</v>
      </c>
      <c r="D43507" t="s">
        <v>969</v>
      </c>
      <c r="E43507" t="s">
        <v>1015</v>
      </c>
      <c r="F43507" s="86">
        <v>232429.243639397</v>
      </c>
    </row>
    <row r="43508" spans="1:6">
      <c r="A43508">
        <v>2037</v>
      </c>
      <c r="B43508" t="s">
        <v>1027</v>
      </c>
      <c r="C43508" t="s">
        <v>1022</v>
      </c>
      <c r="D43508" t="s">
        <v>969</v>
      </c>
      <c r="E43508" t="s">
        <v>1015</v>
      </c>
      <c r="F43508" s="86">
        <v>218309.35353805401</v>
      </c>
    </row>
    <row r="43509" spans="1:6">
      <c r="A43509">
        <v>2038</v>
      </c>
      <c r="B43509" t="s">
        <v>1027</v>
      </c>
      <c r="C43509" t="s">
        <v>1022</v>
      </c>
      <c r="D43509" t="s">
        <v>969</v>
      </c>
      <c r="E43509" t="s">
        <v>1015</v>
      </c>
      <c r="F43509" s="86">
        <v>203748.78274485699</v>
      </c>
    </row>
    <row r="43510" spans="1:6">
      <c r="A43510">
        <v>2039</v>
      </c>
      <c r="B43510" t="s">
        <v>1027</v>
      </c>
      <c r="C43510" t="s">
        <v>1022</v>
      </c>
      <c r="D43510" t="s">
        <v>969</v>
      </c>
      <c r="E43510" t="s">
        <v>1015</v>
      </c>
      <c r="F43510" s="86">
        <v>188812.66814116301</v>
      </c>
    </row>
    <row r="43511" spans="1:6">
      <c r="A43511">
        <v>2040</v>
      </c>
      <c r="B43511" t="s">
        <v>1027</v>
      </c>
      <c r="C43511" t="s">
        <v>1022</v>
      </c>
      <c r="D43511" t="s">
        <v>969</v>
      </c>
      <c r="E43511" t="s">
        <v>1015</v>
      </c>
      <c r="F43511" s="86">
        <v>173852.02707575</v>
      </c>
    </row>
    <row r="43512" spans="1:6">
      <c r="A43512">
        <v>2041</v>
      </c>
      <c r="B43512" t="s">
        <v>1027</v>
      </c>
      <c r="C43512" t="s">
        <v>1022</v>
      </c>
      <c r="D43512" t="s">
        <v>969</v>
      </c>
      <c r="E43512" t="s">
        <v>1015</v>
      </c>
      <c r="F43512" s="86">
        <v>158765.34023301501</v>
      </c>
    </row>
    <row r="43513" spans="1:6">
      <c r="A43513">
        <v>2042</v>
      </c>
      <c r="B43513" t="s">
        <v>1027</v>
      </c>
      <c r="C43513" t="s">
        <v>1022</v>
      </c>
      <c r="D43513" t="s">
        <v>969</v>
      </c>
      <c r="E43513" t="s">
        <v>1015</v>
      </c>
      <c r="F43513" s="86">
        <v>144201.33572064</v>
      </c>
    </row>
    <row r="43514" spans="1:6">
      <c r="A43514">
        <v>2043</v>
      </c>
      <c r="B43514" t="s">
        <v>1027</v>
      </c>
      <c r="C43514" t="s">
        <v>1022</v>
      </c>
      <c r="D43514" t="s">
        <v>969</v>
      </c>
      <c r="E43514" t="s">
        <v>1015</v>
      </c>
      <c r="F43514" s="86">
        <v>130435.01012018599</v>
      </c>
    </row>
    <row r="43515" spans="1:6">
      <c r="A43515">
        <v>2044</v>
      </c>
      <c r="B43515" t="s">
        <v>1027</v>
      </c>
      <c r="C43515" t="s">
        <v>1022</v>
      </c>
      <c r="D43515" t="s">
        <v>969</v>
      </c>
      <c r="E43515" t="s">
        <v>1015</v>
      </c>
      <c r="F43515" s="86">
        <v>117595.735559273</v>
      </c>
    </row>
    <row r="43516" spans="1:6">
      <c r="A43516">
        <v>2045</v>
      </c>
      <c r="B43516" t="s">
        <v>1027</v>
      </c>
      <c r="C43516" t="s">
        <v>1022</v>
      </c>
      <c r="D43516" t="s">
        <v>969</v>
      </c>
      <c r="E43516" t="s">
        <v>1015</v>
      </c>
      <c r="F43516" s="86">
        <v>105923.93893339401</v>
      </c>
    </row>
    <row r="43517" spans="1:6">
      <c r="A43517">
        <v>2046</v>
      </c>
      <c r="B43517" t="s">
        <v>1027</v>
      </c>
      <c r="C43517" t="s">
        <v>1022</v>
      </c>
      <c r="D43517" t="s">
        <v>969</v>
      </c>
      <c r="E43517" t="s">
        <v>1015</v>
      </c>
      <c r="F43517" s="86">
        <v>95538.939365836501</v>
      </c>
    </row>
    <row r="43518" spans="1:6">
      <c r="A43518">
        <v>2047</v>
      </c>
      <c r="B43518" t="s">
        <v>1027</v>
      </c>
      <c r="C43518" t="s">
        <v>1022</v>
      </c>
      <c r="D43518" t="s">
        <v>969</v>
      </c>
      <c r="E43518" t="s">
        <v>1015</v>
      </c>
      <c r="F43518" s="86">
        <v>86527.082598835201</v>
      </c>
    </row>
    <row r="43519" spans="1:6">
      <c r="A43519">
        <v>2048</v>
      </c>
      <c r="B43519" t="s">
        <v>1027</v>
      </c>
      <c r="C43519" t="s">
        <v>1022</v>
      </c>
      <c r="D43519" t="s">
        <v>969</v>
      </c>
      <c r="E43519" t="s">
        <v>1015</v>
      </c>
      <c r="F43519" s="86">
        <v>78915.871156307694</v>
      </c>
    </row>
    <row r="43520" spans="1:6">
      <c r="A43520">
        <v>2049</v>
      </c>
      <c r="B43520" t="s">
        <v>1027</v>
      </c>
      <c r="C43520" t="s">
        <v>1022</v>
      </c>
      <c r="D43520" t="s">
        <v>969</v>
      </c>
      <c r="E43520" t="s">
        <v>1015</v>
      </c>
      <c r="F43520" s="86">
        <v>72660.416583091006</v>
      </c>
    </row>
    <row r="43521" spans="1:6">
      <c r="A43521">
        <v>2050</v>
      </c>
      <c r="B43521" t="s">
        <v>1027</v>
      </c>
      <c r="C43521" t="s">
        <v>1022</v>
      </c>
      <c r="D43521" t="s">
        <v>969</v>
      </c>
      <c r="E43521" t="s">
        <v>1015</v>
      </c>
      <c r="F43521" s="86">
        <v>67670.687948295701</v>
      </c>
    </row>
    <row r="43522" spans="1:6">
      <c r="A43522">
        <v>2017</v>
      </c>
      <c r="B43522" t="s">
        <v>1028</v>
      </c>
      <c r="C43522" t="s">
        <v>1022</v>
      </c>
      <c r="D43522" t="s">
        <v>969</v>
      </c>
      <c r="E43522" t="s">
        <v>1015</v>
      </c>
      <c r="F43522" s="86">
        <v>34050.725714873399</v>
      </c>
    </row>
    <row r="43523" spans="1:6">
      <c r="A43523">
        <v>2018</v>
      </c>
      <c r="B43523" t="s">
        <v>1028</v>
      </c>
      <c r="C43523" t="s">
        <v>1022</v>
      </c>
      <c r="D43523" t="s">
        <v>969</v>
      </c>
      <c r="E43523" t="s">
        <v>1015</v>
      </c>
      <c r="F43523" s="86">
        <v>35449.142326618203</v>
      </c>
    </row>
    <row r="43524" spans="1:6">
      <c r="A43524">
        <v>2019</v>
      </c>
      <c r="B43524" t="s">
        <v>1028</v>
      </c>
      <c r="C43524" t="s">
        <v>1022</v>
      </c>
      <c r="D43524" t="s">
        <v>969</v>
      </c>
      <c r="E43524" t="s">
        <v>1015</v>
      </c>
      <c r="F43524" s="86">
        <v>35704.817371434903</v>
      </c>
    </row>
    <row r="43525" spans="1:6">
      <c r="A43525">
        <v>2020</v>
      </c>
      <c r="B43525" t="s">
        <v>1028</v>
      </c>
      <c r="C43525" t="s">
        <v>1022</v>
      </c>
      <c r="D43525" t="s">
        <v>969</v>
      </c>
      <c r="E43525" t="s">
        <v>1015</v>
      </c>
      <c r="F43525" s="86">
        <v>35967.111880483702</v>
      </c>
    </row>
    <row r="43526" spans="1:6">
      <c r="A43526">
        <v>2021</v>
      </c>
      <c r="B43526" t="s">
        <v>1028</v>
      </c>
      <c r="C43526" t="s">
        <v>1022</v>
      </c>
      <c r="D43526" t="s">
        <v>969</v>
      </c>
      <c r="E43526" t="s">
        <v>1015</v>
      </c>
      <c r="F43526" s="86">
        <v>36236.1057833085</v>
      </c>
    </row>
    <row r="43527" spans="1:6">
      <c r="A43527">
        <v>2022</v>
      </c>
      <c r="B43527" t="s">
        <v>1028</v>
      </c>
      <c r="C43527" t="s">
        <v>1022</v>
      </c>
      <c r="D43527" t="s">
        <v>969</v>
      </c>
      <c r="E43527" t="s">
        <v>1015</v>
      </c>
      <c r="F43527" s="86">
        <v>36499.8773331595</v>
      </c>
    </row>
    <row r="43528" spans="1:6">
      <c r="A43528">
        <v>2023</v>
      </c>
      <c r="B43528" t="s">
        <v>1028</v>
      </c>
      <c r="C43528" t="s">
        <v>1022</v>
      </c>
      <c r="D43528" t="s">
        <v>969</v>
      </c>
      <c r="E43528" t="s">
        <v>1015</v>
      </c>
      <c r="F43528" s="86">
        <v>36755.245927121898</v>
      </c>
    </row>
    <row r="43529" spans="1:6">
      <c r="A43529">
        <v>2024</v>
      </c>
      <c r="B43529" t="s">
        <v>1028</v>
      </c>
      <c r="C43529" t="s">
        <v>1022</v>
      </c>
      <c r="D43529" t="s">
        <v>969</v>
      </c>
      <c r="E43529" t="s">
        <v>1015</v>
      </c>
      <c r="F43529" s="86">
        <v>37012.3984949144</v>
      </c>
    </row>
    <row r="43530" spans="1:6">
      <c r="A43530">
        <v>2025</v>
      </c>
      <c r="B43530" t="s">
        <v>1028</v>
      </c>
      <c r="C43530" t="s">
        <v>1022</v>
      </c>
      <c r="D43530" t="s">
        <v>969</v>
      </c>
      <c r="E43530" t="s">
        <v>1015</v>
      </c>
      <c r="F43530" s="86">
        <v>37277.176306026799</v>
      </c>
    </row>
    <row r="43531" spans="1:6">
      <c r="A43531">
        <v>2026</v>
      </c>
      <c r="B43531" t="s">
        <v>1028</v>
      </c>
      <c r="C43531" t="s">
        <v>1022</v>
      </c>
      <c r="D43531" t="s">
        <v>969</v>
      </c>
      <c r="E43531" t="s">
        <v>1015</v>
      </c>
      <c r="F43531" s="86">
        <v>37534.547709475999</v>
      </c>
    </row>
    <row r="43532" spans="1:6">
      <c r="A43532">
        <v>2027</v>
      </c>
      <c r="B43532" t="s">
        <v>1028</v>
      </c>
      <c r="C43532" t="s">
        <v>1022</v>
      </c>
      <c r="D43532" t="s">
        <v>969</v>
      </c>
      <c r="E43532" t="s">
        <v>1015</v>
      </c>
      <c r="F43532" s="86">
        <v>37787.212297910803</v>
      </c>
    </row>
    <row r="43533" spans="1:6">
      <c r="A43533">
        <v>2028</v>
      </c>
      <c r="B43533" t="s">
        <v>1028</v>
      </c>
      <c r="C43533" t="s">
        <v>1022</v>
      </c>
      <c r="D43533" t="s">
        <v>969</v>
      </c>
      <c r="E43533" t="s">
        <v>1015</v>
      </c>
      <c r="F43533" s="86">
        <v>38030.441056422897</v>
      </c>
    </row>
    <row r="43534" spans="1:6">
      <c r="A43534">
        <v>2029</v>
      </c>
      <c r="B43534" t="s">
        <v>1028</v>
      </c>
      <c r="C43534" t="s">
        <v>1022</v>
      </c>
      <c r="D43534" t="s">
        <v>969</v>
      </c>
      <c r="E43534" t="s">
        <v>1015</v>
      </c>
      <c r="F43534" s="86">
        <v>38248.104221923699</v>
      </c>
    </row>
    <row r="43535" spans="1:6">
      <c r="A43535">
        <v>2030</v>
      </c>
      <c r="B43535" t="s">
        <v>1028</v>
      </c>
      <c r="C43535" t="s">
        <v>1022</v>
      </c>
      <c r="D43535" t="s">
        <v>969</v>
      </c>
      <c r="E43535" t="s">
        <v>1015</v>
      </c>
      <c r="F43535" s="86">
        <v>38463.958109128798</v>
      </c>
    </row>
    <row r="43536" spans="1:6">
      <c r="A43536">
        <v>2031</v>
      </c>
      <c r="B43536" t="s">
        <v>1028</v>
      </c>
      <c r="C43536" t="s">
        <v>1022</v>
      </c>
      <c r="D43536" t="s">
        <v>969</v>
      </c>
      <c r="E43536" t="s">
        <v>1015</v>
      </c>
      <c r="F43536" s="86">
        <v>38664.043889615197</v>
      </c>
    </row>
    <row r="43537" spans="1:6">
      <c r="A43537">
        <v>2032</v>
      </c>
      <c r="B43537" t="s">
        <v>1028</v>
      </c>
      <c r="C43537" t="s">
        <v>1022</v>
      </c>
      <c r="D43537" t="s">
        <v>969</v>
      </c>
      <c r="E43537" t="s">
        <v>1015</v>
      </c>
      <c r="F43537" s="86">
        <v>38851.662730963602</v>
      </c>
    </row>
    <row r="43538" spans="1:6">
      <c r="A43538">
        <v>2033</v>
      </c>
      <c r="B43538" t="s">
        <v>1028</v>
      </c>
      <c r="C43538" t="s">
        <v>1022</v>
      </c>
      <c r="D43538" t="s">
        <v>969</v>
      </c>
      <c r="E43538" t="s">
        <v>1015</v>
      </c>
      <c r="F43538" s="86">
        <v>39024.595707901899</v>
      </c>
    </row>
    <row r="43539" spans="1:6">
      <c r="A43539">
        <v>2034</v>
      </c>
      <c r="B43539" t="s">
        <v>1028</v>
      </c>
      <c r="C43539" t="s">
        <v>1022</v>
      </c>
      <c r="D43539" t="s">
        <v>969</v>
      </c>
      <c r="E43539" t="s">
        <v>1015</v>
      </c>
      <c r="F43539" s="86">
        <v>39192.6031771239</v>
      </c>
    </row>
    <row r="43540" spans="1:6">
      <c r="A43540">
        <v>2035</v>
      </c>
      <c r="B43540" t="s">
        <v>1028</v>
      </c>
      <c r="C43540" t="s">
        <v>1022</v>
      </c>
      <c r="D43540" t="s">
        <v>969</v>
      </c>
      <c r="E43540" t="s">
        <v>1015</v>
      </c>
      <c r="F43540" s="86">
        <v>39352.689638892502</v>
      </c>
    </row>
    <row r="43541" spans="1:6">
      <c r="A43541">
        <v>2036</v>
      </c>
      <c r="B43541" t="s">
        <v>1028</v>
      </c>
      <c r="C43541" t="s">
        <v>1022</v>
      </c>
      <c r="D43541" t="s">
        <v>969</v>
      </c>
      <c r="E43541" t="s">
        <v>1015</v>
      </c>
      <c r="F43541" s="86">
        <v>39526.805195337198</v>
      </c>
    </row>
    <row r="43542" spans="1:6">
      <c r="A43542">
        <v>2037</v>
      </c>
      <c r="B43542" t="s">
        <v>1028</v>
      </c>
      <c r="C43542" t="s">
        <v>1022</v>
      </c>
      <c r="D43542" t="s">
        <v>969</v>
      </c>
      <c r="E43542" t="s">
        <v>1015</v>
      </c>
      <c r="F43542" s="86">
        <v>39695.266805924199</v>
      </c>
    </row>
    <row r="43543" spans="1:6">
      <c r="A43543">
        <v>2038</v>
      </c>
      <c r="B43543" t="s">
        <v>1028</v>
      </c>
      <c r="C43543" t="s">
        <v>1022</v>
      </c>
      <c r="D43543" t="s">
        <v>969</v>
      </c>
      <c r="E43543" t="s">
        <v>1015</v>
      </c>
      <c r="F43543" s="86">
        <v>39875.669342616697</v>
      </c>
    </row>
    <row r="43544" spans="1:6">
      <c r="A43544">
        <v>2039</v>
      </c>
      <c r="B43544" t="s">
        <v>1028</v>
      </c>
      <c r="C43544" t="s">
        <v>1022</v>
      </c>
      <c r="D43544" t="s">
        <v>969</v>
      </c>
      <c r="E43544" t="s">
        <v>1015</v>
      </c>
      <c r="F43544" s="86">
        <v>40049.142134693197</v>
      </c>
    </row>
    <row r="43545" spans="1:6">
      <c r="A43545">
        <v>2040</v>
      </c>
      <c r="B43545" t="s">
        <v>1028</v>
      </c>
      <c r="C43545" t="s">
        <v>1022</v>
      </c>
      <c r="D43545" t="s">
        <v>969</v>
      </c>
      <c r="E43545" t="s">
        <v>1015</v>
      </c>
      <c r="F43545" s="86">
        <v>40231.112702455401</v>
      </c>
    </row>
    <row r="43546" spans="1:6">
      <c r="A43546">
        <v>2041</v>
      </c>
      <c r="B43546" t="s">
        <v>1028</v>
      </c>
      <c r="C43546" t="s">
        <v>1022</v>
      </c>
      <c r="D43546" t="s">
        <v>969</v>
      </c>
      <c r="E43546" t="s">
        <v>1015</v>
      </c>
      <c r="F43546" s="86">
        <v>40463.890660910598</v>
      </c>
    </row>
    <row r="43547" spans="1:6">
      <c r="A43547">
        <v>2042</v>
      </c>
      <c r="B43547" t="s">
        <v>1028</v>
      </c>
      <c r="C43547" t="s">
        <v>1022</v>
      </c>
      <c r="D43547" t="s">
        <v>969</v>
      </c>
      <c r="E43547" t="s">
        <v>1015</v>
      </c>
      <c r="F43547" s="86">
        <v>40704.521917358798</v>
      </c>
    </row>
    <row r="43548" spans="1:6">
      <c r="A43548">
        <v>2043</v>
      </c>
      <c r="B43548" t="s">
        <v>1028</v>
      </c>
      <c r="C43548" t="s">
        <v>1022</v>
      </c>
      <c r="D43548" t="s">
        <v>969</v>
      </c>
      <c r="E43548" t="s">
        <v>1015</v>
      </c>
      <c r="F43548" s="86">
        <v>40935.3914337608</v>
      </c>
    </row>
    <row r="43549" spans="1:6">
      <c r="A43549">
        <v>2044</v>
      </c>
      <c r="B43549" t="s">
        <v>1028</v>
      </c>
      <c r="C43549" t="s">
        <v>1022</v>
      </c>
      <c r="D43549" t="s">
        <v>969</v>
      </c>
      <c r="E43549" t="s">
        <v>1015</v>
      </c>
      <c r="F43549" s="86">
        <v>41174.522494944402</v>
      </c>
    </row>
    <row r="43550" spans="1:6">
      <c r="A43550">
        <v>2045</v>
      </c>
      <c r="B43550" t="s">
        <v>1028</v>
      </c>
      <c r="C43550" t="s">
        <v>1022</v>
      </c>
      <c r="D43550" t="s">
        <v>969</v>
      </c>
      <c r="E43550" t="s">
        <v>1015</v>
      </c>
      <c r="F43550" s="86">
        <v>41404.560762360197</v>
      </c>
    </row>
    <row r="43551" spans="1:6">
      <c r="A43551">
        <v>2046</v>
      </c>
      <c r="B43551" t="s">
        <v>1028</v>
      </c>
      <c r="C43551" t="s">
        <v>1022</v>
      </c>
      <c r="D43551" t="s">
        <v>969</v>
      </c>
      <c r="E43551" t="s">
        <v>1015</v>
      </c>
      <c r="F43551" s="86">
        <v>41644.017627704197</v>
      </c>
    </row>
    <row r="43552" spans="1:6">
      <c r="A43552">
        <v>2047</v>
      </c>
      <c r="B43552" t="s">
        <v>1028</v>
      </c>
      <c r="C43552" t="s">
        <v>1022</v>
      </c>
      <c r="D43552" t="s">
        <v>969</v>
      </c>
      <c r="E43552" t="s">
        <v>1015</v>
      </c>
      <c r="F43552" s="86">
        <v>41875.030461318798</v>
      </c>
    </row>
    <row r="43553" spans="1:6">
      <c r="A43553">
        <v>2048</v>
      </c>
      <c r="B43553" t="s">
        <v>1028</v>
      </c>
      <c r="C43553" t="s">
        <v>1022</v>
      </c>
      <c r="D43553" t="s">
        <v>969</v>
      </c>
      <c r="E43553" t="s">
        <v>1015</v>
      </c>
      <c r="F43553" s="86">
        <v>42116.247535719202</v>
      </c>
    </row>
    <row r="43554" spans="1:6">
      <c r="A43554">
        <v>2049</v>
      </c>
      <c r="B43554" t="s">
        <v>1028</v>
      </c>
      <c r="C43554" t="s">
        <v>1022</v>
      </c>
      <c r="D43554" t="s">
        <v>969</v>
      </c>
      <c r="E43554" t="s">
        <v>1015</v>
      </c>
      <c r="F43554" s="86">
        <v>42349.536941503597</v>
      </c>
    </row>
    <row r="43555" spans="1:6">
      <c r="A43555">
        <v>2050</v>
      </c>
      <c r="B43555" t="s">
        <v>1028</v>
      </c>
      <c r="C43555" t="s">
        <v>1022</v>
      </c>
      <c r="D43555" t="s">
        <v>969</v>
      </c>
      <c r="E43555" t="s">
        <v>1015</v>
      </c>
      <c r="F43555" s="86">
        <v>42593.698709906203</v>
      </c>
    </row>
    <row r="43556" spans="1:6">
      <c r="A43556">
        <v>2017</v>
      </c>
      <c r="B43556" t="s">
        <v>1029</v>
      </c>
      <c r="C43556" t="s">
        <v>1022</v>
      </c>
      <c r="D43556" t="s">
        <v>969</v>
      </c>
      <c r="E43556" t="s">
        <v>1015</v>
      </c>
      <c r="F43556" s="86">
        <v>879160.72992623504</v>
      </c>
    </row>
    <row r="43557" spans="1:6">
      <c r="A43557">
        <v>2018</v>
      </c>
      <c r="B43557" t="s">
        <v>1029</v>
      </c>
      <c r="C43557" t="s">
        <v>1022</v>
      </c>
      <c r="D43557" t="s">
        <v>969</v>
      </c>
      <c r="E43557" t="s">
        <v>1015</v>
      </c>
      <c r="F43557" s="86">
        <v>857522.20493845397</v>
      </c>
    </row>
    <row r="43558" spans="1:6">
      <c r="A43558">
        <v>2019</v>
      </c>
      <c r="B43558" t="s">
        <v>1029</v>
      </c>
      <c r="C43558" t="s">
        <v>1022</v>
      </c>
      <c r="D43558" t="s">
        <v>969</v>
      </c>
      <c r="E43558" t="s">
        <v>1015</v>
      </c>
      <c r="F43558" s="86">
        <v>859436.38147036498</v>
      </c>
    </row>
    <row r="43559" spans="1:6">
      <c r="A43559">
        <v>2020</v>
      </c>
      <c r="B43559" t="s">
        <v>1029</v>
      </c>
      <c r="C43559" t="s">
        <v>1022</v>
      </c>
      <c r="D43559" t="s">
        <v>969</v>
      </c>
      <c r="E43559" t="s">
        <v>1015</v>
      </c>
      <c r="F43559" s="86">
        <v>861024.11280678096</v>
      </c>
    </row>
    <row r="43560" spans="1:6">
      <c r="A43560">
        <v>2021</v>
      </c>
      <c r="B43560" t="s">
        <v>1029</v>
      </c>
      <c r="C43560" t="s">
        <v>1022</v>
      </c>
      <c r="D43560" t="s">
        <v>969</v>
      </c>
      <c r="E43560" t="s">
        <v>1015</v>
      </c>
      <c r="F43560" s="86">
        <v>862168.49440707196</v>
      </c>
    </row>
    <row r="43561" spans="1:6">
      <c r="A43561">
        <v>2022</v>
      </c>
      <c r="B43561" t="s">
        <v>1029</v>
      </c>
      <c r="C43561" t="s">
        <v>1022</v>
      </c>
      <c r="D43561" t="s">
        <v>969</v>
      </c>
      <c r="E43561" t="s">
        <v>1015</v>
      </c>
      <c r="F43561" s="86">
        <v>861811.53082439199</v>
      </c>
    </row>
    <row r="43562" spans="1:6">
      <c r="A43562">
        <v>2023</v>
      </c>
      <c r="B43562" t="s">
        <v>1029</v>
      </c>
      <c r="C43562" t="s">
        <v>1022</v>
      </c>
      <c r="D43562" t="s">
        <v>969</v>
      </c>
      <c r="E43562" t="s">
        <v>1015</v>
      </c>
      <c r="F43562" s="86">
        <v>860307.87014639506</v>
      </c>
    </row>
    <row r="43563" spans="1:6">
      <c r="A43563">
        <v>2024</v>
      </c>
      <c r="B43563" t="s">
        <v>1029</v>
      </c>
      <c r="C43563" t="s">
        <v>1022</v>
      </c>
      <c r="D43563" t="s">
        <v>969</v>
      </c>
      <c r="E43563" t="s">
        <v>1015</v>
      </c>
      <c r="F43563" s="86">
        <v>856652.69412593497</v>
      </c>
    </row>
    <row r="43564" spans="1:6">
      <c r="A43564">
        <v>2025</v>
      </c>
      <c r="B43564" t="s">
        <v>1029</v>
      </c>
      <c r="C43564" t="s">
        <v>1022</v>
      </c>
      <c r="D43564" t="s">
        <v>969</v>
      </c>
      <c r="E43564" t="s">
        <v>1015</v>
      </c>
      <c r="F43564" s="86">
        <v>850979.34230521298</v>
      </c>
    </row>
    <row r="43565" spans="1:6">
      <c r="A43565">
        <v>2026</v>
      </c>
      <c r="B43565" t="s">
        <v>1029</v>
      </c>
      <c r="C43565" t="s">
        <v>1022</v>
      </c>
      <c r="D43565" t="s">
        <v>969</v>
      </c>
      <c r="E43565" t="s">
        <v>1015</v>
      </c>
      <c r="F43565" s="86">
        <v>842397.31473516498</v>
      </c>
    </row>
    <row r="43566" spans="1:6">
      <c r="A43566">
        <v>2027</v>
      </c>
      <c r="B43566" t="s">
        <v>1029</v>
      </c>
      <c r="C43566" t="s">
        <v>1022</v>
      </c>
      <c r="D43566" t="s">
        <v>969</v>
      </c>
      <c r="E43566" t="s">
        <v>1015</v>
      </c>
      <c r="F43566" s="86">
        <v>830718.12676831603</v>
      </c>
    </row>
    <row r="43567" spans="1:6">
      <c r="A43567">
        <v>2028</v>
      </c>
      <c r="B43567" t="s">
        <v>1029</v>
      </c>
      <c r="C43567" t="s">
        <v>1022</v>
      </c>
      <c r="D43567" t="s">
        <v>969</v>
      </c>
      <c r="E43567" t="s">
        <v>1015</v>
      </c>
      <c r="F43567" s="86">
        <v>814516.01287007099</v>
      </c>
    </row>
    <row r="43568" spans="1:6">
      <c r="A43568">
        <v>2029</v>
      </c>
      <c r="B43568" t="s">
        <v>1029</v>
      </c>
      <c r="C43568" t="s">
        <v>1022</v>
      </c>
      <c r="D43568" t="s">
        <v>969</v>
      </c>
      <c r="E43568" t="s">
        <v>1015</v>
      </c>
      <c r="F43568" s="86">
        <v>794203.68656755704</v>
      </c>
    </row>
    <row r="43569" spans="1:6">
      <c r="A43569">
        <v>2030</v>
      </c>
      <c r="B43569" t="s">
        <v>1029</v>
      </c>
      <c r="C43569" t="s">
        <v>1022</v>
      </c>
      <c r="D43569" t="s">
        <v>969</v>
      </c>
      <c r="E43569" t="s">
        <v>1015</v>
      </c>
      <c r="F43569" s="86">
        <v>769352.54194100399</v>
      </c>
    </row>
    <row r="43570" spans="1:6">
      <c r="A43570">
        <v>2031</v>
      </c>
      <c r="B43570" t="s">
        <v>1029</v>
      </c>
      <c r="C43570" t="s">
        <v>1022</v>
      </c>
      <c r="D43570" t="s">
        <v>969</v>
      </c>
      <c r="E43570" t="s">
        <v>1015</v>
      </c>
      <c r="F43570" s="86">
        <v>740508.19844853401</v>
      </c>
    </row>
    <row r="43571" spans="1:6">
      <c r="A43571">
        <v>2032</v>
      </c>
      <c r="B43571" t="s">
        <v>1029</v>
      </c>
      <c r="C43571" t="s">
        <v>1022</v>
      </c>
      <c r="D43571" t="s">
        <v>969</v>
      </c>
      <c r="E43571" t="s">
        <v>1015</v>
      </c>
      <c r="F43571" s="86">
        <v>708284.24286356603</v>
      </c>
    </row>
    <row r="43572" spans="1:6">
      <c r="A43572">
        <v>2033</v>
      </c>
      <c r="B43572" t="s">
        <v>1029</v>
      </c>
      <c r="C43572" t="s">
        <v>1022</v>
      </c>
      <c r="D43572" t="s">
        <v>969</v>
      </c>
      <c r="E43572" t="s">
        <v>1015</v>
      </c>
      <c r="F43572" s="86">
        <v>673048.42803272104</v>
      </c>
    </row>
    <row r="43573" spans="1:6">
      <c r="A43573">
        <v>2034</v>
      </c>
      <c r="B43573" t="s">
        <v>1029</v>
      </c>
      <c r="C43573" t="s">
        <v>1022</v>
      </c>
      <c r="D43573" t="s">
        <v>969</v>
      </c>
      <c r="E43573" t="s">
        <v>1015</v>
      </c>
      <c r="F43573" s="86">
        <v>635021.04186280805</v>
      </c>
    </row>
    <row r="43574" spans="1:6">
      <c r="A43574">
        <v>2035</v>
      </c>
      <c r="B43574" t="s">
        <v>1029</v>
      </c>
      <c r="C43574" t="s">
        <v>1022</v>
      </c>
      <c r="D43574" t="s">
        <v>969</v>
      </c>
      <c r="E43574" t="s">
        <v>1015</v>
      </c>
      <c r="F43574" s="86">
        <v>595062.54047569295</v>
      </c>
    </row>
    <row r="43575" spans="1:6">
      <c r="A43575">
        <v>2036</v>
      </c>
      <c r="B43575" t="s">
        <v>1029</v>
      </c>
      <c r="C43575" t="s">
        <v>1022</v>
      </c>
      <c r="D43575" t="s">
        <v>969</v>
      </c>
      <c r="E43575" t="s">
        <v>1015</v>
      </c>
      <c r="F43575" s="86">
        <v>553680.24513792596</v>
      </c>
    </row>
    <row r="43576" spans="1:6">
      <c r="A43576">
        <v>2037</v>
      </c>
      <c r="B43576" t="s">
        <v>1029</v>
      </c>
      <c r="C43576" t="s">
        <v>1022</v>
      </c>
      <c r="D43576" t="s">
        <v>969</v>
      </c>
      <c r="E43576" t="s">
        <v>1015</v>
      </c>
      <c r="F43576" s="86">
        <v>511534.25839234801</v>
      </c>
    </row>
    <row r="43577" spans="1:6">
      <c r="A43577">
        <v>2038</v>
      </c>
      <c r="B43577" t="s">
        <v>1029</v>
      </c>
      <c r="C43577" t="s">
        <v>1022</v>
      </c>
      <c r="D43577" t="s">
        <v>969</v>
      </c>
      <c r="E43577" t="s">
        <v>1015</v>
      </c>
      <c r="F43577" s="86">
        <v>469037.54640214198</v>
      </c>
    </row>
    <row r="43578" spans="1:6">
      <c r="A43578">
        <v>2039</v>
      </c>
      <c r="B43578" t="s">
        <v>1029</v>
      </c>
      <c r="C43578" t="s">
        <v>1022</v>
      </c>
      <c r="D43578" t="s">
        <v>969</v>
      </c>
      <c r="E43578" t="s">
        <v>1015</v>
      </c>
      <c r="F43578" s="86">
        <v>426353.00849130598</v>
      </c>
    </row>
    <row r="43579" spans="1:6">
      <c r="A43579">
        <v>2040</v>
      </c>
      <c r="B43579" t="s">
        <v>1029</v>
      </c>
      <c r="C43579" t="s">
        <v>1022</v>
      </c>
      <c r="D43579" t="s">
        <v>969</v>
      </c>
      <c r="E43579" t="s">
        <v>1015</v>
      </c>
      <c r="F43579" s="86">
        <v>384452.45893823699</v>
      </c>
    </row>
    <row r="43580" spans="1:6">
      <c r="A43580">
        <v>2041</v>
      </c>
      <c r="B43580" t="s">
        <v>1029</v>
      </c>
      <c r="C43580" t="s">
        <v>1022</v>
      </c>
      <c r="D43580" t="s">
        <v>969</v>
      </c>
      <c r="E43580" t="s">
        <v>1015</v>
      </c>
      <c r="F43580" s="86">
        <v>340019.27407214302</v>
      </c>
    </row>
    <row r="43581" spans="1:6">
      <c r="A43581">
        <v>2042</v>
      </c>
      <c r="B43581" t="s">
        <v>1029</v>
      </c>
      <c r="C43581" t="s">
        <v>1022</v>
      </c>
      <c r="D43581" t="s">
        <v>969</v>
      </c>
      <c r="E43581" t="s">
        <v>1015</v>
      </c>
      <c r="F43581" s="86">
        <v>297897.84623084997</v>
      </c>
    </row>
    <row r="43582" spans="1:6">
      <c r="A43582">
        <v>2043</v>
      </c>
      <c r="B43582" t="s">
        <v>1029</v>
      </c>
      <c r="C43582" t="s">
        <v>1022</v>
      </c>
      <c r="D43582" t="s">
        <v>969</v>
      </c>
      <c r="E43582" t="s">
        <v>1015</v>
      </c>
      <c r="F43582" s="86">
        <v>258592.01769142799</v>
      </c>
    </row>
    <row r="43583" spans="1:6">
      <c r="A43583">
        <v>2044</v>
      </c>
      <c r="B43583" t="s">
        <v>1029</v>
      </c>
      <c r="C43583" t="s">
        <v>1022</v>
      </c>
      <c r="D43583" t="s">
        <v>969</v>
      </c>
      <c r="E43583" t="s">
        <v>1015</v>
      </c>
      <c r="F43583" s="86">
        <v>222411.74202324101</v>
      </c>
    </row>
    <row r="43584" spans="1:6">
      <c r="A43584">
        <v>2045</v>
      </c>
      <c r="B43584" t="s">
        <v>1029</v>
      </c>
      <c r="C43584" t="s">
        <v>1022</v>
      </c>
      <c r="D43584" t="s">
        <v>969</v>
      </c>
      <c r="E43584" t="s">
        <v>1015</v>
      </c>
      <c r="F43584" s="86">
        <v>189681.01557023899</v>
      </c>
    </row>
    <row r="43585" spans="1:6">
      <c r="A43585">
        <v>2046</v>
      </c>
      <c r="B43585" t="s">
        <v>1029</v>
      </c>
      <c r="C43585" t="s">
        <v>1022</v>
      </c>
      <c r="D43585" t="s">
        <v>969</v>
      </c>
      <c r="E43585" t="s">
        <v>1015</v>
      </c>
      <c r="F43585" s="86">
        <v>160598.04036393701</v>
      </c>
    </row>
    <row r="43586" spans="1:6">
      <c r="A43586">
        <v>2047</v>
      </c>
      <c r="B43586" t="s">
        <v>1029</v>
      </c>
      <c r="C43586" t="s">
        <v>1022</v>
      </c>
      <c r="D43586" t="s">
        <v>969</v>
      </c>
      <c r="E43586" t="s">
        <v>1015</v>
      </c>
      <c r="F43586" s="86">
        <v>135277.399865171</v>
      </c>
    </row>
    <row r="43587" spans="1:6">
      <c r="A43587">
        <v>2048</v>
      </c>
      <c r="B43587" t="s">
        <v>1029</v>
      </c>
      <c r="C43587" t="s">
        <v>1022</v>
      </c>
      <c r="D43587" t="s">
        <v>969</v>
      </c>
      <c r="E43587" t="s">
        <v>1015</v>
      </c>
      <c r="F43587" s="86">
        <v>113700.678768777</v>
      </c>
    </row>
    <row r="43588" spans="1:6">
      <c r="A43588">
        <v>2049</v>
      </c>
      <c r="B43588" t="s">
        <v>1029</v>
      </c>
      <c r="C43588" t="s">
        <v>1022</v>
      </c>
      <c r="D43588" t="s">
        <v>969</v>
      </c>
      <c r="E43588" t="s">
        <v>1015</v>
      </c>
      <c r="F43588" s="86">
        <v>95769.994988890394</v>
      </c>
    </row>
    <row r="43589" spans="1:6">
      <c r="A43589">
        <v>2050</v>
      </c>
      <c r="B43589" t="s">
        <v>1029</v>
      </c>
      <c r="C43589" t="s">
        <v>1022</v>
      </c>
      <c r="D43589" t="s">
        <v>969</v>
      </c>
      <c r="E43589" t="s">
        <v>1015</v>
      </c>
      <c r="F43589" s="86">
        <v>81213.518374614301</v>
      </c>
    </row>
    <row r="43590" spans="1:6">
      <c r="A43590">
        <v>2017</v>
      </c>
      <c r="B43590" t="s">
        <v>1030</v>
      </c>
      <c r="C43590" t="s">
        <v>1022</v>
      </c>
      <c r="D43590" t="s">
        <v>969</v>
      </c>
      <c r="E43590" t="s">
        <v>1015</v>
      </c>
      <c r="F43590" s="86">
        <v>101598.72267158399</v>
      </c>
    </row>
    <row r="43591" spans="1:6">
      <c r="A43591">
        <v>2018</v>
      </c>
      <c r="B43591" t="s">
        <v>1030</v>
      </c>
      <c r="C43591" t="s">
        <v>1022</v>
      </c>
      <c r="D43591" t="s">
        <v>969</v>
      </c>
      <c r="E43591" t="s">
        <v>1015</v>
      </c>
      <c r="F43591" s="86">
        <v>101087.050679145</v>
      </c>
    </row>
    <row r="43592" spans="1:6">
      <c r="A43592">
        <v>2019</v>
      </c>
      <c r="B43592" t="s">
        <v>1030</v>
      </c>
      <c r="C43592" t="s">
        <v>1022</v>
      </c>
      <c r="D43592" t="s">
        <v>969</v>
      </c>
      <c r="E43592" t="s">
        <v>1015</v>
      </c>
      <c r="F43592" s="86">
        <v>100986.114921841</v>
      </c>
    </row>
    <row r="43593" spans="1:6">
      <c r="A43593">
        <v>2020</v>
      </c>
      <c r="B43593" t="s">
        <v>1030</v>
      </c>
      <c r="C43593" t="s">
        <v>1022</v>
      </c>
      <c r="D43593" t="s">
        <v>969</v>
      </c>
      <c r="E43593" t="s">
        <v>1015</v>
      </c>
      <c r="F43593" s="86">
        <v>100906.912210083</v>
      </c>
    </row>
    <row r="43594" spans="1:6">
      <c r="A43594">
        <v>2021</v>
      </c>
      <c r="B43594" t="s">
        <v>1030</v>
      </c>
      <c r="C43594" t="s">
        <v>1022</v>
      </c>
      <c r="D43594" t="s">
        <v>969</v>
      </c>
      <c r="E43594" t="s">
        <v>1015</v>
      </c>
      <c r="F43594" s="86">
        <v>100759.63215256399</v>
      </c>
    </row>
    <row r="43595" spans="1:6">
      <c r="A43595">
        <v>2022</v>
      </c>
      <c r="B43595" t="s">
        <v>1030</v>
      </c>
      <c r="C43595" t="s">
        <v>1022</v>
      </c>
      <c r="D43595" t="s">
        <v>969</v>
      </c>
      <c r="E43595" t="s">
        <v>1015</v>
      </c>
      <c r="F43595" s="86">
        <v>100485.20343867999</v>
      </c>
    </row>
    <row r="43596" spans="1:6">
      <c r="A43596">
        <v>2023</v>
      </c>
      <c r="B43596" t="s">
        <v>1030</v>
      </c>
      <c r="C43596" t="s">
        <v>1022</v>
      </c>
      <c r="D43596" t="s">
        <v>969</v>
      </c>
      <c r="E43596" t="s">
        <v>1015</v>
      </c>
      <c r="F43596" s="86">
        <v>100095.64217297699</v>
      </c>
    </row>
    <row r="43597" spans="1:6">
      <c r="A43597">
        <v>2024</v>
      </c>
      <c r="B43597" t="s">
        <v>1030</v>
      </c>
      <c r="C43597" t="s">
        <v>1022</v>
      </c>
      <c r="D43597" t="s">
        <v>969</v>
      </c>
      <c r="E43597" t="s">
        <v>1015</v>
      </c>
      <c r="F43597" s="86">
        <v>99552.138845672103</v>
      </c>
    </row>
    <row r="43598" spans="1:6">
      <c r="A43598">
        <v>2025</v>
      </c>
      <c r="B43598" t="s">
        <v>1030</v>
      </c>
      <c r="C43598" t="s">
        <v>1022</v>
      </c>
      <c r="D43598" t="s">
        <v>969</v>
      </c>
      <c r="E43598" t="s">
        <v>1015</v>
      </c>
      <c r="F43598" s="86">
        <v>98783.961857765695</v>
      </c>
    </row>
    <row r="43599" spans="1:6">
      <c r="A43599">
        <v>2026</v>
      </c>
      <c r="B43599" t="s">
        <v>1030</v>
      </c>
      <c r="C43599" t="s">
        <v>1022</v>
      </c>
      <c r="D43599" t="s">
        <v>969</v>
      </c>
      <c r="E43599" t="s">
        <v>1015</v>
      </c>
      <c r="F43599" s="86">
        <v>97791.179741532003</v>
      </c>
    </row>
    <row r="43600" spans="1:6">
      <c r="A43600">
        <v>2027</v>
      </c>
      <c r="B43600" t="s">
        <v>1030</v>
      </c>
      <c r="C43600" t="s">
        <v>1022</v>
      </c>
      <c r="D43600" t="s">
        <v>969</v>
      </c>
      <c r="E43600" t="s">
        <v>1015</v>
      </c>
      <c r="F43600" s="86">
        <v>96500.402986640504</v>
      </c>
    </row>
    <row r="43601" spans="1:6">
      <c r="A43601">
        <v>2028</v>
      </c>
      <c r="B43601" t="s">
        <v>1030</v>
      </c>
      <c r="C43601" t="s">
        <v>1022</v>
      </c>
      <c r="D43601" t="s">
        <v>969</v>
      </c>
      <c r="E43601" t="s">
        <v>1015</v>
      </c>
      <c r="F43601" s="86">
        <v>94734.957673313198</v>
      </c>
    </row>
    <row r="43602" spans="1:6">
      <c r="A43602">
        <v>2029</v>
      </c>
      <c r="B43602" t="s">
        <v>1030</v>
      </c>
      <c r="C43602" t="s">
        <v>1022</v>
      </c>
      <c r="D43602" t="s">
        <v>969</v>
      </c>
      <c r="E43602" t="s">
        <v>1015</v>
      </c>
      <c r="F43602" s="86">
        <v>92564.4497558742</v>
      </c>
    </row>
    <row r="43603" spans="1:6">
      <c r="A43603">
        <v>2030</v>
      </c>
      <c r="B43603" t="s">
        <v>1030</v>
      </c>
      <c r="C43603" t="s">
        <v>1022</v>
      </c>
      <c r="D43603" t="s">
        <v>969</v>
      </c>
      <c r="E43603" t="s">
        <v>1015</v>
      </c>
      <c r="F43603" s="86">
        <v>89882.397214902303</v>
      </c>
    </row>
    <row r="43604" spans="1:6">
      <c r="A43604">
        <v>2031</v>
      </c>
      <c r="B43604" t="s">
        <v>1030</v>
      </c>
      <c r="C43604" t="s">
        <v>1022</v>
      </c>
      <c r="D43604" t="s">
        <v>969</v>
      </c>
      <c r="E43604" t="s">
        <v>1015</v>
      </c>
      <c r="F43604" s="86">
        <v>86807.347009927995</v>
      </c>
    </row>
    <row r="43605" spans="1:6">
      <c r="A43605">
        <v>2032</v>
      </c>
      <c r="B43605" t="s">
        <v>1030</v>
      </c>
      <c r="C43605" t="s">
        <v>1022</v>
      </c>
      <c r="D43605" t="s">
        <v>969</v>
      </c>
      <c r="E43605" t="s">
        <v>1015</v>
      </c>
      <c r="F43605" s="86">
        <v>83433.099239698393</v>
      </c>
    </row>
    <row r="43606" spans="1:6">
      <c r="A43606">
        <v>2033</v>
      </c>
      <c r="B43606" t="s">
        <v>1030</v>
      </c>
      <c r="C43606" t="s">
        <v>1022</v>
      </c>
      <c r="D43606" t="s">
        <v>969</v>
      </c>
      <c r="E43606" t="s">
        <v>1015</v>
      </c>
      <c r="F43606" s="86">
        <v>79759.195594897697</v>
      </c>
    </row>
    <row r="43607" spans="1:6">
      <c r="A43607">
        <v>2034</v>
      </c>
      <c r="B43607" t="s">
        <v>1030</v>
      </c>
      <c r="C43607" t="s">
        <v>1022</v>
      </c>
      <c r="D43607" t="s">
        <v>969</v>
      </c>
      <c r="E43607" t="s">
        <v>1015</v>
      </c>
      <c r="F43607" s="86">
        <v>75882.805347523405</v>
      </c>
    </row>
    <row r="43608" spans="1:6">
      <c r="A43608">
        <v>2035</v>
      </c>
      <c r="B43608" t="s">
        <v>1030</v>
      </c>
      <c r="C43608" t="s">
        <v>1022</v>
      </c>
      <c r="D43608" t="s">
        <v>969</v>
      </c>
      <c r="E43608" t="s">
        <v>1015</v>
      </c>
      <c r="F43608" s="86">
        <v>71784.045304147396</v>
      </c>
    </row>
    <row r="43609" spans="1:6">
      <c r="A43609">
        <v>2036</v>
      </c>
      <c r="B43609" t="s">
        <v>1030</v>
      </c>
      <c r="C43609" t="s">
        <v>1022</v>
      </c>
      <c r="D43609" t="s">
        <v>969</v>
      </c>
      <c r="E43609" t="s">
        <v>1015</v>
      </c>
      <c r="F43609" s="86">
        <v>67614.874342647396</v>
      </c>
    </row>
    <row r="43610" spans="1:6">
      <c r="A43610">
        <v>2037</v>
      </c>
      <c r="B43610" t="s">
        <v>1030</v>
      </c>
      <c r="C43610" t="s">
        <v>1022</v>
      </c>
      <c r="D43610" t="s">
        <v>969</v>
      </c>
      <c r="E43610" t="s">
        <v>1015</v>
      </c>
      <c r="F43610" s="86">
        <v>63367.041188647199</v>
      </c>
    </row>
    <row r="43611" spans="1:6">
      <c r="A43611">
        <v>2038</v>
      </c>
      <c r="B43611" t="s">
        <v>1030</v>
      </c>
      <c r="C43611" t="s">
        <v>1022</v>
      </c>
      <c r="D43611" t="s">
        <v>969</v>
      </c>
      <c r="E43611" t="s">
        <v>1015</v>
      </c>
      <c r="F43611" s="86">
        <v>59052.620177889097</v>
      </c>
    </row>
    <row r="43612" spans="1:6">
      <c r="A43612">
        <v>2039</v>
      </c>
      <c r="B43612" t="s">
        <v>1030</v>
      </c>
      <c r="C43612" t="s">
        <v>1022</v>
      </c>
      <c r="D43612" t="s">
        <v>969</v>
      </c>
      <c r="E43612" t="s">
        <v>1015</v>
      </c>
      <c r="F43612" s="86">
        <v>54749.543516009297</v>
      </c>
    </row>
    <row r="43613" spans="1:6">
      <c r="A43613">
        <v>2040</v>
      </c>
      <c r="B43613" t="s">
        <v>1030</v>
      </c>
      <c r="C43613" t="s">
        <v>1022</v>
      </c>
      <c r="D43613" t="s">
        <v>969</v>
      </c>
      <c r="E43613" t="s">
        <v>1015</v>
      </c>
      <c r="F43613" s="86">
        <v>50517.555747339597</v>
      </c>
    </row>
    <row r="43614" spans="1:6">
      <c r="A43614">
        <v>2041</v>
      </c>
      <c r="B43614" t="s">
        <v>1030</v>
      </c>
      <c r="C43614" t="s">
        <v>1022</v>
      </c>
      <c r="D43614" t="s">
        <v>969</v>
      </c>
      <c r="E43614" t="s">
        <v>1015</v>
      </c>
      <c r="F43614" s="86">
        <v>46356.452101280003</v>
      </c>
    </row>
    <row r="43615" spans="1:6">
      <c r="A43615">
        <v>2042</v>
      </c>
      <c r="B43615" t="s">
        <v>1030</v>
      </c>
      <c r="C43615" t="s">
        <v>1022</v>
      </c>
      <c r="D43615" t="s">
        <v>969</v>
      </c>
      <c r="E43615" t="s">
        <v>1015</v>
      </c>
      <c r="F43615" s="86">
        <v>42380.264421973799</v>
      </c>
    </row>
    <row r="43616" spans="1:6">
      <c r="A43616">
        <v>2043</v>
      </c>
      <c r="B43616" t="s">
        <v>1030</v>
      </c>
      <c r="C43616" t="s">
        <v>1022</v>
      </c>
      <c r="D43616" t="s">
        <v>969</v>
      </c>
      <c r="E43616" t="s">
        <v>1015</v>
      </c>
      <c r="F43616" s="86">
        <v>38671.884293212803</v>
      </c>
    </row>
    <row r="43617" spans="1:6">
      <c r="A43617">
        <v>2044</v>
      </c>
      <c r="B43617" t="s">
        <v>1030</v>
      </c>
      <c r="C43617" t="s">
        <v>1022</v>
      </c>
      <c r="D43617" t="s">
        <v>969</v>
      </c>
      <c r="E43617" t="s">
        <v>1015</v>
      </c>
      <c r="F43617" s="86">
        <v>35257.892622173997</v>
      </c>
    </row>
    <row r="43618" spans="1:6">
      <c r="A43618">
        <v>2045</v>
      </c>
      <c r="B43618" t="s">
        <v>1030</v>
      </c>
      <c r="C43618" t="s">
        <v>1022</v>
      </c>
      <c r="D43618" t="s">
        <v>969</v>
      </c>
      <c r="E43618" t="s">
        <v>1015</v>
      </c>
      <c r="F43618" s="86">
        <v>32192.457596962799</v>
      </c>
    </row>
    <row r="43619" spans="1:6">
      <c r="A43619">
        <v>2046</v>
      </c>
      <c r="B43619" t="s">
        <v>1030</v>
      </c>
      <c r="C43619" t="s">
        <v>1022</v>
      </c>
      <c r="D43619" t="s">
        <v>969</v>
      </c>
      <c r="E43619" t="s">
        <v>1015</v>
      </c>
      <c r="F43619" s="86">
        <v>29476.111595096601</v>
      </c>
    </row>
    <row r="43620" spans="1:6">
      <c r="A43620">
        <v>2047</v>
      </c>
      <c r="B43620" t="s">
        <v>1030</v>
      </c>
      <c r="C43620" t="s">
        <v>1022</v>
      </c>
      <c r="D43620" t="s">
        <v>969</v>
      </c>
      <c r="E43620" t="s">
        <v>1015</v>
      </c>
      <c r="F43620" s="86">
        <v>27138.7961857056</v>
      </c>
    </row>
    <row r="43621" spans="1:6">
      <c r="A43621">
        <v>2048</v>
      </c>
      <c r="B43621" t="s">
        <v>1030</v>
      </c>
      <c r="C43621" t="s">
        <v>1022</v>
      </c>
      <c r="D43621" t="s">
        <v>969</v>
      </c>
      <c r="E43621" t="s">
        <v>1015</v>
      </c>
      <c r="F43621" s="86">
        <v>25181.120750671998</v>
      </c>
    </row>
    <row r="43622" spans="1:6">
      <c r="A43622">
        <v>2049</v>
      </c>
      <c r="B43622" t="s">
        <v>1030</v>
      </c>
      <c r="C43622" t="s">
        <v>1022</v>
      </c>
      <c r="D43622" t="s">
        <v>969</v>
      </c>
      <c r="E43622" t="s">
        <v>1015</v>
      </c>
      <c r="F43622" s="86">
        <v>23586.682112947699</v>
      </c>
    </row>
    <row r="43623" spans="1:6">
      <c r="A43623">
        <v>2050</v>
      </c>
      <c r="B43623" t="s">
        <v>1030</v>
      </c>
      <c r="C43623" t="s">
        <v>1022</v>
      </c>
      <c r="D43623" t="s">
        <v>969</v>
      </c>
      <c r="E43623" t="s">
        <v>1015</v>
      </c>
      <c r="F43623" s="86">
        <v>22327.107961323502</v>
      </c>
    </row>
    <row r="43624" spans="1:6">
      <c r="A43624">
        <v>2017</v>
      </c>
      <c r="B43624" t="s">
        <v>1031</v>
      </c>
      <c r="C43624" t="s">
        <v>1022</v>
      </c>
      <c r="D43624" t="s">
        <v>969</v>
      </c>
      <c r="E43624" t="s">
        <v>1015</v>
      </c>
      <c r="F43624" s="86">
        <v>75633.335168360602</v>
      </c>
    </row>
    <row r="43625" spans="1:6">
      <c r="A43625">
        <v>2018</v>
      </c>
      <c r="B43625" t="s">
        <v>1031</v>
      </c>
      <c r="C43625" t="s">
        <v>1022</v>
      </c>
      <c r="D43625" t="s">
        <v>969</v>
      </c>
      <c r="E43625" t="s">
        <v>1015</v>
      </c>
      <c r="F43625" s="86">
        <v>75254.722781617893</v>
      </c>
    </row>
    <row r="43626" spans="1:6">
      <c r="A43626">
        <v>2019</v>
      </c>
      <c r="B43626" t="s">
        <v>1031</v>
      </c>
      <c r="C43626" t="s">
        <v>1022</v>
      </c>
      <c r="D43626" t="s">
        <v>969</v>
      </c>
      <c r="E43626" t="s">
        <v>1015</v>
      </c>
      <c r="F43626" s="86">
        <v>75181.348609717097</v>
      </c>
    </row>
    <row r="43627" spans="1:6">
      <c r="A43627">
        <v>2020</v>
      </c>
      <c r="B43627" t="s">
        <v>1031</v>
      </c>
      <c r="C43627" t="s">
        <v>1022</v>
      </c>
      <c r="D43627" t="s">
        <v>969</v>
      </c>
      <c r="E43627" t="s">
        <v>1015</v>
      </c>
      <c r="F43627" s="86">
        <v>75124.4595270477</v>
      </c>
    </row>
    <row r="43628" spans="1:6">
      <c r="A43628">
        <v>2021</v>
      </c>
      <c r="B43628" t="s">
        <v>1031</v>
      </c>
      <c r="C43628" t="s">
        <v>1022</v>
      </c>
      <c r="D43628" t="s">
        <v>969</v>
      </c>
      <c r="E43628" t="s">
        <v>1015</v>
      </c>
      <c r="F43628" s="86">
        <v>75017.7537333769</v>
      </c>
    </row>
    <row r="43629" spans="1:6">
      <c r="A43629">
        <v>2022</v>
      </c>
      <c r="B43629" t="s">
        <v>1031</v>
      </c>
      <c r="C43629" t="s">
        <v>1022</v>
      </c>
      <c r="D43629" t="s">
        <v>969</v>
      </c>
      <c r="E43629" t="s">
        <v>1015</v>
      </c>
      <c r="F43629" s="86">
        <v>74816.975525884001</v>
      </c>
    </row>
    <row r="43630" spans="1:6">
      <c r="A43630">
        <v>2023</v>
      </c>
      <c r="B43630" t="s">
        <v>1031</v>
      </c>
      <c r="C43630" t="s">
        <v>1022</v>
      </c>
      <c r="D43630" t="s">
        <v>969</v>
      </c>
      <c r="E43630" t="s">
        <v>1015</v>
      </c>
      <c r="F43630" s="86">
        <v>74531.380657971793</v>
      </c>
    </row>
    <row r="43631" spans="1:6">
      <c r="A43631">
        <v>2024</v>
      </c>
      <c r="B43631" t="s">
        <v>1031</v>
      </c>
      <c r="C43631" t="s">
        <v>1022</v>
      </c>
      <c r="D43631" t="s">
        <v>969</v>
      </c>
      <c r="E43631" t="s">
        <v>1015</v>
      </c>
      <c r="F43631" s="86">
        <v>74132.762552700005</v>
      </c>
    </row>
    <row r="43632" spans="1:6">
      <c r="A43632">
        <v>2025</v>
      </c>
      <c r="B43632" t="s">
        <v>1031</v>
      </c>
      <c r="C43632" t="s">
        <v>1022</v>
      </c>
      <c r="D43632" t="s">
        <v>969</v>
      </c>
      <c r="E43632" t="s">
        <v>1015</v>
      </c>
      <c r="F43632" s="86">
        <v>73568.273576237101</v>
      </c>
    </row>
    <row r="43633" spans="1:6">
      <c r="A43633">
        <v>2026</v>
      </c>
      <c r="B43633" t="s">
        <v>1031</v>
      </c>
      <c r="C43633" t="s">
        <v>1022</v>
      </c>
      <c r="D43633" t="s">
        <v>969</v>
      </c>
      <c r="E43633" t="s">
        <v>1015</v>
      </c>
      <c r="F43633" s="86">
        <v>72838.1376762945</v>
      </c>
    </row>
    <row r="43634" spans="1:6">
      <c r="A43634">
        <v>2027</v>
      </c>
      <c r="B43634" t="s">
        <v>1031</v>
      </c>
      <c r="C43634" t="s">
        <v>1022</v>
      </c>
      <c r="D43634" t="s">
        <v>969</v>
      </c>
      <c r="E43634" t="s">
        <v>1015</v>
      </c>
      <c r="F43634" s="86">
        <v>71888.413380166807</v>
      </c>
    </row>
    <row r="43635" spans="1:6">
      <c r="A43635">
        <v>2028</v>
      </c>
      <c r="B43635" t="s">
        <v>1031</v>
      </c>
      <c r="C43635" t="s">
        <v>1022</v>
      </c>
      <c r="D43635" t="s">
        <v>969</v>
      </c>
      <c r="E43635" t="s">
        <v>1015</v>
      </c>
      <c r="F43635" s="86">
        <v>70588.250313935001</v>
      </c>
    </row>
    <row r="43636" spans="1:6">
      <c r="A43636">
        <v>2029</v>
      </c>
      <c r="B43636" t="s">
        <v>1031</v>
      </c>
      <c r="C43636" t="s">
        <v>1022</v>
      </c>
      <c r="D43636" t="s">
        <v>969</v>
      </c>
      <c r="E43636" t="s">
        <v>1015</v>
      </c>
      <c r="F43636" s="86">
        <v>68989.452702782699</v>
      </c>
    </row>
    <row r="43637" spans="1:6">
      <c r="A43637">
        <v>2030</v>
      </c>
      <c r="B43637" t="s">
        <v>1031</v>
      </c>
      <c r="C43637" t="s">
        <v>1022</v>
      </c>
      <c r="D43637" t="s">
        <v>969</v>
      </c>
      <c r="E43637" t="s">
        <v>1015</v>
      </c>
      <c r="F43637" s="86">
        <v>67013.087653068593</v>
      </c>
    </row>
    <row r="43638" spans="1:6">
      <c r="A43638">
        <v>2031</v>
      </c>
      <c r="B43638" t="s">
        <v>1031</v>
      </c>
      <c r="C43638" t="s">
        <v>1022</v>
      </c>
      <c r="D43638" t="s">
        <v>969</v>
      </c>
      <c r="E43638" t="s">
        <v>1015</v>
      </c>
      <c r="F43638" s="86">
        <v>64746.888033169897</v>
      </c>
    </row>
    <row r="43639" spans="1:6">
      <c r="A43639">
        <v>2032</v>
      </c>
      <c r="B43639" t="s">
        <v>1031</v>
      </c>
      <c r="C43639" t="s">
        <v>1022</v>
      </c>
      <c r="D43639" t="s">
        <v>969</v>
      </c>
      <c r="E43639" t="s">
        <v>1015</v>
      </c>
      <c r="F43639" s="86">
        <v>62260.233596600599</v>
      </c>
    </row>
    <row r="43640" spans="1:6">
      <c r="A43640">
        <v>2033</v>
      </c>
      <c r="B43640" t="s">
        <v>1031</v>
      </c>
      <c r="C43640" t="s">
        <v>1022</v>
      </c>
      <c r="D43640" t="s">
        <v>969</v>
      </c>
      <c r="E43640" t="s">
        <v>1015</v>
      </c>
      <c r="F43640" s="86">
        <v>59552.180914229699</v>
      </c>
    </row>
    <row r="43641" spans="1:6">
      <c r="A43641">
        <v>2034</v>
      </c>
      <c r="B43641" t="s">
        <v>1031</v>
      </c>
      <c r="C43641" t="s">
        <v>1022</v>
      </c>
      <c r="D43641" t="s">
        <v>969</v>
      </c>
      <c r="E43641" t="s">
        <v>1015</v>
      </c>
      <c r="F43641" s="86">
        <v>56695.113335251001</v>
      </c>
    </row>
    <row r="43642" spans="1:6">
      <c r="A43642">
        <v>2035</v>
      </c>
      <c r="B43642" t="s">
        <v>1031</v>
      </c>
      <c r="C43642" t="s">
        <v>1022</v>
      </c>
      <c r="D43642" t="s">
        <v>969</v>
      </c>
      <c r="E43642" t="s">
        <v>1015</v>
      </c>
      <c r="F43642" s="86">
        <v>53673.820536816798</v>
      </c>
    </row>
    <row r="43643" spans="1:6">
      <c r="A43643">
        <v>2036</v>
      </c>
      <c r="B43643" t="s">
        <v>1031</v>
      </c>
      <c r="C43643" t="s">
        <v>1022</v>
      </c>
      <c r="D43643" t="s">
        <v>969</v>
      </c>
      <c r="E43643" t="s">
        <v>1015</v>
      </c>
      <c r="F43643" s="86">
        <v>50601.000272131801</v>
      </c>
    </row>
    <row r="43644" spans="1:6">
      <c r="A43644">
        <v>2037</v>
      </c>
      <c r="B43644" t="s">
        <v>1031</v>
      </c>
      <c r="C43644" t="s">
        <v>1022</v>
      </c>
      <c r="D43644" t="s">
        <v>969</v>
      </c>
      <c r="E43644" t="s">
        <v>1015</v>
      </c>
      <c r="F43644" s="86">
        <v>47470.1735106384</v>
      </c>
    </row>
    <row r="43645" spans="1:6">
      <c r="A43645">
        <v>2038</v>
      </c>
      <c r="B43645" t="s">
        <v>1031</v>
      </c>
      <c r="C43645" t="s">
        <v>1022</v>
      </c>
      <c r="D43645" t="s">
        <v>969</v>
      </c>
      <c r="E43645" t="s">
        <v>1015</v>
      </c>
      <c r="F43645" s="86">
        <v>44289.935391533203</v>
      </c>
    </row>
    <row r="43646" spans="1:6">
      <c r="A43646">
        <v>2039</v>
      </c>
      <c r="B43646" t="s">
        <v>1031</v>
      </c>
      <c r="C43646" t="s">
        <v>1022</v>
      </c>
      <c r="D43646" t="s">
        <v>969</v>
      </c>
      <c r="E43646" t="s">
        <v>1015</v>
      </c>
      <c r="F43646" s="86">
        <v>41118.339190152699</v>
      </c>
    </row>
    <row r="43647" spans="1:6">
      <c r="A43647">
        <v>2040</v>
      </c>
      <c r="B43647" t="s">
        <v>1031</v>
      </c>
      <c r="C43647" t="s">
        <v>1022</v>
      </c>
      <c r="D43647" t="s">
        <v>969</v>
      </c>
      <c r="E43647" t="s">
        <v>1015</v>
      </c>
      <c r="F43647" s="86">
        <v>37999.157538570798</v>
      </c>
    </row>
    <row r="43648" spans="1:6">
      <c r="A43648">
        <v>2041</v>
      </c>
      <c r="B43648" t="s">
        <v>1031</v>
      </c>
      <c r="C43648" t="s">
        <v>1022</v>
      </c>
      <c r="D43648" t="s">
        <v>969</v>
      </c>
      <c r="E43648" t="s">
        <v>1015</v>
      </c>
      <c r="F43648" s="86">
        <v>34934.136735221997</v>
      </c>
    </row>
    <row r="43649" spans="1:6">
      <c r="A43649">
        <v>2042</v>
      </c>
      <c r="B43649" t="s">
        <v>1031</v>
      </c>
      <c r="C43649" t="s">
        <v>1022</v>
      </c>
      <c r="D43649" t="s">
        <v>969</v>
      </c>
      <c r="E43649" t="s">
        <v>1015</v>
      </c>
      <c r="F43649" s="86">
        <v>32005.1121236609</v>
      </c>
    </row>
    <row r="43650" spans="1:6">
      <c r="A43650">
        <v>2043</v>
      </c>
      <c r="B43650" t="s">
        <v>1031</v>
      </c>
      <c r="C43650" t="s">
        <v>1022</v>
      </c>
      <c r="D43650" t="s">
        <v>969</v>
      </c>
      <c r="E43650" t="s">
        <v>1015</v>
      </c>
      <c r="F43650" s="86">
        <v>29273.837155941001</v>
      </c>
    </row>
    <row r="43651" spans="1:6">
      <c r="A43651">
        <v>2044</v>
      </c>
      <c r="B43651" t="s">
        <v>1031</v>
      </c>
      <c r="C43651" t="s">
        <v>1022</v>
      </c>
      <c r="D43651" t="s">
        <v>969</v>
      </c>
      <c r="E43651" t="s">
        <v>1015</v>
      </c>
      <c r="F43651" s="86">
        <v>26759.6148860705</v>
      </c>
    </row>
    <row r="43652" spans="1:6">
      <c r="A43652">
        <v>2045</v>
      </c>
      <c r="B43652" t="s">
        <v>1031</v>
      </c>
      <c r="C43652" t="s">
        <v>1022</v>
      </c>
      <c r="D43652" t="s">
        <v>969</v>
      </c>
      <c r="E43652" t="s">
        <v>1015</v>
      </c>
      <c r="F43652" s="86">
        <v>24502.717210606799</v>
      </c>
    </row>
    <row r="43653" spans="1:6">
      <c r="A43653">
        <v>2046</v>
      </c>
      <c r="B43653" t="s">
        <v>1031</v>
      </c>
      <c r="C43653" t="s">
        <v>1022</v>
      </c>
      <c r="D43653" t="s">
        <v>969</v>
      </c>
      <c r="E43653" t="s">
        <v>1015</v>
      </c>
      <c r="F43653" s="86">
        <v>22502.9131677404</v>
      </c>
    </row>
    <row r="43654" spans="1:6">
      <c r="A43654">
        <v>2047</v>
      </c>
      <c r="B43654" t="s">
        <v>1031</v>
      </c>
      <c r="C43654" t="s">
        <v>1022</v>
      </c>
      <c r="D43654" t="s">
        <v>969</v>
      </c>
      <c r="E43654" t="s">
        <v>1015</v>
      </c>
      <c r="F43654" s="86">
        <v>20782.602363001399</v>
      </c>
    </row>
    <row r="43655" spans="1:6">
      <c r="A43655">
        <v>2048</v>
      </c>
      <c r="B43655" t="s">
        <v>1031</v>
      </c>
      <c r="C43655" t="s">
        <v>1022</v>
      </c>
      <c r="D43655" t="s">
        <v>969</v>
      </c>
      <c r="E43655" t="s">
        <v>1015</v>
      </c>
      <c r="F43655" s="86">
        <v>19342.2408567235</v>
      </c>
    </row>
    <row r="43656" spans="1:6">
      <c r="A43656">
        <v>2049</v>
      </c>
      <c r="B43656" t="s">
        <v>1031</v>
      </c>
      <c r="C43656" t="s">
        <v>1022</v>
      </c>
      <c r="D43656" t="s">
        <v>969</v>
      </c>
      <c r="E43656" t="s">
        <v>1015</v>
      </c>
      <c r="F43656" s="86">
        <v>18169.739200657601</v>
      </c>
    </row>
    <row r="43657" spans="1:6">
      <c r="A43657">
        <v>2050</v>
      </c>
      <c r="B43657" t="s">
        <v>1031</v>
      </c>
      <c r="C43657" t="s">
        <v>1022</v>
      </c>
      <c r="D43657" t="s">
        <v>969</v>
      </c>
      <c r="E43657" t="s">
        <v>1015</v>
      </c>
      <c r="F43657" s="86">
        <v>17244.179952154602</v>
      </c>
    </row>
    <row r="43658" spans="1:6">
      <c r="A43658">
        <v>2017</v>
      </c>
      <c r="B43658" t="s">
        <v>1032</v>
      </c>
      <c r="C43658" t="s">
        <v>1022</v>
      </c>
      <c r="D43658" t="s">
        <v>969</v>
      </c>
      <c r="E43658" t="s">
        <v>1015</v>
      </c>
      <c r="F43658" s="86">
        <v>628774.47609542601</v>
      </c>
    </row>
    <row r="43659" spans="1:6">
      <c r="A43659">
        <v>2018</v>
      </c>
      <c r="B43659" t="s">
        <v>1032</v>
      </c>
      <c r="C43659" t="s">
        <v>1022</v>
      </c>
      <c r="D43659" t="s">
        <v>969</v>
      </c>
      <c r="E43659" t="s">
        <v>1015</v>
      </c>
      <c r="F43659" s="86">
        <v>626580.33872667898</v>
      </c>
    </row>
    <row r="43660" spans="1:6">
      <c r="A43660">
        <v>2019</v>
      </c>
      <c r="B43660" t="s">
        <v>1032</v>
      </c>
      <c r="C43660" t="s">
        <v>1022</v>
      </c>
      <c r="D43660" t="s">
        <v>969</v>
      </c>
      <c r="E43660" t="s">
        <v>1015</v>
      </c>
      <c r="F43660" s="86">
        <v>626699.73065094405</v>
      </c>
    </row>
    <row r="43661" spans="1:6">
      <c r="A43661">
        <v>2020</v>
      </c>
      <c r="B43661" t="s">
        <v>1032</v>
      </c>
      <c r="C43661" t="s">
        <v>1022</v>
      </c>
      <c r="D43661" t="s">
        <v>969</v>
      </c>
      <c r="E43661" t="s">
        <v>1015</v>
      </c>
      <c r="F43661" s="86">
        <v>627093.34388698905</v>
      </c>
    </row>
    <row r="43662" spans="1:6">
      <c r="A43662">
        <v>2021</v>
      </c>
      <c r="B43662" t="s">
        <v>1032</v>
      </c>
      <c r="C43662" t="s">
        <v>1022</v>
      </c>
      <c r="D43662" t="s">
        <v>969</v>
      </c>
      <c r="E43662" t="s">
        <v>1015</v>
      </c>
      <c r="F43662" s="86">
        <v>627451.38931441202</v>
      </c>
    </row>
    <row r="43663" spans="1:6">
      <c r="A43663">
        <v>2022</v>
      </c>
      <c r="B43663" t="s">
        <v>1032</v>
      </c>
      <c r="C43663" t="s">
        <v>1022</v>
      </c>
      <c r="D43663" t="s">
        <v>969</v>
      </c>
      <c r="E43663" t="s">
        <v>1015</v>
      </c>
      <c r="F43663" s="86">
        <v>627282.74860948301</v>
      </c>
    </row>
    <row r="43664" spans="1:6">
      <c r="A43664">
        <v>2023</v>
      </c>
      <c r="B43664" t="s">
        <v>1032</v>
      </c>
      <c r="C43664" t="s">
        <v>1022</v>
      </c>
      <c r="D43664" t="s">
        <v>969</v>
      </c>
      <c r="E43664" t="s">
        <v>1015</v>
      </c>
      <c r="F43664" s="86">
        <v>626801.38741454005</v>
      </c>
    </row>
    <row r="43665" spans="1:6">
      <c r="A43665">
        <v>2024</v>
      </c>
      <c r="B43665" t="s">
        <v>1032</v>
      </c>
      <c r="C43665" t="s">
        <v>1022</v>
      </c>
      <c r="D43665" t="s">
        <v>969</v>
      </c>
      <c r="E43665" t="s">
        <v>1015</v>
      </c>
      <c r="F43665" s="86">
        <v>626072.60793486005</v>
      </c>
    </row>
    <row r="43666" spans="1:6">
      <c r="A43666">
        <v>2025</v>
      </c>
      <c r="B43666" t="s">
        <v>1032</v>
      </c>
      <c r="C43666" t="s">
        <v>1022</v>
      </c>
      <c r="D43666" t="s">
        <v>969</v>
      </c>
      <c r="E43666" t="s">
        <v>1015</v>
      </c>
      <c r="F43666" s="86">
        <v>624573.013397492</v>
      </c>
    </row>
    <row r="43667" spans="1:6">
      <c r="A43667">
        <v>2026</v>
      </c>
      <c r="B43667" t="s">
        <v>1032</v>
      </c>
      <c r="C43667" t="s">
        <v>1022</v>
      </c>
      <c r="D43667" t="s">
        <v>969</v>
      </c>
      <c r="E43667" t="s">
        <v>1015</v>
      </c>
      <c r="F43667" s="86">
        <v>622380.74411542702</v>
      </c>
    </row>
    <row r="43668" spans="1:6">
      <c r="A43668">
        <v>2027</v>
      </c>
      <c r="B43668" t="s">
        <v>1032</v>
      </c>
      <c r="C43668" t="s">
        <v>1022</v>
      </c>
      <c r="D43668" t="s">
        <v>969</v>
      </c>
      <c r="E43668" t="s">
        <v>1015</v>
      </c>
      <c r="F43668" s="86">
        <v>619350.62840219506</v>
      </c>
    </row>
    <row r="43669" spans="1:6">
      <c r="A43669">
        <v>2028</v>
      </c>
      <c r="B43669" t="s">
        <v>1032</v>
      </c>
      <c r="C43669" t="s">
        <v>1022</v>
      </c>
      <c r="D43669" t="s">
        <v>969</v>
      </c>
      <c r="E43669" t="s">
        <v>1015</v>
      </c>
      <c r="F43669" s="86">
        <v>614689.92951670499</v>
      </c>
    </row>
    <row r="43670" spans="1:6">
      <c r="A43670">
        <v>2029</v>
      </c>
      <c r="B43670" t="s">
        <v>1032</v>
      </c>
      <c r="C43670" t="s">
        <v>1022</v>
      </c>
      <c r="D43670" t="s">
        <v>969</v>
      </c>
      <c r="E43670" t="s">
        <v>1015</v>
      </c>
      <c r="F43670" s="86">
        <v>608823.60835637001</v>
      </c>
    </row>
    <row r="43671" spans="1:6">
      <c r="A43671">
        <v>2030</v>
      </c>
      <c r="B43671" t="s">
        <v>1032</v>
      </c>
      <c r="C43671" t="s">
        <v>1022</v>
      </c>
      <c r="D43671" t="s">
        <v>969</v>
      </c>
      <c r="E43671" t="s">
        <v>1015</v>
      </c>
      <c r="F43671" s="86">
        <v>601243.26536455203</v>
      </c>
    </row>
    <row r="43672" spans="1:6">
      <c r="A43672">
        <v>2031</v>
      </c>
      <c r="B43672" t="s">
        <v>1032</v>
      </c>
      <c r="C43672" t="s">
        <v>1022</v>
      </c>
      <c r="D43672" t="s">
        <v>969</v>
      </c>
      <c r="E43672" t="s">
        <v>1015</v>
      </c>
      <c r="F43672" s="86">
        <v>592452.50235671306</v>
      </c>
    </row>
    <row r="43673" spans="1:6">
      <c r="A43673">
        <v>2032</v>
      </c>
      <c r="B43673" t="s">
        <v>1032</v>
      </c>
      <c r="C43673" t="s">
        <v>1022</v>
      </c>
      <c r="D43673" t="s">
        <v>969</v>
      </c>
      <c r="E43673" t="s">
        <v>1015</v>
      </c>
      <c r="F43673" s="86">
        <v>582832.040363946</v>
      </c>
    </row>
    <row r="43674" spans="1:6">
      <c r="A43674">
        <v>2033</v>
      </c>
      <c r="B43674" t="s">
        <v>1032</v>
      </c>
      <c r="C43674" t="s">
        <v>1022</v>
      </c>
      <c r="D43674" t="s">
        <v>969</v>
      </c>
      <c r="E43674" t="s">
        <v>1015</v>
      </c>
      <c r="F43674" s="86">
        <v>572109.10235613503</v>
      </c>
    </row>
    <row r="43675" spans="1:6">
      <c r="A43675">
        <v>2034</v>
      </c>
      <c r="B43675" t="s">
        <v>1032</v>
      </c>
      <c r="C43675" t="s">
        <v>1022</v>
      </c>
      <c r="D43675" t="s">
        <v>969</v>
      </c>
      <c r="E43675" t="s">
        <v>1015</v>
      </c>
      <c r="F43675" s="86">
        <v>560905.15820327098</v>
      </c>
    </row>
    <row r="43676" spans="1:6">
      <c r="A43676">
        <v>2035</v>
      </c>
      <c r="B43676" t="s">
        <v>1032</v>
      </c>
      <c r="C43676" t="s">
        <v>1022</v>
      </c>
      <c r="D43676" t="s">
        <v>969</v>
      </c>
      <c r="E43676" t="s">
        <v>1015</v>
      </c>
      <c r="F43676" s="86">
        <v>548915.01279824099</v>
      </c>
    </row>
    <row r="43677" spans="1:6">
      <c r="A43677">
        <v>2036</v>
      </c>
      <c r="B43677" t="s">
        <v>1032</v>
      </c>
      <c r="C43677" t="s">
        <v>1022</v>
      </c>
      <c r="D43677" t="s">
        <v>969</v>
      </c>
      <c r="E43677" t="s">
        <v>1015</v>
      </c>
      <c r="F43677" s="86">
        <v>536888.43581693002</v>
      </c>
    </row>
    <row r="43678" spans="1:6">
      <c r="A43678">
        <v>2037</v>
      </c>
      <c r="B43678" t="s">
        <v>1032</v>
      </c>
      <c r="C43678" t="s">
        <v>1022</v>
      </c>
      <c r="D43678" t="s">
        <v>969</v>
      </c>
      <c r="E43678" t="s">
        <v>1015</v>
      </c>
      <c r="F43678" s="86">
        <v>524624.05522506195</v>
      </c>
    </row>
    <row r="43679" spans="1:6">
      <c r="A43679">
        <v>2038</v>
      </c>
      <c r="B43679" t="s">
        <v>1032</v>
      </c>
      <c r="C43679" t="s">
        <v>1022</v>
      </c>
      <c r="D43679" t="s">
        <v>969</v>
      </c>
      <c r="E43679" t="s">
        <v>1015</v>
      </c>
      <c r="F43679" s="86">
        <v>512020.32047733001</v>
      </c>
    </row>
    <row r="43680" spans="1:6">
      <c r="A43680">
        <v>2039</v>
      </c>
      <c r="B43680" t="s">
        <v>1032</v>
      </c>
      <c r="C43680" t="s">
        <v>1022</v>
      </c>
      <c r="D43680" t="s">
        <v>969</v>
      </c>
      <c r="E43680" t="s">
        <v>1015</v>
      </c>
      <c r="F43680" s="86">
        <v>499575.65906731499</v>
      </c>
    </row>
    <row r="43681" spans="1:6">
      <c r="A43681">
        <v>2040</v>
      </c>
      <c r="B43681" t="s">
        <v>1032</v>
      </c>
      <c r="C43681" t="s">
        <v>1022</v>
      </c>
      <c r="D43681" t="s">
        <v>969</v>
      </c>
      <c r="E43681" t="s">
        <v>1015</v>
      </c>
      <c r="F43681" s="86">
        <v>487345.58649932698</v>
      </c>
    </row>
    <row r="43682" spans="1:6">
      <c r="A43682">
        <v>2041</v>
      </c>
      <c r="B43682" t="s">
        <v>1032</v>
      </c>
      <c r="C43682" t="s">
        <v>1022</v>
      </c>
      <c r="D43682" t="s">
        <v>969</v>
      </c>
      <c r="E43682" t="s">
        <v>1015</v>
      </c>
      <c r="F43682" s="86">
        <v>476176.34753814701</v>
      </c>
    </row>
    <row r="43683" spans="1:6">
      <c r="A43683">
        <v>2042</v>
      </c>
      <c r="B43683" t="s">
        <v>1032</v>
      </c>
      <c r="C43683" t="s">
        <v>1022</v>
      </c>
      <c r="D43683" t="s">
        <v>969</v>
      </c>
      <c r="E43683" t="s">
        <v>1015</v>
      </c>
      <c r="F43683" s="86">
        <v>465409.94578893599</v>
      </c>
    </row>
    <row r="43684" spans="1:6">
      <c r="A43684">
        <v>2043</v>
      </c>
      <c r="B43684" t="s">
        <v>1032</v>
      </c>
      <c r="C43684" t="s">
        <v>1022</v>
      </c>
      <c r="D43684" t="s">
        <v>969</v>
      </c>
      <c r="E43684" t="s">
        <v>1015</v>
      </c>
      <c r="F43684" s="86">
        <v>455579.44532119</v>
      </c>
    </row>
    <row r="43685" spans="1:6">
      <c r="A43685">
        <v>2044</v>
      </c>
      <c r="B43685" t="s">
        <v>1032</v>
      </c>
      <c r="C43685" t="s">
        <v>1022</v>
      </c>
      <c r="D43685" t="s">
        <v>969</v>
      </c>
      <c r="E43685" t="s">
        <v>1015</v>
      </c>
      <c r="F43685" s="86">
        <v>446632.97880173399</v>
      </c>
    </row>
    <row r="43686" spans="1:6">
      <c r="A43686">
        <v>2045</v>
      </c>
      <c r="B43686" t="s">
        <v>1032</v>
      </c>
      <c r="C43686" t="s">
        <v>1022</v>
      </c>
      <c r="D43686" t="s">
        <v>969</v>
      </c>
      <c r="E43686" t="s">
        <v>1015</v>
      </c>
      <c r="F43686" s="86">
        <v>438881.98324231303</v>
      </c>
    </row>
    <row r="43687" spans="1:6">
      <c r="A43687">
        <v>2046</v>
      </c>
      <c r="B43687" t="s">
        <v>1032</v>
      </c>
      <c r="C43687" t="s">
        <v>1022</v>
      </c>
      <c r="D43687" t="s">
        <v>969</v>
      </c>
      <c r="E43687" t="s">
        <v>1015</v>
      </c>
      <c r="F43687" s="86">
        <v>432049.79442040902</v>
      </c>
    </row>
    <row r="43688" spans="1:6">
      <c r="A43688">
        <v>2047</v>
      </c>
      <c r="B43688" t="s">
        <v>1032</v>
      </c>
      <c r="C43688" t="s">
        <v>1022</v>
      </c>
      <c r="D43688" t="s">
        <v>969</v>
      </c>
      <c r="E43688" t="s">
        <v>1015</v>
      </c>
      <c r="F43688" s="86">
        <v>426370.54591109999</v>
      </c>
    </row>
    <row r="43689" spans="1:6">
      <c r="A43689">
        <v>2048</v>
      </c>
      <c r="B43689" t="s">
        <v>1032</v>
      </c>
      <c r="C43689" t="s">
        <v>1022</v>
      </c>
      <c r="D43689" t="s">
        <v>969</v>
      </c>
      <c r="E43689" t="s">
        <v>1015</v>
      </c>
      <c r="F43689" s="86">
        <v>421848.94697475398</v>
      </c>
    </row>
    <row r="43690" spans="1:6">
      <c r="A43690">
        <v>2049</v>
      </c>
      <c r="B43690" t="s">
        <v>1032</v>
      </c>
      <c r="C43690" t="s">
        <v>1022</v>
      </c>
      <c r="D43690" t="s">
        <v>969</v>
      </c>
      <c r="E43690" t="s">
        <v>1015</v>
      </c>
      <c r="F43690" s="86">
        <v>418437.66631048103</v>
      </c>
    </row>
    <row r="43691" spans="1:6">
      <c r="A43691">
        <v>2050</v>
      </c>
      <c r="B43691" t="s">
        <v>1032</v>
      </c>
      <c r="C43691" t="s">
        <v>1022</v>
      </c>
      <c r="D43691" t="s">
        <v>969</v>
      </c>
      <c r="E43691" t="s">
        <v>1015</v>
      </c>
      <c r="F43691" s="86">
        <v>416052.11308356602</v>
      </c>
    </row>
    <row r="43692" spans="1:6">
      <c r="A43692">
        <v>2017</v>
      </c>
      <c r="B43692" t="s">
        <v>1033</v>
      </c>
      <c r="C43692" t="s">
        <v>1022</v>
      </c>
      <c r="D43692" t="s">
        <v>969</v>
      </c>
      <c r="E43692" t="s">
        <v>1015</v>
      </c>
      <c r="F43692" s="86">
        <v>756173.64859373402</v>
      </c>
    </row>
    <row r="43693" spans="1:6">
      <c r="A43693">
        <v>2018</v>
      </c>
      <c r="B43693" t="s">
        <v>1033</v>
      </c>
      <c r="C43693" t="s">
        <v>1022</v>
      </c>
      <c r="D43693" t="s">
        <v>969</v>
      </c>
      <c r="E43693" t="s">
        <v>1015</v>
      </c>
      <c r="F43693" s="86">
        <v>752501.60438526003</v>
      </c>
    </row>
    <row r="43694" spans="1:6">
      <c r="A43694">
        <v>2019</v>
      </c>
      <c r="B43694" t="s">
        <v>1033</v>
      </c>
      <c r="C43694" t="s">
        <v>1022</v>
      </c>
      <c r="D43694" t="s">
        <v>969</v>
      </c>
      <c r="E43694" t="s">
        <v>1015</v>
      </c>
      <c r="F43694" s="86">
        <v>751849.67405823094</v>
      </c>
    </row>
    <row r="43695" spans="1:6">
      <c r="A43695">
        <v>2020</v>
      </c>
      <c r="B43695" t="s">
        <v>1033</v>
      </c>
      <c r="C43695" t="s">
        <v>1022</v>
      </c>
      <c r="D43695" t="s">
        <v>969</v>
      </c>
      <c r="E43695" t="s">
        <v>1015</v>
      </c>
      <c r="F43695" s="86">
        <v>751390.51660218998</v>
      </c>
    </row>
    <row r="43696" spans="1:6">
      <c r="A43696">
        <v>2021</v>
      </c>
      <c r="B43696" t="s">
        <v>1033</v>
      </c>
      <c r="C43696" t="s">
        <v>1022</v>
      </c>
      <c r="D43696" t="s">
        <v>969</v>
      </c>
      <c r="E43696" t="s">
        <v>1015</v>
      </c>
      <c r="F43696" s="86">
        <v>750501.58454657404</v>
      </c>
    </row>
    <row r="43697" spans="1:6">
      <c r="A43697">
        <v>2022</v>
      </c>
      <c r="B43697" t="s">
        <v>1033</v>
      </c>
      <c r="C43697" t="s">
        <v>1022</v>
      </c>
      <c r="D43697" t="s">
        <v>969</v>
      </c>
      <c r="E43697" t="s">
        <v>1015</v>
      </c>
      <c r="F43697" s="86">
        <v>748718.42517307901</v>
      </c>
    </row>
    <row r="43698" spans="1:6">
      <c r="A43698">
        <v>2023</v>
      </c>
      <c r="B43698" t="s">
        <v>1033</v>
      </c>
      <c r="C43698" t="s">
        <v>1022</v>
      </c>
      <c r="D43698" t="s">
        <v>969</v>
      </c>
      <c r="E43698" t="s">
        <v>1015</v>
      </c>
      <c r="F43698" s="86">
        <v>746159.06856175896</v>
      </c>
    </row>
    <row r="43699" spans="1:6">
      <c r="A43699">
        <v>2024</v>
      </c>
      <c r="B43699" t="s">
        <v>1033</v>
      </c>
      <c r="C43699" t="s">
        <v>1022</v>
      </c>
      <c r="D43699" t="s">
        <v>969</v>
      </c>
      <c r="E43699" t="s">
        <v>1015</v>
      </c>
      <c r="F43699" s="86">
        <v>742594.70695834898</v>
      </c>
    </row>
    <row r="43700" spans="1:6">
      <c r="A43700">
        <v>2025</v>
      </c>
      <c r="B43700" t="s">
        <v>1033</v>
      </c>
      <c r="C43700" t="s">
        <v>1022</v>
      </c>
      <c r="D43700" t="s">
        <v>969</v>
      </c>
      <c r="E43700" t="s">
        <v>1015</v>
      </c>
      <c r="F43700" s="86">
        <v>737482.44631282997</v>
      </c>
    </row>
    <row r="43701" spans="1:6">
      <c r="A43701">
        <v>2026</v>
      </c>
      <c r="B43701" t="s">
        <v>1033</v>
      </c>
      <c r="C43701" t="s">
        <v>1022</v>
      </c>
      <c r="D43701" t="s">
        <v>969</v>
      </c>
      <c r="E43701" t="s">
        <v>1015</v>
      </c>
      <c r="F43701" s="86">
        <v>730838.67557285004</v>
      </c>
    </row>
    <row r="43702" spans="1:6">
      <c r="A43702">
        <v>2027</v>
      </c>
      <c r="B43702" t="s">
        <v>1033</v>
      </c>
      <c r="C43702" t="s">
        <v>1022</v>
      </c>
      <c r="D43702" t="s">
        <v>969</v>
      </c>
      <c r="E43702" t="s">
        <v>1015</v>
      </c>
      <c r="F43702" s="86">
        <v>722178.044836669</v>
      </c>
    </row>
    <row r="43703" spans="1:6">
      <c r="A43703">
        <v>2028</v>
      </c>
      <c r="B43703" t="s">
        <v>1033</v>
      </c>
      <c r="C43703" t="s">
        <v>1022</v>
      </c>
      <c r="D43703" t="s">
        <v>969</v>
      </c>
      <c r="E43703" t="s">
        <v>1015</v>
      </c>
      <c r="F43703" s="86">
        <v>710245.825162341</v>
      </c>
    </row>
    <row r="43704" spans="1:6">
      <c r="A43704">
        <v>2029</v>
      </c>
      <c r="B43704" t="s">
        <v>1033</v>
      </c>
      <c r="C43704" t="s">
        <v>1022</v>
      </c>
      <c r="D43704" t="s">
        <v>969</v>
      </c>
      <c r="E43704" t="s">
        <v>1015</v>
      </c>
      <c r="F43704" s="86">
        <v>695558.65551090497</v>
      </c>
    </row>
    <row r="43705" spans="1:6">
      <c r="A43705">
        <v>2030</v>
      </c>
      <c r="B43705" t="s">
        <v>1033</v>
      </c>
      <c r="C43705" t="s">
        <v>1022</v>
      </c>
      <c r="D43705" t="s">
        <v>969</v>
      </c>
      <c r="E43705" t="s">
        <v>1015</v>
      </c>
      <c r="F43705" s="86">
        <v>677354.32248229196</v>
      </c>
    </row>
    <row r="43706" spans="1:6">
      <c r="A43706">
        <v>2031</v>
      </c>
      <c r="B43706" t="s">
        <v>1033</v>
      </c>
      <c r="C43706" t="s">
        <v>1022</v>
      </c>
      <c r="D43706" t="s">
        <v>969</v>
      </c>
      <c r="E43706" t="s">
        <v>1015</v>
      </c>
      <c r="F43706" s="86">
        <v>656470.80422182404</v>
      </c>
    </row>
    <row r="43707" spans="1:6">
      <c r="A43707">
        <v>2032</v>
      </c>
      <c r="B43707" t="s">
        <v>1033</v>
      </c>
      <c r="C43707" t="s">
        <v>1022</v>
      </c>
      <c r="D43707" t="s">
        <v>969</v>
      </c>
      <c r="E43707" t="s">
        <v>1015</v>
      </c>
      <c r="F43707" s="86">
        <v>633567.17106125294</v>
      </c>
    </row>
    <row r="43708" spans="1:6">
      <c r="A43708">
        <v>2033</v>
      </c>
      <c r="B43708" t="s">
        <v>1033</v>
      </c>
      <c r="C43708" t="s">
        <v>1022</v>
      </c>
      <c r="D43708" t="s">
        <v>969</v>
      </c>
      <c r="E43708" t="s">
        <v>1015</v>
      </c>
      <c r="F43708" s="86">
        <v>608585.53945035103</v>
      </c>
    </row>
    <row r="43709" spans="1:6">
      <c r="A43709">
        <v>2034</v>
      </c>
      <c r="B43709" t="s">
        <v>1033</v>
      </c>
      <c r="C43709" t="s">
        <v>1022</v>
      </c>
      <c r="D43709" t="s">
        <v>969</v>
      </c>
      <c r="E43709" t="s">
        <v>1015</v>
      </c>
      <c r="F43709" s="86">
        <v>582251.94727756095</v>
      </c>
    </row>
    <row r="43710" spans="1:6">
      <c r="A43710">
        <v>2035</v>
      </c>
      <c r="B43710" t="s">
        <v>1033</v>
      </c>
      <c r="C43710" t="s">
        <v>1022</v>
      </c>
      <c r="D43710" t="s">
        <v>969</v>
      </c>
      <c r="E43710" t="s">
        <v>1015</v>
      </c>
      <c r="F43710" s="86">
        <v>554382.92443128699</v>
      </c>
    </row>
    <row r="43711" spans="1:6">
      <c r="A43711">
        <v>2036</v>
      </c>
      <c r="B43711" t="s">
        <v>1033</v>
      </c>
      <c r="C43711" t="s">
        <v>1022</v>
      </c>
      <c r="D43711" t="s">
        <v>969</v>
      </c>
      <c r="E43711" t="s">
        <v>1015</v>
      </c>
      <c r="F43711" s="86">
        <v>526071.066155573</v>
      </c>
    </row>
    <row r="43712" spans="1:6">
      <c r="A43712">
        <v>2037</v>
      </c>
      <c r="B43712" t="s">
        <v>1033</v>
      </c>
      <c r="C43712" t="s">
        <v>1022</v>
      </c>
      <c r="D43712" t="s">
        <v>969</v>
      </c>
      <c r="E43712" t="s">
        <v>1015</v>
      </c>
      <c r="F43712" s="86">
        <v>497225.34070162597</v>
      </c>
    </row>
    <row r="43713" spans="1:6">
      <c r="A43713">
        <v>2038</v>
      </c>
      <c r="B43713" t="s">
        <v>1033</v>
      </c>
      <c r="C43713" t="s">
        <v>1022</v>
      </c>
      <c r="D43713" t="s">
        <v>969</v>
      </c>
      <c r="E43713" t="s">
        <v>1015</v>
      </c>
      <c r="F43713" s="86">
        <v>467900.21695072798</v>
      </c>
    </row>
    <row r="43714" spans="1:6">
      <c r="A43714">
        <v>2039</v>
      </c>
      <c r="B43714" t="s">
        <v>1033</v>
      </c>
      <c r="C43714" t="s">
        <v>1022</v>
      </c>
      <c r="D43714" t="s">
        <v>969</v>
      </c>
      <c r="E43714" t="s">
        <v>1015</v>
      </c>
      <c r="F43714" s="86">
        <v>438678.04903273098</v>
      </c>
    </row>
    <row r="43715" spans="1:6">
      <c r="A43715">
        <v>2040</v>
      </c>
      <c r="B43715" t="s">
        <v>1033</v>
      </c>
      <c r="C43715" t="s">
        <v>1022</v>
      </c>
      <c r="D43715" t="s">
        <v>969</v>
      </c>
      <c r="E43715" t="s">
        <v>1015</v>
      </c>
      <c r="F43715" s="86">
        <v>409941.359658506</v>
      </c>
    </row>
    <row r="43716" spans="1:6">
      <c r="A43716">
        <v>2041</v>
      </c>
      <c r="B43716" t="s">
        <v>1033</v>
      </c>
      <c r="C43716" t="s">
        <v>1022</v>
      </c>
      <c r="D43716" t="s">
        <v>969</v>
      </c>
      <c r="E43716" t="s">
        <v>1015</v>
      </c>
      <c r="F43716" s="86">
        <v>381855.55435006</v>
      </c>
    </row>
    <row r="43717" spans="1:6">
      <c r="A43717">
        <v>2042</v>
      </c>
      <c r="B43717" t="s">
        <v>1033</v>
      </c>
      <c r="C43717" t="s">
        <v>1022</v>
      </c>
      <c r="D43717" t="s">
        <v>969</v>
      </c>
      <c r="E43717" t="s">
        <v>1015</v>
      </c>
      <c r="F43717" s="86">
        <v>355000.13513640198</v>
      </c>
    </row>
    <row r="43718" spans="1:6">
      <c r="A43718">
        <v>2043</v>
      </c>
      <c r="B43718" t="s">
        <v>1033</v>
      </c>
      <c r="C43718" t="s">
        <v>1022</v>
      </c>
      <c r="D43718" t="s">
        <v>969</v>
      </c>
      <c r="E43718" t="s">
        <v>1015</v>
      </c>
      <c r="F43718" s="86">
        <v>329995.356446833</v>
      </c>
    </row>
    <row r="43719" spans="1:6">
      <c r="A43719">
        <v>2044</v>
      </c>
      <c r="B43719" t="s">
        <v>1033</v>
      </c>
      <c r="C43719" t="s">
        <v>1022</v>
      </c>
      <c r="D43719" t="s">
        <v>969</v>
      </c>
      <c r="E43719" t="s">
        <v>1015</v>
      </c>
      <c r="F43719" s="86">
        <v>306996.43274397799</v>
      </c>
    </row>
    <row r="43720" spans="1:6">
      <c r="A43720">
        <v>2045</v>
      </c>
      <c r="B43720" t="s">
        <v>1033</v>
      </c>
      <c r="C43720" t="s">
        <v>1022</v>
      </c>
      <c r="D43720" t="s">
        <v>969</v>
      </c>
      <c r="E43720" t="s">
        <v>1015</v>
      </c>
      <c r="F43720" s="86">
        <v>286401.51611999201</v>
      </c>
    </row>
    <row r="43721" spans="1:6">
      <c r="A43721">
        <v>2046</v>
      </c>
      <c r="B43721" t="s">
        <v>1033</v>
      </c>
      <c r="C43721" t="s">
        <v>1022</v>
      </c>
      <c r="D43721" t="s">
        <v>969</v>
      </c>
      <c r="E43721" t="s">
        <v>1015</v>
      </c>
      <c r="F43721" s="86">
        <v>268159.50643867097</v>
      </c>
    </row>
    <row r="43722" spans="1:6">
      <c r="A43722">
        <v>2047</v>
      </c>
      <c r="B43722" t="s">
        <v>1033</v>
      </c>
      <c r="C43722" t="s">
        <v>1022</v>
      </c>
      <c r="D43722" t="s">
        <v>969</v>
      </c>
      <c r="E43722" t="s">
        <v>1015</v>
      </c>
      <c r="F43722" s="86">
        <v>252502.484396571</v>
      </c>
    </row>
    <row r="43723" spans="1:6">
      <c r="A43723">
        <v>2048</v>
      </c>
      <c r="B43723" t="s">
        <v>1033</v>
      </c>
      <c r="C43723" t="s">
        <v>1022</v>
      </c>
      <c r="D43723" t="s">
        <v>969</v>
      </c>
      <c r="E43723" t="s">
        <v>1015</v>
      </c>
      <c r="F43723" s="86">
        <v>239435.00278103899</v>
      </c>
    </row>
    <row r="43724" spans="1:6">
      <c r="A43724">
        <v>2049</v>
      </c>
      <c r="B43724" t="s">
        <v>1033</v>
      </c>
      <c r="C43724" t="s">
        <v>1022</v>
      </c>
      <c r="D43724" t="s">
        <v>969</v>
      </c>
      <c r="E43724" t="s">
        <v>1015</v>
      </c>
      <c r="F43724" s="86">
        <v>228845.51690513399</v>
      </c>
    </row>
    <row r="43725" spans="1:6">
      <c r="A43725">
        <v>2050</v>
      </c>
      <c r="B43725" t="s">
        <v>1033</v>
      </c>
      <c r="C43725" t="s">
        <v>1022</v>
      </c>
      <c r="D43725" t="s">
        <v>969</v>
      </c>
      <c r="E43725" t="s">
        <v>1015</v>
      </c>
      <c r="F43725" s="86">
        <v>220540.776078341</v>
      </c>
    </row>
    <row r="43726" spans="1:6">
      <c r="A43726">
        <v>2017</v>
      </c>
      <c r="B43726" t="s">
        <v>1034</v>
      </c>
      <c r="C43726" t="s">
        <v>1022</v>
      </c>
      <c r="D43726" t="s">
        <v>969</v>
      </c>
      <c r="E43726" t="s">
        <v>1015</v>
      </c>
      <c r="F43726" s="86">
        <v>1377.7316309846799</v>
      </c>
    </row>
    <row r="43727" spans="1:6">
      <c r="A43727">
        <v>2018</v>
      </c>
      <c r="B43727" t="s">
        <v>1034</v>
      </c>
      <c r="C43727" t="s">
        <v>1022</v>
      </c>
      <c r="D43727" t="s">
        <v>969</v>
      </c>
      <c r="E43727" t="s">
        <v>1015</v>
      </c>
      <c r="F43727" s="86">
        <v>1526.4160171092501</v>
      </c>
    </row>
    <row r="43728" spans="1:6">
      <c r="A43728">
        <v>2019</v>
      </c>
      <c r="B43728" t="s">
        <v>1034</v>
      </c>
      <c r="C43728" t="s">
        <v>1022</v>
      </c>
      <c r="D43728" t="s">
        <v>969</v>
      </c>
      <c r="E43728" t="s">
        <v>1015</v>
      </c>
      <c r="F43728" s="86">
        <v>1544.3099550197301</v>
      </c>
    </row>
    <row r="43729" spans="1:6">
      <c r="A43729">
        <v>2020</v>
      </c>
      <c r="B43729" t="s">
        <v>1034</v>
      </c>
      <c r="C43729" t="s">
        <v>1022</v>
      </c>
      <c r="D43729" t="s">
        <v>969</v>
      </c>
      <c r="E43729" t="s">
        <v>1015</v>
      </c>
      <c r="F43729" s="86">
        <v>1562.0315777287799</v>
      </c>
    </row>
    <row r="43730" spans="1:6">
      <c r="A43730">
        <v>2021</v>
      </c>
      <c r="B43730" t="s">
        <v>1034</v>
      </c>
      <c r="C43730" t="s">
        <v>1022</v>
      </c>
      <c r="D43730" t="s">
        <v>969</v>
      </c>
      <c r="E43730" t="s">
        <v>1015</v>
      </c>
      <c r="F43730" s="86">
        <v>1579.72301057351</v>
      </c>
    </row>
    <row r="43731" spans="1:6">
      <c r="A43731">
        <v>2022</v>
      </c>
      <c r="B43731" t="s">
        <v>1034</v>
      </c>
      <c r="C43731" t="s">
        <v>1022</v>
      </c>
      <c r="D43731" t="s">
        <v>969</v>
      </c>
      <c r="E43731" t="s">
        <v>1015</v>
      </c>
      <c r="F43731" s="86">
        <v>1596.77945584652</v>
      </c>
    </row>
    <row r="43732" spans="1:6">
      <c r="A43732">
        <v>2023</v>
      </c>
      <c r="B43732" t="s">
        <v>1034</v>
      </c>
      <c r="C43732" t="s">
        <v>1022</v>
      </c>
      <c r="D43732" t="s">
        <v>969</v>
      </c>
      <c r="E43732" t="s">
        <v>1015</v>
      </c>
      <c r="F43732" s="86">
        <v>1613.5151314186801</v>
      </c>
    </row>
    <row r="43733" spans="1:6">
      <c r="A43733">
        <v>2024</v>
      </c>
      <c r="B43733" t="s">
        <v>1034</v>
      </c>
      <c r="C43733" t="s">
        <v>1022</v>
      </c>
      <c r="D43733" t="s">
        <v>969</v>
      </c>
      <c r="E43733" t="s">
        <v>1015</v>
      </c>
      <c r="F43733" s="86">
        <v>1630.1103032850999</v>
      </c>
    </row>
    <row r="43734" spans="1:6">
      <c r="A43734">
        <v>2025</v>
      </c>
      <c r="B43734" t="s">
        <v>1034</v>
      </c>
      <c r="C43734" t="s">
        <v>1022</v>
      </c>
      <c r="D43734" t="s">
        <v>969</v>
      </c>
      <c r="E43734" t="s">
        <v>1015</v>
      </c>
      <c r="F43734" s="86">
        <v>1646.7840153637801</v>
      </c>
    </row>
    <row r="43735" spans="1:6">
      <c r="A43735">
        <v>2026</v>
      </c>
      <c r="B43735" t="s">
        <v>1034</v>
      </c>
      <c r="C43735" t="s">
        <v>1022</v>
      </c>
      <c r="D43735" t="s">
        <v>969</v>
      </c>
      <c r="E43735" t="s">
        <v>1015</v>
      </c>
      <c r="F43735" s="86">
        <v>1663.5995222054501</v>
      </c>
    </row>
    <row r="43736" spans="1:6">
      <c r="A43736">
        <v>2027</v>
      </c>
      <c r="B43736" t="s">
        <v>1034</v>
      </c>
      <c r="C43736" t="s">
        <v>1022</v>
      </c>
      <c r="D43736" t="s">
        <v>969</v>
      </c>
      <c r="E43736" t="s">
        <v>1015</v>
      </c>
      <c r="F43736" s="86">
        <v>1680.31151774965</v>
      </c>
    </row>
    <row r="43737" spans="1:6">
      <c r="A43737">
        <v>2028</v>
      </c>
      <c r="B43737" t="s">
        <v>1034</v>
      </c>
      <c r="C43737" t="s">
        <v>1022</v>
      </c>
      <c r="D43737" t="s">
        <v>969</v>
      </c>
      <c r="E43737" t="s">
        <v>1015</v>
      </c>
      <c r="F43737" s="86">
        <v>1696.67360132455</v>
      </c>
    </row>
    <row r="43738" spans="1:6">
      <c r="A43738">
        <v>2029</v>
      </c>
      <c r="B43738" t="s">
        <v>1034</v>
      </c>
      <c r="C43738" t="s">
        <v>1022</v>
      </c>
      <c r="D43738" t="s">
        <v>969</v>
      </c>
      <c r="E43738" t="s">
        <v>1015</v>
      </c>
      <c r="F43738" s="86">
        <v>1712.60682534139</v>
      </c>
    </row>
    <row r="43739" spans="1:6">
      <c r="A43739">
        <v>2030</v>
      </c>
      <c r="B43739" t="s">
        <v>1034</v>
      </c>
      <c r="C43739" t="s">
        <v>1022</v>
      </c>
      <c r="D43739" t="s">
        <v>969</v>
      </c>
      <c r="E43739" t="s">
        <v>1015</v>
      </c>
      <c r="F43739" s="86">
        <v>1729.0839129015301</v>
      </c>
    </row>
    <row r="43740" spans="1:6">
      <c r="A43740">
        <v>2031</v>
      </c>
      <c r="B43740" t="s">
        <v>1034</v>
      </c>
      <c r="C43740" t="s">
        <v>1022</v>
      </c>
      <c r="D43740" t="s">
        <v>969</v>
      </c>
      <c r="E43740" t="s">
        <v>1015</v>
      </c>
      <c r="F43740" s="86">
        <v>1745.1135480840301</v>
      </c>
    </row>
    <row r="43741" spans="1:6">
      <c r="A43741">
        <v>2032</v>
      </c>
      <c r="B43741" t="s">
        <v>1034</v>
      </c>
      <c r="C43741" t="s">
        <v>1022</v>
      </c>
      <c r="D43741" t="s">
        <v>969</v>
      </c>
      <c r="E43741" t="s">
        <v>1015</v>
      </c>
      <c r="F43741" s="86">
        <v>1760.7998218944699</v>
      </c>
    </row>
    <row r="43742" spans="1:6">
      <c r="A43742">
        <v>2033</v>
      </c>
      <c r="B43742" t="s">
        <v>1034</v>
      </c>
      <c r="C43742" t="s">
        <v>1022</v>
      </c>
      <c r="D43742" t="s">
        <v>969</v>
      </c>
      <c r="E43742" t="s">
        <v>1015</v>
      </c>
      <c r="F43742" s="86">
        <v>1775.96949278184</v>
      </c>
    </row>
    <row r="43743" spans="1:6">
      <c r="A43743">
        <v>2034</v>
      </c>
      <c r="B43743" t="s">
        <v>1034</v>
      </c>
      <c r="C43743" t="s">
        <v>1022</v>
      </c>
      <c r="D43743" t="s">
        <v>969</v>
      </c>
      <c r="E43743" t="s">
        <v>1015</v>
      </c>
      <c r="F43743" s="86">
        <v>1791.5044887146601</v>
      </c>
    </row>
    <row r="43744" spans="1:6">
      <c r="A43744">
        <v>2035</v>
      </c>
      <c r="B43744" t="s">
        <v>1034</v>
      </c>
      <c r="C43744" t="s">
        <v>1022</v>
      </c>
      <c r="D43744" t="s">
        <v>969</v>
      </c>
      <c r="E43744" t="s">
        <v>1015</v>
      </c>
      <c r="F43744" s="86">
        <v>1806.39055078053</v>
      </c>
    </row>
    <row r="43745" spans="1:6">
      <c r="A43745">
        <v>2036</v>
      </c>
      <c r="B43745" t="s">
        <v>1034</v>
      </c>
      <c r="C43745" t="s">
        <v>1022</v>
      </c>
      <c r="D43745" t="s">
        <v>969</v>
      </c>
      <c r="E43745" t="s">
        <v>1015</v>
      </c>
      <c r="F43745" s="86">
        <v>1821.17218427336</v>
      </c>
    </row>
    <row r="43746" spans="1:6">
      <c r="A43746">
        <v>2037</v>
      </c>
      <c r="B43746" t="s">
        <v>1034</v>
      </c>
      <c r="C43746" t="s">
        <v>1022</v>
      </c>
      <c r="D43746" t="s">
        <v>969</v>
      </c>
      <c r="E43746" t="s">
        <v>1015</v>
      </c>
      <c r="F43746" s="86">
        <v>1836.37622706975</v>
      </c>
    </row>
    <row r="43747" spans="1:6">
      <c r="A43747">
        <v>2038</v>
      </c>
      <c r="B43747" t="s">
        <v>1034</v>
      </c>
      <c r="C43747" t="s">
        <v>1022</v>
      </c>
      <c r="D43747" t="s">
        <v>969</v>
      </c>
      <c r="E43747" t="s">
        <v>1015</v>
      </c>
      <c r="F43747" s="86">
        <v>1850.9175467084101</v>
      </c>
    </row>
    <row r="43748" spans="1:6">
      <c r="A43748">
        <v>2039</v>
      </c>
      <c r="B43748" t="s">
        <v>1034</v>
      </c>
      <c r="C43748" t="s">
        <v>1022</v>
      </c>
      <c r="D43748" t="s">
        <v>969</v>
      </c>
      <c r="E43748" t="s">
        <v>1015</v>
      </c>
      <c r="F43748" s="86">
        <v>1865.8753085835001</v>
      </c>
    </row>
    <row r="43749" spans="1:6">
      <c r="A43749">
        <v>2040</v>
      </c>
      <c r="B43749" t="s">
        <v>1034</v>
      </c>
      <c r="C43749" t="s">
        <v>1022</v>
      </c>
      <c r="D43749" t="s">
        <v>969</v>
      </c>
      <c r="E43749" t="s">
        <v>1015</v>
      </c>
      <c r="F43749" s="86">
        <v>1880.02127328141</v>
      </c>
    </row>
    <row r="43750" spans="1:6">
      <c r="A43750">
        <v>2041</v>
      </c>
      <c r="B43750" t="s">
        <v>1034</v>
      </c>
      <c r="C43750" t="s">
        <v>1022</v>
      </c>
      <c r="D43750" t="s">
        <v>969</v>
      </c>
      <c r="E43750" t="s">
        <v>1015</v>
      </c>
      <c r="F43750" s="86">
        <v>1887.11648861199</v>
      </c>
    </row>
    <row r="43751" spans="1:6">
      <c r="A43751">
        <v>2042</v>
      </c>
      <c r="B43751" t="s">
        <v>1034</v>
      </c>
      <c r="C43751" t="s">
        <v>1022</v>
      </c>
      <c r="D43751" t="s">
        <v>969</v>
      </c>
      <c r="E43751" t="s">
        <v>1015</v>
      </c>
      <c r="F43751" s="86">
        <v>1893.97862488334</v>
      </c>
    </row>
    <row r="43752" spans="1:6">
      <c r="A43752">
        <v>2043</v>
      </c>
      <c r="B43752" t="s">
        <v>1034</v>
      </c>
      <c r="C43752" t="s">
        <v>1022</v>
      </c>
      <c r="D43752" t="s">
        <v>969</v>
      </c>
      <c r="E43752" t="s">
        <v>1015</v>
      </c>
      <c r="F43752" s="86">
        <v>1901.2052070357799</v>
      </c>
    </row>
    <row r="43753" spans="1:6">
      <c r="A43753">
        <v>2044</v>
      </c>
      <c r="B43753" t="s">
        <v>1034</v>
      </c>
      <c r="C43753" t="s">
        <v>1022</v>
      </c>
      <c r="D43753" t="s">
        <v>969</v>
      </c>
      <c r="E43753" t="s">
        <v>1015</v>
      </c>
      <c r="F43753" s="86">
        <v>1907.5813494076999</v>
      </c>
    </row>
    <row r="43754" spans="1:6">
      <c r="A43754">
        <v>2045</v>
      </c>
      <c r="B43754" t="s">
        <v>1034</v>
      </c>
      <c r="C43754" t="s">
        <v>1022</v>
      </c>
      <c r="D43754" t="s">
        <v>969</v>
      </c>
      <c r="E43754" t="s">
        <v>1015</v>
      </c>
      <c r="F43754" s="86">
        <v>1913.7592813307101</v>
      </c>
    </row>
    <row r="43755" spans="1:6">
      <c r="A43755">
        <v>2046</v>
      </c>
      <c r="B43755" t="s">
        <v>1034</v>
      </c>
      <c r="C43755" t="s">
        <v>1022</v>
      </c>
      <c r="D43755" t="s">
        <v>969</v>
      </c>
      <c r="E43755" t="s">
        <v>1015</v>
      </c>
      <c r="F43755" s="86">
        <v>1919.7025058228301</v>
      </c>
    </row>
    <row r="43756" spans="1:6">
      <c r="A43756">
        <v>2047</v>
      </c>
      <c r="B43756" t="s">
        <v>1034</v>
      </c>
      <c r="C43756" t="s">
        <v>1022</v>
      </c>
      <c r="D43756" t="s">
        <v>969</v>
      </c>
      <c r="E43756" t="s">
        <v>1015</v>
      </c>
      <c r="F43756" s="86">
        <v>1925.4911383737499</v>
      </c>
    </row>
    <row r="43757" spans="1:6">
      <c r="A43757">
        <v>2048</v>
      </c>
      <c r="B43757" t="s">
        <v>1034</v>
      </c>
      <c r="C43757" t="s">
        <v>1022</v>
      </c>
      <c r="D43757" t="s">
        <v>969</v>
      </c>
      <c r="E43757" t="s">
        <v>1015</v>
      </c>
      <c r="F43757" s="86">
        <v>1931.11873629158</v>
      </c>
    </row>
    <row r="43758" spans="1:6">
      <c r="A43758">
        <v>2049</v>
      </c>
      <c r="B43758" t="s">
        <v>1034</v>
      </c>
      <c r="C43758" t="s">
        <v>1022</v>
      </c>
      <c r="D43758" t="s">
        <v>969</v>
      </c>
      <c r="E43758" t="s">
        <v>1015</v>
      </c>
      <c r="F43758" s="86">
        <v>1936.5593310463901</v>
      </c>
    </row>
    <row r="43759" spans="1:6">
      <c r="A43759">
        <v>2050</v>
      </c>
      <c r="B43759" t="s">
        <v>1034</v>
      </c>
      <c r="C43759" t="s">
        <v>1022</v>
      </c>
      <c r="D43759" t="s">
        <v>969</v>
      </c>
      <c r="E43759" t="s">
        <v>1015</v>
      </c>
      <c r="F43759" s="86">
        <v>1941.8658229382399</v>
      </c>
    </row>
    <row r="43760" spans="1:6">
      <c r="A43760">
        <v>2017</v>
      </c>
      <c r="B43760" t="s">
        <v>1035</v>
      </c>
      <c r="C43760" t="s">
        <v>1022</v>
      </c>
      <c r="D43760" t="s">
        <v>969</v>
      </c>
      <c r="E43760" t="s">
        <v>1015</v>
      </c>
      <c r="F43760" s="86">
        <v>10002.0274815023</v>
      </c>
    </row>
    <row r="43761" spans="1:6">
      <c r="A43761">
        <v>2018</v>
      </c>
      <c r="B43761" t="s">
        <v>1035</v>
      </c>
      <c r="C43761" t="s">
        <v>1022</v>
      </c>
      <c r="D43761" t="s">
        <v>969</v>
      </c>
      <c r="E43761" t="s">
        <v>1015</v>
      </c>
      <c r="F43761" s="86">
        <v>10412.8967510154</v>
      </c>
    </row>
    <row r="43762" spans="1:6">
      <c r="A43762">
        <v>2019</v>
      </c>
      <c r="B43762" t="s">
        <v>1035</v>
      </c>
      <c r="C43762" t="s">
        <v>1022</v>
      </c>
      <c r="D43762" t="s">
        <v>969</v>
      </c>
      <c r="E43762" t="s">
        <v>1015</v>
      </c>
      <c r="F43762" s="86">
        <v>10488.096851429</v>
      </c>
    </row>
    <row r="43763" spans="1:6">
      <c r="A43763">
        <v>2020</v>
      </c>
      <c r="B43763" t="s">
        <v>1035</v>
      </c>
      <c r="C43763" t="s">
        <v>1022</v>
      </c>
      <c r="D43763" t="s">
        <v>969</v>
      </c>
      <c r="E43763" t="s">
        <v>1015</v>
      </c>
      <c r="F43763" s="86">
        <v>10565.2374418003</v>
      </c>
    </row>
    <row r="43764" spans="1:6">
      <c r="A43764">
        <v>2021</v>
      </c>
      <c r="B43764" t="s">
        <v>1035</v>
      </c>
      <c r="C43764" t="s">
        <v>1022</v>
      </c>
      <c r="D43764" t="s">
        <v>969</v>
      </c>
      <c r="E43764" t="s">
        <v>1015</v>
      </c>
      <c r="F43764" s="86">
        <v>10644.340891006201</v>
      </c>
    </row>
    <row r="43765" spans="1:6">
      <c r="A43765">
        <v>2022</v>
      </c>
      <c r="B43765" t="s">
        <v>1035</v>
      </c>
      <c r="C43765" t="s">
        <v>1022</v>
      </c>
      <c r="D43765" t="s">
        <v>969</v>
      </c>
      <c r="E43765" t="s">
        <v>1015</v>
      </c>
      <c r="F43765" s="86">
        <v>10721.903319839401</v>
      </c>
    </row>
    <row r="43766" spans="1:6">
      <c r="A43766">
        <v>2023</v>
      </c>
      <c r="B43766" t="s">
        <v>1035</v>
      </c>
      <c r="C43766" t="s">
        <v>1022</v>
      </c>
      <c r="D43766" t="s">
        <v>969</v>
      </c>
      <c r="E43766" t="s">
        <v>1015</v>
      </c>
      <c r="F43766" s="86">
        <v>10796.987795860699</v>
      </c>
    </row>
    <row r="43767" spans="1:6">
      <c r="A43767">
        <v>2024</v>
      </c>
      <c r="B43767" t="s">
        <v>1035</v>
      </c>
      <c r="C43767" t="s">
        <v>1022</v>
      </c>
      <c r="D43767" t="s">
        <v>969</v>
      </c>
      <c r="E43767" t="s">
        <v>1015</v>
      </c>
      <c r="F43767" s="86">
        <v>10872.5821806274</v>
      </c>
    </row>
    <row r="43768" spans="1:6">
      <c r="A43768">
        <v>2025</v>
      </c>
      <c r="B43768" t="s">
        <v>1035</v>
      </c>
      <c r="C43768" t="s">
        <v>1022</v>
      </c>
      <c r="D43768" t="s">
        <v>969</v>
      </c>
      <c r="E43768" t="s">
        <v>1015</v>
      </c>
      <c r="F43768" s="86">
        <v>10950.400456023801</v>
      </c>
    </row>
    <row r="43769" spans="1:6">
      <c r="A43769">
        <v>2026</v>
      </c>
      <c r="B43769" t="s">
        <v>1035</v>
      </c>
      <c r="C43769" t="s">
        <v>1022</v>
      </c>
      <c r="D43769" t="s">
        <v>969</v>
      </c>
      <c r="E43769" t="s">
        <v>1015</v>
      </c>
      <c r="F43769" s="86">
        <v>11026.0231212707</v>
      </c>
    </row>
    <row r="43770" spans="1:6">
      <c r="A43770">
        <v>2027</v>
      </c>
      <c r="B43770" t="s">
        <v>1035</v>
      </c>
      <c r="C43770" t="s">
        <v>1022</v>
      </c>
      <c r="D43770" t="s">
        <v>969</v>
      </c>
      <c r="E43770" t="s">
        <v>1015</v>
      </c>
      <c r="F43770" s="86">
        <v>11100.2376589053</v>
      </c>
    </row>
    <row r="43771" spans="1:6">
      <c r="A43771">
        <v>2028</v>
      </c>
      <c r="B43771" t="s">
        <v>1035</v>
      </c>
      <c r="C43771" t="s">
        <v>1022</v>
      </c>
      <c r="D43771" t="s">
        <v>969</v>
      </c>
      <c r="E43771" t="s">
        <v>1015</v>
      </c>
      <c r="F43771" s="86">
        <v>11171.649373328401</v>
      </c>
    </row>
    <row r="43772" spans="1:6">
      <c r="A43772">
        <v>2029</v>
      </c>
      <c r="B43772" t="s">
        <v>1035</v>
      </c>
      <c r="C43772" t="s">
        <v>1022</v>
      </c>
      <c r="D43772" t="s">
        <v>969</v>
      </c>
      <c r="E43772" t="s">
        <v>1015</v>
      </c>
      <c r="F43772" s="86">
        <v>11235.5140978973</v>
      </c>
    </row>
    <row r="43773" spans="1:6">
      <c r="A43773">
        <v>2030</v>
      </c>
      <c r="B43773" t="s">
        <v>1035</v>
      </c>
      <c r="C43773" t="s">
        <v>1022</v>
      </c>
      <c r="D43773" t="s">
        <v>969</v>
      </c>
      <c r="E43773" t="s">
        <v>1015</v>
      </c>
      <c r="F43773" s="86">
        <v>11298.809977823799</v>
      </c>
    </row>
    <row r="43774" spans="1:6">
      <c r="A43774">
        <v>2031</v>
      </c>
      <c r="B43774" t="s">
        <v>1035</v>
      </c>
      <c r="C43774" t="s">
        <v>1022</v>
      </c>
      <c r="D43774" t="s">
        <v>969</v>
      </c>
      <c r="E43774" t="s">
        <v>1015</v>
      </c>
      <c r="F43774" s="86">
        <v>11357.437701196601</v>
      </c>
    </row>
    <row r="43775" spans="1:6">
      <c r="A43775">
        <v>2032</v>
      </c>
      <c r="B43775" t="s">
        <v>1035</v>
      </c>
      <c r="C43775" t="s">
        <v>1022</v>
      </c>
      <c r="D43775" t="s">
        <v>969</v>
      </c>
      <c r="E43775" t="s">
        <v>1015</v>
      </c>
      <c r="F43775" s="86">
        <v>11412.3729329462</v>
      </c>
    </row>
    <row r="43776" spans="1:6">
      <c r="A43776">
        <v>2033</v>
      </c>
      <c r="B43776" t="s">
        <v>1035</v>
      </c>
      <c r="C43776" t="s">
        <v>1022</v>
      </c>
      <c r="D43776" t="s">
        <v>969</v>
      </c>
      <c r="E43776" t="s">
        <v>1015</v>
      </c>
      <c r="F43776" s="86">
        <v>11462.9712699963</v>
      </c>
    </row>
    <row r="43777" spans="1:6">
      <c r="A43777">
        <v>2034</v>
      </c>
      <c r="B43777" t="s">
        <v>1035</v>
      </c>
      <c r="C43777" t="s">
        <v>1022</v>
      </c>
      <c r="D43777" t="s">
        <v>969</v>
      </c>
      <c r="E43777" t="s">
        <v>1015</v>
      </c>
      <c r="F43777" s="86">
        <v>11512.110199603399</v>
      </c>
    </row>
    <row r="43778" spans="1:6">
      <c r="A43778">
        <v>2035</v>
      </c>
      <c r="B43778" t="s">
        <v>1035</v>
      </c>
      <c r="C43778" t="s">
        <v>1022</v>
      </c>
      <c r="D43778" t="s">
        <v>969</v>
      </c>
      <c r="E43778" t="s">
        <v>1015</v>
      </c>
      <c r="F43778" s="86">
        <v>11558.9218341182</v>
      </c>
    </row>
    <row r="43779" spans="1:6">
      <c r="A43779">
        <v>2036</v>
      </c>
      <c r="B43779" t="s">
        <v>1035</v>
      </c>
      <c r="C43779" t="s">
        <v>1022</v>
      </c>
      <c r="D43779" t="s">
        <v>969</v>
      </c>
      <c r="E43779" t="s">
        <v>1015</v>
      </c>
      <c r="F43779" s="86">
        <v>11609.8665868465</v>
      </c>
    </row>
    <row r="43780" spans="1:6">
      <c r="A43780">
        <v>2037</v>
      </c>
      <c r="B43780" t="s">
        <v>1035</v>
      </c>
      <c r="C43780" t="s">
        <v>1022</v>
      </c>
      <c r="D43780" t="s">
        <v>969</v>
      </c>
      <c r="E43780" t="s">
        <v>1015</v>
      </c>
      <c r="F43780" s="86">
        <v>11659.170110569799</v>
      </c>
    </row>
    <row r="43781" spans="1:6">
      <c r="A43781">
        <v>2038</v>
      </c>
      <c r="B43781" t="s">
        <v>1035</v>
      </c>
      <c r="C43781" t="s">
        <v>1022</v>
      </c>
      <c r="D43781" t="s">
        <v>969</v>
      </c>
      <c r="E43781" t="s">
        <v>1015</v>
      </c>
      <c r="F43781" s="86">
        <v>11712.003075742699</v>
      </c>
    </row>
    <row r="43782" spans="1:6">
      <c r="A43782">
        <v>2039</v>
      </c>
      <c r="B43782" t="s">
        <v>1035</v>
      </c>
      <c r="C43782" t="s">
        <v>1022</v>
      </c>
      <c r="D43782" t="s">
        <v>969</v>
      </c>
      <c r="E43782" t="s">
        <v>1015</v>
      </c>
      <c r="F43782" s="86">
        <v>11762.821481551</v>
      </c>
    </row>
    <row r="43783" spans="1:6">
      <c r="A43783">
        <v>2040</v>
      </c>
      <c r="B43783" t="s">
        <v>1035</v>
      </c>
      <c r="C43783" t="s">
        <v>1022</v>
      </c>
      <c r="D43783" t="s">
        <v>969</v>
      </c>
      <c r="E43783" t="s">
        <v>1015</v>
      </c>
      <c r="F43783" s="86">
        <v>11816.1522997797</v>
      </c>
    </row>
    <row r="43784" spans="1:6">
      <c r="A43784">
        <v>2041</v>
      </c>
      <c r="B43784" t="s">
        <v>1035</v>
      </c>
      <c r="C43784" t="s">
        <v>1022</v>
      </c>
      <c r="D43784" t="s">
        <v>969</v>
      </c>
      <c r="E43784" t="s">
        <v>1015</v>
      </c>
      <c r="F43784" s="86">
        <v>11884.412548279501</v>
      </c>
    </row>
    <row r="43785" spans="1:6">
      <c r="A43785">
        <v>2042</v>
      </c>
      <c r="B43785" t="s">
        <v>1035</v>
      </c>
      <c r="C43785" t="s">
        <v>1022</v>
      </c>
      <c r="D43785" t="s">
        <v>969</v>
      </c>
      <c r="E43785" t="s">
        <v>1015</v>
      </c>
      <c r="F43785" s="86">
        <v>11954.9893143067</v>
      </c>
    </row>
    <row r="43786" spans="1:6">
      <c r="A43786">
        <v>2043</v>
      </c>
      <c r="B43786" t="s">
        <v>1035</v>
      </c>
      <c r="C43786" t="s">
        <v>1022</v>
      </c>
      <c r="D43786" t="s">
        <v>969</v>
      </c>
      <c r="E43786" t="s">
        <v>1015</v>
      </c>
      <c r="F43786" s="86">
        <v>12022.7069775901</v>
      </c>
    </row>
    <row r="43787" spans="1:6">
      <c r="A43787">
        <v>2044</v>
      </c>
      <c r="B43787" t="s">
        <v>1035</v>
      </c>
      <c r="C43787" t="s">
        <v>1022</v>
      </c>
      <c r="D43787" t="s">
        <v>969</v>
      </c>
      <c r="E43787" t="s">
        <v>1015</v>
      </c>
      <c r="F43787" s="86">
        <v>12092.858476408501</v>
      </c>
    </row>
    <row r="43788" spans="1:6">
      <c r="A43788">
        <v>2045</v>
      </c>
      <c r="B43788" t="s">
        <v>1035</v>
      </c>
      <c r="C43788" t="s">
        <v>1022</v>
      </c>
      <c r="D43788" t="s">
        <v>969</v>
      </c>
      <c r="E43788" t="s">
        <v>1015</v>
      </c>
      <c r="F43788" s="86">
        <v>12160.347128420901</v>
      </c>
    </row>
    <row r="43789" spans="1:6">
      <c r="A43789">
        <v>2046</v>
      </c>
      <c r="B43789" t="s">
        <v>1035</v>
      </c>
      <c r="C43789" t="s">
        <v>1022</v>
      </c>
      <c r="D43789" t="s">
        <v>969</v>
      </c>
      <c r="E43789" t="s">
        <v>1015</v>
      </c>
      <c r="F43789" s="86">
        <v>12230.610089486599</v>
      </c>
    </row>
    <row r="43790" spans="1:6">
      <c r="A43790">
        <v>2047</v>
      </c>
      <c r="B43790" t="s">
        <v>1035</v>
      </c>
      <c r="C43790" t="s">
        <v>1022</v>
      </c>
      <c r="D43790" t="s">
        <v>969</v>
      </c>
      <c r="E43790" t="s">
        <v>1015</v>
      </c>
      <c r="F43790" s="86">
        <v>12298.401447997399</v>
      </c>
    </row>
    <row r="43791" spans="1:6">
      <c r="A43791">
        <v>2048</v>
      </c>
      <c r="B43791" t="s">
        <v>1035</v>
      </c>
      <c r="C43791" t="s">
        <v>1022</v>
      </c>
      <c r="D43791" t="s">
        <v>969</v>
      </c>
      <c r="E43791" t="s">
        <v>1015</v>
      </c>
      <c r="F43791" s="86">
        <v>12369.198068887799</v>
      </c>
    </row>
    <row r="43792" spans="1:6">
      <c r="A43792">
        <v>2049</v>
      </c>
      <c r="B43792" t="s">
        <v>1035</v>
      </c>
      <c r="C43792" t="s">
        <v>1022</v>
      </c>
      <c r="D43792" t="s">
        <v>969</v>
      </c>
      <c r="E43792" t="s">
        <v>1015</v>
      </c>
      <c r="F43792" s="86">
        <v>12437.674398786699</v>
      </c>
    </row>
    <row r="43793" spans="1:6">
      <c r="A43793">
        <v>2050</v>
      </c>
      <c r="B43793" t="s">
        <v>1035</v>
      </c>
      <c r="C43793" t="s">
        <v>1022</v>
      </c>
      <c r="D43793" t="s">
        <v>969</v>
      </c>
      <c r="E43793" t="s">
        <v>1015</v>
      </c>
      <c r="F43793" s="86">
        <v>12509.351246033501</v>
      </c>
    </row>
    <row r="43794" spans="1:6">
      <c r="A43794">
        <v>2017</v>
      </c>
      <c r="B43794" t="s">
        <v>1036</v>
      </c>
      <c r="C43794" t="s">
        <v>1022</v>
      </c>
      <c r="D43794" t="s">
        <v>969</v>
      </c>
      <c r="E43794" t="s">
        <v>1015</v>
      </c>
      <c r="F43794" s="86">
        <v>226477.514274688</v>
      </c>
    </row>
    <row r="43795" spans="1:6">
      <c r="A43795">
        <v>2018</v>
      </c>
      <c r="B43795" t="s">
        <v>1036</v>
      </c>
      <c r="C43795" t="s">
        <v>1022</v>
      </c>
      <c r="D43795" t="s">
        <v>969</v>
      </c>
      <c r="E43795" t="s">
        <v>1015</v>
      </c>
      <c r="F43795" s="86">
        <v>230055.129164496</v>
      </c>
    </row>
    <row r="43796" spans="1:6">
      <c r="A43796">
        <v>2019</v>
      </c>
      <c r="B43796" t="s">
        <v>1036</v>
      </c>
      <c r="C43796" t="s">
        <v>1022</v>
      </c>
      <c r="D43796" t="s">
        <v>969</v>
      </c>
      <c r="E43796" t="s">
        <v>1015</v>
      </c>
      <c r="F43796" s="86">
        <v>232113.67080912</v>
      </c>
    </row>
    <row r="43797" spans="1:6">
      <c r="A43797">
        <v>2020</v>
      </c>
      <c r="B43797" t="s">
        <v>1036</v>
      </c>
      <c r="C43797" t="s">
        <v>1022</v>
      </c>
      <c r="D43797" t="s">
        <v>969</v>
      </c>
      <c r="E43797" t="s">
        <v>1015</v>
      </c>
      <c r="F43797" s="86">
        <v>234155.484596236</v>
      </c>
    </row>
    <row r="43798" spans="1:6">
      <c r="A43798">
        <v>2021</v>
      </c>
      <c r="B43798" t="s">
        <v>1036</v>
      </c>
      <c r="C43798" t="s">
        <v>1022</v>
      </c>
      <c r="D43798" t="s">
        <v>969</v>
      </c>
      <c r="E43798" t="s">
        <v>1015</v>
      </c>
      <c r="F43798" s="86">
        <v>236233.55355968201</v>
      </c>
    </row>
    <row r="43799" spans="1:6">
      <c r="A43799">
        <v>2022</v>
      </c>
      <c r="B43799" t="s">
        <v>1036</v>
      </c>
      <c r="C43799" t="s">
        <v>1022</v>
      </c>
      <c r="D43799" t="s">
        <v>969</v>
      </c>
      <c r="E43799" t="s">
        <v>1015</v>
      </c>
      <c r="F43799" s="86">
        <v>238223.57596250001</v>
      </c>
    </row>
    <row r="43800" spans="1:6">
      <c r="A43800">
        <v>2023</v>
      </c>
      <c r="B43800" t="s">
        <v>1036</v>
      </c>
      <c r="C43800" t="s">
        <v>1022</v>
      </c>
      <c r="D43800" t="s">
        <v>969</v>
      </c>
      <c r="E43800" t="s">
        <v>1015</v>
      </c>
      <c r="F43800" s="86">
        <v>240115.373837969</v>
      </c>
    </row>
    <row r="43801" spans="1:6">
      <c r="A43801">
        <v>2024</v>
      </c>
      <c r="B43801" t="s">
        <v>1036</v>
      </c>
      <c r="C43801" t="s">
        <v>1022</v>
      </c>
      <c r="D43801" t="s">
        <v>969</v>
      </c>
      <c r="E43801" t="s">
        <v>1015</v>
      </c>
      <c r="F43801" s="86">
        <v>241998.318258741</v>
      </c>
    </row>
    <row r="43802" spans="1:6">
      <c r="A43802">
        <v>2025</v>
      </c>
      <c r="B43802" t="s">
        <v>1036</v>
      </c>
      <c r="C43802" t="s">
        <v>1022</v>
      </c>
      <c r="D43802" t="s">
        <v>969</v>
      </c>
      <c r="E43802" t="s">
        <v>1015</v>
      </c>
      <c r="F43802" s="86">
        <v>243859.46164843399</v>
      </c>
    </row>
    <row r="43803" spans="1:6">
      <c r="A43803">
        <v>2026</v>
      </c>
      <c r="B43803" t="s">
        <v>1036</v>
      </c>
      <c r="C43803" t="s">
        <v>1022</v>
      </c>
      <c r="D43803" t="s">
        <v>969</v>
      </c>
      <c r="E43803" t="s">
        <v>1015</v>
      </c>
      <c r="F43803" s="86">
        <v>245703.10175273399</v>
      </c>
    </row>
    <row r="43804" spans="1:6">
      <c r="A43804">
        <v>2027</v>
      </c>
      <c r="B43804" t="s">
        <v>1036</v>
      </c>
      <c r="C43804" t="s">
        <v>1022</v>
      </c>
      <c r="D43804" t="s">
        <v>969</v>
      </c>
      <c r="E43804" t="s">
        <v>1015</v>
      </c>
      <c r="F43804" s="86">
        <v>247583.08267703801</v>
      </c>
    </row>
    <row r="43805" spans="1:6">
      <c r="A43805">
        <v>2028</v>
      </c>
      <c r="B43805" t="s">
        <v>1036</v>
      </c>
      <c r="C43805" t="s">
        <v>1022</v>
      </c>
      <c r="D43805" t="s">
        <v>969</v>
      </c>
      <c r="E43805" t="s">
        <v>1015</v>
      </c>
      <c r="F43805" s="86">
        <v>249416.24359338</v>
      </c>
    </row>
    <row r="43806" spans="1:6">
      <c r="A43806">
        <v>2029</v>
      </c>
      <c r="B43806" t="s">
        <v>1036</v>
      </c>
      <c r="C43806" t="s">
        <v>1022</v>
      </c>
      <c r="D43806" t="s">
        <v>969</v>
      </c>
      <c r="E43806" t="s">
        <v>1015</v>
      </c>
      <c r="F43806" s="86">
        <v>251132.48524558899</v>
      </c>
    </row>
    <row r="43807" spans="1:6">
      <c r="A43807">
        <v>2030</v>
      </c>
      <c r="B43807" t="s">
        <v>1036</v>
      </c>
      <c r="C43807" t="s">
        <v>1022</v>
      </c>
      <c r="D43807" t="s">
        <v>969</v>
      </c>
      <c r="E43807" t="s">
        <v>1015</v>
      </c>
      <c r="F43807" s="86">
        <v>252883.78182191201</v>
      </c>
    </row>
    <row r="43808" spans="1:6">
      <c r="A43808">
        <v>2031</v>
      </c>
      <c r="B43808" t="s">
        <v>1036</v>
      </c>
      <c r="C43808" t="s">
        <v>1022</v>
      </c>
      <c r="D43808" t="s">
        <v>969</v>
      </c>
      <c r="E43808" t="s">
        <v>1015</v>
      </c>
      <c r="F43808" s="86">
        <v>254647.46927164</v>
      </c>
    </row>
    <row r="43809" spans="1:6">
      <c r="A43809">
        <v>2032</v>
      </c>
      <c r="B43809" t="s">
        <v>1036</v>
      </c>
      <c r="C43809" t="s">
        <v>1022</v>
      </c>
      <c r="D43809" t="s">
        <v>969</v>
      </c>
      <c r="E43809" t="s">
        <v>1015</v>
      </c>
      <c r="F43809" s="86">
        <v>256321.96494747</v>
      </c>
    </row>
    <row r="43810" spans="1:6">
      <c r="A43810">
        <v>2033</v>
      </c>
      <c r="B43810" t="s">
        <v>1036</v>
      </c>
      <c r="C43810" t="s">
        <v>1022</v>
      </c>
      <c r="D43810" t="s">
        <v>969</v>
      </c>
      <c r="E43810" t="s">
        <v>1015</v>
      </c>
      <c r="F43810" s="86">
        <v>257960.6057706</v>
      </c>
    </row>
    <row r="43811" spans="1:6">
      <c r="A43811">
        <v>2034</v>
      </c>
      <c r="B43811" t="s">
        <v>1036</v>
      </c>
      <c r="C43811" t="s">
        <v>1022</v>
      </c>
      <c r="D43811" t="s">
        <v>969</v>
      </c>
      <c r="E43811" t="s">
        <v>1015</v>
      </c>
      <c r="F43811" s="86">
        <v>259583.30255895699</v>
      </c>
    </row>
    <row r="43812" spans="1:6">
      <c r="A43812">
        <v>2035</v>
      </c>
      <c r="B43812" t="s">
        <v>1036</v>
      </c>
      <c r="C43812" t="s">
        <v>1022</v>
      </c>
      <c r="D43812" t="s">
        <v>969</v>
      </c>
      <c r="E43812" t="s">
        <v>1015</v>
      </c>
      <c r="F43812" s="86">
        <v>261204.874798745</v>
      </c>
    </row>
    <row r="43813" spans="1:6">
      <c r="A43813">
        <v>2036</v>
      </c>
      <c r="B43813" t="s">
        <v>1036</v>
      </c>
      <c r="C43813" t="s">
        <v>1022</v>
      </c>
      <c r="D43813" t="s">
        <v>969</v>
      </c>
      <c r="E43813" t="s">
        <v>1015</v>
      </c>
      <c r="F43813" s="86">
        <v>262780.28060669702</v>
      </c>
    </row>
    <row r="43814" spans="1:6">
      <c r="A43814">
        <v>2037</v>
      </c>
      <c r="B43814" t="s">
        <v>1036</v>
      </c>
      <c r="C43814" t="s">
        <v>1022</v>
      </c>
      <c r="D43814" t="s">
        <v>969</v>
      </c>
      <c r="E43814" t="s">
        <v>1015</v>
      </c>
      <c r="F43814" s="86">
        <v>264387.04208970198</v>
      </c>
    </row>
    <row r="43815" spans="1:6">
      <c r="A43815">
        <v>2038</v>
      </c>
      <c r="B43815" t="s">
        <v>1036</v>
      </c>
      <c r="C43815" t="s">
        <v>1022</v>
      </c>
      <c r="D43815" t="s">
        <v>969</v>
      </c>
      <c r="E43815" t="s">
        <v>1015</v>
      </c>
      <c r="F43815" s="86">
        <v>266001.59678541002</v>
      </c>
    </row>
    <row r="43816" spans="1:6">
      <c r="A43816">
        <v>2039</v>
      </c>
      <c r="B43816" t="s">
        <v>1036</v>
      </c>
      <c r="C43816" t="s">
        <v>1022</v>
      </c>
      <c r="D43816" t="s">
        <v>969</v>
      </c>
      <c r="E43816" t="s">
        <v>1015</v>
      </c>
      <c r="F43816" s="86">
        <v>267576.35220081097</v>
      </c>
    </row>
    <row r="43817" spans="1:6">
      <c r="A43817">
        <v>2040</v>
      </c>
      <c r="B43817" t="s">
        <v>1036</v>
      </c>
      <c r="C43817" t="s">
        <v>1022</v>
      </c>
      <c r="D43817" t="s">
        <v>969</v>
      </c>
      <c r="E43817" t="s">
        <v>1015</v>
      </c>
      <c r="F43817" s="86">
        <v>269183.97804452002</v>
      </c>
    </row>
    <row r="43818" spans="1:6">
      <c r="A43818">
        <v>2041</v>
      </c>
      <c r="B43818" t="s">
        <v>1036</v>
      </c>
      <c r="C43818" t="s">
        <v>1022</v>
      </c>
      <c r="D43818" t="s">
        <v>969</v>
      </c>
      <c r="E43818" t="s">
        <v>1015</v>
      </c>
      <c r="F43818" s="86">
        <v>268458.39072331699</v>
      </c>
    </row>
    <row r="43819" spans="1:6">
      <c r="A43819">
        <v>2042</v>
      </c>
      <c r="B43819" t="s">
        <v>1036</v>
      </c>
      <c r="C43819" t="s">
        <v>1022</v>
      </c>
      <c r="D43819" t="s">
        <v>969</v>
      </c>
      <c r="E43819" t="s">
        <v>1015</v>
      </c>
      <c r="F43819" s="86">
        <v>267658.780438232</v>
      </c>
    </row>
    <row r="43820" spans="1:6">
      <c r="A43820">
        <v>2043</v>
      </c>
      <c r="B43820" t="s">
        <v>1036</v>
      </c>
      <c r="C43820" t="s">
        <v>1022</v>
      </c>
      <c r="D43820" t="s">
        <v>969</v>
      </c>
      <c r="E43820" t="s">
        <v>1015</v>
      </c>
      <c r="F43820" s="86">
        <v>266874.20704011002</v>
      </c>
    </row>
    <row r="43821" spans="1:6">
      <c r="A43821">
        <v>2044</v>
      </c>
      <c r="B43821" t="s">
        <v>1036</v>
      </c>
      <c r="C43821" t="s">
        <v>1022</v>
      </c>
      <c r="D43821" t="s">
        <v>969</v>
      </c>
      <c r="E43821" t="s">
        <v>1015</v>
      </c>
      <c r="F43821" s="86">
        <v>266064.18511999201</v>
      </c>
    </row>
    <row r="43822" spans="1:6">
      <c r="A43822">
        <v>2045</v>
      </c>
      <c r="B43822" t="s">
        <v>1036</v>
      </c>
      <c r="C43822" t="s">
        <v>1022</v>
      </c>
      <c r="D43822" t="s">
        <v>969</v>
      </c>
      <c r="E43822" t="s">
        <v>1015</v>
      </c>
      <c r="F43822" s="86">
        <v>265188.78640166199</v>
      </c>
    </row>
    <row r="43823" spans="1:6">
      <c r="A43823">
        <v>2046</v>
      </c>
      <c r="B43823" t="s">
        <v>1036</v>
      </c>
      <c r="C43823" t="s">
        <v>1022</v>
      </c>
      <c r="D43823" t="s">
        <v>969</v>
      </c>
      <c r="E43823" t="s">
        <v>1015</v>
      </c>
      <c r="F43823" s="86">
        <v>264337.694894418</v>
      </c>
    </row>
    <row r="43824" spans="1:6">
      <c r="A43824">
        <v>2047</v>
      </c>
      <c r="B43824" t="s">
        <v>1036</v>
      </c>
      <c r="C43824" t="s">
        <v>1022</v>
      </c>
      <c r="D43824" t="s">
        <v>969</v>
      </c>
      <c r="E43824" t="s">
        <v>1015</v>
      </c>
      <c r="F43824" s="86">
        <v>263469.37253244501</v>
      </c>
    </row>
    <row r="43825" spans="1:6">
      <c r="A43825">
        <v>2048</v>
      </c>
      <c r="B43825" t="s">
        <v>1036</v>
      </c>
      <c r="C43825" t="s">
        <v>1022</v>
      </c>
      <c r="D43825" t="s">
        <v>969</v>
      </c>
      <c r="E43825" t="s">
        <v>1015</v>
      </c>
      <c r="F43825" s="86">
        <v>262543.41321957402</v>
      </c>
    </row>
    <row r="43826" spans="1:6">
      <c r="A43826">
        <v>2049</v>
      </c>
      <c r="B43826" t="s">
        <v>1036</v>
      </c>
      <c r="C43826" t="s">
        <v>1022</v>
      </c>
      <c r="D43826" t="s">
        <v>969</v>
      </c>
      <c r="E43826" t="s">
        <v>1015</v>
      </c>
      <c r="F43826" s="86">
        <v>261647.94042702601</v>
      </c>
    </row>
    <row r="43827" spans="1:6">
      <c r="A43827">
        <v>2050</v>
      </c>
      <c r="B43827" t="s">
        <v>1036</v>
      </c>
      <c r="C43827" t="s">
        <v>1022</v>
      </c>
      <c r="D43827" t="s">
        <v>969</v>
      </c>
      <c r="E43827" t="s">
        <v>1015</v>
      </c>
      <c r="F43827" s="86">
        <v>260741.79379022299</v>
      </c>
    </row>
    <row r="43828" spans="1:6">
      <c r="A43828">
        <v>2017</v>
      </c>
      <c r="B43828" t="s">
        <v>1037</v>
      </c>
      <c r="C43828" t="s">
        <v>1022</v>
      </c>
      <c r="D43828" t="s">
        <v>969</v>
      </c>
      <c r="E43828" t="s">
        <v>1015</v>
      </c>
      <c r="F43828" s="86">
        <v>117121.59833232099</v>
      </c>
    </row>
    <row r="43829" spans="1:6">
      <c r="A43829">
        <v>2018</v>
      </c>
      <c r="B43829" t="s">
        <v>1037</v>
      </c>
      <c r="C43829" t="s">
        <v>1022</v>
      </c>
      <c r="D43829" t="s">
        <v>969</v>
      </c>
      <c r="E43829" t="s">
        <v>1015</v>
      </c>
      <c r="F43829" s="86">
        <v>118969.838622756</v>
      </c>
    </row>
    <row r="43830" spans="1:6">
      <c r="A43830">
        <v>2019</v>
      </c>
      <c r="B43830" t="s">
        <v>1037</v>
      </c>
      <c r="C43830" t="s">
        <v>1022</v>
      </c>
      <c r="D43830" t="s">
        <v>969</v>
      </c>
      <c r="E43830" t="s">
        <v>1015</v>
      </c>
      <c r="F43830" s="86">
        <v>120032.53241135299</v>
      </c>
    </row>
    <row r="43831" spans="1:6">
      <c r="A43831">
        <v>2020</v>
      </c>
      <c r="B43831" t="s">
        <v>1037</v>
      </c>
      <c r="C43831" t="s">
        <v>1022</v>
      </c>
      <c r="D43831" t="s">
        <v>969</v>
      </c>
      <c r="E43831" t="s">
        <v>1015</v>
      </c>
      <c r="F43831" s="86">
        <v>121086.60763402699</v>
      </c>
    </row>
    <row r="43832" spans="1:6">
      <c r="A43832">
        <v>2021</v>
      </c>
      <c r="B43832" t="s">
        <v>1037</v>
      </c>
      <c r="C43832" t="s">
        <v>1022</v>
      </c>
      <c r="D43832" t="s">
        <v>969</v>
      </c>
      <c r="E43832" t="s">
        <v>1015</v>
      </c>
      <c r="F43832" s="86">
        <v>122159.5288074</v>
      </c>
    </row>
    <row r="43833" spans="1:6">
      <c r="A43833">
        <v>2022</v>
      </c>
      <c r="B43833" t="s">
        <v>1037</v>
      </c>
      <c r="C43833" t="s">
        <v>1022</v>
      </c>
      <c r="D43833" t="s">
        <v>969</v>
      </c>
      <c r="E43833" t="s">
        <v>1015</v>
      </c>
      <c r="F43833" s="86">
        <v>123187.044123655</v>
      </c>
    </row>
    <row r="43834" spans="1:6">
      <c r="A43834">
        <v>2023</v>
      </c>
      <c r="B43834" t="s">
        <v>1037</v>
      </c>
      <c r="C43834" t="s">
        <v>1022</v>
      </c>
      <c r="D43834" t="s">
        <v>969</v>
      </c>
      <c r="E43834" t="s">
        <v>1015</v>
      </c>
      <c r="F43834" s="86">
        <v>124163.935758388</v>
      </c>
    </row>
    <row r="43835" spans="1:6">
      <c r="A43835">
        <v>2024</v>
      </c>
      <c r="B43835" t="s">
        <v>1037</v>
      </c>
      <c r="C43835" t="s">
        <v>1022</v>
      </c>
      <c r="D43835" t="s">
        <v>969</v>
      </c>
      <c r="E43835" t="s">
        <v>1015</v>
      </c>
      <c r="F43835" s="86">
        <v>125136.535898481</v>
      </c>
    </row>
    <row r="43836" spans="1:6">
      <c r="A43836">
        <v>2025</v>
      </c>
      <c r="B43836" t="s">
        <v>1037</v>
      </c>
      <c r="C43836" t="s">
        <v>1022</v>
      </c>
      <c r="D43836" t="s">
        <v>969</v>
      </c>
      <c r="E43836" t="s">
        <v>1015</v>
      </c>
      <c r="F43836" s="86">
        <v>126098.20913421</v>
      </c>
    </row>
    <row r="43837" spans="1:6">
      <c r="A43837">
        <v>2026</v>
      </c>
      <c r="B43837" t="s">
        <v>1037</v>
      </c>
      <c r="C43837" t="s">
        <v>1022</v>
      </c>
      <c r="D43837" t="s">
        <v>969</v>
      </c>
      <c r="E43837" t="s">
        <v>1015</v>
      </c>
      <c r="F43837" s="86">
        <v>127051.290312646</v>
      </c>
    </row>
    <row r="43838" spans="1:6">
      <c r="A43838">
        <v>2027</v>
      </c>
      <c r="B43838" t="s">
        <v>1037</v>
      </c>
      <c r="C43838" t="s">
        <v>1022</v>
      </c>
      <c r="D43838" t="s">
        <v>969</v>
      </c>
      <c r="E43838" t="s">
        <v>1015</v>
      </c>
      <c r="F43838" s="86">
        <v>128023.695697606</v>
      </c>
    </row>
    <row r="43839" spans="1:6">
      <c r="A43839">
        <v>2028</v>
      </c>
      <c r="B43839" t="s">
        <v>1037</v>
      </c>
      <c r="C43839" t="s">
        <v>1022</v>
      </c>
      <c r="D43839" t="s">
        <v>969</v>
      </c>
      <c r="E43839" t="s">
        <v>1015</v>
      </c>
      <c r="F43839" s="86">
        <v>128972.566627301</v>
      </c>
    </row>
    <row r="43840" spans="1:6">
      <c r="A43840">
        <v>2029</v>
      </c>
      <c r="B43840" t="s">
        <v>1037</v>
      </c>
      <c r="C43840" t="s">
        <v>1022</v>
      </c>
      <c r="D43840" t="s">
        <v>969</v>
      </c>
      <c r="E43840" t="s">
        <v>1015</v>
      </c>
      <c r="F43840" s="86">
        <v>129861.694754296</v>
      </c>
    </row>
    <row r="43841" spans="1:6">
      <c r="A43841">
        <v>2030</v>
      </c>
      <c r="B43841" t="s">
        <v>1037</v>
      </c>
      <c r="C43841" t="s">
        <v>1022</v>
      </c>
      <c r="D43841" t="s">
        <v>969</v>
      </c>
      <c r="E43841" t="s">
        <v>1015</v>
      </c>
      <c r="F43841" s="86">
        <v>130769.730965786</v>
      </c>
    </row>
    <row r="43842" spans="1:6">
      <c r="A43842">
        <v>2031</v>
      </c>
      <c r="B43842" t="s">
        <v>1037</v>
      </c>
      <c r="C43842" t="s">
        <v>1022</v>
      </c>
      <c r="D43842" t="s">
        <v>969</v>
      </c>
      <c r="E43842" t="s">
        <v>1015</v>
      </c>
      <c r="F43842" s="86">
        <v>131684.86386468701</v>
      </c>
    </row>
    <row r="43843" spans="1:6">
      <c r="A43843">
        <v>2032</v>
      </c>
      <c r="B43843" t="s">
        <v>1037</v>
      </c>
      <c r="C43843" t="s">
        <v>1022</v>
      </c>
      <c r="D43843" t="s">
        <v>969</v>
      </c>
      <c r="E43843" t="s">
        <v>1015</v>
      </c>
      <c r="F43843" s="86">
        <v>132554.46494121401</v>
      </c>
    </row>
    <row r="43844" spans="1:6">
      <c r="A43844">
        <v>2033</v>
      </c>
      <c r="B43844" t="s">
        <v>1037</v>
      </c>
      <c r="C43844" t="s">
        <v>1022</v>
      </c>
      <c r="D43844" t="s">
        <v>969</v>
      </c>
      <c r="E43844" t="s">
        <v>1015</v>
      </c>
      <c r="F43844" s="86">
        <v>133405.90638395699</v>
      </c>
    </row>
    <row r="43845" spans="1:6">
      <c r="A43845">
        <v>2034</v>
      </c>
      <c r="B43845" t="s">
        <v>1037</v>
      </c>
      <c r="C43845" t="s">
        <v>1022</v>
      </c>
      <c r="D43845" t="s">
        <v>969</v>
      </c>
      <c r="E43845" t="s">
        <v>1015</v>
      </c>
      <c r="F43845" s="86">
        <v>134249.29280733701</v>
      </c>
    </row>
    <row r="43846" spans="1:6">
      <c r="A43846">
        <v>2035</v>
      </c>
      <c r="B43846" t="s">
        <v>1037</v>
      </c>
      <c r="C43846" t="s">
        <v>1022</v>
      </c>
      <c r="D43846" t="s">
        <v>969</v>
      </c>
      <c r="E43846" t="s">
        <v>1015</v>
      </c>
      <c r="F43846" s="86">
        <v>135092.02363594499</v>
      </c>
    </row>
    <row r="43847" spans="1:6">
      <c r="A43847">
        <v>2036</v>
      </c>
      <c r="B43847" t="s">
        <v>1037</v>
      </c>
      <c r="C43847" t="s">
        <v>1022</v>
      </c>
      <c r="D43847" t="s">
        <v>969</v>
      </c>
      <c r="E43847" t="s">
        <v>1015</v>
      </c>
      <c r="F43847" s="86">
        <v>135910.618470708</v>
      </c>
    </row>
    <row r="43848" spans="1:6">
      <c r="A43848">
        <v>2037</v>
      </c>
      <c r="B43848" t="s">
        <v>1037</v>
      </c>
      <c r="C43848" t="s">
        <v>1022</v>
      </c>
      <c r="D43848" t="s">
        <v>969</v>
      </c>
      <c r="E43848" t="s">
        <v>1015</v>
      </c>
      <c r="F43848" s="86">
        <v>136745.01938170401</v>
      </c>
    </row>
    <row r="43849" spans="1:6">
      <c r="A43849">
        <v>2038</v>
      </c>
      <c r="B43849" t="s">
        <v>1037</v>
      </c>
      <c r="C43849" t="s">
        <v>1022</v>
      </c>
      <c r="D43849" t="s">
        <v>969</v>
      </c>
      <c r="E43849" t="s">
        <v>1015</v>
      </c>
      <c r="F43849" s="86">
        <v>137583.02025989501</v>
      </c>
    </row>
    <row r="43850" spans="1:6">
      <c r="A43850">
        <v>2039</v>
      </c>
      <c r="B43850" t="s">
        <v>1037</v>
      </c>
      <c r="C43850" t="s">
        <v>1022</v>
      </c>
      <c r="D43850" t="s">
        <v>969</v>
      </c>
      <c r="E43850" t="s">
        <v>1015</v>
      </c>
      <c r="F43850" s="86">
        <v>138400.03089354801</v>
      </c>
    </row>
    <row r="43851" spans="1:6">
      <c r="A43851">
        <v>2040</v>
      </c>
      <c r="B43851" t="s">
        <v>1037</v>
      </c>
      <c r="C43851" t="s">
        <v>1022</v>
      </c>
      <c r="D43851" t="s">
        <v>969</v>
      </c>
      <c r="E43851" t="s">
        <v>1015</v>
      </c>
      <c r="F43851" s="86">
        <v>139233.740322439</v>
      </c>
    </row>
    <row r="43852" spans="1:6">
      <c r="A43852">
        <v>2041</v>
      </c>
      <c r="B43852" t="s">
        <v>1037</v>
      </c>
      <c r="C43852" t="s">
        <v>1022</v>
      </c>
      <c r="D43852" t="s">
        <v>969</v>
      </c>
      <c r="E43852" t="s">
        <v>1015</v>
      </c>
      <c r="F43852" s="86">
        <v>138860.44186579899</v>
      </c>
    </row>
    <row r="43853" spans="1:6">
      <c r="A43853">
        <v>2042</v>
      </c>
      <c r="B43853" t="s">
        <v>1037</v>
      </c>
      <c r="C43853" t="s">
        <v>1022</v>
      </c>
      <c r="D43853" t="s">
        <v>969</v>
      </c>
      <c r="E43853" t="s">
        <v>1015</v>
      </c>
      <c r="F43853" s="86">
        <v>138448.650156524</v>
      </c>
    </row>
    <row r="43854" spans="1:6">
      <c r="A43854">
        <v>2043</v>
      </c>
      <c r="B43854" t="s">
        <v>1037</v>
      </c>
      <c r="C43854" t="s">
        <v>1022</v>
      </c>
      <c r="D43854" t="s">
        <v>969</v>
      </c>
      <c r="E43854" t="s">
        <v>1015</v>
      </c>
      <c r="F43854" s="86">
        <v>138044.470735218</v>
      </c>
    </row>
    <row r="43855" spans="1:6">
      <c r="A43855">
        <v>2044</v>
      </c>
      <c r="B43855" t="s">
        <v>1037</v>
      </c>
      <c r="C43855" t="s">
        <v>1022</v>
      </c>
      <c r="D43855" t="s">
        <v>969</v>
      </c>
      <c r="E43855" t="s">
        <v>1015</v>
      </c>
      <c r="F43855" s="86">
        <v>137626.97335640501</v>
      </c>
    </row>
    <row r="43856" spans="1:6">
      <c r="A43856">
        <v>2045</v>
      </c>
      <c r="B43856" t="s">
        <v>1037</v>
      </c>
      <c r="C43856" t="s">
        <v>1022</v>
      </c>
      <c r="D43856" t="s">
        <v>969</v>
      </c>
      <c r="E43856" t="s">
        <v>1015</v>
      </c>
      <c r="F43856" s="86">
        <v>137175.501263874</v>
      </c>
    </row>
    <row r="43857" spans="1:6">
      <c r="A43857">
        <v>2046</v>
      </c>
      <c r="B43857" t="s">
        <v>1037</v>
      </c>
      <c r="C43857" t="s">
        <v>1022</v>
      </c>
      <c r="D43857" t="s">
        <v>969</v>
      </c>
      <c r="E43857" t="s">
        <v>1015</v>
      </c>
      <c r="F43857" s="86">
        <v>136736.43999142901</v>
      </c>
    </row>
    <row r="43858" spans="1:6">
      <c r="A43858">
        <v>2047</v>
      </c>
      <c r="B43858" t="s">
        <v>1037</v>
      </c>
      <c r="C43858" t="s">
        <v>1022</v>
      </c>
      <c r="D43858" t="s">
        <v>969</v>
      </c>
      <c r="E43858" t="s">
        <v>1015</v>
      </c>
      <c r="F43858" s="86">
        <v>136288.300286204</v>
      </c>
    </row>
    <row r="43859" spans="1:6">
      <c r="A43859">
        <v>2048</v>
      </c>
      <c r="B43859" t="s">
        <v>1037</v>
      </c>
      <c r="C43859" t="s">
        <v>1022</v>
      </c>
      <c r="D43859" t="s">
        <v>969</v>
      </c>
      <c r="E43859" t="s">
        <v>1015</v>
      </c>
      <c r="F43859" s="86">
        <v>135810.18250563601</v>
      </c>
    </row>
    <row r="43860" spans="1:6">
      <c r="A43860">
        <v>2049</v>
      </c>
      <c r="B43860" t="s">
        <v>1037</v>
      </c>
      <c r="C43860" t="s">
        <v>1022</v>
      </c>
      <c r="D43860" t="s">
        <v>969</v>
      </c>
      <c r="E43860" t="s">
        <v>1015</v>
      </c>
      <c r="F43860" s="86">
        <v>135347.67907283001</v>
      </c>
    </row>
    <row r="43861" spans="1:6">
      <c r="A43861">
        <v>2050</v>
      </c>
      <c r="B43861" t="s">
        <v>1037</v>
      </c>
      <c r="C43861" t="s">
        <v>1022</v>
      </c>
      <c r="D43861" t="s">
        <v>969</v>
      </c>
      <c r="E43861" t="s">
        <v>1015</v>
      </c>
      <c r="F43861" s="86">
        <v>134879.51065560599</v>
      </c>
    </row>
    <row r="43862" spans="1:6">
      <c r="A43862">
        <v>2017</v>
      </c>
      <c r="B43862" t="s">
        <v>1038</v>
      </c>
      <c r="C43862" t="s">
        <v>1022</v>
      </c>
      <c r="D43862" t="s">
        <v>969</v>
      </c>
      <c r="E43862" t="s">
        <v>1015</v>
      </c>
      <c r="F43862" s="86">
        <v>48664.641872910302</v>
      </c>
    </row>
    <row r="43863" spans="1:6">
      <c r="A43863">
        <v>2018</v>
      </c>
      <c r="B43863" t="s">
        <v>1038</v>
      </c>
      <c r="C43863" t="s">
        <v>1022</v>
      </c>
      <c r="D43863" t="s">
        <v>969</v>
      </c>
      <c r="E43863" t="s">
        <v>1015</v>
      </c>
      <c r="F43863" s="86">
        <v>49341.956944617901</v>
      </c>
    </row>
    <row r="43864" spans="1:6">
      <c r="A43864">
        <v>2019</v>
      </c>
      <c r="B43864" t="s">
        <v>1038</v>
      </c>
      <c r="C43864" t="s">
        <v>1022</v>
      </c>
      <c r="D43864" t="s">
        <v>969</v>
      </c>
      <c r="E43864" t="s">
        <v>1015</v>
      </c>
      <c r="F43864" s="86">
        <v>49379.583366557803</v>
      </c>
    </row>
    <row r="43865" spans="1:6">
      <c r="A43865">
        <v>2020</v>
      </c>
      <c r="B43865" t="s">
        <v>1038</v>
      </c>
      <c r="C43865" t="s">
        <v>1022</v>
      </c>
      <c r="D43865" t="s">
        <v>969</v>
      </c>
      <c r="E43865" t="s">
        <v>1015</v>
      </c>
      <c r="F43865" s="86">
        <v>49449.606936406497</v>
      </c>
    </row>
    <row r="43866" spans="1:6">
      <c r="A43866">
        <v>2021</v>
      </c>
      <c r="B43866" t="s">
        <v>1038</v>
      </c>
      <c r="C43866" t="s">
        <v>1022</v>
      </c>
      <c r="D43866" t="s">
        <v>969</v>
      </c>
      <c r="E43866" t="s">
        <v>1015</v>
      </c>
      <c r="F43866" s="86">
        <v>49544.679682717397</v>
      </c>
    </row>
    <row r="43867" spans="1:6">
      <c r="A43867">
        <v>2022</v>
      </c>
      <c r="B43867" t="s">
        <v>1038</v>
      </c>
      <c r="C43867" t="s">
        <v>1022</v>
      </c>
      <c r="D43867" t="s">
        <v>969</v>
      </c>
      <c r="E43867" t="s">
        <v>1015</v>
      </c>
      <c r="F43867" s="86">
        <v>49633.694761107101</v>
      </c>
    </row>
    <row r="43868" spans="1:6">
      <c r="A43868">
        <v>2023</v>
      </c>
      <c r="B43868" t="s">
        <v>1038</v>
      </c>
      <c r="C43868" t="s">
        <v>1022</v>
      </c>
      <c r="D43868" t="s">
        <v>969</v>
      </c>
      <c r="E43868" t="s">
        <v>1015</v>
      </c>
      <c r="F43868" s="86">
        <v>49731.243935997503</v>
      </c>
    </row>
    <row r="43869" spans="1:6">
      <c r="A43869">
        <v>2024</v>
      </c>
      <c r="B43869" t="s">
        <v>1038</v>
      </c>
      <c r="C43869" t="s">
        <v>1022</v>
      </c>
      <c r="D43869" t="s">
        <v>969</v>
      </c>
      <c r="E43869" t="s">
        <v>1015</v>
      </c>
      <c r="F43869" s="86">
        <v>49851.343673283598</v>
      </c>
    </row>
    <row r="43870" spans="1:6">
      <c r="A43870">
        <v>2025</v>
      </c>
      <c r="B43870" t="s">
        <v>1038</v>
      </c>
      <c r="C43870" t="s">
        <v>1022</v>
      </c>
      <c r="D43870" t="s">
        <v>969</v>
      </c>
      <c r="E43870" t="s">
        <v>1015</v>
      </c>
      <c r="F43870" s="86">
        <v>49970.1130222965</v>
      </c>
    </row>
    <row r="43871" spans="1:6">
      <c r="A43871">
        <v>2026</v>
      </c>
      <c r="B43871" t="s">
        <v>1038</v>
      </c>
      <c r="C43871" t="s">
        <v>1022</v>
      </c>
      <c r="D43871" t="s">
        <v>969</v>
      </c>
      <c r="E43871" t="s">
        <v>1015</v>
      </c>
      <c r="F43871" s="86">
        <v>50080.367337632902</v>
      </c>
    </row>
    <row r="43872" spans="1:6">
      <c r="A43872">
        <v>2027</v>
      </c>
      <c r="B43872" t="s">
        <v>1038</v>
      </c>
      <c r="C43872" t="s">
        <v>1022</v>
      </c>
      <c r="D43872" t="s">
        <v>969</v>
      </c>
      <c r="E43872" t="s">
        <v>1015</v>
      </c>
      <c r="F43872" s="86">
        <v>50191.677730810399</v>
      </c>
    </row>
    <row r="43873" spans="1:6">
      <c r="A43873">
        <v>2028</v>
      </c>
      <c r="B43873" t="s">
        <v>1038</v>
      </c>
      <c r="C43873" t="s">
        <v>1022</v>
      </c>
      <c r="D43873" t="s">
        <v>969</v>
      </c>
      <c r="E43873" t="s">
        <v>1015</v>
      </c>
      <c r="F43873" s="86">
        <v>50296.545769370998</v>
      </c>
    </row>
    <row r="43874" spans="1:6">
      <c r="A43874">
        <v>2029</v>
      </c>
      <c r="B43874" t="s">
        <v>1038</v>
      </c>
      <c r="C43874" t="s">
        <v>1022</v>
      </c>
      <c r="D43874" t="s">
        <v>969</v>
      </c>
      <c r="E43874" t="s">
        <v>1015</v>
      </c>
      <c r="F43874" s="86">
        <v>50389.480973491402</v>
      </c>
    </row>
    <row r="43875" spans="1:6">
      <c r="A43875">
        <v>2030</v>
      </c>
      <c r="B43875" t="s">
        <v>1038</v>
      </c>
      <c r="C43875" t="s">
        <v>1022</v>
      </c>
      <c r="D43875" t="s">
        <v>969</v>
      </c>
      <c r="E43875" t="s">
        <v>1015</v>
      </c>
      <c r="F43875" s="86">
        <v>50474.921205261402</v>
      </c>
    </row>
    <row r="43876" spans="1:6">
      <c r="A43876">
        <v>2031</v>
      </c>
      <c r="B43876" t="s">
        <v>1038</v>
      </c>
      <c r="C43876" t="s">
        <v>1022</v>
      </c>
      <c r="D43876" t="s">
        <v>969</v>
      </c>
      <c r="E43876" t="s">
        <v>1015</v>
      </c>
      <c r="F43876" s="86">
        <v>50568.737726960797</v>
      </c>
    </row>
    <row r="43877" spans="1:6">
      <c r="A43877">
        <v>2032</v>
      </c>
      <c r="B43877" t="s">
        <v>1038</v>
      </c>
      <c r="C43877" t="s">
        <v>1022</v>
      </c>
      <c r="D43877" t="s">
        <v>969</v>
      </c>
      <c r="E43877" t="s">
        <v>1015</v>
      </c>
      <c r="F43877" s="86">
        <v>50657.784343193598</v>
      </c>
    </row>
    <row r="43878" spans="1:6">
      <c r="A43878">
        <v>2033</v>
      </c>
      <c r="B43878" t="s">
        <v>1038</v>
      </c>
      <c r="C43878" t="s">
        <v>1022</v>
      </c>
      <c r="D43878" t="s">
        <v>969</v>
      </c>
      <c r="E43878" t="s">
        <v>1015</v>
      </c>
      <c r="F43878" s="86">
        <v>50733.356029008799</v>
      </c>
    </row>
    <row r="43879" spans="1:6">
      <c r="A43879">
        <v>2034</v>
      </c>
      <c r="B43879" t="s">
        <v>1038</v>
      </c>
      <c r="C43879" t="s">
        <v>1022</v>
      </c>
      <c r="D43879" t="s">
        <v>969</v>
      </c>
      <c r="E43879" t="s">
        <v>1015</v>
      </c>
      <c r="F43879" s="86">
        <v>50821.501443781402</v>
      </c>
    </row>
    <row r="43880" spans="1:6">
      <c r="A43880">
        <v>2035</v>
      </c>
      <c r="B43880" t="s">
        <v>1038</v>
      </c>
      <c r="C43880" t="s">
        <v>1022</v>
      </c>
      <c r="D43880" t="s">
        <v>969</v>
      </c>
      <c r="E43880" t="s">
        <v>1015</v>
      </c>
      <c r="F43880" s="86">
        <v>50916.121469764301</v>
      </c>
    </row>
    <row r="43881" spans="1:6">
      <c r="A43881">
        <v>2036</v>
      </c>
      <c r="B43881" t="s">
        <v>1038</v>
      </c>
      <c r="C43881" t="s">
        <v>1022</v>
      </c>
      <c r="D43881" t="s">
        <v>969</v>
      </c>
      <c r="E43881" t="s">
        <v>1015</v>
      </c>
      <c r="F43881" s="86">
        <v>51013.239975954202</v>
      </c>
    </row>
    <row r="43882" spans="1:6">
      <c r="A43882">
        <v>2037</v>
      </c>
      <c r="B43882" t="s">
        <v>1038</v>
      </c>
      <c r="C43882" t="s">
        <v>1022</v>
      </c>
      <c r="D43882" t="s">
        <v>969</v>
      </c>
      <c r="E43882" t="s">
        <v>1015</v>
      </c>
      <c r="F43882" s="86">
        <v>51124.331626558698</v>
      </c>
    </row>
    <row r="43883" spans="1:6">
      <c r="A43883">
        <v>2038</v>
      </c>
      <c r="B43883" t="s">
        <v>1038</v>
      </c>
      <c r="C43883" t="s">
        <v>1022</v>
      </c>
      <c r="D43883" t="s">
        <v>969</v>
      </c>
      <c r="E43883" t="s">
        <v>1015</v>
      </c>
      <c r="F43883" s="86">
        <v>51235.474647699797</v>
      </c>
    </row>
    <row r="43884" spans="1:6">
      <c r="A43884">
        <v>2039</v>
      </c>
      <c r="B43884" t="s">
        <v>1038</v>
      </c>
      <c r="C43884" t="s">
        <v>1022</v>
      </c>
      <c r="D43884" t="s">
        <v>969</v>
      </c>
      <c r="E43884" t="s">
        <v>1015</v>
      </c>
      <c r="F43884" s="86">
        <v>51361.371227002499</v>
      </c>
    </row>
    <row r="43885" spans="1:6">
      <c r="A43885">
        <v>2040</v>
      </c>
      <c r="B43885" t="s">
        <v>1038</v>
      </c>
      <c r="C43885" t="s">
        <v>1022</v>
      </c>
      <c r="D43885" t="s">
        <v>969</v>
      </c>
      <c r="E43885" t="s">
        <v>1015</v>
      </c>
      <c r="F43885" s="86">
        <v>51486.176419183597</v>
      </c>
    </row>
    <row r="43886" spans="1:6">
      <c r="A43886">
        <v>2041</v>
      </c>
      <c r="B43886" t="s">
        <v>1038</v>
      </c>
      <c r="C43886" t="s">
        <v>1022</v>
      </c>
      <c r="D43886" t="s">
        <v>969</v>
      </c>
      <c r="E43886" t="s">
        <v>1015</v>
      </c>
      <c r="F43886" s="86">
        <v>51560.6203790254</v>
      </c>
    </row>
    <row r="43887" spans="1:6">
      <c r="A43887">
        <v>2042</v>
      </c>
      <c r="B43887" t="s">
        <v>1038</v>
      </c>
      <c r="C43887" t="s">
        <v>1022</v>
      </c>
      <c r="D43887" t="s">
        <v>969</v>
      </c>
      <c r="E43887" t="s">
        <v>1015</v>
      </c>
      <c r="F43887" s="86">
        <v>51639.8888144866</v>
      </c>
    </row>
    <row r="43888" spans="1:6">
      <c r="A43888">
        <v>2043</v>
      </c>
      <c r="B43888" t="s">
        <v>1038</v>
      </c>
      <c r="C43888" t="s">
        <v>1022</v>
      </c>
      <c r="D43888" t="s">
        <v>969</v>
      </c>
      <c r="E43888" t="s">
        <v>1015</v>
      </c>
      <c r="F43888" s="86">
        <v>51708.254926620102</v>
      </c>
    </row>
    <row r="43889" spans="1:6">
      <c r="A43889">
        <v>2044</v>
      </c>
      <c r="B43889" t="s">
        <v>1038</v>
      </c>
      <c r="C43889" t="s">
        <v>1022</v>
      </c>
      <c r="D43889" t="s">
        <v>969</v>
      </c>
      <c r="E43889" t="s">
        <v>1015</v>
      </c>
      <c r="F43889" s="86">
        <v>51782.150810617</v>
      </c>
    </row>
    <row r="43890" spans="1:6">
      <c r="A43890">
        <v>2045</v>
      </c>
      <c r="B43890" t="s">
        <v>1038</v>
      </c>
      <c r="C43890" t="s">
        <v>1022</v>
      </c>
      <c r="D43890" t="s">
        <v>969</v>
      </c>
      <c r="E43890" t="s">
        <v>1015</v>
      </c>
      <c r="F43890" s="86">
        <v>51846.239079984203</v>
      </c>
    </row>
    <row r="43891" spans="1:6">
      <c r="A43891">
        <v>2046</v>
      </c>
      <c r="B43891" t="s">
        <v>1038</v>
      </c>
      <c r="C43891" t="s">
        <v>1022</v>
      </c>
      <c r="D43891" t="s">
        <v>969</v>
      </c>
      <c r="E43891" t="s">
        <v>1015</v>
      </c>
      <c r="F43891" s="86">
        <v>51909.1182346149</v>
      </c>
    </row>
    <row r="43892" spans="1:6">
      <c r="A43892">
        <v>2047</v>
      </c>
      <c r="B43892" t="s">
        <v>1038</v>
      </c>
      <c r="C43892" t="s">
        <v>1022</v>
      </c>
      <c r="D43892" t="s">
        <v>969</v>
      </c>
      <c r="E43892" t="s">
        <v>1015</v>
      </c>
      <c r="F43892" s="86">
        <v>51971.129658916201</v>
      </c>
    </row>
    <row r="43893" spans="1:6">
      <c r="A43893">
        <v>2048</v>
      </c>
      <c r="B43893" t="s">
        <v>1038</v>
      </c>
      <c r="C43893" t="s">
        <v>1022</v>
      </c>
      <c r="D43893" t="s">
        <v>969</v>
      </c>
      <c r="E43893" t="s">
        <v>1015</v>
      </c>
      <c r="F43893" s="86">
        <v>52040.759524737601</v>
      </c>
    </row>
    <row r="43894" spans="1:6">
      <c r="A43894">
        <v>2049</v>
      </c>
      <c r="B43894" t="s">
        <v>1038</v>
      </c>
      <c r="C43894" t="s">
        <v>1022</v>
      </c>
      <c r="D43894" t="s">
        <v>969</v>
      </c>
      <c r="E43894" t="s">
        <v>1015</v>
      </c>
      <c r="F43894" s="86">
        <v>52102.405411157903</v>
      </c>
    </row>
    <row r="43895" spans="1:6">
      <c r="A43895">
        <v>2050</v>
      </c>
      <c r="B43895" t="s">
        <v>1038</v>
      </c>
      <c r="C43895" t="s">
        <v>1022</v>
      </c>
      <c r="D43895" t="s">
        <v>969</v>
      </c>
      <c r="E43895" t="s">
        <v>1015</v>
      </c>
      <c r="F43895" s="86">
        <v>52164.39149776</v>
      </c>
    </row>
    <row r="43896" spans="1:6">
      <c r="A43896">
        <v>2017</v>
      </c>
      <c r="B43896" t="s">
        <v>1039</v>
      </c>
      <c r="C43896" t="s">
        <v>1022</v>
      </c>
      <c r="D43896" t="s">
        <v>969</v>
      </c>
      <c r="E43896" t="s">
        <v>1015</v>
      </c>
      <c r="F43896" s="86">
        <v>44231.244216312101</v>
      </c>
    </row>
    <row r="43897" spans="1:6">
      <c r="A43897">
        <v>2018</v>
      </c>
      <c r="B43897" t="s">
        <v>1039</v>
      </c>
      <c r="C43897" t="s">
        <v>1022</v>
      </c>
      <c r="D43897" t="s">
        <v>969</v>
      </c>
      <c r="E43897" t="s">
        <v>1015</v>
      </c>
      <c r="F43897" s="86">
        <v>44842.295578626698</v>
      </c>
    </row>
    <row r="43898" spans="1:6">
      <c r="A43898">
        <v>2019</v>
      </c>
      <c r="B43898" t="s">
        <v>1039</v>
      </c>
      <c r="C43898" t="s">
        <v>1022</v>
      </c>
      <c r="D43898" t="s">
        <v>969</v>
      </c>
      <c r="E43898" t="s">
        <v>1015</v>
      </c>
      <c r="F43898" s="86">
        <v>44872.047096738199</v>
      </c>
    </row>
    <row r="43899" spans="1:6">
      <c r="A43899">
        <v>2020</v>
      </c>
      <c r="B43899" t="s">
        <v>1039</v>
      </c>
      <c r="C43899" t="s">
        <v>1022</v>
      </c>
      <c r="D43899" t="s">
        <v>969</v>
      </c>
      <c r="E43899" t="s">
        <v>1015</v>
      </c>
      <c r="F43899" s="86">
        <v>44931.4162726184</v>
      </c>
    </row>
    <row r="43900" spans="1:6">
      <c r="A43900">
        <v>2021</v>
      </c>
      <c r="B43900" t="s">
        <v>1039</v>
      </c>
      <c r="C43900" t="s">
        <v>1022</v>
      </c>
      <c r="D43900" t="s">
        <v>969</v>
      </c>
      <c r="E43900" t="s">
        <v>1015</v>
      </c>
      <c r="F43900" s="86">
        <v>45013.759010499103</v>
      </c>
    </row>
    <row r="43901" spans="1:6">
      <c r="A43901">
        <v>2022</v>
      </c>
      <c r="B43901" t="s">
        <v>1039</v>
      </c>
      <c r="C43901" t="s">
        <v>1022</v>
      </c>
      <c r="D43901" t="s">
        <v>969</v>
      </c>
      <c r="E43901" t="s">
        <v>1015</v>
      </c>
      <c r="F43901" s="86">
        <v>45090.902650653697</v>
      </c>
    </row>
    <row r="43902" spans="1:6">
      <c r="A43902">
        <v>2023</v>
      </c>
      <c r="B43902" t="s">
        <v>1039</v>
      </c>
      <c r="C43902" t="s">
        <v>1022</v>
      </c>
      <c r="D43902" t="s">
        <v>969</v>
      </c>
      <c r="E43902" t="s">
        <v>1015</v>
      </c>
      <c r="F43902" s="86">
        <v>45176.270600724201</v>
      </c>
    </row>
    <row r="43903" spans="1:6">
      <c r="A43903">
        <v>2024</v>
      </c>
      <c r="B43903" t="s">
        <v>1039</v>
      </c>
      <c r="C43903" t="s">
        <v>1022</v>
      </c>
      <c r="D43903" t="s">
        <v>969</v>
      </c>
      <c r="E43903" t="s">
        <v>1015</v>
      </c>
      <c r="F43903" s="86">
        <v>45282.683133514598</v>
      </c>
    </row>
    <row r="43904" spans="1:6">
      <c r="A43904">
        <v>2025</v>
      </c>
      <c r="B43904" t="s">
        <v>1039</v>
      </c>
      <c r="C43904" t="s">
        <v>1022</v>
      </c>
      <c r="D43904" t="s">
        <v>969</v>
      </c>
      <c r="E43904" t="s">
        <v>1015</v>
      </c>
      <c r="F43904" s="86">
        <v>45388.655459073998</v>
      </c>
    </row>
    <row r="43905" spans="1:6">
      <c r="A43905">
        <v>2026</v>
      </c>
      <c r="B43905" t="s">
        <v>1039</v>
      </c>
      <c r="C43905" t="s">
        <v>1022</v>
      </c>
      <c r="D43905" t="s">
        <v>969</v>
      </c>
      <c r="E43905" t="s">
        <v>1015</v>
      </c>
      <c r="F43905" s="86">
        <v>45487.773669274</v>
      </c>
    </row>
    <row r="43906" spans="1:6">
      <c r="A43906">
        <v>2027</v>
      </c>
      <c r="B43906" t="s">
        <v>1039</v>
      </c>
      <c r="C43906" t="s">
        <v>1022</v>
      </c>
      <c r="D43906" t="s">
        <v>969</v>
      </c>
      <c r="E43906" t="s">
        <v>1015</v>
      </c>
      <c r="F43906" s="86">
        <v>45588.961177368401</v>
      </c>
    </row>
    <row r="43907" spans="1:6">
      <c r="A43907">
        <v>2028</v>
      </c>
      <c r="B43907" t="s">
        <v>1039</v>
      </c>
      <c r="C43907" t="s">
        <v>1022</v>
      </c>
      <c r="D43907" t="s">
        <v>969</v>
      </c>
      <c r="E43907" t="s">
        <v>1015</v>
      </c>
      <c r="F43907" s="86">
        <v>45685.635890470097</v>
      </c>
    </row>
    <row r="43908" spans="1:6">
      <c r="A43908">
        <v>2029</v>
      </c>
      <c r="B43908" t="s">
        <v>1039</v>
      </c>
      <c r="C43908" t="s">
        <v>1022</v>
      </c>
      <c r="D43908" t="s">
        <v>969</v>
      </c>
      <c r="E43908" t="s">
        <v>1015</v>
      </c>
      <c r="F43908" s="86">
        <v>45772.981297324397</v>
      </c>
    </row>
    <row r="43909" spans="1:6">
      <c r="A43909">
        <v>2030</v>
      </c>
      <c r="B43909" t="s">
        <v>1039</v>
      </c>
      <c r="C43909" t="s">
        <v>1022</v>
      </c>
      <c r="D43909" t="s">
        <v>969</v>
      </c>
      <c r="E43909" t="s">
        <v>1015</v>
      </c>
      <c r="F43909" s="86">
        <v>45855.085228224198</v>
      </c>
    </row>
    <row r="43910" spans="1:6">
      <c r="A43910">
        <v>2031</v>
      </c>
      <c r="B43910" t="s">
        <v>1039</v>
      </c>
      <c r="C43910" t="s">
        <v>1022</v>
      </c>
      <c r="D43910" t="s">
        <v>969</v>
      </c>
      <c r="E43910" t="s">
        <v>1015</v>
      </c>
      <c r="F43910" s="86">
        <v>45946.240095978101</v>
      </c>
    </row>
    <row r="43911" spans="1:6">
      <c r="A43911">
        <v>2032</v>
      </c>
      <c r="B43911" t="s">
        <v>1039</v>
      </c>
      <c r="C43911" t="s">
        <v>1022</v>
      </c>
      <c r="D43911" t="s">
        <v>969</v>
      </c>
      <c r="E43911" t="s">
        <v>1015</v>
      </c>
      <c r="F43911" s="86">
        <v>46034.240867688299</v>
      </c>
    </row>
    <row r="43912" spans="1:6">
      <c r="A43912">
        <v>2033</v>
      </c>
      <c r="B43912" t="s">
        <v>1039</v>
      </c>
      <c r="C43912" t="s">
        <v>1022</v>
      </c>
      <c r="D43912" t="s">
        <v>969</v>
      </c>
      <c r="E43912" t="s">
        <v>1015</v>
      </c>
      <c r="F43912" s="86">
        <v>46110.833127499798</v>
      </c>
    </row>
    <row r="43913" spans="1:6">
      <c r="A43913">
        <v>2034</v>
      </c>
      <c r="B43913" t="s">
        <v>1039</v>
      </c>
      <c r="C43913" t="s">
        <v>1022</v>
      </c>
      <c r="D43913" t="s">
        <v>969</v>
      </c>
      <c r="E43913" t="s">
        <v>1015</v>
      </c>
      <c r="F43913" s="86">
        <v>46199.246550878597</v>
      </c>
    </row>
    <row r="43914" spans="1:6">
      <c r="A43914">
        <v>2035</v>
      </c>
      <c r="B43914" t="s">
        <v>1039</v>
      </c>
      <c r="C43914" t="s">
        <v>1022</v>
      </c>
      <c r="D43914" t="s">
        <v>969</v>
      </c>
      <c r="E43914" t="s">
        <v>1015</v>
      </c>
      <c r="F43914" s="86">
        <v>46293.454665543402</v>
      </c>
    </row>
    <row r="43915" spans="1:6">
      <c r="A43915">
        <v>2036</v>
      </c>
      <c r="B43915" t="s">
        <v>1039</v>
      </c>
      <c r="C43915" t="s">
        <v>1022</v>
      </c>
      <c r="D43915" t="s">
        <v>969</v>
      </c>
      <c r="E43915" t="s">
        <v>1015</v>
      </c>
      <c r="F43915" s="86">
        <v>46389.437288865898</v>
      </c>
    </row>
    <row r="43916" spans="1:6">
      <c r="A43916">
        <v>2037</v>
      </c>
      <c r="B43916" t="s">
        <v>1039</v>
      </c>
      <c r="C43916" t="s">
        <v>1022</v>
      </c>
      <c r="D43916" t="s">
        <v>969</v>
      </c>
      <c r="E43916" t="s">
        <v>1015</v>
      </c>
      <c r="F43916" s="86">
        <v>46497.312598587698</v>
      </c>
    </row>
    <row r="43917" spans="1:6">
      <c r="A43917">
        <v>2038</v>
      </c>
      <c r="B43917" t="s">
        <v>1039</v>
      </c>
      <c r="C43917" t="s">
        <v>1022</v>
      </c>
      <c r="D43917" t="s">
        <v>969</v>
      </c>
      <c r="E43917" t="s">
        <v>1015</v>
      </c>
      <c r="F43917" s="86">
        <v>46604.353299812101</v>
      </c>
    </row>
    <row r="43918" spans="1:6">
      <c r="A43918">
        <v>2039</v>
      </c>
      <c r="B43918" t="s">
        <v>1039</v>
      </c>
      <c r="C43918" t="s">
        <v>1022</v>
      </c>
      <c r="D43918" t="s">
        <v>969</v>
      </c>
      <c r="E43918" t="s">
        <v>1015</v>
      </c>
      <c r="F43918" s="86">
        <v>46724.000204793898</v>
      </c>
    </row>
    <row r="43919" spans="1:6">
      <c r="A43919">
        <v>2040</v>
      </c>
      <c r="B43919" t="s">
        <v>1039</v>
      </c>
      <c r="C43919" t="s">
        <v>1022</v>
      </c>
      <c r="D43919" t="s">
        <v>969</v>
      </c>
      <c r="E43919" t="s">
        <v>1015</v>
      </c>
      <c r="F43919" s="86">
        <v>46842.011092284301</v>
      </c>
    </row>
    <row r="43920" spans="1:6">
      <c r="A43920">
        <v>2041</v>
      </c>
      <c r="B43920" t="s">
        <v>1039</v>
      </c>
      <c r="C43920" t="s">
        <v>1022</v>
      </c>
      <c r="D43920" t="s">
        <v>969</v>
      </c>
      <c r="E43920" t="s">
        <v>1015</v>
      </c>
      <c r="F43920" s="86">
        <v>46913.974870436898</v>
      </c>
    </row>
    <row r="43921" spans="1:6">
      <c r="A43921">
        <v>2042</v>
      </c>
      <c r="B43921" t="s">
        <v>1039</v>
      </c>
      <c r="C43921" t="s">
        <v>1022</v>
      </c>
      <c r="D43921" t="s">
        <v>969</v>
      </c>
      <c r="E43921" t="s">
        <v>1015</v>
      </c>
      <c r="F43921" s="86">
        <v>46989.911526076699</v>
      </c>
    </row>
    <row r="43922" spans="1:6">
      <c r="A43922">
        <v>2043</v>
      </c>
      <c r="B43922" t="s">
        <v>1039</v>
      </c>
      <c r="C43922" t="s">
        <v>1022</v>
      </c>
      <c r="D43922" t="s">
        <v>969</v>
      </c>
      <c r="E43922" t="s">
        <v>1015</v>
      </c>
      <c r="F43922" s="86">
        <v>47055.592747609</v>
      </c>
    </row>
    <row r="43923" spans="1:6">
      <c r="A43923">
        <v>2044</v>
      </c>
      <c r="B43923" t="s">
        <v>1039</v>
      </c>
      <c r="C43923" t="s">
        <v>1022</v>
      </c>
      <c r="D43923" t="s">
        <v>969</v>
      </c>
      <c r="E43923" t="s">
        <v>1015</v>
      </c>
      <c r="F43923" s="86">
        <v>47125.995579244001</v>
      </c>
    </row>
    <row r="43924" spans="1:6">
      <c r="A43924">
        <v>2045</v>
      </c>
      <c r="B43924" t="s">
        <v>1039</v>
      </c>
      <c r="C43924" t="s">
        <v>1022</v>
      </c>
      <c r="D43924" t="s">
        <v>969</v>
      </c>
      <c r="E43924" t="s">
        <v>1015</v>
      </c>
      <c r="F43924" s="86">
        <v>47187.156889039397</v>
      </c>
    </row>
    <row r="43925" spans="1:6">
      <c r="A43925">
        <v>2046</v>
      </c>
      <c r="B43925" t="s">
        <v>1039</v>
      </c>
      <c r="C43925" t="s">
        <v>1022</v>
      </c>
      <c r="D43925" t="s">
        <v>969</v>
      </c>
      <c r="E43925" t="s">
        <v>1015</v>
      </c>
      <c r="F43925" s="86">
        <v>47246.889215431002</v>
      </c>
    </row>
    <row r="43926" spans="1:6">
      <c r="A43926">
        <v>2047</v>
      </c>
      <c r="B43926" t="s">
        <v>1039</v>
      </c>
      <c r="C43926" t="s">
        <v>1022</v>
      </c>
      <c r="D43926" t="s">
        <v>969</v>
      </c>
      <c r="E43926" t="s">
        <v>1015</v>
      </c>
      <c r="F43926" s="86">
        <v>47305.496041847298</v>
      </c>
    </row>
    <row r="43927" spans="1:6">
      <c r="A43927">
        <v>2048</v>
      </c>
      <c r="B43927" t="s">
        <v>1039</v>
      </c>
      <c r="C43927" t="s">
        <v>1022</v>
      </c>
      <c r="D43927" t="s">
        <v>969</v>
      </c>
      <c r="E43927" t="s">
        <v>1015</v>
      </c>
      <c r="F43927" s="86">
        <v>47370.704457558299</v>
      </c>
    </row>
    <row r="43928" spans="1:6">
      <c r="A43928">
        <v>2049</v>
      </c>
      <c r="B43928" t="s">
        <v>1039</v>
      </c>
      <c r="C43928" t="s">
        <v>1022</v>
      </c>
      <c r="D43928" t="s">
        <v>969</v>
      </c>
      <c r="E43928" t="s">
        <v>1015</v>
      </c>
      <c r="F43928" s="86">
        <v>47428.326753642599</v>
      </c>
    </row>
    <row r="43929" spans="1:6">
      <c r="A43929">
        <v>2050</v>
      </c>
      <c r="B43929" t="s">
        <v>1039</v>
      </c>
      <c r="C43929" t="s">
        <v>1022</v>
      </c>
      <c r="D43929" t="s">
        <v>969</v>
      </c>
      <c r="E43929" t="s">
        <v>1015</v>
      </c>
      <c r="F43929" s="86">
        <v>47485.964031064999</v>
      </c>
    </row>
    <row r="43930" spans="1:6">
      <c r="A43930">
        <v>2017</v>
      </c>
      <c r="B43930" t="s">
        <v>1040</v>
      </c>
      <c r="C43930" t="s">
        <v>1022</v>
      </c>
      <c r="D43930" t="s">
        <v>969</v>
      </c>
      <c r="E43930" t="s">
        <v>1015</v>
      </c>
      <c r="F43930" s="86">
        <v>179882.08235057601</v>
      </c>
    </row>
    <row r="43931" spans="1:6">
      <c r="A43931">
        <v>2018</v>
      </c>
      <c r="B43931" t="s">
        <v>1040</v>
      </c>
      <c r="C43931" t="s">
        <v>1022</v>
      </c>
      <c r="D43931" t="s">
        <v>969</v>
      </c>
      <c r="E43931" t="s">
        <v>1015</v>
      </c>
      <c r="F43931" s="86">
        <v>182525.07996897801</v>
      </c>
    </row>
    <row r="43932" spans="1:6">
      <c r="A43932">
        <v>2019</v>
      </c>
      <c r="B43932" t="s">
        <v>1040</v>
      </c>
      <c r="C43932" t="s">
        <v>1022</v>
      </c>
      <c r="D43932" t="s">
        <v>969</v>
      </c>
      <c r="E43932" t="s">
        <v>1015</v>
      </c>
      <c r="F43932" s="86">
        <v>183439.18013220999</v>
      </c>
    </row>
    <row r="43933" spans="1:6">
      <c r="A43933">
        <v>2020</v>
      </c>
      <c r="B43933" t="s">
        <v>1040</v>
      </c>
      <c r="C43933" t="s">
        <v>1022</v>
      </c>
      <c r="D43933" t="s">
        <v>969</v>
      </c>
      <c r="E43933" t="s">
        <v>1015</v>
      </c>
      <c r="F43933" s="86">
        <v>184300.42681285401</v>
      </c>
    </row>
    <row r="43934" spans="1:6">
      <c r="A43934">
        <v>2021</v>
      </c>
      <c r="B43934" t="s">
        <v>1040</v>
      </c>
      <c r="C43934" t="s">
        <v>1022</v>
      </c>
      <c r="D43934" t="s">
        <v>969</v>
      </c>
      <c r="E43934" t="s">
        <v>1015</v>
      </c>
      <c r="F43934" s="86">
        <v>184909.25472484299</v>
      </c>
    </row>
    <row r="43935" spans="1:6">
      <c r="A43935">
        <v>2022</v>
      </c>
      <c r="B43935" t="s">
        <v>1040</v>
      </c>
      <c r="C43935" t="s">
        <v>1022</v>
      </c>
      <c r="D43935" t="s">
        <v>969</v>
      </c>
      <c r="E43935" t="s">
        <v>1015</v>
      </c>
      <c r="F43935" s="86">
        <v>185287.323408014</v>
      </c>
    </row>
    <row r="43936" spans="1:6">
      <c r="A43936">
        <v>2023</v>
      </c>
      <c r="B43936" t="s">
        <v>1040</v>
      </c>
      <c r="C43936" t="s">
        <v>1022</v>
      </c>
      <c r="D43936" t="s">
        <v>969</v>
      </c>
      <c r="E43936" t="s">
        <v>1015</v>
      </c>
      <c r="F43936" s="86">
        <v>185308.335616989</v>
      </c>
    </row>
    <row r="43937" spans="1:6">
      <c r="A43937">
        <v>2024</v>
      </c>
      <c r="B43937" t="s">
        <v>1040</v>
      </c>
      <c r="C43937" t="s">
        <v>1022</v>
      </c>
      <c r="D43937" t="s">
        <v>969</v>
      </c>
      <c r="E43937" t="s">
        <v>1015</v>
      </c>
      <c r="F43937" s="86">
        <v>184963.687568844</v>
      </c>
    </row>
    <row r="43938" spans="1:6">
      <c r="A43938">
        <v>2025</v>
      </c>
      <c r="B43938" t="s">
        <v>1040</v>
      </c>
      <c r="C43938" t="s">
        <v>1022</v>
      </c>
      <c r="D43938" t="s">
        <v>969</v>
      </c>
      <c r="E43938" t="s">
        <v>1015</v>
      </c>
      <c r="F43938" s="86">
        <v>184226.54771142401</v>
      </c>
    </row>
    <row r="43939" spans="1:6">
      <c r="A43939">
        <v>2026</v>
      </c>
      <c r="B43939" t="s">
        <v>1040</v>
      </c>
      <c r="C43939" t="s">
        <v>1022</v>
      </c>
      <c r="D43939" t="s">
        <v>969</v>
      </c>
      <c r="E43939" t="s">
        <v>1015</v>
      </c>
      <c r="F43939" s="86">
        <v>182970.08382165001</v>
      </c>
    </row>
    <row r="43940" spans="1:6">
      <c r="A43940">
        <v>2027</v>
      </c>
      <c r="B43940" t="s">
        <v>1040</v>
      </c>
      <c r="C43940" t="s">
        <v>1022</v>
      </c>
      <c r="D43940" t="s">
        <v>969</v>
      </c>
      <c r="E43940" t="s">
        <v>1015</v>
      </c>
      <c r="F43940" s="86">
        <v>181086.02770400199</v>
      </c>
    </row>
    <row r="43941" spans="1:6">
      <c r="A43941">
        <v>2028</v>
      </c>
      <c r="B43941" t="s">
        <v>1040</v>
      </c>
      <c r="C43941" t="s">
        <v>1022</v>
      </c>
      <c r="D43941" t="s">
        <v>969</v>
      </c>
      <c r="E43941" t="s">
        <v>1015</v>
      </c>
      <c r="F43941" s="86">
        <v>178528.06643208701</v>
      </c>
    </row>
    <row r="43942" spans="1:6">
      <c r="A43942">
        <v>2029</v>
      </c>
      <c r="B43942" t="s">
        <v>1040</v>
      </c>
      <c r="C43942" t="s">
        <v>1022</v>
      </c>
      <c r="D43942" t="s">
        <v>969</v>
      </c>
      <c r="E43942" t="s">
        <v>1015</v>
      </c>
      <c r="F43942" s="86">
        <v>174973.25381571701</v>
      </c>
    </row>
    <row r="43943" spans="1:6">
      <c r="A43943">
        <v>2030</v>
      </c>
      <c r="B43943" t="s">
        <v>1040</v>
      </c>
      <c r="C43943" t="s">
        <v>1022</v>
      </c>
      <c r="D43943" t="s">
        <v>969</v>
      </c>
      <c r="E43943" t="s">
        <v>1015</v>
      </c>
      <c r="F43943" s="86">
        <v>170564.11717348601</v>
      </c>
    </row>
    <row r="43944" spans="1:6">
      <c r="A43944">
        <v>2031</v>
      </c>
      <c r="B43944" t="s">
        <v>1040</v>
      </c>
      <c r="C43944" t="s">
        <v>1022</v>
      </c>
      <c r="D43944" t="s">
        <v>969</v>
      </c>
      <c r="E43944" t="s">
        <v>1015</v>
      </c>
      <c r="F43944" s="86">
        <v>165477.614784073</v>
      </c>
    </row>
    <row r="43945" spans="1:6">
      <c r="A43945">
        <v>2032</v>
      </c>
      <c r="B43945" t="s">
        <v>1040</v>
      </c>
      <c r="C43945" t="s">
        <v>1022</v>
      </c>
      <c r="D43945" t="s">
        <v>969</v>
      </c>
      <c r="E43945" t="s">
        <v>1015</v>
      </c>
      <c r="F43945" s="86">
        <v>159749.027772692</v>
      </c>
    </row>
    <row r="43946" spans="1:6">
      <c r="A43946">
        <v>2033</v>
      </c>
      <c r="B43946" t="s">
        <v>1040</v>
      </c>
      <c r="C43946" t="s">
        <v>1022</v>
      </c>
      <c r="D43946" t="s">
        <v>969</v>
      </c>
      <c r="E43946" t="s">
        <v>1015</v>
      </c>
      <c r="F43946" s="86">
        <v>153516.74852594599</v>
      </c>
    </row>
    <row r="43947" spans="1:6">
      <c r="A43947">
        <v>2034</v>
      </c>
      <c r="B43947" t="s">
        <v>1040</v>
      </c>
      <c r="C43947" t="s">
        <v>1022</v>
      </c>
      <c r="D43947" t="s">
        <v>969</v>
      </c>
      <c r="E43947" t="s">
        <v>1015</v>
      </c>
      <c r="F43947" s="86">
        <v>146926.86477299899</v>
      </c>
    </row>
    <row r="43948" spans="1:6">
      <c r="A43948">
        <v>2035</v>
      </c>
      <c r="B43948" t="s">
        <v>1040</v>
      </c>
      <c r="C43948" t="s">
        <v>1022</v>
      </c>
      <c r="D43948" t="s">
        <v>969</v>
      </c>
      <c r="E43948" t="s">
        <v>1015</v>
      </c>
      <c r="F43948" s="86">
        <v>140099.425023933</v>
      </c>
    </row>
    <row r="43949" spans="1:6">
      <c r="A43949">
        <v>2036</v>
      </c>
      <c r="B43949" t="s">
        <v>1040</v>
      </c>
      <c r="C43949" t="s">
        <v>1022</v>
      </c>
      <c r="D43949" t="s">
        <v>969</v>
      </c>
      <c r="E43949" t="s">
        <v>1015</v>
      </c>
      <c r="F43949" s="86">
        <v>133224.0011931</v>
      </c>
    </row>
    <row r="43950" spans="1:6">
      <c r="A43950">
        <v>2037</v>
      </c>
      <c r="B43950" t="s">
        <v>1040</v>
      </c>
      <c r="C43950" t="s">
        <v>1022</v>
      </c>
      <c r="D43950" t="s">
        <v>969</v>
      </c>
      <c r="E43950" t="s">
        <v>1015</v>
      </c>
      <c r="F43950" s="86">
        <v>126211.2949048</v>
      </c>
    </row>
    <row r="43951" spans="1:6">
      <c r="A43951">
        <v>2038</v>
      </c>
      <c r="B43951" t="s">
        <v>1040</v>
      </c>
      <c r="C43951" t="s">
        <v>1022</v>
      </c>
      <c r="D43951" t="s">
        <v>969</v>
      </c>
      <c r="E43951" t="s">
        <v>1015</v>
      </c>
      <c r="F43951" s="86">
        <v>119207.18005077299</v>
      </c>
    </row>
    <row r="43952" spans="1:6">
      <c r="A43952">
        <v>2039</v>
      </c>
      <c r="B43952" t="s">
        <v>1040</v>
      </c>
      <c r="C43952" t="s">
        <v>1022</v>
      </c>
      <c r="D43952" t="s">
        <v>969</v>
      </c>
      <c r="E43952" t="s">
        <v>1015</v>
      </c>
      <c r="F43952" s="86">
        <v>112278.41880696701</v>
      </c>
    </row>
    <row r="43953" spans="1:6">
      <c r="A43953">
        <v>2040</v>
      </c>
      <c r="B43953" t="s">
        <v>1040</v>
      </c>
      <c r="C43953" t="s">
        <v>1022</v>
      </c>
      <c r="D43953" t="s">
        <v>969</v>
      </c>
      <c r="E43953" t="s">
        <v>1015</v>
      </c>
      <c r="F43953" s="86">
        <v>105493.324427988</v>
      </c>
    </row>
    <row r="43954" spans="1:6">
      <c r="A43954">
        <v>2041</v>
      </c>
      <c r="B43954" t="s">
        <v>1040</v>
      </c>
      <c r="C43954" t="s">
        <v>1022</v>
      </c>
      <c r="D43954" t="s">
        <v>969</v>
      </c>
      <c r="E43954" t="s">
        <v>1015</v>
      </c>
      <c r="F43954" s="86">
        <v>98432.747111702396</v>
      </c>
    </row>
    <row r="43955" spans="1:6">
      <c r="A43955">
        <v>2042</v>
      </c>
      <c r="B43955" t="s">
        <v>1040</v>
      </c>
      <c r="C43955" t="s">
        <v>1022</v>
      </c>
      <c r="D43955" t="s">
        <v>969</v>
      </c>
      <c r="E43955" t="s">
        <v>1015</v>
      </c>
      <c r="F43955" s="86">
        <v>91803.034211811595</v>
      </c>
    </row>
    <row r="43956" spans="1:6">
      <c r="A43956">
        <v>2043</v>
      </c>
      <c r="B43956" t="s">
        <v>1040</v>
      </c>
      <c r="C43956" t="s">
        <v>1022</v>
      </c>
      <c r="D43956" t="s">
        <v>969</v>
      </c>
      <c r="E43956" t="s">
        <v>1015</v>
      </c>
      <c r="F43956" s="86">
        <v>85607.741892407503</v>
      </c>
    </row>
    <row r="43957" spans="1:6">
      <c r="A43957">
        <v>2044</v>
      </c>
      <c r="B43957" t="s">
        <v>1040</v>
      </c>
      <c r="C43957" t="s">
        <v>1022</v>
      </c>
      <c r="D43957" t="s">
        <v>969</v>
      </c>
      <c r="E43957" t="s">
        <v>1015</v>
      </c>
      <c r="F43957" s="86">
        <v>79934.571121422196</v>
      </c>
    </row>
    <row r="43958" spans="1:6">
      <c r="A43958">
        <v>2045</v>
      </c>
      <c r="B43958" t="s">
        <v>1040</v>
      </c>
      <c r="C43958" t="s">
        <v>1022</v>
      </c>
      <c r="D43958" t="s">
        <v>969</v>
      </c>
      <c r="E43958" t="s">
        <v>1015</v>
      </c>
      <c r="F43958" s="86">
        <v>74834.524399923903</v>
      </c>
    </row>
    <row r="43959" spans="1:6">
      <c r="A43959">
        <v>2046</v>
      </c>
      <c r="B43959" t="s">
        <v>1040</v>
      </c>
      <c r="C43959" t="s">
        <v>1022</v>
      </c>
      <c r="D43959" t="s">
        <v>969</v>
      </c>
      <c r="E43959" t="s">
        <v>1015</v>
      </c>
      <c r="F43959" s="86">
        <v>70342.644361350001</v>
      </c>
    </row>
    <row r="43960" spans="1:6">
      <c r="A43960">
        <v>2047</v>
      </c>
      <c r="B43960" t="s">
        <v>1040</v>
      </c>
      <c r="C43960" t="s">
        <v>1022</v>
      </c>
      <c r="D43960" t="s">
        <v>969</v>
      </c>
      <c r="E43960" t="s">
        <v>1015</v>
      </c>
      <c r="F43960" s="86">
        <v>66493.282093069894</v>
      </c>
    </row>
    <row r="43961" spans="1:6">
      <c r="A43961">
        <v>2048</v>
      </c>
      <c r="B43961" t="s">
        <v>1040</v>
      </c>
      <c r="C43961" t="s">
        <v>1022</v>
      </c>
      <c r="D43961" t="s">
        <v>969</v>
      </c>
      <c r="E43961" t="s">
        <v>1015</v>
      </c>
      <c r="F43961" s="86">
        <v>63239.235488434897</v>
      </c>
    </row>
    <row r="43962" spans="1:6">
      <c r="A43962">
        <v>2049</v>
      </c>
      <c r="B43962" t="s">
        <v>1040</v>
      </c>
      <c r="C43962" t="s">
        <v>1022</v>
      </c>
      <c r="D43962" t="s">
        <v>969</v>
      </c>
      <c r="E43962" t="s">
        <v>1015</v>
      </c>
      <c r="F43962" s="86">
        <v>60570.878853293303</v>
      </c>
    </row>
    <row r="43963" spans="1:6">
      <c r="A43963">
        <v>2050</v>
      </c>
      <c r="B43963" t="s">
        <v>1040</v>
      </c>
      <c r="C43963" t="s">
        <v>1022</v>
      </c>
      <c r="D43963" t="s">
        <v>969</v>
      </c>
      <c r="E43963" t="s">
        <v>1015</v>
      </c>
      <c r="F43963" s="86">
        <v>58439.837747902799</v>
      </c>
    </row>
    <row r="43964" spans="1:6">
      <c r="A43964">
        <v>2017</v>
      </c>
      <c r="B43964" t="s">
        <v>1041</v>
      </c>
      <c r="C43964" t="s">
        <v>1022</v>
      </c>
      <c r="D43964" t="s">
        <v>969</v>
      </c>
      <c r="E43964" t="s">
        <v>1015</v>
      </c>
      <c r="F43964" s="86">
        <v>2924.2179067711199</v>
      </c>
    </row>
    <row r="43965" spans="1:6">
      <c r="A43965">
        <v>2018</v>
      </c>
      <c r="B43965" t="s">
        <v>1041</v>
      </c>
      <c r="C43965" t="s">
        <v>1022</v>
      </c>
      <c r="D43965" t="s">
        <v>969</v>
      </c>
      <c r="E43965" t="s">
        <v>1015</v>
      </c>
      <c r="F43965" s="86">
        <v>3034.7615685615801</v>
      </c>
    </row>
    <row r="43966" spans="1:6">
      <c r="A43966">
        <v>2019</v>
      </c>
      <c r="B43966" t="s">
        <v>1041</v>
      </c>
      <c r="C43966" t="s">
        <v>1022</v>
      </c>
      <c r="D43966" t="s">
        <v>969</v>
      </c>
      <c r="E43966" t="s">
        <v>1015</v>
      </c>
      <c r="F43966" s="86">
        <v>3061.8907338179401</v>
      </c>
    </row>
    <row r="43967" spans="1:6">
      <c r="A43967">
        <v>2020</v>
      </c>
      <c r="B43967" t="s">
        <v>1041</v>
      </c>
      <c r="C43967" t="s">
        <v>1022</v>
      </c>
      <c r="D43967" t="s">
        <v>969</v>
      </c>
      <c r="E43967" t="s">
        <v>1015</v>
      </c>
      <c r="F43967" s="86">
        <v>3088.5091795041299</v>
      </c>
    </row>
    <row r="43968" spans="1:6">
      <c r="A43968">
        <v>2021</v>
      </c>
      <c r="B43968" t="s">
        <v>1041</v>
      </c>
      <c r="C43968" t="s">
        <v>1022</v>
      </c>
      <c r="D43968" t="s">
        <v>969</v>
      </c>
      <c r="E43968" t="s">
        <v>1015</v>
      </c>
      <c r="F43968" s="86">
        <v>3115.7463745848399</v>
      </c>
    </row>
    <row r="43969" spans="1:6">
      <c r="A43969">
        <v>2022</v>
      </c>
      <c r="B43969" t="s">
        <v>1041</v>
      </c>
      <c r="C43969" t="s">
        <v>1022</v>
      </c>
      <c r="D43969" t="s">
        <v>969</v>
      </c>
      <c r="E43969" t="s">
        <v>1015</v>
      </c>
      <c r="F43969" s="86">
        <v>3141.3559975364501</v>
      </c>
    </row>
    <row r="43970" spans="1:6">
      <c r="A43970">
        <v>2023</v>
      </c>
      <c r="B43970" t="s">
        <v>1041</v>
      </c>
      <c r="C43970" t="s">
        <v>1022</v>
      </c>
      <c r="D43970" t="s">
        <v>969</v>
      </c>
      <c r="E43970" t="s">
        <v>1015</v>
      </c>
      <c r="F43970" s="86">
        <v>3164.4018247762301</v>
      </c>
    </row>
    <row r="43971" spans="1:6">
      <c r="A43971">
        <v>2024</v>
      </c>
      <c r="B43971" t="s">
        <v>1041</v>
      </c>
      <c r="C43971" t="s">
        <v>1022</v>
      </c>
      <c r="D43971" t="s">
        <v>969</v>
      </c>
      <c r="E43971" t="s">
        <v>1015</v>
      </c>
      <c r="F43971" s="86">
        <v>3188.2700532045701</v>
      </c>
    </row>
    <row r="43972" spans="1:6">
      <c r="A43972">
        <v>2025</v>
      </c>
      <c r="B43972" t="s">
        <v>1041</v>
      </c>
      <c r="C43972" t="s">
        <v>1022</v>
      </c>
      <c r="D43972" t="s">
        <v>969</v>
      </c>
      <c r="E43972" t="s">
        <v>1015</v>
      </c>
      <c r="F43972" s="86">
        <v>3211.6118360118198</v>
      </c>
    </row>
    <row r="43973" spans="1:6">
      <c r="A43973">
        <v>2026</v>
      </c>
      <c r="B43973" t="s">
        <v>1041</v>
      </c>
      <c r="C43973" t="s">
        <v>1022</v>
      </c>
      <c r="D43973" t="s">
        <v>969</v>
      </c>
      <c r="E43973" t="s">
        <v>1015</v>
      </c>
      <c r="F43973" s="86">
        <v>3233.2502205885999</v>
      </c>
    </row>
    <row r="43974" spans="1:6">
      <c r="A43974">
        <v>2027</v>
      </c>
      <c r="B43974" t="s">
        <v>1041</v>
      </c>
      <c r="C43974" t="s">
        <v>1022</v>
      </c>
      <c r="D43974" t="s">
        <v>969</v>
      </c>
      <c r="E43974" t="s">
        <v>1015</v>
      </c>
      <c r="F43974" s="86">
        <v>3255.5274675405999</v>
      </c>
    </row>
    <row r="43975" spans="1:6">
      <c r="A43975">
        <v>2028</v>
      </c>
      <c r="B43975" t="s">
        <v>1041</v>
      </c>
      <c r="C43975" t="s">
        <v>1022</v>
      </c>
      <c r="D43975" t="s">
        <v>969</v>
      </c>
      <c r="E43975" t="s">
        <v>1015</v>
      </c>
      <c r="F43975" s="86">
        <v>3275.8842775981202</v>
      </c>
    </row>
    <row r="43976" spans="1:6">
      <c r="A43976">
        <v>2029</v>
      </c>
      <c r="B43976" t="s">
        <v>1041</v>
      </c>
      <c r="C43976" t="s">
        <v>1022</v>
      </c>
      <c r="D43976" t="s">
        <v>969</v>
      </c>
      <c r="E43976" t="s">
        <v>1015</v>
      </c>
      <c r="F43976" s="86">
        <v>3291.8294847195898</v>
      </c>
    </row>
    <row r="43977" spans="1:6">
      <c r="A43977">
        <v>2030</v>
      </c>
      <c r="B43977" t="s">
        <v>1041</v>
      </c>
      <c r="C43977" t="s">
        <v>1022</v>
      </c>
      <c r="D43977" t="s">
        <v>969</v>
      </c>
      <c r="E43977" t="s">
        <v>1015</v>
      </c>
      <c r="F43977" s="86">
        <v>3307.3579574625901</v>
      </c>
    </row>
    <row r="43978" spans="1:6">
      <c r="A43978">
        <v>2031</v>
      </c>
      <c r="B43978" t="s">
        <v>1041</v>
      </c>
      <c r="C43978" t="s">
        <v>1022</v>
      </c>
      <c r="D43978" t="s">
        <v>969</v>
      </c>
      <c r="E43978" t="s">
        <v>1015</v>
      </c>
      <c r="F43978" s="86">
        <v>3321.2780269853401</v>
      </c>
    </row>
    <row r="43979" spans="1:6">
      <c r="A43979">
        <v>2032</v>
      </c>
      <c r="B43979" t="s">
        <v>1041</v>
      </c>
      <c r="C43979" t="s">
        <v>1022</v>
      </c>
      <c r="D43979" t="s">
        <v>969</v>
      </c>
      <c r="E43979" t="s">
        <v>1015</v>
      </c>
      <c r="F43979" s="86">
        <v>3333.1909557650001</v>
      </c>
    </row>
    <row r="43980" spans="1:6">
      <c r="A43980">
        <v>2033</v>
      </c>
      <c r="B43980" t="s">
        <v>1041</v>
      </c>
      <c r="C43980" t="s">
        <v>1022</v>
      </c>
      <c r="D43980" t="s">
        <v>969</v>
      </c>
      <c r="E43980" t="s">
        <v>1015</v>
      </c>
      <c r="F43980" s="86">
        <v>3342.90888042712</v>
      </c>
    </row>
    <row r="43981" spans="1:6">
      <c r="A43981">
        <v>2034</v>
      </c>
      <c r="B43981" t="s">
        <v>1041</v>
      </c>
      <c r="C43981" t="s">
        <v>1022</v>
      </c>
      <c r="D43981" t="s">
        <v>969</v>
      </c>
      <c r="E43981" t="s">
        <v>1015</v>
      </c>
      <c r="F43981" s="86">
        <v>3351.7820211820799</v>
      </c>
    </row>
    <row r="43982" spans="1:6">
      <c r="A43982">
        <v>2035</v>
      </c>
      <c r="B43982" t="s">
        <v>1041</v>
      </c>
      <c r="C43982" t="s">
        <v>1022</v>
      </c>
      <c r="D43982" t="s">
        <v>969</v>
      </c>
      <c r="E43982" t="s">
        <v>1015</v>
      </c>
      <c r="F43982" s="86">
        <v>3358.9352820791401</v>
      </c>
    </row>
    <row r="43983" spans="1:6">
      <c r="A43983">
        <v>2036</v>
      </c>
      <c r="B43983" t="s">
        <v>1041</v>
      </c>
      <c r="C43983" t="s">
        <v>1022</v>
      </c>
      <c r="D43983" t="s">
        <v>969</v>
      </c>
      <c r="E43983" t="s">
        <v>1015</v>
      </c>
      <c r="F43983" s="86">
        <v>3368.4775838801202</v>
      </c>
    </row>
    <row r="43984" spans="1:6">
      <c r="A43984">
        <v>2037</v>
      </c>
      <c r="B43984" t="s">
        <v>1041</v>
      </c>
      <c r="C43984" t="s">
        <v>1022</v>
      </c>
      <c r="D43984" t="s">
        <v>969</v>
      </c>
      <c r="E43984" t="s">
        <v>1015</v>
      </c>
      <c r="F43984" s="86">
        <v>3378.4359450433699</v>
      </c>
    </row>
    <row r="43985" spans="1:6">
      <c r="A43985">
        <v>2038</v>
      </c>
      <c r="B43985" t="s">
        <v>1041</v>
      </c>
      <c r="C43985" t="s">
        <v>1022</v>
      </c>
      <c r="D43985" t="s">
        <v>969</v>
      </c>
      <c r="E43985" t="s">
        <v>1015</v>
      </c>
      <c r="F43985" s="86">
        <v>3388.7720710221301</v>
      </c>
    </row>
    <row r="43986" spans="1:6">
      <c r="A43986">
        <v>2039</v>
      </c>
      <c r="B43986" t="s">
        <v>1041</v>
      </c>
      <c r="C43986" t="s">
        <v>1022</v>
      </c>
      <c r="D43986" t="s">
        <v>969</v>
      </c>
      <c r="E43986" t="s">
        <v>1015</v>
      </c>
      <c r="F43986" s="86">
        <v>3399.1637857880801</v>
      </c>
    </row>
    <row r="43987" spans="1:6">
      <c r="A43987">
        <v>2040</v>
      </c>
      <c r="B43987" t="s">
        <v>1041</v>
      </c>
      <c r="C43987" t="s">
        <v>1022</v>
      </c>
      <c r="D43987" t="s">
        <v>969</v>
      </c>
      <c r="E43987" t="s">
        <v>1015</v>
      </c>
      <c r="F43987" s="86">
        <v>3409.3316587848699</v>
      </c>
    </row>
    <row r="43988" spans="1:6">
      <c r="A43988">
        <v>2041</v>
      </c>
      <c r="B43988" t="s">
        <v>1041</v>
      </c>
      <c r="C43988" t="s">
        <v>1022</v>
      </c>
      <c r="D43988" t="s">
        <v>969</v>
      </c>
      <c r="E43988" t="s">
        <v>1015</v>
      </c>
      <c r="F43988" s="86">
        <v>3433.3188241620301</v>
      </c>
    </row>
    <row r="43989" spans="1:6">
      <c r="A43989">
        <v>2042</v>
      </c>
      <c r="B43989" t="s">
        <v>1041</v>
      </c>
      <c r="C43989" t="s">
        <v>1022</v>
      </c>
      <c r="D43989" t="s">
        <v>969</v>
      </c>
      <c r="E43989" t="s">
        <v>1015</v>
      </c>
      <c r="F43989" s="86">
        <v>3457.3869573812299</v>
      </c>
    </row>
    <row r="43990" spans="1:6">
      <c r="A43990">
        <v>2043</v>
      </c>
      <c r="B43990" t="s">
        <v>1041</v>
      </c>
      <c r="C43990" t="s">
        <v>1022</v>
      </c>
      <c r="D43990" t="s">
        <v>969</v>
      </c>
      <c r="E43990" t="s">
        <v>1015</v>
      </c>
      <c r="F43990" s="86">
        <v>3481.51237570176</v>
      </c>
    </row>
    <row r="43991" spans="1:6">
      <c r="A43991">
        <v>2044</v>
      </c>
      <c r="B43991" t="s">
        <v>1041</v>
      </c>
      <c r="C43991" t="s">
        <v>1022</v>
      </c>
      <c r="D43991" t="s">
        <v>969</v>
      </c>
      <c r="E43991" t="s">
        <v>1015</v>
      </c>
      <c r="F43991" s="86">
        <v>3505.7227644142699</v>
      </c>
    </row>
    <row r="43992" spans="1:6">
      <c r="A43992">
        <v>2045</v>
      </c>
      <c r="B43992" t="s">
        <v>1041</v>
      </c>
      <c r="C43992" t="s">
        <v>1022</v>
      </c>
      <c r="D43992" t="s">
        <v>969</v>
      </c>
      <c r="E43992" t="s">
        <v>1015</v>
      </c>
      <c r="F43992" s="86">
        <v>3530.06588084646</v>
      </c>
    </row>
    <row r="43993" spans="1:6">
      <c r="A43993">
        <v>2046</v>
      </c>
      <c r="B43993" t="s">
        <v>1041</v>
      </c>
      <c r="C43993" t="s">
        <v>1022</v>
      </c>
      <c r="D43993" t="s">
        <v>969</v>
      </c>
      <c r="E43993" t="s">
        <v>1015</v>
      </c>
      <c r="F43993" s="86">
        <v>3552.7464921092601</v>
      </c>
    </row>
    <row r="43994" spans="1:6">
      <c r="A43994">
        <v>2047</v>
      </c>
      <c r="B43994" t="s">
        <v>1041</v>
      </c>
      <c r="C43994" t="s">
        <v>1022</v>
      </c>
      <c r="D43994" t="s">
        <v>969</v>
      </c>
      <c r="E43994" t="s">
        <v>1015</v>
      </c>
      <c r="F43994" s="86">
        <v>3577.4670337448501</v>
      </c>
    </row>
    <row r="43995" spans="1:6">
      <c r="A43995">
        <v>2048</v>
      </c>
      <c r="B43995" t="s">
        <v>1041</v>
      </c>
      <c r="C43995" t="s">
        <v>1022</v>
      </c>
      <c r="D43995" t="s">
        <v>969</v>
      </c>
      <c r="E43995" t="s">
        <v>1015</v>
      </c>
      <c r="F43995" s="86">
        <v>3602.42760566573</v>
      </c>
    </row>
    <row r="43996" spans="1:6">
      <c r="A43996">
        <v>2049</v>
      </c>
      <c r="B43996" t="s">
        <v>1041</v>
      </c>
      <c r="C43996" t="s">
        <v>1022</v>
      </c>
      <c r="D43996" t="s">
        <v>969</v>
      </c>
      <c r="E43996" t="s">
        <v>1015</v>
      </c>
      <c r="F43996" s="86">
        <v>3627.6490520289099</v>
      </c>
    </row>
    <row r="43997" spans="1:6">
      <c r="A43997">
        <v>2050</v>
      </c>
      <c r="B43997" t="s">
        <v>1041</v>
      </c>
      <c r="C43997" t="s">
        <v>1022</v>
      </c>
      <c r="D43997" t="s">
        <v>969</v>
      </c>
      <c r="E43997" t="s">
        <v>1015</v>
      </c>
      <c r="F43997" s="86">
        <v>3653.1385758318902</v>
      </c>
    </row>
    <row r="43998" spans="1:6">
      <c r="A43998">
        <v>2017</v>
      </c>
      <c r="B43998" t="s">
        <v>1042</v>
      </c>
      <c r="C43998" t="s">
        <v>1022</v>
      </c>
      <c r="D43998" t="s">
        <v>969</v>
      </c>
      <c r="E43998" t="s">
        <v>1015</v>
      </c>
      <c r="F43998" s="86">
        <v>434713.78514946997</v>
      </c>
    </row>
    <row r="43999" spans="1:6">
      <c r="A43999">
        <v>2018</v>
      </c>
      <c r="B43999" t="s">
        <v>1042</v>
      </c>
      <c r="C43999" t="s">
        <v>1022</v>
      </c>
      <c r="D43999" t="s">
        <v>969</v>
      </c>
      <c r="E43999" t="s">
        <v>1015</v>
      </c>
      <c r="F43999" s="86">
        <v>423990.37181316299</v>
      </c>
    </row>
    <row r="44000" spans="1:6">
      <c r="A44000">
        <v>2019</v>
      </c>
      <c r="B44000" t="s">
        <v>1042</v>
      </c>
      <c r="C44000" t="s">
        <v>1022</v>
      </c>
      <c r="D44000" t="s">
        <v>969</v>
      </c>
      <c r="E44000" t="s">
        <v>1015</v>
      </c>
      <c r="F44000" s="86">
        <v>424912.45109400299</v>
      </c>
    </row>
    <row r="44001" spans="1:6">
      <c r="A44001">
        <v>2020</v>
      </c>
      <c r="B44001" t="s">
        <v>1042</v>
      </c>
      <c r="C44001" t="s">
        <v>1022</v>
      </c>
      <c r="D44001" t="s">
        <v>969</v>
      </c>
      <c r="E44001" t="s">
        <v>1015</v>
      </c>
      <c r="F44001" s="86">
        <v>425672.34649493301</v>
      </c>
    </row>
    <row r="44002" spans="1:6">
      <c r="A44002">
        <v>2021</v>
      </c>
      <c r="B44002" t="s">
        <v>1042</v>
      </c>
      <c r="C44002" t="s">
        <v>1022</v>
      </c>
      <c r="D44002" t="s">
        <v>969</v>
      </c>
      <c r="E44002" t="s">
        <v>1015</v>
      </c>
      <c r="F44002" s="86">
        <v>426212.154517691</v>
      </c>
    </row>
    <row r="44003" spans="1:6">
      <c r="A44003">
        <v>2022</v>
      </c>
      <c r="B44003" t="s">
        <v>1042</v>
      </c>
      <c r="C44003" t="s">
        <v>1022</v>
      </c>
      <c r="D44003" t="s">
        <v>969</v>
      </c>
      <c r="E44003" t="s">
        <v>1015</v>
      </c>
      <c r="F44003" s="86">
        <v>426005.730938074</v>
      </c>
    </row>
    <row r="44004" spans="1:6">
      <c r="A44004">
        <v>2023</v>
      </c>
      <c r="B44004" t="s">
        <v>1042</v>
      </c>
      <c r="C44004" t="s">
        <v>1022</v>
      </c>
      <c r="D44004" t="s">
        <v>969</v>
      </c>
      <c r="E44004" t="s">
        <v>1015</v>
      </c>
      <c r="F44004" s="86">
        <v>425229.21429291897</v>
      </c>
    </row>
    <row r="44005" spans="1:6">
      <c r="A44005">
        <v>2024</v>
      </c>
      <c r="B44005" t="s">
        <v>1042</v>
      </c>
      <c r="C44005" t="s">
        <v>1022</v>
      </c>
      <c r="D44005" t="s">
        <v>969</v>
      </c>
      <c r="E44005" t="s">
        <v>1015</v>
      </c>
      <c r="F44005" s="86">
        <v>423381.79014693398</v>
      </c>
    </row>
    <row r="44006" spans="1:6">
      <c r="A44006">
        <v>2025</v>
      </c>
      <c r="B44006" t="s">
        <v>1042</v>
      </c>
      <c r="C44006" t="s">
        <v>1022</v>
      </c>
      <c r="D44006" t="s">
        <v>969</v>
      </c>
      <c r="E44006" t="s">
        <v>1015</v>
      </c>
      <c r="F44006" s="86">
        <v>420529.49837282201</v>
      </c>
    </row>
    <row r="44007" spans="1:6">
      <c r="A44007">
        <v>2026</v>
      </c>
      <c r="B44007" t="s">
        <v>1042</v>
      </c>
      <c r="C44007" t="s">
        <v>1022</v>
      </c>
      <c r="D44007" t="s">
        <v>969</v>
      </c>
      <c r="E44007" t="s">
        <v>1015</v>
      </c>
      <c r="F44007" s="86">
        <v>416227.73049859999</v>
      </c>
    </row>
    <row r="44008" spans="1:6">
      <c r="A44008">
        <v>2027</v>
      </c>
      <c r="B44008" t="s">
        <v>1042</v>
      </c>
      <c r="C44008" t="s">
        <v>1022</v>
      </c>
      <c r="D44008" t="s">
        <v>969</v>
      </c>
      <c r="E44008" t="s">
        <v>1015</v>
      </c>
      <c r="F44008" s="86">
        <v>410383.06379496201</v>
      </c>
    </row>
    <row r="44009" spans="1:6">
      <c r="A44009">
        <v>2028</v>
      </c>
      <c r="B44009" t="s">
        <v>1042</v>
      </c>
      <c r="C44009" t="s">
        <v>1022</v>
      </c>
      <c r="D44009" t="s">
        <v>969</v>
      </c>
      <c r="E44009" t="s">
        <v>1015</v>
      </c>
      <c r="F44009" s="86">
        <v>402285.98169304</v>
      </c>
    </row>
    <row r="44010" spans="1:6">
      <c r="A44010">
        <v>2029</v>
      </c>
      <c r="B44010" t="s">
        <v>1042</v>
      </c>
      <c r="C44010" t="s">
        <v>1022</v>
      </c>
      <c r="D44010" t="s">
        <v>969</v>
      </c>
      <c r="E44010" t="s">
        <v>1015</v>
      </c>
      <c r="F44010" s="86">
        <v>392142.67954314302</v>
      </c>
    </row>
    <row r="44011" spans="1:6">
      <c r="A44011">
        <v>2030</v>
      </c>
      <c r="B44011" t="s">
        <v>1042</v>
      </c>
      <c r="C44011" t="s">
        <v>1022</v>
      </c>
      <c r="D44011" t="s">
        <v>969</v>
      </c>
      <c r="E44011" t="s">
        <v>1015</v>
      </c>
      <c r="F44011" s="86">
        <v>379738.54008552601</v>
      </c>
    </row>
    <row r="44012" spans="1:6">
      <c r="A44012">
        <v>2031</v>
      </c>
      <c r="B44012" t="s">
        <v>1042</v>
      </c>
      <c r="C44012" t="s">
        <v>1022</v>
      </c>
      <c r="D44012" t="s">
        <v>969</v>
      </c>
      <c r="E44012" t="s">
        <v>1015</v>
      </c>
      <c r="F44012" s="86">
        <v>365344.94970255002</v>
      </c>
    </row>
    <row r="44013" spans="1:6">
      <c r="A44013">
        <v>2032</v>
      </c>
      <c r="B44013" t="s">
        <v>1042</v>
      </c>
      <c r="C44013" t="s">
        <v>1022</v>
      </c>
      <c r="D44013" t="s">
        <v>969</v>
      </c>
      <c r="E44013" t="s">
        <v>1015</v>
      </c>
      <c r="F44013" s="86">
        <v>349268.64647221297</v>
      </c>
    </row>
    <row r="44014" spans="1:6">
      <c r="A44014">
        <v>2033</v>
      </c>
      <c r="B44014" t="s">
        <v>1042</v>
      </c>
      <c r="C44014" t="s">
        <v>1022</v>
      </c>
      <c r="D44014" t="s">
        <v>969</v>
      </c>
      <c r="E44014" t="s">
        <v>1015</v>
      </c>
      <c r="F44014" s="86">
        <v>331693.20153204299</v>
      </c>
    </row>
    <row r="44015" spans="1:6">
      <c r="A44015">
        <v>2034</v>
      </c>
      <c r="B44015" t="s">
        <v>1042</v>
      </c>
      <c r="C44015" t="s">
        <v>1022</v>
      </c>
      <c r="D44015" t="s">
        <v>969</v>
      </c>
      <c r="E44015" t="s">
        <v>1015</v>
      </c>
      <c r="F44015" s="86">
        <v>312727.34341435402</v>
      </c>
    </row>
    <row r="44016" spans="1:6">
      <c r="A44016">
        <v>2035</v>
      </c>
      <c r="B44016" t="s">
        <v>1042</v>
      </c>
      <c r="C44016" t="s">
        <v>1022</v>
      </c>
      <c r="D44016" t="s">
        <v>969</v>
      </c>
      <c r="E44016" t="s">
        <v>1015</v>
      </c>
      <c r="F44016" s="86">
        <v>292799.52357547398</v>
      </c>
    </row>
    <row r="44017" spans="1:6">
      <c r="A44017">
        <v>2036</v>
      </c>
      <c r="B44017" t="s">
        <v>1042</v>
      </c>
      <c r="C44017" t="s">
        <v>1022</v>
      </c>
      <c r="D44017" t="s">
        <v>969</v>
      </c>
      <c r="E44017" t="s">
        <v>1015</v>
      </c>
      <c r="F44017" s="86">
        <v>272162.60695484199</v>
      </c>
    </row>
    <row r="44018" spans="1:6">
      <c r="A44018">
        <v>2037</v>
      </c>
      <c r="B44018" t="s">
        <v>1042</v>
      </c>
      <c r="C44018" t="s">
        <v>1022</v>
      </c>
      <c r="D44018" t="s">
        <v>969</v>
      </c>
      <c r="E44018" t="s">
        <v>1015</v>
      </c>
      <c r="F44018" s="86">
        <v>251146.32681250299</v>
      </c>
    </row>
    <row r="44019" spans="1:6">
      <c r="A44019">
        <v>2038</v>
      </c>
      <c r="B44019" t="s">
        <v>1042</v>
      </c>
      <c r="C44019" t="s">
        <v>1022</v>
      </c>
      <c r="D44019" t="s">
        <v>969</v>
      </c>
      <c r="E44019" t="s">
        <v>1015</v>
      </c>
      <c r="F44019" s="86">
        <v>229954.87211826001</v>
      </c>
    </row>
    <row r="44020" spans="1:6">
      <c r="A44020">
        <v>2039</v>
      </c>
      <c r="B44020" t="s">
        <v>1042</v>
      </c>
      <c r="C44020" t="s">
        <v>1022</v>
      </c>
      <c r="D44020" t="s">
        <v>969</v>
      </c>
      <c r="E44020" t="s">
        <v>1015</v>
      </c>
      <c r="F44020" s="86">
        <v>208670.07864812799</v>
      </c>
    </row>
    <row r="44021" spans="1:6">
      <c r="A44021">
        <v>2040</v>
      </c>
      <c r="B44021" t="s">
        <v>1042</v>
      </c>
      <c r="C44021" t="s">
        <v>1022</v>
      </c>
      <c r="D44021" t="s">
        <v>969</v>
      </c>
      <c r="E44021" t="s">
        <v>1015</v>
      </c>
      <c r="F44021" s="86">
        <v>187776.26411716299</v>
      </c>
    </row>
    <row r="44022" spans="1:6">
      <c r="A44022">
        <v>2041</v>
      </c>
      <c r="B44022" t="s">
        <v>1042</v>
      </c>
      <c r="C44022" t="s">
        <v>1022</v>
      </c>
      <c r="D44022" t="s">
        <v>969</v>
      </c>
      <c r="E44022" t="s">
        <v>1015</v>
      </c>
      <c r="F44022" s="86">
        <v>165650.58042878599</v>
      </c>
    </row>
    <row r="44023" spans="1:6">
      <c r="A44023">
        <v>2042</v>
      </c>
      <c r="B44023" t="s">
        <v>1042</v>
      </c>
      <c r="C44023" t="s">
        <v>1022</v>
      </c>
      <c r="D44023" t="s">
        <v>969</v>
      </c>
      <c r="E44023" t="s">
        <v>1015</v>
      </c>
      <c r="F44023" s="86">
        <v>144677.49383891499</v>
      </c>
    </row>
    <row r="44024" spans="1:6">
      <c r="A44024">
        <v>2043</v>
      </c>
      <c r="B44024" t="s">
        <v>1042</v>
      </c>
      <c r="C44024" t="s">
        <v>1022</v>
      </c>
      <c r="D44024" t="s">
        <v>969</v>
      </c>
      <c r="E44024" t="s">
        <v>1015</v>
      </c>
      <c r="F44024" s="86">
        <v>125106.681850002</v>
      </c>
    </row>
    <row r="44025" spans="1:6">
      <c r="A44025">
        <v>2044</v>
      </c>
      <c r="B44025" t="s">
        <v>1042</v>
      </c>
      <c r="C44025" t="s">
        <v>1022</v>
      </c>
      <c r="D44025" t="s">
        <v>969</v>
      </c>
      <c r="E44025" t="s">
        <v>1015</v>
      </c>
      <c r="F44025" s="86">
        <v>107093.158837276</v>
      </c>
    </row>
    <row r="44026" spans="1:6">
      <c r="A44026">
        <v>2045</v>
      </c>
      <c r="B44026" t="s">
        <v>1042</v>
      </c>
      <c r="C44026" t="s">
        <v>1022</v>
      </c>
      <c r="D44026" t="s">
        <v>969</v>
      </c>
      <c r="E44026" t="s">
        <v>1015</v>
      </c>
      <c r="F44026" s="86">
        <v>90798.292133836105</v>
      </c>
    </row>
    <row r="44027" spans="1:6">
      <c r="A44027">
        <v>2046</v>
      </c>
      <c r="B44027" t="s">
        <v>1042</v>
      </c>
      <c r="C44027" t="s">
        <v>1022</v>
      </c>
      <c r="D44027" t="s">
        <v>969</v>
      </c>
      <c r="E44027" t="s">
        <v>1015</v>
      </c>
      <c r="F44027" s="86">
        <v>76320.777257476395</v>
      </c>
    </row>
    <row r="44028" spans="1:6">
      <c r="A44028">
        <v>2047</v>
      </c>
      <c r="B44028" t="s">
        <v>1042</v>
      </c>
      <c r="C44028" t="s">
        <v>1022</v>
      </c>
      <c r="D44028" t="s">
        <v>969</v>
      </c>
      <c r="E44028" t="s">
        <v>1015</v>
      </c>
      <c r="F44028" s="86">
        <v>63717.681857417301</v>
      </c>
    </row>
    <row r="44029" spans="1:6">
      <c r="A44029">
        <v>2048</v>
      </c>
      <c r="B44029" t="s">
        <v>1042</v>
      </c>
      <c r="C44029" t="s">
        <v>1022</v>
      </c>
      <c r="D44029" t="s">
        <v>969</v>
      </c>
      <c r="E44029" t="s">
        <v>1015</v>
      </c>
      <c r="F44029" s="86">
        <v>52980.458366364001</v>
      </c>
    </row>
    <row r="44030" spans="1:6">
      <c r="A44030">
        <v>2049</v>
      </c>
      <c r="B44030" t="s">
        <v>1042</v>
      </c>
      <c r="C44030" t="s">
        <v>1022</v>
      </c>
      <c r="D44030" t="s">
        <v>969</v>
      </c>
      <c r="E44030" t="s">
        <v>1015</v>
      </c>
      <c r="F44030" s="86">
        <v>44059.033488800298</v>
      </c>
    </row>
    <row r="44031" spans="1:6">
      <c r="A44031">
        <v>2050</v>
      </c>
      <c r="B44031" t="s">
        <v>1042</v>
      </c>
      <c r="C44031" t="s">
        <v>1022</v>
      </c>
      <c r="D44031" t="s">
        <v>969</v>
      </c>
      <c r="E44031" t="s">
        <v>1015</v>
      </c>
      <c r="F44031" s="86">
        <v>36818.624685104303</v>
      </c>
    </row>
    <row r="44032" spans="1:6">
      <c r="A44032">
        <v>2017</v>
      </c>
      <c r="B44032" t="s">
        <v>1043</v>
      </c>
      <c r="C44032" t="s">
        <v>1022</v>
      </c>
      <c r="D44032" t="s">
        <v>969</v>
      </c>
      <c r="E44032" t="s">
        <v>1015</v>
      </c>
      <c r="F44032" s="86">
        <v>788050.61385556101</v>
      </c>
    </row>
    <row r="44033" spans="1:6">
      <c r="A44033">
        <v>2018</v>
      </c>
      <c r="B44033" t="s">
        <v>1043</v>
      </c>
      <c r="C44033" t="s">
        <v>1022</v>
      </c>
      <c r="D44033" t="s">
        <v>969</v>
      </c>
      <c r="E44033" t="s">
        <v>1015</v>
      </c>
      <c r="F44033" s="86">
        <v>783986.93077550002</v>
      </c>
    </row>
    <row r="44034" spans="1:6">
      <c r="A44034">
        <v>2019</v>
      </c>
      <c r="B44034" t="s">
        <v>1043</v>
      </c>
      <c r="C44034" t="s">
        <v>1022</v>
      </c>
      <c r="D44034" t="s">
        <v>969</v>
      </c>
      <c r="E44034" t="s">
        <v>1015</v>
      </c>
      <c r="F44034" s="86">
        <v>783131.10439358198</v>
      </c>
    </row>
    <row r="44035" spans="1:6">
      <c r="A44035">
        <v>2020</v>
      </c>
      <c r="B44035" t="s">
        <v>1043</v>
      </c>
      <c r="C44035" t="s">
        <v>1022</v>
      </c>
      <c r="D44035" t="s">
        <v>969</v>
      </c>
      <c r="E44035" t="s">
        <v>1015</v>
      </c>
      <c r="F44035" s="86">
        <v>782430.94666952104</v>
      </c>
    </row>
    <row r="44036" spans="1:6">
      <c r="A44036">
        <v>2021</v>
      </c>
      <c r="B44036" t="s">
        <v>1043</v>
      </c>
      <c r="C44036" t="s">
        <v>1022</v>
      </c>
      <c r="D44036" t="s">
        <v>969</v>
      </c>
      <c r="E44036" t="s">
        <v>1015</v>
      </c>
      <c r="F44036" s="86">
        <v>781166.56394786504</v>
      </c>
    </row>
    <row r="44037" spans="1:6">
      <c r="A44037">
        <v>2022</v>
      </c>
      <c r="B44037" t="s">
        <v>1043</v>
      </c>
      <c r="C44037" t="s">
        <v>1022</v>
      </c>
      <c r="D44037" t="s">
        <v>969</v>
      </c>
      <c r="E44037" t="s">
        <v>1015</v>
      </c>
      <c r="F44037" s="86">
        <v>778891.56036217103</v>
      </c>
    </row>
    <row r="44038" spans="1:6">
      <c r="A44038">
        <v>2023</v>
      </c>
      <c r="B44038" t="s">
        <v>1043</v>
      </c>
      <c r="C44038" t="s">
        <v>1022</v>
      </c>
      <c r="D44038" t="s">
        <v>969</v>
      </c>
      <c r="E44038" t="s">
        <v>1015</v>
      </c>
      <c r="F44038" s="86">
        <v>775686.09199289896</v>
      </c>
    </row>
    <row r="44039" spans="1:6">
      <c r="A44039">
        <v>2024</v>
      </c>
      <c r="B44039" t="s">
        <v>1043</v>
      </c>
      <c r="C44039" t="s">
        <v>1022</v>
      </c>
      <c r="D44039" t="s">
        <v>969</v>
      </c>
      <c r="E44039" t="s">
        <v>1015</v>
      </c>
      <c r="F44039" s="86">
        <v>771220.42217653606</v>
      </c>
    </row>
    <row r="44040" spans="1:6">
      <c r="A44040">
        <v>2025</v>
      </c>
      <c r="B44040" t="s">
        <v>1043</v>
      </c>
      <c r="C44040" t="s">
        <v>1022</v>
      </c>
      <c r="D44040" t="s">
        <v>969</v>
      </c>
      <c r="E44040" t="s">
        <v>1015</v>
      </c>
      <c r="F44040" s="86">
        <v>764953.99580339901</v>
      </c>
    </row>
    <row r="44041" spans="1:6">
      <c r="A44041">
        <v>2026</v>
      </c>
      <c r="B44041" t="s">
        <v>1043</v>
      </c>
      <c r="C44041" t="s">
        <v>1022</v>
      </c>
      <c r="D44041" t="s">
        <v>969</v>
      </c>
      <c r="E44041" t="s">
        <v>1015</v>
      </c>
      <c r="F44041" s="86">
        <v>756880.07861953694</v>
      </c>
    </row>
    <row r="44042" spans="1:6">
      <c r="A44042">
        <v>2027</v>
      </c>
      <c r="B44042" t="s">
        <v>1043</v>
      </c>
      <c r="C44042" t="s">
        <v>1022</v>
      </c>
      <c r="D44042" t="s">
        <v>969</v>
      </c>
      <c r="E44042" t="s">
        <v>1015</v>
      </c>
      <c r="F44042" s="86">
        <v>746400.39009120199</v>
      </c>
    </row>
    <row r="44043" spans="1:6">
      <c r="A44043">
        <v>2028</v>
      </c>
      <c r="B44043" t="s">
        <v>1043</v>
      </c>
      <c r="C44043" t="s">
        <v>1022</v>
      </c>
      <c r="D44043" t="s">
        <v>969</v>
      </c>
      <c r="E44043" t="s">
        <v>1015</v>
      </c>
      <c r="F44043" s="86">
        <v>732116.370642839</v>
      </c>
    </row>
    <row r="44044" spans="1:6">
      <c r="A44044">
        <v>2029</v>
      </c>
      <c r="B44044" t="s">
        <v>1043</v>
      </c>
      <c r="C44044" t="s">
        <v>1022</v>
      </c>
      <c r="D44044" t="s">
        <v>969</v>
      </c>
      <c r="E44044" t="s">
        <v>1015</v>
      </c>
      <c r="F44044" s="86">
        <v>714568.44748907897</v>
      </c>
    </row>
    <row r="44045" spans="1:6">
      <c r="A44045">
        <v>2030</v>
      </c>
      <c r="B44045" t="s">
        <v>1043</v>
      </c>
      <c r="C44045" t="s">
        <v>1022</v>
      </c>
      <c r="D44045" t="s">
        <v>969</v>
      </c>
      <c r="E44045" t="s">
        <v>1015</v>
      </c>
      <c r="F44045" s="86">
        <v>692916.58348622895</v>
      </c>
    </row>
    <row r="44046" spans="1:6">
      <c r="A44046">
        <v>2031</v>
      </c>
      <c r="B44046" t="s">
        <v>1043</v>
      </c>
      <c r="C44046" t="s">
        <v>1022</v>
      </c>
      <c r="D44046" t="s">
        <v>969</v>
      </c>
      <c r="E44046" t="s">
        <v>1015</v>
      </c>
      <c r="F44046" s="86">
        <v>668101.96633474994</v>
      </c>
    </row>
    <row r="44047" spans="1:6">
      <c r="A44047">
        <v>2032</v>
      </c>
      <c r="B44047" t="s">
        <v>1043</v>
      </c>
      <c r="C44047" t="s">
        <v>1022</v>
      </c>
      <c r="D44047" t="s">
        <v>969</v>
      </c>
      <c r="E44047" t="s">
        <v>1015</v>
      </c>
      <c r="F44047" s="86">
        <v>640870.94695290597</v>
      </c>
    </row>
    <row r="44048" spans="1:6">
      <c r="A44048">
        <v>2033</v>
      </c>
      <c r="B44048" t="s">
        <v>1043</v>
      </c>
      <c r="C44048" t="s">
        <v>1022</v>
      </c>
      <c r="D44048" t="s">
        <v>969</v>
      </c>
      <c r="E44048" t="s">
        <v>1015</v>
      </c>
      <c r="F44048" s="86">
        <v>611245.252140478</v>
      </c>
    </row>
    <row r="44049" spans="1:6">
      <c r="A44049">
        <v>2034</v>
      </c>
      <c r="B44049" t="s">
        <v>1043</v>
      </c>
      <c r="C44049" t="s">
        <v>1022</v>
      </c>
      <c r="D44049" t="s">
        <v>969</v>
      </c>
      <c r="E44049" t="s">
        <v>1015</v>
      </c>
      <c r="F44049" s="86">
        <v>579976.61397331394</v>
      </c>
    </row>
    <row r="44050" spans="1:6">
      <c r="A44050">
        <v>2035</v>
      </c>
      <c r="B44050" t="s">
        <v>1043</v>
      </c>
      <c r="C44050" t="s">
        <v>1022</v>
      </c>
      <c r="D44050" t="s">
        <v>969</v>
      </c>
      <c r="E44050" t="s">
        <v>1015</v>
      </c>
      <c r="F44050" s="86">
        <v>546927.94489026396</v>
      </c>
    </row>
    <row r="44051" spans="1:6">
      <c r="A44051">
        <v>2036</v>
      </c>
      <c r="B44051" t="s">
        <v>1043</v>
      </c>
      <c r="C44051" t="s">
        <v>1022</v>
      </c>
      <c r="D44051" t="s">
        <v>969</v>
      </c>
      <c r="E44051" t="s">
        <v>1015</v>
      </c>
      <c r="F44051" s="86">
        <v>513295.774386601</v>
      </c>
    </row>
    <row r="44052" spans="1:6">
      <c r="A44052">
        <v>2037</v>
      </c>
      <c r="B44052" t="s">
        <v>1043</v>
      </c>
      <c r="C44052" t="s">
        <v>1022</v>
      </c>
      <c r="D44052" t="s">
        <v>969</v>
      </c>
      <c r="E44052" t="s">
        <v>1015</v>
      </c>
      <c r="F44052" s="86">
        <v>479030.21985875099</v>
      </c>
    </row>
    <row r="44053" spans="1:6">
      <c r="A44053">
        <v>2038</v>
      </c>
      <c r="B44053" t="s">
        <v>1043</v>
      </c>
      <c r="C44053" t="s">
        <v>1022</v>
      </c>
      <c r="D44053" t="s">
        <v>969</v>
      </c>
      <c r="E44053" t="s">
        <v>1015</v>
      </c>
      <c r="F44053" s="86">
        <v>444241.45379677502</v>
      </c>
    </row>
    <row r="44054" spans="1:6">
      <c r="A44054">
        <v>2039</v>
      </c>
      <c r="B44054" t="s">
        <v>1043</v>
      </c>
      <c r="C44054" t="s">
        <v>1022</v>
      </c>
      <c r="D44054" t="s">
        <v>969</v>
      </c>
      <c r="E44054" t="s">
        <v>1015</v>
      </c>
      <c r="F44054" s="86">
        <v>409532.388055588</v>
      </c>
    </row>
    <row r="44055" spans="1:6">
      <c r="A44055">
        <v>2040</v>
      </c>
      <c r="B44055" t="s">
        <v>1043</v>
      </c>
      <c r="C44055" t="s">
        <v>1022</v>
      </c>
      <c r="D44055" t="s">
        <v>969</v>
      </c>
      <c r="E44055" t="s">
        <v>1015</v>
      </c>
      <c r="F44055" s="86">
        <v>375395.93984263501</v>
      </c>
    </row>
    <row r="44056" spans="1:6">
      <c r="A44056">
        <v>2041</v>
      </c>
      <c r="B44056" t="s">
        <v>1043</v>
      </c>
      <c r="C44056" t="s">
        <v>1022</v>
      </c>
      <c r="D44056" t="s">
        <v>969</v>
      </c>
      <c r="E44056" t="s">
        <v>1015</v>
      </c>
      <c r="F44056" s="86">
        <v>341750.886818317</v>
      </c>
    </row>
    <row r="44057" spans="1:6">
      <c r="A44057">
        <v>2042</v>
      </c>
      <c r="B44057" t="s">
        <v>1043</v>
      </c>
      <c r="C44057" t="s">
        <v>1022</v>
      </c>
      <c r="D44057" t="s">
        <v>969</v>
      </c>
      <c r="E44057" t="s">
        <v>1015</v>
      </c>
      <c r="F44057" s="86">
        <v>309609.81465875002</v>
      </c>
    </row>
    <row r="44058" spans="1:6">
      <c r="A44058">
        <v>2043</v>
      </c>
      <c r="B44058" t="s">
        <v>1043</v>
      </c>
      <c r="C44058" t="s">
        <v>1022</v>
      </c>
      <c r="D44058" t="s">
        <v>969</v>
      </c>
      <c r="E44058" t="s">
        <v>1015</v>
      </c>
      <c r="F44058" s="86">
        <v>279613.74650245497</v>
      </c>
    </row>
    <row r="44059" spans="1:6">
      <c r="A44059">
        <v>2044</v>
      </c>
      <c r="B44059" t="s">
        <v>1043</v>
      </c>
      <c r="C44059" t="s">
        <v>1022</v>
      </c>
      <c r="D44059" t="s">
        <v>969</v>
      </c>
      <c r="E44059" t="s">
        <v>1015</v>
      </c>
      <c r="F44059" s="86">
        <v>251989.18716172301</v>
      </c>
    </row>
    <row r="44060" spans="1:6">
      <c r="A44060">
        <v>2045</v>
      </c>
      <c r="B44060" t="s">
        <v>1043</v>
      </c>
      <c r="C44060" t="s">
        <v>1022</v>
      </c>
      <c r="D44060" t="s">
        <v>969</v>
      </c>
      <c r="E44060" t="s">
        <v>1015</v>
      </c>
      <c r="F44060" s="86">
        <v>227158.50888185101</v>
      </c>
    </row>
    <row r="44061" spans="1:6">
      <c r="A44061">
        <v>2046</v>
      </c>
      <c r="B44061" t="s">
        <v>1043</v>
      </c>
      <c r="C44061" t="s">
        <v>1022</v>
      </c>
      <c r="D44061" t="s">
        <v>969</v>
      </c>
      <c r="E44061" t="s">
        <v>1015</v>
      </c>
      <c r="F44061" s="86">
        <v>205152.151601388</v>
      </c>
    </row>
    <row r="44062" spans="1:6">
      <c r="A44062">
        <v>2047</v>
      </c>
      <c r="B44062" t="s">
        <v>1043</v>
      </c>
      <c r="C44062" t="s">
        <v>1022</v>
      </c>
      <c r="D44062" t="s">
        <v>969</v>
      </c>
      <c r="E44062" t="s">
        <v>1015</v>
      </c>
      <c r="F44062" s="86">
        <v>186197.74626819501</v>
      </c>
    </row>
    <row r="44063" spans="1:6">
      <c r="A44063">
        <v>2048</v>
      </c>
      <c r="B44063" t="s">
        <v>1043</v>
      </c>
      <c r="C44063" t="s">
        <v>1022</v>
      </c>
      <c r="D44063" t="s">
        <v>969</v>
      </c>
      <c r="E44063" t="s">
        <v>1015</v>
      </c>
      <c r="F44063" s="86">
        <v>170299.92268127101</v>
      </c>
    </row>
    <row r="44064" spans="1:6">
      <c r="A44064">
        <v>2049</v>
      </c>
      <c r="B44064" t="s">
        <v>1043</v>
      </c>
      <c r="C44064" t="s">
        <v>1022</v>
      </c>
      <c r="D44064" t="s">
        <v>969</v>
      </c>
      <c r="E44064" t="s">
        <v>1015</v>
      </c>
      <c r="F44064" s="86">
        <v>157326.35205970501</v>
      </c>
    </row>
    <row r="44065" spans="1:6">
      <c r="A44065">
        <v>2050</v>
      </c>
      <c r="B44065" t="s">
        <v>1043</v>
      </c>
      <c r="C44065" t="s">
        <v>1022</v>
      </c>
      <c r="D44065" t="s">
        <v>969</v>
      </c>
      <c r="E44065" t="s">
        <v>1015</v>
      </c>
      <c r="F44065" s="86">
        <v>147048.41583337501</v>
      </c>
    </row>
    <row r="44066" spans="1:6">
      <c r="A44066">
        <v>2017</v>
      </c>
      <c r="B44066" t="s">
        <v>1044</v>
      </c>
      <c r="C44066" t="s">
        <v>1022</v>
      </c>
      <c r="D44066" t="s">
        <v>969</v>
      </c>
      <c r="E44066" t="s">
        <v>1015</v>
      </c>
      <c r="F44066" s="86">
        <v>1723242.5855584301</v>
      </c>
    </row>
    <row r="44067" spans="1:6">
      <c r="A44067">
        <v>2018</v>
      </c>
      <c r="B44067" t="s">
        <v>1044</v>
      </c>
      <c r="C44067" t="s">
        <v>1022</v>
      </c>
      <c r="D44067" t="s">
        <v>969</v>
      </c>
      <c r="E44067" t="s">
        <v>1015</v>
      </c>
      <c r="F44067" s="86">
        <v>1680800.2522298801</v>
      </c>
    </row>
    <row r="44068" spans="1:6">
      <c r="A44068">
        <v>2019</v>
      </c>
      <c r="B44068" t="s">
        <v>1044</v>
      </c>
      <c r="C44068" t="s">
        <v>1022</v>
      </c>
      <c r="D44068" t="s">
        <v>969</v>
      </c>
      <c r="E44068" t="s">
        <v>1015</v>
      </c>
      <c r="F44068" s="86">
        <v>1684522.7636011799</v>
      </c>
    </row>
    <row r="44069" spans="1:6">
      <c r="A44069">
        <v>2020</v>
      </c>
      <c r="B44069" t="s">
        <v>1044</v>
      </c>
      <c r="C44069" t="s">
        <v>1022</v>
      </c>
      <c r="D44069" t="s">
        <v>969</v>
      </c>
      <c r="E44069" t="s">
        <v>1015</v>
      </c>
      <c r="F44069" s="86">
        <v>1687604.4264001001</v>
      </c>
    </row>
    <row r="44070" spans="1:6">
      <c r="A44070">
        <v>2021</v>
      </c>
      <c r="B44070" t="s">
        <v>1044</v>
      </c>
      <c r="C44070" t="s">
        <v>1022</v>
      </c>
      <c r="D44070" t="s">
        <v>969</v>
      </c>
      <c r="E44070" t="s">
        <v>1015</v>
      </c>
      <c r="F44070" s="86">
        <v>1689815.91832559</v>
      </c>
    </row>
    <row r="44071" spans="1:6">
      <c r="A44071">
        <v>2022</v>
      </c>
      <c r="B44071" t="s">
        <v>1044</v>
      </c>
      <c r="C44071" t="s">
        <v>1022</v>
      </c>
      <c r="D44071" t="s">
        <v>969</v>
      </c>
      <c r="E44071" t="s">
        <v>1015</v>
      </c>
      <c r="F44071" s="86">
        <v>1689080.06560332</v>
      </c>
    </row>
    <row r="44072" spans="1:6">
      <c r="A44072">
        <v>2023</v>
      </c>
      <c r="B44072" t="s">
        <v>1044</v>
      </c>
      <c r="C44072" t="s">
        <v>1022</v>
      </c>
      <c r="D44072" t="s">
        <v>969</v>
      </c>
      <c r="E44072" t="s">
        <v>1015</v>
      </c>
      <c r="F44072" s="86">
        <v>1686093.0144955399</v>
      </c>
    </row>
    <row r="44073" spans="1:6">
      <c r="A44073">
        <v>2024</v>
      </c>
      <c r="B44073" t="s">
        <v>1044</v>
      </c>
      <c r="C44073" t="s">
        <v>1022</v>
      </c>
      <c r="D44073" t="s">
        <v>969</v>
      </c>
      <c r="E44073" t="s">
        <v>1015</v>
      </c>
      <c r="F44073" s="86">
        <v>1678880.61561338</v>
      </c>
    </row>
    <row r="44074" spans="1:6">
      <c r="A44074">
        <v>2025</v>
      </c>
      <c r="B44074" t="s">
        <v>1044</v>
      </c>
      <c r="C44074" t="s">
        <v>1022</v>
      </c>
      <c r="D44074" t="s">
        <v>969</v>
      </c>
      <c r="E44074" t="s">
        <v>1015</v>
      </c>
      <c r="F44074" s="86">
        <v>1667704.3647559299</v>
      </c>
    </row>
    <row r="44075" spans="1:6">
      <c r="A44075">
        <v>2026</v>
      </c>
      <c r="B44075" t="s">
        <v>1044</v>
      </c>
      <c r="C44075" t="s">
        <v>1022</v>
      </c>
      <c r="D44075" t="s">
        <v>969</v>
      </c>
      <c r="E44075" t="s">
        <v>1015</v>
      </c>
      <c r="F44075" s="86">
        <v>1650813.89881762</v>
      </c>
    </row>
    <row r="44076" spans="1:6">
      <c r="A44076">
        <v>2027</v>
      </c>
      <c r="B44076" t="s">
        <v>1044</v>
      </c>
      <c r="C44076" t="s">
        <v>1022</v>
      </c>
      <c r="D44076" t="s">
        <v>969</v>
      </c>
      <c r="E44076" t="s">
        <v>1015</v>
      </c>
      <c r="F44076" s="86">
        <v>1627839.53181095</v>
      </c>
    </row>
    <row r="44077" spans="1:6">
      <c r="A44077">
        <v>2028</v>
      </c>
      <c r="B44077" t="s">
        <v>1044</v>
      </c>
      <c r="C44077" t="s">
        <v>1022</v>
      </c>
      <c r="D44077" t="s">
        <v>969</v>
      </c>
      <c r="E44077" t="s">
        <v>1015</v>
      </c>
      <c r="F44077" s="86">
        <v>1595981.35961921</v>
      </c>
    </row>
    <row r="44078" spans="1:6">
      <c r="A44078">
        <v>2029</v>
      </c>
      <c r="B44078" t="s">
        <v>1044</v>
      </c>
      <c r="C44078" t="s">
        <v>1022</v>
      </c>
      <c r="D44078" t="s">
        <v>969</v>
      </c>
      <c r="E44078" t="s">
        <v>1015</v>
      </c>
      <c r="F44078" s="86">
        <v>1556050.73531505</v>
      </c>
    </row>
    <row r="44079" spans="1:6">
      <c r="A44079">
        <v>2030</v>
      </c>
      <c r="B44079" t="s">
        <v>1044</v>
      </c>
      <c r="C44079" t="s">
        <v>1022</v>
      </c>
      <c r="D44079" t="s">
        <v>969</v>
      </c>
      <c r="E44079" t="s">
        <v>1015</v>
      </c>
      <c r="F44079" s="86">
        <v>1507204.3999741699</v>
      </c>
    </row>
    <row r="44080" spans="1:6">
      <c r="A44080">
        <v>2031</v>
      </c>
      <c r="B44080" t="s">
        <v>1044</v>
      </c>
      <c r="C44080" t="s">
        <v>1022</v>
      </c>
      <c r="D44080" t="s">
        <v>969</v>
      </c>
      <c r="E44080" t="s">
        <v>1015</v>
      </c>
      <c r="F44080" s="86">
        <v>1450513.8420599001</v>
      </c>
    </row>
    <row r="44081" spans="1:6">
      <c r="A44081">
        <v>2032</v>
      </c>
      <c r="B44081" t="s">
        <v>1044</v>
      </c>
      <c r="C44081" t="s">
        <v>1022</v>
      </c>
      <c r="D44081" t="s">
        <v>969</v>
      </c>
      <c r="E44081" t="s">
        <v>1015</v>
      </c>
      <c r="F44081" s="86">
        <v>1387185.45957857</v>
      </c>
    </row>
    <row r="44082" spans="1:6">
      <c r="A44082">
        <v>2033</v>
      </c>
      <c r="B44082" t="s">
        <v>1044</v>
      </c>
      <c r="C44082" t="s">
        <v>1022</v>
      </c>
      <c r="D44082" t="s">
        <v>969</v>
      </c>
      <c r="E44082" t="s">
        <v>1015</v>
      </c>
      <c r="F44082" s="86">
        <v>1317942.2376522501</v>
      </c>
    </row>
    <row r="44083" spans="1:6">
      <c r="A44083">
        <v>2034</v>
      </c>
      <c r="B44083" t="s">
        <v>1044</v>
      </c>
      <c r="C44083" t="s">
        <v>1022</v>
      </c>
      <c r="D44083" t="s">
        <v>969</v>
      </c>
      <c r="E44083" t="s">
        <v>1015</v>
      </c>
      <c r="F44083" s="86">
        <v>1243215.7171146099</v>
      </c>
    </row>
    <row r="44084" spans="1:6">
      <c r="A44084">
        <v>2035</v>
      </c>
      <c r="B44084" t="s">
        <v>1044</v>
      </c>
      <c r="C44084" t="s">
        <v>1022</v>
      </c>
      <c r="D44084" t="s">
        <v>969</v>
      </c>
      <c r="E44084" t="s">
        <v>1015</v>
      </c>
      <c r="F44084" s="86">
        <v>1164695.9747619301</v>
      </c>
    </row>
    <row r="44085" spans="1:6">
      <c r="A44085">
        <v>2036</v>
      </c>
      <c r="B44085" t="s">
        <v>1044</v>
      </c>
      <c r="C44085" t="s">
        <v>1022</v>
      </c>
      <c r="D44085" t="s">
        <v>969</v>
      </c>
      <c r="E44085" t="s">
        <v>1015</v>
      </c>
      <c r="F44085" s="86">
        <v>1083379.6534298901</v>
      </c>
    </row>
    <row r="44086" spans="1:6">
      <c r="A44086">
        <v>2037</v>
      </c>
      <c r="B44086" t="s">
        <v>1044</v>
      </c>
      <c r="C44086" t="s">
        <v>1022</v>
      </c>
      <c r="D44086" t="s">
        <v>969</v>
      </c>
      <c r="E44086" t="s">
        <v>1015</v>
      </c>
      <c r="F44086" s="86">
        <v>1000564.51601206</v>
      </c>
    </row>
    <row r="44087" spans="1:6">
      <c r="A44087">
        <v>2038</v>
      </c>
      <c r="B44087" t="s">
        <v>1044</v>
      </c>
      <c r="C44087" t="s">
        <v>1022</v>
      </c>
      <c r="D44087" t="s">
        <v>969</v>
      </c>
      <c r="E44087" t="s">
        <v>1015</v>
      </c>
      <c r="F44087" s="86">
        <v>917059.99346487701</v>
      </c>
    </row>
    <row r="44088" spans="1:6">
      <c r="A44088">
        <v>2039</v>
      </c>
      <c r="B44088" t="s">
        <v>1044</v>
      </c>
      <c r="C44088" t="s">
        <v>1022</v>
      </c>
      <c r="D44088" t="s">
        <v>969</v>
      </c>
      <c r="E44088" t="s">
        <v>1015</v>
      </c>
      <c r="F44088" s="86">
        <v>833186.89227727999</v>
      </c>
    </row>
    <row r="44089" spans="1:6">
      <c r="A44089">
        <v>2040</v>
      </c>
      <c r="B44089" t="s">
        <v>1044</v>
      </c>
      <c r="C44089" t="s">
        <v>1022</v>
      </c>
      <c r="D44089" t="s">
        <v>969</v>
      </c>
      <c r="E44089" t="s">
        <v>1015</v>
      </c>
      <c r="F44089" s="86">
        <v>750854.38765596796</v>
      </c>
    </row>
    <row r="44090" spans="1:6">
      <c r="A44090">
        <v>2041</v>
      </c>
      <c r="B44090" t="s">
        <v>1044</v>
      </c>
      <c r="C44090" t="s">
        <v>1022</v>
      </c>
      <c r="D44090" t="s">
        <v>969</v>
      </c>
      <c r="E44090" t="s">
        <v>1015</v>
      </c>
      <c r="F44090" s="86">
        <v>663581.37772270897</v>
      </c>
    </row>
    <row r="44091" spans="1:6">
      <c r="A44091">
        <v>2042</v>
      </c>
      <c r="B44091" t="s">
        <v>1044</v>
      </c>
      <c r="C44091" t="s">
        <v>1022</v>
      </c>
      <c r="D44091" t="s">
        <v>969</v>
      </c>
      <c r="E44091" t="s">
        <v>1015</v>
      </c>
      <c r="F44091" s="86">
        <v>580850.76854914997</v>
      </c>
    </row>
    <row r="44092" spans="1:6">
      <c r="A44092">
        <v>2043</v>
      </c>
      <c r="B44092" t="s">
        <v>1044</v>
      </c>
      <c r="C44092" t="s">
        <v>1022</v>
      </c>
      <c r="D44092" t="s">
        <v>969</v>
      </c>
      <c r="E44092" t="s">
        <v>1015</v>
      </c>
      <c r="F44092" s="86">
        <v>503650.749070975</v>
      </c>
    </row>
    <row r="44093" spans="1:6">
      <c r="A44093">
        <v>2044</v>
      </c>
      <c r="B44093" t="s">
        <v>1044</v>
      </c>
      <c r="C44093" t="s">
        <v>1022</v>
      </c>
      <c r="D44093" t="s">
        <v>969</v>
      </c>
      <c r="E44093" t="s">
        <v>1015</v>
      </c>
      <c r="F44093" s="86">
        <v>432590.88010577101</v>
      </c>
    </row>
    <row r="44094" spans="1:6">
      <c r="A44094">
        <v>2045</v>
      </c>
      <c r="B44094" t="s">
        <v>1044</v>
      </c>
      <c r="C44094" t="s">
        <v>1022</v>
      </c>
      <c r="D44094" t="s">
        <v>969</v>
      </c>
      <c r="E44094" t="s">
        <v>1015</v>
      </c>
      <c r="F44094" s="86">
        <v>368307.560715709</v>
      </c>
    </row>
    <row r="44095" spans="1:6">
      <c r="A44095">
        <v>2046</v>
      </c>
      <c r="B44095" t="s">
        <v>1044</v>
      </c>
      <c r="C44095" t="s">
        <v>1022</v>
      </c>
      <c r="D44095" t="s">
        <v>969</v>
      </c>
      <c r="E44095" t="s">
        <v>1015</v>
      </c>
      <c r="F44095" s="86">
        <v>311190.08346856601</v>
      </c>
    </row>
    <row r="44096" spans="1:6">
      <c r="A44096">
        <v>2047</v>
      </c>
      <c r="B44096" t="s">
        <v>1044</v>
      </c>
      <c r="C44096" t="s">
        <v>1022</v>
      </c>
      <c r="D44096" t="s">
        <v>969</v>
      </c>
      <c r="E44096" t="s">
        <v>1015</v>
      </c>
      <c r="F44096" s="86">
        <v>261463.505362497</v>
      </c>
    </row>
    <row r="44097" spans="1:6">
      <c r="A44097">
        <v>2048</v>
      </c>
      <c r="B44097" t="s">
        <v>1044</v>
      </c>
      <c r="C44097" t="s">
        <v>1022</v>
      </c>
      <c r="D44097" t="s">
        <v>969</v>
      </c>
      <c r="E44097" t="s">
        <v>1015</v>
      </c>
      <c r="F44097" s="86">
        <v>219092.361933743</v>
      </c>
    </row>
    <row r="44098" spans="1:6">
      <c r="A44098">
        <v>2049</v>
      </c>
      <c r="B44098" t="s">
        <v>1044</v>
      </c>
      <c r="C44098" t="s">
        <v>1022</v>
      </c>
      <c r="D44098" t="s">
        <v>969</v>
      </c>
      <c r="E44098" t="s">
        <v>1015</v>
      </c>
      <c r="F44098" s="86">
        <v>183882.83101010401</v>
      </c>
    </row>
    <row r="44099" spans="1:6">
      <c r="A44099">
        <v>2050</v>
      </c>
      <c r="B44099" t="s">
        <v>1044</v>
      </c>
      <c r="C44099" t="s">
        <v>1022</v>
      </c>
      <c r="D44099" t="s">
        <v>969</v>
      </c>
      <c r="E44099" t="s">
        <v>1015</v>
      </c>
      <c r="F44099" s="86">
        <v>155301.65163490601</v>
      </c>
    </row>
    <row r="44100" spans="1:6">
      <c r="A44100">
        <v>2017</v>
      </c>
      <c r="B44100" t="s">
        <v>1045</v>
      </c>
      <c r="C44100" t="s">
        <v>1022</v>
      </c>
      <c r="D44100" t="s">
        <v>969</v>
      </c>
      <c r="E44100" t="s">
        <v>1015</v>
      </c>
      <c r="F44100" s="86">
        <v>181360.43319810799</v>
      </c>
    </row>
    <row r="44101" spans="1:6">
      <c r="A44101">
        <v>2018</v>
      </c>
      <c r="B44101" t="s">
        <v>1045</v>
      </c>
      <c r="C44101" t="s">
        <v>1022</v>
      </c>
      <c r="D44101" t="s">
        <v>969</v>
      </c>
      <c r="E44101" t="s">
        <v>1015</v>
      </c>
      <c r="F44101" s="86">
        <v>184227.61610885101</v>
      </c>
    </row>
    <row r="44102" spans="1:6">
      <c r="A44102">
        <v>2019</v>
      </c>
      <c r="B44102" t="s">
        <v>1045</v>
      </c>
      <c r="C44102" t="s">
        <v>1022</v>
      </c>
      <c r="D44102" t="s">
        <v>969</v>
      </c>
      <c r="E44102" t="s">
        <v>1015</v>
      </c>
      <c r="F44102" s="86">
        <v>185878.30454788101</v>
      </c>
    </row>
    <row r="44103" spans="1:6">
      <c r="A44103">
        <v>2020</v>
      </c>
      <c r="B44103" t="s">
        <v>1045</v>
      </c>
      <c r="C44103" t="s">
        <v>1022</v>
      </c>
      <c r="D44103" t="s">
        <v>969</v>
      </c>
      <c r="E44103" t="s">
        <v>1015</v>
      </c>
      <c r="F44103" s="86">
        <v>187515.560390684</v>
      </c>
    </row>
    <row r="44104" spans="1:6">
      <c r="A44104">
        <v>2021</v>
      </c>
      <c r="B44104" t="s">
        <v>1045</v>
      </c>
      <c r="C44104" t="s">
        <v>1022</v>
      </c>
      <c r="D44104" t="s">
        <v>969</v>
      </c>
      <c r="E44104" t="s">
        <v>1015</v>
      </c>
      <c r="F44104" s="86">
        <v>189181.73488666999</v>
      </c>
    </row>
    <row r="44105" spans="1:6">
      <c r="A44105">
        <v>2022</v>
      </c>
      <c r="B44105" t="s">
        <v>1045</v>
      </c>
      <c r="C44105" t="s">
        <v>1022</v>
      </c>
      <c r="D44105" t="s">
        <v>969</v>
      </c>
      <c r="E44105" t="s">
        <v>1015</v>
      </c>
      <c r="F44105" s="86">
        <v>190777.25275281901</v>
      </c>
    </row>
    <row r="44106" spans="1:6">
      <c r="A44106">
        <v>2023</v>
      </c>
      <c r="B44106" t="s">
        <v>1045</v>
      </c>
      <c r="C44106" t="s">
        <v>1022</v>
      </c>
      <c r="D44106" t="s">
        <v>969</v>
      </c>
      <c r="E44106" t="s">
        <v>1015</v>
      </c>
      <c r="F44106" s="86">
        <v>192293.90913490299</v>
      </c>
    </row>
    <row r="44107" spans="1:6">
      <c r="A44107">
        <v>2024</v>
      </c>
      <c r="B44107" t="s">
        <v>1045</v>
      </c>
      <c r="C44107" t="s">
        <v>1022</v>
      </c>
      <c r="D44107" t="s">
        <v>969</v>
      </c>
      <c r="E44107" t="s">
        <v>1015</v>
      </c>
      <c r="F44107" s="86">
        <v>193803.13494038</v>
      </c>
    </row>
    <row r="44108" spans="1:6">
      <c r="A44108">
        <v>2025</v>
      </c>
      <c r="B44108" t="s">
        <v>1045</v>
      </c>
      <c r="C44108" t="s">
        <v>1022</v>
      </c>
      <c r="D44108" t="s">
        <v>969</v>
      </c>
      <c r="E44108" t="s">
        <v>1015</v>
      </c>
      <c r="F44108" s="86">
        <v>195294.489783475</v>
      </c>
    </row>
    <row r="44109" spans="1:6">
      <c r="A44109">
        <v>2026</v>
      </c>
      <c r="B44109" t="s">
        <v>1045</v>
      </c>
      <c r="C44109" t="s">
        <v>1022</v>
      </c>
      <c r="D44109" t="s">
        <v>969</v>
      </c>
      <c r="E44109" t="s">
        <v>1015</v>
      </c>
      <c r="F44109" s="86">
        <v>196771.281199252</v>
      </c>
    </row>
    <row r="44110" spans="1:6">
      <c r="A44110">
        <v>2027</v>
      </c>
      <c r="B44110" t="s">
        <v>1045</v>
      </c>
      <c r="C44110" t="s">
        <v>1022</v>
      </c>
      <c r="D44110" t="s">
        <v>969</v>
      </c>
      <c r="E44110" t="s">
        <v>1015</v>
      </c>
      <c r="F44110" s="86">
        <v>198276.54180091701</v>
      </c>
    </row>
    <row r="44111" spans="1:6">
      <c r="A44111">
        <v>2028</v>
      </c>
      <c r="B44111" t="s">
        <v>1045</v>
      </c>
      <c r="C44111" t="s">
        <v>1022</v>
      </c>
      <c r="D44111" t="s">
        <v>969</v>
      </c>
      <c r="E44111" t="s">
        <v>1015</v>
      </c>
      <c r="F44111" s="86">
        <v>199743.50110854101</v>
      </c>
    </row>
    <row r="44112" spans="1:6">
      <c r="A44112">
        <v>2029</v>
      </c>
      <c r="B44112" t="s">
        <v>1045</v>
      </c>
      <c r="C44112" t="s">
        <v>1022</v>
      </c>
      <c r="D44112" t="s">
        <v>969</v>
      </c>
      <c r="E44112" t="s">
        <v>1015</v>
      </c>
      <c r="F44112" s="86">
        <v>201115.97244607101</v>
      </c>
    </row>
    <row r="44113" spans="1:6">
      <c r="A44113">
        <v>2030</v>
      </c>
      <c r="B44113" t="s">
        <v>1045</v>
      </c>
      <c r="C44113" t="s">
        <v>1022</v>
      </c>
      <c r="D44113" t="s">
        <v>969</v>
      </c>
      <c r="E44113" t="s">
        <v>1015</v>
      </c>
      <c r="F44113" s="86">
        <v>202515.58482966499</v>
      </c>
    </row>
    <row r="44114" spans="1:6">
      <c r="A44114">
        <v>2031</v>
      </c>
      <c r="B44114" t="s">
        <v>1045</v>
      </c>
      <c r="C44114" t="s">
        <v>1022</v>
      </c>
      <c r="D44114" t="s">
        <v>969</v>
      </c>
      <c r="E44114" t="s">
        <v>1015</v>
      </c>
      <c r="F44114" s="86">
        <v>203924.29677715301</v>
      </c>
    </row>
    <row r="44115" spans="1:6">
      <c r="A44115">
        <v>2032</v>
      </c>
      <c r="B44115" t="s">
        <v>1045</v>
      </c>
      <c r="C44115" t="s">
        <v>1022</v>
      </c>
      <c r="D44115" t="s">
        <v>969</v>
      </c>
      <c r="E44115" t="s">
        <v>1015</v>
      </c>
      <c r="F44115" s="86">
        <v>205260.87567524301</v>
      </c>
    </row>
    <row r="44116" spans="1:6">
      <c r="A44116">
        <v>2033</v>
      </c>
      <c r="B44116" t="s">
        <v>1045</v>
      </c>
      <c r="C44116" t="s">
        <v>1022</v>
      </c>
      <c r="D44116" t="s">
        <v>969</v>
      </c>
      <c r="E44116" t="s">
        <v>1015</v>
      </c>
      <c r="F44116" s="86">
        <v>206568.284234247</v>
      </c>
    </row>
    <row r="44117" spans="1:6">
      <c r="A44117">
        <v>2034</v>
      </c>
      <c r="B44117" t="s">
        <v>1045</v>
      </c>
      <c r="C44117" t="s">
        <v>1022</v>
      </c>
      <c r="D44117" t="s">
        <v>969</v>
      </c>
      <c r="E44117" t="s">
        <v>1015</v>
      </c>
      <c r="F44117" s="86">
        <v>207862.69607985401</v>
      </c>
    </row>
    <row r="44118" spans="1:6">
      <c r="A44118">
        <v>2035</v>
      </c>
      <c r="B44118" t="s">
        <v>1045</v>
      </c>
      <c r="C44118" t="s">
        <v>1022</v>
      </c>
      <c r="D44118" t="s">
        <v>969</v>
      </c>
      <c r="E44118" t="s">
        <v>1015</v>
      </c>
      <c r="F44118" s="86">
        <v>209156.29405335101</v>
      </c>
    </row>
    <row r="44119" spans="1:6">
      <c r="A44119">
        <v>2036</v>
      </c>
      <c r="B44119" t="s">
        <v>1045</v>
      </c>
      <c r="C44119" t="s">
        <v>1022</v>
      </c>
      <c r="D44119" t="s">
        <v>969</v>
      </c>
      <c r="E44119" t="s">
        <v>1015</v>
      </c>
      <c r="F44119" s="86">
        <v>210413.23277143101</v>
      </c>
    </row>
    <row r="44120" spans="1:6">
      <c r="A44120">
        <v>2037</v>
      </c>
      <c r="B44120" t="s">
        <v>1045</v>
      </c>
      <c r="C44120" t="s">
        <v>1022</v>
      </c>
      <c r="D44120" t="s">
        <v>969</v>
      </c>
      <c r="E44120" t="s">
        <v>1015</v>
      </c>
      <c r="F44120" s="86">
        <v>211695.76798700099</v>
      </c>
    </row>
    <row r="44121" spans="1:6">
      <c r="A44121">
        <v>2038</v>
      </c>
      <c r="B44121" t="s">
        <v>1045</v>
      </c>
      <c r="C44121" t="s">
        <v>1022</v>
      </c>
      <c r="D44121" t="s">
        <v>969</v>
      </c>
      <c r="E44121" t="s">
        <v>1015</v>
      </c>
      <c r="F44121" s="86">
        <v>212985.056423895</v>
      </c>
    </row>
    <row r="44122" spans="1:6">
      <c r="A44122">
        <v>2039</v>
      </c>
      <c r="B44122" t="s">
        <v>1045</v>
      </c>
      <c r="C44122" t="s">
        <v>1022</v>
      </c>
      <c r="D44122" t="s">
        <v>969</v>
      </c>
      <c r="E44122" t="s">
        <v>1015</v>
      </c>
      <c r="F44122" s="86">
        <v>214242.96060017499</v>
      </c>
    </row>
    <row r="44123" spans="1:6">
      <c r="A44123">
        <v>2040</v>
      </c>
      <c r="B44123" t="s">
        <v>1045</v>
      </c>
      <c r="C44123" t="s">
        <v>1022</v>
      </c>
      <c r="D44123" t="s">
        <v>969</v>
      </c>
      <c r="E44123" t="s">
        <v>1015</v>
      </c>
      <c r="F44123" s="86">
        <v>215527.544565777</v>
      </c>
    </row>
    <row r="44124" spans="1:6">
      <c r="A44124">
        <v>2041</v>
      </c>
      <c r="B44124" t="s">
        <v>1045</v>
      </c>
      <c r="C44124" t="s">
        <v>1022</v>
      </c>
      <c r="D44124" t="s">
        <v>969</v>
      </c>
      <c r="E44124" t="s">
        <v>1015</v>
      </c>
      <c r="F44124" s="86">
        <v>214944.19470326</v>
      </c>
    </row>
    <row r="44125" spans="1:6">
      <c r="A44125">
        <v>2042</v>
      </c>
      <c r="B44125" t="s">
        <v>1045</v>
      </c>
      <c r="C44125" t="s">
        <v>1022</v>
      </c>
      <c r="D44125" t="s">
        <v>969</v>
      </c>
      <c r="E44125" t="s">
        <v>1015</v>
      </c>
      <c r="F44125" s="86">
        <v>214301.82164527499</v>
      </c>
    </row>
    <row r="44126" spans="1:6">
      <c r="A44126">
        <v>2043</v>
      </c>
      <c r="B44126" t="s">
        <v>1045</v>
      </c>
      <c r="C44126" t="s">
        <v>1022</v>
      </c>
      <c r="D44126" t="s">
        <v>969</v>
      </c>
      <c r="E44126" t="s">
        <v>1015</v>
      </c>
      <c r="F44126" s="86">
        <v>213671.68538681499</v>
      </c>
    </row>
    <row r="44127" spans="1:6">
      <c r="A44127">
        <v>2044</v>
      </c>
      <c r="B44127" t="s">
        <v>1045</v>
      </c>
      <c r="C44127" t="s">
        <v>1022</v>
      </c>
      <c r="D44127" t="s">
        <v>969</v>
      </c>
      <c r="E44127" t="s">
        <v>1015</v>
      </c>
      <c r="F44127" s="86">
        <v>213021.35786575399</v>
      </c>
    </row>
    <row r="44128" spans="1:6">
      <c r="A44128">
        <v>2045</v>
      </c>
      <c r="B44128" t="s">
        <v>1045</v>
      </c>
      <c r="C44128" t="s">
        <v>1022</v>
      </c>
      <c r="D44128" t="s">
        <v>969</v>
      </c>
      <c r="E44128" t="s">
        <v>1015</v>
      </c>
      <c r="F44128" s="86">
        <v>212318.87461977999</v>
      </c>
    </row>
    <row r="44129" spans="1:6">
      <c r="A44129">
        <v>2046</v>
      </c>
      <c r="B44129" t="s">
        <v>1045</v>
      </c>
      <c r="C44129" t="s">
        <v>1022</v>
      </c>
      <c r="D44129" t="s">
        <v>969</v>
      </c>
      <c r="E44129" t="s">
        <v>1015</v>
      </c>
      <c r="F44129" s="86">
        <v>211636.046507041</v>
      </c>
    </row>
    <row r="44130" spans="1:6">
      <c r="A44130">
        <v>2047</v>
      </c>
      <c r="B44130" t="s">
        <v>1045</v>
      </c>
      <c r="C44130" t="s">
        <v>1022</v>
      </c>
      <c r="D44130" t="s">
        <v>969</v>
      </c>
      <c r="E44130" t="s">
        <v>1015</v>
      </c>
      <c r="F44130" s="86">
        <v>210939.61998232701</v>
      </c>
    </row>
    <row r="44131" spans="1:6">
      <c r="A44131">
        <v>2048</v>
      </c>
      <c r="B44131" t="s">
        <v>1045</v>
      </c>
      <c r="C44131" t="s">
        <v>1022</v>
      </c>
      <c r="D44131" t="s">
        <v>969</v>
      </c>
      <c r="E44131" t="s">
        <v>1015</v>
      </c>
      <c r="F44131" s="86">
        <v>210197.24293987799</v>
      </c>
    </row>
    <row r="44132" spans="1:6">
      <c r="A44132">
        <v>2049</v>
      </c>
      <c r="B44132" t="s">
        <v>1045</v>
      </c>
      <c r="C44132" t="s">
        <v>1022</v>
      </c>
      <c r="D44132" t="s">
        <v>969</v>
      </c>
      <c r="E44132" t="s">
        <v>1015</v>
      </c>
      <c r="F44132" s="86">
        <v>209479.45998853899</v>
      </c>
    </row>
    <row r="44133" spans="1:6">
      <c r="A44133">
        <v>2050</v>
      </c>
      <c r="B44133" t="s">
        <v>1045</v>
      </c>
      <c r="C44133" t="s">
        <v>1022</v>
      </c>
      <c r="D44133" t="s">
        <v>969</v>
      </c>
      <c r="E44133" t="s">
        <v>1015</v>
      </c>
      <c r="F44133" s="86">
        <v>208753.30262761901</v>
      </c>
    </row>
    <row r="44134" spans="1:6">
      <c r="A44134">
        <v>2017</v>
      </c>
      <c r="B44134" t="s">
        <v>1046</v>
      </c>
      <c r="C44134" t="s">
        <v>1022</v>
      </c>
      <c r="D44134" t="s">
        <v>969</v>
      </c>
      <c r="E44134" t="s">
        <v>1015</v>
      </c>
      <c r="F44134" s="86">
        <v>83290.915663593594</v>
      </c>
    </row>
    <row r="44135" spans="1:6">
      <c r="A44135">
        <v>2018</v>
      </c>
      <c r="B44135" t="s">
        <v>1046</v>
      </c>
      <c r="C44135" t="s">
        <v>1022</v>
      </c>
      <c r="D44135" t="s">
        <v>969</v>
      </c>
      <c r="E44135" t="s">
        <v>1015</v>
      </c>
      <c r="F44135" s="86">
        <v>84459.030429443301</v>
      </c>
    </row>
    <row r="44136" spans="1:6">
      <c r="A44136">
        <v>2019</v>
      </c>
      <c r="B44136" t="s">
        <v>1046</v>
      </c>
      <c r="C44136" t="s">
        <v>1022</v>
      </c>
      <c r="D44136" t="s">
        <v>969</v>
      </c>
      <c r="E44136" t="s">
        <v>1015</v>
      </c>
      <c r="F44136" s="86">
        <v>84532.074753921494</v>
      </c>
    </row>
    <row r="44137" spans="1:6">
      <c r="A44137">
        <v>2020</v>
      </c>
      <c r="B44137" t="s">
        <v>1046</v>
      </c>
      <c r="C44137" t="s">
        <v>1022</v>
      </c>
      <c r="D44137" t="s">
        <v>969</v>
      </c>
      <c r="E44137" t="s">
        <v>1015</v>
      </c>
      <c r="F44137" s="86">
        <v>84660.226603857096</v>
      </c>
    </row>
    <row r="44138" spans="1:6">
      <c r="A44138">
        <v>2021</v>
      </c>
      <c r="B44138" t="s">
        <v>1046</v>
      </c>
      <c r="C44138" t="s">
        <v>1022</v>
      </c>
      <c r="D44138" t="s">
        <v>969</v>
      </c>
      <c r="E44138" t="s">
        <v>1015</v>
      </c>
      <c r="F44138" s="86">
        <v>84830.842735608996</v>
      </c>
    </row>
    <row r="44139" spans="1:6">
      <c r="A44139">
        <v>2022</v>
      </c>
      <c r="B44139" t="s">
        <v>1046</v>
      </c>
      <c r="C44139" t="s">
        <v>1022</v>
      </c>
      <c r="D44139" t="s">
        <v>969</v>
      </c>
      <c r="E44139" t="s">
        <v>1015</v>
      </c>
      <c r="F44139" s="86">
        <v>84990.487382617095</v>
      </c>
    </row>
    <row r="44140" spans="1:6">
      <c r="A44140">
        <v>2023</v>
      </c>
      <c r="B44140" t="s">
        <v>1046</v>
      </c>
      <c r="C44140" t="s">
        <v>1022</v>
      </c>
      <c r="D44140" t="s">
        <v>969</v>
      </c>
      <c r="E44140" t="s">
        <v>1015</v>
      </c>
      <c r="F44140" s="86">
        <v>85163.821027104103</v>
      </c>
    </row>
    <row r="44141" spans="1:6">
      <c r="A44141">
        <v>2024</v>
      </c>
      <c r="B44141" t="s">
        <v>1046</v>
      </c>
      <c r="C44141" t="s">
        <v>1022</v>
      </c>
      <c r="D44141" t="s">
        <v>969</v>
      </c>
      <c r="E44141" t="s">
        <v>1015</v>
      </c>
      <c r="F44141" s="86">
        <v>85374.676510159305</v>
      </c>
    </row>
    <row r="44142" spans="1:6">
      <c r="A44142">
        <v>2025</v>
      </c>
      <c r="B44142" t="s">
        <v>1046</v>
      </c>
      <c r="C44142" t="s">
        <v>1022</v>
      </c>
      <c r="D44142" t="s">
        <v>969</v>
      </c>
      <c r="E44142" t="s">
        <v>1015</v>
      </c>
      <c r="F44142" s="86">
        <v>85581.751650633203</v>
      </c>
    </row>
    <row r="44143" spans="1:6">
      <c r="A44143">
        <v>2026</v>
      </c>
      <c r="B44143" t="s">
        <v>1046</v>
      </c>
      <c r="C44143" t="s">
        <v>1022</v>
      </c>
      <c r="D44143" t="s">
        <v>969</v>
      </c>
      <c r="E44143" t="s">
        <v>1015</v>
      </c>
      <c r="F44143" s="86">
        <v>85772.524621189106</v>
      </c>
    </row>
    <row r="44144" spans="1:6">
      <c r="A44144">
        <v>2027</v>
      </c>
      <c r="B44144" t="s">
        <v>1046</v>
      </c>
      <c r="C44144" t="s">
        <v>1022</v>
      </c>
      <c r="D44144" t="s">
        <v>969</v>
      </c>
      <c r="E44144" t="s">
        <v>1015</v>
      </c>
      <c r="F44144" s="86">
        <v>85962.941152574305</v>
      </c>
    </row>
    <row r="44145" spans="1:6">
      <c r="A44145">
        <v>2028</v>
      </c>
      <c r="B44145" t="s">
        <v>1046</v>
      </c>
      <c r="C44145" t="s">
        <v>1022</v>
      </c>
      <c r="D44145" t="s">
        <v>969</v>
      </c>
      <c r="E44145" t="s">
        <v>1015</v>
      </c>
      <c r="F44145" s="86">
        <v>86139.715257384698</v>
      </c>
    </row>
    <row r="44146" spans="1:6">
      <c r="A44146">
        <v>2029</v>
      </c>
      <c r="B44146" t="s">
        <v>1046</v>
      </c>
      <c r="C44146" t="s">
        <v>1022</v>
      </c>
      <c r="D44146" t="s">
        <v>969</v>
      </c>
      <c r="E44146" t="s">
        <v>1015</v>
      </c>
      <c r="F44146" s="86">
        <v>86293.114033481004</v>
      </c>
    </row>
    <row r="44147" spans="1:6">
      <c r="A44147">
        <v>2030</v>
      </c>
      <c r="B44147" t="s">
        <v>1046</v>
      </c>
      <c r="C44147" t="s">
        <v>1022</v>
      </c>
      <c r="D44147" t="s">
        <v>969</v>
      </c>
      <c r="E44147" t="s">
        <v>1015</v>
      </c>
      <c r="F44147" s="86">
        <v>86430.630339260795</v>
      </c>
    </row>
    <row r="44148" spans="1:6">
      <c r="A44148">
        <v>2031</v>
      </c>
      <c r="B44148" t="s">
        <v>1046</v>
      </c>
      <c r="C44148" t="s">
        <v>1022</v>
      </c>
      <c r="D44148" t="s">
        <v>969</v>
      </c>
      <c r="E44148" t="s">
        <v>1015</v>
      </c>
      <c r="F44148" s="86">
        <v>86579.689958627903</v>
      </c>
    </row>
    <row r="44149" spans="1:6">
      <c r="A44149">
        <v>2032</v>
      </c>
      <c r="B44149" t="s">
        <v>1046</v>
      </c>
      <c r="C44149" t="s">
        <v>1022</v>
      </c>
      <c r="D44149" t="s">
        <v>969</v>
      </c>
      <c r="E44149" t="s">
        <v>1015</v>
      </c>
      <c r="F44149" s="86">
        <v>86718.294256706606</v>
      </c>
    </row>
    <row r="44150" spans="1:6">
      <c r="A44150">
        <v>2033</v>
      </c>
      <c r="B44150" t="s">
        <v>1046</v>
      </c>
      <c r="C44150" t="s">
        <v>1022</v>
      </c>
      <c r="D44150" t="s">
        <v>969</v>
      </c>
      <c r="E44150" t="s">
        <v>1015</v>
      </c>
      <c r="F44150" s="86">
        <v>86832.211734329903</v>
      </c>
    </row>
    <row r="44151" spans="1:6">
      <c r="A44151">
        <v>2034</v>
      </c>
      <c r="B44151" t="s">
        <v>1046</v>
      </c>
      <c r="C44151" t="s">
        <v>1022</v>
      </c>
      <c r="D44151" t="s">
        <v>969</v>
      </c>
      <c r="E44151" t="s">
        <v>1015</v>
      </c>
      <c r="F44151" s="86">
        <v>86966.892826563693</v>
      </c>
    </row>
    <row r="44152" spans="1:6">
      <c r="A44152">
        <v>2035</v>
      </c>
      <c r="B44152" t="s">
        <v>1046</v>
      </c>
      <c r="C44152" t="s">
        <v>1022</v>
      </c>
      <c r="D44152" t="s">
        <v>969</v>
      </c>
      <c r="E44152" t="s">
        <v>1015</v>
      </c>
      <c r="F44152" s="86">
        <v>87112.838097925298</v>
      </c>
    </row>
    <row r="44153" spans="1:6">
      <c r="A44153">
        <v>2036</v>
      </c>
      <c r="B44153" t="s">
        <v>1046</v>
      </c>
      <c r="C44153" t="s">
        <v>1022</v>
      </c>
      <c r="D44153" t="s">
        <v>969</v>
      </c>
      <c r="E44153" t="s">
        <v>1015</v>
      </c>
      <c r="F44153" s="86">
        <v>87264.031981905093</v>
      </c>
    </row>
    <row r="44154" spans="1:6">
      <c r="A44154">
        <v>2037</v>
      </c>
      <c r="B44154" t="s">
        <v>1046</v>
      </c>
      <c r="C44154" t="s">
        <v>1022</v>
      </c>
      <c r="D44154" t="s">
        <v>969</v>
      </c>
      <c r="E44154" t="s">
        <v>1015</v>
      </c>
      <c r="F44154" s="86">
        <v>87440.717748804906</v>
      </c>
    </row>
    <row r="44155" spans="1:6">
      <c r="A44155">
        <v>2038</v>
      </c>
      <c r="B44155" t="s">
        <v>1046</v>
      </c>
      <c r="C44155" t="s">
        <v>1022</v>
      </c>
      <c r="D44155" t="s">
        <v>969</v>
      </c>
      <c r="E44155" t="s">
        <v>1015</v>
      </c>
      <c r="F44155" s="86">
        <v>87619.210291467403</v>
      </c>
    </row>
    <row r="44156" spans="1:6">
      <c r="A44156">
        <v>2039</v>
      </c>
      <c r="B44156" t="s">
        <v>1046</v>
      </c>
      <c r="C44156" t="s">
        <v>1022</v>
      </c>
      <c r="D44156" t="s">
        <v>969</v>
      </c>
      <c r="E44156" t="s">
        <v>1015</v>
      </c>
      <c r="F44156" s="86">
        <v>87824.5195580453</v>
      </c>
    </row>
    <row r="44157" spans="1:6">
      <c r="A44157">
        <v>2040</v>
      </c>
      <c r="B44157" t="s">
        <v>1046</v>
      </c>
      <c r="C44157" t="s">
        <v>1022</v>
      </c>
      <c r="D44157" t="s">
        <v>969</v>
      </c>
      <c r="E44157" t="s">
        <v>1015</v>
      </c>
      <c r="F44157" s="86">
        <v>88029.215914392698</v>
      </c>
    </row>
    <row r="44158" spans="1:6">
      <c r="A44158">
        <v>2041</v>
      </c>
      <c r="B44158" t="s">
        <v>1046</v>
      </c>
      <c r="C44158" t="s">
        <v>1022</v>
      </c>
      <c r="D44158" t="s">
        <v>969</v>
      </c>
      <c r="E44158" t="s">
        <v>1015</v>
      </c>
      <c r="F44158" s="86">
        <v>88148.252209852697</v>
      </c>
    </row>
    <row r="44159" spans="1:6">
      <c r="A44159">
        <v>2042</v>
      </c>
      <c r="B44159" t="s">
        <v>1046</v>
      </c>
      <c r="C44159" t="s">
        <v>1022</v>
      </c>
      <c r="D44159" t="s">
        <v>969</v>
      </c>
      <c r="E44159" t="s">
        <v>1015</v>
      </c>
      <c r="F44159" s="86">
        <v>88276.348443640003</v>
      </c>
    </row>
    <row r="44160" spans="1:6">
      <c r="A44160">
        <v>2043</v>
      </c>
      <c r="B44160" t="s">
        <v>1046</v>
      </c>
      <c r="C44160" t="s">
        <v>1022</v>
      </c>
      <c r="D44160" t="s">
        <v>969</v>
      </c>
      <c r="E44160" t="s">
        <v>1015</v>
      </c>
      <c r="F44160" s="86">
        <v>88386.459866641206</v>
      </c>
    </row>
    <row r="44161" spans="1:6">
      <c r="A44161">
        <v>2044</v>
      </c>
      <c r="B44161" t="s">
        <v>1046</v>
      </c>
      <c r="C44161" t="s">
        <v>1022</v>
      </c>
      <c r="D44161" t="s">
        <v>969</v>
      </c>
      <c r="E44161" t="s">
        <v>1015</v>
      </c>
      <c r="F44161" s="86">
        <v>88506.628556704702</v>
      </c>
    </row>
    <row r="44162" spans="1:6">
      <c r="A44162">
        <v>2045</v>
      </c>
      <c r="B44162" t="s">
        <v>1046</v>
      </c>
      <c r="C44162" t="s">
        <v>1022</v>
      </c>
      <c r="D44162" t="s">
        <v>969</v>
      </c>
      <c r="E44162" t="s">
        <v>1015</v>
      </c>
      <c r="F44162" s="86">
        <v>88610.649071841704</v>
      </c>
    </row>
    <row r="44163" spans="1:6">
      <c r="A44163">
        <v>2046</v>
      </c>
      <c r="B44163" t="s">
        <v>1046</v>
      </c>
      <c r="C44163" t="s">
        <v>1022</v>
      </c>
      <c r="D44163" t="s">
        <v>969</v>
      </c>
      <c r="E44163" t="s">
        <v>1015</v>
      </c>
      <c r="F44163" s="86">
        <v>88713.242894615294</v>
      </c>
    </row>
    <row r="44164" spans="1:6">
      <c r="A44164">
        <v>2047</v>
      </c>
      <c r="B44164" t="s">
        <v>1046</v>
      </c>
      <c r="C44164" t="s">
        <v>1022</v>
      </c>
      <c r="D44164" t="s">
        <v>969</v>
      </c>
      <c r="E44164" t="s">
        <v>1015</v>
      </c>
      <c r="F44164" s="86">
        <v>88815.0074351441</v>
      </c>
    </row>
    <row r="44165" spans="1:6">
      <c r="A44165">
        <v>2048</v>
      </c>
      <c r="B44165" t="s">
        <v>1046</v>
      </c>
      <c r="C44165" t="s">
        <v>1022</v>
      </c>
      <c r="D44165" t="s">
        <v>969</v>
      </c>
      <c r="E44165" t="s">
        <v>1015</v>
      </c>
      <c r="F44165" s="86">
        <v>88930.439485588606</v>
      </c>
    </row>
    <row r="44166" spans="1:6">
      <c r="A44166">
        <v>2049</v>
      </c>
      <c r="B44166" t="s">
        <v>1046</v>
      </c>
      <c r="C44166" t="s">
        <v>1022</v>
      </c>
      <c r="D44166" t="s">
        <v>969</v>
      </c>
      <c r="E44166" t="s">
        <v>1015</v>
      </c>
      <c r="F44166" s="86">
        <v>89032.848183343798</v>
      </c>
    </row>
    <row r="44167" spans="1:6">
      <c r="A44167">
        <v>2050</v>
      </c>
      <c r="B44167" t="s">
        <v>1046</v>
      </c>
      <c r="C44167" t="s">
        <v>1022</v>
      </c>
      <c r="D44167" t="s">
        <v>969</v>
      </c>
      <c r="E44167" t="s">
        <v>1015</v>
      </c>
      <c r="F44167" s="86">
        <v>89136.411743878794</v>
      </c>
    </row>
    <row r="44168" spans="1:6">
      <c r="A44168">
        <v>2017</v>
      </c>
      <c r="B44168" t="s">
        <v>1047</v>
      </c>
      <c r="C44168" t="s">
        <v>1022</v>
      </c>
      <c r="D44168" t="s">
        <v>969</v>
      </c>
      <c r="E44168" t="s">
        <v>1015</v>
      </c>
      <c r="F44168" s="86">
        <v>80923.033665680006</v>
      </c>
    </row>
    <row r="44169" spans="1:6">
      <c r="A44169">
        <v>2018</v>
      </c>
      <c r="B44169" t="s">
        <v>1047</v>
      </c>
      <c r="C44169" t="s">
        <v>1022</v>
      </c>
      <c r="D44169" t="s">
        <v>969</v>
      </c>
      <c r="E44169" t="s">
        <v>1015</v>
      </c>
      <c r="F44169" s="86">
        <v>82129.437212649398</v>
      </c>
    </row>
    <row r="44170" spans="1:6">
      <c r="A44170">
        <v>2019</v>
      </c>
      <c r="B44170" t="s">
        <v>1047</v>
      </c>
      <c r="C44170" t="s">
        <v>1022</v>
      </c>
      <c r="D44170" t="s">
        <v>969</v>
      </c>
      <c r="E44170" t="s">
        <v>1015</v>
      </c>
      <c r="F44170" s="86">
        <v>82559.293035938899</v>
      </c>
    </row>
    <row r="44171" spans="1:6">
      <c r="A44171">
        <v>2020</v>
      </c>
      <c r="B44171" t="s">
        <v>1047</v>
      </c>
      <c r="C44171" t="s">
        <v>1022</v>
      </c>
      <c r="D44171" t="s">
        <v>969</v>
      </c>
      <c r="E44171" t="s">
        <v>1015</v>
      </c>
      <c r="F44171" s="86">
        <v>82970.203259641596</v>
      </c>
    </row>
    <row r="44172" spans="1:6">
      <c r="A44172">
        <v>2021</v>
      </c>
      <c r="B44172" t="s">
        <v>1047</v>
      </c>
      <c r="C44172" t="s">
        <v>1022</v>
      </c>
      <c r="D44172" t="s">
        <v>969</v>
      </c>
      <c r="E44172" t="s">
        <v>1015</v>
      </c>
      <c r="F44172" s="86">
        <v>83283.722241544703</v>
      </c>
    </row>
    <row r="44173" spans="1:6">
      <c r="A44173">
        <v>2022</v>
      </c>
      <c r="B44173" t="s">
        <v>1047</v>
      </c>
      <c r="C44173" t="s">
        <v>1022</v>
      </c>
      <c r="D44173" t="s">
        <v>969</v>
      </c>
      <c r="E44173" t="s">
        <v>1015</v>
      </c>
      <c r="F44173" s="86">
        <v>83508.381176046896</v>
      </c>
    </row>
    <row r="44174" spans="1:6">
      <c r="A44174">
        <v>2023</v>
      </c>
      <c r="B44174" t="s">
        <v>1047</v>
      </c>
      <c r="C44174" t="s">
        <v>1022</v>
      </c>
      <c r="D44174" t="s">
        <v>969</v>
      </c>
      <c r="E44174" t="s">
        <v>1015</v>
      </c>
      <c r="F44174" s="86">
        <v>83590.728229560802</v>
      </c>
    </row>
    <row r="44175" spans="1:6">
      <c r="A44175">
        <v>2024</v>
      </c>
      <c r="B44175" t="s">
        <v>1047</v>
      </c>
      <c r="C44175" t="s">
        <v>1022</v>
      </c>
      <c r="D44175" t="s">
        <v>969</v>
      </c>
      <c r="E44175" t="s">
        <v>1015</v>
      </c>
      <c r="F44175" s="86">
        <v>83532.642822163994</v>
      </c>
    </row>
    <row r="44176" spans="1:6">
      <c r="A44176">
        <v>2025</v>
      </c>
      <c r="B44176" t="s">
        <v>1047</v>
      </c>
      <c r="C44176" t="s">
        <v>1022</v>
      </c>
      <c r="D44176" t="s">
        <v>969</v>
      </c>
      <c r="E44176" t="s">
        <v>1015</v>
      </c>
      <c r="F44176" s="86">
        <v>83328.397581641795</v>
      </c>
    </row>
    <row r="44177" spans="1:6">
      <c r="A44177">
        <v>2026</v>
      </c>
      <c r="B44177" t="s">
        <v>1047</v>
      </c>
      <c r="C44177" t="s">
        <v>1022</v>
      </c>
      <c r="D44177" t="s">
        <v>969</v>
      </c>
      <c r="E44177" t="s">
        <v>1015</v>
      </c>
      <c r="F44177" s="86">
        <v>82923.990644673395</v>
      </c>
    </row>
    <row r="44178" spans="1:6">
      <c r="A44178">
        <v>2027</v>
      </c>
      <c r="B44178" t="s">
        <v>1047</v>
      </c>
      <c r="C44178" t="s">
        <v>1022</v>
      </c>
      <c r="D44178" t="s">
        <v>969</v>
      </c>
      <c r="E44178" t="s">
        <v>1015</v>
      </c>
      <c r="F44178" s="86">
        <v>82279.792296449697</v>
      </c>
    </row>
    <row r="44179" spans="1:6">
      <c r="A44179">
        <v>2028</v>
      </c>
      <c r="B44179" t="s">
        <v>1047</v>
      </c>
      <c r="C44179" t="s">
        <v>1022</v>
      </c>
      <c r="D44179" t="s">
        <v>969</v>
      </c>
      <c r="E44179" t="s">
        <v>1015</v>
      </c>
      <c r="F44179" s="86">
        <v>81379.7388589537</v>
      </c>
    </row>
    <row r="44180" spans="1:6">
      <c r="A44180">
        <v>2029</v>
      </c>
      <c r="B44180" t="s">
        <v>1047</v>
      </c>
      <c r="C44180" t="s">
        <v>1022</v>
      </c>
      <c r="D44180" t="s">
        <v>969</v>
      </c>
      <c r="E44180" t="s">
        <v>1015</v>
      </c>
      <c r="F44180" s="86">
        <v>80090.594575261101</v>
      </c>
    </row>
    <row r="44181" spans="1:6">
      <c r="A44181">
        <v>2030</v>
      </c>
      <c r="B44181" t="s">
        <v>1047</v>
      </c>
      <c r="C44181" t="s">
        <v>1022</v>
      </c>
      <c r="D44181" t="s">
        <v>969</v>
      </c>
      <c r="E44181" t="s">
        <v>1015</v>
      </c>
      <c r="F44181" s="86">
        <v>78474.334064767201</v>
      </c>
    </row>
    <row r="44182" spans="1:6">
      <c r="A44182">
        <v>2031</v>
      </c>
      <c r="B44182" t="s">
        <v>1047</v>
      </c>
      <c r="C44182" t="s">
        <v>1022</v>
      </c>
      <c r="D44182" t="s">
        <v>969</v>
      </c>
      <c r="E44182" t="s">
        <v>1015</v>
      </c>
      <c r="F44182" s="86">
        <v>76603.541956124798</v>
      </c>
    </row>
    <row r="44183" spans="1:6">
      <c r="A44183">
        <v>2032</v>
      </c>
      <c r="B44183" t="s">
        <v>1047</v>
      </c>
      <c r="C44183" t="s">
        <v>1022</v>
      </c>
      <c r="D44183" t="s">
        <v>969</v>
      </c>
      <c r="E44183" t="s">
        <v>1015</v>
      </c>
      <c r="F44183" s="86">
        <v>74481.086885478799</v>
      </c>
    </row>
    <row r="44184" spans="1:6">
      <c r="A44184">
        <v>2033</v>
      </c>
      <c r="B44184" t="s">
        <v>1047</v>
      </c>
      <c r="C44184" t="s">
        <v>1022</v>
      </c>
      <c r="D44184" t="s">
        <v>969</v>
      </c>
      <c r="E44184" t="s">
        <v>1015</v>
      </c>
      <c r="F44184" s="86">
        <v>72162.231692564703</v>
      </c>
    </row>
    <row r="44185" spans="1:6">
      <c r="A44185">
        <v>2034</v>
      </c>
      <c r="B44185" t="s">
        <v>1047</v>
      </c>
      <c r="C44185" t="s">
        <v>1022</v>
      </c>
      <c r="D44185" t="s">
        <v>969</v>
      </c>
      <c r="E44185" t="s">
        <v>1015</v>
      </c>
      <c r="F44185" s="86">
        <v>69706.252060974803</v>
      </c>
    </row>
    <row r="44186" spans="1:6">
      <c r="A44186">
        <v>2035</v>
      </c>
      <c r="B44186" t="s">
        <v>1047</v>
      </c>
      <c r="C44186" t="s">
        <v>1022</v>
      </c>
      <c r="D44186" t="s">
        <v>969</v>
      </c>
      <c r="E44186" t="s">
        <v>1015</v>
      </c>
      <c r="F44186" s="86">
        <v>67160.062074796399</v>
      </c>
    </row>
    <row r="44187" spans="1:6">
      <c r="A44187">
        <v>2036</v>
      </c>
      <c r="B44187" t="s">
        <v>1047</v>
      </c>
      <c r="C44187" t="s">
        <v>1022</v>
      </c>
      <c r="D44187" t="s">
        <v>969</v>
      </c>
      <c r="E44187" t="s">
        <v>1015</v>
      </c>
      <c r="F44187" s="86">
        <v>64600.6747562948</v>
      </c>
    </row>
    <row r="44188" spans="1:6">
      <c r="A44188">
        <v>2037</v>
      </c>
      <c r="B44188" t="s">
        <v>1047</v>
      </c>
      <c r="C44188" t="s">
        <v>1022</v>
      </c>
      <c r="D44188" t="s">
        <v>969</v>
      </c>
      <c r="E44188" t="s">
        <v>1015</v>
      </c>
      <c r="F44188" s="86">
        <v>61984.4596500978</v>
      </c>
    </row>
    <row r="44189" spans="1:6">
      <c r="A44189">
        <v>2038</v>
      </c>
      <c r="B44189" t="s">
        <v>1047</v>
      </c>
      <c r="C44189" t="s">
        <v>1022</v>
      </c>
      <c r="D44189" t="s">
        <v>969</v>
      </c>
      <c r="E44189" t="s">
        <v>1015</v>
      </c>
      <c r="F44189" s="86">
        <v>59371.401777379499</v>
      </c>
    </row>
    <row r="44190" spans="1:6">
      <c r="A44190">
        <v>2039</v>
      </c>
      <c r="B44190" t="s">
        <v>1047</v>
      </c>
      <c r="C44190" t="s">
        <v>1022</v>
      </c>
      <c r="D44190" t="s">
        <v>969</v>
      </c>
      <c r="E44190" t="s">
        <v>1015</v>
      </c>
      <c r="F44190" s="86">
        <v>56786.3802859434</v>
      </c>
    </row>
    <row r="44191" spans="1:6">
      <c r="A44191">
        <v>2040</v>
      </c>
      <c r="B44191" t="s">
        <v>1047</v>
      </c>
      <c r="C44191" t="s">
        <v>1022</v>
      </c>
      <c r="D44191" t="s">
        <v>969</v>
      </c>
      <c r="E44191" t="s">
        <v>1015</v>
      </c>
      <c r="F44191" s="86">
        <v>54255.024368654798</v>
      </c>
    </row>
    <row r="44192" spans="1:6">
      <c r="A44192">
        <v>2041</v>
      </c>
      <c r="B44192" t="s">
        <v>1047</v>
      </c>
      <c r="C44192" t="s">
        <v>1022</v>
      </c>
      <c r="D44192" t="s">
        <v>969</v>
      </c>
      <c r="E44192" t="s">
        <v>1015</v>
      </c>
      <c r="F44192" s="86">
        <v>51569.9032297835</v>
      </c>
    </row>
    <row r="44193" spans="1:6">
      <c r="A44193">
        <v>2042</v>
      </c>
      <c r="B44193" t="s">
        <v>1047</v>
      </c>
      <c r="C44193" t="s">
        <v>1022</v>
      </c>
      <c r="D44193" t="s">
        <v>969</v>
      </c>
      <c r="E44193" t="s">
        <v>1015</v>
      </c>
      <c r="F44193" s="86">
        <v>49052.000576472899</v>
      </c>
    </row>
    <row r="44194" spans="1:6">
      <c r="A44194">
        <v>2043</v>
      </c>
      <c r="B44194" t="s">
        <v>1047</v>
      </c>
      <c r="C44194" t="s">
        <v>1022</v>
      </c>
      <c r="D44194" t="s">
        <v>969</v>
      </c>
      <c r="E44194" t="s">
        <v>1015</v>
      </c>
      <c r="F44194" s="86">
        <v>46694.503557096301</v>
      </c>
    </row>
    <row r="44195" spans="1:6">
      <c r="A44195">
        <v>2044</v>
      </c>
      <c r="B44195" t="s">
        <v>1047</v>
      </c>
      <c r="C44195" t="s">
        <v>1022</v>
      </c>
      <c r="D44195" t="s">
        <v>969</v>
      </c>
      <c r="E44195" t="s">
        <v>1015</v>
      </c>
      <c r="F44195" s="86">
        <v>44535.177984758302</v>
      </c>
    </row>
    <row r="44196" spans="1:6">
      <c r="A44196">
        <v>2045</v>
      </c>
      <c r="B44196" t="s">
        <v>1047</v>
      </c>
      <c r="C44196" t="s">
        <v>1022</v>
      </c>
      <c r="D44196" t="s">
        <v>969</v>
      </c>
      <c r="E44196" t="s">
        <v>1015</v>
      </c>
      <c r="F44196" s="86">
        <v>42593.643121929301</v>
      </c>
    </row>
    <row r="44197" spans="1:6">
      <c r="A44197">
        <v>2046</v>
      </c>
      <c r="B44197" t="s">
        <v>1047</v>
      </c>
      <c r="C44197" t="s">
        <v>1022</v>
      </c>
      <c r="D44197" t="s">
        <v>969</v>
      </c>
      <c r="E44197" t="s">
        <v>1015</v>
      </c>
      <c r="F44197" s="86">
        <v>40883.419728178102</v>
      </c>
    </row>
    <row r="44198" spans="1:6">
      <c r="A44198">
        <v>2047</v>
      </c>
      <c r="B44198" t="s">
        <v>1047</v>
      </c>
      <c r="C44198" t="s">
        <v>1022</v>
      </c>
      <c r="D44198" t="s">
        <v>969</v>
      </c>
      <c r="E44198" t="s">
        <v>1015</v>
      </c>
      <c r="F44198" s="86">
        <v>39421.852499062603</v>
      </c>
    </row>
    <row r="44199" spans="1:6">
      <c r="A44199">
        <v>2048</v>
      </c>
      <c r="B44199" t="s">
        <v>1047</v>
      </c>
      <c r="C44199" t="s">
        <v>1022</v>
      </c>
      <c r="D44199" t="s">
        <v>969</v>
      </c>
      <c r="E44199" t="s">
        <v>1015</v>
      </c>
      <c r="F44199" s="86">
        <v>38182.720073418903</v>
      </c>
    </row>
    <row r="44200" spans="1:6">
      <c r="A44200">
        <v>2049</v>
      </c>
      <c r="B44200" t="s">
        <v>1047</v>
      </c>
      <c r="C44200" t="s">
        <v>1022</v>
      </c>
      <c r="D44200" t="s">
        <v>969</v>
      </c>
      <c r="E44200" t="s">
        <v>1015</v>
      </c>
      <c r="F44200" s="86">
        <v>37166.6304770891</v>
      </c>
    </row>
    <row r="44201" spans="1:6">
      <c r="A44201">
        <v>2050</v>
      </c>
      <c r="B44201" t="s">
        <v>1047</v>
      </c>
      <c r="C44201" t="s">
        <v>1022</v>
      </c>
      <c r="D44201" t="s">
        <v>969</v>
      </c>
      <c r="E44201" t="s">
        <v>1015</v>
      </c>
      <c r="F44201" s="86">
        <v>36355.225240028201</v>
      </c>
    </row>
    <row r="44202" spans="1:6">
      <c r="A44202">
        <v>2017</v>
      </c>
      <c r="B44202" t="s">
        <v>1048</v>
      </c>
      <c r="C44202" t="s">
        <v>1022</v>
      </c>
      <c r="D44202" t="s">
        <v>969</v>
      </c>
      <c r="E44202" t="s">
        <v>1015</v>
      </c>
      <c r="F44202" s="86">
        <v>94589.581141832896</v>
      </c>
    </row>
    <row r="44203" spans="1:6">
      <c r="A44203">
        <v>2018</v>
      </c>
      <c r="B44203" t="s">
        <v>1048</v>
      </c>
      <c r="C44203" t="s">
        <v>1022</v>
      </c>
      <c r="D44203" t="s">
        <v>969</v>
      </c>
      <c r="E44203" t="s">
        <v>1015</v>
      </c>
      <c r="F44203" s="86">
        <v>95902.920355273498</v>
      </c>
    </row>
    <row r="44204" spans="1:6">
      <c r="A44204">
        <v>2019</v>
      </c>
      <c r="B44204" t="s">
        <v>1048</v>
      </c>
      <c r="C44204" t="s">
        <v>1022</v>
      </c>
      <c r="D44204" t="s">
        <v>969</v>
      </c>
      <c r="E44204" t="s">
        <v>1015</v>
      </c>
      <c r="F44204" s="86">
        <v>95972.966483445198</v>
      </c>
    </row>
    <row r="44205" spans="1:6">
      <c r="A44205">
        <v>2020</v>
      </c>
      <c r="B44205" t="s">
        <v>1048</v>
      </c>
      <c r="C44205" t="s">
        <v>1022</v>
      </c>
      <c r="D44205" t="s">
        <v>969</v>
      </c>
      <c r="E44205" t="s">
        <v>1015</v>
      </c>
      <c r="F44205" s="86">
        <v>96106.095007547206</v>
      </c>
    </row>
    <row r="44206" spans="1:6">
      <c r="A44206">
        <v>2021</v>
      </c>
      <c r="B44206" t="s">
        <v>1048</v>
      </c>
      <c r="C44206" t="s">
        <v>1022</v>
      </c>
      <c r="D44206" t="s">
        <v>969</v>
      </c>
      <c r="E44206" t="s">
        <v>1015</v>
      </c>
      <c r="F44206" s="86">
        <v>96288.047623905804</v>
      </c>
    </row>
    <row r="44207" spans="1:6">
      <c r="A44207">
        <v>2022</v>
      </c>
      <c r="B44207" t="s">
        <v>1048</v>
      </c>
      <c r="C44207" t="s">
        <v>1022</v>
      </c>
      <c r="D44207" t="s">
        <v>969</v>
      </c>
      <c r="E44207" t="s">
        <v>1015</v>
      </c>
      <c r="F44207" s="86">
        <v>96458.431021469907</v>
      </c>
    </row>
    <row r="44208" spans="1:6">
      <c r="A44208">
        <v>2023</v>
      </c>
      <c r="B44208" t="s">
        <v>1048</v>
      </c>
      <c r="C44208" t="s">
        <v>1022</v>
      </c>
      <c r="D44208" t="s">
        <v>969</v>
      </c>
      <c r="E44208" t="s">
        <v>1015</v>
      </c>
      <c r="F44208" s="86">
        <v>96645.718176777504</v>
      </c>
    </row>
    <row r="44209" spans="1:6">
      <c r="A44209">
        <v>2024</v>
      </c>
      <c r="B44209" t="s">
        <v>1048</v>
      </c>
      <c r="C44209" t="s">
        <v>1022</v>
      </c>
      <c r="D44209" t="s">
        <v>969</v>
      </c>
      <c r="E44209" t="s">
        <v>1015</v>
      </c>
      <c r="F44209" s="86">
        <v>96877.2091868805</v>
      </c>
    </row>
    <row r="44210" spans="1:6">
      <c r="A44210">
        <v>2025</v>
      </c>
      <c r="B44210" t="s">
        <v>1048</v>
      </c>
      <c r="C44210" t="s">
        <v>1022</v>
      </c>
      <c r="D44210" t="s">
        <v>969</v>
      </c>
      <c r="E44210" t="s">
        <v>1015</v>
      </c>
      <c r="F44210" s="86">
        <v>97106.639322237301</v>
      </c>
    </row>
    <row r="44211" spans="1:6">
      <c r="A44211">
        <v>2026</v>
      </c>
      <c r="B44211" t="s">
        <v>1048</v>
      </c>
      <c r="C44211" t="s">
        <v>1022</v>
      </c>
      <c r="D44211" t="s">
        <v>969</v>
      </c>
      <c r="E44211" t="s">
        <v>1015</v>
      </c>
      <c r="F44211" s="86">
        <v>97320.125351226307</v>
      </c>
    </row>
    <row r="44212" spans="1:6">
      <c r="A44212">
        <v>2027</v>
      </c>
      <c r="B44212" t="s">
        <v>1048</v>
      </c>
      <c r="C44212" t="s">
        <v>1022</v>
      </c>
      <c r="D44212" t="s">
        <v>969</v>
      </c>
      <c r="E44212" t="s">
        <v>1015</v>
      </c>
      <c r="F44212" s="86">
        <v>97536.426879246297</v>
      </c>
    </row>
    <row r="44213" spans="1:6">
      <c r="A44213">
        <v>2028</v>
      </c>
      <c r="B44213" t="s">
        <v>1048</v>
      </c>
      <c r="C44213" t="s">
        <v>1022</v>
      </c>
      <c r="D44213" t="s">
        <v>969</v>
      </c>
      <c r="E44213" t="s">
        <v>1015</v>
      </c>
      <c r="F44213" s="86">
        <v>97741.132457876403</v>
      </c>
    </row>
    <row r="44214" spans="1:6">
      <c r="A44214">
        <v>2029</v>
      </c>
      <c r="B44214" t="s">
        <v>1048</v>
      </c>
      <c r="C44214" t="s">
        <v>1022</v>
      </c>
      <c r="D44214" t="s">
        <v>969</v>
      </c>
      <c r="E44214" t="s">
        <v>1015</v>
      </c>
      <c r="F44214" s="86">
        <v>97923.693128601095</v>
      </c>
    </row>
    <row r="44215" spans="1:6">
      <c r="A44215">
        <v>2030</v>
      </c>
      <c r="B44215" t="s">
        <v>1048</v>
      </c>
      <c r="C44215" t="s">
        <v>1022</v>
      </c>
      <c r="D44215" t="s">
        <v>969</v>
      </c>
      <c r="E44215" t="s">
        <v>1015</v>
      </c>
      <c r="F44215" s="86">
        <v>98092.7755077115</v>
      </c>
    </row>
    <row r="44216" spans="1:6">
      <c r="A44216">
        <v>2031</v>
      </c>
      <c r="B44216" t="s">
        <v>1048</v>
      </c>
      <c r="C44216" t="s">
        <v>1022</v>
      </c>
      <c r="D44216" t="s">
        <v>969</v>
      </c>
      <c r="E44216" t="s">
        <v>1015</v>
      </c>
      <c r="F44216" s="86">
        <v>98279.139720125793</v>
      </c>
    </row>
    <row r="44217" spans="1:6">
      <c r="A44217">
        <v>2032</v>
      </c>
      <c r="B44217" t="s">
        <v>1048</v>
      </c>
      <c r="C44217" t="s">
        <v>1022</v>
      </c>
      <c r="D44217" t="s">
        <v>969</v>
      </c>
      <c r="E44217" t="s">
        <v>1015</v>
      </c>
      <c r="F44217" s="86">
        <v>98457.058459796899</v>
      </c>
    </row>
    <row r="44218" spans="1:6">
      <c r="A44218">
        <v>2033</v>
      </c>
      <c r="B44218" t="s">
        <v>1048</v>
      </c>
      <c r="C44218" t="s">
        <v>1022</v>
      </c>
      <c r="D44218" t="s">
        <v>969</v>
      </c>
      <c r="E44218" t="s">
        <v>1015</v>
      </c>
      <c r="F44218" s="86">
        <v>98609.375766470694</v>
      </c>
    </row>
    <row r="44219" spans="1:6">
      <c r="A44219">
        <v>2034</v>
      </c>
      <c r="B44219" t="s">
        <v>1048</v>
      </c>
      <c r="C44219" t="s">
        <v>1022</v>
      </c>
      <c r="D44219" t="s">
        <v>969</v>
      </c>
      <c r="E44219" t="s">
        <v>1015</v>
      </c>
      <c r="F44219" s="86">
        <v>98786.413339084203</v>
      </c>
    </row>
    <row r="44220" spans="1:6">
      <c r="A44220">
        <v>2035</v>
      </c>
      <c r="B44220" t="s">
        <v>1048</v>
      </c>
      <c r="C44220" t="s">
        <v>1022</v>
      </c>
      <c r="D44220" t="s">
        <v>969</v>
      </c>
      <c r="E44220" t="s">
        <v>1015</v>
      </c>
      <c r="F44220" s="86">
        <v>98975.981308888004</v>
      </c>
    </row>
    <row r="44221" spans="1:6">
      <c r="A44221">
        <v>2036</v>
      </c>
      <c r="B44221" t="s">
        <v>1048</v>
      </c>
      <c r="C44221" t="s">
        <v>1022</v>
      </c>
      <c r="D44221" t="s">
        <v>969</v>
      </c>
      <c r="E44221" t="s">
        <v>1015</v>
      </c>
      <c r="F44221" s="86">
        <v>99170.068922178107</v>
      </c>
    </row>
    <row r="44222" spans="1:6">
      <c r="A44222">
        <v>2037</v>
      </c>
      <c r="B44222" t="s">
        <v>1048</v>
      </c>
      <c r="C44222" t="s">
        <v>1022</v>
      </c>
      <c r="D44222" t="s">
        <v>969</v>
      </c>
      <c r="E44222" t="s">
        <v>1015</v>
      </c>
      <c r="F44222" s="86">
        <v>99390.762522255303</v>
      </c>
    </row>
    <row r="44223" spans="1:6">
      <c r="A44223">
        <v>2038</v>
      </c>
      <c r="B44223" t="s">
        <v>1048</v>
      </c>
      <c r="C44223" t="s">
        <v>1022</v>
      </c>
      <c r="D44223" t="s">
        <v>969</v>
      </c>
      <c r="E44223" t="s">
        <v>1015</v>
      </c>
      <c r="F44223" s="86">
        <v>99610.949876386003</v>
      </c>
    </row>
    <row r="44224" spans="1:6">
      <c r="A44224">
        <v>2039</v>
      </c>
      <c r="B44224" t="s">
        <v>1048</v>
      </c>
      <c r="C44224" t="s">
        <v>1022</v>
      </c>
      <c r="D44224" t="s">
        <v>969</v>
      </c>
      <c r="E44224" t="s">
        <v>1015</v>
      </c>
      <c r="F44224" s="86">
        <v>99859.260104483794</v>
      </c>
    </row>
    <row r="44225" spans="1:6">
      <c r="A44225">
        <v>2040</v>
      </c>
      <c r="B44225" t="s">
        <v>1048</v>
      </c>
      <c r="C44225" t="s">
        <v>1022</v>
      </c>
      <c r="D44225" t="s">
        <v>969</v>
      </c>
      <c r="E44225" t="s">
        <v>1015</v>
      </c>
      <c r="F44225" s="86">
        <v>100105.004877336</v>
      </c>
    </row>
    <row r="44226" spans="1:6">
      <c r="A44226">
        <v>2041</v>
      </c>
      <c r="B44226" t="s">
        <v>1048</v>
      </c>
      <c r="C44226" t="s">
        <v>1022</v>
      </c>
      <c r="D44226" t="s">
        <v>969</v>
      </c>
      <c r="E44226" t="s">
        <v>1015</v>
      </c>
      <c r="F44226" s="86">
        <v>100252.674772869</v>
      </c>
    </row>
    <row r="44227" spans="1:6">
      <c r="A44227">
        <v>2042</v>
      </c>
      <c r="B44227" t="s">
        <v>1048</v>
      </c>
      <c r="C44227" t="s">
        <v>1022</v>
      </c>
      <c r="D44227" t="s">
        <v>969</v>
      </c>
      <c r="E44227" t="s">
        <v>1015</v>
      </c>
      <c r="F44227" s="86">
        <v>100409.43759904899</v>
      </c>
    </row>
    <row r="44228" spans="1:6">
      <c r="A44228">
        <v>2043</v>
      </c>
      <c r="B44228" t="s">
        <v>1048</v>
      </c>
      <c r="C44228" t="s">
        <v>1022</v>
      </c>
      <c r="D44228" t="s">
        <v>969</v>
      </c>
      <c r="E44228" t="s">
        <v>1015</v>
      </c>
      <c r="F44228" s="86">
        <v>100544.7707798</v>
      </c>
    </row>
    <row r="44229" spans="1:6">
      <c r="A44229">
        <v>2044</v>
      </c>
      <c r="B44229" t="s">
        <v>1048</v>
      </c>
      <c r="C44229" t="s">
        <v>1022</v>
      </c>
      <c r="D44229" t="s">
        <v>969</v>
      </c>
      <c r="E44229" t="s">
        <v>1015</v>
      </c>
      <c r="F44229" s="86">
        <v>100690.64210497501</v>
      </c>
    </row>
    <row r="44230" spans="1:6">
      <c r="A44230">
        <v>2045</v>
      </c>
      <c r="B44230" t="s">
        <v>1048</v>
      </c>
      <c r="C44230" t="s">
        <v>1022</v>
      </c>
      <c r="D44230" t="s">
        <v>969</v>
      </c>
      <c r="E44230" t="s">
        <v>1015</v>
      </c>
      <c r="F44230" s="86">
        <v>100817.224520715</v>
      </c>
    </row>
    <row r="44231" spans="1:6">
      <c r="A44231">
        <v>2046</v>
      </c>
      <c r="B44231" t="s">
        <v>1048</v>
      </c>
      <c r="C44231" t="s">
        <v>1022</v>
      </c>
      <c r="D44231" t="s">
        <v>969</v>
      </c>
      <c r="E44231" t="s">
        <v>1015</v>
      </c>
      <c r="F44231" s="86">
        <v>100941.228886696</v>
      </c>
    </row>
    <row r="44232" spans="1:6">
      <c r="A44232">
        <v>2047</v>
      </c>
      <c r="B44232" t="s">
        <v>1048</v>
      </c>
      <c r="C44232" t="s">
        <v>1022</v>
      </c>
      <c r="D44232" t="s">
        <v>969</v>
      </c>
      <c r="E44232" t="s">
        <v>1015</v>
      </c>
      <c r="F44232" s="86">
        <v>101063.31389921501</v>
      </c>
    </row>
    <row r="44233" spans="1:6">
      <c r="A44233">
        <v>2048</v>
      </c>
      <c r="B44233" t="s">
        <v>1048</v>
      </c>
      <c r="C44233" t="s">
        <v>1022</v>
      </c>
      <c r="D44233" t="s">
        <v>969</v>
      </c>
      <c r="E44233" t="s">
        <v>1015</v>
      </c>
      <c r="F44233" s="86">
        <v>101199.98355422101</v>
      </c>
    </row>
    <row r="44234" spans="1:6">
      <c r="A44234">
        <v>2049</v>
      </c>
      <c r="B44234" t="s">
        <v>1048</v>
      </c>
      <c r="C44234" t="s">
        <v>1022</v>
      </c>
      <c r="D44234" t="s">
        <v>969</v>
      </c>
      <c r="E44234" t="s">
        <v>1015</v>
      </c>
      <c r="F44234" s="86">
        <v>101320.906858402</v>
      </c>
    </row>
    <row r="44235" spans="1:6">
      <c r="A44235">
        <v>2050</v>
      </c>
      <c r="B44235" t="s">
        <v>1048</v>
      </c>
      <c r="C44235" t="s">
        <v>1022</v>
      </c>
      <c r="D44235" t="s">
        <v>969</v>
      </c>
      <c r="E44235" t="s">
        <v>1015</v>
      </c>
      <c r="F44235" s="86">
        <v>101442.28768142599</v>
      </c>
    </row>
    <row r="44236" spans="1:6">
      <c r="A44236">
        <v>2017</v>
      </c>
      <c r="B44236" t="s">
        <v>1049</v>
      </c>
      <c r="C44236" t="s">
        <v>1022</v>
      </c>
      <c r="D44236" t="s">
        <v>969</v>
      </c>
      <c r="E44236" t="s">
        <v>1015</v>
      </c>
      <c r="F44236" s="86">
        <v>7071.8787660637399</v>
      </c>
    </row>
    <row r="44237" spans="1:6">
      <c r="A44237">
        <v>2018</v>
      </c>
      <c r="B44237" t="s">
        <v>1049</v>
      </c>
      <c r="C44237" t="s">
        <v>1022</v>
      </c>
      <c r="D44237" t="s">
        <v>969</v>
      </c>
      <c r="E44237" t="s">
        <v>1015</v>
      </c>
      <c r="F44237" s="86">
        <v>7362.4415957862502</v>
      </c>
    </row>
    <row r="44238" spans="1:6">
      <c r="A44238">
        <v>2019</v>
      </c>
      <c r="B44238" t="s">
        <v>1049</v>
      </c>
      <c r="C44238" t="s">
        <v>1022</v>
      </c>
      <c r="D44238" t="s">
        <v>969</v>
      </c>
      <c r="E44238" t="s">
        <v>1015</v>
      </c>
      <c r="F44238" s="86">
        <v>7415.6705612270498</v>
      </c>
    </row>
    <row r="44239" spans="1:6">
      <c r="A44239">
        <v>2020</v>
      </c>
      <c r="B44239" t="s">
        <v>1049</v>
      </c>
      <c r="C44239" t="s">
        <v>1022</v>
      </c>
      <c r="D44239" t="s">
        <v>969</v>
      </c>
      <c r="E44239" t="s">
        <v>1015</v>
      </c>
      <c r="F44239" s="86">
        <v>7470.2692023183799</v>
      </c>
    </row>
    <row r="44240" spans="1:6">
      <c r="A44240">
        <v>2021</v>
      </c>
      <c r="B44240" t="s">
        <v>1049</v>
      </c>
      <c r="C44240" t="s">
        <v>1022</v>
      </c>
      <c r="D44240" t="s">
        <v>969</v>
      </c>
      <c r="E44240" t="s">
        <v>1015</v>
      </c>
      <c r="F44240" s="86">
        <v>7526.2526681051904</v>
      </c>
    </row>
    <row r="44241" spans="1:6">
      <c r="A44241">
        <v>2022</v>
      </c>
      <c r="B44241" t="s">
        <v>1049</v>
      </c>
      <c r="C44241" t="s">
        <v>1022</v>
      </c>
      <c r="D44241" t="s">
        <v>969</v>
      </c>
      <c r="E44241" t="s">
        <v>1015</v>
      </c>
      <c r="F44241" s="86">
        <v>7581.1423613344195</v>
      </c>
    </row>
    <row r="44242" spans="1:6">
      <c r="A44242">
        <v>2023</v>
      </c>
      <c r="B44242" t="s">
        <v>1049</v>
      </c>
      <c r="C44242" t="s">
        <v>1022</v>
      </c>
      <c r="D44242" t="s">
        <v>969</v>
      </c>
      <c r="E44242" t="s">
        <v>1015</v>
      </c>
      <c r="F44242" s="86">
        <v>7634.2742264787903</v>
      </c>
    </row>
    <row r="44243" spans="1:6">
      <c r="A44243">
        <v>2024</v>
      </c>
      <c r="B44243" t="s">
        <v>1049</v>
      </c>
      <c r="C44243" t="s">
        <v>1022</v>
      </c>
      <c r="D44243" t="s">
        <v>969</v>
      </c>
      <c r="E44243" t="s">
        <v>1015</v>
      </c>
      <c r="F44243" s="86">
        <v>7687.7581480650697</v>
      </c>
    </row>
    <row r="44244" spans="1:6">
      <c r="A44244">
        <v>2025</v>
      </c>
      <c r="B44244" t="s">
        <v>1049</v>
      </c>
      <c r="C44244" t="s">
        <v>1022</v>
      </c>
      <c r="D44244" t="s">
        <v>969</v>
      </c>
      <c r="E44244" t="s">
        <v>1015</v>
      </c>
      <c r="F44244" s="86">
        <v>7742.80488892839</v>
      </c>
    </row>
    <row r="44245" spans="1:6">
      <c r="A44245">
        <v>2026</v>
      </c>
      <c r="B44245" t="s">
        <v>1049</v>
      </c>
      <c r="C44245" t="s">
        <v>1022</v>
      </c>
      <c r="D44245" t="s">
        <v>969</v>
      </c>
      <c r="E44245" t="s">
        <v>1015</v>
      </c>
      <c r="F44245" s="86">
        <v>7796.2871893924903</v>
      </c>
    </row>
    <row r="44246" spans="1:6">
      <c r="A44246">
        <v>2027</v>
      </c>
      <c r="B44246" t="s">
        <v>1049</v>
      </c>
      <c r="C44246" t="s">
        <v>1022</v>
      </c>
      <c r="D44246" t="s">
        <v>969</v>
      </c>
      <c r="E44246" t="s">
        <v>1015</v>
      </c>
      <c r="F44246" s="86">
        <v>7848.7585313188602</v>
      </c>
    </row>
    <row r="44247" spans="1:6">
      <c r="A44247">
        <v>2028</v>
      </c>
      <c r="B44247" t="s">
        <v>1049</v>
      </c>
      <c r="C44247" t="s">
        <v>1022</v>
      </c>
      <c r="D44247" t="s">
        <v>969</v>
      </c>
      <c r="E44247" t="s">
        <v>1015</v>
      </c>
      <c r="F44247" s="86">
        <v>7899.2294348362502</v>
      </c>
    </row>
    <row r="44248" spans="1:6">
      <c r="A44248">
        <v>2029</v>
      </c>
      <c r="B44248" t="s">
        <v>1049</v>
      </c>
      <c r="C44248" t="s">
        <v>1022</v>
      </c>
      <c r="D44248" t="s">
        <v>969</v>
      </c>
      <c r="E44248" t="s">
        <v>1015</v>
      </c>
      <c r="F44248" s="86">
        <v>7944.3418189419899</v>
      </c>
    </row>
    <row r="44249" spans="1:6">
      <c r="A44249">
        <v>2030</v>
      </c>
      <c r="B44249" t="s">
        <v>1049</v>
      </c>
      <c r="C44249" t="s">
        <v>1022</v>
      </c>
      <c r="D44249" t="s">
        <v>969</v>
      </c>
      <c r="E44249" t="s">
        <v>1015</v>
      </c>
      <c r="F44249" s="86">
        <v>7989.0295303185603</v>
      </c>
    </row>
    <row r="44250" spans="1:6">
      <c r="A44250">
        <v>2031</v>
      </c>
      <c r="B44250" t="s">
        <v>1049</v>
      </c>
      <c r="C44250" t="s">
        <v>1022</v>
      </c>
      <c r="D44250" t="s">
        <v>969</v>
      </c>
      <c r="E44250" t="s">
        <v>1015</v>
      </c>
      <c r="F44250" s="86">
        <v>8030.3947291109298</v>
      </c>
    </row>
    <row r="44251" spans="1:6">
      <c r="A44251">
        <v>2032</v>
      </c>
      <c r="B44251" t="s">
        <v>1049</v>
      </c>
      <c r="C44251" t="s">
        <v>1022</v>
      </c>
      <c r="D44251" t="s">
        <v>969</v>
      </c>
      <c r="E44251" t="s">
        <v>1015</v>
      </c>
      <c r="F44251" s="86">
        <v>8069.1308451642099</v>
      </c>
    </row>
    <row r="44252" spans="1:6">
      <c r="A44252">
        <v>2033</v>
      </c>
      <c r="B44252" t="s">
        <v>1049</v>
      </c>
      <c r="C44252" t="s">
        <v>1022</v>
      </c>
      <c r="D44252" t="s">
        <v>969</v>
      </c>
      <c r="E44252" t="s">
        <v>1015</v>
      </c>
      <c r="F44252" s="86">
        <v>8104.7866947438497</v>
      </c>
    </row>
    <row r="44253" spans="1:6">
      <c r="A44253">
        <v>2034</v>
      </c>
      <c r="B44253" t="s">
        <v>1049</v>
      </c>
      <c r="C44253" t="s">
        <v>1022</v>
      </c>
      <c r="D44253" t="s">
        <v>969</v>
      </c>
      <c r="E44253" t="s">
        <v>1015</v>
      </c>
      <c r="F44253" s="86">
        <v>8139.4030933440999</v>
      </c>
    </row>
    <row r="44254" spans="1:6">
      <c r="A44254">
        <v>2035</v>
      </c>
      <c r="B44254" t="s">
        <v>1049</v>
      </c>
      <c r="C44254" t="s">
        <v>1022</v>
      </c>
      <c r="D44254" t="s">
        <v>969</v>
      </c>
      <c r="E44254" t="s">
        <v>1015</v>
      </c>
      <c r="F44254" s="86">
        <v>8172.3736218097301</v>
      </c>
    </row>
    <row r="44255" spans="1:6">
      <c r="A44255">
        <v>2036</v>
      </c>
      <c r="B44255" t="s">
        <v>1049</v>
      </c>
      <c r="C44255" t="s">
        <v>1022</v>
      </c>
      <c r="D44255" t="s">
        <v>969</v>
      </c>
      <c r="E44255" t="s">
        <v>1015</v>
      </c>
      <c r="F44255" s="86">
        <v>8208.2737829294092</v>
      </c>
    </row>
    <row r="44256" spans="1:6">
      <c r="A44256">
        <v>2037</v>
      </c>
      <c r="B44256" t="s">
        <v>1049</v>
      </c>
      <c r="C44256" t="s">
        <v>1022</v>
      </c>
      <c r="D44256" t="s">
        <v>969</v>
      </c>
      <c r="E44256" t="s">
        <v>1015</v>
      </c>
      <c r="F44256" s="86">
        <v>8243.0252653963398</v>
      </c>
    </row>
    <row r="44257" spans="1:6">
      <c r="A44257">
        <v>2038</v>
      </c>
      <c r="B44257" t="s">
        <v>1049</v>
      </c>
      <c r="C44257" t="s">
        <v>1022</v>
      </c>
      <c r="D44257" t="s">
        <v>969</v>
      </c>
      <c r="E44257" t="s">
        <v>1015</v>
      </c>
      <c r="F44257" s="86">
        <v>8280.2853924133906</v>
      </c>
    </row>
    <row r="44258" spans="1:6">
      <c r="A44258">
        <v>2039</v>
      </c>
      <c r="B44258" t="s">
        <v>1049</v>
      </c>
      <c r="C44258" t="s">
        <v>1022</v>
      </c>
      <c r="D44258" t="s">
        <v>969</v>
      </c>
      <c r="E44258" t="s">
        <v>1015</v>
      </c>
      <c r="F44258" s="86">
        <v>8316.1337401584096</v>
      </c>
    </row>
    <row r="44259" spans="1:6">
      <c r="A44259">
        <v>2040</v>
      </c>
      <c r="B44259" t="s">
        <v>1049</v>
      </c>
      <c r="C44259" t="s">
        <v>1022</v>
      </c>
      <c r="D44259" t="s">
        <v>969</v>
      </c>
      <c r="E44259" t="s">
        <v>1015</v>
      </c>
      <c r="F44259" s="86">
        <v>8353.7682603970406</v>
      </c>
    </row>
    <row r="44260" spans="1:6">
      <c r="A44260">
        <v>2041</v>
      </c>
      <c r="B44260" t="s">
        <v>1049</v>
      </c>
      <c r="C44260" t="s">
        <v>1022</v>
      </c>
      <c r="D44260" t="s">
        <v>969</v>
      </c>
      <c r="E44260" t="s">
        <v>1015</v>
      </c>
      <c r="F44260" s="86">
        <v>8401.9617451177201</v>
      </c>
    </row>
    <row r="44261" spans="1:6">
      <c r="A44261">
        <v>2042</v>
      </c>
      <c r="B44261" t="s">
        <v>1049</v>
      </c>
      <c r="C44261" t="s">
        <v>1022</v>
      </c>
      <c r="D44261" t="s">
        <v>969</v>
      </c>
      <c r="E44261" t="s">
        <v>1015</v>
      </c>
      <c r="F44261" s="86">
        <v>8451.79893636833</v>
      </c>
    </row>
    <row r="44262" spans="1:6">
      <c r="A44262">
        <v>2043</v>
      </c>
      <c r="B44262" t="s">
        <v>1049</v>
      </c>
      <c r="C44262" t="s">
        <v>1022</v>
      </c>
      <c r="D44262" t="s">
        <v>969</v>
      </c>
      <c r="E44262" t="s">
        <v>1015</v>
      </c>
      <c r="F44262" s="86">
        <v>8499.6196003951409</v>
      </c>
    </row>
    <row r="44263" spans="1:6">
      <c r="A44263">
        <v>2044</v>
      </c>
      <c r="B44263" t="s">
        <v>1049</v>
      </c>
      <c r="C44263" t="s">
        <v>1022</v>
      </c>
      <c r="D44263" t="s">
        <v>969</v>
      </c>
      <c r="E44263" t="s">
        <v>1015</v>
      </c>
      <c r="F44263" s="86">
        <v>8549.1653568915808</v>
      </c>
    </row>
    <row r="44264" spans="1:6">
      <c r="A44264">
        <v>2045</v>
      </c>
      <c r="B44264" t="s">
        <v>1049</v>
      </c>
      <c r="C44264" t="s">
        <v>1022</v>
      </c>
      <c r="D44264" t="s">
        <v>969</v>
      </c>
      <c r="E44264" t="s">
        <v>1015</v>
      </c>
      <c r="F44264" s="86">
        <v>8596.8332036496595</v>
      </c>
    </row>
    <row r="44265" spans="1:6">
      <c r="A44265">
        <v>2046</v>
      </c>
      <c r="B44265" t="s">
        <v>1049</v>
      </c>
      <c r="C44265" t="s">
        <v>1022</v>
      </c>
      <c r="D44265" t="s">
        <v>969</v>
      </c>
      <c r="E44265" t="s">
        <v>1015</v>
      </c>
      <c r="F44265" s="86">
        <v>8646.4672353038095</v>
      </c>
    </row>
    <row r="44266" spans="1:6">
      <c r="A44266">
        <v>2047</v>
      </c>
      <c r="B44266" t="s">
        <v>1049</v>
      </c>
      <c r="C44266" t="s">
        <v>1022</v>
      </c>
      <c r="D44266" t="s">
        <v>969</v>
      </c>
      <c r="E44266" t="s">
        <v>1015</v>
      </c>
      <c r="F44266" s="86">
        <v>8694.3589842077799</v>
      </c>
    </row>
    <row r="44267" spans="1:6">
      <c r="A44267">
        <v>2048</v>
      </c>
      <c r="B44267" t="s">
        <v>1049</v>
      </c>
      <c r="C44267" t="s">
        <v>1022</v>
      </c>
      <c r="D44267" t="s">
        <v>969</v>
      </c>
      <c r="E44267" t="s">
        <v>1015</v>
      </c>
      <c r="F44267" s="86">
        <v>8744.3803221365197</v>
      </c>
    </row>
    <row r="44268" spans="1:6">
      <c r="A44268">
        <v>2049</v>
      </c>
      <c r="B44268" t="s">
        <v>1049</v>
      </c>
      <c r="C44268" t="s">
        <v>1022</v>
      </c>
      <c r="D44268" t="s">
        <v>969</v>
      </c>
      <c r="E44268" t="s">
        <v>1015</v>
      </c>
      <c r="F44268" s="86">
        <v>8792.7661445538706</v>
      </c>
    </row>
    <row r="44269" spans="1:6">
      <c r="A44269">
        <v>2050</v>
      </c>
      <c r="B44269" t="s">
        <v>1049</v>
      </c>
      <c r="C44269" t="s">
        <v>1022</v>
      </c>
      <c r="D44269" t="s">
        <v>969</v>
      </c>
      <c r="E44269" t="s">
        <v>1015</v>
      </c>
      <c r="F44269" s="86">
        <v>8843.4190119521299</v>
      </c>
    </row>
    <row r="44270" spans="1:6">
      <c r="A44270">
        <v>2017</v>
      </c>
      <c r="B44270" t="s">
        <v>1050</v>
      </c>
      <c r="C44270" t="s">
        <v>1022</v>
      </c>
      <c r="D44270" t="s">
        <v>969</v>
      </c>
      <c r="E44270" t="s">
        <v>1015</v>
      </c>
      <c r="F44270" s="86">
        <v>28719.614940058502</v>
      </c>
    </row>
    <row r="44271" spans="1:6">
      <c r="A44271">
        <v>2018</v>
      </c>
      <c r="B44271" t="s">
        <v>1050</v>
      </c>
      <c r="C44271" t="s">
        <v>1022</v>
      </c>
      <c r="D44271" t="s">
        <v>969</v>
      </c>
      <c r="E44271" t="s">
        <v>1015</v>
      </c>
      <c r="F44271" s="86">
        <v>29118.801891966901</v>
      </c>
    </row>
    <row r="44272" spans="1:6">
      <c r="A44272">
        <v>2019</v>
      </c>
      <c r="B44272" t="s">
        <v>1050</v>
      </c>
      <c r="C44272" t="s">
        <v>1022</v>
      </c>
      <c r="D44272" t="s">
        <v>969</v>
      </c>
      <c r="E44272" t="s">
        <v>1015</v>
      </c>
      <c r="F44272" s="86">
        <v>29140.4878274041</v>
      </c>
    </row>
    <row r="44273" spans="1:6">
      <c r="A44273">
        <v>2020</v>
      </c>
      <c r="B44273" t="s">
        <v>1050</v>
      </c>
      <c r="C44273" t="s">
        <v>1022</v>
      </c>
      <c r="D44273" t="s">
        <v>969</v>
      </c>
      <c r="E44273" t="s">
        <v>1015</v>
      </c>
      <c r="F44273" s="86">
        <v>29181.3135865855</v>
      </c>
    </row>
    <row r="44274" spans="1:6">
      <c r="A44274">
        <v>2021</v>
      </c>
      <c r="B44274" t="s">
        <v>1050</v>
      </c>
      <c r="C44274" t="s">
        <v>1022</v>
      </c>
      <c r="D44274" t="s">
        <v>969</v>
      </c>
      <c r="E44274" t="s">
        <v>1015</v>
      </c>
      <c r="F44274" s="86">
        <v>29236.946762411601</v>
      </c>
    </row>
    <row r="44275" spans="1:6">
      <c r="A44275">
        <v>2022</v>
      </c>
      <c r="B44275" t="s">
        <v>1050</v>
      </c>
      <c r="C44275" t="s">
        <v>1022</v>
      </c>
      <c r="D44275" t="s">
        <v>969</v>
      </c>
      <c r="E44275" t="s">
        <v>1015</v>
      </c>
      <c r="F44275" s="86">
        <v>29289.041287616899</v>
      </c>
    </row>
    <row r="44276" spans="1:6">
      <c r="A44276">
        <v>2023</v>
      </c>
      <c r="B44276" t="s">
        <v>1050</v>
      </c>
      <c r="C44276" t="s">
        <v>1022</v>
      </c>
      <c r="D44276" t="s">
        <v>969</v>
      </c>
      <c r="E44276" t="s">
        <v>1015</v>
      </c>
      <c r="F44276" s="86">
        <v>29346.2273988862</v>
      </c>
    </row>
    <row r="44277" spans="1:6">
      <c r="A44277">
        <v>2024</v>
      </c>
      <c r="B44277" t="s">
        <v>1050</v>
      </c>
      <c r="C44277" t="s">
        <v>1022</v>
      </c>
      <c r="D44277" t="s">
        <v>969</v>
      </c>
      <c r="E44277" t="s">
        <v>1015</v>
      </c>
      <c r="F44277" s="86">
        <v>29416.786380945901</v>
      </c>
    </row>
    <row r="44278" spans="1:6">
      <c r="A44278">
        <v>2025</v>
      </c>
      <c r="B44278" t="s">
        <v>1050</v>
      </c>
      <c r="C44278" t="s">
        <v>1022</v>
      </c>
      <c r="D44278" t="s">
        <v>969</v>
      </c>
      <c r="E44278" t="s">
        <v>1015</v>
      </c>
      <c r="F44278" s="86">
        <v>29486.6505963823</v>
      </c>
    </row>
    <row r="44279" spans="1:6">
      <c r="A44279">
        <v>2026</v>
      </c>
      <c r="B44279" t="s">
        <v>1050</v>
      </c>
      <c r="C44279" t="s">
        <v>1022</v>
      </c>
      <c r="D44279" t="s">
        <v>969</v>
      </c>
      <c r="E44279" t="s">
        <v>1015</v>
      </c>
      <c r="F44279" s="86">
        <v>29551.5935211918</v>
      </c>
    </row>
    <row r="44280" spans="1:6">
      <c r="A44280">
        <v>2027</v>
      </c>
      <c r="B44280" t="s">
        <v>1050</v>
      </c>
      <c r="C44280" t="s">
        <v>1022</v>
      </c>
      <c r="D44280" t="s">
        <v>969</v>
      </c>
      <c r="E44280" t="s">
        <v>1015</v>
      </c>
      <c r="F44280" s="86">
        <v>29617.289744184101</v>
      </c>
    </row>
    <row r="44281" spans="1:6">
      <c r="A44281">
        <v>2028</v>
      </c>
      <c r="B44281" t="s">
        <v>1050</v>
      </c>
      <c r="C44281" t="s">
        <v>1022</v>
      </c>
      <c r="D44281" t="s">
        <v>969</v>
      </c>
      <c r="E44281" t="s">
        <v>1015</v>
      </c>
      <c r="F44281" s="86">
        <v>29679.341200541301</v>
      </c>
    </row>
    <row r="44282" spans="1:6">
      <c r="A44282">
        <v>2029</v>
      </c>
      <c r="B44282" t="s">
        <v>1050</v>
      </c>
      <c r="C44282" t="s">
        <v>1022</v>
      </c>
      <c r="D44282" t="s">
        <v>969</v>
      </c>
      <c r="E44282" t="s">
        <v>1015</v>
      </c>
      <c r="F44282" s="86">
        <v>29734.527826860802</v>
      </c>
    </row>
    <row r="44283" spans="1:6">
      <c r="A44283">
        <v>2030</v>
      </c>
      <c r="B44283" t="s">
        <v>1050</v>
      </c>
      <c r="C44283" t="s">
        <v>1022</v>
      </c>
      <c r="D44283" t="s">
        <v>969</v>
      </c>
      <c r="E44283" t="s">
        <v>1015</v>
      </c>
      <c r="F44283" s="86">
        <v>29785.4747966299</v>
      </c>
    </row>
    <row r="44284" spans="1:6">
      <c r="A44284">
        <v>2031</v>
      </c>
      <c r="B44284" t="s">
        <v>1050</v>
      </c>
      <c r="C44284" t="s">
        <v>1022</v>
      </c>
      <c r="D44284" t="s">
        <v>969</v>
      </c>
      <c r="E44284" t="s">
        <v>1015</v>
      </c>
      <c r="F44284" s="86">
        <v>29841.532854480902</v>
      </c>
    </row>
    <row r="44285" spans="1:6">
      <c r="A44285">
        <v>2032</v>
      </c>
      <c r="B44285" t="s">
        <v>1050</v>
      </c>
      <c r="C44285" t="s">
        <v>1022</v>
      </c>
      <c r="D44285" t="s">
        <v>969</v>
      </c>
      <c r="E44285" t="s">
        <v>1015</v>
      </c>
      <c r="F44285" s="86">
        <v>29894.9135818217</v>
      </c>
    </row>
    <row r="44286" spans="1:6">
      <c r="A44286">
        <v>2033</v>
      </c>
      <c r="B44286" t="s">
        <v>1050</v>
      </c>
      <c r="C44286" t="s">
        <v>1022</v>
      </c>
      <c r="D44286" t="s">
        <v>969</v>
      </c>
      <c r="E44286" t="s">
        <v>1015</v>
      </c>
      <c r="F44286" s="86">
        <v>29940.4395686518</v>
      </c>
    </row>
    <row r="44287" spans="1:6">
      <c r="A44287">
        <v>2034</v>
      </c>
      <c r="B44287" t="s">
        <v>1050</v>
      </c>
      <c r="C44287" t="s">
        <v>1022</v>
      </c>
      <c r="D44287" t="s">
        <v>969</v>
      </c>
      <c r="E44287" t="s">
        <v>1015</v>
      </c>
      <c r="F44287" s="86">
        <v>29993.431407808701</v>
      </c>
    </row>
    <row r="44288" spans="1:6">
      <c r="A44288">
        <v>2035</v>
      </c>
      <c r="B44288" t="s">
        <v>1050</v>
      </c>
      <c r="C44288" t="s">
        <v>1022</v>
      </c>
      <c r="D44288" t="s">
        <v>969</v>
      </c>
      <c r="E44288" t="s">
        <v>1015</v>
      </c>
      <c r="F44288" s="86">
        <v>30050.2332426508</v>
      </c>
    </row>
    <row r="44289" spans="1:6">
      <c r="A44289">
        <v>2036</v>
      </c>
      <c r="B44289" t="s">
        <v>1050</v>
      </c>
      <c r="C44289" t="s">
        <v>1022</v>
      </c>
      <c r="D44289" t="s">
        <v>969</v>
      </c>
      <c r="E44289" t="s">
        <v>1015</v>
      </c>
      <c r="F44289" s="86">
        <v>30108.451101339298</v>
      </c>
    </row>
    <row r="44290" spans="1:6">
      <c r="A44290">
        <v>2037</v>
      </c>
      <c r="B44290" t="s">
        <v>1050</v>
      </c>
      <c r="C44290" t="s">
        <v>1022</v>
      </c>
      <c r="D44290" t="s">
        <v>969</v>
      </c>
      <c r="E44290" t="s">
        <v>1015</v>
      </c>
      <c r="F44290" s="86">
        <v>30174.820512550101</v>
      </c>
    </row>
    <row r="44291" spans="1:6">
      <c r="A44291">
        <v>2038</v>
      </c>
      <c r="B44291" t="s">
        <v>1050</v>
      </c>
      <c r="C44291" t="s">
        <v>1022</v>
      </c>
      <c r="D44291" t="s">
        <v>969</v>
      </c>
      <c r="E44291" t="s">
        <v>1015</v>
      </c>
      <c r="F44291" s="86">
        <v>30241.116941836299</v>
      </c>
    </row>
    <row r="44292" spans="1:6">
      <c r="A44292">
        <v>2039</v>
      </c>
      <c r="B44292" t="s">
        <v>1050</v>
      </c>
      <c r="C44292" t="s">
        <v>1022</v>
      </c>
      <c r="D44292" t="s">
        <v>969</v>
      </c>
      <c r="E44292" t="s">
        <v>1015</v>
      </c>
      <c r="F44292" s="86">
        <v>30316.026155323802</v>
      </c>
    </row>
    <row r="44293" spans="1:6">
      <c r="A44293">
        <v>2040</v>
      </c>
      <c r="B44293" t="s">
        <v>1050</v>
      </c>
      <c r="C44293" t="s">
        <v>1022</v>
      </c>
      <c r="D44293" t="s">
        <v>969</v>
      </c>
      <c r="E44293" t="s">
        <v>1015</v>
      </c>
      <c r="F44293" s="86">
        <v>30390.215863956098</v>
      </c>
    </row>
    <row r="44294" spans="1:6">
      <c r="A44294">
        <v>2041</v>
      </c>
      <c r="B44294" t="s">
        <v>1050</v>
      </c>
      <c r="C44294" t="s">
        <v>1022</v>
      </c>
      <c r="D44294" t="s">
        <v>969</v>
      </c>
      <c r="E44294" t="s">
        <v>1015</v>
      </c>
      <c r="F44294" s="86">
        <v>30434.652570467799</v>
      </c>
    </row>
    <row r="44295" spans="1:6">
      <c r="A44295">
        <v>2042</v>
      </c>
      <c r="B44295" t="s">
        <v>1050</v>
      </c>
      <c r="C44295" t="s">
        <v>1022</v>
      </c>
      <c r="D44295" t="s">
        <v>969</v>
      </c>
      <c r="E44295" t="s">
        <v>1015</v>
      </c>
      <c r="F44295" s="86">
        <v>30481.888219500299</v>
      </c>
    </row>
    <row r="44296" spans="1:6">
      <c r="A44296">
        <v>2043</v>
      </c>
      <c r="B44296" t="s">
        <v>1050</v>
      </c>
      <c r="C44296" t="s">
        <v>1022</v>
      </c>
      <c r="D44296" t="s">
        <v>969</v>
      </c>
      <c r="E44296" t="s">
        <v>1015</v>
      </c>
      <c r="F44296" s="86">
        <v>30522.649266205299</v>
      </c>
    </row>
    <row r="44297" spans="1:6">
      <c r="A44297">
        <v>2044</v>
      </c>
      <c r="B44297" t="s">
        <v>1050</v>
      </c>
      <c r="C44297" t="s">
        <v>1022</v>
      </c>
      <c r="D44297" t="s">
        <v>969</v>
      </c>
      <c r="E44297" t="s">
        <v>1015</v>
      </c>
      <c r="F44297" s="86">
        <v>30566.6380947533</v>
      </c>
    </row>
    <row r="44298" spans="1:6">
      <c r="A44298">
        <v>2045</v>
      </c>
      <c r="B44298" t="s">
        <v>1050</v>
      </c>
      <c r="C44298" t="s">
        <v>1022</v>
      </c>
      <c r="D44298" t="s">
        <v>969</v>
      </c>
      <c r="E44298" t="s">
        <v>1015</v>
      </c>
      <c r="F44298" s="86">
        <v>30604.800590668099</v>
      </c>
    </row>
    <row r="44299" spans="1:6">
      <c r="A44299">
        <v>2046</v>
      </c>
      <c r="B44299" t="s">
        <v>1050</v>
      </c>
      <c r="C44299" t="s">
        <v>1022</v>
      </c>
      <c r="D44299" t="s">
        <v>969</v>
      </c>
      <c r="E44299" t="s">
        <v>1015</v>
      </c>
      <c r="F44299" s="86">
        <v>30642.210897087101</v>
      </c>
    </row>
    <row r="44300" spans="1:6">
      <c r="A44300">
        <v>2047</v>
      </c>
      <c r="B44300" t="s">
        <v>1050</v>
      </c>
      <c r="C44300" t="s">
        <v>1022</v>
      </c>
      <c r="D44300" t="s">
        <v>969</v>
      </c>
      <c r="E44300" t="s">
        <v>1015</v>
      </c>
      <c r="F44300" s="86">
        <v>30679.0696967279</v>
      </c>
    </row>
    <row r="44301" spans="1:6">
      <c r="A44301">
        <v>2048</v>
      </c>
      <c r="B44301" t="s">
        <v>1050</v>
      </c>
      <c r="C44301" t="s">
        <v>1022</v>
      </c>
      <c r="D44301" t="s">
        <v>969</v>
      </c>
      <c r="E44301" t="s">
        <v>1015</v>
      </c>
      <c r="F44301" s="86">
        <v>30720.386791742301</v>
      </c>
    </row>
    <row r="44302" spans="1:6">
      <c r="A44302">
        <v>2049</v>
      </c>
      <c r="B44302" t="s">
        <v>1050</v>
      </c>
      <c r="C44302" t="s">
        <v>1022</v>
      </c>
      <c r="D44302" t="s">
        <v>969</v>
      </c>
      <c r="E44302" t="s">
        <v>1015</v>
      </c>
      <c r="F44302" s="86">
        <v>30756.953569236099</v>
      </c>
    </row>
    <row r="44303" spans="1:6">
      <c r="A44303">
        <v>2050</v>
      </c>
      <c r="B44303" t="s">
        <v>1050</v>
      </c>
      <c r="C44303" t="s">
        <v>1022</v>
      </c>
      <c r="D44303" t="s">
        <v>969</v>
      </c>
      <c r="E44303" t="s">
        <v>1015</v>
      </c>
      <c r="F44303" s="86">
        <v>30793.686713726402</v>
      </c>
    </row>
    <row r="44304" spans="1:6">
      <c r="A44304">
        <v>2017</v>
      </c>
      <c r="B44304" t="s">
        <v>1051</v>
      </c>
      <c r="C44304" t="s">
        <v>1022</v>
      </c>
      <c r="D44304" t="s">
        <v>969</v>
      </c>
      <c r="E44304" t="s">
        <v>1015</v>
      </c>
      <c r="F44304" s="86">
        <v>17286.275342722001</v>
      </c>
    </row>
    <row r="44305" spans="1:6">
      <c r="A44305">
        <v>2018</v>
      </c>
      <c r="B44305" t="s">
        <v>1051</v>
      </c>
      <c r="C44305" t="s">
        <v>1022</v>
      </c>
      <c r="D44305" t="s">
        <v>969</v>
      </c>
      <c r="E44305" t="s">
        <v>1015</v>
      </c>
      <c r="F44305" s="86">
        <v>17991.5154471028</v>
      </c>
    </row>
    <row r="44306" spans="1:6">
      <c r="A44306">
        <v>2019</v>
      </c>
      <c r="B44306" t="s">
        <v>1051</v>
      </c>
      <c r="C44306" t="s">
        <v>1022</v>
      </c>
      <c r="D44306" t="s">
        <v>969</v>
      </c>
      <c r="E44306" t="s">
        <v>1015</v>
      </c>
      <c r="F44306" s="86">
        <v>18116.691001399598</v>
      </c>
    </row>
    <row r="44307" spans="1:6">
      <c r="A44307">
        <v>2020</v>
      </c>
      <c r="B44307" t="s">
        <v>1051</v>
      </c>
      <c r="C44307" t="s">
        <v>1022</v>
      </c>
      <c r="D44307" t="s">
        <v>969</v>
      </c>
      <c r="E44307" t="s">
        <v>1015</v>
      </c>
      <c r="F44307" s="86">
        <v>18245.4085378503</v>
      </c>
    </row>
    <row r="44308" spans="1:6">
      <c r="A44308">
        <v>2021</v>
      </c>
      <c r="B44308" t="s">
        <v>1051</v>
      </c>
      <c r="C44308" t="s">
        <v>1022</v>
      </c>
      <c r="D44308" t="s">
        <v>969</v>
      </c>
      <c r="E44308" t="s">
        <v>1015</v>
      </c>
      <c r="F44308" s="86">
        <v>18377.760716992601</v>
      </c>
    </row>
    <row r="44309" spans="1:6">
      <c r="A44309">
        <v>2022</v>
      </c>
      <c r="B44309" t="s">
        <v>1051</v>
      </c>
      <c r="C44309" t="s">
        <v>1022</v>
      </c>
      <c r="D44309" t="s">
        <v>969</v>
      </c>
      <c r="E44309" t="s">
        <v>1015</v>
      </c>
      <c r="F44309" s="86">
        <v>18507.7889353424</v>
      </c>
    </row>
    <row r="44310" spans="1:6">
      <c r="A44310">
        <v>2023</v>
      </c>
      <c r="B44310" t="s">
        <v>1051</v>
      </c>
      <c r="C44310" t="s">
        <v>1022</v>
      </c>
      <c r="D44310" t="s">
        <v>969</v>
      </c>
      <c r="E44310" t="s">
        <v>1015</v>
      </c>
      <c r="F44310" s="86">
        <v>18634.003617615599</v>
      </c>
    </row>
    <row r="44311" spans="1:6">
      <c r="A44311">
        <v>2024</v>
      </c>
      <c r="B44311" t="s">
        <v>1051</v>
      </c>
      <c r="C44311" t="s">
        <v>1022</v>
      </c>
      <c r="D44311" t="s">
        <v>969</v>
      </c>
      <c r="E44311" t="s">
        <v>1015</v>
      </c>
      <c r="F44311" s="86">
        <v>18761.784472942702</v>
      </c>
    </row>
    <row r="44312" spans="1:6">
      <c r="A44312">
        <v>2025</v>
      </c>
      <c r="B44312" t="s">
        <v>1051</v>
      </c>
      <c r="C44312" t="s">
        <v>1022</v>
      </c>
      <c r="D44312" t="s">
        <v>969</v>
      </c>
      <c r="E44312" t="s">
        <v>1015</v>
      </c>
      <c r="F44312" s="86">
        <v>18894.1828030018</v>
      </c>
    </row>
    <row r="44313" spans="1:6">
      <c r="A44313">
        <v>2026</v>
      </c>
      <c r="B44313" t="s">
        <v>1051</v>
      </c>
      <c r="C44313" t="s">
        <v>1022</v>
      </c>
      <c r="D44313" t="s">
        <v>969</v>
      </c>
      <c r="E44313" t="s">
        <v>1015</v>
      </c>
      <c r="F44313" s="86">
        <v>19023.761050311099</v>
      </c>
    </row>
    <row r="44314" spans="1:6">
      <c r="A44314">
        <v>2027</v>
      </c>
      <c r="B44314" t="s">
        <v>1051</v>
      </c>
      <c r="C44314" t="s">
        <v>1022</v>
      </c>
      <c r="D44314" t="s">
        <v>969</v>
      </c>
      <c r="E44314" t="s">
        <v>1015</v>
      </c>
      <c r="F44314" s="86">
        <v>19152.147763201399</v>
      </c>
    </row>
    <row r="44315" spans="1:6">
      <c r="A44315">
        <v>2028</v>
      </c>
      <c r="B44315" t="s">
        <v>1051</v>
      </c>
      <c r="C44315" t="s">
        <v>1022</v>
      </c>
      <c r="D44315" t="s">
        <v>969</v>
      </c>
      <c r="E44315" t="s">
        <v>1015</v>
      </c>
      <c r="F44315" s="86">
        <v>19277.2054424526</v>
      </c>
    </row>
    <row r="44316" spans="1:6">
      <c r="A44316">
        <v>2029</v>
      </c>
      <c r="B44316" t="s">
        <v>1051</v>
      </c>
      <c r="C44316" t="s">
        <v>1022</v>
      </c>
      <c r="D44316" t="s">
        <v>969</v>
      </c>
      <c r="E44316" t="s">
        <v>1015</v>
      </c>
      <c r="F44316" s="86">
        <v>19391.038375693901</v>
      </c>
    </row>
    <row r="44317" spans="1:6">
      <c r="A44317">
        <v>2030</v>
      </c>
      <c r="B44317" t="s">
        <v>1051</v>
      </c>
      <c r="C44317" t="s">
        <v>1022</v>
      </c>
      <c r="D44317" t="s">
        <v>969</v>
      </c>
      <c r="E44317" t="s">
        <v>1015</v>
      </c>
      <c r="F44317" s="86">
        <v>19505.708098618899</v>
      </c>
    </row>
    <row r="44318" spans="1:6">
      <c r="A44318">
        <v>2031</v>
      </c>
      <c r="B44318" t="s">
        <v>1051</v>
      </c>
      <c r="C44318" t="s">
        <v>1022</v>
      </c>
      <c r="D44318" t="s">
        <v>969</v>
      </c>
      <c r="E44318" t="s">
        <v>1015</v>
      </c>
      <c r="F44318" s="86">
        <v>19614.085113673998</v>
      </c>
    </row>
    <row r="44319" spans="1:6">
      <c r="A44319">
        <v>2032</v>
      </c>
      <c r="B44319" t="s">
        <v>1051</v>
      </c>
      <c r="C44319" t="s">
        <v>1022</v>
      </c>
      <c r="D44319" t="s">
        <v>969</v>
      </c>
      <c r="E44319" t="s">
        <v>1015</v>
      </c>
      <c r="F44319" s="86">
        <v>19717.565218888602</v>
      </c>
    </row>
    <row r="44320" spans="1:6">
      <c r="A44320">
        <v>2033</v>
      </c>
      <c r="B44320" t="s">
        <v>1051</v>
      </c>
      <c r="C44320" t="s">
        <v>1022</v>
      </c>
      <c r="D44320" t="s">
        <v>969</v>
      </c>
      <c r="E44320" t="s">
        <v>1015</v>
      </c>
      <c r="F44320" s="86">
        <v>19814.675747426601</v>
      </c>
    </row>
    <row r="44321" spans="1:6">
      <c r="A44321">
        <v>2034</v>
      </c>
      <c r="B44321" t="s">
        <v>1051</v>
      </c>
      <c r="C44321" t="s">
        <v>1022</v>
      </c>
      <c r="D44321" t="s">
        <v>969</v>
      </c>
      <c r="E44321" t="s">
        <v>1015</v>
      </c>
      <c r="F44321" s="86">
        <v>19909.879400205798</v>
      </c>
    </row>
    <row r="44322" spans="1:6">
      <c r="A44322">
        <v>2035</v>
      </c>
      <c r="B44322" t="s">
        <v>1051</v>
      </c>
      <c r="C44322" t="s">
        <v>1022</v>
      </c>
      <c r="D44322" t="s">
        <v>969</v>
      </c>
      <c r="E44322" t="s">
        <v>1015</v>
      </c>
      <c r="F44322" s="86">
        <v>20001.0918656881</v>
      </c>
    </row>
    <row r="44323" spans="1:6">
      <c r="A44323">
        <v>2036</v>
      </c>
      <c r="B44323" t="s">
        <v>1051</v>
      </c>
      <c r="C44323" t="s">
        <v>1022</v>
      </c>
      <c r="D44323" t="s">
        <v>969</v>
      </c>
      <c r="E44323" t="s">
        <v>1015</v>
      </c>
      <c r="F44323" s="86">
        <v>20098.854653602299</v>
      </c>
    </row>
    <row r="44324" spans="1:6">
      <c r="A44324">
        <v>2037</v>
      </c>
      <c r="B44324" t="s">
        <v>1051</v>
      </c>
      <c r="C44324" t="s">
        <v>1022</v>
      </c>
      <c r="D44324" t="s">
        <v>969</v>
      </c>
      <c r="E44324" t="s">
        <v>1015</v>
      </c>
      <c r="F44324" s="86">
        <v>20192.830994868102</v>
      </c>
    </row>
    <row r="44325" spans="1:6">
      <c r="A44325">
        <v>2038</v>
      </c>
      <c r="B44325" t="s">
        <v>1051</v>
      </c>
      <c r="C44325" t="s">
        <v>1022</v>
      </c>
      <c r="D44325" t="s">
        <v>969</v>
      </c>
      <c r="E44325" t="s">
        <v>1015</v>
      </c>
      <c r="F44325" s="86">
        <v>20291.841289214601</v>
      </c>
    </row>
    <row r="44326" spans="1:6">
      <c r="A44326">
        <v>2039</v>
      </c>
      <c r="B44326" t="s">
        <v>1051</v>
      </c>
      <c r="C44326" t="s">
        <v>1022</v>
      </c>
      <c r="D44326" t="s">
        <v>969</v>
      </c>
      <c r="E44326" t="s">
        <v>1015</v>
      </c>
      <c r="F44326" s="86">
        <v>20386.3498359451</v>
      </c>
    </row>
    <row r="44327" spans="1:6">
      <c r="A44327">
        <v>2040</v>
      </c>
      <c r="B44327" t="s">
        <v>1051</v>
      </c>
      <c r="C44327" t="s">
        <v>1022</v>
      </c>
      <c r="D44327" t="s">
        <v>969</v>
      </c>
      <c r="E44327" t="s">
        <v>1015</v>
      </c>
      <c r="F44327" s="86">
        <v>20484.4085622282</v>
      </c>
    </row>
    <row r="44328" spans="1:6">
      <c r="A44328">
        <v>2041</v>
      </c>
      <c r="B44328" t="s">
        <v>1051</v>
      </c>
      <c r="C44328" t="s">
        <v>1022</v>
      </c>
      <c r="D44328" t="s">
        <v>969</v>
      </c>
      <c r="E44328" t="s">
        <v>1015</v>
      </c>
      <c r="F44328" s="86">
        <v>20608.011117616399</v>
      </c>
    </row>
    <row r="44329" spans="1:6">
      <c r="A44329">
        <v>2042</v>
      </c>
      <c r="B44329" t="s">
        <v>1051</v>
      </c>
      <c r="C44329" t="s">
        <v>1022</v>
      </c>
      <c r="D44329" t="s">
        <v>969</v>
      </c>
      <c r="E44329" t="s">
        <v>1015</v>
      </c>
      <c r="F44329" s="86">
        <v>20735.145793258602</v>
      </c>
    </row>
    <row r="44330" spans="1:6">
      <c r="A44330">
        <v>2043</v>
      </c>
      <c r="B44330" t="s">
        <v>1051</v>
      </c>
      <c r="C44330" t="s">
        <v>1022</v>
      </c>
      <c r="D44330" t="s">
        <v>969</v>
      </c>
      <c r="E44330" t="s">
        <v>1015</v>
      </c>
      <c r="F44330" s="86">
        <v>20856.935742492198</v>
      </c>
    </row>
    <row r="44331" spans="1:6">
      <c r="A44331">
        <v>2044</v>
      </c>
      <c r="B44331" t="s">
        <v>1051</v>
      </c>
      <c r="C44331" t="s">
        <v>1022</v>
      </c>
      <c r="D44331" t="s">
        <v>969</v>
      </c>
      <c r="E44331" t="s">
        <v>1015</v>
      </c>
      <c r="F44331" s="86">
        <v>20982.587118193202</v>
      </c>
    </row>
    <row r="44332" spans="1:6">
      <c r="A44332">
        <v>2045</v>
      </c>
      <c r="B44332" t="s">
        <v>1051</v>
      </c>
      <c r="C44332" t="s">
        <v>1022</v>
      </c>
      <c r="D44332" t="s">
        <v>969</v>
      </c>
      <c r="E44332" t="s">
        <v>1015</v>
      </c>
      <c r="F44332" s="86">
        <v>21103.2445811055</v>
      </c>
    </row>
    <row r="44333" spans="1:6">
      <c r="A44333">
        <v>2046</v>
      </c>
      <c r="B44333" t="s">
        <v>1051</v>
      </c>
      <c r="C44333" t="s">
        <v>1022</v>
      </c>
      <c r="D44333" t="s">
        <v>969</v>
      </c>
      <c r="E44333" t="s">
        <v>1015</v>
      </c>
      <c r="F44333" s="86">
        <v>21228.322492329698</v>
      </c>
    </row>
    <row r="44334" spans="1:6">
      <c r="A44334">
        <v>2047</v>
      </c>
      <c r="B44334" t="s">
        <v>1051</v>
      </c>
      <c r="C44334" t="s">
        <v>1022</v>
      </c>
      <c r="D44334" t="s">
        <v>969</v>
      </c>
      <c r="E44334" t="s">
        <v>1015</v>
      </c>
      <c r="F44334" s="86">
        <v>21348.7038418269</v>
      </c>
    </row>
    <row r="44335" spans="1:6">
      <c r="A44335">
        <v>2048</v>
      </c>
      <c r="B44335" t="s">
        <v>1051</v>
      </c>
      <c r="C44335" t="s">
        <v>1022</v>
      </c>
      <c r="D44335" t="s">
        <v>969</v>
      </c>
      <c r="E44335" t="s">
        <v>1015</v>
      </c>
      <c r="F44335" s="86">
        <v>21473.8958066632</v>
      </c>
    </row>
    <row r="44336" spans="1:6">
      <c r="A44336">
        <v>2049</v>
      </c>
      <c r="B44336" t="s">
        <v>1051</v>
      </c>
      <c r="C44336" t="s">
        <v>1022</v>
      </c>
      <c r="D44336" t="s">
        <v>969</v>
      </c>
      <c r="E44336" t="s">
        <v>1015</v>
      </c>
      <c r="F44336" s="86">
        <v>21594.670171182399</v>
      </c>
    </row>
    <row r="44337" spans="1:6">
      <c r="A44337">
        <v>2050</v>
      </c>
      <c r="B44337" t="s">
        <v>1051</v>
      </c>
      <c r="C44337" t="s">
        <v>1022</v>
      </c>
      <c r="D44337" t="s">
        <v>969</v>
      </c>
      <c r="E44337" t="s">
        <v>1015</v>
      </c>
      <c r="F44337" s="86">
        <v>21720.640926598699</v>
      </c>
    </row>
    <row r="44338" spans="1:6">
      <c r="A44338">
        <v>2017</v>
      </c>
      <c r="B44338" t="s">
        <v>1052</v>
      </c>
      <c r="C44338" t="s">
        <v>1022</v>
      </c>
      <c r="D44338" t="s">
        <v>969</v>
      </c>
      <c r="E44338" t="s">
        <v>1015</v>
      </c>
      <c r="F44338" s="86">
        <v>407342.94917030301</v>
      </c>
    </row>
    <row r="44339" spans="1:6">
      <c r="A44339">
        <v>2018</v>
      </c>
      <c r="B44339" t="s">
        <v>1052</v>
      </c>
      <c r="C44339" t="s">
        <v>1022</v>
      </c>
      <c r="D44339" t="s">
        <v>969</v>
      </c>
      <c r="E44339" t="s">
        <v>1015</v>
      </c>
      <c r="F44339" s="86">
        <v>397293.31541990303</v>
      </c>
    </row>
    <row r="44340" spans="1:6">
      <c r="A44340">
        <v>2019</v>
      </c>
      <c r="B44340" t="s">
        <v>1052</v>
      </c>
      <c r="C44340" t="s">
        <v>1022</v>
      </c>
      <c r="D44340" t="s">
        <v>969</v>
      </c>
      <c r="E44340" t="s">
        <v>1015</v>
      </c>
      <c r="F44340" s="86">
        <v>398155.786856914</v>
      </c>
    </row>
    <row r="44341" spans="1:6">
      <c r="A44341">
        <v>2020</v>
      </c>
      <c r="B44341" t="s">
        <v>1052</v>
      </c>
      <c r="C44341" t="s">
        <v>1022</v>
      </c>
      <c r="D44341" t="s">
        <v>969</v>
      </c>
      <c r="E44341" t="s">
        <v>1015</v>
      </c>
      <c r="F44341" s="86">
        <v>398866.20691416302</v>
      </c>
    </row>
    <row r="44342" spans="1:6">
      <c r="A44342">
        <v>2021</v>
      </c>
      <c r="B44342" t="s">
        <v>1052</v>
      </c>
      <c r="C44342" t="s">
        <v>1022</v>
      </c>
      <c r="D44342" t="s">
        <v>969</v>
      </c>
      <c r="E44342" t="s">
        <v>1015</v>
      </c>
      <c r="F44342" s="86">
        <v>399370.28048405499</v>
      </c>
    </row>
    <row r="44343" spans="1:6">
      <c r="A44343">
        <v>2022</v>
      </c>
      <c r="B44343" t="s">
        <v>1052</v>
      </c>
      <c r="C44343" t="s">
        <v>1022</v>
      </c>
      <c r="D44343" t="s">
        <v>969</v>
      </c>
      <c r="E44343" t="s">
        <v>1015</v>
      </c>
      <c r="F44343" s="86">
        <v>399174.96735289798</v>
      </c>
    </row>
    <row r="44344" spans="1:6">
      <c r="A44344">
        <v>2023</v>
      </c>
      <c r="B44344" t="s">
        <v>1052</v>
      </c>
      <c r="C44344" t="s">
        <v>1022</v>
      </c>
      <c r="D44344" t="s">
        <v>969</v>
      </c>
      <c r="E44344" t="s">
        <v>1015</v>
      </c>
      <c r="F44344" s="86">
        <v>398445.388958183</v>
      </c>
    </row>
    <row r="44345" spans="1:6">
      <c r="A44345">
        <v>2024</v>
      </c>
      <c r="B44345" t="s">
        <v>1052</v>
      </c>
      <c r="C44345" t="s">
        <v>1022</v>
      </c>
      <c r="D44345" t="s">
        <v>969</v>
      </c>
      <c r="E44345" t="s">
        <v>1015</v>
      </c>
      <c r="F44345" s="86">
        <v>396712.16488746199</v>
      </c>
    </row>
    <row r="44346" spans="1:6">
      <c r="A44346">
        <v>2025</v>
      </c>
      <c r="B44346" t="s">
        <v>1052</v>
      </c>
      <c r="C44346" t="s">
        <v>1022</v>
      </c>
      <c r="D44346" t="s">
        <v>969</v>
      </c>
      <c r="E44346" t="s">
        <v>1015</v>
      </c>
      <c r="F44346" s="86">
        <v>394037.18953176501</v>
      </c>
    </row>
    <row r="44347" spans="1:6">
      <c r="A44347">
        <v>2026</v>
      </c>
      <c r="B44347" t="s">
        <v>1052</v>
      </c>
      <c r="C44347" t="s">
        <v>1022</v>
      </c>
      <c r="D44347" t="s">
        <v>969</v>
      </c>
      <c r="E44347" t="s">
        <v>1015</v>
      </c>
      <c r="F44347" s="86">
        <v>390003.78838598798</v>
      </c>
    </row>
    <row r="44348" spans="1:6">
      <c r="A44348">
        <v>2027</v>
      </c>
      <c r="B44348" t="s">
        <v>1052</v>
      </c>
      <c r="C44348" t="s">
        <v>1022</v>
      </c>
      <c r="D44348" t="s">
        <v>969</v>
      </c>
      <c r="E44348" t="s">
        <v>1015</v>
      </c>
      <c r="F44348" s="86">
        <v>384524.42945241497</v>
      </c>
    </row>
    <row r="44349" spans="1:6">
      <c r="A44349">
        <v>2028</v>
      </c>
      <c r="B44349" t="s">
        <v>1052</v>
      </c>
      <c r="C44349" t="s">
        <v>1022</v>
      </c>
      <c r="D44349" t="s">
        <v>969</v>
      </c>
      <c r="E44349" t="s">
        <v>1015</v>
      </c>
      <c r="F44349" s="86">
        <v>376934.164628189</v>
      </c>
    </row>
    <row r="44350" spans="1:6">
      <c r="A44350">
        <v>2029</v>
      </c>
      <c r="B44350" t="s">
        <v>1052</v>
      </c>
      <c r="C44350" t="s">
        <v>1022</v>
      </c>
      <c r="D44350" t="s">
        <v>969</v>
      </c>
      <c r="E44350" t="s">
        <v>1015</v>
      </c>
      <c r="F44350" s="86">
        <v>367426.22781159502</v>
      </c>
    </row>
    <row r="44351" spans="1:6">
      <c r="A44351">
        <v>2030</v>
      </c>
      <c r="B44351" t="s">
        <v>1052</v>
      </c>
      <c r="C44351" t="s">
        <v>1022</v>
      </c>
      <c r="D44351" t="s">
        <v>969</v>
      </c>
      <c r="E44351" t="s">
        <v>1015</v>
      </c>
      <c r="F44351" s="86">
        <v>355799.44193266903</v>
      </c>
    </row>
    <row r="44352" spans="1:6">
      <c r="A44352">
        <v>2031</v>
      </c>
      <c r="B44352" t="s">
        <v>1052</v>
      </c>
      <c r="C44352" t="s">
        <v>1022</v>
      </c>
      <c r="D44352" t="s">
        <v>969</v>
      </c>
      <c r="E44352" t="s">
        <v>1015</v>
      </c>
      <c r="F44352" s="86">
        <v>342308.25191347999</v>
      </c>
    </row>
    <row r="44353" spans="1:6">
      <c r="A44353">
        <v>2032</v>
      </c>
      <c r="B44353" t="s">
        <v>1052</v>
      </c>
      <c r="C44353" t="s">
        <v>1022</v>
      </c>
      <c r="D44353" t="s">
        <v>969</v>
      </c>
      <c r="E44353" t="s">
        <v>1015</v>
      </c>
      <c r="F44353" s="86">
        <v>327240.07944293</v>
      </c>
    </row>
    <row r="44354" spans="1:6">
      <c r="A44354">
        <v>2033</v>
      </c>
      <c r="B44354" t="s">
        <v>1052</v>
      </c>
      <c r="C44354" t="s">
        <v>1022</v>
      </c>
      <c r="D44354" t="s">
        <v>969</v>
      </c>
      <c r="E44354" t="s">
        <v>1015</v>
      </c>
      <c r="F44354" s="86">
        <v>310767.069342167</v>
      </c>
    </row>
    <row r="44355" spans="1:6">
      <c r="A44355">
        <v>2034</v>
      </c>
      <c r="B44355" t="s">
        <v>1052</v>
      </c>
      <c r="C44355" t="s">
        <v>1022</v>
      </c>
      <c r="D44355" t="s">
        <v>969</v>
      </c>
      <c r="E44355" t="s">
        <v>1015</v>
      </c>
      <c r="F44355" s="86">
        <v>292991.08807683998</v>
      </c>
    </row>
    <row r="44356" spans="1:6">
      <c r="A44356">
        <v>2035</v>
      </c>
      <c r="B44356" t="s">
        <v>1052</v>
      </c>
      <c r="C44356" t="s">
        <v>1022</v>
      </c>
      <c r="D44356" t="s">
        <v>969</v>
      </c>
      <c r="E44356" t="s">
        <v>1015</v>
      </c>
      <c r="F44356" s="86">
        <v>274313.69446858298</v>
      </c>
    </row>
    <row r="44357" spans="1:6">
      <c r="A44357">
        <v>2036</v>
      </c>
      <c r="B44357" t="s">
        <v>1052</v>
      </c>
      <c r="C44357" t="s">
        <v>1022</v>
      </c>
      <c r="D44357" t="s">
        <v>969</v>
      </c>
      <c r="E44357" t="s">
        <v>1015</v>
      </c>
      <c r="F44357" s="86">
        <v>254971.83507504599</v>
      </c>
    </row>
    <row r="44358" spans="1:6">
      <c r="A44358">
        <v>2037</v>
      </c>
      <c r="B44358" t="s">
        <v>1052</v>
      </c>
      <c r="C44358" t="s">
        <v>1022</v>
      </c>
      <c r="D44358" t="s">
        <v>969</v>
      </c>
      <c r="E44358" t="s">
        <v>1015</v>
      </c>
      <c r="F44358" s="86">
        <v>235274.57205829801</v>
      </c>
    </row>
    <row r="44359" spans="1:6">
      <c r="A44359">
        <v>2038</v>
      </c>
      <c r="B44359" t="s">
        <v>1052</v>
      </c>
      <c r="C44359" t="s">
        <v>1022</v>
      </c>
      <c r="D44359" t="s">
        <v>969</v>
      </c>
      <c r="E44359" t="s">
        <v>1015</v>
      </c>
      <c r="F44359" s="86">
        <v>215413.22254971499</v>
      </c>
    </row>
    <row r="44360" spans="1:6">
      <c r="A44360">
        <v>2039</v>
      </c>
      <c r="B44360" t="s">
        <v>1052</v>
      </c>
      <c r="C44360" t="s">
        <v>1022</v>
      </c>
      <c r="D44360" t="s">
        <v>969</v>
      </c>
      <c r="E44360" t="s">
        <v>1015</v>
      </c>
      <c r="F44360" s="86">
        <v>195464.509971019</v>
      </c>
    </row>
    <row r="44361" spans="1:6">
      <c r="A44361">
        <v>2040</v>
      </c>
      <c r="B44361" t="s">
        <v>1052</v>
      </c>
      <c r="C44361" t="s">
        <v>1022</v>
      </c>
      <c r="D44361" t="s">
        <v>969</v>
      </c>
      <c r="E44361" t="s">
        <v>1015</v>
      </c>
      <c r="F44361" s="86">
        <v>175882.30097991801</v>
      </c>
    </row>
    <row r="44362" spans="1:6">
      <c r="A44362">
        <v>2041</v>
      </c>
      <c r="B44362" t="s">
        <v>1052</v>
      </c>
      <c r="C44362" t="s">
        <v>1022</v>
      </c>
      <c r="D44362" t="s">
        <v>969</v>
      </c>
      <c r="E44362" t="s">
        <v>1015</v>
      </c>
      <c r="F44362" s="86">
        <v>155146.38376756301</v>
      </c>
    </row>
    <row r="44363" spans="1:6">
      <c r="A44363">
        <v>2042</v>
      </c>
      <c r="B44363" t="s">
        <v>1052</v>
      </c>
      <c r="C44363" t="s">
        <v>1022</v>
      </c>
      <c r="D44363" t="s">
        <v>969</v>
      </c>
      <c r="E44363" t="s">
        <v>1015</v>
      </c>
      <c r="F44363" s="86">
        <v>135490.794236735</v>
      </c>
    </row>
    <row r="44364" spans="1:6">
      <c r="A44364">
        <v>2043</v>
      </c>
      <c r="B44364" t="s">
        <v>1052</v>
      </c>
      <c r="C44364" t="s">
        <v>1022</v>
      </c>
      <c r="D44364" t="s">
        <v>969</v>
      </c>
      <c r="E44364" t="s">
        <v>1015</v>
      </c>
      <c r="F44364" s="86">
        <v>117149.482874586</v>
      </c>
    </row>
    <row r="44365" spans="1:6">
      <c r="A44365">
        <v>2044</v>
      </c>
      <c r="B44365" t="s">
        <v>1052</v>
      </c>
      <c r="C44365" t="s">
        <v>1022</v>
      </c>
      <c r="D44365" t="s">
        <v>969</v>
      </c>
      <c r="E44365" t="s">
        <v>1015</v>
      </c>
      <c r="F44365" s="86">
        <v>100267.73524159301</v>
      </c>
    </row>
    <row r="44366" spans="1:6">
      <c r="A44366">
        <v>2045</v>
      </c>
      <c r="B44366" t="s">
        <v>1052</v>
      </c>
      <c r="C44366" t="s">
        <v>1022</v>
      </c>
      <c r="D44366" t="s">
        <v>969</v>
      </c>
      <c r="E44366" t="s">
        <v>1015</v>
      </c>
      <c r="F44366" s="86">
        <v>84996.773282305803</v>
      </c>
    </row>
    <row r="44367" spans="1:6">
      <c r="A44367">
        <v>2046</v>
      </c>
      <c r="B44367" t="s">
        <v>1052</v>
      </c>
      <c r="C44367" t="s">
        <v>1022</v>
      </c>
      <c r="D44367" t="s">
        <v>969</v>
      </c>
      <c r="E44367" t="s">
        <v>1015</v>
      </c>
      <c r="F44367" s="86">
        <v>71429.086261940596</v>
      </c>
    </row>
    <row r="44368" spans="1:6">
      <c r="A44368">
        <v>2047</v>
      </c>
      <c r="B44368" t="s">
        <v>1052</v>
      </c>
      <c r="C44368" t="s">
        <v>1022</v>
      </c>
      <c r="D44368" t="s">
        <v>969</v>
      </c>
      <c r="E44368" t="s">
        <v>1015</v>
      </c>
      <c r="F44368" s="86">
        <v>59618.144231108898</v>
      </c>
    </row>
    <row r="44369" spans="1:6">
      <c r="A44369">
        <v>2048</v>
      </c>
      <c r="B44369" t="s">
        <v>1052</v>
      </c>
      <c r="C44369" t="s">
        <v>1022</v>
      </c>
      <c r="D44369" t="s">
        <v>969</v>
      </c>
      <c r="E44369" t="s">
        <v>1015</v>
      </c>
      <c r="F44369" s="86">
        <v>49555.935593514099</v>
      </c>
    </row>
    <row r="44370" spans="1:6">
      <c r="A44370">
        <v>2049</v>
      </c>
      <c r="B44370" t="s">
        <v>1052</v>
      </c>
      <c r="C44370" t="s">
        <v>1022</v>
      </c>
      <c r="D44370" t="s">
        <v>969</v>
      </c>
      <c r="E44370" t="s">
        <v>1015</v>
      </c>
      <c r="F44370" s="86">
        <v>41195.479373987597</v>
      </c>
    </row>
    <row r="44371" spans="1:6">
      <c r="A44371">
        <v>2050</v>
      </c>
      <c r="B44371" t="s">
        <v>1052</v>
      </c>
      <c r="C44371" t="s">
        <v>1022</v>
      </c>
      <c r="D44371" t="s">
        <v>969</v>
      </c>
      <c r="E44371" t="s">
        <v>1015</v>
      </c>
      <c r="F44371" s="86">
        <v>34410.456673034001</v>
      </c>
    </row>
    <row r="44372" spans="1:6">
      <c r="A44372">
        <v>2017</v>
      </c>
      <c r="B44372" t="s">
        <v>1053</v>
      </c>
      <c r="C44372" t="s">
        <v>1022</v>
      </c>
      <c r="D44372" t="s">
        <v>969</v>
      </c>
      <c r="E44372" t="s">
        <v>1015</v>
      </c>
      <c r="F44372" s="86">
        <v>1603775.5767270999</v>
      </c>
    </row>
    <row r="44373" spans="1:6">
      <c r="A44373">
        <v>2018</v>
      </c>
      <c r="B44373" t="s">
        <v>1053</v>
      </c>
      <c r="C44373" t="s">
        <v>1022</v>
      </c>
      <c r="D44373" t="s">
        <v>969</v>
      </c>
      <c r="E44373" t="s">
        <v>1015</v>
      </c>
      <c r="F44373" s="86">
        <v>1566423.52327497</v>
      </c>
    </row>
    <row r="44374" spans="1:6">
      <c r="A44374">
        <v>2019</v>
      </c>
      <c r="B44374" t="s">
        <v>1053</v>
      </c>
      <c r="C44374" t="s">
        <v>1022</v>
      </c>
      <c r="D44374" t="s">
        <v>969</v>
      </c>
      <c r="E44374" t="s">
        <v>1015</v>
      </c>
      <c r="F44374" s="86">
        <v>1550714.69627064</v>
      </c>
    </row>
    <row r="44375" spans="1:6">
      <c r="A44375">
        <v>2020</v>
      </c>
      <c r="B44375" t="s">
        <v>1053</v>
      </c>
      <c r="C44375" t="s">
        <v>1022</v>
      </c>
      <c r="D44375" t="s">
        <v>969</v>
      </c>
      <c r="E44375" t="s">
        <v>1015</v>
      </c>
      <c r="F44375" s="86">
        <v>1537274.2327743501</v>
      </c>
    </row>
    <row r="44376" spans="1:6">
      <c r="A44376">
        <v>2021</v>
      </c>
      <c r="B44376" t="s">
        <v>1053</v>
      </c>
      <c r="C44376" t="s">
        <v>1022</v>
      </c>
      <c r="D44376" t="s">
        <v>969</v>
      </c>
      <c r="E44376" t="s">
        <v>1015</v>
      </c>
      <c r="F44376" s="86">
        <v>1523312.3503147301</v>
      </c>
    </row>
    <row r="44377" spans="1:6">
      <c r="A44377">
        <v>2022</v>
      </c>
      <c r="B44377" t="s">
        <v>1053</v>
      </c>
      <c r="C44377" t="s">
        <v>1022</v>
      </c>
      <c r="D44377" t="s">
        <v>969</v>
      </c>
      <c r="E44377" t="s">
        <v>1015</v>
      </c>
      <c r="F44377" s="86">
        <v>1508519.7952629901</v>
      </c>
    </row>
    <row r="44378" spans="1:6">
      <c r="A44378">
        <v>2023</v>
      </c>
      <c r="B44378" t="s">
        <v>1053</v>
      </c>
      <c r="C44378" t="s">
        <v>1022</v>
      </c>
      <c r="D44378" t="s">
        <v>969</v>
      </c>
      <c r="E44378" t="s">
        <v>1015</v>
      </c>
      <c r="F44378" s="86">
        <v>1492618.4896171</v>
      </c>
    </row>
    <row r="44379" spans="1:6">
      <c r="A44379">
        <v>2024</v>
      </c>
      <c r="B44379" t="s">
        <v>1053</v>
      </c>
      <c r="C44379" t="s">
        <v>1022</v>
      </c>
      <c r="D44379" t="s">
        <v>969</v>
      </c>
      <c r="E44379" t="s">
        <v>1015</v>
      </c>
      <c r="F44379" s="86">
        <v>1475536.7018397001</v>
      </c>
    </row>
    <row r="44380" spans="1:6">
      <c r="A44380">
        <v>2025</v>
      </c>
      <c r="B44380" t="s">
        <v>1053</v>
      </c>
      <c r="C44380" t="s">
        <v>1022</v>
      </c>
      <c r="D44380" t="s">
        <v>969</v>
      </c>
      <c r="E44380" t="s">
        <v>1015</v>
      </c>
      <c r="F44380" s="86">
        <v>1455426.63406296</v>
      </c>
    </row>
    <row r="44381" spans="1:6">
      <c r="A44381">
        <v>2026</v>
      </c>
      <c r="B44381" t="s">
        <v>1053</v>
      </c>
      <c r="C44381" t="s">
        <v>1022</v>
      </c>
      <c r="D44381" t="s">
        <v>969</v>
      </c>
      <c r="E44381" t="s">
        <v>1015</v>
      </c>
      <c r="F44381" s="86">
        <v>1431403.2018034901</v>
      </c>
    </row>
    <row r="44382" spans="1:6">
      <c r="A44382">
        <v>2027</v>
      </c>
      <c r="B44382" t="s">
        <v>1053</v>
      </c>
      <c r="C44382" t="s">
        <v>1022</v>
      </c>
      <c r="D44382" t="s">
        <v>969</v>
      </c>
      <c r="E44382" t="s">
        <v>1015</v>
      </c>
      <c r="F44382" s="86">
        <v>1402501.13802081</v>
      </c>
    </row>
    <row r="44383" spans="1:6">
      <c r="A44383">
        <v>2028</v>
      </c>
      <c r="B44383" t="s">
        <v>1053</v>
      </c>
      <c r="C44383" t="s">
        <v>1022</v>
      </c>
      <c r="D44383" t="s">
        <v>969</v>
      </c>
      <c r="E44383" t="s">
        <v>1015</v>
      </c>
      <c r="F44383" s="86">
        <v>1369292.6528700001</v>
      </c>
    </row>
    <row r="44384" spans="1:6">
      <c r="A44384">
        <v>2029</v>
      </c>
      <c r="B44384" t="s">
        <v>1053</v>
      </c>
      <c r="C44384" t="s">
        <v>1022</v>
      </c>
      <c r="D44384" t="s">
        <v>969</v>
      </c>
      <c r="E44384" t="s">
        <v>1015</v>
      </c>
      <c r="F44384" s="86">
        <v>1329879.4746820601</v>
      </c>
    </row>
    <row r="44385" spans="1:6">
      <c r="A44385">
        <v>2030</v>
      </c>
      <c r="B44385" t="s">
        <v>1053</v>
      </c>
      <c r="C44385" t="s">
        <v>1022</v>
      </c>
      <c r="D44385" t="s">
        <v>969</v>
      </c>
      <c r="E44385" t="s">
        <v>1015</v>
      </c>
      <c r="F44385" s="86">
        <v>1285584.19983093</v>
      </c>
    </row>
    <row r="44386" spans="1:6">
      <c r="A44386">
        <v>2031</v>
      </c>
      <c r="B44386" t="s">
        <v>1053</v>
      </c>
      <c r="C44386" t="s">
        <v>1022</v>
      </c>
      <c r="D44386" t="s">
        <v>969</v>
      </c>
      <c r="E44386" t="s">
        <v>1015</v>
      </c>
      <c r="F44386" s="86">
        <v>1236637.3135441099</v>
      </c>
    </row>
    <row r="44387" spans="1:6">
      <c r="A44387">
        <v>2032</v>
      </c>
      <c r="B44387" t="s">
        <v>1053</v>
      </c>
      <c r="C44387" t="s">
        <v>1022</v>
      </c>
      <c r="D44387" t="s">
        <v>969</v>
      </c>
      <c r="E44387" t="s">
        <v>1015</v>
      </c>
      <c r="F44387" s="86">
        <v>1183745.0132204799</v>
      </c>
    </row>
    <row r="44388" spans="1:6">
      <c r="A44388">
        <v>2033</v>
      </c>
      <c r="B44388" t="s">
        <v>1053</v>
      </c>
      <c r="C44388" t="s">
        <v>1022</v>
      </c>
      <c r="D44388" t="s">
        <v>969</v>
      </c>
      <c r="E44388" t="s">
        <v>1015</v>
      </c>
      <c r="F44388" s="86">
        <v>1126467.3547547201</v>
      </c>
    </row>
    <row r="44389" spans="1:6">
      <c r="A44389">
        <v>2034</v>
      </c>
      <c r="B44389" t="s">
        <v>1053</v>
      </c>
      <c r="C44389" t="s">
        <v>1022</v>
      </c>
      <c r="D44389" t="s">
        <v>969</v>
      </c>
      <c r="E44389" t="s">
        <v>1015</v>
      </c>
      <c r="F44389" s="86">
        <v>1065431.3341471399</v>
      </c>
    </row>
    <row r="44390" spans="1:6">
      <c r="A44390">
        <v>2035</v>
      </c>
      <c r="B44390" t="s">
        <v>1053</v>
      </c>
      <c r="C44390" t="s">
        <v>1022</v>
      </c>
      <c r="D44390" t="s">
        <v>969</v>
      </c>
      <c r="E44390" t="s">
        <v>1015</v>
      </c>
      <c r="F44390" s="86">
        <v>1000331.4422119301</v>
      </c>
    </row>
    <row r="44391" spans="1:6">
      <c r="A44391">
        <v>2036</v>
      </c>
      <c r="B44391" t="s">
        <v>1053</v>
      </c>
      <c r="C44391" t="s">
        <v>1022</v>
      </c>
      <c r="D44391" t="s">
        <v>969</v>
      </c>
      <c r="E44391" t="s">
        <v>1015</v>
      </c>
      <c r="F44391" s="86">
        <v>932569.82640659704</v>
      </c>
    </row>
    <row r="44392" spans="1:6">
      <c r="A44392">
        <v>2037</v>
      </c>
      <c r="B44392" t="s">
        <v>1053</v>
      </c>
      <c r="C44392" t="s">
        <v>1022</v>
      </c>
      <c r="D44392" t="s">
        <v>969</v>
      </c>
      <c r="E44392" t="s">
        <v>1015</v>
      </c>
      <c r="F44392" s="86">
        <v>861704.11840623803</v>
      </c>
    </row>
    <row r="44393" spans="1:6">
      <c r="A44393">
        <v>2038</v>
      </c>
      <c r="B44393" t="s">
        <v>1053</v>
      </c>
      <c r="C44393" t="s">
        <v>1022</v>
      </c>
      <c r="D44393" t="s">
        <v>969</v>
      </c>
      <c r="E44393" t="s">
        <v>1015</v>
      </c>
      <c r="F44393" s="86">
        <v>789245.29756943497</v>
      </c>
    </row>
    <row r="44394" spans="1:6">
      <c r="A44394">
        <v>2039</v>
      </c>
      <c r="B44394" t="s">
        <v>1053</v>
      </c>
      <c r="C44394" t="s">
        <v>1022</v>
      </c>
      <c r="D44394" t="s">
        <v>969</v>
      </c>
      <c r="E44394" t="s">
        <v>1015</v>
      </c>
      <c r="F44394" s="86">
        <v>716183.940889513</v>
      </c>
    </row>
    <row r="44395" spans="1:6">
      <c r="A44395">
        <v>2040</v>
      </c>
      <c r="B44395" t="s">
        <v>1053</v>
      </c>
      <c r="C44395" t="s">
        <v>1022</v>
      </c>
      <c r="D44395" t="s">
        <v>969</v>
      </c>
      <c r="E44395" t="s">
        <v>1015</v>
      </c>
      <c r="F44395" s="86">
        <v>644063.86244076397</v>
      </c>
    </row>
    <row r="44396" spans="1:6">
      <c r="A44396">
        <v>2041</v>
      </c>
      <c r="B44396" t="s">
        <v>1053</v>
      </c>
      <c r="C44396" t="s">
        <v>1022</v>
      </c>
      <c r="D44396" t="s">
        <v>969</v>
      </c>
      <c r="E44396" t="s">
        <v>1015</v>
      </c>
      <c r="F44396" s="86">
        <v>572168.04274188203</v>
      </c>
    </row>
    <row r="44397" spans="1:6">
      <c r="A44397">
        <v>2042</v>
      </c>
      <c r="B44397" t="s">
        <v>1053</v>
      </c>
      <c r="C44397" t="s">
        <v>1022</v>
      </c>
      <c r="D44397" t="s">
        <v>969</v>
      </c>
      <c r="E44397" t="s">
        <v>1015</v>
      </c>
      <c r="F44397" s="86">
        <v>503474.97795403801</v>
      </c>
    </row>
    <row r="44398" spans="1:6">
      <c r="A44398">
        <v>2043</v>
      </c>
      <c r="B44398" t="s">
        <v>1053</v>
      </c>
      <c r="C44398" t="s">
        <v>1022</v>
      </c>
      <c r="D44398" t="s">
        <v>969</v>
      </c>
      <c r="E44398" t="s">
        <v>1015</v>
      </c>
      <c r="F44398" s="86">
        <v>438960.11042800703</v>
      </c>
    </row>
    <row r="44399" spans="1:6">
      <c r="A44399">
        <v>2044</v>
      </c>
      <c r="B44399" t="s">
        <v>1053</v>
      </c>
      <c r="C44399" t="s">
        <v>1022</v>
      </c>
      <c r="D44399" t="s">
        <v>969</v>
      </c>
      <c r="E44399" t="s">
        <v>1015</v>
      </c>
      <c r="F44399" s="86">
        <v>379505.90427132603</v>
      </c>
    </row>
    <row r="44400" spans="1:6">
      <c r="A44400">
        <v>2045</v>
      </c>
      <c r="B44400" t="s">
        <v>1053</v>
      </c>
      <c r="C44400" t="s">
        <v>1022</v>
      </c>
      <c r="D44400" t="s">
        <v>969</v>
      </c>
      <c r="E44400" t="s">
        <v>1015</v>
      </c>
      <c r="F44400" s="86">
        <v>325935.916555473</v>
      </c>
    </row>
    <row r="44401" spans="1:6">
      <c r="A44401">
        <v>2046</v>
      </c>
      <c r="B44401" t="s">
        <v>1053</v>
      </c>
      <c r="C44401" t="s">
        <v>1022</v>
      </c>
      <c r="D44401" t="s">
        <v>969</v>
      </c>
      <c r="E44401" t="s">
        <v>1015</v>
      </c>
      <c r="F44401" s="86">
        <v>278549.98052559199</v>
      </c>
    </row>
    <row r="44402" spans="1:6">
      <c r="A44402">
        <v>2047</v>
      </c>
      <c r="B44402" t="s">
        <v>1053</v>
      </c>
      <c r="C44402" t="s">
        <v>1022</v>
      </c>
      <c r="D44402" t="s">
        <v>969</v>
      </c>
      <c r="E44402" t="s">
        <v>1015</v>
      </c>
      <c r="F44402" s="86">
        <v>237673.13519204501</v>
      </c>
    </row>
    <row r="44403" spans="1:6">
      <c r="A44403">
        <v>2048</v>
      </c>
      <c r="B44403" t="s">
        <v>1053</v>
      </c>
      <c r="C44403" t="s">
        <v>1022</v>
      </c>
      <c r="D44403" t="s">
        <v>969</v>
      </c>
      <c r="E44403" t="s">
        <v>1015</v>
      </c>
      <c r="F44403" s="86">
        <v>203315.75924060299</v>
      </c>
    </row>
    <row r="44404" spans="1:6">
      <c r="A44404">
        <v>2049</v>
      </c>
      <c r="B44404" t="s">
        <v>1053</v>
      </c>
      <c r="C44404" t="s">
        <v>1022</v>
      </c>
      <c r="D44404" t="s">
        <v>969</v>
      </c>
      <c r="E44404" t="s">
        <v>1015</v>
      </c>
      <c r="F44404" s="86">
        <v>175165.59067246201</v>
      </c>
    </row>
    <row r="44405" spans="1:6">
      <c r="A44405">
        <v>2050</v>
      </c>
      <c r="B44405" t="s">
        <v>1053</v>
      </c>
      <c r="C44405" t="s">
        <v>1022</v>
      </c>
      <c r="D44405" t="s">
        <v>969</v>
      </c>
      <c r="E44405" t="s">
        <v>1015</v>
      </c>
      <c r="F44405" s="86">
        <v>152699.009101731</v>
      </c>
    </row>
    <row r="44406" spans="1:6">
      <c r="A44406">
        <v>2017</v>
      </c>
      <c r="B44406" t="s">
        <v>1054</v>
      </c>
      <c r="C44406" t="s">
        <v>1022</v>
      </c>
      <c r="D44406" t="s">
        <v>969</v>
      </c>
      <c r="E44406" t="s">
        <v>1015</v>
      </c>
      <c r="F44406" s="86">
        <v>13606.1023364755</v>
      </c>
    </row>
    <row r="44407" spans="1:6">
      <c r="A44407">
        <v>2018</v>
      </c>
      <c r="B44407" t="s">
        <v>1054</v>
      </c>
      <c r="C44407" t="s">
        <v>1022</v>
      </c>
      <c r="D44407" t="s">
        <v>969</v>
      </c>
      <c r="E44407" t="s">
        <v>1015</v>
      </c>
      <c r="F44407" s="86">
        <v>14161.825169194301</v>
      </c>
    </row>
    <row r="44408" spans="1:6">
      <c r="A44408">
        <v>2019</v>
      </c>
      <c r="B44408" t="s">
        <v>1054</v>
      </c>
      <c r="C44408" t="s">
        <v>1022</v>
      </c>
      <c r="D44408" t="s">
        <v>969</v>
      </c>
      <c r="E44408" t="s">
        <v>1015</v>
      </c>
      <c r="F44408" s="86">
        <v>14260.9681927564</v>
      </c>
    </row>
    <row r="44409" spans="1:6">
      <c r="A44409">
        <v>2020</v>
      </c>
      <c r="B44409" t="s">
        <v>1054</v>
      </c>
      <c r="C44409" t="s">
        <v>1022</v>
      </c>
      <c r="D44409" t="s">
        <v>969</v>
      </c>
      <c r="E44409" t="s">
        <v>1015</v>
      </c>
      <c r="F44409" s="86">
        <v>14362.8747223886</v>
      </c>
    </row>
    <row r="44410" spans="1:6">
      <c r="A44410">
        <v>2021</v>
      </c>
      <c r="B44410" t="s">
        <v>1054</v>
      </c>
      <c r="C44410" t="s">
        <v>1022</v>
      </c>
      <c r="D44410" t="s">
        <v>969</v>
      </c>
      <c r="E44410" t="s">
        <v>1015</v>
      </c>
      <c r="F44410" s="86">
        <v>14467.610739989201</v>
      </c>
    </row>
    <row r="44411" spans="1:6">
      <c r="A44411">
        <v>2022</v>
      </c>
      <c r="B44411" t="s">
        <v>1054</v>
      </c>
      <c r="C44411" t="s">
        <v>1022</v>
      </c>
      <c r="D44411" t="s">
        <v>969</v>
      </c>
      <c r="E44411" t="s">
        <v>1015</v>
      </c>
      <c r="F44411" s="86">
        <v>14570.473696185099</v>
      </c>
    </row>
    <row r="44412" spans="1:6">
      <c r="A44412">
        <v>2023</v>
      </c>
      <c r="B44412" t="s">
        <v>1054</v>
      </c>
      <c r="C44412" t="s">
        <v>1022</v>
      </c>
      <c r="D44412" t="s">
        <v>969</v>
      </c>
      <c r="E44412" t="s">
        <v>1015</v>
      </c>
      <c r="F44412" s="86">
        <v>14670.274432559299</v>
      </c>
    </row>
    <row r="44413" spans="1:6">
      <c r="A44413">
        <v>2024</v>
      </c>
      <c r="B44413" t="s">
        <v>1054</v>
      </c>
      <c r="C44413" t="s">
        <v>1022</v>
      </c>
      <c r="D44413" t="s">
        <v>969</v>
      </c>
      <c r="E44413" t="s">
        <v>1015</v>
      </c>
      <c r="F44413" s="86">
        <v>14771.2195288735</v>
      </c>
    </row>
    <row r="44414" spans="1:6">
      <c r="A44414">
        <v>2025</v>
      </c>
      <c r="B44414" t="s">
        <v>1054</v>
      </c>
      <c r="C44414" t="s">
        <v>1022</v>
      </c>
      <c r="D44414" t="s">
        <v>969</v>
      </c>
      <c r="E44414" t="s">
        <v>1015</v>
      </c>
      <c r="F44414" s="86">
        <v>14875.6992228375</v>
      </c>
    </row>
    <row r="44415" spans="1:6">
      <c r="A44415">
        <v>2026</v>
      </c>
      <c r="B44415" t="s">
        <v>1054</v>
      </c>
      <c r="C44415" t="s">
        <v>1022</v>
      </c>
      <c r="D44415" t="s">
        <v>969</v>
      </c>
      <c r="E44415" t="s">
        <v>1015</v>
      </c>
      <c r="F44415" s="86">
        <v>14977.833560332499</v>
      </c>
    </row>
    <row r="44416" spans="1:6">
      <c r="A44416">
        <v>2027</v>
      </c>
      <c r="B44416" t="s">
        <v>1054</v>
      </c>
      <c r="C44416" t="s">
        <v>1022</v>
      </c>
      <c r="D44416" t="s">
        <v>969</v>
      </c>
      <c r="E44416" t="s">
        <v>1015</v>
      </c>
      <c r="F44416" s="86">
        <v>15078.8699299408</v>
      </c>
    </row>
    <row r="44417" spans="1:6">
      <c r="A44417">
        <v>2028</v>
      </c>
      <c r="B44417" t="s">
        <v>1054</v>
      </c>
      <c r="C44417" t="s">
        <v>1022</v>
      </c>
      <c r="D44417" t="s">
        <v>969</v>
      </c>
      <c r="E44417" t="s">
        <v>1015</v>
      </c>
      <c r="F44417" s="86">
        <v>15177.090773300501</v>
      </c>
    </row>
    <row r="44418" spans="1:6">
      <c r="A44418">
        <v>2029</v>
      </c>
      <c r="B44418" t="s">
        <v>1054</v>
      </c>
      <c r="C44418" t="s">
        <v>1022</v>
      </c>
      <c r="D44418" t="s">
        <v>969</v>
      </c>
      <c r="E44418" t="s">
        <v>1015</v>
      </c>
      <c r="F44418" s="86">
        <v>15266.2422879142</v>
      </c>
    </row>
    <row r="44419" spans="1:6">
      <c r="A44419">
        <v>2030</v>
      </c>
      <c r="B44419" t="s">
        <v>1054</v>
      </c>
      <c r="C44419" t="s">
        <v>1022</v>
      </c>
      <c r="D44419" t="s">
        <v>969</v>
      </c>
      <c r="E44419" t="s">
        <v>1015</v>
      </c>
      <c r="F44419" s="86">
        <v>15355.8180452459</v>
      </c>
    </row>
    <row r="44420" spans="1:6">
      <c r="A44420">
        <v>2031</v>
      </c>
      <c r="B44420" t="s">
        <v>1054</v>
      </c>
      <c r="C44420" t="s">
        <v>1022</v>
      </c>
      <c r="D44420" t="s">
        <v>969</v>
      </c>
      <c r="E44420" t="s">
        <v>1015</v>
      </c>
      <c r="F44420" s="86">
        <v>15440.2122171562</v>
      </c>
    </row>
    <row r="44421" spans="1:6">
      <c r="A44421">
        <v>2032</v>
      </c>
      <c r="B44421" t="s">
        <v>1054</v>
      </c>
      <c r="C44421" t="s">
        <v>1022</v>
      </c>
      <c r="D44421" t="s">
        <v>969</v>
      </c>
      <c r="E44421" t="s">
        <v>1015</v>
      </c>
      <c r="F44421" s="86">
        <v>15520.5609032465</v>
      </c>
    </row>
    <row r="44422" spans="1:6">
      <c r="A44422">
        <v>2033</v>
      </c>
      <c r="B44422" t="s">
        <v>1054</v>
      </c>
      <c r="C44422" t="s">
        <v>1022</v>
      </c>
      <c r="D44422" t="s">
        <v>969</v>
      </c>
      <c r="E44422" t="s">
        <v>1015</v>
      </c>
      <c r="F44422" s="86">
        <v>15595.751224887001</v>
      </c>
    </row>
    <row r="44423" spans="1:6">
      <c r="A44423">
        <v>2034</v>
      </c>
      <c r="B44423" t="s">
        <v>1054</v>
      </c>
      <c r="C44423" t="s">
        <v>1022</v>
      </c>
      <c r="D44423" t="s">
        <v>969</v>
      </c>
      <c r="E44423" t="s">
        <v>1015</v>
      </c>
      <c r="F44423" s="86">
        <v>15669.361541955899</v>
      </c>
    </row>
    <row r="44424" spans="1:6">
      <c r="A44424">
        <v>2035</v>
      </c>
      <c r="B44424" t="s">
        <v>1054</v>
      </c>
      <c r="C44424" t="s">
        <v>1022</v>
      </c>
      <c r="D44424" t="s">
        <v>969</v>
      </c>
      <c r="E44424" t="s">
        <v>1015</v>
      </c>
      <c r="F44424" s="86">
        <v>15739.826555227801</v>
      </c>
    </row>
    <row r="44425" spans="1:6">
      <c r="A44425">
        <v>2036</v>
      </c>
      <c r="B44425" t="s">
        <v>1054</v>
      </c>
      <c r="C44425" t="s">
        <v>1022</v>
      </c>
      <c r="D44425" t="s">
        <v>969</v>
      </c>
      <c r="E44425" t="s">
        <v>1015</v>
      </c>
      <c r="F44425" s="86">
        <v>15815.5238766236</v>
      </c>
    </row>
    <row r="44426" spans="1:6">
      <c r="A44426">
        <v>2037</v>
      </c>
      <c r="B44426" t="s">
        <v>1054</v>
      </c>
      <c r="C44426" t="s">
        <v>1022</v>
      </c>
      <c r="D44426" t="s">
        <v>969</v>
      </c>
      <c r="E44426" t="s">
        <v>1015</v>
      </c>
      <c r="F44426" s="86">
        <v>15888.363373418701</v>
      </c>
    </row>
    <row r="44427" spans="1:6">
      <c r="A44427">
        <v>2038</v>
      </c>
      <c r="B44427" t="s">
        <v>1054</v>
      </c>
      <c r="C44427" t="s">
        <v>1022</v>
      </c>
      <c r="D44427" t="s">
        <v>969</v>
      </c>
      <c r="E44427" t="s">
        <v>1015</v>
      </c>
      <c r="F44427" s="86">
        <v>15965.302516829501</v>
      </c>
    </row>
    <row r="44428" spans="1:6">
      <c r="A44428">
        <v>2039</v>
      </c>
      <c r="B44428" t="s">
        <v>1054</v>
      </c>
      <c r="C44428" t="s">
        <v>1022</v>
      </c>
      <c r="D44428" t="s">
        <v>969</v>
      </c>
      <c r="E44428" t="s">
        <v>1015</v>
      </c>
      <c r="F44428" s="86">
        <v>16038.829785093099</v>
      </c>
    </row>
    <row r="44429" spans="1:6">
      <c r="A44429">
        <v>2040</v>
      </c>
      <c r="B44429" t="s">
        <v>1054</v>
      </c>
      <c r="C44429" t="s">
        <v>1022</v>
      </c>
      <c r="D44429" t="s">
        <v>969</v>
      </c>
      <c r="E44429" t="s">
        <v>1015</v>
      </c>
      <c r="F44429" s="86">
        <v>16115.253472201</v>
      </c>
    </row>
    <row r="44430" spans="1:6">
      <c r="A44430">
        <v>2041</v>
      </c>
      <c r="B44430" t="s">
        <v>1054</v>
      </c>
      <c r="C44430" t="s">
        <v>1022</v>
      </c>
      <c r="D44430" t="s">
        <v>969</v>
      </c>
      <c r="E44430" t="s">
        <v>1015</v>
      </c>
      <c r="F44430" s="86">
        <v>16211.8160856347</v>
      </c>
    </row>
    <row r="44431" spans="1:6">
      <c r="A44431">
        <v>2042</v>
      </c>
      <c r="B44431" t="s">
        <v>1054</v>
      </c>
      <c r="C44431" t="s">
        <v>1022</v>
      </c>
      <c r="D44431" t="s">
        <v>969</v>
      </c>
      <c r="E44431" t="s">
        <v>1015</v>
      </c>
      <c r="F44431" s="86">
        <v>16311.2195872376</v>
      </c>
    </row>
    <row r="44432" spans="1:6">
      <c r="A44432">
        <v>2043</v>
      </c>
      <c r="B44432" t="s">
        <v>1054</v>
      </c>
      <c r="C44432" t="s">
        <v>1022</v>
      </c>
      <c r="D44432" t="s">
        <v>969</v>
      </c>
      <c r="E44432" t="s">
        <v>1015</v>
      </c>
      <c r="F44432" s="86">
        <v>16406.468207489099</v>
      </c>
    </row>
    <row r="44433" spans="1:6">
      <c r="A44433">
        <v>2044</v>
      </c>
      <c r="B44433" t="s">
        <v>1054</v>
      </c>
      <c r="C44433" t="s">
        <v>1022</v>
      </c>
      <c r="D44433" t="s">
        <v>969</v>
      </c>
      <c r="E44433" t="s">
        <v>1015</v>
      </c>
      <c r="F44433" s="86">
        <v>16504.800602635201</v>
      </c>
    </row>
    <row r="44434" spans="1:6">
      <c r="A44434">
        <v>2045</v>
      </c>
      <c r="B44434" t="s">
        <v>1054</v>
      </c>
      <c r="C44434" t="s">
        <v>1022</v>
      </c>
      <c r="D44434" t="s">
        <v>969</v>
      </c>
      <c r="E44434" t="s">
        <v>1015</v>
      </c>
      <c r="F44434" s="86">
        <v>16599.252741716598</v>
      </c>
    </row>
    <row r="44435" spans="1:6">
      <c r="A44435">
        <v>2046</v>
      </c>
      <c r="B44435" t="s">
        <v>1054</v>
      </c>
      <c r="C44435" t="s">
        <v>1022</v>
      </c>
      <c r="D44435" t="s">
        <v>969</v>
      </c>
      <c r="E44435" t="s">
        <v>1015</v>
      </c>
      <c r="F44435" s="86">
        <v>16697.232452159002</v>
      </c>
    </row>
    <row r="44436" spans="1:6">
      <c r="A44436">
        <v>2047</v>
      </c>
      <c r="B44436" t="s">
        <v>1054</v>
      </c>
      <c r="C44436" t="s">
        <v>1022</v>
      </c>
      <c r="D44436" t="s">
        <v>969</v>
      </c>
      <c r="E44436" t="s">
        <v>1015</v>
      </c>
      <c r="F44436" s="86">
        <v>16791.570226899799</v>
      </c>
    </row>
    <row r="44437" spans="1:6">
      <c r="A44437">
        <v>2048</v>
      </c>
      <c r="B44437" t="s">
        <v>1054</v>
      </c>
      <c r="C44437" t="s">
        <v>1022</v>
      </c>
      <c r="D44437" t="s">
        <v>969</v>
      </c>
      <c r="E44437" t="s">
        <v>1015</v>
      </c>
      <c r="F44437" s="86">
        <v>16889.743833580302</v>
      </c>
    </row>
    <row r="44438" spans="1:6">
      <c r="A44438">
        <v>2049</v>
      </c>
      <c r="B44438" t="s">
        <v>1054</v>
      </c>
      <c r="C44438" t="s">
        <v>1022</v>
      </c>
      <c r="D44438" t="s">
        <v>969</v>
      </c>
      <c r="E44438" t="s">
        <v>1015</v>
      </c>
      <c r="F44438" s="86">
        <v>16984.492829476101</v>
      </c>
    </row>
    <row r="44439" spans="1:6">
      <c r="A44439">
        <v>2050</v>
      </c>
      <c r="B44439" t="s">
        <v>1054</v>
      </c>
      <c r="C44439" t="s">
        <v>1022</v>
      </c>
      <c r="D44439" t="s">
        <v>969</v>
      </c>
      <c r="E44439" t="s">
        <v>1015</v>
      </c>
      <c r="F44439" s="86">
        <v>17083.3750797789</v>
      </c>
    </row>
    <row r="44440" spans="1:6">
      <c r="A44440">
        <v>2017</v>
      </c>
      <c r="B44440" t="s">
        <v>1055</v>
      </c>
      <c r="C44440" t="s">
        <v>1022</v>
      </c>
      <c r="D44440" t="s">
        <v>969</v>
      </c>
      <c r="E44440" t="s">
        <v>1015</v>
      </c>
      <c r="F44440" s="86">
        <v>4086433.0333923702</v>
      </c>
    </row>
    <row r="44441" spans="1:6">
      <c r="A44441">
        <v>2018</v>
      </c>
      <c r="B44441" t="s">
        <v>1055</v>
      </c>
      <c r="C44441" t="s">
        <v>1022</v>
      </c>
      <c r="D44441" t="s">
        <v>969</v>
      </c>
      <c r="E44441" t="s">
        <v>1015</v>
      </c>
      <c r="F44441" s="86">
        <v>3991052.2654233798</v>
      </c>
    </row>
    <row r="44442" spans="1:6">
      <c r="A44442">
        <v>2019</v>
      </c>
      <c r="B44442" t="s">
        <v>1055</v>
      </c>
      <c r="C44442" t="s">
        <v>1022</v>
      </c>
      <c r="D44442" t="s">
        <v>969</v>
      </c>
      <c r="E44442" t="s">
        <v>1015</v>
      </c>
      <c r="F44442" s="86">
        <v>3950839.7410401101</v>
      </c>
    </row>
    <row r="44443" spans="1:6">
      <c r="A44443">
        <v>2020</v>
      </c>
      <c r="B44443" t="s">
        <v>1055</v>
      </c>
      <c r="C44443" t="s">
        <v>1022</v>
      </c>
      <c r="D44443" t="s">
        <v>969</v>
      </c>
      <c r="E44443" t="s">
        <v>1015</v>
      </c>
      <c r="F44443" s="86">
        <v>3916433.7224858101</v>
      </c>
    </row>
    <row r="44444" spans="1:6">
      <c r="A44444">
        <v>2021</v>
      </c>
      <c r="B44444" t="s">
        <v>1055</v>
      </c>
      <c r="C44444" t="s">
        <v>1022</v>
      </c>
      <c r="D44444" t="s">
        <v>969</v>
      </c>
      <c r="E44444" t="s">
        <v>1015</v>
      </c>
      <c r="F44444" s="86">
        <v>3880686.0740901502</v>
      </c>
    </row>
    <row r="44445" spans="1:6">
      <c r="A44445">
        <v>2022</v>
      </c>
      <c r="B44445" t="s">
        <v>1055</v>
      </c>
      <c r="C44445" t="s">
        <v>1022</v>
      </c>
      <c r="D44445" t="s">
        <v>969</v>
      </c>
      <c r="E44445" t="s">
        <v>1015</v>
      </c>
      <c r="F44445" s="86">
        <v>3842812.4843802899</v>
      </c>
    </row>
    <row r="44446" spans="1:6">
      <c r="A44446">
        <v>2023</v>
      </c>
      <c r="B44446" t="s">
        <v>1055</v>
      </c>
      <c r="C44446" t="s">
        <v>1022</v>
      </c>
      <c r="D44446" t="s">
        <v>969</v>
      </c>
      <c r="E44446" t="s">
        <v>1015</v>
      </c>
      <c r="F44446" s="86">
        <v>3802099.8364108801</v>
      </c>
    </row>
    <row r="44447" spans="1:6">
      <c r="A44447">
        <v>2024</v>
      </c>
      <c r="B44447" t="s">
        <v>1055</v>
      </c>
      <c r="C44447" t="s">
        <v>1022</v>
      </c>
      <c r="D44447" t="s">
        <v>969</v>
      </c>
      <c r="E44447" t="s">
        <v>1015</v>
      </c>
      <c r="F44447" s="86">
        <v>3758350.3525418201</v>
      </c>
    </row>
    <row r="44448" spans="1:6">
      <c r="A44448">
        <v>2025</v>
      </c>
      <c r="B44448" t="s">
        <v>1055</v>
      </c>
      <c r="C44448" t="s">
        <v>1022</v>
      </c>
      <c r="D44448" t="s">
        <v>969</v>
      </c>
      <c r="E44448" t="s">
        <v>1015</v>
      </c>
      <c r="F44448" s="86">
        <v>3706829.5562971998</v>
      </c>
    </row>
    <row r="44449" spans="1:6">
      <c r="A44449">
        <v>2026</v>
      </c>
      <c r="B44449" t="s">
        <v>1055</v>
      </c>
      <c r="C44449" t="s">
        <v>1022</v>
      </c>
      <c r="D44449" t="s">
        <v>969</v>
      </c>
      <c r="E44449" t="s">
        <v>1015</v>
      </c>
      <c r="F44449" s="86">
        <v>3645263.3761580102</v>
      </c>
    </row>
    <row r="44450" spans="1:6">
      <c r="A44450">
        <v>2027</v>
      </c>
      <c r="B44450" t="s">
        <v>1055</v>
      </c>
      <c r="C44450" t="s">
        <v>1022</v>
      </c>
      <c r="D44450" t="s">
        <v>969</v>
      </c>
      <c r="E44450" t="s">
        <v>1015</v>
      </c>
      <c r="F44450" s="86">
        <v>3571175.6823194101</v>
      </c>
    </row>
    <row r="44451" spans="1:6">
      <c r="A44451">
        <v>2028</v>
      </c>
      <c r="B44451" t="s">
        <v>1055</v>
      </c>
      <c r="C44451" t="s">
        <v>1022</v>
      </c>
      <c r="D44451" t="s">
        <v>969</v>
      </c>
      <c r="E44451" t="s">
        <v>1015</v>
      </c>
      <c r="F44451" s="86">
        <v>3486039.3717054799</v>
      </c>
    </row>
    <row r="44452" spans="1:6">
      <c r="A44452">
        <v>2029</v>
      </c>
      <c r="B44452" t="s">
        <v>1055</v>
      </c>
      <c r="C44452" t="s">
        <v>1022</v>
      </c>
      <c r="D44452" t="s">
        <v>969</v>
      </c>
      <c r="E44452" t="s">
        <v>1015</v>
      </c>
      <c r="F44452" s="86">
        <v>3384975.2287302399</v>
      </c>
    </row>
    <row r="44453" spans="1:6">
      <c r="A44453">
        <v>2030</v>
      </c>
      <c r="B44453" t="s">
        <v>1055</v>
      </c>
      <c r="C44453" t="s">
        <v>1022</v>
      </c>
      <c r="D44453" t="s">
        <v>969</v>
      </c>
      <c r="E44453" t="s">
        <v>1015</v>
      </c>
      <c r="F44453" s="86">
        <v>3271371.0574048199</v>
      </c>
    </row>
    <row r="44454" spans="1:6">
      <c r="A44454">
        <v>2031</v>
      </c>
      <c r="B44454" t="s">
        <v>1055</v>
      </c>
      <c r="C44454" t="s">
        <v>1022</v>
      </c>
      <c r="D44454" t="s">
        <v>969</v>
      </c>
      <c r="E44454" t="s">
        <v>1015</v>
      </c>
      <c r="F44454" s="86">
        <v>3145815.4933644901</v>
      </c>
    </row>
    <row r="44455" spans="1:6">
      <c r="A44455">
        <v>2032</v>
      </c>
      <c r="B44455" t="s">
        <v>1055</v>
      </c>
      <c r="C44455" t="s">
        <v>1022</v>
      </c>
      <c r="D44455" t="s">
        <v>969</v>
      </c>
      <c r="E44455" t="s">
        <v>1015</v>
      </c>
      <c r="F44455" s="86">
        <v>3010124.28401889</v>
      </c>
    </row>
    <row r="44456" spans="1:6">
      <c r="A44456">
        <v>2033</v>
      </c>
      <c r="B44456" t="s">
        <v>1055</v>
      </c>
      <c r="C44456" t="s">
        <v>1022</v>
      </c>
      <c r="D44456" t="s">
        <v>969</v>
      </c>
      <c r="E44456" t="s">
        <v>1015</v>
      </c>
      <c r="F44456" s="86">
        <v>2863176.4950281698</v>
      </c>
    </row>
    <row r="44457" spans="1:6">
      <c r="A44457">
        <v>2034</v>
      </c>
      <c r="B44457" t="s">
        <v>1055</v>
      </c>
      <c r="C44457" t="s">
        <v>1022</v>
      </c>
      <c r="D44457" t="s">
        <v>969</v>
      </c>
      <c r="E44457" t="s">
        <v>1015</v>
      </c>
      <c r="F44457" s="86">
        <v>2706566.4039664301</v>
      </c>
    </row>
    <row r="44458" spans="1:6">
      <c r="A44458">
        <v>2035</v>
      </c>
      <c r="B44458" t="s">
        <v>1055</v>
      </c>
      <c r="C44458" t="s">
        <v>1022</v>
      </c>
      <c r="D44458" t="s">
        <v>969</v>
      </c>
      <c r="E44458" t="s">
        <v>1015</v>
      </c>
      <c r="F44458" s="86">
        <v>2539516.6480022101</v>
      </c>
    </row>
    <row r="44459" spans="1:6">
      <c r="A44459">
        <v>2036</v>
      </c>
      <c r="B44459" t="s">
        <v>1055</v>
      </c>
      <c r="C44459" t="s">
        <v>1022</v>
      </c>
      <c r="D44459" t="s">
        <v>969</v>
      </c>
      <c r="E44459" t="s">
        <v>1015</v>
      </c>
      <c r="F44459" s="86">
        <v>2365627.1194601101</v>
      </c>
    </row>
    <row r="44460" spans="1:6">
      <c r="A44460">
        <v>2037</v>
      </c>
      <c r="B44460" t="s">
        <v>1055</v>
      </c>
      <c r="C44460" t="s">
        <v>1022</v>
      </c>
      <c r="D44460" t="s">
        <v>969</v>
      </c>
      <c r="E44460" t="s">
        <v>1015</v>
      </c>
      <c r="F44460" s="86">
        <v>2183765.6332814698</v>
      </c>
    </row>
    <row r="44461" spans="1:6">
      <c r="A44461">
        <v>2038</v>
      </c>
      <c r="B44461" t="s">
        <v>1055</v>
      </c>
      <c r="C44461" t="s">
        <v>1022</v>
      </c>
      <c r="D44461" t="s">
        <v>969</v>
      </c>
      <c r="E44461" t="s">
        <v>1015</v>
      </c>
      <c r="F44461" s="86">
        <v>1997809.0681199301</v>
      </c>
    </row>
    <row r="44462" spans="1:6">
      <c r="A44462">
        <v>2039</v>
      </c>
      <c r="B44462" t="s">
        <v>1055</v>
      </c>
      <c r="C44462" t="s">
        <v>1022</v>
      </c>
      <c r="D44462" t="s">
        <v>969</v>
      </c>
      <c r="E44462" t="s">
        <v>1015</v>
      </c>
      <c r="F44462" s="86">
        <v>1810301.1370481199</v>
      </c>
    </row>
    <row r="44463" spans="1:6">
      <c r="A44463">
        <v>2040</v>
      </c>
      <c r="B44463" t="s">
        <v>1055</v>
      </c>
      <c r="C44463" t="s">
        <v>1022</v>
      </c>
      <c r="D44463" t="s">
        <v>969</v>
      </c>
      <c r="E44463" t="s">
        <v>1015</v>
      </c>
      <c r="F44463" s="86">
        <v>1625204.92176908</v>
      </c>
    </row>
    <row r="44464" spans="1:6">
      <c r="A44464">
        <v>2041</v>
      </c>
      <c r="B44464" t="s">
        <v>1055</v>
      </c>
      <c r="C44464" t="s">
        <v>1022</v>
      </c>
      <c r="D44464" t="s">
        <v>969</v>
      </c>
      <c r="E44464" t="s">
        <v>1015</v>
      </c>
      <c r="F44464" s="86">
        <v>1440798.25087626</v>
      </c>
    </row>
    <row r="44465" spans="1:6">
      <c r="A44465">
        <v>2042</v>
      </c>
      <c r="B44465" t="s">
        <v>1055</v>
      </c>
      <c r="C44465" t="s">
        <v>1022</v>
      </c>
      <c r="D44465" t="s">
        <v>969</v>
      </c>
      <c r="E44465" t="s">
        <v>1015</v>
      </c>
      <c r="F44465" s="86">
        <v>1264610.9953306401</v>
      </c>
    </row>
    <row r="44466" spans="1:6">
      <c r="A44466">
        <v>2043</v>
      </c>
      <c r="B44466" t="s">
        <v>1055</v>
      </c>
      <c r="C44466" t="s">
        <v>1022</v>
      </c>
      <c r="D44466" t="s">
        <v>969</v>
      </c>
      <c r="E44466" t="s">
        <v>1015</v>
      </c>
      <c r="F44466" s="86">
        <v>1099146.11035124</v>
      </c>
    </row>
    <row r="44467" spans="1:6">
      <c r="A44467">
        <v>2044</v>
      </c>
      <c r="B44467" t="s">
        <v>1055</v>
      </c>
      <c r="C44467" t="s">
        <v>1022</v>
      </c>
      <c r="D44467" t="s">
        <v>969</v>
      </c>
      <c r="E44467" t="s">
        <v>1015</v>
      </c>
      <c r="F44467" s="86">
        <v>946667.850611815</v>
      </c>
    </row>
    <row r="44468" spans="1:6">
      <c r="A44468">
        <v>2045</v>
      </c>
      <c r="B44468" t="s">
        <v>1055</v>
      </c>
      <c r="C44468" t="s">
        <v>1022</v>
      </c>
      <c r="D44468" t="s">
        <v>969</v>
      </c>
      <c r="E44468" t="s">
        <v>1015</v>
      </c>
      <c r="F44468" s="86">
        <v>809284.21717506601</v>
      </c>
    </row>
    <row r="44469" spans="1:6">
      <c r="A44469">
        <v>2046</v>
      </c>
      <c r="B44469" t="s">
        <v>1055</v>
      </c>
      <c r="C44469" t="s">
        <v>1022</v>
      </c>
      <c r="D44469" t="s">
        <v>969</v>
      </c>
      <c r="E44469" t="s">
        <v>1015</v>
      </c>
      <c r="F44469" s="86">
        <v>687775.11052602495</v>
      </c>
    </row>
    <row r="44470" spans="1:6">
      <c r="A44470">
        <v>2047</v>
      </c>
      <c r="B44470" t="s">
        <v>1055</v>
      </c>
      <c r="C44470" t="s">
        <v>1022</v>
      </c>
      <c r="D44470" t="s">
        <v>969</v>
      </c>
      <c r="E44470" t="s">
        <v>1015</v>
      </c>
      <c r="F44470" s="86">
        <v>582969.78212015505</v>
      </c>
    </row>
    <row r="44471" spans="1:6">
      <c r="A44471">
        <v>2048</v>
      </c>
      <c r="B44471" t="s">
        <v>1055</v>
      </c>
      <c r="C44471" t="s">
        <v>1022</v>
      </c>
      <c r="D44471" t="s">
        <v>969</v>
      </c>
      <c r="E44471" t="s">
        <v>1015</v>
      </c>
      <c r="F44471" s="86">
        <v>494895.228667107</v>
      </c>
    </row>
    <row r="44472" spans="1:6">
      <c r="A44472">
        <v>2049</v>
      </c>
      <c r="B44472" t="s">
        <v>1055</v>
      </c>
      <c r="C44472" t="s">
        <v>1022</v>
      </c>
      <c r="D44472" t="s">
        <v>969</v>
      </c>
      <c r="E44472" t="s">
        <v>1015</v>
      </c>
      <c r="F44472" s="86">
        <v>422750.46170874097</v>
      </c>
    </row>
    <row r="44473" spans="1:6">
      <c r="A44473">
        <v>2050</v>
      </c>
      <c r="B44473" t="s">
        <v>1055</v>
      </c>
      <c r="C44473" t="s">
        <v>1022</v>
      </c>
      <c r="D44473" t="s">
        <v>969</v>
      </c>
      <c r="E44473" t="s">
        <v>1015</v>
      </c>
      <c r="F44473" s="86">
        <v>365192.03860922501</v>
      </c>
    </row>
    <row r="44474" spans="1:6">
      <c r="A44474">
        <v>2017</v>
      </c>
      <c r="B44474" t="s">
        <v>1056</v>
      </c>
      <c r="C44474" t="s">
        <v>1022</v>
      </c>
      <c r="D44474" t="s">
        <v>969</v>
      </c>
      <c r="E44474" t="s">
        <v>1015</v>
      </c>
      <c r="F44474" s="86">
        <v>867150.00957646605</v>
      </c>
    </row>
    <row r="44475" spans="1:6">
      <c r="A44475">
        <v>2018</v>
      </c>
      <c r="B44475" t="s">
        <v>1056</v>
      </c>
      <c r="C44475" t="s">
        <v>1022</v>
      </c>
      <c r="D44475" t="s">
        <v>969</v>
      </c>
      <c r="E44475" t="s">
        <v>1015</v>
      </c>
      <c r="F44475" s="86">
        <v>862911.51502863097</v>
      </c>
    </row>
    <row r="44476" spans="1:6">
      <c r="A44476">
        <v>2019</v>
      </c>
      <c r="B44476" t="s">
        <v>1056</v>
      </c>
      <c r="C44476" t="s">
        <v>1022</v>
      </c>
      <c r="D44476" t="s">
        <v>969</v>
      </c>
      <c r="E44476" t="s">
        <v>1015</v>
      </c>
      <c r="F44476" s="86">
        <v>862146.55564754503</v>
      </c>
    </row>
    <row r="44477" spans="1:6">
      <c r="A44477">
        <v>2020</v>
      </c>
      <c r="B44477" t="s">
        <v>1056</v>
      </c>
      <c r="C44477" t="s">
        <v>1022</v>
      </c>
      <c r="D44477" t="s">
        <v>969</v>
      </c>
      <c r="E44477" t="s">
        <v>1015</v>
      </c>
      <c r="F44477" s="86">
        <v>861590.36752752902</v>
      </c>
    </row>
    <row r="44478" spans="1:6">
      <c r="A44478">
        <v>2021</v>
      </c>
      <c r="B44478" t="s">
        <v>1056</v>
      </c>
      <c r="C44478" t="s">
        <v>1022</v>
      </c>
      <c r="D44478" t="s">
        <v>969</v>
      </c>
      <c r="E44478" t="s">
        <v>1015</v>
      </c>
      <c r="F44478" s="86">
        <v>860513.65034163895</v>
      </c>
    </row>
    <row r="44479" spans="1:6">
      <c r="A44479">
        <v>2022</v>
      </c>
      <c r="B44479" t="s">
        <v>1056</v>
      </c>
      <c r="C44479" t="s">
        <v>1022</v>
      </c>
      <c r="D44479" t="s">
        <v>969</v>
      </c>
      <c r="E44479" t="s">
        <v>1015</v>
      </c>
      <c r="F44479" s="86">
        <v>858392.62800966203</v>
      </c>
    </row>
    <row r="44480" spans="1:6">
      <c r="A44480">
        <v>2023</v>
      </c>
      <c r="B44480" t="s">
        <v>1056</v>
      </c>
      <c r="C44480" t="s">
        <v>1022</v>
      </c>
      <c r="D44480" t="s">
        <v>969</v>
      </c>
      <c r="E44480" t="s">
        <v>1015</v>
      </c>
      <c r="F44480" s="86">
        <v>855352.08401322004</v>
      </c>
    </row>
    <row r="44481" spans="1:6">
      <c r="A44481">
        <v>2024</v>
      </c>
      <c r="B44481" t="s">
        <v>1056</v>
      </c>
      <c r="C44481" t="s">
        <v>1022</v>
      </c>
      <c r="D44481" t="s">
        <v>969</v>
      </c>
      <c r="E44481" t="s">
        <v>1015</v>
      </c>
      <c r="F44481" s="86">
        <v>851108.32266922796</v>
      </c>
    </row>
    <row r="44482" spans="1:6">
      <c r="A44482">
        <v>2025</v>
      </c>
      <c r="B44482" t="s">
        <v>1056</v>
      </c>
      <c r="C44482" t="s">
        <v>1022</v>
      </c>
      <c r="D44482" t="s">
        <v>969</v>
      </c>
      <c r="E44482" t="s">
        <v>1015</v>
      </c>
      <c r="F44482" s="86">
        <v>845044.46401292097</v>
      </c>
    </row>
    <row r="44483" spans="1:6">
      <c r="A44483">
        <v>2026</v>
      </c>
      <c r="B44483" t="s">
        <v>1056</v>
      </c>
      <c r="C44483" t="s">
        <v>1022</v>
      </c>
      <c r="D44483" t="s">
        <v>969</v>
      </c>
      <c r="E44483" t="s">
        <v>1015</v>
      </c>
      <c r="F44483" s="86">
        <v>837173.44309486705</v>
      </c>
    </row>
    <row r="44484" spans="1:6">
      <c r="A44484">
        <v>2027</v>
      </c>
      <c r="B44484" t="s">
        <v>1056</v>
      </c>
      <c r="C44484" t="s">
        <v>1022</v>
      </c>
      <c r="D44484" t="s">
        <v>969</v>
      </c>
      <c r="E44484" t="s">
        <v>1015</v>
      </c>
      <c r="F44484" s="86">
        <v>826917.01958428998</v>
      </c>
    </row>
    <row r="44485" spans="1:6">
      <c r="A44485">
        <v>2028</v>
      </c>
      <c r="B44485" t="s">
        <v>1056</v>
      </c>
      <c r="C44485" t="s">
        <v>1022</v>
      </c>
      <c r="D44485" t="s">
        <v>969</v>
      </c>
      <c r="E44485" t="s">
        <v>1015</v>
      </c>
      <c r="F44485" s="86">
        <v>812814.53125497105</v>
      </c>
    </row>
    <row r="44486" spans="1:6">
      <c r="A44486">
        <v>2029</v>
      </c>
      <c r="B44486" t="s">
        <v>1056</v>
      </c>
      <c r="C44486" t="s">
        <v>1022</v>
      </c>
      <c r="D44486" t="s">
        <v>969</v>
      </c>
      <c r="E44486" t="s">
        <v>1015</v>
      </c>
      <c r="F44486" s="86">
        <v>795459.03135621501</v>
      </c>
    </row>
    <row r="44487" spans="1:6">
      <c r="A44487">
        <v>2030</v>
      </c>
      <c r="B44487" t="s">
        <v>1056</v>
      </c>
      <c r="C44487" t="s">
        <v>1022</v>
      </c>
      <c r="D44487" t="s">
        <v>969</v>
      </c>
      <c r="E44487" t="s">
        <v>1015</v>
      </c>
      <c r="F44487" s="86">
        <v>773965.399096529</v>
      </c>
    </row>
    <row r="44488" spans="1:6">
      <c r="A44488">
        <v>2031</v>
      </c>
      <c r="B44488" t="s">
        <v>1056</v>
      </c>
      <c r="C44488" t="s">
        <v>1022</v>
      </c>
      <c r="D44488" t="s">
        <v>969</v>
      </c>
      <c r="E44488" t="s">
        <v>1015</v>
      </c>
      <c r="F44488" s="86">
        <v>749309.99456604198</v>
      </c>
    </row>
    <row r="44489" spans="1:6">
      <c r="A44489">
        <v>2032</v>
      </c>
      <c r="B44489" t="s">
        <v>1056</v>
      </c>
      <c r="C44489" t="s">
        <v>1022</v>
      </c>
      <c r="D44489" t="s">
        <v>969</v>
      </c>
      <c r="E44489" t="s">
        <v>1015</v>
      </c>
      <c r="F44489" s="86">
        <v>722262.39522246004</v>
      </c>
    </row>
    <row r="44490" spans="1:6">
      <c r="A44490">
        <v>2033</v>
      </c>
      <c r="B44490" t="s">
        <v>1056</v>
      </c>
      <c r="C44490" t="s">
        <v>1022</v>
      </c>
      <c r="D44490" t="s">
        <v>969</v>
      </c>
      <c r="E44490" t="s">
        <v>1015</v>
      </c>
      <c r="F44490" s="86">
        <v>692776.04881757696</v>
      </c>
    </row>
    <row r="44491" spans="1:6">
      <c r="A44491">
        <v>2034</v>
      </c>
      <c r="B44491" t="s">
        <v>1056</v>
      </c>
      <c r="C44491" t="s">
        <v>1022</v>
      </c>
      <c r="D44491" t="s">
        <v>969</v>
      </c>
      <c r="E44491" t="s">
        <v>1015</v>
      </c>
      <c r="F44491" s="86">
        <v>661682.96820919297</v>
      </c>
    </row>
    <row r="44492" spans="1:6">
      <c r="A44492">
        <v>2035</v>
      </c>
      <c r="B44492" t="s">
        <v>1056</v>
      </c>
      <c r="C44492" t="s">
        <v>1022</v>
      </c>
      <c r="D44492" t="s">
        <v>969</v>
      </c>
      <c r="E44492" t="s">
        <v>1015</v>
      </c>
      <c r="F44492" s="86">
        <v>628785.23821117601</v>
      </c>
    </row>
    <row r="44493" spans="1:6">
      <c r="A44493">
        <v>2036</v>
      </c>
      <c r="B44493" t="s">
        <v>1056</v>
      </c>
      <c r="C44493" t="s">
        <v>1022</v>
      </c>
      <c r="D44493" t="s">
        <v>969</v>
      </c>
      <c r="E44493" t="s">
        <v>1015</v>
      </c>
      <c r="F44493" s="86">
        <v>595349.77905067801</v>
      </c>
    </row>
    <row r="44494" spans="1:6">
      <c r="A44494">
        <v>2037</v>
      </c>
      <c r="B44494" t="s">
        <v>1056</v>
      </c>
      <c r="C44494" t="s">
        <v>1022</v>
      </c>
      <c r="D44494" t="s">
        <v>969</v>
      </c>
      <c r="E44494" t="s">
        <v>1015</v>
      </c>
      <c r="F44494" s="86">
        <v>561282.74838604103</v>
      </c>
    </row>
    <row r="44495" spans="1:6">
      <c r="A44495">
        <v>2038</v>
      </c>
      <c r="B44495" t="s">
        <v>1056</v>
      </c>
      <c r="C44495" t="s">
        <v>1022</v>
      </c>
      <c r="D44495" t="s">
        <v>969</v>
      </c>
      <c r="E44495" t="s">
        <v>1015</v>
      </c>
      <c r="F44495" s="86">
        <v>526659.45630824496</v>
      </c>
    </row>
    <row r="44496" spans="1:6">
      <c r="A44496">
        <v>2039</v>
      </c>
      <c r="B44496" t="s">
        <v>1056</v>
      </c>
      <c r="C44496" t="s">
        <v>1022</v>
      </c>
      <c r="D44496" t="s">
        <v>969</v>
      </c>
      <c r="E44496" t="s">
        <v>1015</v>
      </c>
      <c r="F44496" s="86">
        <v>492147.233874553</v>
      </c>
    </row>
    <row r="44497" spans="1:6">
      <c r="A44497">
        <v>2040</v>
      </c>
      <c r="B44497" t="s">
        <v>1056</v>
      </c>
      <c r="C44497" t="s">
        <v>1022</v>
      </c>
      <c r="D44497" t="s">
        <v>969</v>
      </c>
      <c r="E44497" t="s">
        <v>1015</v>
      </c>
      <c r="F44497" s="86">
        <v>458206.95290886401</v>
      </c>
    </row>
    <row r="44498" spans="1:6">
      <c r="A44498">
        <v>2041</v>
      </c>
      <c r="B44498" t="s">
        <v>1056</v>
      </c>
      <c r="C44498" t="s">
        <v>1022</v>
      </c>
      <c r="D44498" t="s">
        <v>969</v>
      </c>
      <c r="E44498" t="s">
        <v>1015</v>
      </c>
      <c r="F44498" s="86">
        <v>424968.971658975</v>
      </c>
    </row>
    <row r="44499" spans="1:6">
      <c r="A44499">
        <v>2042</v>
      </c>
      <c r="B44499" t="s">
        <v>1056</v>
      </c>
      <c r="C44499" t="s">
        <v>1022</v>
      </c>
      <c r="D44499" t="s">
        <v>969</v>
      </c>
      <c r="E44499" t="s">
        <v>1015</v>
      </c>
      <c r="F44499" s="86">
        <v>393193.76607401698</v>
      </c>
    </row>
    <row r="44500" spans="1:6">
      <c r="A44500">
        <v>2043</v>
      </c>
      <c r="B44500" t="s">
        <v>1056</v>
      </c>
      <c r="C44500" t="s">
        <v>1022</v>
      </c>
      <c r="D44500" t="s">
        <v>969</v>
      </c>
      <c r="E44500" t="s">
        <v>1015</v>
      </c>
      <c r="F44500" s="86">
        <v>363591.68702185201</v>
      </c>
    </row>
    <row r="44501" spans="1:6">
      <c r="A44501">
        <v>2044</v>
      </c>
      <c r="B44501" t="s">
        <v>1056</v>
      </c>
      <c r="C44501" t="s">
        <v>1022</v>
      </c>
      <c r="D44501" t="s">
        <v>969</v>
      </c>
      <c r="E44501" t="s">
        <v>1015</v>
      </c>
      <c r="F44501" s="86">
        <v>336355.88650111802</v>
      </c>
    </row>
    <row r="44502" spans="1:6">
      <c r="A44502">
        <v>2045</v>
      </c>
      <c r="B44502" t="s">
        <v>1056</v>
      </c>
      <c r="C44502" t="s">
        <v>1022</v>
      </c>
      <c r="D44502" t="s">
        <v>969</v>
      </c>
      <c r="E44502" t="s">
        <v>1015</v>
      </c>
      <c r="F44502" s="86">
        <v>311944.85406989098</v>
      </c>
    </row>
    <row r="44503" spans="1:6">
      <c r="A44503">
        <v>2046</v>
      </c>
      <c r="B44503" t="s">
        <v>1056</v>
      </c>
      <c r="C44503" t="s">
        <v>1022</v>
      </c>
      <c r="D44503" t="s">
        <v>969</v>
      </c>
      <c r="E44503" t="s">
        <v>1015</v>
      </c>
      <c r="F44503" s="86">
        <v>290319.53749983897</v>
      </c>
    </row>
    <row r="44504" spans="1:6">
      <c r="A44504">
        <v>2047</v>
      </c>
      <c r="B44504" t="s">
        <v>1056</v>
      </c>
      <c r="C44504" t="s">
        <v>1022</v>
      </c>
      <c r="D44504" t="s">
        <v>969</v>
      </c>
      <c r="E44504" t="s">
        <v>1015</v>
      </c>
      <c r="F44504" s="86">
        <v>271742.94137278397</v>
      </c>
    </row>
    <row r="44505" spans="1:6">
      <c r="A44505">
        <v>2048</v>
      </c>
      <c r="B44505" t="s">
        <v>1056</v>
      </c>
      <c r="C44505" t="s">
        <v>1022</v>
      </c>
      <c r="D44505" t="s">
        <v>969</v>
      </c>
      <c r="E44505" t="s">
        <v>1015</v>
      </c>
      <c r="F44505" s="86">
        <v>256220.34580519301</v>
      </c>
    </row>
    <row r="44506" spans="1:6">
      <c r="A44506">
        <v>2049</v>
      </c>
      <c r="B44506" t="s">
        <v>1056</v>
      </c>
      <c r="C44506" t="s">
        <v>1022</v>
      </c>
      <c r="D44506" t="s">
        <v>969</v>
      </c>
      <c r="E44506" t="s">
        <v>1015</v>
      </c>
      <c r="F44506" s="86">
        <v>243620.13943736299</v>
      </c>
    </row>
    <row r="44507" spans="1:6">
      <c r="A44507">
        <v>2050</v>
      </c>
      <c r="B44507" t="s">
        <v>1056</v>
      </c>
      <c r="C44507" t="s">
        <v>1022</v>
      </c>
      <c r="D44507" t="s">
        <v>969</v>
      </c>
      <c r="E44507" t="s">
        <v>1015</v>
      </c>
      <c r="F44507" s="86">
        <v>233714.34379355999</v>
      </c>
    </row>
    <row r="44508" spans="1:6">
      <c r="A44508">
        <v>2017</v>
      </c>
      <c r="B44508" t="s">
        <v>1057</v>
      </c>
      <c r="C44508" t="s">
        <v>1022</v>
      </c>
      <c r="D44508" t="s">
        <v>969</v>
      </c>
      <c r="E44508" t="s">
        <v>1015</v>
      </c>
      <c r="F44508" s="86">
        <v>11229.353273586201</v>
      </c>
    </row>
    <row r="44509" spans="1:6">
      <c r="A44509">
        <v>2018</v>
      </c>
      <c r="B44509" t="s">
        <v>1057</v>
      </c>
      <c r="C44509" t="s">
        <v>1022</v>
      </c>
      <c r="D44509" t="s">
        <v>969</v>
      </c>
      <c r="E44509" t="s">
        <v>1015</v>
      </c>
      <c r="F44509" s="86">
        <v>11387.3675532038</v>
      </c>
    </row>
    <row r="44510" spans="1:6">
      <c r="A44510">
        <v>2019</v>
      </c>
      <c r="B44510" t="s">
        <v>1057</v>
      </c>
      <c r="C44510" t="s">
        <v>1022</v>
      </c>
      <c r="D44510" t="s">
        <v>969</v>
      </c>
      <c r="E44510" t="s">
        <v>1015</v>
      </c>
      <c r="F44510" s="86">
        <v>11397.730309688101</v>
      </c>
    </row>
    <row r="44511" spans="1:6">
      <c r="A44511">
        <v>2020</v>
      </c>
      <c r="B44511" t="s">
        <v>1057</v>
      </c>
      <c r="C44511" t="s">
        <v>1022</v>
      </c>
      <c r="D44511" t="s">
        <v>969</v>
      </c>
      <c r="E44511" t="s">
        <v>1015</v>
      </c>
      <c r="F44511" s="86">
        <v>11415.5026466666</v>
      </c>
    </row>
    <row r="44512" spans="1:6">
      <c r="A44512">
        <v>2021</v>
      </c>
      <c r="B44512" t="s">
        <v>1057</v>
      </c>
      <c r="C44512" t="s">
        <v>1022</v>
      </c>
      <c r="D44512" t="s">
        <v>969</v>
      </c>
      <c r="E44512" t="s">
        <v>1015</v>
      </c>
      <c r="F44512" s="86">
        <v>11438.976004768099</v>
      </c>
    </row>
    <row r="44513" spans="1:6">
      <c r="A44513">
        <v>2022</v>
      </c>
      <c r="B44513" t="s">
        <v>1057</v>
      </c>
      <c r="C44513" t="s">
        <v>1022</v>
      </c>
      <c r="D44513" t="s">
        <v>969</v>
      </c>
      <c r="E44513" t="s">
        <v>1015</v>
      </c>
      <c r="F44513" s="86">
        <v>11460.9345050172</v>
      </c>
    </row>
    <row r="44514" spans="1:6">
      <c r="A44514">
        <v>2023</v>
      </c>
      <c r="B44514" t="s">
        <v>1057</v>
      </c>
      <c r="C44514" t="s">
        <v>1022</v>
      </c>
      <c r="D44514" t="s">
        <v>969</v>
      </c>
      <c r="E44514" t="s">
        <v>1015</v>
      </c>
      <c r="F44514" s="86">
        <v>11484.6842424726</v>
      </c>
    </row>
    <row r="44515" spans="1:6">
      <c r="A44515">
        <v>2024</v>
      </c>
      <c r="B44515" t="s">
        <v>1057</v>
      </c>
      <c r="C44515" t="s">
        <v>1022</v>
      </c>
      <c r="D44515" t="s">
        <v>969</v>
      </c>
      <c r="E44515" t="s">
        <v>1015</v>
      </c>
      <c r="F44515" s="86">
        <v>11513.429044390899</v>
      </c>
    </row>
    <row r="44516" spans="1:6">
      <c r="A44516">
        <v>2025</v>
      </c>
      <c r="B44516" t="s">
        <v>1057</v>
      </c>
      <c r="C44516" t="s">
        <v>1022</v>
      </c>
      <c r="D44516" t="s">
        <v>969</v>
      </c>
      <c r="E44516" t="s">
        <v>1015</v>
      </c>
      <c r="F44516" s="86">
        <v>11541.574969114899</v>
      </c>
    </row>
    <row r="44517" spans="1:6">
      <c r="A44517">
        <v>2026</v>
      </c>
      <c r="B44517" t="s">
        <v>1057</v>
      </c>
      <c r="C44517" t="s">
        <v>1022</v>
      </c>
      <c r="D44517" t="s">
        <v>969</v>
      </c>
      <c r="E44517" t="s">
        <v>1015</v>
      </c>
      <c r="F44517" s="86">
        <v>11567.420381338001</v>
      </c>
    </row>
    <row r="44518" spans="1:6">
      <c r="A44518">
        <v>2027</v>
      </c>
      <c r="B44518" t="s">
        <v>1057</v>
      </c>
      <c r="C44518" t="s">
        <v>1022</v>
      </c>
      <c r="D44518" t="s">
        <v>969</v>
      </c>
      <c r="E44518" t="s">
        <v>1015</v>
      </c>
      <c r="F44518" s="86">
        <v>11593.089147487501</v>
      </c>
    </row>
    <row r="44519" spans="1:6">
      <c r="A44519">
        <v>2028</v>
      </c>
      <c r="B44519" t="s">
        <v>1057</v>
      </c>
      <c r="C44519" t="s">
        <v>1022</v>
      </c>
      <c r="D44519" t="s">
        <v>969</v>
      </c>
      <c r="E44519" t="s">
        <v>1015</v>
      </c>
      <c r="F44519" s="86">
        <v>11616.763064128299</v>
      </c>
    </row>
    <row r="44520" spans="1:6">
      <c r="A44520">
        <v>2029</v>
      </c>
      <c r="B44520" t="s">
        <v>1057</v>
      </c>
      <c r="C44520" t="s">
        <v>1022</v>
      </c>
      <c r="D44520" t="s">
        <v>969</v>
      </c>
      <c r="E44520" t="s">
        <v>1015</v>
      </c>
      <c r="F44520" s="86">
        <v>11637.109859095901</v>
      </c>
    </row>
    <row r="44521" spans="1:6">
      <c r="A44521">
        <v>2030</v>
      </c>
      <c r="B44521" t="s">
        <v>1057</v>
      </c>
      <c r="C44521" t="s">
        <v>1022</v>
      </c>
      <c r="D44521" t="s">
        <v>969</v>
      </c>
      <c r="E44521" t="s">
        <v>1015</v>
      </c>
      <c r="F44521" s="86">
        <v>11655.133504723901</v>
      </c>
    </row>
    <row r="44522" spans="1:6">
      <c r="A44522">
        <v>2031</v>
      </c>
      <c r="B44522" t="s">
        <v>1057</v>
      </c>
      <c r="C44522" t="s">
        <v>1022</v>
      </c>
      <c r="D44522" t="s">
        <v>969</v>
      </c>
      <c r="E44522" t="s">
        <v>1015</v>
      </c>
      <c r="F44522" s="86">
        <v>11674.547027529899</v>
      </c>
    </row>
    <row r="44523" spans="1:6">
      <c r="A44523">
        <v>2032</v>
      </c>
      <c r="B44523" t="s">
        <v>1057</v>
      </c>
      <c r="C44523" t="s">
        <v>1022</v>
      </c>
      <c r="D44523" t="s">
        <v>969</v>
      </c>
      <c r="E44523" t="s">
        <v>1015</v>
      </c>
      <c r="F44523" s="86">
        <v>11692.4142995532</v>
      </c>
    </row>
    <row r="44524" spans="1:6">
      <c r="A44524">
        <v>2033</v>
      </c>
      <c r="B44524" t="s">
        <v>1057</v>
      </c>
      <c r="C44524" t="s">
        <v>1022</v>
      </c>
      <c r="D44524" t="s">
        <v>969</v>
      </c>
      <c r="E44524" t="s">
        <v>1015</v>
      </c>
      <c r="F44524" s="86">
        <v>11706.8562911518</v>
      </c>
    </row>
    <row r="44525" spans="1:6">
      <c r="A44525">
        <v>2034</v>
      </c>
      <c r="B44525" t="s">
        <v>1057</v>
      </c>
      <c r="C44525" t="s">
        <v>1022</v>
      </c>
      <c r="D44525" t="s">
        <v>969</v>
      </c>
      <c r="E44525" t="s">
        <v>1015</v>
      </c>
      <c r="F44525" s="86">
        <v>11724.052301216299</v>
      </c>
    </row>
    <row r="44526" spans="1:6">
      <c r="A44526">
        <v>2035</v>
      </c>
      <c r="B44526" t="s">
        <v>1057</v>
      </c>
      <c r="C44526" t="s">
        <v>1022</v>
      </c>
      <c r="D44526" t="s">
        <v>969</v>
      </c>
      <c r="E44526" t="s">
        <v>1015</v>
      </c>
      <c r="F44526" s="86">
        <v>11742.777533897701</v>
      </c>
    </row>
    <row r="44527" spans="1:6">
      <c r="A44527">
        <v>2036</v>
      </c>
      <c r="B44527" t="s">
        <v>1057</v>
      </c>
      <c r="C44527" t="s">
        <v>1022</v>
      </c>
      <c r="D44527" t="s">
        <v>969</v>
      </c>
      <c r="E44527" t="s">
        <v>1015</v>
      </c>
      <c r="F44527" s="86">
        <v>11762.268003106101</v>
      </c>
    </row>
    <row r="44528" spans="1:6">
      <c r="A44528">
        <v>2037</v>
      </c>
      <c r="B44528" t="s">
        <v>1057</v>
      </c>
      <c r="C44528" t="s">
        <v>1022</v>
      </c>
      <c r="D44528" t="s">
        <v>969</v>
      </c>
      <c r="E44528" t="s">
        <v>1015</v>
      </c>
      <c r="F44528" s="86">
        <v>11785.2889384593</v>
      </c>
    </row>
    <row r="44529" spans="1:6">
      <c r="A44529">
        <v>2038</v>
      </c>
      <c r="B44529" t="s">
        <v>1057</v>
      </c>
      <c r="C44529" t="s">
        <v>1022</v>
      </c>
      <c r="D44529" t="s">
        <v>969</v>
      </c>
      <c r="E44529" t="s">
        <v>1015</v>
      </c>
      <c r="F44529" s="86">
        <v>11808.655620162501</v>
      </c>
    </row>
    <row r="44530" spans="1:6">
      <c r="A44530">
        <v>2039</v>
      </c>
      <c r="B44530" t="s">
        <v>1057</v>
      </c>
      <c r="C44530" t="s">
        <v>1022</v>
      </c>
      <c r="D44530" t="s">
        <v>969</v>
      </c>
      <c r="E44530" t="s">
        <v>1015</v>
      </c>
      <c r="F44530" s="86">
        <v>11835.7308445291</v>
      </c>
    </row>
    <row r="44531" spans="1:6">
      <c r="A44531">
        <v>2040</v>
      </c>
      <c r="B44531" t="s">
        <v>1057</v>
      </c>
      <c r="C44531" t="s">
        <v>1022</v>
      </c>
      <c r="D44531" t="s">
        <v>969</v>
      </c>
      <c r="E44531" t="s">
        <v>1015</v>
      </c>
      <c r="F44531" s="86">
        <v>11862.7980605175</v>
      </c>
    </row>
    <row r="44532" spans="1:6">
      <c r="A44532">
        <v>2041</v>
      </c>
      <c r="B44532" t="s">
        <v>1057</v>
      </c>
      <c r="C44532" t="s">
        <v>1022</v>
      </c>
      <c r="D44532" t="s">
        <v>969</v>
      </c>
      <c r="E44532" t="s">
        <v>1015</v>
      </c>
      <c r="F44532" s="86">
        <v>11878.3482217418</v>
      </c>
    </row>
    <row r="44533" spans="1:6">
      <c r="A44533">
        <v>2042</v>
      </c>
      <c r="B44533" t="s">
        <v>1057</v>
      </c>
      <c r="C44533" t="s">
        <v>1022</v>
      </c>
      <c r="D44533" t="s">
        <v>969</v>
      </c>
      <c r="E44533" t="s">
        <v>1015</v>
      </c>
      <c r="F44533" s="86">
        <v>11895.167568925501</v>
      </c>
    </row>
    <row r="44534" spans="1:6">
      <c r="A44534">
        <v>2043</v>
      </c>
      <c r="B44534" t="s">
        <v>1057</v>
      </c>
      <c r="C44534" t="s">
        <v>1022</v>
      </c>
      <c r="D44534" t="s">
        <v>969</v>
      </c>
      <c r="E44534" t="s">
        <v>1015</v>
      </c>
      <c r="F44534" s="86">
        <v>11909.6022840968</v>
      </c>
    </row>
    <row r="44535" spans="1:6">
      <c r="A44535">
        <v>2044</v>
      </c>
      <c r="B44535" t="s">
        <v>1057</v>
      </c>
      <c r="C44535" t="s">
        <v>1022</v>
      </c>
      <c r="D44535" t="s">
        <v>969</v>
      </c>
      <c r="E44535" t="s">
        <v>1015</v>
      </c>
      <c r="F44535" s="86">
        <v>11925.4281591095</v>
      </c>
    </row>
    <row r="44536" spans="1:6">
      <c r="A44536">
        <v>2045</v>
      </c>
      <c r="B44536" t="s">
        <v>1057</v>
      </c>
      <c r="C44536" t="s">
        <v>1022</v>
      </c>
      <c r="D44536" t="s">
        <v>969</v>
      </c>
      <c r="E44536" t="s">
        <v>1015</v>
      </c>
      <c r="F44536" s="86">
        <v>11939.114823960001</v>
      </c>
    </row>
    <row r="44537" spans="1:6">
      <c r="A44537">
        <v>2046</v>
      </c>
      <c r="B44537" t="s">
        <v>1057</v>
      </c>
      <c r="C44537" t="s">
        <v>1022</v>
      </c>
      <c r="D44537" t="s">
        <v>969</v>
      </c>
      <c r="E44537" t="s">
        <v>1015</v>
      </c>
      <c r="F44537" s="86">
        <v>11952.6473479375</v>
      </c>
    </row>
    <row r="44538" spans="1:6">
      <c r="A44538">
        <v>2047</v>
      </c>
      <c r="B44538" t="s">
        <v>1057</v>
      </c>
      <c r="C44538" t="s">
        <v>1022</v>
      </c>
      <c r="D44538" t="s">
        <v>969</v>
      </c>
      <c r="E44538" t="s">
        <v>1015</v>
      </c>
      <c r="F44538" s="86">
        <v>11966.107068445999</v>
      </c>
    </row>
    <row r="44539" spans="1:6">
      <c r="A44539">
        <v>2048</v>
      </c>
      <c r="B44539" t="s">
        <v>1057</v>
      </c>
      <c r="C44539" t="s">
        <v>1022</v>
      </c>
      <c r="D44539" t="s">
        <v>969</v>
      </c>
      <c r="E44539" t="s">
        <v>1015</v>
      </c>
      <c r="F44539" s="86">
        <v>11981.4468366441</v>
      </c>
    </row>
    <row r="44540" spans="1:6">
      <c r="A44540">
        <v>2049</v>
      </c>
      <c r="B44540" t="s">
        <v>1057</v>
      </c>
      <c r="C44540" t="s">
        <v>1022</v>
      </c>
      <c r="D44540" t="s">
        <v>969</v>
      </c>
      <c r="E44540" t="s">
        <v>1015</v>
      </c>
      <c r="F44540" s="86">
        <v>11995.068955088</v>
      </c>
    </row>
    <row r="44541" spans="1:6">
      <c r="A44541">
        <v>2050</v>
      </c>
      <c r="B44541" t="s">
        <v>1057</v>
      </c>
      <c r="C44541" t="s">
        <v>1022</v>
      </c>
      <c r="D44541" t="s">
        <v>969</v>
      </c>
      <c r="E44541" t="s">
        <v>1015</v>
      </c>
      <c r="F44541" s="86">
        <v>12008.8808634282</v>
      </c>
    </row>
    <row r="44542" spans="1:6">
      <c r="A44542">
        <v>2017</v>
      </c>
      <c r="B44542" t="s">
        <v>1058</v>
      </c>
      <c r="C44542" t="s">
        <v>1022</v>
      </c>
      <c r="D44542" t="s">
        <v>969</v>
      </c>
      <c r="E44542" t="s">
        <v>1015</v>
      </c>
      <c r="F44542" s="86">
        <v>215468.19496838399</v>
      </c>
    </row>
    <row r="44543" spans="1:6">
      <c r="A44543">
        <v>2018</v>
      </c>
      <c r="B44543" t="s">
        <v>1058</v>
      </c>
      <c r="C44543" t="s">
        <v>1022</v>
      </c>
      <c r="D44543" t="s">
        <v>969</v>
      </c>
      <c r="E44543" t="s">
        <v>1015</v>
      </c>
      <c r="F44543" s="86">
        <v>218867.814802484</v>
      </c>
    </row>
    <row r="44544" spans="1:6">
      <c r="A44544">
        <v>2019</v>
      </c>
      <c r="B44544" t="s">
        <v>1058</v>
      </c>
      <c r="C44544" t="s">
        <v>1022</v>
      </c>
      <c r="D44544" t="s">
        <v>969</v>
      </c>
      <c r="E44544" t="s">
        <v>1015</v>
      </c>
      <c r="F44544" s="86">
        <v>220822.27941052499</v>
      </c>
    </row>
    <row r="44545" spans="1:6">
      <c r="A44545">
        <v>2020</v>
      </c>
      <c r="B44545" t="s">
        <v>1058</v>
      </c>
      <c r="C44545" t="s">
        <v>1022</v>
      </c>
      <c r="D44545" t="s">
        <v>969</v>
      </c>
      <c r="E44545" t="s">
        <v>1015</v>
      </c>
      <c r="F44545" s="86">
        <v>222760.89983714299</v>
      </c>
    </row>
    <row r="44546" spans="1:6">
      <c r="A44546">
        <v>2021</v>
      </c>
      <c r="B44546" t="s">
        <v>1058</v>
      </c>
      <c r="C44546" t="s">
        <v>1022</v>
      </c>
      <c r="D44546" t="s">
        <v>969</v>
      </c>
      <c r="E44546" t="s">
        <v>1015</v>
      </c>
      <c r="F44546" s="86">
        <v>224734.22249690499</v>
      </c>
    </row>
    <row r="44547" spans="1:6">
      <c r="A44547">
        <v>2022</v>
      </c>
      <c r="B44547" t="s">
        <v>1058</v>
      </c>
      <c r="C44547" t="s">
        <v>1022</v>
      </c>
      <c r="D44547" t="s">
        <v>969</v>
      </c>
      <c r="E44547" t="s">
        <v>1015</v>
      </c>
      <c r="F44547" s="86">
        <v>226624.052804426</v>
      </c>
    </row>
    <row r="44548" spans="1:6">
      <c r="A44548">
        <v>2023</v>
      </c>
      <c r="B44548" t="s">
        <v>1058</v>
      </c>
      <c r="C44548" t="s">
        <v>1022</v>
      </c>
      <c r="D44548" t="s">
        <v>969</v>
      </c>
      <c r="E44548" t="s">
        <v>1015</v>
      </c>
      <c r="F44548" s="86">
        <v>228420.80554078001</v>
      </c>
    </row>
    <row r="44549" spans="1:6">
      <c r="A44549">
        <v>2024</v>
      </c>
      <c r="B44549" t="s">
        <v>1058</v>
      </c>
      <c r="C44549" t="s">
        <v>1022</v>
      </c>
      <c r="D44549" t="s">
        <v>969</v>
      </c>
      <c r="E44549" t="s">
        <v>1015</v>
      </c>
      <c r="F44549" s="86">
        <v>230209.75312675699</v>
      </c>
    </row>
    <row r="44550" spans="1:6">
      <c r="A44550">
        <v>2025</v>
      </c>
      <c r="B44550" t="s">
        <v>1058</v>
      </c>
      <c r="C44550" t="s">
        <v>1022</v>
      </c>
      <c r="D44550" t="s">
        <v>969</v>
      </c>
      <c r="E44550" t="s">
        <v>1015</v>
      </c>
      <c r="F44550" s="86">
        <v>231978.706772392</v>
      </c>
    </row>
    <row r="44551" spans="1:6">
      <c r="A44551">
        <v>2026</v>
      </c>
      <c r="B44551" t="s">
        <v>1058</v>
      </c>
      <c r="C44551" t="s">
        <v>1022</v>
      </c>
      <c r="D44551" t="s">
        <v>969</v>
      </c>
      <c r="E44551" t="s">
        <v>1015</v>
      </c>
      <c r="F44551" s="86">
        <v>233731.99619618201</v>
      </c>
    </row>
    <row r="44552" spans="1:6">
      <c r="A44552">
        <v>2027</v>
      </c>
      <c r="B44552" t="s">
        <v>1058</v>
      </c>
      <c r="C44552" t="s">
        <v>1022</v>
      </c>
      <c r="D44552" t="s">
        <v>969</v>
      </c>
      <c r="E44552" t="s">
        <v>1015</v>
      </c>
      <c r="F44552" s="86">
        <v>235521.00027566499</v>
      </c>
    </row>
    <row r="44553" spans="1:6">
      <c r="A44553">
        <v>2028</v>
      </c>
      <c r="B44553" t="s">
        <v>1058</v>
      </c>
      <c r="C44553" t="s">
        <v>1022</v>
      </c>
      <c r="D44553" t="s">
        <v>969</v>
      </c>
      <c r="E44553" t="s">
        <v>1015</v>
      </c>
      <c r="F44553" s="86">
        <v>237266.916874305</v>
      </c>
    </row>
    <row r="44554" spans="1:6">
      <c r="A44554">
        <v>2029</v>
      </c>
      <c r="B44554" t="s">
        <v>1058</v>
      </c>
      <c r="C44554" t="s">
        <v>1022</v>
      </c>
      <c r="D44554" t="s">
        <v>969</v>
      </c>
      <c r="E44554" t="s">
        <v>1015</v>
      </c>
      <c r="F44554" s="86">
        <v>238903.14605076201</v>
      </c>
    </row>
    <row r="44555" spans="1:6">
      <c r="A44555">
        <v>2030</v>
      </c>
      <c r="B44555" t="s">
        <v>1058</v>
      </c>
      <c r="C44555" t="s">
        <v>1022</v>
      </c>
      <c r="D44555" t="s">
        <v>969</v>
      </c>
      <c r="E44555" t="s">
        <v>1015</v>
      </c>
      <c r="F44555" s="86">
        <v>240574.39876189799</v>
      </c>
    </row>
    <row r="44556" spans="1:6">
      <c r="A44556">
        <v>2031</v>
      </c>
      <c r="B44556" t="s">
        <v>1058</v>
      </c>
      <c r="C44556" t="s">
        <v>1022</v>
      </c>
      <c r="D44556" t="s">
        <v>969</v>
      </c>
      <c r="E44556" t="s">
        <v>1015</v>
      </c>
      <c r="F44556" s="86">
        <v>242258.91690981499</v>
      </c>
    </row>
    <row r="44557" spans="1:6">
      <c r="A44557">
        <v>2032</v>
      </c>
      <c r="B44557" t="s">
        <v>1058</v>
      </c>
      <c r="C44557" t="s">
        <v>1022</v>
      </c>
      <c r="D44557" t="s">
        <v>969</v>
      </c>
      <c r="E44557" t="s">
        <v>1015</v>
      </c>
      <c r="F44557" s="86">
        <v>243859.850073899</v>
      </c>
    </row>
    <row r="44558" spans="1:6">
      <c r="A44558">
        <v>2033</v>
      </c>
      <c r="B44558" t="s">
        <v>1058</v>
      </c>
      <c r="C44558" t="s">
        <v>1022</v>
      </c>
      <c r="D44558" t="s">
        <v>969</v>
      </c>
      <c r="E44558" t="s">
        <v>1015</v>
      </c>
      <c r="F44558" s="86">
        <v>245427.48993609799</v>
      </c>
    </row>
    <row r="44559" spans="1:6">
      <c r="A44559">
        <v>2034</v>
      </c>
      <c r="B44559" t="s">
        <v>1058</v>
      </c>
      <c r="C44559" t="s">
        <v>1022</v>
      </c>
      <c r="D44559" t="s">
        <v>969</v>
      </c>
      <c r="E44559" t="s">
        <v>1015</v>
      </c>
      <c r="F44559" s="86">
        <v>246980.367091272</v>
      </c>
    </row>
    <row r="44560" spans="1:6">
      <c r="A44560">
        <v>2035</v>
      </c>
      <c r="B44560" t="s">
        <v>1058</v>
      </c>
      <c r="C44560" t="s">
        <v>1022</v>
      </c>
      <c r="D44560" t="s">
        <v>969</v>
      </c>
      <c r="E44560" t="s">
        <v>1015</v>
      </c>
      <c r="F44560" s="86">
        <v>248532.01340496601</v>
      </c>
    </row>
    <row r="44561" spans="1:6">
      <c r="A44561">
        <v>2036</v>
      </c>
      <c r="B44561" t="s">
        <v>1058</v>
      </c>
      <c r="C44561" t="s">
        <v>1022</v>
      </c>
      <c r="D44561" t="s">
        <v>969</v>
      </c>
      <c r="E44561" t="s">
        <v>1015</v>
      </c>
      <c r="F44561" s="86">
        <v>250039.17497406399</v>
      </c>
    </row>
    <row r="44562" spans="1:6">
      <c r="A44562">
        <v>2037</v>
      </c>
      <c r="B44562" t="s">
        <v>1058</v>
      </c>
      <c r="C44562" t="s">
        <v>1022</v>
      </c>
      <c r="D44562" t="s">
        <v>969</v>
      </c>
      <c r="E44562" t="s">
        <v>1015</v>
      </c>
      <c r="F44562" s="86">
        <v>251575.28814819199</v>
      </c>
    </row>
    <row r="44563" spans="1:6">
      <c r="A44563">
        <v>2038</v>
      </c>
      <c r="B44563" t="s">
        <v>1058</v>
      </c>
      <c r="C44563" t="s">
        <v>1022</v>
      </c>
      <c r="D44563" t="s">
        <v>969</v>
      </c>
      <c r="E44563" t="s">
        <v>1015</v>
      </c>
      <c r="F44563" s="86">
        <v>253117.89136164001</v>
      </c>
    </row>
    <row r="44564" spans="1:6">
      <c r="A44564">
        <v>2039</v>
      </c>
      <c r="B44564" t="s">
        <v>1058</v>
      </c>
      <c r="C44564" t="s">
        <v>1022</v>
      </c>
      <c r="D44564" t="s">
        <v>969</v>
      </c>
      <c r="E44564" t="s">
        <v>1015</v>
      </c>
      <c r="F44564" s="86">
        <v>254621.75311103201</v>
      </c>
    </row>
    <row r="44565" spans="1:6">
      <c r="A44565">
        <v>2040</v>
      </c>
      <c r="B44565" t="s">
        <v>1058</v>
      </c>
      <c r="C44565" t="s">
        <v>1022</v>
      </c>
      <c r="D44565" t="s">
        <v>969</v>
      </c>
      <c r="E44565" t="s">
        <v>1015</v>
      </c>
      <c r="F44565" s="86">
        <v>256156.243274056</v>
      </c>
    </row>
    <row r="44566" spans="1:6">
      <c r="A44566">
        <v>2041</v>
      </c>
      <c r="B44566" t="s">
        <v>1058</v>
      </c>
      <c r="C44566" t="s">
        <v>1022</v>
      </c>
      <c r="D44566" t="s">
        <v>969</v>
      </c>
      <c r="E44566" t="s">
        <v>1015</v>
      </c>
      <c r="F44566" s="86">
        <v>255470.08056315299</v>
      </c>
    </row>
    <row r="44567" spans="1:6">
      <c r="A44567">
        <v>2042</v>
      </c>
      <c r="B44567" t="s">
        <v>1058</v>
      </c>
      <c r="C44567" t="s">
        <v>1022</v>
      </c>
      <c r="D44567" t="s">
        <v>969</v>
      </c>
      <c r="E44567" t="s">
        <v>1015</v>
      </c>
      <c r="F44567" s="86">
        <v>254713.03648735001</v>
      </c>
    </row>
    <row r="44568" spans="1:6">
      <c r="A44568">
        <v>2043</v>
      </c>
      <c r="B44568" t="s">
        <v>1058</v>
      </c>
      <c r="C44568" t="s">
        <v>1022</v>
      </c>
      <c r="D44568" t="s">
        <v>969</v>
      </c>
      <c r="E44568" t="s">
        <v>1015</v>
      </c>
      <c r="F44568" s="86">
        <v>253969.94629093999</v>
      </c>
    </row>
    <row r="44569" spans="1:6">
      <c r="A44569">
        <v>2044</v>
      </c>
      <c r="B44569" t="s">
        <v>1058</v>
      </c>
      <c r="C44569" t="s">
        <v>1022</v>
      </c>
      <c r="D44569" t="s">
        <v>969</v>
      </c>
      <c r="E44569" t="s">
        <v>1015</v>
      </c>
      <c r="F44569" s="86">
        <v>253202.306669404</v>
      </c>
    </row>
    <row r="44570" spans="1:6">
      <c r="A44570">
        <v>2045</v>
      </c>
      <c r="B44570" t="s">
        <v>1058</v>
      </c>
      <c r="C44570" t="s">
        <v>1022</v>
      </c>
      <c r="D44570" t="s">
        <v>969</v>
      </c>
      <c r="E44570" t="s">
        <v>1015</v>
      </c>
      <c r="F44570" s="86">
        <v>252372.11297336701</v>
      </c>
    </row>
    <row r="44571" spans="1:6">
      <c r="A44571">
        <v>2046</v>
      </c>
      <c r="B44571" t="s">
        <v>1058</v>
      </c>
      <c r="C44571" t="s">
        <v>1022</v>
      </c>
      <c r="D44571" t="s">
        <v>969</v>
      </c>
      <c r="E44571" t="s">
        <v>1015</v>
      </c>
      <c r="F44571" s="86">
        <v>251564.702431513</v>
      </c>
    </row>
    <row r="44572" spans="1:6">
      <c r="A44572">
        <v>2047</v>
      </c>
      <c r="B44572" t="s">
        <v>1058</v>
      </c>
      <c r="C44572" t="s">
        <v>1022</v>
      </c>
      <c r="D44572" t="s">
        <v>969</v>
      </c>
      <c r="E44572" t="s">
        <v>1015</v>
      </c>
      <c r="F44572" s="86">
        <v>250740.53886663701</v>
      </c>
    </row>
    <row r="44573" spans="1:6">
      <c r="A44573">
        <v>2048</v>
      </c>
      <c r="B44573" t="s">
        <v>1058</v>
      </c>
      <c r="C44573" t="s">
        <v>1022</v>
      </c>
      <c r="D44573" t="s">
        <v>969</v>
      </c>
      <c r="E44573" t="s">
        <v>1015</v>
      </c>
      <c r="F44573" s="86">
        <v>249861.17210329699</v>
      </c>
    </row>
    <row r="44574" spans="1:6">
      <c r="A44574">
        <v>2049</v>
      </c>
      <c r="B44574" t="s">
        <v>1058</v>
      </c>
      <c r="C44574" t="s">
        <v>1022</v>
      </c>
      <c r="D44574" t="s">
        <v>969</v>
      </c>
      <c r="E44574" t="s">
        <v>1015</v>
      </c>
      <c r="F44574" s="86">
        <v>249010.484560096</v>
      </c>
    </row>
    <row r="44575" spans="1:6">
      <c r="A44575">
        <v>2050</v>
      </c>
      <c r="B44575" t="s">
        <v>1058</v>
      </c>
      <c r="C44575" t="s">
        <v>1022</v>
      </c>
      <c r="D44575" t="s">
        <v>969</v>
      </c>
      <c r="E44575" t="s">
        <v>1015</v>
      </c>
      <c r="F44575" s="86">
        <v>248149.33071914499</v>
      </c>
    </row>
    <row r="44576" spans="1:6">
      <c r="A44576">
        <v>2017</v>
      </c>
      <c r="B44576" t="s">
        <v>1059</v>
      </c>
      <c r="C44576" t="s">
        <v>1022</v>
      </c>
      <c r="D44576" t="s">
        <v>969</v>
      </c>
      <c r="E44576" t="s">
        <v>1015</v>
      </c>
      <c r="F44576" s="86">
        <v>2526.1024852925102</v>
      </c>
    </row>
    <row r="44577" spans="1:6">
      <c r="A44577">
        <v>2018</v>
      </c>
      <c r="B44577" t="s">
        <v>1059</v>
      </c>
      <c r="C44577" t="s">
        <v>1022</v>
      </c>
      <c r="D44577" t="s">
        <v>969</v>
      </c>
      <c r="E44577" t="s">
        <v>1015</v>
      </c>
      <c r="F44577" s="86">
        <v>2624.1531270401802</v>
      </c>
    </row>
    <row r="44578" spans="1:6">
      <c r="A44578">
        <v>2019</v>
      </c>
      <c r="B44578" t="s">
        <v>1059</v>
      </c>
      <c r="C44578" t="s">
        <v>1022</v>
      </c>
      <c r="D44578" t="s">
        <v>969</v>
      </c>
      <c r="E44578" t="s">
        <v>1015</v>
      </c>
      <c r="F44578" s="86">
        <v>2650.0788405568401</v>
      </c>
    </row>
    <row r="44579" spans="1:6">
      <c r="A44579">
        <v>2020</v>
      </c>
      <c r="B44579" t="s">
        <v>1059</v>
      </c>
      <c r="C44579" t="s">
        <v>1022</v>
      </c>
      <c r="D44579" t="s">
        <v>969</v>
      </c>
      <c r="E44579" t="s">
        <v>1015</v>
      </c>
      <c r="F44579" s="86">
        <v>2675.4153753041701</v>
      </c>
    </row>
    <row r="44580" spans="1:6">
      <c r="A44580">
        <v>2021</v>
      </c>
      <c r="B44580" t="s">
        <v>1059</v>
      </c>
      <c r="C44580" t="s">
        <v>1022</v>
      </c>
      <c r="D44580" t="s">
        <v>969</v>
      </c>
      <c r="E44580" t="s">
        <v>1015</v>
      </c>
      <c r="F44580" s="86">
        <v>2701.1039185730701</v>
      </c>
    </row>
    <row r="44581" spans="1:6">
      <c r="A44581">
        <v>2022</v>
      </c>
      <c r="B44581" t="s">
        <v>1059</v>
      </c>
      <c r="C44581" t="s">
        <v>1022</v>
      </c>
      <c r="D44581" t="s">
        <v>969</v>
      </c>
      <c r="E44581" t="s">
        <v>1015</v>
      </c>
      <c r="F44581" s="86">
        <v>2725.1380359442401</v>
      </c>
    </row>
    <row r="44582" spans="1:6">
      <c r="A44582">
        <v>2023</v>
      </c>
      <c r="B44582" t="s">
        <v>1059</v>
      </c>
      <c r="C44582" t="s">
        <v>1022</v>
      </c>
      <c r="D44582" t="s">
        <v>969</v>
      </c>
      <c r="E44582" t="s">
        <v>1015</v>
      </c>
      <c r="F44582" s="86">
        <v>2746.6291221246502</v>
      </c>
    </row>
    <row r="44583" spans="1:6">
      <c r="A44583">
        <v>2024</v>
      </c>
      <c r="B44583" t="s">
        <v>1059</v>
      </c>
      <c r="C44583" t="s">
        <v>1022</v>
      </c>
      <c r="D44583" t="s">
        <v>969</v>
      </c>
      <c r="E44583" t="s">
        <v>1015</v>
      </c>
      <c r="F44583" s="86">
        <v>2768.4185980757702</v>
      </c>
    </row>
    <row r="44584" spans="1:6">
      <c r="A44584">
        <v>2025</v>
      </c>
      <c r="B44584" t="s">
        <v>1059</v>
      </c>
      <c r="C44584" t="s">
        <v>1022</v>
      </c>
      <c r="D44584" t="s">
        <v>969</v>
      </c>
      <c r="E44584" t="s">
        <v>1015</v>
      </c>
      <c r="F44584" s="86">
        <v>2789.2165039157699</v>
      </c>
    </row>
    <row r="44585" spans="1:6">
      <c r="A44585">
        <v>2026</v>
      </c>
      <c r="B44585" t="s">
        <v>1059</v>
      </c>
      <c r="C44585" t="s">
        <v>1022</v>
      </c>
      <c r="D44585" t="s">
        <v>969</v>
      </c>
      <c r="E44585" t="s">
        <v>1015</v>
      </c>
      <c r="F44585" s="86">
        <v>2807.8783684732898</v>
      </c>
    </row>
    <row r="44586" spans="1:6">
      <c r="A44586">
        <v>2027</v>
      </c>
      <c r="B44586" t="s">
        <v>1059</v>
      </c>
      <c r="C44586" t="s">
        <v>1022</v>
      </c>
      <c r="D44586" t="s">
        <v>969</v>
      </c>
      <c r="E44586" t="s">
        <v>1015</v>
      </c>
      <c r="F44586" s="86">
        <v>2826.3751597578998</v>
      </c>
    </row>
    <row r="44587" spans="1:6">
      <c r="A44587">
        <v>2028</v>
      </c>
      <c r="B44587" t="s">
        <v>1059</v>
      </c>
      <c r="C44587" t="s">
        <v>1022</v>
      </c>
      <c r="D44587" t="s">
        <v>969</v>
      </c>
      <c r="E44587" t="s">
        <v>1015</v>
      </c>
      <c r="F44587" s="86">
        <v>2842.3288450496698</v>
      </c>
    </row>
    <row r="44588" spans="1:6">
      <c r="A44588">
        <v>2029</v>
      </c>
      <c r="B44588" t="s">
        <v>1059</v>
      </c>
      <c r="C44588" t="s">
        <v>1022</v>
      </c>
      <c r="D44588" t="s">
        <v>969</v>
      </c>
      <c r="E44588" t="s">
        <v>1015</v>
      </c>
      <c r="F44588" s="86">
        <v>2853.4749092137099</v>
      </c>
    </row>
    <row r="44589" spans="1:6">
      <c r="A44589">
        <v>2030</v>
      </c>
      <c r="B44589" t="s">
        <v>1059</v>
      </c>
      <c r="C44589" t="s">
        <v>1022</v>
      </c>
      <c r="D44589" t="s">
        <v>969</v>
      </c>
      <c r="E44589" t="s">
        <v>1015</v>
      </c>
      <c r="F44589" s="86">
        <v>2863.2440978699801</v>
      </c>
    </row>
    <row r="44590" spans="1:6">
      <c r="A44590">
        <v>2031</v>
      </c>
      <c r="B44590" t="s">
        <v>1059</v>
      </c>
      <c r="C44590" t="s">
        <v>1022</v>
      </c>
      <c r="D44590" t="s">
        <v>969</v>
      </c>
      <c r="E44590" t="s">
        <v>1015</v>
      </c>
      <c r="F44590" s="86">
        <v>2870.7058099865199</v>
      </c>
    </row>
    <row r="44591" spans="1:6">
      <c r="A44591">
        <v>2032</v>
      </c>
      <c r="B44591" t="s">
        <v>1059</v>
      </c>
      <c r="C44591" t="s">
        <v>1022</v>
      </c>
      <c r="D44591" t="s">
        <v>969</v>
      </c>
      <c r="E44591" t="s">
        <v>1015</v>
      </c>
      <c r="F44591" s="86">
        <v>2875.7157352365698</v>
      </c>
    </row>
    <row r="44592" spans="1:6">
      <c r="A44592">
        <v>2033</v>
      </c>
      <c r="B44592" t="s">
        <v>1059</v>
      </c>
      <c r="C44592" t="s">
        <v>1022</v>
      </c>
      <c r="D44592" t="s">
        <v>969</v>
      </c>
      <c r="E44592" t="s">
        <v>1015</v>
      </c>
      <c r="F44592" s="86">
        <v>2878.30594593759</v>
      </c>
    </row>
    <row r="44593" spans="1:6">
      <c r="A44593">
        <v>2034</v>
      </c>
      <c r="B44593" t="s">
        <v>1059</v>
      </c>
      <c r="C44593" t="s">
        <v>1022</v>
      </c>
      <c r="D44593" t="s">
        <v>969</v>
      </c>
      <c r="E44593" t="s">
        <v>1015</v>
      </c>
      <c r="F44593" s="86">
        <v>2879.9707580665599</v>
      </c>
    </row>
    <row r="44594" spans="1:6">
      <c r="A44594">
        <v>2035</v>
      </c>
      <c r="B44594" t="s">
        <v>1059</v>
      </c>
      <c r="C44594" t="s">
        <v>1022</v>
      </c>
      <c r="D44594" t="s">
        <v>969</v>
      </c>
      <c r="E44594" t="s">
        <v>1015</v>
      </c>
      <c r="F44594" s="86">
        <v>2880.2557081176301</v>
      </c>
    </row>
    <row r="44595" spans="1:6">
      <c r="A44595">
        <v>2036</v>
      </c>
      <c r="B44595" t="s">
        <v>1059</v>
      </c>
      <c r="C44595" t="s">
        <v>1022</v>
      </c>
      <c r="D44595" t="s">
        <v>969</v>
      </c>
      <c r="E44595" t="s">
        <v>1015</v>
      </c>
      <c r="F44595" s="86">
        <v>2882.97221194139</v>
      </c>
    </row>
    <row r="44596" spans="1:6">
      <c r="A44596">
        <v>2037</v>
      </c>
      <c r="B44596" t="s">
        <v>1059</v>
      </c>
      <c r="C44596" t="s">
        <v>1022</v>
      </c>
      <c r="D44596" t="s">
        <v>969</v>
      </c>
      <c r="E44596" t="s">
        <v>1015</v>
      </c>
      <c r="F44596" s="86">
        <v>2886.6006780642401</v>
      </c>
    </row>
    <row r="44597" spans="1:6">
      <c r="A44597">
        <v>2038</v>
      </c>
      <c r="B44597" t="s">
        <v>1059</v>
      </c>
      <c r="C44597" t="s">
        <v>1022</v>
      </c>
      <c r="D44597" t="s">
        <v>969</v>
      </c>
      <c r="E44597" t="s">
        <v>1015</v>
      </c>
      <c r="F44597" s="86">
        <v>2891.1552689221398</v>
      </c>
    </row>
    <row r="44598" spans="1:6">
      <c r="A44598">
        <v>2039</v>
      </c>
      <c r="B44598" t="s">
        <v>1059</v>
      </c>
      <c r="C44598" t="s">
        <v>1022</v>
      </c>
      <c r="D44598" t="s">
        <v>969</v>
      </c>
      <c r="E44598" t="s">
        <v>1015</v>
      </c>
      <c r="F44598" s="86">
        <v>2896.3127913220301</v>
      </c>
    </row>
    <row r="44599" spans="1:6">
      <c r="A44599">
        <v>2040</v>
      </c>
      <c r="B44599" t="s">
        <v>1059</v>
      </c>
      <c r="C44599" t="s">
        <v>1022</v>
      </c>
      <c r="D44599" t="s">
        <v>969</v>
      </c>
      <c r="E44599" t="s">
        <v>1015</v>
      </c>
      <c r="F44599" s="86">
        <v>2901.7127281708099</v>
      </c>
    </row>
    <row r="44600" spans="1:6">
      <c r="A44600">
        <v>2041</v>
      </c>
      <c r="B44600" t="s">
        <v>1059</v>
      </c>
      <c r="C44600" t="s">
        <v>1022</v>
      </c>
      <c r="D44600" t="s">
        <v>969</v>
      </c>
      <c r="E44600" t="s">
        <v>1015</v>
      </c>
      <c r="F44600" s="86">
        <v>2919.1201548313802</v>
      </c>
    </row>
    <row r="44601" spans="1:6">
      <c r="A44601">
        <v>2042</v>
      </c>
      <c r="B44601" t="s">
        <v>1059</v>
      </c>
      <c r="C44601" t="s">
        <v>1022</v>
      </c>
      <c r="D44601" t="s">
        <v>969</v>
      </c>
      <c r="E44601" t="s">
        <v>1015</v>
      </c>
      <c r="F44601" s="86">
        <v>2936.8514869029</v>
      </c>
    </row>
    <row r="44602" spans="1:6">
      <c r="A44602">
        <v>2043</v>
      </c>
      <c r="B44602" t="s">
        <v>1059</v>
      </c>
      <c r="C44602" t="s">
        <v>1022</v>
      </c>
      <c r="D44602" t="s">
        <v>969</v>
      </c>
      <c r="E44602" t="s">
        <v>1015</v>
      </c>
      <c r="F44602" s="86">
        <v>2954.84250722665</v>
      </c>
    </row>
    <row r="44603" spans="1:6">
      <c r="A44603">
        <v>2044</v>
      </c>
      <c r="B44603" t="s">
        <v>1059</v>
      </c>
      <c r="C44603" t="s">
        <v>1022</v>
      </c>
      <c r="D44603" t="s">
        <v>969</v>
      </c>
      <c r="E44603" t="s">
        <v>1015</v>
      </c>
      <c r="F44603" s="86">
        <v>2973.1092795538402</v>
      </c>
    </row>
    <row r="44604" spans="1:6">
      <c r="A44604">
        <v>2045</v>
      </c>
      <c r="B44604" t="s">
        <v>1059</v>
      </c>
      <c r="C44604" t="s">
        <v>1022</v>
      </c>
      <c r="D44604" t="s">
        <v>969</v>
      </c>
      <c r="E44604" t="s">
        <v>1015</v>
      </c>
      <c r="F44604" s="86">
        <v>2991.70267016452</v>
      </c>
    </row>
    <row r="44605" spans="1:6">
      <c r="A44605">
        <v>2046</v>
      </c>
      <c r="B44605" t="s">
        <v>1059</v>
      </c>
      <c r="C44605" t="s">
        <v>1022</v>
      </c>
      <c r="D44605" t="s">
        <v>969</v>
      </c>
      <c r="E44605" t="s">
        <v>1015</v>
      </c>
      <c r="F44605" s="86">
        <v>3009.11502523235</v>
      </c>
    </row>
    <row r="44606" spans="1:6">
      <c r="A44606">
        <v>2047</v>
      </c>
      <c r="B44606" t="s">
        <v>1059</v>
      </c>
      <c r="C44606" t="s">
        <v>1022</v>
      </c>
      <c r="D44606" t="s">
        <v>969</v>
      </c>
      <c r="E44606" t="s">
        <v>1015</v>
      </c>
      <c r="F44606" s="86">
        <v>3028.49027922307</v>
      </c>
    </row>
    <row r="44607" spans="1:6">
      <c r="A44607">
        <v>2048</v>
      </c>
      <c r="B44607" t="s">
        <v>1059</v>
      </c>
      <c r="C44607" t="s">
        <v>1022</v>
      </c>
      <c r="D44607" t="s">
        <v>969</v>
      </c>
      <c r="E44607" t="s">
        <v>1015</v>
      </c>
      <c r="F44607" s="86">
        <v>3048.3022967666202</v>
      </c>
    </row>
    <row r="44608" spans="1:6">
      <c r="A44608">
        <v>2049</v>
      </c>
      <c r="B44608" t="s">
        <v>1059</v>
      </c>
      <c r="C44608" t="s">
        <v>1022</v>
      </c>
      <c r="D44608" t="s">
        <v>969</v>
      </c>
      <c r="E44608" t="s">
        <v>1015</v>
      </c>
      <c r="F44608" s="86">
        <v>3068.55848376222</v>
      </c>
    </row>
    <row r="44609" spans="1:6">
      <c r="A44609">
        <v>2050</v>
      </c>
      <c r="B44609" t="s">
        <v>1059</v>
      </c>
      <c r="C44609" t="s">
        <v>1022</v>
      </c>
      <c r="D44609" t="s">
        <v>969</v>
      </c>
      <c r="E44609" t="s">
        <v>1015</v>
      </c>
      <c r="F44609" s="86">
        <v>3089.2477794586698</v>
      </c>
    </row>
    <row r="44610" spans="1:6">
      <c r="A44610">
        <v>2017</v>
      </c>
      <c r="B44610" t="s">
        <v>1060</v>
      </c>
      <c r="C44610" t="s">
        <v>1022</v>
      </c>
      <c r="D44610" t="s">
        <v>969</v>
      </c>
      <c r="E44610" t="s">
        <v>1015</v>
      </c>
      <c r="F44610" s="86">
        <v>57685.548639386798</v>
      </c>
    </row>
    <row r="44611" spans="1:6">
      <c r="A44611">
        <v>2018</v>
      </c>
      <c r="B44611" t="s">
        <v>1060</v>
      </c>
      <c r="C44611" t="s">
        <v>1022</v>
      </c>
      <c r="D44611" t="s">
        <v>969</v>
      </c>
      <c r="E44611" t="s">
        <v>1015</v>
      </c>
      <c r="F44611" s="86">
        <v>62845.4382638467</v>
      </c>
    </row>
    <row r="44612" spans="1:6">
      <c r="A44612">
        <v>2019</v>
      </c>
      <c r="B44612" t="s">
        <v>1060</v>
      </c>
      <c r="C44612" t="s">
        <v>1022</v>
      </c>
      <c r="D44612" t="s">
        <v>969</v>
      </c>
      <c r="E44612" t="s">
        <v>1015</v>
      </c>
      <c r="F44612" s="86">
        <v>62602.4575763838</v>
      </c>
    </row>
    <row r="44613" spans="1:6">
      <c r="A44613">
        <v>2020</v>
      </c>
      <c r="B44613" t="s">
        <v>1060</v>
      </c>
      <c r="C44613" t="s">
        <v>1022</v>
      </c>
      <c r="D44613" t="s">
        <v>969</v>
      </c>
      <c r="E44613" t="s">
        <v>1015</v>
      </c>
      <c r="F44613" s="86">
        <v>62402.186629316398</v>
      </c>
    </row>
    <row r="44614" spans="1:6">
      <c r="A44614">
        <v>2021</v>
      </c>
      <c r="B44614" t="s">
        <v>1060</v>
      </c>
      <c r="C44614" t="s">
        <v>1022</v>
      </c>
      <c r="D44614" t="s">
        <v>969</v>
      </c>
      <c r="E44614" t="s">
        <v>1015</v>
      </c>
      <c r="F44614" s="86">
        <v>62200.777721182298</v>
      </c>
    </row>
    <row r="44615" spans="1:6">
      <c r="A44615">
        <v>2022</v>
      </c>
      <c r="B44615" t="s">
        <v>1060</v>
      </c>
      <c r="C44615" t="s">
        <v>1022</v>
      </c>
      <c r="D44615" t="s">
        <v>969</v>
      </c>
      <c r="E44615" t="s">
        <v>1015</v>
      </c>
      <c r="F44615" s="86">
        <v>61992.687708174199</v>
      </c>
    </row>
    <row r="44616" spans="1:6">
      <c r="A44616">
        <v>2023</v>
      </c>
      <c r="B44616" t="s">
        <v>1060</v>
      </c>
      <c r="C44616" t="s">
        <v>1022</v>
      </c>
      <c r="D44616" t="s">
        <v>969</v>
      </c>
      <c r="E44616" t="s">
        <v>1015</v>
      </c>
      <c r="F44616" s="86">
        <v>61790.999707151299</v>
      </c>
    </row>
    <row r="44617" spans="1:6">
      <c r="A44617">
        <v>2024</v>
      </c>
      <c r="B44617" t="s">
        <v>1060</v>
      </c>
      <c r="C44617" t="s">
        <v>1022</v>
      </c>
      <c r="D44617" t="s">
        <v>969</v>
      </c>
      <c r="E44617" t="s">
        <v>1015</v>
      </c>
      <c r="F44617" s="86">
        <v>61557.082036927502</v>
      </c>
    </row>
    <row r="44618" spans="1:6">
      <c r="A44618">
        <v>2025</v>
      </c>
      <c r="B44618" t="s">
        <v>1060</v>
      </c>
      <c r="C44618" t="s">
        <v>1022</v>
      </c>
      <c r="D44618" t="s">
        <v>969</v>
      </c>
      <c r="E44618" t="s">
        <v>1015</v>
      </c>
      <c r="F44618" s="86">
        <v>61209.843847197597</v>
      </c>
    </row>
    <row r="44619" spans="1:6">
      <c r="A44619">
        <v>2026</v>
      </c>
      <c r="B44619" t="s">
        <v>1060</v>
      </c>
      <c r="C44619" t="s">
        <v>1022</v>
      </c>
      <c r="D44619" t="s">
        <v>969</v>
      </c>
      <c r="E44619" t="s">
        <v>1015</v>
      </c>
      <c r="F44619" s="86">
        <v>60736.969581155499</v>
      </c>
    </row>
    <row r="44620" spans="1:6">
      <c r="A44620">
        <v>2027</v>
      </c>
      <c r="B44620" t="s">
        <v>1060</v>
      </c>
      <c r="C44620" t="s">
        <v>1022</v>
      </c>
      <c r="D44620" t="s">
        <v>969</v>
      </c>
      <c r="E44620" t="s">
        <v>1015</v>
      </c>
      <c r="F44620" s="86">
        <v>60048.105128207601</v>
      </c>
    </row>
    <row r="44621" spans="1:6">
      <c r="A44621">
        <v>2028</v>
      </c>
      <c r="B44621" t="s">
        <v>1060</v>
      </c>
      <c r="C44621" t="s">
        <v>1022</v>
      </c>
      <c r="D44621" t="s">
        <v>969</v>
      </c>
      <c r="E44621" t="s">
        <v>1015</v>
      </c>
      <c r="F44621" s="86">
        <v>59148.535210461603</v>
      </c>
    </row>
    <row r="44622" spans="1:6">
      <c r="A44622">
        <v>2029</v>
      </c>
      <c r="B44622" t="s">
        <v>1060</v>
      </c>
      <c r="C44622" t="s">
        <v>1022</v>
      </c>
      <c r="D44622" t="s">
        <v>969</v>
      </c>
      <c r="E44622" t="s">
        <v>1015</v>
      </c>
      <c r="F44622" s="86">
        <v>57963.885682550397</v>
      </c>
    </row>
    <row r="44623" spans="1:6">
      <c r="A44623">
        <v>2030</v>
      </c>
      <c r="B44623" t="s">
        <v>1060</v>
      </c>
      <c r="C44623" t="s">
        <v>1022</v>
      </c>
      <c r="D44623" t="s">
        <v>969</v>
      </c>
      <c r="E44623" t="s">
        <v>1015</v>
      </c>
      <c r="F44623" s="86">
        <v>56514.0898782371</v>
      </c>
    </row>
    <row r="44624" spans="1:6">
      <c r="A44624">
        <v>2031</v>
      </c>
      <c r="B44624" t="s">
        <v>1060</v>
      </c>
      <c r="C44624" t="s">
        <v>1022</v>
      </c>
      <c r="D44624" t="s">
        <v>969</v>
      </c>
      <c r="E44624" t="s">
        <v>1015</v>
      </c>
      <c r="F44624" s="86">
        <v>54815.3958097871</v>
      </c>
    </row>
    <row r="44625" spans="1:6">
      <c r="A44625">
        <v>2032</v>
      </c>
      <c r="B44625" t="s">
        <v>1060</v>
      </c>
      <c r="C44625" t="s">
        <v>1022</v>
      </c>
      <c r="D44625" t="s">
        <v>969</v>
      </c>
      <c r="E44625" t="s">
        <v>1015</v>
      </c>
      <c r="F44625" s="86">
        <v>52858.6349499934</v>
      </c>
    </row>
    <row r="44626" spans="1:6">
      <c r="A44626">
        <v>2033</v>
      </c>
      <c r="B44626" t="s">
        <v>1060</v>
      </c>
      <c r="C44626" t="s">
        <v>1022</v>
      </c>
      <c r="D44626" t="s">
        <v>969</v>
      </c>
      <c r="E44626" t="s">
        <v>1015</v>
      </c>
      <c r="F44626" s="86">
        <v>50707.2664168232</v>
      </c>
    </row>
    <row r="44627" spans="1:6">
      <c r="A44627">
        <v>2034</v>
      </c>
      <c r="B44627" t="s">
        <v>1060</v>
      </c>
      <c r="C44627" t="s">
        <v>1022</v>
      </c>
      <c r="D44627" t="s">
        <v>969</v>
      </c>
      <c r="E44627" t="s">
        <v>1015</v>
      </c>
      <c r="F44627" s="86">
        <v>48316.161322809203</v>
      </c>
    </row>
    <row r="44628" spans="1:6">
      <c r="A44628">
        <v>2035</v>
      </c>
      <c r="B44628" t="s">
        <v>1060</v>
      </c>
      <c r="C44628" t="s">
        <v>1022</v>
      </c>
      <c r="D44628" t="s">
        <v>969</v>
      </c>
      <c r="E44628" t="s">
        <v>1015</v>
      </c>
      <c r="F44628" s="86">
        <v>45707.7894279135</v>
      </c>
    </row>
    <row r="44629" spans="1:6">
      <c r="A44629">
        <v>2036</v>
      </c>
      <c r="B44629" t="s">
        <v>1060</v>
      </c>
      <c r="C44629" t="s">
        <v>1022</v>
      </c>
      <c r="D44629" t="s">
        <v>969</v>
      </c>
      <c r="E44629" t="s">
        <v>1015</v>
      </c>
      <c r="F44629" s="86">
        <v>42944.266139458603</v>
      </c>
    </row>
    <row r="44630" spans="1:6">
      <c r="A44630">
        <v>2037</v>
      </c>
      <c r="B44630" t="s">
        <v>1060</v>
      </c>
      <c r="C44630" t="s">
        <v>1022</v>
      </c>
      <c r="D44630" t="s">
        <v>969</v>
      </c>
      <c r="E44630" t="s">
        <v>1015</v>
      </c>
      <c r="F44630" s="86">
        <v>40051.825271321199</v>
      </c>
    </row>
    <row r="44631" spans="1:6">
      <c r="A44631">
        <v>2038</v>
      </c>
      <c r="B44631" t="s">
        <v>1060</v>
      </c>
      <c r="C44631" t="s">
        <v>1022</v>
      </c>
      <c r="D44631" t="s">
        <v>969</v>
      </c>
      <c r="E44631" t="s">
        <v>1015</v>
      </c>
      <c r="F44631" s="86">
        <v>37071.8520184757</v>
      </c>
    </row>
    <row r="44632" spans="1:6">
      <c r="A44632">
        <v>2039</v>
      </c>
      <c r="B44632" t="s">
        <v>1060</v>
      </c>
      <c r="C44632" t="s">
        <v>1022</v>
      </c>
      <c r="D44632" t="s">
        <v>969</v>
      </c>
      <c r="E44632" t="s">
        <v>1015</v>
      </c>
      <c r="F44632" s="86">
        <v>34015.041446877702</v>
      </c>
    </row>
    <row r="44633" spans="1:6">
      <c r="A44633">
        <v>2040</v>
      </c>
      <c r="B44633" t="s">
        <v>1060</v>
      </c>
      <c r="C44633" t="s">
        <v>1022</v>
      </c>
      <c r="D44633" t="s">
        <v>969</v>
      </c>
      <c r="E44633" t="s">
        <v>1015</v>
      </c>
      <c r="F44633" s="86">
        <v>30955.123554784601</v>
      </c>
    </row>
    <row r="44634" spans="1:6">
      <c r="A44634">
        <v>2041</v>
      </c>
      <c r="B44634" t="s">
        <v>1060</v>
      </c>
      <c r="C44634" t="s">
        <v>1022</v>
      </c>
      <c r="D44634" t="s">
        <v>969</v>
      </c>
      <c r="E44634" t="s">
        <v>1015</v>
      </c>
      <c r="F44634" s="86">
        <v>27885.191242878798</v>
      </c>
    </row>
    <row r="44635" spans="1:6">
      <c r="A44635">
        <v>2042</v>
      </c>
      <c r="B44635" t="s">
        <v>1060</v>
      </c>
      <c r="C44635" t="s">
        <v>1022</v>
      </c>
      <c r="D44635" t="s">
        <v>969</v>
      </c>
      <c r="E44635" t="s">
        <v>1015</v>
      </c>
      <c r="F44635" s="86">
        <v>24921.6257628163</v>
      </c>
    </row>
    <row r="44636" spans="1:6">
      <c r="A44636">
        <v>2043</v>
      </c>
      <c r="B44636" t="s">
        <v>1060</v>
      </c>
      <c r="C44636" t="s">
        <v>1022</v>
      </c>
      <c r="D44636" t="s">
        <v>969</v>
      </c>
      <c r="E44636" t="s">
        <v>1015</v>
      </c>
      <c r="F44636" s="86">
        <v>22118.701756423001</v>
      </c>
    </row>
    <row r="44637" spans="1:6">
      <c r="A44637">
        <v>2044</v>
      </c>
      <c r="B44637" t="s">
        <v>1060</v>
      </c>
      <c r="C44637" t="s">
        <v>1022</v>
      </c>
      <c r="D44637" t="s">
        <v>969</v>
      </c>
      <c r="E44637" t="s">
        <v>1015</v>
      </c>
      <c r="F44637" s="86">
        <v>19505.3146464491</v>
      </c>
    </row>
    <row r="44638" spans="1:6">
      <c r="A44638">
        <v>2045</v>
      </c>
      <c r="B44638" t="s">
        <v>1060</v>
      </c>
      <c r="C44638" t="s">
        <v>1022</v>
      </c>
      <c r="D44638" t="s">
        <v>969</v>
      </c>
      <c r="E44638" t="s">
        <v>1015</v>
      </c>
      <c r="F44638" s="86">
        <v>17128.639764042699</v>
      </c>
    </row>
    <row r="44639" spans="1:6">
      <c r="A44639">
        <v>2046</v>
      </c>
      <c r="B44639" t="s">
        <v>1060</v>
      </c>
      <c r="C44639" t="s">
        <v>1022</v>
      </c>
      <c r="D44639" t="s">
        <v>969</v>
      </c>
      <c r="E44639" t="s">
        <v>1015</v>
      </c>
      <c r="F44639" s="86">
        <v>15012.9117336078</v>
      </c>
    </row>
    <row r="44640" spans="1:6">
      <c r="A44640">
        <v>2047</v>
      </c>
      <c r="B44640" t="s">
        <v>1060</v>
      </c>
      <c r="C44640" t="s">
        <v>1022</v>
      </c>
      <c r="D44640" t="s">
        <v>969</v>
      </c>
      <c r="E44640" t="s">
        <v>1015</v>
      </c>
      <c r="F44640" s="86">
        <v>13175.4244526165</v>
      </c>
    </row>
    <row r="44641" spans="1:6">
      <c r="A44641">
        <v>2048</v>
      </c>
      <c r="B44641" t="s">
        <v>1060</v>
      </c>
      <c r="C44641" t="s">
        <v>1022</v>
      </c>
      <c r="D44641" t="s">
        <v>969</v>
      </c>
      <c r="E44641" t="s">
        <v>1015</v>
      </c>
      <c r="F44641" s="86">
        <v>11621.7613459076</v>
      </c>
    </row>
    <row r="44642" spans="1:6">
      <c r="A44642">
        <v>2049</v>
      </c>
      <c r="B44642" t="s">
        <v>1060</v>
      </c>
      <c r="C44642" t="s">
        <v>1022</v>
      </c>
      <c r="D44642" t="s">
        <v>969</v>
      </c>
      <c r="E44642" t="s">
        <v>1015</v>
      </c>
      <c r="F44642" s="86">
        <v>10342.9069476408</v>
      </c>
    </row>
    <row r="44643" spans="1:6">
      <c r="A44643">
        <v>2050</v>
      </c>
      <c r="B44643" t="s">
        <v>1060</v>
      </c>
      <c r="C44643" t="s">
        <v>1022</v>
      </c>
      <c r="D44643" t="s">
        <v>969</v>
      </c>
      <c r="E44643" t="s">
        <v>1015</v>
      </c>
      <c r="F44643" s="86">
        <v>9320.5323924483091</v>
      </c>
    </row>
    <row r="44644" spans="1:6">
      <c r="A44644">
        <v>2017</v>
      </c>
      <c r="B44644" t="s">
        <v>1061</v>
      </c>
      <c r="C44644" t="s">
        <v>1022</v>
      </c>
      <c r="D44644" t="s">
        <v>969</v>
      </c>
      <c r="E44644" t="s">
        <v>1015</v>
      </c>
      <c r="F44644" s="86">
        <v>2489659.2652803198</v>
      </c>
    </row>
    <row r="44645" spans="1:6">
      <c r="A44645">
        <v>2018</v>
      </c>
      <c r="B44645" t="s">
        <v>1061</v>
      </c>
      <c r="C44645" t="s">
        <v>1022</v>
      </c>
      <c r="D44645" t="s">
        <v>969</v>
      </c>
      <c r="E44645" t="s">
        <v>1015</v>
      </c>
      <c r="F44645" s="86">
        <v>2431982.1839180202</v>
      </c>
    </row>
    <row r="44646" spans="1:6">
      <c r="A44646">
        <v>2019</v>
      </c>
      <c r="B44646" t="s">
        <v>1061</v>
      </c>
      <c r="C44646" t="s">
        <v>1022</v>
      </c>
      <c r="D44646" t="s">
        <v>969</v>
      </c>
      <c r="E44646" t="s">
        <v>1015</v>
      </c>
      <c r="F44646" s="86">
        <v>2407907.6020156499</v>
      </c>
    </row>
    <row r="44647" spans="1:6">
      <c r="A44647">
        <v>2020</v>
      </c>
      <c r="B44647" t="s">
        <v>1061</v>
      </c>
      <c r="C44647" t="s">
        <v>1022</v>
      </c>
      <c r="D44647" t="s">
        <v>969</v>
      </c>
      <c r="E44647" t="s">
        <v>1015</v>
      </c>
      <c r="F44647" s="86">
        <v>2387359.0656762901</v>
      </c>
    </row>
    <row r="44648" spans="1:6">
      <c r="A44648">
        <v>2021</v>
      </c>
      <c r="B44648" t="s">
        <v>1061</v>
      </c>
      <c r="C44648" t="s">
        <v>1022</v>
      </c>
      <c r="D44648" t="s">
        <v>969</v>
      </c>
      <c r="E44648" t="s">
        <v>1015</v>
      </c>
      <c r="F44648" s="86">
        <v>2366007.1959563401</v>
      </c>
    </row>
    <row r="44649" spans="1:6">
      <c r="A44649">
        <v>2022</v>
      </c>
      <c r="B44649" t="s">
        <v>1061</v>
      </c>
      <c r="C44649" t="s">
        <v>1022</v>
      </c>
      <c r="D44649" t="s">
        <v>969</v>
      </c>
      <c r="E44649" t="s">
        <v>1015</v>
      </c>
      <c r="F44649" s="86">
        <v>2343369.9788703402</v>
      </c>
    </row>
    <row r="44650" spans="1:6">
      <c r="A44650">
        <v>2023</v>
      </c>
      <c r="B44650" t="s">
        <v>1061</v>
      </c>
      <c r="C44650" t="s">
        <v>1022</v>
      </c>
      <c r="D44650" t="s">
        <v>969</v>
      </c>
      <c r="E44650" t="s">
        <v>1015</v>
      </c>
      <c r="F44650" s="86">
        <v>2319009.6220185901</v>
      </c>
    </row>
    <row r="44651" spans="1:6">
      <c r="A44651">
        <v>2024</v>
      </c>
      <c r="B44651" t="s">
        <v>1061</v>
      </c>
      <c r="C44651" t="s">
        <v>1022</v>
      </c>
      <c r="D44651" t="s">
        <v>969</v>
      </c>
      <c r="E44651" t="s">
        <v>1015</v>
      </c>
      <c r="F44651" s="86">
        <v>2292811.3796102498</v>
      </c>
    </row>
    <row r="44652" spans="1:6">
      <c r="A44652">
        <v>2025</v>
      </c>
      <c r="B44652" t="s">
        <v>1061</v>
      </c>
      <c r="C44652" t="s">
        <v>1022</v>
      </c>
      <c r="D44652" t="s">
        <v>969</v>
      </c>
      <c r="E44652" t="s">
        <v>1015</v>
      </c>
      <c r="F44652" s="86">
        <v>2261901.0970011698</v>
      </c>
    </row>
    <row r="44653" spans="1:6">
      <c r="A44653">
        <v>2026</v>
      </c>
      <c r="B44653" t="s">
        <v>1061</v>
      </c>
      <c r="C44653" t="s">
        <v>1022</v>
      </c>
      <c r="D44653" t="s">
        <v>969</v>
      </c>
      <c r="E44653" t="s">
        <v>1015</v>
      </c>
      <c r="F44653" s="86">
        <v>2224896.8745590402</v>
      </c>
    </row>
    <row r="44654" spans="1:6">
      <c r="A44654">
        <v>2027</v>
      </c>
      <c r="B44654" t="s">
        <v>1061</v>
      </c>
      <c r="C44654" t="s">
        <v>1022</v>
      </c>
      <c r="D44654" t="s">
        <v>969</v>
      </c>
      <c r="E44654" t="s">
        <v>1015</v>
      </c>
      <c r="F44654" s="86">
        <v>2180294.12740468</v>
      </c>
    </row>
    <row r="44655" spans="1:6">
      <c r="A44655">
        <v>2028</v>
      </c>
      <c r="B44655" t="s">
        <v>1061</v>
      </c>
      <c r="C44655" t="s">
        <v>1022</v>
      </c>
      <c r="D44655" t="s">
        <v>969</v>
      </c>
      <c r="E44655" t="s">
        <v>1015</v>
      </c>
      <c r="F44655" s="86">
        <v>2128977.0563985799</v>
      </c>
    </row>
    <row r="44656" spans="1:6">
      <c r="A44656">
        <v>2029</v>
      </c>
      <c r="B44656" t="s">
        <v>1061</v>
      </c>
      <c r="C44656" t="s">
        <v>1022</v>
      </c>
      <c r="D44656" t="s">
        <v>969</v>
      </c>
      <c r="E44656" t="s">
        <v>1015</v>
      </c>
      <c r="F44656" s="86">
        <v>2067988.1604133199</v>
      </c>
    </row>
    <row r="44657" spans="1:6">
      <c r="A44657">
        <v>2030</v>
      </c>
      <c r="B44657" t="s">
        <v>1061</v>
      </c>
      <c r="C44657" t="s">
        <v>1022</v>
      </c>
      <c r="D44657" t="s">
        <v>969</v>
      </c>
      <c r="E44657" t="s">
        <v>1015</v>
      </c>
      <c r="F44657" s="86">
        <v>1999374.7726980599</v>
      </c>
    </row>
    <row r="44658" spans="1:6">
      <c r="A44658">
        <v>2031</v>
      </c>
      <c r="B44658" t="s">
        <v>1061</v>
      </c>
      <c r="C44658" t="s">
        <v>1022</v>
      </c>
      <c r="D44658" t="s">
        <v>969</v>
      </c>
      <c r="E44658" t="s">
        <v>1015</v>
      </c>
      <c r="F44658" s="86">
        <v>1923488.51182224</v>
      </c>
    </row>
    <row r="44659" spans="1:6">
      <c r="A44659">
        <v>2032</v>
      </c>
      <c r="B44659" t="s">
        <v>1061</v>
      </c>
      <c r="C44659" t="s">
        <v>1022</v>
      </c>
      <c r="D44659" t="s">
        <v>969</v>
      </c>
      <c r="E44659" t="s">
        <v>1015</v>
      </c>
      <c r="F44659" s="86">
        <v>1841423.0928859599</v>
      </c>
    </row>
    <row r="44660" spans="1:6">
      <c r="A44660">
        <v>2033</v>
      </c>
      <c r="B44660" t="s">
        <v>1061</v>
      </c>
      <c r="C44660" t="s">
        <v>1022</v>
      </c>
      <c r="D44660" t="s">
        <v>969</v>
      </c>
      <c r="E44660" t="s">
        <v>1015</v>
      </c>
      <c r="F44660" s="86">
        <v>1752496.0917726201</v>
      </c>
    </row>
    <row r="44661" spans="1:6">
      <c r="A44661">
        <v>2034</v>
      </c>
      <c r="B44661" t="s">
        <v>1061</v>
      </c>
      <c r="C44661" t="s">
        <v>1022</v>
      </c>
      <c r="D44661" t="s">
        <v>969</v>
      </c>
      <c r="E44661" t="s">
        <v>1015</v>
      </c>
      <c r="F44661" s="86">
        <v>1657687.3335722401</v>
      </c>
    </row>
    <row r="44662" spans="1:6">
      <c r="A44662">
        <v>2035</v>
      </c>
      <c r="B44662" t="s">
        <v>1061</v>
      </c>
      <c r="C44662" t="s">
        <v>1022</v>
      </c>
      <c r="D44662" t="s">
        <v>969</v>
      </c>
      <c r="E44662" t="s">
        <v>1015</v>
      </c>
      <c r="F44662" s="86">
        <v>1556527.3694959099</v>
      </c>
    </row>
    <row r="44663" spans="1:6">
      <c r="A44663">
        <v>2036</v>
      </c>
      <c r="B44663" t="s">
        <v>1061</v>
      </c>
      <c r="C44663" t="s">
        <v>1022</v>
      </c>
      <c r="D44663" t="s">
        <v>969</v>
      </c>
      <c r="E44663" t="s">
        <v>1015</v>
      </c>
      <c r="F44663" s="86">
        <v>1451201.1362463799</v>
      </c>
    </row>
    <row r="44664" spans="1:6">
      <c r="A44664">
        <v>2037</v>
      </c>
      <c r="B44664" t="s">
        <v>1061</v>
      </c>
      <c r="C44664" t="s">
        <v>1022</v>
      </c>
      <c r="D44664" t="s">
        <v>969</v>
      </c>
      <c r="E44664" t="s">
        <v>1015</v>
      </c>
      <c r="F44664" s="86">
        <v>1341023.9499225901</v>
      </c>
    </row>
    <row r="44665" spans="1:6">
      <c r="A44665">
        <v>2038</v>
      </c>
      <c r="B44665" t="s">
        <v>1061</v>
      </c>
      <c r="C44665" t="s">
        <v>1022</v>
      </c>
      <c r="D44665" t="s">
        <v>969</v>
      </c>
      <c r="E44665" t="s">
        <v>1015</v>
      </c>
      <c r="F44665" s="86">
        <v>1228351.04839765</v>
      </c>
    </row>
    <row r="44666" spans="1:6">
      <c r="A44666">
        <v>2039</v>
      </c>
      <c r="B44666" t="s">
        <v>1061</v>
      </c>
      <c r="C44666" t="s">
        <v>1022</v>
      </c>
      <c r="D44666" t="s">
        <v>969</v>
      </c>
      <c r="E44666" t="s">
        <v>1015</v>
      </c>
      <c r="F44666" s="86">
        <v>1114728.1344957501</v>
      </c>
    </row>
    <row r="44667" spans="1:6">
      <c r="A44667">
        <v>2040</v>
      </c>
      <c r="B44667" t="s">
        <v>1061</v>
      </c>
      <c r="C44667" t="s">
        <v>1022</v>
      </c>
      <c r="D44667" t="s">
        <v>969</v>
      </c>
      <c r="E44667" t="s">
        <v>1015</v>
      </c>
      <c r="F44667" s="86">
        <v>1002560.44380673</v>
      </c>
    </row>
    <row r="44668" spans="1:6">
      <c r="A44668">
        <v>2041</v>
      </c>
      <c r="B44668" t="s">
        <v>1061</v>
      </c>
      <c r="C44668" t="s">
        <v>1022</v>
      </c>
      <c r="D44668" t="s">
        <v>969</v>
      </c>
      <c r="E44668" t="s">
        <v>1015</v>
      </c>
      <c r="F44668" s="86">
        <v>890733.843894638</v>
      </c>
    </row>
    <row r="44669" spans="1:6">
      <c r="A44669">
        <v>2042</v>
      </c>
      <c r="B44669" t="s">
        <v>1061</v>
      </c>
      <c r="C44669" t="s">
        <v>1022</v>
      </c>
      <c r="D44669" t="s">
        <v>969</v>
      </c>
      <c r="E44669" t="s">
        <v>1015</v>
      </c>
      <c r="F44669" s="86">
        <v>783882.56541376503</v>
      </c>
    </row>
    <row r="44670" spans="1:6">
      <c r="A44670">
        <v>2043</v>
      </c>
      <c r="B44670" t="s">
        <v>1061</v>
      </c>
      <c r="C44670" t="s">
        <v>1022</v>
      </c>
      <c r="D44670" t="s">
        <v>969</v>
      </c>
      <c r="E44670" t="s">
        <v>1015</v>
      </c>
      <c r="F44670" s="86">
        <v>683524.32916674996</v>
      </c>
    </row>
    <row r="44671" spans="1:6">
      <c r="A44671">
        <v>2044</v>
      </c>
      <c r="B44671" t="s">
        <v>1061</v>
      </c>
      <c r="C44671" t="s">
        <v>1022</v>
      </c>
      <c r="D44671" t="s">
        <v>969</v>
      </c>
      <c r="E44671" t="s">
        <v>1015</v>
      </c>
      <c r="F44671" s="86">
        <v>591032.06876965205</v>
      </c>
    </row>
    <row r="44672" spans="1:6">
      <c r="A44672">
        <v>2045</v>
      </c>
      <c r="B44672" t="s">
        <v>1061</v>
      </c>
      <c r="C44672" t="s">
        <v>1022</v>
      </c>
      <c r="D44672" t="s">
        <v>969</v>
      </c>
      <c r="E44672" t="s">
        <v>1015</v>
      </c>
      <c r="F44672" s="86">
        <v>507687.53517114301</v>
      </c>
    </row>
    <row r="44673" spans="1:6">
      <c r="A44673">
        <v>2046</v>
      </c>
      <c r="B44673" t="s">
        <v>1061</v>
      </c>
      <c r="C44673" t="s">
        <v>1022</v>
      </c>
      <c r="D44673" t="s">
        <v>969</v>
      </c>
      <c r="E44673" t="s">
        <v>1015</v>
      </c>
      <c r="F44673" s="86">
        <v>433958.080299069</v>
      </c>
    </row>
    <row r="44674" spans="1:6">
      <c r="A44674">
        <v>2047</v>
      </c>
      <c r="B44674" t="s">
        <v>1061</v>
      </c>
      <c r="C44674" t="s">
        <v>1022</v>
      </c>
      <c r="D44674" t="s">
        <v>969</v>
      </c>
      <c r="E44674" t="s">
        <v>1015</v>
      </c>
      <c r="F44674" s="86">
        <v>370351.161693423</v>
      </c>
    </row>
    <row r="44675" spans="1:6">
      <c r="A44675">
        <v>2048</v>
      </c>
      <c r="B44675" t="s">
        <v>1061</v>
      </c>
      <c r="C44675" t="s">
        <v>1022</v>
      </c>
      <c r="D44675" t="s">
        <v>969</v>
      </c>
      <c r="E44675" t="s">
        <v>1015</v>
      </c>
      <c r="F44675" s="86">
        <v>316884.85080430203</v>
      </c>
    </row>
    <row r="44676" spans="1:6">
      <c r="A44676">
        <v>2049</v>
      </c>
      <c r="B44676" t="s">
        <v>1061</v>
      </c>
      <c r="C44676" t="s">
        <v>1022</v>
      </c>
      <c r="D44676" t="s">
        <v>969</v>
      </c>
      <c r="E44676" t="s">
        <v>1015</v>
      </c>
      <c r="F44676" s="86">
        <v>273075.24061479798</v>
      </c>
    </row>
    <row r="44677" spans="1:6">
      <c r="A44677">
        <v>2050</v>
      </c>
      <c r="B44677" t="s">
        <v>1061</v>
      </c>
      <c r="C44677" t="s">
        <v>1022</v>
      </c>
      <c r="D44677" t="s">
        <v>969</v>
      </c>
      <c r="E44677" t="s">
        <v>1015</v>
      </c>
      <c r="F44677" s="86">
        <v>238109.22162653899</v>
      </c>
    </row>
    <row r="44678" spans="1:6">
      <c r="A44678">
        <v>2017</v>
      </c>
      <c r="B44678" t="s">
        <v>1062</v>
      </c>
      <c r="C44678" t="s">
        <v>1022</v>
      </c>
      <c r="D44678" t="s">
        <v>969</v>
      </c>
      <c r="E44678" t="s">
        <v>1015</v>
      </c>
      <c r="F44678" s="86">
        <v>251714.079591327</v>
      </c>
    </row>
    <row r="44679" spans="1:6">
      <c r="A44679">
        <v>2018</v>
      </c>
      <c r="B44679" t="s">
        <v>1062</v>
      </c>
      <c r="C44679" t="s">
        <v>1022</v>
      </c>
      <c r="D44679" t="s">
        <v>969</v>
      </c>
      <c r="E44679" t="s">
        <v>1015</v>
      </c>
      <c r="F44679" s="86">
        <v>245523.01173568601</v>
      </c>
    </row>
    <row r="44680" spans="1:6">
      <c r="A44680">
        <v>2019</v>
      </c>
      <c r="B44680" t="s">
        <v>1062</v>
      </c>
      <c r="C44680" t="s">
        <v>1022</v>
      </c>
      <c r="D44680" t="s">
        <v>969</v>
      </c>
      <c r="E44680" t="s">
        <v>1015</v>
      </c>
      <c r="F44680" s="86">
        <v>246075.479222967</v>
      </c>
    </row>
    <row r="44681" spans="1:6">
      <c r="A44681">
        <v>2020</v>
      </c>
      <c r="B44681" t="s">
        <v>1062</v>
      </c>
      <c r="C44681" t="s">
        <v>1022</v>
      </c>
      <c r="D44681" t="s">
        <v>969</v>
      </c>
      <c r="E44681" t="s">
        <v>1015</v>
      </c>
      <c r="F44681" s="86">
        <v>246534.629004466</v>
      </c>
    </row>
    <row r="44682" spans="1:6">
      <c r="A44682">
        <v>2021</v>
      </c>
      <c r="B44682" t="s">
        <v>1062</v>
      </c>
      <c r="C44682" t="s">
        <v>1022</v>
      </c>
      <c r="D44682" t="s">
        <v>969</v>
      </c>
      <c r="E44682" t="s">
        <v>1015</v>
      </c>
      <c r="F44682" s="86">
        <v>246867.01657435199</v>
      </c>
    </row>
    <row r="44683" spans="1:6">
      <c r="A44683">
        <v>2022</v>
      </c>
      <c r="B44683" t="s">
        <v>1062</v>
      </c>
      <c r="C44683" t="s">
        <v>1022</v>
      </c>
      <c r="D44683" t="s">
        <v>969</v>
      </c>
      <c r="E44683" t="s">
        <v>1015</v>
      </c>
      <c r="F44683" s="86">
        <v>246770.23454999499</v>
      </c>
    </row>
    <row r="44684" spans="1:6">
      <c r="A44684">
        <v>2023</v>
      </c>
      <c r="B44684" t="s">
        <v>1062</v>
      </c>
      <c r="C44684" t="s">
        <v>1022</v>
      </c>
      <c r="D44684" t="s">
        <v>969</v>
      </c>
      <c r="E44684" t="s">
        <v>1015</v>
      </c>
      <c r="F44684" s="86">
        <v>246345.67287785601</v>
      </c>
    </row>
    <row r="44685" spans="1:6">
      <c r="A44685">
        <v>2024</v>
      </c>
      <c r="B44685" t="s">
        <v>1062</v>
      </c>
      <c r="C44685" t="s">
        <v>1022</v>
      </c>
      <c r="D44685" t="s">
        <v>969</v>
      </c>
      <c r="E44685" t="s">
        <v>1015</v>
      </c>
      <c r="F44685" s="86">
        <v>245306.33051980901</v>
      </c>
    </row>
    <row r="44686" spans="1:6">
      <c r="A44686">
        <v>2025</v>
      </c>
      <c r="B44686" t="s">
        <v>1062</v>
      </c>
      <c r="C44686" t="s">
        <v>1022</v>
      </c>
      <c r="D44686" t="s">
        <v>969</v>
      </c>
      <c r="E44686" t="s">
        <v>1015</v>
      </c>
      <c r="F44686" s="86">
        <v>243690.36362263799</v>
      </c>
    </row>
    <row r="44687" spans="1:6">
      <c r="A44687">
        <v>2026</v>
      </c>
      <c r="B44687" t="s">
        <v>1062</v>
      </c>
      <c r="C44687" t="s">
        <v>1022</v>
      </c>
      <c r="D44687" t="s">
        <v>969</v>
      </c>
      <c r="E44687" t="s">
        <v>1015</v>
      </c>
      <c r="F44687" s="86">
        <v>241243.545133932</v>
      </c>
    </row>
    <row r="44688" spans="1:6">
      <c r="A44688">
        <v>2027</v>
      </c>
      <c r="B44688" t="s">
        <v>1062</v>
      </c>
      <c r="C44688" t="s">
        <v>1022</v>
      </c>
      <c r="D44688" t="s">
        <v>969</v>
      </c>
      <c r="E44688" t="s">
        <v>1015</v>
      </c>
      <c r="F44688" s="86">
        <v>237911.94524453901</v>
      </c>
    </row>
    <row r="44689" spans="1:6">
      <c r="A44689">
        <v>2028</v>
      </c>
      <c r="B44689" t="s">
        <v>1062</v>
      </c>
      <c r="C44689" t="s">
        <v>1022</v>
      </c>
      <c r="D44689" t="s">
        <v>969</v>
      </c>
      <c r="E44689" t="s">
        <v>1015</v>
      </c>
      <c r="F44689" s="86">
        <v>233288.139084366</v>
      </c>
    </row>
    <row r="44690" spans="1:6">
      <c r="A44690">
        <v>2029</v>
      </c>
      <c r="B44690" t="s">
        <v>1062</v>
      </c>
      <c r="C44690" t="s">
        <v>1022</v>
      </c>
      <c r="D44690" t="s">
        <v>969</v>
      </c>
      <c r="E44690" t="s">
        <v>1015</v>
      </c>
      <c r="F44690" s="86">
        <v>227489.93267507901</v>
      </c>
    </row>
    <row r="44691" spans="1:6">
      <c r="A44691">
        <v>2030</v>
      </c>
      <c r="B44691" t="s">
        <v>1062</v>
      </c>
      <c r="C44691" t="s">
        <v>1022</v>
      </c>
      <c r="D44691" t="s">
        <v>969</v>
      </c>
      <c r="E44691" t="s">
        <v>1015</v>
      </c>
      <c r="F44691" s="86">
        <v>220395.083000174</v>
      </c>
    </row>
    <row r="44692" spans="1:6">
      <c r="A44692">
        <v>2031</v>
      </c>
      <c r="B44692" t="s">
        <v>1062</v>
      </c>
      <c r="C44692" t="s">
        <v>1022</v>
      </c>
      <c r="D44692" t="s">
        <v>969</v>
      </c>
      <c r="E44692" t="s">
        <v>1015</v>
      </c>
      <c r="F44692" s="86">
        <v>212159.504590728</v>
      </c>
    </row>
    <row r="44693" spans="1:6">
      <c r="A44693">
        <v>2032</v>
      </c>
      <c r="B44693" t="s">
        <v>1062</v>
      </c>
      <c r="C44693" t="s">
        <v>1022</v>
      </c>
      <c r="D44693" t="s">
        <v>969</v>
      </c>
      <c r="E44693" t="s">
        <v>1015</v>
      </c>
      <c r="F44693" s="86">
        <v>202958.31900228199</v>
      </c>
    </row>
    <row r="44694" spans="1:6">
      <c r="A44694">
        <v>2033</v>
      </c>
      <c r="B44694" t="s">
        <v>1062</v>
      </c>
      <c r="C44694" t="s">
        <v>1022</v>
      </c>
      <c r="D44694" t="s">
        <v>969</v>
      </c>
      <c r="E44694" t="s">
        <v>1015</v>
      </c>
      <c r="F44694" s="86">
        <v>192896.49553517101</v>
      </c>
    </row>
    <row r="44695" spans="1:6">
      <c r="A44695">
        <v>2034</v>
      </c>
      <c r="B44695" t="s">
        <v>1062</v>
      </c>
      <c r="C44695" t="s">
        <v>1022</v>
      </c>
      <c r="D44695" t="s">
        <v>969</v>
      </c>
      <c r="E44695" t="s">
        <v>1015</v>
      </c>
      <c r="F44695" s="86">
        <v>182037.14199390099</v>
      </c>
    </row>
    <row r="44696" spans="1:6">
      <c r="A44696">
        <v>2035</v>
      </c>
      <c r="B44696" t="s">
        <v>1062</v>
      </c>
      <c r="C44696" t="s">
        <v>1022</v>
      </c>
      <c r="D44696" t="s">
        <v>969</v>
      </c>
      <c r="E44696" t="s">
        <v>1015</v>
      </c>
      <c r="F44696" s="86">
        <v>170626.09297042899</v>
      </c>
    </row>
    <row r="44697" spans="1:6">
      <c r="A44697">
        <v>2036</v>
      </c>
      <c r="B44697" t="s">
        <v>1062</v>
      </c>
      <c r="C44697" t="s">
        <v>1022</v>
      </c>
      <c r="D44697" t="s">
        <v>969</v>
      </c>
      <c r="E44697" t="s">
        <v>1015</v>
      </c>
      <c r="F44697" s="86">
        <v>158808.26440312</v>
      </c>
    </row>
    <row r="44698" spans="1:6">
      <c r="A44698">
        <v>2037</v>
      </c>
      <c r="B44698" t="s">
        <v>1062</v>
      </c>
      <c r="C44698" t="s">
        <v>1022</v>
      </c>
      <c r="D44698" t="s">
        <v>969</v>
      </c>
      <c r="E44698" t="s">
        <v>1015</v>
      </c>
      <c r="F44698" s="86">
        <v>146772.06748174599</v>
      </c>
    </row>
    <row r="44699" spans="1:6">
      <c r="A44699">
        <v>2038</v>
      </c>
      <c r="B44699" t="s">
        <v>1062</v>
      </c>
      <c r="C44699" t="s">
        <v>1022</v>
      </c>
      <c r="D44699" t="s">
        <v>969</v>
      </c>
      <c r="E44699" t="s">
        <v>1015</v>
      </c>
      <c r="F44699" s="86">
        <v>134635.74286106901</v>
      </c>
    </row>
    <row r="44700" spans="1:6">
      <c r="A44700">
        <v>2039</v>
      </c>
      <c r="B44700" t="s">
        <v>1062</v>
      </c>
      <c r="C44700" t="s">
        <v>1022</v>
      </c>
      <c r="D44700" t="s">
        <v>969</v>
      </c>
      <c r="E44700" t="s">
        <v>1015</v>
      </c>
      <c r="F44700" s="86">
        <v>122445.704583474</v>
      </c>
    </row>
    <row r="44701" spans="1:6">
      <c r="A44701">
        <v>2040</v>
      </c>
      <c r="B44701" t="s">
        <v>1062</v>
      </c>
      <c r="C44701" t="s">
        <v>1022</v>
      </c>
      <c r="D44701" t="s">
        <v>969</v>
      </c>
      <c r="E44701" t="s">
        <v>1015</v>
      </c>
      <c r="F44701" s="86">
        <v>110479.546694662</v>
      </c>
    </row>
    <row r="44702" spans="1:6">
      <c r="A44702">
        <v>2041</v>
      </c>
      <c r="B44702" t="s">
        <v>1062</v>
      </c>
      <c r="C44702" t="s">
        <v>1022</v>
      </c>
      <c r="D44702" t="s">
        <v>969</v>
      </c>
      <c r="E44702" t="s">
        <v>1015</v>
      </c>
      <c r="F44702" s="86">
        <v>97784.711546507795</v>
      </c>
    </row>
    <row r="44703" spans="1:6">
      <c r="A44703">
        <v>2042</v>
      </c>
      <c r="B44703" t="s">
        <v>1062</v>
      </c>
      <c r="C44703" t="s">
        <v>1022</v>
      </c>
      <c r="D44703" t="s">
        <v>969</v>
      </c>
      <c r="E44703" t="s">
        <v>1015</v>
      </c>
      <c r="F44703" s="86">
        <v>85750.092029835796</v>
      </c>
    </row>
    <row r="44704" spans="1:6">
      <c r="A44704">
        <v>2043</v>
      </c>
      <c r="B44704" t="s">
        <v>1062</v>
      </c>
      <c r="C44704" t="s">
        <v>1022</v>
      </c>
      <c r="D44704" t="s">
        <v>969</v>
      </c>
      <c r="E44704" t="s">
        <v>1015</v>
      </c>
      <c r="F44704" s="86">
        <v>74519.853017406102</v>
      </c>
    </row>
    <row r="44705" spans="1:6">
      <c r="A44705">
        <v>2044</v>
      </c>
      <c r="B44705" t="s">
        <v>1062</v>
      </c>
      <c r="C44705" t="s">
        <v>1022</v>
      </c>
      <c r="D44705" t="s">
        <v>969</v>
      </c>
      <c r="E44705" t="s">
        <v>1015</v>
      </c>
      <c r="F44705" s="86">
        <v>64182.434973781303</v>
      </c>
    </row>
    <row r="44706" spans="1:6">
      <c r="A44706">
        <v>2045</v>
      </c>
      <c r="B44706" t="s">
        <v>1062</v>
      </c>
      <c r="C44706" t="s">
        <v>1022</v>
      </c>
      <c r="D44706" t="s">
        <v>969</v>
      </c>
      <c r="E44706" t="s">
        <v>1015</v>
      </c>
      <c r="F44706" s="86">
        <v>54830.401940162097</v>
      </c>
    </row>
    <row r="44707" spans="1:6">
      <c r="A44707">
        <v>2046</v>
      </c>
      <c r="B44707" t="s">
        <v>1062</v>
      </c>
      <c r="C44707" t="s">
        <v>1022</v>
      </c>
      <c r="D44707" t="s">
        <v>969</v>
      </c>
      <c r="E44707" t="s">
        <v>1015</v>
      </c>
      <c r="F44707" s="86">
        <v>46520.3820647873</v>
      </c>
    </row>
    <row r="44708" spans="1:6">
      <c r="A44708">
        <v>2047</v>
      </c>
      <c r="B44708" t="s">
        <v>1062</v>
      </c>
      <c r="C44708" t="s">
        <v>1022</v>
      </c>
      <c r="D44708" t="s">
        <v>969</v>
      </c>
      <c r="E44708" t="s">
        <v>1015</v>
      </c>
      <c r="F44708" s="86">
        <v>39285.112699067402</v>
      </c>
    </row>
    <row r="44709" spans="1:6">
      <c r="A44709">
        <v>2048</v>
      </c>
      <c r="B44709" t="s">
        <v>1062</v>
      </c>
      <c r="C44709" t="s">
        <v>1022</v>
      </c>
      <c r="D44709" t="s">
        <v>969</v>
      </c>
      <c r="E44709" t="s">
        <v>1015</v>
      </c>
      <c r="F44709" s="86">
        <v>33119.226696082304</v>
      </c>
    </row>
    <row r="44710" spans="1:6">
      <c r="A44710">
        <v>2049</v>
      </c>
      <c r="B44710" t="s">
        <v>1062</v>
      </c>
      <c r="C44710" t="s">
        <v>1022</v>
      </c>
      <c r="D44710" t="s">
        <v>969</v>
      </c>
      <c r="E44710" t="s">
        <v>1015</v>
      </c>
      <c r="F44710" s="86">
        <v>27994.993551039701</v>
      </c>
    </row>
    <row r="44711" spans="1:6">
      <c r="A44711">
        <v>2050</v>
      </c>
      <c r="B44711" t="s">
        <v>1062</v>
      </c>
      <c r="C44711" t="s">
        <v>1022</v>
      </c>
      <c r="D44711" t="s">
        <v>969</v>
      </c>
      <c r="E44711" t="s">
        <v>1015</v>
      </c>
      <c r="F44711" s="86">
        <v>23834.652051457801</v>
      </c>
    </row>
    <row r="44712" spans="1:6">
      <c r="A44712">
        <v>2017</v>
      </c>
      <c r="B44712" t="s">
        <v>1063</v>
      </c>
      <c r="C44712" t="s">
        <v>1022</v>
      </c>
      <c r="D44712" t="s">
        <v>969</v>
      </c>
      <c r="E44712" t="s">
        <v>1015</v>
      </c>
      <c r="F44712" s="86">
        <v>354261.31577686599</v>
      </c>
    </row>
    <row r="44713" spans="1:6">
      <c r="A44713">
        <v>2018</v>
      </c>
      <c r="B44713" t="s">
        <v>1063</v>
      </c>
      <c r="C44713" t="s">
        <v>1022</v>
      </c>
      <c r="D44713" t="s">
        <v>969</v>
      </c>
      <c r="E44713" t="s">
        <v>1015</v>
      </c>
      <c r="F44713" s="86">
        <v>352563.10373758897</v>
      </c>
    </row>
    <row r="44714" spans="1:6">
      <c r="A44714">
        <v>2019</v>
      </c>
      <c r="B44714" t="s">
        <v>1063</v>
      </c>
      <c r="C44714" t="s">
        <v>1022</v>
      </c>
      <c r="D44714" t="s">
        <v>969</v>
      </c>
      <c r="E44714" t="s">
        <v>1015</v>
      </c>
      <c r="F44714" s="86">
        <v>352274.79009354598</v>
      </c>
    </row>
    <row r="44715" spans="1:6">
      <c r="A44715">
        <v>2020</v>
      </c>
      <c r="B44715" t="s">
        <v>1063</v>
      </c>
      <c r="C44715" t="s">
        <v>1022</v>
      </c>
      <c r="D44715" t="s">
        <v>969</v>
      </c>
      <c r="E44715" t="s">
        <v>1015</v>
      </c>
      <c r="F44715" s="86">
        <v>352080.07800164702</v>
      </c>
    </row>
    <row r="44716" spans="1:6">
      <c r="A44716">
        <v>2021</v>
      </c>
      <c r="B44716" t="s">
        <v>1063</v>
      </c>
      <c r="C44716" t="s">
        <v>1022</v>
      </c>
      <c r="D44716" t="s">
        <v>969</v>
      </c>
      <c r="E44716" t="s">
        <v>1015</v>
      </c>
      <c r="F44716" s="86">
        <v>351692.86887802498</v>
      </c>
    </row>
    <row r="44717" spans="1:6">
      <c r="A44717">
        <v>2022</v>
      </c>
      <c r="B44717" t="s">
        <v>1063</v>
      </c>
      <c r="C44717" t="s">
        <v>1022</v>
      </c>
      <c r="D44717" t="s">
        <v>969</v>
      </c>
      <c r="E44717" t="s">
        <v>1015</v>
      </c>
      <c r="F44717" s="86">
        <v>350892.68281519099</v>
      </c>
    </row>
    <row r="44718" spans="1:6">
      <c r="A44718">
        <v>2023</v>
      </c>
      <c r="B44718" t="s">
        <v>1063</v>
      </c>
      <c r="C44718" t="s">
        <v>1022</v>
      </c>
      <c r="D44718" t="s">
        <v>969</v>
      </c>
      <c r="E44718" t="s">
        <v>1015</v>
      </c>
      <c r="F44718" s="86">
        <v>349738.03653191298</v>
      </c>
    </row>
    <row r="44719" spans="1:6">
      <c r="A44719">
        <v>2024</v>
      </c>
      <c r="B44719" t="s">
        <v>1063</v>
      </c>
      <c r="C44719" t="s">
        <v>1022</v>
      </c>
      <c r="D44719" t="s">
        <v>969</v>
      </c>
      <c r="E44719" t="s">
        <v>1015</v>
      </c>
      <c r="F44719" s="86">
        <v>348128.72027913702</v>
      </c>
    </row>
    <row r="44720" spans="1:6">
      <c r="A44720">
        <v>2025</v>
      </c>
      <c r="B44720" t="s">
        <v>1063</v>
      </c>
      <c r="C44720" t="s">
        <v>1022</v>
      </c>
      <c r="D44720" t="s">
        <v>969</v>
      </c>
      <c r="E44720" t="s">
        <v>1015</v>
      </c>
      <c r="F44720" s="86">
        <v>345808.42503244599</v>
      </c>
    </row>
    <row r="44721" spans="1:6">
      <c r="A44721">
        <v>2026</v>
      </c>
      <c r="B44721" t="s">
        <v>1063</v>
      </c>
      <c r="C44721" t="s">
        <v>1022</v>
      </c>
      <c r="D44721" t="s">
        <v>969</v>
      </c>
      <c r="E44721" t="s">
        <v>1015</v>
      </c>
      <c r="F44721" s="86">
        <v>342786.61399784102</v>
      </c>
    </row>
    <row r="44722" spans="1:6">
      <c r="A44722">
        <v>2027</v>
      </c>
      <c r="B44722" t="s">
        <v>1063</v>
      </c>
      <c r="C44722" t="s">
        <v>1022</v>
      </c>
      <c r="D44722" t="s">
        <v>969</v>
      </c>
      <c r="E44722" t="s">
        <v>1015</v>
      </c>
      <c r="F44722" s="86">
        <v>338842.95865744603</v>
      </c>
    </row>
    <row r="44723" spans="1:6">
      <c r="A44723">
        <v>2028</v>
      </c>
      <c r="B44723" t="s">
        <v>1063</v>
      </c>
      <c r="C44723" t="s">
        <v>1022</v>
      </c>
      <c r="D44723" t="s">
        <v>969</v>
      </c>
      <c r="E44723" t="s">
        <v>1015</v>
      </c>
      <c r="F44723" s="86">
        <v>333396.500031356</v>
      </c>
    </row>
    <row r="44724" spans="1:6">
      <c r="A44724">
        <v>2029</v>
      </c>
      <c r="B44724" t="s">
        <v>1063</v>
      </c>
      <c r="C44724" t="s">
        <v>1022</v>
      </c>
      <c r="D44724" t="s">
        <v>969</v>
      </c>
      <c r="E44724" t="s">
        <v>1015</v>
      </c>
      <c r="F44724" s="86">
        <v>326689.11395412299</v>
      </c>
    </row>
    <row r="44725" spans="1:6">
      <c r="A44725">
        <v>2030</v>
      </c>
      <c r="B44725" t="s">
        <v>1063</v>
      </c>
      <c r="C44725" t="s">
        <v>1022</v>
      </c>
      <c r="D44725" t="s">
        <v>969</v>
      </c>
      <c r="E44725" t="s">
        <v>1015</v>
      </c>
      <c r="F44725" s="86">
        <v>318367.120638803</v>
      </c>
    </row>
    <row r="44726" spans="1:6">
      <c r="A44726">
        <v>2031</v>
      </c>
      <c r="B44726" t="s">
        <v>1063</v>
      </c>
      <c r="C44726" t="s">
        <v>1022</v>
      </c>
      <c r="D44726" t="s">
        <v>969</v>
      </c>
      <c r="E44726" t="s">
        <v>1015</v>
      </c>
      <c r="F44726" s="86">
        <v>308817.851164561</v>
      </c>
    </row>
    <row r="44727" spans="1:6">
      <c r="A44727">
        <v>2032</v>
      </c>
      <c r="B44727" t="s">
        <v>1063</v>
      </c>
      <c r="C44727" t="s">
        <v>1022</v>
      </c>
      <c r="D44727" t="s">
        <v>969</v>
      </c>
      <c r="E44727" t="s">
        <v>1015</v>
      </c>
      <c r="F44727" s="86">
        <v>298345.51457617898</v>
      </c>
    </row>
    <row r="44728" spans="1:6">
      <c r="A44728">
        <v>2033</v>
      </c>
      <c r="B44728" t="s">
        <v>1063</v>
      </c>
      <c r="C44728" t="s">
        <v>1022</v>
      </c>
      <c r="D44728" t="s">
        <v>969</v>
      </c>
      <c r="E44728" t="s">
        <v>1015</v>
      </c>
      <c r="F44728" s="86">
        <v>286916.77473793301</v>
      </c>
    </row>
    <row r="44729" spans="1:6">
      <c r="A44729">
        <v>2034</v>
      </c>
      <c r="B44729" t="s">
        <v>1063</v>
      </c>
      <c r="C44729" t="s">
        <v>1022</v>
      </c>
      <c r="D44729" t="s">
        <v>969</v>
      </c>
      <c r="E44729" t="s">
        <v>1015</v>
      </c>
      <c r="F44729" s="86">
        <v>274872.242961107</v>
      </c>
    </row>
    <row r="44730" spans="1:6">
      <c r="A44730">
        <v>2035</v>
      </c>
      <c r="B44730" t="s">
        <v>1063</v>
      </c>
      <c r="C44730" t="s">
        <v>1022</v>
      </c>
      <c r="D44730" t="s">
        <v>969</v>
      </c>
      <c r="E44730" t="s">
        <v>1015</v>
      </c>
      <c r="F44730" s="86">
        <v>262121.81571174401</v>
      </c>
    </row>
    <row r="44731" spans="1:6">
      <c r="A44731">
        <v>2036</v>
      </c>
      <c r="B44731" t="s">
        <v>1063</v>
      </c>
      <c r="C44731" t="s">
        <v>1022</v>
      </c>
      <c r="D44731" t="s">
        <v>969</v>
      </c>
      <c r="E44731" t="s">
        <v>1015</v>
      </c>
      <c r="F44731" s="86">
        <v>249173.00549540299</v>
      </c>
    </row>
    <row r="44732" spans="1:6">
      <c r="A44732">
        <v>2037</v>
      </c>
      <c r="B44732" t="s">
        <v>1063</v>
      </c>
      <c r="C44732" t="s">
        <v>1022</v>
      </c>
      <c r="D44732" t="s">
        <v>969</v>
      </c>
      <c r="E44732" t="s">
        <v>1015</v>
      </c>
      <c r="F44732" s="86">
        <v>235979.73637999099</v>
      </c>
    </row>
    <row r="44733" spans="1:6">
      <c r="A44733">
        <v>2038</v>
      </c>
      <c r="B44733" t="s">
        <v>1063</v>
      </c>
      <c r="C44733" t="s">
        <v>1022</v>
      </c>
      <c r="D44733" t="s">
        <v>969</v>
      </c>
      <c r="E44733" t="s">
        <v>1015</v>
      </c>
      <c r="F44733" s="86">
        <v>222563.49619535799</v>
      </c>
    </row>
    <row r="44734" spans="1:6">
      <c r="A44734">
        <v>2039</v>
      </c>
      <c r="B44734" t="s">
        <v>1063</v>
      </c>
      <c r="C44734" t="s">
        <v>1022</v>
      </c>
      <c r="D44734" t="s">
        <v>969</v>
      </c>
      <c r="E44734" t="s">
        <v>1015</v>
      </c>
      <c r="F44734" s="86">
        <v>209197.50593294299</v>
      </c>
    </row>
    <row r="44735" spans="1:6">
      <c r="A44735">
        <v>2040</v>
      </c>
      <c r="B44735" t="s">
        <v>1063</v>
      </c>
      <c r="C44735" t="s">
        <v>1022</v>
      </c>
      <c r="D44735" t="s">
        <v>969</v>
      </c>
      <c r="E44735" t="s">
        <v>1015</v>
      </c>
      <c r="F44735" s="86">
        <v>196053.811307428</v>
      </c>
    </row>
    <row r="44736" spans="1:6">
      <c r="A44736">
        <v>2041</v>
      </c>
      <c r="B44736" t="s">
        <v>1063</v>
      </c>
      <c r="C44736" t="s">
        <v>1022</v>
      </c>
      <c r="D44736" t="s">
        <v>969</v>
      </c>
      <c r="E44736" t="s">
        <v>1015</v>
      </c>
      <c r="F44736" s="86">
        <v>183229.35391688699</v>
      </c>
    </row>
    <row r="44737" spans="1:6">
      <c r="A44737">
        <v>2042</v>
      </c>
      <c r="B44737" t="s">
        <v>1063</v>
      </c>
      <c r="C44737" t="s">
        <v>1022</v>
      </c>
      <c r="D44737" t="s">
        <v>969</v>
      </c>
      <c r="E44737" t="s">
        <v>1015</v>
      </c>
      <c r="F44737" s="86">
        <v>170964.37922831299</v>
      </c>
    </row>
    <row r="44738" spans="1:6">
      <c r="A44738">
        <v>2043</v>
      </c>
      <c r="B44738" t="s">
        <v>1063</v>
      </c>
      <c r="C44738" t="s">
        <v>1022</v>
      </c>
      <c r="D44738" t="s">
        <v>969</v>
      </c>
      <c r="E44738" t="s">
        <v>1015</v>
      </c>
      <c r="F44738" s="86">
        <v>159549.93605965699</v>
      </c>
    </row>
    <row r="44739" spans="1:6">
      <c r="A44739">
        <v>2044</v>
      </c>
      <c r="B44739" t="s">
        <v>1063</v>
      </c>
      <c r="C44739" t="s">
        <v>1022</v>
      </c>
      <c r="D44739" t="s">
        <v>969</v>
      </c>
      <c r="E44739" t="s">
        <v>1015</v>
      </c>
      <c r="F44739" s="86">
        <v>149053.791797168</v>
      </c>
    </row>
    <row r="44740" spans="1:6">
      <c r="A44740">
        <v>2045</v>
      </c>
      <c r="B44740" t="s">
        <v>1063</v>
      </c>
      <c r="C44740" t="s">
        <v>1022</v>
      </c>
      <c r="D44740" t="s">
        <v>969</v>
      </c>
      <c r="E44740" t="s">
        <v>1015</v>
      </c>
      <c r="F44740" s="86">
        <v>139661.934181249</v>
      </c>
    </row>
    <row r="44741" spans="1:6">
      <c r="A44741">
        <v>2046</v>
      </c>
      <c r="B44741" t="s">
        <v>1063</v>
      </c>
      <c r="C44741" t="s">
        <v>1022</v>
      </c>
      <c r="D44741" t="s">
        <v>969</v>
      </c>
      <c r="E44741" t="s">
        <v>1015</v>
      </c>
      <c r="F44741" s="86">
        <v>131344.01079590499</v>
      </c>
    </row>
    <row r="44742" spans="1:6">
      <c r="A44742">
        <v>2047</v>
      </c>
      <c r="B44742" t="s">
        <v>1063</v>
      </c>
      <c r="C44742" t="s">
        <v>1022</v>
      </c>
      <c r="D44742" t="s">
        <v>969</v>
      </c>
      <c r="E44742" t="s">
        <v>1015</v>
      </c>
      <c r="F44742" s="86">
        <v>124209.8630441</v>
      </c>
    </row>
    <row r="44743" spans="1:6">
      <c r="A44743">
        <v>2048</v>
      </c>
      <c r="B44743" t="s">
        <v>1063</v>
      </c>
      <c r="C44743" t="s">
        <v>1022</v>
      </c>
      <c r="D44743" t="s">
        <v>969</v>
      </c>
      <c r="E44743" t="s">
        <v>1015</v>
      </c>
      <c r="F44743" s="86">
        <v>118261.641024588</v>
      </c>
    </row>
    <row r="44744" spans="1:6">
      <c r="A44744">
        <v>2049</v>
      </c>
      <c r="B44744" t="s">
        <v>1063</v>
      </c>
      <c r="C44744" t="s">
        <v>1022</v>
      </c>
      <c r="D44744" t="s">
        <v>969</v>
      </c>
      <c r="E44744" t="s">
        <v>1015</v>
      </c>
      <c r="F44744" s="86">
        <v>113448.321321154</v>
      </c>
    </row>
    <row r="44745" spans="1:6">
      <c r="A44745">
        <v>2050</v>
      </c>
      <c r="B44745" t="s">
        <v>1063</v>
      </c>
      <c r="C44745" t="s">
        <v>1022</v>
      </c>
      <c r="D44745" t="s">
        <v>969</v>
      </c>
      <c r="E44745" t="s">
        <v>1015</v>
      </c>
      <c r="F44745" s="86">
        <v>109681.44609304301</v>
      </c>
    </row>
    <row r="44746" spans="1:6">
      <c r="A44746">
        <v>2017</v>
      </c>
      <c r="B44746" t="s">
        <v>1064</v>
      </c>
      <c r="C44746" t="s">
        <v>1022</v>
      </c>
      <c r="D44746" t="s">
        <v>969</v>
      </c>
      <c r="E44746" t="s">
        <v>1015</v>
      </c>
      <c r="F44746" s="86">
        <v>12849.4312637615</v>
      </c>
    </row>
    <row r="44747" spans="1:6">
      <c r="A44747">
        <v>2018</v>
      </c>
      <c r="B44747" t="s">
        <v>1064</v>
      </c>
      <c r="C44747" t="s">
        <v>1022</v>
      </c>
      <c r="D44747" t="s">
        <v>969</v>
      </c>
      <c r="E44747" t="s">
        <v>1015</v>
      </c>
      <c r="F44747" s="86">
        <v>13028.9305110888</v>
      </c>
    </row>
    <row r="44748" spans="1:6">
      <c r="A44748">
        <v>2019</v>
      </c>
      <c r="B44748" t="s">
        <v>1064</v>
      </c>
      <c r="C44748" t="s">
        <v>1022</v>
      </c>
      <c r="D44748" t="s">
        <v>969</v>
      </c>
      <c r="E44748" t="s">
        <v>1015</v>
      </c>
      <c r="F44748" s="86">
        <v>13039.509304314801</v>
      </c>
    </row>
    <row r="44749" spans="1:6">
      <c r="A44749">
        <v>2020</v>
      </c>
      <c r="B44749" t="s">
        <v>1064</v>
      </c>
      <c r="C44749" t="s">
        <v>1022</v>
      </c>
      <c r="D44749" t="s">
        <v>969</v>
      </c>
      <c r="E44749" t="s">
        <v>1015</v>
      </c>
      <c r="F44749" s="86">
        <v>13058.616804273401</v>
      </c>
    </row>
    <row r="44750" spans="1:6">
      <c r="A44750">
        <v>2021</v>
      </c>
      <c r="B44750" t="s">
        <v>1064</v>
      </c>
      <c r="C44750" t="s">
        <v>1022</v>
      </c>
      <c r="D44750" t="s">
        <v>969</v>
      </c>
      <c r="E44750" t="s">
        <v>1015</v>
      </c>
      <c r="F44750" s="86">
        <v>13084.3078604437</v>
      </c>
    </row>
    <row r="44751" spans="1:6">
      <c r="A44751">
        <v>2022</v>
      </c>
      <c r="B44751" t="s">
        <v>1064</v>
      </c>
      <c r="C44751" t="s">
        <v>1022</v>
      </c>
      <c r="D44751" t="s">
        <v>969</v>
      </c>
      <c r="E44751" t="s">
        <v>1015</v>
      </c>
      <c r="F44751" s="86">
        <v>13108.3544440806</v>
      </c>
    </row>
    <row r="44752" spans="1:6">
      <c r="A44752">
        <v>2023</v>
      </c>
      <c r="B44752" t="s">
        <v>1064</v>
      </c>
      <c r="C44752" t="s">
        <v>1022</v>
      </c>
      <c r="D44752" t="s">
        <v>969</v>
      </c>
      <c r="E44752" t="s">
        <v>1015</v>
      </c>
      <c r="F44752" s="86">
        <v>13134.5859987733</v>
      </c>
    </row>
    <row r="44753" spans="1:6">
      <c r="A44753">
        <v>2024</v>
      </c>
      <c r="B44753" t="s">
        <v>1064</v>
      </c>
      <c r="C44753" t="s">
        <v>1022</v>
      </c>
      <c r="D44753" t="s">
        <v>969</v>
      </c>
      <c r="E44753" t="s">
        <v>1015</v>
      </c>
      <c r="F44753" s="86">
        <v>13166.691764875701</v>
      </c>
    </row>
    <row r="44754" spans="1:6">
      <c r="A44754">
        <v>2025</v>
      </c>
      <c r="B44754" t="s">
        <v>1064</v>
      </c>
      <c r="C44754" t="s">
        <v>1022</v>
      </c>
      <c r="D44754" t="s">
        <v>969</v>
      </c>
      <c r="E44754" t="s">
        <v>1015</v>
      </c>
      <c r="F44754" s="86">
        <v>13198.334234234</v>
      </c>
    </row>
    <row r="44755" spans="1:6">
      <c r="A44755">
        <v>2026</v>
      </c>
      <c r="B44755" t="s">
        <v>1064</v>
      </c>
      <c r="C44755" t="s">
        <v>1022</v>
      </c>
      <c r="D44755" t="s">
        <v>969</v>
      </c>
      <c r="E44755" t="s">
        <v>1015</v>
      </c>
      <c r="F44755" s="86">
        <v>13227.599610024399</v>
      </c>
    </row>
    <row r="44756" spans="1:6">
      <c r="A44756">
        <v>2027</v>
      </c>
      <c r="B44756" t="s">
        <v>1064</v>
      </c>
      <c r="C44756" t="s">
        <v>1022</v>
      </c>
      <c r="D44756" t="s">
        <v>969</v>
      </c>
      <c r="E44756" t="s">
        <v>1015</v>
      </c>
      <c r="F44756" s="86">
        <v>13256.982620762599</v>
      </c>
    </row>
    <row r="44757" spans="1:6">
      <c r="A44757">
        <v>2028</v>
      </c>
      <c r="B44757" t="s">
        <v>1064</v>
      </c>
      <c r="C44757" t="s">
        <v>1022</v>
      </c>
      <c r="D44757" t="s">
        <v>969</v>
      </c>
      <c r="E44757" t="s">
        <v>1015</v>
      </c>
      <c r="F44757" s="86">
        <v>13284.4697066361</v>
      </c>
    </row>
    <row r="44758" spans="1:6">
      <c r="A44758">
        <v>2029</v>
      </c>
      <c r="B44758" t="s">
        <v>1064</v>
      </c>
      <c r="C44758" t="s">
        <v>1022</v>
      </c>
      <c r="D44758" t="s">
        <v>969</v>
      </c>
      <c r="E44758" t="s">
        <v>1015</v>
      </c>
      <c r="F44758" s="86">
        <v>13308.5861645967</v>
      </c>
    </row>
    <row r="44759" spans="1:6">
      <c r="A44759">
        <v>2030</v>
      </c>
      <c r="B44759" t="s">
        <v>1064</v>
      </c>
      <c r="C44759" t="s">
        <v>1022</v>
      </c>
      <c r="D44759" t="s">
        <v>969</v>
      </c>
      <c r="E44759" t="s">
        <v>1015</v>
      </c>
      <c r="F44759" s="86">
        <v>13330.496142182999</v>
      </c>
    </row>
    <row r="44760" spans="1:6">
      <c r="A44760">
        <v>2031</v>
      </c>
      <c r="B44760" t="s">
        <v>1064</v>
      </c>
      <c r="C44760" t="s">
        <v>1022</v>
      </c>
      <c r="D44760" t="s">
        <v>969</v>
      </c>
      <c r="E44760" t="s">
        <v>1015</v>
      </c>
      <c r="F44760" s="86">
        <v>13354.409803606</v>
      </c>
    </row>
    <row r="44761" spans="1:6">
      <c r="A44761">
        <v>2032</v>
      </c>
      <c r="B44761" t="s">
        <v>1064</v>
      </c>
      <c r="C44761" t="s">
        <v>1022</v>
      </c>
      <c r="D44761" t="s">
        <v>969</v>
      </c>
      <c r="E44761" t="s">
        <v>1015</v>
      </c>
      <c r="F44761" s="86">
        <v>13376.8933889974</v>
      </c>
    </row>
    <row r="44762" spans="1:6">
      <c r="A44762">
        <v>2033</v>
      </c>
      <c r="B44762" t="s">
        <v>1064</v>
      </c>
      <c r="C44762" t="s">
        <v>1022</v>
      </c>
      <c r="D44762" t="s">
        <v>969</v>
      </c>
      <c r="E44762" t="s">
        <v>1015</v>
      </c>
      <c r="F44762" s="86">
        <v>13395.698138514401</v>
      </c>
    </row>
    <row r="44763" spans="1:6">
      <c r="A44763">
        <v>2034</v>
      </c>
      <c r="B44763" t="s">
        <v>1064</v>
      </c>
      <c r="C44763" t="s">
        <v>1022</v>
      </c>
      <c r="D44763" t="s">
        <v>969</v>
      </c>
      <c r="E44763" t="s">
        <v>1015</v>
      </c>
      <c r="F44763" s="86">
        <v>13417.766556761901</v>
      </c>
    </row>
    <row r="44764" spans="1:6">
      <c r="A44764">
        <v>2035</v>
      </c>
      <c r="B44764" t="s">
        <v>1064</v>
      </c>
      <c r="C44764" t="s">
        <v>1022</v>
      </c>
      <c r="D44764" t="s">
        <v>969</v>
      </c>
      <c r="E44764" t="s">
        <v>1015</v>
      </c>
      <c r="F44764" s="86">
        <v>13441.558194445501</v>
      </c>
    </row>
    <row r="44765" spans="1:6">
      <c r="A44765">
        <v>2036</v>
      </c>
      <c r="B44765" t="s">
        <v>1064</v>
      </c>
      <c r="C44765" t="s">
        <v>1022</v>
      </c>
      <c r="D44765" t="s">
        <v>969</v>
      </c>
      <c r="E44765" t="s">
        <v>1015</v>
      </c>
      <c r="F44765" s="86">
        <v>13466.0820042699</v>
      </c>
    </row>
    <row r="44766" spans="1:6">
      <c r="A44766">
        <v>2037</v>
      </c>
      <c r="B44766" t="s">
        <v>1064</v>
      </c>
      <c r="C44766" t="s">
        <v>1022</v>
      </c>
      <c r="D44766" t="s">
        <v>969</v>
      </c>
      <c r="E44766" t="s">
        <v>1015</v>
      </c>
      <c r="F44766" s="86">
        <v>13494.41274175</v>
      </c>
    </row>
    <row r="44767" spans="1:6">
      <c r="A44767">
        <v>2038</v>
      </c>
      <c r="B44767" t="s">
        <v>1064</v>
      </c>
      <c r="C44767" t="s">
        <v>1022</v>
      </c>
      <c r="D44767" t="s">
        <v>969</v>
      </c>
      <c r="E44767" t="s">
        <v>1015</v>
      </c>
      <c r="F44767" s="86">
        <v>13522.885093725101</v>
      </c>
    </row>
    <row r="44768" spans="1:6">
      <c r="A44768">
        <v>2039</v>
      </c>
      <c r="B44768" t="s">
        <v>1064</v>
      </c>
      <c r="C44768" t="s">
        <v>1022</v>
      </c>
      <c r="D44768" t="s">
        <v>969</v>
      </c>
      <c r="E44768" t="s">
        <v>1015</v>
      </c>
      <c r="F44768" s="86">
        <v>13555.3696063228</v>
      </c>
    </row>
    <row r="44769" spans="1:6">
      <c r="A44769">
        <v>2040</v>
      </c>
      <c r="B44769" t="s">
        <v>1064</v>
      </c>
      <c r="C44769" t="s">
        <v>1022</v>
      </c>
      <c r="D44769" t="s">
        <v>969</v>
      </c>
      <c r="E44769" t="s">
        <v>1015</v>
      </c>
      <c r="F44769" s="86">
        <v>13587.6594390919</v>
      </c>
    </row>
    <row r="44770" spans="1:6">
      <c r="A44770">
        <v>2041</v>
      </c>
      <c r="B44770" t="s">
        <v>1064</v>
      </c>
      <c r="C44770" t="s">
        <v>1022</v>
      </c>
      <c r="D44770" t="s">
        <v>969</v>
      </c>
      <c r="E44770" t="s">
        <v>1015</v>
      </c>
      <c r="F44770" s="86">
        <v>13606.691711354601</v>
      </c>
    </row>
    <row r="44771" spans="1:6">
      <c r="A44771">
        <v>2042</v>
      </c>
      <c r="B44771" t="s">
        <v>1064</v>
      </c>
      <c r="C44771" t="s">
        <v>1022</v>
      </c>
      <c r="D44771" t="s">
        <v>969</v>
      </c>
      <c r="E44771" t="s">
        <v>1015</v>
      </c>
      <c r="F44771" s="86">
        <v>13627.057638332</v>
      </c>
    </row>
    <row r="44772" spans="1:6">
      <c r="A44772">
        <v>2043</v>
      </c>
      <c r="B44772" t="s">
        <v>1064</v>
      </c>
      <c r="C44772" t="s">
        <v>1022</v>
      </c>
      <c r="D44772" t="s">
        <v>969</v>
      </c>
      <c r="E44772" t="s">
        <v>1015</v>
      </c>
      <c r="F44772" s="86">
        <v>13644.5951863347</v>
      </c>
    </row>
    <row r="44773" spans="1:6">
      <c r="A44773">
        <v>2044</v>
      </c>
      <c r="B44773" t="s">
        <v>1064</v>
      </c>
      <c r="C44773" t="s">
        <v>1022</v>
      </c>
      <c r="D44773" t="s">
        <v>969</v>
      </c>
      <c r="E44773" t="s">
        <v>1015</v>
      </c>
      <c r="F44773" s="86">
        <v>13663.6369888912</v>
      </c>
    </row>
    <row r="44774" spans="1:6">
      <c r="A44774">
        <v>2045</v>
      </c>
      <c r="B44774" t="s">
        <v>1064</v>
      </c>
      <c r="C44774" t="s">
        <v>1022</v>
      </c>
      <c r="D44774" t="s">
        <v>969</v>
      </c>
      <c r="E44774" t="s">
        <v>1015</v>
      </c>
      <c r="F44774" s="86">
        <v>13680.136703620899</v>
      </c>
    </row>
    <row r="44775" spans="1:6">
      <c r="A44775">
        <v>2046</v>
      </c>
      <c r="B44775" t="s">
        <v>1064</v>
      </c>
      <c r="C44775" t="s">
        <v>1022</v>
      </c>
      <c r="D44775" t="s">
        <v>969</v>
      </c>
      <c r="E44775" t="s">
        <v>1015</v>
      </c>
      <c r="F44775" s="86">
        <v>13696.365044722699</v>
      </c>
    </row>
    <row r="44776" spans="1:6">
      <c r="A44776">
        <v>2047</v>
      </c>
      <c r="B44776" t="s">
        <v>1064</v>
      </c>
      <c r="C44776" t="s">
        <v>1022</v>
      </c>
      <c r="D44776" t="s">
        <v>969</v>
      </c>
      <c r="E44776" t="s">
        <v>1015</v>
      </c>
      <c r="F44776" s="86">
        <v>13712.4131264398</v>
      </c>
    </row>
    <row r="44777" spans="1:6">
      <c r="A44777">
        <v>2048</v>
      </c>
      <c r="B44777" t="s">
        <v>1064</v>
      </c>
      <c r="C44777" t="s">
        <v>1022</v>
      </c>
      <c r="D44777" t="s">
        <v>969</v>
      </c>
      <c r="E44777" t="s">
        <v>1015</v>
      </c>
      <c r="F44777" s="86">
        <v>13730.5195868052</v>
      </c>
    </row>
    <row r="44778" spans="1:6">
      <c r="A44778">
        <v>2049</v>
      </c>
      <c r="B44778" t="s">
        <v>1064</v>
      </c>
      <c r="C44778" t="s">
        <v>1022</v>
      </c>
      <c r="D44778" t="s">
        <v>969</v>
      </c>
      <c r="E44778" t="s">
        <v>1015</v>
      </c>
      <c r="F44778" s="86">
        <v>13746.565732733499</v>
      </c>
    </row>
    <row r="44779" spans="1:6">
      <c r="A44779">
        <v>2050</v>
      </c>
      <c r="B44779" t="s">
        <v>1064</v>
      </c>
      <c r="C44779" t="s">
        <v>1022</v>
      </c>
      <c r="D44779" t="s">
        <v>969</v>
      </c>
      <c r="E44779" t="s">
        <v>1015</v>
      </c>
      <c r="F44779" s="86">
        <v>13762.744352183199</v>
      </c>
    </row>
    <row r="44780" spans="1:6">
      <c r="A44780">
        <v>2017</v>
      </c>
      <c r="B44780" t="s">
        <v>1065</v>
      </c>
      <c r="C44780" t="s">
        <v>1022</v>
      </c>
      <c r="D44780" t="s">
        <v>969</v>
      </c>
      <c r="E44780" t="s">
        <v>1015</v>
      </c>
      <c r="F44780" s="86">
        <v>240570.92234841301</v>
      </c>
    </row>
    <row r="44781" spans="1:6">
      <c r="A44781">
        <v>2018</v>
      </c>
      <c r="B44781" t="s">
        <v>1065</v>
      </c>
      <c r="C44781" t="s">
        <v>1022</v>
      </c>
      <c r="D44781" t="s">
        <v>969</v>
      </c>
      <c r="E44781" t="s">
        <v>1015</v>
      </c>
      <c r="F44781" s="86">
        <v>244115.39787528999</v>
      </c>
    </row>
    <row r="44782" spans="1:6">
      <c r="A44782">
        <v>2019</v>
      </c>
      <c r="B44782" t="s">
        <v>1065</v>
      </c>
      <c r="C44782" t="s">
        <v>1022</v>
      </c>
      <c r="D44782" t="s">
        <v>969</v>
      </c>
      <c r="E44782" t="s">
        <v>1015</v>
      </c>
      <c r="F44782" s="86">
        <v>245348.38345197699</v>
      </c>
    </row>
    <row r="44783" spans="1:6">
      <c r="A44783">
        <v>2020</v>
      </c>
      <c r="B44783" t="s">
        <v>1065</v>
      </c>
      <c r="C44783" t="s">
        <v>1022</v>
      </c>
      <c r="D44783" t="s">
        <v>969</v>
      </c>
      <c r="E44783" t="s">
        <v>1015</v>
      </c>
      <c r="F44783" s="86">
        <v>246513.416642008</v>
      </c>
    </row>
    <row r="44784" spans="1:6">
      <c r="A44784">
        <v>2021</v>
      </c>
      <c r="B44784" t="s">
        <v>1065</v>
      </c>
      <c r="C44784" t="s">
        <v>1022</v>
      </c>
      <c r="D44784" t="s">
        <v>969</v>
      </c>
      <c r="E44784" t="s">
        <v>1015</v>
      </c>
      <c r="F44784" s="86">
        <v>247350.00404708399</v>
      </c>
    </row>
    <row r="44785" spans="1:6">
      <c r="A44785">
        <v>2022</v>
      </c>
      <c r="B44785" t="s">
        <v>1065</v>
      </c>
      <c r="C44785" t="s">
        <v>1022</v>
      </c>
      <c r="D44785" t="s">
        <v>969</v>
      </c>
      <c r="E44785" t="s">
        <v>1015</v>
      </c>
      <c r="F44785" s="86">
        <v>247886.42450502899</v>
      </c>
    </row>
    <row r="44786" spans="1:6">
      <c r="A44786">
        <v>2023</v>
      </c>
      <c r="B44786" t="s">
        <v>1065</v>
      </c>
      <c r="C44786" t="s">
        <v>1022</v>
      </c>
      <c r="D44786" t="s">
        <v>969</v>
      </c>
      <c r="E44786" t="s">
        <v>1015</v>
      </c>
      <c r="F44786" s="86">
        <v>247955.67261024599</v>
      </c>
    </row>
    <row r="44787" spans="1:6">
      <c r="A44787">
        <v>2024</v>
      </c>
      <c r="B44787" t="s">
        <v>1065</v>
      </c>
      <c r="C44787" t="s">
        <v>1022</v>
      </c>
      <c r="D44787" t="s">
        <v>969</v>
      </c>
      <c r="E44787" t="s">
        <v>1015</v>
      </c>
      <c r="F44787" s="86">
        <v>247549.49032917499</v>
      </c>
    </row>
    <row r="44788" spans="1:6">
      <c r="A44788">
        <v>2025</v>
      </c>
      <c r="B44788" t="s">
        <v>1065</v>
      </c>
      <c r="C44788" t="s">
        <v>1022</v>
      </c>
      <c r="D44788" t="s">
        <v>969</v>
      </c>
      <c r="E44788" t="s">
        <v>1015</v>
      </c>
      <c r="F44788" s="86">
        <v>246635.579903203</v>
      </c>
    </row>
    <row r="44789" spans="1:6">
      <c r="A44789">
        <v>2026</v>
      </c>
      <c r="B44789" t="s">
        <v>1065</v>
      </c>
      <c r="C44789" t="s">
        <v>1022</v>
      </c>
      <c r="D44789" t="s">
        <v>969</v>
      </c>
      <c r="E44789" t="s">
        <v>1015</v>
      </c>
      <c r="F44789" s="86">
        <v>245046.04391711199</v>
      </c>
    </row>
    <row r="44790" spans="1:6">
      <c r="A44790">
        <v>2027</v>
      </c>
      <c r="B44790" t="s">
        <v>1065</v>
      </c>
      <c r="C44790" t="s">
        <v>1022</v>
      </c>
      <c r="D44790" t="s">
        <v>969</v>
      </c>
      <c r="E44790" t="s">
        <v>1015</v>
      </c>
      <c r="F44790" s="86">
        <v>242641.21862516101</v>
      </c>
    </row>
    <row r="44791" spans="1:6">
      <c r="A44791">
        <v>2028</v>
      </c>
      <c r="B44791" t="s">
        <v>1065</v>
      </c>
      <c r="C44791" t="s">
        <v>1022</v>
      </c>
      <c r="D44791" t="s">
        <v>969</v>
      </c>
      <c r="E44791" t="s">
        <v>1015</v>
      </c>
      <c r="F44791" s="86">
        <v>239361.86378063</v>
      </c>
    </row>
    <row r="44792" spans="1:6">
      <c r="A44792">
        <v>2029</v>
      </c>
      <c r="B44792" t="s">
        <v>1065</v>
      </c>
      <c r="C44792" t="s">
        <v>1022</v>
      </c>
      <c r="D44792" t="s">
        <v>969</v>
      </c>
      <c r="E44792" t="s">
        <v>1015</v>
      </c>
      <c r="F44792" s="86">
        <v>234782.89196614301</v>
      </c>
    </row>
    <row r="44793" spans="1:6">
      <c r="A44793">
        <v>2030</v>
      </c>
      <c r="B44793" t="s">
        <v>1065</v>
      </c>
      <c r="C44793" t="s">
        <v>1022</v>
      </c>
      <c r="D44793" t="s">
        <v>969</v>
      </c>
      <c r="E44793" t="s">
        <v>1015</v>
      </c>
      <c r="F44793" s="86">
        <v>229093.706663094</v>
      </c>
    </row>
    <row r="44794" spans="1:6">
      <c r="A44794">
        <v>2031</v>
      </c>
      <c r="B44794" t="s">
        <v>1065</v>
      </c>
      <c r="C44794" t="s">
        <v>1022</v>
      </c>
      <c r="D44794" t="s">
        <v>969</v>
      </c>
      <c r="E44794" t="s">
        <v>1015</v>
      </c>
      <c r="F44794" s="86">
        <v>222527.00474347701</v>
      </c>
    </row>
    <row r="44795" spans="1:6">
      <c r="A44795">
        <v>2032</v>
      </c>
      <c r="B44795" t="s">
        <v>1065</v>
      </c>
      <c r="C44795" t="s">
        <v>1022</v>
      </c>
      <c r="D44795" t="s">
        <v>969</v>
      </c>
      <c r="E44795" t="s">
        <v>1015</v>
      </c>
      <c r="F44795" s="86">
        <v>215122.62567407</v>
      </c>
    </row>
    <row r="44796" spans="1:6">
      <c r="A44796">
        <v>2033</v>
      </c>
      <c r="B44796" t="s">
        <v>1065</v>
      </c>
      <c r="C44796" t="s">
        <v>1022</v>
      </c>
      <c r="D44796" t="s">
        <v>969</v>
      </c>
      <c r="E44796" t="s">
        <v>1015</v>
      </c>
      <c r="F44796" s="86">
        <v>207061.69762706099</v>
      </c>
    </row>
    <row r="44797" spans="1:6">
      <c r="A44797">
        <v>2034</v>
      </c>
      <c r="B44797" t="s">
        <v>1065</v>
      </c>
      <c r="C44797" t="s">
        <v>1022</v>
      </c>
      <c r="D44797" t="s">
        <v>969</v>
      </c>
      <c r="E44797" t="s">
        <v>1015</v>
      </c>
      <c r="F44797" s="86">
        <v>198535.95436158701</v>
      </c>
    </row>
    <row r="44798" spans="1:6">
      <c r="A44798">
        <v>2035</v>
      </c>
      <c r="B44798" t="s">
        <v>1065</v>
      </c>
      <c r="C44798" t="s">
        <v>1022</v>
      </c>
      <c r="D44798" t="s">
        <v>969</v>
      </c>
      <c r="E44798" t="s">
        <v>1015</v>
      </c>
      <c r="F44798" s="86">
        <v>189701.93901030699</v>
      </c>
    </row>
    <row r="44799" spans="1:6">
      <c r="A44799">
        <v>2036</v>
      </c>
      <c r="B44799" t="s">
        <v>1065</v>
      </c>
      <c r="C44799" t="s">
        <v>1022</v>
      </c>
      <c r="D44799" t="s">
        <v>969</v>
      </c>
      <c r="E44799" t="s">
        <v>1015</v>
      </c>
      <c r="F44799" s="86">
        <v>180808.508043751</v>
      </c>
    </row>
    <row r="44800" spans="1:6">
      <c r="A44800">
        <v>2037</v>
      </c>
      <c r="B44800" t="s">
        <v>1065</v>
      </c>
      <c r="C44800" t="s">
        <v>1022</v>
      </c>
      <c r="D44800" t="s">
        <v>969</v>
      </c>
      <c r="E44800" t="s">
        <v>1015</v>
      </c>
      <c r="F44800" s="86">
        <v>171734.28110127099</v>
      </c>
    </row>
    <row r="44801" spans="1:6">
      <c r="A44801">
        <v>2038</v>
      </c>
      <c r="B44801" t="s">
        <v>1065</v>
      </c>
      <c r="C44801" t="s">
        <v>1022</v>
      </c>
      <c r="D44801" t="s">
        <v>969</v>
      </c>
      <c r="E44801" t="s">
        <v>1015</v>
      </c>
      <c r="F44801" s="86">
        <v>162671.15670775299</v>
      </c>
    </row>
    <row r="44802" spans="1:6">
      <c r="A44802">
        <v>2039</v>
      </c>
      <c r="B44802" t="s">
        <v>1065</v>
      </c>
      <c r="C44802" t="s">
        <v>1022</v>
      </c>
      <c r="D44802" t="s">
        <v>969</v>
      </c>
      <c r="E44802" t="s">
        <v>1015</v>
      </c>
      <c r="F44802" s="86">
        <v>153705.504485335</v>
      </c>
    </row>
    <row r="44803" spans="1:6">
      <c r="A44803">
        <v>2040</v>
      </c>
      <c r="B44803" t="s">
        <v>1065</v>
      </c>
      <c r="C44803" t="s">
        <v>1022</v>
      </c>
      <c r="D44803" t="s">
        <v>969</v>
      </c>
      <c r="E44803" t="s">
        <v>1015</v>
      </c>
      <c r="F44803" s="86">
        <v>144925.79805067001</v>
      </c>
    </row>
    <row r="44804" spans="1:6">
      <c r="A44804">
        <v>2041</v>
      </c>
      <c r="B44804" t="s">
        <v>1065</v>
      </c>
      <c r="C44804" t="s">
        <v>1022</v>
      </c>
      <c r="D44804" t="s">
        <v>969</v>
      </c>
      <c r="E44804" t="s">
        <v>1015</v>
      </c>
      <c r="F44804" s="86">
        <v>135760.812789424</v>
      </c>
    </row>
    <row r="44805" spans="1:6">
      <c r="A44805">
        <v>2042</v>
      </c>
      <c r="B44805" t="s">
        <v>1065</v>
      </c>
      <c r="C44805" t="s">
        <v>1022</v>
      </c>
      <c r="D44805" t="s">
        <v>969</v>
      </c>
      <c r="E44805" t="s">
        <v>1015</v>
      </c>
      <c r="F44805" s="86">
        <v>127157.01471230399</v>
      </c>
    </row>
    <row r="44806" spans="1:6">
      <c r="A44806">
        <v>2043</v>
      </c>
      <c r="B44806" t="s">
        <v>1065</v>
      </c>
      <c r="C44806" t="s">
        <v>1022</v>
      </c>
      <c r="D44806" t="s">
        <v>969</v>
      </c>
      <c r="E44806" t="s">
        <v>1015</v>
      </c>
      <c r="F44806" s="86">
        <v>119114.40345569</v>
      </c>
    </row>
    <row r="44807" spans="1:6">
      <c r="A44807">
        <v>2044</v>
      </c>
      <c r="B44807" t="s">
        <v>1065</v>
      </c>
      <c r="C44807" t="s">
        <v>1022</v>
      </c>
      <c r="D44807" t="s">
        <v>969</v>
      </c>
      <c r="E44807" t="s">
        <v>1015</v>
      </c>
      <c r="F44807" s="86">
        <v>111749.31329917999</v>
      </c>
    </row>
    <row r="44808" spans="1:6">
      <c r="A44808">
        <v>2045</v>
      </c>
      <c r="B44808" t="s">
        <v>1065</v>
      </c>
      <c r="C44808" t="s">
        <v>1022</v>
      </c>
      <c r="D44808" t="s">
        <v>969</v>
      </c>
      <c r="E44808" t="s">
        <v>1015</v>
      </c>
      <c r="F44808" s="86">
        <v>105128.07386492001</v>
      </c>
    </row>
    <row r="44809" spans="1:6">
      <c r="A44809">
        <v>2046</v>
      </c>
      <c r="B44809" t="s">
        <v>1065</v>
      </c>
      <c r="C44809" t="s">
        <v>1022</v>
      </c>
      <c r="D44809" t="s">
        <v>969</v>
      </c>
      <c r="E44809" t="s">
        <v>1015</v>
      </c>
      <c r="F44809" s="86">
        <v>99296.281449743794</v>
      </c>
    </row>
    <row r="44810" spans="1:6">
      <c r="A44810">
        <v>2047</v>
      </c>
      <c r="B44810" t="s">
        <v>1065</v>
      </c>
      <c r="C44810" t="s">
        <v>1022</v>
      </c>
      <c r="D44810" t="s">
        <v>969</v>
      </c>
      <c r="E44810" t="s">
        <v>1015</v>
      </c>
      <c r="F44810" s="86">
        <v>94300.944698029998</v>
      </c>
    </row>
    <row r="44811" spans="1:6">
      <c r="A44811">
        <v>2048</v>
      </c>
      <c r="B44811" t="s">
        <v>1065</v>
      </c>
      <c r="C44811" t="s">
        <v>1022</v>
      </c>
      <c r="D44811" t="s">
        <v>969</v>
      </c>
      <c r="E44811" t="s">
        <v>1015</v>
      </c>
      <c r="F44811" s="86">
        <v>90076.117618679098</v>
      </c>
    </row>
    <row r="44812" spans="1:6">
      <c r="A44812">
        <v>2049</v>
      </c>
      <c r="B44812" t="s">
        <v>1065</v>
      </c>
      <c r="C44812" t="s">
        <v>1022</v>
      </c>
      <c r="D44812" t="s">
        <v>969</v>
      </c>
      <c r="E44812" t="s">
        <v>1015</v>
      </c>
      <c r="F44812" s="86">
        <v>86611.717793742398</v>
      </c>
    </row>
    <row r="44813" spans="1:6">
      <c r="A44813">
        <v>2050</v>
      </c>
      <c r="B44813" t="s">
        <v>1065</v>
      </c>
      <c r="C44813" t="s">
        <v>1022</v>
      </c>
      <c r="D44813" t="s">
        <v>969</v>
      </c>
      <c r="E44813" t="s">
        <v>1015</v>
      </c>
      <c r="F44813" s="86">
        <v>83844.974056967694</v>
      </c>
    </row>
    <row r="44814" spans="1:6">
      <c r="A44814">
        <v>2017</v>
      </c>
      <c r="B44814" t="s">
        <v>1066</v>
      </c>
      <c r="C44814" t="s">
        <v>1022</v>
      </c>
      <c r="D44814" t="s">
        <v>969</v>
      </c>
      <c r="E44814" t="s">
        <v>1015</v>
      </c>
      <c r="F44814" s="86">
        <v>15174.8664831756</v>
      </c>
    </row>
    <row r="44815" spans="1:6">
      <c r="A44815">
        <v>2018</v>
      </c>
      <c r="B44815" t="s">
        <v>1066</v>
      </c>
      <c r="C44815" t="s">
        <v>1022</v>
      </c>
      <c r="D44815" t="s">
        <v>969</v>
      </c>
      <c r="E44815" t="s">
        <v>1015</v>
      </c>
      <c r="F44815" s="86">
        <v>15752.140858954501</v>
      </c>
    </row>
    <row r="44816" spans="1:6">
      <c r="A44816">
        <v>2019</v>
      </c>
      <c r="B44816" t="s">
        <v>1066</v>
      </c>
      <c r="C44816" t="s">
        <v>1022</v>
      </c>
      <c r="D44816" t="s">
        <v>969</v>
      </c>
      <c r="E44816" t="s">
        <v>1015</v>
      </c>
      <c r="F44816" s="86">
        <v>15896.451416489601</v>
      </c>
    </row>
    <row r="44817" spans="1:6">
      <c r="A44817">
        <v>2020</v>
      </c>
      <c r="B44817" t="s">
        <v>1066</v>
      </c>
      <c r="C44817" t="s">
        <v>1022</v>
      </c>
      <c r="D44817" t="s">
        <v>969</v>
      </c>
      <c r="E44817" t="s">
        <v>1015</v>
      </c>
      <c r="F44817" s="86">
        <v>16037.902079908999</v>
      </c>
    </row>
    <row r="44818" spans="1:6">
      <c r="A44818">
        <v>2021</v>
      </c>
      <c r="B44818" t="s">
        <v>1066</v>
      </c>
      <c r="C44818" t="s">
        <v>1022</v>
      </c>
      <c r="D44818" t="s">
        <v>969</v>
      </c>
      <c r="E44818" t="s">
        <v>1015</v>
      </c>
      <c r="F44818" s="86">
        <v>16182.305205361999</v>
      </c>
    </row>
    <row r="44819" spans="1:6">
      <c r="A44819">
        <v>2022</v>
      </c>
      <c r="B44819" t="s">
        <v>1066</v>
      </c>
      <c r="C44819" t="s">
        <v>1022</v>
      </c>
      <c r="D44819" t="s">
        <v>969</v>
      </c>
      <c r="E44819" t="s">
        <v>1015</v>
      </c>
      <c r="F44819" s="86">
        <v>16317.910390675001</v>
      </c>
    </row>
    <row r="44820" spans="1:6">
      <c r="A44820">
        <v>2023</v>
      </c>
      <c r="B44820" t="s">
        <v>1066</v>
      </c>
      <c r="C44820" t="s">
        <v>1022</v>
      </c>
      <c r="D44820" t="s">
        <v>969</v>
      </c>
      <c r="E44820" t="s">
        <v>1015</v>
      </c>
      <c r="F44820" s="86">
        <v>16439.746127896698</v>
      </c>
    </row>
    <row r="44821" spans="1:6">
      <c r="A44821">
        <v>2024</v>
      </c>
      <c r="B44821" t="s">
        <v>1066</v>
      </c>
      <c r="C44821" t="s">
        <v>1022</v>
      </c>
      <c r="D44821" t="s">
        <v>969</v>
      </c>
      <c r="E44821" t="s">
        <v>1015</v>
      </c>
      <c r="F44821" s="86">
        <v>16565.266021445099</v>
      </c>
    </row>
    <row r="44822" spans="1:6">
      <c r="A44822">
        <v>2025</v>
      </c>
      <c r="B44822" t="s">
        <v>1066</v>
      </c>
      <c r="C44822" t="s">
        <v>1022</v>
      </c>
      <c r="D44822" t="s">
        <v>969</v>
      </c>
      <c r="E44822" t="s">
        <v>1015</v>
      </c>
      <c r="F44822" s="86">
        <v>16687.293697107201</v>
      </c>
    </row>
    <row r="44823" spans="1:6">
      <c r="A44823">
        <v>2026</v>
      </c>
      <c r="B44823" t="s">
        <v>1066</v>
      </c>
      <c r="C44823" t="s">
        <v>1022</v>
      </c>
      <c r="D44823" t="s">
        <v>969</v>
      </c>
      <c r="E44823" t="s">
        <v>1015</v>
      </c>
      <c r="F44823" s="86">
        <v>16799.540547357999</v>
      </c>
    </row>
    <row r="44824" spans="1:6">
      <c r="A44824">
        <v>2027</v>
      </c>
      <c r="B44824" t="s">
        <v>1066</v>
      </c>
      <c r="C44824" t="s">
        <v>1022</v>
      </c>
      <c r="D44824" t="s">
        <v>969</v>
      </c>
      <c r="E44824" t="s">
        <v>1015</v>
      </c>
      <c r="F44824" s="86">
        <v>16914.087204665298</v>
      </c>
    </row>
    <row r="44825" spans="1:6">
      <c r="A44825">
        <v>2028</v>
      </c>
      <c r="B44825" t="s">
        <v>1066</v>
      </c>
      <c r="C44825" t="s">
        <v>1022</v>
      </c>
      <c r="D44825" t="s">
        <v>969</v>
      </c>
      <c r="E44825" t="s">
        <v>1015</v>
      </c>
      <c r="F44825" s="86">
        <v>17017.415711464801</v>
      </c>
    </row>
    <row r="44826" spans="1:6">
      <c r="A44826">
        <v>2029</v>
      </c>
      <c r="B44826" t="s">
        <v>1066</v>
      </c>
      <c r="C44826" t="s">
        <v>1022</v>
      </c>
      <c r="D44826" t="s">
        <v>969</v>
      </c>
      <c r="E44826" t="s">
        <v>1015</v>
      </c>
      <c r="F44826" s="86">
        <v>17096.439090916901</v>
      </c>
    </row>
    <row r="44827" spans="1:6">
      <c r="A44827">
        <v>2030</v>
      </c>
      <c r="B44827" t="s">
        <v>1066</v>
      </c>
      <c r="C44827" t="s">
        <v>1022</v>
      </c>
      <c r="D44827" t="s">
        <v>969</v>
      </c>
      <c r="E44827" t="s">
        <v>1015</v>
      </c>
      <c r="F44827" s="86">
        <v>17171.859527430999</v>
      </c>
    </row>
    <row r="44828" spans="1:6">
      <c r="A44828">
        <v>2031</v>
      </c>
      <c r="B44828" t="s">
        <v>1066</v>
      </c>
      <c r="C44828" t="s">
        <v>1022</v>
      </c>
      <c r="D44828" t="s">
        <v>969</v>
      </c>
      <c r="E44828" t="s">
        <v>1015</v>
      </c>
      <c r="F44828" s="86">
        <v>17237.632968458001</v>
      </c>
    </row>
    <row r="44829" spans="1:6">
      <c r="A44829">
        <v>2032</v>
      </c>
      <c r="B44829" t="s">
        <v>1066</v>
      </c>
      <c r="C44829" t="s">
        <v>1022</v>
      </c>
      <c r="D44829" t="s">
        <v>969</v>
      </c>
      <c r="E44829" t="s">
        <v>1015</v>
      </c>
      <c r="F44829" s="86">
        <v>17291.973687003399</v>
      </c>
    </row>
    <row r="44830" spans="1:6">
      <c r="A44830">
        <v>2033</v>
      </c>
      <c r="B44830" t="s">
        <v>1066</v>
      </c>
      <c r="C44830" t="s">
        <v>1022</v>
      </c>
      <c r="D44830" t="s">
        <v>969</v>
      </c>
      <c r="E44830" t="s">
        <v>1015</v>
      </c>
      <c r="F44830" s="86">
        <v>17334.1820778937</v>
      </c>
    </row>
    <row r="44831" spans="1:6">
      <c r="A44831">
        <v>2034</v>
      </c>
      <c r="B44831" t="s">
        <v>1066</v>
      </c>
      <c r="C44831" t="s">
        <v>1022</v>
      </c>
      <c r="D44831" t="s">
        <v>969</v>
      </c>
      <c r="E44831" t="s">
        <v>1015</v>
      </c>
      <c r="F44831" s="86">
        <v>17371.729419847401</v>
      </c>
    </row>
    <row r="44832" spans="1:6">
      <c r="A44832">
        <v>2035</v>
      </c>
      <c r="B44832" t="s">
        <v>1066</v>
      </c>
      <c r="C44832" t="s">
        <v>1022</v>
      </c>
      <c r="D44832" t="s">
        <v>969</v>
      </c>
      <c r="E44832" t="s">
        <v>1015</v>
      </c>
      <c r="F44832" s="86">
        <v>17400.5015594662</v>
      </c>
    </row>
    <row r="44833" spans="1:6">
      <c r="A44833">
        <v>2036</v>
      </c>
      <c r="B44833" t="s">
        <v>1066</v>
      </c>
      <c r="C44833" t="s">
        <v>1022</v>
      </c>
      <c r="D44833" t="s">
        <v>969</v>
      </c>
      <c r="E44833" t="s">
        <v>1015</v>
      </c>
      <c r="F44833" s="86">
        <v>17442.1922094562</v>
      </c>
    </row>
    <row r="44834" spans="1:6">
      <c r="A44834">
        <v>2037</v>
      </c>
      <c r="B44834" t="s">
        <v>1066</v>
      </c>
      <c r="C44834" t="s">
        <v>1022</v>
      </c>
      <c r="D44834" t="s">
        <v>969</v>
      </c>
      <c r="E44834" t="s">
        <v>1015</v>
      </c>
      <c r="F44834" s="86">
        <v>17486.8245566759</v>
      </c>
    </row>
    <row r="44835" spans="1:6">
      <c r="A44835">
        <v>2038</v>
      </c>
      <c r="B44835" t="s">
        <v>1066</v>
      </c>
      <c r="C44835" t="s">
        <v>1022</v>
      </c>
      <c r="D44835" t="s">
        <v>969</v>
      </c>
      <c r="E44835" t="s">
        <v>1015</v>
      </c>
      <c r="F44835" s="86">
        <v>17534.2668004023</v>
      </c>
    </row>
    <row r="44836" spans="1:6">
      <c r="A44836">
        <v>2039</v>
      </c>
      <c r="B44836" t="s">
        <v>1066</v>
      </c>
      <c r="C44836" t="s">
        <v>1022</v>
      </c>
      <c r="D44836" t="s">
        <v>969</v>
      </c>
      <c r="E44836" t="s">
        <v>1015</v>
      </c>
      <c r="F44836" s="86">
        <v>17582.783487088502</v>
      </c>
    </row>
    <row r="44837" spans="1:6">
      <c r="A44837">
        <v>2040</v>
      </c>
      <c r="B44837" t="s">
        <v>1066</v>
      </c>
      <c r="C44837" t="s">
        <v>1022</v>
      </c>
      <c r="D44837" t="s">
        <v>969</v>
      </c>
      <c r="E44837" t="s">
        <v>1015</v>
      </c>
      <c r="F44837" s="86">
        <v>17630.755814975601</v>
      </c>
    </row>
    <row r="44838" spans="1:6">
      <c r="A44838">
        <v>2041</v>
      </c>
      <c r="B44838" t="s">
        <v>1066</v>
      </c>
      <c r="C44838" t="s">
        <v>1022</v>
      </c>
      <c r="D44838" t="s">
        <v>969</v>
      </c>
      <c r="E44838" t="s">
        <v>1015</v>
      </c>
      <c r="F44838" s="86">
        <v>17750.540275782299</v>
      </c>
    </row>
    <row r="44839" spans="1:6">
      <c r="A44839">
        <v>2042</v>
      </c>
      <c r="B44839" t="s">
        <v>1066</v>
      </c>
      <c r="C44839" t="s">
        <v>1022</v>
      </c>
      <c r="D44839" t="s">
        <v>969</v>
      </c>
      <c r="E44839" t="s">
        <v>1015</v>
      </c>
      <c r="F44839" s="86">
        <v>17871.104623003899</v>
      </c>
    </row>
    <row r="44840" spans="1:6">
      <c r="A44840">
        <v>2043</v>
      </c>
      <c r="B44840" t="s">
        <v>1066</v>
      </c>
      <c r="C44840" t="s">
        <v>1022</v>
      </c>
      <c r="D44840" t="s">
        <v>969</v>
      </c>
      <c r="E44840" t="s">
        <v>1015</v>
      </c>
      <c r="F44840" s="86">
        <v>17992.263978073301</v>
      </c>
    </row>
    <row r="44841" spans="1:6">
      <c r="A44841">
        <v>2044</v>
      </c>
      <c r="B44841" t="s">
        <v>1066</v>
      </c>
      <c r="C44841" t="s">
        <v>1022</v>
      </c>
      <c r="D44841" t="s">
        <v>969</v>
      </c>
      <c r="E44841" t="s">
        <v>1015</v>
      </c>
      <c r="F44841" s="86">
        <v>18114.150888359702</v>
      </c>
    </row>
    <row r="44842" spans="1:6">
      <c r="A44842">
        <v>2045</v>
      </c>
      <c r="B44842" t="s">
        <v>1066</v>
      </c>
      <c r="C44842" t="s">
        <v>1022</v>
      </c>
      <c r="D44842" t="s">
        <v>969</v>
      </c>
      <c r="E44842" t="s">
        <v>1015</v>
      </c>
      <c r="F44842" s="86">
        <v>18237.026797362101</v>
      </c>
    </row>
    <row r="44843" spans="1:6">
      <c r="A44843">
        <v>2046</v>
      </c>
      <c r="B44843" t="s">
        <v>1066</v>
      </c>
      <c r="C44843" t="s">
        <v>1022</v>
      </c>
      <c r="D44843" t="s">
        <v>969</v>
      </c>
      <c r="E44843" t="s">
        <v>1015</v>
      </c>
      <c r="F44843" s="86">
        <v>18351.636707131602</v>
      </c>
    </row>
    <row r="44844" spans="1:6">
      <c r="A44844">
        <v>2047</v>
      </c>
      <c r="B44844" t="s">
        <v>1066</v>
      </c>
      <c r="C44844" t="s">
        <v>1022</v>
      </c>
      <c r="D44844" t="s">
        <v>969</v>
      </c>
      <c r="E44844" t="s">
        <v>1015</v>
      </c>
      <c r="F44844" s="86">
        <v>18477.116851177299</v>
      </c>
    </row>
    <row r="44845" spans="1:6">
      <c r="A44845">
        <v>2048</v>
      </c>
      <c r="B44845" t="s">
        <v>1066</v>
      </c>
      <c r="C44845" t="s">
        <v>1022</v>
      </c>
      <c r="D44845" t="s">
        <v>969</v>
      </c>
      <c r="E44845" t="s">
        <v>1015</v>
      </c>
      <c r="F44845" s="86">
        <v>18604.167545132001</v>
      </c>
    </row>
    <row r="44846" spans="1:6">
      <c r="A44846">
        <v>2049</v>
      </c>
      <c r="B44846" t="s">
        <v>1066</v>
      </c>
      <c r="C44846" t="s">
        <v>1022</v>
      </c>
      <c r="D44846" t="s">
        <v>969</v>
      </c>
      <c r="E44846" t="s">
        <v>1015</v>
      </c>
      <c r="F44846" s="86">
        <v>18732.881942494601</v>
      </c>
    </row>
    <row r="44847" spans="1:6">
      <c r="A44847">
        <v>2050</v>
      </c>
      <c r="B44847" t="s">
        <v>1066</v>
      </c>
      <c r="C44847" t="s">
        <v>1022</v>
      </c>
      <c r="D44847" t="s">
        <v>969</v>
      </c>
      <c r="E44847" t="s">
        <v>1015</v>
      </c>
      <c r="F44847" s="86">
        <v>18863.272942214498</v>
      </c>
    </row>
    <row r="44848" spans="1:6">
      <c r="A44848">
        <v>2017</v>
      </c>
      <c r="B44848" t="s">
        <v>1067</v>
      </c>
      <c r="C44848" t="s">
        <v>1022</v>
      </c>
      <c r="D44848" t="s">
        <v>969</v>
      </c>
      <c r="E44848" t="s">
        <v>1015</v>
      </c>
      <c r="F44848" s="86">
        <v>15166.1177013098</v>
      </c>
    </row>
    <row r="44849" spans="1:6">
      <c r="A44849">
        <v>2018</v>
      </c>
      <c r="B44849" t="s">
        <v>1067</v>
      </c>
      <c r="C44849" t="s">
        <v>1022</v>
      </c>
      <c r="D44849" t="s">
        <v>969</v>
      </c>
      <c r="E44849" t="s">
        <v>1015</v>
      </c>
      <c r="F44849" s="86">
        <v>15789.9824570411</v>
      </c>
    </row>
    <row r="44850" spans="1:6">
      <c r="A44850">
        <v>2019</v>
      </c>
      <c r="B44850" t="s">
        <v>1067</v>
      </c>
      <c r="C44850" t="s">
        <v>1022</v>
      </c>
      <c r="D44850" t="s">
        <v>969</v>
      </c>
      <c r="E44850" t="s">
        <v>1015</v>
      </c>
      <c r="F44850" s="86">
        <v>15904.8588901398</v>
      </c>
    </row>
    <row r="44851" spans="1:6">
      <c r="A44851">
        <v>2020</v>
      </c>
      <c r="B44851" t="s">
        <v>1067</v>
      </c>
      <c r="C44851" t="s">
        <v>1022</v>
      </c>
      <c r="D44851" t="s">
        <v>969</v>
      </c>
      <c r="E44851" t="s">
        <v>1015</v>
      </c>
      <c r="F44851" s="86">
        <v>16022.6440166258</v>
      </c>
    </row>
    <row r="44852" spans="1:6">
      <c r="A44852">
        <v>2021</v>
      </c>
      <c r="B44852" t="s">
        <v>1067</v>
      </c>
      <c r="C44852" t="s">
        <v>1022</v>
      </c>
      <c r="D44852" t="s">
        <v>969</v>
      </c>
      <c r="E44852" t="s">
        <v>1015</v>
      </c>
      <c r="F44852" s="86">
        <v>16143.3621672764</v>
      </c>
    </row>
    <row r="44853" spans="1:6">
      <c r="A44853">
        <v>2022</v>
      </c>
      <c r="B44853" t="s">
        <v>1067</v>
      </c>
      <c r="C44853" t="s">
        <v>1022</v>
      </c>
      <c r="D44853" t="s">
        <v>969</v>
      </c>
      <c r="E44853" t="s">
        <v>1015</v>
      </c>
      <c r="F44853" s="86">
        <v>16261.683145770699</v>
      </c>
    </row>
    <row r="44854" spans="1:6">
      <c r="A44854">
        <v>2023</v>
      </c>
      <c r="B44854" t="s">
        <v>1067</v>
      </c>
      <c r="C44854" t="s">
        <v>1022</v>
      </c>
      <c r="D44854" t="s">
        <v>969</v>
      </c>
      <c r="E44854" t="s">
        <v>1015</v>
      </c>
      <c r="F44854" s="86">
        <v>16376.1632442831</v>
      </c>
    </row>
    <row r="44855" spans="1:6">
      <c r="A44855">
        <v>2024</v>
      </c>
      <c r="B44855" t="s">
        <v>1067</v>
      </c>
      <c r="C44855" t="s">
        <v>1022</v>
      </c>
      <c r="D44855" t="s">
        <v>969</v>
      </c>
      <c r="E44855" t="s">
        <v>1015</v>
      </c>
      <c r="F44855" s="86">
        <v>16491.2946258642</v>
      </c>
    </row>
    <row r="44856" spans="1:6">
      <c r="A44856">
        <v>2025</v>
      </c>
      <c r="B44856" t="s">
        <v>1067</v>
      </c>
      <c r="C44856" t="s">
        <v>1022</v>
      </c>
      <c r="D44856" t="s">
        <v>969</v>
      </c>
      <c r="E44856" t="s">
        <v>1015</v>
      </c>
      <c r="F44856" s="86">
        <v>16609.6604157539</v>
      </c>
    </row>
    <row r="44857" spans="1:6">
      <c r="A44857">
        <v>2026</v>
      </c>
      <c r="B44857" t="s">
        <v>1067</v>
      </c>
      <c r="C44857" t="s">
        <v>1022</v>
      </c>
      <c r="D44857" t="s">
        <v>969</v>
      </c>
      <c r="E44857" t="s">
        <v>1015</v>
      </c>
      <c r="F44857" s="86">
        <v>16724.5237121801</v>
      </c>
    </row>
    <row r="44858" spans="1:6">
      <c r="A44858">
        <v>2027</v>
      </c>
      <c r="B44858" t="s">
        <v>1067</v>
      </c>
      <c r="C44858" t="s">
        <v>1022</v>
      </c>
      <c r="D44858" t="s">
        <v>969</v>
      </c>
      <c r="E44858" t="s">
        <v>1015</v>
      </c>
      <c r="F44858" s="86">
        <v>16837.031095562801</v>
      </c>
    </row>
    <row r="44859" spans="1:6">
      <c r="A44859">
        <v>2028</v>
      </c>
      <c r="B44859" t="s">
        <v>1067</v>
      </c>
      <c r="C44859" t="s">
        <v>1022</v>
      </c>
      <c r="D44859" t="s">
        <v>969</v>
      </c>
      <c r="E44859" t="s">
        <v>1015</v>
      </c>
      <c r="F44859" s="86">
        <v>16945.019375581302</v>
      </c>
    </row>
    <row r="44860" spans="1:6">
      <c r="A44860">
        <v>2029</v>
      </c>
      <c r="B44860" t="s">
        <v>1067</v>
      </c>
      <c r="C44860" t="s">
        <v>1022</v>
      </c>
      <c r="D44860" t="s">
        <v>969</v>
      </c>
      <c r="E44860" t="s">
        <v>1015</v>
      </c>
      <c r="F44860" s="86">
        <v>17041.2411293066</v>
      </c>
    </row>
    <row r="44861" spans="1:6">
      <c r="A44861">
        <v>2030</v>
      </c>
      <c r="B44861" t="s">
        <v>1067</v>
      </c>
      <c r="C44861" t="s">
        <v>1022</v>
      </c>
      <c r="D44861" t="s">
        <v>969</v>
      </c>
      <c r="E44861" t="s">
        <v>1015</v>
      </c>
      <c r="F44861" s="86">
        <v>17136.277212230601</v>
      </c>
    </row>
    <row r="44862" spans="1:6">
      <c r="A44862">
        <v>2031</v>
      </c>
      <c r="B44862" t="s">
        <v>1067</v>
      </c>
      <c r="C44862" t="s">
        <v>1022</v>
      </c>
      <c r="D44862" t="s">
        <v>969</v>
      </c>
      <c r="E44862" t="s">
        <v>1015</v>
      </c>
      <c r="F44862" s="86">
        <v>17223.9199001038</v>
      </c>
    </row>
    <row r="44863" spans="1:6">
      <c r="A44863">
        <v>2032</v>
      </c>
      <c r="B44863" t="s">
        <v>1067</v>
      </c>
      <c r="C44863" t="s">
        <v>1022</v>
      </c>
      <c r="D44863" t="s">
        <v>969</v>
      </c>
      <c r="E44863" t="s">
        <v>1015</v>
      </c>
      <c r="F44863" s="86">
        <v>17305.700269881101</v>
      </c>
    </row>
    <row r="44864" spans="1:6">
      <c r="A44864">
        <v>2033</v>
      </c>
      <c r="B44864" t="s">
        <v>1067</v>
      </c>
      <c r="C44864" t="s">
        <v>1022</v>
      </c>
      <c r="D44864" t="s">
        <v>969</v>
      </c>
      <c r="E44864" t="s">
        <v>1015</v>
      </c>
      <c r="F44864" s="86">
        <v>17380.704996404202</v>
      </c>
    </row>
    <row r="44865" spans="1:6">
      <c r="A44865">
        <v>2034</v>
      </c>
      <c r="B44865" t="s">
        <v>1067</v>
      </c>
      <c r="C44865" t="s">
        <v>1022</v>
      </c>
      <c r="D44865" t="s">
        <v>969</v>
      </c>
      <c r="E44865" t="s">
        <v>1015</v>
      </c>
      <c r="F44865" s="86">
        <v>17453.387871181301</v>
      </c>
    </row>
    <row r="44866" spans="1:6">
      <c r="A44866">
        <v>2035</v>
      </c>
      <c r="B44866" t="s">
        <v>1067</v>
      </c>
      <c r="C44866" t="s">
        <v>1022</v>
      </c>
      <c r="D44866" t="s">
        <v>969</v>
      </c>
      <c r="E44866" t="s">
        <v>1015</v>
      </c>
      <c r="F44866" s="86">
        <v>17522.536680562302</v>
      </c>
    </row>
    <row r="44867" spans="1:6">
      <c r="A44867">
        <v>2036</v>
      </c>
      <c r="B44867" t="s">
        <v>1067</v>
      </c>
      <c r="C44867" t="s">
        <v>1022</v>
      </c>
      <c r="D44867" t="s">
        <v>969</v>
      </c>
      <c r="E44867" t="s">
        <v>1015</v>
      </c>
      <c r="F44867" s="86">
        <v>17598.058114607298</v>
      </c>
    </row>
    <row r="44868" spans="1:6">
      <c r="A44868">
        <v>2037</v>
      </c>
      <c r="B44868" t="s">
        <v>1067</v>
      </c>
      <c r="C44868" t="s">
        <v>1022</v>
      </c>
      <c r="D44868" t="s">
        <v>969</v>
      </c>
      <c r="E44868" t="s">
        <v>1015</v>
      </c>
      <c r="F44868" s="86">
        <v>17671.259874464798</v>
      </c>
    </row>
    <row r="44869" spans="1:6">
      <c r="A44869">
        <v>2038</v>
      </c>
      <c r="B44869" t="s">
        <v>1067</v>
      </c>
      <c r="C44869" t="s">
        <v>1022</v>
      </c>
      <c r="D44869" t="s">
        <v>969</v>
      </c>
      <c r="E44869" t="s">
        <v>1015</v>
      </c>
      <c r="F44869" s="86">
        <v>17750.0027792933</v>
      </c>
    </row>
    <row r="44870" spans="1:6">
      <c r="A44870">
        <v>2039</v>
      </c>
      <c r="B44870" t="s">
        <v>1067</v>
      </c>
      <c r="C44870" t="s">
        <v>1022</v>
      </c>
      <c r="D44870" t="s">
        <v>969</v>
      </c>
      <c r="E44870" t="s">
        <v>1015</v>
      </c>
      <c r="F44870" s="86">
        <v>17825.872253914298</v>
      </c>
    </row>
    <row r="44871" spans="1:6">
      <c r="A44871">
        <v>2040</v>
      </c>
      <c r="B44871" t="s">
        <v>1067</v>
      </c>
      <c r="C44871" t="s">
        <v>1022</v>
      </c>
      <c r="D44871" t="s">
        <v>969</v>
      </c>
      <c r="E44871" t="s">
        <v>1015</v>
      </c>
      <c r="F44871" s="86">
        <v>17905.692016964898</v>
      </c>
    </row>
    <row r="44872" spans="1:6">
      <c r="A44872">
        <v>2041</v>
      </c>
      <c r="B44872" t="s">
        <v>1067</v>
      </c>
      <c r="C44872" t="s">
        <v>1022</v>
      </c>
      <c r="D44872" t="s">
        <v>969</v>
      </c>
      <c r="E44872" t="s">
        <v>1015</v>
      </c>
      <c r="F44872" s="86">
        <v>18008.195251947302</v>
      </c>
    </row>
    <row r="44873" spans="1:6">
      <c r="A44873">
        <v>2042</v>
      </c>
      <c r="B44873" t="s">
        <v>1067</v>
      </c>
      <c r="C44873" t="s">
        <v>1022</v>
      </c>
      <c r="D44873" t="s">
        <v>969</v>
      </c>
      <c r="E44873" t="s">
        <v>1015</v>
      </c>
      <c r="F44873" s="86">
        <v>18114.294807843002</v>
      </c>
    </row>
    <row r="44874" spans="1:6">
      <c r="A44874">
        <v>2043</v>
      </c>
      <c r="B44874" t="s">
        <v>1067</v>
      </c>
      <c r="C44874" t="s">
        <v>1022</v>
      </c>
      <c r="D44874" t="s">
        <v>969</v>
      </c>
      <c r="E44874" t="s">
        <v>1015</v>
      </c>
      <c r="F44874" s="86">
        <v>18216.130797489601</v>
      </c>
    </row>
    <row r="44875" spans="1:6">
      <c r="A44875">
        <v>2044</v>
      </c>
      <c r="B44875" t="s">
        <v>1067</v>
      </c>
      <c r="C44875" t="s">
        <v>1022</v>
      </c>
      <c r="D44875" t="s">
        <v>969</v>
      </c>
      <c r="E44875" t="s">
        <v>1015</v>
      </c>
      <c r="F44875" s="86">
        <v>18321.718523167401</v>
      </c>
    </row>
    <row r="44876" spans="1:6">
      <c r="A44876">
        <v>2045</v>
      </c>
      <c r="B44876" t="s">
        <v>1067</v>
      </c>
      <c r="C44876" t="s">
        <v>1022</v>
      </c>
      <c r="D44876" t="s">
        <v>969</v>
      </c>
      <c r="E44876" t="s">
        <v>1015</v>
      </c>
      <c r="F44876" s="86">
        <v>18423.338195735399</v>
      </c>
    </row>
    <row r="44877" spans="1:6">
      <c r="A44877">
        <v>2046</v>
      </c>
      <c r="B44877" t="s">
        <v>1067</v>
      </c>
      <c r="C44877" t="s">
        <v>1022</v>
      </c>
      <c r="D44877" t="s">
        <v>969</v>
      </c>
      <c r="E44877" t="s">
        <v>1015</v>
      </c>
      <c r="F44877" s="86">
        <v>18529.231075310799</v>
      </c>
    </row>
    <row r="44878" spans="1:6">
      <c r="A44878">
        <v>2047</v>
      </c>
      <c r="B44878" t="s">
        <v>1067</v>
      </c>
      <c r="C44878" t="s">
        <v>1022</v>
      </c>
      <c r="D44878" t="s">
        <v>969</v>
      </c>
      <c r="E44878" t="s">
        <v>1015</v>
      </c>
      <c r="F44878" s="86">
        <v>18631.451756167</v>
      </c>
    </row>
    <row r="44879" spans="1:6">
      <c r="A44879">
        <v>2048</v>
      </c>
      <c r="B44879" t="s">
        <v>1067</v>
      </c>
      <c r="C44879" t="s">
        <v>1022</v>
      </c>
      <c r="D44879" t="s">
        <v>969</v>
      </c>
      <c r="E44879" t="s">
        <v>1015</v>
      </c>
      <c r="F44879" s="86">
        <v>18738.297408389899</v>
      </c>
    </row>
    <row r="44880" spans="1:6">
      <c r="A44880">
        <v>2049</v>
      </c>
      <c r="B44880" t="s">
        <v>1067</v>
      </c>
      <c r="C44880" t="s">
        <v>1022</v>
      </c>
      <c r="D44880" t="s">
        <v>969</v>
      </c>
      <c r="E44880" t="s">
        <v>1015</v>
      </c>
      <c r="F44880" s="86">
        <v>18841.697167679202</v>
      </c>
    </row>
    <row r="44881" spans="1:6">
      <c r="A44881">
        <v>2050</v>
      </c>
      <c r="B44881" t="s">
        <v>1067</v>
      </c>
      <c r="C44881" t="s">
        <v>1022</v>
      </c>
      <c r="D44881" t="s">
        <v>969</v>
      </c>
      <c r="E44881" t="s">
        <v>1015</v>
      </c>
      <c r="F44881" s="86">
        <v>18950.009355293801</v>
      </c>
    </row>
    <row r="44882" spans="1:6">
      <c r="A44882">
        <v>2017</v>
      </c>
      <c r="B44882" t="s">
        <v>1068</v>
      </c>
      <c r="C44882" t="s">
        <v>1022</v>
      </c>
      <c r="D44882" t="s">
        <v>969</v>
      </c>
      <c r="E44882" t="s">
        <v>1015</v>
      </c>
      <c r="F44882" s="86">
        <v>192714.046083069</v>
      </c>
    </row>
    <row r="44883" spans="1:6">
      <c r="A44883">
        <v>2018</v>
      </c>
      <c r="B44883" t="s">
        <v>1068</v>
      </c>
      <c r="C44883" t="s">
        <v>1022</v>
      </c>
      <c r="D44883" t="s">
        <v>969</v>
      </c>
      <c r="E44883" t="s">
        <v>1015</v>
      </c>
      <c r="F44883" s="86">
        <v>187961.73013569901</v>
      </c>
    </row>
    <row r="44884" spans="1:6">
      <c r="A44884">
        <v>2019</v>
      </c>
      <c r="B44884" t="s">
        <v>1068</v>
      </c>
      <c r="C44884" t="s">
        <v>1022</v>
      </c>
      <c r="D44884" t="s">
        <v>969</v>
      </c>
      <c r="E44884" t="s">
        <v>1015</v>
      </c>
      <c r="F44884" s="86">
        <v>188372.04035939599</v>
      </c>
    </row>
    <row r="44885" spans="1:6">
      <c r="A44885">
        <v>2020</v>
      </c>
      <c r="B44885" t="s">
        <v>1068</v>
      </c>
      <c r="C44885" t="s">
        <v>1022</v>
      </c>
      <c r="D44885" t="s">
        <v>969</v>
      </c>
      <c r="E44885" t="s">
        <v>1015</v>
      </c>
      <c r="F44885" s="86">
        <v>188710.504598623</v>
      </c>
    </row>
    <row r="44886" spans="1:6">
      <c r="A44886">
        <v>2021</v>
      </c>
      <c r="B44886" t="s">
        <v>1068</v>
      </c>
      <c r="C44886" t="s">
        <v>1022</v>
      </c>
      <c r="D44886" t="s">
        <v>969</v>
      </c>
      <c r="E44886" t="s">
        <v>1015</v>
      </c>
      <c r="F44886" s="86">
        <v>188951.46444469001</v>
      </c>
    </row>
    <row r="44887" spans="1:6">
      <c r="A44887">
        <v>2022</v>
      </c>
      <c r="B44887" t="s">
        <v>1068</v>
      </c>
      <c r="C44887" t="s">
        <v>1022</v>
      </c>
      <c r="D44887" t="s">
        <v>969</v>
      </c>
      <c r="E44887" t="s">
        <v>1015</v>
      </c>
      <c r="F44887" s="86">
        <v>188861.90715484801</v>
      </c>
    </row>
    <row r="44888" spans="1:6">
      <c r="A44888">
        <v>2023</v>
      </c>
      <c r="B44888" t="s">
        <v>1068</v>
      </c>
      <c r="C44888" t="s">
        <v>1022</v>
      </c>
      <c r="D44888" t="s">
        <v>969</v>
      </c>
      <c r="E44888" t="s">
        <v>1015</v>
      </c>
      <c r="F44888" s="86">
        <v>188519.85122298801</v>
      </c>
    </row>
    <row r="44889" spans="1:6">
      <c r="A44889">
        <v>2024</v>
      </c>
      <c r="B44889" t="s">
        <v>1068</v>
      </c>
      <c r="C44889" t="s">
        <v>1022</v>
      </c>
      <c r="D44889" t="s">
        <v>969</v>
      </c>
      <c r="E44889" t="s">
        <v>1015</v>
      </c>
      <c r="F44889" s="86">
        <v>187703.589657206</v>
      </c>
    </row>
    <row r="44890" spans="1:6">
      <c r="A44890">
        <v>2025</v>
      </c>
      <c r="B44890" t="s">
        <v>1068</v>
      </c>
      <c r="C44890" t="s">
        <v>1022</v>
      </c>
      <c r="D44890" t="s">
        <v>969</v>
      </c>
      <c r="E44890" t="s">
        <v>1015</v>
      </c>
      <c r="F44890" s="86">
        <v>186442.39444426601</v>
      </c>
    </row>
    <row r="44891" spans="1:6">
      <c r="A44891">
        <v>2026</v>
      </c>
      <c r="B44891" t="s">
        <v>1068</v>
      </c>
      <c r="C44891" t="s">
        <v>1022</v>
      </c>
      <c r="D44891" t="s">
        <v>969</v>
      </c>
      <c r="E44891" t="s">
        <v>1015</v>
      </c>
      <c r="F44891" s="86">
        <v>184539.497850188</v>
      </c>
    </row>
    <row r="44892" spans="1:6">
      <c r="A44892">
        <v>2027</v>
      </c>
      <c r="B44892" t="s">
        <v>1068</v>
      </c>
      <c r="C44892" t="s">
        <v>1022</v>
      </c>
      <c r="D44892" t="s">
        <v>969</v>
      </c>
      <c r="E44892" t="s">
        <v>1015</v>
      </c>
      <c r="F44892" s="86">
        <v>181953.503134067</v>
      </c>
    </row>
    <row r="44893" spans="1:6">
      <c r="A44893">
        <v>2028</v>
      </c>
      <c r="B44893" t="s">
        <v>1068</v>
      </c>
      <c r="C44893" t="s">
        <v>1022</v>
      </c>
      <c r="D44893" t="s">
        <v>969</v>
      </c>
      <c r="E44893" t="s">
        <v>1015</v>
      </c>
      <c r="F44893" s="86">
        <v>178370.24289316201</v>
      </c>
    </row>
    <row r="44894" spans="1:6">
      <c r="A44894">
        <v>2029</v>
      </c>
      <c r="B44894" t="s">
        <v>1068</v>
      </c>
      <c r="C44894" t="s">
        <v>1022</v>
      </c>
      <c r="D44894" t="s">
        <v>969</v>
      </c>
      <c r="E44894" t="s">
        <v>1015</v>
      </c>
      <c r="F44894" s="86">
        <v>173880.97346381101</v>
      </c>
    </row>
    <row r="44895" spans="1:6">
      <c r="A44895">
        <v>2030</v>
      </c>
      <c r="B44895" t="s">
        <v>1068</v>
      </c>
      <c r="C44895" t="s">
        <v>1022</v>
      </c>
      <c r="D44895" t="s">
        <v>969</v>
      </c>
      <c r="E44895" t="s">
        <v>1015</v>
      </c>
      <c r="F44895" s="86">
        <v>168390.77761241599</v>
      </c>
    </row>
    <row r="44896" spans="1:6">
      <c r="A44896">
        <v>2031</v>
      </c>
      <c r="B44896" t="s">
        <v>1068</v>
      </c>
      <c r="C44896" t="s">
        <v>1022</v>
      </c>
      <c r="D44896" t="s">
        <v>969</v>
      </c>
      <c r="E44896" t="s">
        <v>1015</v>
      </c>
      <c r="F44896" s="86">
        <v>162019.85026298399</v>
      </c>
    </row>
    <row r="44897" spans="1:6">
      <c r="A44897">
        <v>2032</v>
      </c>
      <c r="B44897" t="s">
        <v>1068</v>
      </c>
      <c r="C44897" t="s">
        <v>1022</v>
      </c>
      <c r="D44897" t="s">
        <v>969</v>
      </c>
      <c r="E44897" t="s">
        <v>1015</v>
      </c>
      <c r="F44897" s="86">
        <v>154903.930073261</v>
      </c>
    </row>
    <row r="44898" spans="1:6">
      <c r="A44898">
        <v>2033</v>
      </c>
      <c r="B44898" t="s">
        <v>1068</v>
      </c>
      <c r="C44898" t="s">
        <v>1022</v>
      </c>
      <c r="D44898" t="s">
        <v>969</v>
      </c>
      <c r="E44898" t="s">
        <v>1015</v>
      </c>
      <c r="F44898" s="86">
        <v>147124.266269377</v>
      </c>
    </row>
    <row r="44899" spans="1:6">
      <c r="A44899">
        <v>2034</v>
      </c>
      <c r="B44899" t="s">
        <v>1068</v>
      </c>
      <c r="C44899" t="s">
        <v>1022</v>
      </c>
      <c r="D44899" t="s">
        <v>969</v>
      </c>
      <c r="E44899" t="s">
        <v>1015</v>
      </c>
      <c r="F44899" s="86">
        <v>138729.07382132299</v>
      </c>
    </row>
    <row r="44900" spans="1:6">
      <c r="A44900">
        <v>2035</v>
      </c>
      <c r="B44900" t="s">
        <v>1068</v>
      </c>
      <c r="C44900" t="s">
        <v>1022</v>
      </c>
      <c r="D44900" t="s">
        <v>969</v>
      </c>
      <c r="E44900" t="s">
        <v>1015</v>
      </c>
      <c r="F44900" s="86">
        <v>129908.04623839501</v>
      </c>
    </row>
    <row r="44901" spans="1:6">
      <c r="A44901">
        <v>2036</v>
      </c>
      <c r="B44901" t="s">
        <v>1068</v>
      </c>
      <c r="C44901" t="s">
        <v>1022</v>
      </c>
      <c r="D44901" t="s">
        <v>969</v>
      </c>
      <c r="E44901" t="s">
        <v>1015</v>
      </c>
      <c r="F44901" s="86">
        <v>120773.134426203</v>
      </c>
    </row>
    <row r="44902" spans="1:6">
      <c r="A44902">
        <v>2037</v>
      </c>
      <c r="B44902" t="s">
        <v>1068</v>
      </c>
      <c r="C44902" t="s">
        <v>1022</v>
      </c>
      <c r="D44902" t="s">
        <v>969</v>
      </c>
      <c r="E44902" t="s">
        <v>1015</v>
      </c>
      <c r="F44902" s="86">
        <v>111470.243111748</v>
      </c>
    </row>
    <row r="44903" spans="1:6">
      <c r="A44903">
        <v>2038</v>
      </c>
      <c r="B44903" t="s">
        <v>1068</v>
      </c>
      <c r="C44903" t="s">
        <v>1022</v>
      </c>
      <c r="D44903" t="s">
        <v>969</v>
      </c>
      <c r="E44903" t="s">
        <v>1015</v>
      </c>
      <c r="F44903" s="86">
        <v>102089.883500019</v>
      </c>
    </row>
    <row r="44904" spans="1:6">
      <c r="A44904">
        <v>2039</v>
      </c>
      <c r="B44904" t="s">
        <v>1068</v>
      </c>
      <c r="C44904" t="s">
        <v>1022</v>
      </c>
      <c r="D44904" t="s">
        <v>969</v>
      </c>
      <c r="E44904" t="s">
        <v>1015</v>
      </c>
      <c r="F44904" s="86">
        <v>92668.234730321594</v>
      </c>
    </row>
    <row r="44905" spans="1:6">
      <c r="A44905">
        <v>2040</v>
      </c>
      <c r="B44905" t="s">
        <v>1068</v>
      </c>
      <c r="C44905" t="s">
        <v>1022</v>
      </c>
      <c r="D44905" t="s">
        <v>969</v>
      </c>
      <c r="E44905" t="s">
        <v>1015</v>
      </c>
      <c r="F44905" s="86">
        <v>83419.696729413001</v>
      </c>
    </row>
    <row r="44906" spans="1:6">
      <c r="A44906">
        <v>2041</v>
      </c>
      <c r="B44906" t="s">
        <v>1068</v>
      </c>
      <c r="C44906" t="s">
        <v>1022</v>
      </c>
      <c r="D44906" t="s">
        <v>969</v>
      </c>
      <c r="E44906" t="s">
        <v>1015</v>
      </c>
      <c r="F44906" s="86">
        <v>73623.578686387205</v>
      </c>
    </row>
    <row r="44907" spans="1:6">
      <c r="A44907">
        <v>2042</v>
      </c>
      <c r="B44907" t="s">
        <v>1068</v>
      </c>
      <c r="C44907" t="s">
        <v>1022</v>
      </c>
      <c r="D44907" t="s">
        <v>969</v>
      </c>
      <c r="E44907" t="s">
        <v>1015</v>
      </c>
      <c r="F44907" s="86">
        <v>64337.699341815402</v>
      </c>
    </row>
    <row r="44908" spans="1:6">
      <c r="A44908">
        <v>2043</v>
      </c>
      <c r="B44908" t="s">
        <v>1068</v>
      </c>
      <c r="C44908" t="s">
        <v>1022</v>
      </c>
      <c r="D44908" t="s">
        <v>969</v>
      </c>
      <c r="E44908" t="s">
        <v>1015</v>
      </c>
      <c r="F44908" s="86">
        <v>55672.694197653698</v>
      </c>
    </row>
    <row r="44909" spans="1:6">
      <c r="A44909">
        <v>2044</v>
      </c>
      <c r="B44909" t="s">
        <v>1068</v>
      </c>
      <c r="C44909" t="s">
        <v>1022</v>
      </c>
      <c r="D44909" t="s">
        <v>969</v>
      </c>
      <c r="E44909" t="s">
        <v>1015</v>
      </c>
      <c r="F44909" s="86">
        <v>47697.140922124701</v>
      </c>
    </row>
    <row r="44910" spans="1:6">
      <c r="A44910">
        <v>2045</v>
      </c>
      <c r="B44910" t="s">
        <v>1068</v>
      </c>
      <c r="C44910" t="s">
        <v>1022</v>
      </c>
      <c r="D44910" t="s">
        <v>969</v>
      </c>
      <c r="E44910" t="s">
        <v>1015</v>
      </c>
      <c r="F44910" s="86">
        <v>40482.478265905302</v>
      </c>
    </row>
    <row r="44911" spans="1:6">
      <c r="A44911">
        <v>2046</v>
      </c>
      <c r="B44911" t="s">
        <v>1068</v>
      </c>
      <c r="C44911" t="s">
        <v>1022</v>
      </c>
      <c r="D44911" t="s">
        <v>969</v>
      </c>
      <c r="E44911" t="s">
        <v>1015</v>
      </c>
      <c r="F44911" s="86">
        <v>34072.397559546996</v>
      </c>
    </row>
    <row r="44912" spans="1:6">
      <c r="A44912">
        <v>2047</v>
      </c>
      <c r="B44912" t="s">
        <v>1068</v>
      </c>
      <c r="C44912" t="s">
        <v>1022</v>
      </c>
      <c r="D44912" t="s">
        <v>969</v>
      </c>
      <c r="E44912" t="s">
        <v>1015</v>
      </c>
      <c r="F44912" s="86">
        <v>28492.1572401462</v>
      </c>
    </row>
    <row r="44913" spans="1:6">
      <c r="A44913">
        <v>2048</v>
      </c>
      <c r="B44913" t="s">
        <v>1068</v>
      </c>
      <c r="C44913" t="s">
        <v>1022</v>
      </c>
      <c r="D44913" t="s">
        <v>969</v>
      </c>
      <c r="E44913" t="s">
        <v>1015</v>
      </c>
      <c r="F44913" s="86">
        <v>23737.916087792401</v>
      </c>
    </row>
    <row r="44914" spans="1:6">
      <c r="A44914">
        <v>2049</v>
      </c>
      <c r="B44914" t="s">
        <v>1068</v>
      </c>
      <c r="C44914" t="s">
        <v>1022</v>
      </c>
      <c r="D44914" t="s">
        <v>969</v>
      </c>
      <c r="E44914" t="s">
        <v>1015</v>
      </c>
      <c r="F44914" s="86">
        <v>19787.597887130702</v>
      </c>
    </row>
    <row r="44915" spans="1:6">
      <c r="A44915">
        <v>2050</v>
      </c>
      <c r="B44915" t="s">
        <v>1068</v>
      </c>
      <c r="C44915" t="s">
        <v>1022</v>
      </c>
      <c r="D44915" t="s">
        <v>969</v>
      </c>
      <c r="E44915" t="s">
        <v>1015</v>
      </c>
      <c r="F44915" s="86">
        <v>16581.4747904738</v>
      </c>
    </row>
    <row r="44916" spans="1:6">
      <c r="A44916">
        <v>2017</v>
      </c>
      <c r="B44916" t="s">
        <v>1069</v>
      </c>
      <c r="C44916" t="s">
        <v>1022</v>
      </c>
      <c r="D44916" t="s">
        <v>969</v>
      </c>
      <c r="E44916" t="s">
        <v>1015</v>
      </c>
      <c r="F44916" s="86">
        <v>1044874.69292269</v>
      </c>
    </row>
    <row r="44917" spans="1:6">
      <c r="A44917">
        <v>2018</v>
      </c>
      <c r="B44917" t="s">
        <v>1069</v>
      </c>
      <c r="C44917" t="s">
        <v>1022</v>
      </c>
      <c r="D44917" t="s">
        <v>969</v>
      </c>
      <c r="E44917" t="s">
        <v>1015</v>
      </c>
      <c r="F44917" s="86">
        <v>1039522.97843236</v>
      </c>
    </row>
    <row r="44918" spans="1:6">
      <c r="A44918">
        <v>2019</v>
      </c>
      <c r="B44918" t="s">
        <v>1069</v>
      </c>
      <c r="C44918" t="s">
        <v>1022</v>
      </c>
      <c r="D44918" t="s">
        <v>969</v>
      </c>
      <c r="E44918" t="s">
        <v>1015</v>
      </c>
      <c r="F44918" s="86">
        <v>1038415.98506979</v>
      </c>
    </row>
    <row r="44919" spans="1:6">
      <c r="A44919">
        <v>2020</v>
      </c>
      <c r="B44919" t="s">
        <v>1069</v>
      </c>
      <c r="C44919" t="s">
        <v>1022</v>
      </c>
      <c r="D44919" t="s">
        <v>969</v>
      </c>
      <c r="E44919" t="s">
        <v>1015</v>
      </c>
      <c r="F44919" s="86">
        <v>1037520.54178529</v>
      </c>
    </row>
    <row r="44920" spans="1:6">
      <c r="A44920">
        <v>2021</v>
      </c>
      <c r="B44920" t="s">
        <v>1069</v>
      </c>
      <c r="C44920" t="s">
        <v>1022</v>
      </c>
      <c r="D44920" t="s">
        <v>969</v>
      </c>
      <c r="E44920" t="s">
        <v>1015</v>
      </c>
      <c r="F44920" s="86">
        <v>1035891.30359551</v>
      </c>
    </row>
    <row r="44921" spans="1:6">
      <c r="A44921">
        <v>2022</v>
      </c>
      <c r="B44921" t="s">
        <v>1069</v>
      </c>
      <c r="C44921" t="s">
        <v>1022</v>
      </c>
      <c r="D44921" t="s">
        <v>969</v>
      </c>
      <c r="E44921" t="s">
        <v>1015</v>
      </c>
      <c r="F44921" s="86">
        <v>1032931.73814736</v>
      </c>
    </row>
    <row r="44922" spans="1:6">
      <c r="A44922">
        <v>2023</v>
      </c>
      <c r="B44922" t="s">
        <v>1069</v>
      </c>
      <c r="C44922" t="s">
        <v>1022</v>
      </c>
      <c r="D44922" t="s">
        <v>969</v>
      </c>
      <c r="E44922" t="s">
        <v>1015</v>
      </c>
      <c r="F44922" s="86">
        <v>1028753.29675936</v>
      </c>
    </row>
    <row r="44923" spans="1:6">
      <c r="A44923">
        <v>2024</v>
      </c>
      <c r="B44923" t="s">
        <v>1069</v>
      </c>
      <c r="C44923" t="s">
        <v>1022</v>
      </c>
      <c r="D44923" t="s">
        <v>969</v>
      </c>
      <c r="E44923" t="s">
        <v>1015</v>
      </c>
      <c r="F44923" s="86">
        <v>1022930.12570431</v>
      </c>
    </row>
    <row r="44924" spans="1:6">
      <c r="A44924">
        <v>2025</v>
      </c>
      <c r="B44924" t="s">
        <v>1069</v>
      </c>
      <c r="C44924" t="s">
        <v>1022</v>
      </c>
      <c r="D44924" t="s">
        <v>969</v>
      </c>
      <c r="E44924" t="s">
        <v>1015</v>
      </c>
      <c r="F44924" s="86">
        <v>1014742.32447376</v>
      </c>
    </row>
    <row r="44925" spans="1:6">
      <c r="A44925">
        <v>2026</v>
      </c>
      <c r="B44925" t="s">
        <v>1069</v>
      </c>
      <c r="C44925" t="s">
        <v>1022</v>
      </c>
      <c r="D44925" t="s">
        <v>969</v>
      </c>
      <c r="E44925" t="s">
        <v>1015</v>
      </c>
      <c r="F44925" s="86">
        <v>1004183.8460385</v>
      </c>
    </row>
    <row r="44926" spans="1:6">
      <c r="A44926">
        <v>2027</v>
      </c>
      <c r="B44926" t="s">
        <v>1069</v>
      </c>
      <c r="C44926" t="s">
        <v>1022</v>
      </c>
      <c r="D44926" t="s">
        <v>969</v>
      </c>
      <c r="E44926" t="s">
        <v>1015</v>
      </c>
      <c r="F44926" s="86">
        <v>990472.90934056905</v>
      </c>
    </row>
    <row r="44927" spans="1:6">
      <c r="A44927">
        <v>2028</v>
      </c>
      <c r="B44927" t="s">
        <v>1069</v>
      </c>
      <c r="C44927" t="s">
        <v>1022</v>
      </c>
      <c r="D44927" t="s">
        <v>969</v>
      </c>
      <c r="E44927" t="s">
        <v>1015</v>
      </c>
      <c r="F44927" s="86">
        <v>971766.33016766096</v>
      </c>
    </row>
    <row r="44928" spans="1:6">
      <c r="A44928">
        <v>2029</v>
      </c>
      <c r="B44928" t="s">
        <v>1069</v>
      </c>
      <c r="C44928" t="s">
        <v>1022</v>
      </c>
      <c r="D44928" t="s">
        <v>969</v>
      </c>
      <c r="E44928" t="s">
        <v>1015</v>
      </c>
      <c r="F44928" s="86">
        <v>948780.453782761</v>
      </c>
    </row>
    <row r="44929" spans="1:6">
      <c r="A44929">
        <v>2030</v>
      </c>
      <c r="B44929" t="s">
        <v>1069</v>
      </c>
      <c r="C44929" t="s">
        <v>1022</v>
      </c>
      <c r="D44929" t="s">
        <v>969</v>
      </c>
      <c r="E44929" t="s">
        <v>1015</v>
      </c>
      <c r="F44929" s="86">
        <v>920407.07615589804</v>
      </c>
    </row>
    <row r="44930" spans="1:6">
      <c r="A44930">
        <v>2031</v>
      </c>
      <c r="B44930" t="s">
        <v>1069</v>
      </c>
      <c r="C44930" t="s">
        <v>1022</v>
      </c>
      <c r="D44930" t="s">
        <v>969</v>
      </c>
      <c r="E44930" t="s">
        <v>1015</v>
      </c>
      <c r="F44930" s="86">
        <v>887885.56960561895</v>
      </c>
    </row>
    <row r="44931" spans="1:6">
      <c r="A44931">
        <v>2032</v>
      </c>
      <c r="B44931" t="s">
        <v>1069</v>
      </c>
      <c r="C44931" t="s">
        <v>1022</v>
      </c>
      <c r="D44931" t="s">
        <v>969</v>
      </c>
      <c r="E44931" t="s">
        <v>1015</v>
      </c>
      <c r="F44931" s="86">
        <v>852198.09824421105</v>
      </c>
    </row>
    <row r="44932" spans="1:6">
      <c r="A44932">
        <v>2033</v>
      </c>
      <c r="B44932" t="s">
        <v>1069</v>
      </c>
      <c r="C44932" t="s">
        <v>1022</v>
      </c>
      <c r="D44932" t="s">
        <v>969</v>
      </c>
      <c r="E44932" t="s">
        <v>1015</v>
      </c>
      <c r="F44932" s="86">
        <v>813363.46272221103</v>
      </c>
    </row>
    <row r="44933" spans="1:6">
      <c r="A44933">
        <v>2034</v>
      </c>
      <c r="B44933" t="s">
        <v>1069</v>
      </c>
      <c r="C44933" t="s">
        <v>1022</v>
      </c>
      <c r="D44933" t="s">
        <v>969</v>
      </c>
      <c r="E44933" t="s">
        <v>1015</v>
      </c>
      <c r="F44933" s="86">
        <v>772379.13162304799</v>
      </c>
    </row>
    <row r="44934" spans="1:6">
      <c r="A44934">
        <v>2035</v>
      </c>
      <c r="B44934" t="s">
        <v>1069</v>
      </c>
      <c r="C44934" t="s">
        <v>1022</v>
      </c>
      <c r="D44934" t="s">
        <v>969</v>
      </c>
      <c r="E44934" t="s">
        <v>1015</v>
      </c>
      <c r="F44934" s="86">
        <v>729056.57441476395</v>
      </c>
    </row>
    <row r="44935" spans="1:6">
      <c r="A44935">
        <v>2036</v>
      </c>
      <c r="B44935" t="s">
        <v>1069</v>
      </c>
      <c r="C44935" t="s">
        <v>1022</v>
      </c>
      <c r="D44935" t="s">
        <v>969</v>
      </c>
      <c r="E44935" t="s">
        <v>1015</v>
      </c>
      <c r="F44935" s="86">
        <v>684975.191126775</v>
      </c>
    </row>
    <row r="44936" spans="1:6">
      <c r="A44936">
        <v>2037</v>
      </c>
      <c r="B44936" t="s">
        <v>1069</v>
      </c>
      <c r="C44936" t="s">
        <v>1022</v>
      </c>
      <c r="D44936" t="s">
        <v>969</v>
      </c>
      <c r="E44936" t="s">
        <v>1015</v>
      </c>
      <c r="F44936" s="86">
        <v>640063.26187086501</v>
      </c>
    </row>
    <row r="44937" spans="1:6">
      <c r="A44937">
        <v>2038</v>
      </c>
      <c r="B44937" t="s">
        <v>1069</v>
      </c>
      <c r="C44937" t="s">
        <v>1022</v>
      </c>
      <c r="D44937" t="s">
        <v>969</v>
      </c>
      <c r="E44937" t="s">
        <v>1015</v>
      </c>
      <c r="F44937" s="86">
        <v>594460.322196714</v>
      </c>
    </row>
    <row r="44938" spans="1:6">
      <c r="A44938">
        <v>2039</v>
      </c>
      <c r="B44938" t="s">
        <v>1069</v>
      </c>
      <c r="C44938" t="s">
        <v>1022</v>
      </c>
      <c r="D44938" t="s">
        <v>969</v>
      </c>
      <c r="E44938" t="s">
        <v>1015</v>
      </c>
      <c r="F44938" s="86">
        <v>548966.366873138</v>
      </c>
    </row>
    <row r="44939" spans="1:6">
      <c r="A44939">
        <v>2040</v>
      </c>
      <c r="B44939" t="s">
        <v>1069</v>
      </c>
      <c r="C44939" t="s">
        <v>1022</v>
      </c>
      <c r="D44939" t="s">
        <v>969</v>
      </c>
      <c r="E44939" t="s">
        <v>1015</v>
      </c>
      <c r="F44939" s="86">
        <v>504223.28071108903</v>
      </c>
    </row>
    <row r="44940" spans="1:6">
      <c r="A44940">
        <v>2041</v>
      </c>
      <c r="B44940" t="s">
        <v>1069</v>
      </c>
      <c r="C44940" t="s">
        <v>1022</v>
      </c>
      <c r="D44940" t="s">
        <v>969</v>
      </c>
      <c r="E44940" t="s">
        <v>1015</v>
      </c>
      <c r="F44940" s="86">
        <v>460154.82402051199</v>
      </c>
    </row>
    <row r="44941" spans="1:6">
      <c r="A44941">
        <v>2042</v>
      </c>
      <c r="B44941" t="s">
        <v>1069</v>
      </c>
      <c r="C44941" t="s">
        <v>1022</v>
      </c>
      <c r="D44941" t="s">
        <v>969</v>
      </c>
      <c r="E44941" t="s">
        <v>1015</v>
      </c>
      <c r="F44941" s="86">
        <v>418052.96194347303</v>
      </c>
    </row>
    <row r="44942" spans="1:6">
      <c r="A44942">
        <v>2043</v>
      </c>
      <c r="B44942" t="s">
        <v>1069</v>
      </c>
      <c r="C44942" t="s">
        <v>1022</v>
      </c>
      <c r="D44942" t="s">
        <v>969</v>
      </c>
      <c r="E44942" t="s">
        <v>1015</v>
      </c>
      <c r="F44942" s="86">
        <v>378768.37073477102</v>
      </c>
    </row>
    <row r="44943" spans="1:6">
      <c r="A44943">
        <v>2044</v>
      </c>
      <c r="B44943" t="s">
        <v>1069</v>
      </c>
      <c r="C44943" t="s">
        <v>1022</v>
      </c>
      <c r="D44943" t="s">
        <v>969</v>
      </c>
      <c r="E44943" t="s">
        <v>1015</v>
      </c>
      <c r="F44943" s="86">
        <v>342593.33866573998</v>
      </c>
    </row>
    <row r="44944" spans="1:6">
      <c r="A44944">
        <v>2045</v>
      </c>
      <c r="B44944" t="s">
        <v>1069</v>
      </c>
      <c r="C44944" t="s">
        <v>1022</v>
      </c>
      <c r="D44944" t="s">
        <v>969</v>
      </c>
      <c r="E44944" t="s">
        <v>1015</v>
      </c>
      <c r="F44944" s="86">
        <v>310087.00420686399</v>
      </c>
    </row>
    <row r="44945" spans="1:6">
      <c r="A44945">
        <v>2046</v>
      </c>
      <c r="B44945" t="s">
        <v>1069</v>
      </c>
      <c r="C44945" t="s">
        <v>1022</v>
      </c>
      <c r="D44945" t="s">
        <v>969</v>
      </c>
      <c r="E44945" t="s">
        <v>1015</v>
      </c>
      <c r="F44945" s="86">
        <v>281279.33388564503</v>
      </c>
    </row>
    <row r="44946" spans="1:6">
      <c r="A44946">
        <v>2047</v>
      </c>
      <c r="B44946" t="s">
        <v>1069</v>
      </c>
      <c r="C44946" t="s">
        <v>1022</v>
      </c>
      <c r="D44946" t="s">
        <v>969</v>
      </c>
      <c r="E44946" t="s">
        <v>1015</v>
      </c>
      <c r="F44946" s="86">
        <v>256473.95618360399</v>
      </c>
    </row>
    <row r="44947" spans="1:6">
      <c r="A44947">
        <v>2048</v>
      </c>
      <c r="B44947" t="s">
        <v>1069</v>
      </c>
      <c r="C44947" t="s">
        <v>1022</v>
      </c>
      <c r="D44947" t="s">
        <v>969</v>
      </c>
      <c r="E44947" t="s">
        <v>1015</v>
      </c>
      <c r="F44947" s="86">
        <v>235677.043816141</v>
      </c>
    </row>
    <row r="44948" spans="1:6">
      <c r="A44948">
        <v>2049</v>
      </c>
      <c r="B44948" t="s">
        <v>1069</v>
      </c>
      <c r="C44948" t="s">
        <v>1022</v>
      </c>
      <c r="D44948" t="s">
        <v>969</v>
      </c>
      <c r="E44948" t="s">
        <v>1015</v>
      </c>
      <c r="F44948" s="86">
        <v>218715.15336280299</v>
      </c>
    </row>
    <row r="44949" spans="1:6">
      <c r="A44949">
        <v>2050</v>
      </c>
      <c r="B44949" t="s">
        <v>1069</v>
      </c>
      <c r="C44949" t="s">
        <v>1022</v>
      </c>
      <c r="D44949" t="s">
        <v>969</v>
      </c>
      <c r="E44949" t="s">
        <v>1015</v>
      </c>
      <c r="F44949" s="86">
        <v>205288.537045782</v>
      </c>
    </row>
    <row r="44950" spans="1:6">
      <c r="A44950">
        <v>2017</v>
      </c>
      <c r="B44950" t="s">
        <v>1070</v>
      </c>
      <c r="C44950" t="s">
        <v>1022</v>
      </c>
      <c r="D44950" t="s">
        <v>969</v>
      </c>
      <c r="E44950" t="s">
        <v>1015</v>
      </c>
      <c r="F44950" s="86">
        <v>116741.45647572901</v>
      </c>
    </row>
    <row r="44951" spans="1:6">
      <c r="A44951">
        <v>2018</v>
      </c>
      <c r="B44951" t="s">
        <v>1070</v>
      </c>
      <c r="C44951" t="s">
        <v>1022</v>
      </c>
      <c r="D44951" t="s">
        <v>969</v>
      </c>
      <c r="E44951" t="s">
        <v>1015</v>
      </c>
      <c r="F44951" s="86">
        <v>127160.507085915</v>
      </c>
    </row>
    <row r="44952" spans="1:6">
      <c r="A44952">
        <v>2019</v>
      </c>
      <c r="B44952" t="s">
        <v>1070</v>
      </c>
      <c r="C44952" t="s">
        <v>1022</v>
      </c>
      <c r="D44952" t="s">
        <v>969</v>
      </c>
      <c r="E44952" t="s">
        <v>1015</v>
      </c>
      <c r="F44952" s="86">
        <v>126647.382245038</v>
      </c>
    </row>
    <row r="44953" spans="1:6">
      <c r="A44953">
        <v>2020</v>
      </c>
      <c r="B44953" t="s">
        <v>1070</v>
      </c>
      <c r="C44953" t="s">
        <v>1022</v>
      </c>
      <c r="D44953" t="s">
        <v>969</v>
      </c>
      <c r="E44953" t="s">
        <v>1015</v>
      </c>
      <c r="F44953" s="86">
        <v>126221.878753369</v>
      </c>
    </row>
    <row r="44954" spans="1:6">
      <c r="A44954">
        <v>2021</v>
      </c>
      <c r="B44954" t="s">
        <v>1070</v>
      </c>
      <c r="C44954" t="s">
        <v>1022</v>
      </c>
      <c r="D44954" t="s">
        <v>969</v>
      </c>
      <c r="E44954" t="s">
        <v>1015</v>
      </c>
      <c r="F44954" s="86">
        <v>125794.133394777</v>
      </c>
    </row>
    <row r="44955" spans="1:6">
      <c r="A44955">
        <v>2022</v>
      </c>
      <c r="B44955" t="s">
        <v>1070</v>
      </c>
      <c r="C44955" t="s">
        <v>1022</v>
      </c>
      <c r="D44955" t="s">
        <v>969</v>
      </c>
      <c r="E44955" t="s">
        <v>1015</v>
      </c>
      <c r="F44955" s="86">
        <v>125353.355915005</v>
      </c>
    </row>
    <row r="44956" spans="1:6">
      <c r="A44956">
        <v>2023</v>
      </c>
      <c r="B44956" t="s">
        <v>1070</v>
      </c>
      <c r="C44956" t="s">
        <v>1022</v>
      </c>
      <c r="D44956" t="s">
        <v>969</v>
      </c>
      <c r="E44956" t="s">
        <v>1015</v>
      </c>
      <c r="F44956" s="86">
        <v>124925.93568671501</v>
      </c>
    </row>
    <row r="44957" spans="1:6">
      <c r="A44957">
        <v>2024</v>
      </c>
      <c r="B44957" t="s">
        <v>1070</v>
      </c>
      <c r="C44957" t="s">
        <v>1022</v>
      </c>
      <c r="D44957" t="s">
        <v>969</v>
      </c>
      <c r="E44957" t="s">
        <v>1015</v>
      </c>
      <c r="F44957" s="86">
        <v>124432.605026544</v>
      </c>
    </row>
    <row r="44958" spans="1:6">
      <c r="A44958">
        <v>2025</v>
      </c>
      <c r="B44958" t="s">
        <v>1070</v>
      </c>
      <c r="C44958" t="s">
        <v>1022</v>
      </c>
      <c r="D44958" t="s">
        <v>969</v>
      </c>
      <c r="E44958" t="s">
        <v>1015</v>
      </c>
      <c r="F44958" s="86">
        <v>123706.770232119</v>
      </c>
    </row>
    <row r="44959" spans="1:6">
      <c r="A44959">
        <v>2026</v>
      </c>
      <c r="B44959" t="s">
        <v>1070</v>
      </c>
      <c r="C44959" t="s">
        <v>1022</v>
      </c>
      <c r="D44959" t="s">
        <v>969</v>
      </c>
      <c r="E44959" t="s">
        <v>1015</v>
      </c>
      <c r="F44959" s="86">
        <v>122723.07357761799</v>
      </c>
    </row>
    <row r="44960" spans="1:6">
      <c r="A44960">
        <v>2027</v>
      </c>
      <c r="B44960" t="s">
        <v>1070</v>
      </c>
      <c r="C44960" t="s">
        <v>1022</v>
      </c>
      <c r="D44960" t="s">
        <v>969</v>
      </c>
      <c r="E44960" t="s">
        <v>1015</v>
      </c>
      <c r="F44960" s="86">
        <v>121296.56075505201</v>
      </c>
    </row>
    <row r="44961" spans="1:6">
      <c r="A44961">
        <v>2028</v>
      </c>
      <c r="B44961" t="s">
        <v>1070</v>
      </c>
      <c r="C44961" t="s">
        <v>1022</v>
      </c>
      <c r="D44961" t="s">
        <v>969</v>
      </c>
      <c r="E44961" t="s">
        <v>1015</v>
      </c>
      <c r="F44961" s="86">
        <v>119438.127741623</v>
      </c>
    </row>
    <row r="44962" spans="1:6">
      <c r="A44962">
        <v>2029</v>
      </c>
      <c r="B44962" t="s">
        <v>1070</v>
      </c>
      <c r="C44962" t="s">
        <v>1022</v>
      </c>
      <c r="D44962" t="s">
        <v>969</v>
      </c>
      <c r="E44962" t="s">
        <v>1015</v>
      </c>
      <c r="F44962" s="86">
        <v>116995.338936117</v>
      </c>
    </row>
    <row r="44963" spans="1:6">
      <c r="A44963">
        <v>2030</v>
      </c>
      <c r="B44963" t="s">
        <v>1070</v>
      </c>
      <c r="C44963" t="s">
        <v>1022</v>
      </c>
      <c r="D44963" t="s">
        <v>969</v>
      </c>
      <c r="E44963" t="s">
        <v>1015</v>
      </c>
      <c r="F44963" s="86">
        <v>114007.753814511</v>
      </c>
    </row>
    <row r="44964" spans="1:6">
      <c r="A44964">
        <v>2031</v>
      </c>
      <c r="B44964" t="s">
        <v>1070</v>
      </c>
      <c r="C44964" t="s">
        <v>1022</v>
      </c>
      <c r="D44964" t="s">
        <v>969</v>
      </c>
      <c r="E44964" t="s">
        <v>1015</v>
      </c>
      <c r="F44964" s="86">
        <v>110509.643537563</v>
      </c>
    </row>
    <row r="44965" spans="1:6">
      <c r="A44965">
        <v>2032</v>
      </c>
      <c r="B44965" t="s">
        <v>1070</v>
      </c>
      <c r="C44965" t="s">
        <v>1022</v>
      </c>
      <c r="D44965" t="s">
        <v>969</v>
      </c>
      <c r="E44965" t="s">
        <v>1015</v>
      </c>
      <c r="F44965" s="86">
        <v>106482.114673781</v>
      </c>
    </row>
    <row r="44966" spans="1:6">
      <c r="A44966">
        <v>2033</v>
      </c>
      <c r="B44966" t="s">
        <v>1070</v>
      </c>
      <c r="C44966" t="s">
        <v>1022</v>
      </c>
      <c r="D44966" t="s">
        <v>969</v>
      </c>
      <c r="E44966" t="s">
        <v>1015</v>
      </c>
      <c r="F44966" s="86">
        <v>102055.499710638</v>
      </c>
    </row>
    <row r="44967" spans="1:6">
      <c r="A44967">
        <v>2034</v>
      </c>
      <c r="B44967" t="s">
        <v>1070</v>
      </c>
      <c r="C44967" t="s">
        <v>1022</v>
      </c>
      <c r="D44967" t="s">
        <v>969</v>
      </c>
      <c r="E44967" t="s">
        <v>1015</v>
      </c>
      <c r="F44967" s="86">
        <v>97136.421792787907</v>
      </c>
    </row>
    <row r="44968" spans="1:6">
      <c r="A44968">
        <v>2035</v>
      </c>
      <c r="B44968" t="s">
        <v>1070</v>
      </c>
      <c r="C44968" t="s">
        <v>1022</v>
      </c>
      <c r="D44968" t="s">
        <v>969</v>
      </c>
      <c r="E44968" t="s">
        <v>1015</v>
      </c>
      <c r="F44968" s="86">
        <v>91772.154028809702</v>
      </c>
    </row>
    <row r="44969" spans="1:6">
      <c r="A44969">
        <v>2036</v>
      </c>
      <c r="B44969" t="s">
        <v>1070</v>
      </c>
      <c r="C44969" t="s">
        <v>1022</v>
      </c>
      <c r="D44969" t="s">
        <v>969</v>
      </c>
      <c r="E44969" t="s">
        <v>1015</v>
      </c>
      <c r="F44969" s="86">
        <v>86089.516733164201</v>
      </c>
    </row>
    <row r="44970" spans="1:6">
      <c r="A44970">
        <v>2037</v>
      </c>
      <c r="B44970" t="s">
        <v>1070</v>
      </c>
      <c r="C44970" t="s">
        <v>1022</v>
      </c>
      <c r="D44970" t="s">
        <v>969</v>
      </c>
      <c r="E44970" t="s">
        <v>1015</v>
      </c>
      <c r="F44970" s="86">
        <v>80141.855406718401</v>
      </c>
    </row>
    <row r="44971" spans="1:6">
      <c r="A44971">
        <v>2038</v>
      </c>
      <c r="B44971" t="s">
        <v>1070</v>
      </c>
      <c r="C44971" t="s">
        <v>1022</v>
      </c>
      <c r="D44971" t="s">
        <v>969</v>
      </c>
      <c r="E44971" t="s">
        <v>1015</v>
      </c>
      <c r="F44971" s="86">
        <v>74015.273419327306</v>
      </c>
    </row>
    <row r="44972" spans="1:6">
      <c r="A44972">
        <v>2039</v>
      </c>
      <c r="B44972" t="s">
        <v>1070</v>
      </c>
      <c r="C44972" t="s">
        <v>1022</v>
      </c>
      <c r="D44972" t="s">
        <v>969</v>
      </c>
      <c r="E44972" t="s">
        <v>1015</v>
      </c>
      <c r="F44972" s="86">
        <v>67730.572228868506</v>
      </c>
    </row>
    <row r="44973" spans="1:6">
      <c r="A44973">
        <v>2040</v>
      </c>
      <c r="B44973" t="s">
        <v>1070</v>
      </c>
      <c r="C44973" t="s">
        <v>1022</v>
      </c>
      <c r="D44973" t="s">
        <v>969</v>
      </c>
      <c r="E44973" t="s">
        <v>1015</v>
      </c>
      <c r="F44973" s="86">
        <v>61440.317472811803</v>
      </c>
    </row>
    <row r="44974" spans="1:6">
      <c r="A44974">
        <v>2041</v>
      </c>
      <c r="B44974" t="s">
        <v>1070</v>
      </c>
      <c r="C44974" t="s">
        <v>1022</v>
      </c>
      <c r="D44974" t="s">
        <v>969</v>
      </c>
      <c r="E44974" t="s">
        <v>1015</v>
      </c>
      <c r="F44974" s="86">
        <v>55136.830502165802</v>
      </c>
    </row>
    <row r="44975" spans="1:6">
      <c r="A44975">
        <v>2042</v>
      </c>
      <c r="B44975" t="s">
        <v>1070</v>
      </c>
      <c r="C44975" t="s">
        <v>1022</v>
      </c>
      <c r="D44975" t="s">
        <v>969</v>
      </c>
      <c r="E44975" t="s">
        <v>1015</v>
      </c>
      <c r="F44975" s="86">
        <v>49051.752922692802</v>
      </c>
    </row>
    <row r="44976" spans="1:6">
      <c r="A44976">
        <v>2043</v>
      </c>
      <c r="B44976" t="s">
        <v>1070</v>
      </c>
      <c r="C44976" t="s">
        <v>1022</v>
      </c>
      <c r="D44976" t="s">
        <v>969</v>
      </c>
      <c r="E44976" t="s">
        <v>1015</v>
      </c>
      <c r="F44976" s="86">
        <v>43295.715988313801</v>
      </c>
    </row>
    <row r="44977" spans="1:6">
      <c r="A44977">
        <v>2044</v>
      </c>
      <c r="B44977" t="s">
        <v>1070</v>
      </c>
      <c r="C44977" t="s">
        <v>1022</v>
      </c>
      <c r="D44977" t="s">
        <v>969</v>
      </c>
      <c r="E44977" t="s">
        <v>1015</v>
      </c>
      <c r="F44977" s="86">
        <v>37929.271612006298</v>
      </c>
    </row>
    <row r="44978" spans="1:6">
      <c r="A44978">
        <v>2045</v>
      </c>
      <c r="B44978" t="s">
        <v>1070</v>
      </c>
      <c r="C44978" t="s">
        <v>1022</v>
      </c>
      <c r="D44978" t="s">
        <v>969</v>
      </c>
      <c r="E44978" t="s">
        <v>1015</v>
      </c>
      <c r="F44978" s="86">
        <v>33048.436174078401</v>
      </c>
    </row>
    <row r="44979" spans="1:6">
      <c r="A44979">
        <v>2046</v>
      </c>
      <c r="B44979" t="s">
        <v>1070</v>
      </c>
      <c r="C44979" t="s">
        <v>1022</v>
      </c>
      <c r="D44979" t="s">
        <v>969</v>
      </c>
      <c r="E44979" t="s">
        <v>1015</v>
      </c>
      <c r="F44979" s="86">
        <v>28702.949504981101</v>
      </c>
    </row>
    <row r="44980" spans="1:6">
      <c r="A44980">
        <v>2047</v>
      </c>
      <c r="B44980" t="s">
        <v>1070</v>
      </c>
      <c r="C44980" t="s">
        <v>1022</v>
      </c>
      <c r="D44980" t="s">
        <v>969</v>
      </c>
      <c r="E44980" t="s">
        <v>1015</v>
      </c>
      <c r="F44980" s="86">
        <v>24928.197003671001</v>
      </c>
    </row>
    <row r="44981" spans="1:6">
      <c r="A44981">
        <v>2048</v>
      </c>
      <c r="B44981" t="s">
        <v>1070</v>
      </c>
      <c r="C44981" t="s">
        <v>1022</v>
      </c>
      <c r="D44981" t="s">
        <v>969</v>
      </c>
      <c r="E44981" t="s">
        <v>1015</v>
      </c>
      <c r="F44981" s="86">
        <v>21735.650391493898</v>
      </c>
    </row>
    <row r="44982" spans="1:6">
      <c r="A44982">
        <v>2049</v>
      </c>
      <c r="B44982" t="s">
        <v>1070</v>
      </c>
      <c r="C44982" t="s">
        <v>1022</v>
      </c>
      <c r="D44982" t="s">
        <v>969</v>
      </c>
      <c r="E44982" t="s">
        <v>1015</v>
      </c>
      <c r="F44982" s="86">
        <v>19106.871700554599</v>
      </c>
    </row>
    <row r="44983" spans="1:6">
      <c r="A44983">
        <v>2050</v>
      </c>
      <c r="B44983" t="s">
        <v>1070</v>
      </c>
      <c r="C44983" t="s">
        <v>1022</v>
      </c>
      <c r="D44983" t="s">
        <v>969</v>
      </c>
      <c r="E44983" t="s">
        <v>1015</v>
      </c>
      <c r="F44983" s="86">
        <v>17004.2354661551</v>
      </c>
    </row>
    <row r="44984" spans="1:6">
      <c r="A44984">
        <v>2017</v>
      </c>
      <c r="B44984" t="s">
        <v>1071</v>
      </c>
      <c r="C44984" t="s">
        <v>1022</v>
      </c>
      <c r="D44984" t="s">
        <v>969</v>
      </c>
      <c r="E44984" t="s">
        <v>1015</v>
      </c>
      <c r="F44984" s="86">
        <v>226658.90435174599</v>
      </c>
    </row>
    <row r="44985" spans="1:6">
      <c r="A44985">
        <v>2018</v>
      </c>
      <c r="B44985" t="s">
        <v>1071</v>
      </c>
      <c r="C44985" t="s">
        <v>1022</v>
      </c>
      <c r="D44985" t="s">
        <v>969</v>
      </c>
      <c r="E44985" t="s">
        <v>1015</v>
      </c>
      <c r="F44985" s="86">
        <v>225544.52172012901</v>
      </c>
    </row>
    <row r="44986" spans="1:6">
      <c r="A44986">
        <v>2019</v>
      </c>
      <c r="B44986" t="s">
        <v>1071</v>
      </c>
      <c r="C44986" t="s">
        <v>1022</v>
      </c>
      <c r="D44986" t="s">
        <v>969</v>
      </c>
      <c r="E44986" t="s">
        <v>1015</v>
      </c>
      <c r="F44986" s="86">
        <v>225343.87231206</v>
      </c>
    </row>
    <row r="44987" spans="1:6">
      <c r="A44987">
        <v>2020</v>
      </c>
      <c r="B44987" t="s">
        <v>1071</v>
      </c>
      <c r="C44987" t="s">
        <v>1022</v>
      </c>
      <c r="D44987" t="s">
        <v>969</v>
      </c>
      <c r="E44987" t="s">
        <v>1015</v>
      </c>
      <c r="F44987" s="86">
        <v>225190.43212007801</v>
      </c>
    </row>
    <row r="44988" spans="1:6">
      <c r="A44988">
        <v>2021</v>
      </c>
      <c r="B44988" t="s">
        <v>1071</v>
      </c>
      <c r="C44988" t="s">
        <v>1022</v>
      </c>
      <c r="D44988" t="s">
        <v>969</v>
      </c>
      <c r="E44988" t="s">
        <v>1015</v>
      </c>
      <c r="F44988" s="86">
        <v>224884.58844001699</v>
      </c>
    </row>
    <row r="44989" spans="1:6">
      <c r="A44989">
        <v>2022</v>
      </c>
      <c r="B44989" t="s">
        <v>1071</v>
      </c>
      <c r="C44989" t="s">
        <v>1022</v>
      </c>
      <c r="D44989" t="s">
        <v>969</v>
      </c>
      <c r="E44989" t="s">
        <v>1015</v>
      </c>
      <c r="F44989" s="86">
        <v>224294.58637136899</v>
      </c>
    </row>
    <row r="44990" spans="1:6">
      <c r="A44990">
        <v>2023</v>
      </c>
      <c r="B44990" t="s">
        <v>1071</v>
      </c>
      <c r="C44990" t="s">
        <v>1022</v>
      </c>
      <c r="D44990" t="s">
        <v>969</v>
      </c>
      <c r="E44990" t="s">
        <v>1015</v>
      </c>
      <c r="F44990" s="86">
        <v>223446.74192630901</v>
      </c>
    </row>
    <row r="44991" spans="1:6">
      <c r="A44991">
        <v>2024</v>
      </c>
      <c r="B44991" t="s">
        <v>1071</v>
      </c>
      <c r="C44991" t="s">
        <v>1022</v>
      </c>
      <c r="D44991" t="s">
        <v>969</v>
      </c>
      <c r="E44991" t="s">
        <v>1015</v>
      </c>
      <c r="F44991" s="86">
        <v>222254.32194561599</v>
      </c>
    </row>
    <row r="44992" spans="1:6">
      <c r="A44992">
        <v>2025</v>
      </c>
      <c r="B44992" t="s">
        <v>1071</v>
      </c>
      <c r="C44992" t="s">
        <v>1022</v>
      </c>
      <c r="D44992" t="s">
        <v>969</v>
      </c>
      <c r="E44992" t="s">
        <v>1015</v>
      </c>
      <c r="F44992" s="86">
        <v>220559.32663561401</v>
      </c>
    </row>
    <row r="44993" spans="1:6">
      <c r="A44993">
        <v>2026</v>
      </c>
      <c r="B44993" t="s">
        <v>1071</v>
      </c>
      <c r="C44993" t="s">
        <v>1022</v>
      </c>
      <c r="D44993" t="s">
        <v>969</v>
      </c>
      <c r="E44993" t="s">
        <v>1015</v>
      </c>
      <c r="F44993" s="86">
        <v>218361.60615036299</v>
      </c>
    </row>
    <row r="44994" spans="1:6">
      <c r="A44994">
        <v>2027</v>
      </c>
      <c r="B44994" t="s">
        <v>1071</v>
      </c>
      <c r="C44994" t="s">
        <v>1022</v>
      </c>
      <c r="D44994" t="s">
        <v>969</v>
      </c>
      <c r="E44994" t="s">
        <v>1015</v>
      </c>
      <c r="F44994" s="86">
        <v>215497.130549533</v>
      </c>
    </row>
    <row r="44995" spans="1:6">
      <c r="A44995">
        <v>2028</v>
      </c>
      <c r="B44995" t="s">
        <v>1071</v>
      </c>
      <c r="C44995" t="s">
        <v>1022</v>
      </c>
      <c r="D44995" t="s">
        <v>969</v>
      </c>
      <c r="E44995" t="s">
        <v>1015</v>
      </c>
      <c r="F44995" s="86">
        <v>211570.98495198999</v>
      </c>
    </row>
    <row r="44996" spans="1:6">
      <c r="A44996">
        <v>2029</v>
      </c>
      <c r="B44996" t="s">
        <v>1071</v>
      </c>
      <c r="C44996" t="s">
        <v>1022</v>
      </c>
      <c r="D44996" t="s">
        <v>969</v>
      </c>
      <c r="E44996" t="s">
        <v>1015</v>
      </c>
      <c r="F44996" s="86">
        <v>206738.39096382601</v>
      </c>
    </row>
    <row r="44997" spans="1:6">
      <c r="A44997">
        <v>2030</v>
      </c>
      <c r="B44997" t="s">
        <v>1071</v>
      </c>
      <c r="C44997" t="s">
        <v>1022</v>
      </c>
      <c r="D44997" t="s">
        <v>969</v>
      </c>
      <c r="E44997" t="s">
        <v>1015</v>
      </c>
      <c r="F44997" s="86">
        <v>200761.13504876901</v>
      </c>
    </row>
    <row r="44998" spans="1:6">
      <c r="A44998">
        <v>2031</v>
      </c>
      <c r="B44998" t="s">
        <v>1071</v>
      </c>
      <c r="C44998" t="s">
        <v>1022</v>
      </c>
      <c r="D44998" t="s">
        <v>969</v>
      </c>
      <c r="E44998" t="s">
        <v>1015</v>
      </c>
      <c r="F44998" s="86">
        <v>193903.37218662299</v>
      </c>
    </row>
    <row r="44999" spans="1:6">
      <c r="A44999">
        <v>2032</v>
      </c>
      <c r="B44999" t="s">
        <v>1071</v>
      </c>
      <c r="C44999" t="s">
        <v>1022</v>
      </c>
      <c r="D44999" t="s">
        <v>969</v>
      </c>
      <c r="E44999" t="s">
        <v>1015</v>
      </c>
      <c r="F44999" s="86">
        <v>186374.39958878301</v>
      </c>
    </row>
    <row r="45000" spans="1:6">
      <c r="A45000">
        <v>2033</v>
      </c>
      <c r="B45000" t="s">
        <v>1071</v>
      </c>
      <c r="C45000" t="s">
        <v>1022</v>
      </c>
      <c r="D45000" t="s">
        <v>969</v>
      </c>
      <c r="E45000" t="s">
        <v>1015</v>
      </c>
      <c r="F45000" s="86">
        <v>178173.77690403699</v>
      </c>
    </row>
    <row r="45001" spans="1:6">
      <c r="A45001">
        <v>2034</v>
      </c>
      <c r="B45001" t="s">
        <v>1071</v>
      </c>
      <c r="C45001" t="s">
        <v>1022</v>
      </c>
      <c r="D45001" t="s">
        <v>969</v>
      </c>
      <c r="E45001" t="s">
        <v>1015</v>
      </c>
      <c r="F45001" s="86">
        <v>169518.893584048</v>
      </c>
    </row>
    <row r="45002" spans="1:6">
      <c r="A45002">
        <v>2035</v>
      </c>
      <c r="B45002" t="s">
        <v>1071</v>
      </c>
      <c r="C45002" t="s">
        <v>1022</v>
      </c>
      <c r="D45002" t="s">
        <v>969</v>
      </c>
      <c r="E45002" t="s">
        <v>1015</v>
      </c>
      <c r="F45002" s="86">
        <v>160365.38228187399</v>
      </c>
    </row>
    <row r="45003" spans="1:6">
      <c r="A45003">
        <v>2036</v>
      </c>
      <c r="B45003" t="s">
        <v>1071</v>
      </c>
      <c r="C45003" t="s">
        <v>1022</v>
      </c>
      <c r="D45003" t="s">
        <v>969</v>
      </c>
      <c r="E45003" t="s">
        <v>1015</v>
      </c>
      <c r="F45003" s="86">
        <v>151052.79879281099</v>
      </c>
    </row>
    <row r="45004" spans="1:6">
      <c r="A45004">
        <v>2037</v>
      </c>
      <c r="B45004" t="s">
        <v>1071</v>
      </c>
      <c r="C45004" t="s">
        <v>1022</v>
      </c>
      <c r="D45004" t="s">
        <v>969</v>
      </c>
      <c r="E45004" t="s">
        <v>1015</v>
      </c>
      <c r="F45004" s="86">
        <v>141562.85830404301</v>
      </c>
    </row>
    <row r="45005" spans="1:6">
      <c r="A45005">
        <v>2038</v>
      </c>
      <c r="B45005" t="s">
        <v>1071</v>
      </c>
      <c r="C45005" t="s">
        <v>1022</v>
      </c>
      <c r="D45005" t="s">
        <v>969</v>
      </c>
      <c r="E45005" t="s">
        <v>1015</v>
      </c>
      <c r="F45005" s="86">
        <v>131922.951840058</v>
      </c>
    </row>
    <row r="45006" spans="1:6">
      <c r="A45006">
        <v>2039</v>
      </c>
      <c r="B45006" t="s">
        <v>1071</v>
      </c>
      <c r="C45006" t="s">
        <v>1022</v>
      </c>
      <c r="D45006" t="s">
        <v>969</v>
      </c>
      <c r="E45006" t="s">
        <v>1015</v>
      </c>
      <c r="F45006" s="86">
        <v>122307.511589455</v>
      </c>
    </row>
    <row r="45007" spans="1:6">
      <c r="A45007">
        <v>2040</v>
      </c>
      <c r="B45007" t="s">
        <v>1071</v>
      </c>
      <c r="C45007" t="s">
        <v>1022</v>
      </c>
      <c r="D45007" t="s">
        <v>969</v>
      </c>
      <c r="E45007" t="s">
        <v>1015</v>
      </c>
      <c r="F45007" s="86">
        <v>112850.31691619899</v>
      </c>
    </row>
    <row r="45008" spans="1:6">
      <c r="A45008">
        <v>2041</v>
      </c>
      <c r="B45008" t="s">
        <v>1071</v>
      </c>
      <c r="C45008" t="s">
        <v>1022</v>
      </c>
      <c r="D45008" t="s">
        <v>969</v>
      </c>
      <c r="E45008" t="s">
        <v>1015</v>
      </c>
      <c r="F45008" s="86">
        <v>103550.703735687</v>
      </c>
    </row>
    <row r="45009" spans="1:6">
      <c r="A45009">
        <v>2042</v>
      </c>
      <c r="B45009" t="s">
        <v>1071</v>
      </c>
      <c r="C45009" t="s">
        <v>1022</v>
      </c>
      <c r="D45009" t="s">
        <v>969</v>
      </c>
      <c r="E45009" t="s">
        <v>1015</v>
      </c>
      <c r="F45009" s="86">
        <v>94664.002619462306</v>
      </c>
    </row>
    <row r="45010" spans="1:6">
      <c r="A45010">
        <v>2043</v>
      </c>
      <c r="B45010" t="s">
        <v>1071</v>
      </c>
      <c r="C45010" t="s">
        <v>1022</v>
      </c>
      <c r="D45010" t="s">
        <v>969</v>
      </c>
      <c r="E45010" t="s">
        <v>1015</v>
      </c>
      <c r="F45010" s="86">
        <v>86375.498197014502</v>
      </c>
    </row>
    <row r="45011" spans="1:6">
      <c r="A45011">
        <v>2044</v>
      </c>
      <c r="B45011" t="s">
        <v>1071</v>
      </c>
      <c r="C45011" t="s">
        <v>1022</v>
      </c>
      <c r="D45011" t="s">
        <v>969</v>
      </c>
      <c r="E45011" t="s">
        <v>1015</v>
      </c>
      <c r="F45011" s="86">
        <v>78744.642063339998</v>
      </c>
    </row>
    <row r="45012" spans="1:6">
      <c r="A45012">
        <v>2045</v>
      </c>
      <c r="B45012" t="s">
        <v>1071</v>
      </c>
      <c r="C45012" t="s">
        <v>1022</v>
      </c>
      <c r="D45012" t="s">
        <v>969</v>
      </c>
      <c r="E45012" t="s">
        <v>1015</v>
      </c>
      <c r="F45012" s="86">
        <v>71892.485765522099</v>
      </c>
    </row>
    <row r="45013" spans="1:6">
      <c r="A45013">
        <v>2046</v>
      </c>
      <c r="B45013" t="s">
        <v>1071</v>
      </c>
      <c r="C45013" t="s">
        <v>1022</v>
      </c>
      <c r="D45013" t="s">
        <v>969</v>
      </c>
      <c r="E45013" t="s">
        <v>1015</v>
      </c>
      <c r="F45013" s="86">
        <v>65820.328181579098</v>
      </c>
    </row>
    <row r="45014" spans="1:6">
      <c r="A45014">
        <v>2047</v>
      </c>
      <c r="B45014" t="s">
        <v>1071</v>
      </c>
      <c r="C45014" t="s">
        <v>1022</v>
      </c>
      <c r="D45014" t="s">
        <v>969</v>
      </c>
      <c r="E45014" t="s">
        <v>1015</v>
      </c>
      <c r="F45014" s="86">
        <v>60595.146105541004</v>
      </c>
    </row>
    <row r="45015" spans="1:6">
      <c r="A45015">
        <v>2048</v>
      </c>
      <c r="B45015" t="s">
        <v>1071</v>
      </c>
      <c r="C45015" t="s">
        <v>1022</v>
      </c>
      <c r="D45015" t="s">
        <v>969</v>
      </c>
      <c r="E45015" t="s">
        <v>1015</v>
      </c>
      <c r="F45015" s="86">
        <v>56218.398042813802</v>
      </c>
    </row>
    <row r="45016" spans="1:6">
      <c r="A45016">
        <v>2049</v>
      </c>
      <c r="B45016" t="s">
        <v>1071</v>
      </c>
      <c r="C45016" t="s">
        <v>1022</v>
      </c>
      <c r="D45016" t="s">
        <v>969</v>
      </c>
      <c r="E45016" t="s">
        <v>1015</v>
      </c>
      <c r="F45016" s="86">
        <v>52653.532705330603</v>
      </c>
    </row>
    <row r="45017" spans="1:6">
      <c r="A45017">
        <v>2050</v>
      </c>
      <c r="B45017" t="s">
        <v>1071</v>
      </c>
      <c r="C45017" t="s">
        <v>1022</v>
      </c>
      <c r="D45017" t="s">
        <v>969</v>
      </c>
      <c r="E45017" t="s">
        <v>1015</v>
      </c>
      <c r="F45017" s="86">
        <v>49837.2179545455</v>
      </c>
    </row>
    <row r="45018" spans="1:6">
      <c r="A45018">
        <v>2017</v>
      </c>
      <c r="B45018" t="s">
        <v>1072</v>
      </c>
      <c r="C45018" t="s">
        <v>1022</v>
      </c>
      <c r="D45018" t="s">
        <v>969</v>
      </c>
      <c r="E45018" t="s">
        <v>1015</v>
      </c>
      <c r="F45018" s="86">
        <v>106803.489805643</v>
      </c>
    </row>
    <row r="45019" spans="1:6">
      <c r="A45019">
        <v>2018</v>
      </c>
      <c r="B45019" t="s">
        <v>1072</v>
      </c>
      <c r="C45019" t="s">
        <v>1022</v>
      </c>
      <c r="D45019" t="s">
        <v>969</v>
      </c>
      <c r="E45019" t="s">
        <v>1015</v>
      </c>
      <c r="F45019" s="86">
        <v>108493.925576418</v>
      </c>
    </row>
    <row r="45020" spans="1:6">
      <c r="A45020">
        <v>2019</v>
      </c>
      <c r="B45020" t="s">
        <v>1072</v>
      </c>
      <c r="C45020" t="s">
        <v>1022</v>
      </c>
      <c r="D45020" t="s">
        <v>969</v>
      </c>
      <c r="E45020" t="s">
        <v>1015</v>
      </c>
      <c r="F45020" s="86">
        <v>109467.930359354</v>
      </c>
    </row>
    <row r="45021" spans="1:6">
      <c r="A45021">
        <v>2020</v>
      </c>
      <c r="B45021" t="s">
        <v>1072</v>
      </c>
      <c r="C45021" t="s">
        <v>1022</v>
      </c>
      <c r="D45021" t="s">
        <v>969</v>
      </c>
      <c r="E45021" t="s">
        <v>1015</v>
      </c>
      <c r="F45021" s="86">
        <v>110433.991247798</v>
      </c>
    </row>
    <row r="45022" spans="1:6">
      <c r="A45022">
        <v>2021</v>
      </c>
      <c r="B45022" t="s">
        <v>1072</v>
      </c>
      <c r="C45022" t="s">
        <v>1022</v>
      </c>
      <c r="D45022" t="s">
        <v>969</v>
      </c>
      <c r="E45022" t="s">
        <v>1015</v>
      </c>
      <c r="F45022" s="86">
        <v>111416.98277104</v>
      </c>
    </row>
    <row r="45023" spans="1:6">
      <c r="A45023">
        <v>2022</v>
      </c>
      <c r="B45023" t="s">
        <v>1072</v>
      </c>
      <c r="C45023" t="s">
        <v>1022</v>
      </c>
      <c r="D45023" t="s">
        <v>969</v>
      </c>
      <c r="E45023" t="s">
        <v>1015</v>
      </c>
      <c r="F45023" s="86">
        <v>112358.23402262801</v>
      </c>
    </row>
    <row r="45024" spans="1:6">
      <c r="A45024">
        <v>2023</v>
      </c>
      <c r="B45024" t="s">
        <v>1072</v>
      </c>
      <c r="C45024" t="s">
        <v>1022</v>
      </c>
      <c r="D45024" t="s">
        <v>969</v>
      </c>
      <c r="E45024" t="s">
        <v>1015</v>
      </c>
      <c r="F45024" s="86">
        <v>113252.866446366</v>
      </c>
    </row>
    <row r="45025" spans="1:6">
      <c r="A45025">
        <v>2024</v>
      </c>
      <c r="B45025" t="s">
        <v>1072</v>
      </c>
      <c r="C45025" t="s">
        <v>1022</v>
      </c>
      <c r="D45025" t="s">
        <v>969</v>
      </c>
      <c r="E45025" t="s">
        <v>1015</v>
      </c>
      <c r="F45025" s="86">
        <v>114142.828712633</v>
      </c>
    </row>
    <row r="45026" spans="1:6">
      <c r="A45026">
        <v>2025</v>
      </c>
      <c r="B45026" t="s">
        <v>1072</v>
      </c>
      <c r="C45026" t="s">
        <v>1022</v>
      </c>
      <c r="D45026" t="s">
        <v>969</v>
      </c>
      <c r="E45026" t="s">
        <v>1015</v>
      </c>
      <c r="F45026" s="86">
        <v>115021.910770666</v>
      </c>
    </row>
    <row r="45027" spans="1:6">
      <c r="A45027">
        <v>2026</v>
      </c>
      <c r="B45027" t="s">
        <v>1072</v>
      </c>
      <c r="C45027" t="s">
        <v>1022</v>
      </c>
      <c r="D45027" t="s">
        <v>969</v>
      </c>
      <c r="E45027" t="s">
        <v>1015</v>
      </c>
      <c r="F45027" s="86">
        <v>115891.945602571</v>
      </c>
    </row>
    <row r="45028" spans="1:6">
      <c r="A45028">
        <v>2027</v>
      </c>
      <c r="B45028" t="s">
        <v>1072</v>
      </c>
      <c r="C45028" t="s">
        <v>1022</v>
      </c>
      <c r="D45028" t="s">
        <v>969</v>
      </c>
      <c r="E45028" t="s">
        <v>1015</v>
      </c>
      <c r="F45028" s="86">
        <v>116778.202606919</v>
      </c>
    </row>
    <row r="45029" spans="1:6">
      <c r="A45029">
        <v>2028</v>
      </c>
      <c r="B45029" t="s">
        <v>1072</v>
      </c>
      <c r="C45029" t="s">
        <v>1022</v>
      </c>
      <c r="D45029" t="s">
        <v>969</v>
      </c>
      <c r="E45029" t="s">
        <v>1015</v>
      </c>
      <c r="F45029" s="86">
        <v>117641.20978139499</v>
      </c>
    </row>
    <row r="45030" spans="1:6">
      <c r="A45030">
        <v>2029</v>
      </c>
      <c r="B45030" t="s">
        <v>1072</v>
      </c>
      <c r="C45030" t="s">
        <v>1022</v>
      </c>
      <c r="D45030" t="s">
        <v>969</v>
      </c>
      <c r="E45030" t="s">
        <v>1015</v>
      </c>
      <c r="F45030" s="86">
        <v>118447.83487593599</v>
      </c>
    </row>
    <row r="45031" spans="1:6">
      <c r="A45031">
        <v>2030</v>
      </c>
      <c r="B45031" t="s">
        <v>1072</v>
      </c>
      <c r="C45031" t="s">
        <v>1022</v>
      </c>
      <c r="D45031" t="s">
        <v>969</v>
      </c>
      <c r="E45031" t="s">
        <v>1015</v>
      </c>
      <c r="F45031" s="86">
        <v>119269.646055912</v>
      </c>
    </row>
    <row r="45032" spans="1:6">
      <c r="A45032">
        <v>2031</v>
      </c>
      <c r="B45032" t="s">
        <v>1072</v>
      </c>
      <c r="C45032" t="s">
        <v>1022</v>
      </c>
      <c r="D45032" t="s">
        <v>969</v>
      </c>
      <c r="E45032" t="s">
        <v>1015</v>
      </c>
      <c r="F45032" s="86">
        <v>120096.111853137</v>
      </c>
    </row>
    <row r="45033" spans="1:6">
      <c r="A45033">
        <v>2032</v>
      </c>
      <c r="B45033" t="s">
        <v>1072</v>
      </c>
      <c r="C45033" t="s">
        <v>1022</v>
      </c>
      <c r="D45033" t="s">
        <v>969</v>
      </c>
      <c r="E45033" t="s">
        <v>1015</v>
      </c>
      <c r="F45033" s="86">
        <v>120879.492244864</v>
      </c>
    </row>
    <row r="45034" spans="1:6">
      <c r="A45034">
        <v>2033</v>
      </c>
      <c r="B45034" t="s">
        <v>1072</v>
      </c>
      <c r="C45034" t="s">
        <v>1022</v>
      </c>
      <c r="D45034" t="s">
        <v>969</v>
      </c>
      <c r="E45034" t="s">
        <v>1015</v>
      </c>
      <c r="F45034" s="86">
        <v>121645.303679608</v>
      </c>
    </row>
    <row r="45035" spans="1:6">
      <c r="A45035">
        <v>2034</v>
      </c>
      <c r="B45035" t="s">
        <v>1072</v>
      </c>
      <c r="C45035" t="s">
        <v>1022</v>
      </c>
      <c r="D45035" t="s">
        <v>969</v>
      </c>
      <c r="E45035" t="s">
        <v>1015</v>
      </c>
      <c r="F45035" s="86">
        <v>122403.26737350901</v>
      </c>
    </row>
    <row r="45036" spans="1:6">
      <c r="A45036">
        <v>2035</v>
      </c>
      <c r="B45036" t="s">
        <v>1072</v>
      </c>
      <c r="C45036" t="s">
        <v>1022</v>
      </c>
      <c r="D45036" t="s">
        <v>969</v>
      </c>
      <c r="E45036" t="s">
        <v>1015</v>
      </c>
      <c r="F45036" s="86">
        <v>123160.828215813</v>
      </c>
    </row>
    <row r="45037" spans="1:6">
      <c r="A45037">
        <v>2036</v>
      </c>
      <c r="B45037" t="s">
        <v>1072</v>
      </c>
      <c r="C45037" t="s">
        <v>1022</v>
      </c>
      <c r="D45037" t="s">
        <v>969</v>
      </c>
      <c r="E45037" t="s">
        <v>1015</v>
      </c>
      <c r="F45037" s="86">
        <v>123897.06823408599</v>
      </c>
    </row>
    <row r="45038" spans="1:6">
      <c r="A45038">
        <v>2037</v>
      </c>
      <c r="B45038" t="s">
        <v>1072</v>
      </c>
      <c r="C45038" t="s">
        <v>1022</v>
      </c>
      <c r="D45038" t="s">
        <v>969</v>
      </c>
      <c r="E45038" t="s">
        <v>1015</v>
      </c>
      <c r="F45038" s="86">
        <v>124648.801267627</v>
      </c>
    </row>
    <row r="45039" spans="1:6">
      <c r="A45039">
        <v>2038</v>
      </c>
      <c r="B45039" t="s">
        <v>1072</v>
      </c>
      <c r="C45039" t="s">
        <v>1022</v>
      </c>
      <c r="D45039" t="s">
        <v>969</v>
      </c>
      <c r="E45039" t="s">
        <v>1015</v>
      </c>
      <c r="F45039" s="86">
        <v>125404.951739128</v>
      </c>
    </row>
    <row r="45040" spans="1:6">
      <c r="A45040">
        <v>2039</v>
      </c>
      <c r="B45040" t="s">
        <v>1072</v>
      </c>
      <c r="C45040" t="s">
        <v>1022</v>
      </c>
      <c r="D45040" t="s">
        <v>969</v>
      </c>
      <c r="E45040" t="s">
        <v>1015</v>
      </c>
      <c r="F45040" s="86">
        <v>126143.037829448</v>
      </c>
    </row>
    <row r="45041" spans="1:6">
      <c r="A45041">
        <v>2040</v>
      </c>
      <c r="B45041" t="s">
        <v>1072</v>
      </c>
      <c r="C45041" t="s">
        <v>1022</v>
      </c>
      <c r="D45041" t="s">
        <v>969</v>
      </c>
      <c r="E45041" t="s">
        <v>1015</v>
      </c>
      <c r="F45041" s="86">
        <v>126897.142670669</v>
      </c>
    </row>
    <row r="45042" spans="1:6">
      <c r="A45042">
        <v>2041</v>
      </c>
      <c r="B45042" t="s">
        <v>1072</v>
      </c>
      <c r="C45042" t="s">
        <v>1022</v>
      </c>
      <c r="D45042" t="s">
        <v>969</v>
      </c>
      <c r="E45042" t="s">
        <v>1015</v>
      </c>
      <c r="F45042" s="86">
        <v>126551.627354624</v>
      </c>
    </row>
    <row r="45043" spans="1:6">
      <c r="A45043">
        <v>2042</v>
      </c>
      <c r="B45043" t="s">
        <v>1072</v>
      </c>
      <c r="C45043" t="s">
        <v>1022</v>
      </c>
      <c r="D45043" t="s">
        <v>969</v>
      </c>
      <c r="E45043" t="s">
        <v>1015</v>
      </c>
      <c r="F45043" s="86">
        <v>126171.57081808501</v>
      </c>
    </row>
    <row r="45044" spans="1:6">
      <c r="A45044">
        <v>2043</v>
      </c>
      <c r="B45044" t="s">
        <v>1072</v>
      </c>
      <c r="C45044" t="s">
        <v>1022</v>
      </c>
      <c r="D45044" t="s">
        <v>969</v>
      </c>
      <c r="E45044" t="s">
        <v>1015</v>
      </c>
      <c r="F45044" s="86">
        <v>125798.888312803</v>
      </c>
    </row>
    <row r="45045" spans="1:6">
      <c r="A45045">
        <v>2044</v>
      </c>
      <c r="B45045" t="s">
        <v>1072</v>
      </c>
      <c r="C45045" t="s">
        <v>1022</v>
      </c>
      <c r="D45045" t="s">
        <v>969</v>
      </c>
      <c r="E45045" t="s">
        <v>1015</v>
      </c>
      <c r="F45045" s="86">
        <v>125414.476187293</v>
      </c>
    </row>
    <row r="45046" spans="1:6">
      <c r="A45046">
        <v>2045</v>
      </c>
      <c r="B45046" t="s">
        <v>1072</v>
      </c>
      <c r="C45046" t="s">
        <v>1022</v>
      </c>
      <c r="D45046" t="s">
        <v>969</v>
      </c>
      <c r="E45046" t="s">
        <v>1015</v>
      </c>
      <c r="F45046" s="86">
        <v>124999.51877188199</v>
      </c>
    </row>
    <row r="45047" spans="1:6">
      <c r="A45047">
        <v>2046</v>
      </c>
      <c r="B45047" t="s">
        <v>1072</v>
      </c>
      <c r="C45047" t="s">
        <v>1022</v>
      </c>
      <c r="D45047" t="s">
        <v>969</v>
      </c>
      <c r="E45047" t="s">
        <v>1015</v>
      </c>
      <c r="F45047" s="86">
        <v>124596.29950111501</v>
      </c>
    </row>
    <row r="45048" spans="1:6">
      <c r="A45048">
        <v>2047</v>
      </c>
      <c r="B45048" t="s">
        <v>1072</v>
      </c>
      <c r="C45048" t="s">
        <v>1022</v>
      </c>
      <c r="D45048" t="s">
        <v>969</v>
      </c>
      <c r="E45048" t="s">
        <v>1015</v>
      </c>
      <c r="F45048" s="86">
        <v>124185.243563386</v>
      </c>
    </row>
    <row r="45049" spans="1:6">
      <c r="A45049">
        <v>2048</v>
      </c>
      <c r="B45049" t="s">
        <v>1072</v>
      </c>
      <c r="C45049" t="s">
        <v>1022</v>
      </c>
      <c r="D45049" t="s">
        <v>969</v>
      </c>
      <c r="E45049" t="s">
        <v>1015</v>
      </c>
      <c r="F45049" s="86">
        <v>123747.302690207</v>
      </c>
    </row>
    <row r="45050" spans="1:6">
      <c r="A45050">
        <v>2049</v>
      </c>
      <c r="B45050" t="s">
        <v>1072</v>
      </c>
      <c r="C45050" t="s">
        <v>1022</v>
      </c>
      <c r="D45050" t="s">
        <v>969</v>
      </c>
      <c r="E45050" t="s">
        <v>1015</v>
      </c>
      <c r="F45050" s="86">
        <v>123324.000386115</v>
      </c>
    </row>
    <row r="45051" spans="1:6">
      <c r="A45051">
        <v>2050</v>
      </c>
      <c r="B45051" t="s">
        <v>1072</v>
      </c>
      <c r="C45051" t="s">
        <v>1022</v>
      </c>
      <c r="D45051" t="s">
        <v>969</v>
      </c>
      <c r="E45051" t="s">
        <v>1015</v>
      </c>
      <c r="F45051" s="86">
        <v>122895.914774729</v>
      </c>
    </row>
    <row r="45052" spans="1:6">
      <c r="A45052">
        <v>2017</v>
      </c>
      <c r="B45052" t="s">
        <v>1073</v>
      </c>
      <c r="C45052" t="s">
        <v>1022</v>
      </c>
      <c r="D45052" t="s">
        <v>969</v>
      </c>
      <c r="E45052" t="s">
        <v>1015</v>
      </c>
      <c r="F45052" s="86">
        <v>3918.1903917919899</v>
      </c>
    </row>
    <row r="45053" spans="1:6">
      <c r="A45053">
        <v>2018</v>
      </c>
      <c r="B45053" t="s">
        <v>1073</v>
      </c>
      <c r="C45053" t="s">
        <v>1022</v>
      </c>
      <c r="D45053" t="s">
        <v>969</v>
      </c>
      <c r="E45053" t="s">
        <v>1015</v>
      </c>
      <c r="F45053" s="86">
        <v>4079.2419584276499</v>
      </c>
    </row>
    <row r="45054" spans="1:6">
      <c r="A45054">
        <v>2019</v>
      </c>
      <c r="B45054" t="s">
        <v>1073</v>
      </c>
      <c r="C45054" t="s">
        <v>1022</v>
      </c>
      <c r="D45054" t="s">
        <v>969</v>
      </c>
      <c r="E45054" t="s">
        <v>1015</v>
      </c>
      <c r="F45054" s="86">
        <v>4108.7973055075599</v>
      </c>
    </row>
    <row r="45055" spans="1:6">
      <c r="A45055">
        <v>2020</v>
      </c>
      <c r="B45055" t="s">
        <v>1073</v>
      </c>
      <c r="C45055" t="s">
        <v>1022</v>
      </c>
      <c r="D45055" t="s">
        <v>969</v>
      </c>
      <c r="E45055" t="s">
        <v>1015</v>
      </c>
      <c r="F45055" s="86">
        <v>4139.10903495006</v>
      </c>
    </row>
    <row r="45056" spans="1:6">
      <c r="A45056">
        <v>2021</v>
      </c>
      <c r="B45056" t="s">
        <v>1073</v>
      </c>
      <c r="C45056" t="s">
        <v>1022</v>
      </c>
      <c r="D45056" t="s">
        <v>969</v>
      </c>
      <c r="E45056" t="s">
        <v>1015</v>
      </c>
      <c r="F45056" s="86">
        <v>4170.1848224228397</v>
      </c>
    </row>
    <row r="45057" spans="1:6">
      <c r="A45057">
        <v>2022</v>
      </c>
      <c r="B45057" t="s">
        <v>1073</v>
      </c>
      <c r="C45057" t="s">
        <v>1022</v>
      </c>
      <c r="D45057" t="s">
        <v>969</v>
      </c>
      <c r="E45057" t="s">
        <v>1015</v>
      </c>
      <c r="F45057" s="86">
        <v>4200.6501066225101</v>
      </c>
    </row>
    <row r="45058" spans="1:6">
      <c r="A45058">
        <v>2023</v>
      </c>
      <c r="B45058" t="s">
        <v>1073</v>
      </c>
      <c r="C45058" t="s">
        <v>1022</v>
      </c>
      <c r="D45058" t="s">
        <v>969</v>
      </c>
      <c r="E45058" t="s">
        <v>1015</v>
      </c>
      <c r="F45058" s="86">
        <v>4230.1352416027403</v>
      </c>
    </row>
    <row r="45059" spans="1:6">
      <c r="A45059">
        <v>2024</v>
      </c>
      <c r="B45059" t="s">
        <v>1073</v>
      </c>
      <c r="C45059" t="s">
        <v>1022</v>
      </c>
      <c r="D45059" t="s">
        <v>969</v>
      </c>
      <c r="E45059" t="s">
        <v>1015</v>
      </c>
      <c r="F45059" s="86">
        <v>4259.8063450827804</v>
      </c>
    </row>
    <row r="45060" spans="1:6">
      <c r="A45060">
        <v>2025</v>
      </c>
      <c r="B45060" t="s">
        <v>1073</v>
      </c>
      <c r="C45060" t="s">
        <v>1022</v>
      </c>
      <c r="D45060" t="s">
        <v>969</v>
      </c>
      <c r="E45060" t="s">
        <v>1015</v>
      </c>
      <c r="F45060" s="86">
        <v>4290.3330581446598</v>
      </c>
    </row>
    <row r="45061" spans="1:6">
      <c r="A45061">
        <v>2026</v>
      </c>
      <c r="B45061" t="s">
        <v>1073</v>
      </c>
      <c r="C45061" t="s">
        <v>1022</v>
      </c>
      <c r="D45061" t="s">
        <v>969</v>
      </c>
      <c r="E45061" t="s">
        <v>1015</v>
      </c>
      <c r="F45061" s="86">
        <v>4319.9800485170099</v>
      </c>
    </row>
    <row r="45062" spans="1:6">
      <c r="A45062">
        <v>2027</v>
      </c>
      <c r="B45062" t="s">
        <v>1073</v>
      </c>
      <c r="C45062" t="s">
        <v>1022</v>
      </c>
      <c r="D45062" t="s">
        <v>969</v>
      </c>
      <c r="E45062" t="s">
        <v>1015</v>
      </c>
      <c r="F45062" s="86">
        <v>4349.05041564575</v>
      </c>
    </row>
    <row r="45063" spans="1:6">
      <c r="A45063">
        <v>2028</v>
      </c>
      <c r="B45063" t="s">
        <v>1073</v>
      </c>
      <c r="C45063" t="s">
        <v>1022</v>
      </c>
      <c r="D45063" t="s">
        <v>969</v>
      </c>
      <c r="E45063" t="s">
        <v>1015</v>
      </c>
      <c r="F45063" s="86">
        <v>4376.9923049773297</v>
      </c>
    </row>
    <row r="45064" spans="1:6">
      <c r="A45064">
        <v>2029</v>
      </c>
      <c r="B45064" t="s">
        <v>1073</v>
      </c>
      <c r="C45064" t="s">
        <v>1022</v>
      </c>
      <c r="D45064" t="s">
        <v>969</v>
      </c>
      <c r="E45064" t="s">
        <v>1015</v>
      </c>
      <c r="F45064" s="86">
        <v>4401.9411262068897</v>
      </c>
    </row>
    <row r="45065" spans="1:6">
      <c r="A45065">
        <v>2030</v>
      </c>
      <c r="B45065" t="s">
        <v>1073</v>
      </c>
      <c r="C45065" t="s">
        <v>1022</v>
      </c>
      <c r="D45065" t="s">
        <v>969</v>
      </c>
      <c r="E45065" t="s">
        <v>1015</v>
      </c>
      <c r="F45065" s="86">
        <v>4426.6304634768403</v>
      </c>
    </row>
    <row r="45066" spans="1:6">
      <c r="A45066">
        <v>2031</v>
      </c>
      <c r="B45066" t="s">
        <v>1073</v>
      </c>
      <c r="C45066" t="s">
        <v>1022</v>
      </c>
      <c r="D45066" t="s">
        <v>969</v>
      </c>
      <c r="E45066" t="s">
        <v>1015</v>
      </c>
      <c r="F45066" s="86">
        <v>4449.4553468533404</v>
      </c>
    </row>
    <row r="45067" spans="1:6">
      <c r="A45067">
        <v>2032</v>
      </c>
      <c r="B45067" t="s">
        <v>1073</v>
      </c>
      <c r="C45067" t="s">
        <v>1022</v>
      </c>
      <c r="D45067" t="s">
        <v>969</v>
      </c>
      <c r="E45067" t="s">
        <v>1015</v>
      </c>
      <c r="F45067" s="86">
        <v>4470.8038270530797</v>
      </c>
    </row>
    <row r="45068" spans="1:6">
      <c r="A45068">
        <v>2033</v>
      </c>
      <c r="B45068" t="s">
        <v>1073</v>
      </c>
      <c r="C45068" t="s">
        <v>1022</v>
      </c>
      <c r="D45068" t="s">
        <v>969</v>
      </c>
      <c r="E45068" t="s">
        <v>1015</v>
      </c>
      <c r="F45068" s="86">
        <v>4490.4306957077497</v>
      </c>
    </row>
    <row r="45069" spans="1:6">
      <c r="A45069">
        <v>2034</v>
      </c>
      <c r="B45069" t="s">
        <v>1073</v>
      </c>
      <c r="C45069" t="s">
        <v>1022</v>
      </c>
      <c r="D45069" t="s">
        <v>969</v>
      </c>
      <c r="E45069" t="s">
        <v>1015</v>
      </c>
      <c r="F45069" s="86">
        <v>4509.4734546867803</v>
      </c>
    </row>
    <row r="45070" spans="1:6">
      <c r="A45070">
        <v>2035</v>
      </c>
      <c r="B45070" t="s">
        <v>1073</v>
      </c>
      <c r="C45070" t="s">
        <v>1022</v>
      </c>
      <c r="D45070" t="s">
        <v>969</v>
      </c>
      <c r="E45070" t="s">
        <v>1015</v>
      </c>
      <c r="F45070" s="86">
        <v>4527.6038828412602</v>
      </c>
    </row>
    <row r="45071" spans="1:6">
      <c r="A45071">
        <v>2036</v>
      </c>
      <c r="B45071" t="s">
        <v>1073</v>
      </c>
      <c r="C45071" t="s">
        <v>1022</v>
      </c>
      <c r="D45071" t="s">
        <v>969</v>
      </c>
      <c r="E45071" t="s">
        <v>1015</v>
      </c>
      <c r="F45071" s="86">
        <v>4547.3653437852799</v>
      </c>
    </row>
    <row r="45072" spans="1:6">
      <c r="A45072">
        <v>2037</v>
      </c>
      <c r="B45072" t="s">
        <v>1073</v>
      </c>
      <c r="C45072" t="s">
        <v>1022</v>
      </c>
      <c r="D45072" t="s">
        <v>969</v>
      </c>
      <c r="E45072" t="s">
        <v>1015</v>
      </c>
      <c r="F45072" s="86">
        <v>4566.5029902383003</v>
      </c>
    </row>
    <row r="45073" spans="1:6">
      <c r="A45073">
        <v>2038</v>
      </c>
      <c r="B45073" t="s">
        <v>1073</v>
      </c>
      <c r="C45073" t="s">
        <v>1022</v>
      </c>
      <c r="D45073" t="s">
        <v>969</v>
      </c>
      <c r="E45073" t="s">
        <v>1015</v>
      </c>
      <c r="F45073" s="86">
        <v>4587.0447171071901</v>
      </c>
    </row>
    <row r="45074" spans="1:6">
      <c r="A45074">
        <v>2039</v>
      </c>
      <c r="B45074" t="s">
        <v>1073</v>
      </c>
      <c r="C45074" t="s">
        <v>1022</v>
      </c>
      <c r="D45074" t="s">
        <v>969</v>
      </c>
      <c r="E45074" t="s">
        <v>1015</v>
      </c>
      <c r="F45074" s="86">
        <v>4606.8177970030501</v>
      </c>
    </row>
    <row r="45075" spans="1:6">
      <c r="A45075">
        <v>2040</v>
      </c>
      <c r="B45075" t="s">
        <v>1073</v>
      </c>
      <c r="C45075" t="s">
        <v>1022</v>
      </c>
      <c r="D45075" t="s">
        <v>969</v>
      </c>
      <c r="E45075" t="s">
        <v>1015</v>
      </c>
      <c r="F45075" s="86">
        <v>4627.5910333479997</v>
      </c>
    </row>
    <row r="45076" spans="1:6">
      <c r="A45076">
        <v>2041</v>
      </c>
      <c r="B45076" t="s">
        <v>1073</v>
      </c>
      <c r="C45076" t="s">
        <v>1022</v>
      </c>
      <c r="D45076" t="s">
        <v>969</v>
      </c>
      <c r="E45076" t="s">
        <v>1015</v>
      </c>
      <c r="F45076" s="86">
        <v>4654.2179188155596</v>
      </c>
    </row>
    <row r="45077" spans="1:6">
      <c r="A45077">
        <v>2042</v>
      </c>
      <c r="B45077" t="s">
        <v>1073</v>
      </c>
      <c r="C45077" t="s">
        <v>1022</v>
      </c>
      <c r="D45077" t="s">
        <v>969</v>
      </c>
      <c r="E45077" t="s">
        <v>1015</v>
      </c>
      <c r="F45077" s="86">
        <v>4681.76176658234</v>
      </c>
    </row>
    <row r="45078" spans="1:6">
      <c r="A45078">
        <v>2043</v>
      </c>
      <c r="B45078" t="s">
        <v>1073</v>
      </c>
      <c r="C45078" t="s">
        <v>1022</v>
      </c>
      <c r="D45078" t="s">
        <v>969</v>
      </c>
      <c r="E45078" t="s">
        <v>1015</v>
      </c>
      <c r="F45078" s="86">
        <v>4708.1937102048596</v>
      </c>
    </row>
    <row r="45079" spans="1:6">
      <c r="A45079">
        <v>2044</v>
      </c>
      <c r="B45079" t="s">
        <v>1073</v>
      </c>
      <c r="C45079" t="s">
        <v>1022</v>
      </c>
      <c r="D45079" t="s">
        <v>969</v>
      </c>
      <c r="E45079" t="s">
        <v>1015</v>
      </c>
      <c r="F45079" s="86">
        <v>4735.5860257239601</v>
      </c>
    </row>
    <row r="45080" spans="1:6">
      <c r="A45080">
        <v>2045</v>
      </c>
      <c r="B45080" t="s">
        <v>1073</v>
      </c>
      <c r="C45080" t="s">
        <v>1022</v>
      </c>
      <c r="D45080" t="s">
        <v>969</v>
      </c>
      <c r="E45080" t="s">
        <v>1015</v>
      </c>
      <c r="F45080" s="86">
        <v>4761.9430839042298</v>
      </c>
    </row>
    <row r="45081" spans="1:6">
      <c r="A45081">
        <v>2046</v>
      </c>
      <c r="B45081" t="s">
        <v>1073</v>
      </c>
      <c r="C45081" t="s">
        <v>1022</v>
      </c>
      <c r="D45081" t="s">
        <v>969</v>
      </c>
      <c r="E45081" t="s">
        <v>1015</v>
      </c>
      <c r="F45081" s="86">
        <v>4789.3944837052904</v>
      </c>
    </row>
    <row r="45082" spans="1:6">
      <c r="A45082">
        <v>2047</v>
      </c>
      <c r="B45082" t="s">
        <v>1073</v>
      </c>
      <c r="C45082" t="s">
        <v>1022</v>
      </c>
      <c r="D45082" t="s">
        <v>969</v>
      </c>
      <c r="E45082" t="s">
        <v>1015</v>
      </c>
      <c r="F45082" s="86">
        <v>4815.8862133771399</v>
      </c>
    </row>
    <row r="45083" spans="1:6">
      <c r="A45083">
        <v>2048</v>
      </c>
      <c r="B45083" t="s">
        <v>1073</v>
      </c>
      <c r="C45083" t="s">
        <v>1022</v>
      </c>
      <c r="D45083" t="s">
        <v>969</v>
      </c>
      <c r="E45083" t="s">
        <v>1015</v>
      </c>
      <c r="F45083" s="86">
        <v>4843.5629408962996</v>
      </c>
    </row>
    <row r="45084" spans="1:6">
      <c r="A45084">
        <v>2049</v>
      </c>
      <c r="B45084" t="s">
        <v>1073</v>
      </c>
      <c r="C45084" t="s">
        <v>1022</v>
      </c>
      <c r="D45084" t="s">
        <v>969</v>
      </c>
      <c r="E45084" t="s">
        <v>1015</v>
      </c>
      <c r="F45084" s="86">
        <v>4870.3389235590103</v>
      </c>
    </row>
    <row r="45085" spans="1:6">
      <c r="A45085">
        <v>2050</v>
      </c>
      <c r="B45085" t="s">
        <v>1073</v>
      </c>
      <c r="C45085" t="s">
        <v>1022</v>
      </c>
      <c r="D45085" t="s">
        <v>969</v>
      </c>
      <c r="E45085" t="s">
        <v>1015</v>
      </c>
      <c r="F45085" s="86">
        <v>4898.3754220636101</v>
      </c>
    </row>
    <row r="45086" spans="1:6">
      <c r="A45086">
        <v>2017</v>
      </c>
      <c r="B45086" t="s">
        <v>1012</v>
      </c>
      <c r="C45086" t="s">
        <v>1022</v>
      </c>
      <c r="D45086" t="s">
        <v>975</v>
      </c>
      <c r="E45086" t="s">
        <v>1015</v>
      </c>
      <c r="F45086" s="86">
        <v>2314387.4104830599</v>
      </c>
    </row>
    <row r="45087" spans="1:6">
      <c r="A45087">
        <v>2018</v>
      </c>
      <c r="B45087" t="s">
        <v>1012</v>
      </c>
      <c r="C45087" t="s">
        <v>1022</v>
      </c>
      <c r="D45087" t="s">
        <v>975</v>
      </c>
      <c r="E45087" t="s">
        <v>1015</v>
      </c>
      <c r="F45087" s="86">
        <v>2337858.7649915498</v>
      </c>
    </row>
    <row r="45088" spans="1:6">
      <c r="A45088">
        <v>2019</v>
      </c>
      <c r="B45088" t="s">
        <v>1012</v>
      </c>
      <c r="C45088" t="s">
        <v>1022</v>
      </c>
      <c r="D45088" t="s">
        <v>975</v>
      </c>
      <c r="E45088" t="s">
        <v>1015</v>
      </c>
      <c r="F45088" s="86">
        <v>2340233.3166558598</v>
      </c>
    </row>
    <row r="45089" spans="1:6">
      <c r="A45089">
        <v>2020</v>
      </c>
      <c r="B45089" t="s">
        <v>1012</v>
      </c>
      <c r="C45089" t="s">
        <v>1022</v>
      </c>
      <c r="D45089" t="s">
        <v>975</v>
      </c>
      <c r="E45089" t="s">
        <v>1015</v>
      </c>
      <c r="F45089" s="86">
        <v>2344128.5543039599</v>
      </c>
    </row>
    <row r="45090" spans="1:6">
      <c r="A45090">
        <v>2021</v>
      </c>
      <c r="B45090" t="s">
        <v>1012</v>
      </c>
      <c r="C45090" t="s">
        <v>1022</v>
      </c>
      <c r="D45090" t="s">
        <v>975</v>
      </c>
      <c r="E45090" t="s">
        <v>1015</v>
      </c>
      <c r="F45090" s="86">
        <v>2347645.0256729601</v>
      </c>
    </row>
    <row r="45091" spans="1:6">
      <c r="A45091">
        <v>2022</v>
      </c>
      <c r="B45091" t="s">
        <v>1012</v>
      </c>
      <c r="C45091" t="s">
        <v>1022</v>
      </c>
      <c r="D45091" t="s">
        <v>975</v>
      </c>
      <c r="E45091" t="s">
        <v>1015</v>
      </c>
      <c r="F45091" s="86">
        <v>2351360.4123338</v>
      </c>
    </row>
    <row r="45092" spans="1:6">
      <c r="A45092">
        <v>2023</v>
      </c>
      <c r="B45092" t="s">
        <v>1012</v>
      </c>
      <c r="C45092" t="s">
        <v>1022</v>
      </c>
      <c r="D45092" t="s">
        <v>975</v>
      </c>
      <c r="E45092" t="s">
        <v>1015</v>
      </c>
      <c r="F45092" s="86">
        <v>2354433.2060402799</v>
      </c>
    </row>
    <row r="45093" spans="1:6">
      <c r="A45093">
        <v>2024</v>
      </c>
      <c r="B45093" t="s">
        <v>1012</v>
      </c>
      <c r="C45093" t="s">
        <v>1022</v>
      </c>
      <c r="D45093" t="s">
        <v>975</v>
      </c>
      <c r="E45093" t="s">
        <v>1015</v>
      </c>
      <c r="F45093" s="86">
        <v>2357571.2072754302</v>
      </c>
    </row>
    <row r="45094" spans="1:6">
      <c r="A45094">
        <v>2025</v>
      </c>
      <c r="B45094" t="s">
        <v>1012</v>
      </c>
      <c r="C45094" t="s">
        <v>1022</v>
      </c>
      <c r="D45094" t="s">
        <v>975</v>
      </c>
      <c r="E45094" t="s">
        <v>1015</v>
      </c>
      <c r="F45094" s="86">
        <v>2362107.8377079298</v>
      </c>
    </row>
    <row r="45095" spans="1:6">
      <c r="A45095">
        <v>2026</v>
      </c>
      <c r="B45095" t="s">
        <v>1012</v>
      </c>
      <c r="C45095" t="s">
        <v>1022</v>
      </c>
      <c r="D45095" t="s">
        <v>975</v>
      </c>
      <c r="E45095" t="s">
        <v>1015</v>
      </c>
      <c r="F45095" s="86">
        <v>2366949.11656577</v>
      </c>
    </row>
    <row r="45096" spans="1:6">
      <c r="A45096">
        <v>2027</v>
      </c>
      <c r="B45096" t="s">
        <v>1012</v>
      </c>
      <c r="C45096" t="s">
        <v>1022</v>
      </c>
      <c r="D45096" t="s">
        <v>975</v>
      </c>
      <c r="E45096" t="s">
        <v>1015</v>
      </c>
      <c r="F45096" s="86">
        <v>2372577.3917164798</v>
      </c>
    </row>
    <row r="45097" spans="1:6">
      <c r="A45097">
        <v>2028</v>
      </c>
      <c r="B45097" t="s">
        <v>1012</v>
      </c>
      <c r="C45097" t="s">
        <v>1022</v>
      </c>
      <c r="D45097" t="s">
        <v>975</v>
      </c>
      <c r="E45097" t="s">
        <v>1015</v>
      </c>
      <c r="F45097" s="86">
        <v>2379633.5199100701</v>
      </c>
    </row>
    <row r="45098" spans="1:6">
      <c r="A45098">
        <v>2029</v>
      </c>
      <c r="B45098" t="s">
        <v>1012</v>
      </c>
      <c r="C45098" t="s">
        <v>1022</v>
      </c>
      <c r="D45098" t="s">
        <v>975</v>
      </c>
      <c r="E45098" t="s">
        <v>1015</v>
      </c>
      <c r="F45098" s="86">
        <v>2386207.4111954402</v>
      </c>
    </row>
    <row r="45099" spans="1:6">
      <c r="A45099">
        <v>2030</v>
      </c>
      <c r="B45099" t="s">
        <v>1012</v>
      </c>
      <c r="C45099" t="s">
        <v>1022</v>
      </c>
      <c r="D45099" t="s">
        <v>975</v>
      </c>
      <c r="E45099" t="s">
        <v>1015</v>
      </c>
      <c r="F45099" s="86">
        <v>2393392.5386512899</v>
      </c>
    </row>
    <row r="45100" spans="1:6">
      <c r="A45100">
        <v>2031</v>
      </c>
      <c r="B45100" t="s">
        <v>1012</v>
      </c>
      <c r="C45100" t="s">
        <v>1022</v>
      </c>
      <c r="D45100" t="s">
        <v>975</v>
      </c>
      <c r="E45100" t="s">
        <v>1015</v>
      </c>
      <c r="F45100" s="86">
        <v>2401819.54222538</v>
      </c>
    </row>
    <row r="45101" spans="1:6">
      <c r="A45101">
        <v>2032</v>
      </c>
      <c r="B45101" t="s">
        <v>1012</v>
      </c>
      <c r="C45101" t="s">
        <v>1022</v>
      </c>
      <c r="D45101" t="s">
        <v>975</v>
      </c>
      <c r="E45101" t="s">
        <v>1015</v>
      </c>
      <c r="F45101" s="86">
        <v>2409387.0867406898</v>
      </c>
    </row>
    <row r="45102" spans="1:6">
      <c r="A45102">
        <v>2033</v>
      </c>
      <c r="B45102" t="s">
        <v>1012</v>
      </c>
      <c r="C45102" t="s">
        <v>1022</v>
      </c>
      <c r="D45102" t="s">
        <v>975</v>
      </c>
      <c r="E45102" t="s">
        <v>1015</v>
      </c>
      <c r="F45102" s="86">
        <v>2415693.0746899</v>
      </c>
    </row>
    <row r="45103" spans="1:6">
      <c r="A45103">
        <v>2034</v>
      </c>
      <c r="B45103" t="s">
        <v>1012</v>
      </c>
      <c r="C45103" t="s">
        <v>1022</v>
      </c>
      <c r="D45103" t="s">
        <v>975</v>
      </c>
      <c r="E45103" t="s">
        <v>1015</v>
      </c>
      <c r="F45103" s="86">
        <v>2421293.5864119302</v>
      </c>
    </row>
    <row r="45104" spans="1:6">
      <c r="A45104">
        <v>2035</v>
      </c>
      <c r="B45104" t="s">
        <v>1012</v>
      </c>
      <c r="C45104" t="s">
        <v>1022</v>
      </c>
      <c r="D45104" t="s">
        <v>975</v>
      </c>
      <c r="E45104" t="s">
        <v>1015</v>
      </c>
      <c r="F45104" s="86">
        <v>2425562.42282958</v>
      </c>
    </row>
    <row r="45105" spans="1:6">
      <c r="A45105">
        <v>2036</v>
      </c>
      <c r="B45105" t="s">
        <v>1012</v>
      </c>
      <c r="C45105" t="s">
        <v>1022</v>
      </c>
      <c r="D45105" t="s">
        <v>975</v>
      </c>
      <c r="E45105" t="s">
        <v>1015</v>
      </c>
      <c r="F45105" s="86">
        <v>2429474.7733696098</v>
      </c>
    </row>
    <row r="45106" spans="1:6">
      <c r="A45106">
        <v>2037</v>
      </c>
      <c r="B45106" t="s">
        <v>1012</v>
      </c>
      <c r="C45106" t="s">
        <v>1022</v>
      </c>
      <c r="D45106" t="s">
        <v>975</v>
      </c>
      <c r="E45106" t="s">
        <v>1015</v>
      </c>
      <c r="F45106" s="86">
        <v>2430324.3231719802</v>
      </c>
    </row>
    <row r="45107" spans="1:6">
      <c r="A45107">
        <v>2038</v>
      </c>
      <c r="B45107" t="s">
        <v>1012</v>
      </c>
      <c r="C45107" t="s">
        <v>1022</v>
      </c>
      <c r="D45107" t="s">
        <v>975</v>
      </c>
      <c r="E45107" t="s">
        <v>1015</v>
      </c>
      <c r="F45107" s="86">
        <v>2430302.5329540698</v>
      </c>
    </row>
    <row r="45108" spans="1:6">
      <c r="A45108">
        <v>2039</v>
      </c>
      <c r="B45108" t="s">
        <v>1012</v>
      </c>
      <c r="C45108" t="s">
        <v>1022</v>
      </c>
      <c r="D45108" t="s">
        <v>975</v>
      </c>
      <c r="E45108" t="s">
        <v>1015</v>
      </c>
      <c r="F45108" s="86">
        <v>2429817.9850919601</v>
      </c>
    </row>
    <row r="45109" spans="1:6">
      <c r="A45109">
        <v>2040</v>
      </c>
      <c r="B45109" t="s">
        <v>1012</v>
      </c>
      <c r="C45109" t="s">
        <v>1022</v>
      </c>
      <c r="D45109" t="s">
        <v>975</v>
      </c>
      <c r="E45109" t="s">
        <v>1015</v>
      </c>
      <c r="F45109" s="86">
        <v>2429518.27664926</v>
      </c>
    </row>
    <row r="45110" spans="1:6">
      <c r="A45110">
        <v>2041</v>
      </c>
      <c r="B45110" t="s">
        <v>1012</v>
      </c>
      <c r="C45110" t="s">
        <v>1022</v>
      </c>
      <c r="D45110" t="s">
        <v>975</v>
      </c>
      <c r="E45110" t="s">
        <v>1015</v>
      </c>
      <c r="F45110" s="86">
        <v>2422045.3523906199</v>
      </c>
    </row>
    <row r="45111" spans="1:6">
      <c r="A45111">
        <v>2042</v>
      </c>
      <c r="B45111" t="s">
        <v>1012</v>
      </c>
      <c r="C45111" t="s">
        <v>1022</v>
      </c>
      <c r="D45111" t="s">
        <v>975</v>
      </c>
      <c r="E45111" t="s">
        <v>1015</v>
      </c>
      <c r="F45111" s="86">
        <v>2416040.9516580598</v>
      </c>
    </row>
    <row r="45112" spans="1:6">
      <c r="A45112">
        <v>2043</v>
      </c>
      <c r="B45112" t="s">
        <v>1012</v>
      </c>
      <c r="C45112" t="s">
        <v>1022</v>
      </c>
      <c r="D45112" t="s">
        <v>975</v>
      </c>
      <c r="E45112" t="s">
        <v>1015</v>
      </c>
      <c r="F45112" s="86">
        <v>2410245.8076718398</v>
      </c>
    </row>
    <row r="45113" spans="1:6">
      <c r="A45113">
        <v>2044</v>
      </c>
      <c r="B45113" t="s">
        <v>1012</v>
      </c>
      <c r="C45113" t="s">
        <v>1022</v>
      </c>
      <c r="D45113" t="s">
        <v>975</v>
      </c>
      <c r="E45113" t="s">
        <v>1015</v>
      </c>
      <c r="F45113" s="86">
        <v>2405489.0683974</v>
      </c>
    </row>
    <row r="45114" spans="1:6">
      <c r="A45114">
        <v>2045</v>
      </c>
      <c r="B45114" t="s">
        <v>1012</v>
      </c>
      <c r="C45114" t="s">
        <v>1022</v>
      </c>
      <c r="D45114" t="s">
        <v>975</v>
      </c>
      <c r="E45114" t="s">
        <v>1015</v>
      </c>
      <c r="F45114" s="86">
        <v>2401757.9730082098</v>
      </c>
    </row>
    <row r="45115" spans="1:6">
      <c r="A45115">
        <v>2046</v>
      </c>
      <c r="B45115" t="s">
        <v>1012</v>
      </c>
      <c r="C45115" t="s">
        <v>1022</v>
      </c>
      <c r="D45115" t="s">
        <v>975</v>
      </c>
      <c r="E45115" t="s">
        <v>1015</v>
      </c>
      <c r="F45115" s="86">
        <v>2398909.8525191499</v>
      </c>
    </row>
    <row r="45116" spans="1:6">
      <c r="A45116">
        <v>2047</v>
      </c>
      <c r="B45116" t="s">
        <v>1012</v>
      </c>
      <c r="C45116" t="s">
        <v>1022</v>
      </c>
      <c r="D45116" t="s">
        <v>975</v>
      </c>
      <c r="E45116" t="s">
        <v>1015</v>
      </c>
      <c r="F45116" s="86">
        <v>2397471.1402396099</v>
      </c>
    </row>
    <row r="45117" spans="1:6">
      <c r="A45117">
        <v>2048</v>
      </c>
      <c r="B45117" t="s">
        <v>1012</v>
      </c>
      <c r="C45117" t="s">
        <v>1022</v>
      </c>
      <c r="D45117" t="s">
        <v>975</v>
      </c>
      <c r="E45117" t="s">
        <v>1015</v>
      </c>
      <c r="F45117" s="86">
        <v>2395854.1784374602</v>
      </c>
    </row>
    <row r="45118" spans="1:6">
      <c r="A45118">
        <v>2049</v>
      </c>
      <c r="B45118" t="s">
        <v>1012</v>
      </c>
      <c r="C45118" t="s">
        <v>1022</v>
      </c>
      <c r="D45118" t="s">
        <v>975</v>
      </c>
      <c r="E45118" t="s">
        <v>1015</v>
      </c>
      <c r="F45118" s="86">
        <v>2394558.92911501</v>
      </c>
    </row>
    <row r="45119" spans="1:6">
      <c r="A45119">
        <v>2050</v>
      </c>
      <c r="B45119" t="s">
        <v>1012</v>
      </c>
      <c r="C45119" t="s">
        <v>1022</v>
      </c>
      <c r="D45119" t="s">
        <v>975</v>
      </c>
      <c r="E45119" t="s">
        <v>1015</v>
      </c>
      <c r="F45119" s="86">
        <v>2393417.7641141899</v>
      </c>
    </row>
    <row r="45120" spans="1:6">
      <c r="A45120">
        <v>2017</v>
      </c>
      <c r="B45120" t="s">
        <v>1024</v>
      </c>
      <c r="C45120" t="s">
        <v>1022</v>
      </c>
      <c r="D45120" t="s">
        <v>975</v>
      </c>
      <c r="E45120" t="s">
        <v>1015</v>
      </c>
      <c r="F45120" s="86">
        <v>835014.68661740795</v>
      </c>
    </row>
    <row r="45121" spans="1:6">
      <c r="A45121">
        <v>2018</v>
      </c>
      <c r="B45121" t="s">
        <v>1024</v>
      </c>
      <c r="C45121" t="s">
        <v>1022</v>
      </c>
      <c r="D45121" t="s">
        <v>975</v>
      </c>
      <c r="E45121" t="s">
        <v>1015</v>
      </c>
      <c r="F45121" s="86">
        <v>925081.56146165996</v>
      </c>
    </row>
    <row r="45122" spans="1:6">
      <c r="A45122">
        <v>2019</v>
      </c>
      <c r="B45122" t="s">
        <v>1024</v>
      </c>
      <c r="C45122" t="s">
        <v>1022</v>
      </c>
      <c r="D45122" t="s">
        <v>975</v>
      </c>
      <c r="E45122" t="s">
        <v>1015</v>
      </c>
      <c r="F45122" s="86">
        <v>935963.39617283002</v>
      </c>
    </row>
    <row r="45123" spans="1:6">
      <c r="A45123">
        <v>2020</v>
      </c>
      <c r="B45123" t="s">
        <v>1024</v>
      </c>
      <c r="C45123" t="s">
        <v>1022</v>
      </c>
      <c r="D45123" t="s">
        <v>975</v>
      </c>
      <c r="E45123" t="s">
        <v>1015</v>
      </c>
      <c r="F45123" s="86">
        <v>945839.91956328799</v>
      </c>
    </row>
    <row r="45124" spans="1:6">
      <c r="A45124">
        <v>2021</v>
      </c>
      <c r="B45124" t="s">
        <v>1024</v>
      </c>
      <c r="C45124" t="s">
        <v>1022</v>
      </c>
      <c r="D45124" t="s">
        <v>975</v>
      </c>
      <c r="E45124" t="s">
        <v>1015</v>
      </c>
      <c r="F45124" s="86">
        <v>955805.57704513206</v>
      </c>
    </row>
    <row r="45125" spans="1:6">
      <c r="A45125">
        <v>2022</v>
      </c>
      <c r="B45125" t="s">
        <v>1024</v>
      </c>
      <c r="C45125" t="s">
        <v>1022</v>
      </c>
      <c r="D45125" t="s">
        <v>975</v>
      </c>
      <c r="E45125" t="s">
        <v>1015</v>
      </c>
      <c r="F45125" s="86">
        <v>965220.52061042702</v>
      </c>
    </row>
    <row r="45126" spans="1:6">
      <c r="A45126">
        <v>2023</v>
      </c>
      <c r="B45126" t="s">
        <v>1024</v>
      </c>
      <c r="C45126" t="s">
        <v>1022</v>
      </c>
      <c r="D45126" t="s">
        <v>975</v>
      </c>
      <c r="E45126" t="s">
        <v>1015</v>
      </c>
      <c r="F45126" s="86">
        <v>973839.00367878401</v>
      </c>
    </row>
    <row r="45127" spans="1:6">
      <c r="A45127">
        <v>2024</v>
      </c>
      <c r="B45127" t="s">
        <v>1024</v>
      </c>
      <c r="C45127" t="s">
        <v>1022</v>
      </c>
      <c r="D45127" t="s">
        <v>975</v>
      </c>
      <c r="E45127" t="s">
        <v>1015</v>
      </c>
      <c r="F45127" s="86">
        <v>982726.72582473105</v>
      </c>
    </row>
    <row r="45128" spans="1:6">
      <c r="A45128">
        <v>2025</v>
      </c>
      <c r="B45128" t="s">
        <v>1024</v>
      </c>
      <c r="C45128" t="s">
        <v>1022</v>
      </c>
      <c r="D45128" t="s">
        <v>975</v>
      </c>
      <c r="E45128" t="s">
        <v>1015</v>
      </c>
      <c r="F45128" s="86">
        <v>991464.07035408099</v>
      </c>
    </row>
    <row r="45129" spans="1:6">
      <c r="A45129">
        <v>2026</v>
      </c>
      <c r="B45129" t="s">
        <v>1024</v>
      </c>
      <c r="C45129" t="s">
        <v>1022</v>
      </c>
      <c r="D45129" t="s">
        <v>975</v>
      </c>
      <c r="E45129" t="s">
        <v>1015</v>
      </c>
      <c r="F45129" s="86">
        <v>1000326.28346931</v>
      </c>
    </row>
    <row r="45130" spans="1:6">
      <c r="A45130">
        <v>2027</v>
      </c>
      <c r="B45130" t="s">
        <v>1024</v>
      </c>
      <c r="C45130" t="s">
        <v>1022</v>
      </c>
      <c r="D45130" t="s">
        <v>975</v>
      </c>
      <c r="E45130" t="s">
        <v>1015</v>
      </c>
      <c r="F45130" s="86">
        <v>1010143.1214940801</v>
      </c>
    </row>
    <row r="45131" spans="1:6">
      <c r="A45131">
        <v>2028</v>
      </c>
      <c r="B45131" t="s">
        <v>1024</v>
      </c>
      <c r="C45131" t="s">
        <v>1022</v>
      </c>
      <c r="D45131" t="s">
        <v>975</v>
      </c>
      <c r="E45131" t="s">
        <v>1015</v>
      </c>
      <c r="F45131" s="86">
        <v>1020382.28364841</v>
      </c>
    </row>
    <row r="45132" spans="1:6">
      <c r="A45132">
        <v>2029</v>
      </c>
      <c r="B45132" t="s">
        <v>1024</v>
      </c>
      <c r="C45132" t="s">
        <v>1022</v>
      </c>
      <c r="D45132" t="s">
        <v>975</v>
      </c>
      <c r="E45132" t="s">
        <v>1015</v>
      </c>
      <c r="F45132" s="86">
        <v>1030415.08216459</v>
      </c>
    </row>
    <row r="45133" spans="1:6">
      <c r="A45133">
        <v>2030</v>
      </c>
      <c r="B45133" t="s">
        <v>1024</v>
      </c>
      <c r="C45133" t="s">
        <v>1022</v>
      </c>
      <c r="D45133" t="s">
        <v>975</v>
      </c>
      <c r="E45133" t="s">
        <v>1015</v>
      </c>
      <c r="F45133" s="86">
        <v>1041704.70684811</v>
      </c>
    </row>
    <row r="45134" spans="1:6">
      <c r="A45134">
        <v>2031</v>
      </c>
      <c r="B45134" t="s">
        <v>1024</v>
      </c>
      <c r="C45134" t="s">
        <v>1022</v>
      </c>
      <c r="D45134" t="s">
        <v>975</v>
      </c>
      <c r="E45134" t="s">
        <v>1015</v>
      </c>
      <c r="F45134" s="86">
        <v>1053205.47290048</v>
      </c>
    </row>
    <row r="45135" spans="1:6">
      <c r="A45135">
        <v>2032</v>
      </c>
      <c r="B45135" t="s">
        <v>1024</v>
      </c>
      <c r="C45135" t="s">
        <v>1022</v>
      </c>
      <c r="D45135" t="s">
        <v>975</v>
      </c>
      <c r="E45135" t="s">
        <v>1015</v>
      </c>
      <c r="F45135" s="86">
        <v>1064766.74217496</v>
      </c>
    </row>
    <row r="45136" spans="1:6">
      <c r="A45136">
        <v>2033</v>
      </c>
      <c r="B45136" t="s">
        <v>1024</v>
      </c>
      <c r="C45136" t="s">
        <v>1022</v>
      </c>
      <c r="D45136" t="s">
        <v>975</v>
      </c>
      <c r="E45136" t="s">
        <v>1015</v>
      </c>
      <c r="F45136" s="86">
        <v>1075689.6932149599</v>
      </c>
    </row>
    <row r="45137" spans="1:6">
      <c r="A45137">
        <v>2034</v>
      </c>
      <c r="B45137" t="s">
        <v>1024</v>
      </c>
      <c r="C45137" t="s">
        <v>1022</v>
      </c>
      <c r="D45137" t="s">
        <v>975</v>
      </c>
      <c r="E45137" t="s">
        <v>1015</v>
      </c>
      <c r="F45137" s="86">
        <v>1087237.28796901</v>
      </c>
    </row>
    <row r="45138" spans="1:6">
      <c r="A45138">
        <v>2035</v>
      </c>
      <c r="B45138" t="s">
        <v>1024</v>
      </c>
      <c r="C45138" t="s">
        <v>1022</v>
      </c>
      <c r="D45138" t="s">
        <v>975</v>
      </c>
      <c r="E45138" t="s">
        <v>1015</v>
      </c>
      <c r="F45138" s="86">
        <v>1098297.1278037401</v>
      </c>
    </row>
    <row r="45139" spans="1:6">
      <c r="A45139">
        <v>2036</v>
      </c>
      <c r="B45139" t="s">
        <v>1024</v>
      </c>
      <c r="C45139" t="s">
        <v>1022</v>
      </c>
      <c r="D45139" t="s">
        <v>975</v>
      </c>
      <c r="E45139" t="s">
        <v>1015</v>
      </c>
      <c r="F45139" s="86">
        <v>1108646.11894658</v>
      </c>
    </row>
    <row r="45140" spans="1:6">
      <c r="A45140">
        <v>2037</v>
      </c>
      <c r="B45140" t="s">
        <v>1024</v>
      </c>
      <c r="C45140" t="s">
        <v>1022</v>
      </c>
      <c r="D45140" t="s">
        <v>975</v>
      </c>
      <c r="E45140" t="s">
        <v>1015</v>
      </c>
      <c r="F45140" s="86">
        <v>1119489.40082551</v>
      </c>
    </row>
    <row r="45141" spans="1:6">
      <c r="A45141">
        <v>2038</v>
      </c>
      <c r="B45141" t="s">
        <v>1024</v>
      </c>
      <c r="C45141" t="s">
        <v>1022</v>
      </c>
      <c r="D45141" t="s">
        <v>975</v>
      </c>
      <c r="E45141" t="s">
        <v>1015</v>
      </c>
      <c r="F45141" s="86">
        <v>1129891.0159783801</v>
      </c>
    </row>
    <row r="45142" spans="1:6">
      <c r="A45142">
        <v>2039</v>
      </c>
      <c r="B45142" t="s">
        <v>1024</v>
      </c>
      <c r="C45142" t="s">
        <v>1022</v>
      </c>
      <c r="D45142" t="s">
        <v>975</v>
      </c>
      <c r="E45142" t="s">
        <v>1015</v>
      </c>
      <c r="F45142" s="86">
        <v>1139980.6629820301</v>
      </c>
    </row>
    <row r="45143" spans="1:6">
      <c r="A45143">
        <v>2040</v>
      </c>
      <c r="B45143" t="s">
        <v>1024</v>
      </c>
      <c r="C45143" t="s">
        <v>1022</v>
      </c>
      <c r="D45143" t="s">
        <v>975</v>
      </c>
      <c r="E45143" t="s">
        <v>1015</v>
      </c>
      <c r="F45143" s="86">
        <v>1150291.81802868</v>
      </c>
    </row>
    <row r="45144" spans="1:6">
      <c r="A45144">
        <v>2041</v>
      </c>
      <c r="B45144" t="s">
        <v>1024</v>
      </c>
      <c r="C45144" t="s">
        <v>1022</v>
      </c>
      <c r="D45144" t="s">
        <v>975</v>
      </c>
      <c r="E45144" t="s">
        <v>1015</v>
      </c>
      <c r="F45144" s="86">
        <v>1153745.5460250599</v>
      </c>
    </row>
    <row r="45145" spans="1:6">
      <c r="A45145">
        <v>2042</v>
      </c>
      <c r="B45145" t="s">
        <v>1024</v>
      </c>
      <c r="C45145" t="s">
        <v>1022</v>
      </c>
      <c r="D45145" t="s">
        <v>975</v>
      </c>
      <c r="E45145" t="s">
        <v>1015</v>
      </c>
      <c r="F45145" s="86">
        <v>1157376.1273208801</v>
      </c>
    </row>
    <row r="45146" spans="1:6">
      <c r="A45146">
        <v>2043</v>
      </c>
      <c r="B45146" t="s">
        <v>1024</v>
      </c>
      <c r="C45146" t="s">
        <v>1022</v>
      </c>
      <c r="D45146" t="s">
        <v>975</v>
      </c>
      <c r="E45146" t="s">
        <v>1015</v>
      </c>
      <c r="F45146" s="86">
        <v>1161578.75299301</v>
      </c>
    </row>
    <row r="45147" spans="1:6">
      <c r="A45147">
        <v>2044</v>
      </c>
      <c r="B45147" t="s">
        <v>1024</v>
      </c>
      <c r="C45147" t="s">
        <v>1022</v>
      </c>
      <c r="D45147" t="s">
        <v>975</v>
      </c>
      <c r="E45147" t="s">
        <v>1015</v>
      </c>
      <c r="F45147" s="86">
        <v>1165616.2996718299</v>
      </c>
    </row>
    <row r="45148" spans="1:6">
      <c r="A45148">
        <v>2045</v>
      </c>
      <c r="B45148" t="s">
        <v>1024</v>
      </c>
      <c r="C45148" t="s">
        <v>1022</v>
      </c>
      <c r="D45148" t="s">
        <v>975</v>
      </c>
      <c r="E45148" t="s">
        <v>1015</v>
      </c>
      <c r="F45148" s="86">
        <v>1169827.9002980499</v>
      </c>
    </row>
    <row r="45149" spans="1:6">
      <c r="A45149">
        <v>2046</v>
      </c>
      <c r="B45149" t="s">
        <v>1024</v>
      </c>
      <c r="C45149" t="s">
        <v>1022</v>
      </c>
      <c r="D45149" t="s">
        <v>975</v>
      </c>
      <c r="E45149" t="s">
        <v>1015</v>
      </c>
      <c r="F45149" s="86">
        <v>1174086.04807913</v>
      </c>
    </row>
    <row r="45150" spans="1:6">
      <c r="A45150">
        <v>2047</v>
      </c>
      <c r="B45150" t="s">
        <v>1024</v>
      </c>
      <c r="C45150" t="s">
        <v>1022</v>
      </c>
      <c r="D45150" t="s">
        <v>975</v>
      </c>
      <c r="E45150" t="s">
        <v>1015</v>
      </c>
      <c r="F45150" s="86">
        <v>1178325.0966901099</v>
      </c>
    </row>
    <row r="45151" spans="1:6">
      <c r="A45151">
        <v>2048</v>
      </c>
      <c r="B45151" t="s">
        <v>1024</v>
      </c>
      <c r="C45151" t="s">
        <v>1022</v>
      </c>
      <c r="D45151" t="s">
        <v>975</v>
      </c>
      <c r="E45151" t="s">
        <v>1015</v>
      </c>
      <c r="F45151" s="86">
        <v>1182452.1525980399</v>
      </c>
    </row>
    <row r="45152" spans="1:6">
      <c r="A45152">
        <v>2049</v>
      </c>
      <c r="B45152" t="s">
        <v>1024</v>
      </c>
      <c r="C45152" t="s">
        <v>1022</v>
      </c>
      <c r="D45152" t="s">
        <v>975</v>
      </c>
      <c r="E45152" t="s">
        <v>1015</v>
      </c>
      <c r="F45152" s="86">
        <v>1186384.4715191501</v>
      </c>
    </row>
    <row r="45153" spans="1:6">
      <c r="A45153">
        <v>2050</v>
      </c>
      <c r="B45153" t="s">
        <v>1024</v>
      </c>
      <c r="C45153" t="s">
        <v>1022</v>
      </c>
      <c r="D45153" t="s">
        <v>975</v>
      </c>
      <c r="E45153" t="s">
        <v>1015</v>
      </c>
      <c r="F45153" s="86">
        <v>1190121.25359353</v>
      </c>
    </row>
    <row r="45154" spans="1:6">
      <c r="A45154">
        <v>2017</v>
      </c>
      <c r="B45154" t="s">
        <v>1025</v>
      </c>
      <c r="C45154" t="s">
        <v>1022</v>
      </c>
      <c r="D45154" t="s">
        <v>975</v>
      </c>
      <c r="E45154" t="s">
        <v>1015</v>
      </c>
      <c r="F45154" s="86">
        <v>3511715.5259909602</v>
      </c>
    </row>
    <row r="45155" spans="1:6">
      <c r="A45155">
        <v>2018</v>
      </c>
      <c r="B45155" t="s">
        <v>1025</v>
      </c>
      <c r="C45155" t="s">
        <v>1022</v>
      </c>
      <c r="D45155" t="s">
        <v>975</v>
      </c>
      <c r="E45155" t="s">
        <v>1015</v>
      </c>
      <c r="F45155" s="86">
        <v>3668103.8630677899</v>
      </c>
    </row>
    <row r="45156" spans="1:6">
      <c r="A45156">
        <v>2019</v>
      </c>
      <c r="B45156" t="s">
        <v>1025</v>
      </c>
      <c r="C45156" t="s">
        <v>1022</v>
      </c>
      <c r="D45156" t="s">
        <v>975</v>
      </c>
      <c r="E45156" t="s">
        <v>1015</v>
      </c>
      <c r="F45156" s="86">
        <v>3706714.2646412398</v>
      </c>
    </row>
    <row r="45157" spans="1:6">
      <c r="A45157">
        <v>2020</v>
      </c>
      <c r="B45157" t="s">
        <v>1025</v>
      </c>
      <c r="C45157" t="s">
        <v>1022</v>
      </c>
      <c r="D45157" t="s">
        <v>975</v>
      </c>
      <c r="E45157" t="s">
        <v>1015</v>
      </c>
      <c r="F45157" s="86">
        <v>3744041.36436659</v>
      </c>
    </row>
    <row r="45158" spans="1:6">
      <c r="A45158">
        <v>2021</v>
      </c>
      <c r="B45158" t="s">
        <v>1025</v>
      </c>
      <c r="C45158" t="s">
        <v>1022</v>
      </c>
      <c r="D45158" t="s">
        <v>975</v>
      </c>
      <c r="E45158" t="s">
        <v>1015</v>
      </c>
      <c r="F45158" s="86">
        <v>3780001.4001869299</v>
      </c>
    </row>
    <row r="45159" spans="1:6">
      <c r="A45159">
        <v>2022</v>
      </c>
      <c r="B45159" t="s">
        <v>1025</v>
      </c>
      <c r="C45159" t="s">
        <v>1022</v>
      </c>
      <c r="D45159" t="s">
        <v>975</v>
      </c>
      <c r="E45159" t="s">
        <v>1015</v>
      </c>
      <c r="F45159" s="86">
        <v>3814685.51134717</v>
      </c>
    </row>
    <row r="45160" spans="1:6">
      <c r="A45160">
        <v>2023</v>
      </c>
      <c r="B45160" t="s">
        <v>1025</v>
      </c>
      <c r="C45160" t="s">
        <v>1022</v>
      </c>
      <c r="D45160" t="s">
        <v>975</v>
      </c>
      <c r="E45160" t="s">
        <v>1015</v>
      </c>
      <c r="F45160" s="86">
        <v>3848110.0070286002</v>
      </c>
    </row>
    <row r="45161" spans="1:6">
      <c r="A45161">
        <v>2024</v>
      </c>
      <c r="B45161" t="s">
        <v>1025</v>
      </c>
      <c r="C45161" t="s">
        <v>1022</v>
      </c>
      <c r="D45161" t="s">
        <v>975</v>
      </c>
      <c r="E45161" t="s">
        <v>1015</v>
      </c>
      <c r="F45161" s="86">
        <v>3880467.5693324502</v>
      </c>
    </row>
    <row r="45162" spans="1:6">
      <c r="A45162">
        <v>2025</v>
      </c>
      <c r="B45162" t="s">
        <v>1025</v>
      </c>
      <c r="C45162" t="s">
        <v>1022</v>
      </c>
      <c r="D45162" t="s">
        <v>975</v>
      </c>
      <c r="E45162" t="s">
        <v>1015</v>
      </c>
      <c r="F45162" s="86">
        <v>3915718.4284436698</v>
      </c>
    </row>
    <row r="45163" spans="1:6">
      <c r="A45163">
        <v>2026</v>
      </c>
      <c r="B45163" t="s">
        <v>1025</v>
      </c>
      <c r="C45163" t="s">
        <v>1022</v>
      </c>
      <c r="D45163" t="s">
        <v>975</v>
      </c>
      <c r="E45163" t="s">
        <v>1015</v>
      </c>
      <c r="F45163" s="86">
        <v>3953460.3335913001</v>
      </c>
    </row>
    <row r="45164" spans="1:6">
      <c r="A45164">
        <v>2027</v>
      </c>
      <c r="B45164" t="s">
        <v>1025</v>
      </c>
      <c r="C45164" t="s">
        <v>1022</v>
      </c>
      <c r="D45164" t="s">
        <v>975</v>
      </c>
      <c r="E45164" t="s">
        <v>1015</v>
      </c>
      <c r="F45164" s="86">
        <v>3993522.91114025</v>
      </c>
    </row>
    <row r="45165" spans="1:6">
      <c r="A45165">
        <v>2028</v>
      </c>
      <c r="B45165" t="s">
        <v>1025</v>
      </c>
      <c r="C45165" t="s">
        <v>1022</v>
      </c>
      <c r="D45165" t="s">
        <v>975</v>
      </c>
      <c r="E45165" t="s">
        <v>1015</v>
      </c>
      <c r="F45165" s="86">
        <v>4036083.0214135302</v>
      </c>
    </row>
    <row r="45166" spans="1:6">
      <c r="A45166">
        <v>2029</v>
      </c>
      <c r="B45166" t="s">
        <v>1025</v>
      </c>
      <c r="C45166" t="s">
        <v>1022</v>
      </c>
      <c r="D45166" t="s">
        <v>975</v>
      </c>
      <c r="E45166" t="s">
        <v>1015</v>
      </c>
      <c r="F45166" s="86">
        <v>4078381.6300414</v>
      </c>
    </row>
    <row r="45167" spans="1:6">
      <c r="A45167">
        <v>2030</v>
      </c>
      <c r="B45167" t="s">
        <v>1025</v>
      </c>
      <c r="C45167" t="s">
        <v>1022</v>
      </c>
      <c r="D45167" t="s">
        <v>975</v>
      </c>
      <c r="E45167" t="s">
        <v>1015</v>
      </c>
      <c r="F45167" s="86">
        <v>4124646.3969637901</v>
      </c>
    </row>
    <row r="45168" spans="1:6">
      <c r="A45168">
        <v>2031</v>
      </c>
      <c r="B45168" t="s">
        <v>1025</v>
      </c>
      <c r="C45168" t="s">
        <v>1022</v>
      </c>
      <c r="D45168" t="s">
        <v>975</v>
      </c>
      <c r="E45168" t="s">
        <v>1015</v>
      </c>
      <c r="F45168" s="86">
        <v>4171518.2223604</v>
      </c>
    </row>
    <row r="45169" spans="1:6">
      <c r="A45169">
        <v>2032</v>
      </c>
      <c r="B45169" t="s">
        <v>1025</v>
      </c>
      <c r="C45169" t="s">
        <v>1022</v>
      </c>
      <c r="D45169" t="s">
        <v>975</v>
      </c>
      <c r="E45169" t="s">
        <v>1015</v>
      </c>
      <c r="F45169" s="86">
        <v>4218745.8425416397</v>
      </c>
    </row>
    <row r="45170" spans="1:6">
      <c r="A45170">
        <v>2033</v>
      </c>
      <c r="B45170" t="s">
        <v>1025</v>
      </c>
      <c r="C45170" t="s">
        <v>1022</v>
      </c>
      <c r="D45170" t="s">
        <v>975</v>
      </c>
      <c r="E45170" t="s">
        <v>1015</v>
      </c>
      <c r="F45170" s="86">
        <v>4264465.6814699601</v>
      </c>
    </row>
    <row r="45171" spans="1:6">
      <c r="A45171">
        <v>2034</v>
      </c>
      <c r="B45171" t="s">
        <v>1025</v>
      </c>
      <c r="C45171" t="s">
        <v>1022</v>
      </c>
      <c r="D45171" t="s">
        <v>975</v>
      </c>
      <c r="E45171" t="s">
        <v>1015</v>
      </c>
      <c r="F45171" s="86">
        <v>4308562.6042617196</v>
      </c>
    </row>
    <row r="45172" spans="1:6">
      <c r="A45172">
        <v>2035</v>
      </c>
      <c r="B45172" t="s">
        <v>1025</v>
      </c>
      <c r="C45172" t="s">
        <v>1022</v>
      </c>
      <c r="D45172" t="s">
        <v>975</v>
      </c>
      <c r="E45172" t="s">
        <v>1015</v>
      </c>
      <c r="F45172" s="86">
        <v>4349342.1722456496</v>
      </c>
    </row>
    <row r="45173" spans="1:6">
      <c r="A45173">
        <v>2036</v>
      </c>
      <c r="B45173" t="s">
        <v>1025</v>
      </c>
      <c r="C45173" t="s">
        <v>1022</v>
      </c>
      <c r="D45173" t="s">
        <v>975</v>
      </c>
      <c r="E45173" t="s">
        <v>1015</v>
      </c>
      <c r="F45173" s="86">
        <v>4391026.5425578998</v>
      </c>
    </row>
    <row r="45174" spans="1:6">
      <c r="A45174">
        <v>2037</v>
      </c>
      <c r="B45174" t="s">
        <v>1025</v>
      </c>
      <c r="C45174" t="s">
        <v>1022</v>
      </c>
      <c r="D45174" t="s">
        <v>975</v>
      </c>
      <c r="E45174" t="s">
        <v>1015</v>
      </c>
      <c r="F45174" s="86">
        <v>4430097.39840052</v>
      </c>
    </row>
    <row r="45175" spans="1:6">
      <c r="A45175">
        <v>2038</v>
      </c>
      <c r="B45175" t="s">
        <v>1025</v>
      </c>
      <c r="C45175" t="s">
        <v>1022</v>
      </c>
      <c r="D45175" t="s">
        <v>975</v>
      </c>
      <c r="E45175" t="s">
        <v>1015</v>
      </c>
      <c r="F45175" s="86">
        <v>4468585.47400981</v>
      </c>
    </row>
    <row r="45176" spans="1:6">
      <c r="A45176">
        <v>2039</v>
      </c>
      <c r="B45176" t="s">
        <v>1025</v>
      </c>
      <c r="C45176" t="s">
        <v>1022</v>
      </c>
      <c r="D45176" t="s">
        <v>975</v>
      </c>
      <c r="E45176" t="s">
        <v>1015</v>
      </c>
      <c r="F45176" s="86">
        <v>4505732.3213640302</v>
      </c>
    </row>
    <row r="45177" spans="1:6">
      <c r="A45177">
        <v>2040</v>
      </c>
      <c r="B45177" t="s">
        <v>1025</v>
      </c>
      <c r="C45177" t="s">
        <v>1022</v>
      </c>
      <c r="D45177" t="s">
        <v>975</v>
      </c>
      <c r="E45177" t="s">
        <v>1015</v>
      </c>
      <c r="F45177" s="86">
        <v>4543294.5365495998</v>
      </c>
    </row>
    <row r="45178" spans="1:6">
      <c r="A45178">
        <v>2041</v>
      </c>
      <c r="B45178" t="s">
        <v>1025</v>
      </c>
      <c r="C45178" t="s">
        <v>1022</v>
      </c>
      <c r="D45178" t="s">
        <v>975</v>
      </c>
      <c r="E45178" t="s">
        <v>1015</v>
      </c>
      <c r="F45178" s="86">
        <v>4561047.1337871496</v>
      </c>
    </row>
    <row r="45179" spans="1:6">
      <c r="A45179">
        <v>2042</v>
      </c>
      <c r="B45179" t="s">
        <v>1025</v>
      </c>
      <c r="C45179" t="s">
        <v>1022</v>
      </c>
      <c r="D45179" t="s">
        <v>975</v>
      </c>
      <c r="E45179" t="s">
        <v>1015</v>
      </c>
      <c r="F45179" s="86">
        <v>4580845.9461339004</v>
      </c>
    </row>
    <row r="45180" spans="1:6">
      <c r="A45180">
        <v>2043</v>
      </c>
      <c r="B45180" t="s">
        <v>1025</v>
      </c>
      <c r="C45180" t="s">
        <v>1022</v>
      </c>
      <c r="D45180" t="s">
        <v>975</v>
      </c>
      <c r="E45180" t="s">
        <v>1015</v>
      </c>
      <c r="F45180" s="86">
        <v>4600820.2561716996</v>
      </c>
    </row>
    <row r="45181" spans="1:6">
      <c r="A45181">
        <v>2044</v>
      </c>
      <c r="B45181" t="s">
        <v>1025</v>
      </c>
      <c r="C45181" t="s">
        <v>1022</v>
      </c>
      <c r="D45181" t="s">
        <v>975</v>
      </c>
      <c r="E45181" t="s">
        <v>1015</v>
      </c>
      <c r="F45181" s="86">
        <v>4623040.2857847</v>
      </c>
    </row>
    <row r="45182" spans="1:6">
      <c r="A45182">
        <v>2045</v>
      </c>
      <c r="B45182" t="s">
        <v>1025</v>
      </c>
      <c r="C45182" t="s">
        <v>1022</v>
      </c>
      <c r="D45182" t="s">
        <v>975</v>
      </c>
      <c r="E45182" t="s">
        <v>1015</v>
      </c>
      <c r="F45182" s="86">
        <v>4645414.0533888703</v>
      </c>
    </row>
    <row r="45183" spans="1:6">
      <c r="A45183">
        <v>2046</v>
      </c>
      <c r="B45183" t="s">
        <v>1025</v>
      </c>
      <c r="C45183" t="s">
        <v>1022</v>
      </c>
      <c r="D45183" t="s">
        <v>975</v>
      </c>
      <c r="E45183" t="s">
        <v>1015</v>
      </c>
      <c r="F45183" s="86">
        <v>4669654.7364006098</v>
      </c>
    </row>
    <row r="45184" spans="1:6">
      <c r="A45184">
        <v>2047</v>
      </c>
      <c r="B45184" t="s">
        <v>1025</v>
      </c>
      <c r="C45184" t="s">
        <v>1022</v>
      </c>
      <c r="D45184" t="s">
        <v>975</v>
      </c>
      <c r="E45184" t="s">
        <v>1015</v>
      </c>
      <c r="F45184" s="86">
        <v>4693392.6989568099</v>
      </c>
    </row>
    <row r="45185" spans="1:6">
      <c r="A45185">
        <v>2048</v>
      </c>
      <c r="B45185" t="s">
        <v>1025</v>
      </c>
      <c r="C45185" t="s">
        <v>1022</v>
      </c>
      <c r="D45185" t="s">
        <v>975</v>
      </c>
      <c r="E45185" t="s">
        <v>1015</v>
      </c>
      <c r="F45185" s="86">
        <v>4718412.8772026198</v>
      </c>
    </row>
    <row r="45186" spans="1:6">
      <c r="A45186">
        <v>2049</v>
      </c>
      <c r="B45186" t="s">
        <v>1025</v>
      </c>
      <c r="C45186" t="s">
        <v>1022</v>
      </c>
      <c r="D45186" t="s">
        <v>975</v>
      </c>
      <c r="E45186" t="s">
        <v>1015</v>
      </c>
      <c r="F45186" s="86">
        <v>4742311.55801907</v>
      </c>
    </row>
    <row r="45187" spans="1:6">
      <c r="A45187">
        <v>2050</v>
      </c>
      <c r="B45187" t="s">
        <v>1025</v>
      </c>
      <c r="C45187" t="s">
        <v>1022</v>
      </c>
      <c r="D45187" t="s">
        <v>975</v>
      </c>
      <c r="E45187" t="s">
        <v>1015</v>
      </c>
      <c r="F45187" s="86">
        <v>4767032.9242160702</v>
      </c>
    </row>
    <row r="45188" spans="1:6">
      <c r="A45188">
        <v>2017</v>
      </c>
      <c r="B45188" t="s">
        <v>1026</v>
      </c>
      <c r="C45188" t="s">
        <v>1022</v>
      </c>
      <c r="D45188" t="s">
        <v>975</v>
      </c>
      <c r="E45188" t="s">
        <v>1015</v>
      </c>
      <c r="F45188" s="86">
        <v>2220728.62580215</v>
      </c>
    </row>
    <row r="45189" spans="1:6">
      <c r="A45189">
        <v>2018</v>
      </c>
      <c r="B45189" t="s">
        <v>1026</v>
      </c>
      <c r="C45189" t="s">
        <v>1022</v>
      </c>
      <c r="D45189" t="s">
        <v>975</v>
      </c>
      <c r="E45189" t="s">
        <v>1015</v>
      </c>
      <c r="F45189" s="86">
        <v>2294450.4474448999</v>
      </c>
    </row>
    <row r="45190" spans="1:6">
      <c r="A45190">
        <v>2019</v>
      </c>
      <c r="B45190" t="s">
        <v>1026</v>
      </c>
      <c r="C45190" t="s">
        <v>1022</v>
      </c>
      <c r="D45190" t="s">
        <v>975</v>
      </c>
      <c r="E45190" t="s">
        <v>1015</v>
      </c>
      <c r="F45190" s="86">
        <v>2306129.3896607999</v>
      </c>
    </row>
    <row r="45191" spans="1:6">
      <c r="A45191">
        <v>2020</v>
      </c>
      <c r="B45191" t="s">
        <v>1026</v>
      </c>
      <c r="C45191" t="s">
        <v>1022</v>
      </c>
      <c r="D45191" t="s">
        <v>975</v>
      </c>
      <c r="E45191" t="s">
        <v>1015</v>
      </c>
      <c r="F45191" s="86">
        <v>2316669.9213597998</v>
      </c>
    </row>
    <row r="45192" spans="1:6">
      <c r="A45192">
        <v>2021</v>
      </c>
      <c r="B45192" t="s">
        <v>1026</v>
      </c>
      <c r="C45192" t="s">
        <v>1022</v>
      </c>
      <c r="D45192" t="s">
        <v>975</v>
      </c>
      <c r="E45192" t="s">
        <v>1015</v>
      </c>
      <c r="F45192" s="86">
        <v>2327100.0337049798</v>
      </c>
    </row>
    <row r="45193" spans="1:6">
      <c r="A45193">
        <v>2022</v>
      </c>
      <c r="B45193" t="s">
        <v>1026</v>
      </c>
      <c r="C45193" t="s">
        <v>1022</v>
      </c>
      <c r="D45193" t="s">
        <v>975</v>
      </c>
      <c r="E45193" t="s">
        <v>1015</v>
      </c>
      <c r="F45193" s="86">
        <v>2335902.4944898998</v>
      </c>
    </row>
    <row r="45194" spans="1:6">
      <c r="A45194">
        <v>2023</v>
      </c>
      <c r="B45194" t="s">
        <v>1026</v>
      </c>
      <c r="C45194" t="s">
        <v>1022</v>
      </c>
      <c r="D45194" t="s">
        <v>975</v>
      </c>
      <c r="E45194" t="s">
        <v>1015</v>
      </c>
      <c r="F45194" s="86">
        <v>2342877.8951632902</v>
      </c>
    </row>
    <row r="45195" spans="1:6">
      <c r="A45195">
        <v>2024</v>
      </c>
      <c r="B45195" t="s">
        <v>1026</v>
      </c>
      <c r="C45195" t="s">
        <v>1022</v>
      </c>
      <c r="D45195" t="s">
        <v>975</v>
      </c>
      <c r="E45195" t="s">
        <v>1015</v>
      </c>
      <c r="F45195" s="86">
        <v>2350599.15619221</v>
      </c>
    </row>
    <row r="45196" spans="1:6">
      <c r="A45196">
        <v>2025</v>
      </c>
      <c r="B45196" t="s">
        <v>1026</v>
      </c>
      <c r="C45196" t="s">
        <v>1022</v>
      </c>
      <c r="D45196" t="s">
        <v>975</v>
      </c>
      <c r="E45196" t="s">
        <v>1015</v>
      </c>
      <c r="F45196" s="86">
        <v>2358297.9011857901</v>
      </c>
    </row>
    <row r="45197" spans="1:6">
      <c r="A45197">
        <v>2026</v>
      </c>
      <c r="B45197" t="s">
        <v>1026</v>
      </c>
      <c r="C45197" t="s">
        <v>1022</v>
      </c>
      <c r="D45197" t="s">
        <v>975</v>
      </c>
      <c r="E45197" t="s">
        <v>1015</v>
      </c>
      <c r="F45197" s="86">
        <v>2365367.4108760101</v>
      </c>
    </row>
    <row r="45198" spans="1:6">
      <c r="A45198">
        <v>2027</v>
      </c>
      <c r="B45198" t="s">
        <v>1026</v>
      </c>
      <c r="C45198" t="s">
        <v>1022</v>
      </c>
      <c r="D45198" t="s">
        <v>975</v>
      </c>
      <c r="E45198" t="s">
        <v>1015</v>
      </c>
      <c r="F45198" s="86">
        <v>2375839.2056719698</v>
      </c>
    </row>
    <row r="45199" spans="1:6">
      <c r="A45199">
        <v>2028</v>
      </c>
      <c r="B45199" t="s">
        <v>1026</v>
      </c>
      <c r="C45199" t="s">
        <v>1022</v>
      </c>
      <c r="D45199" t="s">
        <v>975</v>
      </c>
      <c r="E45199" t="s">
        <v>1015</v>
      </c>
      <c r="F45199" s="86">
        <v>2387220.23998114</v>
      </c>
    </row>
    <row r="45200" spans="1:6">
      <c r="A45200">
        <v>2029</v>
      </c>
      <c r="B45200" t="s">
        <v>1026</v>
      </c>
      <c r="C45200" t="s">
        <v>1022</v>
      </c>
      <c r="D45200" t="s">
        <v>975</v>
      </c>
      <c r="E45200" t="s">
        <v>1015</v>
      </c>
      <c r="F45200" s="86">
        <v>2397466.8377655102</v>
      </c>
    </row>
    <row r="45201" spans="1:6">
      <c r="A45201">
        <v>2030</v>
      </c>
      <c r="B45201" t="s">
        <v>1026</v>
      </c>
      <c r="C45201" t="s">
        <v>1022</v>
      </c>
      <c r="D45201" t="s">
        <v>975</v>
      </c>
      <c r="E45201" t="s">
        <v>1015</v>
      </c>
      <c r="F45201" s="86">
        <v>2409407.9425132298</v>
      </c>
    </row>
    <row r="45202" spans="1:6">
      <c r="A45202">
        <v>2031</v>
      </c>
      <c r="B45202" t="s">
        <v>1026</v>
      </c>
      <c r="C45202" t="s">
        <v>1022</v>
      </c>
      <c r="D45202" t="s">
        <v>975</v>
      </c>
      <c r="E45202" t="s">
        <v>1015</v>
      </c>
      <c r="F45202" s="86">
        <v>2421650.7829271001</v>
      </c>
    </row>
    <row r="45203" spans="1:6">
      <c r="A45203">
        <v>2032</v>
      </c>
      <c r="B45203" t="s">
        <v>1026</v>
      </c>
      <c r="C45203" t="s">
        <v>1022</v>
      </c>
      <c r="D45203" t="s">
        <v>975</v>
      </c>
      <c r="E45203" t="s">
        <v>1015</v>
      </c>
      <c r="F45203" s="86">
        <v>2433494.9304722198</v>
      </c>
    </row>
    <row r="45204" spans="1:6">
      <c r="A45204">
        <v>2033</v>
      </c>
      <c r="B45204" t="s">
        <v>1026</v>
      </c>
      <c r="C45204" t="s">
        <v>1022</v>
      </c>
      <c r="D45204" t="s">
        <v>975</v>
      </c>
      <c r="E45204" t="s">
        <v>1015</v>
      </c>
      <c r="F45204" s="86">
        <v>2442698.6642661998</v>
      </c>
    </row>
    <row r="45205" spans="1:6">
      <c r="A45205">
        <v>2034</v>
      </c>
      <c r="B45205" t="s">
        <v>1026</v>
      </c>
      <c r="C45205" t="s">
        <v>1022</v>
      </c>
      <c r="D45205" t="s">
        <v>975</v>
      </c>
      <c r="E45205" t="s">
        <v>1015</v>
      </c>
      <c r="F45205" s="86">
        <v>2451668.5080115902</v>
      </c>
    </row>
    <row r="45206" spans="1:6">
      <c r="A45206">
        <v>2035</v>
      </c>
      <c r="B45206" t="s">
        <v>1026</v>
      </c>
      <c r="C45206" t="s">
        <v>1022</v>
      </c>
      <c r="D45206" t="s">
        <v>975</v>
      </c>
      <c r="E45206" t="s">
        <v>1015</v>
      </c>
      <c r="F45206" s="86">
        <v>2458142.3712652</v>
      </c>
    </row>
    <row r="45207" spans="1:6">
      <c r="A45207">
        <v>2036</v>
      </c>
      <c r="B45207" t="s">
        <v>1026</v>
      </c>
      <c r="C45207" t="s">
        <v>1022</v>
      </c>
      <c r="D45207" t="s">
        <v>975</v>
      </c>
      <c r="E45207" t="s">
        <v>1015</v>
      </c>
      <c r="F45207" s="86">
        <v>2465007.6413137699</v>
      </c>
    </row>
    <row r="45208" spans="1:6">
      <c r="A45208">
        <v>2037</v>
      </c>
      <c r="B45208" t="s">
        <v>1026</v>
      </c>
      <c r="C45208" t="s">
        <v>1022</v>
      </c>
      <c r="D45208" t="s">
        <v>975</v>
      </c>
      <c r="E45208" t="s">
        <v>1015</v>
      </c>
      <c r="F45208" s="86">
        <v>2470592.5353493602</v>
      </c>
    </row>
    <row r="45209" spans="1:6">
      <c r="A45209">
        <v>2038</v>
      </c>
      <c r="B45209" t="s">
        <v>1026</v>
      </c>
      <c r="C45209" t="s">
        <v>1022</v>
      </c>
      <c r="D45209" t="s">
        <v>975</v>
      </c>
      <c r="E45209" t="s">
        <v>1015</v>
      </c>
      <c r="F45209" s="86">
        <v>2475326.5475639999</v>
      </c>
    </row>
    <row r="45210" spans="1:6">
      <c r="A45210">
        <v>2039</v>
      </c>
      <c r="B45210" t="s">
        <v>1026</v>
      </c>
      <c r="C45210" t="s">
        <v>1022</v>
      </c>
      <c r="D45210" t="s">
        <v>975</v>
      </c>
      <c r="E45210" t="s">
        <v>1015</v>
      </c>
      <c r="F45210" s="86">
        <v>2479535.4757523402</v>
      </c>
    </row>
    <row r="45211" spans="1:6">
      <c r="A45211">
        <v>2040</v>
      </c>
      <c r="B45211" t="s">
        <v>1026</v>
      </c>
      <c r="C45211" t="s">
        <v>1022</v>
      </c>
      <c r="D45211" t="s">
        <v>975</v>
      </c>
      <c r="E45211" t="s">
        <v>1015</v>
      </c>
      <c r="F45211" s="86">
        <v>2482845.8661861001</v>
      </c>
    </row>
    <row r="45212" spans="1:6">
      <c r="A45212">
        <v>2041</v>
      </c>
      <c r="B45212" t="s">
        <v>1026</v>
      </c>
      <c r="C45212" t="s">
        <v>1022</v>
      </c>
      <c r="D45212" t="s">
        <v>975</v>
      </c>
      <c r="E45212" t="s">
        <v>1015</v>
      </c>
      <c r="F45212" s="86">
        <v>2490309.67364978</v>
      </c>
    </row>
    <row r="45213" spans="1:6">
      <c r="A45213">
        <v>2042</v>
      </c>
      <c r="B45213" t="s">
        <v>1026</v>
      </c>
      <c r="C45213" t="s">
        <v>1022</v>
      </c>
      <c r="D45213" t="s">
        <v>975</v>
      </c>
      <c r="E45213" t="s">
        <v>1015</v>
      </c>
      <c r="F45213" s="86">
        <v>2499038.7408088502</v>
      </c>
    </row>
    <row r="45214" spans="1:6">
      <c r="A45214">
        <v>2043</v>
      </c>
      <c r="B45214" t="s">
        <v>1026</v>
      </c>
      <c r="C45214" t="s">
        <v>1022</v>
      </c>
      <c r="D45214" t="s">
        <v>975</v>
      </c>
      <c r="E45214" t="s">
        <v>1015</v>
      </c>
      <c r="F45214" s="86">
        <v>2509163.94239979</v>
      </c>
    </row>
    <row r="45215" spans="1:6">
      <c r="A45215">
        <v>2044</v>
      </c>
      <c r="B45215" t="s">
        <v>1026</v>
      </c>
      <c r="C45215" t="s">
        <v>1022</v>
      </c>
      <c r="D45215" t="s">
        <v>975</v>
      </c>
      <c r="E45215" t="s">
        <v>1015</v>
      </c>
      <c r="F45215" s="86">
        <v>2520757.7543564099</v>
      </c>
    </row>
    <row r="45216" spans="1:6">
      <c r="A45216">
        <v>2045</v>
      </c>
      <c r="B45216" t="s">
        <v>1026</v>
      </c>
      <c r="C45216" t="s">
        <v>1022</v>
      </c>
      <c r="D45216" t="s">
        <v>975</v>
      </c>
      <c r="E45216" t="s">
        <v>1015</v>
      </c>
      <c r="F45216" s="86">
        <v>2533673.0569889098</v>
      </c>
    </row>
    <row r="45217" spans="1:6">
      <c r="A45217">
        <v>2046</v>
      </c>
      <c r="B45217" t="s">
        <v>1026</v>
      </c>
      <c r="C45217" t="s">
        <v>1022</v>
      </c>
      <c r="D45217" t="s">
        <v>975</v>
      </c>
      <c r="E45217" t="s">
        <v>1015</v>
      </c>
      <c r="F45217" s="86">
        <v>2546257.7132431599</v>
      </c>
    </row>
    <row r="45218" spans="1:6">
      <c r="A45218">
        <v>2047</v>
      </c>
      <c r="B45218" t="s">
        <v>1026</v>
      </c>
      <c r="C45218" t="s">
        <v>1022</v>
      </c>
      <c r="D45218" t="s">
        <v>975</v>
      </c>
      <c r="E45218" t="s">
        <v>1015</v>
      </c>
      <c r="F45218" s="86">
        <v>2560762.2743437998</v>
      </c>
    </row>
    <row r="45219" spans="1:6">
      <c r="A45219">
        <v>2048</v>
      </c>
      <c r="B45219" t="s">
        <v>1026</v>
      </c>
      <c r="C45219" t="s">
        <v>1022</v>
      </c>
      <c r="D45219" t="s">
        <v>975</v>
      </c>
      <c r="E45219" t="s">
        <v>1015</v>
      </c>
      <c r="F45219" s="86">
        <v>2575573.5246220399</v>
      </c>
    </row>
    <row r="45220" spans="1:6">
      <c r="A45220">
        <v>2049</v>
      </c>
      <c r="B45220" t="s">
        <v>1026</v>
      </c>
      <c r="C45220" t="s">
        <v>1022</v>
      </c>
      <c r="D45220" t="s">
        <v>975</v>
      </c>
      <c r="E45220" t="s">
        <v>1015</v>
      </c>
      <c r="F45220" s="86">
        <v>2590406.2654188299</v>
      </c>
    </row>
    <row r="45221" spans="1:6">
      <c r="A45221">
        <v>2050</v>
      </c>
      <c r="B45221" t="s">
        <v>1026</v>
      </c>
      <c r="C45221" t="s">
        <v>1022</v>
      </c>
      <c r="D45221" t="s">
        <v>975</v>
      </c>
      <c r="E45221" t="s">
        <v>1015</v>
      </c>
      <c r="F45221" s="86">
        <v>2605098.7647508201</v>
      </c>
    </row>
    <row r="45222" spans="1:6">
      <c r="A45222">
        <v>2017</v>
      </c>
      <c r="B45222" t="s">
        <v>1027</v>
      </c>
      <c r="C45222" t="s">
        <v>1022</v>
      </c>
      <c r="D45222" t="s">
        <v>975</v>
      </c>
      <c r="E45222" t="s">
        <v>1015</v>
      </c>
      <c r="F45222" s="86">
        <v>12762328.0517179</v>
      </c>
    </row>
    <row r="45223" spans="1:6">
      <c r="A45223">
        <v>2018</v>
      </c>
      <c r="B45223" t="s">
        <v>1027</v>
      </c>
      <c r="C45223" t="s">
        <v>1022</v>
      </c>
      <c r="D45223" t="s">
        <v>975</v>
      </c>
      <c r="E45223" t="s">
        <v>1015</v>
      </c>
      <c r="F45223" s="86">
        <v>14130658.6047896</v>
      </c>
    </row>
    <row r="45224" spans="1:6">
      <c r="A45224">
        <v>2019</v>
      </c>
      <c r="B45224" t="s">
        <v>1027</v>
      </c>
      <c r="C45224" t="s">
        <v>1022</v>
      </c>
      <c r="D45224" t="s">
        <v>975</v>
      </c>
      <c r="E45224" t="s">
        <v>1015</v>
      </c>
      <c r="F45224" s="86">
        <v>14288985.1240908</v>
      </c>
    </row>
    <row r="45225" spans="1:6">
      <c r="A45225">
        <v>2020</v>
      </c>
      <c r="B45225" t="s">
        <v>1027</v>
      </c>
      <c r="C45225" t="s">
        <v>1022</v>
      </c>
      <c r="D45225" t="s">
        <v>975</v>
      </c>
      <c r="E45225" t="s">
        <v>1015</v>
      </c>
      <c r="F45225" s="86">
        <v>14433738.9408064</v>
      </c>
    </row>
    <row r="45226" spans="1:6">
      <c r="A45226">
        <v>2021</v>
      </c>
      <c r="B45226" t="s">
        <v>1027</v>
      </c>
      <c r="C45226" t="s">
        <v>1022</v>
      </c>
      <c r="D45226" t="s">
        <v>975</v>
      </c>
      <c r="E45226" t="s">
        <v>1015</v>
      </c>
      <c r="F45226" s="86">
        <v>14579378.584775699</v>
      </c>
    </row>
    <row r="45227" spans="1:6">
      <c r="A45227">
        <v>2022</v>
      </c>
      <c r="B45227" t="s">
        <v>1027</v>
      </c>
      <c r="C45227" t="s">
        <v>1022</v>
      </c>
      <c r="D45227" t="s">
        <v>975</v>
      </c>
      <c r="E45227" t="s">
        <v>1015</v>
      </c>
      <c r="F45227" s="86">
        <v>14717008.678555399</v>
      </c>
    </row>
    <row r="45228" spans="1:6">
      <c r="A45228">
        <v>2023</v>
      </c>
      <c r="B45228" t="s">
        <v>1027</v>
      </c>
      <c r="C45228" t="s">
        <v>1022</v>
      </c>
      <c r="D45228" t="s">
        <v>975</v>
      </c>
      <c r="E45228" t="s">
        <v>1015</v>
      </c>
      <c r="F45228" s="86">
        <v>14843796.5311078</v>
      </c>
    </row>
    <row r="45229" spans="1:6">
      <c r="A45229">
        <v>2024</v>
      </c>
      <c r="B45229" t="s">
        <v>1027</v>
      </c>
      <c r="C45229" t="s">
        <v>1022</v>
      </c>
      <c r="D45229" t="s">
        <v>975</v>
      </c>
      <c r="E45229" t="s">
        <v>1015</v>
      </c>
      <c r="F45229" s="86">
        <v>14973656.461268401</v>
      </c>
    </row>
    <row r="45230" spans="1:6">
      <c r="A45230">
        <v>2025</v>
      </c>
      <c r="B45230" t="s">
        <v>1027</v>
      </c>
      <c r="C45230" t="s">
        <v>1022</v>
      </c>
      <c r="D45230" t="s">
        <v>975</v>
      </c>
      <c r="E45230" t="s">
        <v>1015</v>
      </c>
      <c r="F45230" s="86">
        <v>15101349.9011137</v>
      </c>
    </row>
    <row r="45231" spans="1:6">
      <c r="A45231">
        <v>2026</v>
      </c>
      <c r="B45231" t="s">
        <v>1027</v>
      </c>
      <c r="C45231" t="s">
        <v>1022</v>
      </c>
      <c r="D45231" t="s">
        <v>975</v>
      </c>
      <c r="E45231" t="s">
        <v>1015</v>
      </c>
      <c r="F45231" s="86">
        <v>15230919.859784801</v>
      </c>
    </row>
    <row r="45232" spans="1:6">
      <c r="A45232">
        <v>2027</v>
      </c>
      <c r="B45232" t="s">
        <v>1027</v>
      </c>
      <c r="C45232" t="s">
        <v>1022</v>
      </c>
      <c r="D45232" t="s">
        <v>975</v>
      </c>
      <c r="E45232" t="s">
        <v>1015</v>
      </c>
      <c r="F45232" s="86">
        <v>15372699.945141399</v>
      </c>
    </row>
    <row r="45233" spans="1:6">
      <c r="A45233">
        <v>2028</v>
      </c>
      <c r="B45233" t="s">
        <v>1027</v>
      </c>
      <c r="C45233" t="s">
        <v>1022</v>
      </c>
      <c r="D45233" t="s">
        <v>975</v>
      </c>
      <c r="E45233" t="s">
        <v>1015</v>
      </c>
      <c r="F45233" s="86">
        <v>15519449.124238901</v>
      </c>
    </row>
    <row r="45234" spans="1:6">
      <c r="A45234">
        <v>2029</v>
      </c>
      <c r="B45234" t="s">
        <v>1027</v>
      </c>
      <c r="C45234" t="s">
        <v>1022</v>
      </c>
      <c r="D45234" t="s">
        <v>975</v>
      </c>
      <c r="E45234" t="s">
        <v>1015</v>
      </c>
      <c r="F45234" s="86">
        <v>15662694.1654594</v>
      </c>
    </row>
    <row r="45235" spans="1:6">
      <c r="A45235">
        <v>2030</v>
      </c>
      <c r="B45235" t="s">
        <v>1027</v>
      </c>
      <c r="C45235" t="s">
        <v>1022</v>
      </c>
      <c r="D45235" t="s">
        <v>975</v>
      </c>
      <c r="E45235" t="s">
        <v>1015</v>
      </c>
      <c r="F45235" s="86">
        <v>15822833.3535302</v>
      </c>
    </row>
    <row r="45236" spans="1:6">
      <c r="A45236">
        <v>2031</v>
      </c>
      <c r="B45236" t="s">
        <v>1027</v>
      </c>
      <c r="C45236" t="s">
        <v>1022</v>
      </c>
      <c r="D45236" t="s">
        <v>975</v>
      </c>
      <c r="E45236" t="s">
        <v>1015</v>
      </c>
      <c r="F45236" s="86">
        <v>15985292.8568295</v>
      </c>
    </row>
    <row r="45237" spans="1:6">
      <c r="A45237">
        <v>2032</v>
      </c>
      <c r="B45237" t="s">
        <v>1027</v>
      </c>
      <c r="C45237" t="s">
        <v>1022</v>
      </c>
      <c r="D45237" t="s">
        <v>975</v>
      </c>
      <c r="E45237" t="s">
        <v>1015</v>
      </c>
      <c r="F45237" s="86">
        <v>16148507.8049166</v>
      </c>
    </row>
    <row r="45238" spans="1:6">
      <c r="A45238">
        <v>2033</v>
      </c>
      <c r="B45238" t="s">
        <v>1027</v>
      </c>
      <c r="C45238" t="s">
        <v>1022</v>
      </c>
      <c r="D45238" t="s">
        <v>975</v>
      </c>
      <c r="E45238" t="s">
        <v>1015</v>
      </c>
      <c r="F45238" s="86">
        <v>16303362.5937132</v>
      </c>
    </row>
    <row r="45239" spans="1:6">
      <c r="A45239">
        <v>2034</v>
      </c>
      <c r="B45239" t="s">
        <v>1027</v>
      </c>
      <c r="C45239" t="s">
        <v>1022</v>
      </c>
      <c r="D45239" t="s">
        <v>975</v>
      </c>
      <c r="E45239" t="s">
        <v>1015</v>
      </c>
      <c r="F45239" s="86">
        <v>16467433.8496514</v>
      </c>
    </row>
    <row r="45240" spans="1:6">
      <c r="A45240">
        <v>2035</v>
      </c>
      <c r="B45240" t="s">
        <v>1027</v>
      </c>
      <c r="C45240" t="s">
        <v>1022</v>
      </c>
      <c r="D45240" t="s">
        <v>975</v>
      </c>
      <c r="E45240" t="s">
        <v>1015</v>
      </c>
      <c r="F45240" s="86">
        <v>16624718.4217702</v>
      </c>
    </row>
    <row r="45241" spans="1:6">
      <c r="A45241">
        <v>2036</v>
      </c>
      <c r="B45241" t="s">
        <v>1027</v>
      </c>
      <c r="C45241" t="s">
        <v>1022</v>
      </c>
      <c r="D45241" t="s">
        <v>975</v>
      </c>
      <c r="E45241" t="s">
        <v>1015</v>
      </c>
      <c r="F45241" s="86">
        <v>16772738.1145087</v>
      </c>
    </row>
    <row r="45242" spans="1:6">
      <c r="A45242">
        <v>2037</v>
      </c>
      <c r="B45242" t="s">
        <v>1027</v>
      </c>
      <c r="C45242" t="s">
        <v>1022</v>
      </c>
      <c r="D45242" t="s">
        <v>975</v>
      </c>
      <c r="E45242" t="s">
        <v>1015</v>
      </c>
      <c r="F45242" s="86">
        <v>16927292.083839498</v>
      </c>
    </row>
    <row r="45243" spans="1:6">
      <c r="A45243">
        <v>2038</v>
      </c>
      <c r="B45243" t="s">
        <v>1027</v>
      </c>
      <c r="C45243" t="s">
        <v>1022</v>
      </c>
      <c r="D45243" t="s">
        <v>975</v>
      </c>
      <c r="E45243" t="s">
        <v>1015</v>
      </c>
      <c r="F45243" s="86">
        <v>17074846.3065366</v>
      </c>
    </row>
    <row r="45244" spans="1:6">
      <c r="A45244">
        <v>2039</v>
      </c>
      <c r="B45244" t="s">
        <v>1027</v>
      </c>
      <c r="C45244" t="s">
        <v>1022</v>
      </c>
      <c r="D45244" t="s">
        <v>975</v>
      </c>
      <c r="E45244" t="s">
        <v>1015</v>
      </c>
      <c r="F45244" s="86">
        <v>17218581.9481095</v>
      </c>
    </row>
    <row r="45245" spans="1:6">
      <c r="A45245">
        <v>2040</v>
      </c>
      <c r="B45245" t="s">
        <v>1027</v>
      </c>
      <c r="C45245" t="s">
        <v>1022</v>
      </c>
      <c r="D45245" t="s">
        <v>975</v>
      </c>
      <c r="E45245" t="s">
        <v>1015</v>
      </c>
      <c r="F45245" s="86">
        <v>17363718.208497699</v>
      </c>
    </row>
    <row r="45246" spans="1:6">
      <c r="A45246">
        <v>2041</v>
      </c>
      <c r="B45246" t="s">
        <v>1027</v>
      </c>
      <c r="C45246" t="s">
        <v>1022</v>
      </c>
      <c r="D45246" t="s">
        <v>975</v>
      </c>
      <c r="E45246" t="s">
        <v>1015</v>
      </c>
      <c r="F45246" s="86">
        <v>17415737.319724198</v>
      </c>
    </row>
    <row r="45247" spans="1:6">
      <c r="A45247">
        <v>2042</v>
      </c>
      <c r="B45247" t="s">
        <v>1027</v>
      </c>
      <c r="C45247" t="s">
        <v>1022</v>
      </c>
      <c r="D45247" t="s">
        <v>975</v>
      </c>
      <c r="E45247" t="s">
        <v>1015</v>
      </c>
      <c r="F45247" s="86">
        <v>17469407.179624099</v>
      </c>
    </row>
    <row r="45248" spans="1:6">
      <c r="A45248">
        <v>2043</v>
      </c>
      <c r="B45248" t="s">
        <v>1027</v>
      </c>
      <c r="C45248" t="s">
        <v>1022</v>
      </c>
      <c r="D45248" t="s">
        <v>975</v>
      </c>
      <c r="E45248" t="s">
        <v>1015</v>
      </c>
      <c r="F45248" s="86">
        <v>17530617.802685499</v>
      </c>
    </row>
    <row r="45249" spans="1:6">
      <c r="A45249">
        <v>2044</v>
      </c>
      <c r="B45249" t="s">
        <v>1027</v>
      </c>
      <c r="C45249" t="s">
        <v>1022</v>
      </c>
      <c r="D45249" t="s">
        <v>975</v>
      </c>
      <c r="E45249" t="s">
        <v>1015</v>
      </c>
      <c r="F45249" s="86">
        <v>17588214.969115801</v>
      </c>
    </row>
    <row r="45250" spans="1:6">
      <c r="A45250">
        <v>2045</v>
      </c>
      <c r="B45250" t="s">
        <v>1027</v>
      </c>
      <c r="C45250" t="s">
        <v>1022</v>
      </c>
      <c r="D45250" t="s">
        <v>975</v>
      </c>
      <c r="E45250" t="s">
        <v>1015</v>
      </c>
      <c r="F45250" s="86">
        <v>17647435.256448399</v>
      </c>
    </row>
    <row r="45251" spans="1:6">
      <c r="A45251">
        <v>2046</v>
      </c>
      <c r="B45251" t="s">
        <v>1027</v>
      </c>
      <c r="C45251" t="s">
        <v>1022</v>
      </c>
      <c r="D45251" t="s">
        <v>975</v>
      </c>
      <c r="E45251" t="s">
        <v>1015</v>
      </c>
      <c r="F45251" s="86">
        <v>17706576.5828388</v>
      </c>
    </row>
    <row r="45252" spans="1:6">
      <c r="A45252">
        <v>2047</v>
      </c>
      <c r="B45252" t="s">
        <v>1027</v>
      </c>
      <c r="C45252" t="s">
        <v>1022</v>
      </c>
      <c r="D45252" t="s">
        <v>975</v>
      </c>
      <c r="E45252" t="s">
        <v>1015</v>
      </c>
      <c r="F45252" s="86">
        <v>17764895.4958071</v>
      </c>
    </row>
    <row r="45253" spans="1:6">
      <c r="A45253">
        <v>2048</v>
      </c>
      <c r="B45253" t="s">
        <v>1027</v>
      </c>
      <c r="C45253" t="s">
        <v>1022</v>
      </c>
      <c r="D45253" t="s">
        <v>975</v>
      </c>
      <c r="E45253" t="s">
        <v>1015</v>
      </c>
      <c r="F45253" s="86">
        <v>17821179.959936101</v>
      </c>
    </row>
    <row r="45254" spans="1:6">
      <c r="A45254">
        <v>2049</v>
      </c>
      <c r="B45254" t="s">
        <v>1027</v>
      </c>
      <c r="C45254" t="s">
        <v>1022</v>
      </c>
      <c r="D45254" t="s">
        <v>975</v>
      </c>
      <c r="E45254" t="s">
        <v>1015</v>
      </c>
      <c r="F45254" s="86">
        <v>17874309.088387601</v>
      </c>
    </row>
    <row r="45255" spans="1:6">
      <c r="A45255">
        <v>2050</v>
      </c>
      <c r="B45255" t="s">
        <v>1027</v>
      </c>
      <c r="C45255" t="s">
        <v>1022</v>
      </c>
      <c r="D45255" t="s">
        <v>975</v>
      </c>
      <c r="E45255" t="s">
        <v>1015</v>
      </c>
      <c r="F45255" s="86">
        <v>17924320.674658701</v>
      </c>
    </row>
    <row r="45256" spans="1:6">
      <c r="A45256">
        <v>2017</v>
      </c>
      <c r="B45256" t="s">
        <v>1028</v>
      </c>
      <c r="C45256" t="s">
        <v>1022</v>
      </c>
      <c r="D45256" t="s">
        <v>975</v>
      </c>
      <c r="E45256" t="s">
        <v>1015</v>
      </c>
      <c r="F45256" s="86">
        <v>8569893.7438270897</v>
      </c>
    </row>
    <row r="45257" spans="1:6">
      <c r="A45257">
        <v>2018</v>
      </c>
      <c r="B45257" t="s">
        <v>1028</v>
      </c>
      <c r="C45257" t="s">
        <v>1022</v>
      </c>
      <c r="D45257" t="s">
        <v>975</v>
      </c>
      <c r="E45257" t="s">
        <v>1015</v>
      </c>
      <c r="F45257" s="86">
        <v>8950025.7161694393</v>
      </c>
    </row>
    <row r="45258" spans="1:6">
      <c r="A45258">
        <v>2019</v>
      </c>
      <c r="B45258" t="s">
        <v>1028</v>
      </c>
      <c r="C45258" t="s">
        <v>1022</v>
      </c>
      <c r="D45258" t="s">
        <v>975</v>
      </c>
      <c r="E45258" t="s">
        <v>1015</v>
      </c>
      <c r="F45258" s="86">
        <v>9043161.2192494292</v>
      </c>
    </row>
    <row r="45259" spans="1:6">
      <c r="A45259">
        <v>2020</v>
      </c>
      <c r="B45259" t="s">
        <v>1028</v>
      </c>
      <c r="C45259" t="s">
        <v>1022</v>
      </c>
      <c r="D45259" t="s">
        <v>975</v>
      </c>
      <c r="E45259" t="s">
        <v>1015</v>
      </c>
      <c r="F45259" s="86">
        <v>9132868.1101778708</v>
      </c>
    </row>
    <row r="45260" spans="1:6">
      <c r="A45260">
        <v>2021</v>
      </c>
      <c r="B45260" t="s">
        <v>1028</v>
      </c>
      <c r="C45260" t="s">
        <v>1022</v>
      </c>
      <c r="D45260" t="s">
        <v>975</v>
      </c>
      <c r="E45260" t="s">
        <v>1015</v>
      </c>
      <c r="F45260" s="86">
        <v>9218783.2610419393</v>
      </c>
    </row>
    <row r="45261" spans="1:6">
      <c r="A45261">
        <v>2022</v>
      </c>
      <c r="B45261" t="s">
        <v>1028</v>
      </c>
      <c r="C45261" t="s">
        <v>1022</v>
      </c>
      <c r="D45261" t="s">
        <v>975</v>
      </c>
      <c r="E45261" t="s">
        <v>1015</v>
      </c>
      <c r="F45261" s="86">
        <v>9301510.9731506798</v>
      </c>
    </row>
    <row r="45262" spans="1:6">
      <c r="A45262">
        <v>2023</v>
      </c>
      <c r="B45262" t="s">
        <v>1028</v>
      </c>
      <c r="C45262" t="s">
        <v>1022</v>
      </c>
      <c r="D45262" t="s">
        <v>975</v>
      </c>
      <c r="E45262" t="s">
        <v>1015</v>
      </c>
      <c r="F45262" s="86">
        <v>9381187.6490716208</v>
      </c>
    </row>
    <row r="45263" spans="1:6">
      <c r="A45263">
        <v>2024</v>
      </c>
      <c r="B45263" t="s">
        <v>1028</v>
      </c>
      <c r="C45263" t="s">
        <v>1022</v>
      </c>
      <c r="D45263" t="s">
        <v>975</v>
      </c>
      <c r="E45263" t="s">
        <v>1015</v>
      </c>
      <c r="F45263" s="86">
        <v>9457934.7753840908</v>
      </c>
    </row>
    <row r="45264" spans="1:6">
      <c r="A45264">
        <v>2025</v>
      </c>
      <c r="B45264" t="s">
        <v>1028</v>
      </c>
      <c r="C45264" t="s">
        <v>1022</v>
      </c>
      <c r="D45264" t="s">
        <v>975</v>
      </c>
      <c r="E45264" t="s">
        <v>1015</v>
      </c>
      <c r="F45264" s="86">
        <v>9542481.8258357197</v>
      </c>
    </row>
    <row r="45265" spans="1:6">
      <c r="A45265">
        <v>2026</v>
      </c>
      <c r="B45265" t="s">
        <v>1028</v>
      </c>
      <c r="C45265" t="s">
        <v>1022</v>
      </c>
      <c r="D45265" t="s">
        <v>975</v>
      </c>
      <c r="E45265" t="s">
        <v>1015</v>
      </c>
      <c r="F45265" s="86">
        <v>9634089.8697864208</v>
      </c>
    </row>
    <row r="45266" spans="1:6">
      <c r="A45266">
        <v>2027</v>
      </c>
      <c r="B45266" t="s">
        <v>1028</v>
      </c>
      <c r="C45266" t="s">
        <v>1022</v>
      </c>
      <c r="D45266" t="s">
        <v>975</v>
      </c>
      <c r="E45266" t="s">
        <v>1015</v>
      </c>
      <c r="F45266" s="86">
        <v>9732205.5009251498</v>
      </c>
    </row>
    <row r="45267" spans="1:6">
      <c r="A45267">
        <v>2028</v>
      </c>
      <c r="B45267" t="s">
        <v>1028</v>
      </c>
      <c r="C45267" t="s">
        <v>1022</v>
      </c>
      <c r="D45267" t="s">
        <v>975</v>
      </c>
      <c r="E45267" t="s">
        <v>1015</v>
      </c>
      <c r="F45267" s="86">
        <v>9837612.6583951693</v>
      </c>
    </row>
    <row r="45268" spans="1:6">
      <c r="A45268">
        <v>2029</v>
      </c>
      <c r="B45268" t="s">
        <v>1028</v>
      </c>
      <c r="C45268" t="s">
        <v>1022</v>
      </c>
      <c r="D45268" t="s">
        <v>975</v>
      </c>
      <c r="E45268" t="s">
        <v>1015</v>
      </c>
      <c r="F45268" s="86">
        <v>9943153.4325565901</v>
      </c>
    </row>
    <row r="45269" spans="1:6">
      <c r="A45269">
        <v>2030</v>
      </c>
      <c r="B45269" t="s">
        <v>1028</v>
      </c>
      <c r="C45269" t="s">
        <v>1022</v>
      </c>
      <c r="D45269" t="s">
        <v>975</v>
      </c>
      <c r="E45269" t="s">
        <v>1015</v>
      </c>
      <c r="F45269" s="86">
        <v>10059730.581301101</v>
      </c>
    </row>
    <row r="45270" spans="1:6">
      <c r="A45270">
        <v>2031</v>
      </c>
      <c r="B45270" t="s">
        <v>1028</v>
      </c>
      <c r="C45270" t="s">
        <v>1022</v>
      </c>
      <c r="D45270" t="s">
        <v>975</v>
      </c>
      <c r="E45270" t="s">
        <v>1015</v>
      </c>
      <c r="F45270" s="86">
        <v>10178392.9541416</v>
      </c>
    </row>
    <row r="45271" spans="1:6">
      <c r="A45271">
        <v>2032</v>
      </c>
      <c r="B45271" t="s">
        <v>1028</v>
      </c>
      <c r="C45271" t="s">
        <v>1022</v>
      </c>
      <c r="D45271" t="s">
        <v>975</v>
      </c>
      <c r="E45271" t="s">
        <v>1015</v>
      </c>
      <c r="F45271" s="86">
        <v>10298333.4952495</v>
      </c>
    </row>
    <row r="45272" spans="1:6">
      <c r="A45272">
        <v>2033</v>
      </c>
      <c r="B45272" t="s">
        <v>1028</v>
      </c>
      <c r="C45272" t="s">
        <v>1022</v>
      </c>
      <c r="D45272" t="s">
        <v>975</v>
      </c>
      <c r="E45272" t="s">
        <v>1015</v>
      </c>
      <c r="F45272" s="86">
        <v>10414507.5256919</v>
      </c>
    </row>
    <row r="45273" spans="1:6">
      <c r="A45273">
        <v>2034</v>
      </c>
      <c r="B45273" t="s">
        <v>1028</v>
      </c>
      <c r="C45273" t="s">
        <v>1022</v>
      </c>
      <c r="D45273" t="s">
        <v>975</v>
      </c>
      <c r="E45273" t="s">
        <v>1015</v>
      </c>
      <c r="F45273" s="86">
        <v>10526227.862186</v>
      </c>
    </row>
    <row r="45274" spans="1:6">
      <c r="A45274">
        <v>2035</v>
      </c>
      <c r="B45274" t="s">
        <v>1028</v>
      </c>
      <c r="C45274" t="s">
        <v>1022</v>
      </c>
      <c r="D45274" t="s">
        <v>975</v>
      </c>
      <c r="E45274" t="s">
        <v>1015</v>
      </c>
      <c r="F45274" s="86">
        <v>10628951.7731707</v>
      </c>
    </row>
    <row r="45275" spans="1:6">
      <c r="A45275">
        <v>2036</v>
      </c>
      <c r="B45275" t="s">
        <v>1028</v>
      </c>
      <c r="C45275" t="s">
        <v>1022</v>
      </c>
      <c r="D45275" t="s">
        <v>975</v>
      </c>
      <c r="E45275" t="s">
        <v>1015</v>
      </c>
      <c r="F45275" s="86">
        <v>10733838.460596001</v>
      </c>
    </row>
    <row r="45276" spans="1:6">
      <c r="A45276">
        <v>2037</v>
      </c>
      <c r="B45276" t="s">
        <v>1028</v>
      </c>
      <c r="C45276" t="s">
        <v>1022</v>
      </c>
      <c r="D45276" t="s">
        <v>975</v>
      </c>
      <c r="E45276" t="s">
        <v>1015</v>
      </c>
      <c r="F45276" s="86">
        <v>10831914.439634699</v>
      </c>
    </row>
    <row r="45277" spans="1:6">
      <c r="A45277">
        <v>2038</v>
      </c>
      <c r="B45277" t="s">
        <v>1028</v>
      </c>
      <c r="C45277" t="s">
        <v>1022</v>
      </c>
      <c r="D45277" t="s">
        <v>975</v>
      </c>
      <c r="E45277" t="s">
        <v>1015</v>
      </c>
      <c r="F45277" s="86">
        <v>10928228.233343801</v>
      </c>
    </row>
    <row r="45278" spans="1:6">
      <c r="A45278">
        <v>2039</v>
      </c>
      <c r="B45278" t="s">
        <v>1028</v>
      </c>
      <c r="C45278" t="s">
        <v>1022</v>
      </c>
      <c r="D45278" t="s">
        <v>975</v>
      </c>
      <c r="E45278" t="s">
        <v>1015</v>
      </c>
      <c r="F45278" s="86">
        <v>11021405.9702482</v>
      </c>
    </row>
    <row r="45279" spans="1:6">
      <c r="A45279">
        <v>2040</v>
      </c>
      <c r="B45279" t="s">
        <v>1028</v>
      </c>
      <c r="C45279" t="s">
        <v>1022</v>
      </c>
      <c r="D45279" t="s">
        <v>975</v>
      </c>
      <c r="E45279" t="s">
        <v>1015</v>
      </c>
      <c r="F45279" s="86">
        <v>11115753.838237301</v>
      </c>
    </row>
    <row r="45280" spans="1:6">
      <c r="A45280">
        <v>2041</v>
      </c>
      <c r="B45280" t="s">
        <v>1028</v>
      </c>
      <c r="C45280" t="s">
        <v>1022</v>
      </c>
      <c r="D45280" t="s">
        <v>975</v>
      </c>
      <c r="E45280" t="s">
        <v>1015</v>
      </c>
      <c r="F45280" s="86">
        <v>11155597.2518328</v>
      </c>
    </row>
    <row r="45281" spans="1:6">
      <c r="A45281">
        <v>2042</v>
      </c>
      <c r="B45281" t="s">
        <v>1028</v>
      </c>
      <c r="C45281" t="s">
        <v>1022</v>
      </c>
      <c r="D45281" t="s">
        <v>975</v>
      </c>
      <c r="E45281" t="s">
        <v>1015</v>
      </c>
      <c r="F45281" s="86">
        <v>11201019.1305489</v>
      </c>
    </row>
    <row r="45282" spans="1:6">
      <c r="A45282">
        <v>2043</v>
      </c>
      <c r="B45282" t="s">
        <v>1028</v>
      </c>
      <c r="C45282" t="s">
        <v>1022</v>
      </c>
      <c r="D45282" t="s">
        <v>975</v>
      </c>
      <c r="E45282" t="s">
        <v>1015</v>
      </c>
      <c r="F45282" s="86">
        <v>11247472.787495499</v>
      </c>
    </row>
    <row r="45283" spans="1:6">
      <c r="A45283">
        <v>2044</v>
      </c>
      <c r="B45283" t="s">
        <v>1028</v>
      </c>
      <c r="C45283" t="s">
        <v>1022</v>
      </c>
      <c r="D45283" t="s">
        <v>975</v>
      </c>
      <c r="E45283" t="s">
        <v>1015</v>
      </c>
      <c r="F45283" s="86">
        <v>11300035.783421701</v>
      </c>
    </row>
    <row r="45284" spans="1:6">
      <c r="A45284">
        <v>2045</v>
      </c>
      <c r="B45284" t="s">
        <v>1028</v>
      </c>
      <c r="C45284" t="s">
        <v>1022</v>
      </c>
      <c r="D45284" t="s">
        <v>975</v>
      </c>
      <c r="E45284" t="s">
        <v>1015</v>
      </c>
      <c r="F45284" s="86">
        <v>11353547.0009029</v>
      </c>
    </row>
    <row r="45285" spans="1:6">
      <c r="A45285">
        <v>2046</v>
      </c>
      <c r="B45285" t="s">
        <v>1028</v>
      </c>
      <c r="C45285" t="s">
        <v>1022</v>
      </c>
      <c r="D45285" t="s">
        <v>975</v>
      </c>
      <c r="E45285" t="s">
        <v>1015</v>
      </c>
      <c r="F45285" s="86">
        <v>11412069.679881601</v>
      </c>
    </row>
    <row r="45286" spans="1:6">
      <c r="A45286">
        <v>2047</v>
      </c>
      <c r="B45286" t="s">
        <v>1028</v>
      </c>
      <c r="C45286" t="s">
        <v>1022</v>
      </c>
      <c r="D45286" t="s">
        <v>975</v>
      </c>
      <c r="E45286" t="s">
        <v>1015</v>
      </c>
      <c r="F45286" s="86">
        <v>11469682.1776103</v>
      </c>
    </row>
    <row r="45287" spans="1:6">
      <c r="A45287">
        <v>2048</v>
      </c>
      <c r="B45287" t="s">
        <v>1028</v>
      </c>
      <c r="C45287" t="s">
        <v>1022</v>
      </c>
      <c r="D45287" t="s">
        <v>975</v>
      </c>
      <c r="E45287" t="s">
        <v>1015</v>
      </c>
      <c r="F45287" s="86">
        <v>11530634.2770431</v>
      </c>
    </row>
    <row r="45288" spans="1:6">
      <c r="A45288">
        <v>2049</v>
      </c>
      <c r="B45288" t="s">
        <v>1028</v>
      </c>
      <c r="C45288" t="s">
        <v>1022</v>
      </c>
      <c r="D45288" t="s">
        <v>975</v>
      </c>
      <c r="E45288" t="s">
        <v>1015</v>
      </c>
      <c r="F45288" s="86">
        <v>11588919.9662419</v>
      </c>
    </row>
    <row r="45289" spans="1:6">
      <c r="A45289">
        <v>2050</v>
      </c>
      <c r="B45289" t="s">
        <v>1028</v>
      </c>
      <c r="C45289" t="s">
        <v>1022</v>
      </c>
      <c r="D45289" t="s">
        <v>975</v>
      </c>
      <c r="E45289" t="s">
        <v>1015</v>
      </c>
      <c r="F45289" s="86">
        <v>11649230.598795701</v>
      </c>
    </row>
    <row r="45290" spans="1:6">
      <c r="A45290">
        <v>2017</v>
      </c>
      <c r="B45290" t="s">
        <v>1029</v>
      </c>
      <c r="C45290" t="s">
        <v>1022</v>
      </c>
      <c r="D45290" t="s">
        <v>975</v>
      </c>
      <c r="E45290" t="s">
        <v>1015</v>
      </c>
      <c r="F45290" s="86">
        <v>7596116.1758171599</v>
      </c>
    </row>
    <row r="45291" spans="1:6">
      <c r="A45291">
        <v>2018</v>
      </c>
      <c r="B45291" t="s">
        <v>1029</v>
      </c>
      <c r="C45291" t="s">
        <v>1022</v>
      </c>
      <c r="D45291" t="s">
        <v>975</v>
      </c>
      <c r="E45291" t="s">
        <v>1015</v>
      </c>
      <c r="F45291" s="86">
        <v>7548078.1402836796</v>
      </c>
    </row>
    <row r="45292" spans="1:6">
      <c r="A45292">
        <v>2019</v>
      </c>
      <c r="B45292" t="s">
        <v>1029</v>
      </c>
      <c r="C45292" t="s">
        <v>1022</v>
      </c>
      <c r="D45292" t="s">
        <v>975</v>
      </c>
      <c r="E45292" t="s">
        <v>1015</v>
      </c>
      <c r="F45292" s="86">
        <v>7699048.21453851</v>
      </c>
    </row>
    <row r="45293" spans="1:6">
      <c r="A45293">
        <v>2020</v>
      </c>
      <c r="B45293" t="s">
        <v>1029</v>
      </c>
      <c r="C45293" t="s">
        <v>1022</v>
      </c>
      <c r="D45293" t="s">
        <v>975</v>
      </c>
      <c r="E45293" t="s">
        <v>1015</v>
      </c>
      <c r="F45293" s="86">
        <v>7847082.01007747</v>
      </c>
    </row>
    <row r="45294" spans="1:6">
      <c r="A45294">
        <v>2021</v>
      </c>
      <c r="B45294" t="s">
        <v>1029</v>
      </c>
      <c r="C45294" t="s">
        <v>1022</v>
      </c>
      <c r="D45294" t="s">
        <v>975</v>
      </c>
      <c r="E45294" t="s">
        <v>1015</v>
      </c>
      <c r="F45294" s="86">
        <v>7988257.8587551899</v>
      </c>
    </row>
    <row r="45295" spans="1:6">
      <c r="A45295">
        <v>2022</v>
      </c>
      <c r="B45295" t="s">
        <v>1029</v>
      </c>
      <c r="C45295" t="s">
        <v>1022</v>
      </c>
      <c r="D45295" t="s">
        <v>975</v>
      </c>
      <c r="E45295" t="s">
        <v>1015</v>
      </c>
      <c r="F45295" s="86">
        <v>8114111.3186024697</v>
      </c>
    </row>
    <row r="45296" spans="1:6">
      <c r="A45296">
        <v>2023</v>
      </c>
      <c r="B45296" t="s">
        <v>1029</v>
      </c>
      <c r="C45296" t="s">
        <v>1022</v>
      </c>
      <c r="D45296" t="s">
        <v>975</v>
      </c>
      <c r="E45296" t="s">
        <v>1015</v>
      </c>
      <c r="F45296" s="86">
        <v>8230819.9571555303</v>
      </c>
    </row>
    <row r="45297" spans="1:6">
      <c r="A45297">
        <v>2024</v>
      </c>
      <c r="B45297" t="s">
        <v>1029</v>
      </c>
      <c r="C45297" t="s">
        <v>1022</v>
      </c>
      <c r="D45297" t="s">
        <v>975</v>
      </c>
      <c r="E45297" t="s">
        <v>1015</v>
      </c>
      <c r="F45297" s="86">
        <v>8331891.7919117296</v>
      </c>
    </row>
    <row r="45298" spans="1:6">
      <c r="A45298">
        <v>2025</v>
      </c>
      <c r="B45298" t="s">
        <v>1029</v>
      </c>
      <c r="C45298" t="s">
        <v>1022</v>
      </c>
      <c r="D45298" t="s">
        <v>975</v>
      </c>
      <c r="E45298" t="s">
        <v>1015</v>
      </c>
      <c r="F45298" s="86">
        <v>8420372.7673034798</v>
      </c>
    </row>
    <row r="45299" spans="1:6">
      <c r="A45299">
        <v>2026</v>
      </c>
      <c r="B45299" t="s">
        <v>1029</v>
      </c>
      <c r="C45299" t="s">
        <v>1022</v>
      </c>
      <c r="D45299" t="s">
        <v>975</v>
      </c>
      <c r="E45299" t="s">
        <v>1015</v>
      </c>
      <c r="F45299" s="86">
        <v>8497207.1594043896</v>
      </c>
    </row>
    <row r="45300" spans="1:6">
      <c r="A45300">
        <v>2027</v>
      </c>
      <c r="B45300" t="s">
        <v>1029</v>
      </c>
      <c r="C45300" t="s">
        <v>1022</v>
      </c>
      <c r="D45300" t="s">
        <v>975</v>
      </c>
      <c r="E45300" t="s">
        <v>1015</v>
      </c>
      <c r="F45300" s="86">
        <v>8568943.5520964693</v>
      </c>
    </row>
    <row r="45301" spans="1:6">
      <c r="A45301">
        <v>2028</v>
      </c>
      <c r="B45301" t="s">
        <v>1029</v>
      </c>
      <c r="C45301" t="s">
        <v>1022</v>
      </c>
      <c r="D45301" t="s">
        <v>975</v>
      </c>
      <c r="E45301" t="s">
        <v>1015</v>
      </c>
      <c r="F45301" s="86">
        <v>8628738.0076958593</v>
      </c>
    </row>
    <row r="45302" spans="1:6">
      <c r="A45302">
        <v>2029</v>
      </c>
      <c r="B45302" t="s">
        <v>1029</v>
      </c>
      <c r="C45302" t="s">
        <v>1022</v>
      </c>
      <c r="D45302" t="s">
        <v>975</v>
      </c>
      <c r="E45302" t="s">
        <v>1015</v>
      </c>
      <c r="F45302" s="86">
        <v>8686505.4946633391</v>
      </c>
    </row>
    <row r="45303" spans="1:6">
      <c r="A45303">
        <v>2030</v>
      </c>
      <c r="B45303" t="s">
        <v>1029</v>
      </c>
      <c r="C45303" t="s">
        <v>1022</v>
      </c>
      <c r="D45303" t="s">
        <v>975</v>
      </c>
      <c r="E45303" t="s">
        <v>1015</v>
      </c>
      <c r="F45303" s="86">
        <v>8745296.4684373103</v>
      </c>
    </row>
    <row r="45304" spans="1:6">
      <c r="A45304">
        <v>2031</v>
      </c>
      <c r="B45304" t="s">
        <v>1029</v>
      </c>
      <c r="C45304" t="s">
        <v>1022</v>
      </c>
      <c r="D45304" t="s">
        <v>975</v>
      </c>
      <c r="E45304" t="s">
        <v>1015</v>
      </c>
      <c r="F45304" s="86">
        <v>8817908.8904049993</v>
      </c>
    </row>
    <row r="45305" spans="1:6">
      <c r="A45305">
        <v>2032</v>
      </c>
      <c r="B45305" t="s">
        <v>1029</v>
      </c>
      <c r="C45305" t="s">
        <v>1022</v>
      </c>
      <c r="D45305" t="s">
        <v>975</v>
      </c>
      <c r="E45305" t="s">
        <v>1015</v>
      </c>
      <c r="F45305" s="86">
        <v>8904593.89911226</v>
      </c>
    </row>
    <row r="45306" spans="1:6">
      <c r="A45306">
        <v>2033</v>
      </c>
      <c r="B45306" t="s">
        <v>1029</v>
      </c>
      <c r="C45306" t="s">
        <v>1022</v>
      </c>
      <c r="D45306" t="s">
        <v>975</v>
      </c>
      <c r="E45306" t="s">
        <v>1015</v>
      </c>
      <c r="F45306" s="86">
        <v>9012920.7050900403</v>
      </c>
    </row>
    <row r="45307" spans="1:6">
      <c r="A45307">
        <v>2034</v>
      </c>
      <c r="B45307" t="s">
        <v>1029</v>
      </c>
      <c r="C45307" t="s">
        <v>1022</v>
      </c>
      <c r="D45307" t="s">
        <v>975</v>
      </c>
      <c r="E45307" t="s">
        <v>1015</v>
      </c>
      <c r="F45307" s="86">
        <v>9143988.7131209206</v>
      </c>
    </row>
    <row r="45308" spans="1:6">
      <c r="A45308">
        <v>2035</v>
      </c>
      <c r="B45308" t="s">
        <v>1029</v>
      </c>
      <c r="C45308" t="s">
        <v>1022</v>
      </c>
      <c r="D45308" t="s">
        <v>975</v>
      </c>
      <c r="E45308" t="s">
        <v>1015</v>
      </c>
      <c r="F45308" s="86">
        <v>9306122.4157673605</v>
      </c>
    </row>
    <row r="45309" spans="1:6">
      <c r="A45309">
        <v>2036</v>
      </c>
      <c r="B45309" t="s">
        <v>1029</v>
      </c>
      <c r="C45309" t="s">
        <v>1022</v>
      </c>
      <c r="D45309" t="s">
        <v>975</v>
      </c>
      <c r="E45309" t="s">
        <v>1015</v>
      </c>
      <c r="F45309" s="86">
        <v>9488546.9048153609</v>
      </c>
    </row>
    <row r="45310" spans="1:6">
      <c r="A45310">
        <v>2037</v>
      </c>
      <c r="B45310" t="s">
        <v>1029</v>
      </c>
      <c r="C45310" t="s">
        <v>1022</v>
      </c>
      <c r="D45310" t="s">
        <v>975</v>
      </c>
      <c r="E45310" t="s">
        <v>1015</v>
      </c>
      <c r="F45310" s="86">
        <v>9691828.0241992809</v>
      </c>
    </row>
    <row r="45311" spans="1:6">
      <c r="A45311">
        <v>2038</v>
      </c>
      <c r="B45311" t="s">
        <v>1029</v>
      </c>
      <c r="C45311" t="s">
        <v>1022</v>
      </c>
      <c r="D45311" t="s">
        <v>975</v>
      </c>
      <c r="E45311" t="s">
        <v>1015</v>
      </c>
      <c r="F45311" s="86">
        <v>9913986.3387484495</v>
      </c>
    </row>
    <row r="45312" spans="1:6">
      <c r="A45312">
        <v>2039</v>
      </c>
      <c r="B45312" t="s">
        <v>1029</v>
      </c>
      <c r="C45312" t="s">
        <v>1022</v>
      </c>
      <c r="D45312" t="s">
        <v>975</v>
      </c>
      <c r="E45312" t="s">
        <v>1015</v>
      </c>
      <c r="F45312" s="86">
        <v>10145094.504566099</v>
      </c>
    </row>
    <row r="45313" spans="1:6">
      <c r="A45313">
        <v>2040</v>
      </c>
      <c r="B45313" t="s">
        <v>1029</v>
      </c>
      <c r="C45313" t="s">
        <v>1022</v>
      </c>
      <c r="D45313" t="s">
        <v>975</v>
      </c>
      <c r="E45313" t="s">
        <v>1015</v>
      </c>
      <c r="F45313" s="86">
        <v>10390438.606295001</v>
      </c>
    </row>
    <row r="45314" spans="1:6">
      <c r="A45314">
        <v>2041</v>
      </c>
      <c r="B45314" t="s">
        <v>1029</v>
      </c>
      <c r="C45314" t="s">
        <v>1022</v>
      </c>
      <c r="D45314" t="s">
        <v>975</v>
      </c>
      <c r="E45314" t="s">
        <v>1015</v>
      </c>
      <c r="F45314" s="86">
        <v>10513136.862018799</v>
      </c>
    </row>
    <row r="45315" spans="1:6">
      <c r="A45315">
        <v>2042</v>
      </c>
      <c r="B45315" t="s">
        <v>1029</v>
      </c>
      <c r="C45315" t="s">
        <v>1022</v>
      </c>
      <c r="D45315" t="s">
        <v>975</v>
      </c>
      <c r="E45315" t="s">
        <v>1015</v>
      </c>
      <c r="F45315" s="86">
        <v>10638197.757833401</v>
      </c>
    </row>
    <row r="45316" spans="1:6">
      <c r="A45316">
        <v>2043</v>
      </c>
      <c r="B45316" t="s">
        <v>1029</v>
      </c>
      <c r="C45316" t="s">
        <v>1022</v>
      </c>
      <c r="D45316" t="s">
        <v>975</v>
      </c>
      <c r="E45316" t="s">
        <v>1015</v>
      </c>
      <c r="F45316" s="86">
        <v>10768615.4413033</v>
      </c>
    </row>
    <row r="45317" spans="1:6">
      <c r="A45317">
        <v>2044</v>
      </c>
      <c r="B45317" t="s">
        <v>1029</v>
      </c>
      <c r="C45317" t="s">
        <v>1022</v>
      </c>
      <c r="D45317" t="s">
        <v>975</v>
      </c>
      <c r="E45317" t="s">
        <v>1015</v>
      </c>
      <c r="F45317" s="86">
        <v>10902012.3178834</v>
      </c>
    </row>
    <row r="45318" spans="1:6">
      <c r="A45318">
        <v>2045</v>
      </c>
      <c r="B45318" t="s">
        <v>1029</v>
      </c>
      <c r="C45318" t="s">
        <v>1022</v>
      </c>
      <c r="D45318" t="s">
        <v>975</v>
      </c>
      <c r="E45318" t="s">
        <v>1015</v>
      </c>
      <c r="F45318" s="86">
        <v>11036627.2139719</v>
      </c>
    </row>
    <row r="45319" spans="1:6">
      <c r="A45319">
        <v>2046</v>
      </c>
      <c r="B45319" t="s">
        <v>1029</v>
      </c>
      <c r="C45319" t="s">
        <v>1022</v>
      </c>
      <c r="D45319" t="s">
        <v>975</v>
      </c>
      <c r="E45319" t="s">
        <v>1015</v>
      </c>
      <c r="F45319" s="86">
        <v>11169344.664468</v>
      </c>
    </row>
    <row r="45320" spans="1:6">
      <c r="A45320">
        <v>2047</v>
      </c>
      <c r="B45320" t="s">
        <v>1029</v>
      </c>
      <c r="C45320" t="s">
        <v>1022</v>
      </c>
      <c r="D45320" t="s">
        <v>975</v>
      </c>
      <c r="E45320" t="s">
        <v>1015</v>
      </c>
      <c r="F45320" s="86">
        <v>11296659.188317699</v>
      </c>
    </row>
    <row r="45321" spans="1:6">
      <c r="A45321">
        <v>2048</v>
      </c>
      <c r="B45321" t="s">
        <v>1029</v>
      </c>
      <c r="C45321" t="s">
        <v>1022</v>
      </c>
      <c r="D45321" t="s">
        <v>975</v>
      </c>
      <c r="E45321" t="s">
        <v>1015</v>
      </c>
      <c r="F45321" s="86">
        <v>11413574.3116978</v>
      </c>
    </row>
    <row r="45322" spans="1:6">
      <c r="A45322">
        <v>2049</v>
      </c>
      <c r="B45322" t="s">
        <v>1029</v>
      </c>
      <c r="C45322" t="s">
        <v>1022</v>
      </c>
      <c r="D45322" t="s">
        <v>975</v>
      </c>
      <c r="E45322" t="s">
        <v>1015</v>
      </c>
      <c r="F45322" s="86">
        <v>11521544.041212801</v>
      </c>
    </row>
    <row r="45323" spans="1:6">
      <c r="A45323">
        <v>2050</v>
      </c>
      <c r="B45323" t="s">
        <v>1029</v>
      </c>
      <c r="C45323" t="s">
        <v>1022</v>
      </c>
      <c r="D45323" t="s">
        <v>975</v>
      </c>
      <c r="E45323" t="s">
        <v>1015</v>
      </c>
      <c r="F45323" s="86">
        <v>11616880.339686999</v>
      </c>
    </row>
    <row r="45324" spans="1:6">
      <c r="A45324">
        <v>2017</v>
      </c>
      <c r="B45324" t="s">
        <v>1030</v>
      </c>
      <c r="C45324" t="s">
        <v>1022</v>
      </c>
      <c r="D45324" t="s">
        <v>975</v>
      </c>
      <c r="E45324" t="s">
        <v>1015</v>
      </c>
      <c r="F45324" s="86">
        <v>728356.05228088505</v>
      </c>
    </row>
    <row r="45325" spans="1:6">
      <c r="A45325">
        <v>2018</v>
      </c>
      <c r="B45325" t="s">
        <v>1030</v>
      </c>
      <c r="C45325" t="s">
        <v>1022</v>
      </c>
      <c r="D45325" t="s">
        <v>975</v>
      </c>
      <c r="E45325" t="s">
        <v>1015</v>
      </c>
      <c r="F45325" s="86">
        <v>729486.91177370003</v>
      </c>
    </row>
    <row r="45326" spans="1:6">
      <c r="A45326">
        <v>2019</v>
      </c>
      <c r="B45326" t="s">
        <v>1030</v>
      </c>
      <c r="C45326" t="s">
        <v>1022</v>
      </c>
      <c r="D45326" t="s">
        <v>975</v>
      </c>
      <c r="E45326" t="s">
        <v>1015</v>
      </c>
      <c r="F45326" s="86">
        <v>733345.52054479404</v>
      </c>
    </row>
    <row r="45327" spans="1:6">
      <c r="A45327">
        <v>2020</v>
      </c>
      <c r="B45327" t="s">
        <v>1030</v>
      </c>
      <c r="C45327" t="s">
        <v>1022</v>
      </c>
      <c r="D45327" t="s">
        <v>975</v>
      </c>
      <c r="E45327" t="s">
        <v>1015</v>
      </c>
      <c r="F45327" s="86">
        <v>737360.894103189</v>
      </c>
    </row>
    <row r="45328" spans="1:6">
      <c r="A45328">
        <v>2021</v>
      </c>
      <c r="B45328" t="s">
        <v>1030</v>
      </c>
      <c r="C45328" t="s">
        <v>1022</v>
      </c>
      <c r="D45328" t="s">
        <v>975</v>
      </c>
      <c r="E45328" t="s">
        <v>1015</v>
      </c>
      <c r="F45328" s="86">
        <v>741214.13515266101</v>
      </c>
    </row>
    <row r="45329" spans="1:6">
      <c r="A45329">
        <v>2022</v>
      </c>
      <c r="B45329" t="s">
        <v>1030</v>
      </c>
      <c r="C45329" t="s">
        <v>1022</v>
      </c>
      <c r="D45329" t="s">
        <v>975</v>
      </c>
      <c r="E45329" t="s">
        <v>1015</v>
      </c>
      <c r="F45329" s="86">
        <v>744459.51962059399</v>
      </c>
    </row>
    <row r="45330" spans="1:6">
      <c r="A45330">
        <v>2023</v>
      </c>
      <c r="B45330" t="s">
        <v>1030</v>
      </c>
      <c r="C45330" t="s">
        <v>1022</v>
      </c>
      <c r="D45330" t="s">
        <v>975</v>
      </c>
      <c r="E45330" t="s">
        <v>1015</v>
      </c>
      <c r="F45330" s="86">
        <v>747458.22505209094</v>
      </c>
    </row>
    <row r="45331" spans="1:6">
      <c r="A45331">
        <v>2024</v>
      </c>
      <c r="B45331" t="s">
        <v>1030</v>
      </c>
      <c r="C45331" t="s">
        <v>1022</v>
      </c>
      <c r="D45331" t="s">
        <v>975</v>
      </c>
      <c r="E45331" t="s">
        <v>1015</v>
      </c>
      <c r="F45331" s="86">
        <v>750313.34894543805</v>
      </c>
    </row>
    <row r="45332" spans="1:6">
      <c r="A45332">
        <v>2025</v>
      </c>
      <c r="B45332" t="s">
        <v>1030</v>
      </c>
      <c r="C45332" t="s">
        <v>1022</v>
      </c>
      <c r="D45332" t="s">
        <v>975</v>
      </c>
      <c r="E45332" t="s">
        <v>1015</v>
      </c>
      <c r="F45332" s="86">
        <v>752882.37177872704</v>
      </c>
    </row>
    <row r="45333" spans="1:6">
      <c r="A45333">
        <v>2026</v>
      </c>
      <c r="B45333" t="s">
        <v>1030</v>
      </c>
      <c r="C45333" t="s">
        <v>1022</v>
      </c>
      <c r="D45333" t="s">
        <v>975</v>
      </c>
      <c r="E45333" t="s">
        <v>1015</v>
      </c>
      <c r="F45333" s="86">
        <v>755700.54370672896</v>
      </c>
    </row>
    <row r="45334" spans="1:6">
      <c r="A45334">
        <v>2027</v>
      </c>
      <c r="B45334" t="s">
        <v>1030</v>
      </c>
      <c r="C45334" t="s">
        <v>1022</v>
      </c>
      <c r="D45334" t="s">
        <v>975</v>
      </c>
      <c r="E45334" t="s">
        <v>1015</v>
      </c>
      <c r="F45334" s="86">
        <v>758888.46417118597</v>
      </c>
    </row>
    <row r="45335" spans="1:6">
      <c r="A45335">
        <v>2028</v>
      </c>
      <c r="B45335" t="s">
        <v>1030</v>
      </c>
      <c r="C45335" t="s">
        <v>1022</v>
      </c>
      <c r="D45335" t="s">
        <v>975</v>
      </c>
      <c r="E45335" t="s">
        <v>1015</v>
      </c>
      <c r="F45335" s="86">
        <v>761583.29609447904</v>
      </c>
    </row>
    <row r="45336" spans="1:6">
      <c r="A45336">
        <v>2029</v>
      </c>
      <c r="B45336" t="s">
        <v>1030</v>
      </c>
      <c r="C45336" t="s">
        <v>1022</v>
      </c>
      <c r="D45336" t="s">
        <v>975</v>
      </c>
      <c r="E45336" t="s">
        <v>1015</v>
      </c>
      <c r="F45336" s="86">
        <v>764603.61589665804</v>
      </c>
    </row>
    <row r="45337" spans="1:6">
      <c r="A45337">
        <v>2030</v>
      </c>
      <c r="B45337" t="s">
        <v>1030</v>
      </c>
      <c r="C45337" t="s">
        <v>1022</v>
      </c>
      <c r="D45337" t="s">
        <v>975</v>
      </c>
      <c r="E45337" t="s">
        <v>1015</v>
      </c>
      <c r="F45337" s="86">
        <v>767198.01533402596</v>
      </c>
    </row>
    <row r="45338" spans="1:6">
      <c r="A45338">
        <v>2031</v>
      </c>
      <c r="B45338" t="s">
        <v>1030</v>
      </c>
      <c r="C45338" t="s">
        <v>1022</v>
      </c>
      <c r="D45338" t="s">
        <v>975</v>
      </c>
      <c r="E45338" t="s">
        <v>1015</v>
      </c>
      <c r="F45338" s="86">
        <v>769890.64273859502</v>
      </c>
    </row>
    <row r="45339" spans="1:6">
      <c r="A45339">
        <v>2032</v>
      </c>
      <c r="B45339" t="s">
        <v>1030</v>
      </c>
      <c r="C45339" t="s">
        <v>1022</v>
      </c>
      <c r="D45339" t="s">
        <v>975</v>
      </c>
      <c r="E45339" t="s">
        <v>1015</v>
      </c>
      <c r="F45339" s="86">
        <v>772739.28345609002</v>
      </c>
    </row>
    <row r="45340" spans="1:6">
      <c r="A45340">
        <v>2033</v>
      </c>
      <c r="B45340" t="s">
        <v>1030</v>
      </c>
      <c r="C45340" t="s">
        <v>1022</v>
      </c>
      <c r="D45340" t="s">
        <v>975</v>
      </c>
      <c r="E45340" t="s">
        <v>1015</v>
      </c>
      <c r="F45340" s="86">
        <v>775130.12033172895</v>
      </c>
    </row>
    <row r="45341" spans="1:6">
      <c r="A45341">
        <v>2034</v>
      </c>
      <c r="B45341" t="s">
        <v>1030</v>
      </c>
      <c r="C45341" t="s">
        <v>1022</v>
      </c>
      <c r="D45341" t="s">
        <v>975</v>
      </c>
      <c r="E45341" t="s">
        <v>1015</v>
      </c>
      <c r="F45341" s="86">
        <v>777616.37163625204</v>
      </c>
    </row>
    <row r="45342" spans="1:6">
      <c r="A45342">
        <v>2035</v>
      </c>
      <c r="B45342" t="s">
        <v>1030</v>
      </c>
      <c r="C45342" t="s">
        <v>1022</v>
      </c>
      <c r="D45342" t="s">
        <v>975</v>
      </c>
      <c r="E45342" t="s">
        <v>1015</v>
      </c>
      <c r="F45342" s="86">
        <v>779444.37427113298</v>
      </c>
    </row>
    <row r="45343" spans="1:6">
      <c r="A45343">
        <v>2036</v>
      </c>
      <c r="B45343" t="s">
        <v>1030</v>
      </c>
      <c r="C45343" t="s">
        <v>1022</v>
      </c>
      <c r="D45343" t="s">
        <v>975</v>
      </c>
      <c r="E45343" t="s">
        <v>1015</v>
      </c>
      <c r="F45343" s="86">
        <v>781556.848942118</v>
      </c>
    </row>
    <row r="45344" spans="1:6">
      <c r="A45344">
        <v>2037</v>
      </c>
      <c r="B45344" t="s">
        <v>1030</v>
      </c>
      <c r="C45344" t="s">
        <v>1022</v>
      </c>
      <c r="D45344" t="s">
        <v>975</v>
      </c>
      <c r="E45344" t="s">
        <v>1015</v>
      </c>
      <c r="F45344" s="86">
        <v>783356.63058388396</v>
      </c>
    </row>
    <row r="45345" spans="1:6">
      <c r="A45345">
        <v>2038</v>
      </c>
      <c r="B45345" t="s">
        <v>1030</v>
      </c>
      <c r="C45345" t="s">
        <v>1022</v>
      </c>
      <c r="D45345" t="s">
        <v>975</v>
      </c>
      <c r="E45345" t="s">
        <v>1015</v>
      </c>
      <c r="F45345" s="86">
        <v>784586.50785450195</v>
      </c>
    </row>
    <row r="45346" spans="1:6">
      <c r="A45346">
        <v>2039</v>
      </c>
      <c r="B45346" t="s">
        <v>1030</v>
      </c>
      <c r="C45346" t="s">
        <v>1022</v>
      </c>
      <c r="D45346" t="s">
        <v>975</v>
      </c>
      <c r="E45346" t="s">
        <v>1015</v>
      </c>
      <c r="F45346" s="86">
        <v>785725.45000715402</v>
      </c>
    </row>
    <row r="45347" spans="1:6">
      <c r="A45347">
        <v>2040</v>
      </c>
      <c r="B45347" t="s">
        <v>1030</v>
      </c>
      <c r="C45347" t="s">
        <v>1022</v>
      </c>
      <c r="D45347" t="s">
        <v>975</v>
      </c>
      <c r="E45347" t="s">
        <v>1015</v>
      </c>
      <c r="F45347" s="86">
        <v>786975.66184658103</v>
      </c>
    </row>
    <row r="45348" spans="1:6">
      <c r="A45348">
        <v>2041</v>
      </c>
      <c r="B45348" t="s">
        <v>1030</v>
      </c>
      <c r="C45348" t="s">
        <v>1022</v>
      </c>
      <c r="D45348" t="s">
        <v>975</v>
      </c>
      <c r="E45348" t="s">
        <v>1015</v>
      </c>
      <c r="F45348" s="86">
        <v>786817.70448066504</v>
      </c>
    </row>
    <row r="45349" spans="1:6">
      <c r="A45349">
        <v>2042</v>
      </c>
      <c r="B45349" t="s">
        <v>1030</v>
      </c>
      <c r="C45349" t="s">
        <v>1022</v>
      </c>
      <c r="D45349" t="s">
        <v>975</v>
      </c>
      <c r="E45349" t="s">
        <v>1015</v>
      </c>
      <c r="F45349" s="86">
        <v>786553.95657999697</v>
      </c>
    </row>
    <row r="45350" spans="1:6">
      <c r="A45350">
        <v>2043</v>
      </c>
      <c r="B45350" t="s">
        <v>1030</v>
      </c>
      <c r="C45350" t="s">
        <v>1022</v>
      </c>
      <c r="D45350" t="s">
        <v>975</v>
      </c>
      <c r="E45350" t="s">
        <v>1015</v>
      </c>
      <c r="F45350" s="86">
        <v>786895.03245744796</v>
      </c>
    </row>
    <row r="45351" spans="1:6">
      <c r="A45351">
        <v>2044</v>
      </c>
      <c r="B45351" t="s">
        <v>1030</v>
      </c>
      <c r="C45351" t="s">
        <v>1022</v>
      </c>
      <c r="D45351" t="s">
        <v>975</v>
      </c>
      <c r="E45351" t="s">
        <v>1015</v>
      </c>
      <c r="F45351" s="86">
        <v>787605.99945351097</v>
      </c>
    </row>
    <row r="45352" spans="1:6">
      <c r="A45352">
        <v>2045</v>
      </c>
      <c r="B45352" t="s">
        <v>1030</v>
      </c>
      <c r="C45352" t="s">
        <v>1022</v>
      </c>
      <c r="D45352" t="s">
        <v>975</v>
      </c>
      <c r="E45352" t="s">
        <v>1015</v>
      </c>
      <c r="F45352" s="86">
        <v>789081.46122421802</v>
      </c>
    </row>
    <row r="45353" spans="1:6">
      <c r="A45353">
        <v>2046</v>
      </c>
      <c r="B45353" t="s">
        <v>1030</v>
      </c>
      <c r="C45353" t="s">
        <v>1022</v>
      </c>
      <c r="D45353" t="s">
        <v>975</v>
      </c>
      <c r="E45353" t="s">
        <v>1015</v>
      </c>
      <c r="F45353" s="86">
        <v>790648.64385466697</v>
      </c>
    </row>
    <row r="45354" spans="1:6">
      <c r="A45354">
        <v>2047</v>
      </c>
      <c r="B45354" t="s">
        <v>1030</v>
      </c>
      <c r="C45354" t="s">
        <v>1022</v>
      </c>
      <c r="D45354" t="s">
        <v>975</v>
      </c>
      <c r="E45354" t="s">
        <v>1015</v>
      </c>
      <c r="F45354" s="86">
        <v>792563.23464515503</v>
      </c>
    </row>
    <row r="45355" spans="1:6">
      <c r="A45355">
        <v>2048</v>
      </c>
      <c r="B45355" t="s">
        <v>1030</v>
      </c>
      <c r="C45355" t="s">
        <v>1022</v>
      </c>
      <c r="D45355" t="s">
        <v>975</v>
      </c>
      <c r="E45355" t="s">
        <v>1015</v>
      </c>
      <c r="F45355" s="86">
        <v>794747.640308353</v>
      </c>
    </row>
    <row r="45356" spans="1:6">
      <c r="A45356">
        <v>2049</v>
      </c>
      <c r="B45356" t="s">
        <v>1030</v>
      </c>
      <c r="C45356" t="s">
        <v>1022</v>
      </c>
      <c r="D45356" t="s">
        <v>975</v>
      </c>
      <c r="E45356" t="s">
        <v>1015</v>
      </c>
      <c r="F45356" s="86">
        <v>797084.64167519601</v>
      </c>
    </row>
    <row r="45357" spans="1:6">
      <c r="A45357">
        <v>2050</v>
      </c>
      <c r="B45357" t="s">
        <v>1030</v>
      </c>
      <c r="C45357" t="s">
        <v>1022</v>
      </c>
      <c r="D45357" t="s">
        <v>975</v>
      </c>
      <c r="E45357" t="s">
        <v>1015</v>
      </c>
      <c r="F45357" s="86">
        <v>799491.15987388894</v>
      </c>
    </row>
    <row r="45358" spans="1:6">
      <c r="A45358">
        <v>2017</v>
      </c>
      <c r="B45358" t="s">
        <v>1031</v>
      </c>
      <c r="C45358" t="s">
        <v>1022</v>
      </c>
      <c r="D45358" t="s">
        <v>975</v>
      </c>
      <c r="E45358" t="s">
        <v>1015</v>
      </c>
      <c r="F45358" s="86">
        <v>548143.52695219801</v>
      </c>
    </row>
    <row r="45359" spans="1:6">
      <c r="A45359">
        <v>2018</v>
      </c>
      <c r="B45359" t="s">
        <v>1031</v>
      </c>
      <c r="C45359" t="s">
        <v>1022</v>
      </c>
      <c r="D45359" t="s">
        <v>975</v>
      </c>
      <c r="E45359" t="s">
        <v>1015</v>
      </c>
      <c r="F45359" s="86">
        <v>549046.84485072398</v>
      </c>
    </row>
    <row r="45360" spans="1:6">
      <c r="A45360">
        <v>2019</v>
      </c>
      <c r="B45360" t="s">
        <v>1031</v>
      </c>
      <c r="C45360" t="s">
        <v>1022</v>
      </c>
      <c r="D45360" t="s">
        <v>975</v>
      </c>
      <c r="E45360" t="s">
        <v>1015</v>
      </c>
      <c r="F45360" s="86">
        <v>551991.32313060295</v>
      </c>
    </row>
    <row r="45361" spans="1:6">
      <c r="A45361">
        <v>2020</v>
      </c>
      <c r="B45361" t="s">
        <v>1031</v>
      </c>
      <c r="C45361" t="s">
        <v>1022</v>
      </c>
      <c r="D45361" t="s">
        <v>975</v>
      </c>
      <c r="E45361" t="s">
        <v>1015</v>
      </c>
      <c r="F45361" s="86">
        <v>555051.56578472501</v>
      </c>
    </row>
    <row r="45362" spans="1:6">
      <c r="A45362">
        <v>2021</v>
      </c>
      <c r="B45362" t="s">
        <v>1031</v>
      </c>
      <c r="C45362" t="s">
        <v>1022</v>
      </c>
      <c r="D45362" t="s">
        <v>975</v>
      </c>
      <c r="E45362" t="s">
        <v>1015</v>
      </c>
      <c r="F45362" s="86">
        <v>557994.95704549097</v>
      </c>
    </row>
    <row r="45363" spans="1:6">
      <c r="A45363">
        <v>2022</v>
      </c>
      <c r="B45363" t="s">
        <v>1031</v>
      </c>
      <c r="C45363" t="s">
        <v>1022</v>
      </c>
      <c r="D45363" t="s">
        <v>975</v>
      </c>
      <c r="E45363" t="s">
        <v>1015</v>
      </c>
      <c r="F45363" s="86">
        <v>560481.25904613896</v>
      </c>
    </row>
    <row r="45364" spans="1:6">
      <c r="A45364">
        <v>2023</v>
      </c>
      <c r="B45364" t="s">
        <v>1031</v>
      </c>
      <c r="C45364" t="s">
        <v>1022</v>
      </c>
      <c r="D45364" t="s">
        <v>975</v>
      </c>
      <c r="E45364" t="s">
        <v>1015</v>
      </c>
      <c r="F45364" s="86">
        <v>562783.25081994303</v>
      </c>
    </row>
    <row r="45365" spans="1:6">
      <c r="A45365">
        <v>2024</v>
      </c>
      <c r="B45365" t="s">
        <v>1031</v>
      </c>
      <c r="C45365" t="s">
        <v>1022</v>
      </c>
      <c r="D45365" t="s">
        <v>975</v>
      </c>
      <c r="E45365" t="s">
        <v>1015</v>
      </c>
      <c r="F45365" s="86">
        <v>564982.94293330004</v>
      </c>
    </row>
    <row r="45366" spans="1:6">
      <c r="A45366">
        <v>2025</v>
      </c>
      <c r="B45366" t="s">
        <v>1031</v>
      </c>
      <c r="C45366" t="s">
        <v>1022</v>
      </c>
      <c r="D45366" t="s">
        <v>975</v>
      </c>
      <c r="E45366" t="s">
        <v>1015</v>
      </c>
      <c r="F45366" s="86">
        <v>566966.83191871399</v>
      </c>
    </row>
    <row r="45367" spans="1:6">
      <c r="A45367">
        <v>2026</v>
      </c>
      <c r="B45367" t="s">
        <v>1031</v>
      </c>
      <c r="C45367" t="s">
        <v>1022</v>
      </c>
      <c r="D45367" t="s">
        <v>975</v>
      </c>
      <c r="E45367" t="s">
        <v>1015</v>
      </c>
      <c r="F45367" s="86">
        <v>569135.95759255497</v>
      </c>
    </row>
    <row r="45368" spans="1:6">
      <c r="A45368">
        <v>2027</v>
      </c>
      <c r="B45368" t="s">
        <v>1031</v>
      </c>
      <c r="C45368" t="s">
        <v>1022</v>
      </c>
      <c r="D45368" t="s">
        <v>975</v>
      </c>
      <c r="E45368" t="s">
        <v>1015</v>
      </c>
      <c r="F45368" s="86">
        <v>571581.79857956397</v>
      </c>
    </row>
    <row r="45369" spans="1:6">
      <c r="A45369">
        <v>2028</v>
      </c>
      <c r="B45369" t="s">
        <v>1031</v>
      </c>
      <c r="C45369" t="s">
        <v>1022</v>
      </c>
      <c r="D45369" t="s">
        <v>975</v>
      </c>
      <c r="E45369" t="s">
        <v>1015</v>
      </c>
      <c r="F45369" s="86">
        <v>573656.46598128695</v>
      </c>
    </row>
    <row r="45370" spans="1:6">
      <c r="A45370">
        <v>2029</v>
      </c>
      <c r="B45370" t="s">
        <v>1031</v>
      </c>
      <c r="C45370" t="s">
        <v>1022</v>
      </c>
      <c r="D45370" t="s">
        <v>975</v>
      </c>
      <c r="E45370" t="s">
        <v>1015</v>
      </c>
      <c r="F45370" s="86">
        <v>575970.80234658194</v>
      </c>
    </row>
    <row r="45371" spans="1:6">
      <c r="A45371">
        <v>2030</v>
      </c>
      <c r="B45371" t="s">
        <v>1031</v>
      </c>
      <c r="C45371" t="s">
        <v>1022</v>
      </c>
      <c r="D45371" t="s">
        <v>975</v>
      </c>
      <c r="E45371" t="s">
        <v>1015</v>
      </c>
      <c r="F45371" s="86">
        <v>577964.224401352</v>
      </c>
    </row>
    <row r="45372" spans="1:6">
      <c r="A45372">
        <v>2031</v>
      </c>
      <c r="B45372" t="s">
        <v>1031</v>
      </c>
      <c r="C45372" t="s">
        <v>1022</v>
      </c>
      <c r="D45372" t="s">
        <v>975</v>
      </c>
      <c r="E45372" t="s">
        <v>1015</v>
      </c>
      <c r="F45372" s="86">
        <v>580028.96029868501</v>
      </c>
    </row>
    <row r="45373" spans="1:6">
      <c r="A45373">
        <v>2032</v>
      </c>
      <c r="B45373" t="s">
        <v>1031</v>
      </c>
      <c r="C45373" t="s">
        <v>1022</v>
      </c>
      <c r="D45373" t="s">
        <v>975</v>
      </c>
      <c r="E45373" t="s">
        <v>1015</v>
      </c>
      <c r="F45373" s="86">
        <v>582210.08907228406</v>
      </c>
    </row>
    <row r="45374" spans="1:6">
      <c r="A45374">
        <v>2033</v>
      </c>
      <c r="B45374" t="s">
        <v>1031</v>
      </c>
      <c r="C45374" t="s">
        <v>1022</v>
      </c>
      <c r="D45374" t="s">
        <v>975</v>
      </c>
      <c r="E45374" t="s">
        <v>1015</v>
      </c>
      <c r="F45374" s="86">
        <v>584043.66104302695</v>
      </c>
    </row>
    <row r="45375" spans="1:6">
      <c r="A45375">
        <v>2034</v>
      </c>
      <c r="B45375" t="s">
        <v>1031</v>
      </c>
      <c r="C45375" t="s">
        <v>1022</v>
      </c>
      <c r="D45375" t="s">
        <v>975</v>
      </c>
      <c r="E45375" t="s">
        <v>1015</v>
      </c>
      <c r="F45375" s="86">
        <v>585950.84405391698</v>
      </c>
    </row>
    <row r="45376" spans="1:6">
      <c r="A45376">
        <v>2035</v>
      </c>
      <c r="B45376" t="s">
        <v>1031</v>
      </c>
      <c r="C45376" t="s">
        <v>1022</v>
      </c>
      <c r="D45376" t="s">
        <v>975</v>
      </c>
      <c r="E45376" t="s">
        <v>1015</v>
      </c>
      <c r="F45376" s="86">
        <v>587367.01580603095</v>
      </c>
    </row>
    <row r="45377" spans="1:6">
      <c r="A45377">
        <v>2036</v>
      </c>
      <c r="B45377" t="s">
        <v>1031</v>
      </c>
      <c r="C45377" t="s">
        <v>1022</v>
      </c>
      <c r="D45377" t="s">
        <v>975</v>
      </c>
      <c r="E45377" t="s">
        <v>1015</v>
      </c>
      <c r="F45377" s="86">
        <v>588998.27935815905</v>
      </c>
    </row>
    <row r="45378" spans="1:6">
      <c r="A45378">
        <v>2037</v>
      </c>
      <c r="B45378" t="s">
        <v>1031</v>
      </c>
      <c r="C45378" t="s">
        <v>1022</v>
      </c>
      <c r="D45378" t="s">
        <v>975</v>
      </c>
      <c r="E45378" t="s">
        <v>1015</v>
      </c>
      <c r="F45378" s="86">
        <v>590397.70432466199</v>
      </c>
    </row>
    <row r="45379" spans="1:6">
      <c r="A45379">
        <v>2038</v>
      </c>
      <c r="B45379" t="s">
        <v>1031</v>
      </c>
      <c r="C45379" t="s">
        <v>1022</v>
      </c>
      <c r="D45379" t="s">
        <v>975</v>
      </c>
      <c r="E45379" t="s">
        <v>1015</v>
      </c>
      <c r="F45379" s="86">
        <v>591370.50790611003</v>
      </c>
    </row>
    <row r="45380" spans="1:6">
      <c r="A45380">
        <v>2039</v>
      </c>
      <c r="B45380" t="s">
        <v>1031</v>
      </c>
      <c r="C45380" t="s">
        <v>1022</v>
      </c>
      <c r="D45380" t="s">
        <v>975</v>
      </c>
      <c r="E45380" t="s">
        <v>1015</v>
      </c>
      <c r="F45380" s="86">
        <v>592279.67831690505</v>
      </c>
    </row>
    <row r="45381" spans="1:6">
      <c r="A45381">
        <v>2040</v>
      </c>
      <c r="B45381" t="s">
        <v>1031</v>
      </c>
      <c r="C45381" t="s">
        <v>1022</v>
      </c>
      <c r="D45381" t="s">
        <v>975</v>
      </c>
      <c r="E45381" t="s">
        <v>1015</v>
      </c>
      <c r="F45381" s="86">
        <v>593268.730583422</v>
      </c>
    </row>
    <row r="45382" spans="1:6">
      <c r="A45382">
        <v>2041</v>
      </c>
      <c r="B45382" t="s">
        <v>1031</v>
      </c>
      <c r="C45382" t="s">
        <v>1022</v>
      </c>
      <c r="D45382" t="s">
        <v>975</v>
      </c>
      <c r="E45382" t="s">
        <v>1015</v>
      </c>
      <c r="F45382" s="86">
        <v>593214.951878572</v>
      </c>
    </row>
    <row r="45383" spans="1:6">
      <c r="A45383">
        <v>2042</v>
      </c>
      <c r="B45383" t="s">
        <v>1031</v>
      </c>
      <c r="C45383" t="s">
        <v>1022</v>
      </c>
      <c r="D45383" t="s">
        <v>975</v>
      </c>
      <c r="E45383" t="s">
        <v>1015</v>
      </c>
      <c r="F45383" s="86">
        <v>593076.716756996</v>
      </c>
    </row>
    <row r="45384" spans="1:6">
      <c r="A45384">
        <v>2043</v>
      </c>
      <c r="B45384" t="s">
        <v>1031</v>
      </c>
      <c r="C45384" t="s">
        <v>1022</v>
      </c>
      <c r="D45384" t="s">
        <v>975</v>
      </c>
      <c r="E45384" t="s">
        <v>1015</v>
      </c>
      <c r="F45384" s="86">
        <v>593388.89729973499</v>
      </c>
    </row>
    <row r="45385" spans="1:6">
      <c r="A45385">
        <v>2044</v>
      </c>
      <c r="B45385" t="s">
        <v>1031</v>
      </c>
      <c r="C45385" t="s">
        <v>1022</v>
      </c>
      <c r="D45385" t="s">
        <v>975</v>
      </c>
      <c r="E45385" t="s">
        <v>1015</v>
      </c>
      <c r="F45385" s="86">
        <v>593973.05325956899</v>
      </c>
    </row>
    <row r="45386" spans="1:6">
      <c r="A45386">
        <v>2045</v>
      </c>
      <c r="B45386" t="s">
        <v>1031</v>
      </c>
      <c r="C45386" t="s">
        <v>1022</v>
      </c>
      <c r="D45386" t="s">
        <v>975</v>
      </c>
      <c r="E45386" t="s">
        <v>1015</v>
      </c>
      <c r="F45386" s="86">
        <v>595125.82450692705</v>
      </c>
    </row>
    <row r="45387" spans="1:6">
      <c r="A45387">
        <v>2046</v>
      </c>
      <c r="B45387" t="s">
        <v>1031</v>
      </c>
      <c r="C45387" t="s">
        <v>1022</v>
      </c>
      <c r="D45387" t="s">
        <v>975</v>
      </c>
      <c r="E45387" t="s">
        <v>1015</v>
      </c>
      <c r="F45387" s="86">
        <v>596340.25923076901</v>
      </c>
    </row>
    <row r="45388" spans="1:6">
      <c r="A45388">
        <v>2047</v>
      </c>
      <c r="B45388" t="s">
        <v>1031</v>
      </c>
      <c r="C45388" t="s">
        <v>1022</v>
      </c>
      <c r="D45388" t="s">
        <v>975</v>
      </c>
      <c r="E45388" t="s">
        <v>1015</v>
      </c>
      <c r="F45388" s="86">
        <v>597810.44518427202</v>
      </c>
    </row>
    <row r="45389" spans="1:6">
      <c r="A45389">
        <v>2048</v>
      </c>
      <c r="B45389" t="s">
        <v>1031</v>
      </c>
      <c r="C45389" t="s">
        <v>1022</v>
      </c>
      <c r="D45389" t="s">
        <v>975</v>
      </c>
      <c r="E45389" t="s">
        <v>1015</v>
      </c>
      <c r="F45389" s="86">
        <v>599479.27616391098</v>
      </c>
    </row>
    <row r="45390" spans="1:6">
      <c r="A45390">
        <v>2049</v>
      </c>
      <c r="B45390" t="s">
        <v>1031</v>
      </c>
      <c r="C45390" t="s">
        <v>1022</v>
      </c>
      <c r="D45390" t="s">
        <v>975</v>
      </c>
      <c r="E45390" t="s">
        <v>1015</v>
      </c>
      <c r="F45390" s="86">
        <v>601260.43283234804</v>
      </c>
    </row>
    <row r="45391" spans="1:6">
      <c r="A45391">
        <v>2050</v>
      </c>
      <c r="B45391" t="s">
        <v>1031</v>
      </c>
      <c r="C45391" t="s">
        <v>1022</v>
      </c>
      <c r="D45391" t="s">
        <v>975</v>
      </c>
      <c r="E45391" t="s">
        <v>1015</v>
      </c>
      <c r="F45391" s="86">
        <v>603092.75098167895</v>
      </c>
    </row>
    <row r="45392" spans="1:6">
      <c r="A45392">
        <v>2017</v>
      </c>
      <c r="B45392" t="s">
        <v>1032</v>
      </c>
      <c r="C45392" t="s">
        <v>1022</v>
      </c>
      <c r="D45392" t="s">
        <v>975</v>
      </c>
      <c r="E45392" t="s">
        <v>1015</v>
      </c>
      <c r="F45392" s="86">
        <v>7153000.5205103299</v>
      </c>
    </row>
    <row r="45393" spans="1:6">
      <c r="A45393">
        <v>2018</v>
      </c>
      <c r="B45393" t="s">
        <v>1032</v>
      </c>
      <c r="C45393" t="s">
        <v>1022</v>
      </c>
      <c r="D45393" t="s">
        <v>975</v>
      </c>
      <c r="E45393" t="s">
        <v>1015</v>
      </c>
      <c r="F45393" s="86">
        <v>7187138.6878743302</v>
      </c>
    </row>
    <row r="45394" spans="1:6">
      <c r="A45394">
        <v>2019</v>
      </c>
      <c r="B45394" t="s">
        <v>1032</v>
      </c>
      <c r="C45394" t="s">
        <v>1022</v>
      </c>
      <c r="D45394" t="s">
        <v>975</v>
      </c>
      <c r="E45394" t="s">
        <v>1015</v>
      </c>
      <c r="F45394" s="86">
        <v>7242890.32805443</v>
      </c>
    </row>
    <row r="45395" spans="1:6">
      <c r="A45395">
        <v>2020</v>
      </c>
      <c r="B45395" t="s">
        <v>1032</v>
      </c>
      <c r="C45395" t="s">
        <v>1022</v>
      </c>
      <c r="D45395" t="s">
        <v>975</v>
      </c>
      <c r="E45395" t="s">
        <v>1015</v>
      </c>
      <c r="F45395" s="86">
        <v>7299209.2597489301</v>
      </c>
    </row>
    <row r="45396" spans="1:6">
      <c r="A45396">
        <v>2021</v>
      </c>
      <c r="B45396" t="s">
        <v>1032</v>
      </c>
      <c r="C45396" t="s">
        <v>1022</v>
      </c>
      <c r="D45396" t="s">
        <v>975</v>
      </c>
      <c r="E45396" t="s">
        <v>1015</v>
      </c>
      <c r="F45396" s="86">
        <v>7356244.3411908997</v>
      </c>
    </row>
    <row r="45397" spans="1:6">
      <c r="A45397">
        <v>2022</v>
      </c>
      <c r="B45397" t="s">
        <v>1032</v>
      </c>
      <c r="C45397" t="s">
        <v>1022</v>
      </c>
      <c r="D45397" t="s">
        <v>975</v>
      </c>
      <c r="E45397" t="s">
        <v>1015</v>
      </c>
      <c r="F45397" s="86">
        <v>7407477.72198389</v>
      </c>
    </row>
    <row r="45398" spans="1:6">
      <c r="A45398">
        <v>2023</v>
      </c>
      <c r="B45398" t="s">
        <v>1032</v>
      </c>
      <c r="C45398" t="s">
        <v>1022</v>
      </c>
      <c r="D45398" t="s">
        <v>975</v>
      </c>
      <c r="E45398" t="s">
        <v>1015</v>
      </c>
      <c r="F45398" s="86">
        <v>7456892.0908814901</v>
      </c>
    </row>
    <row r="45399" spans="1:6">
      <c r="A45399">
        <v>2024</v>
      </c>
      <c r="B45399" t="s">
        <v>1032</v>
      </c>
      <c r="C45399" t="s">
        <v>1022</v>
      </c>
      <c r="D45399" t="s">
        <v>975</v>
      </c>
      <c r="E45399" t="s">
        <v>1015</v>
      </c>
      <c r="F45399" s="86">
        <v>7507471.8887511203</v>
      </c>
    </row>
    <row r="45400" spans="1:6">
      <c r="A45400">
        <v>2025</v>
      </c>
      <c r="B45400" t="s">
        <v>1032</v>
      </c>
      <c r="C45400" t="s">
        <v>1022</v>
      </c>
      <c r="D45400" t="s">
        <v>975</v>
      </c>
      <c r="E45400" t="s">
        <v>1015</v>
      </c>
      <c r="F45400" s="86">
        <v>7555031.4723990103</v>
      </c>
    </row>
    <row r="45401" spans="1:6">
      <c r="A45401">
        <v>2026</v>
      </c>
      <c r="B45401" t="s">
        <v>1032</v>
      </c>
      <c r="C45401" t="s">
        <v>1022</v>
      </c>
      <c r="D45401" t="s">
        <v>975</v>
      </c>
      <c r="E45401" t="s">
        <v>1015</v>
      </c>
      <c r="F45401" s="86">
        <v>7604034.9486174798</v>
      </c>
    </row>
    <row r="45402" spans="1:6">
      <c r="A45402">
        <v>2027</v>
      </c>
      <c r="B45402" t="s">
        <v>1032</v>
      </c>
      <c r="C45402" t="s">
        <v>1022</v>
      </c>
      <c r="D45402" t="s">
        <v>975</v>
      </c>
      <c r="E45402" t="s">
        <v>1015</v>
      </c>
      <c r="F45402" s="86">
        <v>7655985.0596746504</v>
      </c>
    </row>
    <row r="45403" spans="1:6">
      <c r="A45403">
        <v>2028</v>
      </c>
      <c r="B45403" t="s">
        <v>1032</v>
      </c>
      <c r="C45403" t="s">
        <v>1022</v>
      </c>
      <c r="D45403" t="s">
        <v>975</v>
      </c>
      <c r="E45403" t="s">
        <v>1015</v>
      </c>
      <c r="F45403" s="86">
        <v>7703062.9454928702</v>
      </c>
    </row>
    <row r="45404" spans="1:6">
      <c r="A45404">
        <v>2029</v>
      </c>
      <c r="B45404" t="s">
        <v>1032</v>
      </c>
      <c r="C45404" t="s">
        <v>1022</v>
      </c>
      <c r="D45404" t="s">
        <v>975</v>
      </c>
      <c r="E45404" t="s">
        <v>1015</v>
      </c>
      <c r="F45404" s="86">
        <v>7750984.7064778097</v>
      </c>
    </row>
    <row r="45405" spans="1:6">
      <c r="A45405">
        <v>2030</v>
      </c>
      <c r="B45405" t="s">
        <v>1032</v>
      </c>
      <c r="C45405" t="s">
        <v>1022</v>
      </c>
      <c r="D45405" t="s">
        <v>975</v>
      </c>
      <c r="E45405" t="s">
        <v>1015</v>
      </c>
      <c r="F45405" s="86">
        <v>7794564.8449721802</v>
      </c>
    </row>
    <row r="45406" spans="1:6">
      <c r="A45406">
        <v>2031</v>
      </c>
      <c r="B45406" t="s">
        <v>1032</v>
      </c>
      <c r="C45406" t="s">
        <v>1022</v>
      </c>
      <c r="D45406" t="s">
        <v>975</v>
      </c>
      <c r="E45406" t="s">
        <v>1015</v>
      </c>
      <c r="F45406" s="86">
        <v>7837964.5462451801</v>
      </c>
    </row>
    <row r="45407" spans="1:6">
      <c r="A45407">
        <v>2032</v>
      </c>
      <c r="B45407" t="s">
        <v>1032</v>
      </c>
      <c r="C45407" t="s">
        <v>1022</v>
      </c>
      <c r="D45407" t="s">
        <v>975</v>
      </c>
      <c r="E45407" t="s">
        <v>1015</v>
      </c>
      <c r="F45407" s="86">
        <v>7882474.0150849801</v>
      </c>
    </row>
    <row r="45408" spans="1:6">
      <c r="A45408">
        <v>2033</v>
      </c>
      <c r="B45408" t="s">
        <v>1032</v>
      </c>
      <c r="C45408" t="s">
        <v>1022</v>
      </c>
      <c r="D45408" t="s">
        <v>975</v>
      </c>
      <c r="E45408" t="s">
        <v>1015</v>
      </c>
      <c r="F45408" s="86">
        <v>7921175.9007758498</v>
      </c>
    </row>
    <row r="45409" spans="1:6">
      <c r="A45409">
        <v>2034</v>
      </c>
      <c r="B45409" t="s">
        <v>1032</v>
      </c>
      <c r="C45409" t="s">
        <v>1022</v>
      </c>
      <c r="D45409" t="s">
        <v>975</v>
      </c>
      <c r="E45409" t="s">
        <v>1015</v>
      </c>
      <c r="F45409" s="86">
        <v>7961656.2230875399</v>
      </c>
    </row>
    <row r="45410" spans="1:6">
      <c r="A45410">
        <v>2035</v>
      </c>
      <c r="B45410" t="s">
        <v>1032</v>
      </c>
      <c r="C45410" t="s">
        <v>1022</v>
      </c>
      <c r="D45410" t="s">
        <v>975</v>
      </c>
      <c r="E45410" t="s">
        <v>1015</v>
      </c>
      <c r="F45410" s="86">
        <v>7997654.4925488904</v>
      </c>
    </row>
    <row r="45411" spans="1:6">
      <c r="A45411">
        <v>2036</v>
      </c>
      <c r="B45411" t="s">
        <v>1032</v>
      </c>
      <c r="C45411" t="s">
        <v>1022</v>
      </c>
      <c r="D45411" t="s">
        <v>975</v>
      </c>
      <c r="E45411" t="s">
        <v>1015</v>
      </c>
      <c r="F45411" s="86">
        <v>8036907.7688921904</v>
      </c>
    </row>
    <row r="45412" spans="1:6">
      <c r="A45412">
        <v>2037</v>
      </c>
      <c r="B45412" t="s">
        <v>1032</v>
      </c>
      <c r="C45412" t="s">
        <v>1022</v>
      </c>
      <c r="D45412" t="s">
        <v>975</v>
      </c>
      <c r="E45412" t="s">
        <v>1015</v>
      </c>
      <c r="F45412" s="86">
        <v>8074646.4869465102</v>
      </c>
    </row>
    <row r="45413" spans="1:6">
      <c r="A45413">
        <v>2038</v>
      </c>
      <c r="B45413" t="s">
        <v>1032</v>
      </c>
      <c r="C45413" t="s">
        <v>1022</v>
      </c>
      <c r="D45413" t="s">
        <v>975</v>
      </c>
      <c r="E45413" t="s">
        <v>1015</v>
      </c>
      <c r="F45413" s="86">
        <v>8107794.0204661004</v>
      </c>
    </row>
    <row r="45414" spans="1:6">
      <c r="A45414">
        <v>2039</v>
      </c>
      <c r="B45414" t="s">
        <v>1032</v>
      </c>
      <c r="C45414" t="s">
        <v>1022</v>
      </c>
      <c r="D45414" t="s">
        <v>975</v>
      </c>
      <c r="E45414" t="s">
        <v>1015</v>
      </c>
      <c r="F45414" s="86">
        <v>8142176.7191674402</v>
      </c>
    </row>
    <row r="45415" spans="1:6">
      <c r="A45415">
        <v>2040</v>
      </c>
      <c r="B45415" t="s">
        <v>1032</v>
      </c>
      <c r="C45415" t="s">
        <v>1022</v>
      </c>
      <c r="D45415" t="s">
        <v>975</v>
      </c>
      <c r="E45415" t="s">
        <v>1015</v>
      </c>
      <c r="F45415" s="86">
        <v>8175918.0422476297</v>
      </c>
    </row>
    <row r="45416" spans="1:6">
      <c r="A45416">
        <v>2041</v>
      </c>
      <c r="B45416" t="s">
        <v>1032</v>
      </c>
      <c r="C45416" t="s">
        <v>1022</v>
      </c>
      <c r="D45416" t="s">
        <v>975</v>
      </c>
      <c r="E45416" t="s">
        <v>1015</v>
      </c>
      <c r="F45416" s="86">
        <v>8203384.2625551801</v>
      </c>
    </row>
    <row r="45417" spans="1:6">
      <c r="A45417">
        <v>2042</v>
      </c>
      <c r="B45417" t="s">
        <v>1032</v>
      </c>
      <c r="C45417" t="s">
        <v>1022</v>
      </c>
      <c r="D45417" t="s">
        <v>975</v>
      </c>
      <c r="E45417" t="s">
        <v>1015</v>
      </c>
      <c r="F45417" s="86">
        <v>8227644.8423732696</v>
      </c>
    </row>
    <row r="45418" spans="1:6">
      <c r="A45418">
        <v>2043</v>
      </c>
      <c r="B45418" t="s">
        <v>1032</v>
      </c>
      <c r="C45418" t="s">
        <v>1022</v>
      </c>
      <c r="D45418" t="s">
        <v>975</v>
      </c>
      <c r="E45418" t="s">
        <v>1015</v>
      </c>
      <c r="F45418" s="86">
        <v>8255711.9640130103</v>
      </c>
    </row>
    <row r="45419" spans="1:6">
      <c r="A45419">
        <v>2044</v>
      </c>
      <c r="B45419" t="s">
        <v>1032</v>
      </c>
      <c r="C45419" t="s">
        <v>1022</v>
      </c>
      <c r="D45419" t="s">
        <v>975</v>
      </c>
      <c r="E45419" t="s">
        <v>1015</v>
      </c>
      <c r="F45419" s="86">
        <v>8284550.7629503496</v>
      </c>
    </row>
    <row r="45420" spans="1:6">
      <c r="A45420">
        <v>2045</v>
      </c>
      <c r="B45420" t="s">
        <v>1032</v>
      </c>
      <c r="C45420" t="s">
        <v>1022</v>
      </c>
      <c r="D45420" t="s">
        <v>975</v>
      </c>
      <c r="E45420" t="s">
        <v>1015</v>
      </c>
      <c r="F45420" s="86">
        <v>8317890.23835262</v>
      </c>
    </row>
    <row r="45421" spans="1:6">
      <c r="A45421">
        <v>2046</v>
      </c>
      <c r="B45421" t="s">
        <v>1032</v>
      </c>
      <c r="C45421" t="s">
        <v>1022</v>
      </c>
      <c r="D45421" t="s">
        <v>975</v>
      </c>
      <c r="E45421" t="s">
        <v>1015</v>
      </c>
      <c r="F45421" s="86">
        <v>8348842.6572546503</v>
      </c>
    </row>
    <row r="45422" spans="1:6">
      <c r="A45422">
        <v>2047</v>
      </c>
      <c r="B45422" t="s">
        <v>1032</v>
      </c>
      <c r="C45422" t="s">
        <v>1022</v>
      </c>
      <c r="D45422" t="s">
        <v>975</v>
      </c>
      <c r="E45422" t="s">
        <v>1015</v>
      </c>
      <c r="F45422" s="86">
        <v>8380661.7917781696</v>
      </c>
    </row>
    <row r="45423" spans="1:6">
      <c r="A45423">
        <v>2048</v>
      </c>
      <c r="B45423" t="s">
        <v>1032</v>
      </c>
      <c r="C45423" t="s">
        <v>1022</v>
      </c>
      <c r="D45423" t="s">
        <v>975</v>
      </c>
      <c r="E45423" t="s">
        <v>1015</v>
      </c>
      <c r="F45423" s="86">
        <v>8413162.2874203399</v>
      </c>
    </row>
    <row r="45424" spans="1:6">
      <c r="A45424">
        <v>2049</v>
      </c>
      <c r="B45424" t="s">
        <v>1032</v>
      </c>
      <c r="C45424" t="s">
        <v>1022</v>
      </c>
      <c r="D45424" t="s">
        <v>975</v>
      </c>
      <c r="E45424" t="s">
        <v>1015</v>
      </c>
      <c r="F45424" s="86">
        <v>8446038.3867826592</v>
      </c>
    </row>
    <row r="45425" spans="1:6">
      <c r="A45425">
        <v>2050</v>
      </c>
      <c r="B45425" t="s">
        <v>1032</v>
      </c>
      <c r="C45425" t="s">
        <v>1022</v>
      </c>
      <c r="D45425" t="s">
        <v>975</v>
      </c>
      <c r="E45425" t="s">
        <v>1015</v>
      </c>
      <c r="F45425" s="86">
        <v>8479080.2472443897</v>
      </c>
    </row>
    <row r="45426" spans="1:6">
      <c r="A45426">
        <v>2017</v>
      </c>
      <c r="B45426" t="s">
        <v>1033</v>
      </c>
      <c r="C45426" t="s">
        <v>1022</v>
      </c>
      <c r="D45426" t="s">
        <v>975</v>
      </c>
      <c r="E45426" t="s">
        <v>1015</v>
      </c>
      <c r="F45426" s="86">
        <v>5938782.8629257903</v>
      </c>
    </row>
    <row r="45427" spans="1:6">
      <c r="A45427">
        <v>2018</v>
      </c>
      <c r="B45427" t="s">
        <v>1033</v>
      </c>
      <c r="C45427" t="s">
        <v>1022</v>
      </c>
      <c r="D45427" t="s">
        <v>975</v>
      </c>
      <c r="E45427" t="s">
        <v>1015</v>
      </c>
      <c r="F45427" s="86">
        <v>5952216.2422794299</v>
      </c>
    </row>
    <row r="45428" spans="1:6">
      <c r="A45428">
        <v>2019</v>
      </c>
      <c r="B45428" t="s">
        <v>1033</v>
      </c>
      <c r="C45428" t="s">
        <v>1022</v>
      </c>
      <c r="D45428" t="s">
        <v>975</v>
      </c>
      <c r="E45428" t="s">
        <v>1015</v>
      </c>
      <c r="F45428" s="86">
        <v>5986917.6746974401</v>
      </c>
    </row>
    <row r="45429" spans="1:6">
      <c r="A45429">
        <v>2020</v>
      </c>
      <c r="B45429" t="s">
        <v>1033</v>
      </c>
      <c r="C45429" t="s">
        <v>1022</v>
      </c>
      <c r="D45429" t="s">
        <v>975</v>
      </c>
      <c r="E45429" t="s">
        <v>1015</v>
      </c>
      <c r="F45429" s="86">
        <v>6022724.4733975604</v>
      </c>
    </row>
    <row r="45430" spans="1:6">
      <c r="A45430">
        <v>2021</v>
      </c>
      <c r="B45430" t="s">
        <v>1033</v>
      </c>
      <c r="C45430" t="s">
        <v>1022</v>
      </c>
      <c r="D45430" t="s">
        <v>975</v>
      </c>
      <c r="E45430" t="s">
        <v>1015</v>
      </c>
      <c r="F45430" s="86">
        <v>6057666.7533373097</v>
      </c>
    </row>
    <row r="45431" spans="1:6">
      <c r="A45431">
        <v>2022</v>
      </c>
      <c r="B45431" t="s">
        <v>1033</v>
      </c>
      <c r="C45431" t="s">
        <v>1022</v>
      </c>
      <c r="D45431" t="s">
        <v>975</v>
      </c>
      <c r="E45431" t="s">
        <v>1015</v>
      </c>
      <c r="F45431" s="86">
        <v>6087689.2978240503</v>
      </c>
    </row>
    <row r="45432" spans="1:6">
      <c r="A45432">
        <v>2023</v>
      </c>
      <c r="B45432" t="s">
        <v>1033</v>
      </c>
      <c r="C45432" t="s">
        <v>1022</v>
      </c>
      <c r="D45432" t="s">
        <v>975</v>
      </c>
      <c r="E45432" t="s">
        <v>1015</v>
      </c>
      <c r="F45432" s="86">
        <v>6115828.3847605502</v>
      </c>
    </row>
    <row r="45433" spans="1:6">
      <c r="A45433">
        <v>2024</v>
      </c>
      <c r="B45433" t="s">
        <v>1033</v>
      </c>
      <c r="C45433" t="s">
        <v>1022</v>
      </c>
      <c r="D45433" t="s">
        <v>975</v>
      </c>
      <c r="E45433" t="s">
        <v>1015</v>
      </c>
      <c r="F45433" s="86">
        <v>6143310.5776071399</v>
      </c>
    </row>
    <row r="45434" spans="1:6">
      <c r="A45434">
        <v>2025</v>
      </c>
      <c r="B45434" t="s">
        <v>1033</v>
      </c>
      <c r="C45434" t="s">
        <v>1022</v>
      </c>
      <c r="D45434" t="s">
        <v>975</v>
      </c>
      <c r="E45434" t="s">
        <v>1015</v>
      </c>
      <c r="F45434" s="86">
        <v>6168428.0699166199</v>
      </c>
    </row>
    <row r="45435" spans="1:6">
      <c r="A45435">
        <v>2026</v>
      </c>
      <c r="B45435" t="s">
        <v>1033</v>
      </c>
      <c r="C45435" t="s">
        <v>1022</v>
      </c>
      <c r="D45435" t="s">
        <v>975</v>
      </c>
      <c r="E45435" t="s">
        <v>1015</v>
      </c>
      <c r="F45435" s="86">
        <v>6195390.0845416598</v>
      </c>
    </row>
    <row r="45436" spans="1:6">
      <c r="A45436">
        <v>2027</v>
      </c>
      <c r="B45436" t="s">
        <v>1033</v>
      </c>
      <c r="C45436" t="s">
        <v>1022</v>
      </c>
      <c r="D45436" t="s">
        <v>975</v>
      </c>
      <c r="E45436" t="s">
        <v>1015</v>
      </c>
      <c r="F45436" s="86">
        <v>6225239.9185327301</v>
      </c>
    </row>
    <row r="45437" spans="1:6">
      <c r="A45437">
        <v>2028</v>
      </c>
      <c r="B45437" t="s">
        <v>1033</v>
      </c>
      <c r="C45437" t="s">
        <v>1022</v>
      </c>
      <c r="D45437" t="s">
        <v>975</v>
      </c>
      <c r="E45437" t="s">
        <v>1015</v>
      </c>
      <c r="F45437" s="86">
        <v>6251073.5857948298</v>
      </c>
    </row>
    <row r="45438" spans="1:6">
      <c r="A45438">
        <v>2029</v>
      </c>
      <c r="B45438" t="s">
        <v>1033</v>
      </c>
      <c r="C45438" t="s">
        <v>1022</v>
      </c>
      <c r="D45438" t="s">
        <v>975</v>
      </c>
      <c r="E45438" t="s">
        <v>1015</v>
      </c>
      <c r="F45438" s="86">
        <v>6279105.3202152401</v>
      </c>
    </row>
    <row r="45439" spans="1:6">
      <c r="A45439">
        <v>2030</v>
      </c>
      <c r="B45439" t="s">
        <v>1033</v>
      </c>
      <c r="C45439" t="s">
        <v>1022</v>
      </c>
      <c r="D45439" t="s">
        <v>975</v>
      </c>
      <c r="E45439" t="s">
        <v>1015</v>
      </c>
      <c r="F45439" s="86">
        <v>6303641.9546153899</v>
      </c>
    </row>
    <row r="45440" spans="1:6">
      <c r="A45440">
        <v>2031</v>
      </c>
      <c r="B45440" t="s">
        <v>1033</v>
      </c>
      <c r="C45440" t="s">
        <v>1022</v>
      </c>
      <c r="D45440" t="s">
        <v>975</v>
      </c>
      <c r="E45440" t="s">
        <v>1015</v>
      </c>
      <c r="F45440" s="86">
        <v>6328773.9141298998</v>
      </c>
    </row>
    <row r="45441" spans="1:6">
      <c r="A45441">
        <v>2032</v>
      </c>
      <c r="B45441" t="s">
        <v>1033</v>
      </c>
      <c r="C45441" t="s">
        <v>1022</v>
      </c>
      <c r="D45441" t="s">
        <v>975</v>
      </c>
      <c r="E45441" t="s">
        <v>1015</v>
      </c>
      <c r="F45441" s="86">
        <v>6355126.7283907495</v>
      </c>
    </row>
    <row r="45442" spans="1:6">
      <c r="A45442">
        <v>2033</v>
      </c>
      <c r="B45442" t="s">
        <v>1033</v>
      </c>
      <c r="C45442" t="s">
        <v>1022</v>
      </c>
      <c r="D45442" t="s">
        <v>975</v>
      </c>
      <c r="E45442" t="s">
        <v>1015</v>
      </c>
      <c r="F45442" s="86">
        <v>6377524.2801294699</v>
      </c>
    </row>
    <row r="45443" spans="1:6">
      <c r="A45443">
        <v>2034</v>
      </c>
      <c r="B45443" t="s">
        <v>1033</v>
      </c>
      <c r="C45443" t="s">
        <v>1022</v>
      </c>
      <c r="D45443" t="s">
        <v>975</v>
      </c>
      <c r="E45443" t="s">
        <v>1015</v>
      </c>
      <c r="F45443" s="86">
        <v>6400897.6302567003</v>
      </c>
    </row>
    <row r="45444" spans="1:6">
      <c r="A45444">
        <v>2035</v>
      </c>
      <c r="B45444" t="s">
        <v>1033</v>
      </c>
      <c r="C45444" t="s">
        <v>1022</v>
      </c>
      <c r="D45444" t="s">
        <v>975</v>
      </c>
      <c r="E45444" t="s">
        <v>1015</v>
      </c>
      <c r="F45444" s="86">
        <v>6419322.4292086</v>
      </c>
    </row>
    <row r="45445" spans="1:6">
      <c r="A45445">
        <v>2036</v>
      </c>
      <c r="B45445" t="s">
        <v>1033</v>
      </c>
      <c r="C45445" t="s">
        <v>1022</v>
      </c>
      <c r="D45445" t="s">
        <v>975</v>
      </c>
      <c r="E45445" t="s">
        <v>1015</v>
      </c>
      <c r="F45445" s="86">
        <v>6440168.0619277796</v>
      </c>
    </row>
    <row r="45446" spans="1:6">
      <c r="A45446">
        <v>2037</v>
      </c>
      <c r="B45446" t="s">
        <v>1033</v>
      </c>
      <c r="C45446" t="s">
        <v>1022</v>
      </c>
      <c r="D45446" t="s">
        <v>975</v>
      </c>
      <c r="E45446" t="s">
        <v>1015</v>
      </c>
      <c r="F45446" s="86">
        <v>6458769.1981849195</v>
      </c>
    </row>
    <row r="45447" spans="1:6">
      <c r="A45447">
        <v>2038</v>
      </c>
      <c r="B45447" t="s">
        <v>1033</v>
      </c>
      <c r="C45447" t="s">
        <v>1022</v>
      </c>
      <c r="D45447" t="s">
        <v>975</v>
      </c>
      <c r="E45447" t="s">
        <v>1015</v>
      </c>
      <c r="F45447" s="86">
        <v>6472910.85722565</v>
      </c>
    </row>
    <row r="45448" spans="1:6">
      <c r="A45448">
        <v>2039</v>
      </c>
      <c r="B45448" t="s">
        <v>1033</v>
      </c>
      <c r="C45448" t="s">
        <v>1022</v>
      </c>
      <c r="D45448" t="s">
        <v>975</v>
      </c>
      <c r="E45448" t="s">
        <v>1015</v>
      </c>
      <c r="F45448" s="86">
        <v>6486714.0514764804</v>
      </c>
    </row>
    <row r="45449" spans="1:6">
      <c r="A45449">
        <v>2040</v>
      </c>
      <c r="B45449" t="s">
        <v>1033</v>
      </c>
      <c r="C45449" t="s">
        <v>1022</v>
      </c>
      <c r="D45449" t="s">
        <v>975</v>
      </c>
      <c r="E45449" t="s">
        <v>1015</v>
      </c>
      <c r="F45449" s="86">
        <v>6501071.2183852</v>
      </c>
    </row>
    <row r="45450" spans="1:6">
      <c r="A45450">
        <v>2041</v>
      </c>
      <c r="B45450" t="s">
        <v>1033</v>
      </c>
      <c r="C45450" t="s">
        <v>1022</v>
      </c>
      <c r="D45450" t="s">
        <v>975</v>
      </c>
      <c r="E45450" t="s">
        <v>1015</v>
      </c>
      <c r="F45450" s="86">
        <v>6505435.9666390698</v>
      </c>
    </row>
    <row r="45451" spans="1:6">
      <c r="A45451">
        <v>2042</v>
      </c>
      <c r="B45451" t="s">
        <v>1033</v>
      </c>
      <c r="C45451" t="s">
        <v>1022</v>
      </c>
      <c r="D45451" t="s">
        <v>975</v>
      </c>
      <c r="E45451" t="s">
        <v>1015</v>
      </c>
      <c r="F45451" s="86">
        <v>6508507.0175143601</v>
      </c>
    </row>
    <row r="45452" spans="1:6">
      <c r="A45452">
        <v>2043</v>
      </c>
      <c r="B45452" t="s">
        <v>1033</v>
      </c>
      <c r="C45452" t="s">
        <v>1022</v>
      </c>
      <c r="D45452" t="s">
        <v>975</v>
      </c>
      <c r="E45452" t="s">
        <v>1015</v>
      </c>
      <c r="F45452" s="86">
        <v>6516082.1772726001</v>
      </c>
    </row>
    <row r="45453" spans="1:6">
      <c r="A45453">
        <v>2044</v>
      </c>
      <c r="B45453" t="s">
        <v>1033</v>
      </c>
      <c r="C45453" t="s">
        <v>1022</v>
      </c>
      <c r="D45453" t="s">
        <v>975</v>
      </c>
      <c r="E45453" t="s">
        <v>1015</v>
      </c>
      <c r="F45453" s="86">
        <v>6526105.3107772199</v>
      </c>
    </row>
    <row r="45454" spans="1:6">
      <c r="A45454">
        <v>2045</v>
      </c>
      <c r="B45454" t="s">
        <v>1033</v>
      </c>
      <c r="C45454" t="s">
        <v>1022</v>
      </c>
      <c r="D45454" t="s">
        <v>975</v>
      </c>
      <c r="E45454" t="s">
        <v>1015</v>
      </c>
      <c r="F45454" s="86">
        <v>6541765.9810522804</v>
      </c>
    </row>
    <row r="45455" spans="1:6">
      <c r="A45455">
        <v>2046</v>
      </c>
      <c r="B45455" t="s">
        <v>1033</v>
      </c>
      <c r="C45455" t="s">
        <v>1022</v>
      </c>
      <c r="D45455" t="s">
        <v>975</v>
      </c>
      <c r="E45455" t="s">
        <v>1015</v>
      </c>
      <c r="F45455" s="86">
        <v>6557527.9174688701</v>
      </c>
    </row>
    <row r="45456" spans="1:6">
      <c r="A45456">
        <v>2047</v>
      </c>
      <c r="B45456" t="s">
        <v>1033</v>
      </c>
      <c r="C45456" t="s">
        <v>1022</v>
      </c>
      <c r="D45456" t="s">
        <v>975</v>
      </c>
      <c r="E45456" t="s">
        <v>1015</v>
      </c>
      <c r="F45456" s="86">
        <v>6575622.0981230903</v>
      </c>
    </row>
    <row r="45457" spans="1:6">
      <c r="A45457">
        <v>2048</v>
      </c>
      <c r="B45457" t="s">
        <v>1033</v>
      </c>
      <c r="C45457" t="s">
        <v>1022</v>
      </c>
      <c r="D45457" t="s">
        <v>975</v>
      </c>
      <c r="E45457" t="s">
        <v>1015</v>
      </c>
      <c r="F45457" s="86">
        <v>6595530.7579660099</v>
      </c>
    </row>
    <row r="45458" spans="1:6">
      <c r="A45458">
        <v>2049</v>
      </c>
      <c r="B45458" t="s">
        <v>1033</v>
      </c>
      <c r="C45458" t="s">
        <v>1022</v>
      </c>
      <c r="D45458" t="s">
        <v>975</v>
      </c>
      <c r="E45458" t="s">
        <v>1015</v>
      </c>
      <c r="F45458" s="86">
        <v>6616462.65325002</v>
      </c>
    </row>
    <row r="45459" spans="1:6">
      <c r="A45459">
        <v>2050</v>
      </c>
      <c r="B45459" t="s">
        <v>1033</v>
      </c>
      <c r="C45459" t="s">
        <v>1022</v>
      </c>
      <c r="D45459" t="s">
        <v>975</v>
      </c>
      <c r="E45459" t="s">
        <v>1015</v>
      </c>
      <c r="F45459" s="86">
        <v>6637858.7997479998</v>
      </c>
    </row>
    <row r="45460" spans="1:6">
      <c r="A45460">
        <v>2017</v>
      </c>
      <c r="B45460" t="s">
        <v>1034</v>
      </c>
      <c r="C45460" t="s">
        <v>1022</v>
      </c>
      <c r="D45460" t="s">
        <v>975</v>
      </c>
      <c r="E45460" t="s">
        <v>1015</v>
      </c>
      <c r="F45460" s="86">
        <v>97130.727226873598</v>
      </c>
    </row>
    <row r="45461" spans="1:6">
      <c r="A45461">
        <v>2018</v>
      </c>
      <c r="B45461" t="s">
        <v>1034</v>
      </c>
      <c r="C45461" t="s">
        <v>1022</v>
      </c>
      <c r="D45461" t="s">
        <v>975</v>
      </c>
      <c r="E45461" t="s">
        <v>1015</v>
      </c>
      <c r="F45461" s="86">
        <v>107355.503312213</v>
      </c>
    </row>
    <row r="45462" spans="1:6">
      <c r="A45462">
        <v>2019</v>
      </c>
      <c r="B45462" t="s">
        <v>1034</v>
      </c>
      <c r="C45462" t="s">
        <v>1022</v>
      </c>
      <c r="D45462" t="s">
        <v>975</v>
      </c>
      <c r="E45462" t="s">
        <v>1015</v>
      </c>
      <c r="F45462" s="86">
        <v>108382.96559755001</v>
      </c>
    </row>
    <row r="45463" spans="1:6">
      <c r="A45463">
        <v>2020</v>
      </c>
      <c r="B45463" t="s">
        <v>1034</v>
      </c>
      <c r="C45463" t="s">
        <v>1022</v>
      </c>
      <c r="D45463" t="s">
        <v>975</v>
      </c>
      <c r="E45463" t="s">
        <v>1015</v>
      </c>
      <c r="F45463" s="86">
        <v>109381.08147118099</v>
      </c>
    </row>
    <row r="45464" spans="1:6">
      <c r="A45464">
        <v>2021</v>
      </c>
      <c r="B45464" t="s">
        <v>1034</v>
      </c>
      <c r="C45464" t="s">
        <v>1022</v>
      </c>
      <c r="D45464" t="s">
        <v>975</v>
      </c>
      <c r="E45464" t="s">
        <v>1015</v>
      </c>
      <c r="F45464" s="86">
        <v>110368.198355388</v>
      </c>
    </row>
    <row r="45465" spans="1:6">
      <c r="A45465">
        <v>2022</v>
      </c>
      <c r="B45465" t="s">
        <v>1034</v>
      </c>
      <c r="C45465" t="s">
        <v>1022</v>
      </c>
      <c r="D45465" t="s">
        <v>975</v>
      </c>
      <c r="E45465" t="s">
        <v>1015</v>
      </c>
      <c r="F45465" s="86">
        <v>111312.064477351</v>
      </c>
    </row>
    <row r="45466" spans="1:6">
      <c r="A45466">
        <v>2023</v>
      </c>
      <c r="B45466" t="s">
        <v>1034</v>
      </c>
      <c r="C45466" t="s">
        <v>1022</v>
      </c>
      <c r="D45466" t="s">
        <v>975</v>
      </c>
      <c r="E45466" t="s">
        <v>1015</v>
      </c>
      <c r="F45466" s="86">
        <v>112228.028379686</v>
      </c>
    </row>
    <row r="45467" spans="1:6">
      <c r="A45467">
        <v>2024</v>
      </c>
      <c r="B45467" t="s">
        <v>1034</v>
      </c>
      <c r="C45467" t="s">
        <v>1022</v>
      </c>
      <c r="D45467" t="s">
        <v>975</v>
      </c>
      <c r="E45467" t="s">
        <v>1015</v>
      </c>
      <c r="F45467" s="86">
        <v>113126.13988207201</v>
      </c>
    </row>
    <row r="45468" spans="1:6">
      <c r="A45468">
        <v>2025</v>
      </c>
      <c r="B45468" t="s">
        <v>1034</v>
      </c>
      <c r="C45468" t="s">
        <v>1022</v>
      </c>
      <c r="D45468" t="s">
        <v>975</v>
      </c>
      <c r="E45468" t="s">
        <v>1015</v>
      </c>
      <c r="F45468" s="86">
        <v>114014.829061104</v>
      </c>
    </row>
    <row r="45469" spans="1:6">
      <c r="A45469">
        <v>2026</v>
      </c>
      <c r="B45469" t="s">
        <v>1034</v>
      </c>
      <c r="C45469" t="s">
        <v>1022</v>
      </c>
      <c r="D45469" t="s">
        <v>975</v>
      </c>
      <c r="E45469" t="s">
        <v>1015</v>
      </c>
      <c r="F45469" s="86">
        <v>114918.546187171</v>
      </c>
    </row>
    <row r="45470" spans="1:6">
      <c r="A45470">
        <v>2027</v>
      </c>
      <c r="B45470" t="s">
        <v>1034</v>
      </c>
      <c r="C45470" t="s">
        <v>1022</v>
      </c>
      <c r="D45470" t="s">
        <v>975</v>
      </c>
      <c r="E45470" t="s">
        <v>1015</v>
      </c>
      <c r="F45470" s="86">
        <v>115821.399703027</v>
      </c>
    </row>
    <row r="45471" spans="1:6">
      <c r="A45471">
        <v>2028</v>
      </c>
      <c r="B45471" t="s">
        <v>1034</v>
      </c>
      <c r="C45471" t="s">
        <v>1022</v>
      </c>
      <c r="D45471" t="s">
        <v>975</v>
      </c>
      <c r="E45471" t="s">
        <v>1015</v>
      </c>
      <c r="F45471" s="86">
        <v>116702.468536339</v>
      </c>
    </row>
    <row r="45472" spans="1:6">
      <c r="A45472">
        <v>2029</v>
      </c>
      <c r="B45472" t="s">
        <v>1034</v>
      </c>
      <c r="C45472" t="s">
        <v>1022</v>
      </c>
      <c r="D45472" t="s">
        <v>975</v>
      </c>
      <c r="E45472" t="s">
        <v>1015</v>
      </c>
      <c r="F45472" s="86">
        <v>117542.37094374999</v>
      </c>
    </row>
    <row r="45473" spans="1:6">
      <c r="A45473">
        <v>2030</v>
      </c>
      <c r="B45473" t="s">
        <v>1034</v>
      </c>
      <c r="C45473" t="s">
        <v>1022</v>
      </c>
      <c r="D45473" t="s">
        <v>975</v>
      </c>
      <c r="E45473" t="s">
        <v>1015</v>
      </c>
      <c r="F45473" s="86">
        <v>118411.987949933</v>
      </c>
    </row>
    <row r="45474" spans="1:6">
      <c r="A45474">
        <v>2031</v>
      </c>
      <c r="B45474" t="s">
        <v>1034</v>
      </c>
      <c r="C45474" t="s">
        <v>1022</v>
      </c>
      <c r="D45474" t="s">
        <v>975</v>
      </c>
      <c r="E45474" t="s">
        <v>1015</v>
      </c>
      <c r="F45474" s="86">
        <v>119247.485382741</v>
      </c>
    </row>
    <row r="45475" spans="1:6">
      <c r="A45475">
        <v>2032</v>
      </c>
      <c r="B45475" t="s">
        <v>1034</v>
      </c>
      <c r="C45475" t="s">
        <v>1022</v>
      </c>
      <c r="D45475" t="s">
        <v>975</v>
      </c>
      <c r="E45475" t="s">
        <v>1015</v>
      </c>
      <c r="F45475" s="86">
        <v>120056.84284737401</v>
      </c>
    </row>
    <row r="45476" spans="1:6">
      <c r="A45476">
        <v>2033</v>
      </c>
      <c r="B45476" t="s">
        <v>1034</v>
      </c>
      <c r="C45476" t="s">
        <v>1022</v>
      </c>
      <c r="D45476" t="s">
        <v>975</v>
      </c>
      <c r="E45476" t="s">
        <v>1015</v>
      </c>
      <c r="F45476" s="86">
        <v>120824.70335649799</v>
      </c>
    </row>
    <row r="45477" spans="1:6">
      <c r="A45477">
        <v>2034</v>
      </c>
      <c r="B45477" t="s">
        <v>1034</v>
      </c>
      <c r="C45477" t="s">
        <v>1022</v>
      </c>
      <c r="D45477" t="s">
        <v>975</v>
      </c>
      <c r="E45477" t="s">
        <v>1015</v>
      </c>
      <c r="F45477" s="86">
        <v>121619.965361421</v>
      </c>
    </row>
    <row r="45478" spans="1:6">
      <c r="A45478">
        <v>2035</v>
      </c>
      <c r="B45478" t="s">
        <v>1034</v>
      </c>
      <c r="C45478" t="s">
        <v>1022</v>
      </c>
      <c r="D45478" t="s">
        <v>975</v>
      </c>
      <c r="E45478" t="s">
        <v>1015</v>
      </c>
      <c r="F45478" s="86">
        <v>122374.866240938</v>
      </c>
    </row>
    <row r="45479" spans="1:6">
      <c r="A45479">
        <v>2036</v>
      </c>
      <c r="B45479" t="s">
        <v>1034</v>
      </c>
      <c r="C45479" t="s">
        <v>1022</v>
      </c>
      <c r="D45479" t="s">
        <v>975</v>
      </c>
      <c r="E45479" t="s">
        <v>1015</v>
      </c>
      <c r="F45479" s="86">
        <v>123127.14149204201</v>
      </c>
    </row>
    <row r="45480" spans="1:6">
      <c r="A45480">
        <v>2037</v>
      </c>
      <c r="B45480" t="s">
        <v>1034</v>
      </c>
      <c r="C45480" t="s">
        <v>1022</v>
      </c>
      <c r="D45480" t="s">
        <v>975</v>
      </c>
      <c r="E45480" t="s">
        <v>1015</v>
      </c>
      <c r="F45480" s="86">
        <v>123904.733283134</v>
      </c>
    </row>
    <row r="45481" spans="1:6">
      <c r="A45481">
        <v>2038</v>
      </c>
      <c r="B45481" t="s">
        <v>1034</v>
      </c>
      <c r="C45481" t="s">
        <v>1022</v>
      </c>
      <c r="D45481" t="s">
        <v>975</v>
      </c>
      <c r="E45481" t="s">
        <v>1015</v>
      </c>
      <c r="F45481" s="86">
        <v>124637.435002104</v>
      </c>
    </row>
    <row r="45482" spans="1:6">
      <c r="A45482">
        <v>2039</v>
      </c>
      <c r="B45482" t="s">
        <v>1034</v>
      </c>
      <c r="C45482" t="s">
        <v>1022</v>
      </c>
      <c r="D45482" t="s">
        <v>975</v>
      </c>
      <c r="E45482" t="s">
        <v>1015</v>
      </c>
      <c r="F45482" s="86">
        <v>125399.60908892901</v>
      </c>
    </row>
    <row r="45483" spans="1:6">
      <c r="A45483">
        <v>2040</v>
      </c>
      <c r="B45483" t="s">
        <v>1034</v>
      </c>
      <c r="C45483" t="s">
        <v>1022</v>
      </c>
      <c r="D45483" t="s">
        <v>975</v>
      </c>
      <c r="E45483" t="s">
        <v>1015</v>
      </c>
      <c r="F45483" s="86">
        <v>126108.585630995</v>
      </c>
    </row>
    <row r="45484" spans="1:6">
      <c r="A45484">
        <v>2041</v>
      </c>
      <c r="B45484" t="s">
        <v>1034</v>
      </c>
      <c r="C45484" t="s">
        <v>1022</v>
      </c>
      <c r="D45484" t="s">
        <v>975</v>
      </c>
      <c r="E45484" t="s">
        <v>1015</v>
      </c>
      <c r="F45484" s="86">
        <v>126584.520442373</v>
      </c>
    </row>
    <row r="45485" spans="1:6">
      <c r="A45485">
        <v>2042</v>
      </c>
      <c r="B45485" t="s">
        <v>1034</v>
      </c>
      <c r="C45485" t="s">
        <v>1022</v>
      </c>
      <c r="D45485" t="s">
        <v>975</v>
      </c>
      <c r="E45485" t="s">
        <v>1015</v>
      </c>
      <c r="F45485" s="86">
        <v>127044.820712314</v>
      </c>
    </row>
    <row r="45486" spans="1:6">
      <c r="A45486">
        <v>2043</v>
      </c>
      <c r="B45486" t="s">
        <v>1034</v>
      </c>
      <c r="C45486" t="s">
        <v>1022</v>
      </c>
      <c r="D45486" t="s">
        <v>975</v>
      </c>
      <c r="E45486" t="s">
        <v>1015</v>
      </c>
      <c r="F45486" s="86">
        <v>127529.56738361101</v>
      </c>
    </row>
    <row r="45487" spans="1:6">
      <c r="A45487">
        <v>2044</v>
      </c>
      <c r="B45487" t="s">
        <v>1034</v>
      </c>
      <c r="C45487" t="s">
        <v>1022</v>
      </c>
      <c r="D45487" t="s">
        <v>975</v>
      </c>
      <c r="E45487" t="s">
        <v>1015</v>
      </c>
      <c r="F45487" s="86">
        <v>127957.26802069</v>
      </c>
    </row>
    <row r="45488" spans="1:6">
      <c r="A45488">
        <v>2045</v>
      </c>
      <c r="B45488" t="s">
        <v>1034</v>
      </c>
      <c r="C45488" t="s">
        <v>1022</v>
      </c>
      <c r="D45488" t="s">
        <v>975</v>
      </c>
      <c r="E45488" t="s">
        <v>1015</v>
      </c>
      <c r="F45488" s="86">
        <v>128371.67304259499</v>
      </c>
    </row>
    <row r="45489" spans="1:6">
      <c r="A45489">
        <v>2046</v>
      </c>
      <c r="B45489" t="s">
        <v>1034</v>
      </c>
      <c r="C45489" t="s">
        <v>1022</v>
      </c>
      <c r="D45489" t="s">
        <v>975</v>
      </c>
      <c r="E45489" t="s">
        <v>1015</v>
      </c>
      <c r="F45489" s="86">
        <v>128770.334294699</v>
      </c>
    </row>
    <row r="45490" spans="1:6">
      <c r="A45490">
        <v>2047</v>
      </c>
      <c r="B45490" t="s">
        <v>1034</v>
      </c>
      <c r="C45490" t="s">
        <v>1022</v>
      </c>
      <c r="D45490" t="s">
        <v>975</v>
      </c>
      <c r="E45490" t="s">
        <v>1015</v>
      </c>
      <c r="F45490" s="86">
        <v>129158.625785923</v>
      </c>
    </row>
    <row r="45491" spans="1:6">
      <c r="A45491">
        <v>2048</v>
      </c>
      <c r="B45491" t="s">
        <v>1034</v>
      </c>
      <c r="C45491" t="s">
        <v>1022</v>
      </c>
      <c r="D45491" t="s">
        <v>975</v>
      </c>
      <c r="E45491" t="s">
        <v>1015</v>
      </c>
      <c r="F45491" s="86">
        <v>129536.11535160099</v>
      </c>
    </row>
    <row r="45492" spans="1:6">
      <c r="A45492">
        <v>2049</v>
      </c>
      <c r="B45492" t="s">
        <v>1034</v>
      </c>
      <c r="C45492" t="s">
        <v>1022</v>
      </c>
      <c r="D45492" t="s">
        <v>975</v>
      </c>
      <c r="E45492" t="s">
        <v>1015</v>
      </c>
      <c r="F45492" s="86">
        <v>129901.06106752</v>
      </c>
    </row>
    <row r="45493" spans="1:6">
      <c r="A45493">
        <v>2050</v>
      </c>
      <c r="B45493" t="s">
        <v>1034</v>
      </c>
      <c r="C45493" t="s">
        <v>1022</v>
      </c>
      <c r="D45493" t="s">
        <v>975</v>
      </c>
      <c r="E45493" t="s">
        <v>1015</v>
      </c>
      <c r="F45493" s="86">
        <v>130257.011394601</v>
      </c>
    </row>
    <row r="45494" spans="1:6">
      <c r="A45494">
        <v>2017</v>
      </c>
      <c r="B45494" t="s">
        <v>1035</v>
      </c>
      <c r="C45494" t="s">
        <v>1022</v>
      </c>
      <c r="D45494" t="s">
        <v>975</v>
      </c>
      <c r="E45494" t="s">
        <v>1015</v>
      </c>
      <c r="F45494" s="86">
        <v>2555082.1081586699</v>
      </c>
    </row>
    <row r="45495" spans="1:6">
      <c r="A45495">
        <v>2018</v>
      </c>
      <c r="B45495" t="s">
        <v>1035</v>
      </c>
      <c r="C45495" t="s">
        <v>1022</v>
      </c>
      <c r="D45495" t="s">
        <v>975</v>
      </c>
      <c r="E45495" t="s">
        <v>1015</v>
      </c>
      <c r="F45495" s="86">
        <v>2668406.2618475598</v>
      </c>
    </row>
    <row r="45496" spans="1:6">
      <c r="A45496">
        <v>2019</v>
      </c>
      <c r="B45496" t="s">
        <v>1035</v>
      </c>
      <c r="C45496" t="s">
        <v>1022</v>
      </c>
      <c r="D45496" t="s">
        <v>975</v>
      </c>
      <c r="E45496" t="s">
        <v>1015</v>
      </c>
      <c r="F45496" s="86">
        <v>2696164.9045112799</v>
      </c>
    </row>
    <row r="45497" spans="1:6">
      <c r="A45497">
        <v>2020</v>
      </c>
      <c r="B45497" t="s">
        <v>1035</v>
      </c>
      <c r="C45497" t="s">
        <v>1022</v>
      </c>
      <c r="D45497" t="s">
        <v>975</v>
      </c>
      <c r="E45497" t="s">
        <v>1015</v>
      </c>
      <c r="F45497" s="86">
        <v>2722900.8349341499</v>
      </c>
    </row>
    <row r="45498" spans="1:6">
      <c r="A45498">
        <v>2021</v>
      </c>
      <c r="B45498" t="s">
        <v>1035</v>
      </c>
      <c r="C45498" t="s">
        <v>1022</v>
      </c>
      <c r="D45498" t="s">
        <v>975</v>
      </c>
      <c r="E45498" t="s">
        <v>1015</v>
      </c>
      <c r="F45498" s="86">
        <v>2748505.21660522</v>
      </c>
    </row>
    <row r="45499" spans="1:6">
      <c r="A45499">
        <v>2022</v>
      </c>
      <c r="B45499" t="s">
        <v>1035</v>
      </c>
      <c r="C45499" t="s">
        <v>1022</v>
      </c>
      <c r="D45499" t="s">
        <v>975</v>
      </c>
      <c r="E45499" t="s">
        <v>1015</v>
      </c>
      <c r="F45499" s="86">
        <v>2773159.2765614302</v>
      </c>
    </row>
    <row r="45500" spans="1:6">
      <c r="A45500">
        <v>2023</v>
      </c>
      <c r="B45500" t="s">
        <v>1035</v>
      </c>
      <c r="C45500" t="s">
        <v>1022</v>
      </c>
      <c r="D45500" t="s">
        <v>975</v>
      </c>
      <c r="E45500" t="s">
        <v>1015</v>
      </c>
      <c r="F45500" s="86">
        <v>2796903.8286313601</v>
      </c>
    </row>
    <row r="45501" spans="1:6">
      <c r="A45501">
        <v>2024</v>
      </c>
      <c r="B45501" t="s">
        <v>1035</v>
      </c>
      <c r="C45501" t="s">
        <v>1022</v>
      </c>
      <c r="D45501" t="s">
        <v>975</v>
      </c>
      <c r="E45501" t="s">
        <v>1015</v>
      </c>
      <c r="F45501" s="86">
        <v>2819774.1856061202</v>
      </c>
    </row>
    <row r="45502" spans="1:6">
      <c r="A45502">
        <v>2025</v>
      </c>
      <c r="B45502" t="s">
        <v>1035</v>
      </c>
      <c r="C45502" t="s">
        <v>1022</v>
      </c>
      <c r="D45502" t="s">
        <v>975</v>
      </c>
      <c r="E45502" t="s">
        <v>1015</v>
      </c>
      <c r="F45502" s="86">
        <v>2844971.71001672</v>
      </c>
    </row>
    <row r="45503" spans="1:6">
      <c r="A45503">
        <v>2026</v>
      </c>
      <c r="B45503" t="s">
        <v>1035</v>
      </c>
      <c r="C45503" t="s">
        <v>1022</v>
      </c>
      <c r="D45503" t="s">
        <v>975</v>
      </c>
      <c r="E45503" t="s">
        <v>1015</v>
      </c>
      <c r="F45503" s="86">
        <v>2872276.4280389999</v>
      </c>
    </row>
    <row r="45504" spans="1:6">
      <c r="A45504">
        <v>2027</v>
      </c>
      <c r="B45504" t="s">
        <v>1035</v>
      </c>
      <c r="C45504" t="s">
        <v>1022</v>
      </c>
      <c r="D45504" t="s">
        <v>975</v>
      </c>
      <c r="E45504" t="s">
        <v>1015</v>
      </c>
      <c r="F45504" s="86">
        <v>2901522.9978497401</v>
      </c>
    </row>
    <row r="45505" spans="1:6">
      <c r="A45505">
        <v>2028</v>
      </c>
      <c r="B45505" t="s">
        <v>1035</v>
      </c>
      <c r="C45505" t="s">
        <v>1022</v>
      </c>
      <c r="D45505" t="s">
        <v>975</v>
      </c>
      <c r="E45505" t="s">
        <v>1015</v>
      </c>
      <c r="F45505" s="86">
        <v>2932945.8481700998</v>
      </c>
    </row>
    <row r="45506" spans="1:6">
      <c r="A45506">
        <v>2029</v>
      </c>
      <c r="B45506" t="s">
        <v>1035</v>
      </c>
      <c r="C45506" t="s">
        <v>1022</v>
      </c>
      <c r="D45506" t="s">
        <v>975</v>
      </c>
      <c r="E45506" t="s">
        <v>1015</v>
      </c>
      <c r="F45506" s="86">
        <v>2964410.2469922602</v>
      </c>
    </row>
    <row r="45507" spans="1:6">
      <c r="A45507">
        <v>2030</v>
      </c>
      <c r="B45507" t="s">
        <v>1035</v>
      </c>
      <c r="C45507" t="s">
        <v>1022</v>
      </c>
      <c r="D45507" t="s">
        <v>975</v>
      </c>
      <c r="E45507" t="s">
        <v>1015</v>
      </c>
      <c r="F45507" s="86">
        <v>2999168.0434833802</v>
      </c>
    </row>
    <row r="45508" spans="1:6">
      <c r="A45508">
        <v>2031</v>
      </c>
      <c r="B45508" t="s">
        <v>1035</v>
      </c>
      <c r="C45508" t="s">
        <v>1022</v>
      </c>
      <c r="D45508" t="s">
        <v>975</v>
      </c>
      <c r="E45508" t="s">
        <v>1015</v>
      </c>
      <c r="F45508" s="86">
        <v>3034549.0577692101</v>
      </c>
    </row>
    <row r="45509" spans="1:6">
      <c r="A45509">
        <v>2032</v>
      </c>
      <c r="B45509" t="s">
        <v>1035</v>
      </c>
      <c r="C45509" t="s">
        <v>1022</v>
      </c>
      <c r="D45509" t="s">
        <v>975</v>
      </c>
      <c r="E45509" t="s">
        <v>1015</v>
      </c>
      <c r="F45509" s="86">
        <v>3070312.7817186201</v>
      </c>
    </row>
    <row r="45510" spans="1:6">
      <c r="A45510">
        <v>2033</v>
      </c>
      <c r="B45510" t="s">
        <v>1035</v>
      </c>
      <c r="C45510" t="s">
        <v>1022</v>
      </c>
      <c r="D45510" t="s">
        <v>975</v>
      </c>
      <c r="E45510" t="s">
        <v>1015</v>
      </c>
      <c r="F45510" s="86">
        <v>3104954.20973915</v>
      </c>
    </row>
    <row r="45511" spans="1:6">
      <c r="A45511">
        <v>2034</v>
      </c>
      <c r="B45511" t="s">
        <v>1035</v>
      </c>
      <c r="C45511" t="s">
        <v>1022</v>
      </c>
      <c r="D45511" t="s">
        <v>975</v>
      </c>
      <c r="E45511" t="s">
        <v>1015</v>
      </c>
      <c r="F45511" s="86">
        <v>3138267.3961509401</v>
      </c>
    </row>
    <row r="45512" spans="1:6">
      <c r="A45512">
        <v>2035</v>
      </c>
      <c r="B45512" t="s">
        <v>1035</v>
      </c>
      <c r="C45512" t="s">
        <v>1022</v>
      </c>
      <c r="D45512" t="s">
        <v>975</v>
      </c>
      <c r="E45512" t="s">
        <v>1015</v>
      </c>
      <c r="F45512" s="86">
        <v>3168896.9121332699</v>
      </c>
    </row>
    <row r="45513" spans="1:6">
      <c r="A45513">
        <v>2036</v>
      </c>
      <c r="B45513" t="s">
        <v>1035</v>
      </c>
      <c r="C45513" t="s">
        <v>1022</v>
      </c>
      <c r="D45513" t="s">
        <v>975</v>
      </c>
      <c r="E45513" t="s">
        <v>1015</v>
      </c>
      <c r="F45513" s="86">
        <v>3200171.0251433402</v>
      </c>
    </row>
    <row r="45514" spans="1:6">
      <c r="A45514">
        <v>2037</v>
      </c>
      <c r="B45514" t="s">
        <v>1035</v>
      </c>
      <c r="C45514" t="s">
        <v>1022</v>
      </c>
      <c r="D45514" t="s">
        <v>975</v>
      </c>
      <c r="E45514" t="s">
        <v>1015</v>
      </c>
      <c r="F45514" s="86">
        <v>3229413.2125451802</v>
      </c>
    </row>
    <row r="45515" spans="1:6">
      <c r="A45515">
        <v>2038</v>
      </c>
      <c r="B45515" t="s">
        <v>1035</v>
      </c>
      <c r="C45515" t="s">
        <v>1022</v>
      </c>
      <c r="D45515" t="s">
        <v>975</v>
      </c>
      <c r="E45515" t="s">
        <v>1015</v>
      </c>
      <c r="F45515" s="86">
        <v>3258128.5316685601</v>
      </c>
    </row>
    <row r="45516" spans="1:6">
      <c r="A45516">
        <v>2039</v>
      </c>
      <c r="B45516" t="s">
        <v>1035</v>
      </c>
      <c r="C45516" t="s">
        <v>1022</v>
      </c>
      <c r="D45516" t="s">
        <v>975</v>
      </c>
      <c r="E45516" t="s">
        <v>1015</v>
      </c>
      <c r="F45516" s="86">
        <v>3285908.6498895702</v>
      </c>
    </row>
    <row r="45517" spans="1:6">
      <c r="A45517">
        <v>2040</v>
      </c>
      <c r="B45517" t="s">
        <v>1035</v>
      </c>
      <c r="C45517" t="s">
        <v>1022</v>
      </c>
      <c r="D45517" t="s">
        <v>975</v>
      </c>
      <c r="E45517" t="s">
        <v>1015</v>
      </c>
      <c r="F45517" s="86">
        <v>3314037.3627309701</v>
      </c>
    </row>
    <row r="45518" spans="1:6">
      <c r="A45518">
        <v>2041</v>
      </c>
      <c r="B45518" t="s">
        <v>1035</v>
      </c>
      <c r="C45518" t="s">
        <v>1022</v>
      </c>
      <c r="D45518" t="s">
        <v>975</v>
      </c>
      <c r="E45518" t="s">
        <v>1015</v>
      </c>
      <c r="F45518" s="86">
        <v>3325903.0965817599</v>
      </c>
    </row>
    <row r="45519" spans="1:6">
      <c r="A45519">
        <v>2042</v>
      </c>
      <c r="B45519" t="s">
        <v>1035</v>
      </c>
      <c r="C45519" t="s">
        <v>1022</v>
      </c>
      <c r="D45519" t="s">
        <v>975</v>
      </c>
      <c r="E45519" t="s">
        <v>1015</v>
      </c>
      <c r="F45519" s="86">
        <v>3339432.6133817099</v>
      </c>
    </row>
    <row r="45520" spans="1:6">
      <c r="A45520">
        <v>2043</v>
      </c>
      <c r="B45520" t="s">
        <v>1035</v>
      </c>
      <c r="C45520" t="s">
        <v>1022</v>
      </c>
      <c r="D45520" t="s">
        <v>975</v>
      </c>
      <c r="E45520" t="s">
        <v>1015</v>
      </c>
      <c r="F45520" s="86">
        <v>3353270.3849124</v>
      </c>
    </row>
    <row r="45521" spans="1:6">
      <c r="A45521">
        <v>2044</v>
      </c>
      <c r="B45521" t="s">
        <v>1035</v>
      </c>
      <c r="C45521" t="s">
        <v>1022</v>
      </c>
      <c r="D45521" t="s">
        <v>975</v>
      </c>
      <c r="E45521" t="s">
        <v>1015</v>
      </c>
      <c r="F45521" s="86">
        <v>3368930.1938494798</v>
      </c>
    </row>
    <row r="45522" spans="1:6">
      <c r="A45522">
        <v>2045</v>
      </c>
      <c r="B45522" t="s">
        <v>1035</v>
      </c>
      <c r="C45522" t="s">
        <v>1022</v>
      </c>
      <c r="D45522" t="s">
        <v>975</v>
      </c>
      <c r="E45522" t="s">
        <v>1015</v>
      </c>
      <c r="F45522" s="86">
        <v>3384873.1850950099</v>
      </c>
    </row>
    <row r="45523" spans="1:6">
      <c r="A45523">
        <v>2046</v>
      </c>
      <c r="B45523" t="s">
        <v>1035</v>
      </c>
      <c r="C45523" t="s">
        <v>1022</v>
      </c>
      <c r="D45523" t="s">
        <v>975</v>
      </c>
      <c r="E45523" t="s">
        <v>1015</v>
      </c>
      <c r="F45523" s="86">
        <v>3402310.3928148602</v>
      </c>
    </row>
    <row r="45524" spans="1:6">
      <c r="A45524">
        <v>2047</v>
      </c>
      <c r="B45524" t="s">
        <v>1035</v>
      </c>
      <c r="C45524" t="s">
        <v>1022</v>
      </c>
      <c r="D45524" t="s">
        <v>975</v>
      </c>
      <c r="E45524" t="s">
        <v>1015</v>
      </c>
      <c r="F45524" s="86">
        <v>3419476.0509494198</v>
      </c>
    </row>
    <row r="45525" spans="1:6">
      <c r="A45525">
        <v>2048</v>
      </c>
      <c r="B45525" t="s">
        <v>1035</v>
      </c>
      <c r="C45525" t="s">
        <v>1022</v>
      </c>
      <c r="D45525" t="s">
        <v>975</v>
      </c>
      <c r="E45525" t="s">
        <v>1015</v>
      </c>
      <c r="F45525" s="86">
        <v>3437636.8881683899</v>
      </c>
    </row>
    <row r="45526" spans="1:6">
      <c r="A45526">
        <v>2049</v>
      </c>
      <c r="B45526" t="s">
        <v>1035</v>
      </c>
      <c r="C45526" t="s">
        <v>1022</v>
      </c>
      <c r="D45526" t="s">
        <v>975</v>
      </c>
      <c r="E45526" t="s">
        <v>1015</v>
      </c>
      <c r="F45526" s="86">
        <v>3455001.93299308</v>
      </c>
    </row>
    <row r="45527" spans="1:6">
      <c r="A45527">
        <v>2050</v>
      </c>
      <c r="B45527" t="s">
        <v>1035</v>
      </c>
      <c r="C45527" t="s">
        <v>1022</v>
      </c>
      <c r="D45527" t="s">
        <v>975</v>
      </c>
      <c r="E45527" t="s">
        <v>1015</v>
      </c>
      <c r="F45527" s="86">
        <v>3472969.6214396399</v>
      </c>
    </row>
    <row r="45528" spans="1:6">
      <c r="A45528">
        <v>2017</v>
      </c>
      <c r="B45528" t="s">
        <v>1036</v>
      </c>
      <c r="C45528" t="s">
        <v>1022</v>
      </c>
      <c r="D45528" t="s">
        <v>975</v>
      </c>
      <c r="E45528" t="s">
        <v>1015</v>
      </c>
      <c r="F45528" s="86">
        <v>28760822.035525199</v>
      </c>
    </row>
    <row r="45529" spans="1:6">
      <c r="A45529">
        <v>2018</v>
      </c>
      <c r="B45529" t="s">
        <v>1036</v>
      </c>
      <c r="C45529" t="s">
        <v>1022</v>
      </c>
      <c r="D45529" t="s">
        <v>975</v>
      </c>
      <c r="E45529" t="s">
        <v>1015</v>
      </c>
      <c r="F45529" s="86">
        <v>29279687.3728306</v>
      </c>
    </row>
    <row r="45530" spans="1:6">
      <c r="A45530">
        <v>2019</v>
      </c>
      <c r="B45530" t="s">
        <v>1036</v>
      </c>
      <c r="C45530" t="s">
        <v>1022</v>
      </c>
      <c r="D45530" t="s">
        <v>975</v>
      </c>
      <c r="E45530" t="s">
        <v>1015</v>
      </c>
      <c r="F45530" s="86">
        <v>29578790.413455401</v>
      </c>
    </row>
    <row r="45531" spans="1:6">
      <c r="A45531">
        <v>2020</v>
      </c>
      <c r="B45531" t="s">
        <v>1036</v>
      </c>
      <c r="C45531" t="s">
        <v>1022</v>
      </c>
      <c r="D45531" t="s">
        <v>975</v>
      </c>
      <c r="E45531" t="s">
        <v>1015</v>
      </c>
      <c r="F45531" s="86">
        <v>29868211.546733599</v>
      </c>
    </row>
    <row r="45532" spans="1:6">
      <c r="A45532">
        <v>2021</v>
      </c>
      <c r="B45532" t="s">
        <v>1036</v>
      </c>
      <c r="C45532" t="s">
        <v>1022</v>
      </c>
      <c r="D45532" t="s">
        <v>975</v>
      </c>
      <c r="E45532" t="s">
        <v>1015</v>
      </c>
      <c r="F45532" s="86">
        <v>30132608.526935499</v>
      </c>
    </row>
    <row r="45533" spans="1:6">
      <c r="A45533">
        <v>2022</v>
      </c>
      <c r="B45533" t="s">
        <v>1036</v>
      </c>
      <c r="C45533" t="s">
        <v>1022</v>
      </c>
      <c r="D45533" t="s">
        <v>975</v>
      </c>
      <c r="E45533" t="s">
        <v>1015</v>
      </c>
      <c r="F45533" s="86">
        <v>30371526.3134767</v>
      </c>
    </row>
    <row r="45534" spans="1:6">
      <c r="A45534">
        <v>2023</v>
      </c>
      <c r="B45534" t="s">
        <v>1036</v>
      </c>
      <c r="C45534" t="s">
        <v>1022</v>
      </c>
      <c r="D45534" t="s">
        <v>975</v>
      </c>
      <c r="E45534" t="s">
        <v>1015</v>
      </c>
      <c r="F45534" s="86">
        <v>30592244.929445799</v>
      </c>
    </row>
    <row r="45535" spans="1:6">
      <c r="A45535">
        <v>2024</v>
      </c>
      <c r="B45535" t="s">
        <v>1036</v>
      </c>
      <c r="C45535" t="s">
        <v>1022</v>
      </c>
      <c r="D45535" t="s">
        <v>975</v>
      </c>
      <c r="E45535" t="s">
        <v>1015</v>
      </c>
      <c r="F45535" s="86">
        <v>30787743.053542498</v>
      </c>
    </row>
    <row r="45536" spans="1:6">
      <c r="A45536">
        <v>2025</v>
      </c>
      <c r="B45536" t="s">
        <v>1036</v>
      </c>
      <c r="C45536" t="s">
        <v>1022</v>
      </c>
      <c r="D45536" t="s">
        <v>975</v>
      </c>
      <c r="E45536" t="s">
        <v>1015</v>
      </c>
      <c r="F45536" s="86">
        <v>30974734.665180098</v>
      </c>
    </row>
    <row r="45537" spans="1:6">
      <c r="A45537">
        <v>2026</v>
      </c>
      <c r="B45537" t="s">
        <v>1036</v>
      </c>
      <c r="C45537" t="s">
        <v>1022</v>
      </c>
      <c r="D45537" t="s">
        <v>975</v>
      </c>
      <c r="E45537" t="s">
        <v>1015</v>
      </c>
      <c r="F45537" s="86">
        <v>31155076.5748838</v>
      </c>
    </row>
    <row r="45538" spans="1:6">
      <c r="A45538">
        <v>2027</v>
      </c>
      <c r="B45538" t="s">
        <v>1036</v>
      </c>
      <c r="C45538" t="s">
        <v>1022</v>
      </c>
      <c r="D45538" t="s">
        <v>975</v>
      </c>
      <c r="E45538" t="s">
        <v>1015</v>
      </c>
      <c r="F45538" s="86">
        <v>31356286.330170002</v>
      </c>
    </row>
    <row r="45539" spans="1:6">
      <c r="A45539">
        <v>2028</v>
      </c>
      <c r="B45539" t="s">
        <v>1036</v>
      </c>
      <c r="C45539" t="s">
        <v>1022</v>
      </c>
      <c r="D45539" t="s">
        <v>975</v>
      </c>
      <c r="E45539" t="s">
        <v>1015</v>
      </c>
      <c r="F45539" s="86">
        <v>31550995.593565099</v>
      </c>
    </row>
    <row r="45540" spans="1:6">
      <c r="A45540">
        <v>2029</v>
      </c>
      <c r="B45540" t="s">
        <v>1036</v>
      </c>
      <c r="C45540" t="s">
        <v>1022</v>
      </c>
      <c r="D45540" t="s">
        <v>975</v>
      </c>
      <c r="E45540" t="s">
        <v>1015</v>
      </c>
      <c r="F45540" s="86">
        <v>31751222.749335699</v>
      </c>
    </row>
    <row r="45541" spans="1:6">
      <c r="A45541">
        <v>2030</v>
      </c>
      <c r="B45541" t="s">
        <v>1036</v>
      </c>
      <c r="C45541" t="s">
        <v>1022</v>
      </c>
      <c r="D45541" t="s">
        <v>975</v>
      </c>
      <c r="E45541" t="s">
        <v>1015</v>
      </c>
      <c r="F45541" s="86">
        <v>31953065.372045401</v>
      </c>
    </row>
    <row r="45542" spans="1:6">
      <c r="A45542">
        <v>2031</v>
      </c>
      <c r="B45542" t="s">
        <v>1036</v>
      </c>
      <c r="C45542" t="s">
        <v>1022</v>
      </c>
      <c r="D45542" t="s">
        <v>975</v>
      </c>
      <c r="E45542" t="s">
        <v>1015</v>
      </c>
      <c r="F45542" s="86">
        <v>32176402.199128602</v>
      </c>
    </row>
    <row r="45543" spans="1:6">
      <c r="A45543">
        <v>2032</v>
      </c>
      <c r="B45543" t="s">
        <v>1036</v>
      </c>
      <c r="C45543" t="s">
        <v>1022</v>
      </c>
      <c r="D45543" t="s">
        <v>975</v>
      </c>
      <c r="E45543" t="s">
        <v>1015</v>
      </c>
      <c r="F45543" s="86">
        <v>32385579.334246401</v>
      </c>
    </row>
    <row r="45544" spans="1:6">
      <c r="A45544">
        <v>2033</v>
      </c>
      <c r="B45544" t="s">
        <v>1036</v>
      </c>
      <c r="C45544" t="s">
        <v>1022</v>
      </c>
      <c r="D45544" t="s">
        <v>975</v>
      </c>
      <c r="E45544" t="s">
        <v>1015</v>
      </c>
      <c r="F45544" s="86">
        <v>32609070.129937898</v>
      </c>
    </row>
    <row r="45545" spans="1:6">
      <c r="A45545">
        <v>2034</v>
      </c>
      <c r="B45545" t="s">
        <v>1036</v>
      </c>
      <c r="C45545" t="s">
        <v>1022</v>
      </c>
      <c r="D45545" t="s">
        <v>975</v>
      </c>
      <c r="E45545" t="s">
        <v>1015</v>
      </c>
      <c r="F45545" s="86">
        <v>32823449.271231301</v>
      </c>
    </row>
    <row r="45546" spans="1:6">
      <c r="A45546">
        <v>2035</v>
      </c>
      <c r="B45546" t="s">
        <v>1036</v>
      </c>
      <c r="C45546" t="s">
        <v>1022</v>
      </c>
      <c r="D45546" t="s">
        <v>975</v>
      </c>
      <c r="E45546" t="s">
        <v>1015</v>
      </c>
      <c r="F45546" s="86">
        <v>33051667.697688401</v>
      </c>
    </row>
    <row r="45547" spans="1:6">
      <c r="A45547">
        <v>2036</v>
      </c>
      <c r="B45547" t="s">
        <v>1036</v>
      </c>
      <c r="C45547" t="s">
        <v>1022</v>
      </c>
      <c r="D45547" t="s">
        <v>975</v>
      </c>
      <c r="E45547" t="s">
        <v>1015</v>
      </c>
      <c r="F45547" s="86">
        <v>33263417.914213501</v>
      </c>
    </row>
    <row r="45548" spans="1:6">
      <c r="A45548">
        <v>2037</v>
      </c>
      <c r="B45548" t="s">
        <v>1036</v>
      </c>
      <c r="C45548" t="s">
        <v>1022</v>
      </c>
      <c r="D45548" t="s">
        <v>975</v>
      </c>
      <c r="E45548" t="s">
        <v>1015</v>
      </c>
      <c r="F45548" s="86">
        <v>33491678.725495201</v>
      </c>
    </row>
    <row r="45549" spans="1:6">
      <c r="A45549">
        <v>2038</v>
      </c>
      <c r="B45549" t="s">
        <v>1036</v>
      </c>
      <c r="C45549" t="s">
        <v>1022</v>
      </c>
      <c r="D45549" t="s">
        <v>975</v>
      </c>
      <c r="E45549" t="s">
        <v>1015</v>
      </c>
      <c r="F45549" s="86">
        <v>33711995.940260403</v>
      </c>
    </row>
    <row r="45550" spans="1:6">
      <c r="A45550">
        <v>2039</v>
      </c>
      <c r="B45550" t="s">
        <v>1036</v>
      </c>
      <c r="C45550" t="s">
        <v>1022</v>
      </c>
      <c r="D45550" t="s">
        <v>975</v>
      </c>
      <c r="E45550" t="s">
        <v>1015</v>
      </c>
      <c r="F45550" s="86">
        <v>33945179.653654397</v>
      </c>
    </row>
    <row r="45551" spans="1:6">
      <c r="A45551">
        <v>2040</v>
      </c>
      <c r="B45551" t="s">
        <v>1036</v>
      </c>
      <c r="C45551" t="s">
        <v>1022</v>
      </c>
      <c r="D45551" t="s">
        <v>975</v>
      </c>
      <c r="E45551" t="s">
        <v>1015</v>
      </c>
      <c r="F45551" s="86">
        <v>34180364.252317399</v>
      </c>
    </row>
    <row r="45552" spans="1:6">
      <c r="A45552">
        <v>2041</v>
      </c>
      <c r="B45552" t="s">
        <v>1036</v>
      </c>
      <c r="C45552" t="s">
        <v>1022</v>
      </c>
      <c r="D45552" t="s">
        <v>975</v>
      </c>
      <c r="E45552" t="s">
        <v>1015</v>
      </c>
      <c r="F45552" s="86">
        <v>34001042.614909701</v>
      </c>
    </row>
    <row r="45553" spans="1:6">
      <c r="A45553">
        <v>2042</v>
      </c>
      <c r="B45553" t="s">
        <v>1036</v>
      </c>
      <c r="C45553" t="s">
        <v>1022</v>
      </c>
      <c r="D45553" t="s">
        <v>975</v>
      </c>
      <c r="E45553" t="s">
        <v>1015</v>
      </c>
      <c r="F45553" s="86">
        <v>33824377.818679698</v>
      </c>
    </row>
    <row r="45554" spans="1:6">
      <c r="A45554">
        <v>2043</v>
      </c>
      <c r="B45554" t="s">
        <v>1036</v>
      </c>
      <c r="C45554" t="s">
        <v>1022</v>
      </c>
      <c r="D45554" t="s">
        <v>975</v>
      </c>
      <c r="E45554" t="s">
        <v>1015</v>
      </c>
      <c r="F45554" s="86">
        <v>33661477.415592603</v>
      </c>
    </row>
    <row r="45555" spans="1:6">
      <c r="A45555">
        <v>2044</v>
      </c>
      <c r="B45555" t="s">
        <v>1036</v>
      </c>
      <c r="C45555" t="s">
        <v>1022</v>
      </c>
      <c r="D45555" t="s">
        <v>975</v>
      </c>
      <c r="E45555" t="s">
        <v>1015</v>
      </c>
      <c r="F45555" s="86">
        <v>33506370.757468399</v>
      </c>
    </row>
    <row r="45556" spans="1:6">
      <c r="A45556">
        <v>2045</v>
      </c>
      <c r="B45556" t="s">
        <v>1036</v>
      </c>
      <c r="C45556" t="s">
        <v>1022</v>
      </c>
      <c r="D45556" t="s">
        <v>975</v>
      </c>
      <c r="E45556" t="s">
        <v>1015</v>
      </c>
      <c r="F45556" s="86">
        <v>33352380.2782134</v>
      </c>
    </row>
    <row r="45557" spans="1:6">
      <c r="A45557">
        <v>2046</v>
      </c>
      <c r="B45557" t="s">
        <v>1036</v>
      </c>
      <c r="C45557" t="s">
        <v>1022</v>
      </c>
      <c r="D45557" t="s">
        <v>975</v>
      </c>
      <c r="E45557" t="s">
        <v>1015</v>
      </c>
      <c r="F45557" s="86">
        <v>33208674.977760699</v>
      </c>
    </row>
    <row r="45558" spans="1:6">
      <c r="A45558">
        <v>2047</v>
      </c>
      <c r="B45558" t="s">
        <v>1036</v>
      </c>
      <c r="C45558" t="s">
        <v>1022</v>
      </c>
      <c r="D45558" t="s">
        <v>975</v>
      </c>
      <c r="E45558" t="s">
        <v>1015</v>
      </c>
      <c r="F45558" s="86">
        <v>33067878.346010402</v>
      </c>
    </row>
    <row r="45559" spans="1:6">
      <c r="A45559">
        <v>2048</v>
      </c>
      <c r="B45559" t="s">
        <v>1036</v>
      </c>
      <c r="C45559" t="s">
        <v>1022</v>
      </c>
      <c r="D45559" t="s">
        <v>975</v>
      </c>
      <c r="E45559" t="s">
        <v>1015</v>
      </c>
      <c r="F45559" s="86">
        <v>32922927.3788982</v>
      </c>
    </row>
    <row r="45560" spans="1:6">
      <c r="A45560">
        <v>2049</v>
      </c>
      <c r="B45560" t="s">
        <v>1036</v>
      </c>
      <c r="C45560" t="s">
        <v>1022</v>
      </c>
      <c r="D45560" t="s">
        <v>975</v>
      </c>
      <c r="E45560" t="s">
        <v>1015</v>
      </c>
      <c r="F45560" s="86">
        <v>32783188.079968002</v>
      </c>
    </row>
    <row r="45561" spans="1:6">
      <c r="A45561">
        <v>2050</v>
      </c>
      <c r="B45561" t="s">
        <v>1036</v>
      </c>
      <c r="C45561" t="s">
        <v>1022</v>
      </c>
      <c r="D45561" t="s">
        <v>975</v>
      </c>
      <c r="E45561" t="s">
        <v>1015</v>
      </c>
      <c r="F45561" s="86">
        <v>32642378.745167099</v>
      </c>
    </row>
    <row r="45562" spans="1:6">
      <c r="A45562">
        <v>2017</v>
      </c>
      <c r="B45562" t="s">
        <v>1037</v>
      </c>
      <c r="C45562" t="s">
        <v>1022</v>
      </c>
      <c r="D45562" t="s">
        <v>975</v>
      </c>
      <c r="E45562" t="s">
        <v>1015</v>
      </c>
      <c r="F45562" s="86">
        <v>13764540.8810465</v>
      </c>
    </row>
    <row r="45563" spans="1:6">
      <c r="A45563">
        <v>2018</v>
      </c>
      <c r="B45563" t="s">
        <v>1037</v>
      </c>
      <c r="C45563" t="s">
        <v>1022</v>
      </c>
      <c r="D45563" t="s">
        <v>975</v>
      </c>
      <c r="E45563" t="s">
        <v>1015</v>
      </c>
      <c r="F45563" s="86">
        <v>14012306.3351725</v>
      </c>
    </row>
    <row r="45564" spans="1:6">
      <c r="A45564">
        <v>2019</v>
      </c>
      <c r="B45564" t="s">
        <v>1037</v>
      </c>
      <c r="C45564" t="s">
        <v>1022</v>
      </c>
      <c r="D45564" t="s">
        <v>975</v>
      </c>
      <c r="E45564" t="s">
        <v>1015</v>
      </c>
      <c r="F45564" s="86">
        <v>14155014.0801054</v>
      </c>
    </row>
    <row r="45565" spans="1:6">
      <c r="A45565">
        <v>2020</v>
      </c>
      <c r="B45565" t="s">
        <v>1037</v>
      </c>
      <c r="C45565" t="s">
        <v>1022</v>
      </c>
      <c r="D45565" t="s">
        <v>975</v>
      </c>
      <c r="E45565" t="s">
        <v>1015</v>
      </c>
      <c r="F45565" s="86">
        <v>14293108.744762801</v>
      </c>
    </row>
    <row r="45566" spans="1:6">
      <c r="A45566">
        <v>2021</v>
      </c>
      <c r="B45566" t="s">
        <v>1037</v>
      </c>
      <c r="C45566" t="s">
        <v>1022</v>
      </c>
      <c r="D45566" t="s">
        <v>975</v>
      </c>
      <c r="E45566" t="s">
        <v>1015</v>
      </c>
      <c r="F45566" s="86">
        <v>14419342.045802601</v>
      </c>
    </row>
    <row r="45567" spans="1:6">
      <c r="A45567">
        <v>2022</v>
      </c>
      <c r="B45567" t="s">
        <v>1037</v>
      </c>
      <c r="C45567" t="s">
        <v>1022</v>
      </c>
      <c r="D45567" t="s">
        <v>975</v>
      </c>
      <c r="E45567" t="s">
        <v>1015</v>
      </c>
      <c r="F45567" s="86">
        <v>14533440.1237383</v>
      </c>
    </row>
    <row r="45568" spans="1:6">
      <c r="A45568">
        <v>2023</v>
      </c>
      <c r="B45568" t="s">
        <v>1037</v>
      </c>
      <c r="C45568" t="s">
        <v>1022</v>
      </c>
      <c r="D45568" t="s">
        <v>975</v>
      </c>
      <c r="E45568" t="s">
        <v>1015</v>
      </c>
      <c r="F45568" s="86">
        <v>14638850.9822626</v>
      </c>
    </row>
    <row r="45569" spans="1:6">
      <c r="A45569">
        <v>2024</v>
      </c>
      <c r="B45569" t="s">
        <v>1037</v>
      </c>
      <c r="C45569" t="s">
        <v>1022</v>
      </c>
      <c r="D45569" t="s">
        <v>975</v>
      </c>
      <c r="E45569" t="s">
        <v>1015</v>
      </c>
      <c r="F45569" s="86">
        <v>14732293.4071995</v>
      </c>
    </row>
    <row r="45570" spans="1:6">
      <c r="A45570">
        <v>2025</v>
      </c>
      <c r="B45570" t="s">
        <v>1037</v>
      </c>
      <c r="C45570" t="s">
        <v>1022</v>
      </c>
      <c r="D45570" t="s">
        <v>975</v>
      </c>
      <c r="E45570" t="s">
        <v>1015</v>
      </c>
      <c r="F45570" s="86">
        <v>14821687.4057365</v>
      </c>
    </row>
    <row r="45571" spans="1:6">
      <c r="A45571">
        <v>2026</v>
      </c>
      <c r="B45571" t="s">
        <v>1037</v>
      </c>
      <c r="C45571" t="s">
        <v>1022</v>
      </c>
      <c r="D45571" t="s">
        <v>975</v>
      </c>
      <c r="E45571" t="s">
        <v>1015</v>
      </c>
      <c r="F45571" s="86">
        <v>14907924.2747849</v>
      </c>
    </row>
    <row r="45572" spans="1:6">
      <c r="A45572">
        <v>2027</v>
      </c>
      <c r="B45572" t="s">
        <v>1037</v>
      </c>
      <c r="C45572" t="s">
        <v>1022</v>
      </c>
      <c r="D45572" t="s">
        <v>975</v>
      </c>
      <c r="E45572" t="s">
        <v>1015</v>
      </c>
      <c r="F45572" s="86">
        <v>15004085.8894173</v>
      </c>
    </row>
    <row r="45573" spans="1:6">
      <c r="A45573">
        <v>2028</v>
      </c>
      <c r="B45573" t="s">
        <v>1037</v>
      </c>
      <c r="C45573" t="s">
        <v>1022</v>
      </c>
      <c r="D45573" t="s">
        <v>975</v>
      </c>
      <c r="E45573" t="s">
        <v>1015</v>
      </c>
      <c r="F45573" s="86">
        <v>15097147.3874228</v>
      </c>
    </row>
    <row r="45574" spans="1:6">
      <c r="A45574">
        <v>2029</v>
      </c>
      <c r="B45574" t="s">
        <v>1037</v>
      </c>
      <c r="C45574" t="s">
        <v>1022</v>
      </c>
      <c r="D45574" t="s">
        <v>975</v>
      </c>
      <c r="E45574" t="s">
        <v>1015</v>
      </c>
      <c r="F45574" s="86">
        <v>15192773.1512645</v>
      </c>
    </row>
    <row r="45575" spans="1:6">
      <c r="A45575">
        <v>2030</v>
      </c>
      <c r="B45575" t="s">
        <v>1037</v>
      </c>
      <c r="C45575" t="s">
        <v>1022</v>
      </c>
      <c r="D45575" t="s">
        <v>975</v>
      </c>
      <c r="E45575" t="s">
        <v>1015</v>
      </c>
      <c r="F45575" s="86">
        <v>15289203.290219599</v>
      </c>
    </row>
    <row r="45576" spans="1:6">
      <c r="A45576">
        <v>2031</v>
      </c>
      <c r="B45576" t="s">
        <v>1037</v>
      </c>
      <c r="C45576" t="s">
        <v>1022</v>
      </c>
      <c r="D45576" t="s">
        <v>975</v>
      </c>
      <c r="E45576" t="s">
        <v>1015</v>
      </c>
      <c r="F45576" s="86">
        <v>15395868.9547807</v>
      </c>
    </row>
    <row r="45577" spans="1:6">
      <c r="A45577">
        <v>2032</v>
      </c>
      <c r="B45577" t="s">
        <v>1037</v>
      </c>
      <c r="C45577" t="s">
        <v>1022</v>
      </c>
      <c r="D45577" t="s">
        <v>975</v>
      </c>
      <c r="E45577" t="s">
        <v>1015</v>
      </c>
      <c r="F45577" s="86">
        <v>15495821.361085</v>
      </c>
    </row>
    <row r="45578" spans="1:6">
      <c r="A45578">
        <v>2033</v>
      </c>
      <c r="B45578" t="s">
        <v>1037</v>
      </c>
      <c r="C45578" t="s">
        <v>1022</v>
      </c>
      <c r="D45578" t="s">
        <v>975</v>
      </c>
      <c r="E45578" t="s">
        <v>1015</v>
      </c>
      <c r="F45578" s="86">
        <v>15602600.707417499</v>
      </c>
    </row>
    <row r="45579" spans="1:6">
      <c r="A45579">
        <v>2034</v>
      </c>
      <c r="B45579" t="s">
        <v>1037</v>
      </c>
      <c r="C45579" t="s">
        <v>1022</v>
      </c>
      <c r="D45579" t="s">
        <v>975</v>
      </c>
      <c r="E45579" t="s">
        <v>1015</v>
      </c>
      <c r="F45579" s="86">
        <v>15705104.153052701</v>
      </c>
    </row>
    <row r="45580" spans="1:6">
      <c r="A45580">
        <v>2035</v>
      </c>
      <c r="B45580" t="s">
        <v>1037</v>
      </c>
      <c r="C45580" t="s">
        <v>1022</v>
      </c>
      <c r="D45580" t="s">
        <v>975</v>
      </c>
      <c r="E45580" t="s">
        <v>1015</v>
      </c>
      <c r="F45580" s="86">
        <v>15814199.974660801</v>
      </c>
    </row>
    <row r="45581" spans="1:6">
      <c r="A45581">
        <v>2036</v>
      </c>
      <c r="B45581" t="s">
        <v>1037</v>
      </c>
      <c r="C45581" t="s">
        <v>1022</v>
      </c>
      <c r="D45581" t="s">
        <v>975</v>
      </c>
      <c r="E45581" t="s">
        <v>1015</v>
      </c>
      <c r="F45581" s="86">
        <v>15915463.384438399</v>
      </c>
    </row>
    <row r="45582" spans="1:6">
      <c r="A45582">
        <v>2037</v>
      </c>
      <c r="B45582" t="s">
        <v>1037</v>
      </c>
      <c r="C45582" t="s">
        <v>1022</v>
      </c>
      <c r="D45582" t="s">
        <v>975</v>
      </c>
      <c r="E45582" t="s">
        <v>1015</v>
      </c>
      <c r="F45582" s="86">
        <v>16024558.3646171</v>
      </c>
    </row>
    <row r="45583" spans="1:6">
      <c r="A45583">
        <v>2038</v>
      </c>
      <c r="B45583" t="s">
        <v>1037</v>
      </c>
      <c r="C45583" t="s">
        <v>1022</v>
      </c>
      <c r="D45583" t="s">
        <v>975</v>
      </c>
      <c r="E45583" t="s">
        <v>1015</v>
      </c>
      <c r="F45583" s="86">
        <v>16129871.7487833</v>
      </c>
    </row>
    <row r="45584" spans="1:6">
      <c r="A45584">
        <v>2039</v>
      </c>
      <c r="B45584" t="s">
        <v>1037</v>
      </c>
      <c r="C45584" t="s">
        <v>1022</v>
      </c>
      <c r="D45584" t="s">
        <v>975</v>
      </c>
      <c r="E45584" t="s">
        <v>1015</v>
      </c>
      <c r="F45584" s="86">
        <v>16241250.0771039</v>
      </c>
    </row>
    <row r="45585" spans="1:6">
      <c r="A45585">
        <v>2040</v>
      </c>
      <c r="B45585" t="s">
        <v>1037</v>
      </c>
      <c r="C45585" t="s">
        <v>1022</v>
      </c>
      <c r="D45585" t="s">
        <v>975</v>
      </c>
      <c r="E45585" t="s">
        <v>1015</v>
      </c>
      <c r="F45585" s="86">
        <v>16353581.4057728</v>
      </c>
    </row>
    <row r="45586" spans="1:6">
      <c r="A45586">
        <v>2041</v>
      </c>
      <c r="B45586" t="s">
        <v>1037</v>
      </c>
      <c r="C45586" t="s">
        <v>1022</v>
      </c>
      <c r="D45586" t="s">
        <v>975</v>
      </c>
      <c r="E45586" t="s">
        <v>1015</v>
      </c>
      <c r="F45586" s="86">
        <v>16268123.9897216</v>
      </c>
    </row>
    <row r="45587" spans="1:6">
      <c r="A45587">
        <v>2042</v>
      </c>
      <c r="B45587" t="s">
        <v>1037</v>
      </c>
      <c r="C45587" t="s">
        <v>1022</v>
      </c>
      <c r="D45587" t="s">
        <v>975</v>
      </c>
      <c r="E45587" t="s">
        <v>1015</v>
      </c>
      <c r="F45587" s="86">
        <v>16183877.032759201</v>
      </c>
    </row>
    <row r="45588" spans="1:6">
      <c r="A45588">
        <v>2043</v>
      </c>
      <c r="B45588" t="s">
        <v>1037</v>
      </c>
      <c r="C45588" t="s">
        <v>1022</v>
      </c>
      <c r="D45588" t="s">
        <v>975</v>
      </c>
      <c r="E45588" t="s">
        <v>1015</v>
      </c>
      <c r="F45588" s="86">
        <v>16106156.3774425</v>
      </c>
    </row>
    <row r="45589" spans="1:6">
      <c r="A45589">
        <v>2044</v>
      </c>
      <c r="B45589" t="s">
        <v>1037</v>
      </c>
      <c r="C45589" t="s">
        <v>1022</v>
      </c>
      <c r="D45589" t="s">
        <v>975</v>
      </c>
      <c r="E45589" t="s">
        <v>1015</v>
      </c>
      <c r="F45589" s="86">
        <v>16032108.937246</v>
      </c>
    </row>
    <row r="45590" spans="1:6">
      <c r="A45590">
        <v>2045</v>
      </c>
      <c r="B45590" t="s">
        <v>1037</v>
      </c>
      <c r="C45590" t="s">
        <v>1022</v>
      </c>
      <c r="D45590" t="s">
        <v>975</v>
      </c>
      <c r="E45590" t="s">
        <v>1015</v>
      </c>
      <c r="F45590" s="86">
        <v>15958546.632434599</v>
      </c>
    </row>
    <row r="45591" spans="1:6">
      <c r="A45591">
        <v>2046</v>
      </c>
      <c r="B45591" t="s">
        <v>1037</v>
      </c>
      <c r="C45591" t="s">
        <v>1022</v>
      </c>
      <c r="D45591" t="s">
        <v>975</v>
      </c>
      <c r="E45591" t="s">
        <v>1015</v>
      </c>
      <c r="F45591" s="86">
        <v>15889865.5905692</v>
      </c>
    </row>
    <row r="45592" spans="1:6">
      <c r="A45592">
        <v>2047</v>
      </c>
      <c r="B45592" t="s">
        <v>1037</v>
      </c>
      <c r="C45592" t="s">
        <v>1022</v>
      </c>
      <c r="D45592" t="s">
        <v>975</v>
      </c>
      <c r="E45592" t="s">
        <v>1015</v>
      </c>
      <c r="F45592" s="86">
        <v>15822545.376237901</v>
      </c>
    </row>
    <row r="45593" spans="1:6">
      <c r="A45593">
        <v>2048</v>
      </c>
      <c r="B45593" t="s">
        <v>1037</v>
      </c>
      <c r="C45593" t="s">
        <v>1022</v>
      </c>
      <c r="D45593" t="s">
        <v>975</v>
      </c>
      <c r="E45593" t="s">
        <v>1015</v>
      </c>
      <c r="F45593" s="86">
        <v>15753214.928827301</v>
      </c>
    </row>
    <row r="45594" spans="1:6">
      <c r="A45594">
        <v>2049</v>
      </c>
      <c r="B45594" t="s">
        <v>1037</v>
      </c>
      <c r="C45594" t="s">
        <v>1022</v>
      </c>
      <c r="D45594" t="s">
        <v>975</v>
      </c>
      <c r="E45594" t="s">
        <v>1015</v>
      </c>
      <c r="F45594" s="86">
        <v>15686362.813558601</v>
      </c>
    </row>
    <row r="45595" spans="1:6">
      <c r="A45595">
        <v>2050</v>
      </c>
      <c r="B45595" t="s">
        <v>1037</v>
      </c>
      <c r="C45595" t="s">
        <v>1022</v>
      </c>
      <c r="D45595" t="s">
        <v>975</v>
      </c>
      <c r="E45595" t="s">
        <v>1015</v>
      </c>
      <c r="F45595" s="86">
        <v>15618988.029173199</v>
      </c>
    </row>
    <row r="45596" spans="1:6">
      <c r="A45596">
        <v>2017</v>
      </c>
      <c r="B45596" t="s">
        <v>1038</v>
      </c>
      <c r="C45596" t="s">
        <v>1022</v>
      </c>
      <c r="D45596" t="s">
        <v>975</v>
      </c>
      <c r="E45596" t="s">
        <v>1015</v>
      </c>
      <c r="F45596" s="86">
        <v>8133107.5150518203</v>
      </c>
    </row>
    <row r="45597" spans="1:6">
      <c r="A45597">
        <v>2018</v>
      </c>
      <c r="B45597" t="s">
        <v>1038</v>
      </c>
      <c r="C45597" t="s">
        <v>1022</v>
      </c>
      <c r="D45597" t="s">
        <v>975</v>
      </c>
      <c r="E45597" t="s">
        <v>1015</v>
      </c>
      <c r="F45597" s="86">
        <v>8306154.4125388497</v>
      </c>
    </row>
    <row r="45598" spans="1:6">
      <c r="A45598">
        <v>2019</v>
      </c>
      <c r="B45598" t="s">
        <v>1038</v>
      </c>
      <c r="C45598" t="s">
        <v>1022</v>
      </c>
      <c r="D45598" t="s">
        <v>975</v>
      </c>
      <c r="E45598" t="s">
        <v>1015</v>
      </c>
      <c r="F45598" s="86">
        <v>8364150.1786337905</v>
      </c>
    </row>
    <row r="45599" spans="1:6">
      <c r="A45599">
        <v>2020</v>
      </c>
      <c r="B45599" t="s">
        <v>1038</v>
      </c>
      <c r="C45599" t="s">
        <v>1022</v>
      </c>
      <c r="D45599" t="s">
        <v>975</v>
      </c>
      <c r="E45599" t="s">
        <v>1015</v>
      </c>
      <c r="F45599" s="86">
        <v>8417391.2569257095</v>
      </c>
    </row>
    <row r="45600" spans="1:6">
      <c r="A45600">
        <v>2021</v>
      </c>
      <c r="B45600" t="s">
        <v>1038</v>
      </c>
      <c r="C45600" t="s">
        <v>1022</v>
      </c>
      <c r="D45600" t="s">
        <v>975</v>
      </c>
      <c r="E45600" t="s">
        <v>1015</v>
      </c>
      <c r="F45600" s="86">
        <v>8468314.79807592</v>
      </c>
    </row>
    <row r="45601" spans="1:6">
      <c r="A45601">
        <v>2022</v>
      </c>
      <c r="B45601" t="s">
        <v>1038</v>
      </c>
      <c r="C45601" t="s">
        <v>1022</v>
      </c>
      <c r="D45601" t="s">
        <v>975</v>
      </c>
      <c r="E45601" t="s">
        <v>1015</v>
      </c>
      <c r="F45601" s="86">
        <v>8512753.8585560601</v>
      </c>
    </row>
    <row r="45602" spans="1:6">
      <c r="A45602">
        <v>2023</v>
      </c>
      <c r="B45602" t="s">
        <v>1038</v>
      </c>
      <c r="C45602" t="s">
        <v>1022</v>
      </c>
      <c r="D45602" t="s">
        <v>975</v>
      </c>
      <c r="E45602" t="s">
        <v>1015</v>
      </c>
      <c r="F45602" s="86">
        <v>8551767.7021625303</v>
      </c>
    </row>
    <row r="45603" spans="1:6">
      <c r="A45603">
        <v>2024</v>
      </c>
      <c r="B45603" t="s">
        <v>1038</v>
      </c>
      <c r="C45603" t="s">
        <v>1022</v>
      </c>
      <c r="D45603" t="s">
        <v>975</v>
      </c>
      <c r="E45603" t="s">
        <v>1015</v>
      </c>
      <c r="F45603" s="86">
        <v>8592523.4887505509</v>
      </c>
    </row>
    <row r="45604" spans="1:6">
      <c r="A45604">
        <v>2025</v>
      </c>
      <c r="B45604" t="s">
        <v>1038</v>
      </c>
      <c r="C45604" t="s">
        <v>1022</v>
      </c>
      <c r="D45604" t="s">
        <v>975</v>
      </c>
      <c r="E45604" t="s">
        <v>1015</v>
      </c>
      <c r="F45604" s="86">
        <v>8630851.7975211497</v>
      </c>
    </row>
    <row r="45605" spans="1:6">
      <c r="A45605">
        <v>2026</v>
      </c>
      <c r="B45605" t="s">
        <v>1038</v>
      </c>
      <c r="C45605" t="s">
        <v>1022</v>
      </c>
      <c r="D45605" t="s">
        <v>975</v>
      </c>
      <c r="E45605" t="s">
        <v>1015</v>
      </c>
      <c r="F45605" s="86">
        <v>8673896.8208716903</v>
      </c>
    </row>
    <row r="45606" spans="1:6">
      <c r="A45606">
        <v>2027</v>
      </c>
      <c r="B45606" t="s">
        <v>1038</v>
      </c>
      <c r="C45606" t="s">
        <v>1022</v>
      </c>
      <c r="D45606" t="s">
        <v>975</v>
      </c>
      <c r="E45606" t="s">
        <v>1015</v>
      </c>
      <c r="F45606" s="86">
        <v>8724622.7946809605</v>
      </c>
    </row>
    <row r="45607" spans="1:6">
      <c r="A45607">
        <v>2028</v>
      </c>
      <c r="B45607" t="s">
        <v>1038</v>
      </c>
      <c r="C45607" t="s">
        <v>1022</v>
      </c>
      <c r="D45607" t="s">
        <v>975</v>
      </c>
      <c r="E45607" t="s">
        <v>1015</v>
      </c>
      <c r="F45607" s="86">
        <v>8779578.6872462295</v>
      </c>
    </row>
    <row r="45608" spans="1:6">
      <c r="A45608">
        <v>2029</v>
      </c>
      <c r="B45608" t="s">
        <v>1038</v>
      </c>
      <c r="C45608" t="s">
        <v>1022</v>
      </c>
      <c r="D45608" t="s">
        <v>975</v>
      </c>
      <c r="E45608" t="s">
        <v>1015</v>
      </c>
      <c r="F45608" s="86">
        <v>8838045.2356644608</v>
      </c>
    </row>
    <row r="45609" spans="1:6">
      <c r="A45609">
        <v>2030</v>
      </c>
      <c r="B45609" t="s">
        <v>1038</v>
      </c>
      <c r="C45609" t="s">
        <v>1022</v>
      </c>
      <c r="D45609" t="s">
        <v>975</v>
      </c>
      <c r="E45609" t="s">
        <v>1015</v>
      </c>
      <c r="F45609" s="86">
        <v>8899900.3683314808</v>
      </c>
    </row>
    <row r="45610" spans="1:6">
      <c r="A45610">
        <v>2031</v>
      </c>
      <c r="B45610" t="s">
        <v>1038</v>
      </c>
      <c r="C45610" t="s">
        <v>1022</v>
      </c>
      <c r="D45610" t="s">
        <v>975</v>
      </c>
      <c r="E45610" t="s">
        <v>1015</v>
      </c>
      <c r="F45610" s="86">
        <v>8967352.0129758697</v>
      </c>
    </row>
    <row r="45611" spans="1:6">
      <c r="A45611">
        <v>2032</v>
      </c>
      <c r="B45611" t="s">
        <v>1038</v>
      </c>
      <c r="C45611" t="s">
        <v>1022</v>
      </c>
      <c r="D45611" t="s">
        <v>975</v>
      </c>
      <c r="E45611" t="s">
        <v>1015</v>
      </c>
      <c r="F45611" s="86">
        <v>9034627.9042199906</v>
      </c>
    </row>
    <row r="45612" spans="1:6">
      <c r="A45612">
        <v>2033</v>
      </c>
      <c r="B45612" t="s">
        <v>1038</v>
      </c>
      <c r="C45612" t="s">
        <v>1022</v>
      </c>
      <c r="D45612" t="s">
        <v>975</v>
      </c>
      <c r="E45612" t="s">
        <v>1015</v>
      </c>
      <c r="F45612" s="86">
        <v>9098048.2761458997</v>
      </c>
    </row>
    <row r="45613" spans="1:6">
      <c r="A45613">
        <v>2034</v>
      </c>
      <c r="B45613" t="s">
        <v>1038</v>
      </c>
      <c r="C45613" t="s">
        <v>1022</v>
      </c>
      <c r="D45613" t="s">
        <v>975</v>
      </c>
      <c r="E45613" t="s">
        <v>1015</v>
      </c>
      <c r="F45613" s="86">
        <v>9160414.7946435008</v>
      </c>
    </row>
    <row r="45614" spans="1:6">
      <c r="A45614">
        <v>2035</v>
      </c>
      <c r="B45614" t="s">
        <v>1038</v>
      </c>
      <c r="C45614" t="s">
        <v>1022</v>
      </c>
      <c r="D45614" t="s">
        <v>975</v>
      </c>
      <c r="E45614" t="s">
        <v>1015</v>
      </c>
      <c r="F45614" s="86">
        <v>9220322.0093540195</v>
      </c>
    </row>
    <row r="45615" spans="1:6">
      <c r="A45615">
        <v>2036</v>
      </c>
      <c r="B45615" t="s">
        <v>1038</v>
      </c>
      <c r="C45615" t="s">
        <v>1022</v>
      </c>
      <c r="D45615" t="s">
        <v>975</v>
      </c>
      <c r="E45615" t="s">
        <v>1015</v>
      </c>
      <c r="F45615" s="86">
        <v>9272443.3810968306</v>
      </c>
    </row>
    <row r="45616" spans="1:6">
      <c r="A45616">
        <v>2037</v>
      </c>
      <c r="B45616" t="s">
        <v>1038</v>
      </c>
      <c r="C45616" t="s">
        <v>1022</v>
      </c>
      <c r="D45616" t="s">
        <v>975</v>
      </c>
      <c r="E45616" t="s">
        <v>1015</v>
      </c>
      <c r="F45616" s="86">
        <v>9325564.4053240493</v>
      </c>
    </row>
    <row r="45617" spans="1:6">
      <c r="A45617">
        <v>2038</v>
      </c>
      <c r="B45617" t="s">
        <v>1038</v>
      </c>
      <c r="C45617" t="s">
        <v>1022</v>
      </c>
      <c r="D45617" t="s">
        <v>975</v>
      </c>
      <c r="E45617" t="s">
        <v>1015</v>
      </c>
      <c r="F45617" s="86">
        <v>9375943.7754151393</v>
      </c>
    </row>
    <row r="45618" spans="1:6">
      <c r="A45618">
        <v>2039</v>
      </c>
      <c r="B45618" t="s">
        <v>1038</v>
      </c>
      <c r="C45618" t="s">
        <v>1022</v>
      </c>
      <c r="D45618" t="s">
        <v>975</v>
      </c>
      <c r="E45618" t="s">
        <v>1015</v>
      </c>
      <c r="F45618" s="86">
        <v>9428850.6865315195</v>
      </c>
    </row>
    <row r="45619" spans="1:6">
      <c r="A45619">
        <v>2040</v>
      </c>
      <c r="B45619" t="s">
        <v>1038</v>
      </c>
      <c r="C45619" t="s">
        <v>1022</v>
      </c>
      <c r="D45619" t="s">
        <v>975</v>
      </c>
      <c r="E45619" t="s">
        <v>1015</v>
      </c>
      <c r="F45619" s="86">
        <v>9481604.3235973492</v>
      </c>
    </row>
    <row r="45620" spans="1:6">
      <c r="A45620">
        <v>2041</v>
      </c>
      <c r="B45620" t="s">
        <v>1038</v>
      </c>
      <c r="C45620" t="s">
        <v>1022</v>
      </c>
      <c r="D45620" t="s">
        <v>975</v>
      </c>
      <c r="E45620" t="s">
        <v>1015</v>
      </c>
      <c r="F45620" s="86">
        <v>9460212.8768857997</v>
      </c>
    </row>
    <row r="45621" spans="1:6">
      <c r="A45621">
        <v>2042</v>
      </c>
      <c r="B45621" t="s">
        <v>1038</v>
      </c>
      <c r="C45621" t="s">
        <v>1022</v>
      </c>
      <c r="D45621" t="s">
        <v>975</v>
      </c>
      <c r="E45621" t="s">
        <v>1015</v>
      </c>
      <c r="F45621" s="86">
        <v>9443481.0931117106</v>
      </c>
    </row>
    <row r="45622" spans="1:6">
      <c r="A45622">
        <v>2043</v>
      </c>
      <c r="B45622" t="s">
        <v>1038</v>
      </c>
      <c r="C45622" t="s">
        <v>1022</v>
      </c>
      <c r="D45622" t="s">
        <v>975</v>
      </c>
      <c r="E45622" t="s">
        <v>1015</v>
      </c>
      <c r="F45622" s="86">
        <v>9428607.40603243</v>
      </c>
    </row>
    <row r="45623" spans="1:6">
      <c r="A45623">
        <v>2044</v>
      </c>
      <c r="B45623" t="s">
        <v>1038</v>
      </c>
      <c r="C45623" t="s">
        <v>1022</v>
      </c>
      <c r="D45623" t="s">
        <v>975</v>
      </c>
      <c r="E45623" t="s">
        <v>1015</v>
      </c>
      <c r="F45623" s="86">
        <v>9418381.6264460701</v>
      </c>
    </row>
    <row r="45624" spans="1:6">
      <c r="A45624">
        <v>2045</v>
      </c>
      <c r="B45624" t="s">
        <v>1038</v>
      </c>
      <c r="C45624" t="s">
        <v>1022</v>
      </c>
      <c r="D45624" t="s">
        <v>975</v>
      </c>
      <c r="E45624" t="s">
        <v>1015</v>
      </c>
      <c r="F45624" s="86">
        <v>9409466.7453737408</v>
      </c>
    </row>
    <row r="45625" spans="1:6">
      <c r="A45625">
        <v>2046</v>
      </c>
      <c r="B45625" t="s">
        <v>1038</v>
      </c>
      <c r="C45625" t="s">
        <v>1022</v>
      </c>
      <c r="D45625" t="s">
        <v>975</v>
      </c>
      <c r="E45625" t="s">
        <v>1015</v>
      </c>
      <c r="F45625" s="86">
        <v>9402728.4705476295</v>
      </c>
    </row>
    <row r="45626" spans="1:6">
      <c r="A45626">
        <v>2047</v>
      </c>
      <c r="B45626" t="s">
        <v>1038</v>
      </c>
      <c r="C45626" t="s">
        <v>1022</v>
      </c>
      <c r="D45626" t="s">
        <v>975</v>
      </c>
      <c r="E45626" t="s">
        <v>1015</v>
      </c>
      <c r="F45626" s="86">
        <v>9397524.1406750195</v>
      </c>
    </row>
    <row r="45627" spans="1:6">
      <c r="A45627">
        <v>2048</v>
      </c>
      <c r="B45627" t="s">
        <v>1038</v>
      </c>
      <c r="C45627" t="s">
        <v>1022</v>
      </c>
      <c r="D45627" t="s">
        <v>975</v>
      </c>
      <c r="E45627" t="s">
        <v>1015</v>
      </c>
      <c r="F45627" s="86">
        <v>9394726.1580922995</v>
      </c>
    </row>
    <row r="45628" spans="1:6">
      <c r="A45628">
        <v>2049</v>
      </c>
      <c r="B45628" t="s">
        <v>1038</v>
      </c>
      <c r="C45628" t="s">
        <v>1022</v>
      </c>
      <c r="D45628" t="s">
        <v>975</v>
      </c>
      <c r="E45628" t="s">
        <v>1015</v>
      </c>
      <c r="F45628" s="86">
        <v>9390918.8176041208</v>
      </c>
    </row>
    <row r="45629" spans="1:6">
      <c r="A45629">
        <v>2050</v>
      </c>
      <c r="B45629" t="s">
        <v>1038</v>
      </c>
      <c r="C45629" t="s">
        <v>1022</v>
      </c>
      <c r="D45629" t="s">
        <v>975</v>
      </c>
      <c r="E45629" t="s">
        <v>1015</v>
      </c>
      <c r="F45629" s="86">
        <v>9387206.0701812804</v>
      </c>
    </row>
    <row r="45630" spans="1:6">
      <c r="A45630">
        <v>2017</v>
      </c>
      <c r="B45630" t="s">
        <v>1039</v>
      </c>
      <c r="C45630" t="s">
        <v>1022</v>
      </c>
      <c r="D45630" t="s">
        <v>975</v>
      </c>
      <c r="E45630" t="s">
        <v>1015</v>
      </c>
      <c r="F45630" s="86">
        <v>5589855.5143874502</v>
      </c>
    </row>
    <row r="45631" spans="1:6">
      <c r="A45631">
        <v>2018</v>
      </c>
      <c r="B45631" t="s">
        <v>1039</v>
      </c>
      <c r="C45631" t="s">
        <v>1022</v>
      </c>
      <c r="D45631" t="s">
        <v>975</v>
      </c>
      <c r="E45631" t="s">
        <v>1015</v>
      </c>
      <c r="F45631" s="86">
        <v>5707923.4356910698</v>
      </c>
    </row>
    <row r="45632" spans="1:6">
      <c r="A45632">
        <v>2019</v>
      </c>
      <c r="B45632" t="s">
        <v>1039</v>
      </c>
      <c r="C45632" t="s">
        <v>1022</v>
      </c>
      <c r="D45632" t="s">
        <v>975</v>
      </c>
      <c r="E45632" t="s">
        <v>1015</v>
      </c>
      <c r="F45632" s="86">
        <v>5746968.8916886002</v>
      </c>
    </row>
    <row r="45633" spans="1:6">
      <c r="A45633">
        <v>2020</v>
      </c>
      <c r="B45633" t="s">
        <v>1039</v>
      </c>
      <c r="C45633" t="s">
        <v>1022</v>
      </c>
      <c r="D45633" t="s">
        <v>975</v>
      </c>
      <c r="E45633" t="s">
        <v>1015</v>
      </c>
      <c r="F45633" s="86">
        <v>5782823.8526780596</v>
      </c>
    </row>
    <row r="45634" spans="1:6">
      <c r="A45634">
        <v>2021</v>
      </c>
      <c r="B45634" t="s">
        <v>1039</v>
      </c>
      <c r="C45634" t="s">
        <v>1022</v>
      </c>
      <c r="D45634" t="s">
        <v>975</v>
      </c>
      <c r="E45634" t="s">
        <v>1015</v>
      </c>
      <c r="F45634" s="86">
        <v>5817139.3445233004</v>
      </c>
    </row>
    <row r="45635" spans="1:6">
      <c r="A45635">
        <v>2022</v>
      </c>
      <c r="B45635" t="s">
        <v>1039</v>
      </c>
      <c r="C45635" t="s">
        <v>1022</v>
      </c>
      <c r="D45635" t="s">
        <v>975</v>
      </c>
      <c r="E45635" t="s">
        <v>1015</v>
      </c>
      <c r="F45635" s="86">
        <v>5847038.3347084299</v>
      </c>
    </row>
    <row r="45636" spans="1:6">
      <c r="A45636">
        <v>2023</v>
      </c>
      <c r="B45636" t="s">
        <v>1039</v>
      </c>
      <c r="C45636" t="s">
        <v>1022</v>
      </c>
      <c r="D45636" t="s">
        <v>975</v>
      </c>
      <c r="E45636" t="s">
        <v>1015</v>
      </c>
      <c r="F45636" s="86">
        <v>5873280.7610775996</v>
      </c>
    </row>
    <row r="45637" spans="1:6">
      <c r="A45637">
        <v>2024</v>
      </c>
      <c r="B45637" t="s">
        <v>1039</v>
      </c>
      <c r="C45637" t="s">
        <v>1022</v>
      </c>
      <c r="D45637" t="s">
        <v>975</v>
      </c>
      <c r="E45637" t="s">
        <v>1015</v>
      </c>
      <c r="F45637" s="86">
        <v>5900701.2858060896</v>
      </c>
    </row>
    <row r="45638" spans="1:6">
      <c r="A45638">
        <v>2025</v>
      </c>
      <c r="B45638" t="s">
        <v>1039</v>
      </c>
      <c r="C45638" t="s">
        <v>1022</v>
      </c>
      <c r="D45638" t="s">
        <v>975</v>
      </c>
      <c r="E45638" t="s">
        <v>1015</v>
      </c>
      <c r="F45638" s="86">
        <v>5926475.5489116497</v>
      </c>
    </row>
    <row r="45639" spans="1:6">
      <c r="A45639">
        <v>2026</v>
      </c>
      <c r="B45639" t="s">
        <v>1039</v>
      </c>
      <c r="C45639" t="s">
        <v>1022</v>
      </c>
      <c r="D45639" t="s">
        <v>975</v>
      </c>
      <c r="E45639" t="s">
        <v>1015</v>
      </c>
      <c r="F45639" s="86">
        <v>5955409.4122593803</v>
      </c>
    </row>
    <row r="45640" spans="1:6">
      <c r="A45640">
        <v>2027</v>
      </c>
      <c r="B45640" t="s">
        <v>1039</v>
      </c>
      <c r="C45640" t="s">
        <v>1022</v>
      </c>
      <c r="D45640" t="s">
        <v>975</v>
      </c>
      <c r="E45640" t="s">
        <v>1015</v>
      </c>
      <c r="F45640" s="86">
        <v>5989512.0553848296</v>
      </c>
    </row>
    <row r="45641" spans="1:6">
      <c r="A45641">
        <v>2028</v>
      </c>
      <c r="B45641" t="s">
        <v>1039</v>
      </c>
      <c r="C45641" t="s">
        <v>1022</v>
      </c>
      <c r="D45641" t="s">
        <v>975</v>
      </c>
      <c r="E45641" t="s">
        <v>1015</v>
      </c>
      <c r="F45641" s="86">
        <v>6026437.1873956798</v>
      </c>
    </row>
    <row r="45642" spans="1:6">
      <c r="A45642">
        <v>2029</v>
      </c>
      <c r="B45642" t="s">
        <v>1039</v>
      </c>
      <c r="C45642" t="s">
        <v>1022</v>
      </c>
      <c r="D45642" t="s">
        <v>975</v>
      </c>
      <c r="E45642" t="s">
        <v>1015</v>
      </c>
      <c r="F45642" s="86">
        <v>6065691.2811757904</v>
      </c>
    </row>
    <row r="45643" spans="1:6">
      <c r="A45643">
        <v>2030</v>
      </c>
      <c r="B45643" t="s">
        <v>1039</v>
      </c>
      <c r="C45643" t="s">
        <v>1022</v>
      </c>
      <c r="D45643" t="s">
        <v>975</v>
      </c>
      <c r="E45643" t="s">
        <v>1015</v>
      </c>
      <c r="F45643" s="86">
        <v>6107247.3591230698</v>
      </c>
    </row>
    <row r="45644" spans="1:6">
      <c r="A45644">
        <v>2031</v>
      </c>
      <c r="B45644" t="s">
        <v>1039</v>
      </c>
      <c r="C45644" t="s">
        <v>1022</v>
      </c>
      <c r="D45644" t="s">
        <v>975</v>
      </c>
      <c r="E45644" t="s">
        <v>1015</v>
      </c>
      <c r="F45644" s="86">
        <v>6152694.16065621</v>
      </c>
    </row>
    <row r="45645" spans="1:6">
      <c r="A45645">
        <v>2032</v>
      </c>
      <c r="B45645" t="s">
        <v>1039</v>
      </c>
      <c r="C45645" t="s">
        <v>1022</v>
      </c>
      <c r="D45645" t="s">
        <v>975</v>
      </c>
      <c r="E45645" t="s">
        <v>1015</v>
      </c>
      <c r="F45645" s="86">
        <v>6198183.4509751303</v>
      </c>
    </row>
    <row r="45646" spans="1:6">
      <c r="A45646">
        <v>2033</v>
      </c>
      <c r="B45646" t="s">
        <v>1039</v>
      </c>
      <c r="C45646" t="s">
        <v>1022</v>
      </c>
      <c r="D45646" t="s">
        <v>975</v>
      </c>
      <c r="E45646" t="s">
        <v>1015</v>
      </c>
      <c r="F45646" s="86">
        <v>6241249.6089378297</v>
      </c>
    </row>
    <row r="45647" spans="1:6">
      <c r="A45647">
        <v>2034</v>
      </c>
      <c r="B45647" t="s">
        <v>1039</v>
      </c>
      <c r="C45647" t="s">
        <v>1022</v>
      </c>
      <c r="D45647" t="s">
        <v>975</v>
      </c>
      <c r="E45647" t="s">
        <v>1015</v>
      </c>
      <c r="F45647" s="86">
        <v>6283834.58702642</v>
      </c>
    </row>
    <row r="45648" spans="1:6">
      <c r="A45648">
        <v>2035</v>
      </c>
      <c r="B45648" t="s">
        <v>1039</v>
      </c>
      <c r="C45648" t="s">
        <v>1022</v>
      </c>
      <c r="D45648" t="s">
        <v>975</v>
      </c>
      <c r="E45648" t="s">
        <v>1015</v>
      </c>
      <c r="F45648" s="86">
        <v>6324887.6402540598</v>
      </c>
    </row>
    <row r="45649" spans="1:6">
      <c r="A45649">
        <v>2036</v>
      </c>
      <c r="B45649" t="s">
        <v>1039</v>
      </c>
      <c r="C45649" t="s">
        <v>1022</v>
      </c>
      <c r="D45649" t="s">
        <v>975</v>
      </c>
      <c r="E45649" t="s">
        <v>1015</v>
      </c>
      <c r="F45649" s="86">
        <v>6360731.3399638701</v>
      </c>
    </row>
    <row r="45650" spans="1:6">
      <c r="A45650">
        <v>2037</v>
      </c>
      <c r="B45650" t="s">
        <v>1039</v>
      </c>
      <c r="C45650" t="s">
        <v>1022</v>
      </c>
      <c r="D45650" t="s">
        <v>975</v>
      </c>
      <c r="E45650" t="s">
        <v>1015</v>
      </c>
      <c r="F45650" s="86">
        <v>6397215.3617887497</v>
      </c>
    </row>
    <row r="45651" spans="1:6">
      <c r="A45651">
        <v>2038</v>
      </c>
      <c r="B45651" t="s">
        <v>1039</v>
      </c>
      <c r="C45651" t="s">
        <v>1022</v>
      </c>
      <c r="D45651" t="s">
        <v>975</v>
      </c>
      <c r="E45651" t="s">
        <v>1015</v>
      </c>
      <c r="F45651" s="86">
        <v>6431784.4743994502</v>
      </c>
    </row>
    <row r="45652" spans="1:6">
      <c r="A45652">
        <v>2039</v>
      </c>
      <c r="B45652" t="s">
        <v>1039</v>
      </c>
      <c r="C45652" t="s">
        <v>1022</v>
      </c>
      <c r="D45652" t="s">
        <v>975</v>
      </c>
      <c r="E45652" t="s">
        <v>1015</v>
      </c>
      <c r="F45652" s="86">
        <v>6468004.2944438998</v>
      </c>
    </row>
    <row r="45653" spans="1:6">
      <c r="A45653">
        <v>2040</v>
      </c>
      <c r="B45653" t="s">
        <v>1039</v>
      </c>
      <c r="C45653" t="s">
        <v>1022</v>
      </c>
      <c r="D45653" t="s">
        <v>975</v>
      </c>
      <c r="E45653" t="s">
        <v>1015</v>
      </c>
      <c r="F45653" s="86">
        <v>6504034.8404231202</v>
      </c>
    </row>
    <row r="45654" spans="1:6">
      <c r="A45654">
        <v>2041</v>
      </c>
      <c r="B45654" t="s">
        <v>1039</v>
      </c>
      <c r="C45654" t="s">
        <v>1022</v>
      </c>
      <c r="D45654" t="s">
        <v>975</v>
      </c>
      <c r="E45654" t="s">
        <v>1015</v>
      </c>
      <c r="F45654" s="86">
        <v>6489934.9566620598</v>
      </c>
    </row>
    <row r="45655" spans="1:6">
      <c r="A45655">
        <v>2042</v>
      </c>
      <c r="B45655" t="s">
        <v>1039</v>
      </c>
      <c r="C45655" t="s">
        <v>1022</v>
      </c>
      <c r="D45655" t="s">
        <v>975</v>
      </c>
      <c r="E45655" t="s">
        <v>1015</v>
      </c>
      <c r="F45655" s="86">
        <v>6478910.1991596501</v>
      </c>
    </row>
    <row r="45656" spans="1:6">
      <c r="A45656">
        <v>2043</v>
      </c>
      <c r="B45656" t="s">
        <v>1039</v>
      </c>
      <c r="C45656" t="s">
        <v>1022</v>
      </c>
      <c r="D45656" t="s">
        <v>975</v>
      </c>
      <c r="E45656" t="s">
        <v>1015</v>
      </c>
      <c r="F45656" s="86">
        <v>6469037.1899308404</v>
      </c>
    </row>
    <row r="45657" spans="1:6">
      <c r="A45657">
        <v>2044</v>
      </c>
      <c r="B45657" t="s">
        <v>1039</v>
      </c>
      <c r="C45657" t="s">
        <v>1022</v>
      </c>
      <c r="D45657" t="s">
        <v>975</v>
      </c>
      <c r="E45657" t="s">
        <v>1015</v>
      </c>
      <c r="F45657" s="86">
        <v>6462234.1152560301</v>
      </c>
    </row>
    <row r="45658" spans="1:6">
      <c r="A45658">
        <v>2045</v>
      </c>
      <c r="B45658" t="s">
        <v>1039</v>
      </c>
      <c r="C45658" t="s">
        <v>1022</v>
      </c>
      <c r="D45658" t="s">
        <v>975</v>
      </c>
      <c r="E45658" t="s">
        <v>1015</v>
      </c>
      <c r="F45658" s="86">
        <v>6456224.4098761901</v>
      </c>
    </row>
    <row r="45659" spans="1:6">
      <c r="A45659">
        <v>2046</v>
      </c>
      <c r="B45659" t="s">
        <v>1039</v>
      </c>
      <c r="C45659" t="s">
        <v>1022</v>
      </c>
      <c r="D45659" t="s">
        <v>975</v>
      </c>
      <c r="E45659" t="s">
        <v>1015</v>
      </c>
      <c r="F45659" s="86">
        <v>6451618.5603359099</v>
      </c>
    </row>
    <row r="45660" spans="1:6">
      <c r="A45660">
        <v>2047</v>
      </c>
      <c r="B45660" t="s">
        <v>1039</v>
      </c>
      <c r="C45660" t="s">
        <v>1022</v>
      </c>
      <c r="D45660" t="s">
        <v>975</v>
      </c>
      <c r="E45660" t="s">
        <v>1015</v>
      </c>
      <c r="F45660" s="86">
        <v>6447993.0897089802</v>
      </c>
    </row>
    <row r="45661" spans="1:6">
      <c r="A45661">
        <v>2048</v>
      </c>
      <c r="B45661" t="s">
        <v>1039</v>
      </c>
      <c r="C45661" t="s">
        <v>1022</v>
      </c>
      <c r="D45661" t="s">
        <v>975</v>
      </c>
      <c r="E45661" t="s">
        <v>1015</v>
      </c>
      <c r="F45661" s="86">
        <v>6445963.7945798803</v>
      </c>
    </row>
    <row r="45662" spans="1:6">
      <c r="A45662">
        <v>2049</v>
      </c>
      <c r="B45662" t="s">
        <v>1039</v>
      </c>
      <c r="C45662" t="s">
        <v>1022</v>
      </c>
      <c r="D45662" t="s">
        <v>975</v>
      </c>
      <c r="E45662" t="s">
        <v>1015</v>
      </c>
      <c r="F45662" s="86">
        <v>6443201.3999266196</v>
      </c>
    </row>
    <row r="45663" spans="1:6">
      <c r="A45663">
        <v>2050</v>
      </c>
      <c r="B45663" t="s">
        <v>1039</v>
      </c>
      <c r="C45663" t="s">
        <v>1022</v>
      </c>
      <c r="D45663" t="s">
        <v>975</v>
      </c>
      <c r="E45663" t="s">
        <v>1015</v>
      </c>
      <c r="F45663" s="86">
        <v>6440474.02920138</v>
      </c>
    </row>
    <row r="45664" spans="1:6">
      <c r="A45664">
        <v>2017</v>
      </c>
      <c r="B45664" t="s">
        <v>1040</v>
      </c>
      <c r="C45664" t="s">
        <v>1022</v>
      </c>
      <c r="D45664" t="s">
        <v>975</v>
      </c>
      <c r="E45664" t="s">
        <v>1015</v>
      </c>
      <c r="F45664" s="86">
        <v>2752051.73391937</v>
      </c>
    </row>
    <row r="45665" spans="1:6">
      <c r="A45665">
        <v>2018</v>
      </c>
      <c r="B45665" t="s">
        <v>1040</v>
      </c>
      <c r="C45665" t="s">
        <v>1022</v>
      </c>
      <c r="D45665" t="s">
        <v>975</v>
      </c>
      <c r="E45665" t="s">
        <v>1015</v>
      </c>
      <c r="F45665" s="86">
        <v>2778338.0544486502</v>
      </c>
    </row>
    <row r="45666" spans="1:6">
      <c r="A45666">
        <v>2019</v>
      </c>
      <c r="B45666" t="s">
        <v>1040</v>
      </c>
      <c r="C45666" t="s">
        <v>1022</v>
      </c>
      <c r="D45666" t="s">
        <v>975</v>
      </c>
      <c r="E45666" t="s">
        <v>1015</v>
      </c>
      <c r="F45666" s="86">
        <v>2779627.5821289602</v>
      </c>
    </row>
    <row r="45667" spans="1:6">
      <c r="A45667">
        <v>2020</v>
      </c>
      <c r="B45667" t="s">
        <v>1040</v>
      </c>
      <c r="C45667" t="s">
        <v>1022</v>
      </c>
      <c r="D45667" t="s">
        <v>975</v>
      </c>
      <c r="E45667" t="s">
        <v>1015</v>
      </c>
      <c r="F45667" s="86">
        <v>2782904.4404738299</v>
      </c>
    </row>
    <row r="45668" spans="1:6">
      <c r="A45668">
        <v>2021</v>
      </c>
      <c r="B45668" t="s">
        <v>1040</v>
      </c>
      <c r="C45668" t="s">
        <v>1022</v>
      </c>
      <c r="D45668" t="s">
        <v>975</v>
      </c>
      <c r="E45668" t="s">
        <v>1015</v>
      </c>
      <c r="F45668" s="86">
        <v>2785573.9598091198</v>
      </c>
    </row>
    <row r="45669" spans="1:6">
      <c r="A45669">
        <v>2022</v>
      </c>
      <c r="B45669" t="s">
        <v>1040</v>
      </c>
      <c r="C45669" t="s">
        <v>1022</v>
      </c>
      <c r="D45669" t="s">
        <v>975</v>
      </c>
      <c r="E45669" t="s">
        <v>1015</v>
      </c>
      <c r="F45669" s="86">
        <v>2788473.4946758901</v>
      </c>
    </row>
    <row r="45670" spans="1:6">
      <c r="A45670">
        <v>2023</v>
      </c>
      <c r="B45670" t="s">
        <v>1040</v>
      </c>
      <c r="C45670" t="s">
        <v>1022</v>
      </c>
      <c r="D45670" t="s">
        <v>975</v>
      </c>
      <c r="E45670" t="s">
        <v>1015</v>
      </c>
      <c r="F45670" s="86">
        <v>2790645.7353199599</v>
      </c>
    </row>
    <row r="45671" spans="1:6">
      <c r="A45671">
        <v>2024</v>
      </c>
      <c r="B45671" t="s">
        <v>1040</v>
      </c>
      <c r="C45671" t="s">
        <v>1022</v>
      </c>
      <c r="D45671" t="s">
        <v>975</v>
      </c>
      <c r="E45671" t="s">
        <v>1015</v>
      </c>
      <c r="F45671" s="86">
        <v>2792854.23670751</v>
      </c>
    </row>
    <row r="45672" spans="1:6">
      <c r="A45672">
        <v>2025</v>
      </c>
      <c r="B45672" t="s">
        <v>1040</v>
      </c>
      <c r="C45672" t="s">
        <v>1022</v>
      </c>
      <c r="D45672" t="s">
        <v>975</v>
      </c>
      <c r="E45672" t="s">
        <v>1015</v>
      </c>
      <c r="F45672" s="86">
        <v>2796879.6204351499</v>
      </c>
    </row>
    <row r="45673" spans="1:6">
      <c r="A45673">
        <v>2026</v>
      </c>
      <c r="B45673" t="s">
        <v>1040</v>
      </c>
      <c r="C45673" t="s">
        <v>1022</v>
      </c>
      <c r="D45673" t="s">
        <v>975</v>
      </c>
      <c r="E45673" t="s">
        <v>1015</v>
      </c>
      <c r="F45673" s="86">
        <v>2801478.44174163</v>
      </c>
    </row>
    <row r="45674" spans="1:6">
      <c r="A45674">
        <v>2027</v>
      </c>
      <c r="B45674" t="s">
        <v>1040</v>
      </c>
      <c r="C45674" t="s">
        <v>1022</v>
      </c>
      <c r="D45674" t="s">
        <v>975</v>
      </c>
      <c r="E45674" t="s">
        <v>1015</v>
      </c>
      <c r="F45674" s="86">
        <v>2807246.4758697301</v>
      </c>
    </row>
    <row r="45675" spans="1:6">
      <c r="A45675">
        <v>2028</v>
      </c>
      <c r="B45675" t="s">
        <v>1040</v>
      </c>
      <c r="C45675" t="s">
        <v>1022</v>
      </c>
      <c r="D45675" t="s">
        <v>975</v>
      </c>
      <c r="E45675" t="s">
        <v>1015</v>
      </c>
      <c r="F45675" s="86">
        <v>2814985.6944748498</v>
      </c>
    </row>
    <row r="45676" spans="1:6">
      <c r="A45676">
        <v>2029</v>
      </c>
      <c r="B45676" t="s">
        <v>1040</v>
      </c>
      <c r="C45676" t="s">
        <v>1022</v>
      </c>
      <c r="D45676" t="s">
        <v>975</v>
      </c>
      <c r="E45676" t="s">
        <v>1015</v>
      </c>
      <c r="F45676" s="86">
        <v>2822396.3621927202</v>
      </c>
    </row>
    <row r="45677" spans="1:6">
      <c r="A45677">
        <v>2030</v>
      </c>
      <c r="B45677" t="s">
        <v>1040</v>
      </c>
      <c r="C45677" t="s">
        <v>1022</v>
      </c>
      <c r="D45677" t="s">
        <v>975</v>
      </c>
      <c r="E45677" t="s">
        <v>1015</v>
      </c>
      <c r="F45677" s="86">
        <v>2830706.2429821501</v>
      </c>
    </row>
    <row r="45678" spans="1:6">
      <c r="A45678">
        <v>2031</v>
      </c>
      <c r="B45678" t="s">
        <v>1040</v>
      </c>
      <c r="C45678" t="s">
        <v>1022</v>
      </c>
      <c r="D45678" t="s">
        <v>975</v>
      </c>
      <c r="E45678" t="s">
        <v>1015</v>
      </c>
      <c r="F45678" s="86">
        <v>2840598.10781617</v>
      </c>
    </row>
    <row r="45679" spans="1:6">
      <c r="A45679">
        <v>2032</v>
      </c>
      <c r="B45679" t="s">
        <v>1040</v>
      </c>
      <c r="C45679" t="s">
        <v>1022</v>
      </c>
      <c r="D45679" t="s">
        <v>975</v>
      </c>
      <c r="E45679" t="s">
        <v>1015</v>
      </c>
      <c r="F45679" s="86">
        <v>2849502.8703255998</v>
      </c>
    </row>
    <row r="45680" spans="1:6">
      <c r="A45680">
        <v>2033</v>
      </c>
      <c r="B45680" t="s">
        <v>1040</v>
      </c>
      <c r="C45680" t="s">
        <v>1022</v>
      </c>
      <c r="D45680" t="s">
        <v>975</v>
      </c>
      <c r="E45680" t="s">
        <v>1015</v>
      </c>
      <c r="F45680" s="86">
        <v>2856680.01697894</v>
      </c>
    </row>
    <row r="45681" spans="1:6">
      <c r="A45681">
        <v>2034</v>
      </c>
      <c r="B45681" t="s">
        <v>1040</v>
      </c>
      <c r="C45681" t="s">
        <v>1022</v>
      </c>
      <c r="D45681" t="s">
        <v>975</v>
      </c>
      <c r="E45681" t="s">
        <v>1015</v>
      </c>
      <c r="F45681" s="86">
        <v>2862799.5872795698</v>
      </c>
    </row>
    <row r="45682" spans="1:6">
      <c r="A45682">
        <v>2035</v>
      </c>
      <c r="B45682" t="s">
        <v>1040</v>
      </c>
      <c r="C45682" t="s">
        <v>1022</v>
      </c>
      <c r="D45682" t="s">
        <v>975</v>
      </c>
      <c r="E45682" t="s">
        <v>1015</v>
      </c>
      <c r="F45682" s="86">
        <v>2866921.52053311</v>
      </c>
    </row>
    <row r="45683" spans="1:6">
      <c r="A45683">
        <v>2036</v>
      </c>
      <c r="B45683" t="s">
        <v>1040</v>
      </c>
      <c r="C45683" t="s">
        <v>1022</v>
      </c>
      <c r="D45683" t="s">
        <v>975</v>
      </c>
      <c r="E45683" t="s">
        <v>1015</v>
      </c>
      <c r="F45683" s="86">
        <v>2870262.4398891702</v>
      </c>
    </row>
    <row r="45684" spans="1:6">
      <c r="A45684">
        <v>2037</v>
      </c>
      <c r="B45684" t="s">
        <v>1040</v>
      </c>
      <c r="C45684" t="s">
        <v>1022</v>
      </c>
      <c r="D45684" t="s">
        <v>975</v>
      </c>
      <c r="E45684" t="s">
        <v>1015</v>
      </c>
      <c r="F45684" s="86">
        <v>2869349.6174407499</v>
      </c>
    </row>
    <row r="45685" spans="1:6">
      <c r="A45685">
        <v>2038</v>
      </c>
      <c r="B45685" t="s">
        <v>1040</v>
      </c>
      <c r="C45685" t="s">
        <v>1022</v>
      </c>
      <c r="D45685" t="s">
        <v>975</v>
      </c>
      <c r="E45685" t="s">
        <v>1015</v>
      </c>
      <c r="F45685" s="86">
        <v>2867175.3305731001</v>
      </c>
    </row>
    <row r="45686" spans="1:6">
      <c r="A45686">
        <v>2039</v>
      </c>
      <c r="B45686" t="s">
        <v>1040</v>
      </c>
      <c r="C45686" t="s">
        <v>1022</v>
      </c>
      <c r="D45686" t="s">
        <v>975</v>
      </c>
      <c r="E45686" t="s">
        <v>1015</v>
      </c>
      <c r="F45686" s="86">
        <v>2864355.0286887898</v>
      </c>
    </row>
    <row r="45687" spans="1:6">
      <c r="A45687">
        <v>2040</v>
      </c>
      <c r="B45687" t="s">
        <v>1040</v>
      </c>
      <c r="C45687" t="s">
        <v>1022</v>
      </c>
      <c r="D45687" t="s">
        <v>975</v>
      </c>
      <c r="E45687" t="s">
        <v>1015</v>
      </c>
      <c r="F45687" s="86">
        <v>2861837.5237133801</v>
      </c>
    </row>
    <row r="45688" spans="1:6">
      <c r="A45688">
        <v>2041</v>
      </c>
      <c r="B45688" t="s">
        <v>1040</v>
      </c>
      <c r="C45688" t="s">
        <v>1022</v>
      </c>
      <c r="D45688" t="s">
        <v>975</v>
      </c>
      <c r="E45688" t="s">
        <v>1015</v>
      </c>
      <c r="F45688" s="86">
        <v>2850445.6444155001</v>
      </c>
    </row>
    <row r="45689" spans="1:6">
      <c r="A45689">
        <v>2042</v>
      </c>
      <c r="B45689" t="s">
        <v>1040</v>
      </c>
      <c r="C45689" t="s">
        <v>1022</v>
      </c>
      <c r="D45689" t="s">
        <v>975</v>
      </c>
      <c r="E45689" t="s">
        <v>1015</v>
      </c>
      <c r="F45689" s="86">
        <v>2841076.1033757702</v>
      </c>
    </row>
    <row r="45690" spans="1:6">
      <c r="A45690">
        <v>2043</v>
      </c>
      <c r="B45690" t="s">
        <v>1040</v>
      </c>
      <c r="C45690" t="s">
        <v>1022</v>
      </c>
      <c r="D45690" t="s">
        <v>975</v>
      </c>
      <c r="E45690" t="s">
        <v>1015</v>
      </c>
      <c r="F45690" s="86">
        <v>2832290.05076617</v>
      </c>
    </row>
    <row r="45691" spans="1:6">
      <c r="A45691">
        <v>2044</v>
      </c>
      <c r="B45691" t="s">
        <v>1040</v>
      </c>
      <c r="C45691" t="s">
        <v>1022</v>
      </c>
      <c r="D45691" t="s">
        <v>975</v>
      </c>
      <c r="E45691" t="s">
        <v>1015</v>
      </c>
      <c r="F45691" s="86">
        <v>2825087.0963807199</v>
      </c>
    </row>
    <row r="45692" spans="1:6">
      <c r="A45692">
        <v>2045</v>
      </c>
      <c r="B45692" t="s">
        <v>1040</v>
      </c>
      <c r="C45692" t="s">
        <v>1022</v>
      </c>
      <c r="D45692" t="s">
        <v>975</v>
      </c>
      <c r="E45692" t="s">
        <v>1015</v>
      </c>
      <c r="F45692" s="86">
        <v>2819438.88267039</v>
      </c>
    </row>
    <row r="45693" spans="1:6">
      <c r="A45693">
        <v>2046</v>
      </c>
      <c r="B45693" t="s">
        <v>1040</v>
      </c>
      <c r="C45693" t="s">
        <v>1022</v>
      </c>
      <c r="D45693" t="s">
        <v>975</v>
      </c>
      <c r="E45693" t="s">
        <v>1015</v>
      </c>
      <c r="F45693" s="86">
        <v>2815127.4178868602</v>
      </c>
    </row>
    <row r="45694" spans="1:6">
      <c r="A45694">
        <v>2047</v>
      </c>
      <c r="B45694" t="s">
        <v>1040</v>
      </c>
      <c r="C45694" t="s">
        <v>1022</v>
      </c>
      <c r="D45694" t="s">
        <v>975</v>
      </c>
      <c r="E45694" t="s">
        <v>1015</v>
      </c>
      <c r="F45694" s="86">
        <v>2812710.6302952701</v>
      </c>
    </row>
    <row r="45695" spans="1:6">
      <c r="A45695">
        <v>2048</v>
      </c>
      <c r="B45695" t="s">
        <v>1040</v>
      </c>
      <c r="C45695" t="s">
        <v>1022</v>
      </c>
      <c r="D45695" t="s">
        <v>975</v>
      </c>
      <c r="E45695" t="s">
        <v>1015</v>
      </c>
      <c r="F45695" s="86">
        <v>2810269.0804912499</v>
      </c>
    </row>
    <row r="45696" spans="1:6">
      <c r="A45696">
        <v>2049</v>
      </c>
      <c r="B45696" t="s">
        <v>1040</v>
      </c>
      <c r="C45696" t="s">
        <v>1022</v>
      </c>
      <c r="D45696" t="s">
        <v>975</v>
      </c>
      <c r="E45696" t="s">
        <v>1015</v>
      </c>
      <c r="F45696" s="86">
        <v>2808321.6769685801</v>
      </c>
    </row>
    <row r="45697" spans="1:6">
      <c r="A45697">
        <v>2050</v>
      </c>
      <c r="B45697" t="s">
        <v>1040</v>
      </c>
      <c r="C45697" t="s">
        <v>1022</v>
      </c>
      <c r="D45697" t="s">
        <v>975</v>
      </c>
      <c r="E45697" t="s">
        <v>1015</v>
      </c>
      <c r="F45697" s="86">
        <v>2806617.1049492601</v>
      </c>
    </row>
    <row r="45698" spans="1:6">
      <c r="A45698">
        <v>2017</v>
      </c>
      <c r="B45698" t="s">
        <v>1041</v>
      </c>
      <c r="C45698" t="s">
        <v>1022</v>
      </c>
      <c r="D45698" t="s">
        <v>975</v>
      </c>
      <c r="E45698" t="s">
        <v>1015</v>
      </c>
      <c r="F45698" s="86">
        <v>1905533.7379775301</v>
      </c>
    </row>
    <row r="45699" spans="1:6">
      <c r="A45699">
        <v>2018</v>
      </c>
      <c r="B45699" t="s">
        <v>1041</v>
      </c>
      <c r="C45699" t="s">
        <v>1022</v>
      </c>
      <c r="D45699" t="s">
        <v>975</v>
      </c>
      <c r="E45699" t="s">
        <v>1015</v>
      </c>
      <c r="F45699" s="86">
        <v>1968933.0675415499</v>
      </c>
    </row>
    <row r="45700" spans="1:6">
      <c r="A45700">
        <v>2019</v>
      </c>
      <c r="B45700" t="s">
        <v>1041</v>
      </c>
      <c r="C45700" t="s">
        <v>1022</v>
      </c>
      <c r="D45700" t="s">
        <v>975</v>
      </c>
      <c r="E45700" t="s">
        <v>1015</v>
      </c>
      <c r="F45700" s="86">
        <v>1979062.07396918</v>
      </c>
    </row>
    <row r="45701" spans="1:6">
      <c r="A45701">
        <v>2020</v>
      </c>
      <c r="B45701" t="s">
        <v>1041</v>
      </c>
      <c r="C45701" t="s">
        <v>1022</v>
      </c>
      <c r="D45701" t="s">
        <v>975</v>
      </c>
      <c r="E45701" t="s">
        <v>1015</v>
      </c>
      <c r="F45701" s="86">
        <v>1988256.31741982</v>
      </c>
    </row>
    <row r="45702" spans="1:6">
      <c r="A45702">
        <v>2021</v>
      </c>
      <c r="B45702" t="s">
        <v>1041</v>
      </c>
      <c r="C45702" t="s">
        <v>1022</v>
      </c>
      <c r="D45702" t="s">
        <v>975</v>
      </c>
      <c r="E45702" t="s">
        <v>1015</v>
      </c>
      <c r="F45702" s="86">
        <v>1997384.36709991</v>
      </c>
    </row>
    <row r="45703" spans="1:6">
      <c r="A45703">
        <v>2022</v>
      </c>
      <c r="B45703" t="s">
        <v>1041</v>
      </c>
      <c r="C45703" t="s">
        <v>1022</v>
      </c>
      <c r="D45703" t="s">
        <v>975</v>
      </c>
      <c r="E45703" t="s">
        <v>1015</v>
      </c>
      <c r="F45703" s="86">
        <v>2005144.0576623101</v>
      </c>
    </row>
    <row r="45704" spans="1:6">
      <c r="A45704">
        <v>2023</v>
      </c>
      <c r="B45704" t="s">
        <v>1041</v>
      </c>
      <c r="C45704" t="s">
        <v>1022</v>
      </c>
      <c r="D45704" t="s">
        <v>975</v>
      </c>
      <c r="E45704" t="s">
        <v>1015</v>
      </c>
      <c r="F45704" s="86">
        <v>2011349.1829794301</v>
      </c>
    </row>
    <row r="45705" spans="1:6">
      <c r="A45705">
        <v>2024</v>
      </c>
      <c r="B45705" t="s">
        <v>1041</v>
      </c>
      <c r="C45705" t="s">
        <v>1022</v>
      </c>
      <c r="D45705" t="s">
        <v>975</v>
      </c>
      <c r="E45705" t="s">
        <v>1015</v>
      </c>
      <c r="F45705" s="86">
        <v>2018212.0515044399</v>
      </c>
    </row>
    <row r="45706" spans="1:6">
      <c r="A45706">
        <v>2025</v>
      </c>
      <c r="B45706" t="s">
        <v>1041</v>
      </c>
      <c r="C45706" t="s">
        <v>1022</v>
      </c>
      <c r="D45706" t="s">
        <v>975</v>
      </c>
      <c r="E45706" t="s">
        <v>1015</v>
      </c>
      <c r="F45706" s="86">
        <v>2025063.3675846001</v>
      </c>
    </row>
    <row r="45707" spans="1:6">
      <c r="A45707">
        <v>2026</v>
      </c>
      <c r="B45707" t="s">
        <v>1041</v>
      </c>
      <c r="C45707" t="s">
        <v>1022</v>
      </c>
      <c r="D45707" t="s">
        <v>975</v>
      </c>
      <c r="E45707" t="s">
        <v>1015</v>
      </c>
      <c r="F45707" s="86">
        <v>2031372.09827022</v>
      </c>
    </row>
    <row r="45708" spans="1:6">
      <c r="A45708">
        <v>2027</v>
      </c>
      <c r="B45708" t="s">
        <v>1041</v>
      </c>
      <c r="C45708" t="s">
        <v>1022</v>
      </c>
      <c r="D45708" t="s">
        <v>975</v>
      </c>
      <c r="E45708" t="s">
        <v>1015</v>
      </c>
      <c r="F45708" s="86">
        <v>2040516.4931998199</v>
      </c>
    </row>
    <row r="45709" spans="1:6">
      <c r="A45709">
        <v>2028</v>
      </c>
      <c r="B45709" t="s">
        <v>1041</v>
      </c>
      <c r="C45709" t="s">
        <v>1022</v>
      </c>
      <c r="D45709" t="s">
        <v>975</v>
      </c>
      <c r="E45709" t="s">
        <v>1015</v>
      </c>
      <c r="F45709" s="86">
        <v>2050386.50124922</v>
      </c>
    </row>
    <row r="45710" spans="1:6">
      <c r="A45710">
        <v>2029</v>
      </c>
      <c r="B45710" t="s">
        <v>1041</v>
      </c>
      <c r="C45710" t="s">
        <v>1022</v>
      </c>
      <c r="D45710" t="s">
        <v>975</v>
      </c>
      <c r="E45710" t="s">
        <v>1015</v>
      </c>
      <c r="F45710" s="86">
        <v>2059239.9178079399</v>
      </c>
    </row>
    <row r="45711" spans="1:6">
      <c r="A45711">
        <v>2030</v>
      </c>
      <c r="B45711" t="s">
        <v>1041</v>
      </c>
      <c r="C45711" t="s">
        <v>1022</v>
      </c>
      <c r="D45711" t="s">
        <v>975</v>
      </c>
      <c r="E45711" t="s">
        <v>1015</v>
      </c>
      <c r="F45711" s="86">
        <v>2069511.0339514499</v>
      </c>
    </row>
    <row r="45712" spans="1:6">
      <c r="A45712">
        <v>2031</v>
      </c>
      <c r="B45712" t="s">
        <v>1041</v>
      </c>
      <c r="C45712" t="s">
        <v>1022</v>
      </c>
      <c r="D45712" t="s">
        <v>975</v>
      </c>
      <c r="E45712" t="s">
        <v>1015</v>
      </c>
      <c r="F45712" s="86">
        <v>2080021.3965541001</v>
      </c>
    </row>
    <row r="45713" spans="1:6">
      <c r="A45713">
        <v>2032</v>
      </c>
      <c r="B45713" t="s">
        <v>1041</v>
      </c>
      <c r="C45713" t="s">
        <v>1022</v>
      </c>
      <c r="D45713" t="s">
        <v>975</v>
      </c>
      <c r="E45713" t="s">
        <v>1015</v>
      </c>
      <c r="F45713" s="86">
        <v>2090181.19799516</v>
      </c>
    </row>
    <row r="45714" spans="1:6">
      <c r="A45714">
        <v>2033</v>
      </c>
      <c r="B45714" t="s">
        <v>1041</v>
      </c>
      <c r="C45714" t="s">
        <v>1022</v>
      </c>
      <c r="D45714" t="s">
        <v>975</v>
      </c>
      <c r="E45714" t="s">
        <v>1015</v>
      </c>
      <c r="F45714" s="86">
        <v>2098139.1167696398</v>
      </c>
    </row>
    <row r="45715" spans="1:6">
      <c r="A45715">
        <v>2034</v>
      </c>
      <c r="B45715" t="s">
        <v>1041</v>
      </c>
      <c r="C45715" t="s">
        <v>1022</v>
      </c>
      <c r="D45715" t="s">
        <v>975</v>
      </c>
      <c r="E45715" t="s">
        <v>1015</v>
      </c>
      <c r="F45715" s="86">
        <v>2105897.65983075</v>
      </c>
    </row>
    <row r="45716" spans="1:6">
      <c r="A45716">
        <v>2035</v>
      </c>
      <c r="B45716" t="s">
        <v>1041</v>
      </c>
      <c r="C45716" t="s">
        <v>1022</v>
      </c>
      <c r="D45716" t="s">
        <v>975</v>
      </c>
      <c r="E45716" t="s">
        <v>1015</v>
      </c>
      <c r="F45716" s="86">
        <v>2111561.5177529701</v>
      </c>
    </row>
    <row r="45717" spans="1:6">
      <c r="A45717">
        <v>2036</v>
      </c>
      <c r="B45717" t="s">
        <v>1041</v>
      </c>
      <c r="C45717" t="s">
        <v>1022</v>
      </c>
      <c r="D45717" t="s">
        <v>975</v>
      </c>
      <c r="E45717" t="s">
        <v>1015</v>
      </c>
      <c r="F45717" s="86">
        <v>2117602.8785220301</v>
      </c>
    </row>
    <row r="45718" spans="1:6">
      <c r="A45718">
        <v>2037</v>
      </c>
      <c r="B45718" t="s">
        <v>1041</v>
      </c>
      <c r="C45718" t="s">
        <v>1022</v>
      </c>
      <c r="D45718" t="s">
        <v>975</v>
      </c>
      <c r="E45718" t="s">
        <v>1015</v>
      </c>
      <c r="F45718" s="86">
        <v>2122586.0678985598</v>
      </c>
    </row>
    <row r="45719" spans="1:6">
      <c r="A45719">
        <v>2038</v>
      </c>
      <c r="B45719" t="s">
        <v>1041</v>
      </c>
      <c r="C45719" t="s">
        <v>1022</v>
      </c>
      <c r="D45719" t="s">
        <v>975</v>
      </c>
      <c r="E45719" t="s">
        <v>1015</v>
      </c>
      <c r="F45719" s="86">
        <v>2126860.16176906</v>
      </c>
    </row>
    <row r="45720" spans="1:6">
      <c r="A45720">
        <v>2039</v>
      </c>
      <c r="B45720" t="s">
        <v>1041</v>
      </c>
      <c r="C45720" t="s">
        <v>1022</v>
      </c>
      <c r="D45720" t="s">
        <v>975</v>
      </c>
      <c r="E45720" t="s">
        <v>1015</v>
      </c>
      <c r="F45720" s="86">
        <v>2130686.2414301601</v>
      </c>
    </row>
    <row r="45721" spans="1:6">
      <c r="A45721">
        <v>2040</v>
      </c>
      <c r="B45721" t="s">
        <v>1041</v>
      </c>
      <c r="C45721" t="s">
        <v>1022</v>
      </c>
      <c r="D45721" t="s">
        <v>975</v>
      </c>
      <c r="E45721" t="s">
        <v>1015</v>
      </c>
      <c r="F45721" s="86">
        <v>2133754.2726773699</v>
      </c>
    </row>
    <row r="45722" spans="1:6">
      <c r="A45722">
        <v>2041</v>
      </c>
      <c r="B45722" t="s">
        <v>1041</v>
      </c>
      <c r="C45722" t="s">
        <v>1022</v>
      </c>
      <c r="D45722" t="s">
        <v>975</v>
      </c>
      <c r="E45722" t="s">
        <v>1015</v>
      </c>
      <c r="F45722" s="86">
        <v>2140643.2431608899</v>
      </c>
    </row>
    <row r="45723" spans="1:6">
      <c r="A45723">
        <v>2042</v>
      </c>
      <c r="B45723" t="s">
        <v>1041</v>
      </c>
      <c r="C45723" t="s">
        <v>1022</v>
      </c>
      <c r="D45723" t="s">
        <v>975</v>
      </c>
      <c r="E45723" t="s">
        <v>1015</v>
      </c>
      <c r="F45723" s="86">
        <v>2148564.5800667698</v>
      </c>
    </row>
    <row r="45724" spans="1:6">
      <c r="A45724">
        <v>2043</v>
      </c>
      <c r="B45724" t="s">
        <v>1041</v>
      </c>
      <c r="C45724" t="s">
        <v>1022</v>
      </c>
      <c r="D45724" t="s">
        <v>975</v>
      </c>
      <c r="E45724" t="s">
        <v>1015</v>
      </c>
      <c r="F45724" s="86">
        <v>2157626.3542214101</v>
      </c>
    </row>
    <row r="45725" spans="1:6">
      <c r="A45725">
        <v>2044</v>
      </c>
      <c r="B45725" t="s">
        <v>1041</v>
      </c>
      <c r="C45725" t="s">
        <v>1022</v>
      </c>
      <c r="D45725" t="s">
        <v>975</v>
      </c>
      <c r="E45725" t="s">
        <v>1015</v>
      </c>
      <c r="F45725" s="86">
        <v>2167889.1800058298</v>
      </c>
    </row>
    <row r="45726" spans="1:6">
      <c r="A45726">
        <v>2045</v>
      </c>
      <c r="B45726" t="s">
        <v>1041</v>
      </c>
      <c r="C45726" t="s">
        <v>1022</v>
      </c>
      <c r="D45726" t="s">
        <v>975</v>
      </c>
      <c r="E45726" t="s">
        <v>1015</v>
      </c>
      <c r="F45726" s="86">
        <v>2179233.4881640198</v>
      </c>
    </row>
    <row r="45727" spans="1:6">
      <c r="A45727">
        <v>2046</v>
      </c>
      <c r="B45727" t="s">
        <v>1041</v>
      </c>
      <c r="C45727" t="s">
        <v>1022</v>
      </c>
      <c r="D45727" t="s">
        <v>975</v>
      </c>
      <c r="E45727" t="s">
        <v>1015</v>
      </c>
      <c r="F45727" s="86">
        <v>2190252.1266597901</v>
      </c>
    </row>
    <row r="45728" spans="1:6">
      <c r="A45728">
        <v>2047</v>
      </c>
      <c r="B45728" t="s">
        <v>1041</v>
      </c>
      <c r="C45728" t="s">
        <v>1022</v>
      </c>
      <c r="D45728" t="s">
        <v>975</v>
      </c>
      <c r="E45728" t="s">
        <v>1015</v>
      </c>
      <c r="F45728" s="86">
        <v>2202896.5734804599</v>
      </c>
    </row>
    <row r="45729" spans="1:6">
      <c r="A45729">
        <v>2048</v>
      </c>
      <c r="B45729" t="s">
        <v>1041</v>
      </c>
      <c r="C45729" t="s">
        <v>1022</v>
      </c>
      <c r="D45729" t="s">
        <v>975</v>
      </c>
      <c r="E45729" t="s">
        <v>1015</v>
      </c>
      <c r="F45729" s="86">
        <v>2215791.99049277</v>
      </c>
    </row>
    <row r="45730" spans="1:6">
      <c r="A45730">
        <v>2049</v>
      </c>
      <c r="B45730" t="s">
        <v>1041</v>
      </c>
      <c r="C45730" t="s">
        <v>1022</v>
      </c>
      <c r="D45730" t="s">
        <v>975</v>
      </c>
      <c r="E45730" t="s">
        <v>1015</v>
      </c>
      <c r="F45730" s="86">
        <v>2228705.07521324</v>
      </c>
    </row>
    <row r="45731" spans="1:6">
      <c r="A45731">
        <v>2050</v>
      </c>
      <c r="B45731" t="s">
        <v>1041</v>
      </c>
      <c r="C45731" t="s">
        <v>1022</v>
      </c>
      <c r="D45731" t="s">
        <v>975</v>
      </c>
      <c r="E45731" t="s">
        <v>1015</v>
      </c>
      <c r="F45731" s="86">
        <v>2241503.9186040498</v>
      </c>
    </row>
    <row r="45732" spans="1:6">
      <c r="A45732">
        <v>2017</v>
      </c>
      <c r="B45732" t="s">
        <v>1042</v>
      </c>
      <c r="C45732" t="s">
        <v>1022</v>
      </c>
      <c r="D45732" t="s">
        <v>975</v>
      </c>
      <c r="E45732" t="s">
        <v>1015</v>
      </c>
      <c r="F45732" s="86">
        <v>3707216.2857912001</v>
      </c>
    </row>
    <row r="45733" spans="1:6">
      <c r="A45733">
        <v>2018</v>
      </c>
      <c r="B45733" t="s">
        <v>1042</v>
      </c>
      <c r="C45733" t="s">
        <v>1022</v>
      </c>
      <c r="D45733" t="s">
        <v>975</v>
      </c>
      <c r="E45733" t="s">
        <v>1015</v>
      </c>
      <c r="F45733" s="86">
        <v>3684655.2216553902</v>
      </c>
    </row>
    <row r="45734" spans="1:6">
      <c r="A45734">
        <v>2019</v>
      </c>
      <c r="B45734" t="s">
        <v>1042</v>
      </c>
      <c r="C45734" t="s">
        <v>1022</v>
      </c>
      <c r="D45734" t="s">
        <v>975</v>
      </c>
      <c r="E45734" t="s">
        <v>1015</v>
      </c>
      <c r="F45734" s="86">
        <v>3759155.84319122</v>
      </c>
    </row>
    <row r="45735" spans="1:6">
      <c r="A45735">
        <v>2020</v>
      </c>
      <c r="B45735" t="s">
        <v>1042</v>
      </c>
      <c r="C45735" t="s">
        <v>1022</v>
      </c>
      <c r="D45735" t="s">
        <v>975</v>
      </c>
      <c r="E45735" t="s">
        <v>1015</v>
      </c>
      <c r="F45735" s="86">
        <v>3832195.5595199298</v>
      </c>
    </row>
    <row r="45736" spans="1:6">
      <c r="A45736">
        <v>2021</v>
      </c>
      <c r="B45736" t="s">
        <v>1042</v>
      </c>
      <c r="C45736" t="s">
        <v>1022</v>
      </c>
      <c r="D45736" t="s">
        <v>975</v>
      </c>
      <c r="E45736" t="s">
        <v>1015</v>
      </c>
      <c r="F45736" s="86">
        <v>3901829.94057565</v>
      </c>
    </row>
    <row r="45737" spans="1:6">
      <c r="A45737">
        <v>2022</v>
      </c>
      <c r="B45737" t="s">
        <v>1042</v>
      </c>
      <c r="C45737" t="s">
        <v>1022</v>
      </c>
      <c r="D45737" t="s">
        <v>975</v>
      </c>
      <c r="E45737" t="s">
        <v>1015</v>
      </c>
      <c r="F45737" s="86">
        <v>3963867.83835286</v>
      </c>
    </row>
    <row r="45738" spans="1:6">
      <c r="A45738">
        <v>2023</v>
      </c>
      <c r="B45738" t="s">
        <v>1042</v>
      </c>
      <c r="C45738" t="s">
        <v>1022</v>
      </c>
      <c r="D45738" t="s">
        <v>975</v>
      </c>
      <c r="E45738" t="s">
        <v>1015</v>
      </c>
      <c r="F45738" s="86">
        <v>4021375.1912459601</v>
      </c>
    </row>
    <row r="45739" spans="1:6">
      <c r="A45739">
        <v>2024</v>
      </c>
      <c r="B45739" t="s">
        <v>1042</v>
      </c>
      <c r="C45739" t="s">
        <v>1022</v>
      </c>
      <c r="D45739" t="s">
        <v>975</v>
      </c>
      <c r="E45739" t="s">
        <v>1015</v>
      </c>
      <c r="F45739" s="86">
        <v>4071112.9642002699</v>
      </c>
    </row>
    <row r="45740" spans="1:6">
      <c r="A45740">
        <v>2025</v>
      </c>
      <c r="B45740" t="s">
        <v>1042</v>
      </c>
      <c r="C45740" t="s">
        <v>1022</v>
      </c>
      <c r="D45740" t="s">
        <v>975</v>
      </c>
      <c r="E45740" t="s">
        <v>1015</v>
      </c>
      <c r="F45740" s="86">
        <v>4114589.6605545902</v>
      </c>
    </row>
    <row r="45741" spans="1:6">
      <c r="A45741">
        <v>2026</v>
      </c>
      <c r="B45741" t="s">
        <v>1042</v>
      </c>
      <c r="C45741" t="s">
        <v>1022</v>
      </c>
      <c r="D45741" t="s">
        <v>975</v>
      </c>
      <c r="E45741" t="s">
        <v>1015</v>
      </c>
      <c r="F45741" s="86">
        <v>4152259.1217797799</v>
      </c>
    </row>
    <row r="45742" spans="1:6">
      <c r="A45742">
        <v>2027</v>
      </c>
      <c r="B45742" t="s">
        <v>1042</v>
      </c>
      <c r="C45742" t="s">
        <v>1022</v>
      </c>
      <c r="D45742" t="s">
        <v>975</v>
      </c>
      <c r="E45742" t="s">
        <v>1015</v>
      </c>
      <c r="F45742" s="86">
        <v>4187393.6148638199</v>
      </c>
    </row>
    <row r="45743" spans="1:6">
      <c r="A45743">
        <v>2028</v>
      </c>
      <c r="B45743" t="s">
        <v>1042</v>
      </c>
      <c r="C45743" t="s">
        <v>1022</v>
      </c>
      <c r="D45743" t="s">
        <v>975</v>
      </c>
      <c r="E45743" t="s">
        <v>1015</v>
      </c>
      <c r="F45743" s="86">
        <v>4216598.90759122</v>
      </c>
    </row>
    <row r="45744" spans="1:6">
      <c r="A45744">
        <v>2029</v>
      </c>
      <c r="B45744" t="s">
        <v>1042</v>
      </c>
      <c r="C45744" t="s">
        <v>1022</v>
      </c>
      <c r="D45744" t="s">
        <v>975</v>
      </c>
      <c r="E45744" t="s">
        <v>1015</v>
      </c>
      <c r="F45744" s="86">
        <v>4244824.4206584999</v>
      </c>
    </row>
    <row r="45745" spans="1:6">
      <c r="A45745">
        <v>2030</v>
      </c>
      <c r="B45745" t="s">
        <v>1042</v>
      </c>
      <c r="C45745" t="s">
        <v>1022</v>
      </c>
      <c r="D45745" t="s">
        <v>975</v>
      </c>
      <c r="E45745" t="s">
        <v>1015</v>
      </c>
      <c r="F45745" s="86">
        <v>4273563.8410434499</v>
      </c>
    </row>
    <row r="45746" spans="1:6">
      <c r="A45746">
        <v>2031</v>
      </c>
      <c r="B45746" t="s">
        <v>1042</v>
      </c>
      <c r="C45746" t="s">
        <v>1022</v>
      </c>
      <c r="D45746" t="s">
        <v>975</v>
      </c>
      <c r="E45746" t="s">
        <v>1015</v>
      </c>
      <c r="F45746" s="86">
        <v>4309184.5330515103</v>
      </c>
    </row>
    <row r="45747" spans="1:6">
      <c r="A45747">
        <v>2032</v>
      </c>
      <c r="B45747" t="s">
        <v>1042</v>
      </c>
      <c r="C45747" t="s">
        <v>1022</v>
      </c>
      <c r="D45747" t="s">
        <v>975</v>
      </c>
      <c r="E45747" t="s">
        <v>1015</v>
      </c>
      <c r="F45747" s="86">
        <v>4351832.2856517201</v>
      </c>
    </row>
    <row r="45748" spans="1:6">
      <c r="A45748">
        <v>2033</v>
      </c>
      <c r="B45748" t="s">
        <v>1042</v>
      </c>
      <c r="C45748" t="s">
        <v>1022</v>
      </c>
      <c r="D45748" t="s">
        <v>975</v>
      </c>
      <c r="E45748" t="s">
        <v>1015</v>
      </c>
      <c r="F45748" s="86">
        <v>4405286.157528</v>
      </c>
    </row>
    <row r="45749" spans="1:6">
      <c r="A45749">
        <v>2034</v>
      </c>
      <c r="B45749" t="s">
        <v>1042</v>
      </c>
      <c r="C45749" t="s">
        <v>1022</v>
      </c>
      <c r="D45749" t="s">
        <v>975</v>
      </c>
      <c r="E45749" t="s">
        <v>1015</v>
      </c>
      <c r="F45749" s="86">
        <v>4470072.1512078801</v>
      </c>
    </row>
    <row r="45750" spans="1:6">
      <c r="A45750">
        <v>2035</v>
      </c>
      <c r="B45750" t="s">
        <v>1042</v>
      </c>
      <c r="C45750" t="s">
        <v>1022</v>
      </c>
      <c r="D45750" t="s">
        <v>975</v>
      </c>
      <c r="E45750" t="s">
        <v>1015</v>
      </c>
      <c r="F45750" s="86">
        <v>4550334.5070037702</v>
      </c>
    </row>
    <row r="45751" spans="1:6">
      <c r="A45751">
        <v>2036</v>
      </c>
      <c r="B45751" t="s">
        <v>1042</v>
      </c>
      <c r="C45751" t="s">
        <v>1022</v>
      </c>
      <c r="D45751" t="s">
        <v>975</v>
      </c>
      <c r="E45751" t="s">
        <v>1015</v>
      </c>
      <c r="F45751" s="86">
        <v>4640709.3014362296</v>
      </c>
    </row>
    <row r="45752" spans="1:6">
      <c r="A45752">
        <v>2037</v>
      </c>
      <c r="B45752" t="s">
        <v>1042</v>
      </c>
      <c r="C45752" t="s">
        <v>1022</v>
      </c>
      <c r="D45752" t="s">
        <v>975</v>
      </c>
      <c r="E45752" t="s">
        <v>1015</v>
      </c>
      <c r="F45752" s="86">
        <v>4741500.2003529798</v>
      </c>
    </row>
    <row r="45753" spans="1:6">
      <c r="A45753">
        <v>2038</v>
      </c>
      <c r="B45753" t="s">
        <v>1042</v>
      </c>
      <c r="C45753" t="s">
        <v>1022</v>
      </c>
      <c r="D45753" t="s">
        <v>975</v>
      </c>
      <c r="E45753" t="s">
        <v>1015</v>
      </c>
      <c r="F45753" s="86">
        <v>4851687.2554844897</v>
      </c>
    </row>
    <row r="45754" spans="1:6">
      <c r="A45754">
        <v>2039</v>
      </c>
      <c r="B45754" t="s">
        <v>1042</v>
      </c>
      <c r="C45754" t="s">
        <v>1022</v>
      </c>
      <c r="D45754" t="s">
        <v>975</v>
      </c>
      <c r="E45754" t="s">
        <v>1015</v>
      </c>
      <c r="F45754" s="86">
        <v>4966342.2560999002</v>
      </c>
    </row>
    <row r="45755" spans="1:6">
      <c r="A45755">
        <v>2040</v>
      </c>
      <c r="B45755" t="s">
        <v>1042</v>
      </c>
      <c r="C45755" t="s">
        <v>1022</v>
      </c>
      <c r="D45755" t="s">
        <v>975</v>
      </c>
      <c r="E45755" t="s">
        <v>1015</v>
      </c>
      <c r="F45755" s="86">
        <v>5088101.9375170199</v>
      </c>
    </row>
    <row r="45756" spans="1:6">
      <c r="A45756">
        <v>2041</v>
      </c>
      <c r="B45756" t="s">
        <v>1042</v>
      </c>
      <c r="C45756" t="s">
        <v>1022</v>
      </c>
      <c r="D45756" t="s">
        <v>975</v>
      </c>
      <c r="E45756" t="s">
        <v>1015</v>
      </c>
      <c r="F45756" s="86">
        <v>5149466.5111782001</v>
      </c>
    </row>
    <row r="45757" spans="1:6">
      <c r="A45757">
        <v>2042</v>
      </c>
      <c r="B45757" t="s">
        <v>1042</v>
      </c>
      <c r="C45757" t="s">
        <v>1022</v>
      </c>
      <c r="D45757" t="s">
        <v>975</v>
      </c>
      <c r="E45757" t="s">
        <v>1015</v>
      </c>
      <c r="F45757" s="86">
        <v>5212036.9063453898</v>
      </c>
    </row>
    <row r="45758" spans="1:6">
      <c r="A45758">
        <v>2043</v>
      </c>
      <c r="B45758" t="s">
        <v>1042</v>
      </c>
      <c r="C45758" t="s">
        <v>1022</v>
      </c>
      <c r="D45758" t="s">
        <v>975</v>
      </c>
      <c r="E45758" t="s">
        <v>1015</v>
      </c>
      <c r="F45758" s="86">
        <v>5277273.7469945801</v>
      </c>
    </row>
    <row r="45759" spans="1:6">
      <c r="A45759">
        <v>2044</v>
      </c>
      <c r="B45759" t="s">
        <v>1042</v>
      </c>
      <c r="C45759" t="s">
        <v>1022</v>
      </c>
      <c r="D45759" t="s">
        <v>975</v>
      </c>
      <c r="E45759" t="s">
        <v>1015</v>
      </c>
      <c r="F45759" s="86">
        <v>5344006.9868168896</v>
      </c>
    </row>
    <row r="45760" spans="1:6">
      <c r="A45760">
        <v>2045</v>
      </c>
      <c r="B45760" t="s">
        <v>1042</v>
      </c>
      <c r="C45760" t="s">
        <v>1022</v>
      </c>
      <c r="D45760" t="s">
        <v>975</v>
      </c>
      <c r="E45760" t="s">
        <v>1015</v>
      </c>
      <c r="F45760" s="86">
        <v>5411358.5747463498</v>
      </c>
    </row>
    <row r="45761" spans="1:6">
      <c r="A45761">
        <v>2046</v>
      </c>
      <c r="B45761" t="s">
        <v>1042</v>
      </c>
      <c r="C45761" t="s">
        <v>1022</v>
      </c>
      <c r="D45761" t="s">
        <v>975</v>
      </c>
      <c r="E45761" t="s">
        <v>1015</v>
      </c>
      <c r="F45761" s="86">
        <v>5477775.7645900697</v>
      </c>
    </row>
    <row r="45762" spans="1:6">
      <c r="A45762">
        <v>2047</v>
      </c>
      <c r="B45762" t="s">
        <v>1042</v>
      </c>
      <c r="C45762" t="s">
        <v>1022</v>
      </c>
      <c r="D45762" t="s">
        <v>975</v>
      </c>
      <c r="E45762" t="s">
        <v>1015</v>
      </c>
      <c r="F45762" s="86">
        <v>5541511.9510394102</v>
      </c>
    </row>
    <row r="45763" spans="1:6">
      <c r="A45763">
        <v>2048</v>
      </c>
      <c r="B45763" t="s">
        <v>1042</v>
      </c>
      <c r="C45763" t="s">
        <v>1022</v>
      </c>
      <c r="D45763" t="s">
        <v>975</v>
      </c>
      <c r="E45763" t="s">
        <v>1015</v>
      </c>
      <c r="F45763" s="86">
        <v>5600092.60142239</v>
      </c>
    </row>
    <row r="45764" spans="1:6">
      <c r="A45764">
        <v>2049</v>
      </c>
      <c r="B45764" t="s">
        <v>1042</v>
      </c>
      <c r="C45764" t="s">
        <v>1022</v>
      </c>
      <c r="D45764" t="s">
        <v>975</v>
      </c>
      <c r="E45764" t="s">
        <v>1015</v>
      </c>
      <c r="F45764" s="86">
        <v>5654211.0927468697</v>
      </c>
    </row>
    <row r="45765" spans="1:6">
      <c r="A45765">
        <v>2050</v>
      </c>
      <c r="B45765" t="s">
        <v>1042</v>
      </c>
      <c r="C45765" t="s">
        <v>1022</v>
      </c>
      <c r="D45765" t="s">
        <v>975</v>
      </c>
      <c r="E45765" t="s">
        <v>1015</v>
      </c>
      <c r="F45765" s="86">
        <v>5702044.7461833702</v>
      </c>
    </row>
    <row r="45766" spans="1:6">
      <c r="A45766">
        <v>2017</v>
      </c>
      <c r="B45766" t="s">
        <v>1043</v>
      </c>
      <c r="C45766" t="s">
        <v>1022</v>
      </c>
      <c r="D45766" t="s">
        <v>975</v>
      </c>
      <c r="E45766" t="s">
        <v>1015</v>
      </c>
      <c r="F45766" s="86">
        <v>5400735.3233658196</v>
      </c>
    </row>
    <row r="45767" spans="1:6">
      <c r="A45767">
        <v>2018</v>
      </c>
      <c r="B45767" t="s">
        <v>1043</v>
      </c>
      <c r="C45767" t="s">
        <v>1022</v>
      </c>
      <c r="D45767" t="s">
        <v>975</v>
      </c>
      <c r="E45767" t="s">
        <v>1015</v>
      </c>
      <c r="F45767" s="86">
        <v>5406935.9024175499</v>
      </c>
    </row>
    <row r="45768" spans="1:6">
      <c r="A45768">
        <v>2019</v>
      </c>
      <c r="B45768" t="s">
        <v>1043</v>
      </c>
      <c r="C45768" t="s">
        <v>1022</v>
      </c>
      <c r="D45768" t="s">
        <v>975</v>
      </c>
      <c r="E45768" t="s">
        <v>1015</v>
      </c>
      <c r="F45768" s="86">
        <v>5433851.8381908303</v>
      </c>
    </row>
    <row r="45769" spans="1:6">
      <c r="A45769">
        <v>2020</v>
      </c>
      <c r="B45769" t="s">
        <v>1043</v>
      </c>
      <c r="C45769" t="s">
        <v>1022</v>
      </c>
      <c r="D45769" t="s">
        <v>975</v>
      </c>
      <c r="E45769" t="s">
        <v>1015</v>
      </c>
      <c r="F45769" s="86">
        <v>5462022.7275358196</v>
      </c>
    </row>
    <row r="45770" spans="1:6">
      <c r="A45770">
        <v>2021</v>
      </c>
      <c r="B45770" t="s">
        <v>1043</v>
      </c>
      <c r="C45770" t="s">
        <v>1022</v>
      </c>
      <c r="D45770" t="s">
        <v>975</v>
      </c>
      <c r="E45770" t="s">
        <v>1015</v>
      </c>
      <c r="F45770" s="86">
        <v>5488774.7051015804</v>
      </c>
    </row>
    <row r="45771" spans="1:6">
      <c r="A45771">
        <v>2022</v>
      </c>
      <c r="B45771" t="s">
        <v>1043</v>
      </c>
      <c r="C45771" t="s">
        <v>1022</v>
      </c>
      <c r="D45771" t="s">
        <v>975</v>
      </c>
      <c r="E45771" t="s">
        <v>1015</v>
      </c>
      <c r="F45771" s="86">
        <v>5511003.9060019404</v>
      </c>
    </row>
    <row r="45772" spans="1:6">
      <c r="A45772">
        <v>2023</v>
      </c>
      <c r="B45772" t="s">
        <v>1043</v>
      </c>
      <c r="C45772" t="s">
        <v>1022</v>
      </c>
      <c r="D45772" t="s">
        <v>975</v>
      </c>
      <c r="E45772" t="s">
        <v>1015</v>
      </c>
      <c r="F45772" s="86">
        <v>5531347.8675551303</v>
      </c>
    </row>
    <row r="45773" spans="1:6">
      <c r="A45773">
        <v>2024</v>
      </c>
      <c r="B45773" t="s">
        <v>1043</v>
      </c>
      <c r="C45773" t="s">
        <v>1022</v>
      </c>
      <c r="D45773" t="s">
        <v>975</v>
      </c>
      <c r="E45773" t="s">
        <v>1015</v>
      </c>
      <c r="F45773" s="86">
        <v>5550385.6198005797</v>
      </c>
    </row>
    <row r="45774" spans="1:6">
      <c r="A45774">
        <v>2025</v>
      </c>
      <c r="B45774" t="s">
        <v>1043</v>
      </c>
      <c r="C45774" t="s">
        <v>1022</v>
      </c>
      <c r="D45774" t="s">
        <v>975</v>
      </c>
      <c r="E45774" t="s">
        <v>1015</v>
      </c>
      <c r="F45774" s="86">
        <v>5567322.3482413804</v>
      </c>
    </row>
    <row r="45775" spans="1:6">
      <c r="A45775">
        <v>2026</v>
      </c>
      <c r="B45775" t="s">
        <v>1043</v>
      </c>
      <c r="C45775" t="s">
        <v>1022</v>
      </c>
      <c r="D45775" t="s">
        <v>975</v>
      </c>
      <c r="E45775" t="s">
        <v>1015</v>
      </c>
      <c r="F45775" s="86">
        <v>5586201.44114439</v>
      </c>
    </row>
    <row r="45776" spans="1:6">
      <c r="A45776">
        <v>2027</v>
      </c>
      <c r="B45776" t="s">
        <v>1043</v>
      </c>
      <c r="C45776" t="s">
        <v>1022</v>
      </c>
      <c r="D45776" t="s">
        <v>975</v>
      </c>
      <c r="E45776" t="s">
        <v>1015</v>
      </c>
      <c r="F45776" s="86">
        <v>5607887.0579967899</v>
      </c>
    </row>
    <row r="45777" spans="1:6">
      <c r="A45777">
        <v>2028</v>
      </c>
      <c r="B45777" t="s">
        <v>1043</v>
      </c>
      <c r="C45777" t="s">
        <v>1022</v>
      </c>
      <c r="D45777" t="s">
        <v>975</v>
      </c>
      <c r="E45777" t="s">
        <v>1015</v>
      </c>
      <c r="F45777" s="86">
        <v>5625919.9109437903</v>
      </c>
    </row>
    <row r="45778" spans="1:6">
      <c r="A45778">
        <v>2029</v>
      </c>
      <c r="B45778" t="s">
        <v>1043</v>
      </c>
      <c r="C45778" t="s">
        <v>1022</v>
      </c>
      <c r="D45778" t="s">
        <v>975</v>
      </c>
      <c r="E45778" t="s">
        <v>1015</v>
      </c>
      <c r="F45778" s="86">
        <v>5646587.8127616895</v>
      </c>
    </row>
    <row r="45779" spans="1:6">
      <c r="A45779">
        <v>2030</v>
      </c>
      <c r="B45779" t="s">
        <v>1043</v>
      </c>
      <c r="C45779" t="s">
        <v>1022</v>
      </c>
      <c r="D45779" t="s">
        <v>975</v>
      </c>
      <c r="E45779" t="s">
        <v>1015</v>
      </c>
      <c r="F45779" s="86">
        <v>5664113.0596463298</v>
      </c>
    </row>
    <row r="45780" spans="1:6">
      <c r="A45780">
        <v>2031</v>
      </c>
      <c r="B45780" t="s">
        <v>1043</v>
      </c>
      <c r="C45780" t="s">
        <v>1022</v>
      </c>
      <c r="D45780" t="s">
        <v>975</v>
      </c>
      <c r="E45780" t="s">
        <v>1015</v>
      </c>
      <c r="F45780" s="86">
        <v>5682475.5675633103</v>
      </c>
    </row>
    <row r="45781" spans="1:6">
      <c r="A45781">
        <v>2032</v>
      </c>
      <c r="B45781" t="s">
        <v>1043</v>
      </c>
      <c r="C45781" t="s">
        <v>1022</v>
      </c>
      <c r="D45781" t="s">
        <v>975</v>
      </c>
      <c r="E45781" t="s">
        <v>1015</v>
      </c>
      <c r="F45781" s="86">
        <v>5702036.6685440103</v>
      </c>
    </row>
    <row r="45782" spans="1:6">
      <c r="A45782">
        <v>2033</v>
      </c>
      <c r="B45782" t="s">
        <v>1043</v>
      </c>
      <c r="C45782" t="s">
        <v>1022</v>
      </c>
      <c r="D45782" t="s">
        <v>975</v>
      </c>
      <c r="E45782" t="s">
        <v>1015</v>
      </c>
      <c r="F45782" s="86">
        <v>5718328.7274411498</v>
      </c>
    </row>
    <row r="45783" spans="1:6">
      <c r="A45783">
        <v>2034</v>
      </c>
      <c r="B45783" t="s">
        <v>1043</v>
      </c>
      <c r="C45783" t="s">
        <v>1022</v>
      </c>
      <c r="D45783" t="s">
        <v>975</v>
      </c>
      <c r="E45783" t="s">
        <v>1015</v>
      </c>
      <c r="F45783" s="86">
        <v>5735251.3008093396</v>
      </c>
    </row>
    <row r="45784" spans="1:6">
      <c r="A45784">
        <v>2035</v>
      </c>
      <c r="B45784" t="s">
        <v>1043</v>
      </c>
      <c r="C45784" t="s">
        <v>1022</v>
      </c>
      <c r="D45784" t="s">
        <v>975</v>
      </c>
      <c r="E45784" t="s">
        <v>1015</v>
      </c>
      <c r="F45784" s="86">
        <v>5747108.5320278397</v>
      </c>
    </row>
    <row r="45785" spans="1:6">
      <c r="A45785">
        <v>2036</v>
      </c>
      <c r="B45785" t="s">
        <v>1043</v>
      </c>
      <c r="C45785" t="s">
        <v>1022</v>
      </c>
      <c r="D45785" t="s">
        <v>975</v>
      </c>
      <c r="E45785" t="s">
        <v>1015</v>
      </c>
      <c r="F45785" s="86">
        <v>5761032.4800424799</v>
      </c>
    </row>
    <row r="45786" spans="1:6">
      <c r="A45786">
        <v>2037</v>
      </c>
      <c r="B45786" t="s">
        <v>1043</v>
      </c>
      <c r="C45786" t="s">
        <v>1022</v>
      </c>
      <c r="D45786" t="s">
        <v>975</v>
      </c>
      <c r="E45786" t="s">
        <v>1015</v>
      </c>
      <c r="F45786" s="86">
        <v>5772491.5471417001</v>
      </c>
    </row>
    <row r="45787" spans="1:6">
      <c r="A45787">
        <v>2038</v>
      </c>
      <c r="B45787" t="s">
        <v>1043</v>
      </c>
      <c r="C45787" t="s">
        <v>1022</v>
      </c>
      <c r="D45787" t="s">
        <v>975</v>
      </c>
      <c r="E45787" t="s">
        <v>1015</v>
      </c>
      <c r="F45787" s="86">
        <v>5779629.6799137499</v>
      </c>
    </row>
    <row r="45788" spans="1:6">
      <c r="A45788">
        <v>2039</v>
      </c>
      <c r="B45788" t="s">
        <v>1043</v>
      </c>
      <c r="C45788" t="s">
        <v>1022</v>
      </c>
      <c r="D45788" t="s">
        <v>975</v>
      </c>
      <c r="E45788" t="s">
        <v>1015</v>
      </c>
      <c r="F45788" s="86">
        <v>5785892.6191566903</v>
      </c>
    </row>
    <row r="45789" spans="1:6">
      <c r="A45789">
        <v>2040</v>
      </c>
      <c r="B45789" t="s">
        <v>1043</v>
      </c>
      <c r="C45789" t="s">
        <v>1022</v>
      </c>
      <c r="D45789" t="s">
        <v>975</v>
      </c>
      <c r="E45789" t="s">
        <v>1015</v>
      </c>
      <c r="F45789" s="86">
        <v>5793142.9033711096</v>
      </c>
    </row>
    <row r="45790" spans="1:6">
      <c r="A45790">
        <v>2041</v>
      </c>
      <c r="B45790" t="s">
        <v>1043</v>
      </c>
      <c r="C45790" t="s">
        <v>1022</v>
      </c>
      <c r="D45790" t="s">
        <v>975</v>
      </c>
      <c r="E45790" t="s">
        <v>1015</v>
      </c>
      <c r="F45790" s="86">
        <v>5789242.0349060996</v>
      </c>
    </row>
    <row r="45791" spans="1:6">
      <c r="A45791">
        <v>2042</v>
      </c>
      <c r="B45791" t="s">
        <v>1043</v>
      </c>
      <c r="C45791" t="s">
        <v>1022</v>
      </c>
      <c r="D45791" t="s">
        <v>975</v>
      </c>
      <c r="E45791" t="s">
        <v>1015</v>
      </c>
      <c r="F45791" s="86">
        <v>5784760.14350437</v>
      </c>
    </row>
    <row r="45792" spans="1:6">
      <c r="A45792">
        <v>2043</v>
      </c>
      <c r="B45792" t="s">
        <v>1043</v>
      </c>
      <c r="C45792" t="s">
        <v>1022</v>
      </c>
      <c r="D45792" t="s">
        <v>975</v>
      </c>
      <c r="E45792" t="s">
        <v>1015</v>
      </c>
      <c r="F45792" s="86">
        <v>5784963.1051877895</v>
      </c>
    </row>
    <row r="45793" spans="1:6">
      <c r="A45793">
        <v>2044</v>
      </c>
      <c r="B45793" t="s">
        <v>1043</v>
      </c>
      <c r="C45793" t="s">
        <v>1022</v>
      </c>
      <c r="D45793" t="s">
        <v>975</v>
      </c>
      <c r="E45793" t="s">
        <v>1015</v>
      </c>
      <c r="F45793" s="86">
        <v>5788177.4618782001</v>
      </c>
    </row>
    <row r="45794" spans="1:6">
      <c r="A45794">
        <v>2045</v>
      </c>
      <c r="B45794" t="s">
        <v>1043</v>
      </c>
      <c r="C45794" t="s">
        <v>1022</v>
      </c>
      <c r="D45794" t="s">
        <v>975</v>
      </c>
      <c r="E45794" t="s">
        <v>1015</v>
      </c>
      <c r="F45794" s="86">
        <v>5797343.0123839397</v>
      </c>
    </row>
    <row r="45795" spans="1:6">
      <c r="A45795">
        <v>2046</v>
      </c>
      <c r="B45795" t="s">
        <v>1043</v>
      </c>
      <c r="C45795" t="s">
        <v>1022</v>
      </c>
      <c r="D45795" t="s">
        <v>975</v>
      </c>
      <c r="E45795" t="s">
        <v>1015</v>
      </c>
      <c r="F45795" s="86">
        <v>5807497.8228462003</v>
      </c>
    </row>
    <row r="45796" spans="1:6">
      <c r="A45796">
        <v>2047</v>
      </c>
      <c r="B45796" t="s">
        <v>1043</v>
      </c>
      <c r="C45796" t="s">
        <v>1022</v>
      </c>
      <c r="D45796" t="s">
        <v>975</v>
      </c>
      <c r="E45796" t="s">
        <v>1015</v>
      </c>
      <c r="F45796" s="86">
        <v>5820468.0265188701</v>
      </c>
    </row>
    <row r="45797" spans="1:6">
      <c r="A45797">
        <v>2048</v>
      </c>
      <c r="B45797" t="s">
        <v>1043</v>
      </c>
      <c r="C45797" t="s">
        <v>1022</v>
      </c>
      <c r="D45797" t="s">
        <v>975</v>
      </c>
      <c r="E45797" t="s">
        <v>1015</v>
      </c>
      <c r="F45797" s="86">
        <v>5835624.1778390296</v>
      </c>
    </row>
    <row r="45798" spans="1:6">
      <c r="A45798">
        <v>2049</v>
      </c>
      <c r="B45798" t="s">
        <v>1043</v>
      </c>
      <c r="C45798" t="s">
        <v>1022</v>
      </c>
      <c r="D45798" t="s">
        <v>975</v>
      </c>
      <c r="E45798" t="s">
        <v>1015</v>
      </c>
      <c r="F45798" s="86">
        <v>5852017.5446426198</v>
      </c>
    </row>
    <row r="45799" spans="1:6">
      <c r="A45799">
        <v>2050</v>
      </c>
      <c r="B45799" t="s">
        <v>1043</v>
      </c>
      <c r="C45799" t="s">
        <v>1022</v>
      </c>
      <c r="D45799" t="s">
        <v>975</v>
      </c>
      <c r="E45799" t="s">
        <v>1015</v>
      </c>
      <c r="F45799" s="86">
        <v>5868975.1007389398</v>
      </c>
    </row>
    <row r="45800" spans="1:6">
      <c r="A45800">
        <v>2017</v>
      </c>
      <c r="B45800" t="s">
        <v>1044</v>
      </c>
      <c r="C45800" t="s">
        <v>1022</v>
      </c>
      <c r="D45800" t="s">
        <v>975</v>
      </c>
      <c r="E45800" t="s">
        <v>1015</v>
      </c>
      <c r="F45800" s="86">
        <v>14833131.6667384</v>
      </c>
    </row>
    <row r="45801" spans="1:6">
      <c r="A45801">
        <v>2018</v>
      </c>
      <c r="B45801" t="s">
        <v>1044</v>
      </c>
      <c r="C45801" t="s">
        <v>1022</v>
      </c>
      <c r="D45801" t="s">
        <v>975</v>
      </c>
      <c r="E45801" t="s">
        <v>1015</v>
      </c>
      <c r="F45801" s="86">
        <v>14740333.768280599</v>
      </c>
    </row>
    <row r="45802" spans="1:6">
      <c r="A45802">
        <v>2019</v>
      </c>
      <c r="B45802" t="s">
        <v>1044</v>
      </c>
      <c r="C45802" t="s">
        <v>1022</v>
      </c>
      <c r="D45802" t="s">
        <v>975</v>
      </c>
      <c r="E45802" t="s">
        <v>1015</v>
      </c>
      <c r="F45802" s="86">
        <v>15036069.986859201</v>
      </c>
    </row>
    <row r="45803" spans="1:6">
      <c r="A45803">
        <v>2020</v>
      </c>
      <c r="B45803" t="s">
        <v>1044</v>
      </c>
      <c r="C45803" t="s">
        <v>1022</v>
      </c>
      <c r="D45803" t="s">
        <v>975</v>
      </c>
      <c r="E45803" t="s">
        <v>1015</v>
      </c>
      <c r="F45803" s="86">
        <v>15326038.501741</v>
      </c>
    </row>
    <row r="45804" spans="1:6">
      <c r="A45804">
        <v>2021</v>
      </c>
      <c r="B45804" t="s">
        <v>1044</v>
      </c>
      <c r="C45804" t="s">
        <v>1022</v>
      </c>
      <c r="D45804" t="s">
        <v>975</v>
      </c>
      <c r="E45804" t="s">
        <v>1015</v>
      </c>
      <c r="F45804" s="86">
        <v>15602545.8089933</v>
      </c>
    </row>
    <row r="45805" spans="1:6">
      <c r="A45805">
        <v>2022</v>
      </c>
      <c r="B45805" t="s">
        <v>1044</v>
      </c>
      <c r="C45805" t="s">
        <v>1022</v>
      </c>
      <c r="D45805" t="s">
        <v>975</v>
      </c>
      <c r="E45805" t="s">
        <v>1015</v>
      </c>
      <c r="F45805" s="86">
        <v>15848993.7891664</v>
      </c>
    </row>
    <row r="45806" spans="1:6">
      <c r="A45806">
        <v>2023</v>
      </c>
      <c r="B45806" t="s">
        <v>1044</v>
      </c>
      <c r="C45806" t="s">
        <v>1022</v>
      </c>
      <c r="D45806" t="s">
        <v>975</v>
      </c>
      <c r="E45806" t="s">
        <v>1015</v>
      </c>
      <c r="F45806" s="86">
        <v>16077504.9774151</v>
      </c>
    </row>
    <row r="45807" spans="1:6">
      <c r="A45807">
        <v>2024</v>
      </c>
      <c r="B45807" t="s">
        <v>1044</v>
      </c>
      <c r="C45807" t="s">
        <v>1022</v>
      </c>
      <c r="D45807" t="s">
        <v>975</v>
      </c>
      <c r="E45807" t="s">
        <v>1015</v>
      </c>
      <c r="F45807" s="86">
        <v>16275319.6216399</v>
      </c>
    </row>
    <row r="45808" spans="1:6">
      <c r="A45808">
        <v>2025</v>
      </c>
      <c r="B45808" t="s">
        <v>1044</v>
      </c>
      <c r="C45808" t="s">
        <v>1022</v>
      </c>
      <c r="D45808" t="s">
        <v>975</v>
      </c>
      <c r="E45808" t="s">
        <v>1015</v>
      </c>
      <c r="F45808" s="86">
        <v>16448411.4236564</v>
      </c>
    </row>
    <row r="45809" spans="1:6">
      <c r="A45809">
        <v>2026</v>
      </c>
      <c r="B45809" t="s">
        <v>1044</v>
      </c>
      <c r="C45809" t="s">
        <v>1022</v>
      </c>
      <c r="D45809" t="s">
        <v>975</v>
      </c>
      <c r="E45809" t="s">
        <v>1015</v>
      </c>
      <c r="F45809" s="86">
        <v>16598615.692206001</v>
      </c>
    </row>
    <row r="45810" spans="1:6">
      <c r="A45810">
        <v>2027</v>
      </c>
      <c r="B45810" t="s">
        <v>1044</v>
      </c>
      <c r="C45810" t="s">
        <v>1022</v>
      </c>
      <c r="D45810" t="s">
        <v>975</v>
      </c>
      <c r="E45810" t="s">
        <v>1015</v>
      </c>
      <c r="F45810" s="86">
        <v>16738808.3150062</v>
      </c>
    </row>
    <row r="45811" spans="1:6">
      <c r="A45811">
        <v>2028</v>
      </c>
      <c r="B45811" t="s">
        <v>1044</v>
      </c>
      <c r="C45811" t="s">
        <v>1022</v>
      </c>
      <c r="D45811" t="s">
        <v>975</v>
      </c>
      <c r="E45811" t="s">
        <v>1015</v>
      </c>
      <c r="F45811" s="86">
        <v>16855562.236596901</v>
      </c>
    </row>
    <row r="45812" spans="1:6">
      <c r="A45812">
        <v>2029</v>
      </c>
      <c r="B45812" t="s">
        <v>1044</v>
      </c>
      <c r="C45812" t="s">
        <v>1022</v>
      </c>
      <c r="D45812" t="s">
        <v>975</v>
      </c>
      <c r="E45812" t="s">
        <v>1015</v>
      </c>
      <c r="F45812" s="86">
        <v>16968366.863091599</v>
      </c>
    </row>
    <row r="45813" spans="1:6">
      <c r="A45813">
        <v>2030</v>
      </c>
      <c r="B45813" t="s">
        <v>1044</v>
      </c>
      <c r="C45813" t="s">
        <v>1022</v>
      </c>
      <c r="D45813" t="s">
        <v>975</v>
      </c>
      <c r="E45813" t="s">
        <v>1015</v>
      </c>
      <c r="F45813" s="86">
        <v>17083184.454596002</v>
      </c>
    </row>
    <row r="45814" spans="1:6">
      <c r="A45814">
        <v>2031</v>
      </c>
      <c r="B45814" t="s">
        <v>1044</v>
      </c>
      <c r="C45814" t="s">
        <v>1022</v>
      </c>
      <c r="D45814" t="s">
        <v>975</v>
      </c>
      <c r="E45814" t="s">
        <v>1015</v>
      </c>
      <c r="F45814" s="86">
        <v>17225149.1153857</v>
      </c>
    </row>
    <row r="45815" spans="1:6">
      <c r="A45815">
        <v>2032</v>
      </c>
      <c r="B45815" t="s">
        <v>1044</v>
      </c>
      <c r="C45815" t="s">
        <v>1022</v>
      </c>
      <c r="D45815" t="s">
        <v>975</v>
      </c>
      <c r="E45815" t="s">
        <v>1015</v>
      </c>
      <c r="F45815" s="86">
        <v>17394778.721804</v>
      </c>
    </row>
    <row r="45816" spans="1:6">
      <c r="A45816">
        <v>2033</v>
      </c>
      <c r="B45816" t="s">
        <v>1044</v>
      </c>
      <c r="C45816" t="s">
        <v>1022</v>
      </c>
      <c r="D45816" t="s">
        <v>975</v>
      </c>
      <c r="E45816" t="s">
        <v>1015</v>
      </c>
      <c r="F45816" s="86">
        <v>17606954.654461902</v>
      </c>
    </row>
    <row r="45817" spans="1:6">
      <c r="A45817">
        <v>2034</v>
      </c>
      <c r="B45817" t="s">
        <v>1044</v>
      </c>
      <c r="C45817" t="s">
        <v>1022</v>
      </c>
      <c r="D45817" t="s">
        <v>975</v>
      </c>
      <c r="E45817" t="s">
        <v>1015</v>
      </c>
      <c r="F45817" s="86">
        <v>17863811.611966401</v>
      </c>
    </row>
    <row r="45818" spans="1:6">
      <c r="A45818">
        <v>2035</v>
      </c>
      <c r="B45818" t="s">
        <v>1044</v>
      </c>
      <c r="C45818" t="s">
        <v>1022</v>
      </c>
      <c r="D45818" t="s">
        <v>975</v>
      </c>
      <c r="E45818" t="s">
        <v>1015</v>
      </c>
      <c r="F45818" s="86">
        <v>18181698.3976845</v>
      </c>
    </row>
    <row r="45819" spans="1:6">
      <c r="A45819">
        <v>2036</v>
      </c>
      <c r="B45819" t="s">
        <v>1044</v>
      </c>
      <c r="C45819" t="s">
        <v>1022</v>
      </c>
      <c r="D45819" t="s">
        <v>975</v>
      </c>
      <c r="E45819" t="s">
        <v>1015</v>
      </c>
      <c r="F45819" s="86">
        <v>18539451.001367901</v>
      </c>
    </row>
    <row r="45820" spans="1:6">
      <c r="A45820">
        <v>2037</v>
      </c>
      <c r="B45820" t="s">
        <v>1044</v>
      </c>
      <c r="C45820" t="s">
        <v>1022</v>
      </c>
      <c r="D45820" t="s">
        <v>975</v>
      </c>
      <c r="E45820" t="s">
        <v>1015</v>
      </c>
      <c r="F45820" s="86">
        <v>18938204.302598499</v>
      </c>
    </row>
    <row r="45821" spans="1:6">
      <c r="A45821">
        <v>2038</v>
      </c>
      <c r="B45821" t="s">
        <v>1044</v>
      </c>
      <c r="C45821" t="s">
        <v>1022</v>
      </c>
      <c r="D45821" t="s">
        <v>975</v>
      </c>
      <c r="E45821" t="s">
        <v>1015</v>
      </c>
      <c r="F45821" s="86">
        <v>19374028.480772398</v>
      </c>
    </row>
    <row r="45822" spans="1:6">
      <c r="A45822">
        <v>2039</v>
      </c>
      <c r="B45822" t="s">
        <v>1044</v>
      </c>
      <c r="C45822" t="s">
        <v>1022</v>
      </c>
      <c r="D45822" t="s">
        <v>975</v>
      </c>
      <c r="E45822" t="s">
        <v>1015</v>
      </c>
      <c r="F45822" s="86">
        <v>19827441.7185097</v>
      </c>
    </row>
    <row r="45823" spans="1:6">
      <c r="A45823">
        <v>2040</v>
      </c>
      <c r="B45823" t="s">
        <v>1044</v>
      </c>
      <c r="C45823" t="s">
        <v>1022</v>
      </c>
      <c r="D45823" t="s">
        <v>975</v>
      </c>
      <c r="E45823" t="s">
        <v>1015</v>
      </c>
      <c r="F45823" s="86">
        <v>20308831.3023616</v>
      </c>
    </row>
    <row r="45824" spans="1:6">
      <c r="A45824">
        <v>2041</v>
      </c>
      <c r="B45824" t="s">
        <v>1044</v>
      </c>
      <c r="C45824" t="s">
        <v>1022</v>
      </c>
      <c r="D45824" t="s">
        <v>975</v>
      </c>
      <c r="E45824" t="s">
        <v>1015</v>
      </c>
      <c r="F45824" s="86">
        <v>20550105.307545401</v>
      </c>
    </row>
    <row r="45825" spans="1:6">
      <c r="A45825">
        <v>2042</v>
      </c>
      <c r="B45825" t="s">
        <v>1044</v>
      </c>
      <c r="C45825" t="s">
        <v>1022</v>
      </c>
      <c r="D45825" t="s">
        <v>975</v>
      </c>
      <c r="E45825" t="s">
        <v>1015</v>
      </c>
      <c r="F45825" s="86">
        <v>20796049.305553101</v>
      </c>
    </row>
    <row r="45826" spans="1:6">
      <c r="A45826">
        <v>2043</v>
      </c>
      <c r="B45826" t="s">
        <v>1044</v>
      </c>
      <c r="C45826" t="s">
        <v>1022</v>
      </c>
      <c r="D45826" t="s">
        <v>975</v>
      </c>
      <c r="E45826" t="s">
        <v>1015</v>
      </c>
      <c r="F45826" s="86">
        <v>21052508.708532501</v>
      </c>
    </row>
    <row r="45827" spans="1:6">
      <c r="A45827">
        <v>2044</v>
      </c>
      <c r="B45827" t="s">
        <v>1044</v>
      </c>
      <c r="C45827" t="s">
        <v>1022</v>
      </c>
      <c r="D45827" t="s">
        <v>975</v>
      </c>
      <c r="E45827" t="s">
        <v>1015</v>
      </c>
      <c r="F45827" s="86">
        <v>21314829.271899901</v>
      </c>
    </row>
    <row r="45828" spans="1:6">
      <c r="A45828">
        <v>2045</v>
      </c>
      <c r="B45828" t="s">
        <v>1044</v>
      </c>
      <c r="C45828" t="s">
        <v>1022</v>
      </c>
      <c r="D45828" t="s">
        <v>975</v>
      </c>
      <c r="E45828" t="s">
        <v>1015</v>
      </c>
      <c r="F45828" s="86">
        <v>21579550.153782401</v>
      </c>
    </row>
    <row r="45829" spans="1:6">
      <c r="A45829">
        <v>2046</v>
      </c>
      <c r="B45829" t="s">
        <v>1044</v>
      </c>
      <c r="C45829" t="s">
        <v>1022</v>
      </c>
      <c r="D45829" t="s">
        <v>975</v>
      </c>
      <c r="E45829" t="s">
        <v>1015</v>
      </c>
      <c r="F45829" s="86">
        <v>21840550.198825199</v>
      </c>
    </row>
    <row r="45830" spans="1:6">
      <c r="A45830">
        <v>2047</v>
      </c>
      <c r="B45830" t="s">
        <v>1044</v>
      </c>
      <c r="C45830" t="s">
        <v>1022</v>
      </c>
      <c r="D45830" t="s">
        <v>975</v>
      </c>
      <c r="E45830" t="s">
        <v>1015</v>
      </c>
      <c r="F45830" s="86">
        <v>22090942.650548302</v>
      </c>
    </row>
    <row r="45831" spans="1:6">
      <c r="A45831">
        <v>2048</v>
      </c>
      <c r="B45831" t="s">
        <v>1044</v>
      </c>
      <c r="C45831" t="s">
        <v>1022</v>
      </c>
      <c r="D45831" t="s">
        <v>975</v>
      </c>
      <c r="E45831" t="s">
        <v>1015</v>
      </c>
      <c r="F45831" s="86">
        <v>22320929.158737201</v>
      </c>
    </row>
    <row r="45832" spans="1:6">
      <c r="A45832">
        <v>2049</v>
      </c>
      <c r="B45832" t="s">
        <v>1044</v>
      </c>
      <c r="C45832" t="s">
        <v>1022</v>
      </c>
      <c r="D45832" t="s">
        <v>975</v>
      </c>
      <c r="E45832" t="s">
        <v>1015</v>
      </c>
      <c r="F45832" s="86">
        <v>22533329.798730198</v>
      </c>
    </row>
    <row r="45833" spans="1:6">
      <c r="A45833">
        <v>2050</v>
      </c>
      <c r="B45833" t="s">
        <v>1044</v>
      </c>
      <c r="C45833" t="s">
        <v>1022</v>
      </c>
      <c r="D45833" t="s">
        <v>975</v>
      </c>
      <c r="E45833" t="s">
        <v>1015</v>
      </c>
      <c r="F45833" s="86">
        <v>22720916.6331908</v>
      </c>
    </row>
    <row r="45834" spans="1:6">
      <c r="A45834">
        <v>2017</v>
      </c>
      <c r="B45834" t="s">
        <v>1045</v>
      </c>
      <c r="C45834" t="s">
        <v>1022</v>
      </c>
      <c r="D45834" t="s">
        <v>975</v>
      </c>
      <c r="E45834" t="s">
        <v>1015</v>
      </c>
      <c r="F45834" s="86">
        <v>24352417.909548402</v>
      </c>
    </row>
    <row r="45835" spans="1:6">
      <c r="A45835">
        <v>2018</v>
      </c>
      <c r="B45835" t="s">
        <v>1045</v>
      </c>
      <c r="C45835" t="s">
        <v>1022</v>
      </c>
      <c r="D45835" t="s">
        <v>975</v>
      </c>
      <c r="E45835" t="s">
        <v>1015</v>
      </c>
      <c r="F45835" s="86">
        <v>24792764.162063699</v>
      </c>
    </row>
    <row r="45836" spans="1:6">
      <c r="A45836">
        <v>2019</v>
      </c>
      <c r="B45836" t="s">
        <v>1045</v>
      </c>
      <c r="C45836" t="s">
        <v>1022</v>
      </c>
      <c r="D45836" t="s">
        <v>975</v>
      </c>
      <c r="E45836" t="s">
        <v>1015</v>
      </c>
      <c r="F45836" s="86">
        <v>25046899.3612643</v>
      </c>
    </row>
    <row r="45837" spans="1:6">
      <c r="A45837">
        <v>2020</v>
      </c>
      <c r="B45837" t="s">
        <v>1045</v>
      </c>
      <c r="C45837" t="s">
        <v>1022</v>
      </c>
      <c r="D45837" t="s">
        <v>975</v>
      </c>
      <c r="E45837" t="s">
        <v>1015</v>
      </c>
      <c r="F45837" s="86">
        <v>25292818.948046301</v>
      </c>
    </row>
    <row r="45838" spans="1:6">
      <c r="A45838">
        <v>2021</v>
      </c>
      <c r="B45838" t="s">
        <v>1045</v>
      </c>
      <c r="C45838" t="s">
        <v>1022</v>
      </c>
      <c r="D45838" t="s">
        <v>975</v>
      </c>
      <c r="E45838" t="s">
        <v>1015</v>
      </c>
      <c r="F45838" s="86">
        <v>25517418.759700399</v>
      </c>
    </row>
    <row r="45839" spans="1:6">
      <c r="A45839">
        <v>2022</v>
      </c>
      <c r="B45839" t="s">
        <v>1045</v>
      </c>
      <c r="C45839" t="s">
        <v>1022</v>
      </c>
      <c r="D45839" t="s">
        <v>975</v>
      </c>
      <c r="E45839" t="s">
        <v>1015</v>
      </c>
      <c r="F45839" s="86">
        <v>25720380.030492298</v>
      </c>
    </row>
    <row r="45840" spans="1:6">
      <c r="A45840">
        <v>2023</v>
      </c>
      <c r="B45840" t="s">
        <v>1045</v>
      </c>
      <c r="C45840" t="s">
        <v>1022</v>
      </c>
      <c r="D45840" t="s">
        <v>975</v>
      </c>
      <c r="E45840" t="s">
        <v>1015</v>
      </c>
      <c r="F45840" s="86">
        <v>25907908.303118501</v>
      </c>
    </row>
    <row r="45841" spans="1:6">
      <c r="A45841">
        <v>2024</v>
      </c>
      <c r="B45841" t="s">
        <v>1045</v>
      </c>
      <c r="C45841" t="s">
        <v>1022</v>
      </c>
      <c r="D45841" t="s">
        <v>975</v>
      </c>
      <c r="E45841" t="s">
        <v>1015</v>
      </c>
      <c r="F45841" s="86">
        <v>26073963.892335601</v>
      </c>
    </row>
    <row r="45842" spans="1:6">
      <c r="A45842">
        <v>2025</v>
      </c>
      <c r="B45842" t="s">
        <v>1045</v>
      </c>
      <c r="C45842" t="s">
        <v>1022</v>
      </c>
      <c r="D45842" t="s">
        <v>975</v>
      </c>
      <c r="E45842" t="s">
        <v>1015</v>
      </c>
      <c r="F45842" s="86">
        <v>26232792.6536856</v>
      </c>
    </row>
    <row r="45843" spans="1:6">
      <c r="A45843">
        <v>2026</v>
      </c>
      <c r="B45843" t="s">
        <v>1045</v>
      </c>
      <c r="C45843" t="s">
        <v>1022</v>
      </c>
      <c r="D45843" t="s">
        <v>975</v>
      </c>
      <c r="E45843" t="s">
        <v>1015</v>
      </c>
      <c r="F45843" s="86">
        <v>26385963.9720979</v>
      </c>
    </row>
    <row r="45844" spans="1:6">
      <c r="A45844">
        <v>2027</v>
      </c>
      <c r="B45844" t="s">
        <v>1045</v>
      </c>
      <c r="C45844" t="s">
        <v>1022</v>
      </c>
      <c r="D45844" t="s">
        <v>975</v>
      </c>
      <c r="E45844" t="s">
        <v>1015</v>
      </c>
      <c r="F45844" s="86">
        <v>26556882.627562098</v>
      </c>
    </row>
    <row r="45845" spans="1:6">
      <c r="A45845">
        <v>2028</v>
      </c>
      <c r="B45845" t="s">
        <v>1045</v>
      </c>
      <c r="C45845" t="s">
        <v>1022</v>
      </c>
      <c r="D45845" t="s">
        <v>975</v>
      </c>
      <c r="E45845" t="s">
        <v>1015</v>
      </c>
      <c r="F45845" s="86">
        <v>26722283.5289989</v>
      </c>
    </row>
    <row r="45846" spans="1:6">
      <c r="A45846">
        <v>2029</v>
      </c>
      <c r="B45846" t="s">
        <v>1045</v>
      </c>
      <c r="C45846" t="s">
        <v>1022</v>
      </c>
      <c r="D45846" t="s">
        <v>975</v>
      </c>
      <c r="E45846" t="s">
        <v>1015</v>
      </c>
      <c r="F45846" s="86">
        <v>26892440.614417799</v>
      </c>
    </row>
    <row r="45847" spans="1:6">
      <c r="A45847">
        <v>2030</v>
      </c>
      <c r="B45847" t="s">
        <v>1045</v>
      </c>
      <c r="C45847" t="s">
        <v>1022</v>
      </c>
      <c r="D45847" t="s">
        <v>975</v>
      </c>
      <c r="E45847" t="s">
        <v>1015</v>
      </c>
      <c r="F45847" s="86">
        <v>27063905.927973699</v>
      </c>
    </row>
    <row r="45848" spans="1:6">
      <c r="A45848">
        <v>2031</v>
      </c>
      <c r="B45848" t="s">
        <v>1045</v>
      </c>
      <c r="C45848" t="s">
        <v>1022</v>
      </c>
      <c r="D45848" t="s">
        <v>975</v>
      </c>
      <c r="E45848" t="s">
        <v>1015</v>
      </c>
      <c r="F45848" s="86">
        <v>27253591.123746298</v>
      </c>
    </row>
    <row r="45849" spans="1:6">
      <c r="A45849">
        <v>2032</v>
      </c>
      <c r="B45849" t="s">
        <v>1045</v>
      </c>
      <c r="C45849" t="s">
        <v>1022</v>
      </c>
      <c r="D45849" t="s">
        <v>975</v>
      </c>
      <c r="E45849" t="s">
        <v>1015</v>
      </c>
      <c r="F45849" s="86">
        <v>27431137.242336899</v>
      </c>
    </row>
    <row r="45850" spans="1:6">
      <c r="A45850">
        <v>2033</v>
      </c>
      <c r="B45850" t="s">
        <v>1045</v>
      </c>
      <c r="C45850" t="s">
        <v>1022</v>
      </c>
      <c r="D45850" t="s">
        <v>975</v>
      </c>
      <c r="E45850" t="s">
        <v>1015</v>
      </c>
      <c r="F45850" s="86">
        <v>27620745.197242498</v>
      </c>
    </row>
    <row r="45851" spans="1:6">
      <c r="A45851">
        <v>2034</v>
      </c>
      <c r="B45851" t="s">
        <v>1045</v>
      </c>
      <c r="C45851" t="s">
        <v>1022</v>
      </c>
      <c r="D45851" t="s">
        <v>975</v>
      </c>
      <c r="E45851" t="s">
        <v>1015</v>
      </c>
      <c r="F45851" s="86">
        <v>27802454.367617499</v>
      </c>
    </row>
    <row r="45852" spans="1:6">
      <c r="A45852">
        <v>2035</v>
      </c>
      <c r="B45852" t="s">
        <v>1045</v>
      </c>
      <c r="C45852" t="s">
        <v>1022</v>
      </c>
      <c r="D45852" t="s">
        <v>975</v>
      </c>
      <c r="E45852" t="s">
        <v>1015</v>
      </c>
      <c r="F45852" s="86">
        <v>27995877.8793476</v>
      </c>
    </row>
    <row r="45853" spans="1:6">
      <c r="A45853">
        <v>2036</v>
      </c>
      <c r="B45853" t="s">
        <v>1045</v>
      </c>
      <c r="C45853" t="s">
        <v>1022</v>
      </c>
      <c r="D45853" t="s">
        <v>975</v>
      </c>
      <c r="E45853" t="s">
        <v>1015</v>
      </c>
      <c r="F45853" s="86">
        <v>28175292.1807185</v>
      </c>
    </row>
    <row r="45854" spans="1:6">
      <c r="A45854">
        <v>2037</v>
      </c>
      <c r="B45854" t="s">
        <v>1045</v>
      </c>
      <c r="C45854" t="s">
        <v>1022</v>
      </c>
      <c r="D45854" t="s">
        <v>975</v>
      </c>
      <c r="E45854" t="s">
        <v>1015</v>
      </c>
      <c r="F45854" s="86">
        <v>28368791.2618475</v>
      </c>
    </row>
    <row r="45855" spans="1:6">
      <c r="A45855">
        <v>2038</v>
      </c>
      <c r="B45855" t="s">
        <v>1045</v>
      </c>
      <c r="C45855" t="s">
        <v>1022</v>
      </c>
      <c r="D45855" t="s">
        <v>975</v>
      </c>
      <c r="E45855" t="s">
        <v>1015</v>
      </c>
      <c r="F45855" s="86">
        <v>28555560.948351</v>
      </c>
    </row>
    <row r="45856" spans="1:6">
      <c r="A45856">
        <v>2039</v>
      </c>
      <c r="B45856" t="s">
        <v>1045</v>
      </c>
      <c r="C45856" t="s">
        <v>1022</v>
      </c>
      <c r="D45856" t="s">
        <v>975</v>
      </c>
      <c r="E45856" t="s">
        <v>1015</v>
      </c>
      <c r="F45856" s="86">
        <v>28753360.332857899</v>
      </c>
    </row>
    <row r="45857" spans="1:6">
      <c r="A45857">
        <v>2040</v>
      </c>
      <c r="B45857" t="s">
        <v>1045</v>
      </c>
      <c r="C45857" t="s">
        <v>1022</v>
      </c>
      <c r="D45857" t="s">
        <v>975</v>
      </c>
      <c r="E45857" t="s">
        <v>1015</v>
      </c>
      <c r="F45857" s="86">
        <v>28952879.0483004</v>
      </c>
    </row>
    <row r="45858" spans="1:6">
      <c r="A45858">
        <v>2041</v>
      </c>
      <c r="B45858" t="s">
        <v>1045</v>
      </c>
      <c r="C45858" t="s">
        <v>1022</v>
      </c>
      <c r="D45858" t="s">
        <v>975</v>
      </c>
      <c r="E45858" t="s">
        <v>1015</v>
      </c>
      <c r="F45858" s="86">
        <v>28800669.100181401</v>
      </c>
    </row>
    <row r="45859" spans="1:6">
      <c r="A45859">
        <v>2042</v>
      </c>
      <c r="B45859" t="s">
        <v>1045</v>
      </c>
      <c r="C45859" t="s">
        <v>1022</v>
      </c>
      <c r="D45859" t="s">
        <v>975</v>
      </c>
      <c r="E45859" t="s">
        <v>1015</v>
      </c>
      <c r="F45859" s="86">
        <v>28650797.237808999</v>
      </c>
    </row>
    <row r="45860" spans="1:6">
      <c r="A45860">
        <v>2043</v>
      </c>
      <c r="B45860" t="s">
        <v>1045</v>
      </c>
      <c r="C45860" t="s">
        <v>1022</v>
      </c>
      <c r="D45860" t="s">
        <v>975</v>
      </c>
      <c r="E45860" t="s">
        <v>1015</v>
      </c>
      <c r="F45860" s="86">
        <v>28512670.488189299</v>
      </c>
    </row>
    <row r="45861" spans="1:6">
      <c r="A45861">
        <v>2044</v>
      </c>
      <c r="B45861" t="s">
        <v>1045</v>
      </c>
      <c r="C45861" t="s">
        <v>1022</v>
      </c>
      <c r="D45861" t="s">
        <v>975</v>
      </c>
      <c r="E45861" t="s">
        <v>1015</v>
      </c>
      <c r="F45861" s="86">
        <v>28381227.209761001</v>
      </c>
    </row>
    <row r="45862" spans="1:6">
      <c r="A45862">
        <v>2045</v>
      </c>
      <c r="B45862" t="s">
        <v>1045</v>
      </c>
      <c r="C45862" t="s">
        <v>1022</v>
      </c>
      <c r="D45862" t="s">
        <v>975</v>
      </c>
      <c r="E45862" t="s">
        <v>1015</v>
      </c>
      <c r="F45862" s="86">
        <v>28250802.751956999</v>
      </c>
    </row>
    <row r="45863" spans="1:6">
      <c r="A45863">
        <v>2046</v>
      </c>
      <c r="B45863" t="s">
        <v>1045</v>
      </c>
      <c r="C45863" t="s">
        <v>1022</v>
      </c>
      <c r="D45863" t="s">
        <v>975</v>
      </c>
      <c r="E45863" t="s">
        <v>1015</v>
      </c>
      <c r="F45863" s="86">
        <v>28129152.843416099</v>
      </c>
    </row>
    <row r="45864" spans="1:6">
      <c r="A45864">
        <v>2047</v>
      </c>
      <c r="B45864" t="s">
        <v>1045</v>
      </c>
      <c r="C45864" t="s">
        <v>1022</v>
      </c>
      <c r="D45864" t="s">
        <v>975</v>
      </c>
      <c r="E45864" t="s">
        <v>1015</v>
      </c>
      <c r="F45864" s="86">
        <v>28010018.3449586</v>
      </c>
    </row>
    <row r="45865" spans="1:6">
      <c r="A45865">
        <v>2048</v>
      </c>
      <c r="B45865" t="s">
        <v>1045</v>
      </c>
      <c r="C45865" t="s">
        <v>1022</v>
      </c>
      <c r="D45865" t="s">
        <v>975</v>
      </c>
      <c r="E45865" t="s">
        <v>1015</v>
      </c>
      <c r="F45865" s="86">
        <v>27887406.336962</v>
      </c>
    </row>
    <row r="45866" spans="1:6">
      <c r="A45866">
        <v>2049</v>
      </c>
      <c r="B45866" t="s">
        <v>1045</v>
      </c>
      <c r="C45866" t="s">
        <v>1022</v>
      </c>
      <c r="D45866" t="s">
        <v>975</v>
      </c>
      <c r="E45866" t="s">
        <v>1015</v>
      </c>
      <c r="F45866" s="86">
        <v>27769242.211015899</v>
      </c>
    </row>
    <row r="45867" spans="1:6">
      <c r="A45867">
        <v>2050</v>
      </c>
      <c r="B45867" t="s">
        <v>1045</v>
      </c>
      <c r="C45867" t="s">
        <v>1022</v>
      </c>
      <c r="D45867" t="s">
        <v>975</v>
      </c>
      <c r="E45867" t="s">
        <v>1015</v>
      </c>
      <c r="F45867" s="86">
        <v>27650199.754188299</v>
      </c>
    </row>
    <row r="45868" spans="1:6">
      <c r="A45868">
        <v>2017</v>
      </c>
      <c r="B45868" t="s">
        <v>1046</v>
      </c>
      <c r="C45868" t="s">
        <v>1022</v>
      </c>
      <c r="D45868" t="s">
        <v>975</v>
      </c>
      <c r="E45868" t="s">
        <v>1015</v>
      </c>
      <c r="F45868" s="86">
        <v>17444457.972312901</v>
      </c>
    </row>
    <row r="45869" spans="1:6">
      <c r="A45869">
        <v>2018</v>
      </c>
      <c r="B45869" t="s">
        <v>1046</v>
      </c>
      <c r="C45869" t="s">
        <v>1022</v>
      </c>
      <c r="D45869" t="s">
        <v>975</v>
      </c>
      <c r="E45869" t="s">
        <v>1015</v>
      </c>
      <c r="F45869" s="86">
        <v>17815793.000525299</v>
      </c>
    </row>
    <row r="45870" spans="1:6">
      <c r="A45870">
        <v>2019</v>
      </c>
      <c r="B45870" t="s">
        <v>1046</v>
      </c>
      <c r="C45870" t="s">
        <v>1022</v>
      </c>
      <c r="D45870" t="s">
        <v>975</v>
      </c>
      <c r="E45870" t="s">
        <v>1015</v>
      </c>
      <c r="F45870" s="86">
        <v>17940237.6397512</v>
      </c>
    </row>
    <row r="45871" spans="1:6">
      <c r="A45871">
        <v>2020</v>
      </c>
      <c r="B45871" t="s">
        <v>1046</v>
      </c>
      <c r="C45871" t="s">
        <v>1022</v>
      </c>
      <c r="D45871" t="s">
        <v>975</v>
      </c>
      <c r="E45871" t="s">
        <v>1015</v>
      </c>
      <c r="F45871" s="86">
        <v>18054315.6458885</v>
      </c>
    </row>
    <row r="45872" spans="1:6">
      <c r="A45872">
        <v>2021</v>
      </c>
      <c r="B45872" t="s">
        <v>1046</v>
      </c>
      <c r="C45872" t="s">
        <v>1022</v>
      </c>
      <c r="D45872" t="s">
        <v>975</v>
      </c>
      <c r="E45872" t="s">
        <v>1015</v>
      </c>
      <c r="F45872" s="86">
        <v>18163297.074080698</v>
      </c>
    </row>
    <row r="45873" spans="1:6">
      <c r="A45873">
        <v>2022</v>
      </c>
      <c r="B45873" t="s">
        <v>1046</v>
      </c>
      <c r="C45873" t="s">
        <v>1022</v>
      </c>
      <c r="D45873" t="s">
        <v>975</v>
      </c>
      <c r="E45873" t="s">
        <v>1015</v>
      </c>
      <c r="F45873" s="86">
        <v>18258275.343143702</v>
      </c>
    </row>
    <row r="45874" spans="1:6">
      <c r="A45874">
        <v>2023</v>
      </c>
      <c r="B45874" t="s">
        <v>1046</v>
      </c>
      <c r="C45874" t="s">
        <v>1022</v>
      </c>
      <c r="D45874" t="s">
        <v>975</v>
      </c>
      <c r="E45874" t="s">
        <v>1015</v>
      </c>
      <c r="F45874" s="86">
        <v>18341468.775739498</v>
      </c>
    </row>
    <row r="45875" spans="1:6">
      <c r="A45875">
        <v>2024</v>
      </c>
      <c r="B45875" t="s">
        <v>1046</v>
      </c>
      <c r="C45875" t="s">
        <v>1022</v>
      </c>
      <c r="D45875" t="s">
        <v>975</v>
      </c>
      <c r="E45875" t="s">
        <v>1015</v>
      </c>
      <c r="F45875" s="86">
        <v>18428432.109502699</v>
      </c>
    </row>
    <row r="45876" spans="1:6">
      <c r="A45876">
        <v>2025</v>
      </c>
      <c r="B45876" t="s">
        <v>1046</v>
      </c>
      <c r="C45876" t="s">
        <v>1022</v>
      </c>
      <c r="D45876" t="s">
        <v>975</v>
      </c>
      <c r="E45876" t="s">
        <v>1015</v>
      </c>
      <c r="F45876" s="86">
        <v>18510152.060913</v>
      </c>
    </row>
    <row r="45877" spans="1:6">
      <c r="A45877">
        <v>2026</v>
      </c>
      <c r="B45877" t="s">
        <v>1046</v>
      </c>
      <c r="C45877" t="s">
        <v>1022</v>
      </c>
      <c r="D45877" t="s">
        <v>975</v>
      </c>
      <c r="E45877" t="s">
        <v>1015</v>
      </c>
      <c r="F45877" s="86">
        <v>18602157.560292602</v>
      </c>
    </row>
    <row r="45878" spans="1:6">
      <c r="A45878">
        <v>2027</v>
      </c>
      <c r="B45878" t="s">
        <v>1046</v>
      </c>
      <c r="C45878" t="s">
        <v>1022</v>
      </c>
      <c r="D45878" t="s">
        <v>975</v>
      </c>
      <c r="E45878" t="s">
        <v>1015</v>
      </c>
      <c r="F45878" s="86">
        <v>18710859.227288701</v>
      </c>
    </row>
    <row r="45879" spans="1:6">
      <c r="A45879">
        <v>2028</v>
      </c>
      <c r="B45879" t="s">
        <v>1046</v>
      </c>
      <c r="C45879" t="s">
        <v>1022</v>
      </c>
      <c r="D45879" t="s">
        <v>975</v>
      </c>
      <c r="E45879" t="s">
        <v>1015</v>
      </c>
      <c r="F45879" s="86">
        <v>18828827.568538502</v>
      </c>
    </row>
    <row r="45880" spans="1:6">
      <c r="A45880">
        <v>2029</v>
      </c>
      <c r="B45880" t="s">
        <v>1046</v>
      </c>
      <c r="C45880" t="s">
        <v>1022</v>
      </c>
      <c r="D45880" t="s">
        <v>975</v>
      </c>
      <c r="E45880" t="s">
        <v>1015</v>
      </c>
      <c r="F45880" s="86">
        <v>18954545.415597599</v>
      </c>
    </row>
    <row r="45881" spans="1:6">
      <c r="A45881">
        <v>2030</v>
      </c>
      <c r="B45881" t="s">
        <v>1046</v>
      </c>
      <c r="C45881" t="s">
        <v>1022</v>
      </c>
      <c r="D45881" t="s">
        <v>975</v>
      </c>
      <c r="E45881" t="s">
        <v>1015</v>
      </c>
      <c r="F45881" s="86">
        <v>19087700.421947598</v>
      </c>
    </row>
    <row r="45882" spans="1:6">
      <c r="A45882">
        <v>2031</v>
      </c>
      <c r="B45882" t="s">
        <v>1046</v>
      </c>
      <c r="C45882" t="s">
        <v>1022</v>
      </c>
      <c r="D45882" t="s">
        <v>975</v>
      </c>
      <c r="E45882" t="s">
        <v>1015</v>
      </c>
      <c r="F45882" s="86">
        <v>19232980.528269202</v>
      </c>
    </row>
    <row r="45883" spans="1:6">
      <c r="A45883">
        <v>2032</v>
      </c>
      <c r="B45883" t="s">
        <v>1046</v>
      </c>
      <c r="C45883" t="s">
        <v>1022</v>
      </c>
      <c r="D45883" t="s">
        <v>975</v>
      </c>
      <c r="E45883" t="s">
        <v>1015</v>
      </c>
      <c r="F45883" s="86">
        <v>19377904.990971901</v>
      </c>
    </row>
    <row r="45884" spans="1:6">
      <c r="A45884">
        <v>2033</v>
      </c>
      <c r="B45884" t="s">
        <v>1046</v>
      </c>
      <c r="C45884" t="s">
        <v>1022</v>
      </c>
      <c r="D45884" t="s">
        <v>975</v>
      </c>
      <c r="E45884" t="s">
        <v>1015</v>
      </c>
      <c r="F45884" s="86">
        <v>19514534.1440267</v>
      </c>
    </row>
    <row r="45885" spans="1:6">
      <c r="A45885">
        <v>2034</v>
      </c>
      <c r="B45885" t="s">
        <v>1046</v>
      </c>
      <c r="C45885" t="s">
        <v>1022</v>
      </c>
      <c r="D45885" t="s">
        <v>975</v>
      </c>
      <c r="E45885" t="s">
        <v>1015</v>
      </c>
      <c r="F45885" s="86">
        <v>19648797.7404374</v>
      </c>
    </row>
    <row r="45886" spans="1:6">
      <c r="A45886">
        <v>2035</v>
      </c>
      <c r="B45886" t="s">
        <v>1046</v>
      </c>
      <c r="C45886" t="s">
        <v>1022</v>
      </c>
      <c r="D45886" t="s">
        <v>975</v>
      </c>
      <c r="E45886" t="s">
        <v>1015</v>
      </c>
      <c r="F45886" s="86">
        <v>19777676.9570335</v>
      </c>
    </row>
    <row r="45887" spans="1:6">
      <c r="A45887">
        <v>2036</v>
      </c>
      <c r="B45887" t="s">
        <v>1046</v>
      </c>
      <c r="C45887" t="s">
        <v>1022</v>
      </c>
      <c r="D45887" t="s">
        <v>975</v>
      </c>
      <c r="E45887" t="s">
        <v>1015</v>
      </c>
      <c r="F45887" s="86">
        <v>19889613.5179707</v>
      </c>
    </row>
    <row r="45888" spans="1:6">
      <c r="A45888">
        <v>2037</v>
      </c>
      <c r="B45888" t="s">
        <v>1046</v>
      </c>
      <c r="C45888" t="s">
        <v>1022</v>
      </c>
      <c r="D45888" t="s">
        <v>975</v>
      </c>
      <c r="E45888" t="s">
        <v>1015</v>
      </c>
      <c r="F45888" s="86">
        <v>20003708.950760402</v>
      </c>
    </row>
    <row r="45889" spans="1:6">
      <c r="A45889">
        <v>2038</v>
      </c>
      <c r="B45889" t="s">
        <v>1046</v>
      </c>
      <c r="C45889" t="s">
        <v>1022</v>
      </c>
      <c r="D45889" t="s">
        <v>975</v>
      </c>
      <c r="E45889" t="s">
        <v>1015</v>
      </c>
      <c r="F45889" s="86">
        <v>20111893.093884502</v>
      </c>
    </row>
    <row r="45890" spans="1:6">
      <c r="A45890">
        <v>2039</v>
      </c>
      <c r="B45890" t="s">
        <v>1046</v>
      </c>
      <c r="C45890" t="s">
        <v>1022</v>
      </c>
      <c r="D45890" t="s">
        <v>975</v>
      </c>
      <c r="E45890" t="s">
        <v>1015</v>
      </c>
      <c r="F45890" s="86">
        <v>20225564.527874202</v>
      </c>
    </row>
    <row r="45891" spans="1:6">
      <c r="A45891">
        <v>2040</v>
      </c>
      <c r="B45891" t="s">
        <v>1046</v>
      </c>
      <c r="C45891" t="s">
        <v>1022</v>
      </c>
      <c r="D45891" t="s">
        <v>975</v>
      </c>
      <c r="E45891" t="s">
        <v>1015</v>
      </c>
      <c r="F45891" s="86">
        <v>20338990.998881001</v>
      </c>
    </row>
    <row r="45892" spans="1:6">
      <c r="A45892">
        <v>2041</v>
      </c>
      <c r="B45892" t="s">
        <v>1046</v>
      </c>
      <c r="C45892" t="s">
        <v>1022</v>
      </c>
      <c r="D45892" t="s">
        <v>975</v>
      </c>
      <c r="E45892" t="s">
        <v>1015</v>
      </c>
      <c r="F45892" s="86">
        <v>20291819.232144699</v>
      </c>
    </row>
    <row r="45893" spans="1:6">
      <c r="A45893">
        <v>2042</v>
      </c>
      <c r="B45893" t="s">
        <v>1046</v>
      </c>
      <c r="C45893" t="s">
        <v>1022</v>
      </c>
      <c r="D45893" t="s">
        <v>975</v>
      </c>
      <c r="E45893" t="s">
        <v>1015</v>
      </c>
      <c r="F45893" s="86">
        <v>20254806.921698201</v>
      </c>
    </row>
    <row r="45894" spans="1:6">
      <c r="A45894">
        <v>2043</v>
      </c>
      <c r="B45894" t="s">
        <v>1046</v>
      </c>
      <c r="C45894" t="s">
        <v>1022</v>
      </c>
      <c r="D45894" t="s">
        <v>975</v>
      </c>
      <c r="E45894" t="s">
        <v>1015</v>
      </c>
      <c r="F45894" s="86">
        <v>20221946.656715199</v>
      </c>
    </row>
    <row r="45895" spans="1:6">
      <c r="A45895">
        <v>2044</v>
      </c>
      <c r="B45895" t="s">
        <v>1046</v>
      </c>
      <c r="C45895" t="s">
        <v>1022</v>
      </c>
      <c r="D45895" t="s">
        <v>975</v>
      </c>
      <c r="E45895" t="s">
        <v>1015</v>
      </c>
      <c r="F45895" s="86">
        <v>20199214.386552799</v>
      </c>
    </row>
    <row r="45896" spans="1:6">
      <c r="A45896">
        <v>2045</v>
      </c>
      <c r="B45896" t="s">
        <v>1046</v>
      </c>
      <c r="C45896" t="s">
        <v>1022</v>
      </c>
      <c r="D45896" t="s">
        <v>975</v>
      </c>
      <c r="E45896" t="s">
        <v>1015</v>
      </c>
      <c r="F45896" s="86">
        <v>20179433.466665</v>
      </c>
    </row>
    <row r="45897" spans="1:6">
      <c r="A45897">
        <v>2046</v>
      </c>
      <c r="B45897" t="s">
        <v>1046</v>
      </c>
      <c r="C45897" t="s">
        <v>1022</v>
      </c>
      <c r="D45897" t="s">
        <v>975</v>
      </c>
      <c r="E45897" t="s">
        <v>1015</v>
      </c>
      <c r="F45897" s="86">
        <v>20164435.380564898</v>
      </c>
    </row>
    <row r="45898" spans="1:6">
      <c r="A45898">
        <v>2047</v>
      </c>
      <c r="B45898" t="s">
        <v>1046</v>
      </c>
      <c r="C45898" t="s">
        <v>1022</v>
      </c>
      <c r="D45898" t="s">
        <v>975</v>
      </c>
      <c r="E45898" t="s">
        <v>1015</v>
      </c>
      <c r="F45898" s="86">
        <v>20152816.082591798</v>
      </c>
    </row>
    <row r="45899" spans="1:6">
      <c r="A45899">
        <v>2048</v>
      </c>
      <c r="B45899" t="s">
        <v>1046</v>
      </c>
      <c r="C45899" t="s">
        <v>1022</v>
      </c>
      <c r="D45899" t="s">
        <v>975</v>
      </c>
      <c r="E45899" t="s">
        <v>1015</v>
      </c>
      <c r="F45899" s="86">
        <v>20146421.603716601</v>
      </c>
    </row>
    <row r="45900" spans="1:6">
      <c r="A45900">
        <v>2049</v>
      </c>
      <c r="B45900" t="s">
        <v>1046</v>
      </c>
      <c r="C45900" t="s">
        <v>1022</v>
      </c>
      <c r="D45900" t="s">
        <v>975</v>
      </c>
      <c r="E45900" t="s">
        <v>1015</v>
      </c>
      <c r="F45900" s="86">
        <v>20137905.116033599</v>
      </c>
    </row>
    <row r="45901" spans="1:6">
      <c r="A45901">
        <v>2050</v>
      </c>
      <c r="B45901" t="s">
        <v>1046</v>
      </c>
      <c r="C45901" t="s">
        <v>1022</v>
      </c>
      <c r="D45901" t="s">
        <v>975</v>
      </c>
      <c r="E45901" t="s">
        <v>1015</v>
      </c>
      <c r="F45901" s="86">
        <v>20129618.9449814</v>
      </c>
    </row>
    <row r="45902" spans="1:6">
      <c r="A45902">
        <v>2017</v>
      </c>
      <c r="B45902" t="s">
        <v>1047</v>
      </c>
      <c r="C45902" t="s">
        <v>1022</v>
      </c>
      <c r="D45902" t="s">
        <v>975</v>
      </c>
      <c r="E45902" t="s">
        <v>1015</v>
      </c>
      <c r="F45902" s="86">
        <v>1330042.90465956</v>
      </c>
    </row>
    <row r="45903" spans="1:6">
      <c r="A45903">
        <v>2018</v>
      </c>
      <c r="B45903" t="s">
        <v>1047</v>
      </c>
      <c r="C45903" t="s">
        <v>1022</v>
      </c>
      <c r="D45903" t="s">
        <v>975</v>
      </c>
      <c r="E45903" t="s">
        <v>1015</v>
      </c>
      <c r="F45903" s="86">
        <v>1343641.1716410799</v>
      </c>
    </row>
    <row r="45904" spans="1:6">
      <c r="A45904">
        <v>2019</v>
      </c>
      <c r="B45904" t="s">
        <v>1047</v>
      </c>
      <c r="C45904" t="s">
        <v>1022</v>
      </c>
      <c r="D45904" t="s">
        <v>975</v>
      </c>
      <c r="E45904" t="s">
        <v>1015</v>
      </c>
      <c r="F45904" s="86">
        <v>1345109.16016302</v>
      </c>
    </row>
    <row r="45905" spans="1:6">
      <c r="A45905">
        <v>2020</v>
      </c>
      <c r="B45905" t="s">
        <v>1047</v>
      </c>
      <c r="C45905" t="s">
        <v>1022</v>
      </c>
      <c r="D45905" t="s">
        <v>975</v>
      </c>
      <c r="E45905" t="s">
        <v>1015</v>
      </c>
      <c r="F45905" s="86">
        <v>1347439.5422980399</v>
      </c>
    </row>
    <row r="45906" spans="1:6">
      <c r="A45906">
        <v>2021</v>
      </c>
      <c r="B45906" t="s">
        <v>1047</v>
      </c>
      <c r="C45906" t="s">
        <v>1022</v>
      </c>
      <c r="D45906" t="s">
        <v>975</v>
      </c>
      <c r="E45906" t="s">
        <v>1015</v>
      </c>
      <c r="F45906" s="86">
        <v>1349562.32837082</v>
      </c>
    </row>
    <row r="45907" spans="1:6">
      <c r="A45907">
        <v>2022</v>
      </c>
      <c r="B45907" t="s">
        <v>1047</v>
      </c>
      <c r="C45907" t="s">
        <v>1022</v>
      </c>
      <c r="D45907" t="s">
        <v>975</v>
      </c>
      <c r="E45907" t="s">
        <v>1015</v>
      </c>
      <c r="F45907" s="86">
        <v>1351799.9310576699</v>
      </c>
    </row>
    <row r="45908" spans="1:6">
      <c r="A45908">
        <v>2023</v>
      </c>
      <c r="B45908" t="s">
        <v>1047</v>
      </c>
      <c r="C45908" t="s">
        <v>1022</v>
      </c>
      <c r="D45908" t="s">
        <v>975</v>
      </c>
      <c r="E45908" t="s">
        <v>1015</v>
      </c>
      <c r="F45908" s="86">
        <v>1353665.8505674801</v>
      </c>
    </row>
    <row r="45909" spans="1:6">
      <c r="A45909">
        <v>2024</v>
      </c>
      <c r="B45909" t="s">
        <v>1047</v>
      </c>
      <c r="C45909" t="s">
        <v>1022</v>
      </c>
      <c r="D45909" t="s">
        <v>975</v>
      </c>
      <c r="E45909" t="s">
        <v>1015</v>
      </c>
      <c r="F45909" s="86">
        <v>1355571.83843202</v>
      </c>
    </row>
    <row r="45910" spans="1:6">
      <c r="A45910">
        <v>2025</v>
      </c>
      <c r="B45910" t="s">
        <v>1047</v>
      </c>
      <c r="C45910" t="s">
        <v>1022</v>
      </c>
      <c r="D45910" t="s">
        <v>975</v>
      </c>
      <c r="E45910" t="s">
        <v>1015</v>
      </c>
      <c r="F45910" s="86">
        <v>1358271.7594036399</v>
      </c>
    </row>
    <row r="45911" spans="1:6">
      <c r="A45911">
        <v>2026</v>
      </c>
      <c r="B45911" t="s">
        <v>1047</v>
      </c>
      <c r="C45911" t="s">
        <v>1022</v>
      </c>
      <c r="D45911" t="s">
        <v>975</v>
      </c>
      <c r="E45911" t="s">
        <v>1015</v>
      </c>
      <c r="F45911" s="86">
        <v>1361133.25496847</v>
      </c>
    </row>
    <row r="45912" spans="1:6">
      <c r="A45912">
        <v>2027</v>
      </c>
      <c r="B45912" t="s">
        <v>1047</v>
      </c>
      <c r="C45912" t="s">
        <v>1022</v>
      </c>
      <c r="D45912" t="s">
        <v>975</v>
      </c>
      <c r="E45912" t="s">
        <v>1015</v>
      </c>
      <c r="F45912" s="86">
        <v>1364432.1320265899</v>
      </c>
    </row>
    <row r="45913" spans="1:6">
      <c r="A45913">
        <v>2028</v>
      </c>
      <c r="B45913" t="s">
        <v>1047</v>
      </c>
      <c r="C45913" t="s">
        <v>1022</v>
      </c>
      <c r="D45913" t="s">
        <v>975</v>
      </c>
      <c r="E45913" t="s">
        <v>1015</v>
      </c>
      <c r="F45913" s="86">
        <v>1368534.1785484501</v>
      </c>
    </row>
    <row r="45914" spans="1:6">
      <c r="A45914">
        <v>2029</v>
      </c>
      <c r="B45914" t="s">
        <v>1047</v>
      </c>
      <c r="C45914" t="s">
        <v>1022</v>
      </c>
      <c r="D45914" t="s">
        <v>975</v>
      </c>
      <c r="E45914" t="s">
        <v>1015</v>
      </c>
      <c r="F45914" s="86">
        <v>1372343.3670471001</v>
      </c>
    </row>
    <row r="45915" spans="1:6">
      <c r="A45915">
        <v>2030</v>
      </c>
      <c r="B45915" t="s">
        <v>1047</v>
      </c>
      <c r="C45915" t="s">
        <v>1022</v>
      </c>
      <c r="D45915" t="s">
        <v>975</v>
      </c>
      <c r="E45915" t="s">
        <v>1015</v>
      </c>
      <c r="F45915" s="86">
        <v>1376492.49776642</v>
      </c>
    </row>
    <row r="45916" spans="1:6">
      <c r="A45916">
        <v>2031</v>
      </c>
      <c r="B45916" t="s">
        <v>1047</v>
      </c>
      <c r="C45916" t="s">
        <v>1022</v>
      </c>
      <c r="D45916" t="s">
        <v>975</v>
      </c>
      <c r="E45916" t="s">
        <v>1015</v>
      </c>
      <c r="F45916" s="86">
        <v>1381347.68770071</v>
      </c>
    </row>
    <row r="45917" spans="1:6">
      <c r="A45917">
        <v>2032</v>
      </c>
      <c r="B45917" t="s">
        <v>1047</v>
      </c>
      <c r="C45917" t="s">
        <v>1022</v>
      </c>
      <c r="D45917" t="s">
        <v>975</v>
      </c>
      <c r="E45917" t="s">
        <v>1015</v>
      </c>
      <c r="F45917" s="86">
        <v>1385705.0282010599</v>
      </c>
    </row>
    <row r="45918" spans="1:6">
      <c r="A45918">
        <v>2033</v>
      </c>
      <c r="B45918" t="s">
        <v>1047</v>
      </c>
      <c r="C45918" t="s">
        <v>1022</v>
      </c>
      <c r="D45918" t="s">
        <v>975</v>
      </c>
      <c r="E45918" t="s">
        <v>1015</v>
      </c>
      <c r="F45918" s="86">
        <v>1389349.7337275899</v>
      </c>
    </row>
    <row r="45919" spans="1:6">
      <c r="A45919">
        <v>2034</v>
      </c>
      <c r="B45919" t="s">
        <v>1047</v>
      </c>
      <c r="C45919" t="s">
        <v>1022</v>
      </c>
      <c r="D45919" t="s">
        <v>975</v>
      </c>
      <c r="E45919" t="s">
        <v>1015</v>
      </c>
      <c r="F45919" s="86">
        <v>1392600.8909686201</v>
      </c>
    </row>
    <row r="45920" spans="1:6">
      <c r="A45920">
        <v>2035</v>
      </c>
      <c r="B45920" t="s">
        <v>1047</v>
      </c>
      <c r="C45920" t="s">
        <v>1022</v>
      </c>
      <c r="D45920" t="s">
        <v>975</v>
      </c>
      <c r="E45920" t="s">
        <v>1015</v>
      </c>
      <c r="F45920" s="86">
        <v>1395111.8263296201</v>
      </c>
    </row>
    <row r="45921" spans="1:6">
      <c r="A45921">
        <v>2036</v>
      </c>
      <c r="B45921" t="s">
        <v>1047</v>
      </c>
      <c r="C45921" t="s">
        <v>1022</v>
      </c>
      <c r="D45921" t="s">
        <v>975</v>
      </c>
      <c r="E45921" t="s">
        <v>1015</v>
      </c>
      <c r="F45921" s="86">
        <v>1397440.3816939299</v>
      </c>
    </row>
    <row r="45922" spans="1:6">
      <c r="A45922">
        <v>2037</v>
      </c>
      <c r="B45922" t="s">
        <v>1047</v>
      </c>
      <c r="C45922" t="s">
        <v>1022</v>
      </c>
      <c r="D45922" t="s">
        <v>975</v>
      </c>
      <c r="E45922" t="s">
        <v>1015</v>
      </c>
      <c r="F45922" s="86">
        <v>1398048.13988263</v>
      </c>
    </row>
    <row r="45923" spans="1:6">
      <c r="A45923">
        <v>2038</v>
      </c>
      <c r="B45923" t="s">
        <v>1047</v>
      </c>
      <c r="C45923" t="s">
        <v>1022</v>
      </c>
      <c r="D45923" t="s">
        <v>975</v>
      </c>
      <c r="E45923" t="s">
        <v>1015</v>
      </c>
      <c r="F45923" s="86">
        <v>1398170.2470298901</v>
      </c>
    </row>
    <row r="45924" spans="1:6">
      <c r="A45924">
        <v>2039</v>
      </c>
      <c r="B45924" t="s">
        <v>1047</v>
      </c>
      <c r="C45924" t="s">
        <v>1022</v>
      </c>
      <c r="D45924" t="s">
        <v>975</v>
      </c>
      <c r="E45924" t="s">
        <v>1015</v>
      </c>
      <c r="F45924" s="86">
        <v>1398033.2278819899</v>
      </c>
    </row>
    <row r="45925" spans="1:6">
      <c r="A45925">
        <v>2040</v>
      </c>
      <c r="B45925" t="s">
        <v>1047</v>
      </c>
      <c r="C45925" t="s">
        <v>1022</v>
      </c>
      <c r="D45925" t="s">
        <v>975</v>
      </c>
      <c r="E45925" t="s">
        <v>1015</v>
      </c>
      <c r="F45925" s="86">
        <v>1397997.7722471</v>
      </c>
    </row>
    <row r="45926" spans="1:6">
      <c r="A45926">
        <v>2041</v>
      </c>
      <c r="B45926" t="s">
        <v>1047</v>
      </c>
      <c r="C45926" t="s">
        <v>1022</v>
      </c>
      <c r="D45926" t="s">
        <v>975</v>
      </c>
      <c r="E45926" t="s">
        <v>1015</v>
      </c>
      <c r="F45926" s="86">
        <v>1393862.0283254101</v>
      </c>
    </row>
    <row r="45927" spans="1:6">
      <c r="A45927">
        <v>2042</v>
      </c>
      <c r="B45927" t="s">
        <v>1047</v>
      </c>
      <c r="C45927" t="s">
        <v>1022</v>
      </c>
      <c r="D45927" t="s">
        <v>975</v>
      </c>
      <c r="E45927" t="s">
        <v>1015</v>
      </c>
      <c r="F45927" s="86">
        <v>1390553.2334296301</v>
      </c>
    </row>
    <row r="45928" spans="1:6">
      <c r="A45928">
        <v>2043</v>
      </c>
      <c r="B45928" t="s">
        <v>1047</v>
      </c>
      <c r="C45928" t="s">
        <v>1022</v>
      </c>
      <c r="D45928" t="s">
        <v>975</v>
      </c>
      <c r="E45928" t="s">
        <v>1015</v>
      </c>
      <c r="F45928" s="86">
        <v>1387343.99767379</v>
      </c>
    </row>
    <row r="45929" spans="1:6">
      <c r="A45929">
        <v>2044</v>
      </c>
      <c r="B45929" t="s">
        <v>1047</v>
      </c>
      <c r="C45929" t="s">
        <v>1022</v>
      </c>
      <c r="D45929" t="s">
        <v>975</v>
      </c>
      <c r="E45929" t="s">
        <v>1015</v>
      </c>
      <c r="F45929" s="86">
        <v>1384709.9678128799</v>
      </c>
    </row>
    <row r="45930" spans="1:6">
      <c r="A45930">
        <v>2045</v>
      </c>
      <c r="B45930" t="s">
        <v>1047</v>
      </c>
      <c r="C45930" t="s">
        <v>1022</v>
      </c>
      <c r="D45930" t="s">
        <v>975</v>
      </c>
      <c r="E45930" t="s">
        <v>1015</v>
      </c>
      <c r="F45930" s="86">
        <v>1382644.5489169599</v>
      </c>
    </row>
    <row r="45931" spans="1:6">
      <c r="A45931">
        <v>2046</v>
      </c>
      <c r="B45931" t="s">
        <v>1047</v>
      </c>
      <c r="C45931" t="s">
        <v>1022</v>
      </c>
      <c r="D45931" t="s">
        <v>975</v>
      </c>
      <c r="E45931" t="s">
        <v>1015</v>
      </c>
      <c r="F45931" s="86">
        <v>1381068.7295830301</v>
      </c>
    </row>
    <row r="45932" spans="1:6">
      <c r="A45932">
        <v>2047</v>
      </c>
      <c r="B45932" t="s">
        <v>1047</v>
      </c>
      <c r="C45932" t="s">
        <v>1022</v>
      </c>
      <c r="D45932" t="s">
        <v>975</v>
      </c>
      <c r="E45932" t="s">
        <v>1015</v>
      </c>
      <c r="F45932" s="86">
        <v>1380289.2533821601</v>
      </c>
    </row>
    <row r="45933" spans="1:6">
      <c r="A45933">
        <v>2048</v>
      </c>
      <c r="B45933" t="s">
        <v>1047</v>
      </c>
      <c r="C45933" t="s">
        <v>1022</v>
      </c>
      <c r="D45933" t="s">
        <v>975</v>
      </c>
      <c r="E45933" t="s">
        <v>1015</v>
      </c>
      <c r="F45933" s="86">
        <v>1379395.5428587601</v>
      </c>
    </row>
    <row r="45934" spans="1:6">
      <c r="A45934">
        <v>2049</v>
      </c>
      <c r="B45934" t="s">
        <v>1047</v>
      </c>
      <c r="C45934" t="s">
        <v>1022</v>
      </c>
      <c r="D45934" t="s">
        <v>975</v>
      </c>
      <c r="E45934" t="s">
        <v>1015</v>
      </c>
      <c r="F45934" s="86">
        <v>1378679.7194229199</v>
      </c>
    </row>
    <row r="45935" spans="1:6">
      <c r="A45935">
        <v>2050</v>
      </c>
      <c r="B45935" t="s">
        <v>1047</v>
      </c>
      <c r="C45935" t="s">
        <v>1022</v>
      </c>
      <c r="D45935" t="s">
        <v>975</v>
      </c>
      <c r="E45935" t="s">
        <v>1015</v>
      </c>
      <c r="F45935" s="86">
        <v>1378048.7007218199</v>
      </c>
    </row>
    <row r="45936" spans="1:6">
      <c r="A45936">
        <v>2017</v>
      </c>
      <c r="B45936" t="s">
        <v>1048</v>
      </c>
      <c r="C45936" t="s">
        <v>1022</v>
      </c>
      <c r="D45936" t="s">
        <v>975</v>
      </c>
      <c r="E45936" t="s">
        <v>1015</v>
      </c>
      <c r="F45936" s="86">
        <v>14565644.619185099</v>
      </c>
    </row>
    <row r="45937" spans="1:6">
      <c r="A45937">
        <v>2018</v>
      </c>
      <c r="B45937" t="s">
        <v>1048</v>
      </c>
      <c r="C45937" t="s">
        <v>1022</v>
      </c>
      <c r="D45937" t="s">
        <v>975</v>
      </c>
      <c r="E45937" t="s">
        <v>1015</v>
      </c>
      <c r="F45937" s="86">
        <v>14873334.026537601</v>
      </c>
    </row>
    <row r="45938" spans="1:6">
      <c r="A45938">
        <v>2019</v>
      </c>
      <c r="B45938" t="s">
        <v>1048</v>
      </c>
      <c r="C45938" t="s">
        <v>1022</v>
      </c>
      <c r="D45938" t="s">
        <v>975</v>
      </c>
      <c r="E45938" t="s">
        <v>1015</v>
      </c>
      <c r="F45938" s="86">
        <v>14974991.919775</v>
      </c>
    </row>
    <row r="45939" spans="1:6">
      <c r="A45939">
        <v>2020</v>
      </c>
      <c r="B45939" t="s">
        <v>1048</v>
      </c>
      <c r="C45939" t="s">
        <v>1022</v>
      </c>
      <c r="D45939" t="s">
        <v>975</v>
      </c>
      <c r="E45939" t="s">
        <v>1015</v>
      </c>
      <c r="F45939" s="86">
        <v>15068168.5759314</v>
      </c>
    </row>
    <row r="45940" spans="1:6">
      <c r="A45940">
        <v>2021</v>
      </c>
      <c r="B45940" t="s">
        <v>1048</v>
      </c>
      <c r="C45940" t="s">
        <v>1022</v>
      </c>
      <c r="D45940" t="s">
        <v>975</v>
      </c>
      <c r="E45940" t="s">
        <v>1015</v>
      </c>
      <c r="F45940" s="86">
        <v>15157207.592733899</v>
      </c>
    </row>
    <row r="45941" spans="1:6">
      <c r="A45941">
        <v>2022</v>
      </c>
      <c r="B45941" t="s">
        <v>1048</v>
      </c>
      <c r="C45941" t="s">
        <v>1022</v>
      </c>
      <c r="D45941" t="s">
        <v>975</v>
      </c>
      <c r="E45941" t="s">
        <v>1015</v>
      </c>
      <c r="F45941" s="86">
        <v>15234642.8026761</v>
      </c>
    </row>
    <row r="45942" spans="1:6">
      <c r="A45942">
        <v>2023</v>
      </c>
      <c r="B45942" t="s">
        <v>1048</v>
      </c>
      <c r="C45942" t="s">
        <v>1022</v>
      </c>
      <c r="D45942" t="s">
        <v>975</v>
      </c>
      <c r="E45942" t="s">
        <v>1015</v>
      </c>
      <c r="F45942" s="86">
        <v>15302402.55477</v>
      </c>
    </row>
    <row r="45943" spans="1:6">
      <c r="A45943">
        <v>2024</v>
      </c>
      <c r="B45943" t="s">
        <v>1048</v>
      </c>
      <c r="C45943" t="s">
        <v>1022</v>
      </c>
      <c r="D45943" t="s">
        <v>975</v>
      </c>
      <c r="E45943" t="s">
        <v>1015</v>
      </c>
      <c r="F45943" s="86">
        <v>15373263.2364506</v>
      </c>
    </row>
    <row r="45944" spans="1:6">
      <c r="A45944">
        <v>2025</v>
      </c>
      <c r="B45944" t="s">
        <v>1048</v>
      </c>
      <c r="C45944" t="s">
        <v>1022</v>
      </c>
      <c r="D45944" t="s">
        <v>975</v>
      </c>
      <c r="E45944" t="s">
        <v>1015</v>
      </c>
      <c r="F45944" s="86">
        <v>15439796.9966587</v>
      </c>
    </row>
    <row r="45945" spans="1:6">
      <c r="A45945">
        <v>2026</v>
      </c>
      <c r="B45945" t="s">
        <v>1048</v>
      </c>
      <c r="C45945" t="s">
        <v>1022</v>
      </c>
      <c r="D45945" t="s">
        <v>975</v>
      </c>
      <c r="E45945" t="s">
        <v>1015</v>
      </c>
      <c r="F45945" s="86">
        <v>15514728.0070973</v>
      </c>
    </row>
    <row r="45946" spans="1:6">
      <c r="A45946">
        <v>2027</v>
      </c>
      <c r="B45946" t="s">
        <v>1048</v>
      </c>
      <c r="C45946" t="s">
        <v>1022</v>
      </c>
      <c r="D45946" t="s">
        <v>975</v>
      </c>
      <c r="E45946" t="s">
        <v>1015</v>
      </c>
      <c r="F45946" s="86">
        <v>15603342.9103975</v>
      </c>
    </row>
    <row r="45947" spans="1:6">
      <c r="A45947">
        <v>2028</v>
      </c>
      <c r="B45947" t="s">
        <v>1048</v>
      </c>
      <c r="C45947" t="s">
        <v>1022</v>
      </c>
      <c r="D45947" t="s">
        <v>975</v>
      </c>
      <c r="E45947" t="s">
        <v>1015</v>
      </c>
      <c r="F45947" s="86">
        <v>15699502.562991699</v>
      </c>
    </row>
    <row r="45948" spans="1:6">
      <c r="A45948">
        <v>2029</v>
      </c>
      <c r="B45948" t="s">
        <v>1048</v>
      </c>
      <c r="C45948" t="s">
        <v>1022</v>
      </c>
      <c r="D45948" t="s">
        <v>975</v>
      </c>
      <c r="E45948" t="s">
        <v>1015</v>
      </c>
      <c r="F45948" s="86">
        <v>15801947.744485401</v>
      </c>
    </row>
    <row r="45949" spans="1:6">
      <c r="A45949">
        <v>2030</v>
      </c>
      <c r="B45949" t="s">
        <v>1048</v>
      </c>
      <c r="C45949" t="s">
        <v>1022</v>
      </c>
      <c r="D45949" t="s">
        <v>975</v>
      </c>
      <c r="E45949" t="s">
        <v>1015</v>
      </c>
      <c r="F45949" s="86">
        <v>15910563.184292</v>
      </c>
    </row>
    <row r="45950" spans="1:6">
      <c r="A45950">
        <v>2031</v>
      </c>
      <c r="B45950" t="s">
        <v>1048</v>
      </c>
      <c r="C45950" t="s">
        <v>1022</v>
      </c>
      <c r="D45950" t="s">
        <v>975</v>
      </c>
      <c r="E45950" t="s">
        <v>1015</v>
      </c>
      <c r="F45950" s="86">
        <v>16029449.156012399</v>
      </c>
    </row>
    <row r="45951" spans="1:6">
      <c r="A45951">
        <v>2032</v>
      </c>
      <c r="B45951" t="s">
        <v>1048</v>
      </c>
      <c r="C45951" t="s">
        <v>1022</v>
      </c>
      <c r="D45951" t="s">
        <v>975</v>
      </c>
      <c r="E45951" t="s">
        <v>1015</v>
      </c>
      <c r="F45951" s="86">
        <v>16148491.003653301</v>
      </c>
    </row>
    <row r="45952" spans="1:6">
      <c r="A45952">
        <v>2033</v>
      </c>
      <c r="B45952" t="s">
        <v>1048</v>
      </c>
      <c r="C45952" t="s">
        <v>1022</v>
      </c>
      <c r="D45952" t="s">
        <v>975</v>
      </c>
      <c r="E45952" t="s">
        <v>1015</v>
      </c>
      <c r="F45952" s="86">
        <v>16261223.7116969</v>
      </c>
    </row>
    <row r="45953" spans="1:6">
      <c r="A45953">
        <v>2034</v>
      </c>
      <c r="B45953" t="s">
        <v>1048</v>
      </c>
      <c r="C45953" t="s">
        <v>1022</v>
      </c>
      <c r="D45953" t="s">
        <v>975</v>
      </c>
      <c r="E45953" t="s">
        <v>1015</v>
      </c>
      <c r="F45953" s="86">
        <v>16372625.5535038</v>
      </c>
    </row>
    <row r="45954" spans="1:6">
      <c r="A45954">
        <v>2035</v>
      </c>
      <c r="B45954" t="s">
        <v>1048</v>
      </c>
      <c r="C45954" t="s">
        <v>1022</v>
      </c>
      <c r="D45954" t="s">
        <v>975</v>
      </c>
      <c r="E45954" t="s">
        <v>1015</v>
      </c>
      <c r="F45954" s="86">
        <v>16479940.6529836</v>
      </c>
    </row>
    <row r="45955" spans="1:6">
      <c r="A45955">
        <v>2036</v>
      </c>
      <c r="B45955" t="s">
        <v>1048</v>
      </c>
      <c r="C45955" t="s">
        <v>1022</v>
      </c>
      <c r="D45955" t="s">
        <v>975</v>
      </c>
      <c r="E45955" t="s">
        <v>1015</v>
      </c>
      <c r="F45955" s="86">
        <v>16573442.239436399</v>
      </c>
    </row>
    <row r="45956" spans="1:6">
      <c r="A45956">
        <v>2037</v>
      </c>
      <c r="B45956" t="s">
        <v>1048</v>
      </c>
      <c r="C45956" t="s">
        <v>1022</v>
      </c>
      <c r="D45956" t="s">
        <v>975</v>
      </c>
      <c r="E45956" t="s">
        <v>1015</v>
      </c>
      <c r="F45956" s="86">
        <v>16668614.9843926</v>
      </c>
    </row>
    <row r="45957" spans="1:6">
      <c r="A45957">
        <v>2038</v>
      </c>
      <c r="B45957" t="s">
        <v>1048</v>
      </c>
      <c r="C45957" t="s">
        <v>1022</v>
      </c>
      <c r="D45957" t="s">
        <v>975</v>
      </c>
      <c r="E45957" t="s">
        <v>1015</v>
      </c>
      <c r="F45957" s="86">
        <v>16758753.374982599</v>
      </c>
    </row>
    <row r="45958" spans="1:6">
      <c r="A45958">
        <v>2039</v>
      </c>
      <c r="B45958" t="s">
        <v>1048</v>
      </c>
      <c r="C45958" t="s">
        <v>1022</v>
      </c>
      <c r="D45958" t="s">
        <v>975</v>
      </c>
      <c r="E45958" t="s">
        <v>1015</v>
      </c>
      <c r="F45958" s="86">
        <v>16853240.850893199</v>
      </c>
    </row>
    <row r="45959" spans="1:6">
      <c r="A45959">
        <v>2040</v>
      </c>
      <c r="B45959" t="s">
        <v>1048</v>
      </c>
      <c r="C45959" t="s">
        <v>1022</v>
      </c>
      <c r="D45959" t="s">
        <v>975</v>
      </c>
      <c r="E45959" t="s">
        <v>1015</v>
      </c>
      <c r="F45959" s="86">
        <v>16947301.437522698</v>
      </c>
    </row>
    <row r="45960" spans="1:6">
      <c r="A45960">
        <v>2041</v>
      </c>
      <c r="B45960" t="s">
        <v>1048</v>
      </c>
      <c r="C45960" t="s">
        <v>1022</v>
      </c>
      <c r="D45960" t="s">
        <v>975</v>
      </c>
      <c r="E45960" t="s">
        <v>1015</v>
      </c>
      <c r="F45960" s="86">
        <v>16909200.4078044</v>
      </c>
    </row>
    <row r="45961" spans="1:6">
      <c r="A45961">
        <v>2042</v>
      </c>
      <c r="B45961" t="s">
        <v>1048</v>
      </c>
      <c r="C45961" t="s">
        <v>1022</v>
      </c>
      <c r="D45961" t="s">
        <v>975</v>
      </c>
      <c r="E45961" t="s">
        <v>1015</v>
      </c>
      <c r="F45961" s="86">
        <v>16879256.955368001</v>
      </c>
    </row>
    <row r="45962" spans="1:6">
      <c r="A45962">
        <v>2043</v>
      </c>
      <c r="B45962" t="s">
        <v>1048</v>
      </c>
      <c r="C45962" t="s">
        <v>1022</v>
      </c>
      <c r="D45962" t="s">
        <v>975</v>
      </c>
      <c r="E45962" t="s">
        <v>1015</v>
      </c>
      <c r="F45962" s="86">
        <v>16852460.597400501</v>
      </c>
    </row>
    <row r="45963" spans="1:6">
      <c r="A45963">
        <v>2044</v>
      </c>
      <c r="B45963" t="s">
        <v>1048</v>
      </c>
      <c r="C45963" t="s">
        <v>1022</v>
      </c>
      <c r="D45963" t="s">
        <v>975</v>
      </c>
      <c r="E45963" t="s">
        <v>1015</v>
      </c>
      <c r="F45963" s="86">
        <v>16833800.3481992</v>
      </c>
    </row>
    <row r="45964" spans="1:6">
      <c r="A45964">
        <v>2045</v>
      </c>
      <c r="B45964" t="s">
        <v>1048</v>
      </c>
      <c r="C45964" t="s">
        <v>1022</v>
      </c>
      <c r="D45964" t="s">
        <v>975</v>
      </c>
      <c r="E45964" t="s">
        <v>1015</v>
      </c>
      <c r="F45964" s="86">
        <v>16817326.330387399</v>
      </c>
    </row>
    <row r="45965" spans="1:6">
      <c r="A45965">
        <v>2046</v>
      </c>
      <c r="B45965" t="s">
        <v>1048</v>
      </c>
      <c r="C45965" t="s">
        <v>1022</v>
      </c>
      <c r="D45965" t="s">
        <v>975</v>
      </c>
      <c r="E45965" t="s">
        <v>1015</v>
      </c>
      <c r="F45965" s="86">
        <v>16804604.08608</v>
      </c>
    </row>
    <row r="45966" spans="1:6">
      <c r="A45966">
        <v>2047</v>
      </c>
      <c r="B45966" t="s">
        <v>1048</v>
      </c>
      <c r="C45966" t="s">
        <v>1022</v>
      </c>
      <c r="D45966" t="s">
        <v>975</v>
      </c>
      <c r="E45966" t="s">
        <v>1015</v>
      </c>
      <c r="F45966" s="86">
        <v>16794505.351594001</v>
      </c>
    </row>
    <row r="45967" spans="1:6">
      <c r="A45967">
        <v>2048</v>
      </c>
      <c r="B45967" t="s">
        <v>1048</v>
      </c>
      <c r="C45967" t="s">
        <v>1022</v>
      </c>
      <c r="D45967" t="s">
        <v>975</v>
      </c>
      <c r="E45967" t="s">
        <v>1015</v>
      </c>
      <c r="F45967" s="86">
        <v>16788610.0284498</v>
      </c>
    </row>
    <row r="45968" spans="1:6">
      <c r="A45968">
        <v>2049</v>
      </c>
      <c r="B45968" t="s">
        <v>1048</v>
      </c>
      <c r="C45968" t="s">
        <v>1022</v>
      </c>
      <c r="D45968" t="s">
        <v>975</v>
      </c>
      <c r="E45968" t="s">
        <v>1015</v>
      </c>
      <c r="F45968" s="86">
        <v>16780829.3869229</v>
      </c>
    </row>
    <row r="45969" spans="1:6">
      <c r="A45969">
        <v>2050</v>
      </c>
      <c r="B45969" t="s">
        <v>1048</v>
      </c>
      <c r="C45969" t="s">
        <v>1022</v>
      </c>
      <c r="D45969" t="s">
        <v>975</v>
      </c>
      <c r="E45969" t="s">
        <v>1015</v>
      </c>
      <c r="F45969" s="86">
        <v>16773148.933243901</v>
      </c>
    </row>
    <row r="45970" spans="1:6">
      <c r="A45970">
        <v>2017</v>
      </c>
      <c r="B45970" t="s">
        <v>1049</v>
      </c>
      <c r="C45970" t="s">
        <v>1022</v>
      </c>
      <c r="D45970" t="s">
        <v>975</v>
      </c>
      <c r="E45970" t="s">
        <v>1015</v>
      </c>
      <c r="F45970" s="86">
        <v>1829843.4866323301</v>
      </c>
    </row>
    <row r="45971" spans="1:6">
      <c r="A45971">
        <v>2018</v>
      </c>
      <c r="B45971" t="s">
        <v>1049</v>
      </c>
      <c r="C45971" t="s">
        <v>1022</v>
      </c>
      <c r="D45971" t="s">
        <v>975</v>
      </c>
      <c r="E45971" t="s">
        <v>1015</v>
      </c>
      <c r="F45971" s="86">
        <v>1911001.0811608599</v>
      </c>
    </row>
    <row r="45972" spans="1:6">
      <c r="A45972">
        <v>2019</v>
      </c>
      <c r="B45972" t="s">
        <v>1049</v>
      </c>
      <c r="C45972" t="s">
        <v>1022</v>
      </c>
      <c r="D45972" t="s">
        <v>975</v>
      </c>
      <c r="E45972" t="s">
        <v>1015</v>
      </c>
      <c r="F45972" s="86">
        <v>1930880.27524881</v>
      </c>
    </row>
    <row r="45973" spans="1:6">
      <c r="A45973">
        <v>2020</v>
      </c>
      <c r="B45973" t="s">
        <v>1049</v>
      </c>
      <c r="C45973" t="s">
        <v>1022</v>
      </c>
      <c r="D45973" t="s">
        <v>975</v>
      </c>
      <c r="E45973" t="s">
        <v>1015</v>
      </c>
      <c r="F45973" s="86">
        <v>1950026.3713984999</v>
      </c>
    </row>
    <row r="45974" spans="1:6">
      <c r="A45974">
        <v>2021</v>
      </c>
      <c r="B45974" t="s">
        <v>1049</v>
      </c>
      <c r="C45974" t="s">
        <v>1022</v>
      </c>
      <c r="D45974" t="s">
        <v>975</v>
      </c>
      <c r="E45974" t="s">
        <v>1015</v>
      </c>
      <c r="F45974" s="86">
        <v>1968361.4107456401</v>
      </c>
    </row>
    <row r="45975" spans="1:6">
      <c r="A45975">
        <v>2022</v>
      </c>
      <c r="B45975" t="s">
        <v>1049</v>
      </c>
      <c r="C45975" t="s">
        <v>1022</v>
      </c>
      <c r="D45975" t="s">
        <v>975</v>
      </c>
      <c r="E45975" t="s">
        <v>1015</v>
      </c>
      <c r="F45975" s="86">
        <v>1986015.5226028101</v>
      </c>
    </row>
    <row r="45976" spans="1:6">
      <c r="A45976">
        <v>2023</v>
      </c>
      <c r="B45976" t="s">
        <v>1049</v>
      </c>
      <c r="C45976" t="s">
        <v>1022</v>
      </c>
      <c r="D45976" t="s">
        <v>975</v>
      </c>
      <c r="E45976" t="s">
        <v>1015</v>
      </c>
      <c r="F45976" s="86">
        <v>2003018.1581786601</v>
      </c>
    </row>
    <row r="45977" spans="1:6">
      <c r="A45977">
        <v>2024</v>
      </c>
      <c r="B45977" t="s">
        <v>1049</v>
      </c>
      <c r="C45977" t="s">
        <v>1022</v>
      </c>
      <c r="D45977" t="s">
        <v>975</v>
      </c>
      <c r="E45977" t="s">
        <v>1015</v>
      </c>
      <c r="F45977" s="86">
        <v>2019394.2402355401</v>
      </c>
    </row>
    <row r="45978" spans="1:6">
      <c r="A45978">
        <v>2025</v>
      </c>
      <c r="B45978" t="s">
        <v>1049</v>
      </c>
      <c r="C45978" t="s">
        <v>1022</v>
      </c>
      <c r="D45978" t="s">
        <v>975</v>
      </c>
      <c r="E45978" t="s">
        <v>1015</v>
      </c>
      <c r="F45978" s="86">
        <v>2037437.9095455999</v>
      </c>
    </row>
    <row r="45979" spans="1:6">
      <c r="A45979">
        <v>2026</v>
      </c>
      <c r="B45979" t="s">
        <v>1049</v>
      </c>
      <c r="C45979" t="s">
        <v>1022</v>
      </c>
      <c r="D45979" t="s">
        <v>975</v>
      </c>
      <c r="E45979" t="s">
        <v>1015</v>
      </c>
      <c r="F45979" s="86">
        <v>2056992.1753231699</v>
      </c>
    </row>
    <row r="45980" spans="1:6">
      <c r="A45980">
        <v>2027</v>
      </c>
      <c r="B45980" t="s">
        <v>1049</v>
      </c>
      <c r="C45980" t="s">
        <v>1022</v>
      </c>
      <c r="D45980" t="s">
        <v>975</v>
      </c>
      <c r="E45980" t="s">
        <v>1015</v>
      </c>
      <c r="F45980" s="86">
        <v>2077938.4561656599</v>
      </c>
    </row>
    <row r="45981" spans="1:6">
      <c r="A45981">
        <v>2028</v>
      </c>
      <c r="B45981" t="s">
        <v>1049</v>
      </c>
      <c r="C45981" t="s">
        <v>1022</v>
      </c>
      <c r="D45981" t="s">
        <v>975</v>
      </c>
      <c r="E45981" t="s">
        <v>1015</v>
      </c>
      <c r="F45981" s="86">
        <v>2100445.2548253099</v>
      </c>
    </row>
    <row r="45982" spans="1:6">
      <c r="A45982">
        <v>2029</v>
      </c>
      <c r="B45982" t="s">
        <v>1049</v>
      </c>
      <c r="C45982" t="s">
        <v>1022</v>
      </c>
      <c r="D45982" t="s">
        <v>975</v>
      </c>
      <c r="E45982" t="s">
        <v>1015</v>
      </c>
      <c r="F45982" s="86">
        <v>2122982.93212514</v>
      </c>
    </row>
    <row r="45983" spans="1:6">
      <c r="A45983">
        <v>2030</v>
      </c>
      <c r="B45983" t="s">
        <v>1049</v>
      </c>
      <c r="C45983" t="s">
        <v>1022</v>
      </c>
      <c r="D45983" t="s">
        <v>975</v>
      </c>
      <c r="E45983" t="s">
        <v>1015</v>
      </c>
      <c r="F45983" s="86">
        <v>2147881.3235412301</v>
      </c>
    </row>
    <row r="45984" spans="1:6">
      <c r="A45984">
        <v>2031</v>
      </c>
      <c r="B45984" t="s">
        <v>1049</v>
      </c>
      <c r="C45984" t="s">
        <v>1022</v>
      </c>
      <c r="D45984" t="s">
        <v>975</v>
      </c>
      <c r="E45984" t="s">
        <v>1015</v>
      </c>
      <c r="F45984" s="86">
        <v>2173227.1617751601</v>
      </c>
    </row>
    <row r="45985" spans="1:6">
      <c r="A45985">
        <v>2032</v>
      </c>
      <c r="B45985" t="s">
        <v>1049</v>
      </c>
      <c r="C45985" t="s">
        <v>1022</v>
      </c>
      <c r="D45985" t="s">
        <v>975</v>
      </c>
      <c r="E45985" t="s">
        <v>1015</v>
      </c>
      <c r="F45985" s="86">
        <v>2198847.7418689602</v>
      </c>
    </row>
    <row r="45986" spans="1:6">
      <c r="A45986">
        <v>2033</v>
      </c>
      <c r="B45986" t="s">
        <v>1049</v>
      </c>
      <c r="C45986" t="s">
        <v>1022</v>
      </c>
      <c r="D45986" t="s">
        <v>975</v>
      </c>
      <c r="E45986" t="s">
        <v>1015</v>
      </c>
      <c r="F45986" s="86">
        <v>2223664.6683567902</v>
      </c>
    </row>
    <row r="45987" spans="1:6">
      <c r="A45987">
        <v>2034</v>
      </c>
      <c r="B45987" t="s">
        <v>1049</v>
      </c>
      <c r="C45987" t="s">
        <v>1022</v>
      </c>
      <c r="D45987" t="s">
        <v>975</v>
      </c>
      <c r="E45987" t="s">
        <v>1015</v>
      </c>
      <c r="F45987" s="86">
        <v>2247529.9490437801</v>
      </c>
    </row>
    <row r="45988" spans="1:6">
      <c r="A45988">
        <v>2035</v>
      </c>
      <c r="B45988" t="s">
        <v>1049</v>
      </c>
      <c r="C45988" t="s">
        <v>1022</v>
      </c>
      <c r="D45988" t="s">
        <v>975</v>
      </c>
      <c r="E45988" t="s">
        <v>1015</v>
      </c>
      <c r="F45988" s="86">
        <v>2269471.9708254002</v>
      </c>
    </row>
    <row r="45989" spans="1:6">
      <c r="A45989">
        <v>2036</v>
      </c>
      <c r="B45989" t="s">
        <v>1049</v>
      </c>
      <c r="C45989" t="s">
        <v>1022</v>
      </c>
      <c r="D45989" t="s">
        <v>975</v>
      </c>
      <c r="E45989" t="s">
        <v>1015</v>
      </c>
      <c r="F45989" s="86">
        <v>2291875.5539263398</v>
      </c>
    </row>
    <row r="45990" spans="1:6">
      <c r="A45990">
        <v>2037</v>
      </c>
      <c r="B45990" t="s">
        <v>1049</v>
      </c>
      <c r="C45990" t="s">
        <v>1022</v>
      </c>
      <c r="D45990" t="s">
        <v>975</v>
      </c>
      <c r="E45990" t="s">
        <v>1015</v>
      </c>
      <c r="F45990" s="86">
        <v>2312823.2493377002</v>
      </c>
    </row>
    <row r="45991" spans="1:6">
      <c r="A45991">
        <v>2038</v>
      </c>
      <c r="B45991" t="s">
        <v>1049</v>
      </c>
      <c r="C45991" t="s">
        <v>1022</v>
      </c>
      <c r="D45991" t="s">
        <v>975</v>
      </c>
      <c r="E45991" t="s">
        <v>1015</v>
      </c>
      <c r="F45991" s="86">
        <v>2333393.1551372102</v>
      </c>
    </row>
    <row r="45992" spans="1:6">
      <c r="A45992">
        <v>2039</v>
      </c>
      <c r="B45992" t="s">
        <v>1049</v>
      </c>
      <c r="C45992" t="s">
        <v>1022</v>
      </c>
      <c r="D45992" t="s">
        <v>975</v>
      </c>
      <c r="E45992" t="s">
        <v>1015</v>
      </c>
      <c r="F45992" s="86">
        <v>2353293.2560739699</v>
      </c>
    </row>
    <row r="45993" spans="1:6">
      <c r="A45993">
        <v>2040</v>
      </c>
      <c r="B45993" t="s">
        <v>1049</v>
      </c>
      <c r="C45993" t="s">
        <v>1022</v>
      </c>
      <c r="D45993" t="s">
        <v>975</v>
      </c>
      <c r="E45993" t="s">
        <v>1015</v>
      </c>
      <c r="F45993" s="86">
        <v>2373443.02731317</v>
      </c>
    </row>
    <row r="45994" spans="1:6">
      <c r="A45994">
        <v>2041</v>
      </c>
      <c r="B45994" t="s">
        <v>1049</v>
      </c>
      <c r="C45994" t="s">
        <v>1022</v>
      </c>
      <c r="D45994" t="s">
        <v>975</v>
      </c>
      <c r="E45994" t="s">
        <v>1015</v>
      </c>
      <c r="F45994" s="86">
        <v>2381935.6559916502</v>
      </c>
    </row>
    <row r="45995" spans="1:6">
      <c r="A45995">
        <v>2042</v>
      </c>
      <c r="B45995" t="s">
        <v>1049</v>
      </c>
      <c r="C45995" t="s">
        <v>1022</v>
      </c>
      <c r="D45995" t="s">
        <v>975</v>
      </c>
      <c r="E45995" t="s">
        <v>1015</v>
      </c>
      <c r="F45995" s="86">
        <v>2391620.4980006502</v>
      </c>
    </row>
    <row r="45996" spans="1:6">
      <c r="A45996">
        <v>2043</v>
      </c>
      <c r="B45996" t="s">
        <v>1049</v>
      </c>
      <c r="C45996" t="s">
        <v>1022</v>
      </c>
      <c r="D45996" t="s">
        <v>975</v>
      </c>
      <c r="E45996" t="s">
        <v>1015</v>
      </c>
      <c r="F45996" s="86">
        <v>2401526.7853739001</v>
      </c>
    </row>
    <row r="45997" spans="1:6">
      <c r="A45997">
        <v>2044</v>
      </c>
      <c r="B45997" t="s">
        <v>1049</v>
      </c>
      <c r="C45997" t="s">
        <v>1022</v>
      </c>
      <c r="D45997" t="s">
        <v>975</v>
      </c>
      <c r="E45997" t="s">
        <v>1015</v>
      </c>
      <c r="F45997" s="86">
        <v>2412738.65813469</v>
      </c>
    </row>
    <row r="45998" spans="1:6">
      <c r="A45998">
        <v>2045</v>
      </c>
      <c r="B45998" t="s">
        <v>1049</v>
      </c>
      <c r="C45998" t="s">
        <v>1022</v>
      </c>
      <c r="D45998" t="s">
        <v>975</v>
      </c>
      <c r="E45998" t="s">
        <v>1015</v>
      </c>
      <c r="F45998" s="86">
        <v>2424153.9521754798</v>
      </c>
    </row>
    <row r="45999" spans="1:6">
      <c r="A45999">
        <v>2046</v>
      </c>
      <c r="B45999" t="s">
        <v>1049</v>
      </c>
      <c r="C45999" t="s">
        <v>1022</v>
      </c>
      <c r="D45999" t="s">
        <v>975</v>
      </c>
      <c r="E45999" t="s">
        <v>1015</v>
      </c>
      <c r="F45999" s="86">
        <v>2436639.8429690502</v>
      </c>
    </row>
    <row r="46000" spans="1:6">
      <c r="A46000">
        <v>2047</v>
      </c>
      <c r="B46000" t="s">
        <v>1049</v>
      </c>
      <c r="C46000" t="s">
        <v>1022</v>
      </c>
      <c r="D46000" t="s">
        <v>975</v>
      </c>
      <c r="E46000" t="s">
        <v>1015</v>
      </c>
      <c r="F46000" s="86">
        <v>2448931.56060741</v>
      </c>
    </row>
    <row r="46001" spans="1:6">
      <c r="A46001">
        <v>2048</v>
      </c>
      <c r="B46001" t="s">
        <v>1049</v>
      </c>
      <c r="C46001" t="s">
        <v>1022</v>
      </c>
      <c r="D46001" t="s">
        <v>975</v>
      </c>
      <c r="E46001" t="s">
        <v>1015</v>
      </c>
      <c r="F46001" s="86">
        <v>2461936.1393045299</v>
      </c>
    </row>
    <row r="46002" spans="1:6">
      <c r="A46002">
        <v>2049</v>
      </c>
      <c r="B46002" t="s">
        <v>1049</v>
      </c>
      <c r="C46002" t="s">
        <v>1022</v>
      </c>
      <c r="D46002" t="s">
        <v>975</v>
      </c>
      <c r="E46002" t="s">
        <v>1015</v>
      </c>
      <c r="F46002" s="86">
        <v>2474370.7945364201</v>
      </c>
    </row>
    <row r="46003" spans="1:6">
      <c r="A46003">
        <v>2050</v>
      </c>
      <c r="B46003" t="s">
        <v>1049</v>
      </c>
      <c r="C46003" t="s">
        <v>1022</v>
      </c>
      <c r="D46003" t="s">
        <v>975</v>
      </c>
      <c r="E46003" t="s">
        <v>1015</v>
      </c>
      <c r="F46003" s="86">
        <v>2487236.9632398598</v>
      </c>
    </row>
    <row r="46004" spans="1:6">
      <c r="A46004">
        <v>2017</v>
      </c>
      <c r="B46004" t="s">
        <v>1050</v>
      </c>
      <c r="C46004" t="s">
        <v>1022</v>
      </c>
      <c r="D46004" t="s">
        <v>975</v>
      </c>
      <c r="E46004" t="s">
        <v>1015</v>
      </c>
      <c r="F46004" s="86">
        <v>4587607.3762474097</v>
      </c>
    </row>
    <row r="46005" spans="1:6">
      <c r="A46005">
        <v>2018</v>
      </c>
      <c r="B46005" t="s">
        <v>1050</v>
      </c>
      <c r="C46005" t="s">
        <v>1022</v>
      </c>
      <c r="D46005" t="s">
        <v>975</v>
      </c>
      <c r="E46005" t="s">
        <v>1015</v>
      </c>
      <c r="F46005" s="86">
        <v>4685214.1807046803</v>
      </c>
    </row>
    <row r="46006" spans="1:6">
      <c r="A46006">
        <v>2019</v>
      </c>
      <c r="B46006" t="s">
        <v>1050</v>
      </c>
      <c r="C46006" t="s">
        <v>1022</v>
      </c>
      <c r="D46006" t="s">
        <v>975</v>
      </c>
      <c r="E46006" t="s">
        <v>1015</v>
      </c>
      <c r="F46006" s="86">
        <v>4717932.00671014</v>
      </c>
    </row>
    <row r="46007" spans="1:6">
      <c r="A46007">
        <v>2020</v>
      </c>
      <c r="B46007" t="s">
        <v>1050</v>
      </c>
      <c r="C46007" t="s">
        <v>1022</v>
      </c>
      <c r="D46007" t="s">
        <v>975</v>
      </c>
      <c r="E46007" t="s">
        <v>1015</v>
      </c>
      <c r="F46007" s="86">
        <v>4747978.16071379</v>
      </c>
    </row>
    <row r="46008" spans="1:6">
      <c r="A46008">
        <v>2021</v>
      </c>
      <c r="B46008" t="s">
        <v>1050</v>
      </c>
      <c r="C46008" t="s">
        <v>1022</v>
      </c>
      <c r="D46008" t="s">
        <v>975</v>
      </c>
      <c r="E46008" t="s">
        <v>1015</v>
      </c>
      <c r="F46008" s="86">
        <v>4776724.8209501896</v>
      </c>
    </row>
    <row r="46009" spans="1:6">
      <c r="A46009">
        <v>2022</v>
      </c>
      <c r="B46009" t="s">
        <v>1050</v>
      </c>
      <c r="C46009" t="s">
        <v>1022</v>
      </c>
      <c r="D46009" t="s">
        <v>975</v>
      </c>
      <c r="E46009" t="s">
        <v>1015</v>
      </c>
      <c r="F46009" s="86">
        <v>4801819.67620051</v>
      </c>
    </row>
    <row r="46010" spans="1:6">
      <c r="A46010">
        <v>2023</v>
      </c>
      <c r="B46010" t="s">
        <v>1050</v>
      </c>
      <c r="C46010" t="s">
        <v>1022</v>
      </c>
      <c r="D46010" t="s">
        <v>975</v>
      </c>
      <c r="E46010" t="s">
        <v>1015</v>
      </c>
      <c r="F46010" s="86">
        <v>4823863.4203553395</v>
      </c>
    </row>
    <row r="46011" spans="1:6">
      <c r="A46011">
        <v>2024</v>
      </c>
      <c r="B46011" t="s">
        <v>1050</v>
      </c>
      <c r="C46011" t="s">
        <v>1022</v>
      </c>
      <c r="D46011" t="s">
        <v>975</v>
      </c>
      <c r="E46011" t="s">
        <v>1015</v>
      </c>
      <c r="F46011" s="86">
        <v>4846887.8301998796</v>
      </c>
    </row>
    <row r="46012" spans="1:6">
      <c r="A46012">
        <v>2025</v>
      </c>
      <c r="B46012" t="s">
        <v>1050</v>
      </c>
      <c r="C46012" t="s">
        <v>1022</v>
      </c>
      <c r="D46012" t="s">
        <v>975</v>
      </c>
      <c r="E46012" t="s">
        <v>1015</v>
      </c>
      <c r="F46012" s="86">
        <v>4868545.27382302</v>
      </c>
    </row>
    <row r="46013" spans="1:6">
      <c r="A46013">
        <v>2026</v>
      </c>
      <c r="B46013" t="s">
        <v>1050</v>
      </c>
      <c r="C46013" t="s">
        <v>1022</v>
      </c>
      <c r="D46013" t="s">
        <v>975</v>
      </c>
      <c r="E46013" t="s">
        <v>1015</v>
      </c>
      <c r="F46013" s="86">
        <v>4892853.1695982702</v>
      </c>
    </row>
    <row r="46014" spans="1:6">
      <c r="A46014">
        <v>2027</v>
      </c>
      <c r="B46014" t="s">
        <v>1050</v>
      </c>
      <c r="C46014" t="s">
        <v>1022</v>
      </c>
      <c r="D46014" t="s">
        <v>975</v>
      </c>
      <c r="E46014" t="s">
        <v>1015</v>
      </c>
      <c r="F46014" s="86">
        <v>4921480.3908392601</v>
      </c>
    </row>
    <row r="46015" spans="1:6">
      <c r="A46015">
        <v>2028</v>
      </c>
      <c r="B46015" t="s">
        <v>1050</v>
      </c>
      <c r="C46015" t="s">
        <v>1022</v>
      </c>
      <c r="D46015" t="s">
        <v>975</v>
      </c>
      <c r="E46015" t="s">
        <v>1015</v>
      </c>
      <c r="F46015" s="86">
        <v>4952481.8869818496</v>
      </c>
    </row>
    <row r="46016" spans="1:6">
      <c r="A46016">
        <v>2029</v>
      </c>
      <c r="B46016" t="s">
        <v>1050</v>
      </c>
      <c r="C46016" t="s">
        <v>1022</v>
      </c>
      <c r="D46016" t="s">
        <v>975</v>
      </c>
      <c r="E46016" t="s">
        <v>1015</v>
      </c>
      <c r="F46016" s="86">
        <v>4985450.30007507</v>
      </c>
    </row>
    <row r="46017" spans="1:6">
      <c r="A46017">
        <v>2030</v>
      </c>
      <c r="B46017" t="s">
        <v>1050</v>
      </c>
      <c r="C46017" t="s">
        <v>1022</v>
      </c>
      <c r="D46017" t="s">
        <v>975</v>
      </c>
      <c r="E46017" t="s">
        <v>1015</v>
      </c>
      <c r="F46017" s="86">
        <v>5020319.5517121498</v>
      </c>
    </row>
    <row r="46018" spans="1:6">
      <c r="A46018">
        <v>2031</v>
      </c>
      <c r="B46018" t="s">
        <v>1050</v>
      </c>
      <c r="C46018" t="s">
        <v>1022</v>
      </c>
      <c r="D46018" t="s">
        <v>975</v>
      </c>
      <c r="E46018" t="s">
        <v>1015</v>
      </c>
      <c r="F46018" s="86">
        <v>5058337.5283366796</v>
      </c>
    </row>
    <row r="46019" spans="1:6">
      <c r="A46019">
        <v>2032</v>
      </c>
      <c r="B46019" t="s">
        <v>1050</v>
      </c>
      <c r="C46019" t="s">
        <v>1022</v>
      </c>
      <c r="D46019" t="s">
        <v>975</v>
      </c>
      <c r="E46019" t="s">
        <v>1015</v>
      </c>
      <c r="F46019" s="86">
        <v>5096253.6909101298</v>
      </c>
    </row>
    <row r="46020" spans="1:6">
      <c r="A46020">
        <v>2033</v>
      </c>
      <c r="B46020" t="s">
        <v>1050</v>
      </c>
      <c r="C46020" t="s">
        <v>1022</v>
      </c>
      <c r="D46020" t="s">
        <v>975</v>
      </c>
      <c r="E46020" t="s">
        <v>1015</v>
      </c>
      <c r="F46020" s="86">
        <v>5131994.8870065399</v>
      </c>
    </row>
    <row r="46021" spans="1:6">
      <c r="A46021">
        <v>2034</v>
      </c>
      <c r="B46021" t="s">
        <v>1050</v>
      </c>
      <c r="C46021" t="s">
        <v>1022</v>
      </c>
      <c r="D46021" t="s">
        <v>975</v>
      </c>
      <c r="E46021" t="s">
        <v>1015</v>
      </c>
      <c r="F46021" s="86">
        <v>5167146.4572902098</v>
      </c>
    </row>
    <row r="46022" spans="1:6">
      <c r="A46022">
        <v>2035</v>
      </c>
      <c r="B46022" t="s">
        <v>1050</v>
      </c>
      <c r="C46022" t="s">
        <v>1022</v>
      </c>
      <c r="D46022" t="s">
        <v>975</v>
      </c>
      <c r="E46022" t="s">
        <v>1015</v>
      </c>
      <c r="F46022" s="86">
        <v>5200916.7071997002</v>
      </c>
    </row>
    <row r="46023" spans="1:6">
      <c r="A46023">
        <v>2036</v>
      </c>
      <c r="B46023" t="s">
        <v>1050</v>
      </c>
      <c r="C46023" t="s">
        <v>1022</v>
      </c>
      <c r="D46023" t="s">
        <v>975</v>
      </c>
      <c r="E46023" t="s">
        <v>1015</v>
      </c>
      <c r="F46023" s="86">
        <v>5230309.9537519496</v>
      </c>
    </row>
    <row r="46024" spans="1:6">
      <c r="A46024">
        <v>2037</v>
      </c>
      <c r="B46024" t="s">
        <v>1050</v>
      </c>
      <c r="C46024" t="s">
        <v>1022</v>
      </c>
      <c r="D46024" t="s">
        <v>975</v>
      </c>
      <c r="E46024" t="s">
        <v>1015</v>
      </c>
      <c r="F46024" s="86">
        <v>5260266.8846492004</v>
      </c>
    </row>
    <row r="46025" spans="1:6">
      <c r="A46025">
        <v>2038</v>
      </c>
      <c r="B46025" t="s">
        <v>1050</v>
      </c>
      <c r="C46025" t="s">
        <v>1022</v>
      </c>
      <c r="D46025" t="s">
        <v>975</v>
      </c>
      <c r="E46025" t="s">
        <v>1015</v>
      </c>
      <c r="F46025" s="86">
        <v>5288680.0565961497</v>
      </c>
    </row>
    <row r="46026" spans="1:6">
      <c r="A46026">
        <v>2039</v>
      </c>
      <c r="B46026" t="s">
        <v>1050</v>
      </c>
      <c r="C46026" t="s">
        <v>1022</v>
      </c>
      <c r="D46026" t="s">
        <v>975</v>
      </c>
      <c r="E46026" t="s">
        <v>1015</v>
      </c>
      <c r="F46026" s="86">
        <v>5318515.9662851002</v>
      </c>
    </row>
    <row r="46027" spans="1:6">
      <c r="A46027">
        <v>2040</v>
      </c>
      <c r="B46027" t="s">
        <v>1050</v>
      </c>
      <c r="C46027" t="s">
        <v>1022</v>
      </c>
      <c r="D46027" t="s">
        <v>975</v>
      </c>
      <c r="E46027" t="s">
        <v>1015</v>
      </c>
      <c r="F46027" s="86">
        <v>5348261.3165130503</v>
      </c>
    </row>
    <row r="46028" spans="1:6">
      <c r="A46028">
        <v>2041</v>
      </c>
      <c r="B46028" t="s">
        <v>1050</v>
      </c>
      <c r="C46028" t="s">
        <v>1022</v>
      </c>
      <c r="D46028" t="s">
        <v>975</v>
      </c>
      <c r="E46028" t="s">
        <v>1015</v>
      </c>
      <c r="F46028" s="86">
        <v>5336278.3852071203</v>
      </c>
    </row>
    <row r="46029" spans="1:6">
      <c r="A46029">
        <v>2042</v>
      </c>
      <c r="B46029" t="s">
        <v>1050</v>
      </c>
      <c r="C46029" t="s">
        <v>1022</v>
      </c>
      <c r="D46029" t="s">
        <v>975</v>
      </c>
      <c r="E46029" t="s">
        <v>1015</v>
      </c>
      <c r="F46029" s="86">
        <v>5326914.8945931997</v>
      </c>
    </row>
    <row r="46030" spans="1:6">
      <c r="A46030">
        <v>2043</v>
      </c>
      <c r="B46030" t="s">
        <v>1050</v>
      </c>
      <c r="C46030" t="s">
        <v>1022</v>
      </c>
      <c r="D46030" t="s">
        <v>975</v>
      </c>
      <c r="E46030" t="s">
        <v>1015</v>
      </c>
      <c r="F46030" s="86">
        <v>5318590.49090154</v>
      </c>
    </row>
    <row r="46031" spans="1:6">
      <c r="A46031">
        <v>2044</v>
      </c>
      <c r="B46031" t="s">
        <v>1050</v>
      </c>
      <c r="C46031" t="s">
        <v>1022</v>
      </c>
      <c r="D46031" t="s">
        <v>975</v>
      </c>
      <c r="E46031" t="s">
        <v>1015</v>
      </c>
      <c r="F46031" s="86">
        <v>5312879.3754241699</v>
      </c>
    </row>
    <row r="46032" spans="1:6">
      <c r="A46032">
        <v>2045</v>
      </c>
      <c r="B46032" t="s">
        <v>1050</v>
      </c>
      <c r="C46032" t="s">
        <v>1022</v>
      </c>
      <c r="D46032" t="s">
        <v>975</v>
      </c>
      <c r="E46032" t="s">
        <v>1015</v>
      </c>
      <c r="F46032" s="86">
        <v>5307900.3553930297</v>
      </c>
    </row>
    <row r="46033" spans="1:6">
      <c r="A46033">
        <v>2046</v>
      </c>
      <c r="B46033" t="s">
        <v>1050</v>
      </c>
      <c r="C46033" t="s">
        <v>1022</v>
      </c>
      <c r="D46033" t="s">
        <v>975</v>
      </c>
      <c r="E46033" t="s">
        <v>1015</v>
      </c>
      <c r="F46033" s="86">
        <v>5304143.2965905797</v>
      </c>
    </row>
    <row r="46034" spans="1:6">
      <c r="A46034">
        <v>2047</v>
      </c>
      <c r="B46034" t="s">
        <v>1050</v>
      </c>
      <c r="C46034" t="s">
        <v>1022</v>
      </c>
      <c r="D46034" t="s">
        <v>975</v>
      </c>
      <c r="E46034" t="s">
        <v>1015</v>
      </c>
      <c r="F46034" s="86">
        <v>5301247.2229511198</v>
      </c>
    </row>
    <row r="46035" spans="1:6">
      <c r="A46035">
        <v>2048</v>
      </c>
      <c r="B46035" t="s">
        <v>1050</v>
      </c>
      <c r="C46035" t="s">
        <v>1022</v>
      </c>
      <c r="D46035" t="s">
        <v>975</v>
      </c>
      <c r="E46035" t="s">
        <v>1015</v>
      </c>
      <c r="F46035" s="86">
        <v>5299705.7451334698</v>
      </c>
    </row>
    <row r="46036" spans="1:6">
      <c r="A46036">
        <v>2049</v>
      </c>
      <c r="B46036" t="s">
        <v>1050</v>
      </c>
      <c r="C46036" t="s">
        <v>1022</v>
      </c>
      <c r="D46036" t="s">
        <v>975</v>
      </c>
      <c r="E46036" t="s">
        <v>1015</v>
      </c>
      <c r="F46036" s="86">
        <v>5297593.3654346298</v>
      </c>
    </row>
    <row r="46037" spans="1:6">
      <c r="A46037">
        <v>2050</v>
      </c>
      <c r="B46037" t="s">
        <v>1050</v>
      </c>
      <c r="C46037" t="s">
        <v>1022</v>
      </c>
      <c r="D46037" t="s">
        <v>975</v>
      </c>
      <c r="E46037" t="s">
        <v>1015</v>
      </c>
      <c r="F46037" s="86">
        <v>5295533.76577421</v>
      </c>
    </row>
    <row r="46038" spans="1:6">
      <c r="A46038">
        <v>2017</v>
      </c>
      <c r="B46038" t="s">
        <v>1051</v>
      </c>
      <c r="C46038" t="s">
        <v>1022</v>
      </c>
      <c r="D46038" t="s">
        <v>975</v>
      </c>
      <c r="E46038" t="s">
        <v>1015</v>
      </c>
      <c r="F46038" s="86">
        <v>2561172.48274368</v>
      </c>
    </row>
    <row r="46039" spans="1:6">
      <c r="A46039">
        <v>2018</v>
      </c>
      <c r="B46039" t="s">
        <v>1051</v>
      </c>
      <c r="C46039" t="s">
        <v>1022</v>
      </c>
      <c r="D46039" t="s">
        <v>975</v>
      </c>
      <c r="E46039" t="s">
        <v>1015</v>
      </c>
      <c r="F46039" s="86">
        <v>2674844.8621802302</v>
      </c>
    </row>
    <row r="46040" spans="1:6">
      <c r="A46040">
        <v>2019</v>
      </c>
      <c r="B46040" t="s">
        <v>1051</v>
      </c>
      <c r="C46040" t="s">
        <v>1022</v>
      </c>
      <c r="D46040" t="s">
        <v>975</v>
      </c>
      <c r="E46040" t="s">
        <v>1015</v>
      </c>
      <c r="F46040" s="86">
        <v>2702702.7196255</v>
      </c>
    </row>
    <row r="46041" spans="1:6">
      <c r="A46041">
        <v>2020</v>
      </c>
      <c r="B46041" t="s">
        <v>1051</v>
      </c>
      <c r="C46041" t="s">
        <v>1022</v>
      </c>
      <c r="D46041" t="s">
        <v>975</v>
      </c>
      <c r="E46041" t="s">
        <v>1015</v>
      </c>
      <c r="F46041" s="86">
        <v>2729569.2119334498</v>
      </c>
    </row>
    <row r="46042" spans="1:6">
      <c r="A46042">
        <v>2021</v>
      </c>
      <c r="B46042" t="s">
        <v>1051</v>
      </c>
      <c r="C46042" t="s">
        <v>1022</v>
      </c>
      <c r="D46042" t="s">
        <v>975</v>
      </c>
      <c r="E46042" t="s">
        <v>1015</v>
      </c>
      <c r="F46042" s="86">
        <v>2755351.6606245502</v>
      </c>
    </row>
    <row r="46043" spans="1:6">
      <c r="A46043">
        <v>2022</v>
      </c>
      <c r="B46043" t="s">
        <v>1051</v>
      </c>
      <c r="C46043" t="s">
        <v>1022</v>
      </c>
      <c r="D46043" t="s">
        <v>975</v>
      </c>
      <c r="E46043" t="s">
        <v>1015</v>
      </c>
      <c r="F46043" s="86">
        <v>2780190.4178515002</v>
      </c>
    </row>
    <row r="46044" spans="1:6">
      <c r="A46044">
        <v>2023</v>
      </c>
      <c r="B46044" t="s">
        <v>1051</v>
      </c>
      <c r="C46044" t="s">
        <v>1022</v>
      </c>
      <c r="D46044" t="s">
        <v>975</v>
      </c>
      <c r="E46044" t="s">
        <v>1015</v>
      </c>
      <c r="F46044" s="86">
        <v>2804115.3820974301</v>
      </c>
    </row>
    <row r="46045" spans="1:6">
      <c r="A46045">
        <v>2024</v>
      </c>
      <c r="B46045" t="s">
        <v>1051</v>
      </c>
      <c r="C46045" t="s">
        <v>1022</v>
      </c>
      <c r="D46045" t="s">
        <v>975</v>
      </c>
      <c r="E46045" t="s">
        <v>1015</v>
      </c>
      <c r="F46045" s="86">
        <v>2827200.10237596</v>
      </c>
    </row>
    <row r="46046" spans="1:6">
      <c r="A46046">
        <v>2025</v>
      </c>
      <c r="B46046" t="s">
        <v>1051</v>
      </c>
      <c r="C46046" t="s">
        <v>1022</v>
      </c>
      <c r="D46046" t="s">
        <v>975</v>
      </c>
      <c r="E46046" t="s">
        <v>1015</v>
      </c>
      <c r="F46046" s="86">
        <v>2852534.9070669799</v>
      </c>
    </row>
    <row r="46047" spans="1:6">
      <c r="A46047">
        <v>2026</v>
      </c>
      <c r="B46047" t="s">
        <v>1051</v>
      </c>
      <c r="C46047" t="s">
        <v>1022</v>
      </c>
      <c r="D46047" t="s">
        <v>975</v>
      </c>
      <c r="E46047" t="s">
        <v>1015</v>
      </c>
      <c r="F46047" s="86">
        <v>2879871.0504004098</v>
      </c>
    </row>
    <row r="46048" spans="1:6">
      <c r="A46048">
        <v>2027</v>
      </c>
      <c r="B46048" t="s">
        <v>1051</v>
      </c>
      <c r="C46048" t="s">
        <v>1022</v>
      </c>
      <c r="D46048" t="s">
        <v>975</v>
      </c>
      <c r="E46048" t="s">
        <v>1015</v>
      </c>
      <c r="F46048" s="86">
        <v>2909057.87075058</v>
      </c>
    </row>
    <row r="46049" spans="1:6">
      <c r="A46049">
        <v>2028</v>
      </c>
      <c r="B46049" t="s">
        <v>1051</v>
      </c>
      <c r="C46049" t="s">
        <v>1022</v>
      </c>
      <c r="D46049" t="s">
        <v>975</v>
      </c>
      <c r="E46049" t="s">
        <v>1015</v>
      </c>
      <c r="F46049" s="86">
        <v>2940290.9059219901</v>
      </c>
    </row>
    <row r="46050" spans="1:6">
      <c r="A46050">
        <v>2029</v>
      </c>
      <c r="B46050" t="s">
        <v>1051</v>
      </c>
      <c r="C46050" t="s">
        <v>1022</v>
      </c>
      <c r="D46050" t="s">
        <v>975</v>
      </c>
      <c r="E46050" t="s">
        <v>1015</v>
      </c>
      <c r="F46050" s="86">
        <v>2971480.4495233102</v>
      </c>
    </row>
    <row r="46051" spans="1:6">
      <c r="A46051">
        <v>2030</v>
      </c>
      <c r="B46051" t="s">
        <v>1051</v>
      </c>
      <c r="C46051" t="s">
        <v>1022</v>
      </c>
      <c r="D46051" t="s">
        <v>975</v>
      </c>
      <c r="E46051" t="s">
        <v>1015</v>
      </c>
      <c r="F46051" s="86">
        <v>3005821.3358513801</v>
      </c>
    </row>
    <row r="46052" spans="1:6">
      <c r="A46052">
        <v>2031</v>
      </c>
      <c r="B46052" t="s">
        <v>1051</v>
      </c>
      <c r="C46052" t="s">
        <v>1022</v>
      </c>
      <c r="D46052" t="s">
        <v>975</v>
      </c>
      <c r="E46052" t="s">
        <v>1015</v>
      </c>
      <c r="F46052" s="86">
        <v>3040725.4191876501</v>
      </c>
    </row>
    <row r="46053" spans="1:6">
      <c r="A46053">
        <v>2032</v>
      </c>
      <c r="B46053" t="s">
        <v>1051</v>
      </c>
      <c r="C46053" t="s">
        <v>1022</v>
      </c>
      <c r="D46053" t="s">
        <v>975</v>
      </c>
      <c r="E46053" t="s">
        <v>1015</v>
      </c>
      <c r="F46053" s="86">
        <v>3075979.5390936802</v>
      </c>
    </row>
    <row r="46054" spans="1:6">
      <c r="A46054">
        <v>2033</v>
      </c>
      <c r="B46054" t="s">
        <v>1051</v>
      </c>
      <c r="C46054" t="s">
        <v>1022</v>
      </c>
      <c r="D46054" t="s">
        <v>975</v>
      </c>
      <c r="E46054" t="s">
        <v>1015</v>
      </c>
      <c r="F46054" s="86">
        <v>3110133.9495769502</v>
      </c>
    </row>
    <row r="46055" spans="1:6">
      <c r="A46055">
        <v>2034</v>
      </c>
      <c r="B46055" t="s">
        <v>1051</v>
      </c>
      <c r="C46055" t="s">
        <v>1022</v>
      </c>
      <c r="D46055" t="s">
        <v>975</v>
      </c>
      <c r="E46055" t="s">
        <v>1015</v>
      </c>
      <c r="F46055" s="86">
        <v>3143025.93412545</v>
      </c>
    </row>
    <row r="46056" spans="1:6">
      <c r="A46056">
        <v>2035</v>
      </c>
      <c r="B46056" t="s">
        <v>1051</v>
      </c>
      <c r="C46056" t="s">
        <v>1022</v>
      </c>
      <c r="D46056" t="s">
        <v>975</v>
      </c>
      <c r="E46056" t="s">
        <v>1015</v>
      </c>
      <c r="F46056" s="86">
        <v>3173337.6918411902</v>
      </c>
    </row>
    <row r="46057" spans="1:6">
      <c r="A46057">
        <v>2036</v>
      </c>
      <c r="B46057" t="s">
        <v>1051</v>
      </c>
      <c r="C46057" t="s">
        <v>1022</v>
      </c>
      <c r="D46057" t="s">
        <v>975</v>
      </c>
      <c r="E46057" t="s">
        <v>1015</v>
      </c>
      <c r="F46057" s="86">
        <v>3204300.2626138902</v>
      </c>
    </row>
    <row r="46058" spans="1:6">
      <c r="A46058">
        <v>2037</v>
      </c>
      <c r="B46058" t="s">
        <v>1051</v>
      </c>
      <c r="C46058" t="s">
        <v>1022</v>
      </c>
      <c r="D46058" t="s">
        <v>975</v>
      </c>
      <c r="E46058" t="s">
        <v>1015</v>
      </c>
      <c r="F46058" s="86">
        <v>3233269.87910731</v>
      </c>
    </row>
    <row r="46059" spans="1:6">
      <c r="A46059">
        <v>2038</v>
      </c>
      <c r="B46059" t="s">
        <v>1051</v>
      </c>
      <c r="C46059" t="s">
        <v>1022</v>
      </c>
      <c r="D46059" t="s">
        <v>975</v>
      </c>
      <c r="E46059" t="s">
        <v>1015</v>
      </c>
      <c r="F46059" s="86">
        <v>3261741.2516366001</v>
      </c>
    </row>
    <row r="46060" spans="1:6">
      <c r="A46060">
        <v>2039</v>
      </c>
      <c r="B46060" t="s">
        <v>1051</v>
      </c>
      <c r="C46060" t="s">
        <v>1022</v>
      </c>
      <c r="D46060" t="s">
        <v>975</v>
      </c>
      <c r="E46060" t="s">
        <v>1015</v>
      </c>
      <c r="F46060" s="86">
        <v>3289253.1263065902</v>
      </c>
    </row>
    <row r="46061" spans="1:6">
      <c r="A46061">
        <v>2040</v>
      </c>
      <c r="B46061" t="s">
        <v>1051</v>
      </c>
      <c r="C46061" t="s">
        <v>1022</v>
      </c>
      <c r="D46061" t="s">
        <v>975</v>
      </c>
      <c r="E46061" t="s">
        <v>1015</v>
      </c>
      <c r="F46061" s="86">
        <v>3317089.2438684399</v>
      </c>
    </row>
    <row r="46062" spans="1:6">
      <c r="A46062">
        <v>2041</v>
      </c>
      <c r="B46062" t="s">
        <v>1051</v>
      </c>
      <c r="C46062" t="s">
        <v>1022</v>
      </c>
      <c r="D46062" t="s">
        <v>975</v>
      </c>
      <c r="E46062" t="s">
        <v>1015</v>
      </c>
      <c r="F46062" s="86">
        <v>3329315.1699679201</v>
      </c>
    </row>
    <row r="46063" spans="1:6">
      <c r="A46063">
        <v>2042</v>
      </c>
      <c r="B46063" t="s">
        <v>1051</v>
      </c>
      <c r="C46063" t="s">
        <v>1022</v>
      </c>
      <c r="D46063" t="s">
        <v>975</v>
      </c>
      <c r="E46063" t="s">
        <v>1015</v>
      </c>
      <c r="F46063" s="86">
        <v>3343135.4157695598</v>
      </c>
    </row>
    <row r="46064" spans="1:6">
      <c r="A46064">
        <v>2043</v>
      </c>
      <c r="B46064" t="s">
        <v>1051</v>
      </c>
      <c r="C46064" t="s">
        <v>1022</v>
      </c>
      <c r="D46064" t="s">
        <v>975</v>
      </c>
      <c r="E46064" t="s">
        <v>1015</v>
      </c>
      <c r="F46064" s="86">
        <v>3357189.3737577102</v>
      </c>
    </row>
    <row r="46065" spans="1:6">
      <c r="A46065">
        <v>2044</v>
      </c>
      <c r="B46065" t="s">
        <v>1051</v>
      </c>
      <c r="C46065" t="s">
        <v>1022</v>
      </c>
      <c r="D46065" t="s">
        <v>975</v>
      </c>
      <c r="E46065" t="s">
        <v>1015</v>
      </c>
      <c r="F46065" s="86">
        <v>3372990.2046335698</v>
      </c>
    </row>
    <row r="46066" spans="1:6">
      <c r="A46066">
        <v>2045</v>
      </c>
      <c r="B46066" t="s">
        <v>1051</v>
      </c>
      <c r="C46066" t="s">
        <v>1022</v>
      </c>
      <c r="D46066" t="s">
        <v>975</v>
      </c>
      <c r="E46066" t="s">
        <v>1015</v>
      </c>
      <c r="F46066" s="86">
        <v>3389002.1461374899</v>
      </c>
    </row>
    <row r="46067" spans="1:6">
      <c r="A46067">
        <v>2046</v>
      </c>
      <c r="B46067" t="s">
        <v>1051</v>
      </c>
      <c r="C46067" t="s">
        <v>1022</v>
      </c>
      <c r="D46067" t="s">
        <v>975</v>
      </c>
      <c r="E46067" t="s">
        <v>1015</v>
      </c>
      <c r="F46067" s="86">
        <v>3406451.0041545001</v>
      </c>
    </row>
    <row r="46068" spans="1:6">
      <c r="A46068">
        <v>2047</v>
      </c>
      <c r="B46068" t="s">
        <v>1051</v>
      </c>
      <c r="C46068" t="s">
        <v>1022</v>
      </c>
      <c r="D46068" t="s">
        <v>975</v>
      </c>
      <c r="E46068" t="s">
        <v>1015</v>
      </c>
      <c r="F46068" s="86">
        <v>3423583.15004462</v>
      </c>
    </row>
    <row r="46069" spans="1:6">
      <c r="A46069">
        <v>2048</v>
      </c>
      <c r="B46069" t="s">
        <v>1051</v>
      </c>
      <c r="C46069" t="s">
        <v>1022</v>
      </c>
      <c r="D46069" t="s">
        <v>975</v>
      </c>
      <c r="E46069" t="s">
        <v>1015</v>
      </c>
      <c r="F46069" s="86">
        <v>3441679.2670247001</v>
      </c>
    </row>
    <row r="46070" spans="1:6">
      <c r="A46070">
        <v>2049</v>
      </c>
      <c r="B46070" t="s">
        <v>1051</v>
      </c>
      <c r="C46070" t="s">
        <v>1022</v>
      </c>
      <c r="D46070" t="s">
        <v>975</v>
      </c>
      <c r="E46070" t="s">
        <v>1015</v>
      </c>
      <c r="F46070" s="86">
        <v>3458960.2491401201</v>
      </c>
    </row>
    <row r="46071" spans="1:6">
      <c r="A46071">
        <v>2050</v>
      </c>
      <c r="B46071" t="s">
        <v>1051</v>
      </c>
      <c r="C46071" t="s">
        <v>1022</v>
      </c>
      <c r="D46071" t="s">
        <v>975</v>
      </c>
      <c r="E46071" t="s">
        <v>1015</v>
      </c>
      <c r="F46071" s="86">
        <v>3476832.2659895201</v>
      </c>
    </row>
    <row r="46072" spans="1:6">
      <c r="A46072">
        <v>2017</v>
      </c>
      <c r="B46072" t="s">
        <v>1052</v>
      </c>
      <c r="C46072" t="s">
        <v>1022</v>
      </c>
      <c r="D46072" t="s">
        <v>975</v>
      </c>
      <c r="E46072" t="s">
        <v>1015</v>
      </c>
      <c r="F46072" s="86">
        <v>3472921.9487729799</v>
      </c>
    </row>
    <row r="46073" spans="1:6">
      <c r="A46073">
        <v>2018</v>
      </c>
      <c r="B46073" t="s">
        <v>1052</v>
      </c>
      <c r="C46073" t="s">
        <v>1022</v>
      </c>
      <c r="D46073" t="s">
        <v>975</v>
      </c>
      <c r="E46073" t="s">
        <v>1015</v>
      </c>
      <c r="F46073" s="86">
        <v>3451795.4115710198</v>
      </c>
    </row>
    <row r="46074" spans="1:6">
      <c r="A46074">
        <v>2019</v>
      </c>
      <c r="B46074" t="s">
        <v>1052</v>
      </c>
      <c r="C46074" t="s">
        <v>1022</v>
      </c>
      <c r="D46074" t="s">
        <v>975</v>
      </c>
      <c r="E46074" t="s">
        <v>1015</v>
      </c>
      <c r="F46074" s="86">
        <v>3521593.6001039399</v>
      </c>
    </row>
    <row r="46075" spans="1:6">
      <c r="A46075">
        <v>2020</v>
      </c>
      <c r="B46075" t="s">
        <v>1052</v>
      </c>
      <c r="C46075" t="s">
        <v>1022</v>
      </c>
      <c r="D46075" t="s">
        <v>975</v>
      </c>
      <c r="E46075" t="s">
        <v>1015</v>
      </c>
      <c r="F46075" s="86">
        <v>3590021.4438193399</v>
      </c>
    </row>
    <row r="46076" spans="1:6">
      <c r="A46076">
        <v>2021</v>
      </c>
      <c r="B46076" t="s">
        <v>1052</v>
      </c>
      <c r="C46076" t="s">
        <v>1022</v>
      </c>
      <c r="D46076" t="s">
        <v>975</v>
      </c>
      <c r="E46076" t="s">
        <v>1015</v>
      </c>
      <c r="F46076" s="86">
        <v>3655256.5369827901</v>
      </c>
    </row>
    <row r="46077" spans="1:6">
      <c r="A46077">
        <v>2022</v>
      </c>
      <c r="B46077" t="s">
        <v>1052</v>
      </c>
      <c r="C46077" t="s">
        <v>1022</v>
      </c>
      <c r="D46077" t="s">
        <v>975</v>
      </c>
      <c r="E46077" t="s">
        <v>1015</v>
      </c>
      <c r="F46077" s="86">
        <v>3713371.3587234602</v>
      </c>
    </row>
    <row r="46078" spans="1:6">
      <c r="A46078">
        <v>2023</v>
      </c>
      <c r="B46078" t="s">
        <v>1052</v>
      </c>
      <c r="C46078" t="s">
        <v>1022</v>
      </c>
      <c r="D46078" t="s">
        <v>975</v>
      </c>
      <c r="E46078" t="s">
        <v>1015</v>
      </c>
      <c r="F46078" s="86">
        <v>3767239.4679120802</v>
      </c>
    </row>
    <row r="46079" spans="1:6">
      <c r="A46079">
        <v>2024</v>
      </c>
      <c r="B46079" t="s">
        <v>1052</v>
      </c>
      <c r="C46079" t="s">
        <v>1022</v>
      </c>
      <c r="D46079" t="s">
        <v>975</v>
      </c>
      <c r="E46079" t="s">
        <v>1015</v>
      </c>
      <c r="F46079" s="86">
        <v>3813824.3809243501</v>
      </c>
    </row>
    <row r="46080" spans="1:6">
      <c r="A46080">
        <v>2025</v>
      </c>
      <c r="B46080" t="s">
        <v>1052</v>
      </c>
      <c r="C46080" t="s">
        <v>1022</v>
      </c>
      <c r="D46080" t="s">
        <v>975</v>
      </c>
      <c r="E46080" t="s">
        <v>1015</v>
      </c>
      <c r="F46080" s="86">
        <v>3854540.0009755199</v>
      </c>
    </row>
    <row r="46081" spans="1:6">
      <c r="A46081">
        <v>2026</v>
      </c>
      <c r="B46081" t="s">
        <v>1052</v>
      </c>
      <c r="C46081" t="s">
        <v>1022</v>
      </c>
      <c r="D46081" t="s">
        <v>975</v>
      </c>
      <c r="E46081" t="s">
        <v>1015</v>
      </c>
      <c r="F46081" s="86">
        <v>3889811.0064161899</v>
      </c>
    </row>
    <row r="46082" spans="1:6">
      <c r="A46082">
        <v>2027</v>
      </c>
      <c r="B46082" t="s">
        <v>1052</v>
      </c>
      <c r="C46082" t="s">
        <v>1022</v>
      </c>
      <c r="D46082" t="s">
        <v>975</v>
      </c>
      <c r="E46082" t="s">
        <v>1015</v>
      </c>
      <c r="F46082" s="86">
        <v>3922704.5639909101</v>
      </c>
    </row>
    <row r="46083" spans="1:6">
      <c r="A46083">
        <v>2028</v>
      </c>
      <c r="B46083" t="s">
        <v>1052</v>
      </c>
      <c r="C46083" t="s">
        <v>1022</v>
      </c>
      <c r="D46083" t="s">
        <v>975</v>
      </c>
      <c r="E46083" t="s">
        <v>1015</v>
      </c>
      <c r="F46083" s="86">
        <v>3950039.6568546901</v>
      </c>
    </row>
    <row r="46084" spans="1:6">
      <c r="A46084">
        <v>2029</v>
      </c>
      <c r="B46084" t="s">
        <v>1052</v>
      </c>
      <c r="C46084" t="s">
        <v>1022</v>
      </c>
      <c r="D46084" t="s">
        <v>975</v>
      </c>
      <c r="E46084" t="s">
        <v>1015</v>
      </c>
      <c r="F46084" s="86">
        <v>3976455.5877401601</v>
      </c>
    </row>
    <row r="46085" spans="1:6">
      <c r="A46085">
        <v>2030</v>
      </c>
      <c r="B46085" t="s">
        <v>1052</v>
      </c>
      <c r="C46085" t="s">
        <v>1022</v>
      </c>
      <c r="D46085" t="s">
        <v>975</v>
      </c>
      <c r="E46085" t="s">
        <v>1015</v>
      </c>
      <c r="F46085" s="86">
        <v>4003351.69239756</v>
      </c>
    </row>
    <row r="46086" spans="1:6">
      <c r="A46086">
        <v>2031</v>
      </c>
      <c r="B46086" t="s">
        <v>1052</v>
      </c>
      <c r="C46086" t="s">
        <v>1022</v>
      </c>
      <c r="D46086" t="s">
        <v>975</v>
      </c>
      <c r="E46086" t="s">
        <v>1015</v>
      </c>
      <c r="F46086" s="86">
        <v>4036697.4027990201</v>
      </c>
    </row>
    <row r="46087" spans="1:6">
      <c r="A46087">
        <v>2032</v>
      </c>
      <c r="B46087" t="s">
        <v>1052</v>
      </c>
      <c r="C46087" t="s">
        <v>1022</v>
      </c>
      <c r="D46087" t="s">
        <v>975</v>
      </c>
      <c r="E46087" t="s">
        <v>1015</v>
      </c>
      <c r="F46087" s="86">
        <v>4076630.4189935899</v>
      </c>
    </row>
    <row r="46088" spans="1:6">
      <c r="A46088">
        <v>2033</v>
      </c>
      <c r="B46088" t="s">
        <v>1052</v>
      </c>
      <c r="C46088" t="s">
        <v>1022</v>
      </c>
      <c r="D46088" t="s">
        <v>975</v>
      </c>
      <c r="E46088" t="s">
        <v>1015</v>
      </c>
      <c r="F46088" s="86">
        <v>4126694.64330504</v>
      </c>
    </row>
    <row r="46089" spans="1:6">
      <c r="A46089">
        <v>2034</v>
      </c>
      <c r="B46089" t="s">
        <v>1052</v>
      </c>
      <c r="C46089" t="s">
        <v>1022</v>
      </c>
      <c r="D46089" t="s">
        <v>975</v>
      </c>
      <c r="E46089" t="s">
        <v>1015</v>
      </c>
      <c r="F46089" s="86">
        <v>4187382.6791720102</v>
      </c>
    </row>
    <row r="46090" spans="1:6">
      <c r="A46090">
        <v>2035</v>
      </c>
      <c r="B46090" t="s">
        <v>1052</v>
      </c>
      <c r="C46090" t="s">
        <v>1022</v>
      </c>
      <c r="D46090" t="s">
        <v>975</v>
      </c>
      <c r="E46090" t="s">
        <v>1015</v>
      </c>
      <c r="F46090" s="86">
        <v>4262577.8267397899</v>
      </c>
    </row>
    <row r="46091" spans="1:6">
      <c r="A46091">
        <v>2036</v>
      </c>
      <c r="B46091" t="s">
        <v>1052</v>
      </c>
      <c r="C46091" t="s">
        <v>1022</v>
      </c>
      <c r="D46091" t="s">
        <v>975</v>
      </c>
      <c r="E46091" t="s">
        <v>1015</v>
      </c>
      <c r="F46091" s="86">
        <v>4347251.41764866</v>
      </c>
    </row>
    <row r="46092" spans="1:6">
      <c r="A46092">
        <v>2037</v>
      </c>
      <c r="B46092" t="s">
        <v>1052</v>
      </c>
      <c r="C46092" t="s">
        <v>1022</v>
      </c>
      <c r="D46092" t="s">
        <v>975</v>
      </c>
      <c r="E46092" t="s">
        <v>1015</v>
      </c>
      <c r="F46092" s="86">
        <v>4441687.0078143096</v>
      </c>
    </row>
    <row r="46093" spans="1:6">
      <c r="A46093">
        <v>2038</v>
      </c>
      <c r="B46093" t="s">
        <v>1052</v>
      </c>
      <c r="C46093" t="s">
        <v>1022</v>
      </c>
      <c r="D46093" t="s">
        <v>975</v>
      </c>
      <c r="E46093" t="s">
        <v>1015</v>
      </c>
      <c r="F46093" s="86">
        <v>4544926.2706691101</v>
      </c>
    </row>
    <row r="46094" spans="1:6">
      <c r="A46094">
        <v>2039</v>
      </c>
      <c r="B46094" t="s">
        <v>1052</v>
      </c>
      <c r="C46094" t="s">
        <v>1022</v>
      </c>
      <c r="D46094" t="s">
        <v>975</v>
      </c>
      <c r="E46094" t="s">
        <v>1015</v>
      </c>
      <c r="F46094" s="86">
        <v>4652350.4128726097</v>
      </c>
    </row>
    <row r="46095" spans="1:6">
      <c r="A46095">
        <v>2040</v>
      </c>
      <c r="B46095" t="s">
        <v>1052</v>
      </c>
      <c r="C46095" t="s">
        <v>1022</v>
      </c>
      <c r="D46095" t="s">
        <v>975</v>
      </c>
      <c r="E46095" t="s">
        <v>1015</v>
      </c>
      <c r="F46095" s="86">
        <v>4766430.1550231399</v>
      </c>
    </row>
    <row r="46096" spans="1:6">
      <c r="A46096">
        <v>2041</v>
      </c>
      <c r="B46096" t="s">
        <v>1052</v>
      </c>
      <c r="C46096" t="s">
        <v>1022</v>
      </c>
      <c r="D46096" t="s">
        <v>975</v>
      </c>
      <c r="E46096" t="s">
        <v>1015</v>
      </c>
      <c r="F46096" s="86">
        <v>4823920.5039606299</v>
      </c>
    </row>
    <row r="46097" spans="1:6">
      <c r="A46097">
        <v>2042</v>
      </c>
      <c r="B46097" t="s">
        <v>1052</v>
      </c>
      <c r="C46097" t="s">
        <v>1022</v>
      </c>
      <c r="D46097" t="s">
        <v>975</v>
      </c>
      <c r="E46097" t="s">
        <v>1015</v>
      </c>
      <c r="F46097" s="86">
        <v>4882537.82970542</v>
      </c>
    </row>
    <row r="46098" spans="1:6">
      <c r="A46098">
        <v>2043</v>
      </c>
      <c r="B46098" t="s">
        <v>1052</v>
      </c>
      <c r="C46098" t="s">
        <v>1022</v>
      </c>
      <c r="D46098" t="s">
        <v>975</v>
      </c>
      <c r="E46098" t="s">
        <v>1015</v>
      </c>
      <c r="F46098" s="86">
        <v>4943649.9623737196</v>
      </c>
    </row>
    <row r="46099" spans="1:6">
      <c r="A46099">
        <v>2044</v>
      </c>
      <c r="B46099" t="s">
        <v>1052</v>
      </c>
      <c r="C46099" t="s">
        <v>1022</v>
      </c>
      <c r="D46099" t="s">
        <v>975</v>
      </c>
      <c r="E46099" t="s">
        <v>1015</v>
      </c>
      <c r="F46099" s="86">
        <v>5006160.3575892998</v>
      </c>
    </row>
    <row r="46100" spans="1:6">
      <c r="A46100">
        <v>2045</v>
      </c>
      <c r="B46100" t="s">
        <v>1052</v>
      </c>
      <c r="C46100" t="s">
        <v>1022</v>
      </c>
      <c r="D46100" t="s">
        <v>975</v>
      </c>
      <c r="E46100" t="s">
        <v>1015</v>
      </c>
      <c r="F46100" s="86">
        <v>5069245.7785326801</v>
      </c>
    </row>
    <row r="46101" spans="1:6">
      <c r="A46101">
        <v>2046</v>
      </c>
      <c r="B46101" t="s">
        <v>1052</v>
      </c>
      <c r="C46101" t="s">
        <v>1022</v>
      </c>
      <c r="D46101" t="s">
        <v>975</v>
      </c>
      <c r="E46101" t="s">
        <v>1015</v>
      </c>
      <c r="F46101" s="86">
        <v>5131450.7527436903</v>
      </c>
    </row>
    <row r="46102" spans="1:6">
      <c r="A46102">
        <v>2047</v>
      </c>
      <c r="B46102" t="s">
        <v>1052</v>
      </c>
      <c r="C46102" t="s">
        <v>1022</v>
      </c>
      <c r="D46102" t="s">
        <v>975</v>
      </c>
      <c r="E46102" t="s">
        <v>1015</v>
      </c>
      <c r="F46102" s="86">
        <v>5191138.1763872597</v>
      </c>
    </row>
    <row r="46103" spans="1:6">
      <c r="A46103">
        <v>2048</v>
      </c>
      <c r="B46103" t="s">
        <v>1052</v>
      </c>
      <c r="C46103" t="s">
        <v>1022</v>
      </c>
      <c r="D46103" t="s">
        <v>975</v>
      </c>
      <c r="E46103" t="s">
        <v>1015</v>
      </c>
      <c r="F46103" s="86">
        <v>5245989.1763396002</v>
      </c>
    </row>
    <row r="46104" spans="1:6">
      <c r="A46104">
        <v>2049</v>
      </c>
      <c r="B46104" t="s">
        <v>1052</v>
      </c>
      <c r="C46104" t="s">
        <v>1022</v>
      </c>
      <c r="D46104" t="s">
        <v>975</v>
      </c>
      <c r="E46104" t="s">
        <v>1015</v>
      </c>
      <c r="F46104" s="86">
        <v>5296652.6246881699</v>
      </c>
    </row>
    <row r="46105" spans="1:6">
      <c r="A46105">
        <v>2050</v>
      </c>
      <c r="B46105" t="s">
        <v>1052</v>
      </c>
      <c r="C46105" t="s">
        <v>1022</v>
      </c>
      <c r="D46105" t="s">
        <v>975</v>
      </c>
      <c r="E46105" t="s">
        <v>1015</v>
      </c>
      <c r="F46105" s="86">
        <v>5341420.6004394097</v>
      </c>
    </row>
    <row r="46106" spans="1:6">
      <c r="A46106">
        <v>2017</v>
      </c>
      <c r="B46106" t="s">
        <v>1053</v>
      </c>
      <c r="C46106" t="s">
        <v>1022</v>
      </c>
      <c r="D46106" t="s">
        <v>975</v>
      </c>
      <c r="E46106" t="s">
        <v>1015</v>
      </c>
      <c r="F46106" s="86">
        <v>5586030.53274188</v>
      </c>
    </row>
    <row r="46107" spans="1:6">
      <c r="A46107">
        <v>2018</v>
      </c>
      <c r="B46107" t="s">
        <v>1053</v>
      </c>
      <c r="C46107" t="s">
        <v>1022</v>
      </c>
      <c r="D46107" t="s">
        <v>975</v>
      </c>
      <c r="E46107" t="s">
        <v>1015</v>
      </c>
      <c r="F46107" s="86">
        <v>5539916.1645767801</v>
      </c>
    </row>
    <row r="46108" spans="1:6">
      <c r="A46108">
        <v>2019</v>
      </c>
      <c r="B46108" t="s">
        <v>1053</v>
      </c>
      <c r="C46108" t="s">
        <v>1022</v>
      </c>
      <c r="D46108" t="s">
        <v>975</v>
      </c>
      <c r="E46108" t="s">
        <v>1015</v>
      </c>
      <c r="F46108" s="86">
        <v>5563971.5051712804</v>
      </c>
    </row>
    <row r="46109" spans="1:6">
      <c r="A46109">
        <v>2020</v>
      </c>
      <c r="B46109" t="s">
        <v>1053</v>
      </c>
      <c r="C46109" t="s">
        <v>1022</v>
      </c>
      <c r="D46109" t="s">
        <v>975</v>
      </c>
      <c r="E46109" t="s">
        <v>1015</v>
      </c>
      <c r="F46109" s="86">
        <v>5586551.8788494002</v>
      </c>
    </row>
    <row r="46110" spans="1:6">
      <c r="A46110">
        <v>2021</v>
      </c>
      <c r="B46110" t="s">
        <v>1053</v>
      </c>
      <c r="C46110" t="s">
        <v>1022</v>
      </c>
      <c r="D46110" t="s">
        <v>975</v>
      </c>
      <c r="E46110" t="s">
        <v>1015</v>
      </c>
      <c r="F46110" s="86">
        <v>5608473.58444326</v>
      </c>
    </row>
    <row r="46111" spans="1:6">
      <c r="A46111">
        <v>2022</v>
      </c>
      <c r="B46111" t="s">
        <v>1053</v>
      </c>
      <c r="C46111" t="s">
        <v>1022</v>
      </c>
      <c r="D46111" t="s">
        <v>975</v>
      </c>
      <c r="E46111" t="s">
        <v>1015</v>
      </c>
      <c r="F46111" s="86">
        <v>5626069.2999376198</v>
      </c>
    </row>
    <row r="46112" spans="1:6">
      <c r="A46112">
        <v>2023</v>
      </c>
      <c r="B46112" t="s">
        <v>1053</v>
      </c>
      <c r="C46112" t="s">
        <v>1022</v>
      </c>
      <c r="D46112" t="s">
        <v>975</v>
      </c>
      <c r="E46112" t="s">
        <v>1015</v>
      </c>
      <c r="F46112" s="86">
        <v>5642501.9990218701</v>
      </c>
    </row>
    <row r="46113" spans="1:6">
      <c r="A46113">
        <v>2024</v>
      </c>
      <c r="B46113" t="s">
        <v>1053</v>
      </c>
      <c r="C46113" t="s">
        <v>1022</v>
      </c>
      <c r="D46113" t="s">
        <v>975</v>
      </c>
      <c r="E46113" t="s">
        <v>1015</v>
      </c>
      <c r="F46113" s="86">
        <v>5659135.3112381902</v>
      </c>
    </row>
    <row r="46114" spans="1:6">
      <c r="A46114">
        <v>2025</v>
      </c>
      <c r="B46114" t="s">
        <v>1053</v>
      </c>
      <c r="C46114" t="s">
        <v>1022</v>
      </c>
      <c r="D46114" t="s">
        <v>975</v>
      </c>
      <c r="E46114" t="s">
        <v>1015</v>
      </c>
      <c r="F46114" s="86">
        <v>5673836.7173605999</v>
      </c>
    </row>
    <row r="46115" spans="1:6">
      <c r="A46115">
        <v>2026</v>
      </c>
      <c r="B46115" t="s">
        <v>1053</v>
      </c>
      <c r="C46115" t="s">
        <v>1022</v>
      </c>
      <c r="D46115" t="s">
        <v>975</v>
      </c>
      <c r="E46115" t="s">
        <v>1015</v>
      </c>
      <c r="F46115" s="86">
        <v>5692968.2563016303</v>
      </c>
    </row>
    <row r="46116" spans="1:6">
      <c r="A46116">
        <v>2027</v>
      </c>
      <c r="B46116" t="s">
        <v>1053</v>
      </c>
      <c r="C46116" t="s">
        <v>1022</v>
      </c>
      <c r="D46116" t="s">
        <v>975</v>
      </c>
      <c r="E46116" t="s">
        <v>1015</v>
      </c>
      <c r="F46116" s="86">
        <v>5713650.4296636097</v>
      </c>
    </row>
    <row r="46117" spans="1:6">
      <c r="A46117">
        <v>2028</v>
      </c>
      <c r="B46117" t="s">
        <v>1053</v>
      </c>
      <c r="C46117" t="s">
        <v>1022</v>
      </c>
      <c r="D46117" t="s">
        <v>975</v>
      </c>
      <c r="E46117" t="s">
        <v>1015</v>
      </c>
      <c r="F46117" s="86">
        <v>5738495.0374726998</v>
      </c>
    </row>
    <row r="46118" spans="1:6">
      <c r="A46118">
        <v>2029</v>
      </c>
      <c r="B46118" t="s">
        <v>1053</v>
      </c>
      <c r="C46118" t="s">
        <v>1022</v>
      </c>
      <c r="D46118" t="s">
        <v>975</v>
      </c>
      <c r="E46118" t="s">
        <v>1015</v>
      </c>
      <c r="F46118" s="86">
        <v>5764908.8735352298</v>
      </c>
    </row>
    <row r="46119" spans="1:6">
      <c r="A46119">
        <v>2030</v>
      </c>
      <c r="B46119" t="s">
        <v>1053</v>
      </c>
      <c r="C46119" t="s">
        <v>1022</v>
      </c>
      <c r="D46119" t="s">
        <v>975</v>
      </c>
      <c r="E46119" t="s">
        <v>1015</v>
      </c>
      <c r="F46119" s="86">
        <v>5797294.2334682103</v>
      </c>
    </row>
    <row r="46120" spans="1:6">
      <c r="A46120">
        <v>2031</v>
      </c>
      <c r="B46120" t="s">
        <v>1053</v>
      </c>
      <c r="C46120" t="s">
        <v>1022</v>
      </c>
      <c r="D46120" t="s">
        <v>975</v>
      </c>
      <c r="E46120" t="s">
        <v>1015</v>
      </c>
      <c r="F46120" s="86">
        <v>5833038.0095486604</v>
      </c>
    </row>
    <row r="46121" spans="1:6">
      <c r="A46121">
        <v>2032</v>
      </c>
      <c r="B46121" t="s">
        <v>1053</v>
      </c>
      <c r="C46121" t="s">
        <v>1022</v>
      </c>
      <c r="D46121" t="s">
        <v>975</v>
      </c>
      <c r="E46121" t="s">
        <v>1015</v>
      </c>
      <c r="F46121" s="86">
        <v>5873112.5853404198</v>
      </c>
    </row>
    <row r="46122" spans="1:6">
      <c r="A46122">
        <v>2033</v>
      </c>
      <c r="B46122" t="s">
        <v>1053</v>
      </c>
      <c r="C46122" t="s">
        <v>1022</v>
      </c>
      <c r="D46122" t="s">
        <v>975</v>
      </c>
      <c r="E46122" t="s">
        <v>1015</v>
      </c>
      <c r="F46122" s="86">
        <v>5911692.58280876</v>
      </c>
    </row>
    <row r="46123" spans="1:6">
      <c r="A46123">
        <v>2034</v>
      </c>
      <c r="B46123" t="s">
        <v>1053</v>
      </c>
      <c r="C46123" t="s">
        <v>1022</v>
      </c>
      <c r="D46123" t="s">
        <v>975</v>
      </c>
      <c r="E46123" t="s">
        <v>1015</v>
      </c>
      <c r="F46123" s="86">
        <v>5954172.98719214</v>
      </c>
    </row>
    <row r="46124" spans="1:6">
      <c r="A46124">
        <v>2035</v>
      </c>
      <c r="B46124" t="s">
        <v>1053</v>
      </c>
      <c r="C46124" t="s">
        <v>1022</v>
      </c>
      <c r="D46124" t="s">
        <v>975</v>
      </c>
      <c r="E46124" t="s">
        <v>1015</v>
      </c>
      <c r="F46124" s="86">
        <v>5995320.7858786797</v>
      </c>
    </row>
    <row r="46125" spans="1:6">
      <c r="A46125">
        <v>2036</v>
      </c>
      <c r="B46125" t="s">
        <v>1053</v>
      </c>
      <c r="C46125" t="s">
        <v>1022</v>
      </c>
      <c r="D46125" t="s">
        <v>975</v>
      </c>
      <c r="E46125" t="s">
        <v>1015</v>
      </c>
      <c r="F46125" s="86">
        <v>6037623.9067225903</v>
      </c>
    </row>
    <row r="46126" spans="1:6">
      <c r="A46126">
        <v>2037</v>
      </c>
      <c r="B46126" t="s">
        <v>1053</v>
      </c>
      <c r="C46126" t="s">
        <v>1022</v>
      </c>
      <c r="D46126" t="s">
        <v>975</v>
      </c>
      <c r="E46126" t="s">
        <v>1015</v>
      </c>
      <c r="F46126" s="86">
        <v>6076001.7076935098</v>
      </c>
    </row>
    <row r="46127" spans="1:6">
      <c r="A46127">
        <v>2038</v>
      </c>
      <c r="B46127" t="s">
        <v>1053</v>
      </c>
      <c r="C46127" t="s">
        <v>1022</v>
      </c>
      <c r="D46127" t="s">
        <v>975</v>
      </c>
      <c r="E46127" t="s">
        <v>1015</v>
      </c>
      <c r="F46127" s="86">
        <v>6115330.2544381795</v>
      </c>
    </row>
    <row r="46128" spans="1:6">
      <c r="A46128">
        <v>2039</v>
      </c>
      <c r="B46128" t="s">
        <v>1053</v>
      </c>
      <c r="C46128" t="s">
        <v>1022</v>
      </c>
      <c r="D46128" t="s">
        <v>975</v>
      </c>
      <c r="E46128" t="s">
        <v>1015</v>
      </c>
      <c r="F46128" s="86">
        <v>6153377.7239149902</v>
      </c>
    </row>
    <row r="46129" spans="1:6">
      <c r="A46129">
        <v>2040</v>
      </c>
      <c r="B46129" t="s">
        <v>1053</v>
      </c>
      <c r="C46129" t="s">
        <v>1022</v>
      </c>
      <c r="D46129" t="s">
        <v>975</v>
      </c>
      <c r="E46129" t="s">
        <v>1015</v>
      </c>
      <c r="F46129" s="86">
        <v>6194387.8119411897</v>
      </c>
    </row>
    <row r="46130" spans="1:6">
      <c r="A46130">
        <v>2041</v>
      </c>
      <c r="B46130" t="s">
        <v>1053</v>
      </c>
      <c r="C46130" t="s">
        <v>1022</v>
      </c>
      <c r="D46130" t="s">
        <v>975</v>
      </c>
      <c r="E46130" t="s">
        <v>1015</v>
      </c>
      <c r="F46130" s="86">
        <v>6179577.6051872298</v>
      </c>
    </row>
    <row r="46131" spans="1:6">
      <c r="A46131">
        <v>2042</v>
      </c>
      <c r="B46131" t="s">
        <v>1053</v>
      </c>
      <c r="C46131" t="s">
        <v>1022</v>
      </c>
      <c r="D46131" t="s">
        <v>975</v>
      </c>
      <c r="E46131" t="s">
        <v>1015</v>
      </c>
      <c r="F46131" s="86">
        <v>6166464.7137670796</v>
      </c>
    </row>
    <row r="46132" spans="1:6">
      <c r="A46132">
        <v>2043</v>
      </c>
      <c r="B46132" t="s">
        <v>1053</v>
      </c>
      <c r="C46132" t="s">
        <v>1022</v>
      </c>
      <c r="D46132" t="s">
        <v>975</v>
      </c>
      <c r="E46132" t="s">
        <v>1015</v>
      </c>
      <c r="F46132" s="86">
        <v>6155161.0125321196</v>
      </c>
    </row>
    <row r="46133" spans="1:6">
      <c r="A46133">
        <v>2044</v>
      </c>
      <c r="B46133" t="s">
        <v>1053</v>
      </c>
      <c r="C46133" t="s">
        <v>1022</v>
      </c>
      <c r="D46133" t="s">
        <v>975</v>
      </c>
      <c r="E46133" t="s">
        <v>1015</v>
      </c>
      <c r="F46133" s="86">
        <v>6145638.6434921296</v>
      </c>
    </row>
    <row r="46134" spans="1:6">
      <c r="A46134">
        <v>2045</v>
      </c>
      <c r="B46134" t="s">
        <v>1053</v>
      </c>
      <c r="C46134" t="s">
        <v>1022</v>
      </c>
      <c r="D46134" t="s">
        <v>975</v>
      </c>
      <c r="E46134" t="s">
        <v>1015</v>
      </c>
      <c r="F46134" s="86">
        <v>6138684.4919064101</v>
      </c>
    </row>
    <row r="46135" spans="1:6">
      <c r="A46135">
        <v>2046</v>
      </c>
      <c r="B46135" t="s">
        <v>1053</v>
      </c>
      <c r="C46135" t="s">
        <v>1022</v>
      </c>
      <c r="D46135" t="s">
        <v>975</v>
      </c>
      <c r="E46135" t="s">
        <v>1015</v>
      </c>
      <c r="F46135" s="86">
        <v>6131347.3500766698</v>
      </c>
    </row>
    <row r="46136" spans="1:6">
      <c r="A46136">
        <v>2047</v>
      </c>
      <c r="B46136" t="s">
        <v>1053</v>
      </c>
      <c r="C46136" t="s">
        <v>1022</v>
      </c>
      <c r="D46136" t="s">
        <v>975</v>
      </c>
      <c r="E46136" t="s">
        <v>1015</v>
      </c>
      <c r="F46136" s="86">
        <v>6124125.4458164098</v>
      </c>
    </row>
    <row r="46137" spans="1:6">
      <c r="A46137">
        <v>2048</v>
      </c>
      <c r="B46137" t="s">
        <v>1053</v>
      </c>
      <c r="C46137" t="s">
        <v>1022</v>
      </c>
      <c r="D46137" t="s">
        <v>975</v>
      </c>
      <c r="E46137" t="s">
        <v>1015</v>
      </c>
      <c r="F46137" s="86">
        <v>6116438.8699563602</v>
      </c>
    </row>
    <row r="46138" spans="1:6">
      <c r="A46138">
        <v>2049</v>
      </c>
      <c r="B46138" t="s">
        <v>1053</v>
      </c>
      <c r="C46138" t="s">
        <v>1022</v>
      </c>
      <c r="D46138" t="s">
        <v>975</v>
      </c>
      <c r="E46138" t="s">
        <v>1015</v>
      </c>
      <c r="F46138" s="86">
        <v>6107799.5160724102</v>
      </c>
    </row>
    <row r="46139" spans="1:6">
      <c r="A46139">
        <v>2050</v>
      </c>
      <c r="B46139" t="s">
        <v>1053</v>
      </c>
      <c r="C46139" t="s">
        <v>1022</v>
      </c>
      <c r="D46139" t="s">
        <v>975</v>
      </c>
      <c r="E46139" t="s">
        <v>1015</v>
      </c>
      <c r="F46139" s="86">
        <v>6097814.0219171699</v>
      </c>
    </row>
    <row r="46140" spans="1:6">
      <c r="A46140">
        <v>2017</v>
      </c>
      <c r="B46140" t="s">
        <v>1054</v>
      </c>
      <c r="C46140" t="s">
        <v>1022</v>
      </c>
      <c r="D46140" t="s">
        <v>975</v>
      </c>
      <c r="E46140" t="s">
        <v>1015</v>
      </c>
      <c r="F46140" s="86">
        <v>2255174.8901450601</v>
      </c>
    </row>
    <row r="46141" spans="1:6">
      <c r="A46141">
        <v>2018</v>
      </c>
      <c r="B46141" t="s">
        <v>1054</v>
      </c>
      <c r="C46141" t="s">
        <v>1022</v>
      </c>
      <c r="D46141" t="s">
        <v>975</v>
      </c>
      <c r="E46141" t="s">
        <v>1015</v>
      </c>
      <c r="F46141" s="86">
        <v>2355220.6969399899</v>
      </c>
    </row>
    <row r="46142" spans="1:6">
      <c r="A46142">
        <v>2019</v>
      </c>
      <c r="B46142" t="s">
        <v>1054</v>
      </c>
      <c r="C46142" t="s">
        <v>1022</v>
      </c>
      <c r="D46142" t="s">
        <v>975</v>
      </c>
      <c r="E46142" t="s">
        <v>1015</v>
      </c>
      <c r="F46142" s="86">
        <v>2379714.6792251202</v>
      </c>
    </row>
    <row r="46143" spans="1:6">
      <c r="A46143">
        <v>2020</v>
      </c>
      <c r="B46143" t="s">
        <v>1054</v>
      </c>
      <c r="C46143" t="s">
        <v>1022</v>
      </c>
      <c r="D46143" t="s">
        <v>975</v>
      </c>
      <c r="E46143" t="s">
        <v>1015</v>
      </c>
      <c r="F46143" s="86">
        <v>2403328.2840888798</v>
      </c>
    </row>
    <row r="46144" spans="1:6">
      <c r="A46144">
        <v>2021</v>
      </c>
      <c r="B46144" t="s">
        <v>1054</v>
      </c>
      <c r="C46144" t="s">
        <v>1022</v>
      </c>
      <c r="D46144" t="s">
        <v>975</v>
      </c>
      <c r="E46144" t="s">
        <v>1015</v>
      </c>
      <c r="F46144" s="86">
        <v>2425976.2737841099</v>
      </c>
    </row>
    <row r="46145" spans="1:6">
      <c r="A46145">
        <v>2022</v>
      </c>
      <c r="B46145" t="s">
        <v>1054</v>
      </c>
      <c r="C46145" t="s">
        <v>1022</v>
      </c>
      <c r="D46145" t="s">
        <v>975</v>
      </c>
      <c r="E46145" t="s">
        <v>1015</v>
      </c>
      <c r="F46145" s="86">
        <v>2447791.45534305</v>
      </c>
    </row>
    <row r="46146" spans="1:6">
      <c r="A46146">
        <v>2023</v>
      </c>
      <c r="B46146" t="s">
        <v>1054</v>
      </c>
      <c r="C46146" t="s">
        <v>1022</v>
      </c>
      <c r="D46146" t="s">
        <v>975</v>
      </c>
      <c r="E46146" t="s">
        <v>1015</v>
      </c>
      <c r="F46146" s="86">
        <v>2468802.7019703402</v>
      </c>
    </row>
    <row r="46147" spans="1:6">
      <c r="A46147">
        <v>2024</v>
      </c>
      <c r="B46147" t="s">
        <v>1054</v>
      </c>
      <c r="C46147" t="s">
        <v>1022</v>
      </c>
      <c r="D46147" t="s">
        <v>975</v>
      </c>
      <c r="E46147" t="s">
        <v>1015</v>
      </c>
      <c r="F46147" s="86">
        <v>2489066.3763510399</v>
      </c>
    </row>
    <row r="46148" spans="1:6">
      <c r="A46148">
        <v>2025</v>
      </c>
      <c r="B46148" t="s">
        <v>1054</v>
      </c>
      <c r="C46148" t="s">
        <v>1022</v>
      </c>
      <c r="D46148" t="s">
        <v>975</v>
      </c>
      <c r="E46148" t="s">
        <v>1015</v>
      </c>
      <c r="F46148" s="86">
        <v>2511329.7805216</v>
      </c>
    </row>
    <row r="46149" spans="1:6">
      <c r="A46149">
        <v>2026</v>
      </c>
      <c r="B46149" t="s">
        <v>1054</v>
      </c>
      <c r="C46149" t="s">
        <v>1022</v>
      </c>
      <c r="D46149" t="s">
        <v>975</v>
      </c>
      <c r="E46149" t="s">
        <v>1015</v>
      </c>
      <c r="F46149" s="86">
        <v>2535380.1510290001</v>
      </c>
    </row>
    <row r="46150" spans="1:6">
      <c r="A46150">
        <v>2027</v>
      </c>
      <c r="B46150" t="s">
        <v>1054</v>
      </c>
      <c r="C46150" t="s">
        <v>1022</v>
      </c>
      <c r="D46150" t="s">
        <v>975</v>
      </c>
      <c r="E46150" t="s">
        <v>1015</v>
      </c>
      <c r="F46150" s="86">
        <v>2561081.5135155702</v>
      </c>
    </row>
    <row r="46151" spans="1:6">
      <c r="A46151">
        <v>2028</v>
      </c>
      <c r="B46151" t="s">
        <v>1054</v>
      </c>
      <c r="C46151" t="s">
        <v>1022</v>
      </c>
      <c r="D46151" t="s">
        <v>975</v>
      </c>
      <c r="E46151" t="s">
        <v>1015</v>
      </c>
      <c r="F46151" s="86">
        <v>2588615.0087985201</v>
      </c>
    </row>
    <row r="46152" spans="1:6">
      <c r="A46152">
        <v>2029</v>
      </c>
      <c r="B46152" t="s">
        <v>1054</v>
      </c>
      <c r="C46152" t="s">
        <v>1022</v>
      </c>
      <c r="D46152" t="s">
        <v>975</v>
      </c>
      <c r="E46152" t="s">
        <v>1015</v>
      </c>
      <c r="F46152" s="86">
        <v>2616130.1671219701</v>
      </c>
    </row>
    <row r="46153" spans="1:6">
      <c r="A46153">
        <v>2030</v>
      </c>
      <c r="B46153" t="s">
        <v>1054</v>
      </c>
      <c r="C46153" t="s">
        <v>1022</v>
      </c>
      <c r="D46153" t="s">
        <v>975</v>
      </c>
      <c r="E46153" t="s">
        <v>1015</v>
      </c>
      <c r="F46153" s="86">
        <v>2646455.1323215002</v>
      </c>
    </row>
    <row r="46154" spans="1:6">
      <c r="A46154">
        <v>2031</v>
      </c>
      <c r="B46154" t="s">
        <v>1054</v>
      </c>
      <c r="C46154" t="s">
        <v>1022</v>
      </c>
      <c r="D46154" t="s">
        <v>975</v>
      </c>
      <c r="E46154" t="s">
        <v>1015</v>
      </c>
      <c r="F46154" s="86">
        <v>2677293.2541293399</v>
      </c>
    </row>
    <row r="46155" spans="1:6">
      <c r="A46155">
        <v>2032</v>
      </c>
      <c r="B46155" t="s">
        <v>1054</v>
      </c>
      <c r="C46155" t="s">
        <v>1022</v>
      </c>
      <c r="D46155" t="s">
        <v>975</v>
      </c>
      <c r="E46155" t="s">
        <v>1015</v>
      </c>
      <c r="F46155" s="86">
        <v>2708452.6523697102</v>
      </c>
    </row>
    <row r="46156" spans="1:6">
      <c r="A46156">
        <v>2033</v>
      </c>
      <c r="B46156" t="s">
        <v>1054</v>
      </c>
      <c r="C46156" t="s">
        <v>1022</v>
      </c>
      <c r="D46156" t="s">
        <v>975</v>
      </c>
      <c r="E46156" t="s">
        <v>1015</v>
      </c>
      <c r="F46156" s="86">
        <v>2738645.3851965899</v>
      </c>
    </row>
    <row r="46157" spans="1:6">
      <c r="A46157">
        <v>2034</v>
      </c>
      <c r="B46157" t="s">
        <v>1054</v>
      </c>
      <c r="C46157" t="s">
        <v>1022</v>
      </c>
      <c r="D46157" t="s">
        <v>975</v>
      </c>
      <c r="E46157" t="s">
        <v>1015</v>
      </c>
      <c r="F46157" s="86">
        <v>2767718.1638523601</v>
      </c>
    </row>
    <row r="46158" spans="1:6">
      <c r="A46158">
        <v>2035</v>
      </c>
      <c r="B46158" t="s">
        <v>1054</v>
      </c>
      <c r="C46158" t="s">
        <v>1022</v>
      </c>
      <c r="D46158" t="s">
        <v>975</v>
      </c>
      <c r="E46158" t="s">
        <v>1015</v>
      </c>
      <c r="F46158" s="86">
        <v>2794499.2636468401</v>
      </c>
    </row>
    <row r="46159" spans="1:6">
      <c r="A46159">
        <v>2036</v>
      </c>
      <c r="B46159" t="s">
        <v>1054</v>
      </c>
      <c r="C46159" t="s">
        <v>1022</v>
      </c>
      <c r="D46159" t="s">
        <v>975</v>
      </c>
      <c r="E46159" t="s">
        <v>1015</v>
      </c>
      <c r="F46159" s="86">
        <v>2821853.6387883499</v>
      </c>
    </row>
    <row r="46160" spans="1:6">
      <c r="A46160">
        <v>2037</v>
      </c>
      <c r="B46160" t="s">
        <v>1054</v>
      </c>
      <c r="C46160" t="s">
        <v>1022</v>
      </c>
      <c r="D46160" t="s">
        <v>975</v>
      </c>
      <c r="E46160" t="s">
        <v>1015</v>
      </c>
      <c r="F46160" s="86">
        <v>2847443.2867889702</v>
      </c>
    </row>
    <row r="46161" spans="1:6">
      <c r="A46161">
        <v>2038</v>
      </c>
      <c r="B46161" t="s">
        <v>1054</v>
      </c>
      <c r="C46161" t="s">
        <v>1022</v>
      </c>
      <c r="D46161" t="s">
        <v>975</v>
      </c>
      <c r="E46161" t="s">
        <v>1015</v>
      </c>
      <c r="F46161" s="86">
        <v>2872586.7879562201</v>
      </c>
    </row>
    <row r="46162" spans="1:6">
      <c r="A46162">
        <v>2039</v>
      </c>
      <c r="B46162" t="s">
        <v>1054</v>
      </c>
      <c r="C46162" t="s">
        <v>1022</v>
      </c>
      <c r="D46162" t="s">
        <v>975</v>
      </c>
      <c r="E46162" t="s">
        <v>1015</v>
      </c>
      <c r="F46162" s="86">
        <v>2896889.7210504799</v>
      </c>
    </row>
    <row r="46163" spans="1:6">
      <c r="A46163">
        <v>2040</v>
      </c>
      <c r="B46163" t="s">
        <v>1054</v>
      </c>
      <c r="C46163" t="s">
        <v>1022</v>
      </c>
      <c r="D46163" t="s">
        <v>975</v>
      </c>
      <c r="E46163" t="s">
        <v>1015</v>
      </c>
      <c r="F46163" s="86">
        <v>2921483.2657240499</v>
      </c>
    </row>
    <row r="46164" spans="1:6">
      <c r="A46164">
        <v>2041</v>
      </c>
      <c r="B46164" t="s">
        <v>1054</v>
      </c>
      <c r="C46164" t="s">
        <v>1022</v>
      </c>
      <c r="D46164" t="s">
        <v>975</v>
      </c>
      <c r="E46164" t="s">
        <v>1015</v>
      </c>
      <c r="F46164" s="86">
        <v>2932179.57786906</v>
      </c>
    </row>
    <row r="46165" spans="1:6">
      <c r="A46165">
        <v>2042</v>
      </c>
      <c r="B46165" t="s">
        <v>1054</v>
      </c>
      <c r="C46165" t="s">
        <v>1022</v>
      </c>
      <c r="D46165" t="s">
        <v>975</v>
      </c>
      <c r="E46165" t="s">
        <v>1015</v>
      </c>
      <c r="F46165" s="86">
        <v>2944295.85650222</v>
      </c>
    </row>
    <row r="46166" spans="1:6">
      <c r="A46166">
        <v>2043</v>
      </c>
      <c r="B46166" t="s">
        <v>1054</v>
      </c>
      <c r="C46166" t="s">
        <v>1022</v>
      </c>
      <c r="D46166" t="s">
        <v>975</v>
      </c>
      <c r="E46166" t="s">
        <v>1015</v>
      </c>
      <c r="F46166" s="86">
        <v>2956634.76288092</v>
      </c>
    </row>
    <row r="46167" spans="1:6">
      <c r="A46167">
        <v>2044</v>
      </c>
      <c r="B46167" t="s">
        <v>1054</v>
      </c>
      <c r="C46167" t="s">
        <v>1022</v>
      </c>
      <c r="D46167" t="s">
        <v>975</v>
      </c>
      <c r="E46167" t="s">
        <v>1015</v>
      </c>
      <c r="F46167" s="86">
        <v>2970529.5677449601</v>
      </c>
    </row>
    <row r="46168" spans="1:6">
      <c r="A46168">
        <v>2045</v>
      </c>
      <c r="B46168" t="s">
        <v>1054</v>
      </c>
      <c r="C46168" t="s">
        <v>1022</v>
      </c>
      <c r="D46168" t="s">
        <v>975</v>
      </c>
      <c r="E46168" t="s">
        <v>1015</v>
      </c>
      <c r="F46168" s="86">
        <v>2984626.7998832702</v>
      </c>
    </row>
    <row r="46169" spans="1:6">
      <c r="A46169">
        <v>2046</v>
      </c>
      <c r="B46169" t="s">
        <v>1054</v>
      </c>
      <c r="C46169" t="s">
        <v>1022</v>
      </c>
      <c r="D46169" t="s">
        <v>975</v>
      </c>
      <c r="E46169" t="s">
        <v>1015</v>
      </c>
      <c r="F46169" s="86">
        <v>3000003.2228132598</v>
      </c>
    </row>
    <row r="46170" spans="1:6">
      <c r="A46170">
        <v>2047</v>
      </c>
      <c r="B46170" t="s">
        <v>1054</v>
      </c>
      <c r="C46170" t="s">
        <v>1022</v>
      </c>
      <c r="D46170" t="s">
        <v>975</v>
      </c>
      <c r="E46170" t="s">
        <v>1015</v>
      </c>
      <c r="F46170" s="86">
        <v>3015111.4577267901</v>
      </c>
    </row>
    <row r="46171" spans="1:6">
      <c r="A46171">
        <v>2048</v>
      </c>
      <c r="B46171" t="s">
        <v>1054</v>
      </c>
      <c r="C46171" t="s">
        <v>1022</v>
      </c>
      <c r="D46171" t="s">
        <v>975</v>
      </c>
      <c r="E46171" t="s">
        <v>1015</v>
      </c>
      <c r="F46171" s="86">
        <v>3031076.78394878</v>
      </c>
    </row>
    <row r="46172" spans="1:6">
      <c r="A46172">
        <v>2049</v>
      </c>
      <c r="B46172" t="s">
        <v>1054</v>
      </c>
      <c r="C46172" t="s">
        <v>1022</v>
      </c>
      <c r="D46172" t="s">
        <v>975</v>
      </c>
      <c r="E46172" t="s">
        <v>1015</v>
      </c>
      <c r="F46172" s="86">
        <v>3046329.4052904001</v>
      </c>
    </row>
    <row r="46173" spans="1:6">
      <c r="A46173">
        <v>2050</v>
      </c>
      <c r="B46173" t="s">
        <v>1054</v>
      </c>
      <c r="C46173" t="s">
        <v>1022</v>
      </c>
      <c r="D46173" t="s">
        <v>975</v>
      </c>
      <c r="E46173" t="s">
        <v>1015</v>
      </c>
      <c r="F46173" s="86">
        <v>3062106.54474252</v>
      </c>
    </row>
    <row r="46174" spans="1:6">
      <c r="A46174">
        <v>2017</v>
      </c>
      <c r="B46174" t="s">
        <v>1055</v>
      </c>
      <c r="C46174" t="s">
        <v>1022</v>
      </c>
      <c r="D46174" t="s">
        <v>975</v>
      </c>
      <c r="E46174" t="s">
        <v>1015</v>
      </c>
      <c r="F46174" s="86">
        <v>13965356.099812999</v>
      </c>
    </row>
    <row r="46175" spans="1:6">
      <c r="A46175">
        <v>2018</v>
      </c>
      <c r="B46175" t="s">
        <v>1055</v>
      </c>
      <c r="C46175" t="s">
        <v>1022</v>
      </c>
      <c r="D46175" t="s">
        <v>975</v>
      </c>
      <c r="E46175" t="s">
        <v>1015</v>
      </c>
      <c r="F46175" s="86">
        <v>13848995.935903201</v>
      </c>
    </row>
    <row r="46176" spans="1:6">
      <c r="A46176">
        <v>2019</v>
      </c>
      <c r="B46176" t="s">
        <v>1055</v>
      </c>
      <c r="C46176" t="s">
        <v>1022</v>
      </c>
      <c r="D46176" t="s">
        <v>975</v>
      </c>
      <c r="E46176" t="s">
        <v>1015</v>
      </c>
      <c r="F46176" s="86">
        <v>13908204.701415399</v>
      </c>
    </row>
    <row r="46177" spans="1:6">
      <c r="A46177">
        <v>2020</v>
      </c>
      <c r="B46177" t="s">
        <v>1055</v>
      </c>
      <c r="C46177" t="s">
        <v>1022</v>
      </c>
      <c r="D46177" t="s">
        <v>975</v>
      </c>
      <c r="E46177" t="s">
        <v>1015</v>
      </c>
      <c r="F46177" s="86">
        <v>13963666.499051301</v>
      </c>
    </row>
    <row r="46178" spans="1:6">
      <c r="A46178">
        <v>2021</v>
      </c>
      <c r="B46178" t="s">
        <v>1055</v>
      </c>
      <c r="C46178" t="s">
        <v>1022</v>
      </c>
      <c r="D46178" t="s">
        <v>975</v>
      </c>
      <c r="E46178" t="s">
        <v>1015</v>
      </c>
      <c r="F46178" s="86">
        <v>14017503.280202501</v>
      </c>
    </row>
    <row r="46179" spans="1:6">
      <c r="A46179">
        <v>2022</v>
      </c>
      <c r="B46179" t="s">
        <v>1055</v>
      </c>
      <c r="C46179" t="s">
        <v>1022</v>
      </c>
      <c r="D46179" t="s">
        <v>975</v>
      </c>
      <c r="E46179" t="s">
        <v>1015</v>
      </c>
      <c r="F46179" s="86">
        <v>14060420.341305999</v>
      </c>
    </row>
    <row r="46180" spans="1:6">
      <c r="A46180">
        <v>2023</v>
      </c>
      <c r="B46180" t="s">
        <v>1055</v>
      </c>
      <c r="C46180" t="s">
        <v>1022</v>
      </c>
      <c r="D46180" t="s">
        <v>975</v>
      </c>
      <c r="E46180" t="s">
        <v>1015</v>
      </c>
      <c r="F46180" s="86">
        <v>14100550.835044799</v>
      </c>
    </row>
    <row r="46181" spans="1:6">
      <c r="A46181">
        <v>2024</v>
      </c>
      <c r="B46181" t="s">
        <v>1055</v>
      </c>
      <c r="C46181" t="s">
        <v>1022</v>
      </c>
      <c r="D46181" t="s">
        <v>975</v>
      </c>
      <c r="E46181" t="s">
        <v>1015</v>
      </c>
      <c r="F46181" s="86">
        <v>14141229.907441899</v>
      </c>
    </row>
    <row r="46182" spans="1:6">
      <c r="A46182">
        <v>2025</v>
      </c>
      <c r="B46182" t="s">
        <v>1055</v>
      </c>
      <c r="C46182" t="s">
        <v>1022</v>
      </c>
      <c r="D46182" t="s">
        <v>975</v>
      </c>
      <c r="E46182" t="s">
        <v>1015</v>
      </c>
      <c r="F46182" s="86">
        <v>14177011.9675097</v>
      </c>
    </row>
    <row r="46183" spans="1:6">
      <c r="A46183">
        <v>2026</v>
      </c>
      <c r="B46183" t="s">
        <v>1055</v>
      </c>
      <c r="C46183" t="s">
        <v>1022</v>
      </c>
      <c r="D46183" t="s">
        <v>975</v>
      </c>
      <c r="E46183" t="s">
        <v>1015</v>
      </c>
      <c r="F46183" s="86">
        <v>14224109.386048799</v>
      </c>
    </row>
    <row r="46184" spans="1:6">
      <c r="A46184">
        <v>2027</v>
      </c>
      <c r="B46184" t="s">
        <v>1055</v>
      </c>
      <c r="C46184" t="s">
        <v>1022</v>
      </c>
      <c r="D46184" t="s">
        <v>975</v>
      </c>
      <c r="E46184" t="s">
        <v>1015</v>
      </c>
      <c r="F46184" s="86">
        <v>14275186.361478699</v>
      </c>
    </row>
    <row r="46185" spans="1:6">
      <c r="A46185">
        <v>2028</v>
      </c>
      <c r="B46185" t="s">
        <v>1055</v>
      </c>
      <c r="C46185" t="s">
        <v>1022</v>
      </c>
      <c r="D46185" t="s">
        <v>975</v>
      </c>
      <c r="E46185" t="s">
        <v>1015</v>
      </c>
      <c r="F46185" s="86">
        <v>14337088.567544101</v>
      </c>
    </row>
    <row r="46186" spans="1:6">
      <c r="A46186">
        <v>2029</v>
      </c>
      <c r="B46186" t="s">
        <v>1055</v>
      </c>
      <c r="C46186" t="s">
        <v>1022</v>
      </c>
      <c r="D46186" t="s">
        <v>975</v>
      </c>
      <c r="E46186" t="s">
        <v>1015</v>
      </c>
      <c r="F46186" s="86">
        <v>14403077.2778682</v>
      </c>
    </row>
    <row r="46187" spans="1:6">
      <c r="A46187">
        <v>2030</v>
      </c>
      <c r="B46187" t="s">
        <v>1055</v>
      </c>
      <c r="C46187" t="s">
        <v>1022</v>
      </c>
      <c r="D46187" t="s">
        <v>975</v>
      </c>
      <c r="E46187" t="s">
        <v>1015</v>
      </c>
      <c r="F46187" s="86">
        <v>14484379.573879501</v>
      </c>
    </row>
    <row r="46188" spans="1:6">
      <c r="A46188">
        <v>2031</v>
      </c>
      <c r="B46188" t="s">
        <v>1055</v>
      </c>
      <c r="C46188" t="s">
        <v>1022</v>
      </c>
      <c r="D46188" t="s">
        <v>975</v>
      </c>
      <c r="E46188" t="s">
        <v>1015</v>
      </c>
      <c r="F46188" s="86">
        <v>14574246.3906433</v>
      </c>
    </row>
    <row r="46189" spans="1:6">
      <c r="A46189">
        <v>2032</v>
      </c>
      <c r="B46189" t="s">
        <v>1055</v>
      </c>
      <c r="C46189" t="s">
        <v>1022</v>
      </c>
      <c r="D46189" t="s">
        <v>975</v>
      </c>
      <c r="E46189" t="s">
        <v>1015</v>
      </c>
      <c r="F46189" s="86">
        <v>14675255.3245926</v>
      </c>
    </row>
    <row r="46190" spans="1:6">
      <c r="A46190">
        <v>2033</v>
      </c>
      <c r="B46190" t="s">
        <v>1055</v>
      </c>
      <c r="C46190" t="s">
        <v>1022</v>
      </c>
      <c r="D46190" t="s">
        <v>975</v>
      </c>
      <c r="E46190" t="s">
        <v>1015</v>
      </c>
      <c r="F46190" s="86">
        <v>14772572.934335301</v>
      </c>
    </row>
    <row r="46191" spans="1:6">
      <c r="A46191">
        <v>2034</v>
      </c>
      <c r="B46191" t="s">
        <v>1055</v>
      </c>
      <c r="C46191" t="s">
        <v>1022</v>
      </c>
      <c r="D46191" t="s">
        <v>975</v>
      </c>
      <c r="E46191" t="s">
        <v>1015</v>
      </c>
      <c r="F46191" s="86">
        <v>14879787.559937101</v>
      </c>
    </row>
    <row r="46192" spans="1:6">
      <c r="A46192">
        <v>2035</v>
      </c>
      <c r="B46192" t="s">
        <v>1055</v>
      </c>
      <c r="C46192" t="s">
        <v>1022</v>
      </c>
      <c r="D46192" t="s">
        <v>975</v>
      </c>
      <c r="E46192" t="s">
        <v>1015</v>
      </c>
      <c r="F46192" s="86">
        <v>14983555.3456048</v>
      </c>
    </row>
    <row r="46193" spans="1:6">
      <c r="A46193">
        <v>2036</v>
      </c>
      <c r="B46193" t="s">
        <v>1055</v>
      </c>
      <c r="C46193" t="s">
        <v>1022</v>
      </c>
      <c r="D46193" t="s">
        <v>975</v>
      </c>
      <c r="E46193" t="s">
        <v>1015</v>
      </c>
      <c r="F46193" s="86">
        <v>15090302.510159601</v>
      </c>
    </row>
    <row r="46194" spans="1:6">
      <c r="A46194">
        <v>2037</v>
      </c>
      <c r="B46194" t="s">
        <v>1055</v>
      </c>
      <c r="C46194" t="s">
        <v>1022</v>
      </c>
      <c r="D46194" t="s">
        <v>975</v>
      </c>
      <c r="E46194" t="s">
        <v>1015</v>
      </c>
      <c r="F46194" s="86">
        <v>15187043.363891</v>
      </c>
    </row>
    <row r="46195" spans="1:6">
      <c r="A46195">
        <v>2038</v>
      </c>
      <c r="B46195" t="s">
        <v>1055</v>
      </c>
      <c r="C46195" t="s">
        <v>1022</v>
      </c>
      <c r="D46195" t="s">
        <v>975</v>
      </c>
      <c r="E46195" t="s">
        <v>1015</v>
      </c>
      <c r="F46195" s="86">
        <v>15286263.054488299</v>
      </c>
    </row>
    <row r="46196" spans="1:6">
      <c r="A46196">
        <v>2039</v>
      </c>
      <c r="B46196" t="s">
        <v>1055</v>
      </c>
      <c r="C46196" t="s">
        <v>1022</v>
      </c>
      <c r="D46196" t="s">
        <v>975</v>
      </c>
      <c r="E46196" t="s">
        <v>1015</v>
      </c>
      <c r="F46196" s="86">
        <v>15382242.7742956</v>
      </c>
    </row>
    <row r="46197" spans="1:6">
      <c r="A46197">
        <v>2040</v>
      </c>
      <c r="B46197" t="s">
        <v>1055</v>
      </c>
      <c r="C46197" t="s">
        <v>1022</v>
      </c>
      <c r="D46197" t="s">
        <v>975</v>
      </c>
      <c r="E46197" t="s">
        <v>1015</v>
      </c>
      <c r="F46197" s="86">
        <v>15485884.9242888</v>
      </c>
    </row>
    <row r="46198" spans="1:6">
      <c r="A46198">
        <v>2041</v>
      </c>
      <c r="B46198" t="s">
        <v>1055</v>
      </c>
      <c r="C46198" t="s">
        <v>1022</v>
      </c>
      <c r="D46198" t="s">
        <v>975</v>
      </c>
      <c r="E46198" t="s">
        <v>1015</v>
      </c>
      <c r="F46198" s="86">
        <v>15449150.955309199</v>
      </c>
    </row>
    <row r="46199" spans="1:6">
      <c r="A46199">
        <v>2042</v>
      </c>
      <c r="B46199" t="s">
        <v>1055</v>
      </c>
      <c r="C46199" t="s">
        <v>1022</v>
      </c>
      <c r="D46199" t="s">
        <v>975</v>
      </c>
      <c r="E46199" t="s">
        <v>1015</v>
      </c>
      <c r="F46199" s="86">
        <v>15416834.653356301</v>
      </c>
    </row>
    <row r="46200" spans="1:6">
      <c r="A46200">
        <v>2043</v>
      </c>
      <c r="B46200" t="s">
        <v>1055</v>
      </c>
      <c r="C46200" t="s">
        <v>1022</v>
      </c>
      <c r="D46200" t="s">
        <v>975</v>
      </c>
      <c r="E46200" t="s">
        <v>1015</v>
      </c>
      <c r="F46200" s="86">
        <v>15389217.925579401</v>
      </c>
    </row>
    <row r="46201" spans="1:6">
      <c r="A46201">
        <v>2044</v>
      </c>
      <c r="B46201" t="s">
        <v>1055</v>
      </c>
      <c r="C46201" t="s">
        <v>1022</v>
      </c>
      <c r="D46201" t="s">
        <v>975</v>
      </c>
      <c r="E46201" t="s">
        <v>1015</v>
      </c>
      <c r="F46201" s="86">
        <v>15366223.567219</v>
      </c>
    </row>
    <row r="46202" spans="1:6">
      <c r="A46202">
        <v>2045</v>
      </c>
      <c r="B46202" t="s">
        <v>1055</v>
      </c>
      <c r="C46202" t="s">
        <v>1022</v>
      </c>
      <c r="D46202" t="s">
        <v>975</v>
      </c>
      <c r="E46202" t="s">
        <v>1015</v>
      </c>
      <c r="F46202" s="86">
        <v>15349787.4893138</v>
      </c>
    </row>
    <row r="46203" spans="1:6">
      <c r="A46203">
        <v>2046</v>
      </c>
      <c r="B46203" t="s">
        <v>1055</v>
      </c>
      <c r="C46203" t="s">
        <v>1022</v>
      </c>
      <c r="D46203" t="s">
        <v>975</v>
      </c>
      <c r="E46203" t="s">
        <v>1015</v>
      </c>
      <c r="F46203" s="86">
        <v>15332485.604074201</v>
      </c>
    </row>
    <row r="46204" spans="1:6">
      <c r="A46204">
        <v>2047</v>
      </c>
      <c r="B46204" t="s">
        <v>1055</v>
      </c>
      <c r="C46204" t="s">
        <v>1022</v>
      </c>
      <c r="D46204" t="s">
        <v>975</v>
      </c>
      <c r="E46204" t="s">
        <v>1015</v>
      </c>
      <c r="F46204" s="86">
        <v>15315514.996202599</v>
      </c>
    </row>
    <row r="46205" spans="1:6">
      <c r="A46205">
        <v>2048</v>
      </c>
      <c r="B46205" t="s">
        <v>1055</v>
      </c>
      <c r="C46205" t="s">
        <v>1022</v>
      </c>
      <c r="D46205" t="s">
        <v>975</v>
      </c>
      <c r="E46205" t="s">
        <v>1015</v>
      </c>
      <c r="F46205" s="86">
        <v>15297382.5280116</v>
      </c>
    </row>
    <row r="46206" spans="1:6">
      <c r="A46206">
        <v>2049</v>
      </c>
      <c r="B46206" t="s">
        <v>1055</v>
      </c>
      <c r="C46206" t="s">
        <v>1022</v>
      </c>
      <c r="D46206" t="s">
        <v>975</v>
      </c>
      <c r="E46206" t="s">
        <v>1015</v>
      </c>
      <c r="F46206" s="86">
        <v>15276831.055153901</v>
      </c>
    </row>
    <row r="46207" spans="1:6">
      <c r="A46207">
        <v>2050</v>
      </c>
      <c r="B46207" t="s">
        <v>1055</v>
      </c>
      <c r="C46207" t="s">
        <v>1022</v>
      </c>
      <c r="D46207" t="s">
        <v>975</v>
      </c>
      <c r="E46207" t="s">
        <v>1015</v>
      </c>
      <c r="F46207" s="86">
        <v>15252847.4703428</v>
      </c>
    </row>
    <row r="46208" spans="1:6">
      <c r="A46208">
        <v>2017</v>
      </c>
      <c r="B46208" t="s">
        <v>1056</v>
      </c>
      <c r="C46208" t="s">
        <v>1022</v>
      </c>
      <c r="D46208" t="s">
        <v>975</v>
      </c>
      <c r="E46208" t="s">
        <v>1015</v>
      </c>
      <c r="F46208" s="86">
        <v>6627453.84332179</v>
      </c>
    </row>
    <row r="46209" spans="1:6">
      <c r="A46209">
        <v>2018</v>
      </c>
      <c r="B46209" t="s">
        <v>1056</v>
      </c>
      <c r="C46209" t="s">
        <v>1022</v>
      </c>
      <c r="D46209" t="s">
        <v>975</v>
      </c>
      <c r="E46209" t="s">
        <v>1015</v>
      </c>
      <c r="F46209" s="86">
        <v>6641199.0741487797</v>
      </c>
    </row>
    <row r="46210" spans="1:6">
      <c r="A46210">
        <v>2019</v>
      </c>
      <c r="B46210" t="s">
        <v>1056</v>
      </c>
      <c r="C46210" t="s">
        <v>1022</v>
      </c>
      <c r="D46210" t="s">
        <v>975</v>
      </c>
      <c r="E46210" t="s">
        <v>1015</v>
      </c>
      <c r="F46210" s="86">
        <v>6678977.96814695</v>
      </c>
    </row>
    <row r="46211" spans="1:6">
      <c r="A46211">
        <v>2020</v>
      </c>
      <c r="B46211" t="s">
        <v>1056</v>
      </c>
      <c r="C46211" t="s">
        <v>1022</v>
      </c>
      <c r="D46211" t="s">
        <v>975</v>
      </c>
      <c r="E46211" t="s">
        <v>1015</v>
      </c>
      <c r="F46211" s="86">
        <v>6718039.8211825704</v>
      </c>
    </row>
    <row r="46212" spans="1:6">
      <c r="A46212">
        <v>2021</v>
      </c>
      <c r="B46212" t="s">
        <v>1056</v>
      </c>
      <c r="C46212" t="s">
        <v>1022</v>
      </c>
      <c r="D46212" t="s">
        <v>975</v>
      </c>
      <c r="E46212" t="s">
        <v>1015</v>
      </c>
      <c r="F46212" s="86">
        <v>6755987.3907843595</v>
      </c>
    </row>
    <row r="46213" spans="1:6">
      <c r="A46213">
        <v>2022</v>
      </c>
      <c r="B46213" t="s">
        <v>1056</v>
      </c>
      <c r="C46213" t="s">
        <v>1022</v>
      </c>
      <c r="D46213" t="s">
        <v>975</v>
      </c>
      <c r="E46213" t="s">
        <v>1015</v>
      </c>
      <c r="F46213" s="86">
        <v>6788431.6276369803</v>
      </c>
    </row>
    <row r="46214" spans="1:6">
      <c r="A46214">
        <v>2023</v>
      </c>
      <c r="B46214" t="s">
        <v>1056</v>
      </c>
      <c r="C46214" t="s">
        <v>1022</v>
      </c>
      <c r="D46214" t="s">
        <v>975</v>
      </c>
      <c r="E46214" t="s">
        <v>1015</v>
      </c>
      <c r="F46214" s="86">
        <v>6818729.2338473899</v>
      </c>
    </row>
    <row r="46215" spans="1:6">
      <c r="A46215">
        <v>2024</v>
      </c>
      <c r="B46215" t="s">
        <v>1056</v>
      </c>
      <c r="C46215" t="s">
        <v>1022</v>
      </c>
      <c r="D46215" t="s">
        <v>975</v>
      </c>
      <c r="E46215" t="s">
        <v>1015</v>
      </c>
      <c r="F46215" s="86">
        <v>6848124.5664913598</v>
      </c>
    </row>
    <row r="46216" spans="1:6">
      <c r="A46216">
        <v>2025</v>
      </c>
      <c r="B46216" t="s">
        <v>1056</v>
      </c>
      <c r="C46216" t="s">
        <v>1022</v>
      </c>
      <c r="D46216" t="s">
        <v>975</v>
      </c>
      <c r="E46216" t="s">
        <v>1015</v>
      </c>
      <c r="F46216" s="86">
        <v>6874887.8918903098</v>
      </c>
    </row>
    <row r="46217" spans="1:6">
      <c r="A46217">
        <v>2026</v>
      </c>
      <c r="B46217" t="s">
        <v>1056</v>
      </c>
      <c r="C46217" t="s">
        <v>1022</v>
      </c>
      <c r="D46217" t="s">
        <v>975</v>
      </c>
      <c r="E46217" t="s">
        <v>1015</v>
      </c>
      <c r="F46217" s="86">
        <v>6903766.5366680399</v>
      </c>
    </row>
    <row r="46218" spans="1:6">
      <c r="A46218">
        <v>2027</v>
      </c>
      <c r="B46218" t="s">
        <v>1056</v>
      </c>
      <c r="C46218" t="s">
        <v>1022</v>
      </c>
      <c r="D46218" t="s">
        <v>975</v>
      </c>
      <c r="E46218" t="s">
        <v>1015</v>
      </c>
      <c r="F46218" s="86">
        <v>6935906.2958863797</v>
      </c>
    </row>
    <row r="46219" spans="1:6">
      <c r="A46219">
        <v>2028</v>
      </c>
      <c r="B46219" t="s">
        <v>1056</v>
      </c>
      <c r="C46219" t="s">
        <v>1022</v>
      </c>
      <c r="D46219" t="s">
        <v>975</v>
      </c>
      <c r="E46219" t="s">
        <v>1015</v>
      </c>
      <c r="F46219" s="86">
        <v>6963559.0639247699</v>
      </c>
    </row>
    <row r="46220" spans="1:6">
      <c r="A46220">
        <v>2029</v>
      </c>
      <c r="B46220" t="s">
        <v>1056</v>
      </c>
      <c r="C46220" t="s">
        <v>1022</v>
      </c>
      <c r="D46220" t="s">
        <v>975</v>
      </c>
      <c r="E46220" t="s">
        <v>1015</v>
      </c>
      <c r="F46220" s="86">
        <v>6993810.0818629898</v>
      </c>
    </row>
    <row r="46221" spans="1:6">
      <c r="A46221">
        <v>2030</v>
      </c>
      <c r="B46221" t="s">
        <v>1056</v>
      </c>
      <c r="C46221" t="s">
        <v>1022</v>
      </c>
      <c r="D46221" t="s">
        <v>975</v>
      </c>
      <c r="E46221" t="s">
        <v>1015</v>
      </c>
      <c r="F46221" s="86">
        <v>7020164.4405060401</v>
      </c>
    </row>
    <row r="46222" spans="1:6">
      <c r="A46222">
        <v>2031</v>
      </c>
      <c r="B46222" t="s">
        <v>1056</v>
      </c>
      <c r="C46222" t="s">
        <v>1022</v>
      </c>
      <c r="D46222" t="s">
        <v>975</v>
      </c>
      <c r="E46222" t="s">
        <v>1015</v>
      </c>
      <c r="F46222" s="86">
        <v>7047242.2078642901</v>
      </c>
    </row>
    <row r="46223" spans="1:6">
      <c r="A46223">
        <v>2032</v>
      </c>
      <c r="B46223" t="s">
        <v>1056</v>
      </c>
      <c r="C46223" t="s">
        <v>1022</v>
      </c>
      <c r="D46223" t="s">
        <v>975</v>
      </c>
      <c r="E46223" t="s">
        <v>1015</v>
      </c>
      <c r="F46223" s="86">
        <v>7075686.5830426598</v>
      </c>
    </row>
    <row r="46224" spans="1:6">
      <c r="A46224">
        <v>2033</v>
      </c>
      <c r="B46224" t="s">
        <v>1056</v>
      </c>
      <c r="C46224" t="s">
        <v>1022</v>
      </c>
      <c r="D46224" t="s">
        <v>975</v>
      </c>
      <c r="E46224" t="s">
        <v>1015</v>
      </c>
      <c r="F46224" s="86">
        <v>7099774.8890003096</v>
      </c>
    </row>
    <row r="46225" spans="1:6">
      <c r="A46225">
        <v>2034</v>
      </c>
      <c r="B46225" t="s">
        <v>1056</v>
      </c>
      <c r="C46225" t="s">
        <v>1022</v>
      </c>
      <c r="D46225" t="s">
        <v>975</v>
      </c>
      <c r="E46225" t="s">
        <v>1015</v>
      </c>
      <c r="F46225" s="86">
        <v>7124874.7839618102</v>
      </c>
    </row>
    <row r="46226" spans="1:6">
      <c r="A46226">
        <v>2035</v>
      </c>
      <c r="B46226" t="s">
        <v>1056</v>
      </c>
      <c r="C46226" t="s">
        <v>1022</v>
      </c>
      <c r="D46226" t="s">
        <v>975</v>
      </c>
      <c r="E46226" t="s">
        <v>1015</v>
      </c>
      <c r="F46226" s="86">
        <v>7144304.86182319</v>
      </c>
    </row>
    <row r="46227" spans="1:6">
      <c r="A46227">
        <v>2036</v>
      </c>
      <c r="B46227" t="s">
        <v>1056</v>
      </c>
      <c r="C46227" t="s">
        <v>1022</v>
      </c>
      <c r="D46227" t="s">
        <v>975</v>
      </c>
      <c r="E46227" t="s">
        <v>1015</v>
      </c>
      <c r="F46227" s="86">
        <v>7166399.0694996295</v>
      </c>
    </row>
    <row r="46228" spans="1:6">
      <c r="A46228">
        <v>2037</v>
      </c>
      <c r="B46228" t="s">
        <v>1056</v>
      </c>
      <c r="C46228" t="s">
        <v>1022</v>
      </c>
      <c r="D46228" t="s">
        <v>975</v>
      </c>
      <c r="E46228" t="s">
        <v>1015</v>
      </c>
      <c r="F46228" s="86">
        <v>7185889.7437481796</v>
      </c>
    </row>
    <row r="46229" spans="1:6">
      <c r="A46229">
        <v>2038</v>
      </c>
      <c r="B46229" t="s">
        <v>1056</v>
      </c>
      <c r="C46229" t="s">
        <v>1022</v>
      </c>
      <c r="D46229" t="s">
        <v>975</v>
      </c>
      <c r="E46229" t="s">
        <v>1015</v>
      </c>
      <c r="F46229" s="86">
        <v>7200347.0593461702</v>
      </c>
    </row>
    <row r="46230" spans="1:6">
      <c r="A46230">
        <v>2039</v>
      </c>
      <c r="B46230" t="s">
        <v>1056</v>
      </c>
      <c r="C46230" t="s">
        <v>1022</v>
      </c>
      <c r="D46230" t="s">
        <v>975</v>
      </c>
      <c r="E46230" t="s">
        <v>1015</v>
      </c>
      <c r="F46230" s="86">
        <v>7214302.1410603402</v>
      </c>
    </row>
    <row r="46231" spans="1:6">
      <c r="A46231">
        <v>2040</v>
      </c>
      <c r="B46231" t="s">
        <v>1056</v>
      </c>
      <c r="C46231" t="s">
        <v>1022</v>
      </c>
      <c r="D46231" t="s">
        <v>975</v>
      </c>
      <c r="E46231" t="s">
        <v>1015</v>
      </c>
      <c r="F46231" s="86">
        <v>7228995.0342414603</v>
      </c>
    </row>
    <row r="46232" spans="1:6">
      <c r="A46232">
        <v>2041</v>
      </c>
      <c r="B46232" t="s">
        <v>1056</v>
      </c>
      <c r="C46232" t="s">
        <v>1022</v>
      </c>
      <c r="D46232" t="s">
        <v>975</v>
      </c>
      <c r="E46232" t="s">
        <v>1015</v>
      </c>
      <c r="F46232" s="86">
        <v>7232053.3098736098</v>
      </c>
    </row>
    <row r="46233" spans="1:6">
      <c r="A46233">
        <v>2042</v>
      </c>
      <c r="B46233" t="s">
        <v>1056</v>
      </c>
      <c r="C46233" t="s">
        <v>1022</v>
      </c>
      <c r="D46233" t="s">
        <v>975</v>
      </c>
      <c r="E46233" t="s">
        <v>1015</v>
      </c>
      <c r="F46233" s="86">
        <v>7233810.0838534804</v>
      </c>
    </row>
    <row r="46234" spans="1:6">
      <c r="A46234">
        <v>2043</v>
      </c>
      <c r="B46234" t="s">
        <v>1056</v>
      </c>
      <c r="C46234" t="s">
        <v>1022</v>
      </c>
      <c r="D46234" t="s">
        <v>975</v>
      </c>
      <c r="E46234" t="s">
        <v>1015</v>
      </c>
      <c r="F46234" s="86">
        <v>7240735.4370870898</v>
      </c>
    </row>
    <row r="46235" spans="1:6">
      <c r="A46235">
        <v>2044</v>
      </c>
      <c r="B46235" t="s">
        <v>1056</v>
      </c>
      <c r="C46235" t="s">
        <v>1022</v>
      </c>
      <c r="D46235" t="s">
        <v>975</v>
      </c>
      <c r="E46235" t="s">
        <v>1015</v>
      </c>
      <c r="F46235" s="86">
        <v>7250579.4745949199</v>
      </c>
    </row>
    <row r="46236" spans="1:6">
      <c r="A46236">
        <v>2045</v>
      </c>
      <c r="B46236" t="s">
        <v>1056</v>
      </c>
      <c r="C46236" t="s">
        <v>1022</v>
      </c>
      <c r="D46236" t="s">
        <v>975</v>
      </c>
      <c r="E46236" t="s">
        <v>1015</v>
      </c>
      <c r="F46236" s="86">
        <v>7266910.4203344304</v>
      </c>
    </row>
    <row r="46237" spans="1:6">
      <c r="A46237">
        <v>2046</v>
      </c>
      <c r="B46237" t="s">
        <v>1056</v>
      </c>
      <c r="C46237" t="s">
        <v>1022</v>
      </c>
      <c r="D46237" t="s">
        <v>975</v>
      </c>
      <c r="E46237" t="s">
        <v>1015</v>
      </c>
      <c r="F46237" s="86">
        <v>7283564.7396808602</v>
      </c>
    </row>
    <row r="46238" spans="1:6">
      <c r="A46238">
        <v>2047</v>
      </c>
      <c r="B46238" t="s">
        <v>1056</v>
      </c>
      <c r="C46238" t="s">
        <v>1022</v>
      </c>
      <c r="D46238" t="s">
        <v>975</v>
      </c>
      <c r="E46238" t="s">
        <v>1015</v>
      </c>
      <c r="F46238" s="86">
        <v>7302984.6854698602</v>
      </c>
    </row>
    <row r="46239" spans="1:6">
      <c r="A46239">
        <v>2048</v>
      </c>
      <c r="B46239" t="s">
        <v>1056</v>
      </c>
      <c r="C46239" t="s">
        <v>1022</v>
      </c>
      <c r="D46239" t="s">
        <v>975</v>
      </c>
      <c r="E46239" t="s">
        <v>1015</v>
      </c>
      <c r="F46239" s="86">
        <v>7324554.6166619798</v>
      </c>
    </row>
    <row r="46240" spans="1:6">
      <c r="A46240">
        <v>2049</v>
      </c>
      <c r="B46240" t="s">
        <v>1056</v>
      </c>
      <c r="C46240" t="s">
        <v>1022</v>
      </c>
      <c r="D46240" t="s">
        <v>975</v>
      </c>
      <c r="E46240" t="s">
        <v>1015</v>
      </c>
      <c r="F46240" s="86">
        <v>7347338.7923303796</v>
      </c>
    </row>
    <row r="46241" spans="1:6">
      <c r="A46241">
        <v>2050</v>
      </c>
      <c r="B46241" t="s">
        <v>1056</v>
      </c>
      <c r="C46241" t="s">
        <v>1022</v>
      </c>
      <c r="D46241" t="s">
        <v>975</v>
      </c>
      <c r="E46241" t="s">
        <v>1015</v>
      </c>
      <c r="F46241" s="86">
        <v>7370675.2752106702</v>
      </c>
    </row>
    <row r="46242" spans="1:6">
      <c r="A46242">
        <v>2017</v>
      </c>
      <c r="B46242" t="s">
        <v>1057</v>
      </c>
      <c r="C46242" t="s">
        <v>1022</v>
      </c>
      <c r="D46242" t="s">
        <v>975</v>
      </c>
      <c r="E46242" t="s">
        <v>1015</v>
      </c>
      <c r="F46242" s="86">
        <v>2561458.0488967299</v>
      </c>
    </row>
    <row r="46243" spans="1:6">
      <c r="A46243">
        <v>2018</v>
      </c>
      <c r="B46243" t="s">
        <v>1057</v>
      </c>
      <c r="C46243" t="s">
        <v>1022</v>
      </c>
      <c r="D46243" t="s">
        <v>975</v>
      </c>
      <c r="E46243" t="s">
        <v>1015</v>
      </c>
      <c r="F46243" s="86">
        <v>2616042.6140357801</v>
      </c>
    </row>
    <row r="46244" spans="1:6">
      <c r="A46244">
        <v>2019</v>
      </c>
      <c r="B46244" t="s">
        <v>1057</v>
      </c>
      <c r="C46244" t="s">
        <v>1022</v>
      </c>
      <c r="D46244" t="s">
        <v>975</v>
      </c>
      <c r="E46244" t="s">
        <v>1015</v>
      </c>
      <c r="F46244" s="86">
        <v>2634370.31592522</v>
      </c>
    </row>
    <row r="46245" spans="1:6">
      <c r="A46245">
        <v>2020</v>
      </c>
      <c r="B46245" t="s">
        <v>1057</v>
      </c>
      <c r="C46245" t="s">
        <v>1022</v>
      </c>
      <c r="D46245" t="s">
        <v>975</v>
      </c>
      <c r="E46245" t="s">
        <v>1015</v>
      </c>
      <c r="F46245" s="86">
        <v>2651168.8597433101</v>
      </c>
    </row>
    <row r="46246" spans="1:6">
      <c r="A46246">
        <v>2021</v>
      </c>
      <c r="B46246" t="s">
        <v>1057</v>
      </c>
      <c r="C46246" t="s">
        <v>1022</v>
      </c>
      <c r="D46246" t="s">
        <v>975</v>
      </c>
      <c r="E46246" t="s">
        <v>1015</v>
      </c>
      <c r="F46246" s="86">
        <v>2667214.3056154498</v>
      </c>
    </row>
    <row r="46247" spans="1:6">
      <c r="A46247">
        <v>2022</v>
      </c>
      <c r="B46247" t="s">
        <v>1057</v>
      </c>
      <c r="C46247" t="s">
        <v>1022</v>
      </c>
      <c r="D46247" t="s">
        <v>975</v>
      </c>
      <c r="E46247" t="s">
        <v>1015</v>
      </c>
      <c r="F46247" s="86">
        <v>2681200.2168108299</v>
      </c>
    </row>
    <row r="46248" spans="1:6">
      <c r="A46248">
        <v>2023</v>
      </c>
      <c r="B46248" t="s">
        <v>1057</v>
      </c>
      <c r="C46248" t="s">
        <v>1022</v>
      </c>
      <c r="D46248" t="s">
        <v>975</v>
      </c>
      <c r="E46248" t="s">
        <v>1015</v>
      </c>
      <c r="F46248" s="86">
        <v>2693449.53228069</v>
      </c>
    </row>
    <row r="46249" spans="1:6">
      <c r="A46249">
        <v>2024</v>
      </c>
      <c r="B46249" t="s">
        <v>1057</v>
      </c>
      <c r="C46249" t="s">
        <v>1022</v>
      </c>
      <c r="D46249" t="s">
        <v>975</v>
      </c>
      <c r="E46249" t="s">
        <v>1015</v>
      </c>
      <c r="F46249" s="86">
        <v>2706254.8181306398</v>
      </c>
    </row>
    <row r="46250" spans="1:6">
      <c r="A46250">
        <v>2025</v>
      </c>
      <c r="B46250" t="s">
        <v>1057</v>
      </c>
      <c r="C46250" t="s">
        <v>1022</v>
      </c>
      <c r="D46250" t="s">
        <v>975</v>
      </c>
      <c r="E46250" t="s">
        <v>1015</v>
      </c>
      <c r="F46250" s="86">
        <v>2718288.97812504</v>
      </c>
    </row>
    <row r="46251" spans="1:6">
      <c r="A46251">
        <v>2026</v>
      </c>
      <c r="B46251" t="s">
        <v>1057</v>
      </c>
      <c r="C46251" t="s">
        <v>1022</v>
      </c>
      <c r="D46251" t="s">
        <v>975</v>
      </c>
      <c r="E46251" t="s">
        <v>1015</v>
      </c>
      <c r="F46251" s="86">
        <v>2731841.9625552902</v>
      </c>
    </row>
    <row r="46252" spans="1:6">
      <c r="A46252">
        <v>2027</v>
      </c>
      <c r="B46252" t="s">
        <v>1057</v>
      </c>
      <c r="C46252" t="s">
        <v>1022</v>
      </c>
      <c r="D46252" t="s">
        <v>975</v>
      </c>
      <c r="E46252" t="s">
        <v>1015</v>
      </c>
      <c r="F46252" s="86">
        <v>2747857.7371594599</v>
      </c>
    </row>
    <row r="46253" spans="1:6">
      <c r="A46253">
        <v>2028</v>
      </c>
      <c r="B46253" t="s">
        <v>1057</v>
      </c>
      <c r="C46253" t="s">
        <v>1022</v>
      </c>
      <c r="D46253" t="s">
        <v>975</v>
      </c>
      <c r="E46253" t="s">
        <v>1015</v>
      </c>
      <c r="F46253" s="86">
        <v>2765243.4364432399</v>
      </c>
    </row>
    <row r="46254" spans="1:6">
      <c r="A46254">
        <v>2029</v>
      </c>
      <c r="B46254" t="s">
        <v>1057</v>
      </c>
      <c r="C46254" t="s">
        <v>1022</v>
      </c>
      <c r="D46254" t="s">
        <v>975</v>
      </c>
      <c r="E46254" t="s">
        <v>1015</v>
      </c>
      <c r="F46254" s="86">
        <v>2783776.7747732298</v>
      </c>
    </row>
    <row r="46255" spans="1:6">
      <c r="A46255">
        <v>2030</v>
      </c>
      <c r="B46255" t="s">
        <v>1057</v>
      </c>
      <c r="C46255" t="s">
        <v>1022</v>
      </c>
      <c r="D46255" t="s">
        <v>975</v>
      </c>
      <c r="E46255" t="s">
        <v>1015</v>
      </c>
      <c r="F46255" s="86">
        <v>2803407.6757025798</v>
      </c>
    </row>
    <row r="46256" spans="1:6">
      <c r="A46256">
        <v>2031</v>
      </c>
      <c r="B46256" t="s">
        <v>1057</v>
      </c>
      <c r="C46256" t="s">
        <v>1022</v>
      </c>
      <c r="D46256" t="s">
        <v>975</v>
      </c>
      <c r="E46256" t="s">
        <v>1015</v>
      </c>
      <c r="F46256" s="86">
        <v>2824819.3828067998</v>
      </c>
    </row>
    <row r="46257" spans="1:6">
      <c r="A46257">
        <v>2032</v>
      </c>
      <c r="B46257" t="s">
        <v>1057</v>
      </c>
      <c r="C46257" t="s">
        <v>1022</v>
      </c>
      <c r="D46257" t="s">
        <v>975</v>
      </c>
      <c r="E46257" t="s">
        <v>1015</v>
      </c>
      <c r="F46257" s="86">
        <v>2846170.23911998</v>
      </c>
    </row>
    <row r="46258" spans="1:6">
      <c r="A46258">
        <v>2033</v>
      </c>
      <c r="B46258" t="s">
        <v>1057</v>
      </c>
      <c r="C46258" t="s">
        <v>1022</v>
      </c>
      <c r="D46258" t="s">
        <v>975</v>
      </c>
      <c r="E46258" t="s">
        <v>1015</v>
      </c>
      <c r="F46258" s="86">
        <v>2866289.7805639901</v>
      </c>
    </row>
    <row r="46259" spans="1:6">
      <c r="A46259">
        <v>2034</v>
      </c>
      <c r="B46259" t="s">
        <v>1057</v>
      </c>
      <c r="C46259" t="s">
        <v>1022</v>
      </c>
      <c r="D46259" t="s">
        <v>975</v>
      </c>
      <c r="E46259" t="s">
        <v>1015</v>
      </c>
      <c r="F46259" s="86">
        <v>2886046.55097477</v>
      </c>
    </row>
    <row r="46260" spans="1:6">
      <c r="A46260">
        <v>2035</v>
      </c>
      <c r="B46260" t="s">
        <v>1057</v>
      </c>
      <c r="C46260" t="s">
        <v>1022</v>
      </c>
      <c r="D46260" t="s">
        <v>975</v>
      </c>
      <c r="E46260" t="s">
        <v>1015</v>
      </c>
      <c r="F46260" s="86">
        <v>2905002.6443096199</v>
      </c>
    </row>
    <row r="46261" spans="1:6">
      <c r="A46261">
        <v>2036</v>
      </c>
      <c r="B46261" t="s">
        <v>1057</v>
      </c>
      <c r="C46261" t="s">
        <v>1022</v>
      </c>
      <c r="D46261" t="s">
        <v>975</v>
      </c>
      <c r="E46261" t="s">
        <v>1015</v>
      </c>
      <c r="F46261" s="86">
        <v>2921460.0390134202</v>
      </c>
    </row>
    <row r="46262" spans="1:6">
      <c r="A46262">
        <v>2037</v>
      </c>
      <c r="B46262" t="s">
        <v>1057</v>
      </c>
      <c r="C46262" t="s">
        <v>1022</v>
      </c>
      <c r="D46262" t="s">
        <v>975</v>
      </c>
      <c r="E46262" t="s">
        <v>1015</v>
      </c>
      <c r="F46262" s="86">
        <v>2938239.97593186</v>
      </c>
    </row>
    <row r="46263" spans="1:6">
      <c r="A46263">
        <v>2038</v>
      </c>
      <c r="B46263" t="s">
        <v>1057</v>
      </c>
      <c r="C46263" t="s">
        <v>1022</v>
      </c>
      <c r="D46263" t="s">
        <v>975</v>
      </c>
      <c r="E46263" t="s">
        <v>1015</v>
      </c>
      <c r="F46263" s="86">
        <v>2954156.4009188199</v>
      </c>
    </row>
    <row r="46264" spans="1:6">
      <c r="A46264">
        <v>2039</v>
      </c>
      <c r="B46264" t="s">
        <v>1057</v>
      </c>
      <c r="C46264" t="s">
        <v>1022</v>
      </c>
      <c r="D46264" t="s">
        <v>975</v>
      </c>
      <c r="E46264" t="s">
        <v>1015</v>
      </c>
      <c r="F46264" s="86">
        <v>2970888.6710003</v>
      </c>
    </row>
    <row r="46265" spans="1:6">
      <c r="A46265">
        <v>2040</v>
      </c>
      <c r="B46265" t="s">
        <v>1057</v>
      </c>
      <c r="C46265" t="s">
        <v>1022</v>
      </c>
      <c r="D46265" t="s">
        <v>975</v>
      </c>
      <c r="E46265" t="s">
        <v>1015</v>
      </c>
      <c r="F46265" s="86">
        <v>2987595.45135915</v>
      </c>
    </row>
    <row r="46266" spans="1:6">
      <c r="A46266">
        <v>2041</v>
      </c>
      <c r="B46266" t="s">
        <v>1057</v>
      </c>
      <c r="C46266" t="s">
        <v>1022</v>
      </c>
      <c r="D46266" t="s">
        <v>975</v>
      </c>
      <c r="E46266" t="s">
        <v>1015</v>
      </c>
      <c r="F46266" s="86">
        <v>2980646.9640675499</v>
      </c>
    </row>
    <row r="46267" spans="1:6">
      <c r="A46267">
        <v>2042</v>
      </c>
      <c r="B46267" t="s">
        <v>1057</v>
      </c>
      <c r="C46267" t="s">
        <v>1022</v>
      </c>
      <c r="D46267" t="s">
        <v>975</v>
      </c>
      <c r="E46267" t="s">
        <v>1015</v>
      </c>
      <c r="F46267" s="86">
        <v>2975205.1394759198</v>
      </c>
    </row>
    <row r="46268" spans="1:6">
      <c r="A46268">
        <v>2043</v>
      </c>
      <c r="B46268" t="s">
        <v>1057</v>
      </c>
      <c r="C46268" t="s">
        <v>1022</v>
      </c>
      <c r="D46268" t="s">
        <v>975</v>
      </c>
      <c r="E46268" t="s">
        <v>1015</v>
      </c>
      <c r="F46268" s="86">
        <v>2970388.0344174099</v>
      </c>
    </row>
    <row r="46269" spans="1:6">
      <c r="A46269">
        <v>2044</v>
      </c>
      <c r="B46269" t="s">
        <v>1057</v>
      </c>
      <c r="C46269" t="s">
        <v>1022</v>
      </c>
      <c r="D46269" t="s">
        <v>975</v>
      </c>
      <c r="E46269" t="s">
        <v>1015</v>
      </c>
      <c r="F46269" s="86">
        <v>2967073.4042665502</v>
      </c>
    </row>
    <row r="46270" spans="1:6">
      <c r="A46270">
        <v>2045</v>
      </c>
      <c r="B46270" t="s">
        <v>1057</v>
      </c>
      <c r="C46270" t="s">
        <v>1022</v>
      </c>
      <c r="D46270" t="s">
        <v>975</v>
      </c>
      <c r="E46270" t="s">
        <v>1015</v>
      </c>
      <c r="F46270" s="86">
        <v>2964206.16112568</v>
      </c>
    </row>
    <row r="46271" spans="1:6">
      <c r="A46271">
        <v>2046</v>
      </c>
      <c r="B46271" t="s">
        <v>1057</v>
      </c>
      <c r="C46271" t="s">
        <v>1022</v>
      </c>
      <c r="D46271" t="s">
        <v>975</v>
      </c>
      <c r="E46271" t="s">
        <v>1015</v>
      </c>
      <c r="F46271" s="86">
        <v>2962054.19545017</v>
      </c>
    </row>
    <row r="46272" spans="1:6">
      <c r="A46272">
        <v>2047</v>
      </c>
      <c r="B46272" t="s">
        <v>1057</v>
      </c>
      <c r="C46272" t="s">
        <v>1022</v>
      </c>
      <c r="D46272" t="s">
        <v>975</v>
      </c>
      <c r="E46272" t="s">
        <v>1015</v>
      </c>
      <c r="F46272" s="86">
        <v>2960410.0220318399</v>
      </c>
    </row>
    <row r="46273" spans="1:6">
      <c r="A46273">
        <v>2048</v>
      </c>
      <c r="B46273" t="s">
        <v>1057</v>
      </c>
      <c r="C46273" t="s">
        <v>1022</v>
      </c>
      <c r="D46273" t="s">
        <v>975</v>
      </c>
      <c r="E46273" t="s">
        <v>1015</v>
      </c>
      <c r="F46273" s="86">
        <v>2959543.5376774599</v>
      </c>
    </row>
    <row r="46274" spans="1:6">
      <c r="A46274">
        <v>2049</v>
      </c>
      <c r="B46274" t="s">
        <v>1057</v>
      </c>
      <c r="C46274" t="s">
        <v>1022</v>
      </c>
      <c r="D46274" t="s">
        <v>975</v>
      </c>
      <c r="E46274" t="s">
        <v>1015</v>
      </c>
      <c r="F46274" s="86">
        <v>2958374.6267116098</v>
      </c>
    </row>
    <row r="46275" spans="1:6">
      <c r="A46275">
        <v>2050</v>
      </c>
      <c r="B46275" t="s">
        <v>1057</v>
      </c>
      <c r="C46275" t="s">
        <v>1022</v>
      </c>
      <c r="D46275" t="s">
        <v>975</v>
      </c>
      <c r="E46275" t="s">
        <v>1015</v>
      </c>
      <c r="F46275" s="86">
        <v>2957248.2930790898</v>
      </c>
    </row>
    <row r="46276" spans="1:6">
      <c r="A46276">
        <v>2017</v>
      </c>
      <c r="B46276" t="s">
        <v>1058</v>
      </c>
      <c r="C46276" t="s">
        <v>1022</v>
      </c>
      <c r="D46276" t="s">
        <v>975</v>
      </c>
      <c r="E46276" t="s">
        <v>1015</v>
      </c>
      <c r="F46276" s="86">
        <v>24977778.346793301</v>
      </c>
    </row>
    <row r="46277" spans="1:6">
      <c r="A46277">
        <v>2018</v>
      </c>
      <c r="B46277" t="s">
        <v>1058</v>
      </c>
      <c r="C46277" t="s">
        <v>1022</v>
      </c>
      <c r="D46277" t="s">
        <v>975</v>
      </c>
      <c r="E46277" t="s">
        <v>1015</v>
      </c>
      <c r="F46277" s="86">
        <v>25427633.050584201</v>
      </c>
    </row>
    <row r="46278" spans="1:6">
      <c r="A46278">
        <v>2019</v>
      </c>
      <c r="B46278" t="s">
        <v>1058</v>
      </c>
      <c r="C46278" t="s">
        <v>1022</v>
      </c>
      <c r="D46278" t="s">
        <v>975</v>
      </c>
      <c r="E46278" t="s">
        <v>1015</v>
      </c>
      <c r="F46278" s="86">
        <v>25686892.236093599</v>
      </c>
    </row>
    <row r="46279" spans="1:6">
      <c r="A46279">
        <v>2020</v>
      </c>
      <c r="B46279" t="s">
        <v>1058</v>
      </c>
      <c r="C46279" t="s">
        <v>1022</v>
      </c>
      <c r="D46279" t="s">
        <v>975</v>
      </c>
      <c r="E46279" t="s">
        <v>1015</v>
      </c>
      <c r="F46279" s="86">
        <v>25937794.994433399</v>
      </c>
    </row>
    <row r="46280" spans="1:6">
      <c r="A46280">
        <v>2021</v>
      </c>
      <c r="B46280" t="s">
        <v>1058</v>
      </c>
      <c r="C46280" t="s">
        <v>1022</v>
      </c>
      <c r="D46280" t="s">
        <v>975</v>
      </c>
      <c r="E46280" t="s">
        <v>1015</v>
      </c>
      <c r="F46280" s="86">
        <v>26167218.475420699</v>
      </c>
    </row>
    <row r="46281" spans="1:6">
      <c r="A46281">
        <v>2022</v>
      </c>
      <c r="B46281" t="s">
        <v>1058</v>
      </c>
      <c r="C46281" t="s">
        <v>1022</v>
      </c>
      <c r="D46281" t="s">
        <v>975</v>
      </c>
      <c r="E46281" t="s">
        <v>1015</v>
      </c>
      <c r="F46281" s="86">
        <v>26374646.510894001</v>
      </c>
    </row>
    <row r="46282" spans="1:6">
      <c r="A46282">
        <v>2023</v>
      </c>
      <c r="B46282" t="s">
        <v>1058</v>
      </c>
      <c r="C46282" t="s">
        <v>1022</v>
      </c>
      <c r="D46282" t="s">
        <v>975</v>
      </c>
      <c r="E46282" t="s">
        <v>1015</v>
      </c>
      <c r="F46282" s="86">
        <v>26566321.960547499</v>
      </c>
    </row>
    <row r="46283" spans="1:6">
      <c r="A46283">
        <v>2024</v>
      </c>
      <c r="B46283" t="s">
        <v>1058</v>
      </c>
      <c r="C46283" t="s">
        <v>1022</v>
      </c>
      <c r="D46283" t="s">
        <v>975</v>
      </c>
      <c r="E46283" t="s">
        <v>1015</v>
      </c>
      <c r="F46283" s="86">
        <v>26736316.495669998</v>
      </c>
    </row>
    <row r="46284" spans="1:6">
      <c r="A46284">
        <v>2025</v>
      </c>
      <c r="B46284" t="s">
        <v>1058</v>
      </c>
      <c r="C46284" t="s">
        <v>1022</v>
      </c>
      <c r="D46284" t="s">
        <v>975</v>
      </c>
      <c r="E46284" t="s">
        <v>1015</v>
      </c>
      <c r="F46284" s="86">
        <v>26898975.199692599</v>
      </c>
    </row>
    <row r="46285" spans="1:6">
      <c r="A46285">
        <v>2026</v>
      </c>
      <c r="B46285" t="s">
        <v>1058</v>
      </c>
      <c r="C46285" t="s">
        <v>1022</v>
      </c>
      <c r="D46285" t="s">
        <v>975</v>
      </c>
      <c r="E46285" t="s">
        <v>1015</v>
      </c>
      <c r="F46285" s="86">
        <v>27055916.7051141</v>
      </c>
    </row>
    <row r="46286" spans="1:6">
      <c r="A46286">
        <v>2027</v>
      </c>
      <c r="B46286" t="s">
        <v>1058</v>
      </c>
      <c r="C46286" t="s">
        <v>1022</v>
      </c>
      <c r="D46286" t="s">
        <v>975</v>
      </c>
      <c r="E46286" t="s">
        <v>1015</v>
      </c>
      <c r="F46286" s="86">
        <v>27230851.451407</v>
      </c>
    </row>
    <row r="46287" spans="1:6">
      <c r="A46287">
        <v>2028</v>
      </c>
      <c r="B46287" t="s">
        <v>1058</v>
      </c>
      <c r="C46287" t="s">
        <v>1022</v>
      </c>
      <c r="D46287" t="s">
        <v>975</v>
      </c>
      <c r="E46287" t="s">
        <v>1015</v>
      </c>
      <c r="F46287" s="86">
        <v>27400162.686327599</v>
      </c>
    </row>
    <row r="46288" spans="1:6">
      <c r="A46288">
        <v>2029</v>
      </c>
      <c r="B46288" t="s">
        <v>1058</v>
      </c>
      <c r="C46288" t="s">
        <v>1022</v>
      </c>
      <c r="D46288" t="s">
        <v>975</v>
      </c>
      <c r="E46288" t="s">
        <v>1015</v>
      </c>
      <c r="F46288" s="86">
        <v>27574091.8933159</v>
      </c>
    </row>
    <row r="46289" spans="1:6">
      <c r="A46289">
        <v>2030</v>
      </c>
      <c r="B46289" t="s">
        <v>1058</v>
      </c>
      <c r="C46289" t="s">
        <v>1022</v>
      </c>
      <c r="D46289" t="s">
        <v>975</v>
      </c>
      <c r="E46289" t="s">
        <v>1015</v>
      </c>
      <c r="F46289" s="86">
        <v>27749462.609142601</v>
      </c>
    </row>
    <row r="46290" spans="1:6">
      <c r="A46290">
        <v>2031</v>
      </c>
      <c r="B46290" t="s">
        <v>1058</v>
      </c>
      <c r="C46290" t="s">
        <v>1022</v>
      </c>
      <c r="D46290" t="s">
        <v>975</v>
      </c>
      <c r="E46290" t="s">
        <v>1015</v>
      </c>
      <c r="F46290" s="86">
        <v>27943338.440415699</v>
      </c>
    </row>
    <row r="46291" spans="1:6">
      <c r="A46291">
        <v>2032</v>
      </c>
      <c r="B46291" t="s">
        <v>1058</v>
      </c>
      <c r="C46291" t="s">
        <v>1022</v>
      </c>
      <c r="D46291" t="s">
        <v>975</v>
      </c>
      <c r="E46291" t="s">
        <v>1015</v>
      </c>
      <c r="F46291" s="86">
        <v>28124960.467950702</v>
      </c>
    </row>
    <row r="46292" spans="1:6">
      <c r="A46292">
        <v>2033</v>
      </c>
      <c r="B46292" t="s">
        <v>1058</v>
      </c>
      <c r="C46292" t="s">
        <v>1022</v>
      </c>
      <c r="D46292" t="s">
        <v>975</v>
      </c>
      <c r="E46292" t="s">
        <v>1015</v>
      </c>
      <c r="F46292" s="86">
        <v>28318855.970514301</v>
      </c>
    </row>
    <row r="46293" spans="1:6">
      <c r="A46293">
        <v>2034</v>
      </c>
      <c r="B46293" t="s">
        <v>1058</v>
      </c>
      <c r="C46293" t="s">
        <v>1022</v>
      </c>
      <c r="D46293" t="s">
        <v>975</v>
      </c>
      <c r="E46293" t="s">
        <v>1015</v>
      </c>
      <c r="F46293" s="86">
        <v>28504917.4272529</v>
      </c>
    </row>
    <row r="46294" spans="1:6">
      <c r="A46294">
        <v>2035</v>
      </c>
      <c r="B46294" t="s">
        <v>1058</v>
      </c>
      <c r="C46294" t="s">
        <v>1022</v>
      </c>
      <c r="D46294" t="s">
        <v>975</v>
      </c>
      <c r="E46294" t="s">
        <v>1015</v>
      </c>
      <c r="F46294" s="86">
        <v>28702880.351452898</v>
      </c>
    </row>
    <row r="46295" spans="1:6">
      <c r="A46295">
        <v>2036</v>
      </c>
      <c r="B46295" t="s">
        <v>1058</v>
      </c>
      <c r="C46295" t="s">
        <v>1022</v>
      </c>
      <c r="D46295" t="s">
        <v>975</v>
      </c>
      <c r="E46295" t="s">
        <v>1015</v>
      </c>
      <c r="F46295" s="86">
        <v>28886637.481723499</v>
      </c>
    </row>
    <row r="46296" spans="1:6">
      <c r="A46296">
        <v>2037</v>
      </c>
      <c r="B46296" t="s">
        <v>1058</v>
      </c>
      <c r="C46296" t="s">
        <v>1022</v>
      </c>
      <c r="D46296" t="s">
        <v>975</v>
      </c>
      <c r="E46296" t="s">
        <v>1015</v>
      </c>
      <c r="F46296" s="86">
        <v>29084607.794192102</v>
      </c>
    </row>
    <row r="46297" spans="1:6">
      <c r="A46297">
        <v>2038</v>
      </c>
      <c r="B46297" t="s">
        <v>1058</v>
      </c>
      <c r="C46297" t="s">
        <v>1022</v>
      </c>
      <c r="D46297" t="s">
        <v>975</v>
      </c>
      <c r="E46297" t="s">
        <v>1015</v>
      </c>
      <c r="F46297" s="86">
        <v>29275746.6350502</v>
      </c>
    </row>
    <row r="46298" spans="1:6">
      <c r="A46298">
        <v>2039</v>
      </c>
      <c r="B46298" t="s">
        <v>1058</v>
      </c>
      <c r="C46298" t="s">
        <v>1022</v>
      </c>
      <c r="D46298" t="s">
        <v>975</v>
      </c>
      <c r="E46298" t="s">
        <v>1015</v>
      </c>
      <c r="F46298" s="86">
        <v>29477888.954318099</v>
      </c>
    </row>
    <row r="46299" spans="1:6">
      <c r="A46299">
        <v>2040</v>
      </c>
      <c r="B46299" t="s">
        <v>1058</v>
      </c>
      <c r="C46299" t="s">
        <v>1022</v>
      </c>
      <c r="D46299" t="s">
        <v>975</v>
      </c>
      <c r="E46299" t="s">
        <v>1015</v>
      </c>
      <c r="F46299" s="86">
        <v>29681781.413261801</v>
      </c>
    </row>
    <row r="46300" spans="1:6">
      <c r="A46300">
        <v>2041</v>
      </c>
      <c r="B46300" t="s">
        <v>1058</v>
      </c>
      <c r="C46300" t="s">
        <v>1022</v>
      </c>
      <c r="D46300" t="s">
        <v>975</v>
      </c>
      <c r="E46300" t="s">
        <v>1015</v>
      </c>
      <c r="F46300" s="86">
        <v>29526883.330533601</v>
      </c>
    </row>
    <row r="46301" spans="1:6">
      <c r="A46301">
        <v>2042</v>
      </c>
      <c r="B46301" t="s">
        <v>1058</v>
      </c>
      <c r="C46301" t="s">
        <v>1022</v>
      </c>
      <c r="D46301" t="s">
        <v>975</v>
      </c>
      <c r="E46301" t="s">
        <v>1015</v>
      </c>
      <c r="F46301" s="86">
        <v>29374178.834591899</v>
      </c>
    </row>
    <row r="46302" spans="1:6">
      <c r="A46302">
        <v>2043</v>
      </c>
      <c r="B46302" t="s">
        <v>1058</v>
      </c>
      <c r="C46302" t="s">
        <v>1022</v>
      </c>
      <c r="D46302" t="s">
        <v>975</v>
      </c>
      <c r="E46302" t="s">
        <v>1015</v>
      </c>
      <c r="F46302" s="86">
        <v>29233316.428359501</v>
      </c>
    </row>
    <row r="46303" spans="1:6">
      <c r="A46303">
        <v>2044</v>
      </c>
      <c r="B46303" t="s">
        <v>1058</v>
      </c>
      <c r="C46303" t="s">
        <v>1022</v>
      </c>
      <c r="D46303" t="s">
        <v>975</v>
      </c>
      <c r="E46303" t="s">
        <v>1015</v>
      </c>
      <c r="F46303" s="86">
        <v>29099118.937498</v>
      </c>
    </row>
    <row r="46304" spans="1:6">
      <c r="A46304">
        <v>2045</v>
      </c>
      <c r="B46304" t="s">
        <v>1058</v>
      </c>
      <c r="C46304" t="s">
        <v>1022</v>
      </c>
      <c r="D46304" t="s">
        <v>975</v>
      </c>
      <c r="E46304" t="s">
        <v>1015</v>
      </c>
      <c r="F46304" s="86">
        <v>28965801.860510401</v>
      </c>
    </row>
    <row r="46305" spans="1:6">
      <c r="A46305">
        <v>2046</v>
      </c>
      <c r="B46305" t="s">
        <v>1058</v>
      </c>
      <c r="C46305" t="s">
        <v>1022</v>
      </c>
      <c r="D46305" t="s">
        <v>975</v>
      </c>
      <c r="E46305" t="s">
        <v>1015</v>
      </c>
      <c r="F46305" s="86">
        <v>28841347.0966678</v>
      </c>
    </row>
    <row r="46306" spans="1:6">
      <c r="A46306">
        <v>2047</v>
      </c>
      <c r="B46306" t="s">
        <v>1058</v>
      </c>
      <c r="C46306" t="s">
        <v>1022</v>
      </c>
      <c r="D46306" t="s">
        <v>975</v>
      </c>
      <c r="E46306" t="s">
        <v>1015</v>
      </c>
      <c r="F46306" s="86">
        <v>28719367.590711098</v>
      </c>
    </row>
    <row r="46307" spans="1:6">
      <c r="A46307">
        <v>2048</v>
      </c>
      <c r="B46307" t="s">
        <v>1058</v>
      </c>
      <c r="C46307" t="s">
        <v>1022</v>
      </c>
      <c r="D46307" t="s">
        <v>975</v>
      </c>
      <c r="E46307" t="s">
        <v>1015</v>
      </c>
      <c r="F46307" s="86">
        <v>28593747.134215798</v>
      </c>
    </row>
    <row r="46308" spans="1:6">
      <c r="A46308">
        <v>2049</v>
      </c>
      <c r="B46308" t="s">
        <v>1058</v>
      </c>
      <c r="C46308" t="s">
        <v>1022</v>
      </c>
      <c r="D46308" t="s">
        <v>975</v>
      </c>
      <c r="E46308" t="s">
        <v>1015</v>
      </c>
      <c r="F46308" s="86">
        <v>28472635.5158577</v>
      </c>
    </row>
    <row r="46309" spans="1:6">
      <c r="A46309">
        <v>2050</v>
      </c>
      <c r="B46309" t="s">
        <v>1058</v>
      </c>
      <c r="C46309" t="s">
        <v>1022</v>
      </c>
      <c r="D46309" t="s">
        <v>975</v>
      </c>
      <c r="E46309" t="s">
        <v>1015</v>
      </c>
      <c r="F46309" s="86">
        <v>28350587.446030699</v>
      </c>
    </row>
    <row r="46310" spans="1:6">
      <c r="A46310">
        <v>2017</v>
      </c>
      <c r="B46310" t="s">
        <v>1059</v>
      </c>
      <c r="C46310" t="s">
        <v>1022</v>
      </c>
      <c r="D46310" t="s">
        <v>975</v>
      </c>
      <c r="E46310" t="s">
        <v>1015</v>
      </c>
      <c r="F46310" s="86">
        <v>3087258.24850222</v>
      </c>
    </row>
    <row r="46311" spans="1:6">
      <c r="A46311">
        <v>2018</v>
      </c>
      <c r="B46311" t="s">
        <v>1059</v>
      </c>
      <c r="C46311" t="s">
        <v>1022</v>
      </c>
      <c r="D46311" t="s">
        <v>975</v>
      </c>
      <c r="E46311" t="s">
        <v>1015</v>
      </c>
      <c r="F46311" s="86">
        <v>3189703.0154190999</v>
      </c>
    </row>
    <row r="46312" spans="1:6">
      <c r="A46312">
        <v>2019</v>
      </c>
      <c r="B46312" t="s">
        <v>1059</v>
      </c>
      <c r="C46312" t="s">
        <v>1022</v>
      </c>
      <c r="D46312" t="s">
        <v>975</v>
      </c>
      <c r="E46312" t="s">
        <v>1015</v>
      </c>
      <c r="F46312" s="86">
        <v>3205902.5921366801</v>
      </c>
    </row>
    <row r="46313" spans="1:6">
      <c r="A46313">
        <v>2020</v>
      </c>
      <c r="B46313" t="s">
        <v>1059</v>
      </c>
      <c r="C46313" t="s">
        <v>1022</v>
      </c>
      <c r="D46313" t="s">
        <v>975</v>
      </c>
      <c r="E46313" t="s">
        <v>1015</v>
      </c>
      <c r="F46313" s="86">
        <v>3220512.2155119302</v>
      </c>
    </row>
    <row r="46314" spans="1:6">
      <c r="A46314">
        <v>2021</v>
      </c>
      <c r="B46314" t="s">
        <v>1059</v>
      </c>
      <c r="C46314" t="s">
        <v>1022</v>
      </c>
      <c r="D46314" t="s">
        <v>975</v>
      </c>
      <c r="E46314" t="s">
        <v>1015</v>
      </c>
      <c r="F46314" s="86">
        <v>3234963.1765693598</v>
      </c>
    </row>
    <row r="46315" spans="1:6">
      <c r="A46315">
        <v>2022</v>
      </c>
      <c r="B46315" t="s">
        <v>1059</v>
      </c>
      <c r="C46315" t="s">
        <v>1022</v>
      </c>
      <c r="D46315" t="s">
        <v>975</v>
      </c>
      <c r="E46315" t="s">
        <v>1015</v>
      </c>
      <c r="F46315" s="86">
        <v>3247146.2632957599</v>
      </c>
    </row>
    <row r="46316" spans="1:6">
      <c r="A46316">
        <v>2023</v>
      </c>
      <c r="B46316" t="s">
        <v>1059</v>
      </c>
      <c r="C46316" t="s">
        <v>1022</v>
      </c>
      <c r="D46316" t="s">
        <v>975</v>
      </c>
      <c r="E46316" t="s">
        <v>1015</v>
      </c>
      <c r="F46316" s="86">
        <v>3256787.3952613398</v>
      </c>
    </row>
    <row r="46317" spans="1:6">
      <c r="A46317">
        <v>2024</v>
      </c>
      <c r="B46317" t="s">
        <v>1059</v>
      </c>
      <c r="C46317" t="s">
        <v>1022</v>
      </c>
      <c r="D46317" t="s">
        <v>975</v>
      </c>
      <c r="E46317" t="s">
        <v>1015</v>
      </c>
      <c r="F46317" s="86">
        <v>3267462.7000973402</v>
      </c>
    </row>
    <row r="46318" spans="1:6">
      <c r="A46318">
        <v>2025</v>
      </c>
      <c r="B46318" t="s">
        <v>1059</v>
      </c>
      <c r="C46318" t="s">
        <v>1022</v>
      </c>
      <c r="D46318" t="s">
        <v>975</v>
      </c>
      <c r="E46318" t="s">
        <v>1015</v>
      </c>
      <c r="F46318" s="86">
        <v>3278105.8495647698</v>
      </c>
    </row>
    <row r="46319" spans="1:6">
      <c r="A46319">
        <v>2026</v>
      </c>
      <c r="B46319" t="s">
        <v>1059</v>
      </c>
      <c r="C46319" t="s">
        <v>1022</v>
      </c>
      <c r="D46319" t="s">
        <v>975</v>
      </c>
      <c r="E46319" t="s">
        <v>1015</v>
      </c>
      <c r="F46319" s="86">
        <v>3287875.5649570799</v>
      </c>
    </row>
    <row r="46320" spans="1:6">
      <c r="A46320">
        <v>2027</v>
      </c>
      <c r="B46320" t="s">
        <v>1059</v>
      </c>
      <c r="C46320" t="s">
        <v>1022</v>
      </c>
      <c r="D46320" t="s">
        <v>975</v>
      </c>
      <c r="E46320" t="s">
        <v>1015</v>
      </c>
      <c r="F46320" s="86">
        <v>3302390.9322484899</v>
      </c>
    </row>
    <row r="46321" spans="1:6">
      <c r="A46321">
        <v>2028</v>
      </c>
      <c r="B46321" t="s">
        <v>1059</v>
      </c>
      <c r="C46321" t="s">
        <v>1022</v>
      </c>
      <c r="D46321" t="s">
        <v>975</v>
      </c>
      <c r="E46321" t="s">
        <v>1015</v>
      </c>
      <c r="F46321" s="86">
        <v>3318180.9032663601</v>
      </c>
    </row>
    <row r="46322" spans="1:6">
      <c r="A46322">
        <v>2029</v>
      </c>
      <c r="B46322" t="s">
        <v>1059</v>
      </c>
      <c r="C46322" t="s">
        <v>1022</v>
      </c>
      <c r="D46322" t="s">
        <v>975</v>
      </c>
      <c r="E46322" t="s">
        <v>1015</v>
      </c>
      <c r="F46322" s="86">
        <v>3332402.50101176</v>
      </c>
    </row>
    <row r="46323" spans="1:6">
      <c r="A46323">
        <v>2030</v>
      </c>
      <c r="B46323" t="s">
        <v>1059</v>
      </c>
      <c r="C46323" t="s">
        <v>1022</v>
      </c>
      <c r="D46323" t="s">
        <v>975</v>
      </c>
      <c r="E46323" t="s">
        <v>1015</v>
      </c>
      <c r="F46323" s="86">
        <v>3348987.3418490002</v>
      </c>
    </row>
    <row r="46324" spans="1:6">
      <c r="A46324">
        <v>2031</v>
      </c>
      <c r="B46324" t="s">
        <v>1059</v>
      </c>
      <c r="C46324" t="s">
        <v>1022</v>
      </c>
      <c r="D46324" t="s">
        <v>975</v>
      </c>
      <c r="E46324" t="s">
        <v>1015</v>
      </c>
      <c r="F46324" s="86">
        <v>3365997.3928069398</v>
      </c>
    </row>
    <row r="46325" spans="1:6">
      <c r="A46325">
        <v>2032</v>
      </c>
      <c r="B46325" t="s">
        <v>1059</v>
      </c>
      <c r="C46325" t="s">
        <v>1022</v>
      </c>
      <c r="D46325" t="s">
        <v>975</v>
      </c>
      <c r="E46325" t="s">
        <v>1015</v>
      </c>
      <c r="F46325" s="86">
        <v>3382457.84541535</v>
      </c>
    </row>
    <row r="46326" spans="1:6">
      <c r="A46326">
        <v>2033</v>
      </c>
      <c r="B46326" t="s">
        <v>1059</v>
      </c>
      <c r="C46326" t="s">
        <v>1022</v>
      </c>
      <c r="D46326" t="s">
        <v>975</v>
      </c>
      <c r="E46326" t="s">
        <v>1015</v>
      </c>
      <c r="F46326" s="86">
        <v>3395239.7888931599</v>
      </c>
    </row>
    <row r="46327" spans="1:6">
      <c r="A46327">
        <v>2034</v>
      </c>
      <c r="B46327" t="s">
        <v>1059</v>
      </c>
      <c r="C46327" t="s">
        <v>1022</v>
      </c>
      <c r="D46327" t="s">
        <v>975</v>
      </c>
      <c r="E46327" t="s">
        <v>1015</v>
      </c>
      <c r="F46327" s="86">
        <v>3407699.3442719202</v>
      </c>
    </row>
    <row r="46328" spans="1:6">
      <c r="A46328">
        <v>2035</v>
      </c>
      <c r="B46328" t="s">
        <v>1059</v>
      </c>
      <c r="C46328" t="s">
        <v>1022</v>
      </c>
      <c r="D46328" t="s">
        <v>975</v>
      </c>
      <c r="E46328" t="s">
        <v>1015</v>
      </c>
      <c r="F46328" s="86">
        <v>3416682.5715205199</v>
      </c>
    </row>
    <row r="46329" spans="1:6">
      <c r="A46329">
        <v>2036</v>
      </c>
      <c r="B46329" t="s">
        <v>1059</v>
      </c>
      <c r="C46329" t="s">
        <v>1022</v>
      </c>
      <c r="D46329" t="s">
        <v>975</v>
      </c>
      <c r="E46329" t="s">
        <v>1015</v>
      </c>
      <c r="F46329" s="86">
        <v>3426202.78251768</v>
      </c>
    </row>
    <row r="46330" spans="1:6">
      <c r="A46330">
        <v>2037</v>
      </c>
      <c r="B46330" t="s">
        <v>1059</v>
      </c>
      <c r="C46330" t="s">
        <v>1022</v>
      </c>
      <c r="D46330" t="s">
        <v>975</v>
      </c>
      <c r="E46330" t="s">
        <v>1015</v>
      </c>
      <c r="F46330" s="86">
        <v>3433935.4934190498</v>
      </c>
    </row>
    <row r="46331" spans="1:6">
      <c r="A46331">
        <v>2038</v>
      </c>
      <c r="B46331" t="s">
        <v>1059</v>
      </c>
      <c r="C46331" t="s">
        <v>1022</v>
      </c>
      <c r="D46331" t="s">
        <v>975</v>
      </c>
      <c r="E46331" t="s">
        <v>1015</v>
      </c>
      <c r="F46331" s="86">
        <v>3440480.81980045</v>
      </c>
    </row>
    <row r="46332" spans="1:6">
      <c r="A46332">
        <v>2039</v>
      </c>
      <c r="B46332" t="s">
        <v>1059</v>
      </c>
      <c r="C46332" t="s">
        <v>1022</v>
      </c>
      <c r="D46332" t="s">
        <v>975</v>
      </c>
      <c r="E46332" t="s">
        <v>1015</v>
      </c>
      <c r="F46332" s="86">
        <v>3446295.0898515</v>
      </c>
    </row>
    <row r="46333" spans="1:6">
      <c r="A46333">
        <v>2040</v>
      </c>
      <c r="B46333" t="s">
        <v>1059</v>
      </c>
      <c r="C46333" t="s">
        <v>1022</v>
      </c>
      <c r="D46333" t="s">
        <v>975</v>
      </c>
      <c r="E46333" t="s">
        <v>1015</v>
      </c>
      <c r="F46333" s="86">
        <v>3450857.16235229</v>
      </c>
    </row>
    <row r="46334" spans="1:6">
      <c r="A46334">
        <v>2041</v>
      </c>
      <c r="B46334" t="s">
        <v>1059</v>
      </c>
      <c r="C46334" t="s">
        <v>1022</v>
      </c>
      <c r="D46334" t="s">
        <v>975</v>
      </c>
      <c r="E46334" t="s">
        <v>1015</v>
      </c>
      <c r="F46334" s="86">
        <v>3461145.5829056101</v>
      </c>
    </row>
    <row r="46335" spans="1:6">
      <c r="A46335">
        <v>2042</v>
      </c>
      <c r="B46335" t="s">
        <v>1059</v>
      </c>
      <c r="C46335" t="s">
        <v>1022</v>
      </c>
      <c r="D46335" t="s">
        <v>975</v>
      </c>
      <c r="E46335" t="s">
        <v>1015</v>
      </c>
      <c r="F46335" s="86">
        <v>3473201.7141696899</v>
      </c>
    </row>
    <row r="46336" spans="1:6">
      <c r="A46336">
        <v>2043</v>
      </c>
      <c r="B46336" t="s">
        <v>1059</v>
      </c>
      <c r="C46336" t="s">
        <v>1022</v>
      </c>
      <c r="D46336" t="s">
        <v>975</v>
      </c>
      <c r="E46336" t="s">
        <v>1015</v>
      </c>
      <c r="F46336" s="86">
        <v>3487208.0664992998</v>
      </c>
    </row>
    <row r="46337" spans="1:6">
      <c r="A46337">
        <v>2044</v>
      </c>
      <c r="B46337" t="s">
        <v>1059</v>
      </c>
      <c r="C46337" t="s">
        <v>1022</v>
      </c>
      <c r="D46337" t="s">
        <v>975</v>
      </c>
      <c r="E46337" t="s">
        <v>1015</v>
      </c>
      <c r="F46337" s="86">
        <v>3503265.6946052499</v>
      </c>
    </row>
    <row r="46338" spans="1:6">
      <c r="A46338">
        <v>2045</v>
      </c>
      <c r="B46338" t="s">
        <v>1059</v>
      </c>
      <c r="C46338" t="s">
        <v>1022</v>
      </c>
      <c r="D46338" t="s">
        <v>975</v>
      </c>
      <c r="E46338" t="s">
        <v>1015</v>
      </c>
      <c r="F46338" s="86">
        <v>3521169.0947777499</v>
      </c>
    </row>
    <row r="46339" spans="1:6">
      <c r="A46339">
        <v>2046</v>
      </c>
      <c r="B46339" t="s">
        <v>1059</v>
      </c>
      <c r="C46339" t="s">
        <v>1022</v>
      </c>
      <c r="D46339" t="s">
        <v>975</v>
      </c>
      <c r="E46339" t="s">
        <v>1015</v>
      </c>
      <c r="F46339" s="86">
        <v>3538619.94513107</v>
      </c>
    </row>
    <row r="46340" spans="1:6">
      <c r="A46340">
        <v>2047</v>
      </c>
      <c r="B46340" t="s">
        <v>1059</v>
      </c>
      <c r="C46340" t="s">
        <v>1022</v>
      </c>
      <c r="D46340" t="s">
        <v>975</v>
      </c>
      <c r="E46340" t="s">
        <v>1015</v>
      </c>
      <c r="F46340" s="86">
        <v>3558743.3366044201</v>
      </c>
    </row>
    <row r="46341" spans="1:6">
      <c r="A46341">
        <v>2048</v>
      </c>
      <c r="B46341" t="s">
        <v>1059</v>
      </c>
      <c r="C46341" t="s">
        <v>1022</v>
      </c>
      <c r="D46341" t="s">
        <v>975</v>
      </c>
      <c r="E46341" t="s">
        <v>1015</v>
      </c>
      <c r="F46341" s="86">
        <v>3579295.2418603199</v>
      </c>
    </row>
    <row r="46342" spans="1:6">
      <c r="A46342">
        <v>2049</v>
      </c>
      <c r="B46342" t="s">
        <v>1059</v>
      </c>
      <c r="C46342" t="s">
        <v>1022</v>
      </c>
      <c r="D46342" t="s">
        <v>975</v>
      </c>
      <c r="E46342" t="s">
        <v>1015</v>
      </c>
      <c r="F46342" s="86">
        <v>3599877.2204909101</v>
      </c>
    </row>
    <row r="46343" spans="1:6">
      <c r="A46343">
        <v>2050</v>
      </c>
      <c r="B46343" t="s">
        <v>1059</v>
      </c>
      <c r="C46343" t="s">
        <v>1022</v>
      </c>
      <c r="D46343" t="s">
        <v>975</v>
      </c>
      <c r="E46343" t="s">
        <v>1015</v>
      </c>
      <c r="F46343" s="86">
        <v>3620263.3287894502</v>
      </c>
    </row>
    <row r="46344" spans="1:6">
      <c r="A46344">
        <v>2017</v>
      </c>
      <c r="B46344" t="s">
        <v>1060</v>
      </c>
      <c r="C46344" t="s">
        <v>1022</v>
      </c>
      <c r="D46344" t="s">
        <v>975</v>
      </c>
      <c r="E46344" t="s">
        <v>1015</v>
      </c>
      <c r="F46344" s="86">
        <v>2369704.1294057802</v>
      </c>
    </row>
    <row r="46345" spans="1:6">
      <c r="A46345">
        <v>2018</v>
      </c>
      <c r="B46345" t="s">
        <v>1060</v>
      </c>
      <c r="C46345" t="s">
        <v>1022</v>
      </c>
      <c r="D46345" t="s">
        <v>975</v>
      </c>
      <c r="E46345" t="s">
        <v>1015</v>
      </c>
      <c r="F46345" s="86">
        <v>2624149.47704279</v>
      </c>
    </row>
    <row r="46346" spans="1:6">
      <c r="A46346">
        <v>2019</v>
      </c>
      <c r="B46346" t="s">
        <v>1060</v>
      </c>
      <c r="C46346" t="s">
        <v>1022</v>
      </c>
      <c r="D46346" t="s">
        <v>975</v>
      </c>
      <c r="E46346" t="s">
        <v>1015</v>
      </c>
      <c r="F46346" s="86">
        <v>2653893.12190843</v>
      </c>
    </row>
    <row r="46347" spans="1:6">
      <c r="A46347">
        <v>2020</v>
      </c>
      <c r="B46347" t="s">
        <v>1060</v>
      </c>
      <c r="C46347" t="s">
        <v>1022</v>
      </c>
      <c r="D46347" t="s">
        <v>975</v>
      </c>
      <c r="E46347" t="s">
        <v>1015</v>
      </c>
      <c r="F46347" s="86">
        <v>2680946.59386446</v>
      </c>
    </row>
    <row r="46348" spans="1:6">
      <c r="A46348">
        <v>2021</v>
      </c>
      <c r="B46348" t="s">
        <v>1060</v>
      </c>
      <c r="C46348" t="s">
        <v>1022</v>
      </c>
      <c r="D46348" t="s">
        <v>975</v>
      </c>
      <c r="E46348" t="s">
        <v>1015</v>
      </c>
      <c r="F46348" s="86">
        <v>2708204.2558704098</v>
      </c>
    </row>
    <row r="46349" spans="1:6">
      <c r="A46349">
        <v>2022</v>
      </c>
      <c r="B46349" t="s">
        <v>1060</v>
      </c>
      <c r="C46349" t="s">
        <v>1022</v>
      </c>
      <c r="D46349" t="s">
        <v>975</v>
      </c>
      <c r="E46349" t="s">
        <v>1015</v>
      </c>
      <c r="F46349" s="86">
        <v>2733933.298984</v>
      </c>
    </row>
    <row r="46350" spans="1:6">
      <c r="A46350">
        <v>2023</v>
      </c>
      <c r="B46350" t="s">
        <v>1060</v>
      </c>
      <c r="C46350" t="s">
        <v>1022</v>
      </c>
      <c r="D46350" t="s">
        <v>975</v>
      </c>
      <c r="E46350" t="s">
        <v>1015</v>
      </c>
      <c r="F46350" s="86">
        <v>2757523.4950110102</v>
      </c>
    </row>
    <row r="46351" spans="1:6">
      <c r="A46351">
        <v>2024</v>
      </c>
      <c r="B46351" t="s">
        <v>1060</v>
      </c>
      <c r="C46351" t="s">
        <v>1022</v>
      </c>
      <c r="D46351" t="s">
        <v>975</v>
      </c>
      <c r="E46351" t="s">
        <v>1015</v>
      </c>
      <c r="F46351" s="86">
        <v>2781776.8576375898</v>
      </c>
    </row>
    <row r="46352" spans="1:6">
      <c r="A46352">
        <v>2025</v>
      </c>
      <c r="B46352" t="s">
        <v>1060</v>
      </c>
      <c r="C46352" t="s">
        <v>1022</v>
      </c>
      <c r="D46352" t="s">
        <v>975</v>
      </c>
      <c r="E46352" t="s">
        <v>1015</v>
      </c>
      <c r="F46352" s="86">
        <v>2805611.11959119</v>
      </c>
    </row>
    <row r="46353" spans="1:6">
      <c r="A46353">
        <v>2026</v>
      </c>
      <c r="B46353" t="s">
        <v>1060</v>
      </c>
      <c r="C46353" t="s">
        <v>1022</v>
      </c>
      <c r="D46353" t="s">
        <v>975</v>
      </c>
      <c r="E46353" t="s">
        <v>1015</v>
      </c>
      <c r="F46353" s="86">
        <v>2829790.9921114799</v>
      </c>
    </row>
    <row r="46354" spans="1:6">
      <c r="A46354">
        <v>2027</v>
      </c>
      <c r="B46354" t="s">
        <v>1060</v>
      </c>
      <c r="C46354" t="s">
        <v>1022</v>
      </c>
      <c r="D46354" t="s">
        <v>975</v>
      </c>
      <c r="E46354" t="s">
        <v>1015</v>
      </c>
      <c r="F46354" s="86">
        <v>2856450.7725161002</v>
      </c>
    </row>
    <row r="46355" spans="1:6">
      <c r="A46355">
        <v>2028</v>
      </c>
      <c r="B46355" t="s">
        <v>1060</v>
      </c>
      <c r="C46355" t="s">
        <v>1022</v>
      </c>
      <c r="D46355" t="s">
        <v>975</v>
      </c>
      <c r="E46355" t="s">
        <v>1015</v>
      </c>
      <c r="F46355" s="86">
        <v>2884168.0305463299</v>
      </c>
    </row>
    <row r="46356" spans="1:6">
      <c r="A46356">
        <v>2029</v>
      </c>
      <c r="B46356" t="s">
        <v>1060</v>
      </c>
      <c r="C46356" t="s">
        <v>1022</v>
      </c>
      <c r="D46356" t="s">
        <v>975</v>
      </c>
      <c r="E46356" t="s">
        <v>1015</v>
      </c>
      <c r="F46356" s="86">
        <v>2911269.5110937702</v>
      </c>
    </row>
    <row r="46357" spans="1:6">
      <c r="A46357">
        <v>2030</v>
      </c>
      <c r="B46357" t="s">
        <v>1060</v>
      </c>
      <c r="C46357" t="s">
        <v>1022</v>
      </c>
      <c r="D46357" t="s">
        <v>975</v>
      </c>
      <c r="E46357" t="s">
        <v>1015</v>
      </c>
      <c r="F46357" s="86">
        <v>2941737.4349013302</v>
      </c>
    </row>
    <row r="46358" spans="1:6">
      <c r="A46358">
        <v>2031</v>
      </c>
      <c r="B46358" t="s">
        <v>1060</v>
      </c>
      <c r="C46358" t="s">
        <v>1022</v>
      </c>
      <c r="D46358" t="s">
        <v>975</v>
      </c>
      <c r="E46358" t="s">
        <v>1015</v>
      </c>
      <c r="F46358" s="86">
        <v>2972764.7734182701</v>
      </c>
    </row>
    <row r="46359" spans="1:6">
      <c r="A46359">
        <v>2032</v>
      </c>
      <c r="B46359" t="s">
        <v>1060</v>
      </c>
      <c r="C46359" t="s">
        <v>1022</v>
      </c>
      <c r="D46359" t="s">
        <v>975</v>
      </c>
      <c r="E46359" t="s">
        <v>1015</v>
      </c>
      <c r="F46359" s="86">
        <v>3004024.0349150002</v>
      </c>
    </row>
    <row r="46360" spans="1:6">
      <c r="A46360">
        <v>2033</v>
      </c>
      <c r="B46360" t="s">
        <v>1060</v>
      </c>
      <c r="C46360" t="s">
        <v>1022</v>
      </c>
      <c r="D46360" t="s">
        <v>975</v>
      </c>
      <c r="E46360" t="s">
        <v>1015</v>
      </c>
      <c r="F46360" s="86">
        <v>3033705.0615587002</v>
      </c>
    </row>
    <row r="46361" spans="1:6">
      <c r="A46361">
        <v>2034</v>
      </c>
      <c r="B46361" t="s">
        <v>1060</v>
      </c>
      <c r="C46361" t="s">
        <v>1022</v>
      </c>
      <c r="D46361" t="s">
        <v>975</v>
      </c>
      <c r="E46361" t="s">
        <v>1015</v>
      </c>
      <c r="F46361" s="86">
        <v>3065219.0992697901</v>
      </c>
    </row>
    <row r="46362" spans="1:6">
      <c r="A46362">
        <v>2035</v>
      </c>
      <c r="B46362" t="s">
        <v>1060</v>
      </c>
      <c r="C46362" t="s">
        <v>1022</v>
      </c>
      <c r="D46362" t="s">
        <v>975</v>
      </c>
      <c r="E46362" t="s">
        <v>1015</v>
      </c>
      <c r="F46362" s="86">
        <v>3095463.94402869</v>
      </c>
    </row>
    <row r="46363" spans="1:6">
      <c r="A46363">
        <v>2036</v>
      </c>
      <c r="B46363" t="s">
        <v>1060</v>
      </c>
      <c r="C46363" t="s">
        <v>1022</v>
      </c>
      <c r="D46363" t="s">
        <v>975</v>
      </c>
      <c r="E46363" t="s">
        <v>1015</v>
      </c>
      <c r="F46363" s="86">
        <v>3123840.4175292901</v>
      </c>
    </row>
    <row r="46364" spans="1:6">
      <c r="A46364">
        <v>2037</v>
      </c>
      <c r="B46364" t="s">
        <v>1060</v>
      </c>
      <c r="C46364" t="s">
        <v>1022</v>
      </c>
      <c r="D46364" t="s">
        <v>975</v>
      </c>
      <c r="E46364" t="s">
        <v>1015</v>
      </c>
      <c r="F46364" s="86">
        <v>3153486.3887536898</v>
      </c>
    </row>
    <row r="46365" spans="1:6">
      <c r="A46365">
        <v>2038</v>
      </c>
      <c r="B46365" t="s">
        <v>1060</v>
      </c>
      <c r="C46365" t="s">
        <v>1022</v>
      </c>
      <c r="D46365" t="s">
        <v>975</v>
      </c>
      <c r="E46365" t="s">
        <v>1015</v>
      </c>
      <c r="F46365" s="86">
        <v>3181812.71067383</v>
      </c>
    </row>
    <row r="46366" spans="1:6">
      <c r="A46366">
        <v>2039</v>
      </c>
      <c r="B46366" t="s">
        <v>1060</v>
      </c>
      <c r="C46366" t="s">
        <v>1022</v>
      </c>
      <c r="D46366" t="s">
        <v>975</v>
      </c>
      <c r="E46366" t="s">
        <v>1015</v>
      </c>
      <c r="F46366" s="86">
        <v>3209297.2482124702</v>
      </c>
    </row>
    <row r="46367" spans="1:6">
      <c r="A46367">
        <v>2040</v>
      </c>
      <c r="B46367" t="s">
        <v>1060</v>
      </c>
      <c r="C46367" t="s">
        <v>1022</v>
      </c>
      <c r="D46367" t="s">
        <v>975</v>
      </c>
      <c r="E46367" t="s">
        <v>1015</v>
      </c>
      <c r="F46367" s="86">
        <v>3237187.3368335799</v>
      </c>
    </row>
    <row r="46368" spans="1:6">
      <c r="A46368">
        <v>2041</v>
      </c>
      <c r="B46368" t="s">
        <v>1060</v>
      </c>
      <c r="C46368" t="s">
        <v>1022</v>
      </c>
      <c r="D46368" t="s">
        <v>975</v>
      </c>
      <c r="E46368" t="s">
        <v>1015</v>
      </c>
      <c r="F46368" s="86">
        <v>3246708.3117854898</v>
      </c>
    </row>
    <row r="46369" spans="1:6">
      <c r="A46369">
        <v>2042</v>
      </c>
      <c r="B46369" t="s">
        <v>1060</v>
      </c>
      <c r="C46369" t="s">
        <v>1022</v>
      </c>
      <c r="D46369" t="s">
        <v>975</v>
      </c>
      <c r="E46369" t="s">
        <v>1015</v>
      </c>
      <c r="F46369" s="86">
        <v>3256601.9201936899</v>
      </c>
    </row>
    <row r="46370" spans="1:6">
      <c r="A46370">
        <v>2043</v>
      </c>
      <c r="B46370" t="s">
        <v>1060</v>
      </c>
      <c r="C46370" t="s">
        <v>1022</v>
      </c>
      <c r="D46370" t="s">
        <v>975</v>
      </c>
      <c r="E46370" t="s">
        <v>1015</v>
      </c>
      <c r="F46370" s="86">
        <v>3267973.2413359899</v>
      </c>
    </row>
    <row r="46371" spans="1:6">
      <c r="A46371">
        <v>2044</v>
      </c>
      <c r="B46371" t="s">
        <v>1060</v>
      </c>
      <c r="C46371" t="s">
        <v>1022</v>
      </c>
      <c r="D46371" t="s">
        <v>975</v>
      </c>
      <c r="E46371" t="s">
        <v>1015</v>
      </c>
      <c r="F46371" s="86">
        <v>3278744.5189268701</v>
      </c>
    </row>
    <row r="46372" spans="1:6">
      <c r="A46372">
        <v>2045</v>
      </c>
      <c r="B46372" t="s">
        <v>1060</v>
      </c>
      <c r="C46372" t="s">
        <v>1022</v>
      </c>
      <c r="D46372" t="s">
        <v>975</v>
      </c>
      <c r="E46372" t="s">
        <v>1015</v>
      </c>
      <c r="F46372" s="86">
        <v>3289879.84906766</v>
      </c>
    </row>
    <row r="46373" spans="1:6">
      <c r="A46373">
        <v>2046</v>
      </c>
      <c r="B46373" t="s">
        <v>1060</v>
      </c>
      <c r="C46373" t="s">
        <v>1022</v>
      </c>
      <c r="D46373" t="s">
        <v>975</v>
      </c>
      <c r="E46373" t="s">
        <v>1015</v>
      </c>
      <c r="F46373" s="86">
        <v>3301040.2164893001</v>
      </c>
    </row>
    <row r="46374" spans="1:6">
      <c r="A46374">
        <v>2047</v>
      </c>
      <c r="B46374" t="s">
        <v>1060</v>
      </c>
      <c r="C46374" t="s">
        <v>1022</v>
      </c>
      <c r="D46374" t="s">
        <v>975</v>
      </c>
      <c r="E46374" t="s">
        <v>1015</v>
      </c>
      <c r="F46374" s="86">
        <v>3312063.2236042698</v>
      </c>
    </row>
    <row r="46375" spans="1:6">
      <c r="A46375">
        <v>2048</v>
      </c>
      <c r="B46375" t="s">
        <v>1060</v>
      </c>
      <c r="C46375" t="s">
        <v>1022</v>
      </c>
      <c r="D46375" t="s">
        <v>975</v>
      </c>
      <c r="E46375" t="s">
        <v>1015</v>
      </c>
      <c r="F46375" s="86">
        <v>3322704.42815173</v>
      </c>
    </row>
    <row r="46376" spans="1:6">
      <c r="A46376">
        <v>2049</v>
      </c>
      <c r="B46376" t="s">
        <v>1060</v>
      </c>
      <c r="C46376" t="s">
        <v>1022</v>
      </c>
      <c r="D46376" t="s">
        <v>975</v>
      </c>
      <c r="E46376" t="s">
        <v>1015</v>
      </c>
      <c r="F46376" s="86">
        <v>3332740.94209598</v>
      </c>
    </row>
    <row r="46377" spans="1:6">
      <c r="A46377">
        <v>2050</v>
      </c>
      <c r="B46377" t="s">
        <v>1060</v>
      </c>
      <c r="C46377" t="s">
        <v>1022</v>
      </c>
      <c r="D46377" t="s">
        <v>975</v>
      </c>
      <c r="E46377" t="s">
        <v>1015</v>
      </c>
      <c r="F46377" s="86">
        <v>3342172.9944096198</v>
      </c>
    </row>
    <row r="46378" spans="1:6">
      <c r="A46378">
        <v>2017</v>
      </c>
      <c r="B46378" t="s">
        <v>1061</v>
      </c>
      <c r="C46378" t="s">
        <v>1022</v>
      </c>
      <c r="D46378" t="s">
        <v>975</v>
      </c>
      <c r="E46378" t="s">
        <v>1015</v>
      </c>
      <c r="F46378" s="86">
        <v>8678813.1299321204</v>
      </c>
    </row>
    <row r="46379" spans="1:6">
      <c r="A46379">
        <v>2018</v>
      </c>
      <c r="B46379" t="s">
        <v>1061</v>
      </c>
      <c r="C46379" t="s">
        <v>1022</v>
      </c>
      <c r="D46379" t="s">
        <v>975</v>
      </c>
      <c r="E46379" t="s">
        <v>1015</v>
      </c>
      <c r="F46379" s="86">
        <v>8608012.3918609601</v>
      </c>
    </row>
    <row r="46380" spans="1:6">
      <c r="A46380">
        <v>2019</v>
      </c>
      <c r="B46380" t="s">
        <v>1061</v>
      </c>
      <c r="C46380" t="s">
        <v>1022</v>
      </c>
      <c r="D46380" t="s">
        <v>975</v>
      </c>
      <c r="E46380" t="s">
        <v>1015</v>
      </c>
      <c r="F46380" s="86">
        <v>8646240.3176946398</v>
      </c>
    </row>
    <row r="46381" spans="1:6">
      <c r="A46381">
        <v>2020</v>
      </c>
      <c r="B46381" t="s">
        <v>1061</v>
      </c>
      <c r="C46381" t="s">
        <v>1022</v>
      </c>
      <c r="D46381" t="s">
        <v>975</v>
      </c>
      <c r="E46381" t="s">
        <v>1015</v>
      </c>
      <c r="F46381" s="86">
        <v>8682190.0958001204</v>
      </c>
    </row>
    <row r="46382" spans="1:6">
      <c r="A46382">
        <v>2021</v>
      </c>
      <c r="B46382" t="s">
        <v>1061</v>
      </c>
      <c r="C46382" t="s">
        <v>1022</v>
      </c>
      <c r="D46382" t="s">
        <v>975</v>
      </c>
      <c r="E46382" t="s">
        <v>1015</v>
      </c>
      <c r="F46382" s="86">
        <v>8717126.69627125</v>
      </c>
    </row>
    <row r="46383" spans="1:6">
      <c r="A46383">
        <v>2022</v>
      </c>
      <c r="B46383" t="s">
        <v>1061</v>
      </c>
      <c r="C46383" t="s">
        <v>1022</v>
      </c>
      <c r="D46383" t="s">
        <v>975</v>
      </c>
      <c r="E46383" t="s">
        <v>1015</v>
      </c>
      <c r="F46383" s="86">
        <v>8745354.3683473691</v>
      </c>
    </row>
    <row r="46384" spans="1:6">
      <c r="A46384">
        <v>2023</v>
      </c>
      <c r="B46384" t="s">
        <v>1061</v>
      </c>
      <c r="C46384" t="s">
        <v>1022</v>
      </c>
      <c r="D46384" t="s">
        <v>975</v>
      </c>
      <c r="E46384" t="s">
        <v>1015</v>
      </c>
      <c r="F46384" s="86">
        <v>8771777.5277201794</v>
      </c>
    </row>
    <row r="46385" spans="1:6">
      <c r="A46385">
        <v>2024</v>
      </c>
      <c r="B46385" t="s">
        <v>1061</v>
      </c>
      <c r="C46385" t="s">
        <v>1022</v>
      </c>
      <c r="D46385" t="s">
        <v>975</v>
      </c>
      <c r="E46385" t="s">
        <v>1015</v>
      </c>
      <c r="F46385" s="86">
        <v>8798517.0716943406</v>
      </c>
    </row>
    <row r="46386" spans="1:6">
      <c r="A46386">
        <v>2025</v>
      </c>
      <c r="B46386" t="s">
        <v>1061</v>
      </c>
      <c r="C46386" t="s">
        <v>1022</v>
      </c>
      <c r="D46386" t="s">
        <v>975</v>
      </c>
      <c r="E46386" t="s">
        <v>1015</v>
      </c>
      <c r="F46386" s="86">
        <v>8822260.0210615303</v>
      </c>
    </row>
    <row r="46387" spans="1:6">
      <c r="A46387">
        <v>2026</v>
      </c>
      <c r="B46387" t="s">
        <v>1061</v>
      </c>
      <c r="C46387" t="s">
        <v>1022</v>
      </c>
      <c r="D46387" t="s">
        <v>975</v>
      </c>
      <c r="E46387" t="s">
        <v>1015</v>
      </c>
      <c r="F46387" s="86">
        <v>8852885.6364391595</v>
      </c>
    </row>
    <row r="46388" spans="1:6">
      <c r="A46388">
        <v>2027</v>
      </c>
      <c r="B46388" t="s">
        <v>1061</v>
      </c>
      <c r="C46388" t="s">
        <v>1022</v>
      </c>
      <c r="D46388" t="s">
        <v>975</v>
      </c>
      <c r="E46388" t="s">
        <v>1015</v>
      </c>
      <c r="F46388" s="86">
        <v>8885921.1722113192</v>
      </c>
    </row>
    <row r="46389" spans="1:6">
      <c r="A46389">
        <v>2028</v>
      </c>
      <c r="B46389" t="s">
        <v>1061</v>
      </c>
      <c r="C46389" t="s">
        <v>1022</v>
      </c>
      <c r="D46389" t="s">
        <v>975</v>
      </c>
      <c r="E46389" t="s">
        <v>1015</v>
      </c>
      <c r="F46389" s="86">
        <v>8925415.9672113005</v>
      </c>
    </row>
    <row r="46390" spans="1:6">
      <c r="A46390">
        <v>2029</v>
      </c>
      <c r="B46390" t="s">
        <v>1061</v>
      </c>
      <c r="C46390" t="s">
        <v>1022</v>
      </c>
      <c r="D46390" t="s">
        <v>975</v>
      </c>
      <c r="E46390" t="s">
        <v>1015</v>
      </c>
      <c r="F46390" s="86">
        <v>8967330.3850935902</v>
      </c>
    </row>
    <row r="46391" spans="1:6">
      <c r="A46391">
        <v>2030</v>
      </c>
      <c r="B46391" t="s">
        <v>1061</v>
      </c>
      <c r="C46391" t="s">
        <v>1022</v>
      </c>
      <c r="D46391" t="s">
        <v>975</v>
      </c>
      <c r="E46391" t="s">
        <v>1015</v>
      </c>
      <c r="F46391" s="86">
        <v>9018475.9117544498</v>
      </c>
    </row>
    <row r="46392" spans="1:6">
      <c r="A46392">
        <v>2031</v>
      </c>
      <c r="B46392" t="s">
        <v>1061</v>
      </c>
      <c r="C46392" t="s">
        <v>1022</v>
      </c>
      <c r="D46392" t="s">
        <v>975</v>
      </c>
      <c r="E46392" t="s">
        <v>1015</v>
      </c>
      <c r="F46392" s="86">
        <v>9074744.4404006097</v>
      </c>
    </row>
    <row r="46393" spans="1:6">
      <c r="A46393">
        <v>2032</v>
      </c>
      <c r="B46393" t="s">
        <v>1061</v>
      </c>
      <c r="C46393" t="s">
        <v>1022</v>
      </c>
      <c r="D46393" t="s">
        <v>975</v>
      </c>
      <c r="E46393" t="s">
        <v>1015</v>
      </c>
      <c r="F46393" s="86">
        <v>9137578.4347207695</v>
      </c>
    </row>
    <row r="46394" spans="1:6">
      <c r="A46394">
        <v>2033</v>
      </c>
      <c r="B46394" t="s">
        <v>1061</v>
      </c>
      <c r="C46394" t="s">
        <v>1022</v>
      </c>
      <c r="D46394" t="s">
        <v>975</v>
      </c>
      <c r="E46394" t="s">
        <v>1015</v>
      </c>
      <c r="F46394" s="86">
        <v>9197873.0033576302</v>
      </c>
    </row>
    <row r="46395" spans="1:6">
      <c r="A46395">
        <v>2034</v>
      </c>
      <c r="B46395" t="s">
        <v>1061</v>
      </c>
      <c r="C46395" t="s">
        <v>1022</v>
      </c>
      <c r="D46395" t="s">
        <v>975</v>
      </c>
      <c r="E46395" t="s">
        <v>1015</v>
      </c>
      <c r="F46395" s="86">
        <v>9264026.0411469694</v>
      </c>
    </row>
    <row r="46396" spans="1:6">
      <c r="A46396">
        <v>2035</v>
      </c>
      <c r="B46396" t="s">
        <v>1061</v>
      </c>
      <c r="C46396" t="s">
        <v>1022</v>
      </c>
      <c r="D46396" t="s">
        <v>975</v>
      </c>
      <c r="E46396" t="s">
        <v>1015</v>
      </c>
      <c r="F46396" s="86">
        <v>9327982.6379063502</v>
      </c>
    </row>
    <row r="46397" spans="1:6">
      <c r="A46397">
        <v>2036</v>
      </c>
      <c r="B46397" t="s">
        <v>1061</v>
      </c>
      <c r="C46397" t="s">
        <v>1022</v>
      </c>
      <c r="D46397" t="s">
        <v>975</v>
      </c>
      <c r="E46397" t="s">
        <v>1015</v>
      </c>
      <c r="F46397" s="86">
        <v>9393708.7927222494</v>
      </c>
    </row>
    <row r="46398" spans="1:6">
      <c r="A46398">
        <v>2037</v>
      </c>
      <c r="B46398" t="s">
        <v>1061</v>
      </c>
      <c r="C46398" t="s">
        <v>1022</v>
      </c>
      <c r="D46398" t="s">
        <v>975</v>
      </c>
      <c r="E46398" t="s">
        <v>1015</v>
      </c>
      <c r="F46398" s="86">
        <v>9453370.4927940704</v>
      </c>
    </row>
    <row r="46399" spans="1:6">
      <c r="A46399">
        <v>2038</v>
      </c>
      <c r="B46399" t="s">
        <v>1061</v>
      </c>
      <c r="C46399" t="s">
        <v>1022</v>
      </c>
      <c r="D46399" t="s">
        <v>975</v>
      </c>
      <c r="E46399" t="s">
        <v>1015</v>
      </c>
      <c r="F46399" s="86">
        <v>9514572.5476045497</v>
      </c>
    </row>
    <row r="46400" spans="1:6">
      <c r="A46400">
        <v>2039</v>
      </c>
      <c r="B46400" t="s">
        <v>1061</v>
      </c>
      <c r="C46400" t="s">
        <v>1022</v>
      </c>
      <c r="D46400" t="s">
        <v>975</v>
      </c>
      <c r="E46400" t="s">
        <v>1015</v>
      </c>
      <c r="F46400" s="86">
        <v>9573850.8770417701</v>
      </c>
    </row>
    <row r="46401" spans="1:6">
      <c r="A46401">
        <v>2040</v>
      </c>
      <c r="B46401" t="s">
        <v>1061</v>
      </c>
      <c r="C46401" t="s">
        <v>1022</v>
      </c>
      <c r="D46401" t="s">
        <v>975</v>
      </c>
      <c r="E46401" t="s">
        <v>1015</v>
      </c>
      <c r="F46401" s="86">
        <v>9637797.9136133101</v>
      </c>
    </row>
    <row r="46402" spans="1:6">
      <c r="A46402">
        <v>2041</v>
      </c>
      <c r="B46402" t="s">
        <v>1061</v>
      </c>
      <c r="C46402" t="s">
        <v>1022</v>
      </c>
      <c r="D46402" t="s">
        <v>975</v>
      </c>
      <c r="E46402" t="s">
        <v>1015</v>
      </c>
      <c r="F46402" s="86">
        <v>9614985.2800762001</v>
      </c>
    </row>
    <row r="46403" spans="1:6">
      <c r="A46403">
        <v>2042</v>
      </c>
      <c r="B46403" t="s">
        <v>1061</v>
      </c>
      <c r="C46403" t="s">
        <v>1022</v>
      </c>
      <c r="D46403" t="s">
        <v>975</v>
      </c>
      <c r="E46403" t="s">
        <v>1015</v>
      </c>
      <c r="F46403" s="86">
        <v>9594862.7726608999</v>
      </c>
    </row>
    <row r="46404" spans="1:6">
      <c r="A46404">
        <v>2043</v>
      </c>
      <c r="B46404" t="s">
        <v>1061</v>
      </c>
      <c r="C46404" t="s">
        <v>1022</v>
      </c>
      <c r="D46404" t="s">
        <v>975</v>
      </c>
      <c r="E46404" t="s">
        <v>1015</v>
      </c>
      <c r="F46404" s="86">
        <v>9577602.4029854406</v>
      </c>
    </row>
    <row r="46405" spans="1:6">
      <c r="A46405">
        <v>2044</v>
      </c>
      <c r="B46405" t="s">
        <v>1061</v>
      </c>
      <c r="C46405" t="s">
        <v>1022</v>
      </c>
      <c r="D46405" t="s">
        <v>975</v>
      </c>
      <c r="E46405" t="s">
        <v>1015</v>
      </c>
      <c r="F46405" s="86">
        <v>9563159.5288417004</v>
      </c>
    </row>
    <row r="46406" spans="1:6">
      <c r="A46406">
        <v>2045</v>
      </c>
      <c r="B46406" t="s">
        <v>1061</v>
      </c>
      <c r="C46406" t="s">
        <v>1022</v>
      </c>
      <c r="D46406" t="s">
        <v>975</v>
      </c>
      <c r="E46406" t="s">
        <v>1015</v>
      </c>
      <c r="F46406" s="86">
        <v>9552755.8153401092</v>
      </c>
    </row>
    <row r="46407" spans="1:6">
      <c r="A46407">
        <v>2046</v>
      </c>
      <c r="B46407" t="s">
        <v>1061</v>
      </c>
      <c r="C46407" t="s">
        <v>1022</v>
      </c>
      <c r="D46407" t="s">
        <v>975</v>
      </c>
      <c r="E46407" t="s">
        <v>1015</v>
      </c>
      <c r="F46407" s="86">
        <v>9541795.4611589406</v>
      </c>
    </row>
    <row r="46408" spans="1:6">
      <c r="A46408">
        <v>2047</v>
      </c>
      <c r="B46408" t="s">
        <v>1061</v>
      </c>
      <c r="C46408" t="s">
        <v>1022</v>
      </c>
      <c r="D46408" t="s">
        <v>975</v>
      </c>
      <c r="E46408" t="s">
        <v>1015</v>
      </c>
      <c r="F46408" s="86">
        <v>9531049.7002723608</v>
      </c>
    </row>
    <row r="46409" spans="1:6">
      <c r="A46409">
        <v>2048</v>
      </c>
      <c r="B46409" t="s">
        <v>1061</v>
      </c>
      <c r="C46409" t="s">
        <v>1022</v>
      </c>
      <c r="D46409" t="s">
        <v>975</v>
      </c>
      <c r="E46409" t="s">
        <v>1015</v>
      </c>
      <c r="F46409" s="86">
        <v>9519612.2819273304</v>
      </c>
    </row>
    <row r="46410" spans="1:6">
      <c r="A46410">
        <v>2049</v>
      </c>
      <c r="B46410" t="s">
        <v>1061</v>
      </c>
      <c r="C46410" t="s">
        <v>1022</v>
      </c>
      <c r="D46410" t="s">
        <v>975</v>
      </c>
      <c r="E46410" t="s">
        <v>1015</v>
      </c>
      <c r="F46410" s="86">
        <v>9506721.6389866695</v>
      </c>
    </row>
    <row r="46411" spans="1:6">
      <c r="A46411">
        <v>2050</v>
      </c>
      <c r="B46411" t="s">
        <v>1061</v>
      </c>
      <c r="C46411" t="s">
        <v>1022</v>
      </c>
      <c r="D46411" t="s">
        <v>975</v>
      </c>
      <c r="E46411" t="s">
        <v>1015</v>
      </c>
      <c r="F46411" s="86">
        <v>9491764.1586972401</v>
      </c>
    </row>
    <row r="46412" spans="1:6">
      <c r="A46412">
        <v>2017</v>
      </c>
      <c r="B46412" t="s">
        <v>1062</v>
      </c>
      <c r="C46412" t="s">
        <v>1022</v>
      </c>
      <c r="D46412" t="s">
        <v>975</v>
      </c>
      <c r="E46412" t="s">
        <v>1015</v>
      </c>
      <c r="F46412" s="86">
        <v>2183252.6215489898</v>
      </c>
    </row>
    <row r="46413" spans="1:6">
      <c r="A46413">
        <v>2018</v>
      </c>
      <c r="B46413" t="s">
        <v>1062</v>
      </c>
      <c r="C46413" t="s">
        <v>1022</v>
      </c>
      <c r="D46413" t="s">
        <v>975</v>
      </c>
      <c r="E46413" t="s">
        <v>1015</v>
      </c>
      <c r="F46413" s="86">
        <v>2169294.7170555498</v>
      </c>
    </row>
    <row r="46414" spans="1:6">
      <c r="A46414">
        <v>2019</v>
      </c>
      <c r="B46414" t="s">
        <v>1062</v>
      </c>
      <c r="C46414" t="s">
        <v>1022</v>
      </c>
      <c r="D46414" t="s">
        <v>975</v>
      </c>
      <c r="E46414" t="s">
        <v>1015</v>
      </c>
      <c r="F46414" s="86">
        <v>2212546.2310366798</v>
      </c>
    </row>
    <row r="46415" spans="1:6">
      <c r="A46415">
        <v>2020</v>
      </c>
      <c r="B46415" t="s">
        <v>1062</v>
      </c>
      <c r="C46415" t="s">
        <v>1022</v>
      </c>
      <c r="D46415" t="s">
        <v>975</v>
      </c>
      <c r="E46415" t="s">
        <v>1015</v>
      </c>
      <c r="F46415" s="86">
        <v>2254958.89805484</v>
      </c>
    </row>
    <row r="46416" spans="1:6">
      <c r="A46416">
        <v>2021</v>
      </c>
      <c r="B46416" t="s">
        <v>1062</v>
      </c>
      <c r="C46416" t="s">
        <v>1022</v>
      </c>
      <c r="D46416" t="s">
        <v>975</v>
      </c>
      <c r="E46416" t="s">
        <v>1015</v>
      </c>
      <c r="F46416" s="86">
        <v>2295410.89405441</v>
      </c>
    </row>
    <row r="46417" spans="1:6">
      <c r="A46417">
        <v>2022</v>
      </c>
      <c r="B46417" t="s">
        <v>1062</v>
      </c>
      <c r="C46417" t="s">
        <v>1022</v>
      </c>
      <c r="D46417" t="s">
        <v>975</v>
      </c>
      <c r="E46417" t="s">
        <v>1015</v>
      </c>
      <c r="F46417" s="86">
        <v>2331479.7942103301</v>
      </c>
    </row>
    <row r="46418" spans="1:6">
      <c r="A46418">
        <v>2023</v>
      </c>
      <c r="B46418" t="s">
        <v>1062</v>
      </c>
      <c r="C46418" t="s">
        <v>1022</v>
      </c>
      <c r="D46418" t="s">
        <v>975</v>
      </c>
      <c r="E46418" t="s">
        <v>1015</v>
      </c>
      <c r="F46418" s="86">
        <v>2364932.22748741</v>
      </c>
    </row>
    <row r="46419" spans="1:6">
      <c r="A46419">
        <v>2024</v>
      </c>
      <c r="B46419" t="s">
        <v>1062</v>
      </c>
      <c r="C46419" t="s">
        <v>1022</v>
      </c>
      <c r="D46419" t="s">
        <v>975</v>
      </c>
      <c r="E46419" t="s">
        <v>1015</v>
      </c>
      <c r="F46419" s="86">
        <v>2393914.6814933401</v>
      </c>
    </row>
    <row r="46420" spans="1:6">
      <c r="A46420">
        <v>2025</v>
      </c>
      <c r="B46420" t="s">
        <v>1062</v>
      </c>
      <c r="C46420" t="s">
        <v>1022</v>
      </c>
      <c r="D46420" t="s">
        <v>975</v>
      </c>
      <c r="E46420" t="s">
        <v>1015</v>
      </c>
      <c r="F46420" s="86">
        <v>2419298.7443233598</v>
      </c>
    </row>
    <row r="46421" spans="1:6">
      <c r="A46421">
        <v>2026</v>
      </c>
      <c r="B46421" t="s">
        <v>1062</v>
      </c>
      <c r="C46421" t="s">
        <v>1022</v>
      </c>
      <c r="D46421" t="s">
        <v>975</v>
      </c>
      <c r="E46421" t="s">
        <v>1015</v>
      </c>
      <c r="F46421" s="86">
        <v>2441357.10640305</v>
      </c>
    </row>
    <row r="46422" spans="1:6">
      <c r="A46422">
        <v>2027</v>
      </c>
      <c r="B46422" t="s">
        <v>1062</v>
      </c>
      <c r="C46422" t="s">
        <v>1022</v>
      </c>
      <c r="D46422" t="s">
        <v>975</v>
      </c>
      <c r="E46422" t="s">
        <v>1015</v>
      </c>
      <c r="F46422" s="86">
        <v>2461958.7077104198</v>
      </c>
    </row>
    <row r="46423" spans="1:6">
      <c r="A46423">
        <v>2028</v>
      </c>
      <c r="B46423" t="s">
        <v>1062</v>
      </c>
      <c r="C46423" t="s">
        <v>1022</v>
      </c>
      <c r="D46423" t="s">
        <v>975</v>
      </c>
      <c r="E46423" t="s">
        <v>1015</v>
      </c>
      <c r="F46423" s="86">
        <v>2479145.88512043</v>
      </c>
    </row>
    <row r="46424" spans="1:6">
      <c r="A46424">
        <v>2029</v>
      </c>
      <c r="B46424" t="s">
        <v>1062</v>
      </c>
      <c r="C46424" t="s">
        <v>1022</v>
      </c>
      <c r="D46424" t="s">
        <v>975</v>
      </c>
      <c r="E46424" t="s">
        <v>1015</v>
      </c>
      <c r="F46424" s="86">
        <v>2495749.1556343799</v>
      </c>
    </row>
    <row r="46425" spans="1:6">
      <c r="A46425">
        <v>2030</v>
      </c>
      <c r="B46425" t="s">
        <v>1062</v>
      </c>
      <c r="C46425" t="s">
        <v>1022</v>
      </c>
      <c r="D46425" t="s">
        <v>975</v>
      </c>
      <c r="E46425" t="s">
        <v>1015</v>
      </c>
      <c r="F46425" s="86">
        <v>2512644.43897929</v>
      </c>
    </row>
    <row r="46426" spans="1:6">
      <c r="A46426">
        <v>2031</v>
      </c>
      <c r="B46426" t="s">
        <v>1062</v>
      </c>
      <c r="C46426" t="s">
        <v>1022</v>
      </c>
      <c r="D46426" t="s">
        <v>975</v>
      </c>
      <c r="E46426" t="s">
        <v>1015</v>
      </c>
      <c r="F46426" s="86">
        <v>2533488.6245108698</v>
      </c>
    </row>
    <row r="46427" spans="1:6">
      <c r="A46427">
        <v>2032</v>
      </c>
      <c r="B46427" t="s">
        <v>1062</v>
      </c>
      <c r="C46427" t="s">
        <v>1022</v>
      </c>
      <c r="D46427" t="s">
        <v>975</v>
      </c>
      <c r="E46427" t="s">
        <v>1015</v>
      </c>
      <c r="F46427" s="86">
        <v>2558349.77632241</v>
      </c>
    </row>
    <row r="46428" spans="1:6">
      <c r="A46428">
        <v>2033</v>
      </c>
      <c r="B46428" t="s">
        <v>1062</v>
      </c>
      <c r="C46428" t="s">
        <v>1022</v>
      </c>
      <c r="D46428" t="s">
        <v>975</v>
      </c>
      <c r="E46428" t="s">
        <v>1015</v>
      </c>
      <c r="F46428" s="86">
        <v>2589388.3079861598</v>
      </c>
    </row>
    <row r="46429" spans="1:6">
      <c r="A46429">
        <v>2034</v>
      </c>
      <c r="B46429" t="s">
        <v>1062</v>
      </c>
      <c r="C46429" t="s">
        <v>1022</v>
      </c>
      <c r="D46429" t="s">
        <v>975</v>
      </c>
      <c r="E46429" t="s">
        <v>1015</v>
      </c>
      <c r="F46429" s="86">
        <v>2626922.0262111598</v>
      </c>
    </row>
    <row r="46430" spans="1:6">
      <c r="A46430">
        <v>2035</v>
      </c>
      <c r="B46430" t="s">
        <v>1062</v>
      </c>
      <c r="C46430" t="s">
        <v>1022</v>
      </c>
      <c r="D46430" t="s">
        <v>975</v>
      </c>
      <c r="E46430" t="s">
        <v>1015</v>
      </c>
      <c r="F46430" s="86">
        <v>2673329.5399128702</v>
      </c>
    </row>
    <row r="46431" spans="1:6">
      <c r="A46431">
        <v>2036</v>
      </c>
      <c r="B46431" t="s">
        <v>1062</v>
      </c>
      <c r="C46431" t="s">
        <v>1022</v>
      </c>
      <c r="D46431" t="s">
        <v>975</v>
      </c>
      <c r="E46431" t="s">
        <v>1015</v>
      </c>
      <c r="F46431" s="86">
        <v>2725532.4780308101</v>
      </c>
    </row>
    <row r="46432" spans="1:6">
      <c r="A46432">
        <v>2037</v>
      </c>
      <c r="B46432" t="s">
        <v>1062</v>
      </c>
      <c r="C46432" t="s">
        <v>1022</v>
      </c>
      <c r="D46432" t="s">
        <v>975</v>
      </c>
      <c r="E46432" t="s">
        <v>1015</v>
      </c>
      <c r="F46432" s="86">
        <v>2783688.9861383699</v>
      </c>
    </row>
    <row r="46433" spans="1:6">
      <c r="A46433">
        <v>2038</v>
      </c>
      <c r="B46433" t="s">
        <v>1062</v>
      </c>
      <c r="C46433" t="s">
        <v>1022</v>
      </c>
      <c r="D46433" t="s">
        <v>975</v>
      </c>
      <c r="E46433" t="s">
        <v>1015</v>
      </c>
      <c r="F46433" s="86">
        <v>2847239.8120858902</v>
      </c>
    </row>
    <row r="46434" spans="1:6">
      <c r="A46434">
        <v>2039</v>
      </c>
      <c r="B46434" t="s">
        <v>1062</v>
      </c>
      <c r="C46434" t="s">
        <v>1022</v>
      </c>
      <c r="D46434" t="s">
        <v>975</v>
      </c>
      <c r="E46434" t="s">
        <v>1015</v>
      </c>
      <c r="F46434" s="86">
        <v>2913346.1226626202</v>
      </c>
    </row>
    <row r="46435" spans="1:6">
      <c r="A46435">
        <v>2040</v>
      </c>
      <c r="B46435" t="s">
        <v>1062</v>
      </c>
      <c r="C46435" t="s">
        <v>1022</v>
      </c>
      <c r="D46435" t="s">
        <v>975</v>
      </c>
      <c r="E46435" t="s">
        <v>1015</v>
      </c>
      <c r="F46435" s="86">
        <v>2983517.4842618899</v>
      </c>
    </row>
    <row r="46436" spans="1:6">
      <c r="A46436">
        <v>2041</v>
      </c>
      <c r="B46436" t="s">
        <v>1062</v>
      </c>
      <c r="C46436" t="s">
        <v>1022</v>
      </c>
      <c r="D46436" t="s">
        <v>975</v>
      </c>
      <c r="E46436" t="s">
        <v>1015</v>
      </c>
      <c r="F46436" s="86">
        <v>3018531.5550424401</v>
      </c>
    </row>
    <row r="46437" spans="1:6">
      <c r="A46437">
        <v>2042</v>
      </c>
      <c r="B46437" t="s">
        <v>1062</v>
      </c>
      <c r="C46437" t="s">
        <v>1022</v>
      </c>
      <c r="D46437" t="s">
        <v>975</v>
      </c>
      <c r="E46437" t="s">
        <v>1015</v>
      </c>
      <c r="F46437" s="86">
        <v>3054216.2348564998</v>
      </c>
    </row>
    <row r="46438" spans="1:6">
      <c r="A46438">
        <v>2043</v>
      </c>
      <c r="B46438" t="s">
        <v>1062</v>
      </c>
      <c r="C46438" t="s">
        <v>1022</v>
      </c>
      <c r="D46438" t="s">
        <v>975</v>
      </c>
      <c r="E46438" t="s">
        <v>1015</v>
      </c>
      <c r="F46438" s="86">
        <v>3091432.29286785</v>
      </c>
    </row>
    <row r="46439" spans="1:6">
      <c r="A46439">
        <v>2044</v>
      </c>
      <c r="B46439" t="s">
        <v>1062</v>
      </c>
      <c r="C46439" t="s">
        <v>1022</v>
      </c>
      <c r="D46439" t="s">
        <v>975</v>
      </c>
      <c r="E46439" t="s">
        <v>1015</v>
      </c>
      <c r="F46439" s="86">
        <v>3129498.0848514098</v>
      </c>
    </row>
    <row r="46440" spans="1:6">
      <c r="A46440">
        <v>2045</v>
      </c>
      <c r="B46440" t="s">
        <v>1062</v>
      </c>
      <c r="C46440" t="s">
        <v>1022</v>
      </c>
      <c r="D46440" t="s">
        <v>975</v>
      </c>
      <c r="E46440" t="s">
        <v>1015</v>
      </c>
      <c r="F46440" s="86">
        <v>3167910.67990625</v>
      </c>
    </row>
    <row r="46441" spans="1:6">
      <c r="A46441">
        <v>2046</v>
      </c>
      <c r="B46441" t="s">
        <v>1062</v>
      </c>
      <c r="C46441" t="s">
        <v>1022</v>
      </c>
      <c r="D46441" t="s">
        <v>975</v>
      </c>
      <c r="E46441" t="s">
        <v>1015</v>
      </c>
      <c r="F46441" s="86">
        <v>3205780.2618974899</v>
      </c>
    </row>
    <row r="46442" spans="1:6">
      <c r="A46442">
        <v>2047</v>
      </c>
      <c r="B46442" t="s">
        <v>1062</v>
      </c>
      <c r="C46442" t="s">
        <v>1022</v>
      </c>
      <c r="D46442" t="s">
        <v>975</v>
      </c>
      <c r="E46442" t="s">
        <v>1015</v>
      </c>
      <c r="F46442" s="86">
        <v>3242105.5180396</v>
      </c>
    </row>
    <row r="46443" spans="1:6">
      <c r="A46443">
        <v>2048</v>
      </c>
      <c r="B46443" t="s">
        <v>1062</v>
      </c>
      <c r="C46443" t="s">
        <v>1022</v>
      </c>
      <c r="D46443" t="s">
        <v>975</v>
      </c>
      <c r="E46443" t="s">
        <v>1015</v>
      </c>
      <c r="F46443" s="86">
        <v>3275456.61298997</v>
      </c>
    </row>
    <row r="46444" spans="1:6">
      <c r="A46444">
        <v>2049</v>
      </c>
      <c r="B46444" t="s">
        <v>1062</v>
      </c>
      <c r="C46444" t="s">
        <v>1022</v>
      </c>
      <c r="D46444" t="s">
        <v>975</v>
      </c>
      <c r="E46444" t="s">
        <v>1015</v>
      </c>
      <c r="F46444" s="86">
        <v>3306254.3306777999</v>
      </c>
    </row>
    <row r="46445" spans="1:6">
      <c r="A46445">
        <v>2050</v>
      </c>
      <c r="B46445" t="s">
        <v>1062</v>
      </c>
      <c r="C46445" t="s">
        <v>1022</v>
      </c>
      <c r="D46445" t="s">
        <v>975</v>
      </c>
      <c r="E46445" t="s">
        <v>1015</v>
      </c>
      <c r="F46445" s="86">
        <v>3333442.5952867302</v>
      </c>
    </row>
    <row r="46446" spans="1:6">
      <c r="A46446">
        <v>2017</v>
      </c>
      <c r="B46446" t="s">
        <v>1063</v>
      </c>
      <c r="C46446" t="s">
        <v>1022</v>
      </c>
      <c r="D46446" t="s">
        <v>975</v>
      </c>
      <c r="E46446" t="s">
        <v>1015</v>
      </c>
      <c r="F46446" s="86">
        <v>2842819.9642821699</v>
      </c>
    </row>
    <row r="46447" spans="1:6">
      <c r="A46447">
        <v>2018</v>
      </c>
      <c r="B46447" t="s">
        <v>1063</v>
      </c>
      <c r="C46447" t="s">
        <v>1022</v>
      </c>
      <c r="D46447" t="s">
        <v>975</v>
      </c>
      <c r="E46447" t="s">
        <v>1015</v>
      </c>
      <c r="F46447" s="86">
        <v>2849733.8864302598</v>
      </c>
    </row>
    <row r="46448" spans="1:6">
      <c r="A46448">
        <v>2019</v>
      </c>
      <c r="B46448" t="s">
        <v>1063</v>
      </c>
      <c r="C46448" t="s">
        <v>1022</v>
      </c>
      <c r="D46448" t="s">
        <v>975</v>
      </c>
      <c r="E46448" t="s">
        <v>1015</v>
      </c>
      <c r="F46448" s="86">
        <v>2866721.2566469</v>
      </c>
    </row>
    <row r="46449" spans="1:6">
      <c r="A46449">
        <v>2020</v>
      </c>
      <c r="B46449" t="s">
        <v>1063</v>
      </c>
      <c r="C46449" t="s">
        <v>1022</v>
      </c>
      <c r="D46449" t="s">
        <v>975</v>
      </c>
      <c r="E46449" t="s">
        <v>1015</v>
      </c>
      <c r="F46449" s="86">
        <v>2884217.7544231298</v>
      </c>
    </row>
    <row r="46450" spans="1:6">
      <c r="A46450">
        <v>2021</v>
      </c>
      <c r="B46450" t="s">
        <v>1063</v>
      </c>
      <c r="C46450" t="s">
        <v>1022</v>
      </c>
      <c r="D46450" t="s">
        <v>975</v>
      </c>
      <c r="E46450" t="s">
        <v>1015</v>
      </c>
      <c r="F46450" s="86">
        <v>2901348.71780439</v>
      </c>
    </row>
    <row r="46451" spans="1:6">
      <c r="A46451">
        <v>2022</v>
      </c>
      <c r="B46451" t="s">
        <v>1063</v>
      </c>
      <c r="C46451" t="s">
        <v>1022</v>
      </c>
      <c r="D46451" t="s">
        <v>975</v>
      </c>
      <c r="E46451" t="s">
        <v>1015</v>
      </c>
      <c r="F46451" s="86">
        <v>2916128.1808637702</v>
      </c>
    </row>
    <row r="46452" spans="1:6">
      <c r="A46452">
        <v>2023</v>
      </c>
      <c r="B46452" t="s">
        <v>1063</v>
      </c>
      <c r="C46452" t="s">
        <v>1022</v>
      </c>
      <c r="D46452" t="s">
        <v>975</v>
      </c>
      <c r="E46452" t="s">
        <v>1015</v>
      </c>
      <c r="F46452" s="86">
        <v>2930018.7600698802</v>
      </c>
    </row>
    <row r="46453" spans="1:6">
      <c r="A46453">
        <v>2024</v>
      </c>
      <c r="B46453" t="s">
        <v>1063</v>
      </c>
      <c r="C46453" t="s">
        <v>1022</v>
      </c>
      <c r="D46453" t="s">
        <v>975</v>
      </c>
      <c r="E46453" t="s">
        <v>1015</v>
      </c>
      <c r="F46453" s="86">
        <v>2943648.7682777201</v>
      </c>
    </row>
    <row r="46454" spans="1:6">
      <c r="A46454">
        <v>2025</v>
      </c>
      <c r="B46454" t="s">
        <v>1063</v>
      </c>
      <c r="C46454" t="s">
        <v>1022</v>
      </c>
      <c r="D46454" t="s">
        <v>975</v>
      </c>
      <c r="E46454" t="s">
        <v>1015</v>
      </c>
      <c r="F46454" s="86">
        <v>2956142.4900976899</v>
      </c>
    </row>
    <row r="46455" spans="1:6">
      <c r="A46455">
        <v>2026</v>
      </c>
      <c r="B46455" t="s">
        <v>1063</v>
      </c>
      <c r="C46455" t="s">
        <v>1022</v>
      </c>
      <c r="D46455" t="s">
        <v>975</v>
      </c>
      <c r="E46455" t="s">
        <v>1015</v>
      </c>
      <c r="F46455" s="86">
        <v>2969498.32868176</v>
      </c>
    </row>
    <row r="46456" spans="1:6">
      <c r="A46456">
        <v>2027</v>
      </c>
      <c r="B46456" t="s">
        <v>1063</v>
      </c>
      <c r="C46456" t="s">
        <v>1022</v>
      </c>
      <c r="D46456" t="s">
        <v>975</v>
      </c>
      <c r="E46456" t="s">
        <v>1015</v>
      </c>
      <c r="F46456" s="86">
        <v>2984222.3174571702</v>
      </c>
    </row>
    <row r="46457" spans="1:6">
      <c r="A46457">
        <v>2028</v>
      </c>
      <c r="B46457" t="s">
        <v>1063</v>
      </c>
      <c r="C46457" t="s">
        <v>1022</v>
      </c>
      <c r="D46457" t="s">
        <v>975</v>
      </c>
      <c r="E46457" t="s">
        <v>1015</v>
      </c>
      <c r="F46457" s="86">
        <v>2997023.2381941001</v>
      </c>
    </row>
    <row r="46458" spans="1:6">
      <c r="A46458">
        <v>2029</v>
      </c>
      <c r="B46458" t="s">
        <v>1063</v>
      </c>
      <c r="C46458" t="s">
        <v>1022</v>
      </c>
      <c r="D46458" t="s">
        <v>975</v>
      </c>
      <c r="E46458" t="s">
        <v>1015</v>
      </c>
      <c r="F46458" s="86">
        <v>3010827.1280177701</v>
      </c>
    </row>
    <row r="46459" spans="1:6">
      <c r="A46459">
        <v>2030</v>
      </c>
      <c r="B46459" t="s">
        <v>1063</v>
      </c>
      <c r="C46459" t="s">
        <v>1022</v>
      </c>
      <c r="D46459" t="s">
        <v>975</v>
      </c>
      <c r="E46459" t="s">
        <v>1015</v>
      </c>
      <c r="F46459" s="86">
        <v>3022954.2111641699</v>
      </c>
    </row>
    <row r="46460" spans="1:6">
      <c r="A46460">
        <v>2031</v>
      </c>
      <c r="B46460" t="s">
        <v>1063</v>
      </c>
      <c r="C46460" t="s">
        <v>1022</v>
      </c>
      <c r="D46460" t="s">
        <v>975</v>
      </c>
      <c r="E46460" t="s">
        <v>1015</v>
      </c>
      <c r="F46460" s="86">
        <v>3035341.6014253902</v>
      </c>
    </row>
    <row r="46461" spans="1:6">
      <c r="A46461">
        <v>2032</v>
      </c>
      <c r="B46461" t="s">
        <v>1063</v>
      </c>
      <c r="C46461" t="s">
        <v>1022</v>
      </c>
      <c r="D46461" t="s">
        <v>975</v>
      </c>
      <c r="E46461" t="s">
        <v>1015</v>
      </c>
      <c r="F46461" s="86">
        <v>3048303.29406024</v>
      </c>
    </row>
    <row r="46462" spans="1:6">
      <c r="A46462">
        <v>2033</v>
      </c>
      <c r="B46462" t="s">
        <v>1063</v>
      </c>
      <c r="C46462" t="s">
        <v>1022</v>
      </c>
      <c r="D46462" t="s">
        <v>975</v>
      </c>
      <c r="E46462" t="s">
        <v>1015</v>
      </c>
      <c r="F46462" s="86">
        <v>3059342.1410553302</v>
      </c>
    </row>
    <row r="46463" spans="1:6">
      <c r="A46463">
        <v>2034</v>
      </c>
      <c r="B46463" t="s">
        <v>1063</v>
      </c>
      <c r="C46463" t="s">
        <v>1022</v>
      </c>
      <c r="D46463" t="s">
        <v>975</v>
      </c>
      <c r="E46463" t="s">
        <v>1015</v>
      </c>
      <c r="F46463" s="86">
        <v>3070863.3586713001</v>
      </c>
    </row>
    <row r="46464" spans="1:6">
      <c r="A46464">
        <v>2035</v>
      </c>
      <c r="B46464" t="s">
        <v>1063</v>
      </c>
      <c r="C46464" t="s">
        <v>1022</v>
      </c>
      <c r="D46464" t="s">
        <v>975</v>
      </c>
      <c r="E46464" t="s">
        <v>1015</v>
      </c>
      <c r="F46464" s="86">
        <v>3080055.3131856099</v>
      </c>
    </row>
    <row r="46465" spans="1:6">
      <c r="A46465">
        <v>2036</v>
      </c>
      <c r="B46465" t="s">
        <v>1063</v>
      </c>
      <c r="C46465" t="s">
        <v>1022</v>
      </c>
      <c r="D46465" t="s">
        <v>975</v>
      </c>
      <c r="E46465" t="s">
        <v>1015</v>
      </c>
      <c r="F46465" s="86">
        <v>3090414.7360696001</v>
      </c>
    </row>
    <row r="46466" spans="1:6">
      <c r="A46466">
        <v>2037</v>
      </c>
      <c r="B46466" t="s">
        <v>1063</v>
      </c>
      <c r="C46466" t="s">
        <v>1022</v>
      </c>
      <c r="D46466" t="s">
        <v>975</v>
      </c>
      <c r="E46466" t="s">
        <v>1015</v>
      </c>
      <c r="F46466" s="86">
        <v>3099732.0305889901</v>
      </c>
    </row>
    <row r="46467" spans="1:6">
      <c r="A46467">
        <v>2038</v>
      </c>
      <c r="B46467" t="s">
        <v>1063</v>
      </c>
      <c r="C46467" t="s">
        <v>1022</v>
      </c>
      <c r="D46467" t="s">
        <v>975</v>
      </c>
      <c r="E46467" t="s">
        <v>1015</v>
      </c>
      <c r="F46467" s="86">
        <v>3106935.8482762398</v>
      </c>
    </row>
    <row r="46468" spans="1:6">
      <c r="A46468">
        <v>2039</v>
      </c>
      <c r="B46468" t="s">
        <v>1063</v>
      </c>
      <c r="C46468" t="s">
        <v>1022</v>
      </c>
      <c r="D46468" t="s">
        <v>975</v>
      </c>
      <c r="E46468" t="s">
        <v>1015</v>
      </c>
      <c r="F46468" s="86">
        <v>3114022.58132092</v>
      </c>
    </row>
    <row r="46469" spans="1:6">
      <c r="A46469">
        <v>2040</v>
      </c>
      <c r="B46469" t="s">
        <v>1063</v>
      </c>
      <c r="C46469" t="s">
        <v>1022</v>
      </c>
      <c r="D46469" t="s">
        <v>975</v>
      </c>
      <c r="E46469" t="s">
        <v>1015</v>
      </c>
      <c r="F46469" s="86">
        <v>3121338.8463737899</v>
      </c>
    </row>
    <row r="46470" spans="1:6">
      <c r="A46470">
        <v>2041</v>
      </c>
      <c r="B46470" t="s">
        <v>1063</v>
      </c>
      <c r="C46470" t="s">
        <v>1022</v>
      </c>
      <c r="D46470" t="s">
        <v>975</v>
      </c>
      <c r="E46470" t="s">
        <v>1015</v>
      </c>
      <c r="F46470" s="86">
        <v>3124030.4431604599</v>
      </c>
    </row>
    <row r="46471" spans="1:6">
      <c r="A46471">
        <v>2042</v>
      </c>
      <c r="B46471" t="s">
        <v>1063</v>
      </c>
      <c r="C46471" t="s">
        <v>1022</v>
      </c>
      <c r="D46471" t="s">
        <v>975</v>
      </c>
      <c r="E46471" t="s">
        <v>1015</v>
      </c>
      <c r="F46471" s="86">
        <v>3126058.0295879599</v>
      </c>
    </row>
    <row r="46472" spans="1:6">
      <c r="A46472">
        <v>2043</v>
      </c>
      <c r="B46472" t="s">
        <v>1063</v>
      </c>
      <c r="C46472" t="s">
        <v>1022</v>
      </c>
      <c r="D46472" t="s">
        <v>975</v>
      </c>
      <c r="E46472" t="s">
        <v>1015</v>
      </c>
      <c r="F46472" s="86">
        <v>3130197.6100155199</v>
      </c>
    </row>
    <row r="46473" spans="1:6">
      <c r="A46473">
        <v>2044</v>
      </c>
      <c r="B46473" t="s">
        <v>1063</v>
      </c>
      <c r="C46473" t="s">
        <v>1022</v>
      </c>
      <c r="D46473" t="s">
        <v>975</v>
      </c>
      <c r="E46473" t="s">
        <v>1015</v>
      </c>
      <c r="F46473" s="86">
        <v>3135449.72689615</v>
      </c>
    </row>
    <row r="46474" spans="1:6">
      <c r="A46474">
        <v>2045</v>
      </c>
      <c r="B46474" t="s">
        <v>1063</v>
      </c>
      <c r="C46474" t="s">
        <v>1022</v>
      </c>
      <c r="D46474" t="s">
        <v>975</v>
      </c>
      <c r="E46474" t="s">
        <v>1015</v>
      </c>
      <c r="F46474" s="86">
        <v>3143338.1302758399</v>
      </c>
    </row>
    <row r="46475" spans="1:6">
      <c r="A46475">
        <v>2046</v>
      </c>
      <c r="B46475" t="s">
        <v>1063</v>
      </c>
      <c r="C46475" t="s">
        <v>1022</v>
      </c>
      <c r="D46475" t="s">
        <v>975</v>
      </c>
      <c r="E46475" t="s">
        <v>1015</v>
      </c>
      <c r="F46475" s="86">
        <v>3151206.7698804499</v>
      </c>
    </row>
    <row r="46476" spans="1:6">
      <c r="A46476">
        <v>2047</v>
      </c>
      <c r="B46476" t="s">
        <v>1063</v>
      </c>
      <c r="C46476" t="s">
        <v>1022</v>
      </c>
      <c r="D46476" t="s">
        <v>975</v>
      </c>
      <c r="E46476" t="s">
        <v>1015</v>
      </c>
      <c r="F46476" s="86">
        <v>3160139.0532215699</v>
      </c>
    </row>
    <row r="46477" spans="1:6">
      <c r="A46477">
        <v>2048</v>
      </c>
      <c r="B46477" t="s">
        <v>1063</v>
      </c>
      <c r="C46477" t="s">
        <v>1022</v>
      </c>
      <c r="D46477" t="s">
        <v>975</v>
      </c>
      <c r="E46477" t="s">
        <v>1015</v>
      </c>
      <c r="F46477" s="86">
        <v>3169899.1273416998</v>
      </c>
    </row>
    <row r="46478" spans="1:6">
      <c r="A46478">
        <v>2049</v>
      </c>
      <c r="B46478" t="s">
        <v>1063</v>
      </c>
      <c r="C46478" t="s">
        <v>1022</v>
      </c>
      <c r="D46478" t="s">
        <v>975</v>
      </c>
      <c r="E46478" t="s">
        <v>1015</v>
      </c>
      <c r="F46478" s="86">
        <v>3180125.8034794801</v>
      </c>
    </row>
    <row r="46479" spans="1:6">
      <c r="A46479">
        <v>2050</v>
      </c>
      <c r="B46479" t="s">
        <v>1063</v>
      </c>
      <c r="C46479" t="s">
        <v>1022</v>
      </c>
      <c r="D46479" t="s">
        <v>975</v>
      </c>
      <c r="E46479" t="s">
        <v>1015</v>
      </c>
      <c r="F46479" s="86">
        <v>3190564.0997931701</v>
      </c>
    </row>
    <row r="46480" spans="1:6">
      <c r="A46480">
        <v>2017</v>
      </c>
      <c r="B46480" t="s">
        <v>1064</v>
      </c>
      <c r="C46480" t="s">
        <v>1022</v>
      </c>
      <c r="D46480" t="s">
        <v>975</v>
      </c>
      <c r="E46480" t="s">
        <v>1015</v>
      </c>
      <c r="F46480" s="86">
        <v>2410329.0741650802</v>
      </c>
    </row>
    <row r="46481" spans="1:6">
      <c r="A46481">
        <v>2018</v>
      </c>
      <c r="B46481" t="s">
        <v>1064</v>
      </c>
      <c r="C46481" t="s">
        <v>1022</v>
      </c>
      <c r="D46481" t="s">
        <v>975</v>
      </c>
      <c r="E46481" t="s">
        <v>1015</v>
      </c>
      <c r="F46481" s="86">
        <v>2461616.96144873</v>
      </c>
    </row>
    <row r="46482" spans="1:6">
      <c r="A46482">
        <v>2019</v>
      </c>
      <c r="B46482" t="s">
        <v>1064</v>
      </c>
      <c r="C46482" t="s">
        <v>1022</v>
      </c>
      <c r="D46482" t="s">
        <v>975</v>
      </c>
      <c r="E46482" t="s">
        <v>1015</v>
      </c>
      <c r="F46482" s="86">
        <v>2478799.08325624</v>
      </c>
    </row>
    <row r="46483" spans="1:6">
      <c r="A46483">
        <v>2020</v>
      </c>
      <c r="B46483" t="s">
        <v>1064</v>
      </c>
      <c r="C46483" t="s">
        <v>1022</v>
      </c>
      <c r="D46483" t="s">
        <v>975</v>
      </c>
      <c r="E46483" t="s">
        <v>1015</v>
      </c>
      <c r="F46483" s="86">
        <v>2494559.36209402</v>
      </c>
    </row>
    <row r="46484" spans="1:6">
      <c r="A46484">
        <v>2021</v>
      </c>
      <c r="B46484" t="s">
        <v>1064</v>
      </c>
      <c r="C46484" t="s">
        <v>1022</v>
      </c>
      <c r="D46484" t="s">
        <v>975</v>
      </c>
      <c r="E46484" t="s">
        <v>1015</v>
      </c>
      <c r="F46484" s="86">
        <v>2509623.2148005599</v>
      </c>
    </row>
    <row r="46485" spans="1:6">
      <c r="A46485">
        <v>2022</v>
      </c>
      <c r="B46485" t="s">
        <v>1064</v>
      </c>
      <c r="C46485" t="s">
        <v>1022</v>
      </c>
      <c r="D46485" t="s">
        <v>975</v>
      </c>
      <c r="E46485" t="s">
        <v>1015</v>
      </c>
      <c r="F46485" s="86">
        <v>2522758.0554470401</v>
      </c>
    </row>
    <row r="46486" spans="1:6">
      <c r="A46486">
        <v>2023</v>
      </c>
      <c r="B46486" t="s">
        <v>1064</v>
      </c>
      <c r="C46486" t="s">
        <v>1022</v>
      </c>
      <c r="D46486" t="s">
        <v>975</v>
      </c>
      <c r="E46486" t="s">
        <v>1015</v>
      </c>
      <c r="F46486" s="86">
        <v>2534273.8456417001</v>
      </c>
    </row>
    <row r="46487" spans="1:6">
      <c r="A46487">
        <v>2024</v>
      </c>
      <c r="B46487" t="s">
        <v>1064</v>
      </c>
      <c r="C46487" t="s">
        <v>1022</v>
      </c>
      <c r="D46487" t="s">
        <v>975</v>
      </c>
      <c r="E46487" t="s">
        <v>1015</v>
      </c>
      <c r="F46487" s="86">
        <v>2546308.23941065</v>
      </c>
    </row>
    <row r="46488" spans="1:6">
      <c r="A46488">
        <v>2025</v>
      </c>
      <c r="B46488" t="s">
        <v>1064</v>
      </c>
      <c r="C46488" t="s">
        <v>1022</v>
      </c>
      <c r="D46488" t="s">
        <v>975</v>
      </c>
      <c r="E46488" t="s">
        <v>1015</v>
      </c>
      <c r="F46488" s="86">
        <v>2557620.38806298</v>
      </c>
    </row>
    <row r="46489" spans="1:6">
      <c r="A46489">
        <v>2026</v>
      </c>
      <c r="B46489" t="s">
        <v>1064</v>
      </c>
      <c r="C46489" t="s">
        <v>1022</v>
      </c>
      <c r="D46489" t="s">
        <v>975</v>
      </c>
      <c r="E46489" t="s">
        <v>1015</v>
      </c>
      <c r="F46489" s="86">
        <v>2570342.8773961398</v>
      </c>
    </row>
    <row r="46490" spans="1:6">
      <c r="A46490">
        <v>2027</v>
      </c>
      <c r="B46490" t="s">
        <v>1064</v>
      </c>
      <c r="C46490" t="s">
        <v>1022</v>
      </c>
      <c r="D46490" t="s">
        <v>975</v>
      </c>
      <c r="E46490" t="s">
        <v>1015</v>
      </c>
      <c r="F46490" s="86">
        <v>2585358.09198697</v>
      </c>
    </row>
    <row r="46491" spans="1:6">
      <c r="A46491">
        <v>2028</v>
      </c>
      <c r="B46491" t="s">
        <v>1064</v>
      </c>
      <c r="C46491" t="s">
        <v>1022</v>
      </c>
      <c r="D46491" t="s">
        <v>975</v>
      </c>
      <c r="E46491" t="s">
        <v>1015</v>
      </c>
      <c r="F46491" s="86">
        <v>2601641.3525377298</v>
      </c>
    </row>
    <row r="46492" spans="1:6">
      <c r="A46492">
        <v>2029</v>
      </c>
      <c r="B46492" t="s">
        <v>1064</v>
      </c>
      <c r="C46492" t="s">
        <v>1022</v>
      </c>
      <c r="D46492" t="s">
        <v>975</v>
      </c>
      <c r="E46492" t="s">
        <v>1015</v>
      </c>
      <c r="F46492" s="86">
        <v>2618981.5368411499</v>
      </c>
    </row>
    <row r="46493" spans="1:6">
      <c r="A46493">
        <v>2030</v>
      </c>
      <c r="B46493" t="s">
        <v>1064</v>
      </c>
      <c r="C46493" t="s">
        <v>1022</v>
      </c>
      <c r="D46493" t="s">
        <v>975</v>
      </c>
      <c r="E46493" t="s">
        <v>1015</v>
      </c>
      <c r="F46493" s="86">
        <v>2637339.0263640098</v>
      </c>
    </row>
    <row r="46494" spans="1:6">
      <c r="A46494">
        <v>2031</v>
      </c>
      <c r="B46494" t="s">
        <v>1064</v>
      </c>
      <c r="C46494" t="s">
        <v>1022</v>
      </c>
      <c r="D46494" t="s">
        <v>975</v>
      </c>
      <c r="E46494" t="s">
        <v>1015</v>
      </c>
      <c r="F46494" s="86">
        <v>2657365.1056604302</v>
      </c>
    </row>
    <row r="46495" spans="1:6">
      <c r="A46495">
        <v>2032</v>
      </c>
      <c r="B46495" t="s">
        <v>1064</v>
      </c>
      <c r="C46495" t="s">
        <v>1022</v>
      </c>
      <c r="D46495" t="s">
        <v>975</v>
      </c>
      <c r="E46495" t="s">
        <v>1015</v>
      </c>
      <c r="F46495" s="86">
        <v>2677342.41919294</v>
      </c>
    </row>
    <row r="46496" spans="1:6">
      <c r="A46496">
        <v>2033</v>
      </c>
      <c r="B46496" t="s">
        <v>1064</v>
      </c>
      <c r="C46496" t="s">
        <v>1022</v>
      </c>
      <c r="D46496" t="s">
        <v>975</v>
      </c>
      <c r="E46496" t="s">
        <v>1015</v>
      </c>
      <c r="F46496" s="86">
        <v>2696177.3596682199</v>
      </c>
    </row>
    <row r="46497" spans="1:6">
      <c r="A46497">
        <v>2034</v>
      </c>
      <c r="B46497" t="s">
        <v>1064</v>
      </c>
      <c r="C46497" t="s">
        <v>1022</v>
      </c>
      <c r="D46497" t="s">
        <v>975</v>
      </c>
      <c r="E46497" t="s">
        <v>1015</v>
      </c>
      <c r="F46497" s="86">
        <v>2714694.0130229001</v>
      </c>
    </row>
    <row r="46498" spans="1:6">
      <c r="A46498">
        <v>2035</v>
      </c>
      <c r="B46498" t="s">
        <v>1064</v>
      </c>
      <c r="C46498" t="s">
        <v>1022</v>
      </c>
      <c r="D46498" t="s">
        <v>975</v>
      </c>
      <c r="E46498" t="s">
        <v>1015</v>
      </c>
      <c r="F46498" s="86">
        <v>2732474.5329635302</v>
      </c>
    </row>
    <row r="46499" spans="1:6">
      <c r="A46499">
        <v>2036</v>
      </c>
      <c r="B46499" t="s">
        <v>1064</v>
      </c>
      <c r="C46499" t="s">
        <v>1022</v>
      </c>
      <c r="D46499" t="s">
        <v>975</v>
      </c>
      <c r="E46499" t="s">
        <v>1015</v>
      </c>
      <c r="F46499" s="86">
        <v>2747929.39970783</v>
      </c>
    </row>
    <row r="46500" spans="1:6">
      <c r="A46500">
        <v>2037</v>
      </c>
      <c r="B46500" t="s">
        <v>1064</v>
      </c>
      <c r="C46500" t="s">
        <v>1022</v>
      </c>
      <c r="D46500" t="s">
        <v>975</v>
      </c>
      <c r="E46500" t="s">
        <v>1015</v>
      </c>
      <c r="F46500" s="86">
        <v>2763680.7526683598</v>
      </c>
    </row>
    <row r="46501" spans="1:6">
      <c r="A46501">
        <v>2038</v>
      </c>
      <c r="B46501" t="s">
        <v>1064</v>
      </c>
      <c r="C46501" t="s">
        <v>1022</v>
      </c>
      <c r="D46501" t="s">
        <v>975</v>
      </c>
      <c r="E46501" t="s">
        <v>1015</v>
      </c>
      <c r="F46501" s="86">
        <v>2778616.22516522</v>
      </c>
    </row>
    <row r="46502" spans="1:6">
      <c r="A46502">
        <v>2039</v>
      </c>
      <c r="B46502" t="s">
        <v>1064</v>
      </c>
      <c r="C46502" t="s">
        <v>1022</v>
      </c>
      <c r="D46502" t="s">
        <v>975</v>
      </c>
      <c r="E46502" t="s">
        <v>1015</v>
      </c>
      <c r="F46502" s="86">
        <v>2794304.4290195699</v>
      </c>
    </row>
    <row r="46503" spans="1:6">
      <c r="A46503">
        <v>2040</v>
      </c>
      <c r="B46503" t="s">
        <v>1064</v>
      </c>
      <c r="C46503" t="s">
        <v>1022</v>
      </c>
      <c r="D46503" t="s">
        <v>975</v>
      </c>
      <c r="E46503" t="s">
        <v>1015</v>
      </c>
      <c r="F46503" s="86">
        <v>2809952.2901304401</v>
      </c>
    </row>
    <row r="46504" spans="1:6">
      <c r="A46504">
        <v>2041</v>
      </c>
      <c r="B46504" t="s">
        <v>1064</v>
      </c>
      <c r="C46504" t="s">
        <v>1022</v>
      </c>
      <c r="D46504" t="s">
        <v>975</v>
      </c>
      <c r="E46504" t="s">
        <v>1015</v>
      </c>
      <c r="F46504" s="86">
        <v>2803509.5384094799</v>
      </c>
    </row>
    <row r="46505" spans="1:6">
      <c r="A46505">
        <v>2042</v>
      </c>
      <c r="B46505" t="s">
        <v>1064</v>
      </c>
      <c r="C46505" t="s">
        <v>1022</v>
      </c>
      <c r="D46505" t="s">
        <v>975</v>
      </c>
      <c r="E46505" t="s">
        <v>1015</v>
      </c>
      <c r="F46505" s="86">
        <v>2798458.7691913601</v>
      </c>
    </row>
    <row r="46506" spans="1:6">
      <c r="A46506">
        <v>2043</v>
      </c>
      <c r="B46506" t="s">
        <v>1064</v>
      </c>
      <c r="C46506" t="s">
        <v>1022</v>
      </c>
      <c r="D46506" t="s">
        <v>975</v>
      </c>
      <c r="E46506" t="s">
        <v>1015</v>
      </c>
      <c r="F46506" s="86">
        <v>2793969.81577601</v>
      </c>
    </row>
    <row r="46507" spans="1:6">
      <c r="A46507">
        <v>2044</v>
      </c>
      <c r="B46507" t="s">
        <v>1064</v>
      </c>
      <c r="C46507" t="s">
        <v>1022</v>
      </c>
      <c r="D46507" t="s">
        <v>975</v>
      </c>
      <c r="E46507" t="s">
        <v>1015</v>
      </c>
      <c r="F46507" s="86">
        <v>2790868.7671452798</v>
      </c>
    </row>
    <row r="46508" spans="1:6">
      <c r="A46508">
        <v>2045</v>
      </c>
      <c r="B46508" t="s">
        <v>1064</v>
      </c>
      <c r="C46508" t="s">
        <v>1022</v>
      </c>
      <c r="D46508" t="s">
        <v>975</v>
      </c>
      <c r="E46508" t="s">
        <v>1015</v>
      </c>
      <c r="F46508" s="86">
        <v>2788165.3051163699</v>
      </c>
    </row>
    <row r="46509" spans="1:6">
      <c r="A46509">
        <v>2046</v>
      </c>
      <c r="B46509" t="s">
        <v>1064</v>
      </c>
      <c r="C46509" t="s">
        <v>1022</v>
      </c>
      <c r="D46509" t="s">
        <v>975</v>
      </c>
      <c r="E46509" t="s">
        <v>1015</v>
      </c>
      <c r="F46509" s="86">
        <v>2786114.0710159098</v>
      </c>
    </row>
    <row r="46510" spans="1:6">
      <c r="A46510">
        <v>2047</v>
      </c>
      <c r="B46510" t="s">
        <v>1064</v>
      </c>
      <c r="C46510" t="s">
        <v>1022</v>
      </c>
      <c r="D46510" t="s">
        <v>975</v>
      </c>
      <c r="E46510" t="s">
        <v>1015</v>
      </c>
      <c r="F46510" s="86">
        <v>2784522.7139328299</v>
      </c>
    </row>
    <row r="46511" spans="1:6">
      <c r="A46511">
        <v>2048</v>
      </c>
      <c r="B46511" t="s">
        <v>1064</v>
      </c>
      <c r="C46511" t="s">
        <v>1022</v>
      </c>
      <c r="D46511" t="s">
        <v>975</v>
      </c>
      <c r="E46511" t="s">
        <v>1015</v>
      </c>
      <c r="F46511" s="86">
        <v>2783647.89807485</v>
      </c>
    </row>
    <row r="46512" spans="1:6">
      <c r="A46512">
        <v>2049</v>
      </c>
      <c r="B46512" t="s">
        <v>1064</v>
      </c>
      <c r="C46512" t="s">
        <v>1022</v>
      </c>
      <c r="D46512" t="s">
        <v>975</v>
      </c>
      <c r="E46512" t="s">
        <v>1015</v>
      </c>
      <c r="F46512" s="86">
        <v>2782475.8765661898</v>
      </c>
    </row>
    <row r="46513" spans="1:6">
      <c r="A46513">
        <v>2050</v>
      </c>
      <c r="B46513" t="s">
        <v>1064</v>
      </c>
      <c r="C46513" t="s">
        <v>1022</v>
      </c>
      <c r="D46513" t="s">
        <v>975</v>
      </c>
      <c r="E46513" t="s">
        <v>1015</v>
      </c>
      <c r="F46513" s="86">
        <v>2781332.6006763801</v>
      </c>
    </row>
    <row r="46514" spans="1:6">
      <c r="A46514">
        <v>2017</v>
      </c>
      <c r="B46514" t="s">
        <v>1065</v>
      </c>
      <c r="C46514" t="s">
        <v>1022</v>
      </c>
      <c r="D46514" t="s">
        <v>975</v>
      </c>
      <c r="E46514" t="s">
        <v>1015</v>
      </c>
      <c r="F46514" s="86">
        <v>3732532.0286229402</v>
      </c>
    </row>
    <row r="46515" spans="1:6">
      <c r="A46515">
        <v>2018</v>
      </c>
      <c r="B46515" t="s">
        <v>1065</v>
      </c>
      <c r="C46515" t="s">
        <v>1022</v>
      </c>
      <c r="D46515" t="s">
        <v>975</v>
      </c>
      <c r="E46515" t="s">
        <v>1015</v>
      </c>
      <c r="F46515" s="86">
        <v>3768687.6252514399</v>
      </c>
    </row>
    <row r="46516" spans="1:6">
      <c r="A46516">
        <v>2019</v>
      </c>
      <c r="B46516" t="s">
        <v>1065</v>
      </c>
      <c r="C46516" t="s">
        <v>1022</v>
      </c>
      <c r="D46516" t="s">
        <v>975</v>
      </c>
      <c r="E46516" t="s">
        <v>1015</v>
      </c>
      <c r="F46516" s="86">
        <v>3770912.9051634301</v>
      </c>
    </row>
    <row r="46517" spans="1:6">
      <c r="A46517">
        <v>2020</v>
      </c>
      <c r="B46517" t="s">
        <v>1065</v>
      </c>
      <c r="C46517" t="s">
        <v>1022</v>
      </c>
      <c r="D46517" t="s">
        <v>975</v>
      </c>
      <c r="E46517" t="s">
        <v>1015</v>
      </c>
      <c r="F46517" s="86">
        <v>3775778.1510656099</v>
      </c>
    </row>
    <row r="46518" spans="1:6">
      <c r="A46518">
        <v>2021</v>
      </c>
      <c r="B46518" t="s">
        <v>1065</v>
      </c>
      <c r="C46518" t="s">
        <v>1022</v>
      </c>
      <c r="D46518" t="s">
        <v>975</v>
      </c>
      <c r="E46518" t="s">
        <v>1015</v>
      </c>
      <c r="F46518" s="86">
        <v>3779868.23884083</v>
      </c>
    </row>
    <row r="46519" spans="1:6">
      <c r="A46519">
        <v>2022</v>
      </c>
      <c r="B46519" t="s">
        <v>1065</v>
      </c>
      <c r="C46519" t="s">
        <v>1022</v>
      </c>
      <c r="D46519" t="s">
        <v>975</v>
      </c>
      <c r="E46519" t="s">
        <v>1015</v>
      </c>
      <c r="F46519" s="86">
        <v>3784272.3423363799</v>
      </c>
    </row>
    <row r="46520" spans="1:6">
      <c r="A46520">
        <v>2023</v>
      </c>
      <c r="B46520" t="s">
        <v>1065</v>
      </c>
      <c r="C46520" t="s">
        <v>1022</v>
      </c>
      <c r="D46520" t="s">
        <v>975</v>
      </c>
      <c r="E46520" t="s">
        <v>1015</v>
      </c>
      <c r="F46520" s="86">
        <v>3787678.6408440801</v>
      </c>
    </row>
    <row r="46521" spans="1:6">
      <c r="A46521">
        <v>2024</v>
      </c>
      <c r="B46521" t="s">
        <v>1065</v>
      </c>
      <c r="C46521" t="s">
        <v>1022</v>
      </c>
      <c r="D46521" t="s">
        <v>975</v>
      </c>
      <c r="E46521" t="s">
        <v>1015</v>
      </c>
      <c r="F46521" s="86">
        <v>3791146.8655041698</v>
      </c>
    </row>
    <row r="46522" spans="1:6">
      <c r="A46522">
        <v>2025</v>
      </c>
      <c r="B46522" t="s">
        <v>1065</v>
      </c>
      <c r="C46522" t="s">
        <v>1022</v>
      </c>
      <c r="D46522" t="s">
        <v>975</v>
      </c>
      <c r="E46522" t="s">
        <v>1015</v>
      </c>
      <c r="F46522" s="86">
        <v>3797031.7182848402</v>
      </c>
    </row>
    <row r="46523" spans="1:6">
      <c r="A46523">
        <v>2026</v>
      </c>
      <c r="B46523" t="s">
        <v>1065</v>
      </c>
      <c r="C46523" t="s">
        <v>1022</v>
      </c>
      <c r="D46523" t="s">
        <v>975</v>
      </c>
      <c r="E46523" t="s">
        <v>1015</v>
      </c>
      <c r="F46523" s="86">
        <v>3803628.9828038798</v>
      </c>
    </row>
    <row r="46524" spans="1:6">
      <c r="A46524">
        <v>2027</v>
      </c>
      <c r="B46524" t="s">
        <v>1065</v>
      </c>
      <c r="C46524" t="s">
        <v>1022</v>
      </c>
      <c r="D46524" t="s">
        <v>975</v>
      </c>
      <c r="E46524" t="s">
        <v>1015</v>
      </c>
      <c r="F46524" s="86">
        <v>3811739.8285389501</v>
      </c>
    </row>
    <row r="46525" spans="1:6">
      <c r="A46525">
        <v>2028</v>
      </c>
      <c r="B46525" t="s">
        <v>1065</v>
      </c>
      <c r="C46525" t="s">
        <v>1022</v>
      </c>
      <c r="D46525" t="s">
        <v>975</v>
      </c>
      <c r="E46525" t="s">
        <v>1015</v>
      </c>
      <c r="F46525" s="86">
        <v>3822439.6139944699</v>
      </c>
    </row>
    <row r="46526" spans="1:6">
      <c r="A46526">
        <v>2029</v>
      </c>
      <c r="B46526" t="s">
        <v>1065</v>
      </c>
      <c r="C46526" t="s">
        <v>1022</v>
      </c>
      <c r="D46526" t="s">
        <v>975</v>
      </c>
      <c r="E46526" t="s">
        <v>1015</v>
      </c>
      <c r="F46526" s="86">
        <v>3832618.0294842599</v>
      </c>
    </row>
    <row r="46527" spans="1:6">
      <c r="A46527">
        <v>2030</v>
      </c>
      <c r="B46527" t="s">
        <v>1065</v>
      </c>
      <c r="C46527" t="s">
        <v>1022</v>
      </c>
      <c r="D46527" t="s">
        <v>975</v>
      </c>
      <c r="E46527" t="s">
        <v>1015</v>
      </c>
      <c r="F46527" s="86">
        <v>3843962.6062616101</v>
      </c>
    </row>
    <row r="46528" spans="1:6">
      <c r="A46528">
        <v>2031</v>
      </c>
      <c r="B46528" t="s">
        <v>1065</v>
      </c>
      <c r="C46528" t="s">
        <v>1022</v>
      </c>
      <c r="D46528" t="s">
        <v>975</v>
      </c>
      <c r="E46528" t="s">
        <v>1015</v>
      </c>
      <c r="F46528" s="86">
        <v>3857419.9555210299</v>
      </c>
    </row>
    <row r="46529" spans="1:6">
      <c r="A46529">
        <v>2032</v>
      </c>
      <c r="B46529" t="s">
        <v>1065</v>
      </c>
      <c r="C46529" t="s">
        <v>1022</v>
      </c>
      <c r="D46529" t="s">
        <v>975</v>
      </c>
      <c r="E46529" t="s">
        <v>1015</v>
      </c>
      <c r="F46529" s="86">
        <v>3869527.2250355701</v>
      </c>
    </row>
    <row r="46530" spans="1:6">
      <c r="A46530">
        <v>2033</v>
      </c>
      <c r="B46530" t="s">
        <v>1065</v>
      </c>
      <c r="C46530" t="s">
        <v>1022</v>
      </c>
      <c r="D46530" t="s">
        <v>975</v>
      </c>
      <c r="E46530" t="s">
        <v>1015</v>
      </c>
      <c r="F46530" s="86">
        <v>3879361.0751717002</v>
      </c>
    </row>
    <row r="46531" spans="1:6">
      <c r="A46531">
        <v>2034</v>
      </c>
      <c r="B46531" t="s">
        <v>1065</v>
      </c>
      <c r="C46531" t="s">
        <v>1022</v>
      </c>
      <c r="D46531" t="s">
        <v>975</v>
      </c>
      <c r="E46531" t="s">
        <v>1015</v>
      </c>
      <c r="F46531" s="86">
        <v>3887827.56215685</v>
      </c>
    </row>
    <row r="46532" spans="1:6">
      <c r="A46532">
        <v>2035</v>
      </c>
      <c r="B46532" t="s">
        <v>1065</v>
      </c>
      <c r="C46532" t="s">
        <v>1022</v>
      </c>
      <c r="D46532" t="s">
        <v>975</v>
      </c>
      <c r="E46532" t="s">
        <v>1015</v>
      </c>
      <c r="F46532" s="86">
        <v>3893712.32323237</v>
      </c>
    </row>
    <row r="46533" spans="1:6">
      <c r="A46533">
        <v>2036</v>
      </c>
      <c r="B46533" t="s">
        <v>1065</v>
      </c>
      <c r="C46533" t="s">
        <v>1022</v>
      </c>
      <c r="D46533" t="s">
        <v>975</v>
      </c>
      <c r="E46533" t="s">
        <v>1015</v>
      </c>
      <c r="F46533" s="86">
        <v>3898648.0852230298</v>
      </c>
    </row>
    <row r="46534" spans="1:6">
      <c r="A46534">
        <v>2037</v>
      </c>
      <c r="B46534" t="s">
        <v>1065</v>
      </c>
      <c r="C46534" t="s">
        <v>1022</v>
      </c>
      <c r="D46534" t="s">
        <v>975</v>
      </c>
      <c r="E46534" t="s">
        <v>1015</v>
      </c>
      <c r="F46534" s="86">
        <v>3898003.7817758298</v>
      </c>
    </row>
    <row r="46535" spans="1:6">
      <c r="A46535">
        <v>2038</v>
      </c>
      <c r="B46535" t="s">
        <v>1065</v>
      </c>
      <c r="C46535" t="s">
        <v>1022</v>
      </c>
      <c r="D46535" t="s">
        <v>975</v>
      </c>
      <c r="E46535" t="s">
        <v>1015</v>
      </c>
      <c r="F46535" s="86">
        <v>3895718.4206206799</v>
      </c>
    </row>
    <row r="46536" spans="1:6">
      <c r="A46536">
        <v>2039</v>
      </c>
      <c r="B46536" t="s">
        <v>1065</v>
      </c>
      <c r="C46536" t="s">
        <v>1022</v>
      </c>
      <c r="D46536" t="s">
        <v>975</v>
      </c>
      <c r="E46536" t="s">
        <v>1015</v>
      </c>
      <c r="F46536" s="86">
        <v>3892586.6612866698</v>
      </c>
    </row>
    <row r="46537" spans="1:6">
      <c r="A46537">
        <v>2040</v>
      </c>
      <c r="B46537" t="s">
        <v>1065</v>
      </c>
      <c r="C46537" t="s">
        <v>1022</v>
      </c>
      <c r="D46537" t="s">
        <v>975</v>
      </c>
      <c r="E46537" t="s">
        <v>1015</v>
      </c>
      <c r="F46537" s="86">
        <v>3889840.0830267798</v>
      </c>
    </row>
    <row r="46538" spans="1:6">
      <c r="A46538">
        <v>2041</v>
      </c>
      <c r="B46538" t="s">
        <v>1065</v>
      </c>
      <c r="C46538" t="s">
        <v>1022</v>
      </c>
      <c r="D46538" t="s">
        <v>975</v>
      </c>
      <c r="E46538" t="s">
        <v>1015</v>
      </c>
      <c r="F46538" s="86">
        <v>3875164.0324608702</v>
      </c>
    </row>
    <row r="46539" spans="1:6">
      <c r="A46539">
        <v>2042</v>
      </c>
      <c r="B46539" t="s">
        <v>1065</v>
      </c>
      <c r="C46539" t="s">
        <v>1022</v>
      </c>
      <c r="D46539" t="s">
        <v>975</v>
      </c>
      <c r="E46539" t="s">
        <v>1015</v>
      </c>
      <c r="F46539" s="86">
        <v>3863145.6374019999</v>
      </c>
    </row>
    <row r="46540" spans="1:6">
      <c r="A46540">
        <v>2043</v>
      </c>
      <c r="B46540" t="s">
        <v>1065</v>
      </c>
      <c r="C46540" t="s">
        <v>1022</v>
      </c>
      <c r="D46540" t="s">
        <v>975</v>
      </c>
      <c r="E46540" t="s">
        <v>1015</v>
      </c>
      <c r="F46540" s="86">
        <v>3851815.3294765502</v>
      </c>
    </row>
    <row r="46541" spans="1:6">
      <c r="A46541">
        <v>2044</v>
      </c>
      <c r="B46541" t="s">
        <v>1065</v>
      </c>
      <c r="C46541" t="s">
        <v>1022</v>
      </c>
      <c r="D46541" t="s">
        <v>975</v>
      </c>
      <c r="E46541" t="s">
        <v>1015</v>
      </c>
      <c r="F46541" s="86">
        <v>3842524.63466659</v>
      </c>
    </row>
    <row r="46542" spans="1:6">
      <c r="A46542">
        <v>2045</v>
      </c>
      <c r="B46542" t="s">
        <v>1065</v>
      </c>
      <c r="C46542" t="s">
        <v>1022</v>
      </c>
      <c r="D46542" t="s">
        <v>975</v>
      </c>
      <c r="E46542" t="s">
        <v>1015</v>
      </c>
      <c r="F46542" s="86">
        <v>3835239.1362847001</v>
      </c>
    </row>
    <row r="46543" spans="1:6">
      <c r="A46543">
        <v>2046</v>
      </c>
      <c r="B46543" t="s">
        <v>1065</v>
      </c>
      <c r="C46543" t="s">
        <v>1022</v>
      </c>
      <c r="D46543" t="s">
        <v>975</v>
      </c>
      <c r="E46543" t="s">
        <v>1015</v>
      </c>
      <c r="F46543" s="86">
        <v>3829678.0906281099</v>
      </c>
    </row>
    <row r="46544" spans="1:6">
      <c r="A46544">
        <v>2047</v>
      </c>
      <c r="B46544" t="s">
        <v>1065</v>
      </c>
      <c r="C46544" t="s">
        <v>1022</v>
      </c>
      <c r="D46544" t="s">
        <v>975</v>
      </c>
      <c r="E46544" t="s">
        <v>1015</v>
      </c>
      <c r="F46544" s="86">
        <v>3826619.20226942</v>
      </c>
    </row>
    <row r="46545" spans="1:6">
      <c r="A46545">
        <v>2048</v>
      </c>
      <c r="B46545" t="s">
        <v>1065</v>
      </c>
      <c r="C46545" t="s">
        <v>1022</v>
      </c>
      <c r="D46545" t="s">
        <v>975</v>
      </c>
      <c r="E46545" t="s">
        <v>1015</v>
      </c>
      <c r="F46545" s="86">
        <v>3823468.8784420998</v>
      </c>
    </row>
    <row r="46546" spans="1:6">
      <c r="A46546">
        <v>2049</v>
      </c>
      <c r="B46546" t="s">
        <v>1065</v>
      </c>
      <c r="C46546" t="s">
        <v>1022</v>
      </c>
      <c r="D46546" t="s">
        <v>975</v>
      </c>
      <c r="E46546" t="s">
        <v>1015</v>
      </c>
      <c r="F46546" s="86">
        <v>3820954.2658508699</v>
      </c>
    </row>
    <row r="46547" spans="1:6">
      <c r="A46547">
        <v>2050</v>
      </c>
      <c r="B46547" t="s">
        <v>1065</v>
      </c>
      <c r="C46547" t="s">
        <v>1022</v>
      </c>
      <c r="D46547" t="s">
        <v>975</v>
      </c>
      <c r="E46547" t="s">
        <v>1015</v>
      </c>
      <c r="F46547" s="86">
        <v>3818750.5655286298</v>
      </c>
    </row>
    <row r="46548" spans="1:6">
      <c r="A46548">
        <v>2017</v>
      </c>
      <c r="B46548" t="s">
        <v>1066</v>
      </c>
      <c r="C46548" t="s">
        <v>1022</v>
      </c>
      <c r="D46548" t="s">
        <v>975</v>
      </c>
      <c r="E46548" t="s">
        <v>1015</v>
      </c>
      <c r="F46548" s="86">
        <v>11928966.2192732</v>
      </c>
    </row>
    <row r="46549" spans="1:6">
      <c r="A46549">
        <v>2018</v>
      </c>
      <c r="B46549" t="s">
        <v>1066</v>
      </c>
      <c r="C46549" t="s">
        <v>1022</v>
      </c>
      <c r="D46549" t="s">
        <v>975</v>
      </c>
      <c r="E46549" t="s">
        <v>1015</v>
      </c>
      <c r="F46549" s="86">
        <v>12325513.322421599</v>
      </c>
    </row>
    <row r="46550" spans="1:6">
      <c r="A46550">
        <v>2019</v>
      </c>
      <c r="B46550" t="s">
        <v>1066</v>
      </c>
      <c r="C46550" t="s">
        <v>1022</v>
      </c>
      <c r="D46550" t="s">
        <v>975</v>
      </c>
      <c r="E46550" t="s">
        <v>1015</v>
      </c>
      <c r="F46550" s="86">
        <v>12388665.1099994</v>
      </c>
    </row>
    <row r="46551" spans="1:6">
      <c r="A46551">
        <v>2020</v>
      </c>
      <c r="B46551" t="s">
        <v>1066</v>
      </c>
      <c r="C46551" t="s">
        <v>1022</v>
      </c>
      <c r="D46551" t="s">
        <v>975</v>
      </c>
      <c r="E46551" t="s">
        <v>1015</v>
      </c>
      <c r="F46551" s="86">
        <v>12445857.546001101</v>
      </c>
    </row>
    <row r="46552" spans="1:6">
      <c r="A46552">
        <v>2021</v>
      </c>
      <c r="B46552" t="s">
        <v>1066</v>
      </c>
      <c r="C46552" t="s">
        <v>1022</v>
      </c>
      <c r="D46552" t="s">
        <v>975</v>
      </c>
      <c r="E46552" t="s">
        <v>1015</v>
      </c>
      <c r="F46552" s="86">
        <v>12502563.067846799</v>
      </c>
    </row>
    <row r="46553" spans="1:6">
      <c r="A46553">
        <v>2022</v>
      </c>
      <c r="B46553" t="s">
        <v>1066</v>
      </c>
      <c r="C46553" t="s">
        <v>1022</v>
      </c>
      <c r="D46553" t="s">
        <v>975</v>
      </c>
      <c r="E46553" t="s">
        <v>1015</v>
      </c>
      <c r="F46553" s="86">
        <v>12550630.326325599</v>
      </c>
    </row>
    <row r="46554" spans="1:6">
      <c r="A46554">
        <v>2023</v>
      </c>
      <c r="B46554" t="s">
        <v>1066</v>
      </c>
      <c r="C46554" t="s">
        <v>1022</v>
      </c>
      <c r="D46554" t="s">
        <v>975</v>
      </c>
      <c r="E46554" t="s">
        <v>1015</v>
      </c>
      <c r="F46554" s="86">
        <v>12588932.066095799</v>
      </c>
    </row>
    <row r="46555" spans="1:6">
      <c r="A46555">
        <v>2024</v>
      </c>
      <c r="B46555" t="s">
        <v>1066</v>
      </c>
      <c r="C46555" t="s">
        <v>1022</v>
      </c>
      <c r="D46555" t="s">
        <v>975</v>
      </c>
      <c r="E46555" t="s">
        <v>1015</v>
      </c>
      <c r="F46555" s="86">
        <v>12631305.683766199</v>
      </c>
    </row>
    <row r="46556" spans="1:6">
      <c r="A46556">
        <v>2025</v>
      </c>
      <c r="B46556" t="s">
        <v>1066</v>
      </c>
      <c r="C46556" t="s">
        <v>1022</v>
      </c>
      <c r="D46556" t="s">
        <v>975</v>
      </c>
      <c r="E46556" t="s">
        <v>1015</v>
      </c>
      <c r="F46556" s="86">
        <v>12673586.7389869</v>
      </c>
    </row>
    <row r="46557" spans="1:6">
      <c r="A46557">
        <v>2026</v>
      </c>
      <c r="B46557" t="s">
        <v>1066</v>
      </c>
      <c r="C46557" t="s">
        <v>1022</v>
      </c>
      <c r="D46557" t="s">
        <v>975</v>
      </c>
      <c r="E46557" t="s">
        <v>1015</v>
      </c>
      <c r="F46557" s="86">
        <v>12712476.414983699</v>
      </c>
    </row>
    <row r="46558" spans="1:6">
      <c r="A46558">
        <v>2027</v>
      </c>
      <c r="B46558" t="s">
        <v>1066</v>
      </c>
      <c r="C46558" t="s">
        <v>1022</v>
      </c>
      <c r="D46558" t="s">
        <v>975</v>
      </c>
      <c r="E46558" t="s">
        <v>1015</v>
      </c>
      <c r="F46558" s="86">
        <v>12769329.861406701</v>
      </c>
    </row>
    <row r="46559" spans="1:6">
      <c r="A46559">
        <v>2028</v>
      </c>
      <c r="B46559" t="s">
        <v>1066</v>
      </c>
      <c r="C46559" t="s">
        <v>1022</v>
      </c>
      <c r="D46559" t="s">
        <v>975</v>
      </c>
      <c r="E46559" t="s">
        <v>1015</v>
      </c>
      <c r="F46559" s="86">
        <v>12830863.897283901</v>
      </c>
    </row>
    <row r="46560" spans="1:6">
      <c r="A46560">
        <v>2029</v>
      </c>
      <c r="B46560" t="s">
        <v>1066</v>
      </c>
      <c r="C46560" t="s">
        <v>1022</v>
      </c>
      <c r="D46560" t="s">
        <v>975</v>
      </c>
      <c r="E46560" t="s">
        <v>1015</v>
      </c>
      <c r="F46560" s="86">
        <v>12886141.648819201</v>
      </c>
    </row>
    <row r="46561" spans="1:6">
      <c r="A46561">
        <v>2030</v>
      </c>
      <c r="B46561" t="s">
        <v>1066</v>
      </c>
      <c r="C46561" t="s">
        <v>1022</v>
      </c>
      <c r="D46561" t="s">
        <v>975</v>
      </c>
      <c r="E46561" t="s">
        <v>1015</v>
      </c>
      <c r="F46561" s="86">
        <v>12950384.2320692</v>
      </c>
    </row>
    <row r="46562" spans="1:6">
      <c r="A46562">
        <v>2031</v>
      </c>
      <c r="B46562" t="s">
        <v>1066</v>
      </c>
      <c r="C46562" t="s">
        <v>1022</v>
      </c>
      <c r="D46562" t="s">
        <v>975</v>
      </c>
      <c r="E46562" t="s">
        <v>1015</v>
      </c>
      <c r="F46562" s="86">
        <v>13016169.8098187</v>
      </c>
    </row>
    <row r="46563" spans="1:6">
      <c r="A46563">
        <v>2032</v>
      </c>
      <c r="B46563" t="s">
        <v>1066</v>
      </c>
      <c r="C46563" t="s">
        <v>1022</v>
      </c>
      <c r="D46563" t="s">
        <v>975</v>
      </c>
      <c r="E46563" t="s">
        <v>1015</v>
      </c>
      <c r="F46563" s="86">
        <v>13079776.1530589</v>
      </c>
    </row>
    <row r="46564" spans="1:6">
      <c r="A46564">
        <v>2033</v>
      </c>
      <c r="B46564" t="s">
        <v>1066</v>
      </c>
      <c r="C46564" t="s">
        <v>1022</v>
      </c>
      <c r="D46564" t="s">
        <v>975</v>
      </c>
      <c r="E46564" t="s">
        <v>1015</v>
      </c>
      <c r="F46564" s="86">
        <v>13129427.0719197</v>
      </c>
    </row>
    <row r="46565" spans="1:6">
      <c r="A46565">
        <v>2034</v>
      </c>
      <c r="B46565" t="s">
        <v>1066</v>
      </c>
      <c r="C46565" t="s">
        <v>1022</v>
      </c>
      <c r="D46565" t="s">
        <v>975</v>
      </c>
      <c r="E46565" t="s">
        <v>1015</v>
      </c>
      <c r="F46565" s="86">
        <v>13177818.7124763</v>
      </c>
    </row>
    <row r="46566" spans="1:6">
      <c r="A46566">
        <v>2035</v>
      </c>
      <c r="B46566" t="s">
        <v>1066</v>
      </c>
      <c r="C46566" t="s">
        <v>1022</v>
      </c>
      <c r="D46566" t="s">
        <v>975</v>
      </c>
      <c r="E46566" t="s">
        <v>1015</v>
      </c>
      <c r="F46566" s="86">
        <v>13212972.385845101</v>
      </c>
    </row>
    <row r="46567" spans="1:6">
      <c r="A46567">
        <v>2036</v>
      </c>
      <c r="B46567" t="s">
        <v>1066</v>
      </c>
      <c r="C46567" t="s">
        <v>1022</v>
      </c>
      <c r="D46567" t="s">
        <v>975</v>
      </c>
      <c r="E46567" t="s">
        <v>1015</v>
      </c>
      <c r="F46567" s="86">
        <v>13250382.702505101</v>
      </c>
    </row>
    <row r="46568" spans="1:6">
      <c r="A46568">
        <v>2037</v>
      </c>
      <c r="B46568" t="s">
        <v>1066</v>
      </c>
      <c r="C46568" t="s">
        <v>1022</v>
      </c>
      <c r="D46568" t="s">
        <v>975</v>
      </c>
      <c r="E46568" t="s">
        <v>1015</v>
      </c>
      <c r="F46568" s="86">
        <v>13281066.4900815</v>
      </c>
    </row>
    <row r="46569" spans="1:6">
      <c r="A46569">
        <v>2038</v>
      </c>
      <c r="B46569" t="s">
        <v>1066</v>
      </c>
      <c r="C46569" t="s">
        <v>1022</v>
      </c>
      <c r="D46569" t="s">
        <v>975</v>
      </c>
      <c r="E46569" t="s">
        <v>1015</v>
      </c>
      <c r="F46569" s="86">
        <v>13307259.7081558</v>
      </c>
    </row>
    <row r="46570" spans="1:6">
      <c r="A46570">
        <v>2039</v>
      </c>
      <c r="B46570" t="s">
        <v>1066</v>
      </c>
      <c r="C46570" t="s">
        <v>1022</v>
      </c>
      <c r="D46570" t="s">
        <v>975</v>
      </c>
      <c r="E46570" t="s">
        <v>1015</v>
      </c>
      <c r="F46570" s="86">
        <v>13330643.835773099</v>
      </c>
    </row>
    <row r="46571" spans="1:6">
      <c r="A46571">
        <v>2040</v>
      </c>
      <c r="B46571" t="s">
        <v>1066</v>
      </c>
      <c r="C46571" t="s">
        <v>1022</v>
      </c>
      <c r="D46571" t="s">
        <v>975</v>
      </c>
      <c r="E46571" t="s">
        <v>1015</v>
      </c>
      <c r="F46571" s="86">
        <v>13349251.9853382</v>
      </c>
    </row>
    <row r="46572" spans="1:6">
      <c r="A46572">
        <v>2041</v>
      </c>
      <c r="B46572" t="s">
        <v>1066</v>
      </c>
      <c r="C46572" t="s">
        <v>1022</v>
      </c>
      <c r="D46572" t="s">
        <v>975</v>
      </c>
      <c r="E46572" t="s">
        <v>1015</v>
      </c>
      <c r="F46572" s="86">
        <v>13391129.314754499</v>
      </c>
    </row>
    <row r="46573" spans="1:6">
      <c r="A46573">
        <v>2042</v>
      </c>
      <c r="B46573" t="s">
        <v>1066</v>
      </c>
      <c r="C46573" t="s">
        <v>1022</v>
      </c>
      <c r="D46573" t="s">
        <v>975</v>
      </c>
      <c r="E46573" t="s">
        <v>1015</v>
      </c>
      <c r="F46573" s="86">
        <v>13439607.8748358</v>
      </c>
    </row>
    <row r="46574" spans="1:6">
      <c r="A46574">
        <v>2043</v>
      </c>
      <c r="B46574" t="s">
        <v>1066</v>
      </c>
      <c r="C46574" t="s">
        <v>1022</v>
      </c>
      <c r="D46574" t="s">
        <v>975</v>
      </c>
      <c r="E46574" t="s">
        <v>1015</v>
      </c>
      <c r="F46574" s="86">
        <v>13495375.0616128</v>
      </c>
    </row>
    <row r="46575" spans="1:6">
      <c r="A46575">
        <v>2044</v>
      </c>
      <c r="B46575" t="s">
        <v>1066</v>
      </c>
      <c r="C46575" t="s">
        <v>1022</v>
      </c>
      <c r="D46575" t="s">
        <v>975</v>
      </c>
      <c r="E46575" t="s">
        <v>1015</v>
      </c>
      <c r="F46575" s="86">
        <v>13558814.287766401</v>
      </c>
    </row>
    <row r="46576" spans="1:6">
      <c r="A46576">
        <v>2045</v>
      </c>
      <c r="B46576" t="s">
        <v>1066</v>
      </c>
      <c r="C46576" t="s">
        <v>1022</v>
      </c>
      <c r="D46576" t="s">
        <v>975</v>
      </c>
      <c r="E46576" t="s">
        <v>1015</v>
      </c>
      <c r="F46576" s="86">
        <v>13629159.664076</v>
      </c>
    </row>
    <row r="46577" spans="1:6">
      <c r="A46577">
        <v>2046</v>
      </c>
      <c r="B46577" t="s">
        <v>1066</v>
      </c>
      <c r="C46577" t="s">
        <v>1022</v>
      </c>
      <c r="D46577" t="s">
        <v>975</v>
      </c>
      <c r="E46577" t="s">
        <v>1015</v>
      </c>
      <c r="F46577" s="86">
        <v>13697574.969207499</v>
      </c>
    </row>
    <row r="46578" spans="1:6">
      <c r="A46578">
        <v>2047</v>
      </c>
      <c r="B46578" t="s">
        <v>1066</v>
      </c>
      <c r="C46578" t="s">
        <v>1022</v>
      </c>
      <c r="D46578" t="s">
        <v>975</v>
      </c>
      <c r="E46578" t="s">
        <v>1015</v>
      </c>
      <c r="F46578" s="86">
        <v>13776224.3740998</v>
      </c>
    </row>
    <row r="46579" spans="1:6">
      <c r="A46579">
        <v>2048</v>
      </c>
      <c r="B46579" t="s">
        <v>1066</v>
      </c>
      <c r="C46579" t="s">
        <v>1022</v>
      </c>
      <c r="D46579" t="s">
        <v>975</v>
      </c>
      <c r="E46579" t="s">
        <v>1015</v>
      </c>
      <c r="F46579" s="86">
        <v>13856476.7472983</v>
      </c>
    </row>
    <row r="46580" spans="1:6">
      <c r="A46580">
        <v>2049</v>
      </c>
      <c r="B46580" t="s">
        <v>1066</v>
      </c>
      <c r="C46580" t="s">
        <v>1022</v>
      </c>
      <c r="D46580" t="s">
        <v>975</v>
      </c>
      <c r="E46580" t="s">
        <v>1015</v>
      </c>
      <c r="F46580" s="86">
        <v>13936841.9739353</v>
      </c>
    </row>
    <row r="46581" spans="1:6">
      <c r="A46581">
        <v>2050</v>
      </c>
      <c r="B46581" t="s">
        <v>1066</v>
      </c>
      <c r="C46581" t="s">
        <v>1022</v>
      </c>
      <c r="D46581" t="s">
        <v>975</v>
      </c>
      <c r="E46581" t="s">
        <v>1015</v>
      </c>
      <c r="F46581" s="86">
        <v>14016476.296152599</v>
      </c>
    </row>
    <row r="46582" spans="1:6">
      <c r="A46582">
        <v>2017</v>
      </c>
      <c r="B46582" t="s">
        <v>1067</v>
      </c>
      <c r="C46582" t="s">
        <v>1022</v>
      </c>
      <c r="D46582" t="s">
        <v>975</v>
      </c>
      <c r="E46582" t="s">
        <v>1015</v>
      </c>
      <c r="F46582" s="86">
        <v>4202395.7442664597</v>
      </c>
    </row>
    <row r="46583" spans="1:6">
      <c r="A46583">
        <v>2018</v>
      </c>
      <c r="B46583" t="s">
        <v>1067</v>
      </c>
      <c r="C46583" t="s">
        <v>1022</v>
      </c>
      <c r="D46583" t="s">
        <v>975</v>
      </c>
      <c r="E46583" t="s">
        <v>1015</v>
      </c>
      <c r="F46583" s="86">
        <v>4388713.7408654597</v>
      </c>
    </row>
    <row r="46584" spans="1:6">
      <c r="A46584">
        <v>2019</v>
      </c>
      <c r="B46584" t="s">
        <v>1067</v>
      </c>
      <c r="C46584" t="s">
        <v>1022</v>
      </c>
      <c r="D46584" t="s">
        <v>975</v>
      </c>
      <c r="E46584" t="s">
        <v>1015</v>
      </c>
      <c r="F46584" s="86">
        <v>4434310.3177872403</v>
      </c>
    </row>
    <row r="46585" spans="1:6">
      <c r="A46585">
        <v>2020</v>
      </c>
      <c r="B46585" t="s">
        <v>1067</v>
      </c>
      <c r="C46585" t="s">
        <v>1022</v>
      </c>
      <c r="D46585" t="s">
        <v>975</v>
      </c>
      <c r="E46585" t="s">
        <v>1015</v>
      </c>
      <c r="F46585" s="86">
        <v>4478219.6960381903</v>
      </c>
    </row>
    <row r="46586" spans="1:6">
      <c r="A46586">
        <v>2021</v>
      </c>
      <c r="B46586" t="s">
        <v>1067</v>
      </c>
      <c r="C46586" t="s">
        <v>1022</v>
      </c>
      <c r="D46586" t="s">
        <v>975</v>
      </c>
      <c r="E46586" t="s">
        <v>1015</v>
      </c>
      <c r="F46586" s="86">
        <v>4520259.0025811102</v>
      </c>
    </row>
    <row r="46587" spans="1:6">
      <c r="A46587">
        <v>2022</v>
      </c>
      <c r="B46587" t="s">
        <v>1067</v>
      </c>
      <c r="C46587" t="s">
        <v>1022</v>
      </c>
      <c r="D46587" t="s">
        <v>975</v>
      </c>
      <c r="E46587" t="s">
        <v>1015</v>
      </c>
      <c r="F46587" s="86">
        <v>4560734.4674027096</v>
      </c>
    </row>
    <row r="46588" spans="1:6">
      <c r="A46588">
        <v>2023</v>
      </c>
      <c r="B46588" t="s">
        <v>1067</v>
      </c>
      <c r="C46588" t="s">
        <v>1022</v>
      </c>
      <c r="D46588" t="s">
        <v>975</v>
      </c>
      <c r="E46588" t="s">
        <v>1015</v>
      </c>
      <c r="F46588" s="86">
        <v>4599714.8762762202</v>
      </c>
    </row>
    <row r="46589" spans="1:6">
      <c r="A46589">
        <v>2024</v>
      </c>
      <c r="B46589" t="s">
        <v>1067</v>
      </c>
      <c r="C46589" t="s">
        <v>1022</v>
      </c>
      <c r="D46589" t="s">
        <v>975</v>
      </c>
      <c r="E46589" t="s">
        <v>1015</v>
      </c>
      <c r="F46589" s="86">
        <v>4637251.1049845098</v>
      </c>
    </row>
    <row r="46590" spans="1:6">
      <c r="A46590">
        <v>2025</v>
      </c>
      <c r="B46590" t="s">
        <v>1067</v>
      </c>
      <c r="C46590" t="s">
        <v>1022</v>
      </c>
      <c r="D46590" t="s">
        <v>975</v>
      </c>
      <c r="E46590" t="s">
        <v>1015</v>
      </c>
      <c r="F46590" s="86">
        <v>4678629.1809548</v>
      </c>
    </row>
    <row r="46591" spans="1:6">
      <c r="A46591">
        <v>2026</v>
      </c>
      <c r="B46591" t="s">
        <v>1067</v>
      </c>
      <c r="C46591" t="s">
        <v>1022</v>
      </c>
      <c r="D46591" t="s">
        <v>975</v>
      </c>
      <c r="E46591" t="s">
        <v>1015</v>
      </c>
      <c r="F46591" s="86">
        <v>4723491.2508693105</v>
      </c>
    </row>
    <row r="46592" spans="1:6">
      <c r="A46592">
        <v>2027</v>
      </c>
      <c r="B46592" t="s">
        <v>1067</v>
      </c>
      <c r="C46592" t="s">
        <v>1022</v>
      </c>
      <c r="D46592" t="s">
        <v>975</v>
      </c>
      <c r="E46592" t="s">
        <v>1015</v>
      </c>
      <c r="F46592" s="86">
        <v>4771562.5709563401</v>
      </c>
    </row>
    <row r="46593" spans="1:6">
      <c r="A46593">
        <v>2028</v>
      </c>
      <c r="B46593" t="s">
        <v>1067</v>
      </c>
      <c r="C46593" t="s">
        <v>1022</v>
      </c>
      <c r="D46593" t="s">
        <v>975</v>
      </c>
      <c r="E46593" t="s">
        <v>1015</v>
      </c>
      <c r="F46593" s="86">
        <v>4823235.2994977003</v>
      </c>
    </row>
    <row r="46594" spans="1:6">
      <c r="A46594">
        <v>2029</v>
      </c>
      <c r="B46594" t="s">
        <v>1067</v>
      </c>
      <c r="C46594" t="s">
        <v>1022</v>
      </c>
      <c r="D46594" t="s">
        <v>975</v>
      </c>
      <c r="E46594" t="s">
        <v>1015</v>
      </c>
      <c r="F46594" s="86">
        <v>4874991.6155958399</v>
      </c>
    </row>
    <row r="46595" spans="1:6">
      <c r="A46595">
        <v>2030</v>
      </c>
      <c r="B46595" t="s">
        <v>1067</v>
      </c>
      <c r="C46595" t="s">
        <v>1022</v>
      </c>
      <c r="D46595" t="s">
        <v>975</v>
      </c>
      <c r="E46595" t="s">
        <v>1015</v>
      </c>
      <c r="F46595" s="86">
        <v>4932191.2218291303</v>
      </c>
    </row>
    <row r="46596" spans="1:6">
      <c r="A46596">
        <v>2031</v>
      </c>
      <c r="B46596" t="s">
        <v>1067</v>
      </c>
      <c r="C46596" t="s">
        <v>1022</v>
      </c>
      <c r="D46596" t="s">
        <v>975</v>
      </c>
      <c r="E46596" t="s">
        <v>1015</v>
      </c>
      <c r="F46596" s="86">
        <v>4990429.5451808497</v>
      </c>
    </row>
    <row r="46597" spans="1:6">
      <c r="A46597">
        <v>2032</v>
      </c>
      <c r="B46597" t="s">
        <v>1067</v>
      </c>
      <c r="C46597" t="s">
        <v>1022</v>
      </c>
      <c r="D46597" t="s">
        <v>975</v>
      </c>
      <c r="E46597" t="s">
        <v>1015</v>
      </c>
      <c r="F46597" s="86">
        <v>5049310.0941284997</v>
      </c>
    </row>
    <row r="46598" spans="1:6">
      <c r="A46598">
        <v>2033</v>
      </c>
      <c r="B46598" t="s">
        <v>1067</v>
      </c>
      <c r="C46598" t="s">
        <v>1022</v>
      </c>
      <c r="D46598" t="s">
        <v>975</v>
      </c>
      <c r="E46598" t="s">
        <v>1015</v>
      </c>
      <c r="F46598" s="86">
        <v>5106349.1912233299</v>
      </c>
    </row>
    <row r="46599" spans="1:6">
      <c r="A46599">
        <v>2034</v>
      </c>
      <c r="B46599" t="s">
        <v>1067</v>
      </c>
      <c r="C46599" t="s">
        <v>1022</v>
      </c>
      <c r="D46599" t="s">
        <v>975</v>
      </c>
      <c r="E46599" t="s">
        <v>1015</v>
      </c>
      <c r="F46599" s="86">
        <v>5161199.5275343098</v>
      </c>
    </row>
    <row r="46600" spans="1:6">
      <c r="A46600">
        <v>2035</v>
      </c>
      <c r="B46600" t="s">
        <v>1067</v>
      </c>
      <c r="C46600" t="s">
        <v>1022</v>
      </c>
      <c r="D46600" t="s">
        <v>975</v>
      </c>
      <c r="E46600" t="s">
        <v>1015</v>
      </c>
      <c r="F46600" s="86">
        <v>5211622.4853820503</v>
      </c>
    </row>
    <row r="46601" spans="1:6">
      <c r="A46601">
        <v>2036</v>
      </c>
      <c r="B46601" t="s">
        <v>1067</v>
      </c>
      <c r="C46601" t="s">
        <v>1022</v>
      </c>
      <c r="D46601" t="s">
        <v>975</v>
      </c>
      <c r="E46601" t="s">
        <v>1015</v>
      </c>
      <c r="F46601" s="86">
        <v>5263104.6221088404</v>
      </c>
    </row>
    <row r="46602" spans="1:6">
      <c r="A46602">
        <v>2037</v>
      </c>
      <c r="B46602" t="s">
        <v>1067</v>
      </c>
      <c r="C46602" t="s">
        <v>1022</v>
      </c>
      <c r="D46602" t="s">
        <v>975</v>
      </c>
      <c r="E46602" t="s">
        <v>1015</v>
      </c>
      <c r="F46602" s="86">
        <v>5311234.7692151899</v>
      </c>
    </row>
    <row r="46603" spans="1:6">
      <c r="A46603">
        <v>2038</v>
      </c>
      <c r="B46603" t="s">
        <v>1067</v>
      </c>
      <c r="C46603" t="s">
        <v>1022</v>
      </c>
      <c r="D46603" t="s">
        <v>975</v>
      </c>
      <c r="E46603" t="s">
        <v>1015</v>
      </c>
      <c r="F46603" s="86">
        <v>5358488.5101728896</v>
      </c>
    </row>
    <row r="46604" spans="1:6">
      <c r="A46604">
        <v>2039</v>
      </c>
      <c r="B46604" t="s">
        <v>1067</v>
      </c>
      <c r="C46604" t="s">
        <v>1022</v>
      </c>
      <c r="D46604" t="s">
        <v>975</v>
      </c>
      <c r="E46604" t="s">
        <v>1015</v>
      </c>
      <c r="F46604" s="86">
        <v>5404204.3189263502</v>
      </c>
    </row>
    <row r="46605" spans="1:6">
      <c r="A46605">
        <v>2040</v>
      </c>
      <c r="B46605" t="s">
        <v>1067</v>
      </c>
      <c r="C46605" t="s">
        <v>1022</v>
      </c>
      <c r="D46605" t="s">
        <v>975</v>
      </c>
      <c r="E46605" t="s">
        <v>1015</v>
      </c>
      <c r="F46605" s="86">
        <v>5450493.6091230698</v>
      </c>
    </row>
    <row r="46606" spans="1:6">
      <c r="A46606">
        <v>2041</v>
      </c>
      <c r="B46606" t="s">
        <v>1067</v>
      </c>
      <c r="C46606" t="s">
        <v>1022</v>
      </c>
      <c r="D46606" t="s">
        <v>975</v>
      </c>
      <c r="E46606" t="s">
        <v>1015</v>
      </c>
      <c r="F46606" s="86">
        <v>5469919.6797759002</v>
      </c>
    </row>
    <row r="46607" spans="1:6">
      <c r="A46607">
        <v>2042</v>
      </c>
      <c r="B46607" t="s">
        <v>1067</v>
      </c>
      <c r="C46607" t="s">
        <v>1022</v>
      </c>
      <c r="D46607" t="s">
        <v>975</v>
      </c>
      <c r="E46607" t="s">
        <v>1015</v>
      </c>
      <c r="F46607" s="86">
        <v>5492090.3655468002</v>
      </c>
    </row>
    <row r="46608" spans="1:6">
      <c r="A46608">
        <v>2043</v>
      </c>
      <c r="B46608" t="s">
        <v>1067</v>
      </c>
      <c r="C46608" t="s">
        <v>1022</v>
      </c>
      <c r="D46608" t="s">
        <v>975</v>
      </c>
      <c r="E46608" t="s">
        <v>1015</v>
      </c>
      <c r="F46608" s="86">
        <v>5514776.6796409804</v>
      </c>
    </row>
    <row r="46609" spans="1:6">
      <c r="A46609">
        <v>2044</v>
      </c>
      <c r="B46609" t="s">
        <v>1067</v>
      </c>
      <c r="C46609" t="s">
        <v>1022</v>
      </c>
      <c r="D46609" t="s">
        <v>975</v>
      </c>
      <c r="E46609" t="s">
        <v>1015</v>
      </c>
      <c r="F46609" s="86">
        <v>5540468.3022016902</v>
      </c>
    </row>
    <row r="46610" spans="1:6">
      <c r="A46610">
        <v>2045</v>
      </c>
      <c r="B46610" t="s">
        <v>1067</v>
      </c>
      <c r="C46610" t="s">
        <v>1022</v>
      </c>
      <c r="D46610" t="s">
        <v>975</v>
      </c>
      <c r="E46610" t="s">
        <v>1015</v>
      </c>
      <c r="F46610" s="86">
        <v>5566633.4113327097</v>
      </c>
    </row>
    <row r="46611" spans="1:6">
      <c r="A46611">
        <v>2046</v>
      </c>
      <c r="B46611" t="s">
        <v>1067</v>
      </c>
      <c r="C46611" t="s">
        <v>1022</v>
      </c>
      <c r="D46611" t="s">
        <v>975</v>
      </c>
      <c r="E46611" t="s">
        <v>1015</v>
      </c>
      <c r="F46611" s="86">
        <v>5595260.9850775199</v>
      </c>
    </row>
    <row r="46612" spans="1:6">
      <c r="A46612">
        <v>2047</v>
      </c>
      <c r="B46612" t="s">
        <v>1067</v>
      </c>
      <c r="C46612" t="s">
        <v>1022</v>
      </c>
      <c r="D46612" t="s">
        <v>975</v>
      </c>
      <c r="E46612" t="s">
        <v>1015</v>
      </c>
      <c r="F46612" s="86">
        <v>5623444.5094845202</v>
      </c>
    </row>
    <row r="46613" spans="1:6">
      <c r="A46613">
        <v>2048</v>
      </c>
      <c r="B46613" t="s">
        <v>1067</v>
      </c>
      <c r="C46613" t="s">
        <v>1022</v>
      </c>
      <c r="D46613" t="s">
        <v>975</v>
      </c>
      <c r="E46613" t="s">
        <v>1015</v>
      </c>
      <c r="F46613" s="86">
        <v>5653264.9758720603</v>
      </c>
    </row>
    <row r="46614" spans="1:6">
      <c r="A46614">
        <v>2049</v>
      </c>
      <c r="B46614" t="s">
        <v>1067</v>
      </c>
      <c r="C46614" t="s">
        <v>1022</v>
      </c>
      <c r="D46614" t="s">
        <v>975</v>
      </c>
      <c r="E46614" t="s">
        <v>1015</v>
      </c>
      <c r="F46614" s="86">
        <v>5681774.1984438896</v>
      </c>
    </row>
    <row r="46615" spans="1:6">
      <c r="A46615">
        <v>2050</v>
      </c>
      <c r="B46615" t="s">
        <v>1067</v>
      </c>
      <c r="C46615" t="s">
        <v>1022</v>
      </c>
      <c r="D46615" t="s">
        <v>975</v>
      </c>
      <c r="E46615" t="s">
        <v>1015</v>
      </c>
      <c r="F46615" s="86">
        <v>5711270.5507663097</v>
      </c>
    </row>
    <row r="46616" spans="1:6">
      <c r="A46616">
        <v>2017</v>
      </c>
      <c r="B46616" t="s">
        <v>1068</v>
      </c>
      <c r="C46616" t="s">
        <v>1022</v>
      </c>
      <c r="D46616" t="s">
        <v>975</v>
      </c>
      <c r="E46616" t="s">
        <v>1015</v>
      </c>
      <c r="F46616" s="86">
        <v>1647227.93512015</v>
      </c>
    </row>
    <row r="46617" spans="1:6">
      <c r="A46617">
        <v>2018</v>
      </c>
      <c r="B46617" t="s">
        <v>1068</v>
      </c>
      <c r="C46617" t="s">
        <v>1022</v>
      </c>
      <c r="D46617" t="s">
        <v>975</v>
      </c>
      <c r="E46617" t="s">
        <v>1015</v>
      </c>
      <c r="F46617" s="86">
        <v>1637129.8223931401</v>
      </c>
    </row>
    <row r="46618" spans="1:6">
      <c r="A46618">
        <v>2019</v>
      </c>
      <c r="B46618" t="s">
        <v>1068</v>
      </c>
      <c r="C46618" t="s">
        <v>1022</v>
      </c>
      <c r="D46618" t="s">
        <v>975</v>
      </c>
      <c r="E46618" t="s">
        <v>1015</v>
      </c>
      <c r="F46618" s="86">
        <v>1670163.8819202399</v>
      </c>
    </row>
    <row r="46619" spans="1:6">
      <c r="A46619">
        <v>2020</v>
      </c>
      <c r="B46619" t="s">
        <v>1068</v>
      </c>
      <c r="C46619" t="s">
        <v>1022</v>
      </c>
      <c r="D46619" t="s">
        <v>975</v>
      </c>
      <c r="E46619" t="s">
        <v>1015</v>
      </c>
      <c r="F46619" s="86">
        <v>1702550.8540985701</v>
      </c>
    </row>
    <row r="46620" spans="1:6">
      <c r="A46620">
        <v>2021</v>
      </c>
      <c r="B46620" t="s">
        <v>1068</v>
      </c>
      <c r="C46620" t="s">
        <v>1022</v>
      </c>
      <c r="D46620" t="s">
        <v>975</v>
      </c>
      <c r="E46620" t="s">
        <v>1015</v>
      </c>
      <c r="F46620" s="86">
        <v>1733429.1839825299</v>
      </c>
    </row>
    <row r="46621" spans="1:6">
      <c r="A46621">
        <v>2022</v>
      </c>
      <c r="B46621" t="s">
        <v>1068</v>
      </c>
      <c r="C46621" t="s">
        <v>1022</v>
      </c>
      <c r="D46621" t="s">
        <v>975</v>
      </c>
      <c r="E46621" t="s">
        <v>1015</v>
      </c>
      <c r="F46621" s="86">
        <v>1760941.38305111</v>
      </c>
    </row>
    <row r="46622" spans="1:6">
      <c r="A46622">
        <v>2023</v>
      </c>
      <c r="B46622" t="s">
        <v>1068</v>
      </c>
      <c r="C46622" t="s">
        <v>1022</v>
      </c>
      <c r="D46622" t="s">
        <v>975</v>
      </c>
      <c r="E46622" t="s">
        <v>1015</v>
      </c>
      <c r="F46622" s="86">
        <v>1786445.67974512</v>
      </c>
    </row>
    <row r="46623" spans="1:6">
      <c r="A46623">
        <v>2024</v>
      </c>
      <c r="B46623" t="s">
        <v>1068</v>
      </c>
      <c r="C46623" t="s">
        <v>1022</v>
      </c>
      <c r="D46623" t="s">
        <v>975</v>
      </c>
      <c r="E46623" t="s">
        <v>1015</v>
      </c>
      <c r="F46623" s="86">
        <v>1808508.47121525</v>
      </c>
    </row>
    <row r="46624" spans="1:6">
      <c r="A46624">
        <v>2025</v>
      </c>
      <c r="B46624" t="s">
        <v>1068</v>
      </c>
      <c r="C46624" t="s">
        <v>1022</v>
      </c>
      <c r="D46624" t="s">
        <v>975</v>
      </c>
      <c r="E46624" t="s">
        <v>1015</v>
      </c>
      <c r="F46624" s="86">
        <v>1827798.2881686401</v>
      </c>
    </row>
    <row r="46625" spans="1:6">
      <c r="A46625">
        <v>2026</v>
      </c>
      <c r="B46625" t="s">
        <v>1068</v>
      </c>
      <c r="C46625" t="s">
        <v>1022</v>
      </c>
      <c r="D46625" t="s">
        <v>975</v>
      </c>
      <c r="E46625" t="s">
        <v>1015</v>
      </c>
      <c r="F46625" s="86">
        <v>1844517.3064469399</v>
      </c>
    </row>
    <row r="46626" spans="1:6">
      <c r="A46626">
        <v>2027</v>
      </c>
      <c r="B46626" t="s">
        <v>1068</v>
      </c>
      <c r="C46626" t="s">
        <v>1022</v>
      </c>
      <c r="D46626" t="s">
        <v>975</v>
      </c>
      <c r="E46626" t="s">
        <v>1015</v>
      </c>
      <c r="F46626" s="86">
        <v>1860113.37320356</v>
      </c>
    </row>
    <row r="46627" spans="1:6">
      <c r="A46627">
        <v>2028</v>
      </c>
      <c r="B46627" t="s">
        <v>1068</v>
      </c>
      <c r="C46627" t="s">
        <v>1022</v>
      </c>
      <c r="D46627" t="s">
        <v>975</v>
      </c>
      <c r="E46627" t="s">
        <v>1015</v>
      </c>
      <c r="F46627" s="86">
        <v>1873082.62531731</v>
      </c>
    </row>
    <row r="46628" spans="1:6">
      <c r="A46628">
        <v>2029</v>
      </c>
      <c r="B46628" t="s">
        <v>1068</v>
      </c>
      <c r="C46628" t="s">
        <v>1022</v>
      </c>
      <c r="D46628" t="s">
        <v>975</v>
      </c>
      <c r="E46628" t="s">
        <v>1015</v>
      </c>
      <c r="F46628" s="86">
        <v>1885615.4332828401</v>
      </c>
    </row>
    <row r="46629" spans="1:6">
      <c r="A46629">
        <v>2030</v>
      </c>
      <c r="B46629" t="s">
        <v>1068</v>
      </c>
      <c r="C46629" t="s">
        <v>1022</v>
      </c>
      <c r="D46629" t="s">
        <v>975</v>
      </c>
      <c r="E46629" t="s">
        <v>1015</v>
      </c>
      <c r="F46629" s="86">
        <v>1898375.1339181999</v>
      </c>
    </row>
    <row r="46630" spans="1:6">
      <c r="A46630">
        <v>2031</v>
      </c>
      <c r="B46630" t="s">
        <v>1068</v>
      </c>
      <c r="C46630" t="s">
        <v>1022</v>
      </c>
      <c r="D46630" t="s">
        <v>975</v>
      </c>
      <c r="E46630" t="s">
        <v>1015</v>
      </c>
      <c r="F46630" s="86">
        <v>1914181.4749934999</v>
      </c>
    </row>
    <row r="46631" spans="1:6">
      <c r="A46631">
        <v>2032</v>
      </c>
      <c r="B46631" t="s">
        <v>1068</v>
      </c>
      <c r="C46631" t="s">
        <v>1022</v>
      </c>
      <c r="D46631" t="s">
        <v>975</v>
      </c>
      <c r="E46631" t="s">
        <v>1015</v>
      </c>
      <c r="F46631" s="86">
        <v>1933097.70841974</v>
      </c>
    </row>
    <row r="46632" spans="1:6">
      <c r="A46632">
        <v>2033</v>
      </c>
      <c r="B46632" t="s">
        <v>1068</v>
      </c>
      <c r="C46632" t="s">
        <v>1022</v>
      </c>
      <c r="D46632" t="s">
        <v>975</v>
      </c>
      <c r="E46632" t="s">
        <v>1015</v>
      </c>
      <c r="F46632" s="86">
        <v>1956796.6184318799</v>
      </c>
    </row>
    <row r="46633" spans="1:6">
      <c r="A46633">
        <v>2034</v>
      </c>
      <c r="B46633" t="s">
        <v>1068</v>
      </c>
      <c r="C46633" t="s">
        <v>1022</v>
      </c>
      <c r="D46633" t="s">
        <v>975</v>
      </c>
      <c r="E46633" t="s">
        <v>1015</v>
      </c>
      <c r="F46633" s="86">
        <v>1985512.8164645401</v>
      </c>
    </row>
    <row r="46634" spans="1:6">
      <c r="A46634">
        <v>2035</v>
      </c>
      <c r="B46634" t="s">
        <v>1068</v>
      </c>
      <c r="C46634" t="s">
        <v>1022</v>
      </c>
      <c r="D46634" t="s">
        <v>975</v>
      </c>
      <c r="E46634" t="s">
        <v>1015</v>
      </c>
      <c r="F46634" s="86">
        <v>2021080.8549433399</v>
      </c>
    </row>
    <row r="46635" spans="1:6">
      <c r="A46635">
        <v>2036</v>
      </c>
      <c r="B46635" t="s">
        <v>1068</v>
      </c>
      <c r="C46635" t="s">
        <v>1022</v>
      </c>
      <c r="D46635" t="s">
        <v>975</v>
      </c>
      <c r="E46635" t="s">
        <v>1015</v>
      </c>
      <c r="F46635" s="86">
        <v>2061125.2935909</v>
      </c>
    </row>
    <row r="46636" spans="1:6">
      <c r="A46636">
        <v>2037</v>
      </c>
      <c r="B46636" t="s">
        <v>1068</v>
      </c>
      <c r="C46636" t="s">
        <v>1022</v>
      </c>
      <c r="D46636" t="s">
        <v>975</v>
      </c>
      <c r="E46636" t="s">
        <v>1015</v>
      </c>
      <c r="F46636" s="86">
        <v>2105778.3096497501</v>
      </c>
    </row>
    <row r="46637" spans="1:6">
      <c r="A46637">
        <v>2038</v>
      </c>
      <c r="B46637" t="s">
        <v>1068</v>
      </c>
      <c r="C46637" t="s">
        <v>1022</v>
      </c>
      <c r="D46637" t="s">
        <v>975</v>
      </c>
      <c r="E46637" t="s">
        <v>1015</v>
      </c>
      <c r="F46637" s="86">
        <v>2154590.54174399</v>
      </c>
    </row>
    <row r="46638" spans="1:6">
      <c r="A46638">
        <v>2039</v>
      </c>
      <c r="B46638" t="s">
        <v>1068</v>
      </c>
      <c r="C46638" t="s">
        <v>1022</v>
      </c>
      <c r="D46638" t="s">
        <v>975</v>
      </c>
      <c r="E46638" t="s">
        <v>1015</v>
      </c>
      <c r="F46638" s="86">
        <v>2205378.7323308</v>
      </c>
    </row>
    <row r="46639" spans="1:6">
      <c r="A46639">
        <v>2040</v>
      </c>
      <c r="B46639" t="s">
        <v>1068</v>
      </c>
      <c r="C46639" t="s">
        <v>1022</v>
      </c>
      <c r="D46639" t="s">
        <v>975</v>
      </c>
      <c r="E46639" t="s">
        <v>1015</v>
      </c>
      <c r="F46639" s="86">
        <v>2259309.7096251901</v>
      </c>
    </row>
    <row r="46640" spans="1:6">
      <c r="A46640">
        <v>2041</v>
      </c>
      <c r="B46640" t="s">
        <v>1068</v>
      </c>
      <c r="C46640" t="s">
        <v>1022</v>
      </c>
      <c r="D46640" t="s">
        <v>975</v>
      </c>
      <c r="E46640" t="s">
        <v>1015</v>
      </c>
      <c r="F46640" s="86">
        <v>2286448.1867714999</v>
      </c>
    </row>
    <row r="46641" spans="1:6">
      <c r="A46641">
        <v>2042</v>
      </c>
      <c r="B46641" t="s">
        <v>1068</v>
      </c>
      <c r="C46641" t="s">
        <v>1022</v>
      </c>
      <c r="D46641" t="s">
        <v>975</v>
      </c>
      <c r="E46641" t="s">
        <v>1015</v>
      </c>
      <c r="F46641" s="86">
        <v>2314116.8051452902</v>
      </c>
    </row>
    <row r="46642" spans="1:6">
      <c r="A46642">
        <v>2043</v>
      </c>
      <c r="B46642" t="s">
        <v>1068</v>
      </c>
      <c r="C46642" t="s">
        <v>1022</v>
      </c>
      <c r="D46642" t="s">
        <v>975</v>
      </c>
      <c r="E46642" t="s">
        <v>1015</v>
      </c>
      <c r="F46642" s="86">
        <v>2342964.4585901499</v>
      </c>
    </row>
    <row r="46643" spans="1:6">
      <c r="A46643">
        <v>2044</v>
      </c>
      <c r="B46643" t="s">
        <v>1068</v>
      </c>
      <c r="C46643" t="s">
        <v>1022</v>
      </c>
      <c r="D46643" t="s">
        <v>975</v>
      </c>
      <c r="E46643" t="s">
        <v>1015</v>
      </c>
      <c r="F46643" s="86">
        <v>2372471.9292284101</v>
      </c>
    </row>
    <row r="46644" spans="1:6">
      <c r="A46644">
        <v>2045</v>
      </c>
      <c r="B46644" t="s">
        <v>1068</v>
      </c>
      <c r="C46644" t="s">
        <v>1022</v>
      </c>
      <c r="D46644" t="s">
        <v>975</v>
      </c>
      <c r="E46644" t="s">
        <v>1015</v>
      </c>
      <c r="F46644" s="86">
        <v>2402250.4519830099</v>
      </c>
    </row>
    <row r="46645" spans="1:6">
      <c r="A46645">
        <v>2046</v>
      </c>
      <c r="B46645" t="s">
        <v>1068</v>
      </c>
      <c r="C46645" t="s">
        <v>1022</v>
      </c>
      <c r="D46645" t="s">
        <v>975</v>
      </c>
      <c r="E46645" t="s">
        <v>1015</v>
      </c>
      <c r="F46645" s="86">
        <v>2431612.6225732402</v>
      </c>
    </row>
    <row r="46646" spans="1:6">
      <c r="A46646">
        <v>2047</v>
      </c>
      <c r="B46646" t="s">
        <v>1068</v>
      </c>
      <c r="C46646" t="s">
        <v>1022</v>
      </c>
      <c r="D46646" t="s">
        <v>975</v>
      </c>
      <c r="E46646" t="s">
        <v>1015</v>
      </c>
      <c r="F46646" s="86">
        <v>2459785.2050266801</v>
      </c>
    </row>
    <row r="46647" spans="1:6">
      <c r="A46647">
        <v>2048</v>
      </c>
      <c r="B46647" t="s">
        <v>1068</v>
      </c>
      <c r="C46647" t="s">
        <v>1022</v>
      </c>
      <c r="D46647" t="s">
        <v>975</v>
      </c>
      <c r="E46647" t="s">
        <v>1015</v>
      </c>
      <c r="F46647" s="86">
        <v>2485671.5916719902</v>
      </c>
    </row>
    <row r="46648" spans="1:6">
      <c r="A46648">
        <v>2049</v>
      </c>
      <c r="B46648" t="s">
        <v>1068</v>
      </c>
      <c r="C46648" t="s">
        <v>1022</v>
      </c>
      <c r="D46648" t="s">
        <v>975</v>
      </c>
      <c r="E46648" t="s">
        <v>1015</v>
      </c>
      <c r="F46648" s="86">
        <v>2509581.0666382601</v>
      </c>
    </row>
    <row r="46649" spans="1:6">
      <c r="A46649">
        <v>2050</v>
      </c>
      <c r="B46649" t="s">
        <v>1068</v>
      </c>
      <c r="C46649" t="s">
        <v>1022</v>
      </c>
      <c r="D46649" t="s">
        <v>975</v>
      </c>
      <c r="E46649" t="s">
        <v>1015</v>
      </c>
      <c r="F46649" s="86">
        <v>2530705.5766921798</v>
      </c>
    </row>
    <row r="46650" spans="1:6">
      <c r="A46650">
        <v>2017</v>
      </c>
      <c r="B46650" t="s">
        <v>1069</v>
      </c>
      <c r="C46650" t="s">
        <v>1022</v>
      </c>
      <c r="D46650" t="s">
        <v>975</v>
      </c>
      <c r="E46650" t="s">
        <v>1015</v>
      </c>
      <c r="F46650" s="86">
        <v>7259045.3950158898</v>
      </c>
    </row>
    <row r="46651" spans="1:6">
      <c r="A46651">
        <v>2018</v>
      </c>
      <c r="B46651" t="s">
        <v>1069</v>
      </c>
      <c r="C46651" t="s">
        <v>1022</v>
      </c>
      <c r="D46651" t="s">
        <v>975</v>
      </c>
      <c r="E46651" t="s">
        <v>1015</v>
      </c>
      <c r="F46651" s="86">
        <v>7268275.5089537296</v>
      </c>
    </row>
    <row r="46652" spans="1:6">
      <c r="A46652">
        <v>2019</v>
      </c>
      <c r="B46652" t="s">
        <v>1069</v>
      </c>
      <c r="C46652" t="s">
        <v>1022</v>
      </c>
      <c r="D46652" t="s">
        <v>975</v>
      </c>
      <c r="E46652" t="s">
        <v>1015</v>
      </c>
      <c r="F46652" s="86">
        <v>7305147.3030272797</v>
      </c>
    </row>
    <row r="46653" spans="1:6">
      <c r="A46653">
        <v>2020</v>
      </c>
      <c r="B46653" t="s">
        <v>1069</v>
      </c>
      <c r="C46653" t="s">
        <v>1022</v>
      </c>
      <c r="D46653" t="s">
        <v>975</v>
      </c>
      <c r="E46653" t="s">
        <v>1015</v>
      </c>
      <c r="F46653" s="86">
        <v>7343667.8760448899</v>
      </c>
    </row>
    <row r="46654" spans="1:6">
      <c r="A46654">
        <v>2021</v>
      </c>
      <c r="B46654" t="s">
        <v>1069</v>
      </c>
      <c r="C46654" t="s">
        <v>1022</v>
      </c>
      <c r="D46654" t="s">
        <v>975</v>
      </c>
      <c r="E46654" t="s">
        <v>1015</v>
      </c>
      <c r="F46654" s="86">
        <v>7380370.8929802896</v>
      </c>
    </row>
    <row r="46655" spans="1:6">
      <c r="A46655">
        <v>2022</v>
      </c>
      <c r="B46655" t="s">
        <v>1069</v>
      </c>
      <c r="C46655" t="s">
        <v>1022</v>
      </c>
      <c r="D46655" t="s">
        <v>975</v>
      </c>
      <c r="E46655" t="s">
        <v>1015</v>
      </c>
      <c r="F46655" s="86">
        <v>7411001.3878242904</v>
      </c>
    </row>
    <row r="46656" spans="1:6">
      <c r="A46656">
        <v>2023</v>
      </c>
      <c r="B46656" t="s">
        <v>1069</v>
      </c>
      <c r="C46656" t="s">
        <v>1022</v>
      </c>
      <c r="D46656" t="s">
        <v>975</v>
      </c>
      <c r="E46656" t="s">
        <v>1015</v>
      </c>
      <c r="F46656" s="86">
        <v>7439121.2881585099</v>
      </c>
    </row>
    <row r="46657" spans="1:6">
      <c r="A46657">
        <v>2024</v>
      </c>
      <c r="B46657" t="s">
        <v>1069</v>
      </c>
      <c r="C46657" t="s">
        <v>1022</v>
      </c>
      <c r="D46657" t="s">
        <v>975</v>
      </c>
      <c r="E46657" t="s">
        <v>1015</v>
      </c>
      <c r="F46657" s="86">
        <v>7465585.4541466003</v>
      </c>
    </row>
    <row r="46658" spans="1:6">
      <c r="A46658">
        <v>2025</v>
      </c>
      <c r="B46658" t="s">
        <v>1069</v>
      </c>
      <c r="C46658" t="s">
        <v>1022</v>
      </c>
      <c r="D46658" t="s">
        <v>975</v>
      </c>
      <c r="E46658" t="s">
        <v>1015</v>
      </c>
      <c r="F46658" s="86">
        <v>7489217.38002396</v>
      </c>
    </row>
    <row r="46659" spans="1:6">
      <c r="A46659">
        <v>2026</v>
      </c>
      <c r="B46659" t="s">
        <v>1069</v>
      </c>
      <c r="C46659" t="s">
        <v>1022</v>
      </c>
      <c r="D46659" t="s">
        <v>975</v>
      </c>
      <c r="E46659" t="s">
        <v>1015</v>
      </c>
      <c r="F46659" s="86">
        <v>7515420.9240277102</v>
      </c>
    </row>
    <row r="46660" spans="1:6">
      <c r="A46660">
        <v>2027</v>
      </c>
      <c r="B46660" t="s">
        <v>1069</v>
      </c>
      <c r="C46660" t="s">
        <v>1022</v>
      </c>
      <c r="D46660" t="s">
        <v>975</v>
      </c>
      <c r="E46660" t="s">
        <v>1015</v>
      </c>
      <c r="F46660" s="86">
        <v>7545369.9747742899</v>
      </c>
    </row>
    <row r="46661" spans="1:6">
      <c r="A46661">
        <v>2028</v>
      </c>
      <c r="B46661" t="s">
        <v>1069</v>
      </c>
      <c r="C46661" t="s">
        <v>1022</v>
      </c>
      <c r="D46661" t="s">
        <v>975</v>
      </c>
      <c r="E46661" t="s">
        <v>1015</v>
      </c>
      <c r="F46661" s="86">
        <v>7570408.1263077799</v>
      </c>
    </row>
    <row r="46662" spans="1:6">
      <c r="A46662">
        <v>2029</v>
      </c>
      <c r="B46662" t="s">
        <v>1069</v>
      </c>
      <c r="C46662" t="s">
        <v>1022</v>
      </c>
      <c r="D46662" t="s">
        <v>975</v>
      </c>
      <c r="E46662" t="s">
        <v>1015</v>
      </c>
      <c r="F46662" s="86">
        <v>7598896.56741032</v>
      </c>
    </row>
    <row r="46663" spans="1:6">
      <c r="A46663">
        <v>2030</v>
      </c>
      <c r="B46663" t="s">
        <v>1069</v>
      </c>
      <c r="C46663" t="s">
        <v>1022</v>
      </c>
      <c r="D46663" t="s">
        <v>975</v>
      </c>
      <c r="E46663" t="s">
        <v>1015</v>
      </c>
      <c r="F46663" s="86">
        <v>7623154.8492847597</v>
      </c>
    </row>
    <row r="46664" spans="1:6">
      <c r="A46664">
        <v>2031</v>
      </c>
      <c r="B46664" t="s">
        <v>1069</v>
      </c>
      <c r="C46664" t="s">
        <v>1022</v>
      </c>
      <c r="D46664" t="s">
        <v>975</v>
      </c>
      <c r="E46664" t="s">
        <v>1015</v>
      </c>
      <c r="F46664" s="86">
        <v>7648494.0166576402</v>
      </c>
    </row>
    <row r="46665" spans="1:6">
      <c r="A46665">
        <v>2032</v>
      </c>
      <c r="B46665" t="s">
        <v>1069</v>
      </c>
      <c r="C46665" t="s">
        <v>1022</v>
      </c>
      <c r="D46665" t="s">
        <v>975</v>
      </c>
      <c r="E46665" t="s">
        <v>1015</v>
      </c>
      <c r="F46665" s="86">
        <v>7675427.8535871096</v>
      </c>
    </row>
    <row r="46666" spans="1:6">
      <c r="A46666">
        <v>2033</v>
      </c>
      <c r="B46666" t="s">
        <v>1069</v>
      </c>
      <c r="C46666" t="s">
        <v>1022</v>
      </c>
      <c r="D46666" t="s">
        <v>975</v>
      </c>
      <c r="E46666" t="s">
        <v>1015</v>
      </c>
      <c r="F46666" s="86">
        <v>7697917.1474095797</v>
      </c>
    </row>
    <row r="46667" spans="1:6">
      <c r="A46667">
        <v>2034</v>
      </c>
      <c r="B46667" t="s">
        <v>1069</v>
      </c>
      <c r="C46667" t="s">
        <v>1022</v>
      </c>
      <c r="D46667" t="s">
        <v>975</v>
      </c>
      <c r="E46667" t="s">
        <v>1015</v>
      </c>
      <c r="F46667" s="86">
        <v>7721286.9235564899</v>
      </c>
    </row>
    <row r="46668" spans="1:6">
      <c r="A46668">
        <v>2035</v>
      </c>
      <c r="B46668" t="s">
        <v>1069</v>
      </c>
      <c r="C46668" t="s">
        <v>1022</v>
      </c>
      <c r="D46668" t="s">
        <v>975</v>
      </c>
      <c r="E46668" t="s">
        <v>1015</v>
      </c>
      <c r="F46668" s="86">
        <v>7737925.7039211197</v>
      </c>
    </row>
    <row r="46669" spans="1:6">
      <c r="A46669">
        <v>2036</v>
      </c>
      <c r="B46669" t="s">
        <v>1069</v>
      </c>
      <c r="C46669" t="s">
        <v>1022</v>
      </c>
      <c r="D46669" t="s">
        <v>975</v>
      </c>
      <c r="E46669" t="s">
        <v>1015</v>
      </c>
      <c r="F46669" s="86">
        <v>7757360.3956361199</v>
      </c>
    </row>
    <row r="46670" spans="1:6">
      <c r="A46670">
        <v>2037</v>
      </c>
      <c r="B46670" t="s">
        <v>1069</v>
      </c>
      <c r="C46670" t="s">
        <v>1022</v>
      </c>
      <c r="D46670" t="s">
        <v>975</v>
      </c>
      <c r="E46670" t="s">
        <v>1015</v>
      </c>
      <c r="F46670" s="86">
        <v>7773542.5445033899</v>
      </c>
    </row>
    <row r="46671" spans="1:6">
      <c r="A46671">
        <v>2038</v>
      </c>
      <c r="B46671" t="s">
        <v>1069</v>
      </c>
      <c r="C46671" t="s">
        <v>1022</v>
      </c>
      <c r="D46671" t="s">
        <v>975</v>
      </c>
      <c r="E46671" t="s">
        <v>1015</v>
      </c>
      <c r="F46671" s="86">
        <v>7783956.0009670602</v>
      </c>
    </row>
    <row r="46672" spans="1:6">
      <c r="A46672">
        <v>2039</v>
      </c>
      <c r="B46672" t="s">
        <v>1069</v>
      </c>
      <c r="C46672" t="s">
        <v>1022</v>
      </c>
      <c r="D46672" t="s">
        <v>975</v>
      </c>
      <c r="E46672" t="s">
        <v>1015</v>
      </c>
      <c r="F46672" s="86">
        <v>7793275.6614723401</v>
      </c>
    </row>
    <row r="46673" spans="1:6">
      <c r="A46673">
        <v>2040</v>
      </c>
      <c r="B46673" t="s">
        <v>1069</v>
      </c>
      <c r="C46673" t="s">
        <v>1022</v>
      </c>
      <c r="D46673" t="s">
        <v>975</v>
      </c>
      <c r="E46673" t="s">
        <v>1015</v>
      </c>
      <c r="F46673" s="86">
        <v>7803854.86842601</v>
      </c>
    </row>
    <row r="46674" spans="1:6">
      <c r="A46674">
        <v>2041</v>
      </c>
      <c r="B46674" t="s">
        <v>1069</v>
      </c>
      <c r="C46674" t="s">
        <v>1022</v>
      </c>
      <c r="D46674" t="s">
        <v>975</v>
      </c>
      <c r="E46674" t="s">
        <v>1015</v>
      </c>
      <c r="F46674" s="86">
        <v>7799739.0095055504</v>
      </c>
    </row>
    <row r="46675" spans="1:6">
      <c r="A46675">
        <v>2042</v>
      </c>
      <c r="B46675" t="s">
        <v>1069</v>
      </c>
      <c r="C46675" t="s">
        <v>1022</v>
      </c>
      <c r="D46675" t="s">
        <v>975</v>
      </c>
      <c r="E46675" t="s">
        <v>1015</v>
      </c>
      <c r="F46675" s="86">
        <v>7794757.8152903002</v>
      </c>
    </row>
    <row r="46676" spans="1:6">
      <c r="A46676">
        <v>2043</v>
      </c>
      <c r="B46676" t="s">
        <v>1069</v>
      </c>
      <c r="C46676" t="s">
        <v>1022</v>
      </c>
      <c r="D46676" t="s">
        <v>975</v>
      </c>
      <c r="E46676" t="s">
        <v>1015</v>
      </c>
      <c r="F46676" s="86">
        <v>7795990.3652877901</v>
      </c>
    </row>
    <row r="46677" spans="1:6">
      <c r="A46677">
        <v>2044</v>
      </c>
      <c r="B46677" t="s">
        <v>1069</v>
      </c>
      <c r="C46677" t="s">
        <v>1022</v>
      </c>
      <c r="D46677" t="s">
        <v>975</v>
      </c>
      <c r="E46677" t="s">
        <v>1015</v>
      </c>
      <c r="F46677" s="86">
        <v>7801159.0958654499</v>
      </c>
    </row>
    <row r="46678" spans="1:6">
      <c r="A46678">
        <v>2045</v>
      </c>
      <c r="B46678" t="s">
        <v>1069</v>
      </c>
      <c r="C46678" t="s">
        <v>1022</v>
      </c>
      <c r="D46678" t="s">
        <v>975</v>
      </c>
      <c r="E46678" t="s">
        <v>1015</v>
      </c>
      <c r="F46678" s="86">
        <v>7814209.6269398304</v>
      </c>
    </row>
    <row r="46679" spans="1:6">
      <c r="A46679">
        <v>2046</v>
      </c>
      <c r="B46679" t="s">
        <v>1069</v>
      </c>
      <c r="C46679" t="s">
        <v>1022</v>
      </c>
      <c r="D46679" t="s">
        <v>975</v>
      </c>
      <c r="E46679" t="s">
        <v>1015</v>
      </c>
      <c r="F46679" s="86">
        <v>7828461.7769300202</v>
      </c>
    </row>
    <row r="46680" spans="1:6">
      <c r="A46680">
        <v>2047</v>
      </c>
      <c r="B46680" t="s">
        <v>1069</v>
      </c>
      <c r="C46680" t="s">
        <v>1022</v>
      </c>
      <c r="D46680" t="s">
        <v>975</v>
      </c>
      <c r="E46680" t="s">
        <v>1015</v>
      </c>
      <c r="F46680" s="86">
        <v>7846398.8619608199</v>
      </c>
    </row>
    <row r="46681" spans="1:6">
      <c r="A46681">
        <v>2048</v>
      </c>
      <c r="B46681" t="s">
        <v>1069</v>
      </c>
      <c r="C46681" t="s">
        <v>1022</v>
      </c>
      <c r="D46681" t="s">
        <v>975</v>
      </c>
      <c r="E46681" t="s">
        <v>1015</v>
      </c>
      <c r="F46681" s="86">
        <v>7867197.2463843701</v>
      </c>
    </row>
    <row r="46682" spans="1:6">
      <c r="A46682">
        <v>2049</v>
      </c>
      <c r="B46682" t="s">
        <v>1069</v>
      </c>
      <c r="C46682" t="s">
        <v>1022</v>
      </c>
      <c r="D46682" t="s">
        <v>975</v>
      </c>
      <c r="E46682" t="s">
        <v>1015</v>
      </c>
      <c r="F46682" s="86">
        <v>7889614.6165489303</v>
      </c>
    </row>
    <row r="46683" spans="1:6">
      <c r="A46683">
        <v>2050</v>
      </c>
      <c r="B46683" t="s">
        <v>1069</v>
      </c>
      <c r="C46683" t="s">
        <v>1022</v>
      </c>
      <c r="D46683" t="s">
        <v>975</v>
      </c>
      <c r="E46683" t="s">
        <v>1015</v>
      </c>
      <c r="F46683" s="86">
        <v>7912769.9201712003</v>
      </c>
    </row>
    <row r="46684" spans="1:6">
      <c r="A46684">
        <v>2017</v>
      </c>
      <c r="B46684" t="s">
        <v>1070</v>
      </c>
      <c r="C46684" t="s">
        <v>1022</v>
      </c>
      <c r="D46684" t="s">
        <v>975</v>
      </c>
      <c r="E46684" t="s">
        <v>1015</v>
      </c>
      <c r="F46684" s="86">
        <v>4754302.1994410204</v>
      </c>
    </row>
    <row r="46685" spans="1:6">
      <c r="A46685">
        <v>2018</v>
      </c>
      <c r="B46685" t="s">
        <v>1070</v>
      </c>
      <c r="C46685" t="s">
        <v>1022</v>
      </c>
      <c r="D46685" t="s">
        <v>975</v>
      </c>
      <c r="E46685" t="s">
        <v>1015</v>
      </c>
      <c r="F46685" s="86">
        <v>5265106.0238348199</v>
      </c>
    </row>
    <row r="46686" spans="1:6">
      <c r="A46686">
        <v>2019</v>
      </c>
      <c r="B46686" t="s">
        <v>1070</v>
      </c>
      <c r="C46686" t="s">
        <v>1022</v>
      </c>
      <c r="D46686" t="s">
        <v>975</v>
      </c>
      <c r="E46686" t="s">
        <v>1015</v>
      </c>
      <c r="F46686" s="86">
        <v>5325081.0792597802</v>
      </c>
    </row>
    <row r="46687" spans="1:6">
      <c r="A46687">
        <v>2020</v>
      </c>
      <c r="B46687" t="s">
        <v>1070</v>
      </c>
      <c r="C46687" t="s">
        <v>1022</v>
      </c>
      <c r="D46687" t="s">
        <v>975</v>
      </c>
      <c r="E46687" t="s">
        <v>1015</v>
      </c>
      <c r="F46687" s="86">
        <v>5379570.9702733802</v>
      </c>
    </row>
    <row r="46688" spans="1:6">
      <c r="A46688">
        <v>2021</v>
      </c>
      <c r="B46688" t="s">
        <v>1070</v>
      </c>
      <c r="C46688" t="s">
        <v>1022</v>
      </c>
      <c r="D46688" t="s">
        <v>975</v>
      </c>
      <c r="E46688" t="s">
        <v>1015</v>
      </c>
      <c r="F46688" s="86">
        <v>5434492.6936714305</v>
      </c>
    </row>
    <row r="46689" spans="1:6">
      <c r="A46689">
        <v>2022</v>
      </c>
      <c r="B46689" t="s">
        <v>1070</v>
      </c>
      <c r="C46689" t="s">
        <v>1022</v>
      </c>
      <c r="D46689" t="s">
        <v>975</v>
      </c>
      <c r="E46689" t="s">
        <v>1015</v>
      </c>
      <c r="F46689" s="86">
        <v>5486327.0372733297</v>
      </c>
    </row>
    <row r="46690" spans="1:6">
      <c r="A46690">
        <v>2023</v>
      </c>
      <c r="B46690" t="s">
        <v>1070</v>
      </c>
      <c r="C46690" t="s">
        <v>1022</v>
      </c>
      <c r="D46690" t="s">
        <v>975</v>
      </c>
      <c r="E46690" t="s">
        <v>1015</v>
      </c>
      <c r="F46690" s="86">
        <v>5533805.1457193904</v>
      </c>
    </row>
    <row r="46691" spans="1:6">
      <c r="A46691">
        <v>2024</v>
      </c>
      <c r="B46691" t="s">
        <v>1070</v>
      </c>
      <c r="C46691" t="s">
        <v>1022</v>
      </c>
      <c r="D46691" t="s">
        <v>975</v>
      </c>
      <c r="E46691" t="s">
        <v>1015</v>
      </c>
      <c r="F46691" s="86">
        <v>5582663.9135639798</v>
      </c>
    </row>
    <row r="46692" spans="1:6">
      <c r="A46692">
        <v>2025</v>
      </c>
      <c r="B46692" t="s">
        <v>1070</v>
      </c>
      <c r="C46692" t="s">
        <v>1022</v>
      </c>
      <c r="D46692" t="s">
        <v>975</v>
      </c>
      <c r="E46692" t="s">
        <v>1015</v>
      </c>
      <c r="F46692" s="86">
        <v>5630674.25232716</v>
      </c>
    </row>
    <row r="46693" spans="1:6">
      <c r="A46693">
        <v>2026</v>
      </c>
      <c r="B46693" t="s">
        <v>1070</v>
      </c>
      <c r="C46693" t="s">
        <v>1022</v>
      </c>
      <c r="D46693" t="s">
        <v>975</v>
      </c>
      <c r="E46693" t="s">
        <v>1015</v>
      </c>
      <c r="F46693" s="86">
        <v>5679378.2048710501</v>
      </c>
    </row>
    <row r="46694" spans="1:6">
      <c r="A46694">
        <v>2027</v>
      </c>
      <c r="B46694" t="s">
        <v>1070</v>
      </c>
      <c r="C46694" t="s">
        <v>1022</v>
      </c>
      <c r="D46694" t="s">
        <v>975</v>
      </c>
      <c r="E46694" t="s">
        <v>1015</v>
      </c>
      <c r="F46694" s="86">
        <v>5733171.5686148098</v>
      </c>
    </row>
    <row r="46695" spans="1:6">
      <c r="A46695">
        <v>2028</v>
      </c>
      <c r="B46695" t="s">
        <v>1070</v>
      </c>
      <c r="C46695" t="s">
        <v>1022</v>
      </c>
      <c r="D46695" t="s">
        <v>975</v>
      </c>
      <c r="E46695" t="s">
        <v>1015</v>
      </c>
      <c r="F46695" s="86">
        <v>5789158.4135010801</v>
      </c>
    </row>
    <row r="46696" spans="1:6">
      <c r="A46696">
        <v>2029</v>
      </c>
      <c r="B46696" t="s">
        <v>1070</v>
      </c>
      <c r="C46696" t="s">
        <v>1022</v>
      </c>
      <c r="D46696" t="s">
        <v>975</v>
      </c>
      <c r="E46696" t="s">
        <v>1015</v>
      </c>
      <c r="F46696" s="86">
        <v>5843926.5027184403</v>
      </c>
    </row>
    <row r="46697" spans="1:6">
      <c r="A46697">
        <v>2030</v>
      </c>
      <c r="B46697" t="s">
        <v>1070</v>
      </c>
      <c r="C46697" t="s">
        <v>1022</v>
      </c>
      <c r="D46697" t="s">
        <v>975</v>
      </c>
      <c r="E46697" t="s">
        <v>1015</v>
      </c>
      <c r="F46697" s="86">
        <v>5905563.6586751202</v>
      </c>
    </row>
    <row r="46698" spans="1:6">
      <c r="A46698">
        <v>2031</v>
      </c>
      <c r="B46698" t="s">
        <v>1070</v>
      </c>
      <c r="C46698" t="s">
        <v>1022</v>
      </c>
      <c r="D46698" t="s">
        <v>975</v>
      </c>
      <c r="E46698" t="s">
        <v>1015</v>
      </c>
      <c r="F46698" s="86">
        <v>5968375.2521399502</v>
      </c>
    </row>
    <row r="46699" spans="1:6">
      <c r="A46699">
        <v>2032</v>
      </c>
      <c r="B46699" t="s">
        <v>1070</v>
      </c>
      <c r="C46699" t="s">
        <v>1022</v>
      </c>
      <c r="D46699" t="s">
        <v>975</v>
      </c>
      <c r="E46699" t="s">
        <v>1015</v>
      </c>
      <c r="F46699" s="86">
        <v>6031673.5668182001</v>
      </c>
    </row>
    <row r="46700" spans="1:6">
      <c r="A46700">
        <v>2033</v>
      </c>
      <c r="B46700" t="s">
        <v>1070</v>
      </c>
      <c r="C46700" t="s">
        <v>1022</v>
      </c>
      <c r="D46700" t="s">
        <v>975</v>
      </c>
      <c r="E46700" t="s">
        <v>1015</v>
      </c>
      <c r="F46700" s="86">
        <v>6091756.1445879396</v>
      </c>
    </row>
    <row r="46701" spans="1:6">
      <c r="A46701">
        <v>2034</v>
      </c>
      <c r="B46701" t="s">
        <v>1070</v>
      </c>
      <c r="C46701" t="s">
        <v>1022</v>
      </c>
      <c r="D46701" t="s">
        <v>975</v>
      </c>
      <c r="E46701" t="s">
        <v>1015</v>
      </c>
      <c r="F46701" s="86">
        <v>6155547.4572522799</v>
      </c>
    </row>
    <row r="46702" spans="1:6">
      <c r="A46702">
        <v>2035</v>
      </c>
      <c r="B46702" t="s">
        <v>1070</v>
      </c>
      <c r="C46702" t="s">
        <v>1022</v>
      </c>
      <c r="D46702" t="s">
        <v>975</v>
      </c>
      <c r="E46702" t="s">
        <v>1015</v>
      </c>
      <c r="F46702" s="86">
        <v>6216767.1848935001</v>
      </c>
    </row>
    <row r="46703" spans="1:6">
      <c r="A46703">
        <v>2036</v>
      </c>
      <c r="B46703" t="s">
        <v>1070</v>
      </c>
      <c r="C46703" t="s">
        <v>1022</v>
      </c>
      <c r="D46703" t="s">
        <v>975</v>
      </c>
      <c r="E46703" t="s">
        <v>1015</v>
      </c>
      <c r="F46703" s="86">
        <v>6274156.8714944599</v>
      </c>
    </row>
    <row r="46704" spans="1:6">
      <c r="A46704">
        <v>2037</v>
      </c>
      <c r="B46704" t="s">
        <v>1070</v>
      </c>
      <c r="C46704" t="s">
        <v>1022</v>
      </c>
      <c r="D46704" t="s">
        <v>975</v>
      </c>
      <c r="E46704" t="s">
        <v>1015</v>
      </c>
      <c r="F46704" s="86">
        <v>6334131.0145606697</v>
      </c>
    </row>
    <row r="46705" spans="1:6">
      <c r="A46705">
        <v>2038</v>
      </c>
      <c r="B46705" t="s">
        <v>1070</v>
      </c>
      <c r="C46705" t="s">
        <v>1022</v>
      </c>
      <c r="D46705" t="s">
        <v>975</v>
      </c>
      <c r="E46705" t="s">
        <v>1015</v>
      </c>
      <c r="F46705" s="86">
        <v>6391456.6703024702</v>
      </c>
    </row>
    <row r="46706" spans="1:6">
      <c r="A46706">
        <v>2039</v>
      </c>
      <c r="B46706" t="s">
        <v>1070</v>
      </c>
      <c r="C46706" t="s">
        <v>1022</v>
      </c>
      <c r="D46706" t="s">
        <v>975</v>
      </c>
      <c r="E46706" t="s">
        <v>1015</v>
      </c>
      <c r="F46706" s="86">
        <v>6447032.82141231</v>
      </c>
    </row>
    <row r="46707" spans="1:6">
      <c r="A46707">
        <v>2040</v>
      </c>
      <c r="B46707" t="s">
        <v>1070</v>
      </c>
      <c r="C46707" t="s">
        <v>1022</v>
      </c>
      <c r="D46707" t="s">
        <v>975</v>
      </c>
      <c r="E46707" t="s">
        <v>1015</v>
      </c>
      <c r="F46707" s="86">
        <v>6503507.22943886</v>
      </c>
    </row>
    <row r="46708" spans="1:6">
      <c r="A46708">
        <v>2041</v>
      </c>
      <c r="B46708" t="s">
        <v>1070</v>
      </c>
      <c r="C46708" t="s">
        <v>1022</v>
      </c>
      <c r="D46708" t="s">
        <v>975</v>
      </c>
      <c r="E46708" t="s">
        <v>1015</v>
      </c>
      <c r="F46708" s="86">
        <v>6522556.4608260198</v>
      </c>
    </row>
    <row r="46709" spans="1:6">
      <c r="A46709">
        <v>2042</v>
      </c>
      <c r="B46709" t="s">
        <v>1070</v>
      </c>
      <c r="C46709" t="s">
        <v>1022</v>
      </c>
      <c r="D46709" t="s">
        <v>975</v>
      </c>
      <c r="E46709" t="s">
        <v>1015</v>
      </c>
      <c r="F46709" s="86">
        <v>6542393.6172023397</v>
      </c>
    </row>
    <row r="46710" spans="1:6">
      <c r="A46710">
        <v>2043</v>
      </c>
      <c r="B46710" t="s">
        <v>1070</v>
      </c>
      <c r="C46710" t="s">
        <v>1022</v>
      </c>
      <c r="D46710" t="s">
        <v>975</v>
      </c>
      <c r="E46710" t="s">
        <v>1015</v>
      </c>
      <c r="F46710" s="86">
        <v>6565242.0012971004</v>
      </c>
    </row>
    <row r="46711" spans="1:6">
      <c r="A46711">
        <v>2044</v>
      </c>
      <c r="B46711" t="s">
        <v>1070</v>
      </c>
      <c r="C46711" t="s">
        <v>1022</v>
      </c>
      <c r="D46711" t="s">
        <v>975</v>
      </c>
      <c r="E46711" t="s">
        <v>1015</v>
      </c>
      <c r="F46711" s="86">
        <v>6586928.1111853598</v>
      </c>
    </row>
    <row r="46712" spans="1:6">
      <c r="A46712">
        <v>2045</v>
      </c>
      <c r="B46712" t="s">
        <v>1070</v>
      </c>
      <c r="C46712" t="s">
        <v>1022</v>
      </c>
      <c r="D46712" t="s">
        <v>975</v>
      </c>
      <c r="E46712" t="s">
        <v>1015</v>
      </c>
      <c r="F46712" s="86">
        <v>6609382.2022438496</v>
      </c>
    </row>
    <row r="46713" spans="1:6">
      <c r="A46713">
        <v>2046</v>
      </c>
      <c r="B46713" t="s">
        <v>1070</v>
      </c>
      <c r="C46713" t="s">
        <v>1022</v>
      </c>
      <c r="D46713" t="s">
        <v>975</v>
      </c>
      <c r="E46713" t="s">
        <v>1015</v>
      </c>
      <c r="F46713" s="86">
        <v>6631911.4987681704</v>
      </c>
    </row>
    <row r="46714" spans="1:6">
      <c r="A46714">
        <v>2047</v>
      </c>
      <c r="B46714" t="s">
        <v>1070</v>
      </c>
      <c r="C46714" t="s">
        <v>1022</v>
      </c>
      <c r="D46714" t="s">
        <v>975</v>
      </c>
      <c r="E46714" t="s">
        <v>1015</v>
      </c>
      <c r="F46714" s="86">
        <v>6654176.9632425904</v>
      </c>
    </row>
    <row r="46715" spans="1:6">
      <c r="A46715">
        <v>2048</v>
      </c>
      <c r="B46715" t="s">
        <v>1070</v>
      </c>
      <c r="C46715" t="s">
        <v>1022</v>
      </c>
      <c r="D46715" t="s">
        <v>975</v>
      </c>
      <c r="E46715" t="s">
        <v>1015</v>
      </c>
      <c r="F46715" s="86">
        <v>6675677.6077759396</v>
      </c>
    </row>
    <row r="46716" spans="1:6">
      <c r="A46716">
        <v>2049</v>
      </c>
      <c r="B46716" t="s">
        <v>1070</v>
      </c>
      <c r="C46716" t="s">
        <v>1022</v>
      </c>
      <c r="D46716" t="s">
        <v>975</v>
      </c>
      <c r="E46716" t="s">
        <v>1015</v>
      </c>
      <c r="F46716" s="86">
        <v>6695958.3756762398</v>
      </c>
    </row>
    <row r="46717" spans="1:6">
      <c r="A46717">
        <v>2050</v>
      </c>
      <c r="B46717" t="s">
        <v>1070</v>
      </c>
      <c r="C46717" t="s">
        <v>1022</v>
      </c>
      <c r="D46717" t="s">
        <v>975</v>
      </c>
      <c r="E46717" t="s">
        <v>1015</v>
      </c>
      <c r="F46717" s="86">
        <v>6715016.2431516098</v>
      </c>
    </row>
    <row r="46718" spans="1:6">
      <c r="A46718">
        <v>2017</v>
      </c>
      <c r="B46718" t="s">
        <v>1071</v>
      </c>
      <c r="C46718" t="s">
        <v>1022</v>
      </c>
      <c r="D46718" t="s">
        <v>975</v>
      </c>
      <c r="E46718" t="s">
        <v>1015</v>
      </c>
      <c r="F46718" s="86">
        <v>1625010.9023545501</v>
      </c>
    </row>
    <row r="46719" spans="1:6">
      <c r="A46719">
        <v>2018</v>
      </c>
      <c r="B46719" t="s">
        <v>1071</v>
      </c>
      <c r="C46719" t="s">
        <v>1022</v>
      </c>
      <c r="D46719" t="s">
        <v>975</v>
      </c>
      <c r="E46719" t="s">
        <v>1015</v>
      </c>
      <c r="F46719" s="86">
        <v>1627683.4438769899</v>
      </c>
    </row>
    <row r="46720" spans="1:6">
      <c r="A46720">
        <v>2019</v>
      </c>
      <c r="B46720" t="s">
        <v>1071</v>
      </c>
      <c r="C46720" t="s">
        <v>1022</v>
      </c>
      <c r="D46720" t="s">
        <v>975</v>
      </c>
      <c r="E46720" t="s">
        <v>1015</v>
      </c>
      <c r="F46720" s="86">
        <v>1636428.8897972701</v>
      </c>
    </row>
    <row r="46721" spans="1:6">
      <c r="A46721">
        <v>2020</v>
      </c>
      <c r="B46721" t="s">
        <v>1071</v>
      </c>
      <c r="C46721" t="s">
        <v>1022</v>
      </c>
      <c r="D46721" t="s">
        <v>975</v>
      </c>
      <c r="E46721" t="s">
        <v>1015</v>
      </c>
      <c r="F46721" s="86">
        <v>1645518.3754537399</v>
      </c>
    </row>
    <row r="46722" spans="1:6">
      <c r="A46722">
        <v>2021</v>
      </c>
      <c r="B46722" t="s">
        <v>1071</v>
      </c>
      <c r="C46722" t="s">
        <v>1022</v>
      </c>
      <c r="D46722" t="s">
        <v>975</v>
      </c>
      <c r="E46722" t="s">
        <v>1015</v>
      </c>
      <c r="F46722" s="86">
        <v>1654244.4527324799</v>
      </c>
    </row>
    <row r="46723" spans="1:6">
      <c r="A46723">
        <v>2022</v>
      </c>
      <c r="B46723" t="s">
        <v>1071</v>
      </c>
      <c r="C46723" t="s">
        <v>1022</v>
      </c>
      <c r="D46723" t="s">
        <v>975</v>
      </c>
      <c r="E46723" t="s">
        <v>1015</v>
      </c>
      <c r="F46723" s="86">
        <v>1661613.1060027799</v>
      </c>
    </row>
    <row r="46724" spans="1:6">
      <c r="A46724">
        <v>2023</v>
      </c>
      <c r="B46724" t="s">
        <v>1071</v>
      </c>
      <c r="C46724" t="s">
        <v>1022</v>
      </c>
      <c r="D46724" t="s">
        <v>975</v>
      </c>
      <c r="E46724" t="s">
        <v>1015</v>
      </c>
      <c r="F46724" s="86">
        <v>1668427.97476768</v>
      </c>
    </row>
    <row r="46725" spans="1:6">
      <c r="A46725">
        <v>2024</v>
      </c>
      <c r="B46725" t="s">
        <v>1071</v>
      </c>
      <c r="C46725" t="s">
        <v>1022</v>
      </c>
      <c r="D46725" t="s">
        <v>975</v>
      </c>
      <c r="E46725" t="s">
        <v>1015</v>
      </c>
      <c r="F46725" s="86">
        <v>1674919.06966452</v>
      </c>
    </row>
    <row r="46726" spans="1:6">
      <c r="A46726">
        <v>2025</v>
      </c>
      <c r="B46726" t="s">
        <v>1071</v>
      </c>
      <c r="C46726" t="s">
        <v>1022</v>
      </c>
      <c r="D46726" t="s">
        <v>975</v>
      </c>
      <c r="E46726" t="s">
        <v>1015</v>
      </c>
      <c r="F46726" s="86">
        <v>1680768.52541573</v>
      </c>
    </row>
    <row r="46727" spans="1:6">
      <c r="A46727">
        <v>2026</v>
      </c>
      <c r="B46727" t="s">
        <v>1071</v>
      </c>
      <c r="C46727" t="s">
        <v>1022</v>
      </c>
      <c r="D46727" t="s">
        <v>975</v>
      </c>
      <c r="E46727" t="s">
        <v>1015</v>
      </c>
      <c r="F46727" s="86">
        <v>1687170.8643269399</v>
      </c>
    </row>
    <row r="46728" spans="1:6">
      <c r="A46728">
        <v>2027</v>
      </c>
      <c r="B46728" t="s">
        <v>1071</v>
      </c>
      <c r="C46728" t="s">
        <v>1022</v>
      </c>
      <c r="D46728" t="s">
        <v>975</v>
      </c>
      <c r="E46728" t="s">
        <v>1015</v>
      </c>
      <c r="F46728" s="86">
        <v>1694396.1171470999</v>
      </c>
    </row>
    <row r="46729" spans="1:6">
      <c r="A46729">
        <v>2028</v>
      </c>
      <c r="B46729" t="s">
        <v>1071</v>
      </c>
      <c r="C46729" t="s">
        <v>1022</v>
      </c>
      <c r="D46729" t="s">
        <v>975</v>
      </c>
      <c r="E46729" t="s">
        <v>1015</v>
      </c>
      <c r="F46729" s="86">
        <v>1700517.57032405</v>
      </c>
    </row>
    <row r="46730" spans="1:6">
      <c r="A46730">
        <v>2029</v>
      </c>
      <c r="B46730" t="s">
        <v>1071</v>
      </c>
      <c r="C46730" t="s">
        <v>1022</v>
      </c>
      <c r="D46730" t="s">
        <v>975</v>
      </c>
      <c r="E46730" t="s">
        <v>1015</v>
      </c>
      <c r="F46730" s="86">
        <v>1707363.3657147901</v>
      </c>
    </row>
    <row r="46731" spans="1:6">
      <c r="A46731">
        <v>2030</v>
      </c>
      <c r="B46731" t="s">
        <v>1071</v>
      </c>
      <c r="C46731" t="s">
        <v>1022</v>
      </c>
      <c r="D46731" t="s">
        <v>975</v>
      </c>
      <c r="E46731" t="s">
        <v>1015</v>
      </c>
      <c r="F46731" s="86">
        <v>1713253.070636</v>
      </c>
    </row>
    <row r="46732" spans="1:6">
      <c r="A46732">
        <v>2031</v>
      </c>
      <c r="B46732" t="s">
        <v>1071</v>
      </c>
      <c r="C46732" t="s">
        <v>1022</v>
      </c>
      <c r="D46732" t="s">
        <v>975</v>
      </c>
      <c r="E46732" t="s">
        <v>1015</v>
      </c>
      <c r="F46732" s="86">
        <v>1719349.73090189</v>
      </c>
    </row>
    <row r="46733" spans="1:6">
      <c r="A46733">
        <v>2032</v>
      </c>
      <c r="B46733" t="s">
        <v>1071</v>
      </c>
      <c r="C46733" t="s">
        <v>1022</v>
      </c>
      <c r="D46733" t="s">
        <v>975</v>
      </c>
      <c r="E46733" t="s">
        <v>1015</v>
      </c>
      <c r="F46733" s="86">
        <v>1725773.06233027</v>
      </c>
    </row>
    <row r="46734" spans="1:6">
      <c r="A46734">
        <v>2033</v>
      </c>
      <c r="B46734" t="s">
        <v>1071</v>
      </c>
      <c r="C46734" t="s">
        <v>1022</v>
      </c>
      <c r="D46734" t="s">
        <v>975</v>
      </c>
      <c r="E46734" t="s">
        <v>1015</v>
      </c>
      <c r="F46734" s="86">
        <v>1731147.03842967</v>
      </c>
    </row>
    <row r="46735" spans="1:6">
      <c r="A46735">
        <v>2034</v>
      </c>
      <c r="B46735" t="s">
        <v>1071</v>
      </c>
      <c r="C46735" t="s">
        <v>1022</v>
      </c>
      <c r="D46735" t="s">
        <v>975</v>
      </c>
      <c r="E46735" t="s">
        <v>1015</v>
      </c>
      <c r="F46735" s="86">
        <v>1736705.1474152701</v>
      </c>
    </row>
    <row r="46736" spans="1:6">
      <c r="A46736">
        <v>2035</v>
      </c>
      <c r="B46736" t="s">
        <v>1071</v>
      </c>
      <c r="C46736" t="s">
        <v>1022</v>
      </c>
      <c r="D46736" t="s">
        <v>975</v>
      </c>
      <c r="E46736" t="s">
        <v>1015</v>
      </c>
      <c r="F46736" s="86">
        <v>1740769.63596427</v>
      </c>
    </row>
    <row r="46737" spans="1:6">
      <c r="A46737">
        <v>2036</v>
      </c>
      <c r="B46737" t="s">
        <v>1071</v>
      </c>
      <c r="C46737" t="s">
        <v>1022</v>
      </c>
      <c r="D46737" t="s">
        <v>975</v>
      </c>
      <c r="E46737" t="s">
        <v>1015</v>
      </c>
      <c r="F46737" s="86">
        <v>1745458.1605297199</v>
      </c>
    </row>
    <row r="46738" spans="1:6">
      <c r="A46738">
        <v>2037</v>
      </c>
      <c r="B46738" t="s">
        <v>1071</v>
      </c>
      <c r="C46738" t="s">
        <v>1022</v>
      </c>
      <c r="D46738" t="s">
        <v>975</v>
      </c>
      <c r="E46738" t="s">
        <v>1015</v>
      </c>
      <c r="F46738" s="86">
        <v>1749448.14529981</v>
      </c>
    </row>
    <row r="46739" spans="1:6">
      <c r="A46739">
        <v>2038</v>
      </c>
      <c r="B46739" t="s">
        <v>1071</v>
      </c>
      <c r="C46739" t="s">
        <v>1022</v>
      </c>
      <c r="D46739" t="s">
        <v>975</v>
      </c>
      <c r="E46739" t="s">
        <v>1015</v>
      </c>
      <c r="F46739" s="86">
        <v>1752173.38285185</v>
      </c>
    </row>
    <row r="46740" spans="1:6">
      <c r="A46740">
        <v>2039</v>
      </c>
      <c r="B46740" t="s">
        <v>1071</v>
      </c>
      <c r="C46740" t="s">
        <v>1022</v>
      </c>
      <c r="D46740" t="s">
        <v>975</v>
      </c>
      <c r="E46740" t="s">
        <v>1015</v>
      </c>
      <c r="F46740" s="86">
        <v>1754706.4708348301</v>
      </c>
    </row>
    <row r="46741" spans="1:6">
      <c r="A46741">
        <v>2040</v>
      </c>
      <c r="B46741" t="s">
        <v>1071</v>
      </c>
      <c r="C46741" t="s">
        <v>1022</v>
      </c>
      <c r="D46741" t="s">
        <v>975</v>
      </c>
      <c r="E46741" t="s">
        <v>1015</v>
      </c>
      <c r="F46741" s="86">
        <v>1757499.5875905</v>
      </c>
    </row>
    <row r="46742" spans="1:6">
      <c r="A46742">
        <v>2041</v>
      </c>
      <c r="B46742" t="s">
        <v>1071</v>
      </c>
      <c r="C46742" t="s">
        <v>1022</v>
      </c>
      <c r="D46742" t="s">
        <v>975</v>
      </c>
      <c r="E46742" t="s">
        <v>1015</v>
      </c>
      <c r="F46742" s="86">
        <v>1757152.83431711</v>
      </c>
    </row>
    <row r="46743" spans="1:6">
      <c r="A46743">
        <v>2042</v>
      </c>
      <c r="B46743" t="s">
        <v>1071</v>
      </c>
      <c r="C46743" t="s">
        <v>1022</v>
      </c>
      <c r="D46743" t="s">
        <v>975</v>
      </c>
      <c r="E46743" t="s">
        <v>1015</v>
      </c>
      <c r="F46743" s="86">
        <v>1756578.8128799701</v>
      </c>
    </row>
    <row r="46744" spans="1:6">
      <c r="A46744">
        <v>2043</v>
      </c>
      <c r="B46744" t="s">
        <v>1071</v>
      </c>
      <c r="C46744" t="s">
        <v>1022</v>
      </c>
      <c r="D46744" t="s">
        <v>975</v>
      </c>
      <c r="E46744" t="s">
        <v>1015</v>
      </c>
      <c r="F46744" s="86">
        <v>1757364.5269253401</v>
      </c>
    </row>
    <row r="46745" spans="1:6">
      <c r="A46745">
        <v>2044</v>
      </c>
      <c r="B46745" t="s">
        <v>1071</v>
      </c>
      <c r="C46745" t="s">
        <v>1022</v>
      </c>
      <c r="D46745" t="s">
        <v>975</v>
      </c>
      <c r="E46745" t="s">
        <v>1015</v>
      </c>
      <c r="F46745" s="86">
        <v>1758985.24407593</v>
      </c>
    </row>
    <row r="46746" spans="1:6">
      <c r="A46746">
        <v>2045</v>
      </c>
      <c r="B46746" t="s">
        <v>1071</v>
      </c>
      <c r="C46746" t="s">
        <v>1022</v>
      </c>
      <c r="D46746" t="s">
        <v>975</v>
      </c>
      <c r="E46746" t="s">
        <v>1015</v>
      </c>
      <c r="F46746" s="86">
        <v>1762321.52213662</v>
      </c>
    </row>
    <row r="46747" spans="1:6">
      <c r="A46747">
        <v>2046</v>
      </c>
      <c r="B46747" t="s">
        <v>1071</v>
      </c>
      <c r="C46747" t="s">
        <v>1022</v>
      </c>
      <c r="D46747" t="s">
        <v>975</v>
      </c>
      <c r="E46747" t="s">
        <v>1015</v>
      </c>
      <c r="F46747" s="86">
        <v>1765870.26136984</v>
      </c>
    </row>
    <row r="46748" spans="1:6">
      <c r="A46748">
        <v>2047</v>
      </c>
      <c r="B46748" t="s">
        <v>1071</v>
      </c>
      <c r="C46748" t="s">
        <v>1022</v>
      </c>
      <c r="D46748" t="s">
        <v>975</v>
      </c>
      <c r="E46748" t="s">
        <v>1015</v>
      </c>
      <c r="F46748" s="86">
        <v>1770201.5531623</v>
      </c>
    </row>
    <row r="46749" spans="1:6">
      <c r="A46749">
        <v>2048</v>
      </c>
      <c r="B46749" t="s">
        <v>1071</v>
      </c>
      <c r="C46749" t="s">
        <v>1022</v>
      </c>
      <c r="D46749" t="s">
        <v>975</v>
      </c>
      <c r="E46749" t="s">
        <v>1015</v>
      </c>
      <c r="F46749" s="86">
        <v>1775141.1538179901</v>
      </c>
    </row>
    <row r="46750" spans="1:6">
      <c r="A46750">
        <v>2049</v>
      </c>
      <c r="B46750" t="s">
        <v>1071</v>
      </c>
      <c r="C46750" t="s">
        <v>1022</v>
      </c>
      <c r="D46750" t="s">
        <v>975</v>
      </c>
      <c r="E46750" t="s">
        <v>1015</v>
      </c>
      <c r="F46750" s="86">
        <v>1780427.5270452299</v>
      </c>
    </row>
    <row r="46751" spans="1:6">
      <c r="A46751">
        <v>2050</v>
      </c>
      <c r="B46751" t="s">
        <v>1071</v>
      </c>
      <c r="C46751" t="s">
        <v>1022</v>
      </c>
      <c r="D46751" t="s">
        <v>975</v>
      </c>
      <c r="E46751" t="s">
        <v>1015</v>
      </c>
      <c r="F46751" s="86">
        <v>1785875.1459484401</v>
      </c>
    </row>
    <row r="46752" spans="1:6">
      <c r="A46752">
        <v>2017</v>
      </c>
      <c r="B46752" t="s">
        <v>1072</v>
      </c>
      <c r="C46752" t="s">
        <v>1022</v>
      </c>
      <c r="D46752" t="s">
        <v>975</v>
      </c>
      <c r="E46752" t="s">
        <v>1015</v>
      </c>
      <c r="F46752" s="86">
        <v>15484505.620849401</v>
      </c>
    </row>
    <row r="46753" spans="1:6">
      <c r="A46753">
        <v>2018</v>
      </c>
      <c r="B46753" t="s">
        <v>1072</v>
      </c>
      <c r="C46753" t="s">
        <v>1022</v>
      </c>
      <c r="D46753" t="s">
        <v>975</v>
      </c>
      <c r="E46753" t="s">
        <v>1015</v>
      </c>
      <c r="F46753" s="86">
        <v>15764863.883754101</v>
      </c>
    </row>
    <row r="46754" spans="1:6">
      <c r="A46754">
        <v>2019</v>
      </c>
      <c r="B46754" t="s">
        <v>1072</v>
      </c>
      <c r="C46754" t="s">
        <v>1022</v>
      </c>
      <c r="D46754" t="s">
        <v>975</v>
      </c>
      <c r="E46754" t="s">
        <v>1015</v>
      </c>
      <c r="F46754" s="86">
        <v>15926702.931084899</v>
      </c>
    </row>
    <row r="46755" spans="1:6">
      <c r="A46755">
        <v>2020</v>
      </c>
      <c r="B46755" t="s">
        <v>1072</v>
      </c>
      <c r="C46755" t="s">
        <v>1022</v>
      </c>
      <c r="D46755" t="s">
        <v>975</v>
      </c>
      <c r="E46755" t="s">
        <v>1015</v>
      </c>
      <c r="F46755" s="86">
        <v>16083296.0311427</v>
      </c>
    </row>
    <row r="46756" spans="1:6">
      <c r="A46756">
        <v>2021</v>
      </c>
      <c r="B46756" t="s">
        <v>1072</v>
      </c>
      <c r="C46756" t="s">
        <v>1022</v>
      </c>
      <c r="D46756" t="s">
        <v>975</v>
      </c>
      <c r="E46756" t="s">
        <v>1015</v>
      </c>
      <c r="F46756" s="86">
        <v>16226219.402367</v>
      </c>
    </row>
    <row r="46757" spans="1:6">
      <c r="A46757">
        <v>2022</v>
      </c>
      <c r="B46757" t="s">
        <v>1072</v>
      </c>
      <c r="C46757" t="s">
        <v>1022</v>
      </c>
      <c r="D46757" t="s">
        <v>975</v>
      </c>
      <c r="E46757" t="s">
        <v>1015</v>
      </c>
      <c r="F46757" s="86">
        <v>16355325.173528999</v>
      </c>
    </row>
    <row r="46758" spans="1:6">
      <c r="A46758">
        <v>2023</v>
      </c>
      <c r="B46758" t="s">
        <v>1072</v>
      </c>
      <c r="C46758" t="s">
        <v>1022</v>
      </c>
      <c r="D46758" t="s">
        <v>975</v>
      </c>
      <c r="E46758" t="s">
        <v>1015</v>
      </c>
      <c r="F46758" s="86">
        <v>16474594.7590464</v>
      </c>
    </row>
    <row r="46759" spans="1:6">
      <c r="A46759">
        <v>2024</v>
      </c>
      <c r="B46759" t="s">
        <v>1072</v>
      </c>
      <c r="C46759" t="s">
        <v>1022</v>
      </c>
      <c r="D46759" t="s">
        <v>975</v>
      </c>
      <c r="E46759" t="s">
        <v>1015</v>
      </c>
      <c r="F46759" s="86">
        <v>16580111.4960077</v>
      </c>
    </row>
    <row r="46760" spans="1:6">
      <c r="A46760">
        <v>2025</v>
      </c>
      <c r="B46760" t="s">
        <v>1072</v>
      </c>
      <c r="C46760" t="s">
        <v>1022</v>
      </c>
      <c r="D46760" t="s">
        <v>975</v>
      </c>
      <c r="E46760" t="s">
        <v>1015</v>
      </c>
      <c r="F46760" s="86">
        <v>16681010.324764101</v>
      </c>
    </row>
    <row r="46761" spans="1:6">
      <c r="A46761">
        <v>2026</v>
      </c>
      <c r="B46761" t="s">
        <v>1072</v>
      </c>
      <c r="C46761" t="s">
        <v>1022</v>
      </c>
      <c r="D46761" t="s">
        <v>975</v>
      </c>
      <c r="E46761" t="s">
        <v>1015</v>
      </c>
      <c r="F46761" s="86">
        <v>16778286.537764899</v>
      </c>
    </row>
    <row r="46762" spans="1:6">
      <c r="A46762">
        <v>2027</v>
      </c>
      <c r="B46762" t="s">
        <v>1072</v>
      </c>
      <c r="C46762" t="s">
        <v>1022</v>
      </c>
      <c r="D46762" t="s">
        <v>975</v>
      </c>
      <c r="E46762" t="s">
        <v>1015</v>
      </c>
      <c r="F46762" s="86">
        <v>16886906.847856902</v>
      </c>
    </row>
    <row r="46763" spans="1:6">
      <c r="A46763">
        <v>2028</v>
      </c>
      <c r="B46763" t="s">
        <v>1072</v>
      </c>
      <c r="C46763" t="s">
        <v>1022</v>
      </c>
      <c r="D46763" t="s">
        <v>975</v>
      </c>
      <c r="E46763" t="s">
        <v>1015</v>
      </c>
      <c r="F46763" s="86">
        <v>16992009.789790701</v>
      </c>
    </row>
    <row r="46764" spans="1:6">
      <c r="A46764">
        <v>2029</v>
      </c>
      <c r="B46764" t="s">
        <v>1072</v>
      </c>
      <c r="C46764" t="s">
        <v>1022</v>
      </c>
      <c r="D46764" t="s">
        <v>975</v>
      </c>
      <c r="E46764" t="s">
        <v>1015</v>
      </c>
      <c r="F46764" s="86">
        <v>17100216.305324201</v>
      </c>
    </row>
    <row r="46765" spans="1:6">
      <c r="A46765">
        <v>2030</v>
      </c>
      <c r="B46765" t="s">
        <v>1072</v>
      </c>
      <c r="C46765" t="s">
        <v>1022</v>
      </c>
      <c r="D46765" t="s">
        <v>975</v>
      </c>
      <c r="E46765" t="s">
        <v>1015</v>
      </c>
      <c r="F46765" s="86">
        <v>17209236.735177599</v>
      </c>
    </row>
    <row r="46766" spans="1:6">
      <c r="A46766">
        <v>2031</v>
      </c>
      <c r="B46766" t="s">
        <v>1072</v>
      </c>
      <c r="C46766" t="s">
        <v>1022</v>
      </c>
      <c r="D46766" t="s">
        <v>975</v>
      </c>
      <c r="E46766" t="s">
        <v>1015</v>
      </c>
      <c r="F46766" s="86">
        <v>17329913.906623501</v>
      </c>
    </row>
    <row r="46767" spans="1:6">
      <c r="A46767">
        <v>2032</v>
      </c>
      <c r="B46767" t="s">
        <v>1072</v>
      </c>
      <c r="C46767" t="s">
        <v>1022</v>
      </c>
      <c r="D46767" t="s">
        <v>975</v>
      </c>
      <c r="E46767" t="s">
        <v>1015</v>
      </c>
      <c r="F46767" s="86">
        <v>17442848.8150484</v>
      </c>
    </row>
    <row r="46768" spans="1:6">
      <c r="A46768">
        <v>2033</v>
      </c>
      <c r="B46768" t="s">
        <v>1072</v>
      </c>
      <c r="C46768" t="s">
        <v>1022</v>
      </c>
      <c r="D46768" t="s">
        <v>975</v>
      </c>
      <c r="E46768" t="s">
        <v>1015</v>
      </c>
      <c r="F46768" s="86">
        <v>17563520.019808698</v>
      </c>
    </row>
    <row r="46769" spans="1:6">
      <c r="A46769">
        <v>2034</v>
      </c>
      <c r="B46769" t="s">
        <v>1072</v>
      </c>
      <c r="C46769" t="s">
        <v>1022</v>
      </c>
      <c r="D46769" t="s">
        <v>975</v>
      </c>
      <c r="E46769" t="s">
        <v>1015</v>
      </c>
      <c r="F46769" s="86">
        <v>17679128.261548702</v>
      </c>
    </row>
    <row r="46770" spans="1:6">
      <c r="A46770">
        <v>2035</v>
      </c>
      <c r="B46770" t="s">
        <v>1072</v>
      </c>
      <c r="C46770" t="s">
        <v>1022</v>
      </c>
      <c r="D46770" t="s">
        <v>975</v>
      </c>
      <c r="E46770" t="s">
        <v>1015</v>
      </c>
      <c r="F46770" s="86">
        <v>17802236.402979001</v>
      </c>
    </row>
    <row r="46771" spans="1:6">
      <c r="A46771">
        <v>2036</v>
      </c>
      <c r="B46771" t="s">
        <v>1072</v>
      </c>
      <c r="C46771" t="s">
        <v>1022</v>
      </c>
      <c r="D46771" t="s">
        <v>975</v>
      </c>
      <c r="E46771" t="s">
        <v>1015</v>
      </c>
      <c r="F46771" s="86">
        <v>17916393.500012599</v>
      </c>
    </row>
    <row r="46772" spans="1:6">
      <c r="A46772">
        <v>2037</v>
      </c>
      <c r="B46772" t="s">
        <v>1072</v>
      </c>
      <c r="C46772" t="s">
        <v>1022</v>
      </c>
      <c r="D46772" t="s">
        <v>975</v>
      </c>
      <c r="E46772" t="s">
        <v>1015</v>
      </c>
      <c r="F46772" s="86">
        <v>18039566.084881101</v>
      </c>
    </row>
    <row r="46773" spans="1:6">
      <c r="A46773">
        <v>2038</v>
      </c>
      <c r="B46773" t="s">
        <v>1072</v>
      </c>
      <c r="C46773" t="s">
        <v>1022</v>
      </c>
      <c r="D46773" t="s">
        <v>975</v>
      </c>
      <c r="E46773" t="s">
        <v>1015</v>
      </c>
      <c r="F46773" s="86">
        <v>18158432.315891899</v>
      </c>
    </row>
    <row r="46774" spans="1:6">
      <c r="A46774">
        <v>2039</v>
      </c>
      <c r="B46774" t="s">
        <v>1072</v>
      </c>
      <c r="C46774" t="s">
        <v>1022</v>
      </c>
      <c r="D46774" t="s">
        <v>975</v>
      </c>
      <c r="E46774" t="s">
        <v>1015</v>
      </c>
      <c r="F46774" s="86">
        <v>18284392.994011499</v>
      </c>
    </row>
    <row r="46775" spans="1:6">
      <c r="A46775">
        <v>2040</v>
      </c>
      <c r="B46775" t="s">
        <v>1072</v>
      </c>
      <c r="C46775" t="s">
        <v>1022</v>
      </c>
      <c r="D46775" t="s">
        <v>975</v>
      </c>
      <c r="E46775" t="s">
        <v>1015</v>
      </c>
      <c r="F46775" s="86">
        <v>18411445.127773501</v>
      </c>
    </row>
    <row r="46776" spans="1:6">
      <c r="A46776">
        <v>2041</v>
      </c>
      <c r="B46776" t="s">
        <v>1072</v>
      </c>
      <c r="C46776" t="s">
        <v>1022</v>
      </c>
      <c r="D46776" t="s">
        <v>975</v>
      </c>
      <c r="E46776" t="s">
        <v>1015</v>
      </c>
      <c r="F46776" s="86">
        <v>18314309.296176702</v>
      </c>
    </row>
    <row r="46777" spans="1:6">
      <c r="A46777">
        <v>2042</v>
      </c>
      <c r="B46777" t="s">
        <v>1072</v>
      </c>
      <c r="C46777" t="s">
        <v>1022</v>
      </c>
      <c r="D46777" t="s">
        <v>975</v>
      </c>
      <c r="E46777" t="s">
        <v>1015</v>
      </c>
      <c r="F46777" s="86">
        <v>18218715.212421</v>
      </c>
    </row>
    <row r="46778" spans="1:6">
      <c r="A46778">
        <v>2043</v>
      </c>
      <c r="B46778" t="s">
        <v>1072</v>
      </c>
      <c r="C46778" t="s">
        <v>1022</v>
      </c>
      <c r="D46778" t="s">
        <v>975</v>
      </c>
      <c r="E46778" t="s">
        <v>1015</v>
      </c>
      <c r="F46778" s="86">
        <v>18130643.871240702</v>
      </c>
    </row>
    <row r="46779" spans="1:6">
      <c r="A46779">
        <v>2044</v>
      </c>
      <c r="B46779" t="s">
        <v>1072</v>
      </c>
      <c r="C46779" t="s">
        <v>1022</v>
      </c>
      <c r="D46779" t="s">
        <v>975</v>
      </c>
      <c r="E46779" t="s">
        <v>1015</v>
      </c>
      <c r="F46779" s="86">
        <v>18046873.236768201</v>
      </c>
    </row>
    <row r="46780" spans="1:6">
      <c r="A46780">
        <v>2045</v>
      </c>
      <c r="B46780" t="s">
        <v>1072</v>
      </c>
      <c r="C46780" t="s">
        <v>1022</v>
      </c>
      <c r="D46780" t="s">
        <v>975</v>
      </c>
      <c r="E46780" t="s">
        <v>1015</v>
      </c>
      <c r="F46780" s="86">
        <v>17963794.749211099</v>
      </c>
    </row>
    <row r="46781" spans="1:6">
      <c r="A46781">
        <v>2046</v>
      </c>
      <c r="B46781" t="s">
        <v>1072</v>
      </c>
      <c r="C46781" t="s">
        <v>1022</v>
      </c>
      <c r="D46781" t="s">
        <v>975</v>
      </c>
      <c r="E46781" t="s">
        <v>1015</v>
      </c>
      <c r="F46781" s="86">
        <v>17886331.644959498</v>
      </c>
    </row>
    <row r="46782" spans="1:6">
      <c r="A46782">
        <v>2047</v>
      </c>
      <c r="B46782" t="s">
        <v>1072</v>
      </c>
      <c r="C46782" t="s">
        <v>1022</v>
      </c>
      <c r="D46782" t="s">
        <v>975</v>
      </c>
      <c r="E46782" t="s">
        <v>1015</v>
      </c>
      <c r="F46782" s="86">
        <v>17810495.361765102</v>
      </c>
    </row>
    <row r="46783" spans="1:6">
      <c r="A46783">
        <v>2048</v>
      </c>
      <c r="B46783" t="s">
        <v>1072</v>
      </c>
      <c r="C46783" t="s">
        <v>1022</v>
      </c>
      <c r="D46783" t="s">
        <v>975</v>
      </c>
      <c r="E46783" t="s">
        <v>1015</v>
      </c>
      <c r="F46783" s="86">
        <v>17732467.206891101</v>
      </c>
    </row>
    <row r="46784" spans="1:6">
      <c r="A46784">
        <v>2049</v>
      </c>
      <c r="B46784" t="s">
        <v>1072</v>
      </c>
      <c r="C46784" t="s">
        <v>1022</v>
      </c>
      <c r="D46784" t="s">
        <v>975</v>
      </c>
      <c r="E46784" t="s">
        <v>1015</v>
      </c>
      <c r="F46784" s="86">
        <v>17657279.862747699</v>
      </c>
    </row>
    <row r="46785" spans="1:6">
      <c r="A46785">
        <v>2050</v>
      </c>
      <c r="B46785" t="s">
        <v>1072</v>
      </c>
      <c r="C46785" t="s">
        <v>1022</v>
      </c>
      <c r="D46785" t="s">
        <v>975</v>
      </c>
      <c r="E46785" t="s">
        <v>1015</v>
      </c>
      <c r="F46785" s="86">
        <v>17581542.091454301</v>
      </c>
    </row>
    <row r="46786" spans="1:6">
      <c r="A46786">
        <v>2017</v>
      </c>
      <c r="B46786" t="s">
        <v>1073</v>
      </c>
      <c r="C46786" t="s">
        <v>1022</v>
      </c>
      <c r="D46786" t="s">
        <v>975</v>
      </c>
      <c r="E46786" t="s">
        <v>1015</v>
      </c>
      <c r="F46786" s="86">
        <v>1038931.4607941</v>
      </c>
    </row>
    <row r="46787" spans="1:6">
      <c r="A46787">
        <v>2018</v>
      </c>
      <c r="B46787" t="s">
        <v>1073</v>
      </c>
      <c r="C46787" t="s">
        <v>1022</v>
      </c>
      <c r="D46787" t="s">
        <v>975</v>
      </c>
      <c r="E46787" t="s">
        <v>1015</v>
      </c>
      <c r="F46787" s="86">
        <v>1085014.8778701599</v>
      </c>
    </row>
    <row r="46788" spans="1:6">
      <c r="A46788">
        <v>2019</v>
      </c>
      <c r="B46788" t="s">
        <v>1073</v>
      </c>
      <c r="C46788" t="s">
        <v>1022</v>
      </c>
      <c r="D46788" t="s">
        <v>975</v>
      </c>
      <c r="E46788" t="s">
        <v>1015</v>
      </c>
      <c r="F46788" s="86">
        <v>1096306.20768376</v>
      </c>
    </row>
    <row r="46789" spans="1:6">
      <c r="A46789">
        <v>2020</v>
      </c>
      <c r="B46789" t="s">
        <v>1073</v>
      </c>
      <c r="C46789" t="s">
        <v>1022</v>
      </c>
      <c r="D46789" t="s">
        <v>975</v>
      </c>
      <c r="E46789" t="s">
        <v>1015</v>
      </c>
      <c r="F46789" s="86">
        <v>1107180.5703131701</v>
      </c>
    </row>
    <row r="46790" spans="1:6">
      <c r="A46790">
        <v>2021</v>
      </c>
      <c r="B46790" t="s">
        <v>1073</v>
      </c>
      <c r="C46790" t="s">
        <v>1022</v>
      </c>
      <c r="D46790" t="s">
        <v>975</v>
      </c>
      <c r="E46790" t="s">
        <v>1015</v>
      </c>
      <c r="F46790" s="86">
        <v>1117593.7408282601</v>
      </c>
    </row>
    <row r="46791" spans="1:6">
      <c r="A46791">
        <v>2022</v>
      </c>
      <c r="B46791" t="s">
        <v>1073</v>
      </c>
      <c r="C46791" t="s">
        <v>1022</v>
      </c>
      <c r="D46791" t="s">
        <v>975</v>
      </c>
      <c r="E46791" t="s">
        <v>1015</v>
      </c>
      <c r="F46791" s="86">
        <v>1127619.9239378099</v>
      </c>
    </row>
    <row r="46792" spans="1:6">
      <c r="A46792">
        <v>2023</v>
      </c>
      <c r="B46792" t="s">
        <v>1073</v>
      </c>
      <c r="C46792" t="s">
        <v>1022</v>
      </c>
      <c r="D46792" t="s">
        <v>975</v>
      </c>
      <c r="E46792" t="s">
        <v>1015</v>
      </c>
      <c r="F46792" s="86">
        <v>1137276.0904687401</v>
      </c>
    </row>
    <row r="46793" spans="1:6">
      <c r="A46793">
        <v>2024</v>
      </c>
      <c r="B46793" t="s">
        <v>1073</v>
      </c>
      <c r="C46793" t="s">
        <v>1022</v>
      </c>
      <c r="D46793" t="s">
        <v>975</v>
      </c>
      <c r="E46793" t="s">
        <v>1015</v>
      </c>
      <c r="F46793" s="86">
        <v>1146576.02284023</v>
      </c>
    </row>
    <row r="46794" spans="1:6">
      <c r="A46794">
        <v>2025</v>
      </c>
      <c r="B46794" t="s">
        <v>1073</v>
      </c>
      <c r="C46794" t="s">
        <v>1022</v>
      </c>
      <c r="D46794" t="s">
        <v>975</v>
      </c>
      <c r="E46794" t="s">
        <v>1015</v>
      </c>
      <c r="F46794" s="86">
        <v>1156823.85652323</v>
      </c>
    </row>
    <row r="46795" spans="1:6">
      <c r="A46795">
        <v>2026</v>
      </c>
      <c r="B46795" t="s">
        <v>1073</v>
      </c>
      <c r="C46795" t="s">
        <v>1022</v>
      </c>
      <c r="D46795" t="s">
        <v>975</v>
      </c>
      <c r="E46795" t="s">
        <v>1015</v>
      </c>
      <c r="F46795" s="86">
        <v>1167931.10108105</v>
      </c>
    </row>
    <row r="46796" spans="1:6">
      <c r="A46796">
        <v>2027</v>
      </c>
      <c r="B46796" t="s">
        <v>1073</v>
      </c>
      <c r="C46796" t="s">
        <v>1022</v>
      </c>
      <c r="D46796" t="s">
        <v>975</v>
      </c>
      <c r="E46796" t="s">
        <v>1015</v>
      </c>
      <c r="F46796" s="86">
        <v>1179830.2600902701</v>
      </c>
    </row>
    <row r="46797" spans="1:6">
      <c r="A46797">
        <v>2028</v>
      </c>
      <c r="B46797" t="s">
        <v>1073</v>
      </c>
      <c r="C46797" t="s">
        <v>1022</v>
      </c>
      <c r="D46797" t="s">
        <v>975</v>
      </c>
      <c r="E46797" t="s">
        <v>1015</v>
      </c>
      <c r="F46797" s="86">
        <v>1192617.67572744</v>
      </c>
    </row>
    <row r="46798" spans="1:6">
      <c r="A46798">
        <v>2029</v>
      </c>
      <c r="B46798" t="s">
        <v>1073</v>
      </c>
      <c r="C46798" t="s">
        <v>1022</v>
      </c>
      <c r="D46798" t="s">
        <v>975</v>
      </c>
      <c r="E46798" t="s">
        <v>1015</v>
      </c>
      <c r="F46798" s="86">
        <v>1205423.8286836499</v>
      </c>
    </row>
    <row r="46799" spans="1:6">
      <c r="A46799">
        <v>2030</v>
      </c>
      <c r="B46799" t="s">
        <v>1073</v>
      </c>
      <c r="C46799" t="s">
        <v>1022</v>
      </c>
      <c r="D46799" t="s">
        <v>975</v>
      </c>
      <c r="E46799" t="s">
        <v>1015</v>
      </c>
      <c r="F46799" s="86">
        <v>1219572.57831417</v>
      </c>
    </row>
    <row r="46800" spans="1:6">
      <c r="A46800">
        <v>2031</v>
      </c>
      <c r="B46800" t="s">
        <v>1073</v>
      </c>
      <c r="C46800" t="s">
        <v>1022</v>
      </c>
      <c r="D46800" t="s">
        <v>975</v>
      </c>
      <c r="E46800" t="s">
        <v>1015</v>
      </c>
      <c r="F46800" s="86">
        <v>1233976.29458772</v>
      </c>
    </row>
    <row r="46801" spans="1:6">
      <c r="A46801">
        <v>2032</v>
      </c>
      <c r="B46801" t="s">
        <v>1073</v>
      </c>
      <c r="C46801" t="s">
        <v>1022</v>
      </c>
      <c r="D46801" t="s">
        <v>975</v>
      </c>
      <c r="E46801" t="s">
        <v>1015</v>
      </c>
      <c r="F46801" s="86">
        <v>1248536.0814880701</v>
      </c>
    </row>
    <row r="46802" spans="1:6">
      <c r="A46802">
        <v>2033</v>
      </c>
      <c r="B46802" t="s">
        <v>1073</v>
      </c>
      <c r="C46802" t="s">
        <v>1022</v>
      </c>
      <c r="D46802" t="s">
        <v>975</v>
      </c>
      <c r="E46802" t="s">
        <v>1015</v>
      </c>
      <c r="F46802" s="86">
        <v>1262638.83045537</v>
      </c>
    </row>
    <row r="46803" spans="1:6">
      <c r="A46803">
        <v>2034</v>
      </c>
      <c r="B46803" t="s">
        <v>1073</v>
      </c>
      <c r="C46803" t="s">
        <v>1022</v>
      </c>
      <c r="D46803" t="s">
        <v>975</v>
      </c>
      <c r="E46803" t="s">
        <v>1015</v>
      </c>
      <c r="F46803" s="86">
        <v>1276200.05406871</v>
      </c>
    </row>
    <row r="46804" spans="1:6">
      <c r="A46804">
        <v>2035</v>
      </c>
      <c r="B46804" t="s">
        <v>1073</v>
      </c>
      <c r="C46804" t="s">
        <v>1022</v>
      </c>
      <c r="D46804" t="s">
        <v>975</v>
      </c>
      <c r="E46804" t="s">
        <v>1015</v>
      </c>
      <c r="F46804" s="86">
        <v>1288667.3972972201</v>
      </c>
    </row>
    <row r="46805" spans="1:6">
      <c r="A46805">
        <v>2036</v>
      </c>
      <c r="B46805" t="s">
        <v>1073</v>
      </c>
      <c r="C46805" t="s">
        <v>1022</v>
      </c>
      <c r="D46805" t="s">
        <v>975</v>
      </c>
      <c r="E46805" t="s">
        <v>1015</v>
      </c>
      <c r="F46805" s="86">
        <v>1301396.8115763301</v>
      </c>
    </row>
    <row r="46806" spans="1:6">
      <c r="A46806">
        <v>2037</v>
      </c>
      <c r="B46806" t="s">
        <v>1073</v>
      </c>
      <c r="C46806" t="s">
        <v>1022</v>
      </c>
      <c r="D46806" t="s">
        <v>975</v>
      </c>
      <c r="E46806" t="s">
        <v>1015</v>
      </c>
      <c r="F46806" s="86">
        <v>1313299.1813624301</v>
      </c>
    </row>
    <row r="46807" spans="1:6">
      <c r="A46807">
        <v>2038</v>
      </c>
      <c r="B46807" t="s">
        <v>1073</v>
      </c>
      <c r="C46807" t="s">
        <v>1022</v>
      </c>
      <c r="D46807" t="s">
        <v>975</v>
      </c>
      <c r="E46807" t="s">
        <v>1015</v>
      </c>
      <c r="F46807" s="86">
        <v>1324987.09283835</v>
      </c>
    </row>
    <row r="46808" spans="1:6">
      <c r="A46808">
        <v>2039</v>
      </c>
      <c r="B46808" t="s">
        <v>1073</v>
      </c>
      <c r="C46808" t="s">
        <v>1022</v>
      </c>
      <c r="D46808" t="s">
        <v>975</v>
      </c>
      <c r="E46808" t="s">
        <v>1015</v>
      </c>
      <c r="F46808" s="86">
        <v>1336295.1698820801</v>
      </c>
    </row>
    <row r="46809" spans="1:6">
      <c r="A46809">
        <v>2040</v>
      </c>
      <c r="B46809" t="s">
        <v>1073</v>
      </c>
      <c r="C46809" t="s">
        <v>1022</v>
      </c>
      <c r="D46809" t="s">
        <v>975</v>
      </c>
      <c r="E46809" t="s">
        <v>1015</v>
      </c>
      <c r="F46809" s="86">
        <v>1347745.61098009</v>
      </c>
    </row>
    <row r="46810" spans="1:6">
      <c r="A46810">
        <v>2041</v>
      </c>
      <c r="B46810" t="s">
        <v>1073</v>
      </c>
      <c r="C46810" t="s">
        <v>1022</v>
      </c>
      <c r="D46810" t="s">
        <v>975</v>
      </c>
      <c r="E46810" t="s">
        <v>1015</v>
      </c>
      <c r="F46810" s="86">
        <v>1352566.2730025901</v>
      </c>
    </row>
    <row r="46811" spans="1:6">
      <c r="A46811">
        <v>2042</v>
      </c>
      <c r="B46811" t="s">
        <v>1073</v>
      </c>
      <c r="C46811" t="s">
        <v>1022</v>
      </c>
      <c r="D46811" t="s">
        <v>975</v>
      </c>
      <c r="E46811" t="s">
        <v>1015</v>
      </c>
      <c r="F46811" s="86">
        <v>1358065.20708865</v>
      </c>
    </row>
    <row r="46812" spans="1:6">
      <c r="A46812">
        <v>2043</v>
      </c>
      <c r="B46812" t="s">
        <v>1073</v>
      </c>
      <c r="C46812" t="s">
        <v>1022</v>
      </c>
      <c r="D46812" t="s">
        <v>975</v>
      </c>
      <c r="E46812" t="s">
        <v>1015</v>
      </c>
      <c r="F46812" s="86">
        <v>1363691.24705033</v>
      </c>
    </row>
    <row r="46813" spans="1:6">
      <c r="A46813">
        <v>2044</v>
      </c>
      <c r="B46813" t="s">
        <v>1073</v>
      </c>
      <c r="C46813" t="s">
        <v>1022</v>
      </c>
      <c r="D46813" t="s">
        <v>975</v>
      </c>
      <c r="E46813" t="s">
        <v>1015</v>
      </c>
      <c r="F46813" s="86">
        <v>1370060.07207337</v>
      </c>
    </row>
    <row r="46814" spans="1:6">
      <c r="A46814">
        <v>2045</v>
      </c>
      <c r="B46814" t="s">
        <v>1073</v>
      </c>
      <c r="C46814" t="s">
        <v>1022</v>
      </c>
      <c r="D46814" t="s">
        <v>975</v>
      </c>
      <c r="E46814" t="s">
        <v>1015</v>
      </c>
      <c r="F46814" s="86">
        <v>1376545.7764947801</v>
      </c>
    </row>
    <row r="46815" spans="1:6">
      <c r="A46815">
        <v>2046</v>
      </c>
      <c r="B46815" t="s">
        <v>1073</v>
      </c>
      <c r="C46815" t="s">
        <v>1022</v>
      </c>
      <c r="D46815" t="s">
        <v>975</v>
      </c>
      <c r="E46815" t="s">
        <v>1015</v>
      </c>
      <c r="F46815" s="86">
        <v>1383640.6724608301</v>
      </c>
    </row>
    <row r="46816" spans="1:6">
      <c r="A46816">
        <v>2047</v>
      </c>
      <c r="B46816" t="s">
        <v>1073</v>
      </c>
      <c r="C46816" t="s">
        <v>1022</v>
      </c>
      <c r="D46816" t="s">
        <v>975</v>
      </c>
      <c r="E46816" t="s">
        <v>1015</v>
      </c>
      <c r="F46816" s="86">
        <v>1390626.39527919</v>
      </c>
    </row>
    <row r="46817" spans="1:6">
      <c r="A46817">
        <v>2048</v>
      </c>
      <c r="B46817" t="s">
        <v>1073</v>
      </c>
      <c r="C46817" t="s">
        <v>1022</v>
      </c>
      <c r="D46817" t="s">
        <v>975</v>
      </c>
      <c r="E46817" t="s">
        <v>1015</v>
      </c>
      <c r="F46817" s="86">
        <v>1398017.8419204899</v>
      </c>
    </row>
    <row r="46818" spans="1:6">
      <c r="A46818">
        <v>2049</v>
      </c>
      <c r="B46818" t="s">
        <v>1073</v>
      </c>
      <c r="C46818" t="s">
        <v>1022</v>
      </c>
      <c r="D46818" t="s">
        <v>975</v>
      </c>
      <c r="E46818" t="s">
        <v>1015</v>
      </c>
      <c r="F46818" s="86">
        <v>1405086.4759736599</v>
      </c>
    </row>
    <row r="46819" spans="1:6">
      <c r="A46819">
        <v>2050</v>
      </c>
      <c r="B46819" t="s">
        <v>1073</v>
      </c>
      <c r="C46819" t="s">
        <v>1022</v>
      </c>
      <c r="D46819" t="s">
        <v>975</v>
      </c>
      <c r="E46819" t="s">
        <v>1015</v>
      </c>
      <c r="F46819" s="86">
        <v>1412400.9257224901</v>
      </c>
    </row>
    <row r="46820" spans="1:6">
      <c r="A46820">
        <v>2017</v>
      </c>
      <c r="B46820" t="s">
        <v>1012</v>
      </c>
      <c r="C46820" t="s">
        <v>1022</v>
      </c>
      <c r="D46820" t="s">
        <v>972</v>
      </c>
      <c r="E46820" t="s">
        <v>1015</v>
      </c>
      <c r="F46820" s="86">
        <v>23089172.342236102</v>
      </c>
    </row>
    <row r="46821" spans="1:6">
      <c r="A46821">
        <v>2018</v>
      </c>
      <c r="B46821" t="s">
        <v>1012</v>
      </c>
      <c r="C46821" t="s">
        <v>1022</v>
      </c>
      <c r="D46821" t="s">
        <v>972</v>
      </c>
      <c r="E46821" t="s">
        <v>1015</v>
      </c>
      <c r="F46821" s="86">
        <v>23384241.670042001</v>
      </c>
    </row>
    <row r="46822" spans="1:6">
      <c r="A46822">
        <v>2019</v>
      </c>
      <c r="B46822" t="s">
        <v>1012</v>
      </c>
      <c r="C46822" t="s">
        <v>1022</v>
      </c>
      <c r="D46822" t="s">
        <v>972</v>
      </c>
      <c r="E46822" t="s">
        <v>1015</v>
      </c>
      <c r="F46822" s="86">
        <v>23435717.0211518</v>
      </c>
    </row>
    <row r="46823" spans="1:6">
      <c r="A46823">
        <v>2020</v>
      </c>
      <c r="B46823" t="s">
        <v>1012</v>
      </c>
      <c r="C46823" t="s">
        <v>1022</v>
      </c>
      <c r="D46823" t="s">
        <v>972</v>
      </c>
      <c r="E46823" t="s">
        <v>1015</v>
      </c>
      <c r="F46823" s="86">
        <v>23460278.418877002</v>
      </c>
    </row>
    <row r="46824" spans="1:6">
      <c r="A46824">
        <v>2021</v>
      </c>
      <c r="B46824" t="s">
        <v>1012</v>
      </c>
      <c r="C46824" t="s">
        <v>1022</v>
      </c>
      <c r="D46824" t="s">
        <v>972</v>
      </c>
      <c r="E46824" t="s">
        <v>1015</v>
      </c>
      <c r="F46824" s="86">
        <v>23456136.648777299</v>
      </c>
    </row>
    <row r="46825" spans="1:6">
      <c r="A46825">
        <v>2022</v>
      </c>
      <c r="B46825" t="s">
        <v>1012</v>
      </c>
      <c r="C46825" t="s">
        <v>1022</v>
      </c>
      <c r="D46825" t="s">
        <v>972</v>
      </c>
      <c r="E46825" t="s">
        <v>1015</v>
      </c>
      <c r="F46825" s="86">
        <v>23430733.499363702</v>
      </c>
    </row>
    <row r="46826" spans="1:6">
      <c r="A46826">
        <v>2023</v>
      </c>
      <c r="B46826" t="s">
        <v>1012</v>
      </c>
      <c r="C46826" t="s">
        <v>1022</v>
      </c>
      <c r="D46826" t="s">
        <v>972</v>
      </c>
      <c r="E46826" t="s">
        <v>1015</v>
      </c>
      <c r="F46826" s="86">
        <v>23380321.531504001</v>
      </c>
    </row>
    <row r="46827" spans="1:6">
      <c r="A46827">
        <v>2024</v>
      </c>
      <c r="B46827" t="s">
        <v>1012</v>
      </c>
      <c r="C46827" t="s">
        <v>1022</v>
      </c>
      <c r="D46827" t="s">
        <v>972</v>
      </c>
      <c r="E46827" t="s">
        <v>1015</v>
      </c>
      <c r="F46827" s="86">
        <v>23312727.031008702</v>
      </c>
    </row>
    <row r="46828" spans="1:6">
      <c r="A46828">
        <v>2025</v>
      </c>
      <c r="B46828" t="s">
        <v>1012</v>
      </c>
      <c r="C46828" t="s">
        <v>1022</v>
      </c>
      <c r="D46828" t="s">
        <v>972</v>
      </c>
      <c r="E46828" t="s">
        <v>1015</v>
      </c>
      <c r="F46828" s="86">
        <v>23241763.352686901</v>
      </c>
    </row>
    <row r="46829" spans="1:6">
      <c r="A46829">
        <v>2026</v>
      </c>
      <c r="B46829" t="s">
        <v>1012</v>
      </c>
      <c r="C46829" t="s">
        <v>1022</v>
      </c>
      <c r="D46829" t="s">
        <v>972</v>
      </c>
      <c r="E46829" t="s">
        <v>1015</v>
      </c>
      <c r="F46829" s="86">
        <v>23167318.865779299</v>
      </c>
    </row>
    <row r="46830" spans="1:6">
      <c r="A46830">
        <v>2027</v>
      </c>
      <c r="B46830" t="s">
        <v>1012</v>
      </c>
      <c r="C46830" t="s">
        <v>1022</v>
      </c>
      <c r="D46830" t="s">
        <v>972</v>
      </c>
      <c r="E46830" t="s">
        <v>1015</v>
      </c>
      <c r="F46830" s="86">
        <v>23096850.812350601</v>
      </c>
    </row>
    <row r="46831" spans="1:6">
      <c r="A46831">
        <v>2028</v>
      </c>
      <c r="B46831" t="s">
        <v>1012</v>
      </c>
      <c r="C46831" t="s">
        <v>1022</v>
      </c>
      <c r="D46831" t="s">
        <v>972</v>
      </c>
      <c r="E46831" t="s">
        <v>1015</v>
      </c>
      <c r="F46831" s="86">
        <v>23039933.3591979</v>
      </c>
    </row>
    <row r="46832" spans="1:6">
      <c r="A46832">
        <v>2029</v>
      </c>
      <c r="B46832" t="s">
        <v>1012</v>
      </c>
      <c r="C46832" t="s">
        <v>1022</v>
      </c>
      <c r="D46832" t="s">
        <v>972</v>
      </c>
      <c r="E46832" t="s">
        <v>1015</v>
      </c>
      <c r="F46832" s="86">
        <v>22964707.5090148</v>
      </c>
    </row>
    <row r="46833" spans="1:6">
      <c r="A46833">
        <v>2030</v>
      </c>
      <c r="B46833" t="s">
        <v>1012</v>
      </c>
      <c r="C46833" t="s">
        <v>1022</v>
      </c>
      <c r="D46833" t="s">
        <v>972</v>
      </c>
      <c r="E46833" t="s">
        <v>1015</v>
      </c>
      <c r="F46833" s="86">
        <v>22888325.432152901</v>
      </c>
    </row>
    <row r="46834" spans="1:6">
      <c r="A46834">
        <v>2031</v>
      </c>
      <c r="B46834" t="s">
        <v>1012</v>
      </c>
      <c r="C46834" t="s">
        <v>1022</v>
      </c>
      <c r="D46834" t="s">
        <v>972</v>
      </c>
      <c r="E46834" t="s">
        <v>1015</v>
      </c>
      <c r="F46834" s="86">
        <v>22829471.859486099</v>
      </c>
    </row>
    <row r="46835" spans="1:6">
      <c r="A46835">
        <v>2032</v>
      </c>
      <c r="B46835" t="s">
        <v>1012</v>
      </c>
      <c r="C46835" t="s">
        <v>1022</v>
      </c>
      <c r="D46835" t="s">
        <v>972</v>
      </c>
      <c r="E46835" t="s">
        <v>1015</v>
      </c>
      <c r="F46835" s="86">
        <v>22769923.894430902</v>
      </c>
    </row>
    <row r="46836" spans="1:6">
      <c r="A46836">
        <v>2033</v>
      </c>
      <c r="B46836" t="s">
        <v>1012</v>
      </c>
      <c r="C46836" t="s">
        <v>1022</v>
      </c>
      <c r="D46836" t="s">
        <v>972</v>
      </c>
      <c r="E46836" t="s">
        <v>1015</v>
      </c>
      <c r="F46836" s="86">
        <v>22714638.8102162</v>
      </c>
    </row>
    <row r="46837" spans="1:6">
      <c r="A46837">
        <v>2034</v>
      </c>
      <c r="B46837" t="s">
        <v>1012</v>
      </c>
      <c r="C46837" t="s">
        <v>1022</v>
      </c>
      <c r="D46837" t="s">
        <v>972</v>
      </c>
      <c r="E46837" t="s">
        <v>1015</v>
      </c>
      <c r="F46837" s="86">
        <v>22663997.511045098</v>
      </c>
    </row>
    <row r="46838" spans="1:6">
      <c r="A46838">
        <v>2035</v>
      </c>
      <c r="B46838" t="s">
        <v>1012</v>
      </c>
      <c r="C46838" t="s">
        <v>1022</v>
      </c>
      <c r="D46838" t="s">
        <v>972</v>
      </c>
      <c r="E46838" t="s">
        <v>1015</v>
      </c>
      <c r="F46838" s="86">
        <v>22624472.626670901</v>
      </c>
    </row>
    <row r="46839" spans="1:6">
      <c r="A46839">
        <v>2036</v>
      </c>
      <c r="B46839" t="s">
        <v>1012</v>
      </c>
      <c r="C46839" t="s">
        <v>1022</v>
      </c>
      <c r="D46839" t="s">
        <v>972</v>
      </c>
      <c r="E46839" t="s">
        <v>1015</v>
      </c>
      <c r="F46839" s="86">
        <v>22610350.8647447</v>
      </c>
    </row>
    <row r="46840" spans="1:6">
      <c r="A46840">
        <v>2037</v>
      </c>
      <c r="B46840" t="s">
        <v>1012</v>
      </c>
      <c r="C46840" t="s">
        <v>1022</v>
      </c>
      <c r="D46840" t="s">
        <v>972</v>
      </c>
      <c r="E46840" t="s">
        <v>1015</v>
      </c>
      <c r="F46840" s="86">
        <v>22592903.085906401</v>
      </c>
    </row>
    <row r="46841" spans="1:6">
      <c r="A46841">
        <v>2038</v>
      </c>
      <c r="B46841" t="s">
        <v>1012</v>
      </c>
      <c r="C46841" t="s">
        <v>1022</v>
      </c>
      <c r="D46841" t="s">
        <v>972</v>
      </c>
      <c r="E46841" t="s">
        <v>1015</v>
      </c>
      <c r="F46841" s="86">
        <v>22583557.787056599</v>
      </c>
    </row>
    <row r="46842" spans="1:6">
      <c r="A46842">
        <v>2039</v>
      </c>
      <c r="B46842" t="s">
        <v>1012</v>
      </c>
      <c r="C46842" t="s">
        <v>1022</v>
      </c>
      <c r="D46842" t="s">
        <v>972</v>
      </c>
      <c r="E46842" t="s">
        <v>1015</v>
      </c>
      <c r="F46842" s="86">
        <v>22586894.002075199</v>
      </c>
    </row>
    <row r="46843" spans="1:6">
      <c r="A46843">
        <v>2040</v>
      </c>
      <c r="B46843" t="s">
        <v>1012</v>
      </c>
      <c r="C46843" t="s">
        <v>1022</v>
      </c>
      <c r="D46843" t="s">
        <v>972</v>
      </c>
      <c r="E46843" t="s">
        <v>1015</v>
      </c>
      <c r="F46843" s="86">
        <v>22598618.447528001</v>
      </c>
    </row>
    <row r="46844" spans="1:6">
      <c r="A46844">
        <v>2041</v>
      </c>
      <c r="B46844" t="s">
        <v>1012</v>
      </c>
      <c r="C46844" t="s">
        <v>1022</v>
      </c>
      <c r="D46844" t="s">
        <v>972</v>
      </c>
      <c r="E46844" t="s">
        <v>1015</v>
      </c>
      <c r="F46844" s="86">
        <v>22462148.687128101</v>
      </c>
    </row>
    <row r="46845" spans="1:6">
      <c r="A46845">
        <v>2042</v>
      </c>
      <c r="B46845" t="s">
        <v>1012</v>
      </c>
      <c r="C46845" t="s">
        <v>1022</v>
      </c>
      <c r="D46845" t="s">
        <v>972</v>
      </c>
      <c r="E46845" t="s">
        <v>1015</v>
      </c>
      <c r="F46845" s="86">
        <v>22345658.2083623</v>
      </c>
    </row>
    <row r="46846" spans="1:6">
      <c r="A46846">
        <v>2043</v>
      </c>
      <c r="B46846" t="s">
        <v>1012</v>
      </c>
      <c r="C46846" t="s">
        <v>1022</v>
      </c>
      <c r="D46846" t="s">
        <v>972</v>
      </c>
      <c r="E46846" t="s">
        <v>1015</v>
      </c>
      <c r="F46846" s="86">
        <v>22235118.758083299</v>
      </c>
    </row>
    <row r="46847" spans="1:6">
      <c r="A46847">
        <v>2044</v>
      </c>
      <c r="B46847" t="s">
        <v>1012</v>
      </c>
      <c r="C46847" t="s">
        <v>1022</v>
      </c>
      <c r="D46847" t="s">
        <v>972</v>
      </c>
      <c r="E46847" t="s">
        <v>1015</v>
      </c>
      <c r="F46847" s="86">
        <v>22137324.127435599</v>
      </c>
    </row>
    <row r="46848" spans="1:6">
      <c r="A46848">
        <v>2045</v>
      </c>
      <c r="B46848" t="s">
        <v>1012</v>
      </c>
      <c r="C46848" t="s">
        <v>1022</v>
      </c>
      <c r="D46848" t="s">
        <v>972</v>
      </c>
      <c r="E46848" t="s">
        <v>1015</v>
      </c>
      <c r="F46848" s="86">
        <v>22051912.010260802</v>
      </c>
    </row>
    <row r="46849" spans="1:6">
      <c r="A46849">
        <v>2046</v>
      </c>
      <c r="B46849" t="s">
        <v>1012</v>
      </c>
      <c r="C46849" t="s">
        <v>1022</v>
      </c>
      <c r="D46849" t="s">
        <v>972</v>
      </c>
      <c r="E46849" t="s">
        <v>1015</v>
      </c>
      <c r="F46849" s="86">
        <v>21976863.401169501</v>
      </c>
    </row>
    <row r="46850" spans="1:6">
      <c r="A46850">
        <v>2047</v>
      </c>
      <c r="B46850" t="s">
        <v>1012</v>
      </c>
      <c r="C46850" t="s">
        <v>1022</v>
      </c>
      <c r="D46850" t="s">
        <v>972</v>
      </c>
      <c r="E46850" t="s">
        <v>1015</v>
      </c>
      <c r="F46850" s="86">
        <v>21915335.394639701</v>
      </c>
    </row>
    <row r="46851" spans="1:6">
      <c r="A46851">
        <v>2048</v>
      </c>
      <c r="B46851" t="s">
        <v>1012</v>
      </c>
      <c r="C46851" t="s">
        <v>1022</v>
      </c>
      <c r="D46851" t="s">
        <v>972</v>
      </c>
      <c r="E46851" t="s">
        <v>1015</v>
      </c>
      <c r="F46851" s="86">
        <v>21851732.8839278</v>
      </c>
    </row>
    <row r="46852" spans="1:6">
      <c r="A46852">
        <v>2049</v>
      </c>
      <c r="B46852" t="s">
        <v>1012</v>
      </c>
      <c r="C46852" t="s">
        <v>1022</v>
      </c>
      <c r="D46852" t="s">
        <v>972</v>
      </c>
      <c r="E46852" t="s">
        <v>1015</v>
      </c>
      <c r="F46852" s="86">
        <v>21789580.750246398</v>
      </c>
    </row>
    <row r="46853" spans="1:6">
      <c r="A46853">
        <v>2050</v>
      </c>
      <c r="B46853" t="s">
        <v>1012</v>
      </c>
      <c r="C46853" t="s">
        <v>1022</v>
      </c>
      <c r="D46853" t="s">
        <v>972</v>
      </c>
      <c r="E46853" t="s">
        <v>1015</v>
      </c>
      <c r="F46853" s="86">
        <v>21726972.446518801</v>
      </c>
    </row>
    <row r="46854" spans="1:6">
      <c r="A46854">
        <v>2017</v>
      </c>
      <c r="B46854" t="s">
        <v>1024</v>
      </c>
      <c r="C46854" t="s">
        <v>1022</v>
      </c>
      <c r="D46854" t="s">
        <v>972</v>
      </c>
      <c r="E46854" t="s">
        <v>1015</v>
      </c>
      <c r="F46854" s="86">
        <v>11385968.5116261</v>
      </c>
    </row>
    <row r="46855" spans="1:6">
      <c r="A46855">
        <v>2018</v>
      </c>
      <c r="B46855" t="s">
        <v>1024</v>
      </c>
      <c r="C46855" t="s">
        <v>1022</v>
      </c>
      <c r="D46855" t="s">
        <v>972</v>
      </c>
      <c r="E46855" t="s">
        <v>1015</v>
      </c>
      <c r="F46855" s="86">
        <v>12592957.077366401</v>
      </c>
    </row>
    <row r="46856" spans="1:6">
      <c r="A46856">
        <v>2019</v>
      </c>
      <c r="B46856" t="s">
        <v>1024</v>
      </c>
      <c r="C46856" t="s">
        <v>1022</v>
      </c>
      <c r="D46856" t="s">
        <v>972</v>
      </c>
      <c r="E46856" t="s">
        <v>1015</v>
      </c>
      <c r="F46856" s="86">
        <v>12704583.228594201</v>
      </c>
    </row>
    <row r="46857" spans="1:6">
      <c r="A46857">
        <v>2020</v>
      </c>
      <c r="B46857" t="s">
        <v>1024</v>
      </c>
      <c r="C46857" t="s">
        <v>1022</v>
      </c>
      <c r="D46857" t="s">
        <v>972</v>
      </c>
      <c r="E46857" t="s">
        <v>1015</v>
      </c>
      <c r="F46857" s="86">
        <v>12785746.246998699</v>
      </c>
    </row>
    <row r="46858" spans="1:6">
      <c r="A46858">
        <v>2021</v>
      </c>
      <c r="B46858" t="s">
        <v>1024</v>
      </c>
      <c r="C46858" t="s">
        <v>1022</v>
      </c>
      <c r="D46858" t="s">
        <v>972</v>
      </c>
      <c r="E46858" t="s">
        <v>1015</v>
      </c>
      <c r="F46858" s="86">
        <v>12863928.8471689</v>
      </c>
    </row>
    <row r="46859" spans="1:6">
      <c r="A46859">
        <v>2022</v>
      </c>
      <c r="B46859" t="s">
        <v>1024</v>
      </c>
      <c r="C46859" t="s">
        <v>1022</v>
      </c>
      <c r="D46859" t="s">
        <v>972</v>
      </c>
      <c r="E46859" t="s">
        <v>1015</v>
      </c>
      <c r="F46859" s="86">
        <v>12929303.444448</v>
      </c>
    </row>
    <row r="46860" spans="1:6">
      <c r="A46860">
        <v>2023</v>
      </c>
      <c r="B46860" t="s">
        <v>1024</v>
      </c>
      <c r="C46860" t="s">
        <v>1022</v>
      </c>
      <c r="D46860" t="s">
        <v>972</v>
      </c>
      <c r="E46860" t="s">
        <v>1015</v>
      </c>
      <c r="F46860" s="86">
        <v>12977980.289955299</v>
      </c>
    </row>
    <row r="46861" spans="1:6">
      <c r="A46861">
        <v>2024</v>
      </c>
      <c r="B46861" t="s">
        <v>1024</v>
      </c>
      <c r="C46861" t="s">
        <v>1022</v>
      </c>
      <c r="D46861" t="s">
        <v>972</v>
      </c>
      <c r="E46861" t="s">
        <v>1015</v>
      </c>
      <c r="F46861" s="86">
        <v>13026426.763049601</v>
      </c>
    </row>
    <row r="46862" spans="1:6">
      <c r="A46862">
        <v>2025</v>
      </c>
      <c r="B46862" t="s">
        <v>1024</v>
      </c>
      <c r="C46862" t="s">
        <v>1022</v>
      </c>
      <c r="D46862" t="s">
        <v>972</v>
      </c>
      <c r="E46862" t="s">
        <v>1015</v>
      </c>
      <c r="F46862" s="86">
        <v>13065173.057714799</v>
      </c>
    </row>
    <row r="46863" spans="1:6">
      <c r="A46863">
        <v>2026</v>
      </c>
      <c r="B46863" t="s">
        <v>1024</v>
      </c>
      <c r="C46863" t="s">
        <v>1022</v>
      </c>
      <c r="D46863" t="s">
        <v>972</v>
      </c>
      <c r="E46863" t="s">
        <v>1015</v>
      </c>
      <c r="F46863" s="86">
        <v>13098952.400604101</v>
      </c>
    </row>
    <row r="46864" spans="1:6">
      <c r="A46864">
        <v>2027</v>
      </c>
      <c r="B46864" t="s">
        <v>1024</v>
      </c>
      <c r="C46864" t="s">
        <v>1022</v>
      </c>
      <c r="D46864" t="s">
        <v>972</v>
      </c>
      <c r="E46864" t="s">
        <v>1015</v>
      </c>
      <c r="F46864" s="86">
        <v>13139046.9855184</v>
      </c>
    </row>
    <row r="46865" spans="1:6">
      <c r="A46865">
        <v>2028</v>
      </c>
      <c r="B46865" t="s">
        <v>1024</v>
      </c>
      <c r="C46865" t="s">
        <v>1022</v>
      </c>
      <c r="D46865" t="s">
        <v>972</v>
      </c>
      <c r="E46865" t="s">
        <v>1015</v>
      </c>
      <c r="F46865" s="86">
        <v>13178044.7146846</v>
      </c>
    </row>
    <row r="46866" spans="1:6">
      <c r="A46866">
        <v>2029</v>
      </c>
      <c r="B46866" t="s">
        <v>1024</v>
      </c>
      <c r="C46866" t="s">
        <v>1022</v>
      </c>
      <c r="D46866" t="s">
        <v>972</v>
      </c>
      <c r="E46866" t="s">
        <v>1015</v>
      </c>
      <c r="F46866" s="86">
        <v>13211093.0683215</v>
      </c>
    </row>
    <row r="46867" spans="1:6">
      <c r="A46867">
        <v>2030</v>
      </c>
      <c r="B46867" t="s">
        <v>1024</v>
      </c>
      <c r="C46867" t="s">
        <v>1022</v>
      </c>
      <c r="D46867" t="s">
        <v>972</v>
      </c>
      <c r="E46867" t="s">
        <v>1015</v>
      </c>
      <c r="F46867" s="86">
        <v>13254020.2038614</v>
      </c>
    </row>
    <row r="46868" spans="1:6">
      <c r="A46868">
        <v>2031</v>
      </c>
      <c r="B46868" t="s">
        <v>1024</v>
      </c>
      <c r="C46868" t="s">
        <v>1022</v>
      </c>
      <c r="D46868" t="s">
        <v>972</v>
      </c>
      <c r="E46868" t="s">
        <v>1015</v>
      </c>
      <c r="F46868" s="86">
        <v>13298577.223406799</v>
      </c>
    </row>
    <row r="46869" spans="1:6">
      <c r="A46869">
        <v>2032</v>
      </c>
      <c r="B46869" t="s">
        <v>1024</v>
      </c>
      <c r="C46869" t="s">
        <v>1022</v>
      </c>
      <c r="D46869" t="s">
        <v>972</v>
      </c>
      <c r="E46869" t="s">
        <v>1015</v>
      </c>
      <c r="F46869" s="86">
        <v>13346918.8904936</v>
      </c>
    </row>
    <row r="46870" spans="1:6">
      <c r="A46870">
        <v>2033</v>
      </c>
      <c r="B46870" t="s">
        <v>1024</v>
      </c>
      <c r="C46870" t="s">
        <v>1022</v>
      </c>
      <c r="D46870" t="s">
        <v>972</v>
      </c>
      <c r="E46870" t="s">
        <v>1015</v>
      </c>
      <c r="F46870" s="86">
        <v>13394845.088585</v>
      </c>
    </row>
    <row r="46871" spans="1:6">
      <c r="A46871">
        <v>2034</v>
      </c>
      <c r="B46871" t="s">
        <v>1024</v>
      </c>
      <c r="C46871" t="s">
        <v>1022</v>
      </c>
      <c r="D46871" t="s">
        <v>972</v>
      </c>
      <c r="E46871" t="s">
        <v>1015</v>
      </c>
      <c r="F46871" s="86">
        <v>13457522.5362818</v>
      </c>
    </row>
    <row r="46872" spans="1:6">
      <c r="A46872">
        <v>2035</v>
      </c>
      <c r="B46872" t="s">
        <v>1024</v>
      </c>
      <c r="C46872" t="s">
        <v>1022</v>
      </c>
      <c r="D46872" t="s">
        <v>972</v>
      </c>
      <c r="E46872" t="s">
        <v>1015</v>
      </c>
      <c r="F46872" s="86">
        <v>13524578.0604279</v>
      </c>
    </row>
    <row r="46873" spans="1:6">
      <c r="A46873">
        <v>2036</v>
      </c>
      <c r="B46873" t="s">
        <v>1024</v>
      </c>
      <c r="C46873" t="s">
        <v>1022</v>
      </c>
      <c r="D46873" t="s">
        <v>972</v>
      </c>
      <c r="E46873" t="s">
        <v>1015</v>
      </c>
      <c r="F46873" s="86">
        <v>13594404.003419699</v>
      </c>
    </row>
    <row r="46874" spans="1:6">
      <c r="A46874">
        <v>2037</v>
      </c>
      <c r="B46874" t="s">
        <v>1024</v>
      </c>
      <c r="C46874" t="s">
        <v>1022</v>
      </c>
      <c r="D46874" t="s">
        <v>972</v>
      </c>
      <c r="E46874" t="s">
        <v>1015</v>
      </c>
      <c r="F46874" s="86">
        <v>13682598.5151066</v>
      </c>
    </row>
    <row r="46875" spans="1:6">
      <c r="A46875">
        <v>2038</v>
      </c>
      <c r="B46875" t="s">
        <v>1024</v>
      </c>
      <c r="C46875" t="s">
        <v>1022</v>
      </c>
      <c r="D46875" t="s">
        <v>972</v>
      </c>
      <c r="E46875" t="s">
        <v>1015</v>
      </c>
      <c r="F46875" s="86">
        <v>13777642.661232101</v>
      </c>
    </row>
    <row r="46876" spans="1:6">
      <c r="A46876">
        <v>2039</v>
      </c>
      <c r="B46876" t="s">
        <v>1024</v>
      </c>
      <c r="C46876" t="s">
        <v>1022</v>
      </c>
      <c r="D46876" t="s">
        <v>972</v>
      </c>
      <c r="E46876" t="s">
        <v>1015</v>
      </c>
      <c r="F46876" s="86">
        <v>13876234.6749996</v>
      </c>
    </row>
    <row r="46877" spans="1:6">
      <c r="A46877">
        <v>2040</v>
      </c>
      <c r="B46877" t="s">
        <v>1024</v>
      </c>
      <c r="C46877" t="s">
        <v>1022</v>
      </c>
      <c r="D46877" t="s">
        <v>972</v>
      </c>
      <c r="E46877" t="s">
        <v>1015</v>
      </c>
      <c r="F46877" s="86">
        <v>13983989.6336763</v>
      </c>
    </row>
    <row r="46878" spans="1:6">
      <c r="A46878">
        <v>2041</v>
      </c>
      <c r="B46878" t="s">
        <v>1024</v>
      </c>
      <c r="C46878" t="s">
        <v>1022</v>
      </c>
      <c r="D46878" t="s">
        <v>972</v>
      </c>
      <c r="E46878" t="s">
        <v>1015</v>
      </c>
      <c r="F46878" s="86">
        <v>14001951.423881801</v>
      </c>
    </row>
    <row r="46879" spans="1:6">
      <c r="A46879">
        <v>2042</v>
      </c>
      <c r="B46879" t="s">
        <v>1024</v>
      </c>
      <c r="C46879" t="s">
        <v>1022</v>
      </c>
      <c r="D46879" t="s">
        <v>972</v>
      </c>
      <c r="E46879" t="s">
        <v>1015</v>
      </c>
      <c r="F46879" s="86">
        <v>14025212.106314899</v>
      </c>
    </row>
    <row r="46880" spans="1:6">
      <c r="A46880">
        <v>2043</v>
      </c>
      <c r="B46880" t="s">
        <v>1024</v>
      </c>
      <c r="C46880" t="s">
        <v>1022</v>
      </c>
      <c r="D46880" t="s">
        <v>972</v>
      </c>
      <c r="E46880" t="s">
        <v>1015</v>
      </c>
      <c r="F46880" s="86">
        <v>14057166.9191014</v>
      </c>
    </row>
    <row r="46881" spans="1:6">
      <c r="A46881">
        <v>2044</v>
      </c>
      <c r="B46881" t="s">
        <v>1024</v>
      </c>
      <c r="C46881" t="s">
        <v>1022</v>
      </c>
      <c r="D46881" t="s">
        <v>972</v>
      </c>
      <c r="E46881" t="s">
        <v>1015</v>
      </c>
      <c r="F46881" s="86">
        <v>14087857.4918161</v>
      </c>
    </row>
    <row r="46882" spans="1:6">
      <c r="A46882">
        <v>2045</v>
      </c>
      <c r="B46882" t="s">
        <v>1024</v>
      </c>
      <c r="C46882" t="s">
        <v>1022</v>
      </c>
      <c r="D46882" t="s">
        <v>972</v>
      </c>
      <c r="E46882" t="s">
        <v>1015</v>
      </c>
      <c r="F46882" s="86">
        <v>14120857.5602619</v>
      </c>
    </row>
    <row r="46883" spans="1:6">
      <c r="A46883">
        <v>2046</v>
      </c>
      <c r="B46883" t="s">
        <v>1024</v>
      </c>
      <c r="C46883" t="s">
        <v>1022</v>
      </c>
      <c r="D46883" t="s">
        <v>972</v>
      </c>
      <c r="E46883" t="s">
        <v>1015</v>
      </c>
      <c r="F46883" s="86">
        <v>14154480.9881441</v>
      </c>
    </row>
    <row r="46884" spans="1:6">
      <c r="A46884">
        <v>2047</v>
      </c>
      <c r="B46884" t="s">
        <v>1024</v>
      </c>
      <c r="C46884" t="s">
        <v>1022</v>
      </c>
      <c r="D46884" t="s">
        <v>972</v>
      </c>
      <c r="E46884" t="s">
        <v>1015</v>
      </c>
      <c r="F46884" s="86">
        <v>14187908.5792512</v>
      </c>
    </row>
    <row r="46885" spans="1:6">
      <c r="A46885">
        <v>2048</v>
      </c>
      <c r="B46885" t="s">
        <v>1024</v>
      </c>
      <c r="C46885" t="s">
        <v>1022</v>
      </c>
      <c r="D46885" t="s">
        <v>972</v>
      </c>
      <c r="E46885" t="s">
        <v>1015</v>
      </c>
      <c r="F46885" s="86">
        <v>14220089.368575299</v>
      </c>
    </row>
    <row r="46886" spans="1:6">
      <c r="A46886">
        <v>2049</v>
      </c>
      <c r="B46886" t="s">
        <v>1024</v>
      </c>
      <c r="C46886" t="s">
        <v>1022</v>
      </c>
      <c r="D46886" t="s">
        <v>972</v>
      </c>
      <c r="E46886" t="s">
        <v>1015</v>
      </c>
      <c r="F46886" s="86">
        <v>14250136.975245001</v>
      </c>
    </row>
    <row r="46887" spans="1:6">
      <c r="A46887">
        <v>2050</v>
      </c>
      <c r="B46887" t="s">
        <v>1024</v>
      </c>
      <c r="C46887" t="s">
        <v>1022</v>
      </c>
      <c r="D46887" t="s">
        <v>972</v>
      </c>
      <c r="E46887" t="s">
        <v>1015</v>
      </c>
      <c r="F46887" s="86">
        <v>14277993.1438189</v>
      </c>
    </row>
    <row r="46888" spans="1:6">
      <c r="A46888">
        <v>2017</v>
      </c>
      <c r="B46888" t="s">
        <v>1025</v>
      </c>
      <c r="C46888" t="s">
        <v>1022</v>
      </c>
      <c r="D46888" t="s">
        <v>972</v>
      </c>
      <c r="E46888" t="s">
        <v>1015</v>
      </c>
      <c r="F46888" s="86">
        <v>27700814.174593698</v>
      </c>
    </row>
    <row r="46889" spans="1:6">
      <c r="A46889">
        <v>2018</v>
      </c>
      <c r="B46889" t="s">
        <v>1025</v>
      </c>
      <c r="C46889" t="s">
        <v>1022</v>
      </c>
      <c r="D46889" t="s">
        <v>972</v>
      </c>
      <c r="E46889" t="s">
        <v>1015</v>
      </c>
      <c r="F46889" s="86">
        <v>28963329.423440799</v>
      </c>
    </row>
    <row r="46890" spans="1:6">
      <c r="A46890">
        <v>2019</v>
      </c>
      <c r="B46890" t="s">
        <v>1025</v>
      </c>
      <c r="C46890" t="s">
        <v>1022</v>
      </c>
      <c r="D46890" t="s">
        <v>972</v>
      </c>
      <c r="E46890" t="s">
        <v>1015</v>
      </c>
      <c r="F46890" s="86">
        <v>29256148.8216771</v>
      </c>
    </row>
    <row r="46891" spans="1:6">
      <c r="A46891">
        <v>2020</v>
      </c>
      <c r="B46891" t="s">
        <v>1025</v>
      </c>
      <c r="C46891" t="s">
        <v>1022</v>
      </c>
      <c r="D46891" t="s">
        <v>972</v>
      </c>
      <c r="E46891" t="s">
        <v>1015</v>
      </c>
      <c r="F46891" s="86">
        <v>29499813.2992469</v>
      </c>
    </row>
    <row r="46892" spans="1:6">
      <c r="A46892">
        <v>2021</v>
      </c>
      <c r="B46892" t="s">
        <v>1025</v>
      </c>
      <c r="C46892" t="s">
        <v>1022</v>
      </c>
      <c r="D46892" t="s">
        <v>972</v>
      </c>
      <c r="E46892" t="s">
        <v>1015</v>
      </c>
      <c r="F46892" s="86">
        <v>29718358.006144699</v>
      </c>
    </row>
    <row r="46893" spans="1:6">
      <c r="A46893">
        <v>2022</v>
      </c>
      <c r="B46893" t="s">
        <v>1025</v>
      </c>
      <c r="C46893" t="s">
        <v>1022</v>
      </c>
      <c r="D46893" t="s">
        <v>972</v>
      </c>
      <c r="E46893" t="s">
        <v>1015</v>
      </c>
      <c r="F46893" s="86">
        <v>29907802.557539601</v>
      </c>
    </row>
    <row r="46894" spans="1:6">
      <c r="A46894">
        <v>2023</v>
      </c>
      <c r="B46894" t="s">
        <v>1025</v>
      </c>
      <c r="C46894" t="s">
        <v>1022</v>
      </c>
      <c r="D46894" t="s">
        <v>972</v>
      </c>
      <c r="E46894" t="s">
        <v>1015</v>
      </c>
      <c r="F46894" s="86">
        <v>30067001.290350799</v>
      </c>
    </row>
    <row r="46895" spans="1:6">
      <c r="A46895">
        <v>2024</v>
      </c>
      <c r="B46895" t="s">
        <v>1025</v>
      </c>
      <c r="C46895" t="s">
        <v>1022</v>
      </c>
      <c r="D46895" t="s">
        <v>972</v>
      </c>
      <c r="E46895" t="s">
        <v>1015</v>
      </c>
      <c r="F46895" s="86">
        <v>30194985.8807378</v>
      </c>
    </row>
    <row r="46896" spans="1:6">
      <c r="A46896">
        <v>2025</v>
      </c>
      <c r="B46896" t="s">
        <v>1025</v>
      </c>
      <c r="C46896" t="s">
        <v>1022</v>
      </c>
      <c r="D46896" t="s">
        <v>972</v>
      </c>
      <c r="E46896" t="s">
        <v>1015</v>
      </c>
      <c r="F46896" s="86">
        <v>30321376.299108598</v>
      </c>
    </row>
    <row r="46897" spans="1:6">
      <c r="A46897">
        <v>2026</v>
      </c>
      <c r="B46897" t="s">
        <v>1025</v>
      </c>
      <c r="C46897" t="s">
        <v>1022</v>
      </c>
      <c r="D46897" t="s">
        <v>972</v>
      </c>
      <c r="E46897" t="s">
        <v>1015</v>
      </c>
      <c r="F46897" s="86">
        <v>30443782.1669643</v>
      </c>
    </row>
    <row r="46898" spans="1:6">
      <c r="A46898">
        <v>2027</v>
      </c>
      <c r="B46898" t="s">
        <v>1025</v>
      </c>
      <c r="C46898" t="s">
        <v>1022</v>
      </c>
      <c r="D46898" t="s">
        <v>972</v>
      </c>
      <c r="E46898" t="s">
        <v>1015</v>
      </c>
      <c r="F46898" s="86">
        <v>30559548.2481676</v>
      </c>
    </row>
    <row r="46899" spans="1:6">
      <c r="A46899">
        <v>2028</v>
      </c>
      <c r="B46899" t="s">
        <v>1025</v>
      </c>
      <c r="C46899" t="s">
        <v>1022</v>
      </c>
      <c r="D46899" t="s">
        <v>972</v>
      </c>
      <c r="E46899" t="s">
        <v>1015</v>
      </c>
      <c r="F46899" s="86">
        <v>30670268.874233998</v>
      </c>
    </row>
    <row r="46900" spans="1:6">
      <c r="A46900">
        <v>2029</v>
      </c>
      <c r="B46900" t="s">
        <v>1025</v>
      </c>
      <c r="C46900" t="s">
        <v>1022</v>
      </c>
      <c r="D46900" t="s">
        <v>972</v>
      </c>
      <c r="E46900" t="s">
        <v>1015</v>
      </c>
      <c r="F46900" s="86">
        <v>30753264.7254485</v>
      </c>
    </row>
    <row r="46901" spans="1:6">
      <c r="A46901">
        <v>2030</v>
      </c>
      <c r="B46901" t="s">
        <v>1025</v>
      </c>
      <c r="C46901" t="s">
        <v>1022</v>
      </c>
      <c r="D46901" t="s">
        <v>972</v>
      </c>
      <c r="E46901" t="s">
        <v>1015</v>
      </c>
      <c r="F46901" s="86">
        <v>30848299.159660801</v>
      </c>
    </row>
    <row r="46902" spans="1:6">
      <c r="A46902">
        <v>2031</v>
      </c>
      <c r="B46902" t="s">
        <v>1025</v>
      </c>
      <c r="C46902" t="s">
        <v>1022</v>
      </c>
      <c r="D46902" t="s">
        <v>972</v>
      </c>
      <c r="E46902" t="s">
        <v>1015</v>
      </c>
      <c r="F46902" s="86">
        <v>30941465.896835599</v>
      </c>
    </row>
    <row r="46903" spans="1:6">
      <c r="A46903">
        <v>2032</v>
      </c>
      <c r="B46903" t="s">
        <v>1025</v>
      </c>
      <c r="C46903" t="s">
        <v>1022</v>
      </c>
      <c r="D46903" t="s">
        <v>972</v>
      </c>
      <c r="E46903" t="s">
        <v>1015</v>
      </c>
      <c r="F46903" s="86">
        <v>31039504.8029298</v>
      </c>
    </row>
    <row r="46904" spans="1:6">
      <c r="A46904">
        <v>2033</v>
      </c>
      <c r="B46904" t="s">
        <v>1025</v>
      </c>
      <c r="C46904" t="s">
        <v>1022</v>
      </c>
      <c r="D46904" t="s">
        <v>972</v>
      </c>
      <c r="E46904" t="s">
        <v>1015</v>
      </c>
      <c r="F46904" s="86">
        <v>31139851.366500098</v>
      </c>
    </row>
    <row r="46905" spans="1:6">
      <c r="A46905">
        <v>2034</v>
      </c>
      <c r="B46905" t="s">
        <v>1025</v>
      </c>
      <c r="C46905" t="s">
        <v>1022</v>
      </c>
      <c r="D46905" t="s">
        <v>972</v>
      </c>
      <c r="E46905" t="s">
        <v>1015</v>
      </c>
      <c r="F46905" s="86">
        <v>31251630.755152799</v>
      </c>
    </row>
    <row r="46906" spans="1:6">
      <c r="A46906">
        <v>2035</v>
      </c>
      <c r="B46906" t="s">
        <v>1025</v>
      </c>
      <c r="C46906" t="s">
        <v>1022</v>
      </c>
      <c r="D46906" t="s">
        <v>972</v>
      </c>
      <c r="E46906" t="s">
        <v>1015</v>
      </c>
      <c r="F46906" s="86">
        <v>31366188.083278</v>
      </c>
    </row>
    <row r="46907" spans="1:6">
      <c r="A46907">
        <v>2036</v>
      </c>
      <c r="B46907" t="s">
        <v>1025</v>
      </c>
      <c r="C46907" t="s">
        <v>1022</v>
      </c>
      <c r="D46907" t="s">
        <v>972</v>
      </c>
      <c r="E46907" t="s">
        <v>1015</v>
      </c>
      <c r="F46907" s="86">
        <v>31520603.060538601</v>
      </c>
    </row>
    <row r="46908" spans="1:6">
      <c r="A46908">
        <v>2037</v>
      </c>
      <c r="B46908" t="s">
        <v>1025</v>
      </c>
      <c r="C46908" t="s">
        <v>1022</v>
      </c>
      <c r="D46908" t="s">
        <v>972</v>
      </c>
      <c r="E46908" t="s">
        <v>1015</v>
      </c>
      <c r="F46908" s="86">
        <v>31688211.9291046</v>
      </c>
    </row>
    <row r="46909" spans="1:6">
      <c r="A46909">
        <v>2038</v>
      </c>
      <c r="B46909" t="s">
        <v>1025</v>
      </c>
      <c r="C46909" t="s">
        <v>1022</v>
      </c>
      <c r="D46909" t="s">
        <v>972</v>
      </c>
      <c r="E46909" t="s">
        <v>1015</v>
      </c>
      <c r="F46909" s="86">
        <v>31881034.684598301</v>
      </c>
    </row>
    <row r="46910" spans="1:6">
      <c r="A46910">
        <v>2039</v>
      </c>
      <c r="B46910" t="s">
        <v>1025</v>
      </c>
      <c r="C46910" t="s">
        <v>1022</v>
      </c>
      <c r="D46910" t="s">
        <v>972</v>
      </c>
      <c r="E46910" t="s">
        <v>1015</v>
      </c>
      <c r="F46910" s="86">
        <v>32086088.081058498</v>
      </c>
    </row>
    <row r="46911" spans="1:6">
      <c r="A46911">
        <v>2040</v>
      </c>
      <c r="B46911" t="s">
        <v>1025</v>
      </c>
      <c r="C46911" t="s">
        <v>1022</v>
      </c>
      <c r="D46911" t="s">
        <v>972</v>
      </c>
      <c r="E46911" t="s">
        <v>1015</v>
      </c>
      <c r="F46911" s="86">
        <v>32311082.747242399</v>
      </c>
    </row>
    <row r="46912" spans="1:6">
      <c r="A46912">
        <v>2041</v>
      </c>
      <c r="B46912" t="s">
        <v>1025</v>
      </c>
      <c r="C46912" t="s">
        <v>1022</v>
      </c>
      <c r="D46912" t="s">
        <v>972</v>
      </c>
      <c r="E46912" t="s">
        <v>1015</v>
      </c>
      <c r="F46912" s="86">
        <v>32386495.3128956</v>
      </c>
    </row>
    <row r="46913" spans="1:6">
      <c r="A46913">
        <v>2042</v>
      </c>
      <c r="B46913" t="s">
        <v>1025</v>
      </c>
      <c r="C46913" t="s">
        <v>1022</v>
      </c>
      <c r="D46913" t="s">
        <v>972</v>
      </c>
      <c r="E46913" t="s">
        <v>1015</v>
      </c>
      <c r="F46913" s="86">
        <v>32484910.965000201</v>
      </c>
    </row>
    <row r="46914" spans="1:6">
      <c r="A46914">
        <v>2043</v>
      </c>
      <c r="B46914" t="s">
        <v>1025</v>
      </c>
      <c r="C46914" t="s">
        <v>1022</v>
      </c>
      <c r="D46914" t="s">
        <v>972</v>
      </c>
      <c r="E46914" t="s">
        <v>1015</v>
      </c>
      <c r="F46914" s="86">
        <v>32590344.946095999</v>
      </c>
    </row>
    <row r="46915" spans="1:6">
      <c r="A46915">
        <v>2044</v>
      </c>
      <c r="B46915" t="s">
        <v>1025</v>
      </c>
      <c r="C46915" t="s">
        <v>1022</v>
      </c>
      <c r="D46915" t="s">
        <v>972</v>
      </c>
      <c r="E46915" t="s">
        <v>1015</v>
      </c>
      <c r="F46915" s="86">
        <v>32715503.018171601</v>
      </c>
    </row>
    <row r="46916" spans="1:6">
      <c r="A46916">
        <v>2045</v>
      </c>
      <c r="B46916" t="s">
        <v>1025</v>
      </c>
      <c r="C46916" t="s">
        <v>1022</v>
      </c>
      <c r="D46916" t="s">
        <v>972</v>
      </c>
      <c r="E46916" t="s">
        <v>1015</v>
      </c>
      <c r="F46916" s="86">
        <v>32844365.505323701</v>
      </c>
    </row>
    <row r="46917" spans="1:6">
      <c r="A46917">
        <v>2046</v>
      </c>
      <c r="B46917" t="s">
        <v>1025</v>
      </c>
      <c r="C46917" t="s">
        <v>1022</v>
      </c>
      <c r="D46917" t="s">
        <v>972</v>
      </c>
      <c r="E46917" t="s">
        <v>1015</v>
      </c>
      <c r="F46917" s="86">
        <v>32988551.3128521</v>
      </c>
    </row>
    <row r="46918" spans="1:6">
      <c r="A46918">
        <v>2047</v>
      </c>
      <c r="B46918" t="s">
        <v>1025</v>
      </c>
      <c r="C46918" t="s">
        <v>1022</v>
      </c>
      <c r="D46918" t="s">
        <v>972</v>
      </c>
      <c r="E46918" t="s">
        <v>1015</v>
      </c>
      <c r="F46918" s="86">
        <v>33130924.772185899</v>
      </c>
    </row>
    <row r="46919" spans="1:6">
      <c r="A46919">
        <v>2048</v>
      </c>
      <c r="B46919" t="s">
        <v>1025</v>
      </c>
      <c r="C46919" t="s">
        <v>1022</v>
      </c>
      <c r="D46919" t="s">
        <v>972</v>
      </c>
      <c r="E46919" t="s">
        <v>1015</v>
      </c>
      <c r="F46919" s="86">
        <v>33283778.373859201</v>
      </c>
    </row>
    <row r="46920" spans="1:6">
      <c r="A46920">
        <v>2049</v>
      </c>
      <c r="B46920" t="s">
        <v>1025</v>
      </c>
      <c r="C46920" t="s">
        <v>1022</v>
      </c>
      <c r="D46920" t="s">
        <v>972</v>
      </c>
      <c r="E46920" t="s">
        <v>1015</v>
      </c>
      <c r="F46920" s="86">
        <v>33430171.4780895</v>
      </c>
    </row>
    <row r="46921" spans="1:6">
      <c r="A46921">
        <v>2050</v>
      </c>
      <c r="B46921" t="s">
        <v>1025</v>
      </c>
      <c r="C46921" t="s">
        <v>1022</v>
      </c>
      <c r="D46921" t="s">
        <v>972</v>
      </c>
      <c r="E46921" t="s">
        <v>1015</v>
      </c>
      <c r="F46921" s="86">
        <v>33583461.686319202</v>
      </c>
    </row>
    <row r="46922" spans="1:6">
      <c r="A46922">
        <v>2017</v>
      </c>
      <c r="B46922" t="s">
        <v>1026</v>
      </c>
      <c r="C46922" t="s">
        <v>1022</v>
      </c>
      <c r="D46922" t="s">
        <v>972</v>
      </c>
      <c r="E46922" t="s">
        <v>1015</v>
      </c>
      <c r="F46922" s="86">
        <v>18156710.175014701</v>
      </c>
    </row>
    <row r="46923" spans="1:6">
      <c r="A46923">
        <v>2018</v>
      </c>
      <c r="B46923" t="s">
        <v>1026</v>
      </c>
      <c r="C46923" t="s">
        <v>1022</v>
      </c>
      <c r="D46923" t="s">
        <v>972</v>
      </c>
      <c r="E46923" t="s">
        <v>1015</v>
      </c>
      <c r="F46923" s="86">
        <v>18719326.2137555</v>
      </c>
    </row>
    <row r="46924" spans="1:6">
      <c r="A46924">
        <v>2019</v>
      </c>
      <c r="B46924" t="s">
        <v>1026</v>
      </c>
      <c r="C46924" t="s">
        <v>1022</v>
      </c>
      <c r="D46924" t="s">
        <v>972</v>
      </c>
      <c r="E46924" t="s">
        <v>1015</v>
      </c>
      <c r="F46924" s="86">
        <v>18744341.473687701</v>
      </c>
    </row>
    <row r="46925" spans="1:6">
      <c r="A46925">
        <v>2020</v>
      </c>
      <c r="B46925" t="s">
        <v>1026</v>
      </c>
      <c r="C46925" t="s">
        <v>1022</v>
      </c>
      <c r="D46925" t="s">
        <v>972</v>
      </c>
      <c r="E46925" t="s">
        <v>1015</v>
      </c>
      <c r="F46925" s="86">
        <v>18739318.567855801</v>
      </c>
    </row>
    <row r="46926" spans="1:6">
      <c r="A46926">
        <v>2021</v>
      </c>
      <c r="B46926" t="s">
        <v>1026</v>
      </c>
      <c r="C46926" t="s">
        <v>1022</v>
      </c>
      <c r="D46926" t="s">
        <v>972</v>
      </c>
      <c r="E46926" t="s">
        <v>1015</v>
      </c>
      <c r="F46926" s="86">
        <v>18726837.395465001</v>
      </c>
    </row>
    <row r="46927" spans="1:6">
      <c r="A46927">
        <v>2022</v>
      </c>
      <c r="B46927" t="s">
        <v>1026</v>
      </c>
      <c r="C46927" t="s">
        <v>1022</v>
      </c>
      <c r="D46927" t="s">
        <v>972</v>
      </c>
      <c r="E46927" t="s">
        <v>1015</v>
      </c>
      <c r="F46927" s="86">
        <v>18694699.552550901</v>
      </c>
    </row>
    <row r="46928" spans="1:6">
      <c r="A46928">
        <v>2023</v>
      </c>
      <c r="B46928" t="s">
        <v>1026</v>
      </c>
      <c r="C46928" t="s">
        <v>1022</v>
      </c>
      <c r="D46928" t="s">
        <v>972</v>
      </c>
      <c r="E46928" t="s">
        <v>1015</v>
      </c>
      <c r="F46928" s="86">
        <v>18641469.800033301</v>
      </c>
    </row>
    <row r="46929" spans="1:6">
      <c r="A46929">
        <v>2024</v>
      </c>
      <c r="B46929" t="s">
        <v>1026</v>
      </c>
      <c r="C46929" t="s">
        <v>1022</v>
      </c>
      <c r="D46929" t="s">
        <v>972</v>
      </c>
      <c r="E46929" t="s">
        <v>1015</v>
      </c>
      <c r="F46929" s="86">
        <v>18584489.173578199</v>
      </c>
    </row>
    <row r="46930" spans="1:6">
      <c r="A46930">
        <v>2025</v>
      </c>
      <c r="B46930" t="s">
        <v>1026</v>
      </c>
      <c r="C46930" t="s">
        <v>1022</v>
      </c>
      <c r="D46930" t="s">
        <v>972</v>
      </c>
      <c r="E46930" t="s">
        <v>1015</v>
      </c>
      <c r="F46930" s="86">
        <v>18518194.814183202</v>
      </c>
    </row>
    <row r="46931" spans="1:6">
      <c r="A46931">
        <v>2026</v>
      </c>
      <c r="B46931" t="s">
        <v>1026</v>
      </c>
      <c r="C46931" t="s">
        <v>1022</v>
      </c>
      <c r="D46931" t="s">
        <v>972</v>
      </c>
      <c r="E46931" t="s">
        <v>1015</v>
      </c>
      <c r="F46931" s="86">
        <v>18437856.523656499</v>
      </c>
    </row>
    <row r="46932" spans="1:6">
      <c r="A46932">
        <v>2027</v>
      </c>
      <c r="B46932" t="s">
        <v>1026</v>
      </c>
      <c r="C46932" t="s">
        <v>1022</v>
      </c>
      <c r="D46932" t="s">
        <v>972</v>
      </c>
      <c r="E46932" t="s">
        <v>1015</v>
      </c>
      <c r="F46932" s="86">
        <v>18372341.658314198</v>
      </c>
    </row>
    <row r="46933" spans="1:6">
      <c r="A46933">
        <v>2028</v>
      </c>
      <c r="B46933" t="s">
        <v>1026</v>
      </c>
      <c r="C46933" t="s">
        <v>1022</v>
      </c>
      <c r="D46933" t="s">
        <v>972</v>
      </c>
      <c r="E46933" t="s">
        <v>1015</v>
      </c>
      <c r="F46933" s="86">
        <v>18302523.7245497</v>
      </c>
    </row>
    <row r="46934" spans="1:6">
      <c r="A46934">
        <v>2029</v>
      </c>
      <c r="B46934" t="s">
        <v>1026</v>
      </c>
      <c r="C46934" t="s">
        <v>1022</v>
      </c>
      <c r="D46934" t="s">
        <v>972</v>
      </c>
      <c r="E46934" t="s">
        <v>1015</v>
      </c>
      <c r="F46934" s="86">
        <v>18215703.424769599</v>
      </c>
    </row>
    <row r="46935" spans="1:6">
      <c r="A46935">
        <v>2030</v>
      </c>
      <c r="B46935" t="s">
        <v>1026</v>
      </c>
      <c r="C46935" t="s">
        <v>1022</v>
      </c>
      <c r="D46935" t="s">
        <v>972</v>
      </c>
      <c r="E46935" t="s">
        <v>1015</v>
      </c>
      <c r="F46935" s="86">
        <v>18134332.1820434</v>
      </c>
    </row>
    <row r="46936" spans="1:6">
      <c r="A46936">
        <v>2031</v>
      </c>
      <c r="B46936" t="s">
        <v>1026</v>
      </c>
      <c r="C46936" t="s">
        <v>1022</v>
      </c>
      <c r="D46936" t="s">
        <v>972</v>
      </c>
      <c r="E46936" t="s">
        <v>1015</v>
      </c>
      <c r="F46936" s="86">
        <v>18054761.9300583</v>
      </c>
    </row>
    <row r="46937" spans="1:6">
      <c r="A46937">
        <v>2032</v>
      </c>
      <c r="B46937" t="s">
        <v>1026</v>
      </c>
      <c r="C46937" t="s">
        <v>1022</v>
      </c>
      <c r="D46937" t="s">
        <v>972</v>
      </c>
      <c r="E46937" t="s">
        <v>1015</v>
      </c>
      <c r="F46937" s="86">
        <v>17979332.122553501</v>
      </c>
    </row>
    <row r="46938" spans="1:6">
      <c r="A46938">
        <v>2033</v>
      </c>
      <c r="B46938" t="s">
        <v>1026</v>
      </c>
      <c r="C46938" t="s">
        <v>1022</v>
      </c>
      <c r="D46938" t="s">
        <v>972</v>
      </c>
      <c r="E46938" t="s">
        <v>1015</v>
      </c>
      <c r="F46938" s="86">
        <v>17895639.987086602</v>
      </c>
    </row>
    <row r="46939" spans="1:6">
      <c r="A46939">
        <v>2034</v>
      </c>
      <c r="B46939" t="s">
        <v>1026</v>
      </c>
      <c r="C46939" t="s">
        <v>1022</v>
      </c>
      <c r="D46939" t="s">
        <v>972</v>
      </c>
      <c r="E46939" t="s">
        <v>1015</v>
      </c>
      <c r="F46939" s="86">
        <v>17824709.279663499</v>
      </c>
    </row>
    <row r="46940" spans="1:6">
      <c r="A46940">
        <v>2035</v>
      </c>
      <c r="B46940" t="s">
        <v>1026</v>
      </c>
      <c r="C46940" t="s">
        <v>1022</v>
      </c>
      <c r="D46940" t="s">
        <v>972</v>
      </c>
      <c r="E46940" t="s">
        <v>1015</v>
      </c>
      <c r="F46940" s="86">
        <v>17753691.0959833</v>
      </c>
    </row>
    <row r="46941" spans="1:6">
      <c r="A46941">
        <v>2036</v>
      </c>
      <c r="B46941" t="s">
        <v>1026</v>
      </c>
      <c r="C46941" t="s">
        <v>1022</v>
      </c>
      <c r="D46941" t="s">
        <v>972</v>
      </c>
      <c r="E46941" t="s">
        <v>1015</v>
      </c>
      <c r="F46941" s="86">
        <v>17704492.209958699</v>
      </c>
    </row>
    <row r="46942" spans="1:6">
      <c r="A46942">
        <v>2037</v>
      </c>
      <c r="B46942" t="s">
        <v>1026</v>
      </c>
      <c r="C46942" t="s">
        <v>1022</v>
      </c>
      <c r="D46942" t="s">
        <v>972</v>
      </c>
      <c r="E46942" t="s">
        <v>1015</v>
      </c>
      <c r="F46942" s="86">
        <v>17666532.842734098</v>
      </c>
    </row>
    <row r="46943" spans="1:6">
      <c r="A46943">
        <v>2038</v>
      </c>
      <c r="B46943" t="s">
        <v>1026</v>
      </c>
      <c r="C46943" t="s">
        <v>1022</v>
      </c>
      <c r="D46943" t="s">
        <v>972</v>
      </c>
      <c r="E46943" t="s">
        <v>1015</v>
      </c>
      <c r="F46943" s="86">
        <v>17640106.999713399</v>
      </c>
    </row>
    <row r="46944" spans="1:6">
      <c r="A46944">
        <v>2039</v>
      </c>
      <c r="B46944" t="s">
        <v>1026</v>
      </c>
      <c r="C46944" t="s">
        <v>1022</v>
      </c>
      <c r="D46944" t="s">
        <v>972</v>
      </c>
      <c r="E46944" t="s">
        <v>1015</v>
      </c>
      <c r="F46944" s="86">
        <v>17624418.850115601</v>
      </c>
    </row>
    <row r="46945" spans="1:6">
      <c r="A46945">
        <v>2040</v>
      </c>
      <c r="B46945" t="s">
        <v>1026</v>
      </c>
      <c r="C46945" t="s">
        <v>1022</v>
      </c>
      <c r="D46945" t="s">
        <v>972</v>
      </c>
      <c r="E46945" t="s">
        <v>1015</v>
      </c>
      <c r="F46945" s="86">
        <v>17614725.209970899</v>
      </c>
    </row>
    <row r="46946" spans="1:6">
      <c r="A46946">
        <v>2041</v>
      </c>
      <c r="B46946" t="s">
        <v>1026</v>
      </c>
      <c r="C46946" t="s">
        <v>1022</v>
      </c>
      <c r="D46946" t="s">
        <v>972</v>
      </c>
      <c r="E46946" t="s">
        <v>1015</v>
      </c>
      <c r="F46946" s="86">
        <v>17618265.152054802</v>
      </c>
    </row>
    <row r="46947" spans="1:6">
      <c r="A46947">
        <v>2042</v>
      </c>
      <c r="B46947" t="s">
        <v>1026</v>
      </c>
      <c r="C46947" t="s">
        <v>1022</v>
      </c>
      <c r="D46947" t="s">
        <v>972</v>
      </c>
      <c r="E46947" t="s">
        <v>1015</v>
      </c>
      <c r="F46947" s="86">
        <v>17634852.936023202</v>
      </c>
    </row>
    <row r="46948" spans="1:6">
      <c r="A46948">
        <v>2043</v>
      </c>
      <c r="B46948" t="s">
        <v>1026</v>
      </c>
      <c r="C46948" t="s">
        <v>1022</v>
      </c>
      <c r="D46948" t="s">
        <v>972</v>
      </c>
      <c r="E46948" t="s">
        <v>1015</v>
      </c>
      <c r="F46948" s="86">
        <v>17664039.783012901</v>
      </c>
    </row>
    <row r="46949" spans="1:6">
      <c r="A46949">
        <v>2044</v>
      </c>
      <c r="B46949" t="s">
        <v>1026</v>
      </c>
      <c r="C46949" t="s">
        <v>1022</v>
      </c>
      <c r="D46949" t="s">
        <v>972</v>
      </c>
      <c r="E46949" t="s">
        <v>1015</v>
      </c>
      <c r="F46949" s="86">
        <v>17705037.842057999</v>
      </c>
    </row>
    <row r="46950" spans="1:6">
      <c r="A46950">
        <v>2045</v>
      </c>
      <c r="B46950" t="s">
        <v>1026</v>
      </c>
      <c r="C46950" t="s">
        <v>1022</v>
      </c>
      <c r="D46950" t="s">
        <v>972</v>
      </c>
      <c r="E46950" t="s">
        <v>1015</v>
      </c>
      <c r="F46950" s="86">
        <v>17756245.734120399</v>
      </c>
    </row>
    <row r="46951" spans="1:6">
      <c r="A46951">
        <v>2046</v>
      </c>
      <c r="B46951" t="s">
        <v>1026</v>
      </c>
      <c r="C46951" t="s">
        <v>1022</v>
      </c>
      <c r="D46951" t="s">
        <v>972</v>
      </c>
      <c r="E46951" t="s">
        <v>1015</v>
      </c>
      <c r="F46951" s="86">
        <v>17806027.095181599</v>
      </c>
    </row>
    <row r="46952" spans="1:6">
      <c r="A46952">
        <v>2047</v>
      </c>
      <c r="B46952" t="s">
        <v>1026</v>
      </c>
      <c r="C46952" t="s">
        <v>1022</v>
      </c>
      <c r="D46952" t="s">
        <v>972</v>
      </c>
      <c r="E46952" t="s">
        <v>1015</v>
      </c>
      <c r="F46952" s="86">
        <v>17870313.018441498</v>
      </c>
    </row>
    <row r="46953" spans="1:6">
      <c r="A46953">
        <v>2048</v>
      </c>
      <c r="B46953" t="s">
        <v>1026</v>
      </c>
      <c r="C46953" t="s">
        <v>1022</v>
      </c>
      <c r="D46953" t="s">
        <v>972</v>
      </c>
      <c r="E46953" t="s">
        <v>1015</v>
      </c>
      <c r="F46953" s="86">
        <v>17938076.224460199</v>
      </c>
    </row>
    <row r="46954" spans="1:6">
      <c r="A46954">
        <v>2049</v>
      </c>
      <c r="B46954" t="s">
        <v>1026</v>
      </c>
      <c r="C46954" t="s">
        <v>1022</v>
      </c>
      <c r="D46954" t="s">
        <v>972</v>
      </c>
      <c r="E46954" t="s">
        <v>1015</v>
      </c>
      <c r="F46954" s="86">
        <v>18007699.510461502</v>
      </c>
    </row>
    <row r="46955" spans="1:6">
      <c r="A46955">
        <v>2050</v>
      </c>
      <c r="B46955" t="s">
        <v>1026</v>
      </c>
      <c r="C46955" t="s">
        <v>1022</v>
      </c>
      <c r="D46955" t="s">
        <v>972</v>
      </c>
      <c r="E46955" t="s">
        <v>1015</v>
      </c>
      <c r="F46955" s="86">
        <v>18078007.4757412</v>
      </c>
    </row>
    <row r="46956" spans="1:6">
      <c r="A46956">
        <v>2017</v>
      </c>
      <c r="B46956" t="s">
        <v>1027</v>
      </c>
      <c r="C46956" t="s">
        <v>1022</v>
      </c>
      <c r="D46956" t="s">
        <v>972</v>
      </c>
      <c r="E46956" t="s">
        <v>1015</v>
      </c>
      <c r="F46956" s="86">
        <v>155722187.784558</v>
      </c>
    </row>
    <row r="46957" spans="1:6">
      <c r="A46957">
        <v>2018</v>
      </c>
      <c r="B46957" t="s">
        <v>1027</v>
      </c>
      <c r="C46957" t="s">
        <v>1022</v>
      </c>
      <c r="D46957" t="s">
        <v>972</v>
      </c>
      <c r="E46957" t="s">
        <v>1015</v>
      </c>
      <c r="F46957" s="86">
        <v>172192300.98058501</v>
      </c>
    </row>
    <row r="46958" spans="1:6">
      <c r="A46958">
        <v>2019</v>
      </c>
      <c r="B46958" t="s">
        <v>1027</v>
      </c>
      <c r="C46958" t="s">
        <v>1022</v>
      </c>
      <c r="D46958" t="s">
        <v>972</v>
      </c>
      <c r="E46958" t="s">
        <v>1015</v>
      </c>
      <c r="F46958" s="86">
        <v>173692874.89797401</v>
      </c>
    </row>
    <row r="46959" spans="1:6">
      <c r="A46959">
        <v>2020</v>
      </c>
      <c r="B46959" t="s">
        <v>1027</v>
      </c>
      <c r="C46959" t="s">
        <v>1022</v>
      </c>
      <c r="D46959" t="s">
        <v>972</v>
      </c>
      <c r="E46959" t="s">
        <v>1015</v>
      </c>
      <c r="F46959" s="86">
        <v>174797130.617302</v>
      </c>
    </row>
    <row r="46960" spans="1:6">
      <c r="A46960">
        <v>2021</v>
      </c>
      <c r="B46960" t="s">
        <v>1027</v>
      </c>
      <c r="C46960" t="s">
        <v>1022</v>
      </c>
      <c r="D46960" t="s">
        <v>972</v>
      </c>
      <c r="E46960" t="s">
        <v>1015</v>
      </c>
      <c r="F46960" s="86">
        <v>175861426.16799399</v>
      </c>
    </row>
    <row r="46961" spans="1:6">
      <c r="A46961">
        <v>2022</v>
      </c>
      <c r="B46961" t="s">
        <v>1027</v>
      </c>
      <c r="C46961" t="s">
        <v>1022</v>
      </c>
      <c r="D46961" t="s">
        <v>972</v>
      </c>
      <c r="E46961" t="s">
        <v>1015</v>
      </c>
      <c r="F46961" s="86">
        <v>176755924.76260099</v>
      </c>
    </row>
    <row r="46962" spans="1:6">
      <c r="A46962">
        <v>2023</v>
      </c>
      <c r="B46962" t="s">
        <v>1027</v>
      </c>
      <c r="C46962" t="s">
        <v>1022</v>
      </c>
      <c r="D46962" t="s">
        <v>972</v>
      </c>
      <c r="E46962" t="s">
        <v>1015</v>
      </c>
      <c r="F46962" s="86">
        <v>177432268.16082799</v>
      </c>
    </row>
    <row r="46963" spans="1:6">
      <c r="A46963">
        <v>2024</v>
      </c>
      <c r="B46963" t="s">
        <v>1027</v>
      </c>
      <c r="C46963" t="s">
        <v>1022</v>
      </c>
      <c r="D46963" t="s">
        <v>972</v>
      </c>
      <c r="E46963" t="s">
        <v>1015</v>
      </c>
      <c r="F46963" s="86">
        <v>178103635.62803999</v>
      </c>
    </row>
    <row r="46964" spans="1:6">
      <c r="A46964">
        <v>2025</v>
      </c>
      <c r="B46964" t="s">
        <v>1027</v>
      </c>
      <c r="C46964" t="s">
        <v>1022</v>
      </c>
      <c r="D46964" t="s">
        <v>972</v>
      </c>
      <c r="E46964" t="s">
        <v>1015</v>
      </c>
      <c r="F46964" s="86">
        <v>178649034.365246</v>
      </c>
    </row>
    <row r="46965" spans="1:6">
      <c r="A46965">
        <v>2026</v>
      </c>
      <c r="B46965" t="s">
        <v>1027</v>
      </c>
      <c r="C46965" t="s">
        <v>1022</v>
      </c>
      <c r="D46965" t="s">
        <v>972</v>
      </c>
      <c r="E46965" t="s">
        <v>1015</v>
      </c>
      <c r="F46965" s="86">
        <v>179131351.42037499</v>
      </c>
    </row>
    <row r="46966" spans="1:6">
      <c r="A46966">
        <v>2027</v>
      </c>
      <c r="B46966" t="s">
        <v>1027</v>
      </c>
      <c r="C46966" t="s">
        <v>1022</v>
      </c>
      <c r="D46966" t="s">
        <v>972</v>
      </c>
      <c r="E46966" t="s">
        <v>1015</v>
      </c>
      <c r="F46966" s="86">
        <v>179694302.35579401</v>
      </c>
    </row>
    <row r="46967" spans="1:6">
      <c r="A46967">
        <v>2028</v>
      </c>
      <c r="B46967" t="s">
        <v>1027</v>
      </c>
      <c r="C46967" t="s">
        <v>1022</v>
      </c>
      <c r="D46967" t="s">
        <v>972</v>
      </c>
      <c r="E46967" t="s">
        <v>1015</v>
      </c>
      <c r="F46967" s="86">
        <v>180240858.707919</v>
      </c>
    </row>
    <row r="46968" spans="1:6">
      <c r="A46968">
        <v>2029</v>
      </c>
      <c r="B46968" t="s">
        <v>1027</v>
      </c>
      <c r="C46968" t="s">
        <v>1022</v>
      </c>
      <c r="D46968" t="s">
        <v>972</v>
      </c>
      <c r="E46968" t="s">
        <v>1015</v>
      </c>
      <c r="F46968" s="86">
        <v>180707739.600169</v>
      </c>
    </row>
    <row r="46969" spans="1:6">
      <c r="A46969">
        <v>2030</v>
      </c>
      <c r="B46969" t="s">
        <v>1027</v>
      </c>
      <c r="C46969" t="s">
        <v>1022</v>
      </c>
      <c r="D46969" t="s">
        <v>972</v>
      </c>
      <c r="E46969" t="s">
        <v>1015</v>
      </c>
      <c r="F46969" s="86">
        <v>181306764.22970799</v>
      </c>
    </row>
    <row r="46970" spans="1:6">
      <c r="A46970">
        <v>2031</v>
      </c>
      <c r="B46970" t="s">
        <v>1027</v>
      </c>
      <c r="C46970" t="s">
        <v>1022</v>
      </c>
      <c r="D46970" t="s">
        <v>972</v>
      </c>
      <c r="E46970" t="s">
        <v>1015</v>
      </c>
      <c r="F46970" s="86">
        <v>181928479.49076501</v>
      </c>
    </row>
    <row r="46971" spans="1:6">
      <c r="A46971">
        <v>2032</v>
      </c>
      <c r="B46971" t="s">
        <v>1027</v>
      </c>
      <c r="C46971" t="s">
        <v>1022</v>
      </c>
      <c r="D46971" t="s">
        <v>972</v>
      </c>
      <c r="E46971" t="s">
        <v>1015</v>
      </c>
      <c r="F46971" s="86">
        <v>182604327.88057601</v>
      </c>
    </row>
    <row r="46972" spans="1:6">
      <c r="A46972">
        <v>2033</v>
      </c>
      <c r="B46972" t="s">
        <v>1027</v>
      </c>
      <c r="C46972" t="s">
        <v>1022</v>
      </c>
      <c r="D46972" t="s">
        <v>972</v>
      </c>
      <c r="E46972" t="s">
        <v>1015</v>
      </c>
      <c r="F46972" s="86">
        <v>183280872.35565701</v>
      </c>
    </row>
    <row r="46973" spans="1:6">
      <c r="A46973">
        <v>2034</v>
      </c>
      <c r="B46973" t="s">
        <v>1027</v>
      </c>
      <c r="C46973" t="s">
        <v>1022</v>
      </c>
      <c r="D46973" t="s">
        <v>972</v>
      </c>
      <c r="E46973" t="s">
        <v>1015</v>
      </c>
      <c r="F46973" s="86">
        <v>184158209.120913</v>
      </c>
    </row>
    <row r="46974" spans="1:6">
      <c r="A46974">
        <v>2035</v>
      </c>
      <c r="B46974" t="s">
        <v>1027</v>
      </c>
      <c r="C46974" t="s">
        <v>1022</v>
      </c>
      <c r="D46974" t="s">
        <v>972</v>
      </c>
      <c r="E46974" t="s">
        <v>1015</v>
      </c>
      <c r="F46974" s="86">
        <v>185091970.21307799</v>
      </c>
    </row>
    <row r="46975" spans="1:6">
      <c r="A46975">
        <v>2036</v>
      </c>
      <c r="B46975" t="s">
        <v>1027</v>
      </c>
      <c r="C46975" t="s">
        <v>1022</v>
      </c>
      <c r="D46975" t="s">
        <v>972</v>
      </c>
      <c r="E46975" t="s">
        <v>1015</v>
      </c>
      <c r="F46975" s="86">
        <v>186059873.05035201</v>
      </c>
    </row>
    <row r="46976" spans="1:6">
      <c r="A46976">
        <v>2037</v>
      </c>
      <c r="B46976" t="s">
        <v>1027</v>
      </c>
      <c r="C46976" t="s">
        <v>1022</v>
      </c>
      <c r="D46976" t="s">
        <v>972</v>
      </c>
      <c r="E46976" t="s">
        <v>1015</v>
      </c>
      <c r="F46976" s="86">
        <v>187262403.97964701</v>
      </c>
    </row>
    <row r="46977" spans="1:6">
      <c r="A46977">
        <v>2038</v>
      </c>
      <c r="B46977" t="s">
        <v>1027</v>
      </c>
      <c r="C46977" t="s">
        <v>1022</v>
      </c>
      <c r="D46977" t="s">
        <v>972</v>
      </c>
      <c r="E46977" t="s">
        <v>1015</v>
      </c>
      <c r="F46977" s="86">
        <v>188544143.752801</v>
      </c>
    </row>
    <row r="46978" spans="1:6">
      <c r="A46978">
        <v>2039</v>
      </c>
      <c r="B46978" t="s">
        <v>1027</v>
      </c>
      <c r="C46978" t="s">
        <v>1022</v>
      </c>
      <c r="D46978" t="s">
        <v>972</v>
      </c>
      <c r="E46978" t="s">
        <v>1015</v>
      </c>
      <c r="F46978" s="86">
        <v>189869576.649306</v>
      </c>
    </row>
    <row r="46979" spans="1:6">
      <c r="A46979">
        <v>2040</v>
      </c>
      <c r="B46979" t="s">
        <v>1027</v>
      </c>
      <c r="C46979" t="s">
        <v>1022</v>
      </c>
      <c r="D46979" t="s">
        <v>972</v>
      </c>
      <c r="E46979" t="s">
        <v>1015</v>
      </c>
      <c r="F46979" s="86">
        <v>191303311.73027599</v>
      </c>
    </row>
    <row r="46980" spans="1:6">
      <c r="A46980">
        <v>2041</v>
      </c>
      <c r="B46980" t="s">
        <v>1027</v>
      </c>
      <c r="C46980" t="s">
        <v>1022</v>
      </c>
      <c r="D46980" t="s">
        <v>972</v>
      </c>
      <c r="E46980" t="s">
        <v>1015</v>
      </c>
      <c r="F46980" s="86">
        <v>191548583.66892099</v>
      </c>
    </row>
    <row r="46981" spans="1:6">
      <c r="A46981">
        <v>2042</v>
      </c>
      <c r="B46981" t="s">
        <v>1027</v>
      </c>
      <c r="C46981" t="s">
        <v>1022</v>
      </c>
      <c r="D46981" t="s">
        <v>972</v>
      </c>
      <c r="E46981" t="s">
        <v>1015</v>
      </c>
      <c r="F46981" s="86">
        <v>191856427.98674899</v>
      </c>
    </row>
    <row r="46982" spans="1:6">
      <c r="A46982">
        <v>2043</v>
      </c>
      <c r="B46982" t="s">
        <v>1027</v>
      </c>
      <c r="C46982" t="s">
        <v>1022</v>
      </c>
      <c r="D46982" t="s">
        <v>972</v>
      </c>
      <c r="E46982" t="s">
        <v>1015</v>
      </c>
      <c r="F46982" s="86">
        <v>192273939.57358</v>
      </c>
    </row>
    <row r="46983" spans="1:6">
      <c r="A46983">
        <v>2044</v>
      </c>
      <c r="B46983" t="s">
        <v>1027</v>
      </c>
      <c r="C46983" t="s">
        <v>1022</v>
      </c>
      <c r="D46983" t="s">
        <v>972</v>
      </c>
      <c r="E46983" t="s">
        <v>1015</v>
      </c>
      <c r="F46983" s="86">
        <v>192665457.397156</v>
      </c>
    </row>
    <row r="46984" spans="1:6">
      <c r="A46984">
        <v>2045</v>
      </c>
      <c r="B46984" t="s">
        <v>1027</v>
      </c>
      <c r="C46984" t="s">
        <v>1022</v>
      </c>
      <c r="D46984" t="s">
        <v>972</v>
      </c>
      <c r="E46984" t="s">
        <v>1015</v>
      </c>
      <c r="F46984" s="86">
        <v>193080701.038928</v>
      </c>
    </row>
    <row r="46985" spans="1:6">
      <c r="A46985">
        <v>2046</v>
      </c>
      <c r="B46985" t="s">
        <v>1027</v>
      </c>
      <c r="C46985" t="s">
        <v>1022</v>
      </c>
      <c r="D46985" t="s">
        <v>972</v>
      </c>
      <c r="E46985" t="s">
        <v>1015</v>
      </c>
      <c r="F46985" s="86">
        <v>193497649.37302801</v>
      </c>
    </row>
    <row r="46986" spans="1:6">
      <c r="A46986">
        <v>2047</v>
      </c>
      <c r="B46986" t="s">
        <v>1027</v>
      </c>
      <c r="C46986" t="s">
        <v>1022</v>
      </c>
      <c r="D46986" t="s">
        <v>972</v>
      </c>
      <c r="E46986" t="s">
        <v>1015</v>
      </c>
      <c r="F46986" s="86">
        <v>193906088.63878599</v>
      </c>
    </row>
    <row r="46987" spans="1:6">
      <c r="A46987">
        <v>2048</v>
      </c>
      <c r="B46987" t="s">
        <v>1027</v>
      </c>
      <c r="C46987" t="s">
        <v>1022</v>
      </c>
      <c r="D46987" t="s">
        <v>972</v>
      </c>
      <c r="E46987" t="s">
        <v>1015</v>
      </c>
      <c r="F46987" s="86">
        <v>194292341.02796799</v>
      </c>
    </row>
    <row r="46988" spans="1:6">
      <c r="A46988">
        <v>2049</v>
      </c>
      <c r="B46988" t="s">
        <v>1027</v>
      </c>
      <c r="C46988" t="s">
        <v>1022</v>
      </c>
      <c r="D46988" t="s">
        <v>972</v>
      </c>
      <c r="E46988" t="s">
        <v>1015</v>
      </c>
      <c r="F46988" s="86">
        <v>194644586.68442401</v>
      </c>
    </row>
    <row r="46989" spans="1:6">
      <c r="A46989">
        <v>2050</v>
      </c>
      <c r="B46989" t="s">
        <v>1027</v>
      </c>
      <c r="C46989" t="s">
        <v>1022</v>
      </c>
      <c r="D46989" t="s">
        <v>972</v>
      </c>
      <c r="E46989" t="s">
        <v>1015</v>
      </c>
      <c r="F46989" s="86">
        <v>194962085.74829799</v>
      </c>
    </row>
    <row r="46990" spans="1:6">
      <c r="A46990">
        <v>2017</v>
      </c>
      <c r="B46990" t="s">
        <v>1028</v>
      </c>
      <c r="C46990" t="s">
        <v>1022</v>
      </c>
      <c r="D46990" t="s">
        <v>972</v>
      </c>
      <c r="E46990" t="s">
        <v>1015</v>
      </c>
      <c r="F46990" s="86">
        <v>71042593.469657302</v>
      </c>
    </row>
    <row r="46991" spans="1:6">
      <c r="A46991">
        <v>2018</v>
      </c>
      <c r="B46991" t="s">
        <v>1028</v>
      </c>
      <c r="C46991" t="s">
        <v>1022</v>
      </c>
      <c r="D46991" t="s">
        <v>972</v>
      </c>
      <c r="E46991" t="s">
        <v>1015</v>
      </c>
      <c r="F46991" s="86">
        <v>74269448.612901703</v>
      </c>
    </row>
    <row r="46992" spans="1:6">
      <c r="A46992">
        <v>2019</v>
      </c>
      <c r="B46992" t="s">
        <v>1028</v>
      </c>
      <c r="C46992" t="s">
        <v>1022</v>
      </c>
      <c r="D46992" t="s">
        <v>972</v>
      </c>
      <c r="E46992" t="s">
        <v>1015</v>
      </c>
      <c r="F46992" s="86">
        <v>75002451.198827907</v>
      </c>
    </row>
    <row r="46993" spans="1:6">
      <c r="A46993">
        <v>2020</v>
      </c>
      <c r="B46993" t="s">
        <v>1028</v>
      </c>
      <c r="C46993" t="s">
        <v>1022</v>
      </c>
      <c r="D46993" t="s">
        <v>972</v>
      </c>
      <c r="E46993" t="s">
        <v>1015</v>
      </c>
      <c r="F46993" s="86">
        <v>75598926.193006203</v>
      </c>
    </row>
    <row r="46994" spans="1:6">
      <c r="A46994">
        <v>2021</v>
      </c>
      <c r="B46994" t="s">
        <v>1028</v>
      </c>
      <c r="C46994" t="s">
        <v>1022</v>
      </c>
      <c r="D46994" t="s">
        <v>972</v>
      </c>
      <c r="E46994" t="s">
        <v>1015</v>
      </c>
      <c r="F46994" s="86">
        <v>76125604.334541693</v>
      </c>
    </row>
    <row r="46995" spans="1:6">
      <c r="A46995">
        <v>2022</v>
      </c>
      <c r="B46995" t="s">
        <v>1028</v>
      </c>
      <c r="C46995" t="s">
        <v>1022</v>
      </c>
      <c r="D46995" t="s">
        <v>972</v>
      </c>
      <c r="E46995" t="s">
        <v>1015</v>
      </c>
      <c r="F46995" s="86">
        <v>76572953.321596399</v>
      </c>
    </row>
    <row r="46996" spans="1:6">
      <c r="A46996">
        <v>2023</v>
      </c>
      <c r="B46996" t="s">
        <v>1028</v>
      </c>
      <c r="C46996" t="s">
        <v>1022</v>
      </c>
      <c r="D46996" t="s">
        <v>972</v>
      </c>
      <c r="E46996" t="s">
        <v>1015</v>
      </c>
      <c r="F46996" s="86">
        <v>76938101.616529599</v>
      </c>
    </row>
    <row r="46997" spans="1:6">
      <c r="A46997">
        <v>2024</v>
      </c>
      <c r="B46997" t="s">
        <v>1028</v>
      </c>
      <c r="C46997" t="s">
        <v>1022</v>
      </c>
      <c r="D46997" t="s">
        <v>972</v>
      </c>
      <c r="E46997" t="s">
        <v>1015</v>
      </c>
      <c r="F46997" s="86">
        <v>77215959.781915396</v>
      </c>
    </row>
    <row r="46998" spans="1:6">
      <c r="A46998">
        <v>2025</v>
      </c>
      <c r="B46998" t="s">
        <v>1028</v>
      </c>
      <c r="C46998" t="s">
        <v>1022</v>
      </c>
      <c r="D46998" t="s">
        <v>972</v>
      </c>
      <c r="E46998" t="s">
        <v>1015</v>
      </c>
      <c r="F46998" s="86">
        <v>77487510.991985396</v>
      </c>
    </row>
    <row r="46999" spans="1:6">
      <c r="A46999">
        <v>2026</v>
      </c>
      <c r="B46999" t="s">
        <v>1028</v>
      </c>
      <c r="C46999" t="s">
        <v>1022</v>
      </c>
      <c r="D46999" t="s">
        <v>972</v>
      </c>
      <c r="E46999" t="s">
        <v>1015</v>
      </c>
      <c r="F46999" s="86">
        <v>77747968.351743102</v>
      </c>
    </row>
    <row r="47000" spans="1:6">
      <c r="A47000">
        <v>2027</v>
      </c>
      <c r="B47000" t="s">
        <v>1028</v>
      </c>
      <c r="C47000" t="s">
        <v>1022</v>
      </c>
      <c r="D47000" t="s">
        <v>972</v>
      </c>
      <c r="E47000" t="s">
        <v>1015</v>
      </c>
      <c r="F47000" s="86">
        <v>77989699.737978101</v>
      </c>
    </row>
    <row r="47001" spans="1:6">
      <c r="A47001">
        <v>2028</v>
      </c>
      <c r="B47001" t="s">
        <v>1028</v>
      </c>
      <c r="C47001" t="s">
        <v>1022</v>
      </c>
      <c r="D47001" t="s">
        <v>972</v>
      </c>
      <c r="E47001" t="s">
        <v>1015</v>
      </c>
      <c r="F47001" s="86">
        <v>78218817.076930299</v>
      </c>
    </row>
    <row r="47002" spans="1:6">
      <c r="A47002">
        <v>2029</v>
      </c>
      <c r="B47002" t="s">
        <v>1028</v>
      </c>
      <c r="C47002" t="s">
        <v>1022</v>
      </c>
      <c r="D47002" t="s">
        <v>972</v>
      </c>
      <c r="E47002" t="s">
        <v>1015</v>
      </c>
      <c r="F47002" s="86">
        <v>78374754.630382806</v>
      </c>
    </row>
    <row r="47003" spans="1:6">
      <c r="A47003">
        <v>2030</v>
      </c>
      <c r="B47003" t="s">
        <v>1028</v>
      </c>
      <c r="C47003" t="s">
        <v>1022</v>
      </c>
      <c r="D47003" t="s">
        <v>972</v>
      </c>
      <c r="E47003" t="s">
        <v>1015</v>
      </c>
      <c r="F47003" s="86">
        <v>78564003.289227605</v>
      </c>
    </row>
    <row r="47004" spans="1:6">
      <c r="A47004">
        <v>2031</v>
      </c>
      <c r="B47004" t="s">
        <v>1028</v>
      </c>
      <c r="C47004" t="s">
        <v>1022</v>
      </c>
      <c r="D47004" t="s">
        <v>972</v>
      </c>
      <c r="E47004" t="s">
        <v>1015</v>
      </c>
      <c r="F47004" s="86">
        <v>78749931.357007802</v>
      </c>
    </row>
    <row r="47005" spans="1:6">
      <c r="A47005">
        <v>2032</v>
      </c>
      <c r="B47005" t="s">
        <v>1028</v>
      </c>
      <c r="C47005" t="s">
        <v>1022</v>
      </c>
      <c r="D47005" t="s">
        <v>972</v>
      </c>
      <c r="E47005" t="s">
        <v>1015</v>
      </c>
      <c r="F47005" s="86">
        <v>78950990.845178798</v>
      </c>
    </row>
    <row r="47006" spans="1:6">
      <c r="A47006">
        <v>2033</v>
      </c>
      <c r="B47006" t="s">
        <v>1028</v>
      </c>
      <c r="C47006" t="s">
        <v>1022</v>
      </c>
      <c r="D47006" t="s">
        <v>972</v>
      </c>
      <c r="E47006" t="s">
        <v>1015</v>
      </c>
      <c r="F47006" s="86">
        <v>79160995.942095101</v>
      </c>
    </row>
    <row r="47007" spans="1:6">
      <c r="A47007">
        <v>2034</v>
      </c>
      <c r="B47007" t="s">
        <v>1028</v>
      </c>
      <c r="C47007" t="s">
        <v>1022</v>
      </c>
      <c r="D47007" t="s">
        <v>972</v>
      </c>
      <c r="E47007" t="s">
        <v>1015</v>
      </c>
      <c r="F47007" s="86">
        <v>79403579.318578705</v>
      </c>
    </row>
    <row r="47008" spans="1:6">
      <c r="A47008">
        <v>2035</v>
      </c>
      <c r="B47008" t="s">
        <v>1028</v>
      </c>
      <c r="C47008" t="s">
        <v>1022</v>
      </c>
      <c r="D47008" t="s">
        <v>972</v>
      </c>
      <c r="E47008" t="s">
        <v>1015</v>
      </c>
      <c r="F47008" s="86">
        <v>79655669.114061296</v>
      </c>
    </row>
    <row r="47009" spans="1:6">
      <c r="A47009">
        <v>2036</v>
      </c>
      <c r="B47009" t="s">
        <v>1028</v>
      </c>
      <c r="C47009" t="s">
        <v>1022</v>
      </c>
      <c r="D47009" t="s">
        <v>972</v>
      </c>
      <c r="E47009" t="s">
        <v>1015</v>
      </c>
      <c r="F47009" s="86">
        <v>80017797.238112107</v>
      </c>
    </row>
    <row r="47010" spans="1:6">
      <c r="A47010">
        <v>2037</v>
      </c>
      <c r="B47010" t="s">
        <v>1028</v>
      </c>
      <c r="C47010" t="s">
        <v>1022</v>
      </c>
      <c r="D47010" t="s">
        <v>972</v>
      </c>
      <c r="E47010" t="s">
        <v>1015</v>
      </c>
      <c r="F47010" s="86">
        <v>80420012.487710401</v>
      </c>
    </row>
    <row r="47011" spans="1:6">
      <c r="A47011">
        <v>2038</v>
      </c>
      <c r="B47011" t="s">
        <v>1028</v>
      </c>
      <c r="C47011" t="s">
        <v>1022</v>
      </c>
      <c r="D47011" t="s">
        <v>972</v>
      </c>
      <c r="E47011" t="s">
        <v>1015</v>
      </c>
      <c r="F47011" s="86">
        <v>80892643.5272412</v>
      </c>
    </row>
    <row r="47012" spans="1:6">
      <c r="A47012">
        <v>2039</v>
      </c>
      <c r="B47012" t="s">
        <v>1028</v>
      </c>
      <c r="C47012" t="s">
        <v>1022</v>
      </c>
      <c r="D47012" t="s">
        <v>972</v>
      </c>
      <c r="E47012" t="s">
        <v>1015</v>
      </c>
      <c r="F47012" s="86">
        <v>81403322.517170504</v>
      </c>
    </row>
    <row r="47013" spans="1:6">
      <c r="A47013">
        <v>2040</v>
      </c>
      <c r="B47013" t="s">
        <v>1028</v>
      </c>
      <c r="C47013" t="s">
        <v>1022</v>
      </c>
      <c r="D47013" t="s">
        <v>972</v>
      </c>
      <c r="E47013" t="s">
        <v>1015</v>
      </c>
      <c r="F47013" s="86">
        <v>81970369.970251903</v>
      </c>
    </row>
    <row r="47014" spans="1:6">
      <c r="A47014">
        <v>2041</v>
      </c>
      <c r="B47014" t="s">
        <v>1028</v>
      </c>
      <c r="C47014" t="s">
        <v>1022</v>
      </c>
      <c r="D47014" t="s">
        <v>972</v>
      </c>
      <c r="E47014" t="s">
        <v>1015</v>
      </c>
      <c r="F47014" s="86">
        <v>82129369.963205606</v>
      </c>
    </row>
    <row r="47015" spans="1:6">
      <c r="A47015">
        <v>2042</v>
      </c>
      <c r="B47015" t="s">
        <v>1028</v>
      </c>
      <c r="C47015" t="s">
        <v>1022</v>
      </c>
      <c r="D47015" t="s">
        <v>972</v>
      </c>
      <c r="E47015" t="s">
        <v>1015</v>
      </c>
      <c r="F47015" s="86">
        <v>82352222.593823895</v>
      </c>
    </row>
    <row r="47016" spans="1:6">
      <c r="A47016">
        <v>2043</v>
      </c>
      <c r="B47016" t="s">
        <v>1028</v>
      </c>
      <c r="C47016" t="s">
        <v>1022</v>
      </c>
      <c r="D47016" t="s">
        <v>972</v>
      </c>
      <c r="E47016" t="s">
        <v>1015</v>
      </c>
      <c r="F47016" s="86">
        <v>82597816.706886202</v>
      </c>
    </row>
    <row r="47017" spans="1:6">
      <c r="A47017">
        <v>2044</v>
      </c>
      <c r="B47017" t="s">
        <v>1028</v>
      </c>
      <c r="C47017" t="s">
        <v>1022</v>
      </c>
      <c r="D47017" t="s">
        <v>972</v>
      </c>
      <c r="E47017" t="s">
        <v>1015</v>
      </c>
      <c r="F47017" s="86">
        <v>82897912.087007895</v>
      </c>
    </row>
    <row r="47018" spans="1:6">
      <c r="A47018">
        <v>2045</v>
      </c>
      <c r="B47018" t="s">
        <v>1028</v>
      </c>
      <c r="C47018" t="s">
        <v>1022</v>
      </c>
      <c r="D47018" t="s">
        <v>972</v>
      </c>
      <c r="E47018" t="s">
        <v>1015</v>
      </c>
      <c r="F47018" s="86">
        <v>83211333.489474401</v>
      </c>
    </row>
    <row r="47019" spans="1:6">
      <c r="A47019">
        <v>2046</v>
      </c>
      <c r="B47019" t="s">
        <v>1028</v>
      </c>
      <c r="C47019" t="s">
        <v>1022</v>
      </c>
      <c r="D47019" t="s">
        <v>972</v>
      </c>
      <c r="E47019" t="s">
        <v>1015</v>
      </c>
      <c r="F47019" s="86">
        <v>83566717.460901394</v>
      </c>
    </row>
    <row r="47020" spans="1:6">
      <c r="A47020">
        <v>2047</v>
      </c>
      <c r="B47020" t="s">
        <v>1028</v>
      </c>
      <c r="C47020" t="s">
        <v>1022</v>
      </c>
      <c r="D47020" t="s">
        <v>972</v>
      </c>
      <c r="E47020" t="s">
        <v>1015</v>
      </c>
      <c r="F47020" s="86">
        <v>83919855.492797405</v>
      </c>
    </row>
    <row r="47021" spans="1:6">
      <c r="A47021">
        <v>2048</v>
      </c>
      <c r="B47021" t="s">
        <v>1028</v>
      </c>
      <c r="C47021" t="s">
        <v>1022</v>
      </c>
      <c r="D47021" t="s">
        <v>972</v>
      </c>
      <c r="E47021" t="s">
        <v>1015</v>
      </c>
      <c r="F47021" s="86">
        <v>84301208.738338694</v>
      </c>
    </row>
    <row r="47022" spans="1:6">
      <c r="A47022">
        <v>2049</v>
      </c>
      <c r="B47022" t="s">
        <v>1028</v>
      </c>
      <c r="C47022" t="s">
        <v>1022</v>
      </c>
      <c r="D47022" t="s">
        <v>972</v>
      </c>
      <c r="E47022" t="s">
        <v>1015</v>
      </c>
      <c r="F47022" s="86">
        <v>84667178.585187003</v>
      </c>
    </row>
    <row r="47023" spans="1:6">
      <c r="A47023">
        <v>2050</v>
      </c>
      <c r="B47023" t="s">
        <v>1028</v>
      </c>
      <c r="C47023" t="s">
        <v>1022</v>
      </c>
      <c r="D47023" t="s">
        <v>972</v>
      </c>
      <c r="E47023" t="s">
        <v>1015</v>
      </c>
      <c r="F47023" s="86">
        <v>85051196.095379293</v>
      </c>
    </row>
    <row r="47024" spans="1:6">
      <c r="A47024">
        <v>2017</v>
      </c>
      <c r="B47024" t="s">
        <v>1029</v>
      </c>
      <c r="C47024" t="s">
        <v>1022</v>
      </c>
      <c r="D47024" t="s">
        <v>972</v>
      </c>
      <c r="E47024" t="s">
        <v>1015</v>
      </c>
      <c r="F47024" s="86">
        <v>34007225.129576802</v>
      </c>
    </row>
    <row r="47025" spans="1:6">
      <c r="A47025">
        <v>2018</v>
      </c>
      <c r="B47025" t="s">
        <v>1029</v>
      </c>
      <c r="C47025" t="s">
        <v>1022</v>
      </c>
      <c r="D47025" t="s">
        <v>972</v>
      </c>
      <c r="E47025" t="s">
        <v>1015</v>
      </c>
      <c r="F47025" s="86">
        <v>33436378.507684901</v>
      </c>
    </row>
    <row r="47026" spans="1:6">
      <c r="A47026">
        <v>2019</v>
      </c>
      <c r="B47026" t="s">
        <v>1029</v>
      </c>
      <c r="C47026" t="s">
        <v>1022</v>
      </c>
      <c r="D47026" t="s">
        <v>972</v>
      </c>
      <c r="E47026" t="s">
        <v>1015</v>
      </c>
      <c r="F47026" s="86">
        <v>33686305.2433469</v>
      </c>
    </row>
    <row r="47027" spans="1:6">
      <c r="A47027">
        <v>2020</v>
      </c>
      <c r="B47027" t="s">
        <v>1029</v>
      </c>
      <c r="C47027" t="s">
        <v>1022</v>
      </c>
      <c r="D47027" t="s">
        <v>972</v>
      </c>
      <c r="E47027" t="s">
        <v>1015</v>
      </c>
      <c r="F47027" s="86">
        <v>33905511.1235516</v>
      </c>
    </row>
    <row r="47028" spans="1:6">
      <c r="A47028">
        <v>2021</v>
      </c>
      <c r="B47028" t="s">
        <v>1029</v>
      </c>
      <c r="C47028" t="s">
        <v>1022</v>
      </c>
      <c r="D47028" t="s">
        <v>972</v>
      </c>
      <c r="E47028" t="s">
        <v>1015</v>
      </c>
      <c r="F47028" s="86">
        <v>34131788.792737</v>
      </c>
    </row>
    <row r="47029" spans="1:6">
      <c r="A47029">
        <v>2022</v>
      </c>
      <c r="B47029" t="s">
        <v>1029</v>
      </c>
      <c r="C47029" t="s">
        <v>1022</v>
      </c>
      <c r="D47029" t="s">
        <v>972</v>
      </c>
      <c r="E47029" t="s">
        <v>1015</v>
      </c>
      <c r="F47029" s="86">
        <v>34307283.060576402</v>
      </c>
    </row>
    <row r="47030" spans="1:6">
      <c r="A47030">
        <v>2023</v>
      </c>
      <c r="B47030" t="s">
        <v>1029</v>
      </c>
      <c r="C47030" t="s">
        <v>1022</v>
      </c>
      <c r="D47030" t="s">
        <v>972</v>
      </c>
      <c r="E47030" t="s">
        <v>1015</v>
      </c>
      <c r="F47030" s="86">
        <v>34480866.866699301</v>
      </c>
    </row>
    <row r="47031" spans="1:6">
      <c r="A47031">
        <v>2024</v>
      </c>
      <c r="B47031" t="s">
        <v>1029</v>
      </c>
      <c r="C47031" t="s">
        <v>1022</v>
      </c>
      <c r="D47031" t="s">
        <v>972</v>
      </c>
      <c r="E47031" t="s">
        <v>1015</v>
      </c>
      <c r="F47031" s="86">
        <v>34671207.193092801</v>
      </c>
    </row>
    <row r="47032" spans="1:6">
      <c r="A47032">
        <v>2025</v>
      </c>
      <c r="B47032" t="s">
        <v>1029</v>
      </c>
      <c r="C47032" t="s">
        <v>1022</v>
      </c>
      <c r="D47032" t="s">
        <v>972</v>
      </c>
      <c r="E47032" t="s">
        <v>1015</v>
      </c>
      <c r="F47032" s="86">
        <v>34873595.797856003</v>
      </c>
    </row>
    <row r="47033" spans="1:6">
      <c r="A47033">
        <v>2026</v>
      </c>
      <c r="B47033" t="s">
        <v>1029</v>
      </c>
      <c r="C47033" t="s">
        <v>1022</v>
      </c>
      <c r="D47033" t="s">
        <v>972</v>
      </c>
      <c r="E47033" t="s">
        <v>1015</v>
      </c>
      <c r="F47033" s="86">
        <v>35129029.869899802</v>
      </c>
    </row>
    <row r="47034" spans="1:6">
      <c r="A47034">
        <v>2027</v>
      </c>
      <c r="B47034" t="s">
        <v>1029</v>
      </c>
      <c r="C47034" t="s">
        <v>1022</v>
      </c>
      <c r="D47034" t="s">
        <v>972</v>
      </c>
      <c r="E47034" t="s">
        <v>1015</v>
      </c>
      <c r="F47034" s="86">
        <v>35491172.497700498</v>
      </c>
    </row>
    <row r="47035" spans="1:6">
      <c r="A47035">
        <v>2028</v>
      </c>
      <c r="B47035" t="s">
        <v>1029</v>
      </c>
      <c r="C47035" t="s">
        <v>1022</v>
      </c>
      <c r="D47035" t="s">
        <v>972</v>
      </c>
      <c r="E47035" t="s">
        <v>1015</v>
      </c>
      <c r="F47035" s="86">
        <v>35921296.3990767</v>
      </c>
    </row>
    <row r="47036" spans="1:6">
      <c r="A47036">
        <v>2029</v>
      </c>
      <c r="B47036" t="s">
        <v>1029</v>
      </c>
      <c r="C47036" t="s">
        <v>1022</v>
      </c>
      <c r="D47036" t="s">
        <v>972</v>
      </c>
      <c r="E47036" t="s">
        <v>1015</v>
      </c>
      <c r="F47036" s="86">
        <v>36472713.071566798</v>
      </c>
    </row>
    <row r="47037" spans="1:6">
      <c r="A47037">
        <v>2030</v>
      </c>
      <c r="B47037" t="s">
        <v>1029</v>
      </c>
      <c r="C47037" t="s">
        <v>1022</v>
      </c>
      <c r="D47037" t="s">
        <v>972</v>
      </c>
      <c r="E47037" t="s">
        <v>1015</v>
      </c>
      <c r="F47037" s="86">
        <v>37173268.104201697</v>
      </c>
    </row>
    <row r="47038" spans="1:6">
      <c r="A47038">
        <v>2031</v>
      </c>
      <c r="B47038" t="s">
        <v>1029</v>
      </c>
      <c r="C47038" t="s">
        <v>1022</v>
      </c>
      <c r="D47038" t="s">
        <v>972</v>
      </c>
      <c r="E47038" t="s">
        <v>1015</v>
      </c>
      <c r="F47038" s="86">
        <v>38012742.166777603</v>
      </c>
    </row>
    <row r="47039" spans="1:6">
      <c r="A47039">
        <v>2032</v>
      </c>
      <c r="B47039" t="s">
        <v>1029</v>
      </c>
      <c r="C47039" t="s">
        <v>1022</v>
      </c>
      <c r="D47039" t="s">
        <v>972</v>
      </c>
      <c r="E47039" t="s">
        <v>1015</v>
      </c>
      <c r="F47039" s="86">
        <v>39007404.249436103</v>
      </c>
    </row>
    <row r="47040" spans="1:6">
      <c r="A47040">
        <v>2033</v>
      </c>
      <c r="B47040" t="s">
        <v>1029</v>
      </c>
      <c r="C47040" t="s">
        <v>1022</v>
      </c>
      <c r="D47040" t="s">
        <v>972</v>
      </c>
      <c r="E47040" t="s">
        <v>1015</v>
      </c>
      <c r="F47040" s="86">
        <v>40129636.6373652</v>
      </c>
    </row>
    <row r="47041" spans="1:6">
      <c r="A47041">
        <v>2034</v>
      </c>
      <c r="B47041" t="s">
        <v>1029</v>
      </c>
      <c r="C47041" t="s">
        <v>1022</v>
      </c>
      <c r="D47041" t="s">
        <v>972</v>
      </c>
      <c r="E47041" t="s">
        <v>1015</v>
      </c>
      <c r="F47041" s="86">
        <v>41378614.713031501</v>
      </c>
    </row>
    <row r="47042" spans="1:6">
      <c r="A47042">
        <v>2035</v>
      </c>
      <c r="B47042" t="s">
        <v>1029</v>
      </c>
      <c r="C47042" t="s">
        <v>1022</v>
      </c>
      <c r="D47042" t="s">
        <v>972</v>
      </c>
      <c r="E47042" t="s">
        <v>1015</v>
      </c>
      <c r="F47042" s="86">
        <v>42754833.714331597</v>
      </c>
    </row>
    <row r="47043" spans="1:6">
      <c r="A47043">
        <v>2036</v>
      </c>
      <c r="B47043" t="s">
        <v>1029</v>
      </c>
      <c r="C47043" t="s">
        <v>1022</v>
      </c>
      <c r="D47043" t="s">
        <v>972</v>
      </c>
      <c r="E47043" t="s">
        <v>1015</v>
      </c>
      <c r="F47043" s="86">
        <v>44166335.204181299</v>
      </c>
    </row>
    <row r="47044" spans="1:6">
      <c r="A47044">
        <v>2037</v>
      </c>
      <c r="B47044" t="s">
        <v>1029</v>
      </c>
      <c r="C47044" t="s">
        <v>1022</v>
      </c>
      <c r="D47044" t="s">
        <v>972</v>
      </c>
      <c r="E47044" t="s">
        <v>1015</v>
      </c>
      <c r="F47044" s="86">
        <v>45626509.998126902</v>
      </c>
    </row>
    <row r="47045" spans="1:6">
      <c r="A47045">
        <v>2038</v>
      </c>
      <c r="B47045" t="s">
        <v>1029</v>
      </c>
      <c r="C47045" t="s">
        <v>1022</v>
      </c>
      <c r="D47045" t="s">
        <v>972</v>
      </c>
      <c r="E47045" t="s">
        <v>1015</v>
      </c>
      <c r="F47045" s="86">
        <v>47160854.3927636</v>
      </c>
    </row>
    <row r="47046" spans="1:6">
      <c r="A47046">
        <v>2039</v>
      </c>
      <c r="B47046" t="s">
        <v>1029</v>
      </c>
      <c r="C47046" t="s">
        <v>1022</v>
      </c>
      <c r="D47046" t="s">
        <v>972</v>
      </c>
      <c r="E47046" t="s">
        <v>1015</v>
      </c>
      <c r="F47046" s="86">
        <v>48703537.467844099</v>
      </c>
    </row>
    <row r="47047" spans="1:6">
      <c r="A47047">
        <v>2040</v>
      </c>
      <c r="B47047" t="s">
        <v>1029</v>
      </c>
      <c r="C47047" t="s">
        <v>1022</v>
      </c>
      <c r="D47047" t="s">
        <v>972</v>
      </c>
      <c r="E47047" t="s">
        <v>1015</v>
      </c>
      <c r="F47047" s="86">
        <v>50295549.6351064</v>
      </c>
    </row>
    <row r="47048" spans="1:6">
      <c r="A47048">
        <v>2041</v>
      </c>
      <c r="B47048" t="s">
        <v>1029</v>
      </c>
      <c r="C47048" t="s">
        <v>1022</v>
      </c>
      <c r="D47048" t="s">
        <v>972</v>
      </c>
      <c r="E47048" t="s">
        <v>1015</v>
      </c>
      <c r="F47048" s="86">
        <v>51250938.850409999</v>
      </c>
    </row>
    <row r="47049" spans="1:6">
      <c r="A47049">
        <v>2042</v>
      </c>
      <c r="B47049" t="s">
        <v>1029</v>
      </c>
      <c r="C47049" t="s">
        <v>1022</v>
      </c>
      <c r="D47049" t="s">
        <v>972</v>
      </c>
      <c r="E47049" t="s">
        <v>1015</v>
      </c>
      <c r="F47049" s="86">
        <v>52188561.859331504</v>
      </c>
    </row>
    <row r="47050" spans="1:6">
      <c r="A47050">
        <v>2043</v>
      </c>
      <c r="B47050" t="s">
        <v>1029</v>
      </c>
      <c r="C47050" t="s">
        <v>1022</v>
      </c>
      <c r="D47050" t="s">
        <v>972</v>
      </c>
      <c r="E47050" t="s">
        <v>1015</v>
      </c>
      <c r="F47050" s="86">
        <v>53124811.818855599</v>
      </c>
    </row>
    <row r="47051" spans="1:6">
      <c r="A47051">
        <v>2044</v>
      </c>
      <c r="B47051" t="s">
        <v>1029</v>
      </c>
      <c r="C47051" t="s">
        <v>1022</v>
      </c>
      <c r="D47051" t="s">
        <v>972</v>
      </c>
      <c r="E47051" t="s">
        <v>1015</v>
      </c>
      <c r="F47051" s="86">
        <v>54041457.662621804</v>
      </c>
    </row>
    <row r="47052" spans="1:6">
      <c r="A47052">
        <v>2045</v>
      </c>
      <c r="B47052" t="s">
        <v>1029</v>
      </c>
      <c r="C47052" t="s">
        <v>1022</v>
      </c>
      <c r="D47052" t="s">
        <v>972</v>
      </c>
      <c r="E47052" t="s">
        <v>1015</v>
      </c>
      <c r="F47052" s="86">
        <v>54921960.4687372</v>
      </c>
    </row>
    <row r="47053" spans="1:6">
      <c r="A47053">
        <v>2046</v>
      </c>
      <c r="B47053" t="s">
        <v>1029</v>
      </c>
      <c r="C47053" t="s">
        <v>1022</v>
      </c>
      <c r="D47053" t="s">
        <v>972</v>
      </c>
      <c r="E47053" t="s">
        <v>1015</v>
      </c>
      <c r="F47053" s="86">
        <v>55746701.3962887</v>
      </c>
    </row>
    <row r="47054" spans="1:6">
      <c r="A47054">
        <v>2047</v>
      </c>
      <c r="B47054" t="s">
        <v>1029</v>
      </c>
      <c r="C47054" t="s">
        <v>1022</v>
      </c>
      <c r="D47054" t="s">
        <v>972</v>
      </c>
      <c r="E47054" t="s">
        <v>1015</v>
      </c>
      <c r="F47054" s="86">
        <v>56497544.617252797</v>
      </c>
    </row>
    <row r="47055" spans="1:6">
      <c r="A47055">
        <v>2048</v>
      </c>
      <c r="B47055" t="s">
        <v>1029</v>
      </c>
      <c r="C47055" t="s">
        <v>1022</v>
      </c>
      <c r="D47055" t="s">
        <v>972</v>
      </c>
      <c r="E47055" t="s">
        <v>1015</v>
      </c>
      <c r="F47055" s="86">
        <v>57151105.143479399</v>
      </c>
    </row>
    <row r="47056" spans="1:6">
      <c r="A47056">
        <v>2049</v>
      </c>
      <c r="B47056" t="s">
        <v>1029</v>
      </c>
      <c r="C47056" t="s">
        <v>1022</v>
      </c>
      <c r="D47056" t="s">
        <v>972</v>
      </c>
      <c r="E47056" t="s">
        <v>1015</v>
      </c>
      <c r="F47056" s="86">
        <v>57720748.228087403</v>
      </c>
    </row>
    <row r="47057" spans="1:6">
      <c r="A47057">
        <v>2050</v>
      </c>
      <c r="B47057" t="s">
        <v>1029</v>
      </c>
      <c r="C47057" t="s">
        <v>1022</v>
      </c>
      <c r="D47057" t="s">
        <v>972</v>
      </c>
      <c r="E47057" t="s">
        <v>1015</v>
      </c>
      <c r="F47057" s="86">
        <v>58192705.796953902</v>
      </c>
    </row>
    <row r="47058" spans="1:6">
      <c r="A47058">
        <v>2017</v>
      </c>
      <c r="B47058" t="s">
        <v>1030</v>
      </c>
      <c r="C47058" t="s">
        <v>1022</v>
      </c>
      <c r="D47058" t="s">
        <v>972</v>
      </c>
      <c r="E47058" t="s">
        <v>1015</v>
      </c>
      <c r="F47058" s="86">
        <v>5713198.5254439004</v>
      </c>
    </row>
    <row r="47059" spans="1:6">
      <c r="A47059">
        <v>2018</v>
      </c>
      <c r="B47059" t="s">
        <v>1030</v>
      </c>
      <c r="C47059" t="s">
        <v>1022</v>
      </c>
      <c r="D47059" t="s">
        <v>972</v>
      </c>
      <c r="E47059" t="s">
        <v>1015</v>
      </c>
      <c r="F47059" s="86">
        <v>5709700.1701372098</v>
      </c>
    </row>
    <row r="47060" spans="1:6">
      <c r="A47060">
        <v>2019</v>
      </c>
      <c r="B47060" t="s">
        <v>1030</v>
      </c>
      <c r="C47060" t="s">
        <v>1022</v>
      </c>
      <c r="D47060" t="s">
        <v>972</v>
      </c>
      <c r="E47060" t="s">
        <v>1015</v>
      </c>
      <c r="F47060" s="86">
        <v>5720096.6116163796</v>
      </c>
    </row>
    <row r="47061" spans="1:6">
      <c r="A47061">
        <v>2020</v>
      </c>
      <c r="B47061" t="s">
        <v>1030</v>
      </c>
      <c r="C47061" t="s">
        <v>1022</v>
      </c>
      <c r="D47061" t="s">
        <v>972</v>
      </c>
      <c r="E47061" t="s">
        <v>1015</v>
      </c>
      <c r="F47061" s="86">
        <v>5723008.7104087304</v>
      </c>
    </row>
    <row r="47062" spans="1:6">
      <c r="A47062">
        <v>2021</v>
      </c>
      <c r="B47062" t="s">
        <v>1030</v>
      </c>
      <c r="C47062" t="s">
        <v>1022</v>
      </c>
      <c r="D47062" t="s">
        <v>972</v>
      </c>
      <c r="E47062" t="s">
        <v>1015</v>
      </c>
      <c r="F47062" s="86">
        <v>5722438.7453449797</v>
      </c>
    </row>
    <row r="47063" spans="1:6">
      <c r="A47063">
        <v>2022</v>
      </c>
      <c r="B47063" t="s">
        <v>1030</v>
      </c>
      <c r="C47063" t="s">
        <v>1022</v>
      </c>
      <c r="D47063" t="s">
        <v>972</v>
      </c>
      <c r="E47063" t="s">
        <v>1015</v>
      </c>
      <c r="F47063" s="86">
        <v>5714968.4214147897</v>
      </c>
    </row>
    <row r="47064" spans="1:6">
      <c r="A47064">
        <v>2023</v>
      </c>
      <c r="B47064" t="s">
        <v>1030</v>
      </c>
      <c r="C47064" t="s">
        <v>1022</v>
      </c>
      <c r="D47064" t="s">
        <v>972</v>
      </c>
      <c r="E47064" t="s">
        <v>1015</v>
      </c>
      <c r="F47064" s="86">
        <v>5703724.7535905903</v>
      </c>
    </row>
    <row r="47065" spans="1:6">
      <c r="A47065">
        <v>2024</v>
      </c>
      <c r="B47065" t="s">
        <v>1030</v>
      </c>
      <c r="C47065" t="s">
        <v>1022</v>
      </c>
      <c r="D47065" t="s">
        <v>972</v>
      </c>
      <c r="E47065" t="s">
        <v>1015</v>
      </c>
      <c r="F47065" s="86">
        <v>5688959.0609881999</v>
      </c>
    </row>
    <row r="47066" spans="1:6">
      <c r="A47066">
        <v>2025</v>
      </c>
      <c r="B47066" t="s">
        <v>1030</v>
      </c>
      <c r="C47066" t="s">
        <v>1022</v>
      </c>
      <c r="D47066" t="s">
        <v>972</v>
      </c>
      <c r="E47066" t="s">
        <v>1015</v>
      </c>
      <c r="F47066" s="86">
        <v>5672741.9197757104</v>
      </c>
    </row>
    <row r="47067" spans="1:6">
      <c r="A47067">
        <v>2026</v>
      </c>
      <c r="B47067" t="s">
        <v>1030</v>
      </c>
      <c r="C47067" t="s">
        <v>1022</v>
      </c>
      <c r="D47067" t="s">
        <v>972</v>
      </c>
      <c r="E47067" t="s">
        <v>1015</v>
      </c>
      <c r="F47067" s="86">
        <v>5659372.4556990601</v>
      </c>
    </row>
    <row r="47068" spans="1:6">
      <c r="A47068">
        <v>2027</v>
      </c>
      <c r="B47068" t="s">
        <v>1030</v>
      </c>
      <c r="C47068" t="s">
        <v>1022</v>
      </c>
      <c r="D47068" t="s">
        <v>972</v>
      </c>
      <c r="E47068" t="s">
        <v>1015</v>
      </c>
      <c r="F47068" s="86">
        <v>5652113.2718767095</v>
      </c>
    </row>
    <row r="47069" spans="1:6">
      <c r="A47069">
        <v>2028</v>
      </c>
      <c r="B47069" t="s">
        <v>1030</v>
      </c>
      <c r="C47069" t="s">
        <v>1022</v>
      </c>
      <c r="D47069" t="s">
        <v>972</v>
      </c>
      <c r="E47069" t="s">
        <v>1015</v>
      </c>
      <c r="F47069" s="86">
        <v>5643245.8921756297</v>
      </c>
    </row>
    <row r="47070" spans="1:6">
      <c r="A47070">
        <v>2029</v>
      </c>
      <c r="B47070" t="s">
        <v>1030</v>
      </c>
      <c r="C47070" t="s">
        <v>1022</v>
      </c>
      <c r="D47070" t="s">
        <v>972</v>
      </c>
      <c r="E47070" t="s">
        <v>1015</v>
      </c>
      <c r="F47070" s="86">
        <v>5641329.7294435399</v>
      </c>
    </row>
    <row r="47071" spans="1:6">
      <c r="A47071">
        <v>2030</v>
      </c>
      <c r="B47071" t="s">
        <v>1030</v>
      </c>
      <c r="C47071" t="s">
        <v>1022</v>
      </c>
      <c r="D47071" t="s">
        <v>972</v>
      </c>
      <c r="E47071" t="s">
        <v>1015</v>
      </c>
      <c r="F47071" s="86">
        <v>5639697.9530734001</v>
      </c>
    </row>
    <row r="47072" spans="1:6">
      <c r="A47072">
        <v>2031</v>
      </c>
      <c r="B47072" t="s">
        <v>1030</v>
      </c>
      <c r="C47072" t="s">
        <v>1022</v>
      </c>
      <c r="D47072" t="s">
        <v>972</v>
      </c>
      <c r="E47072" t="s">
        <v>1015</v>
      </c>
      <c r="F47072" s="86">
        <v>5643986.0227912096</v>
      </c>
    </row>
    <row r="47073" spans="1:6">
      <c r="A47073">
        <v>2032</v>
      </c>
      <c r="B47073" t="s">
        <v>1030</v>
      </c>
      <c r="C47073" t="s">
        <v>1022</v>
      </c>
      <c r="D47073" t="s">
        <v>972</v>
      </c>
      <c r="E47073" t="s">
        <v>1015</v>
      </c>
      <c r="F47073" s="86">
        <v>5652877.4264776995</v>
      </c>
    </row>
    <row r="47074" spans="1:6">
      <c r="A47074">
        <v>2033</v>
      </c>
      <c r="B47074" t="s">
        <v>1030</v>
      </c>
      <c r="C47074" t="s">
        <v>1022</v>
      </c>
      <c r="D47074" t="s">
        <v>972</v>
      </c>
      <c r="E47074" t="s">
        <v>1015</v>
      </c>
      <c r="F47074" s="86">
        <v>5664011.1582161002</v>
      </c>
    </row>
    <row r="47075" spans="1:6">
      <c r="A47075">
        <v>2034</v>
      </c>
      <c r="B47075" t="s">
        <v>1030</v>
      </c>
      <c r="C47075" t="s">
        <v>1022</v>
      </c>
      <c r="D47075" t="s">
        <v>972</v>
      </c>
      <c r="E47075" t="s">
        <v>1015</v>
      </c>
      <c r="F47075" s="86">
        <v>5680822.7043878604</v>
      </c>
    </row>
    <row r="47076" spans="1:6">
      <c r="A47076">
        <v>2035</v>
      </c>
      <c r="B47076" t="s">
        <v>1030</v>
      </c>
      <c r="C47076" t="s">
        <v>1022</v>
      </c>
      <c r="D47076" t="s">
        <v>972</v>
      </c>
      <c r="E47076" t="s">
        <v>1015</v>
      </c>
      <c r="F47076" s="86">
        <v>5696129.8193711201</v>
      </c>
    </row>
    <row r="47077" spans="1:6">
      <c r="A47077">
        <v>2036</v>
      </c>
      <c r="B47077" t="s">
        <v>1030</v>
      </c>
      <c r="C47077" t="s">
        <v>1022</v>
      </c>
      <c r="D47077" t="s">
        <v>972</v>
      </c>
      <c r="E47077" t="s">
        <v>1015</v>
      </c>
      <c r="F47077" s="86">
        <v>5719962.5761756301</v>
      </c>
    </row>
    <row r="47078" spans="1:6">
      <c r="A47078">
        <v>2037</v>
      </c>
      <c r="B47078" t="s">
        <v>1030</v>
      </c>
      <c r="C47078" t="s">
        <v>1022</v>
      </c>
      <c r="D47078" t="s">
        <v>972</v>
      </c>
      <c r="E47078" t="s">
        <v>1015</v>
      </c>
      <c r="F47078" s="86">
        <v>5746020.8465499096</v>
      </c>
    </row>
    <row r="47079" spans="1:6">
      <c r="A47079">
        <v>2038</v>
      </c>
      <c r="B47079" t="s">
        <v>1030</v>
      </c>
      <c r="C47079" t="s">
        <v>1022</v>
      </c>
      <c r="D47079" t="s">
        <v>972</v>
      </c>
      <c r="E47079" t="s">
        <v>1015</v>
      </c>
      <c r="F47079" s="86">
        <v>5772557.3071222603</v>
      </c>
    </row>
    <row r="47080" spans="1:6">
      <c r="A47080">
        <v>2039</v>
      </c>
      <c r="B47080" t="s">
        <v>1030</v>
      </c>
      <c r="C47080" t="s">
        <v>1022</v>
      </c>
      <c r="D47080" t="s">
        <v>972</v>
      </c>
      <c r="E47080" t="s">
        <v>1015</v>
      </c>
      <c r="F47080" s="86">
        <v>5800937.1441302402</v>
      </c>
    </row>
    <row r="47081" spans="1:6">
      <c r="A47081">
        <v>2040</v>
      </c>
      <c r="B47081" t="s">
        <v>1030</v>
      </c>
      <c r="C47081" t="s">
        <v>1022</v>
      </c>
      <c r="D47081" t="s">
        <v>972</v>
      </c>
      <c r="E47081" t="s">
        <v>1015</v>
      </c>
      <c r="F47081" s="86">
        <v>5833331.1074454105</v>
      </c>
    </row>
    <row r="47082" spans="1:6">
      <c r="A47082">
        <v>2041</v>
      </c>
      <c r="B47082" t="s">
        <v>1030</v>
      </c>
      <c r="C47082" t="s">
        <v>1022</v>
      </c>
      <c r="D47082" t="s">
        <v>972</v>
      </c>
      <c r="E47082" t="s">
        <v>1015</v>
      </c>
      <c r="F47082" s="86">
        <v>5842727.5638137301</v>
      </c>
    </row>
    <row r="47083" spans="1:6">
      <c r="A47083">
        <v>2042</v>
      </c>
      <c r="B47083" t="s">
        <v>1030</v>
      </c>
      <c r="C47083" t="s">
        <v>1022</v>
      </c>
      <c r="D47083" t="s">
        <v>972</v>
      </c>
      <c r="E47083" t="s">
        <v>1015</v>
      </c>
      <c r="F47083" s="86">
        <v>5851734.4455922497</v>
      </c>
    </row>
    <row r="47084" spans="1:6">
      <c r="A47084">
        <v>2043</v>
      </c>
      <c r="B47084" t="s">
        <v>1030</v>
      </c>
      <c r="C47084" t="s">
        <v>1022</v>
      </c>
      <c r="D47084" t="s">
        <v>972</v>
      </c>
      <c r="E47084" t="s">
        <v>1015</v>
      </c>
      <c r="F47084" s="86">
        <v>5864920.5199686699</v>
      </c>
    </row>
    <row r="47085" spans="1:6">
      <c r="A47085">
        <v>2044</v>
      </c>
      <c r="B47085" t="s">
        <v>1030</v>
      </c>
      <c r="C47085" t="s">
        <v>1022</v>
      </c>
      <c r="D47085" t="s">
        <v>972</v>
      </c>
      <c r="E47085" t="s">
        <v>1015</v>
      </c>
      <c r="F47085" s="86">
        <v>5880109.2613019701</v>
      </c>
    </row>
    <row r="47086" spans="1:6">
      <c r="A47086">
        <v>2045</v>
      </c>
      <c r="B47086" t="s">
        <v>1030</v>
      </c>
      <c r="C47086" t="s">
        <v>1022</v>
      </c>
      <c r="D47086" t="s">
        <v>972</v>
      </c>
      <c r="E47086" t="s">
        <v>1015</v>
      </c>
      <c r="F47086" s="86">
        <v>5899948.4723482598</v>
      </c>
    </row>
    <row r="47087" spans="1:6">
      <c r="A47087">
        <v>2046</v>
      </c>
      <c r="B47087" t="s">
        <v>1030</v>
      </c>
      <c r="C47087" t="s">
        <v>1022</v>
      </c>
      <c r="D47087" t="s">
        <v>972</v>
      </c>
      <c r="E47087" t="s">
        <v>1015</v>
      </c>
      <c r="F47087" s="86">
        <v>5919110.1895962898</v>
      </c>
    </row>
    <row r="47088" spans="1:6">
      <c r="A47088">
        <v>2047</v>
      </c>
      <c r="B47088" t="s">
        <v>1030</v>
      </c>
      <c r="C47088" t="s">
        <v>1022</v>
      </c>
      <c r="D47088" t="s">
        <v>972</v>
      </c>
      <c r="E47088" t="s">
        <v>1015</v>
      </c>
      <c r="F47088" s="86">
        <v>5939051.6766888499</v>
      </c>
    </row>
    <row r="47089" spans="1:6">
      <c r="A47089">
        <v>2048</v>
      </c>
      <c r="B47089" t="s">
        <v>1030</v>
      </c>
      <c r="C47089" t="s">
        <v>1022</v>
      </c>
      <c r="D47089" t="s">
        <v>972</v>
      </c>
      <c r="E47089" t="s">
        <v>1015</v>
      </c>
      <c r="F47089" s="86">
        <v>5958855.52547123</v>
      </c>
    </row>
    <row r="47090" spans="1:6">
      <c r="A47090">
        <v>2049</v>
      </c>
      <c r="B47090" t="s">
        <v>1030</v>
      </c>
      <c r="C47090" t="s">
        <v>1022</v>
      </c>
      <c r="D47090" t="s">
        <v>972</v>
      </c>
      <c r="E47090" t="s">
        <v>1015</v>
      </c>
      <c r="F47090" s="86">
        <v>5977412.53839014</v>
      </c>
    </row>
    <row r="47091" spans="1:6">
      <c r="A47091">
        <v>2050</v>
      </c>
      <c r="B47091" t="s">
        <v>1030</v>
      </c>
      <c r="C47091" t="s">
        <v>1022</v>
      </c>
      <c r="D47091" t="s">
        <v>972</v>
      </c>
      <c r="E47091" t="s">
        <v>1015</v>
      </c>
      <c r="F47091" s="86">
        <v>5994022.8697105004</v>
      </c>
    </row>
    <row r="47092" spans="1:6">
      <c r="A47092">
        <v>2017</v>
      </c>
      <c r="B47092" t="s">
        <v>1031</v>
      </c>
      <c r="C47092" t="s">
        <v>1022</v>
      </c>
      <c r="D47092" t="s">
        <v>972</v>
      </c>
      <c r="E47092" t="s">
        <v>1015</v>
      </c>
      <c r="F47092" s="86">
        <v>4225989.03042496</v>
      </c>
    </row>
    <row r="47093" spans="1:6">
      <c r="A47093">
        <v>2018</v>
      </c>
      <c r="B47093" t="s">
        <v>1031</v>
      </c>
      <c r="C47093" t="s">
        <v>1022</v>
      </c>
      <c r="D47093" t="s">
        <v>972</v>
      </c>
      <c r="E47093" t="s">
        <v>1015</v>
      </c>
      <c r="F47093" s="86">
        <v>4223507.1625258802</v>
      </c>
    </row>
    <row r="47094" spans="1:6">
      <c r="A47094">
        <v>2019</v>
      </c>
      <c r="B47094" t="s">
        <v>1031</v>
      </c>
      <c r="C47094" t="s">
        <v>1022</v>
      </c>
      <c r="D47094" t="s">
        <v>972</v>
      </c>
      <c r="E47094" t="s">
        <v>1015</v>
      </c>
      <c r="F47094" s="86">
        <v>4231305.0212314697</v>
      </c>
    </row>
    <row r="47095" spans="1:6">
      <c r="A47095">
        <v>2020</v>
      </c>
      <c r="B47095" t="s">
        <v>1031</v>
      </c>
      <c r="C47095" t="s">
        <v>1022</v>
      </c>
      <c r="D47095" t="s">
        <v>972</v>
      </c>
      <c r="E47095" t="s">
        <v>1015</v>
      </c>
      <c r="F47095" s="86">
        <v>4233582.9077860201</v>
      </c>
    </row>
    <row r="47096" spans="1:6">
      <c r="A47096">
        <v>2021</v>
      </c>
      <c r="B47096" t="s">
        <v>1031</v>
      </c>
      <c r="C47096" t="s">
        <v>1022</v>
      </c>
      <c r="D47096" t="s">
        <v>972</v>
      </c>
      <c r="E47096" t="s">
        <v>1015</v>
      </c>
      <c r="F47096" s="86">
        <v>4233295.6539642401</v>
      </c>
    </row>
    <row r="47097" spans="1:6">
      <c r="A47097">
        <v>2022</v>
      </c>
      <c r="B47097" t="s">
        <v>1031</v>
      </c>
      <c r="C47097" t="s">
        <v>1022</v>
      </c>
      <c r="D47097" t="s">
        <v>972</v>
      </c>
      <c r="E47097" t="s">
        <v>1015</v>
      </c>
      <c r="F47097" s="86">
        <v>4227908.88739492</v>
      </c>
    </row>
    <row r="47098" spans="1:6">
      <c r="A47098">
        <v>2023</v>
      </c>
      <c r="B47098" t="s">
        <v>1031</v>
      </c>
      <c r="C47098" t="s">
        <v>1022</v>
      </c>
      <c r="D47098" t="s">
        <v>972</v>
      </c>
      <c r="E47098" t="s">
        <v>1015</v>
      </c>
      <c r="F47098" s="86">
        <v>4219736.2568585603</v>
      </c>
    </row>
    <row r="47099" spans="1:6">
      <c r="A47099">
        <v>2024</v>
      </c>
      <c r="B47099" t="s">
        <v>1031</v>
      </c>
      <c r="C47099" t="s">
        <v>1022</v>
      </c>
      <c r="D47099" t="s">
        <v>972</v>
      </c>
      <c r="E47099" t="s">
        <v>1015</v>
      </c>
      <c r="F47099" s="86">
        <v>4208970.0805564597</v>
      </c>
    </row>
    <row r="47100" spans="1:6">
      <c r="A47100">
        <v>2025</v>
      </c>
      <c r="B47100" t="s">
        <v>1031</v>
      </c>
      <c r="C47100" t="s">
        <v>1022</v>
      </c>
      <c r="D47100" t="s">
        <v>972</v>
      </c>
      <c r="E47100" t="s">
        <v>1015</v>
      </c>
      <c r="F47100" s="86">
        <v>4197127.9781120103</v>
      </c>
    </row>
    <row r="47101" spans="1:6">
      <c r="A47101">
        <v>2026</v>
      </c>
      <c r="B47101" t="s">
        <v>1031</v>
      </c>
      <c r="C47101" t="s">
        <v>1022</v>
      </c>
      <c r="D47101" t="s">
        <v>972</v>
      </c>
      <c r="E47101" t="s">
        <v>1015</v>
      </c>
      <c r="F47101" s="86">
        <v>4187387.8987625302</v>
      </c>
    </row>
    <row r="47102" spans="1:6">
      <c r="A47102">
        <v>2027</v>
      </c>
      <c r="B47102" t="s">
        <v>1031</v>
      </c>
      <c r="C47102" t="s">
        <v>1022</v>
      </c>
      <c r="D47102" t="s">
        <v>972</v>
      </c>
      <c r="E47102" t="s">
        <v>1015</v>
      </c>
      <c r="F47102" s="86">
        <v>4182158.6499928301</v>
      </c>
    </row>
    <row r="47103" spans="1:6">
      <c r="A47103">
        <v>2028</v>
      </c>
      <c r="B47103" t="s">
        <v>1031</v>
      </c>
      <c r="C47103" t="s">
        <v>1022</v>
      </c>
      <c r="D47103" t="s">
        <v>972</v>
      </c>
      <c r="E47103" t="s">
        <v>1015</v>
      </c>
      <c r="F47103" s="86">
        <v>4175734.3773638299</v>
      </c>
    </row>
    <row r="47104" spans="1:6">
      <c r="A47104">
        <v>2029</v>
      </c>
      <c r="B47104" t="s">
        <v>1031</v>
      </c>
      <c r="C47104" t="s">
        <v>1022</v>
      </c>
      <c r="D47104" t="s">
        <v>972</v>
      </c>
      <c r="E47104" t="s">
        <v>1015</v>
      </c>
      <c r="F47104" s="86">
        <v>4174435.8139863899</v>
      </c>
    </row>
    <row r="47105" spans="1:6">
      <c r="A47105">
        <v>2030</v>
      </c>
      <c r="B47105" t="s">
        <v>1031</v>
      </c>
      <c r="C47105" t="s">
        <v>1022</v>
      </c>
      <c r="D47105" t="s">
        <v>972</v>
      </c>
      <c r="E47105" t="s">
        <v>1015</v>
      </c>
      <c r="F47105" s="86">
        <v>4173338.8856399199</v>
      </c>
    </row>
    <row r="47106" spans="1:6">
      <c r="A47106">
        <v>2031</v>
      </c>
      <c r="B47106" t="s">
        <v>1031</v>
      </c>
      <c r="C47106" t="s">
        <v>1022</v>
      </c>
      <c r="D47106" t="s">
        <v>972</v>
      </c>
      <c r="E47106" t="s">
        <v>1015</v>
      </c>
      <c r="F47106" s="86">
        <v>4176606.2055891599</v>
      </c>
    </row>
    <row r="47107" spans="1:6">
      <c r="A47107">
        <v>2032</v>
      </c>
      <c r="B47107" t="s">
        <v>1031</v>
      </c>
      <c r="C47107" t="s">
        <v>1022</v>
      </c>
      <c r="D47107" t="s">
        <v>972</v>
      </c>
      <c r="E47107" t="s">
        <v>1015</v>
      </c>
      <c r="F47107" s="86">
        <v>4183269.6664993102</v>
      </c>
    </row>
    <row r="47108" spans="1:6">
      <c r="A47108">
        <v>2033</v>
      </c>
      <c r="B47108" t="s">
        <v>1031</v>
      </c>
      <c r="C47108" t="s">
        <v>1022</v>
      </c>
      <c r="D47108" t="s">
        <v>972</v>
      </c>
      <c r="E47108" t="s">
        <v>1015</v>
      </c>
      <c r="F47108" s="86">
        <v>4191574.81449355</v>
      </c>
    </row>
    <row r="47109" spans="1:6">
      <c r="A47109">
        <v>2034</v>
      </c>
      <c r="B47109" t="s">
        <v>1031</v>
      </c>
      <c r="C47109" t="s">
        <v>1022</v>
      </c>
      <c r="D47109" t="s">
        <v>972</v>
      </c>
      <c r="E47109" t="s">
        <v>1015</v>
      </c>
      <c r="F47109" s="86">
        <v>4204070.7193648899</v>
      </c>
    </row>
    <row r="47110" spans="1:6">
      <c r="A47110">
        <v>2035</v>
      </c>
      <c r="B47110" t="s">
        <v>1031</v>
      </c>
      <c r="C47110" t="s">
        <v>1022</v>
      </c>
      <c r="D47110" t="s">
        <v>972</v>
      </c>
      <c r="E47110" t="s">
        <v>1015</v>
      </c>
      <c r="F47110" s="86">
        <v>4215450.4505006997</v>
      </c>
    </row>
    <row r="47111" spans="1:6">
      <c r="A47111">
        <v>2036</v>
      </c>
      <c r="B47111" t="s">
        <v>1031</v>
      </c>
      <c r="C47111" t="s">
        <v>1022</v>
      </c>
      <c r="D47111" t="s">
        <v>972</v>
      </c>
      <c r="E47111" t="s">
        <v>1015</v>
      </c>
      <c r="F47111" s="86">
        <v>4233123.56442485</v>
      </c>
    </row>
    <row r="47112" spans="1:6">
      <c r="A47112">
        <v>2037</v>
      </c>
      <c r="B47112" t="s">
        <v>1031</v>
      </c>
      <c r="C47112" t="s">
        <v>1022</v>
      </c>
      <c r="D47112" t="s">
        <v>972</v>
      </c>
      <c r="E47112" t="s">
        <v>1015</v>
      </c>
      <c r="F47112" s="86">
        <v>4252436.3717240002</v>
      </c>
    </row>
    <row r="47113" spans="1:6">
      <c r="A47113">
        <v>2038</v>
      </c>
      <c r="B47113" t="s">
        <v>1031</v>
      </c>
      <c r="C47113" t="s">
        <v>1022</v>
      </c>
      <c r="D47113" t="s">
        <v>972</v>
      </c>
      <c r="E47113" t="s">
        <v>1015</v>
      </c>
      <c r="F47113" s="86">
        <v>4272094.2305142796</v>
      </c>
    </row>
    <row r="47114" spans="1:6">
      <c r="A47114">
        <v>2039</v>
      </c>
      <c r="B47114" t="s">
        <v>1031</v>
      </c>
      <c r="C47114" t="s">
        <v>1022</v>
      </c>
      <c r="D47114" t="s">
        <v>972</v>
      </c>
      <c r="E47114" t="s">
        <v>1015</v>
      </c>
      <c r="F47114" s="86">
        <v>4293115.3973207101</v>
      </c>
    </row>
    <row r="47115" spans="1:6">
      <c r="A47115">
        <v>2040</v>
      </c>
      <c r="B47115" t="s">
        <v>1031</v>
      </c>
      <c r="C47115" t="s">
        <v>1022</v>
      </c>
      <c r="D47115" t="s">
        <v>972</v>
      </c>
      <c r="E47115" t="s">
        <v>1015</v>
      </c>
      <c r="F47115" s="86">
        <v>4317094.0201815404</v>
      </c>
    </row>
    <row r="47116" spans="1:6">
      <c r="A47116">
        <v>2041</v>
      </c>
      <c r="B47116" t="s">
        <v>1031</v>
      </c>
      <c r="C47116" t="s">
        <v>1022</v>
      </c>
      <c r="D47116" t="s">
        <v>972</v>
      </c>
      <c r="E47116" t="s">
        <v>1015</v>
      </c>
      <c r="F47116" s="86">
        <v>4324097.6410701396</v>
      </c>
    </row>
    <row r="47117" spans="1:6">
      <c r="A47117">
        <v>2042</v>
      </c>
      <c r="B47117" t="s">
        <v>1031</v>
      </c>
      <c r="C47117" t="s">
        <v>1022</v>
      </c>
      <c r="D47117" t="s">
        <v>972</v>
      </c>
      <c r="E47117" t="s">
        <v>1015</v>
      </c>
      <c r="F47117" s="86">
        <v>4330806.3536151303</v>
      </c>
    </row>
    <row r="47118" spans="1:6">
      <c r="A47118">
        <v>2043</v>
      </c>
      <c r="B47118" t="s">
        <v>1031</v>
      </c>
      <c r="C47118" t="s">
        <v>1022</v>
      </c>
      <c r="D47118" t="s">
        <v>972</v>
      </c>
      <c r="E47118" t="s">
        <v>1015</v>
      </c>
      <c r="F47118" s="86">
        <v>4340602.2264491497</v>
      </c>
    </row>
    <row r="47119" spans="1:6">
      <c r="A47119">
        <v>2044</v>
      </c>
      <c r="B47119" t="s">
        <v>1031</v>
      </c>
      <c r="C47119" t="s">
        <v>1022</v>
      </c>
      <c r="D47119" t="s">
        <v>972</v>
      </c>
      <c r="E47119" t="s">
        <v>1015</v>
      </c>
      <c r="F47119" s="86">
        <v>4351874.0315543702</v>
      </c>
    </row>
    <row r="47120" spans="1:6">
      <c r="A47120">
        <v>2045</v>
      </c>
      <c r="B47120" t="s">
        <v>1031</v>
      </c>
      <c r="C47120" t="s">
        <v>1022</v>
      </c>
      <c r="D47120" t="s">
        <v>972</v>
      </c>
      <c r="E47120" t="s">
        <v>1015</v>
      </c>
      <c r="F47120" s="86">
        <v>4366581.0747189596</v>
      </c>
    </row>
    <row r="47121" spans="1:6">
      <c r="A47121">
        <v>2046</v>
      </c>
      <c r="B47121" t="s">
        <v>1031</v>
      </c>
      <c r="C47121" t="s">
        <v>1022</v>
      </c>
      <c r="D47121" t="s">
        <v>972</v>
      </c>
      <c r="E47121" t="s">
        <v>1015</v>
      </c>
      <c r="F47121" s="86">
        <v>4380781.4293018896</v>
      </c>
    </row>
    <row r="47122" spans="1:6">
      <c r="A47122">
        <v>2047</v>
      </c>
      <c r="B47122" t="s">
        <v>1031</v>
      </c>
      <c r="C47122" t="s">
        <v>1022</v>
      </c>
      <c r="D47122" t="s">
        <v>972</v>
      </c>
      <c r="E47122" t="s">
        <v>1015</v>
      </c>
      <c r="F47122" s="86">
        <v>4395556.30206542</v>
      </c>
    </row>
    <row r="47123" spans="1:6">
      <c r="A47123">
        <v>2048</v>
      </c>
      <c r="B47123" t="s">
        <v>1031</v>
      </c>
      <c r="C47123" t="s">
        <v>1022</v>
      </c>
      <c r="D47123" t="s">
        <v>972</v>
      </c>
      <c r="E47123" t="s">
        <v>1015</v>
      </c>
      <c r="F47123" s="86">
        <v>4410229.2798483996</v>
      </c>
    </row>
    <row r="47124" spans="1:6">
      <c r="A47124">
        <v>2049</v>
      </c>
      <c r="B47124" t="s">
        <v>1031</v>
      </c>
      <c r="C47124" t="s">
        <v>1022</v>
      </c>
      <c r="D47124" t="s">
        <v>972</v>
      </c>
      <c r="E47124" t="s">
        <v>1015</v>
      </c>
      <c r="F47124" s="86">
        <v>4423982.5238767201</v>
      </c>
    </row>
    <row r="47125" spans="1:6">
      <c r="A47125">
        <v>2050</v>
      </c>
      <c r="B47125" t="s">
        <v>1031</v>
      </c>
      <c r="C47125" t="s">
        <v>1022</v>
      </c>
      <c r="D47125" t="s">
        <v>972</v>
      </c>
      <c r="E47125" t="s">
        <v>1015</v>
      </c>
      <c r="F47125" s="86">
        <v>4436300.0491728997</v>
      </c>
    </row>
    <row r="47126" spans="1:6">
      <c r="A47126">
        <v>2017</v>
      </c>
      <c r="B47126" t="s">
        <v>1032</v>
      </c>
      <c r="C47126" t="s">
        <v>1022</v>
      </c>
      <c r="D47126" t="s">
        <v>972</v>
      </c>
      <c r="E47126" t="s">
        <v>1015</v>
      </c>
      <c r="F47126" s="86">
        <v>23262093.0812953</v>
      </c>
    </row>
    <row r="47127" spans="1:6">
      <c r="A47127">
        <v>2018</v>
      </c>
      <c r="B47127" t="s">
        <v>1032</v>
      </c>
      <c r="C47127" t="s">
        <v>1022</v>
      </c>
      <c r="D47127" t="s">
        <v>972</v>
      </c>
      <c r="E47127" t="s">
        <v>1015</v>
      </c>
      <c r="F47127" s="86">
        <v>23292488.002418801</v>
      </c>
    </row>
    <row r="47128" spans="1:6">
      <c r="A47128">
        <v>2019</v>
      </c>
      <c r="B47128" t="s">
        <v>1032</v>
      </c>
      <c r="C47128" t="s">
        <v>1022</v>
      </c>
      <c r="D47128" t="s">
        <v>972</v>
      </c>
      <c r="E47128" t="s">
        <v>1015</v>
      </c>
      <c r="F47128" s="86">
        <v>23380638.6012327</v>
      </c>
    </row>
    <row r="47129" spans="1:6">
      <c r="A47129">
        <v>2020</v>
      </c>
      <c r="B47129" t="s">
        <v>1032</v>
      </c>
      <c r="C47129" t="s">
        <v>1022</v>
      </c>
      <c r="D47129" t="s">
        <v>972</v>
      </c>
      <c r="E47129" t="s">
        <v>1015</v>
      </c>
      <c r="F47129" s="86">
        <v>23445636.278544899</v>
      </c>
    </row>
    <row r="47130" spans="1:6">
      <c r="A47130">
        <v>2021</v>
      </c>
      <c r="B47130" t="s">
        <v>1032</v>
      </c>
      <c r="C47130" t="s">
        <v>1022</v>
      </c>
      <c r="D47130" t="s">
        <v>972</v>
      </c>
      <c r="E47130" t="s">
        <v>1015</v>
      </c>
      <c r="F47130" s="86">
        <v>23501227.334476098</v>
      </c>
    </row>
    <row r="47131" spans="1:6">
      <c r="A47131">
        <v>2022</v>
      </c>
      <c r="B47131" t="s">
        <v>1032</v>
      </c>
      <c r="C47131" t="s">
        <v>1022</v>
      </c>
      <c r="D47131" t="s">
        <v>972</v>
      </c>
      <c r="E47131" t="s">
        <v>1015</v>
      </c>
      <c r="F47131" s="86">
        <v>23530825.346988</v>
      </c>
    </row>
    <row r="47132" spans="1:6">
      <c r="A47132">
        <v>2023</v>
      </c>
      <c r="B47132" t="s">
        <v>1032</v>
      </c>
      <c r="C47132" t="s">
        <v>1022</v>
      </c>
      <c r="D47132" t="s">
        <v>972</v>
      </c>
      <c r="E47132" t="s">
        <v>1015</v>
      </c>
      <c r="F47132" s="86">
        <v>23547468.4946489</v>
      </c>
    </row>
    <row r="47133" spans="1:6">
      <c r="A47133">
        <v>2024</v>
      </c>
      <c r="B47133" t="s">
        <v>1032</v>
      </c>
      <c r="C47133" t="s">
        <v>1022</v>
      </c>
      <c r="D47133" t="s">
        <v>972</v>
      </c>
      <c r="E47133" t="s">
        <v>1015</v>
      </c>
      <c r="F47133" s="86">
        <v>23555044.335939799</v>
      </c>
    </row>
    <row r="47134" spans="1:6">
      <c r="A47134">
        <v>2025</v>
      </c>
      <c r="B47134" t="s">
        <v>1032</v>
      </c>
      <c r="C47134" t="s">
        <v>1022</v>
      </c>
      <c r="D47134" t="s">
        <v>972</v>
      </c>
      <c r="E47134" t="s">
        <v>1015</v>
      </c>
      <c r="F47134" s="86">
        <v>23555759.053698</v>
      </c>
    </row>
    <row r="47135" spans="1:6">
      <c r="A47135">
        <v>2026</v>
      </c>
      <c r="B47135" t="s">
        <v>1032</v>
      </c>
      <c r="C47135" t="s">
        <v>1022</v>
      </c>
      <c r="D47135" t="s">
        <v>972</v>
      </c>
      <c r="E47135" t="s">
        <v>1015</v>
      </c>
      <c r="F47135" s="86">
        <v>23566175.1465129</v>
      </c>
    </row>
    <row r="47136" spans="1:6">
      <c r="A47136">
        <v>2027</v>
      </c>
      <c r="B47136" t="s">
        <v>1032</v>
      </c>
      <c r="C47136" t="s">
        <v>1022</v>
      </c>
      <c r="D47136" t="s">
        <v>972</v>
      </c>
      <c r="E47136" t="s">
        <v>1015</v>
      </c>
      <c r="F47136" s="86">
        <v>23597559.599503201</v>
      </c>
    </row>
    <row r="47137" spans="1:6">
      <c r="A47137">
        <v>2028</v>
      </c>
      <c r="B47137" t="s">
        <v>1032</v>
      </c>
      <c r="C47137" t="s">
        <v>1022</v>
      </c>
      <c r="D47137" t="s">
        <v>972</v>
      </c>
      <c r="E47137" t="s">
        <v>1015</v>
      </c>
      <c r="F47137" s="86">
        <v>23620033.9067843</v>
      </c>
    </row>
    <row r="47138" spans="1:6">
      <c r="A47138">
        <v>2029</v>
      </c>
      <c r="B47138" t="s">
        <v>1032</v>
      </c>
      <c r="C47138" t="s">
        <v>1022</v>
      </c>
      <c r="D47138" t="s">
        <v>972</v>
      </c>
      <c r="E47138" t="s">
        <v>1015</v>
      </c>
      <c r="F47138" s="86">
        <v>23663692.947573099</v>
      </c>
    </row>
    <row r="47139" spans="1:6">
      <c r="A47139">
        <v>2030</v>
      </c>
      <c r="B47139" t="s">
        <v>1032</v>
      </c>
      <c r="C47139" t="s">
        <v>1022</v>
      </c>
      <c r="D47139" t="s">
        <v>972</v>
      </c>
      <c r="E47139" t="s">
        <v>1015</v>
      </c>
      <c r="F47139" s="86">
        <v>23704691.8768536</v>
      </c>
    </row>
    <row r="47140" spans="1:6">
      <c r="A47140">
        <v>2031</v>
      </c>
      <c r="B47140" t="s">
        <v>1032</v>
      </c>
      <c r="C47140" t="s">
        <v>1022</v>
      </c>
      <c r="D47140" t="s">
        <v>972</v>
      </c>
      <c r="E47140" t="s">
        <v>1015</v>
      </c>
      <c r="F47140" s="86">
        <v>23763445.146814901</v>
      </c>
    </row>
    <row r="47141" spans="1:6">
      <c r="A47141">
        <v>2032</v>
      </c>
      <c r="B47141" t="s">
        <v>1032</v>
      </c>
      <c r="C47141" t="s">
        <v>1022</v>
      </c>
      <c r="D47141" t="s">
        <v>972</v>
      </c>
      <c r="E47141" t="s">
        <v>1015</v>
      </c>
      <c r="F47141" s="86">
        <v>23837250.289565701</v>
      </c>
    </row>
    <row r="47142" spans="1:6">
      <c r="A47142">
        <v>2033</v>
      </c>
      <c r="B47142" t="s">
        <v>1032</v>
      </c>
      <c r="C47142" t="s">
        <v>1022</v>
      </c>
      <c r="D47142" t="s">
        <v>972</v>
      </c>
      <c r="E47142" t="s">
        <v>1015</v>
      </c>
      <c r="F47142" s="86">
        <v>23912942.774172399</v>
      </c>
    </row>
    <row r="47143" spans="1:6">
      <c r="A47143">
        <v>2034</v>
      </c>
      <c r="B47143" t="s">
        <v>1032</v>
      </c>
      <c r="C47143" t="s">
        <v>1022</v>
      </c>
      <c r="D47143" t="s">
        <v>972</v>
      </c>
      <c r="E47143" t="s">
        <v>1015</v>
      </c>
      <c r="F47143" s="86">
        <v>24007993.698626898</v>
      </c>
    </row>
    <row r="47144" spans="1:6">
      <c r="A47144">
        <v>2035</v>
      </c>
      <c r="B47144" t="s">
        <v>1032</v>
      </c>
      <c r="C47144" t="s">
        <v>1022</v>
      </c>
      <c r="D47144" t="s">
        <v>972</v>
      </c>
      <c r="E47144" t="s">
        <v>1015</v>
      </c>
      <c r="F47144" s="86">
        <v>24095645.3701717</v>
      </c>
    </row>
    <row r="47145" spans="1:6">
      <c r="A47145">
        <v>2036</v>
      </c>
      <c r="B47145" t="s">
        <v>1032</v>
      </c>
      <c r="C47145" t="s">
        <v>1022</v>
      </c>
      <c r="D47145" t="s">
        <v>972</v>
      </c>
      <c r="E47145" t="s">
        <v>1015</v>
      </c>
      <c r="F47145" s="86">
        <v>24212289.995726801</v>
      </c>
    </row>
    <row r="47146" spans="1:6">
      <c r="A47146">
        <v>2037</v>
      </c>
      <c r="B47146" t="s">
        <v>1032</v>
      </c>
      <c r="C47146" t="s">
        <v>1022</v>
      </c>
      <c r="D47146" t="s">
        <v>972</v>
      </c>
      <c r="E47146" t="s">
        <v>1015</v>
      </c>
      <c r="F47146" s="86">
        <v>24335056.654754501</v>
      </c>
    </row>
    <row r="47147" spans="1:6">
      <c r="A47147">
        <v>2038</v>
      </c>
      <c r="B47147" t="s">
        <v>1032</v>
      </c>
      <c r="C47147" t="s">
        <v>1022</v>
      </c>
      <c r="D47147" t="s">
        <v>972</v>
      </c>
      <c r="E47147" t="s">
        <v>1015</v>
      </c>
      <c r="F47147" s="86">
        <v>24455803.536055502</v>
      </c>
    </row>
    <row r="47148" spans="1:6">
      <c r="A47148">
        <v>2039</v>
      </c>
      <c r="B47148" t="s">
        <v>1032</v>
      </c>
      <c r="C47148" t="s">
        <v>1022</v>
      </c>
      <c r="D47148" t="s">
        <v>972</v>
      </c>
      <c r="E47148" t="s">
        <v>1015</v>
      </c>
      <c r="F47148" s="86">
        <v>24583840.750955399</v>
      </c>
    </row>
    <row r="47149" spans="1:6">
      <c r="A47149">
        <v>2040</v>
      </c>
      <c r="B47149" t="s">
        <v>1032</v>
      </c>
      <c r="C47149" t="s">
        <v>1022</v>
      </c>
      <c r="D47149" t="s">
        <v>972</v>
      </c>
      <c r="E47149" t="s">
        <v>1015</v>
      </c>
      <c r="F47149" s="86">
        <v>24722862.166008301</v>
      </c>
    </row>
    <row r="47150" spans="1:6">
      <c r="A47150">
        <v>2041</v>
      </c>
      <c r="B47150" t="s">
        <v>1032</v>
      </c>
      <c r="C47150" t="s">
        <v>1022</v>
      </c>
      <c r="D47150" t="s">
        <v>972</v>
      </c>
      <c r="E47150" t="s">
        <v>1015</v>
      </c>
      <c r="F47150" s="86">
        <v>24784341.375541501</v>
      </c>
    </row>
    <row r="47151" spans="1:6">
      <c r="A47151">
        <v>2042</v>
      </c>
      <c r="B47151" t="s">
        <v>1032</v>
      </c>
      <c r="C47151" t="s">
        <v>1022</v>
      </c>
      <c r="D47151" t="s">
        <v>972</v>
      </c>
      <c r="E47151" t="s">
        <v>1015</v>
      </c>
      <c r="F47151" s="86">
        <v>24841187.947487399</v>
      </c>
    </row>
    <row r="47152" spans="1:6">
      <c r="A47152">
        <v>2043</v>
      </c>
      <c r="B47152" t="s">
        <v>1032</v>
      </c>
      <c r="C47152" t="s">
        <v>1022</v>
      </c>
      <c r="D47152" t="s">
        <v>972</v>
      </c>
      <c r="E47152" t="s">
        <v>1015</v>
      </c>
      <c r="F47152" s="86">
        <v>24913142.3583529</v>
      </c>
    </row>
    <row r="47153" spans="1:6">
      <c r="A47153">
        <v>2044</v>
      </c>
      <c r="B47153" t="s">
        <v>1032</v>
      </c>
      <c r="C47153" t="s">
        <v>1022</v>
      </c>
      <c r="D47153" t="s">
        <v>972</v>
      </c>
      <c r="E47153" t="s">
        <v>1015</v>
      </c>
      <c r="F47153" s="86">
        <v>24990794.994691499</v>
      </c>
    </row>
    <row r="47154" spans="1:6">
      <c r="A47154">
        <v>2045</v>
      </c>
      <c r="B47154" t="s">
        <v>1032</v>
      </c>
      <c r="C47154" t="s">
        <v>1022</v>
      </c>
      <c r="D47154" t="s">
        <v>972</v>
      </c>
      <c r="E47154" t="s">
        <v>1015</v>
      </c>
      <c r="F47154" s="86">
        <v>25085270.326106299</v>
      </c>
    </row>
    <row r="47155" spans="1:6">
      <c r="A47155">
        <v>2046</v>
      </c>
      <c r="B47155" t="s">
        <v>1032</v>
      </c>
      <c r="C47155" t="s">
        <v>1022</v>
      </c>
      <c r="D47155" t="s">
        <v>972</v>
      </c>
      <c r="E47155" t="s">
        <v>1015</v>
      </c>
      <c r="F47155" s="86">
        <v>25174525.6115072</v>
      </c>
    </row>
    <row r="47156" spans="1:6">
      <c r="A47156">
        <v>2047</v>
      </c>
      <c r="B47156" t="s">
        <v>1032</v>
      </c>
      <c r="C47156" t="s">
        <v>1022</v>
      </c>
      <c r="D47156" t="s">
        <v>972</v>
      </c>
      <c r="E47156" t="s">
        <v>1015</v>
      </c>
      <c r="F47156" s="86">
        <v>25265965.941190802</v>
      </c>
    </row>
    <row r="47157" spans="1:6">
      <c r="A47157">
        <v>2048</v>
      </c>
      <c r="B47157" t="s">
        <v>1032</v>
      </c>
      <c r="C47157" t="s">
        <v>1022</v>
      </c>
      <c r="D47157" t="s">
        <v>972</v>
      </c>
      <c r="E47157" t="s">
        <v>1015</v>
      </c>
      <c r="F47157" s="86">
        <v>25356842.7065157</v>
      </c>
    </row>
    <row r="47158" spans="1:6">
      <c r="A47158">
        <v>2049</v>
      </c>
      <c r="B47158" t="s">
        <v>1032</v>
      </c>
      <c r="C47158" t="s">
        <v>1022</v>
      </c>
      <c r="D47158" t="s">
        <v>972</v>
      </c>
      <c r="E47158" t="s">
        <v>1015</v>
      </c>
      <c r="F47158" s="86">
        <v>25443800.654545501</v>
      </c>
    </row>
    <row r="47159" spans="1:6">
      <c r="A47159">
        <v>2050</v>
      </c>
      <c r="B47159" t="s">
        <v>1032</v>
      </c>
      <c r="C47159" t="s">
        <v>1022</v>
      </c>
      <c r="D47159" t="s">
        <v>972</v>
      </c>
      <c r="E47159" t="s">
        <v>1015</v>
      </c>
      <c r="F47159" s="86">
        <v>25524734.5310449</v>
      </c>
    </row>
    <row r="47160" spans="1:6">
      <c r="A47160">
        <v>2017</v>
      </c>
      <c r="B47160" t="s">
        <v>1033</v>
      </c>
      <c r="C47160" t="s">
        <v>1022</v>
      </c>
      <c r="D47160" t="s">
        <v>972</v>
      </c>
      <c r="E47160" t="s">
        <v>1015</v>
      </c>
      <c r="F47160" s="86">
        <v>40140718.328899302</v>
      </c>
    </row>
    <row r="47161" spans="1:6">
      <c r="A47161">
        <v>2018</v>
      </c>
      <c r="B47161" t="s">
        <v>1033</v>
      </c>
      <c r="C47161" t="s">
        <v>1022</v>
      </c>
      <c r="D47161" t="s">
        <v>972</v>
      </c>
      <c r="E47161" t="s">
        <v>1015</v>
      </c>
      <c r="F47161" s="86">
        <v>40122140.727878504</v>
      </c>
    </row>
    <row r="47162" spans="1:6">
      <c r="A47162">
        <v>2019</v>
      </c>
      <c r="B47162" t="s">
        <v>1033</v>
      </c>
      <c r="C47162" t="s">
        <v>1022</v>
      </c>
      <c r="D47162" t="s">
        <v>972</v>
      </c>
      <c r="E47162" t="s">
        <v>1015</v>
      </c>
      <c r="F47162" s="86">
        <v>40201814.2626912</v>
      </c>
    </row>
    <row r="47163" spans="1:6">
      <c r="A47163">
        <v>2020</v>
      </c>
      <c r="B47163" t="s">
        <v>1033</v>
      </c>
      <c r="C47163" t="s">
        <v>1022</v>
      </c>
      <c r="D47163" t="s">
        <v>972</v>
      </c>
      <c r="E47163" t="s">
        <v>1015</v>
      </c>
      <c r="F47163" s="86">
        <v>40230491.573555499</v>
      </c>
    </row>
    <row r="47164" spans="1:6">
      <c r="A47164">
        <v>2021</v>
      </c>
      <c r="B47164" t="s">
        <v>1033</v>
      </c>
      <c r="C47164" t="s">
        <v>1022</v>
      </c>
      <c r="D47164" t="s">
        <v>972</v>
      </c>
      <c r="E47164" t="s">
        <v>1015</v>
      </c>
      <c r="F47164" s="86">
        <v>40235734.482606202</v>
      </c>
    </row>
    <row r="47165" spans="1:6">
      <c r="A47165">
        <v>2022</v>
      </c>
      <c r="B47165" t="s">
        <v>1033</v>
      </c>
      <c r="C47165" t="s">
        <v>1022</v>
      </c>
      <c r="D47165" t="s">
        <v>972</v>
      </c>
      <c r="E47165" t="s">
        <v>1015</v>
      </c>
      <c r="F47165" s="86">
        <v>40192956.528788798</v>
      </c>
    </row>
    <row r="47166" spans="1:6">
      <c r="A47166">
        <v>2023</v>
      </c>
      <c r="B47166" t="s">
        <v>1033</v>
      </c>
      <c r="C47166" t="s">
        <v>1022</v>
      </c>
      <c r="D47166" t="s">
        <v>972</v>
      </c>
      <c r="E47166" t="s">
        <v>1015</v>
      </c>
      <c r="F47166" s="86">
        <v>40124217.353761204</v>
      </c>
    </row>
    <row r="47167" spans="1:6">
      <c r="A47167">
        <v>2024</v>
      </c>
      <c r="B47167" t="s">
        <v>1033</v>
      </c>
      <c r="C47167" t="s">
        <v>1022</v>
      </c>
      <c r="D47167" t="s">
        <v>972</v>
      </c>
      <c r="E47167" t="s">
        <v>1015</v>
      </c>
      <c r="F47167" s="86">
        <v>40031844.139514402</v>
      </c>
    </row>
    <row r="47168" spans="1:6">
      <c r="A47168">
        <v>2025</v>
      </c>
      <c r="B47168" t="s">
        <v>1033</v>
      </c>
      <c r="C47168" t="s">
        <v>1022</v>
      </c>
      <c r="D47168" t="s">
        <v>972</v>
      </c>
      <c r="E47168" t="s">
        <v>1015</v>
      </c>
      <c r="F47168" s="86">
        <v>39929169.769006297</v>
      </c>
    </row>
    <row r="47169" spans="1:6">
      <c r="A47169">
        <v>2026</v>
      </c>
      <c r="B47169" t="s">
        <v>1033</v>
      </c>
      <c r="C47169" t="s">
        <v>1022</v>
      </c>
      <c r="D47169" t="s">
        <v>972</v>
      </c>
      <c r="E47169" t="s">
        <v>1015</v>
      </c>
      <c r="F47169" s="86">
        <v>39846192.609060697</v>
      </c>
    </row>
    <row r="47170" spans="1:6">
      <c r="A47170">
        <v>2027</v>
      </c>
      <c r="B47170" t="s">
        <v>1033</v>
      </c>
      <c r="C47170" t="s">
        <v>1022</v>
      </c>
      <c r="D47170" t="s">
        <v>972</v>
      </c>
      <c r="E47170" t="s">
        <v>1015</v>
      </c>
      <c r="F47170" s="86">
        <v>39805432.759475201</v>
      </c>
    </row>
    <row r="47171" spans="1:6">
      <c r="A47171">
        <v>2028</v>
      </c>
      <c r="B47171" t="s">
        <v>1033</v>
      </c>
      <c r="C47171" t="s">
        <v>1022</v>
      </c>
      <c r="D47171" t="s">
        <v>972</v>
      </c>
      <c r="E47171" t="s">
        <v>1015</v>
      </c>
      <c r="F47171" s="86">
        <v>39752988.5014465</v>
      </c>
    </row>
    <row r="47172" spans="1:6">
      <c r="A47172">
        <v>2029</v>
      </c>
      <c r="B47172" t="s">
        <v>1033</v>
      </c>
      <c r="C47172" t="s">
        <v>1022</v>
      </c>
      <c r="D47172" t="s">
        <v>972</v>
      </c>
      <c r="E47172" t="s">
        <v>1015</v>
      </c>
      <c r="F47172" s="86">
        <v>39748017.039030001</v>
      </c>
    </row>
    <row r="47173" spans="1:6">
      <c r="A47173">
        <v>2030</v>
      </c>
      <c r="B47173" t="s">
        <v>1033</v>
      </c>
      <c r="C47173" t="s">
        <v>1022</v>
      </c>
      <c r="D47173" t="s">
        <v>972</v>
      </c>
      <c r="E47173" t="s">
        <v>1015</v>
      </c>
      <c r="F47173" s="86">
        <v>39744359.570532598</v>
      </c>
    </row>
    <row r="47174" spans="1:6">
      <c r="A47174">
        <v>2031</v>
      </c>
      <c r="B47174" t="s">
        <v>1033</v>
      </c>
      <c r="C47174" t="s">
        <v>1022</v>
      </c>
      <c r="D47174" t="s">
        <v>972</v>
      </c>
      <c r="E47174" t="s">
        <v>1015</v>
      </c>
      <c r="F47174" s="86">
        <v>39781206.617519699</v>
      </c>
    </row>
    <row r="47175" spans="1:6">
      <c r="A47175">
        <v>2032</v>
      </c>
      <c r="B47175" t="s">
        <v>1033</v>
      </c>
      <c r="C47175" t="s">
        <v>1022</v>
      </c>
      <c r="D47175" t="s">
        <v>972</v>
      </c>
      <c r="E47175" t="s">
        <v>1015</v>
      </c>
      <c r="F47175" s="86">
        <v>39849941.345802799</v>
      </c>
    </row>
    <row r="47176" spans="1:6">
      <c r="A47176">
        <v>2033</v>
      </c>
      <c r="B47176" t="s">
        <v>1033</v>
      </c>
      <c r="C47176" t="s">
        <v>1022</v>
      </c>
      <c r="D47176" t="s">
        <v>972</v>
      </c>
      <c r="E47176" t="s">
        <v>1015</v>
      </c>
      <c r="F47176" s="86">
        <v>39933301.026199602</v>
      </c>
    </row>
    <row r="47177" spans="1:6">
      <c r="A47177">
        <v>2034</v>
      </c>
      <c r="B47177" t="s">
        <v>1033</v>
      </c>
      <c r="C47177" t="s">
        <v>1022</v>
      </c>
      <c r="D47177" t="s">
        <v>972</v>
      </c>
      <c r="E47177" t="s">
        <v>1015</v>
      </c>
      <c r="F47177" s="86">
        <v>40056068.994501799</v>
      </c>
    </row>
    <row r="47178" spans="1:6">
      <c r="A47178">
        <v>2035</v>
      </c>
      <c r="B47178" t="s">
        <v>1033</v>
      </c>
      <c r="C47178" t="s">
        <v>1022</v>
      </c>
      <c r="D47178" t="s">
        <v>972</v>
      </c>
      <c r="E47178" t="s">
        <v>1015</v>
      </c>
      <c r="F47178" s="86">
        <v>40168223.914322302</v>
      </c>
    </row>
    <row r="47179" spans="1:6">
      <c r="A47179">
        <v>2036</v>
      </c>
      <c r="B47179" t="s">
        <v>1033</v>
      </c>
      <c r="C47179" t="s">
        <v>1022</v>
      </c>
      <c r="D47179" t="s">
        <v>972</v>
      </c>
      <c r="E47179" t="s">
        <v>1015</v>
      </c>
      <c r="F47179" s="86">
        <v>40339200.942284003</v>
      </c>
    </row>
    <row r="47180" spans="1:6">
      <c r="A47180">
        <v>2037</v>
      </c>
      <c r="B47180" t="s">
        <v>1033</v>
      </c>
      <c r="C47180" t="s">
        <v>1022</v>
      </c>
      <c r="D47180" t="s">
        <v>972</v>
      </c>
      <c r="E47180" t="s">
        <v>1015</v>
      </c>
      <c r="F47180" s="86">
        <v>40525194.046741799</v>
      </c>
    </row>
    <row r="47181" spans="1:6">
      <c r="A47181">
        <v>2038</v>
      </c>
      <c r="B47181" t="s">
        <v>1033</v>
      </c>
      <c r="C47181" t="s">
        <v>1022</v>
      </c>
      <c r="D47181" t="s">
        <v>972</v>
      </c>
      <c r="E47181" t="s">
        <v>1015</v>
      </c>
      <c r="F47181" s="86">
        <v>40713667.216381103</v>
      </c>
    </row>
    <row r="47182" spans="1:6">
      <c r="A47182">
        <v>2039</v>
      </c>
      <c r="B47182" t="s">
        <v>1033</v>
      </c>
      <c r="C47182" t="s">
        <v>1022</v>
      </c>
      <c r="D47182" t="s">
        <v>972</v>
      </c>
      <c r="E47182" t="s">
        <v>1015</v>
      </c>
      <c r="F47182" s="86">
        <v>40914934.2937252</v>
      </c>
    </row>
    <row r="47183" spans="1:6">
      <c r="A47183">
        <v>2040</v>
      </c>
      <c r="B47183" t="s">
        <v>1033</v>
      </c>
      <c r="C47183" t="s">
        <v>1022</v>
      </c>
      <c r="D47183" t="s">
        <v>972</v>
      </c>
      <c r="E47183" t="s">
        <v>1015</v>
      </c>
      <c r="F47183" s="86">
        <v>41143236.164646</v>
      </c>
    </row>
    <row r="47184" spans="1:6">
      <c r="A47184">
        <v>2041</v>
      </c>
      <c r="B47184" t="s">
        <v>1033</v>
      </c>
      <c r="C47184" t="s">
        <v>1022</v>
      </c>
      <c r="D47184" t="s">
        <v>972</v>
      </c>
      <c r="E47184" t="s">
        <v>1015</v>
      </c>
      <c r="F47184" s="86">
        <v>41213163.820509396</v>
      </c>
    </row>
    <row r="47185" spans="1:6">
      <c r="A47185">
        <v>2042</v>
      </c>
      <c r="B47185" t="s">
        <v>1033</v>
      </c>
      <c r="C47185" t="s">
        <v>1022</v>
      </c>
      <c r="D47185" t="s">
        <v>972</v>
      </c>
      <c r="E47185" t="s">
        <v>1015</v>
      </c>
      <c r="F47185" s="86">
        <v>41279724.427489303</v>
      </c>
    </row>
    <row r="47186" spans="1:6">
      <c r="A47186">
        <v>2043</v>
      </c>
      <c r="B47186" t="s">
        <v>1033</v>
      </c>
      <c r="C47186" t="s">
        <v>1022</v>
      </c>
      <c r="D47186" t="s">
        <v>972</v>
      </c>
      <c r="E47186" t="s">
        <v>1015</v>
      </c>
      <c r="F47186" s="86">
        <v>41375212.726989299</v>
      </c>
    </row>
    <row r="47187" spans="1:6">
      <c r="A47187">
        <v>2044</v>
      </c>
      <c r="B47187" t="s">
        <v>1033</v>
      </c>
      <c r="C47187" t="s">
        <v>1022</v>
      </c>
      <c r="D47187" t="s">
        <v>972</v>
      </c>
      <c r="E47187" t="s">
        <v>1015</v>
      </c>
      <c r="F47187" s="86">
        <v>41484251.799310699</v>
      </c>
    </row>
    <row r="47188" spans="1:6">
      <c r="A47188">
        <v>2045</v>
      </c>
      <c r="B47188" t="s">
        <v>1033</v>
      </c>
      <c r="C47188" t="s">
        <v>1022</v>
      </c>
      <c r="D47188" t="s">
        <v>972</v>
      </c>
      <c r="E47188" t="s">
        <v>1015</v>
      </c>
      <c r="F47188" s="86">
        <v>41625519.884832203</v>
      </c>
    </row>
    <row r="47189" spans="1:6">
      <c r="A47189">
        <v>2046</v>
      </c>
      <c r="B47189" t="s">
        <v>1033</v>
      </c>
      <c r="C47189" t="s">
        <v>1022</v>
      </c>
      <c r="D47189" t="s">
        <v>972</v>
      </c>
      <c r="E47189" t="s">
        <v>1015</v>
      </c>
      <c r="F47189" s="86">
        <v>41761568.092828497</v>
      </c>
    </row>
    <row r="47190" spans="1:6">
      <c r="A47190">
        <v>2047</v>
      </c>
      <c r="B47190" t="s">
        <v>1033</v>
      </c>
      <c r="C47190" t="s">
        <v>1022</v>
      </c>
      <c r="D47190" t="s">
        <v>972</v>
      </c>
      <c r="E47190" t="s">
        <v>1015</v>
      </c>
      <c r="F47190" s="86">
        <v>41902930.086861499</v>
      </c>
    </row>
    <row r="47191" spans="1:6">
      <c r="A47191">
        <v>2048</v>
      </c>
      <c r="B47191" t="s">
        <v>1033</v>
      </c>
      <c r="C47191" t="s">
        <v>1022</v>
      </c>
      <c r="D47191" t="s">
        <v>972</v>
      </c>
      <c r="E47191" t="s">
        <v>1015</v>
      </c>
      <c r="F47191" s="86">
        <v>42043367.122033298</v>
      </c>
    </row>
    <row r="47192" spans="1:6">
      <c r="A47192">
        <v>2049</v>
      </c>
      <c r="B47192" t="s">
        <v>1033</v>
      </c>
      <c r="C47192" t="s">
        <v>1022</v>
      </c>
      <c r="D47192" t="s">
        <v>972</v>
      </c>
      <c r="E47192" t="s">
        <v>1015</v>
      </c>
      <c r="F47192" s="86">
        <v>42175301.774590403</v>
      </c>
    </row>
    <row r="47193" spans="1:6">
      <c r="A47193">
        <v>2050</v>
      </c>
      <c r="B47193" t="s">
        <v>1033</v>
      </c>
      <c r="C47193" t="s">
        <v>1022</v>
      </c>
      <c r="D47193" t="s">
        <v>972</v>
      </c>
      <c r="E47193" t="s">
        <v>1015</v>
      </c>
      <c r="F47193" s="86">
        <v>42293953.996530198</v>
      </c>
    </row>
    <row r="47194" spans="1:6">
      <c r="A47194">
        <v>2017</v>
      </c>
      <c r="B47194" t="s">
        <v>1034</v>
      </c>
      <c r="C47194" t="s">
        <v>1022</v>
      </c>
      <c r="D47194" t="s">
        <v>972</v>
      </c>
      <c r="E47194" t="s">
        <v>1015</v>
      </c>
      <c r="F47194" s="86">
        <v>426891.66019620397</v>
      </c>
    </row>
    <row r="47195" spans="1:6">
      <c r="A47195">
        <v>2018</v>
      </c>
      <c r="B47195" t="s">
        <v>1034</v>
      </c>
      <c r="C47195" t="s">
        <v>1022</v>
      </c>
      <c r="D47195" t="s">
        <v>972</v>
      </c>
      <c r="E47195" t="s">
        <v>1015</v>
      </c>
      <c r="F47195" s="86">
        <v>472538.21735466999</v>
      </c>
    </row>
    <row r="47196" spans="1:6">
      <c r="A47196">
        <v>2019</v>
      </c>
      <c r="B47196" t="s">
        <v>1034</v>
      </c>
      <c r="C47196" t="s">
        <v>1022</v>
      </c>
      <c r="D47196" t="s">
        <v>972</v>
      </c>
      <c r="E47196" t="s">
        <v>1015</v>
      </c>
      <c r="F47196" s="86">
        <v>477703.89079194702</v>
      </c>
    </row>
    <row r="47197" spans="1:6">
      <c r="A47197">
        <v>2020</v>
      </c>
      <c r="B47197" t="s">
        <v>1034</v>
      </c>
      <c r="C47197" t="s">
        <v>1022</v>
      </c>
      <c r="D47197" t="s">
        <v>972</v>
      </c>
      <c r="E47197" t="s">
        <v>1015</v>
      </c>
      <c r="F47197" s="86">
        <v>482736.70743837301</v>
      </c>
    </row>
    <row r="47198" spans="1:6">
      <c r="A47198">
        <v>2021</v>
      </c>
      <c r="B47198" t="s">
        <v>1034</v>
      </c>
      <c r="C47198" t="s">
        <v>1022</v>
      </c>
      <c r="D47198" t="s">
        <v>972</v>
      </c>
      <c r="E47198" t="s">
        <v>1015</v>
      </c>
      <c r="F47198" s="86">
        <v>487716.49178105698</v>
      </c>
    </row>
    <row r="47199" spans="1:6">
      <c r="A47199">
        <v>2022</v>
      </c>
      <c r="B47199" t="s">
        <v>1034</v>
      </c>
      <c r="C47199" t="s">
        <v>1022</v>
      </c>
      <c r="D47199" t="s">
        <v>972</v>
      </c>
      <c r="E47199" t="s">
        <v>1015</v>
      </c>
      <c r="F47199" s="86">
        <v>492488.83225871599</v>
      </c>
    </row>
    <row r="47200" spans="1:6">
      <c r="A47200">
        <v>2023</v>
      </c>
      <c r="B47200" t="s">
        <v>1034</v>
      </c>
      <c r="C47200" t="s">
        <v>1022</v>
      </c>
      <c r="D47200" t="s">
        <v>972</v>
      </c>
      <c r="E47200" t="s">
        <v>1015</v>
      </c>
      <c r="F47200" s="86">
        <v>497131.35253888398</v>
      </c>
    </row>
    <row r="47201" spans="1:6">
      <c r="A47201">
        <v>2024</v>
      </c>
      <c r="B47201" t="s">
        <v>1034</v>
      </c>
      <c r="C47201" t="s">
        <v>1022</v>
      </c>
      <c r="D47201" t="s">
        <v>972</v>
      </c>
      <c r="E47201" t="s">
        <v>1015</v>
      </c>
      <c r="F47201" s="86">
        <v>501691.04949993698</v>
      </c>
    </row>
    <row r="47202" spans="1:6">
      <c r="A47202">
        <v>2025</v>
      </c>
      <c r="B47202" t="s">
        <v>1034</v>
      </c>
      <c r="C47202" t="s">
        <v>1022</v>
      </c>
      <c r="D47202" t="s">
        <v>972</v>
      </c>
      <c r="E47202" t="s">
        <v>1015</v>
      </c>
      <c r="F47202" s="86">
        <v>506222.93189776503</v>
      </c>
    </row>
    <row r="47203" spans="1:6">
      <c r="A47203">
        <v>2026</v>
      </c>
      <c r="B47203" t="s">
        <v>1034</v>
      </c>
      <c r="C47203" t="s">
        <v>1022</v>
      </c>
      <c r="D47203" t="s">
        <v>972</v>
      </c>
      <c r="E47203" t="s">
        <v>1015</v>
      </c>
      <c r="F47203" s="86">
        <v>510818.764210817</v>
      </c>
    </row>
    <row r="47204" spans="1:6">
      <c r="A47204">
        <v>2027</v>
      </c>
      <c r="B47204" t="s">
        <v>1034</v>
      </c>
      <c r="C47204" t="s">
        <v>1022</v>
      </c>
      <c r="D47204" t="s">
        <v>972</v>
      </c>
      <c r="E47204" t="s">
        <v>1015</v>
      </c>
      <c r="F47204" s="86">
        <v>515403.38861318602</v>
      </c>
    </row>
    <row r="47205" spans="1:6">
      <c r="A47205">
        <v>2028</v>
      </c>
      <c r="B47205" t="s">
        <v>1034</v>
      </c>
      <c r="C47205" t="s">
        <v>1022</v>
      </c>
      <c r="D47205" t="s">
        <v>972</v>
      </c>
      <c r="E47205" t="s">
        <v>1015</v>
      </c>
      <c r="F47205" s="86">
        <v>519881.76347283798</v>
      </c>
    </row>
    <row r="47206" spans="1:6">
      <c r="A47206">
        <v>2029</v>
      </c>
      <c r="B47206" t="s">
        <v>1034</v>
      </c>
      <c r="C47206" t="s">
        <v>1022</v>
      </c>
      <c r="D47206" t="s">
        <v>972</v>
      </c>
      <c r="E47206" t="s">
        <v>1015</v>
      </c>
      <c r="F47206" s="86">
        <v>524185.92612024298</v>
      </c>
    </row>
    <row r="47207" spans="1:6">
      <c r="A47207">
        <v>2030</v>
      </c>
      <c r="B47207" t="s">
        <v>1034</v>
      </c>
      <c r="C47207" t="s">
        <v>1022</v>
      </c>
      <c r="D47207" t="s">
        <v>972</v>
      </c>
      <c r="E47207" t="s">
        <v>1015</v>
      </c>
      <c r="F47207" s="86">
        <v>528627.22147171805</v>
      </c>
    </row>
    <row r="47208" spans="1:6">
      <c r="A47208">
        <v>2031</v>
      </c>
      <c r="B47208" t="s">
        <v>1034</v>
      </c>
      <c r="C47208" t="s">
        <v>1022</v>
      </c>
      <c r="D47208" t="s">
        <v>972</v>
      </c>
      <c r="E47208" t="s">
        <v>1015</v>
      </c>
      <c r="F47208" s="86">
        <v>532917.66876637295</v>
      </c>
    </row>
    <row r="47209" spans="1:6">
      <c r="A47209">
        <v>2032</v>
      </c>
      <c r="B47209" t="s">
        <v>1034</v>
      </c>
      <c r="C47209" t="s">
        <v>1022</v>
      </c>
      <c r="D47209" t="s">
        <v>972</v>
      </c>
      <c r="E47209" t="s">
        <v>1015</v>
      </c>
      <c r="F47209" s="86">
        <v>537088.32754488499</v>
      </c>
    </row>
    <row r="47210" spans="1:6">
      <c r="A47210">
        <v>2033</v>
      </c>
      <c r="B47210" t="s">
        <v>1034</v>
      </c>
      <c r="C47210" t="s">
        <v>1022</v>
      </c>
      <c r="D47210" t="s">
        <v>972</v>
      </c>
      <c r="E47210" t="s">
        <v>1015</v>
      </c>
      <c r="F47210" s="86">
        <v>541072.46506280801</v>
      </c>
    </row>
    <row r="47211" spans="1:6">
      <c r="A47211">
        <v>2034</v>
      </c>
      <c r="B47211" t="s">
        <v>1034</v>
      </c>
      <c r="C47211" t="s">
        <v>1022</v>
      </c>
      <c r="D47211" t="s">
        <v>972</v>
      </c>
      <c r="E47211" t="s">
        <v>1015</v>
      </c>
      <c r="F47211" s="86">
        <v>545169.91901318496</v>
      </c>
    </row>
    <row r="47212" spans="1:6">
      <c r="A47212">
        <v>2035</v>
      </c>
      <c r="B47212" t="s">
        <v>1034</v>
      </c>
      <c r="C47212" t="s">
        <v>1022</v>
      </c>
      <c r="D47212" t="s">
        <v>972</v>
      </c>
      <c r="E47212" t="s">
        <v>1015</v>
      </c>
      <c r="F47212" s="86">
        <v>549076.842341432</v>
      </c>
    </row>
    <row r="47213" spans="1:6">
      <c r="A47213">
        <v>2036</v>
      </c>
      <c r="B47213" t="s">
        <v>1034</v>
      </c>
      <c r="C47213" t="s">
        <v>1022</v>
      </c>
      <c r="D47213" t="s">
        <v>972</v>
      </c>
      <c r="E47213" t="s">
        <v>1015</v>
      </c>
      <c r="F47213" s="86">
        <v>552961.14612391603</v>
      </c>
    </row>
    <row r="47214" spans="1:6">
      <c r="A47214">
        <v>2037</v>
      </c>
      <c r="B47214" t="s">
        <v>1034</v>
      </c>
      <c r="C47214" t="s">
        <v>1022</v>
      </c>
      <c r="D47214" t="s">
        <v>972</v>
      </c>
      <c r="E47214" t="s">
        <v>1015</v>
      </c>
      <c r="F47214" s="86">
        <v>556959.27113975096</v>
      </c>
    </row>
    <row r="47215" spans="1:6">
      <c r="A47215">
        <v>2038</v>
      </c>
      <c r="B47215" t="s">
        <v>1034</v>
      </c>
      <c r="C47215" t="s">
        <v>1022</v>
      </c>
      <c r="D47215" t="s">
        <v>972</v>
      </c>
      <c r="E47215" t="s">
        <v>1015</v>
      </c>
      <c r="F47215" s="86">
        <v>560751.914600663</v>
      </c>
    </row>
    <row r="47216" spans="1:6">
      <c r="A47216">
        <v>2039</v>
      </c>
      <c r="B47216" t="s">
        <v>1034</v>
      </c>
      <c r="C47216" t="s">
        <v>1022</v>
      </c>
      <c r="D47216" t="s">
        <v>972</v>
      </c>
      <c r="E47216" t="s">
        <v>1015</v>
      </c>
      <c r="F47216" s="86">
        <v>564670.68936376704</v>
      </c>
    </row>
    <row r="47217" spans="1:6">
      <c r="A47217">
        <v>2040</v>
      </c>
      <c r="B47217" t="s">
        <v>1034</v>
      </c>
      <c r="C47217" t="s">
        <v>1022</v>
      </c>
      <c r="D47217" t="s">
        <v>972</v>
      </c>
      <c r="E47217" t="s">
        <v>1015</v>
      </c>
      <c r="F47217" s="86">
        <v>568341.78249170096</v>
      </c>
    </row>
    <row r="47218" spans="1:6">
      <c r="A47218">
        <v>2041</v>
      </c>
      <c r="B47218" t="s">
        <v>1034</v>
      </c>
      <c r="C47218" t="s">
        <v>1022</v>
      </c>
      <c r="D47218" t="s">
        <v>972</v>
      </c>
      <c r="E47218" t="s">
        <v>1015</v>
      </c>
      <c r="F47218" s="86">
        <v>570486.70892708504</v>
      </c>
    </row>
    <row r="47219" spans="1:6">
      <c r="A47219">
        <v>2042</v>
      </c>
      <c r="B47219" t="s">
        <v>1034</v>
      </c>
      <c r="C47219" t="s">
        <v>1022</v>
      </c>
      <c r="D47219" t="s">
        <v>972</v>
      </c>
      <c r="E47219" t="s">
        <v>1015</v>
      </c>
      <c r="F47219" s="86">
        <v>572561.17415553005</v>
      </c>
    </row>
    <row r="47220" spans="1:6">
      <c r="A47220">
        <v>2043</v>
      </c>
      <c r="B47220" t="s">
        <v>1034</v>
      </c>
      <c r="C47220" t="s">
        <v>1022</v>
      </c>
      <c r="D47220" t="s">
        <v>972</v>
      </c>
      <c r="E47220" t="s">
        <v>1015</v>
      </c>
      <c r="F47220" s="86">
        <v>574745.81357435498</v>
      </c>
    </row>
    <row r="47221" spans="1:6">
      <c r="A47221">
        <v>2044</v>
      </c>
      <c r="B47221" t="s">
        <v>1034</v>
      </c>
      <c r="C47221" t="s">
        <v>1022</v>
      </c>
      <c r="D47221" t="s">
        <v>972</v>
      </c>
      <c r="E47221" t="s">
        <v>1015</v>
      </c>
      <c r="F47221" s="86">
        <v>576673.359912568</v>
      </c>
    </row>
    <row r="47222" spans="1:6">
      <c r="A47222">
        <v>2045</v>
      </c>
      <c r="B47222" t="s">
        <v>1034</v>
      </c>
      <c r="C47222" t="s">
        <v>1022</v>
      </c>
      <c r="D47222" t="s">
        <v>972</v>
      </c>
      <c r="E47222" t="s">
        <v>1015</v>
      </c>
      <c r="F47222" s="86">
        <v>578540.98603528203</v>
      </c>
    </row>
    <row r="47223" spans="1:6">
      <c r="A47223">
        <v>2046</v>
      </c>
      <c r="B47223" t="s">
        <v>1034</v>
      </c>
      <c r="C47223" t="s">
        <v>1022</v>
      </c>
      <c r="D47223" t="s">
        <v>972</v>
      </c>
      <c r="E47223" t="s">
        <v>1015</v>
      </c>
      <c r="F47223" s="86">
        <v>580337.65868447104</v>
      </c>
    </row>
    <row r="47224" spans="1:6">
      <c r="A47224">
        <v>2047</v>
      </c>
      <c r="B47224" t="s">
        <v>1034</v>
      </c>
      <c r="C47224" t="s">
        <v>1022</v>
      </c>
      <c r="D47224" t="s">
        <v>972</v>
      </c>
      <c r="E47224" t="s">
        <v>1015</v>
      </c>
      <c r="F47224" s="86">
        <v>582087.59725641005</v>
      </c>
    </row>
    <row r="47225" spans="1:6">
      <c r="A47225">
        <v>2048</v>
      </c>
      <c r="B47225" t="s">
        <v>1034</v>
      </c>
      <c r="C47225" t="s">
        <v>1022</v>
      </c>
      <c r="D47225" t="s">
        <v>972</v>
      </c>
      <c r="E47225" t="s">
        <v>1015</v>
      </c>
      <c r="F47225" s="86">
        <v>583788.85408643505</v>
      </c>
    </row>
    <row r="47226" spans="1:6">
      <c r="A47226">
        <v>2049</v>
      </c>
      <c r="B47226" t="s">
        <v>1034</v>
      </c>
      <c r="C47226" t="s">
        <v>1022</v>
      </c>
      <c r="D47226" t="s">
        <v>972</v>
      </c>
      <c r="E47226" t="s">
        <v>1015</v>
      </c>
      <c r="F47226" s="86">
        <v>585433.578731157</v>
      </c>
    </row>
    <row r="47227" spans="1:6">
      <c r="A47227">
        <v>2050</v>
      </c>
      <c r="B47227" t="s">
        <v>1034</v>
      </c>
      <c r="C47227" t="s">
        <v>1022</v>
      </c>
      <c r="D47227" t="s">
        <v>972</v>
      </c>
      <c r="E47227" t="s">
        <v>1015</v>
      </c>
      <c r="F47227" s="86">
        <v>587037.76327068999</v>
      </c>
    </row>
    <row r="47228" spans="1:6">
      <c r="A47228">
        <v>2017</v>
      </c>
      <c r="B47228" t="s">
        <v>1035</v>
      </c>
      <c r="C47228" t="s">
        <v>1022</v>
      </c>
      <c r="D47228" t="s">
        <v>972</v>
      </c>
      <c r="E47228" t="s">
        <v>1015</v>
      </c>
      <c r="F47228" s="86">
        <v>21188434.575570401</v>
      </c>
    </row>
    <row r="47229" spans="1:6">
      <c r="A47229">
        <v>2018</v>
      </c>
      <c r="B47229" t="s">
        <v>1035</v>
      </c>
      <c r="C47229" t="s">
        <v>1022</v>
      </c>
      <c r="D47229" t="s">
        <v>972</v>
      </c>
      <c r="E47229" t="s">
        <v>1015</v>
      </c>
      <c r="F47229" s="86">
        <v>22150766.773366399</v>
      </c>
    </row>
    <row r="47230" spans="1:6">
      <c r="A47230">
        <v>2019</v>
      </c>
      <c r="B47230" t="s">
        <v>1035</v>
      </c>
      <c r="C47230" t="s">
        <v>1022</v>
      </c>
      <c r="D47230" t="s">
        <v>972</v>
      </c>
      <c r="E47230" t="s">
        <v>1015</v>
      </c>
      <c r="F47230" s="86">
        <v>22369295.256557502</v>
      </c>
    </row>
    <row r="47231" spans="1:6">
      <c r="A47231">
        <v>2020</v>
      </c>
      <c r="B47231" t="s">
        <v>1035</v>
      </c>
      <c r="C47231" t="s">
        <v>1022</v>
      </c>
      <c r="D47231" t="s">
        <v>972</v>
      </c>
      <c r="E47231" t="s">
        <v>1015</v>
      </c>
      <c r="F47231" s="86">
        <v>22547082.699712701</v>
      </c>
    </row>
    <row r="47232" spans="1:6">
      <c r="A47232">
        <v>2021</v>
      </c>
      <c r="B47232" t="s">
        <v>1035</v>
      </c>
      <c r="C47232" t="s">
        <v>1022</v>
      </c>
      <c r="D47232" t="s">
        <v>972</v>
      </c>
      <c r="E47232" t="s">
        <v>1015</v>
      </c>
      <c r="F47232" s="86">
        <v>22704041.892715599</v>
      </c>
    </row>
    <row r="47233" spans="1:6">
      <c r="A47233">
        <v>2022</v>
      </c>
      <c r="B47233" t="s">
        <v>1035</v>
      </c>
      <c r="C47233" t="s">
        <v>1022</v>
      </c>
      <c r="D47233" t="s">
        <v>972</v>
      </c>
      <c r="E47233" t="s">
        <v>1015</v>
      </c>
      <c r="F47233" s="86">
        <v>22837332.0483872</v>
      </c>
    </row>
    <row r="47234" spans="1:6">
      <c r="A47234">
        <v>2023</v>
      </c>
      <c r="B47234" t="s">
        <v>1035</v>
      </c>
      <c r="C47234" t="s">
        <v>1022</v>
      </c>
      <c r="D47234" t="s">
        <v>972</v>
      </c>
      <c r="E47234" t="s">
        <v>1015</v>
      </c>
      <c r="F47234" s="86">
        <v>22946096.9152603</v>
      </c>
    </row>
    <row r="47235" spans="1:6">
      <c r="A47235">
        <v>2024</v>
      </c>
      <c r="B47235" t="s">
        <v>1035</v>
      </c>
      <c r="C47235" t="s">
        <v>1022</v>
      </c>
      <c r="D47235" t="s">
        <v>972</v>
      </c>
      <c r="E47235" t="s">
        <v>1015</v>
      </c>
      <c r="F47235" s="86">
        <v>23028812.787596799</v>
      </c>
    </row>
    <row r="47236" spans="1:6">
      <c r="A47236">
        <v>2025</v>
      </c>
      <c r="B47236" t="s">
        <v>1035</v>
      </c>
      <c r="C47236" t="s">
        <v>1022</v>
      </c>
      <c r="D47236" t="s">
        <v>972</v>
      </c>
      <c r="E47236" t="s">
        <v>1015</v>
      </c>
      <c r="F47236" s="86">
        <v>23109643.6460809</v>
      </c>
    </row>
    <row r="47237" spans="1:6">
      <c r="A47237">
        <v>2026</v>
      </c>
      <c r="B47237" t="s">
        <v>1035</v>
      </c>
      <c r="C47237" t="s">
        <v>1022</v>
      </c>
      <c r="D47237" t="s">
        <v>972</v>
      </c>
      <c r="E47237" t="s">
        <v>1015</v>
      </c>
      <c r="F47237" s="86">
        <v>23187164.065681901</v>
      </c>
    </row>
    <row r="47238" spans="1:6">
      <c r="A47238">
        <v>2027</v>
      </c>
      <c r="B47238" t="s">
        <v>1035</v>
      </c>
      <c r="C47238" t="s">
        <v>1022</v>
      </c>
      <c r="D47238" t="s">
        <v>972</v>
      </c>
      <c r="E47238" t="s">
        <v>1015</v>
      </c>
      <c r="F47238" s="86">
        <v>23259095.958955798</v>
      </c>
    </row>
    <row r="47239" spans="1:6">
      <c r="A47239">
        <v>2028</v>
      </c>
      <c r="B47239" t="s">
        <v>1035</v>
      </c>
      <c r="C47239" t="s">
        <v>1022</v>
      </c>
      <c r="D47239" t="s">
        <v>972</v>
      </c>
      <c r="E47239" t="s">
        <v>1015</v>
      </c>
      <c r="F47239" s="86">
        <v>23327266.460765999</v>
      </c>
    </row>
    <row r="47240" spans="1:6">
      <c r="A47240">
        <v>2029</v>
      </c>
      <c r="B47240" t="s">
        <v>1035</v>
      </c>
      <c r="C47240" t="s">
        <v>1022</v>
      </c>
      <c r="D47240" t="s">
        <v>972</v>
      </c>
      <c r="E47240" t="s">
        <v>1015</v>
      </c>
      <c r="F47240" s="86">
        <v>23373608.107517399</v>
      </c>
    </row>
    <row r="47241" spans="1:6">
      <c r="A47241">
        <v>2030</v>
      </c>
      <c r="B47241" t="s">
        <v>1035</v>
      </c>
      <c r="C47241" t="s">
        <v>1022</v>
      </c>
      <c r="D47241" t="s">
        <v>972</v>
      </c>
      <c r="E47241" t="s">
        <v>1015</v>
      </c>
      <c r="F47241" s="86">
        <v>23429891.188618999</v>
      </c>
    </row>
    <row r="47242" spans="1:6">
      <c r="A47242">
        <v>2031</v>
      </c>
      <c r="B47242" t="s">
        <v>1035</v>
      </c>
      <c r="C47242" t="s">
        <v>1022</v>
      </c>
      <c r="D47242" t="s">
        <v>972</v>
      </c>
      <c r="E47242" t="s">
        <v>1015</v>
      </c>
      <c r="F47242" s="86">
        <v>23485190.0456784</v>
      </c>
    </row>
    <row r="47243" spans="1:6">
      <c r="A47243">
        <v>2032</v>
      </c>
      <c r="B47243" t="s">
        <v>1035</v>
      </c>
      <c r="C47243" t="s">
        <v>1022</v>
      </c>
      <c r="D47243" t="s">
        <v>972</v>
      </c>
      <c r="E47243" t="s">
        <v>1015</v>
      </c>
      <c r="F47243" s="86">
        <v>23545012.972386502</v>
      </c>
    </row>
    <row r="47244" spans="1:6">
      <c r="A47244">
        <v>2033</v>
      </c>
      <c r="B47244" t="s">
        <v>1035</v>
      </c>
      <c r="C47244" t="s">
        <v>1022</v>
      </c>
      <c r="D47244" t="s">
        <v>972</v>
      </c>
      <c r="E47244" t="s">
        <v>1015</v>
      </c>
      <c r="F47244" s="86">
        <v>23607516.558423501</v>
      </c>
    </row>
    <row r="47245" spans="1:6">
      <c r="A47245">
        <v>2034</v>
      </c>
      <c r="B47245" t="s">
        <v>1035</v>
      </c>
      <c r="C47245" t="s">
        <v>1022</v>
      </c>
      <c r="D47245" t="s">
        <v>972</v>
      </c>
      <c r="E47245" t="s">
        <v>1015</v>
      </c>
      <c r="F47245" s="86">
        <v>23679748.392710499</v>
      </c>
    </row>
    <row r="47246" spans="1:6">
      <c r="A47246">
        <v>2035</v>
      </c>
      <c r="B47246" t="s">
        <v>1035</v>
      </c>
      <c r="C47246" t="s">
        <v>1022</v>
      </c>
      <c r="D47246" t="s">
        <v>972</v>
      </c>
      <c r="E47246" t="s">
        <v>1015</v>
      </c>
      <c r="F47246" s="86">
        <v>23754823.431310199</v>
      </c>
    </row>
    <row r="47247" spans="1:6">
      <c r="A47247">
        <v>2036</v>
      </c>
      <c r="B47247" t="s">
        <v>1035</v>
      </c>
      <c r="C47247" t="s">
        <v>1022</v>
      </c>
      <c r="D47247" t="s">
        <v>972</v>
      </c>
      <c r="E47247" t="s">
        <v>1015</v>
      </c>
      <c r="F47247" s="86">
        <v>23862732.188562099</v>
      </c>
    </row>
    <row r="47248" spans="1:6">
      <c r="A47248">
        <v>2037</v>
      </c>
      <c r="B47248" t="s">
        <v>1035</v>
      </c>
      <c r="C47248" t="s">
        <v>1022</v>
      </c>
      <c r="D47248" t="s">
        <v>972</v>
      </c>
      <c r="E47248" t="s">
        <v>1015</v>
      </c>
      <c r="F47248" s="86">
        <v>23982606.657806501</v>
      </c>
    </row>
    <row r="47249" spans="1:6">
      <c r="A47249">
        <v>2038</v>
      </c>
      <c r="B47249" t="s">
        <v>1035</v>
      </c>
      <c r="C47249" t="s">
        <v>1022</v>
      </c>
      <c r="D47249" t="s">
        <v>972</v>
      </c>
      <c r="E47249" t="s">
        <v>1015</v>
      </c>
      <c r="F47249" s="86">
        <v>24123489.445379298</v>
      </c>
    </row>
    <row r="47250" spans="1:6">
      <c r="A47250">
        <v>2039</v>
      </c>
      <c r="B47250" t="s">
        <v>1035</v>
      </c>
      <c r="C47250" t="s">
        <v>1022</v>
      </c>
      <c r="D47250" t="s">
        <v>972</v>
      </c>
      <c r="E47250" t="s">
        <v>1015</v>
      </c>
      <c r="F47250" s="86">
        <v>24275729.6679627</v>
      </c>
    </row>
    <row r="47251" spans="1:6">
      <c r="A47251">
        <v>2040</v>
      </c>
      <c r="B47251" t="s">
        <v>1035</v>
      </c>
      <c r="C47251" t="s">
        <v>1022</v>
      </c>
      <c r="D47251" t="s">
        <v>972</v>
      </c>
      <c r="E47251" t="s">
        <v>1015</v>
      </c>
      <c r="F47251" s="86">
        <v>24444787.707955699</v>
      </c>
    </row>
    <row r="47252" spans="1:6">
      <c r="A47252">
        <v>2041</v>
      </c>
      <c r="B47252" t="s">
        <v>1035</v>
      </c>
      <c r="C47252" t="s">
        <v>1022</v>
      </c>
      <c r="D47252" t="s">
        <v>972</v>
      </c>
      <c r="E47252" t="s">
        <v>1015</v>
      </c>
      <c r="F47252" s="86">
        <v>24492096.4047147</v>
      </c>
    </row>
    <row r="47253" spans="1:6">
      <c r="A47253">
        <v>2042</v>
      </c>
      <c r="B47253" t="s">
        <v>1035</v>
      </c>
      <c r="C47253" t="s">
        <v>1022</v>
      </c>
      <c r="D47253" t="s">
        <v>972</v>
      </c>
      <c r="E47253" t="s">
        <v>1015</v>
      </c>
      <c r="F47253" s="86">
        <v>24558454.115279399</v>
      </c>
    </row>
    <row r="47254" spans="1:6">
      <c r="A47254">
        <v>2043</v>
      </c>
      <c r="B47254" t="s">
        <v>1035</v>
      </c>
      <c r="C47254" t="s">
        <v>1022</v>
      </c>
      <c r="D47254" t="s">
        <v>972</v>
      </c>
      <c r="E47254" t="s">
        <v>1015</v>
      </c>
      <c r="F47254" s="86">
        <v>24631599.207411401</v>
      </c>
    </row>
    <row r="47255" spans="1:6">
      <c r="A47255">
        <v>2044</v>
      </c>
      <c r="B47255" t="s">
        <v>1035</v>
      </c>
      <c r="C47255" t="s">
        <v>1022</v>
      </c>
      <c r="D47255" t="s">
        <v>972</v>
      </c>
      <c r="E47255" t="s">
        <v>1015</v>
      </c>
      <c r="F47255" s="86">
        <v>24721001.3989545</v>
      </c>
    </row>
    <row r="47256" spans="1:6">
      <c r="A47256">
        <v>2045</v>
      </c>
      <c r="B47256" t="s">
        <v>1035</v>
      </c>
      <c r="C47256" t="s">
        <v>1022</v>
      </c>
      <c r="D47256" t="s">
        <v>972</v>
      </c>
      <c r="E47256" t="s">
        <v>1015</v>
      </c>
      <c r="F47256" s="86">
        <v>24814380.196872599</v>
      </c>
    </row>
    <row r="47257" spans="1:6">
      <c r="A47257">
        <v>2046</v>
      </c>
      <c r="B47257" t="s">
        <v>1035</v>
      </c>
      <c r="C47257" t="s">
        <v>1022</v>
      </c>
      <c r="D47257" t="s">
        <v>972</v>
      </c>
      <c r="E47257" t="s">
        <v>1015</v>
      </c>
      <c r="F47257" s="86">
        <v>24920273.107568301</v>
      </c>
    </row>
    <row r="47258" spans="1:6">
      <c r="A47258">
        <v>2047</v>
      </c>
      <c r="B47258" t="s">
        <v>1035</v>
      </c>
      <c r="C47258" t="s">
        <v>1022</v>
      </c>
      <c r="D47258" t="s">
        <v>972</v>
      </c>
      <c r="E47258" t="s">
        <v>1015</v>
      </c>
      <c r="F47258" s="86">
        <v>25025494.737962902</v>
      </c>
    </row>
    <row r="47259" spans="1:6">
      <c r="A47259">
        <v>2048</v>
      </c>
      <c r="B47259" t="s">
        <v>1035</v>
      </c>
      <c r="C47259" t="s">
        <v>1022</v>
      </c>
      <c r="D47259" t="s">
        <v>972</v>
      </c>
      <c r="E47259" t="s">
        <v>1015</v>
      </c>
      <c r="F47259" s="86">
        <v>25139127.144586202</v>
      </c>
    </row>
    <row r="47260" spans="1:6">
      <c r="A47260">
        <v>2049</v>
      </c>
      <c r="B47260" t="s">
        <v>1035</v>
      </c>
      <c r="C47260" t="s">
        <v>1022</v>
      </c>
      <c r="D47260" t="s">
        <v>972</v>
      </c>
      <c r="E47260" t="s">
        <v>1015</v>
      </c>
      <c r="F47260" s="86">
        <v>25248166.800958499</v>
      </c>
    </row>
    <row r="47261" spans="1:6">
      <c r="A47261">
        <v>2050</v>
      </c>
      <c r="B47261" t="s">
        <v>1035</v>
      </c>
      <c r="C47261" t="s">
        <v>1022</v>
      </c>
      <c r="D47261" t="s">
        <v>972</v>
      </c>
      <c r="E47261" t="s">
        <v>1015</v>
      </c>
      <c r="F47261" s="86">
        <v>25362581.619213101</v>
      </c>
    </row>
    <row r="47262" spans="1:6">
      <c r="A47262">
        <v>2017</v>
      </c>
      <c r="B47262" t="s">
        <v>1036</v>
      </c>
      <c r="C47262" t="s">
        <v>1022</v>
      </c>
      <c r="D47262" t="s">
        <v>972</v>
      </c>
      <c r="E47262" t="s">
        <v>1015</v>
      </c>
      <c r="F47262" s="86">
        <v>248961627.54948401</v>
      </c>
    </row>
    <row r="47263" spans="1:6">
      <c r="A47263">
        <v>2018</v>
      </c>
      <c r="B47263" t="s">
        <v>1036</v>
      </c>
      <c r="C47263" t="s">
        <v>1022</v>
      </c>
      <c r="D47263" t="s">
        <v>972</v>
      </c>
      <c r="E47263" t="s">
        <v>1015</v>
      </c>
      <c r="F47263" s="86">
        <v>252986252.07550099</v>
      </c>
    </row>
    <row r="47264" spans="1:6">
      <c r="A47264">
        <v>2019</v>
      </c>
      <c r="B47264" t="s">
        <v>1036</v>
      </c>
      <c r="C47264" t="s">
        <v>1022</v>
      </c>
      <c r="D47264" t="s">
        <v>972</v>
      </c>
      <c r="E47264" t="s">
        <v>1015</v>
      </c>
      <c r="F47264" s="86">
        <v>254789206.45937201</v>
      </c>
    </row>
    <row r="47265" spans="1:6">
      <c r="A47265">
        <v>2020</v>
      </c>
      <c r="B47265" t="s">
        <v>1036</v>
      </c>
      <c r="C47265" t="s">
        <v>1022</v>
      </c>
      <c r="D47265" t="s">
        <v>972</v>
      </c>
      <c r="E47265" t="s">
        <v>1015</v>
      </c>
      <c r="F47265" s="86">
        <v>256295248.89146599</v>
      </c>
    </row>
    <row r="47266" spans="1:6">
      <c r="A47266">
        <v>2021</v>
      </c>
      <c r="B47266" t="s">
        <v>1036</v>
      </c>
      <c r="C47266" t="s">
        <v>1022</v>
      </c>
      <c r="D47266" t="s">
        <v>972</v>
      </c>
      <c r="E47266" t="s">
        <v>1015</v>
      </c>
      <c r="F47266" s="86">
        <v>257501846.210962</v>
      </c>
    </row>
    <row r="47267" spans="1:6">
      <c r="A47267">
        <v>2022</v>
      </c>
      <c r="B47267" t="s">
        <v>1036</v>
      </c>
      <c r="C47267" t="s">
        <v>1022</v>
      </c>
      <c r="D47267" t="s">
        <v>972</v>
      </c>
      <c r="E47267" t="s">
        <v>1015</v>
      </c>
      <c r="F47267" s="86">
        <v>258461431.55489701</v>
      </c>
    </row>
    <row r="47268" spans="1:6">
      <c r="A47268">
        <v>2023</v>
      </c>
      <c r="B47268" t="s">
        <v>1036</v>
      </c>
      <c r="C47268" t="s">
        <v>1022</v>
      </c>
      <c r="D47268" t="s">
        <v>972</v>
      </c>
      <c r="E47268" t="s">
        <v>1015</v>
      </c>
      <c r="F47268" s="86">
        <v>259164120.71287</v>
      </c>
    </row>
    <row r="47269" spans="1:6">
      <c r="A47269">
        <v>2024</v>
      </c>
      <c r="B47269" t="s">
        <v>1036</v>
      </c>
      <c r="C47269" t="s">
        <v>1022</v>
      </c>
      <c r="D47269" t="s">
        <v>972</v>
      </c>
      <c r="E47269" t="s">
        <v>1015</v>
      </c>
      <c r="F47269" s="86">
        <v>259634024.347716</v>
      </c>
    </row>
    <row r="47270" spans="1:6">
      <c r="A47270">
        <v>2025</v>
      </c>
      <c r="B47270" t="s">
        <v>1036</v>
      </c>
      <c r="C47270" t="s">
        <v>1022</v>
      </c>
      <c r="D47270" t="s">
        <v>972</v>
      </c>
      <c r="E47270" t="s">
        <v>1015</v>
      </c>
      <c r="F47270" s="86">
        <v>259942916.776705</v>
      </c>
    </row>
    <row r="47271" spans="1:6">
      <c r="A47271">
        <v>2026</v>
      </c>
      <c r="B47271" t="s">
        <v>1036</v>
      </c>
      <c r="C47271" t="s">
        <v>1022</v>
      </c>
      <c r="D47271" t="s">
        <v>972</v>
      </c>
      <c r="E47271" t="s">
        <v>1015</v>
      </c>
      <c r="F47271" s="86">
        <v>260183056.70033801</v>
      </c>
    </row>
    <row r="47272" spans="1:6">
      <c r="A47272">
        <v>2027</v>
      </c>
      <c r="B47272" t="s">
        <v>1036</v>
      </c>
      <c r="C47272" t="s">
        <v>1022</v>
      </c>
      <c r="D47272" t="s">
        <v>972</v>
      </c>
      <c r="E47272" t="s">
        <v>1015</v>
      </c>
      <c r="F47272" s="86">
        <v>260507128.53950199</v>
      </c>
    </row>
    <row r="47273" spans="1:6">
      <c r="A47273">
        <v>2028</v>
      </c>
      <c r="B47273" t="s">
        <v>1036</v>
      </c>
      <c r="C47273" t="s">
        <v>1022</v>
      </c>
      <c r="D47273" t="s">
        <v>972</v>
      </c>
      <c r="E47273" t="s">
        <v>1015</v>
      </c>
      <c r="F47273" s="86">
        <v>260776355.11241999</v>
      </c>
    </row>
    <row r="47274" spans="1:6">
      <c r="A47274">
        <v>2029</v>
      </c>
      <c r="B47274" t="s">
        <v>1036</v>
      </c>
      <c r="C47274" t="s">
        <v>1022</v>
      </c>
      <c r="D47274" t="s">
        <v>972</v>
      </c>
      <c r="E47274" t="s">
        <v>1015</v>
      </c>
      <c r="F47274" s="86">
        <v>261062706.70476899</v>
      </c>
    </row>
    <row r="47275" spans="1:6">
      <c r="A47275">
        <v>2030</v>
      </c>
      <c r="B47275" t="s">
        <v>1036</v>
      </c>
      <c r="C47275" t="s">
        <v>1022</v>
      </c>
      <c r="D47275" t="s">
        <v>972</v>
      </c>
      <c r="E47275" t="s">
        <v>1015</v>
      </c>
      <c r="F47275" s="86">
        <v>261316529.146779</v>
      </c>
    </row>
    <row r="47276" spans="1:6">
      <c r="A47276">
        <v>2031</v>
      </c>
      <c r="B47276" t="s">
        <v>1036</v>
      </c>
      <c r="C47276" t="s">
        <v>1022</v>
      </c>
      <c r="D47276" t="s">
        <v>972</v>
      </c>
      <c r="E47276" t="s">
        <v>1015</v>
      </c>
      <c r="F47276" s="86">
        <v>261813009.44422901</v>
      </c>
    </row>
    <row r="47277" spans="1:6">
      <c r="A47277">
        <v>2032</v>
      </c>
      <c r="B47277" t="s">
        <v>1036</v>
      </c>
      <c r="C47277" t="s">
        <v>1022</v>
      </c>
      <c r="D47277" t="s">
        <v>972</v>
      </c>
      <c r="E47277" t="s">
        <v>1015</v>
      </c>
      <c r="F47277" s="86">
        <v>262226764.13200599</v>
      </c>
    </row>
    <row r="47278" spans="1:6">
      <c r="A47278">
        <v>2033</v>
      </c>
      <c r="B47278" t="s">
        <v>1036</v>
      </c>
      <c r="C47278" t="s">
        <v>1022</v>
      </c>
      <c r="D47278" t="s">
        <v>972</v>
      </c>
      <c r="E47278" t="s">
        <v>1015</v>
      </c>
      <c r="F47278" s="86">
        <v>262889166.43156201</v>
      </c>
    </row>
    <row r="47279" spans="1:6">
      <c r="A47279">
        <v>2034</v>
      </c>
      <c r="B47279" t="s">
        <v>1036</v>
      </c>
      <c r="C47279" t="s">
        <v>1022</v>
      </c>
      <c r="D47279" t="s">
        <v>972</v>
      </c>
      <c r="E47279" t="s">
        <v>1015</v>
      </c>
      <c r="F47279" s="86">
        <v>263570913.28411099</v>
      </c>
    </row>
    <row r="47280" spans="1:6">
      <c r="A47280">
        <v>2035</v>
      </c>
      <c r="B47280" t="s">
        <v>1036</v>
      </c>
      <c r="C47280" t="s">
        <v>1022</v>
      </c>
      <c r="D47280" t="s">
        <v>972</v>
      </c>
      <c r="E47280" t="s">
        <v>1015</v>
      </c>
      <c r="F47280" s="86">
        <v>264547463.451592</v>
      </c>
    </row>
    <row r="47281" spans="1:6">
      <c r="A47281">
        <v>2036</v>
      </c>
      <c r="B47281" t="s">
        <v>1036</v>
      </c>
      <c r="C47281" t="s">
        <v>1022</v>
      </c>
      <c r="D47281" t="s">
        <v>972</v>
      </c>
      <c r="E47281" t="s">
        <v>1015</v>
      </c>
      <c r="F47281" s="86">
        <v>265530781.15585601</v>
      </c>
    </row>
    <row r="47282" spans="1:6">
      <c r="A47282">
        <v>2037</v>
      </c>
      <c r="B47282" t="s">
        <v>1036</v>
      </c>
      <c r="C47282" t="s">
        <v>1022</v>
      </c>
      <c r="D47282" t="s">
        <v>972</v>
      </c>
      <c r="E47282" t="s">
        <v>1015</v>
      </c>
      <c r="F47282" s="86">
        <v>266860011.79040501</v>
      </c>
    </row>
    <row r="47283" spans="1:6">
      <c r="A47283">
        <v>2038</v>
      </c>
      <c r="B47283" t="s">
        <v>1036</v>
      </c>
      <c r="C47283" t="s">
        <v>1022</v>
      </c>
      <c r="D47283" t="s">
        <v>972</v>
      </c>
      <c r="E47283" t="s">
        <v>1015</v>
      </c>
      <c r="F47283" s="86">
        <v>268261210.61507899</v>
      </c>
    </row>
    <row r="47284" spans="1:6">
      <c r="A47284">
        <v>2039</v>
      </c>
      <c r="B47284" t="s">
        <v>1036</v>
      </c>
      <c r="C47284" t="s">
        <v>1022</v>
      </c>
      <c r="D47284" t="s">
        <v>972</v>
      </c>
      <c r="E47284" t="s">
        <v>1015</v>
      </c>
      <c r="F47284" s="86">
        <v>269936131.16916502</v>
      </c>
    </row>
    <row r="47285" spans="1:6">
      <c r="A47285">
        <v>2040</v>
      </c>
      <c r="B47285" t="s">
        <v>1036</v>
      </c>
      <c r="C47285" t="s">
        <v>1022</v>
      </c>
      <c r="D47285" t="s">
        <v>972</v>
      </c>
      <c r="E47285" t="s">
        <v>1015</v>
      </c>
      <c r="F47285" s="86">
        <v>271703710.02795702</v>
      </c>
    </row>
    <row r="47286" spans="1:6">
      <c r="A47286">
        <v>2041</v>
      </c>
      <c r="B47286" t="s">
        <v>1036</v>
      </c>
      <c r="C47286" t="s">
        <v>1022</v>
      </c>
      <c r="D47286" t="s">
        <v>972</v>
      </c>
      <c r="E47286" t="s">
        <v>1015</v>
      </c>
      <c r="F47286" s="86">
        <v>270101548.78564</v>
      </c>
    </row>
    <row r="47287" spans="1:6">
      <c r="A47287">
        <v>2042</v>
      </c>
      <c r="B47287" t="s">
        <v>1036</v>
      </c>
      <c r="C47287" t="s">
        <v>1022</v>
      </c>
      <c r="D47287" t="s">
        <v>972</v>
      </c>
      <c r="E47287" t="s">
        <v>1015</v>
      </c>
      <c r="F47287" s="86">
        <v>268582248.10318798</v>
      </c>
    </row>
    <row r="47288" spans="1:6">
      <c r="A47288">
        <v>2043</v>
      </c>
      <c r="B47288" t="s">
        <v>1036</v>
      </c>
      <c r="C47288" t="s">
        <v>1022</v>
      </c>
      <c r="D47288" t="s">
        <v>972</v>
      </c>
      <c r="E47288" t="s">
        <v>1015</v>
      </c>
      <c r="F47288" s="86">
        <v>267212142.88357499</v>
      </c>
    </row>
    <row r="47289" spans="1:6">
      <c r="A47289">
        <v>2044</v>
      </c>
      <c r="B47289" t="s">
        <v>1036</v>
      </c>
      <c r="C47289" t="s">
        <v>1022</v>
      </c>
      <c r="D47289" t="s">
        <v>972</v>
      </c>
      <c r="E47289" t="s">
        <v>1015</v>
      </c>
      <c r="F47289" s="86">
        <v>265926412.04861301</v>
      </c>
    </row>
    <row r="47290" spans="1:6">
      <c r="A47290">
        <v>2045</v>
      </c>
      <c r="B47290" t="s">
        <v>1036</v>
      </c>
      <c r="C47290" t="s">
        <v>1022</v>
      </c>
      <c r="D47290" t="s">
        <v>972</v>
      </c>
      <c r="E47290" t="s">
        <v>1015</v>
      </c>
      <c r="F47290" s="86">
        <v>264661147.178543</v>
      </c>
    </row>
    <row r="47291" spans="1:6">
      <c r="A47291">
        <v>2046</v>
      </c>
      <c r="B47291" t="s">
        <v>1036</v>
      </c>
      <c r="C47291" t="s">
        <v>1022</v>
      </c>
      <c r="D47291" t="s">
        <v>972</v>
      </c>
      <c r="E47291" t="s">
        <v>1015</v>
      </c>
      <c r="F47291" s="86">
        <v>263482551.960273</v>
      </c>
    </row>
    <row r="47292" spans="1:6">
      <c r="A47292">
        <v>2047</v>
      </c>
      <c r="B47292" t="s">
        <v>1036</v>
      </c>
      <c r="C47292" t="s">
        <v>1022</v>
      </c>
      <c r="D47292" t="s">
        <v>972</v>
      </c>
      <c r="E47292" t="s">
        <v>1015</v>
      </c>
      <c r="F47292" s="86">
        <v>262327844.088265</v>
      </c>
    </row>
    <row r="47293" spans="1:6">
      <c r="A47293">
        <v>2048</v>
      </c>
      <c r="B47293" t="s">
        <v>1036</v>
      </c>
      <c r="C47293" t="s">
        <v>1022</v>
      </c>
      <c r="D47293" t="s">
        <v>972</v>
      </c>
      <c r="E47293" t="s">
        <v>1015</v>
      </c>
      <c r="F47293" s="86">
        <v>261138492.478955</v>
      </c>
    </row>
    <row r="47294" spans="1:6">
      <c r="A47294">
        <v>2049</v>
      </c>
      <c r="B47294" t="s">
        <v>1036</v>
      </c>
      <c r="C47294" t="s">
        <v>1022</v>
      </c>
      <c r="D47294" t="s">
        <v>972</v>
      </c>
      <c r="E47294" t="s">
        <v>1015</v>
      </c>
      <c r="F47294" s="86">
        <v>259987470.16297799</v>
      </c>
    </row>
    <row r="47295" spans="1:6">
      <c r="A47295">
        <v>2050</v>
      </c>
      <c r="B47295" t="s">
        <v>1036</v>
      </c>
      <c r="C47295" t="s">
        <v>1022</v>
      </c>
      <c r="D47295" t="s">
        <v>972</v>
      </c>
      <c r="E47295" t="s">
        <v>1015</v>
      </c>
      <c r="F47295" s="86">
        <v>258823560.61436701</v>
      </c>
    </row>
    <row r="47296" spans="1:6">
      <c r="A47296">
        <v>2017</v>
      </c>
      <c r="B47296" t="s">
        <v>1037</v>
      </c>
      <c r="C47296" t="s">
        <v>1022</v>
      </c>
      <c r="D47296" t="s">
        <v>972</v>
      </c>
      <c r="E47296" t="s">
        <v>1015</v>
      </c>
      <c r="F47296" s="86">
        <v>118476417.153409</v>
      </c>
    </row>
    <row r="47297" spans="1:6">
      <c r="A47297">
        <v>2018</v>
      </c>
      <c r="B47297" t="s">
        <v>1037</v>
      </c>
      <c r="C47297" t="s">
        <v>1022</v>
      </c>
      <c r="D47297" t="s">
        <v>972</v>
      </c>
      <c r="E47297" t="s">
        <v>1015</v>
      </c>
      <c r="F47297" s="86">
        <v>120388831.243921</v>
      </c>
    </row>
    <row r="47298" spans="1:6">
      <c r="A47298">
        <v>2019</v>
      </c>
      <c r="B47298" t="s">
        <v>1037</v>
      </c>
      <c r="C47298" t="s">
        <v>1022</v>
      </c>
      <c r="D47298" t="s">
        <v>972</v>
      </c>
      <c r="E47298" t="s">
        <v>1015</v>
      </c>
      <c r="F47298" s="86">
        <v>121244762.419857</v>
      </c>
    </row>
    <row r="47299" spans="1:6">
      <c r="A47299">
        <v>2020</v>
      </c>
      <c r="B47299" t="s">
        <v>1037</v>
      </c>
      <c r="C47299" t="s">
        <v>1022</v>
      </c>
      <c r="D47299" t="s">
        <v>972</v>
      </c>
      <c r="E47299" t="s">
        <v>1015</v>
      </c>
      <c r="F47299" s="86">
        <v>121959743.937379</v>
      </c>
    </row>
    <row r="47300" spans="1:6">
      <c r="A47300">
        <v>2021</v>
      </c>
      <c r="B47300" t="s">
        <v>1037</v>
      </c>
      <c r="C47300" t="s">
        <v>1022</v>
      </c>
      <c r="D47300" t="s">
        <v>972</v>
      </c>
      <c r="E47300" t="s">
        <v>1015</v>
      </c>
      <c r="F47300" s="86">
        <v>122532687.52764601</v>
      </c>
    </row>
    <row r="47301" spans="1:6">
      <c r="A47301">
        <v>2022</v>
      </c>
      <c r="B47301" t="s">
        <v>1037</v>
      </c>
      <c r="C47301" t="s">
        <v>1022</v>
      </c>
      <c r="D47301" t="s">
        <v>972</v>
      </c>
      <c r="E47301" t="s">
        <v>1015</v>
      </c>
      <c r="F47301" s="86">
        <v>122988281.862407</v>
      </c>
    </row>
    <row r="47302" spans="1:6">
      <c r="A47302">
        <v>2023</v>
      </c>
      <c r="B47302" t="s">
        <v>1037</v>
      </c>
      <c r="C47302" t="s">
        <v>1022</v>
      </c>
      <c r="D47302" t="s">
        <v>972</v>
      </c>
      <c r="E47302" t="s">
        <v>1015</v>
      </c>
      <c r="F47302" s="86">
        <v>123321849.85827699</v>
      </c>
    </row>
    <row r="47303" spans="1:6">
      <c r="A47303">
        <v>2024</v>
      </c>
      <c r="B47303" t="s">
        <v>1037</v>
      </c>
      <c r="C47303" t="s">
        <v>1022</v>
      </c>
      <c r="D47303" t="s">
        <v>972</v>
      </c>
      <c r="E47303" t="s">
        <v>1015</v>
      </c>
      <c r="F47303" s="86">
        <v>123544964.334591</v>
      </c>
    </row>
    <row r="47304" spans="1:6">
      <c r="A47304">
        <v>2025</v>
      </c>
      <c r="B47304" t="s">
        <v>1037</v>
      </c>
      <c r="C47304" t="s">
        <v>1022</v>
      </c>
      <c r="D47304" t="s">
        <v>972</v>
      </c>
      <c r="E47304" t="s">
        <v>1015</v>
      </c>
      <c r="F47304" s="86">
        <v>123691682.70484699</v>
      </c>
    </row>
    <row r="47305" spans="1:6">
      <c r="A47305">
        <v>2026</v>
      </c>
      <c r="B47305" t="s">
        <v>1037</v>
      </c>
      <c r="C47305" t="s">
        <v>1022</v>
      </c>
      <c r="D47305" t="s">
        <v>972</v>
      </c>
      <c r="E47305" t="s">
        <v>1015</v>
      </c>
      <c r="F47305" s="86">
        <v>123805782.18099201</v>
      </c>
    </row>
    <row r="47306" spans="1:6">
      <c r="A47306">
        <v>2027</v>
      </c>
      <c r="B47306" t="s">
        <v>1037</v>
      </c>
      <c r="C47306" t="s">
        <v>1022</v>
      </c>
      <c r="D47306" t="s">
        <v>972</v>
      </c>
      <c r="E47306" t="s">
        <v>1015</v>
      </c>
      <c r="F47306" s="86">
        <v>123959805.993692</v>
      </c>
    </row>
    <row r="47307" spans="1:6">
      <c r="A47307">
        <v>2028</v>
      </c>
      <c r="B47307" t="s">
        <v>1037</v>
      </c>
      <c r="C47307" t="s">
        <v>1022</v>
      </c>
      <c r="D47307" t="s">
        <v>972</v>
      </c>
      <c r="E47307" t="s">
        <v>1015</v>
      </c>
      <c r="F47307" s="86">
        <v>124087782.00478201</v>
      </c>
    </row>
    <row r="47308" spans="1:6">
      <c r="A47308">
        <v>2029</v>
      </c>
      <c r="B47308" t="s">
        <v>1037</v>
      </c>
      <c r="C47308" t="s">
        <v>1022</v>
      </c>
      <c r="D47308" t="s">
        <v>972</v>
      </c>
      <c r="E47308" t="s">
        <v>1015</v>
      </c>
      <c r="F47308" s="86">
        <v>124223795.740666</v>
      </c>
    </row>
    <row r="47309" spans="1:6">
      <c r="A47309">
        <v>2030</v>
      </c>
      <c r="B47309" t="s">
        <v>1037</v>
      </c>
      <c r="C47309" t="s">
        <v>1022</v>
      </c>
      <c r="D47309" t="s">
        <v>972</v>
      </c>
      <c r="E47309" t="s">
        <v>1015</v>
      </c>
      <c r="F47309" s="86">
        <v>124344655.3812</v>
      </c>
    </row>
    <row r="47310" spans="1:6">
      <c r="A47310">
        <v>2031</v>
      </c>
      <c r="B47310" t="s">
        <v>1037</v>
      </c>
      <c r="C47310" t="s">
        <v>1022</v>
      </c>
      <c r="D47310" t="s">
        <v>972</v>
      </c>
      <c r="E47310" t="s">
        <v>1015</v>
      </c>
      <c r="F47310" s="86">
        <v>124580970.322845</v>
      </c>
    </row>
    <row r="47311" spans="1:6">
      <c r="A47311">
        <v>2032</v>
      </c>
      <c r="B47311" t="s">
        <v>1037</v>
      </c>
      <c r="C47311" t="s">
        <v>1022</v>
      </c>
      <c r="D47311" t="s">
        <v>972</v>
      </c>
      <c r="E47311" t="s">
        <v>1015</v>
      </c>
      <c r="F47311" s="86">
        <v>124778448.876509</v>
      </c>
    </row>
    <row r="47312" spans="1:6">
      <c r="A47312">
        <v>2033</v>
      </c>
      <c r="B47312" t="s">
        <v>1037</v>
      </c>
      <c r="C47312" t="s">
        <v>1022</v>
      </c>
      <c r="D47312" t="s">
        <v>972</v>
      </c>
      <c r="E47312" t="s">
        <v>1015</v>
      </c>
      <c r="F47312" s="86">
        <v>125094408.915209</v>
      </c>
    </row>
    <row r="47313" spans="1:6">
      <c r="A47313">
        <v>2034</v>
      </c>
      <c r="B47313" t="s">
        <v>1037</v>
      </c>
      <c r="C47313" t="s">
        <v>1022</v>
      </c>
      <c r="D47313" t="s">
        <v>972</v>
      </c>
      <c r="E47313" t="s">
        <v>1015</v>
      </c>
      <c r="F47313" s="86">
        <v>125420100.082221</v>
      </c>
    </row>
    <row r="47314" spans="1:6">
      <c r="A47314">
        <v>2035</v>
      </c>
      <c r="B47314" t="s">
        <v>1037</v>
      </c>
      <c r="C47314" t="s">
        <v>1022</v>
      </c>
      <c r="D47314" t="s">
        <v>972</v>
      </c>
      <c r="E47314" t="s">
        <v>1015</v>
      </c>
      <c r="F47314" s="86">
        <v>125885899.75950401</v>
      </c>
    </row>
    <row r="47315" spans="1:6">
      <c r="A47315">
        <v>2036</v>
      </c>
      <c r="B47315" t="s">
        <v>1037</v>
      </c>
      <c r="C47315" t="s">
        <v>1022</v>
      </c>
      <c r="D47315" t="s">
        <v>972</v>
      </c>
      <c r="E47315" t="s">
        <v>1015</v>
      </c>
      <c r="F47315" s="86">
        <v>126354886.290813</v>
      </c>
    </row>
    <row r="47316" spans="1:6">
      <c r="A47316">
        <v>2037</v>
      </c>
      <c r="B47316" t="s">
        <v>1037</v>
      </c>
      <c r="C47316" t="s">
        <v>1022</v>
      </c>
      <c r="D47316" t="s">
        <v>972</v>
      </c>
      <c r="E47316" t="s">
        <v>1015</v>
      </c>
      <c r="F47316" s="86">
        <v>126987853.859824</v>
      </c>
    </row>
    <row r="47317" spans="1:6">
      <c r="A47317">
        <v>2038</v>
      </c>
      <c r="B47317" t="s">
        <v>1037</v>
      </c>
      <c r="C47317" t="s">
        <v>1022</v>
      </c>
      <c r="D47317" t="s">
        <v>972</v>
      </c>
      <c r="E47317" t="s">
        <v>1015</v>
      </c>
      <c r="F47317" s="86">
        <v>127654838.683273</v>
      </c>
    </row>
    <row r="47318" spans="1:6">
      <c r="A47318">
        <v>2039</v>
      </c>
      <c r="B47318" t="s">
        <v>1037</v>
      </c>
      <c r="C47318" t="s">
        <v>1022</v>
      </c>
      <c r="D47318" t="s">
        <v>972</v>
      </c>
      <c r="E47318" t="s">
        <v>1015</v>
      </c>
      <c r="F47318" s="86">
        <v>128451424.034299</v>
      </c>
    </row>
    <row r="47319" spans="1:6">
      <c r="A47319">
        <v>2040</v>
      </c>
      <c r="B47319" t="s">
        <v>1037</v>
      </c>
      <c r="C47319" t="s">
        <v>1022</v>
      </c>
      <c r="D47319" t="s">
        <v>972</v>
      </c>
      <c r="E47319" t="s">
        <v>1015</v>
      </c>
      <c r="F47319" s="86">
        <v>129291894.66627701</v>
      </c>
    </row>
    <row r="47320" spans="1:6">
      <c r="A47320">
        <v>2041</v>
      </c>
      <c r="B47320" t="s">
        <v>1037</v>
      </c>
      <c r="C47320" t="s">
        <v>1022</v>
      </c>
      <c r="D47320" t="s">
        <v>972</v>
      </c>
      <c r="E47320" t="s">
        <v>1015</v>
      </c>
      <c r="F47320" s="86">
        <v>128530377.449662</v>
      </c>
    </row>
    <row r="47321" spans="1:6">
      <c r="A47321">
        <v>2042</v>
      </c>
      <c r="B47321" t="s">
        <v>1037</v>
      </c>
      <c r="C47321" t="s">
        <v>1022</v>
      </c>
      <c r="D47321" t="s">
        <v>972</v>
      </c>
      <c r="E47321" t="s">
        <v>1015</v>
      </c>
      <c r="F47321" s="86">
        <v>127807940.54930399</v>
      </c>
    </row>
    <row r="47322" spans="1:6">
      <c r="A47322">
        <v>2043</v>
      </c>
      <c r="B47322" t="s">
        <v>1037</v>
      </c>
      <c r="C47322" t="s">
        <v>1022</v>
      </c>
      <c r="D47322" t="s">
        <v>972</v>
      </c>
      <c r="E47322" t="s">
        <v>1015</v>
      </c>
      <c r="F47322" s="86">
        <v>127156190.320879</v>
      </c>
    </row>
    <row r="47323" spans="1:6">
      <c r="A47323">
        <v>2044</v>
      </c>
      <c r="B47323" t="s">
        <v>1037</v>
      </c>
      <c r="C47323" t="s">
        <v>1022</v>
      </c>
      <c r="D47323" t="s">
        <v>972</v>
      </c>
      <c r="E47323" t="s">
        <v>1015</v>
      </c>
      <c r="F47323" s="86">
        <v>126544320.587551</v>
      </c>
    </row>
    <row r="47324" spans="1:6">
      <c r="A47324">
        <v>2045</v>
      </c>
      <c r="B47324" t="s">
        <v>1037</v>
      </c>
      <c r="C47324" t="s">
        <v>1022</v>
      </c>
      <c r="D47324" t="s">
        <v>972</v>
      </c>
      <c r="E47324" t="s">
        <v>1015</v>
      </c>
      <c r="F47324" s="86">
        <v>125941958.21207801</v>
      </c>
    </row>
    <row r="47325" spans="1:6">
      <c r="A47325">
        <v>2046</v>
      </c>
      <c r="B47325" t="s">
        <v>1037</v>
      </c>
      <c r="C47325" t="s">
        <v>1022</v>
      </c>
      <c r="D47325" t="s">
        <v>972</v>
      </c>
      <c r="E47325" t="s">
        <v>1015</v>
      </c>
      <c r="F47325" s="86">
        <v>125380644.578703</v>
      </c>
    </row>
    <row r="47326" spans="1:6">
      <c r="A47326">
        <v>2047</v>
      </c>
      <c r="B47326" t="s">
        <v>1037</v>
      </c>
      <c r="C47326" t="s">
        <v>1022</v>
      </c>
      <c r="D47326" t="s">
        <v>972</v>
      </c>
      <c r="E47326" t="s">
        <v>1015</v>
      </c>
      <c r="F47326" s="86">
        <v>124830537.001164</v>
      </c>
    </row>
    <row r="47327" spans="1:6">
      <c r="A47327">
        <v>2048</v>
      </c>
      <c r="B47327" t="s">
        <v>1037</v>
      </c>
      <c r="C47327" t="s">
        <v>1022</v>
      </c>
      <c r="D47327" t="s">
        <v>972</v>
      </c>
      <c r="E47327" t="s">
        <v>1015</v>
      </c>
      <c r="F47327" s="86">
        <v>124263811.338811</v>
      </c>
    </row>
    <row r="47328" spans="1:6">
      <c r="A47328">
        <v>2049</v>
      </c>
      <c r="B47328" t="s">
        <v>1037</v>
      </c>
      <c r="C47328" t="s">
        <v>1022</v>
      </c>
      <c r="D47328" t="s">
        <v>972</v>
      </c>
      <c r="E47328" t="s">
        <v>1015</v>
      </c>
      <c r="F47328" s="86">
        <v>123715212.601726</v>
      </c>
    </row>
    <row r="47329" spans="1:6">
      <c r="A47329">
        <v>2050</v>
      </c>
      <c r="B47329" t="s">
        <v>1037</v>
      </c>
      <c r="C47329" t="s">
        <v>1022</v>
      </c>
      <c r="D47329" t="s">
        <v>972</v>
      </c>
      <c r="E47329" t="s">
        <v>1015</v>
      </c>
      <c r="F47329" s="86">
        <v>123160382.46059699</v>
      </c>
    </row>
    <row r="47330" spans="1:6">
      <c r="A47330">
        <v>2017</v>
      </c>
      <c r="B47330" t="s">
        <v>1038</v>
      </c>
      <c r="C47330" t="s">
        <v>1022</v>
      </c>
      <c r="D47330" t="s">
        <v>972</v>
      </c>
      <c r="E47330" t="s">
        <v>1015</v>
      </c>
      <c r="F47330" s="86">
        <v>43472569.443818398</v>
      </c>
    </row>
    <row r="47331" spans="1:6">
      <c r="A47331">
        <v>2018</v>
      </c>
      <c r="B47331" t="s">
        <v>1038</v>
      </c>
      <c r="C47331" t="s">
        <v>1022</v>
      </c>
      <c r="D47331" t="s">
        <v>972</v>
      </c>
      <c r="E47331" t="s">
        <v>1015</v>
      </c>
      <c r="F47331" s="86">
        <v>44502689.720365003</v>
      </c>
    </row>
    <row r="47332" spans="1:6">
      <c r="A47332">
        <v>2019</v>
      </c>
      <c r="B47332" t="s">
        <v>1038</v>
      </c>
      <c r="C47332" t="s">
        <v>1022</v>
      </c>
      <c r="D47332" t="s">
        <v>972</v>
      </c>
      <c r="E47332" t="s">
        <v>1015</v>
      </c>
      <c r="F47332" s="86">
        <v>44853176.768635496</v>
      </c>
    </row>
    <row r="47333" spans="1:6">
      <c r="A47333">
        <v>2020</v>
      </c>
      <c r="B47333" t="s">
        <v>1038</v>
      </c>
      <c r="C47333" t="s">
        <v>1022</v>
      </c>
      <c r="D47333" t="s">
        <v>972</v>
      </c>
      <c r="E47333" t="s">
        <v>1015</v>
      </c>
      <c r="F47333" s="86">
        <v>45129054.714039698</v>
      </c>
    </row>
    <row r="47334" spans="1:6">
      <c r="A47334">
        <v>2021</v>
      </c>
      <c r="B47334" t="s">
        <v>1038</v>
      </c>
      <c r="C47334" t="s">
        <v>1022</v>
      </c>
      <c r="D47334" t="s">
        <v>972</v>
      </c>
      <c r="E47334" t="s">
        <v>1015</v>
      </c>
      <c r="F47334" s="86">
        <v>45380189.202958897</v>
      </c>
    </row>
    <row r="47335" spans="1:6">
      <c r="A47335">
        <v>2022</v>
      </c>
      <c r="B47335" t="s">
        <v>1038</v>
      </c>
      <c r="C47335" t="s">
        <v>1022</v>
      </c>
      <c r="D47335" t="s">
        <v>972</v>
      </c>
      <c r="E47335" t="s">
        <v>1015</v>
      </c>
      <c r="F47335" s="86">
        <v>45568349.995507397</v>
      </c>
    </row>
    <row r="47336" spans="1:6">
      <c r="A47336">
        <v>2023</v>
      </c>
      <c r="B47336" t="s">
        <v>1038</v>
      </c>
      <c r="C47336" t="s">
        <v>1022</v>
      </c>
      <c r="D47336" t="s">
        <v>972</v>
      </c>
      <c r="E47336" t="s">
        <v>1015</v>
      </c>
      <c r="F47336" s="86">
        <v>45699953.353801802</v>
      </c>
    </row>
    <row r="47337" spans="1:6">
      <c r="A47337">
        <v>2024</v>
      </c>
      <c r="B47337" t="s">
        <v>1038</v>
      </c>
      <c r="C47337" t="s">
        <v>1022</v>
      </c>
      <c r="D47337" t="s">
        <v>972</v>
      </c>
      <c r="E47337" t="s">
        <v>1015</v>
      </c>
      <c r="F47337" s="86">
        <v>45820316.9202011</v>
      </c>
    </row>
    <row r="47338" spans="1:6">
      <c r="A47338">
        <v>2025</v>
      </c>
      <c r="B47338" t="s">
        <v>1038</v>
      </c>
      <c r="C47338" t="s">
        <v>1022</v>
      </c>
      <c r="D47338" t="s">
        <v>972</v>
      </c>
      <c r="E47338" t="s">
        <v>1015</v>
      </c>
      <c r="F47338" s="86">
        <v>45892847.831994601</v>
      </c>
    </row>
    <row r="47339" spans="1:6">
      <c r="A47339">
        <v>2026</v>
      </c>
      <c r="B47339" t="s">
        <v>1038</v>
      </c>
      <c r="C47339" t="s">
        <v>1022</v>
      </c>
      <c r="D47339" t="s">
        <v>972</v>
      </c>
      <c r="E47339" t="s">
        <v>1015</v>
      </c>
      <c r="F47339" s="86">
        <v>45957835.946428202</v>
      </c>
    </row>
    <row r="47340" spans="1:6">
      <c r="A47340">
        <v>2027</v>
      </c>
      <c r="B47340" t="s">
        <v>1038</v>
      </c>
      <c r="C47340" t="s">
        <v>1022</v>
      </c>
      <c r="D47340" t="s">
        <v>972</v>
      </c>
      <c r="E47340" t="s">
        <v>1015</v>
      </c>
      <c r="F47340" s="86">
        <v>46031556.256081901</v>
      </c>
    </row>
    <row r="47341" spans="1:6">
      <c r="A47341">
        <v>2028</v>
      </c>
      <c r="B47341" t="s">
        <v>1038</v>
      </c>
      <c r="C47341" t="s">
        <v>1022</v>
      </c>
      <c r="D47341" t="s">
        <v>972</v>
      </c>
      <c r="E47341" t="s">
        <v>1015</v>
      </c>
      <c r="F47341" s="86">
        <v>46088450.708947301</v>
      </c>
    </row>
    <row r="47342" spans="1:6">
      <c r="A47342">
        <v>2029</v>
      </c>
      <c r="B47342" t="s">
        <v>1038</v>
      </c>
      <c r="C47342" t="s">
        <v>1022</v>
      </c>
      <c r="D47342" t="s">
        <v>972</v>
      </c>
      <c r="E47342" t="s">
        <v>1015</v>
      </c>
      <c r="F47342" s="86">
        <v>46132861.551577099</v>
      </c>
    </row>
    <row r="47343" spans="1:6">
      <c r="A47343">
        <v>2030</v>
      </c>
      <c r="B47343" t="s">
        <v>1038</v>
      </c>
      <c r="C47343" t="s">
        <v>1022</v>
      </c>
      <c r="D47343" t="s">
        <v>972</v>
      </c>
      <c r="E47343" t="s">
        <v>1015</v>
      </c>
      <c r="F47343" s="86">
        <v>46177722.7906176</v>
      </c>
    </row>
    <row r="47344" spans="1:6">
      <c r="A47344">
        <v>2031</v>
      </c>
      <c r="B47344" t="s">
        <v>1038</v>
      </c>
      <c r="C47344" t="s">
        <v>1022</v>
      </c>
      <c r="D47344" t="s">
        <v>972</v>
      </c>
      <c r="E47344" t="s">
        <v>1015</v>
      </c>
      <c r="F47344" s="86">
        <v>46238171.048026197</v>
      </c>
    </row>
    <row r="47345" spans="1:6">
      <c r="A47345">
        <v>2032</v>
      </c>
      <c r="B47345" t="s">
        <v>1038</v>
      </c>
      <c r="C47345" t="s">
        <v>1022</v>
      </c>
      <c r="D47345" t="s">
        <v>972</v>
      </c>
      <c r="E47345" t="s">
        <v>1015</v>
      </c>
      <c r="F47345" s="86">
        <v>46309226.1509794</v>
      </c>
    </row>
    <row r="47346" spans="1:6">
      <c r="A47346">
        <v>2033</v>
      </c>
      <c r="B47346" t="s">
        <v>1038</v>
      </c>
      <c r="C47346" t="s">
        <v>1022</v>
      </c>
      <c r="D47346" t="s">
        <v>972</v>
      </c>
      <c r="E47346" t="s">
        <v>1015</v>
      </c>
      <c r="F47346" s="86">
        <v>46391260.960817702</v>
      </c>
    </row>
    <row r="47347" spans="1:6">
      <c r="A47347">
        <v>2034</v>
      </c>
      <c r="B47347" t="s">
        <v>1038</v>
      </c>
      <c r="C47347" t="s">
        <v>1022</v>
      </c>
      <c r="D47347" t="s">
        <v>972</v>
      </c>
      <c r="E47347" t="s">
        <v>1015</v>
      </c>
      <c r="F47347" s="86">
        <v>46499499.244529098</v>
      </c>
    </row>
    <row r="47348" spans="1:6">
      <c r="A47348">
        <v>2035</v>
      </c>
      <c r="B47348" t="s">
        <v>1038</v>
      </c>
      <c r="C47348" t="s">
        <v>1022</v>
      </c>
      <c r="D47348" t="s">
        <v>972</v>
      </c>
      <c r="E47348" t="s">
        <v>1015</v>
      </c>
      <c r="F47348" s="86">
        <v>46639848.941821903</v>
      </c>
    </row>
    <row r="47349" spans="1:6">
      <c r="A47349">
        <v>2036</v>
      </c>
      <c r="B47349" t="s">
        <v>1038</v>
      </c>
      <c r="C47349" t="s">
        <v>1022</v>
      </c>
      <c r="D47349" t="s">
        <v>972</v>
      </c>
      <c r="E47349" t="s">
        <v>1015</v>
      </c>
      <c r="F47349" s="86">
        <v>46799681.295008801</v>
      </c>
    </row>
    <row r="47350" spans="1:6">
      <c r="A47350">
        <v>2037</v>
      </c>
      <c r="B47350" t="s">
        <v>1038</v>
      </c>
      <c r="C47350" t="s">
        <v>1022</v>
      </c>
      <c r="D47350" t="s">
        <v>972</v>
      </c>
      <c r="E47350" t="s">
        <v>1015</v>
      </c>
      <c r="F47350" s="86">
        <v>47007213.416844301</v>
      </c>
    </row>
    <row r="47351" spans="1:6">
      <c r="A47351">
        <v>2038</v>
      </c>
      <c r="B47351" t="s">
        <v>1038</v>
      </c>
      <c r="C47351" t="s">
        <v>1022</v>
      </c>
      <c r="D47351" t="s">
        <v>972</v>
      </c>
      <c r="E47351" t="s">
        <v>1015</v>
      </c>
      <c r="F47351" s="86">
        <v>47242712.285396397</v>
      </c>
    </row>
    <row r="47352" spans="1:6">
      <c r="A47352">
        <v>2039</v>
      </c>
      <c r="B47352" t="s">
        <v>1038</v>
      </c>
      <c r="C47352" t="s">
        <v>1022</v>
      </c>
      <c r="D47352" t="s">
        <v>972</v>
      </c>
      <c r="E47352" t="s">
        <v>1015</v>
      </c>
      <c r="F47352" s="86">
        <v>47526278.695717402</v>
      </c>
    </row>
    <row r="47353" spans="1:6">
      <c r="A47353">
        <v>2040</v>
      </c>
      <c r="B47353" t="s">
        <v>1038</v>
      </c>
      <c r="C47353" t="s">
        <v>1022</v>
      </c>
      <c r="D47353" t="s">
        <v>972</v>
      </c>
      <c r="E47353" t="s">
        <v>1015</v>
      </c>
      <c r="F47353" s="86">
        <v>47826400.966374502</v>
      </c>
    </row>
    <row r="47354" spans="1:6">
      <c r="A47354">
        <v>2041</v>
      </c>
      <c r="B47354" t="s">
        <v>1038</v>
      </c>
      <c r="C47354" t="s">
        <v>1022</v>
      </c>
      <c r="D47354" t="s">
        <v>972</v>
      </c>
      <c r="E47354" t="s">
        <v>1015</v>
      </c>
      <c r="F47354" s="86">
        <v>47707472.278974503</v>
      </c>
    </row>
    <row r="47355" spans="1:6">
      <c r="A47355">
        <v>2042</v>
      </c>
      <c r="B47355" t="s">
        <v>1038</v>
      </c>
      <c r="C47355" t="s">
        <v>1022</v>
      </c>
      <c r="D47355" t="s">
        <v>972</v>
      </c>
      <c r="E47355" t="s">
        <v>1015</v>
      </c>
      <c r="F47355" s="86">
        <v>47621479.820688598</v>
      </c>
    </row>
    <row r="47356" spans="1:6">
      <c r="A47356">
        <v>2043</v>
      </c>
      <c r="B47356" t="s">
        <v>1038</v>
      </c>
      <c r="C47356" t="s">
        <v>1022</v>
      </c>
      <c r="D47356" t="s">
        <v>972</v>
      </c>
      <c r="E47356" t="s">
        <v>1015</v>
      </c>
      <c r="F47356" s="86">
        <v>47550314.919346802</v>
      </c>
    </row>
    <row r="47357" spans="1:6">
      <c r="A47357">
        <v>2044</v>
      </c>
      <c r="B47357" t="s">
        <v>1038</v>
      </c>
      <c r="C47357" t="s">
        <v>1022</v>
      </c>
      <c r="D47357" t="s">
        <v>972</v>
      </c>
      <c r="E47357" t="s">
        <v>1015</v>
      </c>
      <c r="F47357" s="86">
        <v>47505093.298687696</v>
      </c>
    </row>
    <row r="47358" spans="1:6">
      <c r="A47358">
        <v>2045</v>
      </c>
      <c r="B47358" t="s">
        <v>1038</v>
      </c>
      <c r="C47358" t="s">
        <v>1022</v>
      </c>
      <c r="D47358" t="s">
        <v>972</v>
      </c>
      <c r="E47358" t="s">
        <v>1015</v>
      </c>
      <c r="F47358" s="86">
        <v>47467310.183715597</v>
      </c>
    </row>
    <row r="47359" spans="1:6">
      <c r="A47359">
        <v>2046</v>
      </c>
      <c r="B47359" t="s">
        <v>1038</v>
      </c>
      <c r="C47359" t="s">
        <v>1022</v>
      </c>
      <c r="D47359" t="s">
        <v>972</v>
      </c>
      <c r="E47359" t="s">
        <v>1015</v>
      </c>
      <c r="F47359" s="86">
        <v>47440316.382747002</v>
      </c>
    </row>
    <row r="47360" spans="1:6">
      <c r="A47360">
        <v>2047</v>
      </c>
      <c r="B47360" t="s">
        <v>1038</v>
      </c>
      <c r="C47360" t="s">
        <v>1022</v>
      </c>
      <c r="D47360" t="s">
        <v>972</v>
      </c>
      <c r="E47360" t="s">
        <v>1015</v>
      </c>
      <c r="F47360" s="86">
        <v>47420130.593692496</v>
      </c>
    </row>
    <row r="47361" spans="1:6">
      <c r="A47361">
        <v>2048</v>
      </c>
      <c r="B47361" t="s">
        <v>1038</v>
      </c>
      <c r="C47361" t="s">
        <v>1022</v>
      </c>
      <c r="D47361" t="s">
        <v>972</v>
      </c>
      <c r="E47361" t="s">
        <v>1015</v>
      </c>
      <c r="F47361" s="86">
        <v>47410813.972520597</v>
      </c>
    </row>
    <row r="47362" spans="1:6">
      <c r="A47362">
        <v>2049</v>
      </c>
      <c r="B47362" t="s">
        <v>1038</v>
      </c>
      <c r="C47362" t="s">
        <v>1022</v>
      </c>
      <c r="D47362" t="s">
        <v>972</v>
      </c>
      <c r="E47362" t="s">
        <v>1015</v>
      </c>
      <c r="F47362" s="86">
        <v>47395293.210312396</v>
      </c>
    </row>
    <row r="47363" spans="1:6">
      <c r="A47363">
        <v>2050</v>
      </c>
      <c r="B47363" t="s">
        <v>1038</v>
      </c>
      <c r="C47363" t="s">
        <v>1022</v>
      </c>
      <c r="D47363" t="s">
        <v>972</v>
      </c>
      <c r="E47363" t="s">
        <v>1015</v>
      </c>
      <c r="F47363" s="86">
        <v>47379066.781600296</v>
      </c>
    </row>
    <row r="47364" spans="1:6">
      <c r="A47364">
        <v>2017</v>
      </c>
      <c r="B47364" t="s">
        <v>1039</v>
      </c>
      <c r="C47364" t="s">
        <v>1022</v>
      </c>
      <c r="D47364" t="s">
        <v>972</v>
      </c>
      <c r="E47364" t="s">
        <v>1015</v>
      </c>
      <c r="F47364" s="86">
        <v>29731705.0511439</v>
      </c>
    </row>
    <row r="47365" spans="1:6">
      <c r="A47365">
        <v>2018</v>
      </c>
      <c r="B47365" t="s">
        <v>1039</v>
      </c>
      <c r="C47365" t="s">
        <v>1022</v>
      </c>
      <c r="D47365" t="s">
        <v>972</v>
      </c>
      <c r="E47365" t="s">
        <v>1015</v>
      </c>
      <c r="F47365" s="86">
        <v>30429489.673815101</v>
      </c>
    </row>
    <row r="47366" spans="1:6">
      <c r="A47366">
        <v>2019</v>
      </c>
      <c r="B47366" t="s">
        <v>1039</v>
      </c>
      <c r="C47366" t="s">
        <v>1022</v>
      </c>
      <c r="D47366" t="s">
        <v>972</v>
      </c>
      <c r="E47366" t="s">
        <v>1015</v>
      </c>
      <c r="F47366" s="86">
        <v>30663574.595040601</v>
      </c>
    </row>
    <row r="47367" spans="1:6">
      <c r="A47367">
        <v>2020</v>
      </c>
      <c r="B47367" t="s">
        <v>1039</v>
      </c>
      <c r="C47367" t="s">
        <v>1022</v>
      </c>
      <c r="D47367" t="s">
        <v>972</v>
      </c>
      <c r="E47367" t="s">
        <v>1015</v>
      </c>
      <c r="F47367" s="86">
        <v>30847657.566080298</v>
      </c>
    </row>
    <row r="47368" spans="1:6">
      <c r="A47368">
        <v>2021</v>
      </c>
      <c r="B47368" t="s">
        <v>1039</v>
      </c>
      <c r="C47368" t="s">
        <v>1022</v>
      </c>
      <c r="D47368" t="s">
        <v>972</v>
      </c>
      <c r="E47368" t="s">
        <v>1015</v>
      </c>
      <c r="F47368" s="86">
        <v>31015217.254973799</v>
      </c>
    </row>
    <row r="47369" spans="1:6">
      <c r="A47369">
        <v>2022</v>
      </c>
      <c r="B47369" t="s">
        <v>1039</v>
      </c>
      <c r="C47369" t="s">
        <v>1022</v>
      </c>
      <c r="D47369" t="s">
        <v>972</v>
      </c>
      <c r="E47369" t="s">
        <v>1015</v>
      </c>
      <c r="F47369" s="86">
        <v>31140340.134545401</v>
      </c>
    </row>
    <row r="47370" spans="1:6">
      <c r="A47370">
        <v>2023</v>
      </c>
      <c r="B47370" t="s">
        <v>1039</v>
      </c>
      <c r="C47370" t="s">
        <v>1022</v>
      </c>
      <c r="D47370" t="s">
        <v>972</v>
      </c>
      <c r="E47370" t="s">
        <v>1015</v>
      </c>
      <c r="F47370" s="86">
        <v>31227534.019766599</v>
      </c>
    </row>
    <row r="47371" spans="1:6">
      <c r="A47371">
        <v>2024</v>
      </c>
      <c r="B47371" t="s">
        <v>1039</v>
      </c>
      <c r="C47371" t="s">
        <v>1022</v>
      </c>
      <c r="D47371" t="s">
        <v>972</v>
      </c>
      <c r="E47371" t="s">
        <v>1015</v>
      </c>
      <c r="F47371" s="86">
        <v>31307240.276265699</v>
      </c>
    </row>
    <row r="47372" spans="1:6">
      <c r="A47372">
        <v>2025</v>
      </c>
      <c r="B47372" t="s">
        <v>1039</v>
      </c>
      <c r="C47372" t="s">
        <v>1022</v>
      </c>
      <c r="D47372" t="s">
        <v>972</v>
      </c>
      <c r="E47372" t="s">
        <v>1015</v>
      </c>
      <c r="F47372" s="86">
        <v>31354900.392967299</v>
      </c>
    </row>
    <row r="47373" spans="1:6">
      <c r="A47373">
        <v>2026</v>
      </c>
      <c r="B47373" t="s">
        <v>1039</v>
      </c>
      <c r="C47373" t="s">
        <v>1022</v>
      </c>
      <c r="D47373" t="s">
        <v>972</v>
      </c>
      <c r="E47373" t="s">
        <v>1015</v>
      </c>
      <c r="F47373" s="86">
        <v>31397579.1395327</v>
      </c>
    </row>
    <row r="47374" spans="1:6">
      <c r="A47374">
        <v>2027</v>
      </c>
      <c r="B47374" t="s">
        <v>1039</v>
      </c>
      <c r="C47374" t="s">
        <v>1022</v>
      </c>
      <c r="D47374" t="s">
        <v>972</v>
      </c>
      <c r="E47374" t="s">
        <v>1015</v>
      </c>
      <c r="F47374" s="86">
        <v>31446237.121123798</v>
      </c>
    </row>
    <row r="47375" spans="1:6">
      <c r="A47375">
        <v>2028</v>
      </c>
      <c r="B47375" t="s">
        <v>1039</v>
      </c>
      <c r="C47375" t="s">
        <v>1022</v>
      </c>
      <c r="D47375" t="s">
        <v>972</v>
      </c>
      <c r="E47375" t="s">
        <v>1015</v>
      </c>
      <c r="F47375" s="86">
        <v>31483662.772846699</v>
      </c>
    </row>
    <row r="47376" spans="1:6">
      <c r="A47376">
        <v>2029</v>
      </c>
      <c r="B47376" t="s">
        <v>1039</v>
      </c>
      <c r="C47376" t="s">
        <v>1022</v>
      </c>
      <c r="D47376" t="s">
        <v>972</v>
      </c>
      <c r="E47376" t="s">
        <v>1015</v>
      </c>
      <c r="F47376" s="86">
        <v>31512700.268728402</v>
      </c>
    </row>
    <row r="47377" spans="1:6">
      <c r="A47377">
        <v>2030</v>
      </c>
      <c r="B47377" t="s">
        <v>1039</v>
      </c>
      <c r="C47377" t="s">
        <v>1022</v>
      </c>
      <c r="D47377" t="s">
        <v>972</v>
      </c>
      <c r="E47377" t="s">
        <v>1015</v>
      </c>
      <c r="F47377" s="86">
        <v>31542253.977550901</v>
      </c>
    </row>
    <row r="47378" spans="1:6">
      <c r="A47378">
        <v>2031</v>
      </c>
      <c r="B47378" t="s">
        <v>1039</v>
      </c>
      <c r="C47378" t="s">
        <v>1022</v>
      </c>
      <c r="D47378" t="s">
        <v>972</v>
      </c>
      <c r="E47378" t="s">
        <v>1015</v>
      </c>
      <c r="F47378" s="86">
        <v>31583106.3567027</v>
      </c>
    </row>
    <row r="47379" spans="1:6">
      <c r="A47379">
        <v>2032</v>
      </c>
      <c r="B47379" t="s">
        <v>1039</v>
      </c>
      <c r="C47379" t="s">
        <v>1022</v>
      </c>
      <c r="D47379" t="s">
        <v>972</v>
      </c>
      <c r="E47379" t="s">
        <v>1015</v>
      </c>
      <c r="F47379" s="86">
        <v>31632012.702643398</v>
      </c>
    </row>
    <row r="47380" spans="1:6">
      <c r="A47380">
        <v>2033</v>
      </c>
      <c r="B47380" t="s">
        <v>1039</v>
      </c>
      <c r="C47380" t="s">
        <v>1022</v>
      </c>
      <c r="D47380" t="s">
        <v>972</v>
      </c>
      <c r="E47380" t="s">
        <v>1015</v>
      </c>
      <c r="F47380" s="86">
        <v>31689211.6698175</v>
      </c>
    </row>
    <row r="47381" spans="1:6">
      <c r="A47381">
        <v>2034</v>
      </c>
      <c r="B47381" t="s">
        <v>1039</v>
      </c>
      <c r="C47381" t="s">
        <v>1022</v>
      </c>
      <c r="D47381" t="s">
        <v>972</v>
      </c>
      <c r="E47381" t="s">
        <v>1015</v>
      </c>
      <c r="F47381" s="86">
        <v>31765221.919673301</v>
      </c>
    </row>
    <row r="47382" spans="1:6">
      <c r="A47382">
        <v>2035</v>
      </c>
      <c r="B47382" t="s">
        <v>1039</v>
      </c>
      <c r="C47382" t="s">
        <v>1022</v>
      </c>
      <c r="D47382" t="s">
        <v>972</v>
      </c>
      <c r="E47382" t="s">
        <v>1015</v>
      </c>
      <c r="F47382" s="86">
        <v>31863302.475943301</v>
      </c>
    </row>
    <row r="47383" spans="1:6">
      <c r="A47383">
        <v>2036</v>
      </c>
      <c r="B47383" t="s">
        <v>1039</v>
      </c>
      <c r="C47383" t="s">
        <v>1022</v>
      </c>
      <c r="D47383" t="s">
        <v>972</v>
      </c>
      <c r="E47383" t="s">
        <v>1015</v>
      </c>
      <c r="F47383" s="86">
        <v>31974270.980414402</v>
      </c>
    </row>
    <row r="47384" spans="1:6">
      <c r="A47384">
        <v>2037</v>
      </c>
      <c r="B47384" t="s">
        <v>1039</v>
      </c>
      <c r="C47384" t="s">
        <v>1022</v>
      </c>
      <c r="D47384" t="s">
        <v>972</v>
      </c>
      <c r="E47384" t="s">
        <v>1015</v>
      </c>
      <c r="F47384" s="86">
        <v>32116914.2310661</v>
      </c>
    </row>
    <row r="47385" spans="1:6">
      <c r="A47385">
        <v>2038</v>
      </c>
      <c r="B47385" t="s">
        <v>1039</v>
      </c>
      <c r="C47385" t="s">
        <v>1022</v>
      </c>
      <c r="D47385" t="s">
        <v>972</v>
      </c>
      <c r="E47385" t="s">
        <v>1015</v>
      </c>
      <c r="F47385" s="86">
        <v>32277749.4013611</v>
      </c>
    </row>
    <row r="47386" spans="1:6">
      <c r="A47386">
        <v>2039</v>
      </c>
      <c r="B47386" t="s">
        <v>1039</v>
      </c>
      <c r="C47386" t="s">
        <v>1022</v>
      </c>
      <c r="D47386" t="s">
        <v>972</v>
      </c>
      <c r="E47386" t="s">
        <v>1015</v>
      </c>
      <c r="F47386" s="86">
        <v>32470368.204746898</v>
      </c>
    </row>
    <row r="47387" spans="1:6">
      <c r="A47387">
        <v>2040</v>
      </c>
      <c r="B47387" t="s">
        <v>1039</v>
      </c>
      <c r="C47387" t="s">
        <v>1022</v>
      </c>
      <c r="D47387" t="s">
        <v>972</v>
      </c>
      <c r="E47387" t="s">
        <v>1015</v>
      </c>
      <c r="F47387" s="86">
        <v>32673603.338820402</v>
      </c>
    </row>
    <row r="47388" spans="1:6">
      <c r="A47388">
        <v>2041</v>
      </c>
      <c r="B47388" t="s">
        <v>1039</v>
      </c>
      <c r="C47388" t="s">
        <v>1022</v>
      </c>
      <c r="D47388" t="s">
        <v>972</v>
      </c>
      <c r="E47388" t="s">
        <v>1015</v>
      </c>
      <c r="F47388" s="86">
        <v>32594373.6910915</v>
      </c>
    </row>
    <row r="47389" spans="1:6">
      <c r="A47389">
        <v>2042</v>
      </c>
      <c r="B47389" t="s">
        <v>1039</v>
      </c>
      <c r="C47389" t="s">
        <v>1022</v>
      </c>
      <c r="D47389" t="s">
        <v>972</v>
      </c>
      <c r="E47389" t="s">
        <v>1015</v>
      </c>
      <c r="F47389" s="86">
        <v>32536917.706080399</v>
      </c>
    </row>
    <row r="47390" spans="1:6">
      <c r="A47390">
        <v>2043</v>
      </c>
      <c r="B47390" t="s">
        <v>1039</v>
      </c>
      <c r="C47390" t="s">
        <v>1022</v>
      </c>
      <c r="D47390" t="s">
        <v>972</v>
      </c>
      <c r="E47390" t="s">
        <v>1015</v>
      </c>
      <c r="F47390" s="86">
        <v>32488923.613270901</v>
      </c>
    </row>
    <row r="47391" spans="1:6">
      <c r="A47391">
        <v>2044</v>
      </c>
      <c r="B47391" t="s">
        <v>1039</v>
      </c>
      <c r="C47391" t="s">
        <v>1022</v>
      </c>
      <c r="D47391" t="s">
        <v>972</v>
      </c>
      <c r="E47391" t="s">
        <v>1015</v>
      </c>
      <c r="F47391" s="86">
        <v>32458054.911713</v>
      </c>
    </row>
    <row r="47392" spans="1:6">
      <c r="A47392">
        <v>2045</v>
      </c>
      <c r="B47392" t="s">
        <v>1039</v>
      </c>
      <c r="C47392" t="s">
        <v>1022</v>
      </c>
      <c r="D47392" t="s">
        <v>972</v>
      </c>
      <c r="E47392" t="s">
        <v>1015</v>
      </c>
      <c r="F47392" s="86">
        <v>32431742.674517099</v>
      </c>
    </row>
    <row r="47393" spans="1:6">
      <c r="A47393">
        <v>2046</v>
      </c>
      <c r="B47393" t="s">
        <v>1039</v>
      </c>
      <c r="C47393" t="s">
        <v>1022</v>
      </c>
      <c r="D47393" t="s">
        <v>972</v>
      </c>
      <c r="E47393" t="s">
        <v>1015</v>
      </c>
      <c r="F47393" s="86">
        <v>32412359.261021402</v>
      </c>
    </row>
    <row r="47394" spans="1:6">
      <c r="A47394">
        <v>2047</v>
      </c>
      <c r="B47394" t="s">
        <v>1039</v>
      </c>
      <c r="C47394" t="s">
        <v>1022</v>
      </c>
      <c r="D47394" t="s">
        <v>972</v>
      </c>
      <c r="E47394" t="s">
        <v>1015</v>
      </c>
      <c r="F47394" s="86">
        <v>32397258.5973433</v>
      </c>
    </row>
    <row r="47395" spans="1:6">
      <c r="A47395">
        <v>2048</v>
      </c>
      <c r="B47395" t="s">
        <v>1039</v>
      </c>
      <c r="C47395" t="s">
        <v>1022</v>
      </c>
      <c r="D47395" t="s">
        <v>972</v>
      </c>
      <c r="E47395" t="s">
        <v>1015</v>
      </c>
      <c r="F47395" s="86">
        <v>32389277.002767202</v>
      </c>
    </row>
    <row r="47396" spans="1:6">
      <c r="A47396">
        <v>2049</v>
      </c>
      <c r="B47396" t="s">
        <v>1039</v>
      </c>
      <c r="C47396" t="s">
        <v>1022</v>
      </c>
      <c r="D47396" t="s">
        <v>972</v>
      </c>
      <c r="E47396" t="s">
        <v>1015</v>
      </c>
      <c r="F47396" s="86">
        <v>32376791.110991102</v>
      </c>
    </row>
    <row r="47397" spans="1:6">
      <c r="A47397">
        <v>2050</v>
      </c>
      <c r="B47397" t="s">
        <v>1039</v>
      </c>
      <c r="C47397" t="s">
        <v>1022</v>
      </c>
      <c r="D47397" t="s">
        <v>972</v>
      </c>
      <c r="E47397" t="s">
        <v>1015</v>
      </c>
      <c r="F47397" s="86">
        <v>32363584.896804299</v>
      </c>
    </row>
    <row r="47398" spans="1:6">
      <c r="A47398">
        <v>2017</v>
      </c>
      <c r="B47398" t="s">
        <v>1040</v>
      </c>
      <c r="C47398" t="s">
        <v>1022</v>
      </c>
      <c r="D47398" t="s">
        <v>972</v>
      </c>
      <c r="E47398" t="s">
        <v>1015</v>
      </c>
      <c r="F47398" s="86">
        <v>32958589.8334857</v>
      </c>
    </row>
    <row r="47399" spans="1:6">
      <c r="A47399">
        <v>2018</v>
      </c>
      <c r="B47399" t="s">
        <v>1040</v>
      </c>
      <c r="C47399" t="s">
        <v>1022</v>
      </c>
      <c r="D47399" t="s">
        <v>972</v>
      </c>
      <c r="E47399" t="s">
        <v>1015</v>
      </c>
      <c r="F47399" s="86">
        <v>33377138.815607902</v>
      </c>
    </row>
    <row r="47400" spans="1:6">
      <c r="A47400">
        <v>2019</v>
      </c>
      <c r="B47400" t="s">
        <v>1040</v>
      </c>
      <c r="C47400" t="s">
        <v>1022</v>
      </c>
      <c r="D47400" t="s">
        <v>972</v>
      </c>
      <c r="E47400" t="s">
        <v>1015</v>
      </c>
      <c r="F47400" s="86">
        <v>33447147.956307001</v>
      </c>
    </row>
    <row r="47401" spans="1:6">
      <c r="A47401">
        <v>2020</v>
      </c>
      <c r="B47401" t="s">
        <v>1040</v>
      </c>
      <c r="C47401" t="s">
        <v>1022</v>
      </c>
      <c r="D47401" t="s">
        <v>972</v>
      </c>
      <c r="E47401" t="s">
        <v>1015</v>
      </c>
      <c r="F47401" s="86">
        <v>33477873.0784279</v>
      </c>
    </row>
    <row r="47402" spans="1:6">
      <c r="A47402">
        <v>2021</v>
      </c>
      <c r="B47402" t="s">
        <v>1040</v>
      </c>
      <c r="C47402" t="s">
        <v>1022</v>
      </c>
      <c r="D47402" t="s">
        <v>972</v>
      </c>
      <c r="E47402" t="s">
        <v>1015</v>
      </c>
      <c r="F47402" s="86">
        <v>33466817.7376213</v>
      </c>
    </row>
    <row r="47403" spans="1:6">
      <c r="A47403">
        <v>2022</v>
      </c>
      <c r="B47403" t="s">
        <v>1040</v>
      </c>
      <c r="C47403" t="s">
        <v>1022</v>
      </c>
      <c r="D47403" t="s">
        <v>972</v>
      </c>
      <c r="E47403" t="s">
        <v>1015</v>
      </c>
      <c r="F47403" s="86">
        <v>33424826.9621321</v>
      </c>
    </row>
    <row r="47404" spans="1:6">
      <c r="A47404">
        <v>2023</v>
      </c>
      <c r="B47404" t="s">
        <v>1040</v>
      </c>
      <c r="C47404" t="s">
        <v>1022</v>
      </c>
      <c r="D47404" t="s">
        <v>972</v>
      </c>
      <c r="E47404" t="s">
        <v>1015</v>
      </c>
      <c r="F47404" s="86">
        <v>33346718.280603401</v>
      </c>
    </row>
    <row r="47405" spans="1:6">
      <c r="A47405">
        <v>2024</v>
      </c>
      <c r="B47405" t="s">
        <v>1040</v>
      </c>
      <c r="C47405" t="s">
        <v>1022</v>
      </c>
      <c r="D47405" t="s">
        <v>972</v>
      </c>
      <c r="E47405" t="s">
        <v>1015</v>
      </c>
      <c r="F47405" s="86">
        <v>33243585.313540701</v>
      </c>
    </row>
    <row r="47406" spans="1:6">
      <c r="A47406">
        <v>2025</v>
      </c>
      <c r="B47406" t="s">
        <v>1040</v>
      </c>
      <c r="C47406" t="s">
        <v>1022</v>
      </c>
      <c r="D47406" t="s">
        <v>972</v>
      </c>
      <c r="E47406" t="s">
        <v>1015</v>
      </c>
      <c r="F47406" s="86">
        <v>33135272.5686859</v>
      </c>
    </row>
    <row r="47407" spans="1:6">
      <c r="A47407">
        <v>2026</v>
      </c>
      <c r="B47407" t="s">
        <v>1040</v>
      </c>
      <c r="C47407" t="s">
        <v>1022</v>
      </c>
      <c r="D47407" t="s">
        <v>972</v>
      </c>
      <c r="E47407" t="s">
        <v>1015</v>
      </c>
      <c r="F47407" s="86">
        <v>33021921.121925</v>
      </c>
    </row>
    <row r="47408" spans="1:6">
      <c r="A47408">
        <v>2027</v>
      </c>
      <c r="B47408" t="s">
        <v>1040</v>
      </c>
      <c r="C47408" t="s">
        <v>1022</v>
      </c>
      <c r="D47408" t="s">
        <v>972</v>
      </c>
      <c r="E47408" t="s">
        <v>1015</v>
      </c>
      <c r="F47408" s="86">
        <v>32914343.9851068</v>
      </c>
    </row>
    <row r="47409" spans="1:6">
      <c r="A47409">
        <v>2028</v>
      </c>
      <c r="B47409" t="s">
        <v>1040</v>
      </c>
      <c r="C47409" t="s">
        <v>1022</v>
      </c>
      <c r="D47409" t="s">
        <v>972</v>
      </c>
      <c r="E47409" t="s">
        <v>1015</v>
      </c>
      <c r="F47409" s="86">
        <v>32826454.037277501</v>
      </c>
    </row>
    <row r="47410" spans="1:6">
      <c r="A47410">
        <v>2029</v>
      </c>
      <c r="B47410" t="s">
        <v>1040</v>
      </c>
      <c r="C47410" t="s">
        <v>1022</v>
      </c>
      <c r="D47410" t="s">
        <v>972</v>
      </c>
      <c r="E47410" t="s">
        <v>1015</v>
      </c>
      <c r="F47410" s="86">
        <v>32712351.116149802</v>
      </c>
    </row>
    <row r="47411" spans="1:6">
      <c r="A47411">
        <v>2030</v>
      </c>
      <c r="B47411" t="s">
        <v>1040</v>
      </c>
      <c r="C47411" t="s">
        <v>1022</v>
      </c>
      <c r="D47411" t="s">
        <v>972</v>
      </c>
      <c r="E47411" t="s">
        <v>1015</v>
      </c>
      <c r="F47411" s="86">
        <v>32596585.780950598</v>
      </c>
    </row>
    <row r="47412" spans="1:6">
      <c r="A47412">
        <v>2031</v>
      </c>
      <c r="B47412" t="s">
        <v>1040</v>
      </c>
      <c r="C47412" t="s">
        <v>1022</v>
      </c>
      <c r="D47412" t="s">
        <v>972</v>
      </c>
      <c r="E47412" t="s">
        <v>1015</v>
      </c>
      <c r="F47412" s="86">
        <v>32506040.302792098</v>
      </c>
    </row>
    <row r="47413" spans="1:6">
      <c r="A47413">
        <v>2032</v>
      </c>
      <c r="B47413" t="s">
        <v>1040</v>
      </c>
      <c r="C47413" t="s">
        <v>1022</v>
      </c>
      <c r="D47413" t="s">
        <v>972</v>
      </c>
      <c r="E47413" t="s">
        <v>1015</v>
      </c>
      <c r="F47413" s="86">
        <v>32414677.467166301</v>
      </c>
    </row>
    <row r="47414" spans="1:6">
      <c r="A47414">
        <v>2033</v>
      </c>
      <c r="B47414" t="s">
        <v>1040</v>
      </c>
      <c r="C47414" t="s">
        <v>1022</v>
      </c>
      <c r="D47414" t="s">
        <v>972</v>
      </c>
      <c r="E47414" t="s">
        <v>1015</v>
      </c>
      <c r="F47414" s="86">
        <v>32329584.0686168</v>
      </c>
    </row>
    <row r="47415" spans="1:6">
      <c r="A47415">
        <v>2034</v>
      </c>
      <c r="B47415" t="s">
        <v>1040</v>
      </c>
      <c r="C47415" t="s">
        <v>1022</v>
      </c>
      <c r="D47415" t="s">
        <v>972</v>
      </c>
      <c r="E47415" t="s">
        <v>1015</v>
      </c>
      <c r="F47415" s="86">
        <v>32251106.629974399</v>
      </c>
    </row>
    <row r="47416" spans="1:6">
      <c r="A47416">
        <v>2035</v>
      </c>
      <c r="B47416" t="s">
        <v>1040</v>
      </c>
      <c r="C47416" t="s">
        <v>1022</v>
      </c>
      <c r="D47416" t="s">
        <v>972</v>
      </c>
      <c r="E47416" t="s">
        <v>1015</v>
      </c>
      <c r="F47416" s="86">
        <v>32188718.4933495</v>
      </c>
    </row>
    <row r="47417" spans="1:6">
      <c r="A47417">
        <v>2036</v>
      </c>
      <c r="B47417" t="s">
        <v>1040</v>
      </c>
      <c r="C47417" t="s">
        <v>1022</v>
      </c>
      <c r="D47417" t="s">
        <v>972</v>
      </c>
      <c r="E47417" t="s">
        <v>1015</v>
      </c>
      <c r="F47417" s="86">
        <v>32163108.7511549</v>
      </c>
    </row>
    <row r="47418" spans="1:6">
      <c r="A47418">
        <v>2037</v>
      </c>
      <c r="B47418" t="s">
        <v>1040</v>
      </c>
      <c r="C47418" t="s">
        <v>1022</v>
      </c>
      <c r="D47418" t="s">
        <v>972</v>
      </c>
      <c r="E47418" t="s">
        <v>1015</v>
      </c>
      <c r="F47418" s="86">
        <v>32133002.776284799</v>
      </c>
    </row>
    <row r="47419" spans="1:6">
      <c r="A47419">
        <v>2038</v>
      </c>
      <c r="B47419" t="s">
        <v>1040</v>
      </c>
      <c r="C47419" t="s">
        <v>1022</v>
      </c>
      <c r="D47419" t="s">
        <v>972</v>
      </c>
      <c r="E47419" t="s">
        <v>1015</v>
      </c>
      <c r="F47419" s="86">
        <v>32114865.195538599</v>
      </c>
    </row>
    <row r="47420" spans="1:6">
      <c r="A47420">
        <v>2039</v>
      </c>
      <c r="B47420" t="s">
        <v>1040</v>
      </c>
      <c r="C47420" t="s">
        <v>1022</v>
      </c>
      <c r="D47420" t="s">
        <v>972</v>
      </c>
      <c r="E47420" t="s">
        <v>1015</v>
      </c>
      <c r="F47420" s="86">
        <v>32115414.346539199</v>
      </c>
    </row>
    <row r="47421" spans="1:6">
      <c r="A47421">
        <v>2040</v>
      </c>
      <c r="B47421" t="s">
        <v>1040</v>
      </c>
      <c r="C47421" t="s">
        <v>1022</v>
      </c>
      <c r="D47421" t="s">
        <v>972</v>
      </c>
      <c r="E47421" t="s">
        <v>1015</v>
      </c>
      <c r="F47421" s="86">
        <v>32128398.655691698</v>
      </c>
    </row>
    <row r="47422" spans="1:6">
      <c r="A47422">
        <v>2041</v>
      </c>
      <c r="B47422" t="s">
        <v>1040</v>
      </c>
      <c r="C47422" t="s">
        <v>1022</v>
      </c>
      <c r="D47422" t="s">
        <v>972</v>
      </c>
      <c r="E47422" t="s">
        <v>1015</v>
      </c>
      <c r="F47422" s="86">
        <v>31928828.5479839</v>
      </c>
    </row>
    <row r="47423" spans="1:6">
      <c r="A47423">
        <v>2042</v>
      </c>
      <c r="B47423" t="s">
        <v>1040</v>
      </c>
      <c r="C47423" t="s">
        <v>1022</v>
      </c>
      <c r="D47423" t="s">
        <v>972</v>
      </c>
      <c r="E47423" t="s">
        <v>1015</v>
      </c>
      <c r="F47423" s="86">
        <v>31758292.831153098</v>
      </c>
    </row>
    <row r="47424" spans="1:6">
      <c r="A47424">
        <v>2043</v>
      </c>
      <c r="B47424" t="s">
        <v>1040</v>
      </c>
      <c r="C47424" t="s">
        <v>1022</v>
      </c>
      <c r="D47424" t="s">
        <v>972</v>
      </c>
      <c r="E47424" t="s">
        <v>1015</v>
      </c>
      <c r="F47424" s="86">
        <v>31596818.5455557</v>
      </c>
    </row>
    <row r="47425" spans="1:6">
      <c r="A47425">
        <v>2044</v>
      </c>
      <c r="B47425" t="s">
        <v>1040</v>
      </c>
      <c r="C47425" t="s">
        <v>1022</v>
      </c>
      <c r="D47425" t="s">
        <v>972</v>
      </c>
      <c r="E47425" t="s">
        <v>1015</v>
      </c>
      <c r="F47425" s="86">
        <v>31454054.394967999</v>
      </c>
    </row>
    <row r="47426" spans="1:6">
      <c r="A47426">
        <v>2045</v>
      </c>
      <c r="B47426" t="s">
        <v>1040</v>
      </c>
      <c r="C47426" t="s">
        <v>1022</v>
      </c>
      <c r="D47426" t="s">
        <v>972</v>
      </c>
      <c r="E47426" t="s">
        <v>1015</v>
      </c>
      <c r="F47426" s="86">
        <v>31329448.266001798</v>
      </c>
    </row>
    <row r="47427" spans="1:6">
      <c r="A47427">
        <v>2046</v>
      </c>
      <c r="B47427" t="s">
        <v>1040</v>
      </c>
      <c r="C47427" t="s">
        <v>1022</v>
      </c>
      <c r="D47427" t="s">
        <v>972</v>
      </c>
      <c r="E47427" t="s">
        <v>1015</v>
      </c>
      <c r="F47427" s="86">
        <v>31220026.909193099</v>
      </c>
    </row>
    <row r="47428" spans="1:6">
      <c r="A47428">
        <v>2047</v>
      </c>
      <c r="B47428" t="s">
        <v>1040</v>
      </c>
      <c r="C47428" t="s">
        <v>1022</v>
      </c>
      <c r="D47428" t="s">
        <v>972</v>
      </c>
      <c r="E47428" t="s">
        <v>1015</v>
      </c>
      <c r="F47428" s="86">
        <v>31130126.557666998</v>
      </c>
    </row>
    <row r="47429" spans="1:6">
      <c r="A47429">
        <v>2048</v>
      </c>
      <c r="B47429" t="s">
        <v>1040</v>
      </c>
      <c r="C47429" t="s">
        <v>1022</v>
      </c>
      <c r="D47429" t="s">
        <v>972</v>
      </c>
      <c r="E47429" t="s">
        <v>1015</v>
      </c>
      <c r="F47429" s="86">
        <v>31037474.900500402</v>
      </c>
    </row>
    <row r="47430" spans="1:6">
      <c r="A47430">
        <v>2049</v>
      </c>
      <c r="B47430" t="s">
        <v>1040</v>
      </c>
      <c r="C47430" t="s">
        <v>1022</v>
      </c>
      <c r="D47430" t="s">
        <v>972</v>
      </c>
      <c r="E47430" t="s">
        <v>1015</v>
      </c>
      <c r="F47430" s="86">
        <v>30946960.845662199</v>
      </c>
    </row>
    <row r="47431" spans="1:6">
      <c r="A47431">
        <v>2050</v>
      </c>
      <c r="B47431" t="s">
        <v>1040</v>
      </c>
      <c r="C47431" t="s">
        <v>1022</v>
      </c>
      <c r="D47431" t="s">
        <v>972</v>
      </c>
      <c r="E47431" t="s">
        <v>1015</v>
      </c>
      <c r="F47431" s="86">
        <v>30855797.7979412</v>
      </c>
    </row>
    <row r="47432" spans="1:6">
      <c r="A47432">
        <v>2017</v>
      </c>
      <c r="B47432" t="s">
        <v>1041</v>
      </c>
      <c r="C47432" t="s">
        <v>1022</v>
      </c>
      <c r="D47432" t="s">
        <v>972</v>
      </c>
      <c r="E47432" t="s">
        <v>1015</v>
      </c>
      <c r="F47432" s="86">
        <v>15513518.4483153</v>
      </c>
    </row>
    <row r="47433" spans="1:6">
      <c r="A47433">
        <v>2018</v>
      </c>
      <c r="B47433" t="s">
        <v>1041</v>
      </c>
      <c r="C47433" t="s">
        <v>1022</v>
      </c>
      <c r="D47433" t="s">
        <v>972</v>
      </c>
      <c r="E47433" t="s">
        <v>1015</v>
      </c>
      <c r="F47433" s="86">
        <v>15997059.791037699</v>
      </c>
    </row>
    <row r="47434" spans="1:6">
      <c r="A47434">
        <v>2019</v>
      </c>
      <c r="B47434" t="s">
        <v>1041</v>
      </c>
      <c r="C47434" t="s">
        <v>1022</v>
      </c>
      <c r="D47434" t="s">
        <v>972</v>
      </c>
      <c r="E47434" t="s">
        <v>1015</v>
      </c>
      <c r="F47434" s="86">
        <v>16021953.721361199</v>
      </c>
    </row>
    <row r="47435" spans="1:6">
      <c r="A47435">
        <v>2020</v>
      </c>
      <c r="B47435" t="s">
        <v>1041</v>
      </c>
      <c r="C47435" t="s">
        <v>1022</v>
      </c>
      <c r="D47435" t="s">
        <v>972</v>
      </c>
      <c r="E47435" t="s">
        <v>1015</v>
      </c>
      <c r="F47435" s="86">
        <v>16022127.1222401</v>
      </c>
    </row>
    <row r="47436" spans="1:6">
      <c r="A47436">
        <v>2021</v>
      </c>
      <c r="B47436" t="s">
        <v>1041</v>
      </c>
      <c r="C47436" t="s">
        <v>1022</v>
      </c>
      <c r="D47436" t="s">
        <v>972</v>
      </c>
      <c r="E47436" t="s">
        <v>1015</v>
      </c>
      <c r="F47436" s="86">
        <v>16016343.465872301</v>
      </c>
    </row>
    <row r="47437" spans="1:6">
      <c r="A47437">
        <v>2022</v>
      </c>
      <c r="B47437" t="s">
        <v>1041</v>
      </c>
      <c r="C47437" t="s">
        <v>1022</v>
      </c>
      <c r="D47437" t="s">
        <v>972</v>
      </c>
      <c r="E47437" t="s">
        <v>1015</v>
      </c>
      <c r="F47437" s="86">
        <v>15994159.285325401</v>
      </c>
    </row>
    <row r="47438" spans="1:6">
      <c r="A47438">
        <v>2023</v>
      </c>
      <c r="B47438" t="s">
        <v>1041</v>
      </c>
      <c r="C47438" t="s">
        <v>1022</v>
      </c>
      <c r="D47438" t="s">
        <v>972</v>
      </c>
      <c r="E47438" t="s">
        <v>1015</v>
      </c>
      <c r="F47438" s="86">
        <v>15954234.391364399</v>
      </c>
    </row>
    <row r="47439" spans="1:6">
      <c r="A47439">
        <v>2024</v>
      </c>
      <c r="B47439" t="s">
        <v>1041</v>
      </c>
      <c r="C47439" t="s">
        <v>1022</v>
      </c>
      <c r="D47439" t="s">
        <v>972</v>
      </c>
      <c r="E47439" t="s">
        <v>1015</v>
      </c>
      <c r="F47439" s="86">
        <v>15911529.4118433</v>
      </c>
    </row>
    <row r="47440" spans="1:6">
      <c r="A47440">
        <v>2025</v>
      </c>
      <c r="B47440" t="s">
        <v>1041</v>
      </c>
      <c r="C47440" t="s">
        <v>1022</v>
      </c>
      <c r="D47440" t="s">
        <v>972</v>
      </c>
      <c r="E47440" t="s">
        <v>1015</v>
      </c>
      <c r="F47440" s="86">
        <v>15861214.162049999</v>
      </c>
    </row>
    <row r="47441" spans="1:6">
      <c r="A47441">
        <v>2026</v>
      </c>
      <c r="B47441" t="s">
        <v>1041</v>
      </c>
      <c r="C47441" t="s">
        <v>1022</v>
      </c>
      <c r="D47441" t="s">
        <v>972</v>
      </c>
      <c r="E47441" t="s">
        <v>1015</v>
      </c>
      <c r="F47441" s="86">
        <v>15799171.9539496</v>
      </c>
    </row>
    <row r="47442" spans="1:6">
      <c r="A47442">
        <v>2027</v>
      </c>
      <c r="B47442" t="s">
        <v>1041</v>
      </c>
      <c r="C47442" t="s">
        <v>1022</v>
      </c>
      <c r="D47442" t="s">
        <v>972</v>
      </c>
      <c r="E47442" t="s">
        <v>1015</v>
      </c>
      <c r="F47442" s="86">
        <v>15749605.5618689</v>
      </c>
    </row>
    <row r="47443" spans="1:6">
      <c r="A47443">
        <v>2028</v>
      </c>
      <c r="B47443" t="s">
        <v>1041</v>
      </c>
      <c r="C47443" t="s">
        <v>1022</v>
      </c>
      <c r="D47443" t="s">
        <v>972</v>
      </c>
      <c r="E47443" t="s">
        <v>1015</v>
      </c>
      <c r="F47443" s="86">
        <v>15696334.287740501</v>
      </c>
    </row>
    <row r="47444" spans="1:6">
      <c r="A47444">
        <v>2029</v>
      </c>
      <c r="B47444" t="s">
        <v>1041</v>
      </c>
      <c r="C47444" t="s">
        <v>1022</v>
      </c>
      <c r="D47444" t="s">
        <v>972</v>
      </c>
      <c r="E47444" t="s">
        <v>1015</v>
      </c>
      <c r="F47444" s="86">
        <v>15628456.9522542</v>
      </c>
    </row>
    <row r="47445" spans="1:6">
      <c r="A47445">
        <v>2030</v>
      </c>
      <c r="B47445" t="s">
        <v>1041</v>
      </c>
      <c r="C47445" t="s">
        <v>1022</v>
      </c>
      <c r="D47445" t="s">
        <v>972</v>
      </c>
      <c r="E47445" t="s">
        <v>1015</v>
      </c>
      <c r="F47445" s="86">
        <v>15565234.2717032</v>
      </c>
    </row>
    <row r="47446" spans="1:6">
      <c r="A47446">
        <v>2031</v>
      </c>
      <c r="B47446" t="s">
        <v>1041</v>
      </c>
      <c r="C47446" t="s">
        <v>1022</v>
      </c>
      <c r="D47446" t="s">
        <v>972</v>
      </c>
      <c r="E47446" t="s">
        <v>1015</v>
      </c>
      <c r="F47446" s="86">
        <v>15503415.7295298</v>
      </c>
    </row>
    <row r="47447" spans="1:6">
      <c r="A47447">
        <v>2032</v>
      </c>
      <c r="B47447" t="s">
        <v>1041</v>
      </c>
      <c r="C47447" t="s">
        <v>1022</v>
      </c>
      <c r="D47447" t="s">
        <v>972</v>
      </c>
      <c r="E47447" t="s">
        <v>1015</v>
      </c>
      <c r="F47447" s="86">
        <v>15444815.2670344</v>
      </c>
    </row>
    <row r="47448" spans="1:6">
      <c r="A47448">
        <v>2033</v>
      </c>
      <c r="B47448" t="s">
        <v>1041</v>
      </c>
      <c r="C47448" t="s">
        <v>1022</v>
      </c>
      <c r="D47448" t="s">
        <v>972</v>
      </c>
      <c r="E47448" t="s">
        <v>1015</v>
      </c>
      <c r="F47448" s="86">
        <v>15379161.523534</v>
      </c>
    </row>
    <row r="47449" spans="1:6">
      <c r="A47449">
        <v>2034</v>
      </c>
      <c r="B47449" t="s">
        <v>1041</v>
      </c>
      <c r="C47449" t="s">
        <v>1022</v>
      </c>
      <c r="D47449" t="s">
        <v>972</v>
      </c>
      <c r="E47449" t="s">
        <v>1015</v>
      </c>
      <c r="F47449" s="86">
        <v>15323921.6627052</v>
      </c>
    </row>
    <row r="47450" spans="1:6">
      <c r="A47450">
        <v>2035</v>
      </c>
      <c r="B47450" t="s">
        <v>1041</v>
      </c>
      <c r="C47450" t="s">
        <v>1022</v>
      </c>
      <c r="D47450" t="s">
        <v>972</v>
      </c>
      <c r="E47450" t="s">
        <v>1015</v>
      </c>
      <c r="F47450" s="86">
        <v>15268271.7701208</v>
      </c>
    </row>
    <row r="47451" spans="1:6">
      <c r="A47451">
        <v>2036</v>
      </c>
      <c r="B47451" t="s">
        <v>1041</v>
      </c>
      <c r="C47451" t="s">
        <v>1022</v>
      </c>
      <c r="D47451" t="s">
        <v>972</v>
      </c>
      <c r="E47451" t="s">
        <v>1015</v>
      </c>
      <c r="F47451" s="86">
        <v>15230959.500039101</v>
      </c>
    </row>
    <row r="47452" spans="1:6">
      <c r="A47452">
        <v>2037</v>
      </c>
      <c r="B47452" t="s">
        <v>1041</v>
      </c>
      <c r="C47452" t="s">
        <v>1022</v>
      </c>
      <c r="D47452" t="s">
        <v>972</v>
      </c>
      <c r="E47452" t="s">
        <v>1015</v>
      </c>
      <c r="F47452" s="86">
        <v>15202839.2919483</v>
      </c>
    </row>
    <row r="47453" spans="1:6">
      <c r="A47453">
        <v>2038</v>
      </c>
      <c r="B47453" t="s">
        <v>1041</v>
      </c>
      <c r="C47453" t="s">
        <v>1022</v>
      </c>
      <c r="D47453" t="s">
        <v>972</v>
      </c>
      <c r="E47453" t="s">
        <v>1015</v>
      </c>
      <c r="F47453" s="86">
        <v>15184128.0356481</v>
      </c>
    </row>
    <row r="47454" spans="1:6">
      <c r="A47454">
        <v>2039</v>
      </c>
      <c r="B47454" t="s">
        <v>1041</v>
      </c>
      <c r="C47454" t="s">
        <v>1022</v>
      </c>
      <c r="D47454" t="s">
        <v>972</v>
      </c>
      <c r="E47454" t="s">
        <v>1015</v>
      </c>
      <c r="F47454" s="86">
        <v>15174121.7390876</v>
      </c>
    </row>
    <row r="47455" spans="1:6">
      <c r="A47455">
        <v>2040</v>
      </c>
      <c r="B47455" t="s">
        <v>1041</v>
      </c>
      <c r="C47455" t="s">
        <v>1022</v>
      </c>
      <c r="D47455" t="s">
        <v>972</v>
      </c>
      <c r="E47455" t="s">
        <v>1015</v>
      </c>
      <c r="F47455" s="86">
        <v>15168900.3761495</v>
      </c>
    </row>
    <row r="47456" spans="1:6">
      <c r="A47456">
        <v>2041</v>
      </c>
      <c r="B47456" t="s">
        <v>1041</v>
      </c>
      <c r="C47456" t="s">
        <v>1022</v>
      </c>
      <c r="D47456" t="s">
        <v>972</v>
      </c>
      <c r="E47456" t="s">
        <v>1015</v>
      </c>
      <c r="F47456" s="86">
        <v>15177346.1421018</v>
      </c>
    </row>
    <row r="47457" spans="1:6">
      <c r="A47457">
        <v>2042</v>
      </c>
      <c r="B47457" t="s">
        <v>1041</v>
      </c>
      <c r="C47457" t="s">
        <v>1022</v>
      </c>
      <c r="D47457" t="s">
        <v>972</v>
      </c>
      <c r="E47457" t="s">
        <v>1015</v>
      </c>
      <c r="F47457" s="86">
        <v>15196469.4715627</v>
      </c>
    </row>
    <row r="47458" spans="1:6">
      <c r="A47458">
        <v>2043</v>
      </c>
      <c r="B47458" t="s">
        <v>1041</v>
      </c>
      <c r="C47458" t="s">
        <v>1022</v>
      </c>
      <c r="D47458" t="s">
        <v>972</v>
      </c>
      <c r="E47458" t="s">
        <v>1015</v>
      </c>
      <c r="F47458" s="86">
        <v>15225906.6899097</v>
      </c>
    </row>
    <row r="47459" spans="1:6">
      <c r="A47459">
        <v>2044</v>
      </c>
      <c r="B47459" t="s">
        <v>1041</v>
      </c>
      <c r="C47459" t="s">
        <v>1022</v>
      </c>
      <c r="D47459" t="s">
        <v>972</v>
      </c>
      <c r="E47459" t="s">
        <v>1015</v>
      </c>
      <c r="F47459" s="86">
        <v>15265018.134746</v>
      </c>
    </row>
    <row r="47460" spans="1:6">
      <c r="A47460">
        <v>2045</v>
      </c>
      <c r="B47460" t="s">
        <v>1041</v>
      </c>
      <c r="C47460" t="s">
        <v>1022</v>
      </c>
      <c r="D47460" t="s">
        <v>972</v>
      </c>
      <c r="E47460" t="s">
        <v>1015</v>
      </c>
      <c r="F47460" s="86">
        <v>15312496.056179799</v>
      </c>
    </row>
    <row r="47461" spans="1:6">
      <c r="A47461">
        <v>2046</v>
      </c>
      <c r="B47461" t="s">
        <v>1041</v>
      </c>
      <c r="C47461" t="s">
        <v>1022</v>
      </c>
      <c r="D47461" t="s">
        <v>972</v>
      </c>
      <c r="E47461" t="s">
        <v>1015</v>
      </c>
      <c r="F47461" s="86">
        <v>15358408.4372763</v>
      </c>
    </row>
    <row r="47462" spans="1:6">
      <c r="A47462">
        <v>2047</v>
      </c>
      <c r="B47462" t="s">
        <v>1041</v>
      </c>
      <c r="C47462" t="s">
        <v>1022</v>
      </c>
      <c r="D47462" t="s">
        <v>972</v>
      </c>
      <c r="E47462" t="s">
        <v>1015</v>
      </c>
      <c r="F47462" s="86">
        <v>15416601.7097457</v>
      </c>
    </row>
    <row r="47463" spans="1:6">
      <c r="A47463">
        <v>2048</v>
      </c>
      <c r="B47463" t="s">
        <v>1041</v>
      </c>
      <c r="C47463" t="s">
        <v>1022</v>
      </c>
      <c r="D47463" t="s">
        <v>972</v>
      </c>
      <c r="E47463" t="s">
        <v>1015</v>
      </c>
      <c r="F47463" s="86">
        <v>15477646.943789</v>
      </c>
    </row>
    <row r="47464" spans="1:6">
      <c r="A47464">
        <v>2049</v>
      </c>
      <c r="B47464" t="s">
        <v>1041</v>
      </c>
      <c r="C47464" t="s">
        <v>1022</v>
      </c>
      <c r="D47464" t="s">
        <v>972</v>
      </c>
      <c r="E47464" t="s">
        <v>1015</v>
      </c>
      <c r="F47464" s="86">
        <v>15540221.186617</v>
      </c>
    </row>
    <row r="47465" spans="1:6">
      <c r="A47465">
        <v>2050</v>
      </c>
      <c r="B47465" t="s">
        <v>1041</v>
      </c>
      <c r="C47465" t="s">
        <v>1022</v>
      </c>
      <c r="D47465" t="s">
        <v>972</v>
      </c>
      <c r="E47465" t="s">
        <v>1015</v>
      </c>
      <c r="F47465" s="86">
        <v>15603364.229295401</v>
      </c>
    </row>
    <row r="47466" spans="1:6">
      <c r="A47466">
        <v>2017</v>
      </c>
      <c r="B47466" t="s">
        <v>1042</v>
      </c>
      <c r="C47466" t="s">
        <v>1022</v>
      </c>
      <c r="D47466" t="s">
        <v>972</v>
      </c>
      <c r="E47466" t="s">
        <v>1015</v>
      </c>
      <c r="F47466" s="86">
        <v>16841886.682512902</v>
      </c>
    </row>
    <row r="47467" spans="1:6">
      <c r="A47467">
        <v>2018</v>
      </c>
      <c r="B47467" t="s">
        <v>1042</v>
      </c>
      <c r="C47467" t="s">
        <v>1022</v>
      </c>
      <c r="D47467" t="s">
        <v>972</v>
      </c>
      <c r="E47467" t="s">
        <v>1015</v>
      </c>
      <c r="F47467" s="86">
        <v>16559345.2396362</v>
      </c>
    </row>
    <row r="47468" spans="1:6">
      <c r="A47468">
        <v>2019</v>
      </c>
      <c r="B47468" t="s">
        <v>1042</v>
      </c>
      <c r="C47468" t="s">
        <v>1022</v>
      </c>
      <c r="D47468" t="s">
        <v>972</v>
      </c>
      <c r="E47468" t="s">
        <v>1015</v>
      </c>
      <c r="F47468" s="86">
        <v>16683010.0062415</v>
      </c>
    </row>
    <row r="47469" spans="1:6">
      <c r="A47469">
        <v>2020</v>
      </c>
      <c r="B47469" t="s">
        <v>1042</v>
      </c>
      <c r="C47469" t="s">
        <v>1022</v>
      </c>
      <c r="D47469" t="s">
        <v>972</v>
      </c>
      <c r="E47469" t="s">
        <v>1015</v>
      </c>
      <c r="F47469" s="86">
        <v>16791382.747233901</v>
      </c>
    </row>
    <row r="47470" spans="1:6">
      <c r="A47470">
        <v>2021</v>
      </c>
      <c r="B47470" t="s">
        <v>1042</v>
      </c>
      <c r="C47470" t="s">
        <v>1022</v>
      </c>
      <c r="D47470" t="s">
        <v>972</v>
      </c>
      <c r="E47470" t="s">
        <v>1015</v>
      </c>
      <c r="F47470" s="86">
        <v>16903301.752555199</v>
      </c>
    </row>
    <row r="47471" spans="1:6">
      <c r="A47471">
        <v>2022</v>
      </c>
      <c r="B47471" t="s">
        <v>1042</v>
      </c>
      <c r="C47471" t="s">
        <v>1022</v>
      </c>
      <c r="D47471" t="s">
        <v>972</v>
      </c>
      <c r="E47471" t="s">
        <v>1015</v>
      </c>
      <c r="F47471" s="86">
        <v>16989970.935534898</v>
      </c>
    </row>
    <row r="47472" spans="1:6">
      <c r="A47472">
        <v>2023</v>
      </c>
      <c r="B47472" t="s">
        <v>1042</v>
      </c>
      <c r="C47472" t="s">
        <v>1022</v>
      </c>
      <c r="D47472" t="s">
        <v>972</v>
      </c>
      <c r="E47472" t="s">
        <v>1015</v>
      </c>
      <c r="F47472" s="86">
        <v>17075723.102295902</v>
      </c>
    </row>
    <row r="47473" spans="1:6">
      <c r="A47473">
        <v>2024</v>
      </c>
      <c r="B47473" t="s">
        <v>1042</v>
      </c>
      <c r="C47473" t="s">
        <v>1022</v>
      </c>
      <c r="D47473" t="s">
        <v>972</v>
      </c>
      <c r="E47473" t="s">
        <v>1015</v>
      </c>
      <c r="F47473" s="86">
        <v>17169854.6150157</v>
      </c>
    </row>
    <row r="47474" spans="1:6">
      <c r="A47474">
        <v>2025</v>
      </c>
      <c r="B47474" t="s">
        <v>1042</v>
      </c>
      <c r="C47474" t="s">
        <v>1022</v>
      </c>
      <c r="D47474" t="s">
        <v>972</v>
      </c>
      <c r="E47474" t="s">
        <v>1015</v>
      </c>
      <c r="F47474" s="86">
        <v>17269999.876501799</v>
      </c>
    </row>
    <row r="47475" spans="1:6">
      <c r="A47475">
        <v>2026</v>
      </c>
      <c r="B47475" t="s">
        <v>1042</v>
      </c>
      <c r="C47475" t="s">
        <v>1022</v>
      </c>
      <c r="D47475" t="s">
        <v>972</v>
      </c>
      <c r="E47475" t="s">
        <v>1015</v>
      </c>
      <c r="F47475" s="86">
        <v>17396559.492839199</v>
      </c>
    </row>
    <row r="47476" spans="1:6">
      <c r="A47476">
        <v>2027</v>
      </c>
      <c r="B47476" t="s">
        <v>1042</v>
      </c>
      <c r="C47476" t="s">
        <v>1022</v>
      </c>
      <c r="D47476" t="s">
        <v>972</v>
      </c>
      <c r="E47476" t="s">
        <v>1015</v>
      </c>
      <c r="F47476" s="86">
        <v>17576283.563586801</v>
      </c>
    </row>
    <row r="47477" spans="1:6">
      <c r="A47477">
        <v>2028</v>
      </c>
      <c r="B47477" t="s">
        <v>1042</v>
      </c>
      <c r="C47477" t="s">
        <v>1022</v>
      </c>
      <c r="D47477" t="s">
        <v>972</v>
      </c>
      <c r="E47477" t="s">
        <v>1015</v>
      </c>
      <c r="F47477" s="86">
        <v>17789895.384343699</v>
      </c>
    </row>
    <row r="47478" spans="1:6">
      <c r="A47478">
        <v>2029</v>
      </c>
      <c r="B47478" t="s">
        <v>1042</v>
      </c>
      <c r="C47478" t="s">
        <v>1022</v>
      </c>
      <c r="D47478" t="s">
        <v>972</v>
      </c>
      <c r="E47478" t="s">
        <v>1015</v>
      </c>
      <c r="F47478" s="86">
        <v>18063970.0451153</v>
      </c>
    </row>
    <row r="47479" spans="1:6">
      <c r="A47479">
        <v>2030</v>
      </c>
      <c r="B47479" t="s">
        <v>1042</v>
      </c>
      <c r="C47479" t="s">
        <v>1022</v>
      </c>
      <c r="D47479" t="s">
        <v>972</v>
      </c>
      <c r="E47479" t="s">
        <v>1015</v>
      </c>
      <c r="F47479" s="86">
        <v>18412349.9229782</v>
      </c>
    </row>
    <row r="47480" spans="1:6">
      <c r="A47480">
        <v>2031</v>
      </c>
      <c r="B47480" t="s">
        <v>1042</v>
      </c>
      <c r="C47480" t="s">
        <v>1022</v>
      </c>
      <c r="D47480" t="s">
        <v>972</v>
      </c>
      <c r="E47480" t="s">
        <v>1015</v>
      </c>
      <c r="F47480" s="86">
        <v>18829920.358351801</v>
      </c>
    </row>
    <row r="47481" spans="1:6">
      <c r="A47481">
        <v>2032</v>
      </c>
      <c r="B47481" t="s">
        <v>1042</v>
      </c>
      <c r="C47481" t="s">
        <v>1022</v>
      </c>
      <c r="D47481" t="s">
        <v>972</v>
      </c>
      <c r="E47481" t="s">
        <v>1015</v>
      </c>
      <c r="F47481" s="86">
        <v>19324819.4940883</v>
      </c>
    </row>
    <row r="47482" spans="1:6">
      <c r="A47482">
        <v>2033</v>
      </c>
      <c r="B47482" t="s">
        <v>1042</v>
      </c>
      <c r="C47482" t="s">
        <v>1022</v>
      </c>
      <c r="D47482" t="s">
        <v>972</v>
      </c>
      <c r="E47482" t="s">
        <v>1015</v>
      </c>
      <c r="F47482" s="86">
        <v>19883287.768243</v>
      </c>
    </row>
    <row r="47483" spans="1:6">
      <c r="A47483">
        <v>2034</v>
      </c>
      <c r="B47483" t="s">
        <v>1042</v>
      </c>
      <c r="C47483" t="s">
        <v>1022</v>
      </c>
      <c r="D47483" t="s">
        <v>972</v>
      </c>
      <c r="E47483" t="s">
        <v>1015</v>
      </c>
      <c r="F47483" s="86">
        <v>20504892.162296101</v>
      </c>
    </row>
    <row r="47484" spans="1:6">
      <c r="A47484">
        <v>2035</v>
      </c>
      <c r="B47484" t="s">
        <v>1042</v>
      </c>
      <c r="C47484" t="s">
        <v>1022</v>
      </c>
      <c r="D47484" t="s">
        <v>972</v>
      </c>
      <c r="E47484" t="s">
        <v>1015</v>
      </c>
      <c r="F47484" s="86">
        <v>21189893.708130602</v>
      </c>
    </row>
    <row r="47485" spans="1:6">
      <c r="A47485">
        <v>2036</v>
      </c>
      <c r="B47485" t="s">
        <v>1042</v>
      </c>
      <c r="C47485" t="s">
        <v>1022</v>
      </c>
      <c r="D47485" t="s">
        <v>972</v>
      </c>
      <c r="E47485" t="s">
        <v>1015</v>
      </c>
      <c r="F47485" s="86">
        <v>21892491.6889682</v>
      </c>
    </row>
    <row r="47486" spans="1:6">
      <c r="A47486">
        <v>2037</v>
      </c>
      <c r="B47486" t="s">
        <v>1042</v>
      </c>
      <c r="C47486" t="s">
        <v>1022</v>
      </c>
      <c r="D47486" t="s">
        <v>972</v>
      </c>
      <c r="E47486" t="s">
        <v>1015</v>
      </c>
      <c r="F47486" s="86">
        <v>22619397.352832399</v>
      </c>
    </row>
    <row r="47487" spans="1:6">
      <c r="A47487">
        <v>2038</v>
      </c>
      <c r="B47487" t="s">
        <v>1042</v>
      </c>
      <c r="C47487" t="s">
        <v>1022</v>
      </c>
      <c r="D47487" t="s">
        <v>972</v>
      </c>
      <c r="E47487" t="s">
        <v>1015</v>
      </c>
      <c r="F47487" s="86">
        <v>23383277.027481601</v>
      </c>
    </row>
    <row r="47488" spans="1:6">
      <c r="A47488">
        <v>2039</v>
      </c>
      <c r="B47488" t="s">
        <v>1042</v>
      </c>
      <c r="C47488" t="s">
        <v>1022</v>
      </c>
      <c r="D47488" t="s">
        <v>972</v>
      </c>
      <c r="E47488" t="s">
        <v>1015</v>
      </c>
      <c r="F47488" s="86">
        <v>24151348.579311199</v>
      </c>
    </row>
    <row r="47489" spans="1:6">
      <c r="A47489">
        <v>2040</v>
      </c>
      <c r="B47489" t="s">
        <v>1042</v>
      </c>
      <c r="C47489" t="s">
        <v>1022</v>
      </c>
      <c r="D47489" t="s">
        <v>972</v>
      </c>
      <c r="E47489" t="s">
        <v>1015</v>
      </c>
      <c r="F47489" s="86">
        <v>24944042.7056338</v>
      </c>
    </row>
    <row r="47490" spans="1:6">
      <c r="A47490">
        <v>2041</v>
      </c>
      <c r="B47490" t="s">
        <v>1042</v>
      </c>
      <c r="C47490" t="s">
        <v>1022</v>
      </c>
      <c r="D47490" t="s">
        <v>972</v>
      </c>
      <c r="E47490" t="s">
        <v>1015</v>
      </c>
      <c r="F47490" s="86">
        <v>25420511.415306501</v>
      </c>
    </row>
    <row r="47491" spans="1:6">
      <c r="A47491">
        <v>2042</v>
      </c>
      <c r="B47491" t="s">
        <v>1042</v>
      </c>
      <c r="C47491" t="s">
        <v>1022</v>
      </c>
      <c r="D47491" t="s">
        <v>972</v>
      </c>
      <c r="E47491" t="s">
        <v>1015</v>
      </c>
      <c r="F47491" s="86">
        <v>25888199.436563201</v>
      </c>
    </row>
    <row r="47492" spans="1:6">
      <c r="A47492">
        <v>2043</v>
      </c>
      <c r="B47492" t="s">
        <v>1042</v>
      </c>
      <c r="C47492" t="s">
        <v>1022</v>
      </c>
      <c r="D47492" t="s">
        <v>972</v>
      </c>
      <c r="E47492" t="s">
        <v>1015</v>
      </c>
      <c r="F47492" s="86">
        <v>26355237.3036029</v>
      </c>
    </row>
    <row r="47493" spans="1:6">
      <c r="A47493">
        <v>2044</v>
      </c>
      <c r="B47493" t="s">
        <v>1042</v>
      </c>
      <c r="C47493" t="s">
        <v>1022</v>
      </c>
      <c r="D47493" t="s">
        <v>972</v>
      </c>
      <c r="E47493" t="s">
        <v>1015</v>
      </c>
      <c r="F47493" s="86">
        <v>26812564.172251001</v>
      </c>
    </row>
    <row r="47494" spans="1:6">
      <c r="A47494">
        <v>2045</v>
      </c>
      <c r="B47494" t="s">
        <v>1042</v>
      </c>
      <c r="C47494" t="s">
        <v>1022</v>
      </c>
      <c r="D47494" t="s">
        <v>972</v>
      </c>
      <c r="E47494" t="s">
        <v>1015</v>
      </c>
      <c r="F47494" s="86">
        <v>27251942.789748099</v>
      </c>
    </row>
    <row r="47495" spans="1:6">
      <c r="A47495">
        <v>2046</v>
      </c>
      <c r="B47495" t="s">
        <v>1042</v>
      </c>
      <c r="C47495" t="s">
        <v>1022</v>
      </c>
      <c r="D47495" t="s">
        <v>972</v>
      </c>
      <c r="E47495" t="s">
        <v>1015</v>
      </c>
      <c r="F47495" s="86">
        <v>27663600.5692496</v>
      </c>
    </row>
    <row r="47496" spans="1:6">
      <c r="A47496">
        <v>2047</v>
      </c>
      <c r="B47496" t="s">
        <v>1042</v>
      </c>
      <c r="C47496" t="s">
        <v>1022</v>
      </c>
      <c r="D47496" t="s">
        <v>972</v>
      </c>
      <c r="E47496" t="s">
        <v>1015</v>
      </c>
      <c r="F47496" s="86">
        <v>28038503.471278101</v>
      </c>
    </row>
    <row r="47497" spans="1:6">
      <c r="A47497">
        <v>2048</v>
      </c>
      <c r="B47497" t="s">
        <v>1042</v>
      </c>
      <c r="C47497" t="s">
        <v>1022</v>
      </c>
      <c r="D47497" t="s">
        <v>972</v>
      </c>
      <c r="E47497" t="s">
        <v>1015</v>
      </c>
      <c r="F47497" s="86">
        <v>28365020.455588002</v>
      </c>
    </row>
    <row r="47498" spans="1:6">
      <c r="A47498">
        <v>2049</v>
      </c>
      <c r="B47498" t="s">
        <v>1042</v>
      </c>
      <c r="C47498" t="s">
        <v>1022</v>
      </c>
      <c r="D47498" t="s">
        <v>972</v>
      </c>
      <c r="E47498" t="s">
        <v>1015</v>
      </c>
      <c r="F47498" s="86">
        <v>28649771.616072699</v>
      </c>
    </row>
    <row r="47499" spans="1:6">
      <c r="A47499">
        <v>2050</v>
      </c>
      <c r="B47499" t="s">
        <v>1042</v>
      </c>
      <c r="C47499" t="s">
        <v>1022</v>
      </c>
      <c r="D47499" t="s">
        <v>972</v>
      </c>
      <c r="E47499" t="s">
        <v>1015</v>
      </c>
      <c r="F47499" s="86">
        <v>28885916.2151893</v>
      </c>
    </row>
    <row r="47500" spans="1:6">
      <c r="A47500">
        <v>2017</v>
      </c>
      <c r="B47500" t="s">
        <v>1043</v>
      </c>
      <c r="C47500" t="s">
        <v>1022</v>
      </c>
      <c r="D47500" t="s">
        <v>972</v>
      </c>
      <c r="E47500" t="s">
        <v>1015</v>
      </c>
      <c r="F47500" s="86">
        <v>45451031.776158601</v>
      </c>
    </row>
    <row r="47501" spans="1:6">
      <c r="A47501">
        <v>2018</v>
      </c>
      <c r="B47501" t="s">
        <v>1043</v>
      </c>
      <c r="C47501" t="s">
        <v>1022</v>
      </c>
      <c r="D47501" t="s">
        <v>972</v>
      </c>
      <c r="E47501" t="s">
        <v>1015</v>
      </c>
      <c r="F47501" s="86">
        <v>45418829.090312503</v>
      </c>
    </row>
    <row r="47502" spans="1:6">
      <c r="A47502">
        <v>2019</v>
      </c>
      <c r="B47502" t="s">
        <v>1043</v>
      </c>
      <c r="C47502" t="s">
        <v>1022</v>
      </c>
      <c r="D47502" t="s">
        <v>972</v>
      </c>
      <c r="E47502" t="s">
        <v>1015</v>
      </c>
      <c r="F47502" s="86">
        <v>45497079.949411899</v>
      </c>
    </row>
    <row r="47503" spans="1:6">
      <c r="A47503">
        <v>2020</v>
      </c>
      <c r="B47503" t="s">
        <v>1043</v>
      </c>
      <c r="C47503" t="s">
        <v>1022</v>
      </c>
      <c r="D47503" t="s">
        <v>972</v>
      </c>
      <c r="E47503" t="s">
        <v>1015</v>
      </c>
      <c r="F47503" s="86">
        <v>45515111.185066998</v>
      </c>
    </row>
    <row r="47504" spans="1:6">
      <c r="A47504">
        <v>2021</v>
      </c>
      <c r="B47504" t="s">
        <v>1043</v>
      </c>
      <c r="C47504" t="s">
        <v>1022</v>
      </c>
      <c r="D47504" t="s">
        <v>972</v>
      </c>
      <c r="E47504" t="s">
        <v>1015</v>
      </c>
      <c r="F47504" s="86">
        <v>45504998.707094699</v>
      </c>
    </row>
    <row r="47505" spans="1:6">
      <c r="A47505">
        <v>2022</v>
      </c>
      <c r="B47505" t="s">
        <v>1043</v>
      </c>
      <c r="C47505" t="s">
        <v>1022</v>
      </c>
      <c r="D47505" t="s">
        <v>972</v>
      </c>
      <c r="E47505" t="s">
        <v>1015</v>
      </c>
      <c r="F47505" s="86">
        <v>45439796.395261802</v>
      </c>
    </row>
    <row r="47506" spans="1:6">
      <c r="A47506">
        <v>2023</v>
      </c>
      <c r="B47506" t="s">
        <v>1043</v>
      </c>
      <c r="C47506" t="s">
        <v>1022</v>
      </c>
      <c r="D47506" t="s">
        <v>972</v>
      </c>
      <c r="E47506" t="s">
        <v>1015</v>
      </c>
      <c r="F47506" s="86">
        <v>45344354.130372301</v>
      </c>
    </row>
    <row r="47507" spans="1:6">
      <c r="A47507">
        <v>2024</v>
      </c>
      <c r="B47507" t="s">
        <v>1043</v>
      </c>
      <c r="C47507" t="s">
        <v>1022</v>
      </c>
      <c r="D47507" t="s">
        <v>972</v>
      </c>
      <c r="E47507" t="s">
        <v>1015</v>
      </c>
      <c r="F47507" s="86">
        <v>45220401.990648098</v>
      </c>
    </row>
    <row r="47508" spans="1:6">
      <c r="A47508">
        <v>2025</v>
      </c>
      <c r="B47508" t="s">
        <v>1043</v>
      </c>
      <c r="C47508" t="s">
        <v>1022</v>
      </c>
      <c r="D47508" t="s">
        <v>972</v>
      </c>
      <c r="E47508" t="s">
        <v>1015</v>
      </c>
      <c r="F47508" s="86">
        <v>45084997.891348399</v>
      </c>
    </row>
    <row r="47509" spans="1:6">
      <c r="A47509">
        <v>2026</v>
      </c>
      <c r="B47509" t="s">
        <v>1043</v>
      </c>
      <c r="C47509" t="s">
        <v>1022</v>
      </c>
      <c r="D47509" t="s">
        <v>972</v>
      </c>
      <c r="E47509" t="s">
        <v>1015</v>
      </c>
      <c r="F47509" s="86">
        <v>44972430.456980199</v>
      </c>
    </row>
    <row r="47510" spans="1:6">
      <c r="A47510">
        <v>2027</v>
      </c>
      <c r="B47510" t="s">
        <v>1043</v>
      </c>
      <c r="C47510" t="s">
        <v>1022</v>
      </c>
      <c r="D47510" t="s">
        <v>972</v>
      </c>
      <c r="E47510" t="s">
        <v>1015</v>
      </c>
      <c r="F47510" s="86">
        <v>44908844.351484798</v>
      </c>
    </row>
    <row r="47511" spans="1:6">
      <c r="A47511">
        <v>2028</v>
      </c>
      <c r="B47511" t="s">
        <v>1043</v>
      </c>
      <c r="C47511" t="s">
        <v>1022</v>
      </c>
      <c r="D47511" t="s">
        <v>972</v>
      </c>
      <c r="E47511" t="s">
        <v>1015</v>
      </c>
      <c r="F47511" s="86">
        <v>44832691.675295301</v>
      </c>
    </row>
    <row r="47512" spans="1:6">
      <c r="A47512">
        <v>2029</v>
      </c>
      <c r="B47512" t="s">
        <v>1043</v>
      </c>
      <c r="C47512" t="s">
        <v>1022</v>
      </c>
      <c r="D47512" t="s">
        <v>972</v>
      </c>
      <c r="E47512" t="s">
        <v>1015</v>
      </c>
      <c r="F47512" s="86">
        <v>44812510.461550802</v>
      </c>
    </row>
    <row r="47513" spans="1:6">
      <c r="A47513">
        <v>2030</v>
      </c>
      <c r="B47513" t="s">
        <v>1043</v>
      </c>
      <c r="C47513" t="s">
        <v>1022</v>
      </c>
      <c r="D47513" t="s">
        <v>972</v>
      </c>
      <c r="E47513" t="s">
        <v>1015</v>
      </c>
      <c r="F47513" s="86">
        <v>44794955.106097899</v>
      </c>
    </row>
    <row r="47514" spans="1:6">
      <c r="A47514">
        <v>2031</v>
      </c>
      <c r="B47514" t="s">
        <v>1043</v>
      </c>
      <c r="C47514" t="s">
        <v>1022</v>
      </c>
      <c r="D47514" t="s">
        <v>972</v>
      </c>
      <c r="E47514" t="s">
        <v>1015</v>
      </c>
      <c r="F47514" s="86">
        <v>44825102.030873202</v>
      </c>
    </row>
    <row r="47515" spans="1:6">
      <c r="A47515">
        <v>2032</v>
      </c>
      <c r="B47515" t="s">
        <v>1043</v>
      </c>
      <c r="C47515" t="s">
        <v>1022</v>
      </c>
      <c r="D47515" t="s">
        <v>972</v>
      </c>
      <c r="E47515" t="s">
        <v>1015</v>
      </c>
      <c r="F47515" s="86">
        <v>44892234.988475002</v>
      </c>
    </row>
    <row r="47516" spans="1:6">
      <c r="A47516">
        <v>2033</v>
      </c>
      <c r="B47516" t="s">
        <v>1043</v>
      </c>
      <c r="C47516" t="s">
        <v>1022</v>
      </c>
      <c r="D47516" t="s">
        <v>972</v>
      </c>
      <c r="E47516" t="s">
        <v>1015</v>
      </c>
      <c r="F47516" s="86">
        <v>44977906.357542202</v>
      </c>
    </row>
    <row r="47517" spans="1:6">
      <c r="A47517">
        <v>2034</v>
      </c>
      <c r="B47517" t="s">
        <v>1043</v>
      </c>
      <c r="C47517" t="s">
        <v>1022</v>
      </c>
      <c r="D47517" t="s">
        <v>972</v>
      </c>
      <c r="E47517" t="s">
        <v>1015</v>
      </c>
      <c r="F47517" s="86">
        <v>45109117.112246796</v>
      </c>
    </row>
    <row r="47518" spans="1:6">
      <c r="A47518">
        <v>2035</v>
      </c>
      <c r="B47518" t="s">
        <v>1043</v>
      </c>
      <c r="C47518" t="s">
        <v>1022</v>
      </c>
      <c r="D47518" t="s">
        <v>972</v>
      </c>
      <c r="E47518" t="s">
        <v>1015</v>
      </c>
      <c r="F47518" s="86">
        <v>45228492.615898803</v>
      </c>
    </row>
    <row r="47519" spans="1:6">
      <c r="A47519">
        <v>2036</v>
      </c>
      <c r="B47519" t="s">
        <v>1043</v>
      </c>
      <c r="C47519" t="s">
        <v>1022</v>
      </c>
      <c r="D47519" t="s">
        <v>972</v>
      </c>
      <c r="E47519" t="s">
        <v>1015</v>
      </c>
      <c r="F47519" s="86">
        <v>45416234.355598301</v>
      </c>
    </row>
    <row r="47520" spans="1:6">
      <c r="A47520">
        <v>2037</v>
      </c>
      <c r="B47520" t="s">
        <v>1043</v>
      </c>
      <c r="C47520" t="s">
        <v>1022</v>
      </c>
      <c r="D47520" t="s">
        <v>972</v>
      </c>
      <c r="E47520" t="s">
        <v>1015</v>
      </c>
      <c r="F47520" s="86">
        <v>45621955.203176998</v>
      </c>
    </row>
    <row r="47521" spans="1:6">
      <c r="A47521">
        <v>2038</v>
      </c>
      <c r="B47521" t="s">
        <v>1043</v>
      </c>
      <c r="C47521" t="s">
        <v>1022</v>
      </c>
      <c r="D47521" t="s">
        <v>972</v>
      </c>
      <c r="E47521" t="s">
        <v>1015</v>
      </c>
      <c r="F47521" s="86">
        <v>45831847.532235198</v>
      </c>
    </row>
    <row r="47522" spans="1:6">
      <c r="A47522">
        <v>2039</v>
      </c>
      <c r="B47522" t="s">
        <v>1043</v>
      </c>
      <c r="C47522" t="s">
        <v>1022</v>
      </c>
      <c r="D47522" t="s">
        <v>972</v>
      </c>
      <c r="E47522" t="s">
        <v>1015</v>
      </c>
      <c r="F47522" s="86">
        <v>46056418.623341501</v>
      </c>
    </row>
    <row r="47523" spans="1:6">
      <c r="A47523">
        <v>2040</v>
      </c>
      <c r="B47523" t="s">
        <v>1043</v>
      </c>
      <c r="C47523" t="s">
        <v>1022</v>
      </c>
      <c r="D47523" t="s">
        <v>972</v>
      </c>
      <c r="E47523" t="s">
        <v>1015</v>
      </c>
      <c r="F47523" s="86">
        <v>46313421.4504539</v>
      </c>
    </row>
    <row r="47524" spans="1:6">
      <c r="A47524">
        <v>2041</v>
      </c>
      <c r="B47524" t="s">
        <v>1043</v>
      </c>
      <c r="C47524" t="s">
        <v>1022</v>
      </c>
      <c r="D47524" t="s">
        <v>972</v>
      </c>
      <c r="E47524" t="s">
        <v>1015</v>
      </c>
      <c r="F47524" s="86">
        <v>46385959.667591803</v>
      </c>
    </row>
    <row r="47525" spans="1:6">
      <c r="A47525">
        <v>2042</v>
      </c>
      <c r="B47525" t="s">
        <v>1043</v>
      </c>
      <c r="C47525" t="s">
        <v>1022</v>
      </c>
      <c r="D47525" t="s">
        <v>972</v>
      </c>
      <c r="E47525" t="s">
        <v>1015</v>
      </c>
      <c r="F47525" s="86">
        <v>46455684.155141197</v>
      </c>
    </row>
    <row r="47526" spans="1:6">
      <c r="A47526">
        <v>2043</v>
      </c>
      <c r="B47526" t="s">
        <v>1043</v>
      </c>
      <c r="C47526" t="s">
        <v>1022</v>
      </c>
      <c r="D47526" t="s">
        <v>972</v>
      </c>
      <c r="E47526" t="s">
        <v>1015</v>
      </c>
      <c r="F47526" s="86">
        <v>46558832.862387098</v>
      </c>
    </row>
    <row r="47527" spans="1:6">
      <c r="A47527">
        <v>2044</v>
      </c>
      <c r="B47527" t="s">
        <v>1043</v>
      </c>
      <c r="C47527" t="s">
        <v>1022</v>
      </c>
      <c r="D47527" t="s">
        <v>972</v>
      </c>
      <c r="E47527" t="s">
        <v>1015</v>
      </c>
      <c r="F47527" s="86">
        <v>46678143.6079413</v>
      </c>
    </row>
    <row r="47528" spans="1:6">
      <c r="A47528">
        <v>2045</v>
      </c>
      <c r="B47528" t="s">
        <v>1043</v>
      </c>
      <c r="C47528" t="s">
        <v>1022</v>
      </c>
      <c r="D47528" t="s">
        <v>972</v>
      </c>
      <c r="E47528" t="s">
        <v>1015</v>
      </c>
      <c r="F47528" s="86">
        <v>46834649.230647303</v>
      </c>
    </row>
    <row r="47529" spans="1:6">
      <c r="A47529">
        <v>2046</v>
      </c>
      <c r="B47529" t="s">
        <v>1043</v>
      </c>
      <c r="C47529" t="s">
        <v>1022</v>
      </c>
      <c r="D47529" t="s">
        <v>972</v>
      </c>
      <c r="E47529" t="s">
        <v>1015</v>
      </c>
      <c r="F47529" s="86">
        <v>46985999.673740998</v>
      </c>
    </row>
    <row r="47530" spans="1:6">
      <c r="A47530">
        <v>2047</v>
      </c>
      <c r="B47530" t="s">
        <v>1043</v>
      </c>
      <c r="C47530" t="s">
        <v>1022</v>
      </c>
      <c r="D47530" t="s">
        <v>972</v>
      </c>
      <c r="E47530" t="s">
        <v>1015</v>
      </c>
      <c r="F47530" s="86">
        <v>47143650.267008901</v>
      </c>
    </row>
    <row r="47531" spans="1:6">
      <c r="A47531">
        <v>2048</v>
      </c>
      <c r="B47531" t="s">
        <v>1043</v>
      </c>
      <c r="C47531" t="s">
        <v>1022</v>
      </c>
      <c r="D47531" t="s">
        <v>972</v>
      </c>
      <c r="E47531" t="s">
        <v>1015</v>
      </c>
      <c r="F47531" s="86">
        <v>47300210.7179159</v>
      </c>
    </row>
    <row r="47532" spans="1:6">
      <c r="A47532">
        <v>2049</v>
      </c>
      <c r="B47532" t="s">
        <v>1043</v>
      </c>
      <c r="C47532" t="s">
        <v>1022</v>
      </c>
      <c r="D47532" t="s">
        <v>972</v>
      </c>
      <c r="E47532" t="s">
        <v>1015</v>
      </c>
      <c r="F47532" s="86">
        <v>47446746.962543599</v>
      </c>
    </row>
    <row r="47533" spans="1:6">
      <c r="A47533">
        <v>2050</v>
      </c>
      <c r="B47533" t="s">
        <v>1043</v>
      </c>
      <c r="C47533" t="s">
        <v>1022</v>
      </c>
      <c r="D47533" t="s">
        <v>972</v>
      </c>
      <c r="E47533" t="s">
        <v>1015</v>
      </c>
      <c r="F47533" s="86">
        <v>47577620.892153502</v>
      </c>
    </row>
    <row r="47534" spans="1:6">
      <c r="A47534">
        <v>2017</v>
      </c>
      <c r="B47534" t="s">
        <v>1044</v>
      </c>
      <c r="C47534" t="s">
        <v>1022</v>
      </c>
      <c r="D47534" t="s">
        <v>972</v>
      </c>
      <c r="E47534" t="s">
        <v>1015</v>
      </c>
      <c r="F47534" s="86">
        <v>66687603.725943796</v>
      </c>
    </row>
    <row r="47535" spans="1:6">
      <c r="A47535">
        <v>2018</v>
      </c>
      <c r="B47535" t="s">
        <v>1044</v>
      </c>
      <c r="C47535" t="s">
        <v>1022</v>
      </c>
      <c r="D47535" t="s">
        <v>972</v>
      </c>
      <c r="E47535" t="s">
        <v>1015</v>
      </c>
      <c r="F47535" s="86">
        <v>65568194.030659698</v>
      </c>
    </row>
    <row r="47536" spans="1:6">
      <c r="A47536">
        <v>2019</v>
      </c>
      <c r="B47536" t="s">
        <v>1044</v>
      </c>
      <c r="C47536" t="s">
        <v>1022</v>
      </c>
      <c r="D47536" t="s">
        <v>972</v>
      </c>
      <c r="E47536" t="s">
        <v>1015</v>
      </c>
      <c r="F47536" s="86">
        <v>66057979.022324398</v>
      </c>
    </row>
    <row r="47537" spans="1:6">
      <c r="A47537">
        <v>2020</v>
      </c>
      <c r="B47537" t="s">
        <v>1044</v>
      </c>
      <c r="C47537" t="s">
        <v>1022</v>
      </c>
      <c r="D47537" t="s">
        <v>972</v>
      </c>
      <c r="E47537" t="s">
        <v>1015</v>
      </c>
      <c r="F47537" s="86">
        <v>66487424.714304</v>
      </c>
    </row>
    <row r="47538" spans="1:6">
      <c r="A47538">
        <v>2021</v>
      </c>
      <c r="B47538" t="s">
        <v>1044</v>
      </c>
      <c r="C47538" t="s">
        <v>1022</v>
      </c>
      <c r="D47538" t="s">
        <v>972</v>
      </c>
      <c r="E47538" t="s">
        <v>1015</v>
      </c>
      <c r="F47538" s="86">
        <v>66930780.339382298</v>
      </c>
    </row>
    <row r="47539" spans="1:6">
      <c r="A47539">
        <v>2022</v>
      </c>
      <c r="B47539" t="s">
        <v>1044</v>
      </c>
      <c r="C47539" t="s">
        <v>1022</v>
      </c>
      <c r="D47539" t="s">
        <v>972</v>
      </c>
      <c r="E47539" t="s">
        <v>1015</v>
      </c>
      <c r="F47539" s="86">
        <v>67274434.540400699</v>
      </c>
    </row>
    <row r="47540" spans="1:6">
      <c r="A47540">
        <v>2023</v>
      </c>
      <c r="B47540" t="s">
        <v>1044</v>
      </c>
      <c r="C47540" t="s">
        <v>1022</v>
      </c>
      <c r="D47540" t="s">
        <v>972</v>
      </c>
      <c r="E47540" t="s">
        <v>1015</v>
      </c>
      <c r="F47540" s="86">
        <v>67614375.807841495</v>
      </c>
    </row>
    <row r="47541" spans="1:6">
      <c r="A47541">
        <v>2024</v>
      </c>
      <c r="B47541" t="s">
        <v>1044</v>
      </c>
      <c r="C47541" t="s">
        <v>1022</v>
      </c>
      <c r="D47541" t="s">
        <v>972</v>
      </c>
      <c r="E47541" t="s">
        <v>1015</v>
      </c>
      <c r="F47541" s="86">
        <v>67987264.401036307</v>
      </c>
    </row>
    <row r="47542" spans="1:6">
      <c r="A47542">
        <v>2025</v>
      </c>
      <c r="B47542" t="s">
        <v>1044</v>
      </c>
      <c r="C47542" t="s">
        <v>1022</v>
      </c>
      <c r="D47542" t="s">
        <v>972</v>
      </c>
      <c r="E47542" t="s">
        <v>1015</v>
      </c>
      <c r="F47542" s="86">
        <v>68383836.984301895</v>
      </c>
    </row>
    <row r="47543" spans="1:6">
      <c r="A47543">
        <v>2026</v>
      </c>
      <c r="B47543" t="s">
        <v>1044</v>
      </c>
      <c r="C47543" t="s">
        <v>1022</v>
      </c>
      <c r="D47543" t="s">
        <v>972</v>
      </c>
      <c r="E47543" t="s">
        <v>1015</v>
      </c>
      <c r="F47543" s="86">
        <v>68884597.686830699</v>
      </c>
    </row>
    <row r="47544" spans="1:6">
      <c r="A47544">
        <v>2027</v>
      </c>
      <c r="B47544" t="s">
        <v>1044</v>
      </c>
      <c r="C47544" t="s">
        <v>1022</v>
      </c>
      <c r="D47544" t="s">
        <v>972</v>
      </c>
      <c r="E47544" t="s">
        <v>1015</v>
      </c>
      <c r="F47544" s="86">
        <v>69594977.469607994</v>
      </c>
    </row>
    <row r="47545" spans="1:6">
      <c r="A47545">
        <v>2028</v>
      </c>
      <c r="B47545" t="s">
        <v>1044</v>
      </c>
      <c r="C47545" t="s">
        <v>1022</v>
      </c>
      <c r="D47545" t="s">
        <v>972</v>
      </c>
      <c r="E47545" t="s">
        <v>1015</v>
      </c>
      <c r="F47545" s="86">
        <v>70438925.955868602</v>
      </c>
    </row>
    <row r="47546" spans="1:6">
      <c r="A47546">
        <v>2029</v>
      </c>
      <c r="B47546" t="s">
        <v>1044</v>
      </c>
      <c r="C47546" t="s">
        <v>1022</v>
      </c>
      <c r="D47546" t="s">
        <v>972</v>
      </c>
      <c r="E47546" t="s">
        <v>1015</v>
      </c>
      <c r="F47546" s="86">
        <v>71521184.158896402</v>
      </c>
    </row>
    <row r="47547" spans="1:6">
      <c r="A47547">
        <v>2030</v>
      </c>
      <c r="B47547" t="s">
        <v>1044</v>
      </c>
      <c r="C47547" t="s">
        <v>1022</v>
      </c>
      <c r="D47547" t="s">
        <v>972</v>
      </c>
      <c r="E47547" t="s">
        <v>1015</v>
      </c>
      <c r="F47547" s="86">
        <v>72896411.829349995</v>
      </c>
    </row>
    <row r="47548" spans="1:6">
      <c r="A47548">
        <v>2031</v>
      </c>
      <c r="B47548" t="s">
        <v>1044</v>
      </c>
      <c r="C47548" t="s">
        <v>1022</v>
      </c>
      <c r="D47548" t="s">
        <v>972</v>
      </c>
      <c r="E47548" t="s">
        <v>1015</v>
      </c>
      <c r="F47548" s="86">
        <v>74544525.558564693</v>
      </c>
    </row>
    <row r="47549" spans="1:6">
      <c r="A47549">
        <v>2032</v>
      </c>
      <c r="B47549" t="s">
        <v>1044</v>
      </c>
      <c r="C47549" t="s">
        <v>1022</v>
      </c>
      <c r="D47549" t="s">
        <v>972</v>
      </c>
      <c r="E47549" t="s">
        <v>1015</v>
      </c>
      <c r="F47549" s="86">
        <v>76497517.0582311</v>
      </c>
    </row>
    <row r="47550" spans="1:6">
      <c r="A47550">
        <v>2033</v>
      </c>
      <c r="B47550" t="s">
        <v>1044</v>
      </c>
      <c r="C47550" t="s">
        <v>1022</v>
      </c>
      <c r="D47550" t="s">
        <v>972</v>
      </c>
      <c r="E47550" t="s">
        <v>1015</v>
      </c>
      <c r="F47550" s="86">
        <v>78701152.172574803</v>
      </c>
    </row>
    <row r="47551" spans="1:6">
      <c r="A47551">
        <v>2034</v>
      </c>
      <c r="B47551" t="s">
        <v>1044</v>
      </c>
      <c r="C47551" t="s">
        <v>1022</v>
      </c>
      <c r="D47551" t="s">
        <v>972</v>
      </c>
      <c r="E47551" t="s">
        <v>1015</v>
      </c>
      <c r="F47551" s="86">
        <v>81153776.896139696</v>
      </c>
    </row>
    <row r="47552" spans="1:6">
      <c r="A47552">
        <v>2035</v>
      </c>
      <c r="B47552" t="s">
        <v>1044</v>
      </c>
      <c r="C47552" t="s">
        <v>1022</v>
      </c>
      <c r="D47552" t="s">
        <v>972</v>
      </c>
      <c r="E47552" t="s">
        <v>1015</v>
      </c>
      <c r="F47552" s="86">
        <v>83856359.015493497</v>
      </c>
    </row>
    <row r="47553" spans="1:6">
      <c r="A47553">
        <v>2036</v>
      </c>
      <c r="B47553" t="s">
        <v>1044</v>
      </c>
      <c r="C47553" t="s">
        <v>1022</v>
      </c>
      <c r="D47553" t="s">
        <v>972</v>
      </c>
      <c r="E47553" t="s">
        <v>1015</v>
      </c>
      <c r="F47553" s="86">
        <v>86628259.721319705</v>
      </c>
    </row>
    <row r="47554" spans="1:6">
      <c r="A47554">
        <v>2037</v>
      </c>
      <c r="B47554" t="s">
        <v>1044</v>
      </c>
      <c r="C47554" t="s">
        <v>1022</v>
      </c>
      <c r="D47554" t="s">
        <v>972</v>
      </c>
      <c r="E47554" t="s">
        <v>1015</v>
      </c>
      <c r="F47554" s="86">
        <v>89495814.741981998</v>
      </c>
    </row>
    <row r="47555" spans="1:6">
      <c r="A47555">
        <v>2038</v>
      </c>
      <c r="B47555" t="s">
        <v>1044</v>
      </c>
      <c r="C47555" t="s">
        <v>1022</v>
      </c>
      <c r="D47555" t="s">
        <v>972</v>
      </c>
      <c r="E47555" t="s">
        <v>1015</v>
      </c>
      <c r="F47555" s="86">
        <v>92509053.481414899</v>
      </c>
    </row>
    <row r="47556" spans="1:6">
      <c r="A47556">
        <v>2039</v>
      </c>
      <c r="B47556" t="s">
        <v>1044</v>
      </c>
      <c r="C47556" t="s">
        <v>1022</v>
      </c>
      <c r="D47556" t="s">
        <v>972</v>
      </c>
      <c r="E47556" t="s">
        <v>1015</v>
      </c>
      <c r="F47556" s="86">
        <v>95538684.366552398</v>
      </c>
    </row>
    <row r="47557" spans="1:6">
      <c r="A47557">
        <v>2040</v>
      </c>
      <c r="B47557" t="s">
        <v>1044</v>
      </c>
      <c r="C47557" t="s">
        <v>1022</v>
      </c>
      <c r="D47557" t="s">
        <v>972</v>
      </c>
      <c r="E47557" t="s">
        <v>1015</v>
      </c>
      <c r="F47557" s="86">
        <v>98665233.228144094</v>
      </c>
    </row>
    <row r="47558" spans="1:6">
      <c r="A47558">
        <v>2041</v>
      </c>
      <c r="B47558" t="s">
        <v>1044</v>
      </c>
      <c r="C47558" t="s">
        <v>1022</v>
      </c>
      <c r="D47558" t="s">
        <v>972</v>
      </c>
      <c r="E47558" t="s">
        <v>1015</v>
      </c>
      <c r="F47558" s="86">
        <v>100542306.618324</v>
      </c>
    </row>
    <row r="47559" spans="1:6">
      <c r="A47559">
        <v>2042</v>
      </c>
      <c r="B47559" t="s">
        <v>1044</v>
      </c>
      <c r="C47559" t="s">
        <v>1022</v>
      </c>
      <c r="D47559" t="s">
        <v>972</v>
      </c>
      <c r="E47559" t="s">
        <v>1015</v>
      </c>
      <c r="F47559" s="86">
        <v>102384518.484697</v>
      </c>
    </row>
    <row r="47560" spans="1:6">
      <c r="A47560">
        <v>2043</v>
      </c>
      <c r="B47560" t="s">
        <v>1044</v>
      </c>
      <c r="C47560" t="s">
        <v>1022</v>
      </c>
      <c r="D47560" t="s">
        <v>972</v>
      </c>
      <c r="E47560" t="s">
        <v>1015</v>
      </c>
      <c r="F47560" s="86">
        <v>104224023.470328</v>
      </c>
    </row>
    <row r="47561" spans="1:6">
      <c r="A47561">
        <v>2044</v>
      </c>
      <c r="B47561" t="s">
        <v>1044</v>
      </c>
      <c r="C47561" t="s">
        <v>1022</v>
      </c>
      <c r="D47561" t="s">
        <v>972</v>
      </c>
      <c r="E47561" t="s">
        <v>1015</v>
      </c>
      <c r="F47561" s="86">
        <v>106025030.263548</v>
      </c>
    </row>
    <row r="47562" spans="1:6">
      <c r="A47562">
        <v>2045</v>
      </c>
      <c r="B47562" t="s">
        <v>1044</v>
      </c>
      <c r="C47562" t="s">
        <v>1022</v>
      </c>
      <c r="D47562" t="s">
        <v>972</v>
      </c>
      <c r="E47562" t="s">
        <v>1015</v>
      </c>
      <c r="F47562" s="86">
        <v>107755048.534173</v>
      </c>
    </row>
    <row r="47563" spans="1:6">
      <c r="A47563">
        <v>2046</v>
      </c>
      <c r="B47563" t="s">
        <v>1044</v>
      </c>
      <c r="C47563" t="s">
        <v>1022</v>
      </c>
      <c r="D47563" t="s">
        <v>972</v>
      </c>
      <c r="E47563" t="s">
        <v>1015</v>
      </c>
      <c r="F47563" s="86">
        <v>109375537.861095</v>
      </c>
    </row>
    <row r="47564" spans="1:6">
      <c r="A47564">
        <v>2047</v>
      </c>
      <c r="B47564" t="s">
        <v>1044</v>
      </c>
      <c r="C47564" t="s">
        <v>1022</v>
      </c>
      <c r="D47564" t="s">
        <v>972</v>
      </c>
      <c r="E47564" t="s">
        <v>1015</v>
      </c>
      <c r="F47564" s="86">
        <v>110850871.731353</v>
      </c>
    </row>
    <row r="47565" spans="1:6">
      <c r="A47565">
        <v>2048</v>
      </c>
      <c r="B47565" t="s">
        <v>1044</v>
      </c>
      <c r="C47565" t="s">
        <v>1022</v>
      </c>
      <c r="D47565" t="s">
        <v>972</v>
      </c>
      <c r="E47565" t="s">
        <v>1015</v>
      </c>
      <c r="F47565" s="86">
        <v>112135135.059561</v>
      </c>
    </row>
    <row r="47566" spans="1:6">
      <c r="A47566">
        <v>2049</v>
      </c>
      <c r="B47566" t="s">
        <v>1044</v>
      </c>
      <c r="C47566" t="s">
        <v>1022</v>
      </c>
      <c r="D47566" t="s">
        <v>972</v>
      </c>
      <c r="E47566" t="s">
        <v>1015</v>
      </c>
      <c r="F47566" s="86">
        <v>113254534.648385</v>
      </c>
    </row>
    <row r="47567" spans="1:6">
      <c r="A47567">
        <v>2050</v>
      </c>
      <c r="B47567" t="s">
        <v>1044</v>
      </c>
      <c r="C47567" t="s">
        <v>1022</v>
      </c>
      <c r="D47567" t="s">
        <v>972</v>
      </c>
      <c r="E47567" t="s">
        <v>1015</v>
      </c>
      <c r="F47567" s="86">
        <v>114182046.87037</v>
      </c>
    </row>
    <row r="47568" spans="1:6">
      <c r="A47568">
        <v>2017</v>
      </c>
      <c r="B47568" t="s">
        <v>1045</v>
      </c>
      <c r="C47568" t="s">
        <v>1022</v>
      </c>
      <c r="D47568" t="s">
        <v>972</v>
      </c>
      <c r="E47568" t="s">
        <v>1015</v>
      </c>
      <c r="F47568" s="86">
        <v>211606551.93424401</v>
      </c>
    </row>
    <row r="47569" spans="1:6">
      <c r="A47569">
        <v>2018</v>
      </c>
      <c r="B47569" t="s">
        <v>1045</v>
      </c>
      <c r="C47569" t="s">
        <v>1022</v>
      </c>
      <c r="D47569" t="s">
        <v>972</v>
      </c>
      <c r="E47569" t="s">
        <v>1015</v>
      </c>
      <c r="F47569" s="86">
        <v>215035318.41950899</v>
      </c>
    </row>
    <row r="47570" spans="1:6">
      <c r="A47570">
        <v>2019</v>
      </c>
      <c r="B47570" t="s">
        <v>1045</v>
      </c>
      <c r="C47570" t="s">
        <v>1022</v>
      </c>
      <c r="D47570" t="s">
        <v>972</v>
      </c>
      <c r="E47570" t="s">
        <v>1015</v>
      </c>
      <c r="F47570" s="86">
        <v>216574906.52121499</v>
      </c>
    </row>
    <row r="47571" spans="1:6">
      <c r="A47571">
        <v>2020</v>
      </c>
      <c r="B47571" t="s">
        <v>1045</v>
      </c>
      <c r="C47571" t="s">
        <v>1022</v>
      </c>
      <c r="D47571" t="s">
        <v>972</v>
      </c>
      <c r="E47571" t="s">
        <v>1015</v>
      </c>
      <c r="F47571" s="86">
        <v>217861777.82396299</v>
      </c>
    </row>
    <row r="47572" spans="1:6">
      <c r="A47572">
        <v>2021</v>
      </c>
      <c r="B47572" t="s">
        <v>1045</v>
      </c>
      <c r="C47572" t="s">
        <v>1022</v>
      </c>
      <c r="D47572" t="s">
        <v>972</v>
      </c>
      <c r="E47572" t="s">
        <v>1015</v>
      </c>
      <c r="F47572" s="86">
        <v>218893607.891956</v>
      </c>
    </row>
    <row r="47573" spans="1:6">
      <c r="A47573">
        <v>2022</v>
      </c>
      <c r="B47573" t="s">
        <v>1045</v>
      </c>
      <c r="C47573" t="s">
        <v>1022</v>
      </c>
      <c r="D47573" t="s">
        <v>972</v>
      </c>
      <c r="E47573" t="s">
        <v>1015</v>
      </c>
      <c r="F47573" s="86">
        <v>219715281.41330501</v>
      </c>
    </row>
    <row r="47574" spans="1:6">
      <c r="A47574">
        <v>2023</v>
      </c>
      <c r="B47574" t="s">
        <v>1045</v>
      </c>
      <c r="C47574" t="s">
        <v>1022</v>
      </c>
      <c r="D47574" t="s">
        <v>972</v>
      </c>
      <c r="E47574" t="s">
        <v>1015</v>
      </c>
      <c r="F47574" s="86">
        <v>220318314.85892799</v>
      </c>
    </row>
    <row r="47575" spans="1:6">
      <c r="A47575">
        <v>2024</v>
      </c>
      <c r="B47575" t="s">
        <v>1045</v>
      </c>
      <c r="C47575" t="s">
        <v>1022</v>
      </c>
      <c r="D47575" t="s">
        <v>972</v>
      </c>
      <c r="E47575" t="s">
        <v>1015</v>
      </c>
      <c r="F47575" s="86">
        <v>220723113.34347799</v>
      </c>
    </row>
    <row r="47576" spans="1:6">
      <c r="A47576">
        <v>2025</v>
      </c>
      <c r="B47576" t="s">
        <v>1045</v>
      </c>
      <c r="C47576" t="s">
        <v>1022</v>
      </c>
      <c r="D47576" t="s">
        <v>972</v>
      </c>
      <c r="E47576" t="s">
        <v>1015</v>
      </c>
      <c r="F47576" s="86">
        <v>220990754.59060001</v>
      </c>
    </row>
    <row r="47577" spans="1:6">
      <c r="A47577">
        <v>2026</v>
      </c>
      <c r="B47577" t="s">
        <v>1045</v>
      </c>
      <c r="C47577" t="s">
        <v>1022</v>
      </c>
      <c r="D47577" t="s">
        <v>972</v>
      </c>
      <c r="E47577" t="s">
        <v>1015</v>
      </c>
      <c r="F47577" s="86">
        <v>221199845.699743</v>
      </c>
    </row>
    <row r="47578" spans="1:6">
      <c r="A47578">
        <v>2027</v>
      </c>
      <c r="B47578" t="s">
        <v>1045</v>
      </c>
      <c r="C47578" t="s">
        <v>1022</v>
      </c>
      <c r="D47578" t="s">
        <v>972</v>
      </c>
      <c r="E47578" t="s">
        <v>1015</v>
      </c>
      <c r="F47578" s="86">
        <v>221480258.25207499</v>
      </c>
    </row>
    <row r="47579" spans="1:6">
      <c r="A47579">
        <v>2028</v>
      </c>
      <c r="B47579" t="s">
        <v>1045</v>
      </c>
      <c r="C47579" t="s">
        <v>1022</v>
      </c>
      <c r="D47579" t="s">
        <v>972</v>
      </c>
      <c r="E47579" t="s">
        <v>1015</v>
      </c>
      <c r="F47579" s="86">
        <v>221713954.712832</v>
      </c>
    </row>
    <row r="47580" spans="1:6">
      <c r="A47580">
        <v>2029</v>
      </c>
      <c r="B47580" t="s">
        <v>1045</v>
      </c>
      <c r="C47580" t="s">
        <v>1022</v>
      </c>
      <c r="D47580" t="s">
        <v>972</v>
      </c>
      <c r="E47580" t="s">
        <v>1015</v>
      </c>
      <c r="F47580" s="86">
        <v>221962196.82594901</v>
      </c>
    </row>
    <row r="47581" spans="1:6">
      <c r="A47581">
        <v>2030</v>
      </c>
      <c r="B47581" t="s">
        <v>1045</v>
      </c>
      <c r="C47581" t="s">
        <v>1022</v>
      </c>
      <c r="D47581" t="s">
        <v>972</v>
      </c>
      <c r="E47581" t="s">
        <v>1015</v>
      </c>
      <c r="F47581" s="86">
        <v>222182073.66895801</v>
      </c>
    </row>
    <row r="47582" spans="1:6">
      <c r="A47582">
        <v>2031</v>
      </c>
      <c r="B47582" t="s">
        <v>1045</v>
      </c>
      <c r="C47582" t="s">
        <v>1022</v>
      </c>
      <c r="D47582" t="s">
        <v>972</v>
      </c>
      <c r="E47582" t="s">
        <v>1015</v>
      </c>
      <c r="F47582" s="86">
        <v>222607748.16205499</v>
      </c>
    </row>
    <row r="47583" spans="1:6">
      <c r="A47583">
        <v>2032</v>
      </c>
      <c r="B47583" t="s">
        <v>1045</v>
      </c>
      <c r="C47583" t="s">
        <v>1022</v>
      </c>
      <c r="D47583" t="s">
        <v>972</v>
      </c>
      <c r="E47583" t="s">
        <v>1015</v>
      </c>
      <c r="F47583" s="86">
        <v>222961595.46242401</v>
      </c>
    </row>
    <row r="47584" spans="1:6">
      <c r="A47584">
        <v>2033</v>
      </c>
      <c r="B47584" t="s">
        <v>1045</v>
      </c>
      <c r="C47584" t="s">
        <v>1022</v>
      </c>
      <c r="D47584" t="s">
        <v>972</v>
      </c>
      <c r="E47584" t="s">
        <v>1015</v>
      </c>
      <c r="F47584" s="86">
        <v>223525662.62664199</v>
      </c>
    </row>
    <row r="47585" spans="1:6">
      <c r="A47585">
        <v>2034</v>
      </c>
      <c r="B47585" t="s">
        <v>1045</v>
      </c>
      <c r="C47585" t="s">
        <v>1022</v>
      </c>
      <c r="D47585" t="s">
        <v>972</v>
      </c>
      <c r="E47585" t="s">
        <v>1015</v>
      </c>
      <c r="F47585" s="86">
        <v>224104609.95897299</v>
      </c>
    </row>
    <row r="47586" spans="1:6">
      <c r="A47586">
        <v>2035</v>
      </c>
      <c r="B47586" t="s">
        <v>1045</v>
      </c>
      <c r="C47586" t="s">
        <v>1022</v>
      </c>
      <c r="D47586" t="s">
        <v>972</v>
      </c>
      <c r="E47586" t="s">
        <v>1015</v>
      </c>
      <c r="F47586" s="86">
        <v>224933940.66209701</v>
      </c>
    </row>
    <row r="47587" spans="1:6">
      <c r="A47587">
        <v>2036</v>
      </c>
      <c r="B47587" t="s">
        <v>1045</v>
      </c>
      <c r="C47587" t="s">
        <v>1022</v>
      </c>
      <c r="D47587" t="s">
        <v>972</v>
      </c>
      <c r="E47587" t="s">
        <v>1015</v>
      </c>
      <c r="F47587" s="86">
        <v>225768976.00980401</v>
      </c>
    </row>
    <row r="47588" spans="1:6">
      <c r="A47588">
        <v>2037</v>
      </c>
      <c r="B47588" t="s">
        <v>1045</v>
      </c>
      <c r="C47588" t="s">
        <v>1022</v>
      </c>
      <c r="D47588" t="s">
        <v>972</v>
      </c>
      <c r="E47588" t="s">
        <v>1015</v>
      </c>
      <c r="F47588" s="86">
        <v>226899047.22027799</v>
      </c>
    </row>
    <row r="47589" spans="1:6">
      <c r="A47589">
        <v>2038</v>
      </c>
      <c r="B47589" t="s">
        <v>1045</v>
      </c>
      <c r="C47589" t="s">
        <v>1022</v>
      </c>
      <c r="D47589" t="s">
        <v>972</v>
      </c>
      <c r="E47589" t="s">
        <v>1015</v>
      </c>
      <c r="F47589" s="86">
        <v>228090773.536744</v>
      </c>
    </row>
    <row r="47590" spans="1:6">
      <c r="A47590">
        <v>2039</v>
      </c>
      <c r="B47590" t="s">
        <v>1045</v>
      </c>
      <c r="C47590" t="s">
        <v>1022</v>
      </c>
      <c r="D47590" t="s">
        <v>972</v>
      </c>
      <c r="E47590" t="s">
        <v>1015</v>
      </c>
      <c r="F47590" s="86">
        <v>229516244.465534</v>
      </c>
    </row>
    <row r="47591" spans="1:6">
      <c r="A47591">
        <v>2040</v>
      </c>
      <c r="B47591" t="s">
        <v>1045</v>
      </c>
      <c r="C47591" t="s">
        <v>1022</v>
      </c>
      <c r="D47591" t="s">
        <v>972</v>
      </c>
      <c r="E47591" t="s">
        <v>1015</v>
      </c>
      <c r="F47591" s="86">
        <v>231020923.439861</v>
      </c>
    </row>
    <row r="47592" spans="1:6">
      <c r="A47592">
        <v>2041</v>
      </c>
      <c r="B47592" t="s">
        <v>1045</v>
      </c>
      <c r="C47592" t="s">
        <v>1022</v>
      </c>
      <c r="D47592" t="s">
        <v>972</v>
      </c>
      <c r="E47592" t="s">
        <v>1015</v>
      </c>
      <c r="F47592" s="86">
        <v>229658767.94130799</v>
      </c>
    </row>
    <row r="47593" spans="1:6">
      <c r="A47593">
        <v>2042</v>
      </c>
      <c r="B47593" t="s">
        <v>1045</v>
      </c>
      <c r="C47593" t="s">
        <v>1022</v>
      </c>
      <c r="D47593" t="s">
        <v>972</v>
      </c>
      <c r="E47593" t="s">
        <v>1015</v>
      </c>
      <c r="F47593" s="86">
        <v>228367645.91963801</v>
      </c>
    </row>
    <row r="47594" spans="1:6">
      <c r="A47594">
        <v>2043</v>
      </c>
      <c r="B47594" t="s">
        <v>1045</v>
      </c>
      <c r="C47594" t="s">
        <v>1022</v>
      </c>
      <c r="D47594" t="s">
        <v>972</v>
      </c>
      <c r="E47594" t="s">
        <v>1015</v>
      </c>
      <c r="F47594" s="86">
        <v>227203911.55193099</v>
      </c>
    </row>
    <row r="47595" spans="1:6">
      <c r="A47595">
        <v>2044</v>
      </c>
      <c r="B47595" t="s">
        <v>1045</v>
      </c>
      <c r="C47595" t="s">
        <v>1022</v>
      </c>
      <c r="D47595" t="s">
        <v>972</v>
      </c>
      <c r="E47595" t="s">
        <v>1015</v>
      </c>
      <c r="F47595" s="86">
        <v>226112403.68785</v>
      </c>
    </row>
    <row r="47596" spans="1:6">
      <c r="A47596">
        <v>2045</v>
      </c>
      <c r="B47596" t="s">
        <v>1045</v>
      </c>
      <c r="C47596" t="s">
        <v>1022</v>
      </c>
      <c r="D47596" t="s">
        <v>972</v>
      </c>
      <c r="E47596" t="s">
        <v>1015</v>
      </c>
      <c r="F47596" s="86">
        <v>225038738.71206</v>
      </c>
    </row>
    <row r="47597" spans="1:6">
      <c r="A47597">
        <v>2046</v>
      </c>
      <c r="B47597" t="s">
        <v>1045</v>
      </c>
      <c r="C47597" t="s">
        <v>1022</v>
      </c>
      <c r="D47597" t="s">
        <v>972</v>
      </c>
      <c r="E47597" t="s">
        <v>1015</v>
      </c>
      <c r="F47597" s="86">
        <v>224039166.18114901</v>
      </c>
    </row>
    <row r="47598" spans="1:6">
      <c r="A47598">
        <v>2047</v>
      </c>
      <c r="B47598" t="s">
        <v>1045</v>
      </c>
      <c r="C47598" t="s">
        <v>1022</v>
      </c>
      <c r="D47598" t="s">
        <v>972</v>
      </c>
      <c r="E47598" t="s">
        <v>1015</v>
      </c>
      <c r="F47598" s="86">
        <v>223060268.33838201</v>
      </c>
    </row>
    <row r="47599" spans="1:6">
      <c r="A47599">
        <v>2048</v>
      </c>
      <c r="B47599" t="s">
        <v>1045</v>
      </c>
      <c r="C47599" t="s">
        <v>1022</v>
      </c>
      <c r="D47599" t="s">
        <v>972</v>
      </c>
      <c r="E47599" t="s">
        <v>1015</v>
      </c>
      <c r="F47599" s="86">
        <v>222052246.25163099</v>
      </c>
    </row>
    <row r="47600" spans="1:6">
      <c r="A47600">
        <v>2049</v>
      </c>
      <c r="B47600" t="s">
        <v>1045</v>
      </c>
      <c r="C47600" t="s">
        <v>1022</v>
      </c>
      <c r="D47600" t="s">
        <v>972</v>
      </c>
      <c r="E47600" t="s">
        <v>1015</v>
      </c>
      <c r="F47600" s="86">
        <v>221077134.256017</v>
      </c>
    </row>
    <row r="47601" spans="1:6">
      <c r="A47601">
        <v>2050</v>
      </c>
      <c r="B47601" t="s">
        <v>1045</v>
      </c>
      <c r="C47601" t="s">
        <v>1022</v>
      </c>
      <c r="D47601" t="s">
        <v>972</v>
      </c>
      <c r="E47601" t="s">
        <v>1015</v>
      </c>
      <c r="F47601" s="86">
        <v>220091373.916363</v>
      </c>
    </row>
    <row r="47602" spans="1:6">
      <c r="A47602">
        <v>2017</v>
      </c>
      <c r="B47602" t="s">
        <v>1046</v>
      </c>
      <c r="C47602" t="s">
        <v>1022</v>
      </c>
      <c r="D47602" t="s">
        <v>972</v>
      </c>
      <c r="E47602" t="s">
        <v>1015</v>
      </c>
      <c r="F47602" s="86">
        <v>93525654.9909935</v>
      </c>
    </row>
    <row r="47603" spans="1:6">
      <c r="A47603">
        <v>2018</v>
      </c>
      <c r="B47603" t="s">
        <v>1046</v>
      </c>
      <c r="C47603" t="s">
        <v>1022</v>
      </c>
      <c r="D47603" t="s">
        <v>972</v>
      </c>
      <c r="E47603" t="s">
        <v>1015</v>
      </c>
      <c r="F47603" s="86">
        <v>95744104.093847007</v>
      </c>
    </row>
    <row r="47604" spans="1:6">
      <c r="A47604">
        <v>2019</v>
      </c>
      <c r="B47604" t="s">
        <v>1046</v>
      </c>
      <c r="C47604" t="s">
        <v>1022</v>
      </c>
      <c r="D47604" t="s">
        <v>972</v>
      </c>
      <c r="E47604" t="s">
        <v>1015</v>
      </c>
      <c r="F47604" s="86">
        <v>96498119.448009595</v>
      </c>
    </row>
    <row r="47605" spans="1:6">
      <c r="A47605">
        <v>2020</v>
      </c>
      <c r="B47605" t="s">
        <v>1046</v>
      </c>
      <c r="C47605" t="s">
        <v>1022</v>
      </c>
      <c r="D47605" t="s">
        <v>972</v>
      </c>
      <c r="E47605" t="s">
        <v>1015</v>
      </c>
      <c r="F47605" s="86">
        <v>97089575.232531205</v>
      </c>
    </row>
    <row r="47606" spans="1:6">
      <c r="A47606">
        <v>2021</v>
      </c>
      <c r="B47606" t="s">
        <v>1046</v>
      </c>
      <c r="C47606" t="s">
        <v>1022</v>
      </c>
      <c r="D47606" t="s">
        <v>972</v>
      </c>
      <c r="E47606" t="s">
        <v>1015</v>
      </c>
      <c r="F47606" s="86">
        <v>97626963.822708294</v>
      </c>
    </row>
    <row r="47607" spans="1:6">
      <c r="A47607">
        <v>2022</v>
      </c>
      <c r="B47607" t="s">
        <v>1046</v>
      </c>
      <c r="C47607" t="s">
        <v>1022</v>
      </c>
      <c r="D47607" t="s">
        <v>972</v>
      </c>
      <c r="E47607" t="s">
        <v>1015</v>
      </c>
      <c r="F47607" s="86">
        <v>98027696.388528794</v>
      </c>
    </row>
    <row r="47608" spans="1:6">
      <c r="A47608">
        <v>2023</v>
      </c>
      <c r="B47608" t="s">
        <v>1046</v>
      </c>
      <c r="C47608" t="s">
        <v>1022</v>
      </c>
      <c r="D47608" t="s">
        <v>972</v>
      </c>
      <c r="E47608" t="s">
        <v>1015</v>
      </c>
      <c r="F47608" s="86">
        <v>98305360.561056897</v>
      </c>
    </row>
    <row r="47609" spans="1:6">
      <c r="A47609">
        <v>2024</v>
      </c>
      <c r="B47609" t="s">
        <v>1046</v>
      </c>
      <c r="C47609" t="s">
        <v>1022</v>
      </c>
      <c r="D47609" t="s">
        <v>972</v>
      </c>
      <c r="E47609" t="s">
        <v>1015</v>
      </c>
      <c r="F47609" s="86">
        <v>98558468.517724603</v>
      </c>
    </row>
    <row r="47610" spans="1:6">
      <c r="A47610">
        <v>2025</v>
      </c>
      <c r="B47610" t="s">
        <v>1046</v>
      </c>
      <c r="C47610" t="s">
        <v>1022</v>
      </c>
      <c r="D47610" t="s">
        <v>972</v>
      </c>
      <c r="E47610" t="s">
        <v>1015</v>
      </c>
      <c r="F47610" s="86">
        <v>98707508.545628607</v>
      </c>
    </row>
    <row r="47611" spans="1:6">
      <c r="A47611">
        <v>2026</v>
      </c>
      <c r="B47611" t="s">
        <v>1046</v>
      </c>
      <c r="C47611" t="s">
        <v>1022</v>
      </c>
      <c r="D47611" t="s">
        <v>972</v>
      </c>
      <c r="E47611" t="s">
        <v>1015</v>
      </c>
      <c r="F47611" s="86">
        <v>98840065.755117998</v>
      </c>
    </row>
    <row r="47612" spans="1:6">
      <c r="A47612">
        <v>2027</v>
      </c>
      <c r="B47612" t="s">
        <v>1046</v>
      </c>
      <c r="C47612" t="s">
        <v>1022</v>
      </c>
      <c r="D47612" t="s">
        <v>972</v>
      </c>
      <c r="E47612" t="s">
        <v>1015</v>
      </c>
      <c r="F47612" s="86">
        <v>98991412.570744798</v>
      </c>
    </row>
    <row r="47613" spans="1:6">
      <c r="A47613">
        <v>2028</v>
      </c>
      <c r="B47613" t="s">
        <v>1046</v>
      </c>
      <c r="C47613" t="s">
        <v>1022</v>
      </c>
      <c r="D47613" t="s">
        <v>972</v>
      </c>
      <c r="E47613" t="s">
        <v>1015</v>
      </c>
      <c r="F47613" s="86">
        <v>99106269.892793298</v>
      </c>
    </row>
    <row r="47614" spans="1:6">
      <c r="A47614">
        <v>2029</v>
      </c>
      <c r="B47614" t="s">
        <v>1046</v>
      </c>
      <c r="C47614" t="s">
        <v>1022</v>
      </c>
      <c r="D47614" t="s">
        <v>972</v>
      </c>
      <c r="E47614" t="s">
        <v>1015</v>
      </c>
      <c r="F47614" s="86">
        <v>99194346.124771103</v>
      </c>
    </row>
    <row r="47615" spans="1:6">
      <c r="A47615">
        <v>2030</v>
      </c>
      <c r="B47615" t="s">
        <v>1046</v>
      </c>
      <c r="C47615" t="s">
        <v>1022</v>
      </c>
      <c r="D47615" t="s">
        <v>972</v>
      </c>
      <c r="E47615" t="s">
        <v>1015</v>
      </c>
      <c r="F47615" s="86">
        <v>99283639.259843796</v>
      </c>
    </row>
    <row r="47616" spans="1:6">
      <c r="A47616">
        <v>2031</v>
      </c>
      <c r="B47616" t="s">
        <v>1046</v>
      </c>
      <c r="C47616" t="s">
        <v>1022</v>
      </c>
      <c r="D47616" t="s">
        <v>972</v>
      </c>
      <c r="E47616" t="s">
        <v>1015</v>
      </c>
      <c r="F47616" s="86">
        <v>99406560.708843604</v>
      </c>
    </row>
    <row r="47617" spans="1:6">
      <c r="A47617">
        <v>2032</v>
      </c>
      <c r="B47617" t="s">
        <v>1046</v>
      </c>
      <c r="C47617" t="s">
        <v>1022</v>
      </c>
      <c r="D47617" t="s">
        <v>972</v>
      </c>
      <c r="E47617" t="s">
        <v>1015</v>
      </c>
      <c r="F47617" s="86">
        <v>99552746.712298006</v>
      </c>
    </row>
    <row r="47618" spans="1:6">
      <c r="A47618">
        <v>2033</v>
      </c>
      <c r="B47618" t="s">
        <v>1046</v>
      </c>
      <c r="C47618" t="s">
        <v>1022</v>
      </c>
      <c r="D47618" t="s">
        <v>972</v>
      </c>
      <c r="E47618" t="s">
        <v>1015</v>
      </c>
      <c r="F47618" s="86">
        <v>99723407.116415799</v>
      </c>
    </row>
    <row r="47619" spans="1:6">
      <c r="A47619">
        <v>2034</v>
      </c>
      <c r="B47619" t="s">
        <v>1046</v>
      </c>
      <c r="C47619" t="s">
        <v>1022</v>
      </c>
      <c r="D47619" t="s">
        <v>972</v>
      </c>
      <c r="E47619" t="s">
        <v>1015</v>
      </c>
      <c r="F47619" s="86">
        <v>99950923.088646099</v>
      </c>
    </row>
    <row r="47620" spans="1:6">
      <c r="A47620">
        <v>2035</v>
      </c>
      <c r="B47620" t="s">
        <v>1046</v>
      </c>
      <c r="C47620" t="s">
        <v>1022</v>
      </c>
      <c r="D47620" t="s">
        <v>972</v>
      </c>
      <c r="E47620" t="s">
        <v>1015</v>
      </c>
      <c r="F47620" s="86">
        <v>100248403.91152699</v>
      </c>
    </row>
    <row r="47621" spans="1:6">
      <c r="A47621">
        <v>2036</v>
      </c>
      <c r="B47621" t="s">
        <v>1046</v>
      </c>
      <c r="C47621" t="s">
        <v>1022</v>
      </c>
      <c r="D47621" t="s">
        <v>972</v>
      </c>
      <c r="E47621" t="s">
        <v>1015</v>
      </c>
      <c r="F47621" s="86">
        <v>100588610.923932</v>
      </c>
    </row>
    <row r="47622" spans="1:6">
      <c r="A47622">
        <v>2037</v>
      </c>
      <c r="B47622" t="s">
        <v>1046</v>
      </c>
      <c r="C47622" t="s">
        <v>1022</v>
      </c>
      <c r="D47622" t="s">
        <v>972</v>
      </c>
      <c r="E47622" t="s">
        <v>1015</v>
      </c>
      <c r="F47622" s="86">
        <v>101032812.777273</v>
      </c>
    </row>
    <row r="47623" spans="1:6">
      <c r="A47623">
        <v>2038</v>
      </c>
      <c r="B47623" t="s">
        <v>1046</v>
      </c>
      <c r="C47623" t="s">
        <v>1022</v>
      </c>
      <c r="D47623" t="s">
        <v>972</v>
      </c>
      <c r="E47623" t="s">
        <v>1015</v>
      </c>
      <c r="F47623" s="86">
        <v>101538379.690612</v>
      </c>
    </row>
    <row r="47624" spans="1:6">
      <c r="A47624">
        <v>2039</v>
      </c>
      <c r="B47624" t="s">
        <v>1046</v>
      </c>
      <c r="C47624" t="s">
        <v>1022</v>
      </c>
      <c r="D47624" t="s">
        <v>972</v>
      </c>
      <c r="E47624" t="s">
        <v>1015</v>
      </c>
      <c r="F47624" s="86">
        <v>102148746.19441099</v>
      </c>
    </row>
    <row r="47625" spans="1:6">
      <c r="A47625">
        <v>2040</v>
      </c>
      <c r="B47625" t="s">
        <v>1046</v>
      </c>
      <c r="C47625" t="s">
        <v>1022</v>
      </c>
      <c r="D47625" t="s">
        <v>972</v>
      </c>
      <c r="E47625" t="s">
        <v>1015</v>
      </c>
      <c r="F47625" s="86">
        <v>102795691.032575</v>
      </c>
    </row>
    <row r="47626" spans="1:6">
      <c r="A47626">
        <v>2041</v>
      </c>
      <c r="B47626" t="s">
        <v>1046</v>
      </c>
      <c r="C47626" t="s">
        <v>1022</v>
      </c>
      <c r="D47626" t="s">
        <v>972</v>
      </c>
      <c r="E47626" t="s">
        <v>1015</v>
      </c>
      <c r="F47626" s="86">
        <v>102534318.56684101</v>
      </c>
    </row>
    <row r="47627" spans="1:6">
      <c r="A47627">
        <v>2042</v>
      </c>
      <c r="B47627" t="s">
        <v>1046</v>
      </c>
      <c r="C47627" t="s">
        <v>1022</v>
      </c>
      <c r="D47627" t="s">
        <v>972</v>
      </c>
      <c r="E47627" t="s">
        <v>1015</v>
      </c>
      <c r="F47627" s="86">
        <v>102344803.407802</v>
      </c>
    </row>
    <row r="47628" spans="1:6">
      <c r="A47628">
        <v>2043</v>
      </c>
      <c r="B47628" t="s">
        <v>1046</v>
      </c>
      <c r="C47628" t="s">
        <v>1022</v>
      </c>
      <c r="D47628" t="s">
        <v>972</v>
      </c>
      <c r="E47628" t="s">
        <v>1015</v>
      </c>
      <c r="F47628" s="86">
        <v>102188109.13045301</v>
      </c>
    </row>
    <row r="47629" spans="1:6">
      <c r="A47629">
        <v>2044</v>
      </c>
      <c r="B47629" t="s">
        <v>1046</v>
      </c>
      <c r="C47629" t="s">
        <v>1022</v>
      </c>
      <c r="D47629" t="s">
        <v>972</v>
      </c>
      <c r="E47629" t="s">
        <v>1015</v>
      </c>
      <c r="F47629" s="86">
        <v>102087998.223837</v>
      </c>
    </row>
    <row r="47630" spans="1:6">
      <c r="A47630">
        <v>2045</v>
      </c>
      <c r="B47630" t="s">
        <v>1046</v>
      </c>
      <c r="C47630" t="s">
        <v>1022</v>
      </c>
      <c r="D47630" t="s">
        <v>972</v>
      </c>
      <c r="E47630" t="s">
        <v>1015</v>
      </c>
      <c r="F47630" s="86">
        <v>102004566.37704501</v>
      </c>
    </row>
    <row r="47631" spans="1:6">
      <c r="A47631">
        <v>2046</v>
      </c>
      <c r="B47631" t="s">
        <v>1046</v>
      </c>
      <c r="C47631" t="s">
        <v>1022</v>
      </c>
      <c r="D47631" t="s">
        <v>972</v>
      </c>
      <c r="E47631" t="s">
        <v>1015</v>
      </c>
      <c r="F47631" s="86">
        <v>101944873.34722701</v>
      </c>
    </row>
    <row r="47632" spans="1:6">
      <c r="A47632">
        <v>2047</v>
      </c>
      <c r="B47632" t="s">
        <v>1046</v>
      </c>
      <c r="C47632" t="s">
        <v>1022</v>
      </c>
      <c r="D47632" t="s">
        <v>972</v>
      </c>
      <c r="E47632" t="s">
        <v>1015</v>
      </c>
      <c r="F47632" s="86">
        <v>101900229.954087</v>
      </c>
    </row>
    <row r="47633" spans="1:6">
      <c r="A47633">
        <v>2048</v>
      </c>
      <c r="B47633" t="s">
        <v>1046</v>
      </c>
      <c r="C47633" t="s">
        <v>1022</v>
      </c>
      <c r="D47633" t="s">
        <v>972</v>
      </c>
      <c r="E47633" t="s">
        <v>1015</v>
      </c>
      <c r="F47633" s="86">
        <v>101879247.304607</v>
      </c>
    </row>
    <row r="47634" spans="1:6">
      <c r="A47634">
        <v>2049</v>
      </c>
      <c r="B47634" t="s">
        <v>1046</v>
      </c>
      <c r="C47634" t="s">
        <v>1022</v>
      </c>
      <c r="D47634" t="s">
        <v>972</v>
      </c>
      <c r="E47634" t="s">
        <v>1015</v>
      </c>
      <c r="F47634" s="86">
        <v>101845150.351824</v>
      </c>
    </row>
    <row r="47635" spans="1:6">
      <c r="A47635">
        <v>2050</v>
      </c>
      <c r="B47635" t="s">
        <v>1046</v>
      </c>
      <c r="C47635" t="s">
        <v>1022</v>
      </c>
      <c r="D47635" t="s">
        <v>972</v>
      </c>
      <c r="E47635" t="s">
        <v>1015</v>
      </c>
      <c r="F47635" s="86">
        <v>101809690.534867</v>
      </c>
    </row>
    <row r="47636" spans="1:6">
      <c r="A47636">
        <v>2017</v>
      </c>
      <c r="B47636" t="s">
        <v>1047</v>
      </c>
      <c r="C47636" t="s">
        <v>1022</v>
      </c>
      <c r="D47636" t="s">
        <v>972</v>
      </c>
      <c r="E47636" t="s">
        <v>1015</v>
      </c>
      <c r="F47636" s="86">
        <v>12918449.730402101</v>
      </c>
    </row>
    <row r="47637" spans="1:6">
      <c r="A47637">
        <v>2018</v>
      </c>
      <c r="B47637" t="s">
        <v>1047</v>
      </c>
      <c r="C47637" t="s">
        <v>1022</v>
      </c>
      <c r="D47637" t="s">
        <v>972</v>
      </c>
      <c r="E47637" t="s">
        <v>1015</v>
      </c>
      <c r="F47637" s="86">
        <v>13083811.462808101</v>
      </c>
    </row>
    <row r="47638" spans="1:6">
      <c r="A47638">
        <v>2019</v>
      </c>
      <c r="B47638" t="s">
        <v>1047</v>
      </c>
      <c r="C47638" t="s">
        <v>1022</v>
      </c>
      <c r="D47638" t="s">
        <v>972</v>
      </c>
      <c r="E47638" t="s">
        <v>1015</v>
      </c>
      <c r="F47638" s="86">
        <v>13112922.9381421</v>
      </c>
    </row>
    <row r="47639" spans="1:6">
      <c r="A47639">
        <v>2020</v>
      </c>
      <c r="B47639" t="s">
        <v>1047</v>
      </c>
      <c r="C47639" t="s">
        <v>1022</v>
      </c>
      <c r="D47639" t="s">
        <v>972</v>
      </c>
      <c r="E47639" t="s">
        <v>1015</v>
      </c>
      <c r="F47639" s="86">
        <v>13127029.315184601</v>
      </c>
    </row>
    <row r="47640" spans="1:6">
      <c r="A47640">
        <v>2021</v>
      </c>
      <c r="B47640" t="s">
        <v>1047</v>
      </c>
      <c r="C47640" t="s">
        <v>1022</v>
      </c>
      <c r="D47640" t="s">
        <v>972</v>
      </c>
      <c r="E47640" t="s">
        <v>1015</v>
      </c>
      <c r="F47640" s="86">
        <v>13125126.8165862</v>
      </c>
    </row>
    <row r="47641" spans="1:6">
      <c r="A47641">
        <v>2022</v>
      </c>
      <c r="B47641" t="s">
        <v>1047</v>
      </c>
      <c r="C47641" t="s">
        <v>1022</v>
      </c>
      <c r="D47641" t="s">
        <v>972</v>
      </c>
      <c r="E47641" t="s">
        <v>1015</v>
      </c>
      <c r="F47641" s="86">
        <v>13111366.028185001</v>
      </c>
    </row>
    <row r="47642" spans="1:6">
      <c r="A47642">
        <v>2023</v>
      </c>
      <c r="B47642" t="s">
        <v>1047</v>
      </c>
      <c r="C47642" t="s">
        <v>1022</v>
      </c>
      <c r="D47642" t="s">
        <v>972</v>
      </c>
      <c r="E47642" t="s">
        <v>1015</v>
      </c>
      <c r="F47642" s="86">
        <v>13083638.278037</v>
      </c>
    </row>
    <row r="47643" spans="1:6">
      <c r="A47643">
        <v>2024</v>
      </c>
      <c r="B47643" t="s">
        <v>1047</v>
      </c>
      <c r="C47643" t="s">
        <v>1022</v>
      </c>
      <c r="D47643" t="s">
        <v>972</v>
      </c>
      <c r="E47643" t="s">
        <v>1015</v>
      </c>
      <c r="F47643" s="86">
        <v>13046326.991231401</v>
      </c>
    </row>
    <row r="47644" spans="1:6">
      <c r="A47644">
        <v>2025</v>
      </c>
      <c r="B47644" t="s">
        <v>1047</v>
      </c>
      <c r="C47644" t="s">
        <v>1022</v>
      </c>
      <c r="D47644" t="s">
        <v>972</v>
      </c>
      <c r="E47644" t="s">
        <v>1015</v>
      </c>
      <c r="F47644" s="86">
        <v>13007152.613172499</v>
      </c>
    </row>
    <row r="47645" spans="1:6">
      <c r="A47645">
        <v>2026</v>
      </c>
      <c r="B47645" t="s">
        <v>1047</v>
      </c>
      <c r="C47645" t="s">
        <v>1022</v>
      </c>
      <c r="D47645" t="s">
        <v>972</v>
      </c>
      <c r="E47645" t="s">
        <v>1015</v>
      </c>
      <c r="F47645" s="86">
        <v>12966033.447455799</v>
      </c>
    </row>
    <row r="47646" spans="1:6">
      <c r="A47646">
        <v>2027</v>
      </c>
      <c r="B47646" t="s">
        <v>1047</v>
      </c>
      <c r="C47646" t="s">
        <v>1022</v>
      </c>
      <c r="D47646" t="s">
        <v>972</v>
      </c>
      <c r="E47646" t="s">
        <v>1015</v>
      </c>
      <c r="F47646" s="86">
        <v>12927131.016755201</v>
      </c>
    </row>
    <row r="47647" spans="1:6">
      <c r="A47647">
        <v>2028</v>
      </c>
      <c r="B47647" t="s">
        <v>1047</v>
      </c>
      <c r="C47647" t="s">
        <v>1022</v>
      </c>
      <c r="D47647" t="s">
        <v>972</v>
      </c>
      <c r="E47647" t="s">
        <v>1015</v>
      </c>
      <c r="F47647" s="86">
        <v>12895786.185633199</v>
      </c>
    </row>
    <row r="47648" spans="1:6">
      <c r="A47648">
        <v>2029</v>
      </c>
      <c r="B47648" t="s">
        <v>1047</v>
      </c>
      <c r="C47648" t="s">
        <v>1022</v>
      </c>
      <c r="D47648" t="s">
        <v>972</v>
      </c>
      <c r="E47648" t="s">
        <v>1015</v>
      </c>
      <c r="F47648" s="86">
        <v>12854199.919943901</v>
      </c>
    </row>
    <row r="47649" spans="1:6">
      <c r="A47649">
        <v>2030</v>
      </c>
      <c r="B47649" t="s">
        <v>1047</v>
      </c>
      <c r="C47649" t="s">
        <v>1022</v>
      </c>
      <c r="D47649" t="s">
        <v>972</v>
      </c>
      <c r="E47649" t="s">
        <v>1015</v>
      </c>
      <c r="F47649" s="86">
        <v>12811963.8449947</v>
      </c>
    </row>
    <row r="47650" spans="1:6">
      <c r="A47650">
        <v>2031</v>
      </c>
      <c r="B47650" t="s">
        <v>1047</v>
      </c>
      <c r="C47650" t="s">
        <v>1022</v>
      </c>
      <c r="D47650" t="s">
        <v>972</v>
      </c>
      <c r="E47650" t="s">
        <v>1015</v>
      </c>
      <c r="F47650" s="86">
        <v>12779514.0174582</v>
      </c>
    </row>
    <row r="47651" spans="1:6">
      <c r="A47651">
        <v>2032</v>
      </c>
      <c r="B47651" t="s">
        <v>1047</v>
      </c>
      <c r="C47651" t="s">
        <v>1022</v>
      </c>
      <c r="D47651" t="s">
        <v>972</v>
      </c>
      <c r="E47651" t="s">
        <v>1015</v>
      </c>
      <c r="F47651" s="86">
        <v>12746649.6199528</v>
      </c>
    </row>
    <row r="47652" spans="1:6">
      <c r="A47652">
        <v>2033</v>
      </c>
      <c r="B47652" t="s">
        <v>1047</v>
      </c>
      <c r="C47652" t="s">
        <v>1022</v>
      </c>
      <c r="D47652" t="s">
        <v>972</v>
      </c>
      <c r="E47652" t="s">
        <v>1015</v>
      </c>
      <c r="F47652" s="86">
        <v>12716143.3185925</v>
      </c>
    </row>
    <row r="47653" spans="1:6">
      <c r="A47653">
        <v>2034</v>
      </c>
      <c r="B47653" t="s">
        <v>1047</v>
      </c>
      <c r="C47653" t="s">
        <v>1022</v>
      </c>
      <c r="D47653" t="s">
        <v>972</v>
      </c>
      <c r="E47653" t="s">
        <v>1015</v>
      </c>
      <c r="F47653" s="86">
        <v>12688222.5792787</v>
      </c>
    </row>
    <row r="47654" spans="1:6">
      <c r="A47654">
        <v>2035</v>
      </c>
      <c r="B47654" t="s">
        <v>1047</v>
      </c>
      <c r="C47654" t="s">
        <v>1022</v>
      </c>
      <c r="D47654" t="s">
        <v>972</v>
      </c>
      <c r="E47654" t="s">
        <v>1015</v>
      </c>
      <c r="F47654" s="86">
        <v>12666499.431436401</v>
      </c>
    </row>
    <row r="47655" spans="1:6">
      <c r="A47655">
        <v>2036</v>
      </c>
      <c r="B47655" t="s">
        <v>1047</v>
      </c>
      <c r="C47655" t="s">
        <v>1022</v>
      </c>
      <c r="D47655" t="s">
        <v>972</v>
      </c>
      <c r="E47655" t="s">
        <v>1015</v>
      </c>
      <c r="F47655" s="86">
        <v>12658955.253761699</v>
      </c>
    </row>
    <row r="47656" spans="1:6">
      <c r="A47656">
        <v>2037</v>
      </c>
      <c r="B47656" t="s">
        <v>1047</v>
      </c>
      <c r="C47656" t="s">
        <v>1022</v>
      </c>
      <c r="D47656" t="s">
        <v>972</v>
      </c>
      <c r="E47656" t="s">
        <v>1015</v>
      </c>
      <c r="F47656" s="86">
        <v>12649536.3612531</v>
      </c>
    </row>
    <row r="47657" spans="1:6">
      <c r="A47657">
        <v>2038</v>
      </c>
      <c r="B47657" t="s">
        <v>1047</v>
      </c>
      <c r="C47657" t="s">
        <v>1022</v>
      </c>
      <c r="D47657" t="s">
        <v>972</v>
      </c>
      <c r="E47657" t="s">
        <v>1015</v>
      </c>
      <c r="F47657" s="86">
        <v>12644630.3234422</v>
      </c>
    </row>
    <row r="47658" spans="1:6">
      <c r="A47658">
        <v>2039</v>
      </c>
      <c r="B47658" t="s">
        <v>1047</v>
      </c>
      <c r="C47658" t="s">
        <v>1022</v>
      </c>
      <c r="D47658" t="s">
        <v>972</v>
      </c>
      <c r="E47658" t="s">
        <v>1015</v>
      </c>
      <c r="F47658" s="86">
        <v>12646787.077873999</v>
      </c>
    </row>
    <row r="47659" spans="1:6">
      <c r="A47659">
        <v>2040</v>
      </c>
      <c r="B47659" t="s">
        <v>1047</v>
      </c>
      <c r="C47659" t="s">
        <v>1022</v>
      </c>
      <c r="D47659" t="s">
        <v>972</v>
      </c>
      <c r="E47659" t="s">
        <v>1015</v>
      </c>
      <c r="F47659" s="86">
        <v>12653611.4918254</v>
      </c>
    </row>
    <row r="47660" spans="1:6">
      <c r="A47660">
        <v>2041</v>
      </c>
      <c r="B47660" t="s">
        <v>1047</v>
      </c>
      <c r="C47660" t="s">
        <v>1022</v>
      </c>
      <c r="D47660" t="s">
        <v>972</v>
      </c>
      <c r="E47660" t="s">
        <v>1015</v>
      </c>
      <c r="F47660" s="86">
        <v>12577578.0791071</v>
      </c>
    </row>
    <row r="47661" spans="1:6">
      <c r="A47661">
        <v>2042</v>
      </c>
      <c r="B47661" t="s">
        <v>1047</v>
      </c>
      <c r="C47661" t="s">
        <v>1022</v>
      </c>
      <c r="D47661" t="s">
        <v>972</v>
      </c>
      <c r="E47661" t="s">
        <v>1015</v>
      </c>
      <c r="F47661" s="86">
        <v>12512692.2319005</v>
      </c>
    </row>
    <row r="47662" spans="1:6">
      <c r="A47662">
        <v>2043</v>
      </c>
      <c r="B47662" t="s">
        <v>1047</v>
      </c>
      <c r="C47662" t="s">
        <v>1022</v>
      </c>
      <c r="D47662" t="s">
        <v>972</v>
      </c>
      <c r="E47662" t="s">
        <v>1015</v>
      </c>
      <c r="F47662" s="86">
        <v>12451101.371294299</v>
      </c>
    </row>
    <row r="47663" spans="1:6">
      <c r="A47663">
        <v>2044</v>
      </c>
      <c r="B47663" t="s">
        <v>1047</v>
      </c>
      <c r="C47663" t="s">
        <v>1022</v>
      </c>
      <c r="D47663" t="s">
        <v>972</v>
      </c>
      <c r="E47663" t="s">
        <v>1015</v>
      </c>
      <c r="F47663" s="86">
        <v>12396609.9887456</v>
      </c>
    </row>
    <row r="47664" spans="1:6">
      <c r="A47664">
        <v>2045</v>
      </c>
      <c r="B47664" t="s">
        <v>1047</v>
      </c>
      <c r="C47664" t="s">
        <v>1022</v>
      </c>
      <c r="D47664" t="s">
        <v>972</v>
      </c>
      <c r="E47664" t="s">
        <v>1015</v>
      </c>
      <c r="F47664" s="86">
        <v>12349016.856361801</v>
      </c>
    </row>
    <row r="47665" spans="1:6">
      <c r="A47665">
        <v>2046</v>
      </c>
      <c r="B47665" t="s">
        <v>1047</v>
      </c>
      <c r="C47665" t="s">
        <v>1022</v>
      </c>
      <c r="D47665" t="s">
        <v>972</v>
      </c>
      <c r="E47665" t="s">
        <v>1015</v>
      </c>
      <c r="F47665" s="86">
        <v>12307197.2656729</v>
      </c>
    </row>
    <row r="47666" spans="1:6">
      <c r="A47666">
        <v>2047</v>
      </c>
      <c r="B47666" t="s">
        <v>1047</v>
      </c>
      <c r="C47666" t="s">
        <v>1022</v>
      </c>
      <c r="D47666" t="s">
        <v>972</v>
      </c>
      <c r="E47666" t="s">
        <v>1015</v>
      </c>
      <c r="F47666" s="86">
        <v>12272928.3039751</v>
      </c>
    </row>
    <row r="47667" spans="1:6">
      <c r="A47667">
        <v>2048</v>
      </c>
      <c r="B47667" t="s">
        <v>1047</v>
      </c>
      <c r="C47667" t="s">
        <v>1022</v>
      </c>
      <c r="D47667" t="s">
        <v>972</v>
      </c>
      <c r="E47667" t="s">
        <v>1015</v>
      </c>
      <c r="F47667" s="86">
        <v>12237483.8019611</v>
      </c>
    </row>
    <row r="47668" spans="1:6">
      <c r="A47668">
        <v>2049</v>
      </c>
      <c r="B47668" t="s">
        <v>1047</v>
      </c>
      <c r="C47668" t="s">
        <v>1022</v>
      </c>
      <c r="D47668" t="s">
        <v>972</v>
      </c>
      <c r="E47668" t="s">
        <v>1015</v>
      </c>
      <c r="F47668" s="86">
        <v>12202845.962785</v>
      </c>
    </row>
    <row r="47669" spans="1:6">
      <c r="A47669">
        <v>2050</v>
      </c>
      <c r="B47669" t="s">
        <v>1047</v>
      </c>
      <c r="C47669" t="s">
        <v>1022</v>
      </c>
      <c r="D47669" t="s">
        <v>972</v>
      </c>
      <c r="E47669" t="s">
        <v>1015</v>
      </c>
      <c r="F47669" s="86">
        <v>12167952.4755702</v>
      </c>
    </row>
    <row r="47670" spans="1:6">
      <c r="A47670">
        <v>2017</v>
      </c>
      <c r="B47670" t="s">
        <v>1048</v>
      </c>
      <c r="C47670" t="s">
        <v>1022</v>
      </c>
      <c r="D47670" t="s">
        <v>972</v>
      </c>
      <c r="E47670" t="s">
        <v>1015</v>
      </c>
      <c r="F47670" s="86">
        <v>77750249.114704698</v>
      </c>
    </row>
    <row r="47671" spans="1:6">
      <c r="A47671">
        <v>2018</v>
      </c>
      <c r="B47671" t="s">
        <v>1048</v>
      </c>
      <c r="C47671" t="s">
        <v>1022</v>
      </c>
      <c r="D47671" t="s">
        <v>972</v>
      </c>
      <c r="E47671" t="s">
        <v>1015</v>
      </c>
      <c r="F47671" s="86">
        <v>79576354.424238905</v>
      </c>
    </row>
    <row r="47672" spans="1:6">
      <c r="A47672">
        <v>2019</v>
      </c>
      <c r="B47672" t="s">
        <v>1048</v>
      </c>
      <c r="C47672" t="s">
        <v>1022</v>
      </c>
      <c r="D47672" t="s">
        <v>972</v>
      </c>
      <c r="E47672" t="s">
        <v>1015</v>
      </c>
      <c r="F47672" s="86">
        <v>80187585.344049007</v>
      </c>
    </row>
    <row r="47673" spans="1:6">
      <c r="A47673">
        <v>2020</v>
      </c>
      <c r="B47673" t="s">
        <v>1048</v>
      </c>
      <c r="C47673" t="s">
        <v>1022</v>
      </c>
      <c r="D47673" t="s">
        <v>972</v>
      </c>
      <c r="E47673" t="s">
        <v>1015</v>
      </c>
      <c r="F47673" s="86">
        <v>80666030.239510193</v>
      </c>
    </row>
    <row r="47674" spans="1:6">
      <c r="A47674">
        <v>2021</v>
      </c>
      <c r="B47674" t="s">
        <v>1048</v>
      </c>
      <c r="C47674" t="s">
        <v>1022</v>
      </c>
      <c r="D47674" t="s">
        <v>972</v>
      </c>
      <c r="E47674" t="s">
        <v>1015</v>
      </c>
      <c r="F47674" s="86">
        <v>81100432.149946496</v>
      </c>
    </row>
    <row r="47675" spans="1:6">
      <c r="A47675">
        <v>2022</v>
      </c>
      <c r="B47675" t="s">
        <v>1048</v>
      </c>
      <c r="C47675" t="s">
        <v>1022</v>
      </c>
      <c r="D47675" t="s">
        <v>972</v>
      </c>
      <c r="E47675" t="s">
        <v>1015</v>
      </c>
      <c r="F47675" s="86">
        <v>81422695.017369404</v>
      </c>
    </row>
    <row r="47676" spans="1:6">
      <c r="A47676">
        <v>2023</v>
      </c>
      <c r="B47676" t="s">
        <v>1048</v>
      </c>
      <c r="C47676" t="s">
        <v>1022</v>
      </c>
      <c r="D47676" t="s">
        <v>972</v>
      </c>
      <c r="E47676" t="s">
        <v>1015</v>
      </c>
      <c r="F47676" s="86">
        <v>81644397.269170493</v>
      </c>
    </row>
    <row r="47677" spans="1:6">
      <c r="A47677">
        <v>2024</v>
      </c>
      <c r="B47677" t="s">
        <v>1048</v>
      </c>
      <c r="C47677" t="s">
        <v>1022</v>
      </c>
      <c r="D47677" t="s">
        <v>972</v>
      </c>
      <c r="E47677" t="s">
        <v>1015</v>
      </c>
      <c r="F47677" s="86">
        <v>81846140.973170504</v>
      </c>
    </row>
    <row r="47678" spans="1:6">
      <c r="A47678">
        <v>2025</v>
      </c>
      <c r="B47678" t="s">
        <v>1048</v>
      </c>
      <c r="C47678" t="s">
        <v>1022</v>
      </c>
      <c r="D47678" t="s">
        <v>972</v>
      </c>
      <c r="E47678" t="s">
        <v>1015</v>
      </c>
      <c r="F47678" s="86">
        <v>81962936.6376113</v>
      </c>
    </row>
    <row r="47679" spans="1:6">
      <c r="A47679">
        <v>2026</v>
      </c>
      <c r="B47679" t="s">
        <v>1048</v>
      </c>
      <c r="C47679" t="s">
        <v>1022</v>
      </c>
      <c r="D47679" t="s">
        <v>972</v>
      </c>
      <c r="E47679" t="s">
        <v>1015</v>
      </c>
      <c r="F47679" s="86">
        <v>82066447.541461498</v>
      </c>
    </row>
    <row r="47680" spans="1:6">
      <c r="A47680">
        <v>2027</v>
      </c>
      <c r="B47680" t="s">
        <v>1048</v>
      </c>
      <c r="C47680" t="s">
        <v>1022</v>
      </c>
      <c r="D47680" t="s">
        <v>972</v>
      </c>
      <c r="E47680" t="s">
        <v>1015</v>
      </c>
      <c r="F47680" s="86">
        <v>82185584.017439395</v>
      </c>
    </row>
    <row r="47681" spans="1:6">
      <c r="A47681">
        <v>2028</v>
      </c>
      <c r="B47681" t="s">
        <v>1048</v>
      </c>
      <c r="C47681" t="s">
        <v>1022</v>
      </c>
      <c r="D47681" t="s">
        <v>972</v>
      </c>
      <c r="E47681" t="s">
        <v>1015</v>
      </c>
      <c r="F47681" s="86">
        <v>82275061.126384795</v>
      </c>
    </row>
    <row r="47682" spans="1:6">
      <c r="A47682">
        <v>2029</v>
      </c>
      <c r="B47682" t="s">
        <v>1048</v>
      </c>
      <c r="C47682" t="s">
        <v>1022</v>
      </c>
      <c r="D47682" t="s">
        <v>972</v>
      </c>
      <c r="E47682" t="s">
        <v>1015</v>
      </c>
      <c r="F47682" s="86">
        <v>82342684.956385598</v>
      </c>
    </row>
    <row r="47683" spans="1:6">
      <c r="A47683">
        <v>2030</v>
      </c>
      <c r="B47683" t="s">
        <v>1048</v>
      </c>
      <c r="C47683" t="s">
        <v>1022</v>
      </c>
      <c r="D47683" t="s">
        <v>972</v>
      </c>
      <c r="E47683" t="s">
        <v>1015</v>
      </c>
      <c r="F47683" s="86">
        <v>82411930.153967902</v>
      </c>
    </row>
    <row r="47684" spans="1:6">
      <c r="A47684">
        <v>2031</v>
      </c>
      <c r="B47684" t="s">
        <v>1048</v>
      </c>
      <c r="C47684" t="s">
        <v>1022</v>
      </c>
      <c r="D47684" t="s">
        <v>972</v>
      </c>
      <c r="E47684" t="s">
        <v>1015</v>
      </c>
      <c r="F47684" s="86">
        <v>82510893.100168496</v>
      </c>
    </row>
    <row r="47685" spans="1:6">
      <c r="A47685">
        <v>2032</v>
      </c>
      <c r="B47685" t="s">
        <v>1048</v>
      </c>
      <c r="C47685" t="s">
        <v>1022</v>
      </c>
      <c r="D47685" t="s">
        <v>972</v>
      </c>
      <c r="E47685" t="s">
        <v>1015</v>
      </c>
      <c r="F47685" s="86">
        <v>82631484.978104204</v>
      </c>
    </row>
    <row r="47686" spans="1:6">
      <c r="A47686">
        <v>2033</v>
      </c>
      <c r="B47686" t="s">
        <v>1048</v>
      </c>
      <c r="C47686" t="s">
        <v>1022</v>
      </c>
      <c r="D47686" t="s">
        <v>972</v>
      </c>
      <c r="E47686" t="s">
        <v>1015</v>
      </c>
      <c r="F47686" s="86">
        <v>82774758.059694007</v>
      </c>
    </row>
    <row r="47687" spans="1:6">
      <c r="A47687">
        <v>2034</v>
      </c>
      <c r="B47687" t="s">
        <v>1048</v>
      </c>
      <c r="C47687" t="s">
        <v>1022</v>
      </c>
      <c r="D47687" t="s">
        <v>972</v>
      </c>
      <c r="E47687" t="s">
        <v>1015</v>
      </c>
      <c r="F47687" s="86">
        <v>82967839.772717401</v>
      </c>
    </row>
    <row r="47688" spans="1:6">
      <c r="A47688">
        <v>2035</v>
      </c>
      <c r="B47688" t="s">
        <v>1048</v>
      </c>
      <c r="C47688" t="s">
        <v>1022</v>
      </c>
      <c r="D47688" t="s">
        <v>972</v>
      </c>
      <c r="E47688" t="s">
        <v>1015</v>
      </c>
      <c r="F47688" s="86">
        <v>83219558.3827952</v>
      </c>
    </row>
    <row r="47689" spans="1:6">
      <c r="A47689">
        <v>2036</v>
      </c>
      <c r="B47689" t="s">
        <v>1048</v>
      </c>
      <c r="C47689" t="s">
        <v>1022</v>
      </c>
      <c r="D47689" t="s">
        <v>972</v>
      </c>
      <c r="E47689" t="s">
        <v>1015</v>
      </c>
      <c r="F47689" s="86">
        <v>83505742.473898694</v>
      </c>
    </row>
    <row r="47690" spans="1:6">
      <c r="A47690">
        <v>2037</v>
      </c>
      <c r="B47690" t="s">
        <v>1048</v>
      </c>
      <c r="C47690" t="s">
        <v>1022</v>
      </c>
      <c r="D47690" t="s">
        <v>972</v>
      </c>
      <c r="E47690" t="s">
        <v>1015</v>
      </c>
      <c r="F47690" s="86">
        <v>83876029.9331332</v>
      </c>
    </row>
    <row r="47691" spans="1:6">
      <c r="A47691">
        <v>2038</v>
      </c>
      <c r="B47691" t="s">
        <v>1048</v>
      </c>
      <c r="C47691" t="s">
        <v>1022</v>
      </c>
      <c r="D47691" t="s">
        <v>972</v>
      </c>
      <c r="E47691" t="s">
        <v>1015</v>
      </c>
      <c r="F47691" s="86">
        <v>84294966.442458302</v>
      </c>
    </row>
    <row r="47692" spans="1:6">
      <c r="A47692">
        <v>2039</v>
      </c>
      <c r="B47692" t="s">
        <v>1048</v>
      </c>
      <c r="C47692" t="s">
        <v>1022</v>
      </c>
      <c r="D47692" t="s">
        <v>972</v>
      </c>
      <c r="E47692" t="s">
        <v>1015</v>
      </c>
      <c r="F47692" s="86">
        <v>84798262.478636906</v>
      </c>
    </row>
    <row r="47693" spans="1:6">
      <c r="A47693">
        <v>2040</v>
      </c>
      <c r="B47693" t="s">
        <v>1048</v>
      </c>
      <c r="C47693" t="s">
        <v>1022</v>
      </c>
      <c r="D47693" t="s">
        <v>972</v>
      </c>
      <c r="E47693" t="s">
        <v>1015</v>
      </c>
      <c r="F47693" s="86">
        <v>85330162.970522404</v>
      </c>
    </row>
    <row r="47694" spans="1:6">
      <c r="A47694">
        <v>2041</v>
      </c>
      <c r="B47694" t="s">
        <v>1048</v>
      </c>
      <c r="C47694" t="s">
        <v>1022</v>
      </c>
      <c r="D47694" t="s">
        <v>972</v>
      </c>
      <c r="E47694" t="s">
        <v>1015</v>
      </c>
      <c r="F47694" s="86">
        <v>85116800.824407205</v>
      </c>
    </row>
    <row r="47695" spans="1:6">
      <c r="A47695">
        <v>2042</v>
      </c>
      <c r="B47695" t="s">
        <v>1048</v>
      </c>
      <c r="C47695" t="s">
        <v>1022</v>
      </c>
      <c r="D47695" t="s">
        <v>972</v>
      </c>
      <c r="E47695" t="s">
        <v>1015</v>
      </c>
      <c r="F47695" s="86">
        <v>84961250.233397499</v>
      </c>
    </row>
    <row r="47696" spans="1:6">
      <c r="A47696">
        <v>2043</v>
      </c>
      <c r="B47696" t="s">
        <v>1048</v>
      </c>
      <c r="C47696" t="s">
        <v>1022</v>
      </c>
      <c r="D47696" t="s">
        <v>972</v>
      </c>
      <c r="E47696" t="s">
        <v>1015</v>
      </c>
      <c r="F47696" s="86">
        <v>84831237.801101804</v>
      </c>
    </row>
    <row r="47697" spans="1:6">
      <c r="A47697">
        <v>2044</v>
      </c>
      <c r="B47697" t="s">
        <v>1048</v>
      </c>
      <c r="C47697" t="s">
        <v>1022</v>
      </c>
      <c r="D47697" t="s">
        <v>972</v>
      </c>
      <c r="E47697" t="s">
        <v>1015</v>
      </c>
      <c r="F47697" s="86">
        <v>84746643.363772407</v>
      </c>
    </row>
    <row r="47698" spans="1:6">
      <c r="A47698">
        <v>2045</v>
      </c>
      <c r="B47698" t="s">
        <v>1048</v>
      </c>
      <c r="C47698" t="s">
        <v>1022</v>
      </c>
      <c r="D47698" t="s">
        <v>972</v>
      </c>
      <c r="E47698" t="s">
        <v>1015</v>
      </c>
      <c r="F47698" s="86">
        <v>84674508.839665696</v>
      </c>
    </row>
    <row r="47699" spans="1:6">
      <c r="A47699">
        <v>2046</v>
      </c>
      <c r="B47699" t="s">
        <v>1048</v>
      </c>
      <c r="C47699" t="s">
        <v>1022</v>
      </c>
      <c r="D47699" t="s">
        <v>972</v>
      </c>
      <c r="E47699" t="s">
        <v>1015</v>
      </c>
      <c r="F47699" s="86">
        <v>84620884.876165599</v>
      </c>
    </row>
    <row r="47700" spans="1:6">
      <c r="A47700">
        <v>2047</v>
      </c>
      <c r="B47700" t="s">
        <v>1048</v>
      </c>
      <c r="C47700" t="s">
        <v>1022</v>
      </c>
      <c r="D47700" t="s">
        <v>972</v>
      </c>
      <c r="E47700" t="s">
        <v>1015</v>
      </c>
      <c r="F47700" s="86">
        <v>84578726.249414206</v>
      </c>
    </row>
    <row r="47701" spans="1:6">
      <c r="A47701">
        <v>2048</v>
      </c>
      <c r="B47701" t="s">
        <v>1048</v>
      </c>
      <c r="C47701" t="s">
        <v>1022</v>
      </c>
      <c r="D47701" t="s">
        <v>972</v>
      </c>
      <c r="E47701" t="s">
        <v>1015</v>
      </c>
      <c r="F47701" s="86">
        <v>84555318.897639394</v>
      </c>
    </row>
    <row r="47702" spans="1:6">
      <c r="A47702">
        <v>2049</v>
      </c>
      <c r="B47702" t="s">
        <v>1048</v>
      </c>
      <c r="C47702" t="s">
        <v>1022</v>
      </c>
      <c r="D47702" t="s">
        <v>972</v>
      </c>
      <c r="E47702" t="s">
        <v>1015</v>
      </c>
      <c r="F47702" s="86">
        <v>84520225.003843695</v>
      </c>
    </row>
    <row r="47703" spans="1:6">
      <c r="A47703">
        <v>2050</v>
      </c>
      <c r="B47703" t="s">
        <v>1048</v>
      </c>
      <c r="C47703" t="s">
        <v>1022</v>
      </c>
      <c r="D47703" t="s">
        <v>972</v>
      </c>
      <c r="E47703" t="s">
        <v>1015</v>
      </c>
      <c r="F47703" s="86">
        <v>84483252.937538207</v>
      </c>
    </row>
    <row r="47704" spans="1:6">
      <c r="A47704">
        <v>2017</v>
      </c>
      <c r="B47704" t="s">
        <v>1049</v>
      </c>
      <c r="C47704" t="s">
        <v>1022</v>
      </c>
      <c r="D47704" t="s">
        <v>972</v>
      </c>
      <c r="E47704" t="s">
        <v>1015</v>
      </c>
      <c r="F47704" s="86">
        <v>15179596.5504993</v>
      </c>
    </row>
    <row r="47705" spans="1:6">
      <c r="A47705">
        <v>2018</v>
      </c>
      <c r="B47705" t="s">
        <v>1049</v>
      </c>
      <c r="C47705" t="s">
        <v>1022</v>
      </c>
      <c r="D47705" t="s">
        <v>972</v>
      </c>
      <c r="E47705" t="s">
        <v>1015</v>
      </c>
      <c r="F47705" s="86">
        <v>15869010.942444799</v>
      </c>
    </row>
    <row r="47706" spans="1:6">
      <c r="A47706">
        <v>2019</v>
      </c>
      <c r="B47706" t="s">
        <v>1049</v>
      </c>
      <c r="C47706" t="s">
        <v>1022</v>
      </c>
      <c r="D47706" t="s">
        <v>972</v>
      </c>
      <c r="E47706" t="s">
        <v>1015</v>
      </c>
      <c r="F47706" s="86">
        <v>16025545.3803364</v>
      </c>
    </row>
    <row r="47707" spans="1:6">
      <c r="A47707">
        <v>2020</v>
      </c>
      <c r="B47707" t="s">
        <v>1049</v>
      </c>
      <c r="C47707" t="s">
        <v>1022</v>
      </c>
      <c r="D47707" t="s">
        <v>972</v>
      </c>
      <c r="E47707" t="s">
        <v>1015</v>
      </c>
      <c r="F47707" s="86">
        <v>16152877.5325078</v>
      </c>
    </row>
    <row r="47708" spans="1:6">
      <c r="A47708">
        <v>2021</v>
      </c>
      <c r="B47708" t="s">
        <v>1049</v>
      </c>
      <c r="C47708" t="s">
        <v>1022</v>
      </c>
      <c r="D47708" t="s">
        <v>972</v>
      </c>
      <c r="E47708" t="s">
        <v>1015</v>
      </c>
      <c r="F47708" s="86">
        <v>16265280.6463273</v>
      </c>
    </row>
    <row r="47709" spans="1:6">
      <c r="A47709">
        <v>2022</v>
      </c>
      <c r="B47709" t="s">
        <v>1049</v>
      </c>
      <c r="C47709" t="s">
        <v>1022</v>
      </c>
      <c r="D47709" t="s">
        <v>972</v>
      </c>
      <c r="E47709" t="s">
        <v>1015</v>
      </c>
      <c r="F47709" s="86">
        <v>16360719.736178599</v>
      </c>
    </row>
    <row r="47710" spans="1:6">
      <c r="A47710">
        <v>2023</v>
      </c>
      <c r="B47710" t="s">
        <v>1049</v>
      </c>
      <c r="C47710" t="s">
        <v>1022</v>
      </c>
      <c r="D47710" t="s">
        <v>972</v>
      </c>
      <c r="E47710" t="s">
        <v>1015</v>
      </c>
      <c r="F47710" s="86">
        <v>16438581.5780329</v>
      </c>
    </row>
    <row r="47711" spans="1:6">
      <c r="A47711">
        <v>2024</v>
      </c>
      <c r="B47711" t="s">
        <v>1049</v>
      </c>
      <c r="C47711" t="s">
        <v>1022</v>
      </c>
      <c r="D47711" t="s">
        <v>972</v>
      </c>
      <c r="E47711" t="s">
        <v>1015</v>
      </c>
      <c r="F47711" s="86">
        <v>16497771.3798078</v>
      </c>
    </row>
    <row r="47712" spans="1:6">
      <c r="A47712">
        <v>2025</v>
      </c>
      <c r="B47712" t="s">
        <v>1049</v>
      </c>
      <c r="C47712" t="s">
        <v>1022</v>
      </c>
      <c r="D47712" t="s">
        <v>972</v>
      </c>
      <c r="E47712" t="s">
        <v>1015</v>
      </c>
      <c r="F47712" s="86">
        <v>16555606.928105099</v>
      </c>
    </row>
    <row r="47713" spans="1:6">
      <c r="A47713">
        <v>2026</v>
      </c>
      <c r="B47713" t="s">
        <v>1049</v>
      </c>
      <c r="C47713" t="s">
        <v>1022</v>
      </c>
      <c r="D47713" t="s">
        <v>972</v>
      </c>
      <c r="E47713" t="s">
        <v>1015</v>
      </c>
      <c r="F47713" s="86">
        <v>16611069.421373799</v>
      </c>
    </row>
    <row r="47714" spans="1:6">
      <c r="A47714">
        <v>2027</v>
      </c>
      <c r="B47714" t="s">
        <v>1049</v>
      </c>
      <c r="C47714" t="s">
        <v>1022</v>
      </c>
      <c r="D47714" t="s">
        <v>972</v>
      </c>
      <c r="E47714" t="s">
        <v>1015</v>
      </c>
      <c r="F47714" s="86">
        <v>16662525.7614918</v>
      </c>
    </row>
    <row r="47715" spans="1:6">
      <c r="A47715">
        <v>2028</v>
      </c>
      <c r="B47715" t="s">
        <v>1049</v>
      </c>
      <c r="C47715" t="s">
        <v>1022</v>
      </c>
      <c r="D47715" t="s">
        <v>972</v>
      </c>
      <c r="E47715" t="s">
        <v>1015</v>
      </c>
      <c r="F47715" s="86">
        <v>16711287.9667348</v>
      </c>
    </row>
    <row r="47716" spans="1:6">
      <c r="A47716">
        <v>2029</v>
      </c>
      <c r="B47716" t="s">
        <v>1049</v>
      </c>
      <c r="C47716" t="s">
        <v>1022</v>
      </c>
      <c r="D47716" t="s">
        <v>972</v>
      </c>
      <c r="E47716" t="s">
        <v>1015</v>
      </c>
      <c r="F47716" s="86">
        <v>16744408.563094201</v>
      </c>
    </row>
    <row r="47717" spans="1:6">
      <c r="A47717">
        <v>2030</v>
      </c>
      <c r="B47717" t="s">
        <v>1049</v>
      </c>
      <c r="C47717" t="s">
        <v>1022</v>
      </c>
      <c r="D47717" t="s">
        <v>972</v>
      </c>
      <c r="E47717" t="s">
        <v>1015</v>
      </c>
      <c r="F47717" s="86">
        <v>16784654.826622002</v>
      </c>
    </row>
    <row r="47718" spans="1:6">
      <c r="A47718">
        <v>2031</v>
      </c>
      <c r="B47718" t="s">
        <v>1049</v>
      </c>
      <c r="C47718" t="s">
        <v>1022</v>
      </c>
      <c r="D47718" t="s">
        <v>972</v>
      </c>
      <c r="E47718" t="s">
        <v>1015</v>
      </c>
      <c r="F47718" s="86">
        <v>16824198.635190599</v>
      </c>
    </row>
    <row r="47719" spans="1:6">
      <c r="A47719">
        <v>2032</v>
      </c>
      <c r="B47719" t="s">
        <v>1049</v>
      </c>
      <c r="C47719" t="s">
        <v>1022</v>
      </c>
      <c r="D47719" t="s">
        <v>972</v>
      </c>
      <c r="E47719" t="s">
        <v>1015</v>
      </c>
      <c r="F47719" s="86">
        <v>16866987.586469401</v>
      </c>
    </row>
    <row r="47720" spans="1:6">
      <c r="A47720">
        <v>2033</v>
      </c>
      <c r="B47720" t="s">
        <v>1049</v>
      </c>
      <c r="C47720" t="s">
        <v>1022</v>
      </c>
      <c r="D47720" t="s">
        <v>972</v>
      </c>
      <c r="E47720" t="s">
        <v>1015</v>
      </c>
      <c r="F47720" s="86">
        <v>16911702.5821761</v>
      </c>
    </row>
    <row r="47721" spans="1:6">
      <c r="A47721">
        <v>2034</v>
      </c>
      <c r="B47721" t="s">
        <v>1049</v>
      </c>
      <c r="C47721" t="s">
        <v>1022</v>
      </c>
      <c r="D47721" t="s">
        <v>972</v>
      </c>
      <c r="E47721" t="s">
        <v>1015</v>
      </c>
      <c r="F47721" s="86">
        <v>16963393.242329702</v>
      </c>
    </row>
    <row r="47722" spans="1:6">
      <c r="A47722">
        <v>2035</v>
      </c>
      <c r="B47722" t="s">
        <v>1049</v>
      </c>
      <c r="C47722" t="s">
        <v>1022</v>
      </c>
      <c r="D47722" t="s">
        <v>972</v>
      </c>
      <c r="E47722" t="s">
        <v>1015</v>
      </c>
      <c r="F47722" s="86">
        <v>17017124.5909536</v>
      </c>
    </row>
    <row r="47723" spans="1:6">
      <c r="A47723">
        <v>2036</v>
      </c>
      <c r="B47723" t="s">
        <v>1049</v>
      </c>
      <c r="C47723" t="s">
        <v>1022</v>
      </c>
      <c r="D47723" t="s">
        <v>972</v>
      </c>
      <c r="E47723" t="s">
        <v>1015</v>
      </c>
      <c r="F47723" s="86">
        <v>17094389.1375794</v>
      </c>
    </row>
    <row r="47724" spans="1:6">
      <c r="A47724">
        <v>2037</v>
      </c>
      <c r="B47724" t="s">
        <v>1049</v>
      </c>
      <c r="C47724" t="s">
        <v>1022</v>
      </c>
      <c r="D47724" t="s">
        <v>972</v>
      </c>
      <c r="E47724" t="s">
        <v>1015</v>
      </c>
      <c r="F47724" s="86">
        <v>17180234.362472899</v>
      </c>
    </row>
    <row r="47725" spans="1:6">
      <c r="A47725">
        <v>2038</v>
      </c>
      <c r="B47725" t="s">
        <v>1049</v>
      </c>
      <c r="C47725" t="s">
        <v>1022</v>
      </c>
      <c r="D47725" t="s">
        <v>972</v>
      </c>
      <c r="E47725" t="s">
        <v>1015</v>
      </c>
      <c r="F47725" s="86">
        <v>17281138.0210521</v>
      </c>
    </row>
    <row r="47726" spans="1:6">
      <c r="A47726">
        <v>2039</v>
      </c>
      <c r="B47726" t="s">
        <v>1049</v>
      </c>
      <c r="C47726" t="s">
        <v>1022</v>
      </c>
      <c r="D47726" t="s">
        <v>972</v>
      </c>
      <c r="E47726" t="s">
        <v>1015</v>
      </c>
      <c r="F47726" s="86">
        <v>17390186.379976399</v>
      </c>
    </row>
    <row r="47727" spans="1:6">
      <c r="A47727">
        <v>2040</v>
      </c>
      <c r="B47727" t="s">
        <v>1049</v>
      </c>
      <c r="C47727" t="s">
        <v>1022</v>
      </c>
      <c r="D47727" t="s">
        <v>972</v>
      </c>
      <c r="E47727" t="s">
        <v>1015</v>
      </c>
      <c r="F47727" s="86">
        <v>17511289.417719699</v>
      </c>
    </row>
    <row r="47728" spans="1:6">
      <c r="A47728">
        <v>2041</v>
      </c>
      <c r="B47728" t="s">
        <v>1049</v>
      </c>
      <c r="C47728" t="s">
        <v>1022</v>
      </c>
      <c r="D47728" t="s">
        <v>972</v>
      </c>
      <c r="E47728" t="s">
        <v>1015</v>
      </c>
      <c r="F47728" s="86">
        <v>17545132.550900199</v>
      </c>
    </row>
    <row r="47729" spans="1:6">
      <c r="A47729">
        <v>2042</v>
      </c>
      <c r="B47729" t="s">
        <v>1049</v>
      </c>
      <c r="C47729" t="s">
        <v>1022</v>
      </c>
      <c r="D47729" t="s">
        <v>972</v>
      </c>
      <c r="E47729" t="s">
        <v>1015</v>
      </c>
      <c r="F47729" s="86">
        <v>17592628.2831425</v>
      </c>
    </row>
    <row r="47730" spans="1:6">
      <c r="A47730">
        <v>2043</v>
      </c>
      <c r="B47730" t="s">
        <v>1049</v>
      </c>
      <c r="C47730" t="s">
        <v>1022</v>
      </c>
      <c r="D47730" t="s">
        <v>972</v>
      </c>
      <c r="E47730" t="s">
        <v>1015</v>
      </c>
      <c r="F47730" s="86">
        <v>17644992.084217601</v>
      </c>
    </row>
    <row r="47731" spans="1:6">
      <c r="A47731">
        <v>2044</v>
      </c>
      <c r="B47731" t="s">
        <v>1049</v>
      </c>
      <c r="C47731" t="s">
        <v>1022</v>
      </c>
      <c r="D47731" t="s">
        <v>972</v>
      </c>
      <c r="E47731" t="s">
        <v>1015</v>
      </c>
      <c r="F47731" s="86">
        <v>17709006.921140101</v>
      </c>
    </row>
    <row r="47732" spans="1:6">
      <c r="A47732">
        <v>2045</v>
      </c>
      <c r="B47732" t="s">
        <v>1049</v>
      </c>
      <c r="C47732" t="s">
        <v>1022</v>
      </c>
      <c r="D47732" t="s">
        <v>972</v>
      </c>
      <c r="E47732" t="s">
        <v>1015</v>
      </c>
      <c r="F47732" s="86">
        <v>17775874.712317102</v>
      </c>
    </row>
    <row r="47733" spans="1:6">
      <c r="A47733">
        <v>2046</v>
      </c>
      <c r="B47733" t="s">
        <v>1049</v>
      </c>
      <c r="C47733" t="s">
        <v>1022</v>
      </c>
      <c r="D47733" t="s">
        <v>972</v>
      </c>
      <c r="E47733" t="s">
        <v>1015</v>
      </c>
      <c r="F47733" s="86">
        <v>17851710.351102501</v>
      </c>
    </row>
    <row r="47734" spans="1:6">
      <c r="A47734">
        <v>2047</v>
      </c>
      <c r="B47734" t="s">
        <v>1049</v>
      </c>
      <c r="C47734" t="s">
        <v>1022</v>
      </c>
      <c r="D47734" t="s">
        <v>972</v>
      </c>
      <c r="E47734" t="s">
        <v>1015</v>
      </c>
      <c r="F47734" s="86">
        <v>17927067.3776884</v>
      </c>
    </row>
    <row r="47735" spans="1:6">
      <c r="A47735">
        <v>2048</v>
      </c>
      <c r="B47735" t="s">
        <v>1049</v>
      </c>
      <c r="C47735" t="s">
        <v>1022</v>
      </c>
      <c r="D47735" t="s">
        <v>972</v>
      </c>
      <c r="E47735" t="s">
        <v>1015</v>
      </c>
      <c r="F47735" s="86">
        <v>18008450.8152081</v>
      </c>
    </row>
    <row r="47736" spans="1:6">
      <c r="A47736">
        <v>2049</v>
      </c>
      <c r="B47736" t="s">
        <v>1049</v>
      </c>
      <c r="C47736" t="s">
        <v>1022</v>
      </c>
      <c r="D47736" t="s">
        <v>972</v>
      </c>
      <c r="E47736" t="s">
        <v>1015</v>
      </c>
      <c r="F47736" s="86">
        <v>18086544.815400802</v>
      </c>
    </row>
    <row r="47737" spans="1:6">
      <c r="A47737">
        <v>2050</v>
      </c>
      <c r="B47737" t="s">
        <v>1049</v>
      </c>
      <c r="C47737" t="s">
        <v>1022</v>
      </c>
      <c r="D47737" t="s">
        <v>972</v>
      </c>
      <c r="E47737" t="s">
        <v>1015</v>
      </c>
      <c r="F47737" s="86">
        <v>18168489.3575105</v>
      </c>
    </row>
    <row r="47738" spans="1:6">
      <c r="A47738">
        <v>2017</v>
      </c>
      <c r="B47738" t="s">
        <v>1050</v>
      </c>
      <c r="C47738" t="s">
        <v>1022</v>
      </c>
      <c r="D47738" t="s">
        <v>972</v>
      </c>
      <c r="E47738" t="s">
        <v>1015</v>
      </c>
      <c r="F47738" s="86">
        <v>24504414.609383099</v>
      </c>
    </row>
    <row r="47739" spans="1:6">
      <c r="A47739">
        <v>2018</v>
      </c>
      <c r="B47739" t="s">
        <v>1050</v>
      </c>
      <c r="C47739" t="s">
        <v>1022</v>
      </c>
      <c r="D47739" t="s">
        <v>972</v>
      </c>
      <c r="E47739" t="s">
        <v>1015</v>
      </c>
      <c r="F47739" s="86">
        <v>25084983.499990799</v>
      </c>
    </row>
    <row r="47740" spans="1:6">
      <c r="A47740">
        <v>2019</v>
      </c>
      <c r="B47740" t="s">
        <v>1050</v>
      </c>
      <c r="C47740" t="s">
        <v>1022</v>
      </c>
      <c r="D47740" t="s">
        <v>972</v>
      </c>
      <c r="E47740" t="s">
        <v>1015</v>
      </c>
      <c r="F47740" s="86">
        <v>25282598.755901199</v>
      </c>
    </row>
    <row r="47741" spans="1:6">
      <c r="A47741">
        <v>2020</v>
      </c>
      <c r="B47741" t="s">
        <v>1050</v>
      </c>
      <c r="C47741" t="s">
        <v>1022</v>
      </c>
      <c r="D47741" t="s">
        <v>972</v>
      </c>
      <c r="E47741" t="s">
        <v>1015</v>
      </c>
      <c r="F47741" s="86">
        <v>25438282.671369702</v>
      </c>
    </row>
    <row r="47742" spans="1:6">
      <c r="A47742">
        <v>2021</v>
      </c>
      <c r="B47742" t="s">
        <v>1050</v>
      </c>
      <c r="C47742" t="s">
        <v>1022</v>
      </c>
      <c r="D47742" t="s">
        <v>972</v>
      </c>
      <c r="E47742" t="s">
        <v>1015</v>
      </c>
      <c r="F47742" s="86">
        <v>25580070.414479099</v>
      </c>
    </row>
    <row r="47743" spans="1:6">
      <c r="A47743">
        <v>2022</v>
      </c>
      <c r="B47743" t="s">
        <v>1050</v>
      </c>
      <c r="C47743" t="s">
        <v>1022</v>
      </c>
      <c r="D47743" t="s">
        <v>972</v>
      </c>
      <c r="E47743" t="s">
        <v>1015</v>
      </c>
      <c r="F47743" s="86">
        <v>25686432.533854201</v>
      </c>
    </row>
    <row r="47744" spans="1:6">
      <c r="A47744">
        <v>2023</v>
      </c>
      <c r="B47744" t="s">
        <v>1050</v>
      </c>
      <c r="C47744" t="s">
        <v>1022</v>
      </c>
      <c r="D47744" t="s">
        <v>972</v>
      </c>
      <c r="E47744" t="s">
        <v>1015</v>
      </c>
      <c r="F47744" s="86">
        <v>25760998.754003901</v>
      </c>
    </row>
    <row r="47745" spans="1:6">
      <c r="A47745">
        <v>2024</v>
      </c>
      <c r="B47745" t="s">
        <v>1050</v>
      </c>
      <c r="C47745" t="s">
        <v>1022</v>
      </c>
      <c r="D47745" t="s">
        <v>972</v>
      </c>
      <c r="E47745" t="s">
        <v>1015</v>
      </c>
      <c r="F47745" s="86">
        <v>25829252.674784198</v>
      </c>
    </row>
    <row r="47746" spans="1:6">
      <c r="A47746">
        <v>2025</v>
      </c>
      <c r="B47746" t="s">
        <v>1050</v>
      </c>
      <c r="C47746" t="s">
        <v>1022</v>
      </c>
      <c r="D47746" t="s">
        <v>972</v>
      </c>
      <c r="E47746" t="s">
        <v>1015</v>
      </c>
      <c r="F47746" s="86">
        <v>25870614.552477598</v>
      </c>
    </row>
    <row r="47747" spans="1:6">
      <c r="A47747">
        <v>2026</v>
      </c>
      <c r="B47747" t="s">
        <v>1050</v>
      </c>
      <c r="C47747" t="s">
        <v>1022</v>
      </c>
      <c r="D47747" t="s">
        <v>972</v>
      </c>
      <c r="E47747" t="s">
        <v>1015</v>
      </c>
      <c r="F47747" s="86">
        <v>25907740.542794101</v>
      </c>
    </row>
    <row r="47748" spans="1:6">
      <c r="A47748">
        <v>2027</v>
      </c>
      <c r="B47748" t="s">
        <v>1050</v>
      </c>
      <c r="C47748" t="s">
        <v>1022</v>
      </c>
      <c r="D47748" t="s">
        <v>972</v>
      </c>
      <c r="E47748" t="s">
        <v>1015</v>
      </c>
      <c r="F47748" s="86">
        <v>25949789.3855418</v>
      </c>
    </row>
    <row r="47749" spans="1:6">
      <c r="A47749">
        <v>2028</v>
      </c>
      <c r="B47749" t="s">
        <v>1050</v>
      </c>
      <c r="C47749" t="s">
        <v>1022</v>
      </c>
      <c r="D47749" t="s">
        <v>972</v>
      </c>
      <c r="E47749" t="s">
        <v>1015</v>
      </c>
      <c r="F47749" s="86">
        <v>25982371.284598202</v>
      </c>
    </row>
    <row r="47750" spans="1:6">
      <c r="A47750">
        <v>2029</v>
      </c>
      <c r="B47750" t="s">
        <v>1050</v>
      </c>
      <c r="C47750" t="s">
        <v>1022</v>
      </c>
      <c r="D47750" t="s">
        <v>972</v>
      </c>
      <c r="E47750" t="s">
        <v>1015</v>
      </c>
      <c r="F47750" s="86">
        <v>26007911.4078882</v>
      </c>
    </row>
    <row r="47751" spans="1:6">
      <c r="A47751">
        <v>2030</v>
      </c>
      <c r="B47751" t="s">
        <v>1050</v>
      </c>
      <c r="C47751" t="s">
        <v>1022</v>
      </c>
      <c r="D47751" t="s">
        <v>972</v>
      </c>
      <c r="E47751" t="s">
        <v>1015</v>
      </c>
      <c r="F47751" s="86">
        <v>26033688.844622299</v>
      </c>
    </row>
    <row r="47752" spans="1:6">
      <c r="A47752">
        <v>2031</v>
      </c>
      <c r="B47752" t="s">
        <v>1050</v>
      </c>
      <c r="C47752" t="s">
        <v>1022</v>
      </c>
      <c r="D47752" t="s">
        <v>972</v>
      </c>
      <c r="E47752" t="s">
        <v>1015</v>
      </c>
      <c r="F47752" s="86">
        <v>26068241.735039901</v>
      </c>
    </row>
    <row r="47753" spans="1:6">
      <c r="A47753">
        <v>2032</v>
      </c>
      <c r="B47753" t="s">
        <v>1050</v>
      </c>
      <c r="C47753" t="s">
        <v>1022</v>
      </c>
      <c r="D47753" t="s">
        <v>972</v>
      </c>
      <c r="E47753" t="s">
        <v>1015</v>
      </c>
      <c r="F47753" s="86">
        <v>26108738.752008099</v>
      </c>
    </row>
    <row r="47754" spans="1:6">
      <c r="A47754">
        <v>2033</v>
      </c>
      <c r="B47754" t="s">
        <v>1050</v>
      </c>
      <c r="C47754" t="s">
        <v>1022</v>
      </c>
      <c r="D47754" t="s">
        <v>972</v>
      </c>
      <c r="E47754" t="s">
        <v>1015</v>
      </c>
      <c r="F47754" s="86">
        <v>26155363.8705712</v>
      </c>
    </row>
    <row r="47755" spans="1:6">
      <c r="A47755">
        <v>2034</v>
      </c>
      <c r="B47755" t="s">
        <v>1050</v>
      </c>
      <c r="C47755" t="s">
        <v>1022</v>
      </c>
      <c r="D47755" t="s">
        <v>972</v>
      </c>
      <c r="E47755" t="s">
        <v>1015</v>
      </c>
      <c r="F47755" s="86">
        <v>26216721.339306802</v>
      </c>
    </row>
    <row r="47756" spans="1:6">
      <c r="A47756">
        <v>2035</v>
      </c>
      <c r="B47756" t="s">
        <v>1050</v>
      </c>
      <c r="C47756" t="s">
        <v>1022</v>
      </c>
      <c r="D47756" t="s">
        <v>972</v>
      </c>
      <c r="E47756" t="s">
        <v>1015</v>
      </c>
      <c r="F47756" s="86">
        <v>26296122.8184756</v>
      </c>
    </row>
    <row r="47757" spans="1:6">
      <c r="A47757">
        <v>2036</v>
      </c>
      <c r="B47757" t="s">
        <v>1050</v>
      </c>
      <c r="C47757" t="s">
        <v>1022</v>
      </c>
      <c r="D47757" t="s">
        <v>972</v>
      </c>
      <c r="E47757" t="s">
        <v>1015</v>
      </c>
      <c r="F47757" s="86">
        <v>26386459.712049499</v>
      </c>
    </row>
    <row r="47758" spans="1:6">
      <c r="A47758">
        <v>2037</v>
      </c>
      <c r="B47758" t="s">
        <v>1050</v>
      </c>
      <c r="C47758" t="s">
        <v>1022</v>
      </c>
      <c r="D47758" t="s">
        <v>972</v>
      </c>
      <c r="E47758" t="s">
        <v>1015</v>
      </c>
      <c r="F47758" s="86">
        <v>26503605.897788599</v>
      </c>
    </row>
    <row r="47759" spans="1:6">
      <c r="A47759">
        <v>2038</v>
      </c>
      <c r="B47759" t="s">
        <v>1050</v>
      </c>
      <c r="C47759" t="s">
        <v>1022</v>
      </c>
      <c r="D47759" t="s">
        <v>972</v>
      </c>
      <c r="E47759" t="s">
        <v>1015</v>
      </c>
      <c r="F47759" s="86">
        <v>26636450.433951799</v>
      </c>
    </row>
    <row r="47760" spans="1:6">
      <c r="A47760">
        <v>2039</v>
      </c>
      <c r="B47760" t="s">
        <v>1050</v>
      </c>
      <c r="C47760" t="s">
        <v>1022</v>
      </c>
      <c r="D47760" t="s">
        <v>972</v>
      </c>
      <c r="E47760" t="s">
        <v>1015</v>
      </c>
      <c r="F47760" s="86">
        <v>26796313.513668399</v>
      </c>
    </row>
    <row r="47761" spans="1:6">
      <c r="A47761">
        <v>2040</v>
      </c>
      <c r="B47761" t="s">
        <v>1050</v>
      </c>
      <c r="C47761" t="s">
        <v>1022</v>
      </c>
      <c r="D47761" t="s">
        <v>972</v>
      </c>
      <c r="E47761" t="s">
        <v>1015</v>
      </c>
      <c r="F47761" s="86">
        <v>26965457.080129299</v>
      </c>
    </row>
    <row r="47762" spans="1:6">
      <c r="A47762">
        <v>2041</v>
      </c>
      <c r="B47762" t="s">
        <v>1050</v>
      </c>
      <c r="C47762" t="s">
        <v>1022</v>
      </c>
      <c r="D47762" t="s">
        <v>972</v>
      </c>
      <c r="E47762" t="s">
        <v>1015</v>
      </c>
      <c r="F47762" s="86">
        <v>26898795.3906544</v>
      </c>
    </row>
    <row r="47763" spans="1:6">
      <c r="A47763">
        <v>2042</v>
      </c>
      <c r="B47763" t="s">
        <v>1050</v>
      </c>
      <c r="C47763" t="s">
        <v>1022</v>
      </c>
      <c r="D47763" t="s">
        <v>972</v>
      </c>
      <c r="E47763" t="s">
        <v>1015</v>
      </c>
      <c r="F47763" s="86">
        <v>26850645.667560801</v>
      </c>
    </row>
    <row r="47764" spans="1:6">
      <c r="A47764">
        <v>2043</v>
      </c>
      <c r="B47764" t="s">
        <v>1050</v>
      </c>
      <c r="C47764" t="s">
        <v>1022</v>
      </c>
      <c r="D47764" t="s">
        <v>972</v>
      </c>
      <c r="E47764" t="s">
        <v>1015</v>
      </c>
      <c r="F47764" s="86">
        <v>26810805.204941701</v>
      </c>
    </row>
    <row r="47765" spans="1:6">
      <c r="A47765">
        <v>2044</v>
      </c>
      <c r="B47765" t="s">
        <v>1050</v>
      </c>
      <c r="C47765" t="s">
        <v>1022</v>
      </c>
      <c r="D47765" t="s">
        <v>972</v>
      </c>
      <c r="E47765" t="s">
        <v>1015</v>
      </c>
      <c r="F47765" s="86">
        <v>26785549.480161201</v>
      </c>
    </row>
    <row r="47766" spans="1:6">
      <c r="A47766">
        <v>2045</v>
      </c>
      <c r="B47766" t="s">
        <v>1050</v>
      </c>
      <c r="C47766" t="s">
        <v>1022</v>
      </c>
      <c r="D47766" t="s">
        <v>972</v>
      </c>
      <c r="E47766" t="s">
        <v>1015</v>
      </c>
      <c r="F47766" s="86">
        <v>26764453.310911398</v>
      </c>
    </row>
    <row r="47767" spans="1:6">
      <c r="A47767">
        <v>2046</v>
      </c>
      <c r="B47767" t="s">
        <v>1050</v>
      </c>
      <c r="C47767" t="s">
        <v>1022</v>
      </c>
      <c r="D47767" t="s">
        <v>972</v>
      </c>
      <c r="E47767" t="s">
        <v>1015</v>
      </c>
      <c r="F47767" s="86">
        <v>26749414.826836798</v>
      </c>
    </row>
    <row r="47768" spans="1:6">
      <c r="A47768">
        <v>2047</v>
      </c>
      <c r="B47768" t="s">
        <v>1050</v>
      </c>
      <c r="C47768" t="s">
        <v>1022</v>
      </c>
      <c r="D47768" t="s">
        <v>972</v>
      </c>
      <c r="E47768" t="s">
        <v>1015</v>
      </c>
      <c r="F47768" s="86">
        <v>26738197.540086702</v>
      </c>
    </row>
    <row r="47769" spans="1:6">
      <c r="A47769">
        <v>2048</v>
      </c>
      <c r="B47769" t="s">
        <v>1050</v>
      </c>
      <c r="C47769" t="s">
        <v>1022</v>
      </c>
      <c r="D47769" t="s">
        <v>972</v>
      </c>
      <c r="E47769" t="s">
        <v>1015</v>
      </c>
      <c r="F47769" s="86">
        <v>26733098.6410814</v>
      </c>
    </row>
    <row r="47770" spans="1:6">
      <c r="A47770">
        <v>2049</v>
      </c>
      <c r="B47770" t="s">
        <v>1050</v>
      </c>
      <c r="C47770" t="s">
        <v>1022</v>
      </c>
      <c r="D47770" t="s">
        <v>972</v>
      </c>
      <c r="E47770" t="s">
        <v>1015</v>
      </c>
      <c r="F47770" s="86">
        <v>26724496.872899</v>
      </c>
    </row>
    <row r="47771" spans="1:6">
      <c r="A47771">
        <v>2050</v>
      </c>
      <c r="B47771" t="s">
        <v>1050</v>
      </c>
      <c r="C47771" t="s">
        <v>1022</v>
      </c>
      <c r="D47771" t="s">
        <v>972</v>
      </c>
      <c r="E47771" t="s">
        <v>1015</v>
      </c>
      <c r="F47771" s="86">
        <v>26715496.889490299</v>
      </c>
    </row>
    <row r="47772" spans="1:6">
      <c r="A47772">
        <v>2017</v>
      </c>
      <c r="B47772" t="s">
        <v>1051</v>
      </c>
      <c r="C47772" t="s">
        <v>1022</v>
      </c>
      <c r="D47772" t="s">
        <v>972</v>
      </c>
      <c r="E47772" t="s">
        <v>1015</v>
      </c>
      <c r="F47772" s="86">
        <v>20854077.761564501</v>
      </c>
    </row>
    <row r="47773" spans="1:6">
      <c r="A47773">
        <v>2018</v>
      </c>
      <c r="B47773" t="s">
        <v>1051</v>
      </c>
      <c r="C47773" t="s">
        <v>1022</v>
      </c>
      <c r="D47773" t="s">
        <v>972</v>
      </c>
      <c r="E47773" t="s">
        <v>1015</v>
      </c>
      <c r="F47773" s="86">
        <v>21801687.6929571</v>
      </c>
    </row>
    <row r="47774" spans="1:6">
      <c r="A47774">
        <v>2019</v>
      </c>
      <c r="B47774" t="s">
        <v>1051</v>
      </c>
      <c r="C47774" t="s">
        <v>1022</v>
      </c>
      <c r="D47774" t="s">
        <v>972</v>
      </c>
      <c r="E47774" t="s">
        <v>1015</v>
      </c>
      <c r="F47774" s="86">
        <v>22017973.789252099</v>
      </c>
    </row>
    <row r="47775" spans="1:6">
      <c r="A47775">
        <v>2020</v>
      </c>
      <c r="B47775" t="s">
        <v>1051</v>
      </c>
      <c r="C47775" t="s">
        <v>1022</v>
      </c>
      <c r="D47775" t="s">
        <v>972</v>
      </c>
      <c r="E47775" t="s">
        <v>1015</v>
      </c>
      <c r="F47775" s="86">
        <v>22195273.148680702</v>
      </c>
    </row>
    <row r="47776" spans="1:6">
      <c r="A47776">
        <v>2021</v>
      </c>
      <c r="B47776" t="s">
        <v>1051</v>
      </c>
      <c r="C47776" t="s">
        <v>1022</v>
      </c>
      <c r="D47776" t="s">
        <v>972</v>
      </c>
      <c r="E47776" t="s">
        <v>1015</v>
      </c>
      <c r="F47776" s="86">
        <v>22352644.1689585</v>
      </c>
    </row>
    <row r="47777" spans="1:6">
      <c r="A47777">
        <v>2022</v>
      </c>
      <c r="B47777" t="s">
        <v>1051</v>
      </c>
      <c r="C47777" t="s">
        <v>1022</v>
      </c>
      <c r="D47777" t="s">
        <v>972</v>
      </c>
      <c r="E47777" t="s">
        <v>1015</v>
      </c>
      <c r="F47777" s="86">
        <v>22487224.5168656</v>
      </c>
    </row>
    <row r="47778" spans="1:6">
      <c r="A47778">
        <v>2023</v>
      </c>
      <c r="B47778" t="s">
        <v>1051</v>
      </c>
      <c r="C47778" t="s">
        <v>1022</v>
      </c>
      <c r="D47778" t="s">
        <v>972</v>
      </c>
      <c r="E47778" t="s">
        <v>1015</v>
      </c>
      <c r="F47778" s="86">
        <v>22598166.178729601</v>
      </c>
    </row>
    <row r="47779" spans="1:6">
      <c r="A47779">
        <v>2024</v>
      </c>
      <c r="B47779" t="s">
        <v>1051</v>
      </c>
      <c r="C47779" t="s">
        <v>1022</v>
      </c>
      <c r="D47779" t="s">
        <v>972</v>
      </c>
      <c r="E47779" t="s">
        <v>1015</v>
      </c>
      <c r="F47779" s="86">
        <v>22684245.304737199</v>
      </c>
    </row>
    <row r="47780" spans="1:6">
      <c r="A47780">
        <v>2025</v>
      </c>
      <c r="B47780" t="s">
        <v>1051</v>
      </c>
      <c r="C47780" t="s">
        <v>1022</v>
      </c>
      <c r="D47780" t="s">
        <v>972</v>
      </c>
      <c r="E47780" t="s">
        <v>1015</v>
      </c>
      <c r="F47780" s="86">
        <v>22768711.868981902</v>
      </c>
    </row>
    <row r="47781" spans="1:6">
      <c r="A47781">
        <v>2026</v>
      </c>
      <c r="B47781" t="s">
        <v>1051</v>
      </c>
      <c r="C47781" t="s">
        <v>1022</v>
      </c>
      <c r="D47781" t="s">
        <v>972</v>
      </c>
      <c r="E47781" t="s">
        <v>1015</v>
      </c>
      <c r="F47781" s="86">
        <v>22850017.282125901</v>
      </c>
    </row>
    <row r="47782" spans="1:6">
      <c r="A47782">
        <v>2027</v>
      </c>
      <c r="B47782" t="s">
        <v>1051</v>
      </c>
      <c r="C47782" t="s">
        <v>1022</v>
      </c>
      <c r="D47782" t="s">
        <v>972</v>
      </c>
      <c r="E47782" t="s">
        <v>1015</v>
      </c>
      <c r="F47782" s="86">
        <v>22926006.655549001</v>
      </c>
    </row>
    <row r="47783" spans="1:6">
      <c r="A47783">
        <v>2028</v>
      </c>
      <c r="B47783" t="s">
        <v>1051</v>
      </c>
      <c r="C47783" t="s">
        <v>1022</v>
      </c>
      <c r="D47783" t="s">
        <v>972</v>
      </c>
      <c r="E47783" t="s">
        <v>1015</v>
      </c>
      <c r="F47783" s="86">
        <v>22998266.349841598</v>
      </c>
    </row>
    <row r="47784" spans="1:6">
      <c r="A47784">
        <v>2029</v>
      </c>
      <c r="B47784" t="s">
        <v>1051</v>
      </c>
      <c r="C47784" t="s">
        <v>1022</v>
      </c>
      <c r="D47784" t="s">
        <v>972</v>
      </c>
      <c r="E47784" t="s">
        <v>1015</v>
      </c>
      <c r="F47784" s="86">
        <v>23049284.256644599</v>
      </c>
    </row>
    <row r="47785" spans="1:6">
      <c r="A47785">
        <v>2030</v>
      </c>
      <c r="B47785" t="s">
        <v>1051</v>
      </c>
      <c r="C47785" t="s">
        <v>1022</v>
      </c>
      <c r="D47785" t="s">
        <v>972</v>
      </c>
      <c r="E47785" t="s">
        <v>1015</v>
      </c>
      <c r="F47785" s="86">
        <v>23109855.24738</v>
      </c>
    </row>
    <row r="47786" spans="1:6">
      <c r="A47786">
        <v>2031</v>
      </c>
      <c r="B47786" t="s">
        <v>1051</v>
      </c>
      <c r="C47786" t="s">
        <v>1022</v>
      </c>
      <c r="D47786" t="s">
        <v>972</v>
      </c>
      <c r="E47786" t="s">
        <v>1015</v>
      </c>
      <c r="F47786" s="86">
        <v>23169358.551153801</v>
      </c>
    </row>
    <row r="47787" spans="1:6">
      <c r="A47787">
        <v>2032</v>
      </c>
      <c r="B47787" t="s">
        <v>1051</v>
      </c>
      <c r="C47787" t="s">
        <v>1022</v>
      </c>
      <c r="D47787" t="s">
        <v>972</v>
      </c>
      <c r="E47787" t="s">
        <v>1015</v>
      </c>
      <c r="F47787" s="86">
        <v>23233126.918891702</v>
      </c>
    </row>
    <row r="47788" spans="1:6">
      <c r="A47788">
        <v>2033</v>
      </c>
      <c r="B47788" t="s">
        <v>1051</v>
      </c>
      <c r="C47788" t="s">
        <v>1022</v>
      </c>
      <c r="D47788" t="s">
        <v>972</v>
      </c>
      <c r="E47788" t="s">
        <v>1015</v>
      </c>
      <c r="F47788" s="86">
        <v>23299323.632296499</v>
      </c>
    </row>
    <row r="47789" spans="1:6">
      <c r="A47789">
        <v>2034</v>
      </c>
      <c r="B47789" t="s">
        <v>1051</v>
      </c>
      <c r="C47789" t="s">
        <v>1022</v>
      </c>
      <c r="D47789" t="s">
        <v>972</v>
      </c>
      <c r="E47789" t="s">
        <v>1015</v>
      </c>
      <c r="F47789" s="86">
        <v>23374845.192746401</v>
      </c>
    </row>
    <row r="47790" spans="1:6">
      <c r="A47790">
        <v>2035</v>
      </c>
      <c r="B47790" t="s">
        <v>1051</v>
      </c>
      <c r="C47790" t="s">
        <v>1022</v>
      </c>
      <c r="D47790" t="s">
        <v>972</v>
      </c>
      <c r="E47790" t="s">
        <v>1015</v>
      </c>
      <c r="F47790" s="86">
        <v>23452968.194433499</v>
      </c>
    </row>
    <row r="47791" spans="1:6">
      <c r="A47791">
        <v>2036</v>
      </c>
      <c r="B47791" t="s">
        <v>1051</v>
      </c>
      <c r="C47791" t="s">
        <v>1022</v>
      </c>
      <c r="D47791" t="s">
        <v>972</v>
      </c>
      <c r="E47791" t="s">
        <v>1015</v>
      </c>
      <c r="F47791" s="86">
        <v>23562565.645801201</v>
      </c>
    </row>
    <row r="47792" spans="1:6">
      <c r="A47792">
        <v>2037</v>
      </c>
      <c r="B47792" t="s">
        <v>1051</v>
      </c>
      <c r="C47792" t="s">
        <v>1022</v>
      </c>
      <c r="D47792" t="s">
        <v>972</v>
      </c>
      <c r="E47792" t="s">
        <v>1015</v>
      </c>
      <c r="F47792" s="86">
        <v>23683238.528829802</v>
      </c>
    </row>
    <row r="47793" spans="1:6">
      <c r="A47793">
        <v>2038</v>
      </c>
      <c r="B47793" t="s">
        <v>1051</v>
      </c>
      <c r="C47793" t="s">
        <v>1022</v>
      </c>
      <c r="D47793" t="s">
        <v>972</v>
      </c>
      <c r="E47793" t="s">
        <v>1015</v>
      </c>
      <c r="F47793" s="86">
        <v>23823918.4569395</v>
      </c>
    </row>
    <row r="47794" spans="1:6">
      <c r="A47794">
        <v>2039</v>
      </c>
      <c r="B47794" t="s">
        <v>1051</v>
      </c>
      <c r="C47794" t="s">
        <v>1022</v>
      </c>
      <c r="D47794" t="s">
        <v>972</v>
      </c>
      <c r="E47794" t="s">
        <v>1015</v>
      </c>
      <c r="F47794" s="86">
        <v>23975014.0489855</v>
      </c>
    </row>
    <row r="47795" spans="1:6">
      <c r="A47795">
        <v>2040</v>
      </c>
      <c r="B47795" t="s">
        <v>1051</v>
      </c>
      <c r="C47795" t="s">
        <v>1022</v>
      </c>
      <c r="D47795" t="s">
        <v>972</v>
      </c>
      <c r="E47795" t="s">
        <v>1015</v>
      </c>
      <c r="F47795" s="86">
        <v>24142048.419603501</v>
      </c>
    </row>
    <row r="47796" spans="1:6">
      <c r="A47796">
        <v>2041</v>
      </c>
      <c r="B47796" t="s">
        <v>1051</v>
      </c>
      <c r="C47796" t="s">
        <v>1022</v>
      </c>
      <c r="D47796" t="s">
        <v>972</v>
      </c>
      <c r="E47796" t="s">
        <v>1015</v>
      </c>
      <c r="F47796" s="86">
        <v>24191858.0337549</v>
      </c>
    </row>
    <row r="47797" spans="1:6">
      <c r="A47797">
        <v>2042</v>
      </c>
      <c r="B47797" t="s">
        <v>1051</v>
      </c>
      <c r="C47797" t="s">
        <v>1022</v>
      </c>
      <c r="D47797" t="s">
        <v>972</v>
      </c>
      <c r="E47797" t="s">
        <v>1015</v>
      </c>
      <c r="F47797" s="86">
        <v>24259841.5201215</v>
      </c>
    </row>
    <row r="47798" spans="1:6">
      <c r="A47798">
        <v>2043</v>
      </c>
      <c r="B47798" t="s">
        <v>1051</v>
      </c>
      <c r="C47798" t="s">
        <v>1022</v>
      </c>
      <c r="D47798" t="s">
        <v>972</v>
      </c>
      <c r="E47798" t="s">
        <v>1015</v>
      </c>
      <c r="F47798" s="86">
        <v>24333944.956552599</v>
      </c>
    </row>
    <row r="47799" spans="1:6">
      <c r="A47799">
        <v>2044</v>
      </c>
      <c r="B47799" t="s">
        <v>1051</v>
      </c>
      <c r="C47799" t="s">
        <v>1022</v>
      </c>
      <c r="D47799" t="s">
        <v>972</v>
      </c>
      <c r="E47799" t="s">
        <v>1015</v>
      </c>
      <c r="F47799" s="86">
        <v>24423566.435676701</v>
      </c>
    </row>
    <row r="47800" spans="1:6">
      <c r="A47800">
        <v>2045</v>
      </c>
      <c r="B47800" t="s">
        <v>1051</v>
      </c>
      <c r="C47800" t="s">
        <v>1022</v>
      </c>
      <c r="D47800" t="s">
        <v>972</v>
      </c>
      <c r="E47800" t="s">
        <v>1015</v>
      </c>
      <c r="F47800" s="86">
        <v>24516632.3154939</v>
      </c>
    </row>
    <row r="47801" spans="1:6">
      <c r="A47801">
        <v>2046</v>
      </c>
      <c r="B47801" t="s">
        <v>1051</v>
      </c>
      <c r="C47801" t="s">
        <v>1022</v>
      </c>
      <c r="D47801" t="s">
        <v>972</v>
      </c>
      <c r="E47801" t="s">
        <v>1015</v>
      </c>
      <c r="F47801" s="86">
        <v>24621660.117063802</v>
      </c>
    </row>
    <row r="47802" spans="1:6">
      <c r="A47802">
        <v>2047</v>
      </c>
      <c r="B47802" t="s">
        <v>1051</v>
      </c>
      <c r="C47802" t="s">
        <v>1022</v>
      </c>
      <c r="D47802" t="s">
        <v>972</v>
      </c>
      <c r="E47802" t="s">
        <v>1015</v>
      </c>
      <c r="F47802" s="86">
        <v>24725705.832779799</v>
      </c>
    </row>
    <row r="47803" spans="1:6">
      <c r="A47803">
        <v>2048</v>
      </c>
      <c r="B47803" t="s">
        <v>1051</v>
      </c>
      <c r="C47803" t="s">
        <v>1022</v>
      </c>
      <c r="D47803" t="s">
        <v>972</v>
      </c>
      <c r="E47803" t="s">
        <v>1015</v>
      </c>
      <c r="F47803" s="86">
        <v>24837813.552267201</v>
      </c>
    </row>
    <row r="47804" spans="1:6">
      <c r="A47804">
        <v>2049</v>
      </c>
      <c r="B47804" t="s">
        <v>1051</v>
      </c>
      <c r="C47804" t="s">
        <v>1022</v>
      </c>
      <c r="D47804" t="s">
        <v>972</v>
      </c>
      <c r="E47804" t="s">
        <v>1015</v>
      </c>
      <c r="F47804" s="86">
        <v>24945204.452258401</v>
      </c>
    </row>
    <row r="47805" spans="1:6">
      <c r="A47805">
        <v>2050</v>
      </c>
      <c r="B47805" t="s">
        <v>1051</v>
      </c>
      <c r="C47805" t="s">
        <v>1022</v>
      </c>
      <c r="D47805" t="s">
        <v>972</v>
      </c>
      <c r="E47805" t="s">
        <v>1015</v>
      </c>
      <c r="F47805" s="86">
        <v>25057764.863332801</v>
      </c>
    </row>
    <row r="47806" spans="1:6">
      <c r="A47806">
        <v>2017</v>
      </c>
      <c r="B47806" t="s">
        <v>1052</v>
      </c>
      <c r="C47806" t="s">
        <v>1022</v>
      </c>
      <c r="D47806" t="s">
        <v>972</v>
      </c>
      <c r="E47806" t="s">
        <v>1015</v>
      </c>
      <c r="F47806" s="86">
        <v>15781686.9135377</v>
      </c>
    </row>
    <row r="47807" spans="1:6">
      <c r="A47807">
        <v>2018</v>
      </c>
      <c r="B47807" t="s">
        <v>1052</v>
      </c>
      <c r="C47807" t="s">
        <v>1022</v>
      </c>
      <c r="D47807" t="s">
        <v>972</v>
      </c>
      <c r="E47807" t="s">
        <v>1015</v>
      </c>
      <c r="F47807" s="86">
        <v>15516791.621024899</v>
      </c>
    </row>
    <row r="47808" spans="1:6">
      <c r="A47808">
        <v>2019</v>
      </c>
      <c r="B47808" t="s">
        <v>1052</v>
      </c>
      <c r="C47808" t="s">
        <v>1022</v>
      </c>
      <c r="D47808" t="s">
        <v>972</v>
      </c>
      <c r="E47808" t="s">
        <v>1015</v>
      </c>
      <c r="F47808" s="86">
        <v>15632519.010087701</v>
      </c>
    </row>
    <row r="47809" spans="1:6">
      <c r="A47809">
        <v>2020</v>
      </c>
      <c r="B47809" t="s">
        <v>1052</v>
      </c>
      <c r="C47809" t="s">
        <v>1022</v>
      </c>
      <c r="D47809" t="s">
        <v>972</v>
      </c>
      <c r="E47809" t="s">
        <v>1015</v>
      </c>
      <c r="F47809" s="86">
        <v>15733910.301946299</v>
      </c>
    </row>
    <row r="47810" spans="1:6">
      <c r="A47810">
        <v>2021</v>
      </c>
      <c r="B47810" t="s">
        <v>1052</v>
      </c>
      <c r="C47810" t="s">
        <v>1022</v>
      </c>
      <c r="D47810" t="s">
        <v>972</v>
      </c>
      <c r="E47810" t="s">
        <v>1015</v>
      </c>
      <c r="F47810" s="86">
        <v>15838619.466736199</v>
      </c>
    </row>
    <row r="47811" spans="1:6">
      <c r="A47811">
        <v>2022</v>
      </c>
      <c r="B47811" t="s">
        <v>1052</v>
      </c>
      <c r="C47811" t="s">
        <v>1022</v>
      </c>
      <c r="D47811" t="s">
        <v>972</v>
      </c>
      <c r="E47811" t="s">
        <v>1015</v>
      </c>
      <c r="F47811" s="86">
        <v>15919664.851233199</v>
      </c>
    </row>
    <row r="47812" spans="1:6">
      <c r="A47812">
        <v>2023</v>
      </c>
      <c r="B47812" t="s">
        <v>1052</v>
      </c>
      <c r="C47812" t="s">
        <v>1022</v>
      </c>
      <c r="D47812" t="s">
        <v>972</v>
      </c>
      <c r="E47812" t="s">
        <v>1015</v>
      </c>
      <c r="F47812" s="86">
        <v>15999850.6441912</v>
      </c>
    </row>
    <row r="47813" spans="1:6">
      <c r="A47813">
        <v>2024</v>
      </c>
      <c r="B47813" t="s">
        <v>1052</v>
      </c>
      <c r="C47813" t="s">
        <v>1022</v>
      </c>
      <c r="D47813" t="s">
        <v>972</v>
      </c>
      <c r="E47813" t="s">
        <v>1015</v>
      </c>
      <c r="F47813" s="86">
        <v>16087885.932511801</v>
      </c>
    </row>
    <row r="47814" spans="1:6">
      <c r="A47814">
        <v>2025</v>
      </c>
      <c r="B47814" t="s">
        <v>1052</v>
      </c>
      <c r="C47814" t="s">
        <v>1022</v>
      </c>
      <c r="D47814" t="s">
        <v>972</v>
      </c>
      <c r="E47814" t="s">
        <v>1015</v>
      </c>
      <c r="F47814" s="86">
        <v>16181558.419</v>
      </c>
    </row>
    <row r="47815" spans="1:6">
      <c r="A47815">
        <v>2026</v>
      </c>
      <c r="B47815" t="s">
        <v>1052</v>
      </c>
      <c r="C47815" t="s">
        <v>1022</v>
      </c>
      <c r="D47815" t="s">
        <v>972</v>
      </c>
      <c r="E47815" t="s">
        <v>1015</v>
      </c>
      <c r="F47815" s="86">
        <v>16299984.447345899</v>
      </c>
    </row>
    <row r="47816" spans="1:6">
      <c r="A47816">
        <v>2027</v>
      </c>
      <c r="B47816" t="s">
        <v>1052</v>
      </c>
      <c r="C47816" t="s">
        <v>1022</v>
      </c>
      <c r="D47816" t="s">
        <v>972</v>
      </c>
      <c r="E47816" t="s">
        <v>1015</v>
      </c>
      <c r="F47816" s="86">
        <v>16468231.6920594</v>
      </c>
    </row>
    <row r="47817" spans="1:6">
      <c r="A47817">
        <v>2028</v>
      </c>
      <c r="B47817" t="s">
        <v>1052</v>
      </c>
      <c r="C47817" t="s">
        <v>1022</v>
      </c>
      <c r="D47817" t="s">
        <v>972</v>
      </c>
      <c r="E47817" t="s">
        <v>1015</v>
      </c>
      <c r="F47817" s="86">
        <v>16668238.329815101</v>
      </c>
    </row>
    <row r="47818" spans="1:6">
      <c r="A47818">
        <v>2029</v>
      </c>
      <c r="B47818" t="s">
        <v>1052</v>
      </c>
      <c r="C47818" t="s">
        <v>1022</v>
      </c>
      <c r="D47818" t="s">
        <v>972</v>
      </c>
      <c r="E47818" t="s">
        <v>1015</v>
      </c>
      <c r="F47818" s="86">
        <v>16924908.677391399</v>
      </c>
    </row>
    <row r="47819" spans="1:6">
      <c r="A47819">
        <v>2030</v>
      </c>
      <c r="B47819" t="s">
        <v>1052</v>
      </c>
      <c r="C47819" t="s">
        <v>1022</v>
      </c>
      <c r="D47819" t="s">
        <v>972</v>
      </c>
      <c r="E47819" t="s">
        <v>1015</v>
      </c>
      <c r="F47819" s="86">
        <v>17251211.730905499</v>
      </c>
    </row>
    <row r="47820" spans="1:6">
      <c r="A47820">
        <v>2031</v>
      </c>
      <c r="B47820" t="s">
        <v>1052</v>
      </c>
      <c r="C47820" t="s">
        <v>1022</v>
      </c>
      <c r="D47820" t="s">
        <v>972</v>
      </c>
      <c r="E47820" t="s">
        <v>1015</v>
      </c>
      <c r="F47820" s="86">
        <v>17642366.387485702</v>
      </c>
    </row>
    <row r="47821" spans="1:6">
      <c r="A47821">
        <v>2032</v>
      </c>
      <c r="B47821" t="s">
        <v>1052</v>
      </c>
      <c r="C47821" t="s">
        <v>1022</v>
      </c>
      <c r="D47821" t="s">
        <v>972</v>
      </c>
      <c r="E47821" t="s">
        <v>1015</v>
      </c>
      <c r="F47821" s="86">
        <v>18105998.470161799</v>
      </c>
    </row>
    <row r="47822" spans="1:6">
      <c r="A47822">
        <v>2033</v>
      </c>
      <c r="B47822" t="s">
        <v>1052</v>
      </c>
      <c r="C47822" t="s">
        <v>1022</v>
      </c>
      <c r="D47822" t="s">
        <v>972</v>
      </c>
      <c r="E47822" t="s">
        <v>1015</v>
      </c>
      <c r="F47822" s="86">
        <v>18629226.4752433</v>
      </c>
    </row>
    <row r="47823" spans="1:6">
      <c r="A47823">
        <v>2034</v>
      </c>
      <c r="B47823" t="s">
        <v>1052</v>
      </c>
      <c r="C47823" t="s">
        <v>1022</v>
      </c>
      <c r="D47823" t="s">
        <v>972</v>
      </c>
      <c r="E47823" t="s">
        <v>1015</v>
      </c>
      <c r="F47823" s="86">
        <v>19211638.439560901</v>
      </c>
    </row>
    <row r="47824" spans="1:6">
      <c r="A47824">
        <v>2035</v>
      </c>
      <c r="B47824" t="s">
        <v>1052</v>
      </c>
      <c r="C47824" t="s">
        <v>1022</v>
      </c>
      <c r="D47824" t="s">
        <v>972</v>
      </c>
      <c r="E47824" t="s">
        <v>1015</v>
      </c>
      <c r="F47824" s="86">
        <v>19853462.846504498</v>
      </c>
    </row>
    <row r="47825" spans="1:6">
      <c r="A47825">
        <v>2036</v>
      </c>
      <c r="B47825" t="s">
        <v>1052</v>
      </c>
      <c r="C47825" t="s">
        <v>1022</v>
      </c>
      <c r="D47825" t="s">
        <v>972</v>
      </c>
      <c r="E47825" t="s">
        <v>1015</v>
      </c>
      <c r="F47825" s="86">
        <v>20511768.0963616</v>
      </c>
    </row>
    <row r="47826" spans="1:6">
      <c r="A47826">
        <v>2037</v>
      </c>
      <c r="B47826" t="s">
        <v>1052</v>
      </c>
      <c r="C47826" t="s">
        <v>1022</v>
      </c>
      <c r="D47826" t="s">
        <v>972</v>
      </c>
      <c r="E47826" t="s">
        <v>1015</v>
      </c>
      <c r="F47826" s="86">
        <v>21192832.337798301</v>
      </c>
    </row>
    <row r="47827" spans="1:6">
      <c r="A47827">
        <v>2038</v>
      </c>
      <c r="B47827" t="s">
        <v>1052</v>
      </c>
      <c r="C47827" t="s">
        <v>1022</v>
      </c>
      <c r="D47827" t="s">
        <v>972</v>
      </c>
      <c r="E47827" t="s">
        <v>1015</v>
      </c>
      <c r="F47827" s="86">
        <v>21908514.7034701</v>
      </c>
    </row>
    <row r="47828" spans="1:6">
      <c r="A47828">
        <v>2039</v>
      </c>
      <c r="B47828" t="s">
        <v>1052</v>
      </c>
      <c r="C47828" t="s">
        <v>1022</v>
      </c>
      <c r="D47828" t="s">
        <v>972</v>
      </c>
      <c r="E47828" t="s">
        <v>1015</v>
      </c>
      <c r="F47828" s="86">
        <v>22628099.405109402</v>
      </c>
    </row>
    <row r="47829" spans="1:6">
      <c r="A47829">
        <v>2040</v>
      </c>
      <c r="B47829" t="s">
        <v>1052</v>
      </c>
      <c r="C47829" t="s">
        <v>1022</v>
      </c>
      <c r="D47829" t="s">
        <v>972</v>
      </c>
      <c r="E47829" t="s">
        <v>1015</v>
      </c>
      <c r="F47829" s="86">
        <v>23370728.416677698</v>
      </c>
    </row>
    <row r="47830" spans="1:6">
      <c r="A47830">
        <v>2041</v>
      </c>
      <c r="B47830" t="s">
        <v>1052</v>
      </c>
      <c r="C47830" t="s">
        <v>1022</v>
      </c>
      <c r="D47830" t="s">
        <v>972</v>
      </c>
      <c r="E47830" t="s">
        <v>1015</v>
      </c>
      <c r="F47830" s="86">
        <v>23817036.5035767</v>
      </c>
    </row>
    <row r="47831" spans="1:6">
      <c r="A47831">
        <v>2042</v>
      </c>
      <c r="B47831" t="s">
        <v>1052</v>
      </c>
      <c r="C47831" t="s">
        <v>1022</v>
      </c>
      <c r="D47831" t="s">
        <v>972</v>
      </c>
      <c r="E47831" t="s">
        <v>1015</v>
      </c>
      <c r="F47831" s="86">
        <v>24255082.582934</v>
      </c>
    </row>
    <row r="47832" spans="1:6">
      <c r="A47832">
        <v>2043</v>
      </c>
      <c r="B47832" t="s">
        <v>1052</v>
      </c>
      <c r="C47832" t="s">
        <v>1022</v>
      </c>
      <c r="D47832" t="s">
        <v>972</v>
      </c>
      <c r="E47832" t="s">
        <v>1015</v>
      </c>
      <c r="F47832" s="86">
        <v>24692480.6113411</v>
      </c>
    </row>
    <row r="47833" spans="1:6">
      <c r="A47833">
        <v>2044</v>
      </c>
      <c r="B47833" t="s">
        <v>1052</v>
      </c>
      <c r="C47833" t="s">
        <v>1022</v>
      </c>
      <c r="D47833" t="s">
        <v>972</v>
      </c>
      <c r="E47833" t="s">
        <v>1015</v>
      </c>
      <c r="F47833" s="86">
        <v>25120736.731201001</v>
      </c>
    </row>
    <row r="47834" spans="1:6">
      <c r="A47834">
        <v>2045</v>
      </c>
      <c r="B47834" t="s">
        <v>1052</v>
      </c>
      <c r="C47834" t="s">
        <v>1022</v>
      </c>
      <c r="D47834" t="s">
        <v>972</v>
      </c>
      <c r="E47834" t="s">
        <v>1015</v>
      </c>
      <c r="F47834" s="86">
        <v>25532128.194205001</v>
      </c>
    </row>
    <row r="47835" spans="1:6">
      <c r="A47835">
        <v>2046</v>
      </c>
      <c r="B47835" t="s">
        <v>1052</v>
      </c>
      <c r="C47835" t="s">
        <v>1022</v>
      </c>
      <c r="D47835" t="s">
        <v>972</v>
      </c>
      <c r="E47835" t="s">
        <v>1015</v>
      </c>
      <c r="F47835" s="86">
        <v>25917494.359413199</v>
      </c>
    </row>
    <row r="47836" spans="1:6">
      <c r="A47836">
        <v>2047</v>
      </c>
      <c r="B47836" t="s">
        <v>1052</v>
      </c>
      <c r="C47836" t="s">
        <v>1022</v>
      </c>
      <c r="D47836" t="s">
        <v>972</v>
      </c>
      <c r="E47836" t="s">
        <v>1015</v>
      </c>
      <c r="F47836" s="86">
        <v>26268367.473067101</v>
      </c>
    </row>
    <row r="47837" spans="1:6">
      <c r="A47837">
        <v>2048</v>
      </c>
      <c r="B47837" t="s">
        <v>1052</v>
      </c>
      <c r="C47837" t="s">
        <v>1022</v>
      </c>
      <c r="D47837" t="s">
        <v>972</v>
      </c>
      <c r="E47837" t="s">
        <v>1015</v>
      </c>
      <c r="F47837" s="86">
        <v>26573847.828016099</v>
      </c>
    </row>
    <row r="47838" spans="1:6">
      <c r="A47838">
        <v>2049</v>
      </c>
      <c r="B47838" t="s">
        <v>1052</v>
      </c>
      <c r="C47838" t="s">
        <v>1022</v>
      </c>
      <c r="D47838" t="s">
        <v>972</v>
      </c>
      <c r="E47838" t="s">
        <v>1015</v>
      </c>
      <c r="F47838" s="86">
        <v>26840135.8658868</v>
      </c>
    </row>
    <row r="47839" spans="1:6">
      <c r="A47839">
        <v>2050</v>
      </c>
      <c r="B47839" t="s">
        <v>1052</v>
      </c>
      <c r="C47839" t="s">
        <v>1022</v>
      </c>
      <c r="D47839" t="s">
        <v>972</v>
      </c>
      <c r="E47839" t="s">
        <v>1015</v>
      </c>
      <c r="F47839" s="86">
        <v>27060821.7067503</v>
      </c>
    </row>
    <row r="47840" spans="1:6">
      <c r="A47840">
        <v>2017</v>
      </c>
      <c r="B47840" t="s">
        <v>1053</v>
      </c>
      <c r="C47840" t="s">
        <v>1022</v>
      </c>
      <c r="D47840" t="s">
        <v>972</v>
      </c>
      <c r="E47840" t="s">
        <v>1015</v>
      </c>
      <c r="F47840" s="86">
        <v>124693436.014741</v>
      </c>
    </row>
    <row r="47841" spans="1:6">
      <c r="A47841">
        <v>2018</v>
      </c>
      <c r="B47841" t="s">
        <v>1053</v>
      </c>
      <c r="C47841" t="s">
        <v>1022</v>
      </c>
      <c r="D47841" t="s">
        <v>972</v>
      </c>
      <c r="E47841" t="s">
        <v>1015</v>
      </c>
      <c r="F47841" s="86">
        <v>123945278.505263</v>
      </c>
    </row>
    <row r="47842" spans="1:6">
      <c r="A47842">
        <v>2019</v>
      </c>
      <c r="B47842" t="s">
        <v>1053</v>
      </c>
      <c r="C47842" t="s">
        <v>1022</v>
      </c>
      <c r="D47842" t="s">
        <v>972</v>
      </c>
      <c r="E47842" t="s">
        <v>1015</v>
      </c>
      <c r="F47842" s="86">
        <v>124583132.30790199</v>
      </c>
    </row>
    <row r="47843" spans="1:6">
      <c r="A47843">
        <v>2020</v>
      </c>
      <c r="B47843" t="s">
        <v>1053</v>
      </c>
      <c r="C47843" t="s">
        <v>1022</v>
      </c>
      <c r="D47843" t="s">
        <v>972</v>
      </c>
      <c r="E47843" t="s">
        <v>1015</v>
      </c>
      <c r="F47843" s="86">
        <v>124977939.369168</v>
      </c>
    </row>
    <row r="47844" spans="1:6">
      <c r="A47844">
        <v>2021</v>
      </c>
      <c r="B47844" t="s">
        <v>1053</v>
      </c>
      <c r="C47844" t="s">
        <v>1022</v>
      </c>
      <c r="D47844" t="s">
        <v>972</v>
      </c>
      <c r="E47844" t="s">
        <v>1015</v>
      </c>
      <c r="F47844" s="86">
        <v>125331018.024445</v>
      </c>
    </row>
    <row r="47845" spans="1:6">
      <c r="A47845">
        <v>2022</v>
      </c>
      <c r="B47845" t="s">
        <v>1053</v>
      </c>
      <c r="C47845" t="s">
        <v>1022</v>
      </c>
      <c r="D47845" t="s">
        <v>972</v>
      </c>
      <c r="E47845" t="s">
        <v>1015</v>
      </c>
      <c r="F47845" s="86">
        <v>125520580.9719</v>
      </c>
    </row>
    <row r="47846" spans="1:6">
      <c r="A47846">
        <v>2023</v>
      </c>
      <c r="B47846" t="s">
        <v>1053</v>
      </c>
      <c r="C47846" t="s">
        <v>1022</v>
      </c>
      <c r="D47846" t="s">
        <v>972</v>
      </c>
      <c r="E47846" t="s">
        <v>1015</v>
      </c>
      <c r="F47846" s="86">
        <v>125636189.05068401</v>
      </c>
    </row>
    <row r="47847" spans="1:6">
      <c r="A47847">
        <v>2024</v>
      </c>
      <c r="B47847" t="s">
        <v>1053</v>
      </c>
      <c r="C47847" t="s">
        <v>1022</v>
      </c>
      <c r="D47847" t="s">
        <v>972</v>
      </c>
      <c r="E47847" t="s">
        <v>1015</v>
      </c>
      <c r="F47847" s="86">
        <v>125704214.98559</v>
      </c>
    </row>
    <row r="47848" spans="1:6">
      <c r="A47848">
        <v>2025</v>
      </c>
      <c r="B47848" t="s">
        <v>1053</v>
      </c>
      <c r="C47848" t="s">
        <v>1022</v>
      </c>
      <c r="D47848" t="s">
        <v>972</v>
      </c>
      <c r="E47848" t="s">
        <v>1015</v>
      </c>
      <c r="F47848" s="86">
        <v>125734007.688325</v>
      </c>
    </row>
    <row r="47849" spans="1:6">
      <c r="A47849">
        <v>2026</v>
      </c>
      <c r="B47849" t="s">
        <v>1053</v>
      </c>
      <c r="C47849" t="s">
        <v>1022</v>
      </c>
      <c r="D47849" t="s">
        <v>972</v>
      </c>
      <c r="E47849" t="s">
        <v>1015</v>
      </c>
      <c r="F47849" s="86">
        <v>125833444.37513</v>
      </c>
    </row>
    <row r="47850" spans="1:6">
      <c r="A47850">
        <v>2027</v>
      </c>
      <c r="B47850" t="s">
        <v>1053</v>
      </c>
      <c r="C47850" t="s">
        <v>1022</v>
      </c>
      <c r="D47850" t="s">
        <v>972</v>
      </c>
      <c r="E47850" t="s">
        <v>1015</v>
      </c>
      <c r="F47850" s="86">
        <v>125979168.97402</v>
      </c>
    </row>
    <row r="47851" spans="1:6">
      <c r="A47851">
        <v>2028</v>
      </c>
      <c r="B47851" t="s">
        <v>1053</v>
      </c>
      <c r="C47851" t="s">
        <v>1022</v>
      </c>
      <c r="D47851" t="s">
        <v>972</v>
      </c>
      <c r="E47851" t="s">
        <v>1015</v>
      </c>
      <c r="F47851" s="86">
        <v>126233735.975418</v>
      </c>
    </row>
    <row r="47852" spans="1:6">
      <c r="A47852">
        <v>2029</v>
      </c>
      <c r="B47852" t="s">
        <v>1053</v>
      </c>
      <c r="C47852" t="s">
        <v>1022</v>
      </c>
      <c r="D47852" t="s">
        <v>972</v>
      </c>
      <c r="E47852" t="s">
        <v>1015</v>
      </c>
      <c r="F47852" s="86">
        <v>126580115.84980699</v>
      </c>
    </row>
    <row r="47853" spans="1:6">
      <c r="A47853">
        <v>2030</v>
      </c>
      <c r="B47853" t="s">
        <v>1053</v>
      </c>
      <c r="C47853" t="s">
        <v>1022</v>
      </c>
      <c r="D47853" t="s">
        <v>972</v>
      </c>
      <c r="E47853" t="s">
        <v>1015</v>
      </c>
      <c r="F47853" s="86">
        <v>127117911.22201701</v>
      </c>
    </row>
    <row r="47854" spans="1:6">
      <c r="A47854">
        <v>2031</v>
      </c>
      <c r="B47854" t="s">
        <v>1053</v>
      </c>
      <c r="C47854" t="s">
        <v>1022</v>
      </c>
      <c r="D47854" t="s">
        <v>972</v>
      </c>
      <c r="E47854" t="s">
        <v>1015</v>
      </c>
      <c r="F47854" s="86">
        <v>127843288.43640301</v>
      </c>
    </row>
    <row r="47855" spans="1:6">
      <c r="A47855">
        <v>2032</v>
      </c>
      <c r="B47855" t="s">
        <v>1053</v>
      </c>
      <c r="C47855" t="s">
        <v>1022</v>
      </c>
      <c r="D47855" t="s">
        <v>972</v>
      </c>
      <c r="E47855" t="s">
        <v>1015</v>
      </c>
      <c r="F47855" s="86">
        <v>128738517.86758199</v>
      </c>
    </row>
    <row r="47856" spans="1:6">
      <c r="A47856">
        <v>2033</v>
      </c>
      <c r="B47856" t="s">
        <v>1053</v>
      </c>
      <c r="C47856" t="s">
        <v>1022</v>
      </c>
      <c r="D47856" t="s">
        <v>972</v>
      </c>
      <c r="E47856" t="s">
        <v>1015</v>
      </c>
      <c r="F47856" s="86">
        <v>129735878.018369</v>
      </c>
    </row>
    <row r="47857" spans="1:6">
      <c r="A47857">
        <v>2034</v>
      </c>
      <c r="B47857" t="s">
        <v>1053</v>
      </c>
      <c r="C47857" t="s">
        <v>1022</v>
      </c>
      <c r="D47857" t="s">
        <v>972</v>
      </c>
      <c r="E47857" t="s">
        <v>1015</v>
      </c>
      <c r="F47857" s="86">
        <v>130979099.02594601</v>
      </c>
    </row>
    <row r="47858" spans="1:6">
      <c r="A47858">
        <v>2035</v>
      </c>
      <c r="B47858" t="s">
        <v>1053</v>
      </c>
      <c r="C47858" t="s">
        <v>1022</v>
      </c>
      <c r="D47858" t="s">
        <v>972</v>
      </c>
      <c r="E47858" t="s">
        <v>1015</v>
      </c>
      <c r="F47858" s="86">
        <v>132352462.73593301</v>
      </c>
    </row>
    <row r="47859" spans="1:6">
      <c r="A47859">
        <v>2036</v>
      </c>
      <c r="B47859" t="s">
        <v>1053</v>
      </c>
      <c r="C47859" t="s">
        <v>1022</v>
      </c>
      <c r="D47859" t="s">
        <v>972</v>
      </c>
      <c r="E47859" t="s">
        <v>1015</v>
      </c>
      <c r="F47859" s="86">
        <v>133900882.650241</v>
      </c>
    </row>
    <row r="47860" spans="1:6">
      <c r="A47860">
        <v>2037</v>
      </c>
      <c r="B47860" t="s">
        <v>1053</v>
      </c>
      <c r="C47860" t="s">
        <v>1022</v>
      </c>
      <c r="D47860" t="s">
        <v>972</v>
      </c>
      <c r="E47860" t="s">
        <v>1015</v>
      </c>
      <c r="F47860" s="86">
        <v>135522865.062756</v>
      </c>
    </row>
    <row r="47861" spans="1:6">
      <c r="A47861">
        <v>2038</v>
      </c>
      <c r="B47861" t="s">
        <v>1053</v>
      </c>
      <c r="C47861" t="s">
        <v>1022</v>
      </c>
      <c r="D47861" t="s">
        <v>972</v>
      </c>
      <c r="E47861" t="s">
        <v>1015</v>
      </c>
      <c r="F47861" s="86">
        <v>137326126.85014901</v>
      </c>
    </row>
    <row r="47862" spans="1:6">
      <c r="A47862">
        <v>2039</v>
      </c>
      <c r="B47862" t="s">
        <v>1053</v>
      </c>
      <c r="C47862" t="s">
        <v>1022</v>
      </c>
      <c r="D47862" t="s">
        <v>972</v>
      </c>
      <c r="E47862" t="s">
        <v>1015</v>
      </c>
      <c r="F47862" s="86">
        <v>139141384.626578</v>
      </c>
    </row>
    <row r="47863" spans="1:6">
      <c r="A47863">
        <v>2040</v>
      </c>
      <c r="B47863" t="s">
        <v>1053</v>
      </c>
      <c r="C47863" t="s">
        <v>1022</v>
      </c>
      <c r="D47863" t="s">
        <v>972</v>
      </c>
      <c r="E47863" t="s">
        <v>1015</v>
      </c>
      <c r="F47863" s="86">
        <v>141074162.04513499</v>
      </c>
    </row>
    <row r="47864" spans="1:6">
      <c r="A47864">
        <v>2041</v>
      </c>
      <c r="B47864" t="s">
        <v>1053</v>
      </c>
      <c r="C47864" t="s">
        <v>1022</v>
      </c>
      <c r="D47864" t="s">
        <v>972</v>
      </c>
      <c r="E47864" t="s">
        <v>1015</v>
      </c>
      <c r="F47864" s="86">
        <v>141452395.08000299</v>
      </c>
    </row>
    <row r="47865" spans="1:6">
      <c r="A47865">
        <v>2042</v>
      </c>
      <c r="B47865" t="s">
        <v>1053</v>
      </c>
      <c r="C47865" t="s">
        <v>1022</v>
      </c>
      <c r="D47865" t="s">
        <v>972</v>
      </c>
      <c r="E47865" t="s">
        <v>1015</v>
      </c>
      <c r="F47865" s="86">
        <v>141857177.423985</v>
      </c>
    </row>
    <row r="47866" spans="1:6">
      <c r="A47866">
        <v>2043</v>
      </c>
      <c r="B47866" t="s">
        <v>1053</v>
      </c>
      <c r="C47866" t="s">
        <v>1022</v>
      </c>
      <c r="D47866" t="s">
        <v>972</v>
      </c>
      <c r="E47866" t="s">
        <v>1015</v>
      </c>
      <c r="F47866" s="86">
        <v>142281658.455742</v>
      </c>
    </row>
    <row r="47867" spans="1:6">
      <c r="A47867">
        <v>2044</v>
      </c>
      <c r="B47867" t="s">
        <v>1053</v>
      </c>
      <c r="C47867" t="s">
        <v>1022</v>
      </c>
      <c r="D47867" t="s">
        <v>972</v>
      </c>
      <c r="E47867" t="s">
        <v>1015</v>
      </c>
      <c r="F47867" s="86">
        <v>142714157.457609</v>
      </c>
    </row>
    <row r="47868" spans="1:6">
      <c r="A47868">
        <v>2045</v>
      </c>
      <c r="B47868" t="s">
        <v>1053</v>
      </c>
      <c r="C47868" t="s">
        <v>1022</v>
      </c>
      <c r="D47868" t="s">
        <v>972</v>
      </c>
      <c r="E47868" t="s">
        <v>1015</v>
      </c>
      <c r="F47868" s="86">
        <v>143163675.661394</v>
      </c>
    </row>
    <row r="47869" spans="1:6">
      <c r="A47869">
        <v>2046</v>
      </c>
      <c r="B47869" t="s">
        <v>1053</v>
      </c>
      <c r="C47869" t="s">
        <v>1022</v>
      </c>
      <c r="D47869" t="s">
        <v>972</v>
      </c>
      <c r="E47869" t="s">
        <v>1015</v>
      </c>
      <c r="F47869" s="86">
        <v>143552075.29725799</v>
      </c>
    </row>
    <row r="47870" spans="1:6">
      <c r="A47870">
        <v>2047</v>
      </c>
      <c r="B47870" t="s">
        <v>1053</v>
      </c>
      <c r="C47870" t="s">
        <v>1022</v>
      </c>
      <c r="D47870" t="s">
        <v>972</v>
      </c>
      <c r="E47870" t="s">
        <v>1015</v>
      </c>
      <c r="F47870" s="86">
        <v>143883691.54025099</v>
      </c>
    </row>
    <row r="47871" spans="1:6">
      <c r="A47871">
        <v>2048</v>
      </c>
      <c r="B47871" t="s">
        <v>1053</v>
      </c>
      <c r="C47871" t="s">
        <v>1022</v>
      </c>
      <c r="D47871" t="s">
        <v>972</v>
      </c>
      <c r="E47871" t="s">
        <v>1015</v>
      </c>
      <c r="F47871" s="86">
        <v>144140871.73608801</v>
      </c>
    </row>
    <row r="47872" spans="1:6">
      <c r="A47872">
        <v>2049</v>
      </c>
      <c r="B47872" t="s">
        <v>1053</v>
      </c>
      <c r="C47872" t="s">
        <v>1022</v>
      </c>
      <c r="D47872" t="s">
        <v>972</v>
      </c>
      <c r="E47872" t="s">
        <v>1015</v>
      </c>
      <c r="F47872" s="86">
        <v>144311948.741099</v>
      </c>
    </row>
    <row r="47873" spans="1:6">
      <c r="A47873">
        <v>2050</v>
      </c>
      <c r="B47873" t="s">
        <v>1053</v>
      </c>
      <c r="C47873" t="s">
        <v>1022</v>
      </c>
      <c r="D47873" t="s">
        <v>972</v>
      </c>
      <c r="E47873" t="s">
        <v>1015</v>
      </c>
      <c r="F47873" s="86">
        <v>144388027.473957</v>
      </c>
    </row>
    <row r="47874" spans="1:6">
      <c r="A47874">
        <v>2017</v>
      </c>
      <c r="B47874" t="s">
        <v>1054</v>
      </c>
      <c r="C47874" t="s">
        <v>1022</v>
      </c>
      <c r="D47874" t="s">
        <v>972</v>
      </c>
      <c r="E47874" t="s">
        <v>1015</v>
      </c>
      <c r="F47874" s="86">
        <v>18448018.2303138</v>
      </c>
    </row>
    <row r="47875" spans="1:6">
      <c r="A47875">
        <v>2018</v>
      </c>
      <c r="B47875" t="s">
        <v>1054</v>
      </c>
      <c r="C47875" t="s">
        <v>1022</v>
      </c>
      <c r="D47875" t="s">
        <v>972</v>
      </c>
      <c r="E47875" t="s">
        <v>1015</v>
      </c>
      <c r="F47875" s="86">
        <v>19285957.008811001</v>
      </c>
    </row>
    <row r="47876" spans="1:6">
      <c r="A47876">
        <v>2019</v>
      </c>
      <c r="B47876" t="s">
        <v>1054</v>
      </c>
      <c r="C47876" t="s">
        <v>1022</v>
      </c>
      <c r="D47876" t="s">
        <v>972</v>
      </c>
      <c r="E47876" t="s">
        <v>1015</v>
      </c>
      <c r="F47876" s="86">
        <v>19476781.591647401</v>
      </c>
    </row>
    <row r="47877" spans="1:6">
      <c r="A47877">
        <v>2020</v>
      </c>
      <c r="B47877" t="s">
        <v>1054</v>
      </c>
      <c r="C47877" t="s">
        <v>1022</v>
      </c>
      <c r="D47877" t="s">
        <v>972</v>
      </c>
      <c r="E47877" t="s">
        <v>1015</v>
      </c>
      <c r="F47877" s="86">
        <v>19632868.479025699</v>
      </c>
    </row>
    <row r="47878" spans="1:6">
      <c r="A47878">
        <v>2021</v>
      </c>
      <c r="B47878" t="s">
        <v>1054</v>
      </c>
      <c r="C47878" t="s">
        <v>1022</v>
      </c>
      <c r="D47878" t="s">
        <v>972</v>
      </c>
      <c r="E47878" t="s">
        <v>1015</v>
      </c>
      <c r="F47878" s="86">
        <v>19771200.1125504</v>
      </c>
    </row>
    <row r="47879" spans="1:6">
      <c r="A47879">
        <v>2022</v>
      </c>
      <c r="B47879" t="s">
        <v>1054</v>
      </c>
      <c r="C47879" t="s">
        <v>1022</v>
      </c>
      <c r="D47879" t="s">
        <v>972</v>
      </c>
      <c r="E47879" t="s">
        <v>1015</v>
      </c>
      <c r="F47879" s="86">
        <v>19889260.0583257</v>
      </c>
    </row>
    <row r="47880" spans="1:6">
      <c r="A47880">
        <v>2023</v>
      </c>
      <c r="B47880" t="s">
        <v>1054</v>
      </c>
      <c r="C47880" t="s">
        <v>1022</v>
      </c>
      <c r="D47880" t="s">
        <v>972</v>
      </c>
      <c r="E47880" t="s">
        <v>1015</v>
      </c>
      <c r="F47880" s="86">
        <v>19986300.4209897</v>
      </c>
    </row>
    <row r="47881" spans="1:6">
      <c r="A47881">
        <v>2024</v>
      </c>
      <c r="B47881" t="s">
        <v>1054</v>
      </c>
      <c r="C47881" t="s">
        <v>1022</v>
      </c>
      <c r="D47881" t="s">
        <v>972</v>
      </c>
      <c r="E47881" t="s">
        <v>1015</v>
      </c>
      <c r="F47881" s="86">
        <v>20061177.168079101</v>
      </c>
    </row>
    <row r="47882" spans="1:6">
      <c r="A47882">
        <v>2025</v>
      </c>
      <c r="B47882" t="s">
        <v>1054</v>
      </c>
      <c r="C47882" t="s">
        <v>1022</v>
      </c>
      <c r="D47882" t="s">
        <v>972</v>
      </c>
      <c r="E47882" t="s">
        <v>1015</v>
      </c>
      <c r="F47882" s="86">
        <v>20134577.275513101</v>
      </c>
    </row>
    <row r="47883" spans="1:6">
      <c r="A47883">
        <v>2026</v>
      </c>
      <c r="B47883" t="s">
        <v>1054</v>
      </c>
      <c r="C47883" t="s">
        <v>1022</v>
      </c>
      <c r="D47883" t="s">
        <v>972</v>
      </c>
      <c r="E47883" t="s">
        <v>1015</v>
      </c>
      <c r="F47883" s="86">
        <v>20205163.959183902</v>
      </c>
    </row>
    <row r="47884" spans="1:6">
      <c r="A47884">
        <v>2027</v>
      </c>
      <c r="B47884" t="s">
        <v>1054</v>
      </c>
      <c r="C47884" t="s">
        <v>1022</v>
      </c>
      <c r="D47884" t="s">
        <v>972</v>
      </c>
      <c r="E47884" t="s">
        <v>1015</v>
      </c>
      <c r="F47884" s="86">
        <v>20271011.861140899</v>
      </c>
    </row>
    <row r="47885" spans="1:6">
      <c r="A47885">
        <v>2028</v>
      </c>
      <c r="B47885" t="s">
        <v>1054</v>
      </c>
      <c r="C47885" t="s">
        <v>1022</v>
      </c>
      <c r="D47885" t="s">
        <v>972</v>
      </c>
      <c r="E47885" t="s">
        <v>1015</v>
      </c>
      <c r="F47885" s="86">
        <v>20333574.0663165</v>
      </c>
    </row>
    <row r="47886" spans="1:6">
      <c r="A47886">
        <v>2029</v>
      </c>
      <c r="B47886" t="s">
        <v>1054</v>
      </c>
      <c r="C47886" t="s">
        <v>1022</v>
      </c>
      <c r="D47886" t="s">
        <v>972</v>
      </c>
      <c r="E47886" t="s">
        <v>1015</v>
      </c>
      <c r="F47886" s="86">
        <v>20377303.307401098</v>
      </c>
    </row>
    <row r="47887" spans="1:6">
      <c r="A47887">
        <v>2030</v>
      </c>
      <c r="B47887" t="s">
        <v>1054</v>
      </c>
      <c r="C47887" t="s">
        <v>1022</v>
      </c>
      <c r="D47887" t="s">
        <v>972</v>
      </c>
      <c r="E47887" t="s">
        <v>1015</v>
      </c>
      <c r="F47887" s="86">
        <v>20429552.3454904</v>
      </c>
    </row>
    <row r="47888" spans="1:6">
      <c r="A47888">
        <v>2031</v>
      </c>
      <c r="B47888" t="s">
        <v>1054</v>
      </c>
      <c r="C47888" t="s">
        <v>1022</v>
      </c>
      <c r="D47888" t="s">
        <v>972</v>
      </c>
      <c r="E47888" t="s">
        <v>1015</v>
      </c>
      <c r="F47888" s="86">
        <v>20480908.1425584</v>
      </c>
    </row>
    <row r="47889" spans="1:6">
      <c r="A47889">
        <v>2032</v>
      </c>
      <c r="B47889" t="s">
        <v>1054</v>
      </c>
      <c r="C47889" t="s">
        <v>1022</v>
      </c>
      <c r="D47889" t="s">
        <v>972</v>
      </c>
      <c r="E47889" t="s">
        <v>1015</v>
      </c>
      <c r="F47889" s="86">
        <v>20536120.925120801</v>
      </c>
    </row>
    <row r="47890" spans="1:6">
      <c r="A47890">
        <v>2033</v>
      </c>
      <c r="B47890" t="s">
        <v>1054</v>
      </c>
      <c r="C47890" t="s">
        <v>1022</v>
      </c>
      <c r="D47890" t="s">
        <v>972</v>
      </c>
      <c r="E47890" t="s">
        <v>1015</v>
      </c>
      <c r="F47890" s="86">
        <v>20593580.541676</v>
      </c>
    </row>
    <row r="47891" spans="1:6">
      <c r="A47891">
        <v>2034</v>
      </c>
      <c r="B47891" t="s">
        <v>1054</v>
      </c>
      <c r="C47891" t="s">
        <v>1022</v>
      </c>
      <c r="D47891" t="s">
        <v>972</v>
      </c>
      <c r="E47891" t="s">
        <v>1015</v>
      </c>
      <c r="F47891" s="86">
        <v>20659392.584292602</v>
      </c>
    </row>
    <row r="47892" spans="1:6">
      <c r="A47892">
        <v>2035</v>
      </c>
      <c r="B47892" t="s">
        <v>1054</v>
      </c>
      <c r="C47892" t="s">
        <v>1022</v>
      </c>
      <c r="D47892" t="s">
        <v>972</v>
      </c>
      <c r="E47892" t="s">
        <v>1015</v>
      </c>
      <c r="F47892" s="86">
        <v>20727580.5270916</v>
      </c>
    </row>
    <row r="47893" spans="1:6">
      <c r="A47893">
        <v>2036</v>
      </c>
      <c r="B47893" t="s">
        <v>1054</v>
      </c>
      <c r="C47893" t="s">
        <v>1022</v>
      </c>
      <c r="D47893" t="s">
        <v>972</v>
      </c>
      <c r="E47893" t="s">
        <v>1015</v>
      </c>
      <c r="F47893" s="86">
        <v>20823807.573653299</v>
      </c>
    </row>
    <row r="47894" spans="1:6">
      <c r="A47894">
        <v>2037</v>
      </c>
      <c r="B47894" t="s">
        <v>1054</v>
      </c>
      <c r="C47894" t="s">
        <v>1022</v>
      </c>
      <c r="D47894" t="s">
        <v>972</v>
      </c>
      <c r="E47894" t="s">
        <v>1015</v>
      </c>
      <c r="F47894" s="86">
        <v>20929987.976858702</v>
      </c>
    </row>
    <row r="47895" spans="1:6">
      <c r="A47895">
        <v>2038</v>
      </c>
      <c r="B47895" t="s">
        <v>1054</v>
      </c>
      <c r="C47895" t="s">
        <v>1022</v>
      </c>
      <c r="D47895" t="s">
        <v>972</v>
      </c>
      <c r="E47895" t="s">
        <v>1015</v>
      </c>
      <c r="F47895" s="86">
        <v>21054011.872320201</v>
      </c>
    </row>
    <row r="47896" spans="1:6">
      <c r="A47896">
        <v>2039</v>
      </c>
      <c r="B47896" t="s">
        <v>1054</v>
      </c>
      <c r="C47896" t="s">
        <v>1022</v>
      </c>
      <c r="D47896" t="s">
        <v>972</v>
      </c>
      <c r="E47896" t="s">
        <v>1015</v>
      </c>
      <c r="F47896" s="86">
        <v>21187417.540474799</v>
      </c>
    </row>
    <row r="47897" spans="1:6">
      <c r="A47897">
        <v>2040</v>
      </c>
      <c r="B47897" t="s">
        <v>1054</v>
      </c>
      <c r="C47897" t="s">
        <v>1022</v>
      </c>
      <c r="D47897" t="s">
        <v>972</v>
      </c>
      <c r="E47897" t="s">
        <v>1015</v>
      </c>
      <c r="F47897" s="86">
        <v>21335058.274135102</v>
      </c>
    </row>
    <row r="47898" spans="1:6">
      <c r="A47898">
        <v>2041</v>
      </c>
      <c r="B47898" t="s">
        <v>1054</v>
      </c>
      <c r="C47898" t="s">
        <v>1022</v>
      </c>
      <c r="D47898" t="s">
        <v>972</v>
      </c>
      <c r="E47898" t="s">
        <v>1015</v>
      </c>
      <c r="F47898" s="86">
        <v>21378423.173182901</v>
      </c>
    </row>
    <row r="47899" spans="1:6">
      <c r="A47899">
        <v>2042</v>
      </c>
      <c r="B47899" t="s">
        <v>1054</v>
      </c>
      <c r="C47899" t="s">
        <v>1022</v>
      </c>
      <c r="D47899" t="s">
        <v>972</v>
      </c>
      <c r="E47899" t="s">
        <v>1015</v>
      </c>
      <c r="F47899" s="86">
        <v>21437994.1480156</v>
      </c>
    </row>
    <row r="47900" spans="1:6">
      <c r="A47900">
        <v>2043</v>
      </c>
      <c r="B47900" t="s">
        <v>1054</v>
      </c>
      <c r="C47900" t="s">
        <v>1022</v>
      </c>
      <c r="D47900" t="s">
        <v>972</v>
      </c>
      <c r="E47900" t="s">
        <v>1015</v>
      </c>
      <c r="F47900" s="86">
        <v>21503107.3377431</v>
      </c>
    </row>
    <row r="47901" spans="1:6">
      <c r="A47901">
        <v>2044</v>
      </c>
      <c r="B47901" t="s">
        <v>1054</v>
      </c>
      <c r="C47901" t="s">
        <v>1022</v>
      </c>
      <c r="D47901" t="s">
        <v>972</v>
      </c>
      <c r="E47901" t="s">
        <v>1015</v>
      </c>
      <c r="F47901" s="86">
        <v>21582058.7612614</v>
      </c>
    </row>
    <row r="47902" spans="1:6">
      <c r="A47902">
        <v>2045</v>
      </c>
      <c r="B47902" t="s">
        <v>1054</v>
      </c>
      <c r="C47902" t="s">
        <v>1022</v>
      </c>
      <c r="D47902" t="s">
        <v>972</v>
      </c>
      <c r="E47902" t="s">
        <v>1015</v>
      </c>
      <c r="F47902" s="86">
        <v>21664167.125834301</v>
      </c>
    </row>
    <row r="47903" spans="1:6">
      <c r="A47903">
        <v>2046</v>
      </c>
      <c r="B47903" t="s">
        <v>1054</v>
      </c>
      <c r="C47903" t="s">
        <v>1022</v>
      </c>
      <c r="D47903" t="s">
        <v>972</v>
      </c>
      <c r="E47903" t="s">
        <v>1015</v>
      </c>
      <c r="F47903" s="86">
        <v>21756941.424252801</v>
      </c>
    </row>
    <row r="47904" spans="1:6">
      <c r="A47904">
        <v>2047</v>
      </c>
      <c r="B47904" t="s">
        <v>1054</v>
      </c>
      <c r="C47904" t="s">
        <v>1022</v>
      </c>
      <c r="D47904" t="s">
        <v>972</v>
      </c>
      <c r="E47904" t="s">
        <v>1015</v>
      </c>
      <c r="F47904" s="86">
        <v>21848926.002097201</v>
      </c>
    </row>
    <row r="47905" spans="1:6">
      <c r="A47905">
        <v>2048</v>
      </c>
      <c r="B47905" t="s">
        <v>1054</v>
      </c>
      <c r="C47905" t="s">
        <v>1022</v>
      </c>
      <c r="D47905" t="s">
        <v>972</v>
      </c>
      <c r="E47905" t="s">
        <v>1015</v>
      </c>
      <c r="F47905" s="86">
        <v>21948097.599116702</v>
      </c>
    </row>
    <row r="47906" spans="1:6">
      <c r="A47906">
        <v>2049</v>
      </c>
      <c r="B47906" t="s">
        <v>1054</v>
      </c>
      <c r="C47906" t="s">
        <v>1022</v>
      </c>
      <c r="D47906" t="s">
        <v>972</v>
      </c>
      <c r="E47906" t="s">
        <v>1015</v>
      </c>
      <c r="F47906" s="86">
        <v>22043149.527488202</v>
      </c>
    </row>
    <row r="47907" spans="1:6">
      <c r="A47907">
        <v>2050</v>
      </c>
      <c r="B47907" t="s">
        <v>1054</v>
      </c>
      <c r="C47907" t="s">
        <v>1022</v>
      </c>
      <c r="D47907" t="s">
        <v>972</v>
      </c>
      <c r="E47907" t="s">
        <v>1015</v>
      </c>
      <c r="F47907" s="86">
        <v>22142810.305922002</v>
      </c>
    </row>
    <row r="47908" spans="1:6">
      <c r="A47908">
        <v>2017</v>
      </c>
      <c r="B47908" t="s">
        <v>1055</v>
      </c>
      <c r="C47908" t="s">
        <v>1022</v>
      </c>
      <c r="D47908" t="s">
        <v>972</v>
      </c>
      <c r="E47908" t="s">
        <v>1015</v>
      </c>
      <c r="F47908" s="86">
        <v>318761219.28172499</v>
      </c>
    </row>
    <row r="47909" spans="1:6">
      <c r="A47909">
        <v>2018</v>
      </c>
      <c r="B47909" t="s">
        <v>1055</v>
      </c>
      <c r="C47909" t="s">
        <v>1022</v>
      </c>
      <c r="D47909" t="s">
        <v>972</v>
      </c>
      <c r="E47909" t="s">
        <v>1015</v>
      </c>
      <c r="F47909" s="86">
        <v>316856343.96657598</v>
      </c>
    </row>
    <row r="47910" spans="1:6">
      <c r="A47910">
        <v>2019</v>
      </c>
      <c r="B47910" t="s">
        <v>1055</v>
      </c>
      <c r="C47910" t="s">
        <v>1022</v>
      </c>
      <c r="D47910" t="s">
        <v>972</v>
      </c>
      <c r="E47910" t="s">
        <v>1015</v>
      </c>
      <c r="F47910" s="86">
        <v>318493779.53307301</v>
      </c>
    </row>
    <row r="47911" spans="1:6">
      <c r="A47911">
        <v>2020</v>
      </c>
      <c r="B47911" t="s">
        <v>1055</v>
      </c>
      <c r="C47911" t="s">
        <v>1022</v>
      </c>
      <c r="D47911" t="s">
        <v>972</v>
      </c>
      <c r="E47911" t="s">
        <v>1015</v>
      </c>
      <c r="F47911" s="86">
        <v>319507953.68352801</v>
      </c>
    </row>
    <row r="47912" spans="1:6">
      <c r="A47912">
        <v>2021</v>
      </c>
      <c r="B47912" t="s">
        <v>1055</v>
      </c>
      <c r="C47912" t="s">
        <v>1022</v>
      </c>
      <c r="D47912" t="s">
        <v>972</v>
      </c>
      <c r="E47912" t="s">
        <v>1015</v>
      </c>
      <c r="F47912" s="86">
        <v>320415230.95071</v>
      </c>
    </row>
    <row r="47913" spans="1:6">
      <c r="A47913">
        <v>2022</v>
      </c>
      <c r="B47913" t="s">
        <v>1055</v>
      </c>
      <c r="C47913" t="s">
        <v>1022</v>
      </c>
      <c r="D47913" t="s">
        <v>972</v>
      </c>
      <c r="E47913" t="s">
        <v>1015</v>
      </c>
      <c r="F47913" s="86">
        <v>320903635.589019</v>
      </c>
    </row>
    <row r="47914" spans="1:6">
      <c r="A47914">
        <v>2023</v>
      </c>
      <c r="B47914" t="s">
        <v>1055</v>
      </c>
      <c r="C47914" t="s">
        <v>1022</v>
      </c>
      <c r="D47914" t="s">
        <v>972</v>
      </c>
      <c r="E47914" t="s">
        <v>1015</v>
      </c>
      <c r="F47914" s="86">
        <v>321202884.28999603</v>
      </c>
    </row>
    <row r="47915" spans="1:6">
      <c r="A47915">
        <v>2024</v>
      </c>
      <c r="B47915" t="s">
        <v>1055</v>
      </c>
      <c r="C47915" t="s">
        <v>1022</v>
      </c>
      <c r="D47915" t="s">
        <v>972</v>
      </c>
      <c r="E47915" t="s">
        <v>1015</v>
      </c>
      <c r="F47915" s="86">
        <v>321380174.88351601</v>
      </c>
    </row>
    <row r="47916" spans="1:6">
      <c r="A47916">
        <v>2025</v>
      </c>
      <c r="B47916" t="s">
        <v>1055</v>
      </c>
      <c r="C47916" t="s">
        <v>1022</v>
      </c>
      <c r="D47916" t="s">
        <v>972</v>
      </c>
      <c r="E47916" t="s">
        <v>1015</v>
      </c>
      <c r="F47916" s="86">
        <v>321459563.90157902</v>
      </c>
    </row>
    <row r="47917" spans="1:6">
      <c r="A47917">
        <v>2026</v>
      </c>
      <c r="B47917" t="s">
        <v>1055</v>
      </c>
      <c r="C47917" t="s">
        <v>1022</v>
      </c>
      <c r="D47917" t="s">
        <v>972</v>
      </c>
      <c r="E47917" t="s">
        <v>1015</v>
      </c>
      <c r="F47917" s="86">
        <v>321717492.325688</v>
      </c>
    </row>
    <row r="47918" spans="1:6">
      <c r="A47918">
        <v>2027</v>
      </c>
      <c r="B47918" t="s">
        <v>1055</v>
      </c>
      <c r="C47918" t="s">
        <v>1022</v>
      </c>
      <c r="D47918" t="s">
        <v>972</v>
      </c>
      <c r="E47918" t="s">
        <v>1015</v>
      </c>
      <c r="F47918" s="86">
        <v>322094220.00977999</v>
      </c>
    </row>
    <row r="47919" spans="1:6">
      <c r="A47919">
        <v>2028</v>
      </c>
      <c r="B47919" t="s">
        <v>1055</v>
      </c>
      <c r="C47919" t="s">
        <v>1022</v>
      </c>
      <c r="D47919" t="s">
        <v>972</v>
      </c>
      <c r="E47919" t="s">
        <v>1015</v>
      </c>
      <c r="F47919" s="86">
        <v>322750569.74545801</v>
      </c>
    </row>
    <row r="47920" spans="1:6">
      <c r="A47920">
        <v>2029</v>
      </c>
      <c r="B47920" t="s">
        <v>1055</v>
      </c>
      <c r="C47920" t="s">
        <v>1022</v>
      </c>
      <c r="D47920" t="s">
        <v>972</v>
      </c>
      <c r="E47920" t="s">
        <v>1015</v>
      </c>
      <c r="F47920" s="86">
        <v>323642496.94470501</v>
      </c>
    </row>
    <row r="47921" spans="1:6">
      <c r="A47921">
        <v>2030</v>
      </c>
      <c r="B47921" t="s">
        <v>1055</v>
      </c>
      <c r="C47921" t="s">
        <v>1022</v>
      </c>
      <c r="D47921" t="s">
        <v>972</v>
      </c>
      <c r="E47921" t="s">
        <v>1015</v>
      </c>
      <c r="F47921" s="86">
        <v>325025112.59416801</v>
      </c>
    </row>
    <row r="47922" spans="1:6">
      <c r="A47922">
        <v>2031</v>
      </c>
      <c r="B47922" t="s">
        <v>1055</v>
      </c>
      <c r="C47922" t="s">
        <v>1022</v>
      </c>
      <c r="D47922" t="s">
        <v>972</v>
      </c>
      <c r="E47922" t="s">
        <v>1015</v>
      </c>
      <c r="F47922" s="86">
        <v>326888136.30676299</v>
      </c>
    </row>
    <row r="47923" spans="1:6">
      <c r="A47923">
        <v>2032</v>
      </c>
      <c r="B47923" t="s">
        <v>1055</v>
      </c>
      <c r="C47923" t="s">
        <v>1022</v>
      </c>
      <c r="D47923" t="s">
        <v>972</v>
      </c>
      <c r="E47923" t="s">
        <v>1015</v>
      </c>
      <c r="F47923" s="86">
        <v>329185702.98047501</v>
      </c>
    </row>
    <row r="47924" spans="1:6">
      <c r="A47924">
        <v>2033</v>
      </c>
      <c r="B47924" t="s">
        <v>1055</v>
      </c>
      <c r="C47924" t="s">
        <v>1022</v>
      </c>
      <c r="D47924" t="s">
        <v>972</v>
      </c>
      <c r="E47924" t="s">
        <v>1015</v>
      </c>
      <c r="F47924" s="86">
        <v>331744034.97069699</v>
      </c>
    </row>
    <row r="47925" spans="1:6">
      <c r="A47925">
        <v>2034</v>
      </c>
      <c r="B47925" t="s">
        <v>1055</v>
      </c>
      <c r="C47925" t="s">
        <v>1022</v>
      </c>
      <c r="D47925" t="s">
        <v>972</v>
      </c>
      <c r="E47925" t="s">
        <v>1015</v>
      </c>
      <c r="F47925" s="86">
        <v>334931312.07468897</v>
      </c>
    </row>
    <row r="47926" spans="1:6">
      <c r="A47926">
        <v>2035</v>
      </c>
      <c r="B47926" t="s">
        <v>1055</v>
      </c>
      <c r="C47926" t="s">
        <v>1022</v>
      </c>
      <c r="D47926" t="s">
        <v>972</v>
      </c>
      <c r="E47926" t="s">
        <v>1015</v>
      </c>
      <c r="F47926" s="86">
        <v>338451622.465648</v>
      </c>
    </row>
    <row r="47927" spans="1:6">
      <c r="A47927">
        <v>2036</v>
      </c>
      <c r="B47927" t="s">
        <v>1055</v>
      </c>
      <c r="C47927" t="s">
        <v>1022</v>
      </c>
      <c r="D47927" t="s">
        <v>972</v>
      </c>
      <c r="E47927" t="s">
        <v>1015</v>
      </c>
      <c r="F47927" s="86">
        <v>342421124.31564099</v>
      </c>
    </row>
    <row r="47928" spans="1:6">
      <c r="A47928">
        <v>2037</v>
      </c>
      <c r="B47928" t="s">
        <v>1055</v>
      </c>
      <c r="C47928" t="s">
        <v>1022</v>
      </c>
      <c r="D47928" t="s">
        <v>972</v>
      </c>
      <c r="E47928" t="s">
        <v>1015</v>
      </c>
      <c r="F47928" s="86">
        <v>346580001.44076002</v>
      </c>
    </row>
    <row r="47929" spans="1:6">
      <c r="A47929">
        <v>2038</v>
      </c>
      <c r="B47929" t="s">
        <v>1055</v>
      </c>
      <c r="C47929" t="s">
        <v>1022</v>
      </c>
      <c r="D47929" t="s">
        <v>972</v>
      </c>
      <c r="E47929" t="s">
        <v>1015</v>
      </c>
      <c r="F47929" s="86">
        <v>351204698.264956</v>
      </c>
    </row>
    <row r="47930" spans="1:6">
      <c r="A47930">
        <v>2039</v>
      </c>
      <c r="B47930" t="s">
        <v>1055</v>
      </c>
      <c r="C47930" t="s">
        <v>1022</v>
      </c>
      <c r="D47930" t="s">
        <v>972</v>
      </c>
      <c r="E47930" t="s">
        <v>1015</v>
      </c>
      <c r="F47930" s="86">
        <v>355860847.55398399</v>
      </c>
    </row>
    <row r="47931" spans="1:6">
      <c r="A47931">
        <v>2040</v>
      </c>
      <c r="B47931" t="s">
        <v>1055</v>
      </c>
      <c r="C47931" t="s">
        <v>1022</v>
      </c>
      <c r="D47931" t="s">
        <v>972</v>
      </c>
      <c r="E47931" t="s">
        <v>1015</v>
      </c>
      <c r="F47931" s="86">
        <v>360819207.56589001</v>
      </c>
    </row>
    <row r="47932" spans="1:6">
      <c r="A47932">
        <v>2041</v>
      </c>
      <c r="B47932" t="s">
        <v>1055</v>
      </c>
      <c r="C47932" t="s">
        <v>1022</v>
      </c>
      <c r="D47932" t="s">
        <v>972</v>
      </c>
      <c r="E47932" t="s">
        <v>1015</v>
      </c>
      <c r="F47932" s="86">
        <v>361797556.47663403</v>
      </c>
    </row>
    <row r="47933" spans="1:6">
      <c r="A47933">
        <v>2042</v>
      </c>
      <c r="B47933" t="s">
        <v>1055</v>
      </c>
      <c r="C47933" t="s">
        <v>1022</v>
      </c>
      <c r="D47933" t="s">
        <v>972</v>
      </c>
      <c r="E47933" t="s">
        <v>1015</v>
      </c>
      <c r="F47933" s="86">
        <v>362844631.52415103</v>
      </c>
    </row>
    <row r="47934" spans="1:6">
      <c r="A47934">
        <v>2043</v>
      </c>
      <c r="B47934" t="s">
        <v>1055</v>
      </c>
      <c r="C47934" t="s">
        <v>1022</v>
      </c>
      <c r="D47934" t="s">
        <v>972</v>
      </c>
      <c r="E47934" t="s">
        <v>1015</v>
      </c>
      <c r="F47934" s="86">
        <v>363942858.97092199</v>
      </c>
    </row>
    <row r="47935" spans="1:6">
      <c r="A47935">
        <v>2044</v>
      </c>
      <c r="B47935" t="s">
        <v>1055</v>
      </c>
      <c r="C47935" t="s">
        <v>1022</v>
      </c>
      <c r="D47935" t="s">
        <v>972</v>
      </c>
      <c r="E47935" t="s">
        <v>1015</v>
      </c>
      <c r="F47935" s="86">
        <v>365062267.45949203</v>
      </c>
    </row>
    <row r="47936" spans="1:6">
      <c r="A47936">
        <v>2045</v>
      </c>
      <c r="B47936" t="s">
        <v>1055</v>
      </c>
      <c r="C47936" t="s">
        <v>1022</v>
      </c>
      <c r="D47936" t="s">
        <v>972</v>
      </c>
      <c r="E47936" t="s">
        <v>1015</v>
      </c>
      <c r="F47936" s="86">
        <v>366225734.20410299</v>
      </c>
    </row>
    <row r="47937" spans="1:6">
      <c r="A47937">
        <v>2046</v>
      </c>
      <c r="B47937" t="s">
        <v>1055</v>
      </c>
      <c r="C47937" t="s">
        <v>1022</v>
      </c>
      <c r="D47937" t="s">
        <v>972</v>
      </c>
      <c r="E47937" t="s">
        <v>1015</v>
      </c>
      <c r="F47937" s="86">
        <v>367233167.58992797</v>
      </c>
    </row>
    <row r="47938" spans="1:6">
      <c r="A47938">
        <v>2047</v>
      </c>
      <c r="B47938" t="s">
        <v>1055</v>
      </c>
      <c r="C47938" t="s">
        <v>1022</v>
      </c>
      <c r="D47938" t="s">
        <v>972</v>
      </c>
      <c r="E47938" t="s">
        <v>1015</v>
      </c>
      <c r="F47938" s="86">
        <v>368095444.13545603</v>
      </c>
    </row>
    <row r="47939" spans="1:6">
      <c r="A47939">
        <v>2048</v>
      </c>
      <c r="B47939" t="s">
        <v>1055</v>
      </c>
      <c r="C47939" t="s">
        <v>1022</v>
      </c>
      <c r="D47939" t="s">
        <v>972</v>
      </c>
      <c r="E47939" t="s">
        <v>1015</v>
      </c>
      <c r="F47939" s="86">
        <v>368767241.26434898</v>
      </c>
    </row>
    <row r="47940" spans="1:6">
      <c r="A47940">
        <v>2049</v>
      </c>
      <c r="B47940" t="s">
        <v>1055</v>
      </c>
      <c r="C47940" t="s">
        <v>1022</v>
      </c>
      <c r="D47940" t="s">
        <v>972</v>
      </c>
      <c r="E47940" t="s">
        <v>1015</v>
      </c>
      <c r="F47940" s="86">
        <v>369218606.08296502</v>
      </c>
    </row>
    <row r="47941" spans="1:6">
      <c r="A47941">
        <v>2050</v>
      </c>
      <c r="B47941" t="s">
        <v>1055</v>
      </c>
      <c r="C47941" t="s">
        <v>1022</v>
      </c>
      <c r="D47941" t="s">
        <v>972</v>
      </c>
      <c r="E47941" t="s">
        <v>1015</v>
      </c>
      <c r="F47941" s="86">
        <v>369426712.21092999</v>
      </c>
    </row>
    <row r="47942" spans="1:6">
      <c r="A47942">
        <v>2017</v>
      </c>
      <c r="B47942" t="s">
        <v>1056</v>
      </c>
      <c r="C47942" t="s">
        <v>1022</v>
      </c>
      <c r="D47942" t="s">
        <v>972</v>
      </c>
      <c r="E47942" t="s">
        <v>1015</v>
      </c>
      <c r="F47942" s="86">
        <v>46877759.845601402</v>
      </c>
    </row>
    <row r="47943" spans="1:6">
      <c r="A47943">
        <v>2018</v>
      </c>
      <c r="B47943" t="s">
        <v>1056</v>
      </c>
      <c r="C47943" t="s">
        <v>1022</v>
      </c>
      <c r="D47943" t="s">
        <v>972</v>
      </c>
      <c r="E47943" t="s">
        <v>1015</v>
      </c>
      <c r="F47943" s="86">
        <v>46854863.6033227</v>
      </c>
    </row>
    <row r="47944" spans="1:6">
      <c r="A47944">
        <v>2019</v>
      </c>
      <c r="B47944" t="s">
        <v>1056</v>
      </c>
      <c r="C47944" t="s">
        <v>1022</v>
      </c>
      <c r="D47944" t="s">
        <v>972</v>
      </c>
      <c r="E47944" t="s">
        <v>1015</v>
      </c>
      <c r="F47944" s="86">
        <v>46946329.690903798</v>
      </c>
    </row>
    <row r="47945" spans="1:6">
      <c r="A47945">
        <v>2020</v>
      </c>
      <c r="B47945" t="s">
        <v>1056</v>
      </c>
      <c r="C47945" t="s">
        <v>1022</v>
      </c>
      <c r="D47945" t="s">
        <v>972</v>
      </c>
      <c r="E47945" t="s">
        <v>1015</v>
      </c>
      <c r="F47945" s="86">
        <v>46977588.707883999</v>
      </c>
    </row>
    <row r="47946" spans="1:6">
      <c r="A47946">
        <v>2021</v>
      </c>
      <c r="B47946" t="s">
        <v>1056</v>
      </c>
      <c r="C47946" t="s">
        <v>1022</v>
      </c>
      <c r="D47946" t="s">
        <v>972</v>
      </c>
      <c r="E47946" t="s">
        <v>1015</v>
      </c>
      <c r="F47946" s="86">
        <v>46981058.510066397</v>
      </c>
    </row>
    <row r="47947" spans="1:6">
      <c r="A47947">
        <v>2022</v>
      </c>
      <c r="B47947" t="s">
        <v>1056</v>
      </c>
      <c r="C47947" t="s">
        <v>1022</v>
      </c>
      <c r="D47947" t="s">
        <v>972</v>
      </c>
      <c r="E47947" t="s">
        <v>1015</v>
      </c>
      <c r="F47947" s="86">
        <v>46928256.355517201</v>
      </c>
    </row>
    <row r="47948" spans="1:6">
      <c r="A47948">
        <v>2023</v>
      </c>
      <c r="B47948" t="s">
        <v>1056</v>
      </c>
      <c r="C47948" t="s">
        <v>1022</v>
      </c>
      <c r="D47948" t="s">
        <v>972</v>
      </c>
      <c r="E47948" t="s">
        <v>1015</v>
      </c>
      <c r="F47948" s="86">
        <v>46844900.157477699</v>
      </c>
    </row>
    <row r="47949" spans="1:6">
      <c r="A47949">
        <v>2024</v>
      </c>
      <c r="B47949" t="s">
        <v>1056</v>
      </c>
      <c r="C47949" t="s">
        <v>1022</v>
      </c>
      <c r="D47949" t="s">
        <v>972</v>
      </c>
      <c r="E47949" t="s">
        <v>1015</v>
      </c>
      <c r="F47949" s="86">
        <v>46733497.164126799</v>
      </c>
    </row>
    <row r="47950" spans="1:6">
      <c r="A47950">
        <v>2025</v>
      </c>
      <c r="B47950" t="s">
        <v>1056</v>
      </c>
      <c r="C47950" t="s">
        <v>1022</v>
      </c>
      <c r="D47950" t="s">
        <v>972</v>
      </c>
      <c r="E47950" t="s">
        <v>1015</v>
      </c>
      <c r="F47950" s="86">
        <v>46610071.682672799</v>
      </c>
    </row>
    <row r="47951" spans="1:6">
      <c r="A47951">
        <v>2026</v>
      </c>
      <c r="B47951" t="s">
        <v>1056</v>
      </c>
      <c r="C47951" t="s">
        <v>1022</v>
      </c>
      <c r="D47951" t="s">
        <v>972</v>
      </c>
      <c r="E47951" t="s">
        <v>1015</v>
      </c>
      <c r="F47951" s="86">
        <v>46509743.0084631</v>
      </c>
    </row>
    <row r="47952" spans="1:6">
      <c r="A47952">
        <v>2027</v>
      </c>
      <c r="B47952" t="s">
        <v>1056</v>
      </c>
      <c r="C47952" t="s">
        <v>1022</v>
      </c>
      <c r="D47952" t="s">
        <v>972</v>
      </c>
      <c r="E47952" t="s">
        <v>1015</v>
      </c>
      <c r="F47952" s="86">
        <v>46458965.089901403</v>
      </c>
    </row>
    <row r="47953" spans="1:6">
      <c r="A47953">
        <v>2028</v>
      </c>
      <c r="B47953" t="s">
        <v>1056</v>
      </c>
      <c r="C47953" t="s">
        <v>1022</v>
      </c>
      <c r="D47953" t="s">
        <v>972</v>
      </c>
      <c r="E47953" t="s">
        <v>1015</v>
      </c>
      <c r="F47953" s="86">
        <v>46394657.011549197</v>
      </c>
    </row>
    <row r="47954" spans="1:6">
      <c r="A47954">
        <v>2029</v>
      </c>
      <c r="B47954" t="s">
        <v>1056</v>
      </c>
      <c r="C47954" t="s">
        <v>1022</v>
      </c>
      <c r="D47954" t="s">
        <v>972</v>
      </c>
      <c r="E47954" t="s">
        <v>1015</v>
      </c>
      <c r="F47954" s="86">
        <v>46386290.421183303</v>
      </c>
    </row>
    <row r="47955" spans="1:6">
      <c r="A47955">
        <v>2030</v>
      </c>
      <c r="B47955" t="s">
        <v>1056</v>
      </c>
      <c r="C47955" t="s">
        <v>1022</v>
      </c>
      <c r="D47955" t="s">
        <v>972</v>
      </c>
      <c r="E47955" t="s">
        <v>1015</v>
      </c>
      <c r="F47955" s="86">
        <v>46379688.926346503</v>
      </c>
    </row>
    <row r="47956" spans="1:6">
      <c r="A47956">
        <v>2031</v>
      </c>
      <c r="B47956" t="s">
        <v>1056</v>
      </c>
      <c r="C47956" t="s">
        <v>1022</v>
      </c>
      <c r="D47956" t="s">
        <v>972</v>
      </c>
      <c r="E47956" t="s">
        <v>1015</v>
      </c>
      <c r="F47956" s="86">
        <v>46420736.829381898</v>
      </c>
    </row>
    <row r="47957" spans="1:6">
      <c r="A47957">
        <v>2032</v>
      </c>
      <c r="B47957" t="s">
        <v>1056</v>
      </c>
      <c r="C47957" t="s">
        <v>1022</v>
      </c>
      <c r="D47957" t="s">
        <v>972</v>
      </c>
      <c r="E47957" t="s">
        <v>1015</v>
      </c>
      <c r="F47957" s="86">
        <v>46499089.645471796</v>
      </c>
    </row>
    <row r="47958" spans="1:6">
      <c r="A47958">
        <v>2033</v>
      </c>
      <c r="B47958" t="s">
        <v>1056</v>
      </c>
      <c r="C47958" t="s">
        <v>1022</v>
      </c>
      <c r="D47958" t="s">
        <v>972</v>
      </c>
      <c r="E47958" t="s">
        <v>1015</v>
      </c>
      <c r="F47958" s="86">
        <v>46594829.010701403</v>
      </c>
    </row>
    <row r="47959" spans="1:6">
      <c r="A47959">
        <v>2034</v>
      </c>
      <c r="B47959" t="s">
        <v>1056</v>
      </c>
      <c r="C47959" t="s">
        <v>1022</v>
      </c>
      <c r="D47959" t="s">
        <v>972</v>
      </c>
      <c r="E47959" t="s">
        <v>1015</v>
      </c>
      <c r="F47959" s="86">
        <v>46736669.299809702</v>
      </c>
    </row>
    <row r="47960" spans="1:6">
      <c r="A47960">
        <v>2035</v>
      </c>
      <c r="B47960" t="s">
        <v>1056</v>
      </c>
      <c r="C47960" t="s">
        <v>1022</v>
      </c>
      <c r="D47960" t="s">
        <v>972</v>
      </c>
      <c r="E47960" t="s">
        <v>1015</v>
      </c>
      <c r="F47960" s="86">
        <v>46866047.852570698</v>
      </c>
    </row>
    <row r="47961" spans="1:6">
      <c r="A47961">
        <v>2036</v>
      </c>
      <c r="B47961" t="s">
        <v>1056</v>
      </c>
      <c r="C47961" t="s">
        <v>1022</v>
      </c>
      <c r="D47961" t="s">
        <v>972</v>
      </c>
      <c r="E47961" t="s">
        <v>1015</v>
      </c>
      <c r="F47961" s="86">
        <v>47064508.143096499</v>
      </c>
    </row>
    <row r="47962" spans="1:6">
      <c r="A47962">
        <v>2037</v>
      </c>
      <c r="B47962" t="s">
        <v>1056</v>
      </c>
      <c r="C47962" t="s">
        <v>1022</v>
      </c>
      <c r="D47962" t="s">
        <v>972</v>
      </c>
      <c r="E47962" t="s">
        <v>1015</v>
      </c>
      <c r="F47962" s="86">
        <v>47280755.4109063</v>
      </c>
    </row>
    <row r="47963" spans="1:6">
      <c r="A47963">
        <v>2038</v>
      </c>
      <c r="B47963" t="s">
        <v>1056</v>
      </c>
      <c r="C47963" t="s">
        <v>1022</v>
      </c>
      <c r="D47963" t="s">
        <v>972</v>
      </c>
      <c r="E47963" t="s">
        <v>1015</v>
      </c>
      <c r="F47963" s="86">
        <v>47500270.688822001</v>
      </c>
    </row>
    <row r="47964" spans="1:6">
      <c r="A47964">
        <v>2039</v>
      </c>
      <c r="B47964" t="s">
        <v>1056</v>
      </c>
      <c r="C47964" t="s">
        <v>1022</v>
      </c>
      <c r="D47964" t="s">
        <v>972</v>
      </c>
      <c r="E47964" t="s">
        <v>1015</v>
      </c>
      <c r="F47964" s="86">
        <v>47734834.159536898</v>
      </c>
    </row>
    <row r="47965" spans="1:6">
      <c r="A47965">
        <v>2040</v>
      </c>
      <c r="B47965" t="s">
        <v>1056</v>
      </c>
      <c r="C47965" t="s">
        <v>1022</v>
      </c>
      <c r="D47965" t="s">
        <v>972</v>
      </c>
      <c r="E47965" t="s">
        <v>1015</v>
      </c>
      <c r="F47965" s="86">
        <v>48001456.959057398</v>
      </c>
    </row>
    <row r="47966" spans="1:6">
      <c r="A47966">
        <v>2041</v>
      </c>
      <c r="B47966" t="s">
        <v>1056</v>
      </c>
      <c r="C47966" t="s">
        <v>1022</v>
      </c>
      <c r="D47966" t="s">
        <v>972</v>
      </c>
      <c r="E47966" t="s">
        <v>1015</v>
      </c>
      <c r="F47966" s="86">
        <v>48081907.2830595</v>
      </c>
    </row>
    <row r="47967" spans="1:6">
      <c r="A47967">
        <v>2042</v>
      </c>
      <c r="B47967" t="s">
        <v>1056</v>
      </c>
      <c r="C47967" t="s">
        <v>1022</v>
      </c>
      <c r="D47967" t="s">
        <v>972</v>
      </c>
      <c r="E47967" t="s">
        <v>1015</v>
      </c>
      <c r="F47967" s="86">
        <v>48158678.408553399</v>
      </c>
    </row>
    <row r="47968" spans="1:6">
      <c r="A47968">
        <v>2043</v>
      </c>
      <c r="B47968" t="s">
        <v>1056</v>
      </c>
      <c r="C47968" t="s">
        <v>1022</v>
      </c>
      <c r="D47968" t="s">
        <v>972</v>
      </c>
      <c r="E47968" t="s">
        <v>1015</v>
      </c>
      <c r="F47968" s="86">
        <v>48269423.037205398</v>
      </c>
    </row>
    <row r="47969" spans="1:6">
      <c r="A47969">
        <v>2044</v>
      </c>
      <c r="B47969" t="s">
        <v>1056</v>
      </c>
      <c r="C47969" t="s">
        <v>1022</v>
      </c>
      <c r="D47969" t="s">
        <v>972</v>
      </c>
      <c r="E47969" t="s">
        <v>1015</v>
      </c>
      <c r="F47969" s="86">
        <v>48396206.888129801</v>
      </c>
    </row>
    <row r="47970" spans="1:6">
      <c r="A47970">
        <v>2045</v>
      </c>
      <c r="B47970" t="s">
        <v>1056</v>
      </c>
      <c r="C47970" t="s">
        <v>1022</v>
      </c>
      <c r="D47970" t="s">
        <v>972</v>
      </c>
      <c r="E47970" t="s">
        <v>1015</v>
      </c>
      <c r="F47970" s="86">
        <v>48560812.88013</v>
      </c>
    </row>
    <row r="47971" spans="1:6">
      <c r="A47971">
        <v>2046</v>
      </c>
      <c r="B47971" t="s">
        <v>1056</v>
      </c>
      <c r="C47971" t="s">
        <v>1022</v>
      </c>
      <c r="D47971" t="s">
        <v>972</v>
      </c>
      <c r="E47971" t="s">
        <v>1015</v>
      </c>
      <c r="F47971" s="86">
        <v>48719492.301318899</v>
      </c>
    </row>
    <row r="47972" spans="1:6">
      <c r="A47972">
        <v>2047</v>
      </c>
      <c r="B47972" t="s">
        <v>1056</v>
      </c>
      <c r="C47972" t="s">
        <v>1022</v>
      </c>
      <c r="D47972" t="s">
        <v>972</v>
      </c>
      <c r="E47972" t="s">
        <v>1015</v>
      </c>
      <c r="F47972" s="86">
        <v>48884433.917956397</v>
      </c>
    </row>
    <row r="47973" spans="1:6">
      <c r="A47973">
        <v>2048</v>
      </c>
      <c r="B47973" t="s">
        <v>1056</v>
      </c>
      <c r="C47973" t="s">
        <v>1022</v>
      </c>
      <c r="D47973" t="s">
        <v>972</v>
      </c>
      <c r="E47973" t="s">
        <v>1015</v>
      </c>
      <c r="F47973" s="86">
        <v>49048269.151342899</v>
      </c>
    </row>
    <row r="47974" spans="1:6">
      <c r="A47974">
        <v>2049</v>
      </c>
      <c r="B47974" t="s">
        <v>1056</v>
      </c>
      <c r="C47974" t="s">
        <v>1022</v>
      </c>
      <c r="D47974" t="s">
        <v>972</v>
      </c>
      <c r="E47974" t="s">
        <v>1015</v>
      </c>
      <c r="F47974" s="86">
        <v>49202071.972638696</v>
      </c>
    </row>
    <row r="47975" spans="1:6">
      <c r="A47975">
        <v>2050</v>
      </c>
      <c r="B47975" t="s">
        <v>1056</v>
      </c>
      <c r="C47975" t="s">
        <v>1022</v>
      </c>
      <c r="D47975" t="s">
        <v>972</v>
      </c>
      <c r="E47975" t="s">
        <v>1015</v>
      </c>
      <c r="F47975" s="86">
        <v>49340211.760551497</v>
      </c>
    </row>
    <row r="47976" spans="1:6">
      <c r="A47976">
        <v>2017</v>
      </c>
      <c r="B47976" t="s">
        <v>1057</v>
      </c>
      <c r="C47976" t="s">
        <v>1022</v>
      </c>
      <c r="D47976" t="s">
        <v>972</v>
      </c>
      <c r="E47976" t="s">
        <v>1015</v>
      </c>
      <c r="F47976" s="86">
        <v>13746372.5257122</v>
      </c>
    </row>
    <row r="47977" spans="1:6">
      <c r="A47977">
        <v>2018</v>
      </c>
      <c r="B47977" t="s">
        <v>1057</v>
      </c>
      <c r="C47977" t="s">
        <v>1022</v>
      </c>
      <c r="D47977" t="s">
        <v>972</v>
      </c>
      <c r="E47977" t="s">
        <v>1015</v>
      </c>
      <c r="F47977" s="86">
        <v>14072915.175261</v>
      </c>
    </row>
    <row r="47978" spans="1:6">
      <c r="A47978">
        <v>2019</v>
      </c>
      <c r="B47978" t="s">
        <v>1057</v>
      </c>
      <c r="C47978" t="s">
        <v>1022</v>
      </c>
      <c r="D47978" t="s">
        <v>972</v>
      </c>
      <c r="E47978" t="s">
        <v>1015</v>
      </c>
      <c r="F47978" s="86">
        <v>14184114.235300999</v>
      </c>
    </row>
    <row r="47979" spans="1:6">
      <c r="A47979">
        <v>2020</v>
      </c>
      <c r="B47979" t="s">
        <v>1057</v>
      </c>
      <c r="C47979" t="s">
        <v>1022</v>
      </c>
      <c r="D47979" t="s">
        <v>972</v>
      </c>
      <c r="E47979" t="s">
        <v>1015</v>
      </c>
      <c r="F47979" s="86">
        <v>14271328.323178099</v>
      </c>
    </row>
    <row r="47980" spans="1:6">
      <c r="A47980">
        <v>2021</v>
      </c>
      <c r="B47980" t="s">
        <v>1057</v>
      </c>
      <c r="C47980" t="s">
        <v>1022</v>
      </c>
      <c r="D47980" t="s">
        <v>972</v>
      </c>
      <c r="E47980" t="s">
        <v>1015</v>
      </c>
      <c r="F47980" s="86">
        <v>14350561.668715401</v>
      </c>
    </row>
    <row r="47981" spans="1:6">
      <c r="A47981">
        <v>2022</v>
      </c>
      <c r="B47981" t="s">
        <v>1057</v>
      </c>
      <c r="C47981" t="s">
        <v>1022</v>
      </c>
      <c r="D47981" t="s">
        <v>972</v>
      </c>
      <c r="E47981" t="s">
        <v>1015</v>
      </c>
      <c r="F47981" s="86">
        <v>14409655.886886001</v>
      </c>
    </row>
    <row r="47982" spans="1:6">
      <c r="A47982">
        <v>2023</v>
      </c>
      <c r="B47982" t="s">
        <v>1057</v>
      </c>
      <c r="C47982" t="s">
        <v>1022</v>
      </c>
      <c r="D47982" t="s">
        <v>972</v>
      </c>
      <c r="E47982" t="s">
        <v>1015</v>
      </c>
      <c r="F47982" s="86">
        <v>14450597.5283005</v>
      </c>
    </row>
    <row r="47983" spans="1:6">
      <c r="A47983">
        <v>2024</v>
      </c>
      <c r="B47983" t="s">
        <v>1057</v>
      </c>
      <c r="C47983" t="s">
        <v>1022</v>
      </c>
      <c r="D47983" t="s">
        <v>972</v>
      </c>
      <c r="E47983" t="s">
        <v>1015</v>
      </c>
      <c r="F47983" s="86">
        <v>14487916.585379399</v>
      </c>
    </row>
    <row r="47984" spans="1:6">
      <c r="A47984">
        <v>2025</v>
      </c>
      <c r="B47984" t="s">
        <v>1057</v>
      </c>
      <c r="C47984" t="s">
        <v>1022</v>
      </c>
      <c r="D47984" t="s">
        <v>972</v>
      </c>
      <c r="E47984" t="s">
        <v>1015</v>
      </c>
      <c r="F47984" s="86">
        <v>14509885.3376936</v>
      </c>
    </row>
    <row r="47985" spans="1:6">
      <c r="A47985">
        <v>2026</v>
      </c>
      <c r="B47985" t="s">
        <v>1057</v>
      </c>
      <c r="C47985" t="s">
        <v>1022</v>
      </c>
      <c r="D47985" t="s">
        <v>972</v>
      </c>
      <c r="E47985" t="s">
        <v>1015</v>
      </c>
      <c r="F47985" s="86">
        <v>14529422.2567627</v>
      </c>
    </row>
    <row r="47986" spans="1:6">
      <c r="A47986">
        <v>2027</v>
      </c>
      <c r="B47986" t="s">
        <v>1057</v>
      </c>
      <c r="C47986" t="s">
        <v>1022</v>
      </c>
      <c r="D47986" t="s">
        <v>972</v>
      </c>
      <c r="E47986" t="s">
        <v>1015</v>
      </c>
      <c r="F47986" s="86">
        <v>14551727.297903899</v>
      </c>
    </row>
    <row r="47987" spans="1:6">
      <c r="A47987">
        <v>2028</v>
      </c>
      <c r="B47987" t="s">
        <v>1057</v>
      </c>
      <c r="C47987" t="s">
        <v>1022</v>
      </c>
      <c r="D47987" t="s">
        <v>972</v>
      </c>
      <c r="E47987" t="s">
        <v>1015</v>
      </c>
      <c r="F47987" s="86">
        <v>14568654.7395606</v>
      </c>
    </row>
    <row r="47988" spans="1:6">
      <c r="A47988">
        <v>2029</v>
      </c>
      <c r="B47988" t="s">
        <v>1057</v>
      </c>
      <c r="C47988" t="s">
        <v>1022</v>
      </c>
      <c r="D47988" t="s">
        <v>972</v>
      </c>
      <c r="E47988" t="s">
        <v>1015</v>
      </c>
      <c r="F47988" s="86">
        <v>14581646.059862301</v>
      </c>
    </row>
    <row r="47989" spans="1:6">
      <c r="A47989">
        <v>2030</v>
      </c>
      <c r="B47989" t="s">
        <v>1057</v>
      </c>
      <c r="C47989" t="s">
        <v>1022</v>
      </c>
      <c r="D47989" t="s">
        <v>972</v>
      </c>
      <c r="E47989" t="s">
        <v>1015</v>
      </c>
      <c r="F47989" s="86">
        <v>14594816.530585401</v>
      </c>
    </row>
    <row r="47990" spans="1:6">
      <c r="A47990">
        <v>2031</v>
      </c>
      <c r="B47990" t="s">
        <v>1057</v>
      </c>
      <c r="C47990" t="s">
        <v>1022</v>
      </c>
      <c r="D47990" t="s">
        <v>972</v>
      </c>
      <c r="E47990" t="s">
        <v>1015</v>
      </c>
      <c r="F47990" s="86">
        <v>14612900.7549507</v>
      </c>
    </row>
    <row r="47991" spans="1:6">
      <c r="A47991">
        <v>2032</v>
      </c>
      <c r="B47991" t="s">
        <v>1057</v>
      </c>
      <c r="C47991" t="s">
        <v>1022</v>
      </c>
      <c r="D47991" t="s">
        <v>972</v>
      </c>
      <c r="E47991" t="s">
        <v>1015</v>
      </c>
      <c r="F47991" s="86">
        <v>14634370.7861642</v>
      </c>
    </row>
    <row r="47992" spans="1:6">
      <c r="A47992">
        <v>2033</v>
      </c>
      <c r="B47992" t="s">
        <v>1057</v>
      </c>
      <c r="C47992" t="s">
        <v>1022</v>
      </c>
      <c r="D47992" t="s">
        <v>972</v>
      </c>
      <c r="E47992" t="s">
        <v>1015</v>
      </c>
      <c r="F47992" s="86">
        <v>14659412.2766867</v>
      </c>
    </row>
    <row r="47993" spans="1:6">
      <c r="A47993">
        <v>2034</v>
      </c>
      <c r="B47993" t="s">
        <v>1057</v>
      </c>
      <c r="C47993" t="s">
        <v>1022</v>
      </c>
      <c r="D47993" t="s">
        <v>972</v>
      </c>
      <c r="E47993" t="s">
        <v>1015</v>
      </c>
      <c r="F47993" s="86">
        <v>14692772.148360001</v>
      </c>
    </row>
    <row r="47994" spans="1:6">
      <c r="A47994">
        <v>2035</v>
      </c>
      <c r="B47994" t="s">
        <v>1057</v>
      </c>
      <c r="C47994" t="s">
        <v>1022</v>
      </c>
      <c r="D47994" t="s">
        <v>972</v>
      </c>
      <c r="E47994" t="s">
        <v>1015</v>
      </c>
      <c r="F47994" s="86">
        <v>14736433.937859099</v>
      </c>
    </row>
    <row r="47995" spans="1:6">
      <c r="A47995">
        <v>2036</v>
      </c>
      <c r="B47995" t="s">
        <v>1057</v>
      </c>
      <c r="C47995" t="s">
        <v>1022</v>
      </c>
      <c r="D47995" t="s">
        <v>972</v>
      </c>
      <c r="E47995" t="s">
        <v>1015</v>
      </c>
      <c r="F47995" s="86">
        <v>14786430.1408526</v>
      </c>
    </row>
    <row r="47996" spans="1:6">
      <c r="A47996">
        <v>2037</v>
      </c>
      <c r="B47996" t="s">
        <v>1057</v>
      </c>
      <c r="C47996" t="s">
        <v>1022</v>
      </c>
      <c r="D47996" t="s">
        <v>972</v>
      </c>
      <c r="E47996" t="s">
        <v>1015</v>
      </c>
      <c r="F47996" s="86">
        <v>14851810.5814505</v>
      </c>
    </row>
    <row r="47997" spans="1:6">
      <c r="A47997">
        <v>2038</v>
      </c>
      <c r="B47997" t="s">
        <v>1057</v>
      </c>
      <c r="C47997" t="s">
        <v>1022</v>
      </c>
      <c r="D47997" t="s">
        <v>972</v>
      </c>
      <c r="E47997" t="s">
        <v>1015</v>
      </c>
      <c r="F47997" s="86">
        <v>14926310.918054599</v>
      </c>
    </row>
    <row r="47998" spans="1:6">
      <c r="A47998">
        <v>2039</v>
      </c>
      <c r="B47998" t="s">
        <v>1057</v>
      </c>
      <c r="C47998" t="s">
        <v>1022</v>
      </c>
      <c r="D47998" t="s">
        <v>972</v>
      </c>
      <c r="E47998" t="s">
        <v>1015</v>
      </c>
      <c r="F47998" s="86">
        <v>15016333.0657431</v>
      </c>
    </row>
    <row r="47999" spans="1:6">
      <c r="A47999">
        <v>2040</v>
      </c>
      <c r="B47999" t="s">
        <v>1057</v>
      </c>
      <c r="C47999" t="s">
        <v>1022</v>
      </c>
      <c r="D47999" t="s">
        <v>972</v>
      </c>
      <c r="E47999" t="s">
        <v>1015</v>
      </c>
      <c r="F47999" s="86">
        <v>15111820.077008599</v>
      </c>
    </row>
    <row r="48000" spans="1:6">
      <c r="A48000">
        <v>2041</v>
      </c>
      <c r="B48000" t="s">
        <v>1057</v>
      </c>
      <c r="C48000" t="s">
        <v>1022</v>
      </c>
      <c r="D48000" t="s">
        <v>972</v>
      </c>
      <c r="E48000" t="s">
        <v>1015</v>
      </c>
      <c r="F48000" s="86">
        <v>15073448.1935405</v>
      </c>
    </row>
    <row r="48001" spans="1:6">
      <c r="A48001">
        <v>2042</v>
      </c>
      <c r="B48001" t="s">
        <v>1057</v>
      </c>
      <c r="C48001" t="s">
        <v>1022</v>
      </c>
      <c r="D48001" t="s">
        <v>972</v>
      </c>
      <c r="E48001" t="s">
        <v>1015</v>
      </c>
      <c r="F48001" s="86">
        <v>15045732.2196499</v>
      </c>
    </row>
    <row r="48002" spans="1:6">
      <c r="A48002">
        <v>2043</v>
      </c>
      <c r="B48002" t="s">
        <v>1057</v>
      </c>
      <c r="C48002" t="s">
        <v>1022</v>
      </c>
      <c r="D48002" t="s">
        <v>972</v>
      </c>
      <c r="E48002" t="s">
        <v>1015</v>
      </c>
      <c r="F48002" s="86">
        <v>15022931.0642341</v>
      </c>
    </row>
    <row r="48003" spans="1:6">
      <c r="A48003">
        <v>2044</v>
      </c>
      <c r="B48003" t="s">
        <v>1057</v>
      </c>
      <c r="C48003" t="s">
        <v>1022</v>
      </c>
      <c r="D48003" t="s">
        <v>972</v>
      </c>
      <c r="E48003" t="s">
        <v>1015</v>
      </c>
      <c r="F48003" s="86">
        <v>15008534.984817101</v>
      </c>
    </row>
    <row r="48004" spans="1:6">
      <c r="A48004">
        <v>2045</v>
      </c>
      <c r="B48004" t="s">
        <v>1057</v>
      </c>
      <c r="C48004" t="s">
        <v>1022</v>
      </c>
      <c r="D48004" t="s">
        <v>972</v>
      </c>
      <c r="E48004" t="s">
        <v>1015</v>
      </c>
      <c r="F48004" s="86">
        <v>14996673.4460188</v>
      </c>
    </row>
    <row r="48005" spans="1:6">
      <c r="A48005">
        <v>2046</v>
      </c>
      <c r="B48005" t="s">
        <v>1057</v>
      </c>
      <c r="C48005" t="s">
        <v>1022</v>
      </c>
      <c r="D48005" t="s">
        <v>972</v>
      </c>
      <c r="E48005" t="s">
        <v>1015</v>
      </c>
      <c r="F48005" s="86">
        <v>14988379.7573485</v>
      </c>
    </row>
    <row r="48006" spans="1:6">
      <c r="A48006">
        <v>2047</v>
      </c>
      <c r="B48006" t="s">
        <v>1057</v>
      </c>
      <c r="C48006" t="s">
        <v>1022</v>
      </c>
      <c r="D48006" t="s">
        <v>972</v>
      </c>
      <c r="E48006" t="s">
        <v>1015</v>
      </c>
      <c r="F48006" s="86">
        <v>14982372.4541934</v>
      </c>
    </row>
    <row r="48007" spans="1:6">
      <c r="A48007">
        <v>2048</v>
      </c>
      <c r="B48007" t="s">
        <v>1057</v>
      </c>
      <c r="C48007" t="s">
        <v>1022</v>
      </c>
      <c r="D48007" t="s">
        <v>972</v>
      </c>
      <c r="E48007" t="s">
        <v>1015</v>
      </c>
      <c r="F48007" s="86">
        <v>14979914.3070182</v>
      </c>
    </row>
    <row r="48008" spans="1:6">
      <c r="A48008">
        <v>2049</v>
      </c>
      <c r="B48008" t="s">
        <v>1057</v>
      </c>
      <c r="C48008" t="s">
        <v>1022</v>
      </c>
      <c r="D48008" t="s">
        <v>972</v>
      </c>
      <c r="E48008" t="s">
        <v>1015</v>
      </c>
      <c r="F48008" s="86">
        <v>14975597.442763001</v>
      </c>
    </row>
    <row r="48009" spans="1:6">
      <c r="A48009">
        <v>2050</v>
      </c>
      <c r="B48009" t="s">
        <v>1057</v>
      </c>
      <c r="C48009" t="s">
        <v>1022</v>
      </c>
      <c r="D48009" t="s">
        <v>972</v>
      </c>
      <c r="E48009" t="s">
        <v>1015</v>
      </c>
      <c r="F48009" s="86">
        <v>14971149.7496635</v>
      </c>
    </row>
    <row r="48010" spans="1:6">
      <c r="A48010">
        <v>2017</v>
      </c>
      <c r="B48010" t="s">
        <v>1058</v>
      </c>
      <c r="C48010" t="s">
        <v>1022</v>
      </c>
      <c r="D48010" t="s">
        <v>972</v>
      </c>
      <c r="E48010" t="s">
        <v>1015</v>
      </c>
      <c r="F48010" s="86">
        <v>214769945.09632301</v>
      </c>
    </row>
    <row r="48011" spans="1:6">
      <c r="A48011">
        <v>2018</v>
      </c>
      <c r="B48011" t="s">
        <v>1058</v>
      </c>
      <c r="C48011" t="s">
        <v>1022</v>
      </c>
      <c r="D48011" t="s">
        <v>972</v>
      </c>
      <c r="E48011" t="s">
        <v>1015</v>
      </c>
      <c r="F48011" s="86">
        <v>218241497.43983799</v>
      </c>
    </row>
    <row r="48012" spans="1:6">
      <c r="A48012">
        <v>2019</v>
      </c>
      <c r="B48012" t="s">
        <v>1058</v>
      </c>
      <c r="C48012" t="s">
        <v>1022</v>
      </c>
      <c r="D48012" t="s">
        <v>972</v>
      </c>
      <c r="E48012" t="s">
        <v>1015</v>
      </c>
      <c r="F48012" s="86">
        <v>219798227.95532799</v>
      </c>
    </row>
    <row r="48013" spans="1:6">
      <c r="A48013">
        <v>2020</v>
      </c>
      <c r="B48013" t="s">
        <v>1058</v>
      </c>
      <c r="C48013" t="s">
        <v>1022</v>
      </c>
      <c r="D48013" t="s">
        <v>972</v>
      </c>
      <c r="E48013" t="s">
        <v>1015</v>
      </c>
      <c r="F48013" s="86">
        <v>221099628.801577</v>
      </c>
    </row>
    <row r="48014" spans="1:6">
      <c r="A48014">
        <v>2021</v>
      </c>
      <c r="B48014" t="s">
        <v>1058</v>
      </c>
      <c r="C48014" t="s">
        <v>1022</v>
      </c>
      <c r="D48014" t="s">
        <v>972</v>
      </c>
      <c r="E48014" t="s">
        <v>1015</v>
      </c>
      <c r="F48014" s="86">
        <v>222143729.885764</v>
      </c>
    </row>
    <row r="48015" spans="1:6">
      <c r="A48015">
        <v>2022</v>
      </c>
      <c r="B48015" t="s">
        <v>1058</v>
      </c>
      <c r="C48015" t="s">
        <v>1022</v>
      </c>
      <c r="D48015" t="s">
        <v>972</v>
      </c>
      <c r="E48015" t="s">
        <v>1015</v>
      </c>
      <c r="F48015" s="86">
        <v>222975201.02166599</v>
      </c>
    </row>
    <row r="48016" spans="1:6">
      <c r="A48016">
        <v>2023</v>
      </c>
      <c r="B48016" t="s">
        <v>1058</v>
      </c>
      <c r="C48016" t="s">
        <v>1022</v>
      </c>
      <c r="D48016" t="s">
        <v>972</v>
      </c>
      <c r="E48016" t="s">
        <v>1015</v>
      </c>
      <c r="F48016" s="86">
        <v>223585513.71206099</v>
      </c>
    </row>
    <row r="48017" spans="1:6">
      <c r="A48017">
        <v>2024</v>
      </c>
      <c r="B48017" t="s">
        <v>1058</v>
      </c>
      <c r="C48017" t="s">
        <v>1022</v>
      </c>
      <c r="D48017" t="s">
        <v>972</v>
      </c>
      <c r="E48017" t="s">
        <v>1015</v>
      </c>
      <c r="F48017" s="86">
        <v>223995712.15926301</v>
      </c>
    </row>
    <row r="48018" spans="1:6">
      <c r="A48018">
        <v>2025</v>
      </c>
      <c r="B48018" t="s">
        <v>1058</v>
      </c>
      <c r="C48018" t="s">
        <v>1022</v>
      </c>
      <c r="D48018" t="s">
        <v>972</v>
      </c>
      <c r="E48018" t="s">
        <v>1015</v>
      </c>
      <c r="F48018" s="86">
        <v>224267449.73654899</v>
      </c>
    </row>
    <row r="48019" spans="1:6">
      <c r="A48019">
        <v>2026</v>
      </c>
      <c r="B48019" t="s">
        <v>1058</v>
      </c>
      <c r="C48019" t="s">
        <v>1022</v>
      </c>
      <c r="D48019" t="s">
        <v>972</v>
      </c>
      <c r="E48019" t="s">
        <v>1015</v>
      </c>
      <c r="F48019" s="86">
        <v>224480086.84890801</v>
      </c>
    </row>
    <row r="48020" spans="1:6">
      <c r="A48020">
        <v>2027</v>
      </c>
      <c r="B48020" t="s">
        <v>1058</v>
      </c>
      <c r="C48020" t="s">
        <v>1022</v>
      </c>
      <c r="D48020" t="s">
        <v>972</v>
      </c>
      <c r="E48020" t="s">
        <v>1015</v>
      </c>
      <c r="F48020" s="86">
        <v>224765039.53526601</v>
      </c>
    </row>
    <row r="48021" spans="1:6">
      <c r="A48021">
        <v>2028</v>
      </c>
      <c r="B48021" t="s">
        <v>1058</v>
      </c>
      <c r="C48021" t="s">
        <v>1022</v>
      </c>
      <c r="D48021" t="s">
        <v>972</v>
      </c>
      <c r="E48021" t="s">
        <v>1015</v>
      </c>
      <c r="F48021" s="86">
        <v>225002733.04304799</v>
      </c>
    </row>
    <row r="48022" spans="1:6">
      <c r="A48022">
        <v>2029</v>
      </c>
      <c r="B48022" t="s">
        <v>1058</v>
      </c>
      <c r="C48022" t="s">
        <v>1022</v>
      </c>
      <c r="D48022" t="s">
        <v>972</v>
      </c>
      <c r="E48022" t="s">
        <v>1015</v>
      </c>
      <c r="F48022" s="86">
        <v>225254773.09777299</v>
      </c>
    </row>
    <row r="48023" spans="1:6">
      <c r="A48023">
        <v>2030</v>
      </c>
      <c r="B48023" t="s">
        <v>1058</v>
      </c>
      <c r="C48023" t="s">
        <v>1022</v>
      </c>
      <c r="D48023" t="s">
        <v>972</v>
      </c>
      <c r="E48023" t="s">
        <v>1015</v>
      </c>
      <c r="F48023" s="86">
        <v>225479036.90256</v>
      </c>
    </row>
    <row r="48024" spans="1:6">
      <c r="A48024">
        <v>2031</v>
      </c>
      <c r="B48024" t="s">
        <v>1058</v>
      </c>
      <c r="C48024" t="s">
        <v>1022</v>
      </c>
      <c r="D48024" t="s">
        <v>972</v>
      </c>
      <c r="E48024" t="s">
        <v>1015</v>
      </c>
      <c r="F48024" s="86">
        <v>225911986.34246999</v>
      </c>
    </row>
    <row r="48025" spans="1:6">
      <c r="A48025">
        <v>2032</v>
      </c>
      <c r="B48025" t="s">
        <v>1058</v>
      </c>
      <c r="C48025" t="s">
        <v>1022</v>
      </c>
      <c r="D48025" t="s">
        <v>972</v>
      </c>
      <c r="E48025" t="s">
        <v>1015</v>
      </c>
      <c r="F48025" s="86">
        <v>226273616.07587501</v>
      </c>
    </row>
    <row r="48026" spans="1:6">
      <c r="A48026">
        <v>2033</v>
      </c>
      <c r="B48026" t="s">
        <v>1058</v>
      </c>
      <c r="C48026" t="s">
        <v>1022</v>
      </c>
      <c r="D48026" t="s">
        <v>972</v>
      </c>
      <c r="E48026" t="s">
        <v>1015</v>
      </c>
      <c r="F48026" s="86">
        <v>226848909.032877</v>
      </c>
    </row>
    <row r="48027" spans="1:6">
      <c r="A48027">
        <v>2034</v>
      </c>
      <c r="B48027" t="s">
        <v>1058</v>
      </c>
      <c r="C48027" t="s">
        <v>1022</v>
      </c>
      <c r="D48027" t="s">
        <v>972</v>
      </c>
      <c r="E48027" t="s">
        <v>1015</v>
      </c>
      <c r="F48027" s="86">
        <v>227440855.46905199</v>
      </c>
    </row>
    <row r="48028" spans="1:6">
      <c r="A48028">
        <v>2035</v>
      </c>
      <c r="B48028" t="s">
        <v>1058</v>
      </c>
      <c r="C48028" t="s">
        <v>1022</v>
      </c>
      <c r="D48028" t="s">
        <v>972</v>
      </c>
      <c r="E48028" t="s">
        <v>1015</v>
      </c>
      <c r="F48028" s="86">
        <v>228286212.77382699</v>
      </c>
    </row>
    <row r="48029" spans="1:6">
      <c r="A48029">
        <v>2036</v>
      </c>
      <c r="B48029" t="s">
        <v>1058</v>
      </c>
      <c r="C48029" t="s">
        <v>1022</v>
      </c>
      <c r="D48029" t="s">
        <v>972</v>
      </c>
      <c r="E48029" t="s">
        <v>1015</v>
      </c>
      <c r="F48029" s="86">
        <v>229137217.89014101</v>
      </c>
    </row>
    <row r="48030" spans="1:6">
      <c r="A48030">
        <v>2037</v>
      </c>
      <c r="B48030" t="s">
        <v>1058</v>
      </c>
      <c r="C48030" t="s">
        <v>1022</v>
      </c>
      <c r="D48030" t="s">
        <v>972</v>
      </c>
      <c r="E48030" t="s">
        <v>1015</v>
      </c>
      <c r="F48030" s="86">
        <v>230285585.85823601</v>
      </c>
    </row>
    <row r="48031" spans="1:6">
      <c r="A48031">
        <v>2038</v>
      </c>
      <c r="B48031" t="s">
        <v>1058</v>
      </c>
      <c r="C48031" t="s">
        <v>1022</v>
      </c>
      <c r="D48031" t="s">
        <v>972</v>
      </c>
      <c r="E48031" t="s">
        <v>1015</v>
      </c>
      <c r="F48031" s="86">
        <v>231495782.56673399</v>
      </c>
    </row>
    <row r="48032" spans="1:6">
      <c r="A48032">
        <v>2039</v>
      </c>
      <c r="B48032" t="s">
        <v>1058</v>
      </c>
      <c r="C48032" t="s">
        <v>1022</v>
      </c>
      <c r="D48032" t="s">
        <v>972</v>
      </c>
      <c r="E48032" t="s">
        <v>1015</v>
      </c>
      <c r="F48032" s="86">
        <v>232941048.37861601</v>
      </c>
    </row>
    <row r="48033" spans="1:6">
      <c r="A48033">
        <v>2040</v>
      </c>
      <c r="B48033" t="s">
        <v>1058</v>
      </c>
      <c r="C48033" t="s">
        <v>1022</v>
      </c>
      <c r="D48033" t="s">
        <v>972</v>
      </c>
      <c r="E48033" t="s">
        <v>1015</v>
      </c>
      <c r="F48033" s="86">
        <v>234466024.99123201</v>
      </c>
    </row>
    <row r="48034" spans="1:6">
      <c r="A48034">
        <v>2041</v>
      </c>
      <c r="B48034" t="s">
        <v>1058</v>
      </c>
      <c r="C48034" t="s">
        <v>1022</v>
      </c>
      <c r="D48034" t="s">
        <v>972</v>
      </c>
      <c r="E48034" t="s">
        <v>1015</v>
      </c>
      <c r="F48034" s="86">
        <v>233086545.714928</v>
      </c>
    </row>
    <row r="48035" spans="1:6">
      <c r="A48035">
        <v>2042</v>
      </c>
      <c r="B48035" t="s">
        <v>1058</v>
      </c>
      <c r="C48035" t="s">
        <v>1022</v>
      </c>
      <c r="D48035" t="s">
        <v>972</v>
      </c>
      <c r="E48035" t="s">
        <v>1015</v>
      </c>
      <c r="F48035" s="86">
        <v>231777998.50974301</v>
      </c>
    </row>
    <row r="48036" spans="1:6">
      <c r="A48036">
        <v>2043</v>
      </c>
      <c r="B48036" t="s">
        <v>1058</v>
      </c>
      <c r="C48036" t="s">
        <v>1022</v>
      </c>
      <c r="D48036" t="s">
        <v>972</v>
      </c>
      <c r="E48036" t="s">
        <v>1015</v>
      </c>
      <c r="F48036" s="86">
        <v>230597711.77725899</v>
      </c>
    </row>
    <row r="48037" spans="1:6">
      <c r="A48037">
        <v>2044</v>
      </c>
      <c r="B48037" t="s">
        <v>1058</v>
      </c>
      <c r="C48037" t="s">
        <v>1022</v>
      </c>
      <c r="D48037" t="s">
        <v>972</v>
      </c>
      <c r="E48037" t="s">
        <v>1015</v>
      </c>
      <c r="F48037" s="86">
        <v>229489832.11346501</v>
      </c>
    </row>
    <row r="48038" spans="1:6">
      <c r="A48038">
        <v>2045</v>
      </c>
      <c r="B48038" t="s">
        <v>1058</v>
      </c>
      <c r="C48038" t="s">
        <v>1022</v>
      </c>
      <c r="D48038" t="s">
        <v>972</v>
      </c>
      <c r="E48038" t="s">
        <v>1015</v>
      </c>
      <c r="F48038" s="86">
        <v>228399291.26441601</v>
      </c>
    </row>
    <row r="48039" spans="1:6">
      <c r="A48039">
        <v>2046</v>
      </c>
      <c r="B48039" t="s">
        <v>1058</v>
      </c>
      <c r="C48039" t="s">
        <v>1022</v>
      </c>
      <c r="D48039" t="s">
        <v>972</v>
      </c>
      <c r="E48039" t="s">
        <v>1015</v>
      </c>
      <c r="F48039" s="86">
        <v>227383303.286421</v>
      </c>
    </row>
    <row r="48040" spans="1:6">
      <c r="A48040">
        <v>2047</v>
      </c>
      <c r="B48040" t="s">
        <v>1058</v>
      </c>
      <c r="C48040" t="s">
        <v>1022</v>
      </c>
      <c r="D48040" t="s">
        <v>972</v>
      </c>
      <c r="E48040" t="s">
        <v>1015</v>
      </c>
      <c r="F48040" s="86">
        <v>226387762.074393</v>
      </c>
    </row>
    <row r="48041" spans="1:6">
      <c r="A48041">
        <v>2048</v>
      </c>
      <c r="B48041" t="s">
        <v>1058</v>
      </c>
      <c r="C48041" t="s">
        <v>1022</v>
      </c>
      <c r="D48041" t="s">
        <v>972</v>
      </c>
      <c r="E48041" t="s">
        <v>1015</v>
      </c>
      <c r="F48041" s="86">
        <v>225362219.73632199</v>
      </c>
    </row>
    <row r="48042" spans="1:6">
      <c r="A48042">
        <v>2049</v>
      </c>
      <c r="B48042" t="s">
        <v>1058</v>
      </c>
      <c r="C48042" t="s">
        <v>1022</v>
      </c>
      <c r="D48042" t="s">
        <v>972</v>
      </c>
      <c r="E48042" t="s">
        <v>1015</v>
      </c>
      <c r="F48042" s="86">
        <v>224369703.63748601</v>
      </c>
    </row>
    <row r="48043" spans="1:6">
      <c r="A48043">
        <v>2050</v>
      </c>
      <c r="B48043" t="s">
        <v>1058</v>
      </c>
      <c r="C48043" t="s">
        <v>1022</v>
      </c>
      <c r="D48043" t="s">
        <v>972</v>
      </c>
      <c r="E48043" t="s">
        <v>1015</v>
      </c>
      <c r="F48043" s="86">
        <v>223366050.62167501</v>
      </c>
    </row>
    <row r="48044" spans="1:6">
      <c r="A48044">
        <v>2017</v>
      </c>
      <c r="B48044" t="s">
        <v>1059</v>
      </c>
      <c r="C48044" t="s">
        <v>1022</v>
      </c>
      <c r="D48044" t="s">
        <v>972</v>
      </c>
      <c r="E48044" t="s">
        <v>1015</v>
      </c>
      <c r="F48044" s="86">
        <v>25255378.978623599</v>
      </c>
    </row>
    <row r="48045" spans="1:6">
      <c r="A48045">
        <v>2018</v>
      </c>
      <c r="B48045" t="s">
        <v>1059</v>
      </c>
      <c r="C48045" t="s">
        <v>1022</v>
      </c>
      <c r="D48045" t="s">
        <v>972</v>
      </c>
      <c r="E48045" t="s">
        <v>1015</v>
      </c>
      <c r="F48045" s="86">
        <v>26037321.920732498</v>
      </c>
    </row>
    <row r="48046" spans="1:6">
      <c r="A48046">
        <v>2019</v>
      </c>
      <c r="B48046" t="s">
        <v>1059</v>
      </c>
      <c r="C48046" t="s">
        <v>1022</v>
      </c>
      <c r="D48046" t="s">
        <v>972</v>
      </c>
      <c r="E48046" t="s">
        <v>1015</v>
      </c>
      <c r="F48046" s="86">
        <v>26071359.206545301</v>
      </c>
    </row>
    <row r="48047" spans="1:6">
      <c r="A48047">
        <v>2020</v>
      </c>
      <c r="B48047" t="s">
        <v>1059</v>
      </c>
      <c r="C48047" t="s">
        <v>1022</v>
      </c>
      <c r="D48047" t="s">
        <v>972</v>
      </c>
      <c r="E48047" t="s">
        <v>1015</v>
      </c>
      <c r="F48047" s="86">
        <v>26063447.657582</v>
      </c>
    </row>
    <row r="48048" spans="1:6">
      <c r="A48048">
        <v>2021</v>
      </c>
      <c r="B48048" t="s">
        <v>1059</v>
      </c>
      <c r="C48048" t="s">
        <v>1022</v>
      </c>
      <c r="D48048" t="s">
        <v>972</v>
      </c>
      <c r="E48048" t="s">
        <v>1015</v>
      </c>
      <c r="F48048" s="86">
        <v>26045088.7174564</v>
      </c>
    </row>
    <row r="48049" spans="1:6">
      <c r="A48049">
        <v>2022</v>
      </c>
      <c r="B48049" t="s">
        <v>1059</v>
      </c>
      <c r="C48049" t="s">
        <v>1022</v>
      </c>
      <c r="D48049" t="s">
        <v>972</v>
      </c>
      <c r="E48049" t="s">
        <v>1015</v>
      </c>
      <c r="F48049" s="86">
        <v>25999320.190725401</v>
      </c>
    </row>
    <row r="48050" spans="1:6">
      <c r="A48050">
        <v>2023</v>
      </c>
      <c r="B48050" t="s">
        <v>1059</v>
      </c>
      <c r="C48050" t="s">
        <v>1022</v>
      </c>
      <c r="D48050" t="s">
        <v>972</v>
      </c>
      <c r="E48050" t="s">
        <v>1015</v>
      </c>
      <c r="F48050" s="86">
        <v>25924171.850403301</v>
      </c>
    </row>
    <row r="48051" spans="1:6">
      <c r="A48051">
        <v>2024</v>
      </c>
      <c r="B48051" t="s">
        <v>1059</v>
      </c>
      <c r="C48051" t="s">
        <v>1022</v>
      </c>
      <c r="D48051" t="s">
        <v>972</v>
      </c>
      <c r="E48051" t="s">
        <v>1015</v>
      </c>
      <c r="F48051" s="86">
        <v>25843734.922190402</v>
      </c>
    </row>
    <row r="48052" spans="1:6">
      <c r="A48052">
        <v>2025</v>
      </c>
      <c r="B48052" t="s">
        <v>1059</v>
      </c>
      <c r="C48052" t="s">
        <v>1022</v>
      </c>
      <c r="D48052" t="s">
        <v>972</v>
      </c>
      <c r="E48052" t="s">
        <v>1015</v>
      </c>
      <c r="F48052" s="86">
        <v>25750288.155511498</v>
      </c>
    </row>
    <row r="48053" spans="1:6">
      <c r="A48053">
        <v>2026</v>
      </c>
      <c r="B48053" t="s">
        <v>1059</v>
      </c>
      <c r="C48053" t="s">
        <v>1022</v>
      </c>
      <c r="D48053" t="s">
        <v>972</v>
      </c>
      <c r="E48053" t="s">
        <v>1015</v>
      </c>
      <c r="F48053" s="86">
        <v>25637264.939562298</v>
      </c>
    </row>
    <row r="48054" spans="1:6">
      <c r="A48054">
        <v>2027</v>
      </c>
      <c r="B48054" t="s">
        <v>1059</v>
      </c>
      <c r="C48054" t="s">
        <v>1022</v>
      </c>
      <c r="D48054" t="s">
        <v>972</v>
      </c>
      <c r="E48054" t="s">
        <v>1015</v>
      </c>
      <c r="F48054" s="86">
        <v>25544897.434872001</v>
      </c>
    </row>
    <row r="48055" spans="1:6">
      <c r="A48055">
        <v>2028</v>
      </c>
      <c r="B48055" t="s">
        <v>1059</v>
      </c>
      <c r="C48055" t="s">
        <v>1022</v>
      </c>
      <c r="D48055" t="s">
        <v>972</v>
      </c>
      <c r="E48055" t="s">
        <v>1015</v>
      </c>
      <c r="F48055" s="86">
        <v>25446553.9251054</v>
      </c>
    </row>
    <row r="48056" spans="1:6">
      <c r="A48056">
        <v>2029</v>
      </c>
      <c r="B48056" t="s">
        <v>1059</v>
      </c>
      <c r="C48056" t="s">
        <v>1022</v>
      </c>
      <c r="D48056" t="s">
        <v>972</v>
      </c>
      <c r="E48056" t="s">
        <v>1015</v>
      </c>
      <c r="F48056" s="86">
        <v>25324581.131265201</v>
      </c>
    </row>
    <row r="48057" spans="1:6">
      <c r="A48057">
        <v>2030</v>
      </c>
      <c r="B48057" t="s">
        <v>1059</v>
      </c>
      <c r="C48057" t="s">
        <v>1022</v>
      </c>
      <c r="D48057" t="s">
        <v>972</v>
      </c>
      <c r="E48057" t="s">
        <v>1015</v>
      </c>
      <c r="F48057" s="86">
        <v>25210194.3003374</v>
      </c>
    </row>
    <row r="48058" spans="1:6">
      <c r="A48058">
        <v>2031</v>
      </c>
      <c r="B48058" t="s">
        <v>1059</v>
      </c>
      <c r="C48058" t="s">
        <v>1022</v>
      </c>
      <c r="D48058" t="s">
        <v>972</v>
      </c>
      <c r="E48058" t="s">
        <v>1015</v>
      </c>
      <c r="F48058" s="86">
        <v>25098349.336676501</v>
      </c>
    </row>
    <row r="48059" spans="1:6">
      <c r="A48059">
        <v>2032</v>
      </c>
      <c r="B48059" t="s">
        <v>1059</v>
      </c>
      <c r="C48059" t="s">
        <v>1022</v>
      </c>
      <c r="D48059" t="s">
        <v>972</v>
      </c>
      <c r="E48059" t="s">
        <v>1015</v>
      </c>
      <c r="F48059" s="86">
        <v>24992340.5196441</v>
      </c>
    </row>
    <row r="48060" spans="1:6">
      <c r="A48060">
        <v>2033</v>
      </c>
      <c r="B48060" t="s">
        <v>1059</v>
      </c>
      <c r="C48060" t="s">
        <v>1022</v>
      </c>
      <c r="D48060" t="s">
        <v>972</v>
      </c>
      <c r="E48060" t="s">
        <v>1015</v>
      </c>
      <c r="F48060" s="86">
        <v>24874856.0487382</v>
      </c>
    </row>
    <row r="48061" spans="1:6">
      <c r="A48061">
        <v>2034</v>
      </c>
      <c r="B48061" t="s">
        <v>1059</v>
      </c>
      <c r="C48061" t="s">
        <v>1022</v>
      </c>
      <c r="D48061" t="s">
        <v>972</v>
      </c>
      <c r="E48061" t="s">
        <v>1015</v>
      </c>
      <c r="F48061" s="86">
        <v>24775224.309004299</v>
      </c>
    </row>
    <row r="48062" spans="1:6">
      <c r="A48062">
        <v>2035</v>
      </c>
      <c r="B48062" t="s">
        <v>1059</v>
      </c>
      <c r="C48062" t="s">
        <v>1022</v>
      </c>
      <c r="D48062" t="s">
        <v>972</v>
      </c>
      <c r="E48062" t="s">
        <v>1015</v>
      </c>
      <c r="F48062" s="86">
        <v>24675539.647343501</v>
      </c>
    </row>
    <row r="48063" spans="1:6">
      <c r="A48063">
        <v>2036</v>
      </c>
      <c r="B48063" t="s">
        <v>1059</v>
      </c>
      <c r="C48063" t="s">
        <v>1022</v>
      </c>
      <c r="D48063" t="s">
        <v>972</v>
      </c>
      <c r="E48063" t="s">
        <v>1015</v>
      </c>
      <c r="F48063" s="86">
        <v>24606259.369645301</v>
      </c>
    </row>
    <row r="48064" spans="1:6">
      <c r="A48064">
        <v>2037</v>
      </c>
      <c r="B48064" t="s">
        <v>1059</v>
      </c>
      <c r="C48064" t="s">
        <v>1022</v>
      </c>
      <c r="D48064" t="s">
        <v>972</v>
      </c>
      <c r="E48064" t="s">
        <v>1015</v>
      </c>
      <c r="F48064" s="86">
        <v>24552683.467414401</v>
      </c>
    </row>
    <row r="48065" spans="1:6">
      <c r="A48065">
        <v>2038</v>
      </c>
      <c r="B48065" t="s">
        <v>1059</v>
      </c>
      <c r="C48065" t="s">
        <v>1022</v>
      </c>
      <c r="D48065" t="s">
        <v>972</v>
      </c>
      <c r="E48065" t="s">
        <v>1015</v>
      </c>
      <c r="F48065" s="86">
        <v>24515225.388647001</v>
      </c>
    </row>
    <row r="48066" spans="1:6">
      <c r="A48066">
        <v>2039</v>
      </c>
      <c r="B48066" t="s">
        <v>1059</v>
      </c>
      <c r="C48066" t="s">
        <v>1022</v>
      </c>
      <c r="D48066" t="s">
        <v>972</v>
      </c>
      <c r="E48066" t="s">
        <v>1015</v>
      </c>
      <c r="F48066" s="86">
        <v>24492784.105108902</v>
      </c>
    </row>
    <row r="48067" spans="1:6">
      <c r="A48067">
        <v>2040</v>
      </c>
      <c r="B48067" t="s">
        <v>1059</v>
      </c>
      <c r="C48067" t="s">
        <v>1022</v>
      </c>
      <c r="D48067" t="s">
        <v>972</v>
      </c>
      <c r="E48067" t="s">
        <v>1015</v>
      </c>
      <c r="F48067" s="86">
        <v>24478741.082726799</v>
      </c>
    </row>
    <row r="48068" spans="1:6">
      <c r="A48068">
        <v>2041</v>
      </c>
      <c r="B48068" t="s">
        <v>1059</v>
      </c>
      <c r="C48068" t="s">
        <v>1022</v>
      </c>
      <c r="D48068" t="s">
        <v>972</v>
      </c>
      <c r="E48068" t="s">
        <v>1015</v>
      </c>
      <c r="F48068" s="86">
        <v>24482658.563019399</v>
      </c>
    </row>
    <row r="48069" spans="1:6">
      <c r="A48069">
        <v>2042</v>
      </c>
      <c r="B48069" t="s">
        <v>1059</v>
      </c>
      <c r="C48069" t="s">
        <v>1022</v>
      </c>
      <c r="D48069" t="s">
        <v>972</v>
      </c>
      <c r="E48069" t="s">
        <v>1015</v>
      </c>
      <c r="F48069" s="86">
        <v>24504807.161568701</v>
      </c>
    </row>
    <row r="48070" spans="1:6">
      <c r="A48070">
        <v>2043</v>
      </c>
      <c r="B48070" t="s">
        <v>1059</v>
      </c>
      <c r="C48070" t="s">
        <v>1022</v>
      </c>
      <c r="D48070" t="s">
        <v>972</v>
      </c>
      <c r="E48070" t="s">
        <v>1015</v>
      </c>
      <c r="F48070" s="86">
        <v>24544558.683267199</v>
      </c>
    </row>
    <row r="48071" spans="1:6">
      <c r="A48071">
        <v>2044</v>
      </c>
      <c r="B48071" t="s">
        <v>1059</v>
      </c>
      <c r="C48071" t="s">
        <v>1022</v>
      </c>
      <c r="D48071" t="s">
        <v>972</v>
      </c>
      <c r="E48071" t="s">
        <v>1015</v>
      </c>
      <c r="F48071" s="86">
        <v>24600811.733135</v>
      </c>
    </row>
    <row r="48072" spans="1:6">
      <c r="A48072">
        <v>2045</v>
      </c>
      <c r="B48072" t="s">
        <v>1059</v>
      </c>
      <c r="C48072" t="s">
        <v>1022</v>
      </c>
      <c r="D48072" t="s">
        <v>972</v>
      </c>
      <c r="E48072" t="s">
        <v>1015</v>
      </c>
      <c r="F48072" s="86">
        <v>24671329.105980702</v>
      </c>
    </row>
    <row r="48073" spans="1:6">
      <c r="A48073">
        <v>2046</v>
      </c>
      <c r="B48073" t="s">
        <v>1059</v>
      </c>
      <c r="C48073" t="s">
        <v>1022</v>
      </c>
      <c r="D48073" t="s">
        <v>972</v>
      </c>
      <c r="E48073" t="s">
        <v>1015</v>
      </c>
      <c r="F48073" s="86">
        <v>24739924.766697899</v>
      </c>
    </row>
    <row r="48074" spans="1:6">
      <c r="A48074">
        <v>2047</v>
      </c>
      <c r="B48074" t="s">
        <v>1059</v>
      </c>
      <c r="C48074" t="s">
        <v>1022</v>
      </c>
      <c r="D48074" t="s">
        <v>972</v>
      </c>
      <c r="E48074" t="s">
        <v>1015</v>
      </c>
      <c r="F48074" s="86">
        <v>24828715.049628701</v>
      </c>
    </row>
    <row r="48075" spans="1:6">
      <c r="A48075">
        <v>2048</v>
      </c>
      <c r="B48075" t="s">
        <v>1059</v>
      </c>
      <c r="C48075" t="s">
        <v>1022</v>
      </c>
      <c r="D48075" t="s">
        <v>972</v>
      </c>
      <c r="E48075" t="s">
        <v>1015</v>
      </c>
      <c r="F48075" s="86">
        <v>24922364.167121999</v>
      </c>
    </row>
    <row r="48076" spans="1:6">
      <c r="A48076">
        <v>2049</v>
      </c>
      <c r="B48076" t="s">
        <v>1059</v>
      </c>
      <c r="C48076" t="s">
        <v>1022</v>
      </c>
      <c r="D48076" t="s">
        <v>972</v>
      </c>
      <c r="E48076" t="s">
        <v>1015</v>
      </c>
      <c r="F48076" s="86">
        <v>25018611.728441101</v>
      </c>
    </row>
    <row r="48077" spans="1:6">
      <c r="A48077">
        <v>2050</v>
      </c>
      <c r="B48077" t="s">
        <v>1059</v>
      </c>
      <c r="C48077" t="s">
        <v>1022</v>
      </c>
      <c r="D48077" t="s">
        <v>972</v>
      </c>
      <c r="E48077" t="s">
        <v>1015</v>
      </c>
      <c r="F48077" s="86">
        <v>25115815.061025701</v>
      </c>
    </row>
    <row r="48078" spans="1:6">
      <c r="A48078">
        <v>2017</v>
      </c>
      <c r="B48078" t="s">
        <v>1060</v>
      </c>
      <c r="C48078" t="s">
        <v>1022</v>
      </c>
      <c r="D48078" t="s">
        <v>972</v>
      </c>
      <c r="E48078" t="s">
        <v>1015</v>
      </c>
      <c r="F48078" s="86">
        <v>30637932.062410001</v>
      </c>
    </row>
    <row r="48079" spans="1:6">
      <c r="A48079">
        <v>2018</v>
      </c>
      <c r="B48079" t="s">
        <v>1060</v>
      </c>
      <c r="C48079" t="s">
        <v>1022</v>
      </c>
      <c r="D48079" t="s">
        <v>972</v>
      </c>
      <c r="E48079" t="s">
        <v>1015</v>
      </c>
      <c r="F48079" s="86">
        <v>33876169.430175498</v>
      </c>
    </row>
    <row r="48080" spans="1:6">
      <c r="A48080">
        <v>2019</v>
      </c>
      <c r="B48080" t="s">
        <v>1060</v>
      </c>
      <c r="C48080" t="s">
        <v>1022</v>
      </c>
      <c r="D48080" t="s">
        <v>972</v>
      </c>
      <c r="E48080" t="s">
        <v>1015</v>
      </c>
      <c r="F48080" s="86">
        <v>34167909.524976999</v>
      </c>
    </row>
    <row r="48081" spans="1:6">
      <c r="A48081">
        <v>2020</v>
      </c>
      <c r="B48081" t="s">
        <v>1060</v>
      </c>
      <c r="C48081" t="s">
        <v>1022</v>
      </c>
      <c r="D48081" t="s">
        <v>972</v>
      </c>
      <c r="E48081" t="s">
        <v>1015</v>
      </c>
      <c r="F48081" s="86">
        <v>34379511.745811597</v>
      </c>
    </row>
    <row r="48082" spans="1:6">
      <c r="A48082">
        <v>2021</v>
      </c>
      <c r="B48082" t="s">
        <v>1060</v>
      </c>
      <c r="C48082" t="s">
        <v>1022</v>
      </c>
      <c r="D48082" t="s">
        <v>972</v>
      </c>
      <c r="E48082" t="s">
        <v>1015</v>
      </c>
      <c r="F48082" s="86">
        <v>34583131.291484199</v>
      </c>
    </row>
    <row r="48083" spans="1:6">
      <c r="A48083">
        <v>2022</v>
      </c>
      <c r="B48083" t="s">
        <v>1060</v>
      </c>
      <c r="C48083" t="s">
        <v>1022</v>
      </c>
      <c r="D48083" t="s">
        <v>972</v>
      </c>
      <c r="E48083" t="s">
        <v>1015</v>
      </c>
      <c r="F48083" s="86">
        <v>34752767.2422456</v>
      </c>
    </row>
    <row r="48084" spans="1:6">
      <c r="A48084">
        <v>2023</v>
      </c>
      <c r="B48084" t="s">
        <v>1060</v>
      </c>
      <c r="C48084" t="s">
        <v>1022</v>
      </c>
      <c r="D48084" t="s">
        <v>972</v>
      </c>
      <c r="E48084" t="s">
        <v>1015</v>
      </c>
      <c r="F48084" s="86">
        <v>34878429.187935501</v>
      </c>
    </row>
    <row r="48085" spans="1:6">
      <c r="A48085">
        <v>2024</v>
      </c>
      <c r="B48085" t="s">
        <v>1060</v>
      </c>
      <c r="C48085" t="s">
        <v>1022</v>
      </c>
      <c r="D48085" t="s">
        <v>972</v>
      </c>
      <c r="E48085" t="s">
        <v>1015</v>
      </c>
      <c r="F48085" s="86">
        <v>35003274.9777162</v>
      </c>
    </row>
    <row r="48086" spans="1:6">
      <c r="A48086">
        <v>2025</v>
      </c>
      <c r="B48086" t="s">
        <v>1060</v>
      </c>
      <c r="C48086" t="s">
        <v>1022</v>
      </c>
      <c r="D48086" t="s">
        <v>972</v>
      </c>
      <c r="E48086" t="s">
        <v>1015</v>
      </c>
      <c r="F48086" s="86">
        <v>35102640.216703199</v>
      </c>
    </row>
    <row r="48087" spans="1:6">
      <c r="A48087">
        <v>2026</v>
      </c>
      <c r="B48087" t="s">
        <v>1060</v>
      </c>
      <c r="C48087" t="s">
        <v>1022</v>
      </c>
      <c r="D48087" t="s">
        <v>972</v>
      </c>
      <c r="E48087" t="s">
        <v>1015</v>
      </c>
      <c r="F48087" s="86">
        <v>35189074.254489399</v>
      </c>
    </row>
    <row r="48088" spans="1:6">
      <c r="A48088">
        <v>2027</v>
      </c>
      <c r="B48088" t="s">
        <v>1060</v>
      </c>
      <c r="C48088" t="s">
        <v>1022</v>
      </c>
      <c r="D48088" t="s">
        <v>972</v>
      </c>
      <c r="E48088" t="s">
        <v>1015</v>
      </c>
      <c r="F48088" s="86">
        <v>35291923.801409103</v>
      </c>
    </row>
    <row r="48089" spans="1:6">
      <c r="A48089">
        <v>2028</v>
      </c>
      <c r="B48089" t="s">
        <v>1060</v>
      </c>
      <c r="C48089" t="s">
        <v>1022</v>
      </c>
      <c r="D48089" t="s">
        <v>972</v>
      </c>
      <c r="E48089" t="s">
        <v>1015</v>
      </c>
      <c r="F48089" s="86">
        <v>35391721.1961179</v>
      </c>
    </row>
    <row r="48090" spans="1:6">
      <c r="A48090">
        <v>2029</v>
      </c>
      <c r="B48090" t="s">
        <v>1060</v>
      </c>
      <c r="C48090" t="s">
        <v>1022</v>
      </c>
      <c r="D48090" t="s">
        <v>972</v>
      </c>
      <c r="E48090" t="s">
        <v>1015</v>
      </c>
      <c r="F48090" s="86">
        <v>35475796.363434501</v>
      </c>
    </row>
    <row r="48091" spans="1:6">
      <c r="A48091">
        <v>2030</v>
      </c>
      <c r="B48091" t="s">
        <v>1060</v>
      </c>
      <c r="C48091" t="s">
        <v>1022</v>
      </c>
      <c r="D48091" t="s">
        <v>972</v>
      </c>
      <c r="E48091" t="s">
        <v>1015</v>
      </c>
      <c r="F48091" s="86">
        <v>35586495.499468997</v>
      </c>
    </row>
    <row r="48092" spans="1:6">
      <c r="A48092">
        <v>2031</v>
      </c>
      <c r="B48092" t="s">
        <v>1060</v>
      </c>
      <c r="C48092" t="s">
        <v>1022</v>
      </c>
      <c r="D48092" t="s">
        <v>972</v>
      </c>
      <c r="E48092" t="s">
        <v>1015</v>
      </c>
      <c r="F48092" s="86">
        <v>35702327.455894902</v>
      </c>
    </row>
    <row r="48093" spans="1:6">
      <c r="A48093">
        <v>2032</v>
      </c>
      <c r="B48093" t="s">
        <v>1060</v>
      </c>
      <c r="C48093" t="s">
        <v>1022</v>
      </c>
      <c r="D48093" t="s">
        <v>972</v>
      </c>
      <c r="E48093" t="s">
        <v>1015</v>
      </c>
      <c r="F48093" s="86">
        <v>35829694.5352557</v>
      </c>
    </row>
    <row r="48094" spans="1:6">
      <c r="A48094">
        <v>2033</v>
      </c>
      <c r="B48094" t="s">
        <v>1060</v>
      </c>
      <c r="C48094" t="s">
        <v>1022</v>
      </c>
      <c r="D48094" t="s">
        <v>972</v>
      </c>
      <c r="E48094" t="s">
        <v>1015</v>
      </c>
      <c r="F48094" s="86">
        <v>35957950.511485197</v>
      </c>
    </row>
    <row r="48095" spans="1:6">
      <c r="A48095">
        <v>2034</v>
      </c>
      <c r="B48095" t="s">
        <v>1060</v>
      </c>
      <c r="C48095" t="s">
        <v>1022</v>
      </c>
      <c r="D48095" t="s">
        <v>972</v>
      </c>
      <c r="E48095" t="s">
        <v>1015</v>
      </c>
      <c r="F48095" s="86">
        <v>36127010.537360199</v>
      </c>
    </row>
    <row r="48096" spans="1:6">
      <c r="A48096">
        <v>2035</v>
      </c>
      <c r="B48096" t="s">
        <v>1060</v>
      </c>
      <c r="C48096" t="s">
        <v>1022</v>
      </c>
      <c r="D48096" t="s">
        <v>972</v>
      </c>
      <c r="E48096" t="s">
        <v>1015</v>
      </c>
      <c r="F48096" s="86">
        <v>36308130.600492403</v>
      </c>
    </row>
    <row r="48097" spans="1:6">
      <c r="A48097">
        <v>2036</v>
      </c>
      <c r="B48097" t="s">
        <v>1060</v>
      </c>
      <c r="C48097" t="s">
        <v>1022</v>
      </c>
      <c r="D48097" t="s">
        <v>972</v>
      </c>
      <c r="E48097" t="s">
        <v>1015</v>
      </c>
      <c r="F48097" s="86">
        <v>36496271.826330103</v>
      </c>
    </row>
    <row r="48098" spans="1:6">
      <c r="A48098">
        <v>2037</v>
      </c>
      <c r="B48098" t="s">
        <v>1060</v>
      </c>
      <c r="C48098" t="s">
        <v>1022</v>
      </c>
      <c r="D48098" t="s">
        <v>972</v>
      </c>
      <c r="E48098" t="s">
        <v>1015</v>
      </c>
      <c r="F48098" s="86">
        <v>36731754.070084997</v>
      </c>
    </row>
    <row r="48099" spans="1:6">
      <c r="A48099">
        <v>2038</v>
      </c>
      <c r="B48099" t="s">
        <v>1060</v>
      </c>
      <c r="C48099" t="s">
        <v>1022</v>
      </c>
      <c r="D48099" t="s">
        <v>972</v>
      </c>
      <c r="E48099" t="s">
        <v>1015</v>
      </c>
      <c r="F48099" s="86">
        <v>36983757.935621798</v>
      </c>
    </row>
    <row r="48100" spans="1:6">
      <c r="A48100">
        <v>2039</v>
      </c>
      <c r="B48100" t="s">
        <v>1060</v>
      </c>
      <c r="C48100" t="s">
        <v>1022</v>
      </c>
      <c r="D48100" t="s">
        <v>972</v>
      </c>
      <c r="E48100" t="s">
        <v>1015</v>
      </c>
      <c r="F48100" s="86">
        <v>37244357.475995801</v>
      </c>
    </row>
    <row r="48101" spans="1:6">
      <c r="A48101">
        <v>2040</v>
      </c>
      <c r="B48101" t="s">
        <v>1060</v>
      </c>
      <c r="C48101" t="s">
        <v>1022</v>
      </c>
      <c r="D48101" t="s">
        <v>972</v>
      </c>
      <c r="E48101" t="s">
        <v>1015</v>
      </c>
      <c r="F48101" s="86">
        <v>37527522.588192999</v>
      </c>
    </row>
    <row r="48102" spans="1:6">
      <c r="A48102">
        <v>2041</v>
      </c>
      <c r="B48102" t="s">
        <v>1060</v>
      </c>
      <c r="C48102" t="s">
        <v>1022</v>
      </c>
      <c r="D48102" t="s">
        <v>972</v>
      </c>
      <c r="E48102" t="s">
        <v>1015</v>
      </c>
      <c r="F48102" s="86">
        <v>37573043.081790604</v>
      </c>
    </row>
    <row r="48103" spans="1:6">
      <c r="A48103">
        <v>2042</v>
      </c>
      <c r="B48103" t="s">
        <v>1060</v>
      </c>
      <c r="C48103" t="s">
        <v>1022</v>
      </c>
      <c r="D48103" t="s">
        <v>972</v>
      </c>
      <c r="E48103" t="s">
        <v>1015</v>
      </c>
      <c r="F48103" s="86">
        <v>37631465.327561602</v>
      </c>
    </row>
    <row r="48104" spans="1:6">
      <c r="A48104">
        <v>2043</v>
      </c>
      <c r="B48104" t="s">
        <v>1060</v>
      </c>
      <c r="C48104" t="s">
        <v>1022</v>
      </c>
      <c r="D48104" t="s">
        <v>972</v>
      </c>
      <c r="E48104" t="s">
        <v>1015</v>
      </c>
      <c r="F48104" s="86">
        <v>37711949.033734001</v>
      </c>
    </row>
    <row r="48105" spans="1:6">
      <c r="A48105">
        <v>2044</v>
      </c>
      <c r="B48105" t="s">
        <v>1060</v>
      </c>
      <c r="C48105" t="s">
        <v>1022</v>
      </c>
      <c r="D48105" t="s">
        <v>972</v>
      </c>
      <c r="E48105" t="s">
        <v>1015</v>
      </c>
      <c r="F48105" s="86">
        <v>37787810.416793197</v>
      </c>
    </row>
    <row r="48106" spans="1:6">
      <c r="A48106">
        <v>2045</v>
      </c>
      <c r="B48106" t="s">
        <v>1060</v>
      </c>
      <c r="C48106" t="s">
        <v>1022</v>
      </c>
      <c r="D48106" t="s">
        <v>972</v>
      </c>
      <c r="E48106" t="s">
        <v>1015</v>
      </c>
      <c r="F48106" s="86">
        <v>37868700.408512399</v>
      </c>
    </row>
    <row r="48107" spans="1:6">
      <c r="A48107">
        <v>2046</v>
      </c>
      <c r="B48107" t="s">
        <v>1060</v>
      </c>
      <c r="C48107" t="s">
        <v>1022</v>
      </c>
      <c r="D48107" t="s">
        <v>972</v>
      </c>
      <c r="E48107" t="s">
        <v>1015</v>
      </c>
      <c r="F48107" s="86">
        <v>37950185.354444697</v>
      </c>
    </row>
    <row r="48108" spans="1:6">
      <c r="A48108">
        <v>2047</v>
      </c>
      <c r="B48108" t="s">
        <v>1060</v>
      </c>
      <c r="C48108" t="s">
        <v>1022</v>
      </c>
      <c r="D48108" t="s">
        <v>972</v>
      </c>
      <c r="E48108" t="s">
        <v>1015</v>
      </c>
      <c r="F48108" s="86">
        <v>38030144.836448997</v>
      </c>
    </row>
    <row r="48109" spans="1:6">
      <c r="A48109">
        <v>2048</v>
      </c>
      <c r="B48109" t="s">
        <v>1060</v>
      </c>
      <c r="C48109" t="s">
        <v>1022</v>
      </c>
      <c r="D48109" t="s">
        <v>972</v>
      </c>
      <c r="E48109" t="s">
        <v>1015</v>
      </c>
      <c r="F48109" s="86">
        <v>38105813.667840898</v>
      </c>
    </row>
    <row r="48110" spans="1:6">
      <c r="A48110">
        <v>2049</v>
      </c>
      <c r="B48110" t="s">
        <v>1060</v>
      </c>
      <c r="C48110" t="s">
        <v>1022</v>
      </c>
      <c r="D48110" t="s">
        <v>972</v>
      </c>
      <c r="E48110" t="s">
        <v>1015</v>
      </c>
      <c r="F48110" s="86">
        <v>38174817.927869901</v>
      </c>
    </row>
    <row r="48111" spans="1:6">
      <c r="A48111">
        <v>2050</v>
      </c>
      <c r="B48111" t="s">
        <v>1060</v>
      </c>
      <c r="C48111" t="s">
        <v>1022</v>
      </c>
      <c r="D48111" t="s">
        <v>972</v>
      </c>
      <c r="E48111" t="s">
        <v>1015</v>
      </c>
      <c r="F48111" s="86">
        <v>38236977.397261903</v>
      </c>
    </row>
    <row r="48112" spans="1:6">
      <c r="A48112">
        <v>2017</v>
      </c>
      <c r="B48112" t="s">
        <v>1061</v>
      </c>
      <c r="C48112" t="s">
        <v>1022</v>
      </c>
      <c r="D48112" t="s">
        <v>972</v>
      </c>
      <c r="E48112" t="s">
        <v>1015</v>
      </c>
      <c r="F48112" s="86">
        <v>193486115.08937001</v>
      </c>
    </row>
    <row r="48113" spans="1:6">
      <c r="A48113">
        <v>2018</v>
      </c>
      <c r="B48113" t="s">
        <v>1061</v>
      </c>
      <c r="C48113" t="s">
        <v>1022</v>
      </c>
      <c r="D48113" t="s">
        <v>972</v>
      </c>
      <c r="E48113" t="s">
        <v>1015</v>
      </c>
      <c r="F48113" s="86">
        <v>192352736.714109</v>
      </c>
    </row>
    <row r="48114" spans="1:6">
      <c r="A48114">
        <v>2019</v>
      </c>
      <c r="B48114" t="s">
        <v>1061</v>
      </c>
      <c r="C48114" t="s">
        <v>1022</v>
      </c>
      <c r="D48114" t="s">
        <v>972</v>
      </c>
      <c r="E48114" t="s">
        <v>1015</v>
      </c>
      <c r="F48114" s="86">
        <v>193370636.03543901</v>
      </c>
    </row>
    <row r="48115" spans="1:6">
      <c r="A48115">
        <v>2020</v>
      </c>
      <c r="B48115" t="s">
        <v>1061</v>
      </c>
      <c r="C48115" t="s">
        <v>1022</v>
      </c>
      <c r="D48115" t="s">
        <v>972</v>
      </c>
      <c r="E48115" t="s">
        <v>1015</v>
      </c>
      <c r="F48115" s="86">
        <v>194011654.55877</v>
      </c>
    </row>
    <row r="48116" spans="1:6">
      <c r="A48116">
        <v>2021</v>
      </c>
      <c r="B48116" t="s">
        <v>1061</v>
      </c>
      <c r="C48116" t="s">
        <v>1022</v>
      </c>
      <c r="D48116" t="s">
        <v>972</v>
      </c>
      <c r="E48116" t="s">
        <v>1015</v>
      </c>
      <c r="F48116" s="86">
        <v>194588074.293998</v>
      </c>
    </row>
    <row r="48117" spans="1:6">
      <c r="A48117">
        <v>2022</v>
      </c>
      <c r="B48117" t="s">
        <v>1061</v>
      </c>
      <c r="C48117" t="s">
        <v>1022</v>
      </c>
      <c r="D48117" t="s">
        <v>972</v>
      </c>
      <c r="E48117" t="s">
        <v>1015</v>
      </c>
      <c r="F48117" s="86">
        <v>194910789.772008</v>
      </c>
    </row>
    <row r="48118" spans="1:6">
      <c r="A48118">
        <v>2023</v>
      </c>
      <c r="B48118" t="s">
        <v>1061</v>
      </c>
      <c r="C48118" t="s">
        <v>1022</v>
      </c>
      <c r="D48118" t="s">
        <v>972</v>
      </c>
      <c r="E48118" t="s">
        <v>1015</v>
      </c>
      <c r="F48118" s="86">
        <v>195118730.48041001</v>
      </c>
    </row>
    <row r="48119" spans="1:6">
      <c r="A48119">
        <v>2024</v>
      </c>
      <c r="B48119" t="s">
        <v>1061</v>
      </c>
      <c r="C48119" t="s">
        <v>1022</v>
      </c>
      <c r="D48119" t="s">
        <v>972</v>
      </c>
      <c r="E48119" t="s">
        <v>1015</v>
      </c>
      <c r="F48119" s="86">
        <v>195252849.66254601</v>
      </c>
    </row>
    <row r="48120" spans="1:6">
      <c r="A48120">
        <v>2025</v>
      </c>
      <c r="B48120" t="s">
        <v>1061</v>
      </c>
      <c r="C48120" t="s">
        <v>1022</v>
      </c>
      <c r="D48120" t="s">
        <v>972</v>
      </c>
      <c r="E48120" t="s">
        <v>1015</v>
      </c>
      <c r="F48120" s="86">
        <v>195327754.89537999</v>
      </c>
    </row>
    <row r="48121" spans="1:6">
      <c r="A48121">
        <v>2026</v>
      </c>
      <c r="B48121" t="s">
        <v>1061</v>
      </c>
      <c r="C48121" t="s">
        <v>1022</v>
      </c>
      <c r="D48121" t="s">
        <v>972</v>
      </c>
      <c r="E48121" t="s">
        <v>1015</v>
      </c>
      <c r="F48121" s="86">
        <v>195510855.49289399</v>
      </c>
    </row>
    <row r="48122" spans="1:6">
      <c r="A48122">
        <v>2027</v>
      </c>
      <c r="B48122" t="s">
        <v>1061</v>
      </c>
      <c r="C48122" t="s">
        <v>1022</v>
      </c>
      <c r="D48122" t="s">
        <v>972</v>
      </c>
      <c r="E48122" t="s">
        <v>1015</v>
      </c>
      <c r="F48122" s="86">
        <v>195766025.36757299</v>
      </c>
    </row>
    <row r="48123" spans="1:6">
      <c r="A48123">
        <v>2028</v>
      </c>
      <c r="B48123" t="s">
        <v>1061</v>
      </c>
      <c r="C48123" t="s">
        <v>1022</v>
      </c>
      <c r="D48123" t="s">
        <v>972</v>
      </c>
      <c r="E48123" t="s">
        <v>1015</v>
      </c>
      <c r="F48123" s="86">
        <v>196190341.98641801</v>
      </c>
    </row>
    <row r="48124" spans="1:6">
      <c r="A48124">
        <v>2029</v>
      </c>
      <c r="B48124" t="s">
        <v>1061</v>
      </c>
      <c r="C48124" t="s">
        <v>1022</v>
      </c>
      <c r="D48124" t="s">
        <v>972</v>
      </c>
      <c r="E48124" t="s">
        <v>1015</v>
      </c>
      <c r="F48124" s="86">
        <v>196757107.00587201</v>
      </c>
    </row>
    <row r="48125" spans="1:6">
      <c r="A48125">
        <v>2030</v>
      </c>
      <c r="B48125" t="s">
        <v>1061</v>
      </c>
      <c r="C48125" t="s">
        <v>1022</v>
      </c>
      <c r="D48125" t="s">
        <v>972</v>
      </c>
      <c r="E48125" t="s">
        <v>1015</v>
      </c>
      <c r="F48125" s="86">
        <v>197620276.01507199</v>
      </c>
    </row>
    <row r="48126" spans="1:6">
      <c r="A48126">
        <v>2031</v>
      </c>
      <c r="B48126" t="s">
        <v>1061</v>
      </c>
      <c r="C48126" t="s">
        <v>1022</v>
      </c>
      <c r="D48126" t="s">
        <v>972</v>
      </c>
      <c r="E48126" t="s">
        <v>1015</v>
      </c>
      <c r="F48126" s="86">
        <v>198772678.25936899</v>
      </c>
    </row>
    <row r="48127" spans="1:6">
      <c r="A48127">
        <v>2032</v>
      </c>
      <c r="B48127" t="s">
        <v>1061</v>
      </c>
      <c r="C48127" t="s">
        <v>1022</v>
      </c>
      <c r="D48127" t="s">
        <v>972</v>
      </c>
      <c r="E48127" t="s">
        <v>1015</v>
      </c>
      <c r="F48127" s="86">
        <v>200184657.480768</v>
      </c>
    </row>
    <row r="48128" spans="1:6">
      <c r="A48128">
        <v>2033</v>
      </c>
      <c r="B48128" t="s">
        <v>1061</v>
      </c>
      <c r="C48128" t="s">
        <v>1022</v>
      </c>
      <c r="D48128" t="s">
        <v>972</v>
      </c>
      <c r="E48128" t="s">
        <v>1015</v>
      </c>
      <c r="F48128" s="86">
        <v>201749690.812704</v>
      </c>
    </row>
    <row r="48129" spans="1:6">
      <c r="A48129">
        <v>2034</v>
      </c>
      <c r="B48129" t="s">
        <v>1061</v>
      </c>
      <c r="C48129" t="s">
        <v>1022</v>
      </c>
      <c r="D48129" t="s">
        <v>972</v>
      </c>
      <c r="E48129" t="s">
        <v>1015</v>
      </c>
      <c r="F48129" s="86">
        <v>203691552.917373</v>
      </c>
    </row>
    <row r="48130" spans="1:6">
      <c r="A48130">
        <v>2035</v>
      </c>
      <c r="B48130" t="s">
        <v>1061</v>
      </c>
      <c r="C48130" t="s">
        <v>1022</v>
      </c>
      <c r="D48130" t="s">
        <v>972</v>
      </c>
      <c r="E48130" t="s">
        <v>1015</v>
      </c>
      <c r="F48130" s="86">
        <v>205832845.49190801</v>
      </c>
    </row>
    <row r="48131" spans="1:6">
      <c r="A48131">
        <v>2036</v>
      </c>
      <c r="B48131" t="s">
        <v>1061</v>
      </c>
      <c r="C48131" t="s">
        <v>1022</v>
      </c>
      <c r="D48131" t="s">
        <v>972</v>
      </c>
      <c r="E48131" t="s">
        <v>1015</v>
      </c>
      <c r="F48131" s="86">
        <v>208246213.56538501</v>
      </c>
    </row>
    <row r="48132" spans="1:6">
      <c r="A48132">
        <v>2037</v>
      </c>
      <c r="B48132" t="s">
        <v>1061</v>
      </c>
      <c r="C48132" t="s">
        <v>1022</v>
      </c>
      <c r="D48132" t="s">
        <v>972</v>
      </c>
      <c r="E48132" t="s">
        <v>1015</v>
      </c>
      <c r="F48132" s="86">
        <v>210775540.702858</v>
      </c>
    </row>
    <row r="48133" spans="1:6">
      <c r="A48133">
        <v>2038</v>
      </c>
      <c r="B48133" t="s">
        <v>1061</v>
      </c>
      <c r="C48133" t="s">
        <v>1022</v>
      </c>
      <c r="D48133" t="s">
        <v>972</v>
      </c>
      <c r="E48133" t="s">
        <v>1015</v>
      </c>
      <c r="F48133" s="86">
        <v>213588841.828879</v>
      </c>
    </row>
    <row r="48134" spans="1:6">
      <c r="A48134">
        <v>2039</v>
      </c>
      <c r="B48134" t="s">
        <v>1061</v>
      </c>
      <c r="C48134" t="s">
        <v>1022</v>
      </c>
      <c r="D48134" t="s">
        <v>972</v>
      </c>
      <c r="E48134" t="s">
        <v>1015</v>
      </c>
      <c r="F48134" s="86">
        <v>216422701.65277499</v>
      </c>
    </row>
    <row r="48135" spans="1:6">
      <c r="A48135">
        <v>2040</v>
      </c>
      <c r="B48135" t="s">
        <v>1061</v>
      </c>
      <c r="C48135" t="s">
        <v>1022</v>
      </c>
      <c r="D48135" t="s">
        <v>972</v>
      </c>
      <c r="E48135" t="s">
        <v>1015</v>
      </c>
      <c r="F48135" s="86">
        <v>219441115.19382</v>
      </c>
    </row>
    <row r="48136" spans="1:6">
      <c r="A48136">
        <v>2041</v>
      </c>
      <c r="B48136" t="s">
        <v>1061</v>
      </c>
      <c r="C48136" t="s">
        <v>1022</v>
      </c>
      <c r="D48136" t="s">
        <v>972</v>
      </c>
      <c r="E48136" t="s">
        <v>1015</v>
      </c>
      <c r="F48136" s="86">
        <v>220043386.28821701</v>
      </c>
    </row>
    <row r="48137" spans="1:6">
      <c r="A48137">
        <v>2042</v>
      </c>
      <c r="B48137" t="s">
        <v>1061</v>
      </c>
      <c r="C48137" t="s">
        <v>1022</v>
      </c>
      <c r="D48137" t="s">
        <v>972</v>
      </c>
      <c r="E48137" t="s">
        <v>1015</v>
      </c>
      <c r="F48137" s="86">
        <v>220688445.30794299</v>
      </c>
    </row>
    <row r="48138" spans="1:6">
      <c r="A48138">
        <v>2043</v>
      </c>
      <c r="B48138" t="s">
        <v>1061</v>
      </c>
      <c r="C48138" t="s">
        <v>1022</v>
      </c>
      <c r="D48138" t="s">
        <v>972</v>
      </c>
      <c r="E48138" t="s">
        <v>1015</v>
      </c>
      <c r="F48138" s="86">
        <v>221365688.26915401</v>
      </c>
    </row>
    <row r="48139" spans="1:6">
      <c r="A48139">
        <v>2044</v>
      </c>
      <c r="B48139" t="s">
        <v>1061</v>
      </c>
      <c r="C48139" t="s">
        <v>1022</v>
      </c>
      <c r="D48139" t="s">
        <v>972</v>
      </c>
      <c r="E48139" t="s">
        <v>1015</v>
      </c>
      <c r="F48139" s="86">
        <v>222056990.62808201</v>
      </c>
    </row>
    <row r="48140" spans="1:6">
      <c r="A48140">
        <v>2045</v>
      </c>
      <c r="B48140" t="s">
        <v>1061</v>
      </c>
      <c r="C48140" t="s">
        <v>1022</v>
      </c>
      <c r="D48140" t="s">
        <v>972</v>
      </c>
      <c r="E48140" t="s">
        <v>1015</v>
      </c>
      <c r="F48140" s="86">
        <v>222776398.12867999</v>
      </c>
    </row>
    <row r="48141" spans="1:6">
      <c r="A48141">
        <v>2046</v>
      </c>
      <c r="B48141" t="s">
        <v>1061</v>
      </c>
      <c r="C48141" t="s">
        <v>1022</v>
      </c>
      <c r="D48141" t="s">
        <v>972</v>
      </c>
      <c r="E48141" t="s">
        <v>1015</v>
      </c>
      <c r="F48141" s="86">
        <v>223402286.39861</v>
      </c>
    </row>
    <row r="48142" spans="1:6">
      <c r="A48142">
        <v>2047</v>
      </c>
      <c r="B48142" t="s">
        <v>1061</v>
      </c>
      <c r="C48142" t="s">
        <v>1022</v>
      </c>
      <c r="D48142" t="s">
        <v>972</v>
      </c>
      <c r="E48142" t="s">
        <v>1015</v>
      </c>
      <c r="F48142" s="86">
        <v>223941335.90094101</v>
      </c>
    </row>
    <row r="48143" spans="1:6">
      <c r="A48143">
        <v>2048</v>
      </c>
      <c r="B48143" t="s">
        <v>1061</v>
      </c>
      <c r="C48143" t="s">
        <v>1022</v>
      </c>
      <c r="D48143" t="s">
        <v>972</v>
      </c>
      <c r="E48143" t="s">
        <v>1015</v>
      </c>
      <c r="F48143" s="86">
        <v>224366034.46383801</v>
      </c>
    </row>
    <row r="48144" spans="1:6">
      <c r="A48144">
        <v>2049</v>
      </c>
      <c r="B48144" t="s">
        <v>1061</v>
      </c>
      <c r="C48144" t="s">
        <v>1022</v>
      </c>
      <c r="D48144" t="s">
        <v>972</v>
      </c>
      <c r="E48144" t="s">
        <v>1015</v>
      </c>
      <c r="F48144" s="86">
        <v>224658218.858347</v>
      </c>
    </row>
    <row r="48145" spans="1:6">
      <c r="A48145">
        <v>2050</v>
      </c>
      <c r="B48145" t="s">
        <v>1061</v>
      </c>
      <c r="C48145" t="s">
        <v>1022</v>
      </c>
      <c r="D48145" t="s">
        <v>972</v>
      </c>
      <c r="E48145" t="s">
        <v>1015</v>
      </c>
      <c r="F48145" s="86">
        <v>224804074.31292501</v>
      </c>
    </row>
    <row r="48146" spans="1:6">
      <c r="A48146">
        <v>2017</v>
      </c>
      <c r="B48146" t="s">
        <v>1062</v>
      </c>
      <c r="C48146" t="s">
        <v>1022</v>
      </c>
      <c r="D48146" t="s">
        <v>972</v>
      </c>
      <c r="E48146" t="s">
        <v>1015</v>
      </c>
      <c r="F48146" s="86">
        <v>9732164.71537867</v>
      </c>
    </row>
    <row r="48147" spans="1:6">
      <c r="A48147">
        <v>2018</v>
      </c>
      <c r="B48147" t="s">
        <v>1062</v>
      </c>
      <c r="C48147" t="s">
        <v>1022</v>
      </c>
      <c r="D48147" t="s">
        <v>972</v>
      </c>
      <c r="E48147" t="s">
        <v>1015</v>
      </c>
      <c r="F48147" s="86">
        <v>9568798.5585485008</v>
      </c>
    </row>
    <row r="48148" spans="1:6">
      <c r="A48148">
        <v>2019</v>
      </c>
      <c r="B48148" t="s">
        <v>1062</v>
      </c>
      <c r="C48148" t="s">
        <v>1022</v>
      </c>
      <c r="D48148" t="s">
        <v>972</v>
      </c>
      <c r="E48148" t="s">
        <v>1015</v>
      </c>
      <c r="F48148" s="86">
        <v>9640369.9620910306</v>
      </c>
    </row>
    <row r="48149" spans="1:6">
      <c r="A48149">
        <v>2020</v>
      </c>
      <c r="B48149" t="s">
        <v>1062</v>
      </c>
      <c r="C48149" t="s">
        <v>1022</v>
      </c>
      <c r="D48149" t="s">
        <v>972</v>
      </c>
      <c r="E48149" t="s">
        <v>1015</v>
      </c>
      <c r="F48149" s="86">
        <v>9703164.1120446399</v>
      </c>
    </row>
    <row r="48150" spans="1:6">
      <c r="A48150">
        <v>2021</v>
      </c>
      <c r="B48150" t="s">
        <v>1062</v>
      </c>
      <c r="C48150" t="s">
        <v>1022</v>
      </c>
      <c r="D48150" t="s">
        <v>972</v>
      </c>
      <c r="E48150" t="s">
        <v>1015</v>
      </c>
      <c r="F48150" s="86">
        <v>9767975.7261121608</v>
      </c>
    </row>
    <row r="48151" spans="1:6">
      <c r="A48151">
        <v>2022</v>
      </c>
      <c r="B48151" t="s">
        <v>1062</v>
      </c>
      <c r="C48151" t="s">
        <v>1022</v>
      </c>
      <c r="D48151" t="s">
        <v>972</v>
      </c>
      <c r="E48151" t="s">
        <v>1015</v>
      </c>
      <c r="F48151" s="86">
        <v>9818271.5690967906</v>
      </c>
    </row>
    <row r="48152" spans="1:6">
      <c r="A48152">
        <v>2023</v>
      </c>
      <c r="B48152" t="s">
        <v>1062</v>
      </c>
      <c r="C48152" t="s">
        <v>1022</v>
      </c>
      <c r="D48152" t="s">
        <v>972</v>
      </c>
      <c r="E48152" t="s">
        <v>1015</v>
      </c>
      <c r="F48152" s="86">
        <v>9868015.6640127897</v>
      </c>
    </row>
    <row r="48153" spans="1:6">
      <c r="A48153">
        <v>2024</v>
      </c>
      <c r="B48153" t="s">
        <v>1062</v>
      </c>
      <c r="C48153" t="s">
        <v>1022</v>
      </c>
      <c r="D48153" t="s">
        <v>972</v>
      </c>
      <c r="E48153" t="s">
        <v>1015</v>
      </c>
      <c r="F48153" s="86">
        <v>9922541.9291903991</v>
      </c>
    </row>
    <row r="48154" spans="1:6">
      <c r="A48154">
        <v>2025</v>
      </c>
      <c r="B48154" t="s">
        <v>1062</v>
      </c>
      <c r="C48154" t="s">
        <v>1022</v>
      </c>
      <c r="D48154" t="s">
        <v>972</v>
      </c>
      <c r="E48154" t="s">
        <v>1015</v>
      </c>
      <c r="F48154" s="86">
        <v>9980507.5421302505</v>
      </c>
    </row>
    <row r="48155" spans="1:6">
      <c r="A48155">
        <v>2026</v>
      </c>
      <c r="B48155" t="s">
        <v>1062</v>
      </c>
      <c r="C48155" t="s">
        <v>1022</v>
      </c>
      <c r="D48155" t="s">
        <v>972</v>
      </c>
      <c r="E48155" t="s">
        <v>1015</v>
      </c>
      <c r="F48155" s="86">
        <v>10053628.665651901</v>
      </c>
    </row>
    <row r="48156" spans="1:6">
      <c r="A48156">
        <v>2027</v>
      </c>
      <c r="B48156" t="s">
        <v>1062</v>
      </c>
      <c r="C48156" t="s">
        <v>1022</v>
      </c>
      <c r="D48156" t="s">
        <v>972</v>
      </c>
      <c r="E48156" t="s">
        <v>1015</v>
      </c>
      <c r="F48156" s="86">
        <v>10157232.8101105</v>
      </c>
    </row>
    <row r="48157" spans="1:6">
      <c r="A48157">
        <v>2028</v>
      </c>
      <c r="B48157" t="s">
        <v>1062</v>
      </c>
      <c r="C48157" t="s">
        <v>1022</v>
      </c>
      <c r="D48157" t="s">
        <v>972</v>
      </c>
      <c r="E48157" t="s">
        <v>1015</v>
      </c>
      <c r="F48157" s="86">
        <v>10280253.037913</v>
      </c>
    </row>
    <row r="48158" spans="1:6">
      <c r="A48158">
        <v>2029</v>
      </c>
      <c r="B48158" t="s">
        <v>1062</v>
      </c>
      <c r="C48158" t="s">
        <v>1022</v>
      </c>
      <c r="D48158" t="s">
        <v>972</v>
      </c>
      <c r="E48158" t="s">
        <v>1015</v>
      </c>
      <c r="F48158" s="86">
        <v>10437916.3138547</v>
      </c>
    </row>
    <row r="48159" spans="1:6">
      <c r="A48159">
        <v>2030</v>
      </c>
      <c r="B48159" t="s">
        <v>1062</v>
      </c>
      <c r="C48159" t="s">
        <v>1022</v>
      </c>
      <c r="D48159" t="s">
        <v>972</v>
      </c>
      <c r="E48159" t="s">
        <v>1015</v>
      </c>
      <c r="F48159" s="86">
        <v>10638183.2245766</v>
      </c>
    </row>
    <row r="48160" spans="1:6">
      <c r="A48160">
        <v>2031</v>
      </c>
      <c r="B48160" t="s">
        <v>1062</v>
      </c>
      <c r="C48160" t="s">
        <v>1022</v>
      </c>
      <c r="D48160" t="s">
        <v>972</v>
      </c>
      <c r="E48160" t="s">
        <v>1015</v>
      </c>
      <c r="F48160" s="86">
        <v>10878135.724521499</v>
      </c>
    </row>
    <row r="48161" spans="1:6">
      <c r="A48161">
        <v>2032</v>
      </c>
      <c r="B48161" t="s">
        <v>1062</v>
      </c>
      <c r="C48161" t="s">
        <v>1022</v>
      </c>
      <c r="D48161" t="s">
        <v>972</v>
      </c>
      <c r="E48161" t="s">
        <v>1015</v>
      </c>
      <c r="F48161" s="86">
        <v>11162416.399297001</v>
      </c>
    </row>
    <row r="48162" spans="1:6">
      <c r="A48162">
        <v>2033</v>
      </c>
      <c r="B48162" t="s">
        <v>1062</v>
      </c>
      <c r="C48162" t="s">
        <v>1022</v>
      </c>
      <c r="D48162" t="s">
        <v>972</v>
      </c>
      <c r="E48162" t="s">
        <v>1015</v>
      </c>
      <c r="F48162" s="86">
        <v>11483133.061951101</v>
      </c>
    </row>
    <row r="48163" spans="1:6">
      <c r="A48163">
        <v>2034</v>
      </c>
      <c r="B48163" t="s">
        <v>1062</v>
      </c>
      <c r="C48163" t="s">
        <v>1022</v>
      </c>
      <c r="D48163" t="s">
        <v>972</v>
      </c>
      <c r="E48163" t="s">
        <v>1015</v>
      </c>
      <c r="F48163" s="86">
        <v>11840055.2611</v>
      </c>
    </row>
    <row r="48164" spans="1:6">
      <c r="A48164">
        <v>2035</v>
      </c>
      <c r="B48164" t="s">
        <v>1062</v>
      </c>
      <c r="C48164" t="s">
        <v>1022</v>
      </c>
      <c r="D48164" t="s">
        <v>972</v>
      </c>
      <c r="E48164" t="s">
        <v>1015</v>
      </c>
      <c r="F48164" s="86">
        <v>12233325.2281867</v>
      </c>
    </row>
    <row r="48165" spans="1:6">
      <c r="A48165">
        <v>2036</v>
      </c>
      <c r="B48165" t="s">
        <v>1062</v>
      </c>
      <c r="C48165" t="s">
        <v>1022</v>
      </c>
      <c r="D48165" t="s">
        <v>972</v>
      </c>
      <c r="E48165" t="s">
        <v>1015</v>
      </c>
      <c r="F48165" s="86">
        <v>12636672.798092499</v>
      </c>
    </row>
    <row r="48166" spans="1:6">
      <c r="A48166">
        <v>2037</v>
      </c>
      <c r="B48166" t="s">
        <v>1062</v>
      </c>
      <c r="C48166" t="s">
        <v>1022</v>
      </c>
      <c r="D48166" t="s">
        <v>972</v>
      </c>
      <c r="E48166" t="s">
        <v>1015</v>
      </c>
      <c r="F48166" s="86">
        <v>13053918.6705145</v>
      </c>
    </row>
    <row r="48167" spans="1:6">
      <c r="A48167">
        <v>2038</v>
      </c>
      <c r="B48167" t="s">
        <v>1062</v>
      </c>
      <c r="C48167" t="s">
        <v>1022</v>
      </c>
      <c r="D48167" t="s">
        <v>972</v>
      </c>
      <c r="E48167" t="s">
        <v>1015</v>
      </c>
      <c r="F48167" s="86">
        <v>13492354.6237959</v>
      </c>
    </row>
    <row r="48168" spans="1:6">
      <c r="A48168">
        <v>2039</v>
      </c>
      <c r="B48168" t="s">
        <v>1062</v>
      </c>
      <c r="C48168" t="s">
        <v>1022</v>
      </c>
      <c r="D48168" t="s">
        <v>972</v>
      </c>
      <c r="E48168" t="s">
        <v>1015</v>
      </c>
      <c r="F48168" s="86">
        <v>13933170.920149701</v>
      </c>
    </row>
    <row r="48169" spans="1:6">
      <c r="A48169">
        <v>2040</v>
      </c>
      <c r="B48169" t="s">
        <v>1062</v>
      </c>
      <c r="C48169" t="s">
        <v>1022</v>
      </c>
      <c r="D48169" t="s">
        <v>972</v>
      </c>
      <c r="E48169" t="s">
        <v>1015</v>
      </c>
      <c r="F48169" s="86">
        <v>14388076.538468</v>
      </c>
    </row>
    <row r="48170" spans="1:6">
      <c r="A48170">
        <v>2041</v>
      </c>
      <c r="B48170" t="s">
        <v>1062</v>
      </c>
      <c r="C48170" t="s">
        <v>1022</v>
      </c>
      <c r="D48170" t="s">
        <v>972</v>
      </c>
      <c r="E48170" t="s">
        <v>1015</v>
      </c>
      <c r="F48170" s="86">
        <v>14660953.9649415</v>
      </c>
    </row>
    <row r="48171" spans="1:6">
      <c r="A48171">
        <v>2042</v>
      </c>
      <c r="B48171" t="s">
        <v>1062</v>
      </c>
      <c r="C48171" t="s">
        <v>1022</v>
      </c>
      <c r="D48171" t="s">
        <v>972</v>
      </c>
      <c r="E48171" t="s">
        <v>1015</v>
      </c>
      <c r="F48171" s="86">
        <v>14928750.4109667</v>
      </c>
    </row>
    <row r="48172" spans="1:6">
      <c r="A48172">
        <v>2043</v>
      </c>
      <c r="B48172" t="s">
        <v>1062</v>
      </c>
      <c r="C48172" t="s">
        <v>1022</v>
      </c>
      <c r="D48172" t="s">
        <v>972</v>
      </c>
      <c r="E48172" t="s">
        <v>1015</v>
      </c>
      <c r="F48172" s="86">
        <v>15196156.069937499</v>
      </c>
    </row>
    <row r="48173" spans="1:6">
      <c r="A48173">
        <v>2044</v>
      </c>
      <c r="B48173" t="s">
        <v>1062</v>
      </c>
      <c r="C48173" t="s">
        <v>1022</v>
      </c>
      <c r="D48173" t="s">
        <v>972</v>
      </c>
      <c r="E48173" t="s">
        <v>1015</v>
      </c>
      <c r="F48173" s="86">
        <v>15457959.656638401</v>
      </c>
    </row>
    <row r="48174" spans="1:6">
      <c r="A48174">
        <v>2045</v>
      </c>
      <c r="B48174" t="s">
        <v>1062</v>
      </c>
      <c r="C48174" t="s">
        <v>1022</v>
      </c>
      <c r="D48174" t="s">
        <v>972</v>
      </c>
      <c r="E48174" t="s">
        <v>1015</v>
      </c>
      <c r="F48174" s="86">
        <v>15709436.7333556</v>
      </c>
    </row>
    <row r="48175" spans="1:6">
      <c r="A48175">
        <v>2046</v>
      </c>
      <c r="B48175" t="s">
        <v>1062</v>
      </c>
      <c r="C48175" t="s">
        <v>1022</v>
      </c>
      <c r="D48175" t="s">
        <v>972</v>
      </c>
      <c r="E48175" t="s">
        <v>1015</v>
      </c>
      <c r="F48175" s="86">
        <v>15944983.015086999</v>
      </c>
    </row>
    <row r="48176" spans="1:6">
      <c r="A48176">
        <v>2047</v>
      </c>
      <c r="B48176" t="s">
        <v>1062</v>
      </c>
      <c r="C48176" t="s">
        <v>1022</v>
      </c>
      <c r="D48176" t="s">
        <v>972</v>
      </c>
      <c r="E48176" t="s">
        <v>1015</v>
      </c>
      <c r="F48176" s="86">
        <v>16159417.763485201</v>
      </c>
    </row>
    <row r="48177" spans="1:6">
      <c r="A48177">
        <v>2048</v>
      </c>
      <c r="B48177" t="s">
        <v>1062</v>
      </c>
      <c r="C48177" t="s">
        <v>1022</v>
      </c>
      <c r="D48177" t="s">
        <v>972</v>
      </c>
      <c r="E48177" t="s">
        <v>1015</v>
      </c>
      <c r="F48177" s="86">
        <v>16346057.298197201</v>
      </c>
    </row>
    <row r="48178" spans="1:6">
      <c r="A48178">
        <v>2049</v>
      </c>
      <c r="B48178" t="s">
        <v>1062</v>
      </c>
      <c r="C48178" t="s">
        <v>1022</v>
      </c>
      <c r="D48178" t="s">
        <v>972</v>
      </c>
      <c r="E48178" t="s">
        <v>1015</v>
      </c>
      <c r="F48178" s="86">
        <v>16508726.8135706</v>
      </c>
    </row>
    <row r="48179" spans="1:6">
      <c r="A48179">
        <v>2050</v>
      </c>
      <c r="B48179" t="s">
        <v>1062</v>
      </c>
      <c r="C48179" t="s">
        <v>1022</v>
      </c>
      <c r="D48179" t="s">
        <v>972</v>
      </c>
      <c r="E48179" t="s">
        <v>1015</v>
      </c>
      <c r="F48179" s="86">
        <v>16643489.867846601</v>
      </c>
    </row>
    <row r="48180" spans="1:6">
      <c r="A48180">
        <v>2017</v>
      </c>
      <c r="B48180" t="s">
        <v>1063</v>
      </c>
      <c r="C48180" t="s">
        <v>1022</v>
      </c>
      <c r="D48180" t="s">
        <v>972</v>
      </c>
      <c r="E48180" t="s">
        <v>1015</v>
      </c>
      <c r="F48180" s="86">
        <v>18528421.687145799</v>
      </c>
    </row>
    <row r="48181" spans="1:6">
      <c r="A48181">
        <v>2018</v>
      </c>
      <c r="B48181" t="s">
        <v>1063</v>
      </c>
      <c r="C48181" t="s">
        <v>1022</v>
      </c>
      <c r="D48181" t="s">
        <v>972</v>
      </c>
      <c r="E48181" t="s">
        <v>1015</v>
      </c>
      <c r="F48181" s="86">
        <v>18520913.5297332</v>
      </c>
    </row>
    <row r="48182" spans="1:6">
      <c r="A48182">
        <v>2019</v>
      </c>
      <c r="B48182" t="s">
        <v>1063</v>
      </c>
      <c r="C48182" t="s">
        <v>1022</v>
      </c>
      <c r="D48182" t="s">
        <v>972</v>
      </c>
      <c r="E48182" t="s">
        <v>1015</v>
      </c>
      <c r="F48182" s="86">
        <v>18558799.316278301</v>
      </c>
    </row>
    <row r="48183" spans="1:6">
      <c r="A48183">
        <v>2020</v>
      </c>
      <c r="B48183" t="s">
        <v>1063</v>
      </c>
      <c r="C48183" t="s">
        <v>1022</v>
      </c>
      <c r="D48183" t="s">
        <v>972</v>
      </c>
      <c r="E48183" t="s">
        <v>1015</v>
      </c>
      <c r="F48183" s="86">
        <v>18573327.458630498</v>
      </c>
    </row>
    <row r="48184" spans="1:6">
      <c r="A48184">
        <v>2021</v>
      </c>
      <c r="B48184" t="s">
        <v>1063</v>
      </c>
      <c r="C48184" t="s">
        <v>1022</v>
      </c>
      <c r="D48184" t="s">
        <v>972</v>
      </c>
      <c r="E48184" t="s">
        <v>1015</v>
      </c>
      <c r="F48184" s="86">
        <v>18577155.768593501</v>
      </c>
    </row>
    <row r="48185" spans="1:6">
      <c r="A48185">
        <v>2022</v>
      </c>
      <c r="B48185" t="s">
        <v>1063</v>
      </c>
      <c r="C48185" t="s">
        <v>1022</v>
      </c>
      <c r="D48185" t="s">
        <v>972</v>
      </c>
      <c r="E48185" t="s">
        <v>1015</v>
      </c>
      <c r="F48185" s="86">
        <v>18558868.643425401</v>
      </c>
    </row>
    <row r="48186" spans="1:6">
      <c r="A48186">
        <v>2023</v>
      </c>
      <c r="B48186" t="s">
        <v>1063</v>
      </c>
      <c r="C48186" t="s">
        <v>1022</v>
      </c>
      <c r="D48186" t="s">
        <v>972</v>
      </c>
      <c r="E48186" t="s">
        <v>1015</v>
      </c>
      <c r="F48186" s="86">
        <v>18528656.926803399</v>
      </c>
    </row>
    <row r="48187" spans="1:6">
      <c r="A48187">
        <v>2024</v>
      </c>
      <c r="B48187" t="s">
        <v>1063</v>
      </c>
      <c r="C48187" t="s">
        <v>1022</v>
      </c>
      <c r="D48187" t="s">
        <v>972</v>
      </c>
      <c r="E48187" t="s">
        <v>1015</v>
      </c>
      <c r="F48187" s="86">
        <v>18487664.1194405</v>
      </c>
    </row>
    <row r="48188" spans="1:6">
      <c r="A48188">
        <v>2025</v>
      </c>
      <c r="B48188" t="s">
        <v>1063</v>
      </c>
      <c r="C48188" t="s">
        <v>1022</v>
      </c>
      <c r="D48188" t="s">
        <v>972</v>
      </c>
      <c r="E48188" t="s">
        <v>1015</v>
      </c>
      <c r="F48188" s="86">
        <v>18441894.046514701</v>
      </c>
    </row>
    <row r="48189" spans="1:6">
      <c r="A48189">
        <v>2026</v>
      </c>
      <c r="B48189" t="s">
        <v>1063</v>
      </c>
      <c r="C48189" t="s">
        <v>1022</v>
      </c>
      <c r="D48189" t="s">
        <v>972</v>
      </c>
      <c r="E48189" t="s">
        <v>1015</v>
      </c>
      <c r="F48189" s="86">
        <v>18405170.465918399</v>
      </c>
    </row>
    <row r="48190" spans="1:6">
      <c r="A48190">
        <v>2027</v>
      </c>
      <c r="B48190" t="s">
        <v>1063</v>
      </c>
      <c r="C48190" t="s">
        <v>1022</v>
      </c>
      <c r="D48190" t="s">
        <v>972</v>
      </c>
      <c r="E48190" t="s">
        <v>1015</v>
      </c>
      <c r="F48190" s="86">
        <v>18387839.861138899</v>
      </c>
    </row>
    <row r="48191" spans="1:6">
      <c r="A48191">
        <v>2028</v>
      </c>
      <c r="B48191" t="s">
        <v>1063</v>
      </c>
      <c r="C48191" t="s">
        <v>1022</v>
      </c>
      <c r="D48191" t="s">
        <v>972</v>
      </c>
      <c r="E48191" t="s">
        <v>1015</v>
      </c>
      <c r="F48191" s="86">
        <v>18365059.021589398</v>
      </c>
    </row>
    <row r="48192" spans="1:6">
      <c r="A48192">
        <v>2029</v>
      </c>
      <c r="B48192" t="s">
        <v>1063</v>
      </c>
      <c r="C48192" t="s">
        <v>1022</v>
      </c>
      <c r="D48192" t="s">
        <v>972</v>
      </c>
      <c r="E48192" t="s">
        <v>1015</v>
      </c>
      <c r="F48192" s="86">
        <v>18364017.304718699</v>
      </c>
    </row>
    <row r="48193" spans="1:6">
      <c r="A48193">
        <v>2030</v>
      </c>
      <c r="B48193" t="s">
        <v>1063</v>
      </c>
      <c r="C48193" t="s">
        <v>1022</v>
      </c>
      <c r="D48193" t="s">
        <v>972</v>
      </c>
      <c r="E48193" t="s">
        <v>1015</v>
      </c>
      <c r="F48193" s="86">
        <v>18363485.825532399</v>
      </c>
    </row>
    <row r="48194" spans="1:6">
      <c r="A48194">
        <v>2031</v>
      </c>
      <c r="B48194" t="s">
        <v>1063</v>
      </c>
      <c r="C48194" t="s">
        <v>1022</v>
      </c>
      <c r="D48194" t="s">
        <v>972</v>
      </c>
      <c r="E48194" t="s">
        <v>1015</v>
      </c>
      <c r="F48194" s="86">
        <v>18381492.445492402</v>
      </c>
    </row>
    <row r="48195" spans="1:6">
      <c r="A48195">
        <v>2032</v>
      </c>
      <c r="B48195" t="s">
        <v>1063</v>
      </c>
      <c r="C48195" t="s">
        <v>1022</v>
      </c>
      <c r="D48195" t="s">
        <v>972</v>
      </c>
      <c r="E48195" t="s">
        <v>1015</v>
      </c>
      <c r="F48195" s="86">
        <v>18414121.280817199</v>
      </c>
    </row>
    <row r="48196" spans="1:6">
      <c r="A48196">
        <v>2033</v>
      </c>
      <c r="B48196" t="s">
        <v>1063</v>
      </c>
      <c r="C48196" t="s">
        <v>1022</v>
      </c>
      <c r="D48196" t="s">
        <v>972</v>
      </c>
      <c r="E48196" t="s">
        <v>1015</v>
      </c>
      <c r="F48196" s="86">
        <v>18453312.5357536</v>
      </c>
    </row>
    <row r="48197" spans="1:6">
      <c r="A48197">
        <v>2034</v>
      </c>
      <c r="B48197" t="s">
        <v>1063</v>
      </c>
      <c r="C48197" t="s">
        <v>1022</v>
      </c>
      <c r="D48197" t="s">
        <v>972</v>
      </c>
      <c r="E48197" t="s">
        <v>1015</v>
      </c>
      <c r="F48197" s="86">
        <v>18510589.053507801</v>
      </c>
    </row>
    <row r="48198" spans="1:6">
      <c r="A48198">
        <v>2035</v>
      </c>
      <c r="B48198" t="s">
        <v>1063</v>
      </c>
      <c r="C48198" t="s">
        <v>1022</v>
      </c>
      <c r="D48198" t="s">
        <v>972</v>
      </c>
      <c r="E48198" t="s">
        <v>1015</v>
      </c>
      <c r="F48198" s="86">
        <v>18562925.738228999</v>
      </c>
    </row>
    <row r="48199" spans="1:6">
      <c r="A48199">
        <v>2036</v>
      </c>
      <c r="B48199" t="s">
        <v>1063</v>
      </c>
      <c r="C48199" t="s">
        <v>1022</v>
      </c>
      <c r="D48199" t="s">
        <v>972</v>
      </c>
      <c r="E48199" t="s">
        <v>1015</v>
      </c>
      <c r="F48199" s="86">
        <v>18642271.772012301</v>
      </c>
    </row>
    <row r="48200" spans="1:6">
      <c r="A48200">
        <v>2037</v>
      </c>
      <c r="B48200" t="s">
        <v>1063</v>
      </c>
      <c r="C48200" t="s">
        <v>1022</v>
      </c>
      <c r="D48200" t="s">
        <v>972</v>
      </c>
      <c r="E48200" t="s">
        <v>1015</v>
      </c>
      <c r="F48200" s="86">
        <v>18728478.3708224</v>
      </c>
    </row>
    <row r="48201" spans="1:6">
      <c r="A48201">
        <v>2038</v>
      </c>
      <c r="B48201" t="s">
        <v>1063</v>
      </c>
      <c r="C48201" t="s">
        <v>1022</v>
      </c>
      <c r="D48201" t="s">
        <v>972</v>
      </c>
      <c r="E48201" t="s">
        <v>1015</v>
      </c>
      <c r="F48201" s="86">
        <v>18815736.190451398</v>
      </c>
    </row>
    <row r="48202" spans="1:6">
      <c r="A48202">
        <v>2039</v>
      </c>
      <c r="B48202" t="s">
        <v>1063</v>
      </c>
      <c r="C48202" t="s">
        <v>1022</v>
      </c>
      <c r="D48202" t="s">
        <v>972</v>
      </c>
      <c r="E48202" t="s">
        <v>1015</v>
      </c>
      <c r="F48202" s="86">
        <v>18908897.613061301</v>
      </c>
    </row>
    <row r="48203" spans="1:6">
      <c r="A48203">
        <v>2040</v>
      </c>
      <c r="B48203" t="s">
        <v>1063</v>
      </c>
      <c r="C48203" t="s">
        <v>1022</v>
      </c>
      <c r="D48203" t="s">
        <v>972</v>
      </c>
      <c r="E48203" t="s">
        <v>1015</v>
      </c>
      <c r="F48203" s="86">
        <v>19014410.833542701</v>
      </c>
    </row>
    <row r="48204" spans="1:6">
      <c r="A48204">
        <v>2041</v>
      </c>
      <c r="B48204" t="s">
        <v>1063</v>
      </c>
      <c r="C48204" t="s">
        <v>1022</v>
      </c>
      <c r="D48204" t="s">
        <v>972</v>
      </c>
      <c r="E48204" t="s">
        <v>1015</v>
      </c>
      <c r="F48204" s="86">
        <v>19047214.0653896</v>
      </c>
    </row>
    <row r="48205" spans="1:6">
      <c r="A48205">
        <v>2042</v>
      </c>
      <c r="B48205" t="s">
        <v>1063</v>
      </c>
      <c r="C48205" t="s">
        <v>1022</v>
      </c>
      <c r="D48205" t="s">
        <v>972</v>
      </c>
      <c r="E48205" t="s">
        <v>1015</v>
      </c>
      <c r="F48205" s="86">
        <v>19078391.670086101</v>
      </c>
    </row>
    <row r="48206" spans="1:6">
      <c r="A48206">
        <v>2043</v>
      </c>
      <c r="B48206" t="s">
        <v>1063</v>
      </c>
      <c r="C48206" t="s">
        <v>1022</v>
      </c>
      <c r="D48206" t="s">
        <v>972</v>
      </c>
      <c r="E48206" t="s">
        <v>1015</v>
      </c>
      <c r="F48206" s="86">
        <v>19122876.675260302</v>
      </c>
    </row>
    <row r="48207" spans="1:6">
      <c r="A48207">
        <v>2044</v>
      </c>
      <c r="B48207" t="s">
        <v>1063</v>
      </c>
      <c r="C48207" t="s">
        <v>1022</v>
      </c>
      <c r="D48207" t="s">
        <v>972</v>
      </c>
      <c r="E48207" t="s">
        <v>1015</v>
      </c>
      <c r="F48207" s="86">
        <v>19173557.902504001</v>
      </c>
    </row>
    <row r="48208" spans="1:6">
      <c r="A48208">
        <v>2045</v>
      </c>
      <c r="B48208" t="s">
        <v>1063</v>
      </c>
      <c r="C48208" t="s">
        <v>1022</v>
      </c>
      <c r="D48208" t="s">
        <v>972</v>
      </c>
      <c r="E48208" t="s">
        <v>1015</v>
      </c>
      <c r="F48208" s="86">
        <v>19239065.5047298</v>
      </c>
    </row>
    <row r="48209" spans="1:6">
      <c r="A48209">
        <v>2046</v>
      </c>
      <c r="B48209" t="s">
        <v>1063</v>
      </c>
      <c r="C48209" t="s">
        <v>1022</v>
      </c>
      <c r="D48209" t="s">
        <v>972</v>
      </c>
      <c r="E48209" t="s">
        <v>1015</v>
      </c>
      <c r="F48209" s="86">
        <v>19302105.889742099</v>
      </c>
    </row>
    <row r="48210" spans="1:6">
      <c r="A48210">
        <v>2047</v>
      </c>
      <c r="B48210" t="s">
        <v>1063</v>
      </c>
      <c r="C48210" t="s">
        <v>1022</v>
      </c>
      <c r="D48210" t="s">
        <v>972</v>
      </c>
      <c r="E48210" t="s">
        <v>1015</v>
      </c>
      <c r="F48210" s="86">
        <v>19367576.908406101</v>
      </c>
    </row>
    <row r="48211" spans="1:6">
      <c r="A48211">
        <v>2048</v>
      </c>
      <c r="B48211" t="s">
        <v>1063</v>
      </c>
      <c r="C48211" t="s">
        <v>1022</v>
      </c>
      <c r="D48211" t="s">
        <v>972</v>
      </c>
      <c r="E48211" t="s">
        <v>1015</v>
      </c>
      <c r="F48211" s="86">
        <v>19432622.7737814</v>
      </c>
    </row>
    <row r="48212" spans="1:6">
      <c r="A48212">
        <v>2049</v>
      </c>
      <c r="B48212" t="s">
        <v>1063</v>
      </c>
      <c r="C48212" t="s">
        <v>1022</v>
      </c>
      <c r="D48212" t="s">
        <v>972</v>
      </c>
      <c r="E48212" t="s">
        <v>1015</v>
      </c>
      <c r="F48212" s="86">
        <v>19493773.1906696</v>
      </c>
    </row>
    <row r="48213" spans="1:6">
      <c r="A48213">
        <v>2050</v>
      </c>
      <c r="B48213" t="s">
        <v>1063</v>
      </c>
      <c r="C48213" t="s">
        <v>1022</v>
      </c>
      <c r="D48213" t="s">
        <v>972</v>
      </c>
      <c r="E48213" t="s">
        <v>1015</v>
      </c>
      <c r="F48213" s="86">
        <v>19548839.1853582</v>
      </c>
    </row>
    <row r="48214" spans="1:6">
      <c r="A48214">
        <v>2017</v>
      </c>
      <c r="B48214" t="s">
        <v>1064</v>
      </c>
      <c r="C48214" t="s">
        <v>1022</v>
      </c>
      <c r="D48214" t="s">
        <v>972</v>
      </c>
      <c r="E48214" t="s">
        <v>1015</v>
      </c>
      <c r="F48214" s="86">
        <v>12904575.649751199</v>
      </c>
    </row>
    <row r="48215" spans="1:6">
      <c r="A48215">
        <v>2018</v>
      </c>
      <c r="B48215" t="s">
        <v>1064</v>
      </c>
      <c r="C48215" t="s">
        <v>1022</v>
      </c>
      <c r="D48215" t="s">
        <v>972</v>
      </c>
      <c r="E48215" t="s">
        <v>1015</v>
      </c>
      <c r="F48215" s="86">
        <v>13210465.0520938</v>
      </c>
    </row>
    <row r="48216" spans="1:6">
      <c r="A48216">
        <v>2019</v>
      </c>
      <c r="B48216" t="s">
        <v>1064</v>
      </c>
      <c r="C48216" t="s">
        <v>1022</v>
      </c>
      <c r="D48216" t="s">
        <v>972</v>
      </c>
      <c r="E48216" t="s">
        <v>1015</v>
      </c>
      <c r="F48216" s="86">
        <v>13314437.331224499</v>
      </c>
    </row>
    <row r="48217" spans="1:6">
      <c r="A48217">
        <v>2020</v>
      </c>
      <c r="B48217" t="s">
        <v>1064</v>
      </c>
      <c r="C48217" t="s">
        <v>1022</v>
      </c>
      <c r="D48217" t="s">
        <v>972</v>
      </c>
      <c r="E48217" t="s">
        <v>1015</v>
      </c>
      <c r="F48217" s="86">
        <v>13396108.755351599</v>
      </c>
    </row>
    <row r="48218" spans="1:6">
      <c r="A48218">
        <v>2021</v>
      </c>
      <c r="B48218" t="s">
        <v>1064</v>
      </c>
      <c r="C48218" t="s">
        <v>1022</v>
      </c>
      <c r="D48218" t="s">
        <v>972</v>
      </c>
      <c r="E48218" t="s">
        <v>1015</v>
      </c>
      <c r="F48218" s="86">
        <v>13470371.9401183</v>
      </c>
    </row>
    <row r="48219" spans="1:6">
      <c r="A48219">
        <v>2022</v>
      </c>
      <c r="B48219" t="s">
        <v>1064</v>
      </c>
      <c r="C48219" t="s">
        <v>1022</v>
      </c>
      <c r="D48219" t="s">
        <v>972</v>
      </c>
      <c r="E48219" t="s">
        <v>1015</v>
      </c>
      <c r="F48219" s="86">
        <v>13525853.668730199</v>
      </c>
    </row>
    <row r="48220" spans="1:6">
      <c r="A48220">
        <v>2023</v>
      </c>
      <c r="B48220" t="s">
        <v>1064</v>
      </c>
      <c r="C48220" t="s">
        <v>1022</v>
      </c>
      <c r="D48220" t="s">
        <v>972</v>
      </c>
      <c r="E48220" t="s">
        <v>1015</v>
      </c>
      <c r="F48220" s="86">
        <v>13564442.450183401</v>
      </c>
    </row>
    <row r="48221" spans="1:6">
      <c r="A48221">
        <v>2024</v>
      </c>
      <c r="B48221" t="s">
        <v>1064</v>
      </c>
      <c r="C48221" t="s">
        <v>1022</v>
      </c>
      <c r="D48221" t="s">
        <v>972</v>
      </c>
      <c r="E48221" t="s">
        <v>1015</v>
      </c>
      <c r="F48221" s="86">
        <v>13599665.9356097</v>
      </c>
    </row>
    <row r="48222" spans="1:6">
      <c r="A48222">
        <v>2025</v>
      </c>
      <c r="B48222" t="s">
        <v>1064</v>
      </c>
      <c r="C48222" t="s">
        <v>1022</v>
      </c>
      <c r="D48222" t="s">
        <v>972</v>
      </c>
      <c r="E48222" t="s">
        <v>1015</v>
      </c>
      <c r="F48222" s="86">
        <v>13620603.810220599</v>
      </c>
    </row>
    <row r="48223" spans="1:6">
      <c r="A48223">
        <v>2026</v>
      </c>
      <c r="B48223" t="s">
        <v>1064</v>
      </c>
      <c r="C48223" t="s">
        <v>1022</v>
      </c>
      <c r="D48223" t="s">
        <v>972</v>
      </c>
      <c r="E48223" t="s">
        <v>1015</v>
      </c>
      <c r="F48223" s="86">
        <v>13639283.079647901</v>
      </c>
    </row>
    <row r="48224" spans="1:6">
      <c r="A48224">
        <v>2027</v>
      </c>
      <c r="B48224" t="s">
        <v>1064</v>
      </c>
      <c r="C48224" t="s">
        <v>1022</v>
      </c>
      <c r="D48224" t="s">
        <v>972</v>
      </c>
      <c r="E48224" t="s">
        <v>1015</v>
      </c>
      <c r="F48224" s="86">
        <v>13660553.5602936</v>
      </c>
    </row>
    <row r="48225" spans="1:6">
      <c r="A48225">
        <v>2028</v>
      </c>
      <c r="B48225" t="s">
        <v>1064</v>
      </c>
      <c r="C48225" t="s">
        <v>1022</v>
      </c>
      <c r="D48225" t="s">
        <v>972</v>
      </c>
      <c r="E48225" t="s">
        <v>1015</v>
      </c>
      <c r="F48225" s="86">
        <v>13676807.8462936</v>
      </c>
    </row>
    <row r="48226" spans="1:6">
      <c r="A48226">
        <v>2029</v>
      </c>
      <c r="B48226" t="s">
        <v>1064</v>
      </c>
      <c r="C48226" t="s">
        <v>1022</v>
      </c>
      <c r="D48226" t="s">
        <v>972</v>
      </c>
      <c r="E48226" t="s">
        <v>1015</v>
      </c>
      <c r="F48226" s="86">
        <v>13689362.7313917</v>
      </c>
    </row>
    <row r="48227" spans="1:6">
      <c r="A48227">
        <v>2030</v>
      </c>
      <c r="B48227" t="s">
        <v>1064</v>
      </c>
      <c r="C48227" t="s">
        <v>1022</v>
      </c>
      <c r="D48227" t="s">
        <v>972</v>
      </c>
      <c r="E48227" t="s">
        <v>1015</v>
      </c>
      <c r="F48227" s="86">
        <v>13702071.8488291</v>
      </c>
    </row>
    <row r="48228" spans="1:6">
      <c r="A48228">
        <v>2031</v>
      </c>
      <c r="B48228" t="s">
        <v>1064</v>
      </c>
      <c r="C48228" t="s">
        <v>1022</v>
      </c>
      <c r="D48228" t="s">
        <v>972</v>
      </c>
      <c r="E48228" t="s">
        <v>1015</v>
      </c>
      <c r="F48228" s="86">
        <v>13719420.971156999</v>
      </c>
    </row>
    <row r="48229" spans="1:6">
      <c r="A48229">
        <v>2032</v>
      </c>
      <c r="B48229" t="s">
        <v>1064</v>
      </c>
      <c r="C48229" t="s">
        <v>1022</v>
      </c>
      <c r="D48229" t="s">
        <v>972</v>
      </c>
      <c r="E48229" t="s">
        <v>1015</v>
      </c>
      <c r="F48229" s="86">
        <v>13739961.6749375</v>
      </c>
    </row>
    <row r="48230" spans="1:6">
      <c r="A48230">
        <v>2033</v>
      </c>
      <c r="B48230" t="s">
        <v>1064</v>
      </c>
      <c r="C48230" t="s">
        <v>1022</v>
      </c>
      <c r="D48230" t="s">
        <v>972</v>
      </c>
      <c r="E48230" t="s">
        <v>1015</v>
      </c>
      <c r="F48230" s="86">
        <v>13763837.0983383</v>
      </c>
    </row>
    <row r="48231" spans="1:6">
      <c r="A48231">
        <v>2034</v>
      </c>
      <c r="B48231" t="s">
        <v>1064</v>
      </c>
      <c r="C48231" t="s">
        <v>1022</v>
      </c>
      <c r="D48231" t="s">
        <v>972</v>
      </c>
      <c r="E48231" t="s">
        <v>1015</v>
      </c>
      <c r="F48231" s="86">
        <v>13795537.815953299</v>
      </c>
    </row>
    <row r="48232" spans="1:6">
      <c r="A48232">
        <v>2035</v>
      </c>
      <c r="B48232" t="s">
        <v>1064</v>
      </c>
      <c r="C48232" t="s">
        <v>1022</v>
      </c>
      <c r="D48232" t="s">
        <v>972</v>
      </c>
      <c r="E48232" t="s">
        <v>1015</v>
      </c>
      <c r="F48232" s="86">
        <v>13836840.4959467</v>
      </c>
    </row>
    <row r="48233" spans="1:6">
      <c r="A48233">
        <v>2036</v>
      </c>
      <c r="B48233" t="s">
        <v>1064</v>
      </c>
      <c r="C48233" t="s">
        <v>1022</v>
      </c>
      <c r="D48233" t="s">
        <v>972</v>
      </c>
      <c r="E48233" t="s">
        <v>1015</v>
      </c>
      <c r="F48233" s="86">
        <v>13883984.087550201</v>
      </c>
    </row>
    <row r="48234" spans="1:6">
      <c r="A48234">
        <v>2037</v>
      </c>
      <c r="B48234" t="s">
        <v>1064</v>
      </c>
      <c r="C48234" t="s">
        <v>1022</v>
      </c>
      <c r="D48234" t="s">
        <v>972</v>
      </c>
      <c r="E48234" t="s">
        <v>1015</v>
      </c>
      <c r="F48234" s="86">
        <v>13945383.5470498</v>
      </c>
    </row>
    <row r="48235" spans="1:6">
      <c r="A48235">
        <v>2038</v>
      </c>
      <c r="B48235" t="s">
        <v>1064</v>
      </c>
      <c r="C48235" t="s">
        <v>1022</v>
      </c>
      <c r="D48235" t="s">
        <v>972</v>
      </c>
      <c r="E48235" t="s">
        <v>1015</v>
      </c>
      <c r="F48235" s="86">
        <v>14015166.2949975</v>
      </c>
    </row>
    <row r="48236" spans="1:6">
      <c r="A48236">
        <v>2039</v>
      </c>
      <c r="B48236" t="s">
        <v>1064</v>
      </c>
      <c r="C48236" t="s">
        <v>1022</v>
      </c>
      <c r="D48236" t="s">
        <v>972</v>
      </c>
      <c r="E48236" t="s">
        <v>1015</v>
      </c>
      <c r="F48236" s="86">
        <v>14099311.694798799</v>
      </c>
    </row>
    <row r="48237" spans="1:6">
      <c r="A48237">
        <v>2040</v>
      </c>
      <c r="B48237" t="s">
        <v>1064</v>
      </c>
      <c r="C48237" t="s">
        <v>1022</v>
      </c>
      <c r="D48237" t="s">
        <v>972</v>
      </c>
      <c r="E48237" t="s">
        <v>1015</v>
      </c>
      <c r="F48237" s="86">
        <v>14188435.556497</v>
      </c>
    </row>
    <row r="48238" spans="1:6">
      <c r="A48238">
        <v>2041</v>
      </c>
      <c r="B48238" t="s">
        <v>1064</v>
      </c>
      <c r="C48238" t="s">
        <v>1022</v>
      </c>
      <c r="D48238" t="s">
        <v>972</v>
      </c>
      <c r="E48238" t="s">
        <v>1015</v>
      </c>
      <c r="F48238" s="86">
        <v>14152666.8260231</v>
      </c>
    </row>
    <row r="48239" spans="1:6">
      <c r="A48239">
        <v>2042</v>
      </c>
      <c r="B48239" t="s">
        <v>1064</v>
      </c>
      <c r="C48239" t="s">
        <v>1022</v>
      </c>
      <c r="D48239" t="s">
        <v>972</v>
      </c>
      <c r="E48239" t="s">
        <v>1015</v>
      </c>
      <c r="F48239" s="86">
        <v>14126741.1295607</v>
      </c>
    </row>
    <row r="48240" spans="1:6">
      <c r="A48240">
        <v>2043</v>
      </c>
      <c r="B48240" t="s">
        <v>1064</v>
      </c>
      <c r="C48240" t="s">
        <v>1022</v>
      </c>
      <c r="D48240" t="s">
        <v>972</v>
      </c>
      <c r="E48240" t="s">
        <v>1015</v>
      </c>
      <c r="F48240" s="86">
        <v>14105277.182273701</v>
      </c>
    </row>
    <row r="48241" spans="1:6">
      <c r="A48241">
        <v>2044</v>
      </c>
      <c r="B48241" t="s">
        <v>1064</v>
      </c>
      <c r="C48241" t="s">
        <v>1022</v>
      </c>
      <c r="D48241" t="s">
        <v>972</v>
      </c>
      <c r="E48241" t="s">
        <v>1015</v>
      </c>
      <c r="F48241" s="86">
        <v>14091562.456133099</v>
      </c>
    </row>
    <row r="48242" spans="1:6">
      <c r="A48242">
        <v>2045</v>
      </c>
      <c r="B48242" t="s">
        <v>1064</v>
      </c>
      <c r="C48242" t="s">
        <v>1022</v>
      </c>
      <c r="D48242" t="s">
        <v>972</v>
      </c>
      <c r="E48242" t="s">
        <v>1015</v>
      </c>
      <c r="F48242" s="86">
        <v>14080097.1056592</v>
      </c>
    </row>
    <row r="48243" spans="1:6">
      <c r="A48243">
        <v>2046</v>
      </c>
      <c r="B48243" t="s">
        <v>1064</v>
      </c>
      <c r="C48243" t="s">
        <v>1022</v>
      </c>
      <c r="D48243" t="s">
        <v>972</v>
      </c>
      <c r="E48243" t="s">
        <v>1015</v>
      </c>
      <c r="F48243" s="86">
        <v>14071864.200076099</v>
      </c>
    </row>
    <row r="48244" spans="1:6">
      <c r="A48244">
        <v>2047</v>
      </c>
      <c r="B48244" t="s">
        <v>1064</v>
      </c>
      <c r="C48244" t="s">
        <v>1022</v>
      </c>
      <c r="D48244" t="s">
        <v>972</v>
      </c>
      <c r="E48244" t="s">
        <v>1015</v>
      </c>
      <c r="F48244" s="86">
        <v>14065672.406683801</v>
      </c>
    </row>
    <row r="48245" spans="1:6">
      <c r="A48245">
        <v>2048</v>
      </c>
      <c r="B48245" t="s">
        <v>1064</v>
      </c>
      <c r="C48245" t="s">
        <v>1022</v>
      </c>
      <c r="D48245" t="s">
        <v>972</v>
      </c>
      <c r="E48245" t="s">
        <v>1015</v>
      </c>
      <c r="F48245" s="86">
        <v>14062717.3232297</v>
      </c>
    </row>
    <row r="48246" spans="1:6">
      <c r="A48246">
        <v>2049</v>
      </c>
      <c r="B48246" t="s">
        <v>1064</v>
      </c>
      <c r="C48246" t="s">
        <v>1022</v>
      </c>
      <c r="D48246" t="s">
        <v>972</v>
      </c>
      <c r="E48246" t="s">
        <v>1015</v>
      </c>
      <c r="F48246" s="86">
        <v>14057927.6827923</v>
      </c>
    </row>
    <row r="48247" spans="1:6">
      <c r="A48247">
        <v>2050</v>
      </c>
      <c r="B48247" t="s">
        <v>1064</v>
      </c>
      <c r="C48247" t="s">
        <v>1022</v>
      </c>
      <c r="D48247" t="s">
        <v>972</v>
      </c>
      <c r="E48247" t="s">
        <v>1015</v>
      </c>
      <c r="F48247" s="86">
        <v>14052929.106679</v>
      </c>
    </row>
    <row r="48248" spans="1:6">
      <c r="A48248">
        <v>2017</v>
      </c>
      <c r="B48248" t="s">
        <v>1065</v>
      </c>
      <c r="C48248" t="s">
        <v>1022</v>
      </c>
      <c r="D48248" t="s">
        <v>972</v>
      </c>
      <c r="E48248" t="s">
        <v>1015</v>
      </c>
      <c r="F48248" s="86">
        <v>42999352.227632999</v>
      </c>
    </row>
    <row r="48249" spans="1:6">
      <c r="A48249">
        <v>2018</v>
      </c>
      <c r="B48249" t="s">
        <v>1065</v>
      </c>
      <c r="C48249" t="s">
        <v>1022</v>
      </c>
      <c r="D48249" t="s">
        <v>972</v>
      </c>
      <c r="E48249" t="s">
        <v>1015</v>
      </c>
      <c r="F48249" s="86">
        <v>43546124.7629233</v>
      </c>
    </row>
    <row r="48250" spans="1:6">
      <c r="A48250">
        <v>2019</v>
      </c>
      <c r="B48250" t="s">
        <v>1065</v>
      </c>
      <c r="C48250" t="s">
        <v>1022</v>
      </c>
      <c r="D48250" t="s">
        <v>972</v>
      </c>
      <c r="E48250" t="s">
        <v>1015</v>
      </c>
      <c r="F48250" s="86">
        <v>43638383.797365502</v>
      </c>
    </row>
    <row r="48251" spans="1:6">
      <c r="A48251">
        <v>2020</v>
      </c>
      <c r="B48251" t="s">
        <v>1065</v>
      </c>
      <c r="C48251" t="s">
        <v>1022</v>
      </c>
      <c r="D48251" t="s">
        <v>972</v>
      </c>
      <c r="E48251" t="s">
        <v>1015</v>
      </c>
      <c r="F48251" s="86">
        <v>43679613.394149601</v>
      </c>
    </row>
    <row r="48252" spans="1:6">
      <c r="A48252">
        <v>2021</v>
      </c>
      <c r="B48252" t="s">
        <v>1065</v>
      </c>
      <c r="C48252" t="s">
        <v>1022</v>
      </c>
      <c r="D48252" t="s">
        <v>972</v>
      </c>
      <c r="E48252" t="s">
        <v>1015</v>
      </c>
      <c r="F48252" s="86">
        <v>43666542.053360701</v>
      </c>
    </row>
    <row r="48253" spans="1:6">
      <c r="A48253">
        <v>2022</v>
      </c>
      <c r="B48253" t="s">
        <v>1065</v>
      </c>
      <c r="C48253" t="s">
        <v>1022</v>
      </c>
      <c r="D48253" t="s">
        <v>972</v>
      </c>
      <c r="E48253" t="s">
        <v>1015</v>
      </c>
      <c r="F48253" s="86">
        <v>43613261.782711901</v>
      </c>
    </row>
    <row r="48254" spans="1:6">
      <c r="A48254">
        <v>2023</v>
      </c>
      <c r="B48254" t="s">
        <v>1065</v>
      </c>
      <c r="C48254" t="s">
        <v>1022</v>
      </c>
      <c r="D48254" t="s">
        <v>972</v>
      </c>
      <c r="E48254" t="s">
        <v>1015</v>
      </c>
      <c r="F48254" s="86">
        <v>43512967.912803501</v>
      </c>
    </row>
    <row r="48255" spans="1:6">
      <c r="A48255">
        <v>2024</v>
      </c>
      <c r="B48255" t="s">
        <v>1065</v>
      </c>
      <c r="C48255" t="s">
        <v>1022</v>
      </c>
      <c r="D48255" t="s">
        <v>972</v>
      </c>
      <c r="E48255" t="s">
        <v>1015</v>
      </c>
      <c r="F48255" s="86">
        <v>43380153.671361603</v>
      </c>
    </row>
    <row r="48256" spans="1:6">
      <c r="A48256">
        <v>2025</v>
      </c>
      <c r="B48256" t="s">
        <v>1065</v>
      </c>
      <c r="C48256" t="s">
        <v>1022</v>
      </c>
      <c r="D48256" t="s">
        <v>972</v>
      </c>
      <c r="E48256" t="s">
        <v>1015</v>
      </c>
      <c r="F48256" s="86">
        <v>43240676.509744696</v>
      </c>
    </row>
    <row r="48257" spans="1:6">
      <c r="A48257">
        <v>2026</v>
      </c>
      <c r="B48257" t="s">
        <v>1065</v>
      </c>
      <c r="C48257" t="s">
        <v>1022</v>
      </c>
      <c r="D48257" t="s">
        <v>972</v>
      </c>
      <c r="E48257" t="s">
        <v>1015</v>
      </c>
      <c r="F48257" s="86">
        <v>43094643.0415764</v>
      </c>
    </row>
    <row r="48258" spans="1:6">
      <c r="A48258">
        <v>2027</v>
      </c>
      <c r="B48258" t="s">
        <v>1065</v>
      </c>
      <c r="C48258" t="s">
        <v>1022</v>
      </c>
      <c r="D48258" t="s">
        <v>972</v>
      </c>
      <c r="E48258" t="s">
        <v>1015</v>
      </c>
      <c r="F48258" s="86">
        <v>42956117.091677897</v>
      </c>
    </row>
    <row r="48259" spans="1:6">
      <c r="A48259">
        <v>2028</v>
      </c>
      <c r="B48259" t="s">
        <v>1065</v>
      </c>
      <c r="C48259" t="s">
        <v>1022</v>
      </c>
      <c r="D48259" t="s">
        <v>972</v>
      </c>
      <c r="E48259" t="s">
        <v>1015</v>
      </c>
      <c r="F48259" s="86">
        <v>42843186.563097402</v>
      </c>
    </row>
    <row r="48260" spans="1:6">
      <c r="A48260">
        <v>2029</v>
      </c>
      <c r="B48260" t="s">
        <v>1065</v>
      </c>
      <c r="C48260" t="s">
        <v>1022</v>
      </c>
      <c r="D48260" t="s">
        <v>972</v>
      </c>
      <c r="E48260" t="s">
        <v>1015</v>
      </c>
      <c r="F48260" s="86">
        <v>42696076.683515497</v>
      </c>
    </row>
    <row r="48261" spans="1:6">
      <c r="A48261">
        <v>2030</v>
      </c>
      <c r="B48261" t="s">
        <v>1065</v>
      </c>
      <c r="C48261" t="s">
        <v>1022</v>
      </c>
      <c r="D48261" t="s">
        <v>972</v>
      </c>
      <c r="E48261" t="s">
        <v>1015</v>
      </c>
      <c r="F48261" s="86">
        <v>42546799.891206697</v>
      </c>
    </row>
    <row r="48262" spans="1:6">
      <c r="A48262">
        <v>2031</v>
      </c>
      <c r="B48262" t="s">
        <v>1065</v>
      </c>
      <c r="C48262" t="s">
        <v>1022</v>
      </c>
      <c r="D48262" t="s">
        <v>972</v>
      </c>
      <c r="E48262" t="s">
        <v>1015</v>
      </c>
      <c r="F48262" s="86">
        <v>42430372.476755202</v>
      </c>
    </row>
    <row r="48263" spans="1:6">
      <c r="A48263">
        <v>2032</v>
      </c>
      <c r="B48263" t="s">
        <v>1065</v>
      </c>
      <c r="C48263" t="s">
        <v>1022</v>
      </c>
      <c r="D48263" t="s">
        <v>972</v>
      </c>
      <c r="E48263" t="s">
        <v>1015</v>
      </c>
      <c r="F48263" s="86">
        <v>42312829.555185698</v>
      </c>
    </row>
    <row r="48264" spans="1:6">
      <c r="A48264">
        <v>2033</v>
      </c>
      <c r="B48264" t="s">
        <v>1065</v>
      </c>
      <c r="C48264" t="s">
        <v>1022</v>
      </c>
      <c r="D48264" t="s">
        <v>972</v>
      </c>
      <c r="E48264" t="s">
        <v>1015</v>
      </c>
      <c r="F48264" s="86">
        <v>42203414.222553097</v>
      </c>
    </row>
    <row r="48265" spans="1:6">
      <c r="A48265">
        <v>2034</v>
      </c>
      <c r="B48265" t="s">
        <v>1065</v>
      </c>
      <c r="C48265" t="s">
        <v>1022</v>
      </c>
      <c r="D48265" t="s">
        <v>972</v>
      </c>
      <c r="E48265" t="s">
        <v>1015</v>
      </c>
      <c r="F48265" s="86">
        <v>42102629.874791197</v>
      </c>
    </row>
    <row r="48266" spans="1:6">
      <c r="A48266">
        <v>2035</v>
      </c>
      <c r="B48266" t="s">
        <v>1065</v>
      </c>
      <c r="C48266" t="s">
        <v>1022</v>
      </c>
      <c r="D48266" t="s">
        <v>972</v>
      </c>
      <c r="E48266" t="s">
        <v>1015</v>
      </c>
      <c r="F48266" s="86">
        <v>42022777.131916396</v>
      </c>
    </row>
    <row r="48267" spans="1:6">
      <c r="A48267">
        <v>2036</v>
      </c>
      <c r="B48267" t="s">
        <v>1065</v>
      </c>
      <c r="C48267" t="s">
        <v>1022</v>
      </c>
      <c r="D48267" t="s">
        <v>972</v>
      </c>
      <c r="E48267" t="s">
        <v>1015</v>
      </c>
      <c r="F48267" s="86">
        <v>41990773.6711457</v>
      </c>
    </row>
    <row r="48268" spans="1:6">
      <c r="A48268">
        <v>2037</v>
      </c>
      <c r="B48268" t="s">
        <v>1065</v>
      </c>
      <c r="C48268" t="s">
        <v>1022</v>
      </c>
      <c r="D48268" t="s">
        <v>972</v>
      </c>
      <c r="E48268" t="s">
        <v>1015</v>
      </c>
      <c r="F48268" s="86">
        <v>41952839.889517799</v>
      </c>
    </row>
    <row r="48269" spans="1:6">
      <c r="A48269">
        <v>2038</v>
      </c>
      <c r="B48269" t="s">
        <v>1065</v>
      </c>
      <c r="C48269" t="s">
        <v>1022</v>
      </c>
      <c r="D48269" t="s">
        <v>972</v>
      </c>
      <c r="E48269" t="s">
        <v>1015</v>
      </c>
      <c r="F48269" s="86">
        <v>41930418.274168201</v>
      </c>
    </row>
    <row r="48270" spans="1:6">
      <c r="A48270">
        <v>2039</v>
      </c>
      <c r="B48270" t="s">
        <v>1065</v>
      </c>
      <c r="C48270" t="s">
        <v>1022</v>
      </c>
      <c r="D48270" t="s">
        <v>972</v>
      </c>
      <c r="E48270" t="s">
        <v>1015</v>
      </c>
      <c r="F48270" s="86">
        <v>41932226.935575999</v>
      </c>
    </row>
    <row r="48271" spans="1:6">
      <c r="A48271">
        <v>2040</v>
      </c>
      <c r="B48271" t="s">
        <v>1065</v>
      </c>
      <c r="C48271" t="s">
        <v>1022</v>
      </c>
      <c r="D48271" t="s">
        <v>972</v>
      </c>
      <c r="E48271" t="s">
        <v>1015</v>
      </c>
      <c r="F48271" s="86">
        <v>41950141.256104797</v>
      </c>
    </row>
    <row r="48272" spans="1:6">
      <c r="A48272">
        <v>2041</v>
      </c>
      <c r="B48272" t="s">
        <v>1065</v>
      </c>
      <c r="C48272" t="s">
        <v>1022</v>
      </c>
      <c r="D48272" t="s">
        <v>972</v>
      </c>
      <c r="E48272" t="s">
        <v>1015</v>
      </c>
      <c r="F48272" s="86">
        <v>41691005.763753802</v>
      </c>
    </row>
    <row r="48273" spans="1:6">
      <c r="A48273">
        <v>2042</v>
      </c>
      <c r="B48273" t="s">
        <v>1065</v>
      </c>
      <c r="C48273" t="s">
        <v>1022</v>
      </c>
      <c r="D48273" t="s">
        <v>972</v>
      </c>
      <c r="E48273" t="s">
        <v>1015</v>
      </c>
      <c r="F48273" s="86">
        <v>41469617.801753402</v>
      </c>
    </row>
    <row r="48274" spans="1:6">
      <c r="A48274">
        <v>2043</v>
      </c>
      <c r="B48274" t="s">
        <v>1065</v>
      </c>
      <c r="C48274" t="s">
        <v>1022</v>
      </c>
      <c r="D48274" t="s">
        <v>972</v>
      </c>
      <c r="E48274" t="s">
        <v>1015</v>
      </c>
      <c r="F48274" s="86">
        <v>41259906.274097502</v>
      </c>
    </row>
    <row r="48275" spans="1:6">
      <c r="A48275">
        <v>2044</v>
      </c>
      <c r="B48275" t="s">
        <v>1065</v>
      </c>
      <c r="C48275" t="s">
        <v>1022</v>
      </c>
      <c r="D48275" t="s">
        <v>972</v>
      </c>
      <c r="E48275" t="s">
        <v>1015</v>
      </c>
      <c r="F48275" s="86">
        <v>41074472.0670266</v>
      </c>
    </row>
    <row r="48276" spans="1:6">
      <c r="A48276">
        <v>2045</v>
      </c>
      <c r="B48276" t="s">
        <v>1065</v>
      </c>
      <c r="C48276" t="s">
        <v>1022</v>
      </c>
      <c r="D48276" t="s">
        <v>972</v>
      </c>
      <c r="E48276" t="s">
        <v>1015</v>
      </c>
      <c r="F48276" s="86">
        <v>40912603.643491797</v>
      </c>
    </row>
    <row r="48277" spans="1:6">
      <c r="A48277">
        <v>2046</v>
      </c>
      <c r="B48277" t="s">
        <v>1065</v>
      </c>
      <c r="C48277" t="s">
        <v>1022</v>
      </c>
      <c r="D48277" t="s">
        <v>972</v>
      </c>
      <c r="E48277" t="s">
        <v>1015</v>
      </c>
      <c r="F48277" s="86">
        <v>40770445.181352101</v>
      </c>
    </row>
    <row r="48278" spans="1:6">
      <c r="A48278">
        <v>2047</v>
      </c>
      <c r="B48278" t="s">
        <v>1065</v>
      </c>
      <c r="C48278" t="s">
        <v>1022</v>
      </c>
      <c r="D48278" t="s">
        <v>972</v>
      </c>
      <c r="E48278" t="s">
        <v>1015</v>
      </c>
      <c r="F48278" s="86">
        <v>40653697.755173199</v>
      </c>
    </row>
    <row r="48279" spans="1:6">
      <c r="A48279">
        <v>2048</v>
      </c>
      <c r="B48279" t="s">
        <v>1065</v>
      </c>
      <c r="C48279" t="s">
        <v>1022</v>
      </c>
      <c r="D48279" t="s">
        <v>972</v>
      </c>
      <c r="E48279" t="s">
        <v>1015</v>
      </c>
      <c r="F48279" s="86">
        <v>40533306.263682701</v>
      </c>
    </row>
    <row r="48280" spans="1:6">
      <c r="A48280">
        <v>2049</v>
      </c>
      <c r="B48280" t="s">
        <v>1065</v>
      </c>
      <c r="C48280" t="s">
        <v>1022</v>
      </c>
      <c r="D48280" t="s">
        <v>972</v>
      </c>
      <c r="E48280" t="s">
        <v>1015</v>
      </c>
      <c r="F48280" s="86">
        <v>40415686.033947103</v>
      </c>
    </row>
    <row r="48281" spans="1:6">
      <c r="A48281">
        <v>2050</v>
      </c>
      <c r="B48281" t="s">
        <v>1065</v>
      </c>
      <c r="C48281" t="s">
        <v>1022</v>
      </c>
      <c r="D48281" t="s">
        <v>972</v>
      </c>
      <c r="E48281" t="s">
        <v>1015</v>
      </c>
      <c r="F48281" s="86">
        <v>40297218.385240696</v>
      </c>
    </row>
    <row r="48282" spans="1:6">
      <c r="A48282">
        <v>2017</v>
      </c>
      <c r="B48282" t="s">
        <v>1066</v>
      </c>
      <c r="C48282" t="s">
        <v>1022</v>
      </c>
      <c r="D48282" t="s">
        <v>972</v>
      </c>
      <c r="E48282" t="s">
        <v>1015</v>
      </c>
      <c r="F48282" s="86">
        <v>97289079.578336298</v>
      </c>
    </row>
    <row r="48283" spans="1:6">
      <c r="A48283">
        <v>2018</v>
      </c>
      <c r="B48283" t="s">
        <v>1066</v>
      </c>
      <c r="C48283" t="s">
        <v>1022</v>
      </c>
      <c r="D48283" t="s">
        <v>972</v>
      </c>
      <c r="E48283" t="s">
        <v>1015</v>
      </c>
      <c r="F48283" s="86">
        <v>100314261.977137</v>
      </c>
    </row>
    <row r="48284" spans="1:6">
      <c r="A48284">
        <v>2019</v>
      </c>
      <c r="B48284" t="s">
        <v>1066</v>
      </c>
      <c r="C48284" t="s">
        <v>1022</v>
      </c>
      <c r="D48284" t="s">
        <v>972</v>
      </c>
      <c r="E48284" t="s">
        <v>1015</v>
      </c>
      <c r="F48284" s="86">
        <v>100461384.51067901</v>
      </c>
    </row>
    <row r="48285" spans="1:6">
      <c r="A48285">
        <v>2020</v>
      </c>
      <c r="B48285" t="s">
        <v>1066</v>
      </c>
      <c r="C48285" t="s">
        <v>1022</v>
      </c>
      <c r="D48285" t="s">
        <v>972</v>
      </c>
      <c r="E48285" t="s">
        <v>1015</v>
      </c>
      <c r="F48285" s="86">
        <v>100451058.141913</v>
      </c>
    </row>
    <row r="48286" spans="1:6">
      <c r="A48286">
        <v>2021</v>
      </c>
      <c r="B48286" t="s">
        <v>1066</v>
      </c>
      <c r="C48286" t="s">
        <v>1022</v>
      </c>
      <c r="D48286" t="s">
        <v>972</v>
      </c>
      <c r="E48286" t="s">
        <v>1015</v>
      </c>
      <c r="F48286" s="86">
        <v>100402307.782887</v>
      </c>
    </row>
    <row r="48287" spans="1:6">
      <c r="A48287">
        <v>2022</v>
      </c>
      <c r="B48287" t="s">
        <v>1066</v>
      </c>
      <c r="C48287" t="s">
        <v>1022</v>
      </c>
      <c r="D48287" t="s">
        <v>972</v>
      </c>
      <c r="E48287" t="s">
        <v>1015</v>
      </c>
      <c r="F48287" s="86">
        <v>100249695.479939</v>
      </c>
    </row>
    <row r="48288" spans="1:6">
      <c r="A48288">
        <v>2023</v>
      </c>
      <c r="B48288" t="s">
        <v>1066</v>
      </c>
      <c r="C48288" t="s">
        <v>1022</v>
      </c>
      <c r="D48288" t="s">
        <v>972</v>
      </c>
      <c r="E48288" t="s">
        <v>1015</v>
      </c>
      <c r="F48288" s="86">
        <v>99985116.569230303</v>
      </c>
    </row>
    <row r="48289" spans="1:6">
      <c r="A48289">
        <v>2024</v>
      </c>
      <c r="B48289" t="s">
        <v>1066</v>
      </c>
      <c r="C48289" t="s">
        <v>1022</v>
      </c>
      <c r="D48289" t="s">
        <v>972</v>
      </c>
      <c r="E48289" t="s">
        <v>1015</v>
      </c>
      <c r="F48289" s="86">
        <v>99702017.419808596</v>
      </c>
    </row>
    <row r="48290" spans="1:6">
      <c r="A48290">
        <v>2025</v>
      </c>
      <c r="B48290" t="s">
        <v>1066</v>
      </c>
      <c r="C48290" t="s">
        <v>1022</v>
      </c>
      <c r="D48290" t="s">
        <v>972</v>
      </c>
      <c r="E48290" t="s">
        <v>1015</v>
      </c>
      <c r="F48290" s="86">
        <v>99370309.6663481</v>
      </c>
    </row>
    <row r="48291" spans="1:6">
      <c r="A48291">
        <v>2026</v>
      </c>
      <c r="B48291" t="s">
        <v>1066</v>
      </c>
      <c r="C48291" t="s">
        <v>1022</v>
      </c>
      <c r="D48291" t="s">
        <v>972</v>
      </c>
      <c r="E48291" t="s">
        <v>1015</v>
      </c>
      <c r="F48291" s="86">
        <v>98964364.571008801</v>
      </c>
    </row>
    <row r="48292" spans="1:6">
      <c r="A48292">
        <v>2027</v>
      </c>
      <c r="B48292" t="s">
        <v>1066</v>
      </c>
      <c r="C48292" t="s">
        <v>1022</v>
      </c>
      <c r="D48292" t="s">
        <v>972</v>
      </c>
      <c r="E48292" t="s">
        <v>1015</v>
      </c>
      <c r="F48292" s="86">
        <v>98637141.133030802</v>
      </c>
    </row>
    <row r="48293" spans="1:6">
      <c r="A48293">
        <v>2028</v>
      </c>
      <c r="B48293" t="s">
        <v>1066</v>
      </c>
      <c r="C48293" t="s">
        <v>1022</v>
      </c>
      <c r="D48293" t="s">
        <v>972</v>
      </c>
      <c r="E48293" t="s">
        <v>1015</v>
      </c>
      <c r="F48293" s="86">
        <v>98286755.308953106</v>
      </c>
    </row>
    <row r="48294" spans="1:6">
      <c r="A48294">
        <v>2029</v>
      </c>
      <c r="B48294" t="s">
        <v>1066</v>
      </c>
      <c r="C48294" t="s">
        <v>1022</v>
      </c>
      <c r="D48294" t="s">
        <v>972</v>
      </c>
      <c r="E48294" t="s">
        <v>1015</v>
      </c>
      <c r="F48294" s="86">
        <v>97844968.660384506</v>
      </c>
    </row>
    <row r="48295" spans="1:6">
      <c r="A48295">
        <v>2030</v>
      </c>
      <c r="B48295" t="s">
        <v>1066</v>
      </c>
      <c r="C48295" t="s">
        <v>1022</v>
      </c>
      <c r="D48295" t="s">
        <v>972</v>
      </c>
      <c r="E48295" t="s">
        <v>1015</v>
      </c>
      <c r="F48295" s="86">
        <v>97432364.967112899</v>
      </c>
    </row>
    <row r="48296" spans="1:6">
      <c r="A48296">
        <v>2031</v>
      </c>
      <c r="B48296" t="s">
        <v>1066</v>
      </c>
      <c r="C48296" t="s">
        <v>1022</v>
      </c>
      <c r="D48296" t="s">
        <v>972</v>
      </c>
      <c r="E48296" t="s">
        <v>1015</v>
      </c>
      <c r="F48296" s="86">
        <v>97028891.949181497</v>
      </c>
    </row>
    <row r="48297" spans="1:6">
      <c r="A48297">
        <v>2032</v>
      </c>
      <c r="B48297" t="s">
        <v>1066</v>
      </c>
      <c r="C48297" t="s">
        <v>1022</v>
      </c>
      <c r="D48297" t="s">
        <v>972</v>
      </c>
      <c r="E48297" t="s">
        <v>1015</v>
      </c>
      <c r="F48297" s="86">
        <v>96646392.293172598</v>
      </c>
    </row>
    <row r="48298" spans="1:6">
      <c r="A48298">
        <v>2033</v>
      </c>
      <c r="B48298" t="s">
        <v>1066</v>
      </c>
      <c r="C48298" t="s">
        <v>1022</v>
      </c>
      <c r="D48298" t="s">
        <v>972</v>
      </c>
      <c r="E48298" t="s">
        <v>1015</v>
      </c>
      <c r="F48298" s="86">
        <v>96219597.988564</v>
      </c>
    </row>
    <row r="48299" spans="1:6">
      <c r="A48299">
        <v>2034</v>
      </c>
      <c r="B48299" t="s">
        <v>1066</v>
      </c>
      <c r="C48299" t="s">
        <v>1022</v>
      </c>
      <c r="D48299" t="s">
        <v>972</v>
      </c>
      <c r="E48299" t="s">
        <v>1015</v>
      </c>
      <c r="F48299" s="86">
        <v>95859324.648344606</v>
      </c>
    </row>
    <row r="48300" spans="1:6">
      <c r="A48300">
        <v>2035</v>
      </c>
      <c r="B48300" t="s">
        <v>1066</v>
      </c>
      <c r="C48300" t="s">
        <v>1022</v>
      </c>
      <c r="D48300" t="s">
        <v>972</v>
      </c>
      <c r="E48300" t="s">
        <v>1015</v>
      </c>
      <c r="F48300" s="86">
        <v>95497316.943804801</v>
      </c>
    </row>
    <row r="48301" spans="1:6">
      <c r="A48301">
        <v>2036</v>
      </c>
      <c r="B48301" t="s">
        <v>1066</v>
      </c>
      <c r="C48301" t="s">
        <v>1022</v>
      </c>
      <c r="D48301" t="s">
        <v>972</v>
      </c>
      <c r="E48301" t="s">
        <v>1015</v>
      </c>
      <c r="F48301" s="86">
        <v>95251092.607446104</v>
      </c>
    </row>
    <row r="48302" spans="1:6">
      <c r="A48302">
        <v>2037</v>
      </c>
      <c r="B48302" t="s">
        <v>1066</v>
      </c>
      <c r="C48302" t="s">
        <v>1022</v>
      </c>
      <c r="D48302" t="s">
        <v>972</v>
      </c>
      <c r="E48302" t="s">
        <v>1015</v>
      </c>
      <c r="F48302" s="86">
        <v>95063577.0803556</v>
      </c>
    </row>
    <row r="48303" spans="1:6">
      <c r="A48303">
        <v>2038</v>
      </c>
      <c r="B48303" t="s">
        <v>1066</v>
      </c>
      <c r="C48303" t="s">
        <v>1022</v>
      </c>
      <c r="D48303" t="s">
        <v>972</v>
      </c>
      <c r="E48303" t="s">
        <v>1015</v>
      </c>
      <c r="F48303" s="86">
        <v>94936220.301131397</v>
      </c>
    </row>
    <row r="48304" spans="1:6">
      <c r="A48304">
        <v>2039</v>
      </c>
      <c r="B48304" t="s">
        <v>1066</v>
      </c>
      <c r="C48304" t="s">
        <v>1022</v>
      </c>
      <c r="D48304" t="s">
        <v>972</v>
      </c>
      <c r="E48304" t="s">
        <v>1015</v>
      </c>
      <c r="F48304" s="86">
        <v>94864669.213037804</v>
      </c>
    </row>
    <row r="48305" spans="1:6">
      <c r="A48305">
        <v>2040</v>
      </c>
      <c r="B48305" t="s">
        <v>1066</v>
      </c>
      <c r="C48305" t="s">
        <v>1022</v>
      </c>
      <c r="D48305" t="s">
        <v>972</v>
      </c>
      <c r="E48305" t="s">
        <v>1015</v>
      </c>
      <c r="F48305" s="86">
        <v>94824004.903801501</v>
      </c>
    </row>
    <row r="48306" spans="1:6">
      <c r="A48306">
        <v>2041</v>
      </c>
      <c r="B48306" t="s">
        <v>1066</v>
      </c>
      <c r="C48306" t="s">
        <v>1022</v>
      </c>
      <c r="D48306" t="s">
        <v>972</v>
      </c>
      <c r="E48306" t="s">
        <v>1015</v>
      </c>
      <c r="F48306" s="86">
        <v>94862991.535961002</v>
      </c>
    </row>
    <row r="48307" spans="1:6">
      <c r="A48307">
        <v>2042</v>
      </c>
      <c r="B48307" t="s">
        <v>1066</v>
      </c>
      <c r="C48307" t="s">
        <v>1022</v>
      </c>
      <c r="D48307" t="s">
        <v>972</v>
      </c>
      <c r="E48307" t="s">
        <v>1015</v>
      </c>
      <c r="F48307" s="86">
        <v>94970154.757605806</v>
      </c>
    </row>
    <row r="48308" spans="1:6">
      <c r="A48308">
        <v>2043</v>
      </c>
      <c r="B48308" t="s">
        <v>1066</v>
      </c>
      <c r="C48308" t="s">
        <v>1022</v>
      </c>
      <c r="D48308" t="s">
        <v>972</v>
      </c>
      <c r="E48308" t="s">
        <v>1015</v>
      </c>
      <c r="F48308" s="86">
        <v>95143162.547982693</v>
      </c>
    </row>
    <row r="48309" spans="1:6">
      <c r="A48309">
        <v>2044</v>
      </c>
      <c r="B48309" t="s">
        <v>1066</v>
      </c>
      <c r="C48309" t="s">
        <v>1022</v>
      </c>
      <c r="D48309" t="s">
        <v>972</v>
      </c>
      <c r="E48309" t="s">
        <v>1015</v>
      </c>
      <c r="F48309" s="86">
        <v>95377917.660412595</v>
      </c>
    </row>
    <row r="48310" spans="1:6">
      <c r="A48310">
        <v>2045</v>
      </c>
      <c r="B48310" t="s">
        <v>1066</v>
      </c>
      <c r="C48310" t="s">
        <v>1022</v>
      </c>
      <c r="D48310" t="s">
        <v>972</v>
      </c>
      <c r="E48310" t="s">
        <v>1015</v>
      </c>
      <c r="F48310" s="86">
        <v>95666063.715243101</v>
      </c>
    </row>
    <row r="48311" spans="1:6">
      <c r="A48311">
        <v>2046</v>
      </c>
      <c r="B48311" t="s">
        <v>1066</v>
      </c>
      <c r="C48311" t="s">
        <v>1022</v>
      </c>
      <c r="D48311" t="s">
        <v>972</v>
      </c>
      <c r="E48311" t="s">
        <v>1015</v>
      </c>
      <c r="F48311" s="86">
        <v>95945287.228880003</v>
      </c>
    </row>
    <row r="48312" spans="1:6">
      <c r="A48312">
        <v>2047</v>
      </c>
      <c r="B48312" t="s">
        <v>1066</v>
      </c>
      <c r="C48312" t="s">
        <v>1022</v>
      </c>
      <c r="D48312" t="s">
        <v>972</v>
      </c>
      <c r="E48312" t="s">
        <v>1015</v>
      </c>
      <c r="F48312" s="86">
        <v>96301819.581673801</v>
      </c>
    </row>
    <row r="48313" spans="1:6">
      <c r="A48313">
        <v>2048</v>
      </c>
      <c r="B48313" t="s">
        <v>1066</v>
      </c>
      <c r="C48313" t="s">
        <v>1022</v>
      </c>
      <c r="D48313" t="s">
        <v>972</v>
      </c>
      <c r="E48313" t="s">
        <v>1015</v>
      </c>
      <c r="F48313" s="86">
        <v>96676547.049104095</v>
      </c>
    </row>
    <row r="48314" spans="1:6">
      <c r="A48314">
        <v>2049</v>
      </c>
      <c r="B48314" t="s">
        <v>1066</v>
      </c>
      <c r="C48314" t="s">
        <v>1022</v>
      </c>
      <c r="D48314" t="s">
        <v>972</v>
      </c>
      <c r="E48314" t="s">
        <v>1015</v>
      </c>
      <c r="F48314" s="86">
        <v>97061020.1545486</v>
      </c>
    </row>
    <row r="48315" spans="1:6">
      <c r="A48315">
        <v>2050</v>
      </c>
      <c r="B48315" t="s">
        <v>1066</v>
      </c>
      <c r="C48315" t="s">
        <v>1022</v>
      </c>
      <c r="D48315" t="s">
        <v>972</v>
      </c>
      <c r="E48315" t="s">
        <v>1015</v>
      </c>
      <c r="F48315" s="86">
        <v>97449102.7118534</v>
      </c>
    </row>
    <row r="48316" spans="1:6">
      <c r="A48316">
        <v>2017</v>
      </c>
      <c r="B48316" t="s">
        <v>1067</v>
      </c>
      <c r="C48316" t="s">
        <v>1022</v>
      </c>
      <c r="D48316" t="s">
        <v>972</v>
      </c>
      <c r="E48316" t="s">
        <v>1015</v>
      </c>
      <c r="F48316" s="86">
        <v>34914550.2651577</v>
      </c>
    </row>
    <row r="48317" spans="1:6">
      <c r="A48317">
        <v>2018</v>
      </c>
      <c r="B48317" t="s">
        <v>1067</v>
      </c>
      <c r="C48317" t="s">
        <v>1022</v>
      </c>
      <c r="D48317" t="s">
        <v>972</v>
      </c>
      <c r="E48317" t="s">
        <v>1015</v>
      </c>
      <c r="F48317" s="86">
        <v>36499794.148731701</v>
      </c>
    </row>
    <row r="48318" spans="1:6">
      <c r="A48318">
        <v>2019</v>
      </c>
      <c r="B48318" t="s">
        <v>1067</v>
      </c>
      <c r="C48318" t="s">
        <v>1022</v>
      </c>
      <c r="D48318" t="s">
        <v>972</v>
      </c>
      <c r="E48318" t="s">
        <v>1015</v>
      </c>
      <c r="F48318" s="86">
        <v>36859268.494657099</v>
      </c>
    </row>
    <row r="48319" spans="1:6">
      <c r="A48319">
        <v>2020</v>
      </c>
      <c r="B48319" t="s">
        <v>1067</v>
      </c>
      <c r="C48319" t="s">
        <v>1022</v>
      </c>
      <c r="D48319" t="s">
        <v>972</v>
      </c>
      <c r="E48319" t="s">
        <v>1015</v>
      </c>
      <c r="F48319" s="86">
        <v>37151418.8894822</v>
      </c>
    </row>
    <row r="48320" spans="1:6">
      <c r="A48320">
        <v>2021</v>
      </c>
      <c r="B48320" t="s">
        <v>1067</v>
      </c>
      <c r="C48320" t="s">
        <v>1022</v>
      </c>
      <c r="D48320" t="s">
        <v>972</v>
      </c>
      <c r="E48320" t="s">
        <v>1015</v>
      </c>
      <c r="F48320" s="86">
        <v>37409150.342308201</v>
      </c>
    </row>
    <row r="48321" spans="1:6">
      <c r="A48321">
        <v>2022</v>
      </c>
      <c r="B48321" t="s">
        <v>1067</v>
      </c>
      <c r="C48321" t="s">
        <v>1022</v>
      </c>
      <c r="D48321" t="s">
        <v>972</v>
      </c>
      <c r="E48321" t="s">
        <v>1015</v>
      </c>
      <c r="F48321" s="86">
        <v>37627797.321327999</v>
      </c>
    </row>
    <row r="48322" spans="1:6">
      <c r="A48322">
        <v>2023</v>
      </c>
      <c r="B48322" t="s">
        <v>1067</v>
      </c>
      <c r="C48322" t="s">
        <v>1022</v>
      </c>
      <c r="D48322" t="s">
        <v>972</v>
      </c>
      <c r="E48322" t="s">
        <v>1015</v>
      </c>
      <c r="F48322" s="86">
        <v>37805950.706592798</v>
      </c>
    </row>
    <row r="48323" spans="1:6">
      <c r="A48323">
        <v>2024</v>
      </c>
      <c r="B48323" t="s">
        <v>1067</v>
      </c>
      <c r="C48323" t="s">
        <v>1022</v>
      </c>
      <c r="D48323" t="s">
        <v>972</v>
      </c>
      <c r="E48323" t="s">
        <v>1015</v>
      </c>
      <c r="F48323" s="86">
        <v>37941051.170450598</v>
      </c>
    </row>
    <row r="48324" spans="1:6">
      <c r="A48324">
        <v>2025</v>
      </c>
      <c r="B48324" t="s">
        <v>1067</v>
      </c>
      <c r="C48324" t="s">
        <v>1022</v>
      </c>
      <c r="D48324" t="s">
        <v>972</v>
      </c>
      <c r="E48324" t="s">
        <v>1015</v>
      </c>
      <c r="F48324" s="86">
        <v>38073008.839822397</v>
      </c>
    </row>
    <row r="48325" spans="1:6">
      <c r="A48325">
        <v>2026</v>
      </c>
      <c r="B48325" t="s">
        <v>1067</v>
      </c>
      <c r="C48325" t="s">
        <v>1022</v>
      </c>
      <c r="D48325" t="s">
        <v>972</v>
      </c>
      <c r="E48325" t="s">
        <v>1015</v>
      </c>
      <c r="F48325" s="86">
        <v>38199497.539017297</v>
      </c>
    </row>
    <row r="48326" spans="1:6">
      <c r="A48326">
        <v>2027</v>
      </c>
      <c r="B48326" t="s">
        <v>1067</v>
      </c>
      <c r="C48326" t="s">
        <v>1022</v>
      </c>
      <c r="D48326" t="s">
        <v>972</v>
      </c>
      <c r="E48326" t="s">
        <v>1015</v>
      </c>
      <c r="F48326" s="86">
        <v>38316748.234435499</v>
      </c>
    </row>
    <row r="48327" spans="1:6">
      <c r="A48327">
        <v>2028</v>
      </c>
      <c r="B48327" t="s">
        <v>1067</v>
      </c>
      <c r="C48327" t="s">
        <v>1022</v>
      </c>
      <c r="D48327" t="s">
        <v>972</v>
      </c>
      <c r="E48327" t="s">
        <v>1015</v>
      </c>
      <c r="F48327" s="86">
        <v>38427809.538040198</v>
      </c>
    </row>
    <row r="48328" spans="1:6">
      <c r="A48328">
        <v>2029</v>
      </c>
      <c r="B48328" t="s">
        <v>1067</v>
      </c>
      <c r="C48328" t="s">
        <v>1022</v>
      </c>
      <c r="D48328" t="s">
        <v>972</v>
      </c>
      <c r="E48328" t="s">
        <v>1015</v>
      </c>
      <c r="F48328" s="86">
        <v>38502872.575061299</v>
      </c>
    </row>
    <row r="48329" spans="1:6">
      <c r="A48329">
        <v>2030</v>
      </c>
      <c r="B48329" t="s">
        <v>1067</v>
      </c>
      <c r="C48329" t="s">
        <v>1022</v>
      </c>
      <c r="D48329" t="s">
        <v>972</v>
      </c>
      <c r="E48329" t="s">
        <v>1015</v>
      </c>
      <c r="F48329" s="86">
        <v>38594372.711018503</v>
      </c>
    </row>
    <row r="48330" spans="1:6">
      <c r="A48330">
        <v>2031</v>
      </c>
      <c r="B48330" t="s">
        <v>1067</v>
      </c>
      <c r="C48330" t="s">
        <v>1022</v>
      </c>
      <c r="D48330" t="s">
        <v>972</v>
      </c>
      <c r="E48330" t="s">
        <v>1015</v>
      </c>
      <c r="F48330" s="86">
        <v>38684300.391246296</v>
      </c>
    </row>
    <row r="48331" spans="1:6">
      <c r="A48331">
        <v>2032</v>
      </c>
      <c r="B48331" t="s">
        <v>1067</v>
      </c>
      <c r="C48331" t="s">
        <v>1022</v>
      </c>
      <c r="D48331" t="s">
        <v>972</v>
      </c>
      <c r="E48331" t="s">
        <v>1015</v>
      </c>
      <c r="F48331" s="86">
        <v>38781768.230236501</v>
      </c>
    </row>
    <row r="48332" spans="1:6">
      <c r="A48332">
        <v>2033</v>
      </c>
      <c r="B48332" t="s">
        <v>1067</v>
      </c>
      <c r="C48332" t="s">
        <v>1022</v>
      </c>
      <c r="D48332" t="s">
        <v>972</v>
      </c>
      <c r="E48332" t="s">
        <v>1015</v>
      </c>
      <c r="F48332" s="86">
        <v>38883752.287017196</v>
      </c>
    </row>
    <row r="48333" spans="1:6">
      <c r="A48333">
        <v>2034</v>
      </c>
      <c r="B48333" t="s">
        <v>1067</v>
      </c>
      <c r="C48333" t="s">
        <v>1022</v>
      </c>
      <c r="D48333" t="s">
        <v>972</v>
      </c>
      <c r="E48333" t="s">
        <v>1015</v>
      </c>
      <c r="F48333" s="86">
        <v>39001863.122204602</v>
      </c>
    </row>
    <row r="48334" spans="1:6">
      <c r="A48334">
        <v>2035</v>
      </c>
      <c r="B48334" t="s">
        <v>1067</v>
      </c>
      <c r="C48334" t="s">
        <v>1022</v>
      </c>
      <c r="D48334" t="s">
        <v>972</v>
      </c>
      <c r="E48334" t="s">
        <v>1015</v>
      </c>
      <c r="F48334" s="86">
        <v>39124724.8419348</v>
      </c>
    </row>
    <row r="48335" spans="1:6">
      <c r="A48335">
        <v>2036</v>
      </c>
      <c r="B48335" t="s">
        <v>1067</v>
      </c>
      <c r="C48335" t="s">
        <v>1022</v>
      </c>
      <c r="D48335" t="s">
        <v>972</v>
      </c>
      <c r="E48335" t="s">
        <v>1015</v>
      </c>
      <c r="F48335" s="86">
        <v>39301828.871883698</v>
      </c>
    </row>
    <row r="48336" spans="1:6">
      <c r="A48336">
        <v>2037</v>
      </c>
      <c r="B48336" t="s">
        <v>1067</v>
      </c>
      <c r="C48336" t="s">
        <v>1022</v>
      </c>
      <c r="D48336" t="s">
        <v>972</v>
      </c>
      <c r="E48336" t="s">
        <v>1015</v>
      </c>
      <c r="F48336" s="86">
        <v>39498749.464714602</v>
      </c>
    </row>
    <row r="48337" spans="1:6">
      <c r="A48337">
        <v>2038</v>
      </c>
      <c r="B48337" t="s">
        <v>1067</v>
      </c>
      <c r="C48337" t="s">
        <v>1022</v>
      </c>
      <c r="D48337" t="s">
        <v>972</v>
      </c>
      <c r="E48337" t="s">
        <v>1015</v>
      </c>
      <c r="F48337" s="86">
        <v>39730369.080362901</v>
      </c>
    </row>
    <row r="48338" spans="1:6">
      <c r="A48338">
        <v>2039</v>
      </c>
      <c r="B48338" t="s">
        <v>1067</v>
      </c>
      <c r="C48338" t="s">
        <v>1022</v>
      </c>
      <c r="D48338" t="s">
        <v>972</v>
      </c>
      <c r="E48338" t="s">
        <v>1015</v>
      </c>
      <c r="F48338" s="86">
        <v>39980805.646933302</v>
      </c>
    </row>
    <row r="48339" spans="1:6">
      <c r="A48339">
        <v>2040</v>
      </c>
      <c r="B48339" t="s">
        <v>1067</v>
      </c>
      <c r="C48339" t="s">
        <v>1022</v>
      </c>
      <c r="D48339" t="s">
        <v>972</v>
      </c>
      <c r="E48339" t="s">
        <v>1015</v>
      </c>
      <c r="F48339" s="86">
        <v>40259027.854017198</v>
      </c>
    </row>
    <row r="48340" spans="1:6">
      <c r="A48340">
        <v>2041</v>
      </c>
      <c r="B48340" t="s">
        <v>1067</v>
      </c>
      <c r="C48340" t="s">
        <v>1022</v>
      </c>
      <c r="D48340" t="s">
        <v>972</v>
      </c>
      <c r="E48340" t="s">
        <v>1015</v>
      </c>
      <c r="F48340" s="86">
        <v>40336192.609290399</v>
      </c>
    </row>
    <row r="48341" spans="1:6">
      <c r="A48341">
        <v>2042</v>
      </c>
      <c r="B48341" t="s">
        <v>1067</v>
      </c>
      <c r="C48341" t="s">
        <v>1022</v>
      </c>
      <c r="D48341" t="s">
        <v>972</v>
      </c>
      <c r="E48341" t="s">
        <v>1015</v>
      </c>
      <c r="F48341" s="86">
        <v>40444812.902549602</v>
      </c>
    </row>
    <row r="48342" spans="1:6">
      <c r="A48342">
        <v>2043</v>
      </c>
      <c r="B48342" t="s">
        <v>1067</v>
      </c>
      <c r="C48342" t="s">
        <v>1022</v>
      </c>
      <c r="D48342" t="s">
        <v>972</v>
      </c>
      <c r="E48342" t="s">
        <v>1015</v>
      </c>
      <c r="F48342" s="86">
        <v>40564682.561163902</v>
      </c>
    </row>
    <row r="48343" spans="1:6">
      <c r="A48343">
        <v>2044</v>
      </c>
      <c r="B48343" t="s">
        <v>1067</v>
      </c>
      <c r="C48343" t="s">
        <v>1022</v>
      </c>
      <c r="D48343" t="s">
        <v>972</v>
      </c>
      <c r="E48343" t="s">
        <v>1015</v>
      </c>
      <c r="F48343" s="86">
        <v>40711386.902364403</v>
      </c>
    </row>
    <row r="48344" spans="1:6">
      <c r="A48344">
        <v>2045</v>
      </c>
      <c r="B48344" t="s">
        <v>1067</v>
      </c>
      <c r="C48344" t="s">
        <v>1022</v>
      </c>
      <c r="D48344" t="s">
        <v>972</v>
      </c>
      <c r="E48344" t="s">
        <v>1015</v>
      </c>
      <c r="F48344" s="86">
        <v>40864689.869735599</v>
      </c>
    </row>
    <row r="48345" spans="1:6">
      <c r="A48345">
        <v>2046</v>
      </c>
      <c r="B48345" t="s">
        <v>1067</v>
      </c>
      <c r="C48345" t="s">
        <v>1022</v>
      </c>
      <c r="D48345" t="s">
        <v>972</v>
      </c>
      <c r="E48345" t="s">
        <v>1015</v>
      </c>
      <c r="F48345" s="86">
        <v>41038634.732457399</v>
      </c>
    </row>
    <row r="48346" spans="1:6">
      <c r="A48346">
        <v>2047</v>
      </c>
      <c r="B48346" t="s">
        <v>1067</v>
      </c>
      <c r="C48346" t="s">
        <v>1022</v>
      </c>
      <c r="D48346" t="s">
        <v>972</v>
      </c>
      <c r="E48346" t="s">
        <v>1015</v>
      </c>
      <c r="F48346" s="86">
        <v>41211491.860507801</v>
      </c>
    </row>
    <row r="48347" spans="1:6">
      <c r="A48347">
        <v>2048</v>
      </c>
      <c r="B48347" t="s">
        <v>1067</v>
      </c>
      <c r="C48347" t="s">
        <v>1022</v>
      </c>
      <c r="D48347" t="s">
        <v>972</v>
      </c>
      <c r="E48347" t="s">
        <v>1015</v>
      </c>
      <c r="F48347" s="86">
        <v>41398204.156197101</v>
      </c>
    </row>
    <row r="48348" spans="1:6">
      <c r="A48348">
        <v>2049</v>
      </c>
      <c r="B48348" t="s">
        <v>1067</v>
      </c>
      <c r="C48348" t="s">
        <v>1022</v>
      </c>
      <c r="D48348" t="s">
        <v>972</v>
      </c>
      <c r="E48348" t="s">
        <v>1015</v>
      </c>
      <c r="F48348" s="86">
        <v>41577342.571488798</v>
      </c>
    </row>
    <row r="48349" spans="1:6">
      <c r="A48349">
        <v>2050</v>
      </c>
      <c r="B48349" t="s">
        <v>1067</v>
      </c>
      <c r="C48349" t="s">
        <v>1022</v>
      </c>
      <c r="D48349" t="s">
        <v>972</v>
      </c>
      <c r="E48349" t="s">
        <v>1015</v>
      </c>
      <c r="F48349" s="86">
        <v>41765312.342358299</v>
      </c>
    </row>
    <row r="48350" spans="1:6">
      <c r="A48350">
        <v>2017</v>
      </c>
      <c r="B48350" t="s">
        <v>1068</v>
      </c>
      <c r="C48350" t="s">
        <v>1022</v>
      </c>
      <c r="D48350" t="s">
        <v>972</v>
      </c>
      <c r="E48350" t="s">
        <v>1015</v>
      </c>
      <c r="F48350" s="86">
        <v>7464123.2518029204</v>
      </c>
    </row>
    <row r="48351" spans="1:6">
      <c r="A48351">
        <v>2018</v>
      </c>
      <c r="B48351" t="s">
        <v>1068</v>
      </c>
      <c r="C48351" t="s">
        <v>1022</v>
      </c>
      <c r="D48351" t="s">
        <v>972</v>
      </c>
      <c r="E48351" t="s">
        <v>1015</v>
      </c>
      <c r="F48351" s="86">
        <v>7338843.5624504397</v>
      </c>
    </row>
    <row r="48352" spans="1:6">
      <c r="A48352">
        <v>2019</v>
      </c>
      <c r="B48352" t="s">
        <v>1068</v>
      </c>
      <c r="C48352" t="s">
        <v>1022</v>
      </c>
      <c r="D48352" t="s">
        <v>972</v>
      </c>
      <c r="E48352" t="s">
        <v>1015</v>
      </c>
      <c r="F48352" s="86">
        <v>7393608.5578176696</v>
      </c>
    </row>
    <row r="48353" spans="1:6">
      <c r="A48353">
        <v>2020</v>
      </c>
      <c r="B48353" t="s">
        <v>1068</v>
      </c>
      <c r="C48353" t="s">
        <v>1022</v>
      </c>
      <c r="D48353" t="s">
        <v>972</v>
      </c>
      <c r="E48353" t="s">
        <v>1015</v>
      </c>
      <c r="F48353" s="86">
        <v>7441600.7633171296</v>
      </c>
    </row>
    <row r="48354" spans="1:6">
      <c r="A48354">
        <v>2021</v>
      </c>
      <c r="B48354" t="s">
        <v>1068</v>
      </c>
      <c r="C48354" t="s">
        <v>1022</v>
      </c>
      <c r="D48354" t="s">
        <v>972</v>
      </c>
      <c r="E48354" t="s">
        <v>1015</v>
      </c>
      <c r="F48354" s="86">
        <v>7491159.79812345</v>
      </c>
    </row>
    <row r="48355" spans="1:6">
      <c r="A48355">
        <v>2022</v>
      </c>
      <c r="B48355" t="s">
        <v>1068</v>
      </c>
      <c r="C48355" t="s">
        <v>1022</v>
      </c>
      <c r="D48355" t="s">
        <v>972</v>
      </c>
      <c r="E48355" t="s">
        <v>1015</v>
      </c>
      <c r="F48355" s="86">
        <v>7529535.2154385997</v>
      </c>
    </row>
    <row r="48356" spans="1:6">
      <c r="A48356">
        <v>2023</v>
      </c>
      <c r="B48356" t="s">
        <v>1068</v>
      </c>
      <c r="C48356" t="s">
        <v>1022</v>
      </c>
      <c r="D48356" t="s">
        <v>972</v>
      </c>
      <c r="E48356" t="s">
        <v>1015</v>
      </c>
      <c r="F48356" s="86">
        <v>7567500.88520486</v>
      </c>
    </row>
    <row r="48357" spans="1:6">
      <c r="A48357">
        <v>2024</v>
      </c>
      <c r="B48357" t="s">
        <v>1068</v>
      </c>
      <c r="C48357" t="s">
        <v>1022</v>
      </c>
      <c r="D48357" t="s">
        <v>972</v>
      </c>
      <c r="E48357" t="s">
        <v>1015</v>
      </c>
      <c r="F48357" s="86">
        <v>7609172.5309133204</v>
      </c>
    </row>
    <row r="48358" spans="1:6">
      <c r="A48358">
        <v>2025</v>
      </c>
      <c r="B48358" t="s">
        <v>1068</v>
      </c>
      <c r="C48358" t="s">
        <v>1022</v>
      </c>
      <c r="D48358" t="s">
        <v>972</v>
      </c>
      <c r="E48358" t="s">
        <v>1015</v>
      </c>
      <c r="F48358" s="86">
        <v>7653504.4873278504</v>
      </c>
    </row>
    <row r="48359" spans="1:6">
      <c r="A48359">
        <v>2026</v>
      </c>
      <c r="B48359" t="s">
        <v>1068</v>
      </c>
      <c r="C48359" t="s">
        <v>1022</v>
      </c>
      <c r="D48359" t="s">
        <v>972</v>
      </c>
      <c r="E48359" t="s">
        <v>1015</v>
      </c>
      <c r="F48359" s="86">
        <v>7709529.7831818899</v>
      </c>
    </row>
    <row r="48360" spans="1:6">
      <c r="A48360">
        <v>2027</v>
      </c>
      <c r="B48360" t="s">
        <v>1068</v>
      </c>
      <c r="C48360" t="s">
        <v>1022</v>
      </c>
      <c r="D48360" t="s">
        <v>972</v>
      </c>
      <c r="E48360" t="s">
        <v>1015</v>
      </c>
      <c r="F48360" s="86">
        <v>7789088.9206662402</v>
      </c>
    </row>
    <row r="48361" spans="1:6">
      <c r="A48361">
        <v>2028</v>
      </c>
      <c r="B48361" t="s">
        <v>1068</v>
      </c>
      <c r="C48361" t="s">
        <v>1022</v>
      </c>
      <c r="D48361" t="s">
        <v>972</v>
      </c>
      <c r="E48361" t="s">
        <v>1015</v>
      </c>
      <c r="F48361" s="86">
        <v>7883646.6333947899</v>
      </c>
    </row>
    <row r="48362" spans="1:6">
      <c r="A48362">
        <v>2029</v>
      </c>
      <c r="B48362" t="s">
        <v>1068</v>
      </c>
      <c r="C48362" t="s">
        <v>1022</v>
      </c>
      <c r="D48362" t="s">
        <v>972</v>
      </c>
      <c r="E48362" t="s">
        <v>1015</v>
      </c>
      <c r="F48362" s="86">
        <v>8004966.3708107397</v>
      </c>
    </row>
    <row r="48363" spans="1:6">
      <c r="A48363">
        <v>2030</v>
      </c>
      <c r="B48363" t="s">
        <v>1068</v>
      </c>
      <c r="C48363" t="s">
        <v>1022</v>
      </c>
      <c r="D48363" t="s">
        <v>972</v>
      </c>
      <c r="E48363" t="s">
        <v>1015</v>
      </c>
      <c r="F48363" s="86">
        <v>8159178.6620044103</v>
      </c>
    </row>
    <row r="48364" spans="1:6">
      <c r="A48364">
        <v>2031</v>
      </c>
      <c r="B48364" t="s">
        <v>1068</v>
      </c>
      <c r="C48364" t="s">
        <v>1022</v>
      </c>
      <c r="D48364" t="s">
        <v>972</v>
      </c>
      <c r="E48364" t="s">
        <v>1015</v>
      </c>
      <c r="F48364" s="86">
        <v>8344023.4155029403</v>
      </c>
    </row>
    <row r="48365" spans="1:6">
      <c r="A48365">
        <v>2032</v>
      </c>
      <c r="B48365" t="s">
        <v>1068</v>
      </c>
      <c r="C48365" t="s">
        <v>1022</v>
      </c>
      <c r="D48365" t="s">
        <v>972</v>
      </c>
      <c r="E48365" t="s">
        <v>1015</v>
      </c>
      <c r="F48365" s="86">
        <v>8563102.6441123206</v>
      </c>
    </row>
    <row r="48366" spans="1:6">
      <c r="A48366">
        <v>2033</v>
      </c>
      <c r="B48366" t="s">
        <v>1068</v>
      </c>
      <c r="C48366" t="s">
        <v>1022</v>
      </c>
      <c r="D48366" t="s">
        <v>972</v>
      </c>
      <c r="E48366" t="s">
        <v>1015</v>
      </c>
      <c r="F48366" s="86">
        <v>8810328.3119079191</v>
      </c>
    </row>
    <row r="48367" spans="1:6">
      <c r="A48367">
        <v>2034</v>
      </c>
      <c r="B48367" t="s">
        <v>1068</v>
      </c>
      <c r="C48367" t="s">
        <v>1022</v>
      </c>
      <c r="D48367" t="s">
        <v>972</v>
      </c>
      <c r="E48367" t="s">
        <v>1015</v>
      </c>
      <c r="F48367" s="86">
        <v>9085509.5469126701</v>
      </c>
    </row>
    <row r="48368" spans="1:6">
      <c r="A48368">
        <v>2035</v>
      </c>
      <c r="B48368" t="s">
        <v>1068</v>
      </c>
      <c r="C48368" t="s">
        <v>1022</v>
      </c>
      <c r="D48368" t="s">
        <v>972</v>
      </c>
      <c r="E48368" t="s">
        <v>1015</v>
      </c>
      <c r="F48368" s="86">
        <v>9388755.8842401206</v>
      </c>
    </row>
    <row r="48369" spans="1:6">
      <c r="A48369">
        <v>2036</v>
      </c>
      <c r="B48369" t="s">
        <v>1068</v>
      </c>
      <c r="C48369" t="s">
        <v>1022</v>
      </c>
      <c r="D48369" t="s">
        <v>972</v>
      </c>
      <c r="E48369" t="s">
        <v>1015</v>
      </c>
      <c r="F48369" s="86">
        <v>9699786.4773629196</v>
      </c>
    </row>
    <row r="48370" spans="1:6">
      <c r="A48370">
        <v>2037</v>
      </c>
      <c r="B48370" t="s">
        <v>1068</v>
      </c>
      <c r="C48370" t="s">
        <v>1022</v>
      </c>
      <c r="D48370" t="s">
        <v>972</v>
      </c>
      <c r="E48370" t="s">
        <v>1015</v>
      </c>
      <c r="F48370" s="86">
        <v>10021565.095477</v>
      </c>
    </row>
    <row r="48371" spans="1:6">
      <c r="A48371">
        <v>2038</v>
      </c>
      <c r="B48371" t="s">
        <v>1068</v>
      </c>
      <c r="C48371" t="s">
        <v>1022</v>
      </c>
      <c r="D48371" t="s">
        <v>972</v>
      </c>
      <c r="E48371" t="s">
        <v>1015</v>
      </c>
      <c r="F48371" s="86">
        <v>10359698.973834099</v>
      </c>
    </row>
    <row r="48372" spans="1:6">
      <c r="A48372">
        <v>2039</v>
      </c>
      <c r="B48372" t="s">
        <v>1068</v>
      </c>
      <c r="C48372" t="s">
        <v>1022</v>
      </c>
      <c r="D48372" t="s">
        <v>972</v>
      </c>
      <c r="E48372" t="s">
        <v>1015</v>
      </c>
      <c r="F48372" s="86">
        <v>10699674.8646251</v>
      </c>
    </row>
    <row r="48373" spans="1:6">
      <c r="A48373">
        <v>2040</v>
      </c>
      <c r="B48373" t="s">
        <v>1068</v>
      </c>
      <c r="C48373" t="s">
        <v>1022</v>
      </c>
      <c r="D48373" t="s">
        <v>972</v>
      </c>
      <c r="E48373" t="s">
        <v>1015</v>
      </c>
      <c r="F48373" s="86">
        <v>11050535.0264786</v>
      </c>
    </row>
    <row r="48374" spans="1:6">
      <c r="A48374">
        <v>2041</v>
      </c>
      <c r="B48374" t="s">
        <v>1068</v>
      </c>
      <c r="C48374" t="s">
        <v>1022</v>
      </c>
      <c r="D48374" t="s">
        <v>972</v>
      </c>
      <c r="E48374" t="s">
        <v>1015</v>
      </c>
      <c r="F48374" s="86">
        <v>11261330.612685001</v>
      </c>
    </row>
    <row r="48375" spans="1:6">
      <c r="A48375">
        <v>2042</v>
      </c>
      <c r="B48375" t="s">
        <v>1068</v>
      </c>
      <c r="C48375" t="s">
        <v>1022</v>
      </c>
      <c r="D48375" t="s">
        <v>972</v>
      </c>
      <c r="E48375" t="s">
        <v>1015</v>
      </c>
      <c r="F48375" s="86">
        <v>11468221.3194368</v>
      </c>
    </row>
    <row r="48376" spans="1:6">
      <c r="A48376">
        <v>2043</v>
      </c>
      <c r="B48376" t="s">
        <v>1068</v>
      </c>
      <c r="C48376" t="s">
        <v>1022</v>
      </c>
      <c r="D48376" t="s">
        <v>972</v>
      </c>
      <c r="E48376" t="s">
        <v>1015</v>
      </c>
      <c r="F48376" s="86">
        <v>11674807.4968167</v>
      </c>
    </row>
    <row r="48377" spans="1:6">
      <c r="A48377">
        <v>2044</v>
      </c>
      <c r="B48377" t="s">
        <v>1068</v>
      </c>
      <c r="C48377" t="s">
        <v>1022</v>
      </c>
      <c r="D48377" t="s">
        <v>972</v>
      </c>
      <c r="E48377" t="s">
        <v>1015</v>
      </c>
      <c r="F48377" s="86">
        <v>11877075.1515915</v>
      </c>
    </row>
    <row r="48378" spans="1:6">
      <c r="A48378">
        <v>2045</v>
      </c>
      <c r="B48378" t="s">
        <v>1068</v>
      </c>
      <c r="C48378" t="s">
        <v>1022</v>
      </c>
      <c r="D48378" t="s">
        <v>972</v>
      </c>
      <c r="E48378" t="s">
        <v>1015</v>
      </c>
      <c r="F48378" s="86">
        <v>12071376.4682834</v>
      </c>
    </row>
    <row r="48379" spans="1:6">
      <c r="A48379">
        <v>2046</v>
      </c>
      <c r="B48379" t="s">
        <v>1068</v>
      </c>
      <c r="C48379" t="s">
        <v>1022</v>
      </c>
      <c r="D48379" t="s">
        <v>972</v>
      </c>
      <c r="E48379" t="s">
        <v>1015</v>
      </c>
      <c r="F48379" s="86">
        <v>12253384.401193</v>
      </c>
    </row>
    <row r="48380" spans="1:6">
      <c r="A48380">
        <v>2047</v>
      </c>
      <c r="B48380" t="s">
        <v>1068</v>
      </c>
      <c r="C48380" t="s">
        <v>1022</v>
      </c>
      <c r="D48380" t="s">
        <v>972</v>
      </c>
      <c r="E48380" t="s">
        <v>1015</v>
      </c>
      <c r="F48380" s="86">
        <v>12419099.091134399</v>
      </c>
    </row>
    <row r="48381" spans="1:6">
      <c r="A48381">
        <v>2048</v>
      </c>
      <c r="B48381" t="s">
        <v>1068</v>
      </c>
      <c r="C48381" t="s">
        <v>1022</v>
      </c>
      <c r="D48381" t="s">
        <v>972</v>
      </c>
      <c r="E48381" t="s">
        <v>1015</v>
      </c>
      <c r="F48381" s="86">
        <v>12563370.0109869</v>
      </c>
    </row>
    <row r="48382" spans="1:6">
      <c r="A48382">
        <v>2049</v>
      </c>
      <c r="B48382" t="s">
        <v>1068</v>
      </c>
      <c r="C48382" t="s">
        <v>1022</v>
      </c>
      <c r="D48382" t="s">
        <v>972</v>
      </c>
      <c r="E48382" t="s">
        <v>1015</v>
      </c>
      <c r="F48382" s="86">
        <v>12689129.8178399</v>
      </c>
    </row>
    <row r="48383" spans="1:6">
      <c r="A48383">
        <v>2050</v>
      </c>
      <c r="B48383" t="s">
        <v>1068</v>
      </c>
      <c r="C48383" t="s">
        <v>1022</v>
      </c>
      <c r="D48383" t="s">
        <v>972</v>
      </c>
      <c r="E48383" t="s">
        <v>1015</v>
      </c>
      <c r="F48383" s="86">
        <v>12793348.703644101</v>
      </c>
    </row>
    <row r="48384" spans="1:6">
      <c r="A48384">
        <v>2017</v>
      </c>
      <c r="B48384" t="s">
        <v>1069</v>
      </c>
      <c r="C48384" t="s">
        <v>1022</v>
      </c>
      <c r="D48384" t="s">
        <v>972</v>
      </c>
      <c r="E48384" t="s">
        <v>1015</v>
      </c>
      <c r="F48384" s="86">
        <v>59814439.625199802</v>
      </c>
    </row>
    <row r="48385" spans="1:6">
      <c r="A48385">
        <v>2018</v>
      </c>
      <c r="B48385" t="s">
        <v>1069</v>
      </c>
      <c r="C48385" t="s">
        <v>1022</v>
      </c>
      <c r="D48385" t="s">
        <v>972</v>
      </c>
      <c r="E48385" t="s">
        <v>1015</v>
      </c>
      <c r="F48385" s="86">
        <v>59773681.670712903</v>
      </c>
    </row>
    <row r="48386" spans="1:6">
      <c r="A48386">
        <v>2019</v>
      </c>
      <c r="B48386" t="s">
        <v>1069</v>
      </c>
      <c r="C48386" t="s">
        <v>1022</v>
      </c>
      <c r="D48386" t="s">
        <v>972</v>
      </c>
      <c r="E48386" t="s">
        <v>1015</v>
      </c>
      <c r="F48386" s="86">
        <v>59878321.335704803</v>
      </c>
    </row>
    <row r="48387" spans="1:6">
      <c r="A48387">
        <v>2020</v>
      </c>
      <c r="B48387" t="s">
        <v>1069</v>
      </c>
      <c r="C48387" t="s">
        <v>1022</v>
      </c>
      <c r="D48387" t="s">
        <v>972</v>
      </c>
      <c r="E48387" t="s">
        <v>1015</v>
      </c>
      <c r="F48387" s="86">
        <v>59903974.4455465</v>
      </c>
    </row>
    <row r="48388" spans="1:6">
      <c r="A48388">
        <v>2021</v>
      </c>
      <c r="B48388" t="s">
        <v>1069</v>
      </c>
      <c r="C48388" t="s">
        <v>1022</v>
      </c>
      <c r="D48388" t="s">
        <v>972</v>
      </c>
      <c r="E48388" t="s">
        <v>1015</v>
      </c>
      <c r="F48388" s="86">
        <v>59892761.934082597</v>
      </c>
    </row>
    <row r="48389" spans="1:6">
      <c r="A48389">
        <v>2022</v>
      </c>
      <c r="B48389" t="s">
        <v>1069</v>
      </c>
      <c r="C48389" t="s">
        <v>1022</v>
      </c>
      <c r="D48389" t="s">
        <v>972</v>
      </c>
      <c r="E48389" t="s">
        <v>1015</v>
      </c>
      <c r="F48389" s="86">
        <v>59809126.169285201</v>
      </c>
    </row>
    <row r="48390" spans="1:6">
      <c r="A48390">
        <v>2023</v>
      </c>
      <c r="B48390" t="s">
        <v>1069</v>
      </c>
      <c r="C48390" t="s">
        <v>1022</v>
      </c>
      <c r="D48390" t="s">
        <v>972</v>
      </c>
      <c r="E48390" t="s">
        <v>1015</v>
      </c>
      <c r="F48390" s="86">
        <v>59685780.8649261</v>
      </c>
    </row>
    <row r="48391" spans="1:6">
      <c r="A48391">
        <v>2024</v>
      </c>
      <c r="B48391" t="s">
        <v>1069</v>
      </c>
      <c r="C48391" t="s">
        <v>1022</v>
      </c>
      <c r="D48391" t="s">
        <v>972</v>
      </c>
      <c r="E48391" t="s">
        <v>1015</v>
      </c>
      <c r="F48391" s="86">
        <v>59525106.5401472</v>
      </c>
    </row>
    <row r="48392" spans="1:6">
      <c r="A48392">
        <v>2025</v>
      </c>
      <c r="B48392" t="s">
        <v>1069</v>
      </c>
      <c r="C48392" t="s">
        <v>1022</v>
      </c>
      <c r="D48392" t="s">
        <v>972</v>
      </c>
      <c r="E48392" t="s">
        <v>1015</v>
      </c>
      <c r="F48392" s="86">
        <v>59349326.275571801</v>
      </c>
    </row>
    <row r="48393" spans="1:6">
      <c r="A48393">
        <v>2026</v>
      </c>
      <c r="B48393" t="s">
        <v>1069</v>
      </c>
      <c r="C48393" t="s">
        <v>1022</v>
      </c>
      <c r="D48393" t="s">
        <v>972</v>
      </c>
      <c r="E48393" t="s">
        <v>1015</v>
      </c>
      <c r="F48393" s="86">
        <v>59203530.512743399</v>
      </c>
    </row>
    <row r="48394" spans="1:6">
      <c r="A48394">
        <v>2027</v>
      </c>
      <c r="B48394" t="s">
        <v>1069</v>
      </c>
      <c r="C48394" t="s">
        <v>1022</v>
      </c>
      <c r="D48394" t="s">
        <v>972</v>
      </c>
      <c r="E48394" t="s">
        <v>1015</v>
      </c>
      <c r="F48394" s="86">
        <v>59122052.971541896</v>
      </c>
    </row>
    <row r="48395" spans="1:6">
      <c r="A48395">
        <v>2028</v>
      </c>
      <c r="B48395" t="s">
        <v>1069</v>
      </c>
      <c r="C48395" t="s">
        <v>1022</v>
      </c>
      <c r="D48395" t="s">
        <v>972</v>
      </c>
      <c r="E48395" t="s">
        <v>1015</v>
      </c>
      <c r="F48395" s="86">
        <v>59023951.547118597</v>
      </c>
    </row>
    <row r="48396" spans="1:6">
      <c r="A48396">
        <v>2029</v>
      </c>
      <c r="B48396" t="s">
        <v>1069</v>
      </c>
      <c r="C48396" t="s">
        <v>1022</v>
      </c>
      <c r="D48396" t="s">
        <v>972</v>
      </c>
      <c r="E48396" t="s">
        <v>1015</v>
      </c>
      <c r="F48396" s="86">
        <v>58999251.819464497</v>
      </c>
    </row>
    <row r="48397" spans="1:6">
      <c r="A48397">
        <v>2030</v>
      </c>
      <c r="B48397" t="s">
        <v>1069</v>
      </c>
      <c r="C48397" t="s">
        <v>1022</v>
      </c>
      <c r="D48397" t="s">
        <v>972</v>
      </c>
      <c r="E48397" t="s">
        <v>1015</v>
      </c>
      <c r="F48397" s="86">
        <v>58977870.034489699</v>
      </c>
    </row>
    <row r="48398" spans="1:6">
      <c r="A48398">
        <v>2031</v>
      </c>
      <c r="B48398" t="s">
        <v>1069</v>
      </c>
      <c r="C48398" t="s">
        <v>1022</v>
      </c>
      <c r="D48398" t="s">
        <v>972</v>
      </c>
      <c r="E48398" t="s">
        <v>1015</v>
      </c>
      <c r="F48398" s="86">
        <v>59019036.057459101</v>
      </c>
    </row>
    <row r="48399" spans="1:6">
      <c r="A48399">
        <v>2032</v>
      </c>
      <c r="B48399" t="s">
        <v>1069</v>
      </c>
      <c r="C48399" t="s">
        <v>1022</v>
      </c>
      <c r="D48399" t="s">
        <v>972</v>
      </c>
      <c r="E48399" t="s">
        <v>1015</v>
      </c>
      <c r="F48399" s="86">
        <v>59108744.0144495</v>
      </c>
    </row>
    <row r="48400" spans="1:6">
      <c r="A48400">
        <v>2033</v>
      </c>
      <c r="B48400" t="s">
        <v>1069</v>
      </c>
      <c r="C48400" t="s">
        <v>1022</v>
      </c>
      <c r="D48400" t="s">
        <v>972</v>
      </c>
      <c r="E48400" t="s">
        <v>1015</v>
      </c>
      <c r="F48400" s="86">
        <v>59222589.3857558</v>
      </c>
    </row>
    <row r="48401" spans="1:6">
      <c r="A48401">
        <v>2034</v>
      </c>
      <c r="B48401" t="s">
        <v>1069</v>
      </c>
      <c r="C48401" t="s">
        <v>1022</v>
      </c>
      <c r="D48401" t="s">
        <v>972</v>
      </c>
      <c r="E48401" t="s">
        <v>1015</v>
      </c>
      <c r="F48401" s="86">
        <v>59396232.437016301</v>
      </c>
    </row>
    <row r="48402" spans="1:6">
      <c r="A48402">
        <v>2035</v>
      </c>
      <c r="B48402" t="s">
        <v>1069</v>
      </c>
      <c r="C48402" t="s">
        <v>1022</v>
      </c>
      <c r="D48402" t="s">
        <v>972</v>
      </c>
      <c r="E48402" t="s">
        <v>1015</v>
      </c>
      <c r="F48402" s="86">
        <v>59554256.114543103</v>
      </c>
    </row>
    <row r="48403" spans="1:6">
      <c r="A48403">
        <v>2036</v>
      </c>
      <c r="B48403" t="s">
        <v>1069</v>
      </c>
      <c r="C48403" t="s">
        <v>1022</v>
      </c>
      <c r="D48403" t="s">
        <v>972</v>
      </c>
      <c r="E48403" t="s">
        <v>1015</v>
      </c>
      <c r="F48403" s="86">
        <v>59802044.349949099</v>
      </c>
    </row>
    <row r="48404" spans="1:6">
      <c r="A48404">
        <v>2037</v>
      </c>
      <c r="B48404" t="s">
        <v>1069</v>
      </c>
      <c r="C48404" t="s">
        <v>1022</v>
      </c>
      <c r="D48404" t="s">
        <v>972</v>
      </c>
      <c r="E48404" t="s">
        <v>1015</v>
      </c>
      <c r="F48404" s="86">
        <v>60073386.1960942</v>
      </c>
    </row>
    <row r="48405" spans="1:6">
      <c r="A48405">
        <v>2038</v>
      </c>
      <c r="B48405" t="s">
        <v>1069</v>
      </c>
      <c r="C48405" t="s">
        <v>1022</v>
      </c>
      <c r="D48405" t="s">
        <v>972</v>
      </c>
      <c r="E48405" t="s">
        <v>1015</v>
      </c>
      <c r="F48405" s="86">
        <v>60350072.599821098</v>
      </c>
    </row>
    <row r="48406" spans="1:6">
      <c r="A48406">
        <v>2039</v>
      </c>
      <c r="B48406" t="s">
        <v>1069</v>
      </c>
      <c r="C48406" t="s">
        <v>1022</v>
      </c>
      <c r="D48406" t="s">
        <v>972</v>
      </c>
      <c r="E48406" t="s">
        <v>1015</v>
      </c>
      <c r="F48406" s="86">
        <v>60646066.736846</v>
      </c>
    </row>
    <row r="48407" spans="1:6">
      <c r="A48407">
        <v>2040</v>
      </c>
      <c r="B48407" t="s">
        <v>1069</v>
      </c>
      <c r="C48407" t="s">
        <v>1022</v>
      </c>
      <c r="D48407" t="s">
        <v>972</v>
      </c>
      <c r="E48407" t="s">
        <v>1015</v>
      </c>
      <c r="F48407" s="86">
        <v>60984545.541095503</v>
      </c>
    </row>
    <row r="48408" spans="1:6">
      <c r="A48408">
        <v>2041</v>
      </c>
      <c r="B48408" t="s">
        <v>1069</v>
      </c>
      <c r="C48408" t="s">
        <v>1022</v>
      </c>
      <c r="D48408" t="s">
        <v>972</v>
      </c>
      <c r="E48408" t="s">
        <v>1015</v>
      </c>
      <c r="F48408" s="86">
        <v>61080846.070260197</v>
      </c>
    </row>
    <row r="48409" spans="1:6">
      <c r="A48409">
        <v>2042</v>
      </c>
      <c r="B48409" t="s">
        <v>1069</v>
      </c>
      <c r="C48409" t="s">
        <v>1022</v>
      </c>
      <c r="D48409" t="s">
        <v>972</v>
      </c>
      <c r="E48409" t="s">
        <v>1015</v>
      </c>
      <c r="F48409" s="86">
        <v>61173331.266655304</v>
      </c>
    </row>
    <row r="48410" spans="1:6">
      <c r="A48410">
        <v>2043</v>
      </c>
      <c r="B48410" t="s">
        <v>1069</v>
      </c>
      <c r="C48410" t="s">
        <v>1022</v>
      </c>
      <c r="D48410" t="s">
        <v>972</v>
      </c>
      <c r="E48410" t="s">
        <v>1015</v>
      </c>
      <c r="F48410" s="86">
        <v>61309732.306911901</v>
      </c>
    </row>
    <row r="48411" spans="1:6">
      <c r="A48411">
        <v>2044</v>
      </c>
      <c r="B48411" t="s">
        <v>1069</v>
      </c>
      <c r="C48411" t="s">
        <v>1022</v>
      </c>
      <c r="D48411" t="s">
        <v>972</v>
      </c>
      <c r="E48411" t="s">
        <v>1015</v>
      </c>
      <c r="F48411" s="86">
        <v>61467311.848369397</v>
      </c>
    </row>
    <row r="48412" spans="1:6">
      <c r="A48412">
        <v>2045</v>
      </c>
      <c r="B48412" t="s">
        <v>1069</v>
      </c>
      <c r="C48412" t="s">
        <v>1022</v>
      </c>
      <c r="D48412" t="s">
        <v>972</v>
      </c>
      <c r="E48412" t="s">
        <v>1015</v>
      </c>
      <c r="F48412" s="86">
        <v>61673761.606022902</v>
      </c>
    </row>
    <row r="48413" spans="1:6">
      <c r="A48413">
        <v>2046</v>
      </c>
      <c r="B48413" t="s">
        <v>1069</v>
      </c>
      <c r="C48413" t="s">
        <v>1022</v>
      </c>
      <c r="D48413" t="s">
        <v>972</v>
      </c>
      <c r="E48413" t="s">
        <v>1015</v>
      </c>
      <c r="F48413" s="86">
        <v>61873335.178471901</v>
      </c>
    </row>
    <row r="48414" spans="1:6">
      <c r="A48414">
        <v>2047</v>
      </c>
      <c r="B48414" t="s">
        <v>1069</v>
      </c>
      <c r="C48414" t="s">
        <v>1022</v>
      </c>
      <c r="D48414" t="s">
        <v>972</v>
      </c>
      <c r="E48414" t="s">
        <v>1015</v>
      </c>
      <c r="F48414" s="86">
        <v>62081161.150365897</v>
      </c>
    </row>
    <row r="48415" spans="1:6">
      <c r="A48415">
        <v>2048</v>
      </c>
      <c r="B48415" t="s">
        <v>1069</v>
      </c>
      <c r="C48415" t="s">
        <v>1022</v>
      </c>
      <c r="D48415" t="s">
        <v>972</v>
      </c>
      <c r="E48415" t="s">
        <v>1015</v>
      </c>
      <c r="F48415" s="86">
        <v>62287549.452150203</v>
      </c>
    </row>
    <row r="48416" spans="1:6">
      <c r="A48416">
        <v>2049</v>
      </c>
      <c r="B48416" t="s">
        <v>1069</v>
      </c>
      <c r="C48416" t="s">
        <v>1022</v>
      </c>
      <c r="D48416" t="s">
        <v>972</v>
      </c>
      <c r="E48416" t="s">
        <v>1015</v>
      </c>
      <c r="F48416" s="86">
        <v>62480784.936830699</v>
      </c>
    </row>
    <row r="48417" spans="1:6">
      <c r="A48417">
        <v>2050</v>
      </c>
      <c r="B48417" t="s">
        <v>1069</v>
      </c>
      <c r="C48417" t="s">
        <v>1022</v>
      </c>
      <c r="D48417" t="s">
        <v>972</v>
      </c>
      <c r="E48417" t="s">
        <v>1015</v>
      </c>
      <c r="F48417" s="86">
        <v>62653474.842443898</v>
      </c>
    </row>
    <row r="48418" spans="1:6">
      <c r="A48418">
        <v>2017</v>
      </c>
      <c r="B48418" t="s">
        <v>1070</v>
      </c>
      <c r="C48418" t="s">
        <v>1022</v>
      </c>
      <c r="D48418" t="s">
        <v>972</v>
      </c>
      <c r="E48418" t="s">
        <v>1015</v>
      </c>
      <c r="F48418" s="86">
        <v>62371162.3418919</v>
      </c>
    </row>
    <row r="48419" spans="1:6">
      <c r="A48419">
        <v>2018</v>
      </c>
      <c r="B48419" t="s">
        <v>1070</v>
      </c>
      <c r="C48419" t="s">
        <v>1022</v>
      </c>
      <c r="D48419" t="s">
        <v>972</v>
      </c>
      <c r="E48419" t="s">
        <v>1015</v>
      </c>
      <c r="F48419" s="86">
        <v>68964229.502668098</v>
      </c>
    </row>
    <row r="48420" spans="1:6">
      <c r="A48420">
        <v>2019</v>
      </c>
      <c r="B48420" t="s">
        <v>1070</v>
      </c>
      <c r="C48420" t="s">
        <v>1022</v>
      </c>
      <c r="D48420" t="s">
        <v>972</v>
      </c>
      <c r="E48420" t="s">
        <v>1015</v>
      </c>
      <c r="F48420" s="86">
        <v>69558357.755930498</v>
      </c>
    </row>
    <row r="48421" spans="1:6">
      <c r="A48421">
        <v>2020</v>
      </c>
      <c r="B48421" t="s">
        <v>1070</v>
      </c>
      <c r="C48421" t="s">
        <v>1022</v>
      </c>
      <c r="D48421" t="s">
        <v>972</v>
      </c>
      <c r="E48421" t="s">
        <v>1015</v>
      </c>
      <c r="F48421" s="86">
        <v>69988277.880114496</v>
      </c>
    </row>
    <row r="48422" spans="1:6">
      <c r="A48422">
        <v>2021</v>
      </c>
      <c r="B48422" t="s">
        <v>1070</v>
      </c>
      <c r="C48422" t="s">
        <v>1022</v>
      </c>
      <c r="D48422" t="s">
        <v>972</v>
      </c>
      <c r="E48422" t="s">
        <v>1015</v>
      </c>
      <c r="F48422" s="86">
        <v>70401890.059122398</v>
      </c>
    </row>
    <row r="48423" spans="1:6">
      <c r="A48423">
        <v>2022</v>
      </c>
      <c r="B48423" t="s">
        <v>1070</v>
      </c>
      <c r="C48423" t="s">
        <v>1022</v>
      </c>
      <c r="D48423" t="s">
        <v>972</v>
      </c>
      <c r="E48423" t="s">
        <v>1015</v>
      </c>
      <c r="F48423" s="86">
        <v>70746030.690679997</v>
      </c>
    </row>
    <row r="48424" spans="1:6">
      <c r="A48424">
        <v>2023</v>
      </c>
      <c r="B48424" t="s">
        <v>1070</v>
      </c>
      <c r="C48424" t="s">
        <v>1022</v>
      </c>
      <c r="D48424" t="s">
        <v>972</v>
      </c>
      <c r="E48424" t="s">
        <v>1015</v>
      </c>
      <c r="F48424" s="86">
        <v>71000118.023806095</v>
      </c>
    </row>
    <row r="48425" spans="1:6">
      <c r="A48425">
        <v>2024</v>
      </c>
      <c r="B48425" t="s">
        <v>1070</v>
      </c>
      <c r="C48425" t="s">
        <v>1022</v>
      </c>
      <c r="D48425" t="s">
        <v>972</v>
      </c>
      <c r="E48425" t="s">
        <v>1015</v>
      </c>
      <c r="F48425" s="86">
        <v>71252625.857927099</v>
      </c>
    </row>
    <row r="48426" spans="1:6">
      <c r="A48426">
        <v>2025</v>
      </c>
      <c r="B48426" t="s">
        <v>1070</v>
      </c>
      <c r="C48426" t="s">
        <v>1022</v>
      </c>
      <c r="D48426" t="s">
        <v>972</v>
      </c>
      <c r="E48426" t="s">
        <v>1015</v>
      </c>
      <c r="F48426" s="86">
        <v>71452900.408890694</v>
      </c>
    </row>
    <row r="48427" spans="1:6">
      <c r="A48427">
        <v>2026</v>
      </c>
      <c r="B48427" t="s">
        <v>1070</v>
      </c>
      <c r="C48427" t="s">
        <v>1022</v>
      </c>
      <c r="D48427" t="s">
        <v>972</v>
      </c>
      <c r="E48427" t="s">
        <v>1015</v>
      </c>
      <c r="F48427" s="86">
        <v>71626583.444842905</v>
      </c>
    </row>
    <row r="48428" spans="1:6">
      <c r="A48428">
        <v>2027</v>
      </c>
      <c r="B48428" t="s">
        <v>1070</v>
      </c>
      <c r="C48428" t="s">
        <v>1022</v>
      </c>
      <c r="D48428" t="s">
        <v>972</v>
      </c>
      <c r="E48428" t="s">
        <v>1015</v>
      </c>
      <c r="F48428" s="86">
        <v>71833953.899111494</v>
      </c>
    </row>
    <row r="48429" spans="1:6">
      <c r="A48429">
        <v>2028</v>
      </c>
      <c r="B48429" t="s">
        <v>1070</v>
      </c>
      <c r="C48429" t="s">
        <v>1022</v>
      </c>
      <c r="D48429" t="s">
        <v>972</v>
      </c>
      <c r="E48429" t="s">
        <v>1015</v>
      </c>
      <c r="F48429" s="86">
        <v>72035170.450362295</v>
      </c>
    </row>
    <row r="48430" spans="1:6">
      <c r="A48430">
        <v>2029</v>
      </c>
      <c r="B48430" t="s">
        <v>1070</v>
      </c>
      <c r="C48430" t="s">
        <v>1022</v>
      </c>
      <c r="D48430" t="s">
        <v>972</v>
      </c>
      <c r="E48430" t="s">
        <v>1015</v>
      </c>
      <c r="F48430" s="86">
        <v>72204297.966092795</v>
      </c>
    </row>
    <row r="48431" spans="1:6">
      <c r="A48431">
        <v>2030</v>
      </c>
      <c r="B48431" t="s">
        <v>1070</v>
      </c>
      <c r="C48431" t="s">
        <v>1022</v>
      </c>
      <c r="D48431" t="s">
        <v>972</v>
      </c>
      <c r="E48431" t="s">
        <v>1015</v>
      </c>
      <c r="F48431" s="86">
        <v>72427804.656340301</v>
      </c>
    </row>
    <row r="48432" spans="1:6">
      <c r="A48432">
        <v>2031</v>
      </c>
      <c r="B48432" t="s">
        <v>1070</v>
      </c>
      <c r="C48432" t="s">
        <v>1022</v>
      </c>
      <c r="D48432" t="s">
        <v>972</v>
      </c>
      <c r="E48432" t="s">
        <v>1015</v>
      </c>
      <c r="F48432" s="86">
        <v>72661838.384638101</v>
      </c>
    </row>
    <row r="48433" spans="1:6">
      <c r="A48433">
        <v>2032</v>
      </c>
      <c r="B48433" t="s">
        <v>1070</v>
      </c>
      <c r="C48433" t="s">
        <v>1022</v>
      </c>
      <c r="D48433" t="s">
        <v>972</v>
      </c>
      <c r="E48433" t="s">
        <v>1015</v>
      </c>
      <c r="F48433" s="86">
        <v>72919401.085397497</v>
      </c>
    </row>
    <row r="48434" spans="1:6">
      <c r="A48434">
        <v>2033</v>
      </c>
      <c r="B48434" t="s">
        <v>1070</v>
      </c>
      <c r="C48434" t="s">
        <v>1022</v>
      </c>
      <c r="D48434" t="s">
        <v>972</v>
      </c>
      <c r="E48434" t="s">
        <v>1015</v>
      </c>
      <c r="F48434" s="86">
        <v>73178666.755037904</v>
      </c>
    </row>
    <row r="48435" spans="1:6">
      <c r="A48435">
        <v>2034</v>
      </c>
      <c r="B48435" t="s">
        <v>1070</v>
      </c>
      <c r="C48435" t="s">
        <v>1022</v>
      </c>
      <c r="D48435" t="s">
        <v>972</v>
      </c>
      <c r="E48435" t="s">
        <v>1015</v>
      </c>
      <c r="F48435" s="86">
        <v>73521221.934886798</v>
      </c>
    </row>
    <row r="48436" spans="1:6">
      <c r="A48436">
        <v>2035</v>
      </c>
      <c r="B48436" t="s">
        <v>1070</v>
      </c>
      <c r="C48436" t="s">
        <v>1022</v>
      </c>
      <c r="D48436" t="s">
        <v>972</v>
      </c>
      <c r="E48436" t="s">
        <v>1015</v>
      </c>
      <c r="F48436" s="86">
        <v>73888581.026737198</v>
      </c>
    </row>
    <row r="48437" spans="1:6">
      <c r="A48437">
        <v>2036</v>
      </c>
      <c r="B48437" t="s">
        <v>1070</v>
      </c>
      <c r="C48437" t="s">
        <v>1022</v>
      </c>
      <c r="D48437" t="s">
        <v>972</v>
      </c>
      <c r="E48437" t="s">
        <v>1015</v>
      </c>
      <c r="F48437" s="86">
        <v>74270379.630300999</v>
      </c>
    </row>
    <row r="48438" spans="1:6">
      <c r="A48438">
        <v>2037</v>
      </c>
      <c r="B48438" t="s">
        <v>1070</v>
      </c>
      <c r="C48438" t="s">
        <v>1022</v>
      </c>
      <c r="D48438" t="s">
        <v>972</v>
      </c>
      <c r="E48438" t="s">
        <v>1015</v>
      </c>
      <c r="F48438" s="86">
        <v>74749266.815332606</v>
      </c>
    </row>
    <row r="48439" spans="1:6">
      <c r="A48439">
        <v>2038</v>
      </c>
      <c r="B48439" t="s">
        <v>1070</v>
      </c>
      <c r="C48439" t="s">
        <v>1022</v>
      </c>
      <c r="D48439" t="s">
        <v>972</v>
      </c>
      <c r="E48439" t="s">
        <v>1015</v>
      </c>
      <c r="F48439" s="86">
        <v>75262384.643302903</v>
      </c>
    </row>
    <row r="48440" spans="1:6">
      <c r="A48440">
        <v>2039</v>
      </c>
      <c r="B48440" t="s">
        <v>1070</v>
      </c>
      <c r="C48440" t="s">
        <v>1022</v>
      </c>
      <c r="D48440" t="s">
        <v>972</v>
      </c>
      <c r="E48440" t="s">
        <v>1015</v>
      </c>
      <c r="F48440" s="86">
        <v>75793098.031826407</v>
      </c>
    </row>
    <row r="48441" spans="1:6">
      <c r="A48441">
        <v>2040</v>
      </c>
      <c r="B48441" t="s">
        <v>1070</v>
      </c>
      <c r="C48441" t="s">
        <v>1022</v>
      </c>
      <c r="D48441" t="s">
        <v>972</v>
      </c>
      <c r="E48441" t="s">
        <v>1015</v>
      </c>
      <c r="F48441" s="86">
        <v>76370469.9946208</v>
      </c>
    </row>
    <row r="48442" spans="1:6">
      <c r="A48442">
        <v>2041</v>
      </c>
      <c r="B48442" t="s">
        <v>1070</v>
      </c>
      <c r="C48442" t="s">
        <v>1022</v>
      </c>
      <c r="D48442" t="s">
        <v>972</v>
      </c>
      <c r="E48442" t="s">
        <v>1015</v>
      </c>
      <c r="F48442" s="86">
        <v>76462025.927275702</v>
      </c>
    </row>
    <row r="48443" spans="1:6">
      <c r="A48443">
        <v>2042</v>
      </c>
      <c r="B48443" t="s">
        <v>1070</v>
      </c>
      <c r="C48443" t="s">
        <v>1022</v>
      </c>
      <c r="D48443" t="s">
        <v>972</v>
      </c>
      <c r="E48443" t="s">
        <v>1015</v>
      </c>
      <c r="F48443" s="86">
        <v>76580209.226675496</v>
      </c>
    </row>
    <row r="48444" spans="1:6">
      <c r="A48444">
        <v>2043</v>
      </c>
      <c r="B48444" t="s">
        <v>1070</v>
      </c>
      <c r="C48444" t="s">
        <v>1022</v>
      </c>
      <c r="D48444" t="s">
        <v>972</v>
      </c>
      <c r="E48444" t="s">
        <v>1015</v>
      </c>
      <c r="F48444" s="86">
        <v>76743615.816861302</v>
      </c>
    </row>
    <row r="48445" spans="1:6">
      <c r="A48445">
        <v>2044</v>
      </c>
      <c r="B48445" t="s">
        <v>1070</v>
      </c>
      <c r="C48445" t="s">
        <v>1022</v>
      </c>
      <c r="D48445" t="s">
        <v>972</v>
      </c>
      <c r="E48445" t="s">
        <v>1015</v>
      </c>
      <c r="F48445" s="86">
        <v>76897904.294940993</v>
      </c>
    </row>
    <row r="48446" spans="1:6">
      <c r="A48446">
        <v>2045</v>
      </c>
      <c r="B48446" t="s">
        <v>1070</v>
      </c>
      <c r="C48446" t="s">
        <v>1022</v>
      </c>
      <c r="D48446" t="s">
        <v>972</v>
      </c>
      <c r="E48446" t="s">
        <v>1015</v>
      </c>
      <c r="F48446" s="86">
        <v>77062661.4059553</v>
      </c>
    </row>
    <row r="48447" spans="1:6">
      <c r="A48447">
        <v>2046</v>
      </c>
      <c r="B48447" t="s">
        <v>1070</v>
      </c>
      <c r="C48447" t="s">
        <v>1022</v>
      </c>
      <c r="D48447" t="s">
        <v>972</v>
      </c>
      <c r="E48447" t="s">
        <v>1015</v>
      </c>
      <c r="F48447" s="86">
        <v>77228802.972224802</v>
      </c>
    </row>
    <row r="48448" spans="1:6">
      <c r="A48448">
        <v>2047</v>
      </c>
      <c r="B48448" t="s">
        <v>1070</v>
      </c>
      <c r="C48448" t="s">
        <v>1022</v>
      </c>
      <c r="D48448" t="s">
        <v>972</v>
      </c>
      <c r="E48448" t="s">
        <v>1015</v>
      </c>
      <c r="F48448" s="86">
        <v>77391953.848876506</v>
      </c>
    </row>
    <row r="48449" spans="1:6">
      <c r="A48449">
        <v>2048</v>
      </c>
      <c r="B48449" t="s">
        <v>1070</v>
      </c>
      <c r="C48449" t="s">
        <v>1022</v>
      </c>
      <c r="D48449" t="s">
        <v>972</v>
      </c>
      <c r="E48449" t="s">
        <v>1015</v>
      </c>
      <c r="F48449" s="86">
        <v>77546443.880814806</v>
      </c>
    </row>
    <row r="48450" spans="1:6">
      <c r="A48450">
        <v>2049</v>
      </c>
      <c r="B48450" t="s">
        <v>1070</v>
      </c>
      <c r="C48450" t="s">
        <v>1022</v>
      </c>
      <c r="D48450" t="s">
        <v>972</v>
      </c>
      <c r="E48450" t="s">
        <v>1015</v>
      </c>
      <c r="F48450" s="86">
        <v>77687415.220273107</v>
      </c>
    </row>
    <row r="48451" spans="1:6">
      <c r="A48451">
        <v>2050</v>
      </c>
      <c r="B48451" t="s">
        <v>1070</v>
      </c>
      <c r="C48451" t="s">
        <v>1022</v>
      </c>
      <c r="D48451" t="s">
        <v>972</v>
      </c>
      <c r="E48451" t="s">
        <v>1015</v>
      </c>
      <c r="F48451" s="86">
        <v>77814485.862973899</v>
      </c>
    </row>
    <row r="48452" spans="1:6">
      <c r="A48452">
        <v>2017</v>
      </c>
      <c r="B48452" t="s">
        <v>1071</v>
      </c>
      <c r="C48452" t="s">
        <v>1022</v>
      </c>
      <c r="D48452" t="s">
        <v>972</v>
      </c>
      <c r="E48452" t="s">
        <v>1015</v>
      </c>
      <c r="F48452" s="86">
        <v>12750205.537469</v>
      </c>
    </row>
    <row r="48453" spans="1:6">
      <c r="A48453">
        <v>2018</v>
      </c>
      <c r="B48453" t="s">
        <v>1071</v>
      </c>
      <c r="C48453" t="s">
        <v>1022</v>
      </c>
      <c r="D48453" t="s">
        <v>972</v>
      </c>
      <c r="E48453" t="s">
        <v>1015</v>
      </c>
      <c r="F48453" s="86">
        <v>12743844.178104799</v>
      </c>
    </row>
    <row r="48454" spans="1:6">
      <c r="A48454">
        <v>2019</v>
      </c>
      <c r="B48454" t="s">
        <v>1071</v>
      </c>
      <c r="C48454" t="s">
        <v>1022</v>
      </c>
      <c r="D48454" t="s">
        <v>972</v>
      </c>
      <c r="E48454" t="s">
        <v>1015</v>
      </c>
      <c r="F48454" s="86">
        <v>12768360.352104601</v>
      </c>
    </row>
    <row r="48455" spans="1:6">
      <c r="A48455">
        <v>2020</v>
      </c>
      <c r="B48455" t="s">
        <v>1071</v>
      </c>
      <c r="C48455" t="s">
        <v>1022</v>
      </c>
      <c r="D48455" t="s">
        <v>972</v>
      </c>
      <c r="E48455" t="s">
        <v>1015</v>
      </c>
      <c r="F48455" s="86">
        <v>12776115.522154</v>
      </c>
    </row>
    <row r="48456" spans="1:6">
      <c r="A48456">
        <v>2021</v>
      </c>
      <c r="B48456" t="s">
        <v>1071</v>
      </c>
      <c r="C48456" t="s">
        <v>1022</v>
      </c>
      <c r="D48456" t="s">
        <v>972</v>
      </c>
      <c r="E48456" t="s">
        <v>1015</v>
      </c>
      <c r="F48456" s="86">
        <v>12776058.734114099</v>
      </c>
    </row>
    <row r="48457" spans="1:6">
      <c r="A48457">
        <v>2022</v>
      </c>
      <c r="B48457" t="s">
        <v>1071</v>
      </c>
      <c r="C48457" t="s">
        <v>1022</v>
      </c>
      <c r="D48457" t="s">
        <v>972</v>
      </c>
      <c r="E48457" t="s">
        <v>1015</v>
      </c>
      <c r="F48457" s="86">
        <v>12760574.7039074</v>
      </c>
    </row>
    <row r="48458" spans="1:6">
      <c r="A48458">
        <v>2023</v>
      </c>
      <c r="B48458" t="s">
        <v>1071</v>
      </c>
      <c r="C48458" t="s">
        <v>1022</v>
      </c>
      <c r="D48458" t="s">
        <v>972</v>
      </c>
      <c r="E48458" t="s">
        <v>1015</v>
      </c>
      <c r="F48458" s="86">
        <v>12736631.8898539</v>
      </c>
    </row>
    <row r="48459" spans="1:6">
      <c r="A48459">
        <v>2024</v>
      </c>
      <c r="B48459" t="s">
        <v>1071</v>
      </c>
      <c r="C48459" t="s">
        <v>1022</v>
      </c>
      <c r="D48459" t="s">
        <v>972</v>
      </c>
      <c r="E48459" t="s">
        <v>1015</v>
      </c>
      <c r="F48459" s="86">
        <v>12704790.4060406</v>
      </c>
    </row>
    <row r="48460" spans="1:6">
      <c r="A48460">
        <v>2025</v>
      </c>
      <c r="B48460" t="s">
        <v>1071</v>
      </c>
      <c r="C48460" t="s">
        <v>1022</v>
      </c>
      <c r="D48460" t="s">
        <v>972</v>
      </c>
      <c r="E48460" t="s">
        <v>1015</v>
      </c>
      <c r="F48460" s="86">
        <v>12669671.9639275</v>
      </c>
    </row>
    <row r="48461" spans="1:6">
      <c r="A48461">
        <v>2026</v>
      </c>
      <c r="B48461" t="s">
        <v>1071</v>
      </c>
      <c r="C48461" t="s">
        <v>1022</v>
      </c>
      <c r="D48461" t="s">
        <v>972</v>
      </c>
      <c r="E48461" t="s">
        <v>1015</v>
      </c>
      <c r="F48461" s="86">
        <v>12640882.6717727</v>
      </c>
    </row>
    <row r="48462" spans="1:6">
      <c r="A48462">
        <v>2027</v>
      </c>
      <c r="B48462" t="s">
        <v>1071</v>
      </c>
      <c r="C48462" t="s">
        <v>1022</v>
      </c>
      <c r="D48462" t="s">
        <v>972</v>
      </c>
      <c r="E48462" t="s">
        <v>1015</v>
      </c>
      <c r="F48462" s="86">
        <v>12625711.2867973</v>
      </c>
    </row>
    <row r="48463" spans="1:6">
      <c r="A48463">
        <v>2028</v>
      </c>
      <c r="B48463" t="s">
        <v>1071</v>
      </c>
      <c r="C48463" t="s">
        <v>1022</v>
      </c>
      <c r="D48463" t="s">
        <v>972</v>
      </c>
      <c r="E48463" t="s">
        <v>1015</v>
      </c>
      <c r="F48463" s="86">
        <v>12606916.2502483</v>
      </c>
    </row>
    <row r="48464" spans="1:6">
      <c r="A48464">
        <v>2029</v>
      </c>
      <c r="B48464" t="s">
        <v>1071</v>
      </c>
      <c r="C48464" t="s">
        <v>1022</v>
      </c>
      <c r="D48464" t="s">
        <v>972</v>
      </c>
      <c r="E48464" t="s">
        <v>1015</v>
      </c>
      <c r="F48464" s="86">
        <v>12603619.0485771</v>
      </c>
    </row>
    <row r="48465" spans="1:6">
      <c r="A48465">
        <v>2030</v>
      </c>
      <c r="B48465" t="s">
        <v>1071</v>
      </c>
      <c r="C48465" t="s">
        <v>1022</v>
      </c>
      <c r="D48465" t="s">
        <v>972</v>
      </c>
      <c r="E48465" t="s">
        <v>1015</v>
      </c>
      <c r="F48465" s="86">
        <v>12600905.4876709</v>
      </c>
    </row>
    <row r="48466" spans="1:6">
      <c r="A48466">
        <v>2031</v>
      </c>
      <c r="B48466" t="s">
        <v>1071</v>
      </c>
      <c r="C48466" t="s">
        <v>1022</v>
      </c>
      <c r="D48466" t="s">
        <v>972</v>
      </c>
      <c r="E48466" t="s">
        <v>1015</v>
      </c>
      <c r="F48466" s="86">
        <v>12611297.863533299</v>
      </c>
    </row>
    <row r="48467" spans="1:6">
      <c r="A48467">
        <v>2032</v>
      </c>
      <c r="B48467" t="s">
        <v>1071</v>
      </c>
      <c r="C48467" t="s">
        <v>1022</v>
      </c>
      <c r="D48467" t="s">
        <v>972</v>
      </c>
      <c r="E48467" t="s">
        <v>1015</v>
      </c>
      <c r="F48467" s="86">
        <v>12631776.758363299</v>
      </c>
    </row>
    <row r="48468" spans="1:6">
      <c r="A48468">
        <v>2033</v>
      </c>
      <c r="B48468" t="s">
        <v>1071</v>
      </c>
      <c r="C48468" t="s">
        <v>1022</v>
      </c>
      <c r="D48468" t="s">
        <v>972</v>
      </c>
      <c r="E48468" t="s">
        <v>1015</v>
      </c>
      <c r="F48468" s="86">
        <v>12657026.4431576</v>
      </c>
    </row>
    <row r="48469" spans="1:6">
      <c r="A48469">
        <v>2034</v>
      </c>
      <c r="B48469" t="s">
        <v>1071</v>
      </c>
      <c r="C48469" t="s">
        <v>1022</v>
      </c>
      <c r="D48469" t="s">
        <v>972</v>
      </c>
      <c r="E48469" t="s">
        <v>1015</v>
      </c>
      <c r="F48469" s="86">
        <v>12694726.149569999</v>
      </c>
    </row>
    <row r="48470" spans="1:6">
      <c r="A48470">
        <v>2035</v>
      </c>
      <c r="B48470" t="s">
        <v>1071</v>
      </c>
      <c r="C48470" t="s">
        <v>1022</v>
      </c>
      <c r="D48470" t="s">
        <v>972</v>
      </c>
      <c r="E48470" t="s">
        <v>1015</v>
      </c>
      <c r="F48470" s="86">
        <v>12728895.7174368</v>
      </c>
    </row>
    <row r="48471" spans="1:6">
      <c r="A48471">
        <v>2036</v>
      </c>
      <c r="B48471" t="s">
        <v>1071</v>
      </c>
      <c r="C48471" t="s">
        <v>1022</v>
      </c>
      <c r="D48471" t="s">
        <v>972</v>
      </c>
      <c r="E48471" t="s">
        <v>1015</v>
      </c>
      <c r="F48471" s="86">
        <v>12782056.130974701</v>
      </c>
    </row>
    <row r="48472" spans="1:6">
      <c r="A48472">
        <v>2037</v>
      </c>
      <c r="B48472" t="s">
        <v>1071</v>
      </c>
      <c r="C48472" t="s">
        <v>1022</v>
      </c>
      <c r="D48472" t="s">
        <v>972</v>
      </c>
      <c r="E48472" t="s">
        <v>1015</v>
      </c>
      <c r="F48472" s="86">
        <v>12840223.9394695</v>
      </c>
    </row>
    <row r="48473" spans="1:6">
      <c r="A48473">
        <v>2038</v>
      </c>
      <c r="B48473" t="s">
        <v>1071</v>
      </c>
      <c r="C48473" t="s">
        <v>1022</v>
      </c>
      <c r="D48473" t="s">
        <v>972</v>
      </c>
      <c r="E48473" t="s">
        <v>1015</v>
      </c>
      <c r="F48473" s="86">
        <v>12899549.297044899</v>
      </c>
    </row>
    <row r="48474" spans="1:6">
      <c r="A48474">
        <v>2039</v>
      </c>
      <c r="B48474" t="s">
        <v>1071</v>
      </c>
      <c r="C48474" t="s">
        <v>1022</v>
      </c>
      <c r="D48474" t="s">
        <v>972</v>
      </c>
      <c r="E48474" t="s">
        <v>1015</v>
      </c>
      <c r="F48474" s="86">
        <v>12963094.347833199</v>
      </c>
    </row>
    <row r="48475" spans="1:6">
      <c r="A48475">
        <v>2040</v>
      </c>
      <c r="B48475" t="s">
        <v>1071</v>
      </c>
      <c r="C48475" t="s">
        <v>1022</v>
      </c>
      <c r="D48475" t="s">
        <v>972</v>
      </c>
      <c r="E48475" t="s">
        <v>1015</v>
      </c>
      <c r="F48475" s="86">
        <v>13035705.856254</v>
      </c>
    </row>
    <row r="48476" spans="1:6">
      <c r="A48476">
        <v>2041</v>
      </c>
      <c r="B48476" t="s">
        <v>1071</v>
      </c>
      <c r="C48476" t="s">
        <v>1022</v>
      </c>
      <c r="D48476" t="s">
        <v>972</v>
      </c>
      <c r="E48476" t="s">
        <v>1015</v>
      </c>
      <c r="F48476" s="86">
        <v>13057001.466125799</v>
      </c>
    </row>
    <row r="48477" spans="1:6">
      <c r="A48477">
        <v>2042</v>
      </c>
      <c r="B48477" t="s">
        <v>1071</v>
      </c>
      <c r="C48477" t="s">
        <v>1022</v>
      </c>
      <c r="D48477" t="s">
        <v>972</v>
      </c>
      <c r="E48477" t="s">
        <v>1015</v>
      </c>
      <c r="F48477" s="86">
        <v>13077486.609337199</v>
      </c>
    </row>
    <row r="48478" spans="1:6">
      <c r="A48478">
        <v>2043</v>
      </c>
      <c r="B48478" t="s">
        <v>1071</v>
      </c>
      <c r="C48478" t="s">
        <v>1022</v>
      </c>
      <c r="D48478" t="s">
        <v>972</v>
      </c>
      <c r="E48478" t="s">
        <v>1015</v>
      </c>
      <c r="F48478" s="86">
        <v>13107368.708892999</v>
      </c>
    </row>
    <row r="48479" spans="1:6">
      <c r="A48479">
        <v>2044</v>
      </c>
      <c r="B48479" t="s">
        <v>1071</v>
      </c>
      <c r="C48479" t="s">
        <v>1022</v>
      </c>
      <c r="D48479" t="s">
        <v>972</v>
      </c>
      <c r="E48479" t="s">
        <v>1015</v>
      </c>
      <c r="F48479" s="86">
        <v>13141779.851484699</v>
      </c>
    </row>
    <row r="48480" spans="1:6">
      <c r="A48480">
        <v>2045</v>
      </c>
      <c r="B48480" t="s">
        <v>1071</v>
      </c>
      <c r="C48480" t="s">
        <v>1022</v>
      </c>
      <c r="D48480" t="s">
        <v>972</v>
      </c>
      <c r="E48480" t="s">
        <v>1015</v>
      </c>
      <c r="F48480" s="86">
        <v>13186630.930610601</v>
      </c>
    </row>
    <row r="48481" spans="1:6">
      <c r="A48481">
        <v>2046</v>
      </c>
      <c r="B48481" t="s">
        <v>1071</v>
      </c>
      <c r="C48481" t="s">
        <v>1022</v>
      </c>
      <c r="D48481" t="s">
        <v>972</v>
      </c>
      <c r="E48481" t="s">
        <v>1015</v>
      </c>
      <c r="F48481" s="86">
        <v>13230006.741712799</v>
      </c>
    </row>
    <row r="48482" spans="1:6">
      <c r="A48482">
        <v>2047</v>
      </c>
      <c r="B48482" t="s">
        <v>1071</v>
      </c>
      <c r="C48482" t="s">
        <v>1022</v>
      </c>
      <c r="D48482" t="s">
        <v>972</v>
      </c>
      <c r="E48482" t="s">
        <v>1015</v>
      </c>
      <c r="F48482" s="86">
        <v>13275157.679177299</v>
      </c>
    </row>
    <row r="48483" spans="1:6">
      <c r="A48483">
        <v>2048</v>
      </c>
      <c r="B48483" t="s">
        <v>1071</v>
      </c>
      <c r="C48483" t="s">
        <v>1022</v>
      </c>
      <c r="D48483" t="s">
        <v>972</v>
      </c>
      <c r="E48483" t="s">
        <v>1015</v>
      </c>
      <c r="F48483" s="86">
        <v>13320028.9841759</v>
      </c>
    </row>
    <row r="48484" spans="1:6">
      <c r="A48484">
        <v>2049</v>
      </c>
      <c r="B48484" t="s">
        <v>1071</v>
      </c>
      <c r="C48484" t="s">
        <v>1022</v>
      </c>
      <c r="D48484" t="s">
        <v>972</v>
      </c>
      <c r="E48484" t="s">
        <v>1015</v>
      </c>
      <c r="F48484" s="86">
        <v>13362146.7287478</v>
      </c>
    </row>
    <row r="48485" spans="1:6">
      <c r="A48485">
        <v>2050</v>
      </c>
      <c r="B48485" t="s">
        <v>1071</v>
      </c>
      <c r="C48485" t="s">
        <v>1022</v>
      </c>
      <c r="D48485" t="s">
        <v>972</v>
      </c>
      <c r="E48485" t="s">
        <v>1015</v>
      </c>
      <c r="F48485" s="86">
        <v>13399950.3659239</v>
      </c>
    </row>
    <row r="48486" spans="1:6">
      <c r="A48486">
        <v>2017</v>
      </c>
      <c r="B48486" t="s">
        <v>1072</v>
      </c>
      <c r="C48486" t="s">
        <v>1022</v>
      </c>
      <c r="D48486" t="s">
        <v>972</v>
      </c>
      <c r="E48486" t="s">
        <v>1015</v>
      </c>
      <c r="F48486" s="86">
        <v>135207303.02300799</v>
      </c>
    </row>
    <row r="48487" spans="1:6">
      <c r="A48487">
        <v>2018</v>
      </c>
      <c r="B48487" t="s">
        <v>1072</v>
      </c>
      <c r="C48487" t="s">
        <v>1022</v>
      </c>
      <c r="D48487" t="s">
        <v>972</v>
      </c>
      <c r="E48487" t="s">
        <v>1015</v>
      </c>
      <c r="F48487" s="86">
        <v>137398581.03586</v>
      </c>
    </row>
    <row r="48488" spans="1:6">
      <c r="A48488">
        <v>2019</v>
      </c>
      <c r="B48488" t="s">
        <v>1072</v>
      </c>
      <c r="C48488" t="s">
        <v>1022</v>
      </c>
      <c r="D48488" t="s">
        <v>972</v>
      </c>
      <c r="E48488" t="s">
        <v>1015</v>
      </c>
      <c r="F48488" s="86">
        <v>138381980.43001899</v>
      </c>
    </row>
    <row r="48489" spans="1:6">
      <c r="A48489">
        <v>2020</v>
      </c>
      <c r="B48489" t="s">
        <v>1072</v>
      </c>
      <c r="C48489" t="s">
        <v>1022</v>
      </c>
      <c r="D48489" t="s">
        <v>972</v>
      </c>
      <c r="E48489" t="s">
        <v>1015</v>
      </c>
      <c r="F48489" s="86">
        <v>139203557.24993199</v>
      </c>
    </row>
    <row r="48490" spans="1:6">
      <c r="A48490">
        <v>2021</v>
      </c>
      <c r="B48490" t="s">
        <v>1072</v>
      </c>
      <c r="C48490" t="s">
        <v>1022</v>
      </c>
      <c r="D48490" t="s">
        <v>972</v>
      </c>
      <c r="E48490" t="s">
        <v>1015</v>
      </c>
      <c r="F48490" s="86">
        <v>139861720.14062899</v>
      </c>
    </row>
    <row r="48491" spans="1:6">
      <c r="A48491">
        <v>2022</v>
      </c>
      <c r="B48491" t="s">
        <v>1072</v>
      </c>
      <c r="C48491" t="s">
        <v>1022</v>
      </c>
      <c r="D48491" t="s">
        <v>972</v>
      </c>
      <c r="E48491" t="s">
        <v>1015</v>
      </c>
      <c r="F48491" s="86">
        <v>140385408.26682699</v>
      </c>
    </row>
    <row r="48492" spans="1:6">
      <c r="A48492">
        <v>2023</v>
      </c>
      <c r="B48492" t="s">
        <v>1072</v>
      </c>
      <c r="C48492" t="s">
        <v>1022</v>
      </c>
      <c r="D48492" t="s">
        <v>972</v>
      </c>
      <c r="E48492" t="s">
        <v>1015</v>
      </c>
      <c r="F48492" s="86">
        <v>140769188.30970499</v>
      </c>
    </row>
    <row r="48493" spans="1:6">
      <c r="A48493">
        <v>2024</v>
      </c>
      <c r="B48493" t="s">
        <v>1072</v>
      </c>
      <c r="C48493" t="s">
        <v>1022</v>
      </c>
      <c r="D48493" t="s">
        <v>972</v>
      </c>
      <c r="E48493" t="s">
        <v>1015</v>
      </c>
      <c r="F48493" s="86">
        <v>141026002.72344199</v>
      </c>
    </row>
    <row r="48494" spans="1:6">
      <c r="A48494">
        <v>2025</v>
      </c>
      <c r="B48494" t="s">
        <v>1072</v>
      </c>
      <c r="C48494" t="s">
        <v>1022</v>
      </c>
      <c r="D48494" t="s">
        <v>972</v>
      </c>
      <c r="E48494" t="s">
        <v>1015</v>
      </c>
      <c r="F48494" s="86">
        <v>141194982.00611299</v>
      </c>
    </row>
    <row r="48495" spans="1:6">
      <c r="A48495">
        <v>2026</v>
      </c>
      <c r="B48495" t="s">
        <v>1072</v>
      </c>
      <c r="C48495" t="s">
        <v>1022</v>
      </c>
      <c r="D48495" t="s">
        <v>972</v>
      </c>
      <c r="E48495" t="s">
        <v>1015</v>
      </c>
      <c r="F48495" s="86">
        <v>141326467.27169201</v>
      </c>
    </row>
    <row r="48496" spans="1:6">
      <c r="A48496">
        <v>2027</v>
      </c>
      <c r="B48496" t="s">
        <v>1072</v>
      </c>
      <c r="C48496" t="s">
        <v>1022</v>
      </c>
      <c r="D48496" t="s">
        <v>972</v>
      </c>
      <c r="E48496" t="s">
        <v>1015</v>
      </c>
      <c r="F48496" s="86">
        <v>141503561.82653701</v>
      </c>
    </row>
    <row r="48497" spans="1:6">
      <c r="A48497">
        <v>2028</v>
      </c>
      <c r="B48497" t="s">
        <v>1072</v>
      </c>
      <c r="C48497" t="s">
        <v>1022</v>
      </c>
      <c r="D48497" t="s">
        <v>972</v>
      </c>
      <c r="E48497" t="s">
        <v>1015</v>
      </c>
      <c r="F48497" s="86">
        <v>141650794.72800899</v>
      </c>
    </row>
    <row r="48498" spans="1:6">
      <c r="A48498">
        <v>2029</v>
      </c>
      <c r="B48498" t="s">
        <v>1072</v>
      </c>
      <c r="C48498" t="s">
        <v>1022</v>
      </c>
      <c r="D48498" t="s">
        <v>972</v>
      </c>
      <c r="E48498" t="s">
        <v>1015</v>
      </c>
      <c r="F48498" s="86">
        <v>141807514.12942901</v>
      </c>
    </row>
    <row r="48499" spans="1:6">
      <c r="A48499">
        <v>2030</v>
      </c>
      <c r="B48499" t="s">
        <v>1072</v>
      </c>
      <c r="C48499" t="s">
        <v>1022</v>
      </c>
      <c r="D48499" t="s">
        <v>972</v>
      </c>
      <c r="E48499" t="s">
        <v>1015</v>
      </c>
      <c r="F48499" s="86">
        <v>141945968.15333599</v>
      </c>
    </row>
    <row r="48500" spans="1:6">
      <c r="A48500">
        <v>2031</v>
      </c>
      <c r="B48500" t="s">
        <v>1072</v>
      </c>
      <c r="C48500" t="s">
        <v>1022</v>
      </c>
      <c r="D48500" t="s">
        <v>972</v>
      </c>
      <c r="E48500" t="s">
        <v>1015</v>
      </c>
      <c r="F48500" s="86">
        <v>142216194.76954901</v>
      </c>
    </row>
    <row r="48501" spans="1:6">
      <c r="A48501">
        <v>2032</v>
      </c>
      <c r="B48501" t="s">
        <v>1072</v>
      </c>
      <c r="C48501" t="s">
        <v>1022</v>
      </c>
      <c r="D48501" t="s">
        <v>972</v>
      </c>
      <c r="E48501" t="s">
        <v>1015</v>
      </c>
      <c r="F48501" s="86">
        <v>142440460.67023799</v>
      </c>
    </row>
    <row r="48502" spans="1:6">
      <c r="A48502">
        <v>2033</v>
      </c>
      <c r="B48502" t="s">
        <v>1072</v>
      </c>
      <c r="C48502" t="s">
        <v>1022</v>
      </c>
      <c r="D48502" t="s">
        <v>972</v>
      </c>
      <c r="E48502" t="s">
        <v>1015</v>
      </c>
      <c r="F48502" s="86">
        <v>142799384.188577</v>
      </c>
    </row>
    <row r="48503" spans="1:6">
      <c r="A48503">
        <v>2034</v>
      </c>
      <c r="B48503" t="s">
        <v>1072</v>
      </c>
      <c r="C48503" t="s">
        <v>1022</v>
      </c>
      <c r="D48503" t="s">
        <v>972</v>
      </c>
      <c r="E48503" t="s">
        <v>1015</v>
      </c>
      <c r="F48503" s="86">
        <v>143167781.363911</v>
      </c>
    </row>
    <row r="48504" spans="1:6">
      <c r="A48504">
        <v>2035</v>
      </c>
      <c r="B48504" t="s">
        <v>1072</v>
      </c>
      <c r="C48504" t="s">
        <v>1022</v>
      </c>
      <c r="D48504" t="s">
        <v>972</v>
      </c>
      <c r="E48504" t="s">
        <v>1015</v>
      </c>
      <c r="F48504" s="86">
        <v>143696561.50612101</v>
      </c>
    </row>
    <row r="48505" spans="1:6">
      <c r="A48505">
        <v>2036</v>
      </c>
      <c r="B48505" t="s">
        <v>1072</v>
      </c>
      <c r="C48505" t="s">
        <v>1022</v>
      </c>
      <c r="D48505" t="s">
        <v>972</v>
      </c>
      <c r="E48505" t="s">
        <v>1015</v>
      </c>
      <c r="F48505" s="86">
        <v>144229076.548794</v>
      </c>
    </row>
    <row r="48506" spans="1:6">
      <c r="A48506">
        <v>2037</v>
      </c>
      <c r="B48506" t="s">
        <v>1072</v>
      </c>
      <c r="C48506" t="s">
        <v>1022</v>
      </c>
      <c r="D48506" t="s">
        <v>972</v>
      </c>
      <c r="E48506" t="s">
        <v>1015</v>
      </c>
      <c r="F48506" s="86">
        <v>144950616.97731999</v>
      </c>
    </row>
    <row r="48507" spans="1:6">
      <c r="A48507">
        <v>2038</v>
      </c>
      <c r="B48507" t="s">
        <v>1072</v>
      </c>
      <c r="C48507" t="s">
        <v>1022</v>
      </c>
      <c r="D48507" t="s">
        <v>972</v>
      </c>
      <c r="E48507" t="s">
        <v>1015</v>
      </c>
      <c r="F48507" s="86">
        <v>145711699.64382699</v>
      </c>
    </row>
    <row r="48508" spans="1:6">
      <c r="A48508">
        <v>2039</v>
      </c>
      <c r="B48508" t="s">
        <v>1072</v>
      </c>
      <c r="C48508" t="s">
        <v>1022</v>
      </c>
      <c r="D48508" t="s">
        <v>972</v>
      </c>
      <c r="E48508" t="s">
        <v>1015</v>
      </c>
      <c r="F48508" s="86">
        <v>146622663.55752301</v>
      </c>
    </row>
    <row r="48509" spans="1:6">
      <c r="A48509">
        <v>2040</v>
      </c>
      <c r="B48509" t="s">
        <v>1072</v>
      </c>
      <c r="C48509" t="s">
        <v>1022</v>
      </c>
      <c r="D48509" t="s">
        <v>972</v>
      </c>
      <c r="E48509" t="s">
        <v>1015</v>
      </c>
      <c r="F48509" s="86">
        <v>147584377.18450499</v>
      </c>
    </row>
    <row r="48510" spans="1:6">
      <c r="A48510">
        <v>2041</v>
      </c>
      <c r="B48510" t="s">
        <v>1072</v>
      </c>
      <c r="C48510" t="s">
        <v>1022</v>
      </c>
      <c r="D48510" t="s">
        <v>972</v>
      </c>
      <c r="E48510" t="s">
        <v>1015</v>
      </c>
      <c r="F48510" s="86">
        <v>146713138.333895</v>
      </c>
    </row>
    <row r="48511" spans="1:6">
      <c r="A48511">
        <v>2042</v>
      </c>
      <c r="B48511" t="s">
        <v>1072</v>
      </c>
      <c r="C48511" t="s">
        <v>1022</v>
      </c>
      <c r="D48511" t="s">
        <v>972</v>
      </c>
      <c r="E48511" t="s">
        <v>1015</v>
      </c>
      <c r="F48511" s="86">
        <v>145887574.47898</v>
      </c>
    </row>
    <row r="48512" spans="1:6">
      <c r="A48512">
        <v>2043</v>
      </c>
      <c r="B48512" t="s">
        <v>1072</v>
      </c>
      <c r="C48512" t="s">
        <v>1022</v>
      </c>
      <c r="D48512" t="s">
        <v>972</v>
      </c>
      <c r="E48512" t="s">
        <v>1015</v>
      </c>
      <c r="F48512" s="86">
        <v>145143651.212152</v>
      </c>
    </row>
    <row r="48513" spans="1:6">
      <c r="A48513">
        <v>2044</v>
      </c>
      <c r="B48513" t="s">
        <v>1072</v>
      </c>
      <c r="C48513" t="s">
        <v>1022</v>
      </c>
      <c r="D48513" t="s">
        <v>972</v>
      </c>
      <c r="E48513" t="s">
        <v>1015</v>
      </c>
      <c r="F48513" s="86">
        <v>144446094.409659</v>
      </c>
    </row>
    <row r="48514" spans="1:6">
      <c r="A48514">
        <v>2045</v>
      </c>
      <c r="B48514" t="s">
        <v>1072</v>
      </c>
      <c r="C48514" t="s">
        <v>1022</v>
      </c>
      <c r="D48514" t="s">
        <v>972</v>
      </c>
      <c r="E48514" t="s">
        <v>1015</v>
      </c>
      <c r="F48514" s="86">
        <v>143760127.28625101</v>
      </c>
    </row>
    <row r="48515" spans="1:6">
      <c r="A48515">
        <v>2046</v>
      </c>
      <c r="B48515" t="s">
        <v>1072</v>
      </c>
      <c r="C48515" t="s">
        <v>1022</v>
      </c>
      <c r="D48515" t="s">
        <v>972</v>
      </c>
      <c r="E48515" t="s">
        <v>1015</v>
      </c>
      <c r="F48515" s="86">
        <v>143121649.47850901</v>
      </c>
    </row>
    <row r="48516" spans="1:6">
      <c r="A48516">
        <v>2047</v>
      </c>
      <c r="B48516" t="s">
        <v>1072</v>
      </c>
      <c r="C48516" t="s">
        <v>1022</v>
      </c>
      <c r="D48516" t="s">
        <v>972</v>
      </c>
      <c r="E48516" t="s">
        <v>1015</v>
      </c>
      <c r="F48516" s="86">
        <v>142496505.76245701</v>
      </c>
    </row>
    <row r="48517" spans="1:6">
      <c r="A48517">
        <v>2048</v>
      </c>
      <c r="B48517" t="s">
        <v>1072</v>
      </c>
      <c r="C48517" t="s">
        <v>1022</v>
      </c>
      <c r="D48517" t="s">
        <v>972</v>
      </c>
      <c r="E48517" t="s">
        <v>1015</v>
      </c>
      <c r="F48517" s="86">
        <v>141852856.66592801</v>
      </c>
    </row>
    <row r="48518" spans="1:6">
      <c r="A48518">
        <v>2049</v>
      </c>
      <c r="B48518" t="s">
        <v>1072</v>
      </c>
      <c r="C48518" t="s">
        <v>1022</v>
      </c>
      <c r="D48518" t="s">
        <v>972</v>
      </c>
      <c r="E48518" t="s">
        <v>1015</v>
      </c>
      <c r="F48518" s="86">
        <v>141230311.08510301</v>
      </c>
    </row>
    <row r="48519" spans="1:6">
      <c r="A48519">
        <v>2050</v>
      </c>
      <c r="B48519" t="s">
        <v>1072</v>
      </c>
      <c r="C48519" t="s">
        <v>1022</v>
      </c>
      <c r="D48519" t="s">
        <v>972</v>
      </c>
      <c r="E48519" t="s">
        <v>1015</v>
      </c>
      <c r="F48519" s="86">
        <v>140601028.974767</v>
      </c>
    </row>
    <row r="48520" spans="1:6">
      <c r="A48520">
        <v>2017</v>
      </c>
      <c r="B48520" t="s">
        <v>1073</v>
      </c>
      <c r="C48520" t="s">
        <v>1022</v>
      </c>
      <c r="D48520" t="s">
        <v>972</v>
      </c>
      <c r="E48520" t="s">
        <v>1015</v>
      </c>
      <c r="F48520" s="86">
        <v>8624338.0213434193</v>
      </c>
    </row>
    <row r="48521" spans="1:6">
      <c r="A48521">
        <v>2018</v>
      </c>
      <c r="B48521" t="s">
        <v>1073</v>
      </c>
      <c r="C48521" t="s">
        <v>1022</v>
      </c>
      <c r="D48521" t="s">
        <v>972</v>
      </c>
      <c r="E48521" t="s">
        <v>1015</v>
      </c>
      <c r="F48521" s="86">
        <v>9016060.4878690299</v>
      </c>
    </row>
    <row r="48522" spans="1:6">
      <c r="A48522">
        <v>2019</v>
      </c>
      <c r="B48522" t="s">
        <v>1073</v>
      </c>
      <c r="C48522" t="s">
        <v>1022</v>
      </c>
      <c r="D48522" t="s">
        <v>972</v>
      </c>
      <c r="E48522" t="s">
        <v>1015</v>
      </c>
      <c r="F48522" s="86">
        <v>9105012.4472404197</v>
      </c>
    </row>
    <row r="48523" spans="1:6">
      <c r="A48523">
        <v>2020</v>
      </c>
      <c r="B48523" t="s">
        <v>1073</v>
      </c>
      <c r="C48523" t="s">
        <v>1022</v>
      </c>
      <c r="D48523" t="s">
        <v>972</v>
      </c>
      <c r="E48523" t="s">
        <v>1015</v>
      </c>
      <c r="F48523" s="86">
        <v>9177356.7871765606</v>
      </c>
    </row>
    <row r="48524" spans="1:6">
      <c r="A48524">
        <v>2021</v>
      </c>
      <c r="B48524" t="s">
        <v>1073</v>
      </c>
      <c r="C48524" t="s">
        <v>1022</v>
      </c>
      <c r="D48524" t="s">
        <v>972</v>
      </c>
      <c r="E48524" t="s">
        <v>1015</v>
      </c>
      <c r="F48524" s="86">
        <v>9241211.0658158604</v>
      </c>
    </row>
    <row r="48525" spans="1:6">
      <c r="A48525">
        <v>2022</v>
      </c>
      <c r="B48525" t="s">
        <v>1073</v>
      </c>
      <c r="C48525" t="s">
        <v>1022</v>
      </c>
      <c r="D48525" t="s">
        <v>972</v>
      </c>
      <c r="E48525" t="s">
        <v>1015</v>
      </c>
      <c r="F48525" s="86">
        <v>9295419.0789974909</v>
      </c>
    </row>
    <row r="48526" spans="1:6">
      <c r="A48526">
        <v>2023</v>
      </c>
      <c r="B48526" t="s">
        <v>1073</v>
      </c>
      <c r="C48526" t="s">
        <v>1022</v>
      </c>
      <c r="D48526" t="s">
        <v>972</v>
      </c>
      <c r="E48526" t="s">
        <v>1015</v>
      </c>
      <c r="F48526" s="86">
        <v>9339632.5419249609</v>
      </c>
    </row>
    <row r="48527" spans="1:6">
      <c r="A48527">
        <v>2024</v>
      </c>
      <c r="B48527" t="s">
        <v>1073</v>
      </c>
      <c r="C48527" t="s">
        <v>1022</v>
      </c>
      <c r="D48527" t="s">
        <v>972</v>
      </c>
      <c r="E48527" t="s">
        <v>1015</v>
      </c>
      <c r="F48527" s="86">
        <v>9373225.9829160403</v>
      </c>
    </row>
    <row r="48528" spans="1:6">
      <c r="A48528">
        <v>2025</v>
      </c>
      <c r="B48528" t="s">
        <v>1073</v>
      </c>
      <c r="C48528" t="s">
        <v>1022</v>
      </c>
      <c r="D48528" t="s">
        <v>972</v>
      </c>
      <c r="E48528" t="s">
        <v>1015</v>
      </c>
      <c r="F48528" s="86">
        <v>9406045.6793526597</v>
      </c>
    </row>
    <row r="48529" spans="1:6">
      <c r="A48529">
        <v>2026</v>
      </c>
      <c r="B48529" t="s">
        <v>1073</v>
      </c>
      <c r="C48529" t="s">
        <v>1022</v>
      </c>
      <c r="D48529" t="s">
        <v>972</v>
      </c>
      <c r="E48529" t="s">
        <v>1015</v>
      </c>
      <c r="F48529" s="86">
        <v>9437515.5340420697</v>
      </c>
    </row>
    <row r="48530" spans="1:6">
      <c r="A48530">
        <v>2027</v>
      </c>
      <c r="B48530" t="s">
        <v>1073</v>
      </c>
      <c r="C48530" t="s">
        <v>1022</v>
      </c>
      <c r="D48530" t="s">
        <v>972</v>
      </c>
      <c r="E48530" t="s">
        <v>1015</v>
      </c>
      <c r="F48530" s="86">
        <v>9466706.5623143893</v>
      </c>
    </row>
    <row r="48531" spans="1:6">
      <c r="A48531">
        <v>2028</v>
      </c>
      <c r="B48531" t="s">
        <v>1073</v>
      </c>
      <c r="C48531" t="s">
        <v>1022</v>
      </c>
      <c r="D48531" t="s">
        <v>972</v>
      </c>
      <c r="E48531" t="s">
        <v>1015</v>
      </c>
      <c r="F48531" s="86">
        <v>9494367.3462802507</v>
      </c>
    </row>
    <row r="48532" spans="1:6">
      <c r="A48532">
        <v>2029</v>
      </c>
      <c r="B48532" t="s">
        <v>1073</v>
      </c>
      <c r="C48532" t="s">
        <v>1022</v>
      </c>
      <c r="D48532" t="s">
        <v>972</v>
      </c>
      <c r="E48532" t="s">
        <v>1015</v>
      </c>
      <c r="F48532" s="86">
        <v>9513136.8334966004</v>
      </c>
    </row>
    <row r="48533" spans="1:6">
      <c r="A48533">
        <v>2030</v>
      </c>
      <c r="B48533" t="s">
        <v>1073</v>
      </c>
      <c r="C48533" t="s">
        <v>1022</v>
      </c>
      <c r="D48533" t="s">
        <v>972</v>
      </c>
      <c r="E48533" t="s">
        <v>1015</v>
      </c>
      <c r="F48533" s="86">
        <v>9535957.4035735596</v>
      </c>
    </row>
    <row r="48534" spans="1:6">
      <c r="A48534">
        <v>2031</v>
      </c>
      <c r="B48534" t="s">
        <v>1073</v>
      </c>
      <c r="C48534" t="s">
        <v>1022</v>
      </c>
      <c r="D48534" t="s">
        <v>972</v>
      </c>
      <c r="E48534" t="s">
        <v>1015</v>
      </c>
      <c r="F48534" s="86">
        <v>9558378.8241958991</v>
      </c>
    </row>
    <row r="48535" spans="1:6">
      <c r="A48535">
        <v>2032</v>
      </c>
      <c r="B48535" t="s">
        <v>1073</v>
      </c>
      <c r="C48535" t="s">
        <v>1022</v>
      </c>
      <c r="D48535" t="s">
        <v>972</v>
      </c>
      <c r="E48535" t="s">
        <v>1015</v>
      </c>
      <c r="F48535" s="86">
        <v>9582643.5158842299</v>
      </c>
    </row>
    <row r="48536" spans="1:6">
      <c r="A48536">
        <v>2033</v>
      </c>
      <c r="B48536" t="s">
        <v>1073</v>
      </c>
      <c r="C48536" t="s">
        <v>1022</v>
      </c>
      <c r="D48536" t="s">
        <v>972</v>
      </c>
      <c r="E48536" t="s">
        <v>1015</v>
      </c>
      <c r="F48536" s="86">
        <v>9608002.5580952596</v>
      </c>
    </row>
    <row r="48537" spans="1:6">
      <c r="A48537">
        <v>2034</v>
      </c>
      <c r="B48537" t="s">
        <v>1073</v>
      </c>
      <c r="C48537" t="s">
        <v>1022</v>
      </c>
      <c r="D48537" t="s">
        <v>972</v>
      </c>
      <c r="E48537" t="s">
        <v>1015</v>
      </c>
      <c r="F48537" s="86">
        <v>9637326.5022624694</v>
      </c>
    </row>
    <row r="48538" spans="1:6">
      <c r="A48538">
        <v>2035</v>
      </c>
      <c r="B48538" t="s">
        <v>1073</v>
      </c>
      <c r="C48538" t="s">
        <v>1022</v>
      </c>
      <c r="D48538" t="s">
        <v>972</v>
      </c>
      <c r="E48538" t="s">
        <v>1015</v>
      </c>
      <c r="F48538" s="86">
        <v>9667811.2184488792</v>
      </c>
    </row>
    <row r="48539" spans="1:6">
      <c r="A48539">
        <v>2036</v>
      </c>
      <c r="B48539" t="s">
        <v>1073</v>
      </c>
      <c r="C48539" t="s">
        <v>1022</v>
      </c>
      <c r="D48539" t="s">
        <v>972</v>
      </c>
      <c r="E48539" t="s">
        <v>1015</v>
      </c>
      <c r="F48539" s="86">
        <v>9711679.3161798008</v>
      </c>
    </row>
    <row r="48540" spans="1:6">
      <c r="A48540">
        <v>2037</v>
      </c>
      <c r="B48540" t="s">
        <v>1073</v>
      </c>
      <c r="C48540" t="s">
        <v>1022</v>
      </c>
      <c r="D48540" t="s">
        <v>972</v>
      </c>
      <c r="E48540" t="s">
        <v>1015</v>
      </c>
      <c r="F48540" s="86">
        <v>9760434.38381931</v>
      </c>
    </row>
    <row r="48541" spans="1:6">
      <c r="A48541">
        <v>2038</v>
      </c>
      <c r="B48541" t="s">
        <v>1073</v>
      </c>
      <c r="C48541" t="s">
        <v>1022</v>
      </c>
      <c r="D48541" t="s">
        <v>972</v>
      </c>
      <c r="E48541" t="s">
        <v>1015</v>
      </c>
      <c r="F48541" s="86">
        <v>9817757.6160012893</v>
      </c>
    </row>
    <row r="48542" spans="1:6">
      <c r="A48542">
        <v>2039</v>
      </c>
      <c r="B48542" t="s">
        <v>1073</v>
      </c>
      <c r="C48542" t="s">
        <v>1022</v>
      </c>
      <c r="D48542" t="s">
        <v>972</v>
      </c>
      <c r="E48542" t="s">
        <v>1015</v>
      </c>
      <c r="F48542" s="86">
        <v>9879721.0912489295</v>
      </c>
    </row>
    <row r="48543" spans="1:6">
      <c r="A48543">
        <v>2040</v>
      </c>
      <c r="B48543" t="s">
        <v>1073</v>
      </c>
      <c r="C48543" t="s">
        <v>1022</v>
      </c>
      <c r="D48543" t="s">
        <v>972</v>
      </c>
      <c r="E48543" t="s">
        <v>1015</v>
      </c>
      <c r="F48543" s="86">
        <v>9948544.6416096501</v>
      </c>
    </row>
    <row r="48544" spans="1:6">
      <c r="A48544">
        <v>2041</v>
      </c>
      <c r="B48544" t="s">
        <v>1073</v>
      </c>
      <c r="C48544" t="s">
        <v>1022</v>
      </c>
      <c r="D48544" t="s">
        <v>972</v>
      </c>
      <c r="E48544" t="s">
        <v>1015</v>
      </c>
      <c r="F48544" s="86">
        <v>9967750.7362677902</v>
      </c>
    </row>
    <row r="48545" spans="1:6">
      <c r="A48545">
        <v>2042</v>
      </c>
      <c r="B48545" t="s">
        <v>1073</v>
      </c>
      <c r="C48545" t="s">
        <v>1022</v>
      </c>
      <c r="D48545" t="s">
        <v>972</v>
      </c>
      <c r="E48545" t="s">
        <v>1015</v>
      </c>
      <c r="F48545" s="86">
        <v>9994724.31620875</v>
      </c>
    </row>
    <row r="48546" spans="1:6">
      <c r="A48546">
        <v>2043</v>
      </c>
      <c r="B48546" t="s">
        <v>1073</v>
      </c>
      <c r="C48546" t="s">
        <v>1022</v>
      </c>
      <c r="D48546" t="s">
        <v>972</v>
      </c>
      <c r="E48546" t="s">
        <v>1015</v>
      </c>
      <c r="F48546" s="86">
        <v>10024474.209075199</v>
      </c>
    </row>
    <row r="48547" spans="1:6">
      <c r="A48547">
        <v>2044</v>
      </c>
      <c r="B48547" t="s">
        <v>1073</v>
      </c>
      <c r="C48547" t="s">
        <v>1022</v>
      </c>
      <c r="D48547" t="s">
        <v>972</v>
      </c>
      <c r="E48547" t="s">
        <v>1015</v>
      </c>
      <c r="F48547" s="86">
        <v>10060853.573120801</v>
      </c>
    </row>
    <row r="48548" spans="1:6">
      <c r="A48548">
        <v>2045</v>
      </c>
      <c r="B48548" t="s">
        <v>1073</v>
      </c>
      <c r="C48548" t="s">
        <v>1022</v>
      </c>
      <c r="D48548" t="s">
        <v>972</v>
      </c>
      <c r="E48548" t="s">
        <v>1015</v>
      </c>
      <c r="F48548" s="86">
        <v>10098863.385190601</v>
      </c>
    </row>
    <row r="48549" spans="1:6">
      <c r="A48549">
        <v>2046</v>
      </c>
      <c r="B48549" t="s">
        <v>1073</v>
      </c>
      <c r="C48549" t="s">
        <v>1022</v>
      </c>
      <c r="D48549" t="s">
        <v>972</v>
      </c>
      <c r="E48549" t="s">
        <v>1015</v>
      </c>
      <c r="F48549" s="86">
        <v>10141976.8605999</v>
      </c>
    </row>
    <row r="48550" spans="1:6">
      <c r="A48550">
        <v>2047</v>
      </c>
      <c r="B48550" t="s">
        <v>1073</v>
      </c>
      <c r="C48550" t="s">
        <v>1022</v>
      </c>
      <c r="D48550" t="s">
        <v>972</v>
      </c>
      <c r="E48550" t="s">
        <v>1015</v>
      </c>
      <c r="F48550" s="86">
        <v>10184826.31731</v>
      </c>
    </row>
    <row r="48551" spans="1:6">
      <c r="A48551">
        <v>2048</v>
      </c>
      <c r="B48551" t="s">
        <v>1073</v>
      </c>
      <c r="C48551" t="s">
        <v>1022</v>
      </c>
      <c r="D48551" t="s">
        <v>972</v>
      </c>
      <c r="E48551" t="s">
        <v>1015</v>
      </c>
      <c r="F48551" s="86">
        <v>10231106.5827292</v>
      </c>
    </row>
    <row r="48552" spans="1:6">
      <c r="A48552">
        <v>2049</v>
      </c>
      <c r="B48552" t="s">
        <v>1073</v>
      </c>
      <c r="C48552" t="s">
        <v>1022</v>
      </c>
      <c r="D48552" t="s">
        <v>972</v>
      </c>
      <c r="E48552" t="s">
        <v>1015</v>
      </c>
      <c r="F48552" s="86">
        <v>10275524.645586999</v>
      </c>
    </row>
    <row r="48553" spans="1:6">
      <c r="A48553">
        <v>2050</v>
      </c>
      <c r="B48553" t="s">
        <v>1073</v>
      </c>
      <c r="C48553" t="s">
        <v>1022</v>
      </c>
      <c r="D48553" t="s">
        <v>972</v>
      </c>
      <c r="E48553" t="s">
        <v>1015</v>
      </c>
      <c r="F48553" s="86">
        <v>10322136.7575339</v>
      </c>
    </row>
    <row r="48554" spans="1:6">
      <c r="A48554">
        <v>2017</v>
      </c>
      <c r="B48554" t="s">
        <v>1012</v>
      </c>
      <c r="C48554" t="s">
        <v>1022</v>
      </c>
      <c r="D48554" t="s">
        <v>1017</v>
      </c>
      <c r="E48554" t="s">
        <v>1019</v>
      </c>
      <c r="F48554" s="86">
        <v>5523389.7805763101</v>
      </c>
    </row>
    <row r="48555" spans="1:6">
      <c r="A48555">
        <v>2018</v>
      </c>
      <c r="B48555" t="s">
        <v>1012</v>
      </c>
      <c r="C48555" t="s">
        <v>1022</v>
      </c>
      <c r="D48555" t="s">
        <v>1017</v>
      </c>
      <c r="E48555" t="s">
        <v>1019</v>
      </c>
      <c r="F48555" s="86">
        <v>4329836.7935557999</v>
      </c>
    </row>
    <row r="48556" spans="1:6">
      <c r="A48556">
        <v>2019</v>
      </c>
      <c r="B48556" t="s">
        <v>1012</v>
      </c>
      <c r="C48556" t="s">
        <v>1022</v>
      </c>
      <c r="D48556" t="s">
        <v>1017</v>
      </c>
      <c r="E48556" t="s">
        <v>1019</v>
      </c>
      <c r="F48556" s="86">
        <v>3948562.9425665601</v>
      </c>
    </row>
    <row r="48557" spans="1:6">
      <c r="A48557">
        <v>2020</v>
      </c>
      <c r="B48557" t="s">
        <v>1012</v>
      </c>
      <c r="C48557" t="s">
        <v>1022</v>
      </c>
      <c r="D48557" t="s">
        <v>1017</v>
      </c>
      <c r="E48557" t="s">
        <v>1019</v>
      </c>
      <c r="F48557" s="86">
        <v>3801227.6795816501</v>
      </c>
    </row>
    <row r="48558" spans="1:6">
      <c r="A48558">
        <v>2021</v>
      </c>
      <c r="B48558" t="s">
        <v>1012</v>
      </c>
      <c r="C48558" t="s">
        <v>1022</v>
      </c>
      <c r="D48558" t="s">
        <v>1017</v>
      </c>
      <c r="E48558" t="s">
        <v>1019</v>
      </c>
      <c r="F48558" s="86">
        <v>3757787.07672201</v>
      </c>
    </row>
    <row r="48559" spans="1:6">
      <c r="A48559">
        <v>2022</v>
      </c>
      <c r="B48559" t="s">
        <v>1012</v>
      </c>
      <c r="C48559" t="s">
        <v>1022</v>
      </c>
      <c r="D48559" t="s">
        <v>1017</v>
      </c>
      <c r="E48559" t="s">
        <v>1019</v>
      </c>
      <c r="F48559" s="86">
        <v>3744087.4557427601</v>
      </c>
    </row>
    <row r="48560" spans="1:6">
      <c r="A48560">
        <v>2023</v>
      </c>
      <c r="B48560" t="s">
        <v>1012</v>
      </c>
      <c r="C48560" t="s">
        <v>1022</v>
      </c>
      <c r="D48560" t="s">
        <v>1017</v>
      </c>
      <c r="E48560" t="s">
        <v>1019</v>
      </c>
      <c r="F48560" s="86">
        <v>3731118.6428552298</v>
      </c>
    </row>
    <row r="48561" spans="1:6">
      <c r="A48561">
        <v>2024</v>
      </c>
      <c r="B48561" t="s">
        <v>1012</v>
      </c>
      <c r="C48561" t="s">
        <v>1022</v>
      </c>
      <c r="D48561" t="s">
        <v>1017</v>
      </c>
      <c r="E48561" t="s">
        <v>1019</v>
      </c>
      <c r="F48561" s="86">
        <v>3721596.09678749</v>
      </c>
    </row>
    <row r="48562" spans="1:6">
      <c r="A48562">
        <v>2025</v>
      </c>
      <c r="B48562" t="s">
        <v>1012</v>
      </c>
      <c r="C48562" t="s">
        <v>1022</v>
      </c>
      <c r="D48562" t="s">
        <v>1017</v>
      </c>
      <c r="E48562" t="s">
        <v>1019</v>
      </c>
      <c r="F48562" s="86">
        <v>3720312.22744236</v>
      </c>
    </row>
    <row r="48563" spans="1:6">
      <c r="A48563">
        <v>2026</v>
      </c>
      <c r="B48563" t="s">
        <v>1012</v>
      </c>
      <c r="C48563" t="s">
        <v>1022</v>
      </c>
      <c r="D48563" t="s">
        <v>1017</v>
      </c>
      <c r="E48563" t="s">
        <v>1019</v>
      </c>
      <c r="F48563" s="86">
        <v>3728598.4373786501</v>
      </c>
    </row>
    <row r="48564" spans="1:6">
      <c r="A48564">
        <v>2027</v>
      </c>
      <c r="B48564" t="s">
        <v>1012</v>
      </c>
      <c r="C48564" t="s">
        <v>1022</v>
      </c>
      <c r="D48564" t="s">
        <v>1017</v>
      </c>
      <c r="E48564" t="s">
        <v>1019</v>
      </c>
      <c r="F48564" s="86">
        <v>3738790.7963618301</v>
      </c>
    </row>
    <row r="48565" spans="1:6">
      <c r="A48565">
        <v>2028</v>
      </c>
      <c r="B48565" t="s">
        <v>1012</v>
      </c>
      <c r="C48565" t="s">
        <v>1022</v>
      </c>
      <c r="D48565" t="s">
        <v>1017</v>
      </c>
      <c r="E48565" t="s">
        <v>1019</v>
      </c>
      <c r="F48565" s="86">
        <v>3747757.4265493401</v>
      </c>
    </row>
    <row r="48566" spans="1:6">
      <c r="A48566">
        <v>2029</v>
      </c>
      <c r="B48566" t="s">
        <v>1012</v>
      </c>
      <c r="C48566" t="s">
        <v>1022</v>
      </c>
      <c r="D48566" t="s">
        <v>1017</v>
      </c>
      <c r="E48566" t="s">
        <v>1019</v>
      </c>
      <c r="F48566" s="86">
        <v>3754711.9715907401</v>
      </c>
    </row>
    <row r="48567" spans="1:6">
      <c r="A48567">
        <v>2030</v>
      </c>
      <c r="B48567" t="s">
        <v>1012</v>
      </c>
      <c r="C48567" t="s">
        <v>1022</v>
      </c>
      <c r="D48567" t="s">
        <v>1017</v>
      </c>
      <c r="E48567" t="s">
        <v>1019</v>
      </c>
      <c r="F48567" s="86">
        <v>3765886.1521080001</v>
      </c>
    </row>
    <row r="48568" spans="1:6">
      <c r="A48568">
        <v>2031</v>
      </c>
      <c r="B48568" t="s">
        <v>1012</v>
      </c>
      <c r="C48568" t="s">
        <v>1022</v>
      </c>
      <c r="D48568" t="s">
        <v>1017</v>
      </c>
      <c r="E48568" t="s">
        <v>1019</v>
      </c>
      <c r="F48568" s="86">
        <v>3781413.83156812</v>
      </c>
    </row>
    <row r="48569" spans="1:6">
      <c r="A48569">
        <v>2032</v>
      </c>
      <c r="B48569" t="s">
        <v>1012</v>
      </c>
      <c r="C48569" t="s">
        <v>1022</v>
      </c>
      <c r="D48569" t="s">
        <v>1017</v>
      </c>
      <c r="E48569" t="s">
        <v>1019</v>
      </c>
      <c r="F48569" s="86">
        <v>3802841.7128179302</v>
      </c>
    </row>
    <row r="48570" spans="1:6">
      <c r="A48570">
        <v>2033</v>
      </c>
      <c r="B48570" t="s">
        <v>1012</v>
      </c>
      <c r="C48570" t="s">
        <v>1022</v>
      </c>
      <c r="D48570" t="s">
        <v>1017</v>
      </c>
      <c r="E48570" t="s">
        <v>1019</v>
      </c>
      <c r="F48570" s="86">
        <v>3828389.72530556</v>
      </c>
    </row>
    <row r="48571" spans="1:6">
      <c r="A48571">
        <v>2034</v>
      </c>
      <c r="B48571" t="s">
        <v>1012</v>
      </c>
      <c r="C48571" t="s">
        <v>1022</v>
      </c>
      <c r="D48571" t="s">
        <v>1017</v>
      </c>
      <c r="E48571" t="s">
        <v>1019</v>
      </c>
      <c r="F48571" s="86">
        <v>3854882.3060391499</v>
      </c>
    </row>
    <row r="48572" spans="1:6">
      <c r="A48572">
        <v>2035</v>
      </c>
      <c r="B48572" t="s">
        <v>1012</v>
      </c>
      <c r="C48572" t="s">
        <v>1022</v>
      </c>
      <c r="D48572" t="s">
        <v>1017</v>
      </c>
      <c r="E48572" t="s">
        <v>1019</v>
      </c>
      <c r="F48572" s="86">
        <v>3880869.8624057299</v>
      </c>
    </row>
    <row r="48573" spans="1:6">
      <c r="A48573">
        <v>2036</v>
      </c>
      <c r="B48573" t="s">
        <v>1012</v>
      </c>
      <c r="C48573" t="s">
        <v>1022</v>
      </c>
      <c r="D48573" t="s">
        <v>1017</v>
      </c>
      <c r="E48573" t="s">
        <v>1019</v>
      </c>
      <c r="F48573" s="86">
        <v>3903446.3215223099</v>
      </c>
    </row>
    <row r="48574" spans="1:6">
      <c r="A48574">
        <v>2037</v>
      </c>
      <c r="B48574" t="s">
        <v>1012</v>
      </c>
      <c r="C48574" t="s">
        <v>1022</v>
      </c>
      <c r="D48574" t="s">
        <v>1017</v>
      </c>
      <c r="E48574" t="s">
        <v>1019</v>
      </c>
      <c r="F48574" s="86">
        <v>3923292.7584323301</v>
      </c>
    </row>
    <row r="48575" spans="1:6">
      <c r="A48575">
        <v>2038</v>
      </c>
      <c r="B48575" t="s">
        <v>1012</v>
      </c>
      <c r="C48575" t="s">
        <v>1022</v>
      </c>
      <c r="D48575" t="s">
        <v>1017</v>
      </c>
      <c r="E48575" t="s">
        <v>1019</v>
      </c>
      <c r="F48575" s="86">
        <v>3941133.8484218498</v>
      </c>
    </row>
    <row r="48576" spans="1:6">
      <c r="A48576">
        <v>2039</v>
      </c>
      <c r="B48576" t="s">
        <v>1012</v>
      </c>
      <c r="C48576" t="s">
        <v>1022</v>
      </c>
      <c r="D48576" t="s">
        <v>1017</v>
      </c>
      <c r="E48576" t="s">
        <v>1019</v>
      </c>
      <c r="F48576" s="86">
        <v>3957470.9860875602</v>
      </c>
    </row>
    <row r="48577" spans="1:6">
      <c r="A48577">
        <v>2040</v>
      </c>
      <c r="B48577" t="s">
        <v>1012</v>
      </c>
      <c r="C48577" t="s">
        <v>1022</v>
      </c>
      <c r="D48577" t="s">
        <v>1017</v>
      </c>
      <c r="E48577" t="s">
        <v>1019</v>
      </c>
      <c r="F48577" s="86">
        <v>3972763.6256401399</v>
      </c>
    </row>
    <row r="48578" spans="1:6">
      <c r="A48578">
        <v>2041</v>
      </c>
      <c r="B48578" t="s">
        <v>1012</v>
      </c>
      <c r="C48578" t="s">
        <v>1022</v>
      </c>
      <c r="D48578" t="s">
        <v>1017</v>
      </c>
      <c r="E48578" t="s">
        <v>1019</v>
      </c>
      <c r="F48578" s="86">
        <v>3973078.8111002999</v>
      </c>
    </row>
    <row r="48579" spans="1:6">
      <c r="A48579">
        <v>2042</v>
      </c>
      <c r="B48579" t="s">
        <v>1012</v>
      </c>
      <c r="C48579" t="s">
        <v>1022</v>
      </c>
      <c r="D48579" t="s">
        <v>1017</v>
      </c>
      <c r="E48579" t="s">
        <v>1019</v>
      </c>
      <c r="F48579" s="86">
        <v>3974237.0100578801</v>
      </c>
    </row>
    <row r="48580" spans="1:6">
      <c r="A48580">
        <v>2043</v>
      </c>
      <c r="B48580" t="s">
        <v>1012</v>
      </c>
      <c r="C48580" t="s">
        <v>1022</v>
      </c>
      <c r="D48580" t="s">
        <v>1017</v>
      </c>
      <c r="E48580" t="s">
        <v>1019</v>
      </c>
      <c r="F48580" s="86">
        <v>3976730.5153065599</v>
      </c>
    </row>
    <row r="48581" spans="1:6">
      <c r="A48581">
        <v>2044</v>
      </c>
      <c r="B48581" t="s">
        <v>1012</v>
      </c>
      <c r="C48581" t="s">
        <v>1022</v>
      </c>
      <c r="D48581" t="s">
        <v>1017</v>
      </c>
      <c r="E48581" t="s">
        <v>1019</v>
      </c>
      <c r="F48581" s="86">
        <v>3980885.5887245899</v>
      </c>
    </row>
    <row r="48582" spans="1:6">
      <c r="A48582">
        <v>2045</v>
      </c>
      <c r="B48582" t="s">
        <v>1012</v>
      </c>
      <c r="C48582" t="s">
        <v>1022</v>
      </c>
      <c r="D48582" t="s">
        <v>1017</v>
      </c>
      <c r="E48582" t="s">
        <v>1019</v>
      </c>
      <c r="F48582" s="86">
        <v>3986610.2703871499</v>
      </c>
    </row>
    <row r="48583" spans="1:6">
      <c r="A48583">
        <v>2046</v>
      </c>
      <c r="B48583" t="s">
        <v>1012</v>
      </c>
      <c r="C48583" t="s">
        <v>1022</v>
      </c>
      <c r="D48583" t="s">
        <v>1017</v>
      </c>
      <c r="E48583" t="s">
        <v>1019</v>
      </c>
      <c r="F48583" s="86">
        <v>3993690.4560177098</v>
      </c>
    </row>
    <row r="48584" spans="1:6">
      <c r="A48584">
        <v>2047</v>
      </c>
      <c r="B48584" t="s">
        <v>1012</v>
      </c>
      <c r="C48584" t="s">
        <v>1022</v>
      </c>
      <c r="D48584" t="s">
        <v>1017</v>
      </c>
      <c r="E48584" t="s">
        <v>1019</v>
      </c>
      <c r="F48584" s="86">
        <v>4001808.5125343301</v>
      </c>
    </row>
    <row r="48585" spans="1:6">
      <c r="A48585">
        <v>2048</v>
      </c>
      <c r="B48585" t="s">
        <v>1012</v>
      </c>
      <c r="C48585" t="s">
        <v>1022</v>
      </c>
      <c r="D48585" t="s">
        <v>1017</v>
      </c>
      <c r="E48585" t="s">
        <v>1019</v>
      </c>
      <c r="F48585" s="86">
        <v>4010635.1908736201</v>
      </c>
    </row>
    <row r="48586" spans="1:6">
      <c r="A48586">
        <v>2049</v>
      </c>
      <c r="B48586" t="s">
        <v>1012</v>
      </c>
      <c r="C48586" t="s">
        <v>1022</v>
      </c>
      <c r="D48586" t="s">
        <v>1017</v>
      </c>
      <c r="E48586" t="s">
        <v>1019</v>
      </c>
      <c r="F48586" s="86">
        <v>4019963.62286855</v>
      </c>
    </row>
    <row r="48587" spans="1:6">
      <c r="A48587">
        <v>2050</v>
      </c>
      <c r="B48587" t="s">
        <v>1012</v>
      </c>
      <c r="C48587" t="s">
        <v>1022</v>
      </c>
      <c r="D48587" t="s">
        <v>1017</v>
      </c>
      <c r="E48587" t="s">
        <v>1019</v>
      </c>
      <c r="F48587" s="86">
        <v>4029694.9546623202</v>
      </c>
    </row>
    <row r="48588" spans="1:6">
      <c r="A48588">
        <v>2017</v>
      </c>
      <c r="B48588" t="s">
        <v>1024</v>
      </c>
      <c r="C48588" t="s">
        <v>1022</v>
      </c>
      <c r="D48588" t="s">
        <v>1017</v>
      </c>
      <c r="E48588" t="s">
        <v>1019</v>
      </c>
      <c r="F48588" s="86">
        <v>738562.59406702896</v>
      </c>
    </row>
    <row r="48589" spans="1:6">
      <c r="A48589">
        <v>2018</v>
      </c>
      <c r="B48589" t="s">
        <v>1024</v>
      </c>
      <c r="C48589" t="s">
        <v>1022</v>
      </c>
      <c r="D48589" t="s">
        <v>1017</v>
      </c>
      <c r="E48589" t="s">
        <v>1019</v>
      </c>
      <c r="F48589" s="86">
        <v>630638.33371467202</v>
      </c>
    </row>
    <row r="48590" spans="1:6">
      <c r="A48590">
        <v>2019</v>
      </c>
      <c r="B48590" t="s">
        <v>1024</v>
      </c>
      <c r="C48590" t="s">
        <v>1022</v>
      </c>
      <c r="D48590" t="s">
        <v>1017</v>
      </c>
      <c r="E48590" t="s">
        <v>1019</v>
      </c>
      <c r="F48590" s="86">
        <v>595621.72313744505</v>
      </c>
    </row>
    <row r="48591" spans="1:6">
      <c r="A48591">
        <v>2020</v>
      </c>
      <c r="B48591" t="s">
        <v>1024</v>
      </c>
      <c r="C48591" t="s">
        <v>1022</v>
      </c>
      <c r="D48591" t="s">
        <v>1017</v>
      </c>
      <c r="E48591" t="s">
        <v>1019</v>
      </c>
      <c r="F48591" s="86">
        <v>581877.88784005004</v>
      </c>
    </row>
    <row r="48592" spans="1:6">
      <c r="A48592">
        <v>2021</v>
      </c>
      <c r="B48592" t="s">
        <v>1024</v>
      </c>
      <c r="C48592" t="s">
        <v>1022</v>
      </c>
      <c r="D48592" t="s">
        <v>1017</v>
      </c>
      <c r="E48592" t="s">
        <v>1019</v>
      </c>
      <c r="F48592" s="86">
        <v>577705.14139371703</v>
      </c>
    </row>
    <row r="48593" spans="1:6">
      <c r="A48593">
        <v>2022</v>
      </c>
      <c r="B48593" t="s">
        <v>1024</v>
      </c>
      <c r="C48593" t="s">
        <v>1022</v>
      </c>
      <c r="D48593" t="s">
        <v>1017</v>
      </c>
      <c r="E48593" t="s">
        <v>1019</v>
      </c>
      <c r="F48593" s="86">
        <v>576092.35644997098</v>
      </c>
    </row>
    <row r="48594" spans="1:6">
      <c r="A48594">
        <v>2023</v>
      </c>
      <c r="B48594" t="s">
        <v>1024</v>
      </c>
      <c r="C48594" t="s">
        <v>1022</v>
      </c>
      <c r="D48594" t="s">
        <v>1017</v>
      </c>
      <c r="E48594" t="s">
        <v>1019</v>
      </c>
      <c r="F48594" s="86">
        <v>574595.65904969105</v>
      </c>
    </row>
    <row r="48595" spans="1:6">
      <c r="A48595">
        <v>2024</v>
      </c>
      <c r="B48595" t="s">
        <v>1024</v>
      </c>
      <c r="C48595" t="s">
        <v>1022</v>
      </c>
      <c r="D48595" t="s">
        <v>1017</v>
      </c>
      <c r="E48595" t="s">
        <v>1019</v>
      </c>
      <c r="F48595" s="86">
        <v>573515.44406634395</v>
      </c>
    </row>
    <row r="48596" spans="1:6">
      <c r="A48596">
        <v>2025</v>
      </c>
      <c r="B48596" t="s">
        <v>1024</v>
      </c>
      <c r="C48596" t="s">
        <v>1022</v>
      </c>
      <c r="D48596" t="s">
        <v>1017</v>
      </c>
      <c r="E48596" t="s">
        <v>1019</v>
      </c>
      <c r="F48596" s="86">
        <v>574223.846998372</v>
      </c>
    </row>
    <row r="48597" spans="1:6">
      <c r="A48597">
        <v>2026</v>
      </c>
      <c r="B48597" t="s">
        <v>1024</v>
      </c>
      <c r="C48597" t="s">
        <v>1022</v>
      </c>
      <c r="D48597" t="s">
        <v>1017</v>
      </c>
      <c r="E48597" t="s">
        <v>1019</v>
      </c>
      <c r="F48597" s="86">
        <v>576703.24066502997</v>
      </c>
    </row>
    <row r="48598" spans="1:6">
      <c r="A48598">
        <v>2027</v>
      </c>
      <c r="B48598" t="s">
        <v>1024</v>
      </c>
      <c r="C48598" t="s">
        <v>1022</v>
      </c>
      <c r="D48598" t="s">
        <v>1017</v>
      </c>
      <c r="E48598" t="s">
        <v>1019</v>
      </c>
      <c r="F48598" s="86">
        <v>579751.52121115895</v>
      </c>
    </row>
    <row r="48599" spans="1:6">
      <c r="A48599">
        <v>2028</v>
      </c>
      <c r="B48599" t="s">
        <v>1024</v>
      </c>
      <c r="C48599" t="s">
        <v>1022</v>
      </c>
      <c r="D48599" t="s">
        <v>1017</v>
      </c>
      <c r="E48599" t="s">
        <v>1019</v>
      </c>
      <c r="F48599" s="86">
        <v>582705.11548991303</v>
      </c>
    </row>
    <row r="48600" spans="1:6">
      <c r="A48600">
        <v>2029</v>
      </c>
      <c r="B48600" t="s">
        <v>1024</v>
      </c>
      <c r="C48600" t="s">
        <v>1022</v>
      </c>
      <c r="D48600" t="s">
        <v>1017</v>
      </c>
      <c r="E48600" t="s">
        <v>1019</v>
      </c>
      <c r="F48600" s="86">
        <v>585711.33330855495</v>
      </c>
    </row>
    <row r="48601" spans="1:6">
      <c r="A48601">
        <v>2030</v>
      </c>
      <c r="B48601" t="s">
        <v>1024</v>
      </c>
      <c r="C48601" t="s">
        <v>1022</v>
      </c>
      <c r="D48601" t="s">
        <v>1017</v>
      </c>
      <c r="E48601" t="s">
        <v>1019</v>
      </c>
      <c r="F48601" s="86">
        <v>589086.48512433702</v>
      </c>
    </row>
    <row r="48602" spans="1:6">
      <c r="A48602">
        <v>2031</v>
      </c>
      <c r="B48602" t="s">
        <v>1024</v>
      </c>
      <c r="C48602" t="s">
        <v>1022</v>
      </c>
      <c r="D48602" t="s">
        <v>1017</v>
      </c>
      <c r="E48602" t="s">
        <v>1019</v>
      </c>
      <c r="F48602" s="86">
        <v>593294.74342648499</v>
      </c>
    </row>
    <row r="48603" spans="1:6">
      <c r="A48603">
        <v>2032</v>
      </c>
      <c r="B48603" t="s">
        <v>1024</v>
      </c>
      <c r="C48603" t="s">
        <v>1022</v>
      </c>
      <c r="D48603" t="s">
        <v>1017</v>
      </c>
      <c r="E48603" t="s">
        <v>1019</v>
      </c>
      <c r="F48603" s="86">
        <v>598258.228822037</v>
      </c>
    </row>
    <row r="48604" spans="1:6">
      <c r="A48604">
        <v>2033</v>
      </c>
      <c r="B48604" t="s">
        <v>1024</v>
      </c>
      <c r="C48604" t="s">
        <v>1022</v>
      </c>
      <c r="D48604" t="s">
        <v>1017</v>
      </c>
      <c r="E48604" t="s">
        <v>1019</v>
      </c>
      <c r="F48604" s="86">
        <v>603739.02820178994</v>
      </c>
    </row>
    <row r="48605" spans="1:6">
      <c r="A48605">
        <v>2034</v>
      </c>
      <c r="B48605" t="s">
        <v>1024</v>
      </c>
      <c r="C48605" t="s">
        <v>1022</v>
      </c>
      <c r="D48605" t="s">
        <v>1017</v>
      </c>
      <c r="E48605" t="s">
        <v>1019</v>
      </c>
      <c r="F48605" s="86">
        <v>609199.89497938205</v>
      </c>
    </row>
    <row r="48606" spans="1:6">
      <c r="A48606">
        <v>2035</v>
      </c>
      <c r="B48606" t="s">
        <v>1024</v>
      </c>
      <c r="C48606" t="s">
        <v>1022</v>
      </c>
      <c r="D48606" t="s">
        <v>1017</v>
      </c>
      <c r="E48606" t="s">
        <v>1019</v>
      </c>
      <c r="F48606" s="86">
        <v>614666.852977506</v>
      </c>
    </row>
    <row r="48607" spans="1:6">
      <c r="A48607">
        <v>2036</v>
      </c>
      <c r="B48607" t="s">
        <v>1024</v>
      </c>
      <c r="C48607" t="s">
        <v>1022</v>
      </c>
      <c r="D48607" t="s">
        <v>1017</v>
      </c>
      <c r="E48607" t="s">
        <v>1019</v>
      </c>
      <c r="F48607" s="86">
        <v>619186.81717015</v>
      </c>
    </row>
    <row r="48608" spans="1:6">
      <c r="A48608">
        <v>2037</v>
      </c>
      <c r="B48608" t="s">
        <v>1024</v>
      </c>
      <c r="C48608" t="s">
        <v>1022</v>
      </c>
      <c r="D48608" t="s">
        <v>1017</v>
      </c>
      <c r="E48608" t="s">
        <v>1019</v>
      </c>
      <c r="F48608" s="86">
        <v>623362.95834231901</v>
      </c>
    </row>
    <row r="48609" spans="1:6">
      <c r="A48609">
        <v>2038</v>
      </c>
      <c r="B48609" t="s">
        <v>1024</v>
      </c>
      <c r="C48609" t="s">
        <v>1022</v>
      </c>
      <c r="D48609" t="s">
        <v>1017</v>
      </c>
      <c r="E48609" t="s">
        <v>1019</v>
      </c>
      <c r="F48609" s="86">
        <v>627323.49165074003</v>
      </c>
    </row>
    <row r="48610" spans="1:6">
      <c r="A48610">
        <v>2039</v>
      </c>
      <c r="B48610" t="s">
        <v>1024</v>
      </c>
      <c r="C48610" t="s">
        <v>1022</v>
      </c>
      <c r="D48610" t="s">
        <v>1017</v>
      </c>
      <c r="E48610" t="s">
        <v>1019</v>
      </c>
      <c r="F48610" s="86">
        <v>631133.222056314</v>
      </c>
    </row>
    <row r="48611" spans="1:6">
      <c r="A48611">
        <v>2040</v>
      </c>
      <c r="B48611" t="s">
        <v>1024</v>
      </c>
      <c r="C48611" t="s">
        <v>1022</v>
      </c>
      <c r="D48611" t="s">
        <v>1017</v>
      </c>
      <c r="E48611" t="s">
        <v>1019</v>
      </c>
      <c r="F48611" s="86">
        <v>634826.83536994399</v>
      </c>
    </row>
    <row r="48612" spans="1:6">
      <c r="A48612">
        <v>2041</v>
      </c>
      <c r="B48612" t="s">
        <v>1024</v>
      </c>
      <c r="C48612" t="s">
        <v>1022</v>
      </c>
      <c r="D48612" t="s">
        <v>1017</v>
      </c>
      <c r="E48612" t="s">
        <v>1019</v>
      </c>
      <c r="F48612" s="86">
        <v>637076.59712631197</v>
      </c>
    </row>
    <row r="48613" spans="1:6">
      <c r="A48613">
        <v>2042</v>
      </c>
      <c r="B48613" t="s">
        <v>1024</v>
      </c>
      <c r="C48613" t="s">
        <v>1022</v>
      </c>
      <c r="D48613" t="s">
        <v>1017</v>
      </c>
      <c r="E48613" t="s">
        <v>1019</v>
      </c>
      <c r="F48613" s="86">
        <v>639445.24082914705</v>
      </c>
    </row>
    <row r="48614" spans="1:6">
      <c r="A48614">
        <v>2043</v>
      </c>
      <c r="B48614" t="s">
        <v>1024</v>
      </c>
      <c r="C48614" t="s">
        <v>1022</v>
      </c>
      <c r="D48614" t="s">
        <v>1017</v>
      </c>
      <c r="E48614" t="s">
        <v>1019</v>
      </c>
      <c r="F48614" s="86">
        <v>641989.72473703697</v>
      </c>
    </row>
    <row r="48615" spans="1:6">
      <c r="A48615">
        <v>2044</v>
      </c>
      <c r="B48615" t="s">
        <v>1024</v>
      </c>
      <c r="C48615" t="s">
        <v>1022</v>
      </c>
      <c r="D48615" t="s">
        <v>1017</v>
      </c>
      <c r="E48615" t="s">
        <v>1019</v>
      </c>
      <c r="F48615" s="86">
        <v>644744.39493341104</v>
      </c>
    </row>
    <row r="48616" spans="1:6">
      <c r="A48616">
        <v>2045</v>
      </c>
      <c r="B48616" t="s">
        <v>1024</v>
      </c>
      <c r="C48616" t="s">
        <v>1022</v>
      </c>
      <c r="D48616" t="s">
        <v>1017</v>
      </c>
      <c r="E48616" t="s">
        <v>1019</v>
      </c>
      <c r="F48616" s="86">
        <v>647718.81312866102</v>
      </c>
    </row>
    <row r="48617" spans="1:6">
      <c r="A48617">
        <v>2046</v>
      </c>
      <c r="B48617" t="s">
        <v>1024</v>
      </c>
      <c r="C48617" t="s">
        <v>1022</v>
      </c>
      <c r="D48617" t="s">
        <v>1017</v>
      </c>
      <c r="E48617" t="s">
        <v>1019</v>
      </c>
      <c r="F48617" s="86">
        <v>650871.18872415798</v>
      </c>
    </row>
    <row r="48618" spans="1:6">
      <c r="A48618">
        <v>2047</v>
      </c>
      <c r="B48618" t="s">
        <v>1024</v>
      </c>
      <c r="C48618" t="s">
        <v>1022</v>
      </c>
      <c r="D48618" t="s">
        <v>1017</v>
      </c>
      <c r="E48618" t="s">
        <v>1019</v>
      </c>
      <c r="F48618" s="86">
        <v>654186.14866294304</v>
      </c>
    </row>
    <row r="48619" spans="1:6">
      <c r="A48619">
        <v>2048</v>
      </c>
      <c r="B48619" t="s">
        <v>1024</v>
      </c>
      <c r="C48619" t="s">
        <v>1022</v>
      </c>
      <c r="D48619" t="s">
        <v>1017</v>
      </c>
      <c r="E48619" t="s">
        <v>1019</v>
      </c>
      <c r="F48619" s="86">
        <v>657615.59392353904</v>
      </c>
    </row>
    <row r="48620" spans="1:6">
      <c r="A48620">
        <v>2049</v>
      </c>
      <c r="B48620" t="s">
        <v>1024</v>
      </c>
      <c r="C48620" t="s">
        <v>1022</v>
      </c>
      <c r="D48620" t="s">
        <v>1017</v>
      </c>
      <c r="E48620" t="s">
        <v>1019</v>
      </c>
      <c r="F48620" s="86">
        <v>661119.82849867898</v>
      </c>
    </row>
    <row r="48621" spans="1:6">
      <c r="A48621">
        <v>2050</v>
      </c>
      <c r="B48621" t="s">
        <v>1024</v>
      </c>
      <c r="C48621" t="s">
        <v>1022</v>
      </c>
      <c r="D48621" t="s">
        <v>1017</v>
      </c>
      <c r="E48621" t="s">
        <v>1019</v>
      </c>
      <c r="F48621" s="86">
        <v>664700.54681217496</v>
      </c>
    </row>
    <row r="48622" spans="1:6">
      <c r="A48622">
        <v>2017</v>
      </c>
      <c r="B48622" t="s">
        <v>1025</v>
      </c>
      <c r="C48622" t="s">
        <v>1022</v>
      </c>
      <c r="D48622" t="s">
        <v>1017</v>
      </c>
      <c r="E48622" t="s">
        <v>1019</v>
      </c>
      <c r="F48622" s="86">
        <v>7480702.2061764998</v>
      </c>
    </row>
    <row r="48623" spans="1:6">
      <c r="A48623">
        <v>2018</v>
      </c>
      <c r="B48623" t="s">
        <v>1025</v>
      </c>
      <c r="C48623" t="s">
        <v>1022</v>
      </c>
      <c r="D48623" t="s">
        <v>1017</v>
      </c>
      <c r="E48623" t="s">
        <v>1019</v>
      </c>
      <c r="F48623" s="86">
        <v>6419683.9921351196</v>
      </c>
    </row>
    <row r="48624" spans="1:6">
      <c r="A48624">
        <v>2019</v>
      </c>
      <c r="B48624" t="s">
        <v>1025</v>
      </c>
      <c r="C48624" t="s">
        <v>1022</v>
      </c>
      <c r="D48624" t="s">
        <v>1017</v>
      </c>
      <c r="E48624" t="s">
        <v>1019</v>
      </c>
      <c r="F48624" s="86">
        <v>6103175.5194743201</v>
      </c>
    </row>
    <row r="48625" spans="1:6">
      <c r="A48625">
        <v>2020</v>
      </c>
      <c r="B48625" t="s">
        <v>1025</v>
      </c>
      <c r="C48625" t="s">
        <v>1022</v>
      </c>
      <c r="D48625" t="s">
        <v>1017</v>
      </c>
      <c r="E48625" t="s">
        <v>1019</v>
      </c>
      <c r="F48625" s="86">
        <v>6005945.02547576</v>
      </c>
    </row>
    <row r="48626" spans="1:6">
      <c r="A48626">
        <v>2021</v>
      </c>
      <c r="B48626" t="s">
        <v>1025</v>
      </c>
      <c r="C48626" t="s">
        <v>1022</v>
      </c>
      <c r="D48626" t="s">
        <v>1017</v>
      </c>
      <c r="E48626" t="s">
        <v>1019</v>
      </c>
      <c r="F48626" s="86">
        <v>6007141.5278857499</v>
      </c>
    </row>
    <row r="48627" spans="1:6">
      <c r="A48627">
        <v>2022</v>
      </c>
      <c r="B48627" t="s">
        <v>1025</v>
      </c>
      <c r="C48627" t="s">
        <v>1022</v>
      </c>
      <c r="D48627" t="s">
        <v>1017</v>
      </c>
      <c r="E48627" t="s">
        <v>1019</v>
      </c>
      <c r="F48627" s="86">
        <v>6038040.4397662198</v>
      </c>
    </row>
    <row r="48628" spans="1:6">
      <c r="A48628">
        <v>2023</v>
      </c>
      <c r="B48628" t="s">
        <v>1025</v>
      </c>
      <c r="C48628" t="s">
        <v>1022</v>
      </c>
      <c r="D48628" t="s">
        <v>1017</v>
      </c>
      <c r="E48628" t="s">
        <v>1019</v>
      </c>
      <c r="F48628" s="86">
        <v>6073476.4425897496</v>
      </c>
    </row>
    <row r="48629" spans="1:6">
      <c r="A48629">
        <v>2024</v>
      </c>
      <c r="B48629" t="s">
        <v>1025</v>
      </c>
      <c r="C48629" t="s">
        <v>1022</v>
      </c>
      <c r="D48629" t="s">
        <v>1017</v>
      </c>
      <c r="E48629" t="s">
        <v>1019</v>
      </c>
      <c r="F48629" s="86">
        <v>6112683.7002816703</v>
      </c>
    </row>
    <row r="48630" spans="1:6">
      <c r="A48630">
        <v>2025</v>
      </c>
      <c r="B48630" t="s">
        <v>1025</v>
      </c>
      <c r="C48630" t="s">
        <v>1022</v>
      </c>
      <c r="D48630" t="s">
        <v>1017</v>
      </c>
      <c r="E48630" t="s">
        <v>1019</v>
      </c>
      <c r="F48630" s="86">
        <v>6172024.1850259798</v>
      </c>
    </row>
    <row r="48631" spans="1:6">
      <c r="A48631">
        <v>2026</v>
      </c>
      <c r="B48631" t="s">
        <v>1025</v>
      </c>
      <c r="C48631" t="s">
        <v>1022</v>
      </c>
      <c r="D48631" t="s">
        <v>1017</v>
      </c>
      <c r="E48631" t="s">
        <v>1019</v>
      </c>
      <c r="F48631" s="86">
        <v>6247014.9130603597</v>
      </c>
    </row>
    <row r="48632" spans="1:6">
      <c r="A48632">
        <v>2027</v>
      </c>
      <c r="B48632" t="s">
        <v>1025</v>
      </c>
      <c r="C48632" t="s">
        <v>1022</v>
      </c>
      <c r="D48632" t="s">
        <v>1017</v>
      </c>
      <c r="E48632" t="s">
        <v>1019</v>
      </c>
      <c r="F48632" s="86">
        <v>6331984.7664453499</v>
      </c>
    </row>
    <row r="48633" spans="1:6">
      <c r="A48633">
        <v>2028</v>
      </c>
      <c r="B48633" t="s">
        <v>1025</v>
      </c>
      <c r="C48633" t="s">
        <v>1022</v>
      </c>
      <c r="D48633" t="s">
        <v>1017</v>
      </c>
      <c r="E48633" t="s">
        <v>1019</v>
      </c>
      <c r="F48633" s="86">
        <v>6414497.4594863197</v>
      </c>
    </row>
    <row r="48634" spans="1:6">
      <c r="A48634">
        <v>2029</v>
      </c>
      <c r="B48634" t="s">
        <v>1025</v>
      </c>
      <c r="C48634" t="s">
        <v>1022</v>
      </c>
      <c r="D48634" t="s">
        <v>1017</v>
      </c>
      <c r="E48634" t="s">
        <v>1019</v>
      </c>
      <c r="F48634" s="86">
        <v>6499308.2782687098</v>
      </c>
    </row>
    <row r="48635" spans="1:6">
      <c r="A48635">
        <v>2030</v>
      </c>
      <c r="B48635" t="s">
        <v>1025</v>
      </c>
      <c r="C48635" t="s">
        <v>1022</v>
      </c>
      <c r="D48635" t="s">
        <v>1017</v>
      </c>
      <c r="E48635" t="s">
        <v>1019</v>
      </c>
      <c r="F48635" s="86">
        <v>6587441.3350387104</v>
      </c>
    </row>
    <row r="48636" spans="1:6">
      <c r="A48636">
        <v>2031</v>
      </c>
      <c r="B48636" t="s">
        <v>1025</v>
      </c>
      <c r="C48636" t="s">
        <v>1022</v>
      </c>
      <c r="D48636" t="s">
        <v>1017</v>
      </c>
      <c r="E48636" t="s">
        <v>1019</v>
      </c>
      <c r="F48636" s="86">
        <v>6686236.7615860002</v>
      </c>
    </row>
    <row r="48637" spans="1:6">
      <c r="A48637">
        <v>2032</v>
      </c>
      <c r="B48637" t="s">
        <v>1025</v>
      </c>
      <c r="C48637" t="s">
        <v>1022</v>
      </c>
      <c r="D48637" t="s">
        <v>1017</v>
      </c>
      <c r="E48637" t="s">
        <v>1019</v>
      </c>
      <c r="F48637" s="86">
        <v>6792685.2558608903</v>
      </c>
    </row>
    <row r="48638" spans="1:6">
      <c r="A48638">
        <v>2033</v>
      </c>
      <c r="B48638" t="s">
        <v>1025</v>
      </c>
      <c r="C48638" t="s">
        <v>1022</v>
      </c>
      <c r="D48638" t="s">
        <v>1017</v>
      </c>
      <c r="E48638" t="s">
        <v>1019</v>
      </c>
      <c r="F48638" s="86">
        <v>6906745.5209576003</v>
      </c>
    </row>
    <row r="48639" spans="1:6">
      <c r="A48639">
        <v>2034</v>
      </c>
      <c r="B48639" t="s">
        <v>1025</v>
      </c>
      <c r="C48639" t="s">
        <v>1022</v>
      </c>
      <c r="D48639" t="s">
        <v>1017</v>
      </c>
      <c r="E48639" t="s">
        <v>1019</v>
      </c>
      <c r="F48639" s="86">
        <v>7021728.6202738099</v>
      </c>
    </row>
    <row r="48640" spans="1:6">
      <c r="A48640">
        <v>2035</v>
      </c>
      <c r="B48640" t="s">
        <v>1025</v>
      </c>
      <c r="C48640" t="s">
        <v>1022</v>
      </c>
      <c r="D48640" t="s">
        <v>1017</v>
      </c>
      <c r="E48640" t="s">
        <v>1019</v>
      </c>
      <c r="F48640" s="86">
        <v>7136116.55964112</v>
      </c>
    </row>
    <row r="48641" spans="1:6">
      <c r="A48641">
        <v>2036</v>
      </c>
      <c r="B48641" t="s">
        <v>1025</v>
      </c>
      <c r="C48641" t="s">
        <v>1022</v>
      </c>
      <c r="D48641" t="s">
        <v>1017</v>
      </c>
      <c r="E48641" t="s">
        <v>1019</v>
      </c>
      <c r="F48641" s="86">
        <v>7225390.6914577195</v>
      </c>
    </row>
    <row r="48642" spans="1:6">
      <c r="A48642">
        <v>2037</v>
      </c>
      <c r="B48642" t="s">
        <v>1025</v>
      </c>
      <c r="C48642" t="s">
        <v>1022</v>
      </c>
      <c r="D48642" t="s">
        <v>1017</v>
      </c>
      <c r="E48642" t="s">
        <v>1019</v>
      </c>
      <c r="F48642" s="86">
        <v>7313482.0025168397</v>
      </c>
    </row>
    <row r="48643" spans="1:6">
      <c r="A48643">
        <v>2038</v>
      </c>
      <c r="B48643" t="s">
        <v>1025</v>
      </c>
      <c r="C48643" t="s">
        <v>1022</v>
      </c>
      <c r="D48643" t="s">
        <v>1017</v>
      </c>
      <c r="E48643" t="s">
        <v>1019</v>
      </c>
      <c r="F48643" s="86">
        <v>7400987.3380344603</v>
      </c>
    </row>
    <row r="48644" spans="1:6">
      <c r="A48644">
        <v>2039</v>
      </c>
      <c r="B48644" t="s">
        <v>1025</v>
      </c>
      <c r="C48644" t="s">
        <v>1022</v>
      </c>
      <c r="D48644" t="s">
        <v>1017</v>
      </c>
      <c r="E48644" t="s">
        <v>1019</v>
      </c>
      <c r="F48644" s="86">
        <v>7488164.2400230197</v>
      </c>
    </row>
    <row r="48645" spans="1:6">
      <c r="A48645">
        <v>2040</v>
      </c>
      <c r="B48645" t="s">
        <v>1025</v>
      </c>
      <c r="C48645" t="s">
        <v>1022</v>
      </c>
      <c r="D48645" t="s">
        <v>1017</v>
      </c>
      <c r="E48645" t="s">
        <v>1019</v>
      </c>
      <c r="F48645" s="86">
        <v>7575179.5204634098</v>
      </c>
    </row>
    <row r="48646" spans="1:6">
      <c r="A48646">
        <v>2041</v>
      </c>
      <c r="B48646" t="s">
        <v>1025</v>
      </c>
      <c r="C48646" t="s">
        <v>1022</v>
      </c>
      <c r="D48646" t="s">
        <v>1017</v>
      </c>
      <c r="E48646" t="s">
        <v>1019</v>
      </c>
      <c r="F48646" s="86">
        <v>7658387.4586751796</v>
      </c>
    </row>
    <row r="48647" spans="1:6">
      <c r="A48647">
        <v>2042</v>
      </c>
      <c r="B48647" t="s">
        <v>1025</v>
      </c>
      <c r="C48647" t="s">
        <v>1022</v>
      </c>
      <c r="D48647" t="s">
        <v>1017</v>
      </c>
      <c r="E48647" t="s">
        <v>1019</v>
      </c>
      <c r="F48647" s="86">
        <v>7744511.9275594996</v>
      </c>
    </row>
    <row r="48648" spans="1:6">
      <c r="A48648">
        <v>2043</v>
      </c>
      <c r="B48648" t="s">
        <v>1025</v>
      </c>
      <c r="C48648" t="s">
        <v>1022</v>
      </c>
      <c r="D48648" t="s">
        <v>1017</v>
      </c>
      <c r="E48648" t="s">
        <v>1019</v>
      </c>
      <c r="F48648" s="86">
        <v>7834206.0093256701</v>
      </c>
    </row>
    <row r="48649" spans="1:6">
      <c r="A48649">
        <v>2044</v>
      </c>
      <c r="B48649" t="s">
        <v>1025</v>
      </c>
      <c r="C48649" t="s">
        <v>1022</v>
      </c>
      <c r="D48649" t="s">
        <v>1017</v>
      </c>
      <c r="E48649" t="s">
        <v>1019</v>
      </c>
      <c r="F48649" s="86">
        <v>7927993.3704586001</v>
      </c>
    </row>
    <row r="48650" spans="1:6">
      <c r="A48650">
        <v>2045</v>
      </c>
      <c r="B48650" t="s">
        <v>1025</v>
      </c>
      <c r="C48650" t="s">
        <v>1022</v>
      </c>
      <c r="D48650" t="s">
        <v>1017</v>
      </c>
      <c r="E48650" t="s">
        <v>1019</v>
      </c>
      <c r="F48650" s="86">
        <v>8025784.7511922196</v>
      </c>
    </row>
    <row r="48651" spans="1:6">
      <c r="A48651">
        <v>2046</v>
      </c>
      <c r="B48651" t="s">
        <v>1025</v>
      </c>
      <c r="C48651" t="s">
        <v>1022</v>
      </c>
      <c r="D48651" t="s">
        <v>1017</v>
      </c>
      <c r="E48651" t="s">
        <v>1019</v>
      </c>
      <c r="F48651" s="86">
        <v>8127295.6507814098</v>
      </c>
    </row>
    <row r="48652" spans="1:6">
      <c r="A48652">
        <v>2047</v>
      </c>
      <c r="B48652" t="s">
        <v>1025</v>
      </c>
      <c r="C48652" t="s">
        <v>1022</v>
      </c>
      <c r="D48652" t="s">
        <v>1017</v>
      </c>
      <c r="E48652" t="s">
        <v>1019</v>
      </c>
      <c r="F48652" s="86">
        <v>8232056.8806970697</v>
      </c>
    </row>
    <row r="48653" spans="1:6">
      <c r="A48653">
        <v>2048</v>
      </c>
      <c r="B48653" t="s">
        <v>1025</v>
      </c>
      <c r="C48653" t="s">
        <v>1022</v>
      </c>
      <c r="D48653" t="s">
        <v>1017</v>
      </c>
      <c r="E48653" t="s">
        <v>1019</v>
      </c>
      <c r="F48653" s="86">
        <v>8339557.8764872197</v>
      </c>
    </row>
    <row r="48654" spans="1:6">
      <c r="A48654">
        <v>2049</v>
      </c>
      <c r="B48654" t="s">
        <v>1025</v>
      </c>
      <c r="C48654" t="s">
        <v>1022</v>
      </c>
      <c r="D48654" t="s">
        <v>1017</v>
      </c>
      <c r="E48654" t="s">
        <v>1019</v>
      </c>
      <c r="F48654" s="86">
        <v>8449507.7370395903</v>
      </c>
    </row>
    <row r="48655" spans="1:6">
      <c r="A48655">
        <v>2050</v>
      </c>
      <c r="B48655" t="s">
        <v>1025</v>
      </c>
      <c r="C48655" t="s">
        <v>1022</v>
      </c>
      <c r="D48655" t="s">
        <v>1017</v>
      </c>
      <c r="E48655" t="s">
        <v>1019</v>
      </c>
      <c r="F48655" s="86">
        <v>8561802.8662740104</v>
      </c>
    </row>
    <row r="48656" spans="1:6">
      <c r="A48656">
        <v>2017</v>
      </c>
      <c r="B48656" t="s">
        <v>1026</v>
      </c>
      <c r="C48656" t="s">
        <v>1022</v>
      </c>
      <c r="D48656" t="s">
        <v>1017</v>
      </c>
      <c r="E48656" t="s">
        <v>1019</v>
      </c>
      <c r="F48656" s="86">
        <v>3325506.94124512</v>
      </c>
    </row>
    <row r="48657" spans="1:6">
      <c r="A48657">
        <v>2018</v>
      </c>
      <c r="B48657" t="s">
        <v>1026</v>
      </c>
      <c r="C48657" t="s">
        <v>1022</v>
      </c>
      <c r="D48657" t="s">
        <v>1017</v>
      </c>
      <c r="E48657" t="s">
        <v>1019</v>
      </c>
      <c r="F48657" s="86">
        <v>2750812.7612561299</v>
      </c>
    </row>
    <row r="48658" spans="1:6">
      <c r="A48658">
        <v>2019</v>
      </c>
      <c r="B48658" t="s">
        <v>1026</v>
      </c>
      <c r="C48658" t="s">
        <v>1022</v>
      </c>
      <c r="D48658" t="s">
        <v>1017</v>
      </c>
      <c r="E48658" t="s">
        <v>1019</v>
      </c>
      <c r="F48658" s="86">
        <v>2579404.3210980198</v>
      </c>
    </row>
    <row r="48659" spans="1:6">
      <c r="A48659">
        <v>2020</v>
      </c>
      <c r="B48659" t="s">
        <v>1026</v>
      </c>
      <c r="C48659" t="s">
        <v>1022</v>
      </c>
      <c r="D48659" t="s">
        <v>1017</v>
      </c>
      <c r="E48659" t="s">
        <v>1019</v>
      </c>
      <c r="F48659" s="86">
        <v>2513924.6855025501</v>
      </c>
    </row>
    <row r="48660" spans="1:6">
      <c r="A48660">
        <v>2021</v>
      </c>
      <c r="B48660" t="s">
        <v>1026</v>
      </c>
      <c r="C48660" t="s">
        <v>1022</v>
      </c>
      <c r="D48660" t="s">
        <v>1017</v>
      </c>
      <c r="E48660" t="s">
        <v>1019</v>
      </c>
      <c r="F48660" s="86">
        <v>2499654.0158573398</v>
      </c>
    </row>
    <row r="48661" spans="1:6">
      <c r="A48661">
        <v>2022</v>
      </c>
      <c r="B48661" t="s">
        <v>1026</v>
      </c>
      <c r="C48661" t="s">
        <v>1022</v>
      </c>
      <c r="D48661" t="s">
        <v>1017</v>
      </c>
      <c r="E48661" t="s">
        <v>1019</v>
      </c>
      <c r="F48661" s="86">
        <v>2500137.4899270399</v>
      </c>
    </row>
    <row r="48662" spans="1:6">
      <c r="A48662">
        <v>2023</v>
      </c>
      <c r="B48662" t="s">
        <v>1026</v>
      </c>
      <c r="C48662" t="s">
        <v>1022</v>
      </c>
      <c r="D48662" t="s">
        <v>1017</v>
      </c>
      <c r="E48662" t="s">
        <v>1019</v>
      </c>
      <c r="F48662" s="86">
        <v>2502447.1447744598</v>
      </c>
    </row>
    <row r="48663" spans="1:6">
      <c r="A48663">
        <v>2024</v>
      </c>
      <c r="B48663" t="s">
        <v>1026</v>
      </c>
      <c r="C48663" t="s">
        <v>1022</v>
      </c>
      <c r="D48663" t="s">
        <v>1017</v>
      </c>
      <c r="E48663" t="s">
        <v>1019</v>
      </c>
      <c r="F48663" s="86">
        <v>2507002.3543273299</v>
      </c>
    </row>
    <row r="48664" spans="1:6">
      <c r="A48664">
        <v>2025</v>
      </c>
      <c r="B48664" t="s">
        <v>1026</v>
      </c>
      <c r="C48664" t="s">
        <v>1022</v>
      </c>
      <c r="D48664" t="s">
        <v>1017</v>
      </c>
      <c r="E48664" t="s">
        <v>1019</v>
      </c>
      <c r="F48664" s="86">
        <v>2518177.1422997899</v>
      </c>
    </row>
    <row r="48665" spans="1:6">
      <c r="A48665">
        <v>2026</v>
      </c>
      <c r="B48665" t="s">
        <v>1026</v>
      </c>
      <c r="C48665" t="s">
        <v>1022</v>
      </c>
      <c r="D48665" t="s">
        <v>1017</v>
      </c>
      <c r="E48665" t="s">
        <v>1019</v>
      </c>
      <c r="F48665" s="86">
        <v>2536457.5020876001</v>
      </c>
    </row>
    <row r="48666" spans="1:6">
      <c r="A48666">
        <v>2027</v>
      </c>
      <c r="B48666" t="s">
        <v>1026</v>
      </c>
      <c r="C48666" t="s">
        <v>1022</v>
      </c>
      <c r="D48666" t="s">
        <v>1017</v>
      </c>
      <c r="E48666" t="s">
        <v>1019</v>
      </c>
      <c r="F48666" s="86">
        <v>2557369.3663895801</v>
      </c>
    </row>
    <row r="48667" spans="1:6">
      <c r="A48667">
        <v>2028</v>
      </c>
      <c r="B48667" t="s">
        <v>1026</v>
      </c>
      <c r="C48667" t="s">
        <v>1022</v>
      </c>
      <c r="D48667" t="s">
        <v>1017</v>
      </c>
      <c r="E48667" t="s">
        <v>1019</v>
      </c>
      <c r="F48667" s="86">
        <v>2578092.0458634798</v>
      </c>
    </row>
    <row r="48668" spans="1:6">
      <c r="A48668">
        <v>2029</v>
      </c>
      <c r="B48668" t="s">
        <v>1026</v>
      </c>
      <c r="C48668" t="s">
        <v>1022</v>
      </c>
      <c r="D48668" t="s">
        <v>1017</v>
      </c>
      <c r="E48668" t="s">
        <v>1019</v>
      </c>
      <c r="F48668" s="86">
        <v>2598823.9462093301</v>
      </c>
    </row>
    <row r="48669" spans="1:6">
      <c r="A48669">
        <v>2030</v>
      </c>
      <c r="B48669" t="s">
        <v>1026</v>
      </c>
      <c r="C48669" t="s">
        <v>1022</v>
      </c>
      <c r="D48669" t="s">
        <v>1017</v>
      </c>
      <c r="E48669" t="s">
        <v>1019</v>
      </c>
      <c r="F48669" s="86">
        <v>2620912.2344523598</v>
      </c>
    </row>
    <row r="48670" spans="1:6">
      <c r="A48670">
        <v>2031</v>
      </c>
      <c r="B48670" t="s">
        <v>1026</v>
      </c>
      <c r="C48670" t="s">
        <v>1022</v>
      </c>
      <c r="D48670" t="s">
        <v>1017</v>
      </c>
      <c r="E48670" t="s">
        <v>1019</v>
      </c>
      <c r="F48670" s="86">
        <v>2646931.10121956</v>
      </c>
    </row>
    <row r="48671" spans="1:6">
      <c r="A48671">
        <v>2032</v>
      </c>
      <c r="B48671" t="s">
        <v>1026</v>
      </c>
      <c r="C48671" t="s">
        <v>1022</v>
      </c>
      <c r="D48671" t="s">
        <v>1017</v>
      </c>
      <c r="E48671" t="s">
        <v>1019</v>
      </c>
      <c r="F48671" s="86">
        <v>2675417.7410081299</v>
      </c>
    </row>
    <row r="48672" spans="1:6">
      <c r="A48672">
        <v>2033</v>
      </c>
      <c r="B48672" t="s">
        <v>1026</v>
      </c>
      <c r="C48672" t="s">
        <v>1022</v>
      </c>
      <c r="D48672" t="s">
        <v>1017</v>
      </c>
      <c r="E48672" t="s">
        <v>1019</v>
      </c>
      <c r="F48672" s="86">
        <v>2706642.66389897</v>
      </c>
    </row>
    <row r="48673" spans="1:6">
      <c r="A48673">
        <v>2034</v>
      </c>
      <c r="B48673" t="s">
        <v>1026</v>
      </c>
      <c r="C48673" t="s">
        <v>1022</v>
      </c>
      <c r="D48673" t="s">
        <v>1017</v>
      </c>
      <c r="E48673" t="s">
        <v>1019</v>
      </c>
      <c r="F48673" s="86">
        <v>2738345.6329232799</v>
      </c>
    </row>
    <row r="48674" spans="1:6">
      <c r="A48674">
        <v>2035</v>
      </c>
      <c r="B48674" t="s">
        <v>1026</v>
      </c>
      <c r="C48674" t="s">
        <v>1022</v>
      </c>
      <c r="D48674" t="s">
        <v>1017</v>
      </c>
      <c r="E48674" t="s">
        <v>1019</v>
      </c>
      <c r="F48674" s="86">
        <v>2769934.33442622</v>
      </c>
    </row>
    <row r="48675" spans="1:6">
      <c r="A48675">
        <v>2036</v>
      </c>
      <c r="B48675" t="s">
        <v>1026</v>
      </c>
      <c r="C48675" t="s">
        <v>1022</v>
      </c>
      <c r="D48675" t="s">
        <v>1017</v>
      </c>
      <c r="E48675" t="s">
        <v>1019</v>
      </c>
      <c r="F48675" s="86">
        <v>2796641.9367977199</v>
      </c>
    </row>
    <row r="48676" spans="1:6">
      <c r="A48676">
        <v>2037</v>
      </c>
      <c r="B48676" t="s">
        <v>1026</v>
      </c>
      <c r="C48676" t="s">
        <v>1022</v>
      </c>
      <c r="D48676" t="s">
        <v>1017</v>
      </c>
      <c r="E48676" t="s">
        <v>1019</v>
      </c>
      <c r="F48676" s="86">
        <v>2822374.3346621199</v>
      </c>
    </row>
    <row r="48677" spans="1:6">
      <c r="A48677">
        <v>2038</v>
      </c>
      <c r="B48677" t="s">
        <v>1026</v>
      </c>
      <c r="C48677" t="s">
        <v>1022</v>
      </c>
      <c r="D48677" t="s">
        <v>1017</v>
      </c>
      <c r="E48677" t="s">
        <v>1019</v>
      </c>
      <c r="F48677" s="86">
        <v>2847345.4016733798</v>
      </c>
    </row>
    <row r="48678" spans="1:6">
      <c r="A48678">
        <v>2039</v>
      </c>
      <c r="B48678" t="s">
        <v>1026</v>
      </c>
      <c r="C48678" t="s">
        <v>1022</v>
      </c>
      <c r="D48678" t="s">
        <v>1017</v>
      </c>
      <c r="E48678" t="s">
        <v>1019</v>
      </c>
      <c r="F48678" s="86">
        <v>2871651.9899134599</v>
      </c>
    </row>
    <row r="48679" spans="1:6">
      <c r="A48679">
        <v>2040</v>
      </c>
      <c r="B48679" t="s">
        <v>1026</v>
      </c>
      <c r="C48679" t="s">
        <v>1022</v>
      </c>
      <c r="D48679" t="s">
        <v>1017</v>
      </c>
      <c r="E48679" t="s">
        <v>1019</v>
      </c>
      <c r="F48679" s="86">
        <v>2895439.9939905801</v>
      </c>
    </row>
    <row r="48680" spans="1:6">
      <c r="A48680">
        <v>2041</v>
      </c>
      <c r="B48680" t="s">
        <v>1026</v>
      </c>
      <c r="C48680" t="s">
        <v>1022</v>
      </c>
      <c r="D48680" t="s">
        <v>1017</v>
      </c>
      <c r="E48680" t="s">
        <v>1019</v>
      </c>
      <c r="F48680" s="86">
        <v>2930815.4066578299</v>
      </c>
    </row>
    <row r="48681" spans="1:6">
      <c r="A48681">
        <v>2042</v>
      </c>
      <c r="B48681" t="s">
        <v>1026</v>
      </c>
      <c r="C48681" t="s">
        <v>1022</v>
      </c>
      <c r="D48681" t="s">
        <v>1017</v>
      </c>
      <c r="E48681" t="s">
        <v>1019</v>
      </c>
      <c r="F48681" s="86">
        <v>2967151.2052231999</v>
      </c>
    </row>
    <row r="48682" spans="1:6">
      <c r="A48682">
        <v>2043</v>
      </c>
      <c r="B48682" t="s">
        <v>1026</v>
      </c>
      <c r="C48682" t="s">
        <v>1022</v>
      </c>
      <c r="D48682" t="s">
        <v>1017</v>
      </c>
      <c r="E48682" t="s">
        <v>1019</v>
      </c>
      <c r="F48682" s="86">
        <v>3004730.7928476199</v>
      </c>
    </row>
    <row r="48683" spans="1:6">
      <c r="A48683">
        <v>2044</v>
      </c>
      <c r="B48683" t="s">
        <v>1026</v>
      </c>
      <c r="C48683" t="s">
        <v>1022</v>
      </c>
      <c r="D48683" t="s">
        <v>1017</v>
      </c>
      <c r="E48683" t="s">
        <v>1019</v>
      </c>
      <c r="F48683" s="86">
        <v>3043779.2019499298</v>
      </c>
    </row>
    <row r="48684" spans="1:6">
      <c r="A48684">
        <v>2045</v>
      </c>
      <c r="B48684" t="s">
        <v>1026</v>
      </c>
      <c r="C48684" t="s">
        <v>1022</v>
      </c>
      <c r="D48684" t="s">
        <v>1017</v>
      </c>
      <c r="E48684" t="s">
        <v>1019</v>
      </c>
      <c r="F48684" s="86">
        <v>3084281.6068009399</v>
      </c>
    </row>
    <row r="48685" spans="1:6">
      <c r="A48685">
        <v>2046</v>
      </c>
      <c r="B48685" t="s">
        <v>1026</v>
      </c>
      <c r="C48685" t="s">
        <v>1022</v>
      </c>
      <c r="D48685" t="s">
        <v>1017</v>
      </c>
      <c r="E48685" t="s">
        <v>1019</v>
      </c>
      <c r="F48685" s="86">
        <v>3126147.6220091502</v>
      </c>
    </row>
    <row r="48686" spans="1:6">
      <c r="A48686">
        <v>2047</v>
      </c>
      <c r="B48686" t="s">
        <v>1026</v>
      </c>
      <c r="C48686" t="s">
        <v>1022</v>
      </c>
      <c r="D48686" t="s">
        <v>1017</v>
      </c>
      <c r="E48686" t="s">
        <v>1019</v>
      </c>
      <c r="F48686" s="86">
        <v>3169211.5468270099</v>
      </c>
    </row>
    <row r="48687" spans="1:6">
      <c r="A48687">
        <v>2048</v>
      </c>
      <c r="B48687" t="s">
        <v>1026</v>
      </c>
      <c r="C48687" t="s">
        <v>1022</v>
      </c>
      <c r="D48687" t="s">
        <v>1017</v>
      </c>
      <c r="E48687" t="s">
        <v>1019</v>
      </c>
      <c r="F48687" s="86">
        <v>3213287.95124867</v>
      </c>
    </row>
    <row r="48688" spans="1:6">
      <c r="A48688">
        <v>2049</v>
      </c>
      <c r="B48688" t="s">
        <v>1026</v>
      </c>
      <c r="C48688" t="s">
        <v>1022</v>
      </c>
      <c r="D48688" t="s">
        <v>1017</v>
      </c>
      <c r="E48688" t="s">
        <v>1019</v>
      </c>
      <c r="F48688" s="86">
        <v>3258276.9225656702</v>
      </c>
    </row>
    <row r="48689" spans="1:6">
      <c r="A48689">
        <v>2050</v>
      </c>
      <c r="B48689" t="s">
        <v>1026</v>
      </c>
      <c r="C48689" t="s">
        <v>1022</v>
      </c>
      <c r="D48689" t="s">
        <v>1017</v>
      </c>
      <c r="E48689" t="s">
        <v>1019</v>
      </c>
      <c r="F48689" s="86">
        <v>3304151.4358528098</v>
      </c>
    </row>
    <row r="48690" spans="1:6">
      <c r="A48690">
        <v>2017</v>
      </c>
      <c r="B48690" t="s">
        <v>1027</v>
      </c>
      <c r="C48690" t="s">
        <v>1022</v>
      </c>
      <c r="D48690" t="s">
        <v>1017</v>
      </c>
      <c r="E48690" t="s">
        <v>1019</v>
      </c>
      <c r="F48690" s="86">
        <v>32914274.532452799</v>
      </c>
    </row>
    <row r="48691" spans="1:6">
      <c r="A48691">
        <v>2018</v>
      </c>
      <c r="B48691" t="s">
        <v>1027</v>
      </c>
      <c r="C48691" t="s">
        <v>1022</v>
      </c>
      <c r="D48691" t="s">
        <v>1017</v>
      </c>
      <c r="E48691" t="s">
        <v>1019</v>
      </c>
      <c r="F48691" s="86">
        <v>28104595.891150001</v>
      </c>
    </row>
    <row r="48692" spans="1:6">
      <c r="A48692">
        <v>2019</v>
      </c>
      <c r="B48692" t="s">
        <v>1027</v>
      </c>
      <c r="C48692" t="s">
        <v>1022</v>
      </c>
      <c r="D48692" t="s">
        <v>1017</v>
      </c>
      <c r="E48692" t="s">
        <v>1019</v>
      </c>
      <c r="F48692" s="86">
        <v>26544069.6162026</v>
      </c>
    </row>
    <row r="48693" spans="1:6">
      <c r="A48693">
        <v>2020</v>
      </c>
      <c r="B48693" t="s">
        <v>1027</v>
      </c>
      <c r="C48693" t="s">
        <v>1022</v>
      </c>
      <c r="D48693" t="s">
        <v>1017</v>
      </c>
      <c r="E48693" t="s">
        <v>1019</v>
      </c>
      <c r="F48693" s="86">
        <v>25931571.2690873</v>
      </c>
    </row>
    <row r="48694" spans="1:6">
      <c r="A48694">
        <v>2021</v>
      </c>
      <c r="B48694" t="s">
        <v>1027</v>
      </c>
      <c r="C48694" t="s">
        <v>1022</v>
      </c>
      <c r="D48694" t="s">
        <v>1017</v>
      </c>
      <c r="E48694" t="s">
        <v>1019</v>
      </c>
      <c r="F48694" s="86">
        <v>25745611.509965699</v>
      </c>
    </row>
    <row r="48695" spans="1:6">
      <c r="A48695">
        <v>2022</v>
      </c>
      <c r="B48695" t="s">
        <v>1027</v>
      </c>
      <c r="C48695" t="s">
        <v>1022</v>
      </c>
      <c r="D48695" t="s">
        <v>1017</v>
      </c>
      <c r="E48695" t="s">
        <v>1019</v>
      </c>
      <c r="F48695" s="86">
        <v>25673737.241181102</v>
      </c>
    </row>
    <row r="48696" spans="1:6">
      <c r="A48696">
        <v>2023</v>
      </c>
      <c r="B48696" t="s">
        <v>1027</v>
      </c>
      <c r="C48696" t="s">
        <v>1022</v>
      </c>
      <c r="D48696" t="s">
        <v>1017</v>
      </c>
      <c r="E48696" t="s">
        <v>1019</v>
      </c>
      <c r="F48696" s="86">
        <v>25607036.450319801</v>
      </c>
    </row>
    <row r="48697" spans="1:6">
      <c r="A48697">
        <v>2024</v>
      </c>
      <c r="B48697" t="s">
        <v>1027</v>
      </c>
      <c r="C48697" t="s">
        <v>1022</v>
      </c>
      <c r="D48697" t="s">
        <v>1017</v>
      </c>
      <c r="E48697" t="s">
        <v>1019</v>
      </c>
      <c r="F48697" s="86">
        <v>25558896.329493798</v>
      </c>
    </row>
    <row r="48698" spans="1:6">
      <c r="A48698">
        <v>2025</v>
      </c>
      <c r="B48698" t="s">
        <v>1027</v>
      </c>
      <c r="C48698" t="s">
        <v>1022</v>
      </c>
      <c r="D48698" t="s">
        <v>1017</v>
      </c>
      <c r="E48698" t="s">
        <v>1019</v>
      </c>
      <c r="F48698" s="86">
        <v>25590466.529192001</v>
      </c>
    </row>
    <row r="48699" spans="1:6">
      <c r="A48699">
        <v>2026</v>
      </c>
      <c r="B48699" t="s">
        <v>1027</v>
      </c>
      <c r="C48699" t="s">
        <v>1022</v>
      </c>
      <c r="D48699" t="s">
        <v>1017</v>
      </c>
      <c r="E48699" t="s">
        <v>1019</v>
      </c>
      <c r="F48699" s="86">
        <v>25700961.488554899</v>
      </c>
    </row>
    <row r="48700" spans="1:6">
      <c r="A48700">
        <v>2027</v>
      </c>
      <c r="B48700" t="s">
        <v>1027</v>
      </c>
      <c r="C48700" t="s">
        <v>1022</v>
      </c>
      <c r="D48700" t="s">
        <v>1017</v>
      </c>
      <c r="E48700" t="s">
        <v>1019</v>
      </c>
      <c r="F48700" s="86">
        <v>25836809.070808999</v>
      </c>
    </row>
    <row r="48701" spans="1:6">
      <c r="A48701">
        <v>2028</v>
      </c>
      <c r="B48701" t="s">
        <v>1027</v>
      </c>
      <c r="C48701" t="s">
        <v>1022</v>
      </c>
      <c r="D48701" t="s">
        <v>1017</v>
      </c>
      <c r="E48701" t="s">
        <v>1019</v>
      </c>
      <c r="F48701" s="86">
        <v>25968436.929746501</v>
      </c>
    </row>
    <row r="48702" spans="1:6">
      <c r="A48702">
        <v>2029</v>
      </c>
      <c r="B48702" t="s">
        <v>1027</v>
      </c>
      <c r="C48702" t="s">
        <v>1022</v>
      </c>
      <c r="D48702" t="s">
        <v>1017</v>
      </c>
      <c r="E48702" t="s">
        <v>1019</v>
      </c>
      <c r="F48702" s="86">
        <v>26102409.973306999</v>
      </c>
    </row>
    <row r="48703" spans="1:6">
      <c r="A48703">
        <v>2030</v>
      </c>
      <c r="B48703" t="s">
        <v>1027</v>
      </c>
      <c r="C48703" t="s">
        <v>1022</v>
      </c>
      <c r="D48703" t="s">
        <v>1017</v>
      </c>
      <c r="E48703" t="s">
        <v>1019</v>
      </c>
      <c r="F48703" s="86">
        <v>26252824.676604699</v>
      </c>
    </row>
    <row r="48704" spans="1:6">
      <c r="A48704">
        <v>2031</v>
      </c>
      <c r="B48704" t="s">
        <v>1027</v>
      </c>
      <c r="C48704" t="s">
        <v>1022</v>
      </c>
      <c r="D48704" t="s">
        <v>1017</v>
      </c>
      <c r="E48704" t="s">
        <v>1019</v>
      </c>
      <c r="F48704" s="86">
        <v>26440367.032761201</v>
      </c>
    </row>
    <row r="48705" spans="1:6">
      <c r="A48705">
        <v>2032</v>
      </c>
      <c r="B48705" t="s">
        <v>1027</v>
      </c>
      <c r="C48705" t="s">
        <v>1022</v>
      </c>
      <c r="D48705" t="s">
        <v>1017</v>
      </c>
      <c r="E48705" t="s">
        <v>1019</v>
      </c>
      <c r="F48705" s="86">
        <v>26661566.322109699</v>
      </c>
    </row>
    <row r="48706" spans="1:6">
      <c r="A48706">
        <v>2033</v>
      </c>
      <c r="B48706" t="s">
        <v>1027</v>
      </c>
      <c r="C48706" t="s">
        <v>1022</v>
      </c>
      <c r="D48706" t="s">
        <v>1017</v>
      </c>
      <c r="E48706" t="s">
        <v>1019</v>
      </c>
      <c r="F48706" s="86">
        <v>26905819.872034401</v>
      </c>
    </row>
    <row r="48707" spans="1:6">
      <c r="A48707">
        <v>2034</v>
      </c>
      <c r="B48707" t="s">
        <v>1027</v>
      </c>
      <c r="C48707" t="s">
        <v>1022</v>
      </c>
      <c r="D48707" t="s">
        <v>1017</v>
      </c>
      <c r="E48707" t="s">
        <v>1019</v>
      </c>
      <c r="F48707" s="86">
        <v>27149185.119268298</v>
      </c>
    </row>
    <row r="48708" spans="1:6">
      <c r="A48708">
        <v>2035</v>
      </c>
      <c r="B48708" t="s">
        <v>1027</v>
      </c>
      <c r="C48708" t="s">
        <v>1022</v>
      </c>
      <c r="D48708" t="s">
        <v>1017</v>
      </c>
      <c r="E48708" t="s">
        <v>1019</v>
      </c>
      <c r="F48708" s="86">
        <v>27392821.823662899</v>
      </c>
    </row>
    <row r="48709" spans="1:6">
      <c r="A48709">
        <v>2036</v>
      </c>
      <c r="B48709" t="s">
        <v>1027</v>
      </c>
      <c r="C48709" t="s">
        <v>1022</v>
      </c>
      <c r="D48709" t="s">
        <v>1017</v>
      </c>
      <c r="E48709" t="s">
        <v>1019</v>
      </c>
      <c r="F48709" s="86">
        <v>27594255.450966299</v>
      </c>
    </row>
    <row r="48710" spans="1:6">
      <c r="A48710">
        <v>2037</v>
      </c>
      <c r="B48710" t="s">
        <v>1027</v>
      </c>
      <c r="C48710" t="s">
        <v>1022</v>
      </c>
      <c r="D48710" t="s">
        <v>1017</v>
      </c>
      <c r="E48710" t="s">
        <v>1019</v>
      </c>
      <c r="F48710" s="86">
        <v>27780366.4971136</v>
      </c>
    </row>
    <row r="48711" spans="1:6">
      <c r="A48711">
        <v>2038</v>
      </c>
      <c r="B48711" t="s">
        <v>1027</v>
      </c>
      <c r="C48711" t="s">
        <v>1022</v>
      </c>
      <c r="D48711" t="s">
        <v>1017</v>
      </c>
      <c r="E48711" t="s">
        <v>1019</v>
      </c>
      <c r="F48711" s="86">
        <v>27956868.9109313</v>
      </c>
    </row>
    <row r="48712" spans="1:6">
      <c r="A48712">
        <v>2039</v>
      </c>
      <c r="B48712" t="s">
        <v>1027</v>
      </c>
      <c r="C48712" t="s">
        <v>1022</v>
      </c>
      <c r="D48712" t="s">
        <v>1017</v>
      </c>
      <c r="E48712" t="s">
        <v>1019</v>
      </c>
      <c r="F48712" s="86">
        <v>28126650.745905101</v>
      </c>
    </row>
    <row r="48713" spans="1:6">
      <c r="A48713">
        <v>2040</v>
      </c>
      <c r="B48713" t="s">
        <v>1027</v>
      </c>
      <c r="C48713" t="s">
        <v>1022</v>
      </c>
      <c r="D48713" t="s">
        <v>1017</v>
      </c>
      <c r="E48713" t="s">
        <v>1019</v>
      </c>
      <c r="F48713" s="86">
        <v>28291257.786118299</v>
      </c>
    </row>
    <row r="48714" spans="1:6">
      <c r="A48714">
        <v>2041</v>
      </c>
      <c r="B48714" t="s">
        <v>1027</v>
      </c>
      <c r="C48714" t="s">
        <v>1022</v>
      </c>
      <c r="D48714" t="s">
        <v>1017</v>
      </c>
      <c r="E48714" t="s">
        <v>1019</v>
      </c>
      <c r="F48714" s="86">
        <v>28391519.1271022</v>
      </c>
    </row>
    <row r="48715" spans="1:6">
      <c r="A48715">
        <v>2042</v>
      </c>
      <c r="B48715" t="s">
        <v>1027</v>
      </c>
      <c r="C48715" t="s">
        <v>1022</v>
      </c>
      <c r="D48715" t="s">
        <v>1017</v>
      </c>
      <c r="E48715" t="s">
        <v>1019</v>
      </c>
      <c r="F48715" s="86">
        <v>28497078.479458999</v>
      </c>
    </row>
    <row r="48716" spans="1:6">
      <c r="A48716">
        <v>2043</v>
      </c>
      <c r="B48716" t="s">
        <v>1027</v>
      </c>
      <c r="C48716" t="s">
        <v>1022</v>
      </c>
      <c r="D48716" t="s">
        <v>1017</v>
      </c>
      <c r="E48716" t="s">
        <v>1019</v>
      </c>
      <c r="F48716" s="86">
        <v>28610474.205915298</v>
      </c>
    </row>
    <row r="48717" spans="1:6">
      <c r="A48717">
        <v>2044</v>
      </c>
      <c r="B48717" t="s">
        <v>1027</v>
      </c>
      <c r="C48717" t="s">
        <v>1022</v>
      </c>
      <c r="D48717" t="s">
        <v>1017</v>
      </c>
      <c r="E48717" t="s">
        <v>1019</v>
      </c>
      <c r="F48717" s="86">
        <v>28733236.950492602</v>
      </c>
    </row>
    <row r="48718" spans="1:6">
      <c r="A48718">
        <v>2045</v>
      </c>
      <c r="B48718" t="s">
        <v>1027</v>
      </c>
      <c r="C48718" t="s">
        <v>1022</v>
      </c>
      <c r="D48718" t="s">
        <v>1017</v>
      </c>
      <c r="E48718" t="s">
        <v>1019</v>
      </c>
      <c r="F48718" s="86">
        <v>28865792.833825</v>
      </c>
    </row>
    <row r="48719" spans="1:6">
      <c r="A48719">
        <v>2046</v>
      </c>
      <c r="B48719" t="s">
        <v>1027</v>
      </c>
      <c r="C48719" t="s">
        <v>1022</v>
      </c>
      <c r="D48719" t="s">
        <v>1017</v>
      </c>
      <c r="E48719" t="s">
        <v>1019</v>
      </c>
      <c r="F48719" s="86">
        <v>29006279.4447271</v>
      </c>
    </row>
    <row r="48720" spans="1:6">
      <c r="A48720">
        <v>2047</v>
      </c>
      <c r="B48720" t="s">
        <v>1027</v>
      </c>
      <c r="C48720" t="s">
        <v>1022</v>
      </c>
      <c r="D48720" t="s">
        <v>1017</v>
      </c>
      <c r="E48720" t="s">
        <v>1019</v>
      </c>
      <c r="F48720" s="86">
        <v>29154011.678075701</v>
      </c>
    </row>
    <row r="48721" spans="1:6">
      <c r="A48721">
        <v>2048</v>
      </c>
      <c r="B48721" t="s">
        <v>1027</v>
      </c>
      <c r="C48721" t="s">
        <v>1022</v>
      </c>
      <c r="D48721" t="s">
        <v>1017</v>
      </c>
      <c r="E48721" t="s">
        <v>1019</v>
      </c>
      <c r="F48721" s="86">
        <v>29306845.985835198</v>
      </c>
    </row>
    <row r="48722" spans="1:6">
      <c r="A48722">
        <v>2049</v>
      </c>
      <c r="B48722" t="s">
        <v>1027</v>
      </c>
      <c r="C48722" t="s">
        <v>1022</v>
      </c>
      <c r="D48722" t="s">
        <v>1017</v>
      </c>
      <c r="E48722" t="s">
        <v>1019</v>
      </c>
      <c r="F48722" s="86">
        <v>29463013.3029438</v>
      </c>
    </row>
    <row r="48723" spans="1:6">
      <c r="A48723">
        <v>2050</v>
      </c>
      <c r="B48723" t="s">
        <v>1027</v>
      </c>
      <c r="C48723" t="s">
        <v>1022</v>
      </c>
      <c r="D48723" t="s">
        <v>1017</v>
      </c>
      <c r="E48723" t="s">
        <v>1019</v>
      </c>
      <c r="F48723" s="86">
        <v>29622589.141932402</v>
      </c>
    </row>
    <row r="48724" spans="1:6">
      <c r="A48724">
        <v>2017</v>
      </c>
      <c r="B48724" t="s">
        <v>1028</v>
      </c>
      <c r="C48724" t="s">
        <v>1022</v>
      </c>
      <c r="D48724" t="s">
        <v>1017</v>
      </c>
      <c r="E48724" t="s">
        <v>1019</v>
      </c>
      <c r="F48724" s="86">
        <v>5819609.6469724001</v>
      </c>
    </row>
    <row r="48725" spans="1:6">
      <c r="A48725">
        <v>2018</v>
      </c>
      <c r="B48725" t="s">
        <v>1028</v>
      </c>
      <c r="C48725" t="s">
        <v>1022</v>
      </c>
      <c r="D48725" t="s">
        <v>1017</v>
      </c>
      <c r="E48725" t="s">
        <v>1019</v>
      </c>
      <c r="F48725" s="86">
        <v>4994190.9009955302</v>
      </c>
    </row>
    <row r="48726" spans="1:6">
      <c r="A48726">
        <v>2019</v>
      </c>
      <c r="B48726" t="s">
        <v>1028</v>
      </c>
      <c r="C48726" t="s">
        <v>1022</v>
      </c>
      <c r="D48726" t="s">
        <v>1017</v>
      </c>
      <c r="E48726" t="s">
        <v>1019</v>
      </c>
      <c r="F48726" s="86">
        <v>4747963.2461472396</v>
      </c>
    </row>
    <row r="48727" spans="1:6">
      <c r="A48727">
        <v>2020</v>
      </c>
      <c r="B48727" t="s">
        <v>1028</v>
      </c>
      <c r="C48727" t="s">
        <v>1022</v>
      </c>
      <c r="D48727" t="s">
        <v>1017</v>
      </c>
      <c r="E48727" t="s">
        <v>1019</v>
      </c>
      <c r="F48727" s="86">
        <v>4672322.8175806897</v>
      </c>
    </row>
    <row r="48728" spans="1:6">
      <c r="A48728">
        <v>2021</v>
      </c>
      <c r="B48728" t="s">
        <v>1028</v>
      </c>
      <c r="C48728" t="s">
        <v>1022</v>
      </c>
      <c r="D48728" t="s">
        <v>1017</v>
      </c>
      <c r="E48728" t="s">
        <v>1019</v>
      </c>
      <c r="F48728" s="86">
        <v>4673253.6362092001</v>
      </c>
    </row>
    <row r="48729" spans="1:6">
      <c r="A48729">
        <v>2022</v>
      </c>
      <c r="B48729" t="s">
        <v>1028</v>
      </c>
      <c r="C48729" t="s">
        <v>1022</v>
      </c>
      <c r="D48729" t="s">
        <v>1017</v>
      </c>
      <c r="E48729" t="s">
        <v>1019</v>
      </c>
      <c r="F48729" s="86">
        <v>4697291.4338255804</v>
      </c>
    </row>
    <row r="48730" spans="1:6">
      <c r="A48730">
        <v>2023</v>
      </c>
      <c r="B48730" t="s">
        <v>1028</v>
      </c>
      <c r="C48730" t="s">
        <v>1022</v>
      </c>
      <c r="D48730" t="s">
        <v>1017</v>
      </c>
      <c r="E48730" t="s">
        <v>1019</v>
      </c>
      <c r="F48730" s="86">
        <v>4724858.85974338</v>
      </c>
    </row>
    <row r="48731" spans="1:6">
      <c r="A48731">
        <v>2024</v>
      </c>
      <c r="B48731" t="s">
        <v>1028</v>
      </c>
      <c r="C48731" t="s">
        <v>1022</v>
      </c>
      <c r="D48731" t="s">
        <v>1017</v>
      </c>
      <c r="E48731" t="s">
        <v>1019</v>
      </c>
      <c r="F48731" s="86">
        <v>4755360.1320580197</v>
      </c>
    </row>
    <row r="48732" spans="1:6">
      <c r="A48732">
        <v>2025</v>
      </c>
      <c r="B48732" t="s">
        <v>1028</v>
      </c>
      <c r="C48732" t="s">
        <v>1022</v>
      </c>
      <c r="D48732" t="s">
        <v>1017</v>
      </c>
      <c r="E48732" t="s">
        <v>1019</v>
      </c>
      <c r="F48732" s="86">
        <v>4801524.0412681503</v>
      </c>
    </row>
    <row r="48733" spans="1:6">
      <c r="A48733">
        <v>2026</v>
      </c>
      <c r="B48733" t="s">
        <v>1028</v>
      </c>
      <c r="C48733" t="s">
        <v>1022</v>
      </c>
      <c r="D48733" t="s">
        <v>1017</v>
      </c>
      <c r="E48733" t="s">
        <v>1019</v>
      </c>
      <c r="F48733" s="86">
        <v>4859863.0517345797</v>
      </c>
    </row>
    <row r="48734" spans="1:6">
      <c r="A48734">
        <v>2027</v>
      </c>
      <c r="B48734" t="s">
        <v>1028</v>
      </c>
      <c r="C48734" t="s">
        <v>1022</v>
      </c>
      <c r="D48734" t="s">
        <v>1017</v>
      </c>
      <c r="E48734" t="s">
        <v>1019</v>
      </c>
      <c r="F48734" s="86">
        <v>4925965.3192533702</v>
      </c>
    </row>
    <row r="48735" spans="1:6">
      <c r="A48735">
        <v>2028</v>
      </c>
      <c r="B48735" t="s">
        <v>1028</v>
      </c>
      <c r="C48735" t="s">
        <v>1022</v>
      </c>
      <c r="D48735" t="s">
        <v>1017</v>
      </c>
      <c r="E48735" t="s">
        <v>1019</v>
      </c>
      <c r="F48735" s="86">
        <v>4990156.0397478295</v>
      </c>
    </row>
    <row r="48736" spans="1:6">
      <c r="A48736">
        <v>2029</v>
      </c>
      <c r="B48736" t="s">
        <v>1028</v>
      </c>
      <c r="C48736" t="s">
        <v>1022</v>
      </c>
      <c r="D48736" t="s">
        <v>1017</v>
      </c>
      <c r="E48736" t="s">
        <v>1019</v>
      </c>
      <c r="F48736" s="86">
        <v>5056134.5863535302</v>
      </c>
    </row>
    <row r="48737" spans="1:6">
      <c r="A48737">
        <v>2030</v>
      </c>
      <c r="B48737" t="s">
        <v>1028</v>
      </c>
      <c r="C48737" t="s">
        <v>1022</v>
      </c>
      <c r="D48737" t="s">
        <v>1017</v>
      </c>
      <c r="E48737" t="s">
        <v>1019</v>
      </c>
      <c r="F48737" s="86">
        <v>5124697.6668317802</v>
      </c>
    </row>
    <row r="48738" spans="1:6">
      <c r="A48738">
        <v>2031</v>
      </c>
      <c r="B48738" t="s">
        <v>1028</v>
      </c>
      <c r="C48738" t="s">
        <v>1022</v>
      </c>
      <c r="D48738" t="s">
        <v>1017</v>
      </c>
      <c r="E48738" t="s">
        <v>1019</v>
      </c>
      <c r="F48738" s="86">
        <v>5201555.5341235204</v>
      </c>
    </row>
    <row r="48739" spans="1:6">
      <c r="A48739">
        <v>2032</v>
      </c>
      <c r="B48739" t="s">
        <v>1028</v>
      </c>
      <c r="C48739" t="s">
        <v>1022</v>
      </c>
      <c r="D48739" t="s">
        <v>1017</v>
      </c>
      <c r="E48739" t="s">
        <v>1019</v>
      </c>
      <c r="F48739" s="86">
        <v>5284367.1027589301</v>
      </c>
    </row>
    <row r="48740" spans="1:6">
      <c r="A48740">
        <v>2033</v>
      </c>
      <c r="B48740" t="s">
        <v>1028</v>
      </c>
      <c r="C48740" t="s">
        <v>1022</v>
      </c>
      <c r="D48740" t="s">
        <v>1017</v>
      </c>
      <c r="E48740" t="s">
        <v>1019</v>
      </c>
      <c r="F48740" s="86">
        <v>5373100.2458247002</v>
      </c>
    </row>
    <row r="48741" spans="1:6">
      <c r="A48741">
        <v>2034</v>
      </c>
      <c r="B48741" t="s">
        <v>1028</v>
      </c>
      <c r="C48741" t="s">
        <v>1022</v>
      </c>
      <c r="D48741" t="s">
        <v>1017</v>
      </c>
      <c r="E48741" t="s">
        <v>1019</v>
      </c>
      <c r="F48741" s="86">
        <v>5462551.3074465496</v>
      </c>
    </row>
    <row r="48742" spans="1:6">
      <c r="A48742">
        <v>2035</v>
      </c>
      <c r="B48742" t="s">
        <v>1028</v>
      </c>
      <c r="C48742" t="s">
        <v>1022</v>
      </c>
      <c r="D48742" t="s">
        <v>1017</v>
      </c>
      <c r="E48742" t="s">
        <v>1019</v>
      </c>
      <c r="F48742" s="86">
        <v>5551539.3645957299</v>
      </c>
    </row>
    <row r="48743" spans="1:6">
      <c r="A48743">
        <v>2036</v>
      </c>
      <c r="B48743" t="s">
        <v>1028</v>
      </c>
      <c r="C48743" t="s">
        <v>1022</v>
      </c>
      <c r="D48743" t="s">
        <v>1017</v>
      </c>
      <c r="E48743" t="s">
        <v>1019</v>
      </c>
      <c r="F48743" s="86">
        <v>5620990.1440046504</v>
      </c>
    </row>
    <row r="48744" spans="1:6">
      <c r="A48744">
        <v>2037</v>
      </c>
      <c r="B48744" t="s">
        <v>1028</v>
      </c>
      <c r="C48744" t="s">
        <v>1022</v>
      </c>
      <c r="D48744" t="s">
        <v>1017</v>
      </c>
      <c r="E48744" t="s">
        <v>1019</v>
      </c>
      <c r="F48744" s="86">
        <v>5689520.7484218199</v>
      </c>
    </row>
    <row r="48745" spans="1:6">
      <c r="A48745">
        <v>2038</v>
      </c>
      <c r="B48745" t="s">
        <v>1028</v>
      </c>
      <c r="C48745" t="s">
        <v>1022</v>
      </c>
      <c r="D48745" t="s">
        <v>1017</v>
      </c>
      <c r="E48745" t="s">
        <v>1019</v>
      </c>
      <c r="F48745" s="86">
        <v>5757595.4933728203</v>
      </c>
    </row>
    <row r="48746" spans="1:6">
      <c r="A48746">
        <v>2039</v>
      </c>
      <c r="B48746" t="s">
        <v>1028</v>
      </c>
      <c r="C48746" t="s">
        <v>1022</v>
      </c>
      <c r="D48746" t="s">
        <v>1017</v>
      </c>
      <c r="E48746" t="s">
        <v>1019</v>
      </c>
      <c r="F48746" s="86">
        <v>5825414.7335755602</v>
      </c>
    </row>
    <row r="48747" spans="1:6">
      <c r="A48747">
        <v>2040</v>
      </c>
      <c r="B48747" t="s">
        <v>1028</v>
      </c>
      <c r="C48747" t="s">
        <v>1022</v>
      </c>
      <c r="D48747" t="s">
        <v>1017</v>
      </c>
      <c r="E48747" t="s">
        <v>1019</v>
      </c>
      <c r="F48747" s="86">
        <v>5893108.2403517999</v>
      </c>
    </row>
    <row r="48748" spans="1:6">
      <c r="A48748">
        <v>2041</v>
      </c>
      <c r="B48748" t="s">
        <v>1028</v>
      </c>
      <c r="C48748" t="s">
        <v>1022</v>
      </c>
      <c r="D48748" t="s">
        <v>1017</v>
      </c>
      <c r="E48748" t="s">
        <v>1019</v>
      </c>
      <c r="F48748" s="86">
        <v>5957839.82658205</v>
      </c>
    </row>
    <row r="48749" spans="1:6">
      <c r="A48749">
        <v>2042</v>
      </c>
      <c r="B48749" t="s">
        <v>1028</v>
      </c>
      <c r="C48749" t="s">
        <v>1022</v>
      </c>
      <c r="D48749" t="s">
        <v>1017</v>
      </c>
      <c r="E48749" t="s">
        <v>1019</v>
      </c>
      <c r="F48749" s="86">
        <v>6024840.3268219503</v>
      </c>
    </row>
    <row r="48750" spans="1:6">
      <c r="A48750">
        <v>2043</v>
      </c>
      <c r="B48750" t="s">
        <v>1028</v>
      </c>
      <c r="C48750" t="s">
        <v>1022</v>
      </c>
      <c r="D48750" t="s">
        <v>1017</v>
      </c>
      <c r="E48750" t="s">
        <v>1019</v>
      </c>
      <c r="F48750" s="86">
        <v>6094617.8061462604</v>
      </c>
    </row>
    <row r="48751" spans="1:6">
      <c r="A48751">
        <v>2044</v>
      </c>
      <c r="B48751" t="s">
        <v>1028</v>
      </c>
      <c r="C48751" t="s">
        <v>1022</v>
      </c>
      <c r="D48751" t="s">
        <v>1017</v>
      </c>
      <c r="E48751" t="s">
        <v>1019</v>
      </c>
      <c r="F48751" s="86">
        <v>6167579.6507124901</v>
      </c>
    </row>
    <row r="48752" spans="1:6">
      <c r="A48752">
        <v>2045</v>
      </c>
      <c r="B48752" t="s">
        <v>1028</v>
      </c>
      <c r="C48752" t="s">
        <v>1022</v>
      </c>
      <c r="D48752" t="s">
        <v>1017</v>
      </c>
      <c r="E48752" t="s">
        <v>1019</v>
      </c>
      <c r="F48752" s="86">
        <v>6243656.4209170602</v>
      </c>
    </row>
    <row r="48753" spans="1:6">
      <c r="A48753">
        <v>2046</v>
      </c>
      <c r="B48753" t="s">
        <v>1028</v>
      </c>
      <c r="C48753" t="s">
        <v>1022</v>
      </c>
      <c r="D48753" t="s">
        <v>1017</v>
      </c>
      <c r="E48753" t="s">
        <v>1019</v>
      </c>
      <c r="F48753" s="86">
        <v>6322626.7895054901</v>
      </c>
    </row>
    <row r="48754" spans="1:6">
      <c r="A48754">
        <v>2047</v>
      </c>
      <c r="B48754" t="s">
        <v>1028</v>
      </c>
      <c r="C48754" t="s">
        <v>1022</v>
      </c>
      <c r="D48754" t="s">
        <v>1017</v>
      </c>
      <c r="E48754" t="s">
        <v>1019</v>
      </c>
      <c r="F48754" s="86">
        <v>6404125.7514268104</v>
      </c>
    </row>
    <row r="48755" spans="1:6">
      <c r="A48755">
        <v>2048</v>
      </c>
      <c r="B48755" t="s">
        <v>1028</v>
      </c>
      <c r="C48755" t="s">
        <v>1022</v>
      </c>
      <c r="D48755" t="s">
        <v>1017</v>
      </c>
      <c r="E48755" t="s">
        <v>1019</v>
      </c>
      <c r="F48755" s="86">
        <v>6487756.1132453699</v>
      </c>
    </row>
    <row r="48756" spans="1:6">
      <c r="A48756">
        <v>2049</v>
      </c>
      <c r="B48756" t="s">
        <v>1028</v>
      </c>
      <c r="C48756" t="s">
        <v>1022</v>
      </c>
      <c r="D48756" t="s">
        <v>1017</v>
      </c>
      <c r="E48756" t="s">
        <v>1019</v>
      </c>
      <c r="F48756" s="86">
        <v>6573291.5685433401</v>
      </c>
    </row>
    <row r="48757" spans="1:6">
      <c r="A48757">
        <v>2050</v>
      </c>
      <c r="B48757" t="s">
        <v>1028</v>
      </c>
      <c r="C48757" t="s">
        <v>1022</v>
      </c>
      <c r="D48757" t="s">
        <v>1017</v>
      </c>
      <c r="E48757" t="s">
        <v>1019</v>
      </c>
      <c r="F48757" s="86">
        <v>6660651.5247866297</v>
      </c>
    </row>
    <row r="48758" spans="1:6">
      <c r="A48758">
        <v>2017</v>
      </c>
      <c r="B48758" t="s">
        <v>1029</v>
      </c>
      <c r="C48758" t="s">
        <v>1022</v>
      </c>
      <c r="D48758" t="s">
        <v>1017</v>
      </c>
      <c r="E48758" t="s">
        <v>1019</v>
      </c>
      <c r="F48758" s="86">
        <v>3671987.5294481302</v>
      </c>
    </row>
    <row r="48759" spans="1:6">
      <c r="A48759">
        <v>2018</v>
      </c>
      <c r="B48759" t="s">
        <v>1029</v>
      </c>
      <c r="C48759" t="s">
        <v>1022</v>
      </c>
      <c r="D48759" t="s">
        <v>1017</v>
      </c>
      <c r="E48759" t="s">
        <v>1019</v>
      </c>
      <c r="F48759" s="86">
        <v>3134681.21109185</v>
      </c>
    </row>
    <row r="48760" spans="1:6">
      <c r="A48760">
        <v>2019</v>
      </c>
      <c r="B48760" t="s">
        <v>1029</v>
      </c>
      <c r="C48760" t="s">
        <v>1022</v>
      </c>
      <c r="D48760" t="s">
        <v>1017</v>
      </c>
      <c r="E48760" t="s">
        <v>1019</v>
      </c>
      <c r="F48760" s="86">
        <v>2947305.7459995602</v>
      </c>
    </row>
    <row r="48761" spans="1:6">
      <c r="A48761">
        <v>2020</v>
      </c>
      <c r="B48761" t="s">
        <v>1029</v>
      </c>
      <c r="C48761" t="s">
        <v>1022</v>
      </c>
      <c r="D48761" t="s">
        <v>1017</v>
      </c>
      <c r="E48761" t="s">
        <v>1019</v>
      </c>
      <c r="F48761" s="86">
        <v>2864196.1476186998</v>
      </c>
    </row>
    <row r="48762" spans="1:6">
      <c r="A48762">
        <v>2021</v>
      </c>
      <c r="B48762" t="s">
        <v>1029</v>
      </c>
      <c r="C48762" t="s">
        <v>1022</v>
      </c>
      <c r="D48762" t="s">
        <v>1017</v>
      </c>
      <c r="E48762" t="s">
        <v>1019</v>
      </c>
      <c r="F48762" s="86">
        <v>2824969.12713684</v>
      </c>
    </row>
    <row r="48763" spans="1:6">
      <c r="A48763">
        <v>2022</v>
      </c>
      <c r="B48763" t="s">
        <v>1029</v>
      </c>
      <c r="C48763" t="s">
        <v>1022</v>
      </c>
      <c r="D48763" t="s">
        <v>1017</v>
      </c>
      <c r="E48763" t="s">
        <v>1019</v>
      </c>
      <c r="F48763" s="86">
        <v>2798003.0269367201</v>
      </c>
    </row>
    <row r="48764" spans="1:6">
      <c r="A48764">
        <v>2023</v>
      </c>
      <c r="B48764" t="s">
        <v>1029</v>
      </c>
      <c r="C48764" t="s">
        <v>1022</v>
      </c>
      <c r="D48764" t="s">
        <v>1017</v>
      </c>
      <c r="E48764" t="s">
        <v>1019</v>
      </c>
      <c r="F48764" s="86">
        <v>2773453.4744086298</v>
      </c>
    </row>
    <row r="48765" spans="1:6">
      <c r="A48765">
        <v>2024</v>
      </c>
      <c r="B48765" t="s">
        <v>1029</v>
      </c>
      <c r="C48765" t="s">
        <v>1022</v>
      </c>
      <c r="D48765" t="s">
        <v>1017</v>
      </c>
      <c r="E48765" t="s">
        <v>1019</v>
      </c>
      <c r="F48765" s="86">
        <v>2747345.8741305</v>
      </c>
    </row>
    <row r="48766" spans="1:6">
      <c r="A48766">
        <v>2025</v>
      </c>
      <c r="B48766" t="s">
        <v>1029</v>
      </c>
      <c r="C48766" t="s">
        <v>1022</v>
      </c>
      <c r="D48766" t="s">
        <v>1017</v>
      </c>
      <c r="E48766" t="s">
        <v>1019</v>
      </c>
      <c r="F48766" s="86">
        <v>2732019.66103097</v>
      </c>
    </row>
    <row r="48767" spans="1:6">
      <c r="A48767">
        <v>2026</v>
      </c>
      <c r="B48767" t="s">
        <v>1029</v>
      </c>
      <c r="C48767" t="s">
        <v>1022</v>
      </c>
      <c r="D48767" t="s">
        <v>1017</v>
      </c>
      <c r="E48767" t="s">
        <v>1019</v>
      </c>
      <c r="F48767" s="86">
        <v>2725489.2164163101</v>
      </c>
    </row>
    <row r="48768" spans="1:6">
      <c r="A48768">
        <v>2027</v>
      </c>
      <c r="B48768" t="s">
        <v>1029</v>
      </c>
      <c r="C48768" t="s">
        <v>1022</v>
      </c>
      <c r="D48768" t="s">
        <v>1017</v>
      </c>
      <c r="E48768" t="s">
        <v>1019</v>
      </c>
      <c r="F48768" s="86">
        <v>2720219.7712580501</v>
      </c>
    </row>
    <row r="48769" spans="1:6">
      <c r="A48769">
        <v>2028</v>
      </c>
      <c r="B48769" t="s">
        <v>1029</v>
      </c>
      <c r="C48769" t="s">
        <v>1022</v>
      </c>
      <c r="D48769" t="s">
        <v>1017</v>
      </c>
      <c r="E48769" t="s">
        <v>1019</v>
      </c>
      <c r="F48769" s="86">
        <v>2715358.2242538002</v>
      </c>
    </row>
    <row r="48770" spans="1:6">
      <c r="A48770">
        <v>2029</v>
      </c>
      <c r="B48770" t="s">
        <v>1029</v>
      </c>
      <c r="C48770" t="s">
        <v>1022</v>
      </c>
      <c r="D48770" t="s">
        <v>1017</v>
      </c>
      <c r="E48770" t="s">
        <v>1019</v>
      </c>
      <c r="F48770" s="86">
        <v>2710983.6526189898</v>
      </c>
    </row>
    <row r="48771" spans="1:6">
      <c r="A48771">
        <v>2030</v>
      </c>
      <c r="B48771" t="s">
        <v>1029</v>
      </c>
      <c r="C48771" t="s">
        <v>1022</v>
      </c>
      <c r="D48771" t="s">
        <v>1017</v>
      </c>
      <c r="E48771" t="s">
        <v>1019</v>
      </c>
      <c r="F48771" s="86">
        <v>2708413.4519341299</v>
      </c>
    </row>
    <row r="48772" spans="1:6">
      <c r="A48772">
        <v>2031</v>
      </c>
      <c r="B48772" t="s">
        <v>1029</v>
      </c>
      <c r="C48772" t="s">
        <v>1022</v>
      </c>
      <c r="D48772" t="s">
        <v>1017</v>
      </c>
      <c r="E48772" t="s">
        <v>1019</v>
      </c>
      <c r="F48772" s="86">
        <v>2709813.6016090899</v>
      </c>
    </row>
    <row r="48773" spans="1:6">
      <c r="A48773">
        <v>2032</v>
      </c>
      <c r="B48773" t="s">
        <v>1029</v>
      </c>
      <c r="C48773" t="s">
        <v>1022</v>
      </c>
      <c r="D48773" t="s">
        <v>1017</v>
      </c>
      <c r="E48773" t="s">
        <v>1019</v>
      </c>
      <c r="F48773" s="86">
        <v>2713051.2049518102</v>
      </c>
    </row>
    <row r="48774" spans="1:6">
      <c r="A48774">
        <v>2033</v>
      </c>
      <c r="B48774" t="s">
        <v>1029</v>
      </c>
      <c r="C48774" t="s">
        <v>1022</v>
      </c>
      <c r="D48774" t="s">
        <v>1017</v>
      </c>
      <c r="E48774" t="s">
        <v>1019</v>
      </c>
      <c r="F48774" s="86">
        <v>2718636.4098135699</v>
      </c>
    </row>
    <row r="48775" spans="1:6">
      <c r="A48775">
        <v>2034</v>
      </c>
      <c r="B48775" t="s">
        <v>1029</v>
      </c>
      <c r="C48775" t="s">
        <v>1022</v>
      </c>
      <c r="D48775" t="s">
        <v>1017</v>
      </c>
      <c r="E48775" t="s">
        <v>1019</v>
      </c>
      <c r="F48775" s="86">
        <v>2724472.8661064301</v>
      </c>
    </row>
    <row r="48776" spans="1:6">
      <c r="A48776">
        <v>2035</v>
      </c>
      <c r="B48776" t="s">
        <v>1029</v>
      </c>
      <c r="C48776" t="s">
        <v>1022</v>
      </c>
      <c r="D48776" t="s">
        <v>1017</v>
      </c>
      <c r="E48776" t="s">
        <v>1019</v>
      </c>
      <c r="F48776" s="86">
        <v>2729847.5771023501</v>
      </c>
    </row>
    <row r="48777" spans="1:6">
      <c r="A48777">
        <v>2036</v>
      </c>
      <c r="B48777" t="s">
        <v>1029</v>
      </c>
      <c r="C48777" t="s">
        <v>1022</v>
      </c>
      <c r="D48777" t="s">
        <v>1017</v>
      </c>
      <c r="E48777" t="s">
        <v>1019</v>
      </c>
      <c r="F48777" s="86">
        <v>2730529.2283802298</v>
      </c>
    </row>
    <row r="48778" spans="1:6">
      <c r="A48778">
        <v>2037</v>
      </c>
      <c r="B48778" t="s">
        <v>1029</v>
      </c>
      <c r="C48778" t="s">
        <v>1022</v>
      </c>
      <c r="D48778" t="s">
        <v>1017</v>
      </c>
      <c r="E48778" t="s">
        <v>1019</v>
      </c>
      <c r="F48778" s="86">
        <v>2729315.78076634</v>
      </c>
    </row>
    <row r="48779" spans="1:6">
      <c r="A48779">
        <v>2038</v>
      </c>
      <c r="B48779" t="s">
        <v>1029</v>
      </c>
      <c r="C48779" t="s">
        <v>1022</v>
      </c>
      <c r="D48779" t="s">
        <v>1017</v>
      </c>
      <c r="E48779" t="s">
        <v>1019</v>
      </c>
      <c r="F48779" s="86">
        <v>2726883.5477546998</v>
      </c>
    </row>
    <row r="48780" spans="1:6">
      <c r="A48780">
        <v>2039</v>
      </c>
      <c r="B48780" t="s">
        <v>1029</v>
      </c>
      <c r="C48780" t="s">
        <v>1022</v>
      </c>
      <c r="D48780" t="s">
        <v>1017</v>
      </c>
      <c r="E48780" t="s">
        <v>1019</v>
      </c>
      <c r="F48780" s="86">
        <v>2723545.0605542902</v>
      </c>
    </row>
    <row r="48781" spans="1:6">
      <c r="A48781">
        <v>2040</v>
      </c>
      <c r="B48781" t="s">
        <v>1029</v>
      </c>
      <c r="C48781" t="s">
        <v>1022</v>
      </c>
      <c r="D48781" t="s">
        <v>1017</v>
      </c>
      <c r="E48781" t="s">
        <v>1019</v>
      </c>
      <c r="F48781" s="86">
        <v>2719468.96897151</v>
      </c>
    </row>
    <row r="48782" spans="1:6">
      <c r="A48782">
        <v>2041</v>
      </c>
      <c r="B48782" t="s">
        <v>1029</v>
      </c>
      <c r="C48782" t="s">
        <v>1022</v>
      </c>
      <c r="D48782" t="s">
        <v>1017</v>
      </c>
      <c r="E48782" t="s">
        <v>1019</v>
      </c>
      <c r="F48782" s="86">
        <v>2692906.9034186201</v>
      </c>
    </row>
    <row r="48783" spans="1:6">
      <c r="A48783">
        <v>2042</v>
      </c>
      <c r="B48783" t="s">
        <v>1029</v>
      </c>
      <c r="C48783" t="s">
        <v>1022</v>
      </c>
      <c r="D48783" t="s">
        <v>1017</v>
      </c>
      <c r="E48783" t="s">
        <v>1019</v>
      </c>
      <c r="F48783" s="86">
        <v>2666970.9750049501</v>
      </c>
    </row>
    <row r="48784" spans="1:6">
      <c r="A48784">
        <v>2043</v>
      </c>
      <c r="B48784" t="s">
        <v>1029</v>
      </c>
      <c r="C48784" t="s">
        <v>1022</v>
      </c>
      <c r="D48784" t="s">
        <v>1017</v>
      </c>
      <c r="E48784" t="s">
        <v>1019</v>
      </c>
      <c r="F48784" s="86">
        <v>2641903.4393611401</v>
      </c>
    </row>
    <row r="48785" spans="1:6">
      <c r="A48785">
        <v>2044</v>
      </c>
      <c r="B48785" t="s">
        <v>1029</v>
      </c>
      <c r="C48785" t="s">
        <v>1022</v>
      </c>
      <c r="D48785" t="s">
        <v>1017</v>
      </c>
      <c r="E48785" t="s">
        <v>1019</v>
      </c>
      <c r="F48785" s="86">
        <v>2617871.27734451</v>
      </c>
    </row>
    <row r="48786" spans="1:6">
      <c r="A48786">
        <v>2045</v>
      </c>
      <c r="B48786" t="s">
        <v>1029</v>
      </c>
      <c r="C48786" t="s">
        <v>1022</v>
      </c>
      <c r="D48786" t="s">
        <v>1017</v>
      </c>
      <c r="E48786" t="s">
        <v>1019</v>
      </c>
      <c r="F48786" s="86">
        <v>2594835.5486822799</v>
      </c>
    </row>
    <row r="48787" spans="1:6">
      <c r="A48787">
        <v>2046</v>
      </c>
      <c r="B48787" t="s">
        <v>1029</v>
      </c>
      <c r="C48787" t="s">
        <v>1022</v>
      </c>
      <c r="D48787" t="s">
        <v>1017</v>
      </c>
      <c r="E48787" t="s">
        <v>1019</v>
      </c>
      <c r="F48787" s="86">
        <v>2572679.6895300499</v>
      </c>
    </row>
    <row r="48788" spans="1:6">
      <c r="A48788">
        <v>2047</v>
      </c>
      <c r="B48788" t="s">
        <v>1029</v>
      </c>
      <c r="C48788" t="s">
        <v>1022</v>
      </c>
      <c r="D48788" t="s">
        <v>1017</v>
      </c>
      <c r="E48788" t="s">
        <v>1019</v>
      </c>
      <c r="F48788" s="86">
        <v>2551230.9832548602</v>
      </c>
    </row>
    <row r="48789" spans="1:6">
      <c r="A48789">
        <v>2048</v>
      </c>
      <c r="B48789" t="s">
        <v>1029</v>
      </c>
      <c r="C48789" t="s">
        <v>1022</v>
      </c>
      <c r="D48789" t="s">
        <v>1017</v>
      </c>
      <c r="E48789" t="s">
        <v>1019</v>
      </c>
      <c r="F48789" s="86">
        <v>2530320.07552499</v>
      </c>
    </row>
    <row r="48790" spans="1:6">
      <c r="A48790">
        <v>2049</v>
      </c>
      <c r="B48790" t="s">
        <v>1029</v>
      </c>
      <c r="C48790" t="s">
        <v>1022</v>
      </c>
      <c r="D48790" t="s">
        <v>1017</v>
      </c>
      <c r="E48790" t="s">
        <v>1019</v>
      </c>
      <c r="F48790" s="86">
        <v>2509840.7858796399</v>
      </c>
    </row>
    <row r="48791" spans="1:6">
      <c r="A48791">
        <v>2050</v>
      </c>
      <c r="B48791" t="s">
        <v>1029</v>
      </c>
      <c r="C48791" t="s">
        <v>1022</v>
      </c>
      <c r="D48791" t="s">
        <v>1017</v>
      </c>
      <c r="E48791" t="s">
        <v>1019</v>
      </c>
      <c r="F48791" s="86">
        <v>2489737.3651408399</v>
      </c>
    </row>
    <row r="48792" spans="1:6">
      <c r="A48792">
        <v>2017</v>
      </c>
      <c r="B48792" t="s">
        <v>1030</v>
      </c>
      <c r="C48792" t="s">
        <v>1022</v>
      </c>
      <c r="D48792" t="s">
        <v>1017</v>
      </c>
      <c r="E48792" t="s">
        <v>1019</v>
      </c>
      <c r="F48792" s="86">
        <v>967446.13158980501</v>
      </c>
    </row>
    <row r="48793" spans="1:6">
      <c r="A48793">
        <v>2018</v>
      </c>
      <c r="B48793" t="s">
        <v>1030</v>
      </c>
      <c r="C48793" t="s">
        <v>1022</v>
      </c>
      <c r="D48793" t="s">
        <v>1017</v>
      </c>
      <c r="E48793" t="s">
        <v>1019</v>
      </c>
      <c r="F48793" s="86">
        <v>827714.28838357504</v>
      </c>
    </row>
    <row r="48794" spans="1:6">
      <c r="A48794">
        <v>2019</v>
      </c>
      <c r="B48794" t="s">
        <v>1030</v>
      </c>
      <c r="C48794" t="s">
        <v>1022</v>
      </c>
      <c r="D48794" t="s">
        <v>1017</v>
      </c>
      <c r="E48794" t="s">
        <v>1019</v>
      </c>
      <c r="F48794" s="86">
        <v>784124.56425971503</v>
      </c>
    </row>
    <row r="48795" spans="1:6">
      <c r="A48795">
        <v>2020</v>
      </c>
      <c r="B48795" t="s">
        <v>1030</v>
      </c>
      <c r="C48795" t="s">
        <v>1022</v>
      </c>
      <c r="D48795" t="s">
        <v>1017</v>
      </c>
      <c r="E48795" t="s">
        <v>1019</v>
      </c>
      <c r="F48795" s="86">
        <v>768503.99932107795</v>
      </c>
    </row>
    <row r="48796" spans="1:6">
      <c r="A48796">
        <v>2021</v>
      </c>
      <c r="B48796" t="s">
        <v>1030</v>
      </c>
      <c r="C48796" t="s">
        <v>1022</v>
      </c>
      <c r="D48796" t="s">
        <v>1017</v>
      </c>
      <c r="E48796" t="s">
        <v>1019</v>
      </c>
      <c r="F48796" s="86">
        <v>765482.98120134801</v>
      </c>
    </row>
    <row r="48797" spans="1:6">
      <c r="A48797">
        <v>2022</v>
      </c>
      <c r="B48797" t="s">
        <v>1030</v>
      </c>
      <c r="C48797" t="s">
        <v>1022</v>
      </c>
      <c r="D48797" t="s">
        <v>1017</v>
      </c>
      <c r="E48797" t="s">
        <v>1019</v>
      </c>
      <c r="F48797" s="86">
        <v>766219.88871092699</v>
      </c>
    </row>
    <row r="48798" spans="1:6">
      <c r="A48798">
        <v>2023</v>
      </c>
      <c r="B48798" t="s">
        <v>1030</v>
      </c>
      <c r="C48798" t="s">
        <v>1022</v>
      </c>
      <c r="D48798" t="s">
        <v>1017</v>
      </c>
      <c r="E48798" t="s">
        <v>1019</v>
      </c>
      <c r="F48798" s="86">
        <v>767416.36344373901</v>
      </c>
    </row>
    <row r="48799" spans="1:6">
      <c r="A48799">
        <v>2024</v>
      </c>
      <c r="B48799" t="s">
        <v>1030</v>
      </c>
      <c r="C48799" t="s">
        <v>1022</v>
      </c>
      <c r="D48799" t="s">
        <v>1017</v>
      </c>
      <c r="E48799" t="s">
        <v>1019</v>
      </c>
      <c r="F48799" s="86">
        <v>769016.87782637798</v>
      </c>
    </row>
    <row r="48800" spans="1:6">
      <c r="A48800">
        <v>2025</v>
      </c>
      <c r="B48800" t="s">
        <v>1030</v>
      </c>
      <c r="C48800" t="s">
        <v>1022</v>
      </c>
      <c r="D48800" t="s">
        <v>1017</v>
      </c>
      <c r="E48800" t="s">
        <v>1019</v>
      </c>
      <c r="F48800" s="86">
        <v>772992.27135010296</v>
      </c>
    </row>
    <row r="48801" spans="1:6">
      <c r="A48801">
        <v>2026</v>
      </c>
      <c r="B48801" t="s">
        <v>1030</v>
      </c>
      <c r="C48801" t="s">
        <v>1022</v>
      </c>
      <c r="D48801" t="s">
        <v>1017</v>
      </c>
      <c r="E48801" t="s">
        <v>1019</v>
      </c>
      <c r="F48801" s="86">
        <v>779217.28306167806</v>
      </c>
    </row>
    <row r="48802" spans="1:6">
      <c r="A48802">
        <v>2027</v>
      </c>
      <c r="B48802" t="s">
        <v>1030</v>
      </c>
      <c r="C48802" t="s">
        <v>1022</v>
      </c>
      <c r="D48802" t="s">
        <v>1017</v>
      </c>
      <c r="E48802" t="s">
        <v>1019</v>
      </c>
      <c r="F48802" s="86">
        <v>786115.92856617598</v>
      </c>
    </row>
    <row r="48803" spans="1:6">
      <c r="A48803">
        <v>2028</v>
      </c>
      <c r="B48803" t="s">
        <v>1030</v>
      </c>
      <c r="C48803" t="s">
        <v>1022</v>
      </c>
      <c r="D48803" t="s">
        <v>1017</v>
      </c>
      <c r="E48803" t="s">
        <v>1019</v>
      </c>
      <c r="F48803" s="86">
        <v>793078.77699738101</v>
      </c>
    </row>
    <row r="48804" spans="1:6">
      <c r="A48804">
        <v>2029</v>
      </c>
      <c r="B48804" t="s">
        <v>1030</v>
      </c>
      <c r="C48804" t="s">
        <v>1022</v>
      </c>
      <c r="D48804" t="s">
        <v>1017</v>
      </c>
      <c r="E48804" t="s">
        <v>1019</v>
      </c>
      <c r="F48804" s="86">
        <v>800084.12438272696</v>
      </c>
    </row>
    <row r="48805" spans="1:6">
      <c r="A48805">
        <v>2030</v>
      </c>
      <c r="B48805" t="s">
        <v>1030</v>
      </c>
      <c r="C48805" t="s">
        <v>1022</v>
      </c>
      <c r="D48805" t="s">
        <v>1017</v>
      </c>
      <c r="E48805" t="s">
        <v>1019</v>
      </c>
      <c r="F48805" s="86">
        <v>807555.85022677702</v>
      </c>
    </row>
    <row r="48806" spans="1:6">
      <c r="A48806">
        <v>2031</v>
      </c>
      <c r="B48806" t="s">
        <v>1030</v>
      </c>
      <c r="C48806" t="s">
        <v>1022</v>
      </c>
      <c r="D48806" t="s">
        <v>1017</v>
      </c>
      <c r="E48806" t="s">
        <v>1019</v>
      </c>
      <c r="F48806" s="86">
        <v>816112.06919586798</v>
      </c>
    </row>
    <row r="48807" spans="1:6">
      <c r="A48807">
        <v>2032</v>
      </c>
      <c r="B48807" t="s">
        <v>1030</v>
      </c>
      <c r="C48807" t="s">
        <v>1022</v>
      </c>
      <c r="D48807" t="s">
        <v>1017</v>
      </c>
      <c r="E48807" t="s">
        <v>1019</v>
      </c>
      <c r="F48807" s="86">
        <v>825639.43716754904</v>
      </c>
    </row>
    <row r="48808" spans="1:6">
      <c r="A48808">
        <v>2033</v>
      </c>
      <c r="B48808" t="s">
        <v>1030</v>
      </c>
      <c r="C48808" t="s">
        <v>1022</v>
      </c>
      <c r="D48808" t="s">
        <v>1017</v>
      </c>
      <c r="E48808" t="s">
        <v>1019</v>
      </c>
      <c r="F48808" s="86">
        <v>835969.52917076997</v>
      </c>
    </row>
    <row r="48809" spans="1:6">
      <c r="A48809">
        <v>2034</v>
      </c>
      <c r="B48809" t="s">
        <v>1030</v>
      </c>
      <c r="C48809" t="s">
        <v>1022</v>
      </c>
      <c r="D48809" t="s">
        <v>1017</v>
      </c>
      <c r="E48809" t="s">
        <v>1019</v>
      </c>
      <c r="F48809" s="86">
        <v>846323.25652508496</v>
      </c>
    </row>
    <row r="48810" spans="1:6">
      <c r="A48810">
        <v>2035</v>
      </c>
      <c r="B48810" t="s">
        <v>1030</v>
      </c>
      <c r="C48810" t="s">
        <v>1022</v>
      </c>
      <c r="D48810" t="s">
        <v>1017</v>
      </c>
      <c r="E48810" t="s">
        <v>1019</v>
      </c>
      <c r="F48810" s="86">
        <v>856836.52999922598</v>
      </c>
    </row>
    <row r="48811" spans="1:6">
      <c r="A48811">
        <v>2036</v>
      </c>
      <c r="B48811" t="s">
        <v>1030</v>
      </c>
      <c r="C48811" t="s">
        <v>1022</v>
      </c>
      <c r="D48811" t="s">
        <v>1017</v>
      </c>
      <c r="E48811" t="s">
        <v>1019</v>
      </c>
      <c r="F48811" s="86">
        <v>865609.36839494598</v>
      </c>
    </row>
    <row r="48812" spans="1:6">
      <c r="A48812">
        <v>2037</v>
      </c>
      <c r="B48812" t="s">
        <v>1030</v>
      </c>
      <c r="C48812" t="s">
        <v>1022</v>
      </c>
      <c r="D48812" t="s">
        <v>1017</v>
      </c>
      <c r="E48812" t="s">
        <v>1019</v>
      </c>
      <c r="F48812" s="86">
        <v>874043.35793578497</v>
      </c>
    </row>
    <row r="48813" spans="1:6">
      <c r="A48813">
        <v>2038</v>
      </c>
      <c r="B48813" t="s">
        <v>1030</v>
      </c>
      <c r="C48813" t="s">
        <v>1022</v>
      </c>
      <c r="D48813" t="s">
        <v>1017</v>
      </c>
      <c r="E48813" t="s">
        <v>1019</v>
      </c>
      <c r="F48813" s="86">
        <v>882255.84652264102</v>
      </c>
    </row>
    <row r="48814" spans="1:6">
      <c r="A48814">
        <v>2039</v>
      </c>
      <c r="B48814" t="s">
        <v>1030</v>
      </c>
      <c r="C48814" t="s">
        <v>1022</v>
      </c>
      <c r="D48814" t="s">
        <v>1017</v>
      </c>
      <c r="E48814" t="s">
        <v>1019</v>
      </c>
      <c r="F48814" s="86">
        <v>890302.54050930799</v>
      </c>
    </row>
    <row r="48815" spans="1:6">
      <c r="A48815">
        <v>2040</v>
      </c>
      <c r="B48815" t="s">
        <v>1030</v>
      </c>
      <c r="C48815" t="s">
        <v>1022</v>
      </c>
      <c r="D48815" t="s">
        <v>1017</v>
      </c>
      <c r="E48815" t="s">
        <v>1019</v>
      </c>
      <c r="F48815" s="86">
        <v>898223.12953775097</v>
      </c>
    </row>
    <row r="48816" spans="1:6">
      <c r="A48816">
        <v>2041</v>
      </c>
      <c r="B48816" t="s">
        <v>1030</v>
      </c>
      <c r="C48816" t="s">
        <v>1022</v>
      </c>
      <c r="D48816" t="s">
        <v>1017</v>
      </c>
      <c r="E48816" t="s">
        <v>1019</v>
      </c>
      <c r="F48816" s="86">
        <v>905615.66344445501</v>
      </c>
    </row>
    <row r="48817" spans="1:6">
      <c r="A48817">
        <v>2042</v>
      </c>
      <c r="B48817" t="s">
        <v>1030</v>
      </c>
      <c r="C48817" t="s">
        <v>1022</v>
      </c>
      <c r="D48817" t="s">
        <v>1017</v>
      </c>
      <c r="E48817" t="s">
        <v>1019</v>
      </c>
      <c r="F48817" s="86">
        <v>913265.89078503998</v>
      </c>
    </row>
    <row r="48818" spans="1:6">
      <c r="A48818">
        <v>2043</v>
      </c>
      <c r="B48818" t="s">
        <v>1030</v>
      </c>
      <c r="C48818" t="s">
        <v>1022</v>
      </c>
      <c r="D48818" t="s">
        <v>1017</v>
      </c>
      <c r="E48818" t="s">
        <v>1019</v>
      </c>
      <c r="F48818" s="86">
        <v>921259.81225362001</v>
      </c>
    </row>
    <row r="48819" spans="1:6">
      <c r="A48819">
        <v>2044</v>
      </c>
      <c r="B48819" t="s">
        <v>1030</v>
      </c>
      <c r="C48819" t="s">
        <v>1022</v>
      </c>
      <c r="D48819" t="s">
        <v>1017</v>
      </c>
      <c r="E48819" t="s">
        <v>1019</v>
      </c>
      <c r="F48819" s="86">
        <v>929665.26280198095</v>
      </c>
    </row>
    <row r="48820" spans="1:6">
      <c r="A48820">
        <v>2045</v>
      </c>
      <c r="B48820" t="s">
        <v>1030</v>
      </c>
      <c r="C48820" t="s">
        <v>1022</v>
      </c>
      <c r="D48820" t="s">
        <v>1017</v>
      </c>
      <c r="E48820" t="s">
        <v>1019</v>
      </c>
      <c r="F48820" s="86">
        <v>938474.66421930201</v>
      </c>
    </row>
    <row r="48821" spans="1:6">
      <c r="A48821">
        <v>2046</v>
      </c>
      <c r="B48821" t="s">
        <v>1030</v>
      </c>
      <c r="C48821" t="s">
        <v>1022</v>
      </c>
      <c r="D48821" t="s">
        <v>1017</v>
      </c>
      <c r="E48821" t="s">
        <v>1019</v>
      </c>
      <c r="F48821" s="86">
        <v>947657.66023105104</v>
      </c>
    </row>
    <row r="48822" spans="1:6">
      <c r="A48822">
        <v>2047</v>
      </c>
      <c r="B48822" t="s">
        <v>1030</v>
      </c>
      <c r="C48822" t="s">
        <v>1022</v>
      </c>
      <c r="D48822" t="s">
        <v>1017</v>
      </c>
      <c r="E48822" t="s">
        <v>1019</v>
      </c>
      <c r="F48822" s="86">
        <v>957161.36542798195</v>
      </c>
    </row>
    <row r="48823" spans="1:6">
      <c r="A48823">
        <v>2048</v>
      </c>
      <c r="B48823" t="s">
        <v>1030</v>
      </c>
      <c r="C48823" t="s">
        <v>1022</v>
      </c>
      <c r="D48823" t="s">
        <v>1017</v>
      </c>
      <c r="E48823" t="s">
        <v>1019</v>
      </c>
      <c r="F48823" s="86">
        <v>966928.00547607895</v>
      </c>
    </row>
    <row r="48824" spans="1:6">
      <c r="A48824">
        <v>2049</v>
      </c>
      <c r="B48824" t="s">
        <v>1030</v>
      </c>
      <c r="C48824" t="s">
        <v>1022</v>
      </c>
      <c r="D48824" t="s">
        <v>1017</v>
      </c>
      <c r="E48824" t="s">
        <v>1019</v>
      </c>
      <c r="F48824" s="86">
        <v>976925.16645926097</v>
      </c>
    </row>
    <row r="48825" spans="1:6">
      <c r="A48825">
        <v>2050</v>
      </c>
      <c r="B48825" t="s">
        <v>1030</v>
      </c>
      <c r="C48825" t="s">
        <v>1022</v>
      </c>
      <c r="D48825" t="s">
        <v>1017</v>
      </c>
      <c r="E48825" t="s">
        <v>1019</v>
      </c>
      <c r="F48825" s="86">
        <v>987140.97826267395</v>
      </c>
    </row>
    <row r="48826" spans="1:6">
      <c r="A48826">
        <v>2017</v>
      </c>
      <c r="B48826" t="s">
        <v>1031</v>
      </c>
      <c r="C48826" t="s">
        <v>1022</v>
      </c>
      <c r="D48826" t="s">
        <v>1017</v>
      </c>
      <c r="E48826" t="s">
        <v>1019</v>
      </c>
      <c r="F48826" s="86">
        <v>707243.79742989305</v>
      </c>
    </row>
    <row r="48827" spans="1:6">
      <c r="A48827">
        <v>2018</v>
      </c>
      <c r="B48827" t="s">
        <v>1031</v>
      </c>
      <c r="C48827" t="s">
        <v>1022</v>
      </c>
      <c r="D48827" t="s">
        <v>1017</v>
      </c>
      <c r="E48827" t="s">
        <v>1019</v>
      </c>
      <c r="F48827" s="86">
        <v>605093.94517025899</v>
      </c>
    </row>
    <row r="48828" spans="1:6">
      <c r="A48828">
        <v>2019</v>
      </c>
      <c r="B48828" t="s">
        <v>1031</v>
      </c>
      <c r="C48828" t="s">
        <v>1022</v>
      </c>
      <c r="D48828" t="s">
        <v>1017</v>
      </c>
      <c r="E48828" t="s">
        <v>1019</v>
      </c>
      <c r="F48828" s="86">
        <v>573228.02415239299</v>
      </c>
    </row>
    <row r="48829" spans="1:6">
      <c r="A48829">
        <v>2020</v>
      </c>
      <c r="B48829" t="s">
        <v>1031</v>
      </c>
      <c r="C48829" t="s">
        <v>1022</v>
      </c>
      <c r="D48829" t="s">
        <v>1017</v>
      </c>
      <c r="E48829" t="s">
        <v>1019</v>
      </c>
      <c r="F48829" s="86">
        <v>561808.73443230602</v>
      </c>
    </row>
    <row r="48830" spans="1:6">
      <c r="A48830">
        <v>2021</v>
      </c>
      <c r="B48830" t="s">
        <v>1031</v>
      </c>
      <c r="C48830" t="s">
        <v>1022</v>
      </c>
      <c r="D48830" t="s">
        <v>1017</v>
      </c>
      <c r="E48830" t="s">
        <v>1019</v>
      </c>
      <c r="F48830" s="86">
        <v>559600.24317130796</v>
      </c>
    </row>
    <row r="48831" spans="1:6">
      <c r="A48831">
        <v>2022</v>
      </c>
      <c r="B48831" t="s">
        <v>1031</v>
      </c>
      <c r="C48831" t="s">
        <v>1022</v>
      </c>
      <c r="D48831" t="s">
        <v>1017</v>
      </c>
      <c r="E48831" t="s">
        <v>1019</v>
      </c>
      <c r="F48831" s="86">
        <v>560138.95354329795</v>
      </c>
    </row>
    <row r="48832" spans="1:6">
      <c r="A48832">
        <v>2023</v>
      </c>
      <c r="B48832" t="s">
        <v>1031</v>
      </c>
      <c r="C48832" t="s">
        <v>1022</v>
      </c>
      <c r="D48832" t="s">
        <v>1017</v>
      </c>
      <c r="E48832" t="s">
        <v>1019</v>
      </c>
      <c r="F48832" s="86">
        <v>561013.62687748403</v>
      </c>
    </row>
    <row r="48833" spans="1:6">
      <c r="A48833">
        <v>2024</v>
      </c>
      <c r="B48833" t="s">
        <v>1031</v>
      </c>
      <c r="C48833" t="s">
        <v>1022</v>
      </c>
      <c r="D48833" t="s">
        <v>1017</v>
      </c>
      <c r="E48833" t="s">
        <v>1019</v>
      </c>
      <c r="F48833" s="86">
        <v>562183.670183109</v>
      </c>
    </row>
    <row r="48834" spans="1:6">
      <c r="A48834">
        <v>2025</v>
      </c>
      <c r="B48834" t="s">
        <v>1031</v>
      </c>
      <c r="C48834" t="s">
        <v>1022</v>
      </c>
      <c r="D48834" t="s">
        <v>1017</v>
      </c>
      <c r="E48834" t="s">
        <v>1019</v>
      </c>
      <c r="F48834" s="86">
        <v>565089.84999012004</v>
      </c>
    </row>
    <row r="48835" spans="1:6">
      <c r="A48835">
        <v>2026</v>
      </c>
      <c r="B48835" t="s">
        <v>1031</v>
      </c>
      <c r="C48835" t="s">
        <v>1022</v>
      </c>
      <c r="D48835" t="s">
        <v>1017</v>
      </c>
      <c r="E48835" t="s">
        <v>1019</v>
      </c>
      <c r="F48835" s="86">
        <v>569640.59527524002</v>
      </c>
    </row>
    <row r="48836" spans="1:6">
      <c r="A48836">
        <v>2027</v>
      </c>
      <c r="B48836" t="s">
        <v>1031</v>
      </c>
      <c r="C48836" t="s">
        <v>1022</v>
      </c>
      <c r="D48836" t="s">
        <v>1017</v>
      </c>
      <c r="E48836" t="s">
        <v>1019</v>
      </c>
      <c r="F48836" s="86">
        <v>574683.79518519901</v>
      </c>
    </row>
    <row r="48837" spans="1:6">
      <c r="A48837">
        <v>2028</v>
      </c>
      <c r="B48837" t="s">
        <v>1031</v>
      </c>
      <c r="C48837" t="s">
        <v>1022</v>
      </c>
      <c r="D48837" t="s">
        <v>1017</v>
      </c>
      <c r="E48837" t="s">
        <v>1019</v>
      </c>
      <c r="F48837" s="86">
        <v>579773.930133924</v>
      </c>
    </row>
    <row r="48838" spans="1:6">
      <c r="A48838">
        <v>2029</v>
      </c>
      <c r="B48838" t="s">
        <v>1031</v>
      </c>
      <c r="C48838" t="s">
        <v>1022</v>
      </c>
      <c r="D48838" t="s">
        <v>1017</v>
      </c>
      <c r="E48838" t="s">
        <v>1019</v>
      </c>
      <c r="F48838" s="86">
        <v>584895.13360494899</v>
      </c>
    </row>
    <row r="48839" spans="1:6">
      <c r="A48839">
        <v>2030</v>
      </c>
      <c r="B48839" t="s">
        <v>1031</v>
      </c>
      <c r="C48839" t="s">
        <v>1022</v>
      </c>
      <c r="D48839" t="s">
        <v>1017</v>
      </c>
      <c r="E48839" t="s">
        <v>1019</v>
      </c>
      <c r="F48839" s="86">
        <v>590357.279337671</v>
      </c>
    </row>
    <row r="48840" spans="1:6">
      <c r="A48840">
        <v>2031</v>
      </c>
      <c r="B48840" t="s">
        <v>1031</v>
      </c>
      <c r="C48840" t="s">
        <v>1022</v>
      </c>
      <c r="D48840" t="s">
        <v>1017</v>
      </c>
      <c r="E48840" t="s">
        <v>1019</v>
      </c>
      <c r="F48840" s="86">
        <v>596612.23514114995</v>
      </c>
    </row>
    <row r="48841" spans="1:6">
      <c r="A48841">
        <v>2032</v>
      </c>
      <c r="B48841" t="s">
        <v>1031</v>
      </c>
      <c r="C48841" t="s">
        <v>1022</v>
      </c>
      <c r="D48841" t="s">
        <v>1017</v>
      </c>
      <c r="E48841" t="s">
        <v>1019</v>
      </c>
      <c r="F48841" s="86">
        <v>603577.14169644401</v>
      </c>
    </row>
    <row r="48842" spans="1:6">
      <c r="A48842">
        <v>2033</v>
      </c>
      <c r="B48842" t="s">
        <v>1031</v>
      </c>
      <c r="C48842" t="s">
        <v>1022</v>
      </c>
      <c r="D48842" t="s">
        <v>1017</v>
      </c>
      <c r="E48842" t="s">
        <v>1019</v>
      </c>
      <c r="F48842" s="86">
        <v>611128.87326846702</v>
      </c>
    </row>
    <row r="48843" spans="1:6">
      <c r="A48843">
        <v>2034</v>
      </c>
      <c r="B48843" t="s">
        <v>1031</v>
      </c>
      <c r="C48843" t="s">
        <v>1022</v>
      </c>
      <c r="D48843" t="s">
        <v>1017</v>
      </c>
      <c r="E48843" t="s">
        <v>1019</v>
      </c>
      <c r="F48843" s="86">
        <v>618697.88327586302</v>
      </c>
    </row>
    <row r="48844" spans="1:6">
      <c r="A48844">
        <v>2035</v>
      </c>
      <c r="B48844" t="s">
        <v>1031</v>
      </c>
      <c r="C48844" t="s">
        <v>1022</v>
      </c>
      <c r="D48844" t="s">
        <v>1017</v>
      </c>
      <c r="E48844" t="s">
        <v>1019</v>
      </c>
      <c r="F48844" s="86">
        <v>626383.52820479695</v>
      </c>
    </row>
    <row r="48845" spans="1:6">
      <c r="A48845">
        <v>2036</v>
      </c>
      <c r="B48845" t="s">
        <v>1031</v>
      </c>
      <c r="C48845" t="s">
        <v>1022</v>
      </c>
      <c r="D48845" t="s">
        <v>1017</v>
      </c>
      <c r="E48845" t="s">
        <v>1019</v>
      </c>
      <c r="F48845" s="86">
        <v>632796.84191667498</v>
      </c>
    </row>
    <row r="48846" spans="1:6">
      <c r="A48846">
        <v>2037</v>
      </c>
      <c r="B48846" t="s">
        <v>1031</v>
      </c>
      <c r="C48846" t="s">
        <v>1022</v>
      </c>
      <c r="D48846" t="s">
        <v>1017</v>
      </c>
      <c r="E48846" t="s">
        <v>1019</v>
      </c>
      <c r="F48846" s="86">
        <v>638962.44286909595</v>
      </c>
    </row>
    <row r="48847" spans="1:6">
      <c r="A48847">
        <v>2038</v>
      </c>
      <c r="B48847" t="s">
        <v>1031</v>
      </c>
      <c r="C48847" t="s">
        <v>1022</v>
      </c>
      <c r="D48847" t="s">
        <v>1017</v>
      </c>
      <c r="E48847" t="s">
        <v>1019</v>
      </c>
      <c r="F48847" s="86">
        <v>644966.11731138604</v>
      </c>
    </row>
    <row r="48848" spans="1:6">
      <c r="A48848">
        <v>2039</v>
      </c>
      <c r="B48848" t="s">
        <v>1031</v>
      </c>
      <c r="C48848" t="s">
        <v>1022</v>
      </c>
      <c r="D48848" t="s">
        <v>1017</v>
      </c>
      <c r="E48848" t="s">
        <v>1019</v>
      </c>
      <c r="F48848" s="86">
        <v>650848.588930281</v>
      </c>
    </row>
    <row r="48849" spans="1:6">
      <c r="A48849">
        <v>2040</v>
      </c>
      <c r="B48849" t="s">
        <v>1031</v>
      </c>
      <c r="C48849" t="s">
        <v>1022</v>
      </c>
      <c r="D48849" t="s">
        <v>1017</v>
      </c>
      <c r="E48849" t="s">
        <v>1019</v>
      </c>
      <c r="F48849" s="86">
        <v>656638.872522766</v>
      </c>
    </row>
    <row r="48850" spans="1:6">
      <c r="A48850">
        <v>2041</v>
      </c>
      <c r="B48850" t="s">
        <v>1031</v>
      </c>
      <c r="C48850" t="s">
        <v>1022</v>
      </c>
      <c r="D48850" t="s">
        <v>1017</v>
      </c>
      <c r="E48850" t="s">
        <v>1019</v>
      </c>
      <c r="F48850" s="86">
        <v>662043.12561974605</v>
      </c>
    </row>
    <row r="48851" spans="1:6">
      <c r="A48851">
        <v>2042</v>
      </c>
      <c r="B48851" t="s">
        <v>1031</v>
      </c>
      <c r="C48851" t="s">
        <v>1022</v>
      </c>
      <c r="D48851" t="s">
        <v>1017</v>
      </c>
      <c r="E48851" t="s">
        <v>1019</v>
      </c>
      <c r="F48851" s="86">
        <v>667635.76345134003</v>
      </c>
    </row>
    <row r="48852" spans="1:6">
      <c r="A48852">
        <v>2043</v>
      </c>
      <c r="B48852" t="s">
        <v>1031</v>
      </c>
      <c r="C48852" t="s">
        <v>1022</v>
      </c>
      <c r="D48852" t="s">
        <v>1017</v>
      </c>
      <c r="E48852" t="s">
        <v>1019</v>
      </c>
      <c r="F48852" s="86">
        <v>673479.65614075004</v>
      </c>
    </row>
    <row r="48853" spans="1:6">
      <c r="A48853">
        <v>2044</v>
      </c>
      <c r="B48853" t="s">
        <v>1031</v>
      </c>
      <c r="C48853" t="s">
        <v>1022</v>
      </c>
      <c r="D48853" t="s">
        <v>1017</v>
      </c>
      <c r="E48853" t="s">
        <v>1019</v>
      </c>
      <c r="F48853" s="86">
        <v>679624.39388977794</v>
      </c>
    </row>
    <row r="48854" spans="1:6">
      <c r="A48854">
        <v>2045</v>
      </c>
      <c r="B48854" t="s">
        <v>1031</v>
      </c>
      <c r="C48854" t="s">
        <v>1022</v>
      </c>
      <c r="D48854" t="s">
        <v>1017</v>
      </c>
      <c r="E48854" t="s">
        <v>1019</v>
      </c>
      <c r="F48854" s="86">
        <v>686064.43670769897</v>
      </c>
    </row>
    <row r="48855" spans="1:6">
      <c r="A48855">
        <v>2046</v>
      </c>
      <c r="B48855" t="s">
        <v>1031</v>
      </c>
      <c r="C48855" t="s">
        <v>1022</v>
      </c>
      <c r="D48855" t="s">
        <v>1017</v>
      </c>
      <c r="E48855" t="s">
        <v>1019</v>
      </c>
      <c r="F48855" s="86">
        <v>692777.59288153297</v>
      </c>
    </row>
    <row r="48856" spans="1:6">
      <c r="A48856">
        <v>2047</v>
      </c>
      <c r="B48856" t="s">
        <v>1031</v>
      </c>
      <c r="C48856" t="s">
        <v>1022</v>
      </c>
      <c r="D48856" t="s">
        <v>1017</v>
      </c>
      <c r="E48856" t="s">
        <v>1019</v>
      </c>
      <c r="F48856" s="86">
        <v>699725.20095360803</v>
      </c>
    </row>
    <row r="48857" spans="1:6">
      <c r="A48857">
        <v>2048</v>
      </c>
      <c r="B48857" t="s">
        <v>1031</v>
      </c>
      <c r="C48857" t="s">
        <v>1022</v>
      </c>
      <c r="D48857" t="s">
        <v>1017</v>
      </c>
      <c r="E48857" t="s">
        <v>1019</v>
      </c>
      <c r="F48857" s="86">
        <v>706865.02545670106</v>
      </c>
    </row>
    <row r="48858" spans="1:6">
      <c r="A48858">
        <v>2049</v>
      </c>
      <c r="B48858" t="s">
        <v>1031</v>
      </c>
      <c r="C48858" t="s">
        <v>1022</v>
      </c>
      <c r="D48858" t="s">
        <v>1017</v>
      </c>
      <c r="E48858" t="s">
        <v>1019</v>
      </c>
      <c r="F48858" s="86">
        <v>714173.37045534595</v>
      </c>
    </row>
    <row r="48859" spans="1:6">
      <c r="A48859">
        <v>2050</v>
      </c>
      <c r="B48859" t="s">
        <v>1031</v>
      </c>
      <c r="C48859" t="s">
        <v>1022</v>
      </c>
      <c r="D48859" t="s">
        <v>1017</v>
      </c>
      <c r="E48859" t="s">
        <v>1019</v>
      </c>
      <c r="F48859" s="86">
        <v>721641.55839652102</v>
      </c>
    </row>
    <row r="48860" spans="1:6">
      <c r="A48860">
        <v>2017</v>
      </c>
      <c r="B48860" t="s">
        <v>1032</v>
      </c>
      <c r="C48860" t="s">
        <v>1022</v>
      </c>
      <c r="D48860" t="s">
        <v>1017</v>
      </c>
      <c r="E48860" t="s">
        <v>1019</v>
      </c>
      <c r="F48860" s="86">
        <v>21427089.928494301</v>
      </c>
    </row>
    <row r="48861" spans="1:6">
      <c r="A48861">
        <v>2018</v>
      </c>
      <c r="B48861" t="s">
        <v>1032</v>
      </c>
      <c r="C48861" t="s">
        <v>1022</v>
      </c>
      <c r="D48861" t="s">
        <v>1017</v>
      </c>
      <c r="E48861" t="s">
        <v>1019</v>
      </c>
      <c r="F48861" s="86">
        <v>18332295.631953899</v>
      </c>
    </row>
    <row r="48862" spans="1:6">
      <c r="A48862">
        <v>2019</v>
      </c>
      <c r="B48862" t="s">
        <v>1032</v>
      </c>
      <c r="C48862" t="s">
        <v>1022</v>
      </c>
      <c r="D48862" t="s">
        <v>1017</v>
      </c>
      <c r="E48862" t="s">
        <v>1019</v>
      </c>
      <c r="F48862" s="86">
        <v>17366866.231532998</v>
      </c>
    </row>
    <row r="48863" spans="1:6">
      <c r="A48863">
        <v>2020</v>
      </c>
      <c r="B48863" t="s">
        <v>1032</v>
      </c>
      <c r="C48863" t="s">
        <v>1022</v>
      </c>
      <c r="D48863" t="s">
        <v>1017</v>
      </c>
      <c r="E48863" t="s">
        <v>1019</v>
      </c>
      <c r="F48863" s="86">
        <v>17020900.4575793</v>
      </c>
    </row>
    <row r="48864" spans="1:6">
      <c r="A48864">
        <v>2021</v>
      </c>
      <c r="B48864" t="s">
        <v>1032</v>
      </c>
      <c r="C48864" t="s">
        <v>1022</v>
      </c>
      <c r="D48864" t="s">
        <v>1017</v>
      </c>
      <c r="E48864" t="s">
        <v>1019</v>
      </c>
      <c r="F48864" s="86">
        <v>16953990.657836001</v>
      </c>
    </row>
    <row r="48865" spans="1:6">
      <c r="A48865">
        <v>2022</v>
      </c>
      <c r="B48865" t="s">
        <v>1032</v>
      </c>
      <c r="C48865" t="s">
        <v>1022</v>
      </c>
      <c r="D48865" t="s">
        <v>1017</v>
      </c>
      <c r="E48865" t="s">
        <v>1019</v>
      </c>
      <c r="F48865" s="86">
        <v>16970311.7562012</v>
      </c>
    </row>
    <row r="48866" spans="1:6">
      <c r="A48866">
        <v>2023</v>
      </c>
      <c r="B48866" t="s">
        <v>1032</v>
      </c>
      <c r="C48866" t="s">
        <v>1022</v>
      </c>
      <c r="D48866" t="s">
        <v>1017</v>
      </c>
      <c r="E48866" t="s">
        <v>1019</v>
      </c>
      <c r="F48866" s="86">
        <v>16996811.3936074</v>
      </c>
    </row>
    <row r="48867" spans="1:6">
      <c r="A48867">
        <v>2024</v>
      </c>
      <c r="B48867" t="s">
        <v>1032</v>
      </c>
      <c r="C48867" t="s">
        <v>1022</v>
      </c>
      <c r="D48867" t="s">
        <v>1017</v>
      </c>
      <c r="E48867" t="s">
        <v>1019</v>
      </c>
      <c r="F48867" s="86">
        <v>17032259.740020599</v>
      </c>
    </row>
    <row r="48868" spans="1:6">
      <c r="A48868">
        <v>2025</v>
      </c>
      <c r="B48868" t="s">
        <v>1032</v>
      </c>
      <c r="C48868" t="s">
        <v>1022</v>
      </c>
      <c r="D48868" t="s">
        <v>1017</v>
      </c>
      <c r="E48868" t="s">
        <v>1019</v>
      </c>
      <c r="F48868" s="86">
        <v>17120307.137961</v>
      </c>
    </row>
    <row r="48869" spans="1:6">
      <c r="A48869">
        <v>2026</v>
      </c>
      <c r="B48869" t="s">
        <v>1032</v>
      </c>
      <c r="C48869" t="s">
        <v>1022</v>
      </c>
      <c r="D48869" t="s">
        <v>1017</v>
      </c>
      <c r="E48869" t="s">
        <v>1019</v>
      </c>
      <c r="F48869" s="86">
        <v>17258179.295794401</v>
      </c>
    </row>
    <row r="48870" spans="1:6">
      <c r="A48870">
        <v>2027</v>
      </c>
      <c r="B48870" t="s">
        <v>1032</v>
      </c>
      <c r="C48870" t="s">
        <v>1022</v>
      </c>
      <c r="D48870" t="s">
        <v>1017</v>
      </c>
      <c r="E48870" t="s">
        <v>1019</v>
      </c>
      <c r="F48870" s="86">
        <v>17410971.159633599</v>
      </c>
    </row>
    <row r="48871" spans="1:6">
      <c r="A48871">
        <v>2028</v>
      </c>
      <c r="B48871" t="s">
        <v>1032</v>
      </c>
      <c r="C48871" t="s">
        <v>1022</v>
      </c>
      <c r="D48871" t="s">
        <v>1017</v>
      </c>
      <c r="E48871" t="s">
        <v>1019</v>
      </c>
      <c r="F48871" s="86">
        <v>17565184.996065799</v>
      </c>
    </row>
    <row r="48872" spans="1:6">
      <c r="A48872">
        <v>2029</v>
      </c>
      <c r="B48872" t="s">
        <v>1032</v>
      </c>
      <c r="C48872" t="s">
        <v>1022</v>
      </c>
      <c r="D48872" t="s">
        <v>1017</v>
      </c>
      <c r="E48872" t="s">
        <v>1019</v>
      </c>
      <c r="F48872" s="86">
        <v>17720340.1034199</v>
      </c>
    </row>
    <row r="48873" spans="1:6">
      <c r="A48873">
        <v>2030</v>
      </c>
      <c r="B48873" t="s">
        <v>1032</v>
      </c>
      <c r="C48873" t="s">
        <v>1022</v>
      </c>
      <c r="D48873" t="s">
        <v>1017</v>
      </c>
      <c r="E48873" t="s">
        <v>1019</v>
      </c>
      <c r="F48873" s="86">
        <v>17885824.605712999</v>
      </c>
    </row>
    <row r="48874" spans="1:6">
      <c r="A48874">
        <v>2031</v>
      </c>
      <c r="B48874" t="s">
        <v>1032</v>
      </c>
      <c r="C48874" t="s">
        <v>1022</v>
      </c>
      <c r="D48874" t="s">
        <v>1017</v>
      </c>
      <c r="E48874" t="s">
        <v>1019</v>
      </c>
      <c r="F48874" s="86">
        <v>18075328.565997899</v>
      </c>
    </row>
    <row r="48875" spans="1:6">
      <c r="A48875">
        <v>2032</v>
      </c>
      <c r="B48875" t="s">
        <v>1032</v>
      </c>
      <c r="C48875" t="s">
        <v>1022</v>
      </c>
      <c r="D48875" t="s">
        <v>1017</v>
      </c>
      <c r="E48875" t="s">
        <v>1019</v>
      </c>
      <c r="F48875" s="86">
        <v>18286341.6277542</v>
      </c>
    </row>
    <row r="48876" spans="1:6">
      <c r="A48876">
        <v>2033</v>
      </c>
      <c r="B48876" t="s">
        <v>1032</v>
      </c>
      <c r="C48876" t="s">
        <v>1022</v>
      </c>
      <c r="D48876" t="s">
        <v>1017</v>
      </c>
      <c r="E48876" t="s">
        <v>1019</v>
      </c>
      <c r="F48876" s="86">
        <v>18515133.498531502</v>
      </c>
    </row>
    <row r="48877" spans="1:6">
      <c r="A48877">
        <v>2034</v>
      </c>
      <c r="B48877" t="s">
        <v>1032</v>
      </c>
      <c r="C48877" t="s">
        <v>1022</v>
      </c>
      <c r="D48877" t="s">
        <v>1017</v>
      </c>
      <c r="E48877" t="s">
        <v>1019</v>
      </c>
      <c r="F48877" s="86">
        <v>18744448.847336899</v>
      </c>
    </row>
    <row r="48878" spans="1:6">
      <c r="A48878">
        <v>2035</v>
      </c>
      <c r="B48878" t="s">
        <v>1032</v>
      </c>
      <c r="C48878" t="s">
        <v>1022</v>
      </c>
      <c r="D48878" t="s">
        <v>1017</v>
      </c>
      <c r="E48878" t="s">
        <v>1019</v>
      </c>
      <c r="F48878" s="86">
        <v>18977297.838942401</v>
      </c>
    </row>
    <row r="48879" spans="1:6">
      <c r="A48879">
        <v>2036</v>
      </c>
      <c r="B48879" t="s">
        <v>1032</v>
      </c>
      <c r="C48879" t="s">
        <v>1022</v>
      </c>
      <c r="D48879" t="s">
        <v>1017</v>
      </c>
      <c r="E48879" t="s">
        <v>1019</v>
      </c>
      <c r="F48879" s="86">
        <v>19171599.507113099</v>
      </c>
    </row>
    <row r="48880" spans="1:6">
      <c r="A48880">
        <v>2037</v>
      </c>
      <c r="B48880" t="s">
        <v>1032</v>
      </c>
      <c r="C48880" t="s">
        <v>1022</v>
      </c>
      <c r="D48880" t="s">
        <v>1017</v>
      </c>
      <c r="E48880" t="s">
        <v>1019</v>
      </c>
      <c r="F48880" s="86">
        <v>19358396.318270501</v>
      </c>
    </row>
    <row r="48881" spans="1:6">
      <c r="A48881">
        <v>2038</v>
      </c>
      <c r="B48881" t="s">
        <v>1032</v>
      </c>
      <c r="C48881" t="s">
        <v>1022</v>
      </c>
      <c r="D48881" t="s">
        <v>1017</v>
      </c>
      <c r="E48881" t="s">
        <v>1019</v>
      </c>
      <c r="F48881" s="86">
        <v>19540287.305004999</v>
      </c>
    </row>
    <row r="48882" spans="1:6">
      <c r="A48882">
        <v>2039</v>
      </c>
      <c r="B48882" t="s">
        <v>1032</v>
      </c>
      <c r="C48882" t="s">
        <v>1022</v>
      </c>
      <c r="D48882" t="s">
        <v>1017</v>
      </c>
      <c r="E48882" t="s">
        <v>1019</v>
      </c>
      <c r="F48882" s="86">
        <v>19718506.2569957</v>
      </c>
    </row>
    <row r="48883" spans="1:6">
      <c r="A48883">
        <v>2040</v>
      </c>
      <c r="B48883" t="s">
        <v>1032</v>
      </c>
      <c r="C48883" t="s">
        <v>1022</v>
      </c>
      <c r="D48883" t="s">
        <v>1017</v>
      </c>
      <c r="E48883" t="s">
        <v>1019</v>
      </c>
      <c r="F48883" s="86">
        <v>19893932.224248499</v>
      </c>
    </row>
    <row r="48884" spans="1:6">
      <c r="A48884">
        <v>2041</v>
      </c>
      <c r="B48884" t="s">
        <v>1032</v>
      </c>
      <c r="C48884" t="s">
        <v>1022</v>
      </c>
      <c r="D48884" t="s">
        <v>1017</v>
      </c>
      <c r="E48884" t="s">
        <v>1019</v>
      </c>
      <c r="F48884" s="86">
        <v>20057662.775899999</v>
      </c>
    </row>
    <row r="48885" spans="1:6">
      <c r="A48885">
        <v>2042</v>
      </c>
      <c r="B48885" t="s">
        <v>1032</v>
      </c>
      <c r="C48885" t="s">
        <v>1022</v>
      </c>
      <c r="D48885" t="s">
        <v>1017</v>
      </c>
      <c r="E48885" t="s">
        <v>1019</v>
      </c>
      <c r="F48885" s="86">
        <v>20227100.7464987</v>
      </c>
    </row>
    <row r="48886" spans="1:6">
      <c r="A48886">
        <v>2043</v>
      </c>
      <c r="B48886" t="s">
        <v>1032</v>
      </c>
      <c r="C48886" t="s">
        <v>1022</v>
      </c>
      <c r="D48886" t="s">
        <v>1017</v>
      </c>
      <c r="E48886" t="s">
        <v>1019</v>
      </c>
      <c r="F48886" s="86">
        <v>20404150.8876855</v>
      </c>
    </row>
    <row r="48887" spans="1:6">
      <c r="A48887">
        <v>2044</v>
      </c>
      <c r="B48887" t="s">
        <v>1032</v>
      </c>
      <c r="C48887" t="s">
        <v>1022</v>
      </c>
      <c r="D48887" t="s">
        <v>1017</v>
      </c>
      <c r="E48887" t="s">
        <v>1019</v>
      </c>
      <c r="F48887" s="86">
        <v>20590315.614493899</v>
      </c>
    </row>
    <row r="48888" spans="1:6">
      <c r="A48888">
        <v>2045</v>
      </c>
      <c r="B48888" t="s">
        <v>1032</v>
      </c>
      <c r="C48888" t="s">
        <v>1022</v>
      </c>
      <c r="D48888" t="s">
        <v>1017</v>
      </c>
      <c r="E48888" t="s">
        <v>1019</v>
      </c>
      <c r="F48888" s="86">
        <v>20785427.083981998</v>
      </c>
    </row>
    <row r="48889" spans="1:6">
      <c r="A48889">
        <v>2046</v>
      </c>
      <c r="B48889" t="s">
        <v>1032</v>
      </c>
      <c r="C48889" t="s">
        <v>1022</v>
      </c>
      <c r="D48889" t="s">
        <v>1017</v>
      </c>
      <c r="E48889" t="s">
        <v>1019</v>
      </c>
      <c r="F48889" s="86">
        <v>20988812.962463401</v>
      </c>
    </row>
    <row r="48890" spans="1:6">
      <c r="A48890">
        <v>2047</v>
      </c>
      <c r="B48890" t="s">
        <v>1032</v>
      </c>
      <c r="C48890" t="s">
        <v>1022</v>
      </c>
      <c r="D48890" t="s">
        <v>1017</v>
      </c>
      <c r="E48890" t="s">
        <v>1019</v>
      </c>
      <c r="F48890" s="86">
        <v>21199301.9388097</v>
      </c>
    </row>
    <row r="48891" spans="1:6">
      <c r="A48891">
        <v>2048</v>
      </c>
      <c r="B48891" t="s">
        <v>1032</v>
      </c>
      <c r="C48891" t="s">
        <v>1022</v>
      </c>
      <c r="D48891" t="s">
        <v>1017</v>
      </c>
      <c r="E48891" t="s">
        <v>1019</v>
      </c>
      <c r="F48891" s="86">
        <v>21415614.4215171</v>
      </c>
    </row>
    <row r="48892" spans="1:6">
      <c r="A48892">
        <v>2049</v>
      </c>
      <c r="B48892" t="s">
        <v>1032</v>
      </c>
      <c r="C48892" t="s">
        <v>1022</v>
      </c>
      <c r="D48892" t="s">
        <v>1017</v>
      </c>
      <c r="E48892" t="s">
        <v>1019</v>
      </c>
      <c r="F48892" s="86">
        <v>21637032.504055899</v>
      </c>
    </row>
    <row r="48893" spans="1:6">
      <c r="A48893">
        <v>2050</v>
      </c>
      <c r="B48893" t="s">
        <v>1032</v>
      </c>
      <c r="C48893" t="s">
        <v>1022</v>
      </c>
      <c r="D48893" t="s">
        <v>1017</v>
      </c>
      <c r="E48893" t="s">
        <v>1019</v>
      </c>
      <c r="F48893" s="86">
        <v>21863293.285981402</v>
      </c>
    </row>
    <row r="48894" spans="1:6">
      <c r="A48894">
        <v>2017</v>
      </c>
      <c r="B48894" t="s">
        <v>1033</v>
      </c>
      <c r="C48894" t="s">
        <v>1022</v>
      </c>
      <c r="D48894" t="s">
        <v>1017</v>
      </c>
      <c r="E48894" t="s">
        <v>1019</v>
      </c>
      <c r="F48894" s="86">
        <v>9745850.9437289499</v>
      </c>
    </row>
    <row r="48895" spans="1:6">
      <c r="A48895">
        <v>2018</v>
      </c>
      <c r="B48895" t="s">
        <v>1033</v>
      </c>
      <c r="C48895" t="s">
        <v>1022</v>
      </c>
      <c r="D48895" t="s">
        <v>1017</v>
      </c>
      <c r="E48895" t="s">
        <v>1019</v>
      </c>
      <c r="F48895" s="86">
        <v>8338221.4421849502</v>
      </c>
    </row>
    <row r="48896" spans="1:6">
      <c r="A48896">
        <v>2019</v>
      </c>
      <c r="B48896" t="s">
        <v>1033</v>
      </c>
      <c r="C48896" t="s">
        <v>1022</v>
      </c>
      <c r="D48896" t="s">
        <v>1017</v>
      </c>
      <c r="E48896" t="s">
        <v>1019</v>
      </c>
      <c r="F48896" s="86">
        <v>7899107.63510268</v>
      </c>
    </row>
    <row r="48897" spans="1:6">
      <c r="A48897">
        <v>2020</v>
      </c>
      <c r="B48897" t="s">
        <v>1033</v>
      </c>
      <c r="C48897" t="s">
        <v>1022</v>
      </c>
      <c r="D48897" t="s">
        <v>1017</v>
      </c>
      <c r="E48897" t="s">
        <v>1019</v>
      </c>
      <c r="F48897" s="86">
        <v>7741749.3155251201</v>
      </c>
    </row>
    <row r="48898" spans="1:6">
      <c r="A48898">
        <v>2021</v>
      </c>
      <c r="B48898" t="s">
        <v>1033</v>
      </c>
      <c r="C48898" t="s">
        <v>1022</v>
      </c>
      <c r="D48898" t="s">
        <v>1017</v>
      </c>
      <c r="E48898" t="s">
        <v>1019</v>
      </c>
      <c r="F48898" s="86">
        <v>7711316.2078493303</v>
      </c>
    </row>
    <row r="48899" spans="1:6">
      <c r="A48899">
        <v>2022</v>
      </c>
      <c r="B48899" t="s">
        <v>1033</v>
      </c>
      <c r="C48899" t="s">
        <v>1022</v>
      </c>
      <c r="D48899" t="s">
        <v>1017</v>
      </c>
      <c r="E48899" t="s">
        <v>1019</v>
      </c>
      <c r="F48899" s="86">
        <v>7718739.6607043901</v>
      </c>
    </row>
    <row r="48900" spans="1:6">
      <c r="A48900">
        <v>2023</v>
      </c>
      <c r="B48900" t="s">
        <v>1033</v>
      </c>
      <c r="C48900" t="s">
        <v>1022</v>
      </c>
      <c r="D48900" t="s">
        <v>1017</v>
      </c>
      <c r="E48900" t="s">
        <v>1019</v>
      </c>
      <c r="F48900" s="86">
        <v>7730792.69810169</v>
      </c>
    </row>
    <row r="48901" spans="1:6">
      <c r="A48901">
        <v>2024</v>
      </c>
      <c r="B48901" t="s">
        <v>1033</v>
      </c>
      <c r="C48901" t="s">
        <v>1022</v>
      </c>
      <c r="D48901" t="s">
        <v>1017</v>
      </c>
      <c r="E48901" t="s">
        <v>1019</v>
      </c>
      <c r="F48901" s="86">
        <v>7746915.9468254903</v>
      </c>
    </row>
    <row r="48902" spans="1:6">
      <c r="A48902">
        <v>2025</v>
      </c>
      <c r="B48902" t="s">
        <v>1033</v>
      </c>
      <c r="C48902" t="s">
        <v>1022</v>
      </c>
      <c r="D48902" t="s">
        <v>1017</v>
      </c>
      <c r="E48902" t="s">
        <v>1019</v>
      </c>
      <c r="F48902" s="86">
        <v>7786963.2336560497</v>
      </c>
    </row>
    <row r="48903" spans="1:6">
      <c r="A48903">
        <v>2026</v>
      </c>
      <c r="B48903" t="s">
        <v>1033</v>
      </c>
      <c r="C48903" t="s">
        <v>1022</v>
      </c>
      <c r="D48903" t="s">
        <v>1017</v>
      </c>
      <c r="E48903" t="s">
        <v>1019</v>
      </c>
      <c r="F48903" s="86">
        <v>7849672.7058250904</v>
      </c>
    </row>
    <row r="48904" spans="1:6">
      <c r="A48904">
        <v>2027</v>
      </c>
      <c r="B48904" t="s">
        <v>1033</v>
      </c>
      <c r="C48904" t="s">
        <v>1022</v>
      </c>
      <c r="D48904" t="s">
        <v>1017</v>
      </c>
      <c r="E48904" t="s">
        <v>1019</v>
      </c>
      <c r="F48904" s="86">
        <v>7919168.2245988101</v>
      </c>
    </row>
    <row r="48905" spans="1:6">
      <c r="A48905">
        <v>2028</v>
      </c>
      <c r="B48905" t="s">
        <v>1033</v>
      </c>
      <c r="C48905" t="s">
        <v>1022</v>
      </c>
      <c r="D48905" t="s">
        <v>1017</v>
      </c>
      <c r="E48905" t="s">
        <v>1019</v>
      </c>
      <c r="F48905" s="86">
        <v>7989310.5102915401</v>
      </c>
    </row>
    <row r="48906" spans="1:6">
      <c r="A48906">
        <v>2029</v>
      </c>
      <c r="B48906" t="s">
        <v>1033</v>
      </c>
      <c r="C48906" t="s">
        <v>1022</v>
      </c>
      <c r="D48906" t="s">
        <v>1017</v>
      </c>
      <c r="E48906" t="s">
        <v>1019</v>
      </c>
      <c r="F48906" s="86">
        <v>8059880.9216016</v>
      </c>
    </row>
    <row r="48907" spans="1:6">
      <c r="A48907">
        <v>2030</v>
      </c>
      <c r="B48907" t="s">
        <v>1033</v>
      </c>
      <c r="C48907" t="s">
        <v>1022</v>
      </c>
      <c r="D48907" t="s">
        <v>1017</v>
      </c>
      <c r="E48907" t="s">
        <v>1019</v>
      </c>
      <c r="F48907" s="86">
        <v>8135149.5324221998</v>
      </c>
    </row>
    <row r="48908" spans="1:6">
      <c r="A48908">
        <v>2031</v>
      </c>
      <c r="B48908" t="s">
        <v>1033</v>
      </c>
      <c r="C48908" t="s">
        <v>1022</v>
      </c>
      <c r="D48908" t="s">
        <v>1017</v>
      </c>
      <c r="E48908" t="s">
        <v>1019</v>
      </c>
      <c r="F48908" s="86">
        <v>8221343.1012337599</v>
      </c>
    </row>
    <row r="48909" spans="1:6">
      <c r="A48909">
        <v>2032</v>
      </c>
      <c r="B48909" t="s">
        <v>1033</v>
      </c>
      <c r="C48909" t="s">
        <v>1022</v>
      </c>
      <c r="D48909" t="s">
        <v>1017</v>
      </c>
      <c r="E48909" t="s">
        <v>1019</v>
      </c>
      <c r="F48909" s="86">
        <v>8317319.82294071</v>
      </c>
    </row>
    <row r="48910" spans="1:6">
      <c r="A48910">
        <v>2033</v>
      </c>
      <c r="B48910" t="s">
        <v>1033</v>
      </c>
      <c r="C48910" t="s">
        <v>1022</v>
      </c>
      <c r="D48910" t="s">
        <v>1017</v>
      </c>
      <c r="E48910" t="s">
        <v>1019</v>
      </c>
      <c r="F48910" s="86">
        <v>8421383.0194444302</v>
      </c>
    </row>
    <row r="48911" spans="1:6">
      <c r="A48911">
        <v>2034</v>
      </c>
      <c r="B48911" t="s">
        <v>1033</v>
      </c>
      <c r="C48911" t="s">
        <v>1022</v>
      </c>
      <c r="D48911" t="s">
        <v>1017</v>
      </c>
      <c r="E48911" t="s">
        <v>1019</v>
      </c>
      <c r="F48911" s="86">
        <v>8525684.3135550898</v>
      </c>
    </row>
    <row r="48912" spans="1:6">
      <c r="A48912">
        <v>2035</v>
      </c>
      <c r="B48912" t="s">
        <v>1033</v>
      </c>
      <c r="C48912" t="s">
        <v>1022</v>
      </c>
      <c r="D48912" t="s">
        <v>1017</v>
      </c>
      <c r="E48912" t="s">
        <v>1019</v>
      </c>
      <c r="F48912" s="86">
        <v>8631592.8420653604</v>
      </c>
    </row>
    <row r="48913" spans="1:6">
      <c r="A48913">
        <v>2036</v>
      </c>
      <c r="B48913" t="s">
        <v>1033</v>
      </c>
      <c r="C48913" t="s">
        <v>1022</v>
      </c>
      <c r="D48913" t="s">
        <v>1017</v>
      </c>
      <c r="E48913" t="s">
        <v>1019</v>
      </c>
      <c r="F48913" s="86">
        <v>8719968.5898887794</v>
      </c>
    </row>
    <row r="48914" spans="1:6">
      <c r="A48914">
        <v>2037</v>
      </c>
      <c r="B48914" t="s">
        <v>1033</v>
      </c>
      <c r="C48914" t="s">
        <v>1022</v>
      </c>
      <c r="D48914" t="s">
        <v>1017</v>
      </c>
      <c r="E48914" t="s">
        <v>1019</v>
      </c>
      <c r="F48914" s="86">
        <v>8804930.8448836897</v>
      </c>
    </row>
    <row r="48915" spans="1:6">
      <c r="A48915">
        <v>2038</v>
      </c>
      <c r="B48915" t="s">
        <v>1033</v>
      </c>
      <c r="C48915" t="s">
        <v>1022</v>
      </c>
      <c r="D48915" t="s">
        <v>1017</v>
      </c>
      <c r="E48915" t="s">
        <v>1019</v>
      </c>
      <c r="F48915" s="86">
        <v>8887661.7453763708</v>
      </c>
    </row>
    <row r="48916" spans="1:6">
      <c r="A48916">
        <v>2039</v>
      </c>
      <c r="B48916" t="s">
        <v>1033</v>
      </c>
      <c r="C48916" t="s">
        <v>1022</v>
      </c>
      <c r="D48916" t="s">
        <v>1017</v>
      </c>
      <c r="E48916" t="s">
        <v>1019</v>
      </c>
      <c r="F48916" s="86">
        <v>8968722.4655789398</v>
      </c>
    </row>
    <row r="48917" spans="1:6">
      <c r="A48917">
        <v>2040</v>
      </c>
      <c r="B48917" t="s">
        <v>1033</v>
      </c>
      <c r="C48917" t="s">
        <v>1022</v>
      </c>
      <c r="D48917" t="s">
        <v>1017</v>
      </c>
      <c r="E48917" t="s">
        <v>1019</v>
      </c>
      <c r="F48917" s="86">
        <v>9048512.8306826595</v>
      </c>
    </row>
    <row r="48918" spans="1:6">
      <c r="A48918">
        <v>2041</v>
      </c>
      <c r="B48918" t="s">
        <v>1033</v>
      </c>
      <c r="C48918" t="s">
        <v>1022</v>
      </c>
      <c r="D48918" t="s">
        <v>1017</v>
      </c>
      <c r="E48918" t="s">
        <v>1019</v>
      </c>
      <c r="F48918" s="86">
        <v>9122983.6784112006</v>
      </c>
    </row>
    <row r="48919" spans="1:6">
      <c r="A48919">
        <v>2042</v>
      </c>
      <c r="B48919" t="s">
        <v>1033</v>
      </c>
      <c r="C48919" t="s">
        <v>1022</v>
      </c>
      <c r="D48919" t="s">
        <v>1017</v>
      </c>
      <c r="E48919" t="s">
        <v>1019</v>
      </c>
      <c r="F48919" s="86">
        <v>9200050.4761506002</v>
      </c>
    </row>
    <row r="48920" spans="1:6">
      <c r="A48920">
        <v>2043</v>
      </c>
      <c r="B48920" t="s">
        <v>1033</v>
      </c>
      <c r="C48920" t="s">
        <v>1022</v>
      </c>
      <c r="D48920" t="s">
        <v>1017</v>
      </c>
      <c r="E48920" t="s">
        <v>1019</v>
      </c>
      <c r="F48920" s="86">
        <v>9280579.5769912098</v>
      </c>
    </row>
    <row r="48921" spans="1:6">
      <c r="A48921">
        <v>2044</v>
      </c>
      <c r="B48921" t="s">
        <v>1033</v>
      </c>
      <c r="C48921" t="s">
        <v>1022</v>
      </c>
      <c r="D48921" t="s">
        <v>1017</v>
      </c>
      <c r="E48921" t="s">
        <v>1019</v>
      </c>
      <c r="F48921" s="86">
        <v>9365254.3361166492</v>
      </c>
    </row>
    <row r="48922" spans="1:6">
      <c r="A48922">
        <v>2045</v>
      </c>
      <c r="B48922" t="s">
        <v>1033</v>
      </c>
      <c r="C48922" t="s">
        <v>1022</v>
      </c>
      <c r="D48922" t="s">
        <v>1017</v>
      </c>
      <c r="E48922" t="s">
        <v>1019</v>
      </c>
      <c r="F48922" s="86">
        <v>9453998.4122086093</v>
      </c>
    </row>
    <row r="48923" spans="1:6">
      <c r="A48923">
        <v>2046</v>
      </c>
      <c r="B48923" t="s">
        <v>1033</v>
      </c>
      <c r="C48923" t="s">
        <v>1022</v>
      </c>
      <c r="D48923" t="s">
        <v>1017</v>
      </c>
      <c r="E48923" t="s">
        <v>1019</v>
      </c>
      <c r="F48923" s="86">
        <v>9546506.0024765097</v>
      </c>
    </row>
    <row r="48924" spans="1:6">
      <c r="A48924">
        <v>2047</v>
      </c>
      <c r="B48924" t="s">
        <v>1033</v>
      </c>
      <c r="C48924" t="s">
        <v>1022</v>
      </c>
      <c r="D48924" t="s">
        <v>1017</v>
      </c>
      <c r="E48924" t="s">
        <v>1019</v>
      </c>
      <c r="F48924" s="86">
        <v>9642244.3503163308</v>
      </c>
    </row>
    <row r="48925" spans="1:6">
      <c r="A48925">
        <v>2048</v>
      </c>
      <c r="B48925" t="s">
        <v>1033</v>
      </c>
      <c r="C48925" t="s">
        <v>1022</v>
      </c>
      <c r="D48925" t="s">
        <v>1017</v>
      </c>
      <c r="E48925" t="s">
        <v>1019</v>
      </c>
      <c r="F48925" s="86">
        <v>9740631.4491136502</v>
      </c>
    </row>
    <row r="48926" spans="1:6">
      <c r="A48926">
        <v>2049</v>
      </c>
      <c r="B48926" t="s">
        <v>1033</v>
      </c>
      <c r="C48926" t="s">
        <v>1022</v>
      </c>
      <c r="D48926" t="s">
        <v>1017</v>
      </c>
      <c r="E48926" t="s">
        <v>1019</v>
      </c>
      <c r="F48926" s="86">
        <v>9841340.7678252105</v>
      </c>
    </row>
    <row r="48927" spans="1:6">
      <c r="A48927">
        <v>2050</v>
      </c>
      <c r="B48927" t="s">
        <v>1033</v>
      </c>
      <c r="C48927" t="s">
        <v>1022</v>
      </c>
      <c r="D48927" t="s">
        <v>1017</v>
      </c>
      <c r="E48927" t="s">
        <v>1019</v>
      </c>
      <c r="F48927" s="86">
        <v>9944252.7293849196</v>
      </c>
    </row>
    <row r="48928" spans="1:6">
      <c r="A48928">
        <v>2017</v>
      </c>
      <c r="B48928" t="s">
        <v>1034</v>
      </c>
      <c r="C48928" t="s">
        <v>1022</v>
      </c>
      <c r="D48928" t="s">
        <v>1017</v>
      </c>
      <c r="E48928" t="s">
        <v>1019</v>
      </c>
      <c r="F48928" s="86">
        <v>1249936.2345743</v>
      </c>
    </row>
    <row r="48929" spans="1:6">
      <c r="A48929">
        <v>2018</v>
      </c>
      <c r="B48929" t="s">
        <v>1034</v>
      </c>
      <c r="C48929" t="s">
        <v>1022</v>
      </c>
      <c r="D48929" t="s">
        <v>1017</v>
      </c>
      <c r="E48929" t="s">
        <v>1019</v>
      </c>
      <c r="F48929" s="86">
        <v>1067286.25380395</v>
      </c>
    </row>
    <row r="48930" spans="1:6">
      <c r="A48930">
        <v>2019</v>
      </c>
      <c r="B48930" t="s">
        <v>1034</v>
      </c>
      <c r="C48930" t="s">
        <v>1022</v>
      </c>
      <c r="D48930" t="s">
        <v>1017</v>
      </c>
      <c r="E48930" t="s">
        <v>1019</v>
      </c>
      <c r="F48930" s="86">
        <v>1008024.47866931</v>
      </c>
    </row>
    <row r="48931" spans="1:6">
      <c r="A48931">
        <v>2020</v>
      </c>
      <c r="B48931" t="s">
        <v>1034</v>
      </c>
      <c r="C48931" t="s">
        <v>1022</v>
      </c>
      <c r="D48931" t="s">
        <v>1017</v>
      </c>
      <c r="E48931" t="s">
        <v>1019</v>
      </c>
      <c r="F48931" s="86">
        <v>984764.54392819095</v>
      </c>
    </row>
    <row r="48932" spans="1:6">
      <c r="A48932">
        <v>2021</v>
      </c>
      <c r="B48932" t="s">
        <v>1034</v>
      </c>
      <c r="C48932" t="s">
        <v>1022</v>
      </c>
      <c r="D48932" t="s">
        <v>1017</v>
      </c>
      <c r="E48932" t="s">
        <v>1019</v>
      </c>
      <c r="F48932" s="86">
        <v>977702.62795402796</v>
      </c>
    </row>
    <row r="48933" spans="1:6">
      <c r="A48933">
        <v>2022</v>
      </c>
      <c r="B48933" t="s">
        <v>1034</v>
      </c>
      <c r="C48933" t="s">
        <v>1022</v>
      </c>
      <c r="D48933" t="s">
        <v>1017</v>
      </c>
      <c r="E48933" t="s">
        <v>1019</v>
      </c>
      <c r="F48933" s="86">
        <v>974973.16621854599</v>
      </c>
    </row>
    <row r="48934" spans="1:6">
      <c r="A48934">
        <v>2023</v>
      </c>
      <c r="B48934" t="s">
        <v>1034</v>
      </c>
      <c r="C48934" t="s">
        <v>1022</v>
      </c>
      <c r="D48934" t="s">
        <v>1017</v>
      </c>
      <c r="E48934" t="s">
        <v>1019</v>
      </c>
      <c r="F48934" s="86">
        <v>972440.16992570402</v>
      </c>
    </row>
    <row r="48935" spans="1:6">
      <c r="A48935">
        <v>2024</v>
      </c>
      <c r="B48935" t="s">
        <v>1034</v>
      </c>
      <c r="C48935" t="s">
        <v>1022</v>
      </c>
      <c r="D48935" t="s">
        <v>1017</v>
      </c>
      <c r="E48935" t="s">
        <v>1019</v>
      </c>
      <c r="F48935" s="86">
        <v>970612.02447173395</v>
      </c>
    </row>
    <row r="48936" spans="1:6">
      <c r="A48936">
        <v>2025</v>
      </c>
      <c r="B48936" t="s">
        <v>1034</v>
      </c>
      <c r="C48936" t="s">
        <v>1022</v>
      </c>
      <c r="D48936" t="s">
        <v>1017</v>
      </c>
      <c r="E48936" t="s">
        <v>1019</v>
      </c>
      <c r="F48936" s="86">
        <v>971810.91878419102</v>
      </c>
    </row>
    <row r="48937" spans="1:6">
      <c r="A48937">
        <v>2026</v>
      </c>
      <c r="B48937" t="s">
        <v>1034</v>
      </c>
      <c r="C48937" t="s">
        <v>1022</v>
      </c>
      <c r="D48937" t="s">
        <v>1017</v>
      </c>
      <c r="E48937" t="s">
        <v>1019</v>
      </c>
      <c r="F48937" s="86">
        <v>976007.020791827</v>
      </c>
    </row>
    <row r="48938" spans="1:6">
      <c r="A48938">
        <v>2027</v>
      </c>
      <c r="B48938" t="s">
        <v>1034</v>
      </c>
      <c r="C48938" t="s">
        <v>1022</v>
      </c>
      <c r="D48938" t="s">
        <v>1017</v>
      </c>
      <c r="E48938" t="s">
        <v>1019</v>
      </c>
      <c r="F48938" s="86">
        <v>981165.90148570796</v>
      </c>
    </row>
    <row r="48939" spans="1:6">
      <c r="A48939">
        <v>2028</v>
      </c>
      <c r="B48939" t="s">
        <v>1034</v>
      </c>
      <c r="C48939" t="s">
        <v>1022</v>
      </c>
      <c r="D48939" t="s">
        <v>1017</v>
      </c>
      <c r="E48939" t="s">
        <v>1019</v>
      </c>
      <c r="F48939" s="86">
        <v>986164.53605087998</v>
      </c>
    </row>
    <row r="48940" spans="1:6">
      <c r="A48940">
        <v>2029</v>
      </c>
      <c r="B48940" t="s">
        <v>1034</v>
      </c>
      <c r="C48940" t="s">
        <v>1022</v>
      </c>
      <c r="D48940" t="s">
        <v>1017</v>
      </c>
      <c r="E48940" t="s">
        <v>1019</v>
      </c>
      <c r="F48940" s="86">
        <v>991252.23018909898</v>
      </c>
    </row>
    <row r="48941" spans="1:6">
      <c r="A48941">
        <v>2030</v>
      </c>
      <c r="B48941" t="s">
        <v>1034</v>
      </c>
      <c r="C48941" t="s">
        <v>1022</v>
      </c>
      <c r="D48941" t="s">
        <v>1017</v>
      </c>
      <c r="E48941" t="s">
        <v>1019</v>
      </c>
      <c r="F48941" s="86">
        <v>996964.304677604</v>
      </c>
    </row>
    <row r="48942" spans="1:6">
      <c r="A48942">
        <v>2031</v>
      </c>
      <c r="B48942" t="s">
        <v>1034</v>
      </c>
      <c r="C48942" t="s">
        <v>1022</v>
      </c>
      <c r="D48942" t="s">
        <v>1017</v>
      </c>
      <c r="E48942" t="s">
        <v>1019</v>
      </c>
      <c r="F48942" s="86">
        <v>1004086.32057518</v>
      </c>
    </row>
    <row r="48943" spans="1:6">
      <c r="A48943">
        <v>2032</v>
      </c>
      <c r="B48943" t="s">
        <v>1034</v>
      </c>
      <c r="C48943" t="s">
        <v>1022</v>
      </c>
      <c r="D48943" t="s">
        <v>1017</v>
      </c>
      <c r="E48943" t="s">
        <v>1019</v>
      </c>
      <c r="F48943" s="86">
        <v>1012486.47554582</v>
      </c>
    </row>
    <row r="48944" spans="1:6">
      <c r="A48944">
        <v>2033</v>
      </c>
      <c r="B48944" t="s">
        <v>1034</v>
      </c>
      <c r="C48944" t="s">
        <v>1022</v>
      </c>
      <c r="D48944" t="s">
        <v>1017</v>
      </c>
      <c r="E48944" t="s">
        <v>1019</v>
      </c>
      <c r="F48944" s="86">
        <v>1021762.12773051</v>
      </c>
    </row>
    <row r="48945" spans="1:6">
      <c r="A48945">
        <v>2034</v>
      </c>
      <c r="B48945" t="s">
        <v>1034</v>
      </c>
      <c r="C48945" t="s">
        <v>1022</v>
      </c>
      <c r="D48945" t="s">
        <v>1017</v>
      </c>
      <c r="E48945" t="s">
        <v>1019</v>
      </c>
      <c r="F48945" s="86">
        <v>1031004.0461709</v>
      </c>
    </row>
    <row r="48946" spans="1:6">
      <c r="A48946">
        <v>2035</v>
      </c>
      <c r="B48946" t="s">
        <v>1034</v>
      </c>
      <c r="C48946" t="s">
        <v>1022</v>
      </c>
      <c r="D48946" t="s">
        <v>1017</v>
      </c>
      <c r="E48946" t="s">
        <v>1019</v>
      </c>
      <c r="F48946" s="86">
        <v>1040256.27333438</v>
      </c>
    </row>
    <row r="48947" spans="1:6">
      <c r="A48947">
        <v>2036</v>
      </c>
      <c r="B48947" t="s">
        <v>1034</v>
      </c>
      <c r="C48947" t="s">
        <v>1022</v>
      </c>
      <c r="D48947" t="s">
        <v>1017</v>
      </c>
      <c r="E48947" t="s">
        <v>1019</v>
      </c>
      <c r="F48947" s="86">
        <v>1047905.81728468</v>
      </c>
    </row>
    <row r="48948" spans="1:6">
      <c r="A48948">
        <v>2037</v>
      </c>
      <c r="B48948" t="s">
        <v>1034</v>
      </c>
      <c r="C48948" t="s">
        <v>1022</v>
      </c>
      <c r="D48948" t="s">
        <v>1017</v>
      </c>
      <c r="E48948" t="s">
        <v>1019</v>
      </c>
      <c r="F48948" s="86">
        <v>1054973.4784602099</v>
      </c>
    </row>
    <row r="48949" spans="1:6">
      <c r="A48949">
        <v>2038</v>
      </c>
      <c r="B48949" t="s">
        <v>1034</v>
      </c>
      <c r="C48949" t="s">
        <v>1022</v>
      </c>
      <c r="D48949" t="s">
        <v>1017</v>
      </c>
      <c r="E48949" t="s">
        <v>1019</v>
      </c>
      <c r="F48949" s="86">
        <v>1061676.2469597301</v>
      </c>
    </row>
    <row r="48950" spans="1:6">
      <c r="A48950">
        <v>2039</v>
      </c>
      <c r="B48950" t="s">
        <v>1034</v>
      </c>
      <c r="C48950" t="s">
        <v>1022</v>
      </c>
      <c r="D48950" t="s">
        <v>1017</v>
      </c>
      <c r="E48950" t="s">
        <v>1019</v>
      </c>
      <c r="F48950" s="86">
        <v>1068123.7980760999</v>
      </c>
    </row>
    <row r="48951" spans="1:6">
      <c r="A48951">
        <v>2040</v>
      </c>
      <c r="B48951" t="s">
        <v>1034</v>
      </c>
      <c r="C48951" t="s">
        <v>1022</v>
      </c>
      <c r="D48951" t="s">
        <v>1017</v>
      </c>
      <c r="E48951" t="s">
        <v>1019</v>
      </c>
      <c r="F48951" s="86">
        <v>1074374.83374227</v>
      </c>
    </row>
    <row r="48952" spans="1:6">
      <c r="A48952">
        <v>2041</v>
      </c>
      <c r="B48952" t="s">
        <v>1034</v>
      </c>
      <c r="C48952" t="s">
        <v>1022</v>
      </c>
      <c r="D48952" t="s">
        <v>1017</v>
      </c>
      <c r="E48952" t="s">
        <v>1019</v>
      </c>
      <c r="F48952" s="86">
        <v>1078182.3089123301</v>
      </c>
    </row>
    <row r="48953" spans="1:6">
      <c r="A48953">
        <v>2042</v>
      </c>
      <c r="B48953" t="s">
        <v>1034</v>
      </c>
      <c r="C48953" t="s">
        <v>1022</v>
      </c>
      <c r="D48953" t="s">
        <v>1017</v>
      </c>
      <c r="E48953" t="s">
        <v>1019</v>
      </c>
      <c r="F48953" s="86">
        <v>1082190.9787458</v>
      </c>
    </row>
    <row r="48954" spans="1:6">
      <c r="A48954">
        <v>2043</v>
      </c>
      <c r="B48954" t="s">
        <v>1034</v>
      </c>
      <c r="C48954" t="s">
        <v>1022</v>
      </c>
      <c r="D48954" t="s">
        <v>1017</v>
      </c>
      <c r="E48954" t="s">
        <v>1019</v>
      </c>
      <c r="F48954" s="86">
        <v>1086497.2388520001</v>
      </c>
    </row>
    <row r="48955" spans="1:6">
      <c r="A48955">
        <v>2044</v>
      </c>
      <c r="B48955" t="s">
        <v>1034</v>
      </c>
      <c r="C48955" t="s">
        <v>1022</v>
      </c>
      <c r="D48955" t="s">
        <v>1017</v>
      </c>
      <c r="E48955" t="s">
        <v>1019</v>
      </c>
      <c r="F48955" s="86">
        <v>1091159.21621237</v>
      </c>
    </row>
    <row r="48956" spans="1:6">
      <c r="A48956">
        <v>2045</v>
      </c>
      <c r="B48956" t="s">
        <v>1034</v>
      </c>
      <c r="C48956" t="s">
        <v>1022</v>
      </c>
      <c r="D48956" t="s">
        <v>1017</v>
      </c>
      <c r="E48956" t="s">
        <v>1019</v>
      </c>
      <c r="F48956" s="86">
        <v>1096193.09297364</v>
      </c>
    </row>
    <row r="48957" spans="1:6">
      <c r="A48957">
        <v>2046</v>
      </c>
      <c r="B48957" t="s">
        <v>1034</v>
      </c>
      <c r="C48957" t="s">
        <v>1022</v>
      </c>
      <c r="D48957" t="s">
        <v>1017</v>
      </c>
      <c r="E48957" t="s">
        <v>1019</v>
      </c>
      <c r="F48957" s="86">
        <v>1101528.14312843</v>
      </c>
    </row>
    <row r="48958" spans="1:6">
      <c r="A48958">
        <v>2047</v>
      </c>
      <c r="B48958" t="s">
        <v>1034</v>
      </c>
      <c r="C48958" t="s">
        <v>1022</v>
      </c>
      <c r="D48958" t="s">
        <v>1017</v>
      </c>
      <c r="E48958" t="s">
        <v>1019</v>
      </c>
      <c r="F48958" s="86">
        <v>1107138.3494629201</v>
      </c>
    </row>
    <row r="48959" spans="1:6">
      <c r="A48959">
        <v>2048</v>
      </c>
      <c r="B48959" t="s">
        <v>1034</v>
      </c>
      <c r="C48959" t="s">
        <v>1022</v>
      </c>
      <c r="D48959" t="s">
        <v>1017</v>
      </c>
      <c r="E48959" t="s">
        <v>1019</v>
      </c>
      <c r="F48959" s="86">
        <v>1112942.3096555199</v>
      </c>
    </row>
    <row r="48960" spans="1:6">
      <c r="A48960">
        <v>2049</v>
      </c>
      <c r="B48960" t="s">
        <v>1034</v>
      </c>
      <c r="C48960" t="s">
        <v>1022</v>
      </c>
      <c r="D48960" t="s">
        <v>1017</v>
      </c>
      <c r="E48960" t="s">
        <v>1019</v>
      </c>
      <c r="F48960" s="86">
        <v>1118872.84256512</v>
      </c>
    </row>
    <row r="48961" spans="1:6">
      <c r="A48961">
        <v>2050</v>
      </c>
      <c r="B48961" t="s">
        <v>1034</v>
      </c>
      <c r="C48961" t="s">
        <v>1022</v>
      </c>
      <c r="D48961" t="s">
        <v>1017</v>
      </c>
      <c r="E48961" t="s">
        <v>1019</v>
      </c>
      <c r="F48961" s="86">
        <v>1124932.81581829</v>
      </c>
    </row>
    <row r="48962" spans="1:6">
      <c r="A48962">
        <v>2017</v>
      </c>
      <c r="B48962" t="s">
        <v>1035</v>
      </c>
      <c r="C48962" t="s">
        <v>1022</v>
      </c>
      <c r="D48962" t="s">
        <v>1017</v>
      </c>
      <c r="E48962" t="s">
        <v>1019</v>
      </c>
      <c r="F48962" s="86">
        <v>1756209.2983090801</v>
      </c>
    </row>
    <row r="48963" spans="1:6">
      <c r="A48963">
        <v>2018</v>
      </c>
      <c r="B48963" t="s">
        <v>1035</v>
      </c>
      <c r="C48963" t="s">
        <v>1022</v>
      </c>
      <c r="D48963" t="s">
        <v>1017</v>
      </c>
      <c r="E48963" t="s">
        <v>1019</v>
      </c>
      <c r="F48963" s="86">
        <v>1507119.03888982</v>
      </c>
    </row>
    <row r="48964" spans="1:6">
      <c r="A48964">
        <v>2019</v>
      </c>
      <c r="B48964" t="s">
        <v>1035</v>
      </c>
      <c r="C48964" t="s">
        <v>1022</v>
      </c>
      <c r="D48964" t="s">
        <v>1017</v>
      </c>
      <c r="E48964" t="s">
        <v>1019</v>
      </c>
      <c r="F48964" s="86">
        <v>1432813.83232491</v>
      </c>
    </row>
    <row r="48965" spans="1:6">
      <c r="A48965">
        <v>2020</v>
      </c>
      <c r="B48965" t="s">
        <v>1035</v>
      </c>
      <c r="C48965" t="s">
        <v>1022</v>
      </c>
      <c r="D48965" t="s">
        <v>1017</v>
      </c>
      <c r="E48965" t="s">
        <v>1019</v>
      </c>
      <c r="F48965" s="86">
        <v>1409987.48622354</v>
      </c>
    </row>
    <row r="48966" spans="1:6">
      <c r="A48966">
        <v>2021</v>
      </c>
      <c r="B48966" t="s">
        <v>1035</v>
      </c>
      <c r="C48966" t="s">
        <v>1022</v>
      </c>
      <c r="D48966" t="s">
        <v>1017</v>
      </c>
      <c r="E48966" t="s">
        <v>1019</v>
      </c>
      <c r="F48966" s="86">
        <v>1410268.3834708801</v>
      </c>
    </row>
    <row r="48967" spans="1:6">
      <c r="A48967">
        <v>2022</v>
      </c>
      <c r="B48967" t="s">
        <v>1035</v>
      </c>
      <c r="C48967" t="s">
        <v>1022</v>
      </c>
      <c r="D48967" t="s">
        <v>1017</v>
      </c>
      <c r="E48967" t="s">
        <v>1019</v>
      </c>
      <c r="F48967" s="86">
        <v>1417522.3757909201</v>
      </c>
    </row>
    <row r="48968" spans="1:6">
      <c r="A48968">
        <v>2023</v>
      </c>
      <c r="B48968" t="s">
        <v>1035</v>
      </c>
      <c r="C48968" t="s">
        <v>1022</v>
      </c>
      <c r="D48968" t="s">
        <v>1017</v>
      </c>
      <c r="E48968" t="s">
        <v>1019</v>
      </c>
      <c r="F48968" s="86">
        <v>1425841.5196277399</v>
      </c>
    </row>
    <row r="48969" spans="1:6">
      <c r="A48969">
        <v>2024</v>
      </c>
      <c r="B48969" t="s">
        <v>1035</v>
      </c>
      <c r="C48969" t="s">
        <v>1022</v>
      </c>
      <c r="D48969" t="s">
        <v>1017</v>
      </c>
      <c r="E48969" t="s">
        <v>1019</v>
      </c>
      <c r="F48969" s="86">
        <v>1435046.0232454501</v>
      </c>
    </row>
    <row r="48970" spans="1:6">
      <c r="A48970">
        <v>2025</v>
      </c>
      <c r="B48970" t="s">
        <v>1035</v>
      </c>
      <c r="C48970" t="s">
        <v>1022</v>
      </c>
      <c r="D48970" t="s">
        <v>1017</v>
      </c>
      <c r="E48970" t="s">
        <v>1019</v>
      </c>
      <c r="F48970" s="86">
        <v>1448977.1099538701</v>
      </c>
    </row>
    <row r="48971" spans="1:6">
      <c r="A48971">
        <v>2026</v>
      </c>
      <c r="B48971" t="s">
        <v>1035</v>
      </c>
      <c r="C48971" t="s">
        <v>1022</v>
      </c>
      <c r="D48971" t="s">
        <v>1017</v>
      </c>
      <c r="E48971" t="s">
        <v>1019</v>
      </c>
      <c r="F48971" s="86">
        <v>1466582.3307247499</v>
      </c>
    </row>
    <row r="48972" spans="1:6">
      <c r="A48972">
        <v>2027</v>
      </c>
      <c r="B48972" t="s">
        <v>1035</v>
      </c>
      <c r="C48972" t="s">
        <v>1022</v>
      </c>
      <c r="D48972" t="s">
        <v>1017</v>
      </c>
      <c r="E48972" t="s">
        <v>1019</v>
      </c>
      <c r="F48972" s="86">
        <v>1486530.30385319</v>
      </c>
    </row>
    <row r="48973" spans="1:6">
      <c r="A48973">
        <v>2028</v>
      </c>
      <c r="B48973" t="s">
        <v>1035</v>
      </c>
      <c r="C48973" t="s">
        <v>1022</v>
      </c>
      <c r="D48973" t="s">
        <v>1017</v>
      </c>
      <c r="E48973" t="s">
        <v>1019</v>
      </c>
      <c r="F48973" s="86">
        <v>1505901.4209960999</v>
      </c>
    </row>
    <row r="48974" spans="1:6">
      <c r="A48974">
        <v>2029</v>
      </c>
      <c r="B48974" t="s">
        <v>1035</v>
      </c>
      <c r="C48974" t="s">
        <v>1022</v>
      </c>
      <c r="D48974" t="s">
        <v>1017</v>
      </c>
      <c r="E48974" t="s">
        <v>1019</v>
      </c>
      <c r="F48974" s="86">
        <v>1525812.05831834</v>
      </c>
    </row>
    <row r="48975" spans="1:6">
      <c r="A48975">
        <v>2030</v>
      </c>
      <c r="B48975" t="s">
        <v>1035</v>
      </c>
      <c r="C48975" t="s">
        <v>1022</v>
      </c>
      <c r="D48975" t="s">
        <v>1017</v>
      </c>
      <c r="E48975" t="s">
        <v>1019</v>
      </c>
      <c r="F48975" s="86">
        <v>1546502.6418387101</v>
      </c>
    </row>
    <row r="48976" spans="1:6">
      <c r="A48976">
        <v>2031</v>
      </c>
      <c r="B48976" t="s">
        <v>1035</v>
      </c>
      <c r="C48976" t="s">
        <v>1022</v>
      </c>
      <c r="D48976" t="s">
        <v>1017</v>
      </c>
      <c r="E48976" t="s">
        <v>1019</v>
      </c>
      <c r="F48976" s="86">
        <v>1569696.3797995001</v>
      </c>
    </row>
    <row r="48977" spans="1:6">
      <c r="A48977">
        <v>2032</v>
      </c>
      <c r="B48977" t="s">
        <v>1035</v>
      </c>
      <c r="C48977" t="s">
        <v>1022</v>
      </c>
      <c r="D48977" t="s">
        <v>1017</v>
      </c>
      <c r="E48977" t="s">
        <v>1019</v>
      </c>
      <c r="F48977" s="86">
        <v>1594686.7925019599</v>
      </c>
    </row>
    <row r="48978" spans="1:6">
      <c r="A48978">
        <v>2033</v>
      </c>
      <c r="B48978" t="s">
        <v>1035</v>
      </c>
      <c r="C48978" t="s">
        <v>1022</v>
      </c>
      <c r="D48978" t="s">
        <v>1017</v>
      </c>
      <c r="E48978" t="s">
        <v>1019</v>
      </c>
      <c r="F48978" s="86">
        <v>1621464.18486561</v>
      </c>
    </row>
    <row r="48979" spans="1:6">
      <c r="A48979">
        <v>2034</v>
      </c>
      <c r="B48979" t="s">
        <v>1035</v>
      </c>
      <c r="C48979" t="s">
        <v>1022</v>
      </c>
      <c r="D48979" t="s">
        <v>1017</v>
      </c>
      <c r="E48979" t="s">
        <v>1019</v>
      </c>
      <c r="F48979" s="86">
        <v>1648458.22668174</v>
      </c>
    </row>
    <row r="48980" spans="1:6">
      <c r="A48980">
        <v>2035</v>
      </c>
      <c r="B48980" t="s">
        <v>1035</v>
      </c>
      <c r="C48980" t="s">
        <v>1022</v>
      </c>
      <c r="D48980" t="s">
        <v>1017</v>
      </c>
      <c r="E48980" t="s">
        <v>1019</v>
      </c>
      <c r="F48980" s="86">
        <v>1675312.5455938601</v>
      </c>
    </row>
    <row r="48981" spans="1:6">
      <c r="A48981">
        <v>2036</v>
      </c>
      <c r="B48981" t="s">
        <v>1035</v>
      </c>
      <c r="C48981" t="s">
        <v>1022</v>
      </c>
      <c r="D48981" t="s">
        <v>1017</v>
      </c>
      <c r="E48981" t="s">
        <v>1019</v>
      </c>
      <c r="F48981" s="86">
        <v>1696271.0139399699</v>
      </c>
    </row>
    <row r="48982" spans="1:6">
      <c r="A48982">
        <v>2037</v>
      </c>
      <c r="B48982" t="s">
        <v>1035</v>
      </c>
      <c r="C48982" t="s">
        <v>1022</v>
      </c>
      <c r="D48982" t="s">
        <v>1017</v>
      </c>
      <c r="E48982" t="s">
        <v>1019</v>
      </c>
      <c r="F48982" s="86">
        <v>1716951.7970159899</v>
      </c>
    </row>
    <row r="48983" spans="1:6">
      <c r="A48983">
        <v>2038</v>
      </c>
      <c r="B48983" t="s">
        <v>1035</v>
      </c>
      <c r="C48983" t="s">
        <v>1022</v>
      </c>
      <c r="D48983" t="s">
        <v>1017</v>
      </c>
      <c r="E48983" t="s">
        <v>1019</v>
      </c>
      <c r="F48983" s="86">
        <v>1737495.01336817</v>
      </c>
    </row>
    <row r="48984" spans="1:6">
      <c r="A48984">
        <v>2039</v>
      </c>
      <c r="B48984" t="s">
        <v>1035</v>
      </c>
      <c r="C48984" t="s">
        <v>1022</v>
      </c>
      <c r="D48984" t="s">
        <v>1017</v>
      </c>
      <c r="E48984" t="s">
        <v>1019</v>
      </c>
      <c r="F48984" s="86">
        <v>1757961.1249243401</v>
      </c>
    </row>
    <row r="48985" spans="1:6">
      <c r="A48985">
        <v>2040</v>
      </c>
      <c r="B48985" t="s">
        <v>1035</v>
      </c>
      <c r="C48985" t="s">
        <v>1022</v>
      </c>
      <c r="D48985" t="s">
        <v>1017</v>
      </c>
      <c r="E48985" t="s">
        <v>1019</v>
      </c>
      <c r="F48985" s="86">
        <v>1778389.29334925</v>
      </c>
    </row>
    <row r="48986" spans="1:6">
      <c r="A48986">
        <v>2041</v>
      </c>
      <c r="B48986" t="s">
        <v>1035</v>
      </c>
      <c r="C48986" t="s">
        <v>1022</v>
      </c>
      <c r="D48986" t="s">
        <v>1017</v>
      </c>
      <c r="E48986" t="s">
        <v>1019</v>
      </c>
      <c r="F48986" s="86">
        <v>1797923.62993332</v>
      </c>
    </row>
    <row r="48987" spans="1:6">
      <c r="A48987">
        <v>2042</v>
      </c>
      <c r="B48987" t="s">
        <v>1035</v>
      </c>
      <c r="C48987" t="s">
        <v>1022</v>
      </c>
      <c r="D48987" t="s">
        <v>1017</v>
      </c>
      <c r="E48987" t="s">
        <v>1019</v>
      </c>
      <c r="F48987" s="86">
        <v>1818142.66671595</v>
      </c>
    </row>
    <row r="48988" spans="1:6">
      <c r="A48988">
        <v>2043</v>
      </c>
      <c r="B48988" t="s">
        <v>1035</v>
      </c>
      <c r="C48988" t="s">
        <v>1022</v>
      </c>
      <c r="D48988" t="s">
        <v>1017</v>
      </c>
      <c r="E48988" t="s">
        <v>1019</v>
      </c>
      <c r="F48988" s="86">
        <v>1839199.7247379799</v>
      </c>
    </row>
    <row r="48989" spans="1:6">
      <c r="A48989">
        <v>2044</v>
      </c>
      <c r="B48989" t="s">
        <v>1035</v>
      </c>
      <c r="C48989" t="s">
        <v>1022</v>
      </c>
      <c r="D48989" t="s">
        <v>1017</v>
      </c>
      <c r="E48989" t="s">
        <v>1019</v>
      </c>
      <c r="F48989" s="86">
        <v>1861217.7427189101</v>
      </c>
    </row>
    <row r="48990" spans="1:6">
      <c r="A48990">
        <v>2045</v>
      </c>
      <c r="B48990" t="s">
        <v>1035</v>
      </c>
      <c r="C48990" t="s">
        <v>1022</v>
      </c>
      <c r="D48990" t="s">
        <v>1017</v>
      </c>
      <c r="E48990" t="s">
        <v>1019</v>
      </c>
      <c r="F48990" s="86">
        <v>1884175.7655629499</v>
      </c>
    </row>
    <row r="48991" spans="1:6">
      <c r="A48991">
        <v>2046</v>
      </c>
      <c r="B48991" t="s">
        <v>1035</v>
      </c>
      <c r="C48991" t="s">
        <v>1022</v>
      </c>
      <c r="D48991" t="s">
        <v>1017</v>
      </c>
      <c r="E48991" t="s">
        <v>1019</v>
      </c>
      <c r="F48991" s="86">
        <v>1908007.0023673</v>
      </c>
    </row>
    <row r="48992" spans="1:6">
      <c r="A48992">
        <v>2047</v>
      </c>
      <c r="B48992" t="s">
        <v>1035</v>
      </c>
      <c r="C48992" t="s">
        <v>1022</v>
      </c>
      <c r="D48992" t="s">
        <v>1017</v>
      </c>
      <c r="E48992" t="s">
        <v>1019</v>
      </c>
      <c r="F48992" s="86">
        <v>1932601.30394614</v>
      </c>
    </row>
    <row r="48993" spans="1:6">
      <c r="A48993">
        <v>2048</v>
      </c>
      <c r="B48993" t="s">
        <v>1035</v>
      </c>
      <c r="C48993" t="s">
        <v>1022</v>
      </c>
      <c r="D48993" t="s">
        <v>1017</v>
      </c>
      <c r="E48993" t="s">
        <v>1019</v>
      </c>
      <c r="F48993" s="86">
        <v>1957838.8074826801</v>
      </c>
    </row>
    <row r="48994" spans="1:6">
      <c r="A48994">
        <v>2049</v>
      </c>
      <c r="B48994" t="s">
        <v>1035</v>
      </c>
      <c r="C48994" t="s">
        <v>1022</v>
      </c>
      <c r="D48994" t="s">
        <v>1017</v>
      </c>
      <c r="E48994" t="s">
        <v>1019</v>
      </c>
      <c r="F48994" s="86">
        <v>1983651.21948999</v>
      </c>
    </row>
    <row r="48995" spans="1:6">
      <c r="A48995">
        <v>2050</v>
      </c>
      <c r="B48995" t="s">
        <v>1035</v>
      </c>
      <c r="C48995" t="s">
        <v>1022</v>
      </c>
      <c r="D48995" t="s">
        <v>1017</v>
      </c>
      <c r="E48995" t="s">
        <v>1019</v>
      </c>
      <c r="F48995" s="86">
        <v>2010014.21920324</v>
      </c>
    </row>
    <row r="48996" spans="1:6">
      <c r="A48996">
        <v>2017</v>
      </c>
      <c r="B48996" t="s">
        <v>1036</v>
      </c>
      <c r="C48996" t="s">
        <v>1022</v>
      </c>
      <c r="D48996" t="s">
        <v>1017</v>
      </c>
      <c r="E48996" t="s">
        <v>1019</v>
      </c>
      <c r="F48996" s="86">
        <v>13289361.481879</v>
      </c>
    </row>
    <row r="48997" spans="1:6">
      <c r="A48997">
        <v>2018</v>
      </c>
      <c r="B48997" t="s">
        <v>1036</v>
      </c>
      <c r="C48997" t="s">
        <v>1022</v>
      </c>
      <c r="D48997" t="s">
        <v>1017</v>
      </c>
      <c r="E48997" t="s">
        <v>1019</v>
      </c>
      <c r="F48997" s="86">
        <v>11244586.3494497</v>
      </c>
    </row>
    <row r="48998" spans="1:6">
      <c r="A48998">
        <v>2019</v>
      </c>
      <c r="B48998" t="s">
        <v>1036</v>
      </c>
      <c r="C48998" t="s">
        <v>1022</v>
      </c>
      <c r="D48998" t="s">
        <v>1017</v>
      </c>
      <c r="E48998" t="s">
        <v>1019</v>
      </c>
      <c r="F48998" s="86">
        <v>10539078.1687309</v>
      </c>
    </row>
    <row r="48999" spans="1:6">
      <c r="A48999">
        <v>2020</v>
      </c>
      <c r="B48999" t="s">
        <v>1036</v>
      </c>
      <c r="C48999" t="s">
        <v>1022</v>
      </c>
      <c r="D48999" t="s">
        <v>1017</v>
      </c>
      <c r="E48999" t="s">
        <v>1019</v>
      </c>
      <c r="F48999" s="86">
        <v>10229352.012233</v>
      </c>
    </row>
    <row r="49000" spans="1:6">
      <c r="A49000">
        <v>2021</v>
      </c>
      <c r="B49000" t="s">
        <v>1036</v>
      </c>
      <c r="C49000" t="s">
        <v>1022</v>
      </c>
      <c r="D49000" t="s">
        <v>1017</v>
      </c>
      <c r="E49000" t="s">
        <v>1019</v>
      </c>
      <c r="F49000" s="86">
        <v>10088621.295944899</v>
      </c>
    </row>
    <row r="49001" spans="1:6">
      <c r="A49001">
        <v>2022</v>
      </c>
      <c r="B49001" t="s">
        <v>1036</v>
      </c>
      <c r="C49001" t="s">
        <v>1022</v>
      </c>
      <c r="D49001" t="s">
        <v>1017</v>
      </c>
      <c r="E49001" t="s">
        <v>1019</v>
      </c>
      <c r="F49001" s="86">
        <v>9990664.5940178894</v>
      </c>
    </row>
    <row r="49002" spans="1:6">
      <c r="A49002">
        <v>2023</v>
      </c>
      <c r="B49002" t="s">
        <v>1036</v>
      </c>
      <c r="C49002" t="s">
        <v>1022</v>
      </c>
      <c r="D49002" t="s">
        <v>1017</v>
      </c>
      <c r="E49002" t="s">
        <v>1019</v>
      </c>
      <c r="F49002" s="86">
        <v>9895156.1474371795</v>
      </c>
    </row>
    <row r="49003" spans="1:6">
      <c r="A49003">
        <v>2024</v>
      </c>
      <c r="B49003" t="s">
        <v>1036</v>
      </c>
      <c r="C49003" t="s">
        <v>1022</v>
      </c>
      <c r="D49003" t="s">
        <v>1017</v>
      </c>
      <c r="E49003" t="s">
        <v>1019</v>
      </c>
      <c r="F49003" s="86">
        <v>9806922.2389511708</v>
      </c>
    </row>
    <row r="49004" spans="1:6">
      <c r="A49004">
        <v>2025</v>
      </c>
      <c r="B49004" t="s">
        <v>1036</v>
      </c>
      <c r="C49004" t="s">
        <v>1022</v>
      </c>
      <c r="D49004" t="s">
        <v>1017</v>
      </c>
      <c r="E49004" t="s">
        <v>1019</v>
      </c>
      <c r="F49004" s="86">
        <v>9751072.8377863597</v>
      </c>
    </row>
    <row r="49005" spans="1:6">
      <c r="A49005">
        <v>2026</v>
      </c>
      <c r="B49005" t="s">
        <v>1036</v>
      </c>
      <c r="C49005" t="s">
        <v>1022</v>
      </c>
      <c r="D49005" t="s">
        <v>1017</v>
      </c>
      <c r="E49005" t="s">
        <v>1019</v>
      </c>
      <c r="F49005" s="86">
        <v>9725244.8147588391</v>
      </c>
    </row>
    <row r="49006" spans="1:6">
      <c r="A49006">
        <v>2027</v>
      </c>
      <c r="B49006" t="s">
        <v>1036</v>
      </c>
      <c r="C49006" t="s">
        <v>1022</v>
      </c>
      <c r="D49006" t="s">
        <v>1017</v>
      </c>
      <c r="E49006" t="s">
        <v>1019</v>
      </c>
      <c r="F49006" s="86">
        <v>9712530.3943310194</v>
      </c>
    </row>
    <row r="49007" spans="1:6">
      <c r="A49007">
        <v>2028</v>
      </c>
      <c r="B49007" t="s">
        <v>1036</v>
      </c>
      <c r="C49007" t="s">
        <v>1022</v>
      </c>
      <c r="D49007" t="s">
        <v>1017</v>
      </c>
      <c r="E49007" t="s">
        <v>1019</v>
      </c>
      <c r="F49007" s="86">
        <v>9699011.3131069094</v>
      </c>
    </row>
    <row r="49008" spans="1:6">
      <c r="A49008">
        <v>2029</v>
      </c>
      <c r="B49008" t="s">
        <v>1036</v>
      </c>
      <c r="C49008" t="s">
        <v>1022</v>
      </c>
      <c r="D49008" t="s">
        <v>1017</v>
      </c>
      <c r="E49008" t="s">
        <v>1019</v>
      </c>
      <c r="F49008" s="86">
        <v>9686980.9793209508</v>
      </c>
    </row>
    <row r="49009" spans="1:6">
      <c r="A49009">
        <v>2030</v>
      </c>
      <c r="B49009" t="s">
        <v>1036</v>
      </c>
      <c r="C49009" t="s">
        <v>1022</v>
      </c>
      <c r="D49009" t="s">
        <v>1017</v>
      </c>
      <c r="E49009" t="s">
        <v>1019</v>
      </c>
      <c r="F49009" s="86">
        <v>9679645.3019779809</v>
      </c>
    </row>
    <row r="49010" spans="1:6">
      <c r="A49010">
        <v>2031</v>
      </c>
      <c r="B49010" t="s">
        <v>1036</v>
      </c>
      <c r="C49010" t="s">
        <v>1022</v>
      </c>
      <c r="D49010" t="s">
        <v>1017</v>
      </c>
      <c r="E49010" t="s">
        <v>1019</v>
      </c>
      <c r="F49010" s="86">
        <v>9687070.9597747996</v>
      </c>
    </row>
    <row r="49011" spans="1:6">
      <c r="A49011">
        <v>2032</v>
      </c>
      <c r="B49011" t="s">
        <v>1036</v>
      </c>
      <c r="C49011" t="s">
        <v>1022</v>
      </c>
      <c r="D49011" t="s">
        <v>1017</v>
      </c>
      <c r="E49011" t="s">
        <v>1019</v>
      </c>
      <c r="F49011" s="86">
        <v>9708195.4735484906</v>
      </c>
    </row>
    <row r="49012" spans="1:6">
      <c r="A49012">
        <v>2033</v>
      </c>
      <c r="B49012" t="s">
        <v>1036</v>
      </c>
      <c r="C49012" t="s">
        <v>1022</v>
      </c>
      <c r="D49012" t="s">
        <v>1017</v>
      </c>
      <c r="E49012" t="s">
        <v>1019</v>
      </c>
      <c r="F49012" s="86">
        <v>9736275.0499626007</v>
      </c>
    </row>
    <row r="49013" spans="1:6">
      <c r="A49013">
        <v>2034</v>
      </c>
      <c r="B49013" t="s">
        <v>1036</v>
      </c>
      <c r="C49013" t="s">
        <v>1022</v>
      </c>
      <c r="D49013" t="s">
        <v>1017</v>
      </c>
      <c r="E49013" t="s">
        <v>1019</v>
      </c>
      <c r="F49013" s="86">
        <v>9763429.9228178691</v>
      </c>
    </row>
    <row r="49014" spans="1:6">
      <c r="A49014">
        <v>2035</v>
      </c>
      <c r="B49014" t="s">
        <v>1036</v>
      </c>
      <c r="C49014" t="s">
        <v>1022</v>
      </c>
      <c r="D49014" t="s">
        <v>1017</v>
      </c>
      <c r="E49014" t="s">
        <v>1019</v>
      </c>
      <c r="F49014" s="86">
        <v>9788575.4522212204</v>
      </c>
    </row>
    <row r="49015" spans="1:6">
      <c r="A49015">
        <v>2036</v>
      </c>
      <c r="B49015" t="s">
        <v>1036</v>
      </c>
      <c r="C49015" t="s">
        <v>1022</v>
      </c>
      <c r="D49015" t="s">
        <v>1017</v>
      </c>
      <c r="E49015" t="s">
        <v>1019</v>
      </c>
      <c r="F49015" s="86">
        <v>9794395.0775348693</v>
      </c>
    </row>
    <row r="49016" spans="1:6">
      <c r="A49016">
        <v>2037</v>
      </c>
      <c r="B49016" t="s">
        <v>1036</v>
      </c>
      <c r="C49016" t="s">
        <v>1022</v>
      </c>
      <c r="D49016" t="s">
        <v>1017</v>
      </c>
      <c r="E49016" t="s">
        <v>1019</v>
      </c>
      <c r="F49016" s="86">
        <v>9794616.4060098305</v>
      </c>
    </row>
    <row r="49017" spans="1:6">
      <c r="A49017">
        <v>2038</v>
      </c>
      <c r="B49017" t="s">
        <v>1036</v>
      </c>
      <c r="C49017" t="s">
        <v>1022</v>
      </c>
      <c r="D49017" t="s">
        <v>1017</v>
      </c>
      <c r="E49017" t="s">
        <v>1019</v>
      </c>
      <c r="F49017" s="86">
        <v>9791594.2629620396</v>
      </c>
    </row>
    <row r="49018" spans="1:6">
      <c r="A49018">
        <v>2039</v>
      </c>
      <c r="B49018" t="s">
        <v>1036</v>
      </c>
      <c r="C49018" t="s">
        <v>1022</v>
      </c>
      <c r="D49018" t="s">
        <v>1017</v>
      </c>
      <c r="E49018" t="s">
        <v>1019</v>
      </c>
      <c r="F49018" s="86">
        <v>9786587.2406565696</v>
      </c>
    </row>
    <row r="49019" spans="1:6">
      <c r="A49019">
        <v>2040</v>
      </c>
      <c r="B49019" t="s">
        <v>1036</v>
      </c>
      <c r="C49019" t="s">
        <v>1022</v>
      </c>
      <c r="D49019" t="s">
        <v>1017</v>
      </c>
      <c r="E49019" t="s">
        <v>1019</v>
      </c>
      <c r="F49019" s="86">
        <v>9780130.1747496892</v>
      </c>
    </row>
    <row r="49020" spans="1:6">
      <c r="A49020">
        <v>2041</v>
      </c>
      <c r="B49020" t="s">
        <v>1036</v>
      </c>
      <c r="C49020" t="s">
        <v>1022</v>
      </c>
      <c r="D49020" t="s">
        <v>1017</v>
      </c>
      <c r="E49020" t="s">
        <v>1019</v>
      </c>
      <c r="F49020" s="86">
        <v>9692447.6602258198</v>
      </c>
    </row>
    <row r="49021" spans="1:6">
      <c r="A49021">
        <v>2042</v>
      </c>
      <c r="B49021" t="s">
        <v>1036</v>
      </c>
      <c r="C49021" t="s">
        <v>1022</v>
      </c>
      <c r="D49021" t="s">
        <v>1017</v>
      </c>
      <c r="E49021" t="s">
        <v>1019</v>
      </c>
      <c r="F49021" s="86">
        <v>9607265.5471378304</v>
      </c>
    </row>
    <row r="49022" spans="1:6">
      <c r="A49022">
        <v>2043</v>
      </c>
      <c r="B49022" t="s">
        <v>1036</v>
      </c>
      <c r="C49022" t="s">
        <v>1022</v>
      </c>
      <c r="D49022" t="s">
        <v>1017</v>
      </c>
      <c r="E49022" t="s">
        <v>1019</v>
      </c>
      <c r="F49022" s="86">
        <v>9525462.4546090607</v>
      </c>
    </row>
    <row r="49023" spans="1:6">
      <c r="A49023">
        <v>2044</v>
      </c>
      <c r="B49023" t="s">
        <v>1036</v>
      </c>
      <c r="C49023" t="s">
        <v>1022</v>
      </c>
      <c r="D49023" t="s">
        <v>1017</v>
      </c>
      <c r="E49023" t="s">
        <v>1019</v>
      </c>
      <c r="F49023" s="86">
        <v>9447639.5998799</v>
      </c>
    </row>
    <row r="49024" spans="1:6">
      <c r="A49024">
        <v>2045</v>
      </c>
      <c r="B49024" t="s">
        <v>1036</v>
      </c>
      <c r="C49024" t="s">
        <v>1022</v>
      </c>
      <c r="D49024" t="s">
        <v>1017</v>
      </c>
      <c r="E49024" t="s">
        <v>1019</v>
      </c>
      <c r="F49024" s="86">
        <v>9373623.8570184391</v>
      </c>
    </row>
    <row r="49025" spans="1:6">
      <c r="A49025">
        <v>2046</v>
      </c>
      <c r="B49025" t="s">
        <v>1036</v>
      </c>
      <c r="C49025" t="s">
        <v>1022</v>
      </c>
      <c r="D49025" t="s">
        <v>1017</v>
      </c>
      <c r="E49025" t="s">
        <v>1019</v>
      </c>
      <c r="F49025" s="86">
        <v>9302954.8945574593</v>
      </c>
    </row>
    <row r="49026" spans="1:6">
      <c r="A49026">
        <v>2047</v>
      </c>
      <c r="B49026" t="s">
        <v>1036</v>
      </c>
      <c r="C49026" t="s">
        <v>1022</v>
      </c>
      <c r="D49026" t="s">
        <v>1017</v>
      </c>
      <c r="E49026" t="s">
        <v>1019</v>
      </c>
      <c r="F49026" s="86">
        <v>9234955.6327046305</v>
      </c>
    </row>
    <row r="49027" spans="1:6">
      <c r="A49027">
        <v>2048</v>
      </c>
      <c r="B49027" t="s">
        <v>1036</v>
      </c>
      <c r="C49027" t="s">
        <v>1022</v>
      </c>
      <c r="D49027" t="s">
        <v>1017</v>
      </c>
      <c r="E49027" t="s">
        <v>1019</v>
      </c>
      <c r="F49027" s="86">
        <v>9168966.5732049905</v>
      </c>
    </row>
    <row r="49028" spans="1:6">
      <c r="A49028">
        <v>2049</v>
      </c>
      <c r="B49028" t="s">
        <v>1036</v>
      </c>
      <c r="C49028" t="s">
        <v>1022</v>
      </c>
      <c r="D49028" t="s">
        <v>1017</v>
      </c>
      <c r="E49028" t="s">
        <v>1019</v>
      </c>
      <c r="F49028" s="86">
        <v>9104562.9446812291</v>
      </c>
    </row>
    <row r="49029" spans="1:6">
      <c r="A49029">
        <v>2050</v>
      </c>
      <c r="B49029" t="s">
        <v>1036</v>
      </c>
      <c r="C49029" t="s">
        <v>1022</v>
      </c>
      <c r="D49029" t="s">
        <v>1017</v>
      </c>
      <c r="E49029" t="s">
        <v>1019</v>
      </c>
      <c r="F49029" s="86">
        <v>9041511.7918666806</v>
      </c>
    </row>
    <row r="49030" spans="1:6">
      <c r="A49030">
        <v>2017</v>
      </c>
      <c r="B49030" t="s">
        <v>1037</v>
      </c>
      <c r="C49030" t="s">
        <v>1022</v>
      </c>
      <c r="D49030" t="s">
        <v>1017</v>
      </c>
      <c r="E49030" t="s">
        <v>1019</v>
      </c>
      <c r="F49030" s="86">
        <v>7013961.46222868</v>
      </c>
    </row>
    <row r="49031" spans="1:6">
      <c r="A49031">
        <v>2018</v>
      </c>
      <c r="B49031" t="s">
        <v>1037</v>
      </c>
      <c r="C49031" t="s">
        <v>1022</v>
      </c>
      <c r="D49031" t="s">
        <v>1017</v>
      </c>
      <c r="E49031" t="s">
        <v>1019</v>
      </c>
      <c r="F49031" s="86">
        <v>5934754.3086465197</v>
      </c>
    </row>
    <row r="49032" spans="1:6">
      <c r="A49032">
        <v>2019</v>
      </c>
      <c r="B49032" t="s">
        <v>1037</v>
      </c>
      <c r="C49032" t="s">
        <v>1022</v>
      </c>
      <c r="D49032" t="s">
        <v>1017</v>
      </c>
      <c r="E49032" t="s">
        <v>1019</v>
      </c>
      <c r="F49032" s="86">
        <v>5562395.77226415</v>
      </c>
    </row>
    <row r="49033" spans="1:6">
      <c r="A49033">
        <v>2020</v>
      </c>
      <c r="B49033" t="s">
        <v>1037</v>
      </c>
      <c r="C49033" t="s">
        <v>1022</v>
      </c>
      <c r="D49033" t="s">
        <v>1017</v>
      </c>
      <c r="E49033" t="s">
        <v>1019</v>
      </c>
      <c r="F49033" s="86">
        <v>5398926.1180988802</v>
      </c>
    </row>
    <row r="49034" spans="1:6">
      <c r="A49034">
        <v>2021</v>
      </c>
      <c r="B49034" t="s">
        <v>1037</v>
      </c>
      <c r="C49034" t="s">
        <v>1022</v>
      </c>
      <c r="D49034" t="s">
        <v>1017</v>
      </c>
      <c r="E49034" t="s">
        <v>1019</v>
      </c>
      <c r="F49034" s="86">
        <v>5324650.1777579896</v>
      </c>
    </row>
    <row r="49035" spans="1:6">
      <c r="A49035">
        <v>2022</v>
      </c>
      <c r="B49035" t="s">
        <v>1037</v>
      </c>
      <c r="C49035" t="s">
        <v>1022</v>
      </c>
      <c r="D49035" t="s">
        <v>1017</v>
      </c>
      <c r="E49035" t="s">
        <v>1019</v>
      </c>
      <c r="F49035" s="86">
        <v>5272949.8358551497</v>
      </c>
    </row>
    <row r="49036" spans="1:6">
      <c r="A49036">
        <v>2023</v>
      </c>
      <c r="B49036" t="s">
        <v>1037</v>
      </c>
      <c r="C49036" t="s">
        <v>1022</v>
      </c>
      <c r="D49036" t="s">
        <v>1017</v>
      </c>
      <c r="E49036" t="s">
        <v>1019</v>
      </c>
      <c r="F49036" s="86">
        <v>5222541.65299791</v>
      </c>
    </row>
    <row r="49037" spans="1:6">
      <c r="A49037">
        <v>2024</v>
      </c>
      <c r="B49037" t="s">
        <v>1037</v>
      </c>
      <c r="C49037" t="s">
        <v>1022</v>
      </c>
      <c r="D49037" t="s">
        <v>1017</v>
      </c>
      <c r="E49037" t="s">
        <v>1019</v>
      </c>
      <c r="F49037" s="86">
        <v>5175972.8818326099</v>
      </c>
    </row>
    <row r="49038" spans="1:6">
      <c r="A49038">
        <v>2025</v>
      </c>
      <c r="B49038" t="s">
        <v>1037</v>
      </c>
      <c r="C49038" t="s">
        <v>1022</v>
      </c>
      <c r="D49038" t="s">
        <v>1017</v>
      </c>
      <c r="E49038" t="s">
        <v>1019</v>
      </c>
      <c r="F49038" s="86">
        <v>5146496.2551344195</v>
      </c>
    </row>
    <row r="49039" spans="1:6">
      <c r="A49039">
        <v>2026</v>
      </c>
      <c r="B49039" t="s">
        <v>1037</v>
      </c>
      <c r="C49039" t="s">
        <v>1022</v>
      </c>
      <c r="D49039" t="s">
        <v>1017</v>
      </c>
      <c r="E49039" t="s">
        <v>1019</v>
      </c>
      <c r="F49039" s="86">
        <v>5132864.5423988197</v>
      </c>
    </row>
    <row r="49040" spans="1:6">
      <c r="A49040">
        <v>2027</v>
      </c>
      <c r="B49040" t="s">
        <v>1037</v>
      </c>
      <c r="C49040" t="s">
        <v>1022</v>
      </c>
      <c r="D49040" t="s">
        <v>1017</v>
      </c>
      <c r="E49040" t="s">
        <v>1019</v>
      </c>
      <c r="F49040" s="86">
        <v>5126154.0277501801</v>
      </c>
    </row>
    <row r="49041" spans="1:6">
      <c r="A49041">
        <v>2028</v>
      </c>
      <c r="B49041" t="s">
        <v>1037</v>
      </c>
      <c r="C49041" t="s">
        <v>1022</v>
      </c>
      <c r="D49041" t="s">
        <v>1017</v>
      </c>
      <c r="E49041" t="s">
        <v>1019</v>
      </c>
      <c r="F49041" s="86">
        <v>5119018.8230347401</v>
      </c>
    </row>
    <row r="49042" spans="1:6">
      <c r="A49042">
        <v>2029</v>
      </c>
      <c r="B49042" t="s">
        <v>1037</v>
      </c>
      <c r="C49042" t="s">
        <v>1022</v>
      </c>
      <c r="D49042" t="s">
        <v>1017</v>
      </c>
      <c r="E49042" t="s">
        <v>1019</v>
      </c>
      <c r="F49042" s="86">
        <v>5112669.3608978502</v>
      </c>
    </row>
    <row r="49043" spans="1:6">
      <c r="A49043">
        <v>2030</v>
      </c>
      <c r="B49043" t="s">
        <v>1037</v>
      </c>
      <c r="C49043" t="s">
        <v>1022</v>
      </c>
      <c r="D49043" t="s">
        <v>1017</v>
      </c>
      <c r="E49043" t="s">
        <v>1019</v>
      </c>
      <c r="F49043" s="86">
        <v>5108797.6806630297</v>
      </c>
    </row>
    <row r="49044" spans="1:6">
      <c r="A49044">
        <v>2031</v>
      </c>
      <c r="B49044" t="s">
        <v>1037</v>
      </c>
      <c r="C49044" t="s">
        <v>1022</v>
      </c>
      <c r="D49044" t="s">
        <v>1017</v>
      </c>
      <c r="E49044" t="s">
        <v>1019</v>
      </c>
      <c r="F49044" s="86">
        <v>5112716.8514741799</v>
      </c>
    </row>
    <row r="49045" spans="1:6">
      <c r="A49045">
        <v>2032</v>
      </c>
      <c r="B49045" t="s">
        <v>1037</v>
      </c>
      <c r="C49045" t="s">
        <v>1022</v>
      </c>
      <c r="D49045" t="s">
        <v>1017</v>
      </c>
      <c r="E49045" t="s">
        <v>1019</v>
      </c>
      <c r="F49045" s="86">
        <v>5123866.1099031102</v>
      </c>
    </row>
    <row r="49046" spans="1:6">
      <c r="A49046">
        <v>2033</v>
      </c>
      <c r="B49046" t="s">
        <v>1037</v>
      </c>
      <c r="C49046" t="s">
        <v>1022</v>
      </c>
      <c r="D49046" t="s">
        <v>1017</v>
      </c>
      <c r="E49046" t="s">
        <v>1019</v>
      </c>
      <c r="F49046" s="86">
        <v>5138686.1648104005</v>
      </c>
    </row>
    <row r="49047" spans="1:6">
      <c r="A49047">
        <v>2034</v>
      </c>
      <c r="B49047" t="s">
        <v>1037</v>
      </c>
      <c r="C49047" t="s">
        <v>1022</v>
      </c>
      <c r="D49047" t="s">
        <v>1017</v>
      </c>
      <c r="E49047" t="s">
        <v>1019</v>
      </c>
      <c r="F49047" s="86">
        <v>5153018.1725579696</v>
      </c>
    </row>
    <row r="49048" spans="1:6">
      <c r="A49048">
        <v>2035</v>
      </c>
      <c r="B49048" t="s">
        <v>1037</v>
      </c>
      <c r="C49048" t="s">
        <v>1022</v>
      </c>
      <c r="D49048" t="s">
        <v>1017</v>
      </c>
      <c r="E49048" t="s">
        <v>1019</v>
      </c>
      <c r="F49048" s="86">
        <v>5166289.6735569397</v>
      </c>
    </row>
    <row r="49049" spans="1:6">
      <c r="A49049">
        <v>2036</v>
      </c>
      <c r="B49049" t="s">
        <v>1037</v>
      </c>
      <c r="C49049" t="s">
        <v>1022</v>
      </c>
      <c r="D49049" t="s">
        <v>1017</v>
      </c>
      <c r="E49049" t="s">
        <v>1019</v>
      </c>
      <c r="F49049" s="86">
        <v>5169361.20018599</v>
      </c>
    </row>
    <row r="49050" spans="1:6">
      <c r="A49050">
        <v>2037</v>
      </c>
      <c r="B49050" t="s">
        <v>1037</v>
      </c>
      <c r="C49050" t="s">
        <v>1022</v>
      </c>
      <c r="D49050" t="s">
        <v>1017</v>
      </c>
      <c r="E49050" t="s">
        <v>1019</v>
      </c>
      <c r="F49050" s="86">
        <v>5169478.0146315796</v>
      </c>
    </row>
    <row r="49051" spans="1:6">
      <c r="A49051">
        <v>2038</v>
      </c>
      <c r="B49051" t="s">
        <v>1037</v>
      </c>
      <c r="C49051" t="s">
        <v>1022</v>
      </c>
      <c r="D49051" t="s">
        <v>1017</v>
      </c>
      <c r="E49051" t="s">
        <v>1019</v>
      </c>
      <c r="F49051" s="86">
        <v>5167882.9647189602</v>
      </c>
    </row>
    <row r="49052" spans="1:6">
      <c r="A49052">
        <v>2039</v>
      </c>
      <c r="B49052" t="s">
        <v>1037</v>
      </c>
      <c r="C49052" t="s">
        <v>1022</v>
      </c>
      <c r="D49052" t="s">
        <v>1017</v>
      </c>
      <c r="E49052" t="s">
        <v>1019</v>
      </c>
      <c r="F49052" s="86">
        <v>5165240.3199584102</v>
      </c>
    </row>
    <row r="49053" spans="1:6">
      <c r="A49053">
        <v>2040</v>
      </c>
      <c r="B49053" t="s">
        <v>1037</v>
      </c>
      <c r="C49053" t="s">
        <v>1022</v>
      </c>
      <c r="D49053" t="s">
        <v>1017</v>
      </c>
      <c r="E49053" t="s">
        <v>1019</v>
      </c>
      <c r="F49053" s="86">
        <v>5161832.3600280797</v>
      </c>
    </row>
    <row r="49054" spans="1:6">
      <c r="A49054">
        <v>2041</v>
      </c>
      <c r="B49054" t="s">
        <v>1037</v>
      </c>
      <c r="C49054" t="s">
        <v>1022</v>
      </c>
      <c r="D49054" t="s">
        <v>1017</v>
      </c>
      <c r="E49054" t="s">
        <v>1019</v>
      </c>
      <c r="F49054" s="86">
        <v>5115554.6078109797</v>
      </c>
    </row>
    <row r="49055" spans="1:6">
      <c r="A49055">
        <v>2042</v>
      </c>
      <c r="B49055" t="s">
        <v>1037</v>
      </c>
      <c r="C49055" t="s">
        <v>1022</v>
      </c>
      <c r="D49055" t="s">
        <v>1017</v>
      </c>
      <c r="E49055" t="s">
        <v>1019</v>
      </c>
      <c r="F49055" s="86">
        <v>5070596.5367038799</v>
      </c>
    </row>
    <row r="49056" spans="1:6">
      <c r="A49056">
        <v>2043</v>
      </c>
      <c r="B49056" t="s">
        <v>1037</v>
      </c>
      <c r="C49056" t="s">
        <v>1022</v>
      </c>
      <c r="D49056" t="s">
        <v>1017</v>
      </c>
      <c r="E49056" t="s">
        <v>1019</v>
      </c>
      <c r="F49056" s="86">
        <v>5027421.8710685</v>
      </c>
    </row>
    <row r="49057" spans="1:6">
      <c r="A49057">
        <v>2044</v>
      </c>
      <c r="B49057" t="s">
        <v>1037</v>
      </c>
      <c r="C49057" t="s">
        <v>1022</v>
      </c>
      <c r="D49057" t="s">
        <v>1017</v>
      </c>
      <c r="E49057" t="s">
        <v>1019</v>
      </c>
      <c r="F49057" s="86">
        <v>4986347.92596622</v>
      </c>
    </row>
    <row r="49058" spans="1:6">
      <c r="A49058">
        <v>2045</v>
      </c>
      <c r="B49058" t="s">
        <v>1037</v>
      </c>
      <c r="C49058" t="s">
        <v>1022</v>
      </c>
      <c r="D49058" t="s">
        <v>1017</v>
      </c>
      <c r="E49058" t="s">
        <v>1019</v>
      </c>
      <c r="F49058" s="86">
        <v>4947283.3276605504</v>
      </c>
    </row>
    <row r="49059" spans="1:6">
      <c r="A49059">
        <v>2046</v>
      </c>
      <c r="B49059" t="s">
        <v>1037</v>
      </c>
      <c r="C49059" t="s">
        <v>1022</v>
      </c>
      <c r="D49059" t="s">
        <v>1017</v>
      </c>
      <c r="E49059" t="s">
        <v>1019</v>
      </c>
      <c r="F49059" s="86">
        <v>4909985.1188675398</v>
      </c>
    </row>
    <row r="49060" spans="1:6">
      <c r="A49060">
        <v>2047</v>
      </c>
      <c r="B49060" t="s">
        <v>1037</v>
      </c>
      <c r="C49060" t="s">
        <v>1022</v>
      </c>
      <c r="D49060" t="s">
        <v>1017</v>
      </c>
      <c r="E49060" t="s">
        <v>1019</v>
      </c>
      <c r="F49060" s="86">
        <v>4874095.9452043697</v>
      </c>
    </row>
    <row r="49061" spans="1:6">
      <c r="A49061">
        <v>2048</v>
      </c>
      <c r="B49061" t="s">
        <v>1037</v>
      </c>
      <c r="C49061" t="s">
        <v>1022</v>
      </c>
      <c r="D49061" t="s">
        <v>1017</v>
      </c>
      <c r="E49061" t="s">
        <v>1019</v>
      </c>
      <c r="F49061" s="86">
        <v>4839267.7316073198</v>
      </c>
    </row>
    <row r="49062" spans="1:6">
      <c r="A49062">
        <v>2049</v>
      </c>
      <c r="B49062" t="s">
        <v>1037</v>
      </c>
      <c r="C49062" t="s">
        <v>1022</v>
      </c>
      <c r="D49062" t="s">
        <v>1017</v>
      </c>
      <c r="E49062" t="s">
        <v>1019</v>
      </c>
      <c r="F49062" s="86">
        <v>4805276.2889703503</v>
      </c>
    </row>
    <row r="49063" spans="1:6">
      <c r="A49063">
        <v>2050</v>
      </c>
      <c r="B49063" t="s">
        <v>1037</v>
      </c>
      <c r="C49063" t="s">
        <v>1022</v>
      </c>
      <c r="D49063" t="s">
        <v>1017</v>
      </c>
      <c r="E49063" t="s">
        <v>1019</v>
      </c>
      <c r="F49063" s="86">
        <v>4771998.66637024</v>
      </c>
    </row>
    <row r="49064" spans="1:6">
      <c r="A49064">
        <v>2017</v>
      </c>
      <c r="B49064" t="s">
        <v>1038</v>
      </c>
      <c r="C49064" t="s">
        <v>1022</v>
      </c>
      <c r="D49064" t="s">
        <v>1017</v>
      </c>
      <c r="E49064" t="s">
        <v>1019</v>
      </c>
      <c r="F49064" s="86">
        <v>3416504.6022384502</v>
      </c>
    </row>
    <row r="49065" spans="1:6">
      <c r="A49065">
        <v>2018</v>
      </c>
      <c r="B49065" t="s">
        <v>1038</v>
      </c>
      <c r="C49065" t="s">
        <v>1022</v>
      </c>
      <c r="D49065" t="s">
        <v>1017</v>
      </c>
      <c r="E49065" t="s">
        <v>1019</v>
      </c>
      <c r="F49065" s="86">
        <v>2892472.32731072</v>
      </c>
    </row>
    <row r="49066" spans="1:6">
      <c r="A49066">
        <v>2019</v>
      </c>
      <c r="B49066" t="s">
        <v>1038</v>
      </c>
      <c r="C49066" t="s">
        <v>1022</v>
      </c>
      <c r="D49066" t="s">
        <v>1017</v>
      </c>
      <c r="E49066" t="s">
        <v>1019</v>
      </c>
      <c r="F49066" s="86">
        <v>2715046.85660691</v>
      </c>
    </row>
    <row r="49067" spans="1:6">
      <c r="A49067">
        <v>2020</v>
      </c>
      <c r="B49067" t="s">
        <v>1038</v>
      </c>
      <c r="C49067" t="s">
        <v>1022</v>
      </c>
      <c r="D49067" t="s">
        <v>1017</v>
      </c>
      <c r="E49067" t="s">
        <v>1019</v>
      </c>
      <c r="F49067" s="86">
        <v>2638067.1725530601</v>
      </c>
    </row>
    <row r="49068" spans="1:6">
      <c r="A49068">
        <v>2021</v>
      </c>
      <c r="B49068" t="s">
        <v>1038</v>
      </c>
      <c r="C49068" t="s">
        <v>1022</v>
      </c>
      <c r="D49068" t="s">
        <v>1017</v>
      </c>
      <c r="E49068" t="s">
        <v>1019</v>
      </c>
      <c r="F49068" s="86">
        <v>2606404.9031870998</v>
      </c>
    </row>
    <row r="49069" spans="1:6">
      <c r="A49069">
        <v>2022</v>
      </c>
      <c r="B49069" t="s">
        <v>1038</v>
      </c>
      <c r="C49069" t="s">
        <v>1022</v>
      </c>
      <c r="D49069" t="s">
        <v>1017</v>
      </c>
      <c r="E49069" t="s">
        <v>1019</v>
      </c>
      <c r="F49069" s="86">
        <v>2586799.9200615501</v>
      </c>
    </row>
    <row r="49070" spans="1:6">
      <c r="A49070">
        <v>2023</v>
      </c>
      <c r="B49070" t="s">
        <v>1038</v>
      </c>
      <c r="C49070" t="s">
        <v>1022</v>
      </c>
      <c r="D49070" t="s">
        <v>1017</v>
      </c>
      <c r="E49070" t="s">
        <v>1019</v>
      </c>
      <c r="F49070" s="86">
        <v>2567811.3133379598</v>
      </c>
    </row>
    <row r="49071" spans="1:6">
      <c r="A49071">
        <v>2024</v>
      </c>
      <c r="B49071" t="s">
        <v>1038</v>
      </c>
      <c r="C49071" t="s">
        <v>1022</v>
      </c>
      <c r="D49071" t="s">
        <v>1017</v>
      </c>
      <c r="E49071" t="s">
        <v>1019</v>
      </c>
      <c r="F49071" s="86">
        <v>2551838.4239134798</v>
      </c>
    </row>
    <row r="49072" spans="1:6">
      <c r="A49072">
        <v>2025</v>
      </c>
      <c r="B49072" t="s">
        <v>1038</v>
      </c>
      <c r="C49072" t="s">
        <v>1022</v>
      </c>
      <c r="D49072" t="s">
        <v>1017</v>
      </c>
      <c r="E49072" t="s">
        <v>1019</v>
      </c>
      <c r="F49072" s="86">
        <v>2542900.8923629601</v>
      </c>
    </row>
    <row r="49073" spans="1:6">
      <c r="A49073">
        <v>2026</v>
      </c>
      <c r="B49073" t="s">
        <v>1038</v>
      </c>
      <c r="C49073" t="s">
        <v>1022</v>
      </c>
      <c r="D49073" t="s">
        <v>1017</v>
      </c>
      <c r="E49073" t="s">
        <v>1019</v>
      </c>
      <c r="F49073" s="86">
        <v>2541946.7908251402</v>
      </c>
    </row>
    <row r="49074" spans="1:6">
      <c r="A49074">
        <v>2027</v>
      </c>
      <c r="B49074" t="s">
        <v>1038</v>
      </c>
      <c r="C49074" t="s">
        <v>1022</v>
      </c>
      <c r="D49074" t="s">
        <v>1017</v>
      </c>
      <c r="E49074" t="s">
        <v>1019</v>
      </c>
      <c r="F49074" s="86">
        <v>2543664.9581105099</v>
      </c>
    </row>
    <row r="49075" spans="1:6">
      <c r="A49075">
        <v>2028</v>
      </c>
      <c r="B49075" t="s">
        <v>1038</v>
      </c>
      <c r="C49075" t="s">
        <v>1022</v>
      </c>
      <c r="D49075" t="s">
        <v>1017</v>
      </c>
      <c r="E49075" t="s">
        <v>1019</v>
      </c>
      <c r="F49075" s="86">
        <v>2545535.2125119502</v>
      </c>
    </row>
    <row r="49076" spans="1:6">
      <c r="A49076">
        <v>2029</v>
      </c>
      <c r="B49076" t="s">
        <v>1038</v>
      </c>
      <c r="C49076" t="s">
        <v>1022</v>
      </c>
      <c r="D49076" t="s">
        <v>1017</v>
      </c>
      <c r="E49076" t="s">
        <v>1019</v>
      </c>
      <c r="F49076" s="86">
        <v>2547703.0626673</v>
      </c>
    </row>
    <row r="49077" spans="1:6">
      <c r="A49077">
        <v>2030</v>
      </c>
      <c r="B49077" t="s">
        <v>1038</v>
      </c>
      <c r="C49077" t="s">
        <v>1022</v>
      </c>
      <c r="D49077" t="s">
        <v>1017</v>
      </c>
      <c r="E49077" t="s">
        <v>1019</v>
      </c>
      <c r="F49077" s="86">
        <v>2551537.0247653001</v>
      </c>
    </row>
    <row r="49078" spans="1:6">
      <c r="A49078">
        <v>2031</v>
      </c>
      <c r="B49078" t="s">
        <v>1038</v>
      </c>
      <c r="C49078" t="s">
        <v>1022</v>
      </c>
      <c r="D49078" t="s">
        <v>1017</v>
      </c>
      <c r="E49078" t="s">
        <v>1019</v>
      </c>
      <c r="F49078" s="86">
        <v>2559075.5360763902</v>
      </c>
    </row>
    <row r="49079" spans="1:6">
      <c r="A49079">
        <v>2032</v>
      </c>
      <c r="B49079" t="s">
        <v>1038</v>
      </c>
      <c r="C49079" t="s">
        <v>1022</v>
      </c>
      <c r="D49079" t="s">
        <v>1017</v>
      </c>
      <c r="E49079" t="s">
        <v>1019</v>
      </c>
      <c r="F49079" s="86">
        <v>2570020.8801754699</v>
      </c>
    </row>
    <row r="49080" spans="1:6">
      <c r="A49080">
        <v>2033</v>
      </c>
      <c r="B49080" t="s">
        <v>1038</v>
      </c>
      <c r="C49080" t="s">
        <v>1022</v>
      </c>
      <c r="D49080" t="s">
        <v>1017</v>
      </c>
      <c r="E49080" t="s">
        <v>1019</v>
      </c>
      <c r="F49080" s="86">
        <v>2583240.5374182598</v>
      </c>
    </row>
    <row r="49081" spans="1:6">
      <c r="A49081">
        <v>2034</v>
      </c>
      <c r="B49081" t="s">
        <v>1038</v>
      </c>
      <c r="C49081" t="s">
        <v>1022</v>
      </c>
      <c r="D49081" t="s">
        <v>1017</v>
      </c>
      <c r="E49081" t="s">
        <v>1019</v>
      </c>
      <c r="F49081" s="86">
        <v>2597829.6026265598</v>
      </c>
    </row>
    <row r="49082" spans="1:6">
      <c r="A49082">
        <v>2035</v>
      </c>
      <c r="B49082" t="s">
        <v>1038</v>
      </c>
      <c r="C49082" t="s">
        <v>1022</v>
      </c>
      <c r="D49082" t="s">
        <v>1017</v>
      </c>
      <c r="E49082" t="s">
        <v>1019</v>
      </c>
      <c r="F49082" s="86">
        <v>2610966.9654654101</v>
      </c>
    </row>
    <row r="49083" spans="1:6">
      <c r="A49083">
        <v>2036</v>
      </c>
      <c r="B49083" t="s">
        <v>1038</v>
      </c>
      <c r="C49083" t="s">
        <v>1022</v>
      </c>
      <c r="D49083" t="s">
        <v>1017</v>
      </c>
      <c r="E49083" t="s">
        <v>1019</v>
      </c>
      <c r="F49083" s="86">
        <v>2619422.92483442</v>
      </c>
    </row>
    <row r="49084" spans="1:6">
      <c r="A49084">
        <v>2037</v>
      </c>
      <c r="B49084" t="s">
        <v>1038</v>
      </c>
      <c r="C49084" t="s">
        <v>1022</v>
      </c>
      <c r="D49084" t="s">
        <v>1017</v>
      </c>
      <c r="E49084" t="s">
        <v>1019</v>
      </c>
      <c r="F49084" s="86">
        <v>2626489.0468518799</v>
      </c>
    </row>
    <row r="49085" spans="1:6">
      <c r="A49085">
        <v>2038</v>
      </c>
      <c r="B49085" t="s">
        <v>1038</v>
      </c>
      <c r="C49085" t="s">
        <v>1022</v>
      </c>
      <c r="D49085" t="s">
        <v>1017</v>
      </c>
      <c r="E49085" t="s">
        <v>1019</v>
      </c>
      <c r="F49085" s="86">
        <v>2632701.9661676302</v>
      </c>
    </row>
    <row r="49086" spans="1:6">
      <c r="A49086">
        <v>2039</v>
      </c>
      <c r="B49086" t="s">
        <v>1038</v>
      </c>
      <c r="C49086" t="s">
        <v>1022</v>
      </c>
      <c r="D49086" t="s">
        <v>1017</v>
      </c>
      <c r="E49086" t="s">
        <v>1019</v>
      </c>
      <c r="F49086" s="86">
        <v>2638338.3360790699</v>
      </c>
    </row>
    <row r="49087" spans="1:6">
      <c r="A49087">
        <v>2040</v>
      </c>
      <c r="B49087" t="s">
        <v>1038</v>
      </c>
      <c r="C49087" t="s">
        <v>1022</v>
      </c>
      <c r="D49087" t="s">
        <v>1017</v>
      </c>
      <c r="E49087" t="s">
        <v>1019</v>
      </c>
      <c r="F49087" s="86">
        <v>2643542.77598362</v>
      </c>
    </row>
    <row r="49088" spans="1:6">
      <c r="A49088">
        <v>2041</v>
      </c>
      <c r="B49088" t="s">
        <v>1038</v>
      </c>
      <c r="C49088" t="s">
        <v>1022</v>
      </c>
      <c r="D49088" t="s">
        <v>1017</v>
      </c>
      <c r="E49088" t="s">
        <v>1019</v>
      </c>
      <c r="F49088" s="86">
        <v>2637934.41530196</v>
      </c>
    </row>
    <row r="49089" spans="1:6">
      <c r="A49089">
        <v>2042</v>
      </c>
      <c r="B49089" t="s">
        <v>1038</v>
      </c>
      <c r="C49089" t="s">
        <v>1022</v>
      </c>
      <c r="D49089" t="s">
        <v>1017</v>
      </c>
      <c r="E49089" t="s">
        <v>1019</v>
      </c>
      <c r="F49089" s="86">
        <v>2632913.9115871801</v>
      </c>
    </row>
    <row r="49090" spans="1:6">
      <c r="A49090">
        <v>2043</v>
      </c>
      <c r="B49090" t="s">
        <v>1038</v>
      </c>
      <c r="C49090" t="s">
        <v>1022</v>
      </c>
      <c r="D49090" t="s">
        <v>1017</v>
      </c>
      <c r="E49090" t="s">
        <v>1019</v>
      </c>
      <c r="F49090" s="86">
        <v>2628729.9549503</v>
      </c>
    </row>
    <row r="49091" spans="1:6">
      <c r="A49091">
        <v>2044</v>
      </c>
      <c r="B49091" t="s">
        <v>1038</v>
      </c>
      <c r="C49091" t="s">
        <v>1022</v>
      </c>
      <c r="D49091" t="s">
        <v>1017</v>
      </c>
      <c r="E49091" t="s">
        <v>1019</v>
      </c>
      <c r="F49091" s="86">
        <v>2625563.7315466302</v>
      </c>
    </row>
    <row r="49092" spans="1:6">
      <c r="A49092">
        <v>2045</v>
      </c>
      <c r="B49092" t="s">
        <v>1038</v>
      </c>
      <c r="C49092" t="s">
        <v>1022</v>
      </c>
      <c r="D49092" t="s">
        <v>1017</v>
      </c>
      <c r="E49092" t="s">
        <v>1019</v>
      </c>
      <c r="F49092" s="86">
        <v>2623386.9857020699</v>
      </c>
    </row>
    <row r="49093" spans="1:6">
      <c r="A49093">
        <v>2046</v>
      </c>
      <c r="B49093" t="s">
        <v>1038</v>
      </c>
      <c r="C49093" t="s">
        <v>1022</v>
      </c>
      <c r="D49093" t="s">
        <v>1017</v>
      </c>
      <c r="E49093" t="s">
        <v>1019</v>
      </c>
      <c r="F49093" s="86">
        <v>2622093.0398159199</v>
      </c>
    </row>
    <row r="49094" spans="1:6">
      <c r="A49094">
        <v>2047</v>
      </c>
      <c r="B49094" t="s">
        <v>1038</v>
      </c>
      <c r="C49094" t="s">
        <v>1022</v>
      </c>
      <c r="D49094" t="s">
        <v>1017</v>
      </c>
      <c r="E49094" t="s">
        <v>1019</v>
      </c>
      <c r="F49094" s="86">
        <v>2621511.0031347899</v>
      </c>
    </row>
    <row r="49095" spans="1:6">
      <c r="A49095">
        <v>2048</v>
      </c>
      <c r="B49095" t="s">
        <v>1038</v>
      </c>
      <c r="C49095" t="s">
        <v>1022</v>
      </c>
      <c r="D49095" t="s">
        <v>1017</v>
      </c>
      <c r="E49095" t="s">
        <v>1019</v>
      </c>
      <c r="F49095" s="86">
        <v>2621467.5081166299</v>
      </c>
    </row>
    <row r="49096" spans="1:6">
      <c r="A49096">
        <v>2049</v>
      </c>
      <c r="B49096" t="s">
        <v>1038</v>
      </c>
      <c r="C49096" t="s">
        <v>1022</v>
      </c>
      <c r="D49096" t="s">
        <v>1017</v>
      </c>
      <c r="E49096" t="s">
        <v>1019</v>
      </c>
      <c r="F49096" s="86">
        <v>2621855.4037568099</v>
      </c>
    </row>
    <row r="49097" spans="1:6">
      <c r="A49097">
        <v>2050</v>
      </c>
      <c r="B49097" t="s">
        <v>1038</v>
      </c>
      <c r="C49097" t="s">
        <v>1022</v>
      </c>
      <c r="D49097" t="s">
        <v>1017</v>
      </c>
      <c r="E49097" t="s">
        <v>1019</v>
      </c>
      <c r="F49097" s="86">
        <v>2622623.0033750799</v>
      </c>
    </row>
    <row r="49098" spans="1:6">
      <c r="A49098">
        <v>2017</v>
      </c>
      <c r="B49098" t="s">
        <v>1039</v>
      </c>
      <c r="C49098" t="s">
        <v>1022</v>
      </c>
      <c r="D49098" t="s">
        <v>1017</v>
      </c>
      <c r="E49098" t="s">
        <v>1019</v>
      </c>
      <c r="F49098" s="86">
        <v>3152672.1996567599</v>
      </c>
    </row>
    <row r="49099" spans="1:6">
      <c r="A49099">
        <v>2018</v>
      </c>
      <c r="B49099" t="s">
        <v>1039</v>
      </c>
      <c r="C49099" t="s">
        <v>1022</v>
      </c>
      <c r="D49099" t="s">
        <v>1017</v>
      </c>
      <c r="E49099" t="s">
        <v>1019</v>
      </c>
      <c r="F49099" s="86">
        <v>2669107.2181241401</v>
      </c>
    </row>
    <row r="49100" spans="1:6">
      <c r="A49100">
        <v>2019</v>
      </c>
      <c r="B49100" t="s">
        <v>1039</v>
      </c>
      <c r="C49100" t="s">
        <v>1022</v>
      </c>
      <c r="D49100" t="s">
        <v>1017</v>
      </c>
      <c r="E49100" t="s">
        <v>1019</v>
      </c>
      <c r="F49100" s="86">
        <v>2505383.0572866499</v>
      </c>
    </row>
    <row r="49101" spans="1:6">
      <c r="A49101">
        <v>2020</v>
      </c>
      <c r="B49101" t="s">
        <v>1039</v>
      </c>
      <c r="C49101" t="s">
        <v>1022</v>
      </c>
      <c r="D49101" t="s">
        <v>1017</v>
      </c>
      <c r="E49101" t="s">
        <v>1019</v>
      </c>
      <c r="F49101" s="86">
        <v>2434347.96788682</v>
      </c>
    </row>
    <row r="49102" spans="1:6">
      <c r="A49102">
        <v>2021</v>
      </c>
      <c r="B49102" t="s">
        <v>1039</v>
      </c>
      <c r="C49102" t="s">
        <v>1022</v>
      </c>
      <c r="D49102" t="s">
        <v>1017</v>
      </c>
      <c r="E49102" t="s">
        <v>1019</v>
      </c>
      <c r="F49102" s="86">
        <v>2405130.7508683801</v>
      </c>
    </row>
    <row r="49103" spans="1:6">
      <c r="A49103">
        <v>2022</v>
      </c>
      <c r="B49103" t="s">
        <v>1039</v>
      </c>
      <c r="C49103" t="s">
        <v>1022</v>
      </c>
      <c r="D49103" t="s">
        <v>1017</v>
      </c>
      <c r="E49103" t="s">
        <v>1019</v>
      </c>
      <c r="F49103" s="86">
        <v>2387039.7214477998</v>
      </c>
    </row>
    <row r="49104" spans="1:6">
      <c r="A49104">
        <v>2023</v>
      </c>
      <c r="B49104" t="s">
        <v>1039</v>
      </c>
      <c r="C49104" t="s">
        <v>1022</v>
      </c>
      <c r="D49104" t="s">
        <v>1017</v>
      </c>
      <c r="E49104" t="s">
        <v>1019</v>
      </c>
      <c r="F49104" s="86">
        <v>2369517.47005424</v>
      </c>
    </row>
    <row r="49105" spans="1:6">
      <c r="A49105">
        <v>2024</v>
      </c>
      <c r="B49105" t="s">
        <v>1039</v>
      </c>
      <c r="C49105" t="s">
        <v>1022</v>
      </c>
      <c r="D49105" t="s">
        <v>1017</v>
      </c>
      <c r="E49105" t="s">
        <v>1019</v>
      </c>
      <c r="F49105" s="86">
        <v>2354778.05351613</v>
      </c>
    </row>
    <row r="49106" spans="1:6">
      <c r="A49106">
        <v>2025</v>
      </c>
      <c r="B49106" t="s">
        <v>1039</v>
      </c>
      <c r="C49106" t="s">
        <v>1022</v>
      </c>
      <c r="D49106" t="s">
        <v>1017</v>
      </c>
      <c r="E49106" t="s">
        <v>1019</v>
      </c>
      <c r="F49106" s="86">
        <v>2346530.7040952002</v>
      </c>
    </row>
    <row r="49107" spans="1:6">
      <c r="A49107">
        <v>2026</v>
      </c>
      <c r="B49107" t="s">
        <v>1039</v>
      </c>
      <c r="C49107" t="s">
        <v>1022</v>
      </c>
      <c r="D49107" t="s">
        <v>1017</v>
      </c>
      <c r="E49107" t="s">
        <v>1019</v>
      </c>
      <c r="F49107" s="86">
        <v>2345650.2810476301</v>
      </c>
    </row>
    <row r="49108" spans="1:6">
      <c r="A49108">
        <v>2027</v>
      </c>
      <c r="B49108" t="s">
        <v>1039</v>
      </c>
      <c r="C49108" t="s">
        <v>1022</v>
      </c>
      <c r="D49108" t="s">
        <v>1017</v>
      </c>
      <c r="E49108" t="s">
        <v>1019</v>
      </c>
      <c r="F49108" s="86">
        <v>2347235.7664678502</v>
      </c>
    </row>
    <row r="49109" spans="1:6">
      <c r="A49109">
        <v>2028</v>
      </c>
      <c r="B49109" t="s">
        <v>1039</v>
      </c>
      <c r="C49109" t="s">
        <v>1022</v>
      </c>
      <c r="D49109" t="s">
        <v>1017</v>
      </c>
      <c r="E49109" t="s">
        <v>1019</v>
      </c>
      <c r="F49109" s="86">
        <v>2348961.5943955602</v>
      </c>
    </row>
    <row r="49110" spans="1:6">
      <c r="A49110">
        <v>2029</v>
      </c>
      <c r="B49110" t="s">
        <v>1039</v>
      </c>
      <c r="C49110" t="s">
        <v>1022</v>
      </c>
      <c r="D49110" t="s">
        <v>1017</v>
      </c>
      <c r="E49110" t="s">
        <v>1019</v>
      </c>
      <c r="F49110" s="86">
        <v>2350962.03686922</v>
      </c>
    </row>
    <row r="49111" spans="1:6">
      <c r="A49111">
        <v>2030</v>
      </c>
      <c r="B49111" t="s">
        <v>1039</v>
      </c>
      <c r="C49111" t="s">
        <v>1022</v>
      </c>
      <c r="D49111" t="s">
        <v>1017</v>
      </c>
      <c r="E49111" t="s">
        <v>1019</v>
      </c>
      <c r="F49111" s="86">
        <v>2354499.9292850499</v>
      </c>
    </row>
    <row r="49112" spans="1:6">
      <c r="A49112">
        <v>2031</v>
      </c>
      <c r="B49112" t="s">
        <v>1039</v>
      </c>
      <c r="C49112" t="s">
        <v>1022</v>
      </c>
      <c r="D49112" t="s">
        <v>1017</v>
      </c>
      <c r="E49112" t="s">
        <v>1019</v>
      </c>
      <c r="F49112" s="86">
        <v>2361456.2948704301</v>
      </c>
    </row>
    <row r="49113" spans="1:6">
      <c r="A49113">
        <v>2032</v>
      </c>
      <c r="B49113" t="s">
        <v>1039</v>
      </c>
      <c r="C49113" t="s">
        <v>1022</v>
      </c>
      <c r="D49113" t="s">
        <v>1017</v>
      </c>
      <c r="E49113" t="s">
        <v>1019</v>
      </c>
      <c r="F49113" s="86">
        <v>2371556.4077267698</v>
      </c>
    </row>
    <row r="49114" spans="1:6">
      <c r="A49114">
        <v>2033</v>
      </c>
      <c r="B49114" t="s">
        <v>1039</v>
      </c>
      <c r="C49114" t="s">
        <v>1022</v>
      </c>
      <c r="D49114" t="s">
        <v>1017</v>
      </c>
      <c r="E49114" t="s">
        <v>1019</v>
      </c>
      <c r="F49114" s="86">
        <v>2383755.2046641498</v>
      </c>
    </row>
    <row r="49115" spans="1:6">
      <c r="A49115">
        <v>2034</v>
      </c>
      <c r="B49115" t="s">
        <v>1039</v>
      </c>
      <c r="C49115" t="s">
        <v>1022</v>
      </c>
      <c r="D49115" t="s">
        <v>1017</v>
      </c>
      <c r="E49115" t="s">
        <v>1019</v>
      </c>
      <c r="F49115" s="86">
        <v>2397217.6599089298</v>
      </c>
    </row>
    <row r="49116" spans="1:6">
      <c r="A49116">
        <v>2035</v>
      </c>
      <c r="B49116" t="s">
        <v>1039</v>
      </c>
      <c r="C49116" t="s">
        <v>1022</v>
      </c>
      <c r="D49116" t="s">
        <v>1017</v>
      </c>
      <c r="E49116" t="s">
        <v>1019</v>
      </c>
      <c r="F49116" s="86">
        <v>2409340.5174551099</v>
      </c>
    </row>
    <row r="49117" spans="1:6">
      <c r="A49117">
        <v>2036</v>
      </c>
      <c r="B49117" t="s">
        <v>1039</v>
      </c>
      <c r="C49117" t="s">
        <v>1022</v>
      </c>
      <c r="D49117" t="s">
        <v>1017</v>
      </c>
      <c r="E49117" t="s">
        <v>1019</v>
      </c>
      <c r="F49117" s="86">
        <v>2417143.4830962699</v>
      </c>
    </row>
    <row r="49118" spans="1:6">
      <c r="A49118">
        <v>2037</v>
      </c>
      <c r="B49118" t="s">
        <v>1039</v>
      </c>
      <c r="C49118" t="s">
        <v>1022</v>
      </c>
      <c r="D49118" t="s">
        <v>1017</v>
      </c>
      <c r="E49118" t="s">
        <v>1019</v>
      </c>
      <c r="F49118" s="86">
        <v>2423663.9386604801</v>
      </c>
    </row>
    <row r="49119" spans="1:6">
      <c r="A49119">
        <v>2038</v>
      </c>
      <c r="B49119" t="s">
        <v>1039</v>
      </c>
      <c r="C49119" t="s">
        <v>1022</v>
      </c>
      <c r="D49119" t="s">
        <v>1017</v>
      </c>
      <c r="E49119" t="s">
        <v>1019</v>
      </c>
      <c r="F49119" s="86">
        <v>2429397.0783122298</v>
      </c>
    </row>
    <row r="49120" spans="1:6">
      <c r="A49120">
        <v>2039</v>
      </c>
      <c r="B49120" t="s">
        <v>1039</v>
      </c>
      <c r="C49120" t="s">
        <v>1022</v>
      </c>
      <c r="D49120" t="s">
        <v>1017</v>
      </c>
      <c r="E49120" t="s">
        <v>1019</v>
      </c>
      <c r="F49120" s="86">
        <v>2434598.19137824</v>
      </c>
    </row>
    <row r="49121" spans="1:6">
      <c r="A49121">
        <v>2040</v>
      </c>
      <c r="B49121" t="s">
        <v>1039</v>
      </c>
      <c r="C49121" t="s">
        <v>1022</v>
      </c>
      <c r="D49121" t="s">
        <v>1017</v>
      </c>
      <c r="E49121" t="s">
        <v>1019</v>
      </c>
      <c r="F49121" s="86">
        <v>2439400.7293262598</v>
      </c>
    </row>
    <row r="49122" spans="1:6">
      <c r="A49122">
        <v>2041</v>
      </c>
      <c r="B49122" t="s">
        <v>1039</v>
      </c>
      <c r="C49122" t="s">
        <v>1022</v>
      </c>
      <c r="D49122" t="s">
        <v>1017</v>
      </c>
      <c r="E49122" t="s">
        <v>1019</v>
      </c>
      <c r="F49122" s="86">
        <v>2434225.4625360202</v>
      </c>
    </row>
    <row r="49123" spans="1:6">
      <c r="A49123">
        <v>2042</v>
      </c>
      <c r="B49123" t="s">
        <v>1039</v>
      </c>
      <c r="C49123" t="s">
        <v>1022</v>
      </c>
      <c r="D49123" t="s">
        <v>1017</v>
      </c>
      <c r="E49123" t="s">
        <v>1019</v>
      </c>
      <c r="F49123" s="86">
        <v>2429592.6566912602</v>
      </c>
    </row>
    <row r="49124" spans="1:6">
      <c r="A49124">
        <v>2043</v>
      </c>
      <c r="B49124" t="s">
        <v>1039</v>
      </c>
      <c r="C49124" t="s">
        <v>1022</v>
      </c>
      <c r="D49124" t="s">
        <v>1017</v>
      </c>
      <c r="E49124" t="s">
        <v>1019</v>
      </c>
      <c r="F49124" s="86">
        <v>2425731.79733078</v>
      </c>
    </row>
    <row r="49125" spans="1:6">
      <c r="A49125">
        <v>2044</v>
      </c>
      <c r="B49125" t="s">
        <v>1039</v>
      </c>
      <c r="C49125" t="s">
        <v>1022</v>
      </c>
      <c r="D49125" t="s">
        <v>1017</v>
      </c>
      <c r="E49125" t="s">
        <v>1019</v>
      </c>
      <c r="F49125" s="86">
        <v>2422810.0788890501</v>
      </c>
    </row>
    <row r="49126" spans="1:6">
      <c r="A49126">
        <v>2045</v>
      </c>
      <c r="B49126" t="s">
        <v>1039</v>
      </c>
      <c r="C49126" t="s">
        <v>1022</v>
      </c>
      <c r="D49126" t="s">
        <v>1017</v>
      </c>
      <c r="E49126" t="s">
        <v>1019</v>
      </c>
      <c r="F49126" s="86">
        <v>2420801.4276771201</v>
      </c>
    </row>
    <row r="49127" spans="1:6">
      <c r="A49127">
        <v>2046</v>
      </c>
      <c r="B49127" t="s">
        <v>1039</v>
      </c>
      <c r="C49127" t="s">
        <v>1022</v>
      </c>
      <c r="D49127" t="s">
        <v>1017</v>
      </c>
      <c r="E49127" t="s">
        <v>1019</v>
      </c>
      <c r="F49127" s="86">
        <v>2419607.4040482701</v>
      </c>
    </row>
    <row r="49128" spans="1:6">
      <c r="A49128">
        <v>2047</v>
      </c>
      <c r="B49128" t="s">
        <v>1039</v>
      </c>
      <c r="C49128" t="s">
        <v>1022</v>
      </c>
      <c r="D49128" t="s">
        <v>1017</v>
      </c>
      <c r="E49128" t="s">
        <v>1019</v>
      </c>
      <c r="F49128" s="86">
        <v>2419070.3139291499</v>
      </c>
    </row>
    <row r="49129" spans="1:6">
      <c r="A49129">
        <v>2048</v>
      </c>
      <c r="B49129" t="s">
        <v>1039</v>
      </c>
      <c r="C49129" t="s">
        <v>1022</v>
      </c>
      <c r="D49129" t="s">
        <v>1017</v>
      </c>
      <c r="E49129" t="s">
        <v>1019</v>
      </c>
      <c r="F49129" s="86">
        <v>2419030.17772255</v>
      </c>
    </row>
    <row r="49130" spans="1:6">
      <c r="A49130">
        <v>2049</v>
      </c>
      <c r="B49130" t="s">
        <v>1039</v>
      </c>
      <c r="C49130" t="s">
        <v>1022</v>
      </c>
      <c r="D49130" t="s">
        <v>1017</v>
      </c>
      <c r="E49130" t="s">
        <v>1019</v>
      </c>
      <c r="F49130" s="86">
        <v>2419388.1189354402</v>
      </c>
    </row>
    <row r="49131" spans="1:6">
      <c r="A49131">
        <v>2050</v>
      </c>
      <c r="B49131" t="s">
        <v>1039</v>
      </c>
      <c r="C49131" t="s">
        <v>1022</v>
      </c>
      <c r="D49131" t="s">
        <v>1017</v>
      </c>
      <c r="E49131" t="s">
        <v>1019</v>
      </c>
      <c r="F49131" s="86">
        <v>2420096.4422830502</v>
      </c>
    </row>
    <row r="49132" spans="1:6">
      <c r="A49132">
        <v>2017</v>
      </c>
      <c r="B49132" t="s">
        <v>1040</v>
      </c>
      <c r="C49132" t="s">
        <v>1022</v>
      </c>
      <c r="D49132" t="s">
        <v>1017</v>
      </c>
      <c r="E49132" t="s">
        <v>1019</v>
      </c>
      <c r="F49132" s="86">
        <v>4901104.23822283</v>
      </c>
    </row>
    <row r="49133" spans="1:6">
      <c r="A49133">
        <v>2018</v>
      </c>
      <c r="B49133" t="s">
        <v>1040</v>
      </c>
      <c r="C49133" t="s">
        <v>1022</v>
      </c>
      <c r="D49133" t="s">
        <v>1017</v>
      </c>
      <c r="E49133" t="s">
        <v>1019</v>
      </c>
      <c r="F49133" s="86">
        <v>3842021.3497036998</v>
      </c>
    </row>
    <row r="49134" spans="1:6">
      <c r="A49134">
        <v>2019</v>
      </c>
      <c r="B49134" t="s">
        <v>1040</v>
      </c>
      <c r="C49134" t="s">
        <v>1022</v>
      </c>
      <c r="D49134" t="s">
        <v>1017</v>
      </c>
      <c r="E49134" t="s">
        <v>1019</v>
      </c>
      <c r="F49134" s="86">
        <v>3503703.2223866298</v>
      </c>
    </row>
    <row r="49135" spans="1:6">
      <c r="A49135">
        <v>2020</v>
      </c>
      <c r="B49135" t="s">
        <v>1040</v>
      </c>
      <c r="C49135" t="s">
        <v>1022</v>
      </c>
      <c r="D49135" t="s">
        <v>1017</v>
      </c>
      <c r="E49135" t="s">
        <v>1019</v>
      </c>
      <c r="F49135" s="86">
        <v>3372967.2956203399</v>
      </c>
    </row>
    <row r="49136" spans="1:6">
      <c r="A49136">
        <v>2021</v>
      </c>
      <c r="B49136" t="s">
        <v>1040</v>
      </c>
      <c r="C49136" t="s">
        <v>1022</v>
      </c>
      <c r="D49136" t="s">
        <v>1017</v>
      </c>
      <c r="E49136" t="s">
        <v>1019</v>
      </c>
      <c r="F49136" s="86">
        <v>3334420.8719123802</v>
      </c>
    </row>
    <row r="49137" spans="1:6">
      <c r="A49137">
        <v>2022</v>
      </c>
      <c r="B49137" t="s">
        <v>1040</v>
      </c>
      <c r="C49137" t="s">
        <v>1022</v>
      </c>
      <c r="D49137" t="s">
        <v>1017</v>
      </c>
      <c r="E49137" t="s">
        <v>1019</v>
      </c>
      <c r="F49137" s="86">
        <v>3322264.7009538198</v>
      </c>
    </row>
    <row r="49138" spans="1:6">
      <c r="A49138">
        <v>2023</v>
      </c>
      <c r="B49138" t="s">
        <v>1040</v>
      </c>
      <c r="C49138" t="s">
        <v>1022</v>
      </c>
      <c r="D49138" t="s">
        <v>1017</v>
      </c>
      <c r="E49138" t="s">
        <v>1019</v>
      </c>
      <c r="F49138" s="86">
        <v>3310757.0025416398</v>
      </c>
    </row>
    <row r="49139" spans="1:6">
      <c r="A49139">
        <v>2024</v>
      </c>
      <c r="B49139" t="s">
        <v>1040</v>
      </c>
      <c r="C49139" t="s">
        <v>1022</v>
      </c>
      <c r="D49139" t="s">
        <v>1017</v>
      </c>
      <c r="E49139" t="s">
        <v>1019</v>
      </c>
      <c r="F49139" s="86">
        <v>3302307.30176995</v>
      </c>
    </row>
    <row r="49140" spans="1:6">
      <c r="A49140">
        <v>2025</v>
      </c>
      <c r="B49140" t="s">
        <v>1040</v>
      </c>
      <c r="C49140" t="s">
        <v>1022</v>
      </c>
      <c r="D49140" t="s">
        <v>1017</v>
      </c>
      <c r="E49140" t="s">
        <v>1019</v>
      </c>
      <c r="F49140" s="86">
        <v>3301168.0778986099</v>
      </c>
    </row>
    <row r="49141" spans="1:6">
      <c r="A49141">
        <v>2026</v>
      </c>
      <c r="B49141" t="s">
        <v>1040</v>
      </c>
      <c r="C49141" t="s">
        <v>1022</v>
      </c>
      <c r="D49141" t="s">
        <v>1017</v>
      </c>
      <c r="E49141" t="s">
        <v>1019</v>
      </c>
      <c r="F49141" s="86">
        <v>3308520.7327448102</v>
      </c>
    </row>
    <row r="49142" spans="1:6">
      <c r="A49142">
        <v>2027</v>
      </c>
      <c r="B49142" t="s">
        <v>1040</v>
      </c>
      <c r="C49142" t="s">
        <v>1022</v>
      </c>
      <c r="D49142" t="s">
        <v>1017</v>
      </c>
      <c r="E49142" t="s">
        <v>1019</v>
      </c>
      <c r="F49142" s="86">
        <v>3317564.7828289699</v>
      </c>
    </row>
    <row r="49143" spans="1:6">
      <c r="A49143">
        <v>2028</v>
      </c>
      <c r="B49143" t="s">
        <v>1040</v>
      </c>
      <c r="C49143" t="s">
        <v>1022</v>
      </c>
      <c r="D49143" t="s">
        <v>1017</v>
      </c>
      <c r="E49143" t="s">
        <v>1019</v>
      </c>
      <c r="F49143" s="86">
        <v>3325521.1992617198</v>
      </c>
    </row>
    <row r="49144" spans="1:6">
      <c r="A49144">
        <v>2029</v>
      </c>
      <c r="B49144" t="s">
        <v>1040</v>
      </c>
      <c r="C49144" t="s">
        <v>1022</v>
      </c>
      <c r="D49144" t="s">
        <v>1017</v>
      </c>
      <c r="E49144" t="s">
        <v>1019</v>
      </c>
      <c r="F49144" s="86">
        <v>3331692.2195104002</v>
      </c>
    </row>
    <row r="49145" spans="1:6">
      <c r="A49145">
        <v>2030</v>
      </c>
      <c r="B49145" t="s">
        <v>1040</v>
      </c>
      <c r="C49145" t="s">
        <v>1022</v>
      </c>
      <c r="D49145" t="s">
        <v>1017</v>
      </c>
      <c r="E49145" t="s">
        <v>1019</v>
      </c>
      <c r="F49145" s="86">
        <v>3341607.4754795502</v>
      </c>
    </row>
    <row r="49146" spans="1:6">
      <c r="A49146">
        <v>2031</v>
      </c>
      <c r="B49146" t="s">
        <v>1040</v>
      </c>
      <c r="C49146" t="s">
        <v>1022</v>
      </c>
      <c r="D49146" t="s">
        <v>1017</v>
      </c>
      <c r="E49146" t="s">
        <v>1019</v>
      </c>
      <c r="F49146" s="86">
        <v>3355385.74908236</v>
      </c>
    </row>
    <row r="49147" spans="1:6">
      <c r="A49147">
        <v>2032</v>
      </c>
      <c r="B49147" t="s">
        <v>1040</v>
      </c>
      <c r="C49147" t="s">
        <v>1022</v>
      </c>
      <c r="D49147" t="s">
        <v>1017</v>
      </c>
      <c r="E49147" t="s">
        <v>1019</v>
      </c>
      <c r="F49147" s="86">
        <v>3374399.4858964598</v>
      </c>
    </row>
    <row r="49148" spans="1:6">
      <c r="A49148">
        <v>2033</v>
      </c>
      <c r="B49148" t="s">
        <v>1040</v>
      </c>
      <c r="C49148" t="s">
        <v>1022</v>
      </c>
      <c r="D49148" t="s">
        <v>1017</v>
      </c>
      <c r="E49148" t="s">
        <v>1019</v>
      </c>
      <c r="F49148" s="86">
        <v>3397069.1647088602</v>
      </c>
    </row>
    <row r="49149" spans="1:6">
      <c r="A49149">
        <v>2034</v>
      </c>
      <c r="B49149" t="s">
        <v>1040</v>
      </c>
      <c r="C49149" t="s">
        <v>1022</v>
      </c>
      <c r="D49149" t="s">
        <v>1017</v>
      </c>
      <c r="E49149" t="s">
        <v>1019</v>
      </c>
      <c r="F49149" s="86">
        <v>3420576.9932114701</v>
      </c>
    </row>
    <row r="49150" spans="1:6">
      <c r="A49150">
        <v>2035</v>
      </c>
      <c r="B49150" t="s">
        <v>1040</v>
      </c>
      <c r="C49150" t="s">
        <v>1022</v>
      </c>
      <c r="D49150" t="s">
        <v>1017</v>
      </c>
      <c r="E49150" t="s">
        <v>1019</v>
      </c>
      <c r="F49150" s="86">
        <v>3443636.69526204</v>
      </c>
    </row>
    <row r="49151" spans="1:6">
      <c r="A49151">
        <v>2036</v>
      </c>
      <c r="B49151" t="s">
        <v>1040</v>
      </c>
      <c r="C49151" t="s">
        <v>1022</v>
      </c>
      <c r="D49151" t="s">
        <v>1017</v>
      </c>
      <c r="E49151" t="s">
        <v>1019</v>
      </c>
      <c r="F49151" s="86">
        <v>3463669.6069079801</v>
      </c>
    </row>
    <row r="49152" spans="1:6">
      <c r="A49152">
        <v>2037</v>
      </c>
      <c r="B49152" t="s">
        <v>1040</v>
      </c>
      <c r="C49152" t="s">
        <v>1022</v>
      </c>
      <c r="D49152" t="s">
        <v>1017</v>
      </c>
      <c r="E49152" t="s">
        <v>1019</v>
      </c>
      <c r="F49152" s="86">
        <v>3481280.0707567199</v>
      </c>
    </row>
    <row r="49153" spans="1:6">
      <c r="A49153">
        <v>2038</v>
      </c>
      <c r="B49153" t="s">
        <v>1040</v>
      </c>
      <c r="C49153" t="s">
        <v>1022</v>
      </c>
      <c r="D49153" t="s">
        <v>1017</v>
      </c>
      <c r="E49153" t="s">
        <v>1019</v>
      </c>
      <c r="F49153" s="86">
        <v>3497111.1174935601</v>
      </c>
    </row>
    <row r="49154" spans="1:6">
      <c r="A49154">
        <v>2039</v>
      </c>
      <c r="B49154" t="s">
        <v>1040</v>
      </c>
      <c r="C49154" t="s">
        <v>1022</v>
      </c>
      <c r="D49154" t="s">
        <v>1017</v>
      </c>
      <c r="E49154" t="s">
        <v>1019</v>
      </c>
      <c r="F49154" s="86">
        <v>3511607.6527435998</v>
      </c>
    </row>
    <row r="49155" spans="1:6">
      <c r="A49155">
        <v>2040</v>
      </c>
      <c r="B49155" t="s">
        <v>1040</v>
      </c>
      <c r="C49155" t="s">
        <v>1022</v>
      </c>
      <c r="D49155" t="s">
        <v>1017</v>
      </c>
      <c r="E49155" t="s">
        <v>1019</v>
      </c>
      <c r="F49155" s="86">
        <v>3525177.3669050601</v>
      </c>
    </row>
    <row r="49156" spans="1:6">
      <c r="A49156">
        <v>2041</v>
      </c>
      <c r="B49156" t="s">
        <v>1040</v>
      </c>
      <c r="C49156" t="s">
        <v>1022</v>
      </c>
      <c r="D49156" t="s">
        <v>1017</v>
      </c>
      <c r="E49156" t="s">
        <v>1019</v>
      </c>
      <c r="F49156" s="86">
        <v>3525457.0424043499</v>
      </c>
    </row>
    <row r="49157" spans="1:6">
      <c r="A49157">
        <v>2042</v>
      </c>
      <c r="B49157" t="s">
        <v>1040</v>
      </c>
      <c r="C49157" t="s">
        <v>1022</v>
      </c>
      <c r="D49157" t="s">
        <v>1017</v>
      </c>
      <c r="E49157" t="s">
        <v>1019</v>
      </c>
      <c r="F49157" s="86">
        <v>3526484.7543792799</v>
      </c>
    </row>
    <row r="49158" spans="1:6">
      <c r="A49158">
        <v>2043</v>
      </c>
      <c r="B49158" t="s">
        <v>1040</v>
      </c>
      <c r="C49158" t="s">
        <v>1022</v>
      </c>
      <c r="D49158" t="s">
        <v>1017</v>
      </c>
      <c r="E49158" t="s">
        <v>1019</v>
      </c>
      <c r="F49158" s="86">
        <v>3528697.3320947499</v>
      </c>
    </row>
    <row r="49159" spans="1:6">
      <c r="A49159">
        <v>2044</v>
      </c>
      <c r="B49159" t="s">
        <v>1040</v>
      </c>
      <c r="C49159" t="s">
        <v>1022</v>
      </c>
      <c r="D49159" t="s">
        <v>1017</v>
      </c>
      <c r="E49159" t="s">
        <v>1019</v>
      </c>
      <c r="F49159" s="86">
        <v>3532384.2795578502</v>
      </c>
    </row>
    <row r="49160" spans="1:6">
      <c r="A49160">
        <v>2045</v>
      </c>
      <c r="B49160" t="s">
        <v>1040</v>
      </c>
      <c r="C49160" t="s">
        <v>1022</v>
      </c>
      <c r="D49160" t="s">
        <v>1017</v>
      </c>
      <c r="E49160" t="s">
        <v>1019</v>
      </c>
      <c r="F49160" s="86">
        <v>3537463.9973893701</v>
      </c>
    </row>
    <row r="49161" spans="1:6">
      <c r="A49161">
        <v>2046</v>
      </c>
      <c r="B49161" t="s">
        <v>1040</v>
      </c>
      <c r="C49161" t="s">
        <v>1022</v>
      </c>
      <c r="D49161" t="s">
        <v>1017</v>
      </c>
      <c r="E49161" t="s">
        <v>1019</v>
      </c>
      <c r="F49161" s="86">
        <v>3543746.5030932701</v>
      </c>
    </row>
    <row r="49162" spans="1:6">
      <c r="A49162">
        <v>2047</v>
      </c>
      <c r="B49162" t="s">
        <v>1040</v>
      </c>
      <c r="C49162" t="s">
        <v>1022</v>
      </c>
      <c r="D49162" t="s">
        <v>1017</v>
      </c>
      <c r="E49162" t="s">
        <v>1019</v>
      </c>
      <c r="F49162" s="86">
        <v>3550949.9493066198</v>
      </c>
    </row>
    <row r="49163" spans="1:6">
      <c r="A49163">
        <v>2048</v>
      </c>
      <c r="B49163" t="s">
        <v>1040</v>
      </c>
      <c r="C49163" t="s">
        <v>1022</v>
      </c>
      <c r="D49163" t="s">
        <v>1017</v>
      </c>
      <c r="E49163" t="s">
        <v>1019</v>
      </c>
      <c r="F49163" s="86">
        <v>3558782.1813845201</v>
      </c>
    </row>
    <row r="49164" spans="1:6">
      <c r="A49164">
        <v>2049</v>
      </c>
      <c r="B49164" t="s">
        <v>1040</v>
      </c>
      <c r="C49164" t="s">
        <v>1022</v>
      </c>
      <c r="D49164" t="s">
        <v>1017</v>
      </c>
      <c r="E49164" t="s">
        <v>1019</v>
      </c>
      <c r="F49164" s="86">
        <v>3567059.6376935202</v>
      </c>
    </row>
    <row r="49165" spans="1:6">
      <c r="A49165">
        <v>2050</v>
      </c>
      <c r="B49165" t="s">
        <v>1040</v>
      </c>
      <c r="C49165" t="s">
        <v>1022</v>
      </c>
      <c r="D49165" t="s">
        <v>1017</v>
      </c>
      <c r="E49165" t="s">
        <v>1019</v>
      </c>
      <c r="F49165" s="86">
        <v>3575694.6016183398</v>
      </c>
    </row>
    <row r="49166" spans="1:6">
      <c r="A49166">
        <v>2017</v>
      </c>
      <c r="B49166" t="s">
        <v>1041</v>
      </c>
      <c r="C49166" t="s">
        <v>1022</v>
      </c>
      <c r="D49166" t="s">
        <v>1017</v>
      </c>
      <c r="E49166" t="s">
        <v>1019</v>
      </c>
      <c r="F49166" s="86">
        <v>4964341.6540725501</v>
      </c>
    </row>
    <row r="49167" spans="1:6">
      <c r="A49167">
        <v>2018</v>
      </c>
      <c r="B49167" t="s">
        <v>1041</v>
      </c>
      <c r="C49167" t="s">
        <v>1022</v>
      </c>
      <c r="D49167" t="s">
        <v>1017</v>
      </c>
      <c r="E49167" t="s">
        <v>1019</v>
      </c>
      <c r="F49167" s="86">
        <v>4106433.8804672998</v>
      </c>
    </row>
    <row r="49168" spans="1:6">
      <c r="A49168">
        <v>2019</v>
      </c>
      <c r="B49168" t="s">
        <v>1041</v>
      </c>
      <c r="C49168" t="s">
        <v>1022</v>
      </c>
      <c r="D49168" t="s">
        <v>1017</v>
      </c>
      <c r="E49168" t="s">
        <v>1019</v>
      </c>
      <c r="F49168" s="86">
        <v>3850554.07796781</v>
      </c>
    </row>
    <row r="49169" spans="1:6">
      <c r="A49169">
        <v>2020</v>
      </c>
      <c r="B49169" t="s">
        <v>1041</v>
      </c>
      <c r="C49169" t="s">
        <v>1022</v>
      </c>
      <c r="D49169" t="s">
        <v>1017</v>
      </c>
      <c r="E49169" t="s">
        <v>1019</v>
      </c>
      <c r="F49169" s="86">
        <v>3752805.5878208</v>
      </c>
    </row>
    <row r="49170" spans="1:6">
      <c r="A49170">
        <v>2021</v>
      </c>
      <c r="B49170" t="s">
        <v>1041</v>
      </c>
      <c r="C49170" t="s">
        <v>1022</v>
      </c>
      <c r="D49170" t="s">
        <v>1017</v>
      </c>
      <c r="E49170" t="s">
        <v>1019</v>
      </c>
      <c r="F49170" s="86">
        <v>3731502.2253552</v>
      </c>
    </row>
    <row r="49171" spans="1:6">
      <c r="A49171">
        <v>2022</v>
      </c>
      <c r="B49171" t="s">
        <v>1041</v>
      </c>
      <c r="C49171" t="s">
        <v>1022</v>
      </c>
      <c r="D49171" t="s">
        <v>1017</v>
      </c>
      <c r="E49171" t="s">
        <v>1019</v>
      </c>
      <c r="F49171" s="86">
        <v>3732223.95906536</v>
      </c>
    </row>
    <row r="49172" spans="1:6">
      <c r="A49172">
        <v>2023</v>
      </c>
      <c r="B49172" t="s">
        <v>1041</v>
      </c>
      <c r="C49172" t="s">
        <v>1022</v>
      </c>
      <c r="D49172" t="s">
        <v>1017</v>
      </c>
      <c r="E49172" t="s">
        <v>1019</v>
      </c>
      <c r="F49172" s="86">
        <v>3735671.8291098801</v>
      </c>
    </row>
    <row r="49173" spans="1:6">
      <c r="A49173">
        <v>2024</v>
      </c>
      <c r="B49173" t="s">
        <v>1041</v>
      </c>
      <c r="C49173" t="s">
        <v>1022</v>
      </c>
      <c r="D49173" t="s">
        <v>1017</v>
      </c>
      <c r="E49173" t="s">
        <v>1019</v>
      </c>
      <c r="F49173" s="86">
        <v>3742471.8800272001</v>
      </c>
    </row>
    <row r="49174" spans="1:6">
      <c r="A49174">
        <v>2025</v>
      </c>
      <c r="B49174" t="s">
        <v>1041</v>
      </c>
      <c r="C49174" t="s">
        <v>1022</v>
      </c>
      <c r="D49174" t="s">
        <v>1017</v>
      </c>
      <c r="E49174" t="s">
        <v>1019</v>
      </c>
      <c r="F49174" s="86">
        <v>3759153.6871583299</v>
      </c>
    </row>
    <row r="49175" spans="1:6">
      <c r="A49175">
        <v>2026</v>
      </c>
      <c r="B49175" t="s">
        <v>1041</v>
      </c>
      <c r="C49175" t="s">
        <v>1022</v>
      </c>
      <c r="D49175" t="s">
        <v>1017</v>
      </c>
      <c r="E49175" t="s">
        <v>1019</v>
      </c>
      <c r="F49175" s="86">
        <v>3786442.7450822699</v>
      </c>
    </row>
    <row r="49176" spans="1:6">
      <c r="A49176">
        <v>2027</v>
      </c>
      <c r="B49176" t="s">
        <v>1041</v>
      </c>
      <c r="C49176" t="s">
        <v>1022</v>
      </c>
      <c r="D49176" t="s">
        <v>1017</v>
      </c>
      <c r="E49176" t="s">
        <v>1019</v>
      </c>
      <c r="F49176" s="86">
        <v>3817660.1326423502</v>
      </c>
    </row>
    <row r="49177" spans="1:6">
      <c r="A49177">
        <v>2028</v>
      </c>
      <c r="B49177" t="s">
        <v>1041</v>
      </c>
      <c r="C49177" t="s">
        <v>1022</v>
      </c>
      <c r="D49177" t="s">
        <v>1017</v>
      </c>
      <c r="E49177" t="s">
        <v>1019</v>
      </c>
      <c r="F49177" s="86">
        <v>3848595.1036750101</v>
      </c>
    </row>
    <row r="49178" spans="1:6">
      <c r="A49178">
        <v>2029</v>
      </c>
      <c r="B49178" t="s">
        <v>1041</v>
      </c>
      <c r="C49178" t="s">
        <v>1022</v>
      </c>
      <c r="D49178" t="s">
        <v>1017</v>
      </c>
      <c r="E49178" t="s">
        <v>1019</v>
      </c>
      <c r="F49178" s="86">
        <v>3879543.8396943202</v>
      </c>
    </row>
    <row r="49179" spans="1:6">
      <c r="A49179">
        <v>2030</v>
      </c>
      <c r="B49179" t="s">
        <v>1041</v>
      </c>
      <c r="C49179" t="s">
        <v>1022</v>
      </c>
      <c r="D49179" t="s">
        <v>1017</v>
      </c>
      <c r="E49179" t="s">
        <v>1019</v>
      </c>
      <c r="F49179" s="86">
        <v>3912517.40171941</v>
      </c>
    </row>
    <row r="49180" spans="1:6">
      <c r="A49180">
        <v>2031</v>
      </c>
      <c r="B49180" t="s">
        <v>1041</v>
      </c>
      <c r="C49180" t="s">
        <v>1022</v>
      </c>
      <c r="D49180" t="s">
        <v>1017</v>
      </c>
      <c r="E49180" t="s">
        <v>1019</v>
      </c>
      <c r="F49180" s="86">
        <v>3951358.5607866701</v>
      </c>
    </row>
    <row r="49181" spans="1:6">
      <c r="A49181">
        <v>2032</v>
      </c>
      <c r="B49181" t="s">
        <v>1041</v>
      </c>
      <c r="C49181" t="s">
        <v>1022</v>
      </c>
      <c r="D49181" t="s">
        <v>1017</v>
      </c>
      <c r="E49181" t="s">
        <v>1019</v>
      </c>
      <c r="F49181" s="86">
        <v>3993883.6298920801</v>
      </c>
    </row>
    <row r="49182" spans="1:6">
      <c r="A49182">
        <v>2033</v>
      </c>
      <c r="B49182" t="s">
        <v>1041</v>
      </c>
      <c r="C49182" t="s">
        <v>1022</v>
      </c>
      <c r="D49182" t="s">
        <v>1017</v>
      </c>
      <c r="E49182" t="s">
        <v>1019</v>
      </c>
      <c r="F49182" s="86">
        <v>4040496.4285092298</v>
      </c>
    </row>
    <row r="49183" spans="1:6">
      <c r="A49183">
        <v>2034</v>
      </c>
      <c r="B49183" t="s">
        <v>1041</v>
      </c>
      <c r="C49183" t="s">
        <v>1022</v>
      </c>
      <c r="D49183" t="s">
        <v>1017</v>
      </c>
      <c r="E49183" t="s">
        <v>1019</v>
      </c>
      <c r="F49183" s="86">
        <v>4087822.8579727001</v>
      </c>
    </row>
    <row r="49184" spans="1:6">
      <c r="A49184">
        <v>2035</v>
      </c>
      <c r="B49184" t="s">
        <v>1041</v>
      </c>
      <c r="C49184" t="s">
        <v>1022</v>
      </c>
      <c r="D49184" t="s">
        <v>1017</v>
      </c>
      <c r="E49184" t="s">
        <v>1019</v>
      </c>
      <c r="F49184" s="86">
        <v>4134978.7080249698</v>
      </c>
    </row>
    <row r="49185" spans="1:6">
      <c r="A49185">
        <v>2036</v>
      </c>
      <c r="B49185" t="s">
        <v>1041</v>
      </c>
      <c r="C49185" t="s">
        <v>1022</v>
      </c>
      <c r="D49185" t="s">
        <v>1017</v>
      </c>
      <c r="E49185" t="s">
        <v>1019</v>
      </c>
      <c r="F49185" s="86">
        <v>4174848.0167576601</v>
      </c>
    </row>
    <row r="49186" spans="1:6">
      <c r="A49186">
        <v>2037</v>
      </c>
      <c r="B49186" t="s">
        <v>1041</v>
      </c>
      <c r="C49186" t="s">
        <v>1022</v>
      </c>
      <c r="D49186" t="s">
        <v>1017</v>
      </c>
      <c r="E49186" t="s">
        <v>1019</v>
      </c>
      <c r="F49186" s="86">
        <v>4213261.53290255</v>
      </c>
    </row>
    <row r="49187" spans="1:6">
      <c r="A49187">
        <v>2038</v>
      </c>
      <c r="B49187" t="s">
        <v>1041</v>
      </c>
      <c r="C49187" t="s">
        <v>1022</v>
      </c>
      <c r="D49187" t="s">
        <v>1017</v>
      </c>
      <c r="E49187" t="s">
        <v>1019</v>
      </c>
      <c r="F49187" s="86">
        <v>4250538.5286511201</v>
      </c>
    </row>
    <row r="49188" spans="1:6">
      <c r="A49188">
        <v>2039</v>
      </c>
      <c r="B49188" t="s">
        <v>1041</v>
      </c>
      <c r="C49188" t="s">
        <v>1022</v>
      </c>
      <c r="D49188" t="s">
        <v>1017</v>
      </c>
      <c r="E49188" t="s">
        <v>1019</v>
      </c>
      <c r="F49188" s="86">
        <v>4286823.5855163001</v>
      </c>
    </row>
    <row r="49189" spans="1:6">
      <c r="A49189">
        <v>2040</v>
      </c>
      <c r="B49189" t="s">
        <v>1041</v>
      </c>
      <c r="C49189" t="s">
        <v>1022</v>
      </c>
      <c r="D49189" t="s">
        <v>1017</v>
      </c>
      <c r="E49189" t="s">
        <v>1019</v>
      </c>
      <c r="F49189" s="86">
        <v>4322334.4960612804</v>
      </c>
    </row>
    <row r="49190" spans="1:6">
      <c r="A49190">
        <v>2041</v>
      </c>
      <c r="B49190" t="s">
        <v>1041</v>
      </c>
      <c r="C49190" t="s">
        <v>1022</v>
      </c>
      <c r="D49190" t="s">
        <v>1017</v>
      </c>
      <c r="E49190" t="s">
        <v>1019</v>
      </c>
      <c r="F49190" s="86">
        <v>4375143.17688403</v>
      </c>
    </row>
    <row r="49191" spans="1:6">
      <c r="A49191">
        <v>2042</v>
      </c>
      <c r="B49191" t="s">
        <v>1041</v>
      </c>
      <c r="C49191" t="s">
        <v>1022</v>
      </c>
      <c r="D49191" t="s">
        <v>1017</v>
      </c>
      <c r="E49191" t="s">
        <v>1019</v>
      </c>
      <c r="F49191" s="86">
        <v>4429385.5289641898</v>
      </c>
    </row>
    <row r="49192" spans="1:6">
      <c r="A49192">
        <v>2043</v>
      </c>
      <c r="B49192" t="s">
        <v>1041</v>
      </c>
      <c r="C49192" t="s">
        <v>1022</v>
      </c>
      <c r="D49192" t="s">
        <v>1017</v>
      </c>
      <c r="E49192" t="s">
        <v>1019</v>
      </c>
      <c r="F49192" s="86">
        <v>4485484.6186617604</v>
      </c>
    </row>
    <row r="49193" spans="1:6">
      <c r="A49193">
        <v>2044</v>
      </c>
      <c r="B49193" t="s">
        <v>1041</v>
      </c>
      <c r="C49193" t="s">
        <v>1022</v>
      </c>
      <c r="D49193" t="s">
        <v>1017</v>
      </c>
      <c r="E49193" t="s">
        <v>1019</v>
      </c>
      <c r="F49193" s="86">
        <v>4543776.3760559801</v>
      </c>
    </row>
    <row r="49194" spans="1:6">
      <c r="A49194">
        <v>2045</v>
      </c>
      <c r="B49194" t="s">
        <v>1041</v>
      </c>
      <c r="C49194" t="s">
        <v>1022</v>
      </c>
      <c r="D49194" t="s">
        <v>1017</v>
      </c>
      <c r="E49194" t="s">
        <v>1019</v>
      </c>
      <c r="F49194" s="86">
        <v>4604238.66918734</v>
      </c>
    </row>
    <row r="49195" spans="1:6">
      <c r="A49195">
        <v>2046</v>
      </c>
      <c r="B49195" t="s">
        <v>1041</v>
      </c>
      <c r="C49195" t="s">
        <v>1022</v>
      </c>
      <c r="D49195" t="s">
        <v>1017</v>
      </c>
      <c r="E49195" t="s">
        <v>1019</v>
      </c>
      <c r="F49195" s="86">
        <v>4666736.5700668897</v>
      </c>
    </row>
    <row r="49196" spans="1:6">
      <c r="A49196">
        <v>2047</v>
      </c>
      <c r="B49196" t="s">
        <v>1041</v>
      </c>
      <c r="C49196" t="s">
        <v>1022</v>
      </c>
      <c r="D49196" t="s">
        <v>1017</v>
      </c>
      <c r="E49196" t="s">
        <v>1019</v>
      </c>
      <c r="F49196" s="86">
        <v>4731022.7193783401</v>
      </c>
    </row>
    <row r="49197" spans="1:6">
      <c r="A49197">
        <v>2048</v>
      </c>
      <c r="B49197" t="s">
        <v>1041</v>
      </c>
      <c r="C49197" t="s">
        <v>1022</v>
      </c>
      <c r="D49197" t="s">
        <v>1017</v>
      </c>
      <c r="E49197" t="s">
        <v>1019</v>
      </c>
      <c r="F49197" s="86">
        <v>4796820.3058209801</v>
      </c>
    </row>
    <row r="49198" spans="1:6">
      <c r="A49198">
        <v>2049</v>
      </c>
      <c r="B49198" t="s">
        <v>1041</v>
      </c>
      <c r="C49198" t="s">
        <v>1022</v>
      </c>
      <c r="D49198" t="s">
        <v>1017</v>
      </c>
      <c r="E49198" t="s">
        <v>1019</v>
      </c>
      <c r="F49198" s="86">
        <v>4863980.1789557701</v>
      </c>
    </row>
    <row r="49199" spans="1:6">
      <c r="A49199">
        <v>2050</v>
      </c>
      <c r="B49199" t="s">
        <v>1041</v>
      </c>
      <c r="C49199" t="s">
        <v>1022</v>
      </c>
      <c r="D49199" t="s">
        <v>1017</v>
      </c>
      <c r="E49199" t="s">
        <v>1019</v>
      </c>
      <c r="F49199" s="86">
        <v>4932461.9957720498</v>
      </c>
    </row>
    <row r="49200" spans="1:6">
      <c r="A49200">
        <v>2017</v>
      </c>
      <c r="B49200" t="s">
        <v>1042</v>
      </c>
      <c r="C49200" t="s">
        <v>1022</v>
      </c>
      <c r="D49200" t="s">
        <v>1017</v>
      </c>
      <c r="E49200" t="s">
        <v>1019</v>
      </c>
      <c r="F49200" s="86">
        <v>1781414.60522472</v>
      </c>
    </row>
    <row r="49201" spans="1:6">
      <c r="A49201">
        <v>2018</v>
      </c>
      <c r="B49201" t="s">
        <v>1042</v>
      </c>
      <c r="C49201" t="s">
        <v>1022</v>
      </c>
      <c r="D49201" t="s">
        <v>1017</v>
      </c>
      <c r="E49201" t="s">
        <v>1019</v>
      </c>
      <c r="F49201" s="86">
        <v>1520747.7823329601</v>
      </c>
    </row>
    <row r="49202" spans="1:6">
      <c r="A49202">
        <v>2019</v>
      </c>
      <c r="B49202" t="s">
        <v>1042</v>
      </c>
      <c r="C49202" t="s">
        <v>1022</v>
      </c>
      <c r="D49202" t="s">
        <v>1017</v>
      </c>
      <c r="E49202" t="s">
        <v>1019</v>
      </c>
      <c r="F49202" s="86">
        <v>1429845.1342440799</v>
      </c>
    </row>
    <row r="49203" spans="1:6">
      <c r="A49203">
        <v>2020</v>
      </c>
      <c r="B49203" t="s">
        <v>1042</v>
      </c>
      <c r="C49203" t="s">
        <v>1022</v>
      </c>
      <c r="D49203" t="s">
        <v>1017</v>
      </c>
      <c r="E49203" t="s">
        <v>1019</v>
      </c>
      <c r="F49203" s="86">
        <v>1389525.6475348601</v>
      </c>
    </row>
    <row r="49204" spans="1:6">
      <c r="A49204">
        <v>2021</v>
      </c>
      <c r="B49204" t="s">
        <v>1042</v>
      </c>
      <c r="C49204" t="s">
        <v>1022</v>
      </c>
      <c r="D49204" t="s">
        <v>1017</v>
      </c>
      <c r="E49204" t="s">
        <v>1019</v>
      </c>
      <c r="F49204" s="86">
        <v>1370495.19423254</v>
      </c>
    </row>
    <row r="49205" spans="1:6">
      <c r="A49205">
        <v>2022</v>
      </c>
      <c r="B49205" t="s">
        <v>1042</v>
      </c>
      <c r="C49205" t="s">
        <v>1022</v>
      </c>
      <c r="D49205" t="s">
        <v>1017</v>
      </c>
      <c r="E49205" t="s">
        <v>1019</v>
      </c>
      <c r="F49205" s="86">
        <v>1357412.9589697099</v>
      </c>
    </row>
    <row r="49206" spans="1:6">
      <c r="A49206">
        <v>2023</v>
      </c>
      <c r="B49206" t="s">
        <v>1042</v>
      </c>
      <c r="C49206" t="s">
        <v>1022</v>
      </c>
      <c r="D49206" t="s">
        <v>1017</v>
      </c>
      <c r="E49206" t="s">
        <v>1019</v>
      </c>
      <c r="F49206" s="86">
        <v>1345503.07880956</v>
      </c>
    </row>
    <row r="49207" spans="1:6">
      <c r="A49207">
        <v>2024</v>
      </c>
      <c r="B49207" t="s">
        <v>1042</v>
      </c>
      <c r="C49207" t="s">
        <v>1022</v>
      </c>
      <c r="D49207" t="s">
        <v>1017</v>
      </c>
      <c r="E49207" t="s">
        <v>1019</v>
      </c>
      <c r="F49207" s="86">
        <v>1332837.3330602001</v>
      </c>
    </row>
    <row r="49208" spans="1:6">
      <c r="A49208">
        <v>2025</v>
      </c>
      <c r="B49208" t="s">
        <v>1042</v>
      </c>
      <c r="C49208" t="s">
        <v>1022</v>
      </c>
      <c r="D49208" t="s">
        <v>1017</v>
      </c>
      <c r="E49208" t="s">
        <v>1019</v>
      </c>
      <c r="F49208" s="86">
        <v>1325402.0300698299</v>
      </c>
    </row>
    <row r="49209" spans="1:6">
      <c r="A49209">
        <v>2026</v>
      </c>
      <c r="B49209" t="s">
        <v>1042</v>
      </c>
      <c r="C49209" t="s">
        <v>1022</v>
      </c>
      <c r="D49209" t="s">
        <v>1017</v>
      </c>
      <c r="E49209" t="s">
        <v>1019</v>
      </c>
      <c r="F49209" s="86">
        <v>1322233.87404483</v>
      </c>
    </row>
    <row r="49210" spans="1:6">
      <c r="A49210">
        <v>2027</v>
      </c>
      <c r="B49210" t="s">
        <v>1042</v>
      </c>
      <c r="C49210" t="s">
        <v>1022</v>
      </c>
      <c r="D49210" t="s">
        <v>1017</v>
      </c>
      <c r="E49210" t="s">
        <v>1019</v>
      </c>
      <c r="F49210" s="86">
        <v>1319677.4746858799</v>
      </c>
    </row>
    <row r="49211" spans="1:6">
      <c r="A49211">
        <v>2028</v>
      </c>
      <c r="B49211" t="s">
        <v>1042</v>
      </c>
      <c r="C49211" t="s">
        <v>1022</v>
      </c>
      <c r="D49211" t="s">
        <v>1017</v>
      </c>
      <c r="E49211" t="s">
        <v>1019</v>
      </c>
      <c r="F49211" s="86">
        <v>1317318.96154608</v>
      </c>
    </row>
    <row r="49212" spans="1:6">
      <c r="A49212">
        <v>2029</v>
      </c>
      <c r="B49212" t="s">
        <v>1042</v>
      </c>
      <c r="C49212" t="s">
        <v>1022</v>
      </c>
      <c r="D49212" t="s">
        <v>1017</v>
      </c>
      <c r="E49212" t="s">
        <v>1019</v>
      </c>
      <c r="F49212" s="86">
        <v>1315196.69785663</v>
      </c>
    </row>
    <row r="49213" spans="1:6">
      <c r="A49213">
        <v>2030</v>
      </c>
      <c r="B49213" t="s">
        <v>1042</v>
      </c>
      <c r="C49213" t="s">
        <v>1022</v>
      </c>
      <c r="D49213" t="s">
        <v>1017</v>
      </c>
      <c r="E49213" t="s">
        <v>1019</v>
      </c>
      <c r="F49213" s="86">
        <v>1313949.8000930501</v>
      </c>
    </row>
    <row r="49214" spans="1:6">
      <c r="A49214">
        <v>2031</v>
      </c>
      <c r="B49214" t="s">
        <v>1042</v>
      </c>
      <c r="C49214" t="s">
        <v>1022</v>
      </c>
      <c r="D49214" t="s">
        <v>1017</v>
      </c>
      <c r="E49214" t="s">
        <v>1019</v>
      </c>
      <c r="F49214" s="86">
        <v>1314629.0635874099</v>
      </c>
    </row>
    <row r="49215" spans="1:6">
      <c r="A49215">
        <v>2032</v>
      </c>
      <c r="B49215" t="s">
        <v>1042</v>
      </c>
      <c r="C49215" t="s">
        <v>1022</v>
      </c>
      <c r="D49215" t="s">
        <v>1017</v>
      </c>
      <c r="E49215" t="s">
        <v>1019</v>
      </c>
      <c r="F49215" s="86">
        <v>1316199.7426364</v>
      </c>
    </row>
    <row r="49216" spans="1:6">
      <c r="A49216">
        <v>2033</v>
      </c>
      <c r="B49216" t="s">
        <v>1042</v>
      </c>
      <c r="C49216" t="s">
        <v>1022</v>
      </c>
      <c r="D49216" t="s">
        <v>1017</v>
      </c>
      <c r="E49216" t="s">
        <v>1019</v>
      </c>
      <c r="F49216" s="86">
        <v>1318909.3285034799</v>
      </c>
    </row>
    <row r="49217" spans="1:6">
      <c r="A49217">
        <v>2034</v>
      </c>
      <c r="B49217" t="s">
        <v>1042</v>
      </c>
      <c r="C49217" t="s">
        <v>1022</v>
      </c>
      <c r="D49217" t="s">
        <v>1017</v>
      </c>
      <c r="E49217" t="s">
        <v>1019</v>
      </c>
      <c r="F49217" s="86">
        <v>1321740.8055712699</v>
      </c>
    </row>
    <row r="49218" spans="1:6">
      <c r="A49218">
        <v>2035</v>
      </c>
      <c r="B49218" t="s">
        <v>1042</v>
      </c>
      <c r="C49218" t="s">
        <v>1022</v>
      </c>
      <c r="D49218" t="s">
        <v>1017</v>
      </c>
      <c r="E49218" t="s">
        <v>1019</v>
      </c>
      <c r="F49218" s="86">
        <v>1324348.2732138501</v>
      </c>
    </row>
    <row r="49219" spans="1:6">
      <c r="A49219">
        <v>2036</v>
      </c>
      <c r="B49219" t="s">
        <v>1042</v>
      </c>
      <c r="C49219" t="s">
        <v>1022</v>
      </c>
      <c r="D49219" t="s">
        <v>1017</v>
      </c>
      <c r="E49219" t="s">
        <v>1019</v>
      </c>
      <c r="F49219" s="86">
        <v>1324678.96702269</v>
      </c>
    </row>
    <row r="49220" spans="1:6">
      <c r="A49220">
        <v>2037</v>
      </c>
      <c r="B49220" t="s">
        <v>1042</v>
      </c>
      <c r="C49220" t="s">
        <v>1022</v>
      </c>
      <c r="D49220" t="s">
        <v>1017</v>
      </c>
      <c r="E49220" t="s">
        <v>1019</v>
      </c>
      <c r="F49220" s="86">
        <v>1324090.2794836599</v>
      </c>
    </row>
    <row r="49221" spans="1:6">
      <c r="A49221">
        <v>2038</v>
      </c>
      <c r="B49221" t="s">
        <v>1042</v>
      </c>
      <c r="C49221" t="s">
        <v>1022</v>
      </c>
      <c r="D49221" t="s">
        <v>1017</v>
      </c>
      <c r="E49221" t="s">
        <v>1019</v>
      </c>
      <c r="F49221" s="86">
        <v>1322910.31485265</v>
      </c>
    </row>
    <row r="49222" spans="1:6">
      <c r="A49222">
        <v>2039</v>
      </c>
      <c r="B49222" t="s">
        <v>1042</v>
      </c>
      <c r="C49222" t="s">
        <v>1022</v>
      </c>
      <c r="D49222" t="s">
        <v>1017</v>
      </c>
      <c r="E49222" t="s">
        <v>1019</v>
      </c>
      <c r="F49222" s="86">
        <v>1321290.69337777</v>
      </c>
    </row>
    <row r="49223" spans="1:6">
      <c r="A49223">
        <v>2040</v>
      </c>
      <c r="B49223" t="s">
        <v>1042</v>
      </c>
      <c r="C49223" t="s">
        <v>1022</v>
      </c>
      <c r="D49223" t="s">
        <v>1017</v>
      </c>
      <c r="E49223" t="s">
        <v>1019</v>
      </c>
      <c r="F49223" s="86">
        <v>1319313.2332095201</v>
      </c>
    </row>
    <row r="49224" spans="1:6">
      <c r="A49224">
        <v>2041</v>
      </c>
      <c r="B49224" t="s">
        <v>1042</v>
      </c>
      <c r="C49224" t="s">
        <v>1022</v>
      </c>
      <c r="D49224" t="s">
        <v>1017</v>
      </c>
      <c r="E49224" t="s">
        <v>1019</v>
      </c>
      <c r="F49224" s="86">
        <v>1306427.00983829</v>
      </c>
    </row>
    <row r="49225" spans="1:6">
      <c r="A49225">
        <v>2042</v>
      </c>
      <c r="B49225" t="s">
        <v>1042</v>
      </c>
      <c r="C49225" t="s">
        <v>1022</v>
      </c>
      <c r="D49225" t="s">
        <v>1017</v>
      </c>
      <c r="E49225" t="s">
        <v>1019</v>
      </c>
      <c r="F49225" s="86">
        <v>1293844.5483496101</v>
      </c>
    </row>
    <row r="49226" spans="1:6">
      <c r="A49226">
        <v>2043</v>
      </c>
      <c r="B49226" t="s">
        <v>1042</v>
      </c>
      <c r="C49226" t="s">
        <v>1022</v>
      </c>
      <c r="D49226" t="s">
        <v>1017</v>
      </c>
      <c r="E49226" t="s">
        <v>1019</v>
      </c>
      <c r="F49226" s="86">
        <v>1281683.37575446</v>
      </c>
    </row>
    <row r="49227" spans="1:6">
      <c r="A49227">
        <v>2044</v>
      </c>
      <c r="B49227" t="s">
        <v>1042</v>
      </c>
      <c r="C49227" t="s">
        <v>1022</v>
      </c>
      <c r="D49227" t="s">
        <v>1017</v>
      </c>
      <c r="E49227" t="s">
        <v>1019</v>
      </c>
      <c r="F49227" s="86">
        <v>1270024.50053546</v>
      </c>
    </row>
    <row r="49228" spans="1:6">
      <c r="A49228">
        <v>2045</v>
      </c>
      <c r="B49228" t="s">
        <v>1042</v>
      </c>
      <c r="C49228" t="s">
        <v>1022</v>
      </c>
      <c r="D49228" t="s">
        <v>1017</v>
      </c>
      <c r="E49228" t="s">
        <v>1019</v>
      </c>
      <c r="F49228" s="86">
        <v>1258849.0313510499</v>
      </c>
    </row>
    <row r="49229" spans="1:6">
      <c r="A49229">
        <v>2046</v>
      </c>
      <c r="B49229" t="s">
        <v>1042</v>
      </c>
      <c r="C49229" t="s">
        <v>1022</v>
      </c>
      <c r="D49229" t="s">
        <v>1017</v>
      </c>
      <c r="E49229" t="s">
        <v>1019</v>
      </c>
      <c r="F49229" s="86">
        <v>1248100.4188439101</v>
      </c>
    </row>
    <row r="49230" spans="1:6">
      <c r="A49230">
        <v>2047</v>
      </c>
      <c r="B49230" t="s">
        <v>1042</v>
      </c>
      <c r="C49230" t="s">
        <v>1022</v>
      </c>
      <c r="D49230" t="s">
        <v>1017</v>
      </c>
      <c r="E49230" t="s">
        <v>1019</v>
      </c>
      <c r="F49230" s="86">
        <v>1237694.8718981801</v>
      </c>
    </row>
    <row r="49231" spans="1:6">
      <c r="A49231">
        <v>2048</v>
      </c>
      <c r="B49231" t="s">
        <v>1042</v>
      </c>
      <c r="C49231" t="s">
        <v>1022</v>
      </c>
      <c r="D49231" t="s">
        <v>1017</v>
      </c>
      <c r="E49231" t="s">
        <v>1019</v>
      </c>
      <c r="F49231" s="86">
        <v>1227550.2305725401</v>
      </c>
    </row>
    <row r="49232" spans="1:6">
      <c r="A49232">
        <v>2049</v>
      </c>
      <c r="B49232" t="s">
        <v>1042</v>
      </c>
      <c r="C49232" t="s">
        <v>1022</v>
      </c>
      <c r="D49232" t="s">
        <v>1017</v>
      </c>
      <c r="E49232" t="s">
        <v>1019</v>
      </c>
      <c r="F49232" s="86">
        <v>1217614.9828664199</v>
      </c>
    </row>
    <row r="49233" spans="1:6">
      <c r="A49233">
        <v>2050</v>
      </c>
      <c r="B49233" t="s">
        <v>1042</v>
      </c>
      <c r="C49233" t="s">
        <v>1022</v>
      </c>
      <c r="D49233" t="s">
        <v>1017</v>
      </c>
      <c r="E49233" t="s">
        <v>1019</v>
      </c>
      <c r="F49233" s="86">
        <v>1207862.08282744</v>
      </c>
    </row>
    <row r="49234" spans="1:6">
      <c r="A49234">
        <v>2017</v>
      </c>
      <c r="B49234" t="s">
        <v>1043</v>
      </c>
      <c r="C49234" t="s">
        <v>1022</v>
      </c>
      <c r="D49234" t="s">
        <v>1017</v>
      </c>
      <c r="E49234" t="s">
        <v>1019</v>
      </c>
      <c r="F49234" s="86">
        <v>5670015.8963116696</v>
      </c>
    </row>
    <row r="49235" spans="1:6">
      <c r="A49235">
        <v>2018</v>
      </c>
      <c r="B49235" t="s">
        <v>1043</v>
      </c>
      <c r="C49235" t="s">
        <v>1022</v>
      </c>
      <c r="D49235" t="s">
        <v>1017</v>
      </c>
      <c r="E49235" t="s">
        <v>1019</v>
      </c>
      <c r="F49235" s="86">
        <v>4851074.4107549498</v>
      </c>
    </row>
    <row r="49236" spans="1:6">
      <c r="A49236">
        <v>2019</v>
      </c>
      <c r="B49236" t="s">
        <v>1043</v>
      </c>
      <c r="C49236" t="s">
        <v>1022</v>
      </c>
      <c r="D49236" t="s">
        <v>1017</v>
      </c>
      <c r="E49236" t="s">
        <v>1019</v>
      </c>
      <c r="F49236" s="86">
        <v>4595603.4128069999</v>
      </c>
    </row>
    <row r="49237" spans="1:6">
      <c r="A49237">
        <v>2020</v>
      </c>
      <c r="B49237" t="s">
        <v>1043</v>
      </c>
      <c r="C49237" t="s">
        <v>1022</v>
      </c>
      <c r="D49237" t="s">
        <v>1017</v>
      </c>
      <c r="E49237" t="s">
        <v>1019</v>
      </c>
      <c r="F49237" s="86">
        <v>4504054.2829697803</v>
      </c>
    </row>
    <row r="49238" spans="1:6">
      <c r="A49238">
        <v>2021</v>
      </c>
      <c r="B49238" t="s">
        <v>1043</v>
      </c>
      <c r="C49238" t="s">
        <v>1022</v>
      </c>
      <c r="D49238" t="s">
        <v>1017</v>
      </c>
      <c r="E49238" t="s">
        <v>1019</v>
      </c>
      <c r="F49238" s="86">
        <v>4486348.6762154596</v>
      </c>
    </row>
    <row r="49239" spans="1:6">
      <c r="A49239">
        <v>2022</v>
      </c>
      <c r="B49239" t="s">
        <v>1043</v>
      </c>
      <c r="C49239" t="s">
        <v>1022</v>
      </c>
      <c r="D49239" t="s">
        <v>1017</v>
      </c>
      <c r="E49239" t="s">
        <v>1019</v>
      </c>
      <c r="F49239" s="86">
        <v>4490667.5495428601</v>
      </c>
    </row>
    <row r="49240" spans="1:6">
      <c r="A49240">
        <v>2023</v>
      </c>
      <c r="B49240" t="s">
        <v>1043</v>
      </c>
      <c r="C49240" t="s">
        <v>1022</v>
      </c>
      <c r="D49240" t="s">
        <v>1017</v>
      </c>
      <c r="E49240" t="s">
        <v>1019</v>
      </c>
      <c r="F49240" s="86">
        <v>4497679.8580663698</v>
      </c>
    </row>
    <row r="49241" spans="1:6">
      <c r="A49241">
        <v>2024</v>
      </c>
      <c r="B49241" t="s">
        <v>1043</v>
      </c>
      <c r="C49241" t="s">
        <v>1022</v>
      </c>
      <c r="D49241" t="s">
        <v>1017</v>
      </c>
      <c r="E49241" t="s">
        <v>1019</v>
      </c>
      <c r="F49241" s="86">
        <v>4507060.1653470704</v>
      </c>
    </row>
    <row r="49242" spans="1:6">
      <c r="A49242">
        <v>2025</v>
      </c>
      <c r="B49242" t="s">
        <v>1043</v>
      </c>
      <c r="C49242" t="s">
        <v>1022</v>
      </c>
      <c r="D49242" t="s">
        <v>1017</v>
      </c>
      <c r="E49242" t="s">
        <v>1019</v>
      </c>
      <c r="F49242" s="86">
        <v>4530359.1829746198</v>
      </c>
    </row>
    <row r="49243" spans="1:6">
      <c r="A49243">
        <v>2026</v>
      </c>
      <c r="B49243" t="s">
        <v>1043</v>
      </c>
      <c r="C49243" t="s">
        <v>1022</v>
      </c>
      <c r="D49243" t="s">
        <v>1017</v>
      </c>
      <c r="E49243" t="s">
        <v>1019</v>
      </c>
      <c r="F49243" s="86">
        <v>4566842.7805692004</v>
      </c>
    </row>
    <row r="49244" spans="1:6">
      <c r="A49244">
        <v>2027</v>
      </c>
      <c r="B49244" t="s">
        <v>1043</v>
      </c>
      <c r="C49244" t="s">
        <v>1022</v>
      </c>
      <c r="D49244" t="s">
        <v>1017</v>
      </c>
      <c r="E49244" t="s">
        <v>1019</v>
      </c>
      <c r="F49244" s="86">
        <v>4607274.4163950104</v>
      </c>
    </row>
    <row r="49245" spans="1:6">
      <c r="A49245">
        <v>2028</v>
      </c>
      <c r="B49245" t="s">
        <v>1043</v>
      </c>
      <c r="C49245" t="s">
        <v>1022</v>
      </c>
      <c r="D49245" t="s">
        <v>1017</v>
      </c>
      <c r="E49245" t="s">
        <v>1019</v>
      </c>
      <c r="F49245" s="86">
        <v>4648082.33323857</v>
      </c>
    </row>
    <row r="49246" spans="1:6">
      <c r="A49246">
        <v>2029</v>
      </c>
      <c r="B49246" t="s">
        <v>1043</v>
      </c>
      <c r="C49246" t="s">
        <v>1022</v>
      </c>
      <c r="D49246" t="s">
        <v>1017</v>
      </c>
      <c r="E49246" t="s">
        <v>1019</v>
      </c>
      <c r="F49246" s="86">
        <v>4689139.32828678</v>
      </c>
    </row>
    <row r="49247" spans="1:6">
      <c r="A49247">
        <v>2030</v>
      </c>
      <c r="B49247" t="s">
        <v>1043</v>
      </c>
      <c r="C49247" t="s">
        <v>1022</v>
      </c>
      <c r="D49247" t="s">
        <v>1017</v>
      </c>
      <c r="E49247" t="s">
        <v>1019</v>
      </c>
      <c r="F49247" s="86">
        <v>4732929.6778735099</v>
      </c>
    </row>
    <row r="49248" spans="1:6">
      <c r="A49248">
        <v>2031</v>
      </c>
      <c r="B49248" t="s">
        <v>1043</v>
      </c>
      <c r="C49248" t="s">
        <v>1022</v>
      </c>
      <c r="D49248" t="s">
        <v>1017</v>
      </c>
      <c r="E49248" t="s">
        <v>1019</v>
      </c>
      <c r="F49248" s="86">
        <v>4783076.0332962601</v>
      </c>
    </row>
    <row r="49249" spans="1:6">
      <c r="A49249">
        <v>2032</v>
      </c>
      <c r="B49249" t="s">
        <v>1043</v>
      </c>
      <c r="C49249" t="s">
        <v>1022</v>
      </c>
      <c r="D49249" t="s">
        <v>1017</v>
      </c>
      <c r="E49249" t="s">
        <v>1019</v>
      </c>
      <c r="F49249" s="86">
        <v>4838914.1064308099</v>
      </c>
    </row>
    <row r="49250" spans="1:6">
      <c r="A49250">
        <v>2033</v>
      </c>
      <c r="B49250" t="s">
        <v>1043</v>
      </c>
      <c r="C49250" t="s">
        <v>1022</v>
      </c>
      <c r="D49250" t="s">
        <v>1017</v>
      </c>
      <c r="E49250" t="s">
        <v>1019</v>
      </c>
      <c r="F49250" s="86">
        <v>4899456.7908822596</v>
      </c>
    </row>
    <row r="49251" spans="1:6">
      <c r="A49251">
        <v>2034</v>
      </c>
      <c r="B49251" t="s">
        <v>1043</v>
      </c>
      <c r="C49251" t="s">
        <v>1022</v>
      </c>
      <c r="D49251" t="s">
        <v>1017</v>
      </c>
      <c r="E49251" t="s">
        <v>1019</v>
      </c>
      <c r="F49251" s="86">
        <v>4960137.9975852901</v>
      </c>
    </row>
    <row r="49252" spans="1:6">
      <c r="A49252">
        <v>2035</v>
      </c>
      <c r="B49252" t="s">
        <v>1043</v>
      </c>
      <c r="C49252" t="s">
        <v>1022</v>
      </c>
      <c r="D49252" t="s">
        <v>1017</v>
      </c>
      <c r="E49252" t="s">
        <v>1019</v>
      </c>
      <c r="F49252" s="86">
        <v>5021754.27344211</v>
      </c>
    </row>
    <row r="49253" spans="1:6">
      <c r="A49253">
        <v>2036</v>
      </c>
      <c r="B49253" t="s">
        <v>1043</v>
      </c>
      <c r="C49253" t="s">
        <v>1022</v>
      </c>
      <c r="D49253" t="s">
        <v>1017</v>
      </c>
      <c r="E49253" t="s">
        <v>1019</v>
      </c>
      <c r="F49253" s="86">
        <v>5073170.19370401</v>
      </c>
    </row>
    <row r="49254" spans="1:6">
      <c r="A49254">
        <v>2037</v>
      </c>
      <c r="B49254" t="s">
        <v>1043</v>
      </c>
      <c r="C49254" t="s">
        <v>1022</v>
      </c>
      <c r="D49254" t="s">
        <v>1017</v>
      </c>
      <c r="E49254" t="s">
        <v>1019</v>
      </c>
      <c r="F49254" s="86">
        <v>5122600.1859324099</v>
      </c>
    </row>
    <row r="49255" spans="1:6">
      <c r="A49255">
        <v>2038</v>
      </c>
      <c r="B49255" t="s">
        <v>1043</v>
      </c>
      <c r="C49255" t="s">
        <v>1022</v>
      </c>
      <c r="D49255" t="s">
        <v>1017</v>
      </c>
      <c r="E49255" t="s">
        <v>1019</v>
      </c>
      <c r="F49255" s="86">
        <v>5170732.0036277696</v>
      </c>
    </row>
    <row r="49256" spans="1:6">
      <c r="A49256">
        <v>2039</v>
      </c>
      <c r="B49256" t="s">
        <v>1043</v>
      </c>
      <c r="C49256" t="s">
        <v>1022</v>
      </c>
      <c r="D49256" t="s">
        <v>1017</v>
      </c>
      <c r="E49256" t="s">
        <v>1019</v>
      </c>
      <c r="F49256" s="86">
        <v>5217892.1310264701</v>
      </c>
    </row>
    <row r="49257" spans="1:6">
      <c r="A49257">
        <v>2040</v>
      </c>
      <c r="B49257" t="s">
        <v>1043</v>
      </c>
      <c r="C49257" t="s">
        <v>1022</v>
      </c>
      <c r="D49257" t="s">
        <v>1017</v>
      </c>
      <c r="E49257" t="s">
        <v>1019</v>
      </c>
      <c r="F49257" s="86">
        <v>5264313.1814942798</v>
      </c>
    </row>
    <row r="49258" spans="1:6">
      <c r="A49258">
        <v>2041</v>
      </c>
      <c r="B49258" t="s">
        <v>1043</v>
      </c>
      <c r="C49258" t="s">
        <v>1022</v>
      </c>
      <c r="D49258" t="s">
        <v>1017</v>
      </c>
      <c r="E49258" t="s">
        <v>1019</v>
      </c>
      <c r="F49258" s="86">
        <v>5307639.4023518199</v>
      </c>
    </row>
    <row r="49259" spans="1:6">
      <c r="A49259">
        <v>2042</v>
      </c>
      <c r="B49259" t="s">
        <v>1043</v>
      </c>
      <c r="C49259" t="s">
        <v>1022</v>
      </c>
      <c r="D49259" t="s">
        <v>1017</v>
      </c>
      <c r="E49259" t="s">
        <v>1019</v>
      </c>
      <c r="F49259" s="86">
        <v>5352475.9149132399</v>
      </c>
    </row>
    <row r="49260" spans="1:6">
      <c r="A49260">
        <v>2043</v>
      </c>
      <c r="B49260" t="s">
        <v>1043</v>
      </c>
      <c r="C49260" t="s">
        <v>1022</v>
      </c>
      <c r="D49260" t="s">
        <v>1017</v>
      </c>
      <c r="E49260" t="s">
        <v>1019</v>
      </c>
      <c r="F49260" s="86">
        <v>5399326.7527229199</v>
      </c>
    </row>
    <row r="49261" spans="1:6">
      <c r="A49261">
        <v>2044</v>
      </c>
      <c r="B49261" t="s">
        <v>1043</v>
      </c>
      <c r="C49261" t="s">
        <v>1022</v>
      </c>
      <c r="D49261" t="s">
        <v>1017</v>
      </c>
      <c r="E49261" t="s">
        <v>1019</v>
      </c>
      <c r="F49261" s="86">
        <v>5448589.48339976</v>
      </c>
    </row>
    <row r="49262" spans="1:6">
      <c r="A49262">
        <v>2045</v>
      </c>
      <c r="B49262" t="s">
        <v>1043</v>
      </c>
      <c r="C49262" t="s">
        <v>1022</v>
      </c>
      <c r="D49262" t="s">
        <v>1017</v>
      </c>
      <c r="E49262" t="s">
        <v>1019</v>
      </c>
      <c r="F49262" s="86">
        <v>5500219.6925061997</v>
      </c>
    </row>
    <row r="49263" spans="1:6">
      <c r="A49263">
        <v>2046</v>
      </c>
      <c r="B49263" t="s">
        <v>1043</v>
      </c>
      <c r="C49263" t="s">
        <v>1022</v>
      </c>
      <c r="D49263" t="s">
        <v>1017</v>
      </c>
      <c r="E49263" t="s">
        <v>1019</v>
      </c>
      <c r="F49263" s="86">
        <v>5554039.46774974</v>
      </c>
    </row>
    <row r="49264" spans="1:6">
      <c r="A49264">
        <v>2047</v>
      </c>
      <c r="B49264" t="s">
        <v>1043</v>
      </c>
      <c r="C49264" t="s">
        <v>1022</v>
      </c>
      <c r="D49264" t="s">
        <v>1017</v>
      </c>
      <c r="E49264" t="s">
        <v>1019</v>
      </c>
      <c r="F49264" s="86">
        <v>5609738.8579079304</v>
      </c>
    </row>
    <row r="49265" spans="1:6">
      <c r="A49265">
        <v>2048</v>
      </c>
      <c r="B49265" t="s">
        <v>1043</v>
      </c>
      <c r="C49265" t="s">
        <v>1022</v>
      </c>
      <c r="D49265" t="s">
        <v>1017</v>
      </c>
      <c r="E49265" t="s">
        <v>1019</v>
      </c>
      <c r="F49265" s="86">
        <v>5666979.2587096402</v>
      </c>
    </row>
    <row r="49266" spans="1:6">
      <c r="A49266">
        <v>2049</v>
      </c>
      <c r="B49266" t="s">
        <v>1043</v>
      </c>
      <c r="C49266" t="s">
        <v>1022</v>
      </c>
      <c r="D49266" t="s">
        <v>1017</v>
      </c>
      <c r="E49266" t="s">
        <v>1019</v>
      </c>
      <c r="F49266" s="86">
        <v>5725570.6984205898</v>
      </c>
    </row>
    <row r="49267" spans="1:6">
      <c r="A49267">
        <v>2050</v>
      </c>
      <c r="B49267" t="s">
        <v>1043</v>
      </c>
      <c r="C49267" t="s">
        <v>1022</v>
      </c>
      <c r="D49267" t="s">
        <v>1017</v>
      </c>
      <c r="E49267" t="s">
        <v>1019</v>
      </c>
      <c r="F49267" s="86">
        <v>5785443.6085782703</v>
      </c>
    </row>
    <row r="49268" spans="1:6">
      <c r="A49268">
        <v>2017</v>
      </c>
      <c r="B49268" t="s">
        <v>1044</v>
      </c>
      <c r="C49268" t="s">
        <v>1022</v>
      </c>
      <c r="D49268" t="s">
        <v>1017</v>
      </c>
      <c r="E49268" t="s">
        <v>1019</v>
      </c>
      <c r="F49268" s="86">
        <v>6930530.3060010802</v>
      </c>
    </row>
    <row r="49269" spans="1:6">
      <c r="A49269">
        <v>2018</v>
      </c>
      <c r="B49269" t="s">
        <v>1044</v>
      </c>
      <c r="C49269" t="s">
        <v>1022</v>
      </c>
      <c r="D49269" t="s">
        <v>1017</v>
      </c>
      <c r="E49269" t="s">
        <v>1019</v>
      </c>
      <c r="F49269" s="86">
        <v>5916415.2816143399</v>
      </c>
    </row>
    <row r="49270" spans="1:6">
      <c r="A49270">
        <v>2019</v>
      </c>
      <c r="B49270" t="s">
        <v>1044</v>
      </c>
      <c r="C49270" t="s">
        <v>1022</v>
      </c>
      <c r="D49270" t="s">
        <v>1017</v>
      </c>
      <c r="E49270" t="s">
        <v>1019</v>
      </c>
      <c r="F49270" s="86">
        <v>5562761.75501364</v>
      </c>
    </row>
    <row r="49271" spans="1:6">
      <c r="A49271">
        <v>2020</v>
      </c>
      <c r="B49271" t="s">
        <v>1044</v>
      </c>
      <c r="C49271" t="s">
        <v>1022</v>
      </c>
      <c r="D49271" t="s">
        <v>1017</v>
      </c>
      <c r="E49271" t="s">
        <v>1019</v>
      </c>
      <c r="F49271" s="86">
        <v>5405900.22275656</v>
      </c>
    </row>
    <row r="49272" spans="1:6">
      <c r="A49272">
        <v>2021</v>
      </c>
      <c r="B49272" t="s">
        <v>1044</v>
      </c>
      <c r="C49272" t="s">
        <v>1022</v>
      </c>
      <c r="D49272" t="s">
        <v>1017</v>
      </c>
      <c r="E49272" t="s">
        <v>1019</v>
      </c>
      <c r="F49272" s="86">
        <v>5331862.9195022797</v>
      </c>
    </row>
    <row r="49273" spans="1:6">
      <c r="A49273">
        <v>2022</v>
      </c>
      <c r="B49273" t="s">
        <v>1044</v>
      </c>
      <c r="C49273" t="s">
        <v>1022</v>
      </c>
      <c r="D49273" t="s">
        <v>1017</v>
      </c>
      <c r="E49273" t="s">
        <v>1019</v>
      </c>
      <c r="F49273" s="86">
        <v>5280966.9474509601</v>
      </c>
    </row>
    <row r="49274" spans="1:6">
      <c r="A49274">
        <v>2023</v>
      </c>
      <c r="B49274" t="s">
        <v>1044</v>
      </c>
      <c r="C49274" t="s">
        <v>1022</v>
      </c>
      <c r="D49274" t="s">
        <v>1017</v>
      </c>
      <c r="E49274" t="s">
        <v>1019</v>
      </c>
      <c r="F49274" s="86">
        <v>5234631.9813242396</v>
      </c>
    </row>
    <row r="49275" spans="1:6">
      <c r="A49275">
        <v>2024</v>
      </c>
      <c r="B49275" t="s">
        <v>1044</v>
      </c>
      <c r="C49275" t="s">
        <v>1022</v>
      </c>
      <c r="D49275" t="s">
        <v>1017</v>
      </c>
      <c r="E49275" t="s">
        <v>1019</v>
      </c>
      <c r="F49275" s="86">
        <v>5185356.34694546</v>
      </c>
    </row>
    <row r="49276" spans="1:6">
      <c r="A49276">
        <v>2025</v>
      </c>
      <c r="B49276" t="s">
        <v>1044</v>
      </c>
      <c r="C49276" t="s">
        <v>1022</v>
      </c>
      <c r="D49276" t="s">
        <v>1017</v>
      </c>
      <c r="E49276" t="s">
        <v>1019</v>
      </c>
      <c r="F49276" s="86">
        <v>5156429.56451206</v>
      </c>
    </row>
    <row r="49277" spans="1:6">
      <c r="A49277">
        <v>2026</v>
      </c>
      <c r="B49277" t="s">
        <v>1044</v>
      </c>
      <c r="C49277" t="s">
        <v>1022</v>
      </c>
      <c r="D49277" t="s">
        <v>1017</v>
      </c>
      <c r="E49277" t="s">
        <v>1019</v>
      </c>
      <c r="F49277" s="86">
        <v>5144103.9659225801</v>
      </c>
    </row>
    <row r="49278" spans="1:6">
      <c r="A49278">
        <v>2027</v>
      </c>
      <c r="B49278" t="s">
        <v>1044</v>
      </c>
      <c r="C49278" t="s">
        <v>1022</v>
      </c>
      <c r="D49278" t="s">
        <v>1017</v>
      </c>
      <c r="E49278" t="s">
        <v>1019</v>
      </c>
      <c r="F49278" s="86">
        <v>5134158.3849334698</v>
      </c>
    </row>
    <row r="49279" spans="1:6">
      <c r="A49279">
        <v>2028</v>
      </c>
      <c r="B49279" t="s">
        <v>1044</v>
      </c>
      <c r="C49279" t="s">
        <v>1022</v>
      </c>
      <c r="D49279" t="s">
        <v>1017</v>
      </c>
      <c r="E49279" t="s">
        <v>1019</v>
      </c>
      <c r="F49279" s="86">
        <v>5124982.6732577598</v>
      </c>
    </row>
    <row r="49280" spans="1:6">
      <c r="A49280">
        <v>2029</v>
      </c>
      <c r="B49280" t="s">
        <v>1044</v>
      </c>
      <c r="C49280" t="s">
        <v>1022</v>
      </c>
      <c r="D49280" t="s">
        <v>1017</v>
      </c>
      <c r="E49280" t="s">
        <v>1019</v>
      </c>
      <c r="F49280" s="86">
        <v>5116726.0816850197</v>
      </c>
    </row>
    <row r="49281" spans="1:6">
      <c r="A49281">
        <v>2030</v>
      </c>
      <c r="B49281" t="s">
        <v>1044</v>
      </c>
      <c r="C49281" t="s">
        <v>1022</v>
      </c>
      <c r="D49281" t="s">
        <v>1017</v>
      </c>
      <c r="E49281" t="s">
        <v>1019</v>
      </c>
      <c r="F49281" s="86">
        <v>5111875.0701834597</v>
      </c>
    </row>
    <row r="49282" spans="1:6">
      <c r="A49282">
        <v>2031</v>
      </c>
      <c r="B49282" t="s">
        <v>1044</v>
      </c>
      <c r="C49282" t="s">
        <v>1022</v>
      </c>
      <c r="D49282" t="s">
        <v>1017</v>
      </c>
      <c r="E49282" t="s">
        <v>1019</v>
      </c>
      <c r="F49282" s="86">
        <v>5114517.7207037797</v>
      </c>
    </row>
    <row r="49283" spans="1:6">
      <c r="A49283">
        <v>2032</v>
      </c>
      <c r="B49283" t="s">
        <v>1044</v>
      </c>
      <c r="C49283" t="s">
        <v>1022</v>
      </c>
      <c r="D49283" t="s">
        <v>1017</v>
      </c>
      <c r="E49283" t="s">
        <v>1019</v>
      </c>
      <c r="F49283" s="86">
        <v>5120628.3918064404</v>
      </c>
    </row>
    <row r="49284" spans="1:6">
      <c r="A49284">
        <v>2033</v>
      </c>
      <c r="B49284" t="s">
        <v>1044</v>
      </c>
      <c r="C49284" t="s">
        <v>1022</v>
      </c>
      <c r="D49284" t="s">
        <v>1017</v>
      </c>
      <c r="E49284" t="s">
        <v>1019</v>
      </c>
      <c r="F49284" s="86">
        <v>5131169.9394694502</v>
      </c>
    </row>
    <row r="49285" spans="1:6">
      <c r="A49285">
        <v>2034</v>
      </c>
      <c r="B49285" t="s">
        <v>1044</v>
      </c>
      <c r="C49285" t="s">
        <v>1022</v>
      </c>
      <c r="D49285" t="s">
        <v>1017</v>
      </c>
      <c r="E49285" t="s">
        <v>1019</v>
      </c>
      <c r="F49285" s="86">
        <v>5142185.7005233401</v>
      </c>
    </row>
    <row r="49286" spans="1:6">
      <c r="A49286">
        <v>2035</v>
      </c>
      <c r="B49286" t="s">
        <v>1044</v>
      </c>
      <c r="C49286" t="s">
        <v>1022</v>
      </c>
      <c r="D49286" t="s">
        <v>1017</v>
      </c>
      <c r="E49286" t="s">
        <v>1019</v>
      </c>
      <c r="F49286" s="86">
        <v>5152329.9608576903</v>
      </c>
    </row>
    <row r="49287" spans="1:6">
      <c r="A49287">
        <v>2036</v>
      </c>
      <c r="B49287" t="s">
        <v>1044</v>
      </c>
      <c r="C49287" t="s">
        <v>1022</v>
      </c>
      <c r="D49287" t="s">
        <v>1017</v>
      </c>
      <c r="E49287" t="s">
        <v>1019</v>
      </c>
      <c r="F49287" s="86">
        <v>5153616.5133858901</v>
      </c>
    </row>
    <row r="49288" spans="1:6">
      <c r="A49288">
        <v>2037</v>
      </c>
      <c r="B49288" t="s">
        <v>1044</v>
      </c>
      <c r="C49288" t="s">
        <v>1022</v>
      </c>
      <c r="D49288" t="s">
        <v>1017</v>
      </c>
      <c r="E49288" t="s">
        <v>1019</v>
      </c>
      <c r="F49288" s="86">
        <v>5151326.2454055697</v>
      </c>
    </row>
    <row r="49289" spans="1:6">
      <c r="A49289">
        <v>2038</v>
      </c>
      <c r="B49289" t="s">
        <v>1044</v>
      </c>
      <c r="C49289" t="s">
        <v>1022</v>
      </c>
      <c r="D49289" t="s">
        <v>1017</v>
      </c>
      <c r="E49289" t="s">
        <v>1019</v>
      </c>
      <c r="F49289" s="86">
        <v>5146735.6348810997</v>
      </c>
    </row>
    <row r="49290" spans="1:6">
      <c r="A49290">
        <v>2039</v>
      </c>
      <c r="B49290" t="s">
        <v>1044</v>
      </c>
      <c r="C49290" t="s">
        <v>1022</v>
      </c>
      <c r="D49290" t="s">
        <v>1017</v>
      </c>
      <c r="E49290" t="s">
        <v>1019</v>
      </c>
      <c r="F49290" s="86">
        <v>5140434.5550072901</v>
      </c>
    </row>
    <row r="49291" spans="1:6">
      <c r="A49291">
        <v>2040</v>
      </c>
      <c r="B49291" t="s">
        <v>1044</v>
      </c>
      <c r="C49291" t="s">
        <v>1022</v>
      </c>
      <c r="D49291" t="s">
        <v>1017</v>
      </c>
      <c r="E49291" t="s">
        <v>1019</v>
      </c>
      <c r="F49291" s="86">
        <v>5132741.3163952501</v>
      </c>
    </row>
    <row r="49292" spans="1:6">
      <c r="A49292">
        <v>2041</v>
      </c>
      <c r="B49292" t="s">
        <v>1044</v>
      </c>
      <c r="C49292" t="s">
        <v>1022</v>
      </c>
      <c r="D49292" t="s">
        <v>1017</v>
      </c>
      <c r="E49292" t="s">
        <v>1019</v>
      </c>
      <c r="F49292" s="86">
        <v>5082607.9216524996</v>
      </c>
    </row>
    <row r="49293" spans="1:6">
      <c r="A49293">
        <v>2042</v>
      </c>
      <c r="B49293" t="s">
        <v>1044</v>
      </c>
      <c r="C49293" t="s">
        <v>1022</v>
      </c>
      <c r="D49293" t="s">
        <v>1017</v>
      </c>
      <c r="E49293" t="s">
        <v>1019</v>
      </c>
      <c r="F49293" s="86">
        <v>5033656.3017344903</v>
      </c>
    </row>
    <row r="49294" spans="1:6">
      <c r="A49294">
        <v>2043</v>
      </c>
      <c r="B49294" t="s">
        <v>1044</v>
      </c>
      <c r="C49294" t="s">
        <v>1022</v>
      </c>
      <c r="D49294" t="s">
        <v>1017</v>
      </c>
      <c r="E49294" t="s">
        <v>1019</v>
      </c>
      <c r="F49294" s="86">
        <v>4986343.6913067903</v>
      </c>
    </row>
    <row r="49295" spans="1:6">
      <c r="A49295">
        <v>2044</v>
      </c>
      <c r="B49295" t="s">
        <v>1044</v>
      </c>
      <c r="C49295" t="s">
        <v>1022</v>
      </c>
      <c r="D49295" t="s">
        <v>1017</v>
      </c>
      <c r="E49295" t="s">
        <v>1019</v>
      </c>
      <c r="F49295" s="86">
        <v>4940985.2509963801</v>
      </c>
    </row>
    <row r="49296" spans="1:6">
      <c r="A49296">
        <v>2045</v>
      </c>
      <c r="B49296" t="s">
        <v>1044</v>
      </c>
      <c r="C49296" t="s">
        <v>1022</v>
      </c>
      <c r="D49296" t="s">
        <v>1017</v>
      </c>
      <c r="E49296" t="s">
        <v>1019</v>
      </c>
      <c r="F49296" s="86">
        <v>4897507.4847093197</v>
      </c>
    </row>
    <row r="49297" spans="1:6">
      <c r="A49297">
        <v>2046</v>
      </c>
      <c r="B49297" t="s">
        <v>1044</v>
      </c>
      <c r="C49297" t="s">
        <v>1022</v>
      </c>
      <c r="D49297" t="s">
        <v>1017</v>
      </c>
      <c r="E49297" t="s">
        <v>1019</v>
      </c>
      <c r="F49297" s="86">
        <v>4855690.38917764</v>
      </c>
    </row>
    <row r="49298" spans="1:6">
      <c r="A49298">
        <v>2047</v>
      </c>
      <c r="B49298" t="s">
        <v>1044</v>
      </c>
      <c r="C49298" t="s">
        <v>1022</v>
      </c>
      <c r="D49298" t="s">
        <v>1017</v>
      </c>
      <c r="E49298" t="s">
        <v>1019</v>
      </c>
      <c r="F49298" s="86">
        <v>4815207.9780385597</v>
      </c>
    </row>
    <row r="49299" spans="1:6">
      <c r="A49299">
        <v>2048</v>
      </c>
      <c r="B49299" t="s">
        <v>1044</v>
      </c>
      <c r="C49299" t="s">
        <v>1022</v>
      </c>
      <c r="D49299" t="s">
        <v>1017</v>
      </c>
      <c r="E49299" t="s">
        <v>1019</v>
      </c>
      <c r="F49299" s="86">
        <v>4775740.6109558502</v>
      </c>
    </row>
    <row r="49300" spans="1:6">
      <c r="A49300">
        <v>2049</v>
      </c>
      <c r="B49300" t="s">
        <v>1044</v>
      </c>
      <c r="C49300" t="s">
        <v>1022</v>
      </c>
      <c r="D49300" t="s">
        <v>1017</v>
      </c>
      <c r="E49300" t="s">
        <v>1019</v>
      </c>
      <c r="F49300" s="86">
        <v>4737087.8823193396</v>
      </c>
    </row>
    <row r="49301" spans="1:6">
      <c r="A49301">
        <v>2050</v>
      </c>
      <c r="B49301" t="s">
        <v>1044</v>
      </c>
      <c r="C49301" t="s">
        <v>1022</v>
      </c>
      <c r="D49301" t="s">
        <v>1017</v>
      </c>
      <c r="E49301" t="s">
        <v>1019</v>
      </c>
      <c r="F49301" s="86">
        <v>4699144.5708109997</v>
      </c>
    </row>
    <row r="49302" spans="1:6">
      <c r="A49302">
        <v>2017</v>
      </c>
      <c r="B49302" t="s">
        <v>1045</v>
      </c>
      <c r="C49302" t="s">
        <v>1022</v>
      </c>
      <c r="D49302" t="s">
        <v>1017</v>
      </c>
      <c r="E49302" t="s">
        <v>1019</v>
      </c>
      <c r="F49302" s="86">
        <v>11371290.065087499</v>
      </c>
    </row>
    <row r="49303" spans="1:6">
      <c r="A49303">
        <v>2018</v>
      </c>
      <c r="B49303" t="s">
        <v>1045</v>
      </c>
      <c r="C49303" t="s">
        <v>1022</v>
      </c>
      <c r="D49303" t="s">
        <v>1017</v>
      </c>
      <c r="E49303" t="s">
        <v>1019</v>
      </c>
      <c r="F49303" s="86">
        <v>9621640.0777320303</v>
      </c>
    </row>
    <row r="49304" spans="1:6">
      <c r="A49304">
        <v>2019</v>
      </c>
      <c r="B49304" t="s">
        <v>1045</v>
      </c>
      <c r="C49304" t="s">
        <v>1022</v>
      </c>
      <c r="D49304" t="s">
        <v>1017</v>
      </c>
      <c r="E49304" t="s">
        <v>1019</v>
      </c>
      <c r="F49304" s="86">
        <v>9017958.8416406792</v>
      </c>
    </row>
    <row r="49305" spans="1:6">
      <c r="A49305">
        <v>2020</v>
      </c>
      <c r="B49305" t="s">
        <v>1045</v>
      </c>
      <c r="C49305" t="s">
        <v>1022</v>
      </c>
      <c r="D49305" t="s">
        <v>1017</v>
      </c>
      <c r="E49305" t="s">
        <v>1019</v>
      </c>
      <c r="F49305" s="86">
        <v>8752935.8778900001</v>
      </c>
    </row>
    <row r="49306" spans="1:6">
      <c r="A49306">
        <v>2021</v>
      </c>
      <c r="B49306" t="s">
        <v>1045</v>
      </c>
      <c r="C49306" t="s">
        <v>1022</v>
      </c>
      <c r="D49306" t="s">
        <v>1017</v>
      </c>
      <c r="E49306" t="s">
        <v>1019</v>
      </c>
      <c r="F49306" s="86">
        <v>8632517.0151657294</v>
      </c>
    </row>
    <row r="49307" spans="1:6">
      <c r="A49307">
        <v>2022</v>
      </c>
      <c r="B49307" t="s">
        <v>1045</v>
      </c>
      <c r="C49307" t="s">
        <v>1022</v>
      </c>
      <c r="D49307" t="s">
        <v>1017</v>
      </c>
      <c r="E49307" t="s">
        <v>1019</v>
      </c>
      <c r="F49307" s="86">
        <v>8548698.5357789602</v>
      </c>
    </row>
    <row r="49308" spans="1:6">
      <c r="A49308">
        <v>2023</v>
      </c>
      <c r="B49308" t="s">
        <v>1045</v>
      </c>
      <c r="C49308" t="s">
        <v>1022</v>
      </c>
      <c r="D49308" t="s">
        <v>1017</v>
      </c>
      <c r="E49308" t="s">
        <v>1019</v>
      </c>
      <c r="F49308" s="86">
        <v>8466974.9517515395</v>
      </c>
    </row>
    <row r="49309" spans="1:6">
      <c r="A49309">
        <v>2024</v>
      </c>
      <c r="B49309" t="s">
        <v>1045</v>
      </c>
      <c r="C49309" t="s">
        <v>1022</v>
      </c>
      <c r="D49309" t="s">
        <v>1017</v>
      </c>
      <c r="E49309" t="s">
        <v>1019</v>
      </c>
      <c r="F49309" s="86">
        <v>8391475.9619513899</v>
      </c>
    </row>
    <row r="49310" spans="1:6">
      <c r="A49310">
        <v>2025</v>
      </c>
      <c r="B49310" t="s">
        <v>1045</v>
      </c>
      <c r="C49310" t="s">
        <v>1022</v>
      </c>
      <c r="D49310" t="s">
        <v>1017</v>
      </c>
      <c r="E49310" t="s">
        <v>1019</v>
      </c>
      <c r="F49310" s="86">
        <v>8343687.3799738102</v>
      </c>
    </row>
    <row r="49311" spans="1:6">
      <c r="A49311">
        <v>2026</v>
      </c>
      <c r="B49311" t="s">
        <v>1045</v>
      </c>
      <c r="C49311" t="s">
        <v>1022</v>
      </c>
      <c r="D49311" t="s">
        <v>1017</v>
      </c>
      <c r="E49311" t="s">
        <v>1019</v>
      </c>
      <c r="F49311" s="86">
        <v>8321587.1502483897</v>
      </c>
    </row>
    <row r="49312" spans="1:6">
      <c r="A49312">
        <v>2027</v>
      </c>
      <c r="B49312" t="s">
        <v>1045</v>
      </c>
      <c r="C49312" t="s">
        <v>1022</v>
      </c>
      <c r="D49312" t="s">
        <v>1017</v>
      </c>
      <c r="E49312" t="s">
        <v>1019</v>
      </c>
      <c r="F49312" s="86">
        <v>8310707.8192217499</v>
      </c>
    </row>
    <row r="49313" spans="1:6">
      <c r="A49313">
        <v>2028</v>
      </c>
      <c r="B49313" t="s">
        <v>1045</v>
      </c>
      <c r="C49313" t="s">
        <v>1022</v>
      </c>
      <c r="D49313" t="s">
        <v>1017</v>
      </c>
      <c r="E49313" t="s">
        <v>1019</v>
      </c>
      <c r="F49313" s="86">
        <v>8299139.9651737902</v>
      </c>
    </row>
    <row r="49314" spans="1:6">
      <c r="A49314">
        <v>2029</v>
      </c>
      <c r="B49314" t="s">
        <v>1045</v>
      </c>
      <c r="C49314" t="s">
        <v>1022</v>
      </c>
      <c r="D49314" t="s">
        <v>1017</v>
      </c>
      <c r="E49314" t="s">
        <v>1019</v>
      </c>
      <c r="F49314" s="86">
        <v>8288845.9856438702</v>
      </c>
    </row>
    <row r="49315" spans="1:6">
      <c r="A49315">
        <v>2030</v>
      </c>
      <c r="B49315" t="s">
        <v>1045</v>
      </c>
      <c r="C49315" t="s">
        <v>1022</v>
      </c>
      <c r="D49315" t="s">
        <v>1017</v>
      </c>
      <c r="E49315" t="s">
        <v>1019</v>
      </c>
      <c r="F49315" s="86">
        <v>8282569.0764782699</v>
      </c>
    </row>
    <row r="49316" spans="1:6">
      <c r="A49316">
        <v>2031</v>
      </c>
      <c r="B49316" t="s">
        <v>1045</v>
      </c>
      <c r="C49316" t="s">
        <v>1022</v>
      </c>
      <c r="D49316" t="s">
        <v>1017</v>
      </c>
      <c r="E49316" t="s">
        <v>1019</v>
      </c>
      <c r="F49316" s="86">
        <v>8288922.9790978096</v>
      </c>
    </row>
    <row r="49317" spans="1:6">
      <c r="A49317">
        <v>2032</v>
      </c>
      <c r="B49317" t="s">
        <v>1045</v>
      </c>
      <c r="C49317" t="s">
        <v>1022</v>
      </c>
      <c r="D49317" t="s">
        <v>1017</v>
      </c>
      <c r="E49317" t="s">
        <v>1019</v>
      </c>
      <c r="F49317" s="86">
        <v>8306998.5633861898</v>
      </c>
    </row>
    <row r="49318" spans="1:6">
      <c r="A49318">
        <v>2033</v>
      </c>
      <c r="B49318" t="s">
        <v>1045</v>
      </c>
      <c r="C49318" t="s">
        <v>1022</v>
      </c>
      <c r="D49318" t="s">
        <v>1017</v>
      </c>
      <c r="E49318" t="s">
        <v>1019</v>
      </c>
      <c r="F49318" s="86">
        <v>8331025.3767695902</v>
      </c>
    </row>
    <row r="49319" spans="1:6">
      <c r="A49319">
        <v>2034</v>
      </c>
      <c r="B49319" t="s">
        <v>1045</v>
      </c>
      <c r="C49319" t="s">
        <v>1022</v>
      </c>
      <c r="D49319" t="s">
        <v>1017</v>
      </c>
      <c r="E49319" t="s">
        <v>1019</v>
      </c>
      <c r="F49319" s="86">
        <v>8354260.9503025096</v>
      </c>
    </row>
    <row r="49320" spans="1:6">
      <c r="A49320">
        <v>2035</v>
      </c>
      <c r="B49320" t="s">
        <v>1045</v>
      </c>
      <c r="C49320" t="s">
        <v>1022</v>
      </c>
      <c r="D49320" t="s">
        <v>1017</v>
      </c>
      <c r="E49320" t="s">
        <v>1019</v>
      </c>
      <c r="F49320" s="86">
        <v>8375777.1916264901</v>
      </c>
    </row>
    <row r="49321" spans="1:6">
      <c r="A49321">
        <v>2036</v>
      </c>
      <c r="B49321" t="s">
        <v>1045</v>
      </c>
      <c r="C49321" t="s">
        <v>1022</v>
      </c>
      <c r="D49321" t="s">
        <v>1017</v>
      </c>
      <c r="E49321" t="s">
        <v>1019</v>
      </c>
      <c r="F49321" s="86">
        <v>8380756.8625912704</v>
      </c>
    </row>
    <row r="49322" spans="1:6">
      <c r="A49322">
        <v>2037</v>
      </c>
      <c r="B49322" t="s">
        <v>1045</v>
      </c>
      <c r="C49322" t="s">
        <v>1022</v>
      </c>
      <c r="D49322" t="s">
        <v>1017</v>
      </c>
      <c r="E49322" t="s">
        <v>1019</v>
      </c>
      <c r="F49322" s="86">
        <v>8380946.2464297498</v>
      </c>
    </row>
    <row r="49323" spans="1:6">
      <c r="A49323">
        <v>2038</v>
      </c>
      <c r="B49323" t="s">
        <v>1045</v>
      </c>
      <c r="C49323" t="s">
        <v>1022</v>
      </c>
      <c r="D49323" t="s">
        <v>1017</v>
      </c>
      <c r="E49323" t="s">
        <v>1019</v>
      </c>
      <c r="F49323" s="86">
        <v>8378360.29335282</v>
      </c>
    </row>
    <row r="49324" spans="1:6">
      <c r="A49324">
        <v>2039</v>
      </c>
      <c r="B49324" t="s">
        <v>1045</v>
      </c>
      <c r="C49324" t="s">
        <v>1022</v>
      </c>
      <c r="D49324" t="s">
        <v>1017</v>
      </c>
      <c r="E49324" t="s">
        <v>1019</v>
      </c>
      <c r="F49324" s="86">
        <v>8374075.9413110996</v>
      </c>
    </row>
    <row r="49325" spans="1:6">
      <c r="A49325">
        <v>2040</v>
      </c>
      <c r="B49325" t="s">
        <v>1045</v>
      </c>
      <c r="C49325" t="s">
        <v>1022</v>
      </c>
      <c r="D49325" t="s">
        <v>1017</v>
      </c>
      <c r="E49325" t="s">
        <v>1019</v>
      </c>
      <c r="F49325" s="86">
        <v>8368550.8324112799</v>
      </c>
    </row>
    <row r="49326" spans="1:6">
      <c r="A49326">
        <v>2041</v>
      </c>
      <c r="B49326" t="s">
        <v>1045</v>
      </c>
      <c r="C49326" t="s">
        <v>1022</v>
      </c>
      <c r="D49326" t="s">
        <v>1017</v>
      </c>
      <c r="E49326" t="s">
        <v>1019</v>
      </c>
      <c r="F49326" s="86">
        <v>8293523.6531410897</v>
      </c>
    </row>
    <row r="49327" spans="1:6">
      <c r="A49327">
        <v>2042</v>
      </c>
      <c r="B49327" t="s">
        <v>1045</v>
      </c>
      <c r="C49327" t="s">
        <v>1022</v>
      </c>
      <c r="D49327" t="s">
        <v>1017</v>
      </c>
      <c r="E49327" t="s">
        <v>1019</v>
      </c>
      <c r="F49327" s="86">
        <v>8220635.98900453</v>
      </c>
    </row>
    <row r="49328" spans="1:6">
      <c r="A49328">
        <v>2043</v>
      </c>
      <c r="B49328" t="s">
        <v>1045</v>
      </c>
      <c r="C49328" t="s">
        <v>1022</v>
      </c>
      <c r="D49328" t="s">
        <v>1017</v>
      </c>
      <c r="E49328" t="s">
        <v>1019</v>
      </c>
      <c r="F49328" s="86">
        <v>8150639.64684512</v>
      </c>
    </row>
    <row r="49329" spans="1:6">
      <c r="A49329">
        <v>2044</v>
      </c>
      <c r="B49329" t="s">
        <v>1045</v>
      </c>
      <c r="C49329" t="s">
        <v>1022</v>
      </c>
      <c r="D49329" t="s">
        <v>1017</v>
      </c>
      <c r="E49329" t="s">
        <v>1019</v>
      </c>
      <c r="F49329" s="86">
        <v>8084049.0694102896</v>
      </c>
    </row>
    <row r="49330" spans="1:6">
      <c r="A49330">
        <v>2045</v>
      </c>
      <c r="B49330" t="s">
        <v>1045</v>
      </c>
      <c r="C49330" t="s">
        <v>1022</v>
      </c>
      <c r="D49330" t="s">
        <v>1017</v>
      </c>
      <c r="E49330" t="s">
        <v>1019</v>
      </c>
      <c r="F49330" s="86">
        <v>8020716.1182667604</v>
      </c>
    </row>
    <row r="49331" spans="1:6">
      <c r="A49331">
        <v>2046</v>
      </c>
      <c r="B49331" t="s">
        <v>1045</v>
      </c>
      <c r="C49331" t="s">
        <v>1022</v>
      </c>
      <c r="D49331" t="s">
        <v>1017</v>
      </c>
      <c r="E49331" t="s">
        <v>1019</v>
      </c>
      <c r="F49331" s="86">
        <v>7960246.9022071101</v>
      </c>
    </row>
    <row r="49332" spans="1:6">
      <c r="A49332">
        <v>2047</v>
      </c>
      <c r="B49332" t="s">
        <v>1045</v>
      </c>
      <c r="C49332" t="s">
        <v>1022</v>
      </c>
      <c r="D49332" t="s">
        <v>1017</v>
      </c>
      <c r="E49332" t="s">
        <v>1019</v>
      </c>
      <c r="F49332" s="86">
        <v>7902062.0652761003</v>
      </c>
    </row>
    <row r="49333" spans="1:6">
      <c r="A49333">
        <v>2048</v>
      </c>
      <c r="B49333" t="s">
        <v>1045</v>
      </c>
      <c r="C49333" t="s">
        <v>1022</v>
      </c>
      <c r="D49333" t="s">
        <v>1017</v>
      </c>
      <c r="E49333" t="s">
        <v>1019</v>
      </c>
      <c r="F49333" s="86">
        <v>7845597.2954889201</v>
      </c>
    </row>
    <row r="49334" spans="1:6">
      <c r="A49334">
        <v>2049</v>
      </c>
      <c r="B49334" t="s">
        <v>1045</v>
      </c>
      <c r="C49334" t="s">
        <v>1022</v>
      </c>
      <c r="D49334" t="s">
        <v>1017</v>
      </c>
      <c r="E49334" t="s">
        <v>1019</v>
      </c>
      <c r="F49334" s="86">
        <v>7790489.1292925002</v>
      </c>
    </row>
    <row r="49335" spans="1:6">
      <c r="A49335">
        <v>2050</v>
      </c>
      <c r="B49335" t="s">
        <v>1045</v>
      </c>
      <c r="C49335" t="s">
        <v>1022</v>
      </c>
      <c r="D49335" t="s">
        <v>1017</v>
      </c>
      <c r="E49335" t="s">
        <v>1019</v>
      </c>
      <c r="F49335" s="86">
        <v>7736538.2341670999</v>
      </c>
    </row>
    <row r="49336" spans="1:6">
      <c r="A49336">
        <v>2017</v>
      </c>
      <c r="B49336" t="s">
        <v>1046</v>
      </c>
      <c r="C49336" t="s">
        <v>1022</v>
      </c>
      <c r="D49336" t="s">
        <v>1017</v>
      </c>
      <c r="E49336" t="s">
        <v>1019</v>
      </c>
      <c r="F49336" s="86">
        <v>6000539.51639139</v>
      </c>
    </row>
    <row r="49337" spans="1:6">
      <c r="A49337">
        <v>2018</v>
      </c>
      <c r="B49337" t="s">
        <v>1046</v>
      </c>
      <c r="C49337" t="s">
        <v>1022</v>
      </c>
      <c r="D49337" t="s">
        <v>1017</v>
      </c>
      <c r="E49337" t="s">
        <v>1019</v>
      </c>
      <c r="F49337" s="86">
        <v>5080161.3112784503</v>
      </c>
    </row>
    <row r="49338" spans="1:6">
      <c r="A49338">
        <v>2019</v>
      </c>
      <c r="B49338" t="s">
        <v>1046</v>
      </c>
      <c r="C49338" t="s">
        <v>1022</v>
      </c>
      <c r="D49338" t="s">
        <v>1017</v>
      </c>
      <c r="E49338" t="s">
        <v>1019</v>
      </c>
      <c r="F49338" s="86">
        <v>4768542.0769665604</v>
      </c>
    </row>
    <row r="49339" spans="1:6">
      <c r="A49339">
        <v>2020</v>
      </c>
      <c r="B49339" t="s">
        <v>1046</v>
      </c>
      <c r="C49339" t="s">
        <v>1022</v>
      </c>
      <c r="D49339" t="s">
        <v>1017</v>
      </c>
      <c r="E49339" t="s">
        <v>1019</v>
      </c>
      <c r="F49339" s="86">
        <v>4633339.6727837101</v>
      </c>
    </row>
    <row r="49340" spans="1:6">
      <c r="A49340">
        <v>2021</v>
      </c>
      <c r="B49340" t="s">
        <v>1046</v>
      </c>
      <c r="C49340" t="s">
        <v>1022</v>
      </c>
      <c r="D49340" t="s">
        <v>1017</v>
      </c>
      <c r="E49340" t="s">
        <v>1019</v>
      </c>
      <c r="F49340" s="86">
        <v>4577730.0013128696</v>
      </c>
    </row>
    <row r="49341" spans="1:6">
      <c r="A49341">
        <v>2022</v>
      </c>
      <c r="B49341" t="s">
        <v>1046</v>
      </c>
      <c r="C49341" t="s">
        <v>1022</v>
      </c>
      <c r="D49341" t="s">
        <v>1017</v>
      </c>
      <c r="E49341" t="s">
        <v>1019</v>
      </c>
      <c r="F49341" s="86">
        <v>4543297.0092174001</v>
      </c>
    </row>
    <row r="49342" spans="1:6">
      <c r="A49342">
        <v>2023</v>
      </c>
      <c r="B49342" t="s">
        <v>1046</v>
      </c>
      <c r="C49342" t="s">
        <v>1022</v>
      </c>
      <c r="D49342" t="s">
        <v>1017</v>
      </c>
      <c r="E49342" t="s">
        <v>1019</v>
      </c>
      <c r="F49342" s="86">
        <v>4509946.58289822</v>
      </c>
    </row>
    <row r="49343" spans="1:6">
      <c r="A49343">
        <v>2024</v>
      </c>
      <c r="B49343" t="s">
        <v>1046</v>
      </c>
      <c r="C49343" t="s">
        <v>1022</v>
      </c>
      <c r="D49343" t="s">
        <v>1017</v>
      </c>
      <c r="E49343" t="s">
        <v>1019</v>
      </c>
      <c r="F49343" s="86">
        <v>4481892.7778134001</v>
      </c>
    </row>
    <row r="49344" spans="1:6">
      <c r="A49344">
        <v>2025</v>
      </c>
      <c r="B49344" t="s">
        <v>1046</v>
      </c>
      <c r="C49344" t="s">
        <v>1022</v>
      </c>
      <c r="D49344" t="s">
        <v>1017</v>
      </c>
      <c r="E49344" t="s">
        <v>1019</v>
      </c>
      <c r="F49344" s="86">
        <v>4466195.4445761703</v>
      </c>
    </row>
    <row r="49345" spans="1:6">
      <c r="A49345">
        <v>2026</v>
      </c>
      <c r="B49345" t="s">
        <v>1046</v>
      </c>
      <c r="C49345" t="s">
        <v>1022</v>
      </c>
      <c r="D49345" t="s">
        <v>1017</v>
      </c>
      <c r="E49345" t="s">
        <v>1019</v>
      </c>
      <c r="F49345" s="86">
        <v>4464519.71904762</v>
      </c>
    </row>
    <row r="49346" spans="1:6">
      <c r="A49346">
        <v>2027</v>
      </c>
      <c r="B49346" t="s">
        <v>1046</v>
      </c>
      <c r="C49346" t="s">
        <v>1022</v>
      </c>
      <c r="D49346" t="s">
        <v>1017</v>
      </c>
      <c r="E49346" t="s">
        <v>1019</v>
      </c>
      <c r="F49346" s="86">
        <v>4467537.4028771501</v>
      </c>
    </row>
    <row r="49347" spans="1:6">
      <c r="A49347">
        <v>2028</v>
      </c>
      <c r="B49347" t="s">
        <v>1046</v>
      </c>
      <c r="C49347" t="s">
        <v>1022</v>
      </c>
      <c r="D49347" t="s">
        <v>1017</v>
      </c>
      <c r="E49347" t="s">
        <v>1019</v>
      </c>
      <c r="F49347" s="86">
        <v>4470822.2032061601</v>
      </c>
    </row>
    <row r="49348" spans="1:6">
      <c r="A49348">
        <v>2029</v>
      </c>
      <c r="B49348" t="s">
        <v>1046</v>
      </c>
      <c r="C49348" t="s">
        <v>1022</v>
      </c>
      <c r="D49348" t="s">
        <v>1017</v>
      </c>
      <c r="E49348" t="s">
        <v>1019</v>
      </c>
      <c r="F49348" s="86">
        <v>4474629.6824977901</v>
      </c>
    </row>
    <row r="49349" spans="1:6">
      <c r="A49349">
        <v>2030</v>
      </c>
      <c r="B49349" t="s">
        <v>1046</v>
      </c>
      <c r="C49349" t="s">
        <v>1022</v>
      </c>
      <c r="D49349" t="s">
        <v>1017</v>
      </c>
      <c r="E49349" t="s">
        <v>1019</v>
      </c>
      <c r="F49349" s="86">
        <v>4481363.41880194</v>
      </c>
    </row>
    <row r="49350" spans="1:6">
      <c r="A49350">
        <v>2031</v>
      </c>
      <c r="B49350" t="s">
        <v>1046</v>
      </c>
      <c r="C49350" t="s">
        <v>1022</v>
      </c>
      <c r="D49350" t="s">
        <v>1017</v>
      </c>
      <c r="E49350" t="s">
        <v>1019</v>
      </c>
      <c r="F49350" s="86">
        <v>4494603.5985421902</v>
      </c>
    </row>
    <row r="49351" spans="1:6">
      <c r="A49351">
        <v>2032</v>
      </c>
      <c r="B49351" t="s">
        <v>1046</v>
      </c>
      <c r="C49351" t="s">
        <v>1022</v>
      </c>
      <c r="D49351" t="s">
        <v>1017</v>
      </c>
      <c r="E49351" t="s">
        <v>1019</v>
      </c>
      <c r="F49351" s="86">
        <v>4513827.3308163797</v>
      </c>
    </row>
    <row r="49352" spans="1:6">
      <c r="A49352">
        <v>2033</v>
      </c>
      <c r="B49352" t="s">
        <v>1046</v>
      </c>
      <c r="C49352" t="s">
        <v>1022</v>
      </c>
      <c r="D49352" t="s">
        <v>1017</v>
      </c>
      <c r="E49352" t="s">
        <v>1019</v>
      </c>
      <c r="F49352" s="86">
        <v>4537045.5274570398</v>
      </c>
    </row>
    <row r="49353" spans="1:6">
      <c r="A49353">
        <v>2034</v>
      </c>
      <c r="B49353" t="s">
        <v>1046</v>
      </c>
      <c r="C49353" t="s">
        <v>1022</v>
      </c>
      <c r="D49353" t="s">
        <v>1017</v>
      </c>
      <c r="E49353" t="s">
        <v>1019</v>
      </c>
      <c r="F49353" s="86">
        <v>4562668.8684097501</v>
      </c>
    </row>
    <row r="49354" spans="1:6">
      <c r="A49354">
        <v>2035</v>
      </c>
      <c r="B49354" t="s">
        <v>1046</v>
      </c>
      <c r="C49354" t="s">
        <v>1022</v>
      </c>
      <c r="D49354" t="s">
        <v>1017</v>
      </c>
      <c r="E49354" t="s">
        <v>1019</v>
      </c>
      <c r="F49354" s="86">
        <v>4585742.5281975996</v>
      </c>
    </row>
    <row r="49355" spans="1:6">
      <c r="A49355">
        <v>2036</v>
      </c>
      <c r="B49355" t="s">
        <v>1046</v>
      </c>
      <c r="C49355" t="s">
        <v>1022</v>
      </c>
      <c r="D49355" t="s">
        <v>1017</v>
      </c>
      <c r="E49355" t="s">
        <v>1019</v>
      </c>
      <c r="F49355" s="86">
        <v>4600594.0575382896</v>
      </c>
    </row>
    <row r="49356" spans="1:6">
      <c r="A49356">
        <v>2037</v>
      </c>
      <c r="B49356" t="s">
        <v>1046</v>
      </c>
      <c r="C49356" t="s">
        <v>1022</v>
      </c>
      <c r="D49356" t="s">
        <v>1017</v>
      </c>
      <c r="E49356" t="s">
        <v>1019</v>
      </c>
      <c r="F49356" s="86">
        <v>4613004.5616440503</v>
      </c>
    </row>
    <row r="49357" spans="1:6">
      <c r="A49357">
        <v>2038</v>
      </c>
      <c r="B49357" t="s">
        <v>1046</v>
      </c>
      <c r="C49357" t="s">
        <v>1022</v>
      </c>
      <c r="D49357" t="s">
        <v>1017</v>
      </c>
      <c r="E49357" t="s">
        <v>1019</v>
      </c>
      <c r="F49357" s="86">
        <v>4623916.55275972</v>
      </c>
    </row>
    <row r="49358" spans="1:6">
      <c r="A49358">
        <v>2039</v>
      </c>
      <c r="B49358" t="s">
        <v>1046</v>
      </c>
      <c r="C49358" t="s">
        <v>1022</v>
      </c>
      <c r="D49358" t="s">
        <v>1017</v>
      </c>
      <c r="E49358" t="s">
        <v>1019</v>
      </c>
      <c r="F49358" s="86">
        <v>4633815.9277994903</v>
      </c>
    </row>
    <row r="49359" spans="1:6">
      <c r="A49359">
        <v>2040</v>
      </c>
      <c r="B49359" t="s">
        <v>1046</v>
      </c>
      <c r="C49359" t="s">
        <v>1022</v>
      </c>
      <c r="D49359" t="s">
        <v>1017</v>
      </c>
      <c r="E49359" t="s">
        <v>1019</v>
      </c>
      <c r="F49359" s="86">
        <v>4642956.68741896</v>
      </c>
    </row>
    <row r="49360" spans="1:6">
      <c r="A49360">
        <v>2041</v>
      </c>
      <c r="B49360" t="s">
        <v>1046</v>
      </c>
      <c r="C49360" t="s">
        <v>1022</v>
      </c>
      <c r="D49360" t="s">
        <v>1017</v>
      </c>
      <c r="E49360" t="s">
        <v>1019</v>
      </c>
      <c r="F49360" s="86">
        <v>4633106.5060756197</v>
      </c>
    </row>
    <row r="49361" spans="1:6">
      <c r="A49361">
        <v>2042</v>
      </c>
      <c r="B49361" t="s">
        <v>1046</v>
      </c>
      <c r="C49361" t="s">
        <v>1022</v>
      </c>
      <c r="D49361" t="s">
        <v>1017</v>
      </c>
      <c r="E49361" t="s">
        <v>1019</v>
      </c>
      <c r="F49361" s="86">
        <v>4624288.8007188002</v>
      </c>
    </row>
    <row r="49362" spans="1:6">
      <c r="A49362">
        <v>2043</v>
      </c>
      <c r="B49362" t="s">
        <v>1046</v>
      </c>
      <c r="C49362" t="s">
        <v>1022</v>
      </c>
      <c r="D49362" t="s">
        <v>1017</v>
      </c>
      <c r="E49362" t="s">
        <v>1019</v>
      </c>
      <c r="F49362" s="86">
        <v>4616940.3554341001</v>
      </c>
    </row>
    <row r="49363" spans="1:6">
      <c r="A49363">
        <v>2044</v>
      </c>
      <c r="B49363" t="s">
        <v>1046</v>
      </c>
      <c r="C49363" t="s">
        <v>1022</v>
      </c>
      <c r="D49363" t="s">
        <v>1017</v>
      </c>
      <c r="E49363" t="s">
        <v>1019</v>
      </c>
      <c r="F49363" s="86">
        <v>4611379.3944920301</v>
      </c>
    </row>
    <row r="49364" spans="1:6">
      <c r="A49364">
        <v>2045</v>
      </c>
      <c r="B49364" t="s">
        <v>1046</v>
      </c>
      <c r="C49364" t="s">
        <v>1022</v>
      </c>
      <c r="D49364" t="s">
        <v>1017</v>
      </c>
      <c r="E49364" t="s">
        <v>1019</v>
      </c>
      <c r="F49364" s="86">
        <v>4607556.29135649</v>
      </c>
    </row>
    <row r="49365" spans="1:6">
      <c r="A49365">
        <v>2046</v>
      </c>
      <c r="B49365" t="s">
        <v>1046</v>
      </c>
      <c r="C49365" t="s">
        <v>1022</v>
      </c>
      <c r="D49365" t="s">
        <v>1017</v>
      </c>
      <c r="E49365" t="s">
        <v>1019</v>
      </c>
      <c r="F49365" s="86">
        <v>4605283.6840206599</v>
      </c>
    </row>
    <row r="49366" spans="1:6">
      <c r="A49366">
        <v>2047</v>
      </c>
      <c r="B49366" t="s">
        <v>1046</v>
      </c>
      <c r="C49366" t="s">
        <v>1022</v>
      </c>
      <c r="D49366" t="s">
        <v>1017</v>
      </c>
      <c r="E49366" t="s">
        <v>1019</v>
      </c>
      <c r="F49366" s="86">
        <v>4604261.4304276695</v>
      </c>
    </row>
    <row r="49367" spans="1:6">
      <c r="A49367">
        <v>2048</v>
      </c>
      <c r="B49367" t="s">
        <v>1046</v>
      </c>
      <c r="C49367" t="s">
        <v>1022</v>
      </c>
      <c r="D49367" t="s">
        <v>1017</v>
      </c>
      <c r="E49367" t="s">
        <v>1019</v>
      </c>
      <c r="F49367" s="86">
        <v>4604185.0384406503</v>
      </c>
    </row>
    <row r="49368" spans="1:6">
      <c r="A49368">
        <v>2049</v>
      </c>
      <c r="B49368" t="s">
        <v>1046</v>
      </c>
      <c r="C49368" t="s">
        <v>1022</v>
      </c>
      <c r="D49368" t="s">
        <v>1017</v>
      </c>
      <c r="E49368" t="s">
        <v>1019</v>
      </c>
      <c r="F49368" s="86">
        <v>4604866.3145951303</v>
      </c>
    </row>
    <row r="49369" spans="1:6">
      <c r="A49369">
        <v>2050</v>
      </c>
      <c r="B49369" t="s">
        <v>1046</v>
      </c>
      <c r="C49369" t="s">
        <v>1022</v>
      </c>
      <c r="D49369" t="s">
        <v>1017</v>
      </c>
      <c r="E49369" t="s">
        <v>1019</v>
      </c>
      <c r="F49369" s="86">
        <v>4606214.4795702696</v>
      </c>
    </row>
    <row r="49370" spans="1:6">
      <c r="A49370">
        <v>2017</v>
      </c>
      <c r="B49370" t="s">
        <v>1047</v>
      </c>
      <c r="C49370" t="s">
        <v>1022</v>
      </c>
      <c r="D49370" t="s">
        <v>1017</v>
      </c>
      <c r="E49370" t="s">
        <v>1019</v>
      </c>
      <c r="F49370" s="86">
        <v>3241826.1722629201</v>
      </c>
    </row>
    <row r="49371" spans="1:6">
      <c r="A49371">
        <v>2018</v>
      </c>
      <c r="B49371" t="s">
        <v>1047</v>
      </c>
      <c r="C49371" t="s">
        <v>1022</v>
      </c>
      <c r="D49371" t="s">
        <v>1017</v>
      </c>
      <c r="E49371" t="s">
        <v>1019</v>
      </c>
      <c r="F49371" s="86">
        <v>2541297.7893281202</v>
      </c>
    </row>
    <row r="49372" spans="1:6">
      <c r="A49372">
        <v>2019</v>
      </c>
      <c r="B49372" t="s">
        <v>1047</v>
      </c>
      <c r="C49372" t="s">
        <v>1022</v>
      </c>
      <c r="D49372" t="s">
        <v>1017</v>
      </c>
      <c r="E49372" t="s">
        <v>1019</v>
      </c>
      <c r="F49372" s="86">
        <v>2317517.9008829901</v>
      </c>
    </row>
    <row r="49373" spans="1:6">
      <c r="A49373">
        <v>2020</v>
      </c>
      <c r="B49373" t="s">
        <v>1047</v>
      </c>
      <c r="C49373" t="s">
        <v>1022</v>
      </c>
      <c r="D49373" t="s">
        <v>1017</v>
      </c>
      <c r="E49373" t="s">
        <v>1019</v>
      </c>
      <c r="F49373" s="86">
        <v>2231042.8682279699</v>
      </c>
    </row>
    <row r="49374" spans="1:6">
      <c r="A49374">
        <v>2021</v>
      </c>
      <c r="B49374" t="s">
        <v>1047</v>
      </c>
      <c r="C49374" t="s">
        <v>1022</v>
      </c>
      <c r="D49374" t="s">
        <v>1017</v>
      </c>
      <c r="E49374" t="s">
        <v>1019</v>
      </c>
      <c r="F49374" s="86">
        <v>2205546.4088282501</v>
      </c>
    </row>
    <row r="49375" spans="1:6">
      <c r="A49375">
        <v>2022</v>
      </c>
      <c r="B49375" t="s">
        <v>1047</v>
      </c>
      <c r="C49375" t="s">
        <v>1022</v>
      </c>
      <c r="D49375" t="s">
        <v>1017</v>
      </c>
      <c r="E49375" t="s">
        <v>1019</v>
      </c>
      <c r="F49375" s="86">
        <v>2197505.7324311598</v>
      </c>
    </row>
    <row r="49376" spans="1:6">
      <c r="A49376">
        <v>2023</v>
      </c>
      <c r="B49376" t="s">
        <v>1047</v>
      </c>
      <c r="C49376" t="s">
        <v>1022</v>
      </c>
      <c r="D49376" t="s">
        <v>1017</v>
      </c>
      <c r="E49376" t="s">
        <v>1019</v>
      </c>
      <c r="F49376" s="86">
        <v>2189893.9869791502</v>
      </c>
    </row>
    <row r="49377" spans="1:6">
      <c r="A49377">
        <v>2024</v>
      </c>
      <c r="B49377" t="s">
        <v>1047</v>
      </c>
      <c r="C49377" t="s">
        <v>1022</v>
      </c>
      <c r="D49377" t="s">
        <v>1017</v>
      </c>
      <c r="E49377" t="s">
        <v>1019</v>
      </c>
      <c r="F49377" s="86">
        <v>2184304.9483098998</v>
      </c>
    </row>
    <row r="49378" spans="1:6">
      <c r="A49378">
        <v>2025</v>
      </c>
      <c r="B49378" t="s">
        <v>1047</v>
      </c>
      <c r="C49378" t="s">
        <v>1022</v>
      </c>
      <c r="D49378" t="s">
        <v>1017</v>
      </c>
      <c r="E49378" t="s">
        <v>1019</v>
      </c>
      <c r="F49378" s="86">
        <v>2183551.4108247501</v>
      </c>
    </row>
    <row r="49379" spans="1:6">
      <c r="A49379">
        <v>2026</v>
      </c>
      <c r="B49379" t="s">
        <v>1047</v>
      </c>
      <c r="C49379" t="s">
        <v>1022</v>
      </c>
      <c r="D49379" t="s">
        <v>1017</v>
      </c>
      <c r="E49379" t="s">
        <v>1019</v>
      </c>
      <c r="F49379" s="86">
        <v>2188414.8105317201</v>
      </c>
    </row>
    <row r="49380" spans="1:6">
      <c r="A49380">
        <v>2027</v>
      </c>
      <c r="B49380" t="s">
        <v>1047</v>
      </c>
      <c r="C49380" t="s">
        <v>1022</v>
      </c>
      <c r="D49380" t="s">
        <v>1017</v>
      </c>
      <c r="E49380" t="s">
        <v>1019</v>
      </c>
      <c r="F49380" s="86">
        <v>2194396.9804348699</v>
      </c>
    </row>
    <row r="49381" spans="1:6">
      <c r="A49381">
        <v>2028</v>
      </c>
      <c r="B49381" t="s">
        <v>1047</v>
      </c>
      <c r="C49381" t="s">
        <v>1022</v>
      </c>
      <c r="D49381" t="s">
        <v>1017</v>
      </c>
      <c r="E49381" t="s">
        <v>1019</v>
      </c>
      <c r="F49381" s="86">
        <v>2199659.7371067102</v>
      </c>
    </row>
    <row r="49382" spans="1:6">
      <c r="A49382">
        <v>2029</v>
      </c>
      <c r="B49382" t="s">
        <v>1047</v>
      </c>
      <c r="C49382" t="s">
        <v>1022</v>
      </c>
      <c r="D49382" t="s">
        <v>1017</v>
      </c>
      <c r="E49382" t="s">
        <v>1019</v>
      </c>
      <c r="F49382" s="86">
        <v>2203741.5468335301</v>
      </c>
    </row>
    <row r="49383" spans="1:6">
      <c r="A49383">
        <v>2030</v>
      </c>
      <c r="B49383" t="s">
        <v>1047</v>
      </c>
      <c r="C49383" t="s">
        <v>1022</v>
      </c>
      <c r="D49383" t="s">
        <v>1017</v>
      </c>
      <c r="E49383" t="s">
        <v>1019</v>
      </c>
      <c r="F49383" s="86">
        <v>2210299.9742292999</v>
      </c>
    </row>
    <row r="49384" spans="1:6">
      <c r="A49384">
        <v>2031</v>
      </c>
      <c r="B49384" t="s">
        <v>1047</v>
      </c>
      <c r="C49384" t="s">
        <v>1022</v>
      </c>
      <c r="D49384" t="s">
        <v>1017</v>
      </c>
      <c r="E49384" t="s">
        <v>1019</v>
      </c>
      <c r="F49384" s="86">
        <v>2219413.5873668999</v>
      </c>
    </row>
    <row r="49385" spans="1:6">
      <c r="A49385">
        <v>2032</v>
      </c>
      <c r="B49385" t="s">
        <v>1047</v>
      </c>
      <c r="C49385" t="s">
        <v>1022</v>
      </c>
      <c r="D49385" t="s">
        <v>1017</v>
      </c>
      <c r="E49385" t="s">
        <v>1019</v>
      </c>
      <c r="F49385" s="86">
        <v>2231990.1877900702</v>
      </c>
    </row>
    <row r="49386" spans="1:6">
      <c r="A49386">
        <v>2033</v>
      </c>
      <c r="B49386" t="s">
        <v>1047</v>
      </c>
      <c r="C49386" t="s">
        <v>1022</v>
      </c>
      <c r="D49386" t="s">
        <v>1017</v>
      </c>
      <c r="E49386" t="s">
        <v>1019</v>
      </c>
      <c r="F49386" s="86">
        <v>2246985.0041658701</v>
      </c>
    </row>
    <row r="49387" spans="1:6">
      <c r="A49387">
        <v>2034</v>
      </c>
      <c r="B49387" t="s">
        <v>1047</v>
      </c>
      <c r="C49387" t="s">
        <v>1022</v>
      </c>
      <c r="D49387" t="s">
        <v>1017</v>
      </c>
      <c r="E49387" t="s">
        <v>1019</v>
      </c>
      <c r="F49387" s="86">
        <v>2262534.21307649</v>
      </c>
    </row>
    <row r="49388" spans="1:6">
      <c r="A49388">
        <v>2035</v>
      </c>
      <c r="B49388" t="s">
        <v>1047</v>
      </c>
      <c r="C49388" t="s">
        <v>1022</v>
      </c>
      <c r="D49388" t="s">
        <v>1017</v>
      </c>
      <c r="E49388" t="s">
        <v>1019</v>
      </c>
      <c r="F49388" s="86">
        <v>2277787.0095889801</v>
      </c>
    </row>
    <row r="49389" spans="1:6">
      <c r="A49389">
        <v>2036</v>
      </c>
      <c r="B49389" t="s">
        <v>1047</v>
      </c>
      <c r="C49389" t="s">
        <v>1022</v>
      </c>
      <c r="D49389" t="s">
        <v>1017</v>
      </c>
      <c r="E49389" t="s">
        <v>1019</v>
      </c>
      <c r="F49389" s="86">
        <v>2291037.7412861302</v>
      </c>
    </row>
    <row r="49390" spans="1:6">
      <c r="A49390">
        <v>2037</v>
      </c>
      <c r="B49390" t="s">
        <v>1047</v>
      </c>
      <c r="C49390" t="s">
        <v>1022</v>
      </c>
      <c r="D49390" t="s">
        <v>1017</v>
      </c>
      <c r="E49390" t="s">
        <v>1019</v>
      </c>
      <c r="F49390" s="86">
        <v>2302686.1494479598</v>
      </c>
    </row>
    <row r="49391" spans="1:6">
      <c r="A49391">
        <v>2038</v>
      </c>
      <c r="B49391" t="s">
        <v>1047</v>
      </c>
      <c r="C49391" t="s">
        <v>1022</v>
      </c>
      <c r="D49391" t="s">
        <v>1017</v>
      </c>
      <c r="E49391" t="s">
        <v>1019</v>
      </c>
      <c r="F49391" s="86">
        <v>2313157.5655108201</v>
      </c>
    </row>
    <row r="49392" spans="1:6">
      <c r="A49392">
        <v>2039</v>
      </c>
      <c r="B49392" t="s">
        <v>1047</v>
      </c>
      <c r="C49392" t="s">
        <v>1022</v>
      </c>
      <c r="D49392" t="s">
        <v>1017</v>
      </c>
      <c r="E49392" t="s">
        <v>1019</v>
      </c>
      <c r="F49392" s="86">
        <v>2322746.2714628698</v>
      </c>
    </row>
    <row r="49393" spans="1:6">
      <c r="A49393">
        <v>2040</v>
      </c>
      <c r="B49393" t="s">
        <v>1047</v>
      </c>
      <c r="C49393" t="s">
        <v>1022</v>
      </c>
      <c r="D49393" t="s">
        <v>1017</v>
      </c>
      <c r="E49393" t="s">
        <v>1019</v>
      </c>
      <c r="F49393" s="86">
        <v>2331721.9333505901</v>
      </c>
    </row>
    <row r="49394" spans="1:6">
      <c r="A49394">
        <v>2041</v>
      </c>
      <c r="B49394" t="s">
        <v>1047</v>
      </c>
      <c r="C49394" t="s">
        <v>1022</v>
      </c>
      <c r="D49394" t="s">
        <v>1017</v>
      </c>
      <c r="E49394" t="s">
        <v>1019</v>
      </c>
      <c r="F49394" s="86">
        <v>2331906.92418312</v>
      </c>
    </row>
    <row r="49395" spans="1:6">
      <c r="A49395">
        <v>2042</v>
      </c>
      <c r="B49395" t="s">
        <v>1047</v>
      </c>
      <c r="C49395" t="s">
        <v>1022</v>
      </c>
      <c r="D49395" t="s">
        <v>1017</v>
      </c>
      <c r="E49395" t="s">
        <v>1019</v>
      </c>
      <c r="F49395" s="86">
        <v>2332586.7023343202</v>
      </c>
    </row>
    <row r="49396" spans="1:6">
      <c r="A49396">
        <v>2043</v>
      </c>
      <c r="B49396" t="s">
        <v>1047</v>
      </c>
      <c r="C49396" t="s">
        <v>1022</v>
      </c>
      <c r="D49396" t="s">
        <v>1017</v>
      </c>
      <c r="E49396" t="s">
        <v>1019</v>
      </c>
      <c r="F49396" s="86">
        <v>2334050.2076991298</v>
      </c>
    </row>
    <row r="49397" spans="1:6">
      <c r="A49397">
        <v>2044</v>
      </c>
      <c r="B49397" t="s">
        <v>1047</v>
      </c>
      <c r="C49397" t="s">
        <v>1022</v>
      </c>
      <c r="D49397" t="s">
        <v>1017</v>
      </c>
      <c r="E49397" t="s">
        <v>1019</v>
      </c>
      <c r="F49397" s="86">
        <v>2336488.9321580799</v>
      </c>
    </row>
    <row r="49398" spans="1:6">
      <c r="A49398">
        <v>2045</v>
      </c>
      <c r="B49398" t="s">
        <v>1047</v>
      </c>
      <c r="C49398" t="s">
        <v>1022</v>
      </c>
      <c r="D49398" t="s">
        <v>1017</v>
      </c>
      <c r="E49398" t="s">
        <v>1019</v>
      </c>
      <c r="F49398" s="86">
        <v>2339848.9019554099</v>
      </c>
    </row>
    <row r="49399" spans="1:6">
      <c r="A49399">
        <v>2046</v>
      </c>
      <c r="B49399" t="s">
        <v>1047</v>
      </c>
      <c r="C49399" t="s">
        <v>1022</v>
      </c>
      <c r="D49399" t="s">
        <v>1017</v>
      </c>
      <c r="E49399" t="s">
        <v>1019</v>
      </c>
      <c r="F49399" s="86">
        <v>2344004.4535267199</v>
      </c>
    </row>
    <row r="49400" spans="1:6">
      <c r="A49400">
        <v>2047</v>
      </c>
      <c r="B49400" t="s">
        <v>1047</v>
      </c>
      <c r="C49400" t="s">
        <v>1022</v>
      </c>
      <c r="D49400" t="s">
        <v>1017</v>
      </c>
      <c r="E49400" t="s">
        <v>1019</v>
      </c>
      <c r="F49400" s="86">
        <v>2348769.15946437</v>
      </c>
    </row>
    <row r="49401" spans="1:6">
      <c r="A49401">
        <v>2048</v>
      </c>
      <c r="B49401" t="s">
        <v>1047</v>
      </c>
      <c r="C49401" t="s">
        <v>1022</v>
      </c>
      <c r="D49401" t="s">
        <v>1017</v>
      </c>
      <c r="E49401" t="s">
        <v>1019</v>
      </c>
      <c r="F49401" s="86">
        <v>2353949.7746284599</v>
      </c>
    </row>
    <row r="49402" spans="1:6">
      <c r="A49402">
        <v>2049</v>
      </c>
      <c r="B49402" t="s">
        <v>1047</v>
      </c>
      <c r="C49402" t="s">
        <v>1022</v>
      </c>
      <c r="D49402" t="s">
        <v>1017</v>
      </c>
      <c r="E49402" t="s">
        <v>1019</v>
      </c>
      <c r="F49402" s="86">
        <v>2359424.8825221201</v>
      </c>
    </row>
    <row r="49403" spans="1:6">
      <c r="A49403">
        <v>2050</v>
      </c>
      <c r="B49403" t="s">
        <v>1047</v>
      </c>
      <c r="C49403" t="s">
        <v>1022</v>
      </c>
      <c r="D49403" t="s">
        <v>1017</v>
      </c>
      <c r="E49403" t="s">
        <v>1019</v>
      </c>
      <c r="F49403" s="86">
        <v>2365136.4631552501</v>
      </c>
    </row>
    <row r="49404" spans="1:6">
      <c r="A49404">
        <v>2017</v>
      </c>
      <c r="B49404" t="s">
        <v>1048</v>
      </c>
      <c r="C49404" t="s">
        <v>1022</v>
      </c>
      <c r="D49404" t="s">
        <v>1017</v>
      </c>
      <c r="E49404" t="s">
        <v>1019</v>
      </c>
      <c r="F49404" s="86">
        <v>6934999.4149476103</v>
      </c>
    </row>
    <row r="49405" spans="1:6">
      <c r="A49405">
        <v>2018</v>
      </c>
      <c r="B49405" t="s">
        <v>1048</v>
      </c>
      <c r="C49405" t="s">
        <v>1022</v>
      </c>
      <c r="D49405" t="s">
        <v>1017</v>
      </c>
      <c r="E49405" t="s">
        <v>1019</v>
      </c>
      <c r="F49405" s="86">
        <v>5871291.3439394701</v>
      </c>
    </row>
    <row r="49406" spans="1:6">
      <c r="A49406">
        <v>2019</v>
      </c>
      <c r="B49406" t="s">
        <v>1048</v>
      </c>
      <c r="C49406" t="s">
        <v>1022</v>
      </c>
      <c r="D49406" t="s">
        <v>1017</v>
      </c>
      <c r="E49406" t="s">
        <v>1019</v>
      </c>
      <c r="F49406" s="86">
        <v>5511143.86024471</v>
      </c>
    </row>
    <row r="49407" spans="1:6">
      <c r="A49407">
        <v>2020</v>
      </c>
      <c r="B49407" t="s">
        <v>1048</v>
      </c>
      <c r="C49407" t="s">
        <v>1022</v>
      </c>
      <c r="D49407" t="s">
        <v>1017</v>
      </c>
      <c r="E49407" t="s">
        <v>1019</v>
      </c>
      <c r="F49407" s="86">
        <v>5354886.4784965701</v>
      </c>
    </row>
    <row r="49408" spans="1:6">
      <c r="A49408">
        <v>2021</v>
      </c>
      <c r="B49408" t="s">
        <v>1048</v>
      </c>
      <c r="C49408" t="s">
        <v>1022</v>
      </c>
      <c r="D49408" t="s">
        <v>1017</v>
      </c>
      <c r="E49408" t="s">
        <v>1019</v>
      </c>
      <c r="F49408" s="86">
        <v>5290616.7510725204</v>
      </c>
    </row>
    <row r="49409" spans="1:6">
      <c r="A49409">
        <v>2022</v>
      </c>
      <c r="B49409" t="s">
        <v>1048</v>
      </c>
      <c r="C49409" t="s">
        <v>1022</v>
      </c>
      <c r="D49409" t="s">
        <v>1017</v>
      </c>
      <c r="E49409" t="s">
        <v>1019</v>
      </c>
      <c r="F49409" s="86">
        <v>5250821.5327617899</v>
      </c>
    </row>
    <row r="49410" spans="1:6">
      <c r="A49410">
        <v>2023</v>
      </c>
      <c r="B49410" t="s">
        <v>1048</v>
      </c>
      <c r="C49410" t="s">
        <v>1022</v>
      </c>
      <c r="D49410" t="s">
        <v>1017</v>
      </c>
      <c r="E49410" t="s">
        <v>1019</v>
      </c>
      <c r="F49410" s="86">
        <v>5212277.4674523296</v>
      </c>
    </row>
    <row r="49411" spans="1:6">
      <c r="A49411">
        <v>2024</v>
      </c>
      <c r="B49411" t="s">
        <v>1048</v>
      </c>
      <c r="C49411" t="s">
        <v>1022</v>
      </c>
      <c r="D49411" t="s">
        <v>1017</v>
      </c>
      <c r="E49411" t="s">
        <v>1019</v>
      </c>
      <c r="F49411" s="86">
        <v>5179854.8625650797</v>
      </c>
    </row>
    <row r="49412" spans="1:6">
      <c r="A49412">
        <v>2025</v>
      </c>
      <c r="B49412" t="s">
        <v>1048</v>
      </c>
      <c r="C49412" t="s">
        <v>1022</v>
      </c>
      <c r="D49412" t="s">
        <v>1017</v>
      </c>
      <c r="E49412" t="s">
        <v>1019</v>
      </c>
      <c r="F49412" s="86">
        <v>5161712.9944015499</v>
      </c>
    </row>
    <row r="49413" spans="1:6">
      <c r="A49413">
        <v>2026</v>
      </c>
      <c r="B49413" t="s">
        <v>1048</v>
      </c>
      <c r="C49413" t="s">
        <v>1022</v>
      </c>
      <c r="D49413" t="s">
        <v>1017</v>
      </c>
      <c r="E49413" t="s">
        <v>1019</v>
      </c>
      <c r="F49413" s="86">
        <v>5159776.3092870899</v>
      </c>
    </row>
    <row r="49414" spans="1:6">
      <c r="A49414">
        <v>2027</v>
      </c>
      <c r="B49414" t="s">
        <v>1048</v>
      </c>
      <c r="C49414" t="s">
        <v>1022</v>
      </c>
      <c r="D49414" t="s">
        <v>1017</v>
      </c>
      <c r="E49414" t="s">
        <v>1019</v>
      </c>
      <c r="F49414" s="86">
        <v>5163263.93494727</v>
      </c>
    </row>
    <row r="49415" spans="1:6">
      <c r="A49415">
        <v>2028</v>
      </c>
      <c r="B49415" t="s">
        <v>1048</v>
      </c>
      <c r="C49415" t="s">
        <v>1022</v>
      </c>
      <c r="D49415" t="s">
        <v>1017</v>
      </c>
      <c r="E49415" t="s">
        <v>1019</v>
      </c>
      <c r="F49415" s="86">
        <v>5167060.2749759797</v>
      </c>
    </row>
    <row r="49416" spans="1:6">
      <c r="A49416">
        <v>2029</v>
      </c>
      <c r="B49416" t="s">
        <v>1048</v>
      </c>
      <c r="C49416" t="s">
        <v>1022</v>
      </c>
      <c r="D49416" t="s">
        <v>1017</v>
      </c>
      <c r="E49416" t="s">
        <v>1019</v>
      </c>
      <c r="F49416" s="86">
        <v>5171460.6904032603</v>
      </c>
    </row>
    <row r="49417" spans="1:6">
      <c r="A49417">
        <v>2030</v>
      </c>
      <c r="B49417" t="s">
        <v>1048</v>
      </c>
      <c r="C49417" t="s">
        <v>1022</v>
      </c>
      <c r="D49417" t="s">
        <v>1017</v>
      </c>
      <c r="E49417" t="s">
        <v>1019</v>
      </c>
      <c r="F49417" s="86">
        <v>5179243.0668382598</v>
      </c>
    </row>
    <row r="49418" spans="1:6">
      <c r="A49418">
        <v>2031</v>
      </c>
      <c r="B49418" t="s">
        <v>1048</v>
      </c>
      <c r="C49418" t="s">
        <v>1022</v>
      </c>
      <c r="D49418" t="s">
        <v>1017</v>
      </c>
      <c r="E49418" t="s">
        <v>1019</v>
      </c>
      <c r="F49418" s="86">
        <v>5194545.1306779496</v>
      </c>
    </row>
    <row r="49419" spans="1:6">
      <c r="A49419">
        <v>2032</v>
      </c>
      <c r="B49419" t="s">
        <v>1048</v>
      </c>
      <c r="C49419" t="s">
        <v>1022</v>
      </c>
      <c r="D49419" t="s">
        <v>1017</v>
      </c>
      <c r="E49419" t="s">
        <v>1019</v>
      </c>
      <c r="F49419" s="86">
        <v>5216762.56157903</v>
      </c>
    </row>
    <row r="49420" spans="1:6">
      <c r="A49420">
        <v>2033</v>
      </c>
      <c r="B49420" t="s">
        <v>1048</v>
      </c>
      <c r="C49420" t="s">
        <v>1022</v>
      </c>
      <c r="D49420" t="s">
        <v>1017</v>
      </c>
      <c r="E49420" t="s">
        <v>1019</v>
      </c>
      <c r="F49420" s="86">
        <v>5243596.5120395301</v>
      </c>
    </row>
    <row r="49421" spans="1:6">
      <c r="A49421">
        <v>2034</v>
      </c>
      <c r="B49421" t="s">
        <v>1048</v>
      </c>
      <c r="C49421" t="s">
        <v>1022</v>
      </c>
      <c r="D49421" t="s">
        <v>1017</v>
      </c>
      <c r="E49421" t="s">
        <v>1019</v>
      </c>
      <c r="F49421" s="86">
        <v>5273210.1582842804</v>
      </c>
    </row>
    <row r="49422" spans="1:6">
      <c r="A49422">
        <v>2035</v>
      </c>
      <c r="B49422" t="s">
        <v>1048</v>
      </c>
      <c r="C49422" t="s">
        <v>1022</v>
      </c>
      <c r="D49422" t="s">
        <v>1017</v>
      </c>
      <c r="E49422" t="s">
        <v>1019</v>
      </c>
      <c r="F49422" s="86">
        <v>5299877.0632671202</v>
      </c>
    </row>
    <row r="49423" spans="1:6">
      <c r="A49423">
        <v>2036</v>
      </c>
      <c r="B49423" t="s">
        <v>1048</v>
      </c>
      <c r="C49423" t="s">
        <v>1022</v>
      </c>
      <c r="D49423" t="s">
        <v>1017</v>
      </c>
      <c r="E49423" t="s">
        <v>1019</v>
      </c>
      <c r="F49423" s="86">
        <v>5317041.4110740898</v>
      </c>
    </row>
    <row r="49424" spans="1:6">
      <c r="A49424">
        <v>2037</v>
      </c>
      <c r="B49424" t="s">
        <v>1048</v>
      </c>
      <c r="C49424" t="s">
        <v>1022</v>
      </c>
      <c r="D49424" t="s">
        <v>1017</v>
      </c>
      <c r="E49424" t="s">
        <v>1019</v>
      </c>
      <c r="F49424" s="86">
        <v>5331384.5944624403</v>
      </c>
    </row>
    <row r="49425" spans="1:6">
      <c r="A49425">
        <v>2038</v>
      </c>
      <c r="B49425" t="s">
        <v>1048</v>
      </c>
      <c r="C49425" t="s">
        <v>1022</v>
      </c>
      <c r="D49425" t="s">
        <v>1017</v>
      </c>
      <c r="E49425" t="s">
        <v>1019</v>
      </c>
      <c r="F49425" s="86">
        <v>5343995.9024617299</v>
      </c>
    </row>
    <row r="49426" spans="1:6">
      <c r="A49426">
        <v>2039</v>
      </c>
      <c r="B49426" t="s">
        <v>1048</v>
      </c>
      <c r="C49426" t="s">
        <v>1022</v>
      </c>
      <c r="D49426" t="s">
        <v>1017</v>
      </c>
      <c r="E49426" t="s">
        <v>1019</v>
      </c>
      <c r="F49426" s="86">
        <v>5355436.9003789304</v>
      </c>
    </row>
    <row r="49427" spans="1:6">
      <c r="A49427">
        <v>2040</v>
      </c>
      <c r="B49427" t="s">
        <v>1048</v>
      </c>
      <c r="C49427" t="s">
        <v>1022</v>
      </c>
      <c r="D49427" t="s">
        <v>1017</v>
      </c>
      <c r="E49427" t="s">
        <v>1019</v>
      </c>
      <c r="F49427" s="86">
        <v>5366001.1442173496</v>
      </c>
    </row>
    <row r="49428" spans="1:6">
      <c r="A49428">
        <v>2041</v>
      </c>
      <c r="B49428" t="s">
        <v>1048</v>
      </c>
      <c r="C49428" t="s">
        <v>1022</v>
      </c>
      <c r="D49428" t="s">
        <v>1017</v>
      </c>
      <c r="E49428" t="s">
        <v>1019</v>
      </c>
      <c r="F49428" s="86">
        <v>5354617.00089713</v>
      </c>
    </row>
    <row r="49429" spans="1:6">
      <c r="A49429">
        <v>2042</v>
      </c>
      <c r="B49429" t="s">
        <v>1048</v>
      </c>
      <c r="C49429" t="s">
        <v>1022</v>
      </c>
      <c r="D49429" t="s">
        <v>1017</v>
      </c>
      <c r="E49429" t="s">
        <v>1019</v>
      </c>
      <c r="F49429" s="86">
        <v>5344426.1203398602</v>
      </c>
    </row>
    <row r="49430" spans="1:6">
      <c r="A49430">
        <v>2043</v>
      </c>
      <c r="B49430" t="s">
        <v>1048</v>
      </c>
      <c r="C49430" t="s">
        <v>1022</v>
      </c>
      <c r="D49430" t="s">
        <v>1017</v>
      </c>
      <c r="E49430" t="s">
        <v>1019</v>
      </c>
      <c r="F49430" s="86">
        <v>5335933.3067168603</v>
      </c>
    </row>
    <row r="49431" spans="1:6">
      <c r="A49431">
        <v>2044</v>
      </c>
      <c r="B49431" t="s">
        <v>1048</v>
      </c>
      <c r="C49431" t="s">
        <v>1022</v>
      </c>
      <c r="D49431" t="s">
        <v>1017</v>
      </c>
      <c r="E49431" t="s">
        <v>1019</v>
      </c>
      <c r="F49431" s="86">
        <v>5329506.3411457799</v>
      </c>
    </row>
    <row r="49432" spans="1:6">
      <c r="A49432">
        <v>2045</v>
      </c>
      <c r="B49432" t="s">
        <v>1048</v>
      </c>
      <c r="C49432" t="s">
        <v>1022</v>
      </c>
      <c r="D49432" t="s">
        <v>1017</v>
      </c>
      <c r="E49432" t="s">
        <v>1019</v>
      </c>
      <c r="F49432" s="86">
        <v>5325087.8687841101</v>
      </c>
    </row>
    <row r="49433" spans="1:6">
      <c r="A49433">
        <v>2046</v>
      </c>
      <c r="B49433" t="s">
        <v>1048</v>
      </c>
      <c r="C49433" t="s">
        <v>1022</v>
      </c>
      <c r="D49433" t="s">
        <v>1017</v>
      </c>
      <c r="E49433" t="s">
        <v>1019</v>
      </c>
      <c r="F49433" s="86">
        <v>5322461.3498683805</v>
      </c>
    </row>
    <row r="49434" spans="1:6">
      <c r="A49434">
        <v>2047</v>
      </c>
      <c r="B49434" t="s">
        <v>1048</v>
      </c>
      <c r="C49434" t="s">
        <v>1022</v>
      </c>
      <c r="D49434" t="s">
        <v>1017</v>
      </c>
      <c r="E49434" t="s">
        <v>1019</v>
      </c>
      <c r="F49434" s="86">
        <v>5321279.9014252899</v>
      </c>
    </row>
    <row r="49435" spans="1:6">
      <c r="A49435">
        <v>2048</v>
      </c>
      <c r="B49435" t="s">
        <v>1048</v>
      </c>
      <c r="C49435" t="s">
        <v>1022</v>
      </c>
      <c r="D49435" t="s">
        <v>1017</v>
      </c>
      <c r="E49435" t="s">
        <v>1019</v>
      </c>
      <c r="F49435" s="86">
        <v>5321191.6129665896</v>
      </c>
    </row>
    <row r="49436" spans="1:6">
      <c r="A49436">
        <v>2049</v>
      </c>
      <c r="B49436" t="s">
        <v>1048</v>
      </c>
      <c r="C49436" t="s">
        <v>1022</v>
      </c>
      <c r="D49436" t="s">
        <v>1017</v>
      </c>
      <c r="E49436" t="s">
        <v>1019</v>
      </c>
      <c r="F49436" s="86">
        <v>5321978.9837888004</v>
      </c>
    </row>
    <row r="49437" spans="1:6">
      <c r="A49437">
        <v>2050</v>
      </c>
      <c r="B49437" t="s">
        <v>1048</v>
      </c>
      <c r="C49437" t="s">
        <v>1022</v>
      </c>
      <c r="D49437" t="s">
        <v>1017</v>
      </c>
      <c r="E49437" t="s">
        <v>1019</v>
      </c>
      <c r="F49437" s="86">
        <v>5323537.0975697897</v>
      </c>
    </row>
    <row r="49438" spans="1:6">
      <c r="A49438">
        <v>2017</v>
      </c>
      <c r="B49438" t="s">
        <v>1049</v>
      </c>
      <c r="C49438" t="s">
        <v>1022</v>
      </c>
      <c r="D49438" t="s">
        <v>1017</v>
      </c>
      <c r="E49438" t="s">
        <v>1019</v>
      </c>
      <c r="F49438" s="86">
        <v>1269761.6554397901</v>
      </c>
    </row>
    <row r="49439" spans="1:6">
      <c r="A49439">
        <v>2018</v>
      </c>
      <c r="B49439" t="s">
        <v>1049</v>
      </c>
      <c r="C49439" t="s">
        <v>1022</v>
      </c>
      <c r="D49439" t="s">
        <v>1017</v>
      </c>
      <c r="E49439" t="s">
        <v>1019</v>
      </c>
      <c r="F49439" s="86">
        <v>1089666.2303337599</v>
      </c>
    </row>
    <row r="49440" spans="1:6">
      <c r="A49440">
        <v>2019</v>
      </c>
      <c r="B49440" t="s">
        <v>1049</v>
      </c>
      <c r="C49440" t="s">
        <v>1022</v>
      </c>
      <c r="D49440" t="s">
        <v>1017</v>
      </c>
      <c r="E49440" t="s">
        <v>1019</v>
      </c>
      <c r="F49440" s="86">
        <v>1035942.62108827</v>
      </c>
    </row>
    <row r="49441" spans="1:6">
      <c r="A49441">
        <v>2020</v>
      </c>
      <c r="B49441" t="s">
        <v>1049</v>
      </c>
      <c r="C49441" t="s">
        <v>1022</v>
      </c>
      <c r="D49441" t="s">
        <v>1017</v>
      </c>
      <c r="E49441" t="s">
        <v>1019</v>
      </c>
      <c r="F49441" s="86">
        <v>1019438.88258671</v>
      </c>
    </row>
    <row r="49442" spans="1:6">
      <c r="A49442">
        <v>2021</v>
      </c>
      <c r="B49442" t="s">
        <v>1049</v>
      </c>
      <c r="C49442" t="s">
        <v>1022</v>
      </c>
      <c r="D49442" t="s">
        <v>1017</v>
      </c>
      <c r="E49442" t="s">
        <v>1019</v>
      </c>
      <c r="F49442" s="86">
        <v>1019641.97486855</v>
      </c>
    </row>
    <row r="49443" spans="1:6">
      <c r="A49443">
        <v>2022</v>
      </c>
      <c r="B49443" t="s">
        <v>1049</v>
      </c>
      <c r="C49443" t="s">
        <v>1022</v>
      </c>
      <c r="D49443" t="s">
        <v>1017</v>
      </c>
      <c r="E49443" t="s">
        <v>1019</v>
      </c>
      <c r="F49443" s="86">
        <v>1024886.70356103</v>
      </c>
    </row>
    <row r="49444" spans="1:6">
      <c r="A49444">
        <v>2023</v>
      </c>
      <c r="B49444" t="s">
        <v>1049</v>
      </c>
      <c r="C49444" t="s">
        <v>1022</v>
      </c>
      <c r="D49444" t="s">
        <v>1017</v>
      </c>
      <c r="E49444" t="s">
        <v>1019</v>
      </c>
      <c r="F49444" s="86">
        <v>1030901.5503451</v>
      </c>
    </row>
    <row r="49445" spans="1:6">
      <c r="A49445">
        <v>2024</v>
      </c>
      <c r="B49445" t="s">
        <v>1049</v>
      </c>
      <c r="C49445" t="s">
        <v>1022</v>
      </c>
      <c r="D49445" t="s">
        <v>1017</v>
      </c>
      <c r="E49445" t="s">
        <v>1019</v>
      </c>
      <c r="F49445" s="86">
        <v>1037556.52350939</v>
      </c>
    </row>
    <row r="49446" spans="1:6">
      <c r="A49446">
        <v>2025</v>
      </c>
      <c r="B49446" t="s">
        <v>1049</v>
      </c>
      <c r="C49446" t="s">
        <v>1022</v>
      </c>
      <c r="D49446" t="s">
        <v>1017</v>
      </c>
      <c r="E49446" t="s">
        <v>1019</v>
      </c>
      <c r="F49446" s="86">
        <v>1047628.87635366</v>
      </c>
    </row>
    <row r="49447" spans="1:6">
      <c r="A49447">
        <v>2026</v>
      </c>
      <c r="B49447" t="s">
        <v>1049</v>
      </c>
      <c r="C49447" t="s">
        <v>1022</v>
      </c>
      <c r="D49447" t="s">
        <v>1017</v>
      </c>
      <c r="E49447" t="s">
        <v>1019</v>
      </c>
      <c r="F49447" s="86">
        <v>1060357.6748470601</v>
      </c>
    </row>
    <row r="49448" spans="1:6">
      <c r="A49448">
        <v>2027</v>
      </c>
      <c r="B49448" t="s">
        <v>1049</v>
      </c>
      <c r="C49448" t="s">
        <v>1022</v>
      </c>
      <c r="D49448" t="s">
        <v>1017</v>
      </c>
      <c r="E49448" t="s">
        <v>1019</v>
      </c>
      <c r="F49448" s="86">
        <v>1074780.3130864899</v>
      </c>
    </row>
    <row r="49449" spans="1:6">
      <c r="A49449">
        <v>2028</v>
      </c>
      <c r="B49449" t="s">
        <v>1049</v>
      </c>
      <c r="C49449" t="s">
        <v>1022</v>
      </c>
      <c r="D49449" t="s">
        <v>1017</v>
      </c>
      <c r="E49449" t="s">
        <v>1019</v>
      </c>
      <c r="F49449" s="86">
        <v>1088785.87711282</v>
      </c>
    </row>
    <row r="49450" spans="1:6">
      <c r="A49450">
        <v>2029</v>
      </c>
      <c r="B49450" t="s">
        <v>1049</v>
      </c>
      <c r="C49450" t="s">
        <v>1022</v>
      </c>
      <c r="D49450" t="s">
        <v>1017</v>
      </c>
      <c r="E49450" t="s">
        <v>1019</v>
      </c>
      <c r="F49450" s="86">
        <v>1103181.5210895899</v>
      </c>
    </row>
    <row r="49451" spans="1:6">
      <c r="A49451">
        <v>2030</v>
      </c>
      <c r="B49451" t="s">
        <v>1049</v>
      </c>
      <c r="C49451" t="s">
        <v>1022</v>
      </c>
      <c r="D49451" t="s">
        <v>1017</v>
      </c>
      <c r="E49451" t="s">
        <v>1019</v>
      </c>
      <c r="F49451" s="86">
        <v>1118141.07608575</v>
      </c>
    </row>
    <row r="49452" spans="1:6">
      <c r="A49452">
        <v>2031</v>
      </c>
      <c r="B49452" t="s">
        <v>1049</v>
      </c>
      <c r="C49452" t="s">
        <v>1022</v>
      </c>
      <c r="D49452" t="s">
        <v>1017</v>
      </c>
      <c r="E49452" t="s">
        <v>1019</v>
      </c>
      <c r="F49452" s="86">
        <v>1134910.4435736099</v>
      </c>
    </row>
    <row r="49453" spans="1:6">
      <c r="A49453">
        <v>2032</v>
      </c>
      <c r="B49453" t="s">
        <v>1049</v>
      </c>
      <c r="C49453" t="s">
        <v>1022</v>
      </c>
      <c r="D49453" t="s">
        <v>1017</v>
      </c>
      <c r="E49453" t="s">
        <v>1019</v>
      </c>
      <c r="F49453" s="86">
        <v>1152978.82974703</v>
      </c>
    </row>
    <row r="49454" spans="1:6">
      <c r="A49454">
        <v>2033</v>
      </c>
      <c r="B49454" t="s">
        <v>1049</v>
      </c>
      <c r="C49454" t="s">
        <v>1022</v>
      </c>
      <c r="D49454" t="s">
        <v>1017</v>
      </c>
      <c r="E49454" t="s">
        <v>1019</v>
      </c>
      <c r="F49454" s="86">
        <v>1172339.22493954</v>
      </c>
    </row>
    <row r="49455" spans="1:6">
      <c r="A49455">
        <v>2034</v>
      </c>
      <c r="B49455" t="s">
        <v>1049</v>
      </c>
      <c r="C49455" t="s">
        <v>1022</v>
      </c>
      <c r="D49455" t="s">
        <v>1017</v>
      </c>
      <c r="E49455" t="s">
        <v>1019</v>
      </c>
      <c r="F49455" s="86">
        <v>1191856.2604412099</v>
      </c>
    </row>
    <row r="49456" spans="1:6">
      <c r="A49456">
        <v>2035</v>
      </c>
      <c r="B49456" t="s">
        <v>1049</v>
      </c>
      <c r="C49456" t="s">
        <v>1022</v>
      </c>
      <c r="D49456" t="s">
        <v>1017</v>
      </c>
      <c r="E49456" t="s">
        <v>1019</v>
      </c>
      <c r="F49456" s="86">
        <v>1211272.2745065</v>
      </c>
    </row>
    <row r="49457" spans="1:6">
      <c r="A49457">
        <v>2036</v>
      </c>
      <c r="B49457" t="s">
        <v>1049</v>
      </c>
      <c r="C49457" t="s">
        <v>1022</v>
      </c>
      <c r="D49457" t="s">
        <v>1017</v>
      </c>
      <c r="E49457" t="s">
        <v>1019</v>
      </c>
      <c r="F49457" s="86">
        <v>1226425.51363822</v>
      </c>
    </row>
    <row r="49458" spans="1:6">
      <c r="A49458">
        <v>2037</v>
      </c>
      <c r="B49458" t="s">
        <v>1049</v>
      </c>
      <c r="C49458" t="s">
        <v>1022</v>
      </c>
      <c r="D49458" t="s">
        <v>1017</v>
      </c>
      <c r="E49458" t="s">
        <v>1019</v>
      </c>
      <c r="F49458" s="86">
        <v>1241377.9827884999</v>
      </c>
    </row>
    <row r="49459" spans="1:6">
      <c r="A49459">
        <v>2038</v>
      </c>
      <c r="B49459" t="s">
        <v>1049</v>
      </c>
      <c r="C49459" t="s">
        <v>1022</v>
      </c>
      <c r="D49459" t="s">
        <v>1017</v>
      </c>
      <c r="E49459" t="s">
        <v>1019</v>
      </c>
      <c r="F49459" s="86">
        <v>1256230.9894480801</v>
      </c>
    </row>
    <row r="49460" spans="1:6">
      <c r="A49460">
        <v>2039</v>
      </c>
      <c r="B49460" t="s">
        <v>1049</v>
      </c>
      <c r="C49460" t="s">
        <v>1022</v>
      </c>
      <c r="D49460" t="s">
        <v>1017</v>
      </c>
      <c r="E49460" t="s">
        <v>1019</v>
      </c>
      <c r="F49460" s="86">
        <v>1271028.2483596499</v>
      </c>
    </row>
    <row r="49461" spans="1:6">
      <c r="A49461">
        <v>2040</v>
      </c>
      <c r="B49461" t="s">
        <v>1049</v>
      </c>
      <c r="C49461" t="s">
        <v>1022</v>
      </c>
      <c r="D49461" t="s">
        <v>1017</v>
      </c>
      <c r="E49461" t="s">
        <v>1019</v>
      </c>
      <c r="F49461" s="86">
        <v>1285798.07390481</v>
      </c>
    </row>
    <row r="49462" spans="1:6">
      <c r="A49462">
        <v>2041</v>
      </c>
      <c r="B49462" t="s">
        <v>1049</v>
      </c>
      <c r="C49462" t="s">
        <v>1022</v>
      </c>
      <c r="D49462" t="s">
        <v>1017</v>
      </c>
      <c r="E49462" t="s">
        <v>1019</v>
      </c>
      <c r="F49462" s="86">
        <v>1299921.6476626699</v>
      </c>
    </row>
    <row r="49463" spans="1:6">
      <c r="A49463">
        <v>2042</v>
      </c>
      <c r="B49463" t="s">
        <v>1049</v>
      </c>
      <c r="C49463" t="s">
        <v>1022</v>
      </c>
      <c r="D49463" t="s">
        <v>1017</v>
      </c>
      <c r="E49463" t="s">
        <v>1019</v>
      </c>
      <c r="F49463" s="86">
        <v>1314540.26837105</v>
      </c>
    </row>
    <row r="49464" spans="1:6">
      <c r="A49464">
        <v>2043</v>
      </c>
      <c r="B49464" t="s">
        <v>1049</v>
      </c>
      <c r="C49464" t="s">
        <v>1022</v>
      </c>
      <c r="D49464" t="s">
        <v>1017</v>
      </c>
      <c r="E49464" t="s">
        <v>1019</v>
      </c>
      <c r="F49464" s="86">
        <v>1329764.7890921901</v>
      </c>
    </row>
    <row r="49465" spans="1:6">
      <c r="A49465">
        <v>2044</v>
      </c>
      <c r="B49465" t="s">
        <v>1049</v>
      </c>
      <c r="C49465" t="s">
        <v>1022</v>
      </c>
      <c r="D49465" t="s">
        <v>1017</v>
      </c>
      <c r="E49465" t="s">
        <v>1019</v>
      </c>
      <c r="F49465" s="86">
        <v>1345684.0960836001</v>
      </c>
    </row>
    <row r="49466" spans="1:6">
      <c r="A49466">
        <v>2045</v>
      </c>
      <c r="B49466" t="s">
        <v>1049</v>
      </c>
      <c r="C49466" t="s">
        <v>1022</v>
      </c>
      <c r="D49466" t="s">
        <v>1017</v>
      </c>
      <c r="E49466" t="s">
        <v>1019</v>
      </c>
      <c r="F49466" s="86">
        <v>1362283.0385445801</v>
      </c>
    </row>
    <row r="49467" spans="1:6">
      <c r="A49467">
        <v>2046</v>
      </c>
      <c r="B49467" t="s">
        <v>1049</v>
      </c>
      <c r="C49467" t="s">
        <v>1022</v>
      </c>
      <c r="D49467" t="s">
        <v>1017</v>
      </c>
      <c r="E49467" t="s">
        <v>1019</v>
      </c>
      <c r="F49467" s="86">
        <v>1379513.3258030601</v>
      </c>
    </row>
    <row r="49468" spans="1:6">
      <c r="A49468">
        <v>2047</v>
      </c>
      <c r="B49468" t="s">
        <v>1049</v>
      </c>
      <c r="C49468" t="s">
        <v>1022</v>
      </c>
      <c r="D49468" t="s">
        <v>1017</v>
      </c>
      <c r="E49468" t="s">
        <v>1019</v>
      </c>
      <c r="F49468" s="86">
        <v>1397295.3185969701</v>
      </c>
    </row>
    <row r="49469" spans="1:6">
      <c r="A49469">
        <v>2048</v>
      </c>
      <c r="B49469" t="s">
        <v>1049</v>
      </c>
      <c r="C49469" t="s">
        <v>1022</v>
      </c>
      <c r="D49469" t="s">
        <v>1017</v>
      </c>
      <c r="E49469" t="s">
        <v>1019</v>
      </c>
      <c r="F49469" s="86">
        <v>1415542.35458555</v>
      </c>
    </row>
    <row r="49470" spans="1:6">
      <c r="A49470">
        <v>2049</v>
      </c>
      <c r="B49470" t="s">
        <v>1049</v>
      </c>
      <c r="C49470" t="s">
        <v>1022</v>
      </c>
      <c r="D49470" t="s">
        <v>1017</v>
      </c>
      <c r="E49470" t="s">
        <v>1019</v>
      </c>
      <c r="F49470" s="86">
        <v>1434205.0567093</v>
      </c>
    </row>
    <row r="49471" spans="1:6">
      <c r="A49471">
        <v>2050</v>
      </c>
      <c r="B49471" t="s">
        <v>1049</v>
      </c>
      <c r="C49471" t="s">
        <v>1022</v>
      </c>
      <c r="D49471" t="s">
        <v>1017</v>
      </c>
      <c r="E49471" t="s">
        <v>1019</v>
      </c>
      <c r="F49471" s="86">
        <v>1453265.8407459599</v>
      </c>
    </row>
    <row r="49472" spans="1:6">
      <c r="A49472">
        <v>2017</v>
      </c>
      <c r="B49472" t="s">
        <v>1050</v>
      </c>
      <c r="C49472" t="s">
        <v>1022</v>
      </c>
      <c r="D49472" t="s">
        <v>1017</v>
      </c>
      <c r="E49472" t="s">
        <v>1019</v>
      </c>
      <c r="F49472" s="86">
        <v>2036974.2015634901</v>
      </c>
    </row>
    <row r="49473" spans="1:6">
      <c r="A49473">
        <v>2018</v>
      </c>
      <c r="B49473" t="s">
        <v>1050</v>
      </c>
      <c r="C49473" t="s">
        <v>1022</v>
      </c>
      <c r="D49473" t="s">
        <v>1017</v>
      </c>
      <c r="E49473" t="s">
        <v>1019</v>
      </c>
      <c r="F49473" s="86">
        <v>1724537.8524027001</v>
      </c>
    </row>
    <row r="49474" spans="1:6">
      <c r="A49474">
        <v>2019</v>
      </c>
      <c r="B49474" t="s">
        <v>1050</v>
      </c>
      <c r="C49474" t="s">
        <v>1022</v>
      </c>
      <c r="D49474" t="s">
        <v>1017</v>
      </c>
      <c r="E49474" t="s">
        <v>1019</v>
      </c>
      <c r="F49474" s="86">
        <v>1618753.9742580201</v>
      </c>
    </row>
    <row r="49475" spans="1:6">
      <c r="A49475">
        <v>2020</v>
      </c>
      <c r="B49475" t="s">
        <v>1050</v>
      </c>
      <c r="C49475" t="s">
        <v>1022</v>
      </c>
      <c r="D49475" t="s">
        <v>1017</v>
      </c>
      <c r="E49475" t="s">
        <v>1019</v>
      </c>
      <c r="F49475" s="86">
        <v>1572857.46635944</v>
      </c>
    </row>
    <row r="49476" spans="1:6">
      <c r="A49476">
        <v>2021</v>
      </c>
      <c r="B49476" t="s">
        <v>1050</v>
      </c>
      <c r="C49476" t="s">
        <v>1022</v>
      </c>
      <c r="D49476" t="s">
        <v>1017</v>
      </c>
      <c r="E49476" t="s">
        <v>1019</v>
      </c>
      <c r="F49476" s="86">
        <v>1553979.9194598501</v>
      </c>
    </row>
    <row r="49477" spans="1:6">
      <c r="A49477">
        <v>2022</v>
      </c>
      <c r="B49477" t="s">
        <v>1050</v>
      </c>
      <c r="C49477" t="s">
        <v>1022</v>
      </c>
      <c r="D49477" t="s">
        <v>1017</v>
      </c>
      <c r="E49477" t="s">
        <v>1019</v>
      </c>
      <c r="F49477" s="86">
        <v>1542291.1177463499</v>
      </c>
    </row>
    <row r="49478" spans="1:6">
      <c r="A49478">
        <v>2023</v>
      </c>
      <c r="B49478" t="s">
        <v>1050</v>
      </c>
      <c r="C49478" t="s">
        <v>1022</v>
      </c>
      <c r="D49478" t="s">
        <v>1017</v>
      </c>
      <c r="E49478" t="s">
        <v>1019</v>
      </c>
      <c r="F49478" s="86">
        <v>1530969.80941437</v>
      </c>
    </row>
    <row r="49479" spans="1:6">
      <c r="A49479">
        <v>2024</v>
      </c>
      <c r="B49479" t="s">
        <v>1050</v>
      </c>
      <c r="C49479" t="s">
        <v>1022</v>
      </c>
      <c r="D49479" t="s">
        <v>1017</v>
      </c>
      <c r="E49479" t="s">
        <v>1019</v>
      </c>
      <c r="F49479" s="86">
        <v>1521446.51954062</v>
      </c>
    </row>
    <row r="49480" spans="1:6">
      <c r="A49480">
        <v>2025</v>
      </c>
      <c r="B49480" t="s">
        <v>1050</v>
      </c>
      <c r="C49480" t="s">
        <v>1022</v>
      </c>
      <c r="D49480" t="s">
        <v>1017</v>
      </c>
      <c r="E49480" t="s">
        <v>1019</v>
      </c>
      <c r="F49480" s="86">
        <v>1516117.82155434</v>
      </c>
    </row>
    <row r="49481" spans="1:6">
      <c r="A49481">
        <v>2026</v>
      </c>
      <c r="B49481" t="s">
        <v>1050</v>
      </c>
      <c r="C49481" t="s">
        <v>1022</v>
      </c>
      <c r="D49481" t="s">
        <v>1017</v>
      </c>
      <c r="E49481" t="s">
        <v>1019</v>
      </c>
      <c r="F49481" s="86">
        <v>1515548.97109327</v>
      </c>
    </row>
    <row r="49482" spans="1:6">
      <c r="A49482">
        <v>2027</v>
      </c>
      <c r="B49482" t="s">
        <v>1050</v>
      </c>
      <c r="C49482" t="s">
        <v>1022</v>
      </c>
      <c r="D49482" t="s">
        <v>1017</v>
      </c>
      <c r="E49482" t="s">
        <v>1019</v>
      </c>
      <c r="F49482" s="86">
        <v>1516573.3696648399</v>
      </c>
    </row>
    <row r="49483" spans="1:6">
      <c r="A49483">
        <v>2028</v>
      </c>
      <c r="B49483" t="s">
        <v>1050</v>
      </c>
      <c r="C49483" t="s">
        <v>1022</v>
      </c>
      <c r="D49483" t="s">
        <v>1017</v>
      </c>
      <c r="E49483" t="s">
        <v>1019</v>
      </c>
      <c r="F49483" s="86">
        <v>1517688.44498585</v>
      </c>
    </row>
    <row r="49484" spans="1:6">
      <c r="A49484">
        <v>2029</v>
      </c>
      <c r="B49484" t="s">
        <v>1050</v>
      </c>
      <c r="C49484" t="s">
        <v>1022</v>
      </c>
      <c r="D49484" t="s">
        <v>1017</v>
      </c>
      <c r="E49484" t="s">
        <v>1019</v>
      </c>
      <c r="F49484" s="86">
        <v>1518980.9516127701</v>
      </c>
    </row>
    <row r="49485" spans="1:6">
      <c r="A49485">
        <v>2030</v>
      </c>
      <c r="B49485" t="s">
        <v>1050</v>
      </c>
      <c r="C49485" t="s">
        <v>1022</v>
      </c>
      <c r="D49485" t="s">
        <v>1017</v>
      </c>
      <c r="E49485" t="s">
        <v>1019</v>
      </c>
      <c r="F49485" s="86">
        <v>1521266.8205907601</v>
      </c>
    </row>
    <row r="49486" spans="1:6">
      <c r="A49486">
        <v>2031</v>
      </c>
      <c r="B49486" t="s">
        <v>1050</v>
      </c>
      <c r="C49486" t="s">
        <v>1022</v>
      </c>
      <c r="D49486" t="s">
        <v>1017</v>
      </c>
      <c r="E49486" t="s">
        <v>1019</v>
      </c>
      <c r="F49486" s="86">
        <v>1525761.4005333199</v>
      </c>
    </row>
    <row r="49487" spans="1:6">
      <c r="A49487">
        <v>2032</v>
      </c>
      <c r="B49487" t="s">
        <v>1050</v>
      </c>
      <c r="C49487" t="s">
        <v>1022</v>
      </c>
      <c r="D49487" t="s">
        <v>1017</v>
      </c>
      <c r="E49487" t="s">
        <v>1019</v>
      </c>
      <c r="F49487" s="86">
        <v>1532287.18818847</v>
      </c>
    </row>
    <row r="49488" spans="1:6">
      <c r="A49488">
        <v>2033</v>
      </c>
      <c r="B49488" t="s">
        <v>1050</v>
      </c>
      <c r="C49488" t="s">
        <v>1022</v>
      </c>
      <c r="D49488" t="s">
        <v>1017</v>
      </c>
      <c r="E49488" t="s">
        <v>1019</v>
      </c>
      <c r="F49488" s="86">
        <v>1540168.9573918299</v>
      </c>
    </row>
    <row r="49489" spans="1:6">
      <c r="A49489">
        <v>2034</v>
      </c>
      <c r="B49489" t="s">
        <v>1050</v>
      </c>
      <c r="C49489" t="s">
        <v>1022</v>
      </c>
      <c r="D49489" t="s">
        <v>1017</v>
      </c>
      <c r="E49489" t="s">
        <v>1019</v>
      </c>
      <c r="F49489" s="86">
        <v>1548867.18933181</v>
      </c>
    </row>
    <row r="49490" spans="1:6">
      <c r="A49490">
        <v>2035</v>
      </c>
      <c r="B49490" t="s">
        <v>1050</v>
      </c>
      <c r="C49490" t="s">
        <v>1022</v>
      </c>
      <c r="D49490" t="s">
        <v>1017</v>
      </c>
      <c r="E49490" t="s">
        <v>1019</v>
      </c>
      <c r="F49490" s="86">
        <v>1556699.89330702</v>
      </c>
    </row>
    <row r="49491" spans="1:6">
      <c r="A49491">
        <v>2036</v>
      </c>
      <c r="B49491" t="s">
        <v>1050</v>
      </c>
      <c r="C49491" t="s">
        <v>1022</v>
      </c>
      <c r="D49491" t="s">
        <v>1017</v>
      </c>
      <c r="E49491" t="s">
        <v>1019</v>
      </c>
      <c r="F49491" s="86">
        <v>1561741.47032491</v>
      </c>
    </row>
    <row r="49492" spans="1:6">
      <c r="A49492">
        <v>2037</v>
      </c>
      <c r="B49492" t="s">
        <v>1050</v>
      </c>
      <c r="C49492" t="s">
        <v>1022</v>
      </c>
      <c r="D49492" t="s">
        <v>1017</v>
      </c>
      <c r="E49492" t="s">
        <v>1019</v>
      </c>
      <c r="F49492" s="86">
        <v>1565954.4042823899</v>
      </c>
    </row>
    <row r="49493" spans="1:6">
      <c r="A49493">
        <v>2038</v>
      </c>
      <c r="B49493" t="s">
        <v>1050</v>
      </c>
      <c r="C49493" t="s">
        <v>1022</v>
      </c>
      <c r="D49493" t="s">
        <v>1017</v>
      </c>
      <c r="E49493" t="s">
        <v>1019</v>
      </c>
      <c r="F49493" s="86">
        <v>1569658.6452643301</v>
      </c>
    </row>
    <row r="49494" spans="1:6">
      <c r="A49494">
        <v>2039</v>
      </c>
      <c r="B49494" t="s">
        <v>1050</v>
      </c>
      <c r="C49494" t="s">
        <v>1022</v>
      </c>
      <c r="D49494" t="s">
        <v>1017</v>
      </c>
      <c r="E49494" t="s">
        <v>1019</v>
      </c>
      <c r="F49494" s="86">
        <v>1573019.13835207</v>
      </c>
    </row>
    <row r="49495" spans="1:6">
      <c r="A49495">
        <v>2040</v>
      </c>
      <c r="B49495" t="s">
        <v>1050</v>
      </c>
      <c r="C49495" t="s">
        <v>1022</v>
      </c>
      <c r="D49495" t="s">
        <v>1017</v>
      </c>
      <c r="E49495" t="s">
        <v>1019</v>
      </c>
      <c r="F49495" s="86">
        <v>1576122.1079228399</v>
      </c>
    </row>
    <row r="49496" spans="1:6">
      <c r="A49496">
        <v>2041</v>
      </c>
      <c r="B49496" t="s">
        <v>1050</v>
      </c>
      <c r="C49496" t="s">
        <v>1022</v>
      </c>
      <c r="D49496" t="s">
        <v>1017</v>
      </c>
      <c r="E49496" t="s">
        <v>1019</v>
      </c>
      <c r="F49496" s="86">
        <v>1572778.3143819</v>
      </c>
    </row>
    <row r="49497" spans="1:6">
      <c r="A49497">
        <v>2042</v>
      </c>
      <c r="B49497" t="s">
        <v>1050</v>
      </c>
      <c r="C49497" t="s">
        <v>1022</v>
      </c>
      <c r="D49497" t="s">
        <v>1017</v>
      </c>
      <c r="E49497" t="s">
        <v>1019</v>
      </c>
      <c r="F49497" s="86">
        <v>1569785.0104831799</v>
      </c>
    </row>
    <row r="49498" spans="1:6">
      <c r="A49498">
        <v>2043</v>
      </c>
      <c r="B49498" t="s">
        <v>1050</v>
      </c>
      <c r="C49498" t="s">
        <v>1022</v>
      </c>
      <c r="D49498" t="s">
        <v>1017</v>
      </c>
      <c r="E49498" t="s">
        <v>1019</v>
      </c>
      <c r="F49498" s="86">
        <v>1567290.4692130701</v>
      </c>
    </row>
    <row r="49499" spans="1:6">
      <c r="A49499">
        <v>2044</v>
      </c>
      <c r="B49499" t="s">
        <v>1050</v>
      </c>
      <c r="C49499" t="s">
        <v>1022</v>
      </c>
      <c r="D49499" t="s">
        <v>1017</v>
      </c>
      <c r="E49499" t="s">
        <v>1019</v>
      </c>
      <c r="F49499" s="86">
        <v>1565402.7166295</v>
      </c>
    </row>
    <row r="49500" spans="1:6">
      <c r="A49500">
        <v>2045</v>
      </c>
      <c r="B49500" t="s">
        <v>1050</v>
      </c>
      <c r="C49500" t="s">
        <v>1022</v>
      </c>
      <c r="D49500" t="s">
        <v>1017</v>
      </c>
      <c r="E49500" t="s">
        <v>1019</v>
      </c>
      <c r="F49500" s="86">
        <v>1564104.9062516601</v>
      </c>
    </row>
    <row r="49501" spans="1:6">
      <c r="A49501">
        <v>2046</v>
      </c>
      <c r="B49501" t="s">
        <v>1050</v>
      </c>
      <c r="C49501" t="s">
        <v>1022</v>
      </c>
      <c r="D49501" t="s">
        <v>1017</v>
      </c>
      <c r="E49501" t="s">
        <v>1019</v>
      </c>
      <c r="F49501" s="86">
        <v>1563333.4352029799</v>
      </c>
    </row>
    <row r="49502" spans="1:6">
      <c r="A49502">
        <v>2047</v>
      </c>
      <c r="B49502" t="s">
        <v>1050</v>
      </c>
      <c r="C49502" t="s">
        <v>1022</v>
      </c>
      <c r="D49502" t="s">
        <v>1017</v>
      </c>
      <c r="E49502" t="s">
        <v>1019</v>
      </c>
      <c r="F49502" s="86">
        <v>1562986.41570737</v>
      </c>
    </row>
    <row r="49503" spans="1:6">
      <c r="A49503">
        <v>2048</v>
      </c>
      <c r="B49503" t="s">
        <v>1050</v>
      </c>
      <c r="C49503" t="s">
        <v>1022</v>
      </c>
      <c r="D49503" t="s">
        <v>1017</v>
      </c>
      <c r="E49503" t="s">
        <v>1019</v>
      </c>
      <c r="F49503" s="86">
        <v>1562960.48328807</v>
      </c>
    </row>
    <row r="49504" spans="1:6">
      <c r="A49504">
        <v>2049</v>
      </c>
      <c r="B49504" t="s">
        <v>1050</v>
      </c>
      <c r="C49504" t="s">
        <v>1022</v>
      </c>
      <c r="D49504" t="s">
        <v>1017</v>
      </c>
      <c r="E49504" t="s">
        <v>1019</v>
      </c>
      <c r="F49504" s="86">
        <v>1563191.75281758</v>
      </c>
    </row>
    <row r="49505" spans="1:6">
      <c r="A49505">
        <v>2050</v>
      </c>
      <c r="B49505" t="s">
        <v>1050</v>
      </c>
      <c r="C49505" t="s">
        <v>1022</v>
      </c>
      <c r="D49505" t="s">
        <v>1017</v>
      </c>
      <c r="E49505" t="s">
        <v>1019</v>
      </c>
      <c r="F49505" s="86">
        <v>1563649.4078778201</v>
      </c>
    </row>
    <row r="49506" spans="1:6">
      <c r="A49506">
        <v>2017</v>
      </c>
      <c r="B49506" t="s">
        <v>1051</v>
      </c>
      <c r="C49506" t="s">
        <v>1022</v>
      </c>
      <c r="D49506" t="s">
        <v>1017</v>
      </c>
      <c r="E49506" t="s">
        <v>1019</v>
      </c>
      <c r="F49506" s="86">
        <v>3086965.27275619</v>
      </c>
    </row>
    <row r="49507" spans="1:6">
      <c r="A49507">
        <v>2018</v>
      </c>
      <c r="B49507" t="s">
        <v>1051</v>
      </c>
      <c r="C49507" t="s">
        <v>1022</v>
      </c>
      <c r="D49507" t="s">
        <v>1017</v>
      </c>
      <c r="E49507" t="s">
        <v>1019</v>
      </c>
      <c r="F49507" s="86">
        <v>2649128.51756451</v>
      </c>
    </row>
    <row r="49508" spans="1:6">
      <c r="A49508">
        <v>2019</v>
      </c>
      <c r="B49508" t="s">
        <v>1051</v>
      </c>
      <c r="C49508" t="s">
        <v>1022</v>
      </c>
      <c r="D49508" t="s">
        <v>1017</v>
      </c>
      <c r="E49508" t="s">
        <v>1019</v>
      </c>
      <c r="F49508" s="86">
        <v>2518519.0324241598</v>
      </c>
    </row>
    <row r="49509" spans="1:6">
      <c r="A49509">
        <v>2020</v>
      </c>
      <c r="B49509" t="s">
        <v>1051</v>
      </c>
      <c r="C49509" t="s">
        <v>1022</v>
      </c>
      <c r="D49509" t="s">
        <v>1017</v>
      </c>
      <c r="E49509" t="s">
        <v>1019</v>
      </c>
      <c r="F49509" s="86">
        <v>2478396.1736130398</v>
      </c>
    </row>
    <row r="49510" spans="1:6">
      <c r="A49510">
        <v>2021</v>
      </c>
      <c r="B49510" t="s">
        <v>1051</v>
      </c>
      <c r="C49510" t="s">
        <v>1022</v>
      </c>
      <c r="D49510" t="s">
        <v>1017</v>
      </c>
      <c r="E49510" t="s">
        <v>1019</v>
      </c>
      <c r="F49510" s="86">
        <v>2478889.9188907701</v>
      </c>
    </row>
    <row r="49511" spans="1:6">
      <c r="A49511">
        <v>2022</v>
      </c>
      <c r="B49511" t="s">
        <v>1051</v>
      </c>
      <c r="C49511" t="s">
        <v>1022</v>
      </c>
      <c r="D49511" t="s">
        <v>1017</v>
      </c>
      <c r="E49511" t="s">
        <v>1019</v>
      </c>
      <c r="F49511" s="86">
        <v>2491640.5758895501</v>
      </c>
    </row>
    <row r="49512" spans="1:6">
      <c r="A49512">
        <v>2023</v>
      </c>
      <c r="B49512" t="s">
        <v>1051</v>
      </c>
      <c r="C49512" t="s">
        <v>1022</v>
      </c>
      <c r="D49512" t="s">
        <v>1017</v>
      </c>
      <c r="E49512" t="s">
        <v>1019</v>
      </c>
      <c r="F49512" s="86">
        <v>2506263.4959185198</v>
      </c>
    </row>
    <row r="49513" spans="1:6">
      <c r="A49513">
        <v>2024</v>
      </c>
      <c r="B49513" t="s">
        <v>1051</v>
      </c>
      <c r="C49513" t="s">
        <v>1022</v>
      </c>
      <c r="D49513" t="s">
        <v>1017</v>
      </c>
      <c r="E49513" t="s">
        <v>1019</v>
      </c>
      <c r="F49513" s="86">
        <v>2522442.6512436802</v>
      </c>
    </row>
    <row r="49514" spans="1:6">
      <c r="A49514">
        <v>2025</v>
      </c>
      <c r="B49514" t="s">
        <v>1051</v>
      </c>
      <c r="C49514" t="s">
        <v>1022</v>
      </c>
      <c r="D49514" t="s">
        <v>1017</v>
      </c>
      <c r="E49514" t="s">
        <v>1019</v>
      </c>
      <c r="F49514" s="86">
        <v>2546929.9267193601</v>
      </c>
    </row>
    <row r="49515" spans="1:6">
      <c r="A49515">
        <v>2026</v>
      </c>
      <c r="B49515" t="s">
        <v>1051</v>
      </c>
      <c r="C49515" t="s">
        <v>1022</v>
      </c>
      <c r="D49515" t="s">
        <v>1017</v>
      </c>
      <c r="E49515" t="s">
        <v>1019</v>
      </c>
      <c r="F49515" s="86">
        <v>2577875.38703052</v>
      </c>
    </row>
    <row r="49516" spans="1:6">
      <c r="A49516">
        <v>2027</v>
      </c>
      <c r="B49516" t="s">
        <v>1051</v>
      </c>
      <c r="C49516" t="s">
        <v>1022</v>
      </c>
      <c r="D49516" t="s">
        <v>1017</v>
      </c>
      <c r="E49516" t="s">
        <v>1019</v>
      </c>
      <c r="F49516" s="86">
        <v>2612938.8047955101</v>
      </c>
    </row>
    <row r="49517" spans="1:6">
      <c r="A49517">
        <v>2028</v>
      </c>
      <c r="B49517" t="s">
        <v>1051</v>
      </c>
      <c r="C49517" t="s">
        <v>1022</v>
      </c>
      <c r="D49517" t="s">
        <v>1017</v>
      </c>
      <c r="E49517" t="s">
        <v>1019</v>
      </c>
      <c r="F49517" s="86">
        <v>2646988.25776916</v>
      </c>
    </row>
    <row r="49518" spans="1:6">
      <c r="A49518">
        <v>2029</v>
      </c>
      <c r="B49518" t="s">
        <v>1051</v>
      </c>
      <c r="C49518" t="s">
        <v>1022</v>
      </c>
      <c r="D49518" t="s">
        <v>1017</v>
      </c>
      <c r="E49518" t="s">
        <v>1019</v>
      </c>
      <c r="F49518" s="86">
        <v>2681986.04876786</v>
      </c>
    </row>
    <row r="49519" spans="1:6">
      <c r="A49519">
        <v>2030</v>
      </c>
      <c r="B49519" t="s">
        <v>1051</v>
      </c>
      <c r="C49519" t="s">
        <v>1022</v>
      </c>
      <c r="D49519" t="s">
        <v>1017</v>
      </c>
      <c r="E49519" t="s">
        <v>1019</v>
      </c>
      <c r="F49519" s="86">
        <v>2718354.7850351799</v>
      </c>
    </row>
    <row r="49520" spans="1:6">
      <c r="A49520">
        <v>2031</v>
      </c>
      <c r="B49520" t="s">
        <v>1051</v>
      </c>
      <c r="C49520" t="s">
        <v>1022</v>
      </c>
      <c r="D49520" t="s">
        <v>1017</v>
      </c>
      <c r="E49520" t="s">
        <v>1019</v>
      </c>
      <c r="F49520" s="86">
        <v>2759123.4244560702</v>
      </c>
    </row>
    <row r="49521" spans="1:6">
      <c r="A49521">
        <v>2032</v>
      </c>
      <c r="B49521" t="s">
        <v>1051</v>
      </c>
      <c r="C49521" t="s">
        <v>1022</v>
      </c>
      <c r="D49521" t="s">
        <v>1017</v>
      </c>
      <c r="E49521" t="s">
        <v>1019</v>
      </c>
      <c r="F49521" s="86">
        <v>2803050.157015</v>
      </c>
    </row>
    <row r="49522" spans="1:6">
      <c r="A49522">
        <v>2033</v>
      </c>
      <c r="B49522" t="s">
        <v>1051</v>
      </c>
      <c r="C49522" t="s">
        <v>1022</v>
      </c>
      <c r="D49522" t="s">
        <v>1017</v>
      </c>
      <c r="E49522" t="s">
        <v>1019</v>
      </c>
      <c r="F49522" s="86">
        <v>2850117.9412484402</v>
      </c>
    </row>
    <row r="49523" spans="1:6">
      <c r="A49523">
        <v>2034</v>
      </c>
      <c r="B49523" t="s">
        <v>1051</v>
      </c>
      <c r="C49523" t="s">
        <v>1022</v>
      </c>
      <c r="D49523" t="s">
        <v>1017</v>
      </c>
      <c r="E49523" t="s">
        <v>1019</v>
      </c>
      <c r="F49523" s="86">
        <v>2897566.5396233299</v>
      </c>
    </row>
    <row r="49524" spans="1:6">
      <c r="A49524">
        <v>2035</v>
      </c>
      <c r="B49524" t="s">
        <v>1051</v>
      </c>
      <c r="C49524" t="s">
        <v>1022</v>
      </c>
      <c r="D49524" t="s">
        <v>1017</v>
      </c>
      <c r="E49524" t="s">
        <v>1019</v>
      </c>
      <c r="F49524" s="86">
        <v>2944769.5409882902</v>
      </c>
    </row>
    <row r="49525" spans="1:6">
      <c r="A49525">
        <v>2036</v>
      </c>
      <c r="B49525" t="s">
        <v>1051</v>
      </c>
      <c r="C49525" t="s">
        <v>1022</v>
      </c>
      <c r="D49525" t="s">
        <v>1017</v>
      </c>
      <c r="E49525" t="s">
        <v>1019</v>
      </c>
      <c r="F49525" s="86">
        <v>2981609.1500353902</v>
      </c>
    </row>
    <row r="49526" spans="1:6">
      <c r="A49526">
        <v>2037</v>
      </c>
      <c r="B49526" t="s">
        <v>1051</v>
      </c>
      <c r="C49526" t="s">
        <v>1022</v>
      </c>
      <c r="D49526" t="s">
        <v>1017</v>
      </c>
      <c r="E49526" t="s">
        <v>1019</v>
      </c>
      <c r="F49526" s="86">
        <v>3017960.6596365301</v>
      </c>
    </row>
    <row r="49527" spans="1:6">
      <c r="A49527">
        <v>2038</v>
      </c>
      <c r="B49527" t="s">
        <v>1051</v>
      </c>
      <c r="C49527" t="s">
        <v>1022</v>
      </c>
      <c r="D49527" t="s">
        <v>1017</v>
      </c>
      <c r="E49527" t="s">
        <v>1019</v>
      </c>
      <c r="F49527" s="86">
        <v>3054070.3622391401</v>
      </c>
    </row>
    <row r="49528" spans="1:6">
      <c r="A49528">
        <v>2039</v>
      </c>
      <c r="B49528" t="s">
        <v>1051</v>
      </c>
      <c r="C49528" t="s">
        <v>1022</v>
      </c>
      <c r="D49528" t="s">
        <v>1017</v>
      </c>
      <c r="E49528" t="s">
        <v>1019</v>
      </c>
      <c r="F49528" s="86">
        <v>3090044.5343968002</v>
      </c>
    </row>
    <row r="49529" spans="1:6">
      <c r="A49529">
        <v>2040</v>
      </c>
      <c r="B49529" t="s">
        <v>1051</v>
      </c>
      <c r="C49529" t="s">
        <v>1022</v>
      </c>
      <c r="D49529" t="s">
        <v>1017</v>
      </c>
      <c r="E49529" t="s">
        <v>1019</v>
      </c>
      <c r="F49529" s="86">
        <v>3125952.0122665698</v>
      </c>
    </row>
    <row r="49530" spans="1:6">
      <c r="A49530">
        <v>2041</v>
      </c>
      <c r="B49530" t="s">
        <v>1051</v>
      </c>
      <c r="C49530" t="s">
        <v>1022</v>
      </c>
      <c r="D49530" t="s">
        <v>1017</v>
      </c>
      <c r="E49530" t="s">
        <v>1019</v>
      </c>
      <c r="F49530" s="86">
        <v>3160288.36313284</v>
      </c>
    </row>
    <row r="49531" spans="1:6">
      <c r="A49531">
        <v>2042</v>
      </c>
      <c r="B49531" t="s">
        <v>1051</v>
      </c>
      <c r="C49531" t="s">
        <v>1022</v>
      </c>
      <c r="D49531" t="s">
        <v>1017</v>
      </c>
      <c r="E49531" t="s">
        <v>1019</v>
      </c>
      <c r="F49531" s="86">
        <v>3195828.2412422802</v>
      </c>
    </row>
    <row r="49532" spans="1:6">
      <c r="A49532">
        <v>2043</v>
      </c>
      <c r="B49532" t="s">
        <v>1051</v>
      </c>
      <c r="C49532" t="s">
        <v>1022</v>
      </c>
      <c r="D49532" t="s">
        <v>1017</v>
      </c>
      <c r="E49532" t="s">
        <v>1019</v>
      </c>
      <c r="F49532" s="86">
        <v>3232841.1456398498</v>
      </c>
    </row>
    <row r="49533" spans="1:6">
      <c r="A49533">
        <v>2044</v>
      </c>
      <c r="B49533" t="s">
        <v>1051</v>
      </c>
      <c r="C49533" t="s">
        <v>1022</v>
      </c>
      <c r="D49533" t="s">
        <v>1017</v>
      </c>
      <c r="E49533" t="s">
        <v>1019</v>
      </c>
      <c r="F49533" s="86">
        <v>3271543.1710462002</v>
      </c>
    </row>
    <row r="49534" spans="1:6">
      <c r="A49534">
        <v>2045</v>
      </c>
      <c r="B49534" t="s">
        <v>1051</v>
      </c>
      <c r="C49534" t="s">
        <v>1022</v>
      </c>
      <c r="D49534" t="s">
        <v>1017</v>
      </c>
      <c r="E49534" t="s">
        <v>1019</v>
      </c>
      <c r="F49534" s="86">
        <v>3311897.4837804199</v>
      </c>
    </row>
    <row r="49535" spans="1:6">
      <c r="A49535">
        <v>2046</v>
      </c>
      <c r="B49535" t="s">
        <v>1051</v>
      </c>
      <c r="C49535" t="s">
        <v>1022</v>
      </c>
      <c r="D49535" t="s">
        <v>1017</v>
      </c>
      <c r="E49535" t="s">
        <v>1019</v>
      </c>
      <c r="F49535" s="86">
        <v>3353786.6825750601</v>
      </c>
    </row>
    <row r="49536" spans="1:6">
      <c r="A49536">
        <v>2047</v>
      </c>
      <c r="B49536" t="s">
        <v>1051</v>
      </c>
      <c r="C49536" t="s">
        <v>1022</v>
      </c>
      <c r="D49536" t="s">
        <v>1017</v>
      </c>
      <c r="E49536" t="s">
        <v>1019</v>
      </c>
      <c r="F49536" s="86">
        <v>3397017.1534276302</v>
      </c>
    </row>
    <row r="49537" spans="1:6">
      <c r="A49537">
        <v>2048</v>
      </c>
      <c r="B49537" t="s">
        <v>1051</v>
      </c>
      <c r="C49537" t="s">
        <v>1022</v>
      </c>
      <c r="D49537" t="s">
        <v>1017</v>
      </c>
      <c r="E49537" t="s">
        <v>1019</v>
      </c>
      <c r="F49537" s="86">
        <v>3441378.2082650899</v>
      </c>
    </row>
    <row r="49538" spans="1:6">
      <c r="A49538">
        <v>2049</v>
      </c>
      <c r="B49538" t="s">
        <v>1051</v>
      </c>
      <c r="C49538" t="s">
        <v>1022</v>
      </c>
      <c r="D49538" t="s">
        <v>1017</v>
      </c>
      <c r="E49538" t="s">
        <v>1019</v>
      </c>
      <c r="F49538" s="86">
        <v>3486749.8046627301</v>
      </c>
    </row>
    <row r="49539" spans="1:6">
      <c r="A49539">
        <v>2050</v>
      </c>
      <c r="B49539" t="s">
        <v>1051</v>
      </c>
      <c r="C49539" t="s">
        <v>1022</v>
      </c>
      <c r="D49539" t="s">
        <v>1017</v>
      </c>
      <c r="E49539" t="s">
        <v>1019</v>
      </c>
      <c r="F49539" s="86">
        <v>3533089.1929570599</v>
      </c>
    </row>
    <row r="49540" spans="1:6">
      <c r="A49540">
        <v>2017</v>
      </c>
      <c r="B49540" t="s">
        <v>1052</v>
      </c>
      <c r="C49540" t="s">
        <v>1022</v>
      </c>
      <c r="D49540" t="s">
        <v>1017</v>
      </c>
      <c r="E49540" t="s">
        <v>1019</v>
      </c>
      <c r="F49540" s="86">
        <v>1517160.2097728299</v>
      </c>
    </row>
    <row r="49541" spans="1:6">
      <c r="A49541">
        <v>2018</v>
      </c>
      <c r="B49541" t="s">
        <v>1052</v>
      </c>
      <c r="C49541" t="s">
        <v>1022</v>
      </c>
      <c r="D49541" t="s">
        <v>1017</v>
      </c>
      <c r="E49541" t="s">
        <v>1019</v>
      </c>
      <c r="F49541" s="86">
        <v>1295160.6087033199</v>
      </c>
    </row>
    <row r="49542" spans="1:6">
      <c r="A49542">
        <v>2019</v>
      </c>
      <c r="B49542" t="s">
        <v>1052</v>
      </c>
      <c r="C49542" t="s">
        <v>1022</v>
      </c>
      <c r="D49542" t="s">
        <v>1017</v>
      </c>
      <c r="E49542" t="s">
        <v>1019</v>
      </c>
      <c r="F49542" s="86">
        <v>1217742.42641216</v>
      </c>
    </row>
    <row r="49543" spans="1:6">
      <c r="A49543">
        <v>2020</v>
      </c>
      <c r="B49543" t="s">
        <v>1052</v>
      </c>
      <c r="C49543" t="s">
        <v>1022</v>
      </c>
      <c r="D49543" t="s">
        <v>1017</v>
      </c>
      <c r="E49543" t="s">
        <v>1019</v>
      </c>
      <c r="F49543" s="86">
        <v>1183403.91771559</v>
      </c>
    </row>
    <row r="49544" spans="1:6">
      <c r="A49544">
        <v>2021</v>
      </c>
      <c r="B49544" t="s">
        <v>1052</v>
      </c>
      <c r="C49544" t="s">
        <v>1022</v>
      </c>
      <c r="D49544" t="s">
        <v>1017</v>
      </c>
      <c r="E49544" t="s">
        <v>1019</v>
      </c>
      <c r="F49544" s="86">
        <v>1167196.4349434499</v>
      </c>
    </row>
    <row r="49545" spans="1:6">
      <c r="A49545">
        <v>2022</v>
      </c>
      <c r="B49545" t="s">
        <v>1052</v>
      </c>
      <c r="C49545" t="s">
        <v>1022</v>
      </c>
      <c r="D49545" t="s">
        <v>1017</v>
      </c>
      <c r="E49545" t="s">
        <v>1019</v>
      </c>
      <c r="F49545" s="86">
        <v>1156054.81370747</v>
      </c>
    </row>
    <row r="49546" spans="1:6">
      <c r="A49546">
        <v>2023</v>
      </c>
      <c r="B49546" t="s">
        <v>1052</v>
      </c>
      <c r="C49546" t="s">
        <v>1022</v>
      </c>
      <c r="D49546" t="s">
        <v>1017</v>
      </c>
      <c r="E49546" t="s">
        <v>1019</v>
      </c>
      <c r="F49546" s="86">
        <v>1145911.6408440899</v>
      </c>
    </row>
    <row r="49547" spans="1:6">
      <c r="A49547">
        <v>2024</v>
      </c>
      <c r="B49547" t="s">
        <v>1052</v>
      </c>
      <c r="C49547" t="s">
        <v>1022</v>
      </c>
      <c r="D49547" t="s">
        <v>1017</v>
      </c>
      <c r="E49547" t="s">
        <v>1019</v>
      </c>
      <c r="F49547" s="86">
        <v>1135124.72721844</v>
      </c>
    </row>
    <row r="49548" spans="1:6">
      <c r="A49548">
        <v>2025</v>
      </c>
      <c r="B49548" t="s">
        <v>1052</v>
      </c>
      <c r="C49548" t="s">
        <v>1022</v>
      </c>
      <c r="D49548" t="s">
        <v>1017</v>
      </c>
      <c r="E49548" t="s">
        <v>1019</v>
      </c>
      <c r="F49548" s="86">
        <v>1128792.3743728399</v>
      </c>
    </row>
    <row r="49549" spans="1:6">
      <c r="A49549">
        <v>2026</v>
      </c>
      <c r="B49549" t="s">
        <v>1052</v>
      </c>
      <c r="C49549" t="s">
        <v>1022</v>
      </c>
      <c r="D49549" t="s">
        <v>1017</v>
      </c>
      <c r="E49549" t="s">
        <v>1019</v>
      </c>
      <c r="F49549" s="86">
        <v>1126094.1814617801</v>
      </c>
    </row>
    <row r="49550" spans="1:6">
      <c r="A49550">
        <v>2027</v>
      </c>
      <c r="B49550" t="s">
        <v>1052</v>
      </c>
      <c r="C49550" t="s">
        <v>1022</v>
      </c>
      <c r="D49550" t="s">
        <v>1017</v>
      </c>
      <c r="E49550" t="s">
        <v>1019</v>
      </c>
      <c r="F49550" s="86">
        <v>1123916.9974551401</v>
      </c>
    </row>
    <row r="49551" spans="1:6">
      <c r="A49551">
        <v>2028</v>
      </c>
      <c r="B49551" t="s">
        <v>1052</v>
      </c>
      <c r="C49551" t="s">
        <v>1022</v>
      </c>
      <c r="D49551" t="s">
        <v>1017</v>
      </c>
      <c r="E49551" t="s">
        <v>1019</v>
      </c>
      <c r="F49551" s="86">
        <v>1121908.3452977899</v>
      </c>
    </row>
    <row r="49552" spans="1:6">
      <c r="A49552">
        <v>2029</v>
      </c>
      <c r="B49552" t="s">
        <v>1052</v>
      </c>
      <c r="C49552" t="s">
        <v>1022</v>
      </c>
      <c r="D49552" t="s">
        <v>1017</v>
      </c>
      <c r="E49552" t="s">
        <v>1019</v>
      </c>
      <c r="F49552" s="86">
        <v>1120100.8974331301</v>
      </c>
    </row>
    <row r="49553" spans="1:6">
      <c r="A49553">
        <v>2030</v>
      </c>
      <c r="B49553" t="s">
        <v>1052</v>
      </c>
      <c r="C49553" t="s">
        <v>1022</v>
      </c>
      <c r="D49553" t="s">
        <v>1017</v>
      </c>
      <c r="E49553" t="s">
        <v>1019</v>
      </c>
      <c r="F49553" s="86">
        <v>1119038.96403087</v>
      </c>
    </row>
    <row r="49554" spans="1:6">
      <c r="A49554">
        <v>2031</v>
      </c>
      <c r="B49554" t="s">
        <v>1052</v>
      </c>
      <c r="C49554" t="s">
        <v>1022</v>
      </c>
      <c r="D49554" t="s">
        <v>1017</v>
      </c>
      <c r="E49554" t="s">
        <v>1019</v>
      </c>
      <c r="F49554" s="86">
        <v>1119617.4658252101</v>
      </c>
    </row>
    <row r="49555" spans="1:6">
      <c r="A49555">
        <v>2032</v>
      </c>
      <c r="B49555" t="s">
        <v>1052</v>
      </c>
      <c r="C49555" t="s">
        <v>1022</v>
      </c>
      <c r="D49555" t="s">
        <v>1017</v>
      </c>
      <c r="E49555" t="s">
        <v>1019</v>
      </c>
      <c r="F49555" s="86">
        <v>1120955.1509146099</v>
      </c>
    </row>
    <row r="49556" spans="1:6">
      <c r="A49556">
        <v>2033</v>
      </c>
      <c r="B49556" t="s">
        <v>1052</v>
      </c>
      <c r="C49556" t="s">
        <v>1022</v>
      </c>
      <c r="D49556" t="s">
        <v>1017</v>
      </c>
      <c r="E49556" t="s">
        <v>1019</v>
      </c>
      <c r="F49556" s="86">
        <v>1123262.7977984201</v>
      </c>
    </row>
    <row r="49557" spans="1:6">
      <c r="A49557">
        <v>2034</v>
      </c>
      <c r="B49557" t="s">
        <v>1052</v>
      </c>
      <c r="C49557" t="s">
        <v>1022</v>
      </c>
      <c r="D49557" t="s">
        <v>1017</v>
      </c>
      <c r="E49557" t="s">
        <v>1019</v>
      </c>
      <c r="F49557" s="86">
        <v>1125674.2545864801</v>
      </c>
    </row>
    <row r="49558" spans="1:6">
      <c r="A49558">
        <v>2035</v>
      </c>
      <c r="B49558" t="s">
        <v>1052</v>
      </c>
      <c r="C49558" t="s">
        <v>1022</v>
      </c>
      <c r="D49558" t="s">
        <v>1017</v>
      </c>
      <c r="E49558" t="s">
        <v>1019</v>
      </c>
      <c r="F49558" s="86">
        <v>1127894.93142611</v>
      </c>
    </row>
    <row r="49559" spans="1:6">
      <c r="A49559">
        <v>2036</v>
      </c>
      <c r="B49559" t="s">
        <v>1052</v>
      </c>
      <c r="C49559" t="s">
        <v>1022</v>
      </c>
      <c r="D49559" t="s">
        <v>1017</v>
      </c>
      <c r="E49559" t="s">
        <v>1019</v>
      </c>
      <c r="F49559" s="86">
        <v>1128176.5702354601</v>
      </c>
    </row>
    <row r="49560" spans="1:6">
      <c r="A49560">
        <v>2037</v>
      </c>
      <c r="B49560" t="s">
        <v>1052</v>
      </c>
      <c r="C49560" t="s">
        <v>1022</v>
      </c>
      <c r="D49560" t="s">
        <v>1017</v>
      </c>
      <c r="E49560" t="s">
        <v>1019</v>
      </c>
      <c r="F49560" s="86">
        <v>1127675.20839213</v>
      </c>
    </row>
    <row r="49561" spans="1:6">
      <c r="A49561">
        <v>2038</v>
      </c>
      <c r="B49561" t="s">
        <v>1052</v>
      </c>
      <c r="C49561" t="s">
        <v>1022</v>
      </c>
      <c r="D49561" t="s">
        <v>1017</v>
      </c>
      <c r="E49561" t="s">
        <v>1019</v>
      </c>
      <c r="F49561" s="86">
        <v>1126670.27928588</v>
      </c>
    </row>
    <row r="49562" spans="1:6">
      <c r="A49562">
        <v>2039</v>
      </c>
      <c r="B49562" t="s">
        <v>1052</v>
      </c>
      <c r="C49562" t="s">
        <v>1022</v>
      </c>
      <c r="D49562" t="s">
        <v>1017</v>
      </c>
      <c r="E49562" t="s">
        <v>1019</v>
      </c>
      <c r="F49562" s="86">
        <v>1125290.9118722701</v>
      </c>
    </row>
    <row r="49563" spans="1:6">
      <c r="A49563">
        <v>2040</v>
      </c>
      <c r="B49563" t="s">
        <v>1052</v>
      </c>
      <c r="C49563" t="s">
        <v>1022</v>
      </c>
      <c r="D49563" t="s">
        <v>1017</v>
      </c>
      <c r="E49563" t="s">
        <v>1019</v>
      </c>
      <c r="F49563" s="86">
        <v>1123606.7874270801</v>
      </c>
    </row>
    <row r="49564" spans="1:6">
      <c r="A49564">
        <v>2041</v>
      </c>
      <c r="B49564" t="s">
        <v>1052</v>
      </c>
      <c r="C49564" t="s">
        <v>1022</v>
      </c>
      <c r="D49564" t="s">
        <v>1017</v>
      </c>
      <c r="E49564" t="s">
        <v>1019</v>
      </c>
      <c r="F49564" s="86">
        <v>1112632.1017499</v>
      </c>
    </row>
    <row r="49565" spans="1:6">
      <c r="A49565">
        <v>2042</v>
      </c>
      <c r="B49565" t="s">
        <v>1052</v>
      </c>
      <c r="C49565" t="s">
        <v>1022</v>
      </c>
      <c r="D49565" t="s">
        <v>1017</v>
      </c>
      <c r="E49565" t="s">
        <v>1019</v>
      </c>
      <c r="F49565" s="86">
        <v>1101916.1180279499</v>
      </c>
    </row>
    <row r="49566" spans="1:6">
      <c r="A49566">
        <v>2043</v>
      </c>
      <c r="B49566" t="s">
        <v>1052</v>
      </c>
      <c r="C49566" t="s">
        <v>1022</v>
      </c>
      <c r="D49566" t="s">
        <v>1017</v>
      </c>
      <c r="E49566" t="s">
        <v>1019</v>
      </c>
      <c r="F49566" s="86">
        <v>1091558.9293581001</v>
      </c>
    </row>
    <row r="49567" spans="1:6">
      <c r="A49567">
        <v>2044</v>
      </c>
      <c r="B49567" t="s">
        <v>1052</v>
      </c>
      <c r="C49567" t="s">
        <v>1022</v>
      </c>
      <c r="D49567" t="s">
        <v>1017</v>
      </c>
      <c r="E49567" t="s">
        <v>1019</v>
      </c>
      <c r="F49567" s="86">
        <v>1081629.5274540801</v>
      </c>
    </row>
    <row r="49568" spans="1:6">
      <c r="A49568">
        <v>2045</v>
      </c>
      <c r="B49568" t="s">
        <v>1052</v>
      </c>
      <c r="C49568" t="s">
        <v>1022</v>
      </c>
      <c r="D49568" t="s">
        <v>1017</v>
      </c>
      <c r="E49568" t="s">
        <v>1019</v>
      </c>
      <c r="F49568" s="86">
        <v>1072111.82330907</v>
      </c>
    </row>
    <row r="49569" spans="1:6">
      <c r="A49569">
        <v>2046</v>
      </c>
      <c r="B49569" t="s">
        <v>1052</v>
      </c>
      <c r="C49569" t="s">
        <v>1022</v>
      </c>
      <c r="D49569" t="s">
        <v>1017</v>
      </c>
      <c r="E49569" t="s">
        <v>1019</v>
      </c>
      <c r="F49569" s="86">
        <v>1062957.6560768699</v>
      </c>
    </row>
    <row r="49570" spans="1:6">
      <c r="A49570">
        <v>2047</v>
      </c>
      <c r="B49570" t="s">
        <v>1052</v>
      </c>
      <c r="C49570" t="s">
        <v>1022</v>
      </c>
      <c r="D49570" t="s">
        <v>1017</v>
      </c>
      <c r="E49570" t="s">
        <v>1019</v>
      </c>
      <c r="F49570" s="86">
        <v>1054095.66418533</v>
      </c>
    </row>
    <row r="49571" spans="1:6">
      <c r="A49571">
        <v>2048</v>
      </c>
      <c r="B49571" t="s">
        <v>1052</v>
      </c>
      <c r="C49571" t="s">
        <v>1022</v>
      </c>
      <c r="D49571" t="s">
        <v>1017</v>
      </c>
      <c r="E49571" t="s">
        <v>1019</v>
      </c>
      <c r="F49571" s="86">
        <v>1045455.87526895</v>
      </c>
    </row>
    <row r="49572" spans="1:6">
      <c r="A49572">
        <v>2049</v>
      </c>
      <c r="B49572" t="s">
        <v>1052</v>
      </c>
      <c r="C49572" t="s">
        <v>1022</v>
      </c>
      <c r="D49572" t="s">
        <v>1017</v>
      </c>
      <c r="E49572" t="s">
        <v>1019</v>
      </c>
      <c r="F49572" s="86">
        <v>1036994.41859865</v>
      </c>
    </row>
    <row r="49573" spans="1:6">
      <c r="A49573">
        <v>2050</v>
      </c>
      <c r="B49573" t="s">
        <v>1052</v>
      </c>
      <c r="C49573" t="s">
        <v>1022</v>
      </c>
      <c r="D49573" t="s">
        <v>1017</v>
      </c>
      <c r="E49573" t="s">
        <v>1019</v>
      </c>
      <c r="F49573" s="86">
        <v>1028688.2602087799</v>
      </c>
    </row>
    <row r="49574" spans="1:6">
      <c r="A49574">
        <v>2017</v>
      </c>
      <c r="B49574" t="s">
        <v>1053</v>
      </c>
      <c r="C49574" t="s">
        <v>1022</v>
      </c>
      <c r="D49574" t="s">
        <v>1017</v>
      </c>
      <c r="E49574" t="s">
        <v>1019</v>
      </c>
      <c r="F49574" s="86">
        <v>7834210.4061854696</v>
      </c>
    </row>
    <row r="49575" spans="1:6">
      <c r="A49575">
        <v>2018</v>
      </c>
      <c r="B49575" t="s">
        <v>1053</v>
      </c>
      <c r="C49575" t="s">
        <v>1022</v>
      </c>
      <c r="D49575" t="s">
        <v>1017</v>
      </c>
      <c r="E49575" t="s">
        <v>1019</v>
      </c>
      <c r="F49575" s="86">
        <v>6661711.9059987497</v>
      </c>
    </row>
    <row r="49576" spans="1:6">
      <c r="A49576">
        <v>2019</v>
      </c>
      <c r="B49576" t="s">
        <v>1053</v>
      </c>
      <c r="C49576" t="s">
        <v>1022</v>
      </c>
      <c r="D49576" t="s">
        <v>1017</v>
      </c>
      <c r="E49576" t="s">
        <v>1019</v>
      </c>
      <c r="F49576" s="86">
        <v>6254627.3149542799</v>
      </c>
    </row>
    <row r="49577" spans="1:6">
      <c r="A49577">
        <v>2020</v>
      </c>
      <c r="B49577" t="s">
        <v>1053</v>
      </c>
      <c r="C49577" t="s">
        <v>1022</v>
      </c>
      <c r="D49577" t="s">
        <v>1017</v>
      </c>
      <c r="E49577" t="s">
        <v>1019</v>
      </c>
      <c r="F49577" s="86">
        <v>6070764.46848612</v>
      </c>
    </row>
    <row r="49578" spans="1:6">
      <c r="A49578">
        <v>2021</v>
      </c>
      <c r="B49578" t="s">
        <v>1053</v>
      </c>
      <c r="C49578" t="s">
        <v>1022</v>
      </c>
      <c r="D49578" t="s">
        <v>1017</v>
      </c>
      <c r="E49578" t="s">
        <v>1019</v>
      </c>
      <c r="F49578" s="86">
        <v>5986061.44129916</v>
      </c>
    </row>
    <row r="49579" spans="1:6">
      <c r="A49579">
        <v>2022</v>
      </c>
      <c r="B49579" t="s">
        <v>1053</v>
      </c>
      <c r="C49579" t="s">
        <v>1022</v>
      </c>
      <c r="D49579" t="s">
        <v>1017</v>
      </c>
      <c r="E49579" t="s">
        <v>1019</v>
      </c>
      <c r="F49579" s="86">
        <v>5927166.9976691296</v>
      </c>
    </row>
    <row r="49580" spans="1:6">
      <c r="A49580">
        <v>2023</v>
      </c>
      <c r="B49580" t="s">
        <v>1053</v>
      </c>
      <c r="C49580" t="s">
        <v>1022</v>
      </c>
      <c r="D49580" t="s">
        <v>1017</v>
      </c>
      <c r="E49580" t="s">
        <v>1019</v>
      </c>
      <c r="F49580" s="86">
        <v>5867080.28938122</v>
      </c>
    </row>
    <row r="49581" spans="1:6">
      <c r="A49581">
        <v>2024</v>
      </c>
      <c r="B49581" t="s">
        <v>1053</v>
      </c>
      <c r="C49581" t="s">
        <v>1022</v>
      </c>
      <c r="D49581" t="s">
        <v>1017</v>
      </c>
      <c r="E49581" t="s">
        <v>1019</v>
      </c>
      <c r="F49581" s="86">
        <v>5811445.7177258404</v>
      </c>
    </row>
    <row r="49582" spans="1:6">
      <c r="A49582">
        <v>2025</v>
      </c>
      <c r="B49582" t="s">
        <v>1053</v>
      </c>
      <c r="C49582" t="s">
        <v>1022</v>
      </c>
      <c r="D49582" t="s">
        <v>1017</v>
      </c>
      <c r="E49582" t="s">
        <v>1019</v>
      </c>
      <c r="F49582" s="86">
        <v>5775064.4324522</v>
      </c>
    </row>
    <row r="49583" spans="1:6">
      <c r="A49583">
        <v>2026</v>
      </c>
      <c r="B49583" t="s">
        <v>1053</v>
      </c>
      <c r="C49583" t="s">
        <v>1022</v>
      </c>
      <c r="D49583" t="s">
        <v>1017</v>
      </c>
      <c r="E49583" t="s">
        <v>1019</v>
      </c>
      <c r="F49583" s="86">
        <v>5756401.60345014</v>
      </c>
    </row>
    <row r="49584" spans="1:6">
      <c r="A49584">
        <v>2027</v>
      </c>
      <c r="B49584" t="s">
        <v>1053</v>
      </c>
      <c r="C49584" t="s">
        <v>1022</v>
      </c>
      <c r="D49584" t="s">
        <v>1017</v>
      </c>
      <c r="E49584" t="s">
        <v>1019</v>
      </c>
      <c r="F49584" s="86">
        <v>5744491.5471715899</v>
      </c>
    </row>
    <row r="49585" spans="1:6">
      <c r="A49585">
        <v>2028</v>
      </c>
      <c r="B49585" t="s">
        <v>1053</v>
      </c>
      <c r="C49585" t="s">
        <v>1022</v>
      </c>
      <c r="D49585" t="s">
        <v>1017</v>
      </c>
      <c r="E49585" t="s">
        <v>1019</v>
      </c>
      <c r="F49585" s="86">
        <v>5733447.8346239999</v>
      </c>
    </row>
    <row r="49586" spans="1:6">
      <c r="A49586">
        <v>2029</v>
      </c>
      <c r="B49586" t="s">
        <v>1053</v>
      </c>
      <c r="C49586" t="s">
        <v>1022</v>
      </c>
      <c r="D49586" t="s">
        <v>1017</v>
      </c>
      <c r="E49586" t="s">
        <v>1019</v>
      </c>
      <c r="F49586" s="86">
        <v>5723433.1281519197</v>
      </c>
    </row>
    <row r="49587" spans="1:6">
      <c r="A49587">
        <v>2030</v>
      </c>
      <c r="B49587" t="s">
        <v>1053</v>
      </c>
      <c r="C49587" t="s">
        <v>1022</v>
      </c>
      <c r="D49587" t="s">
        <v>1017</v>
      </c>
      <c r="E49587" t="s">
        <v>1019</v>
      </c>
      <c r="F49587" s="86">
        <v>5717373.21019571</v>
      </c>
    </row>
    <row r="49588" spans="1:6">
      <c r="A49588">
        <v>2031</v>
      </c>
      <c r="B49588" t="s">
        <v>1053</v>
      </c>
      <c r="C49588" t="s">
        <v>1022</v>
      </c>
      <c r="D49588" t="s">
        <v>1017</v>
      </c>
      <c r="E49588" t="s">
        <v>1019</v>
      </c>
      <c r="F49588" s="86">
        <v>5719992.87974359</v>
      </c>
    </row>
    <row r="49589" spans="1:6">
      <c r="A49589">
        <v>2032</v>
      </c>
      <c r="B49589" t="s">
        <v>1053</v>
      </c>
      <c r="C49589" t="s">
        <v>1022</v>
      </c>
      <c r="D49589" t="s">
        <v>1017</v>
      </c>
      <c r="E49589" t="s">
        <v>1019</v>
      </c>
      <c r="F49589" s="86">
        <v>5730610.2355228299</v>
      </c>
    </row>
    <row r="49590" spans="1:6">
      <c r="A49590">
        <v>2033</v>
      </c>
      <c r="B49590" t="s">
        <v>1053</v>
      </c>
      <c r="C49590" t="s">
        <v>1022</v>
      </c>
      <c r="D49590" t="s">
        <v>1017</v>
      </c>
      <c r="E49590" t="s">
        <v>1019</v>
      </c>
      <c r="F49590" s="86">
        <v>5746435.1998679703</v>
      </c>
    </row>
    <row r="49591" spans="1:6">
      <c r="A49591">
        <v>2034</v>
      </c>
      <c r="B49591" t="s">
        <v>1053</v>
      </c>
      <c r="C49591" t="s">
        <v>1022</v>
      </c>
      <c r="D49591" t="s">
        <v>1017</v>
      </c>
      <c r="E49591" t="s">
        <v>1019</v>
      </c>
      <c r="F49591" s="86">
        <v>5762843.30763881</v>
      </c>
    </row>
    <row r="49592" spans="1:6">
      <c r="A49592">
        <v>2035</v>
      </c>
      <c r="B49592" t="s">
        <v>1053</v>
      </c>
      <c r="C49592" t="s">
        <v>1022</v>
      </c>
      <c r="D49592" t="s">
        <v>1017</v>
      </c>
      <c r="E49592" t="s">
        <v>1019</v>
      </c>
      <c r="F49592" s="86">
        <v>5778143.8466220796</v>
      </c>
    </row>
    <row r="49593" spans="1:6">
      <c r="A49593">
        <v>2036</v>
      </c>
      <c r="B49593" t="s">
        <v>1053</v>
      </c>
      <c r="C49593" t="s">
        <v>1022</v>
      </c>
      <c r="D49593" t="s">
        <v>1017</v>
      </c>
      <c r="E49593" t="s">
        <v>1019</v>
      </c>
      <c r="F49593" s="86">
        <v>5782284.7853767099</v>
      </c>
    </row>
    <row r="49594" spans="1:6">
      <c r="A49594">
        <v>2037</v>
      </c>
      <c r="B49594" t="s">
        <v>1053</v>
      </c>
      <c r="C49594" t="s">
        <v>1022</v>
      </c>
      <c r="D49594" t="s">
        <v>1017</v>
      </c>
      <c r="E49594" t="s">
        <v>1019</v>
      </c>
      <c r="F49594" s="86">
        <v>5782779.8774918597</v>
      </c>
    </row>
    <row r="49595" spans="1:6">
      <c r="A49595">
        <v>2038</v>
      </c>
      <c r="B49595" t="s">
        <v>1053</v>
      </c>
      <c r="C49595" t="s">
        <v>1022</v>
      </c>
      <c r="D49595" t="s">
        <v>1017</v>
      </c>
      <c r="E49595" t="s">
        <v>1019</v>
      </c>
      <c r="F49595" s="86">
        <v>5781091.3200217001</v>
      </c>
    </row>
    <row r="49596" spans="1:6">
      <c r="A49596">
        <v>2039</v>
      </c>
      <c r="B49596" t="s">
        <v>1053</v>
      </c>
      <c r="C49596" t="s">
        <v>1022</v>
      </c>
      <c r="D49596" t="s">
        <v>1017</v>
      </c>
      <c r="E49596" t="s">
        <v>1019</v>
      </c>
      <c r="F49596" s="86">
        <v>5777963.8066213904</v>
      </c>
    </row>
    <row r="49597" spans="1:6">
      <c r="A49597">
        <v>2040</v>
      </c>
      <c r="B49597" t="s">
        <v>1053</v>
      </c>
      <c r="C49597" t="s">
        <v>1022</v>
      </c>
      <c r="D49597" t="s">
        <v>1017</v>
      </c>
      <c r="E49597" t="s">
        <v>1019</v>
      </c>
      <c r="F49597" s="86">
        <v>5773750.9050217904</v>
      </c>
    </row>
    <row r="49598" spans="1:6">
      <c r="A49598">
        <v>2041</v>
      </c>
      <c r="B49598" t="s">
        <v>1053</v>
      </c>
      <c r="C49598" t="s">
        <v>1022</v>
      </c>
      <c r="D49598" t="s">
        <v>1017</v>
      </c>
      <c r="E49598" t="s">
        <v>1019</v>
      </c>
      <c r="F49598" s="86">
        <v>5731481.7456376897</v>
      </c>
    </row>
    <row r="49599" spans="1:6">
      <c r="A49599">
        <v>2042</v>
      </c>
      <c r="B49599" t="s">
        <v>1053</v>
      </c>
      <c r="C49599" t="s">
        <v>1022</v>
      </c>
      <c r="D49599" t="s">
        <v>1017</v>
      </c>
      <c r="E49599" t="s">
        <v>1019</v>
      </c>
      <c r="F49599" s="86">
        <v>5690491.8620969299</v>
      </c>
    </row>
    <row r="49600" spans="1:6">
      <c r="A49600">
        <v>2043</v>
      </c>
      <c r="B49600" t="s">
        <v>1053</v>
      </c>
      <c r="C49600" t="s">
        <v>1022</v>
      </c>
      <c r="D49600" t="s">
        <v>1017</v>
      </c>
      <c r="E49600" t="s">
        <v>1019</v>
      </c>
      <c r="F49600" s="86">
        <v>5651327.5807105303</v>
      </c>
    </row>
    <row r="49601" spans="1:6">
      <c r="A49601">
        <v>2044</v>
      </c>
      <c r="B49601" t="s">
        <v>1053</v>
      </c>
      <c r="C49601" t="s">
        <v>1022</v>
      </c>
      <c r="D49601" t="s">
        <v>1017</v>
      </c>
      <c r="E49601" t="s">
        <v>1019</v>
      </c>
      <c r="F49601" s="86">
        <v>5614372.5785946501</v>
      </c>
    </row>
    <row r="49602" spans="1:6">
      <c r="A49602">
        <v>2045</v>
      </c>
      <c r="B49602" t="s">
        <v>1053</v>
      </c>
      <c r="C49602" t="s">
        <v>1022</v>
      </c>
      <c r="D49602" t="s">
        <v>1017</v>
      </c>
      <c r="E49602" t="s">
        <v>1019</v>
      </c>
      <c r="F49602" s="86">
        <v>5579561.4387007998</v>
      </c>
    </row>
    <row r="49603" spans="1:6">
      <c r="A49603">
        <v>2046</v>
      </c>
      <c r="B49603" t="s">
        <v>1053</v>
      </c>
      <c r="C49603" t="s">
        <v>1022</v>
      </c>
      <c r="D49603" t="s">
        <v>1017</v>
      </c>
      <c r="E49603" t="s">
        <v>1019</v>
      </c>
      <c r="F49603" s="86">
        <v>5546652.4945715703</v>
      </c>
    </row>
    <row r="49604" spans="1:6">
      <c r="A49604">
        <v>2047</v>
      </c>
      <c r="B49604" t="s">
        <v>1053</v>
      </c>
      <c r="C49604" t="s">
        <v>1022</v>
      </c>
      <c r="D49604" t="s">
        <v>1017</v>
      </c>
      <c r="E49604" t="s">
        <v>1019</v>
      </c>
      <c r="F49604" s="86">
        <v>5515276.5636235997</v>
      </c>
    </row>
    <row r="49605" spans="1:6">
      <c r="A49605">
        <v>2048</v>
      </c>
      <c r="B49605" t="s">
        <v>1053</v>
      </c>
      <c r="C49605" t="s">
        <v>1022</v>
      </c>
      <c r="D49605" t="s">
        <v>1017</v>
      </c>
      <c r="E49605" t="s">
        <v>1019</v>
      </c>
      <c r="F49605" s="86">
        <v>5485074.2148770504</v>
      </c>
    </row>
    <row r="49606" spans="1:6">
      <c r="A49606">
        <v>2049</v>
      </c>
      <c r="B49606" t="s">
        <v>1053</v>
      </c>
      <c r="C49606" t="s">
        <v>1022</v>
      </c>
      <c r="D49606" t="s">
        <v>1017</v>
      </c>
      <c r="E49606" t="s">
        <v>1019</v>
      </c>
      <c r="F49606" s="86">
        <v>5455811.0736018503</v>
      </c>
    </row>
    <row r="49607" spans="1:6">
      <c r="A49607">
        <v>2050</v>
      </c>
      <c r="B49607" t="s">
        <v>1053</v>
      </c>
      <c r="C49607" t="s">
        <v>1022</v>
      </c>
      <c r="D49607" t="s">
        <v>1017</v>
      </c>
      <c r="E49607" t="s">
        <v>1019</v>
      </c>
      <c r="F49607" s="86">
        <v>5427358.9427481201</v>
      </c>
    </row>
    <row r="49608" spans="1:6">
      <c r="A49608">
        <v>2017</v>
      </c>
      <c r="B49608" t="s">
        <v>1054</v>
      </c>
      <c r="C49608" t="s">
        <v>1022</v>
      </c>
      <c r="D49608" t="s">
        <v>1017</v>
      </c>
      <c r="E49608" t="s">
        <v>1019</v>
      </c>
      <c r="F49608" s="86">
        <v>2370523.3139821501</v>
      </c>
    </row>
    <row r="49609" spans="1:6">
      <c r="A49609">
        <v>2018</v>
      </c>
      <c r="B49609" t="s">
        <v>1054</v>
      </c>
      <c r="C49609" t="s">
        <v>1022</v>
      </c>
      <c r="D49609" t="s">
        <v>1017</v>
      </c>
      <c r="E49609" t="s">
        <v>1019</v>
      </c>
      <c r="F49609" s="86">
        <v>2034302.4160471801</v>
      </c>
    </row>
    <row r="49610" spans="1:6">
      <c r="A49610">
        <v>2019</v>
      </c>
      <c r="B49610" t="s">
        <v>1054</v>
      </c>
      <c r="C49610" t="s">
        <v>1022</v>
      </c>
      <c r="D49610" t="s">
        <v>1017</v>
      </c>
      <c r="E49610" t="s">
        <v>1019</v>
      </c>
      <c r="F49610" s="86">
        <v>1934005.5865736301</v>
      </c>
    </row>
    <row r="49611" spans="1:6">
      <c r="A49611">
        <v>2020</v>
      </c>
      <c r="B49611" t="s">
        <v>1054</v>
      </c>
      <c r="C49611" t="s">
        <v>1022</v>
      </c>
      <c r="D49611" t="s">
        <v>1017</v>
      </c>
      <c r="E49611" t="s">
        <v>1019</v>
      </c>
      <c r="F49611" s="86">
        <v>1903194.6885454601</v>
      </c>
    </row>
    <row r="49612" spans="1:6">
      <c r="A49612">
        <v>2021</v>
      </c>
      <c r="B49612" t="s">
        <v>1054</v>
      </c>
      <c r="C49612" t="s">
        <v>1022</v>
      </c>
      <c r="D49612" t="s">
        <v>1017</v>
      </c>
      <c r="E49612" t="s">
        <v>1019</v>
      </c>
      <c r="F49612" s="86">
        <v>1903573.84237086</v>
      </c>
    </row>
    <row r="49613" spans="1:6">
      <c r="A49613">
        <v>2022</v>
      </c>
      <c r="B49613" t="s">
        <v>1054</v>
      </c>
      <c r="C49613" t="s">
        <v>1022</v>
      </c>
      <c r="D49613" t="s">
        <v>1017</v>
      </c>
      <c r="E49613" t="s">
        <v>1019</v>
      </c>
      <c r="F49613" s="86">
        <v>1913365.2481734899</v>
      </c>
    </row>
    <row r="49614" spans="1:6">
      <c r="A49614">
        <v>2023</v>
      </c>
      <c r="B49614" t="s">
        <v>1054</v>
      </c>
      <c r="C49614" t="s">
        <v>1022</v>
      </c>
      <c r="D49614" t="s">
        <v>1017</v>
      </c>
      <c r="E49614" t="s">
        <v>1019</v>
      </c>
      <c r="F49614" s="86">
        <v>1924594.39064332</v>
      </c>
    </row>
    <row r="49615" spans="1:6">
      <c r="A49615">
        <v>2024</v>
      </c>
      <c r="B49615" t="s">
        <v>1054</v>
      </c>
      <c r="C49615" t="s">
        <v>1022</v>
      </c>
      <c r="D49615" t="s">
        <v>1017</v>
      </c>
      <c r="E49615" t="s">
        <v>1019</v>
      </c>
      <c r="F49615" s="86">
        <v>1937018.58771391</v>
      </c>
    </row>
    <row r="49616" spans="1:6">
      <c r="A49616">
        <v>2025</v>
      </c>
      <c r="B49616" t="s">
        <v>1054</v>
      </c>
      <c r="C49616" t="s">
        <v>1022</v>
      </c>
      <c r="D49616" t="s">
        <v>1017</v>
      </c>
      <c r="E49616" t="s">
        <v>1019</v>
      </c>
      <c r="F49616" s="86">
        <v>1955822.70511793</v>
      </c>
    </row>
    <row r="49617" spans="1:6">
      <c r="A49617">
        <v>2026</v>
      </c>
      <c r="B49617" t="s">
        <v>1054</v>
      </c>
      <c r="C49617" t="s">
        <v>1022</v>
      </c>
      <c r="D49617" t="s">
        <v>1017</v>
      </c>
      <c r="E49617" t="s">
        <v>1019</v>
      </c>
      <c r="F49617" s="86">
        <v>1979586.15194932</v>
      </c>
    </row>
    <row r="49618" spans="1:6">
      <c r="A49618">
        <v>2027</v>
      </c>
      <c r="B49618" t="s">
        <v>1054</v>
      </c>
      <c r="C49618" t="s">
        <v>1022</v>
      </c>
      <c r="D49618" t="s">
        <v>1017</v>
      </c>
      <c r="E49618" t="s">
        <v>1019</v>
      </c>
      <c r="F49618" s="86">
        <v>2006511.83524527</v>
      </c>
    </row>
    <row r="49619" spans="1:6">
      <c r="A49619">
        <v>2028</v>
      </c>
      <c r="B49619" t="s">
        <v>1054</v>
      </c>
      <c r="C49619" t="s">
        <v>1022</v>
      </c>
      <c r="D49619" t="s">
        <v>1017</v>
      </c>
      <c r="E49619" t="s">
        <v>1019</v>
      </c>
      <c r="F49619" s="86">
        <v>2032658.88095865</v>
      </c>
    </row>
    <row r="49620" spans="1:6">
      <c r="A49620">
        <v>2029</v>
      </c>
      <c r="B49620" t="s">
        <v>1054</v>
      </c>
      <c r="C49620" t="s">
        <v>1022</v>
      </c>
      <c r="D49620" t="s">
        <v>1017</v>
      </c>
      <c r="E49620" t="s">
        <v>1019</v>
      </c>
      <c r="F49620" s="86">
        <v>2059534.1685533801</v>
      </c>
    </row>
    <row r="49621" spans="1:6">
      <c r="A49621">
        <v>2030</v>
      </c>
      <c r="B49621" t="s">
        <v>1054</v>
      </c>
      <c r="C49621" t="s">
        <v>1022</v>
      </c>
      <c r="D49621" t="s">
        <v>1017</v>
      </c>
      <c r="E49621" t="s">
        <v>1019</v>
      </c>
      <c r="F49621" s="86">
        <v>2087462.2239748801</v>
      </c>
    </row>
    <row r="49622" spans="1:6">
      <c r="A49622">
        <v>2031</v>
      </c>
      <c r="B49622" t="s">
        <v>1054</v>
      </c>
      <c r="C49622" t="s">
        <v>1022</v>
      </c>
      <c r="D49622" t="s">
        <v>1017</v>
      </c>
      <c r="E49622" t="s">
        <v>1019</v>
      </c>
      <c r="F49622" s="86">
        <v>2118769.0258619799</v>
      </c>
    </row>
    <row r="49623" spans="1:6">
      <c r="A49623">
        <v>2032</v>
      </c>
      <c r="B49623" t="s">
        <v>1054</v>
      </c>
      <c r="C49623" t="s">
        <v>1022</v>
      </c>
      <c r="D49623" t="s">
        <v>1017</v>
      </c>
      <c r="E49623" t="s">
        <v>1019</v>
      </c>
      <c r="F49623" s="86">
        <v>2152500.9711342501</v>
      </c>
    </row>
    <row r="49624" spans="1:6">
      <c r="A49624">
        <v>2033</v>
      </c>
      <c r="B49624" t="s">
        <v>1054</v>
      </c>
      <c r="C49624" t="s">
        <v>1022</v>
      </c>
      <c r="D49624" t="s">
        <v>1017</v>
      </c>
      <c r="E49624" t="s">
        <v>1019</v>
      </c>
      <c r="F49624" s="86">
        <v>2188644.9734162199</v>
      </c>
    </row>
    <row r="49625" spans="1:6">
      <c r="A49625">
        <v>2034</v>
      </c>
      <c r="B49625" t="s">
        <v>1054</v>
      </c>
      <c r="C49625" t="s">
        <v>1022</v>
      </c>
      <c r="D49625" t="s">
        <v>1017</v>
      </c>
      <c r="E49625" t="s">
        <v>1019</v>
      </c>
      <c r="F49625" s="86">
        <v>2225081.4081426202</v>
      </c>
    </row>
    <row r="49626" spans="1:6">
      <c r="A49626">
        <v>2035</v>
      </c>
      <c r="B49626" t="s">
        <v>1054</v>
      </c>
      <c r="C49626" t="s">
        <v>1022</v>
      </c>
      <c r="D49626" t="s">
        <v>1017</v>
      </c>
      <c r="E49626" t="s">
        <v>1019</v>
      </c>
      <c r="F49626" s="86">
        <v>2261329.2455294202</v>
      </c>
    </row>
    <row r="49627" spans="1:6">
      <c r="A49627">
        <v>2036</v>
      </c>
      <c r="B49627" t="s">
        <v>1054</v>
      </c>
      <c r="C49627" t="s">
        <v>1022</v>
      </c>
      <c r="D49627" t="s">
        <v>1017</v>
      </c>
      <c r="E49627" t="s">
        <v>1019</v>
      </c>
      <c r="F49627" s="86">
        <v>2289618.89066889</v>
      </c>
    </row>
    <row r="49628" spans="1:6">
      <c r="A49628">
        <v>2037</v>
      </c>
      <c r="B49628" t="s">
        <v>1054</v>
      </c>
      <c r="C49628" t="s">
        <v>1022</v>
      </c>
      <c r="D49628" t="s">
        <v>1017</v>
      </c>
      <c r="E49628" t="s">
        <v>1019</v>
      </c>
      <c r="F49628" s="86">
        <v>2317533.71749523</v>
      </c>
    </row>
    <row r="49629" spans="1:6">
      <c r="A49629">
        <v>2038</v>
      </c>
      <c r="B49629" t="s">
        <v>1054</v>
      </c>
      <c r="C49629" t="s">
        <v>1022</v>
      </c>
      <c r="D49629" t="s">
        <v>1017</v>
      </c>
      <c r="E49629" t="s">
        <v>1019</v>
      </c>
      <c r="F49629" s="86">
        <v>2345262.8573841401</v>
      </c>
    </row>
    <row r="49630" spans="1:6">
      <c r="A49630">
        <v>2039</v>
      </c>
      <c r="B49630" t="s">
        <v>1054</v>
      </c>
      <c r="C49630" t="s">
        <v>1022</v>
      </c>
      <c r="D49630" t="s">
        <v>1017</v>
      </c>
      <c r="E49630" t="s">
        <v>1019</v>
      </c>
      <c r="F49630" s="86">
        <v>2372887.9215704999</v>
      </c>
    </row>
    <row r="49631" spans="1:6">
      <c r="A49631">
        <v>2040</v>
      </c>
      <c r="B49631" t="s">
        <v>1054</v>
      </c>
      <c r="C49631" t="s">
        <v>1022</v>
      </c>
      <c r="D49631" t="s">
        <v>1017</v>
      </c>
      <c r="E49631" t="s">
        <v>1019</v>
      </c>
      <c r="F49631" s="86">
        <v>2400461.77029105</v>
      </c>
    </row>
    <row r="49632" spans="1:6">
      <c r="A49632">
        <v>2041</v>
      </c>
      <c r="B49632" t="s">
        <v>1054</v>
      </c>
      <c r="C49632" t="s">
        <v>1022</v>
      </c>
      <c r="D49632" t="s">
        <v>1017</v>
      </c>
      <c r="E49632" t="s">
        <v>1019</v>
      </c>
      <c r="F49632" s="86">
        <v>2426829.1288628899</v>
      </c>
    </row>
    <row r="49633" spans="1:6">
      <c r="A49633">
        <v>2042</v>
      </c>
      <c r="B49633" t="s">
        <v>1054</v>
      </c>
      <c r="C49633" t="s">
        <v>1022</v>
      </c>
      <c r="D49633" t="s">
        <v>1017</v>
      </c>
      <c r="E49633" t="s">
        <v>1019</v>
      </c>
      <c r="F49633" s="86">
        <v>2454120.69264497</v>
      </c>
    </row>
    <row r="49634" spans="1:6">
      <c r="A49634">
        <v>2043</v>
      </c>
      <c r="B49634" t="s">
        <v>1054</v>
      </c>
      <c r="C49634" t="s">
        <v>1022</v>
      </c>
      <c r="D49634" t="s">
        <v>1017</v>
      </c>
      <c r="E49634" t="s">
        <v>1019</v>
      </c>
      <c r="F49634" s="86">
        <v>2482543.4136800901</v>
      </c>
    </row>
    <row r="49635" spans="1:6">
      <c r="A49635">
        <v>2044</v>
      </c>
      <c r="B49635" t="s">
        <v>1054</v>
      </c>
      <c r="C49635" t="s">
        <v>1022</v>
      </c>
      <c r="D49635" t="s">
        <v>1017</v>
      </c>
      <c r="E49635" t="s">
        <v>1019</v>
      </c>
      <c r="F49635" s="86">
        <v>2512263.2340919902</v>
      </c>
    </row>
    <row r="49636" spans="1:6">
      <c r="A49636">
        <v>2045</v>
      </c>
      <c r="B49636" t="s">
        <v>1054</v>
      </c>
      <c r="C49636" t="s">
        <v>1022</v>
      </c>
      <c r="D49636" t="s">
        <v>1017</v>
      </c>
      <c r="E49636" t="s">
        <v>1019</v>
      </c>
      <c r="F49636" s="86">
        <v>2543251.8687878302</v>
      </c>
    </row>
    <row r="49637" spans="1:6">
      <c r="A49637">
        <v>2046</v>
      </c>
      <c r="B49637" t="s">
        <v>1054</v>
      </c>
      <c r="C49637" t="s">
        <v>1022</v>
      </c>
      <c r="D49637" t="s">
        <v>1017</v>
      </c>
      <c r="E49637" t="s">
        <v>1019</v>
      </c>
      <c r="F49637" s="86">
        <v>2575419.1637111302</v>
      </c>
    </row>
    <row r="49638" spans="1:6">
      <c r="A49638">
        <v>2047</v>
      </c>
      <c r="B49638" t="s">
        <v>1054</v>
      </c>
      <c r="C49638" t="s">
        <v>1022</v>
      </c>
      <c r="D49638" t="s">
        <v>1017</v>
      </c>
      <c r="E49638" t="s">
        <v>1019</v>
      </c>
      <c r="F49638" s="86">
        <v>2608616.4399924199</v>
      </c>
    </row>
    <row r="49639" spans="1:6">
      <c r="A49639">
        <v>2048</v>
      </c>
      <c r="B49639" t="s">
        <v>1054</v>
      </c>
      <c r="C49639" t="s">
        <v>1022</v>
      </c>
      <c r="D49639" t="s">
        <v>1017</v>
      </c>
      <c r="E49639" t="s">
        <v>1019</v>
      </c>
      <c r="F49639" s="86">
        <v>2642681.9073474002</v>
      </c>
    </row>
    <row r="49640" spans="1:6">
      <c r="A49640">
        <v>2049</v>
      </c>
      <c r="B49640" t="s">
        <v>1054</v>
      </c>
      <c r="C49640" t="s">
        <v>1022</v>
      </c>
      <c r="D49640" t="s">
        <v>1017</v>
      </c>
      <c r="E49640" t="s">
        <v>1019</v>
      </c>
      <c r="F49640" s="86">
        <v>2677523.3835383998</v>
      </c>
    </row>
    <row r="49641" spans="1:6">
      <c r="A49641">
        <v>2050</v>
      </c>
      <c r="B49641" t="s">
        <v>1054</v>
      </c>
      <c r="C49641" t="s">
        <v>1022</v>
      </c>
      <c r="D49641" t="s">
        <v>1017</v>
      </c>
      <c r="E49641" t="s">
        <v>1019</v>
      </c>
      <c r="F49641" s="86">
        <v>2713108.0405077799</v>
      </c>
    </row>
    <row r="49642" spans="1:6">
      <c r="A49642">
        <v>2017</v>
      </c>
      <c r="B49642" t="s">
        <v>1055</v>
      </c>
      <c r="C49642" t="s">
        <v>1022</v>
      </c>
      <c r="D49642" t="s">
        <v>1017</v>
      </c>
      <c r="E49642" t="s">
        <v>1019</v>
      </c>
      <c r="F49642" s="86">
        <v>17842317.255215999</v>
      </c>
    </row>
    <row r="49643" spans="1:6">
      <c r="A49643">
        <v>2018</v>
      </c>
      <c r="B49643" t="s">
        <v>1055</v>
      </c>
      <c r="C49643" t="s">
        <v>1022</v>
      </c>
      <c r="D49643" t="s">
        <v>1017</v>
      </c>
      <c r="E49643" t="s">
        <v>1019</v>
      </c>
      <c r="F49643" s="86">
        <v>15139276.7896547</v>
      </c>
    </row>
    <row r="49644" spans="1:6">
      <c r="A49644">
        <v>2019</v>
      </c>
      <c r="B49644" t="s">
        <v>1055</v>
      </c>
      <c r="C49644" t="s">
        <v>1022</v>
      </c>
      <c r="D49644" t="s">
        <v>1017</v>
      </c>
      <c r="E49644" t="s">
        <v>1019</v>
      </c>
      <c r="F49644" s="86">
        <v>14188507.6497452</v>
      </c>
    </row>
    <row r="49645" spans="1:6">
      <c r="A49645">
        <v>2020</v>
      </c>
      <c r="B49645" t="s">
        <v>1055</v>
      </c>
      <c r="C49645" t="s">
        <v>1022</v>
      </c>
      <c r="D49645" t="s">
        <v>1017</v>
      </c>
      <c r="E49645" t="s">
        <v>1019</v>
      </c>
      <c r="F49645" s="86">
        <v>13751896.9475982</v>
      </c>
    </row>
    <row r="49646" spans="1:6">
      <c r="A49646">
        <v>2021</v>
      </c>
      <c r="B49646" t="s">
        <v>1055</v>
      </c>
      <c r="C49646" t="s">
        <v>1022</v>
      </c>
      <c r="D49646" t="s">
        <v>1017</v>
      </c>
      <c r="E49646" t="s">
        <v>1019</v>
      </c>
      <c r="F49646" s="86">
        <v>13538344.0069726</v>
      </c>
    </row>
    <row r="49647" spans="1:6">
      <c r="A49647">
        <v>2022</v>
      </c>
      <c r="B49647" t="s">
        <v>1055</v>
      </c>
      <c r="C49647" t="s">
        <v>1022</v>
      </c>
      <c r="D49647" t="s">
        <v>1017</v>
      </c>
      <c r="E49647" t="s">
        <v>1019</v>
      </c>
      <c r="F49647" s="86">
        <v>13371444.509657901</v>
      </c>
    </row>
    <row r="49648" spans="1:6">
      <c r="A49648">
        <v>2023</v>
      </c>
      <c r="B49648" t="s">
        <v>1055</v>
      </c>
      <c r="C49648" t="s">
        <v>1022</v>
      </c>
      <c r="D49648" t="s">
        <v>1017</v>
      </c>
      <c r="E49648" t="s">
        <v>1019</v>
      </c>
      <c r="F49648" s="86">
        <v>13189690.619212599</v>
      </c>
    </row>
    <row r="49649" spans="1:6">
      <c r="A49649">
        <v>2024</v>
      </c>
      <c r="B49649" t="s">
        <v>1055</v>
      </c>
      <c r="C49649" t="s">
        <v>1022</v>
      </c>
      <c r="D49649" t="s">
        <v>1017</v>
      </c>
      <c r="E49649" t="s">
        <v>1019</v>
      </c>
      <c r="F49649" s="86">
        <v>13007703.5731305</v>
      </c>
    </row>
    <row r="49650" spans="1:6">
      <c r="A49650">
        <v>2025</v>
      </c>
      <c r="B49650" t="s">
        <v>1055</v>
      </c>
      <c r="C49650" t="s">
        <v>1022</v>
      </c>
      <c r="D49650" t="s">
        <v>1017</v>
      </c>
      <c r="E49650" t="s">
        <v>1019</v>
      </c>
      <c r="F49650" s="86">
        <v>12858445.062035199</v>
      </c>
    </row>
    <row r="49651" spans="1:6">
      <c r="A49651">
        <v>2026</v>
      </c>
      <c r="B49651" t="s">
        <v>1055</v>
      </c>
      <c r="C49651" t="s">
        <v>1022</v>
      </c>
      <c r="D49651" t="s">
        <v>1017</v>
      </c>
      <c r="E49651" t="s">
        <v>1019</v>
      </c>
      <c r="F49651" s="86">
        <v>12737507.866506699</v>
      </c>
    </row>
    <row r="49652" spans="1:6">
      <c r="A49652">
        <v>2027</v>
      </c>
      <c r="B49652" t="s">
        <v>1055</v>
      </c>
      <c r="C49652" t="s">
        <v>1022</v>
      </c>
      <c r="D49652" t="s">
        <v>1017</v>
      </c>
      <c r="E49652" t="s">
        <v>1019</v>
      </c>
      <c r="F49652" s="86">
        <v>12619233.710608</v>
      </c>
    </row>
    <row r="49653" spans="1:6">
      <c r="A49653">
        <v>2028</v>
      </c>
      <c r="B49653" t="s">
        <v>1055</v>
      </c>
      <c r="C49653" t="s">
        <v>1022</v>
      </c>
      <c r="D49653" t="s">
        <v>1017</v>
      </c>
      <c r="E49653" t="s">
        <v>1019</v>
      </c>
      <c r="F49653" s="86">
        <v>12489356.674338801</v>
      </c>
    </row>
    <row r="49654" spans="1:6">
      <c r="A49654">
        <v>2029</v>
      </c>
      <c r="B49654" t="s">
        <v>1055</v>
      </c>
      <c r="C49654" t="s">
        <v>1022</v>
      </c>
      <c r="D49654" t="s">
        <v>1017</v>
      </c>
      <c r="E49654" t="s">
        <v>1019</v>
      </c>
      <c r="F49654" s="86">
        <v>12347673.890768601</v>
      </c>
    </row>
    <row r="49655" spans="1:6">
      <c r="A49655">
        <v>2030</v>
      </c>
      <c r="B49655" t="s">
        <v>1055</v>
      </c>
      <c r="C49655" t="s">
        <v>1022</v>
      </c>
      <c r="D49655" t="s">
        <v>1017</v>
      </c>
      <c r="E49655" t="s">
        <v>1019</v>
      </c>
      <c r="F49655" s="86">
        <v>12201152.577307999</v>
      </c>
    </row>
    <row r="49656" spans="1:6">
      <c r="A49656">
        <v>2031</v>
      </c>
      <c r="B49656" t="s">
        <v>1055</v>
      </c>
      <c r="C49656" t="s">
        <v>1022</v>
      </c>
      <c r="D49656" t="s">
        <v>1017</v>
      </c>
      <c r="E49656" t="s">
        <v>1019</v>
      </c>
      <c r="F49656" s="86">
        <v>12063381.2917409</v>
      </c>
    </row>
    <row r="49657" spans="1:6">
      <c r="A49657">
        <v>2032</v>
      </c>
      <c r="B49657" t="s">
        <v>1055</v>
      </c>
      <c r="C49657" t="s">
        <v>1022</v>
      </c>
      <c r="D49657" t="s">
        <v>1017</v>
      </c>
      <c r="E49657" t="s">
        <v>1019</v>
      </c>
      <c r="F49657" s="86">
        <v>11935989.085145799</v>
      </c>
    </row>
    <row r="49658" spans="1:6">
      <c r="A49658">
        <v>2033</v>
      </c>
      <c r="B49658" t="s">
        <v>1055</v>
      </c>
      <c r="C49658" t="s">
        <v>1022</v>
      </c>
      <c r="D49658" t="s">
        <v>1017</v>
      </c>
      <c r="E49658" t="s">
        <v>1019</v>
      </c>
      <c r="F49658" s="86">
        <v>11815696.595300701</v>
      </c>
    </row>
    <row r="49659" spans="1:6">
      <c r="A49659">
        <v>2034</v>
      </c>
      <c r="B49659" t="s">
        <v>1055</v>
      </c>
      <c r="C49659" t="s">
        <v>1022</v>
      </c>
      <c r="D49659" t="s">
        <v>1017</v>
      </c>
      <c r="E49659" t="s">
        <v>1019</v>
      </c>
      <c r="F49659" s="86">
        <v>11695816.6762184</v>
      </c>
    </row>
    <row r="49660" spans="1:6">
      <c r="A49660">
        <v>2035</v>
      </c>
      <c r="B49660" t="s">
        <v>1055</v>
      </c>
      <c r="C49660" t="s">
        <v>1022</v>
      </c>
      <c r="D49660" t="s">
        <v>1017</v>
      </c>
      <c r="E49660" t="s">
        <v>1019</v>
      </c>
      <c r="F49660" s="86">
        <v>11576246.1325667</v>
      </c>
    </row>
    <row r="49661" spans="1:6">
      <c r="A49661">
        <v>2036</v>
      </c>
      <c r="B49661" t="s">
        <v>1055</v>
      </c>
      <c r="C49661" t="s">
        <v>1022</v>
      </c>
      <c r="D49661" t="s">
        <v>1017</v>
      </c>
      <c r="E49661" t="s">
        <v>1019</v>
      </c>
      <c r="F49661" s="86">
        <v>11440755.274684601</v>
      </c>
    </row>
    <row r="49662" spans="1:6">
      <c r="A49662">
        <v>2037</v>
      </c>
      <c r="B49662" t="s">
        <v>1055</v>
      </c>
      <c r="C49662" t="s">
        <v>1022</v>
      </c>
      <c r="D49662" t="s">
        <v>1017</v>
      </c>
      <c r="E49662" t="s">
        <v>1019</v>
      </c>
      <c r="F49662" s="86">
        <v>11308017.084470199</v>
      </c>
    </row>
    <row r="49663" spans="1:6">
      <c r="A49663">
        <v>2038</v>
      </c>
      <c r="B49663" t="s">
        <v>1055</v>
      </c>
      <c r="C49663" t="s">
        <v>1022</v>
      </c>
      <c r="D49663" t="s">
        <v>1017</v>
      </c>
      <c r="E49663" t="s">
        <v>1019</v>
      </c>
      <c r="F49663" s="86">
        <v>11183452.1958277</v>
      </c>
    </row>
    <row r="49664" spans="1:6">
      <c r="A49664">
        <v>2039</v>
      </c>
      <c r="B49664" t="s">
        <v>1055</v>
      </c>
      <c r="C49664" t="s">
        <v>1022</v>
      </c>
      <c r="D49664" t="s">
        <v>1017</v>
      </c>
      <c r="E49664" t="s">
        <v>1019</v>
      </c>
      <c r="F49664" s="86">
        <v>11069844.2817607</v>
      </c>
    </row>
    <row r="49665" spans="1:6">
      <c r="A49665">
        <v>2040</v>
      </c>
      <c r="B49665" t="s">
        <v>1055</v>
      </c>
      <c r="C49665" t="s">
        <v>1022</v>
      </c>
      <c r="D49665" t="s">
        <v>1017</v>
      </c>
      <c r="E49665" t="s">
        <v>1019</v>
      </c>
      <c r="F49665" s="86">
        <v>10967929.2372282</v>
      </c>
    </row>
    <row r="49666" spans="1:6">
      <c r="A49666">
        <v>2041</v>
      </c>
      <c r="B49666" t="s">
        <v>1055</v>
      </c>
      <c r="C49666" t="s">
        <v>1022</v>
      </c>
      <c r="D49666" t="s">
        <v>1017</v>
      </c>
      <c r="E49666" t="s">
        <v>1019</v>
      </c>
      <c r="F49666" s="86">
        <v>10806817.049085099</v>
      </c>
    </row>
    <row r="49667" spans="1:6">
      <c r="A49667">
        <v>2042</v>
      </c>
      <c r="B49667" t="s">
        <v>1055</v>
      </c>
      <c r="C49667" t="s">
        <v>1022</v>
      </c>
      <c r="D49667" t="s">
        <v>1017</v>
      </c>
      <c r="E49667" t="s">
        <v>1019</v>
      </c>
      <c r="F49667" s="86">
        <v>10659894.957549</v>
      </c>
    </row>
    <row r="49668" spans="1:6">
      <c r="A49668">
        <v>2043</v>
      </c>
      <c r="B49668" t="s">
        <v>1055</v>
      </c>
      <c r="C49668" t="s">
        <v>1022</v>
      </c>
      <c r="D49668" t="s">
        <v>1017</v>
      </c>
      <c r="E49668" t="s">
        <v>1019</v>
      </c>
      <c r="F49668" s="86">
        <v>10525797.8810736</v>
      </c>
    </row>
    <row r="49669" spans="1:6">
      <c r="A49669">
        <v>2044</v>
      </c>
      <c r="B49669" t="s">
        <v>1055</v>
      </c>
      <c r="C49669" t="s">
        <v>1022</v>
      </c>
      <c r="D49669" t="s">
        <v>1017</v>
      </c>
      <c r="E49669" t="s">
        <v>1019</v>
      </c>
      <c r="F49669" s="86">
        <v>10402743.496576199</v>
      </c>
    </row>
    <row r="49670" spans="1:6">
      <c r="A49670">
        <v>2045</v>
      </c>
      <c r="B49670" t="s">
        <v>1055</v>
      </c>
      <c r="C49670" t="s">
        <v>1022</v>
      </c>
      <c r="D49670" t="s">
        <v>1017</v>
      </c>
      <c r="E49670" t="s">
        <v>1019</v>
      </c>
      <c r="F49670" s="86">
        <v>10288169.5332883</v>
      </c>
    </row>
    <row r="49671" spans="1:6">
      <c r="A49671">
        <v>2046</v>
      </c>
      <c r="B49671" t="s">
        <v>1055</v>
      </c>
      <c r="C49671" t="s">
        <v>1022</v>
      </c>
      <c r="D49671" t="s">
        <v>1017</v>
      </c>
      <c r="E49671" t="s">
        <v>1019</v>
      </c>
      <c r="F49671" s="86">
        <v>10179564.194167901</v>
      </c>
    </row>
    <row r="49672" spans="1:6">
      <c r="A49672">
        <v>2047</v>
      </c>
      <c r="B49672" t="s">
        <v>1055</v>
      </c>
      <c r="C49672" t="s">
        <v>1022</v>
      </c>
      <c r="D49672" t="s">
        <v>1017</v>
      </c>
      <c r="E49672" t="s">
        <v>1019</v>
      </c>
      <c r="F49672" s="86">
        <v>10074693.660371499</v>
      </c>
    </row>
    <row r="49673" spans="1:6">
      <c r="A49673">
        <v>2048</v>
      </c>
      <c r="B49673" t="s">
        <v>1055</v>
      </c>
      <c r="C49673" t="s">
        <v>1022</v>
      </c>
      <c r="D49673" t="s">
        <v>1017</v>
      </c>
      <c r="E49673" t="s">
        <v>1019</v>
      </c>
      <c r="F49673" s="86">
        <v>9971889.6940173209</v>
      </c>
    </row>
    <row r="49674" spans="1:6">
      <c r="A49674">
        <v>2049</v>
      </c>
      <c r="B49674" t="s">
        <v>1055</v>
      </c>
      <c r="C49674" t="s">
        <v>1022</v>
      </c>
      <c r="D49674" t="s">
        <v>1017</v>
      </c>
      <c r="E49674" t="s">
        <v>1019</v>
      </c>
      <c r="F49674" s="86">
        <v>9870277.0180793405</v>
      </c>
    </row>
    <row r="49675" spans="1:6">
      <c r="A49675">
        <v>2050</v>
      </c>
      <c r="B49675" t="s">
        <v>1055</v>
      </c>
      <c r="C49675" t="s">
        <v>1022</v>
      </c>
      <c r="D49675" t="s">
        <v>1017</v>
      </c>
      <c r="E49675" t="s">
        <v>1019</v>
      </c>
      <c r="F49675" s="86">
        <v>9769637.6697780602</v>
      </c>
    </row>
    <row r="49676" spans="1:6">
      <c r="A49676">
        <v>2017</v>
      </c>
      <c r="B49676" t="s">
        <v>1056</v>
      </c>
      <c r="C49676" t="s">
        <v>1022</v>
      </c>
      <c r="D49676" t="s">
        <v>1017</v>
      </c>
      <c r="E49676" t="s">
        <v>1019</v>
      </c>
      <c r="F49676" s="86">
        <v>10314868.061030701</v>
      </c>
    </row>
    <row r="49677" spans="1:6">
      <c r="A49677">
        <v>2018</v>
      </c>
      <c r="B49677" t="s">
        <v>1056</v>
      </c>
      <c r="C49677" t="s">
        <v>1022</v>
      </c>
      <c r="D49677" t="s">
        <v>1017</v>
      </c>
      <c r="E49677" t="s">
        <v>1019</v>
      </c>
      <c r="F49677" s="86">
        <v>8825053.3007728793</v>
      </c>
    </row>
    <row r="49678" spans="1:6">
      <c r="A49678">
        <v>2019</v>
      </c>
      <c r="B49678" t="s">
        <v>1056</v>
      </c>
      <c r="C49678" t="s">
        <v>1022</v>
      </c>
      <c r="D49678" t="s">
        <v>1017</v>
      </c>
      <c r="E49678" t="s">
        <v>1019</v>
      </c>
      <c r="F49678" s="86">
        <v>8360301.5812993702</v>
      </c>
    </row>
    <row r="49679" spans="1:6">
      <c r="A49679">
        <v>2020</v>
      </c>
      <c r="B49679" t="s">
        <v>1056</v>
      </c>
      <c r="C49679" t="s">
        <v>1022</v>
      </c>
      <c r="D49679" t="s">
        <v>1017</v>
      </c>
      <c r="E49679" t="s">
        <v>1019</v>
      </c>
      <c r="F49679" s="86">
        <v>8193755.80565394</v>
      </c>
    </row>
    <row r="49680" spans="1:6">
      <c r="A49680">
        <v>2021</v>
      </c>
      <c r="B49680" t="s">
        <v>1056</v>
      </c>
      <c r="C49680" t="s">
        <v>1022</v>
      </c>
      <c r="D49680" t="s">
        <v>1017</v>
      </c>
      <c r="E49680" t="s">
        <v>1019</v>
      </c>
      <c r="F49680" s="86">
        <v>8161545.8434684603</v>
      </c>
    </row>
    <row r="49681" spans="1:6">
      <c r="A49681">
        <v>2022</v>
      </c>
      <c r="B49681" t="s">
        <v>1056</v>
      </c>
      <c r="C49681" t="s">
        <v>1022</v>
      </c>
      <c r="D49681" t="s">
        <v>1017</v>
      </c>
      <c r="E49681" t="s">
        <v>1019</v>
      </c>
      <c r="F49681" s="86">
        <v>8169402.7188915797</v>
      </c>
    </row>
    <row r="49682" spans="1:6">
      <c r="A49682">
        <v>2023</v>
      </c>
      <c r="B49682" t="s">
        <v>1056</v>
      </c>
      <c r="C49682" t="s">
        <v>1022</v>
      </c>
      <c r="D49682" t="s">
        <v>1017</v>
      </c>
      <c r="E49682" t="s">
        <v>1019</v>
      </c>
      <c r="F49682" s="86">
        <v>8182159.4798153499</v>
      </c>
    </row>
    <row r="49683" spans="1:6">
      <c r="A49683">
        <v>2024</v>
      </c>
      <c r="B49683" t="s">
        <v>1056</v>
      </c>
      <c r="C49683" t="s">
        <v>1022</v>
      </c>
      <c r="D49683" t="s">
        <v>1017</v>
      </c>
      <c r="E49683" t="s">
        <v>1019</v>
      </c>
      <c r="F49683" s="86">
        <v>8199224.0936968299</v>
      </c>
    </row>
    <row r="49684" spans="1:6">
      <c r="A49684">
        <v>2025</v>
      </c>
      <c r="B49684" t="s">
        <v>1056</v>
      </c>
      <c r="C49684" t="s">
        <v>1022</v>
      </c>
      <c r="D49684" t="s">
        <v>1017</v>
      </c>
      <c r="E49684" t="s">
        <v>1019</v>
      </c>
      <c r="F49684" s="86">
        <v>8241609.5644211899</v>
      </c>
    </row>
    <row r="49685" spans="1:6">
      <c r="A49685">
        <v>2026</v>
      </c>
      <c r="B49685" t="s">
        <v>1056</v>
      </c>
      <c r="C49685" t="s">
        <v>1022</v>
      </c>
      <c r="D49685" t="s">
        <v>1017</v>
      </c>
      <c r="E49685" t="s">
        <v>1019</v>
      </c>
      <c r="F49685" s="86">
        <v>8307980.3652199404</v>
      </c>
    </row>
    <row r="49686" spans="1:6">
      <c r="A49686">
        <v>2027</v>
      </c>
      <c r="B49686" t="s">
        <v>1056</v>
      </c>
      <c r="C49686" t="s">
        <v>1022</v>
      </c>
      <c r="D49686" t="s">
        <v>1017</v>
      </c>
      <c r="E49686" t="s">
        <v>1019</v>
      </c>
      <c r="F49686" s="86">
        <v>8381533.4198605996</v>
      </c>
    </row>
    <row r="49687" spans="1:6">
      <c r="A49687">
        <v>2028</v>
      </c>
      <c r="B49687" t="s">
        <v>1056</v>
      </c>
      <c r="C49687" t="s">
        <v>1022</v>
      </c>
      <c r="D49687" t="s">
        <v>1017</v>
      </c>
      <c r="E49687" t="s">
        <v>1019</v>
      </c>
      <c r="F49687" s="86">
        <v>8455771.0032791309</v>
      </c>
    </row>
    <row r="49688" spans="1:6">
      <c r="A49688">
        <v>2029</v>
      </c>
      <c r="B49688" t="s">
        <v>1056</v>
      </c>
      <c r="C49688" t="s">
        <v>1022</v>
      </c>
      <c r="D49688" t="s">
        <v>1017</v>
      </c>
      <c r="E49688" t="s">
        <v>1019</v>
      </c>
      <c r="F49688" s="86">
        <v>8530461.7086756006</v>
      </c>
    </row>
    <row r="49689" spans="1:6">
      <c r="A49689">
        <v>2030</v>
      </c>
      <c r="B49689" t="s">
        <v>1056</v>
      </c>
      <c r="C49689" t="s">
        <v>1022</v>
      </c>
      <c r="D49689" t="s">
        <v>1017</v>
      </c>
      <c r="E49689" t="s">
        <v>1019</v>
      </c>
      <c r="F49689" s="86">
        <v>8610124.9206654206</v>
      </c>
    </row>
    <row r="49690" spans="1:6">
      <c r="A49690">
        <v>2031</v>
      </c>
      <c r="B49690" t="s">
        <v>1056</v>
      </c>
      <c r="C49690" t="s">
        <v>1022</v>
      </c>
      <c r="D49690" t="s">
        <v>1017</v>
      </c>
      <c r="E49690" t="s">
        <v>1019</v>
      </c>
      <c r="F49690" s="86">
        <v>8701350.9506071899</v>
      </c>
    </row>
    <row r="49691" spans="1:6">
      <c r="A49691">
        <v>2032</v>
      </c>
      <c r="B49691" t="s">
        <v>1056</v>
      </c>
      <c r="C49691" t="s">
        <v>1022</v>
      </c>
      <c r="D49691" t="s">
        <v>1017</v>
      </c>
      <c r="E49691" t="s">
        <v>1019</v>
      </c>
      <c r="F49691" s="86">
        <v>8802931.3284575809</v>
      </c>
    </row>
    <row r="49692" spans="1:6">
      <c r="A49692">
        <v>2033</v>
      </c>
      <c r="B49692" t="s">
        <v>1056</v>
      </c>
      <c r="C49692" t="s">
        <v>1022</v>
      </c>
      <c r="D49692" t="s">
        <v>1017</v>
      </c>
      <c r="E49692" t="s">
        <v>1019</v>
      </c>
      <c r="F49692" s="86">
        <v>8913070.3145905193</v>
      </c>
    </row>
    <row r="49693" spans="1:6">
      <c r="A49693">
        <v>2034</v>
      </c>
      <c r="B49693" t="s">
        <v>1056</v>
      </c>
      <c r="C49693" t="s">
        <v>1022</v>
      </c>
      <c r="D49693" t="s">
        <v>1017</v>
      </c>
      <c r="E49693" t="s">
        <v>1019</v>
      </c>
      <c r="F49693" s="86">
        <v>9023461.2997962106</v>
      </c>
    </row>
    <row r="49694" spans="1:6">
      <c r="A49694">
        <v>2035</v>
      </c>
      <c r="B49694" t="s">
        <v>1056</v>
      </c>
      <c r="C49694" t="s">
        <v>1022</v>
      </c>
      <c r="D49694" t="s">
        <v>1017</v>
      </c>
      <c r="E49694" t="s">
        <v>1019</v>
      </c>
      <c r="F49694" s="86">
        <v>9135553.35870713</v>
      </c>
    </row>
    <row r="49695" spans="1:6">
      <c r="A49695">
        <v>2036</v>
      </c>
      <c r="B49695" t="s">
        <v>1056</v>
      </c>
      <c r="C49695" t="s">
        <v>1022</v>
      </c>
      <c r="D49695" t="s">
        <v>1017</v>
      </c>
      <c r="E49695" t="s">
        <v>1019</v>
      </c>
      <c r="F49695" s="86">
        <v>9229088.9754384607</v>
      </c>
    </row>
    <row r="49696" spans="1:6">
      <c r="A49696">
        <v>2037</v>
      </c>
      <c r="B49696" t="s">
        <v>1056</v>
      </c>
      <c r="C49696" t="s">
        <v>1022</v>
      </c>
      <c r="D49696" t="s">
        <v>1017</v>
      </c>
      <c r="E49696" t="s">
        <v>1019</v>
      </c>
      <c r="F49696" s="86">
        <v>9319011.8005976304</v>
      </c>
    </row>
    <row r="49697" spans="1:6">
      <c r="A49697">
        <v>2038</v>
      </c>
      <c r="B49697" t="s">
        <v>1056</v>
      </c>
      <c r="C49697" t="s">
        <v>1022</v>
      </c>
      <c r="D49697" t="s">
        <v>1017</v>
      </c>
      <c r="E49697" t="s">
        <v>1019</v>
      </c>
      <c r="F49697" s="86">
        <v>9406572.9923375193</v>
      </c>
    </row>
    <row r="49698" spans="1:6">
      <c r="A49698">
        <v>2039</v>
      </c>
      <c r="B49698" t="s">
        <v>1056</v>
      </c>
      <c r="C49698" t="s">
        <v>1022</v>
      </c>
      <c r="D49698" t="s">
        <v>1017</v>
      </c>
      <c r="E49698" t="s">
        <v>1019</v>
      </c>
      <c r="F49698" s="86">
        <v>9492366.4893496595</v>
      </c>
    </row>
    <row r="49699" spans="1:6">
      <c r="A49699">
        <v>2040</v>
      </c>
      <c r="B49699" t="s">
        <v>1056</v>
      </c>
      <c r="C49699" t="s">
        <v>1022</v>
      </c>
      <c r="D49699" t="s">
        <v>1017</v>
      </c>
      <c r="E49699" t="s">
        <v>1019</v>
      </c>
      <c r="F49699" s="86">
        <v>9576815.4608492795</v>
      </c>
    </row>
    <row r="49700" spans="1:6">
      <c r="A49700">
        <v>2041</v>
      </c>
      <c r="B49700" t="s">
        <v>1056</v>
      </c>
      <c r="C49700" t="s">
        <v>1022</v>
      </c>
      <c r="D49700" t="s">
        <v>1017</v>
      </c>
      <c r="E49700" t="s">
        <v>1019</v>
      </c>
      <c r="F49700" s="86">
        <v>9655634.3318897001</v>
      </c>
    </row>
    <row r="49701" spans="1:6">
      <c r="A49701">
        <v>2042</v>
      </c>
      <c r="B49701" t="s">
        <v>1056</v>
      </c>
      <c r="C49701" t="s">
        <v>1022</v>
      </c>
      <c r="D49701" t="s">
        <v>1017</v>
      </c>
      <c r="E49701" t="s">
        <v>1019</v>
      </c>
      <c r="F49701" s="86">
        <v>9737200.7189766597</v>
      </c>
    </row>
    <row r="49702" spans="1:6">
      <c r="A49702">
        <v>2043</v>
      </c>
      <c r="B49702" t="s">
        <v>1056</v>
      </c>
      <c r="C49702" t="s">
        <v>1022</v>
      </c>
      <c r="D49702" t="s">
        <v>1017</v>
      </c>
      <c r="E49702" t="s">
        <v>1019</v>
      </c>
      <c r="F49702" s="86">
        <v>9822431.5577243902</v>
      </c>
    </row>
    <row r="49703" spans="1:6">
      <c r="A49703">
        <v>2044</v>
      </c>
      <c r="B49703" t="s">
        <v>1056</v>
      </c>
      <c r="C49703" t="s">
        <v>1022</v>
      </c>
      <c r="D49703" t="s">
        <v>1017</v>
      </c>
      <c r="E49703" t="s">
        <v>1019</v>
      </c>
      <c r="F49703" s="86">
        <v>9912050.1014022492</v>
      </c>
    </row>
    <row r="49704" spans="1:6">
      <c r="A49704">
        <v>2045</v>
      </c>
      <c r="B49704" t="s">
        <v>1056</v>
      </c>
      <c r="C49704" t="s">
        <v>1022</v>
      </c>
      <c r="D49704" t="s">
        <v>1017</v>
      </c>
      <c r="E49704" t="s">
        <v>1019</v>
      </c>
      <c r="F49704" s="86">
        <v>10005975.5514601</v>
      </c>
    </row>
    <row r="49705" spans="1:6">
      <c r="A49705">
        <v>2046</v>
      </c>
      <c r="B49705" t="s">
        <v>1056</v>
      </c>
      <c r="C49705" t="s">
        <v>1022</v>
      </c>
      <c r="D49705" t="s">
        <v>1017</v>
      </c>
      <c r="E49705" t="s">
        <v>1019</v>
      </c>
      <c r="F49705" s="86">
        <v>10103884.2506354</v>
      </c>
    </row>
    <row r="49706" spans="1:6">
      <c r="A49706">
        <v>2047</v>
      </c>
      <c r="B49706" t="s">
        <v>1056</v>
      </c>
      <c r="C49706" t="s">
        <v>1022</v>
      </c>
      <c r="D49706" t="s">
        <v>1017</v>
      </c>
      <c r="E49706" t="s">
        <v>1019</v>
      </c>
      <c r="F49706" s="86">
        <v>10205212.3370232</v>
      </c>
    </row>
    <row r="49707" spans="1:6">
      <c r="A49707">
        <v>2048</v>
      </c>
      <c r="B49707" t="s">
        <v>1056</v>
      </c>
      <c r="C49707" t="s">
        <v>1022</v>
      </c>
      <c r="D49707" t="s">
        <v>1017</v>
      </c>
      <c r="E49707" t="s">
        <v>1019</v>
      </c>
      <c r="F49707" s="86">
        <v>10309343.8232179</v>
      </c>
    </row>
    <row r="49708" spans="1:6">
      <c r="A49708">
        <v>2049</v>
      </c>
      <c r="B49708" t="s">
        <v>1056</v>
      </c>
      <c r="C49708" t="s">
        <v>1022</v>
      </c>
      <c r="D49708" t="s">
        <v>1017</v>
      </c>
      <c r="E49708" t="s">
        <v>1019</v>
      </c>
      <c r="F49708" s="86">
        <v>10415933.113473199</v>
      </c>
    </row>
    <row r="49709" spans="1:6">
      <c r="A49709">
        <v>2050</v>
      </c>
      <c r="B49709" t="s">
        <v>1056</v>
      </c>
      <c r="C49709" t="s">
        <v>1022</v>
      </c>
      <c r="D49709" t="s">
        <v>1017</v>
      </c>
      <c r="E49709" t="s">
        <v>1019</v>
      </c>
      <c r="F49709" s="86">
        <v>10524853.649147199</v>
      </c>
    </row>
    <row r="49710" spans="1:6">
      <c r="A49710">
        <v>2017</v>
      </c>
      <c r="B49710" t="s">
        <v>1057</v>
      </c>
      <c r="C49710" t="s">
        <v>1022</v>
      </c>
      <c r="D49710" t="s">
        <v>1017</v>
      </c>
      <c r="E49710" t="s">
        <v>1019</v>
      </c>
      <c r="F49710" s="86">
        <v>811672.83729652595</v>
      </c>
    </row>
    <row r="49711" spans="1:6">
      <c r="A49711">
        <v>2018</v>
      </c>
      <c r="B49711" t="s">
        <v>1057</v>
      </c>
      <c r="C49711" t="s">
        <v>1022</v>
      </c>
      <c r="D49711" t="s">
        <v>1017</v>
      </c>
      <c r="E49711" t="s">
        <v>1019</v>
      </c>
      <c r="F49711" s="86">
        <v>687176.36708926701</v>
      </c>
    </row>
    <row r="49712" spans="1:6">
      <c r="A49712">
        <v>2019</v>
      </c>
      <c r="B49712" t="s">
        <v>1057</v>
      </c>
      <c r="C49712" t="s">
        <v>1022</v>
      </c>
      <c r="D49712" t="s">
        <v>1017</v>
      </c>
      <c r="E49712" t="s">
        <v>1019</v>
      </c>
      <c r="F49712" s="86">
        <v>645024.67933199601</v>
      </c>
    </row>
    <row r="49713" spans="1:6">
      <c r="A49713">
        <v>2020</v>
      </c>
      <c r="B49713" t="s">
        <v>1057</v>
      </c>
      <c r="C49713" t="s">
        <v>1022</v>
      </c>
      <c r="D49713" t="s">
        <v>1017</v>
      </c>
      <c r="E49713" t="s">
        <v>1019</v>
      </c>
      <c r="F49713" s="86">
        <v>626736.30397630704</v>
      </c>
    </row>
    <row r="49714" spans="1:6">
      <c r="A49714">
        <v>2021</v>
      </c>
      <c r="B49714" t="s">
        <v>1057</v>
      </c>
      <c r="C49714" t="s">
        <v>1022</v>
      </c>
      <c r="D49714" t="s">
        <v>1017</v>
      </c>
      <c r="E49714" t="s">
        <v>1019</v>
      </c>
      <c r="F49714" s="86">
        <v>619214.17039139103</v>
      </c>
    </row>
    <row r="49715" spans="1:6">
      <c r="A49715">
        <v>2022</v>
      </c>
      <c r="B49715" t="s">
        <v>1057</v>
      </c>
      <c r="C49715" t="s">
        <v>1022</v>
      </c>
      <c r="D49715" t="s">
        <v>1017</v>
      </c>
      <c r="E49715" t="s">
        <v>1019</v>
      </c>
      <c r="F49715" s="86">
        <v>614556.53513802798</v>
      </c>
    </row>
    <row r="49716" spans="1:6">
      <c r="A49716">
        <v>2023</v>
      </c>
      <c r="B49716" t="s">
        <v>1057</v>
      </c>
      <c r="C49716" t="s">
        <v>1022</v>
      </c>
      <c r="D49716" t="s">
        <v>1017</v>
      </c>
      <c r="E49716" t="s">
        <v>1019</v>
      </c>
      <c r="F49716" s="86">
        <v>610045.33492318203</v>
      </c>
    </row>
    <row r="49717" spans="1:6">
      <c r="A49717">
        <v>2024</v>
      </c>
      <c r="B49717" t="s">
        <v>1057</v>
      </c>
      <c r="C49717" t="s">
        <v>1022</v>
      </c>
      <c r="D49717" t="s">
        <v>1017</v>
      </c>
      <c r="E49717" t="s">
        <v>1019</v>
      </c>
      <c r="F49717" s="86">
        <v>606250.59088259097</v>
      </c>
    </row>
    <row r="49718" spans="1:6">
      <c r="A49718">
        <v>2025</v>
      </c>
      <c r="B49718" t="s">
        <v>1057</v>
      </c>
      <c r="C49718" t="s">
        <v>1022</v>
      </c>
      <c r="D49718" t="s">
        <v>1017</v>
      </c>
      <c r="E49718" t="s">
        <v>1019</v>
      </c>
      <c r="F49718" s="86">
        <v>604127.26530964102</v>
      </c>
    </row>
    <row r="49719" spans="1:6">
      <c r="A49719">
        <v>2026</v>
      </c>
      <c r="B49719" t="s">
        <v>1057</v>
      </c>
      <c r="C49719" t="s">
        <v>1022</v>
      </c>
      <c r="D49719" t="s">
        <v>1017</v>
      </c>
      <c r="E49719" t="s">
        <v>1019</v>
      </c>
      <c r="F49719" s="86">
        <v>603900.59554260201</v>
      </c>
    </row>
    <row r="49720" spans="1:6">
      <c r="A49720">
        <v>2027</v>
      </c>
      <c r="B49720" t="s">
        <v>1057</v>
      </c>
      <c r="C49720" t="s">
        <v>1022</v>
      </c>
      <c r="D49720" t="s">
        <v>1017</v>
      </c>
      <c r="E49720" t="s">
        <v>1019</v>
      </c>
      <c r="F49720" s="86">
        <v>604308.78750422294</v>
      </c>
    </row>
    <row r="49721" spans="1:6">
      <c r="A49721">
        <v>2028</v>
      </c>
      <c r="B49721" t="s">
        <v>1057</v>
      </c>
      <c r="C49721" t="s">
        <v>1022</v>
      </c>
      <c r="D49721" t="s">
        <v>1017</v>
      </c>
      <c r="E49721" t="s">
        <v>1019</v>
      </c>
      <c r="F49721" s="86">
        <v>604753.11141805095</v>
      </c>
    </row>
    <row r="49722" spans="1:6">
      <c r="A49722">
        <v>2029</v>
      </c>
      <c r="B49722" t="s">
        <v>1057</v>
      </c>
      <c r="C49722" t="s">
        <v>1022</v>
      </c>
      <c r="D49722" t="s">
        <v>1017</v>
      </c>
      <c r="E49722" t="s">
        <v>1019</v>
      </c>
      <c r="F49722" s="86">
        <v>605268.13636058196</v>
      </c>
    </row>
    <row r="49723" spans="1:6">
      <c r="A49723">
        <v>2030</v>
      </c>
      <c r="B49723" t="s">
        <v>1057</v>
      </c>
      <c r="C49723" t="s">
        <v>1022</v>
      </c>
      <c r="D49723" t="s">
        <v>1017</v>
      </c>
      <c r="E49723" t="s">
        <v>1019</v>
      </c>
      <c r="F49723" s="86">
        <v>606178.98626610602</v>
      </c>
    </row>
    <row r="49724" spans="1:6">
      <c r="A49724">
        <v>2031</v>
      </c>
      <c r="B49724" t="s">
        <v>1057</v>
      </c>
      <c r="C49724" t="s">
        <v>1022</v>
      </c>
      <c r="D49724" t="s">
        <v>1017</v>
      </c>
      <c r="E49724" t="s">
        <v>1019</v>
      </c>
      <c r="F49724" s="86">
        <v>607969.94093388505</v>
      </c>
    </row>
    <row r="49725" spans="1:6">
      <c r="A49725">
        <v>2032</v>
      </c>
      <c r="B49725" t="s">
        <v>1057</v>
      </c>
      <c r="C49725" t="s">
        <v>1022</v>
      </c>
      <c r="D49725" t="s">
        <v>1017</v>
      </c>
      <c r="E49725" t="s">
        <v>1019</v>
      </c>
      <c r="F49725" s="86">
        <v>610570.27066687099</v>
      </c>
    </row>
    <row r="49726" spans="1:6">
      <c r="A49726">
        <v>2033</v>
      </c>
      <c r="B49726" t="s">
        <v>1057</v>
      </c>
      <c r="C49726" t="s">
        <v>1022</v>
      </c>
      <c r="D49726" t="s">
        <v>1017</v>
      </c>
      <c r="E49726" t="s">
        <v>1019</v>
      </c>
      <c r="F49726" s="86">
        <v>613710.918185774</v>
      </c>
    </row>
    <row r="49727" spans="1:6">
      <c r="A49727">
        <v>2034</v>
      </c>
      <c r="B49727" t="s">
        <v>1057</v>
      </c>
      <c r="C49727" t="s">
        <v>1022</v>
      </c>
      <c r="D49727" t="s">
        <v>1017</v>
      </c>
      <c r="E49727" t="s">
        <v>1019</v>
      </c>
      <c r="F49727" s="86">
        <v>617176.90150198794</v>
      </c>
    </row>
    <row r="49728" spans="1:6">
      <c r="A49728">
        <v>2035</v>
      </c>
      <c r="B49728" t="s">
        <v>1057</v>
      </c>
      <c r="C49728" t="s">
        <v>1022</v>
      </c>
      <c r="D49728" t="s">
        <v>1017</v>
      </c>
      <c r="E49728" t="s">
        <v>1019</v>
      </c>
      <c r="F49728" s="86">
        <v>620297.99800600403</v>
      </c>
    </row>
    <row r="49729" spans="1:6">
      <c r="A49729">
        <v>2036</v>
      </c>
      <c r="B49729" t="s">
        <v>1057</v>
      </c>
      <c r="C49729" t="s">
        <v>1022</v>
      </c>
      <c r="D49729" t="s">
        <v>1017</v>
      </c>
      <c r="E49729" t="s">
        <v>1019</v>
      </c>
      <c r="F49729" s="86">
        <v>622306.914525131</v>
      </c>
    </row>
    <row r="49730" spans="1:6">
      <c r="A49730">
        <v>2037</v>
      </c>
      <c r="B49730" t="s">
        <v>1057</v>
      </c>
      <c r="C49730" t="s">
        <v>1022</v>
      </c>
      <c r="D49730" t="s">
        <v>1017</v>
      </c>
      <c r="E49730" t="s">
        <v>1019</v>
      </c>
      <c r="F49730" s="86">
        <v>623985.64175495401</v>
      </c>
    </row>
    <row r="49731" spans="1:6">
      <c r="A49731">
        <v>2038</v>
      </c>
      <c r="B49731" t="s">
        <v>1057</v>
      </c>
      <c r="C49731" t="s">
        <v>1022</v>
      </c>
      <c r="D49731" t="s">
        <v>1017</v>
      </c>
      <c r="E49731" t="s">
        <v>1019</v>
      </c>
      <c r="F49731" s="86">
        <v>625461.67016293702</v>
      </c>
    </row>
    <row r="49732" spans="1:6">
      <c r="A49732">
        <v>2039</v>
      </c>
      <c r="B49732" t="s">
        <v>1057</v>
      </c>
      <c r="C49732" t="s">
        <v>1022</v>
      </c>
      <c r="D49732" t="s">
        <v>1017</v>
      </c>
      <c r="E49732" t="s">
        <v>1019</v>
      </c>
      <c r="F49732" s="86">
        <v>626800.72539356095</v>
      </c>
    </row>
    <row r="49733" spans="1:6">
      <c r="A49733">
        <v>2040</v>
      </c>
      <c r="B49733" t="s">
        <v>1057</v>
      </c>
      <c r="C49733" t="s">
        <v>1022</v>
      </c>
      <c r="D49733" t="s">
        <v>1017</v>
      </c>
      <c r="E49733" t="s">
        <v>1019</v>
      </c>
      <c r="F49733" s="86">
        <v>628037.16526286199</v>
      </c>
    </row>
    <row r="49734" spans="1:6">
      <c r="A49734">
        <v>2041</v>
      </c>
      <c r="B49734" t="s">
        <v>1057</v>
      </c>
      <c r="C49734" t="s">
        <v>1022</v>
      </c>
      <c r="D49734" t="s">
        <v>1017</v>
      </c>
      <c r="E49734" t="s">
        <v>1019</v>
      </c>
      <c r="F49734" s="86">
        <v>626704.76429841598</v>
      </c>
    </row>
    <row r="49735" spans="1:6">
      <c r="A49735">
        <v>2042</v>
      </c>
      <c r="B49735" t="s">
        <v>1057</v>
      </c>
      <c r="C49735" t="s">
        <v>1022</v>
      </c>
      <c r="D49735" t="s">
        <v>1017</v>
      </c>
      <c r="E49735" t="s">
        <v>1019</v>
      </c>
      <c r="F49735" s="86">
        <v>625512.02289477002</v>
      </c>
    </row>
    <row r="49736" spans="1:6">
      <c r="A49736">
        <v>2043</v>
      </c>
      <c r="B49736" t="s">
        <v>1057</v>
      </c>
      <c r="C49736" t="s">
        <v>1022</v>
      </c>
      <c r="D49736" t="s">
        <v>1017</v>
      </c>
      <c r="E49736" t="s">
        <v>1019</v>
      </c>
      <c r="F49736" s="86">
        <v>624518.02336895105</v>
      </c>
    </row>
    <row r="49737" spans="1:6">
      <c r="A49737">
        <v>2044</v>
      </c>
      <c r="B49737" t="s">
        <v>1057</v>
      </c>
      <c r="C49737" t="s">
        <v>1022</v>
      </c>
      <c r="D49737" t="s">
        <v>1017</v>
      </c>
      <c r="E49737" t="s">
        <v>1019</v>
      </c>
      <c r="F49737" s="86">
        <v>623765.81084979104</v>
      </c>
    </row>
    <row r="49738" spans="1:6">
      <c r="A49738">
        <v>2045</v>
      </c>
      <c r="B49738" t="s">
        <v>1057</v>
      </c>
      <c r="C49738" t="s">
        <v>1022</v>
      </c>
      <c r="D49738" t="s">
        <v>1017</v>
      </c>
      <c r="E49738" t="s">
        <v>1019</v>
      </c>
      <c r="F49738" s="86">
        <v>623248.67252234195</v>
      </c>
    </row>
    <row r="49739" spans="1:6">
      <c r="A49739">
        <v>2046</v>
      </c>
      <c r="B49739" t="s">
        <v>1057</v>
      </c>
      <c r="C49739" t="s">
        <v>1022</v>
      </c>
      <c r="D49739" t="s">
        <v>1017</v>
      </c>
      <c r="E49739" t="s">
        <v>1019</v>
      </c>
      <c r="F49739" s="86">
        <v>622941.26455689198</v>
      </c>
    </row>
    <row r="49740" spans="1:6">
      <c r="A49740">
        <v>2047</v>
      </c>
      <c r="B49740" t="s">
        <v>1057</v>
      </c>
      <c r="C49740" t="s">
        <v>1022</v>
      </c>
      <c r="D49740" t="s">
        <v>1017</v>
      </c>
      <c r="E49740" t="s">
        <v>1019</v>
      </c>
      <c r="F49740" s="86">
        <v>622802.98774494999</v>
      </c>
    </row>
    <row r="49741" spans="1:6">
      <c r="A49741">
        <v>2048</v>
      </c>
      <c r="B49741" t="s">
        <v>1057</v>
      </c>
      <c r="C49741" t="s">
        <v>1022</v>
      </c>
      <c r="D49741" t="s">
        <v>1017</v>
      </c>
      <c r="E49741" t="s">
        <v>1019</v>
      </c>
      <c r="F49741" s="86">
        <v>622792.65445730404</v>
      </c>
    </row>
    <row r="49742" spans="1:6">
      <c r="A49742">
        <v>2049</v>
      </c>
      <c r="B49742" t="s">
        <v>1057</v>
      </c>
      <c r="C49742" t="s">
        <v>1022</v>
      </c>
      <c r="D49742" t="s">
        <v>1017</v>
      </c>
      <c r="E49742" t="s">
        <v>1019</v>
      </c>
      <c r="F49742" s="86">
        <v>622884.80839575897</v>
      </c>
    </row>
    <row r="49743" spans="1:6">
      <c r="A49743">
        <v>2050</v>
      </c>
      <c r="B49743" t="s">
        <v>1057</v>
      </c>
      <c r="C49743" t="s">
        <v>1022</v>
      </c>
      <c r="D49743" t="s">
        <v>1017</v>
      </c>
      <c r="E49743" t="s">
        <v>1019</v>
      </c>
      <c r="F49743" s="86">
        <v>623067.17014632002</v>
      </c>
    </row>
    <row r="49744" spans="1:6">
      <c r="A49744">
        <v>2017</v>
      </c>
      <c r="B49744" t="s">
        <v>1058</v>
      </c>
      <c r="C49744" t="s">
        <v>1022</v>
      </c>
      <c r="D49744" t="s">
        <v>1017</v>
      </c>
      <c r="E49744" t="s">
        <v>1019</v>
      </c>
      <c r="F49744" s="86">
        <v>12864824.200136499</v>
      </c>
    </row>
    <row r="49745" spans="1:6">
      <c r="A49745">
        <v>2018</v>
      </c>
      <c r="B49745" t="s">
        <v>1058</v>
      </c>
      <c r="C49745" t="s">
        <v>1022</v>
      </c>
      <c r="D49745" t="s">
        <v>1017</v>
      </c>
      <c r="E49745" t="s">
        <v>1019</v>
      </c>
      <c r="F49745" s="86">
        <v>10885370.7370499</v>
      </c>
    </row>
    <row r="49746" spans="1:6">
      <c r="A49746">
        <v>2019</v>
      </c>
      <c r="B49746" t="s">
        <v>1058</v>
      </c>
      <c r="C49746" t="s">
        <v>1022</v>
      </c>
      <c r="D49746" t="s">
        <v>1017</v>
      </c>
      <c r="E49746" t="s">
        <v>1019</v>
      </c>
      <c r="F49746" s="86">
        <v>10202400.473273</v>
      </c>
    </row>
    <row r="49747" spans="1:6">
      <c r="A49747">
        <v>2020</v>
      </c>
      <c r="B49747" t="s">
        <v>1058</v>
      </c>
      <c r="C49747" t="s">
        <v>1022</v>
      </c>
      <c r="D49747" t="s">
        <v>1017</v>
      </c>
      <c r="E49747" t="s">
        <v>1019</v>
      </c>
      <c r="F49747" s="86">
        <v>9902568.7199595794</v>
      </c>
    </row>
    <row r="49748" spans="1:6">
      <c r="A49748">
        <v>2021</v>
      </c>
      <c r="B49748" t="s">
        <v>1058</v>
      </c>
      <c r="C49748" t="s">
        <v>1022</v>
      </c>
      <c r="D49748" t="s">
        <v>1017</v>
      </c>
      <c r="E49748" t="s">
        <v>1019</v>
      </c>
      <c r="F49748" s="86">
        <v>9766333.7377842106</v>
      </c>
    </row>
    <row r="49749" spans="1:6">
      <c r="A49749">
        <v>2022</v>
      </c>
      <c r="B49749" t="s">
        <v>1058</v>
      </c>
      <c r="C49749" t="s">
        <v>1022</v>
      </c>
      <c r="D49749" t="s">
        <v>1017</v>
      </c>
      <c r="E49749" t="s">
        <v>1019</v>
      </c>
      <c r="F49749" s="86">
        <v>9671506.3263065796</v>
      </c>
    </row>
    <row r="49750" spans="1:6">
      <c r="A49750">
        <v>2023</v>
      </c>
      <c r="B49750" t="s">
        <v>1058</v>
      </c>
      <c r="C49750" t="s">
        <v>1022</v>
      </c>
      <c r="D49750" t="s">
        <v>1017</v>
      </c>
      <c r="E49750" t="s">
        <v>1019</v>
      </c>
      <c r="F49750" s="86">
        <v>9579048.9590685591</v>
      </c>
    </row>
    <row r="49751" spans="1:6">
      <c r="A49751">
        <v>2024</v>
      </c>
      <c r="B49751" t="s">
        <v>1058</v>
      </c>
      <c r="C49751" t="s">
        <v>1022</v>
      </c>
      <c r="D49751" t="s">
        <v>1017</v>
      </c>
      <c r="E49751" t="s">
        <v>1019</v>
      </c>
      <c r="F49751" s="86">
        <v>9493633.7400822099</v>
      </c>
    </row>
    <row r="49752" spans="1:6">
      <c r="A49752">
        <v>2025</v>
      </c>
      <c r="B49752" t="s">
        <v>1058</v>
      </c>
      <c r="C49752" t="s">
        <v>1022</v>
      </c>
      <c r="D49752" t="s">
        <v>1017</v>
      </c>
      <c r="E49752" t="s">
        <v>1019</v>
      </c>
      <c r="F49752" s="86">
        <v>9439568.4843023997</v>
      </c>
    </row>
    <row r="49753" spans="1:6">
      <c r="A49753">
        <v>2026</v>
      </c>
      <c r="B49753" t="s">
        <v>1058</v>
      </c>
      <c r="C49753" t="s">
        <v>1022</v>
      </c>
      <c r="D49753" t="s">
        <v>1017</v>
      </c>
      <c r="E49753" t="s">
        <v>1019</v>
      </c>
      <c r="F49753" s="86">
        <v>9414565.5542414393</v>
      </c>
    </row>
    <row r="49754" spans="1:6">
      <c r="A49754">
        <v>2027</v>
      </c>
      <c r="B49754" t="s">
        <v>1058</v>
      </c>
      <c r="C49754" t="s">
        <v>1022</v>
      </c>
      <c r="D49754" t="s">
        <v>1017</v>
      </c>
      <c r="E49754" t="s">
        <v>1019</v>
      </c>
      <c r="F49754" s="86">
        <v>9402257.3042300809</v>
      </c>
    </row>
    <row r="49755" spans="1:6">
      <c r="A49755">
        <v>2028</v>
      </c>
      <c r="B49755" t="s">
        <v>1058</v>
      </c>
      <c r="C49755" t="s">
        <v>1022</v>
      </c>
      <c r="D49755" t="s">
        <v>1017</v>
      </c>
      <c r="E49755" t="s">
        <v>1019</v>
      </c>
      <c r="F49755" s="86">
        <v>9389170.0988340303</v>
      </c>
    </row>
    <row r="49756" spans="1:6">
      <c r="A49756">
        <v>2029</v>
      </c>
      <c r="B49756" t="s">
        <v>1058</v>
      </c>
      <c r="C49756" t="s">
        <v>1022</v>
      </c>
      <c r="D49756" t="s">
        <v>1017</v>
      </c>
      <c r="E49756" t="s">
        <v>1019</v>
      </c>
      <c r="F49756" s="86">
        <v>9377524.0818725303</v>
      </c>
    </row>
    <row r="49757" spans="1:6">
      <c r="A49757">
        <v>2030</v>
      </c>
      <c r="B49757" t="s">
        <v>1058</v>
      </c>
      <c r="C49757" t="s">
        <v>1022</v>
      </c>
      <c r="D49757" t="s">
        <v>1017</v>
      </c>
      <c r="E49757" t="s">
        <v>1019</v>
      </c>
      <c r="F49757" s="86">
        <v>9370422.7475055791</v>
      </c>
    </row>
    <row r="49758" spans="1:6">
      <c r="A49758">
        <v>2031</v>
      </c>
      <c r="B49758" t="s">
        <v>1058</v>
      </c>
      <c r="C49758" t="s">
        <v>1022</v>
      </c>
      <c r="D49758" t="s">
        <v>1017</v>
      </c>
      <c r="E49758" t="s">
        <v>1019</v>
      </c>
      <c r="F49758" s="86">
        <v>9377611.1878423691</v>
      </c>
    </row>
    <row r="49759" spans="1:6">
      <c r="A49759">
        <v>2032</v>
      </c>
      <c r="B49759" t="s">
        <v>1058</v>
      </c>
      <c r="C49759" t="s">
        <v>1022</v>
      </c>
      <c r="D49759" t="s">
        <v>1017</v>
      </c>
      <c r="E49759" t="s">
        <v>1019</v>
      </c>
      <c r="F49759" s="86">
        <v>9398060.8653067406</v>
      </c>
    </row>
    <row r="49760" spans="1:6">
      <c r="A49760">
        <v>2033</v>
      </c>
      <c r="B49760" t="s">
        <v>1058</v>
      </c>
      <c r="C49760" t="s">
        <v>1022</v>
      </c>
      <c r="D49760" t="s">
        <v>1017</v>
      </c>
      <c r="E49760" t="s">
        <v>1019</v>
      </c>
      <c r="F49760" s="86">
        <v>9425243.4214193299</v>
      </c>
    </row>
    <row r="49761" spans="1:6">
      <c r="A49761">
        <v>2034</v>
      </c>
      <c r="B49761" t="s">
        <v>1058</v>
      </c>
      <c r="C49761" t="s">
        <v>1022</v>
      </c>
      <c r="D49761" t="s">
        <v>1017</v>
      </c>
      <c r="E49761" t="s">
        <v>1019</v>
      </c>
      <c r="F49761" s="86">
        <v>9451530.8142287191</v>
      </c>
    </row>
    <row r="49762" spans="1:6">
      <c r="A49762">
        <v>2035</v>
      </c>
      <c r="B49762" t="s">
        <v>1058</v>
      </c>
      <c r="C49762" t="s">
        <v>1022</v>
      </c>
      <c r="D49762" t="s">
        <v>1017</v>
      </c>
      <c r="E49762" t="s">
        <v>1019</v>
      </c>
      <c r="F49762" s="86">
        <v>9475873.0533674993</v>
      </c>
    </row>
    <row r="49763" spans="1:6">
      <c r="A49763">
        <v>2036</v>
      </c>
      <c r="B49763" t="s">
        <v>1058</v>
      </c>
      <c r="C49763" t="s">
        <v>1022</v>
      </c>
      <c r="D49763" t="s">
        <v>1017</v>
      </c>
      <c r="E49763" t="s">
        <v>1019</v>
      </c>
      <c r="F49763" s="86">
        <v>9481506.7669716403</v>
      </c>
    </row>
    <row r="49764" spans="1:6">
      <c r="A49764">
        <v>2037</v>
      </c>
      <c r="B49764" t="s">
        <v>1058</v>
      </c>
      <c r="C49764" t="s">
        <v>1022</v>
      </c>
      <c r="D49764" t="s">
        <v>1017</v>
      </c>
      <c r="E49764" t="s">
        <v>1019</v>
      </c>
      <c r="F49764" s="86">
        <v>9481721.0249647498</v>
      </c>
    </row>
    <row r="49765" spans="1:6">
      <c r="A49765">
        <v>2038</v>
      </c>
      <c r="B49765" t="s">
        <v>1058</v>
      </c>
      <c r="C49765" t="s">
        <v>1022</v>
      </c>
      <c r="D49765" t="s">
        <v>1017</v>
      </c>
      <c r="E49765" t="s">
        <v>1019</v>
      </c>
      <c r="F49765" s="86">
        <v>9478795.4262389895</v>
      </c>
    </row>
    <row r="49766" spans="1:6">
      <c r="A49766">
        <v>2039</v>
      </c>
      <c r="B49766" t="s">
        <v>1058</v>
      </c>
      <c r="C49766" t="s">
        <v>1022</v>
      </c>
      <c r="D49766" t="s">
        <v>1017</v>
      </c>
      <c r="E49766" t="s">
        <v>1019</v>
      </c>
      <c r="F49766" s="86">
        <v>9473948.3565122895</v>
      </c>
    </row>
    <row r="49767" spans="1:6">
      <c r="A49767">
        <v>2040</v>
      </c>
      <c r="B49767" t="s">
        <v>1058</v>
      </c>
      <c r="C49767" t="s">
        <v>1022</v>
      </c>
      <c r="D49767" t="s">
        <v>1017</v>
      </c>
      <c r="E49767" t="s">
        <v>1019</v>
      </c>
      <c r="F49767" s="86">
        <v>9467697.5657685809</v>
      </c>
    </row>
    <row r="49768" spans="1:6">
      <c r="A49768">
        <v>2041</v>
      </c>
      <c r="B49768" t="s">
        <v>1058</v>
      </c>
      <c r="C49768" t="s">
        <v>1022</v>
      </c>
      <c r="D49768" t="s">
        <v>1017</v>
      </c>
      <c r="E49768" t="s">
        <v>1019</v>
      </c>
      <c r="F49768" s="86">
        <v>9382816.1261062101</v>
      </c>
    </row>
    <row r="49769" spans="1:6">
      <c r="A49769">
        <v>2042</v>
      </c>
      <c r="B49769" t="s">
        <v>1058</v>
      </c>
      <c r="C49769" t="s">
        <v>1022</v>
      </c>
      <c r="D49769" t="s">
        <v>1017</v>
      </c>
      <c r="E49769" t="s">
        <v>1019</v>
      </c>
      <c r="F49769" s="86">
        <v>9300355.2109322604</v>
      </c>
    </row>
    <row r="49770" spans="1:6">
      <c r="A49770">
        <v>2043</v>
      </c>
      <c r="B49770" t="s">
        <v>1058</v>
      </c>
      <c r="C49770" t="s">
        <v>1022</v>
      </c>
      <c r="D49770" t="s">
        <v>1017</v>
      </c>
      <c r="E49770" t="s">
        <v>1019</v>
      </c>
      <c r="F49770" s="86">
        <v>9221165.3713116702</v>
      </c>
    </row>
    <row r="49771" spans="1:6">
      <c r="A49771">
        <v>2044</v>
      </c>
      <c r="B49771" t="s">
        <v>1058</v>
      </c>
      <c r="C49771" t="s">
        <v>1022</v>
      </c>
      <c r="D49771" t="s">
        <v>1017</v>
      </c>
      <c r="E49771" t="s">
        <v>1019</v>
      </c>
      <c r="F49771" s="86">
        <v>9145828.6182096899</v>
      </c>
    </row>
    <row r="49772" spans="1:6">
      <c r="A49772">
        <v>2045</v>
      </c>
      <c r="B49772" t="s">
        <v>1058</v>
      </c>
      <c r="C49772" t="s">
        <v>1022</v>
      </c>
      <c r="D49772" t="s">
        <v>1017</v>
      </c>
      <c r="E49772" t="s">
        <v>1019</v>
      </c>
      <c r="F49772" s="86">
        <v>9074177.3563147094</v>
      </c>
    </row>
    <row r="49773" spans="1:6">
      <c r="A49773">
        <v>2046</v>
      </c>
      <c r="B49773" t="s">
        <v>1058</v>
      </c>
      <c r="C49773" t="s">
        <v>1022</v>
      </c>
      <c r="D49773" t="s">
        <v>1017</v>
      </c>
      <c r="E49773" t="s">
        <v>1019</v>
      </c>
      <c r="F49773" s="86">
        <v>9005765.9597471394</v>
      </c>
    </row>
    <row r="49774" spans="1:6">
      <c r="A49774">
        <v>2047</v>
      </c>
      <c r="B49774" t="s">
        <v>1058</v>
      </c>
      <c r="C49774" t="s">
        <v>1022</v>
      </c>
      <c r="D49774" t="s">
        <v>1017</v>
      </c>
      <c r="E49774" t="s">
        <v>1019</v>
      </c>
      <c r="F49774" s="86">
        <v>8939938.9784682803</v>
      </c>
    </row>
    <row r="49775" spans="1:6">
      <c r="A49775">
        <v>2048</v>
      </c>
      <c r="B49775" t="s">
        <v>1058</v>
      </c>
      <c r="C49775" t="s">
        <v>1022</v>
      </c>
      <c r="D49775" t="s">
        <v>1017</v>
      </c>
      <c r="E49775" t="s">
        <v>1019</v>
      </c>
      <c r="F49775" s="86">
        <v>8876057.9823231399</v>
      </c>
    </row>
    <row r="49776" spans="1:6">
      <c r="A49776">
        <v>2049</v>
      </c>
      <c r="B49776" t="s">
        <v>1058</v>
      </c>
      <c r="C49776" t="s">
        <v>1022</v>
      </c>
      <c r="D49776" t="s">
        <v>1017</v>
      </c>
      <c r="E49776" t="s">
        <v>1019</v>
      </c>
      <c r="F49776" s="86">
        <v>8813711.7695318907</v>
      </c>
    </row>
    <row r="49777" spans="1:6">
      <c r="A49777">
        <v>2050</v>
      </c>
      <c r="B49777" t="s">
        <v>1058</v>
      </c>
      <c r="C49777" t="s">
        <v>1022</v>
      </c>
      <c r="D49777" t="s">
        <v>1017</v>
      </c>
      <c r="E49777" t="s">
        <v>1019</v>
      </c>
      <c r="F49777" s="86">
        <v>8752674.8267351203</v>
      </c>
    </row>
    <row r="49778" spans="1:6">
      <c r="A49778">
        <v>2017</v>
      </c>
      <c r="B49778" t="s">
        <v>1059</v>
      </c>
      <c r="C49778" t="s">
        <v>1022</v>
      </c>
      <c r="D49778" t="s">
        <v>1017</v>
      </c>
      <c r="E49778" t="s">
        <v>1019</v>
      </c>
      <c r="F49778" s="86">
        <v>4204896.14582662</v>
      </c>
    </row>
    <row r="49779" spans="1:6">
      <c r="A49779">
        <v>2018</v>
      </c>
      <c r="B49779" t="s">
        <v>1059</v>
      </c>
      <c r="C49779" t="s">
        <v>1022</v>
      </c>
      <c r="D49779" t="s">
        <v>1017</v>
      </c>
      <c r="E49779" t="s">
        <v>1019</v>
      </c>
      <c r="F49779" s="86">
        <v>3478231.19363744</v>
      </c>
    </row>
    <row r="49780" spans="1:6">
      <c r="A49780">
        <v>2019</v>
      </c>
      <c r="B49780" t="s">
        <v>1059</v>
      </c>
      <c r="C49780" t="s">
        <v>1022</v>
      </c>
      <c r="D49780" t="s">
        <v>1017</v>
      </c>
      <c r="E49780" t="s">
        <v>1019</v>
      </c>
      <c r="F49780" s="86">
        <v>3261495.91023036</v>
      </c>
    </row>
    <row r="49781" spans="1:6">
      <c r="A49781">
        <v>2020</v>
      </c>
      <c r="B49781" t="s">
        <v>1059</v>
      </c>
      <c r="C49781" t="s">
        <v>1022</v>
      </c>
      <c r="D49781" t="s">
        <v>1017</v>
      </c>
      <c r="E49781" t="s">
        <v>1019</v>
      </c>
      <c r="F49781" s="86">
        <v>3178700.9943844001</v>
      </c>
    </row>
    <row r="49782" spans="1:6">
      <c r="A49782">
        <v>2021</v>
      </c>
      <c r="B49782" t="s">
        <v>1059</v>
      </c>
      <c r="C49782" t="s">
        <v>1022</v>
      </c>
      <c r="D49782" t="s">
        <v>1017</v>
      </c>
      <c r="E49782" t="s">
        <v>1019</v>
      </c>
      <c r="F49782" s="86">
        <v>3160656.6225488498</v>
      </c>
    </row>
    <row r="49783" spans="1:6">
      <c r="A49783">
        <v>2022</v>
      </c>
      <c r="B49783" t="s">
        <v>1059</v>
      </c>
      <c r="C49783" t="s">
        <v>1022</v>
      </c>
      <c r="D49783" t="s">
        <v>1017</v>
      </c>
      <c r="E49783" t="s">
        <v>1019</v>
      </c>
      <c r="F49783" s="86">
        <v>3161267.9453601399</v>
      </c>
    </row>
    <row r="49784" spans="1:6">
      <c r="A49784">
        <v>2023</v>
      </c>
      <c r="B49784" t="s">
        <v>1059</v>
      </c>
      <c r="C49784" t="s">
        <v>1022</v>
      </c>
      <c r="D49784" t="s">
        <v>1017</v>
      </c>
      <c r="E49784" t="s">
        <v>1019</v>
      </c>
      <c r="F49784" s="86">
        <v>3164188.35988271</v>
      </c>
    </row>
    <row r="49785" spans="1:6">
      <c r="A49785">
        <v>2024</v>
      </c>
      <c r="B49785" t="s">
        <v>1059</v>
      </c>
      <c r="C49785" t="s">
        <v>1022</v>
      </c>
      <c r="D49785" t="s">
        <v>1017</v>
      </c>
      <c r="E49785" t="s">
        <v>1019</v>
      </c>
      <c r="F49785" s="86">
        <v>3169948.1382956598</v>
      </c>
    </row>
    <row r="49786" spans="1:6">
      <c r="A49786">
        <v>2025</v>
      </c>
      <c r="B49786" t="s">
        <v>1059</v>
      </c>
      <c r="C49786" t="s">
        <v>1022</v>
      </c>
      <c r="D49786" t="s">
        <v>1017</v>
      </c>
      <c r="E49786" t="s">
        <v>1019</v>
      </c>
      <c r="F49786" s="86">
        <v>3184077.9608177599</v>
      </c>
    </row>
    <row r="49787" spans="1:6">
      <c r="A49787">
        <v>2026</v>
      </c>
      <c r="B49787" t="s">
        <v>1059</v>
      </c>
      <c r="C49787" t="s">
        <v>1022</v>
      </c>
      <c r="D49787" t="s">
        <v>1017</v>
      </c>
      <c r="E49787" t="s">
        <v>1019</v>
      </c>
      <c r="F49787" s="86">
        <v>3207192.3357910202</v>
      </c>
    </row>
    <row r="49788" spans="1:6">
      <c r="A49788">
        <v>2027</v>
      </c>
      <c r="B49788" t="s">
        <v>1059</v>
      </c>
      <c r="C49788" t="s">
        <v>1022</v>
      </c>
      <c r="D49788" t="s">
        <v>1017</v>
      </c>
      <c r="E49788" t="s">
        <v>1019</v>
      </c>
      <c r="F49788" s="86">
        <v>3233634.0841196198</v>
      </c>
    </row>
    <row r="49789" spans="1:6">
      <c r="A49789">
        <v>2028</v>
      </c>
      <c r="B49789" t="s">
        <v>1059</v>
      </c>
      <c r="C49789" t="s">
        <v>1022</v>
      </c>
      <c r="D49789" t="s">
        <v>1017</v>
      </c>
      <c r="E49789" t="s">
        <v>1019</v>
      </c>
      <c r="F49789" s="86">
        <v>3259836.6200308502</v>
      </c>
    </row>
    <row r="49790" spans="1:6">
      <c r="A49790">
        <v>2029</v>
      </c>
      <c r="B49790" t="s">
        <v>1059</v>
      </c>
      <c r="C49790" t="s">
        <v>1022</v>
      </c>
      <c r="D49790" t="s">
        <v>1017</v>
      </c>
      <c r="E49790" t="s">
        <v>1019</v>
      </c>
      <c r="F49790" s="86">
        <v>3286050.8151596398</v>
      </c>
    </row>
    <row r="49791" spans="1:6">
      <c r="A49791">
        <v>2030</v>
      </c>
      <c r="B49791" t="s">
        <v>1059</v>
      </c>
      <c r="C49791" t="s">
        <v>1022</v>
      </c>
      <c r="D49791" t="s">
        <v>1017</v>
      </c>
      <c r="E49791" t="s">
        <v>1019</v>
      </c>
      <c r="F49791" s="86">
        <v>3313980.0781989298</v>
      </c>
    </row>
    <row r="49792" spans="1:6">
      <c r="A49792">
        <v>2031</v>
      </c>
      <c r="B49792" t="s">
        <v>1059</v>
      </c>
      <c r="C49792" t="s">
        <v>1022</v>
      </c>
      <c r="D49792" t="s">
        <v>1017</v>
      </c>
      <c r="E49792" t="s">
        <v>1019</v>
      </c>
      <c r="F49792" s="86">
        <v>3346879.31266789</v>
      </c>
    </row>
    <row r="49793" spans="1:6">
      <c r="A49793">
        <v>2032</v>
      </c>
      <c r="B49793" t="s">
        <v>1059</v>
      </c>
      <c r="C49793" t="s">
        <v>1022</v>
      </c>
      <c r="D49793" t="s">
        <v>1017</v>
      </c>
      <c r="E49793" t="s">
        <v>1019</v>
      </c>
      <c r="F49793" s="86">
        <v>3382898.8922299901</v>
      </c>
    </row>
    <row r="49794" spans="1:6">
      <c r="A49794">
        <v>2033</v>
      </c>
      <c r="B49794" t="s">
        <v>1059</v>
      </c>
      <c r="C49794" t="s">
        <v>1022</v>
      </c>
      <c r="D49794" t="s">
        <v>1017</v>
      </c>
      <c r="E49794" t="s">
        <v>1019</v>
      </c>
      <c r="F49794" s="86">
        <v>3422380.8600133099</v>
      </c>
    </row>
    <row r="49795" spans="1:6">
      <c r="A49795">
        <v>2034</v>
      </c>
      <c r="B49795" t="s">
        <v>1059</v>
      </c>
      <c r="C49795" t="s">
        <v>1022</v>
      </c>
      <c r="D49795" t="s">
        <v>1017</v>
      </c>
      <c r="E49795" t="s">
        <v>1019</v>
      </c>
      <c r="F49795" s="86">
        <v>3462467.2873210302</v>
      </c>
    </row>
    <row r="49796" spans="1:6">
      <c r="A49796">
        <v>2035</v>
      </c>
      <c r="B49796" t="s">
        <v>1059</v>
      </c>
      <c r="C49796" t="s">
        <v>1022</v>
      </c>
      <c r="D49796" t="s">
        <v>1017</v>
      </c>
      <c r="E49796" t="s">
        <v>1019</v>
      </c>
      <c r="F49796" s="86">
        <v>3502409.2304738201</v>
      </c>
    </row>
    <row r="49797" spans="1:6">
      <c r="A49797">
        <v>2036</v>
      </c>
      <c r="B49797" t="s">
        <v>1059</v>
      </c>
      <c r="C49797" t="s">
        <v>1022</v>
      </c>
      <c r="D49797" t="s">
        <v>1017</v>
      </c>
      <c r="E49797" t="s">
        <v>1019</v>
      </c>
      <c r="F49797" s="86">
        <v>3536179.3281642799</v>
      </c>
    </row>
    <row r="49798" spans="1:6">
      <c r="A49798">
        <v>2037</v>
      </c>
      <c r="B49798" t="s">
        <v>1059</v>
      </c>
      <c r="C49798" t="s">
        <v>1022</v>
      </c>
      <c r="D49798" t="s">
        <v>1017</v>
      </c>
      <c r="E49798" t="s">
        <v>1019</v>
      </c>
      <c r="F49798" s="86">
        <v>3568716.3405701001</v>
      </c>
    </row>
    <row r="49799" spans="1:6">
      <c r="A49799">
        <v>2038</v>
      </c>
      <c r="B49799" t="s">
        <v>1059</v>
      </c>
      <c r="C49799" t="s">
        <v>1022</v>
      </c>
      <c r="D49799" t="s">
        <v>1017</v>
      </c>
      <c r="E49799" t="s">
        <v>1019</v>
      </c>
      <c r="F49799" s="86">
        <v>3600290.6975893299</v>
      </c>
    </row>
    <row r="49800" spans="1:6">
      <c r="A49800">
        <v>2039</v>
      </c>
      <c r="B49800" t="s">
        <v>1059</v>
      </c>
      <c r="C49800" t="s">
        <v>1022</v>
      </c>
      <c r="D49800" t="s">
        <v>1017</v>
      </c>
      <c r="E49800" t="s">
        <v>1019</v>
      </c>
      <c r="F49800" s="86">
        <v>3631024.86263987</v>
      </c>
    </row>
    <row r="49801" spans="1:6">
      <c r="A49801">
        <v>2040</v>
      </c>
      <c r="B49801" t="s">
        <v>1059</v>
      </c>
      <c r="C49801" t="s">
        <v>1022</v>
      </c>
      <c r="D49801" t="s">
        <v>1017</v>
      </c>
      <c r="E49801" t="s">
        <v>1019</v>
      </c>
      <c r="F49801" s="86">
        <v>3661103.3103556698</v>
      </c>
    </row>
    <row r="49802" spans="1:6">
      <c r="A49802">
        <v>2041</v>
      </c>
      <c r="B49802" t="s">
        <v>1059</v>
      </c>
      <c r="C49802" t="s">
        <v>1022</v>
      </c>
      <c r="D49802" t="s">
        <v>1017</v>
      </c>
      <c r="E49802" t="s">
        <v>1019</v>
      </c>
      <c r="F49802" s="86">
        <v>3705833.3136332599</v>
      </c>
    </row>
    <row r="49803" spans="1:6">
      <c r="A49803">
        <v>2042</v>
      </c>
      <c r="B49803" t="s">
        <v>1059</v>
      </c>
      <c r="C49803" t="s">
        <v>1022</v>
      </c>
      <c r="D49803" t="s">
        <v>1017</v>
      </c>
      <c r="E49803" t="s">
        <v>1019</v>
      </c>
      <c r="F49803" s="86">
        <v>3751777.6649885499</v>
      </c>
    </row>
    <row r="49804" spans="1:6">
      <c r="A49804">
        <v>2043</v>
      </c>
      <c r="B49804" t="s">
        <v>1059</v>
      </c>
      <c r="C49804" t="s">
        <v>1022</v>
      </c>
      <c r="D49804" t="s">
        <v>1017</v>
      </c>
      <c r="E49804" t="s">
        <v>1019</v>
      </c>
      <c r="F49804" s="86">
        <v>3799294.7100453102</v>
      </c>
    </row>
    <row r="49805" spans="1:6">
      <c r="A49805">
        <v>2044</v>
      </c>
      <c r="B49805" t="s">
        <v>1059</v>
      </c>
      <c r="C49805" t="s">
        <v>1022</v>
      </c>
      <c r="D49805" t="s">
        <v>1017</v>
      </c>
      <c r="E49805" t="s">
        <v>1019</v>
      </c>
      <c r="F49805" s="86">
        <v>3848668.9882639199</v>
      </c>
    </row>
    <row r="49806" spans="1:6">
      <c r="A49806">
        <v>2045</v>
      </c>
      <c r="B49806" t="s">
        <v>1059</v>
      </c>
      <c r="C49806" t="s">
        <v>1022</v>
      </c>
      <c r="D49806" t="s">
        <v>1017</v>
      </c>
      <c r="E49806" t="s">
        <v>1019</v>
      </c>
      <c r="F49806" s="86">
        <v>3899881.7534343801</v>
      </c>
    </row>
    <row r="49807" spans="1:6">
      <c r="A49807">
        <v>2046</v>
      </c>
      <c r="B49807" t="s">
        <v>1059</v>
      </c>
      <c r="C49807" t="s">
        <v>1022</v>
      </c>
      <c r="D49807" t="s">
        <v>1017</v>
      </c>
      <c r="E49807" t="s">
        <v>1019</v>
      </c>
      <c r="F49807" s="86">
        <v>3952818.71886564</v>
      </c>
    </row>
    <row r="49808" spans="1:6">
      <c r="A49808">
        <v>2047</v>
      </c>
      <c r="B49808" t="s">
        <v>1059</v>
      </c>
      <c r="C49808" t="s">
        <v>1022</v>
      </c>
      <c r="D49808" t="s">
        <v>1017</v>
      </c>
      <c r="E49808" t="s">
        <v>1019</v>
      </c>
      <c r="F49808" s="86">
        <v>4007270.3662956799</v>
      </c>
    </row>
    <row r="49809" spans="1:6">
      <c r="A49809">
        <v>2048</v>
      </c>
      <c r="B49809" t="s">
        <v>1059</v>
      </c>
      <c r="C49809" t="s">
        <v>1022</v>
      </c>
      <c r="D49809" t="s">
        <v>1017</v>
      </c>
      <c r="E49809" t="s">
        <v>1019</v>
      </c>
      <c r="F49809" s="86">
        <v>4063002.2310456298</v>
      </c>
    </row>
    <row r="49810" spans="1:6">
      <c r="A49810">
        <v>2049</v>
      </c>
      <c r="B49810" t="s">
        <v>1059</v>
      </c>
      <c r="C49810" t="s">
        <v>1022</v>
      </c>
      <c r="D49810" t="s">
        <v>1017</v>
      </c>
      <c r="E49810" t="s">
        <v>1019</v>
      </c>
      <c r="F49810" s="86">
        <v>4119887.9797263299</v>
      </c>
    </row>
    <row r="49811" spans="1:6">
      <c r="A49811">
        <v>2050</v>
      </c>
      <c r="B49811" t="s">
        <v>1059</v>
      </c>
      <c r="C49811" t="s">
        <v>1022</v>
      </c>
      <c r="D49811" t="s">
        <v>1017</v>
      </c>
      <c r="E49811" t="s">
        <v>1019</v>
      </c>
      <c r="F49811" s="86">
        <v>4177893.4410051098</v>
      </c>
    </row>
    <row r="49812" spans="1:6">
      <c r="A49812">
        <v>2017</v>
      </c>
      <c r="B49812" t="s">
        <v>1060</v>
      </c>
      <c r="C49812" t="s">
        <v>1022</v>
      </c>
      <c r="D49812" t="s">
        <v>1017</v>
      </c>
      <c r="E49812" t="s">
        <v>1019</v>
      </c>
      <c r="F49812" s="86">
        <v>4031402.12869902</v>
      </c>
    </row>
    <row r="49813" spans="1:6">
      <c r="A49813">
        <v>2018</v>
      </c>
      <c r="B49813" t="s">
        <v>1060</v>
      </c>
      <c r="C49813" t="s">
        <v>1022</v>
      </c>
      <c r="D49813" t="s">
        <v>1017</v>
      </c>
      <c r="E49813" t="s">
        <v>1019</v>
      </c>
      <c r="F49813" s="86">
        <v>3442303.6603798</v>
      </c>
    </row>
    <row r="49814" spans="1:6">
      <c r="A49814">
        <v>2019</v>
      </c>
      <c r="B49814" t="s">
        <v>1060</v>
      </c>
      <c r="C49814" t="s">
        <v>1022</v>
      </c>
      <c r="D49814" t="s">
        <v>1017</v>
      </c>
      <c r="E49814" t="s">
        <v>1019</v>
      </c>
      <c r="F49814" s="86">
        <v>3251167.4729328998</v>
      </c>
    </row>
    <row r="49815" spans="1:6">
      <c r="A49815">
        <v>2020</v>
      </c>
      <c r="B49815" t="s">
        <v>1060</v>
      </c>
      <c r="C49815" t="s">
        <v>1022</v>
      </c>
      <c r="D49815" t="s">
        <v>1017</v>
      </c>
      <c r="E49815" t="s">
        <v>1019</v>
      </c>
      <c r="F49815" s="86">
        <v>3176147.5256467899</v>
      </c>
    </row>
    <row r="49816" spans="1:6">
      <c r="A49816">
        <v>2021</v>
      </c>
      <c r="B49816" t="s">
        <v>1060</v>
      </c>
      <c r="C49816" t="s">
        <v>1022</v>
      </c>
      <c r="D49816" t="s">
        <v>1017</v>
      </c>
      <c r="E49816" t="s">
        <v>1019</v>
      </c>
      <c r="F49816" s="86">
        <v>3153370.82528124</v>
      </c>
    </row>
    <row r="49817" spans="1:6">
      <c r="A49817">
        <v>2022</v>
      </c>
      <c r="B49817" t="s">
        <v>1060</v>
      </c>
      <c r="C49817" t="s">
        <v>1022</v>
      </c>
      <c r="D49817" t="s">
        <v>1017</v>
      </c>
      <c r="E49817" t="s">
        <v>1019</v>
      </c>
      <c r="F49817" s="86">
        <v>3144567.5299240402</v>
      </c>
    </row>
    <row r="49818" spans="1:6">
      <c r="A49818">
        <v>2023</v>
      </c>
      <c r="B49818" t="s">
        <v>1060</v>
      </c>
      <c r="C49818" t="s">
        <v>1022</v>
      </c>
      <c r="D49818" t="s">
        <v>1017</v>
      </c>
      <c r="E49818" t="s">
        <v>1019</v>
      </c>
      <c r="F49818" s="86">
        <v>3136397.89185412</v>
      </c>
    </row>
    <row r="49819" spans="1:6">
      <c r="A49819">
        <v>2024</v>
      </c>
      <c r="B49819" t="s">
        <v>1060</v>
      </c>
      <c r="C49819" t="s">
        <v>1022</v>
      </c>
      <c r="D49819" t="s">
        <v>1017</v>
      </c>
      <c r="E49819" t="s">
        <v>1019</v>
      </c>
      <c r="F49819" s="86">
        <v>3130501.5994906798</v>
      </c>
    </row>
    <row r="49820" spans="1:6">
      <c r="A49820">
        <v>2025</v>
      </c>
      <c r="B49820" t="s">
        <v>1060</v>
      </c>
      <c r="C49820" t="s">
        <v>1022</v>
      </c>
      <c r="D49820" t="s">
        <v>1017</v>
      </c>
      <c r="E49820" t="s">
        <v>1019</v>
      </c>
      <c r="F49820" s="86">
        <v>3134368.3768107002</v>
      </c>
    </row>
    <row r="49821" spans="1:6">
      <c r="A49821">
        <v>2026</v>
      </c>
      <c r="B49821" t="s">
        <v>1060</v>
      </c>
      <c r="C49821" t="s">
        <v>1022</v>
      </c>
      <c r="D49821" t="s">
        <v>1017</v>
      </c>
      <c r="E49821" t="s">
        <v>1019</v>
      </c>
      <c r="F49821" s="86">
        <v>3147902.0068455101</v>
      </c>
    </row>
    <row r="49822" spans="1:6">
      <c r="A49822">
        <v>2027</v>
      </c>
      <c r="B49822" t="s">
        <v>1060</v>
      </c>
      <c r="C49822" t="s">
        <v>1022</v>
      </c>
      <c r="D49822" t="s">
        <v>1017</v>
      </c>
      <c r="E49822" t="s">
        <v>1019</v>
      </c>
      <c r="F49822" s="86">
        <v>3164540.8737218599</v>
      </c>
    </row>
    <row r="49823" spans="1:6">
      <c r="A49823">
        <v>2028</v>
      </c>
      <c r="B49823" t="s">
        <v>1060</v>
      </c>
      <c r="C49823" t="s">
        <v>1022</v>
      </c>
      <c r="D49823" t="s">
        <v>1017</v>
      </c>
      <c r="E49823" t="s">
        <v>1019</v>
      </c>
      <c r="F49823" s="86">
        <v>3180662.9009655002</v>
      </c>
    </row>
    <row r="49824" spans="1:6">
      <c r="A49824">
        <v>2029</v>
      </c>
      <c r="B49824" t="s">
        <v>1060</v>
      </c>
      <c r="C49824" t="s">
        <v>1022</v>
      </c>
      <c r="D49824" t="s">
        <v>1017</v>
      </c>
      <c r="E49824" t="s">
        <v>1019</v>
      </c>
      <c r="F49824" s="86">
        <v>3197072.1708239601</v>
      </c>
    </row>
    <row r="49825" spans="1:6">
      <c r="A49825">
        <v>2030</v>
      </c>
      <c r="B49825" t="s">
        <v>1060</v>
      </c>
      <c r="C49825" t="s">
        <v>1022</v>
      </c>
      <c r="D49825" t="s">
        <v>1017</v>
      </c>
      <c r="E49825" t="s">
        <v>1019</v>
      </c>
      <c r="F49825" s="86">
        <v>3215495.24602994</v>
      </c>
    </row>
    <row r="49826" spans="1:6">
      <c r="A49826">
        <v>2031</v>
      </c>
      <c r="B49826" t="s">
        <v>1060</v>
      </c>
      <c r="C49826" t="s">
        <v>1022</v>
      </c>
      <c r="D49826" t="s">
        <v>1017</v>
      </c>
      <c r="E49826" t="s">
        <v>1019</v>
      </c>
      <c r="F49826" s="86">
        <v>3238465.7858510502</v>
      </c>
    </row>
    <row r="49827" spans="1:6">
      <c r="A49827">
        <v>2032</v>
      </c>
      <c r="B49827" t="s">
        <v>1060</v>
      </c>
      <c r="C49827" t="s">
        <v>1022</v>
      </c>
      <c r="D49827" t="s">
        <v>1017</v>
      </c>
      <c r="E49827" t="s">
        <v>1019</v>
      </c>
      <c r="F49827" s="86">
        <v>3265558.6900275401</v>
      </c>
    </row>
    <row r="49828" spans="1:6">
      <c r="A49828">
        <v>2033</v>
      </c>
      <c r="B49828" t="s">
        <v>1060</v>
      </c>
      <c r="C49828" t="s">
        <v>1022</v>
      </c>
      <c r="D49828" t="s">
        <v>1017</v>
      </c>
      <c r="E49828" t="s">
        <v>1019</v>
      </c>
      <c r="F49828" s="86">
        <v>3295475.3233149499</v>
      </c>
    </row>
    <row r="49829" spans="1:6">
      <c r="A49829">
        <v>2034</v>
      </c>
      <c r="B49829" t="s">
        <v>1060</v>
      </c>
      <c r="C49829" t="s">
        <v>1022</v>
      </c>
      <c r="D49829" t="s">
        <v>1017</v>
      </c>
      <c r="E49829" t="s">
        <v>1019</v>
      </c>
      <c r="F49829" s="86">
        <v>3325283.1556213498</v>
      </c>
    </row>
    <row r="49830" spans="1:6">
      <c r="A49830">
        <v>2035</v>
      </c>
      <c r="B49830" t="s">
        <v>1060</v>
      </c>
      <c r="C49830" t="s">
        <v>1022</v>
      </c>
      <c r="D49830" t="s">
        <v>1017</v>
      </c>
      <c r="E49830" t="s">
        <v>1019</v>
      </c>
      <c r="F49830" s="86">
        <v>3355124.2365103499</v>
      </c>
    </row>
    <row r="49831" spans="1:6">
      <c r="A49831">
        <v>2036</v>
      </c>
      <c r="B49831" t="s">
        <v>1060</v>
      </c>
      <c r="C49831" t="s">
        <v>1022</v>
      </c>
      <c r="D49831" t="s">
        <v>1017</v>
      </c>
      <c r="E49831" t="s">
        <v>1019</v>
      </c>
      <c r="F49831" s="86">
        <v>3379796.2052970799</v>
      </c>
    </row>
    <row r="49832" spans="1:6">
      <c r="A49832">
        <v>2037</v>
      </c>
      <c r="B49832" t="s">
        <v>1060</v>
      </c>
      <c r="C49832" t="s">
        <v>1022</v>
      </c>
      <c r="D49832" t="s">
        <v>1017</v>
      </c>
      <c r="E49832" t="s">
        <v>1019</v>
      </c>
      <c r="F49832" s="86">
        <v>3402591.4355815202</v>
      </c>
    </row>
    <row r="49833" spans="1:6">
      <c r="A49833">
        <v>2038</v>
      </c>
      <c r="B49833" t="s">
        <v>1060</v>
      </c>
      <c r="C49833" t="s">
        <v>1022</v>
      </c>
      <c r="D49833" t="s">
        <v>1017</v>
      </c>
      <c r="E49833" t="s">
        <v>1019</v>
      </c>
      <c r="F49833" s="86">
        <v>3424209.7825417002</v>
      </c>
    </row>
    <row r="49834" spans="1:6">
      <c r="A49834">
        <v>2039</v>
      </c>
      <c r="B49834" t="s">
        <v>1060</v>
      </c>
      <c r="C49834" t="s">
        <v>1022</v>
      </c>
      <c r="D49834" t="s">
        <v>1017</v>
      </c>
      <c r="E49834" t="s">
        <v>1019</v>
      </c>
      <c r="F49834" s="86">
        <v>3445004.9803897599</v>
      </c>
    </row>
    <row r="49835" spans="1:6">
      <c r="A49835">
        <v>2040</v>
      </c>
      <c r="B49835" t="s">
        <v>1060</v>
      </c>
      <c r="C49835" t="s">
        <v>1022</v>
      </c>
      <c r="D49835" t="s">
        <v>1017</v>
      </c>
      <c r="E49835" t="s">
        <v>1019</v>
      </c>
      <c r="F49835" s="86">
        <v>3465166.3596618399</v>
      </c>
    </row>
    <row r="49836" spans="1:6">
      <c r="A49836">
        <v>2041</v>
      </c>
      <c r="B49836" t="s">
        <v>1060</v>
      </c>
      <c r="C49836" t="s">
        <v>1022</v>
      </c>
      <c r="D49836" t="s">
        <v>1017</v>
      </c>
      <c r="E49836" t="s">
        <v>1019</v>
      </c>
      <c r="F49836" s="86">
        <v>3477446.5569078801</v>
      </c>
    </row>
    <row r="49837" spans="1:6">
      <c r="A49837">
        <v>2042</v>
      </c>
      <c r="B49837" t="s">
        <v>1060</v>
      </c>
      <c r="C49837" t="s">
        <v>1022</v>
      </c>
      <c r="D49837" t="s">
        <v>1017</v>
      </c>
      <c r="E49837" t="s">
        <v>1019</v>
      </c>
      <c r="F49837" s="86">
        <v>3490375.66453186</v>
      </c>
    </row>
    <row r="49838" spans="1:6">
      <c r="A49838">
        <v>2043</v>
      </c>
      <c r="B49838" t="s">
        <v>1060</v>
      </c>
      <c r="C49838" t="s">
        <v>1022</v>
      </c>
      <c r="D49838" t="s">
        <v>1017</v>
      </c>
      <c r="E49838" t="s">
        <v>1019</v>
      </c>
      <c r="F49838" s="86">
        <v>3504264.58596534</v>
      </c>
    </row>
    <row r="49839" spans="1:6">
      <c r="A49839">
        <v>2044</v>
      </c>
      <c r="B49839" t="s">
        <v>1060</v>
      </c>
      <c r="C49839" t="s">
        <v>1022</v>
      </c>
      <c r="D49839" t="s">
        <v>1017</v>
      </c>
      <c r="E49839" t="s">
        <v>1019</v>
      </c>
      <c r="F49839" s="86">
        <v>3519300.7973612798</v>
      </c>
    </row>
    <row r="49840" spans="1:6">
      <c r="A49840">
        <v>2045</v>
      </c>
      <c r="B49840" t="s">
        <v>1060</v>
      </c>
      <c r="C49840" t="s">
        <v>1022</v>
      </c>
      <c r="D49840" t="s">
        <v>1017</v>
      </c>
      <c r="E49840" t="s">
        <v>1019</v>
      </c>
      <c r="F49840" s="86">
        <v>3535536.4907748098</v>
      </c>
    </row>
    <row r="49841" spans="1:6">
      <c r="A49841">
        <v>2046</v>
      </c>
      <c r="B49841" t="s">
        <v>1060</v>
      </c>
      <c r="C49841" t="s">
        <v>1022</v>
      </c>
      <c r="D49841" t="s">
        <v>1017</v>
      </c>
      <c r="E49841" t="s">
        <v>1019</v>
      </c>
      <c r="F49841" s="86">
        <v>3552743.5545879998</v>
      </c>
    </row>
    <row r="49842" spans="1:6">
      <c r="A49842">
        <v>2047</v>
      </c>
      <c r="B49842" t="s">
        <v>1060</v>
      </c>
      <c r="C49842" t="s">
        <v>1022</v>
      </c>
      <c r="D49842" t="s">
        <v>1017</v>
      </c>
      <c r="E49842" t="s">
        <v>1019</v>
      </c>
      <c r="F49842" s="86">
        <v>3570838.07583931</v>
      </c>
    </row>
    <row r="49843" spans="1:6">
      <c r="A49843">
        <v>2048</v>
      </c>
      <c r="B49843" t="s">
        <v>1060</v>
      </c>
      <c r="C49843" t="s">
        <v>1022</v>
      </c>
      <c r="D49843" t="s">
        <v>1017</v>
      </c>
      <c r="E49843" t="s">
        <v>1019</v>
      </c>
      <c r="F49843" s="86">
        <v>3589557.50874166</v>
      </c>
    </row>
    <row r="49844" spans="1:6">
      <c r="A49844">
        <v>2049</v>
      </c>
      <c r="B49844" t="s">
        <v>1060</v>
      </c>
      <c r="C49844" t="s">
        <v>1022</v>
      </c>
      <c r="D49844" t="s">
        <v>1017</v>
      </c>
      <c r="E49844" t="s">
        <v>1019</v>
      </c>
      <c r="F49844" s="86">
        <v>3608685.17488555</v>
      </c>
    </row>
    <row r="49845" spans="1:6">
      <c r="A49845">
        <v>2050</v>
      </c>
      <c r="B49845" t="s">
        <v>1060</v>
      </c>
      <c r="C49845" t="s">
        <v>1022</v>
      </c>
      <c r="D49845" t="s">
        <v>1017</v>
      </c>
      <c r="E49845" t="s">
        <v>1019</v>
      </c>
      <c r="F49845" s="86">
        <v>3628230.32318749</v>
      </c>
    </row>
    <row r="49846" spans="1:6">
      <c r="A49846">
        <v>2017</v>
      </c>
      <c r="B49846" t="s">
        <v>1061</v>
      </c>
      <c r="C49846" t="s">
        <v>1022</v>
      </c>
      <c r="D49846" t="s">
        <v>1017</v>
      </c>
      <c r="E49846" t="s">
        <v>1019</v>
      </c>
      <c r="F49846" s="86">
        <v>12273745.9224058</v>
      </c>
    </row>
    <row r="49847" spans="1:6">
      <c r="A49847">
        <v>2018</v>
      </c>
      <c r="B49847" t="s">
        <v>1061</v>
      </c>
      <c r="C49847" t="s">
        <v>1022</v>
      </c>
      <c r="D49847" t="s">
        <v>1017</v>
      </c>
      <c r="E49847" t="s">
        <v>1019</v>
      </c>
      <c r="F49847" s="86">
        <v>10436809.212826099</v>
      </c>
    </row>
    <row r="49848" spans="1:6">
      <c r="A49848">
        <v>2019</v>
      </c>
      <c r="B49848" t="s">
        <v>1061</v>
      </c>
      <c r="C49848" t="s">
        <v>1022</v>
      </c>
      <c r="D49848" t="s">
        <v>1017</v>
      </c>
      <c r="E49848" t="s">
        <v>1019</v>
      </c>
      <c r="F49848" s="86">
        <v>9799035.5789368004</v>
      </c>
    </row>
    <row r="49849" spans="1:6">
      <c r="A49849">
        <v>2020</v>
      </c>
      <c r="B49849" t="s">
        <v>1061</v>
      </c>
      <c r="C49849" t="s">
        <v>1022</v>
      </c>
      <c r="D49849" t="s">
        <v>1017</v>
      </c>
      <c r="E49849" t="s">
        <v>1019</v>
      </c>
      <c r="F49849" s="86">
        <v>9510980.2746857591</v>
      </c>
    </row>
    <row r="49850" spans="1:6">
      <c r="A49850">
        <v>2021</v>
      </c>
      <c r="B49850" t="s">
        <v>1061</v>
      </c>
      <c r="C49850" t="s">
        <v>1022</v>
      </c>
      <c r="D49850" t="s">
        <v>1017</v>
      </c>
      <c r="E49850" t="s">
        <v>1019</v>
      </c>
      <c r="F49850" s="86">
        <v>9378277.2477501296</v>
      </c>
    </row>
    <row r="49851" spans="1:6">
      <c r="A49851">
        <v>2022</v>
      </c>
      <c r="B49851" t="s">
        <v>1061</v>
      </c>
      <c r="C49851" t="s">
        <v>1022</v>
      </c>
      <c r="D49851" t="s">
        <v>1017</v>
      </c>
      <c r="E49851" t="s">
        <v>1019</v>
      </c>
      <c r="F49851" s="86">
        <v>9286008.1612847392</v>
      </c>
    </row>
    <row r="49852" spans="1:6">
      <c r="A49852">
        <v>2023</v>
      </c>
      <c r="B49852" t="s">
        <v>1061</v>
      </c>
      <c r="C49852" t="s">
        <v>1022</v>
      </c>
      <c r="D49852" t="s">
        <v>1017</v>
      </c>
      <c r="E49852" t="s">
        <v>1019</v>
      </c>
      <c r="F49852" s="86">
        <v>9191871.1707518697</v>
      </c>
    </row>
    <row r="49853" spans="1:6">
      <c r="A49853">
        <v>2024</v>
      </c>
      <c r="B49853" t="s">
        <v>1061</v>
      </c>
      <c r="C49853" t="s">
        <v>1022</v>
      </c>
      <c r="D49853" t="s">
        <v>1017</v>
      </c>
      <c r="E49853" t="s">
        <v>1019</v>
      </c>
      <c r="F49853" s="86">
        <v>9104709.2793044802</v>
      </c>
    </row>
    <row r="49854" spans="1:6">
      <c r="A49854">
        <v>2025</v>
      </c>
      <c r="B49854" t="s">
        <v>1061</v>
      </c>
      <c r="C49854" t="s">
        <v>1022</v>
      </c>
      <c r="D49854" t="s">
        <v>1017</v>
      </c>
      <c r="E49854" t="s">
        <v>1019</v>
      </c>
      <c r="F49854" s="86">
        <v>9047711.2375584207</v>
      </c>
    </row>
    <row r="49855" spans="1:6">
      <c r="A49855">
        <v>2026</v>
      </c>
      <c r="B49855" t="s">
        <v>1061</v>
      </c>
      <c r="C49855" t="s">
        <v>1022</v>
      </c>
      <c r="D49855" t="s">
        <v>1017</v>
      </c>
      <c r="E49855" t="s">
        <v>1019</v>
      </c>
      <c r="F49855" s="86">
        <v>9018472.4490285795</v>
      </c>
    </row>
    <row r="49856" spans="1:6">
      <c r="A49856">
        <v>2027</v>
      </c>
      <c r="B49856" t="s">
        <v>1061</v>
      </c>
      <c r="C49856" t="s">
        <v>1022</v>
      </c>
      <c r="D49856" t="s">
        <v>1017</v>
      </c>
      <c r="E49856" t="s">
        <v>1019</v>
      </c>
      <c r="F49856" s="86">
        <v>8999813.1333981305</v>
      </c>
    </row>
    <row r="49857" spans="1:6">
      <c r="A49857">
        <v>2028</v>
      </c>
      <c r="B49857" t="s">
        <v>1061</v>
      </c>
      <c r="C49857" t="s">
        <v>1022</v>
      </c>
      <c r="D49857" t="s">
        <v>1017</v>
      </c>
      <c r="E49857" t="s">
        <v>1019</v>
      </c>
      <c r="F49857" s="86">
        <v>8982511.1061584391</v>
      </c>
    </row>
    <row r="49858" spans="1:6">
      <c r="A49858">
        <v>2029</v>
      </c>
      <c r="B49858" t="s">
        <v>1061</v>
      </c>
      <c r="C49858" t="s">
        <v>1022</v>
      </c>
      <c r="D49858" t="s">
        <v>1017</v>
      </c>
      <c r="E49858" t="s">
        <v>1019</v>
      </c>
      <c r="F49858" s="86">
        <v>8966821.2080892399</v>
      </c>
    </row>
    <row r="49859" spans="1:6">
      <c r="A49859">
        <v>2030</v>
      </c>
      <c r="B49859" t="s">
        <v>1061</v>
      </c>
      <c r="C49859" t="s">
        <v>1022</v>
      </c>
      <c r="D49859" t="s">
        <v>1017</v>
      </c>
      <c r="E49859" t="s">
        <v>1019</v>
      </c>
      <c r="F49859" s="86">
        <v>8957327.2208909206</v>
      </c>
    </row>
    <row r="49860" spans="1:6">
      <c r="A49860">
        <v>2031</v>
      </c>
      <c r="B49860" t="s">
        <v>1061</v>
      </c>
      <c r="C49860" t="s">
        <v>1022</v>
      </c>
      <c r="D49860" t="s">
        <v>1017</v>
      </c>
      <c r="E49860" t="s">
        <v>1019</v>
      </c>
      <c r="F49860" s="86">
        <v>8961431.4198802691</v>
      </c>
    </row>
    <row r="49861" spans="1:6">
      <c r="A49861">
        <v>2032</v>
      </c>
      <c r="B49861" t="s">
        <v>1061</v>
      </c>
      <c r="C49861" t="s">
        <v>1022</v>
      </c>
      <c r="D49861" t="s">
        <v>1017</v>
      </c>
      <c r="E49861" t="s">
        <v>1019</v>
      </c>
      <c r="F49861" s="86">
        <v>8978065.4800402205</v>
      </c>
    </row>
    <row r="49862" spans="1:6">
      <c r="A49862">
        <v>2033</v>
      </c>
      <c r="B49862" t="s">
        <v>1061</v>
      </c>
      <c r="C49862" t="s">
        <v>1022</v>
      </c>
      <c r="D49862" t="s">
        <v>1017</v>
      </c>
      <c r="E49862" t="s">
        <v>1019</v>
      </c>
      <c r="F49862" s="86">
        <v>9002858.2264094092</v>
      </c>
    </row>
    <row r="49863" spans="1:6">
      <c r="A49863">
        <v>2034</v>
      </c>
      <c r="B49863" t="s">
        <v>1061</v>
      </c>
      <c r="C49863" t="s">
        <v>1022</v>
      </c>
      <c r="D49863" t="s">
        <v>1017</v>
      </c>
      <c r="E49863" t="s">
        <v>1019</v>
      </c>
      <c r="F49863" s="86">
        <v>9028564.5752825197</v>
      </c>
    </row>
    <row r="49864" spans="1:6">
      <c r="A49864">
        <v>2035</v>
      </c>
      <c r="B49864" t="s">
        <v>1061</v>
      </c>
      <c r="C49864" t="s">
        <v>1022</v>
      </c>
      <c r="D49864" t="s">
        <v>1017</v>
      </c>
      <c r="E49864" t="s">
        <v>1019</v>
      </c>
      <c r="F49864" s="86">
        <v>9052535.7119025197</v>
      </c>
    </row>
    <row r="49865" spans="1:6">
      <c r="A49865">
        <v>2036</v>
      </c>
      <c r="B49865" t="s">
        <v>1061</v>
      </c>
      <c r="C49865" t="s">
        <v>1022</v>
      </c>
      <c r="D49865" t="s">
        <v>1017</v>
      </c>
      <c r="E49865" t="s">
        <v>1019</v>
      </c>
      <c r="F49865" s="86">
        <v>9059023.2617026195</v>
      </c>
    </row>
    <row r="49866" spans="1:6">
      <c r="A49866">
        <v>2037</v>
      </c>
      <c r="B49866" t="s">
        <v>1061</v>
      </c>
      <c r="C49866" t="s">
        <v>1022</v>
      </c>
      <c r="D49866" t="s">
        <v>1017</v>
      </c>
      <c r="E49866" t="s">
        <v>1019</v>
      </c>
      <c r="F49866" s="86">
        <v>9059798.9154717196</v>
      </c>
    </row>
    <row r="49867" spans="1:6">
      <c r="A49867">
        <v>2038</v>
      </c>
      <c r="B49867" t="s">
        <v>1061</v>
      </c>
      <c r="C49867" t="s">
        <v>1022</v>
      </c>
      <c r="D49867" t="s">
        <v>1017</v>
      </c>
      <c r="E49867" t="s">
        <v>1019</v>
      </c>
      <c r="F49867" s="86">
        <v>9057153.4765200503</v>
      </c>
    </row>
    <row r="49868" spans="1:6">
      <c r="A49868">
        <v>2039</v>
      </c>
      <c r="B49868" t="s">
        <v>1061</v>
      </c>
      <c r="C49868" t="s">
        <v>1022</v>
      </c>
      <c r="D49868" t="s">
        <v>1017</v>
      </c>
      <c r="E49868" t="s">
        <v>1019</v>
      </c>
      <c r="F49868" s="86">
        <v>9052253.6457963195</v>
      </c>
    </row>
    <row r="49869" spans="1:6">
      <c r="A49869">
        <v>2040</v>
      </c>
      <c r="B49869" t="s">
        <v>1061</v>
      </c>
      <c r="C49869" t="s">
        <v>1022</v>
      </c>
      <c r="D49869" t="s">
        <v>1017</v>
      </c>
      <c r="E49869" t="s">
        <v>1019</v>
      </c>
      <c r="F49869" s="86">
        <v>9045653.3528314009</v>
      </c>
    </row>
    <row r="49870" spans="1:6">
      <c r="A49870">
        <v>2041</v>
      </c>
      <c r="B49870" t="s">
        <v>1061</v>
      </c>
      <c r="C49870" t="s">
        <v>1022</v>
      </c>
      <c r="D49870" t="s">
        <v>1017</v>
      </c>
      <c r="E49870" t="s">
        <v>1019</v>
      </c>
      <c r="F49870" s="86">
        <v>8979430.8625311106</v>
      </c>
    </row>
    <row r="49871" spans="1:6">
      <c r="A49871">
        <v>2042</v>
      </c>
      <c r="B49871" t="s">
        <v>1061</v>
      </c>
      <c r="C49871" t="s">
        <v>1022</v>
      </c>
      <c r="D49871" t="s">
        <v>1017</v>
      </c>
      <c r="E49871" t="s">
        <v>1019</v>
      </c>
      <c r="F49871" s="86">
        <v>8915212.5954839308</v>
      </c>
    </row>
    <row r="49872" spans="1:6">
      <c r="A49872">
        <v>2043</v>
      </c>
      <c r="B49872" t="s">
        <v>1061</v>
      </c>
      <c r="C49872" t="s">
        <v>1022</v>
      </c>
      <c r="D49872" t="s">
        <v>1017</v>
      </c>
      <c r="E49872" t="s">
        <v>1019</v>
      </c>
      <c r="F49872" s="86">
        <v>8853854.4733442999</v>
      </c>
    </row>
    <row r="49873" spans="1:6">
      <c r="A49873">
        <v>2044</v>
      </c>
      <c r="B49873" t="s">
        <v>1061</v>
      </c>
      <c r="C49873" t="s">
        <v>1022</v>
      </c>
      <c r="D49873" t="s">
        <v>1017</v>
      </c>
      <c r="E49873" t="s">
        <v>1019</v>
      </c>
      <c r="F49873" s="86">
        <v>8795957.5975884199</v>
      </c>
    </row>
    <row r="49874" spans="1:6">
      <c r="A49874">
        <v>2045</v>
      </c>
      <c r="B49874" t="s">
        <v>1061</v>
      </c>
      <c r="C49874" t="s">
        <v>1022</v>
      </c>
      <c r="D49874" t="s">
        <v>1017</v>
      </c>
      <c r="E49874" t="s">
        <v>1019</v>
      </c>
      <c r="F49874" s="86">
        <v>8741419.4802576508</v>
      </c>
    </row>
    <row r="49875" spans="1:6">
      <c r="A49875">
        <v>2046</v>
      </c>
      <c r="B49875" t="s">
        <v>1061</v>
      </c>
      <c r="C49875" t="s">
        <v>1022</v>
      </c>
      <c r="D49875" t="s">
        <v>1017</v>
      </c>
      <c r="E49875" t="s">
        <v>1019</v>
      </c>
      <c r="F49875" s="86">
        <v>8689861.5059533305</v>
      </c>
    </row>
    <row r="49876" spans="1:6">
      <c r="A49876">
        <v>2047</v>
      </c>
      <c r="B49876" t="s">
        <v>1061</v>
      </c>
      <c r="C49876" t="s">
        <v>1022</v>
      </c>
      <c r="D49876" t="s">
        <v>1017</v>
      </c>
      <c r="E49876" t="s">
        <v>1019</v>
      </c>
      <c r="F49876" s="86">
        <v>8640705.28157744</v>
      </c>
    </row>
    <row r="49877" spans="1:6">
      <c r="A49877">
        <v>2048</v>
      </c>
      <c r="B49877" t="s">
        <v>1061</v>
      </c>
      <c r="C49877" t="s">
        <v>1022</v>
      </c>
      <c r="D49877" t="s">
        <v>1017</v>
      </c>
      <c r="E49877" t="s">
        <v>1019</v>
      </c>
      <c r="F49877" s="86">
        <v>8593387.6917304303</v>
      </c>
    </row>
    <row r="49878" spans="1:6">
      <c r="A49878">
        <v>2049</v>
      </c>
      <c r="B49878" t="s">
        <v>1061</v>
      </c>
      <c r="C49878" t="s">
        <v>1022</v>
      </c>
      <c r="D49878" t="s">
        <v>1017</v>
      </c>
      <c r="E49878" t="s">
        <v>1019</v>
      </c>
      <c r="F49878" s="86">
        <v>8547541.5448590592</v>
      </c>
    </row>
    <row r="49879" spans="1:6">
      <c r="A49879">
        <v>2050</v>
      </c>
      <c r="B49879" t="s">
        <v>1061</v>
      </c>
      <c r="C49879" t="s">
        <v>1022</v>
      </c>
      <c r="D49879" t="s">
        <v>1017</v>
      </c>
      <c r="E49879" t="s">
        <v>1019</v>
      </c>
      <c r="F49879" s="86">
        <v>8502965.9964701608</v>
      </c>
    </row>
    <row r="49880" spans="1:6">
      <c r="A49880">
        <v>2017</v>
      </c>
      <c r="B49880" t="s">
        <v>1062</v>
      </c>
      <c r="C49880" t="s">
        <v>1022</v>
      </c>
      <c r="D49880" t="s">
        <v>1017</v>
      </c>
      <c r="E49880" t="s">
        <v>1019</v>
      </c>
      <c r="F49880" s="86">
        <v>1143601.8883752001</v>
      </c>
    </row>
    <row r="49881" spans="1:6">
      <c r="A49881">
        <v>2018</v>
      </c>
      <c r="B49881" t="s">
        <v>1062</v>
      </c>
      <c r="C49881" t="s">
        <v>1022</v>
      </c>
      <c r="D49881" t="s">
        <v>1017</v>
      </c>
      <c r="E49881" t="s">
        <v>1019</v>
      </c>
      <c r="F49881" s="86">
        <v>976263.48774601903</v>
      </c>
    </row>
    <row r="49882" spans="1:6">
      <c r="A49882">
        <v>2019</v>
      </c>
      <c r="B49882" t="s">
        <v>1062</v>
      </c>
      <c r="C49882" t="s">
        <v>1022</v>
      </c>
      <c r="D49882" t="s">
        <v>1017</v>
      </c>
      <c r="E49882" t="s">
        <v>1019</v>
      </c>
      <c r="F49882" s="86">
        <v>917907.37024936499</v>
      </c>
    </row>
    <row r="49883" spans="1:6">
      <c r="A49883">
        <v>2020</v>
      </c>
      <c r="B49883" t="s">
        <v>1062</v>
      </c>
      <c r="C49883" t="s">
        <v>1022</v>
      </c>
      <c r="D49883" t="s">
        <v>1017</v>
      </c>
      <c r="E49883" t="s">
        <v>1019</v>
      </c>
      <c r="F49883" s="86">
        <v>892023.76010956196</v>
      </c>
    </row>
    <row r="49884" spans="1:6">
      <c r="A49884">
        <v>2021</v>
      </c>
      <c r="B49884" t="s">
        <v>1062</v>
      </c>
      <c r="C49884" t="s">
        <v>1022</v>
      </c>
      <c r="D49884" t="s">
        <v>1017</v>
      </c>
      <c r="E49884" t="s">
        <v>1019</v>
      </c>
      <c r="F49884" s="86">
        <v>879806.91723124799</v>
      </c>
    </row>
    <row r="49885" spans="1:6">
      <c r="A49885">
        <v>2022</v>
      </c>
      <c r="B49885" t="s">
        <v>1062</v>
      </c>
      <c r="C49885" t="s">
        <v>1022</v>
      </c>
      <c r="D49885" t="s">
        <v>1017</v>
      </c>
      <c r="E49885" t="s">
        <v>1019</v>
      </c>
      <c r="F49885" s="86">
        <v>871408.60899526998</v>
      </c>
    </row>
    <row r="49886" spans="1:6">
      <c r="A49886">
        <v>2023</v>
      </c>
      <c r="B49886" t="s">
        <v>1062</v>
      </c>
      <c r="C49886" t="s">
        <v>1022</v>
      </c>
      <c r="D49886" t="s">
        <v>1017</v>
      </c>
      <c r="E49886" t="s">
        <v>1019</v>
      </c>
      <c r="F49886" s="86">
        <v>863762.90911074204</v>
      </c>
    </row>
    <row r="49887" spans="1:6">
      <c r="A49887">
        <v>2024</v>
      </c>
      <c r="B49887" t="s">
        <v>1062</v>
      </c>
      <c r="C49887" t="s">
        <v>1022</v>
      </c>
      <c r="D49887" t="s">
        <v>1017</v>
      </c>
      <c r="E49887" t="s">
        <v>1019</v>
      </c>
      <c r="F49887" s="86">
        <v>855631.971644431</v>
      </c>
    </row>
    <row r="49888" spans="1:6">
      <c r="A49888">
        <v>2025</v>
      </c>
      <c r="B49888" t="s">
        <v>1062</v>
      </c>
      <c r="C49888" t="s">
        <v>1022</v>
      </c>
      <c r="D49888" t="s">
        <v>1017</v>
      </c>
      <c r="E49888" t="s">
        <v>1019</v>
      </c>
      <c r="F49888" s="86">
        <v>850858.78379951196</v>
      </c>
    </row>
    <row r="49889" spans="1:6">
      <c r="A49889">
        <v>2026</v>
      </c>
      <c r="B49889" t="s">
        <v>1062</v>
      </c>
      <c r="C49889" t="s">
        <v>1022</v>
      </c>
      <c r="D49889" t="s">
        <v>1017</v>
      </c>
      <c r="E49889" t="s">
        <v>1019</v>
      </c>
      <c r="F49889" s="86">
        <v>848824.94552164304</v>
      </c>
    </row>
    <row r="49890" spans="1:6">
      <c r="A49890">
        <v>2027</v>
      </c>
      <c r="B49890" t="s">
        <v>1062</v>
      </c>
      <c r="C49890" t="s">
        <v>1022</v>
      </c>
      <c r="D49890" t="s">
        <v>1017</v>
      </c>
      <c r="E49890" t="s">
        <v>1019</v>
      </c>
      <c r="F49890" s="86">
        <v>847183.83225931495</v>
      </c>
    </row>
    <row r="49891" spans="1:6">
      <c r="A49891">
        <v>2028</v>
      </c>
      <c r="B49891" t="s">
        <v>1062</v>
      </c>
      <c r="C49891" t="s">
        <v>1022</v>
      </c>
      <c r="D49891" t="s">
        <v>1017</v>
      </c>
      <c r="E49891" t="s">
        <v>1019</v>
      </c>
      <c r="F49891" s="86">
        <v>845669.75458614796</v>
      </c>
    </row>
    <row r="49892" spans="1:6">
      <c r="A49892">
        <v>2029</v>
      </c>
      <c r="B49892" t="s">
        <v>1062</v>
      </c>
      <c r="C49892" t="s">
        <v>1022</v>
      </c>
      <c r="D49892" t="s">
        <v>1017</v>
      </c>
      <c r="E49892" t="s">
        <v>1019</v>
      </c>
      <c r="F49892" s="86">
        <v>844307.34026902798</v>
      </c>
    </row>
    <row r="49893" spans="1:6">
      <c r="A49893">
        <v>2030</v>
      </c>
      <c r="B49893" t="s">
        <v>1062</v>
      </c>
      <c r="C49893" t="s">
        <v>1022</v>
      </c>
      <c r="D49893" t="s">
        <v>1017</v>
      </c>
      <c r="E49893" t="s">
        <v>1019</v>
      </c>
      <c r="F49893" s="86">
        <v>843506.87830309302</v>
      </c>
    </row>
    <row r="49894" spans="1:6">
      <c r="A49894">
        <v>2031</v>
      </c>
      <c r="B49894" t="s">
        <v>1062</v>
      </c>
      <c r="C49894" t="s">
        <v>1022</v>
      </c>
      <c r="D49894" t="s">
        <v>1017</v>
      </c>
      <c r="E49894" t="s">
        <v>1019</v>
      </c>
      <c r="F49894" s="86">
        <v>843942.94019041199</v>
      </c>
    </row>
    <row r="49895" spans="1:6">
      <c r="A49895">
        <v>2032</v>
      </c>
      <c r="B49895" t="s">
        <v>1062</v>
      </c>
      <c r="C49895" t="s">
        <v>1022</v>
      </c>
      <c r="D49895" t="s">
        <v>1017</v>
      </c>
      <c r="E49895" t="s">
        <v>1019</v>
      </c>
      <c r="F49895" s="86">
        <v>844951.257693358</v>
      </c>
    </row>
    <row r="49896" spans="1:6">
      <c r="A49896">
        <v>2033</v>
      </c>
      <c r="B49896" t="s">
        <v>1062</v>
      </c>
      <c r="C49896" t="s">
        <v>1022</v>
      </c>
      <c r="D49896" t="s">
        <v>1017</v>
      </c>
      <c r="E49896" t="s">
        <v>1019</v>
      </c>
      <c r="F49896" s="86">
        <v>846690.71099368902</v>
      </c>
    </row>
    <row r="49897" spans="1:6">
      <c r="A49897">
        <v>2034</v>
      </c>
      <c r="B49897" t="s">
        <v>1062</v>
      </c>
      <c r="C49897" t="s">
        <v>1022</v>
      </c>
      <c r="D49897" t="s">
        <v>1017</v>
      </c>
      <c r="E49897" t="s">
        <v>1019</v>
      </c>
      <c r="F49897" s="86">
        <v>848508.41390917997</v>
      </c>
    </row>
    <row r="49898" spans="1:6">
      <c r="A49898">
        <v>2035</v>
      </c>
      <c r="B49898" t="s">
        <v>1062</v>
      </c>
      <c r="C49898" t="s">
        <v>1022</v>
      </c>
      <c r="D49898" t="s">
        <v>1017</v>
      </c>
      <c r="E49898" t="s">
        <v>1019</v>
      </c>
      <c r="F49898" s="86">
        <v>850182.31110929698</v>
      </c>
    </row>
    <row r="49899" spans="1:6">
      <c r="A49899">
        <v>2036</v>
      </c>
      <c r="B49899" t="s">
        <v>1062</v>
      </c>
      <c r="C49899" t="s">
        <v>1022</v>
      </c>
      <c r="D49899" t="s">
        <v>1017</v>
      </c>
      <c r="E49899" t="s">
        <v>1019</v>
      </c>
      <c r="F49899" s="86">
        <v>850394.60422912799</v>
      </c>
    </row>
    <row r="49900" spans="1:6">
      <c r="A49900">
        <v>2037</v>
      </c>
      <c r="B49900" t="s">
        <v>1062</v>
      </c>
      <c r="C49900" t="s">
        <v>1022</v>
      </c>
      <c r="D49900" t="s">
        <v>1017</v>
      </c>
      <c r="E49900" t="s">
        <v>1019</v>
      </c>
      <c r="F49900" s="86">
        <v>850016.688734708</v>
      </c>
    </row>
    <row r="49901" spans="1:6">
      <c r="A49901">
        <v>2038</v>
      </c>
      <c r="B49901" t="s">
        <v>1062</v>
      </c>
      <c r="C49901" t="s">
        <v>1022</v>
      </c>
      <c r="D49901" t="s">
        <v>1017</v>
      </c>
      <c r="E49901" t="s">
        <v>1019</v>
      </c>
      <c r="F49901" s="86">
        <v>849259.19534924102</v>
      </c>
    </row>
    <row r="49902" spans="1:6">
      <c r="A49902">
        <v>2039</v>
      </c>
      <c r="B49902" t="s">
        <v>1062</v>
      </c>
      <c r="C49902" t="s">
        <v>1022</v>
      </c>
      <c r="D49902" t="s">
        <v>1017</v>
      </c>
      <c r="E49902" t="s">
        <v>1019</v>
      </c>
      <c r="F49902" s="86">
        <v>848219.45863006695</v>
      </c>
    </row>
    <row r="49903" spans="1:6">
      <c r="A49903">
        <v>2040</v>
      </c>
      <c r="B49903" t="s">
        <v>1062</v>
      </c>
      <c r="C49903" t="s">
        <v>1022</v>
      </c>
      <c r="D49903" t="s">
        <v>1017</v>
      </c>
      <c r="E49903" t="s">
        <v>1019</v>
      </c>
      <c r="F49903" s="86">
        <v>846950.00278527604</v>
      </c>
    </row>
    <row r="49904" spans="1:6">
      <c r="A49904">
        <v>2041</v>
      </c>
      <c r="B49904" t="s">
        <v>1062</v>
      </c>
      <c r="C49904" t="s">
        <v>1022</v>
      </c>
      <c r="D49904" t="s">
        <v>1017</v>
      </c>
      <c r="E49904" t="s">
        <v>1019</v>
      </c>
      <c r="F49904" s="86">
        <v>838677.526889915</v>
      </c>
    </row>
    <row r="49905" spans="1:6">
      <c r="A49905">
        <v>2042</v>
      </c>
      <c r="B49905" t="s">
        <v>1062</v>
      </c>
      <c r="C49905" t="s">
        <v>1022</v>
      </c>
      <c r="D49905" t="s">
        <v>1017</v>
      </c>
      <c r="E49905" t="s">
        <v>1019</v>
      </c>
      <c r="F49905" s="86">
        <v>830600.05481987796</v>
      </c>
    </row>
    <row r="49906" spans="1:6">
      <c r="A49906">
        <v>2043</v>
      </c>
      <c r="B49906" t="s">
        <v>1062</v>
      </c>
      <c r="C49906" t="s">
        <v>1022</v>
      </c>
      <c r="D49906" t="s">
        <v>1017</v>
      </c>
      <c r="E49906" t="s">
        <v>1019</v>
      </c>
      <c r="F49906" s="86">
        <v>822793.03454291204</v>
      </c>
    </row>
    <row r="49907" spans="1:6">
      <c r="A49907">
        <v>2044</v>
      </c>
      <c r="B49907" t="s">
        <v>1062</v>
      </c>
      <c r="C49907" t="s">
        <v>1022</v>
      </c>
      <c r="D49907" t="s">
        <v>1017</v>
      </c>
      <c r="E49907" t="s">
        <v>1019</v>
      </c>
      <c r="F49907" s="86">
        <v>815308.470490459</v>
      </c>
    </row>
    <row r="49908" spans="1:6">
      <c r="A49908">
        <v>2045</v>
      </c>
      <c r="B49908" t="s">
        <v>1062</v>
      </c>
      <c r="C49908" t="s">
        <v>1022</v>
      </c>
      <c r="D49908" t="s">
        <v>1017</v>
      </c>
      <c r="E49908" t="s">
        <v>1019</v>
      </c>
      <c r="F49908" s="86">
        <v>808134.23512420303</v>
      </c>
    </row>
    <row r="49909" spans="1:6">
      <c r="A49909">
        <v>2046</v>
      </c>
      <c r="B49909" t="s">
        <v>1062</v>
      </c>
      <c r="C49909" t="s">
        <v>1022</v>
      </c>
      <c r="D49909" t="s">
        <v>1017</v>
      </c>
      <c r="E49909" t="s">
        <v>1019</v>
      </c>
      <c r="F49909" s="86">
        <v>801234.02586099703</v>
      </c>
    </row>
    <row r="49910" spans="1:6">
      <c r="A49910">
        <v>2047</v>
      </c>
      <c r="B49910" t="s">
        <v>1062</v>
      </c>
      <c r="C49910" t="s">
        <v>1022</v>
      </c>
      <c r="D49910" t="s">
        <v>1017</v>
      </c>
      <c r="E49910" t="s">
        <v>1019</v>
      </c>
      <c r="F49910" s="86">
        <v>794554.05192241597</v>
      </c>
    </row>
    <row r="49911" spans="1:6">
      <c r="A49911">
        <v>2048</v>
      </c>
      <c r="B49911" t="s">
        <v>1062</v>
      </c>
      <c r="C49911" t="s">
        <v>1022</v>
      </c>
      <c r="D49911" t="s">
        <v>1017</v>
      </c>
      <c r="E49911" t="s">
        <v>1019</v>
      </c>
      <c r="F49911" s="86">
        <v>788041.56968337297</v>
      </c>
    </row>
    <row r="49912" spans="1:6">
      <c r="A49912">
        <v>2049</v>
      </c>
      <c r="B49912" t="s">
        <v>1062</v>
      </c>
      <c r="C49912" t="s">
        <v>1022</v>
      </c>
      <c r="D49912" t="s">
        <v>1017</v>
      </c>
      <c r="E49912" t="s">
        <v>1019</v>
      </c>
      <c r="F49912" s="86">
        <v>781663.51035632601</v>
      </c>
    </row>
    <row r="49913" spans="1:6">
      <c r="A49913">
        <v>2050</v>
      </c>
      <c r="B49913" t="s">
        <v>1062</v>
      </c>
      <c r="C49913" t="s">
        <v>1022</v>
      </c>
      <c r="D49913" t="s">
        <v>1017</v>
      </c>
      <c r="E49913" t="s">
        <v>1019</v>
      </c>
      <c r="F49913" s="86">
        <v>775402.51144624595</v>
      </c>
    </row>
    <row r="49914" spans="1:6">
      <c r="A49914">
        <v>2017</v>
      </c>
      <c r="B49914" t="s">
        <v>1063</v>
      </c>
      <c r="C49914" t="s">
        <v>1022</v>
      </c>
      <c r="D49914" t="s">
        <v>1017</v>
      </c>
      <c r="E49914" t="s">
        <v>1019</v>
      </c>
      <c r="F49914" s="86">
        <v>5095268.7310883002</v>
      </c>
    </row>
    <row r="49915" spans="1:6">
      <c r="A49915">
        <v>2018</v>
      </c>
      <c r="B49915" t="s">
        <v>1063</v>
      </c>
      <c r="C49915" t="s">
        <v>1022</v>
      </c>
      <c r="D49915" t="s">
        <v>1017</v>
      </c>
      <c r="E49915" t="s">
        <v>1019</v>
      </c>
      <c r="F49915" s="86">
        <v>4359340.1163797397</v>
      </c>
    </row>
    <row r="49916" spans="1:6">
      <c r="A49916">
        <v>2019</v>
      </c>
      <c r="B49916" t="s">
        <v>1063</v>
      </c>
      <c r="C49916" t="s">
        <v>1022</v>
      </c>
      <c r="D49916" t="s">
        <v>1017</v>
      </c>
      <c r="E49916" t="s">
        <v>1019</v>
      </c>
      <c r="F49916" s="86">
        <v>4129765.20665314</v>
      </c>
    </row>
    <row r="49917" spans="1:6">
      <c r="A49917">
        <v>2020</v>
      </c>
      <c r="B49917" t="s">
        <v>1063</v>
      </c>
      <c r="C49917" t="s">
        <v>1022</v>
      </c>
      <c r="D49917" t="s">
        <v>1017</v>
      </c>
      <c r="E49917" t="s">
        <v>1019</v>
      </c>
      <c r="F49917" s="86">
        <v>4047496.05130185</v>
      </c>
    </row>
    <row r="49918" spans="1:6">
      <c r="A49918">
        <v>2021</v>
      </c>
      <c r="B49918" t="s">
        <v>1063</v>
      </c>
      <c r="C49918" t="s">
        <v>1022</v>
      </c>
      <c r="D49918" t="s">
        <v>1017</v>
      </c>
      <c r="E49918" t="s">
        <v>1019</v>
      </c>
      <c r="F49918" s="86">
        <v>4031585.1921243798</v>
      </c>
    </row>
    <row r="49919" spans="1:6">
      <c r="A49919">
        <v>2022</v>
      </c>
      <c r="B49919" t="s">
        <v>1063</v>
      </c>
      <c r="C49919" t="s">
        <v>1022</v>
      </c>
      <c r="D49919" t="s">
        <v>1017</v>
      </c>
      <c r="E49919" t="s">
        <v>1019</v>
      </c>
      <c r="F49919" s="86">
        <v>4035466.27828376</v>
      </c>
    </row>
    <row r="49920" spans="1:6">
      <c r="A49920">
        <v>2023</v>
      </c>
      <c r="B49920" t="s">
        <v>1063</v>
      </c>
      <c r="C49920" t="s">
        <v>1022</v>
      </c>
      <c r="D49920" t="s">
        <v>1017</v>
      </c>
      <c r="E49920" t="s">
        <v>1019</v>
      </c>
      <c r="F49920" s="86">
        <v>4041767.7767285602</v>
      </c>
    </row>
    <row r="49921" spans="1:6">
      <c r="A49921">
        <v>2024</v>
      </c>
      <c r="B49921" t="s">
        <v>1063</v>
      </c>
      <c r="C49921" t="s">
        <v>1022</v>
      </c>
      <c r="D49921" t="s">
        <v>1017</v>
      </c>
      <c r="E49921" t="s">
        <v>1019</v>
      </c>
      <c r="F49921" s="86">
        <v>4050197.23922909</v>
      </c>
    </row>
    <row r="49922" spans="1:6">
      <c r="A49922">
        <v>2025</v>
      </c>
      <c r="B49922" t="s">
        <v>1063</v>
      </c>
      <c r="C49922" t="s">
        <v>1022</v>
      </c>
      <c r="D49922" t="s">
        <v>1017</v>
      </c>
      <c r="E49922" t="s">
        <v>1019</v>
      </c>
      <c r="F49922" s="86">
        <v>4071134.5272638402</v>
      </c>
    </row>
    <row r="49923" spans="1:6">
      <c r="A49923">
        <v>2026</v>
      </c>
      <c r="B49923" t="s">
        <v>1063</v>
      </c>
      <c r="C49923" t="s">
        <v>1022</v>
      </c>
      <c r="D49923" t="s">
        <v>1017</v>
      </c>
      <c r="E49923" t="s">
        <v>1019</v>
      </c>
      <c r="F49923" s="86">
        <v>4103919.9263563198</v>
      </c>
    </row>
    <row r="49924" spans="1:6">
      <c r="A49924">
        <v>2027</v>
      </c>
      <c r="B49924" t="s">
        <v>1063</v>
      </c>
      <c r="C49924" t="s">
        <v>1022</v>
      </c>
      <c r="D49924" t="s">
        <v>1017</v>
      </c>
      <c r="E49924" t="s">
        <v>1019</v>
      </c>
      <c r="F49924" s="86">
        <v>4140253.1666041999</v>
      </c>
    </row>
    <row r="49925" spans="1:6">
      <c r="A49925">
        <v>2028</v>
      </c>
      <c r="B49925" t="s">
        <v>1063</v>
      </c>
      <c r="C49925" t="s">
        <v>1022</v>
      </c>
      <c r="D49925" t="s">
        <v>1017</v>
      </c>
      <c r="E49925" t="s">
        <v>1019</v>
      </c>
      <c r="F49925" s="86">
        <v>4176924.5457460298</v>
      </c>
    </row>
    <row r="49926" spans="1:6">
      <c r="A49926">
        <v>2029</v>
      </c>
      <c r="B49926" t="s">
        <v>1063</v>
      </c>
      <c r="C49926" t="s">
        <v>1022</v>
      </c>
      <c r="D49926" t="s">
        <v>1017</v>
      </c>
      <c r="E49926" t="s">
        <v>1019</v>
      </c>
      <c r="F49926" s="86">
        <v>4213819.7550165504</v>
      </c>
    </row>
    <row r="49927" spans="1:6">
      <c r="A49927">
        <v>2030</v>
      </c>
      <c r="B49927" t="s">
        <v>1063</v>
      </c>
      <c r="C49927" t="s">
        <v>1022</v>
      </c>
      <c r="D49927" t="s">
        <v>1017</v>
      </c>
      <c r="E49927" t="s">
        <v>1019</v>
      </c>
      <c r="F49927" s="86">
        <v>4253171.2494484903</v>
      </c>
    </row>
    <row r="49928" spans="1:6">
      <c r="A49928">
        <v>2031</v>
      </c>
      <c r="B49928" t="s">
        <v>1063</v>
      </c>
      <c r="C49928" t="s">
        <v>1022</v>
      </c>
      <c r="D49928" t="s">
        <v>1017</v>
      </c>
      <c r="E49928" t="s">
        <v>1019</v>
      </c>
      <c r="F49928" s="86">
        <v>4298234.4664546</v>
      </c>
    </row>
    <row r="49929" spans="1:6">
      <c r="A49929">
        <v>2032</v>
      </c>
      <c r="B49929" t="s">
        <v>1063</v>
      </c>
      <c r="C49929" t="s">
        <v>1022</v>
      </c>
      <c r="D49929" t="s">
        <v>1017</v>
      </c>
      <c r="E49929" t="s">
        <v>1019</v>
      </c>
      <c r="F49929" s="86">
        <v>4348412.4541797703</v>
      </c>
    </row>
    <row r="49930" spans="1:6">
      <c r="A49930">
        <v>2033</v>
      </c>
      <c r="B49930" t="s">
        <v>1063</v>
      </c>
      <c r="C49930" t="s">
        <v>1022</v>
      </c>
      <c r="D49930" t="s">
        <v>1017</v>
      </c>
      <c r="E49930" t="s">
        <v>1019</v>
      </c>
      <c r="F49930" s="86">
        <v>4402818.1653140802</v>
      </c>
    </row>
    <row r="49931" spans="1:6">
      <c r="A49931">
        <v>2034</v>
      </c>
      <c r="B49931" t="s">
        <v>1063</v>
      </c>
      <c r="C49931" t="s">
        <v>1022</v>
      </c>
      <c r="D49931" t="s">
        <v>1017</v>
      </c>
      <c r="E49931" t="s">
        <v>1019</v>
      </c>
      <c r="F49931" s="86">
        <v>4457348.3572452404</v>
      </c>
    </row>
    <row r="49932" spans="1:6">
      <c r="A49932">
        <v>2035</v>
      </c>
      <c r="B49932" t="s">
        <v>1063</v>
      </c>
      <c r="C49932" t="s">
        <v>1022</v>
      </c>
      <c r="D49932" t="s">
        <v>1017</v>
      </c>
      <c r="E49932" t="s">
        <v>1019</v>
      </c>
      <c r="F49932" s="86">
        <v>4512718.8340552999</v>
      </c>
    </row>
    <row r="49933" spans="1:6">
      <c r="A49933">
        <v>2036</v>
      </c>
      <c r="B49933" t="s">
        <v>1063</v>
      </c>
      <c r="C49933" t="s">
        <v>1022</v>
      </c>
      <c r="D49933" t="s">
        <v>1017</v>
      </c>
      <c r="E49933" t="s">
        <v>1019</v>
      </c>
      <c r="F49933" s="86">
        <v>4558922.9251163099</v>
      </c>
    </row>
    <row r="49934" spans="1:6">
      <c r="A49934">
        <v>2037</v>
      </c>
      <c r="B49934" t="s">
        <v>1063</v>
      </c>
      <c r="C49934" t="s">
        <v>1022</v>
      </c>
      <c r="D49934" t="s">
        <v>1017</v>
      </c>
      <c r="E49934" t="s">
        <v>1019</v>
      </c>
      <c r="F49934" s="86">
        <v>4603342.3938418096</v>
      </c>
    </row>
    <row r="49935" spans="1:6">
      <c r="A49935">
        <v>2038</v>
      </c>
      <c r="B49935" t="s">
        <v>1063</v>
      </c>
      <c r="C49935" t="s">
        <v>1022</v>
      </c>
      <c r="D49935" t="s">
        <v>1017</v>
      </c>
      <c r="E49935" t="s">
        <v>1019</v>
      </c>
      <c r="F49935" s="86">
        <v>4646595.2788704298</v>
      </c>
    </row>
    <row r="49936" spans="1:6">
      <c r="A49936">
        <v>2039</v>
      </c>
      <c r="B49936" t="s">
        <v>1063</v>
      </c>
      <c r="C49936" t="s">
        <v>1022</v>
      </c>
      <c r="D49936" t="s">
        <v>1017</v>
      </c>
      <c r="E49936" t="s">
        <v>1019</v>
      </c>
      <c r="F49936" s="86">
        <v>4688974.9700182099</v>
      </c>
    </row>
    <row r="49937" spans="1:6">
      <c r="A49937">
        <v>2040</v>
      </c>
      <c r="B49937" t="s">
        <v>1063</v>
      </c>
      <c r="C49937" t="s">
        <v>1022</v>
      </c>
      <c r="D49937" t="s">
        <v>1017</v>
      </c>
      <c r="E49937" t="s">
        <v>1019</v>
      </c>
      <c r="F49937" s="86">
        <v>4730690.5015508197</v>
      </c>
    </row>
    <row r="49938" spans="1:6">
      <c r="A49938">
        <v>2041</v>
      </c>
      <c r="B49938" t="s">
        <v>1063</v>
      </c>
      <c r="C49938" t="s">
        <v>1022</v>
      </c>
      <c r="D49938" t="s">
        <v>1017</v>
      </c>
      <c r="E49938" t="s">
        <v>1019</v>
      </c>
      <c r="F49938" s="86">
        <v>4769624.9141536597</v>
      </c>
    </row>
    <row r="49939" spans="1:6">
      <c r="A49939">
        <v>2042</v>
      </c>
      <c r="B49939" t="s">
        <v>1063</v>
      </c>
      <c r="C49939" t="s">
        <v>1022</v>
      </c>
      <c r="D49939" t="s">
        <v>1017</v>
      </c>
      <c r="E49939" t="s">
        <v>1019</v>
      </c>
      <c r="F49939" s="86">
        <v>4809916.5261425804</v>
      </c>
    </row>
    <row r="49940" spans="1:6">
      <c r="A49940">
        <v>2043</v>
      </c>
      <c r="B49940" t="s">
        <v>1063</v>
      </c>
      <c r="C49940" t="s">
        <v>1022</v>
      </c>
      <c r="D49940" t="s">
        <v>1017</v>
      </c>
      <c r="E49940" t="s">
        <v>1019</v>
      </c>
      <c r="F49940" s="86">
        <v>4852018.2791680396</v>
      </c>
    </row>
    <row r="49941" spans="1:6">
      <c r="A49941">
        <v>2044</v>
      </c>
      <c r="B49941" t="s">
        <v>1063</v>
      </c>
      <c r="C49941" t="s">
        <v>1022</v>
      </c>
      <c r="D49941" t="s">
        <v>1017</v>
      </c>
      <c r="E49941" t="s">
        <v>1019</v>
      </c>
      <c r="F49941" s="86">
        <v>4896287.4409862701</v>
      </c>
    </row>
    <row r="49942" spans="1:6">
      <c r="A49942">
        <v>2045</v>
      </c>
      <c r="B49942" t="s">
        <v>1063</v>
      </c>
      <c r="C49942" t="s">
        <v>1022</v>
      </c>
      <c r="D49942" t="s">
        <v>1017</v>
      </c>
      <c r="E49942" t="s">
        <v>1019</v>
      </c>
      <c r="F49942" s="86">
        <v>4942684.0992761897</v>
      </c>
    </row>
    <row r="49943" spans="1:6">
      <c r="A49943">
        <v>2046</v>
      </c>
      <c r="B49943" t="s">
        <v>1063</v>
      </c>
      <c r="C49943" t="s">
        <v>1022</v>
      </c>
      <c r="D49943" t="s">
        <v>1017</v>
      </c>
      <c r="E49943" t="s">
        <v>1019</v>
      </c>
      <c r="F49943" s="86">
        <v>4991048.3760132203</v>
      </c>
    </row>
    <row r="49944" spans="1:6">
      <c r="A49944">
        <v>2047</v>
      </c>
      <c r="B49944" t="s">
        <v>1063</v>
      </c>
      <c r="C49944" t="s">
        <v>1022</v>
      </c>
      <c r="D49944" t="s">
        <v>1017</v>
      </c>
      <c r="E49944" t="s">
        <v>1019</v>
      </c>
      <c r="F49944" s="86">
        <v>5041101.7385087898</v>
      </c>
    </row>
    <row r="49945" spans="1:6">
      <c r="A49945">
        <v>2048</v>
      </c>
      <c r="B49945" t="s">
        <v>1063</v>
      </c>
      <c r="C49945" t="s">
        <v>1022</v>
      </c>
      <c r="D49945" t="s">
        <v>1017</v>
      </c>
      <c r="E49945" t="s">
        <v>1019</v>
      </c>
      <c r="F49945" s="86">
        <v>5092539.9054722497</v>
      </c>
    </row>
    <row r="49946" spans="1:6">
      <c r="A49946">
        <v>2049</v>
      </c>
      <c r="B49946" t="s">
        <v>1063</v>
      </c>
      <c r="C49946" t="s">
        <v>1022</v>
      </c>
      <c r="D49946" t="s">
        <v>1017</v>
      </c>
      <c r="E49946" t="s">
        <v>1019</v>
      </c>
      <c r="F49946" s="86">
        <v>5145192.1618553</v>
      </c>
    </row>
    <row r="49947" spans="1:6">
      <c r="A49947">
        <v>2050</v>
      </c>
      <c r="B49947" t="s">
        <v>1063</v>
      </c>
      <c r="C49947" t="s">
        <v>1022</v>
      </c>
      <c r="D49947" t="s">
        <v>1017</v>
      </c>
      <c r="E49947" t="s">
        <v>1019</v>
      </c>
      <c r="F49947" s="86">
        <v>5198995.99107634</v>
      </c>
    </row>
    <row r="49948" spans="1:6">
      <c r="A49948">
        <v>2017</v>
      </c>
      <c r="B49948" t="s">
        <v>1064</v>
      </c>
      <c r="C49948" t="s">
        <v>1022</v>
      </c>
      <c r="D49948" t="s">
        <v>1017</v>
      </c>
      <c r="E49948" t="s">
        <v>1019</v>
      </c>
      <c r="F49948" s="86">
        <v>929116.88464608102</v>
      </c>
    </row>
    <row r="49949" spans="1:6">
      <c r="A49949">
        <v>2018</v>
      </c>
      <c r="B49949" t="s">
        <v>1064</v>
      </c>
      <c r="C49949" t="s">
        <v>1022</v>
      </c>
      <c r="D49949" t="s">
        <v>1017</v>
      </c>
      <c r="E49949" t="s">
        <v>1019</v>
      </c>
      <c r="F49949" s="86">
        <v>786606.54398508801</v>
      </c>
    </row>
    <row r="49950" spans="1:6">
      <c r="A49950">
        <v>2019</v>
      </c>
      <c r="B49950" t="s">
        <v>1064</v>
      </c>
      <c r="C49950" t="s">
        <v>1022</v>
      </c>
      <c r="D49950" t="s">
        <v>1017</v>
      </c>
      <c r="E49950" t="s">
        <v>1019</v>
      </c>
      <c r="F49950" s="86">
        <v>738355.76730263198</v>
      </c>
    </row>
    <row r="49951" spans="1:6">
      <c r="A49951">
        <v>2020</v>
      </c>
      <c r="B49951" t="s">
        <v>1064</v>
      </c>
      <c r="C49951" t="s">
        <v>1022</v>
      </c>
      <c r="D49951" t="s">
        <v>1017</v>
      </c>
      <c r="E49951" t="s">
        <v>1019</v>
      </c>
      <c r="F49951" s="86">
        <v>717421.17696656496</v>
      </c>
    </row>
    <row r="49952" spans="1:6">
      <c r="A49952">
        <v>2021</v>
      </c>
      <c r="B49952" t="s">
        <v>1064</v>
      </c>
      <c r="C49952" t="s">
        <v>1022</v>
      </c>
      <c r="D49952" t="s">
        <v>1017</v>
      </c>
      <c r="E49952" t="s">
        <v>1019</v>
      </c>
      <c r="F49952" s="86">
        <v>708810.63710226805</v>
      </c>
    </row>
    <row r="49953" spans="1:6">
      <c r="A49953">
        <v>2022</v>
      </c>
      <c r="B49953" t="s">
        <v>1064</v>
      </c>
      <c r="C49953" t="s">
        <v>1022</v>
      </c>
      <c r="D49953" t="s">
        <v>1017</v>
      </c>
      <c r="E49953" t="s">
        <v>1019</v>
      </c>
      <c r="F49953" s="86">
        <v>703479.07078937301</v>
      </c>
    </row>
    <row r="49954" spans="1:6">
      <c r="A49954">
        <v>2023</v>
      </c>
      <c r="B49954" t="s">
        <v>1064</v>
      </c>
      <c r="C49954" t="s">
        <v>1022</v>
      </c>
      <c r="D49954" t="s">
        <v>1017</v>
      </c>
      <c r="E49954" t="s">
        <v>1019</v>
      </c>
      <c r="F49954" s="86">
        <v>698315.12776080798</v>
      </c>
    </row>
    <row r="49955" spans="1:6">
      <c r="A49955">
        <v>2024</v>
      </c>
      <c r="B49955" t="s">
        <v>1064</v>
      </c>
      <c r="C49955" t="s">
        <v>1022</v>
      </c>
      <c r="D49955" t="s">
        <v>1017</v>
      </c>
      <c r="E49955" t="s">
        <v>1019</v>
      </c>
      <c r="F49955" s="86">
        <v>693971.30769068399</v>
      </c>
    </row>
    <row r="49956" spans="1:6">
      <c r="A49956">
        <v>2025</v>
      </c>
      <c r="B49956" t="s">
        <v>1064</v>
      </c>
      <c r="C49956" t="s">
        <v>1022</v>
      </c>
      <c r="D49956" t="s">
        <v>1017</v>
      </c>
      <c r="E49956" t="s">
        <v>1019</v>
      </c>
      <c r="F49956" s="86">
        <v>691540.750019197</v>
      </c>
    </row>
    <row r="49957" spans="1:6">
      <c r="A49957">
        <v>2026</v>
      </c>
      <c r="B49957" t="s">
        <v>1064</v>
      </c>
      <c r="C49957" t="s">
        <v>1022</v>
      </c>
      <c r="D49957" t="s">
        <v>1017</v>
      </c>
      <c r="E49957" t="s">
        <v>1019</v>
      </c>
      <c r="F49957" s="86">
        <v>691281.28253658896</v>
      </c>
    </row>
    <row r="49958" spans="1:6">
      <c r="A49958">
        <v>2027</v>
      </c>
      <c r="B49958" t="s">
        <v>1064</v>
      </c>
      <c r="C49958" t="s">
        <v>1022</v>
      </c>
      <c r="D49958" t="s">
        <v>1017</v>
      </c>
      <c r="E49958" t="s">
        <v>1019</v>
      </c>
      <c r="F49958" s="86">
        <v>691748.53735440597</v>
      </c>
    </row>
    <row r="49959" spans="1:6">
      <c r="A49959">
        <v>2028</v>
      </c>
      <c r="B49959" t="s">
        <v>1064</v>
      </c>
      <c r="C49959" t="s">
        <v>1022</v>
      </c>
      <c r="D49959" t="s">
        <v>1017</v>
      </c>
      <c r="E49959" t="s">
        <v>1019</v>
      </c>
      <c r="F49959" s="86">
        <v>692257.15219479601</v>
      </c>
    </row>
    <row r="49960" spans="1:6">
      <c r="A49960">
        <v>2029</v>
      </c>
      <c r="B49960" t="s">
        <v>1064</v>
      </c>
      <c r="C49960" t="s">
        <v>1022</v>
      </c>
      <c r="D49960" t="s">
        <v>1017</v>
      </c>
      <c r="E49960" t="s">
        <v>1019</v>
      </c>
      <c r="F49960" s="86">
        <v>692846.698066151</v>
      </c>
    </row>
    <row r="49961" spans="1:6">
      <c r="A49961">
        <v>2030</v>
      </c>
      <c r="B49961" t="s">
        <v>1064</v>
      </c>
      <c r="C49961" t="s">
        <v>1022</v>
      </c>
      <c r="D49961" t="s">
        <v>1017</v>
      </c>
      <c r="E49961" t="s">
        <v>1019</v>
      </c>
      <c r="F49961" s="86">
        <v>693889.34232836298</v>
      </c>
    </row>
    <row r="49962" spans="1:6">
      <c r="A49962">
        <v>2031</v>
      </c>
      <c r="B49962" t="s">
        <v>1064</v>
      </c>
      <c r="C49962" t="s">
        <v>1022</v>
      </c>
      <c r="D49962" t="s">
        <v>1017</v>
      </c>
      <c r="E49962" t="s">
        <v>1019</v>
      </c>
      <c r="F49962" s="86">
        <v>695939.43707714404</v>
      </c>
    </row>
    <row r="49963" spans="1:6">
      <c r="A49963">
        <v>2032</v>
      </c>
      <c r="B49963" t="s">
        <v>1064</v>
      </c>
      <c r="C49963" t="s">
        <v>1022</v>
      </c>
      <c r="D49963" t="s">
        <v>1017</v>
      </c>
      <c r="E49963" t="s">
        <v>1019</v>
      </c>
      <c r="F49963" s="86">
        <v>698916.01846504805</v>
      </c>
    </row>
    <row r="49964" spans="1:6">
      <c r="A49964">
        <v>2033</v>
      </c>
      <c r="B49964" t="s">
        <v>1064</v>
      </c>
      <c r="C49964" t="s">
        <v>1022</v>
      </c>
      <c r="D49964" t="s">
        <v>1017</v>
      </c>
      <c r="E49964" t="s">
        <v>1019</v>
      </c>
      <c r="F49964" s="86">
        <v>702511.09828594397</v>
      </c>
    </row>
    <row r="49965" spans="1:6">
      <c r="A49965">
        <v>2034</v>
      </c>
      <c r="B49965" t="s">
        <v>1064</v>
      </c>
      <c r="C49965" t="s">
        <v>1022</v>
      </c>
      <c r="D49965" t="s">
        <v>1017</v>
      </c>
      <c r="E49965" t="s">
        <v>1019</v>
      </c>
      <c r="F49965" s="86">
        <v>706478.58798502502</v>
      </c>
    </row>
    <row r="49966" spans="1:6">
      <c r="A49966">
        <v>2035</v>
      </c>
      <c r="B49966" t="s">
        <v>1064</v>
      </c>
      <c r="C49966" t="s">
        <v>1022</v>
      </c>
      <c r="D49966" t="s">
        <v>1017</v>
      </c>
      <c r="E49966" t="s">
        <v>1019</v>
      </c>
      <c r="F49966" s="86">
        <v>710051.28787990997</v>
      </c>
    </row>
    <row r="49967" spans="1:6">
      <c r="A49967">
        <v>2036</v>
      </c>
      <c r="B49967" t="s">
        <v>1064</v>
      </c>
      <c r="C49967" t="s">
        <v>1022</v>
      </c>
      <c r="D49967" t="s">
        <v>1017</v>
      </c>
      <c r="E49967" t="s">
        <v>1019</v>
      </c>
      <c r="F49967" s="86">
        <v>712350.88221397903</v>
      </c>
    </row>
    <row r="49968" spans="1:6">
      <c r="A49968">
        <v>2037</v>
      </c>
      <c r="B49968" t="s">
        <v>1064</v>
      </c>
      <c r="C49968" t="s">
        <v>1022</v>
      </c>
      <c r="D49968" t="s">
        <v>1017</v>
      </c>
      <c r="E49968" t="s">
        <v>1019</v>
      </c>
      <c r="F49968" s="86">
        <v>714272.51090755395</v>
      </c>
    </row>
    <row r="49969" spans="1:6">
      <c r="A49969">
        <v>2038</v>
      </c>
      <c r="B49969" t="s">
        <v>1064</v>
      </c>
      <c r="C49969" t="s">
        <v>1022</v>
      </c>
      <c r="D49969" t="s">
        <v>1017</v>
      </c>
      <c r="E49969" t="s">
        <v>1019</v>
      </c>
      <c r="F49969" s="86">
        <v>715962.11151146505</v>
      </c>
    </row>
    <row r="49970" spans="1:6">
      <c r="A49970">
        <v>2039</v>
      </c>
      <c r="B49970" t="s">
        <v>1064</v>
      </c>
      <c r="C49970" t="s">
        <v>1022</v>
      </c>
      <c r="D49970" t="s">
        <v>1017</v>
      </c>
      <c r="E49970" t="s">
        <v>1019</v>
      </c>
      <c r="F49970" s="86">
        <v>717494.919765083</v>
      </c>
    </row>
    <row r="49971" spans="1:6">
      <c r="A49971">
        <v>2040</v>
      </c>
      <c r="B49971" t="s">
        <v>1064</v>
      </c>
      <c r="C49971" t="s">
        <v>1022</v>
      </c>
      <c r="D49971" t="s">
        <v>1017</v>
      </c>
      <c r="E49971" t="s">
        <v>1019</v>
      </c>
      <c r="F49971" s="86">
        <v>718910.26484826196</v>
      </c>
    </row>
    <row r="49972" spans="1:6">
      <c r="A49972">
        <v>2041</v>
      </c>
      <c r="B49972" t="s">
        <v>1064</v>
      </c>
      <c r="C49972" t="s">
        <v>1022</v>
      </c>
      <c r="D49972" t="s">
        <v>1017</v>
      </c>
      <c r="E49972" t="s">
        <v>1019</v>
      </c>
      <c r="F49972" s="86">
        <v>717385.07369204599</v>
      </c>
    </row>
    <row r="49973" spans="1:6">
      <c r="A49973">
        <v>2042</v>
      </c>
      <c r="B49973" t="s">
        <v>1064</v>
      </c>
      <c r="C49973" t="s">
        <v>1022</v>
      </c>
      <c r="D49973" t="s">
        <v>1017</v>
      </c>
      <c r="E49973" t="s">
        <v>1019</v>
      </c>
      <c r="F49973" s="86">
        <v>716019.749972658</v>
      </c>
    </row>
    <row r="49974" spans="1:6">
      <c r="A49974">
        <v>2043</v>
      </c>
      <c r="B49974" t="s">
        <v>1064</v>
      </c>
      <c r="C49974" t="s">
        <v>1022</v>
      </c>
      <c r="D49974" t="s">
        <v>1017</v>
      </c>
      <c r="E49974" t="s">
        <v>1019</v>
      </c>
      <c r="F49974" s="86">
        <v>714881.92485355597</v>
      </c>
    </row>
    <row r="49975" spans="1:6">
      <c r="A49975">
        <v>2044</v>
      </c>
      <c r="B49975" t="s">
        <v>1064</v>
      </c>
      <c r="C49975" t="s">
        <v>1022</v>
      </c>
      <c r="D49975" t="s">
        <v>1017</v>
      </c>
      <c r="E49975" t="s">
        <v>1019</v>
      </c>
      <c r="F49975" s="86">
        <v>714020.87182790402</v>
      </c>
    </row>
    <row r="49976" spans="1:6">
      <c r="A49976">
        <v>2045</v>
      </c>
      <c r="B49976" t="s">
        <v>1064</v>
      </c>
      <c r="C49976" t="s">
        <v>1022</v>
      </c>
      <c r="D49976" t="s">
        <v>1017</v>
      </c>
      <c r="E49976" t="s">
        <v>1019</v>
      </c>
      <c r="F49976" s="86">
        <v>713428.90677788295</v>
      </c>
    </row>
    <row r="49977" spans="1:6">
      <c r="A49977">
        <v>2046</v>
      </c>
      <c r="B49977" t="s">
        <v>1064</v>
      </c>
      <c r="C49977" t="s">
        <v>1022</v>
      </c>
      <c r="D49977" t="s">
        <v>1017</v>
      </c>
      <c r="E49977" t="s">
        <v>1019</v>
      </c>
      <c r="F49977" s="86">
        <v>713077.01877812506</v>
      </c>
    </row>
    <row r="49978" spans="1:6">
      <c r="A49978">
        <v>2047</v>
      </c>
      <c r="B49978" t="s">
        <v>1064</v>
      </c>
      <c r="C49978" t="s">
        <v>1022</v>
      </c>
      <c r="D49978" t="s">
        <v>1017</v>
      </c>
      <c r="E49978" t="s">
        <v>1019</v>
      </c>
      <c r="F49978" s="86">
        <v>712918.73416537605</v>
      </c>
    </row>
    <row r="49979" spans="1:6">
      <c r="A49979">
        <v>2048</v>
      </c>
      <c r="B49979" t="s">
        <v>1064</v>
      </c>
      <c r="C49979" t="s">
        <v>1022</v>
      </c>
      <c r="D49979" t="s">
        <v>1017</v>
      </c>
      <c r="E49979" t="s">
        <v>1019</v>
      </c>
      <c r="F49979" s="86">
        <v>712906.905714817</v>
      </c>
    </row>
    <row r="49980" spans="1:6">
      <c r="A49980">
        <v>2049</v>
      </c>
      <c r="B49980" t="s">
        <v>1064</v>
      </c>
      <c r="C49980" t="s">
        <v>1022</v>
      </c>
      <c r="D49980" t="s">
        <v>1017</v>
      </c>
      <c r="E49980" t="s">
        <v>1019</v>
      </c>
      <c r="F49980" s="86">
        <v>713012.39375910198</v>
      </c>
    </row>
    <row r="49981" spans="1:6">
      <c r="A49981">
        <v>2050</v>
      </c>
      <c r="B49981" t="s">
        <v>1064</v>
      </c>
      <c r="C49981" t="s">
        <v>1022</v>
      </c>
      <c r="D49981" t="s">
        <v>1017</v>
      </c>
      <c r="E49981" t="s">
        <v>1019</v>
      </c>
      <c r="F49981" s="86">
        <v>713221.14212885697</v>
      </c>
    </row>
    <row r="49982" spans="1:6">
      <c r="A49982">
        <v>2017</v>
      </c>
      <c r="B49982" t="s">
        <v>1065</v>
      </c>
      <c r="C49982" t="s">
        <v>1022</v>
      </c>
      <c r="D49982" t="s">
        <v>1017</v>
      </c>
      <c r="E49982" t="s">
        <v>1019</v>
      </c>
      <c r="F49982" s="86">
        <v>7151730.1925228601</v>
      </c>
    </row>
    <row r="49983" spans="1:6">
      <c r="A49983">
        <v>2018</v>
      </c>
      <c r="B49983" t="s">
        <v>1065</v>
      </c>
      <c r="C49983" t="s">
        <v>1022</v>
      </c>
      <c r="D49983" t="s">
        <v>1017</v>
      </c>
      <c r="E49983" t="s">
        <v>1019</v>
      </c>
      <c r="F49983" s="86">
        <v>5606308.0382385002</v>
      </c>
    </row>
    <row r="49984" spans="1:6">
      <c r="A49984">
        <v>2019</v>
      </c>
      <c r="B49984" t="s">
        <v>1065</v>
      </c>
      <c r="C49984" t="s">
        <v>1022</v>
      </c>
      <c r="D49984" t="s">
        <v>1017</v>
      </c>
      <c r="E49984" t="s">
        <v>1019</v>
      </c>
      <c r="F49984" s="86">
        <v>5112631.54245177</v>
      </c>
    </row>
    <row r="49985" spans="1:6">
      <c r="A49985">
        <v>2020</v>
      </c>
      <c r="B49985" t="s">
        <v>1065</v>
      </c>
      <c r="C49985" t="s">
        <v>1022</v>
      </c>
      <c r="D49985" t="s">
        <v>1017</v>
      </c>
      <c r="E49985" t="s">
        <v>1019</v>
      </c>
      <c r="F49985" s="86">
        <v>4921860.6407822901</v>
      </c>
    </row>
    <row r="49986" spans="1:6">
      <c r="A49986">
        <v>2021</v>
      </c>
      <c r="B49986" t="s">
        <v>1065</v>
      </c>
      <c r="C49986" t="s">
        <v>1022</v>
      </c>
      <c r="D49986" t="s">
        <v>1017</v>
      </c>
      <c r="E49986" t="s">
        <v>1019</v>
      </c>
      <c r="F49986" s="86">
        <v>4865613.3934586998</v>
      </c>
    </row>
    <row r="49987" spans="1:6">
      <c r="A49987">
        <v>2022</v>
      </c>
      <c r="B49987" t="s">
        <v>1065</v>
      </c>
      <c r="C49987" t="s">
        <v>1022</v>
      </c>
      <c r="D49987" t="s">
        <v>1017</v>
      </c>
      <c r="E49987" t="s">
        <v>1019</v>
      </c>
      <c r="F49987" s="86">
        <v>4847875.0123420898</v>
      </c>
    </row>
    <row r="49988" spans="1:6">
      <c r="A49988">
        <v>2023</v>
      </c>
      <c r="B49988" t="s">
        <v>1065</v>
      </c>
      <c r="C49988" t="s">
        <v>1022</v>
      </c>
      <c r="D49988" t="s">
        <v>1017</v>
      </c>
      <c r="E49988" t="s">
        <v>1019</v>
      </c>
      <c r="F49988" s="86">
        <v>4831082.8875105102</v>
      </c>
    </row>
    <row r="49989" spans="1:6">
      <c r="A49989">
        <v>2024</v>
      </c>
      <c r="B49989" t="s">
        <v>1065</v>
      </c>
      <c r="C49989" t="s">
        <v>1022</v>
      </c>
      <c r="D49989" t="s">
        <v>1017</v>
      </c>
      <c r="E49989" t="s">
        <v>1019</v>
      </c>
      <c r="F49989" s="86">
        <v>4818753.0170998098</v>
      </c>
    </row>
    <row r="49990" spans="1:6">
      <c r="A49990">
        <v>2025</v>
      </c>
      <c r="B49990" t="s">
        <v>1065</v>
      </c>
      <c r="C49990" t="s">
        <v>1022</v>
      </c>
      <c r="D49990" t="s">
        <v>1017</v>
      </c>
      <c r="E49990" t="s">
        <v>1019</v>
      </c>
      <c r="F49990" s="86">
        <v>4817090.6525875097</v>
      </c>
    </row>
    <row r="49991" spans="1:6">
      <c r="A49991">
        <v>2026</v>
      </c>
      <c r="B49991" t="s">
        <v>1065</v>
      </c>
      <c r="C49991" t="s">
        <v>1022</v>
      </c>
      <c r="D49991" t="s">
        <v>1017</v>
      </c>
      <c r="E49991" t="s">
        <v>1019</v>
      </c>
      <c r="F49991" s="86">
        <v>4827819.7048791498</v>
      </c>
    </row>
    <row r="49992" spans="1:6">
      <c r="A49992">
        <v>2027</v>
      </c>
      <c r="B49992" t="s">
        <v>1065</v>
      </c>
      <c r="C49992" t="s">
        <v>1022</v>
      </c>
      <c r="D49992" t="s">
        <v>1017</v>
      </c>
      <c r="E49992" t="s">
        <v>1019</v>
      </c>
      <c r="F49992" s="86">
        <v>4841016.8545225402</v>
      </c>
    </row>
    <row r="49993" spans="1:6">
      <c r="A49993">
        <v>2028</v>
      </c>
      <c r="B49993" t="s">
        <v>1065</v>
      </c>
      <c r="C49993" t="s">
        <v>1022</v>
      </c>
      <c r="D49993" t="s">
        <v>1017</v>
      </c>
      <c r="E49993" t="s">
        <v>1019</v>
      </c>
      <c r="F49993" s="86">
        <v>4852626.9205118604</v>
      </c>
    </row>
    <row r="49994" spans="1:6">
      <c r="A49994">
        <v>2029</v>
      </c>
      <c r="B49994" t="s">
        <v>1065</v>
      </c>
      <c r="C49994" t="s">
        <v>1022</v>
      </c>
      <c r="D49994" t="s">
        <v>1017</v>
      </c>
      <c r="E49994" t="s">
        <v>1019</v>
      </c>
      <c r="F49994" s="86">
        <v>4861631.7222230705</v>
      </c>
    </row>
    <row r="49995" spans="1:6">
      <c r="A49995">
        <v>2030</v>
      </c>
      <c r="B49995" t="s">
        <v>1065</v>
      </c>
      <c r="C49995" t="s">
        <v>1022</v>
      </c>
      <c r="D49995" t="s">
        <v>1017</v>
      </c>
      <c r="E49995" t="s">
        <v>1019</v>
      </c>
      <c r="F49995" s="86">
        <v>4876100.1424064599</v>
      </c>
    </row>
    <row r="49996" spans="1:6">
      <c r="A49996">
        <v>2031</v>
      </c>
      <c r="B49996" t="s">
        <v>1065</v>
      </c>
      <c r="C49996" t="s">
        <v>1022</v>
      </c>
      <c r="D49996" t="s">
        <v>1017</v>
      </c>
      <c r="E49996" t="s">
        <v>1019</v>
      </c>
      <c r="F49996" s="86">
        <v>4896205.5085722301</v>
      </c>
    </row>
    <row r="49997" spans="1:6">
      <c r="A49997">
        <v>2032</v>
      </c>
      <c r="B49997" t="s">
        <v>1065</v>
      </c>
      <c r="C49997" t="s">
        <v>1022</v>
      </c>
      <c r="D49997" t="s">
        <v>1017</v>
      </c>
      <c r="E49997" t="s">
        <v>1019</v>
      </c>
      <c r="F49997" s="86">
        <v>4923950.5041969996</v>
      </c>
    </row>
    <row r="49998" spans="1:6">
      <c r="A49998">
        <v>2033</v>
      </c>
      <c r="B49998" t="s">
        <v>1065</v>
      </c>
      <c r="C49998" t="s">
        <v>1022</v>
      </c>
      <c r="D49998" t="s">
        <v>1017</v>
      </c>
      <c r="E49998" t="s">
        <v>1019</v>
      </c>
      <c r="F49998" s="86">
        <v>4957030.2793939896</v>
      </c>
    </row>
    <row r="49999" spans="1:6">
      <c r="A49999">
        <v>2034</v>
      </c>
      <c r="B49999" t="s">
        <v>1065</v>
      </c>
      <c r="C49999" t="s">
        <v>1022</v>
      </c>
      <c r="D49999" t="s">
        <v>1017</v>
      </c>
      <c r="E49999" t="s">
        <v>1019</v>
      </c>
      <c r="F49999" s="86">
        <v>4991333.0892692897</v>
      </c>
    </row>
    <row r="50000" spans="1:6">
      <c r="A50000">
        <v>2035</v>
      </c>
      <c r="B50000" t="s">
        <v>1065</v>
      </c>
      <c r="C50000" t="s">
        <v>1022</v>
      </c>
      <c r="D50000" t="s">
        <v>1017</v>
      </c>
      <c r="E50000" t="s">
        <v>1019</v>
      </c>
      <c r="F50000" s="86">
        <v>5024981.9894700795</v>
      </c>
    </row>
    <row r="50001" spans="1:6">
      <c r="A50001">
        <v>2036</v>
      </c>
      <c r="B50001" t="s">
        <v>1065</v>
      </c>
      <c r="C50001" t="s">
        <v>1022</v>
      </c>
      <c r="D50001" t="s">
        <v>1017</v>
      </c>
      <c r="E50001" t="s">
        <v>1019</v>
      </c>
      <c r="F50001" s="86">
        <v>5054214.1730961902</v>
      </c>
    </row>
    <row r="50002" spans="1:6">
      <c r="A50002">
        <v>2037</v>
      </c>
      <c r="B50002" t="s">
        <v>1065</v>
      </c>
      <c r="C50002" t="s">
        <v>1022</v>
      </c>
      <c r="D50002" t="s">
        <v>1017</v>
      </c>
      <c r="E50002" t="s">
        <v>1019</v>
      </c>
      <c r="F50002" s="86">
        <v>5079911.5016755499</v>
      </c>
    </row>
    <row r="50003" spans="1:6">
      <c r="A50003">
        <v>2038</v>
      </c>
      <c r="B50003" t="s">
        <v>1065</v>
      </c>
      <c r="C50003" t="s">
        <v>1022</v>
      </c>
      <c r="D50003" t="s">
        <v>1017</v>
      </c>
      <c r="E50003" t="s">
        <v>1019</v>
      </c>
      <c r="F50003" s="86">
        <v>5103012.2906863596</v>
      </c>
    </row>
    <row r="50004" spans="1:6">
      <c r="A50004">
        <v>2039</v>
      </c>
      <c r="B50004" t="s">
        <v>1065</v>
      </c>
      <c r="C50004" t="s">
        <v>1022</v>
      </c>
      <c r="D50004" t="s">
        <v>1017</v>
      </c>
      <c r="E50004" t="s">
        <v>1019</v>
      </c>
      <c r="F50004" s="86">
        <v>5124165.7499468504</v>
      </c>
    </row>
    <row r="50005" spans="1:6">
      <c r="A50005">
        <v>2040</v>
      </c>
      <c r="B50005" t="s">
        <v>1065</v>
      </c>
      <c r="C50005" t="s">
        <v>1022</v>
      </c>
      <c r="D50005" t="s">
        <v>1017</v>
      </c>
      <c r="E50005" t="s">
        <v>1019</v>
      </c>
      <c r="F50005" s="86">
        <v>5143966.78452098</v>
      </c>
    </row>
    <row r="50006" spans="1:6">
      <c r="A50006">
        <v>2041</v>
      </c>
      <c r="B50006" t="s">
        <v>1065</v>
      </c>
      <c r="C50006" t="s">
        <v>1022</v>
      </c>
      <c r="D50006" t="s">
        <v>1017</v>
      </c>
      <c r="E50006" t="s">
        <v>1019</v>
      </c>
      <c r="F50006" s="86">
        <v>5144374.8892286299</v>
      </c>
    </row>
    <row r="50007" spans="1:6">
      <c r="A50007">
        <v>2042</v>
      </c>
      <c r="B50007" t="s">
        <v>1065</v>
      </c>
      <c r="C50007" t="s">
        <v>1022</v>
      </c>
      <c r="D50007" t="s">
        <v>1017</v>
      </c>
      <c r="E50007" t="s">
        <v>1019</v>
      </c>
      <c r="F50007" s="86">
        <v>5145874.5346969003</v>
      </c>
    </row>
    <row r="50008" spans="1:6">
      <c r="A50008">
        <v>2043</v>
      </c>
      <c r="B50008" t="s">
        <v>1065</v>
      </c>
      <c r="C50008" t="s">
        <v>1022</v>
      </c>
      <c r="D50008" t="s">
        <v>1017</v>
      </c>
      <c r="E50008" t="s">
        <v>1019</v>
      </c>
      <c r="F50008" s="86">
        <v>5149103.1456551403</v>
      </c>
    </row>
    <row r="50009" spans="1:6">
      <c r="A50009">
        <v>2044</v>
      </c>
      <c r="B50009" t="s">
        <v>1065</v>
      </c>
      <c r="C50009" t="s">
        <v>1022</v>
      </c>
      <c r="D50009" t="s">
        <v>1017</v>
      </c>
      <c r="E50009" t="s">
        <v>1019</v>
      </c>
      <c r="F50009" s="86">
        <v>5154483.1686476003</v>
      </c>
    </row>
    <row r="50010" spans="1:6">
      <c r="A50010">
        <v>2045</v>
      </c>
      <c r="B50010" t="s">
        <v>1065</v>
      </c>
      <c r="C50010" t="s">
        <v>1022</v>
      </c>
      <c r="D50010" t="s">
        <v>1017</v>
      </c>
      <c r="E50010" t="s">
        <v>1019</v>
      </c>
      <c r="F50010" s="86">
        <v>5161895.5332126897</v>
      </c>
    </row>
    <row r="50011" spans="1:6">
      <c r="A50011">
        <v>2046</v>
      </c>
      <c r="B50011" t="s">
        <v>1065</v>
      </c>
      <c r="C50011" t="s">
        <v>1022</v>
      </c>
      <c r="D50011" t="s">
        <v>1017</v>
      </c>
      <c r="E50011" t="s">
        <v>1019</v>
      </c>
      <c r="F50011" s="86">
        <v>5171063.0153847504</v>
      </c>
    </row>
    <row r="50012" spans="1:6">
      <c r="A50012">
        <v>2047</v>
      </c>
      <c r="B50012" t="s">
        <v>1065</v>
      </c>
      <c r="C50012" t="s">
        <v>1022</v>
      </c>
      <c r="D50012" t="s">
        <v>1017</v>
      </c>
      <c r="E50012" t="s">
        <v>1019</v>
      </c>
      <c r="F50012" s="86">
        <v>5181574.3412554404</v>
      </c>
    </row>
    <row r="50013" spans="1:6">
      <c r="A50013">
        <v>2048</v>
      </c>
      <c r="B50013" t="s">
        <v>1065</v>
      </c>
      <c r="C50013" t="s">
        <v>1022</v>
      </c>
      <c r="D50013" t="s">
        <v>1017</v>
      </c>
      <c r="E50013" t="s">
        <v>1019</v>
      </c>
      <c r="F50013" s="86">
        <v>5193003.1964488197</v>
      </c>
    </row>
    <row r="50014" spans="1:6">
      <c r="A50014">
        <v>2049</v>
      </c>
      <c r="B50014" t="s">
        <v>1065</v>
      </c>
      <c r="C50014" t="s">
        <v>1022</v>
      </c>
      <c r="D50014" t="s">
        <v>1017</v>
      </c>
      <c r="E50014" t="s">
        <v>1019</v>
      </c>
      <c r="F50014" s="86">
        <v>5205081.7263729097</v>
      </c>
    </row>
    <row r="50015" spans="1:6">
      <c r="A50015">
        <v>2050</v>
      </c>
      <c r="B50015" t="s">
        <v>1065</v>
      </c>
      <c r="C50015" t="s">
        <v>1022</v>
      </c>
      <c r="D50015" t="s">
        <v>1017</v>
      </c>
      <c r="E50015" t="s">
        <v>1019</v>
      </c>
      <c r="F50015" s="86">
        <v>5217681.9342466397</v>
      </c>
    </row>
    <row r="50016" spans="1:6">
      <c r="A50016">
        <v>2017</v>
      </c>
      <c r="B50016" t="s">
        <v>1066</v>
      </c>
      <c r="C50016" t="s">
        <v>1022</v>
      </c>
      <c r="D50016" t="s">
        <v>1017</v>
      </c>
      <c r="E50016" t="s">
        <v>1019</v>
      </c>
      <c r="F50016" s="86">
        <v>25207063.648776099</v>
      </c>
    </row>
    <row r="50017" spans="1:6">
      <c r="A50017">
        <v>2018</v>
      </c>
      <c r="B50017" t="s">
        <v>1066</v>
      </c>
      <c r="C50017" t="s">
        <v>1022</v>
      </c>
      <c r="D50017" t="s">
        <v>1017</v>
      </c>
      <c r="E50017" t="s">
        <v>1019</v>
      </c>
      <c r="F50017" s="86">
        <v>20850929.973667901</v>
      </c>
    </row>
    <row r="50018" spans="1:6">
      <c r="A50018">
        <v>2019</v>
      </c>
      <c r="B50018" t="s">
        <v>1066</v>
      </c>
      <c r="C50018" t="s">
        <v>1022</v>
      </c>
      <c r="D50018" t="s">
        <v>1017</v>
      </c>
      <c r="E50018" t="s">
        <v>1019</v>
      </c>
      <c r="F50018" s="86">
        <v>19551668.376160901</v>
      </c>
    </row>
    <row r="50019" spans="1:6">
      <c r="A50019">
        <v>2020</v>
      </c>
      <c r="B50019" t="s">
        <v>1066</v>
      </c>
      <c r="C50019" t="s">
        <v>1022</v>
      </c>
      <c r="D50019" t="s">
        <v>1017</v>
      </c>
      <c r="E50019" t="s">
        <v>1019</v>
      </c>
      <c r="F50019" s="86">
        <v>19055338.231218901</v>
      </c>
    </row>
    <row r="50020" spans="1:6">
      <c r="A50020">
        <v>2021</v>
      </c>
      <c r="B50020" t="s">
        <v>1066</v>
      </c>
      <c r="C50020" t="s">
        <v>1022</v>
      </c>
      <c r="D50020" t="s">
        <v>1017</v>
      </c>
      <c r="E50020" t="s">
        <v>1019</v>
      </c>
      <c r="F50020" s="86">
        <v>18947167.752427898</v>
      </c>
    </row>
    <row r="50021" spans="1:6">
      <c r="A50021">
        <v>2022</v>
      </c>
      <c r="B50021" t="s">
        <v>1066</v>
      </c>
      <c r="C50021" t="s">
        <v>1022</v>
      </c>
      <c r="D50021" t="s">
        <v>1017</v>
      </c>
      <c r="E50021" t="s">
        <v>1019</v>
      </c>
      <c r="F50021" s="86">
        <v>18950832.445319202</v>
      </c>
    </row>
    <row r="50022" spans="1:6">
      <c r="A50022">
        <v>2023</v>
      </c>
      <c r="B50022" t="s">
        <v>1066</v>
      </c>
      <c r="C50022" t="s">
        <v>1022</v>
      </c>
      <c r="D50022" t="s">
        <v>1017</v>
      </c>
      <c r="E50022" t="s">
        <v>1019</v>
      </c>
      <c r="F50022" s="86">
        <v>18968339.435313199</v>
      </c>
    </row>
    <row r="50023" spans="1:6">
      <c r="A50023">
        <v>2024</v>
      </c>
      <c r="B50023" t="s">
        <v>1066</v>
      </c>
      <c r="C50023" t="s">
        <v>1022</v>
      </c>
      <c r="D50023" t="s">
        <v>1017</v>
      </c>
      <c r="E50023" t="s">
        <v>1019</v>
      </c>
      <c r="F50023" s="86">
        <v>19002867.5416025</v>
      </c>
    </row>
    <row r="50024" spans="1:6">
      <c r="A50024">
        <v>2025</v>
      </c>
      <c r="B50024" t="s">
        <v>1066</v>
      </c>
      <c r="C50024" t="s">
        <v>1022</v>
      </c>
      <c r="D50024" t="s">
        <v>1017</v>
      </c>
      <c r="E50024" t="s">
        <v>1019</v>
      </c>
      <c r="F50024" s="86">
        <v>19087571.497017398</v>
      </c>
    </row>
    <row r="50025" spans="1:6">
      <c r="A50025">
        <v>2026</v>
      </c>
      <c r="B50025" t="s">
        <v>1066</v>
      </c>
      <c r="C50025" t="s">
        <v>1022</v>
      </c>
      <c r="D50025" t="s">
        <v>1017</v>
      </c>
      <c r="E50025" t="s">
        <v>1019</v>
      </c>
      <c r="F50025" s="86">
        <v>19226135.090729602</v>
      </c>
    </row>
    <row r="50026" spans="1:6">
      <c r="A50026">
        <v>2027</v>
      </c>
      <c r="B50026" t="s">
        <v>1066</v>
      </c>
      <c r="C50026" t="s">
        <v>1022</v>
      </c>
      <c r="D50026" t="s">
        <v>1017</v>
      </c>
      <c r="E50026" t="s">
        <v>1019</v>
      </c>
      <c r="F50026" s="86">
        <v>19384645.267910998</v>
      </c>
    </row>
    <row r="50027" spans="1:6">
      <c r="A50027">
        <v>2028</v>
      </c>
      <c r="B50027" t="s">
        <v>1066</v>
      </c>
      <c r="C50027" t="s">
        <v>1022</v>
      </c>
      <c r="D50027" t="s">
        <v>1017</v>
      </c>
      <c r="E50027" t="s">
        <v>1019</v>
      </c>
      <c r="F50027" s="86">
        <v>19541721.439965598</v>
      </c>
    </row>
    <row r="50028" spans="1:6">
      <c r="A50028">
        <v>2029</v>
      </c>
      <c r="B50028" t="s">
        <v>1066</v>
      </c>
      <c r="C50028" t="s">
        <v>1022</v>
      </c>
      <c r="D50028" t="s">
        <v>1017</v>
      </c>
      <c r="E50028" t="s">
        <v>1019</v>
      </c>
      <c r="F50028" s="86">
        <v>19698867.505456101</v>
      </c>
    </row>
    <row r="50029" spans="1:6">
      <c r="A50029">
        <v>2030</v>
      </c>
      <c r="B50029" t="s">
        <v>1066</v>
      </c>
      <c r="C50029" t="s">
        <v>1022</v>
      </c>
      <c r="D50029" t="s">
        <v>1017</v>
      </c>
      <c r="E50029" t="s">
        <v>1019</v>
      </c>
      <c r="F50029" s="86">
        <v>19866294.877424199</v>
      </c>
    </row>
    <row r="50030" spans="1:6">
      <c r="A50030">
        <v>2031</v>
      </c>
      <c r="B50030" t="s">
        <v>1066</v>
      </c>
      <c r="C50030" t="s">
        <v>1022</v>
      </c>
      <c r="D50030" t="s">
        <v>1017</v>
      </c>
      <c r="E50030" t="s">
        <v>1019</v>
      </c>
      <c r="F50030" s="86">
        <v>20063515.704882301</v>
      </c>
    </row>
    <row r="50031" spans="1:6">
      <c r="A50031">
        <v>2032</v>
      </c>
      <c r="B50031" t="s">
        <v>1066</v>
      </c>
      <c r="C50031" t="s">
        <v>1022</v>
      </c>
      <c r="D50031" t="s">
        <v>1017</v>
      </c>
      <c r="E50031" t="s">
        <v>1019</v>
      </c>
      <c r="F50031" s="86">
        <v>20279442.044828899</v>
      </c>
    </row>
    <row r="50032" spans="1:6">
      <c r="A50032">
        <v>2033</v>
      </c>
      <c r="B50032" t="s">
        <v>1066</v>
      </c>
      <c r="C50032" t="s">
        <v>1022</v>
      </c>
      <c r="D50032" t="s">
        <v>1017</v>
      </c>
      <c r="E50032" t="s">
        <v>1019</v>
      </c>
      <c r="F50032" s="86">
        <v>20516124.340985201</v>
      </c>
    </row>
    <row r="50033" spans="1:6">
      <c r="A50033">
        <v>2034</v>
      </c>
      <c r="B50033" t="s">
        <v>1066</v>
      </c>
      <c r="C50033" t="s">
        <v>1022</v>
      </c>
      <c r="D50033" t="s">
        <v>1017</v>
      </c>
      <c r="E50033" t="s">
        <v>1019</v>
      </c>
      <c r="F50033" s="86">
        <v>20756430.186731402</v>
      </c>
    </row>
    <row r="50034" spans="1:6">
      <c r="A50034">
        <v>2035</v>
      </c>
      <c r="B50034" t="s">
        <v>1066</v>
      </c>
      <c r="C50034" t="s">
        <v>1022</v>
      </c>
      <c r="D50034" t="s">
        <v>1017</v>
      </c>
      <c r="E50034" t="s">
        <v>1019</v>
      </c>
      <c r="F50034" s="86">
        <v>20995869.894251298</v>
      </c>
    </row>
    <row r="50035" spans="1:6">
      <c r="A50035">
        <v>2036</v>
      </c>
      <c r="B50035" t="s">
        <v>1066</v>
      </c>
      <c r="C50035" t="s">
        <v>1022</v>
      </c>
      <c r="D50035" t="s">
        <v>1017</v>
      </c>
      <c r="E50035" t="s">
        <v>1019</v>
      </c>
      <c r="F50035" s="86">
        <v>21198311.279814102</v>
      </c>
    </row>
    <row r="50036" spans="1:6">
      <c r="A50036">
        <v>2037</v>
      </c>
      <c r="B50036" t="s">
        <v>1066</v>
      </c>
      <c r="C50036" t="s">
        <v>1022</v>
      </c>
      <c r="D50036" t="s">
        <v>1017</v>
      </c>
      <c r="E50036" t="s">
        <v>1019</v>
      </c>
      <c r="F50036" s="86">
        <v>21393360.697019901</v>
      </c>
    </row>
    <row r="50037" spans="1:6">
      <c r="A50037">
        <v>2038</v>
      </c>
      <c r="B50037" t="s">
        <v>1066</v>
      </c>
      <c r="C50037" t="s">
        <v>1022</v>
      </c>
      <c r="D50037" t="s">
        <v>1017</v>
      </c>
      <c r="E50037" t="s">
        <v>1019</v>
      </c>
      <c r="F50037" s="86">
        <v>21582639.290224399</v>
      </c>
    </row>
    <row r="50038" spans="1:6">
      <c r="A50038">
        <v>2039</v>
      </c>
      <c r="B50038" t="s">
        <v>1066</v>
      </c>
      <c r="C50038" t="s">
        <v>1022</v>
      </c>
      <c r="D50038" t="s">
        <v>1017</v>
      </c>
      <c r="E50038" t="s">
        <v>1019</v>
      </c>
      <c r="F50038" s="86">
        <v>21766881.190084301</v>
      </c>
    </row>
    <row r="50039" spans="1:6">
      <c r="A50039">
        <v>2040</v>
      </c>
      <c r="B50039" t="s">
        <v>1066</v>
      </c>
      <c r="C50039" t="s">
        <v>1022</v>
      </c>
      <c r="D50039" t="s">
        <v>1017</v>
      </c>
      <c r="E50039" t="s">
        <v>1019</v>
      </c>
      <c r="F50039" s="86">
        <v>21947192.265491199</v>
      </c>
    </row>
    <row r="50040" spans="1:6">
      <c r="A50040">
        <v>2041</v>
      </c>
      <c r="B50040" t="s">
        <v>1066</v>
      </c>
      <c r="C50040" t="s">
        <v>1022</v>
      </c>
      <c r="D50040" t="s">
        <v>1017</v>
      </c>
      <c r="E50040" t="s">
        <v>1019</v>
      </c>
      <c r="F50040" s="86">
        <v>22215334.925981801</v>
      </c>
    </row>
    <row r="50041" spans="1:6">
      <c r="A50041">
        <v>2042</v>
      </c>
      <c r="B50041" t="s">
        <v>1066</v>
      </c>
      <c r="C50041" t="s">
        <v>1022</v>
      </c>
      <c r="D50041" t="s">
        <v>1017</v>
      </c>
      <c r="E50041" t="s">
        <v>1019</v>
      </c>
      <c r="F50041" s="86">
        <v>22490757.231016301</v>
      </c>
    </row>
    <row r="50042" spans="1:6">
      <c r="A50042">
        <v>2043</v>
      </c>
      <c r="B50042" t="s">
        <v>1066</v>
      </c>
      <c r="C50042" t="s">
        <v>1022</v>
      </c>
      <c r="D50042" t="s">
        <v>1017</v>
      </c>
      <c r="E50042" t="s">
        <v>1019</v>
      </c>
      <c r="F50042" s="86">
        <v>22775607.352781199</v>
      </c>
    </row>
    <row r="50043" spans="1:6">
      <c r="A50043">
        <v>2044</v>
      </c>
      <c r="B50043" t="s">
        <v>1066</v>
      </c>
      <c r="C50043" t="s">
        <v>1022</v>
      </c>
      <c r="D50043" t="s">
        <v>1017</v>
      </c>
      <c r="E50043" t="s">
        <v>1019</v>
      </c>
      <c r="F50043" s="86">
        <v>23071591.018133901</v>
      </c>
    </row>
    <row r="50044" spans="1:6">
      <c r="A50044">
        <v>2045</v>
      </c>
      <c r="B50044" t="s">
        <v>1066</v>
      </c>
      <c r="C50044" t="s">
        <v>1022</v>
      </c>
      <c r="D50044" t="s">
        <v>1017</v>
      </c>
      <c r="E50044" t="s">
        <v>1019</v>
      </c>
      <c r="F50044" s="86">
        <v>23378595.849290699</v>
      </c>
    </row>
    <row r="50045" spans="1:6">
      <c r="A50045">
        <v>2046</v>
      </c>
      <c r="B50045" t="s">
        <v>1066</v>
      </c>
      <c r="C50045" t="s">
        <v>1022</v>
      </c>
      <c r="D50045" t="s">
        <v>1017</v>
      </c>
      <c r="E50045" t="s">
        <v>1019</v>
      </c>
      <c r="F50045" s="86">
        <v>23695936.732566401</v>
      </c>
    </row>
    <row r="50046" spans="1:6">
      <c r="A50046">
        <v>2047</v>
      </c>
      <c r="B50046" t="s">
        <v>1066</v>
      </c>
      <c r="C50046" t="s">
        <v>1022</v>
      </c>
      <c r="D50046" t="s">
        <v>1017</v>
      </c>
      <c r="E50046" t="s">
        <v>1019</v>
      </c>
      <c r="F50046" s="86">
        <v>24022357.670194499</v>
      </c>
    </row>
    <row r="50047" spans="1:6">
      <c r="A50047">
        <v>2048</v>
      </c>
      <c r="B50047" t="s">
        <v>1066</v>
      </c>
      <c r="C50047" t="s">
        <v>1022</v>
      </c>
      <c r="D50047" t="s">
        <v>1017</v>
      </c>
      <c r="E50047" t="s">
        <v>1019</v>
      </c>
      <c r="F50047" s="86">
        <v>24356453.118285701</v>
      </c>
    </row>
    <row r="50048" spans="1:6">
      <c r="A50048">
        <v>2049</v>
      </c>
      <c r="B50048" t="s">
        <v>1066</v>
      </c>
      <c r="C50048" t="s">
        <v>1022</v>
      </c>
      <c r="D50048" t="s">
        <v>1017</v>
      </c>
      <c r="E50048" t="s">
        <v>1019</v>
      </c>
      <c r="F50048" s="86">
        <v>24697465.746891499</v>
      </c>
    </row>
    <row r="50049" spans="1:6">
      <c r="A50049">
        <v>2050</v>
      </c>
      <c r="B50049" t="s">
        <v>1066</v>
      </c>
      <c r="C50049" t="s">
        <v>1022</v>
      </c>
      <c r="D50049" t="s">
        <v>1017</v>
      </c>
      <c r="E50049" t="s">
        <v>1019</v>
      </c>
      <c r="F50049" s="86">
        <v>25045190.709345601</v>
      </c>
    </row>
    <row r="50050" spans="1:6">
      <c r="A50050">
        <v>2017</v>
      </c>
      <c r="B50050" t="s">
        <v>1067</v>
      </c>
      <c r="C50050" t="s">
        <v>1022</v>
      </c>
      <c r="D50050" t="s">
        <v>1017</v>
      </c>
      <c r="E50050" t="s">
        <v>1019</v>
      </c>
      <c r="F50050" s="86">
        <v>2576496.4980878802</v>
      </c>
    </row>
    <row r="50051" spans="1:6">
      <c r="A50051">
        <v>2018</v>
      </c>
      <c r="B50051" t="s">
        <v>1067</v>
      </c>
      <c r="C50051" t="s">
        <v>1022</v>
      </c>
      <c r="D50051" t="s">
        <v>1017</v>
      </c>
      <c r="E50051" t="s">
        <v>1019</v>
      </c>
      <c r="F50051" s="86">
        <v>2211061.59137177</v>
      </c>
    </row>
    <row r="50052" spans="1:6">
      <c r="A50052">
        <v>2019</v>
      </c>
      <c r="B50052" t="s">
        <v>1067</v>
      </c>
      <c r="C50052" t="s">
        <v>1022</v>
      </c>
      <c r="D50052" t="s">
        <v>1017</v>
      </c>
      <c r="E50052" t="s">
        <v>1019</v>
      </c>
      <c r="F50052" s="86">
        <v>2102050.0375162498</v>
      </c>
    </row>
    <row r="50053" spans="1:6">
      <c r="A50053">
        <v>2020</v>
      </c>
      <c r="B50053" t="s">
        <v>1067</v>
      </c>
      <c r="C50053" t="s">
        <v>1022</v>
      </c>
      <c r="D50053" t="s">
        <v>1017</v>
      </c>
      <c r="E50053" t="s">
        <v>1019</v>
      </c>
      <c r="F50053" s="86">
        <v>2068562.00118087</v>
      </c>
    </row>
    <row r="50054" spans="1:6">
      <c r="A50054">
        <v>2021</v>
      </c>
      <c r="B50054" t="s">
        <v>1067</v>
      </c>
      <c r="C50054" t="s">
        <v>1022</v>
      </c>
      <c r="D50054" t="s">
        <v>1017</v>
      </c>
      <c r="E50054" t="s">
        <v>1019</v>
      </c>
      <c r="F50054" s="86">
        <v>2068974.0994283799</v>
      </c>
    </row>
    <row r="50055" spans="1:6">
      <c r="A50055">
        <v>2022</v>
      </c>
      <c r="B50055" t="s">
        <v>1067</v>
      </c>
      <c r="C50055" t="s">
        <v>1022</v>
      </c>
      <c r="D50055" t="s">
        <v>1017</v>
      </c>
      <c r="E50055" t="s">
        <v>1019</v>
      </c>
      <c r="F50055" s="86">
        <v>2079616.2739275901</v>
      </c>
    </row>
    <row r="50056" spans="1:6">
      <c r="A50056">
        <v>2023</v>
      </c>
      <c r="B50056" t="s">
        <v>1067</v>
      </c>
      <c r="C50056" t="s">
        <v>1022</v>
      </c>
      <c r="D50056" t="s">
        <v>1017</v>
      </c>
      <c r="E50056" t="s">
        <v>1019</v>
      </c>
      <c r="F50056" s="86">
        <v>2091821.1090706901</v>
      </c>
    </row>
    <row r="50057" spans="1:6">
      <c r="A50057">
        <v>2024</v>
      </c>
      <c r="B50057" t="s">
        <v>1067</v>
      </c>
      <c r="C50057" t="s">
        <v>1022</v>
      </c>
      <c r="D50057" t="s">
        <v>1017</v>
      </c>
      <c r="E50057" t="s">
        <v>1019</v>
      </c>
      <c r="F50057" s="86">
        <v>2105324.8363089501</v>
      </c>
    </row>
    <row r="50058" spans="1:6">
      <c r="A50058">
        <v>2025</v>
      </c>
      <c r="B50058" t="s">
        <v>1067</v>
      </c>
      <c r="C50058" t="s">
        <v>1022</v>
      </c>
      <c r="D50058" t="s">
        <v>1017</v>
      </c>
      <c r="E50058" t="s">
        <v>1019</v>
      </c>
      <c r="F50058" s="86">
        <v>2125762.8308881698</v>
      </c>
    </row>
    <row r="50059" spans="1:6">
      <c r="A50059">
        <v>2026</v>
      </c>
      <c r="B50059" t="s">
        <v>1067</v>
      </c>
      <c r="C50059" t="s">
        <v>1022</v>
      </c>
      <c r="D50059" t="s">
        <v>1017</v>
      </c>
      <c r="E50059" t="s">
        <v>1019</v>
      </c>
      <c r="F50059" s="86">
        <v>2151591.0677093202</v>
      </c>
    </row>
    <row r="50060" spans="1:6">
      <c r="A50060">
        <v>2027</v>
      </c>
      <c r="B50060" t="s">
        <v>1067</v>
      </c>
      <c r="C50060" t="s">
        <v>1022</v>
      </c>
      <c r="D50060" t="s">
        <v>1017</v>
      </c>
      <c r="E50060" t="s">
        <v>1019</v>
      </c>
      <c r="F50060" s="86">
        <v>2180856.3056048602</v>
      </c>
    </row>
    <row r="50061" spans="1:6">
      <c r="A50061">
        <v>2028</v>
      </c>
      <c r="B50061" t="s">
        <v>1067</v>
      </c>
      <c r="C50061" t="s">
        <v>1022</v>
      </c>
      <c r="D50061" t="s">
        <v>1017</v>
      </c>
      <c r="E50061" t="s">
        <v>1019</v>
      </c>
      <c r="F50061" s="86">
        <v>2209275.2506194599</v>
      </c>
    </row>
    <row r="50062" spans="1:6">
      <c r="A50062">
        <v>2029</v>
      </c>
      <c r="B50062" t="s">
        <v>1067</v>
      </c>
      <c r="C50062" t="s">
        <v>1022</v>
      </c>
      <c r="D50062" t="s">
        <v>1017</v>
      </c>
      <c r="E50062" t="s">
        <v>1019</v>
      </c>
      <c r="F50062" s="86">
        <v>2238485.7139650402</v>
      </c>
    </row>
    <row r="50063" spans="1:6">
      <c r="A50063">
        <v>2030</v>
      </c>
      <c r="B50063" t="s">
        <v>1067</v>
      </c>
      <c r="C50063" t="s">
        <v>1022</v>
      </c>
      <c r="D50063" t="s">
        <v>1017</v>
      </c>
      <c r="E50063" t="s">
        <v>1019</v>
      </c>
      <c r="F50063" s="86">
        <v>2268840.41942921</v>
      </c>
    </row>
    <row r="50064" spans="1:6">
      <c r="A50064">
        <v>2031</v>
      </c>
      <c r="B50064" t="s">
        <v>1067</v>
      </c>
      <c r="C50064" t="s">
        <v>1022</v>
      </c>
      <c r="D50064" t="s">
        <v>1017</v>
      </c>
      <c r="E50064" t="s">
        <v>1019</v>
      </c>
      <c r="F50064" s="86">
        <v>2302867.4483779198</v>
      </c>
    </row>
    <row r="50065" spans="1:6">
      <c r="A50065">
        <v>2032</v>
      </c>
      <c r="B50065" t="s">
        <v>1067</v>
      </c>
      <c r="C50065" t="s">
        <v>1022</v>
      </c>
      <c r="D50065" t="s">
        <v>1017</v>
      </c>
      <c r="E50065" t="s">
        <v>1019</v>
      </c>
      <c r="F50065" s="86">
        <v>2339530.3397973301</v>
      </c>
    </row>
    <row r="50066" spans="1:6">
      <c r="A50066">
        <v>2033</v>
      </c>
      <c r="B50066" t="s">
        <v>1067</v>
      </c>
      <c r="C50066" t="s">
        <v>1022</v>
      </c>
      <c r="D50066" t="s">
        <v>1017</v>
      </c>
      <c r="E50066" t="s">
        <v>1019</v>
      </c>
      <c r="F50066" s="86">
        <v>2378814.8702455498</v>
      </c>
    </row>
    <row r="50067" spans="1:6">
      <c r="A50067">
        <v>2034</v>
      </c>
      <c r="B50067" t="s">
        <v>1067</v>
      </c>
      <c r="C50067" t="s">
        <v>1022</v>
      </c>
      <c r="D50067" t="s">
        <v>1017</v>
      </c>
      <c r="E50067" t="s">
        <v>1019</v>
      </c>
      <c r="F50067" s="86">
        <v>2418417.2423975798</v>
      </c>
    </row>
    <row r="50068" spans="1:6">
      <c r="A50068">
        <v>2035</v>
      </c>
      <c r="B50068" t="s">
        <v>1067</v>
      </c>
      <c r="C50068" t="s">
        <v>1022</v>
      </c>
      <c r="D50068" t="s">
        <v>1017</v>
      </c>
      <c r="E50068" t="s">
        <v>1019</v>
      </c>
      <c r="F50068" s="86">
        <v>2457814.6301134098</v>
      </c>
    </row>
    <row r="50069" spans="1:6">
      <c r="A50069">
        <v>2036</v>
      </c>
      <c r="B50069" t="s">
        <v>1067</v>
      </c>
      <c r="C50069" t="s">
        <v>1022</v>
      </c>
      <c r="D50069" t="s">
        <v>1017</v>
      </c>
      <c r="E50069" t="s">
        <v>1019</v>
      </c>
      <c r="F50069" s="86">
        <v>2488562.3435841301</v>
      </c>
    </row>
    <row r="50070" spans="1:6">
      <c r="A50070">
        <v>2037</v>
      </c>
      <c r="B50070" t="s">
        <v>1067</v>
      </c>
      <c r="C50070" t="s">
        <v>1022</v>
      </c>
      <c r="D50070" t="s">
        <v>1017</v>
      </c>
      <c r="E50070" t="s">
        <v>1019</v>
      </c>
      <c r="F50070" s="86">
        <v>2518902.6710293801</v>
      </c>
    </row>
    <row r="50071" spans="1:6">
      <c r="A50071">
        <v>2038</v>
      </c>
      <c r="B50071" t="s">
        <v>1067</v>
      </c>
      <c r="C50071" t="s">
        <v>1022</v>
      </c>
      <c r="D50071" t="s">
        <v>1017</v>
      </c>
      <c r="E50071" t="s">
        <v>1019</v>
      </c>
      <c r="F50071" s="86">
        <v>2549041.1773234801</v>
      </c>
    </row>
    <row r="50072" spans="1:6">
      <c r="A50072">
        <v>2039</v>
      </c>
      <c r="B50072" t="s">
        <v>1067</v>
      </c>
      <c r="C50072" t="s">
        <v>1022</v>
      </c>
      <c r="D50072" t="s">
        <v>1017</v>
      </c>
      <c r="E50072" t="s">
        <v>1019</v>
      </c>
      <c r="F50072" s="86">
        <v>2579066.56484689</v>
      </c>
    </row>
    <row r="50073" spans="1:6">
      <c r="A50073">
        <v>2040</v>
      </c>
      <c r="B50073" t="s">
        <v>1067</v>
      </c>
      <c r="C50073" t="s">
        <v>1022</v>
      </c>
      <c r="D50073" t="s">
        <v>1017</v>
      </c>
      <c r="E50073" t="s">
        <v>1019</v>
      </c>
      <c r="F50073" s="86">
        <v>2609036.2868269598</v>
      </c>
    </row>
    <row r="50074" spans="1:6">
      <c r="A50074">
        <v>2041</v>
      </c>
      <c r="B50074" t="s">
        <v>1067</v>
      </c>
      <c r="C50074" t="s">
        <v>1022</v>
      </c>
      <c r="D50074" t="s">
        <v>1017</v>
      </c>
      <c r="E50074" t="s">
        <v>1019</v>
      </c>
      <c r="F50074" s="86">
        <v>2637694.6875368198</v>
      </c>
    </row>
    <row r="50075" spans="1:6">
      <c r="A50075">
        <v>2042</v>
      </c>
      <c r="B50075" t="s">
        <v>1067</v>
      </c>
      <c r="C50075" t="s">
        <v>1022</v>
      </c>
      <c r="D50075" t="s">
        <v>1017</v>
      </c>
      <c r="E50075" t="s">
        <v>1019</v>
      </c>
      <c r="F50075" s="86">
        <v>2667357.5970290499</v>
      </c>
    </row>
    <row r="50076" spans="1:6">
      <c r="A50076">
        <v>2043</v>
      </c>
      <c r="B50076" t="s">
        <v>1067</v>
      </c>
      <c r="C50076" t="s">
        <v>1022</v>
      </c>
      <c r="D50076" t="s">
        <v>1017</v>
      </c>
      <c r="E50076" t="s">
        <v>1019</v>
      </c>
      <c r="F50076" s="86">
        <v>2698249.9492709199</v>
      </c>
    </row>
    <row r="50077" spans="1:6">
      <c r="A50077">
        <v>2044</v>
      </c>
      <c r="B50077" t="s">
        <v>1067</v>
      </c>
      <c r="C50077" t="s">
        <v>1022</v>
      </c>
      <c r="D50077" t="s">
        <v>1017</v>
      </c>
      <c r="E50077" t="s">
        <v>1019</v>
      </c>
      <c r="F50077" s="86">
        <v>2730552.1049862402</v>
      </c>
    </row>
    <row r="50078" spans="1:6">
      <c r="A50078">
        <v>2045</v>
      </c>
      <c r="B50078" t="s">
        <v>1067</v>
      </c>
      <c r="C50078" t="s">
        <v>1022</v>
      </c>
      <c r="D50078" t="s">
        <v>1017</v>
      </c>
      <c r="E50078" t="s">
        <v>1019</v>
      </c>
      <c r="F50078" s="86">
        <v>2764233.3214093898</v>
      </c>
    </row>
    <row r="50079" spans="1:6">
      <c r="A50079">
        <v>2046</v>
      </c>
      <c r="B50079" t="s">
        <v>1067</v>
      </c>
      <c r="C50079" t="s">
        <v>1022</v>
      </c>
      <c r="D50079" t="s">
        <v>1017</v>
      </c>
      <c r="E50079" t="s">
        <v>1019</v>
      </c>
      <c r="F50079" s="86">
        <v>2799195.6110582598</v>
      </c>
    </row>
    <row r="50080" spans="1:6">
      <c r="A50080">
        <v>2047</v>
      </c>
      <c r="B50080" t="s">
        <v>1067</v>
      </c>
      <c r="C50080" t="s">
        <v>1022</v>
      </c>
      <c r="D50080" t="s">
        <v>1017</v>
      </c>
      <c r="E50080" t="s">
        <v>1019</v>
      </c>
      <c r="F50080" s="86">
        <v>2835277.3764559301</v>
      </c>
    </row>
    <row r="50081" spans="1:6">
      <c r="A50081">
        <v>2048</v>
      </c>
      <c r="B50081" t="s">
        <v>1067</v>
      </c>
      <c r="C50081" t="s">
        <v>1022</v>
      </c>
      <c r="D50081" t="s">
        <v>1017</v>
      </c>
      <c r="E50081" t="s">
        <v>1019</v>
      </c>
      <c r="F50081" s="86">
        <v>2872302.7694685799</v>
      </c>
    </row>
    <row r="50082" spans="1:6">
      <c r="A50082">
        <v>2049</v>
      </c>
      <c r="B50082" t="s">
        <v>1067</v>
      </c>
      <c r="C50082" t="s">
        <v>1022</v>
      </c>
      <c r="D50082" t="s">
        <v>1017</v>
      </c>
      <c r="E50082" t="s">
        <v>1019</v>
      </c>
      <c r="F50082" s="86">
        <v>2910171.5982056102</v>
      </c>
    </row>
    <row r="50083" spans="1:6">
      <c r="A50083">
        <v>2050</v>
      </c>
      <c r="B50083" t="s">
        <v>1067</v>
      </c>
      <c r="C50083" t="s">
        <v>1022</v>
      </c>
      <c r="D50083" t="s">
        <v>1017</v>
      </c>
      <c r="E50083" t="s">
        <v>1019</v>
      </c>
      <c r="F50083" s="86">
        <v>2948848.18220142</v>
      </c>
    </row>
    <row r="50084" spans="1:6">
      <c r="A50084">
        <v>2017</v>
      </c>
      <c r="B50084" t="s">
        <v>1068</v>
      </c>
      <c r="C50084" t="s">
        <v>1022</v>
      </c>
      <c r="D50084" t="s">
        <v>1017</v>
      </c>
      <c r="E50084" t="s">
        <v>1019</v>
      </c>
      <c r="F50084" s="86">
        <v>795998.62205034401</v>
      </c>
    </row>
    <row r="50085" spans="1:6">
      <c r="A50085">
        <v>2018</v>
      </c>
      <c r="B50085" t="s">
        <v>1068</v>
      </c>
      <c r="C50085" t="s">
        <v>1022</v>
      </c>
      <c r="D50085" t="s">
        <v>1017</v>
      </c>
      <c r="E50085" t="s">
        <v>1019</v>
      </c>
      <c r="F50085" s="86">
        <v>679523.52903857001</v>
      </c>
    </row>
    <row r="50086" spans="1:6">
      <c r="A50086">
        <v>2019</v>
      </c>
      <c r="B50086" t="s">
        <v>1068</v>
      </c>
      <c r="C50086" t="s">
        <v>1022</v>
      </c>
      <c r="D50086" t="s">
        <v>1017</v>
      </c>
      <c r="E50086" t="s">
        <v>1019</v>
      </c>
      <c r="F50086" s="86">
        <v>638905.03270017996</v>
      </c>
    </row>
    <row r="50087" spans="1:6">
      <c r="A50087">
        <v>2020</v>
      </c>
      <c r="B50087" t="s">
        <v>1068</v>
      </c>
      <c r="C50087" t="s">
        <v>1022</v>
      </c>
      <c r="D50087" t="s">
        <v>1017</v>
      </c>
      <c r="E50087" t="s">
        <v>1019</v>
      </c>
      <c r="F50087" s="86">
        <v>620888.86972038297</v>
      </c>
    </row>
    <row r="50088" spans="1:6">
      <c r="A50088">
        <v>2021</v>
      </c>
      <c r="B50088" t="s">
        <v>1068</v>
      </c>
      <c r="C50088" t="s">
        <v>1022</v>
      </c>
      <c r="D50088" t="s">
        <v>1017</v>
      </c>
      <c r="E50088" t="s">
        <v>1019</v>
      </c>
      <c r="F50088" s="86">
        <v>612385.39469485695</v>
      </c>
    </row>
    <row r="50089" spans="1:6">
      <c r="A50089">
        <v>2022</v>
      </c>
      <c r="B50089" t="s">
        <v>1068</v>
      </c>
      <c r="C50089" t="s">
        <v>1022</v>
      </c>
      <c r="D50089" t="s">
        <v>1017</v>
      </c>
      <c r="E50089" t="s">
        <v>1019</v>
      </c>
      <c r="F50089" s="86">
        <v>606539.79243471101</v>
      </c>
    </row>
    <row r="50090" spans="1:6">
      <c r="A50090">
        <v>2023</v>
      </c>
      <c r="B50090" t="s">
        <v>1068</v>
      </c>
      <c r="C50090" t="s">
        <v>1022</v>
      </c>
      <c r="D50090" t="s">
        <v>1017</v>
      </c>
      <c r="E50090" t="s">
        <v>1019</v>
      </c>
      <c r="F50090" s="86">
        <v>601218.03961621795</v>
      </c>
    </row>
    <row r="50091" spans="1:6">
      <c r="A50091">
        <v>2024</v>
      </c>
      <c r="B50091" t="s">
        <v>1068</v>
      </c>
      <c r="C50091" t="s">
        <v>1022</v>
      </c>
      <c r="D50091" t="s">
        <v>1017</v>
      </c>
      <c r="E50091" t="s">
        <v>1019</v>
      </c>
      <c r="F50091" s="86">
        <v>595558.53950087901</v>
      </c>
    </row>
    <row r="50092" spans="1:6">
      <c r="A50092">
        <v>2025</v>
      </c>
      <c r="B50092" t="s">
        <v>1068</v>
      </c>
      <c r="C50092" t="s">
        <v>1022</v>
      </c>
      <c r="D50092" t="s">
        <v>1017</v>
      </c>
      <c r="E50092" t="s">
        <v>1019</v>
      </c>
      <c r="F50092" s="86">
        <v>592236.18494203803</v>
      </c>
    </row>
    <row r="50093" spans="1:6">
      <c r="A50093">
        <v>2026</v>
      </c>
      <c r="B50093" t="s">
        <v>1068</v>
      </c>
      <c r="C50093" t="s">
        <v>1022</v>
      </c>
      <c r="D50093" t="s">
        <v>1017</v>
      </c>
      <c r="E50093" t="s">
        <v>1019</v>
      </c>
      <c r="F50093" s="86">
        <v>590820.54154103098</v>
      </c>
    </row>
    <row r="50094" spans="1:6">
      <c r="A50094">
        <v>2027</v>
      </c>
      <c r="B50094" t="s">
        <v>1068</v>
      </c>
      <c r="C50094" t="s">
        <v>1022</v>
      </c>
      <c r="D50094" t="s">
        <v>1017</v>
      </c>
      <c r="E50094" t="s">
        <v>1019</v>
      </c>
      <c r="F50094" s="86">
        <v>589678.25250782794</v>
      </c>
    </row>
    <row r="50095" spans="1:6">
      <c r="A50095">
        <v>2028</v>
      </c>
      <c r="B50095" t="s">
        <v>1068</v>
      </c>
      <c r="C50095" t="s">
        <v>1022</v>
      </c>
      <c r="D50095" t="s">
        <v>1017</v>
      </c>
      <c r="E50095" t="s">
        <v>1019</v>
      </c>
      <c r="F50095" s="86">
        <v>588624.38598857005</v>
      </c>
    </row>
    <row r="50096" spans="1:6">
      <c r="A50096">
        <v>2029</v>
      </c>
      <c r="B50096" t="s">
        <v>1068</v>
      </c>
      <c r="C50096" t="s">
        <v>1022</v>
      </c>
      <c r="D50096" t="s">
        <v>1017</v>
      </c>
      <c r="E50096" t="s">
        <v>1019</v>
      </c>
      <c r="F50096" s="86">
        <v>587676.08402255096</v>
      </c>
    </row>
    <row r="50097" spans="1:6">
      <c r="A50097">
        <v>2030</v>
      </c>
      <c r="B50097" t="s">
        <v>1068</v>
      </c>
      <c r="C50097" t="s">
        <v>1022</v>
      </c>
      <c r="D50097" t="s">
        <v>1017</v>
      </c>
      <c r="E50097" t="s">
        <v>1019</v>
      </c>
      <c r="F50097" s="86">
        <v>587118.92630152602</v>
      </c>
    </row>
    <row r="50098" spans="1:6">
      <c r="A50098">
        <v>2031</v>
      </c>
      <c r="B50098" t="s">
        <v>1068</v>
      </c>
      <c r="C50098" t="s">
        <v>1022</v>
      </c>
      <c r="D50098" t="s">
        <v>1017</v>
      </c>
      <c r="E50098" t="s">
        <v>1019</v>
      </c>
      <c r="F50098" s="86">
        <v>587422.44509155501</v>
      </c>
    </row>
    <row r="50099" spans="1:6">
      <c r="A50099">
        <v>2032</v>
      </c>
      <c r="B50099" t="s">
        <v>1068</v>
      </c>
      <c r="C50099" t="s">
        <v>1022</v>
      </c>
      <c r="D50099" t="s">
        <v>1017</v>
      </c>
      <c r="E50099" t="s">
        <v>1019</v>
      </c>
      <c r="F50099" s="86">
        <v>588124.27966448897</v>
      </c>
    </row>
    <row r="50100" spans="1:6">
      <c r="A50100">
        <v>2033</v>
      </c>
      <c r="B50100" t="s">
        <v>1068</v>
      </c>
      <c r="C50100" t="s">
        <v>1022</v>
      </c>
      <c r="D50100" t="s">
        <v>1017</v>
      </c>
      <c r="E50100" t="s">
        <v>1019</v>
      </c>
      <c r="F50100" s="86">
        <v>589335.01781056798</v>
      </c>
    </row>
    <row r="50101" spans="1:6">
      <c r="A50101">
        <v>2034</v>
      </c>
      <c r="B50101" t="s">
        <v>1068</v>
      </c>
      <c r="C50101" t="s">
        <v>1022</v>
      </c>
      <c r="D50101" t="s">
        <v>1017</v>
      </c>
      <c r="E50101" t="s">
        <v>1019</v>
      </c>
      <c r="F50101" s="86">
        <v>590600.22122684098</v>
      </c>
    </row>
    <row r="50102" spans="1:6">
      <c r="A50102">
        <v>2035</v>
      </c>
      <c r="B50102" t="s">
        <v>1068</v>
      </c>
      <c r="C50102" t="s">
        <v>1022</v>
      </c>
      <c r="D50102" t="s">
        <v>1017</v>
      </c>
      <c r="E50102" t="s">
        <v>1019</v>
      </c>
      <c r="F50102" s="86">
        <v>591765.32936306403</v>
      </c>
    </row>
    <row r="50103" spans="1:6">
      <c r="A50103">
        <v>2036</v>
      </c>
      <c r="B50103" t="s">
        <v>1068</v>
      </c>
      <c r="C50103" t="s">
        <v>1022</v>
      </c>
      <c r="D50103" t="s">
        <v>1017</v>
      </c>
      <c r="E50103" t="s">
        <v>1019</v>
      </c>
      <c r="F50103" s="86">
        <v>591913.09497325902</v>
      </c>
    </row>
    <row r="50104" spans="1:6">
      <c r="A50104">
        <v>2037</v>
      </c>
      <c r="B50104" t="s">
        <v>1068</v>
      </c>
      <c r="C50104" t="s">
        <v>1022</v>
      </c>
      <c r="D50104" t="s">
        <v>1017</v>
      </c>
      <c r="E50104" t="s">
        <v>1019</v>
      </c>
      <c r="F50104" s="86">
        <v>591650.04870176595</v>
      </c>
    </row>
    <row r="50105" spans="1:6">
      <c r="A50105">
        <v>2038</v>
      </c>
      <c r="B50105" t="s">
        <v>1068</v>
      </c>
      <c r="C50105" t="s">
        <v>1022</v>
      </c>
      <c r="D50105" t="s">
        <v>1017</v>
      </c>
      <c r="E50105" t="s">
        <v>1019</v>
      </c>
      <c r="F50105" s="86">
        <v>591122.79905556201</v>
      </c>
    </row>
    <row r="50106" spans="1:6">
      <c r="A50106">
        <v>2039</v>
      </c>
      <c r="B50106" t="s">
        <v>1068</v>
      </c>
      <c r="C50106" t="s">
        <v>1022</v>
      </c>
      <c r="D50106" t="s">
        <v>1017</v>
      </c>
      <c r="E50106" t="s">
        <v>1019</v>
      </c>
      <c r="F50106" s="86">
        <v>590399.09528751997</v>
      </c>
    </row>
    <row r="50107" spans="1:6">
      <c r="A50107">
        <v>2040</v>
      </c>
      <c r="B50107" t="s">
        <v>1068</v>
      </c>
      <c r="C50107" t="s">
        <v>1022</v>
      </c>
      <c r="D50107" t="s">
        <v>1017</v>
      </c>
      <c r="E50107" t="s">
        <v>1019</v>
      </c>
      <c r="F50107" s="86">
        <v>589515.49662134203</v>
      </c>
    </row>
    <row r="50108" spans="1:6">
      <c r="A50108">
        <v>2041</v>
      </c>
      <c r="B50108" t="s">
        <v>1068</v>
      </c>
      <c r="C50108" t="s">
        <v>1022</v>
      </c>
      <c r="D50108" t="s">
        <v>1017</v>
      </c>
      <c r="E50108" t="s">
        <v>1019</v>
      </c>
      <c r="F50108" s="86">
        <v>583757.47935975099</v>
      </c>
    </row>
    <row r="50109" spans="1:6">
      <c r="A50109">
        <v>2042</v>
      </c>
      <c r="B50109" t="s">
        <v>1068</v>
      </c>
      <c r="C50109" t="s">
        <v>1022</v>
      </c>
      <c r="D50109" t="s">
        <v>1017</v>
      </c>
      <c r="E50109" t="s">
        <v>1019</v>
      </c>
      <c r="F50109" s="86">
        <v>578135.19357764698</v>
      </c>
    </row>
    <row r="50110" spans="1:6">
      <c r="A50110">
        <v>2043</v>
      </c>
      <c r="B50110" t="s">
        <v>1068</v>
      </c>
      <c r="C50110" t="s">
        <v>1022</v>
      </c>
      <c r="D50110" t="s">
        <v>1017</v>
      </c>
      <c r="E50110" t="s">
        <v>1019</v>
      </c>
      <c r="F50110" s="86">
        <v>572701.15447194595</v>
      </c>
    </row>
    <row r="50111" spans="1:6">
      <c r="A50111">
        <v>2044</v>
      </c>
      <c r="B50111" t="s">
        <v>1068</v>
      </c>
      <c r="C50111" t="s">
        <v>1022</v>
      </c>
      <c r="D50111" t="s">
        <v>1017</v>
      </c>
      <c r="E50111" t="s">
        <v>1019</v>
      </c>
      <c r="F50111" s="86">
        <v>567491.55947830295</v>
      </c>
    </row>
    <row r="50112" spans="1:6">
      <c r="A50112">
        <v>2045</v>
      </c>
      <c r="B50112" t="s">
        <v>1068</v>
      </c>
      <c r="C50112" t="s">
        <v>1022</v>
      </c>
      <c r="D50112" t="s">
        <v>1017</v>
      </c>
      <c r="E50112" t="s">
        <v>1019</v>
      </c>
      <c r="F50112" s="86">
        <v>562497.967281705</v>
      </c>
    </row>
    <row r="50113" spans="1:6">
      <c r="A50113">
        <v>2046</v>
      </c>
      <c r="B50113" t="s">
        <v>1068</v>
      </c>
      <c r="C50113" t="s">
        <v>1022</v>
      </c>
      <c r="D50113" t="s">
        <v>1017</v>
      </c>
      <c r="E50113" t="s">
        <v>1019</v>
      </c>
      <c r="F50113" s="86">
        <v>557695.10964286898</v>
      </c>
    </row>
    <row r="50114" spans="1:6">
      <c r="A50114">
        <v>2047</v>
      </c>
      <c r="B50114" t="s">
        <v>1068</v>
      </c>
      <c r="C50114" t="s">
        <v>1022</v>
      </c>
      <c r="D50114" t="s">
        <v>1017</v>
      </c>
      <c r="E50114" t="s">
        <v>1019</v>
      </c>
      <c r="F50114" s="86">
        <v>553045.54574786895</v>
      </c>
    </row>
    <row r="50115" spans="1:6">
      <c r="A50115">
        <v>2048</v>
      </c>
      <c r="B50115" t="s">
        <v>1068</v>
      </c>
      <c r="C50115" t="s">
        <v>1022</v>
      </c>
      <c r="D50115" t="s">
        <v>1017</v>
      </c>
      <c r="E50115" t="s">
        <v>1019</v>
      </c>
      <c r="F50115" s="86">
        <v>548512.56364885299</v>
      </c>
    </row>
    <row r="50116" spans="1:6">
      <c r="A50116">
        <v>2049</v>
      </c>
      <c r="B50116" t="s">
        <v>1068</v>
      </c>
      <c r="C50116" t="s">
        <v>1022</v>
      </c>
      <c r="D50116" t="s">
        <v>1017</v>
      </c>
      <c r="E50116" t="s">
        <v>1019</v>
      </c>
      <c r="F50116" s="86">
        <v>544073.145974493</v>
      </c>
    </row>
    <row r="50117" spans="1:6">
      <c r="A50117">
        <v>2050</v>
      </c>
      <c r="B50117" t="s">
        <v>1068</v>
      </c>
      <c r="C50117" t="s">
        <v>1022</v>
      </c>
      <c r="D50117" t="s">
        <v>1017</v>
      </c>
      <c r="E50117" t="s">
        <v>1019</v>
      </c>
      <c r="F50117" s="86">
        <v>539715.207643206</v>
      </c>
    </row>
    <row r="50118" spans="1:6">
      <c r="A50118">
        <v>2017</v>
      </c>
      <c r="B50118" t="s">
        <v>1069</v>
      </c>
      <c r="C50118" t="s">
        <v>1022</v>
      </c>
      <c r="D50118" t="s">
        <v>1017</v>
      </c>
      <c r="E50118" t="s">
        <v>1019</v>
      </c>
      <c r="F50118" s="86">
        <v>8020491.5643333299</v>
      </c>
    </row>
    <row r="50119" spans="1:6">
      <c r="A50119">
        <v>2018</v>
      </c>
      <c r="B50119" t="s">
        <v>1069</v>
      </c>
      <c r="C50119" t="s">
        <v>1022</v>
      </c>
      <c r="D50119" t="s">
        <v>1017</v>
      </c>
      <c r="E50119" t="s">
        <v>1019</v>
      </c>
      <c r="F50119" s="86">
        <v>6862062.1354382597</v>
      </c>
    </row>
    <row r="50120" spans="1:6">
      <c r="A50120">
        <v>2019</v>
      </c>
      <c r="B50120" t="s">
        <v>1069</v>
      </c>
      <c r="C50120" t="s">
        <v>1022</v>
      </c>
      <c r="D50120" t="s">
        <v>1017</v>
      </c>
      <c r="E50120" t="s">
        <v>1019</v>
      </c>
      <c r="F50120" s="86">
        <v>6500686.9609337002</v>
      </c>
    </row>
    <row r="50121" spans="1:6">
      <c r="A50121">
        <v>2020</v>
      </c>
      <c r="B50121" t="s">
        <v>1069</v>
      </c>
      <c r="C50121" t="s">
        <v>1022</v>
      </c>
      <c r="D50121" t="s">
        <v>1017</v>
      </c>
      <c r="E50121" t="s">
        <v>1019</v>
      </c>
      <c r="F50121" s="86">
        <v>6371186.6143722003</v>
      </c>
    </row>
    <row r="50122" spans="1:6">
      <c r="A50122">
        <v>2021</v>
      </c>
      <c r="B50122" t="s">
        <v>1069</v>
      </c>
      <c r="C50122" t="s">
        <v>1022</v>
      </c>
      <c r="D50122" t="s">
        <v>1017</v>
      </c>
      <c r="E50122" t="s">
        <v>1019</v>
      </c>
      <c r="F50122" s="86">
        <v>6346141.2402125299</v>
      </c>
    </row>
    <row r="50123" spans="1:6">
      <c r="A50123">
        <v>2022</v>
      </c>
      <c r="B50123" t="s">
        <v>1069</v>
      </c>
      <c r="C50123" t="s">
        <v>1022</v>
      </c>
      <c r="D50123" t="s">
        <v>1017</v>
      </c>
      <c r="E50123" t="s">
        <v>1019</v>
      </c>
      <c r="F50123" s="86">
        <v>6352250.4800671097</v>
      </c>
    </row>
    <row r="50124" spans="1:6">
      <c r="A50124">
        <v>2023</v>
      </c>
      <c r="B50124" t="s">
        <v>1069</v>
      </c>
      <c r="C50124" t="s">
        <v>1022</v>
      </c>
      <c r="D50124" t="s">
        <v>1017</v>
      </c>
      <c r="E50124" t="s">
        <v>1019</v>
      </c>
      <c r="F50124" s="86">
        <v>6362169.70470207</v>
      </c>
    </row>
    <row r="50125" spans="1:6">
      <c r="A50125">
        <v>2024</v>
      </c>
      <c r="B50125" t="s">
        <v>1069</v>
      </c>
      <c r="C50125" t="s">
        <v>1022</v>
      </c>
      <c r="D50125" t="s">
        <v>1017</v>
      </c>
      <c r="E50125" t="s">
        <v>1019</v>
      </c>
      <c r="F50125" s="86">
        <v>6375438.5696914401</v>
      </c>
    </row>
    <row r="50126" spans="1:6">
      <c r="A50126">
        <v>2025</v>
      </c>
      <c r="B50126" t="s">
        <v>1069</v>
      </c>
      <c r="C50126" t="s">
        <v>1022</v>
      </c>
      <c r="D50126" t="s">
        <v>1017</v>
      </c>
      <c r="E50126" t="s">
        <v>1019</v>
      </c>
      <c r="F50126" s="86">
        <v>6408396.0741775502</v>
      </c>
    </row>
    <row r="50127" spans="1:6">
      <c r="A50127">
        <v>2026</v>
      </c>
      <c r="B50127" t="s">
        <v>1069</v>
      </c>
      <c r="C50127" t="s">
        <v>1022</v>
      </c>
      <c r="D50127" t="s">
        <v>1017</v>
      </c>
      <c r="E50127" t="s">
        <v>1019</v>
      </c>
      <c r="F50127" s="86">
        <v>6460003.7578410497</v>
      </c>
    </row>
    <row r="50128" spans="1:6">
      <c r="A50128">
        <v>2027</v>
      </c>
      <c r="B50128" t="s">
        <v>1069</v>
      </c>
      <c r="C50128" t="s">
        <v>1022</v>
      </c>
      <c r="D50128" t="s">
        <v>1017</v>
      </c>
      <c r="E50128" t="s">
        <v>1019</v>
      </c>
      <c r="F50128" s="86">
        <v>6517196.1184981</v>
      </c>
    </row>
    <row r="50129" spans="1:6">
      <c r="A50129">
        <v>2028</v>
      </c>
      <c r="B50129" t="s">
        <v>1069</v>
      </c>
      <c r="C50129" t="s">
        <v>1022</v>
      </c>
      <c r="D50129" t="s">
        <v>1017</v>
      </c>
      <c r="E50129" t="s">
        <v>1019</v>
      </c>
      <c r="F50129" s="86">
        <v>6574920.74551629</v>
      </c>
    </row>
    <row r="50130" spans="1:6">
      <c r="A50130">
        <v>2029</v>
      </c>
      <c r="B50130" t="s">
        <v>1069</v>
      </c>
      <c r="C50130" t="s">
        <v>1022</v>
      </c>
      <c r="D50130" t="s">
        <v>1017</v>
      </c>
      <c r="E50130" t="s">
        <v>1019</v>
      </c>
      <c r="F50130" s="86">
        <v>6632997.7048164001</v>
      </c>
    </row>
    <row r="50131" spans="1:6">
      <c r="A50131">
        <v>2030</v>
      </c>
      <c r="B50131" t="s">
        <v>1069</v>
      </c>
      <c r="C50131" t="s">
        <v>1022</v>
      </c>
      <c r="D50131" t="s">
        <v>1017</v>
      </c>
      <c r="E50131" t="s">
        <v>1019</v>
      </c>
      <c r="F50131" s="86">
        <v>6694941.1165955504</v>
      </c>
    </row>
    <row r="50132" spans="1:6">
      <c r="A50132">
        <v>2031</v>
      </c>
      <c r="B50132" t="s">
        <v>1069</v>
      </c>
      <c r="C50132" t="s">
        <v>1022</v>
      </c>
      <c r="D50132" t="s">
        <v>1017</v>
      </c>
      <c r="E50132" t="s">
        <v>1019</v>
      </c>
      <c r="F50132" s="86">
        <v>6765875.3834486399</v>
      </c>
    </row>
    <row r="50133" spans="1:6">
      <c r="A50133">
        <v>2032</v>
      </c>
      <c r="B50133" t="s">
        <v>1069</v>
      </c>
      <c r="C50133" t="s">
        <v>1022</v>
      </c>
      <c r="D50133" t="s">
        <v>1017</v>
      </c>
      <c r="E50133" t="s">
        <v>1019</v>
      </c>
      <c r="F50133" s="86">
        <v>6844860.8400565498</v>
      </c>
    </row>
    <row r="50134" spans="1:6">
      <c r="A50134">
        <v>2033</v>
      </c>
      <c r="B50134" t="s">
        <v>1069</v>
      </c>
      <c r="C50134" t="s">
        <v>1022</v>
      </c>
      <c r="D50134" t="s">
        <v>1017</v>
      </c>
      <c r="E50134" t="s">
        <v>1019</v>
      </c>
      <c r="F50134" s="86">
        <v>6930501.1801904896</v>
      </c>
    </row>
    <row r="50135" spans="1:6">
      <c r="A50135">
        <v>2034</v>
      </c>
      <c r="B50135" t="s">
        <v>1069</v>
      </c>
      <c r="C50135" t="s">
        <v>1022</v>
      </c>
      <c r="D50135" t="s">
        <v>1017</v>
      </c>
      <c r="E50135" t="s">
        <v>1019</v>
      </c>
      <c r="F50135" s="86">
        <v>7016337.4662565999</v>
      </c>
    </row>
    <row r="50136" spans="1:6">
      <c r="A50136">
        <v>2035</v>
      </c>
      <c r="B50136" t="s">
        <v>1069</v>
      </c>
      <c r="C50136" t="s">
        <v>1022</v>
      </c>
      <c r="D50136" t="s">
        <v>1017</v>
      </c>
      <c r="E50136" t="s">
        <v>1019</v>
      </c>
      <c r="F50136" s="86">
        <v>7103496.4495421099</v>
      </c>
    </row>
    <row r="50137" spans="1:6">
      <c r="A50137">
        <v>2036</v>
      </c>
      <c r="B50137" t="s">
        <v>1069</v>
      </c>
      <c r="C50137" t="s">
        <v>1022</v>
      </c>
      <c r="D50137" t="s">
        <v>1017</v>
      </c>
      <c r="E50137" t="s">
        <v>1019</v>
      </c>
      <c r="F50137" s="86">
        <v>7176226.5727506401</v>
      </c>
    </row>
    <row r="50138" spans="1:6">
      <c r="A50138">
        <v>2037</v>
      </c>
      <c r="B50138" t="s">
        <v>1069</v>
      </c>
      <c r="C50138" t="s">
        <v>1022</v>
      </c>
      <c r="D50138" t="s">
        <v>1017</v>
      </c>
      <c r="E50138" t="s">
        <v>1019</v>
      </c>
      <c r="F50138" s="86">
        <v>7246147.5117643801</v>
      </c>
    </row>
    <row r="50139" spans="1:6">
      <c r="A50139">
        <v>2038</v>
      </c>
      <c r="B50139" t="s">
        <v>1069</v>
      </c>
      <c r="C50139" t="s">
        <v>1022</v>
      </c>
      <c r="D50139" t="s">
        <v>1017</v>
      </c>
      <c r="E50139" t="s">
        <v>1019</v>
      </c>
      <c r="F50139" s="86">
        <v>7314232.1247286396</v>
      </c>
    </row>
    <row r="50140" spans="1:6">
      <c r="A50140">
        <v>2039</v>
      </c>
      <c r="B50140" t="s">
        <v>1069</v>
      </c>
      <c r="C50140" t="s">
        <v>1022</v>
      </c>
      <c r="D50140" t="s">
        <v>1017</v>
      </c>
      <c r="E50140" t="s">
        <v>1019</v>
      </c>
      <c r="F50140" s="86">
        <v>7380942.2382258903</v>
      </c>
    </row>
    <row r="50141" spans="1:6">
      <c r="A50141">
        <v>2040</v>
      </c>
      <c r="B50141" t="s">
        <v>1069</v>
      </c>
      <c r="C50141" t="s">
        <v>1022</v>
      </c>
      <c r="D50141" t="s">
        <v>1017</v>
      </c>
      <c r="E50141" t="s">
        <v>1019</v>
      </c>
      <c r="F50141" s="86">
        <v>7446606.8942856397</v>
      </c>
    </row>
    <row r="50142" spans="1:6">
      <c r="A50142">
        <v>2041</v>
      </c>
      <c r="B50142" t="s">
        <v>1069</v>
      </c>
      <c r="C50142" t="s">
        <v>1022</v>
      </c>
      <c r="D50142" t="s">
        <v>1017</v>
      </c>
      <c r="E50142" t="s">
        <v>1019</v>
      </c>
      <c r="F50142" s="86">
        <v>7507893.7751792902</v>
      </c>
    </row>
    <row r="50143" spans="1:6">
      <c r="A50143">
        <v>2042</v>
      </c>
      <c r="B50143" t="s">
        <v>1069</v>
      </c>
      <c r="C50143" t="s">
        <v>1022</v>
      </c>
      <c r="D50143" t="s">
        <v>1017</v>
      </c>
      <c r="E50143" t="s">
        <v>1019</v>
      </c>
      <c r="F50143" s="86">
        <v>7571317.0313657299</v>
      </c>
    </row>
    <row r="50144" spans="1:6">
      <c r="A50144">
        <v>2043</v>
      </c>
      <c r="B50144" t="s">
        <v>1069</v>
      </c>
      <c r="C50144" t="s">
        <v>1022</v>
      </c>
      <c r="D50144" t="s">
        <v>1017</v>
      </c>
      <c r="E50144" t="s">
        <v>1019</v>
      </c>
      <c r="F50144" s="86">
        <v>7637589.64087974</v>
      </c>
    </row>
    <row r="50145" spans="1:6">
      <c r="A50145">
        <v>2044</v>
      </c>
      <c r="B50145" t="s">
        <v>1069</v>
      </c>
      <c r="C50145" t="s">
        <v>1022</v>
      </c>
      <c r="D50145" t="s">
        <v>1017</v>
      </c>
      <c r="E50145" t="s">
        <v>1019</v>
      </c>
      <c r="F50145" s="86">
        <v>7707273.9809336504</v>
      </c>
    </row>
    <row r="50146" spans="1:6">
      <c r="A50146">
        <v>2045</v>
      </c>
      <c r="B50146" t="s">
        <v>1069</v>
      </c>
      <c r="C50146" t="s">
        <v>1022</v>
      </c>
      <c r="D50146" t="s">
        <v>1017</v>
      </c>
      <c r="E50146" t="s">
        <v>1019</v>
      </c>
      <c r="F50146" s="86">
        <v>7780307.2253152598</v>
      </c>
    </row>
    <row r="50147" spans="1:6">
      <c r="A50147">
        <v>2046</v>
      </c>
      <c r="B50147" t="s">
        <v>1069</v>
      </c>
      <c r="C50147" t="s">
        <v>1022</v>
      </c>
      <c r="D50147" t="s">
        <v>1017</v>
      </c>
      <c r="E50147" t="s">
        <v>1019</v>
      </c>
      <c r="F50147" s="86">
        <v>7856437.70911441</v>
      </c>
    </row>
    <row r="50148" spans="1:6">
      <c r="A50148">
        <v>2047</v>
      </c>
      <c r="B50148" t="s">
        <v>1069</v>
      </c>
      <c r="C50148" t="s">
        <v>1022</v>
      </c>
      <c r="D50148" t="s">
        <v>1017</v>
      </c>
      <c r="E50148" t="s">
        <v>1019</v>
      </c>
      <c r="F50148" s="86">
        <v>7935226.9924377399</v>
      </c>
    </row>
    <row r="50149" spans="1:6">
      <c r="A50149">
        <v>2048</v>
      </c>
      <c r="B50149" t="s">
        <v>1069</v>
      </c>
      <c r="C50149" t="s">
        <v>1022</v>
      </c>
      <c r="D50149" t="s">
        <v>1017</v>
      </c>
      <c r="E50149" t="s">
        <v>1019</v>
      </c>
      <c r="F50149" s="86">
        <v>8016196.10437054</v>
      </c>
    </row>
    <row r="50150" spans="1:6">
      <c r="A50150">
        <v>2049</v>
      </c>
      <c r="B50150" t="s">
        <v>1069</v>
      </c>
      <c r="C50150" t="s">
        <v>1022</v>
      </c>
      <c r="D50150" t="s">
        <v>1017</v>
      </c>
      <c r="E50150" t="s">
        <v>1019</v>
      </c>
      <c r="F50150" s="86">
        <v>8099076.3213818204</v>
      </c>
    </row>
    <row r="50151" spans="1:6">
      <c r="A50151">
        <v>2050</v>
      </c>
      <c r="B50151" t="s">
        <v>1069</v>
      </c>
      <c r="C50151" t="s">
        <v>1022</v>
      </c>
      <c r="D50151" t="s">
        <v>1017</v>
      </c>
      <c r="E50151" t="s">
        <v>1019</v>
      </c>
      <c r="F50151" s="86">
        <v>8183769.2357639903</v>
      </c>
    </row>
    <row r="50152" spans="1:6">
      <c r="A50152">
        <v>2017</v>
      </c>
      <c r="B50152" t="s">
        <v>1070</v>
      </c>
      <c r="C50152" t="s">
        <v>1022</v>
      </c>
      <c r="D50152" t="s">
        <v>1017</v>
      </c>
      <c r="E50152" t="s">
        <v>1019</v>
      </c>
      <c r="F50152" s="86">
        <v>6942938.7874251502</v>
      </c>
    </row>
    <row r="50153" spans="1:6">
      <c r="A50153">
        <v>2018</v>
      </c>
      <c r="B50153" t="s">
        <v>1070</v>
      </c>
      <c r="C50153" t="s">
        <v>1022</v>
      </c>
      <c r="D50153" t="s">
        <v>1017</v>
      </c>
      <c r="E50153" t="s">
        <v>1019</v>
      </c>
      <c r="F50153" s="86">
        <v>5928384.9238476204</v>
      </c>
    </row>
    <row r="50154" spans="1:6">
      <c r="A50154">
        <v>2019</v>
      </c>
      <c r="B50154" t="s">
        <v>1070</v>
      </c>
      <c r="C50154" t="s">
        <v>1022</v>
      </c>
      <c r="D50154" t="s">
        <v>1017</v>
      </c>
      <c r="E50154" t="s">
        <v>1019</v>
      </c>
      <c r="F50154" s="86">
        <v>5599207.4299780503</v>
      </c>
    </row>
    <row r="50155" spans="1:6">
      <c r="A50155">
        <v>2020</v>
      </c>
      <c r="B50155" t="s">
        <v>1070</v>
      </c>
      <c r="C50155" t="s">
        <v>1022</v>
      </c>
      <c r="D50155" t="s">
        <v>1017</v>
      </c>
      <c r="E50155" t="s">
        <v>1019</v>
      </c>
      <c r="F50155" s="86">
        <v>5470006.9966758396</v>
      </c>
    </row>
    <row r="50156" spans="1:6">
      <c r="A50156">
        <v>2021</v>
      </c>
      <c r="B50156" t="s">
        <v>1070</v>
      </c>
      <c r="C50156" t="s">
        <v>1022</v>
      </c>
      <c r="D50156" t="s">
        <v>1017</v>
      </c>
      <c r="E50156" t="s">
        <v>1019</v>
      </c>
      <c r="F50156" s="86">
        <v>5430780.6353828898</v>
      </c>
    </row>
    <row r="50157" spans="1:6">
      <c r="A50157">
        <v>2022</v>
      </c>
      <c r="B50157" t="s">
        <v>1070</v>
      </c>
      <c r="C50157" t="s">
        <v>1022</v>
      </c>
      <c r="D50157" t="s">
        <v>1017</v>
      </c>
      <c r="E50157" t="s">
        <v>1019</v>
      </c>
      <c r="F50157" s="86">
        <v>5415619.4733748697</v>
      </c>
    </row>
    <row r="50158" spans="1:6">
      <c r="A50158">
        <v>2023</v>
      </c>
      <c r="B50158" t="s">
        <v>1070</v>
      </c>
      <c r="C50158" t="s">
        <v>1022</v>
      </c>
      <c r="D50158" t="s">
        <v>1017</v>
      </c>
      <c r="E50158" t="s">
        <v>1019</v>
      </c>
      <c r="F50158" s="86">
        <v>5401549.60506998</v>
      </c>
    </row>
    <row r="50159" spans="1:6">
      <c r="A50159">
        <v>2024</v>
      </c>
      <c r="B50159" t="s">
        <v>1070</v>
      </c>
      <c r="C50159" t="s">
        <v>1022</v>
      </c>
      <c r="D50159" t="s">
        <v>1017</v>
      </c>
      <c r="E50159" t="s">
        <v>1019</v>
      </c>
      <c r="F50159" s="86">
        <v>5391394.9254708597</v>
      </c>
    </row>
    <row r="50160" spans="1:6">
      <c r="A50160">
        <v>2025</v>
      </c>
      <c r="B50160" t="s">
        <v>1070</v>
      </c>
      <c r="C50160" t="s">
        <v>1022</v>
      </c>
      <c r="D50160" t="s">
        <v>1017</v>
      </c>
      <c r="E50160" t="s">
        <v>1019</v>
      </c>
      <c r="F50160" s="86">
        <v>5398054.3450426301</v>
      </c>
    </row>
    <row r="50161" spans="1:6">
      <c r="A50161">
        <v>2026</v>
      </c>
      <c r="B50161" t="s">
        <v>1070</v>
      </c>
      <c r="C50161" t="s">
        <v>1022</v>
      </c>
      <c r="D50161" t="s">
        <v>1017</v>
      </c>
      <c r="E50161" t="s">
        <v>1019</v>
      </c>
      <c r="F50161" s="86">
        <v>5421362.1575365402</v>
      </c>
    </row>
    <row r="50162" spans="1:6">
      <c r="A50162">
        <v>2027</v>
      </c>
      <c r="B50162" t="s">
        <v>1070</v>
      </c>
      <c r="C50162" t="s">
        <v>1022</v>
      </c>
      <c r="D50162" t="s">
        <v>1017</v>
      </c>
      <c r="E50162" t="s">
        <v>1019</v>
      </c>
      <c r="F50162" s="86">
        <v>5450017.8536260696</v>
      </c>
    </row>
    <row r="50163" spans="1:6">
      <c r="A50163">
        <v>2028</v>
      </c>
      <c r="B50163" t="s">
        <v>1070</v>
      </c>
      <c r="C50163" t="s">
        <v>1022</v>
      </c>
      <c r="D50163" t="s">
        <v>1017</v>
      </c>
      <c r="E50163" t="s">
        <v>1019</v>
      </c>
      <c r="F50163" s="86">
        <v>5477783.4410590297</v>
      </c>
    </row>
    <row r="50164" spans="1:6">
      <c r="A50164">
        <v>2029</v>
      </c>
      <c r="B50164" t="s">
        <v>1070</v>
      </c>
      <c r="C50164" t="s">
        <v>1022</v>
      </c>
      <c r="D50164" t="s">
        <v>1017</v>
      </c>
      <c r="E50164" t="s">
        <v>1019</v>
      </c>
      <c r="F50164" s="86">
        <v>5506043.7218587399</v>
      </c>
    </row>
    <row r="50165" spans="1:6">
      <c r="A50165">
        <v>2030</v>
      </c>
      <c r="B50165" t="s">
        <v>1070</v>
      </c>
      <c r="C50165" t="s">
        <v>1022</v>
      </c>
      <c r="D50165" t="s">
        <v>1017</v>
      </c>
      <c r="E50165" t="s">
        <v>1019</v>
      </c>
      <c r="F50165" s="86">
        <v>5537772.2072213599</v>
      </c>
    </row>
    <row r="50166" spans="1:6">
      <c r="A50166">
        <v>2031</v>
      </c>
      <c r="B50166" t="s">
        <v>1070</v>
      </c>
      <c r="C50166" t="s">
        <v>1022</v>
      </c>
      <c r="D50166" t="s">
        <v>1017</v>
      </c>
      <c r="E50166" t="s">
        <v>1019</v>
      </c>
      <c r="F50166" s="86">
        <v>5577332.4016154399</v>
      </c>
    </row>
    <row r="50167" spans="1:6">
      <c r="A50167">
        <v>2032</v>
      </c>
      <c r="B50167" t="s">
        <v>1070</v>
      </c>
      <c r="C50167" t="s">
        <v>1022</v>
      </c>
      <c r="D50167" t="s">
        <v>1017</v>
      </c>
      <c r="E50167" t="s">
        <v>1019</v>
      </c>
      <c r="F50167" s="86">
        <v>5623992.1912533604</v>
      </c>
    </row>
    <row r="50168" spans="1:6">
      <c r="A50168">
        <v>2033</v>
      </c>
      <c r="B50168" t="s">
        <v>1070</v>
      </c>
      <c r="C50168" t="s">
        <v>1022</v>
      </c>
      <c r="D50168" t="s">
        <v>1017</v>
      </c>
      <c r="E50168" t="s">
        <v>1019</v>
      </c>
      <c r="F50168" s="86">
        <v>5675515.0478202403</v>
      </c>
    </row>
    <row r="50169" spans="1:6">
      <c r="A50169">
        <v>2034</v>
      </c>
      <c r="B50169" t="s">
        <v>1070</v>
      </c>
      <c r="C50169" t="s">
        <v>1022</v>
      </c>
      <c r="D50169" t="s">
        <v>1017</v>
      </c>
      <c r="E50169" t="s">
        <v>1019</v>
      </c>
      <c r="F50169" s="86">
        <v>5726850.5257711699</v>
      </c>
    </row>
    <row r="50170" spans="1:6">
      <c r="A50170">
        <v>2035</v>
      </c>
      <c r="B50170" t="s">
        <v>1070</v>
      </c>
      <c r="C50170" t="s">
        <v>1022</v>
      </c>
      <c r="D50170" t="s">
        <v>1017</v>
      </c>
      <c r="E50170" t="s">
        <v>1019</v>
      </c>
      <c r="F50170" s="86">
        <v>5778243.2649097396</v>
      </c>
    </row>
    <row r="50171" spans="1:6">
      <c r="A50171">
        <v>2036</v>
      </c>
      <c r="B50171" t="s">
        <v>1070</v>
      </c>
      <c r="C50171" t="s">
        <v>1022</v>
      </c>
      <c r="D50171" t="s">
        <v>1017</v>
      </c>
      <c r="E50171" t="s">
        <v>1019</v>
      </c>
      <c r="F50171" s="86">
        <v>5820733.6847644402</v>
      </c>
    </row>
    <row r="50172" spans="1:6">
      <c r="A50172">
        <v>2037</v>
      </c>
      <c r="B50172" t="s">
        <v>1070</v>
      </c>
      <c r="C50172" t="s">
        <v>1022</v>
      </c>
      <c r="D50172" t="s">
        <v>1017</v>
      </c>
      <c r="E50172" t="s">
        <v>1019</v>
      </c>
      <c r="F50172" s="86">
        <v>5859991.9585504802</v>
      </c>
    </row>
    <row r="50173" spans="1:6">
      <c r="A50173">
        <v>2038</v>
      </c>
      <c r="B50173" t="s">
        <v>1070</v>
      </c>
      <c r="C50173" t="s">
        <v>1022</v>
      </c>
      <c r="D50173" t="s">
        <v>1017</v>
      </c>
      <c r="E50173" t="s">
        <v>1019</v>
      </c>
      <c r="F50173" s="86">
        <v>5897223.3869315302</v>
      </c>
    </row>
    <row r="50174" spans="1:6">
      <c r="A50174">
        <v>2039</v>
      </c>
      <c r="B50174" t="s">
        <v>1070</v>
      </c>
      <c r="C50174" t="s">
        <v>1022</v>
      </c>
      <c r="D50174" t="s">
        <v>1017</v>
      </c>
      <c r="E50174" t="s">
        <v>1019</v>
      </c>
      <c r="F50174" s="86">
        <v>5933037.1760605397</v>
      </c>
    </row>
    <row r="50175" spans="1:6">
      <c r="A50175">
        <v>2040</v>
      </c>
      <c r="B50175" t="s">
        <v>1070</v>
      </c>
      <c r="C50175" t="s">
        <v>1022</v>
      </c>
      <c r="D50175" t="s">
        <v>1017</v>
      </c>
      <c r="E50175" t="s">
        <v>1019</v>
      </c>
      <c r="F50175" s="86">
        <v>5967759.3937127199</v>
      </c>
    </row>
    <row r="50176" spans="1:6">
      <c r="A50176">
        <v>2041</v>
      </c>
      <c r="B50176" t="s">
        <v>1070</v>
      </c>
      <c r="C50176" t="s">
        <v>1022</v>
      </c>
      <c r="D50176" t="s">
        <v>1017</v>
      </c>
      <c r="E50176" t="s">
        <v>1019</v>
      </c>
      <c r="F50176" s="86">
        <v>5988908.52621176</v>
      </c>
    </row>
    <row r="50177" spans="1:6">
      <c r="A50177">
        <v>2042</v>
      </c>
      <c r="B50177" t="s">
        <v>1070</v>
      </c>
      <c r="C50177" t="s">
        <v>1022</v>
      </c>
      <c r="D50177" t="s">
        <v>1017</v>
      </c>
      <c r="E50177" t="s">
        <v>1019</v>
      </c>
      <c r="F50177" s="86">
        <v>6011175.2215062501</v>
      </c>
    </row>
    <row r="50178" spans="1:6">
      <c r="A50178">
        <v>2043</v>
      </c>
      <c r="B50178" t="s">
        <v>1070</v>
      </c>
      <c r="C50178" t="s">
        <v>1022</v>
      </c>
      <c r="D50178" t="s">
        <v>1017</v>
      </c>
      <c r="E50178" t="s">
        <v>1019</v>
      </c>
      <c r="F50178" s="86">
        <v>6035094.92196221</v>
      </c>
    </row>
    <row r="50179" spans="1:6">
      <c r="A50179">
        <v>2044</v>
      </c>
      <c r="B50179" t="s">
        <v>1070</v>
      </c>
      <c r="C50179" t="s">
        <v>1022</v>
      </c>
      <c r="D50179" t="s">
        <v>1017</v>
      </c>
      <c r="E50179" t="s">
        <v>1019</v>
      </c>
      <c r="F50179" s="86">
        <v>6060990.5017094295</v>
      </c>
    </row>
    <row r="50180" spans="1:6">
      <c r="A50180">
        <v>2045</v>
      </c>
      <c r="B50180" t="s">
        <v>1070</v>
      </c>
      <c r="C50180" t="s">
        <v>1022</v>
      </c>
      <c r="D50180" t="s">
        <v>1017</v>
      </c>
      <c r="E50180" t="s">
        <v>1019</v>
      </c>
      <c r="F50180" s="86">
        <v>6088951.8466566503</v>
      </c>
    </row>
    <row r="50181" spans="1:6">
      <c r="A50181">
        <v>2046</v>
      </c>
      <c r="B50181" t="s">
        <v>1070</v>
      </c>
      <c r="C50181" t="s">
        <v>1022</v>
      </c>
      <c r="D50181" t="s">
        <v>1017</v>
      </c>
      <c r="E50181" t="s">
        <v>1019</v>
      </c>
      <c r="F50181" s="86">
        <v>6118586.09969131</v>
      </c>
    </row>
    <row r="50182" spans="1:6">
      <c r="A50182">
        <v>2047</v>
      </c>
      <c r="B50182" t="s">
        <v>1070</v>
      </c>
      <c r="C50182" t="s">
        <v>1022</v>
      </c>
      <c r="D50182" t="s">
        <v>1017</v>
      </c>
      <c r="E50182" t="s">
        <v>1019</v>
      </c>
      <c r="F50182" s="86">
        <v>6149748.7447028896</v>
      </c>
    </row>
    <row r="50183" spans="1:6">
      <c r="A50183">
        <v>2048</v>
      </c>
      <c r="B50183" t="s">
        <v>1070</v>
      </c>
      <c r="C50183" t="s">
        <v>1022</v>
      </c>
      <c r="D50183" t="s">
        <v>1017</v>
      </c>
      <c r="E50183" t="s">
        <v>1019</v>
      </c>
      <c r="F50183" s="86">
        <v>6181987.6215569498</v>
      </c>
    </row>
    <row r="50184" spans="1:6">
      <c r="A50184">
        <v>2049</v>
      </c>
      <c r="B50184" t="s">
        <v>1070</v>
      </c>
      <c r="C50184" t="s">
        <v>1022</v>
      </c>
      <c r="D50184" t="s">
        <v>1017</v>
      </c>
      <c r="E50184" t="s">
        <v>1019</v>
      </c>
      <c r="F50184" s="86">
        <v>6214929.5635770597</v>
      </c>
    </row>
    <row r="50185" spans="1:6">
      <c r="A50185">
        <v>2050</v>
      </c>
      <c r="B50185" t="s">
        <v>1070</v>
      </c>
      <c r="C50185" t="s">
        <v>1022</v>
      </c>
      <c r="D50185" t="s">
        <v>1017</v>
      </c>
      <c r="E50185" t="s">
        <v>1019</v>
      </c>
      <c r="F50185" s="86">
        <v>6248590.4993803697</v>
      </c>
    </row>
    <row r="50186" spans="1:6">
      <c r="A50186">
        <v>2017</v>
      </c>
      <c r="B50186" t="s">
        <v>1071</v>
      </c>
      <c r="C50186" t="s">
        <v>1022</v>
      </c>
      <c r="D50186" t="s">
        <v>1017</v>
      </c>
      <c r="E50186" t="s">
        <v>1019</v>
      </c>
      <c r="F50186" s="86">
        <v>2102090.9618102098</v>
      </c>
    </row>
    <row r="50187" spans="1:6">
      <c r="A50187">
        <v>2018</v>
      </c>
      <c r="B50187" t="s">
        <v>1071</v>
      </c>
      <c r="C50187" t="s">
        <v>1022</v>
      </c>
      <c r="D50187" t="s">
        <v>1017</v>
      </c>
      <c r="E50187" t="s">
        <v>1019</v>
      </c>
      <c r="F50187" s="86">
        <v>1798478.1454581399</v>
      </c>
    </row>
    <row r="50188" spans="1:6">
      <c r="A50188">
        <v>2019</v>
      </c>
      <c r="B50188" t="s">
        <v>1071</v>
      </c>
      <c r="C50188" t="s">
        <v>1022</v>
      </c>
      <c r="D50188" t="s">
        <v>1017</v>
      </c>
      <c r="E50188" t="s">
        <v>1019</v>
      </c>
      <c r="F50188" s="86">
        <v>1703765.3112065899</v>
      </c>
    </row>
    <row r="50189" spans="1:6">
      <c r="A50189">
        <v>2020</v>
      </c>
      <c r="B50189" t="s">
        <v>1071</v>
      </c>
      <c r="C50189" t="s">
        <v>1022</v>
      </c>
      <c r="D50189" t="s">
        <v>1017</v>
      </c>
      <c r="E50189" t="s">
        <v>1019</v>
      </c>
      <c r="F50189" s="86">
        <v>1669824.5600849499</v>
      </c>
    </row>
    <row r="50190" spans="1:6">
      <c r="A50190">
        <v>2021</v>
      </c>
      <c r="B50190" t="s">
        <v>1071</v>
      </c>
      <c r="C50190" t="s">
        <v>1022</v>
      </c>
      <c r="D50190" t="s">
        <v>1017</v>
      </c>
      <c r="E50190" t="s">
        <v>1019</v>
      </c>
      <c r="F50190" s="86">
        <v>1663260.4169481001</v>
      </c>
    </row>
    <row r="50191" spans="1:6">
      <c r="A50191">
        <v>2022</v>
      </c>
      <c r="B50191" t="s">
        <v>1071</v>
      </c>
      <c r="C50191" t="s">
        <v>1022</v>
      </c>
      <c r="D50191" t="s">
        <v>1017</v>
      </c>
      <c r="E50191" t="s">
        <v>1019</v>
      </c>
      <c r="F50191" s="86">
        <v>1664861.58787121</v>
      </c>
    </row>
    <row r="50192" spans="1:6">
      <c r="A50192">
        <v>2023</v>
      </c>
      <c r="B50192" t="s">
        <v>1071</v>
      </c>
      <c r="C50192" t="s">
        <v>1022</v>
      </c>
      <c r="D50192" t="s">
        <v>1017</v>
      </c>
      <c r="E50192" t="s">
        <v>1019</v>
      </c>
      <c r="F50192" s="86">
        <v>1667461.3178610799</v>
      </c>
    </row>
    <row r="50193" spans="1:6">
      <c r="A50193">
        <v>2024</v>
      </c>
      <c r="B50193" t="s">
        <v>1071</v>
      </c>
      <c r="C50193" t="s">
        <v>1022</v>
      </c>
      <c r="D50193" t="s">
        <v>1017</v>
      </c>
      <c r="E50193" t="s">
        <v>1019</v>
      </c>
      <c r="F50193" s="86">
        <v>1670938.9552283101</v>
      </c>
    </row>
    <row r="50194" spans="1:6">
      <c r="A50194">
        <v>2025</v>
      </c>
      <c r="B50194" t="s">
        <v>1071</v>
      </c>
      <c r="C50194" t="s">
        <v>1022</v>
      </c>
      <c r="D50194" t="s">
        <v>1017</v>
      </c>
      <c r="E50194" t="s">
        <v>1019</v>
      </c>
      <c r="F50194" s="86">
        <v>1679576.7889256999</v>
      </c>
    </row>
    <row r="50195" spans="1:6">
      <c r="A50195">
        <v>2026</v>
      </c>
      <c r="B50195" t="s">
        <v>1071</v>
      </c>
      <c r="C50195" t="s">
        <v>1022</v>
      </c>
      <c r="D50195" t="s">
        <v>1017</v>
      </c>
      <c r="E50195" t="s">
        <v>1019</v>
      </c>
      <c r="F50195" s="86">
        <v>1693102.6488457399</v>
      </c>
    </row>
    <row r="50196" spans="1:6">
      <c r="A50196">
        <v>2027</v>
      </c>
      <c r="B50196" t="s">
        <v>1071</v>
      </c>
      <c r="C50196" t="s">
        <v>1022</v>
      </c>
      <c r="D50196" t="s">
        <v>1017</v>
      </c>
      <c r="E50196" t="s">
        <v>1019</v>
      </c>
      <c r="F50196" s="86">
        <v>1708092.1969872001</v>
      </c>
    </row>
    <row r="50197" spans="1:6">
      <c r="A50197">
        <v>2028</v>
      </c>
      <c r="B50197" t="s">
        <v>1071</v>
      </c>
      <c r="C50197" t="s">
        <v>1022</v>
      </c>
      <c r="D50197" t="s">
        <v>1017</v>
      </c>
      <c r="E50197" t="s">
        <v>1019</v>
      </c>
      <c r="F50197" s="86">
        <v>1723221.2468409999</v>
      </c>
    </row>
    <row r="50198" spans="1:6">
      <c r="A50198">
        <v>2029</v>
      </c>
      <c r="B50198" t="s">
        <v>1071</v>
      </c>
      <c r="C50198" t="s">
        <v>1022</v>
      </c>
      <c r="D50198" t="s">
        <v>1017</v>
      </c>
      <c r="E50198" t="s">
        <v>1019</v>
      </c>
      <c r="F50198" s="86">
        <v>1738442.6394769701</v>
      </c>
    </row>
    <row r="50199" spans="1:6">
      <c r="A50199">
        <v>2030</v>
      </c>
      <c r="B50199" t="s">
        <v>1071</v>
      </c>
      <c r="C50199" t="s">
        <v>1022</v>
      </c>
      <c r="D50199" t="s">
        <v>1017</v>
      </c>
      <c r="E50199" t="s">
        <v>1019</v>
      </c>
      <c r="F50199" s="86">
        <v>1754677.3908011499</v>
      </c>
    </row>
    <row r="50200" spans="1:6">
      <c r="A50200">
        <v>2031</v>
      </c>
      <c r="B50200" t="s">
        <v>1071</v>
      </c>
      <c r="C50200" t="s">
        <v>1022</v>
      </c>
      <c r="D50200" t="s">
        <v>1017</v>
      </c>
      <c r="E50200" t="s">
        <v>1019</v>
      </c>
      <c r="F50200" s="86">
        <v>1773268.5556990299</v>
      </c>
    </row>
    <row r="50201" spans="1:6">
      <c r="A50201">
        <v>2032</v>
      </c>
      <c r="B50201" t="s">
        <v>1071</v>
      </c>
      <c r="C50201" t="s">
        <v>1022</v>
      </c>
      <c r="D50201" t="s">
        <v>1017</v>
      </c>
      <c r="E50201" t="s">
        <v>1019</v>
      </c>
      <c r="F50201" s="86">
        <v>1793969.8572487</v>
      </c>
    </row>
    <row r="50202" spans="1:6">
      <c r="A50202">
        <v>2033</v>
      </c>
      <c r="B50202" t="s">
        <v>1071</v>
      </c>
      <c r="C50202" t="s">
        <v>1022</v>
      </c>
      <c r="D50202" t="s">
        <v>1017</v>
      </c>
      <c r="E50202" t="s">
        <v>1019</v>
      </c>
      <c r="F50202" s="86">
        <v>1816415.3374936399</v>
      </c>
    </row>
    <row r="50203" spans="1:6">
      <c r="A50203">
        <v>2034</v>
      </c>
      <c r="B50203" t="s">
        <v>1071</v>
      </c>
      <c r="C50203" t="s">
        <v>1022</v>
      </c>
      <c r="D50203" t="s">
        <v>1017</v>
      </c>
      <c r="E50203" t="s">
        <v>1019</v>
      </c>
      <c r="F50203" s="86">
        <v>1838912.1732159399</v>
      </c>
    </row>
    <row r="50204" spans="1:6">
      <c r="A50204">
        <v>2035</v>
      </c>
      <c r="B50204" t="s">
        <v>1071</v>
      </c>
      <c r="C50204" t="s">
        <v>1022</v>
      </c>
      <c r="D50204" t="s">
        <v>1017</v>
      </c>
      <c r="E50204" t="s">
        <v>1019</v>
      </c>
      <c r="F50204" s="86">
        <v>1861755.6747065301</v>
      </c>
    </row>
    <row r="50205" spans="1:6">
      <c r="A50205">
        <v>2036</v>
      </c>
      <c r="B50205" t="s">
        <v>1071</v>
      </c>
      <c r="C50205" t="s">
        <v>1022</v>
      </c>
      <c r="D50205" t="s">
        <v>1017</v>
      </c>
      <c r="E50205" t="s">
        <v>1019</v>
      </c>
      <c r="F50205" s="86">
        <v>1880817.5156699701</v>
      </c>
    </row>
    <row r="50206" spans="1:6">
      <c r="A50206">
        <v>2037</v>
      </c>
      <c r="B50206" t="s">
        <v>1071</v>
      </c>
      <c r="C50206" t="s">
        <v>1022</v>
      </c>
      <c r="D50206" t="s">
        <v>1017</v>
      </c>
      <c r="E50206" t="s">
        <v>1019</v>
      </c>
      <c r="F50206" s="86">
        <v>1899143.0974330199</v>
      </c>
    </row>
    <row r="50207" spans="1:6">
      <c r="A50207">
        <v>2038</v>
      </c>
      <c r="B50207" t="s">
        <v>1071</v>
      </c>
      <c r="C50207" t="s">
        <v>1022</v>
      </c>
      <c r="D50207" t="s">
        <v>1017</v>
      </c>
      <c r="E50207" t="s">
        <v>1019</v>
      </c>
      <c r="F50207" s="86">
        <v>1916987.3964267401</v>
      </c>
    </row>
    <row r="50208" spans="1:6">
      <c r="A50208">
        <v>2039</v>
      </c>
      <c r="B50208" t="s">
        <v>1071</v>
      </c>
      <c r="C50208" t="s">
        <v>1022</v>
      </c>
      <c r="D50208" t="s">
        <v>1017</v>
      </c>
      <c r="E50208" t="s">
        <v>1019</v>
      </c>
      <c r="F50208" s="86">
        <v>1934471.4527989801</v>
      </c>
    </row>
    <row r="50209" spans="1:6">
      <c r="A50209">
        <v>2040</v>
      </c>
      <c r="B50209" t="s">
        <v>1071</v>
      </c>
      <c r="C50209" t="s">
        <v>1022</v>
      </c>
      <c r="D50209" t="s">
        <v>1017</v>
      </c>
      <c r="E50209" t="s">
        <v>1019</v>
      </c>
      <c r="F50209" s="86">
        <v>1951681.5051887101</v>
      </c>
    </row>
    <row r="50210" spans="1:6">
      <c r="A50210">
        <v>2041</v>
      </c>
      <c r="B50210" t="s">
        <v>1071</v>
      </c>
      <c r="C50210" t="s">
        <v>1022</v>
      </c>
      <c r="D50210" t="s">
        <v>1017</v>
      </c>
      <c r="E50210" t="s">
        <v>1019</v>
      </c>
      <c r="F50210" s="86">
        <v>1967744.1863062901</v>
      </c>
    </row>
    <row r="50211" spans="1:6">
      <c r="A50211">
        <v>2042</v>
      </c>
      <c r="B50211" t="s">
        <v>1071</v>
      </c>
      <c r="C50211" t="s">
        <v>1022</v>
      </c>
      <c r="D50211" t="s">
        <v>1017</v>
      </c>
      <c r="E50211" t="s">
        <v>1019</v>
      </c>
      <c r="F50211" s="86">
        <v>1984366.79011164</v>
      </c>
    </row>
    <row r="50212" spans="1:6">
      <c r="A50212">
        <v>2043</v>
      </c>
      <c r="B50212" t="s">
        <v>1071</v>
      </c>
      <c r="C50212" t="s">
        <v>1022</v>
      </c>
      <c r="D50212" t="s">
        <v>1017</v>
      </c>
      <c r="E50212" t="s">
        <v>1019</v>
      </c>
      <c r="F50212" s="86">
        <v>2001736.18104704</v>
      </c>
    </row>
    <row r="50213" spans="1:6">
      <c r="A50213">
        <v>2044</v>
      </c>
      <c r="B50213" t="s">
        <v>1071</v>
      </c>
      <c r="C50213" t="s">
        <v>1022</v>
      </c>
      <c r="D50213" t="s">
        <v>1017</v>
      </c>
      <c r="E50213" t="s">
        <v>1019</v>
      </c>
      <c r="F50213" s="86">
        <v>2019999.7525790399</v>
      </c>
    </row>
    <row r="50214" spans="1:6">
      <c r="A50214">
        <v>2045</v>
      </c>
      <c r="B50214" t="s">
        <v>1071</v>
      </c>
      <c r="C50214" t="s">
        <v>1022</v>
      </c>
      <c r="D50214" t="s">
        <v>1017</v>
      </c>
      <c r="E50214" t="s">
        <v>1019</v>
      </c>
      <c r="F50214" s="86">
        <v>2039141.0385831301</v>
      </c>
    </row>
    <row r="50215" spans="1:6">
      <c r="A50215">
        <v>2046</v>
      </c>
      <c r="B50215" t="s">
        <v>1071</v>
      </c>
      <c r="C50215" t="s">
        <v>1022</v>
      </c>
      <c r="D50215" t="s">
        <v>1017</v>
      </c>
      <c r="E50215" t="s">
        <v>1019</v>
      </c>
      <c r="F50215" s="86">
        <v>2059094.08019271</v>
      </c>
    </row>
    <row r="50216" spans="1:6">
      <c r="A50216">
        <v>2047</v>
      </c>
      <c r="B50216" t="s">
        <v>1071</v>
      </c>
      <c r="C50216" t="s">
        <v>1022</v>
      </c>
      <c r="D50216" t="s">
        <v>1017</v>
      </c>
      <c r="E50216" t="s">
        <v>1019</v>
      </c>
      <c r="F50216" s="86">
        <v>2079743.9666782201</v>
      </c>
    </row>
    <row r="50217" spans="1:6">
      <c r="A50217">
        <v>2048</v>
      </c>
      <c r="B50217" t="s">
        <v>1071</v>
      </c>
      <c r="C50217" t="s">
        <v>1022</v>
      </c>
      <c r="D50217" t="s">
        <v>1017</v>
      </c>
      <c r="E50217" t="s">
        <v>1019</v>
      </c>
      <c r="F50217" s="86">
        <v>2100965.1645330498</v>
      </c>
    </row>
    <row r="50218" spans="1:6">
      <c r="A50218">
        <v>2049</v>
      </c>
      <c r="B50218" t="s">
        <v>1071</v>
      </c>
      <c r="C50218" t="s">
        <v>1022</v>
      </c>
      <c r="D50218" t="s">
        <v>1017</v>
      </c>
      <c r="E50218" t="s">
        <v>1019</v>
      </c>
      <c r="F50218" s="86">
        <v>2122687.2439959901</v>
      </c>
    </row>
    <row r="50219" spans="1:6">
      <c r="A50219">
        <v>2050</v>
      </c>
      <c r="B50219" t="s">
        <v>1071</v>
      </c>
      <c r="C50219" t="s">
        <v>1022</v>
      </c>
      <c r="D50219" t="s">
        <v>1017</v>
      </c>
      <c r="E50219" t="s">
        <v>1019</v>
      </c>
      <c r="F50219" s="86">
        <v>2144884.4133869298</v>
      </c>
    </row>
    <row r="50220" spans="1:6">
      <c r="A50220">
        <v>2017</v>
      </c>
      <c r="B50220" t="s">
        <v>1072</v>
      </c>
      <c r="C50220" t="s">
        <v>1022</v>
      </c>
      <c r="D50220" t="s">
        <v>1017</v>
      </c>
      <c r="E50220" t="s">
        <v>1019</v>
      </c>
      <c r="F50220" s="86">
        <v>6584466.4324695999</v>
      </c>
    </row>
    <row r="50221" spans="1:6">
      <c r="A50221">
        <v>2018</v>
      </c>
      <c r="B50221" t="s">
        <v>1072</v>
      </c>
      <c r="C50221" t="s">
        <v>1022</v>
      </c>
      <c r="D50221" t="s">
        <v>1017</v>
      </c>
      <c r="E50221" t="s">
        <v>1019</v>
      </c>
      <c r="F50221" s="86">
        <v>5571343.7749372199</v>
      </c>
    </row>
    <row r="50222" spans="1:6">
      <c r="A50222">
        <v>2019</v>
      </c>
      <c r="B50222" t="s">
        <v>1072</v>
      </c>
      <c r="C50222" t="s">
        <v>1022</v>
      </c>
      <c r="D50222" t="s">
        <v>1017</v>
      </c>
      <c r="E50222" t="s">
        <v>1019</v>
      </c>
      <c r="F50222" s="86">
        <v>5221786.3533778898</v>
      </c>
    </row>
    <row r="50223" spans="1:6">
      <c r="A50223">
        <v>2020</v>
      </c>
      <c r="B50223" t="s">
        <v>1072</v>
      </c>
      <c r="C50223" t="s">
        <v>1022</v>
      </c>
      <c r="D50223" t="s">
        <v>1017</v>
      </c>
      <c r="E50223" t="s">
        <v>1019</v>
      </c>
      <c r="F50223" s="86">
        <v>5068326.6492755702</v>
      </c>
    </row>
    <row r="50224" spans="1:6">
      <c r="A50224">
        <v>2021</v>
      </c>
      <c r="B50224" t="s">
        <v>1072</v>
      </c>
      <c r="C50224" t="s">
        <v>1022</v>
      </c>
      <c r="D50224" t="s">
        <v>1017</v>
      </c>
      <c r="E50224" t="s">
        <v>1019</v>
      </c>
      <c r="F50224" s="86">
        <v>4998598.9442477496</v>
      </c>
    </row>
    <row r="50225" spans="1:6">
      <c r="A50225">
        <v>2022</v>
      </c>
      <c r="B50225" t="s">
        <v>1072</v>
      </c>
      <c r="C50225" t="s">
        <v>1022</v>
      </c>
      <c r="D50225" t="s">
        <v>1017</v>
      </c>
      <c r="E50225" t="s">
        <v>1019</v>
      </c>
      <c r="F50225" s="86">
        <v>4950064.4366603298</v>
      </c>
    </row>
    <row r="50226" spans="1:6">
      <c r="A50226">
        <v>2023</v>
      </c>
      <c r="B50226" t="s">
        <v>1072</v>
      </c>
      <c r="C50226" t="s">
        <v>1022</v>
      </c>
      <c r="D50226" t="s">
        <v>1017</v>
      </c>
      <c r="E50226" t="s">
        <v>1019</v>
      </c>
      <c r="F50226" s="86">
        <v>4902742.9636621298</v>
      </c>
    </row>
    <row r="50227" spans="1:6">
      <c r="A50227">
        <v>2024</v>
      </c>
      <c r="B50227" t="s">
        <v>1072</v>
      </c>
      <c r="C50227" t="s">
        <v>1022</v>
      </c>
      <c r="D50227" t="s">
        <v>1017</v>
      </c>
      <c r="E50227" t="s">
        <v>1019</v>
      </c>
      <c r="F50227" s="86">
        <v>4859025.7986633498</v>
      </c>
    </row>
    <row r="50228" spans="1:6">
      <c r="A50228">
        <v>2025</v>
      </c>
      <c r="B50228" t="s">
        <v>1072</v>
      </c>
      <c r="C50228" t="s">
        <v>1022</v>
      </c>
      <c r="D50228" t="s">
        <v>1017</v>
      </c>
      <c r="E50228" t="s">
        <v>1019</v>
      </c>
      <c r="F50228" s="86">
        <v>4831354.15260687</v>
      </c>
    </row>
    <row r="50229" spans="1:6">
      <c r="A50229">
        <v>2026</v>
      </c>
      <c r="B50229" t="s">
        <v>1072</v>
      </c>
      <c r="C50229" t="s">
        <v>1022</v>
      </c>
      <c r="D50229" t="s">
        <v>1017</v>
      </c>
      <c r="E50229" t="s">
        <v>1019</v>
      </c>
      <c r="F50229" s="86">
        <v>4818557.1682766899</v>
      </c>
    </row>
    <row r="50230" spans="1:6">
      <c r="A50230">
        <v>2027</v>
      </c>
      <c r="B50230" t="s">
        <v>1072</v>
      </c>
      <c r="C50230" t="s">
        <v>1022</v>
      </c>
      <c r="D50230" t="s">
        <v>1017</v>
      </c>
      <c r="E50230" t="s">
        <v>1019</v>
      </c>
      <c r="F50230" s="86">
        <v>4812257.56730418</v>
      </c>
    </row>
    <row r="50231" spans="1:6">
      <c r="A50231">
        <v>2028</v>
      </c>
      <c r="B50231" t="s">
        <v>1072</v>
      </c>
      <c r="C50231" t="s">
        <v>1022</v>
      </c>
      <c r="D50231" t="s">
        <v>1017</v>
      </c>
      <c r="E50231" t="s">
        <v>1019</v>
      </c>
      <c r="F50231" s="86">
        <v>4805559.2818644</v>
      </c>
    </row>
    <row r="50232" spans="1:6">
      <c r="A50232">
        <v>2029</v>
      </c>
      <c r="B50232" t="s">
        <v>1072</v>
      </c>
      <c r="C50232" t="s">
        <v>1022</v>
      </c>
      <c r="D50232" t="s">
        <v>1017</v>
      </c>
      <c r="E50232" t="s">
        <v>1019</v>
      </c>
      <c r="F50232" s="86">
        <v>4799598.6246053502</v>
      </c>
    </row>
    <row r="50233" spans="1:6">
      <c r="A50233">
        <v>2030</v>
      </c>
      <c r="B50233" t="s">
        <v>1072</v>
      </c>
      <c r="C50233" t="s">
        <v>1022</v>
      </c>
      <c r="D50233" t="s">
        <v>1017</v>
      </c>
      <c r="E50233" t="s">
        <v>1019</v>
      </c>
      <c r="F50233" s="86">
        <v>4795964.0240047099</v>
      </c>
    </row>
    <row r="50234" spans="1:6">
      <c r="A50234">
        <v>2031</v>
      </c>
      <c r="B50234" t="s">
        <v>1072</v>
      </c>
      <c r="C50234" t="s">
        <v>1022</v>
      </c>
      <c r="D50234" t="s">
        <v>1017</v>
      </c>
      <c r="E50234" t="s">
        <v>1019</v>
      </c>
      <c r="F50234" s="86">
        <v>4799643.2071294198</v>
      </c>
    </row>
    <row r="50235" spans="1:6">
      <c r="A50235">
        <v>2032</v>
      </c>
      <c r="B50235" t="s">
        <v>1072</v>
      </c>
      <c r="C50235" t="s">
        <v>1022</v>
      </c>
      <c r="D50235" t="s">
        <v>1017</v>
      </c>
      <c r="E50235" t="s">
        <v>1019</v>
      </c>
      <c r="F50235" s="86">
        <v>4810109.7485079998</v>
      </c>
    </row>
    <row r="50236" spans="1:6">
      <c r="A50236">
        <v>2033</v>
      </c>
      <c r="B50236" t="s">
        <v>1072</v>
      </c>
      <c r="C50236" t="s">
        <v>1022</v>
      </c>
      <c r="D50236" t="s">
        <v>1017</v>
      </c>
      <c r="E50236" t="s">
        <v>1019</v>
      </c>
      <c r="F50236" s="86">
        <v>4824022.3077072296</v>
      </c>
    </row>
    <row r="50237" spans="1:6">
      <c r="A50237">
        <v>2034</v>
      </c>
      <c r="B50237" t="s">
        <v>1072</v>
      </c>
      <c r="C50237" t="s">
        <v>1022</v>
      </c>
      <c r="D50237" t="s">
        <v>1017</v>
      </c>
      <c r="E50237" t="s">
        <v>1019</v>
      </c>
      <c r="F50237" s="86">
        <v>4837476.7049735999</v>
      </c>
    </row>
    <row r="50238" spans="1:6">
      <c r="A50238">
        <v>2035</v>
      </c>
      <c r="B50238" t="s">
        <v>1072</v>
      </c>
      <c r="C50238" t="s">
        <v>1022</v>
      </c>
      <c r="D50238" t="s">
        <v>1017</v>
      </c>
      <c r="E50238" t="s">
        <v>1019</v>
      </c>
      <c r="F50238" s="86">
        <v>4849935.5348811699</v>
      </c>
    </row>
    <row r="50239" spans="1:6">
      <c r="A50239">
        <v>2036</v>
      </c>
      <c r="B50239" t="s">
        <v>1072</v>
      </c>
      <c r="C50239" t="s">
        <v>1022</v>
      </c>
      <c r="D50239" t="s">
        <v>1017</v>
      </c>
      <c r="E50239" t="s">
        <v>1019</v>
      </c>
      <c r="F50239" s="86">
        <v>4852818.9787230399</v>
      </c>
    </row>
    <row r="50240" spans="1:6">
      <c r="A50240">
        <v>2037</v>
      </c>
      <c r="B50240" t="s">
        <v>1072</v>
      </c>
      <c r="C50240" t="s">
        <v>1022</v>
      </c>
      <c r="D50240" t="s">
        <v>1017</v>
      </c>
      <c r="E50240" t="s">
        <v>1019</v>
      </c>
      <c r="F50240" s="86">
        <v>4852928.6401176797</v>
      </c>
    </row>
    <row r="50241" spans="1:6">
      <c r="A50241">
        <v>2038</v>
      </c>
      <c r="B50241" t="s">
        <v>1072</v>
      </c>
      <c r="C50241" t="s">
        <v>1022</v>
      </c>
      <c r="D50241" t="s">
        <v>1017</v>
      </c>
      <c r="E50241" t="s">
        <v>1019</v>
      </c>
      <c r="F50241" s="86">
        <v>4851431.2619720502</v>
      </c>
    </row>
    <row r="50242" spans="1:6">
      <c r="A50242">
        <v>2039</v>
      </c>
      <c r="B50242" t="s">
        <v>1072</v>
      </c>
      <c r="C50242" t="s">
        <v>1022</v>
      </c>
      <c r="D50242" t="s">
        <v>1017</v>
      </c>
      <c r="E50242" t="s">
        <v>1019</v>
      </c>
      <c r="F50242" s="86">
        <v>4848950.4377170997</v>
      </c>
    </row>
    <row r="50243" spans="1:6">
      <c r="A50243">
        <v>2040</v>
      </c>
      <c r="B50243" t="s">
        <v>1072</v>
      </c>
      <c r="C50243" t="s">
        <v>1022</v>
      </c>
      <c r="D50243" t="s">
        <v>1017</v>
      </c>
      <c r="E50243" t="s">
        <v>1019</v>
      </c>
      <c r="F50243" s="86">
        <v>4845751.1618320998</v>
      </c>
    </row>
    <row r="50244" spans="1:6">
      <c r="A50244">
        <v>2041</v>
      </c>
      <c r="B50244" t="s">
        <v>1072</v>
      </c>
      <c r="C50244" t="s">
        <v>1022</v>
      </c>
      <c r="D50244" t="s">
        <v>1017</v>
      </c>
      <c r="E50244" t="s">
        <v>1019</v>
      </c>
      <c r="F50244" s="86">
        <v>4802307.1954395697</v>
      </c>
    </row>
    <row r="50245" spans="1:6">
      <c r="A50245">
        <v>2042</v>
      </c>
      <c r="B50245" t="s">
        <v>1072</v>
      </c>
      <c r="C50245" t="s">
        <v>1022</v>
      </c>
      <c r="D50245" t="s">
        <v>1017</v>
      </c>
      <c r="E50245" t="s">
        <v>1019</v>
      </c>
      <c r="F50245" s="86">
        <v>4760102.1004062602</v>
      </c>
    </row>
    <row r="50246" spans="1:6">
      <c r="A50246">
        <v>2043</v>
      </c>
      <c r="B50246" t="s">
        <v>1072</v>
      </c>
      <c r="C50246" t="s">
        <v>1022</v>
      </c>
      <c r="D50246" t="s">
        <v>1017</v>
      </c>
      <c r="E50246" t="s">
        <v>1019</v>
      </c>
      <c r="F50246" s="86">
        <v>4719571.2052566102</v>
      </c>
    </row>
    <row r="50247" spans="1:6">
      <c r="A50247">
        <v>2044</v>
      </c>
      <c r="B50247" t="s">
        <v>1072</v>
      </c>
      <c r="C50247" t="s">
        <v>1022</v>
      </c>
      <c r="D50247" t="s">
        <v>1017</v>
      </c>
      <c r="E50247" t="s">
        <v>1019</v>
      </c>
      <c r="F50247" s="86">
        <v>4681012.3944859104</v>
      </c>
    </row>
    <row r="50248" spans="1:6">
      <c r="A50248">
        <v>2045</v>
      </c>
      <c r="B50248" t="s">
        <v>1072</v>
      </c>
      <c r="C50248" t="s">
        <v>1022</v>
      </c>
      <c r="D50248" t="s">
        <v>1017</v>
      </c>
      <c r="E50248" t="s">
        <v>1019</v>
      </c>
      <c r="F50248" s="86">
        <v>4644339.8895645803</v>
      </c>
    </row>
    <row r="50249" spans="1:6">
      <c r="A50249">
        <v>2046</v>
      </c>
      <c r="B50249" t="s">
        <v>1072</v>
      </c>
      <c r="C50249" t="s">
        <v>1022</v>
      </c>
      <c r="D50249" t="s">
        <v>1017</v>
      </c>
      <c r="E50249" t="s">
        <v>1019</v>
      </c>
      <c r="F50249" s="86">
        <v>4609325.6105282102</v>
      </c>
    </row>
    <row r="50250" spans="1:6">
      <c r="A50250">
        <v>2047</v>
      </c>
      <c r="B50250" t="s">
        <v>1072</v>
      </c>
      <c r="C50250" t="s">
        <v>1022</v>
      </c>
      <c r="D50250" t="s">
        <v>1017</v>
      </c>
      <c r="E50250" t="s">
        <v>1019</v>
      </c>
      <c r="F50250" s="86">
        <v>4575634.0853399402</v>
      </c>
    </row>
    <row r="50251" spans="1:6">
      <c r="A50251">
        <v>2048</v>
      </c>
      <c r="B50251" t="s">
        <v>1072</v>
      </c>
      <c r="C50251" t="s">
        <v>1022</v>
      </c>
      <c r="D50251" t="s">
        <v>1017</v>
      </c>
      <c r="E50251" t="s">
        <v>1019</v>
      </c>
      <c r="F50251" s="86">
        <v>4542938.5530693997</v>
      </c>
    </row>
    <row r="50252" spans="1:6">
      <c r="A50252">
        <v>2049</v>
      </c>
      <c r="B50252" t="s">
        <v>1072</v>
      </c>
      <c r="C50252" t="s">
        <v>1022</v>
      </c>
      <c r="D50252" t="s">
        <v>1017</v>
      </c>
      <c r="E50252" t="s">
        <v>1019</v>
      </c>
      <c r="F50252" s="86">
        <v>4511028.5526738102</v>
      </c>
    </row>
    <row r="50253" spans="1:6">
      <c r="A50253">
        <v>2050</v>
      </c>
      <c r="B50253" t="s">
        <v>1072</v>
      </c>
      <c r="C50253" t="s">
        <v>1022</v>
      </c>
      <c r="D50253" t="s">
        <v>1017</v>
      </c>
      <c r="E50253" t="s">
        <v>1019</v>
      </c>
      <c r="F50253" s="86">
        <v>4479788.6620438499</v>
      </c>
    </row>
    <row r="50254" spans="1:6">
      <c r="A50254">
        <v>2017</v>
      </c>
      <c r="B50254" t="s">
        <v>1073</v>
      </c>
      <c r="C50254" t="s">
        <v>1022</v>
      </c>
      <c r="D50254" t="s">
        <v>1017</v>
      </c>
      <c r="E50254" t="s">
        <v>1019</v>
      </c>
      <c r="F50254" s="86">
        <v>688675.90780702501</v>
      </c>
    </row>
    <row r="50255" spans="1:6">
      <c r="A50255">
        <v>2018</v>
      </c>
      <c r="B50255" t="s">
        <v>1073</v>
      </c>
      <c r="C50255" t="s">
        <v>1022</v>
      </c>
      <c r="D50255" t="s">
        <v>1017</v>
      </c>
      <c r="E50255" t="s">
        <v>1019</v>
      </c>
      <c r="F50255" s="86">
        <v>590998.22172677598</v>
      </c>
    </row>
    <row r="50256" spans="1:6">
      <c r="A50256">
        <v>2019</v>
      </c>
      <c r="B50256" t="s">
        <v>1073</v>
      </c>
      <c r="C50256" t="s">
        <v>1022</v>
      </c>
      <c r="D50256" t="s">
        <v>1017</v>
      </c>
      <c r="E50256" t="s">
        <v>1019</v>
      </c>
      <c r="F50256" s="86">
        <v>561860.34753652697</v>
      </c>
    </row>
    <row r="50257" spans="1:6">
      <c r="A50257">
        <v>2020</v>
      </c>
      <c r="B50257" t="s">
        <v>1073</v>
      </c>
      <c r="C50257" t="s">
        <v>1022</v>
      </c>
      <c r="D50257" t="s">
        <v>1017</v>
      </c>
      <c r="E50257" t="s">
        <v>1019</v>
      </c>
      <c r="F50257" s="86">
        <v>552909.27624996996</v>
      </c>
    </row>
    <row r="50258" spans="1:6">
      <c r="A50258">
        <v>2021</v>
      </c>
      <c r="B50258" t="s">
        <v>1073</v>
      </c>
      <c r="C50258" t="s">
        <v>1022</v>
      </c>
      <c r="D50258" t="s">
        <v>1017</v>
      </c>
      <c r="E50258" t="s">
        <v>1019</v>
      </c>
      <c r="F50258" s="86">
        <v>553019.42665573198</v>
      </c>
    </row>
    <row r="50259" spans="1:6">
      <c r="A50259">
        <v>2022</v>
      </c>
      <c r="B50259" t="s">
        <v>1073</v>
      </c>
      <c r="C50259" t="s">
        <v>1022</v>
      </c>
      <c r="D50259" t="s">
        <v>1017</v>
      </c>
      <c r="E50259" t="s">
        <v>1019</v>
      </c>
      <c r="F50259" s="86">
        <v>555863.99065561395</v>
      </c>
    </row>
    <row r="50260" spans="1:6">
      <c r="A50260">
        <v>2023</v>
      </c>
      <c r="B50260" t="s">
        <v>1073</v>
      </c>
      <c r="C50260" t="s">
        <v>1022</v>
      </c>
      <c r="D50260" t="s">
        <v>1017</v>
      </c>
      <c r="E50260" t="s">
        <v>1019</v>
      </c>
      <c r="F50260" s="86">
        <v>559126.24074136105</v>
      </c>
    </row>
    <row r="50261" spans="1:6">
      <c r="A50261">
        <v>2024</v>
      </c>
      <c r="B50261" t="s">
        <v>1073</v>
      </c>
      <c r="C50261" t="s">
        <v>1022</v>
      </c>
      <c r="D50261" t="s">
        <v>1017</v>
      </c>
      <c r="E50261" t="s">
        <v>1019</v>
      </c>
      <c r="F50261" s="86">
        <v>562735.67379181902</v>
      </c>
    </row>
    <row r="50262" spans="1:6">
      <c r="A50262">
        <v>2025</v>
      </c>
      <c r="B50262" t="s">
        <v>1073</v>
      </c>
      <c r="C50262" t="s">
        <v>1022</v>
      </c>
      <c r="D50262" t="s">
        <v>1017</v>
      </c>
      <c r="E50262" t="s">
        <v>1019</v>
      </c>
      <c r="F50262" s="86">
        <v>568198.57835273806</v>
      </c>
    </row>
    <row r="50263" spans="1:6">
      <c r="A50263">
        <v>2026</v>
      </c>
      <c r="B50263" t="s">
        <v>1073</v>
      </c>
      <c r="C50263" t="s">
        <v>1022</v>
      </c>
      <c r="D50263" t="s">
        <v>1017</v>
      </c>
      <c r="E50263" t="s">
        <v>1019</v>
      </c>
      <c r="F50263" s="86">
        <v>575102.24946312502</v>
      </c>
    </row>
    <row r="50264" spans="1:6">
      <c r="A50264">
        <v>2027</v>
      </c>
      <c r="B50264" t="s">
        <v>1073</v>
      </c>
      <c r="C50264" t="s">
        <v>1022</v>
      </c>
      <c r="D50264" t="s">
        <v>1017</v>
      </c>
      <c r="E50264" t="s">
        <v>1019</v>
      </c>
      <c r="F50264" s="86">
        <v>582924.60213849496</v>
      </c>
    </row>
    <row r="50265" spans="1:6">
      <c r="A50265">
        <v>2028</v>
      </c>
      <c r="B50265" t="s">
        <v>1073</v>
      </c>
      <c r="C50265" t="s">
        <v>1022</v>
      </c>
      <c r="D50265" t="s">
        <v>1017</v>
      </c>
      <c r="E50265" t="s">
        <v>1019</v>
      </c>
      <c r="F50265" s="86">
        <v>590520.74782368005</v>
      </c>
    </row>
    <row r="50266" spans="1:6">
      <c r="A50266">
        <v>2029</v>
      </c>
      <c r="B50266" t="s">
        <v>1073</v>
      </c>
      <c r="C50266" t="s">
        <v>1022</v>
      </c>
      <c r="D50266" t="s">
        <v>1017</v>
      </c>
      <c r="E50266" t="s">
        <v>1019</v>
      </c>
      <c r="F50266" s="86">
        <v>598328.45972117898</v>
      </c>
    </row>
    <row r="50267" spans="1:6">
      <c r="A50267">
        <v>2030</v>
      </c>
      <c r="B50267" t="s">
        <v>1073</v>
      </c>
      <c r="C50267" t="s">
        <v>1022</v>
      </c>
      <c r="D50267" t="s">
        <v>1017</v>
      </c>
      <c r="E50267" t="s">
        <v>1019</v>
      </c>
      <c r="F50267" s="86">
        <v>606442.01794152497</v>
      </c>
    </row>
    <row r="50268" spans="1:6">
      <c r="A50268">
        <v>2031</v>
      </c>
      <c r="B50268" t="s">
        <v>1073</v>
      </c>
      <c r="C50268" t="s">
        <v>1022</v>
      </c>
      <c r="D50268" t="s">
        <v>1017</v>
      </c>
      <c r="E50268" t="s">
        <v>1019</v>
      </c>
      <c r="F50268" s="86">
        <v>615537.15743370599</v>
      </c>
    </row>
    <row r="50269" spans="1:6">
      <c r="A50269">
        <v>2032</v>
      </c>
      <c r="B50269" t="s">
        <v>1073</v>
      </c>
      <c r="C50269" t="s">
        <v>1022</v>
      </c>
      <c r="D50269" t="s">
        <v>1017</v>
      </c>
      <c r="E50269" t="s">
        <v>1019</v>
      </c>
      <c r="F50269" s="86">
        <v>625336.84086034005</v>
      </c>
    </row>
    <row r="50270" spans="1:6">
      <c r="A50270">
        <v>2033</v>
      </c>
      <c r="B50270" t="s">
        <v>1073</v>
      </c>
      <c r="C50270" t="s">
        <v>1022</v>
      </c>
      <c r="D50270" t="s">
        <v>1017</v>
      </c>
      <c r="E50270" t="s">
        <v>1019</v>
      </c>
      <c r="F50270" s="86">
        <v>635837.26641468599</v>
      </c>
    </row>
    <row r="50271" spans="1:6">
      <c r="A50271">
        <v>2034</v>
      </c>
      <c r="B50271" t="s">
        <v>1073</v>
      </c>
      <c r="C50271" t="s">
        <v>1022</v>
      </c>
      <c r="D50271" t="s">
        <v>1017</v>
      </c>
      <c r="E50271" t="s">
        <v>1019</v>
      </c>
      <c r="F50271" s="86">
        <v>646422.648391083</v>
      </c>
    </row>
    <row r="50272" spans="1:6">
      <c r="A50272">
        <v>2035</v>
      </c>
      <c r="B50272" t="s">
        <v>1073</v>
      </c>
      <c r="C50272" t="s">
        <v>1022</v>
      </c>
      <c r="D50272" t="s">
        <v>1017</v>
      </c>
      <c r="E50272" t="s">
        <v>1019</v>
      </c>
      <c r="F50272" s="86">
        <v>656953.23974665406</v>
      </c>
    </row>
    <row r="50273" spans="1:6">
      <c r="A50273">
        <v>2036</v>
      </c>
      <c r="B50273" t="s">
        <v>1073</v>
      </c>
      <c r="C50273" t="s">
        <v>1022</v>
      </c>
      <c r="D50273" t="s">
        <v>1017</v>
      </c>
      <c r="E50273" t="s">
        <v>1019</v>
      </c>
      <c r="F50273" s="86">
        <v>665171.84571144101</v>
      </c>
    </row>
    <row r="50274" spans="1:6">
      <c r="A50274">
        <v>2037</v>
      </c>
      <c r="B50274" t="s">
        <v>1073</v>
      </c>
      <c r="C50274" t="s">
        <v>1022</v>
      </c>
      <c r="D50274" t="s">
        <v>1017</v>
      </c>
      <c r="E50274" t="s">
        <v>1019</v>
      </c>
      <c r="F50274" s="86">
        <v>673281.56080790097</v>
      </c>
    </row>
    <row r="50275" spans="1:6">
      <c r="A50275">
        <v>2038</v>
      </c>
      <c r="B50275" t="s">
        <v>1073</v>
      </c>
      <c r="C50275" t="s">
        <v>1022</v>
      </c>
      <c r="D50275" t="s">
        <v>1017</v>
      </c>
      <c r="E50275" t="s">
        <v>1019</v>
      </c>
      <c r="F50275" s="86">
        <v>681337.330803102</v>
      </c>
    </row>
    <row r="50276" spans="1:6">
      <c r="A50276">
        <v>2039</v>
      </c>
      <c r="B50276" t="s">
        <v>1073</v>
      </c>
      <c r="C50276" t="s">
        <v>1022</v>
      </c>
      <c r="D50276" t="s">
        <v>1017</v>
      </c>
      <c r="E50276" t="s">
        <v>1019</v>
      </c>
      <c r="F50276" s="86">
        <v>689362.86509949702</v>
      </c>
    </row>
    <row r="50277" spans="1:6">
      <c r="A50277">
        <v>2040</v>
      </c>
      <c r="B50277" t="s">
        <v>1073</v>
      </c>
      <c r="C50277" t="s">
        <v>1022</v>
      </c>
      <c r="D50277" t="s">
        <v>1017</v>
      </c>
      <c r="E50277" t="s">
        <v>1019</v>
      </c>
      <c r="F50277" s="86">
        <v>697373.52046295803</v>
      </c>
    </row>
    <row r="50278" spans="1:6">
      <c r="A50278">
        <v>2041</v>
      </c>
      <c r="B50278" t="s">
        <v>1073</v>
      </c>
      <c r="C50278" t="s">
        <v>1022</v>
      </c>
      <c r="D50278" t="s">
        <v>1017</v>
      </c>
      <c r="E50278" t="s">
        <v>1019</v>
      </c>
      <c r="F50278" s="86">
        <v>705033.67064744595</v>
      </c>
    </row>
    <row r="50279" spans="1:6">
      <c r="A50279">
        <v>2042</v>
      </c>
      <c r="B50279" t="s">
        <v>1073</v>
      </c>
      <c r="C50279" t="s">
        <v>1022</v>
      </c>
      <c r="D50279" t="s">
        <v>1017</v>
      </c>
      <c r="E50279" t="s">
        <v>1019</v>
      </c>
      <c r="F50279" s="86">
        <v>712962.31760579394</v>
      </c>
    </row>
    <row r="50280" spans="1:6">
      <c r="A50280">
        <v>2043</v>
      </c>
      <c r="B50280" t="s">
        <v>1073</v>
      </c>
      <c r="C50280" t="s">
        <v>1022</v>
      </c>
      <c r="D50280" t="s">
        <v>1017</v>
      </c>
      <c r="E50280" t="s">
        <v>1019</v>
      </c>
      <c r="F50280" s="86">
        <v>721219.58430118999</v>
      </c>
    </row>
    <row r="50281" spans="1:6">
      <c r="A50281">
        <v>2044</v>
      </c>
      <c r="B50281" t="s">
        <v>1073</v>
      </c>
      <c r="C50281" t="s">
        <v>1022</v>
      </c>
      <c r="D50281" t="s">
        <v>1017</v>
      </c>
      <c r="E50281" t="s">
        <v>1019</v>
      </c>
      <c r="F50281" s="86">
        <v>729853.67964262899</v>
      </c>
    </row>
    <row r="50282" spans="1:6">
      <c r="A50282">
        <v>2045</v>
      </c>
      <c r="B50282" t="s">
        <v>1073</v>
      </c>
      <c r="C50282" t="s">
        <v>1022</v>
      </c>
      <c r="D50282" t="s">
        <v>1017</v>
      </c>
      <c r="E50282" t="s">
        <v>1019</v>
      </c>
      <c r="F50282" s="86">
        <v>738856.386346663</v>
      </c>
    </row>
    <row r="50283" spans="1:6">
      <c r="A50283">
        <v>2046</v>
      </c>
      <c r="B50283" t="s">
        <v>1073</v>
      </c>
      <c r="C50283" t="s">
        <v>1022</v>
      </c>
      <c r="D50283" t="s">
        <v>1017</v>
      </c>
      <c r="E50283" t="s">
        <v>1019</v>
      </c>
      <c r="F50283" s="86">
        <v>748201.51318103599</v>
      </c>
    </row>
    <row r="50284" spans="1:6">
      <c r="A50284">
        <v>2047</v>
      </c>
      <c r="B50284" t="s">
        <v>1073</v>
      </c>
      <c r="C50284" t="s">
        <v>1022</v>
      </c>
      <c r="D50284" t="s">
        <v>1017</v>
      </c>
      <c r="E50284" t="s">
        <v>1019</v>
      </c>
      <c r="F50284" s="86">
        <v>757845.86649529904</v>
      </c>
    </row>
    <row r="50285" spans="1:6">
      <c r="A50285">
        <v>2048</v>
      </c>
      <c r="B50285" t="s">
        <v>1073</v>
      </c>
      <c r="C50285" t="s">
        <v>1022</v>
      </c>
      <c r="D50285" t="s">
        <v>1017</v>
      </c>
      <c r="E50285" t="s">
        <v>1019</v>
      </c>
      <c r="F50285" s="86">
        <v>767742.443557919</v>
      </c>
    </row>
    <row r="50286" spans="1:6">
      <c r="A50286">
        <v>2049</v>
      </c>
      <c r="B50286" t="s">
        <v>1073</v>
      </c>
      <c r="C50286" t="s">
        <v>1022</v>
      </c>
      <c r="D50286" t="s">
        <v>1017</v>
      </c>
      <c r="E50286" t="s">
        <v>1019</v>
      </c>
      <c r="F50286" s="86">
        <v>777864.46391673503</v>
      </c>
    </row>
    <row r="50287" spans="1:6">
      <c r="A50287">
        <v>2050</v>
      </c>
      <c r="B50287" t="s">
        <v>1073</v>
      </c>
      <c r="C50287" t="s">
        <v>1022</v>
      </c>
      <c r="D50287" t="s">
        <v>1017</v>
      </c>
      <c r="E50287" t="s">
        <v>1019</v>
      </c>
      <c r="F50287" s="86">
        <v>788202.39048250101</v>
      </c>
    </row>
    <row r="50288" spans="1:6">
      <c r="A50288">
        <v>2017</v>
      </c>
      <c r="B50288" t="s">
        <v>1012</v>
      </c>
      <c r="C50288" t="s">
        <v>1022</v>
      </c>
      <c r="D50288" t="s">
        <v>1017</v>
      </c>
      <c r="E50288" t="s">
        <v>1016</v>
      </c>
      <c r="F50288" s="86">
        <v>39839992.563744597</v>
      </c>
    </row>
    <row r="50289" spans="1:6">
      <c r="A50289">
        <v>2018</v>
      </c>
      <c r="B50289" t="s">
        <v>1012</v>
      </c>
      <c r="C50289" t="s">
        <v>1022</v>
      </c>
      <c r="D50289" t="s">
        <v>1017</v>
      </c>
      <c r="E50289" t="s">
        <v>1016</v>
      </c>
      <c r="F50289" s="86">
        <v>40378746.150994897</v>
      </c>
    </row>
    <row r="50290" spans="1:6">
      <c r="A50290">
        <v>2019</v>
      </c>
      <c r="B50290" t="s">
        <v>1012</v>
      </c>
      <c r="C50290" t="s">
        <v>1022</v>
      </c>
      <c r="D50290" t="s">
        <v>1017</v>
      </c>
      <c r="E50290" t="s">
        <v>1016</v>
      </c>
      <c r="F50290" s="86">
        <v>40797872.304637603</v>
      </c>
    </row>
    <row r="50291" spans="1:6">
      <c r="A50291">
        <v>2020</v>
      </c>
      <c r="B50291" t="s">
        <v>1012</v>
      </c>
      <c r="C50291" t="s">
        <v>1022</v>
      </c>
      <c r="D50291" t="s">
        <v>1017</v>
      </c>
      <c r="E50291" t="s">
        <v>1016</v>
      </c>
      <c r="F50291" s="86">
        <v>41219740.934484802</v>
      </c>
    </row>
    <row r="50292" spans="1:6">
      <c r="A50292">
        <v>2021</v>
      </c>
      <c r="B50292" t="s">
        <v>1012</v>
      </c>
      <c r="C50292" t="s">
        <v>1022</v>
      </c>
      <c r="D50292" t="s">
        <v>1017</v>
      </c>
      <c r="E50292" t="s">
        <v>1016</v>
      </c>
      <c r="F50292" s="86">
        <v>41711212.727669202</v>
      </c>
    </row>
    <row r="50293" spans="1:6">
      <c r="A50293">
        <v>2022</v>
      </c>
      <c r="B50293" t="s">
        <v>1012</v>
      </c>
      <c r="C50293" t="s">
        <v>1022</v>
      </c>
      <c r="D50293" t="s">
        <v>1017</v>
      </c>
      <c r="E50293" t="s">
        <v>1016</v>
      </c>
      <c r="F50293" s="86">
        <v>42315127.6122168</v>
      </c>
    </row>
    <row r="50294" spans="1:6">
      <c r="A50294">
        <v>2023</v>
      </c>
      <c r="B50294" t="s">
        <v>1012</v>
      </c>
      <c r="C50294" t="s">
        <v>1022</v>
      </c>
      <c r="D50294" t="s">
        <v>1017</v>
      </c>
      <c r="E50294" t="s">
        <v>1016</v>
      </c>
      <c r="F50294" s="86">
        <v>42921599.546999298</v>
      </c>
    </row>
    <row r="50295" spans="1:6">
      <c r="A50295">
        <v>2024</v>
      </c>
      <c r="B50295" t="s">
        <v>1012</v>
      </c>
      <c r="C50295" t="s">
        <v>1022</v>
      </c>
      <c r="D50295" t="s">
        <v>1017</v>
      </c>
      <c r="E50295" t="s">
        <v>1016</v>
      </c>
      <c r="F50295" s="86">
        <v>43540626.909220196</v>
      </c>
    </row>
    <row r="50296" spans="1:6">
      <c r="A50296">
        <v>2025</v>
      </c>
      <c r="B50296" t="s">
        <v>1012</v>
      </c>
      <c r="C50296" t="s">
        <v>1022</v>
      </c>
      <c r="D50296" t="s">
        <v>1017</v>
      </c>
      <c r="E50296" t="s">
        <v>1016</v>
      </c>
      <c r="F50296" s="86">
        <v>44162174.497645497</v>
      </c>
    </row>
    <row r="50297" spans="1:6">
      <c r="A50297">
        <v>2026</v>
      </c>
      <c r="B50297" t="s">
        <v>1012</v>
      </c>
      <c r="C50297" t="s">
        <v>1022</v>
      </c>
      <c r="D50297" t="s">
        <v>1017</v>
      </c>
      <c r="E50297" t="s">
        <v>1016</v>
      </c>
      <c r="F50297" s="86">
        <v>44754045.312569097</v>
      </c>
    </row>
    <row r="50298" spans="1:6">
      <c r="A50298">
        <v>2027</v>
      </c>
      <c r="B50298" t="s">
        <v>1012</v>
      </c>
      <c r="C50298" t="s">
        <v>1022</v>
      </c>
      <c r="D50298" t="s">
        <v>1017</v>
      </c>
      <c r="E50298" t="s">
        <v>1016</v>
      </c>
      <c r="F50298" s="86">
        <v>45361735.574319899</v>
      </c>
    </row>
    <row r="50299" spans="1:6">
      <c r="A50299">
        <v>2028</v>
      </c>
      <c r="B50299" t="s">
        <v>1012</v>
      </c>
      <c r="C50299" t="s">
        <v>1022</v>
      </c>
      <c r="D50299" t="s">
        <v>1017</v>
      </c>
      <c r="E50299" t="s">
        <v>1016</v>
      </c>
      <c r="F50299" s="86">
        <v>46004889.9891259</v>
      </c>
    </row>
    <row r="50300" spans="1:6">
      <c r="A50300">
        <v>2029</v>
      </c>
      <c r="B50300" t="s">
        <v>1012</v>
      </c>
      <c r="C50300" t="s">
        <v>1022</v>
      </c>
      <c r="D50300" t="s">
        <v>1017</v>
      </c>
      <c r="E50300" t="s">
        <v>1016</v>
      </c>
      <c r="F50300" s="86">
        <v>46591073.450054199</v>
      </c>
    </row>
    <row r="50301" spans="1:6">
      <c r="A50301">
        <v>2030</v>
      </c>
      <c r="B50301" t="s">
        <v>1012</v>
      </c>
      <c r="C50301" t="s">
        <v>1022</v>
      </c>
      <c r="D50301" t="s">
        <v>1017</v>
      </c>
      <c r="E50301" t="s">
        <v>1016</v>
      </c>
      <c r="F50301" s="86">
        <v>47128769.586951897</v>
      </c>
    </row>
    <row r="50302" spans="1:6">
      <c r="A50302">
        <v>2031</v>
      </c>
      <c r="B50302" t="s">
        <v>1012</v>
      </c>
      <c r="C50302" t="s">
        <v>1022</v>
      </c>
      <c r="D50302" t="s">
        <v>1017</v>
      </c>
      <c r="E50302" t="s">
        <v>1016</v>
      </c>
      <c r="F50302" s="86">
        <v>47663308.2591023</v>
      </c>
    </row>
    <row r="50303" spans="1:6">
      <c r="A50303">
        <v>2032</v>
      </c>
      <c r="B50303" t="s">
        <v>1012</v>
      </c>
      <c r="C50303" t="s">
        <v>1022</v>
      </c>
      <c r="D50303" t="s">
        <v>1017</v>
      </c>
      <c r="E50303" t="s">
        <v>1016</v>
      </c>
      <c r="F50303" s="86">
        <v>48202466.649525203</v>
      </c>
    </row>
    <row r="50304" spans="1:6">
      <c r="A50304">
        <v>2033</v>
      </c>
      <c r="B50304" t="s">
        <v>1012</v>
      </c>
      <c r="C50304" t="s">
        <v>1022</v>
      </c>
      <c r="D50304" t="s">
        <v>1017</v>
      </c>
      <c r="E50304" t="s">
        <v>1016</v>
      </c>
      <c r="F50304" s="86">
        <v>48812473.691240802</v>
      </c>
    </row>
    <row r="50305" spans="1:6">
      <c r="A50305">
        <v>2034</v>
      </c>
      <c r="B50305" t="s">
        <v>1012</v>
      </c>
      <c r="C50305" t="s">
        <v>1022</v>
      </c>
      <c r="D50305" t="s">
        <v>1017</v>
      </c>
      <c r="E50305" t="s">
        <v>1016</v>
      </c>
      <c r="F50305" s="86">
        <v>49492325.733543903</v>
      </c>
    </row>
    <row r="50306" spans="1:6">
      <c r="A50306">
        <v>2035</v>
      </c>
      <c r="B50306" t="s">
        <v>1012</v>
      </c>
      <c r="C50306" t="s">
        <v>1022</v>
      </c>
      <c r="D50306" t="s">
        <v>1017</v>
      </c>
      <c r="E50306" t="s">
        <v>1016</v>
      </c>
      <c r="F50306" s="86">
        <v>50205518.148643702</v>
      </c>
    </row>
    <row r="50307" spans="1:6">
      <c r="A50307">
        <v>2036</v>
      </c>
      <c r="B50307" t="s">
        <v>1012</v>
      </c>
      <c r="C50307" t="s">
        <v>1022</v>
      </c>
      <c r="D50307" t="s">
        <v>1017</v>
      </c>
      <c r="E50307" t="s">
        <v>1016</v>
      </c>
      <c r="F50307" s="86">
        <v>50914971.7494075</v>
      </c>
    </row>
    <row r="50308" spans="1:6">
      <c r="A50308">
        <v>2037</v>
      </c>
      <c r="B50308" t="s">
        <v>1012</v>
      </c>
      <c r="C50308" t="s">
        <v>1022</v>
      </c>
      <c r="D50308" t="s">
        <v>1017</v>
      </c>
      <c r="E50308" t="s">
        <v>1016</v>
      </c>
      <c r="F50308" s="86">
        <v>51632677.589301698</v>
      </c>
    </row>
    <row r="50309" spans="1:6">
      <c r="A50309">
        <v>2038</v>
      </c>
      <c r="B50309" t="s">
        <v>1012</v>
      </c>
      <c r="C50309" t="s">
        <v>1022</v>
      </c>
      <c r="D50309" t="s">
        <v>1017</v>
      </c>
      <c r="E50309" t="s">
        <v>1016</v>
      </c>
      <c r="F50309" s="86">
        <v>52371869.075788103</v>
      </c>
    </row>
    <row r="50310" spans="1:6">
      <c r="A50310">
        <v>2039</v>
      </c>
      <c r="B50310" t="s">
        <v>1012</v>
      </c>
      <c r="C50310" t="s">
        <v>1022</v>
      </c>
      <c r="D50310" t="s">
        <v>1017</v>
      </c>
      <c r="E50310" t="s">
        <v>1016</v>
      </c>
      <c r="F50310" s="86">
        <v>53075189.516739801</v>
      </c>
    </row>
    <row r="50311" spans="1:6">
      <c r="A50311">
        <v>2040</v>
      </c>
      <c r="B50311" t="s">
        <v>1012</v>
      </c>
      <c r="C50311" t="s">
        <v>1022</v>
      </c>
      <c r="D50311" t="s">
        <v>1017</v>
      </c>
      <c r="E50311" t="s">
        <v>1016</v>
      </c>
      <c r="F50311" s="86">
        <v>53734262.881604597</v>
      </c>
    </row>
    <row r="50312" spans="1:6">
      <c r="A50312">
        <v>2041</v>
      </c>
      <c r="B50312" t="s">
        <v>1012</v>
      </c>
      <c r="C50312" t="s">
        <v>1022</v>
      </c>
      <c r="D50312" t="s">
        <v>1017</v>
      </c>
      <c r="E50312" t="s">
        <v>1016</v>
      </c>
      <c r="F50312" s="86">
        <v>54308934.262626901</v>
      </c>
    </row>
    <row r="50313" spans="1:6">
      <c r="A50313">
        <v>2042</v>
      </c>
      <c r="B50313" t="s">
        <v>1012</v>
      </c>
      <c r="C50313" t="s">
        <v>1022</v>
      </c>
      <c r="D50313" t="s">
        <v>1017</v>
      </c>
      <c r="E50313" t="s">
        <v>1016</v>
      </c>
      <c r="F50313" s="86">
        <v>54894203.390711397</v>
      </c>
    </row>
    <row r="50314" spans="1:6">
      <c r="A50314">
        <v>2043</v>
      </c>
      <c r="B50314" t="s">
        <v>1012</v>
      </c>
      <c r="C50314" t="s">
        <v>1022</v>
      </c>
      <c r="D50314" t="s">
        <v>1017</v>
      </c>
      <c r="E50314" t="s">
        <v>1016</v>
      </c>
      <c r="F50314" s="86">
        <v>55499892.357808903</v>
      </c>
    </row>
    <row r="50315" spans="1:6">
      <c r="A50315">
        <v>2044</v>
      </c>
      <c r="B50315" t="s">
        <v>1012</v>
      </c>
      <c r="C50315" t="s">
        <v>1022</v>
      </c>
      <c r="D50315" t="s">
        <v>1017</v>
      </c>
      <c r="E50315" t="s">
        <v>1016</v>
      </c>
      <c r="F50315" s="86">
        <v>56119708.694471598</v>
      </c>
    </row>
    <row r="50316" spans="1:6">
      <c r="A50316">
        <v>2045</v>
      </c>
      <c r="B50316" t="s">
        <v>1012</v>
      </c>
      <c r="C50316" t="s">
        <v>1022</v>
      </c>
      <c r="D50316" t="s">
        <v>1017</v>
      </c>
      <c r="E50316" t="s">
        <v>1016</v>
      </c>
      <c r="F50316" s="86">
        <v>56735794.574024998</v>
      </c>
    </row>
    <row r="50317" spans="1:6">
      <c r="A50317">
        <v>2046</v>
      </c>
      <c r="B50317" t="s">
        <v>1012</v>
      </c>
      <c r="C50317" t="s">
        <v>1022</v>
      </c>
      <c r="D50317" t="s">
        <v>1017</v>
      </c>
      <c r="E50317" t="s">
        <v>1016</v>
      </c>
      <c r="F50317" s="86">
        <v>57348601.547879197</v>
      </c>
    </row>
    <row r="50318" spans="1:6">
      <c r="A50318">
        <v>2047</v>
      </c>
      <c r="B50318" t="s">
        <v>1012</v>
      </c>
      <c r="C50318" t="s">
        <v>1022</v>
      </c>
      <c r="D50318" t="s">
        <v>1017</v>
      </c>
      <c r="E50318" t="s">
        <v>1016</v>
      </c>
      <c r="F50318" s="86">
        <v>57936171.786128297</v>
      </c>
    </row>
    <row r="50319" spans="1:6">
      <c r="A50319">
        <v>2048</v>
      </c>
      <c r="B50319" t="s">
        <v>1012</v>
      </c>
      <c r="C50319" t="s">
        <v>1022</v>
      </c>
      <c r="D50319" t="s">
        <v>1017</v>
      </c>
      <c r="E50319" t="s">
        <v>1016</v>
      </c>
      <c r="F50319" s="86">
        <v>58476160.414800398</v>
      </c>
    </row>
    <row r="50320" spans="1:6">
      <c r="A50320">
        <v>2049</v>
      </c>
      <c r="B50320" t="s">
        <v>1012</v>
      </c>
      <c r="C50320" t="s">
        <v>1022</v>
      </c>
      <c r="D50320" t="s">
        <v>1017</v>
      </c>
      <c r="E50320" t="s">
        <v>1016</v>
      </c>
      <c r="F50320" s="86">
        <v>59011417.024964899</v>
      </c>
    </row>
    <row r="50321" spans="1:6">
      <c r="A50321">
        <v>2050</v>
      </c>
      <c r="B50321" t="s">
        <v>1012</v>
      </c>
      <c r="C50321" t="s">
        <v>1022</v>
      </c>
      <c r="D50321" t="s">
        <v>1017</v>
      </c>
      <c r="E50321" t="s">
        <v>1016</v>
      </c>
      <c r="F50321" s="86">
        <v>59539205.408337303</v>
      </c>
    </row>
    <row r="50322" spans="1:6">
      <c r="A50322">
        <v>2017</v>
      </c>
      <c r="B50322" t="s">
        <v>1024</v>
      </c>
      <c r="C50322" t="s">
        <v>1022</v>
      </c>
      <c r="D50322" t="s">
        <v>1017</v>
      </c>
      <c r="E50322" t="s">
        <v>1016</v>
      </c>
      <c r="F50322" s="86">
        <v>3081957.4495817199</v>
      </c>
    </row>
    <row r="50323" spans="1:6">
      <c r="A50323">
        <v>2018</v>
      </c>
      <c r="B50323" t="s">
        <v>1024</v>
      </c>
      <c r="C50323" t="s">
        <v>1022</v>
      </c>
      <c r="D50323" t="s">
        <v>1017</v>
      </c>
      <c r="E50323" t="s">
        <v>1016</v>
      </c>
      <c r="F50323" s="86">
        <v>3060563.92871563</v>
      </c>
    </row>
    <row r="50324" spans="1:6">
      <c r="A50324">
        <v>2019</v>
      </c>
      <c r="B50324" t="s">
        <v>1024</v>
      </c>
      <c r="C50324" t="s">
        <v>1022</v>
      </c>
      <c r="D50324" t="s">
        <v>1017</v>
      </c>
      <c r="E50324" t="s">
        <v>1016</v>
      </c>
      <c r="F50324" s="86">
        <v>3018438.8247929998</v>
      </c>
    </row>
    <row r="50325" spans="1:6">
      <c r="A50325">
        <v>2020</v>
      </c>
      <c r="B50325" t="s">
        <v>1024</v>
      </c>
      <c r="C50325" t="s">
        <v>1022</v>
      </c>
      <c r="D50325" t="s">
        <v>1017</v>
      </c>
      <c r="E50325" t="s">
        <v>1016</v>
      </c>
      <c r="F50325" s="86">
        <v>2976095.0588669898</v>
      </c>
    </row>
    <row r="50326" spans="1:6">
      <c r="A50326">
        <v>2021</v>
      </c>
      <c r="B50326" t="s">
        <v>1024</v>
      </c>
      <c r="C50326" t="s">
        <v>1022</v>
      </c>
      <c r="D50326" t="s">
        <v>1017</v>
      </c>
      <c r="E50326" t="s">
        <v>1016</v>
      </c>
      <c r="F50326" s="86">
        <v>2935215.6428703</v>
      </c>
    </row>
    <row r="50327" spans="1:6">
      <c r="A50327">
        <v>2022</v>
      </c>
      <c r="B50327" t="s">
        <v>1024</v>
      </c>
      <c r="C50327" t="s">
        <v>1022</v>
      </c>
      <c r="D50327" t="s">
        <v>1017</v>
      </c>
      <c r="E50327" t="s">
        <v>1016</v>
      </c>
      <c r="F50327" s="86">
        <v>2892720.94997141</v>
      </c>
    </row>
    <row r="50328" spans="1:6">
      <c r="A50328">
        <v>2023</v>
      </c>
      <c r="B50328" t="s">
        <v>1024</v>
      </c>
      <c r="C50328" t="s">
        <v>1022</v>
      </c>
      <c r="D50328" t="s">
        <v>1017</v>
      </c>
      <c r="E50328" t="s">
        <v>1016</v>
      </c>
      <c r="F50328" s="86">
        <v>2836366.3669506698</v>
      </c>
    </row>
    <row r="50329" spans="1:6">
      <c r="A50329">
        <v>2024</v>
      </c>
      <c r="B50329" t="s">
        <v>1024</v>
      </c>
      <c r="C50329" t="s">
        <v>1022</v>
      </c>
      <c r="D50329" t="s">
        <v>1017</v>
      </c>
      <c r="E50329" t="s">
        <v>1016</v>
      </c>
      <c r="F50329" s="86">
        <v>2790552.2281985902</v>
      </c>
    </row>
    <row r="50330" spans="1:6">
      <c r="A50330">
        <v>2025</v>
      </c>
      <c r="B50330" t="s">
        <v>1024</v>
      </c>
      <c r="C50330" t="s">
        <v>1022</v>
      </c>
      <c r="D50330" t="s">
        <v>1017</v>
      </c>
      <c r="E50330" t="s">
        <v>1016</v>
      </c>
      <c r="F50330" s="86">
        <v>2748397.5429445999</v>
      </c>
    </row>
    <row r="50331" spans="1:6">
      <c r="A50331">
        <v>2026</v>
      </c>
      <c r="B50331" t="s">
        <v>1024</v>
      </c>
      <c r="C50331" t="s">
        <v>1022</v>
      </c>
      <c r="D50331" t="s">
        <v>1017</v>
      </c>
      <c r="E50331" t="s">
        <v>1016</v>
      </c>
      <c r="F50331" s="86">
        <v>2700964.9589194902</v>
      </c>
    </row>
    <row r="50332" spans="1:6">
      <c r="A50332">
        <v>2027</v>
      </c>
      <c r="B50332" t="s">
        <v>1024</v>
      </c>
      <c r="C50332" t="s">
        <v>1022</v>
      </c>
      <c r="D50332" t="s">
        <v>1017</v>
      </c>
      <c r="E50332" t="s">
        <v>1016</v>
      </c>
      <c r="F50332" s="86">
        <v>2657304.7497209101</v>
      </c>
    </row>
    <row r="50333" spans="1:6">
      <c r="A50333">
        <v>2028</v>
      </c>
      <c r="B50333" t="s">
        <v>1024</v>
      </c>
      <c r="C50333" t="s">
        <v>1022</v>
      </c>
      <c r="D50333" t="s">
        <v>1017</v>
      </c>
      <c r="E50333" t="s">
        <v>1016</v>
      </c>
      <c r="F50333" s="86">
        <v>2619361.0365707399</v>
      </c>
    </row>
    <row r="50334" spans="1:6">
      <c r="A50334">
        <v>2029</v>
      </c>
      <c r="B50334" t="s">
        <v>1024</v>
      </c>
      <c r="C50334" t="s">
        <v>1022</v>
      </c>
      <c r="D50334" t="s">
        <v>1017</v>
      </c>
      <c r="E50334" t="s">
        <v>1016</v>
      </c>
      <c r="F50334" s="86">
        <v>2584048.8330568699</v>
      </c>
    </row>
    <row r="50335" spans="1:6">
      <c r="A50335">
        <v>2030</v>
      </c>
      <c r="B50335" t="s">
        <v>1024</v>
      </c>
      <c r="C50335" t="s">
        <v>1022</v>
      </c>
      <c r="D50335" t="s">
        <v>1017</v>
      </c>
      <c r="E50335" t="s">
        <v>1016</v>
      </c>
      <c r="F50335" s="86">
        <v>2547006.9063488301</v>
      </c>
    </row>
    <row r="50336" spans="1:6">
      <c r="A50336">
        <v>2031</v>
      </c>
      <c r="B50336" t="s">
        <v>1024</v>
      </c>
      <c r="C50336" t="s">
        <v>1022</v>
      </c>
      <c r="D50336" t="s">
        <v>1017</v>
      </c>
      <c r="E50336" t="s">
        <v>1016</v>
      </c>
      <c r="F50336" s="86">
        <v>2507695.34533027</v>
      </c>
    </row>
    <row r="50337" spans="1:6">
      <c r="A50337">
        <v>2032</v>
      </c>
      <c r="B50337" t="s">
        <v>1024</v>
      </c>
      <c r="C50337" t="s">
        <v>1022</v>
      </c>
      <c r="D50337" t="s">
        <v>1017</v>
      </c>
      <c r="E50337" t="s">
        <v>1016</v>
      </c>
      <c r="F50337" s="86">
        <v>2467968.5648733699</v>
      </c>
    </row>
    <row r="50338" spans="1:6">
      <c r="A50338">
        <v>2033</v>
      </c>
      <c r="B50338" t="s">
        <v>1024</v>
      </c>
      <c r="C50338" t="s">
        <v>1022</v>
      </c>
      <c r="D50338" t="s">
        <v>1017</v>
      </c>
      <c r="E50338" t="s">
        <v>1016</v>
      </c>
      <c r="F50338" s="86">
        <v>2431074.7669041501</v>
      </c>
    </row>
    <row r="50339" spans="1:6">
      <c r="A50339">
        <v>2034</v>
      </c>
      <c r="B50339" t="s">
        <v>1024</v>
      </c>
      <c r="C50339" t="s">
        <v>1022</v>
      </c>
      <c r="D50339" t="s">
        <v>1017</v>
      </c>
      <c r="E50339" t="s">
        <v>1016</v>
      </c>
      <c r="F50339" s="86">
        <v>2396774.1916228598</v>
      </c>
    </row>
    <row r="50340" spans="1:6">
      <c r="A50340">
        <v>2035</v>
      </c>
      <c r="B50340" t="s">
        <v>1024</v>
      </c>
      <c r="C50340" t="s">
        <v>1022</v>
      </c>
      <c r="D50340" t="s">
        <v>1017</v>
      </c>
      <c r="E50340" t="s">
        <v>1016</v>
      </c>
      <c r="F50340" s="86">
        <v>2363782.1090761302</v>
      </c>
    </row>
    <row r="50341" spans="1:6">
      <c r="A50341">
        <v>2036</v>
      </c>
      <c r="B50341" t="s">
        <v>1024</v>
      </c>
      <c r="C50341" t="s">
        <v>1022</v>
      </c>
      <c r="D50341" t="s">
        <v>1017</v>
      </c>
      <c r="E50341" t="s">
        <v>1016</v>
      </c>
      <c r="F50341" s="86">
        <v>2330569.5878694798</v>
      </c>
    </row>
    <row r="50342" spans="1:6">
      <c r="A50342">
        <v>2037</v>
      </c>
      <c r="B50342" t="s">
        <v>1024</v>
      </c>
      <c r="C50342" t="s">
        <v>1022</v>
      </c>
      <c r="D50342" t="s">
        <v>1017</v>
      </c>
      <c r="E50342" t="s">
        <v>1016</v>
      </c>
      <c r="F50342" s="86">
        <v>2296303.1984210699</v>
      </c>
    </row>
    <row r="50343" spans="1:6">
      <c r="A50343">
        <v>2038</v>
      </c>
      <c r="B50343" t="s">
        <v>1024</v>
      </c>
      <c r="C50343" t="s">
        <v>1022</v>
      </c>
      <c r="D50343" t="s">
        <v>1017</v>
      </c>
      <c r="E50343" t="s">
        <v>1016</v>
      </c>
      <c r="F50343" s="86">
        <v>2261897.8004040602</v>
      </c>
    </row>
    <row r="50344" spans="1:6">
      <c r="A50344">
        <v>2039</v>
      </c>
      <c r="B50344" t="s">
        <v>1024</v>
      </c>
      <c r="C50344" t="s">
        <v>1022</v>
      </c>
      <c r="D50344" t="s">
        <v>1017</v>
      </c>
      <c r="E50344" t="s">
        <v>1016</v>
      </c>
      <c r="F50344" s="86">
        <v>2224779.0036898102</v>
      </c>
    </row>
    <row r="50345" spans="1:6">
      <c r="A50345">
        <v>2040</v>
      </c>
      <c r="B50345" t="s">
        <v>1024</v>
      </c>
      <c r="C50345" t="s">
        <v>1022</v>
      </c>
      <c r="D50345" t="s">
        <v>1017</v>
      </c>
      <c r="E50345" t="s">
        <v>1016</v>
      </c>
      <c r="F50345" s="86">
        <v>2183455.64564077</v>
      </c>
    </row>
    <row r="50346" spans="1:6">
      <c r="A50346">
        <v>2041</v>
      </c>
      <c r="B50346" t="s">
        <v>1024</v>
      </c>
      <c r="C50346" t="s">
        <v>1022</v>
      </c>
      <c r="D50346" t="s">
        <v>1017</v>
      </c>
      <c r="E50346" t="s">
        <v>1016</v>
      </c>
      <c r="F50346" s="86">
        <v>2129035.7675622399</v>
      </c>
    </row>
    <row r="50347" spans="1:6">
      <c r="A50347">
        <v>2042</v>
      </c>
      <c r="B50347" t="s">
        <v>1024</v>
      </c>
      <c r="C50347" t="s">
        <v>1022</v>
      </c>
      <c r="D50347" t="s">
        <v>1017</v>
      </c>
      <c r="E50347" t="s">
        <v>1016</v>
      </c>
      <c r="F50347" s="86">
        <v>2071861.31677123</v>
      </c>
    </row>
    <row r="50348" spans="1:6">
      <c r="A50348">
        <v>2043</v>
      </c>
      <c r="B50348" t="s">
        <v>1024</v>
      </c>
      <c r="C50348" t="s">
        <v>1022</v>
      </c>
      <c r="D50348" t="s">
        <v>1017</v>
      </c>
      <c r="E50348" t="s">
        <v>1016</v>
      </c>
      <c r="F50348" s="86">
        <v>2013188.5226891299</v>
      </c>
    </row>
    <row r="50349" spans="1:6">
      <c r="A50349">
        <v>2044</v>
      </c>
      <c r="B50349" t="s">
        <v>1024</v>
      </c>
      <c r="C50349" t="s">
        <v>1022</v>
      </c>
      <c r="D50349" t="s">
        <v>1017</v>
      </c>
      <c r="E50349" t="s">
        <v>1016</v>
      </c>
      <c r="F50349" s="86">
        <v>1953140.93697267</v>
      </c>
    </row>
    <row r="50350" spans="1:6">
      <c r="A50350">
        <v>2045</v>
      </c>
      <c r="B50350" t="s">
        <v>1024</v>
      </c>
      <c r="C50350" t="s">
        <v>1022</v>
      </c>
      <c r="D50350" t="s">
        <v>1017</v>
      </c>
      <c r="E50350" t="s">
        <v>1016</v>
      </c>
      <c r="F50350" s="86">
        <v>1891504.5613418899</v>
      </c>
    </row>
    <row r="50351" spans="1:6">
      <c r="A50351">
        <v>2046</v>
      </c>
      <c r="B50351" t="s">
        <v>1024</v>
      </c>
      <c r="C50351" t="s">
        <v>1022</v>
      </c>
      <c r="D50351" t="s">
        <v>1017</v>
      </c>
      <c r="E50351" t="s">
        <v>1016</v>
      </c>
      <c r="F50351" s="86">
        <v>1827205.5105580401</v>
      </c>
    </row>
    <row r="50352" spans="1:6">
      <c r="A50352">
        <v>2047</v>
      </c>
      <c r="B50352" t="s">
        <v>1024</v>
      </c>
      <c r="C50352" t="s">
        <v>1022</v>
      </c>
      <c r="D50352" t="s">
        <v>1017</v>
      </c>
      <c r="E50352" t="s">
        <v>1016</v>
      </c>
      <c r="F50352" s="86">
        <v>1758960.3427437299</v>
      </c>
    </row>
    <row r="50353" spans="1:6">
      <c r="A50353">
        <v>2048</v>
      </c>
      <c r="B50353" t="s">
        <v>1024</v>
      </c>
      <c r="C50353" t="s">
        <v>1022</v>
      </c>
      <c r="D50353" t="s">
        <v>1017</v>
      </c>
      <c r="E50353" t="s">
        <v>1016</v>
      </c>
      <c r="F50353" s="86">
        <v>1749443.69680492</v>
      </c>
    </row>
    <row r="50354" spans="1:6">
      <c r="A50354">
        <v>2049</v>
      </c>
      <c r="B50354" t="s">
        <v>1024</v>
      </c>
      <c r="C50354" t="s">
        <v>1022</v>
      </c>
      <c r="D50354" t="s">
        <v>1017</v>
      </c>
      <c r="E50354" t="s">
        <v>1016</v>
      </c>
      <c r="F50354" s="86">
        <v>1748420.8460252199</v>
      </c>
    </row>
    <row r="50355" spans="1:6">
      <c r="A50355">
        <v>2050</v>
      </c>
      <c r="B50355" t="s">
        <v>1024</v>
      </c>
      <c r="C50355" t="s">
        <v>1022</v>
      </c>
      <c r="D50355" t="s">
        <v>1017</v>
      </c>
      <c r="E50355" t="s">
        <v>1016</v>
      </c>
      <c r="F50355" s="86">
        <v>1746802.96336009</v>
      </c>
    </row>
    <row r="50356" spans="1:6">
      <c r="A50356">
        <v>2017</v>
      </c>
      <c r="B50356" t="s">
        <v>1025</v>
      </c>
      <c r="C50356" t="s">
        <v>1022</v>
      </c>
      <c r="D50356" t="s">
        <v>1017</v>
      </c>
      <c r="E50356" t="s">
        <v>1016</v>
      </c>
      <c r="F50356" s="86">
        <v>36336792.816874899</v>
      </c>
    </row>
    <row r="50357" spans="1:6">
      <c r="A50357">
        <v>2018</v>
      </c>
      <c r="B50357" t="s">
        <v>1025</v>
      </c>
      <c r="C50357" t="s">
        <v>1022</v>
      </c>
      <c r="D50357" t="s">
        <v>1017</v>
      </c>
      <c r="E50357" t="s">
        <v>1016</v>
      </c>
      <c r="F50357" s="86">
        <v>36489020.902771898</v>
      </c>
    </row>
    <row r="50358" spans="1:6">
      <c r="A50358">
        <v>2019</v>
      </c>
      <c r="B50358" t="s">
        <v>1025</v>
      </c>
      <c r="C50358" t="s">
        <v>1022</v>
      </c>
      <c r="D50358" t="s">
        <v>1017</v>
      </c>
      <c r="E50358" t="s">
        <v>1016</v>
      </c>
      <c r="F50358" s="86">
        <v>36535565.361688003</v>
      </c>
    </row>
    <row r="50359" spans="1:6">
      <c r="A50359">
        <v>2020</v>
      </c>
      <c r="B50359" t="s">
        <v>1025</v>
      </c>
      <c r="C50359" t="s">
        <v>1022</v>
      </c>
      <c r="D50359" t="s">
        <v>1017</v>
      </c>
      <c r="E50359" t="s">
        <v>1016</v>
      </c>
      <c r="F50359" s="86">
        <v>36517981.167863101</v>
      </c>
    </row>
    <row r="50360" spans="1:6">
      <c r="A50360">
        <v>2021</v>
      </c>
      <c r="B50360" t="s">
        <v>1025</v>
      </c>
      <c r="C50360" t="s">
        <v>1022</v>
      </c>
      <c r="D50360" t="s">
        <v>1017</v>
      </c>
      <c r="E50360" t="s">
        <v>1016</v>
      </c>
      <c r="F50360" s="86">
        <v>36472463.599067897</v>
      </c>
    </row>
    <row r="50361" spans="1:6">
      <c r="A50361">
        <v>2022</v>
      </c>
      <c r="B50361" t="s">
        <v>1025</v>
      </c>
      <c r="C50361" t="s">
        <v>1022</v>
      </c>
      <c r="D50361" t="s">
        <v>1017</v>
      </c>
      <c r="E50361" t="s">
        <v>1016</v>
      </c>
      <c r="F50361" s="86">
        <v>36497618.941708803</v>
      </c>
    </row>
    <row r="50362" spans="1:6">
      <c r="A50362">
        <v>2023</v>
      </c>
      <c r="B50362" t="s">
        <v>1025</v>
      </c>
      <c r="C50362" t="s">
        <v>1022</v>
      </c>
      <c r="D50362" t="s">
        <v>1017</v>
      </c>
      <c r="E50362" t="s">
        <v>1016</v>
      </c>
      <c r="F50362" s="86">
        <v>36531829.168104202</v>
      </c>
    </row>
    <row r="50363" spans="1:6">
      <c r="A50363">
        <v>2024</v>
      </c>
      <c r="B50363" t="s">
        <v>1025</v>
      </c>
      <c r="C50363" t="s">
        <v>1022</v>
      </c>
      <c r="D50363" t="s">
        <v>1017</v>
      </c>
      <c r="E50363" t="s">
        <v>1016</v>
      </c>
      <c r="F50363" s="86">
        <v>36587600.910494201</v>
      </c>
    </row>
    <row r="50364" spans="1:6">
      <c r="A50364">
        <v>2025</v>
      </c>
      <c r="B50364" t="s">
        <v>1025</v>
      </c>
      <c r="C50364" t="s">
        <v>1022</v>
      </c>
      <c r="D50364" t="s">
        <v>1017</v>
      </c>
      <c r="E50364" t="s">
        <v>1016</v>
      </c>
      <c r="F50364" s="86">
        <v>36621838.8594575</v>
      </c>
    </row>
    <row r="50365" spans="1:6">
      <c r="A50365">
        <v>2026</v>
      </c>
      <c r="B50365" t="s">
        <v>1025</v>
      </c>
      <c r="C50365" t="s">
        <v>1022</v>
      </c>
      <c r="D50365" t="s">
        <v>1017</v>
      </c>
      <c r="E50365" t="s">
        <v>1016</v>
      </c>
      <c r="F50365" s="86">
        <v>36624909.133857198</v>
      </c>
    </row>
    <row r="50366" spans="1:6">
      <c r="A50366">
        <v>2027</v>
      </c>
      <c r="B50366" t="s">
        <v>1025</v>
      </c>
      <c r="C50366" t="s">
        <v>1022</v>
      </c>
      <c r="D50366" t="s">
        <v>1017</v>
      </c>
      <c r="E50366" t="s">
        <v>1016</v>
      </c>
      <c r="F50366" s="86">
        <v>36636038.301002599</v>
      </c>
    </row>
    <row r="50367" spans="1:6">
      <c r="A50367">
        <v>2028</v>
      </c>
      <c r="B50367" t="s">
        <v>1025</v>
      </c>
      <c r="C50367" t="s">
        <v>1022</v>
      </c>
      <c r="D50367" t="s">
        <v>1017</v>
      </c>
      <c r="E50367" t="s">
        <v>1016</v>
      </c>
      <c r="F50367" s="86">
        <v>36653021.261635303</v>
      </c>
    </row>
    <row r="50368" spans="1:6">
      <c r="A50368">
        <v>2029</v>
      </c>
      <c r="B50368" t="s">
        <v>1025</v>
      </c>
      <c r="C50368" t="s">
        <v>1022</v>
      </c>
      <c r="D50368" t="s">
        <v>1017</v>
      </c>
      <c r="E50368" t="s">
        <v>1016</v>
      </c>
      <c r="F50368" s="86">
        <v>36641823.365623496</v>
      </c>
    </row>
    <row r="50369" spans="1:6">
      <c r="A50369">
        <v>2030</v>
      </c>
      <c r="B50369" t="s">
        <v>1025</v>
      </c>
      <c r="C50369" t="s">
        <v>1022</v>
      </c>
      <c r="D50369" t="s">
        <v>1017</v>
      </c>
      <c r="E50369" t="s">
        <v>1016</v>
      </c>
      <c r="F50369" s="86">
        <v>36587564.8134005</v>
      </c>
    </row>
    <row r="50370" spans="1:6">
      <c r="A50370">
        <v>2031</v>
      </c>
      <c r="B50370" t="s">
        <v>1025</v>
      </c>
      <c r="C50370" t="s">
        <v>1022</v>
      </c>
      <c r="D50370" t="s">
        <v>1017</v>
      </c>
      <c r="E50370" t="s">
        <v>1016</v>
      </c>
      <c r="F50370" s="86">
        <v>36501072.134078197</v>
      </c>
    </row>
    <row r="50371" spans="1:6">
      <c r="A50371">
        <v>2032</v>
      </c>
      <c r="B50371" t="s">
        <v>1025</v>
      </c>
      <c r="C50371" t="s">
        <v>1022</v>
      </c>
      <c r="D50371" t="s">
        <v>1017</v>
      </c>
      <c r="E50371" t="s">
        <v>1016</v>
      </c>
      <c r="F50371" s="86">
        <v>36365215.379658602</v>
      </c>
    </row>
    <row r="50372" spans="1:6">
      <c r="A50372">
        <v>2033</v>
      </c>
      <c r="B50372" t="s">
        <v>1025</v>
      </c>
      <c r="C50372" t="s">
        <v>1022</v>
      </c>
      <c r="D50372" t="s">
        <v>1017</v>
      </c>
      <c r="E50372" t="s">
        <v>1016</v>
      </c>
      <c r="F50372" s="86">
        <v>36231382.083922103</v>
      </c>
    </row>
    <row r="50373" spans="1:6">
      <c r="A50373">
        <v>2034</v>
      </c>
      <c r="B50373" t="s">
        <v>1025</v>
      </c>
      <c r="C50373" t="s">
        <v>1022</v>
      </c>
      <c r="D50373" t="s">
        <v>1017</v>
      </c>
      <c r="E50373" t="s">
        <v>1016</v>
      </c>
      <c r="F50373" s="86">
        <v>36129777.139749803</v>
      </c>
    </row>
    <row r="50374" spans="1:6">
      <c r="A50374">
        <v>2035</v>
      </c>
      <c r="B50374" t="s">
        <v>1025</v>
      </c>
      <c r="C50374" t="s">
        <v>1022</v>
      </c>
      <c r="D50374" t="s">
        <v>1017</v>
      </c>
      <c r="E50374" t="s">
        <v>1016</v>
      </c>
      <c r="F50374" s="86">
        <v>36037807.8093751</v>
      </c>
    </row>
    <row r="50375" spans="1:6">
      <c r="A50375">
        <v>2036</v>
      </c>
      <c r="B50375" t="s">
        <v>1025</v>
      </c>
      <c r="C50375" t="s">
        <v>1022</v>
      </c>
      <c r="D50375" t="s">
        <v>1017</v>
      </c>
      <c r="E50375" t="s">
        <v>1016</v>
      </c>
      <c r="F50375" s="86">
        <v>35926075.753377803</v>
      </c>
    </row>
    <row r="50376" spans="1:6">
      <c r="A50376">
        <v>2037</v>
      </c>
      <c r="B50376" t="s">
        <v>1025</v>
      </c>
      <c r="C50376" t="s">
        <v>1022</v>
      </c>
      <c r="D50376" t="s">
        <v>1017</v>
      </c>
      <c r="E50376" t="s">
        <v>1016</v>
      </c>
      <c r="F50376" s="86">
        <v>35766976.224728599</v>
      </c>
    </row>
    <row r="50377" spans="1:6">
      <c r="A50377">
        <v>2038</v>
      </c>
      <c r="B50377" t="s">
        <v>1025</v>
      </c>
      <c r="C50377" t="s">
        <v>1022</v>
      </c>
      <c r="D50377" t="s">
        <v>1017</v>
      </c>
      <c r="E50377" t="s">
        <v>1016</v>
      </c>
      <c r="F50377" s="86">
        <v>35571048.708450601</v>
      </c>
    </row>
    <row r="50378" spans="1:6">
      <c r="A50378">
        <v>2039</v>
      </c>
      <c r="B50378" t="s">
        <v>1025</v>
      </c>
      <c r="C50378" t="s">
        <v>1022</v>
      </c>
      <c r="D50378" t="s">
        <v>1017</v>
      </c>
      <c r="E50378" t="s">
        <v>1016</v>
      </c>
      <c r="F50378" s="86">
        <v>35303076.879953399</v>
      </c>
    </row>
    <row r="50379" spans="1:6">
      <c r="A50379">
        <v>2040</v>
      </c>
      <c r="B50379" t="s">
        <v>1025</v>
      </c>
      <c r="C50379" t="s">
        <v>1022</v>
      </c>
      <c r="D50379" t="s">
        <v>1017</v>
      </c>
      <c r="E50379" t="s">
        <v>1016</v>
      </c>
      <c r="F50379" s="86">
        <v>34937368.849395901</v>
      </c>
    </row>
    <row r="50380" spans="1:6">
      <c r="A50380">
        <v>2041</v>
      </c>
      <c r="B50380" t="s">
        <v>1025</v>
      </c>
      <c r="C50380" t="s">
        <v>1022</v>
      </c>
      <c r="D50380" t="s">
        <v>1017</v>
      </c>
      <c r="E50380" t="s">
        <v>1016</v>
      </c>
      <c r="F50380" s="86">
        <v>34368283.151202299</v>
      </c>
    </row>
    <row r="50381" spans="1:6">
      <c r="A50381">
        <v>2042</v>
      </c>
      <c r="B50381" t="s">
        <v>1025</v>
      </c>
      <c r="C50381" t="s">
        <v>1022</v>
      </c>
      <c r="D50381" t="s">
        <v>1017</v>
      </c>
      <c r="E50381" t="s">
        <v>1016</v>
      </c>
      <c r="F50381" s="86">
        <v>33717078.297556303</v>
      </c>
    </row>
    <row r="50382" spans="1:6">
      <c r="A50382">
        <v>2043</v>
      </c>
      <c r="B50382" t="s">
        <v>1025</v>
      </c>
      <c r="C50382" t="s">
        <v>1022</v>
      </c>
      <c r="D50382" t="s">
        <v>1017</v>
      </c>
      <c r="E50382" t="s">
        <v>1016</v>
      </c>
      <c r="F50382" s="86">
        <v>33007362.365275402</v>
      </c>
    </row>
    <row r="50383" spans="1:6">
      <c r="A50383">
        <v>2044</v>
      </c>
      <c r="B50383" t="s">
        <v>1025</v>
      </c>
      <c r="C50383" t="s">
        <v>1022</v>
      </c>
      <c r="D50383" t="s">
        <v>1017</v>
      </c>
      <c r="E50383" t="s">
        <v>1016</v>
      </c>
      <c r="F50383" s="86">
        <v>32241535.955477498</v>
      </c>
    </row>
    <row r="50384" spans="1:6">
      <c r="A50384">
        <v>2045</v>
      </c>
      <c r="B50384" t="s">
        <v>1025</v>
      </c>
      <c r="C50384" t="s">
        <v>1022</v>
      </c>
      <c r="D50384" t="s">
        <v>1017</v>
      </c>
      <c r="E50384" t="s">
        <v>1016</v>
      </c>
      <c r="F50384" s="86">
        <v>31398129.9607279</v>
      </c>
    </row>
    <row r="50385" spans="1:6">
      <c r="A50385">
        <v>2046</v>
      </c>
      <c r="B50385" t="s">
        <v>1025</v>
      </c>
      <c r="C50385" t="s">
        <v>1022</v>
      </c>
      <c r="D50385" t="s">
        <v>1017</v>
      </c>
      <c r="E50385" t="s">
        <v>1016</v>
      </c>
      <c r="F50385" s="86">
        <v>30451965.936245501</v>
      </c>
    </row>
    <row r="50386" spans="1:6">
      <c r="A50386">
        <v>2047</v>
      </c>
      <c r="B50386" t="s">
        <v>1025</v>
      </c>
      <c r="C50386" t="s">
        <v>1022</v>
      </c>
      <c r="D50386" t="s">
        <v>1017</v>
      </c>
      <c r="E50386" t="s">
        <v>1016</v>
      </c>
      <c r="F50386" s="86">
        <v>29380025.487335201</v>
      </c>
    </row>
    <row r="50387" spans="1:6">
      <c r="A50387">
        <v>2048</v>
      </c>
      <c r="B50387" t="s">
        <v>1025</v>
      </c>
      <c r="C50387" t="s">
        <v>1022</v>
      </c>
      <c r="D50387" t="s">
        <v>1017</v>
      </c>
      <c r="E50387" t="s">
        <v>1016</v>
      </c>
      <c r="F50387" s="86">
        <v>28182630.022518899</v>
      </c>
    </row>
    <row r="50388" spans="1:6">
      <c r="A50388">
        <v>2049</v>
      </c>
      <c r="B50388" t="s">
        <v>1025</v>
      </c>
      <c r="C50388" t="s">
        <v>1022</v>
      </c>
      <c r="D50388" t="s">
        <v>1017</v>
      </c>
      <c r="E50388" t="s">
        <v>1016</v>
      </c>
      <c r="F50388" s="86">
        <v>26887871.455202401</v>
      </c>
    </row>
    <row r="50389" spans="1:6">
      <c r="A50389">
        <v>2050</v>
      </c>
      <c r="B50389" t="s">
        <v>1025</v>
      </c>
      <c r="C50389" t="s">
        <v>1022</v>
      </c>
      <c r="D50389" t="s">
        <v>1017</v>
      </c>
      <c r="E50389" t="s">
        <v>1016</v>
      </c>
      <c r="F50389" s="86">
        <v>25509153.358209498</v>
      </c>
    </row>
    <row r="50390" spans="1:6">
      <c r="A50390">
        <v>2017</v>
      </c>
      <c r="B50390" t="s">
        <v>1026</v>
      </c>
      <c r="C50390" t="s">
        <v>1022</v>
      </c>
      <c r="D50390" t="s">
        <v>1017</v>
      </c>
      <c r="E50390" t="s">
        <v>1016</v>
      </c>
      <c r="F50390" s="86">
        <v>25200346.156436201</v>
      </c>
    </row>
    <row r="50391" spans="1:6">
      <c r="A50391">
        <v>2018</v>
      </c>
      <c r="B50391" t="s">
        <v>1026</v>
      </c>
      <c r="C50391" t="s">
        <v>1022</v>
      </c>
      <c r="D50391" t="s">
        <v>1017</v>
      </c>
      <c r="E50391" t="s">
        <v>1016</v>
      </c>
      <c r="F50391" s="86">
        <v>25923756.476428799</v>
      </c>
    </row>
    <row r="50392" spans="1:6">
      <c r="A50392">
        <v>2019</v>
      </c>
      <c r="B50392" t="s">
        <v>1026</v>
      </c>
      <c r="C50392" t="s">
        <v>1022</v>
      </c>
      <c r="D50392" t="s">
        <v>1017</v>
      </c>
      <c r="E50392" t="s">
        <v>1016</v>
      </c>
      <c r="F50392" s="86">
        <v>26331554.009121198</v>
      </c>
    </row>
    <row r="50393" spans="1:6">
      <c r="A50393">
        <v>2020</v>
      </c>
      <c r="B50393" t="s">
        <v>1026</v>
      </c>
      <c r="C50393" t="s">
        <v>1022</v>
      </c>
      <c r="D50393" t="s">
        <v>1017</v>
      </c>
      <c r="E50393" t="s">
        <v>1016</v>
      </c>
      <c r="F50393" s="86">
        <v>26654286.613646999</v>
      </c>
    </row>
    <row r="50394" spans="1:6">
      <c r="A50394">
        <v>2021</v>
      </c>
      <c r="B50394" t="s">
        <v>1026</v>
      </c>
      <c r="C50394" t="s">
        <v>1022</v>
      </c>
      <c r="D50394" t="s">
        <v>1017</v>
      </c>
      <c r="E50394" t="s">
        <v>1016</v>
      </c>
      <c r="F50394" s="86">
        <v>26932539.912845399</v>
      </c>
    </row>
    <row r="50395" spans="1:6">
      <c r="A50395">
        <v>2022</v>
      </c>
      <c r="B50395" t="s">
        <v>1026</v>
      </c>
      <c r="C50395" t="s">
        <v>1022</v>
      </c>
      <c r="D50395" t="s">
        <v>1017</v>
      </c>
      <c r="E50395" t="s">
        <v>1016</v>
      </c>
      <c r="F50395" s="86">
        <v>27346060.0496764</v>
      </c>
    </row>
    <row r="50396" spans="1:6">
      <c r="A50396">
        <v>2023</v>
      </c>
      <c r="B50396" t="s">
        <v>1026</v>
      </c>
      <c r="C50396" t="s">
        <v>1022</v>
      </c>
      <c r="D50396" t="s">
        <v>1017</v>
      </c>
      <c r="E50396" t="s">
        <v>1016</v>
      </c>
      <c r="F50396" s="86">
        <v>27829246.182677299</v>
      </c>
    </row>
    <row r="50397" spans="1:6">
      <c r="A50397">
        <v>2024</v>
      </c>
      <c r="B50397" t="s">
        <v>1026</v>
      </c>
      <c r="C50397" t="s">
        <v>1022</v>
      </c>
      <c r="D50397" t="s">
        <v>1017</v>
      </c>
      <c r="E50397" t="s">
        <v>1016</v>
      </c>
      <c r="F50397" s="86">
        <v>28352013.242816001</v>
      </c>
    </row>
    <row r="50398" spans="1:6">
      <c r="A50398">
        <v>2025</v>
      </c>
      <c r="B50398" t="s">
        <v>1026</v>
      </c>
      <c r="C50398" t="s">
        <v>1022</v>
      </c>
      <c r="D50398" t="s">
        <v>1017</v>
      </c>
      <c r="E50398" t="s">
        <v>1016</v>
      </c>
      <c r="F50398" s="86">
        <v>28878292.628459301</v>
      </c>
    </row>
    <row r="50399" spans="1:6">
      <c r="A50399">
        <v>2026</v>
      </c>
      <c r="B50399" t="s">
        <v>1026</v>
      </c>
      <c r="C50399" t="s">
        <v>1022</v>
      </c>
      <c r="D50399" t="s">
        <v>1017</v>
      </c>
      <c r="E50399" t="s">
        <v>1016</v>
      </c>
      <c r="F50399" s="86">
        <v>29367056.626435101</v>
      </c>
    </row>
    <row r="50400" spans="1:6">
      <c r="A50400">
        <v>2027</v>
      </c>
      <c r="B50400" t="s">
        <v>1026</v>
      </c>
      <c r="C50400" t="s">
        <v>1022</v>
      </c>
      <c r="D50400" t="s">
        <v>1017</v>
      </c>
      <c r="E50400" t="s">
        <v>1016</v>
      </c>
      <c r="F50400" s="86">
        <v>29860864.260852698</v>
      </c>
    </row>
    <row r="50401" spans="1:6">
      <c r="A50401">
        <v>2028</v>
      </c>
      <c r="B50401" t="s">
        <v>1026</v>
      </c>
      <c r="C50401" t="s">
        <v>1022</v>
      </c>
      <c r="D50401" t="s">
        <v>1017</v>
      </c>
      <c r="E50401" t="s">
        <v>1016</v>
      </c>
      <c r="F50401" s="86">
        <v>30386106.334736802</v>
      </c>
    </row>
    <row r="50402" spans="1:6">
      <c r="A50402">
        <v>2029</v>
      </c>
      <c r="B50402" t="s">
        <v>1026</v>
      </c>
      <c r="C50402" t="s">
        <v>1022</v>
      </c>
      <c r="D50402" t="s">
        <v>1017</v>
      </c>
      <c r="E50402" t="s">
        <v>1016</v>
      </c>
      <c r="F50402" s="86">
        <v>30867416.136008602</v>
      </c>
    </row>
    <row r="50403" spans="1:6">
      <c r="A50403">
        <v>2030</v>
      </c>
      <c r="B50403" t="s">
        <v>1026</v>
      </c>
      <c r="C50403" t="s">
        <v>1022</v>
      </c>
      <c r="D50403" t="s">
        <v>1017</v>
      </c>
      <c r="E50403" t="s">
        <v>1016</v>
      </c>
      <c r="F50403" s="86">
        <v>31304524.949878599</v>
      </c>
    </row>
    <row r="50404" spans="1:6">
      <c r="A50404">
        <v>2031</v>
      </c>
      <c r="B50404" t="s">
        <v>1026</v>
      </c>
      <c r="C50404" t="s">
        <v>1022</v>
      </c>
      <c r="D50404" t="s">
        <v>1017</v>
      </c>
      <c r="E50404" t="s">
        <v>1016</v>
      </c>
      <c r="F50404" s="86">
        <v>31724879.578315198</v>
      </c>
    </row>
    <row r="50405" spans="1:6">
      <c r="A50405">
        <v>2032</v>
      </c>
      <c r="B50405" t="s">
        <v>1026</v>
      </c>
      <c r="C50405" t="s">
        <v>1022</v>
      </c>
      <c r="D50405" t="s">
        <v>1017</v>
      </c>
      <c r="E50405" t="s">
        <v>1016</v>
      </c>
      <c r="F50405" s="86">
        <v>32143317.645667601</v>
      </c>
    </row>
    <row r="50406" spans="1:6">
      <c r="A50406">
        <v>2033</v>
      </c>
      <c r="B50406" t="s">
        <v>1026</v>
      </c>
      <c r="C50406" t="s">
        <v>1022</v>
      </c>
      <c r="D50406" t="s">
        <v>1017</v>
      </c>
      <c r="E50406" t="s">
        <v>1016</v>
      </c>
      <c r="F50406" s="86">
        <v>32604429.196132898</v>
      </c>
    </row>
    <row r="50407" spans="1:6">
      <c r="A50407">
        <v>2034</v>
      </c>
      <c r="B50407" t="s">
        <v>1026</v>
      </c>
      <c r="C50407" t="s">
        <v>1022</v>
      </c>
      <c r="D50407" t="s">
        <v>1017</v>
      </c>
      <c r="E50407" t="s">
        <v>1016</v>
      </c>
      <c r="F50407" s="86">
        <v>33151812.728448302</v>
      </c>
    </row>
    <row r="50408" spans="1:6">
      <c r="A50408">
        <v>2035</v>
      </c>
      <c r="B50408" t="s">
        <v>1026</v>
      </c>
      <c r="C50408" t="s">
        <v>1022</v>
      </c>
      <c r="D50408" t="s">
        <v>1017</v>
      </c>
      <c r="E50408" t="s">
        <v>1016</v>
      </c>
      <c r="F50408" s="86">
        <v>33728707.2179664</v>
      </c>
    </row>
    <row r="50409" spans="1:6">
      <c r="A50409">
        <v>2036</v>
      </c>
      <c r="B50409" t="s">
        <v>1026</v>
      </c>
      <c r="C50409" t="s">
        <v>1022</v>
      </c>
      <c r="D50409" t="s">
        <v>1017</v>
      </c>
      <c r="E50409" t="s">
        <v>1016</v>
      </c>
      <c r="F50409" s="86">
        <v>34283403.841441303</v>
      </c>
    </row>
    <row r="50410" spans="1:6">
      <c r="A50410">
        <v>2037</v>
      </c>
      <c r="B50410" t="s">
        <v>1026</v>
      </c>
      <c r="C50410" t="s">
        <v>1022</v>
      </c>
      <c r="D50410" t="s">
        <v>1017</v>
      </c>
      <c r="E50410" t="s">
        <v>1016</v>
      </c>
      <c r="F50410" s="86">
        <v>34893906.453324102</v>
      </c>
    </row>
    <row r="50411" spans="1:6">
      <c r="A50411">
        <v>2038</v>
      </c>
      <c r="B50411" t="s">
        <v>1026</v>
      </c>
      <c r="C50411" t="s">
        <v>1022</v>
      </c>
      <c r="D50411" t="s">
        <v>1017</v>
      </c>
      <c r="E50411" t="s">
        <v>1016</v>
      </c>
      <c r="F50411" s="86">
        <v>35498518.535953604</v>
      </c>
    </row>
    <row r="50412" spans="1:6">
      <c r="A50412">
        <v>2039</v>
      </c>
      <c r="B50412" t="s">
        <v>1026</v>
      </c>
      <c r="C50412" t="s">
        <v>1022</v>
      </c>
      <c r="D50412" t="s">
        <v>1017</v>
      </c>
      <c r="E50412" t="s">
        <v>1016</v>
      </c>
      <c r="F50412" s="86">
        <v>36034458.157712698</v>
      </c>
    </row>
    <row r="50413" spans="1:6">
      <c r="A50413">
        <v>2040</v>
      </c>
      <c r="B50413" t="s">
        <v>1026</v>
      </c>
      <c r="C50413" t="s">
        <v>1022</v>
      </c>
      <c r="D50413" t="s">
        <v>1017</v>
      </c>
      <c r="E50413" t="s">
        <v>1016</v>
      </c>
      <c r="F50413" s="86">
        <v>36343969.233273998</v>
      </c>
    </row>
    <row r="50414" spans="1:6">
      <c r="A50414">
        <v>2041</v>
      </c>
      <c r="B50414" t="s">
        <v>1026</v>
      </c>
      <c r="C50414" t="s">
        <v>1022</v>
      </c>
      <c r="D50414" t="s">
        <v>1017</v>
      </c>
      <c r="E50414" t="s">
        <v>1016</v>
      </c>
      <c r="F50414" s="86">
        <v>36637990.276815102</v>
      </c>
    </row>
    <row r="50415" spans="1:6">
      <c r="A50415">
        <v>2042</v>
      </c>
      <c r="B50415" t="s">
        <v>1026</v>
      </c>
      <c r="C50415" t="s">
        <v>1022</v>
      </c>
      <c r="D50415" t="s">
        <v>1017</v>
      </c>
      <c r="E50415" t="s">
        <v>1016</v>
      </c>
      <c r="F50415" s="86">
        <v>37190830.466951497</v>
      </c>
    </row>
    <row r="50416" spans="1:6">
      <c r="A50416">
        <v>2043</v>
      </c>
      <c r="B50416" t="s">
        <v>1026</v>
      </c>
      <c r="C50416" t="s">
        <v>1022</v>
      </c>
      <c r="D50416" t="s">
        <v>1017</v>
      </c>
      <c r="E50416" t="s">
        <v>1016</v>
      </c>
      <c r="F50416" s="86">
        <v>37736677.324415602</v>
      </c>
    </row>
    <row r="50417" spans="1:6">
      <c r="A50417">
        <v>2044</v>
      </c>
      <c r="B50417" t="s">
        <v>1026</v>
      </c>
      <c r="C50417" t="s">
        <v>1022</v>
      </c>
      <c r="D50417" t="s">
        <v>1017</v>
      </c>
      <c r="E50417" t="s">
        <v>1016</v>
      </c>
      <c r="F50417" s="86">
        <v>38164870.101982303</v>
      </c>
    </row>
    <row r="50418" spans="1:6">
      <c r="A50418">
        <v>2045</v>
      </c>
      <c r="B50418" t="s">
        <v>1026</v>
      </c>
      <c r="C50418" t="s">
        <v>1022</v>
      </c>
      <c r="D50418" t="s">
        <v>1017</v>
      </c>
      <c r="E50418" t="s">
        <v>1016</v>
      </c>
      <c r="F50418" s="86">
        <v>38478117.057141997</v>
      </c>
    </row>
    <row r="50419" spans="1:6">
      <c r="A50419">
        <v>2046</v>
      </c>
      <c r="B50419" t="s">
        <v>1026</v>
      </c>
      <c r="C50419" t="s">
        <v>1022</v>
      </c>
      <c r="D50419" t="s">
        <v>1017</v>
      </c>
      <c r="E50419" t="s">
        <v>1016</v>
      </c>
      <c r="F50419" s="86">
        <v>38735254.876237102</v>
      </c>
    </row>
    <row r="50420" spans="1:6">
      <c r="A50420">
        <v>2047</v>
      </c>
      <c r="B50420" t="s">
        <v>1026</v>
      </c>
      <c r="C50420" t="s">
        <v>1022</v>
      </c>
      <c r="D50420" t="s">
        <v>1017</v>
      </c>
      <c r="E50420" t="s">
        <v>1016</v>
      </c>
      <c r="F50420" s="86">
        <v>38882247.056882299</v>
      </c>
    </row>
    <row r="50421" spans="1:6">
      <c r="A50421">
        <v>2048</v>
      </c>
      <c r="B50421" t="s">
        <v>1026</v>
      </c>
      <c r="C50421" t="s">
        <v>1022</v>
      </c>
      <c r="D50421" t="s">
        <v>1017</v>
      </c>
      <c r="E50421" t="s">
        <v>1016</v>
      </c>
      <c r="F50421" s="86">
        <v>38961234.670467101</v>
      </c>
    </row>
    <row r="50422" spans="1:6">
      <c r="A50422">
        <v>2049</v>
      </c>
      <c r="B50422" t="s">
        <v>1026</v>
      </c>
      <c r="C50422" t="s">
        <v>1022</v>
      </c>
      <c r="D50422" t="s">
        <v>1017</v>
      </c>
      <c r="E50422" t="s">
        <v>1016</v>
      </c>
      <c r="F50422" s="86">
        <v>39027293.607489802</v>
      </c>
    </row>
    <row r="50423" spans="1:6">
      <c r="A50423">
        <v>2050</v>
      </c>
      <c r="B50423" t="s">
        <v>1026</v>
      </c>
      <c r="C50423" t="s">
        <v>1022</v>
      </c>
      <c r="D50423" t="s">
        <v>1017</v>
      </c>
      <c r="E50423" t="s">
        <v>1016</v>
      </c>
      <c r="F50423" s="86">
        <v>39061259.554828197</v>
      </c>
    </row>
    <row r="50424" spans="1:6">
      <c r="A50424">
        <v>2017</v>
      </c>
      <c r="B50424" t="s">
        <v>1027</v>
      </c>
      <c r="C50424" t="s">
        <v>1022</v>
      </c>
      <c r="D50424" t="s">
        <v>1017</v>
      </c>
      <c r="E50424" t="s">
        <v>1016</v>
      </c>
      <c r="F50424" s="86">
        <v>150211633.26928499</v>
      </c>
    </row>
    <row r="50425" spans="1:6">
      <c r="A50425">
        <v>2018</v>
      </c>
      <c r="B50425" t="s">
        <v>1027</v>
      </c>
      <c r="C50425" t="s">
        <v>1022</v>
      </c>
      <c r="D50425" t="s">
        <v>1017</v>
      </c>
      <c r="E50425" t="s">
        <v>1016</v>
      </c>
      <c r="F50425" s="86">
        <v>149168933.69823501</v>
      </c>
    </row>
    <row r="50426" spans="1:6">
      <c r="A50426">
        <v>2019</v>
      </c>
      <c r="B50426" t="s">
        <v>1027</v>
      </c>
      <c r="C50426" t="s">
        <v>1022</v>
      </c>
      <c r="D50426" t="s">
        <v>1017</v>
      </c>
      <c r="E50426" t="s">
        <v>1016</v>
      </c>
      <c r="F50426" s="86">
        <v>147115796.76647201</v>
      </c>
    </row>
    <row r="50427" spans="1:6">
      <c r="A50427">
        <v>2020</v>
      </c>
      <c r="B50427" t="s">
        <v>1027</v>
      </c>
      <c r="C50427" t="s">
        <v>1022</v>
      </c>
      <c r="D50427" t="s">
        <v>1017</v>
      </c>
      <c r="E50427" t="s">
        <v>1016</v>
      </c>
      <c r="F50427" s="86">
        <v>145052002.459584</v>
      </c>
    </row>
    <row r="50428" spans="1:6">
      <c r="A50428">
        <v>2021</v>
      </c>
      <c r="B50428" t="s">
        <v>1027</v>
      </c>
      <c r="C50428" t="s">
        <v>1022</v>
      </c>
      <c r="D50428" t="s">
        <v>1017</v>
      </c>
      <c r="E50428" t="s">
        <v>1016</v>
      </c>
      <c r="F50428" s="86">
        <v>143059579.155754</v>
      </c>
    </row>
    <row r="50429" spans="1:6">
      <c r="A50429">
        <v>2022</v>
      </c>
      <c r="B50429" t="s">
        <v>1027</v>
      </c>
      <c r="C50429" t="s">
        <v>1022</v>
      </c>
      <c r="D50429" t="s">
        <v>1017</v>
      </c>
      <c r="E50429" t="s">
        <v>1016</v>
      </c>
      <c r="F50429" s="86">
        <v>140988428.81379101</v>
      </c>
    </row>
    <row r="50430" spans="1:6">
      <c r="A50430">
        <v>2023</v>
      </c>
      <c r="B50430" t="s">
        <v>1027</v>
      </c>
      <c r="C50430" t="s">
        <v>1022</v>
      </c>
      <c r="D50430" t="s">
        <v>1017</v>
      </c>
      <c r="E50430" t="s">
        <v>1016</v>
      </c>
      <c r="F50430" s="86">
        <v>138241760.79639</v>
      </c>
    </row>
    <row r="50431" spans="1:6">
      <c r="A50431">
        <v>2024</v>
      </c>
      <c r="B50431" t="s">
        <v>1027</v>
      </c>
      <c r="C50431" t="s">
        <v>1022</v>
      </c>
      <c r="D50431" t="s">
        <v>1017</v>
      </c>
      <c r="E50431" t="s">
        <v>1016</v>
      </c>
      <c r="F50431" s="86">
        <v>136008823.865444</v>
      </c>
    </row>
    <row r="50432" spans="1:6">
      <c r="A50432">
        <v>2025</v>
      </c>
      <c r="B50432" t="s">
        <v>1027</v>
      </c>
      <c r="C50432" t="s">
        <v>1022</v>
      </c>
      <c r="D50432" t="s">
        <v>1017</v>
      </c>
      <c r="E50432" t="s">
        <v>1016</v>
      </c>
      <c r="F50432" s="86">
        <v>133954245.168125</v>
      </c>
    </row>
    <row r="50433" spans="1:6">
      <c r="A50433">
        <v>2026</v>
      </c>
      <c r="B50433" t="s">
        <v>1027</v>
      </c>
      <c r="C50433" t="s">
        <v>1022</v>
      </c>
      <c r="D50433" t="s">
        <v>1017</v>
      </c>
      <c r="E50433" t="s">
        <v>1016</v>
      </c>
      <c r="F50433" s="86">
        <v>131642426.77570599</v>
      </c>
    </row>
    <row r="50434" spans="1:6">
      <c r="A50434">
        <v>2027</v>
      </c>
      <c r="B50434" t="s">
        <v>1027</v>
      </c>
      <c r="C50434" t="s">
        <v>1022</v>
      </c>
      <c r="D50434" t="s">
        <v>1017</v>
      </c>
      <c r="E50434" t="s">
        <v>1016</v>
      </c>
      <c r="F50434" s="86">
        <v>129514470.293541</v>
      </c>
    </row>
    <row r="50435" spans="1:6">
      <c r="A50435">
        <v>2028</v>
      </c>
      <c r="B50435" t="s">
        <v>1027</v>
      </c>
      <c r="C50435" t="s">
        <v>1022</v>
      </c>
      <c r="D50435" t="s">
        <v>1017</v>
      </c>
      <c r="E50435" t="s">
        <v>1016</v>
      </c>
      <c r="F50435" s="86">
        <v>127665130.314703</v>
      </c>
    </row>
    <row r="50436" spans="1:6">
      <c r="A50436">
        <v>2029</v>
      </c>
      <c r="B50436" t="s">
        <v>1027</v>
      </c>
      <c r="C50436" t="s">
        <v>1022</v>
      </c>
      <c r="D50436" t="s">
        <v>1017</v>
      </c>
      <c r="E50436" t="s">
        <v>1016</v>
      </c>
      <c r="F50436" s="86">
        <v>125944047.57721201</v>
      </c>
    </row>
    <row r="50437" spans="1:6">
      <c r="A50437">
        <v>2030</v>
      </c>
      <c r="B50437" t="s">
        <v>1027</v>
      </c>
      <c r="C50437" t="s">
        <v>1022</v>
      </c>
      <c r="D50437" t="s">
        <v>1017</v>
      </c>
      <c r="E50437" t="s">
        <v>1016</v>
      </c>
      <c r="F50437" s="86">
        <v>124138659.79971001</v>
      </c>
    </row>
    <row r="50438" spans="1:6">
      <c r="A50438">
        <v>2031</v>
      </c>
      <c r="B50438" t="s">
        <v>1027</v>
      </c>
      <c r="C50438" t="s">
        <v>1022</v>
      </c>
      <c r="D50438" t="s">
        <v>1017</v>
      </c>
      <c r="E50438" t="s">
        <v>1016</v>
      </c>
      <c r="F50438" s="86">
        <v>122222652.23517799</v>
      </c>
    </row>
    <row r="50439" spans="1:6">
      <c r="A50439">
        <v>2032</v>
      </c>
      <c r="B50439" t="s">
        <v>1027</v>
      </c>
      <c r="C50439" t="s">
        <v>1022</v>
      </c>
      <c r="D50439" t="s">
        <v>1017</v>
      </c>
      <c r="E50439" t="s">
        <v>1016</v>
      </c>
      <c r="F50439" s="86">
        <v>120286407.275738</v>
      </c>
    </row>
    <row r="50440" spans="1:6">
      <c r="A50440">
        <v>2033</v>
      </c>
      <c r="B50440" t="s">
        <v>1027</v>
      </c>
      <c r="C50440" t="s">
        <v>1022</v>
      </c>
      <c r="D50440" t="s">
        <v>1017</v>
      </c>
      <c r="E50440" t="s">
        <v>1016</v>
      </c>
      <c r="F50440" s="86">
        <v>118488239.15008301</v>
      </c>
    </row>
    <row r="50441" spans="1:6">
      <c r="A50441">
        <v>2034</v>
      </c>
      <c r="B50441" t="s">
        <v>1027</v>
      </c>
      <c r="C50441" t="s">
        <v>1022</v>
      </c>
      <c r="D50441" t="s">
        <v>1017</v>
      </c>
      <c r="E50441" t="s">
        <v>1016</v>
      </c>
      <c r="F50441" s="86">
        <v>116816462.196843</v>
      </c>
    </row>
    <row r="50442" spans="1:6">
      <c r="A50442">
        <v>2035</v>
      </c>
      <c r="B50442" t="s">
        <v>1027</v>
      </c>
      <c r="C50442" t="s">
        <v>1022</v>
      </c>
      <c r="D50442" t="s">
        <v>1017</v>
      </c>
      <c r="E50442" t="s">
        <v>1016</v>
      </c>
      <c r="F50442" s="86">
        <v>115208459.917326</v>
      </c>
    </row>
    <row r="50443" spans="1:6">
      <c r="A50443">
        <v>2036</v>
      </c>
      <c r="B50443" t="s">
        <v>1027</v>
      </c>
      <c r="C50443" t="s">
        <v>1022</v>
      </c>
      <c r="D50443" t="s">
        <v>1017</v>
      </c>
      <c r="E50443" t="s">
        <v>1016</v>
      </c>
      <c r="F50443" s="86">
        <v>113589713.670159</v>
      </c>
    </row>
    <row r="50444" spans="1:6">
      <c r="A50444">
        <v>2037</v>
      </c>
      <c r="B50444" t="s">
        <v>1027</v>
      </c>
      <c r="C50444" t="s">
        <v>1022</v>
      </c>
      <c r="D50444" t="s">
        <v>1017</v>
      </c>
      <c r="E50444" t="s">
        <v>1016</v>
      </c>
      <c r="F50444" s="86">
        <v>111919602.901437</v>
      </c>
    </row>
    <row r="50445" spans="1:6">
      <c r="A50445">
        <v>2038</v>
      </c>
      <c r="B50445" t="s">
        <v>1027</v>
      </c>
      <c r="C50445" t="s">
        <v>1022</v>
      </c>
      <c r="D50445" t="s">
        <v>1017</v>
      </c>
      <c r="E50445" t="s">
        <v>1016</v>
      </c>
      <c r="F50445" s="86">
        <v>110242716.989168</v>
      </c>
    </row>
    <row r="50446" spans="1:6">
      <c r="A50446">
        <v>2039</v>
      </c>
      <c r="B50446" t="s">
        <v>1027</v>
      </c>
      <c r="C50446" t="s">
        <v>1022</v>
      </c>
      <c r="D50446" t="s">
        <v>1017</v>
      </c>
      <c r="E50446" t="s">
        <v>1016</v>
      </c>
      <c r="F50446" s="86">
        <v>108433582.641712</v>
      </c>
    </row>
    <row r="50447" spans="1:6">
      <c r="A50447">
        <v>2040</v>
      </c>
      <c r="B50447" t="s">
        <v>1027</v>
      </c>
      <c r="C50447" t="s">
        <v>1022</v>
      </c>
      <c r="D50447" t="s">
        <v>1017</v>
      </c>
      <c r="E50447" t="s">
        <v>1016</v>
      </c>
      <c r="F50447" s="86">
        <v>106419522.03047299</v>
      </c>
    </row>
    <row r="50448" spans="1:6">
      <c r="A50448">
        <v>2041</v>
      </c>
      <c r="B50448" t="s">
        <v>1027</v>
      </c>
      <c r="C50448" t="s">
        <v>1022</v>
      </c>
      <c r="D50448" t="s">
        <v>1017</v>
      </c>
      <c r="E50448" t="s">
        <v>1016</v>
      </c>
      <c r="F50448" s="86">
        <v>103767149.66576</v>
      </c>
    </row>
    <row r="50449" spans="1:6">
      <c r="A50449">
        <v>2042</v>
      </c>
      <c r="B50449" t="s">
        <v>1027</v>
      </c>
      <c r="C50449" t="s">
        <v>1022</v>
      </c>
      <c r="D50449" t="s">
        <v>1017</v>
      </c>
      <c r="E50449" t="s">
        <v>1016</v>
      </c>
      <c r="F50449" s="86">
        <v>100980522.08407199</v>
      </c>
    </row>
    <row r="50450" spans="1:6">
      <c r="A50450">
        <v>2043</v>
      </c>
      <c r="B50450" t="s">
        <v>1027</v>
      </c>
      <c r="C50450" t="s">
        <v>1022</v>
      </c>
      <c r="D50450" t="s">
        <v>1017</v>
      </c>
      <c r="E50450" t="s">
        <v>1016</v>
      </c>
      <c r="F50450" s="86">
        <v>98120866.695663303</v>
      </c>
    </row>
    <row r="50451" spans="1:6">
      <c r="A50451">
        <v>2044</v>
      </c>
      <c r="B50451" t="s">
        <v>1027</v>
      </c>
      <c r="C50451" t="s">
        <v>1022</v>
      </c>
      <c r="D50451" t="s">
        <v>1017</v>
      </c>
      <c r="E50451" t="s">
        <v>1016</v>
      </c>
      <c r="F50451" s="86">
        <v>95194205.289104804</v>
      </c>
    </row>
    <row r="50452" spans="1:6">
      <c r="A50452">
        <v>2045</v>
      </c>
      <c r="B50452" t="s">
        <v>1027</v>
      </c>
      <c r="C50452" t="s">
        <v>1022</v>
      </c>
      <c r="D50452" t="s">
        <v>1017</v>
      </c>
      <c r="E50452" t="s">
        <v>1016</v>
      </c>
      <c r="F50452" s="86">
        <v>92190107.794652</v>
      </c>
    </row>
    <row r="50453" spans="1:6">
      <c r="A50453">
        <v>2046</v>
      </c>
      <c r="B50453" t="s">
        <v>1027</v>
      </c>
      <c r="C50453" t="s">
        <v>1022</v>
      </c>
      <c r="D50453" t="s">
        <v>1017</v>
      </c>
      <c r="E50453" t="s">
        <v>1016</v>
      </c>
      <c r="F50453" s="86">
        <v>89056234.0816264</v>
      </c>
    </row>
    <row r="50454" spans="1:6">
      <c r="A50454">
        <v>2047</v>
      </c>
      <c r="B50454" t="s">
        <v>1027</v>
      </c>
      <c r="C50454" t="s">
        <v>1022</v>
      </c>
      <c r="D50454" t="s">
        <v>1017</v>
      </c>
      <c r="E50454" t="s">
        <v>1016</v>
      </c>
      <c r="F50454" s="86">
        <v>85730030.430919096</v>
      </c>
    </row>
    <row r="50455" spans="1:6">
      <c r="A50455">
        <v>2048</v>
      </c>
      <c r="B50455" t="s">
        <v>1027</v>
      </c>
      <c r="C50455" t="s">
        <v>1022</v>
      </c>
      <c r="D50455" t="s">
        <v>1017</v>
      </c>
      <c r="E50455" t="s">
        <v>1016</v>
      </c>
      <c r="F50455" s="86">
        <v>85266198.287516907</v>
      </c>
    </row>
    <row r="50456" spans="1:6">
      <c r="A50456">
        <v>2049</v>
      </c>
      <c r="B50456" t="s">
        <v>1027</v>
      </c>
      <c r="C50456" t="s">
        <v>1022</v>
      </c>
      <c r="D50456" t="s">
        <v>1017</v>
      </c>
      <c r="E50456" t="s">
        <v>1016</v>
      </c>
      <c r="F50456" s="86">
        <v>85216345.527144998</v>
      </c>
    </row>
    <row r="50457" spans="1:6">
      <c r="A50457">
        <v>2050</v>
      </c>
      <c r="B50457" t="s">
        <v>1027</v>
      </c>
      <c r="C50457" t="s">
        <v>1022</v>
      </c>
      <c r="D50457" t="s">
        <v>1017</v>
      </c>
      <c r="E50457" t="s">
        <v>1016</v>
      </c>
      <c r="F50457" s="86">
        <v>85137491.486638993</v>
      </c>
    </row>
    <row r="50458" spans="1:6">
      <c r="A50458">
        <v>2017</v>
      </c>
      <c r="B50458" t="s">
        <v>1028</v>
      </c>
      <c r="C50458" t="s">
        <v>1022</v>
      </c>
      <c r="D50458" t="s">
        <v>1017</v>
      </c>
      <c r="E50458" t="s">
        <v>1016</v>
      </c>
      <c r="F50458" s="86">
        <v>30108356.511776999</v>
      </c>
    </row>
    <row r="50459" spans="1:6">
      <c r="A50459">
        <v>2018</v>
      </c>
      <c r="B50459" t="s">
        <v>1028</v>
      </c>
      <c r="C50459" t="s">
        <v>1022</v>
      </c>
      <c r="D50459" t="s">
        <v>1017</v>
      </c>
      <c r="E50459" t="s">
        <v>1016</v>
      </c>
      <c r="F50459" s="86">
        <v>30234491.4049799</v>
      </c>
    </row>
    <row r="50460" spans="1:6">
      <c r="A50460">
        <v>2019</v>
      </c>
      <c r="B50460" t="s">
        <v>1028</v>
      </c>
      <c r="C50460" t="s">
        <v>1022</v>
      </c>
      <c r="D50460" t="s">
        <v>1017</v>
      </c>
      <c r="E50460" t="s">
        <v>1016</v>
      </c>
      <c r="F50460" s="86">
        <v>30273057.746532299</v>
      </c>
    </row>
    <row r="50461" spans="1:6">
      <c r="A50461">
        <v>2020</v>
      </c>
      <c r="B50461" t="s">
        <v>1028</v>
      </c>
      <c r="C50461" t="s">
        <v>1022</v>
      </c>
      <c r="D50461" t="s">
        <v>1017</v>
      </c>
      <c r="E50461" t="s">
        <v>1016</v>
      </c>
      <c r="F50461" s="86">
        <v>30258487.633552801</v>
      </c>
    </row>
    <row r="50462" spans="1:6">
      <c r="A50462">
        <v>2021</v>
      </c>
      <c r="B50462" t="s">
        <v>1028</v>
      </c>
      <c r="C50462" t="s">
        <v>1022</v>
      </c>
      <c r="D50462" t="s">
        <v>1017</v>
      </c>
      <c r="E50462" t="s">
        <v>1016</v>
      </c>
      <c r="F50462" s="86">
        <v>30220772.164393399</v>
      </c>
    </row>
    <row r="50463" spans="1:6">
      <c r="A50463">
        <v>2022</v>
      </c>
      <c r="B50463" t="s">
        <v>1028</v>
      </c>
      <c r="C50463" t="s">
        <v>1022</v>
      </c>
      <c r="D50463" t="s">
        <v>1017</v>
      </c>
      <c r="E50463" t="s">
        <v>1016</v>
      </c>
      <c r="F50463" s="86">
        <v>30241615.666686699</v>
      </c>
    </row>
    <row r="50464" spans="1:6">
      <c r="A50464">
        <v>2023</v>
      </c>
      <c r="B50464" t="s">
        <v>1028</v>
      </c>
      <c r="C50464" t="s">
        <v>1022</v>
      </c>
      <c r="D50464" t="s">
        <v>1017</v>
      </c>
      <c r="E50464" t="s">
        <v>1016</v>
      </c>
      <c r="F50464" s="86">
        <v>30269961.968405001</v>
      </c>
    </row>
    <row r="50465" spans="1:6">
      <c r="A50465">
        <v>2024</v>
      </c>
      <c r="B50465" t="s">
        <v>1028</v>
      </c>
      <c r="C50465" t="s">
        <v>1022</v>
      </c>
      <c r="D50465" t="s">
        <v>1017</v>
      </c>
      <c r="E50465" t="s">
        <v>1016</v>
      </c>
      <c r="F50465" s="86">
        <v>30316173.958319001</v>
      </c>
    </row>
    <row r="50466" spans="1:6">
      <c r="A50466">
        <v>2025</v>
      </c>
      <c r="B50466" t="s">
        <v>1028</v>
      </c>
      <c r="C50466" t="s">
        <v>1022</v>
      </c>
      <c r="D50466" t="s">
        <v>1017</v>
      </c>
      <c r="E50466" t="s">
        <v>1016</v>
      </c>
      <c r="F50466" s="86">
        <v>30344543.230720501</v>
      </c>
    </row>
    <row r="50467" spans="1:6">
      <c r="A50467">
        <v>2026</v>
      </c>
      <c r="B50467" t="s">
        <v>1028</v>
      </c>
      <c r="C50467" t="s">
        <v>1022</v>
      </c>
      <c r="D50467" t="s">
        <v>1017</v>
      </c>
      <c r="E50467" t="s">
        <v>1016</v>
      </c>
      <c r="F50467" s="86">
        <v>30347087.233893301</v>
      </c>
    </row>
    <row r="50468" spans="1:6">
      <c r="A50468">
        <v>2027</v>
      </c>
      <c r="B50468" t="s">
        <v>1028</v>
      </c>
      <c r="C50468" t="s">
        <v>1022</v>
      </c>
      <c r="D50468" t="s">
        <v>1017</v>
      </c>
      <c r="E50468" t="s">
        <v>1016</v>
      </c>
      <c r="F50468" s="86">
        <v>30356308.7668388</v>
      </c>
    </row>
    <row r="50469" spans="1:6">
      <c r="A50469">
        <v>2028</v>
      </c>
      <c r="B50469" t="s">
        <v>1028</v>
      </c>
      <c r="C50469" t="s">
        <v>1022</v>
      </c>
      <c r="D50469" t="s">
        <v>1017</v>
      </c>
      <c r="E50469" t="s">
        <v>1016</v>
      </c>
      <c r="F50469" s="86">
        <v>30370380.703124799</v>
      </c>
    </row>
    <row r="50470" spans="1:6">
      <c r="A50470">
        <v>2029</v>
      </c>
      <c r="B50470" t="s">
        <v>1028</v>
      </c>
      <c r="C50470" t="s">
        <v>1022</v>
      </c>
      <c r="D50470" t="s">
        <v>1017</v>
      </c>
      <c r="E50470" t="s">
        <v>1016</v>
      </c>
      <c r="F50470" s="86">
        <v>30361102.222027</v>
      </c>
    </row>
    <row r="50471" spans="1:6">
      <c r="A50471">
        <v>2030</v>
      </c>
      <c r="B50471" t="s">
        <v>1028</v>
      </c>
      <c r="C50471" t="s">
        <v>1022</v>
      </c>
      <c r="D50471" t="s">
        <v>1017</v>
      </c>
      <c r="E50471" t="s">
        <v>1016</v>
      </c>
      <c r="F50471" s="86">
        <v>30316144.0485751</v>
      </c>
    </row>
    <row r="50472" spans="1:6">
      <c r="A50472">
        <v>2031</v>
      </c>
      <c r="B50472" t="s">
        <v>1028</v>
      </c>
      <c r="C50472" t="s">
        <v>1022</v>
      </c>
      <c r="D50472" t="s">
        <v>1017</v>
      </c>
      <c r="E50472" t="s">
        <v>1016</v>
      </c>
      <c r="F50472" s="86">
        <v>30244476.952422298</v>
      </c>
    </row>
    <row r="50473" spans="1:6">
      <c r="A50473">
        <v>2032</v>
      </c>
      <c r="B50473" t="s">
        <v>1028</v>
      </c>
      <c r="C50473" t="s">
        <v>1022</v>
      </c>
      <c r="D50473" t="s">
        <v>1017</v>
      </c>
      <c r="E50473" t="s">
        <v>1016</v>
      </c>
      <c r="F50473" s="86">
        <v>30131907.204805501</v>
      </c>
    </row>
    <row r="50474" spans="1:6">
      <c r="A50474">
        <v>2033</v>
      </c>
      <c r="B50474" t="s">
        <v>1028</v>
      </c>
      <c r="C50474" t="s">
        <v>1022</v>
      </c>
      <c r="D50474" t="s">
        <v>1017</v>
      </c>
      <c r="E50474" t="s">
        <v>1016</v>
      </c>
      <c r="F50474" s="86">
        <v>30021014.077789899</v>
      </c>
    </row>
    <row r="50475" spans="1:6">
      <c r="A50475">
        <v>2034</v>
      </c>
      <c r="B50475" t="s">
        <v>1028</v>
      </c>
      <c r="C50475" t="s">
        <v>1022</v>
      </c>
      <c r="D50475" t="s">
        <v>1017</v>
      </c>
      <c r="E50475" t="s">
        <v>1016</v>
      </c>
      <c r="F50475" s="86">
        <v>29936825.0879164</v>
      </c>
    </row>
    <row r="50476" spans="1:6">
      <c r="A50476">
        <v>2035</v>
      </c>
      <c r="B50476" t="s">
        <v>1028</v>
      </c>
      <c r="C50476" t="s">
        <v>1022</v>
      </c>
      <c r="D50476" t="s">
        <v>1017</v>
      </c>
      <c r="E50476" t="s">
        <v>1016</v>
      </c>
      <c r="F50476" s="86">
        <v>29860620.0854268</v>
      </c>
    </row>
    <row r="50477" spans="1:6">
      <c r="A50477">
        <v>2036</v>
      </c>
      <c r="B50477" t="s">
        <v>1028</v>
      </c>
      <c r="C50477" t="s">
        <v>1022</v>
      </c>
      <c r="D50477" t="s">
        <v>1017</v>
      </c>
      <c r="E50477" t="s">
        <v>1016</v>
      </c>
      <c r="F50477" s="86">
        <v>29768039.857096899</v>
      </c>
    </row>
    <row r="50478" spans="1:6">
      <c r="A50478">
        <v>2037</v>
      </c>
      <c r="B50478" t="s">
        <v>1028</v>
      </c>
      <c r="C50478" t="s">
        <v>1022</v>
      </c>
      <c r="D50478" t="s">
        <v>1017</v>
      </c>
      <c r="E50478" t="s">
        <v>1016</v>
      </c>
      <c r="F50478" s="86">
        <v>29636211.345054999</v>
      </c>
    </row>
    <row r="50479" spans="1:6">
      <c r="A50479">
        <v>2038</v>
      </c>
      <c r="B50479" t="s">
        <v>1028</v>
      </c>
      <c r="C50479" t="s">
        <v>1022</v>
      </c>
      <c r="D50479" t="s">
        <v>1017</v>
      </c>
      <c r="E50479" t="s">
        <v>1016</v>
      </c>
      <c r="F50479" s="86">
        <v>29473867.476670802</v>
      </c>
    </row>
    <row r="50480" spans="1:6">
      <c r="A50480">
        <v>2039</v>
      </c>
      <c r="B50480" t="s">
        <v>1028</v>
      </c>
      <c r="C50480" t="s">
        <v>1022</v>
      </c>
      <c r="D50480" t="s">
        <v>1017</v>
      </c>
      <c r="E50480" t="s">
        <v>1016</v>
      </c>
      <c r="F50480" s="86">
        <v>29251828.3058457</v>
      </c>
    </row>
    <row r="50481" spans="1:6">
      <c r="A50481">
        <v>2040</v>
      </c>
      <c r="B50481" t="s">
        <v>1028</v>
      </c>
      <c r="C50481" t="s">
        <v>1022</v>
      </c>
      <c r="D50481" t="s">
        <v>1017</v>
      </c>
      <c r="E50481" t="s">
        <v>1016</v>
      </c>
      <c r="F50481" s="86">
        <v>28948805.751853701</v>
      </c>
    </row>
    <row r="50482" spans="1:6">
      <c r="A50482">
        <v>2041</v>
      </c>
      <c r="B50482" t="s">
        <v>1028</v>
      </c>
      <c r="C50482" t="s">
        <v>1022</v>
      </c>
      <c r="D50482" t="s">
        <v>1017</v>
      </c>
      <c r="E50482" t="s">
        <v>1016</v>
      </c>
      <c r="F50482" s="86">
        <v>28477266.197625101</v>
      </c>
    </row>
    <row r="50483" spans="1:6">
      <c r="A50483">
        <v>2042</v>
      </c>
      <c r="B50483" t="s">
        <v>1028</v>
      </c>
      <c r="C50483" t="s">
        <v>1022</v>
      </c>
      <c r="D50483" t="s">
        <v>1017</v>
      </c>
      <c r="E50483" t="s">
        <v>1016</v>
      </c>
      <c r="F50483" s="86">
        <v>27937683.411808401</v>
      </c>
    </row>
    <row r="50484" spans="1:6">
      <c r="A50484">
        <v>2043</v>
      </c>
      <c r="B50484" t="s">
        <v>1028</v>
      </c>
      <c r="C50484" t="s">
        <v>1022</v>
      </c>
      <c r="D50484" t="s">
        <v>1017</v>
      </c>
      <c r="E50484" t="s">
        <v>1016</v>
      </c>
      <c r="F50484" s="86">
        <v>27349618.845436499</v>
      </c>
    </row>
    <row r="50485" spans="1:6">
      <c r="A50485">
        <v>2044</v>
      </c>
      <c r="B50485" t="s">
        <v>1028</v>
      </c>
      <c r="C50485" t="s">
        <v>1022</v>
      </c>
      <c r="D50485" t="s">
        <v>1017</v>
      </c>
      <c r="E50485" t="s">
        <v>1016</v>
      </c>
      <c r="F50485" s="86">
        <v>26715061.6161143</v>
      </c>
    </row>
    <row r="50486" spans="1:6">
      <c r="A50486">
        <v>2045</v>
      </c>
      <c r="B50486" t="s">
        <v>1028</v>
      </c>
      <c r="C50486" t="s">
        <v>1022</v>
      </c>
      <c r="D50486" t="s">
        <v>1017</v>
      </c>
      <c r="E50486" t="s">
        <v>1016</v>
      </c>
      <c r="F50486" s="86">
        <v>26016222.604590502</v>
      </c>
    </row>
    <row r="50487" spans="1:6">
      <c r="A50487">
        <v>2046</v>
      </c>
      <c r="B50487" t="s">
        <v>1028</v>
      </c>
      <c r="C50487" t="s">
        <v>1022</v>
      </c>
      <c r="D50487" t="s">
        <v>1017</v>
      </c>
      <c r="E50487" t="s">
        <v>1016</v>
      </c>
      <c r="F50487" s="86">
        <v>25232239.166335501</v>
      </c>
    </row>
    <row r="50488" spans="1:6">
      <c r="A50488">
        <v>2047</v>
      </c>
      <c r="B50488" t="s">
        <v>1028</v>
      </c>
      <c r="C50488" t="s">
        <v>1022</v>
      </c>
      <c r="D50488" t="s">
        <v>1017</v>
      </c>
      <c r="E50488" t="s">
        <v>1016</v>
      </c>
      <c r="F50488" s="86">
        <v>24344038.455892</v>
      </c>
    </row>
    <row r="50489" spans="1:6">
      <c r="A50489">
        <v>2048</v>
      </c>
      <c r="B50489" t="s">
        <v>1028</v>
      </c>
      <c r="C50489" t="s">
        <v>1022</v>
      </c>
      <c r="D50489" t="s">
        <v>1017</v>
      </c>
      <c r="E50489" t="s">
        <v>1016</v>
      </c>
      <c r="F50489" s="86">
        <v>23351886.7896192</v>
      </c>
    </row>
    <row r="50490" spans="1:6">
      <c r="A50490">
        <v>2049</v>
      </c>
      <c r="B50490" t="s">
        <v>1028</v>
      </c>
      <c r="C50490" t="s">
        <v>1022</v>
      </c>
      <c r="D50490" t="s">
        <v>1017</v>
      </c>
      <c r="E50490" t="s">
        <v>1016</v>
      </c>
      <c r="F50490" s="86">
        <v>22279060.887291901</v>
      </c>
    </row>
    <row r="50491" spans="1:6">
      <c r="A50491">
        <v>2050</v>
      </c>
      <c r="B50491" t="s">
        <v>1028</v>
      </c>
      <c r="C50491" t="s">
        <v>1022</v>
      </c>
      <c r="D50491" t="s">
        <v>1017</v>
      </c>
      <c r="E50491" t="s">
        <v>1016</v>
      </c>
      <c r="F50491" s="86">
        <v>21136666.834996101</v>
      </c>
    </row>
    <row r="50492" spans="1:6">
      <c r="A50492">
        <v>2017</v>
      </c>
      <c r="B50492" t="s">
        <v>1029</v>
      </c>
      <c r="C50492" t="s">
        <v>1022</v>
      </c>
      <c r="D50492" t="s">
        <v>1017</v>
      </c>
      <c r="E50492" t="s">
        <v>1016</v>
      </c>
      <c r="F50492" s="86">
        <v>14725936.4504939</v>
      </c>
    </row>
    <row r="50493" spans="1:6">
      <c r="A50493">
        <v>2018</v>
      </c>
      <c r="B50493" t="s">
        <v>1029</v>
      </c>
      <c r="C50493" t="s">
        <v>1022</v>
      </c>
      <c r="D50493" t="s">
        <v>1017</v>
      </c>
      <c r="E50493" t="s">
        <v>1016</v>
      </c>
      <c r="F50493" s="86">
        <v>15055611.652649799</v>
      </c>
    </row>
    <row r="50494" spans="1:6">
      <c r="A50494">
        <v>2019</v>
      </c>
      <c r="B50494" t="s">
        <v>1029</v>
      </c>
      <c r="C50494" t="s">
        <v>1022</v>
      </c>
      <c r="D50494" t="s">
        <v>1017</v>
      </c>
      <c r="E50494" t="s">
        <v>1016</v>
      </c>
      <c r="F50494" s="86">
        <v>15043969.1203105</v>
      </c>
    </row>
    <row r="50495" spans="1:6">
      <c r="A50495">
        <v>2020</v>
      </c>
      <c r="B50495" t="s">
        <v>1029</v>
      </c>
      <c r="C50495" t="s">
        <v>1022</v>
      </c>
      <c r="D50495" t="s">
        <v>1017</v>
      </c>
      <c r="E50495" t="s">
        <v>1016</v>
      </c>
      <c r="F50495" s="86">
        <v>15031371.444774499</v>
      </c>
    </row>
    <row r="50496" spans="1:6">
      <c r="A50496">
        <v>2021</v>
      </c>
      <c r="B50496" t="s">
        <v>1029</v>
      </c>
      <c r="C50496" t="s">
        <v>1022</v>
      </c>
      <c r="D50496" t="s">
        <v>1017</v>
      </c>
      <c r="E50496" t="s">
        <v>1016</v>
      </c>
      <c r="F50496" s="86">
        <v>14931491.9319089</v>
      </c>
    </row>
    <row r="50497" spans="1:6">
      <c r="A50497">
        <v>2022</v>
      </c>
      <c r="B50497" t="s">
        <v>1029</v>
      </c>
      <c r="C50497" t="s">
        <v>1022</v>
      </c>
      <c r="D50497" t="s">
        <v>1017</v>
      </c>
      <c r="E50497" t="s">
        <v>1016</v>
      </c>
      <c r="F50497" s="86">
        <v>14805781.193369901</v>
      </c>
    </row>
    <row r="50498" spans="1:6">
      <c r="A50498">
        <v>2023</v>
      </c>
      <c r="B50498" t="s">
        <v>1029</v>
      </c>
      <c r="C50498" t="s">
        <v>1022</v>
      </c>
      <c r="D50498" t="s">
        <v>1017</v>
      </c>
      <c r="E50498" t="s">
        <v>1016</v>
      </c>
      <c r="F50498" s="86">
        <v>14640793.640135299</v>
      </c>
    </row>
    <row r="50499" spans="1:6">
      <c r="A50499">
        <v>2024</v>
      </c>
      <c r="B50499" t="s">
        <v>1029</v>
      </c>
      <c r="C50499" t="s">
        <v>1022</v>
      </c>
      <c r="D50499" t="s">
        <v>1017</v>
      </c>
      <c r="E50499" t="s">
        <v>1016</v>
      </c>
      <c r="F50499" s="86">
        <v>14482997.2549762</v>
      </c>
    </row>
    <row r="50500" spans="1:6">
      <c r="A50500">
        <v>2025</v>
      </c>
      <c r="B50500" t="s">
        <v>1029</v>
      </c>
      <c r="C50500" t="s">
        <v>1022</v>
      </c>
      <c r="D50500" t="s">
        <v>1017</v>
      </c>
      <c r="E50500" t="s">
        <v>1016</v>
      </c>
      <c r="F50500" s="86">
        <v>14344180.0443988</v>
      </c>
    </row>
    <row r="50501" spans="1:6">
      <c r="A50501">
        <v>2026</v>
      </c>
      <c r="B50501" t="s">
        <v>1029</v>
      </c>
      <c r="C50501" t="s">
        <v>1022</v>
      </c>
      <c r="D50501" t="s">
        <v>1017</v>
      </c>
      <c r="E50501" t="s">
        <v>1016</v>
      </c>
      <c r="F50501" s="86">
        <v>14223844.830469299</v>
      </c>
    </row>
    <row r="50502" spans="1:6">
      <c r="A50502">
        <v>2027</v>
      </c>
      <c r="B50502" t="s">
        <v>1029</v>
      </c>
      <c r="C50502" t="s">
        <v>1022</v>
      </c>
      <c r="D50502" t="s">
        <v>1017</v>
      </c>
      <c r="E50502" t="s">
        <v>1016</v>
      </c>
      <c r="F50502" s="86">
        <v>14126790.8083623</v>
      </c>
    </row>
    <row r="50503" spans="1:6">
      <c r="A50503">
        <v>2028</v>
      </c>
      <c r="B50503" t="s">
        <v>1029</v>
      </c>
      <c r="C50503" t="s">
        <v>1022</v>
      </c>
      <c r="D50503" t="s">
        <v>1017</v>
      </c>
      <c r="E50503" t="s">
        <v>1016</v>
      </c>
      <c r="F50503" s="86">
        <v>14022392.398300299</v>
      </c>
    </row>
    <row r="50504" spans="1:6">
      <c r="A50504">
        <v>2029</v>
      </c>
      <c r="B50504" t="s">
        <v>1029</v>
      </c>
      <c r="C50504" t="s">
        <v>1022</v>
      </c>
      <c r="D50504" t="s">
        <v>1017</v>
      </c>
      <c r="E50504" t="s">
        <v>1016</v>
      </c>
      <c r="F50504" s="86">
        <v>13912408.119118599</v>
      </c>
    </row>
    <row r="50505" spans="1:6">
      <c r="A50505">
        <v>2030</v>
      </c>
      <c r="B50505" t="s">
        <v>1029</v>
      </c>
      <c r="C50505" t="s">
        <v>1022</v>
      </c>
      <c r="D50505" t="s">
        <v>1017</v>
      </c>
      <c r="E50505" t="s">
        <v>1016</v>
      </c>
      <c r="F50505" s="86">
        <v>13813171.258353001</v>
      </c>
    </row>
    <row r="50506" spans="1:6">
      <c r="A50506">
        <v>2031</v>
      </c>
      <c r="B50506" t="s">
        <v>1029</v>
      </c>
      <c r="C50506" t="s">
        <v>1022</v>
      </c>
      <c r="D50506" t="s">
        <v>1017</v>
      </c>
      <c r="E50506" t="s">
        <v>1016</v>
      </c>
      <c r="F50506" s="86">
        <v>13744865.933016101</v>
      </c>
    </row>
    <row r="50507" spans="1:6">
      <c r="A50507">
        <v>2032</v>
      </c>
      <c r="B50507" t="s">
        <v>1029</v>
      </c>
      <c r="C50507" t="s">
        <v>1022</v>
      </c>
      <c r="D50507" t="s">
        <v>1017</v>
      </c>
      <c r="E50507" t="s">
        <v>1016</v>
      </c>
      <c r="F50507" s="86">
        <v>13673948.3660732</v>
      </c>
    </row>
    <row r="50508" spans="1:6">
      <c r="A50508">
        <v>2033</v>
      </c>
      <c r="B50508" t="s">
        <v>1029</v>
      </c>
      <c r="C50508" t="s">
        <v>1022</v>
      </c>
      <c r="D50508" t="s">
        <v>1017</v>
      </c>
      <c r="E50508" t="s">
        <v>1016</v>
      </c>
      <c r="F50508" s="86">
        <v>13611061.4088191</v>
      </c>
    </row>
    <row r="50509" spans="1:6">
      <c r="A50509">
        <v>2034</v>
      </c>
      <c r="B50509" t="s">
        <v>1029</v>
      </c>
      <c r="C50509" t="s">
        <v>1022</v>
      </c>
      <c r="D50509" t="s">
        <v>1017</v>
      </c>
      <c r="E50509" t="s">
        <v>1016</v>
      </c>
      <c r="F50509" s="86">
        <v>13557471.0011723</v>
      </c>
    </row>
    <row r="50510" spans="1:6">
      <c r="A50510">
        <v>2035</v>
      </c>
      <c r="B50510" t="s">
        <v>1029</v>
      </c>
      <c r="C50510" t="s">
        <v>1022</v>
      </c>
      <c r="D50510" t="s">
        <v>1017</v>
      </c>
      <c r="E50510" t="s">
        <v>1016</v>
      </c>
      <c r="F50510" s="86">
        <v>13498370.971264901</v>
      </c>
    </row>
    <row r="50511" spans="1:6">
      <c r="A50511">
        <v>2036</v>
      </c>
      <c r="B50511" t="s">
        <v>1029</v>
      </c>
      <c r="C50511" t="s">
        <v>1022</v>
      </c>
      <c r="D50511" t="s">
        <v>1017</v>
      </c>
      <c r="E50511" t="s">
        <v>1016</v>
      </c>
      <c r="F50511" s="86">
        <v>13423679.305811999</v>
      </c>
    </row>
    <row r="50512" spans="1:6">
      <c r="A50512">
        <v>2037</v>
      </c>
      <c r="B50512" t="s">
        <v>1029</v>
      </c>
      <c r="C50512" t="s">
        <v>1022</v>
      </c>
      <c r="D50512" t="s">
        <v>1017</v>
      </c>
      <c r="E50512" t="s">
        <v>1016</v>
      </c>
      <c r="F50512" s="86">
        <v>13335536.242052101</v>
      </c>
    </row>
    <row r="50513" spans="1:6">
      <c r="A50513">
        <v>2038</v>
      </c>
      <c r="B50513" t="s">
        <v>1029</v>
      </c>
      <c r="C50513" t="s">
        <v>1022</v>
      </c>
      <c r="D50513" t="s">
        <v>1017</v>
      </c>
      <c r="E50513" t="s">
        <v>1016</v>
      </c>
      <c r="F50513" s="86">
        <v>13236554.9898054</v>
      </c>
    </row>
    <row r="50514" spans="1:6">
      <c r="A50514">
        <v>2039</v>
      </c>
      <c r="B50514" t="s">
        <v>1029</v>
      </c>
      <c r="C50514" t="s">
        <v>1022</v>
      </c>
      <c r="D50514" t="s">
        <v>1017</v>
      </c>
      <c r="E50514" t="s">
        <v>1016</v>
      </c>
      <c r="F50514" s="86">
        <v>13128903.3804121</v>
      </c>
    </row>
    <row r="50515" spans="1:6">
      <c r="A50515">
        <v>2040</v>
      </c>
      <c r="B50515" t="s">
        <v>1029</v>
      </c>
      <c r="C50515" t="s">
        <v>1022</v>
      </c>
      <c r="D50515" t="s">
        <v>1017</v>
      </c>
      <c r="E50515" t="s">
        <v>1016</v>
      </c>
      <c r="F50515" s="86">
        <v>13014786.521454601</v>
      </c>
    </row>
    <row r="50516" spans="1:6">
      <c r="A50516">
        <v>2041</v>
      </c>
      <c r="B50516" t="s">
        <v>1029</v>
      </c>
      <c r="C50516" t="s">
        <v>1022</v>
      </c>
      <c r="D50516" t="s">
        <v>1017</v>
      </c>
      <c r="E50516" t="s">
        <v>1016</v>
      </c>
      <c r="F50516" s="86">
        <v>12832174.3251458</v>
      </c>
    </row>
    <row r="50517" spans="1:6">
      <c r="A50517">
        <v>2042</v>
      </c>
      <c r="B50517" t="s">
        <v>1029</v>
      </c>
      <c r="C50517" t="s">
        <v>1022</v>
      </c>
      <c r="D50517" t="s">
        <v>1017</v>
      </c>
      <c r="E50517" t="s">
        <v>1016</v>
      </c>
      <c r="F50517" s="86">
        <v>12640940.1823946</v>
      </c>
    </row>
    <row r="50518" spans="1:6">
      <c r="A50518">
        <v>2043</v>
      </c>
      <c r="B50518" t="s">
        <v>1029</v>
      </c>
      <c r="C50518" t="s">
        <v>1022</v>
      </c>
      <c r="D50518" t="s">
        <v>1017</v>
      </c>
      <c r="E50518" t="s">
        <v>1016</v>
      </c>
      <c r="F50518" s="86">
        <v>12436550.188686499</v>
      </c>
    </row>
    <row r="50519" spans="1:6">
      <c r="A50519">
        <v>2044</v>
      </c>
      <c r="B50519" t="s">
        <v>1029</v>
      </c>
      <c r="C50519" t="s">
        <v>1022</v>
      </c>
      <c r="D50519" t="s">
        <v>1017</v>
      </c>
      <c r="E50519" t="s">
        <v>1016</v>
      </c>
      <c r="F50519" s="86">
        <v>12227758.6937401</v>
      </c>
    </row>
    <row r="50520" spans="1:6">
      <c r="A50520">
        <v>2045</v>
      </c>
      <c r="B50520" t="s">
        <v>1029</v>
      </c>
      <c r="C50520" t="s">
        <v>1022</v>
      </c>
      <c r="D50520" t="s">
        <v>1017</v>
      </c>
      <c r="E50520" t="s">
        <v>1016</v>
      </c>
      <c r="F50520" s="86">
        <v>12013897.6298356</v>
      </c>
    </row>
    <row r="50521" spans="1:6">
      <c r="A50521">
        <v>2046</v>
      </c>
      <c r="B50521" t="s">
        <v>1029</v>
      </c>
      <c r="C50521" t="s">
        <v>1022</v>
      </c>
      <c r="D50521" t="s">
        <v>1017</v>
      </c>
      <c r="E50521" t="s">
        <v>1016</v>
      </c>
      <c r="F50521" s="86">
        <v>11859178.229044201</v>
      </c>
    </row>
    <row r="50522" spans="1:6">
      <c r="A50522">
        <v>2047</v>
      </c>
      <c r="B50522" t="s">
        <v>1029</v>
      </c>
      <c r="C50522" t="s">
        <v>1022</v>
      </c>
      <c r="D50522" t="s">
        <v>1017</v>
      </c>
      <c r="E50522" t="s">
        <v>1016</v>
      </c>
      <c r="F50522" s="86">
        <v>11640776.241072999</v>
      </c>
    </row>
    <row r="50523" spans="1:6">
      <c r="A50523">
        <v>2048</v>
      </c>
      <c r="B50523" t="s">
        <v>1029</v>
      </c>
      <c r="C50523" t="s">
        <v>1022</v>
      </c>
      <c r="D50523" t="s">
        <v>1017</v>
      </c>
      <c r="E50523" t="s">
        <v>1016</v>
      </c>
      <c r="F50523" s="86">
        <v>11419838.2583551</v>
      </c>
    </row>
    <row r="50524" spans="1:6">
      <c r="A50524">
        <v>2049</v>
      </c>
      <c r="B50524" t="s">
        <v>1029</v>
      </c>
      <c r="C50524" t="s">
        <v>1022</v>
      </c>
      <c r="D50524" t="s">
        <v>1017</v>
      </c>
      <c r="E50524" t="s">
        <v>1016</v>
      </c>
      <c r="F50524" s="86">
        <v>11158752.310317</v>
      </c>
    </row>
    <row r="50525" spans="1:6">
      <c r="A50525">
        <v>2050</v>
      </c>
      <c r="B50525" t="s">
        <v>1029</v>
      </c>
      <c r="C50525" t="s">
        <v>1022</v>
      </c>
      <c r="D50525" t="s">
        <v>1017</v>
      </c>
      <c r="E50525" t="s">
        <v>1016</v>
      </c>
      <c r="F50525" s="86">
        <v>10924527.767740499</v>
      </c>
    </row>
    <row r="50526" spans="1:6">
      <c r="A50526">
        <v>2017</v>
      </c>
      <c r="B50526" t="s">
        <v>1030</v>
      </c>
      <c r="C50526" t="s">
        <v>1022</v>
      </c>
      <c r="D50526" t="s">
        <v>1017</v>
      </c>
      <c r="E50526" t="s">
        <v>1016</v>
      </c>
      <c r="F50526" s="86">
        <v>6366097.3377016</v>
      </c>
    </row>
    <row r="50527" spans="1:6">
      <c r="A50527">
        <v>2018</v>
      </c>
      <c r="B50527" t="s">
        <v>1030</v>
      </c>
      <c r="C50527" t="s">
        <v>1022</v>
      </c>
      <c r="D50527" t="s">
        <v>1017</v>
      </c>
      <c r="E50527" t="s">
        <v>1016</v>
      </c>
      <c r="F50527" s="86">
        <v>6405085.1115508899</v>
      </c>
    </row>
    <row r="50528" spans="1:6">
      <c r="A50528">
        <v>2019</v>
      </c>
      <c r="B50528" t="s">
        <v>1030</v>
      </c>
      <c r="C50528" t="s">
        <v>1022</v>
      </c>
      <c r="D50528" t="s">
        <v>1017</v>
      </c>
      <c r="E50528" t="s">
        <v>1016</v>
      </c>
      <c r="F50528" s="86">
        <v>6418633.2257889397</v>
      </c>
    </row>
    <row r="50529" spans="1:6">
      <c r="A50529">
        <v>2020</v>
      </c>
      <c r="B50529" t="s">
        <v>1030</v>
      </c>
      <c r="C50529" t="s">
        <v>1022</v>
      </c>
      <c r="D50529" t="s">
        <v>1017</v>
      </c>
      <c r="E50529" t="s">
        <v>1016</v>
      </c>
      <c r="F50529" s="86">
        <v>6444287.7638831204</v>
      </c>
    </row>
    <row r="50530" spans="1:6">
      <c r="A50530">
        <v>2021</v>
      </c>
      <c r="B50530" t="s">
        <v>1030</v>
      </c>
      <c r="C50530" t="s">
        <v>1022</v>
      </c>
      <c r="D50530" t="s">
        <v>1017</v>
      </c>
      <c r="E50530" t="s">
        <v>1016</v>
      </c>
      <c r="F50530" s="86">
        <v>6498703.6204890804</v>
      </c>
    </row>
    <row r="50531" spans="1:6">
      <c r="A50531">
        <v>2022</v>
      </c>
      <c r="B50531" t="s">
        <v>1030</v>
      </c>
      <c r="C50531" t="s">
        <v>1022</v>
      </c>
      <c r="D50531" t="s">
        <v>1017</v>
      </c>
      <c r="E50531" t="s">
        <v>1016</v>
      </c>
      <c r="F50531" s="86">
        <v>6575489.3109496199</v>
      </c>
    </row>
    <row r="50532" spans="1:6">
      <c r="A50532">
        <v>2023</v>
      </c>
      <c r="B50532" t="s">
        <v>1030</v>
      </c>
      <c r="C50532" t="s">
        <v>1022</v>
      </c>
      <c r="D50532" t="s">
        <v>1017</v>
      </c>
      <c r="E50532" t="s">
        <v>1016</v>
      </c>
      <c r="F50532" s="86">
        <v>6658497.17217841</v>
      </c>
    </row>
    <row r="50533" spans="1:6">
      <c r="A50533">
        <v>2024</v>
      </c>
      <c r="B50533" t="s">
        <v>1030</v>
      </c>
      <c r="C50533" t="s">
        <v>1022</v>
      </c>
      <c r="D50533" t="s">
        <v>1017</v>
      </c>
      <c r="E50533" t="s">
        <v>1016</v>
      </c>
      <c r="F50533" s="86">
        <v>6745766.4620583998</v>
      </c>
    </row>
    <row r="50534" spans="1:6">
      <c r="A50534">
        <v>2025</v>
      </c>
      <c r="B50534" t="s">
        <v>1030</v>
      </c>
      <c r="C50534" t="s">
        <v>1022</v>
      </c>
      <c r="D50534" t="s">
        <v>1017</v>
      </c>
      <c r="E50534" t="s">
        <v>1016</v>
      </c>
      <c r="F50534" s="86">
        <v>6831709.6891105399</v>
      </c>
    </row>
    <row r="50535" spans="1:6">
      <c r="A50535">
        <v>2026</v>
      </c>
      <c r="B50535" t="s">
        <v>1030</v>
      </c>
      <c r="C50535" t="s">
        <v>1022</v>
      </c>
      <c r="D50535" t="s">
        <v>1017</v>
      </c>
      <c r="E50535" t="s">
        <v>1016</v>
      </c>
      <c r="F50535" s="86">
        <v>6912197.7247367799</v>
      </c>
    </row>
    <row r="50536" spans="1:6">
      <c r="A50536">
        <v>2027</v>
      </c>
      <c r="B50536" t="s">
        <v>1030</v>
      </c>
      <c r="C50536" t="s">
        <v>1022</v>
      </c>
      <c r="D50536" t="s">
        <v>1017</v>
      </c>
      <c r="E50536" t="s">
        <v>1016</v>
      </c>
      <c r="F50536" s="86">
        <v>6999403.8899016902</v>
      </c>
    </row>
    <row r="50537" spans="1:6">
      <c r="A50537">
        <v>2028</v>
      </c>
      <c r="B50537" t="s">
        <v>1030</v>
      </c>
      <c r="C50537" t="s">
        <v>1022</v>
      </c>
      <c r="D50537" t="s">
        <v>1017</v>
      </c>
      <c r="E50537" t="s">
        <v>1016</v>
      </c>
      <c r="F50537" s="86">
        <v>7088512.4360397197</v>
      </c>
    </row>
    <row r="50538" spans="1:6">
      <c r="A50538">
        <v>2029</v>
      </c>
      <c r="B50538" t="s">
        <v>1030</v>
      </c>
      <c r="C50538" t="s">
        <v>1022</v>
      </c>
      <c r="D50538" t="s">
        <v>1017</v>
      </c>
      <c r="E50538" t="s">
        <v>1016</v>
      </c>
      <c r="F50538" s="86">
        <v>7171426.4164524898</v>
      </c>
    </row>
    <row r="50539" spans="1:6">
      <c r="A50539">
        <v>2030</v>
      </c>
      <c r="B50539" t="s">
        <v>1030</v>
      </c>
      <c r="C50539" t="s">
        <v>1022</v>
      </c>
      <c r="D50539" t="s">
        <v>1017</v>
      </c>
      <c r="E50539" t="s">
        <v>1016</v>
      </c>
      <c r="F50539" s="86">
        <v>7247585.7712703096</v>
      </c>
    </row>
    <row r="50540" spans="1:6">
      <c r="A50540">
        <v>2031</v>
      </c>
      <c r="B50540" t="s">
        <v>1030</v>
      </c>
      <c r="C50540" t="s">
        <v>1022</v>
      </c>
      <c r="D50540" t="s">
        <v>1017</v>
      </c>
      <c r="E50540" t="s">
        <v>1016</v>
      </c>
      <c r="F50540" s="86">
        <v>7326899.2315499401</v>
      </c>
    </row>
    <row r="50541" spans="1:6">
      <c r="A50541">
        <v>2032</v>
      </c>
      <c r="B50541" t="s">
        <v>1030</v>
      </c>
      <c r="C50541" t="s">
        <v>1022</v>
      </c>
      <c r="D50541" t="s">
        <v>1017</v>
      </c>
      <c r="E50541" t="s">
        <v>1016</v>
      </c>
      <c r="F50541" s="86">
        <v>7407957.35717401</v>
      </c>
    </row>
    <row r="50542" spans="1:6">
      <c r="A50542">
        <v>2033</v>
      </c>
      <c r="B50542" t="s">
        <v>1030</v>
      </c>
      <c r="C50542" t="s">
        <v>1022</v>
      </c>
      <c r="D50542" t="s">
        <v>1017</v>
      </c>
      <c r="E50542" t="s">
        <v>1016</v>
      </c>
      <c r="F50542" s="86">
        <v>7493640.4074358204</v>
      </c>
    </row>
    <row r="50543" spans="1:6">
      <c r="A50543">
        <v>2034</v>
      </c>
      <c r="B50543" t="s">
        <v>1030</v>
      </c>
      <c r="C50543" t="s">
        <v>1022</v>
      </c>
      <c r="D50543" t="s">
        <v>1017</v>
      </c>
      <c r="E50543" t="s">
        <v>1016</v>
      </c>
      <c r="F50543" s="86">
        <v>7586281.9256757898</v>
      </c>
    </row>
    <row r="50544" spans="1:6">
      <c r="A50544">
        <v>2035</v>
      </c>
      <c r="B50544" t="s">
        <v>1030</v>
      </c>
      <c r="C50544" t="s">
        <v>1022</v>
      </c>
      <c r="D50544" t="s">
        <v>1017</v>
      </c>
      <c r="E50544" t="s">
        <v>1016</v>
      </c>
      <c r="F50544" s="86">
        <v>7684551.49971845</v>
      </c>
    </row>
    <row r="50545" spans="1:6">
      <c r="A50545">
        <v>2036</v>
      </c>
      <c r="B50545" t="s">
        <v>1030</v>
      </c>
      <c r="C50545" t="s">
        <v>1022</v>
      </c>
      <c r="D50545" t="s">
        <v>1017</v>
      </c>
      <c r="E50545" t="s">
        <v>1016</v>
      </c>
      <c r="F50545" s="86">
        <v>7784179.7566960296</v>
      </c>
    </row>
    <row r="50546" spans="1:6">
      <c r="A50546">
        <v>2037</v>
      </c>
      <c r="B50546" t="s">
        <v>1030</v>
      </c>
      <c r="C50546" t="s">
        <v>1022</v>
      </c>
      <c r="D50546" t="s">
        <v>1017</v>
      </c>
      <c r="E50546" t="s">
        <v>1016</v>
      </c>
      <c r="F50546" s="86">
        <v>7879925.1705822498</v>
      </c>
    </row>
    <row r="50547" spans="1:6">
      <c r="A50547">
        <v>2038</v>
      </c>
      <c r="B50547" t="s">
        <v>1030</v>
      </c>
      <c r="C50547" t="s">
        <v>1022</v>
      </c>
      <c r="D50547" t="s">
        <v>1017</v>
      </c>
      <c r="E50547" t="s">
        <v>1016</v>
      </c>
      <c r="F50547" s="86">
        <v>7982226.9449048303</v>
      </c>
    </row>
    <row r="50548" spans="1:6">
      <c r="A50548">
        <v>2039</v>
      </c>
      <c r="B50548" t="s">
        <v>1030</v>
      </c>
      <c r="C50548" t="s">
        <v>1022</v>
      </c>
      <c r="D50548" t="s">
        <v>1017</v>
      </c>
      <c r="E50548" t="s">
        <v>1016</v>
      </c>
      <c r="F50548" s="86">
        <v>8080049.9415454697</v>
      </c>
    </row>
    <row r="50549" spans="1:6">
      <c r="A50549">
        <v>2040</v>
      </c>
      <c r="B50549" t="s">
        <v>1030</v>
      </c>
      <c r="C50549" t="s">
        <v>1022</v>
      </c>
      <c r="D50549" t="s">
        <v>1017</v>
      </c>
      <c r="E50549" t="s">
        <v>1016</v>
      </c>
      <c r="F50549" s="86">
        <v>8169441.8757880898</v>
      </c>
    </row>
    <row r="50550" spans="1:6">
      <c r="A50550">
        <v>2041</v>
      </c>
      <c r="B50550" t="s">
        <v>1030</v>
      </c>
      <c r="C50550" t="s">
        <v>1022</v>
      </c>
      <c r="D50550" t="s">
        <v>1017</v>
      </c>
      <c r="E50550" t="s">
        <v>1016</v>
      </c>
      <c r="F50550" s="86">
        <v>8242494.8348244801</v>
      </c>
    </row>
    <row r="50551" spans="1:6">
      <c r="A50551">
        <v>2042</v>
      </c>
      <c r="B50551" t="s">
        <v>1030</v>
      </c>
      <c r="C50551" t="s">
        <v>1022</v>
      </c>
      <c r="D50551" t="s">
        <v>1017</v>
      </c>
      <c r="E50551" t="s">
        <v>1016</v>
      </c>
      <c r="F50551" s="86">
        <v>8311089.4018966304</v>
      </c>
    </row>
    <row r="50552" spans="1:6">
      <c r="A50552">
        <v>2043</v>
      </c>
      <c r="B50552" t="s">
        <v>1030</v>
      </c>
      <c r="C50552" t="s">
        <v>1022</v>
      </c>
      <c r="D50552" t="s">
        <v>1017</v>
      </c>
      <c r="E50552" t="s">
        <v>1016</v>
      </c>
      <c r="F50552" s="86">
        <v>8379570.9746931996</v>
      </c>
    </row>
    <row r="50553" spans="1:6">
      <c r="A50553">
        <v>2044</v>
      </c>
      <c r="B50553" t="s">
        <v>1030</v>
      </c>
      <c r="C50553" t="s">
        <v>1022</v>
      </c>
      <c r="D50553" t="s">
        <v>1017</v>
      </c>
      <c r="E50553" t="s">
        <v>1016</v>
      </c>
      <c r="F50553" s="86">
        <v>8445877.35590709</v>
      </c>
    </row>
    <row r="50554" spans="1:6">
      <c r="A50554">
        <v>2045</v>
      </c>
      <c r="B50554" t="s">
        <v>1030</v>
      </c>
      <c r="C50554" t="s">
        <v>1022</v>
      </c>
      <c r="D50554" t="s">
        <v>1017</v>
      </c>
      <c r="E50554" t="s">
        <v>1016</v>
      </c>
      <c r="F50554" s="86">
        <v>8511071.5468044896</v>
      </c>
    </row>
    <row r="50555" spans="1:6">
      <c r="A50555">
        <v>2046</v>
      </c>
      <c r="B50555" t="s">
        <v>1030</v>
      </c>
      <c r="C50555" t="s">
        <v>1022</v>
      </c>
      <c r="D50555" t="s">
        <v>1017</v>
      </c>
      <c r="E50555" t="s">
        <v>1016</v>
      </c>
      <c r="F50555" s="86">
        <v>8569142.5566752497</v>
      </c>
    </row>
    <row r="50556" spans="1:6">
      <c r="A50556">
        <v>2047</v>
      </c>
      <c r="B50556" t="s">
        <v>1030</v>
      </c>
      <c r="C50556" t="s">
        <v>1022</v>
      </c>
      <c r="D50556" t="s">
        <v>1017</v>
      </c>
      <c r="E50556" t="s">
        <v>1016</v>
      </c>
      <c r="F50556" s="86">
        <v>8619821.1697787698</v>
      </c>
    </row>
    <row r="50557" spans="1:6">
      <c r="A50557">
        <v>2048</v>
      </c>
      <c r="B50557" t="s">
        <v>1030</v>
      </c>
      <c r="C50557" t="s">
        <v>1022</v>
      </c>
      <c r="D50557" t="s">
        <v>1017</v>
      </c>
      <c r="E50557" t="s">
        <v>1016</v>
      </c>
      <c r="F50557" s="86">
        <v>8662424.4053975306</v>
      </c>
    </row>
    <row r="50558" spans="1:6">
      <c r="A50558">
        <v>2049</v>
      </c>
      <c r="B50558" t="s">
        <v>1030</v>
      </c>
      <c r="C50558" t="s">
        <v>1022</v>
      </c>
      <c r="D50558" t="s">
        <v>1017</v>
      </c>
      <c r="E50558" t="s">
        <v>1016</v>
      </c>
      <c r="F50558" s="86">
        <v>8701715.2725589294</v>
      </c>
    </row>
    <row r="50559" spans="1:6">
      <c r="A50559">
        <v>2050</v>
      </c>
      <c r="B50559" t="s">
        <v>1030</v>
      </c>
      <c r="C50559" t="s">
        <v>1022</v>
      </c>
      <c r="D50559" t="s">
        <v>1017</v>
      </c>
      <c r="E50559" t="s">
        <v>1016</v>
      </c>
      <c r="F50559" s="86">
        <v>8736067.2927825693</v>
      </c>
    </row>
    <row r="50560" spans="1:6">
      <c r="A50560">
        <v>2017</v>
      </c>
      <c r="B50560" t="s">
        <v>1031</v>
      </c>
      <c r="C50560" t="s">
        <v>1022</v>
      </c>
      <c r="D50560" t="s">
        <v>1017</v>
      </c>
      <c r="E50560" t="s">
        <v>1016</v>
      </c>
      <c r="F50560" s="86">
        <v>4960261.7687219903</v>
      </c>
    </row>
    <row r="50561" spans="1:6">
      <c r="A50561">
        <v>2018</v>
      </c>
      <c r="B50561" t="s">
        <v>1031</v>
      </c>
      <c r="C50561" t="s">
        <v>1022</v>
      </c>
      <c r="D50561" t="s">
        <v>1017</v>
      </c>
      <c r="E50561" t="s">
        <v>1016</v>
      </c>
      <c r="F50561" s="86">
        <v>4990639.8094294304</v>
      </c>
    </row>
    <row r="50562" spans="1:6">
      <c r="A50562">
        <v>2019</v>
      </c>
      <c r="B50562" t="s">
        <v>1031</v>
      </c>
      <c r="C50562" t="s">
        <v>1022</v>
      </c>
      <c r="D50562" t="s">
        <v>1017</v>
      </c>
      <c r="E50562" t="s">
        <v>1016</v>
      </c>
      <c r="F50562" s="86">
        <v>5001196.0716931699</v>
      </c>
    </row>
    <row r="50563" spans="1:6">
      <c r="A50563">
        <v>2020</v>
      </c>
      <c r="B50563" t="s">
        <v>1031</v>
      </c>
      <c r="C50563" t="s">
        <v>1022</v>
      </c>
      <c r="D50563" t="s">
        <v>1017</v>
      </c>
      <c r="E50563" t="s">
        <v>1016</v>
      </c>
      <c r="F50563" s="86">
        <v>5021185.2766569601</v>
      </c>
    </row>
    <row r="50564" spans="1:6">
      <c r="A50564">
        <v>2021</v>
      </c>
      <c r="B50564" t="s">
        <v>1031</v>
      </c>
      <c r="C50564" t="s">
        <v>1022</v>
      </c>
      <c r="D50564" t="s">
        <v>1017</v>
      </c>
      <c r="E50564" t="s">
        <v>1016</v>
      </c>
      <c r="F50564" s="86">
        <v>5063584.3916589096</v>
      </c>
    </row>
    <row r="50565" spans="1:6">
      <c r="A50565">
        <v>2022</v>
      </c>
      <c r="B50565" t="s">
        <v>1031</v>
      </c>
      <c r="C50565" t="s">
        <v>1022</v>
      </c>
      <c r="D50565" t="s">
        <v>1017</v>
      </c>
      <c r="E50565" t="s">
        <v>1016</v>
      </c>
      <c r="F50565" s="86">
        <v>5123413.3739336096</v>
      </c>
    </row>
    <row r="50566" spans="1:6">
      <c r="A50566">
        <v>2023</v>
      </c>
      <c r="B50566" t="s">
        <v>1031</v>
      </c>
      <c r="C50566" t="s">
        <v>1022</v>
      </c>
      <c r="D50566" t="s">
        <v>1017</v>
      </c>
      <c r="E50566" t="s">
        <v>1016</v>
      </c>
      <c r="F50566" s="86">
        <v>5188090.4749446297</v>
      </c>
    </row>
    <row r="50567" spans="1:6">
      <c r="A50567">
        <v>2024</v>
      </c>
      <c r="B50567" t="s">
        <v>1031</v>
      </c>
      <c r="C50567" t="s">
        <v>1022</v>
      </c>
      <c r="D50567" t="s">
        <v>1017</v>
      </c>
      <c r="E50567" t="s">
        <v>1016</v>
      </c>
      <c r="F50567" s="86">
        <v>5256087.9464271404</v>
      </c>
    </row>
    <row r="50568" spans="1:6">
      <c r="A50568">
        <v>2025</v>
      </c>
      <c r="B50568" t="s">
        <v>1031</v>
      </c>
      <c r="C50568" t="s">
        <v>1022</v>
      </c>
      <c r="D50568" t="s">
        <v>1017</v>
      </c>
      <c r="E50568" t="s">
        <v>1016</v>
      </c>
      <c r="F50568" s="86">
        <v>5323052.1916802898</v>
      </c>
    </row>
    <row r="50569" spans="1:6">
      <c r="A50569">
        <v>2026</v>
      </c>
      <c r="B50569" t="s">
        <v>1031</v>
      </c>
      <c r="C50569" t="s">
        <v>1022</v>
      </c>
      <c r="D50569" t="s">
        <v>1017</v>
      </c>
      <c r="E50569" t="s">
        <v>1016</v>
      </c>
      <c r="F50569" s="86">
        <v>5385765.9242511103</v>
      </c>
    </row>
    <row r="50570" spans="1:6">
      <c r="A50570">
        <v>2027</v>
      </c>
      <c r="B50570" t="s">
        <v>1031</v>
      </c>
      <c r="C50570" t="s">
        <v>1022</v>
      </c>
      <c r="D50570" t="s">
        <v>1017</v>
      </c>
      <c r="E50570" t="s">
        <v>1016</v>
      </c>
      <c r="F50570" s="86">
        <v>5453714.21095144</v>
      </c>
    </row>
    <row r="50571" spans="1:6">
      <c r="A50571">
        <v>2028</v>
      </c>
      <c r="B50571" t="s">
        <v>1031</v>
      </c>
      <c r="C50571" t="s">
        <v>1022</v>
      </c>
      <c r="D50571" t="s">
        <v>1017</v>
      </c>
      <c r="E50571" t="s">
        <v>1016</v>
      </c>
      <c r="F50571" s="86">
        <v>5523144.7727584699</v>
      </c>
    </row>
    <row r="50572" spans="1:6">
      <c r="A50572">
        <v>2029</v>
      </c>
      <c r="B50572" t="s">
        <v>1031</v>
      </c>
      <c r="C50572" t="s">
        <v>1022</v>
      </c>
      <c r="D50572" t="s">
        <v>1017</v>
      </c>
      <c r="E50572" t="s">
        <v>1016</v>
      </c>
      <c r="F50572" s="86">
        <v>5587748.7248058803</v>
      </c>
    </row>
    <row r="50573" spans="1:6">
      <c r="A50573">
        <v>2030</v>
      </c>
      <c r="B50573" t="s">
        <v>1031</v>
      </c>
      <c r="C50573" t="s">
        <v>1022</v>
      </c>
      <c r="D50573" t="s">
        <v>1017</v>
      </c>
      <c r="E50573" t="s">
        <v>1016</v>
      </c>
      <c r="F50573" s="86">
        <v>5647089.6861506104</v>
      </c>
    </row>
    <row r="50574" spans="1:6">
      <c r="A50574">
        <v>2031</v>
      </c>
      <c r="B50574" t="s">
        <v>1031</v>
      </c>
      <c r="C50574" t="s">
        <v>1022</v>
      </c>
      <c r="D50574" t="s">
        <v>1017</v>
      </c>
      <c r="E50574" t="s">
        <v>1016</v>
      </c>
      <c r="F50574" s="86">
        <v>5708888.2267478798</v>
      </c>
    </row>
    <row r="50575" spans="1:6">
      <c r="A50575">
        <v>2032</v>
      </c>
      <c r="B50575" t="s">
        <v>1031</v>
      </c>
      <c r="C50575" t="s">
        <v>1022</v>
      </c>
      <c r="D50575" t="s">
        <v>1017</v>
      </c>
      <c r="E50575" t="s">
        <v>1016</v>
      </c>
      <c r="F50575" s="86">
        <v>5772046.1554204701</v>
      </c>
    </row>
    <row r="50576" spans="1:6">
      <c r="A50576">
        <v>2033</v>
      </c>
      <c r="B50576" t="s">
        <v>1031</v>
      </c>
      <c r="C50576" t="s">
        <v>1022</v>
      </c>
      <c r="D50576" t="s">
        <v>1017</v>
      </c>
      <c r="E50576" t="s">
        <v>1016</v>
      </c>
      <c r="F50576" s="86">
        <v>5838807.6791446097</v>
      </c>
    </row>
    <row r="50577" spans="1:6">
      <c r="A50577">
        <v>2034</v>
      </c>
      <c r="B50577" t="s">
        <v>1031</v>
      </c>
      <c r="C50577" t="s">
        <v>1022</v>
      </c>
      <c r="D50577" t="s">
        <v>1017</v>
      </c>
      <c r="E50577" t="s">
        <v>1016</v>
      </c>
      <c r="F50577" s="86">
        <v>5910991.0211115396</v>
      </c>
    </row>
    <row r="50578" spans="1:6">
      <c r="A50578">
        <v>2035</v>
      </c>
      <c r="B50578" t="s">
        <v>1031</v>
      </c>
      <c r="C50578" t="s">
        <v>1022</v>
      </c>
      <c r="D50578" t="s">
        <v>1017</v>
      </c>
      <c r="E50578" t="s">
        <v>1016</v>
      </c>
      <c r="F50578" s="86">
        <v>5987559.5662177596</v>
      </c>
    </row>
    <row r="50579" spans="1:6">
      <c r="A50579">
        <v>2036</v>
      </c>
      <c r="B50579" t="s">
        <v>1031</v>
      </c>
      <c r="C50579" t="s">
        <v>1022</v>
      </c>
      <c r="D50579" t="s">
        <v>1017</v>
      </c>
      <c r="E50579" t="s">
        <v>1016</v>
      </c>
      <c r="F50579" s="86">
        <v>6065186.7541094199</v>
      </c>
    </row>
    <row r="50580" spans="1:6">
      <c r="A50580">
        <v>2037</v>
      </c>
      <c r="B50580" t="s">
        <v>1031</v>
      </c>
      <c r="C50580" t="s">
        <v>1022</v>
      </c>
      <c r="D50580" t="s">
        <v>1017</v>
      </c>
      <c r="E50580" t="s">
        <v>1016</v>
      </c>
      <c r="F50580" s="86">
        <v>6139788.5534280799</v>
      </c>
    </row>
    <row r="50581" spans="1:6">
      <c r="A50581">
        <v>2038</v>
      </c>
      <c r="B50581" t="s">
        <v>1031</v>
      </c>
      <c r="C50581" t="s">
        <v>1022</v>
      </c>
      <c r="D50581" t="s">
        <v>1017</v>
      </c>
      <c r="E50581" t="s">
        <v>1016</v>
      </c>
      <c r="F50581" s="86">
        <v>6219498.8615063904</v>
      </c>
    </row>
    <row r="50582" spans="1:6">
      <c r="A50582">
        <v>2039</v>
      </c>
      <c r="B50582" t="s">
        <v>1031</v>
      </c>
      <c r="C50582" t="s">
        <v>1022</v>
      </c>
      <c r="D50582" t="s">
        <v>1017</v>
      </c>
      <c r="E50582" t="s">
        <v>1016</v>
      </c>
      <c r="F50582" s="86">
        <v>6295719.44762039</v>
      </c>
    </row>
    <row r="50583" spans="1:6">
      <c r="A50583">
        <v>2040</v>
      </c>
      <c r="B50583" t="s">
        <v>1031</v>
      </c>
      <c r="C50583" t="s">
        <v>1022</v>
      </c>
      <c r="D50583" t="s">
        <v>1017</v>
      </c>
      <c r="E50583" t="s">
        <v>1016</v>
      </c>
      <c r="F50583" s="86">
        <v>6365370.8164786398</v>
      </c>
    </row>
    <row r="50584" spans="1:6">
      <c r="A50584">
        <v>2041</v>
      </c>
      <c r="B50584" t="s">
        <v>1031</v>
      </c>
      <c r="C50584" t="s">
        <v>1022</v>
      </c>
      <c r="D50584" t="s">
        <v>1017</v>
      </c>
      <c r="E50584" t="s">
        <v>1016</v>
      </c>
      <c r="F50584" s="86">
        <v>6422291.3724453598</v>
      </c>
    </row>
    <row r="50585" spans="1:6">
      <c r="A50585">
        <v>2042</v>
      </c>
      <c r="B50585" t="s">
        <v>1031</v>
      </c>
      <c r="C50585" t="s">
        <v>1022</v>
      </c>
      <c r="D50585" t="s">
        <v>1017</v>
      </c>
      <c r="E50585" t="s">
        <v>1016</v>
      </c>
      <c r="F50585" s="86">
        <v>6475738.0903544603</v>
      </c>
    </row>
    <row r="50586" spans="1:6">
      <c r="A50586">
        <v>2043</v>
      </c>
      <c r="B50586" t="s">
        <v>1031</v>
      </c>
      <c r="C50586" t="s">
        <v>1022</v>
      </c>
      <c r="D50586" t="s">
        <v>1017</v>
      </c>
      <c r="E50586" t="s">
        <v>1016</v>
      </c>
      <c r="F50586" s="86">
        <v>6529096.7666965602</v>
      </c>
    </row>
    <row r="50587" spans="1:6">
      <c r="A50587">
        <v>2044</v>
      </c>
      <c r="B50587" t="s">
        <v>1031</v>
      </c>
      <c r="C50587" t="s">
        <v>1022</v>
      </c>
      <c r="D50587" t="s">
        <v>1017</v>
      </c>
      <c r="E50587" t="s">
        <v>1016</v>
      </c>
      <c r="F50587" s="86">
        <v>6580760.6025304599</v>
      </c>
    </row>
    <row r="50588" spans="1:6">
      <c r="A50588">
        <v>2045</v>
      </c>
      <c r="B50588" t="s">
        <v>1031</v>
      </c>
      <c r="C50588" t="s">
        <v>1022</v>
      </c>
      <c r="D50588" t="s">
        <v>1017</v>
      </c>
      <c r="E50588" t="s">
        <v>1016</v>
      </c>
      <c r="F50588" s="86">
        <v>6631557.8548338404</v>
      </c>
    </row>
    <row r="50589" spans="1:6">
      <c r="A50589">
        <v>2046</v>
      </c>
      <c r="B50589" t="s">
        <v>1031</v>
      </c>
      <c r="C50589" t="s">
        <v>1022</v>
      </c>
      <c r="D50589" t="s">
        <v>1017</v>
      </c>
      <c r="E50589" t="s">
        <v>1016</v>
      </c>
      <c r="F50589" s="86">
        <v>6676804.9496947899</v>
      </c>
    </row>
    <row r="50590" spans="1:6">
      <c r="A50590">
        <v>2047</v>
      </c>
      <c r="B50590" t="s">
        <v>1031</v>
      </c>
      <c r="C50590" t="s">
        <v>1022</v>
      </c>
      <c r="D50590" t="s">
        <v>1017</v>
      </c>
      <c r="E50590" t="s">
        <v>1016</v>
      </c>
      <c r="F50590" s="86">
        <v>6716292.1227200096</v>
      </c>
    </row>
    <row r="50591" spans="1:6">
      <c r="A50591">
        <v>2048</v>
      </c>
      <c r="B50591" t="s">
        <v>1031</v>
      </c>
      <c r="C50591" t="s">
        <v>1022</v>
      </c>
      <c r="D50591" t="s">
        <v>1017</v>
      </c>
      <c r="E50591" t="s">
        <v>1016</v>
      </c>
      <c r="F50591" s="86">
        <v>6749487.2169282101</v>
      </c>
    </row>
    <row r="50592" spans="1:6">
      <c r="A50592">
        <v>2049</v>
      </c>
      <c r="B50592" t="s">
        <v>1031</v>
      </c>
      <c r="C50592" t="s">
        <v>1022</v>
      </c>
      <c r="D50592" t="s">
        <v>1017</v>
      </c>
      <c r="E50592" t="s">
        <v>1016</v>
      </c>
      <c r="F50592" s="86">
        <v>6780101.4183615502</v>
      </c>
    </row>
    <row r="50593" spans="1:6">
      <c r="A50593">
        <v>2050</v>
      </c>
      <c r="B50593" t="s">
        <v>1031</v>
      </c>
      <c r="C50593" t="s">
        <v>1022</v>
      </c>
      <c r="D50593" t="s">
        <v>1017</v>
      </c>
      <c r="E50593" t="s">
        <v>1016</v>
      </c>
      <c r="F50593" s="86">
        <v>6806867.4264124399</v>
      </c>
    </row>
    <row r="50594" spans="1:6">
      <c r="A50594">
        <v>2017</v>
      </c>
      <c r="B50594" t="s">
        <v>1032</v>
      </c>
      <c r="C50594" t="s">
        <v>1022</v>
      </c>
      <c r="D50594" t="s">
        <v>1017</v>
      </c>
      <c r="E50594" t="s">
        <v>1016</v>
      </c>
      <c r="F50594" s="86">
        <v>138013327.18605801</v>
      </c>
    </row>
    <row r="50595" spans="1:6">
      <c r="A50595">
        <v>2018</v>
      </c>
      <c r="B50595" t="s">
        <v>1032</v>
      </c>
      <c r="C50595" t="s">
        <v>1022</v>
      </c>
      <c r="D50595" t="s">
        <v>1017</v>
      </c>
      <c r="E50595" t="s">
        <v>1016</v>
      </c>
      <c r="F50595" s="86">
        <v>138858559.68928301</v>
      </c>
    </row>
    <row r="50596" spans="1:6">
      <c r="A50596">
        <v>2019</v>
      </c>
      <c r="B50596" t="s">
        <v>1032</v>
      </c>
      <c r="C50596" t="s">
        <v>1022</v>
      </c>
      <c r="D50596" t="s">
        <v>1017</v>
      </c>
      <c r="E50596" t="s">
        <v>1016</v>
      </c>
      <c r="F50596" s="86">
        <v>139152275.01028699</v>
      </c>
    </row>
    <row r="50597" spans="1:6">
      <c r="A50597">
        <v>2020</v>
      </c>
      <c r="B50597" t="s">
        <v>1032</v>
      </c>
      <c r="C50597" t="s">
        <v>1022</v>
      </c>
      <c r="D50597" t="s">
        <v>1017</v>
      </c>
      <c r="E50597" t="s">
        <v>1016</v>
      </c>
      <c r="F50597" s="86">
        <v>139708450.63437501</v>
      </c>
    </row>
    <row r="50598" spans="1:6">
      <c r="A50598">
        <v>2021</v>
      </c>
      <c r="B50598" t="s">
        <v>1032</v>
      </c>
      <c r="C50598" t="s">
        <v>1022</v>
      </c>
      <c r="D50598" t="s">
        <v>1017</v>
      </c>
      <c r="E50598" t="s">
        <v>1016</v>
      </c>
      <c r="F50598" s="86">
        <v>140888155.09434199</v>
      </c>
    </row>
    <row r="50599" spans="1:6">
      <c r="A50599">
        <v>2022</v>
      </c>
      <c r="B50599" t="s">
        <v>1032</v>
      </c>
      <c r="C50599" t="s">
        <v>1022</v>
      </c>
      <c r="D50599" t="s">
        <v>1017</v>
      </c>
      <c r="E50599" t="s">
        <v>1016</v>
      </c>
      <c r="F50599" s="86">
        <v>142552824.68052199</v>
      </c>
    </row>
    <row r="50600" spans="1:6">
      <c r="A50600">
        <v>2023</v>
      </c>
      <c r="B50600" t="s">
        <v>1032</v>
      </c>
      <c r="C50600" t="s">
        <v>1022</v>
      </c>
      <c r="D50600" t="s">
        <v>1017</v>
      </c>
      <c r="E50600" t="s">
        <v>1016</v>
      </c>
      <c r="F50600" s="86">
        <v>144352387.34867999</v>
      </c>
    </row>
    <row r="50601" spans="1:6">
      <c r="A50601">
        <v>2024</v>
      </c>
      <c r="B50601" t="s">
        <v>1032</v>
      </c>
      <c r="C50601" t="s">
        <v>1022</v>
      </c>
      <c r="D50601" t="s">
        <v>1017</v>
      </c>
      <c r="E50601" t="s">
        <v>1016</v>
      </c>
      <c r="F50601" s="86">
        <v>146244335.33794001</v>
      </c>
    </row>
    <row r="50602" spans="1:6">
      <c r="A50602">
        <v>2025</v>
      </c>
      <c r="B50602" t="s">
        <v>1032</v>
      </c>
      <c r="C50602" t="s">
        <v>1022</v>
      </c>
      <c r="D50602" t="s">
        <v>1017</v>
      </c>
      <c r="E50602" t="s">
        <v>1016</v>
      </c>
      <c r="F50602" s="86">
        <v>148107535.048118</v>
      </c>
    </row>
    <row r="50603" spans="1:6">
      <c r="A50603">
        <v>2026</v>
      </c>
      <c r="B50603" t="s">
        <v>1032</v>
      </c>
      <c r="C50603" t="s">
        <v>1022</v>
      </c>
      <c r="D50603" t="s">
        <v>1017</v>
      </c>
      <c r="E50603" t="s">
        <v>1016</v>
      </c>
      <c r="F50603" s="86">
        <v>149852469.347137</v>
      </c>
    </row>
    <row r="50604" spans="1:6">
      <c r="A50604">
        <v>2027</v>
      </c>
      <c r="B50604" t="s">
        <v>1032</v>
      </c>
      <c r="C50604" t="s">
        <v>1022</v>
      </c>
      <c r="D50604" t="s">
        <v>1017</v>
      </c>
      <c r="E50604" t="s">
        <v>1016</v>
      </c>
      <c r="F50604" s="86">
        <v>151743048.828897</v>
      </c>
    </row>
    <row r="50605" spans="1:6">
      <c r="A50605">
        <v>2028</v>
      </c>
      <c r="B50605" t="s">
        <v>1032</v>
      </c>
      <c r="C50605" t="s">
        <v>1022</v>
      </c>
      <c r="D50605" t="s">
        <v>1017</v>
      </c>
      <c r="E50605" t="s">
        <v>1016</v>
      </c>
      <c r="F50605" s="86">
        <v>153674870.83551201</v>
      </c>
    </row>
    <row r="50606" spans="1:6">
      <c r="A50606">
        <v>2029</v>
      </c>
      <c r="B50606" t="s">
        <v>1032</v>
      </c>
      <c r="C50606" t="s">
        <v>1022</v>
      </c>
      <c r="D50606" t="s">
        <v>1017</v>
      </c>
      <c r="E50606" t="s">
        <v>1016</v>
      </c>
      <c r="F50606" s="86">
        <v>155472398.221598</v>
      </c>
    </row>
    <row r="50607" spans="1:6">
      <c r="A50607">
        <v>2030</v>
      </c>
      <c r="B50607" t="s">
        <v>1032</v>
      </c>
      <c r="C50607" t="s">
        <v>1022</v>
      </c>
      <c r="D50607" t="s">
        <v>1017</v>
      </c>
      <c r="E50607" t="s">
        <v>1016</v>
      </c>
      <c r="F50607" s="86">
        <v>157123489.21144199</v>
      </c>
    </row>
    <row r="50608" spans="1:6">
      <c r="A50608">
        <v>2031</v>
      </c>
      <c r="B50608" t="s">
        <v>1032</v>
      </c>
      <c r="C50608" t="s">
        <v>1022</v>
      </c>
      <c r="D50608" t="s">
        <v>1017</v>
      </c>
      <c r="E50608" t="s">
        <v>1016</v>
      </c>
      <c r="F50608" s="86">
        <v>158842959.39280501</v>
      </c>
    </row>
    <row r="50609" spans="1:6">
      <c r="A50609">
        <v>2032</v>
      </c>
      <c r="B50609" t="s">
        <v>1032</v>
      </c>
      <c r="C50609" t="s">
        <v>1022</v>
      </c>
      <c r="D50609" t="s">
        <v>1017</v>
      </c>
      <c r="E50609" t="s">
        <v>1016</v>
      </c>
      <c r="F50609" s="86">
        <v>160600252.91494301</v>
      </c>
    </row>
    <row r="50610" spans="1:6">
      <c r="A50610">
        <v>2033</v>
      </c>
      <c r="B50610" t="s">
        <v>1032</v>
      </c>
      <c r="C50610" t="s">
        <v>1022</v>
      </c>
      <c r="D50610" t="s">
        <v>1017</v>
      </c>
      <c r="E50610" t="s">
        <v>1016</v>
      </c>
      <c r="F50610" s="86">
        <v>162457812.142014</v>
      </c>
    </row>
    <row r="50611" spans="1:6">
      <c r="A50611">
        <v>2034</v>
      </c>
      <c r="B50611" t="s">
        <v>1032</v>
      </c>
      <c r="C50611" t="s">
        <v>1022</v>
      </c>
      <c r="D50611" t="s">
        <v>1017</v>
      </c>
      <c r="E50611" t="s">
        <v>1016</v>
      </c>
      <c r="F50611" s="86">
        <v>164466226.950903</v>
      </c>
    </row>
    <row r="50612" spans="1:6">
      <c r="A50612">
        <v>2035</v>
      </c>
      <c r="B50612" t="s">
        <v>1032</v>
      </c>
      <c r="C50612" t="s">
        <v>1022</v>
      </c>
      <c r="D50612" t="s">
        <v>1017</v>
      </c>
      <c r="E50612" t="s">
        <v>1016</v>
      </c>
      <c r="F50612" s="86">
        <v>166596654.771173</v>
      </c>
    </row>
    <row r="50613" spans="1:6">
      <c r="A50613">
        <v>2036</v>
      </c>
      <c r="B50613" t="s">
        <v>1032</v>
      </c>
      <c r="C50613" t="s">
        <v>1022</v>
      </c>
      <c r="D50613" t="s">
        <v>1017</v>
      </c>
      <c r="E50613" t="s">
        <v>1016</v>
      </c>
      <c r="F50613" s="86">
        <v>168756538.05567601</v>
      </c>
    </row>
    <row r="50614" spans="1:6">
      <c r="A50614">
        <v>2037</v>
      </c>
      <c r="B50614" t="s">
        <v>1032</v>
      </c>
      <c r="C50614" t="s">
        <v>1022</v>
      </c>
      <c r="D50614" t="s">
        <v>1017</v>
      </c>
      <c r="E50614" t="s">
        <v>1016</v>
      </c>
      <c r="F50614" s="86">
        <v>170832243.53617299</v>
      </c>
    </row>
    <row r="50615" spans="1:6">
      <c r="A50615">
        <v>2038</v>
      </c>
      <c r="B50615" t="s">
        <v>1032</v>
      </c>
      <c r="C50615" t="s">
        <v>1022</v>
      </c>
      <c r="D50615" t="s">
        <v>1017</v>
      </c>
      <c r="E50615" t="s">
        <v>1016</v>
      </c>
      <c r="F50615" s="86">
        <v>173050087.138356</v>
      </c>
    </row>
    <row r="50616" spans="1:6">
      <c r="A50616">
        <v>2039</v>
      </c>
      <c r="B50616" t="s">
        <v>1032</v>
      </c>
      <c r="C50616" t="s">
        <v>1022</v>
      </c>
      <c r="D50616" t="s">
        <v>1017</v>
      </c>
      <c r="E50616" t="s">
        <v>1016</v>
      </c>
      <c r="F50616" s="86">
        <v>175170833.41751301</v>
      </c>
    </row>
    <row r="50617" spans="1:6">
      <c r="A50617">
        <v>2040</v>
      </c>
      <c r="B50617" t="s">
        <v>1032</v>
      </c>
      <c r="C50617" t="s">
        <v>1022</v>
      </c>
      <c r="D50617" t="s">
        <v>1017</v>
      </c>
      <c r="E50617" t="s">
        <v>1016</v>
      </c>
      <c r="F50617" s="86">
        <v>177108799.115172</v>
      </c>
    </row>
    <row r="50618" spans="1:6">
      <c r="A50618">
        <v>2041</v>
      </c>
      <c r="B50618" t="s">
        <v>1032</v>
      </c>
      <c r="C50618" t="s">
        <v>1022</v>
      </c>
      <c r="D50618" t="s">
        <v>1017</v>
      </c>
      <c r="E50618" t="s">
        <v>1016</v>
      </c>
      <c r="F50618" s="86">
        <v>178692545.23191601</v>
      </c>
    </row>
    <row r="50619" spans="1:6">
      <c r="A50619">
        <v>2042</v>
      </c>
      <c r="B50619" t="s">
        <v>1032</v>
      </c>
      <c r="C50619" t="s">
        <v>1022</v>
      </c>
      <c r="D50619" t="s">
        <v>1017</v>
      </c>
      <c r="E50619" t="s">
        <v>1016</v>
      </c>
      <c r="F50619" s="86">
        <v>180179635.976264</v>
      </c>
    </row>
    <row r="50620" spans="1:6">
      <c r="A50620">
        <v>2043</v>
      </c>
      <c r="B50620" t="s">
        <v>1032</v>
      </c>
      <c r="C50620" t="s">
        <v>1022</v>
      </c>
      <c r="D50620" t="s">
        <v>1017</v>
      </c>
      <c r="E50620" t="s">
        <v>1016</v>
      </c>
      <c r="F50620" s="86">
        <v>181664277.06973499</v>
      </c>
    </row>
    <row r="50621" spans="1:6">
      <c r="A50621">
        <v>2044</v>
      </c>
      <c r="B50621" t="s">
        <v>1032</v>
      </c>
      <c r="C50621" t="s">
        <v>1022</v>
      </c>
      <c r="D50621" t="s">
        <v>1017</v>
      </c>
      <c r="E50621" t="s">
        <v>1016</v>
      </c>
      <c r="F50621" s="86">
        <v>183101761.261314</v>
      </c>
    </row>
    <row r="50622" spans="1:6">
      <c r="A50622">
        <v>2045</v>
      </c>
      <c r="B50622" t="s">
        <v>1032</v>
      </c>
      <c r="C50622" t="s">
        <v>1022</v>
      </c>
      <c r="D50622" t="s">
        <v>1017</v>
      </c>
      <c r="E50622" t="s">
        <v>1016</v>
      </c>
      <c r="F50622" s="86">
        <v>184515133.806793</v>
      </c>
    </row>
    <row r="50623" spans="1:6">
      <c r="A50623">
        <v>2046</v>
      </c>
      <c r="B50623" t="s">
        <v>1032</v>
      </c>
      <c r="C50623" t="s">
        <v>1022</v>
      </c>
      <c r="D50623" t="s">
        <v>1017</v>
      </c>
      <c r="E50623" t="s">
        <v>1016</v>
      </c>
      <c r="F50623" s="86">
        <v>185774079.88633999</v>
      </c>
    </row>
    <row r="50624" spans="1:6">
      <c r="A50624">
        <v>2047</v>
      </c>
      <c r="B50624" t="s">
        <v>1032</v>
      </c>
      <c r="C50624" t="s">
        <v>1022</v>
      </c>
      <c r="D50624" t="s">
        <v>1017</v>
      </c>
      <c r="E50624" t="s">
        <v>1016</v>
      </c>
      <c r="F50624" s="86">
        <v>186872763.05760899</v>
      </c>
    </row>
    <row r="50625" spans="1:6">
      <c r="A50625">
        <v>2048</v>
      </c>
      <c r="B50625" t="s">
        <v>1032</v>
      </c>
      <c r="C50625" t="s">
        <v>1022</v>
      </c>
      <c r="D50625" t="s">
        <v>1017</v>
      </c>
      <c r="E50625" t="s">
        <v>1016</v>
      </c>
      <c r="F50625" s="86">
        <v>187796376.69163501</v>
      </c>
    </row>
    <row r="50626" spans="1:6">
      <c r="A50626">
        <v>2049</v>
      </c>
      <c r="B50626" t="s">
        <v>1032</v>
      </c>
      <c r="C50626" t="s">
        <v>1022</v>
      </c>
      <c r="D50626" t="s">
        <v>1017</v>
      </c>
      <c r="E50626" t="s">
        <v>1016</v>
      </c>
      <c r="F50626" s="86">
        <v>188648180.083464</v>
      </c>
    </row>
    <row r="50627" spans="1:6">
      <c r="A50627">
        <v>2050</v>
      </c>
      <c r="B50627" t="s">
        <v>1032</v>
      </c>
      <c r="C50627" t="s">
        <v>1022</v>
      </c>
      <c r="D50627" t="s">
        <v>1017</v>
      </c>
      <c r="E50627" t="s">
        <v>1016</v>
      </c>
      <c r="F50627" s="86">
        <v>189392912.115529</v>
      </c>
    </row>
    <row r="50628" spans="1:6">
      <c r="A50628">
        <v>2017</v>
      </c>
      <c r="B50628" t="s">
        <v>1033</v>
      </c>
      <c r="C50628" t="s">
        <v>1022</v>
      </c>
      <c r="D50628" t="s">
        <v>1017</v>
      </c>
      <c r="E50628" t="s">
        <v>1016</v>
      </c>
      <c r="F50628" s="86">
        <v>66685295.975438401</v>
      </c>
    </row>
    <row r="50629" spans="1:6">
      <c r="A50629">
        <v>2018</v>
      </c>
      <c r="B50629" t="s">
        <v>1033</v>
      </c>
      <c r="C50629" t="s">
        <v>1022</v>
      </c>
      <c r="D50629" t="s">
        <v>1017</v>
      </c>
      <c r="E50629" t="s">
        <v>1016</v>
      </c>
      <c r="F50629" s="86">
        <v>67093695.517676897</v>
      </c>
    </row>
    <row r="50630" spans="1:6">
      <c r="A50630">
        <v>2019</v>
      </c>
      <c r="B50630" t="s">
        <v>1033</v>
      </c>
      <c r="C50630" t="s">
        <v>1022</v>
      </c>
      <c r="D50630" t="s">
        <v>1017</v>
      </c>
      <c r="E50630" t="s">
        <v>1016</v>
      </c>
      <c r="F50630" s="86">
        <v>67235612.921691999</v>
      </c>
    </row>
    <row r="50631" spans="1:6">
      <c r="A50631">
        <v>2020</v>
      </c>
      <c r="B50631" t="s">
        <v>1033</v>
      </c>
      <c r="C50631" t="s">
        <v>1022</v>
      </c>
      <c r="D50631" t="s">
        <v>1017</v>
      </c>
      <c r="E50631" t="s">
        <v>1016</v>
      </c>
      <c r="F50631" s="86">
        <v>67504345.926415503</v>
      </c>
    </row>
    <row r="50632" spans="1:6">
      <c r="A50632">
        <v>2021</v>
      </c>
      <c r="B50632" t="s">
        <v>1033</v>
      </c>
      <c r="C50632" t="s">
        <v>1022</v>
      </c>
      <c r="D50632" t="s">
        <v>1017</v>
      </c>
      <c r="E50632" t="s">
        <v>1016</v>
      </c>
      <c r="F50632" s="86">
        <v>68074355.668810606</v>
      </c>
    </row>
    <row r="50633" spans="1:6">
      <c r="A50633">
        <v>2022</v>
      </c>
      <c r="B50633" t="s">
        <v>1033</v>
      </c>
      <c r="C50633" t="s">
        <v>1022</v>
      </c>
      <c r="D50633" t="s">
        <v>1017</v>
      </c>
      <c r="E50633" t="s">
        <v>1016</v>
      </c>
      <c r="F50633" s="86">
        <v>68878690.919029802</v>
      </c>
    </row>
    <row r="50634" spans="1:6">
      <c r="A50634">
        <v>2023</v>
      </c>
      <c r="B50634" t="s">
        <v>1033</v>
      </c>
      <c r="C50634" t="s">
        <v>1022</v>
      </c>
      <c r="D50634" t="s">
        <v>1017</v>
      </c>
      <c r="E50634" t="s">
        <v>1016</v>
      </c>
      <c r="F50634" s="86">
        <v>69748203.824769899</v>
      </c>
    </row>
    <row r="50635" spans="1:6">
      <c r="A50635">
        <v>2024</v>
      </c>
      <c r="B50635" t="s">
        <v>1033</v>
      </c>
      <c r="C50635" t="s">
        <v>1022</v>
      </c>
      <c r="D50635" t="s">
        <v>1017</v>
      </c>
      <c r="E50635" t="s">
        <v>1016</v>
      </c>
      <c r="F50635" s="86">
        <v>70662355.481036499</v>
      </c>
    </row>
    <row r="50636" spans="1:6">
      <c r="A50636">
        <v>2025</v>
      </c>
      <c r="B50636" t="s">
        <v>1033</v>
      </c>
      <c r="C50636" t="s">
        <v>1022</v>
      </c>
      <c r="D50636" t="s">
        <v>1017</v>
      </c>
      <c r="E50636" t="s">
        <v>1016</v>
      </c>
      <c r="F50636" s="86">
        <v>71562616.540369406</v>
      </c>
    </row>
    <row r="50637" spans="1:6">
      <c r="A50637">
        <v>2026</v>
      </c>
      <c r="B50637" t="s">
        <v>1033</v>
      </c>
      <c r="C50637" t="s">
        <v>1022</v>
      </c>
      <c r="D50637" t="s">
        <v>1017</v>
      </c>
      <c r="E50637" t="s">
        <v>1016</v>
      </c>
      <c r="F50637" s="86">
        <v>72405734.1041601</v>
      </c>
    </row>
    <row r="50638" spans="1:6">
      <c r="A50638">
        <v>2027</v>
      </c>
      <c r="B50638" t="s">
        <v>1033</v>
      </c>
      <c r="C50638" t="s">
        <v>1022</v>
      </c>
      <c r="D50638" t="s">
        <v>1017</v>
      </c>
      <c r="E50638" t="s">
        <v>1016</v>
      </c>
      <c r="F50638" s="86">
        <v>73319224.524808496</v>
      </c>
    </row>
    <row r="50639" spans="1:6">
      <c r="A50639">
        <v>2028</v>
      </c>
      <c r="B50639" t="s">
        <v>1033</v>
      </c>
      <c r="C50639" t="s">
        <v>1022</v>
      </c>
      <c r="D50639" t="s">
        <v>1017</v>
      </c>
      <c r="E50639" t="s">
        <v>1016</v>
      </c>
      <c r="F50639" s="86">
        <v>74252642.513560295</v>
      </c>
    </row>
    <row r="50640" spans="1:6">
      <c r="A50640">
        <v>2029</v>
      </c>
      <c r="B50640" t="s">
        <v>1033</v>
      </c>
      <c r="C50640" t="s">
        <v>1022</v>
      </c>
      <c r="D50640" t="s">
        <v>1017</v>
      </c>
      <c r="E50640" t="s">
        <v>1016</v>
      </c>
      <c r="F50640" s="86">
        <v>75121172.011464998</v>
      </c>
    </row>
    <row r="50641" spans="1:6">
      <c r="A50641">
        <v>2030</v>
      </c>
      <c r="B50641" t="s">
        <v>1033</v>
      </c>
      <c r="C50641" t="s">
        <v>1022</v>
      </c>
      <c r="D50641" t="s">
        <v>1017</v>
      </c>
      <c r="E50641" t="s">
        <v>1016</v>
      </c>
      <c r="F50641" s="86">
        <v>75918946.353878498</v>
      </c>
    </row>
    <row r="50642" spans="1:6">
      <c r="A50642">
        <v>2031</v>
      </c>
      <c r="B50642" t="s">
        <v>1033</v>
      </c>
      <c r="C50642" t="s">
        <v>1022</v>
      </c>
      <c r="D50642" t="s">
        <v>1017</v>
      </c>
      <c r="E50642" t="s">
        <v>1016</v>
      </c>
      <c r="F50642" s="86">
        <v>76749760.162247404</v>
      </c>
    </row>
    <row r="50643" spans="1:6">
      <c r="A50643">
        <v>2032</v>
      </c>
      <c r="B50643" t="s">
        <v>1033</v>
      </c>
      <c r="C50643" t="s">
        <v>1022</v>
      </c>
      <c r="D50643" t="s">
        <v>1017</v>
      </c>
      <c r="E50643" t="s">
        <v>1016</v>
      </c>
      <c r="F50643" s="86">
        <v>77598849.456946597</v>
      </c>
    </row>
    <row r="50644" spans="1:6">
      <c r="A50644">
        <v>2033</v>
      </c>
      <c r="B50644" t="s">
        <v>1033</v>
      </c>
      <c r="C50644" t="s">
        <v>1022</v>
      </c>
      <c r="D50644" t="s">
        <v>1017</v>
      </c>
      <c r="E50644" t="s">
        <v>1016</v>
      </c>
      <c r="F50644" s="86">
        <v>78496385.1469758</v>
      </c>
    </row>
    <row r="50645" spans="1:6">
      <c r="A50645">
        <v>2034</v>
      </c>
      <c r="B50645" t="s">
        <v>1033</v>
      </c>
      <c r="C50645" t="s">
        <v>1022</v>
      </c>
      <c r="D50645" t="s">
        <v>1017</v>
      </c>
      <c r="E50645" t="s">
        <v>1016</v>
      </c>
      <c r="F50645" s="86">
        <v>79466811.255112797</v>
      </c>
    </row>
    <row r="50646" spans="1:6">
      <c r="A50646">
        <v>2035</v>
      </c>
      <c r="B50646" t="s">
        <v>1033</v>
      </c>
      <c r="C50646" t="s">
        <v>1022</v>
      </c>
      <c r="D50646" t="s">
        <v>1017</v>
      </c>
      <c r="E50646" t="s">
        <v>1016</v>
      </c>
      <c r="F50646" s="86">
        <v>80496191.624716207</v>
      </c>
    </row>
    <row r="50647" spans="1:6">
      <c r="A50647">
        <v>2036</v>
      </c>
      <c r="B50647" t="s">
        <v>1033</v>
      </c>
      <c r="C50647" t="s">
        <v>1022</v>
      </c>
      <c r="D50647" t="s">
        <v>1017</v>
      </c>
      <c r="E50647" t="s">
        <v>1016</v>
      </c>
      <c r="F50647" s="86">
        <v>81539804.289059505</v>
      </c>
    </row>
    <row r="50648" spans="1:6">
      <c r="A50648">
        <v>2037</v>
      </c>
      <c r="B50648" t="s">
        <v>1033</v>
      </c>
      <c r="C50648" t="s">
        <v>1022</v>
      </c>
      <c r="D50648" t="s">
        <v>1017</v>
      </c>
      <c r="E50648" t="s">
        <v>1016</v>
      </c>
      <c r="F50648" s="86">
        <v>82542743.911971107</v>
      </c>
    </row>
    <row r="50649" spans="1:6">
      <c r="A50649">
        <v>2038</v>
      </c>
      <c r="B50649" t="s">
        <v>1033</v>
      </c>
      <c r="C50649" t="s">
        <v>1022</v>
      </c>
      <c r="D50649" t="s">
        <v>1017</v>
      </c>
      <c r="E50649" t="s">
        <v>1016</v>
      </c>
      <c r="F50649" s="86">
        <v>83614361.849559397</v>
      </c>
    </row>
    <row r="50650" spans="1:6">
      <c r="A50650">
        <v>2039</v>
      </c>
      <c r="B50650" t="s">
        <v>1033</v>
      </c>
      <c r="C50650" t="s">
        <v>1022</v>
      </c>
      <c r="D50650" t="s">
        <v>1017</v>
      </c>
      <c r="E50650" t="s">
        <v>1016</v>
      </c>
      <c r="F50650" s="86">
        <v>84639064.290967599</v>
      </c>
    </row>
    <row r="50651" spans="1:6">
      <c r="A50651">
        <v>2040</v>
      </c>
      <c r="B50651" t="s">
        <v>1033</v>
      </c>
      <c r="C50651" t="s">
        <v>1022</v>
      </c>
      <c r="D50651" t="s">
        <v>1017</v>
      </c>
      <c r="E50651" t="s">
        <v>1016</v>
      </c>
      <c r="F50651" s="86">
        <v>85575450.789094597</v>
      </c>
    </row>
    <row r="50652" spans="1:6">
      <c r="A50652">
        <v>2041</v>
      </c>
      <c r="B50652" t="s">
        <v>1033</v>
      </c>
      <c r="C50652" t="s">
        <v>1022</v>
      </c>
      <c r="D50652" t="s">
        <v>1017</v>
      </c>
      <c r="E50652" t="s">
        <v>1016</v>
      </c>
      <c r="F50652" s="86">
        <v>86340685.427649796</v>
      </c>
    </row>
    <row r="50653" spans="1:6">
      <c r="A50653">
        <v>2042</v>
      </c>
      <c r="B50653" t="s">
        <v>1033</v>
      </c>
      <c r="C50653" t="s">
        <v>1022</v>
      </c>
      <c r="D50653" t="s">
        <v>1017</v>
      </c>
      <c r="E50653" t="s">
        <v>1016</v>
      </c>
      <c r="F50653" s="86">
        <v>87059218.111783102</v>
      </c>
    </row>
    <row r="50654" spans="1:6">
      <c r="A50654">
        <v>2043</v>
      </c>
      <c r="B50654" t="s">
        <v>1033</v>
      </c>
      <c r="C50654" t="s">
        <v>1022</v>
      </c>
      <c r="D50654" t="s">
        <v>1017</v>
      </c>
      <c r="E50654" t="s">
        <v>1016</v>
      </c>
      <c r="F50654" s="86">
        <v>87776567.173312202</v>
      </c>
    </row>
    <row r="50655" spans="1:6">
      <c r="A50655">
        <v>2044</v>
      </c>
      <c r="B50655" t="s">
        <v>1033</v>
      </c>
      <c r="C50655" t="s">
        <v>1022</v>
      </c>
      <c r="D50655" t="s">
        <v>1017</v>
      </c>
      <c r="E50655" t="s">
        <v>1016</v>
      </c>
      <c r="F50655" s="86">
        <v>88471130.957331404</v>
      </c>
    </row>
    <row r="50656" spans="1:6">
      <c r="A50656">
        <v>2045</v>
      </c>
      <c r="B50656" t="s">
        <v>1033</v>
      </c>
      <c r="C50656" t="s">
        <v>1022</v>
      </c>
      <c r="D50656" t="s">
        <v>1017</v>
      </c>
      <c r="E50656" t="s">
        <v>1016</v>
      </c>
      <c r="F50656" s="86">
        <v>89154044.473297596</v>
      </c>
    </row>
    <row r="50657" spans="1:6">
      <c r="A50657">
        <v>2046</v>
      </c>
      <c r="B50657" t="s">
        <v>1033</v>
      </c>
      <c r="C50657" t="s">
        <v>1022</v>
      </c>
      <c r="D50657" t="s">
        <v>1017</v>
      </c>
      <c r="E50657" t="s">
        <v>1016</v>
      </c>
      <c r="F50657" s="86">
        <v>89762342.190941796</v>
      </c>
    </row>
    <row r="50658" spans="1:6">
      <c r="A50658">
        <v>2047</v>
      </c>
      <c r="B50658" t="s">
        <v>1033</v>
      </c>
      <c r="C50658" t="s">
        <v>1022</v>
      </c>
      <c r="D50658" t="s">
        <v>1017</v>
      </c>
      <c r="E50658" t="s">
        <v>1016</v>
      </c>
      <c r="F50658" s="86">
        <v>90293204.057350606</v>
      </c>
    </row>
    <row r="50659" spans="1:6">
      <c r="A50659">
        <v>2048</v>
      </c>
      <c r="B50659" t="s">
        <v>1033</v>
      </c>
      <c r="C50659" t="s">
        <v>1022</v>
      </c>
      <c r="D50659" t="s">
        <v>1017</v>
      </c>
      <c r="E50659" t="s">
        <v>1016</v>
      </c>
      <c r="F50659" s="86">
        <v>90739475.803766206</v>
      </c>
    </row>
    <row r="50660" spans="1:6">
      <c r="A50660">
        <v>2049</v>
      </c>
      <c r="B50660" t="s">
        <v>1033</v>
      </c>
      <c r="C50660" t="s">
        <v>1022</v>
      </c>
      <c r="D50660" t="s">
        <v>1017</v>
      </c>
      <c r="E50660" t="s">
        <v>1016</v>
      </c>
      <c r="F50660" s="86">
        <v>91151050.268748507</v>
      </c>
    </row>
    <row r="50661" spans="1:6">
      <c r="A50661">
        <v>2050</v>
      </c>
      <c r="B50661" t="s">
        <v>1033</v>
      </c>
      <c r="C50661" t="s">
        <v>1022</v>
      </c>
      <c r="D50661" t="s">
        <v>1017</v>
      </c>
      <c r="E50661" t="s">
        <v>1016</v>
      </c>
      <c r="F50661" s="86">
        <v>91510889.981283396</v>
      </c>
    </row>
    <row r="50662" spans="1:6">
      <c r="A50662">
        <v>2017</v>
      </c>
      <c r="B50662" t="s">
        <v>1034</v>
      </c>
      <c r="C50662" t="s">
        <v>1022</v>
      </c>
      <c r="D50662" t="s">
        <v>1017</v>
      </c>
      <c r="E50662" t="s">
        <v>1016</v>
      </c>
      <c r="F50662" s="86">
        <v>5438050.1328284098</v>
      </c>
    </row>
    <row r="50663" spans="1:6">
      <c r="A50663">
        <v>2018</v>
      </c>
      <c r="B50663" t="s">
        <v>1034</v>
      </c>
      <c r="C50663" t="s">
        <v>1022</v>
      </c>
      <c r="D50663" t="s">
        <v>1017</v>
      </c>
      <c r="E50663" t="s">
        <v>1016</v>
      </c>
      <c r="F50663" s="86">
        <v>5400301.7080397196</v>
      </c>
    </row>
    <row r="50664" spans="1:6">
      <c r="A50664">
        <v>2019</v>
      </c>
      <c r="B50664" t="s">
        <v>1034</v>
      </c>
      <c r="C50664" t="s">
        <v>1022</v>
      </c>
      <c r="D50664" t="s">
        <v>1017</v>
      </c>
      <c r="E50664" t="s">
        <v>1016</v>
      </c>
      <c r="F50664" s="86">
        <v>5325972.8340272</v>
      </c>
    </row>
    <row r="50665" spans="1:6">
      <c r="A50665">
        <v>2020</v>
      </c>
      <c r="B50665" t="s">
        <v>1034</v>
      </c>
      <c r="C50665" t="s">
        <v>1022</v>
      </c>
      <c r="D50665" t="s">
        <v>1017</v>
      </c>
      <c r="E50665" t="s">
        <v>1016</v>
      </c>
      <c r="F50665" s="86">
        <v>5251258.1354353502</v>
      </c>
    </row>
    <row r="50666" spans="1:6">
      <c r="A50666">
        <v>2021</v>
      </c>
      <c r="B50666" t="s">
        <v>1034</v>
      </c>
      <c r="C50666" t="s">
        <v>1022</v>
      </c>
      <c r="D50666" t="s">
        <v>1017</v>
      </c>
      <c r="E50666" t="s">
        <v>1016</v>
      </c>
      <c r="F50666" s="86">
        <v>5179127.2519862996</v>
      </c>
    </row>
    <row r="50667" spans="1:6">
      <c r="A50667">
        <v>2022</v>
      </c>
      <c r="B50667" t="s">
        <v>1034</v>
      </c>
      <c r="C50667" t="s">
        <v>1022</v>
      </c>
      <c r="D50667" t="s">
        <v>1017</v>
      </c>
      <c r="E50667" t="s">
        <v>1016</v>
      </c>
      <c r="F50667" s="86">
        <v>5104146.2458745204</v>
      </c>
    </row>
    <row r="50668" spans="1:6">
      <c r="A50668">
        <v>2023</v>
      </c>
      <c r="B50668" t="s">
        <v>1034</v>
      </c>
      <c r="C50668" t="s">
        <v>1022</v>
      </c>
      <c r="D50668" t="s">
        <v>1017</v>
      </c>
      <c r="E50668" t="s">
        <v>1016</v>
      </c>
      <c r="F50668" s="86">
        <v>5004709.7504994702</v>
      </c>
    </row>
    <row r="50669" spans="1:6">
      <c r="A50669">
        <v>2024</v>
      </c>
      <c r="B50669" t="s">
        <v>1034</v>
      </c>
      <c r="C50669" t="s">
        <v>1022</v>
      </c>
      <c r="D50669" t="s">
        <v>1017</v>
      </c>
      <c r="E50669" t="s">
        <v>1016</v>
      </c>
      <c r="F50669" s="86">
        <v>4923871.6508819703</v>
      </c>
    </row>
    <row r="50670" spans="1:6">
      <c r="A50670">
        <v>2025</v>
      </c>
      <c r="B50670" t="s">
        <v>1034</v>
      </c>
      <c r="C50670" t="s">
        <v>1022</v>
      </c>
      <c r="D50670" t="s">
        <v>1017</v>
      </c>
      <c r="E50670" t="s">
        <v>1016</v>
      </c>
      <c r="F50670" s="86">
        <v>4849490.5812225305</v>
      </c>
    </row>
    <row r="50671" spans="1:6">
      <c r="A50671">
        <v>2026</v>
      </c>
      <c r="B50671" t="s">
        <v>1034</v>
      </c>
      <c r="C50671" t="s">
        <v>1022</v>
      </c>
      <c r="D50671" t="s">
        <v>1017</v>
      </c>
      <c r="E50671" t="s">
        <v>1016</v>
      </c>
      <c r="F50671" s="86">
        <v>4765796.7684175698</v>
      </c>
    </row>
    <row r="50672" spans="1:6">
      <c r="A50672">
        <v>2027</v>
      </c>
      <c r="B50672" t="s">
        <v>1034</v>
      </c>
      <c r="C50672" t="s">
        <v>1022</v>
      </c>
      <c r="D50672" t="s">
        <v>1017</v>
      </c>
      <c r="E50672" t="s">
        <v>1016</v>
      </c>
      <c r="F50672" s="86">
        <v>4688759.2329175696</v>
      </c>
    </row>
    <row r="50673" spans="1:6">
      <c r="A50673">
        <v>2028</v>
      </c>
      <c r="B50673" t="s">
        <v>1034</v>
      </c>
      <c r="C50673" t="s">
        <v>1022</v>
      </c>
      <c r="D50673" t="s">
        <v>1017</v>
      </c>
      <c r="E50673" t="s">
        <v>1016</v>
      </c>
      <c r="F50673" s="86">
        <v>4621808.3363812398</v>
      </c>
    </row>
    <row r="50674" spans="1:6">
      <c r="A50674">
        <v>2029</v>
      </c>
      <c r="B50674" t="s">
        <v>1034</v>
      </c>
      <c r="C50674" t="s">
        <v>1022</v>
      </c>
      <c r="D50674" t="s">
        <v>1017</v>
      </c>
      <c r="E50674" t="s">
        <v>1016</v>
      </c>
      <c r="F50674" s="86">
        <v>4559500.6841340996</v>
      </c>
    </row>
    <row r="50675" spans="1:6">
      <c r="A50675">
        <v>2030</v>
      </c>
      <c r="B50675" t="s">
        <v>1034</v>
      </c>
      <c r="C50675" t="s">
        <v>1022</v>
      </c>
      <c r="D50675" t="s">
        <v>1017</v>
      </c>
      <c r="E50675" t="s">
        <v>1016</v>
      </c>
      <c r="F50675" s="86">
        <v>4494140.9711107304</v>
      </c>
    </row>
    <row r="50676" spans="1:6">
      <c r="A50676">
        <v>2031</v>
      </c>
      <c r="B50676" t="s">
        <v>1034</v>
      </c>
      <c r="C50676" t="s">
        <v>1022</v>
      </c>
      <c r="D50676" t="s">
        <v>1017</v>
      </c>
      <c r="E50676" t="s">
        <v>1016</v>
      </c>
      <c r="F50676" s="86">
        <v>4424776.5353208296</v>
      </c>
    </row>
    <row r="50677" spans="1:6">
      <c r="A50677">
        <v>2032</v>
      </c>
      <c r="B50677" t="s">
        <v>1034</v>
      </c>
      <c r="C50677" t="s">
        <v>1022</v>
      </c>
      <c r="D50677" t="s">
        <v>1017</v>
      </c>
      <c r="E50677" t="s">
        <v>1016</v>
      </c>
      <c r="F50677" s="86">
        <v>4354679.4534257501</v>
      </c>
    </row>
    <row r="50678" spans="1:6">
      <c r="A50678">
        <v>2033</v>
      </c>
      <c r="B50678" t="s">
        <v>1034</v>
      </c>
      <c r="C50678" t="s">
        <v>1022</v>
      </c>
      <c r="D50678" t="s">
        <v>1017</v>
      </c>
      <c r="E50678" t="s">
        <v>1016</v>
      </c>
      <c r="F50678" s="86">
        <v>4289581.11049625</v>
      </c>
    </row>
    <row r="50679" spans="1:6">
      <c r="A50679">
        <v>2034</v>
      </c>
      <c r="B50679" t="s">
        <v>1034</v>
      </c>
      <c r="C50679" t="s">
        <v>1022</v>
      </c>
      <c r="D50679" t="s">
        <v>1017</v>
      </c>
      <c r="E50679" t="s">
        <v>1016</v>
      </c>
      <c r="F50679" s="86">
        <v>4229058.4553279104</v>
      </c>
    </row>
    <row r="50680" spans="1:6">
      <c r="A50680">
        <v>2035</v>
      </c>
      <c r="B50680" t="s">
        <v>1034</v>
      </c>
      <c r="C50680" t="s">
        <v>1022</v>
      </c>
      <c r="D50680" t="s">
        <v>1017</v>
      </c>
      <c r="E50680" t="s">
        <v>1016</v>
      </c>
      <c r="F50680" s="86">
        <v>4170844.6085079601</v>
      </c>
    </row>
    <row r="50681" spans="1:6">
      <c r="A50681">
        <v>2036</v>
      </c>
      <c r="B50681" t="s">
        <v>1034</v>
      </c>
      <c r="C50681" t="s">
        <v>1022</v>
      </c>
      <c r="D50681" t="s">
        <v>1017</v>
      </c>
      <c r="E50681" t="s">
        <v>1016</v>
      </c>
      <c r="F50681" s="86">
        <v>4112241.8022349901</v>
      </c>
    </row>
    <row r="50682" spans="1:6">
      <c r="A50682">
        <v>2037</v>
      </c>
      <c r="B50682" t="s">
        <v>1034</v>
      </c>
      <c r="C50682" t="s">
        <v>1022</v>
      </c>
      <c r="D50682" t="s">
        <v>1017</v>
      </c>
      <c r="E50682" t="s">
        <v>1016</v>
      </c>
      <c r="F50682" s="86">
        <v>4051779.4672612301</v>
      </c>
    </row>
    <row r="50683" spans="1:6">
      <c r="A50683">
        <v>2038</v>
      </c>
      <c r="B50683" t="s">
        <v>1034</v>
      </c>
      <c r="C50683" t="s">
        <v>1022</v>
      </c>
      <c r="D50683" t="s">
        <v>1017</v>
      </c>
      <c r="E50683" t="s">
        <v>1016</v>
      </c>
      <c r="F50683" s="86">
        <v>3991071.8545452198</v>
      </c>
    </row>
    <row r="50684" spans="1:6">
      <c r="A50684">
        <v>2039</v>
      </c>
      <c r="B50684" t="s">
        <v>1034</v>
      </c>
      <c r="C50684" t="s">
        <v>1022</v>
      </c>
      <c r="D50684" t="s">
        <v>1017</v>
      </c>
      <c r="E50684" t="s">
        <v>1016</v>
      </c>
      <c r="F50684" s="86">
        <v>3925576.50598688</v>
      </c>
    </row>
    <row r="50685" spans="1:6">
      <c r="A50685">
        <v>2040</v>
      </c>
      <c r="B50685" t="s">
        <v>1034</v>
      </c>
      <c r="C50685" t="s">
        <v>1022</v>
      </c>
      <c r="D50685" t="s">
        <v>1017</v>
      </c>
      <c r="E50685" t="s">
        <v>1016</v>
      </c>
      <c r="F50685" s="86">
        <v>3852662.2959746602</v>
      </c>
    </row>
    <row r="50686" spans="1:6">
      <c r="A50686">
        <v>2041</v>
      </c>
      <c r="B50686" t="s">
        <v>1034</v>
      </c>
      <c r="C50686" t="s">
        <v>1022</v>
      </c>
      <c r="D50686" t="s">
        <v>1017</v>
      </c>
      <c r="E50686" t="s">
        <v>1016</v>
      </c>
      <c r="F50686" s="86">
        <v>3756639.54742776</v>
      </c>
    </row>
    <row r="50687" spans="1:6">
      <c r="A50687">
        <v>2042</v>
      </c>
      <c r="B50687" t="s">
        <v>1034</v>
      </c>
      <c r="C50687" t="s">
        <v>1022</v>
      </c>
      <c r="D50687" t="s">
        <v>1017</v>
      </c>
      <c r="E50687" t="s">
        <v>1016</v>
      </c>
      <c r="F50687" s="86">
        <v>3655756.4123407798</v>
      </c>
    </row>
    <row r="50688" spans="1:6">
      <c r="A50688">
        <v>2043</v>
      </c>
      <c r="B50688" t="s">
        <v>1034</v>
      </c>
      <c r="C50688" t="s">
        <v>1022</v>
      </c>
      <c r="D50688" t="s">
        <v>1017</v>
      </c>
      <c r="E50688" t="s">
        <v>1016</v>
      </c>
      <c r="F50688" s="86">
        <v>3552229.4815277401</v>
      </c>
    </row>
    <row r="50689" spans="1:6">
      <c r="A50689">
        <v>2044</v>
      </c>
      <c r="B50689" t="s">
        <v>1034</v>
      </c>
      <c r="C50689" t="s">
        <v>1022</v>
      </c>
      <c r="D50689" t="s">
        <v>1017</v>
      </c>
      <c r="E50689" t="s">
        <v>1016</v>
      </c>
      <c r="F50689" s="86">
        <v>3446276.7593298098</v>
      </c>
    </row>
    <row r="50690" spans="1:6">
      <c r="A50690">
        <v>2045</v>
      </c>
      <c r="B50690" t="s">
        <v>1034</v>
      </c>
      <c r="C50690" t="s">
        <v>1022</v>
      </c>
      <c r="D50690" t="s">
        <v>1017</v>
      </c>
      <c r="E50690" t="s">
        <v>1016</v>
      </c>
      <c r="F50690" s="86">
        <v>3337520.6502110702</v>
      </c>
    </row>
    <row r="50691" spans="1:6">
      <c r="A50691">
        <v>2046</v>
      </c>
      <c r="B50691" t="s">
        <v>1034</v>
      </c>
      <c r="C50691" t="s">
        <v>1022</v>
      </c>
      <c r="D50691" t="s">
        <v>1017</v>
      </c>
      <c r="E50691" t="s">
        <v>1016</v>
      </c>
      <c r="F50691" s="86">
        <v>3224066.3058938398</v>
      </c>
    </row>
    <row r="50692" spans="1:6">
      <c r="A50692">
        <v>2047</v>
      </c>
      <c r="B50692" t="s">
        <v>1034</v>
      </c>
      <c r="C50692" t="s">
        <v>1022</v>
      </c>
      <c r="D50692" t="s">
        <v>1017</v>
      </c>
      <c r="E50692" t="s">
        <v>1016</v>
      </c>
      <c r="F50692" s="86">
        <v>3103649.1197487698</v>
      </c>
    </row>
    <row r="50693" spans="1:6">
      <c r="A50693">
        <v>2048</v>
      </c>
      <c r="B50693" t="s">
        <v>1034</v>
      </c>
      <c r="C50693" t="s">
        <v>1022</v>
      </c>
      <c r="D50693" t="s">
        <v>1017</v>
      </c>
      <c r="E50693" t="s">
        <v>1016</v>
      </c>
      <c r="F50693" s="86">
        <v>3086857.1949547902</v>
      </c>
    </row>
    <row r="50694" spans="1:6">
      <c r="A50694">
        <v>2049</v>
      </c>
      <c r="B50694" t="s">
        <v>1034</v>
      </c>
      <c r="C50694" t="s">
        <v>1022</v>
      </c>
      <c r="D50694" t="s">
        <v>1017</v>
      </c>
      <c r="E50694" t="s">
        <v>1016</v>
      </c>
      <c r="F50694" s="86">
        <v>3085052.3959238399</v>
      </c>
    </row>
    <row r="50695" spans="1:6">
      <c r="A50695">
        <v>2050</v>
      </c>
      <c r="B50695" t="s">
        <v>1034</v>
      </c>
      <c r="C50695" t="s">
        <v>1022</v>
      </c>
      <c r="D50695" t="s">
        <v>1017</v>
      </c>
      <c r="E50695" t="s">
        <v>1016</v>
      </c>
      <c r="F50695" s="86">
        <v>3082197.6754463702</v>
      </c>
    </row>
    <row r="50696" spans="1:6">
      <c r="A50696">
        <v>2017</v>
      </c>
      <c r="B50696" t="s">
        <v>1035</v>
      </c>
      <c r="C50696" t="s">
        <v>1022</v>
      </c>
      <c r="D50696" t="s">
        <v>1017</v>
      </c>
      <c r="E50696" t="s">
        <v>1016</v>
      </c>
      <c r="F50696" s="86">
        <v>8842468.2390183806</v>
      </c>
    </row>
    <row r="50697" spans="1:6">
      <c r="A50697">
        <v>2018</v>
      </c>
      <c r="B50697" t="s">
        <v>1035</v>
      </c>
      <c r="C50697" t="s">
        <v>1022</v>
      </c>
      <c r="D50697" t="s">
        <v>1017</v>
      </c>
      <c r="E50697" t="s">
        <v>1016</v>
      </c>
      <c r="F50697" s="86">
        <v>8879512.5654512309</v>
      </c>
    </row>
    <row r="50698" spans="1:6">
      <c r="A50698">
        <v>2019</v>
      </c>
      <c r="B50698" t="s">
        <v>1035</v>
      </c>
      <c r="C50698" t="s">
        <v>1022</v>
      </c>
      <c r="D50698" t="s">
        <v>1017</v>
      </c>
      <c r="E50698" t="s">
        <v>1016</v>
      </c>
      <c r="F50698" s="86">
        <v>8890839.0438705608</v>
      </c>
    </row>
    <row r="50699" spans="1:6">
      <c r="A50699">
        <v>2020</v>
      </c>
      <c r="B50699" t="s">
        <v>1035</v>
      </c>
      <c r="C50699" t="s">
        <v>1022</v>
      </c>
      <c r="D50699" t="s">
        <v>1017</v>
      </c>
      <c r="E50699" t="s">
        <v>1016</v>
      </c>
      <c r="F50699" s="86">
        <v>8886559.9739980604</v>
      </c>
    </row>
    <row r="50700" spans="1:6">
      <c r="A50700">
        <v>2021</v>
      </c>
      <c r="B50700" t="s">
        <v>1035</v>
      </c>
      <c r="C50700" t="s">
        <v>1022</v>
      </c>
      <c r="D50700" t="s">
        <v>1017</v>
      </c>
      <c r="E50700" t="s">
        <v>1016</v>
      </c>
      <c r="F50700" s="86">
        <v>8875483.3867379408</v>
      </c>
    </row>
    <row r="50701" spans="1:6">
      <c r="A50701">
        <v>2022</v>
      </c>
      <c r="B50701" t="s">
        <v>1035</v>
      </c>
      <c r="C50701" t="s">
        <v>1022</v>
      </c>
      <c r="D50701" t="s">
        <v>1017</v>
      </c>
      <c r="E50701" t="s">
        <v>1016</v>
      </c>
      <c r="F50701" s="86">
        <v>8881604.8768613301</v>
      </c>
    </row>
    <row r="50702" spans="1:6">
      <c r="A50702">
        <v>2023</v>
      </c>
      <c r="B50702" t="s">
        <v>1035</v>
      </c>
      <c r="C50702" t="s">
        <v>1022</v>
      </c>
      <c r="D50702" t="s">
        <v>1017</v>
      </c>
      <c r="E50702" t="s">
        <v>1016</v>
      </c>
      <c r="F50702" s="86">
        <v>8889929.8504459709</v>
      </c>
    </row>
    <row r="50703" spans="1:6">
      <c r="A50703">
        <v>2024</v>
      </c>
      <c r="B50703" t="s">
        <v>1035</v>
      </c>
      <c r="C50703" t="s">
        <v>1022</v>
      </c>
      <c r="D50703" t="s">
        <v>1017</v>
      </c>
      <c r="E50703" t="s">
        <v>1016</v>
      </c>
      <c r="F50703" s="86">
        <v>8903501.7653698698</v>
      </c>
    </row>
    <row r="50704" spans="1:6">
      <c r="A50704">
        <v>2025</v>
      </c>
      <c r="B50704" t="s">
        <v>1035</v>
      </c>
      <c r="C50704" t="s">
        <v>1022</v>
      </c>
      <c r="D50704" t="s">
        <v>1017</v>
      </c>
      <c r="E50704" t="s">
        <v>1016</v>
      </c>
      <c r="F50704" s="86">
        <v>8911833.4851725195</v>
      </c>
    </row>
    <row r="50705" spans="1:6">
      <c r="A50705">
        <v>2026</v>
      </c>
      <c r="B50705" t="s">
        <v>1035</v>
      </c>
      <c r="C50705" t="s">
        <v>1022</v>
      </c>
      <c r="D50705" t="s">
        <v>1017</v>
      </c>
      <c r="E50705" t="s">
        <v>1016</v>
      </c>
      <c r="F50705" s="86">
        <v>8912580.6288184002</v>
      </c>
    </row>
    <row r="50706" spans="1:6">
      <c r="A50706">
        <v>2027</v>
      </c>
      <c r="B50706" t="s">
        <v>1035</v>
      </c>
      <c r="C50706" t="s">
        <v>1022</v>
      </c>
      <c r="D50706" t="s">
        <v>1017</v>
      </c>
      <c r="E50706" t="s">
        <v>1016</v>
      </c>
      <c r="F50706" s="86">
        <v>8915288.8839884792</v>
      </c>
    </row>
    <row r="50707" spans="1:6">
      <c r="A50707">
        <v>2028</v>
      </c>
      <c r="B50707" t="s">
        <v>1035</v>
      </c>
      <c r="C50707" t="s">
        <v>1022</v>
      </c>
      <c r="D50707" t="s">
        <v>1017</v>
      </c>
      <c r="E50707" t="s">
        <v>1016</v>
      </c>
      <c r="F50707" s="86">
        <v>8919421.6452576406</v>
      </c>
    </row>
    <row r="50708" spans="1:6">
      <c r="A50708">
        <v>2029</v>
      </c>
      <c r="B50708" t="s">
        <v>1035</v>
      </c>
      <c r="C50708" t="s">
        <v>1022</v>
      </c>
      <c r="D50708" t="s">
        <v>1017</v>
      </c>
      <c r="E50708" t="s">
        <v>1016</v>
      </c>
      <c r="F50708" s="86">
        <v>8916696.6650887094</v>
      </c>
    </row>
    <row r="50709" spans="1:6">
      <c r="A50709">
        <v>2030</v>
      </c>
      <c r="B50709" t="s">
        <v>1035</v>
      </c>
      <c r="C50709" t="s">
        <v>1022</v>
      </c>
      <c r="D50709" t="s">
        <v>1017</v>
      </c>
      <c r="E50709" t="s">
        <v>1016</v>
      </c>
      <c r="F50709" s="86">
        <v>8903492.9812318198</v>
      </c>
    </row>
    <row r="50710" spans="1:6">
      <c r="A50710">
        <v>2031</v>
      </c>
      <c r="B50710" t="s">
        <v>1035</v>
      </c>
      <c r="C50710" t="s">
        <v>1022</v>
      </c>
      <c r="D50710" t="s">
        <v>1017</v>
      </c>
      <c r="E50710" t="s">
        <v>1016</v>
      </c>
      <c r="F50710" s="86">
        <v>8882445.2026436292</v>
      </c>
    </row>
    <row r="50711" spans="1:6">
      <c r="A50711">
        <v>2032</v>
      </c>
      <c r="B50711" t="s">
        <v>1035</v>
      </c>
      <c r="C50711" t="s">
        <v>1022</v>
      </c>
      <c r="D50711" t="s">
        <v>1017</v>
      </c>
      <c r="E50711" t="s">
        <v>1016</v>
      </c>
      <c r="F50711" s="86">
        <v>8849384.79904484</v>
      </c>
    </row>
    <row r="50712" spans="1:6">
      <c r="A50712">
        <v>2033</v>
      </c>
      <c r="B50712" t="s">
        <v>1035</v>
      </c>
      <c r="C50712" t="s">
        <v>1022</v>
      </c>
      <c r="D50712" t="s">
        <v>1017</v>
      </c>
      <c r="E50712" t="s">
        <v>1016</v>
      </c>
      <c r="F50712" s="86">
        <v>8816816.7990885098</v>
      </c>
    </row>
    <row r="50713" spans="1:6">
      <c r="A50713">
        <v>2034</v>
      </c>
      <c r="B50713" t="s">
        <v>1035</v>
      </c>
      <c r="C50713" t="s">
        <v>1022</v>
      </c>
      <c r="D50713" t="s">
        <v>1017</v>
      </c>
      <c r="E50713" t="s">
        <v>1016</v>
      </c>
      <c r="F50713" s="86">
        <v>8792091.4884013906</v>
      </c>
    </row>
    <row r="50714" spans="1:6">
      <c r="A50714">
        <v>2035</v>
      </c>
      <c r="B50714" t="s">
        <v>1035</v>
      </c>
      <c r="C50714" t="s">
        <v>1022</v>
      </c>
      <c r="D50714" t="s">
        <v>1017</v>
      </c>
      <c r="E50714" t="s">
        <v>1016</v>
      </c>
      <c r="F50714" s="86">
        <v>8769710.9803884495</v>
      </c>
    </row>
    <row r="50715" spans="1:6">
      <c r="A50715">
        <v>2036</v>
      </c>
      <c r="B50715" t="s">
        <v>1035</v>
      </c>
      <c r="C50715" t="s">
        <v>1022</v>
      </c>
      <c r="D50715" t="s">
        <v>1017</v>
      </c>
      <c r="E50715" t="s">
        <v>1016</v>
      </c>
      <c r="F50715" s="86">
        <v>8742521.2622034792</v>
      </c>
    </row>
    <row r="50716" spans="1:6">
      <c r="A50716">
        <v>2037</v>
      </c>
      <c r="B50716" t="s">
        <v>1035</v>
      </c>
      <c r="C50716" t="s">
        <v>1022</v>
      </c>
      <c r="D50716" t="s">
        <v>1017</v>
      </c>
      <c r="E50716" t="s">
        <v>1016</v>
      </c>
      <c r="F50716" s="86">
        <v>8703804.7872516792</v>
      </c>
    </row>
    <row r="50717" spans="1:6">
      <c r="A50717">
        <v>2038</v>
      </c>
      <c r="B50717" t="s">
        <v>1035</v>
      </c>
      <c r="C50717" t="s">
        <v>1022</v>
      </c>
      <c r="D50717" t="s">
        <v>1017</v>
      </c>
      <c r="E50717" t="s">
        <v>1016</v>
      </c>
      <c r="F50717" s="86">
        <v>8656126.3130239397</v>
      </c>
    </row>
    <row r="50718" spans="1:6">
      <c r="A50718">
        <v>2039</v>
      </c>
      <c r="B50718" t="s">
        <v>1035</v>
      </c>
      <c r="C50718" t="s">
        <v>1022</v>
      </c>
      <c r="D50718" t="s">
        <v>1017</v>
      </c>
      <c r="E50718" t="s">
        <v>1016</v>
      </c>
      <c r="F50718" s="86">
        <v>8590916.03443994</v>
      </c>
    </row>
    <row r="50719" spans="1:6">
      <c r="A50719">
        <v>2040</v>
      </c>
      <c r="B50719" t="s">
        <v>1035</v>
      </c>
      <c r="C50719" t="s">
        <v>1022</v>
      </c>
      <c r="D50719" t="s">
        <v>1017</v>
      </c>
      <c r="E50719" t="s">
        <v>1016</v>
      </c>
      <c r="F50719" s="86">
        <v>8501921.8939483408</v>
      </c>
    </row>
    <row r="50720" spans="1:6">
      <c r="A50720">
        <v>2041</v>
      </c>
      <c r="B50720" t="s">
        <v>1035</v>
      </c>
      <c r="C50720" t="s">
        <v>1022</v>
      </c>
      <c r="D50720" t="s">
        <v>1017</v>
      </c>
      <c r="E50720" t="s">
        <v>1016</v>
      </c>
      <c r="F50720" s="86">
        <v>8363436.3034088397</v>
      </c>
    </row>
    <row r="50721" spans="1:6">
      <c r="A50721">
        <v>2042</v>
      </c>
      <c r="B50721" t="s">
        <v>1035</v>
      </c>
      <c r="C50721" t="s">
        <v>1022</v>
      </c>
      <c r="D50721" t="s">
        <v>1017</v>
      </c>
      <c r="E50721" t="s">
        <v>1016</v>
      </c>
      <c r="F50721" s="86">
        <v>8204967.2204471398</v>
      </c>
    </row>
    <row r="50722" spans="1:6">
      <c r="A50722">
        <v>2043</v>
      </c>
      <c r="B50722" t="s">
        <v>1035</v>
      </c>
      <c r="C50722" t="s">
        <v>1022</v>
      </c>
      <c r="D50722" t="s">
        <v>1017</v>
      </c>
      <c r="E50722" t="s">
        <v>1016</v>
      </c>
      <c r="F50722" s="86">
        <v>8032259.6118932897</v>
      </c>
    </row>
    <row r="50723" spans="1:6">
      <c r="A50723">
        <v>2044</v>
      </c>
      <c r="B50723" t="s">
        <v>1035</v>
      </c>
      <c r="C50723" t="s">
        <v>1022</v>
      </c>
      <c r="D50723" t="s">
        <v>1017</v>
      </c>
      <c r="E50723" t="s">
        <v>1016</v>
      </c>
      <c r="F50723" s="86">
        <v>7845897.6580641</v>
      </c>
    </row>
    <row r="50724" spans="1:6">
      <c r="A50724">
        <v>2045</v>
      </c>
      <c r="B50724" t="s">
        <v>1035</v>
      </c>
      <c r="C50724" t="s">
        <v>1022</v>
      </c>
      <c r="D50724" t="s">
        <v>1017</v>
      </c>
      <c r="E50724" t="s">
        <v>1016</v>
      </c>
      <c r="F50724" s="86">
        <v>7640656.9050137103</v>
      </c>
    </row>
    <row r="50725" spans="1:6">
      <c r="A50725">
        <v>2046</v>
      </c>
      <c r="B50725" t="s">
        <v>1035</v>
      </c>
      <c r="C50725" t="s">
        <v>1022</v>
      </c>
      <c r="D50725" t="s">
        <v>1017</v>
      </c>
      <c r="E50725" t="s">
        <v>1016</v>
      </c>
      <c r="F50725" s="86">
        <v>7410410.2407703605</v>
      </c>
    </row>
    <row r="50726" spans="1:6">
      <c r="A50726">
        <v>2047</v>
      </c>
      <c r="B50726" t="s">
        <v>1035</v>
      </c>
      <c r="C50726" t="s">
        <v>1022</v>
      </c>
      <c r="D50726" t="s">
        <v>1017</v>
      </c>
      <c r="E50726" t="s">
        <v>1016</v>
      </c>
      <c r="F50726" s="86">
        <v>7149556.1961831702</v>
      </c>
    </row>
    <row r="50727" spans="1:6">
      <c r="A50727">
        <v>2048</v>
      </c>
      <c r="B50727" t="s">
        <v>1035</v>
      </c>
      <c r="C50727" t="s">
        <v>1022</v>
      </c>
      <c r="D50727" t="s">
        <v>1017</v>
      </c>
      <c r="E50727" t="s">
        <v>1016</v>
      </c>
      <c r="F50727" s="86">
        <v>6858172.9852173002</v>
      </c>
    </row>
    <row r="50728" spans="1:6">
      <c r="A50728">
        <v>2049</v>
      </c>
      <c r="B50728" t="s">
        <v>1035</v>
      </c>
      <c r="C50728" t="s">
        <v>1022</v>
      </c>
      <c r="D50728" t="s">
        <v>1017</v>
      </c>
      <c r="E50728" t="s">
        <v>1016</v>
      </c>
      <c r="F50728" s="86">
        <v>6543096.7051946996</v>
      </c>
    </row>
    <row r="50729" spans="1:6">
      <c r="A50729">
        <v>2050</v>
      </c>
      <c r="B50729" t="s">
        <v>1035</v>
      </c>
      <c r="C50729" t="s">
        <v>1022</v>
      </c>
      <c r="D50729" t="s">
        <v>1017</v>
      </c>
      <c r="E50729" t="s">
        <v>1016</v>
      </c>
      <c r="F50729" s="86">
        <v>6207589.0822556103</v>
      </c>
    </row>
    <row r="50730" spans="1:6">
      <c r="A50730">
        <v>2017</v>
      </c>
      <c r="B50730" t="s">
        <v>1036</v>
      </c>
      <c r="C50730" t="s">
        <v>1022</v>
      </c>
      <c r="D50730" t="s">
        <v>1017</v>
      </c>
      <c r="E50730" t="s">
        <v>1016</v>
      </c>
      <c r="F50730" s="86">
        <v>67916948.642517105</v>
      </c>
    </row>
    <row r="50731" spans="1:6">
      <c r="A50731">
        <v>2018</v>
      </c>
      <c r="B50731" t="s">
        <v>1036</v>
      </c>
      <c r="C50731" t="s">
        <v>1022</v>
      </c>
      <c r="D50731" t="s">
        <v>1017</v>
      </c>
      <c r="E50731" t="s">
        <v>1016</v>
      </c>
      <c r="F50731" s="86">
        <v>67827832.879029199</v>
      </c>
    </row>
    <row r="50732" spans="1:6">
      <c r="A50732">
        <v>2019</v>
      </c>
      <c r="B50732" t="s">
        <v>1036</v>
      </c>
      <c r="C50732" t="s">
        <v>1022</v>
      </c>
      <c r="D50732" t="s">
        <v>1017</v>
      </c>
      <c r="E50732" t="s">
        <v>1016</v>
      </c>
      <c r="F50732" s="86">
        <v>67879257.3447745</v>
      </c>
    </row>
    <row r="50733" spans="1:6">
      <c r="A50733">
        <v>2020</v>
      </c>
      <c r="B50733" t="s">
        <v>1036</v>
      </c>
      <c r="C50733" t="s">
        <v>1022</v>
      </c>
      <c r="D50733" t="s">
        <v>1017</v>
      </c>
      <c r="E50733" t="s">
        <v>1016</v>
      </c>
      <c r="F50733" s="86">
        <v>67999036.499047294</v>
      </c>
    </row>
    <row r="50734" spans="1:6">
      <c r="A50734">
        <v>2021</v>
      </c>
      <c r="B50734" t="s">
        <v>1036</v>
      </c>
      <c r="C50734" t="s">
        <v>1022</v>
      </c>
      <c r="D50734" t="s">
        <v>1017</v>
      </c>
      <c r="E50734" t="s">
        <v>1016</v>
      </c>
      <c r="F50734" s="86">
        <v>68235148.617774993</v>
      </c>
    </row>
    <row r="50735" spans="1:6">
      <c r="A50735">
        <v>2022</v>
      </c>
      <c r="B50735" t="s">
        <v>1036</v>
      </c>
      <c r="C50735" t="s">
        <v>1022</v>
      </c>
      <c r="D50735" t="s">
        <v>1017</v>
      </c>
      <c r="E50735" t="s">
        <v>1016</v>
      </c>
      <c r="F50735" s="86">
        <v>68626718.861730501</v>
      </c>
    </row>
    <row r="50736" spans="1:6">
      <c r="A50736">
        <v>2023</v>
      </c>
      <c r="B50736" t="s">
        <v>1036</v>
      </c>
      <c r="C50736" t="s">
        <v>1022</v>
      </c>
      <c r="D50736" t="s">
        <v>1017</v>
      </c>
      <c r="E50736" t="s">
        <v>1016</v>
      </c>
      <c r="F50736" s="86">
        <v>69044962.326178402</v>
      </c>
    </row>
    <row r="50737" spans="1:6">
      <c r="A50737">
        <v>2024</v>
      </c>
      <c r="B50737" t="s">
        <v>1036</v>
      </c>
      <c r="C50737" t="s">
        <v>1022</v>
      </c>
      <c r="D50737" t="s">
        <v>1017</v>
      </c>
      <c r="E50737" t="s">
        <v>1016</v>
      </c>
      <c r="F50737" s="86">
        <v>69534094.332185507</v>
      </c>
    </row>
    <row r="50738" spans="1:6">
      <c r="A50738">
        <v>2025</v>
      </c>
      <c r="B50738" t="s">
        <v>1036</v>
      </c>
      <c r="C50738" t="s">
        <v>1022</v>
      </c>
      <c r="D50738" t="s">
        <v>1017</v>
      </c>
      <c r="E50738" t="s">
        <v>1016</v>
      </c>
      <c r="F50738" s="86">
        <v>70065751.978384301</v>
      </c>
    </row>
    <row r="50739" spans="1:6">
      <c r="A50739">
        <v>2026</v>
      </c>
      <c r="B50739" t="s">
        <v>1036</v>
      </c>
      <c r="C50739" t="s">
        <v>1022</v>
      </c>
      <c r="D50739" t="s">
        <v>1017</v>
      </c>
      <c r="E50739" t="s">
        <v>1016</v>
      </c>
      <c r="F50739" s="86">
        <v>70521963.676089302</v>
      </c>
    </row>
    <row r="50740" spans="1:6">
      <c r="A50740">
        <v>2027</v>
      </c>
      <c r="B50740" t="s">
        <v>1036</v>
      </c>
      <c r="C50740" t="s">
        <v>1022</v>
      </c>
      <c r="D50740" t="s">
        <v>1017</v>
      </c>
      <c r="E50740" t="s">
        <v>1016</v>
      </c>
      <c r="F50740" s="86">
        <v>71074144.489325896</v>
      </c>
    </row>
    <row r="50741" spans="1:6">
      <c r="A50741">
        <v>2028</v>
      </c>
      <c r="B50741" t="s">
        <v>1036</v>
      </c>
      <c r="C50741" t="s">
        <v>1022</v>
      </c>
      <c r="D50741" t="s">
        <v>1017</v>
      </c>
      <c r="E50741" t="s">
        <v>1016</v>
      </c>
      <c r="F50741" s="86">
        <v>71698018.186749801</v>
      </c>
    </row>
    <row r="50742" spans="1:6">
      <c r="A50742">
        <v>2029</v>
      </c>
      <c r="B50742" t="s">
        <v>1036</v>
      </c>
      <c r="C50742" t="s">
        <v>1022</v>
      </c>
      <c r="D50742" t="s">
        <v>1017</v>
      </c>
      <c r="E50742" t="s">
        <v>1016</v>
      </c>
      <c r="F50742" s="86">
        <v>72313120.833886594</v>
      </c>
    </row>
    <row r="50743" spans="1:6">
      <c r="A50743">
        <v>2030</v>
      </c>
      <c r="B50743" t="s">
        <v>1036</v>
      </c>
      <c r="C50743" t="s">
        <v>1022</v>
      </c>
      <c r="D50743" t="s">
        <v>1017</v>
      </c>
      <c r="E50743" t="s">
        <v>1016</v>
      </c>
      <c r="F50743" s="86">
        <v>72906219.403995603</v>
      </c>
    </row>
    <row r="50744" spans="1:6">
      <c r="A50744">
        <v>2031</v>
      </c>
      <c r="B50744" t="s">
        <v>1036</v>
      </c>
      <c r="C50744" t="s">
        <v>1022</v>
      </c>
      <c r="D50744" t="s">
        <v>1017</v>
      </c>
      <c r="E50744" t="s">
        <v>1016</v>
      </c>
      <c r="F50744" s="86">
        <v>73535131.937757105</v>
      </c>
    </row>
    <row r="50745" spans="1:6">
      <c r="A50745">
        <v>2032</v>
      </c>
      <c r="B50745" t="s">
        <v>1036</v>
      </c>
      <c r="C50745" t="s">
        <v>1022</v>
      </c>
      <c r="D50745" t="s">
        <v>1017</v>
      </c>
      <c r="E50745" t="s">
        <v>1016</v>
      </c>
      <c r="F50745" s="86">
        <v>74206829.671927199</v>
      </c>
    </row>
    <row r="50746" spans="1:6">
      <c r="A50746">
        <v>2033</v>
      </c>
      <c r="B50746" t="s">
        <v>1036</v>
      </c>
      <c r="C50746" t="s">
        <v>1022</v>
      </c>
      <c r="D50746" t="s">
        <v>1017</v>
      </c>
      <c r="E50746" t="s">
        <v>1016</v>
      </c>
      <c r="F50746" s="86">
        <v>74945225.025847301</v>
      </c>
    </row>
    <row r="50747" spans="1:6">
      <c r="A50747">
        <v>2034</v>
      </c>
      <c r="B50747" t="s">
        <v>1036</v>
      </c>
      <c r="C50747" t="s">
        <v>1022</v>
      </c>
      <c r="D50747" t="s">
        <v>1017</v>
      </c>
      <c r="E50747" t="s">
        <v>1016</v>
      </c>
      <c r="F50747" s="86">
        <v>75755551.171877101</v>
      </c>
    </row>
    <row r="50748" spans="1:6">
      <c r="A50748">
        <v>2035</v>
      </c>
      <c r="B50748" t="s">
        <v>1036</v>
      </c>
      <c r="C50748" t="s">
        <v>1022</v>
      </c>
      <c r="D50748" t="s">
        <v>1017</v>
      </c>
      <c r="E50748" t="s">
        <v>1016</v>
      </c>
      <c r="F50748" s="86">
        <v>76583677.642136499</v>
      </c>
    </row>
    <row r="50749" spans="1:6">
      <c r="A50749">
        <v>2036</v>
      </c>
      <c r="B50749" t="s">
        <v>1036</v>
      </c>
      <c r="C50749" t="s">
        <v>1022</v>
      </c>
      <c r="D50749" t="s">
        <v>1017</v>
      </c>
      <c r="E50749" t="s">
        <v>1016</v>
      </c>
      <c r="F50749" s="86">
        <v>77368550.580885798</v>
      </c>
    </row>
    <row r="50750" spans="1:6">
      <c r="A50750">
        <v>2037</v>
      </c>
      <c r="B50750" t="s">
        <v>1036</v>
      </c>
      <c r="C50750" t="s">
        <v>1022</v>
      </c>
      <c r="D50750" t="s">
        <v>1017</v>
      </c>
      <c r="E50750" t="s">
        <v>1016</v>
      </c>
      <c r="F50750" s="86">
        <v>78132435.763867706</v>
      </c>
    </row>
    <row r="50751" spans="1:6">
      <c r="A50751">
        <v>2038</v>
      </c>
      <c r="B50751" t="s">
        <v>1036</v>
      </c>
      <c r="C50751" t="s">
        <v>1022</v>
      </c>
      <c r="D50751" t="s">
        <v>1017</v>
      </c>
      <c r="E50751" t="s">
        <v>1016</v>
      </c>
      <c r="F50751" s="86">
        <v>78939077.277532697</v>
      </c>
    </row>
    <row r="50752" spans="1:6">
      <c r="A50752">
        <v>2039</v>
      </c>
      <c r="B50752" t="s">
        <v>1036</v>
      </c>
      <c r="C50752" t="s">
        <v>1022</v>
      </c>
      <c r="D50752" t="s">
        <v>1017</v>
      </c>
      <c r="E50752" t="s">
        <v>1016</v>
      </c>
      <c r="F50752" s="86">
        <v>79713345.938429698</v>
      </c>
    </row>
    <row r="50753" spans="1:6">
      <c r="A50753">
        <v>2040</v>
      </c>
      <c r="B50753" t="s">
        <v>1036</v>
      </c>
      <c r="C50753" t="s">
        <v>1022</v>
      </c>
      <c r="D50753" t="s">
        <v>1017</v>
      </c>
      <c r="E50753" t="s">
        <v>1016</v>
      </c>
      <c r="F50753" s="86">
        <v>80435281.539167106</v>
      </c>
    </row>
    <row r="50754" spans="1:6">
      <c r="A50754">
        <v>2041</v>
      </c>
      <c r="B50754" t="s">
        <v>1036</v>
      </c>
      <c r="C50754" t="s">
        <v>1022</v>
      </c>
      <c r="D50754" t="s">
        <v>1017</v>
      </c>
      <c r="E50754" t="s">
        <v>1016</v>
      </c>
      <c r="F50754" s="86">
        <v>80962961.846062601</v>
      </c>
    </row>
    <row r="50755" spans="1:6">
      <c r="A50755">
        <v>2042</v>
      </c>
      <c r="B50755" t="s">
        <v>1036</v>
      </c>
      <c r="C50755" t="s">
        <v>1022</v>
      </c>
      <c r="D50755" t="s">
        <v>1017</v>
      </c>
      <c r="E50755" t="s">
        <v>1016</v>
      </c>
      <c r="F50755" s="86">
        <v>81516173.415422201</v>
      </c>
    </row>
    <row r="50756" spans="1:6">
      <c r="A50756">
        <v>2043</v>
      </c>
      <c r="B50756" t="s">
        <v>1036</v>
      </c>
      <c r="C50756" t="s">
        <v>1022</v>
      </c>
      <c r="D50756" t="s">
        <v>1017</v>
      </c>
      <c r="E50756" t="s">
        <v>1016</v>
      </c>
      <c r="F50756" s="86">
        <v>82084103.465820998</v>
      </c>
    </row>
    <row r="50757" spans="1:6">
      <c r="A50757">
        <v>2044</v>
      </c>
      <c r="B50757" t="s">
        <v>1036</v>
      </c>
      <c r="C50757" t="s">
        <v>1022</v>
      </c>
      <c r="D50757" t="s">
        <v>1017</v>
      </c>
      <c r="E50757" t="s">
        <v>1016</v>
      </c>
      <c r="F50757" s="86">
        <v>82629468.885356605</v>
      </c>
    </row>
    <row r="50758" spans="1:6">
      <c r="A50758">
        <v>2045</v>
      </c>
      <c r="B50758" t="s">
        <v>1036</v>
      </c>
      <c r="C50758" t="s">
        <v>1022</v>
      </c>
      <c r="D50758" t="s">
        <v>1017</v>
      </c>
      <c r="E50758" t="s">
        <v>1016</v>
      </c>
      <c r="F50758" s="86">
        <v>83140259.868247405</v>
      </c>
    </row>
    <row r="50759" spans="1:6">
      <c r="A50759">
        <v>2046</v>
      </c>
      <c r="B50759" t="s">
        <v>1036</v>
      </c>
      <c r="C50759" t="s">
        <v>1022</v>
      </c>
      <c r="D50759" t="s">
        <v>1017</v>
      </c>
      <c r="E50759" t="s">
        <v>1016</v>
      </c>
      <c r="F50759" s="86">
        <v>83652890.761510402</v>
      </c>
    </row>
    <row r="50760" spans="1:6">
      <c r="A50760">
        <v>2047</v>
      </c>
      <c r="B50760" t="s">
        <v>1036</v>
      </c>
      <c r="C50760" t="s">
        <v>1022</v>
      </c>
      <c r="D50760" t="s">
        <v>1017</v>
      </c>
      <c r="E50760" t="s">
        <v>1016</v>
      </c>
      <c r="F50760" s="86">
        <v>84150805.312232196</v>
      </c>
    </row>
    <row r="50761" spans="1:6">
      <c r="A50761">
        <v>2048</v>
      </c>
      <c r="B50761" t="s">
        <v>1036</v>
      </c>
      <c r="C50761" t="s">
        <v>1022</v>
      </c>
      <c r="D50761" t="s">
        <v>1017</v>
      </c>
      <c r="E50761" t="s">
        <v>1016</v>
      </c>
      <c r="F50761" s="86">
        <v>84655297.348732606</v>
      </c>
    </row>
    <row r="50762" spans="1:6">
      <c r="A50762">
        <v>2049</v>
      </c>
      <c r="B50762" t="s">
        <v>1036</v>
      </c>
      <c r="C50762" t="s">
        <v>1022</v>
      </c>
      <c r="D50762" t="s">
        <v>1017</v>
      </c>
      <c r="E50762" t="s">
        <v>1016</v>
      </c>
      <c r="F50762" s="86">
        <v>85187134.094154105</v>
      </c>
    </row>
    <row r="50763" spans="1:6">
      <c r="A50763">
        <v>2050</v>
      </c>
      <c r="B50763" t="s">
        <v>1036</v>
      </c>
      <c r="C50763" t="s">
        <v>1022</v>
      </c>
      <c r="D50763" t="s">
        <v>1017</v>
      </c>
      <c r="E50763" t="s">
        <v>1016</v>
      </c>
      <c r="F50763" s="86">
        <v>85720159.577251598</v>
      </c>
    </row>
    <row r="50764" spans="1:6">
      <c r="A50764">
        <v>2017</v>
      </c>
      <c r="B50764" t="s">
        <v>1037</v>
      </c>
      <c r="C50764" t="s">
        <v>1022</v>
      </c>
      <c r="D50764" t="s">
        <v>1017</v>
      </c>
      <c r="E50764" t="s">
        <v>1016</v>
      </c>
      <c r="F50764" s="86">
        <v>35133274.435676001</v>
      </c>
    </row>
    <row r="50765" spans="1:6">
      <c r="A50765">
        <v>2018</v>
      </c>
      <c r="B50765" t="s">
        <v>1037</v>
      </c>
      <c r="C50765" t="s">
        <v>1022</v>
      </c>
      <c r="D50765" t="s">
        <v>1017</v>
      </c>
      <c r="E50765" t="s">
        <v>1016</v>
      </c>
      <c r="F50765" s="86">
        <v>35087175.065228097</v>
      </c>
    </row>
    <row r="50766" spans="1:6">
      <c r="A50766">
        <v>2019</v>
      </c>
      <c r="B50766" t="s">
        <v>1037</v>
      </c>
      <c r="C50766" t="s">
        <v>1022</v>
      </c>
      <c r="D50766" t="s">
        <v>1017</v>
      </c>
      <c r="E50766" t="s">
        <v>1016</v>
      </c>
      <c r="F50766" s="86">
        <v>35113776.8178664</v>
      </c>
    </row>
    <row r="50767" spans="1:6">
      <c r="A50767">
        <v>2020</v>
      </c>
      <c r="B50767" t="s">
        <v>1037</v>
      </c>
      <c r="C50767" t="s">
        <v>1022</v>
      </c>
      <c r="D50767" t="s">
        <v>1017</v>
      </c>
      <c r="E50767" t="s">
        <v>1016</v>
      </c>
      <c r="F50767" s="86">
        <v>35175738.286731698</v>
      </c>
    </row>
    <row r="50768" spans="1:6">
      <c r="A50768">
        <v>2021</v>
      </c>
      <c r="B50768" t="s">
        <v>1037</v>
      </c>
      <c r="C50768" t="s">
        <v>1022</v>
      </c>
      <c r="D50768" t="s">
        <v>1017</v>
      </c>
      <c r="E50768" t="s">
        <v>1016</v>
      </c>
      <c r="F50768" s="86">
        <v>35297878.518745303</v>
      </c>
    </row>
    <row r="50769" spans="1:6">
      <c r="A50769">
        <v>2022</v>
      </c>
      <c r="B50769" t="s">
        <v>1037</v>
      </c>
      <c r="C50769" t="s">
        <v>1022</v>
      </c>
      <c r="D50769" t="s">
        <v>1017</v>
      </c>
      <c r="E50769" t="s">
        <v>1016</v>
      </c>
      <c r="F50769" s="86">
        <v>35500436.865618899</v>
      </c>
    </row>
    <row r="50770" spans="1:6">
      <c r="A50770">
        <v>2023</v>
      </c>
      <c r="B50770" t="s">
        <v>1037</v>
      </c>
      <c r="C50770" t="s">
        <v>1022</v>
      </c>
      <c r="D50770" t="s">
        <v>1017</v>
      </c>
      <c r="E50770" t="s">
        <v>1016</v>
      </c>
      <c r="F50770" s="86">
        <v>35716793.205399796</v>
      </c>
    </row>
    <row r="50771" spans="1:6">
      <c r="A50771">
        <v>2024</v>
      </c>
      <c r="B50771" t="s">
        <v>1037</v>
      </c>
      <c r="C50771" t="s">
        <v>1022</v>
      </c>
      <c r="D50771" t="s">
        <v>1017</v>
      </c>
      <c r="E50771" t="s">
        <v>1016</v>
      </c>
      <c r="F50771" s="86">
        <v>35969820.0174959</v>
      </c>
    </row>
    <row r="50772" spans="1:6">
      <c r="A50772">
        <v>2025</v>
      </c>
      <c r="B50772" t="s">
        <v>1037</v>
      </c>
      <c r="C50772" t="s">
        <v>1022</v>
      </c>
      <c r="D50772" t="s">
        <v>1017</v>
      </c>
      <c r="E50772" t="s">
        <v>1016</v>
      </c>
      <c r="F50772" s="86">
        <v>36244845.241141498</v>
      </c>
    </row>
    <row r="50773" spans="1:6">
      <c r="A50773">
        <v>2026</v>
      </c>
      <c r="B50773" t="s">
        <v>1037</v>
      </c>
      <c r="C50773" t="s">
        <v>1022</v>
      </c>
      <c r="D50773" t="s">
        <v>1017</v>
      </c>
      <c r="E50773" t="s">
        <v>1016</v>
      </c>
      <c r="F50773" s="86">
        <v>36480842.4568085</v>
      </c>
    </row>
    <row r="50774" spans="1:6">
      <c r="A50774">
        <v>2027</v>
      </c>
      <c r="B50774" t="s">
        <v>1037</v>
      </c>
      <c r="C50774" t="s">
        <v>1022</v>
      </c>
      <c r="D50774" t="s">
        <v>1017</v>
      </c>
      <c r="E50774" t="s">
        <v>1016</v>
      </c>
      <c r="F50774" s="86">
        <v>36766484.265477903</v>
      </c>
    </row>
    <row r="50775" spans="1:6">
      <c r="A50775">
        <v>2028</v>
      </c>
      <c r="B50775" t="s">
        <v>1037</v>
      </c>
      <c r="C50775" t="s">
        <v>1022</v>
      </c>
      <c r="D50775" t="s">
        <v>1017</v>
      </c>
      <c r="E50775" t="s">
        <v>1016</v>
      </c>
      <c r="F50775" s="86">
        <v>37089212.630972698</v>
      </c>
    </row>
    <row r="50776" spans="1:6">
      <c r="A50776">
        <v>2029</v>
      </c>
      <c r="B50776" t="s">
        <v>1037</v>
      </c>
      <c r="C50776" t="s">
        <v>1022</v>
      </c>
      <c r="D50776" t="s">
        <v>1017</v>
      </c>
      <c r="E50776" t="s">
        <v>1016</v>
      </c>
      <c r="F50776" s="86">
        <v>37407403.753216997</v>
      </c>
    </row>
    <row r="50777" spans="1:6">
      <c r="A50777">
        <v>2030</v>
      </c>
      <c r="B50777" t="s">
        <v>1037</v>
      </c>
      <c r="C50777" t="s">
        <v>1022</v>
      </c>
      <c r="D50777" t="s">
        <v>1017</v>
      </c>
      <c r="E50777" t="s">
        <v>1016</v>
      </c>
      <c r="F50777" s="86">
        <v>37714212.219255798</v>
      </c>
    </row>
    <row r="50778" spans="1:6">
      <c r="A50778">
        <v>2031</v>
      </c>
      <c r="B50778" t="s">
        <v>1037</v>
      </c>
      <c r="C50778" t="s">
        <v>1022</v>
      </c>
      <c r="D50778" t="s">
        <v>1017</v>
      </c>
      <c r="E50778" t="s">
        <v>1016</v>
      </c>
      <c r="F50778" s="86">
        <v>38039547.162687697</v>
      </c>
    </row>
    <row r="50779" spans="1:6">
      <c r="A50779">
        <v>2032</v>
      </c>
      <c r="B50779" t="s">
        <v>1037</v>
      </c>
      <c r="C50779" t="s">
        <v>1022</v>
      </c>
      <c r="D50779" t="s">
        <v>1017</v>
      </c>
      <c r="E50779" t="s">
        <v>1016</v>
      </c>
      <c r="F50779" s="86">
        <v>38387014.787545703</v>
      </c>
    </row>
    <row r="50780" spans="1:6">
      <c r="A50780">
        <v>2033</v>
      </c>
      <c r="B50780" t="s">
        <v>1037</v>
      </c>
      <c r="C50780" t="s">
        <v>1022</v>
      </c>
      <c r="D50780" t="s">
        <v>1017</v>
      </c>
      <c r="E50780" t="s">
        <v>1016</v>
      </c>
      <c r="F50780" s="86">
        <v>38768984.930931397</v>
      </c>
    </row>
    <row r="50781" spans="1:6">
      <c r="A50781">
        <v>2034</v>
      </c>
      <c r="B50781" t="s">
        <v>1037</v>
      </c>
      <c r="C50781" t="s">
        <v>1022</v>
      </c>
      <c r="D50781" t="s">
        <v>1017</v>
      </c>
      <c r="E50781" t="s">
        <v>1016</v>
      </c>
      <c r="F50781" s="86">
        <v>39188164.700339504</v>
      </c>
    </row>
    <row r="50782" spans="1:6">
      <c r="A50782">
        <v>2035</v>
      </c>
      <c r="B50782" t="s">
        <v>1037</v>
      </c>
      <c r="C50782" t="s">
        <v>1022</v>
      </c>
      <c r="D50782" t="s">
        <v>1017</v>
      </c>
      <c r="E50782" t="s">
        <v>1016</v>
      </c>
      <c r="F50782" s="86">
        <v>39616552.534725398</v>
      </c>
    </row>
    <row r="50783" spans="1:6">
      <c r="A50783">
        <v>2036</v>
      </c>
      <c r="B50783" t="s">
        <v>1037</v>
      </c>
      <c r="C50783" t="s">
        <v>1022</v>
      </c>
      <c r="D50783" t="s">
        <v>1017</v>
      </c>
      <c r="E50783" t="s">
        <v>1016</v>
      </c>
      <c r="F50783" s="86">
        <v>40022565.421131097</v>
      </c>
    </row>
    <row r="50784" spans="1:6">
      <c r="A50784">
        <v>2037</v>
      </c>
      <c r="B50784" t="s">
        <v>1037</v>
      </c>
      <c r="C50784" t="s">
        <v>1022</v>
      </c>
      <c r="D50784" t="s">
        <v>1017</v>
      </c>
      <c r="E50784" t="s">
        <v>1016</v>
      </c>
      <c r="F50784" s="86">
        <v>40417721.391878702</v>
      </c>
    </row>
    <row r="50785" spans="1:6">
      <c r="A50785">
        <v>2038</v>
      </c>
      <c r="B50785" t="s">
        <v>1037</v>
      </c>
      <c r="C50785" t="s">
        <v>1022</v>
      </c>
      <c r="D50785" t="s">
        <v>1017</v>
      </c>
      <c r="E50785" t="s">
        <v>1016</v>
      </c>
      <c r="F50785" s="86">
        <v>40834995.109812804</v>
      </c>
    </row>
    <row r="50786" spans="1:6">
      <c r="A50786">
        <v>2039</v>
      </c>
      <c r="B50786" t="s">
        <v>1037</v>
      </c>
      <c r="C50786" t="s">
        <v>1022</v>
      </c>
      <c r="D50786" t="s">
        <v>1017</v>
      </c>
      <c r="E50786" t="s">
        <v>1016</v>
      </c>
      <c r="F50786" s="86">
        <v>41235522.428750798</v>
      </c>
    </row>
    <row r="50787" spans="1:6">
      <c r="A50787">
        <v>2040</v>
      </c>
      <c r="B50787" t="s">
        <v>1037</v>
      </c>
      <c r="C50787" t="s">
        <v>1022</v>
      </c>
      <c r="D50787" t="s">
        <v>1017</v>
      </c>
      <c r="E50787" t="s">
        <v>1016</v>
      </c>
      <c r="F50787" s="86">
        <v>41608977.981341898</v>
      </c>
    </row>
    <row r="50788" spans="1:6">
      <c r="A50788">
        <v>2041</v>
      </c>
      <c r="B50788" t="s">
        <v>1037</v>
      </c>
      <c r="C50788" t="s">
        <v>1022</v>
      </c>
      <c r="D50788" t="s">
        <v>1017</v>
      </c>
      <c r="E50788" t="s">
        <v>1016</v>
      </c>
      <c r="F50788" s="86">
        <v>41881945.736917101</v>
      </c>
    </row>
    <row r="50789" spans="1:6">
      <c r="A50789">
        <v>2042</v>
      </c>
      <c r="B50789" t="s">
        <v>1037</v>
      </c>
      <c r="C50789" t="s">
        <v>1022</v>
      </c>
      <c r="D50789" t="s">
        <v>1017</v>
      </c>
      <c r="E50789" t="s">
        <v>1016</v>
      </c>
      <c r="F50789" s="86">
        <v>42168120.753253601</v>
      </c>
    </row>
    <row r="50790" spans="1:6">
      <c r="A50790">
        <v>2043</v>
      </c>
      <c r="B50790" t="s">
        <v>1037</v>
      </c>
      <c r="C50790" t="s">
        <v>1022</v>
      </c>
      <c r="D50790" t="s">
        <v>1017</v>
      </c>
      <c r="E50790" t="s">
        <v>1016</v>
      </c>
      <c r="F50790" s="86">
        <v>42461909.604486503</v>
      </c>
    </row>
    <row r="50791" spans="1:6">
      <c r="A50791">
        <v>2044</v>
      </c>
      <c r="B50791" t="s">
        <v>1037</v>
      </c>
      <c r="C50791" t="s">
        <v>1022</v>
      </c>
      <c r="D50791" t="s">
        <v>1017</v>
      </c>
      <c r="E50791" t="s">
        <v>1016</v>
      </c>
      <c r="F50791" s="86">
        <v>42744025.826361001</v>
      </c>
    </row>
    <row r="50792" spans="1:6">
      <c r="A50792">
        <v>2045</v>
      </c>
      <c r="B50792" t="s">
        <v>1037</v>
      </c>
      <c r="C50792" t="s">
        <v>1022</v>
      </c>
      <c r="D50792" t="s">
        <v>1017</v>
      </c>
      <c r="E50792" t="s">
        <v>1016</v>
      </c>
      <c r="F50792" s="86">
        <v>43008256.775187001</v>
      </c>
    </row>
    <row r="50793" spans="1:6">
      <c r="A50793">
        <v>2046</v>
      </c>
      <c r="B50793" t="s">
        <v>1037</v>
      </c>
      <c r="C50793" t="s">
        <v>1022</v>
      </c>
      <c r="D50793" t="s">
        <v>1017</v>
      </c>
      <c r="E50793" t="s">
        <v>1016</v>
      </c>
      <c r="F50793" s="86">
        <v>43273439.505229898</v>
      </c>
    </row>
    <row r="50794" spans="1:6">
      <c r="A50794">
        <v>2047</v>
      </c>
      <c r="B50794" t="s">
        <v>1037</v>
      </c>
      <c r="C50794" t="s">
        <v>1022</v>
      </c>
      <c r="D50794" t="s">
        <v>1017</v>
      </c>
      <c r="E50794" t="s">
        <v>1016</v>
      </c>
      <c r="F50794" s="86">
        <v>43531009.506616503</v>
      </c>
    </row>
    <row r="50795" spans="1:6">
      <c r="A50795">
        <v>2048</v>
      </c>
      <c r="B50795" t="s">
        <v>1037</v>
      </c>
      <c r="C50795" t="s">
        <v>1022</v>
      </c>
      <c r="D50795" t="s">
        <v>1017</v>
      </c>
      <c r="E50795" t="s">
        <v>1016</v>
      </c>
      <c r="F50795" s="86">
        <v>43791982.025601096</v>
      </c>
    </row>
    <row r="50796" spans="1:6">
      <c r="A50796">
        <v>2049</v>
      </c>
      <c r="B50796" t="s">
        <v>1037</v>
      </c>
      <c r="C50796" t="s">
        <v>1022</v>
      </c>
      <c r="D50796" t="s">
        <v>1017</v>
      </c>
      <c r="E50796" t="s">
        <v>1016</v>
      </c>
      <c r="F50796" s="86">
        <v>44067099.896844298</v>
      </c>
    </row>
    <row r="50797" spans="1:6">
      <c r="A50797">
        <v>2050</v>
      </c>
      <c r="B50797" t="s">
        <v>1037</v>
      </c>
      <c r="C50797" t="s">
        <v>1022</v>
      </c>
      <c r="D50797" t="s">
        <v>1017</v>
      </c>
      <c r="E50797" t="s">
        <v>1016</v>
      </c>
      <c r="F50797" s="86">
        <v>44342832.699232802</v>
      </c>
    </row>
    <row r="50798" spans="1:6">
      <c r="A50798">
        <v>2017</v>
      </c>
      <c r="B50798" t="s">
        <v>1038</v>
      </c>
      <c r="C50798" t="s">
        <v>1022</v>
      </c>
      <c r="D50798" t="s">
        <v>1017</v>
      </c>
      <c r="E50798" t="s">
        <v>1016</v>
      </c>
      <c r="F50798" s="86">
        <v>21225439.440293498</v>
      </c>
    </row>
    <row r="50799" spans="1:6">
      <c r="A50799">
        <v>2018</v>
      </c>
      <c r="B50799" t="s">
        <v>1038</v>
      </c>
      <c r="C50799" t="s">
        <v>1022</v>
      </c>
      <c r="D50799" t="s">
        <v>1017</v>
      </c>
      <c r="E50799" t="s">
        <v>1016</v>
      </c>
      <c r="F50799" s="86">
        <v>21337685.371032599</v>
      </c>
    </row>
    <row r="50800" spans="1:6">
      <c r="A50800">
        <v>2019</v>
      </c>
      <c r="B50800" t="s">
        <v>1038</v>
      </c>
      <c r="C50800" t="s">
        <v>1022</v>
      </c>
      <c r="D50800" t="s">
        <v>1017</v>
      </c>
      <c r="E50800" t="s">
        <v>1016</v>
      </c>
      <c r="F50800" s="86">
        <v>21522577.727102999</v>
      </c>
    </row>
    <row r="50801" spans="1:6">
      <c r="A50801">
        <v>2020</v>
      </c>
      <c r="B50801" t="s">
        <v>1038</v>
      </c>
      <c r="C50801" t="s">
        <v>1022</v>
      </c>
      <c r="D50801" t="s">
        <v>1017</v>
      </c>
      <c r="E50801" t="s">
        <v>1016</v>
      </c>
      <c r="F50801" s="86">
        <v>21686481.262285098</v>
      </c>
    </row>
    <row r="50802" spans="1:6">
      <c r="A50802">
        <v>2021</v>
      </c>
      <c r="B50802" t="s">
        <v>1038</v>
      </c>
      <c r="C50802" t="s">
        <v>1022</v>
      </c>
      <c r="D50802" t="s">
        <v>1017</v>
      </c>
      <c r="E50802" t="s">
        <v>1016</v>
      </c>
      <c r="F50802" s="86">
        <v>21840450.926249899</v>
      </c>
    </row>
    <row r="50803" spans="1:6">
      <c r="A50803">
        <v>2022</v>
      </c>
      <c r="B50803" t="s">
        <v>1038</v>
      </c>
      <c r="C50803" t="s">
        <v>1022</v>
      </c>
      <c r="D50803" t="s">
        <v>1017</v>
      </c>
      <c r="E50803" t="s">
        <v>1016</v>
      </c>
      <c r="F50803" s="86">
        <v>22017303.045432601</v>
      </c>
    </row>
    <row r="50804" spans="1:6">
      <c r="A50804">
        <v>2023</v>
      </c>
      <c r="B50804" t="s">
        <v>1038</v>
      </c>
      <c r="C50804" t="s">
        <v>1022</v>
      </c>
      <c r="D50804" t="s">
        <v>1017</v>
      </c>
      <c r="E50804" t="s">
        <v>1016</v>
      </c>
      <c r="F50804" s="86">
        <v>22201282.052734401</v>
      </c>
    </row>
    <row r="50805" spans="1:6">
      <c r="A50805">
        <v>2024</v>
      </c>
      <c r="B50805" t="s">
        <v>1038</v>
      </c>
      <c r="C50805" t="s">
        <v>1022</v>
      </c>
      <c r="D50805" t="s">
        <v>1017</v>
      </c>
      <c r="E50805" t="s">
        <v>1016</v>
      </c>
      <c r="F50805" s="86">
        <v>22405271.400400799</v>
      </c>
    </row>
    <row r="50806" spans="1:6">
      <c r="A50806">
        <v>2025</v>
      </c>
      <c r="B50806" t="s">
        <v>1038</v>
      </c>
      <c r="C50806" t="s">
        <v>1022</v>
      </c>
      <c r="D50806" t="s">
        <v>1017</v>
      </c>
      <c r="E50806" t="s">
        <v>1016</v>
      </c>
      <c r="F50806" s="86">
        <v>22622355.389652502</v>
      </c>
    </row>
    <row r="50807" spans="1:6">
      <c r="A50807">
        <v>2026</v>
      </c>
      <c r="B50807" t="s">
        <v>1038</v>
      </c>
      <c r="C50807" t="s">
        <v>1022</v>
      </c>
      <c r="D50807" t="s">
        <v>1017</v>
      </c>
      <c r="E50807" t="s">
        <v>1016</v>
      </c>
      <c r="F50807" s="86">
        <v>22827307.122928601</v>
      </c>
    </row>
    <row r="50808" spans="1:6">
      <c r="A50808">
        <v>2027</v>
      </c>
      <c r="B50808" t="s">
        <v>1038</v>
      </c>
      <c r="C50808" t="s">
        <v>1022</v>
      </c>
      <c r="D50808" t="s">
        <v>1017</v>
      </c>
      <c r="E50808" t="s">
        <v>1016</v>
      </c>
      <c r="F50808" s="86">
        <v>23039191.401996698</v>
      </c>
    </row>
    <row r="50809" spans="1:6">
      <c r="A50809">
        <v>2028</v>
      </c>
      <c r="B50809" t="s">
        <v>1038</v>
      </c>
      <c r="C50809" t="s">
        <v>1022</v>
      </c>
      <c r="D50809" t="s">
        <v>1017</v>
      </c>
      <c r="E50809" t="s">
        <v>1016</v>
      </c>
      <c r="F50809" s="86">
        <v>23271431.9868722</v>
      </c>
    </row>
    <row r="50810" spans="1:6">
      <c r="A50810">
        <v>2029</v>
      </c>
      <c r="B50810" t="s">
        <v>1038</v>
      </c>
      <c r="C50810" t="s">
        <v>1022</v>
      </c>
      <c r="D50810" t="s">
        <v>1017</v>
      </c>
      <c r="E50810" t="s">
        <v>1016</v>
      </c>
      <c r="F50810" s="86">
        <v>23488834.264331199</v>
      </c>
    </row>
    <row r="50811" spans="1:6">
      <c r="A50811">
        <v>2030</v>
      </c>
      <c r="B50811" t="s">
        <v>1038</v>
      </c>
      <c r="C50811" t="s">
        <v>1022</v>
      </c>
      <c r="D50811" t="s">
        <v>1017</v>
      </c>
      <c r="E50811" t="s">
        <v>1016</v>
      </c>
      <c r="F50811" s="86">
        <v>23696185.1927424</v>
      </c>
    </row>
    <row r="50812" spans="1:6">
      <c r="A50812">
        <v>2031</v>
      </c>
      <c r="B50812" t="s">
        <v>1038</v>
      </c>
      <c r="C50812" t="s">
        <v>1022</v>
      </c>
      <c r="D50812" t="s">
        <v>1017</v>
      </c>
      <c r="E50812" t="s">
        <v>1016</v>
      </c>
      <c r="F50812" s="86">
        <v>23897586.418058001</v>
      </c>
    </row>
    <row r="50813" spans="1:6">
      <c r="A50813">
        <v>2032</v>
      </c>
      <c r="B50813" t="s">
        <v>1038</v>
      </c>
      <c r="C50813" t="s">
        <v>1022</v>
      </c>
      <c r="D50813" t="s">
        <v>1017</v>
      </c>
      <c r="E50813" t="s">
        <v>1016</v>
      </c>
      <c r="F50813" s="86">
        <v>24091085.040564299</v>
      </c>
    </row>
    <row r="50814" spans="1:6">
      <c r="A50814">
        <v>2033</v>
      </c>
      <c r="B50814" t="s">
        <v>1038</v>
      </c>
      <c r="C50814" t="s">
        <v>1022</v>
      </c>
      <c r="D50814" t="s">
        <v>1017</v>
      </c>
      <c r="E50814" t="s">
        <v>1016</v>
      </c>
      <c r="F50814" s="86">
        <v>24306391.970798802</v>
      </c>
    </row>
    <row r="50815" spans="1:6">
      <c r="A50815">
        <v>2034</v>
      </c>
      <c r="B50815" t="s">
        <v>1038</v>
      </c>
      <c r="C50815" t="s">
        <v>1022</v>
      </c>
      <c r="D50815" t="s">
        <v>1017</v>
      </c>
      <c r="E50815" t="s">
        <v>1016</v>
      </c>
      <c r="F50815" s="86">
        <v>24554123.985678598</v>
      </c>
    </row>
    <row r="50816" spans="1:6">
      <c r="A50816">
        <v>2035</v>
      </c>
      <c r="B50816" t="s">
        <v>1038</v>
      </c>
      <c r="C50816" t="s">
        <v>1022</v>
      </c>
      <c r="D50816" t="s">
        <v>1017</v>
      </c>
      <c r="E50816" t="s">
        <v>1016</v>
      </c>
      <c r="F50816" s="86">
        <v>24826634.1959823</v>
      </c>
    </row>
    <row r="50817" spans="1:6">
      <c r="A50817">
        <v>2036</v>
      </c>
      <c r="B50817" t="s">
        <v>1038</v>
      </c>
      <c r="C50817" t="s">
        <v>1022</v>
      </c>
      <c r="D50817" t="s">
        <v>1017</v>
      </c>
      <c r="E50817" t="s">
        <v>1016</v>
      </c>
      <c r="F50817" s="86">
        <v>25099985.252731498</v>
      </c>
    </row>
    <row r="50818" spans="1:6">
      <c r="A50818">
        <v>2037</v>
      </c>
      <c r="B50818" t="s">
        <v>1038</v>
      </c>
      <c r="C50818" t="s">
        <v>1022</v>
      </c>
      <c r="D50818" t="s">
        <v>1017</v>
      </c>
      <c r="E50818" t="s">
        <v>1016</v>
      </c>
      <c r="F50818" s="86">
        <v>25364655.434845001</v>
      </c>
    </row>
    <row r="50819" spans="1:6">
      <c r="A50819">
        <v>2038</v>
      </c>
      <c r="B50819" t="s">
        <v>1038</v>
      </c>
      <c r="C50819" t="s">
        <v>1022</v>
      </c>
      <c r="D50819" t="s">
        <v>1017</v>
      </c>
      <c r="E50819" t="s">
        <v>1016</v>
      </c>
      <c r="F50819" s="86">
        <v>25637090.4352699</v>
      </c>
    </row>
    <row r="50820" spans="1:6">
      <c r="A50820">
        <v>2039</v>
      </c>
      <c r="B50820" t="s">
        <v>1038</v>
      </c>
      <c r="C50820" t="s">
        <v>1022</v>
      </c>
      <c r="D50820" t="s">
        <v>1017</v>
      </c>
      <c r="E50820" t="s">
        <v>1016</v>
      </c>
      <c r="F50820" s="86">
        <v>25896827.751849901</v>
      </c>
    </row>
    <row r="50821" spans="1:6">
      <c r="A50821">
        <v>2040</v>
      </c>
      <c r="B50821" t="s">
        <v>1038</v>
      </c>
      <c r="C50821" t="s">
        <v>1022</v>
      </c>
      <c r="D50821" t="s">
        <v>1017</v>
      </c>
      <c r="E50821" t="s">
        <v>1016</v>
      </c>
      <c r="F50821" s="86">
        <v>26140048.226937499</v>
      </c>
    </row>
    <row r="50822" spans="1:6">
      <c r="A50822">
        <v>2041</v>
      </c>
      <c r="B50822" t="s">
        <v>1038</v>
      </c>
      <c r="C50822" t="s">
        <v>1022</v>
      </c>
      <c r="D50822" t="s">
        <v>1017</v>
      </c>
      <c r="E50822" t="s">
        <v>1016</v>
      </c>
      <c r="F50822" s="86">
        <v>26328856.610979401</v>
      </c>
    </row>
    <row r="50823" spans="1:6">
      <c r="A50823">
        <v>2042</v>
      </c>
      <c r="B50823" t="s">
        <v>1038</v>
      </c>
      <c r="C50823" t="s">
        <v>1022</v>
      </c>
      <c r="D50823" t="s">
        <v>1017</v>
      </c>
      <c r="E50823" t="s">
        <v>1016</v>
      </c>
      <c r="F50823" s="86">
        <v>26519376.7718638</v>
      </c>
    </row>
    <row r="50824" spans="1:6">
      <c r="A50824">
        <v>2043</v>
      </c>
      <c r="B50824" t="s">
        <v>1038</v>
      </c>
      <c r="C50824" t="s">
        <v>1022</v>
      </c>
      <c r="D50824" t="s">
        <v>1017</v>
      </c>
      <c r="E50824" t="s">
        <v>1016</v>
      </c>
      <c r="F50824" s="86">
        <v>26717296.231048401</v>
      </c>
    </row>
    <row r="50825" spans="1:6">
      <c r="A50825">
        <v>2044</v>
      </c>
      <c r="B50825" t="s">
        <v>1038</v>
      </c>
      <c r="C50825" t="s">
        <v>1022</v>
      </c>
      <c r="D50825" t="s">
        <v>1017</v>
      </c>
      <c r="E50825" t="s">
        <v>1016</v>
      </c>
      <c r="F50825" s="86">
        <v>26914356.492577098</v>
      </c>
    </row>
    <row r="50826" spans="1:6">
      <c r="A50826">
        <v>2045</v>
      </c>
      <c r="B50826" t="s">
        <v>1038</v>
      </c>
      <c r="C50826" t="s">
        <v>1022</v>
      </c>
      <c r="D50826" t="s">
        <v>1017</v>
      </c>
      <c r="E50826" t="s">
        <v>1016</v>
      </c>
      <c r="F50826" s="86">
        <v>27108940.092795499</v>
      </c>
    </row>
    <row r="50827" spans="1:6">
      <c r="A50827">
        <v>2046</v>
      </c>
      <c r="B50827" t="s">
        <v>1038</v>
      </c>
      <c r="C50827" t="s">
        <v>1022</v>
      </c>
      <c r="D50827" t="s">
        <v>1017</v>
      </c>
      <c r="E50827" t="s">
        <v>1016</v>
      </c>
      <c r="F50827" s="86">
        <v>27279111.769699998</v>
      </c>
    </row>
    <row r="50828" spans="1:6">
      <c r="A50828">
        <v>2047</v>
      </c>
      <c r="B50828" t="s">
        <v>1038</v>
      </c>
      <c r="C50828" t="s">
        <v>1022</v>
      </c>
      <c r="D50828" t="s">
        <v>1017</v>
      </c>
      <c r="E50828" t="s">
        <v>1016</v>
      </c>
      <c r="F50828" s="86">
        <v>27422714.052705999</v>
      </c>
    </row>
    <row r="50829" spans="1:6">
      <c r="A50829">
        <v>2048</v>
      </c>
      <c r="B50829" t="s">
        <v>1038</v>
      </c>
      <c r="C50829" t="s">
        <v>1022</v>
      </c>
      <c r="D50829" t="s">
        <v>1017</v>
      </c>
      <c r="E50829" t="s">
        <v>1016</v>
      </c>
      <c r="F50829" s="86">
        <v>27558880.7862502</v>
      </c>
    </row>
    <row r="50830" spans="1:6">
      <c r="A50830">
        <v>2049</v>
      </c>
      <c r="B50830" t="s">
        <v>1038</v>
      </c>
      <c r="C50830" t="s">
        <v>1022</v>
      </c>
      <c r="D50830" t="s">
        <v>1017</v>
      </c>
      <c r="E50830" t="s">
        <v>1016</v>
      </c>
      <c r="F50830" s="86">
        <v>27703483.9623239</v>
      </c>
    </row>
    <row r="50831" spans="1:6">
      <c r="A50831">
        <v>2050</v>
      </c>
      <c r="B50831" t="s">
        <v>1038</v>
      </c>
      <c r="C50831" t="s">
        <v>1022</v>
      </c>
      <c r="D50831" t="s">
        <v>1017</v>
      </c>
      <c r="E50831" t="s">
        <v>1016</v>
      </c>
      <c r="F50831" s="86">
        <v>27859541.302105699</v>
      </c>
    </row>
    <row r="50832" spans="1:6">
      <c r="A50832">
        <v>2017</v>
      </c>
      <c r="B50832" t="s">
        <v>1039</v>
      </c>
      <c r="C50832" t="s">
        <v>1022</v>
      </c>
      <c r="D50832" t="s">
        <v>1017</v>
      </c>
      <c r="E50832" t="s">
        <v>1016</v>
      </c>
      <c r="F50832" s="86">
        <v>19323174.571034301</v>
      </c>
    </row>
    <row r="50833" spans="1:6">
      <c r="A50833">
        <v>2018</v>
      </c>
      <c r="B50833" t="s">
        <v>1039</v>
      </c>
      <c r="C50833" t="s">
        <v>1022</v>
      </c>
      <c r="D50833" t="s">
        <v>1017</v>
      </c>
      <c r="E50833" t="s">
        <v>1016</v>
      </c>
      <c r="F50833" s="86">
        <v>19425360.804712102</v>
      </c>
    </row>
    <row r="50834" spans="1:6">
      <c r="A50834">
        <v>2019</v>
      </c>
      <c r="B50834" t="s">
        <v>1039</v>
      </c>
      <c r="C50834" t="s">
        <v>1022</v>
      </c>
      <c r="D50834" t="s">
        <v>1017</v>
      </c>
      <c r="E50834" t="s">
        <v>1016</v>
      </c>
      <c r="F50834" s="86">
        <v>19593682.750801701</v>
      </c>
    </row>
    <row r="50835" spans="1:6">
      <c r="A50835">
        <v>2020</v>
      </c>
      <c r="B50835" t="s">
        <v>1039</v>
      </c>
      <c r="C50835" t="s">
        <v>1022</v>
      </c>
      <c r="D50835" t="s">
        <v>1017</v>
      </c>
      <c r="E50835" t="s">
        <v>1016</v>
      </c>
      <c r="F50835" s="86">
        <v>19742896.934660699</v>
      </c>
    </row>
    <row r="50836" spans="1:6">
      <c r="A50836">
        <v>2021</v>
      </c>
      <c r="B50836" t="s">
        <v>1039</v>
      </c>
      <c r="C50836" t="s">
        <v>1022</v>
      </c>
      <c r="D50836" t="s">
        <v>1017</v>
      </c>
      <c r="E50836" t="s">
        <v>1016</v>
      </c>
      <c r="F50836" s="86">
        <v>19883067.540023498</v>
      </c>
    </row>
    <row r="50837" spans="1:6">
      <c r="A50837">
        <v>2022</v>
      </c>
      <c r="B50837" t="s">
        <v>1039</v>
      </c>
      <c r="C50837" t="s">
        <v>1022</v>
      </c>
      <c r="D50837" t="s">
        <v>1017</v>
      </c>
      <c r="E50837" t="s">
        <v>1016</v>
      </c>
      <c r="F50837" s="86">
        <v>20044069.830781098</v>
      </c>
    </row>
    <row r="50838" spans="1:6">
      <c r="A50838">
        <v>2023</v>
      </c>
      <c r="B50838" t="s">
        <v>1039</v>
      </c>
      <c r="C50838" t="s">
        <v>1022</v>
      </c>
      <c r="D50838" t="s">
        <v>1017</v>
      </c>
      <c r="E50838" t="s">
        <v>1016</v>
      </c>
      <c r="F50838" s="86">
        <v>20211560.2841824</v>
      </c>
    </row>
    <row r="50839" spans="1:6">
      <c r="A50839">
        <v>2024</v>
      </c>
      <c r="B50839" t="s">
        <v>1039</v>
      </c>
      <c r="C50839" t="s">
        <v>1022</v>
      </c>
      <c r="D50839" t="s">
        <v>1017</v>
      </c>
      <c r="E50839" t="s">
        <v>1016</v>
      </c>
      <c r="F50839" s="86">
        <v>20397267.712604702</v>
      </c>
    </row>
    <row r="50840" spans="1:6">
      <c r="A50840">
        <v>2025</v>
      </c>
      <c r="B50840" t="s">
        <v>1039</v>
      </c>
      <c r="C50840" t="s">
        <v>1022</v>
      </c>
      <c r="D50840" t="s">
        <v>1017</v>
      </c>
      <c r="E50840" t="s">
        <v>1016</v>
      </c>
      <c r="F50840" s="86">
        <v>20594896.215547498</v>
      </c>
    </row>
    <row r="50841" spans="1:6">
      <c r="A50841">
        <v>2026</v>
      </c>
      <c r="B50841" t="s">
        <v>1039</v>
      </c>
      <c r="C50841" t="s">
        <v>1022</v>
      </c>
      <c r="D50841" t="s">
        <v>1017</v>
      </c>
      <c r="E50841" t="s">
        <v>1016</v>
      </c>
      <c r="F50841" s="86">
        <v>20781479.7787227</v>
      </c>
    </row>
    <row r="50842" spans="1:6">
      <c r="A50842">
        <v>2027</v>
      </c>
      <c r="B50842" t="s">
        <v>1039</v>
      </c>
      <c r="C50842" t="s">
        <v>1022</v>
      </c>
      <c r="D50842" t="s">
        <v>1017</v>
      </c>
      <c r="E50842" t="s">
        <v>1016</v>
      </c>
      <c r="F50842" s="86">
        <v>20974374.579549201</v>
      </c>
    </row>
    <row r="50843" spans="1:6">
      <c r="A50843">
        <v>2028</v>
      </c>
      <c r="B50843" t="s">
        <v>1039</v>
      </c>
      <c r="C50843" t="s">
        <v>1022</v>
      </c>
      <c r="D50843" t="s">
        <v>1017</v>
      </c>
      <c r="E50843" t="s">
        <v>1016</v>
      </c>
      <c r="F50843" s="86">
        <v>21185801.314748399</v>
      </c>
    </row>
    <row r="50844" spans="1:6">
      <c r="A50844">
        <v>2029</v>
      </c>
      <c r="B50844" t="s">
        <v>1039</v>
      </c>
      <c r="C50844" t="s">
        <v>1022</v>
      </c>
      <c r="D50844" t="s">
        <v>1017</v>
      </c>
      <c r="E50844" t="s">
        <v>1016</v>
      </c>
      <c r="F50844" s="86">
        <v>21383719.580294698</v>
      </c>
    </row>
    <row r="50845" spans="1:6">
      <c r="A50845">
        <v>2030</v>
      </c>
      <c r="B50845" t="s">
        <v>1039</v>
      </c>
      <c r="C50845" t="s">
        <v>1022</v>
      </c>
      <c r="D50845" t="s">
        <v>1017</v>
      </c>
      <c r="E50845" t="s">
        <v>1016</v>
      </c>
      <c r="F50845" s="86">
        <v>21572487.318104099</v>
      </c>
    </row>
    <row r="50846" spans="1:6">
      <c r="A50846">
        <v>2031</v>
      </c>
      <c r="B50846" t="s">
        <v>1039</v>
      </c>
      <c r="C50846" t="s">
        <v>1022</v>
      </c>
      <c r="D50846" t="s">
        <v>1017</v>
      </c>
      <c r="E50846" t="s">
        <v>1016</v>
      </c>
      <c r="F50846" s="86">
        <v>21755838.5766984</v>
      </c>
    </row>
    <row r="50847" spans="1:6">
      <c r="A50847">
        <v>2032</v>
      </c>
      <c r="B50847" t="s">
        <v>1039</v>
      </c>
      <c r="C50847" t="s">
        <v>1022</v>
      </c>
      <c r="D50847" t="s">
        <v>1017</v>
      </c>
      <c r="E50847" t="s">
        <v>1016</v>
      </c>
      <c r="F50847" s="86">
        <v>21931995.479007099</v>
      </c>
    </row>
    <row r="50848" spans="1:6">
      <c r="A50848">
        <v>2033</v>
      </c>
      <c r="B50848" t="s">
        <v>1039</v>
      </c>
      <c r="C50848" t="s">
        <v>1022</v>
      </c>
      <c r="D50848" t="s">
        <v>1017</v>
      </c>
      <c r="E50848" t="s">
        <v>1016</v>
      </c>
      <c r="F50848" s="86">
        <v>22128006.186393298</v>
      </c>
    </row>
    <row r="50849" spans="1:6">
      <c r="A50849">
        <v>2034</v>
      </c>
      <c r="B50849" t="s">
        <v>1039</v>
      </c>
      <c r="C50849" t="s">
        <v>1022</v>
      </c>
      <c r="D50849" t="s">
        <v>1017</v>
      </c>
      <c r="E50849" t="s">
        <v>1016</v>
      </c>
      <c r="F50849" s="86">
        <v>22353535.979725599</v>
      </c>
    </row>
    <row r="50850" spans="1:6">
      <c r="A50850">
        <v>2035</v>
      </c>
      <c r="B50850" t="s">
        <v>1039</v>
      </c>
      <c r="C50850" t="s">
        <v>1022</v>
      </c>
      <c r="D50850" t="s">
        <v>1017</v>
      </c>
      <c r="E50850" t="s">
        <v>1016</v>
      </c>
      <c r="F50850" s="86">
        <v>22601623.298760802</v>
      </c>
    </row>
    <row r="50851" spans="1:6">
      <c r="A50851">
        <v>2036</v>
      </c>
      <c r="B50851" t="s">
        <v>1039</v>
      </c>
      <c r="C50851" t="s">
        <v>1022</v>
      </c>
      <c r="D50851" t="s">
        <v>1017</v>
      </c>
      <c r="E50851" t="s">
        <v>1016</v>
      </c>
      <c r="F50851" s="86">
        <v>22850476.105959401</v>
      </c>
    </row>
    <row r="50852" spans="1:6">
      <c r="A50852">
        <v>2037</v>
      </c>
      <c r="B50852" t="s">
        <v>1039</v>
      </c>
      <c r="C50852" t="s">
        <v>1022</v>
      </c>
      <c r="D50852" t="s">
        <v>1017</v>
      </c>
      <c r="E50852" t="s">
        <v>1016</v>
      </c>
      <c r="F50852" s="86">
        <v>23091426.035270099</v>
      </c>
    </row>
    <row r="50853" spans="1:6">
      <c r="A50853">
        <v>2038</v>
      </c>
      <c r="B50853" t="s">
        <v>1039</v>
      </c>
      <c r="C50853" t="s">
        <v>1022</v>
      </c>
      <c r="D50853" t="s">
        <v>1017</v>
      </c>
      <c r="E50853" t="s">
        <v>1016</v>
      </c>
      <c r="F50853" s="86">
        <v>23339444.884881102</v>
      </c>
    </row>
    <row r="50854" spans="1:6">
      <c r="A50854">
        <v>2039</v>
      </c>
      <c r="B50854" t="s">
        <v>1039</v>
      </c>
      <c r="C50854" t="s">
        <v>1022</v>
      </c>
      <c r="D50854" t="s">
        <v>1017</v>
      </c>
      <c r="E50854" t="s">
        <v>1016</v>
      </c>
      <c r="F50854" s="86">
        <v>23575904.041592799</v>
      </c>
    </row>
    <row r="50855" spans="1:6">
      <c r="A50855">
        <v>2040</v>
      </c>
      <c r="B50855" t="s">
        <v>1039</v>
      </c>
      <c r="C50855" t="s">
        <v>1022</v>
      </c>
      <c r="D50855" t="s">
        <v>1017</v>
      </c>
      <c r="E50855" t="s">
        <v>1016</v>
      </c>
      <c r="F50855" s="86">
        <v>23797326.628040899</v>
      </c>
    </row>
    <row r="50856" spans="1:6">
      <c r="A50856">
        <v>2041</v>
      </c>
      <c r="B50856" t="s">
        <v>1039</v>
      </c>
      <c r="C50856" t="s">
        <v>1022</v>
      </c>
      <c r="D50856" t="s">
        <v>1017</v>
      </c>
      <c r="E50856" t="s">
        <v>1016</v>
      </c>
      <c r="F50856" s="86">
        <v>23969213.640113398</v>
      </c>
    </row>
    <row r="50857" spans="1:6">
      <c r="A50857">
        <v>2042</v>
      </c>
      <c r="B50857" t="s">
        <v>1039</v>
      </c>
      <c r="C50857" t="s">
        <v>1022</v>
      </c>
      <c r="D50857" t="s">
        <v>1017</v>
      </c>
      <c r="E50857" t="s">
        <v>1016</v>
      </c>
      <c r="F50857" s="86">
        <v>24142659.016282201</v>
      </c>
    </row>
    <row r="50858" spans="1:6">
      <c r="A50858">
        <v>2043</v>
      </c>
      <c r="B50858" t="s">
        <v>1039</v>
      </c>
      <c r="C50858" t="s">
        <v>1022</v>
      </c>
      <c r="D50858" t="s">
        <v>1017</v>
      </c>
      <c r="E50858" t="s">
        <v>1016</v>
      </c>
      <c r="F50858" s="86">
        <v>24322840.551349498</v>
      </c>
    </row>
    <row r="50859" spans="1:6">
      <c r="A50859">
        <v>2044</v>
      </c>
      <c r="B50859" t="s">
        <v>1039</v>
      </c>
      <c r="C50859" t="s">
        <v>1022</v>
      </c>
      <c r="D50859" t="s">
        <v>1017</v>
      </c>
      <c r="E50859" t="s">
        <v>1016</v>
      </c>
      <c r="F50859" s="86">
        <v>24502239.891713802</v>
      </c>
    </row>
    <row r="50860" spans="1:6">
      <c r="A50860">
        <v>2045</v>
      </c>
      <c r="B50860" t="s">
        <v>1039</v>
      </c>
      <c r="C50860" t="s">
        <v>1022</v>
      </c>
      <c r="D50860" t="s">
        <v>1017</v>
      </c>
      <c r="E50860" t="s">
        <v>1016</v>
      </c>
      <c r="F50860" s="86">
        <v>24679384.5339371</v>
      </c>
    </row>
    <row r="50861" spans="1:6">
      <c r="A50861">
        <v>2046</v>
      </c>
      <c r="B50861" t="s">
        <v>1039</v>
      </c>
      <c r="C50861" t="s">
        <v>1022</v>
      </c>
      <c r="D50861" t="s">
        <v>1017</v>
      </c>
      <c r="E50861" t="s">
        <v>1016</v>
      </c>
      <c r="F50861" s="86">
        <v>24834305.096553501</v>
      </c>
    </row>
    <row r="50862" spans="1:6">
      <c r="A50862">
        <v>2047</v>
      </c>
      <c r="B50862" t="s">
        <v>1039</v>
      </c>
      <c r="C50862" t="s">
        <v>1022</v>
      </c>
      <c r="D50862" t="s">
        <v>1017</v>
      </c>
      <c r="E50862" t="s">
        <v>1016</v>
      </c>
      <c r="F50862" s="86">
        <v>24965037.465658501</v>
      </c>
    </row>
    <row r="50863" spans="1:6">
      <c r="A50863">
        <v>2048</v>
      </c>
      <c r="B50863" t="s">
        <v>1039</v>
      </c>
      <c r="C50863" t="s">
        <v>1022</v>
      </c>
      <c r="D50863" t="s">
        <v>1017</v>
      </c>
      <c r="E50863" t="s">
        <v>1016</v>
      </c>
      <c r="F50863" s="86">
        <v>25089000.6736026</v>
      </c>
    </row>
    <row r="50864" spans="1:6">
      <c r="A50864">
        <v>2049</v>
      </c>
      <c r="B50864" t="s">
        <v>1039</v>
      </c>
      <c r="C50864" t="s">
        <v>1022</v>
      </c>
      <c r="D50864" t="s">
        <v>1017</v>
      </c>
      <c r="E50864" t="s">
        <v>1016</v>
      </c>
      <c r="F50864" s="86">
        <v>25220644.233805802</v>
      </c>
    </row>
    <row r="50865" spans="1:6">
      <c r="A50865">
        <v>2050</v>
      </c>
      <c r="B50865" t="s">
        <v>1039</v>
      </c>
      <c r="C50865" t="s">
        <v>1022</v>
      </c>
      <c r="D50865" t="s">
        <v>1017</v>
      </c>
      <c r="E50865" t="s">
        <v>1016</v>
      </c>
      <c r="F50865" s="86">
        <v>25362715.413447399</v>
      </c>
    </row>
    <row r="50866" spans="1:6">
      <c r="A50866">
        <v>2017</v>
      </c>
      <c r="B50866" t="s">
        <v>1040</v>
      </c>
      <c r="C50866" t="s">
        <v>1022</v>
      </c>
      <c r="D50866" t="s">
        <v>1017</v>
      </c>
      <c r="E50866" t="s">
        <v>1016</v>
      </c>
      <c r="F50866" s="86">
        <v>36375262.866168097</v>
      </c>
    </row>
    <row r="50867" spans="1:6">
      <c r="A50867">
        <v>2018</v>
      </c>
      <c r="B50867" t="s">
        <v>1040</v>
      </c>
      <c r="C50867" t="s">
        <v>1022</v>
      </c>
      <c r="D50867" t="s">
        <v>1017</v>
      </c>
      <c r="E50867" t="s">
        <v>1016</v>
      </c>
      <c r="F50867" s="86">
        <v>36867163.142629303</v>
      </c>
    </row>
    <row r="50868" spans="1:6">
      <c r="A50868">
        <v>2019</v>
      </c>
      <c r="B50868" t="s">
        <v>1040</v>
      </c>
      <c r="C50868" t="s">
        <v>1022</v>
      </c>
      <c r="D50868" t="s">
        <v>1017</v>
      </c>
      <c r="E50868" t="s">
        <v>1016</v>
      </c>
      <c r="F50868" s="86">
        <v>37249839.519600198</v>
      </c>
    </row>
    <row r="50869" spans="1:6">
      <c r="A50869">
        <v>2020</v>
      </c>
      <c r="B50869" t="s">
        <v>1040</v>
      </c>
      <c r="C50869" t="s">
        <v>1022</v>
      </c>
      <c r="D50869" t="s">
        <v>1017</v>
      </c>
      <c r="E50869" t="s">
        <v>1016</v>
      </c>
      <c r="F50869" s="86">
        <v>37635019.870252401</v>
      </c>
    </row>
    <row r="50870" spans="1:6">
      <c r="A50870">
        <v>2021</v>
      </c>
      <c r="B50870" t="s">
        <v>1040</v>
      </c>
      <c r="C50870" t="s">
        <v>1022</v>
      </c>
      <c r="D50870" t="s">
        <v>1017</v>
      </c>
      <c r="E50870" t="s">
        <v>1016</v>
      </c>
      <c r="F50870" s="86">
        <v>38083750.266970798</v>
      </c>
    </row>
    <row r="50871" spans="1:6">
      <c r="A50871">
        <v>2022</v>
      </c>
      <c r="B50871" t="s">
        <v>1040</v>
      </c>
      <c r="C50871" t="s">
        <v>1022</v>
      </c>
      <c r="D50871" t="s">
        <v>1017</v>
      </c>
      <c r="E50871" t="s">
        <v>1016</v>
      </c>
      <c r="F50871" s="86">
        <v>38635145.015327297</v>
      </c>
    </row>
    <row r="50872" spans="1:6">
      <c r="A50872">
        <v>2023</v>
      </c>
      <c r="B50872" t="s">
        <v>1040</v>
      </c>
      <c r="C50872" t="s">
        <v>1022</v>
      </c>
      <c r="D50872" t="s">
        <v>1017</v>
      </c>
      <c r="E50872" t="s">
        <v>1016</v>
      </c>
      <c r="F50872" s="86">
        <v>39188874.437173203</v>
      </c>
    </row>
    <row r="50873" spans="1:6">
      <c r="A50873">
        <v>2024</v>
      </c>
      <c r="B50873" t="s">
        <v>1040</v>
      </c>
      <c r="C50873" t="s">
        <v>1022</v>
      </c>
      <c r="D50873" t="s">
        <v>1017</v>
      </c>
      <c r="E50873" t="s">
        <v>1016</v>
      </c>
      <c r="F50873" s="86">
        <v>39754067.3896093</v>
      </c>
    </row>
    <row r="50874" spans="1:6">
      <c r="A50874">
        <v>2025</v>
      </c>
      <c r="B50874" t="s">
        <v>1040</v>
      </c>
      <c r="C50874" t="s">
        <v>1022</v>
      </c>
      <c r="D50874" t="s">
        <v>1017</v>
      </c>
      <c r="E50874" t="s">
        <v>1016</v>
      </c>
      <c r="F50874" s="86">
        <v>40321561.393947497</v>
      </c>
    </row>
    <row r="50875" spans="1:6">
      <c r="A50875">
        <v>2026</v>
      </c>
      <c r="B50875" t="s">
        <v>1040</v>
      </c>
      <c r="C50875" t="s">
        <v>1022</v>
      </c>
      <c r="D50875" t="s">
        <v>1017</v>
      </c>
      <c r="E50875" t="s">
        <v>1016</v>
      </c>
      <c r="F50875" s="86">
        <v>40861959.498721503</v>
      </c>
    </row>
    <row r="50876" spans="1:6">
      <c r="A50876">
        <v>2027</v>
      </c>
      <c r="B50876" t="s">
        <v>1040</v>
      </c>
      <c r="C50876" t="s">
        <v>1022</v>
      </c>
      <c r="D50876" t="s">
        <v>1017</v>
      </c>
      <c r="E50876" t="s">
        <v>1016</v>
      </c>
      <c r="F50876" s="86">
        <v>41416801.294362597</v>
      </c>
    </row>
    <row r="50877" spans="1:6">
      <c r="A50877">
        <v>2028</v>
      </c>
      <c r="B50877" t="s">
        <v>1040</v>
      </c>
      <c r="C50877" t="s">
        <v>1022</v>
      </c>
      <c r="D50877" t="s">
        <v>1017</v>
      </c>
      <c r="E50877" t="s">
        <v>1016</v>
      </c>
      <c r="F50877" s="86">
        <v>42004023.063158803</v>
      </c>
    </row>
    <row r="50878" spans="1:6">
      <c r="A50878">
        <v>2029</v>
      </c>
      <c r="B50878" t="s">
        <v>1040</v>
      </c>
      <c r="C50878" t="s">
        <v>1022</v>
      </c>
      <c r="D50878" t="s">
        <v>1017</v>
      </c>
      <c r="E50878" t="s">
        <v>1016</v>
      </c>
      <c r="F50878" s="86">
        <v>42539228.4210651</v>
      </c>
    </row>
    <row r="50879" spans="1:6">
      <c r="A50879">
        <v>2030</v>
      </c>
      <c r="B50879" t="s">
        <v>1040</v>
      </c>
      <c r="C50879" t="s">
        <v>1022</v>
      </c>
      <c r="D50879" t="s">
        <v>1017</v>
      </c>
      <c r="E50879" t="s">
        <v>1016</v>
      </c>
      <c r="F50879" s="86">
        <v>43030163.2095313</v>
      </c>
    </row>
    <row r="50880" spans="1:6">
      <c r="A50880">
        <v>2031</v>
      </c>
      <c r="B50880" t="s">
        <v>1040</v>
      </c>
      <c r="C50880" t="s">
        <v>1022</v>
      </c>
      <c r="D50880" t="s">
        <v>1017</v>
      </c>
      <c r="E50880" t="s">
        <v>1016</v>
      </c>
      <c r="F50880" s="86">
        <v>43518215.125718102</v>
      </c>
    </row>
    <row r="50881" spans="1:6">
      <c r="A50881">
        <v>2032</v>
      </c>
      <c r="B50881" t="s">
        <v>1040</v>
      </c>
      <c r="C50881" t="s">
        <v>1022</v>
      </c>
      <c r="D50881" t="s">
        <v>1017</v>
      </c>
      <c r="E50881" t="s">
        <v>1016</v>
      </c>
      <c r="F50881" s="86">
        <v>44010485.0011895</v>
      </c>
    </row>
    <row r="50882" spans="1:6">
      <c r="A50882">
        <v>2033</v>
      </c>
      <c r="B50882" t="s">
        <v>1040</v>
      </c>
      <c r="C50882" t="s">
        <v>1022</v>
      </c>
      <c r="D50882" t="s">
        <v>1017</v>
      </c>
      <c r="E50882" t="s">
        <v>1016</v>
      </c>
      <c r="F50882" s="86">
        <v>44567442.095423698</v>
      </c>
    </row>
    <row r="50883" spans="1:6">
      <c r="A50883">
        <v>2034</v>
      </c>
      <c r="B50883" t="s">
        <v>1040</v>
      </c>
      <c r="C50883" t="s">
        <v>1022</v>
      </c>
      <c r="D50883" t="s">
        <v>1017</v>
      </c>
      <c r="E50883" t="s">
        <v>1016</v>
      </c>
      <c r="F50883" s="86">
        <v>45188170.0413265</v>
      </c>
    </row>
    <row r="50884" spans="1:6">
      <c r="A50884">
        <v>2035</v>
      </c>
      <c r="B50884" t="s">
        <v>1040</v>
      </c>
      <c r="C50884" t="s">
        <v>1022</v>
      </c>
      <c r="D50884" t="s">
        <v>1017</v>
      </c>
      <c r="E50884" t="s">
        <v>1016</v>
      </c>
      <c r="F50884" s="86">
        <v>45839338.8770613</v>
      </c>
    </row>
    <row r="50885" spans="1:6">
      <c r="A50885">
        <v>2036</v>
      </c>
      <c r="B50885" t="s">
        <v>1040</v>
      </c>
      <c r="C50885" t="s">
        <v>1022</v>
      </c>
      <c r="D50885" t="s">
        <v>1017</v>
      </c>
      <c r="E50885" t="s">
        <v>1016</v>
      </c>
      <c r="F50885" s="86">
        <v>46487094.048647702</v>
      </c>
    </row>
    <row r="50886" spans="1:6">
      <c r="A50886">
        <v>2037</v>
      </c>
      <c r="B50886" t="s">
        <v>1040</v>
      </c>
      <c r="C50886" t="s">
        <v>1022</v>
      </c>
      <c r="D50886" t="s">
        <v>1017</v>
      </c>
      <c r="E50886" t="s">
        <v>1016</v>
      </c>
      <c r="F50886" s="86">
        <v>47142383.794120498</v>
      </c>
    </row>
    <row r="50887" spans="1:6">
      <c r="A50887">
        <v>2038</v>
      </c>
      <c r="B50887" t="s">
        <v>1040</v>
      </c>
      <c r="C50887" t="s">
        <v>1022</v>
      </c>
      <c r="D50887" t="s">
        <v>1017</v>
      </c>
      <c r="E50887" t="s">
        <v>1016</v>
      </c>
      <c r="F50887" s="86">
        <v>47817290.662799098</v>
      </c>
    </row>
    <row r="50888" spans="1:6">
      <c r="A50888">
        <v>2039</v>
      </c>
      <c r="B50888" t="s">
        <v>1040</v>
      </c>
      <c r="C50888" t="s">
        <v>1022</v>
      </c>
      <c r="D50888" t="s">
        <v>1017</v>
      </c>
      <c r="E50888" t="s">
        <v>1016</v>
      </c>
      <c r="F50888" s="86">
        <v>48459446.051704802</v>
      </c>
    </row>
    <row r="50889" spans="1:6">
      <c r="A50889">
        <v>2040</v>
      </c>
      <c r="B50889" t="s">
        <v>1040</v>
      </c>
      <c r="C50889" t="s">
        <v>1022</v>
      </c>
      <c r="D50889" t="s">
        <v>1017</v>
      </c>
      <c r="E50889" t="s">
        <v>1016</v>
      </c>
      <c r="F50889" s="86">
        <v>49061202.361189201</v>
      </c>
    </row>
    <row r="50890" spans="1:6">
      <c r="A50890">
        <v>2041</v>
      </c>
      <c r="B50890" t="s">
        <v>1040</v>
      </c>
      <c r="C50890" t="s">
        <v>1022</v>
      </c>
      <c r="D50890" t="s">
        <v>1017</v>
      </c>
      <c r="E50890" t="s">
        <v>1016</v>
      </c>
      <c r="F50890" s="86">
        <v>49585896.800147802</v>
      </c>
    </row>
    <row r="50891" spans="1:6">
      <c r="A50891">
        <v>2042</v>
      </c>
      <c r="B50891" t="s">
        <v>1040</v>
      </c>
      <c r="C50891" t="s">
        <v>1022</v>
      </c>
      <c r="D50891" t="s">
        <v>1017</v>
      </c>
      <c r="E50891" t="s">
        <v>1016</v>
      </c>
      <c r="F50891" s="86">
        <v>50120267.341193102</v>
      </c>
    </row>
    <row r="50892" spans="1:6">
      <c r="A50892">
        <v>2043</v>
      </c>
      <c r="B50892" t="s">
        <v>1040</v>
      </c>
      <c r="C50892" t="s">
        <v>1022</v>
      </c>
      <c r="D50892" t="s">
        <v>1017</v>
      </c>
      <c r="E50892" t="s">
        <v>1016</v>
      </c>
      <c r="F50892" s="86">
        <v>50673281.887018099</v>
      </c>
    </row>
    <row r="50893" spans="1:6">
      <c r="A50893">
        <v>2044</v>
      </c>
      <c r="B50893" t="s">
        <v>1040</v>
      </c>
      <c r="C50893" t="s">
        <v>1022</v>
      </c>
      <c r="D50893" t="s">
        <v>1017</v>
      </c>
      <c r="E50893" t="s">
        <v>1016</v>
      </c>
      <c r="F50893" s="86">
        <v>51239195.199847497</v>
      </c>
    </row>
    <row r="50894" spans="1:6">
      <c r="A50894">
        <v>2045</v>
      </c>
      <c r="B50894" t="s">
        <v>1040</v>
      </c>
      <c r="C50894" t="s">
        <v>1022</v>
      </c>
      <c r="D50894" t="s">
        <v>1017</v>
      </c>
      <c r="E50894" t="s">
        <v>1016</v>
      </c>
      <c r="F50894" s="86">
        <v>51801702.478959903</v>
      </c>
    </row>
    <row r="50895" spans="1:6">
      <c r="A50895">
        <v>2046</v>
      </c>
      <c r="B50895" t="s">
        <v>1040</v>
      </c>
      <c r="C50895" t="s">
        <v>1022</v>
      </c>
      <c r="D50895" t="s">
        <v>1017</v>
      </c>
      <c r="E50895" t="s">
        <v>1016</v>
      </c>
      <c r="F50895" s="86">
        <v>52361216.006089799</v>
      </c>
    </row>
    <row r="50896" spans="1:6">
      <c r="A50896">
        <v>2047</v>
      </c>
      <c r="B50896" t="s">
        <v>1040</v>
      </c>
      <c r="C50896" t="s">
        <v>1022</v>
      </c>
      <c r="D50896" t="s">
        <v>1017</v>
      </c>
      <c r="E50896" t="s">
        <v>1016</v>
      </c>
      <c r="F50896" s="86">
        <v>52897687.538669802</v>
      </c>
    </row>
    <row r="50897" spans="1:6">
      <c r="A50897">
        <v>2048</v>
      </c>
      <c r="B50897" t="s">
        <v>1040</v>
      </c>
      <c r="C50897" t="s">
        <v>1022</v>
      </c>
      <c r="D50897" t="s">
        <v>1017</v>
      </c>
      <c r="E50897" t="s">
        <v>1016</v>
      </c>
      <c r="F50897" s="86">
        <v>53390715.449788503</v>
      </c>
    </row>
    <row r="50898" spans="1:6">
      <c r="A50898">
        <v>2049</v>
      </c>
      <c r="B50898" t="s">
        <v>1040</v>
      </c>
      <c r="C50898" t="s">
        <v>1022</v>
      </c>
      <c r="D50898" t="s">
        <v>1017</v>
      </c>
      <c r="E50898" t="s">
        <v>1016</v>
      </c>
      <c r="F50898" s="86">
        <v>53879422.867703699</v>
      </c>
    </row>
    <row r="50899" spans="1:6">
      <c r="A50899">
        <v>2050</v>
      </c>
      <c r="B50899" t="s">
        <v>1040</v>
      </c>
      <c r="C50899" t="s">
        <v>1022</v>
      </c>
      <c r="D50899" t="s">
        <v>1017</v>
      </c>
      <c r="E50899" t="s">
        <v>1016</v>
      </c>
      <c r="F50899" s="86">
        <v>54361311.541557297</v>
      </c>
    </row>
    <row r="50900" spans="1:6">
      <c r="A50900">
        <v>2017</v>
      </c>
      <c r="B50900" t="s">
        <v>1041</v>
      </c>
      <c r="C50900" t="s">
        <v>1022</v>
      </c>
      <c r="D50900" t="s">
        <v>1017</v>
      </c>
      <c r="E50900" t="s">
        <v>1016</v>
      </c>
      <c r="F50900" s="86">
        <v>37970427.870093003</v>
      </c>
    </row>
    <row r="50901" spans="1:6">
      <c r="A50901">
        <v>2018</v>
      </c>
      <c r="B50901" t="s">
        <v>1041</v>
      </c>
      <c r="C50901" t="s">
        <v>1022</v>
      </c>
      <c r="D50901" t="s">
        <v>1017</v>
      </c>
      <c r="E50901" t="s">
        <v>1016</v>
      </c>
      <c r="F50901" s="86">
        <v>39060420.809287101</v>
      </c>
    </row>
    <row r="50902" spans="1:6">
      <c r="A50902">
        <v>2019</v>
      </c>
      <c r="B50902" t="s">
        <v>1041</v>
      </c>
      <c r="C50902" t="s">
        <v>1022</v>
      </c>
      <c r="D50902" t="s">
        <v>1017</v>
      </c>
      <c r="E50902" t="s">
        <v>1016</v>
      </c>
      <c r="F50902" s="86">
        <v>39674866.607157297</v>
      </c>
    </row>
    <row r="50903" spans="1:6">
      <c r="A50903">
        <v>2020</v>
      </c>
      <c r="B50903" t="s">
        <v>1041</v>
      </c>
      <c r="C50903" t="s">
        <v>1022</v>
      </c>
      <c r="D50903" t="s">
        <v>1017</v>
      </c>
      <c r="E50903" t="s">
        <v>1016</v>
      </c>
      <c r="F50903" s="86">
        <v>40161141.478359602</v>
      </c>
    </row>
    <row r="50904" spans="1:6">
      <c r="A50904">
        <v>2021</v>
      </c>
      <c r="B50904" t="s">
        <v>1041</v>
      </c>
      <c r="C50904" t="s">
        <v>1022</v>
      </c>
      <c r="D50904" t="s">
        <v>1017</v>
      </c>
      <c r="E50904" t="s">
        <v>1016</v>
      </c>
      <c r="F50904" s="86">
        <v>40580397.498147599</v>
      </c>
    </row>
    <row r="50905" spans="1:6">
      <c r="A50905">
        <v>2022</v>
      </c>
      <c r="B50905" t="s">
        <v>1041</v>
      </c>
      <c r="C50905" t="s">
        <v>1022</v>
      </c>
      <c r="D50905" t="s">
        <v>1017</v>
      </c>
      <c r="E50905" t="s">
        <v>1016</v>
      </c>
      <c r="F50905" s="86">
        <v>41203465.785817198</v>
      </c>
    </row>
    <row r="50906" spans="1:6">
      <c r="A50906">
        <v>2023</v>
      </c>
      <c r="B50906" t="s">
        <v>1041</v>
      </c>
      <c r="C50906" t="s">
        <v>1022</v>
      </c>
      <c r="D50906" t="s">
        <v>1017</v>
      </c>
      <c r="E50906" t="s">
        <v>1016</v>
      </c>
      <c r="F50906" s="86">
        <v>41931502.777731903</v>
      </c>
    </row>
    <row r="50907" spans="1:6">
      <c r="A50907">
        <v>2024</v>
      </c>
      <c r="B50907" t="s">
        <v>1041</v>
      </c>
      <c r="C50907" t="s">
        <v>1022</v>
      </c>
      <c r="D50907" t="s">
        <v>1017</v>
      </c>
      <c r="E50907" t="s">
        <v>1016</v>
      </c>
      <c r="F50907" s="86">
        <v>42719178.027374797</v>
      </c>
    </row>
    <row r="50908" spans="1:6">
      <c r="A50908">
        <v>2025</v>
      </c>
      <c r="B50908" t="s">
        <v>1041</v>
      </c>
      <c r="C50908" t="s">
        <v>1022</v>
      </c>
      <c r="D50908" t="s">
        <v>1017</v>
      </c>
      <c r="E50908" t="s">
        <v>1016</v>
      </c>
      <c r="F50908" s="86">
        <v>43512145.446474403</v>
      </c>
    </row>
    <row r="50909" spans="1:6">
      <c r="A50909">
        <v>2026</v>
      </c>
      <c r="B50909" t="s">
        <v>1041</v>
      </c>
      <c r="C50909" t="s">
        <v>1022</v>
      </c>
      <c r="D50909" t="s">
        <v>1017</v>
      </c>
      <c r="E50909" t="s">
        <v>1016</v>
      </c>
      <c r="F50909" s="86">
        <v>44248586.843566097</v>
      </c>
    </row>
    <row r="50910" spans="1:6">
      <c r="A50910">
        <v>2027</v>
      </c>
      <c r="B50910" t="s">
        <v>1041</v>
      </c>
      <c r="C50910" t="s">
        <v>1022</v>
      </c>
      <c r="D50910" t="s">
        <v>1017</v>
      </c>
      <c r="E50910" t="s">
        <v>1016</v>
      </c>
      <c r="F50910" s="86">
        <v>44992627.7010988</v>
      </c>
    </row>
    <row r="50911" spans="1:6">
      <c r="A50911">
        <v>2028</v>
      </c>
      <c r="B50911" t="s">
        <v>1041</v>
      </c>
      <c r="C50911" t="s">
        <v>1022</v>
      </c>
      <c r="D50911" t="s">
        <v>1017</v>
      </c>
      <c r="E50911" t="s">
        <v>1016</v>
      </c>
      <c r="F50911" s="86">
        <v>45784032.158678398</v>
      </c>
    </row>
    <row r="50912" spans="1:6">
      <c r="A50912">
        <v>2029</v>
      </c>
      <c r="B50912" t="s">
        <v>1041</v>
      </c>
      <c r="C50912" t="s">
        <v>1022</v>
      </c>
      <c r="D50912" t="s">
        <v>1017</v>
      </c>
      <c r="E50912" t="s">
        <v>1016</v>
      </c>
      <c r="F50912" s="86">
        <v>46509242.002182402</v>
      </c>
    </row>
    <row r="50913" spans="1:6">
      <c r="A50913">
        <v>2030</v>
      </c>
      <c r="B50913" t="s">
        <v>1041</v>
      </c>
      <c r="C50913" t="s">
        <v>1022</v>
      </c>
      <c r="D50913" t="s">
        <v>1017</v>
      </c>
      <c r="E50913" t="s">
        <v>1016</v>
      </c>
      <c r="F50913" s="86">
        <v>47167852.347667597</v>
      </c>
    </row>
    <row r="50914" spans="1:6">
      <c r="A50914">
        <v>2031</v>
      </c>
      <c r="B50914" t="s">
        <v>1041</v>
      </c>
      <c r="C50914" t="s">
        <v>1022</v>
      </c>
      <c r="D50914" t="s">
        <v>1017</v>
      </c>
      <c r="E50914" t="s">
        <v>1016</v>
      </c>
      <c r="F50914" s="86">
        <v>47801218.453031003</v>
      </c>
    </row>
    <row r="50915" spans="1:6">
      <c r="A50915">
        <v>2032</v>
      </c>
      <c r="B50915" t="s">
        <v>1041</v>
      </c>
      <c r="C50915" t="s">
        <v>1022</v>
      </c>
      <c r="D50915" t="s">
        <v>1017</v>
      </c>
      <c r="E50915" t="s">
        <v>1016</v>
      </c>
      <c r="F50915" s="86">
        <v>48431696.794712201</v>
      </c>
    </row>
    <row r="50916" spans="1:6">
      <c r="A50916">
        <v>2033</v>
      </c>
      <c r="B50916" t="s">
        <v>1041</v>
      </c>
      <c r="C50916" t="s">
        <v>1022</v>
      </c>
      <c r="D50916" t="s">
        <v>1017</v>
      </c>
      <c r="E50916" t="s">
        <v>1016</v>
      </c>
      <c r="F50916" s="86">
        <v>49126473.079066597</v>
      </c>
    </row>
    <row r="50917" spans="1:6">
      <c r="A50917">
        <v>2034</v>
      </c>
      <c r="B50917" t="s">
        <v>1041</v>
      </c>
      <c r="C50917" t="s">
        <v>1022</v>
      </c>
      <c r="D50917" t="s">
        <v>1017</v>
      </c>
      <c r="E50917" t="s">
        <v>1016</v>
      </c>
      <c r="F50917" s="86">
        <v>49951239.008948401</v>
      </c>
    </row>
    <row r="50918" spans="1:6">
      <c r="A50918">
        <v>2035</v>
      </c>
      <c r="B50918" t="s">
        <v>1041</v>
      </c>
      <c r="C50918" t="s">
        <v>1022</v>
      </c>
      <c r="D50918" t="s">
        <v>1017</v>
      </c>
      <c r="E50918" t="s">
        <v>1016</v>
      </c>
      <c r="F50918" s="86">
        <v>50820470.346761003</v>
      </c>
    </row>
    <row r="50919" spans="1:6">
      <c r="A50919">
        <v>2036</v>
      </c>
      <c r="B50919" t="s">
        <v>1041</v>
      </c>
      <c r="C50919" t="s">
        <v>1022</v>
      </c>
      <c r="D50919" t="s">
        <v>1017</v>
      </c>
      <c r="E50919" t="s">
        <v>1016</v>
      </c>
      <c r="F50919" s="86">
        <v>51656255.2205358</v>
      </c>
    </row>
    <row r="50920" spans="1:6">
      <c r="A50920">
        <v>2037</v>
      </c>
      <c r="B50920" t="s">
        <v>1041</v>
      </c>
      <c r="C50920" t="s">
        <v>1022</v>
      </c>
      <c r="D50920" t="s">
        <v>1017</v>
      </c>
      <c r="E50920" t="s">
        <v>1016</v>
      </c>
      <c r="F50920" s="86">
        <v>52576125.3383945</v>
      </c>
    </row>
    <row r="50921" spans="1:6">
      <c r="A50921">
        <v>2038</v>
      </c>
      <c r="B50921" t="s">
        <v>1041</v>
      </c>
      <c r="C50921" t="s">
        <v>1022</v>
      </c>
      <c r="D50921" t="s">
        <v>1017</v>
      </c>
      <c r="E50921" t="s">
        <v>1016</v>
      </c>
      <c r="F50921" s="86">
        <v>53487119.946577899</v>
      </c>
    </row>
    <row r="50922" spans="1:6">
      <c r="A50922">
        <v>2039</v>
      </c>
      <c r="B50922" t="s">
        <v>1041</v>
      </c>
      <c r="C50922" t="s">
        <v>1022</v>
      </c>
      <c r="D50922" t="s">
        <v>1017</v>
      </c>
      <c r="E50922" t="s">
        <v>1016</v>
      </c>
      <c r="F50922" s="86">
        <v>54294642.852192096</v>
      </c>
    </row>
    <row r="50923" spans="1:6">
      <c r="A50923">
        <v>2040</v>
      </c>
      <c r="B50923" t="s">
        <v>1041</v>
      </c>
      <c r="C50923" t="s">
        <v>1022</v>
      </c>
      <c r="D50923" t="s">
        <v>1017</v>
      </c>
      <c r="E50923" t="s">
        <v>1016</v>
      </c>
      <c r="F50923" s="86">
        <v>54760996.286253698</v>
      </c>
    </row>
    <row r="50924" spans="1:6">
      <c r="A50924">
        <v>2041</v>
      </c>
      <c r="B50924" t="s">
        <v>1041</v>
      </c>
      <c r="C50924" t="s">
        <v>1022</v>
      </c>
      <c r="D50924" t="s">
        <v>1017</v>
      </c>
      <c r="E50924" t="s">
        <v>1016</v>
      </c>
      <c r="F50924" s="86">
        <v>55204010.233632199</v>
      </c>
    </row>
    <row r="50925" spans="1:6">
      <c r="A50925">
        <v>2042</v>
      </c>
      <c r="B50925" t="s">
        <v>1041</v>
      </c>
      <c r="C50925" t="s">
        <v>1022</v>
      </c>
      <c r="D50925" t="s">
        <v>1017</v>
      </c>
      <c r="E50925" t="s">
        <v>1016</v>
      </c>
      <c r="F50925" s="86">
        <v>56036997.940743603</v>
      </c>
    </row>
    <row r="50926" spans="1:6">
      <c r="A50926">
        <v>2043</v>
      </c>
      <c r="B50926" t="s">
        <v>1041</v>
      </c>
      <c r="C50926" t="s">
        <v>1022</v>
      </c>
      <c r="D50926" t="s">
        <v>1017</v>
      </c>
      <c r="E50926" t="s">
        <v>1016</v>
      </c>
      <c r="F50926" s="86">
        <v>56859448.497604899</v>
      </c>
    </row>
    <row r="50927" spans="1:6">
      <c r="A50927">
        <v>2044</v>
      </c>
      <c r="B50927" t="s">
        <v>1041</v>
      </c>
      <c r="C50927" t="s">
        <v>1022</v>
      </c>
      <c r="D50927" t="s">
        <v>1017</v>
      </c>
      <c r="E50927" t="s">
        <v>1016</v>
      </c>
      <c r="F50927" s="86">
        <v>57504624.673922502</v>
      </c>
    </row>
    <row r="50928" spans="1:6">
      <c r="A50928">
        <v>2045</v>
      </c>
      <c r="B50928" t="s">
        <v>1041</v>
      </c>
      <c r="C50928" t="s">
        <v>1022</v>
      </c>
      <c r="D50928" t="s">
        <v>1017</v>
      </c>
      <c r="E50928" t="s">
        <v>1016</v>
      </c>
      <c r="F50928" s="86">
        <v>57976607.115853399</v>
      </c>
    </row>
    <row r="50929" spans="1:6">
      <c r="A50929">
        <v>2046</v>
      </c>
      <c r="B50929" t="s">
        <v>1041</v>
      </c>
      <c r="C50929" t="s">
        <v>1022</v>
      </c>
      <c r="D50929" t="s">
        <v>1017</v>
      </c>
      <c r="E50929" t="s">
        <v>1016</v>
      </c>
      <c r="F50929" s="86">
        <v>58364047.548298799</v>
      </c>
    </row>
    <row r="50930" spans="1:6">
      <c r="A50930">
        <v>2047</v>
      </c>
      <c r="B50930" t="s">
        <v>1041</v>
      </c>
      <c r="C50930" t="s">
        <v>1022</v>
      </c>
      <c r="D50930" t="s">
        <v>1017</v>
      </c>
      <c r="E50930" t="s">
        <v>1016</v>
      </c>
      <c r="F50930" s="86">
        <v>58585526.886638403</v>
      </c>
    </row>
    <row r="50931" spans="1:6">
      <c r="A50931">
        <v>2048</v>
      </c>
      <c r="B50931" t="s">
        <v>1041</v>
      </c>
      <c r="C50931" t="s">
        <v>1022</v>
      </c>
      <c r="D50931" t="s">
        <v>1017</v>
      </c>
      <c r="E50931" t="s">
        <v>1016</v>
      </c>
      <c r="F50931" s="86">
        <v>58704540.866273202</v>
      </c>
    </row>
    <row r="50932" spans="1:6">
      <c r="A50932">
        <v>2049</v>
      </c>
      <c r="B50932" t="s">
        <v>1041</v>
      </c>
      <c r="C50932" t="s">
        <v>1022</v>
      </c>
      <c r="D50932" t="s">
        <v>1017</v>
      </c>
      <c r="E50932" t="s">
        <v>1016</v>
      </c>
      <c r="F50932" s="86">
        <v>58804074.661873601</v>
      </c>
    </row>
    <row r="50933" spans="1:6">
      <c r="A50933">
        <v>2050</v>
      </c>
      <c r="B50933" t="s">
        <v>1041</v>
      </c>
      <c r="C50933" t="s">
        <v>1022</v>
      </c>
      <c r="D50933" t="s">
        <v>1017</v>
      </c>
      <c r="E50933" t="s">
        <v>1016</v>
      </c>
      <c r="F50933" s="86">
        <v>58855252.591948397</v>
      </c>
    </row>
    <row r="50934" spans="1:6">
      <c r="A50934">
        <v>2017</v>
      </c>
      <c r="B50934" t="s">
        <v>1042</v>
      </c>
      <c r="C50934" t="s">
        <v>1022</v>
      </c>
      <c r="D50934" t="s">
        <v>1017</v>
      </c>
      <c r="E50934" t="s">
        <v>1016</v>
      </c>
      <c r="F50934" s="86">
        <v>5984719.8485621996</v>
      </c>
    </row>
    <row r="50935" spans="1:6">
      <c r="A50935">
        <v>2018</v>
      </c>
      <c r="B50935" t="s">
        <v>1042</v>
      </c>
      <c r="C50935" t="s">
        <v>1022</v>
      </c>
      <c r="D50935" t="s">
        <v>1017</v>
      </c>
      <c r="E50935" t="s">
        <v>1016</v>
      </c>
      <c r="F50935" s="86">
        <v>6118702.0732278097</v>
      </c>
    </row>
    <row r="50936" spans="1:6">
      <c r="A50936">
        <v>2019</v>
      </c>
      <c r="B50936" t="s">
        <v>1042</v>
      </c>
      <c r="C50936" t="s">
        <v>1022</v>
      </c>
      <c r="D50936" t="s">
        <v>1017</v>
      </c>
      <c r="E50936" t="s">
        <v>1016</v>
      </c>
      <c r="F50936" s="86">
        <v>6113970.4695968097</v>
      </c>
    </row>
    <row r="50937" spans="1:6">
      <c r="A50937">
        <v>2020</v>
      </c>
      <c r="B50937" t="s">
        <v>1042</v>
      </c>
      <c r="C50937" t="s">
        <v>1022</v>
      </c>
      <c r="D50937" t="s">
        <v>1017</v>
      </c>
      <c r="E50937" t="s">
        <v>1016</v>
      </c>
      <c r="F50937" s="86">
        <v>6108850.68933162</v>
      </c>
    </row>
    <row r="50938" spans="1:6">
      <c r="A50938">
        <v>2021</v>
      </c>
      <c r="B50938" t="s">
        <v>1042</v>
      </c>
      <c r="C50938" t="s">
        <v>1022</v>
      </c>
      <c r="D50938" t="s">
        <v>1017</v>
      </c>
      <c r="E50938" t="s">
        <v>1016</v>
      </c>
      <c r="F50938" s="86">
        <v>6068258.9819640601</v>
      </c>
    </row>
    <row r="50939" spans="1:6">
      <c r="A50939">
        <v>2022</v>
      </c>
      <c r="B50939" t="s">
        <v>1042</v>
      </c>
      <c r="C50939" t="s">
        <v>1022</v>
      </c>
      <c r="D50939" t="s">
        <v>1017</v>
      </c>
      <c r="E50939" t="s">
        <v>1016</v>
      </c>
      <c r="F50939" s="86">
        <v>6017169.29034134</v>
      </c>
    </row>
    <row r="50940" spans="1:6">
      <c r="A50940">
        <v>2023</v>
      </c>
      <c r="B50940" t="s">
        <v>1042</v>
      </c>
      <c r="C50940" t="s">
        <v>1022</v>
      </c>
      <c r="D50940" t="s">
        <v>1017</v>
      </c>
      <c r="E50940" t="s">
        <v>1016</v>
      </c>
      <c r="F50940" s="86">
        <v>5950117.2364411596</v>
      </c>
    </row>
    <row r="50941" spans="1:6">
      <c r="A50941">
        <v>2024</v>
      </c>
      <c r="B50941" t="s">
        <v>1042</v>
      </c>
      <c r="C50941" t="s">
        <v>1022</v>
      </c>
      <c r="D50941" t="s">
        <v>1017</v>
      </c>
      <c r="E50941" t="s">
        <v>1016</v>
      </c>
      <c r="F50941" s="86">
        <v>5885987.7217262601</v>
      </c>
    </row>
    <row r="50942" spans="1:6">
      <c r="A50942">
        <v>2025</v>
      </c>
      <c r="B50942" t="s">
        <v>1042</v>
      </c>
      <c r="C50942" t="s">
        <v>1022</v>
      </c>
      <c r="D50942" t="s">
        <v>1017</v>
      </c>
      <c r="E50942" t="s">
        <v>1016</v>
      </c>
      <c r="F50942" s="86">
        <v>5829571.4715096503</v>
      </c>
    </row>
    <row r="50943" spans="1:6">
      <c r="A50943">
        <v>2026</v>
      </c>
      <c r="B50943" t="s">
        <v>1042</v>
      </c>
      <c r="C50943" t="s">
        <v>1022</v>
      </c>
      <c r="D50943" t="s">
        <v>1017</v>
      </c>
      <c r="E50943" t="s">
        <v>1016</v>
      </c>
      <c r="F50943" s="86">
        <v>5780666.4293274004</v>
      </c>
    </row>
    <row r="50944" spans="1:6">
      <c r="A50944">
        <v>2027</v>
      </c>
      <c r="B50944" t="s">
        <v>1042</v>
      </c>
      <c r="C50944" t="s">
        <v>1022</v>
      </c>
      <c r="D50944" t="s">
        <v>1017</v>
      </c>
      <c r="E50944" t="s">
        <v>1016</v>
      </c>
      <c r="F50944" s="86">
        <v>5741223.0204522097</v>
      </c>
    </row>
    <row r="50945" spans="1:6">
      <c r="A50945">
        <v>2028</v>
      </c>
      <c r="B50945" t="s">
        <v>1042</v>
      </c>
      <c r="C50945" t="s">
        <v>1022</v>
      </c>
      <c r="D50945" t="s">
        <v>1017</v>
      </c>
      <c r="E50945" t="s">
        <v>1016</v>
      </c>
      <c r="F50945" s="86">
        <v>5698794.8027998796</v>
      </c>
    </row>
    <row r="50946" spans="1:6">
      <c r="A50946">
        <v>2029</v>
      </c>
      <c r="B50946" t="s">
        <v>1042</v>
      </c>
      <c r="C50946" t="s">
        <v>1022</v>
      </c>
      <c r="D50946" t="s">
        <v>1017</v>
      </c>
      <c r="E50946" t="s">
        <v>1016</v>
      </c>
      <c r="F50946" s="86">
        <v>5654096.4502800303</v>
      </c>
    </row>
    <row r="50947" spans="1:6">
      <c r="A50947">
        <v>2030</v>
      </c>
      <c r="B50947" t="s">
        <v>1042</v>
      </c>
      <c r="C50947" t="s">
        <v>1022</v>
      </c>
      <c r="D50947" t="s">
        <v>1017</v>
      </c>
      <c r="E50947" t="s">
        <v>1016</v>
      </c>
      <c r="F50947" s="86">
        <v>5613765.92105838</v>
      </c>
    </row>
    <row r="50948" spans="1:6">
      <c r="A50948">
        <v>2031</v>
      </c>
      <c r="B50948" t="s">
        <v>1042</v>
      </c>
      <c r="C50948" t="s">
        <v>1022</v>
      </c>
      <c r="D50948" t="s">
        <v>1017</v>
      </c>
      <c r="E50948" t="s">
        <v>1016</v>
      </c>
      <c r="F50948" s="86">
        <v>5586006.17636027</v>
      </c>
    </row>
    <row r="50949" spans="1:6">
      <c r="A50949">
        <v>2032</v>
      </c>
      <c r="B50949" t="s">
        <v>1042</v>
      </c>
      <c r="C50949" t="s">
        <v>1022</v>
      </c>
      <c r="D50949" t="s">
        <v>1017</v>
      </c>
      <c r="E50949" t="s">
        <v>1016</v>
      </c>
      <c r="F50949" s="86">
        <v>5557184.7990630297</v>
      </c>
    </row>
    <row r="50950" spans="1:6">
      <c r="A50950">
        <v>2033</v>
      </c>
      <c r="B50950" t="s">
        <v>1042</v>
      </c>
      <c r="C50950" t="s">
        <v>1022</v>
      </c>
      <c r="D50950" t="s">
        <v>1017</v>
      </c>
      <c r="E50950" t="s">
        <v>1016</v>
      </c>
      <c r="F50950" s="86">
        <v>5531627.1156817898</v>
      </c>
    </row>
    <row r="50951" spans="1:6">
      <c r="A50951">
        <v>2034</v>
      </c>
      <c r="B50951" t="s">
        <v>1042</v>
      </c>
      <c r="C50951" t="s">
        <v>1022</v>
      </c>
      <c r="D50951" t="s">
        <v>1017</v>
      </c>
      <c r="E50951" t="s">
        <v>1016</v>
      </c>
      <c r="F50951" s="86">
        <v>5509847.6127337199</v>
      </c>
    </row>
    <row r="50952" spans="1:6">
      <c r="A50952">
        <v>2035</v>
      </c>
      <c r="B50952" t="s">
        <v>1042</v>
      </c>
      <c r="C50952" t="s">
        <v>1022</v>
      </c>
      <c r="D50952" t="s">
        <v>1017</v>
      </c>
      <c r="E50952" t="s">
        <v>1016</v>
      </c>
      <c r="F50952" s="86">
        <v>5485828.9621558003</v>
      </c>
    </row>
    <row r="50953" spans="1:6">
      <c r="A50953">
        <v>2036</v>
      </c>
      <c r="B50953" t="s">
        <v>1042</v>
      </c>
      <c r="C50953" t="s">
        <v>1022</v>
      </c>
      <c r="D50953" t="s">
        <v>1017</v>
      </c>
      <c r="E50953" t="s">
        <v>1016</v>
      </c>
      <c r="F50953" s="86">
        <v>5455473.7657809397</v>
      </c>
    </row>
    <row r="50954" spans="1:6">
      <c r="A50954">
        <v>2037</v>
      </c>
      <c r="B50954" t="s">
        <v>1042</v>
      </c>
      <c r="C50954" t="s">
        <v>1022</v>
      </c>
      <c r="D50954" t="s">
        <v>1017</v>
      </c>
      <c r="E50954" t="s">
        <v>1016</v>
      </c>
      <c r="F50954" s="86">
        <v>5419651.8304513805</v>
      </c>
    </row>
    <row r="50955" spans="1:6">
      <c r="A50955">
        <v>2038</v>
      </c>
      <c r="B50955" t="s">
        <v>1042</v>
      </c>
      <c r="C50955" t="s">
        <v>1022</v>
      </c>
      <c r="D50955" t="s">
        <v>1017</v>
      </c>
      <c r="E50955" t="s">
        <v>1016</v>
      </c>
      <c r="F50955" s="86">
        <v>5379425.1822549999</v>
      </c>
    </row>
    <row r="50956" spans="1:6">
      <c r="A50956">
        <v>2039</v>
      </c>
      <c r="B50956" t="s">
        <v>1042</v>
      </c>
      <c r="C50956" t="s">
        <v>1022</v>
      </c>
      <c r="D50956" t="s">
        <v>1017</v>
      </c>
      <c r="E50956" t="s">
        <v>1016</v>
      </c>
      <c r="F50956" s="86">
        <v>5335674.8424629001</v>
      </c>
    </row>
    <row r="50957" spans="1:6">
      <c r="A50957">
        <v>2040</v>
      </c>
      <c r="B50957" t="s">
        <v>1042</v>
      </c>
      <c r="C50957" t="s">
        <v>1022</v>
      </c>
      <c r="D50957" t="s">
        <v>1017</v>
      </c>
      <c r="E50957" t="s">
        <v>1016</v>
      </c>
      <c r="F50957" s="86">
        <v>5289296.9816623898</v>
      </c>
    </row>
    <row r="50958" spans="1:6">
      <c r="A50958">
        <v>2041</v>
      </c>
      <c r="B50958" t="s">
        <v>1042</v>
      </c>
      <c r="C50958" t="s">
        <v>1022</v>
      </c>
      <c r="D50958" t="s">
        <v>1017</v>
      </c>
      <c r="E50958" t="s">
        <v>1016</v>
      </c>
      <c r="F50958" s="86">
        <v>5215082.1540000997</v>
      </c>
    </row>
    <row r="50959" spans="1:6">
      <c r="A50959">
        <v>2042</v>
      </c>
      <c r="B50959" t="s">
        <v>1042</v>
      </c>
      <c r="C50959" t="s">
        <v>1022</v>
      </c>
      <c r="D50959" t="s">
        <v>1017</v>
      </c>
      <c r="E50959" t="s">
        <v>1016</v>
      </c>
      <c r="F50959" s="86">
        <v>5137363.3091786997</v>
      </c>
    </row>
    <row r="50960" spans="1:6">
      <c r="A50960">
        <v>2043</v>
      </c>
      <c r="B50960" t="s">
        <v>1042</v>
      </c>
      <c r="C50960" t="s">
        <v>1022</v>
      </c>
      <c r="D50960" t="s">
        <v>1017</v>
      </c>
      <c r="E50960" t="s">
        <v>1016</v>
      </c>
      <c r="F50960" s="86">
        <v>5054297.8378380695</v>
      </c>
    </row>
    <row r="50961" spans="1:6">
      <c r="A50961">
        <v>2044</v>
      </c>
      <c r="B50961" t="s">
        <v>1042</v>
      </c>
      <c r="C50961" t="s">
        <v>1022</v>
      </c>
      <c r="D50961" t="s">
        <v>1017</v>
      </c>
      <c r="E50961" t="s">
        <v>1016</v>
      </c>
      <c r="F50961" s="86">
        <v>4969443.56672143</v>
      </c>
    </row>
    <row r="50962" spans="1:6">
      <c r="A50962">
        <v>2045</v>
      </c>
      <c r="B50962" t="s">
        <v>1042</v>
      </c>
      <c r="C50962" t="s">
        <v>1022</v>
      </c>
      <c r="D50962" t="s">
        <v>1017</v>
      </c>
      <c r="E50962" t="s">
        <v>1016</v>
      </c>
      <c r="F50962" s="86">
        <v>4882528.9886036599</v>
      </c>
    </row>
    <row r="50963" spans="1:6">
      <c r="A50963">
        <v>2046</v>
      </c>
      <c r="B50963" t="s">
        <v>1042</v>
      </c>
      <c r="C50963" t="s">
        <v>1022</v>
      </c>
      <c r="D50963" t="s">
        <v>1017</v>
      </c>
      <c r="E50963" t="s">
        <v>1016</v>
      </c>
      <c r="F50963" s="86">
        <v>4819649.9810792999</v>
      </c>
    </row>
    <row r="50964" spans="1:6">
      <c r="A50964">
        <v>2047</v>
      </c>
      <c r="B50964" t="s">
        <v>1042</v>
      </c>
      <c r="C50964" t="s">
        <v>1022</v>
      </c>
      <c r="D50964" t="s">
        <v>1017</v>
      </c>
      <c r="E50964" t="s">
        <v>1016</v>
      </c>
      <c r="F50964" s="86">
        <v>4730889.9408081099</v>
      </c>
    </row>
    <row r="50965" spans="1:6">
      <c r="A50965">
        <v>2048</v>
      </c>
      <c r="B50965" t="s">
        <v>1042</v>
      </c>
      <c r="C50965" t="s">
        <v>1022</v>
      </c>
      <c r="D50965" t="s">
        <v>1017</v>
      </c>
      <c r="E50965" t="s">
        <v>1016</v>
      </c>
      <c r="F50965" s="86">
        <v>4641099.2551754303</v>
      </c>
    </row>
    <row r="50966" spans="1:6">
      <c r="A50966">
        <v>2049</v>
      </c>
      <c r="B50966" t="s">
        <v>1042</v>
      </c>
      <c r="C50966" t="s">
        <v>1022</v>
      </c>
      <c r="D50966" t="s">
        <v>1017</v>
      </c>
      <c r="E50966" t="s">
        <v>1016</v>
      </c>
      <c r="F50966" s="86">
        <v>4534992.1657786099</v>
      </c>
    </row>
    <row r="50967" spans="1:6">
      <c r="A50967">
        <v>2050</v>
      </c>
      <c r="B50967" t="s">
        <v>1042</v>
      </c>
      <c r="C50967" t="s">
        <v>1022</v>
      </c>
      <c r="D50967" t="s">
        <v>1017</v>
      </c>
      <c r="E50967" t="s">
        <v>1016</v>
      </c>
      <c r="F50967" s="86">
        <v>4439801.7326478902</v>
      </c>
    </row>
    <row r="50968" spans="1:6">
      <c r="A50968">
        <v>2017</v>
      </c>
      <c r="B50968" t="s">
        <v>1043</v>
      </c>
      <c r="C50968" t="s">
        <v>1022</v>
      </c>
      <c r="D50968" t="s">
        <v>1017</v>
      </c>
      <c r="E50968" t="s">
        <v>1016</v>
      </c>
      <c r="F50968" s="86">
        <v>40105295.477597803</v>
      </c>
    </row>
    <row r="50969" spans="1:6">
      <c r="A50969">
        <v>2018</v>
      </c>
      <c r="B50969" t="s">
        <v>1043</v>
      </c>
      <c r="C50969" t="s">
        <v>1022</v>
      </c>
      <c r="D50969" t="s">
        <v>1017</v>
      </c>
      <c r="E50969" t="s">
        <v>1016</v>
      </c>
      <c r="F50969" s="86">
        <v>40350911.607432902</v>
      </c>
    </row>
    <row r="50970" spans="1:6">
      <c r="A50970">
        <v>2019</v>
      </c>
      <c r="B50970" t="s">
        <v>1043</v>
      </c>
      <c r="C50970" t="s">
        <v>1022</v>
      </c>
      <c r="D50970" t="s">
        <v>1017</v>
      </c>
      <c r="E50970" t="s">
        <v>1016</v>
      </c>
      <c r="F50970" s="86">
        <v>40436262.348374799</v>
      </c>
    </row>
    <row r="50971" spans="1:6">
      <c r="A50971">
        <v>2020</v>
      </c>
      <c r="B50971" t="s">
        <v>1043</v>
      </c>
      <c r="C50971" t="s">
        <v>1022</v>
      </c>
      <c r="D50971" t="s">
        <v>1017</v>
      </c>
      <c r="E50971" t="s">
        <v>1016</v>
      </c>
      <c r="F50971" s="86">
        <v>40597881.433982402</v>
      </c>
    </row>
    <row r="50972" spans="1:6">
      <c r="A50972">
        <v>2021</v>
      </c>
      <c r="B50972" t="s">
        <v>1043</v>
      </c>
      <c r="C50972" t="s">
        <v>1022</v>
      </c>
      <c r="D50972" t="s">
        <v>1017</v>
      </c>
      <c r="E50972" t="s">
        <v>1016</v>
      </c>
      <c r="F50972" s="86">
        <v>40940691.776344597</v>
      </c>
    </row>
    <row r="50973" spans="1:6">
      <c r="A50973">
        <v>2022</v>
      </c>
      <c r="B50973" t="s">
        <v>1043</v>
      </c>
      <c r="C50973" t="s">
        <v>1022</v>
      </c>
      <c r="D50973" t="s">
        <v>1017</v>
      </c>
      <c r="E50973" t="s">
        <v>1016</v>
      </c>
      <c r="F50973" s="86">
        <v>41424428.144328497</v>
      </c>
    </row>
    <row r="50974" spans="1:6">
      <c r="A50974">
        <v>2023</v>
      </c>
      <c r="B50974" t="s">
        <v>1043</v>
      </c>
      <c r="C50974" t="s">
        <v>1022</v>
      </c>
      <c r="D50974" t="s">
        <v>1017</v>
      </c>
      <c r="E50974" t="s">
        <v>1016</v>
      </c>
      <c r="F50974" s="86">
        <v>41947363.095672697</v>
      </c>
    </row>
    <row r="50975" spans="1:6">
      <c r="A50975">
        <v>2024</v>
      </c>
      <c r="B50975" t="s">
        <v>1043</v>
      </c>
      <c r="C50975" t="s">
        <v>1022</v>
      </c>
      <c r="D50975" t="s">
        <v>1017</v>
      </c>
      <c r="E50975" t="s">
        <v>1016</v>
      </c>
      <c r="F50975" s="86">
        <v>42497144.299304299</v>
      </c>
    </row>
    <row r="50976" spans="1:6">
      <c r="A50976">
        <v>2025</v>
      </c>
      <c r="B50976" t="s">
        <v>1043</v>
      </c>
      <c r="C50976" t="s">
        <v>1022</v>
      </c>
      <c r="D50976" t="s">
        <v>1017</v>
      </c>
      <c r="E50976" t="s">
        <v>1016</v>
      </c>
      <c r="F50976" s="86">
        <v>43038571.539948501</v>
      </c>
    </row>
    <row r="50977" spans="1:6">
      <c r="A50977">
        <v>2026</v>
      </c>
      <c r="B50977" t="s">
        <v>1043</v>
      </c>
      <c r="C50977" t="s">
        <v>1022</v>
      </c>
      <c r="D50977" t="s">
        <v>1017</v>
      </c>
      <c r="E50977" t="s">
        <v>1016</v>
      </c>
      <c r="F50977" s="86">
        <v>43545632.032424003</v>
      </c>
    </row>
    <row r="50978" spans="1:6">
      <c r="A50978">
        <v>2027</v>
      </c>
      <c r="B50978" t="s">
        <v>1043</v>
      </c>
      <c r="C50978" t="s">
        <v>1022</v>
      </c>
      <c r="D50978" t="s">
        <v>1017</v>
      </c>
      <c r="E50978" t="s">
        <v>1016</v>
      </c>
      <c r="F50978" s="86">
        <v>44095015.561433896</v>
      </c>
    </row>
    <row r="50979" spans="1:6">
      <c r="A50979">
        <v>2028</v>
      </c>
      <c r="B50979" t="s">
        <v>1043</v>
      </c>
      <c r="C50979" t="s">
        <v>1022</v>
      </c>
      <c r="D50979" t="s">
        <v>1017</v>
      </c>
      <c r="E50979" t="s">
        <v>1016</v>
      </c>
      <c r="F50979" s="86">
        <v>44656383.756557196</v>
      </c>
    </row>
    <row r="50980" spans="1:6">
      <c r="A50980">
        <v>2029</v>
      </c>
      <c r="B50980" t="s">
        <v>1043</v>
      </c>
      <c r="C50980" t="s">
        <v>1022</v>
      </c>
      <c r="D50980" t="s">
        <v>1017</v>
      </c>
      <c r="E50980" t="s">
        <v>1016</v>
      </c>
      <c r="F50980" s="86">
        <v>45178727.275243998</v>
      </c>
    </row>
    <row r="50981" spans="1:6">
      <c r="A50981">
        <v>2030</v>
      </c>
      <c r="B50981" t="s">
        <v>1043</v>
      </c>
      <c r="C50981" t="s">
        <v>1022</v>
      </c>
      <c r="D50981" t="s">
        <v>1017</v>
      </c>
      <c r="E50981" t="s">
        <v>1016</v>
      </c>
      <c r="F50981" s="86">
        <v>45658517.838649802</v>
      </c>
    </row>
    <row r="50982" spans="1:6">
      <c r="A50982">
        <v>2031</v>
      </c>
      <c r="B50982" t="s">
        <v>1043</v>
      </c>
      <c r="C50982" t="s">
        <v>1022</v>
      </c>
      <c r="D50982" t="s">
        <v>1017</v>
      </c>
      <c r="E50982" t="s">
        <v>1016</v>
      </c>
      <c r="F50982" s="86">
        <v>46158178.712671801</v>
      </c>
    </row>
    <row r="50983" spans="1:6">
      <c r="A50983">
        <v>2032</v>
      </c>
      <c r="B50983" t="s">
        <v>1043</v>
      </c>
      <c r="C50983" t="s">
        <v>1022</v>
      </c>
      <c r="D50983" t="s">
        <v>1017</v>
      </c>
      <c r="E50983" t="s">
        <v>1016</v>
      </c>
      <c r="F50983" s="86">
        <v>46668830.672037996</v>
      </c>
    </row>
    <row r="50984" spans="1:6">
      <c r="A50984">
        <v>2033</v>
      </c>
      <c r="B50984" t="s">
        <v>1043</v>
      </c>
      <c r="C50984" t="s">
        <v>1022</v>
      </c>
      <c r="D50984" t="s">
        <v>1017</v>
      </c>
      <c r="E50984" t="s">
        <v>1016</v>
      </c>
      <c r="F50984" s="86">
        <v>47208618.844584599</v>
      </c>
    </row>
    <row r="50985" spans="1:6">
      <c r="A50985">
        <v>2034</v>
      </c>
      <c r="B50985" t="s">
        <v>1043</v>
      </c>
      <c r="C50985" t="s">
        <v>1022</v>
      </c>
      <c r="D50985" t="s">
        <v>1017</v>
      </c>
      <c r="E50985" t="s">
        <v>1016</v>
      </c>
      <c r="F50985" s="86">
        <v>47792244.143636197</v>
      </c>
    </row>
    <row r="50986" spans="1:6">
      <c r="A50986">
        <v>2035</v>
      </c>
      <c r="B50986" t="s">
        <v>1043</v>
      </c>
      <c r="C50986" t="s">
        <v>1022</v>
      </c>
      <c r="D50986" t="s">
        <v>1017</v>
      </c>
      <c r="E50986" t="s">
        <v>1016</v>
      </c>
      <c r="F50986" s="86">
        <v>48411325.206078999</v>
      </c>
    </row>
    <row r="50987" spans="1:6">
      <c r="A50987">
        <v>2036</v>
      </c>
      <c r="B50987" t="s">
        <v>1043</v>
      </c>
      <c r="C50987" t="s">
        <v>1022</v>
      </c>
      <c r="D50987" t="s">
        <v>1017</v>
      </c>
      <c r="E50987" t="s">
        <v>1016</v>
      </c>
      <c r="F50987" s="86">
        <v>49038965.732456297</v>
      </c>
    </row>
    <row r="50988" spans="1:6">
      <c r="A50988">
        <v>2037</v>
      </c>
      <c r="B50988" t="s">
        <v>1043</v>
      </c>
      <c r="C50988" t="s">
        <v>1022</v>
      </c>
      <c r="D50988" t="s">
        <v>1017</v>
      </c>
      <c r="E50988" t="s">
        <v>1016</v>
      </c>
      <c r="F50988" s="86">
        <v>49642145.029101796</v>
      </c>
    </row>
    <row r="50989" spans="1:6">
      <c r="A50989">
        <v>2038</v>
      </c>
      <c r="B50989" t="s">
        <v>1043</v>
      </c>
      <c r="C50989" t="s">
        <v>1022</v>
      </c>
      <c r="D50989" t="s">
        <v>1017</v>
      </c>
      <c r="E50989" t="s">
        <v>1016</v>
      </c>
      <c r="F50989" s="86">
        <v>50286628.245340303</v>
      </c>
    </row>
    <row r="50990" spans="1:6">
      <c r="A50990">
        <v>2039</v>
      </c>
      <c r="B50990" t="s">
        <v>1043</v>
      </c>
      <c r="C50990" t="s">
        <v>1022</v>
      </c>
      <c r="D50990" t="s">
        <v>1017</v>
      </c>
      <c r="E50990" t="s">
        <v>1016</v>
      </c>
      <c r="F50990" s="86">
        <v>50902895.948559798</v>
      </c>
    </row>
    <row r="50991" spans="1:6">
      <c r="A50991">
        <v>2040</v>
      </c>
      <c r="B50991" t="s">
        <v>1043</v>
      </c>
      <c r="C50991" t="s">
        <v>1022</v>
      </c>
      <c r="D50991" t="s">
        <v>1017</v>
      </c>
      <c r="E50991" t="s">
        <v>1016</v>
      </c>
      <c r="F50991" s="86">
        <v>51466049.438985102</v>
      </c>
    </row>
    <row r="50992" spans="1:6">
      <c r="A50992">
        <v>2041</v>
      </c>
      <c r="B50992" t="s">
        <v>1043</v>
      </c>
      <c r="C50992" t="s">
        <v>1022</v>
      </c>
      <c r="D50992" t="s">
        <v>1017</v>
      </c>
      <c r="E50992" t="s">
        <v>1016</v>
      </c>
      <c r="F50992" s="86">
        <v>51926270.254384302</v>
      </c>
    </row>
    <row r="50993" spans="1:6">
      <c r="A50993">
        <v>2042</v>
      </c>
      <c r="B50993" t="s">
        <v>1043</v>
      </c>
      <c r="C50993" t="s">
        <v>1022</v>
      </c>
      <c r="D50993" t="s">
        <v>1017</v>
      </c>
      <c r="E50993" t="s">
        <v>1016</v>
      </c>
      <c r="F50993" s="86">
        <v>52358403.983206503</v>
      </c>
    </row>
    <row r="50994" spans="1:6">
      <c r="A50994">
        <v>2043</v>
      </c>
      <c r="B50994" t="s">
        <v>1043</v>
      </c>
      <c r="C50994" t="s">
        <v>1022</v>
      </c>
      <c r="D50994" t="s">
        <v>1017</v>
      </c>
      <c r="E50994" t="s">
        <v>1016</v>
      </c>
      <c r="F50994" s="86">
        <v>52789825.867931999</v>
      </c>
    </row>
    <row r="50995" spans="1:6">
      <c r="A50995">
        <v>2044</v>
      </c>
      <c r="B50995" t="s">
        <v>1043</v>
      </c>
      <c r="C50995" t="s">
        <v>1022</v>
      </c>
      <c r="D50995" t="s">
        <v>1017</v>
      </c>
      <c r="E50995" t="s">
        <v>1016</v>
      </c>
      <c r="F50995" s="86">
        <v>53207544.427603602</v>
      </c>
    </row>
    <row r="50996" spans="1:6">
      <c r="A50996">
        <v>2045</v>
      </c>
      <c r="B50996" t="s">
        <v>1043</v>
      </c>
      <c r="C50996" t="s">
        <v>1022</v>
      </c>
      <c r="D50996" t="s">
        <v>1017</v>
      </c>
      <c r="E50996" t="s">
        <v>1016</v>
      </c>
      <c r="F50996" s="86">
        <v>53618256.383557901</v>
      </c>
    </row>
    <row r="50997" spans="1:6">
      <c r="A50997">
        <v>2046</v>
      </c>
      <c r="B50997" t="s">
        <v>1043</v>
      </c>
      <c r="C50997" t="s">
        <v>1022</v>
      </c>
      <c r="D50997" t="s">
        <v>1017</v>
      </c>
      <c r="E50997" t="s">
        <v>1016</v>
      </c>
      <c r="F50997" s="86">
        <v>53984093.549722001</v>
      </c>
    </row>
    <row r="50998" spans="1:6">
      <c r="A50998">
        <v>2047</v>
      </c>
      <c r="B50998" t="s">
        <v>1043</v>
      </c>
      <c r="C50998" t="s">
        <v>1022</v>
      </c>
      <c r="D50998" t="s">
        <v>1017</v>
      </c>
      <c r="E50998" t="s">
        <v>1016</v>
      </c>
      <c r="F50998" s="86">
        <v>54303359.914198399</v>
      </c>
    </row>
    <row r="50999" spans="1:6">
      <c r="A50999">
        <v>2048</v>
      </c>
      <c r="B50999" t="s">
        <v>1043</v>
      </c>
      <c r="C50999" t="s">
        <v>1022</v>
      </c>
      <c r="D50999" t="s">
        <v>1017</v>
      </c>
      <c r="E50999" t="s">
        <v>1016</v>
      </c>
      <c r="F50999" s="86">
        <v>54571752.818383798</v>
      </c>
    </row>
    <row r="51000" spans="1:6">
      <c r="A51000">
        <v>2049</v>
      </c>
      <c r="B51000" t="s">
        <v>1043</v>
      </c>
      <c r="C51000" t="s">
        <v>1022</v>
      </c>
      <c r="D51000" t="s">
        <v>1017</v>
      </c>
      <c r="E51000" t="s">
        <v>1016</v>
      </c>
      <c r="F51000" s="86">
        <v>54819278.382868402</v>
      </c>
    </row>
    <row r="51001" spans="1:6">
      <c r="A51001">
        <v>2050</v>
      </c>
      <c r="B51001" t="s">
        <v>1043</v>
      </c>
      <c r="C51001" t="s">
        <v>1022</v>
      </c>
      <c r="D51001" t="s">
        <v>1017</v>
      </c>
      <c r="E51001" t="s">
        <v>1016</v>
      </c>
      <c r="F51001" s="86">
        <v>55035690.078800596</v>
      </c>
    </row>
    <row r="51002" spans="1:6">
      <c r="A51002">
        <v>2017</v>
      </c>
      <c r="B51002" t="s">
        <v>1044</v>
      </c>
      <c r="C51002" t="s">
        <v>1022</v>
      </c>
      <c r="D51002" t="s">
        <v>1017</v>
      </c>
      <c r="E51002" t="s">
        <v>1016</v>
      </c>
      <c r="F51002" s="86">
        <v>27356443.890600599</v>
      </c>
    </row>
    <row r="51003" spans="1:6">
      <c r="A51003">
        <v>2018</v>
      </c>
      <c r="B51003" t="s">
        <v>1044</v>
      </c>
      <c r="C51003" t="s">
        <v>1022</v>
      </c>
      <c r="D51003" t="s">
        <v>1017</v>
      </c>
      <c r="E51003" t="s">
        <v>1016</v>
      </c>
      <c r="F51003" s="86">
        <v>27968883.119862601</v>
      </c>
    </row>
    <row r="51004" spans="1:6">
      <c r="A51004">
        <v>2019</v>
      </c>
      <c r="B51004" t="s">
        <v>1044</v>
      </c>
      <c r="C51004" t="s">
        <v>1022</v>
      </c>
      <c r="D51004" t="s">
        <v>1017</v>
      </c>
      <c r="E51004" t="s">
        <v>1016</v>
      </c>
      <c r="F51004" s="86">
        <v>27947254.730811901</v>
      </c>
    </row>
    <row r="51005" spans="1:6">
      <c r="A51005">
        <v>2020</v>
      </c>
      <c r="B51005" t="s">
        <v>1044</v>
      </c>
      <c r="C51005" t="s">
        <v>1022</v>
      </c>
      <c r="D51005" t="s">
        <v>1017</v>
      </c>
      <c r="E51005" t="s">
        <v>1016</v>
      </c>
      <c r="F51005" s="86">
        <v>27923851.967591401</v>
      </c>
    </row>
    <row r="51006" spans="1:6">
      <c r="A51006">
        <v>2021</v>
      </c>
      <c r="B51006" t="s">
        <v>1044</v>
      </c>
      <c r="C51006" t="s">
        <v>1022</v>
      </c>
      <c r="D51006" t="s">
        <v>1017</v>
      </c>
      <c r="E51006" t="s">
        <v>1016</v>
      </c>
      <c r="F51006" s="86">
        <v>27738305.309916001</v>
      </c>
    </row>
    <row r="51007" spans="1:6">
      <c r="A51007">
        <v>2022</v>
      </c>
      <c r="B51007" t="s">
        <v>1044</v>
      </c>
      <c r="C51007" t="s">
        <v>1022</v>
      </c>
      <c r="D51007" t="s">
        <v>1017</v>
      </c>
      <c r="E51007" t="s">
        <v>1016</v>
      </c>
      <c r="F51007" s="86">
        <v>27504771.858454499</v>
      </c>
    </row>
    <row r="51008" spans="1:6">
      <c r="A51008">
        <v>2023</v>
      </c>
      <c r="B51008" t="s">
        <v>1044</v>
      </c>
      <c r="C51008" t="s">
        <v>1022</v>
      </c>
      <c r="D51008" t="s">
        <v>1017</v>
      </c>
      <c r="E51008" t="s">
        <v>1016</v>
      </c>
      <c r="F51008" s="86">
        <v>27198273.676971398</v>
      </c>
    </row>
    <row r="51009" spans="1:6">
      <c r="A51009">
        <v>2024</v>
      </c>
      <c r="B51009" t="s">
        <v>1044</v>
      </c>
      <c r="C51009" t="s">
        <v>1022</v>
      </c>
      <c r="D51009" t="s">
        <v>1017</v>
      </c>
      <c r="E51009" t="s">
        <v>1016</v>
      </c>
      <c r="F51009" s="86">
        <v>26905134.5634587</v>
      </c>
    </row>
    <row r="51010" spans="1:6">
      <c r="A51010">
        <v>2025</v>
      </c>
      <c r="B51010" t="s">
        <v>1044</v>
      </c>
      <c r="C51010" t="s">
        <v>1022</v>
      </c>
      <c r="D51010" t="s">
        <v>1017</v>
      </c>
      <c r="E51010" t="s">
        <v>1016</v>
      </c>
      <c r="F51010" s="86">
        <v>26647253.155035</v>
      </c>
    </row>
    <row r="51011" spans="1:6">
      <c r="A51011">
        <v>2026</v>
      </c>
      <c r="B51011" t="s">
        <v>1044</v>
      </c>
      <c r="C51011" t="s">
        <v>1022</v>
      </c>
      <c r="D51011" t="s">
        <v>1017</v>
      </c>
      <c r="E51011" t="s">
        <v>1016</v>
      </c>
      <c r="F51011" s="86">
        <v>26423705.841830701</v>
      </c>
    </row>
    <row r="51012" spans="1:6">
      <c r="A51012">
        <v>2027</v>
      </c>
      <c r="B51012" t="s">
        <v>1044</v>
      </c>
      <c r="C51012" t="s">
        <v>1022</v>
      </c>
      <c r="D51012" t="s">
        <v>1017</v>
      </c>
      <c r="E51012" t="s">
        <v>1016</v>
      </c>
      <c r="F51012" s="86">
        <v>26243408.112103701</v>
      </c>
    </row>
    <row r="51013" spans="1:6">
      <c r="A51013">
        <v>2028</v>
      </c>
      <c r="B51013" t="s">
        <v>1044</v>
      </c>
      <c r="C51013" t="s">
        <v>1022</v>
      </c>
      <c r="D51013" t="s">
        <v>1017</v>
      </c>
      <c r="E51013" t="s">
        <v>1016</v>
      </c>
      <c r="F51013" s="86">
        <v>26049466.677090101</v>
      </c>
    </row>
    <row r="51014" spans="1:6">
      <c r="A51014">
        <v>2029</v>
      </c>
      <c r="B51014" t="s">
        <v>1044</v>
      </c>
      <c r="C51014" t="s">
        <v>1022</v>
      </c>
      <c r="D51014" t="s">
        <v>1017</v>
      </c>
      <c r="E51014" t="s">
        <v>1016</v>
      </c>
      <c r="F51014" s="86">
        <v>25845148.345797598</v>
      </c>
    </row>
    <row r="51015" spans="1:6">
      <c r="A51015">
        <v>2030</v>
      </c>
      <c r="B51015" t="s">
        <v>1044</v>
      </c>
      <c r="C51015" t="s">
        <v>1022</v>
      </c>
      <c r="D51015" t="s">
        <v>1017</v>
      </c>
      <c r="E51015" t="s">
        <v>1016</v>
      </c>
      <c r="F51015" s="86">
        <v>25660795.546059601</v>
      </c>
    </row>
    <row r="51016" spans="1:6">
      <c r="A51016">
        <v>2031</v>
      </c>
      <c r="B51016" t="s">
        <v>1044</v>
      </c>
      <c r="C51016" t="s">
        <v>1022</v>
      </c>
      <c r="D51016" t="s">
        <v>1017</v>
      </c>
      <c r="E51016" t="s">
        <v>1016</v>
      </c>
      <c r="F51016" s="86">
        <v>25533904.410389502</v>
      </c>
    </row>
    <row r="51017" spans="1:6">
      <c r="A51017">
        <v>2032</v>
      </c>
      <c r="B51017" t="s">
        <v>1044</v>
      </c>
      <c r="C51017" t="s">
        <v>1022</v>
      </c>
      <c r="D51017" t="s">
        <v>1017</v>
      </c>
      <c r="E51017" t="s">
        <v>1016</v>
      </c>
      <c r="F51017" s="86">
        <v>25402160.500760801</v>
      </c>
    </row>
    <row r="51018" spans="1:6">
      <c r="A51018">
        <v>2033</v>
      </c>
      <c r="B51018" t="s">
        <v>1044</v>
      </c>
      <c r="C51018" t="s">
        <v>1022</v>
      </c>
      <c r="D51018" t="s">
        <v>1017</v>
      </c>
      <c r="E51018" t="s">
        <v>1016</v>
      </c>
      <c r="F51018" s="86">
        <v>25285335.0938772</v>
      </c>
    </row>
    <row r="51019" spans="1:6">
      <c r="A51019">
        <v>2034</v>
      </c>
      <c r="B51019" t="s">
        <v>1044</v>
      </c>
      <c r="C51019" t="s">
        <v>1022</v>
      </c>
      <c r="D51019" t="s">
        <v>1017</v>
      </c>
      <c r="E51019" t="s">
        <v>1016</v>
      </c>
      <c r="F51019" s="86">
        <v>25185779.932492901</v>
      </c>
    </row>
    <row r="51020" spans="1:6">
      <c r="A51020">
        <v>2035</v>
      </c>
      <c r="B51020" t="s">
        <v>1044</v>
      </c>
      <c r="C51020" t="s">
        <v>1022</v>
      </c>
      <c r="D51020" t="s">
        <v>1017</v>
      </c>
      <c r="E51020" t="s">
        <v>1016</v>
      </c>
      <c r="F51020" s="86">
        <v>25075989.518991601</v>
      </c>
    </row>
    <row r="51021" spans="1:6">
      <c r="A51021">
        <v>2036</v>
      </c>
      <c r="B51021" t="s">
        <v>1044</v>
      </c>
      <c r="C51021" t="s">
        <v>1022</v>
      </c>
      <c r="D51021" t="s">
        <v>1017</v>
      </c>
      <c r="E51021" t="s">
        <v>1016</v>
      </c>
      <c r="F51021" s="86">
        <v>24937234.448172901</v>
      </c>
    </row>
    <row r="51022" spans="1:6">
      <c r="A51022">
        <v>2037</v>
      </c>
      <c r="B51022" t="s">
        <v>1044</v>
      </c>
      <c r="C51022" t="s">
        <v>1022</v>
      </c>
      <c r="D51022" t="s">
        <v>1017</v>
      </c>
      <c r="E51022" t="s">
        <v>1016</v>
      </c>
      <c r="F51022" s="86">
        <v>24773490.6491827</v>
      </c>
    </row>
    <row r="51023" spans="1:6">
      <c r="A51023">
        <v>2038</v>
      </c>
      <c r="B51023" t="s">
        <v>1044</v>
      </c>
      <c r="C51023" t="s">
        <v>1022</v>
      </c>
      <c r="D51023" t="s">
        <v>1017</v>
      </c>
      <c r="E51023" t="s">
        <v>1016</v>
      </c>
      <c r="F51023" s="86">
        <v>24589612.6946356</v>
      </c>
    </row>
    <row r="51024" spans="1:6">
      <c r="A51024">
        <v>2039</v>
      </c>
      <c r="B51024" t="s">
        <v>1044</v>
      </c>
      <c r="C51024" t="s">
        <v>1022</v>
      </c>
      <c r="D51024" t="s">
        <v>1017</v>
      </c>
      <c r="E51024" t="s">
        <v>1016</v>
      </c>
      <c r="F51024" s="86">
        <v>24389627.7753741</v>
      </c>
    </row>
    <row r="51025" spans="1:6">
      <c r="A51025">
        <v>2040</v>
      </c>
      <c r="B51025" t="s">
        <v>1044</v>
      </c>
      <c r="C51025" t="s">
        <v>1022</v>
      </c>
      <c r="D51025" t="s">
        <v>1017</v>
      </c>
      <c r="E51025" t="s">
        <v>1016</v>
      </c>
      <c r="F51025" s="86">
        <v>24177632.330497898</v>
      </c>
    </row>
    <row r="51026" spans="1:6">
      <c r="A51026">
        <v>2041</v>
      </c>
      <c r="B51026" t="s">
        <v>1044</v>
      </c>
      <c r="C51026" t="s">
        <v>1022</v>
      </c>
      <c r="D51026" t="s">
        <v>1017</v>
      </c>
      <c r="E51026" t="s">
        <v>1016</v>
      </c>
      <c r="F51026" s="86">
        <v>23838392.763706502</v>
      </c>
    </row>
    <row r="51027" spans="1:6">
      <c r="A51027">
        <v>2042</v>
      </c>
      <c r="B51027" t="s">
        <v>1044</v>
      </c>
      <c r="C51027" t="s">
        <v>1022</v>
      </c>
      <c r="D51027" t="s">
        <v>1017</v>
      </c>
      <c r="E51027" t="s">
        <v>1016</v>
      </c>
      <c r="F51027" s="86">
        <v>23483136.1650021</v>
      </c>
    </row>
    <row r="51028" spans="1:6">
      <c r="A51028">
        <v>2043</v>
      </c>
      <c r="B51028" t="s">
        <v>1044</v>
      </c>
      <c r="C51028" t="s">
        <v>1022</v>
      </c>
      <c r="D51028" t="s">
        <v>1017</v>
      </c>
      <c r="E51028" t="s">
        <v>1016</v>
      </c>
      <c r="F51028" s="86">
        <v>23103439.8778781</v>
      </c>
    </row>
    <row r="51029" spans="1:6">
      <c r="A51029">
        <v>2044</v>
      </c>
      <c r="B51029" t="s">
        <v>1044</v>
      </c>
      <c r="C51029" t="s">
        <v>1022</v>
      </c>
      <c r="D51029" t="s">
        <v>1017</v>
      </c>
      <c r="E51029" t="s">
        <v>1016</v>
      </c>
      <c r="F51029" s="86">
        <v>22715566.9004592</v>
      </c>
    </row>
    <row r="51030" spans="1:6">
      <c r="A51030">
        <v>2045</v>
      </c>
      <c r="B51030" t="s">
        <v>1044</v>
      </c>
      <c r="C51030" t="s">
        <v>1022</v>
      </c>
      <c r="D51030" t="s">
        <v>1017</v>
      </c>
      <c r="E51030" t="s">
        <v>1016</v>
      </c>
      <c r="F51030" s="86">
        <v>22318276.160087299</v>
      </c>
    </row>
    <row r="51031" spans="1:6">
      <c r="A51031">
        <v>2046</v>
      </c>
      <c r="B51031" t="s">
        <v>1044</v>
      </c>
      <c r="C51031" t="s">
        <v>1022</v>
      </c>
      <c r="D51031" t="s">
        <v>1017</v>
      </c>
      <c r="E51031" t="s">
        <v>1016</v>
      </c>
      <c r="F51031" s="86">
        <v>22030853.175425701</v>
      </c>
    </row>
    <row r="51032" spans="1:6">
      <c r="A51032">
        <v>2047</v>
      </c>
      <c r="B51032" t="s">
        <v>1044</v>
      </c>
      <c r="C51032" t="s">
        <v>1022</v>
      </c>
      <c r="D51032" t="s">
        <v>1017</v>
      </c>
      <c r="E51032" t="s">
        <v>1016</v>
      </c>
      <c r="F51032" s="86">
        <v>21625126.738290999</v>
      </c>
    </row>
    <row r="51033" spans="1:6">
      <c r="A51033">
        <v>2048</v>
      </c>
      <c r="B51033" t="s">
        <v>1044</v>
      </c>
      <c r="C51033" t="s">
        <v>1022</v>
      </c>
      <c r="D51033" t="s">
        <v>1017</v>
      </c>
      <c r="E51033" t="s">
        <v>1016</v>
      </c>
      <c r="F51033" s="86">
        <v>21214689.1713598</v>
      </c>
    </row>
    <row r="51034" spans="1:6">
      <c r="A51034">
        <v>2049</v>
      </c>
      <c r="B51034" t="s">
        <v>1044</v>
      </c>
      <c r="C51034" t="s">
        <v>1022</v>
      </c>
      <c r="D51034" t="s">
        <v>1017</v>
      </c>
      <c r="E51034" t="s">
        <v>1016</v>
      </c>
      <c r="F51034" s="86">
        <v>20729668.5336475</v>
      </c>
    </row>
    <row r="51035" spans="1:6">
      <c r="A51035">
        <v>2050</v>
      </c>
      <c r="B51035" t="s">
        <v>1044</v>
      </c>
      <c r="C51035" t="s">
        <v>1022</v>
      </c>
      <c r="D51035" t="s">
        <v>1017</v>
      </c>
      <c r="E51035" t="s">
        <v>1016</v>
      </c>
      <c r="F51035" s="86">
        <v>20294548.4597333</v>
      </c>
    </row>
    <row r="51036" spans="1:6">
      <c r="A51036">
        <v>2017</v>
      </c>
      <c r="B51036" t="s">
        <v>1045</v>
      </c>
      <c r="C51036" t="s">
        <v>1022</v>
      </c>
      <c r="D51036" t="s">
        <v>1017</v>
      </c>
      <c r="E51036" t="s">
        <v>1016</v>
      </c>
      <c r="F51036" s="86">
        <v>54374705.281260401</v>
      </c>
    </row>
    <row r="51037" spans="1:6">
      <c r="A51037">
        <v>2018</v>
      </c>
      <c r="B51037" t="s">
        <v>1045</v>
      </c>
      <c r="C51037" t="s">
        <v>1022</v>
      </c>
      <c r="D51037" t="s">
        <v>1017</v>
      </c>
      <c r="E51037" t="s">
        <v>1016</v>
      </c>
      <c r="F51037" s="86">
        <v>54303358.6811492</v>
      </c>
    </row>
    <row r="51038" spans="1:6">
      <c r="A51038">
        <v>2019</v>
      </c>
      <c r="B51038" t="s">
        <v>1045</v>
      </c>
      <c r="C51038" t="s">
        <v>1022</v>
      </c>
      <c r="D51038" t="s">
        <v>1017</v>
      </c>
      <c r="E51038" t="s">
        <v>1016</v>
      </c>
      <c r="F51038" s="86">
        <v>54344529.408412904</v>
      </c>
    </row>
    <row r="51039" spans="1:6">
      <c r="A51039">
        <v>2020</v>
      </c>
      <c r="B51039" t="s">
        <v>1045</v>
      </c>
      <c r="C51039" t="s">
        <v>1022</v>
      </c>
      <c r="D51039" t="s">
        <v>1017</v>
      </c>
      <c r="E51039" t="s">
        <v>1016</v>
      </c>
      <c r="F51039" s="86">
        <v>54440425.298063397</v>
      </c>
    </row>
    <row r="51040" spans="1:6">
      <c r="A51040">
        <v>2021</v>
      </c>
      <c r="B51040" t="s">
        <v>1045</v>
      </c>
      <c r="C51040" t="s">
        <v>1022</v>
      </c>
      <c r="D51040" t="s">
        <v>1017</v>
      </c>
      <c r="E51040" t="s">
        <v>1016</v>
      </c>
      <c r="F51040" s="86">
        <v>54629458.037692703</v>
      </c>
    </row>
    <row r="51041" spans="1:6">
      <c r="A51041">
        <v>2022</v>
      </c>
      <c r="B51041" t="s">
        <v>1045</v>
      </c>
      <c r="C51041" t="s">
        <v>1022</v>
      </c>
      <c r="D51041" t="s">
        <v>1017</v>
      </c>
      <c r="E51041" t="s">
        <v>1016</v>
      </c>
      <c r="F51041" s="86">
        <v>54942951.459254697</v>
      </c>
    </row>
    <row r="51042" spans="1:6">
      <c r="A51042">
        <v>2023</v>
      </c>
      <c r="B51042" t="s">
        <v>1045</v>
      </c>
      <c r="C51042" t="s">
        <v>1022</v>
      </c>
      <c r="D51042" t="s">
        <v>1017</v>
      </c>
      <c r="E51042" t="s">
        <v>1016</v>
      </c>
      <c r="F51042" s="86">
        <v>55277799.616742902</v>
      </c>
    </row>
    <row r="51043" spans="1:6">
      <c r="A51043">
        <v>2024</v>
      </c>
      <c r="B51043" t="s">
        <v>1045</v>
      </c>
      <c r="C51043" t="s">
        <v>1022</v>
      </c>
      <c r="D51043" t="s">
        <v>1017</v>
      </c>
      <c r="E51043" t="s">
        <v>1016</v>
      </c>
      <c r="F51043" s="86">
        <v>55669401.554136403</v>
      </c>
    </row>
    <row r="51044" spans="1:6">
      <c r="A51044">
        <v>2025</v>
      </c>
      <c r="B51044" t="s">
        <v>1045</v>
      </c>
      <c r="C51044" t="s">
        <v>1022</v>
      </c>
      <c r="D51044" t="s">
        <v>1017</v>
      </c>
      <c r="E51044" t="s">
        <v>1016</v>
      </c>
      <c r="F51044" s="86">
        <v>56095049.7671436</v>
      </c>
    </row>
    <row r="51045" spans="1:6">
      <c r="A51045">
        <v>2026</v>
      </c>
      <c r="B51045" t="s">
        <v>1045</v>
      </c>
      <c r="C51045" t="s">
        <v>1022</v>
      </c>
      <c r="D51045" t="s">
        <v>1017</v>
      </c>
      <c r="E51045" t="s">
        <v>1016</v>
      </c>
      <c r="F51045" s="86">
        <v>56460295.513667598</v>
      </c>
    </row>
    <row r="51046" spans="1:6">
      <c r="A51046">
        <v>2027</v>
      </c>
      <c r="B51046" t="s">
        <v>1045</v>
      </c>
      <c r="C51046" t="s">
        <v>1022</v>
      </c>
      <c r="D51046" t="s">
        <v>1017</v>
      </c>
      <c r="E51046" t="s">
        <v>1016</v>
      </c>
      <c r="F51046" s="86">
        <v>56902374.693928599</v>
      </c>
    </row>
    <row r="51047" spans="1:6">
      <c r="A51047">
        <v>2028</v>
      </c>
      <c r="B51047" t="s">
        <v>1045</v>
      </c>
      <c r="C51047" t="s">
        <v>1022</v>
      </c>
      <c r="D51047" t="s">
        <v>1017</v>
      </c>
      <c r="E51047" t="s">
        <v>1016</v>
      </c>
      <c r="F51047" s="86">
        <v>57401851.615495101</v>
      </c>
    </row>
    <row r="51048" spans="1:6">
      <c r="A51048">
        <v>2029</v>
      </c>
      <c r="B51048" t="s">
        <v>1045</v>
      </c>
      <c r="C51048" t="s">
        <v>1022</v>
      </c>
      <c r="D51048" t="s">
        <v>1017</v>
      </c>
      <c r="E51048" t="s">
        <v>1016</v>
      </c>
      <c r="F51048" s="86">
        <v>57894306.383035198</v>
      </c>
    </row>
    <row r="51049" spans="1:6">
      <c r="A51049">
        <v>2030</v>
      </c>
      <c r="B51049" t="s">
        <v>1045</v>
      </c>
      <c r="C51049" t="s">
        <v>1022</v>
      </c>
      <c r="D51049" t="s">
        <v>1017</v>
      </c>
      <c r="E51049" t="s">
        <v>1016</v>
      </c>
      <c r="F51049" s="86">
        <v>58369144.558144704</v>
      </c>
    </row>
    <row r="51050" spans="1:6">
      <c r="A51050">
        <v>2031</v>
      </c>
      <c r="B51050" t="s">
        <v>1045</v>
      </c>
      <c r="C51050" t="s">
        <v>1022</v>
      </c>
      <c r="D51050" t="s">
        <v>1017</v>
      </c>
      <c r="E51050" t="s">
        <v>1016</v>
      </c>
      <c r="F51050" s="86">
        <v>58872655.601477496</v>
      </c>
    </row>
    <row r="51051" spans="1:6">
      <c r="A51051">
        <v>2032</v>
      </c>
      <c r="B51051" t="s">
        <v>1045</v>
      </c>
      <c r="C51051" t="s">
        <v>1022</v>
      </c>
      <c r="D51051" t="s">
        <v>1017</v>
      </c>
      <c r="E51051" t="s">
        <v>1016</v>
      </c>
      <c r="F51051" s="86">
        <v>59410420.725847699</v>
      </c>
    </row>
    <row r="51052" spans="1:6">
      <c r="A51052">
        <v>2033</v>
      </c>
      <c r="B51052" t="s">
        <v>1045</v>
      </c>
      <c r="C51052" t="s">
        <v>1022</v>
      </c>
      <c r="D51052" t="s">
        <v>1017</v>
      </c>
      <c r="E51052" t="s">
        <v>1016</v>
      </c>
      <c r="F51052" s="86">
        <v>60001584.353674702</v>
      </c>
    </row>
    <row r="51053" spans="1:6">
      <c r="A51053">
        <v>2034</v>
      </c>
      <c r="B51053" t="s">
        <v>1045</v>
      </c>
      <c r="C51053" t="s">
        <v>1022</v>
      </c>
      <c r="D51053" t="s">
        <v>1017</v>
      </c>
      <c r="E51053" t="s">
        <v>1016</v>
      </c>
      <c r="F51053" s="86">
        <v>60650336.193278</v>
      </c>
    </row>
    <row r="51054" spans="1:6">
      <c r="A51054">
        <v>2035</v>
      </c>
      <c r="B51054" t="s">
        <v>1045</v>
      </c>
      <c r="C51054" t="s">
        <v>1022</v>
      </c>
      <c r="D51054" t="s">
        <v>1017</v>
      </c>
      <c r="E51054" t="s">
        <v>1016</v>
      </c>
      <c r="F51054" s="86">
        <v>61313339.076298803</v>
      </c>
    </row>
    <row r="51055" spans="1:6">
      <c r="A51055">
        <v>2036</v>
      </c>
      <c r="B51055" t="s">
        <v>1045</v>
      </c>
      <c r="C51055" t="s">
        <v>1022</v>
      </c>
      <c r="D51055" t="s">
        <v>1017</v>
      </c>
      <c r="E51055" t="s">
        <v>1016</v>
      </c>
      <c r="F51055" s="86">
        <v>61941712.929670297</v>
      </c>
    </row>
    <row r="51056" spans="1:6">
      <c r="A51056">
        <v>2037</v>
      </c>
      <c r="B51056" t="s">
        <v>1045</v>
      </c>
      <c r="C51056" t="s">
        <v>1022</v>
      </c>
      <c r="D51056" t="s">
        <v>1017</v>
      </c>
      <c r="E51056" t="s">
        <v>1016</v>
      </c>
      <c r="F51056" s="86">
        <v>62553283.863340899</v>
      </c>
    </row>
    <row r="51057" spans="1:6">
      <c r="A51057">
        <v>2038</v>
      </c>
      <c r="B51057" t="s">
        <v>1045</v>
      </c>
      <c r="C51057" t="s">
        <v>1022</v>
      </c>
      <c r="D51057" t="s">
        <v>1017</v>
      </c>
      <c r="E51057" t="s">
        <v>1016</v>
      </c>
      <c r="F51057" s="86">
        <v>63199085.764778197</v>
      </c>
    </row>
    <row r="51058" spans="1:6">
      <c r="A51058">
        <v>2039</v>
      </c>
      <c r="B51058" t="s">
        <v>1045</v>
      </c>
      <c r="C51058" t="s">
        <v>1022</v>
      </c>
      <c r="D51058" t="s">
        <v>1017</v>
      </c>
      <c r="E51058" t="s">
        <v>1016</v>
      </c>
      <c r="F51058" s="86">
        <v>63818969.771440402</v>
      </c>
    </row>
    <row r="51059" spans="1:6">
      <c r="A51059">
        <v>2040</v>
      </c>
      <c r="B51059" t="s">
        <v>1045</v>
      </c>
      <c r="C51059" t="s">
        <v>1022</v>
      </c>
      <c r="D51059" t="s">
        <v>1017</v>
      </c>
      <c r="E51059" t="s">
        <v>1016</v>
      </c>
      <c r="F51059" s="86">
        <v>64396955.6248504</v>
      </c>
    </row>
    <row r="51060" spans="1:6">
      <c r="A51060">
        <v>2041</v>
      </c>
      <c r="B51060" t="s">
        <v>1045</v>
      </c>
      <c r="C51060" t="s">
        <v>1022</v>
      </c>
      <c r="D51060" t="s">
        <v>1017</v>
      </c>
      <c r="E51060" t="s">
        <v>1016</v>
      </c>
      <c r="F51060" s="86">
        <v>64819419.556809299</v>
      </c>
    </row>
    <row r="51061" spans="1:6">
      <c r="A51061">
        <v>2042</v>
      </c>
      <c r="B51061" t="s">
        <v>1045</v>
      </c>
      <c r="C51061" t="s">
        <v>1022</v>
      </c>
      <c r="D51061" t="s">
        <v>1017</v>
      </c>
      <c r="E51061" t="s">
        <v>1016</v>
      </c>
      <c r="F51061" s="86">
        <v>65262323.966435298</v>
      </c>
    </row>
    <row r="51062" spans="1:6">
      <c r="A51062">
        <v>2043</v>
      </c>
      <c r="B51062" t="s">
        <v>1045</v>
      </c>
      <c r="C51062" t="s">
        <v>1022</v>
      </c>
      <c r="D51062" t="s">
        <v>1017</v>
      </c>
      <c r="E51062" t="s">
        <v>1016</v>
      </c>
      <c r="F51062" s="86">
        <v>65717012.077842496</v>
      </c>
    </row>
    <row r="51063" spans="1:6">
      <c r="A51063">
        <v>2044</v>
      </c>
      <c r="B51063" t="s">
        <v>1045</v>
      </c>
      <c r="C51063" t="s">
        <v>1022</v>
      </c>
      <c r="D51063" t="s">
        <v>1017</v>
      </c>
      <c r="E51063" t="s">
        <v>1016</v>
      </c>
      <c r="F51063" s="86">
        <v>66153634.814148299</v>
      </c>
    </row>
    <row r="51064" spans="1:6">
      <c r="A51064">
        <v>2045</v>
      </c>
      <c r="B51064" t="s">
        <v>1045</v>
      </c>
      <c r="C51064" t="s">
        <v>1022</v>
      </c>
      <c r="D51064" t="s">
        <v>1017</v>
      </c>
      <c r="E51064" t="s">
        <v>1016</v>
      </c>
      <c r="F51064" s="86">
        <v>66562577.054784097</v>
      </c>
    </row>
    <row r="51065" spans="1:6">
      <c r="A51065">
        <v>2046</v>
      </c>
      <c r="B51065" t="s">
        <v>1045</v>
      </c>
      <c r="C51065" t="s">
        <v>1022</v>
      </c>
      <c r="D51065" t="s">
        <v>1017</v>
      </c>
      <c r="E51065" t="s">
        <v>1016</v>
      </c>
      <c r="F51065" s="86">
        <v>66972992.338396899</v>
      </c>
    </row>
    <row r="51066" spans="1:6">
      <c r="A51066">
        <v>2047</v>
      </c>
      <c r="B51066" t="s">
        <v>1045</v>
      </c>
      <c r="C51066" t="s">
        <v>1022</v>
      </c>
      <c r="D51066" t="s">
        <v>1017</v>
      </c>
      <c r="E51066" t="s">
        <v>1016</v>
      </c>
      <c r="F51066" s="86">
        <v>67371625.632322699</v>
      </c>
    </row>
    <row r="51067" spans="1:6">
      <c r="A51067">
        <v>2048</v>
      </c>
      <c r="B51067" t="s">
        <v>1045</v>
      </c>
      <c r="C51067" t="s">
        <v>1022</v>
      </c>
      <c r="D51067" t="s">
        <v>1017</v>
      </c>
      <c r="E51067" t="s">
        <v>1016</v>
      </c>
      <c r="F51067" s="86">
        <v>67775524.899732903</v>
      </c>
    </row>
    <row r="51068" spans="1:6">
      <c r="A51068">
        <v>2049</v>
      </c>
      <c r="B51068" t="s">
        <v>1045</v>
      </c>
      <c r="C51068" t="s">
        <v>1022</v>
      </c>
      <c r="D51068" t="s">
        <v>1017</v>
      </c>
      <c r="E51068" t="s">
        <v>1016</v>
      </c>
      <c r="F51068" s="86">
        <v>68201316.5006226</v>
      </c>
    </row>
    <row r="51069" spans="1:6">
      <c r="A51069">
        <v>2050</v>
      </c>
      <c r="B51069" t="s">
        <v>1045</v>
      </c>
      <c r="C51069" t="s">
        <v>1022</v>
      </c>
      <c r="D51069" t="s">
        <v>1017</v>
      </c>
      <c r="E51069" t="s">
        <v>1016</v>
      </c>
      <c r="F51069" s="86">
        <v>68628059.811830193</v>
      </c>
    </row>
    <row r="51070" spans="1:6">
      <c r="A51070">
        <v>2017</v>
      </c>
      <c r="B51070" t="s">
        <v>1046</v>
      </c>
      <c r="C51070" t="s">
        <v>1022</v>
      </c>
      <c r="D51070" t="s">
        <v>1017</v>
      </c>
      <c r="E51070" t="s">
        <v>1016</v>
      </c>
      <c r="F51070" s="86">
        <v>36266519.878118403</v>
      </c>
    </row>
    <row r="51071" spans="1:6">
      <c r="A51071">
        <v>2018</v>
      </c>
      <c r="B51071" t="s">
        <v>1046</v>
      </c>
      <c r="C51071" t="s">
        <v>1022</v>
      </c>
      <c r="D51071" t="s">
        <v>1017</v>
      </c>
      <c r="E51071" t="s">
        <v>1016</v>
      </c>
      <c r="F51071" s="86">
        <v>36458307.157238699</v>
      </c>
    </row>
    <row r="51072" spans="1:6">
      <c r="A51072">
        <v>2019</v>
      </c>
      <c r="B51072" t="s">
        <v>1046</v>
      </c>
      <c r="C51072" t="s">
        <v>1022</v>
      </c>
      <c r="D51072" t="s">
        <v>1017</v>
      </c>
      <c r="E51072" t="s">
        <v>1016</v>
      </c>
      <c r="F51072" s="86">
        <v>36774220.631049298</v>
      </c>
    </row>
    <row r="51073" spans="1:6">
      <c r="A51073">
        <v>2020</v>
      </c>
      <c r="B51073" t="s">
        <v>1046</v>
      </c>
      <c r="C51073" t="s">
        <v>1022</v>
      </c>
      <c r="D51073" t="s">
        <v>1017</v>
      </c>
      <c r="E51073" t="s">
        <v>1016</v>
      </c>
      <c r="F51073" s="86">
        <v>37054271.879622698</v>
      </c>
    </row>
    <row r="51074" spans="1:6">
      <c r="A51074">
        <v>2021</v>
      </c>
      <c r="B51074" t="s">
        <v>1046</v>
      </c>
      <c r="C51074" t="s">
        <v>1022</v>
      </c>
      <c r="D51074" t="s">
        <v>1017</v>
      </c>
      <c r="E51074" t="s">
        <v>1016</v>
      </c>
      <c r="F51074" s="86">
        <v>37317349.772286199</v>
      </c>
    </row>
    <row r="51075" spans="1:6">
      <c r="A51075">
        <v>2022</v>
      </c>
      <c r="B51075" t="s">
        <v>1046</v>
      </c>
      <c r="C51075" t="s">
        <v>1022</v>
      </c>
      <c r="D51075" t="s">
        <v>1017</v>
      </c>
      <c r="E51075" t="s">
        <v>1016</v>
      </c>
      <c r="F51075" s="86">
        <v>37619525.419290699</v>
      </c>
    </row>
    <row r="51076" spans="1:6">
      <c r="A51076">
        <v>2023</v>
      </c>
      <c r="B51076" t="s">
        <v>1046</v>
      </c>
      <c r="C51076" t="s">
        <v>1022</v>
      </c>
      <c r="D51076" t="s">
        <v>1017</v>
      </c>
      <c r="E51076" t="s">
        <v>1016</v>
      </c>
      <c r="F51076" s="86">
        <v>37933878.313808396</v>
      </c>
    </row>
    <row r="51077" spans="1:6">
      <c r="A51077">
        <v>2024</v>
      </c>
      <c r="B51077" t="s">
        <v>1046</v>
      </c>
      <c r="C51077" t="s">
        <v>1022</v>
      </c>
      <c r="D51077" t="s">
        <v>1017</v>
      </c>
      <c r="E51077" t="s">
        <v>1016</v>
      </c>
      <c r="F51077" s="86">
        <v>38282421.567901097</v>
      </c>
    </row>
    <row r="51078" spans="1:6">
      <c r="A51078">
        <v>2025</v>
      </c>
      <c r="B51078" t="s">
        <v>1046</v>
      </c>
      <c r="C51078" t="s">
        <v>1022</v>
      </c>
      <c r="D51078" t="s">
        <v>1017</v>
      </c>
      <c r="E51078" t="s">
        <v>1016</v>
      </c>
      <c r="F51078" s="86">
        <v>38653338.7794654</v>
      </c>
    </row>
    <row r="51079" spans="1:6">
      <c r="A51079">
        <v>2026</v>
      </c>
      <c r="B51079" t="s">
        <v>1046</v>
      </c>
      <c r="C51079" t="s">
        <v>1022</v>
      </c>
      <c r="D51079" t="s">
        <v>1017</v>
      </c>
      <c r="E51079" t="s">
        <v>1016</v>
      </c>
      <c r="F51079" s="86">
        <v>39003526.398893498</v>
      </c>
    </row>
    <row r="51080" spans="1:6">
      <c r="A51080">
        <v>2027</v>
      </c>
      <c r="B51080" t="s">
        <v>1046</v>
      </c>
      <c r="C51080" t="s">
        <v>1022</v>
      </c>
      <c r="D51080" t="s">
        <v>1017</v>
      </c>
      <c r="E51080" t="s">
        <v>1016</v>
      </c>
      <c r="F51080" s="86">
        <v>39365559.205813803</v>
      </c>
    </row>
    <row r="51081" spans="1:6">
      <c r="A51081">
        <v>2028</v>
      </c>
      <c r="B51081" t="s">
        <v>1046</v>
      </c>
      <c r="C51081" t="s">
        <v>1022</v>
      </c>
      <c r="D51081" t="s">
        <v>1017</v>
      </c>
      <c r="E51081" t="s">
        <v>1016</v>
      </c>
      <c r="F51081" s="86">
        <v>39762373.500829197</v>
      </c>
    </row>
    <row r="51082" spans="1:6">
      <c r="A51082">
        <v>2029</v>
      </c>
      <c r="B51082" t="s">
        <v>1046</v>
      </c>
      <c r="C51082" t="s">
        <v>1022</v>
      </c>
      <c r="D51082" t="s">
        <v>1017</v>
      </c>
      <c r="E51082" t="s">
        <v>1016</v>
      </c>
      <c r="F51082" s="86">
        <v>40133834.550631903</v>
      </c>
    </row>
    <row r="51083" spans="1:6">
      <c r="A51083">
        <v>2030</v>
      </c>
      <c r="B51083" t="s">
        <v>1046</v>
      </c>
      <c r="C51083" t="s">
        <v>1022</v>
      </c>
      <c r="D51083" t="s">
        <v>1017</v>
      </c>
      <c r="E51083" t="s">
        <v>1016</v>
      </c>
      <c r="F51083" s="86">
        <v>40488121.517840303</v>
      </c>
    </row>
    <row r="51084" spans="1:6">
      <c r="A51084">
        <v>2031</v>
      </c>
      <c r="B51084" t="s">
        <v>1046</v>
      </c>
      <c r="C51084" t="s">
        <v>1022</v>
      </c>
      <c r="D51084" t="s">
        <v>1017</v>
      </c>
      <c r="E51084" t="s">
        <v>1016</v>
      </c>
      <c r="F51084" s="86">
        <v>40832242.616578199</v>
      </c>
    </row>
    <row r="51085" spans="1:6">
      <c r="A51085">
        <v>2032</v>
      </c>
      <c r="B51085" t="s">
        <v>1046</v>
      </c>
      <c r="C51085" t="s">
        <v>1022</v>
      </c>
      <c r="D51085" t="s">
        <v>1017</v>
      </c>
      <c r="E51085" t="s">
        <v>1016</v>
      </c>
      <c r="F51085" s="86">
        <v>41162861.054856099</v>
      </c>
    </row>
    <row r="51086" spans="1:6">
      <c r="A51086">
        <v>2033</v>
      </c>
      <c r="B51086" t="s">
        <v>1046</v>
      </c>
      <c r="C51086" t="s">
        <v>1022</v>
      </c>
      <c r="D51086" t="s">
        <v>1017</v>
      </c>
      <c r="E51086" t="s">
        <v>1016</v>
      </c>
      <c r="F51086" s="86">
        <v>41530741.921926603</v>
      </c>
    </row>
    <row r="51087" spans="1:6">
      <c r="A51087">
        <v>2034</v>
      </c>
      <c r="B51087" t="s">
        <v>1046</v>
      </c>
      <c r="C51087" t="s">
        <v>1022</v>
      </c>
      <c r="D51087" t="s">
        <v>1017</v>
      </c>
      <c r="E51087" t="s">
        <v>1016</v>
      </c>
      <c r="F51087" s="86">
        <v>41954025.409995496</v>
      </c>
    </row>
    <row r="51088" spans="1:6">
      <c r="A51088">
        <v>2035</v>
      </c>
      <c r="B51088" t="s">
        <v>1046</v>
      </c>
      <c r="C51088" t="s">
        <v>1022</v>
      </c>
      <c r="D51088" t="s">
        <v>1017</v>
      </c>
      <c r="E51088" t="s">
        <v>1016</v>
      </c>
      <c r="F51088" s="86">
        <v>42419645.779683098</v>
      </c>
    </row>
    <row r="51089" spans="1:6">
      <c r="A51089">
        <v>2036</v>
      </c>
      <c r="B51089" t="s">
        <v>1046</v>
      </c>
      <c r="C51089" t="s">
        <v>1022</v>
      </c>
      <c r="D51089" t="s">
        <v>1017</v>
      </c>
      <c r="E51089" t="s">
        <v>1016</v>
      </c>
      <c r="F51089" s="86">
        <v>42886702.848686799</v>
      </c>
    </row>
    <row r="51090" spans="1:6">
      <c r="A51090">
        <v>2037</v>
      </c>
      <c r="B51090" t="s">
        <v>1046</v>
      </c>
      <c r="C51090" t="s">
        <v>1022</v>
      </c>
      <c r="D51090" t="s">
        <v>1017</v>
      </c>
      <c r="E51090" t="s">
        <v>1016</v>
      </c>
      <c r="F51090" s="86">
        <v>43338927.475072697</v>
      </c>
    </row>
    <row r="51091" spans="1:6">
      <c r="A51091">
        <v>2038</v>
      </c>
      <c r="B51091" t="s">
        <v>1046</v>
      </c>
      <c r="C51091" t="s">
        <v>1022</v>
      </c>
      <c r="D51091" t="s">
        <v>1017</v>
      </c>
      <c r="E51091" t="s">
        <v>1016</v>
      </c>
      <c r="F51091" s="86">
        <v>43804419.338560298</v>
      </c>
    </row>
    <row r="51092" spans="1:6">
      <c r="A51092">
        <v>2039</v>
      </c>
      <c r="B51092" t="s">
        <v>1046</v>
      </c>
      <c r="C51092" t="s">
        <v>1022</v>
      </c>
      <c r="D51092" t="s">
        <v>1017</v>
      </c>
      <c r="E51092" t="s">
        <v>1016</v>
      </c>
      <c r="F51092" s="86">
        <v>44248215.500299901</v>
      </c>
    </row>
    <row r="51093" spans="1:6">
      <c r="A51093">
        <v>2040</v>
      </c>
      <c r="B51093" t="s">
        <v>1046</v>
      </c>
      <c r="C51093" t="s">
        <v>1022</v>
      </c>
      <c r="D51093" t="s">
        <v>1017</v>
      </c>
      <c r="E51093" t="s">
        <v>1016</v>
      </c>
      <c r="F51093" s="86">
        <v>44663790.415454999</v>
      </c>
    </row>
    <row r="51094" spans="1:6">
      <c r="A51094">
        <v>2041</v>
      </c>
      <c r="B51094" t="s">
        <v>1046</v>
      </c>
      <c r="C51094" t="s">
        <v>1022</v>
      </c>
      <c r="D51094" t="s">
        <v>1017</v>
      </c>
      <c r="E51094" t="s">
        <v>1016</v>
      </c>
      <c r="F51094" s="86">
        <v>44986394.950087801</v>
      </c>
    </row>
    <row r="51095" spans="1:6">
      <c r="A51095">
        <v>2042</v>
      </c>
      <c r="B51095" t="s">
        <v>1046</v>
      </c>
      <c r="C51095" t="s">
        <v>1022</v>
      </c>
      <c r="D51095" t="s">
        <v>1017</v>
      </c>
      <c r="E51095" t="s">
        <v>1016</v>
      </c>
      <c r="F51095" s="86">
        <v>45311924.2858328</v>
      </c>
    </row>
    <row r="51096" spans="1:6">
      <c r="A51096">
        <v>2043</v>
      </c>
      <c r="B51096" t="s">
        <v>1046</v>
      </c>
      <c r="C51096" t="s">
        <v>1022</v>
      </c>
      <c r="D51096" t="s">
        <v>1017</v>
      </c>
      <c r="E51096" t="s">
        <v>1016</v>
      </c>
      <c r="F51096" s="86">
        <v>45650096.318547398</v>
      </c>
    </row>
    <row r="51097" spans="1:6">
      <c r="A51097">
        <v>2044</v>
      </c>
      <c r="B51097" t="s">
        <v>1046</v>
      </c>
      <c r="C51097" t="s">
        <v>1022</v>
      </c>
      <c r="D51097" t="s">
        <v>1017</v>
      </c>
      <c r="E51097" t="s">
        <v>1016</v>
      </c>
      <c r="F51097" s="86">
        <v>45986800.296433002</v>
      </c>
    </row>
    <row r="51098" spans="1:6">
      <c r="A51098">
        <v>2045</v>
      </c>
      <c r="B51098" t="s">
        <v>1046</v>
      </c>
      <c r="C51098" t="s">
        <v>1022</v>
      </c>
      <c r="D51098" t="s">
        <v>1017</v>
      </c>
      <c r="E51098" t="s">
        <v>1016</v>
      </c>
      <c r="F51098" s="86">
        <v>46319272.565152302</v>
      </c>
    </row>
    <row r="51099" spans="1:6">
      <c r="A51099">
        <v>2046</v>
      </c>
      <c r="B51099" t="s">
        <v>1046</v>
      </c>
      <c r="C51099" t="s">
        <v>1022</v>
      </c>
      <c r="D51099" t="s">
        <v>1017</v>
      </c>
      <c r="E51099" t="s">
        <v>1016</v>
      </c>
      <c r="F51099" s="86">
        <v>46610033.777447097</v>
      </c>
    </row>
    <row r="51100" spans="1:6">
      <c r="A51100">
        <v>2047</v>
      </c>
      <c r="B51100" t="s">
        <v>1046</v>
      </c>
      <c r="C51100" t="s">
        <v>1022</v>
      </c>
      <c r="D51100" t="s">
        <v>1017</v>
      </c>
      <c r="E51100" t="s">
        <v>1016</v>
      </c>
      <c r="F51100" s="86">
        <v>46855397.604463801</v>
      </c>
    </row>
    <row r="51101" spans="1:6">
      <c r="A51101">
        <v>2048</v>
      </c>
      <c r="B51101" t="s">
        <v>1046</v>
      </c>
      <c r="C51101" t="s">
        <v>1022</v>
      </c>
      <c r="D51101" t="s">
        <v>1017</v>
      </c>
      <c r="E51101" t="s">
        <v>1016</v>
      </c>
      <c r="F51101" s="86">
        <v>47088056.794522502</v>
      </c>
    </row>
    <row r="51102" spans="1:6">
      <c r="A51102">
        <v>2049</v>
      </c>
      <c r="B51102" t="s">
        <v>1046</v>
      </c>
      <c r="C51102" t="s">
        <v>1022</v>
      </c>
      <c r="D51102" t="s">
        <v>1017</v>
      </c>
      <c r="E51102" t="s">
        <v>1016</v>
      </c>
      <c r="F51102" s="86">
        <v>47335130.782049</v>
      </c>
    </row>
    <row r="51103" spans="1:6">
      <c r="A51103">
        <v>2050</v>
      </c>
      <c r="B51103" t="s">
        <v>1046</v>
      </c>
      <c r="C51103" t="s">
        <v>1022</v>
      </c>
      <c r="D51103" t="s">
        <v>1017</v>
      </c>
      <c r="E51103" t="s">
        <v>1016</v>
      </c>
      <c r="F51103" s="86">
        <v>47601775.749812298</v>
      </c>
    </row>
    <row r="51104" spans="1:6">
      <c r="A51104">
        <v>2017</v>
      </c>
      <c r="B51104" t="s">
        <v>1047</v>
      </c>
      <c r="C51104" t="s">
        <v>1022</v>
      </c>
      <c r="D51104" t="s">
        <v>1017</v>
      </c>
      <c r="E51104" t="s">
        <v>1016</v>
      </c>
      <c r="F51104" s="86">
        <v>23597197.7904494</v>
      </c>
    </row>
    <row r="51105" spans="1:6">
      <c r="A51105">
        <v>2018</v>
      </c>
      <c r="B51105" t="s">
        <v>1047</v>
      </c>
      <c r="C51105" t="s">
        <v>1022</v>
      </c>
      <c r="D51105" t="s">
        <v>1017</v>
      </c>
      <c r="E51105" t="s">
        <v>1016</v>
      </c>
      <c r="F51105" s="86">
        <v>23916301.137125999</v>
      </c>
    </row>
    <row r="51106" spans="1:6">
      <c r="A51106">
        <v>2019</v>
      </c>
      <c r="B51106" t="s">
        <v>1047</v>
      </c>
      <c r="C51106" t="s">
        <v>1022</v>
      </c>
      <c r="D51106" t="s">
        <v>1017</v>
      </c>
      <c r="E51106" t="s">
        <v>1016</v>
      </c>
      <c r="F51106" s="86">
        <v>24164549.244372301</v>
      </c>
    </row>
    <row r="51107" spans="1:6">
      <c r="A51107">
        <v>2020</v>
      </c>
      <c r="B51107" t="s">
        <v>1047</v>
      </c>
      <c r="C51107" t="s">
        <v>1022</v>
      </c>
      <c r="D51107" t="s">
        <v>1017</v>
      </c>
      <c r="E51107" t="s">
        <v>1016</v>
      </c>
      <c r="F51107" s="86">
        <v>24414421.718222801</v>
      </c>
    </row>
    <row r="51108" spans="1:6">
      <c r="A51108">
        <v>2021</v>
      </c>
      <c r="B51108" t="s">
        <v>1047</v>
      </c>
      <c r="C51108" t="s">
        <v>1022</v>
      </c>
      <c r="D51108" t="s">
        <v>1017</v>
      </c>
      <c r="E51108" t="s">
        <v>1016</v>
      </c>
      <c r="F51108" s="86">
        <v>24705520.093646601</v>
      </c>
    </row>
    <row r="51109" spans="1:6">
      <c r="A51109">
        <v>2022</v>
      </c>
      <c r="B51109" t="s">
        <v>1047</v>
      </c>
      <c r="C51109" t="s">
        <v>1022</v>
      </c>
      <c r="D51109" t="s">
        <v>1017</v>
      </c>
      <c r="E51109" t="s">
        <v>1016</v>
      </c>
      <c r="F51109" s="86">
        <v>25063218.427963901</v>
      </c>
    </row>
    <row r="51110" spans="1:6">
      <c r="A51110">
        <v>2023</v>
      </c>
      <c r="B51110" t="s">
        <v>1047</v>
      </c>
      <c r="C51110" t="s">
        <v>1022</v>
      </c>
      <c r="D51110" t="s">
        <v>1017</v>
      </c>
      <c r="E51110" t="s">
        <v>1016</v>
      </c>
      <c r="F51110" s="86">
        <v>25422431.301222399</v>
      </c>
    </row>
    <row r="51111" spans="1:6">
      <c r="A51111">
        <v>2024</v>
      </c>
      <c r="B51111" t="s">
        <v>1047</v>
      </c>
      <c r="C51111" t="s">
        <v>1022</v>
      </c>
      <c r="D51111" t="s">
        <v>1017</v>
      </c>
      <c r="E51111" t="s">
        <v>1016</v>
      </c>
      <c r="F51111" s="86">
        <v>25789080.744759601</v>
      </c>
    </row>
    <row r="51112" spans="1:6">
      <c r="A51112">
        <v>2025</v>
      </c>
      <c r="B51112" t="s">
        <v>1047</v>
      </c>
      <c r="C51112" t="s">
        <v>1022</v>
      </c>
      <c r="D51112" t="s">
        <v>1017</v>
      </c>
      <c r="E51112" t="s">
        <v>1016</v>
      </c>
      <c r="F51112" s="86">
        <v>26157222.916392401</v>
      </c>
    </row>
    <row r="51113" spans="1:6">
      <c r="A51113">
        <v>2026</v>
      </c>
      <c r="B51113" t="s">
        <v>1047</v>
      </c>
      <c r="C51113" t="s">
        <v>1022</v>
      </c>
      <c r="D51113" t="s">
        <v>1017</v>
      </c>
      <c r="E51113" t="s">
        <v>1016</v>
      </c>
      <c r="F51113" s="86">
        <v>26507787.5572818</v>
      </c>
    </row>
    <row r="51114" spans="1:6">
      <c r="A51114">
        <v>2027</v>
      </c>
      <c r="B51114" t="s">
        <v>1047</v>
      </c>
      <c r="C51114" t="s">
        <v>1022</v>
      </c>
      <c r="D51114" t="s">
        <v>1017</v>
      </c>
      <c r="E51114" t="s">
        <v>1016</v>
      </c>
      <c r="F51114" s="86">
        <v>26867722.0446922</v>
      </c>
    </row>
    <row r="51115" spans="1:6">
      <c r="A51115">
        <v>2028</v>
      </c>
      <c r="B51115" t="s">
        <v>1047</v>
      </c>
      <c r="C51115" t="s">
        <v>1022</v>
      </c>
      <c r="D51115" t="s">
        <v>1017</v>
      </c>
      <c r="E51115" t="s">
        <v>1016</v>
      </c>
      <c r="F51115" s="86">
        <v>27248661.923425701</v>
      </c>
    </row>
    <row r="51116" spans="1:6">
      <c r="A51116">
        <v>2029</v>
      </c>
      <c r="B51116" t="s">
        <v>1047</v>
      </c>
      <c r="C51116" t="s">
        <v>1022</v>
      </c>
      <c r="D51116" t="s">
        <v>1017</v>
      </c>
      <c r="E51116" t="s">
        <v>1016</v>
      </c>
      <c r="F51116" s="86">
        <v>27595857.9487985</v>
      </c>
    </row>
    <row r="51117" spans="1:6">
      <c r="A51117">
        <v>2030</v>
      </c>
      <c r="B51117" t="s">
        <v>1047</v>
      </c>
      <c r="C51117" t="s">
        <v>1022</v>
      </c>
      <c r="D51117" t="s">
        <v>1017</v>
      </c>
      <c r="E51117" t="s">
        <v>1016</v>
      </c>
      <c r="F51117" s="86">
        <v>27914334.968422402</v>
      </c>
    </row>
    <row r="51118" spans="1:6">
      <c r="A51118">
        <v>2031</v>
      </c>
      <c r="B51118" t="s">
        <v>1047</v>
      </c>
      <c r="C51118" t="s">
        <v>1022</v>
      </c>
      <c r="D51118" t="s">
        <v>1017</v>
      </c>
      <c r="E51118" t="s">
        <v>1016</v>
      </c>
      <c r="F51118" s="86">
        <v>28230941.824038502</v>
      </c>
    </row>
    <row r="51119" spans="1:6">
      <c r="A51119">
        <v>2032</v>
      </c>
      <c r="B51119" t="s">
        <v>1047</v>
      </c>
      <c r="C51119" t="s">
        <v>1022</v>
      </c>
      <c r="D51119" t="s">
        <v>1017</v>
      </c>
      <c r="E51119" t="s">
        <v>1016</v>
      </c>
      <c r="F51119" s="86">
        <v>28550284.9353313</v>
      </c>
    </row>
    <row r="51120" spans="1:6">
      <c r="A51120">
        <v>2033</v>
      </c>
      <c r="B51120" t="s">
        <v>1047</v>
      </c>
      <c r="C51120" t="s">
        <v>1022</v>
      </c>
      <c r="D51120" t="s">
        <v>1017</v>
      </c>
      <c r="E51120" t="s">
        <v>1016</v>
      </c>
      <c r="F51120" s="86">
        <v>28911591.6497816</v>
      </c>
    </row>
    <row r="51121" spans="1:6">
      <c r="A51121">
        <v>2034</v>
      </c>
      <c r="B51121" t="s">
        <v>1047</v>
      </c>
      <c r="C51121" t="s">
        <v>1022</v>
      </c>
      <c r="D51121" t="s">
        <v>1017</v>
      </c>
      <c r="E51121" t="s">
        <v>1016</v>
      </c>
      <c r="F51121" s="86">
        <v>29314267.505827501</v>
      </c>
    </row>
    <row r="51122" spans="1:6">
      <c r="A51122">
        <v>2035</v>
      </c>
      <c r="B51122" t="s">
        <v>1047</v>
      </c>
      <c r="C51122" t="s">
        <v>1022</v>
      </c>
      <c r="D51122" t="s">
        <v>1017</v>
      </c>
      <c r="E51122" t="s">
        <v>1016</v>
      </c>
      <c r="F51122" s="86">
        <v>29736690.839738298</v>
      </c>
    </row>
    <row r="51123" spans="1:6">
      <c r="A51123">
        <v>2036</v>
      </c>
      <c r="B51123" t="s">
        <v>1047</v>
      </c>
      <c r="C51123" t="s">
        <v>1022</v>
      </c>
      <c r="D51123" t="s">
        <v>1017</v>
      </c>
      <c r="E51123" t="s">
        <v>1016</v>
      </c>
      <c r="F51123" s="86">
        <v>30156899.676714901</v>
      </c>
    </row>
    <row r="51124" spans="1:6">
      <c r="A51124">
        <v>2037</v>
      </c>
      <c r="B51124" t="s">
        <v>1047</v>
      </c>
      <c r="C51124" t="s">
        <v>1022</v>
      </c>
      <c r="D51124" t="s">
        <v>1017</v>
      </c>
      <c r="E51124" t="s">
        <v>1016</v>
      </c>
      <c r="F51124" s="86">
        <v>30581996.308754802</v>
      </c>
    </row>
    <row r="51125" spans="1:6">
      <c r="A51125">
        <v>2038</v>
      </c>
      <c r="B51125" t="s">
        <v>1047</v>
      </c>
      <c r="C51125" t="s">
        <v>1022</v>
      </c>
      <c r="D51125" t="s">
        <v>1017</v>
      </c>
      <c r="E51125" t="s">
        <v>1016</v>
      </c>
      <c r="F51125" s="86">
        <v>31019818.8731975</v>
      </c>
    </row>
    <row r="51126" spans="1:6">
      <c r="A51126">
        <v>2039</v>
      </c>
      <c r="B51126" t="s">
        <v>1047</v>
      </c>
      <c r="C51126" t="s">
        <v>1022</v>
      </c>
      <c r="D51126" t="s">
        <v>1017</v>
      </c>
      <c r="E51126" t="s">
        <v>1016</v>
      </c>
      <c r="F51126" s="86">
        <v>31436395.0442058</v>
      </c>
    </row>
    <row r="51127" spans="1:6">
      <c r="A51127">
        <v>2040</v>
      </c>
      <c r="B51127" t="s">
        <v>1047</v>
      </c>
      <c r="C51127" t="s">
        <v>1022</v>
      </c>
      <c r="D51127" t="s">
        <v>1017</v>
      </c>
      <c r="E51127" t="s">
        <v>1016</v>
      </c>
      <c r="F51127" s="86">
        <v>31826763.7051499</v>
      </c>
    </row>
    <row r="51128" spans="1:6">
      <c r="A51128">
        <v>2041</v>
      </c>
      <c r="B51128" t="s">
        <v>1047</v>
      </c>
      <c r="C51128" t="s">
        <v>1022</v>
      </c>
      <c r="D51128" t="s">
        <v>1017</v>
      </c>
      <c r="E51128" t="s">
        <v>1016</v>
      </c>
      <c r="F51128" s="86">
        <v>32167141.134206802</v>
      </c>
    </row>
    <row r="51129" spans="1:6">
      <c r="A51129">
        <v>2042</v>
      </c>
      <c r="B51129" t="s">
        <v>1047</v>
      </c>
      <c r="C51129" t="s">
        <v>1022</v>
      </c>
      <c r="D51129" t="s">
        <v>1017</v>
      </c>
      <c r="E51129" t="s">
        <v>1016</v>
      </c>
      <c r="F51129" s="86">
        <v>32513795.600920301</v>
      </c>
    </row>
    <row r="51130" spans="1:6">
      <c r="A51130">
        <v>2043</v>
      </c>
      <c r="B51130" t="s">
        <v>1047</v>
      </c>
      <c r="C51130" t="s">
        <v>1022</v>
      </c>
      <c r="D51130" t="s">
        <v>1017</v>
      </c>
      <c r="E51130" t="s">
        <v>1016</v>
      </c>
      <c r="F51130" s="86">
        <v>32872544.723004699</v>
      </c>
    </row>
    <row r="51131" spans="1:6">
      <c r="A51131">
        <v>2044</v>
      </c>
      <c r="B51131" t="s">
        <v>1047</v>
      </c>
      <c r="C51131" t="s">
        <v>1022</v>
      </c>
      <c r="D51131" t="s">
        <v>1017</v>
      </c>
      <c r="E51131" t="s">
        <v>1016</v>
      </c>
      <c r="F51131" s="86">
        <v>33239661.4755136</v>
      </c>
    </row>
    <row r="51132" spans="1:6">
      <c r="A51132">
        <v>2045</v>
      </c>
      <c r="B51132" t="s">
        <v>1047</v>
      </c>
      <c r="C51132" t="s">
        <v>1022</v>
      </c>
      <c r="D51132" t="s">
        <v>1017</v>
      </c>
      <c r="E51132" t="s">
        <v>1016</v>
      </c>
      <c r="F51132" s="86">
        <v>33604568.681067601</v>
      </c>
    </row>
    <row r="51133" spans="1:6">
      <c r="A51133">
        <v>2046</v>
      </c>
      <c r="B51133" t="s">
        <v>1047</v>
      </c>
      <c r="C51133" t="s">
        <v>1022</v>
      </c>
      <c r="D51133" t="s">
        <v>1017</v>
      </c>
      <c r="E51133" t="s">
        <v>1016</v>
      </c>
      <c r="F51133" s="86">
        <v>33967533.793228902</v>
      </c>
    </row>
    <row r="51134" spans="1:6">
      <c r="A51134">
        <v>2047</v>
      </c>
      <c r="B51134" t="s">
        <v>1047</v>
      </c>
      <c r="C51134" t="s">
        <v>1022</v>
      </c>
      <c r="D51134" t="s">
        <v>1017</v>
      </c>
      <c r="E51134" t="s">
        <v>1016</v>
      </c>
      <c r="F51134" s="86">
        <v>34315551.205771297</v>
      </c>
    </row>
    <row r="51135" spans="1:6">
      <c r="A51135">
        <v>2048</v>
      </c>
      <c r="B51135" t="s">
        <v>1047</v>
      </c>
      <c r="C51135" t="s">
        <v>1022</v>
      </c>
      <c r="D51135" t="s">
        <v>1017</v>
      </c>
      <c r="E51135" t="s">
        <v>1016</v>
      </c>
      <c r="F51135" s="86">
        <v>34635386.066558003</v>
      </c>
    </row>
    <row r="51136" spans="1:6">
      <c r="A51136">
        <v>2049</v>
      </c>
      <c r="B51136" t="s">
        <v>1047</v>
      </c>
      <c r="C51136" t="s">
        <v>1022</v>
      </c>
      <c r="D51136" t="s">
        <v>1017</v>
      </c>
      <c r="E51136" t="s">
        <v>1016</v>
      </c>
      <c r="F51136" s="86">
        <v>34952418.1563228</v>
      </c>
    </row>
    <row r="51137" spans="1:6">
      <c r="A51137">
        <v>2050</v>
      </c>
      <c r="B51137" t="s">
        <v>1047</v>
      </c>
      <c r="C51137" t="s">
        <v>1022</v>
      </c>
      <c r="D51137" t="s">
        <v>1017</v>
      </c>
      <c r="E51137" t="s">
        <v>1016</v>
      </c>
      <c r="F51137" s="86">
        <v>35265026.820945702</v>
      </c>
    </row>
    <row r="51138" spans="1:6">
      <c r="A51138">
        <v>2017</v>
      </c>
      <c r="B51138" t="s">
        <v>1048</v>
      </c>
      <c r="C51138" t="s">
        <v>1022</v>
      </c>
      <c r="D51138" t="s">
        <v>1017</v>
      </c>
      <c r="E51138" t="s">
        <v>1016</v>
      </c>
      <c r="F51138" s="86">
        <v>41277323.239964798</v>
      </c>
    </row>
    <row r="51139" spans="1:6">
      <c r="A51139">
        <v>2018</v>
      </c>
      <c r="B51139" t="s">
        <v>1048</v>
      </c>
      <c r="C51139" t="s">
        <v>1022</v>
      </c>
      <c r="D51139" t="s">
        <v>1017</v>
      </c>
      <c r="E51139" t="s">
        <v>1016</v>
      </c>
      <c r="F51139" s="86">
        <v>41495609.0181472</v>
      </c>
    </row>
    <row r="51140" spans="1:6">
      <c r="A51140">
        <v>2019</v>
      </c>
      <c r="B51140" t="s">
        <v>1048</v>
      </c>
      <c r="C51140" t="s">
        <v>1022</v>
      </c>
      <c r="D51140" t="s">
        <v>1017</v>
      </c>
      <c r="E51140" t="s">
        <v>1016</v>
      </c>
      <c r="F51140" s="86">
        <v>41855171.022391498</v>
      </c>
    </row>
    <row r="51141" spans="1:6">
      <c r="A51141">
        <v>2020</v>
      </c>
      <c r="B51141" t="s">
        <v>1048</v>
      </c>
      <c r="C51141" t="s">
        <v>1022</v>
      </c>
      <c r="D51141" t="s">
        <v>1017</v>
      </c>
      <c r="E51141" t="s">
        <v>1016</v>
      </c>
      <c r="F51141" s="86">
        <v>42173915.857847698</v>
      </c>
    </row>
    <row r="51142" spans="1:6">
      <c r="A51142">
        <v>2021</v>
      </c>
      <c r="B51142" t="s">
        <v>1048</v>
      </c>
      <c r="C51142" t="s">
        <v>1022</v>
      </c>
      <c r="D51142" t="s">
        <v>1017</v>
      </c>
      <c r="E51142" t="s">
        <v>1016</v>
      </c>
      <c r="F51142" s="86">
        <v>42473342.195121102</v>
      </c>
    </row>
    <row r="51143" spans="1:6">
      <c r="A51143">
        <v>2022</v>
      </c>
      <c r="B51143" t="s">
        <v>1048</v>
      </c>
      <c r="C51143" t="s">
        <v>1022</v>
      </c>
      <c r="D51143" t="s">
        <v>1017</v>
      </c>
      <c r="E51143" t="s">
        <v>1016</v>
      </c>
      <c r="F51143" s="86">
        <v>42817268.2707019</v>
      </c>
    </row>
    <row r="51144" spans="1:6">
      <c r="A51144">
        <v>2023</v>
      </c>
      <c r="B51144" t="s">
        <v>1048</v>
      </c>
      <c r="C51144" t="s">
        <v>1022</v>
      </c>
      <c r="D51144" t="s">
        <v>1017</v>
      </c>
      <c r="E51144" t="s">
        <v>1016</v>
      </c>
      <c r="F51144" s="86">
        <v>43175054.076509297</v>
      </c>
    </row>
    <row r="51145" spans="1:6">
      <c r="A51145">
        <v>2024</v>
      </c>
      <c r="B51145" t="s">
        <v>1048</v>
      </c>
      <c r="C51145" t="s">
        <v>1022</v>
      </c>
      <c r="D51145" t="s">
        <v>1017</v>
      </c>
      <c r="E51145" t="s">
        <v>1016</v>
      </c>
      <c r="F51145" s="86">
        <v>43571754.190295897</v>
      </c>
    </row>
    <row r="51146" spans="1:6">
      <c r="A51146">
        <v>2025</v>
      </c>
      <c r="B51146" t="s">
        <v>1048</v>
      </c>
      <c r="C51146" t="s">
        <v>1022</v>
      </c>
      <c r="D51146" t="s">
        <v>1017</v>
      </c>
      <c r="E51146" t="s">
        <v>1016</v>
      </c>
      <c r="F51146" s="86">
        <v>43993919.583845101</v>
      </c>
    </row>
    <row r="51147" spans="1:6">
      <c r="A51147">
        <v>2026</v>
      </c>
      <c r="B51147" t="s">
        <v>1048</v>
      </c>
      <c r="C51147" t="s">
        <v>1022</v>
      </c>
      <c r="D51147" t="s">
        <v>1017</v>
      </c>
      <c r="E51147" t="s">
        <v>1016</v>
      </c>
      <c r="F51147" s="86">
        <v>44392491.258501098</v>
      </c>
    </row>
    <row r="51148" spans="1:6">
      <c r="A51148">
        <v>2027</v>
      </c>
      <c r="B51148" t="s">
        <v>1048</v>
      </c>
      <c r="C51148" t="s">
        <v>1022</v>
      </c>
      <c r="D51148" t="s">
        <v>1017</v>
      </c>
      <c r="E51148" t="s">
        <v>1016</v>
      </c>
      <c r="F51148" s="86">
        <v>44804544.7239272</v>
      </c>
    </row>
    <row r="51149" spans="1:6">
      <c r="A51149">
        <v>2028</v>
      </c>
      <c r="B51149" t="s">
        <v>1048</v>
      </c>
      <c r="C51149" t="s">
        <v>1022</v>
      </c>
      <c r="D51149" t="s">
        <v>1017</v>
      </c>
      <c r="E51149" t="s">
        <v>1016</v>
      </c>
      <c r="F51149" s="86">
        <v>45256185.299770601</v>
      </c>
    </row>
    <row r="51150" spans="1:6">
      <c r="A51150">
        <v>2029</v>
      </c>
      <c r="B51150" t="s">
        <v>1048</v>
      </c>
      <c r="C51150" t="s">
        <v>1022</v>
      </c>
      <c r="D51150" t="s">
        <v>1017</v>
      </c>
      <c r="E51150" t="s">
        <v>1016</v>
      </c>
      <c r="F51150" s="86">
        <v>45678969.671562903</v>
      </c>
    </row>
    <row r="51151" spans="1:6">
      <c r="A51151">
        <v>2030</v>
      </c>
      <c r="B51151" t="s">
        <v>1048</v>
      </c>
      <c r="C51151" t="s">
        <v>1022</v>
      </c>
      <c r="D51151" t="s">
        <v>1017</v>
      </c>
      <c r="E51151" t="s">
        <v>1016</v>
      </c>
      <c r="F51151" s="86">
        <v>46082207.0848663</v>
      </c>
    </row>
    <row r="51152" spans="1:6">
      <c r="A51152">
        <v>2031</v>
      </c>
      <c r="B51152" t="s">
        <v>1048</v>
      </c>
      <c r="C51152" t="s">
        <v>1022</v>
      </c>
      <c r="D51152" t="s">
        <v>1017</v>
      </c>
      <c r="E51152" t="s">
        <v>1016</v>
      </c>
      <c r="F51152" s="86">
        <v>46473874.051369697</v>
      </c>
    </row>
    <row r="51153" spans="1:6">
      <c r="A51153">
        <v>2032</v>
      </c>
      <c r="B51153" t="s">
        <v>1048</v>
      </c>
      <c r="C51153" t="s">
        <v>1022</v>
      </c>
      <c r="D51153" t="s">
        <v>1017</v>
      </c>
      <c r="E51153" t="s">
        <v>1016</v>
      </c>
      <c r="F51153" s="86">
        <v>46850172.747570798</v>
      </c>
    </row>
    <row r="51154" spans="1:6">
      <c r="A51154">
        <v>2033</v>
      </c>
      <c r="B51154" t="s">
        <v>1048</v>
      </c>
      <c r="C51154" t="s">
        <v>1022</v>
      </c>
      <c r="D51154" t="s">
        <v>1017</v>
      </c>
      <c r="E51154" t="s">
        <v>1016</v>
      </c>
      <c r="F51154" s="86">
        <v>47268882.2767701</v>
      </c>
    </row>
    <row r="51155" spans="1:6">
      <c r="A51155">
        <v>2034</v>
      </c>
      <c r="B51155" t="s">
        <v>1048</v>
      </c>
      <c r="C51155" t="s">
        <v>1022</v>
      </c>
      <c r="D51155" t="s">
        <v>1017</v>
      </c>
      <c r="E51155" t="s">
        <v>1016</v>
      </c>
      <c r="F51155" s="86">
        <v>47750649.1906588</v>
      </c>
    </row>
    <row r="51156" spans="1:6">
      <c r="A51156">
        <v>2035</v>
      </c>
      <c r="B51156" t="s">
        <v>1048</v>
      </c>
      <c r="C51156" t="s">
        <v>1022</v>
      </c>
      <c r="D51156" t="s">
        <v>1017</v>
      </c>
      <c r="E51156" t="s">
        <v>1016</v>
      </c>
      <c r="F51156" s="86">
        <v>48280602.507693298</v>
      </c>
    </row>
    <row r="51157" spans="1:6">
      <c r="A51157">
        <v>2036</v>
      </c>
      <c r="B51157" t="s">
        <v>1048</v>
      </c>
      <c r="C51157" t="s">
        <v>1022</v>
      </c>
      <c r="D51157" t="s">
        <v>1017</v>
      </c>
      <c r="E51157" t="s">
        <v>1016</v>
      </c>
      <c r="F51157" s="86">
        <v>48812191.0271753</v>
      </c>
    </row>
    <row r="51158" spans="1:6">
      <c r="A51158">
        <v>2037</v>
      </c>
      <c r="B51158" t="s">
        <v>1048</v>
      </c>
      <c r="C51158" t="s">
        <v>1022</v>
      </c>
      <c r="D51158" t="s">
        <v>1017</v>
      </c>
      <c r="E51158" t="s">
        <v>1016</v>
      </c>
      <c r="F51158" s="86">
        <v>49326897.763392001</v>
      </c>
    </row>
    <row r="51159" spans="1:6">
      <c r="A51159">
        <v>2038</v>
      </c>
      <c r="B51159" t="s">
        <v>1048</v>
      </c>
      <c r="C51159" t="s">
        <v>1022</v>
      </c>
      <c r="D51159" t="s">
        <v>1017</v>
      </c>
      <c r="E51159" t="s">
        <v>1016</v>
      </c>
      <c r="F51159" s="86">
        <v>49856704.819026902</v>
      </c>
    </row>
    <row r="51160" spans="1:6">
      <c r="A51160">
        <v>2039</v>
      </c>
      <c r="B51160" t="s">
        <v>1048</v>
      </c>
      <c r="C51160" t="s">
        <v>1022</v>
      </c>
      <c r="D51160" t="s">
        <v>1017</v>
      </c>
      <c r="E51160" t="s">
        <v>1016</v>
      </c>
      <c r="F51160" s="86">
        <v>50361818.562566303</v>
      </c>
    </row>
    <row r="51161" spans="1:6">
      <c r="A51161">
        <v>2040</v>
      </c>
      <c r="B51161" t="s">
        <v>1048</v>
      </c>
      <c r="C51161" t="s">
        <v>1022</v>
      </c>
      <c r="D51161" t="s">
        <v>1017</v>
      </c>
      <c r="E51161" t="s">
        <v>1016</v>
      </c>
      <c r="F51161" s="86">
        <v>50834811.840138197</v>
      </c>
    </row>
    <row r="51162" spans="1:6">
      <c r="A51162">
        <v>2041</v>
      </c>
      <c r="B51162" t="s">
        <v>1048</v>
      </c>
      <c r="C51162" t="s">
        <v>1022</v>
      </c>
      <c r="D51162" t="s">
        <v>1017</v>
      </c>
      <c r="E51162" t="s">
        <v>1016</v>
      </c>
      <c r="F51162" s="86">
        <v>51201989.382937104</v>
      </c>
    </row>
    <row r="51163" spans="1:6">
      <c r="A51163">
        <v>2042</v>
      </c>
      <c r="B51163" t="s">
        <v>1048</v>
      </c>
      <c r="C51163" t="s">
        <v>1022</v>
      </c>
      <c r="D51163" t="s">
        <v>1017</v>
      </c>
      <c r="E51163" t="s">
        <v>1016</v>
      </c>
      <c r="F51163" s="86">
        <v>51572495.835190997</v>
      </c>
    </row>
    <row r="51164" spans="1:6">
      <c r="A51164">
        <v>2043</v>
      </c>
      <c r="B51164" t="s">
        <v>1048</v>
      </c>
      <c r="C51164" t="s">
        <v>1022</v>
      </c>
      <c r="D51164" t="s">
        <v>1017</v>
      </c>
      <c r="E51164" t="s">
        <v>1016</v>
      </c>
      <c r="F51164" s="86">
        <v>51957391.776460998</v>
      </c>
    </row>
    <row r="51165" spans="1:6">
      <c r="A51165">
        <v>2044</v>
      </c>
      <c r="B51165" t="s">
        <v>1048</v>
      </c>
      <c r="C51165" t="s">
        <v>1022</v>
      </c>
      <c r="D51165" t="s">
        <v>1017</v>
      </c>
      <c r="E51165" t="s">
        <v>1016</v>
      </c>
      <c r="F51165" s="86">
        <v>52340616.827501997</v>
      </c>
    </row>
    <row r="51166" spans="1:6">
      <c r="A51166">
        <v>2045</v>
      </c>
      <c r="B51166" t="s">
        <v>1048</v>
      </c>
      <c r="C51166" t="s">
        <v>1022</v>
      </c>
      <c r="D51166" t="s">
        <v>1017</v>
      </c>
      <c r="E51166" t="s">
        <v>1016</v>
      </c>
      <c r="F51166" s="86">
        <v>52719025.490653798</v>
      </c>
    </row>
    <row r="51167" spans="1:6">
      <c r="A51167">
        <v>2046</v>
      </c>
      <c r="B51167" t="s">
        <v>1048</v>
      </c>
      <c r="C51167" t="s">
        <v>1022</v>
      </c>
      <c r="D51167" t="s">
        <v>1017</v>
      </c>
      <c r="E51167" t="s">
        <v>1016</v>
      </c>
      <c r="F51167" s="86">
        <v>53049960.043675996</v>
      </c>
    </row>
    <row r="51168" spans="1:6">
      <c r="A51168">
        <v>2047</v>
      </c>
      <c r="B51168" t="s">
        <v>1048</v>
      </c>
      <c r="C51168" t="s">
        <v>1022</v>
      </c>
      <c r="D51168" t="s">
        <v>1017</v>
      </c>
      <c r="E51168" t="s">
        <v>1016</v>
      </c>
      <c r="F51168" s="86">
        <v>53329224.832059301</v>
      </c>
    </row>
    <row r="51169" spans="1:6">
      <c r="A51169">
        <v>2048</v>
      </c>
      <c r="B51169" t="s">
        <v>1048</v>
      </c>
      <c r="C51169" t="s">
        <v>1022</v>
      </c>
      <c r="D51169" t="s">
        <v>1017</v>
      </c>
      <c r="E51169" t="s">
        <v>1016</v>
      </c>
      <c r="F51169" s="86">
        <v>53594029.633432001</v>
      </c>
    </row>
    <row r="51170" spans="1:6">
      <c r="A51170">
        <v>2049</v>
      </c>
      <c r="B51170" t="s">
        <v>1048</v>
      </c>
      <c r="C51170" t="s">
        <v>1022</v>
      </c>
      <c r="D51170" t="s">
        <v>1017</v>
      </c>
      <c r="E51170" t="s">
        <v>1016</v>
      </c>
      <c r="F51170" s="86">
        <v>53875240.868521303</v>
      </c>
    </row>
    <row r="51171" spans="1:6">
      <c r="A51171">
        <v>2050</v>
      </c>
      <c r="B51171" t="s">
        <v>1048</v>
      </c>
      <c r="C51171" t="s">
        <v>1022</v>
      </c>
      <c r="D51171" t="s">
        <v>1017</v>
      </c>
      <c r="E51171" t="s">
        <v>1016</v>
      </c>
      <c r="F51171" s="86">
        <v>54178727.129725002</v>
      </c>
    </row>
    <row r="51172" spans="1:6">
      <c r="A51172">
        <v>2017</v>
      </c>
      <c r="B51172" t="s">
        <v>1049</v>
      </c>
      <c r="C51172" t="s">
        <v>1022</v>
      </c>
      <c r="D51172" t="s">
        <v>1017</v>
      </c>
      <c r="E51172" t="s">
        <v>1016</v>
      </c>
      <c r="F51172" s="86">
        <v>6251099.2046703799</v>
      </c>
    </row>
    <row r="51173" spans="1:6">
      <c r="A51173">
        <v>2018</v>
      </c>
      <c r="B51173" t="s">
        <v>1049</v>
      </c>
      <c r="C51173" t="s">
        <v>1022</v>
      </c>
      <c r="D51173" t="s">
        <v>1017</v>
      </c>
      <c r="E51173" t="s">
        <v>1016</v>
      </c>
      <c r="F51173" s="86">
        <v>6277287.3405214204</v>
      </c>
    </row>
    <row r="51174" spans="1:6">
      <c r="A51174">
        <v>2019</v>
      </c>
      <c r="B51174" t="s">
        <v>1049</v>
      </c>
      <c r="C51174" t="s">
        <v>1022</v>
      </c>
      <c r="D51174" t="s">
        <v>1017</v>
      </c>
      <c r="E51174" t="s">
        <v>1016</v>
      </c>
      <c r="F51174" s="86">
        <v>6285294.4872054597</v>
      </c>
    </row>
    <row r="51175" spans="1:6">
      <c r="A51175">
        <v>2020</v>
      </c>
      <c r="B51175" t="s">
        <v>1049</v>
      </c>
      <c r="C51175" t="s">
        <v>1022</v>
      </c>
      <c r="D51175" t="s">
        <v>1017</v>
      </c>
      <c r="E51175" t="s">
        <v>1016</v>
      </c>
      <c r="F51175" s="86">
        <v>6282269.4392716</v>
      </c>
    </row>
    <row r="51176" spans="1:6">
      <c r="A51176">
        <v>2021</v>
      </c>
      <c r="B51176" t="s">
        <v>1049</v>
      </c>
      <c r="C51176" t="s">
        <v>1022</v>
      </c>
      <c r="D51176" t="s">
        <v>1017</v>
      </c>
      <c r="E51176" t="s">
        <v>1016</v>
      </c>
      <c r="F51176" s="86">
        <v>6274438.9507766897</v>
      </c>
    </row>
    <row r="51177" spans="1:6">
      <c r="A51177">
        <v>2022</v>
      </c>
      <c r="B51177" t="s">
        <v>1049</v>
      </c>
      <c r="C51177" t="s">
        <v>1022</v>
      </c>
      <c r="D51177" t="s">
        <v>1017</v>
      </c>
      <c r="E51177" t="s">
        <v>1016</v>
      </c>
      <c r="F51177" s="86">
        <v>6278766.4802636402</v>
      </c>
    </row>
    <row r="51178" spans="1:6">
      <c r="A51178">
        <v>2023</v>
      </c>
      <c r="B51178" t="s">
        <v>1049</v>
      </c>
      <c r="C51178" t="s">
        <v>1022</v>
      </c>
      <c r="D51178" t="s">
        <v>1017</v>
      </c>
      <c r="E51178" t="s">
        <v>1016</v>
      </c>
      <c r="F51178" s="86">
        <v>6284651.7415218204</v>
      </c>
    </row>
    <row r="51179" spans="1:6">
      <c r="A51179">
        <v>2024</v>
      </c>
      <c r="B51179" t="s">
        <v>1049</v>
      </c>
      <c r="C51179" t="s">
        <v>1022</v>
      </c>
      <c r="D51179" t="s">
        <v>1017</v>
      </c>
      <c r="E51179" t="s">
        <v>1016</v>
      </c>
      <c r="F51179" s="86">
        <v>6294246.2782838801</v>
      </c>
    </row>
    <row r="51180" spans="1:6">
      <c r="A51180">
        <v>2025</v>
      </c>
      <c r="B51180" t="s">
        <v>1049</v>
      </c>
      <c r="C51180" t="s">
        <v>1022</v>
      </c>
      <c r="D51180" t="s">
        <v>1017</v>
      </c>
      <c r="E51180" t="s">
        <v>1016</v>
      </c>
      <c r="F51180" s="86">
        <v>6300136.3087170301</v>
      </c>
    </row>
    <row r="51181" spans="1:6">
      <c r="A51181">
        <v>2026</v>
      </c>
      <c r="B51181" t="s">
        <v>1049</v>
      </c>
      <c r="C51181" t="s">
        <v>1022</v>
      </c>
      <c r="D51181" t="s">
        <v>1017</v>
      </c>
      <c r="E51181" t="s">
        <v>1016</v>
      </c>
      <c r="F51181" s="86">
        <v>6300664.4948438201</v>
      </c>
    </row>
    <row r="51182" spans="1:6">
      <c r="A51182">
        <v>2027</v>
      </c>
      <c r="B51182" t="s">
        <v>1049</v>
      </c>
      <c r="C51182" t="s">
        <v>1022</v>
      </c>
      <c r="D51182" t="s">
        <v>1017</v>
      </c>
      <c r="E51182" t="s">
        <v>1016</v>
      </c>
      <c r="F51182" s="86">
        <v>6302579.0701956498</v>
      </c>
    </row>
    <row r="51183" spans="1:6">
      <c r="A51183">
        <v>2028</v>
      </c>
      <c r="B51183" t="s">
        <v>1049</v>
      </c>
      <c r="C51183" t="s">
        <v>1022</v>
      </c>
      <c r="D51183" t="s">
        <v>1017</v>
      </c>
      <c r="E51183" t="s">
        <v>1016</v>
      </c>
      <c r="F51183" s="86">
        <v>6305500.6866475698</v>
      </c>
    </row>
    <row r="51184" spans="1:6">
      <c r="A51184">
        <v>2029</v>
      </c>
      <c r="B51184" t="s">
        <v>1049</v>
      </c>
      <c r="C51184" t="s">
        <v>1022</v>
      </c>
      <c r="D51184" t="s">
        <v>1017</v>
      </c>
      <c r="E51184" t="s">
        <v>1016</v>
      </c>
      <c r="F51184" s="86">
        <v>6303574.2877161596</v>
      </c>
    </row>
    <row r="51185" spans="1:6">
      <c r="A51185">
        <v>2030</v>
      </c>
      <c r="B51185" t="s">
        <v>1049</v>
      </c>
      <c r="C51185" t="s">
        <v>1022</v>
      </c>
      <c r="D51185" t="s">
        <v>1017</v>
      </c>
      <c r="E51185" t="s">
        <v>1016</v>
      </c>
      <c r="F51185" s="86">
        <v>6294240.0684206598</v>
      </c>
    </row>
    <row r="51186" spans="1:6">
      <c r="A51186">
        <v>2031</v>
      </c>
      <c r="B51186" t="s">
        <v>1049</v>
      </c>
      <c r="C51186" t="s">
        <v>1022</v>
      </c>
      <c r="D51186" t="s">
        <v>1017</v>
      </c>
      <c r="E51186" t="s">
        <v>1016</v>
      </c>
      <c r="F51186" s="86">
        <v>6279360.5406195698</v>
      </c>
    </row>
    <row r="51187" spans="1:6">
      <c r="A51187">
        <v>2032</v>
      </c>
      <c r="B51187" t="s">
        <v>1049</v>
      </c>
      <c r="C51187" t="s">
        <v>1022</v>
      </c>
      <c r="D51187" t="s">
        <v>1017</v>
      </c>
      <c r="E51187" t="s">
        <v>1016</v>
      </c>
      <c r="F51187" s="86">
        <v>6255988.80129789</v>
      </c>
    </row>
    <row r="51188" spans="1:6">
      <c r="A51188">
        <v>2033</v>
      </c>
      <c r="B51188" t="s">
        <v>1049</v>
      </c>
      <c r="C51188" t="s">
        <v>1022</v>
      </c>
      <c r="D51188" t="s">
        <v>1017</v>
      </c>
      <c r="E51188" t="s">
        <v>1016</v>
      </c>
      <c r="F51188" s="86">
        <v>6232965.1620693896</v>
      </c>
    </row>
    <row r="51189" spans="1:6">
      <c r="A51189">
        <v>2034</v>
      </c>
      <c r="B51189" t="s">
        <v>1049</v>
      </c>
      <c r="C51189" t="s">
        <v>1022</v>
      </c>
      <c r="D51189" t="s">
        <v>1017</v>
      </c>
      <c r="E51189" t="s">
        <v>1016</v>
      </c>
      <c r="F51189" s="86">
        <v>6215485.8377683498</v>
      </c>
    </row>
    <row r="51190" spans="1:6">
      <c r="A51190">
        <v>2035</v>
      </c>
      <c r="B51190" t="s">
        <v>1049</v>
      </c>
      <c r="C51190" t="s">
        <v>1022</v>
      </c>
      <c r="D51190" t="s">
        <v>1017</v>
      </c>
      <c r="E51190" t="s">
        <v>1016</v>
      </c>
      <c r="F51190" s="86">
        <v>6199664.1495181704</v>
      </c>
    </row>
    <row r="51191" spans="1:6">
      <c r="A51191">
        <v>2036</v>
      </c>
      <c r="B51191" t="s">
        <v>1049</v>
      </c>
      <c r="C51191" t="s">
        <v>1022</v>
      </c>
      <c r="D51191" t="s">
        <v>1017</v>
      </c>
      <c r="E51191" t="s">
        <v>1016</v>
      </c>
      <c r="F51191" s="86">
        <v>6180442.6356685301</v>
      </c>
    </row>
    <row r="51192" spans="1:6">
      <c r="A51192">
        <v>2037</v>
      </c>
      <c r="B51192" t="s">
        <v>1049</v>
      </c>
      <c r="C51192" t="s">
        <v>1022</v>
      </c>
      <c r="D51192" t="s">
        <v>1017</v>
      </c>
      <c r="E51192" t="s">
        <v>1016</v>
      </c>
      <c r="F51192" s="86">
        <v>6153072.3902532402</v>
      </c>
    </row>
    <row r="51193" spans="1:6">
      <c r="A51193">
        <v>2038</v>
      </c>
      <c r="B51193" t="s">
        <v>1049</v>
      </c>
      <c r="C51193" t="s">
        <v>1022</v>
      </c>
      <c r="D51193" t="s">
        <v>1017</v>
      </c>
      <c r="E51193" t="s">
        <v>1016</v>
      </c>
      <c r="F51193" s="86">
        <v>6119366.5442984002</v>
      </c>
    </row>
    <row r="51194" spans="1:6">
      <c r="A51194">
        <v>2039</v>
      </c>
      <c r="B51194" t="s">
        <v>1049</v>
      </c>
      <c r="C51194" t="s">
        <v>1022</v>
      </c>
      <c r="D51194" t="s">
        <v>1017</v>
      </c>
      <c r="E51194" t="s">
        <v>1016</v>
      </c>
      <c r="F51194" s="86">
        <v>6073266.7552379202</v>
      </c>
    </row>
    <row r="51195" spans="1:6">
      <c r="A51195">
        <v>2040</v>
      </c>
      <c r="B51195" t="s">
        <v>1049</v>
      </c>
      <c r="C51195" t="s">
        <v>1022</v>
      </c>
      <c r="D51195" t="s">
        <v>1017</v>
      </c>
      <c r="E51195" t="s">
        <v>1016</v>
      </c>
      <c r="F51195" s="86">
        <v>6010353.1901778104</v>
      </c>
    </row>
    <row r="51196" spans="1:6">
      <c r="A51196">
        <v>2041</v>
      </c>
      <c r="B51196" t="s">
        <v>1049</v>
      </c>
      <c r="C51196" t="s">
        <v>1022</v>
      </c>
      <c r="D51196" t="s">
        <v>1017</v>
      </c>
      <c r="E51196" t="s">
        <v>1016</v>
      </c>
      <c r="F51196" s="86">
        <v>5912452.1130713299</v>
      </c>
    </row>
    <row r="51197" spans="1:6">
      <c r="A51197">
        <v>2042</v>
      </c>
      <c r="B51197" t="s">
        <v>1049</v>
      </c>
      <c r="C51197" t="s">
        <v>1022</v>
      </c>
      <c r="D51197" t="s">
        <v>1017</v>
      </c>
      <c r="E51197" t="s">
        <v>1016</v>
      </c>
      <c r="F51197" s="86">
        <v>5800423.8951925701</v>
      </c>
    </row>
    <row r="51198" spans="1:6">
      <c r="A51198">
        <v>2043</v>
      </c>
      <c r="B51198" t="s">
        <v>1049</v>
      </c>
      <c r="C51198" t="s">
        <v>1022</v>
      </c>
      <c r="D51198" t="s">
        <v>1017</v>
      </c>
      <c r="E51198" t="s">
        <v>1016</v>
      </c>
      <c r="F51198" s="86">
        <v>5678329.8864510404</v>
      </c>
    </row>
    <row r="51199" spans="1:6">
      <c r="A51199">
        <v>2044</v>
      </c>
      <c r="B51199" t="s">
        <v>1049</v>
      </c>
      <c r="C51199" t="s">
        <v>1022</v>
      </c>
      <c r="D51199" t="s">
        <v>1017</v>
      </c>
      <c r="E51199" t="s">
        <v>1016</v>
      </c>
      <c r="F51199" s="86">
        <v>5546583.0675908998</v>
      </c>
    </row>
    <row r="51200" spans="1:6">
      <c r="A51200">
        <v>2045</v>
      </c>
      <c r="B51200" t="s">
        <v>1049</v>
      </c>
      <c r="C51200" t="s">
        <v>1022</v>
      </c>
      <c r="D51200" t="s">
        <v>1017</v>
      </c>
      <c r="E51200" t="s">
        <v>1016</v>
      </c>
      <c r="F51200" s="86">
        <v>5401490.0603581499</v>
      </c>
    </row>
    <row r="51201" spans="1:6">
      <c r="A51201">
        <v>2046</v>
      </c>
      <c r="B51201" t="s">
        <v>1049</v>
      </c>
      <c r="C51201" t="s">
        <v>1022</v>
      </c>
      <c r="D51201" t="s">
        <v>1017</v>
      </c>
      <c r="E51201" t="s">
        <v>1016</v>
      </c>
      <c r="F51201" s="86">
        <v>5238719.3609533701</v>
      </c>
    </row>
    <row r="51202" spans="1:6">
      <c r="A51202">
        <v>2047</v>
      </c>
      <c r="B51202" t="s">
        <v>1049</v>
      </c>
      <c r="C51202" t="s">
        <v>1022</v>
      </c>
      <c r="D51202" t="s">
        <v>1017</v>
      </c>
      <c r="E51202" t="s">
        <v>1016</v>
      </c>
      <c r="F51202" s="86">
        <v>5054311.0637927698</v>
      </c>
    </row>
    <row r="51203" spans="1:6">
      <c r="A51203">
        <v>2048</v>
      </c>
      <c r="B51203" t="s">
        <v>1049</v>
      </c>
      <c r="C51203" t="s">
        <v>1022</v>
      </c>
      <c r="D51203" t="s">
        <v>1017</v>
      </c>
      <c r="E51203" t="s">
        <v>1016</v>
      </c>
      <c r="F51203" s="86">
        <v>4848320.4614985297</v>
      </c>
    </row>
    <row r="51204" spans="1:6">
      <c r="A51204">
        <v>2049</v>
      </c>
      <c r="B51204" t="s">
        <v>1049</v>
      </c>
      <c r="C51204" t="s">
        <v>1022</v>
      </c>
      <c r="D51204" t="s">
        <v>1017</v>
      </c>
      <c r="E51204" t="s">
        <v>1016</v>
      </c>
      <c r="F51204" s="86">
        <v>4625580.26835101</v>
      </c>
    </row>
    <row r="51205" spans="1:6">
      <c r="A51205">
        <v>2050</v>
      </c>
      <c r="B51205" t="s">
        <v>1049</v>
      </c>
      <c r="C51205" t="s">
        <v>1022</v>
      </c>
      <c r="D51205" t="s">
        <v>1017</v>
      </c>
      <c r="E51205" t="s">
        <v>1016</v>
      </c>
      <c r="F51205" s="86">
        <v>4388396.3307643496</v>
      </c>
    </row>
    <row r="51206" spans="1:6">
      <c r="A51206">
        <v>2017</v>
      </c>
      <c r="B51206" t="s">
        <v>1050</v>
      </c>
      <c r="C51206" t="s">
        <v>1022</v>
      </c>
      <c r="D51206" t="s">
        <v>1017</v>
      </c>
      <c r="E51206" t="s">
        <v>1016</v>
      </c>
      <c r="F51206" s="86">
        <v>12529962.232046399</v>
      </c>
    </row>
    <row r="51207" spans="1:6">
      <c r="A51207">
        <v>2018</v>
      </c>
      <c r="B51207" t="s">
        <v>1050</v>
      </c>
      <c r="C51207" t="s">
        <v>1022</v>
      </c>
      <c r="D51207" t="s">
        <v>1017</v>
      </c>
      <c r="E51207" t="s">
        <v>1016</v>
      </c>
      <c r="F51207" s="86">
        <v>12596224.100349201</v>
      </c>
    </row>
    <row r="51208" spans="1:6">
      <c r="A51208">
        <v>2019</v>
      </c>
      <c r="B51208" t="s">
        <v>1050</v>
      </c>
      <c r="C51208" t="s">
        <v>1022</v>
      </c>
      <c r="D51208" t="s">
        <v>1017</v>
      </c>
      <c r="E51208" t="s">
        <v>1016</v>
      </c>
      <c r="F51208" s="86">
        <v>12705371.156883599</v>
      </c>
    </row>
    <row r="51209" spans="1:6">
      <c r="A51209">
        <v>2020</v>
      </c>
      <c r="B51209" t="s">
        <v>1050</v>
      </c>
      <c r="C51209" t="s">
        <v>1022</v>
      </c>
      <c r="D51209" t="s">
        <v>1017</v>
      </c>
      <c r="E51209" t="s">
        <v>1016</v>
      </c>
      <c r="F51209" s="86">
        <v>12802127.9336423</v>
      </c>
    </row>
    <row r="51210" spans="1:6">
      <c r="A51210">
        <v>2021</v>
      </c>
      <c r="B51210" t="s">
        <v>1050</v>
      </c>
      <c r="C51210" t="s">
        <v>1022</v>
      </c>
      <c r="D51210" t="s">
        <v>1017</v>
      </c>
      <c r="E51210" t="s">
        <v>1016</v>
      </c>
      <c r="F51210" s="86">
        <v>12893020.472276701</v>
      </c>
    </row>
    <row r="51211" spans="1:6">
      <c r="A51211">
        <v>2022</v>
      </c>
      <c r="B51211" t="s">
        <v>1050</v>
      </c>
      <c r="C51211" t="s">
        <v>1022</v>
      </c>
      <c r="D51211" t="s">
        <v>1017</v>
      </c>
      <c r="E51211" t="s">
        <v>1016</v>
      </c>
      <c r="F51211" s="86">
        <v>12997421.155252</v>
      </c>
    </row>
    <row r="51212" spans="1:6">
      <c r="A51212">
        <v>2023</v>
      </c>
      <c r="B51212" t="s">
        <v>1050</v>
      </c>
      <c r="C51212" t="s">
        <v>1022</v>
      </c>
      <c r="D51212" t="s">
        <v>1017</v>
      </c>
      <c r="E51212" t="s">
        <v>1016</v>
      </c>
      <c r="F51212" s="86">
        <v>13106029.036821</v>
      </c>
    </row>
    <row r="51213" spans="1:6">
      <c r="A51213">
        <v>2024</v>
      </c>
      <c r="B51213" t="s">
        <v>1050</v>
      </c>
      <c r="C51213" t="s">
        <v>1022</v>
      </c>
      <c r="D51213" t="s">
        <v>1017</v>
      </c>
      <c r="E51213" t="s">
        <v>1016</v>
      </c>
      <c r="F51213" s="86">
        <v>13226449.574129</v>
      </c>
    </row>
    <row r="51214" spans="1:6">
      <c r="A51214">
        <v>2025</v>
      </c>
      <c r="B51214" t="s">
        <v>1050</v>
      </c>
      <c r="C51214" t="s">
        <v>1022</v>
      </c>
      <c r="D51214" t="s">
        <v>1017</v>
      </c>
      <c r="E51214" t="s">
        <v>1016</v>
      </c>
      <c r="F51214" s="86">
        <v>13354600.239473701</v>
      </c>
    </row>
    <row r="51215" spans="1:6">
      <c r="A51215">
        <v>2026</v>
      </c>
      <c r="B51215" t="s">
        <v>1050</v>
      </c>
      <c r="C51215" t="s">
        <v>1022</v>
      </c>
      <c r="D51215" t="s">
        <v>1017</v>
      </c>
      <c r="E51215" t="s">
        <v>1016</v>
      </c>
      <c r="F51215" s="86">
        <v>13475588.8995467</v>
      </c>
    </row>
    <row r="51216" spans="1:6">
      <c r="A51216">
        <v>2027</v>
      </c>
      <c r="B51216" t="s">
        <v>1050</v>
      </c>
      <c r="C51216" t="s">
        <v>1022</v>
      </c>
      <c r="D51216" t="s">
        <v>1017</v>
      </c>
      <c r="E51216" t="s">
        <v>1016</v>
      </c>
      <c r="F51216" s="86">
        <v>13600670.032578399</v>
      </c>
    </row>
    <row r="51217" spans="1:6">
      <c r="A51217">
        <v>2028</v>
      </c>
      <c r="B51217" t="s">
        <v>1050</v>
      </c>
      <c r="C51217" t="s">
        <v>1022</v>
      </c>
      <c r="D51217" t="s">
        <v>1017</v>
      </c>
      <c r="E51217" t="s">
        <v>1016</v>
      </c>
      <c r="F51217" s="86">
        <v>13737768.054290701</v>
      </c>
    </row>
    <row r="51218" spans="1:6">
      <c r="A51218">
        <v>2029</v>
      </c>
      <c r="B51218" t="s">
        <v>1050</v>
      </c>
      <c r="C51218" t="s">
        <v>1022</v>
      </c>
      <c r="D51218" t="s">
        <v>1017</v>
      </c>
      <c r="E51218" t="s">
        <v>1016</v>
      </c>
      <c r="F51218" s="86">
        <v>13866106.6139415</v>
      </c>
    </row>
    <row r="51219" spans="1:6">
      <c r="A51219">
        <v>2030</v>
      </c>
      <c r="B51219" t="s">
        <v>1050</v>
      </c>
      <c r="C51219" t="s">
        <v>1022</v>
      </c>
      <c r="D51219" t="s">
        <v>1017</v>
      </c>
      <c r="E51219" t="s">
        <v>1016</v>
      </c>
      <c r="F51219" s="86">
        <v>13988511.585064899</v>
      </c>
    </row>
    <row r="51220" spans="1:6">
      <c r="A51220">
        <v>2031</v>
      </c>
      <c r="B51220" t="s">
        <v>1050</v>
      </c>
      <c r="C51220" t="s">
        <v>1022</v>
      </c>
      <c r="D51220" t="s">
        <v>1017</v>
      </c>
      <c r="E51220" t="s">
        <v>1016</v>
      </c>
      <c r="F51220" s="86">
        <v>14107404.2823771</v>
      </c>
    </row>
    <row r="51221" spans="1:6">
      <c r="A51221">
        <v>2032</v>
      </c>
      <c r="B51221" t="s">
        <v>1050</v>
      </c>
      <c r="C51221" t="s">
        <v>1022</v>
      </c>
      <c r="D51221" t="s">
        <v>1017</v>
      </c>
      <c r="E51221" t="s">
        <v>1016</v>
      </c>
      <c r="F51221" s="86">
        <v>14221631.8553221</v>
      </c>
    </row>
    <row r="51222" spans="1:6">
      <c r="A51222">
        <v>2033</v>
      </c>
      <c r="B51222" t="s">
        <v>1050</v>
      </c>
      <c r="C51222" t="s">
        <v>1022</v>
      </c>
      <c r="D51222" t="s">
        <v>1017</v>
      </c>
      <c r="E51222" t="s">
        <v>1016</v>
      </c>
      <c r="F51222" s="86">
        <v>14348733.473723199</v>
      </c>
    </row>
    <row r="51223" spans="1:6">
      <c r="A51223">
        <v>2034</v>
      </c>
      <c r="B51223" t="s">
        <v>1050</v>
      </c>
      <c r="C51223" t="s">
        <v>1022</v>
      </c>
      <c r="D51223" t="s">
        <v>1017</v>
      </c>
      <c r="E51223" t="s">
        <v>1016</v>
      </c>
      <c r="F51223" s="86">
        <v>14494976.5137717</v>
      </c>
    </row>
    <row r="51224" spans="1:6">
      <c r="A51224">
        <v>2035</v>
      </c>
      <c r="B51224" t="s">
        <v>1050</v>
      </c>
      <c r="C51224" t="s">
        <v>1022</v>
      </c>
      <c r="D51224" t="s">
        <v>1017</v>
      </c>
      <c r="E51224" t="s">
        <v>1016</v>
      </c>
      <c r="F51224" s="86">
        <v>14655846.8058831</v>
      </c>
    </row>
    <row r="51225" spans="1:6">
      <c r="A51225">
        <v>2036</v>
      </c>
      <c r="B51225" t="s">
        <v>1050</v>
      </c>
      <c r="C51225" t="s">
        <v>1022</v>
      </c>
      <c r="D51225" t="s">
        <v>1017</v>
      </c>
      <c r="E51225" t="s">
        <v>1016</v>
      </c>
      <c r="F51225" s="86">
        <v>14817213.4728391</v>
      </c>
    </row>
    <row r="51226" spans="1:6">
      <c r="A51226">
        <v>2037</v>
      </c>
      <c r="B51226" t="s">
        <v>1050</v>
      </c>
      <c r="C51226" t="s">
        <v>1022</v>
      </c>
      <c r="D51226" t="s">
        <v>1017</v>
      </c>
      <c r="E51226" t="s">
        <v>1016</v>
      </c>
      <c r="F51226" s="86">
        <v>14973455.580106599</v>
      </c>
    </row>
    <row r="51227" spans="1:6">
      <c r="A51227">
        <v>2038</v>
      </c>
      <c r="B51227" t="s">
        <v>1050</v>
      </c>
      <c r="C51227" t="s">
        <v>1022</v>
      </c>
      <c r="D51227" t="s">
        <v>1017</v>
      </c>
      <c r="E51227" t="s">
        <v>1016</v>
      </c>
      <c r="F51227" s="86">
        <v>15134281.4737525</v>
      </c>
    </row>
    <row r="51228" spans="1:6">
      <c r="A51228">
        <v>2039</v>
      </c>
      <c r="B51228" t="s">
        <v>1050</v>
      </c>
      <c r="C51228" t="s">
        <v>1022</v>
      </c>
      <c r="D51228" t="s">
        <v>1017</v>
      </c>
      <c r="E51228" t="s">
        <v>1016</v>
      </c>
      <c r="F51228" s="86">
        <v>15287611.574462799</v>
      </c>
    </row>
    <row r="51229" spans="1:6">
      <c r="A51229">
        <v>2040</v>
      </c>
      <c r="B51229" t="s">
        <v>1050</v>
      </c>
      <c r="C51229" t="s">
        <v>1022</v>
      </c>
      <c r="D51229" t="s">
        <v>1017</v>
      </c>
      <c r="E51229" t="s">
        <v>1016</v>
      </c>
      <c r="F51229" s="86">
        <v>15431191.3281579</v>
      </c>
    </row>
    <row r="51230" spans="1:6">
      <c r="A51230">
        <v>2041</v>
      </c>
      <c r="B51230" t="s">
        <v>1050</v>
      </c>
      <c r="C51230" t="s">
        <v>1022</v>
      </c>
      <c r="D51230" t="s">
        <v>1017</v>
      </c>
      <c r="E51230" t="s">
        <v>1016</v>
      </c>
      <c r="F51230" s="86">
        <v>15542650.1239955</v>
      </c>
    </row>
    <row r="51231" spans="1:6">
      <c r="A51231">
        <v>2042</v>
      </c>
      <c r="B51231" t="s">
        <v>1050</v>
      </c>
      <c r="C51231" t="s">
        <v>1022</v>
      </c>
      <c r="D51231" t="s">
        <v>1017</v>
      </c>
      <c r="E51231" t="s">
        <v>1016</v>
      </c>
      <c r="F51231" s="86">
        <v>15655119.4289086</v>
      </c>
    </row>
    <row r="51232" spans="1:6">
      <c r="A51232">
        <v>2043</v>
      </c>
      <c r="B51232" t="s">
        <v>1050</v>
      </c>
      <c r="C51232" t="s">
        <v>1022</v>
      </c>
      <c r="D51232" t="s">
        <v>1017</v>
      </c>
      <c r="E51232" t="s">
        <v>1016</v>
      </c>
      <c r="F51232" s="86">
        <v>15771956.7436576</v>
      </c>
    </row>
    <row r="51233" spans="1:6">
      <c r="A51233">
        <v>2044</v>
      </c>
      <c r="B51233" t="s">
        <v>1050</v>
      </c>
      <c r="C51233" t="s">
        <v>1022</v>
      </c>
      <c r="D51233" t="s">
        <v>1017</v>
      </c>
      <c r="E51233" t="s">
        <v>1016</v>
      </c>
      <c r="F51233" s="86">
        <v>15888286.8503363</v>
      </c>
    </row>
    <row r="51234" spans="1:6">
      <c r="A51234">
        <v>2045</v>
      </c>
      <c r="B51234" t="s">
        <v>1050</v>
      </c>
      <c r="C51234" t="s">
        <v>1022</v>
      </c>
      <c r="D51234" t="s">
        <v>1017</v>
      </c>
      <c r="E51234" t="s">
        <v>1016</v>
      </c>
      <c r="F51234" s="86">
        <v>16003154.915545</v>
      </c>
    </row>
    <row r="51235" spans="1:6">
      <c r="A51235">
        <v>2046</v>
      </c>
      <c r="B51235" t="s">
        <v>1050</v>
      </c>
      <c r="C51235" t="s">
        <v>1022</v>
      </c>
      <c r="D51235" t="s">
        <v>1017</v>
      </c>
      <c r="E51235" t="s">
        <v>1016</v>
      </c>
      <c r="F51235" s="86">
        <v>16103611.949217999</v>
      </c>
    </row>
    <row r="51236" spans="1:6">
      <c r="A51236">
        <v>2047</v>
      </c>
      <c r="B51236" t="s">
        <v>1050</v>
      </c>
      <c r="C51236" t="s">
        <v>1022</v>
      </c>
      <c r="D51236" t="s">
        <v>1017</v>
      </c>
      <c r="E51236" t="s">
        <v>1016</v>
      </c>
      <c r="F51236" s="86">
        <v>16188384.3369729</v>
      </c>
    </row>
    <row r="51237" spans="1:6">
      <c r="A51237">
        <v>2048</v>
      </c>
      <c r="B51237" t="s">
        <v>1050</v>
      </c>
      <c r="C51237" t="s">
        <v>1022</v>
      </c>
      <c r="D51237" t="s">
        <v>1017</v>
      </c>
      <c r="E51237" t="s">
        <v>1016</v>
      </c>
      <c r="F51237" s="86">
        <v>16268767.3148316</v>
      </c>
    </row>
    <row r="51238" spans="1:6">
      <c r="A51238">
        <v>2049</v>
      </c>
      <c r="B51238" t="s">
        <v>1050</v>
      </c>
      <c r="C51238" t="s">
        <v>1022</v>
      </c>
      <c r="D51238" t="s">
        <v>1017</v>
      </c>
      <c r="E51238" t="s">
        <v>1016</v>
      </c>
      <c r="F51238" s="86">
        <v>16354130.557365799</v>
      </c>
    </row>
    <row r="51239" spans="1:6">
      <c r="A51239">
        <v>2050</v>
      </c>
      <c r="B51239" t="s">
        <v>1050</v>
      </c>
      <c r="C51239" t="s">
        <v>1022</v>
      </c>
      <c r="D51239" t="s">
        <v>1017</v>
      </c>
      <c r="E51239" t="s">
        <v>1016</v>
      </c>
      <c r="F51239" s="86">
        <v>16446255.508606501</v>
      </c>
    </row>
    <row r="51240" spans="1:6">
      <c r="A51240">
        <v>2017</v>
      </c>
      <c r="B51240" t="s">
        <v>1051</v>
      </c>
      <c r="C51240" t="s">
        <v>1022</v>
      </c>
      <c r="D51240" t="s">
        <v>1017</v>
      </c>
      <c r="E51240" t="s">
        <v>1016</v>
      </c>
      <c r="F51240" s="86">
        <v>15356594.430027699</v>
      </c>
    </row>
    <row r="51241" spans="1:6">
      <c r="A51241">
        <v>2018</v>
      </c>
      <c r="B51241" t="s">
        <v>1051</v>
      </c>
      <c r="C51241" t="s">
        <v>1022</v>
      </c>
      <c r="D51241" t="s">
        <v>1017</v>
      </c>
      <c r="E51241" t="s">
        <v>1016</v>
      </c>
      <c r="F51241" s="86">
        <v>15420928.8083467</v>
      </c>
    </row>
    <row r="51242" spans="1:6">
      <c r="A51242">
        <v>2019</v>
      </c>
      <c r="B51242" t="s">
        <v>1051</v>
      </c>
      <c r="C51242" t="s">
        <v>1022</v>
      </c>
      <c r="D51242" t="s">
        <v>1017</v>
      </c>
      <c r="E51242" t="s">
        <v>1016</v>
      </c>
      <c r="F51242" s="86">
        <v>15440599.3495015</v>
      </c>
    </row>
    <row r="51243" spans="1:6">
      <c r="A51243">
        <v>2020</v>
      </c>
      <c r="B51243" t="s">
        <v>1051</v>
      </c>
      <c r="C51243" t="s">
        <v>1022</v>
      </c>
      <c r="D51243" t="s">
        <v>1017</v>
      </c>
      <c r="E51243" t="s">
        <v>1016</v>
      </c>
      <c r="F51243" s="86">
        <v>15433167.9470024</v>
      </c>
    </row>
    <row r="51244" spans="1:6">
      <c r="A51244">
        <v>2021</v>
      </c>
      <c r="B51244" t="s">
        <v>1051</v>
      </c>
      <c r="C51244" t="s">
        <v>1022</v>
      </c>
      <c r="D51244" t="s">
        <v>1017</v>
      </c>
      <c r="E51244" t="s">
        <v>1016</v>
      </c>
      <c r="F51244" s="86">
        <v>15413931.388428001</v>
      </c>
    </row>
    <row r="51245" spans="1:6">
      <c r="A51245">
        <v>2022</v>
      </c>
      <c r="B51245" t="s">
        <v>1051</v>
      </c>
      <c r="C51245" t="s">
        <v>1022</v>
      </c>
      <c r="D51245" t="s">
        <v>1017</v>
      </c>
      <c r="E51245" t="s">
        <v>1016</v>
      </c>
      <c r="F51245" s="86">
        <v>15424562.4971401</v>
      </c>
    </row>
    <row r="51246" spans="1:6">
      <c r="A51246">
        <v>2023</v>
      </c>
      <c r="B51246" t="s">
        <v>1051</v>
      </c>
      <c r="C51246" t="s">
        <v>1022</v>
      </c>
      <c r="D51246" t="s">
        <v>1017</v>
      </c>
      <c r="E51246" t="s">
        <v>1016</v>
      </c>
      <c r="F51246" s="86">
        <v>15439020.365636099</v>
      </c>
    </row>
    <row r="51247" spans="1:6">
      <c r="A51247">
        <v>2024</v>
      </c>
      <c r="B51247" t="s">
        <v>1051</v>
      </c>
      <c r="C51247" t="s">
        <v>1022</v>
      </c>
      <c r="D51247" t="s">
        <v>1017</v>
      </c>
      <c r="E51247" t="s">
        <v>1016</v>
      </c>
      <c r="F51247" s="86">
        <v>15462590.5258551</v>
      </c>
    </row>
    <row r="51248" spans="1:6">
      <c r="A51248">
        <v>2025</v>
      </c>
      <c r="B51248" t="s">
        <v>1051</v>
      </c>
      <c r="C51248" t="s">
        <v>1022</v>
      </c>
      <c r="D51248" t="s">
        <v>1017</v>
      </c>
      <c r="E51248" t="s">
        <v>1016</v>
      </c>
      <c r="F51248" s="86">
        <v>15477060.110416301</v>
      </c>
    </row>
    <row r="51249" spans="1:6">
      <c r="A51249">
        <v>2026</v>
      </c>
      <c r="B51249" t="s">
        <v>1051</v>
      </c>
      <c r="C51249" t="s">
        <v>1022</v>
      </c>
      <c r="D51249" t="s">
        <v>1017</v>
      </c>
      <c r="E51249" t="s">
        <v>1016</v>
      </c>
      <c r="F51249" s="86">
        <v>15478357.664633101</v>
      </c>
    </row>
    <row r="51250" spans="1:6">
      <c r="A51250">
        <v>2027</v>
      </c>
      <c r="B51250" t="s">
        <v>1051</v>
      </c>
      <c r="C51250" t="s">
        <v>1022</v>
      </c>
      <c r="D51250" t="s">
        <v>1017</v>
      </c>
      <c r="E51250" t="s">
        <v>1016</v>
      </c>
      <c r="F51250" s="86">
        <v>15483061.054584401</v>
      </c>
    </row>
    <row r="51251" spans="1:6">
      <c r="A51251">
        <v>2028</v>
      </c>
      <c r="B51251" t="s">
        <v>1051</v>
      </c>
      <c r="C51251" t="s">
        <v>1022</v>
      </c>
      <c r="D51251" t="s">
        <v>1017</v>
      </c>
      <c r="E51251" t="s">
        <v>1016</v>
      </c>
      <c r="F51251" s="86">
        <v>15490238.3649203</v>
      </c>
    </row>
    <row r="51252" spans="1:6">
      <c r="A51252">
        <v>2029</v>
      </c>
      <c r="B51252" t="s">
        <v>1051</v>
      </c>
      <c r="C51252" t="s">
        <v>1022</v>
      </c>
      <c r="D51252" t="s">
        <v>1017</v>
      </c>
      <c r="E51252" t="s">
        <v>1016</v>
      </c>
      <c r="F51252" s="86">
        <v>15485505.9288908</v>
      </c>
    </row>
    <row r="51253" spans="1:6">
      <c r="A51253">
        <v>2030</v>
      </c>
      <c r="B51253" t="s">
        <v>1051</v>
      </c>
      <c r="C51253" t="s">
        <v>1022</v>
      </c>
      <c r="D51253" t="s">
        <v>1017</v>
      </c>
      <c r="E51253" t="s">
        <v>1016</v>
      </c>
      <c r="F51253" s="86">
        <v>15462575.2705619</v>
      </c>
    </row>
    <row r="51254" spans="1:6">
      <c r="A51254">
        <v>2031</v>
      </c>
      <c r="B51254" t="s">
        <v>1051</v>
      </c>
      <c r="C51254" t="s">
        <v>1022</v>
      </c>
      <c r="D51254" t="s">
        <v>1017</v>
      </c>
      <c r="E51254" t="s">
        <v>1016</v>
      </c>
      <c r="F51254" s="86">
        <v>15426021.879507</v>
      </c>
    </row>
    <row r="51255" spans="1:6">
      <c r="A51255">
        <v>2032</v>
      </c>
      <c r="B51255" t="s">
        <v>1051</v>
      </c>
      <c r="C51255" t="s">
        <v>1022</v>
      </c>
      <c r="D51255" t="s">
        <v>1017</v>
      </c>
      <c r="E51255" t="s">
        <v>1016</v>
      </c>
      <c r="F51255" s="86">
        <v>15368606.3258362</v>
      </c>
    </row>
    <row r="51256" spans="1:6">
      <c r="A51256">
        <v>2033</v>
      </c>
      <c r="B51256" t="s">
        <v>1051</v>
      </c>
      <c r="C51256" t="s">
        <v>1022</v>
      </c>
      <c r="D51256" t="s">
        <v>1017</v>
      </c>
      <c r="E51256" t="s">
        <v>1016</v>
      </c>
      <c r="F51256" s="86">
        <v>15312045.92288</v>
      </c>
    </row>
    <row r="51257" spans="1:6">
      <c r="A51257">
        <v>2034</v>
      </c>
      <c r="B51257" t="s">
        <v>1051</v>
      </c>
      <c r="C51257" t="s">
        <v>1022</v>
      </c>
      <c r="D51257" t="s">
        <v>1017</v>
      </c>
      <c r="E51257" t="s">
        <v>1016</v>
      </c>
      <c r="F51257" s="86">
        <v>15269105.811802899</v>
      </c>
    </row>
    <row r="51258" spans="1:6">
      <c r="A51258">
        <v>2035</v>
      </c>
      <c r="B51258" t="s">
        <v>1051</v>
      </c>
      <c r="C51258" t="s">
        <v>1022</v>
      </c>
      <c r="D51258" t="s">
        <v>1017</v>
      </c>
      <c r="E51258" t="s">
        <v>1016</v>
      </c>
      <c r="F51258" s="86">
        <v>15230237.887666499</v>
      </c>
    </row>
    <row r="51259" spans="1:6">
      <c r="A51259">
        <v>2036</v>
      </c>
      <c r="B51259" t="s">
        <v>1051</v>
      </c>
      <c r="C51259" t="s">
        <v>1022</v>
      </c>
      <c r="D51259" t="s">
        <v>1017</v>
      </c>
      <c r="E51259" t="s">
        <v>1016</v>
      </c>
      <c r="F51259" s="86">
        <v>15183017.8735769</v>
      </c>
    </row>
    <row r="51260" spans="1:6">
      <c r="A51260">
        <v>2037</v>
      </c>
      <c r="B51260" t="s">
        <v>1051</v>
      </c>
      <c r="C51260" t="s">
        <v>1022</v>
      </c>
      <c r="D51260" t="s">
        <v>1017</v>
      </c>
      <c r="E51260" t="s">
        <v>1016</v>
      </c>
      <c r="F51260" s="86">
        <v>15115779.497648001</v>
      </c>
    </row>
    <row r="51261" spans="1:6">
      <c r="A51261">
        <v>2038</v>
      </c>
      <c r="B51261" t="s">
        <v>1051</v>
      </c>
      <c r="C51261" t="s">
        <v>1022</v>
      </c>
      <c r="D51261" t="s">
        <v>1017</v>
      </c>
      <c r="E51261" t="s">
        <v>1016</v>
      </c>
      <c r="F51261" s="86">
        <v>15032976.9393615</v>
      </c>
    </row>
    <row r="51262" spans="1:6">
      <c r="A51262">
        <v>2039</v>
      </c>
      <c r="B51262" t="s">
        <v>1051</v>
      </c>
      <c r="C51262" t="s">
        <v>1022</v>
      </c>
      <c r="D51262" t="s">
        <v>1017</v>
      </c>
      <c r="E51262" t="s">
        <v>1016</v>
      </c>
      <c r="F51262" s="86">
        <v>14919727.134689899</v>
      </c>
    </row>
    <row r="51263" spans="1:6">
      <c r="A51263">
        <v>2040</v>
      </c>
      <c r="B51263" t="s">
        <v>1051</v>
      </c>
      <c r="C51263" t="s">
        <v>1022</v>
      </c>
      <c r="D51263" t="s">
        <v>1017</v>
      </c>
      <c r="E51263" t="s">
        <v>1016</v>
      </c>
      <c r="F51263" s="86">
        <v>14765172.220243201</v>
      </c>
    </row>
    <row r="51264" spans="1:6">
      <c r="A51264">
        <v>2041</v>
      </c>
      <c r="B51264" t="s">
        <v>1051</v>
      </c>
      <c r="C51264" t="s">
        <v>1022</v>
      </c>
      <c r="D51264" t="s">
        <v>1017</v>
      </c>
      <c r="E51264" t="s">
        <v>1016</v>
      </c>
      <c r="F51264" s="86">
        <v>14524666.177039901</v>
      </c>
    </row>
    <row r="51265" spans="1:6">
      <c r="A51265">
        <v>2042</v>
      </c>
      <c r="B51265" t="s">
        <v>1051</v>
      </c>
      <c r="C51265" t="s">
        <v>1022</v>
      </c>
      <c r="D51265" t="s">
        <v>1017</v>
      </c>
      <c r="E51265" t="s">
        <v>1016</v>
      </c>
      <c r="F51265" s="86">
        <v>14249455.0741033</v>
      </c>
    </row>
    <row r="51266" spans="1:6">
      <c r="A51266">
        <v>2043</v>
      </c>
      <c r="B51266" t="s">
        <v>1051</v>
      </c>
      <c r="C51266" t="s">
        <v>1022</v>
      </c>
      <c r="D51266" t="s">
        <v>1017</v>
      </c>
      <c r="E51266" t="s">
        <v>1016</v>
      </c>
      <c r="F51266" s="86">
        <v>13949516.117258901</v>
      </c>
    </row>
    <row r="51267" spans="1:6">
      <c r="A51267">
        <v>2044</v>
      </c>
      <c r="B51267" t="s">
        <v>1051</v>
      </c>
      <c r="C51267" t="s">
        <v>1022</v>
      </c>
      <c r="D51267" t="s">
        <v>1017</v>
      </c>
      <c r="E51267" t="s">
        <v>1016</v>
      </c>
      <c r="F51267" s="86">
        <v>13625863.844524199</v>
      </c>
    </row>
    <row r="51268" spans="1:6">
      <c r="A51268">
        <v>2045</v>
      </c>
      <c r="B51268" t="s">
        <v>1051</v>
      </c>
      <c r="C51268" t="s">
        <v>1022</v>
      </c>
      <c r="D51268" t="s">
        <v>1017</v>
      </c>
      <c r="E51268" t="s">
        <v>1016</v>
      </c>
      <c r="F51268" s="86">
        <v>13269425.0177269</v>
      </c>
    </row>
    <row r="51269" spans="1:6">
      <c r="A51269">
        <v>2046</v>
      </c>
      <c r="B51269" t="s">
        <v>1051</v>
      </c>
      <c r="C51269" t="s">
        <v>1022</v>
      </c>
      <c r="D51269" t="s">
        <v>1017</v>
      </c>
      <c r="E51269" t="s">
        <v>1016</v>
      </c>
      <c r="F51269" s="86">
        <v>12869558.764767099</v>
      </c>
    </row>
    <row r="51270" spans="1:6">
      <c r="A51270">
        <v>2047</v>
      </c>
      <c r="B51270" t="s">
        <v>1051</v>
      </c>
      <c r="C51270" t="s">
        <v>1022</v>
      </c>
      <c r="D51270" t="s">
        <v>1017</v>
      </c>
      <c r="E51270" t="s">
        <v>1016</v>
      </c>
      <c r="F51270" s="86">
        <v>12416537.0902892</v>
      </c>
    </row>
    <row r="51271" spans="1:6">
      <c r="A51271">
        <v>2048</v>
      </c>
      <c r="B51271" t="s">
        <v>1051</v>
      </c>
      <c r="C51271" t="s">
        <v>1022</v>
      </c>
      <c r="D51271" t="s">
        <v>1017</v>
      </c>
      <c r="E51271" t="s">
        <v>1016</v>
      </c>
      <c r="F51271" s="86">
        <v>11910495.8274236</v>
      </c>
    </row>
    <row r="51272" spans="1:6">
      <c r="A51272">
        <v>2049</v>
      </c>
      <c r="B51272" t="s">
        <v>1051</v>
      </c>
      <c r="C51272" t="s">
        <v>1022</v>
      </c>
      <c r="D51272" t="s">
        <v>1017</v>
      </c>
      <c r="E51272" t="s">
        <v>1016</v>
      </c>
      <c r="F51272" s="86">
        <v>11363307.133493301</v>
      </c>
    </row>
    <row r="51273" spans="1:6">
      <c r="A51273">
        <v>2050</v>
      </c>
      <c r="B51273" t="s">
        <v>1051</v>
      </c>
      <c r="C51273" t="s">
        <v>1022</v>
      </c>
      <c r="D51273" t="s">
        <v>1017</v>
      </c>
      <c r="E51273" t="s">
        <v>1016</v>
      </c>
      <c r="F51273" s="86">
        <v>10780635.6039623</v>
      </c>
    </row>
    <row r="51274" spans="1:6">
      <c r="A51274">
        <v>2017</v>
      </c>
      <c r="B51274" t="s">
        <v>1052</v>
      </c>
      <c r="C51274" t="s">
        <v>1022</v>
      </c>
      <c r="D51274" t="s">
        <v>1017</v>
      </c>
      <c r="E51274" t="s">
        <v>1016</v>
      </c>
      <c r="F51274" s="86">
        <v>5573944.9192649098</v>
      </c>
    </row>
    <row r="51275" spans="1:6">
      <c r="A51275">
        <v>2018</v>
      </c>
      <c r="B51275" t="s">
        <v>1052</v>
      </c>
      <c r="C51275" t="s">
        <v>1022</v>
      </c>
      <c r="D51275" t="s">
        <v>1017</v>
      </c>
      <c r="E51275" t="s">
        <v>1016</v>
      </c>
      <c r="F51275" s="86">
        <v>5698730.9676253898</v>
      </c>
    </row>
    <row r="51276" spans="1:6">
      <c r="A51276">
        <v>2019</v>
      </c>
      <c r="B51276" t="s">
        <v>1052</v>
      </c>
      <c r="C51276" t="s">
        <v>1022</v>
      </c>
      <c r="D51276" t="s">
        <v>1017</v>
      </c>
      <c r="E51276" t="s">
        <v>1016</v>
      </c>
      <c r="F51276" s="86">
        <v>5694324.1284271805</v>
      </c>
    </row>
    <row r="51277" spans="1:6">
      <c r="A51277">
        <v>2020</v>
      </c>
      <c r="B51277" t="s">
        <v>1052</v>
      </c>
      <c r="C51277" t="s">
        <v>1022</v>
      </c>
      <c r="D51277" t="s">
        <v>1017</v>
      </c>
      <c r="E51277" t="s">
        <v>1016</v>
      </c>
      <c r="F51277" s="86">
        <v>5689555.7559855301</v>
      </c>
    </row>
    <row r="51278" spans="1:6">
      <c r="A51278">
        <v>2021</v>
      </c>
      <c r="B51278" t="s">
        <v>1052</v>
      </c>
      <c r="C51278" t="s">
        <v>1022</v>
      </c>
      <c r="D51278" t="s">
        <v>1017</v>
      </c>
      <c r="E51278" t="s">
        <v>1016</v>
      </c>
      <c r="F51278" s="86">
        <v>5651750.1532554301</v>
      </c>
    </row>
    <row r="51279" spans="1:6">
      <c r="A51279">
        <v>2022</v>
      </c>
      <c r="B51279" t="s">
        <v>1052</v>
      </c>
      <c r="C51279" t="s">
        <v>1022</v>
      </c>
      <c r="D51279" t="s">
        <v>1017</v>
      </c>
      <c r="E51279" t="s">
        <v>1016</v>
      </c>
      <c r="F51279" s="86">
        <v>5604167.1194203999</v>
      </c>
    </row>
    <row r="51280" spans="1:6">
      <c r="A51280">
        <v>2023</v>
      </c>
      <c r="B51280" t="s">
        <v>1052</v>
      </c>
      <c r="C51280" t="s">
        <v>1022</v>
      </c>
      <c r="D51280" t="s">
        <v>1017</v>
      </c>
      <c r="E51280" t="s">
        <v>1016</v>
      </c>
      <c r="F51280" s="86">
        <v>5541717.3365365798</v>
      </c>
    </row>
    <row r="51281" spans="1:6">
      <c r="A51281">
        <v>2024</v>
      </c>
      <c r="B51281" t="s">
        <v>1052</v>
      </c>
      <c r="C51281" t="s">
        <v>1022</v>
      </c>
      <c r="D51281" t="s">
        <v>1017</v>
      </c>
      <c r="E51281" t="s">
        <v>1016</v>
      </c>
      <c r="F51281" s="86">
        <v>5481989.4976794496</v>
      </c>
    </row>
    <row r="51282" spans="1:6">
      <c r="A51282">
        <v>2025</v>
      </c>
      <c r="B51282" t="s">
        <v>1052</v>
      </c>
      <c r="C51282" t="s">
        <v>1022</v>
      </c>
      <c r="D51282" t="s">
        <v>1017</v>
      </c>
      <c r="E51282" t="s">
        <v>1016</v>
      </c>
      <c r="F51282" s="86">
        <v>5429445.5057774</v>
      </c>
    </row>
    <row r="51283" spans="1:6">
      <c r="A51283">
        <v>2026</v>
      </c>
      <c r="B51283" t="s">
        <v>1052</v>
      </c>
      <c r="C51283" t="s">
        <v>1022</v>
      </c>
      <c r="D51283" t="s">
        <v>1017</v>
      </c>
      <c r="E51283" t="s">
        <v>1016</v>
      </c>
      <c r="F51283" s="86">
        <v>5383897.1729738703</v>
      </c>
    </row>
    <row r="51284" spans="1:6">
      <c r="A51284">
        <v>2027</v>
      </c>
      <c r="B51284" t="s">
        <v>1052</v>
      </c>
      <c r="C51284" t="s">
        <v>1022</v>
      </c>
      <c r="D51284" t="s">
        <v>1017</v>
      </c>
      <c r="E51284" t="s">
        <v>1016</v>
      </c>
      <c r="F51284" s="86">
        <v>5347161.05264383</v>
      </c>
    </row>
    <row r="51285" spans="1:6">
      <c r="A51285">
        <v>2028</v>
      </c>
      <c r="B51285" t="s">
        <v>1052</v>
      </c>
      <c r="C51285" t="s">
        <v>1022</v>
      </c>
      <c r="D51285" t="s">
        <v>1017</v>
      </c>
      <c r="E51285" t="s">
        <v>1016</v>
      </c>
      <c r="F51285" s="86">
        <v>5307644.9927110504</v>
      </c>
    </row>
    <row r="51286" spans="1:6">
      <c r="A51286">
        <v>2029</v>
      </c>
      <c r="B51286" t="s">
        <v>1052</v>
      </c>
      <c r="C51286" t="s">
        <v>1022</v>
      </c>
      <c r="D51286" t="s">
        <v>1017</v>
      </c>
      <c r="E51286" t="s">
        <v>1016</v>
      </c>
      <c r="F51286" s="86">
        <v>5266014.6138074603</v>
      </c>
    </row>
    <row r="51287" spans="1:6">
      <c r="A51287">
        <v>2030</v>
      </c>
      <c r="B51287" t="s">
        <v>1052</v>
      </c>
      <c r="C51287" t="s">
        <v>1022</v>
      </c>
      <c r="D51287" t="s">
        <v>1017</v>
      </c>
      <c r="E51287" t="s">
        <v>1016</v>
      </c>
      <c r="F51287" s="86">
        <v>5228452.2626641104</v>
      </c>
    </row>
    <row r="51288" spans="1:6">
      <c r="A51288">
        <v>2031</v>
      </c>
      <c r="B51288" t="s">
        <v>1052</v>
      </c>
      <c r="C51288" t="s">
        <v>1022</v>
      </c>
      <c r="D51288" t="s">
        <v>1017</v>
      </c>
      <c r="E51288" t="s">
        <v>1016</v>
      </c>
      <c r="F51288" s="86">
        <v>5202597.8715087296</v>
      </c>
    </row>
    <row r="51289" spans="1:6">
      <c r="A51289">
        <v>2032</v>
      </c>
      <c r="B51289" t="s">
        <v>1052</v>
      </c>
      <c r="C51289" t="s">
        <v>1022</v>
      </c>
      <c r="D51289" t="s">
        <v>1017</v>
      </c>
      <c r="E51289" t="s">
        <v>1016</v>
      </c>
      <c r="F51289" s="86">
        <v>5175754.7153348001</v>
      </c>
    </row>
    <row r="51290" spans="1:6">
      <c r="A51290">
        <v>2033</v>
      </c>
      <c r="B51290" t="s">
        <v>1052</v>
      </c>
      <c r="C51290" t="s">
        <v>1022</v>
      </c>
      <c r="D51290" t="s">
        <v>1017</v>
      </c>
      <c r="E51290" t="s">
        <v>1016</v>
      </c>
      <c r="F51290" s="86">
        <v>5151951.2419833597</v>
      </c>
    </row>
    <row r="51291" spans="1:6">
      <c r="A51291">
        <v>2034</v>
      </c>
      <c r="B51291" t="s">
        <v>1052</v>
      </c>
      <c r="C51291" t="s">
        <v>1022</v>
      </c>
      <c r="D51291" t="s">
        <v>1017</v>
      </c>
      <c r="E51291" t="s">
        <v>1016</v>
      </c>
      <c r="F51291" s="86">
        <v>5131666.6250132499</v>
      </c>
    </row>
    <row r="51292" spans="1:6">
      <c r="A51292">
        <v>2035</v>
      </c>
      <c r="B51292" t="s">
        <v>1052</v>
      </c>
      <c r="C51292" t="s">
        <v>1022</v>
      </c>
      <c r="D51292" t="s">
        <v>1017</v>
      </c>
      <c r="E51292" t="s">
        <v>1016</v>
      </c>
      <c r="F51292" s="86">
        <v>5109296.5494300798</v>
      </c>
    </row>
    <row r="51293" spans="1:6">
      <c r="A51293">
        <v>2036</v>
      </c>
      <c r="B51293" t="s">
        <v>1052</v>
      </c>
      <c r="C51293" t="s">
        <v>1022</v>
      </c>
      <c r="D51293" t="s">
        <v>1017</v>
      </c>
      <c r="E51293" t="s">
        <v>1016</v>
      </c>
      <c r="F51293" s="86">
        <v>5081024.8513575997</v>
      </c>
    </row>
    <row r="51294" spans="1:6">
      <c r="A51294">
        <v>2037</v>
      </c>
      <c r="B51294" t="s">
        <v>1052</v>
      </c>
      <c r="C51294" t="s">
        <v>1022</v>
      </c>
      <c r="D51294" t="s">
        <v>1017</v>
      </c>
      <c r="E51294" t="s">
        <v>1016</v>
      </c>
      <c r="F51294" s="86">
        <v>5047661.6364568397</v>
      </c>
    </row>
    <row r="51295" spans="1:6">
      <c r="A51295">
        <v>2038</v>
      </c>
      <c r="B51295" t="s">
        <v>1052</v>
      </c>
      <c r="C51295" t="s">
        <v>1022</v>
      </c>
      <c r="D51295" t="s">
        <v>1017</v>
      </c>
      <c r="E51295" t="s">
        <v>1016</v>
      </c>
      <c r="F51295" s="86">
        <v>5010196.0362270903</v>
      </c>
    </row>
    <row r="51296" spans="1:6">
      <c r="A51296">
        <v>2039</v>
      </c>
      <c r="B51296" t="s">
        <v>1052</v>
      </c>
      <c r="C51296" t="s">
        <v>1022</v>
      </c>
      <c r="D51296" t="s">
        <v>1017</v>
      </c>
      <c r="E51296" t="s">
        <v>1016</v>
      </c>
      <c r="F51296" s="86">
        <v>4969448.6010303004</v>
      </c>
    </row>
    <row r="51297" spans="1:6">
      <c r="A51297">
        <v>2040</v>
      </c>
      <c r="B51297" t="s">
        <v>1052</v>
      </c>
      <c r="C51297" t="s">
        <v>1022</v>
      </c>
      <c r="D51297" t="s">
        <v>1017</v>
      </c>
      <c r="E51297" t="s">
        <v>1016</v>
      </c>
      <c r="F51297" s="86">
        <v>4926253.9907366298</v>
      </c>
    </row>
    <row r="51298" spans="1:6">
      <c r="A51298">
        <v>2041</v>
      </c>
      <c r="B51298" t="s">
        <v>1052</v>
      </c>
      <c r="C51298" t="s">
        <v>1022</v>
      </c>
      <c r="D51298" t="s">
        <v>1017</v>
      </c>
      <c r="E51298" t="s">
        <v>1016</v>
      </c>
      <c r="F51298" s="86">
        <v>4857133.0674436698</v>
      </c>
    </row>
    <row r="51299" spans="1:6">
      <c r="A51299">
        <v>2042</v>
      </c>
      <c r="B51299" t="s">
        <v>1052</v>
      </c>
      <c r="C51299" t="s">
        <v>1022</v>
      </c>
      <c r="D51299" t="s">
        <v>1017</v>
      </c>
      <c r="E51299" t="s">
        <v>1016</v>
      </c>
      <c r="F51299" s="86">
        <v>4784748.6332203196</v>
      </c>
    </row>
    <row r="51300" spans="1:6">
      <c r="A51300">
        <v>2043</v>
      </c>
      <c r="B51300" t="s">
        <v>1052</v>
      </c>
      <c r="C51300" t="s">
        <v>1022</v>
      </c>
      <c r="D51300" t="s">
        <v>1017</v>
      </c>
      <c r="E51300" t="s">
        <v>1016</v>
      </c>
      <c r="F51300" s="86">
        <v>4707384.5504125599</v>
      </c>
    </row>
    <row r="51301" spans="1:6">
      <c r="A51301">
        <v>2044</v>
      </c>
      <c r="B51301" t="s">
        <v>1052</v>
      </c>
      <c r="C51301" t="s">
        <v>1022</v>
      </c>
      <c r="D51301" t="s">
        <v>1017</v>
      </c>
      <c r="E51301" t="s">
        <v>1016</v>
      </c>
      <c r="F51301" s="86">
        <v>4628354.4461910296</v>
      </c>
    </row>
    <row r="51302" spans="1:6">
      <c r="A51302">
        <v>2045</v>
      </c>
      <c r="B51302" t="s">
        <v>1052</v>
      </c>
      <c r="C51302" t="s">
        <v>1022</v>
      </c>
      <c r="D51302" t="s">
        <v>1017</v>
      </c>
      <c r="E51302" t="s">
        <v>1016</v>
      </c>
      <c r="F51302" s="86">
        <v>4547405.4488497498</v>
      </c>
    </row>
    <row r="51303" spans="1:6">
      <c r="A51303">
        <v>2046</v>
      </c>
      <c r="B51303" t="s">
        <v>1052</v>
      </c>
      <c r="C51303" t="s">
        <v>1022</v>
      </c>
      <c r="D51303" t="s">
        <v>1017</v>
      </c>
      <c r="E51303" t="s">
        <v>1016</v>
      </c>
      <c r="F51303" s="86">
        <v>4488842.2857631696</v>
      </c>
    </row>
    <row r="51304" spans="1:6">
      <c r="A51304">
        <v>2047</v>
      </c>
      <c r="B51304" t="s">
        <v>1052</v>
      </c>
      <c r="C51304" t="s">
        <v>1022</v>
      </c>
      <c r="D51304" t="s">
        <v>1017</v>
      </c>
      <c r="E51304" t="s">
        <v>1016</v>
      </c>
      <c r="F51304" s="86">
        <v>4406174.4937825296</v>
      </c>
    </row>
    <row r="51305" spans="1:6">
      <c r="A51305">
        <v>2048</v>
      </c>
      <c r="B51305" t="s">
        <v>1052</v>
      </c>
      <c r="C51305" t="s">
        <v>1022</v>
      </c>
      <c r="D51305" t="s">
        <v>1017</v>
      </c>
      <c r="E51305" t="s">
        <v>1016</v>
      </c>
      <c r="F51305" s="86">
        <v>4322546.79714109</v>
      </c>
    </row>
    <row r="51306" spans="1:6">
      <c r="A51306">
        <v>2049</v>
      </c>
      <c r="B51306" t="s">
        <v>1052</v>
      </c>
      <c r="C51306" t="s">
        <v>1022</v>
      </c>
      <c r="D51306" t="s">
        <v>1017</v>
      </c>
      <c r="E51306" t="s">
        <v>1016</v>
      </c>
      <c r="F51306" s="86">
        <v>4223722.6104110302</v>
      </c>
    </row>
    <row r="51307" spans="1:6">
      <c r="A51307">
        <v>2050</v>
      </c>
      <c r="B51307" t="s">
        <v>1052</v>
      </c>
      <c r="C51307" t="s">
        <v>1022</v>
      </c>
      <c r="D51307" t="s">
        <v>1017</v>
      </c>
      <c r="E51307" t="s">
        <v>1016</v>
      </c>
      <c r="F51307" s="86">
        <v>4135065.7902861699</v>
      </c>
    </row>
    <row r="51308" spans="1:6">
      <c r="A51308">
        <v>2017</v>
      </c>
      <c r="B51308" t="s">
        <v>1053</v>
      </c>
      <c r="C51308" t="s">
        <v>1022</v>
      </c>
      <c r="D51308" t="s">
        <v>1017</v>
      </c>
      <c r="E51308" t="s">
        <v>1016</v>
      </c>
      <c r="F51308" s="86">
        <v>32344188.344815101</v>
      </c>
    </row>
    <row r="51309" spans="1:6">
      <c r="A51309">
        <v>2018</v>
      </c>
      <c r="B51309" t="s">
        <v>1053</v>
      </c>
      <c r="C51309" t="s">
        <v>1022</v>
      </c>
      <c r="D51309" t="s">
        <v>1017</v>
      </c>
      <c r="E51309" t="s">
        <v>1016</v>
      </c>
      <c r="F51309" s="86">
        <v>32115514.1219928</v>
      </c>
    </row>
    <row r="51310" spans="1:6">
      <c r="A51310">
        <v>2019</v>
      </c>
      <c r="B51310" t="s">
        <v>1053</v>
      </c>
      <c r="C51310" t="s">
        <v>1022</v>
      </c>
      <c r="D51310" t="s">
        <v>1017</v>
      </c>
      <c r="E51310" t="s">
        <v>1016</v>
      </c>
      <c r="F51310" s="86">
        <v>31619457.396382801</v>
      </c>
    </row>
    <row r="51311" spans="1:6">
      <c r="A51311">
        <v>2020</v>
      </c>
      <c r="B51311" t="s">
        <v>1053</v>
      </c>
      <c r="C51311" t="s">
        <v>1022</v>
      </c>
      <c r="D51311" t="s">
        <v>1017</v>
      </c>
      <c r="E51311" t="s">
        <v>1016</v>
      </c>
      <c r="F51311" s="86">
        <v>31140613.009094801</v>
      </c>
    </row>
    <row r="51312" spans="1:6">
      <c r="A51312">
        <v>2021</v>
      </c>
      <c r="B51312" t="s">
        <v>1053</v>
      </c>
      <c r="C51312" t="s">
        <v>1022</v>
      </c>
      <c r="D51312" t="s">
        <v>1017</v>
      </c>
      <c r="E51312" t="s">
        <v>1016</v>
      </c>
      <c r="F51312" s="86">
        <v>30803113.8893652</v>
      </c>
    </row>
    <row r="51313" spans="1:6">
      <c r="A51313">
        <v>2022</v>
      </c>
      <c r="B51313" t="s">
        <v>1053</v>
      </c>
      <c r="C51313" t="s">
        <v>1022</v>
      </c>
      <c r="D51313" t="s">
        <v>1017</v>
      </c>
      <c r="E51313" t="s">
        <v>1016</v>
      </c>
      <c r="F51313" s="86">
        <v>30596704.5236638</v>
      </c>
    </row>
    <row r="51314" spans="1:6">
      <c r="A51314">
        <v>2023</v>
      </c>
      <c r="B51314" t="s">
        <v>1053</v>
      </c>
      <c r="C51314" t="s">
        <v>1022</v>
      </c>
      <c r="D51314" t="s">
        <v>1017</v>
      </c>
      <c r="E51314" t="s">
        <v>1016</v>
      </c>
      <c r="F51314" s="86">
        <v>30441547.921887498</v>
      </c>
    </row>
    <row r="51315" spans="1:6">
      <c r="A51315">
        <v>2024</v>
      </c>
      <c r="B51315" t="s">
        <v>1053</v>
      </c>
      <c r="C51315" t="s">
        <v>1022</v>
      </c>
      <c r="D51315" t="s">
        <v>1017</v>
      </c>
      <c r="E51315" t="s">
        <v>1016</v>
      </c>
      <c r="F51315" s="86">
        <v>30318987.5488212</v>
      </c>
    </row>
    <row r="51316" spans="1:6">
      <c r="A51316">
        <v>2025</v>
      </c>
      <c r="B51316" t="s">
        <v>1053</v>
      </c>
      <c r="C51316" t="s">
        <v>1022</v>
      </c>
      <c r="D51316" t="s">
        <v>1017</v>
      </c>
      <c r="E51316" t="s">
        <v>1016</v>
      </c>
      <c r="F51316" s="86">
        <v>30211736.448270202</v>
      </c>
    </row>
    <row r="51317" spans="1:6">
      <c r="A51317">
        <v>2026</v>
      </c>
      <c r="B51317" t="s">
        <v>1053</v>
      </c>
      <c r="C51317" t="s">
        <v>1022</v>
      </c>
      <c r="D51317" t="s">
        <v>1017</v>
      </c>
      <c r="E51317" t="s">
        <v>1016</v>
      </c>
      <c r="F51317" s="86">
        <v>30111834.898158301</v>
      </c>
    </row>
    <row r="51318" spans="1:6">
      <c r="A51318">
        <v>2027</v>
      </c>
      <c r="B51318" t="s">
        <v>1053</v>
      </c>
      <c r="C51318" t="s">
        <v>1022</v>
      </c>
      <c r="D51318" t="s">
        <v>1017</v>
      </c>
      <c r="E51318" t="s">
        <v>1016</v>
      </c>
      <c r="F51318" s="86">
        <v>30076193.185403701</v>
      </c>
    </row>
    <row r="51319" spans="1:6">
      <c r="A51319">
        <v>2028</v>
      </c>
      <c r="B51319" t="s">
        <v>1053</v>
      </c>
      <c r="C51319" t="s">
        <v>1022</v>
      </c>
      <c r="D51319" t="s">
        <v>1017</v>
      </c>
      <c r="E51319" t="s">
        <v>1016</v>
      </c>
      <c r="F51319" s="86">
        <v>30079235.982377999</v>
      </c>
    </row>
    <row r="51320" spans="1:6">
      <c r="A51320">
        <v>2029</v>
      </c>
      <c r="B51320" t="s">
        <v>1053</v>
      </c>
      <c r="C51320" t="s">
        <v>1022</v>
      </c>
      <c r="D51320" t="s">
        <v>1017</v>
      </c>
      <c r="E51320" t="s">
        <v>1016</v>
      </c>
      <c r="F51320" s="86">
        <v>30059550.505967699</v>
      </c>
    </row>
    <row r="51321" spans="1:6">
      <c r="A51321">
        <v>2030</v>
      </c>
      <c r="B51321" t="s">
        <v>1053</v>
      </c>
      <c r="C51321" t="s">
        <v>1022</v>
      </c>
      <c r="D51321" t="s">
        <v>1017</v>
      </c>
      <c r="E51321" t="s">
        <v>1016</v>
      </c>
      <c r="F51321" s="86">
        <v>30026793.053044502</v>
      </c>
    </row>
    <row r="51322" spans="1:6">
      <c r="A51322">
        <v>2031</v>
      </c>
      <c r="B51322" t="s">
        <v>1053</v>
      </c>
      <c r="C51322" t="s">
        <v>1022</v>
      </c>
      <c r="D51322" t="s">
        <v>1017</v>
      </c>
      <c r="E51322" t="s">
        <v>1016</v>
      </c>
      <c r="F51322" s="86">
        <v>30068539.582634602</v>
      </c>
    </row>
    <row r="51323" spans="1:6">
      <c r="A51323">
        <v>2032</v>
      </c>
      <c r="B51323" t="s">
        <v>1053</v>
      </c>
      <c r="C51323" t="s">
        <v>1022</v>
      </c>
      <c r="D51323" t="s">
        <v>1017</v>
      </c>
      <c r="E51323" t="s">
        <v>1016</v>
      </c>
      <c r="F51323" s="86">
        <v>30134880.865921602</v>
      </c>
    </row>
    <row r="51324" spans="1:6">
      <c r="A51324">
        <v>2033</v>
      </c>
      <c r="B51324" t="s">
        <v>1053</v>
      </c>
      <c r="C51324" t="s">
        <v>1022</v>
      </c>
      <c r="D51324" t="s">
        <v>1017</v>
      </c>
      <c r="E51324" t="s">
        <v>1016</v>
      </c>
      <c r="F51324" s="86">
        <v>30180663.168280002</v>
      </c>
    </row>
    <row r="51325" spans="1:6">
      <c r="A51325">
        <v>2034</v>
      </c>
      <c r="B51325" t="s">
        <v>1053</v>
      </c>
      <c r="C51325" t="s">
        <v>1022</v>
      </c>
      <c r="D51325" t="s">
        <v>1017</v>
      </c>
      <c r="E51325" t="s">
        <v>1016</v>
      </c>
      <c r="F51325" s="86">
        <v>30236011.2339135</v>
      </c>
    </row>
    <row r="51326" spans="1:6">
      <c r="A51326">
        <v>2035</v>
      </c>
      <c r="B51326" t="s">
        <v>1053</v>
      </c>
      <c r="C51326" t="s">
        <v>1022</v>
      </c>
      <c r="D51326" t="s">
        <v>1017</v>
      </c>
      <c r="E51326" t="s">
        <v>1016</v>
      </c>
      <c r="F51326" s="86">
        <v>30295636.701937199</v>
      </c>
    </row>
    <row r="51327" spans="1:6">
      <c r="A51327">
        <v>2036</v>
      </c>
      <c r="B51327" t="s">
        <v>1053</v>
      </c>
      <c r="C51327" t="s">
        <v>1022</v>
      </c>
      <c r="D51327" t="s">
        <v>1017</v>
      </c>
      <c r="E51327" t="s">
        <v>1016</v>
      </c>
      <c r="F51327" s="86">
        <v>30346477.724025801</v>
      </c>
    </row>
    <row r="51328" spans="1:6">
      <c r="A51328">
        <v>2037</v>
      </c>
      <c r="B51328" t="s">
        <v>1053</v>
      </c>
      <c r="C51328" t="s">
        <v>1022</v>
      </c>
      <c r="D51328" t="s">
        <v>1017</v>
      </c>
      <c r="E51328" t="s">
        <v>1016</v>
      </c>
      <c r="F51328" s="86">
        <v>30384416.055025201</v>
      </c>
    </row>
    <row r="51329" spans="1:6">
      <c r="A51329">
        <v>2038</v>
      </c>
      <c r="B51329" t="s">
        <v>1053</v>
      </c>
      <c r="C51329" t="s">
        <v>1022</v>
      </c>
      <c r="D51329" t="s">
        <v>1017</v>
      </c>
      <c r="E51329" t="s">
        <v>1016</v>
      </c>
      <c r="F51329" s="86">
        <v>30426244.230210401</v>
      </c>
    </row>
    <row r="51330" spans="1:6">
      <c r="A51330">
        <v>2039</v>
      </c>
      <c r="B51330" t="s">
        <v>1053</v>
      </c>
      <c r="C51330" t="s">
        <v>1022</v>
      </c>
      <c r="D51330" t="s">
        <v>1017</v>
      </c>
      <c r="E51330" t="s">
        <v>1016</v>
      </c>
      <c r="F51330" s="86">
        <v>30437662.004958201</v>
      </c>
    </row>
    <row r="51331" spans="1:6">
      <c r="A51331">
        <v>2040</v>
      </c>
      <c r="B51331" t="s">
        <v>1053</v>
      </c>
      <c r="C51331" t="s">
        <v>1022</v>
      </c>
      <c r="D51331" t="s">
        <v>1017</v>
      </c>
      <c r="E51331" t="s">
        <v>1016</v>
      </c>
      <c r="F51331" s="86">
        <v>30433742.189604599</v>
      </c>
    </row>
    <row r="51332" spans="1:6">
      <c r="A51332">
        <v>2041</v>
      </c>
      <c r="B51332" t="s">
        <v>1053</v>
      </c>
      <c r="C51332" t="s">
        <v>1022</v>
      </c>
      <c r="D51332" t="s">
        <v>1017</v>
      </c>
      <c r="E51332" t="s">
        <v>1016</v>
      </c>
      <c r="F51332" s="86">
        <v>30307668.162183002</v>
      </c>
    </row>
    <row r="51333" spans="1:6">
      <c r="A51333">
        <v>2042</v>
      </c>
      <c r="B51333" t="s">
        <v>1053</v>
      </c>
      <c r="C51333" t="s">
        <v>1022</v>
      </c>
      <c r="D51333" t="s">
        <v>1017</v>
      </c>
      <c r="E51333" t="s">
        <v>1016</v>
      </c>
      <c r="F51333" s="86">
        <v>30156447.084786098</v>
      </c>
    </row>
    <row r="51334" spans="1:6">
      <c r="A51334">
        <v>2043</v>
      </c>
      <c r="B51334" t="s">
        <v>1053</v>
      </c>
      <c r="C51334" t="s">
        <v>1022</v>
      </c>
      <c r="D51334" t="s">
        <v>1017</v>
      </c>
      <c r="E51334" t="s">
        <v>1016</v>
      </c>
      <c r="F51334" s="86">
        <v>29969625.6341764</v>
      </c>
    </row>
    <row r="51335" spans="1:6">
      <c r="A51335">
        <v>2044</v>
      </c>
      <c r="B51335" t="s">
        <v>1053</v>
      </c>
      <c r="C51335" t="s">
        <v>1022</v>
      </c>
      <c r="D51335" t="s">
        <v>1017</v>
      </c>
      <c r="E51335" t="s">
        <v>1016</v>
      </c>
      <c r="F51335" s="86">
        <v>29756866.308156699</v>
      </c>
    </row>
    <row r="51336" spans="1:6">
      <c r="A51336">
        <v>2045</v>
      </c>
      <c r="B51336" t="s">
        <v>1053</v>
      </c>
      <c r="C51336" t="s">
        <v>1022</v>
      </c>
      <c r="D51336" t="s">
        <v>1017</v>
      </c>
      <c r="E51336" t="s">
        <v>1016</v>
      </c>
      <c r="F51336" s="86">
        <v>29552341.198770601</v>
      </c>
    </row>
    <row r="51337" spans="1:6">
      <c r="A51337">
        <v>2046</v>
      </c>
      <c r="B51337" t="s">
        <v>1053</v>
      </c>
      <c r="C51337" t="s">
        <v>1022</v>
      </c>
      <c r="D51337" t="s">
        <v>1017</v>
      </c>
      <c r="E51337" t="s">
        <v>1016</v>
      </c>
      <c r="F51337" s="86">
        <v>29315622.094416101</v>
      </c>
    </row>
    <row r="51338" spans="1:6">
      <c r="A51338">
        <v>2047</v>
      </c>
      <c r="B51338" t="s">
        <v>1053</v>
      </c>
      <c r="C51338" t="s">
        <v>1022</v>
      </c>
      <c r="D51338" t="s">
        <v>1017</v>
      </c>
      <c r="E51338" t="s">
        <v>1016</v>
      </c>
      <c r="F51338" s="86">
        <v>29072569.772257701</v>
      </c>
    </row>
    <row r="51339" spans="1:6">
      <c r="A51339">
        <v>2048</v>
      </c>
      <c r="B51339" t="s">
        <v>1053</v>
      </c>
      <c r="C51339" t="s">
        <v>1022</v>
      </c>
      <c r="D51339" t="s">
        <v>1017</v>
      </c>
      <c r="E51339" t="s">
        <v>1016</v>
      </c>
      <c r="F51339" s="86">
        <v>28807280.4971691</v>
      </c>
    </row>
    <row r="51340" spans="1:6">
      <c r="A51340">
        <v>2049</v>
      </c>
      <c r="B51340" t="s">
        <v>1053</v>
      </c>
      <c r="C51340" t="s">
        <v>1022</v>
      </c>
      <c r="D51340" t="s">
        <v>1017</v>
      </c>
      <c r="E51340" t="s">
        <v>1016</v>
      </c>
      <c r="F51340" s="86">
        <v>28548999.101206601</v>
      </c>
    </row>
    <row r="51341" spans="1:6">
      <c r="A51341">
        <v>2050</v>
      </c>
      <c r="B51341" t="s">
        <v>1053</v>
      </c>
      <c r="C51341" t="s">
        <v>1022</v>
      </c>
      <c r="D51341" t="s">
        <v>1017</v>
      </c>
      <c r="E51341" t="s">
        <v>1016</v>
      </c>
      <c r="F51341" s="86">
        <v>28292809.899454702</v>
      </c>
    </row>
    <row r="51342" spans="1:6">
      <c r="A51342">
        <v>2017</v>
      </c>
      <c r="B51342" t="s">
        <v>1054</v>
      </c>
      <c r="C51342" t="s">
        <v>1022</v>
      </c>
      <c r="D51342" t="s">
        <v>1017</v>
      </c>
      <c r="E51342" t="s">
        <v>1016</v>
      </c>
      <c r="F51342" s="86">
        <v>12077646.756721601</v>
      </c>
    </row>
    <row r="51343" spans="1:6">
      <c r="A51343">
        <v>2018</v>
      </c>
      <c r="B51343" t="s">
        <v>1054</v>
      </c>
      <c r="C51343" t="s">
        <v>1022</v>
      </c>
      <c r="D51343" t="s">
        <v>1017</v>
      </c>
      <c r="E51343" t="s">
        <v>1016</v>
      </c>
      <c r="F51343" s="86">
        <v>12128244.426614501</v>
      </c>
    </row>
    <row r="51344" spans="1:6">
      <c r="A51344">
        <v>2019</v>
      </c>
      <c r="B51344" t="s">
        <v>1054</v>
      </c>
      <c r="C51344" t="s">
        <v>1022</v>
      </c>
      <c r="D51344" t="s">
        <v>1017</v>
      </c>
      <c r="E51344" t="s">
        <v>1016</v>
      </c>
      <c r="F51344" s="86">
        <v>12143714.9040478</v>
      </c>
    </row>
    <row r="51345" spans="1:6">
      <c r="A51345">
        <v>2020</v>
      </c>
      <c r="B51345" t="s">
        <v>1054</v>
      </c>
      <c r="C51345" t="s">
        <v>1022</v>
      </c>
      <c r="D51345" t="s">
        <v>1017</v>
      </c>
      <c r="E51345" t="s">
        <v>1016</v>
      </c>
      <c r="F51345" s="86">
        <v>12137870.258302899</v>
      </c>
    </row>
    <row r="51346" spans="1:6">
      <c r="A51346">
        <v>2021</v>
      </c>
      <c r="B51346" t="s">
        <v>1054</v>
      </c>
      <c r="C51346" t="s">
        <v>1022</v>
      </c>
      <c r="D51346" t="s">
        <v>1017</v>
      </c>
      <c r="E51346" t="s">
        <v>1016</v>
      </c>
      <c r="F51346" s="86">
        <v>12122741.099273801</v>
      </c>
    </row>
    <row r="51347" spans="1:6">
      <c r="A51347">
        <v>2022</v>
      </c>
      <c r="B51347" t="s">
        <v>1054</v>
      </c>
      <c r="C51347" t="s">
        <v>1022</v>
      </c>
      <c r="D51347" t="s">
        <v>1017</v>
      </c>
      <c r="E51347" t="s">
        <v>1016</v>
      </c>
      <c r="F51347" s="86">
        <v>12131102.248371201</v>
      </c>
    </row>
    <row r="51348" spans="1:6">
      <c r="A51348">
        <v>2023</v>
      </c>
      <c r="B51348" t="s">
        <v>1054</v>
      </c>
      <c r="C51348" t="s">
        <v>1022</v>
      </c>
      <c r="D51348" t="s">
        <v>1017</v>
      </c>
      <c r="E51348" t="s">
        <v>1016</v>
      </c>
      <c r="F51348" s="86">
        <v>12142473.0656019</v>
      </c>
    </row>
    <row r="51349" spans="1:6">
      <c r="A51349">
        <v>2024</v>
      </c>
      <c r="B51349" t="s">
        <v>1054</v>
      </c>
      <c r="C51349" t="s">
        <v>1022</v>
      </c>
      <c r="D51349" t="s">
        <v>1017</v>
      </c>
      <c r="E51349" t="s">
        <v>1016</v>
      </c>
      <c r="F51349" s="86">
        <v>12161010.5134991</v>
      </c>
    </row>
    <row r="51350" spans="1:6">
      <c r="A51350">
        <v>2025</v>
      </c>
      <c r="B51350" t="s">
        <v>1054</v>
      </c>
      <c r="C51350" t="s">
        <v>1022</v>
      </c>
      <c r="D51350" t="s">
        <v>1017</v>
      </c>
      <c r="E51350" t="s">
        <v>1016</v>
      </c>
      <c r="F51350" s="86">
        <v>12172390.5451749</v>
      </c>
    </row>
    <row r="51351" spans="1:6">
      <c r="A51351">
        <v>2026</v>
      </c>
      <c r="B51351" t="s">
        <v>1054</v>
      </c>
      <c r="C51351" t="s">
        <v>1022</v>
      </c>
      <c r="D51351" t="s">
        <v>1017</v>
      </c>
      <c r="E51351" t="s">
        <v>1016</v>
      </c>
      <c r="F51351" s="86">
        <v>12173411.0449706</v>
      </c>
    </row>
    <row r="51352" spans="1:6">
      <c r="A51352">
        <v>2027</v>
      </c>
      <c r="B51352" t="s">
        <v>1054</v>
      </c>
      <c r="C51352" t="s">
        <v>1022</v>
      </c>
      <c r="D51352" t="s">
        <v>1017</v>
      </c>
      <c r="E51352" t="s">
        <v>1016</v>
      </c>
      <c r="F51352" s="86">
        <v>12177110.1647624</v>
      </c>
    </row>
    <row r="51353" spans="1:6">
      <c r="A51353">
        <v>2028</v>
      </c>
      <c r="B51353" t="s">
        <v>1054</v>
      </c>
      <c r="C51353" t="s">
        <v>1022</v>
      </c>
      <c r="D51353" t="s">
        <v>1017</v>
      </c>
      <c r="E51353" t="s">
        <v>1016</v>
      </c>
      <c r="F51353" s="86">
        <v>12182754.972229</v>
      </c>
    </row>
    <row r="51354" spans="1:6">
      <c r="A51354">
        <v>2029</v>
      </c>
      <c r="B51354" t="s">
        <v>1054</v>
      </c>
      <c r="C51354" t="s">
        <v>1022</v>
      </c>
      <c r="D51354" t="s">
        <v>1017</v>
      </c>
      <c r="E51354" t="s">
        <v>1016</v>
      </c>
      <c r="F51354" s="86">
        <v>12179033.008292001</v>
      </c>
    </row>
    <row r="51355" spans="1:6">
      <c r="A51355">
        <v>2030</v>
      </c>
      <c r="B51355" t="s">
        <v>1054</v>
      </c>
      <c r="C51355" t="s">
        <v>1022</v>
      </c>
      <c r="D51355" t="s">
        <v>1017</v>
      </c>
      <c r="E51355" t="s">
        <v>1016</v>
      </c>
      <c r="F51355" s="86">
        <v>12160998.5155237</v>
      </c>
    </row>
    <row r="51356" spans="1:6">
      <c r="A51356">
        <v>2031</v>
      </c>
      <c r="B51356" t="s">
        <v>1054</v>
      </c>
      <c r="C51356" t="s">
        <v>1022</v>
      </c>
      <c r="D51356" t="s">
        <v>1017</v>
      </c>
      <c r="E51356" t="s">
        <v>1016</v>
      </c>
      <c r="F51356" s="86">
        <v>12132250.022689899</v>
      </c>
    </row>
    <row r="51357" spans="1:6">
      <c r="A51357">
        <v>2032</v>
      </c>
      <c r="B51357" t="s">
        <v>1054</v>
      </c>
      <c r="C51357" t="s">
        <v>1022</v>
      </c>
      <c r="D51357" t="s">
        <v>1017</v>
      </c>
      <c r="E51357" t="s">
        <v>1016</v>
      </c>
      <c r="F51357" s="86">
        <v>12087093.8665684</v>
      </c>
    </row>
    <row r="51358" spans="1:6">
      <c r="A51358">
        <v>2033</v>
      </c>
      <c r="B51358" t="s">
        <v>1054</v>
      </c>
      <c r="C51358" t="s">
        <v>1022</v>
      </c>
      <c r="D51358" t="s">
        <v>1017</v>
      </c>
      <c r="E51358" t="s">
        <v>1016</v>
      </c>
      <c r="F51358" s="86">
        <v>12042610.268955899</v>
      </c>
    </row>
    <row r="51359" spans="1:6">
      <c r="A51359">
        <v>2034</v>
      </c>
      <c r="B51359" t="s">
        <v>1054</v>
      </c>
      <c r="C51359" t="s">
        <v>1022</v>
      </c>
      <c r="D51359" t="s">
        <v>1017</v>
      </c>
      <c r="E51359" t="s">
        <v>1016</v>
      </c>
      <c r="F51359" s="86">
        <v>12008838.7517328</v>
      </c>
    </row>
    <row r="51360" spans="1:6">
      <c r="A51360">
        <v>2035</v>
      </c>
      <c r="B51360" t="s">
        <v>1054</v>
      </c>
      <c r="C51360" t="s">
        <v>1022</v>
      </c>
      <c r="D51360" t="s">
        <v>1017</v>
      </c>
      <c r="E51360" t="s">
        <v>1016</v>
      </c>
      <c r="F51360" s="86">
        <v>11978269.926071201</v>
      </c>
    </row>
    <row r="51361" spans="1:6">
      <c r="A51361">
        <v>2036</v>
      </c>
      <c r="B51361" t="s">
        <v>1054</v>
      </c>
      <c r="C51361" t="s">
        <v>1022</v>
      </c>
      <c r="D51361" t="s">
        <v>1017</v>
      </c>
      <c r="E51361" t="s">
        <v>1016</v>
      </c>
      <c r="F51361" s="86">
        <v>11941132.352853401</v>
      </c>
    </row>
    <row r="51362" spans="1:6">
      <c r="A51362">
        <v>2037</v>
      </c>
      <c r="B51362" t="s">
        <v>1054</v>
      </c>
      <c r="C51362" t="s">
        <v>1022</v>
      </c>
      <c r="D51362" t="s">
        <v>1017</v>
      </c>
      <c r="E51362" t="s">
        <v>1016</v>
      </c>
      <c r="F51362" s="86">
        <v>11888250.748363201</v>
      </c>
    </row>
    <row r="51363" spans="1:6">
      <c r="A51363">
        <v>2038</v>
      </c>
      <c r="B51363" t="s">
        <v>1054</v>
      </c>
      <c r="C51363" t="s">
        <v>1022</v>
      </c>
      <c r="D51363" t="s">
        <v>1017</v>
      </c>
      <c r="E51363" t="s">
        <v>1016</v>
      </c>
      <c r="F51363" s="86">
        <v>11823128.2334661</v>
      </c>
    </row>
    <row r="51364" spans="1:6">
      <c r="A51364">
        <v>2039</v>
      </c>
      <c r="B51364" t="s">
        <v>1054</v>
      </c>
      <c r="C51364" t="s">
        <v>1022</v>
      </c>
      <c r="D51364" t="s">
        <v>1017</v>
      </c>
      <c r="E51364" t="s">
        <v>1016</v>
      </c>
      <c r="F51364" s="86">
        <v>11734059.583361199</v>
      </c>
    </row>
    <row r="51365" spans="1:6">
      <c r="A51365">
        <v>2040</v>
      </c>
      <c r="B51365" t="s">
        <v>1054</v>
      </c>
      <c r="C51365" t="s">
        <v>1022</v>
      </c>
      <c r="D51365" t="s">
        <v>1017</v>
      </c>
      <c r="E51365" t="s">
        <v>1016</v>
      </c>
      <c r="F51365" s="86">
        <v>11612505.3110447</v>
      </c>
    </row>
    <row r="51366" spans="1:6">
      <c r="A51366">
        <v>2041</v>
      </c>
      <c r="B51366" t="s">
        <v>1054</v>
      </c>
      <c r="C51366" t="s">
        <v>1022</v>
      </c>
      <c r="D51366" t="s">
        <v>1017</v>
      </c>
      <c r="E51366" t="s">
        <v>1016</v>
      </c>
      <c r="F51366" s="86">
        <v>11423352.2376922</v>
      </c>
    </row>
    <row r="51367" spans="1:6">
      <c r="A51367">
        <v>2042</v>
      </c>
      <c r="B51367" t="s">
        <v>1054</v>
      </c>
      <c r="C51367" t="s">
        <v>1022</v>
      </c>
      <c r="D51367" t="s">
        <v>1017</v>
      </c>
      <c r="E51367" t="s">
        <v>1016</v>
      </c>
      <c r="F51367" s="86">
        <v>11206904.3462056</v>
      </c>
    </row>
    <row r="51368" spans="1:6">
      <c r="A51368">
        <v>2043</v>
      </c>
      <c r="B51368" t="s">
        <v>1054</v>
      </c>
      <c r="C51368" t="s">
        <v>1022</v>
      </c>
      <c r="D51368" t="s">
        <v>1017</v>
      </c>
      <c r="E51368" t="s">
        <v>1016</v>
      </c>
      <c r="F51368" s="86">
        <v>10971008.5044646</v>
      </c>
    </row>
    <row r="51369" spans="1:6">
      <c r="A51369">
        <v>2044</v>
      </c>
      <c r="B51369" t="s">
        <v>1054</v>
      </c>
      <c r="C51369" t="s">
        <v>1022</v>
      </c>
      <c r="D51369" t="s">
        <v>1017</v>
      </c>
      <c r="E51369" t="s">
        <v>1016</v>
      </c>
      <c r="F51369" s="86">
        <v>10716462.6258252</v>
      </c>
    </row>
    <row r="51370" spans="1:6">
      <c r="A51370">
        <v>2045</v>
      </c>
      <c r="B51370" t="s">
        <v>1054</v>
      </c>
      <c r="C51370" t="s">
        <v>1022</v>
      </c>
      <c r="D51370" t="s">
        <v>1017</v>
      </c>
      <c r="E51370" t="s">
        <v>1016</v>
      </c>
      <c r="F51370" s="86">
        <v>10436130.794438099</v>
      </c>
    </row>
    <row r="51371" spans="1:6">
      <c r="A51371">
        <v>2046</v>
      </c>
      <c r="B51371" t="s">
        <v>1054</v>
      </c>
      <c r="C51371" t="s">
        <v>1022</v>
      </c>
      <c r="D51371" t="s">
        <v>1017</v>
      </c>
      <c r="E51371" t="s">
        <v>1016</v>
      </c>
      <c r="F51371" s="86">
        <v>10121644.1825017</v>
      </c>
    </row>
    <row r="51372" spans="1:6">
      <c r="A51372">
        <v>2047</v>
      </c>
      <c r="B51372" t="s">
        <v>1054</v>
      </c>
      <c r="C51372" t="s">
        <v>1022</v>
      </c>
      <c r="D51372" t="s">
        <v>1017</v>
      </c>
      <c r="E51372" t="s">
        <v>1016</v>
      </c>
      <c r="F51372" s="86">
        <v>9765351.9210623</v>
      </c>
    </row>
    <row r="51373" spans="1:6">
      <c r="A51373">
        <v>2048</v>
      </c>
      <c r="B51373" t="s">
        <v>1054</v>
      </c>
      <c r="C51373" t="s">
        <v>1022</v>
      </c>
      <c r="D51373" t="s">
        <v>1017</v>
      </c>
      <c r="E51373" t="s">
        <v>1016</v>
      </c>
      <c r="F51373" s="86">
        <v>9367360.8400928397</v>
      </c>
    </row>
    <row r="51374" spans="1:6">
      <c r="A51374">
        <v>2049</v>
      </c>
      <c r="B51374" t="s">
        <v>1054</v>
      </c>
      <c r="C51374" t="s">
        <v>1022</v>
      </c>
      <c r="D51374" t="s">
        <v>1017</v>
      </c>
      <c r="E51374" t="s">
        <v>1016</v>
      </c>
      <c r="F51374" s="86">
        <v>8937008.1479855403</v>
      </c>
    </row>
    <row r="51375" spans="1:6">
      <c r="A51375">
        <v>2050</v>
      </c>
      <c r="B51375" t="s">
        <v>1054</v>
      </c>
      <c r="C51375" t="s">
        <v>1022</v>
      </c>
      <c r="D51375" t="s">
        <v>1017</v>
      </c>
      <c r="E51375" t="s">
        <v>1016</v>
      </c>
      <c r="F51375" s="86">
        <v>8478748.9329662304</v>
      </c>
    </row>
    <row r="51376" spans="1:6">
      <c r="A51376">
        <v>2017</v>
      </c>
      <c r="B51376" t="s">
        <v>1055</v>
      </c>
      <c r="C51376" t="s">
        <v>1022</v>
      </c>
      <c r="D51376" t="s">
        <v>1017</v>
      </c>
      <c r="E51376" t="s">
        <v>1016</v>
      </c>
      <c r="F51376" s="86">
        <v>73634205.870294705</v>
      </c>
    </row>
    <row r="51377" spans="1:6">
      <c r="A51377">
        <v>2018</v>
      </c>
      <c r="B51377" t="s">
        <v>1055</v>
      </c>
      <c r="C51377" t="s">
        <v>1022</v>
      </c>
      <c r="D51377" t="s">
        <v>1017</v>
      </c>
      <c r="E51377" t="s">
        <v>1016</v>
      </c>
      <c r="F51377" s="86">
        <v>73113610.187972501</v>
      </c>
    </row>
    <row r="51378" spans="1:6">
      <c r="A51378">
        <v>2019</v>
      </c>
      <c r="B51378" t="s">
        <v>1055</v>
      </c>
      <c r="C51378" t="s">
        <v>1022</v>
      </c>
      <c r="D51378" t="s">
        <v>1017</v>
      </c>
      <c r="E51378" t="s">
        <v>1016</v>
      </c>
      <c r="F51378" s="86">
        <v>71984296.239280805</v>
      </c>
    </row>
    <row r="51379" spans="1:6">
      <c r="A51379">
        <v>2020</v>
      </c>
      <c r="B51379" t="s">
        <v>1055</v>
      </c>
      <c r="C51379" t="s">
        <v>1022</v>
      </c>
      <c r="D51379" t="s">
        <v>1017</v>
      </c>
      <c r="E51379" t="s">
        <v>1016</v>
      </c>
      <c r="F51379" s="86">
        <v>70894167.594916493</v>
      </c>
    </row>
    <row r="51380" spans="1:6">
      <c r="A51380">
        <v>2021</v>
      </c>
      <c r="B51380" t="s">
        <v>1055</v>
      </c>
      <c r="C51380" t="s">
        <v>1022</v>
      </c>
      <c r="D51380" t="s">
        <v>1017</v>
      </c>
      <c r="E51380" t="s">
        <v>1016</v>
      </c>
      <c r="F51380" s="86">
        <v>70125823.081266001</v>
      </c>
    </row>
    <row r="51381" spans="1:6">
      <c r="A51381">
        <v>2022</v>
      </c>
      <c r="B51381" t="s">
        <v>1055</v>
      </c>
      <c r="C51381" t="s">
        <v>1022</v>
      </c>
      <c r="D51381" t="s">
        <v>1017</v>
      </c>
      <c r="E51381" t="s">
        <v>1016</v>
      </c>
      <c r="F51381" s="86">
        <v>69655915.178010598</v>
      </c>
    </row>
    <row r="51382" spans="1:6">
      <c r="A51382">
        <v>2023</v>
      </c>
      <c r="B51382" t="s">
        <v>1055</v>
      </c>
      <c r="C51382" t="s">
        <v>1022</v>
      </c>
      <c r="D51382" t="s">
        <v>1017</v>
      </c>
      <c r="E51382" t="s">
        <v>1016</v>
      </c>
      <c r="F51382" s="86">
        <v>69302688.408628196</v>
      </c>
    </row>
    <row r="51383" spans="1:6">
      <c r="A51383">
        <v>2024</v>
      </c>
      <c r="B51383" t="s">
        <v>1055</v>
      </c>
      <c r="C51383" t="s">
        <v>1022</v>
      </c>
      <c r="D51383" t="s">
        <v>1017</v>
      </c>
      <c r="E51383" t="s">
        <v>1016</v>
      </c>
      <c r="F51383" s="86">
        <v>69023669.635744199</v>
      </c>
    </row>
    <row r="51384" spans="1:6">
      <c r="A51384">
        <v>2025</v>
      </c>
      <c r="B51384" t="s">
        <v>1055</v>
      </c>
      <c r="C51384" t="s">
        <v>1022</v>
      </c>
      <c r="D51384" t="s">
        <v>1017</v>
      </c>
      <c r="E51384" t="s">
        <v>1016</v>
      </c>
      <c r="F51384" s="86">
        <v>68779503.681304604</v>
      </c>
    </row>
    <row r="51385" spans="1:6">
      <c r="A51385">
        <v>2026</v>
      </c>
      <c r="B51385" t="s">
        <v>1055</v>
      </c>
      <c r="C51385" t="s">
        <v>1022</v>
      </c>
      <c r="D51385" t="s">
        <v>1017</v>
      </c>
      <c r="E51385" t="s">
        <v>1016</v>
      </c>
      <c r="F51385" s="86">
        <v>68552069.583120406</v>
      </c>
    </row>
    <row r="51386" spans="1:6">
      <c r="A51386">
        <v>2027</v>
      </c>
      <c r="B51386" t="s">
        <v>1055</v>
      </c>
      <c r="C51386" t="s">
        <v>1022</v>
      </c>
      <c r="D51386" t="s">
        <v>1017</v>
      </c>
      <c r="E51386" t="s">
        <v>1016</v>
      </c>
      <c r="F51386" s="86">
        <v>68470928.291628793</v>
      </c>
    </row>
    <row r="51387" spans="1:6">
      <c r="A51387">
        <v>2028</v>
      </c>
      <c r="B51387" t="s">
        <v>1055</v>
      </c>
      <c r="C51387" t="s">
        <v>1022</v>
      </c>
      <c r="D51387" t="s">
        <v>1017</v>
      </c>
      <c r="E51387" t="s">
        <v>1016</v>
      </c>
      <c r="F51387" s="86">
        <v>68477855.469285399</v>
      </c>
    </row>
    <row r="51388" spans="1:6">
      <c r="A51388">
        <v>2029</v>
      </c>
      <c r="B51388" t="s">
        <v>1055</v>
      </c>
      <c r="C51388" t="s">
        <v>1022</v>
      </c>
      <c r="D51388" t="s">
        <v>1017</v>
      </c>
      <c r="E51388" t="s">
        <v>1016</v>
      </c>
      <c r="F51388" s="86">
        <v>68433039.8626239</v>
      </c>
    </row>
    <row r="51389" spans="1:6">
      <c r="A51389">
        <v>2030</v>
      </c>
      <c r="B51389" t="s">
        <v>1055</v>
      </c>
      <c r="C51389" t="s">
        <v>1022</v>
      </c>
      <c r="D51389" t="s">
        <v>1017</v>
      </c>
      <c r="E51389" t="s">
        <v>1016</v>
      </c>
      <c r="F51389" s="86">
        <v>68358464.825939894</v>
      </c>
    </row>
    <row r="51390" spans="1:6">
      <c r="A51390">
        <v>2031</v>
      </c>
      <c r="B51390" t="s">
        <v>1055</v>
      </c>
      <c r="C51390" t="s">
        <v>1022</v>
      </c>
      <c r="D51390" t="s">
        <v>1017</v>
      </c>
      <c r="E51390" t="s">
        <v>1016</v>
      </c>
      <c r="F51390" s="86">
        <v>68453504.235228404</v>
      </c>
    </row>
    <row r="51391" spans="1:6">
      <c r="A51391">
        <v>2032</v>
      </c>
      <c r="B51391" t="s">
        <v>1055</v>
      </c>
      <c r="C51391" t="s">
        <v>1022</v>
      </c>
      <c r="D51391" t="s">
        <v>1017</v>
      </c>
      <c r="E51391" t="s">
        <v>1016</v>
      </c>
      <c r="F51391" s="86">
        <v>68604535.624829903</v>
      </c>
    </row>
    <row r="51392" spans="1:6">
      <c r="A51392">
        <v>2033</v>
      </c>
      <c r="B51392" t="s">
        <v>1055</v>
      </c>
      <c r="C51392" t="s">
        <v>1022</v>
      </c>
      <c r="D51392" t="s">
        <v>1017</v>
      </c>
      <c r="E51392" t="s">
        <v>1016</v>
      </c>
      <c r="F51392" s="86">
        <v>68708762.802866906</v>
      </c>
    </row>
    <row r="51393" spans="1:6">
      <c r="A51393">
        <v>2034</v>
      </c>
      <c r="B51393" t="s">
        <v>1055</v>
      </c>
      <c r="C51393" t="s">
        <v>1022</v>
      </c>
      <c r="D51393" t="s">
        <v>1017</v>
      </c>
      <c r="E51393" t="s">
        <v>1016</v>
      </c>
      <c r="F51393" s="86">
        <v>68834767.228018403</v>
      </c>
    </row>
    <row r="51394" spans="1:6">
      <c r="A51394">
        <v>2035</v>
      </c>
      <c r="B51394" t="s">
        <v>1055</v>
      </c>
      <c r="C51394" t="s">
        <v>1022</v>
      </c>
      <c r="D51394" t="s">
        <v>1017</v>
      </c>
      <c r="E51394" t="s">
        <v>1016</v>
      </c>
      <c r="F51394" s="86">
        <v>68970509.511632398</v>
      </c>
    </row>
    <row r="51395" spans="1:6">
      <c r="A51395">
        <v>2036</v>
      </c>
      <c r="B51395" t="s">
        <v>1055</v>
      </c>
      <c r="C51395" t="s">
        <v>1022</v>
      </c>
      <c r="D51395" t="s">
        <v>1017</v>
      </c>
      <c r="E51395" t="s">
        <v>1016</v>
      </c>
      <c r="F51395" s="86">
        <v>69086253.281339094</v>
      </c>
    </row>
    <row r="51396" spans="1:6">
      <c r="A51396">
        <v>2037</v>
      </c>
      <c r="B51396" t="s">
        <v>1055</v>
      </c>
      <c r="C51396" t="s">
        <v>1022</v>
      </c>
      <c r="D51396" t="s">
        <v>1017</v>
      </c>
      <c r="E51396" t="s">
        <v>1016</v>
      </c>
      <c r="F51396" s="86">
        <v>69172623.013218105</v>
      </c>
    </row>
    <row r="51397" spans="1:6">
      <c r="A51397">
        <v>2038</v>
      </c>
      <c r="B51397" t="s">
        <v>1055</v>
      </c>
      <c r="C51397" t="s">
        <v>1022</v>
      </c>
      <c r="D51397" t="s">
        <v>1017</v>
      </c>
      <c r="E51397" t="s">
        <v>1016</v>
      </c>
      <c r="F51397" s="86">
        <v>69267848.295421094</v>
      </c>
    </row>
    <row r="51398" spans="1:6">
      <c r="A51398">
        <v>2039</v>
      </c>
      <c r="B51398" t="s">
        <v>1055</v>
      </c>
      <c r="C51398" t="s">
        <v>1022</v>
      </c>
      <c r="D51398" t="s">
        <v>1017</v>
      </c>
      <c r="E51398" t="s">
        <v>1016</v>
      </c>
      <c r="F51398" s="86">
        <v>69293841.799026594</v>
      </c>
    </row>
    <row r="51399" spans="1:6">
      <c r="A51399">
        <v>2040</v>
      </c>
      <c r="B51399" t="s">
        <v>1055</v>
      </c>
      <c r="C51399" t="s">
        <v>1022</v>
      </c>
      <c r="D51399" t="s">
        <v>1017</v>
      </c>
      <c r="E51399" t="s">
        <v>1016</v>
      </c>
      <c r="F51399" s="86">
        <v>69284918.016873196</v>
      </c>
    </row>
    <row r="51400" spans="1:6">
      <c r="A51400">
        <v>2041</v>
      </c>
      <c r="B51400" t="s">
        <v>1055</v>
      </c>
      <c r="C51400" t="s">
        <v>1022</v>
      </c>
      <c r="D51400" t="s">
        <v>1017</v>
      </c>
      <c r="E51400" t="s">
        <v>1016</v>
      </c>
      <c r="F51400" s="86">
        <v>68997900.120764896</v>
      </c>
    </row>
    <row r="51401" spans="1:6">
      <c r="A51401">
        <v>2042</v>
      </c>
      <c r="B51401" t="s">
        <v>1055</v>
      </c>
      <c r="C51401" t="s">
        <v>1022</v>
      </c>
      <c r="D51401" t="s">
        <v>1017</v>
      </c>
      <c r="E51401" t="s">
        <v>1016</v>
      </c>
      <c r="F51401" s="86">
        <v>68653632.896425799</v>
      </c>
    </row>
    <row r="51402" spans="1:6">
      <c r="A51402">
        <v>2043</v>
      </c>
      <c r="B51402" t="s">
        <v>1055</v>
      </c>
      <c r="C51402" t="s">
        <v>1022</v>
      </c>
      <c r="D51402" t="s">
        <v>1017</v>
      </c>
      <c r="E51402" t="s">
        <v>1016</v>
      </c>
      <c r="F51402" s="86">
        <v>68228318.493463203</v>
      </c>
    </row>
    <row r="51403" spans="1:6">
      <c r="A51403">
        <v>2044</v>
      </c>
      <c r="B51403" t="s">
        <v>1055</v>
      </c>
      <c r="C51403" t="s">
        <v>1022</v>
      </c>
      <c r="D51403" t="s">
        <v>1017</v>
      </c>
      <c r="E51403" t="s">
        <v>1016</v>
      </c>
      <c r="F51403" s="86">
        <v>67743954.383102998</v>
      </c>
    </row>
    <row r="51404" spans="1:6">
      <c r="A51404">
        <v>2045</v>
      </c>
      <c r="B51404" t="s">
        <v>1055</v>
      </c>
      <c r="C51404" t="s">
        <v>1022</v>
      </c>
      <c r="D51404" t="s">
        <v>1017</v>
      </c>
      <c r="E51404" t="s">
        <v>1016</v>
      </c>
      <c r="F51404" s="86">
        <v>67278336.144375697</v>
      </c>
    </row>
    <row r="51405" spans="1:6">
      <c r="A51405">
        <v>2046</v>
      </c>
      <c r="B51405" t="s">
        <v>1055</v>
      </c>
      <c r="C51405" t="s">
        <v>1022</v>
      </c>
      <c r="D51405" t="s">
        <v>1017</v>
      </c>
      <c r="E51405" t="s">
        <v>1016</v>
      </c>
      <c r="F51405" s="86">
        <v>66739425.627356499</v>
      </c>
    </row>
    <row r="51406" spans="1:6">
      <c r="A51406">
        <v>2047</v>
      </c>
      <c r="B51406" t="s">
        <v>1055</v>
      </c>
      <c r="C51406" t="s">
        <v>1022</v>
      </c>
      <c r="D51406" t="s">
        <v>1017</v>
      </c>
      <c r="E51406" t="s">
        <v>1016</v>
      </c>
      <c r="F51406" s="86">
        <v>66186097.018944196</v>
      </c>
    </row>
    <row r="51407" spans="1:6">
      <c r="A51407">
        <v>2048</v>
      </c>
      <c r="B51407" t="s">
        <v>1055</v>
      </c>
      <c r="C51407" t="s">
        <v>1022</v>
      </c>
      <c r="D51407" t="s">
        <v>1017</v>
      </c>
      <c r="E51407" t="s">
        <v>1016</v>
      </c>
      <c r="F51407" s="86">
        <v>65582144.157651</v>
      </c>
    </row>
    <row r="51408" spans="1:6">
      <c r="A51408">
        <v>2049</v>
      </c>
      <c r="B51408" t="s">
        <v>1055</v>
      </c>
      <c r="C51408" t="s">
        <v>1022</v>
      </c>
      <c r="D51408" t="s">
        <v>1017</v>
      </c>
      <c r="E51408" t="s">
        <v>1016</v>
      </c>
      <c r="F51408" s="86">
        <v>64994145.309758499</v>
      </c>
    </row>
    <row r="51409" spans="1:6">
      <c r="A51409">
        <v>2050</v>
      </c>
      <c r="B51409" t="s">
        <v>1055</v>
      </c>
      <c r="C51409" t="s">
        <v>1022</v>
      </c>
      <c r="D51409" t="s">
        <v>1017</v>
      </c>
      <c r="E51409" t="s">
        <v>1016</v>
      </c>
      <c r="F51409" s="86">
        <v>64410909.514120601</v>
      </c>
    </row>
    <row r="51410" spans="1:6">
      <c r="A51410">
        <v>2017</v>
      </c>
      <c r="B51410" t="s">
        <v>1056</v>
      </c>
      <c r="C51410" t="s">
        <v>1022</v>
      </c>
      <c r="D51410" t="s">
        <v>1017</v>
      </c>
      <c r="E51410" t="s">
        <v>1016</v>
      </c>
      <c r="F51410" s="86">
        <v>69653024.346632197</v>
      </c>
    </row>
    <row r="51411" spans="1:6">
      <c r="A51411">
        <v>2018</v>
      </c>
      <c r="B51411" t="s">
        <v>1056</v>
      </c>
      <c r="C51411" t="s">
        <v>1022</v>
      </c>
      <c r="D51411" t="s">
        <v>1017</v>
      </c>
      <c r="E51411" t="s">
        <v>1016</v>
      </c>
      <c r="F51411" s="86">
        <v>70079599.093622506</v>
      </c>
    </row>
    <row r="51412" spans="1:6">
      <c r="A51412">
        <v>2019</v>
      </c>
      <c r="B51412" t="s">
        <v>1056</v>
      </c>
      <c r="C51412" t="s">
        <v>1022</v>
      </c>
      <c r="D51412" t="s">
        <v>1017</v>
      </c>
      <c r="E51412" t="s">
        <v>1016</v>
      </c>
      <c r="F51412" s="86">
        <v>70227832.317341104</v>
      </c>
    </row>
    <row r="51413" spans="1:6">
      <c r="A51413">
        <v>2020</v>
      </c>
      <c r="B51413" t="s">
        <v>1056</v>
      </c>
      <c r="C51413" t="s">
        <v>1022</v>
      </c>
      <c r="D51413" t="s">
        <v>1017</v>
      </c>
      <c r="E51413" t="s">
        <v>1016</v>
      </c>
      <c r="F51413" s="86">
        <v>70508524.878526494</v>
      </c>
    </row>
    <row r="51414" spans="1:6">
      <c r="A51414">
        <v>2021</v>
      </c>
      <c r="B51414" t="s">
        <v>1056</v>
      </c>
      <c r="C51414" t="s">
        <v>1022</v>
      </c>
      <c r="D51414" t="s">
        <v>1017</v>
      </c>
      <c r="E51414" t="s">
        <v>1016</v>
      </c>
      <c r="F51414" s="86">
        <v>71103902.043523803</v>
      </c>
    </row>
    <row r="51415" spans="1:6">
      <c r="A51415">
        <v>2022</v>
      </c>
      <c r="B51415" t="s">
        <v>1056</v>
      </c>
      <c r="C51415" t="s">
        <v>1022</v>
      </c>
      <c r="D51415" t="s">
        <v>1017</v>
      </c>
      <c r="E51415" t="s">
        <v>1016</v>
      </c>
      <c r="F51415" s="86">
        <v>71944033.019129097</v>
      </c>
    </row>
    <row r="51416" spans="1:6">
      <c r="A51416">
        <v>2023</v>
      </c>
      <c r="B51416" t="s">
        <v>1056</v>
      </c>
      <c r="C51416" t="s">
        <v>1022</v>
      </c>
      <c r="D51416" t="s">
        <v>1017</v>
      </c>
      <c r="E51416" t="s">
        <v>1016</v>
      </c>
      <c r="F51416" s="86">
        <v>72852242.283365294</v>
      </c>
    </row>
    <row r="51417" spans="1:6">
      <c r="A51417">
        <v>2024</v>
      </c>
      <c r="B51417" t="s">
        <v>1056</v>
      </c>
      <c r="C51417" t="s">
        <v>1022</v>
      </c>
      <c r="D51417" t="s">
        <v>1017</v>
      </c>
      <c r="E51417" t="s">
        <v>1016</v>
      </c>
      <c r="F51417" s="86">
        <v>73807076.878294706</v>
      </c>
    </row>
    <row r="51418" spans="1:6">
      <c r="A51418">
        <v>2025</v>
      </c>
      <c r="B51418" t="s">
        <v>1056</v>
      </c>
      <c r="C51418" t="s">
        <v>1022</v>
      </c>
      <c r="D51418" t="s">
        <v>1017</v>
      </c>
      <c r="E51418" t="s">
        <v>1016</v>
      </c>
      <c r="F51418" s="86">
        <v>74747402.696255103</v>
      </c>
    </row>
    <row r="51419" spans="1:6">
      <c r="A51419">
        <v>2026</v>
      </c>
      <c r="B51419" t="s">
        <v>1056</v>
      </c>
      <c r="C51419" t="s">
        <v>1022</v>
      </c>
      <c r="D51419" t="s">
        <v>1017</v>
      </c>
      <c r="E51419" t="s">
        <v>1016</v>
      </c>
      <c r="F51419" s="86">
        <v>75628041.933717906</v>
      </c>
    </row>
    <row r="51420" spans="1:6">
      <c r="A51420">
        <v>2027</v>
      </c>
      <c r="B51420" t="s">
        <v>1056</v>
      </c>
      <c r="C51420" t="s">
        <v>1022</v>
      </c>
      <c r="D51420" t="s">
        <v>1017</v>
      </c>
      <c r="E51420" t="s">
        <v>1016</v>
      </c>
      <c r="F51420" s="86">
        <v>76582185.865736499</v>
      </c>
    </row>
    <row r="51421" spans="1:6">
      <c r="A51421">
        <v>2028</v>
      </c>
      <c r="B51421" t="s">
        <v>1056</v>
      </c>
      <c r="C51421" t="s">
        <v>1022</v>
      </c>
      <c r="D51421" t="s">
        <v>1017</v>
      </c>
      <c r="E51421" t="s">
        <v>1016</v>
      </c>
      <c r="F51421" s="86">
        <v>77557144.212177098</v>
      </c>
    </row>
    <row r="51422" spans="1:6">
      <c r="A51422">
        <v>2029</v>
      </c>
      <c r="B51422" t="s">
        <v>1056</v>
      </c>
      <c r="C51422" t="s">
        <v>1022</v>
      </c>
      <c r="D51422" t="s">
        <v>1017</v>
      </c>
      <c r="E51422" t="s">
        <v>1016</v>
      </c>
      <c r="F51422" s="86">
        <v>78464326.303497702</v>
      </c>
    </row>
    <row r="51423" spans="1:6">
      <c r="A51423">
        <v>2030</v>
      </c>
      <c r="B51423" t="s">
        <v>1056</v>
      </c>
      <c r="C51423" t="s">
        <v>1022</v>
      </c>
      <c r="D51423" t="s">
        <v>1017</v>
      </c>
      <c r="E51423" t="s">
        <v>1016</v>
      </c>
      <c r="F51423" s="86">
        <v>79297604.388005406</v>
      </c>
    </row>
    <row r="51424" spans="1:6">
      <c r="A51424">
        <v>2031</v>
      </c>
      <c r="B51424" t="s">
        <v>1056</v>
      </c>
      <c r="C51424" t="s">
        <v>1022</v>
      </c>
      <c r="D51424" t="s">
        <v>1017</v>
      </c>
      <c r="E51424" t="s">
        <v>1016</v>
      </c>
      <c r="F51424" s="86">
        <v>80165392.3099958</v>
      </c>
    </row>
    <row r="51425" spans="1:6">
      <c r="A51425">
        <v>2032</v>
      </c>
      <c r="B51425" t="s">
        <v>1056</v>
      </c>
      <c r="C51425" t="s">
        <v>1022</v>
      </c>
      <c r="D51425" t="s">
        <v>1017</v>
      </c>
      <c r="E51425" t="s">
        <v>1016</v>
      </c>
      <c r="F51425" s="86">
        <v>81052269.041231006</v>
      </c>
    </row>
    <row r="51426" spans="1:6">
      <c r="A51426">
        <v>2033</v>
      </c>
      <c r="B51426" t="s">
        <v>1056</v>
      </c>
      <c r="C51426" t="s">
        <v>1022</v>
      </c>
      <c r="D51426" t="s">
        <v>1017</v>
      </c>
      <c r="E51426" t="s">
        <v>1016</v>
      </c>
      <c r="F51426" s="86">
        <v>81989748.201443493</v>
      </c>
    </row>
    <row r="51427" spans="1:6">
      <c r="A51427">
        <v>2034</v>
      </c>
      <c r="B51427" t="s">
        <v>1056</v>
      </c>
      <c r="C51427" t="s">
        <v>1022</v>
      </c>
      <c r="D51427" t="s">
        <v>1017</v>
      </c>
      <c r="E51427" t="s">
        <v>1016</v>
      </c>
      <c r="F51427" s="86">
        <v>83003361.657722697</v>
      </c>
    </row>
    <row r="51428" spans="1:6">
      <c r="A51428">
        <v>2035</v>
      </c>
      <c r="B51428" t="s">
        <v>1056</v>
      </c>
      <c r="C51428" t="s">
        <v>1022</v>
      </c>
      <c r="D51428" t="s">
        <v>1017</v>
      </c>
      <c r="E51428" t="s">
        <v>1016</v>
      </c>
      <c r="F51428" s="86">
        <v>84078553.045826405</v>
      </c>
    </row>
    <row r="51429" spans="1:6">
      <c r="A51429">
        <v>2036</v>
      </c>
      <c r="B51429" t="s">
        <v>1056</v>
      </c>
      <c r="C51429" t="s">
        <v>1022</v>
      </c>
      <c r="D51429" t="s">
        <v>1017</v>
      </c>
      <c r="E51429" t="s">
        <v>1016</v>
      </c>
      <c r="F51429" s="86">
        <v>85168610.115449697</v>
      </c>
    </row>
    <row r="51430" spans="1:6">
      <c r="A51430">
        <v>2037</v>
      </c>
      <c r="B51430" t="s">
        <v>1056</v>
      </c>
      <c r="C51430" t="s">
        <v>1022</v>
      </c>
      <c r="D51430" t="s">
        <v>1017</v>
      </c>
      <c r="E51430" t="s">
        <v>1016</v>
      </c>
      <c r="F51430" s="86">
        <v>86216184.051367998</v>
      </c>
    </row>
    <row r="51431" spans="1:6">
      <c r="A51431">
        <v>2038</v>
      </c>
      <c r="B51431" t="s">
        <v>1056</v>
      </c>
      <c r="C51431" t="s">
        <v>1022</v>
      </c>
      <c r="D51431" t="s">
        <v>1017</v>
      </c>
      <c r="E51431" t="s">
        <v>1016</v>
      </c>
      <c r="F51431" s="86">
        <v>87335492.726621002</v>
      </c>
    </row>
    <row r="51432" spans="1:6">
      <c r="A51432">
        <v>2039</v>
      </c>
      <c r="B51432" t="s">
        <v>1056</v>
      </c>
      <c r="C51432" t="s">
        <v>1022</v>
      </c>
      <c r="D51432" t="s">
        <v>1017</v>
      </c>
      <c r="E51432" t="s">
        <v>1016</v>
      </c>
      <c r="F51432" s="86">
        <v>88405798.002400994</v>
      </c>
    </row>
    <row r="51433" spans="1:6">
      <c r="A51433">
        <v>2040</v>
      </c>
      <c r="B51433" t="s">
        <v>1056</v>
      </c>
      <c r="C51433" t="s">
        <v>1022</v>
      </c>
      <c r="D51433" t="s">
        <v>1017</v>
      </c>
      <c r="E51433" t="s">
        <v>1016</v>
      </c>
      <c r="F51433" s="86">
        <v>89383856.967242703</v>
      </c>
    </row>
    <row r="51434" spans="1:6">
      <c r="A51434">
        <v>2041</v>
      </c>
      <c r="B51434" t="s">
        <v>1056</v>
      </c>
      <c r="C51434" t="s">
        <v>1022</v>
      </c>
      <c r="D51434" t="s">
        <v>1017</v>
      </c>
      <c r="E51434" t="s">
        <v>1016</v>
      </c>
      <c r="F51434" s="86">
        <v>90183147.217522204</v>
      </c>
    </row>
    <row r="51435" spans="1:6">
      <c r="A51435">
        <v>2042</v>
      </c>
      <c r="B51435" t="s">
        <v>1056</v>
      </c>
      <c r="C51435" t="s">
        <v>1022</v>
      </c>
      <c r="D51435" t="s">
        <v>1017</v>
      </c>
      <c r="E51435" t="s">
        <v>1016</v>
      </c>
      <c r="F51435" s="86">
        <v>90933657.113440305</v>
      </c>
    </row>
    <row r="51436" spans="1:6">
      <c r="A51436">
        <v>2043</v>
      </c>
      <c r="B51436" t="s">
        <v>1056</v>
      </c>
      <c r="C51436" t="s">
        <v>1022</v>
      </c>
      <c r="D51436" t="s">
        <v>1017</v>
      </c>
      <c r="E51436" t="s">
        <v>1016</v>
      </c>
      <c r="F51436" s="86">
        <v>91682930.711417899</v>
      </c>
    </row>
    <row r="51437" spans="1:6">
      <c r="A51437">
        <v>2044</v>
      </c>
      <c r="B51437" t="s">
        <v>1056</v>
      </c>
      <c r="C51437" t="s">
        <v>1022</v>
      </c>
      <c r="D51437" t="s">
        <v>1017</v>
      </c>
      <c r="E51437" t="s">
        <v>1016</v>
      </c>
      <c r="F51437" s="86">
        <v>92408405.007526606</v>
      </c>
    </row>
    <row r="51438" spans="1:6">
      <c r="A51438">
        <v>2045</v>
      </c>
      <c r="B51438" t="s">
        <v>1056</v>
      </c>
      <c r="C51438" t="s">
        <v>1022</v>
      </c>
      <c r="D51438" t="s">
        <v>1017</v>
      </c>
      <c r="E51438" t="s">
        <v>1016</v>
      </c>
      <c r="F51438" s="86">
        <v>93121710.557999894</v>
      </c>
    </row>
    <row r="51439" spans="1:6">
      <c r="A51439">
        <v>2046</v>
      </c>
      <c r="B51439" t="s">
        <v>1056</v>
      </c>
      <c r="C51439" t="s">
        <v>1022</v>
      </c>
      <c r="D51439" t="s">
        <v>1017</v>
      </c>
      <c r="E51439" t="s">
        <v>1016</v>
      </c>
      <c r="F51439" s="86">
        <v>93757079.646751806</v>
      </c>
    </row>
    <row r="51440" spans="1:6">
      <c r="A51440">
        <v>2047</v>
      </c>
      <c r="B51440" t="s">
        <v>1056</v>
      </c>
      <c r="C51440" t="s">
        <v>1022</v>
      </c>
      <c r="D51440" t="s">
        <v>1017</v>
      </c>
      <c r="E51440" t="s">
        <v>1016</v>
      </c>
      <c r="F51440" s="86">
        <v>94311566.718673795</v>
      </c>
    </row>
    <row r="51441" spans="1:6">
      <c r="A51441">
        <v>2048</v>
      </c>
      <c r="B51441" t="s">
        <v>1056</v>
      </c>
      <c r="C51441" t="s">
        <v>1022</v>
      </c>
      <c r="D51441" t="s">
        <v>1017</v>
      </c>
      <c r="E51441" t="s">
        <v>1016</v>
      </c>
      <c r="F51441" s="86">
        <v>94777699.115083307</v>
      </c>
    </row>
    <row r="51442" spans="1:6">
      <c r="A51442">
        <v>2049</v>
      </c>
      <c r="B51442" t="s">
        <v>1056</v>
      </c>
      <c r="C51442" t="s">
        <v>1022</v>
      </c>
      <c r="D51442" t="s">
        <v>1017</v>
      </c>
      <c r="E51442" t="s">
        <v>1016</v>
      </c>
      <c r="F51442" s="86">
        <v>95207590.079958305</v>
      </c>
    </row>
    <row r="51443" spans="1:6">
      <c r="A51443">
        <v>2050</v>
      </c>
      <c r="B51443" t="s">
        <v>1056</v>
      </c>
      <c r="C51443" t="s">
        <v>1022</v>
      </c>
      <c r="D51443" t="s">
        <v>1017</v>
      </c>
      <c r="E51443" t="s">
        <v>1016</v>
      </c>
      <c r="F51443" s="86">
        <v>95583443.915372193</v>
      </c>
    </row>
    <row r="51444" spans="1:6">
      <c r="A51444">
        <v>2017</v>
      </c>
      <c r="B51444" t="s">
        <v>1057</v>
      </c>
      <c r="C51444" t="s">
        <v>1022</v>
      </c>
      <c r="D51444" t="s">
        <v>1017</v>
      </c>
      <c r="E51444" t="s">
        <v>1016</v>
      </c>
      <c r="F51444" s="86">
        <v>4885839.0858148197</v>
      </c>
    </row>
    <row r="51445" spans="1:6">
      <c r="A51445">
        <v>2018</v>
      </c>
      <c r="B51445" t="s">
        <v>1057</v>
      </c>
      <c r="C51445" t="s">
        <v>1022</v>
      </c>
      <c r="D51445" t="s">
        <v>1017</v>
      </c>
      <c r="E51445" t="s">
        <v>1016</v>
      </c>
      <c r="F51445" s="86">
        <v>4911676.7395967999</v>
      </c>
    </row>
    <row r="51446" spans="1:6">
      <c r="A51446">
        <v>2019</v>
      </c>
      <c r="B51446" t="s">
        <v>1057</v>
      </c>
      <c r="C51446" t="s">
        <v>1022</v>
      </c>
      <c r="D51446" t="s">
        <v>1017</v>
      </c>
      <c r="E51446" t="s">
        <v>1016</v>
      </c>
      <c r="F51446" s="86">
        <v>4954236.7206279701</v>
      </c>
    </row>
    <row r="51447" spans="1:6">
      <c r="A51447">
        <v>2020</v>
      </c>
      <c r="B51447" t="s">
        <v>1057</v>
      </c>
      <c r="C51447" t="s">
        <v>1022</v>
      </c>
      <c r="D51447" t="s">
        <v>1017</v>
      </c>
      <c r="E51447" t="s">
        <v>1016</v>
      </c>
      <c r="F51447" s="86">
        <v>4991965.32929816</v>
      </c>
    </row>
    <row r="51448" spans="1:6">
      <c r="A51448">
        <v>2021</v>
      </c>
      <c r="B51448" t="s">
        <v>1057</v>
      </c>
      <c r="C51448" t="s">
        <v>1022</v>
      </c>
      <c r="D51448" t="s">
        <v>1017</v>
      </c>
      <c r="E51448" t="s">
        <v>1016</v>
      </c>
      <c r="F51448" s="86">
        <v>5027407.2811289104</v>
      </c>
    </row>
    <row r="51449" spans="1:6">
      <c r="A51449">
        <v>2022</v>
      </c>
      <c r="B51449" t="s">
        <v>1057</v>
      </c>
      <c r="C51449" t="s">
        <v>1022</v>
      </c>
      <c r="D51449" t="s">
        <v>1017</v>
      </c>
      <c r="E51449" t="s">
        <v>1016</v>
      </c>
      <c r="F51449" s="86">
        <v>5068116.4970084</v>
      </c>
    </row>
    <row r="51450" spans="1:6">
      <c r="A51450">
        <v>2023</v>
      </c>
      <c r="B51450" t="s">
        <v>1057</v>
      </c>
      <c r="C51450" t="s">
        <v>1022</v>
      </c>
      <c r="D51450" t="s">
        <v>1017</v>
      </c>
      <c r="E51450" t="s">
        <v>1016</v>
      </c>
      <c r="F51450" s="86">
        <v>5110466.2362151099</v>
      </c>
    </row>
    <row r="51451" spans="1:6">
      <c r="A51451">
        <v>2024</v>
      </c>
      <c r="B51451" t="s">
        <v>1057</v>
      </c>
      <c r="C51451" t="s">
        <v>1022</v>
      </c>
      <c r="D51451" t="s">
        <v>1017</v>
      </c>
      <c r="E51451" t="s">
        <v>1016</v>
      </c>
      <c r="F51451" s="86">
        <v>5157422.1134171803</v>
      </c>
    </row>
    <row r="51452" spans="1:6">
      <c r="A51452">
        <v>2025</v>
      </c>
      <c r="B51452" t="s">
        <v>1057</v>
      </c>
      <c r="C51452" t="s">
        <v>1022</v>
      </c>
      <c r="D51452" t="s">
        <v>1017</v>
      </c>
      <c r="E51452" t="s">
        <v>1016</v>
      </c>
      <c r="F51452" s="86">
        <v>5207392.2185155703</v>
      </c>
    </row>
    <row r="51453" spans="1:6">
      <c r="A51453">
        <v>2026</v>
      </c>
      <c r="B51453" t="s">
        <v>1057</v>
      </c>
      <c r="C51453" t="s">
        <v>1022</v>
      </c>
      <c r="D51453" t="s">
        <v>1017</v>
      </c>
      <c r="E51453" t="s">
        <v>1016</v>
      </c>
      <c r="F51453" s="86">
        <v>5254569.6252289796</v>
      </c>
    </row>
    <row r="51454" spans="1:6">
      <c r="A51454">
        <v>2027</v>
      </c>
      <c r="B51454" t="s">
        <v>1057</v>
      </c>
      <c r="C51454" t="s">
        <v>1022</v>
      </c>
      <c r="D51454" t="s">
        <v>1017</v>
      </c>
      <c r="E51454" t="s">
        <v>1016</v>
      </c>
      <c r="F51454" s="86">
        <v>5303342.8200197397</v>
      </c>
    </row>
    <row r="51455" spans="1:6">
      <c r="A51455">
        <v>2028</v>
      </c>
      <c r="B51455" t="s">
        <v>1057</v>
      </c>
      <c r="C51455" t="s">
        <v>1022</v>
      </c>
      <c r="D51455" t="s">
        <v>1017</v>
      </c>
      <c r="E51455" t="s">
        <v>1016</v>
      </c>
      <c r="F51455" s="86">
        <v>5356801.7898605801</v>
      </c>
    </row>
    <row r="51456" spans="1:6">
      <c r="A51456">
        <v>2029</v>
      </c>
      <c r="B51456" t="s">
        <v>1057</v>
      </c>
      <c r="C51456" t="s">
        <v>1022</v>
      </c>
      <c r="D51456" t="s">
        <v>1017</v>
      </c>
      <c r="E51456" t="s">
        <v>1016</v>
      </c>
      <c r="F51456" s="86">
        <v>5406845.1610492999</v>
      </c>
    </row>
    <row r="51457" spans="1:6">
      <c r="A51457">
        <v>2030</v>
      </c>
      <c r="B51457" t="s">
        <v>1057</v>
      </c>
      <c r="C51457" t="s">
        <v>1022</v>
      </c>
      <c r="D51457" t="s">
        <v>1017</v>
      </c>
      <c r="E51457" t="s">
        <v>1016</v>
      </c>
      <c r="F51457" s="86">
        <v>5454574.8334247898</v>
      </c>
    </row>
    <row r="51458" spans="1:6">
      <c r="A51458">
        <v>2031</v>
      </c>
      <c r="B51458" t="s">
        <v>1057</v>
      </c>
      <c r="C51458" t="s">
        <v>1022</v>
      </c>
      <c r="D51458" t="s">
        <v>1017</v>
      </c>
      <c r="E51458" t="s">
        <v>1016</v>
      </c>
      <c r="F51458" s="86">
        <v>5500934.9562079404</v>
      </c>
    </row>
    <row r="51459" spans="1:6">
      <c r="A51459">
        <v>2032</v>
      </c>
      <c r="B51459" t="s">
        <v>1057</v>
      </c>
      <c r="C51459" t="s">
        <v>1022</v>
      </c>
      <c r="D51459" t="s">
        <v>1017</v>
      </c>
      <c r="E51459" t="s">
        <v>1016</v>
      </c>
      <c r="F51459" s="86">
        <v>5545475.9955372699</v>
      </c>
    </row>
    <row r="51460" spans="1:6">
      <c r="A51460">
        <v>2033</v>
      </c>
      <c r="B51460" t="s">
        <v>1057</v>
      </c>
      <c r="C51460" t="s">
        <v>1022</v>
      </c>
      <c r="D51460" t="s">
        <v>1017</v>
      </c>
      <c r="E51460" t="s">
        <v>1016</v>
      </c>
      <c r="F51460" s="86">
        <v>5595037.0431728503</v>
      </c>
    </row>
    <row r="51461" spans="1:6">
      <c r="A51461">
        <v>2034</v>
      </c>
      <c r="B51461" t="s">
        <v>1057</v>
      </c>
      <c r="C51461" t="s">
        <v>1022</v>
      </c>
      <c r="D51461" t="s">
        <v>1017</v>
      </c>
      <c r="E51461" t="s">
        <v>1016</v>
      </c>
      <c r="F51461" s="86">
        <v>5652061.9525751797</v>
      </c>
    </row>
    <row r="51462" spans="1:6">
      <c r="A51462">
        <v>2035</v>
      </c>
      <c r="B51462" t="s">
        <v>1057</v>
      </c>
      <c r="C51462" t="s">
        <v>1022</v>
      </c>
      <c r="D51462" t="s">
        <v>1017</v>
      </c>
      <c r="E51462" t="s">
        <v>1016</v>
      </c>
      <c r="F51462" s="86">
        <v>5714790.5024613198</v>
      </c>
    </row>
    <row r="51463" spans="1:6">
      <c r="A51463">
        <v>2036</v>
      </c>
      <c r="B51463" t="s">
        <v>1057</v>
      </c>
      <c r="C51463" t="s">
        <v>1022</v>
      </c>
      <c r="D51463" t="s">
        <v>1017</v>
      </c>
      <c r="E51463" t="s">
        <v>1016</v>
      </c>
      <c r="F51463" s="86">
        <v>5777712.6050152201</v>
      </c>
    </row>
    <row r="51464" spans="1:6">
      <c r="A51464">
        <v>2037</v>
      </c>
      <c r="B51464" t="s">
        <v>1057</v>
      </c>
      <c r="C51464" t="s">
        <v>1022</v>
      </c>
      <c r="D51464" t="s">
        <v>1017</v>
      </c>
      <c r="E51464" t="s">
        <v>1016</v>
      </c>
      <c r="F51464" s="86">
        <v>5838636.4753670003</v>
      </c>
    </row>
    <row r="51465" spans="1:6">
      <c r="A51465">
        <v>2038</v>
      </c>
      <c r="B51465" t="s">
        <v>1057</v>
      </c>
      <c r="C51465" t="s">
        <v>1022</v>
      </c>
      <c r="D51465" t="s">
        <v>1017</v>
      </c>
      <c r="E51465" t="s">
        <v>1016</v>
      </c>
      <c r="F51465" s="86">
        <v>5901347.7128499299</v>
      </c>
    </row>
    <row r="51466" spans="1:6">
      <c r="A51466">
        <v>2039</v>
      </c>
      <c r="B51466" t="s">
        <v>1057</v>
      </c>
      <c r="C51466" t="s">
        <v>1022</v>
      </c>
      <c r="D51466" t="s">
        <v>1017</v>
      </c>
      <c r="E51466" t="s">
        <v>1016</v>
      </c>
      <c r="F51466" s="86">
        <v>5961136.0973006301</v>
      </c>
    </row>
    <row r="51467" spans="1:6">
      <c r="A51467">
        <v>2040</v>
      </c>
      <c r="B51467" t="s">
        <v>1057</v>
      </c>
      <c r="C51467" t="s">
        <v>1022</v>
      </c>
      <c r="D51467" t="s">
        <v>1017</v>
      </c>
      <c r="E51467" t="s">
        <v>1016</v>
      </c>
      <c r="F51467" s="86">
        <v>6017122.5048846202</v>
      </c>
    </row>
    <row r="51468" spans="1:6">
      <c r="A51468">
        <v>2041</v>
      </c>
      <c r="B51468" t="s">
        <v>1057</v>
      </c>
      <c r="C51468" t="s">
        <v>1022</v>
      </c>
      <c r="D51468" t="s">
        <v>1017</v>
      </c>
      <c r="E51468" t="s">
        <v>1016</v>
      </c>
      <c r="F51468" s="86">
        <v>6060583.9081255896</v>
      </c>
    </row>
    <row r="51469" spans="1:6">
      <c r="A51469">
        <v>2042</v>
      </c>
      <c r="B51469" t="s">
        <v>1057</v>
      </c>
      <c r="C51469" t="s">
        <v>1022</v>
      </c>
      <c r="D51469" t="s">
        <v>1017</v>
      </c>
      <c r="E51469" t="s">
        <v>1016</v>
      </c>
      <c r="F51469" s="86">
        <v>6104439.34166341</v>
      </c>
    </row>
    <row r="51470" spans="1:6">
      <c r="A51470">
        <v>2043</v>
      </c>
      <c r="B51470" t="s">
        <v>1057</v>
      </c>
      <c r="C51470" t="s">
        <v>1022</v>
      </c>
      <c r="D51470" t="s">
        <v>1017</v>
      </c>
      <c r="E51470" t="s">
        <v>1016</v>
      </c>
      <c r="F51470" s="86">
        <v>6149998.0040528197</v>
      </c>
    </row>
    <row r="51471" spans="1:6">
      <c r="A51471">
        <v>2044</v>
      </c>
      <c r="B51471" t="s">
        <v>1057</v>
      </c>
      <c r="C51471" t="s">
        <v>1022</v>
      </c>
      <c r="D51471" t="s">
        <v>1017</v>
      </c>
      <c r="E51471" t="s">
        <v>1016</v>
      </c>
      <c r="F51471" s="86">
        <v>6195358.8895480903</v>
      </c>
    </row>
    <row r="51472" spans="1:6">
      <c r="A51472">
        <v>2045</v>
      </c>
      <c r="B51472" t="s">
        <v>1057</v>
      </c>
      <c r="C51472" t="s">
        <v>1022</v>
      </c>
      <c r="D51472" t="s">
        <v>1017</v>
      </c>
      <c r="E51472" t="s">
        <v>1016</v>
      </c>
      <c r="F51472" s="86">
        <v>6240149.6776059801</v>
      </c>
    </row>
    <row r="51473" spans="1:6">
      <c r="A51473">
        <v>2046</v>
      </c>
      <c r="B51473" t="s">
        <v>1057</v>
      </c>
      <c r="C51473" t="s">
        <v>1022</v>
      </c>
      <c r="D51473" t="s">
        <v>1017</v>
      </c>
      <c r="E51473" t="s">
        <v>1016</v>
      </c>
      <c r="F51473" s="86">
        <v>6279321.1365836496</v>
      </c>
    </row>
    <row r="51474" spans="1:6">
      <c r="A51474">
        <v>2047</v>
      </c>
      <c r="B51474" t="s">
        <v>1057</v>
      </c>
      <c r="C51474" t="s">
        <v>1022</v>
      </c>
      <c r="D51474" t="s">
        <v>1017</v>
      </c>
      <c r="E51474" t="s">
        <v>1016</v>
      </c>
      <c r="F51474" s="86">
        <v>6312376.6428829096</v>
      </c>
    </row>
    <row r="51475" spans="1:6">
      <c r="A51475">
        <v>2048</v>
      </c>
      <c r="B51475" t="s">
        <v>1057</v>
      </c>
      <c r="C51475" t="s">
        <v>1022</v>
      </c>
      <c r="D51475" t="s">
        <v>1017</v>
      </c>
      <c r="E51475" t="s">
        <v>1016</v>
      </c>
      <c r="F51475" s="86">
        <v>6343720.5757522201</v>
      </c>
    </row>
    <row r="51476" spans="1:6">
      <c r="A51476">
        <v>2049</v>
      </c>
      <c r="B51476" t="s">
        <v>1057</v>
      </c>
      <c r="C51476" t="s">
        <v>1022</v>
      </c>
      <c r="D51476" t="s">
        <v>1017</v>
      </c>
      <c r="E51476" t="s">
        <v>1016</v>
      </c>
      <c r="F51476" s="86">
        <v>6377006.4755132496</v>
      </c>
    </row>
    <row r="51477" spans="1:6">
      <c r="A51477">
        <v>2050</v>
      </c>
      <c r="B51477" t="s">
        <v>1057</v>
      </c>
      <c r="C51477" t="s">
        <v>1022</v>
      </c>
      <c r="D51477" t="s">
        <v>1017</v>
      </c>
      <c r="E51477" t="s">
        <v>1016</v>
      </c>
      <c r="F51477" s="86">
        <v>6412928.9850320201</v>
      </c>
    </row>
    <row r="51478" spans="1:6">
      <c r="A51478">
        <v>2017</v>
      </c>
      <c r="B51478" t="s">
        <v>1058</v>
      </c>
      <c r="C51478" t="s">
        <v>1022</v>
      </c>
      <c r="D51478" t="s">
        <v>1017</v>
      </c>
      <c r="E51478" t="s">
        <v>1016</v>
      </c>
      <c r="F51478" s="86">
        <v>64637806.146937102</v>
      </c>
    </row>
    <row r="51479" spans="1:6">
      <c r="A51479">
        <v>2018</v>
      </c>
      <c r="B51479" t="s">
        <v>1058</v>
      </c>
      <c r="C51479" t="s">
        <v>1022</v>
      </c>
      <c r="D51479" t="s">
        <v>1017</v>
      </c>
      <c r="E51479" t="s">
        <v>1016</v>
      </c>
      <c r="F51479" s="86">
        <v>64552993.039751098</v>
      </c>
    </row>
    <row r="51480" spans="1:6">
      <c r="A51480">
        <v>2019</v>
      </c>
      <c r="B51480" t="s">
        <v>1058</v>
      </c>
      <c r="C51480" t="s">
        <v>1022</v>
      </c>
      <c r="D51480" t="s">
        <v>1017</v>
      </c>
      <c r="E51480" t="s">
        <v>1016</v>
      </c>
      <c r="F51480" s="86">
        <v>64601934.647324502</v>
      </c>
    </row>
    <row r="51481" spans="1:6">
      <c r="A51481">
        <v>2020</v>
      </c>
      <c r="B51481" t="s">
        <v>1058</v>
      </c>
      <c r="C51481" t="s">
        <v>1022</v>
      </c>
      <c r="D51481" t="s">
        <v>1017</v>
      </c>
      <c r="E51481" t="s">
        <v>1016</v>
      </c>
      <c r="F51481" s="86">
        <v>64715930.666125096</v>
      </c>
    </row>
    <row r="51482" spans="1:6">
      <c r="A51482">
        <v>2021</v>
      </c>
      <c r="B51482" t="s">
        <v>1058</v>
      </c>
      <c r="C51482" t="s">
        <v>1022</v>
      </c>
      <c r="D51482" t="s">
        <v>1017</v>
      </c>
      <c r="E51482" t="s">
        <v>1016</v>
      </c>
      <c r="F51482" s="86">
        <v>64940642.9016468</v>
      </c>
    </row>
    <row r="51483" spans="1:6">
      <c r="A51483">
        <v>2022</v>
      </c>
      <c r="B51483" t="s">
        <v>1058</v>
      </c>
      <c r="C51483" t="s">
        <v>1022</v>
      </c>
      <c r="D51483" t="s">
        <v>1017</v>
      </c>
      <c r="E51483" t="s">
        <v>1016</v>
      </c>
      <c r="F51483" s="86">
        <v>65313307.487255901</v>
      </c>
    </row>
    <row r="51484" spans="1:6">
      <c r="A51484">
        <v>2023</v>
      </c>
      <c r="B51484" t="s">
        <v>1058</v>
      </c>
      <c r="C51484" t="s">
        <v>1022</v>
      </c>
      <c r="D51484" t="s">
        <v>1017</v>
      </c>
      <c r="E51484" t="s">
        <v>1016</v>
      </c>
      <c r="F51484" s="86">
        <v>65711357.466201603</v>
      </c>
    </row>
    <row r="51485" spans="1:6">
      <c r="A51485">
        <v>2024</v>
      </c>
      <c r="B51485" t="s">
        <v>1058</v>
      </c>
      <c r="C51485" t="s">
        <v>1022</v>
      </c>
      <c r="D51485" t="s">
        <v>1017</v>
      </c>
      <c r="E51485" t="s">
        <v>1016</v>
      </c>
      <c r="F51485" s="86">
        <v>66176873.370794997</v>
      </c>
    </row>
    <row r="51486" spans="1:6">
      <c r="A51486">
        <v>2025</v>
      </c>
      <c r="B51486" t="s">
        <v>1058</v>
      </c>
      <c r="C51486" t="s">
        <v>1022</v>
      </c>
      <c r="D51486" t="s">
        <v>1017</v>
      </c>
      <c r="E51486" t="s">
        <v>1016</v>
      </c>
      <c r="F51486" s="86">
        <v>66682861.707409203</v>
      </c>
    </row>
    <row r="51487" spans="1:6">
      <c r="A51487">
        <v>2026</v>
      </c>
      <c r="B51487" t="s">
        <v>1058</v>
      </c>
      <c r="C51487" t="s">
        <v>1022</v>
      </c>
      <c r="D51487" t="s">
        <v>1017</v>
      </c>
      <c r="E51487" t="s">
        <v>1016</v>
      </c>
      <c r="F51487" s="86">
        <v>67117046.750577599</v>
      </c>
    </row>
    <row r="51488" spans="1:6">
      <c r="A51488">
        <v>2027</v>
      </c>
      <c r="B51488" t="s">
        <v>1058</v>
      </c>
      <c r="C51488" t="s">
        <v>1022</v>
      </c>
      <c r="D51488" t="s">
        <v>1017</v>
      </c>
      <c r="E51488" t="s">
        <v>1016</v>
      </c>
      <c r="F51488" s="86">
        <v>67642567.361815795</v>
      </c>
    </row>
    <row r="51489" spans="1:6">
      <c r="A51489">
        <v>2028</v>
      </c>
      <c r="B51489" t="s">
        <v>1058</v>
      </c>
      <c r="C51489" t="s">
        <v>1022</v>
      </c>
      <c r="D51489" t="s">
        <v>1017</v>
      </c>
      <c r="E51489" t="s">
        <v>1016</v>
      </c>
      <c r="F51489" s="86">
        <v>68236319.406338796</v>
      </c>
    </row>
    <row r="51490" spans="1:6">
      <c r="A51490">
        <v>2029</v>
      </c>
      <c r="B51490" t="s">
        <v>1058</v>
      </c>
      <c r="C51490" t="s">
        <v>1022</v>
      </c>
      <c r="D51490" t="s">
        <v>1017</v>
      </c>
      <c r="E51490" t="s">
        <v>1016</v>
      </c>
      <c r="F51490" s="86">
        <v>68821723.881374404</v>
      </c>
    </row>
    <row r="51491" spans="1:6">
      <c r="A51491">
        <v>2030</v>
      </c>
      <c r="B51491" t="s">
        <v>1058</v>
      </c>
      <c r="C51491" t="s">
        <v>1022</v>
      </c>
      <c r="D51491" t="s">
        <v>1017</v>
      </c>
      <c r="E51491" t="s">
        <v>1016</v>
      </c>
      <c r="F51491" s="86">
        <v>69386186.672577202</v>
      </c>
    </row>
    <row r="51492" spans="1:6">
      <c r="A51492">
        <v>2031</v>
      </c>
      <c r="B51492" t="s">
        <v>1058</v>
      </c>
      <c r="C51492" t="s">
        <v>1022</v>
      </c>
      <c r="D51492" t="s">
        <v>1017</v>
      </c>
      <c r="E51492" t="s">
        <v>1016</v>
      </c>
      <c r="F51492" s="86">
        <v>69984734.270094097</v>
      </c>
    </row>
    <row r="51493" spans="1:6">
      <c r="A51493">
        <v>2032</v>
      </c>
      <c r="B51493" t="s">
        <v>1058</v>
      </c>
      <c r="C51493" t="s">
        <v>1022</v>
      </c>
      <c r="D51493" t="s">
        <v>1017</v>
      </c>
      <c r="E51493" t="s">
        <v>1016</v>
      </c>
      <c r="F51493" s="86">
        <v>70624001.327852398</v>
      </c>
    </row>
    <row r="51494" spans="1:6">
      <c r="A51494">
        <v>2033</v>
      </c>
      <c r="B51494" t="s">
        <v>1058</v>
      </c>
      <c r="C51494" t="s">
        <v>1022</v>
      </c>
      <c r="D51494" t="s">
        <v>1017</v>
      </c>
      <c r="E51494" t="s">
        <v>1016</v>
      </c>
      <c r="F51494" s="86">
        <v>71326745.734078601</v>
      </c>
    </row>
    <row r="51495" spans="1:6">
      <c r="A51495">
        <v>2034</v>
      </c>
      <c r="B51495" t="s">
        <v>1058</v>
      </c>
      <c r="C51495" t="s">
        <v>1022</v>
      </c>
      <c r="D51495" t="s">
        <v>1017</v>
      </c>
      <c r="E51495" t="s">
        <v>1016</v>
      </c>
      <c r="F51495" s="86">
        <v>72097947.994924694</v>
      </c>
    </row>
    <row r="51496" spans="1:6">
      <c r="A51496">
        <v>2035</v>
      </c>
      <c r="B51496" t="s">
        <v>1058</v>
      </c>
      <c r="C51496" t="s">
        <v>1022</v>
      </c>
      <c r="D51496" t="s">
        <v>1017</v>
      </c>
      <c r="E51496" t="s">
        <v>1016</v>
      </c>
      <c r="F51496" s="86">
        <v>72886091.150935903</v>
      </c>
    </row>
    <row r="51497" spans="1:6">
      <c r="A51497">
        <v>2036</v>
      </c>
      <c r="B51497" t="s">
        <v>1058</v>
      </c>
      <c r="C51497" t="s">
        <v>1022</v>
      </c>
      <c r="D51497" t="s">
        <v>1017</v>
      </c>
      <c r="E51497" t="s">
        <v>1016</v>
      </c>
      <c r="F51497" s="86">
        <v>73633069.127403796</v>
      </c>
    </row>
    <row r="51498" spans="1:6">
      <c r="A51498">
        <v>2037</v>
      </c>
      <c r="B51498" t="s">
        <v>1058</v>
      </c>
      <c r="C51498" t="s">
        <v>1022</v>
      </c>
      <c r="D51498" t="s">
        <v>1017</v>
      </c>
      <c r="E51498" t="s">
        <v>1016</v>
      </c>
      <c r="F51498" s="86">
        <v>74360072.671629399</v>
      </c>
    </row>
    <row r="51499" spans="1:6">
      <c r="A51499">
        <v>2038</v>
      </c>
      <c r="B51499" t="s">
        <v>1058</v>
      </c>
      <c r="C51499" t="s">
        <v>1022</v>
      </c>
      <c r="D51499" t="s">
        <v>1017</v>
      </c>
      <c r="E51499" t="s">
        <v>1016</v>
      </c>
      <c r="F51499" s="86">
        <v>75127768.200249001</v>
      </c>
    </row>
    <row r="51500" spans="1:6">
      <c r="A51500">
        <v>2039</v>
      </c>
      <c r="B51500" t="s">
        <v>1058</v>
      </c>
      <c r="C51500" t="s">
        <v>1022</v>
      </c>
      <c r="D51500" t="s">
        <v>1017</v>
      </c>
      <c r="E51500" t="s">
        <v>1016</v>
      </c>
      <c r="F51500" s="86">
        <v>75864653.890920103</v>
      </c>
    </row>
    <row r="51501" spans="1:6">
      <c r="A51501">
        <v>2040</v>
      </c>
      <c r="B51501" t="s">
        <v>1058</v>
      </c>
      <c r="C51501" t="s">
        <v>1022</v>
      </c>
      <c r="D51501" t="s">
        <v>1017</v>
      </c>
      <c r="E51501" t="s">
        <v>1016</v>
      </c>
      <c r="F51501" s="86">
        <v>76551733.248042807</v>
      </c>
    </row>
    <row r="51502" spans="1:6">
      <c r="A51502">
        <v>2041</v>
      </c>
      <c r="B51502" t="s">
        <v>1058</v>
      </c>
      <c r="C51502" t="s">
        <v>1022</v>
      </c>
      <c r="D51502" t="s">
        <v>1017</v>
      </c>
      <c r="E51502" t="s">
        <v>1016</v>
      </c>
      <c r="F51502" s="86">
        <v>77053936.277866706</v>
      </c>
    </row>
    <row r="51503" spans="1:6">
      <c r="A51503">
        <v>2042</v>
      </c>
      <c r="B51503" t="s">
        <v>1058</v>
      </c>
      <c r="C51503" t="s">
        <v>1022</v>
      </c>
      <c r="D51503" t="s">
        <v>1017</v>
      </c>
      <c r="E51503" t="s">
        <v>1016</v>
      </c>
      <c r="F51503" s="86">
        <v>77580437.878619194</v>
      </c>
    </row>
    <row r="51504" spans="1:6">
      <c r="A51504">
        <v>2043</v>
      </c>
      <c r="B51504" t="s">
        <v>1058</v>
      </c>
      <c r="C51504" t="s">
        <v>1022</v>
      </c>
      <c r="D51504" t="s">
        <v>1017</v>
      </c>
      <c r="E51504" t="s">
        <v>1016</v>
      </c>
      <c r="F51504" s="86">
        <v>78120947.327827901</v>
      </c>
    </row>
    <row r="51505" spans="1:6">
      <c r="A51505">
        <v>2044</v>
      </c>
      <c r="B51505" t="s">
        <v>1058</v>
      </c>
      <c r="C51505" t="s">
        <v>1022</v>
      </c>
      <c r="D51505" t="s">
        <v>1017</v>
      </c>
      <c r="E51505" t="s">
        <v>1016</v>
      </c>
      <c r="F51505" s="86">
        <v>78639981.603833497</v>
      </c>
    </row>
    <row r="51506" spans="1:6">
      <c r="A51506">
        <v>2045</v>
      </c>
      <c r="B51506" t="s">
        <v>1058</v>
      </c>
      <c r="C51506" t="s">
        <v>1022</v>
      </c>
      <c r="D51506" t="s">
        <v>1017</v>
      </c>
      <c r="E51506" t="s">
        <v>1016</v>
      </c>
      <c r="F51506" s="86">
        <v>79126110.754120901</v>
      </c>
    </row>
    <row r="51507" spans="1:6">
      <c r="A51507">
        <v>2046</v>
      </c>
      <c r="B51507" t="s">
        <v>1058</v>
      </c>
      <c r="C51507" t="s">
        <v>1022</v>
      </c>
      <c r="D51507" t="s">
        <v>1017</v>
      </c>
      <c r="E51507" t="s">
        <v>1016</v>
      </c>
      <c r="F51507" s="86">
        <v>79613990.980867699</v>
      </c>
    </row>
    <row r="51508" spans="1:6">
      <c r="A51508">
        <v>2047</v>
      </c>
      <c r="B51508" t="s">
        <v>1058</v>
      </c>
      <c r="C51508" t="s">
        <v>1022</v>
      </c>
      <c r="D51508" t="s">
        <v>1017</v>
      </c>
      <c r="E51508" t="s">
        <v>1016</v>
      </c>
      <c r="F51508" s="86">
        <v>80087865.394406199</v>
      </c>
    </row>
    <row r="51509" spans="1:6">
      <c r="A51509">
        <v>2048</v>
      </c>
      <c r="B51509" t="s">
        <v>1058</v>
      </c>
      <c r="C51509" t="s">
        <v>1022</v>
      </c>
      <c r="D51509" t="s">
        <v>1017</v>
      </c>
      <c r="E51509" t="s">
        <v>1016</v>
      </c>
      <c r="F51509" s="86">
        <v>80567999.721842304</v>
      </c>
    </row>
    <row r="51510" spans="1:6">
      <c r="A51510">
        <v>2049</v>
      </c>
      <c r="B51510" t="s">
        <v>1058</v>
      </c>
      <c r="C51510" t="s">
        <v>1022</v>
      </c>
      <c r="D51510" t="s">
        <v>1017</v>
      </c>
      <c r="E51510" t="s">
        <v>1016</v>
      </c>
      <c r="F51510" s="86">
        <v>81074158.5104727</v>
      </c>
    </row>
    <row r="51511" spans="1:6">
      <c r="A51511">
        <v>2050</v>
      </c>
      <c r="B51511" t="s">
        <v>1058</v>
      </c>
      <c r="C51511" t="s">
        <v>1022</v>
      </c>
      <c r="D51511" t="s">
        <v>1017</v>
      </c>
      <c r="E51511" t="s">
        <v>1016</v>
      </c>
      <c r="F51511" s="86">
        <v>81581448.642560095</v>
      </c>
    </row>
    <row r="51512" spans="1:6">
      <c r="A51512">
        <v>2017</v>
      </c>
      <c r="B51512" t="s">
        <v>1059</v>
      </c>
      <c r="C51512" t="s">
        <v>1022</v>
      </c>
      <c r="D51512" t="s">
        <v>1017</v>
      </c>
      <c r="E51512" t="s">
        <v>1016</v>
      </c>
      <c r="F51512" s="86">
        <v>32084699.5897144</v>
      </c>
    </row>
    <row r="51513" spans="1:6">
      <c r="A51513">
        <v>2018</v>
      </c>
      <c r="B51513" t="s">
        <v>1059</v>
      </c>
      <c r="C51513" t="s">
        <v>1022</v>
      </c>
      <c r="D51513" t="s">
        <v>1017</v>
      </c>
      <c r="E51513" t="s">
        <v>1016</v>
      </c>
      <c r="F51513" s="86">
        <v>33005734.668081202</v>
      </c>
    </row>
    <row r="51514" spans="1:6">
      <c r="A51514">
        <v>2019</v>
      </c>
      <c r="B51514" t="s">
        <v>1059</v>
      </c>
      <c r="C51514" t="s">
        <v>1022</v>
      </c>
      <c r="D51514" t="s">
        <v>1017</v>
      </c>
      <c r="E51514" t="s">
        <v>1016</v>
      </c>
      <c r="F51514" s="86">
        <v>33524936.319068</v>
      </c>
    </row>
    <row r="51515" spans="1:6">
      <c r="A51515">
        <v>2020</v>
      </c>
      <c r="B51515" t="s">
        <v>1059</v>
      </c>
      <c r="C51515" t="s">
        <v>1022</v>
      </c>
      <c r="D51515" t="s">
        <v>1017</v>
      </c>
      <c r="E51515" t="s">
        <v>1016</v>
      </c>
      <c r="F51515" s="86">
        <v>33935834.5900575</v>
      </c>
    </row>
    <row r="51516" spans="1:6">
      <c r="A51516">
        <v>2021</v>
      </c>
      <c r="B51516" t="s">
        <v>1059</v>
      </c>
      <c r="C51516" t="s">
        <v>1022</v>
      </c>
      <c r="D51516" t="s">
        <v>1017</v>
      </c>
      <c r="E51516" t="s">
        <v>1016</v>
      </c>
      <c r="F51516" s="86">
        <v>34290102.482220903</v>
      </c>
    </row>
    <row r="51517" spans="1:6">
      <c r="A51517">
        <v>2022</v>
      </c>
      <c r="B51517" t="s">
        <v>1059</v>
      </c>
      <c r="C51517" t="s">
        <v>1022</v>
      </c>
      <c r="D51517" t="s">
        <v>1017</v>
      </c>
      <c r="E51517" t="s">
        <v>1016</v>
      </c>
      <c r="F51517" s="86">
        <v>34816590.0662468</v>
      </c>
    </row>
    <row r="51518" spans="1:6">
      <c r="A51518">
        <v>2023</v>
      </c>
      <c r="B51518" t="s">
        <v>1059</v>
      </c>
      <c r="C51518" t="s">
        <v>1022</v>
      </c>
      <c r="D51518" t="s">
        <v>1017</v>
      </c>
      <c r="E51518" t="s">
        <v>1016</v>
      </c>
      <c r="F51518" s="86">
        <v>35431775.342949502</v>
      </c>
    </row>
    <row r="51519" spans="1:6">
      <c r="A51519">
        <v>2024</v>
      </c>
      <c r="B51519" t="s">
        <v>1059</v>
      </c>
      <c r="C51519" t="s">
        <v>1022</v>
      </c>
      <c r="D51519" t="s">
        <v>1017</v>
      </c>
      <c r="E51519" t="s">
        <v>1016</v>
      </c>
      <c r="F51519" s="86">
        <v>36097354.457451701</v>
      </c>
    </row>
    <row r="51520" spans="1:6">
      <c r="A51520">
        <v>2025</v>
      </c>
      <c r="B51520" t="s">
        <v>1059</v>
      </c>
      <c r="C51520" t="s">
        <v>1022</v>
      </c>
      <c r="D51520" t="s">
        <v>1017</v>
      </c>
      <c r="E51520" t="s">
        <v>1016</v>
      </c>
      <c r="F51520" s="86">
        <v>36767405.411664903</v>
      </c>
    </row>
    <row r="51521" spans="1:6">
      <c r="A51521">
        <v>2026</v>
      </c>
      <c r="B51521" t="s">
        <v>1059</v>
      </c>
      <c r="C51521" t="s">
        <v>1022</v>
      </c>
      <c r="D51521" t="s">
        <v>1017</v>
      </c>
      <c r="E51521" t="s">
        <v>1016</v>
      </c>
      <c r="F51521" s="86">
        <v>37389692.341692597</v>
      </c>
    </row>
    <row r="51522" spans="1:6">
      <c r="A51522">
        <v>2027</v>
      </c>
      <c r="B51522" t="s">
        <v>1059</v>
      </c>
      <c r="C51522" t="s">
        <v>1022</v>
      </c>
      <c r="D51522" t="s">
        <v>1017</v>
      </c>
      <c r="E51522" t="s">
        <v>1016</v>
      </c>
      <c r="F51522" s="86">
        <v>38018400.753356598</v>
      </c>
    </row>
    <row r="51523" spans="1:6">
      <c r="A51523">
        <v>2028</v>
      </c>
      <c r="B51523" t="s">
        <v>1059</v>
      </c>
      <c r="C51523" t="s">
        <v>1022</v>
      </c>
      <c r="D51523" t="s">
        <v>1017</v>
      </c>
      <c r="E51523" t="s">
        <v>1016</v>
      </c>
      <c r="F51523" s="86">
        <v>38687131.017926604</v>
      </c>
    </row>
    <row r="51524" spans="1:6">
      <c r="A51524">
        <v>2029</v>
      </c>
      <c r="B51524" t="s">
        <v>1059</v>
      </c>
      <c r="C51524" t="s">
        <v>1022</v>
      </c>
      <c r="D51524" t="s">
        <v>1017</v>
      </c>
      <c r="E51524" t="s">
        <v>1016</v>
      </c>
      <c r="F51524" s="86">
        <v>39299927.377449803</v>
      </c>
    </row>
    <row r="51525" spans="1:6">
      <c r="A51525">
        <v>2030</v>
      </c>
      <c r="B51525" t="s">
        <v>1059</v>
      </c>
      <c r="C51525" t="s">
        <v>1022</v>
      </c>
      <c r="D51525" t="s">
        <v>1017</v>
      </c>
      <c r="E51525" t="s">
        <v>1016</v>
      </c>
      <c r="F51525" s="86">
        <v>39856447.708320498</v>
      </c>
    </row>
    <row r="51526" spans="1:6">
      <c r="A51526">
        <v>2031</v>
      </c>
      <c r="B51526" t="s">
        <v>1059</v>
      </c>
      <c r="C51526" t="s">
        <v>1022</v>
      </c>
      <c r="D51526" t="s">
        <v>1017</v>
      </c>
      <c r="E51526" t="s">
        <v>1016</v>
      </c>
      <c r="F51526" s="86">
        <v>40391636.863692097</v>
      </c>
    </row>
    <row r="51527" spans="1:6">
      <c r="A51527">
        <v>2032</v>
      </c>
      <c r="B51527" t="s">
        <v>1059</v>
      </c>
      <c r="C51527" t="s">
        <v>1022</v>
      </c>
      <c r="D51527" t="s">
        <v>1017</v>
      </c>
      <c r="E51527" t="s">
        <v>1016</v>
      </c>
      <c r="F51527" s="86">
        <v>40924385.882477798</v>
      </c>
    </row>
    <row r="51528" spans="1:6">
      <c r="A51528">
        <v>2033</v>
      </c>
      <c r="B51528" t="s">
        <v>1059</v>
      </c>
      <c r="C51528" t="s">
        <v>1022</v>
      </c>
      <c r="D51528" t="s">
        <v>1017</v>
      </c>
      <c r="E51528" t="s">
        <v>1016</v>
      </c>
      <c r="F51528" s="86">
        <v>41511466.134558</v>
      </c>
    </row>
    <row r="51529" spans="1:6">
      <c r="A51529">
        <v>2034</v>
      </c>
      <c r="B51529" t="s">
        <v>1059</v>
      </c>
      <c r="C51529" t="s">
        <v>1022</v>
      </c>
      <c r="D51529" t="s">
        <v>1017</v>
      </c>
      <c r="E51529" t="s">
        <v>1016</v>
      </c>
      <c r="F51529" s="86">
        <v>42208386.5691294</v>
      </c>
    </row>
    <row r="51530" spans="1:6">
      <c r="A51530">
        <v>2035</v>
      </c>
      <c r="B51530" t="s">
        <v>1059</v>
      </c>
      <c r="C51530" t="s">
        <v>1022</v>
      </c>
      <c r="D51530" t="s">
        <v>1017</v>
      </c>
      <c r="E51530" t="s">
        <v>1016</v>
      </c>
      <c r="F51530" s="86">
        <v>42942879.908079997</v>
      </c>
    </row>
    <row r="51531" spans="1:6">
      <c r="A51531">
        <v>2036</v>
      </c>
      <c r="B51531" t="s">
        <v>1059</v>
      </c>
      <c r="C51531" t="s">
        <v>1022</v>
      </c>
      <c r="D51531" t="s">
        <v>1017</v>
      </c>
      <c r="E51531" t="s">
        <v>1016</v>
      </c>
      <c r="F51531" s="86">
        <v>43649111.259710699</v>
      </c>
    </row>
    <row r="51532" spans="1:6">
      <c r="A51532">
        <v>2037</v>
      </c>
      <c r="B51532" t="s">
        <v>1059</v>
      </c>
      <c r="C51532" t="s">
        <v>1022</v>
      </c>
      <c r="D51532" t="s">
        <v>1017</v>
      </c>
      <c r="E51532" t="s">
        <v>1016</v>
      </c>
      <c r="F51532" s="86">
        <v>44426393.951757804</v>
      </c>
    </row>
    <row r="51533" spans="1:6">
      <c r="A51533">
        <v>2038</v>
      </c>
      <c r="B51533" t="s">
        <v>1059</v>
      </c>
      <c r="C51533" t="s">
        <v>1022</v>
      </c>
      <c r="D51533" t="s">
        <v>1017</v>
      </c>
      <c r="E51533" t="s">
        <v>1016</v>
      </c>
      <c r="F51533" s="86">
        <v>45196176.911049597</v>
      </c>
    </row>
    <row r="51534" spans="1:6">
      <c r="A51534">
        <v>2039</v>
      </c>
      <c r="B51534" t="s">
        <v>1059</v>
      </c>
      <c r="C51534" t="s">
        <v>1022</v>
      </c>
      <c r="D51534" t="s">
        <v>1017</v>
      </c>
      <c r="E51534" t="s">
        <v>1016</v>
      </c>
      <c r="F51534" s="86">
        <v>45878527.1317816</v>
      </c>
    </row>
    <row r="51535" spans="1:6">
      <c r="A51535">
        <v>2040</v>
      </c>
      <c r="B51535" t="s">
        <v>1059</v>
      </c>
      <c r="C51535" t="s">
        <v>1022</v>
      </c>
      <c r="D51535" t="s">
        <v>1017</v>
      </c>
      <c r="E51535" t="s">
        <v>1016</v>
      </c>
      <c r="F51535" s="86">
        <v>46272591.952059403</v>
      </c>
    </row>
    <row r="51536" spans="1:6">
      <c r="A51536">
        <v>2041</v>
      </c>
      <c r="B51536" t="s">
        <v>1059</v>
      </c>
      <c r="C51536" t="s">
        <v>1022</v>
      </c>
      <c r="D51536" t="s">
        <v>1017</v>
      </c>
      <c r="E51536" t="s">
        <v>1016</v>
      </c>
      <c r="F51536" s="86">
        <v>46646935.0978444</v>
      </c>
    </row>
    <row r="51537" spans="1:6">
      <c r="A51537">
        <v>2042</v>
      </c>
      <c r="B51537" t="s">
        <v>1059</v>
      </c>
      <c r="C51537" t="s">
        <v>1022</v>
      </c>
      <c r="D51537" t="s">
        <v>1017</v>
      </c>
      <c r="E51537" t="s">
        <v>1016</v>
      </c>
      <c r="F51537" s="86">
        <v>47350802.866625696</v>
      </c>
    </row>
    <row r="51538" spans="1:6">
      <c r="A51538">
        <v>2043</v>
      </c>
      <c r="B51538" t="s">
        <v>1059</v>
      </c>
      <c r="C51538" t="s">
        <v>1022</v>
      </c>
      <c r="D51538" t="s">
        <v>1017</v>
      </c>
      <c r="E51538" t="s">
        <v>1016</v>
      </c>
      <c r="F51538" s="86">
        <v>48045766.830017596</v>
      </c>
    </row>
    <row r="51539" spans="1:6">
      <c r="A51539">
        <v>2044</v>
      </c>
      <c r="B51539" t="s">
        <v>1059</v>
      </c>
      <c r="C51539" t="s">
        <v>1022</v>
      </c>
      <c r="D51539" t="s">
        <v>1017</v>
      </c>
      <c r="E51539" t="s">
        <v>1016</v>
      </c>
      <c r="F51539" s="86">
        <v>48590935.3983154</v>
      </c>
    </row>
    <row r="51540" spans="1:6">
      <c r="A51540">
        <v>2045</v>
      </c>
      <c r="B51540" t="s">
        <v>1059</v>
      </c>
      <c r="C51540" t="s">
        <v>1022</v>
      </c>
      <c r="D51540" t="s">
        <v>1017</v>
      </c>
      <c r="E51540" t="s">
        <v>1016</v>
      </c>
      <c r="F51540" s="86">
        <v>48989756.683995403</v>
      </c>
    </row>
    <row r="51541" spans="1:6">
      <c r="A51541">
        <v>2046</v>
      </c>
      <c r="B51541" t="s">
        <v>1059</v>
      </c>
      <c r="C51541" t="s">
        <v>1022</v>
      </c>
      <c r="D51541" t="s">
        <v>1017</v>
      </c>
      <c r="E51541" t="s">
        <v>1016</v>
      </c>
      <c r="F51541" s="86">
        <v>49317140.666247301</v>
      </c>
    </row>
    <row r="51542" spans="1:6">
      <c r="A51542">
        <v>2047</v>
      </c>
      <c r="B51542" t="s">
        <v>1059</v>
      </c>
      <c r="C51542" t="s">
        <v>1022</v>
      </c>
      <c r="D51542" t="s">
        <v>1017</v>
      </c>
      <c r="E51542" t="s">
        <v>1016</v>
      </c>
      <c r="F51542" s="86">
        <v>49504288.887496397</v>
      </c>
    </row>
    <row r="51543" spans="1:6">
      <c r="A51543">
        <v>2048</v>
      </c>
      <c r="B51543" t="s">
        <v>1059</v>
      </c>
      <c r="C51543" t="s">
        <v>1022</v>
      </c>
      <c r="D51543" t="s">
        <v>1017</v>
      </c>
      <c r="E51543" t="s">
        <v>1016</v>
      </c>
      <c r="F51543" s="86">
        <v>49604854.722483099</v>
      </c>
    </row>
    <row r="51544" spans="1:6">
      <c r="A51544">
        <v>2049</v>
      </c>
      <c r="B51544" t="s">
        <v>1059</v>
      </c>
      <c r="C51544" t="s">
        <v>1022</v>
      </c>
      <c r="D51544" t="s">
        <v>1017</v>
      </c>
      <c r="E51544" t="s">
        <v>1016</v>
      </c>
      <c r="F51544" s="86">
        <v>49688959.962007701</v>
      </c>
    </row>
    <row r="51545" spans="1:6">
      <c r="A51545">
        <v>2050</v>
      </c>
      <c r="B51545" t="s">
        <v>1059</v>
      </c>
      <c r="C51545" t="s">
        <v>1022</v>
      </c>
      <c r="D51545" t="s">
        <v>1017</v>
      </c>
      <c r="E51545" t="s">
        <v>1016</v>
      </c>
      <c r="F51545" s="86">
        <v>49732204.892449103</v>
      </c>
    </row>
    <row r="51546" spans="1:6">
      <c r="A51546">
        <v>2017</v>
      </c>
      <c r="B51546" t="s">
        <v>1060</v>
      </c>
      <c r="C51546" t="s">
        <v>1022</v>
      </c>
      <c r="D51546" t="s">
        <v>1017</v>
      </c>
      <c r="E51546" t="s">
        <v>1016</v>
      </c>
      <c r="F51546" s="86">
        <v>18140504.400374901</v>
      </c>
    </row>
    <row r="51547" spans="1:6">
      <c r="A51547">
        <v>2018</v>
      </c>
      <c r="B51547" t="s">
        <v>1060</v>
      </c>
      <c r="C51547" t="s">
        <v>1022</v>
      </c>
      <c r="D51547" t="s">
        <v>1017</v>
      </c>
      <c r="E51547" t="s">
        <v>1016</v>
      </c>
      <c r="F51547" s="86">
        <v>18014581.422605298</v>
      </c>
    </row>
    <row r="51548" spans="1:6">
      <c r="A51548">
        <v>2019</v>
      </c>
      <c r="B51548" t="s">
        <v>1060</v>
      </c>
      <c r="C51548" t="s">
        <v>1022</v>
      </c>
      <c r="D51548" t="s">
        <v>1017</v>
      </c>
      <c r="E51548" t="s">
        <v>1016</v>
      </c>
      <c r="F51548" s="86">
        <v>17766631.6551033</v>
      </c>
    </row>
    <row r="51549" spans="1:6">
      <c r="A51549">
        <v>2020</v>
      </c>
      <c r="B51549" t="s">
        <v>1060</v>
      </c>
      <c r="C51549" t="s">
        <v>1022</v>
      </c>
      <c r="D51549" t="s">
        <v>1017</v>
      </c>
      <c r="E51549" t="s">
        <v>1016</v>
      </c>
      <c r="F51549" s="86">
        <v>17517394.8357521</v>
      </c>
    </row>
    <row r="51550" spans="1:6">
      <c r="A51550">
        <v>2021</v>
      </c>
      <c r="B51550" t="s">
        <v>1060</v>
      </c>
      <c r="C51550" t="s">
        <v>1022</v>
      </c>
      <c r="D51550" t="s">
        <v>1017</v>
      </c>
      <c r="E51550" t="s">
        <v>1016</v>
      </c>
      <c r="F51550" s="86">
        <v>17276777.228953801</v>
      </c>
    </row>
    <row r="51551" spans="1:6">
      <c r="A51551">
        <v>2022</v>
      </c>
      <c r="B51551" t="s">
        <v>1060</v>
      </c>
      <c r="C51551" t="s">
        <v>1022</v>
      </c>
      <c r="D51551" t="s">
        <v>1017</v>
      </c>
      <c r="E51551" t="s">
        <v>1016</v>
      </c>
      <c r="F51551" s="86">
        <v>17026652.048403502</v>
      </c>
    </row>
    <row r="51552" spans="1:6">
      <c r="A51552">
        <v>2023</v>
      </c>
      <c r="B51552" t="s">
        <v>1060</v>
      </c>
      <c r="C51552" t="s">
        <v>1022</v>
      </c>
      <c r="D51552" t="s">
        <v>1017</v>
      </c>
      <c r="E51552" t="s">
        <v>1016</v>
      </c>
      <c r="F51552" s="86">
        <v>16694947.092058999</v>
      </c>
    </row>
    <row r="51553" spans="1:6">
      <c r="A51553">
        <v>2024</v>
      </c>
      <c r="B51553" t="s">
        <v>1060</v>
      </c>
      <c r="C51553" t="s">
        <v>1022</v>
      </c>
      <c r="D51553" t="s">
        <v>1017</v>
      </c>
      <c r="E51553" t="s">
        <v>1016</v>
      </c>
      <c r="F51553" s="86">
        <v>16425283.5424392</v>
      </c>
    </row>
    <row r="51554" spans="1:6">
      <c r="A51554">
        <v>2025</v>
      </c>
      <c r="B51554" t="s">
        <v>1060</v>
      </c>
      <c r="C51554" t="s">
        <v>1022</v>
      </c>
      <c r="D51554" t="s">
        <v>1017</v>
      </c>
      <c r="E51554" t="s">
        <v>1016</v>
      </c>
      <c r="F51554" s="86">
        <v>16177159.6582337</v>
      </c>
    </row>
    <row r="51555" spans="1:6">
      <c r="A51555">
        <v>2026</v>
      </c>
      <c r="B51555" t="s">
        <v>1060</v>
      </c>
      <c r="C51555" t="s">
        <v>1022</v>
      </c>
      <c r="D51555" t="s">
        <v>1017</v>
      </c>
      <c r="E51555" t="s">
        <v>1016</v>
      </c>
      <c r="F51555" s="86">
        <v>15897969.8857255</v>
      </c>
    </row>
    <row r="51556" spans="1:6">
      <c r="A51556">
        <v>2027</v>
      </c>
      <c r="B51556" t="s">
        <v>1060</v>
      </c>
      <c r="C51556" t="s">
        <v>1022</v>
      </c>
      <c r="D51556" t="s">
        <v>1017</v>
      </c>
      <c r="E51556" t="s">
        <v>1016</v>
      </c>
      <c r="F51556" s="86">
        <v>15640984.4373392</v>
      </c>
    </row>
    <row r="51557" spans="1:6">
      <c r="A51557">
        <v>2028</v>
      </c>
      <c r="B51557" t="s">
        <v>1060</v>
      </c>
      <c r="C51557" t="s">
        <v>1022</v>
      </c>
      <c r="D51557" t="s">
        <v>1017</v>
      </c>
      <c r="E51557" t="s">
        <v>1016</v>
      </c>
      <c r="F51557" s="86">
        <v>15417646.475466801</v>
      </c>
    </row>
    <row r="51558" spans="1:6">
      <c r="A51558">
        <v>2029</v>
      </c>
      <c r="B51558" t="s">
        <v>1060</v>
      </c>
      <c r="C51558" t="s">
        <v>1022</v>
      </c>
      <c r="D51558" t="s">
        <v>1017</v>
      </c>
      <c r="E51558" t="s">
        <v>1016</v>
      </c>
      <c r="F51558" s="86">
        <v>15209797.667133201</v>
      </c>
    </row>
    <row r="51559" spans="1:6">
      <c r="A51559">
        <v>2030</v>
      </c>
      <c r="B51559" t="s">
        <v>1060</v>
      </c>
      <c r="C51559" t="s">
        <v>1022</v>
      </c>
      <c r="D51559" t="s">
        <v>1017</v>
      </c>
      <c r="E51559" t="s">
        <v>1016</v>
      </c>
      <c r="F51559" s="86">
        <v>14991767.650353801</v>
      </c>
    </row>
    <row r="51560" spans="1:6">
      <c r="A51560">
        <v>2031</v>
      </c>
      <c r="B51560" t="s">
        <v>1060</v>
      </c>
      <c r="C51560" t="s">
        <v>1022</v>
      </c>
      <c r="D51560" t="s">
        <v>1017</v>
      </c>
      <c r="E51560" t="s">
        <v>1016</v>
      </c>
      <c r="F51560" s="86">
        <v>14760378.490279701</v>
      </c>
    </row>
    <row r="51561" spans="1:6">
      <c r="A51561">
        <v>2032</v>
      </c>
      <c r="B51561" t="s">
        <v>1060</v>
      </c>
      <c r="C51561" t="s">
        <v>1022</v>
      </c>
      <c r="D51561" t="s">
        <v>1017</v>
      </c>
      <c r="E51561" t="s">
        <v>1016</v>
      </c>
      <c r="F51561" s="86">
        <v>14526545.334734701</v>
      </c>
    </row>
    <row r="51562" spans="1:6">
      <c r="A51562">
        <v>2033</v>
      </c>
      <c r="B51562" t="s">
        <v>1060</v>
      </c>
      <c r="C51562" t="s">
        <v>1022</v>
      </c>
      <c r="D51562" t="s">
        <v>1017</v>
      </c>
      <c r="E51562" t="s">
        <v>1016</v>
      </c>
      <c r="F51562" s="86">
        <v>14309387.208655501</v>
      </c>
    </row>
    <row r="51563" spans="1:6">
      <c r="A51563">
        <v>2034</v>
      </c>
      <c r="B51563" t="s">
        <v>1060</v>
      </c>
      <c r="C51563" t="s">
        <v>1022</v>
      </c>
      <c r="D51563" t="s">
        <v>1017</v>
      </c>
      <c r="E51563" t="s">
        <v>1016</v>
      </c>
      <c r="F51563" s="86">
        <v>14107492.8778593</v>
      </c>
    </row>
    <row r="51564" spans="1:6">
      <c r="A51564">
        <v>2035</v>
      </c>
      <c r="B51564" t="s">
        <v>1060</v>
      </c>
      <c r="C51564" t="s">
        <v>1022</v>
      </c>
      <c r="D51564" t="s">
        <v>1017</v>
      </c>
      <c r="E51564" t="s">
        <v>1016</v>
      </c>
      <c r="F51564" s="86">
        <v>13913300.378966199</v>
      </c>
    </row>
    <row r="51565" spans="1:6">
      <c r="A51565">
        <v>2036</v>
      </c>
      <c r="B51565" t="s">
        <v>1060</v>
      </c>
      <c r="C51565" t="s">
        <v>1022</v>
      </c>
      <c r="D51565" t="s">
        <v>1017</v>
      </c>
      <c r="E51565" t="s">
        <v>1016</v>
      </c>
      <c r="F51565" s="86">
        <v>13717810.3707643</v>
      </c>
    </row>
    <row r="51566" spans="1:6">
      <c r="A51566">
        <v>2037</v>
      </c>
      <c r="B51566" t="s">
        <v>1060</v>
      </c>
      <c r="C51566" t="s">
        <v>1022</v>
      </c>
      <c r="D51566" t="s">
        <v>1017</v>
      </c>
      <c r="E51566" t="s">
        <v>1016</v>
      </c>
      <c r="F51566" s="86">
        <v>13516117.258921299</v>
      </c>
    </row>
    <row r="51567" spans="1:6">
      <c r="A51567">
        <v>2038</v>
      </c>
      <c r="B51567" t="s">
        <v>1060</v>
      </c>
      <c r="C51567" t="s">
        <v>1022</v>
      </c>
      <c r="D51567" t="s">
        <v>1017</v>
      </c>
      <c r="E51567" t="s">
        <v>1016</v>
      </c>
      <c r="F51567" s="86">
        <v>13313605.938004401</v>
      </c>
    </row>
    <row r="51568" spans="1:6">
      <c r="A51568">
        <v>2039</v>
      </c>
      <c r="B51568" t="s">
        <v>1060</v>
      </c>
      <c r="C51568" t="s">
        <v>1022</v>
      </c>
      <c r="D51568" t="s">
        <v>1017</v>
      </c>
      <c r="E51568" t="s">
        <v>1016</v>
      </c>
      <c r="F51568" s="86">
        <v>13095123.4618032</v>
      </c>
    </row>
    <row r="51569" spans="1:6">
      <c r="A51569">
        <v>2040</v>
      </c>
      <c r="B51569" t="s">
        <v>1060</v>
      </c>
      <c r="C51569" t="s">
        <v>1022</v>
      </c>
      <c r="D51569" t="s">
        <v>1017</v>
      </c>
      <c r="E51569" t="s">
        <v>1016</v>
      </c>
      <c r="F51569" s="86">
        <v>12851892.7972693</v>
      </c>
    </row>
    <row r="51570" spans="1:6">
      <c r="A51570">
        <v>2041</v>
      </c>
      <c r="B51570" t="s">
        <v>1060</v>
      </c>
      <c r="C51570" t="s">
        <v>1022</v>
      </c>
      <c r="D51570" t="s">
        <v>1017</v>
      </c>
      <c r="E51570" t="s">
        <v>1016</v>
      </c>
      <c r="F51570" s="86">
        <v>12531575.578780301</v>
      </c>
    </row>
    <row r="51571" spans="1:6">
      <c r="A51571">
        <v>2042</v>
      </c>
      <c r="B51571" t="s">
        <v>1060</v>
      </c>
      <c r="C51571" t="s">
        <v>1022</v>
      </c>
      <c r="D51571" t="s">
        <v>1017</v>
      </c>
      <c r="E51571" t="s">
        <v>1016</v>
      </c>
      <c r="F51571" s="86">
        <v>12195044.853379101</v>
      </c>
    </row>
    <row r="51572" spans="1:6">
      <c r="A51572">
        <v>2043</v>
      </c>
      <c r="B51572" t="s">
        <v>1060</v>
      </c>
      <c r="C51572" t="s">
        <v>1022</v>
      </c>
      <c r="D51572" t="s">
        <v>1017</v>
      </c>
      <c r="E51572" t="s">
        <v>1016</v>
      </c>
      <c r="F51572" s="86">
        <v>11849694.8293634</v>
      </c>
    </row>
    <row r="51573" spans="1:6">
      <c r="A51573">
        <v>2044</v>
      </c>
      <c r="B51573" t="s">
        <v>1060</v>
      </c>
      <c r="C51573" t="s">
        <v>1022</v>
      </c>
      <c r="D51573" t="s">
        <v>1017</v>
      </c>
      <c r="E51573" t="s">
        <v>1016</v>
      </c>
      <c r="F51573" s="86">
        <v>11496252.7359078</v>
      </c>
    </row>
    <row r="51574" spans="1:6">
      <c r="A51574">
        <v>2045</v>
      </c>
      <c r="B51574" t="s">
        <v>1060</v>
      </c>
      <c r="C51574" t="s">
        <v>1022</v>
      </c>
      <c r="D51574" t="s">
        <v>1017</v>
      </c>
      <c r="E51574" t="s">
        <v>1016</v>
      </c>
      <c r="F51574" s="86">
        <v>11133458.9719948</v>
      </c>
    </row>
    <row r="51575" spans="1:6">
      <c r="A51575">
        <v>2046</v>
      </c>
      <c r="B51575" t="s">
        <v>1060</v>
      </c>
      <c r="C51575" t="s">
        <v>1022</v>
      </c>
      <c r="D51575" t="s">
        <v>1017</v>
      </c>
      <c r="E51575" t="s">
        <v>1016</v>
      </c>
      <c r="F51575" s="86">
        <v>10754992.6132711</v>
      </c>
    </row>
    <row r="51576" spans="1:6">
      <c r="A51576">
        <v>2047</v>
      </c>
      <c r="B51576" t="s">
        <v>1060</v>
      </c>
      <c r="C51576" t="s">
        <v>1022</v>
      </c>
      <c r="D51576" t="s">
        <v>1017</v>
      </c>
      <c r="E51576" t="s">
        <v>1016</v>
      </c>
      <c r="F51576" s="86">
        <v>10353299.278015099</v>
      </c>
    </row>
    <row r="51577" spans="1:6">
      <c r="A51577">
        <v>2048</v>
      </c>
      <c r="B51577" t="s">
        <v>1060</v>
      </c>
      <c r="C51577" t="s">
        <v>1022</v>
      </c>
      <c r="D51577" t="s">
        <v>1017</v>
      </c>
      <c r="E51577" t="s">
        <v>1016</v>
      </c>
      <c r="F51577" s="86">
        <v>10297283.9824265</v>
      </c>
    </row>
    <row r="51578" spans="1:6">
      <c r="A51578">
        <v>2049</v>
      </c>
      <c r="B51578" t="s">
        <v>1060</v>
      </c>
      <c r="C51578" t="s">
        <v>1022</v>
      </c>
      <c r="D51578" t="s">
        <v>1017</v>
      </c>
      <c r="E51578" t="s">
        <v>1016</v>
      </c>
      <c r="F51578" s="86">
        <v>10291263.4486022</v>
      </c>
    </row>
    <row r="51579" spans="1:6">
      <c r="A51579">
        <v>2050</v>
      </c>
      <c r="B51579" t="s">
        <v>1060</v>
      </c>
      <c r="C51579" t="s">
        <v>1022</v>
      </c>
      <c r="D51579" t="s">
        <v>1017</v>
      </c>
      <c r="E51579" t="s">
        <v>1016</v>
      </c>
      <c r="F51579" s="86">
        <v>10281740.537242699</v>
      </c>
    </row>
    <row r="51580" spans="1:6">
      <c r="A51580">
        <v>2017</v>
      </c>
      <c r="B51580" t="s">
        <v>1061</v>
      </c>
      <c r="C51580" t="s">
        <v>1022</v>
      </c>
      <c r="D51580" t="s">
        <v>1017</v>
      </c>
      <c r="E51580" t="s">
        <v>1016</v>
      </c>
      <c r="F51580" s="86">
        <v>50502238.784890197</v>
      </c>
    </row>
    <row r="51581" spans="1:6">
      <c r="A51581">
        <v>2018</v>
      </c>
      <c r="B51581" t="s">
        <v>1061</v>
      </c>
      <c r="C51581" t="s">
        <v>1022</v>
      </c>
      <c r="D51581" t="s">
        <v>1017</v>
      </c>
      <c r="E51581" t="s">
        <v>1016</v>
      </c>
      <c r="F51581" s="86">
        <v>50145186.690034598</v>
      </c>
    </row>
    <row r="51582" spans="1:6">
      <c r="A51582">
        <v>2019</v>
      </c>
      <c r="B51582" t="s">
        <v>1061</v>
      </c>
      <c r="C51582" t="s">
        <v>1022</v>
      </c>
      <c r="D51582" t="s">
        <v>1017</v>
      </c>
      <c r="E51582" t="s">
        <v>1016</v>
      </c>
      <c r="F51582" s="86">
        <v>49370643.3643362</v>
      </c>
    </row>
    <row r="51583" spans="1:6">
      <c r="A51583">
        <v>2020</v>
      </c>
      <c r="B51583" t="s">
        <v>1061</v>
      </c>
      <c r="C51583" t="s">
        <v>1022</v>
      </c>
      <c r="D51583" t="s">
        <v>1017</v>
      </c>
      <c r="E51583" t="s">
        <v>1016</v>
      </c>
      <c r="F51583" s="86">
        <v>48622975.395988598</v>
      </c>
    </row>
    <row r="51584" spans="1:6">
      <c r="A51584">
        <v>2021</v>
      </c>
      <c r="B51584" t="s">
        <v>1061</v>
      </c>
      <c r="C51584" t="s">
        <v>1022</v>
      </c>
      <c r="D51584" t="s">
        <v>1017</v>
      </c>
      <c r="E51584" t="s">
        <v>1016</v>
      </c>
      <c r="F51584" s="86">
        <v>48096004.029368699</v>
      </c>
    </row>
    <row r="51585" spans="1:6">
      <c r="A51585">
        <v>2022</v>
      </c>
      <c r="B51585" t="s">
        <v>1061</v>
      </c>
      <c r="C51585" t="s">
        <v>1022</v>
      </c>
      <c r="D51585" t="s">
        <v>1017</v>
      </c>
      <c r="E51585" t="s">
        <v>1016</v>
      </c>
      <c r="F51585" s="86">
        <v>47773716.298325397</v>
      </c>
    </row>
    <row r="51586" spans="1:6">
      <c r="A51586">
        <v>2023</v>
      </c>
      <c r="B51586" t="s">
        <v>1061</v>
      </c>
      <c r="C51586" t="s">
        <v>1022</v>
      </c>
      <c r="D51586" t="s">
        <v>1017</v>
      </c>
      <c r="E51586" t="s">
        <v>1016</v>
      </c>
      <c r="F51586" s="86">
        <v>47531454.669484198</v>
      </c>
    </row>
    <row r="51587" spans="1:6">
      <c r="A51587">
        <v>2024</v>
      </c>
      <c r="B51587" t="s">
        <v>1061</v>
      </c>
      <c r="C51587" t="s">
        <v>1022</v>
      </c>
      <c r="D51587" t="s">
        <v>1017</v>
      </c>
      <c r="E51587" t="s">
        <v>1016</v>
      </c>
      <c r="F51587" s="86">
        <v>47340088.815434404</v>
      </c>
    </row>
    <row r="51588" spans="1:6">
      <c r="A51588">
        <v>2025</v>
      </c>
      <c r="B51588" t="s">
        <v>1061</v>
      </c>
      <c r="C51588" t="s">
        <v>1022</v>
      </c>
      <c r="D51588" t="s">
        <v>1017</v>
      </c>
      <c r="E51588" t="s">
        <v>1016</v>
      </c>
      <c r="F51588" s="86">
        <v>47172626.870425098</v>
      </c>
    </row>
    <row r="51589" spans="1:6">
      <c r="A51589">
        <v>2026</v>
      </c>
      <c r="B51589" t="s">
        <v>1061</v>
      </c>
      <c r="C51589" t="s">
        <v>1022</v>
      </c>
      <c r="D51589" t="s">
        <v>1017</v>
      </c>
      <c r="E51589" t="s">
        <v>1016</v>
      </c>
      <c r="F51589" s="86">
        <v>47016640.518721104</v>
      </c>
    </row>
    <row r="51590" spans="1:6">
      <c r="A51590">
        <v>2027</v>
      </c>
      <c r="B51590" t="s">
        <v>1061</v>
      </c>
      <c r="C51590" t="s">
        <v>1022</v>
      </c>
      <c r="D51590" t="s">
        <v>1017</v>
      </c>
      <c r="E51590" t="s">
        <v>1016</v>
      </c>
      <c r="F51590" s="86">
        <v>46960989.522967398</v>
      </c>
    </row>
    <row r="51591" spans="1:6">
      <c r="A51591">
        <v>2028</v>
      </c>
      <c r="B51591" t="s">
        <v>1061</v>
      </c>
      <c r="C51591" t="s">
        <v>1022</v>
      </c>
      <c r="D51591" t="s">
        <v>1017</v>
      </c>
      <c r="E51591" t="s">
        <v>1016</v>
      </c>
      <c r="F51591" s="86">
        <v>46965740.548336402</v>
      </c>
    </row>
    <row r="51592" spans="1:6">
      <c r="A51592">
        <v>2029</v>
      </c>
      <c r="B51592" t="s">
        <v>1061</v>
      </c>
      <c r="C51592" t="s">
        <v>1022</v>
      </c>
      <c r="D51592" t="s">
        <v>1017</v>
      </c>
      <c r="E51592" t="s">
        <v>1016</v>
      </c>
      <c r="F51592" s="86">
        <v>46935003.6314082</v>
      </c>
    </row>
    <row r="51593" spans="1:6">
      <c r="A51593">
        <v>2030</v>
      </c>
      <c r="B51593" t="s">
        <v>1061</v>
      </c>
      <c r="C51593" t="s">
        <v>1022</v>
      </c>
      <c r="D51593" t="s">
        <v>1017</v>
      </c>
      <c r="E51593" t="s">
        <v>1016</v>
      </c>
      <c r="F51593" s="86">
        <v>46883856.121015497</v>
      </c>
    </row>
    <row r="51594" spans="1:6">
      <c r="A51594">
        <v>2031</v>
      </c>
      <c r="B51594" t="s">
        <v>1061</v>
      </c>
      <c r="C51594" t="s">
        <v>1022</v>
      </c>
      <c r="D51594" t="s">
        <v>1017</v>
      </c>
      <c r="E51594" t="s">
        <v>1016</v>
      </c>
      <c r="F51594" s="86">
        <v>46949039.182136796</v>
      </c>
    </row>
    <row r="51595" spans="1:6">
      <c r="A51595">
        <v>2032</v>
      </c>
      <c r="B51595" t="s">
        <v>1061</v>
      </c>
      <c r="C51595" t="s">
        <v>1022</v>
      </c>
      <c r="D51595" t="s">
        <v>1017</v>
      </c>
      <c r="E51595" t="s">
        <v>1016</v>
      </c>
      <c r="F51595" s="86">
        <v>47052624.509248301</v>
      </c>
    </row>
    <row r="51596" spans="1:6">
      <c r="A51596">
        <v>2033</v>
      </c>
      <c r="B51596" t="s">
        <v>1061</v>
      </c>
      <c r="C51596" t="s">
        <v>1022</v>
      </c>
      <c r="D51596" t="s">
        <v>1017</v>
      </c>
      <c r="E51596" t="s">
        <v>1016</v>
      </c>
      <c r="F51596" s="86">
        <v>47124109.028852902</v>
      </c>
    </row>
    <row r="51597" spans="1:6">
      <c r="A51597">
        <v>2034</v>
      </c>
      <c r="B51597" t="s">
        <v>1061</v>
      </c>
      <c r="C51597" t="s">
        <v>1022</v>
      </c>
      <c r="D51597" t="s">
        <v>1017</v>
      </c>
      <c r="E51597" t="s">
        <v>1016</v>
      </c>
      <c r="F51597" s="86">
        <v>47210529.5380679</v>
      </c>
    </row>
    <row r="51598" spans="1:6">
      <c r="A51598">
        <v>2035</v>
      </c>
      <c r="B51598" t="s">
        <v>1061</v>
      </c>
      <c r="C51598" t="s">
        <v>1022</v>
      </c>
      <c r="D51598" t="s">
        <v>1017</v>
      </c>
      <c r="E51598" t="s">
        <v>1016</v>
      </c>
      <c r="F51598" s="86">
        <v>47303628.786430202</v>
      </c>
    </row>
    <row r="51599" spans="1:6">
      <c r="A51599">
        <v>2036</v>
      </c>
      <c r="B51599" t="s">
        <v>1061</v>
      </c>
      <c r="C51599" t="s">
        <v>1022</v>
      </c>
      <c r="D51599" t="s">
        <v>1017</v>
      </c>
      <c r="E51599" t="s">
        <v>1016</v>
      </c>
      <c r="F51599" s="86">
        <v>47383011.994634897</v>
      </c>
    </row>
    <row r="51600" spans="1:6">
      <c r="A51600">
        <v>2037</v>
      </c>
      <c r="B51600" t="s">
        <v>1061</v>
      </c>
      <c r="C51600" t="s">
        <v>1022</v>
      </c>
      <c r="D51600" t="s">
        <v>1017</v>
      </c>
      <c r="E51600" t="s">
        <v>1016</v>
      </c>
      <c r="F51600" s="86">
        <v>47442248.931756496</v>
      </c>
    </row>
    <row r="51601" spans="1:6">
      <c r="A51601">
        <v>2038</v>
      </c>
      <c r="B51601" t="s">
        <v>1061</v>
      </c>
      <c r="C51601" t="s">
        <v>1022</v>
      </c>
      <c r="D51601" t="s">
        <v>1017</v>
      </c>
      <c r="E51601" t="s">
        <v>1016</v>
      </c>
      <c r="F51601" s="86">
        <v>47507559.474368297</v>
      </c>
    </row>
    <row r="51602" spans="1:6">
      <c r="A51602">
        <v>2039</v>
      </c>
      <c r="B51602" t="s">
        <v>1061</v>
      </c>
      <c r="C51602" t="s">
        <v>1022</v>
      </c>
      <c r="D51602" t="s">
        <v>1017</v>
      </c>
      <c r="E51602" t="s">
        <v>1016</v>
      </c>
      <c r="F51602" s="86">
        <v>47525387.196015097</v>
      </c>
    </row>
    <row r="51603" spans="1:6">
      <c r="A51603">
        <v>2040</v>
      </c>
      <c r="B51603" t="s">
        <v>1061</v>
      </c>
      <c r="C51603" t="s">
        <v>1022</v>
      </c>
      <c r="D51603" t="s">
        <v>1017</v>
      </c>
      <c r="E51603" t="s">
        <v>1016</v>
      </c>
      <c r="F51603" s="86">
        <v>47519266.793522097</v>
      </c>
    </row>
    <row r="51604" spans="1:6">
      <c r="A51604">
        <v>2041</v>
      </c>
      <c r="B51604" t="s">
        <v>1061</v>
      </c>
      <c r="C51604" t="s">
        <v>1022</v>
      </c>
      <c r="D51604" t="s">
        <v>1017</v>
      </c>
      <c r="E51604" t="s">
        <v>1016</v>
      </c>
      <c r="F51604" s="86">
        <v>47322414.717051998</v>
      </c>
    </row>
    <row r="51605" spans="1:6">
      <c r="A51605">
        <v>2042</v>
      </c>
      <c r="B51605" t="s">
        <v>1061</v>
      </c>
      <c r="C51605" t="s">
        <v>1022</v>
      </c>
      <c r="D51605" t="s">
        <v>1017</v>
      </c>
      <c r="E51605" t="s">
        <v>1016</v>
      </c>
      <c r="F51605" s="86">
        <v>47086298.018788002</v>
      </c>
    </row>
    <row r="51606" spans="1:6">
      <c r="A51606">
        <v>2043</v>
      </c>
      <c r="B51606" t="s">
        <v>1061</v>
      </c>
      <c r="C51606" t="s">
        <v>1022</v>
      </c>
      <c r="D51606" t="s">
        <v>1017</v>
      </c>
      <c r="E51606" t="s">
        <v>1016</v>
      </c>
      <c r="F51606" s="86">
        <v>46794594.872360297</v>
      </c>
    </row>
    <row r="51607" spans="1:6">
      <c r="A51607">
        <v>2044</v>
      </c>
      <c r="B51607" t="s">
        <v>1061</v>
      </c>
      <c r="C51607" t="s">
        <v>1022</v>
      </c>
      <c r="D51607" t="s">
        <v>1017</v>
      </c>
      <c r="E51607" t="s">
        <v>1016</v>
      </c>
      <c r="F51607" s="86">
        <v>46462392.308740199</v>
      </c>
    </row>
    <row r="51608" spans="1:6">
      <c r="A51608">
        <v>2045</v>
      </c>
      <c r="B51608" t="s">
        <v>1061</v>
      </c>
      <c r="C51608" t="s">
        <v>1022</v>
      </c>
      <c r="D51608" t="s">
        <v>1017</v>
      </c>
      <c r="E51608" t="s">
        <v>1016</v>
      </c>
      <c r="F51608" s="86">
        <v>46143046.656853601</v>
      </c>
    </row>
    <row r="51609" spans="1:6">
      <c r="A51609">
        <v>2046</v>
      </c>
      <c r="B51609" t="s">
        <v>1061</v>
      </c>
      <c r="C51609" t="s">
        <v>1022</v>
      </c>
      <c r="D51609" t="s">
        <v>1017</v>
      </c>
      <c r="E51609" t="s">
        <v>1016</v>
      </c>
      <c r="F51609" s="86">
        <v>45773433.278227203</v>
      </c>
    </row>
    <row r="51610" spans="1:6">
      <c r="A51610">
        <v>2047</v>
      </c>
      <c r="B51610" t="s">
        <v>1061</v>
      </c>
      <c r="C51610" t="s">
        <v>1022</v>
      </c>
      <c r="D51610" t="s">
        <v>1017</v>
      </c>
      <c r="E51610" t="s">
        <v>1016</v>
      </c>
      <c r="F51610" s="86">
        <v>45393931.208797999</v>
      </c>
    </row>
    <row r="51611" spans="1:6">
      <c r="A51611">
        <v>2048</v>
      </c>
      <c r="B51611" t="s">
        <v>1061</v>
      </c>
      <c r="C51611" t="s">
        <v>1022</v>
      </c>
      <c r="D51611" t="s">
        <v>1017</v>
      </c>
      <c r="E51611" t="s">
        <v>1016</v>
      </c>
      <c r="F51611" s="86">
        <v>44979708.345179804</v>
      </c>
    </row>
    <row r="51612" spans="1:6">
      <c r="A51612">
        <v>2049</v>
      </c>
      <c r="B51612" t="s">
        <v>1061</v>
      </c>
      <c r="C51612" t="s">
        <v>1022</v>
      </c>
      <c r="D51612" t="s">
        <v>1017</v>
      </c>
      <c r="E51612" t="s">
        <v>1016</v>
      </c>
      <c r="F51612" s="86">
        <v>44576427.589034803</v>
      </c>
    </row>
    <row r="51613" spans="1:6">
      <c r="A51613">
        <v>2050</v>
      </c>
      <c r="B51613" t="s">
        <v>1061</v>
      </c>
      <c r="C51613" t="s">
        <v>1022</v>
      </c>
      <c r="D51613" t="s">
        <v>1017</v>
      </c>
      <c r="E51613" t="s">
        <v>1016</v>
      </c>
      <c r="F51613" s="86">
        <v>44176413.586424597</v>
      </c>
    </row>
    <row r="51614" spans="1:6">
      <c r="A51614">
        <v>2017</v>
      </c>
      <c r="B51614" t="s">
        <v>1062</v>
      </c>
      <c r="C51614" t="s">
        <v>1022</v>
      </c>
      <c r="D51614" t="s">
        <v>1017</v>
      </c>
      <c r="E51614" t="s">
        <v>1016</v>
      </c>
      <c r="F51614" s="86">
        <v>4442203.3874748098</v>
      </c>
    </row>
    <row r="51615" spans="1:6">
      <c r="A51615">
        <v>2018</v>
      </c>
      <c r="B51615" t="s">
        <v>1062</v>
      </c>
      <c r="C51615" t="s">
        <v>1022</v>
      </c>
      <c r="D51615" t="s">
        <v>1017</v>
      </c>
      <c r="E51615" t="s">
        <v>1016</v>
      </c>
      <c r="F51615" s="86">
        <v>4541652.7029534504</v>
      </c>
    </row>
    <row r="51616" spans="1:6">
      <c r="A51616">
        <v>2019</v>
      </c>
      <c r="B51616" t="s">
        <v>1062</v>
      </c>
      <c r="C51616" t="s">
        <v>1022</v>
      </c>
      <c r="D51616" t="s">
        <v>1017</v>
      </c>
      <c r="E51616" t="s">
        <v>1016</v>
      </c>
      <c r="F51616" s="86">
        <v>4538140.6345175598</v>
      </c>
    </row>
    <row r="51617" spans="1:6">
      <c r="A51617">
        <v>2020</v>
      </c>
      <c r="B51617" t="s">
        <v>1062</v>
      </c>
      <c r="C51617" t="s">
        <v>1022</v>
      </c>
      <c r="D51617" t="s">
        <v>1017</v>
      </c>
      <c r="E51617" t="s">
        <v>1016</v>
      </c>
      <c r="F51617" s="86">
        <v>4534340.4390510004</v>
      </c>
    </row>
    <row r="51618" spans="1:6">
      <c r="A51618">
        <v>2021</v>
      </c>
      <c r="B51618" t="s">
        <v>1062</v>
      </c>
      <c r="C51618" t="s">
        <v>1022</v>
      </c>
      <c r="D51618" t="s">
        <v>1017</v>
      </c>
      <c r="E51618" t="s">
        <v>1016</v>
      </c>
      <c r="F51618" s="86">
        <v>4504210.9385005496</v>
      </c>
    </row>
    <row r="51619" spans="1:6">
      <c r="A51619">
        <v>2022</v>
      </c>
      <c r="B51619" t="s">
        <v>1062</v>
      </c>
      <c r="C51619" t="s">
        <v>1022</v>
      </c>
      <c r="D51619" t="s">
        <v>1017</v>
      </c>
      <c r="E51619" t="s">
        <v>1016</v>
      </c>
      <c r="F51619" s="86">
        <v>4466289.2300606696</v>
      </c>
    </row>
    <row r="51620" spans="1:6">
      <c r="A51620">
        <v>2023</v>
      </c>
      <c r="B51620" t="s">
        <v>1062</v>
      </c>
      <c r="C51620" t="s">
        <v>1022</v>
      </c>
      <c r="D51620" t="s">
        <v>1017</v>
      </c>
      <c r="E51620" t="s">
        <v>1016</v>
      </c>
      <c r="F51620" s="86">
        <v>4416519.3379839202</v>
      </c>
    </row>
    <row r="51621" spans="1:6">
      <c r="A51621">
        <v>2024</v>
      </c>
      <c r="B51621" t="s">
        <v>1062</v>
      </c>
      <c r="C51621" t="s">
        <v>1022</v>
      </c>
      <c r="D51621" t="s">
        <v>1017</v>
      </c>
      <c r="E51621" t="s">
        <v>1016</v>
      </c>
      <c r="F51621" s="86">
        <v>4368918.7226314601</v>
      </c>
    </row>
    <row r="51622" spans="1:6">
      <c r="A51622">
        <v>2025</v>
      </c>
      <c r="B51622" t="s">
        <v>1062</v>
      </c>
      <c r="C51622" t="s">
        <v>1022</v>
      </c>
      <c r="D51622" t="s">
        <v>1017</v>
      </c>
      <c r="E51622" t="s">
        <v>1016</v>
      </c>
      <c r="F51622" s="86">
        <v>4327043.3359529898</v>
      </c>
    </row>
    <row r="51623" spans="1:6">
      <c r="A51623">
        <v>2026</v>
      </c>
      <c r="B51623" t="s">
        <v>1062</v>
      </c>
      <c r="C51623" t="s">
        <v>1022</v>
      </c>
      <c r="D51623" t="s">
        <v>1017</v>
      </c>
      <c r="E51623" t="s">
        <v>1016</v>
      </c>
      <c r="F51623" s="86">
        <v>4290743.2000161698</v>
      </c>
    </row>
    <row r="51624" spans="1:6">
      <c r="A51624">
        <v>2027</v>
      </c>
      <c r="B51624" t="s">
        <v>1062</v>
      </c>
      <c r="C51624" t="s">
        <v>1022</v>
      </c>
      <c r="D51624" t="s">
        <v>1017</v>
      </c>
      <c r="E51624" t="s">
        <v>1016</v>
      </c>
      <c r="F51624" s="86">
        <v>4261466.0326712299</v>
      </c>
    </row>
    <row r="51625" spans="1:6">
      <c r="A51625">
        <v>2028</v>
      </c>
      <c r="B51625" t="s">
        <v>1062</v>
      </c>
      <c r="C51625" t="s">
        <v>1022</v>
      </c>
      <c r="D51625" t="s">
        <v>1017</v>
      </c>
      <c r="E51625" t="s">
        <v>1016</v>
      </c>
      <c r="F51625" s="86">
        <v>4229973.3685283996</v>
      </c>
    </row>
    <row r="51626" spans="1:6">
      <c r="A51626">
        <v>2029</v>
      </c>
      <c r="B51626" t="s">
        <v>1062</v>
      </c>
      <c r="C51626" t="s">
        <v>1022</v>
      </c>
      <c r="D51626" t="s">
        <v>1017</v>
      </c>
      <c r="E51626" t="s">
        <v>1016</v>
      </c>
      <c r="F51626" s="86">
        <v>4196795.67968038</v>
      </c>
    </row>
    <row r="51627" spans="1:6">
      <c r="A51627">
        <v>2030</v>
      </c>
      <c r="B51627" t="s">
        <v>1062</v>
      </c>
      <c r="C51627" t="s">
        <v>1022</v>
      </c>
      <c r="D51627" t="s">
        <v>1017</v>
      </c>
      <c r="E51627" t="s">
        <v>1016</v>
      </c>
      <c r="F51627" s="86">
        <v>4166860.0405760501</v>
      </c>
    </row>
    <row r="51628" spans="1:6">
      <c r="A51628">
        <v>2031</v>
      </c>
      <c r="B51628" t="s">
        <v>1062</v>
      </c>
      <c r="C51628" t="s">
        <v>1022</v>
      </c>
      <c r="D51628" t="s">
        <v>1017</v>
      </c>
      <c r="E51628" t="s">
        <v>1016</v>
      </c>
      <c r="F51628" s="86">
        <v>4146255.16097371</v>
      </c>
    </row>
    <row r="51629" spans="1:6">
      <c r="A51629">
        <v>2032</v>
      </c>
      <c r="B51629" t="s">
        <v>1062</v>
      </c>
      <c r="C51629" t="s">
        <v>1022</v>
      </c>
      <c r="D51629" t="s">
        <v>1017</v>
      </c>
      <c r="E51629" t="s">
        <v>1016</v>
      </c>
      <c r="F51629" s="86">
        <v>4124862.2765779202</v>
      </c>
    </row>
    <row r="51630" spans="1:6">
      <c r="A51630">
        <v>2033</v>
      </c>
      <c r="B51630" t="s">
        <v>1062</v>
      </c>
      <c r="C51630" t="s">
        <v>1022</v>
      </c>
      <c r="D51630" t="s">
        <v>1017</v>
      </c>
      <c r="E51630" t="s">
        <v>1016</v>
      </c>
      <c r="F51630" s="86">
        <v>4105891.8935750299</v>
      </c>
    </row>
    <row r="51631" spans="1:6">
      <c r="A51631">
        <v>2034</v>
      </c>
      <c r="B51631" t="s">
        <v>1062</v>
      </c>
      <c r="C51631" t="s">
        <v>1022</v>
      </c>
      <c r="D51631" t="s">
        <v>1017</v>
      </c>
      <c r="E51631" t="s">
        <v>1016</v>
      </c>
      <c r="F51631" s="86">
        <v>4089725.8934578099</v>
      </c>
    </row>
    <row r="51632" spans="1:6">
      <c r="A51632">
        <v>2035</v>
      </c>
      <c r="B51632" t="s">
        <v>1062</v>
      </c>
      <c r="C51632" t="s">
        <v>1022</v>
      </c>
      <c r="D51632" t="s">
        <v>1017</v>
      </c>
      <c r="E51632" t="s">
        <v>1016</v>
      </c>
      <c r="F51632" s="86">
        <v>4071897.8691459498</v>
      </c>
    </row>
    <row r="51633" spans="1:6">
      <c r="A51633">
        <v>2036</v>
      </c>
      <c r="B51633" t="s">
        <v>1062</v>
      </c>
      <c r="C51633" t="s">
        <v>1022</v>
      </c>
      <c r="D51633" t="s">
        <v>1017</v>
      </c>
      <c r="E51633" t="s">
        <v>1016</v>
      </c>
      <c r="F51633" s="86">
        <v>4049366.4959863098</v>
      </c>
    </row>
    <row r="51634" spans="1:6">
      <c r="A51634">
        <v>2037</v>
      </c>
      <c r="B51634" t="s">
        <v>1062</v>
      </c>
      <c r="C51634" t="s">
        <v>1022</v>
      </c>
      <c r="D51634" t="s">
        <v>1017</v>
      </c>
      <c r="E51634" t="s">
        <v>1016</v>
      </c>
      <c r="F51634" s="86">
        <v>4022777.3946593502</v>
      </c>
    </row>
    <row r="51635" spans="1:6">
      <c r="A51635">
        <v>2038</v>
      </c>
      <c r="B51635" t="s">
        <v>1062</v>
      </c>
      <c r="C51635" t="s">
        <v>1022</v>
      </c>
      <c r="D51635" t="s">
        <v>1017</v>
      </c>
      <c r="E51635" t="s">
        <v>1016</v>
      </c>
      <c r="F51635" s="86">
        <v>3992918.8620285098</v>
      </c>
    </row>
    <row r="51636" spans="1:6">
      <c r="A51636">
        <v>2039</v>
      </c>
      <c r="B51636" t="s">
        <v>1062</v>
      </c>
      <c r="C51636" t="s">
        <v>1022</v>
      </c>
      <c r="D51636" t="s">
        <v>1017</v>
      </c>
      <c r="E51636" t="s">
        <v>1016</v>
      </c>
      <c r="F51636" s="86">
        <v>3960444.8427685602</v>
      </c>
    </row>
    <row r="51637" spans="1:6">
      <c r="A51637">
        <v>2040</v>
      </c>
      <c r="B51637" t="s">
        <v>1062</v>
      </c>
      <c r="C51637" t="s">
        <v>1022</v>
      </c>
      <c r="D51637" t="s">
        <v>1017</v>
      </c>
      <c r="E51637" t="s">
        <v>1016</v>
      </c>
      <c r="F51637" s="86">
        <v>3926020.52624832</v>
      </c>
    </row>
    <row r="51638" spans="1:6">
      <c r="A51638">
        <v>2041</v>
      </c>
      <c r="B51638" t="s">
        <v>1062</v>
      </c>
      <c r="C51638" t="s">
        <v>1022</v>
      </c>
      <c r="D51638" t="s">
        <v>1017</v>
      </c>
      <c r="E51638" t="s">
        <v>1016</v>
      </c>
      <c r="F51638" s="86">
        <v>3870934.01139308</v>
      </c>
    </row>
    <row r="51639" spans="1:6">
      <c r="A51639">
        <v>2042</v>
      </c>
      <c r="B51639" t="s">
        <v>1062</v>
      </c>
      <c r="C51639" t="s">
        <v>1022</v>
      </c>
      <c r="D51639" t="s">
        <v>1017</v>
      </c>
      <c r="E51639" t="s">
        <v>1016</v>
      </c>
      <c r="F51639" s="86">
        <v>3813246.6134074898</v>
      </c>
    </row>
    <row r="51640" spans="1:6">
      <c r="A51640">
        <v>2043</v>
      </c>
      <c r="B51640" t="s">
        <v>1062</v>
      </c>
      <c r="C51640" t="s">
        <v>1022</v>
      </c>
      <c r="D51640" t="s">
        <v>1017</v>
      </c>
      <c r="E51640" t="s">
        <v>1016</v>
      </c>
      <c r="F51640" s="86">
        <v>3751590.64161456</v>
      </c>
    </row>
    <row r="51641" spans="1:6">
      <c r="A51641">
        <v>2044</v>
      </c>
      <c r="B51641" t="s">
        <v>1062</v>
      </c>
      <c r="C51641" t="s">
        <v>1022</v>
      </c>
      <c r="D51641" t="s">
        <v>1017</v>
      </c>
      <c r="E51641" t="s">
        <v>1016</v>
      </c>
      <c r="F51641" s="86">
        <v>3688606.9197137598</v>
      </c>
    </row>
    <row r="51642" spans="1:6">
      <c r="A51642">
        <v>2045</v>
      </c>
      <c r="B51642" t="s">
        <v>1062</v>
      </c>
      <c r="C51642" t="s">
        <v>1022</v>
      </c>
      <c r="D51642" t="s">
        <v>1017</v>
      </c>
      <c r="E51642" t="s">
        <v>1016</v>
      </c>
      <c r="F51642" s="86">
        <v>3624093.9194221199</v>
      </c>
    </row>
    <row r="51643" spans="1:6">
      <c r="A51643">
        <v>2046</v>
      </c>
      <c r="B51643" t="s">
        <v>1062</v>
      </c>
      <c r="C51643" t="s">
        <v>1022</v>
      </c>
      <c r="D51643" t="s">
        <v>1017</v>
      </c>
      <c r="E51643" t="s">
        <v>1016</v>
      </c>
      <c r="F51643" s="86">
        <v>3577421.5024512699</v>
      </c>
    </row>
    <row r="51644" spans="1:6">
      <c r="A51644">
        <v>2047</v>
      </c>
      <c r="B51644" t="s">
        <v>1062</v>
      </c>
      <c r="C51644" t="s">
        <v>1022</v>
      </c>
      <c r="D51644" t="s">
        <v>1017</v>
      </c>
      <c r="E51644" t="s">
        <v>1016</v>
      </c>
      <c r="F51644" s="86">
        <v>3511538.6939753201</v>
      </c>
    </row>
    <row r="51645" spans="1:6">
      <c r="A51645">
        <v>2048</v>
      </c>
      <c r="B51645" t="s">
        <v>1062</v>
      </c>
      <c r="C51645" t="s">
        <v>1022</v>
      </c>
      <c r="D51645" t="s">
        <v>1017</v>
      </c>
      <c r="E51645" t="s">
        <v>1016</v>
      </c>
      <c r="F51645" s="86">
        <v>3444890.8812164702</v>
      </c>
    </row>
    <row r="51646" spans="1:6">
      <c r="A51646">
        <v>2049</v>
      </c>
      <c r="B51646" t="s">
        <v>1062</v>
      </c>
      <c r="C51646" t="s">
        <v>1022</v>
      </c>
      <c r="D51646" t="s">
        <v>1017</v>
      </c>
      <c r="E51646" t="s">
        <v>1016</v>
      </c>
      <c r="F51646" s="86">
        <v>3366132.0948604299</v>
      </c>
    </row>
    <row r="51647" spans="1:6">
      <c r="A51647">
        <v>2050</v>
      </c>
      <c r="B51647" t="s">
        <v>1062</v>
      </c>
      <c r="C51647" t="s">
        <v>1022</v>
      </c>
      <c r="D51647" t="s">
        <v>1017</v>
      </c>
      <c r="E51647" t="s">
        <v>1016</v>
      </c>
      <c r="F51647" s="86">
        <v>3295476.2788475701</v>
      </c>
    </row>
    <row r="51648" spans="1:6">
      <c r="A51648">
        <v>2017</v>
      </c>
      <c r="B51648" t="s">
        <v>1063</v>
      </c>
      <c r="C51648" t="s">
        <v>1022</v>
      </c>
      <c r="D51648" t="s">
        <v>1017</v>
      </c>
      <c r="E51648" t="s">
        <v>1016</v>
      </c>
      <c r="F51648" s="86">
        <v>33498668.0246053</v>
      </c>
    </row>
    <row r="51649" spans="1:6">
      <c r="A51649">
        <v>2018</v>
      </c>
      <c r="B51649" t="s">
        <v>1063</v>
      </c>
      <c r="C51649" t="s">
        <v>1022</v>
      </c>
      <c r="D51649" t="s">
        <v>1017</v>
      </c>
      <c r="E51649" t="s">
        <v>1016</v>
      </c>
      <c r="F51649" s="86">
        <v>33703823.306391701</v>
      </c>
    </row>
    <row r="51650" spans="1:6">
      <c r="A51650">
        <v>2019</v>
      </c>
      <c r="B51650" t="s">
        <v>1063</v>
      </c>
      <c r="C51650" t="s">
        <v>1022</v>
      </c>
      <c r="D51650" t="s">
        <v>1017</v>
      </c>
      <c r="E51650" t="s">
        <v>1016</v>
      </c>
      <c r="F51650" s="86">
        <v>33775114.044994198</v>
      </c>
    </row>
    <row r="51651" spans="1:6">
      <c r="A51651">
        <v>2020</v>
      </c>
      <c r="B51651" t="s">
        <v>1063</v>
      </c>
      <c r="C51651" t="s">
        <v>1022</v>
      </c>
      <c r="D51651" t="s">
        <v>1017</v>
      </c>
      <c r="E51651" t="s">
        <v>1016</v>
      </c>
      <c r="F51651" s="86">
        <v>33910109.287660599</v>
      </c>
    </row>
    <row r="51652" spans="1:6">
      <c r="A51652">
        <v>2021</v>
      </c>
      <c r="B51652" t="s">
        <v>1063</v>
      </c>
      <c r="C51652" t="s">
        <v>1022</v>
      </c>
      <c r="D51652" t="s">
        <v>1017</v>
      </c>
      <c r="E51652" t="s">
        <v>1016</v>
      </c>
      <c r="F51652" s="86">
        <v>34196447.780307002</v>
      </c>
    </row>
    <row r="51653" spans="1:6">
      <c r="A51653">
        <v>2022</v>
      </c>
      <c r="B51653" t="s">
        <v>1063</v>
      </c>
      <c r="C51653" t="s">
        <v>1022</v>
      </c>
      <c r="D51653" t="s">
        <v>1017</v>
      </c>
      <c r="E51653" t="s">
        <v>1016</v>
      </c>
      <c r="F51653" s="86">
        <v>34600497.265781298</v>
      </c>
    </row>
    <row r="51654" spans="1:6">
      <c r="A51654">
        <v>2023</v>
      </c>
      <c r="B51654" t="s">
        <v>1063</v>
      </c>
      <c r="C51654" t="s">
        <v>1022</v>
      </c>
      <c r="D51654" t="s">
        <v>1017</v>
      </c>
      <c r="E51654" t="s">
        <v>1016</v>
      </c>
      <c r="F51654" s="86">
        <v>35037288.071706899</v>
      </c>
    </row>
    <row r="51655" spans="1:6">
      <c r="A51655">
        <v>2024</v>
      </c>
      <c r="B51655" t="s">
        <v>1063</v>
      </c>
      <c r="C51655" t="s">
        <v>1022</v>
      </c>
      <c r="D51655" t="s">
        <v>1017</v>
      </c>
      <c r="E51655" t="s">
        <v>1016</v>
      </c>
      <c r="F51655" s="86">
        <v>35496502.691803999</v>
      </c>
    </row>
    <row r="51656" spans="1:6">
      <c r="A51656">
        <v>2025</v>
      </c>
      <c r="B51656" t="s">
        <v>1063</v>
      </c>
      <c r="C51656" t="s">
        <v>1022</v>
      </c>
      <c r="D51656" t="s">
        <v>1017</v>
      </c>
      <c r="E51656" t="s">
        <v>1016</v>
      </c>
      <c r="F51656" s="86">
        <v>35948739.514343902</v>
      </c>
    </row>
    <row r="51657" spans="1:6">
      <c r="A51657">
        <v>2026</v>
      </c>
      <c r="B51657" t="s">
        <v>1063</v>
      </c>
      <c r="C51657" t="s">
        <v>1022</v>
      </c>
      <c r="D51657" t="s">
        <v>1017</v>
      </c>
      <c r="E51657" t="s">
        <v>1016</v>
      </c>
      <c r="F51657" s="86">
        <v>36372270.8935185</v>
      </c>
    </row>
    <row r="51658" spans="1:6">
      <c r="A51658">
        <v>2027</v>
      </c>
      <c r="B51658" t="s">
        <v>1063</v>
      </c>
      <c r="C51658" t="s">
        <v>1022</v>
      </c>
      <c r="D51658" t="s">
        <v>1017</v>
      </c>
      <c r="E51658" t="s">
        <v>1016</v>
      </c>
      <c r="F51658" s="86">
        <v>36831153.348748602</v>
      </c>
    </row>
    <row r="51659" spans="1:6">
      <c r="A51659">
        <v>2028</v>
      </c>
      <c r="B51659" t="s">
        <v>1063</v>
      </c>
      <c r="C51659" t="s">
        <v>1022</v>
      </c>
      <c r="D51659" t="s">
        <v>1017</v>
      </c>
      <c r="E51659" t="s">
        <v>1016</v>
      </c>
      <c r="F51659" s="86">
        <v>37300046.211500697</v>
      </c>
    </row>
    <row r="51660" spans="1:6">
      <c r="A51660">
        <v>2029</v>
      </c>
      <c r="B51660" t="s">
        <v>1063</v>
      </c>
      <c r="C51660" t="s">
        <v>1022</v>
      </c>
      <c r="D51660" t="s">
        <v>1017</v>
      </c>
      <c r="E51660" t="s">
        <v>1016</v>
      </c>
      <c r="F51660" s="86">
        <v>37736343.012681603</v>
      </c>
    </row>
    <row r="51661" spans="1:6">
      <c r="A51661">
        <v>2030</v>
      </c>
      <c r="B51661" t="s">
        <v>1063</v>
      </c>
      <c r="C51661" t="s">
        <v>1022</v>
      </c>
      <c r="D51661" t="s">
        <v>1017</v>
      </c>
      <c r="E51661" t="s">
        <v>1016</v>
      </c>
      <c r="F51661" s="86">
        <v>38137096.6940464</v>
      </c>
    </row>
    <row r="51662" spans="1:6">
      <c r="A51662">
        <v>2031</v>
      </c>
      <c r="B51662" t="s">
        <v>1063</v>
      </c>
      <c r="C51662" t="s">
        <v>1022</v>
      </c>
      <c r="D51662" t="s">
        <v>1017</v>
      </c>
      <c r="E51662" t="s">
        <v>1016</v>
      </c>
      <c r="F51662" s="86">
        <v>38554447.409068502</v>
      </c>
    </row>
    <row r="51663" spans="1:6">
      <c r="A51663">
        <v>2032</v>
      </c>
      <c r="B51663" t="s">
        <v>1063</v>
      </c>
      <c r="C51663" t="s">
        <v>1022</v>
      </c>
      <c r="D51663" t="s">
        <v>1017</v>
      </c>
      <c r="E51663" t="s">
        <v>1016</v>
      </c>
      <c r="F51663" s="86">
        <v>38980978.625438102</v>
      </c>
    </row>
    <row r="51664" spans="1:6">
      <c r="A51664">
        <v>2033</v>
      </c>
      <c r="B51664" t="s">
        <v>1063</v>
      </c>
      <c r="C51664" t="s">
        <v>1022</v>
      </c>
      <c r="D51664" t="s">
        <v>1017</v>
      </c>
      <c r="E51664" t="s">
        <v>1016</v>
      </c>
      <c r="F51664" s="86">
        <v>39431846.386924803</v>
      </c>
    </row>
    <row r="51665" spans="1:6">
      <c r="A51665">
        <v>2034</v>
      </c>
      <c r="B51665" t="s">
        <v>1063</v>
      </c>
      <c r="C51665" t="s">
        <v>1022</v>
      </c>
      <c r="D51665" t="s">
        <v>1017</v>
      </c>
      <c r="E51665" t="s">
        <v>1016</v>
      </c>
      <c r="F51665" s="86">
        <v>39919329.895296201</v>
      </c>
    </row>
    <row r="51666" spans="1:6">
      <c r="A51666">
        <v>2035</v>
      </c>
      <c r="B51666" t="s">
        <v>1063</v>
      </c>
      <c r="C51666" t="s">
        <v>1022</v>
      </c>
      <c r="D51666" t="s">
        <v>1017</v>
      </c>
      <c r="E51666" t="s">
        <v>1016</v>
      </c>
      <c r="F51666" s="86">
        <v>40436428.466547802</v>
      </c>
    </row>
    <row r="51667" spans="1:6">
      <c r="A51667">
        <v>2036</v>
      </c>
      <c r="B51667" t="s">
        <v>1063</v>
      </c>
      <c r="C51667" t="s">
        <v>1022</v>
      </c>
      <c r="D51667" t="s">
        <v>1017</v>
      </c>
      <c r="E51667" t="s">
        <v>1016</v>
      </c>
      <c r="F51667" s="86">
        <v>40960676.483711697</v>
      </c>
    </row>
    <row r="51668" spans="1:6">
      <c r="A51668">
        <v>2037</v>
      </c>
      <c r="B51668" t="s">
        <v>1063</v>
      </c>
      <c r="C51668" t="s">
        <v>1022</v>
      </c>
      <c r="D51668" t="s">
        <v>1017</v>
      </c>
      <c r="E51668" t="s">
        <v>1016</v>
      </c>
      <c r="F51668" s="86">
        <v>41464492.81961</v>
      </c>
    </row>
    <row r="51669" spans="1:6">
      <c r="A51669">
        <v>2038</v>
      </c>
      <c r="B51669" t="s">
        <v>1063</v>
      </c>
      <c r="C51669" t="s">
        <v>1022</v>
      </c>
      <c r="D51669" t="s">
        <v>1017</v>
      </c>
      <c r="E51669" t="s">
        <v>1016</v>
      </c>
      <c r="F51669" s="86">
        <v>42002808.995843202</v>
      </c>
    </row>
    <row r="51670" spans="1:6">
      <c r="A51670">
        <v>2039</v>
      </c>
      <c r="B51670" t="s">
        <v>1063</v>
      </c>
      <c r="C51670" t="s">
        <v>1022</v>
      </c>
      <c r="D51670" t="s">
        <v>1017</v>
      </c>
      <c r="E51670" t="s">
        <v>1016</v>
      </c>
      <c r="F51670" s="86">
        <v>42517557.658297703</v>
      </c>
    </row>
    <row r="51671" spans="1:6">
      <c r="A51671">
        <v>2040</v>
      </c>
      <c r="B51671" t="s">
        <v>1063</v>
      </c>
      <c r="C51671" t="s">
        <v>1022</v>
      </c>
      <c r="D51671" t="s">
        <v>1017</v>
      </c>
      <c r="E51671" t="s">
        <v>1016</v>
      </c>
      <c r="F51671" s="86">
        <v>42987941.721000701</v>
      </c>
    </row>
    <row r="51672" spans="1:6">
      <c r="A51672">
        <v>2041</v>
      </c>
      <c r="B51672" t="s">
        <v>1063</v>
      </c>
      <c r="C51672" t="s">
        <v>1022</v>
      </c>
      <c r="D51672" t="s">
        <v>1017</v>
      </c>
      <c r="E51672" t="s">
        <v>1016</v>
      </c>
      <c r="F51672" s="86">
        <v>43372349.419023499</v>
      </c>
    </row>
    <row r="51673" spans="1:6">
      <c r="A51673">
        <v>2042</v>
      </c>
      <c r="B51673" t="s">
        <v>1063</v>
      </c>
      <c r="C51673" t="s">
        <v>1022</v>
      </c>
      <c r="D51673" t="s">
        <v>1017</v>
      </c>
      <c r="E51673" t="s">
        <v>1016</v>
      </c>
      <c r="F51673" s="86">
        <v>43733296.873759001</v>
      </c>
    </row>
    <row r="51674" spans="1:6">
      <c r="A51674">
        <v>2043</v>
      </c>
      <c r="B51674" t="s">
        <v>1063</v>
      </c>
      <c r="C51674" t="s">
        <v>1022</v>
      </c>
      <c r="D51674" t="s">
        <v>1017</v>
      </c>
      <c r="E51674" t="s">
        <v>1016</v>
      </c>
      <c r="F51674" s="86">
        <v>44093649.747933403</v>
      </c>
    </row>
    <row r="51675" spans="1:6">
      <c r="A51675">
        <v>2044</v>
      </c>
      <c r="B51675" t="s">
        <v>1063</v>
      </c>
      <c r="C51675" t="s">
        <v>1022</v>
      </c>
      <c r="D51675" t="s">
        <v>1017</v>
      </c>
      <c r="E51675" t="s">
        <v>1016</v>
      </c>
      <c r="F51675" s="86">
        <v>44442556.673852198</v>
      </c>
    </row>
    <row r="51676" spans="1:6">
      <c r="A51676">
        <v>2045</v>
      </c>
      <c r="B51676" t="s">
        <v>1063</v>
      </c>
      <c r="C51676" t="s">
        <v>1022</v>
      </c>
      <c r="D51676" t="s">
        <v>1017</v>
      </c>
      <c r="E51676" t="s">
        <v>1016</v>
      </c>
      <c r="F51676" s="86">
        <v>44785611.2082325</v>
      </c>
    </row>
    <row r="51677" spans="1:6">
      <c r="A51677">
        <v>2046</v>
      </c>
      <c r="B51677" t="s">
        <v>1063</v>
      </c>
      <c r="C51677" t="s">
        <v>1022</v>
      </c>
      <c r="D51677" t="s">
        <v>1017</v>
      </c>
      <c r="E51677" t="s">
        <v>1016</v>
      </c>
      <c r="F51677" s="86">
        <v>45091183.268840797</v>
      </c>
    </row>
    <row r="51678" spans="1:6">
      <c r="A51678">
        <v>2047</v>
      </c>
      <c r="B51678" t="s">
        <v>1063</v>
      </c>
      <c r="C51678" t="s">
        <v>1022</v>
      </c>
      <c r="D51678" t="s">
        <v>1017</v>
      </c>
      <c r="E51678" t="s">
        <v>1016</v>
      </c>
      <c r="F51678" s="86">
        <v>45357856.231292598</v>
      </c>
    </row>
    <row r="51679" spans="1:6">
      <c r="A51679">
        <v>2048</v>
      </c>
      <c r="B51679" t="s">
        <v>1063</v>
      </c>
      <c r="C51679" t="s">
        <v>1022</v>
      </c>
      <c r="D51679" t="s">
        <v>1017</v>
      </c>
      <c r="E51679" t="s">
        <v>1016</v>
      </c>
      <c r="F51679" s="86">
        <v>45582036.222747497</v>
      </c>
    </row>
    <row r="51680" spans="1:6">
      <c r="A51680">
        <v>2049</v>
      </c>
      <c r="B51680" t="s">
        <v>1063</v>
      </c>
      <c r="C51680" t="s">
        <v>1022</v>
      </c>
      <c r="D51680" t="s">
        <v>1017</v>
      </c>
      <c r="E51680" t="s">
        <v>1016</v>
      </c>
      <c r="F51680" s="86">
        <v>45788786.394103497</v>
      </c>
    </row>
    <row r="51681" spans="1:6">
      <c r="A51681">
        <v>2050</v>
      </c>
      <c r="B51681" t="s">
        <v>1063</v>
      </c>
      <c r="C51681" t="s">
        <v>1022</v>
      </c>
      <c r="D51681" t="s">
        <v>1017</v>
      </c>
      <c r="E51681" t="s">
        <v>1016</v>
      </c>
      <c r="F51681" s="86">
        <v>45969548.148189597</v>
      </c>
    </row>
    <row r="51682" spans="1:6">
      <c r="A51682">
        <v>2017</v>
      </c>
      <c r="B51682" t="s">
        <v>1064</v>
      </c>
      <c r="C51682" t="s">
        <v>1022</v>
      </c>
      <c r="D51682" t="s">
        <v>1017</v>
      </c>
      <c r="E51682" t="s">
        <v>1016</v>
      </c>
      <c r="F51682" s="86">
        <v>5599796.5527274897</v>
      </c>
    </row>
    <row r="51683" spans="1:6">
      <c r="A51683">
        <v>2018</v>
      </c>
      <c r="B51683" t="s">
        <v>1064</v>
      </c>
      <c r="C51683" t="s">
        <v>1022</v>
      </c>
      <c r="D51683" t="s">
        <v>1017</v>
      </c>
      <c r="E51683" t="s">
        <v>1016</v>
      </c>
      <c r="F51683" s="86">
        <v>5629409.8089231197</v>
      </c>
    </row>
    <row r="51684" spans="1:6">
      <c r="A51684">
        <v>2019</v>
      </c>
      <c r="B51684" t="s">
        <v>1064</v>
      </c>
      <c r="C51684" t="s">
        <v>1022</v>
      </c>
      <c r="D51684" t="s">
        <v>1017</v>
      </c>
      <c r="E51684" t="s">
        <v>1016</v>
      </c>
      <c r="F51684" s="86">
        <v>5678188.9911427004</v>
      </c>
    </row>
    <row r="51685" spans="1:6">
      <c r="A51685">
        <v>2020</v>
      </c>
      <c r="B51685" t="s">
        <v>1064</v>
      </c>
      <c r="C51685" t="s">
        <v>1022</v>
      </c>
      <c r="D51685" t="s">
        <v>1017</v>
      </c>
      <c r="E51685" t="s">
        <v>1016</v>
      </c>
      <c r="F51685" s="86">
        <v>5721430.8026431901</v>
      </c>
    </row>
    <row r="51686" spans="1:6">
      <c r="A51686">
        <v>2021</v>
      </c>
      <c r="B51686" t="s">
        <v>1064</v>
      </c>
      <c r="C51686" t="s">
        <v>1022</v>
      </c>
      <c r="D51686" t="s">
        <v>1017</v>
      </c>
      <c r="E51686" t="s">
        <v>1016</v>
      </c>
      <c r="F51686" s="86">
        <v>5762051.8129134504</v>
      </c>
    </row>
    <row r="51687" spans="1:6">
      <c r="A51687">
        <v>2022</v>
      </c>
      <c r="B51687" t="s">
        <v>1064</v>
      </c>
      <c r="C51687" t="s">
        <v>1022</v>
      </c>
      <c r="D51687" t="s">
        <v>1017</v>
      </c>
      <c r="E51687" t="s">
        <v>1016</v>
      </c>
      <c r="F51687" s="86">
        <v>5808709.7815330299</v>
      </c>
    </row>
    <row r="51688" spans="1:6">
      <c r="A51688">
        <v>2023</v>
      </c>
      <c r="B51688" t="s">
        <v>1064</v>
      </c>
      <c r="C51688" t="s">
        <v>1022</v>
      </c>
      <c r="D51688" t="s">
        <v>1017</v>
      </c>
      <c r="E51688" t="s">
        <v>1016</v>
      </c>
      <c r="F51688" s="86">
        <v>5857247.9997292003</v>
      </c>
    </row>
    <row r="51689" spans="1:6">
      <c r="A51689">
        <v>2024</v>
      </c>
      <c r="B51689" t="s">
        <v>1064</v>
      </c>
      <c r="C51689" t="s">
        <v>1022</v>
      </c>
      <c r="D51689" t="s">
        <v>1017</v>
      </c>
      <c r="E51689" t="s">
        <v>1016</v>
      </c>
      <c r="F51689" s="86">
        <v>5911065.4412511298</v>
      </c>
    </row>
    <row r="51690" spans="1:6">
      <c r="A51690">
        <v>2025</v>
      </c>
      <c r="B51690" t="s">
        <v>1064</v>
      </c>
      <c r="C51690" t="s">
        <v>1022</v>
      </c>
      <c r="D51690" t="s">
        <v>1017</v>
      </c>
      <c r="E51690" t="s">
        <v>1016</v>
      </c>
      <c r="F51690" s="86">
        <v>5968337.5734999804</v>
      </c>
    </row>
    <row r="51691" spans="1:6">
      <c r="A51691">
        <v>2026</v>
      </c>
      <c r="B51691" t="s">
        <v>1064</v>
      </c>
      <c r="C51691" t="s">
        <v>1022</v>
      </c>
      <c r="D51691" t="s">
        <v>1017</v>
      </c>
      <c r="E51691" t="s">
        <v>1016</v>
      </c>
      <c r="F51691" s="86">
        <v>6022408.9161783298</v>
      </c>
    </row>
    <row r="51692" spans="1:6">
      <c r="A51692">
        <v>2027</v>
      </c>
      <c r="B51692" t="s">
        <v>1064</v>
      </c>
      <c r="C51692" t="s">
        <v>1022</v>
      </c>
      <c r="D51692" t="s">
        <v>1017</v>
      </c>
      <c r="E51692" t="s">
        <v>1016</v>
      </c>
      <c r="F51692" s="86">
        <v>6078309.2361147301</v>
      </c>
    </row>
    <row r="51693" spans="1:6">
      <c r="A51693">
        <v>2028</v>
      </c>
      <c r="B51693" t="s">
        <v>1064</v>
      </c>
      <c r="C51693" t="s">
        <v>1022</v>
      </c>
      <c r="D51693" t="s">
        <v>1017</v>
      </c>
      <c r="E51693" t="s">
        <v>1016</v>
      </c>
      <c r="F51693" s="86">
        <v>6139580.0536281904</v>
      </c>
    </row>
    <row r="51694" spans="1:6">
      <c r="A51694">
        <v>2029</v>
      </c>
      <c r="B51694" t="s">
        <v>1064</v>
      </c>
      <c r="C51694" t="s">
        <v>1022</v>
      </c>
      <c r="D51694" t="s">
        <v>1017</v>
      </c>
      <c r="E51694" t="s">
        <v>1016</v>
      </c>
      <c r="F51694" s="86">
        <v>6196936.1581882201</v>
      </c>
    </row>
    <row r="51695" spans="1:6">
      <c r="A51695">
        <v>2030</v>
      </c>
      <c r="B51695" t="s">
        <v>1064</v>
      </c>
      <c r="C51695" t="s">
        <v>1022</v>
      </c>
      <c r="D51695" t="s">
        <v>1017</v>
      </c>
      <c r="E51695" t="s">
        <v>1016</v>
      </c>
      <c r="F51695" s="86">
        <v>6251640.4679570496</v>
      </c>
    </row>
    <row r="51696" spans="1:6">
      <c r="A51696">
        <v>2031</v>
      </c>
      <c r="B51696" t="s">
        <v>1064</v>
      </c>
      <c r="C51696" t="s">
        <v>1022</v>
      </c>
      <c r="D51696" t="s">
        <v>1017</v>
      </c>
      <c r="E51696" t="s">
        <v>1016</v>
      </c>
      <c r="F51696" s="86">
        <v>6304775.0987104196</v>
      </c>
    </row>
    <row r="51697" spans="1:6">
      <c r="A51697">
        <v>2032</v>
      </c>
      <c r="B51697" t="s">
        <v>1064</v>
      </c>
      <c r="C51697" t="s">
        <v>1022</v>
      </c>
      <c r="D51697" t="s">
        <v>1017</v>
      </c>
      <c r="E51697" t="s">
        <v>1016</v>
      </c>
      <c r="F51697" s="86">
        <v>6355824.8271420002</v>
      </c>
    </row>
    <row r="51698" spans="1:6">
      <c r="A51698">
        <v>2033</v>
      </c>
      <c r="B51698" t="s">
        <v>1064</v>
      </c>
      <c r="C51698" t="s">
        <v>1022</v>
      </c>
      <c r="D51698" t="s">
        <v>1017</v>
      </c>
      <c r="E51698" t="s">
        <v>1016</v>
      </c>
      <c r="F51698" s="86">
        <v>6412628.1272148704</v>
      </c>
    </row>
    <row r="51699" spans="1:6">
      <c r="A51699">
        <v>2034</v>
      </c>
      <c r="B51699" t="s">
        <v>1064</v>
      </c>
      <c r="C51699" t="s">
        <v>1022</v>
      </c>
      <c r="D51699" t="s">
        <v>1017</v>
      </c>
      <c r="E51699" t="s">
        <v>1016</v>
      </c>
      <c r="F51699" s="86">
        <v>6477985.9675944</v>
      </c>
    </row>
    <row r="51700" spans="1:6">
      <c r="A51700">
        <v>2035</v>
      </c>
      <c r="B51700" t="s">
        <v>1064</v>
      </c>
      <c r="C51700" t="s">
        <v>1022</v>
      </c>
      <c r="D51700" t="s">
        <v>1017</v>
      </c>
      <c r="E51700" t="s">
        <v>1016</v>
      </c>
      <c r="F51700" s="86">
        <v>6549880.9095358597</v>
      </c>
    </row>
    <row r="51701" spans="1:6">
      <c r="A51701">
        <v>2036</v>
      </c>
      <c r="B51701" t="s">
        <v>1064</v>
      </c>
      <c r="C51701" t="s">
        <v>1022</v>
      </c>
      <c r="D51701" t="s">
        <v>1017</v>
      </c>
      <c r="E51701" t="s">
        <v>1016</v>
      </c>
      <c r="F51701" s="86">
        <v>6621997.6875924096</v>
      </c>
    </row>
    <row r="51702" spans="1:6">
      <c r="A51702">
        <v>2037</v>
      </c>
      <c r="B51702" t="s">
        <v>1064</v>
      </c>
      <c r="C51702" t="s">
        <v>1022</v>
      </c>
      <c r="D51702" t="s">
        <v>1017</v>
      </c>
      <c r="E51702" t="s">
        <v>1016</v>
      </c>
      <c r="F51702" s="86">
        <v>6691824.2359462399</v>
      </c>
    </row>
    <row r="51703" spans="1:6">
      <c r="A51703">
        <v>2038</v>
      </c>
      <c r="B51703" t="s">
        <v>1064</v>
      </c>
      <c r="C51703" t="s">
        <v>1022</v>
      </c>
      <c r="D51703" t="s">
        <v>1017</v>
      </c>
      <c r="E51703" t="s">
        <v>1016</v>
      </c>
      <c r="F51703" s="86">
        <v>6763699.3356591603</v>
      </c>
    </row>
    <row r="51704" spans="1:6">
      <c r="A51704">
        <v>2039</v>
      </c>
      <c r="B51704" t="s">
        <v>1064</v>
      </c>
      <c r="C51704" t="s">
        <v>1022</v>
      </c>
      <c r="D51704" t="s">
        <v>1017</v>
      </c>
      <c r="E51704" t="s">
        <v>1016</v>
      </c>
      <c r="F51704" s="86">
        <v>6832224.47192741</v>
      </c>
    </row>
    <row r="51705" spans="1:6">
      <c r="A51705">
        <v>2040</v>
      </c>
      <c r="B51705" t="s">
        <v>1064</v>
      </c>
      <c r="C51705" t="s">
        <v>1022</v>
      </c>
      <c r="D51705" t="s">
        <v>1017</v>
      </c>
      <c r="E51705" t="s">
        <v>1016</v>
      </c>
      <c r="F51705" s="86">
        <v>6896392.0563856401</v>
      </c>
    </row>
    <row r="51706" spans="1:6">
      <c r="A51706">
        <v>2041</v>
      </c>
      <c r="B51706" t="s">
        <v>1064</v>
      </c>
      <c r="C51706" t="s">
        <v>1022</v>
      </c>
      <c r="D51706" t="s">
        <v>1017</v>
      </c>
      <c r="E51706" t="s">
        <v>1016</v>
      </c>
      <c r="F51706" s="86">
        <v>6946204.3837609198</v>
      </c>
    </row>
    <row r="51707" spans="1:6">
      <c r="A51707">
        <v>2042</v>
      </c>
      <c r="B51707" t="s">
        <v>1064</v>
      </c>
      <c r="C51707" t="s">
        <v>1022</v>
      </c>
      <c r="D51707" t="s">
        <v>1017</v>
      </c>
      <c r="E51707" t="s">
        <v>1016</v>
      </c>
      <c r="F51707" s="86">
        <v>6996468.3202578099</v>
      </c>
    </row>
    <row r="51708" spans="1:6">
      <c r="A51708">
        <v>2043</v>
      </c>
      <c r="B51708" t="s">
        <v>1064</v>
      </c>
      <c r="C51708" t="s">
        <v>1022</v>
      </c>
      <c r="D51708" t="s">
        <v>1017</v>
      </c>
      <c r="E51708" t="s">
        <v>1016</v>
      </c>
      <c r="F51708" s="86">
        <v>7048684.3748830697</v>
      </c>
    </row>
    <row r="51709" spans="1:6">
      <c r="A51709">
        <v>2044</v>
      </c>
      <c r="B51709" t="s">
        <v>1064</v>
      </c>
      <c r="C51709" t="s">
        <v>1022</v>
      </c>
      <c r="D51709" t="s">
        <v>1017</v>
      </c>
      <c r="E51709" t="s">
        <v>1016</v>
      </c>
      <c r="F51709" s="86">
        <v>7100673.75188947</v>
      </c>
    </row>
    <row r="51710" spans="1:6">
      <c r="A51710">
        <v>2045</v>
      </c>
      <c r="B51710" t="s">
        <v>1064</v>
      </c>
      <c r="C51710" t="s">
        <v>1022</v>
      </c>
      <c r="D51710" t="s">
        <v>1017</v>
      </c>
      <c r="E51710" t="s">
        <v>1016</v>
      </c>
      <c r="F51710" s="86">
        <v>7152009.7243100004</v>
      </c>
    </row>
    <row r="51711" spans="1:6">
      <c r="A51711">
        <v>2046</v>
      </c>
      <c r="B51711" t="s">
        <v>1064</v>
      </c>
      <c r="C51711" t="s">
        <v>1022</v>
      </c>
      <c r="D51711" t="s">
        <v>1017</v>
      </c>
      <c r="E51711" t="s">
        <v>1016</v>
      </c>
      <c r="F51711" s="86">
        <v>7196905.2268216005</v>
      </c>
    </row>
    <row r="51712" spans="1:6">
      <c r="A51712">
        <v>2047</v>
      </c>
      <c r="B51712" t="s">
        <v>1064</v>
      </c>
      <c r="C51712" t="s">
        <v>1022</v>
      </c>
      <c r="D51712" t="s">
        <v>1017</v>
      </c>
      <c r="E51712" t="s">
        <v>1016</v>
      </c>
      <c r="F51712" s="86">
        <v>7234791.0652563199</v>
      </c>
    </row>
    <row r="51713" spans="1:6">
      <c r="A51713">
        <v>2048</v>
      </c>
      <c r="B51713" t="s">
        <v>1064</v>
      </c>
      <c r="C51713" t="s">
        <v>1022</v>
      </c>
      <c r="D51713" t="s">
        <v>1017</v>
      </c>
      <c r="E51713" t="s">
        <v>1016</v>
      </c>
      <c r="F51713" s="86">
        <v>7270715.2216085102</v>
      </c>
    </row>
    <row r="51714" spans="1:6">
      <c r="A51714">
        <v>2049</v>
      </c>
      <c r="B51714" t="s">
        <v>1064</v>
      </c>
      <c r="C51714" t="s">
        <v>1022</v>
      </c>
      <c r="D51714" t="s">
        <v>1017</v>
      </c>
      <c r="E51714" t="s">
        <v>1016</v>
      </c>
      <c r="F51714" s="86">
        <v>7308865.1204206701</v>
      </c>
    </row>
    <row r="51715" spans="1:6">
      <c r="A51715">
        <v>2050</v>
      </c>
      <c r="B51715" t="s">
        <v>1064</v>
      </c>
      <c r="C51715" t="s">
        <v>1022</v>
      </c>
      <c r="D51715" t="s">
        <v>1017</v>
      </c>
      <c r="E51715" t="s">
        <v>1016</v>
      </c>
      <c r="F51715" s="86">
        <v>7350036.9112707898</v>
      </c>
    </row>
    <row r="51716" spans="1:6">
      <c r="A51716">
        <v>2017</v>
      </c>
      <c r="B51716" t="s">
        <v>1065</v>
      </c>
      <c r="C51716" t="s">
        <v>1022</v>
      </c>
      <c r="D51716" t="s">
        <v>1017</v>
      </c>
      <c r="E51716" t="s">
        <v>1016</v>
      </c>
      <c r="F51716" s="86">
        <v>52735729.779637598</v>
      </c>
    </row>
    <row r="51717" spans="1:6">
      <c r="A51717">
        <v>2018</v>
      </c>
      <c r="B51717" t="s">
        <v>1065</v>
      </c>
      <c r="C51717" t="s">
        <v>1022</v>
      </c>
      <c r="D51717" t="s">
        <v>1017</v>
      </c>
      <c r="E51717" t="s">
        <v>1016</v>
      </c>
      <c r="F51717" s="86">
        <v>53448871.5692496</v>
      </c>
    </row>
    <row r="51718" spans="1:6">
      <c r="A51718">
        <v>2019</v>
      </c>
      <c r="B51718" t="s">
        <v>1065</v>
      </c>
      <c r="C51718" t="s">
        <v>1022</v>
      </c>
      <c r="D51718" t="s">
        <v>1017</v>
      </c>
      <c r="E51718" t="s">
        <v>1016</v>
      </c>
      <c r="F51718" s="86">
        <v>54003663.931389697</v>
      </c>
    </row>
    <row r="51719" spans="1:6">
      <c r="A51719">
        <v>2020</v>
      </c>
      <c r="B51719" t="s">
        <v>1065</v>
      </c>
      <c r="C51719" t="s">
        <v>1022</v>
      </c>
      <c r="D51719" t="s">
        <v>1017</v>
      </c>
      <c r="E51719" t="s">
        <v>1016</v>
      </c>
      <c r="F51719" s="86">
        <v>54562086.477039799</v>
      </c>
    </row>
    <row r="51720" spans="1:6">
      <c r="A51720">
        <v>2021</v>
      </c>
      <c r="B51720" t="s">
        <v>1065</v>
      </c>
      <c r="C51720" t="s">
        <v>1022</v>
      </c>
      <c r="D51720" t="s">
        <v>1017</v>
      </c>
      <c r="E51720" t="s">
        <v>1016</v>
      </c>
      <c r="F51720" s="86">
        <v>55212641.911713101</v>
      </c>
    </row>
    <row r="51721" spans="1:6">
      <c r="A51721">
        <v>2022</v>
      </c>
      <c r="B51721" t="s">
        <v>1065</v>
      </c>
      <c r="C51721" t="s">
        <v>1022</v>
      </c>
      <c r="D51721" t="s">
        <v>1017</v>
      </c>
      <c r="E51721" t="s">
        <v>1016</v>
      </c>
      <c r="F51721" s="86">
        <v>56012036.944491901</v>
      </c>
    </row>
    <row r="51722" spans="1:6">
      <c r="A51722">
        <v>2023</v>
      </c>
      <c r="B51722" t="s">
        <v>1065</v>
      </c>
      <c r="C51722" t="s">
        <v>1022</v>
      </c>
      <c r="D51722" t="s">
        <v>1017</v>
      </c>
      <c r="E51722" t="s">
        <v>1016</v>
      </c>
      <c r="F51722" s="86">
        <v>56814816.714604899</v>
      </c>
    </row>
    <row r="51723" spans="1:6">
      <c r="A51723">
        <v>2024</v>
      </c>
      <c r="B51723" t="s">
        <v>1065</v>
      </c>
      <c r="C51723" t="s">
        <v>1022</v>
      </c>
      <c r="D51723" t="s">
        <v>1017</v>
      </c>
      <c r="E51723" t="s">
        <v>1016</v>
      </c>
      <c r="F51723" s="86">
        <v>57634215.956410699</v>
      </c>
    </row>
    <row r="51724" spans="1:6">
      <c r="A51724">
        <v>2025</v>
      </c>
      <c r="B51724" t="s">
        <v>1065</v>
      </c>
      <c r="C51724" t="s">
        <v>1022</v>
      </c>
      <c r="D51724" t="s">
        <v>1017</v>
      </c>
      <c r="E51724" t="s">
        <v>1016</v>
      </c>
      <c r="F51724" s="86">
        <v>58456951.192014404</v>
      </c>
    </row>
    <row r="51725" spans="1:6">
      <c r="A51725">
        <v>2026</v>
      </c>
      <c r="B51725" t="s">
        <v>1065</v>
      </c>
      <c r="C51725" t="s">
        <v>1022</v>
      </c>
      <c r="D51725" t="s">
        <v>1017</v>
      </c>
      <c r="E51725" t="s">
        <v>1016</v>
      </c>
      <c r="F51725" s="86">
        <v>59240403.6314274</v>
      </c>
    </row>
    <row r="51726" spans="1:6">
      <c r="A51726">
        <v>2027</v>
      </c>
      <c r="B51726" t="s">
        <v>1065</v>
      </c>
      <c r="C51726" t="s">
        <v>1022</v>
      </c>
      <c r="D51726" t="s">
        <v>1017</v>
      </c>
      <c r="E51726" t="s">
        <v>1016</v>
      </c>
      <c r="F51726" s="86">
        <v>60044796.086625099</v>
      </c>
    </row>
    <row r="51727" spans="1:6">
      <c r="A51727">
        <v>2028</v>
      </c>
      <c r="B51727" t="s">
        <v>1065</v>
      </c>
      <c r="C51727" t="s">
        <v>1022</v>
      </c>
      <c r="D51727" t="s">
        <v>1017</v>
      </c>
      <c r="E51727" t="s">
        <v>1016</v>
      </c>
      <c r="F51727" s="86">
        <v>60896132.024289399</v>
      </c>
    </row>
    <row r="51728" spans="1:6">
      <c r="A51728">
        <v>2029</v>
      </c>
      <c r="B51728" t="s">
        <v>1065</v>
      </c>
      <c r="C51728" t="s">
        <v>1022</v>
      </c>
      <c r="D51728" t="s">
        <v>1017</v>
      </c>
      <c r="E51728" t="s">
        <v>1016</v>
      </c>
      <c r="F51728" s="86">
        <v>61672056.180082001</v>
      </c>
    </row>
    <row r="51729" spans="1:6">
      <c r="A51729">
        <v>2030</v>
      </c>
      <c r="B51729" t="s">
        <v>1065</v>
      </c>
      <c r="C51729" t="s">
        <v>1022</v>
      </c>
      <c r="D51729" t="s">
        <v>1017</v>
      </c>
      <c r="E51729" t="s">
        <v>1016</v>
      </c>
      <c r="F51729" s="86">
        <v>62383798.235094197</v>
      </c>
    </row>
    <row r="51730" spans="1:6">
      <c r="A51730">
        <v>2031</v>
      </c>
      <c r="B51730" t="s">
        <v>1065</v>
      </c>
      <c r="C51730" t="s">
        <v>1022</v>
      </c>
      <c r="D51730" t="s">
        <v>1017</v>
      </c>
      <c r="E51730" t="s">
        <v>1016</v>
      </c>
      <c r="F51730" s="86">
        <v>63091360.791141003</v>
      </c>
    </row>
    <row r="51731" spans="1:6">
      <c r="A51731">
        <v>2032</v>
      </c>
      <c r="B51731" t="s">
        <v>1065</v>
      </c>
      <c r="C51731" t="s">
        <v>1022</v>
      </c>
      <c r="D51731" t="s">
        <v>1017</v>
      </c>
      <c r="E51731" t="s">
        <v>1016</v>
      </c>
      <c r="F51731" s="86">
        <v>63805038.413953699</v>
      </c>
    </row>
    <row r="51732" spans="1:6">
      <c r="A51732">
        <v>2033</v>
      </c>
      <c r="B51732" t="s">
        <v>1065</v>
      </c>
      <c r="C51732" t="s">
        <v>1022</v>
      </c>
      <c r="D51732" t="s">
        <v>1017</v>
      </c>
      <c r="E51732" t="s">
        <v>1016</v>
      </c>
      <c r="F51732" s="86">
        <v>64612497.563553698</v>
      </c>
    </row>
    <row r="51733" spans="1:6">
      <c r="A51733">
        <v>2034</v>
      </c>
      <c r="B51733" t="s">
        <v>1065</v>
      </c>
      <c r="C51733" t="s">
        <v>1022</v>
      </c>
      <c r="D51733" t="s">
        <v>1017</v>
      </c>
      <c r="E51733" t="s">
        <v>1016</v>
      </c>
      <c r="F51733" s="86">
        <v>65512409.719301902</v>
      </c>
    </row>
    <row r="51734" spans="1:6">
      <c r="A51734">
        <v>2035</v>
      </c>
      <c r="B51734" t="s">
        <v>1065</v>
      </c>
      <c r="C51734" t="s">
        <v>1022</v>
      </c>
      <c r="D51734" t="s">
        <v>1017</v>
      </c>
      <c r="E51734" t="s">
        <v>1016</v>
      </c>
      <c r="F51734" s="86">
        <v>66456454.134556502</v>
      </c>
    </row>
    <row r="51735" spans="1:6">
      <c r="A51735">
        <v>2036</v>
      </c>
      <c r="B51735" t="s">
        <v>1065</v>
      </c>
      <c r="C51735" t="s">
        <v>1022</v>
      </c>
      <c r="D51735" t="s">
        <v>1017</v>
      </c>
      <c r="E51735" t="s">
        <v>1016</v>
      </c>
      <c r="F51735" s="86">
        <v>67395549.525229797</v>
      </c>
    </row>
    <row r="51736" spans="1:6">
      <c r="A51736">
        <v>2037</v>
      </c>
      <c r="B51736" t="s">
        <v>1065</v>
      </c>
      <c r="C51736" t="s">
        <v>1022</v>
      </c>
      <c r="D51736" t="s">
        <v>1017</v>
      </c>
      <c r="E51736" t="s">
        <v>1016</v>
      </c>
      <c r="F51736" s="86">
        <v>68345568.307822898</v>
      </c>
    </row>
    <row r="51737" spans="1:6">
      <c r="A51737">
        <v>2038</v>
      </c>
      <c r="B51737" t="s">
        <v>1065</v>
      </c>
      <c r="C51737" t="s">
        <v>1022</v>
      </c>
      <c r="D51737" t="s">
        <v>1017</v>
      </c>
      <c r="E51737" t="s">
        <v>1016</v>
      </c>
      <c r="F51737" s="86">
        <v>69324027.388215095</v>
      </c>
    </row>
    <row r="51738" spans="1:6">
      <c r="A51738">
        <v>2039</v>
      </c>
      <c r="B51738" t="s">
        <v>1065</v>
      </c>
      <c r="C51738" t="s">
        <v>1022</v>
      </c>
      <c r="D51738" t="s">
        <v>1017</v>
      </c>
      <c r="E51738" t="s">
        <v>1016</v>
      </c>
      <c r="F51738" s="86">
        <v>70255004.387349397</v>
      </c>
    </row>
    <row r="51739" spans="1:6">
      <c r="A51739">
        <v>2040</v>
      </c>
      <c r="B51739" t="s">
        <v>1065</v>
      </c>
      <c r="C51739" t="s">
        <v>1022</v>
      </c>
      <c r="D51739" t="s">
        <v>1017</v>
      </c>
      <c r="E51739" t="s">
        <v>1016</v>
      </c>
      <c r="F51739" s="86">
        <v>71127412.052056</v>
      </c>
    </row>
    <row r="51740" spans="1:6">
      <c r="A51740">
        <v>2041</v>
      </c>
      <c r="B51740" t="s">
        <v>1065</v>
      </c>
      <c r="C51740" t="s">
        <v>1022</v>
      </c>
      <c r="D51740" t="s">
        <v>1017</v>
      </c>
      <c r="E51740" t="s">
        <v>1016</v>
      </c>
      <c r="F51740" s="86">
        <v>71888097.803018302</v>
      </c>
    </row>
    <row r="51741" spans="1:6">
      <c r="A51741">
        <v>2042</v>
      </c>
      <c r="B51741" t="s">
        <v>1065</v>
      </c>
      <c r="C51741" t="s">
        <v>1022</v>
      </c>
      <c r="D51741" t="s">
        <v>1017</v>
      </c>
      <c r="E51741" t="s">
        <v>1016</v>
      </c>
      <c r="F51741" s="86">
        <v>72662811.667174906</v>
      </c>
    </row>
    <row r="51742" spans="1:6">
      <c r="A51742">
        <v>2043</v>
      </c>
      <c r="B51742" t="s">
        <v>1065</v>
      </c>
      <c r="C51742" t="s">
        <v>1022</v>
      </c>
      <c r="D51742" t="s">
        <v>1017</v>
      </c>
      <c r="E51742" t="s">
        <v>1016</v>
      </c>
      <c r="F51742" s="86">
        <v>73464555.032168105</v>
      </c>
    </row>
    <row r="51743" spans="1:6">
      <c r="A51743">
        <v>2044</v>
      </c>
      <c r="B51743" t="s">
        <v>1065</v>
      </c>
      <c r="C51743" t="s">
        <v>1022</v>
      </c>
      <c r="D51743" t="s">
        <v>1017</v>
      </c>
      <c r="E51743" t="s">
        <v>1016</v>
      </c>
      <c r="F51743" s="86">
        <v>74284998.630167007</v>
      </c>
    </row>
    <row r="51744" spans="1:6">
      <c r="A51744">
        <v>2045</v>
      </c>
      <c r="B51744" t="s">
        <v>1065</v>
      </c>
      <c r="C51744" t="s">
        <v>1022</v>
      </c>
      <c r="D51744" t="s">
        <v>1017</v>
      </c>
      <c r="E51744" t="s">
        <v>1016</v>
      </c>
      <c r="F51744" s="86">
        <v>75100504.265947297</v>
      </c>
    </row>
    <row r="51745" spans="1:6">
      <c r="A51745">
        <v>2046</v>
      </c>
      <c r="B51745" t="s">
        <v>1065</v>
      </c>
      <c r="C51745" t="s">
        <v>1022</v>
      </c>
      <c r="D51745" t="s">
        <v>1017</v>
      </c>
      <c r="E51745" t="s">
        <v>1016</v>
      </c>
      <c r="F51745" s="86">
        <v>75911669.652801901</v>
      </c>
    </row>
    <row r="51746" spans="1:6">
      <c r="A51746">
        <v>2047</v>
      </c>
      <c r="B51746" t="s">
        <v>1065</v>
      </c>
      <c r="C51746" t="s">
        <v>1022</v>
      </c>
      <c r="D51746" t="s">
        <v>1017</v>
      </c>
      <c r="E51746" t="s">
        <v>1016</v>
      </c>
      <c r="F51746" s="86">
        <v>76689429.469430402</v>
      </c>
    </row>
    <row r="51747" spans="1:6">
      <c r="A51747">
        <v>2048</v>
      </c>
      <c r="B51747" t="s">
        <v>1065</v>
      </c>
      <c r="C51747" t="s">
        <v>1022</v>
      </c>
      <c r="D51747" t="s">
        <v>1017</v>
      </c>
      <c r="E51747" t="s">
        <v>1016</v>
      </c>
      <c r="F51747" s="86">
        <v>77404206.068852901</v>
      </c>
    </row>
    <row r="51748" spans="1:6">
      <c r="A51748">
        <v>2049</v>
      </c>
      <c r="B51748" t="s">
        <v>1065</v>
      </c>
      <c r="C51748" t="s">
        <v>1022</v>
      </c>
      <c r="D51748" t="s">
        <v>1017</v>
      </c>
      <c r="E51748" t="s">
        <v>1016</v>
      </c>
      <c r="F51748" s="86">
        <v>78112718.951008499</v>
      </c>
    </row>
    <row r="51749" spans="1:6">
      <c r="A51749">
        <v>2050</v>
      </c>
      <c r="B51749" t="s">
        <v>1065</v>
      </c>
      <c r="C51749" t="s">
        <v>1022</v>
      </c>
      <c r="D51749" t="s">
        <v>1017</v>
      </c>
      <c r="E51749" t="s">
        <v>1016</v>
      </c>
      <c r="F51749" s="86">
        <v>78811346.2291594</v>
      </c>
    </row>
    <row r="51750" spans="1:6">
      <c r="A51750">
        <v>2017</v>
      </c>
      <c r="B51750" t="s">
        <v>1066</v>
      </c>
      <c r="C51750" t="s">
        <v>1022</v>
      </c>
      <c r="D51750" t="s">
        <v>1017</v>
      </c>
      <c r="E51750" t="s">
        <v>1016</v>
      </c>
      <c r="F51750" s="86">
        <v>196028364.38375601</v>
      </c>
    </row>
    <row r="51751" spans="1:6">
      <c r="A51751">
        <v>2018</v>
      </c>
      <c r="B51751" t="s">
        <v>1066</v>
      </c>
      <c r="C51751" t="s">
        <v>1022</v>
      </c>
      <c r="D51751" t="s">
        <v>1017</v>
      </c>
      <c r="E51751" t="s">
        <v>1016</v>
      </c>
      <c r="F51751" s="86">
        <v>201655626.046202</v>
      </c>
    </row>
    <row r="51752" spans="1:6">
      <c r="A51752">
        <v>2019</v>
      </c>
      <c r="B51752" t="s">
        <v>1066</v>
      </c>
      <c r="C51752" t="s">
        <v>1022</v>
      </c>
      <c r="D51752" t="s">
        <v>1017</v>
      </c>
      <c r="E51752" t="s">
        <v>1016</v>
      </c>
      <c r="F51752" s="86">
        <v>204827800.06465301</v>
      </c>
    </row>
    <row r="51753" spans="1:6">
      <c r="A51753">
        <v>2020</v>
      </c>
      <c r="B51753" t="s">
        <v>1066</v>
      </c>
      <c r="C51753" t="s">
        <v>1022</v>
      </c>
      <c r="D51753" t="s">
        <v>1017</v>
      </c>
      <c r="E51753" t="s">
        <v>1016</v>
      </c>
      <c r="F51753" s="86">
        <v>207338271.31793499</v>
      </c>
    </row>
    <row r="51754" spans="1:6">
      <c r="A51754">
        <v>2021</v>
      </c>
      <c r="B51754" t="s">
        <v>1066</v>
      </c>
      <c r="C51754" t="s">
        <v>1022</v>
      </c>
      <c r="D51754" t="s">
        <v>1017</v>
      </c>
      <c r="E51754" t="s">
        <v>1016</v>
      </c>
      <c r="F51754" s="86">
        <v>209502747.10678601</v>
      </c>
    </row>
    <row r="51755" spans="1:6">
      <c r="A51755">
        <v>2022</v>
      </c>
      <c r="B51755" t="s">
        <v>1066</v>
      </c>
      <c r="C51755" t="s">
        <v>1022</v>
      </c>
      <c r="D51755" t="s">
        <v>1017</v>
      </c>
      <c r="E51755" t="s">
        <v>1016</v>
      </c>
      <c r="F51755" s="86">
        <v>212719436.098259</v>
      </c>
    </row>
    <row r="51756" spans="1:6">
      <c r="A51756">
        <v>2023</v>
      </c>
      <c r="B51756" t="s">
        <v>1066</v>
      </c>
      <c r="C51756" t="s">
        <v>1022</v>
      </c>
      <c r="D51756" t="s">
        <v>1017</v>
      </c>
      <c r="E51756" t="s">
        <v>1016</v>
      </c>
      <c r="F51756" s="86">
        <v>216478042.696641</v>
      </c>
    </row>
    <row r="51757" spans="1:6">
      <c r="A51757">
        <v>2024</v>
      </c>
      <c r="B51757" t="s">
        <v>1066</v>
      </c>
      <c r="C51757" t="s">
        <v>1022</v>
      </c>
      <c r="D51757" t="s">
        <v>1017</v>
      </c>
      <c r="E51757" t="s">
        <v>1016</v>
      </c>
      <c r="F51757" s="86">
        <v>220544541.27235699</v>
      </c>
    </row>
    <row r="51758" spans="1:6">
      <c r="A51758">
        <v>2025</v>
      </c>
      <c r="B51758" t="s">
        <v>1066</v>
      </c>
      <c r="C51758" t="s">
        <v>1022</v>
      </c>
      <c r="D51758" t="s">
        <v>1017</v>
      </c>
      <c r="E51758" t="s">
        <v>1016</v>
      </c>
      <c r="F51758" s="86">
        <v>224638361.513401</v>
      </c>
    </row>
    <row r="51759" spans="1:6">
      <c r="A51759">
        <v>2026</v>
      </c>
      <c r="B51759" t="s">
        <v>1066</v>
      </c>
      <c r="C51759" t="s">
        <v>1022</v>
      </c>
      <c r="D51759" t="s">
        <v>1017</v>
      </c>
      <c r="E51759" t="s">
        <v>1016</v>
      </c>
      <c r="F51759" s="86">
        <v>228440357.188306</v>
      </c>
    </row>
    <row r="51760" spans="1:6">
      <c r="A51760">
        <v>2027</v>
      </c>
      <c r="B51760" t="s">
        <v>1066</v>
      </c>
      <c r="C51760" t="s">
        <v>1022</v>
      </c>
      <c r="D51760" t="s">
        <v>1017</v>
      </c>
      <c r="E51760" t="s">
        <v>1016</v>
      </c>
      <c r="F51760" s="86">
        <v>232281586.28469101</v>
      </c>
    </row>
    <row r="51761" spans="1:6">
      <c r="A51761">
        <v>2028</v>
      </c>
      <c r="B51761" t="s">
        <v>1066</v>
      </c>
      <c r="C51761" t="s">
        <v>1022</v>
      </c>
      <c r="D51761" t="s">
        <v>1017</v>
      </c>
      <c r="E51761" t="s">
        <v>1016</v>
      </c>
      <c r="F51761" s="86">
        <v>236367337.48865801</v>
      </c>
    </row>
    <row r="51762" spans="1:6">
      <c r="A51762">
        <v>2029</v>
      </c>
      <c r="B51762" t="s">
        <v>1066</v>
      </c>
      <c r="C51762" t="s">
        <v>1022</v>
      </c>
      <c r="D51762" t="s">
        <v>1017</v>
      </c>
      <c r="E51762" t="s">
        <v>1016</v>
      </c>
      <c r="F51762" s="86">
        <v>240111348.484359</v>
      </c>
    </row>
    <row r="51763" spans="1:6">
      <c r="A51763">
        <v>2030</v>
      </c>
      <c r="B51763" t="s">
        <v>1066</v>
      </c>
      <c r="C51763" t="s">
        <v>1022</v>
      </c>
      <c r="D51763" t="s">
        <v>1017</v>
      </c>
      <c r="E51763" t="s">
        <v>1016</v>
      </c>
      <c r="F51763" s="86">
        <v>243511528.994133</v>
      </c>
    </row>
    <row r="51764" spans="1:6">
      <c r="A51764">
        <v>2031</v>
      </c>
      <c r="B51764" t="s">
        <v>1066</v>
      </c>
      <c r="C51764" t="s">
        <v>1022</v>
      </c>
      <c r="D51764" t="s">
        <v>1017</v>
      </c>
      <c r="E51764" t="s">
        <v>1016</v>
      </c>
      <c r="F51764" s="86">
        <v>246781382.10496101</v>
      </c>
    </row>
    <row r="51765" spans="1:6">
      <c r="A51765">
        <v>2032</v>
      </c>
      <c r="B51765" t="s">
        <v>1066</v>
      </c>
      <c r="C51765" t="s">
        <v>1022</v>
      </c>
      <c r="D51765" t="s">
        <v>1017</v>
      </c>
      <c r="E51765" t="s">
        <v>1016</v>
      </c>
      <c r="F51765" s="86">
        <v>250036326.67714199</v>
      </c>
    </row>
    <row r="51766" spans="1:6">
      <c r="A51766">
        <v>2033</v>
      </c>
      <c r="B51766" t="s">
        <v>1066</v>
      </c>
      <c r="C51766" t="s">
        <v>1022</v>
      </c>
      <c r="D51766" t="s">
        <v>1017</v>
      </c>
      <c r="E51766" t="s">
        <v>1016</v>
      </c>
      <c r="F51766" s="86">
        <v>253623219.590242</v>
      </c>
    </row>
    <row r="51767" spans="1:6">
      <c r="A51767">
        <v>2034</v>
      </c>
      <c r="B51767" t="s">
        <v>1066</v>
      </c>
      <c r="C51767" t="s">
        <v>1022</v>
      </c>
      <c r="D51767" t="s">
        <v>1017</v>
      </c>
      <c r="E51767" t="s">
        <v>1016</v>
      </c>
      <c r="F51767" s="86">
        <v>257881204.69347301</v>
      </c>
    </row>
    <row r="51768" spans="1:6">
      <c r="A51768">
        <v>2035</v>
      </c>
      <c r="B51768" t="s">
        <v>1066</v>
      </c>
      <c r="C51768" t="s">
        <v>1022</v>
      </c>
      <c r="D51768" t="s">
        <v>1017</v>
      </c>
      <c r="E51768" t="s">
        <v>1016</v>
      </c>
      <c r="F51768" s="86">
        <v>262368749.527192</v>
      </c>
    </row>
    <row r="51769" spans="1:6">
      <c r="A51769">
        <v>2036</v>
      </c>
      <c r="B51769" t="s">
        <v>1066</v>
      </c>
      <c r="C51769" t="s">
        <v>1022</v>
      </c>
      <c r="D51769" t="s">
        <v>1017</v>
      </c>
      <c r="E51769" t="s">
        <v>1016</v>
      </c>
      <c r="F51769" s="86">
        <v>266683621.678312</v>
      </c>
    </row>
    <row r="51770" spans="1:6">
      <c r="A51770">
        <v>2037</v>
      </c>
      <c r="B51770" t="s">
        <v>1066</v>
      </c>
      <c r="C51770" t="s">
        <v>1022</v>
      </c>
      <c r="D51770" t="s">
        <v>1017</v>
      </c>
      <c r="E51770" t="s">
        <v>1016</v>
      </c>
      <c r="F51770" s="86">
        <v>271432597.25652301</v>
      </c>
    </row>
    <row r="51771" spans="1:6">
      <c r="A51771">
        <v>2038</v>
      </c>
      <c r="B51771" t="s">
        <v>1066</v>
      </c>
      <c r="C51771" t="s">
        <v>1022</v>
      </c>
      <c r="D51771" t="s">
        <v>1017</v>
      </c>
      <c r="E51771" t="s">
        <v>1016</v>
      </c>
      <c r="F51771" s="86">
        <v>276135751.60641801</v>
      </c>
    </row>
    <row r="51772" spans="1:6">
      <c r="A51772">
        <v>2039</v>
      </c>
      <c r="B51772" t="s">
        <v>1066</v>
      </c>
      <c r="C51772" t="s">
        <v>1022</v>
      </c>
      <c r="D51772" t="s">
        <v>1017</v>
      </c>
      <c r="E51772" t="s">
        <v>1016</v>
      </c>
      <c r="F51772" s="86">
        <v>280304716.85831302</v>
      </c>
    </row>
    <row r="51773" spans="1:6">
      <c r="A51773">
        <v>2040</v>
      </c>
      <c r="B51773" t="s">
        <v>1066</v>
      </c>
      <c r="C51773" t="s">
        <v>1022</v>
      </c>
      <c r="D51773" t="s">
        <v>1017</v>
      </c>
      <c r="E51773" t="s">
        <v>1016</v>
      </c>
      <c r="F51773" s="86">
        <v>282712340.52841198</v>
      </c>
    </row>
    <row r="51774" spans="1:6">
      <c r="A51774">
        <v>2041</v>
      </c>
      <c r="B51774" t="s">
        <v>1066</v>
      </c>
      <c r="C51774" t="s">
        <v>1022</v>
      </c>
      <c r="D51774" t="s">
        <v>1017</v>
      </c>
      <c r="E51774" t="s">
        <v>1016</v>
      </c>
      <c r="F51774" s="86">
        <v>284999470.39170802</v>
      </c>
    </row>
    <row r="51775" spans="1:6">
      <c r="A51775">
        <v>2042</v>
      </c>
      <c r="B51775" t="s">
        <v>1066</v>
      </c>
      <c r="C51775" t="s">
        <v>1022</v>
      </c>
      <c r="D51775" t="s">
        <v>1017</v>
      </c>
      <c r="E51775" t="s">
        <v>1016</v>
      </c>
      <c r="F51775" s="86">
        <v>289299901.72567898</v>
      </c>
    </row>
    <row r="51776" spans="1:6">
      <c r="A51776">
        <v>2043</v>
      </c>
      <c r="B51776" t="s">
        <v>1066</v>
      </c>
      <c r="C51776" t="s">
        <v>1022</v>
      </c>
      <c r="D51776" t="s">
        <v>1017</v>
      </c>
      <c r="E51776" t="s">
        <v>1016</v>
      </c>
      <c r="F51776" s="86">
        <v>293545933.34796101</v>
      </c>
    </row>
    <row r="51777" spans="1:6">
      <c r="A51777">
        <v>2044</v>
      </c>
      <c r="B51777" t="s">
        <v>1066</v>
      </c>
      <c r="C51777" t="s">
        <v>1022</v>
      </c>
      <c r="D51777" t="s">
        <v>1017</v>
      </c>
      <c r="E51777" t="s">
        <v>1016</v>
      </c>
      <c r="F51777" s="86">
        <v>296876757.82577902</v>
      </c>
    </row>
    <row r="51778" spans="1:6">
      <c r="A51778">
        <v>2045</v>
      </c>
      <c r="B51778" t="s">
        <v>1066</v>
      </c>
      <c r="C51778" t="s">
        <v>1022</v>
      </c>
      <c r="D51778" t="s">
        <v>1017</v>
      </c>
      <c r="E51778" t="s">
        <v>1016</v>
      </c>
      <c r="F51778" s="86">
        <v>299313442.14300901</v>
      </c>
    </row>
    <row r="51779" spans="1:6">
      <c r="A51779">
        <v>2046</v>
      </c>
      <c r="B51779" t="s">
        <v>1066</v>
      </c>
      <c r="C51779" t="s">
        <v>1022</v>
      </c>
      <c r="D51779" t="s">
        <v>1017</v>
      </c>
      <c r="E51779" t="s">
        <v>1016</v>
      </c>
      <c r="F51779" s="86">
        <v>301313664.90921599</v>
      </c>
    </row>
    <row r="51780" spans="1:6">
      <c r="A51780">
        <v>2047</v>
      </c>
      <c r="B51780" t="s">
        <v>1066</v>
      </c>
      <c r="C51780" t="s">
        <v>1022</v>
      </c>
      <c r="D51780" t="s">
        <v>1017</v>
      </c>
      <c r="E51780" t="s">
        <v>1016</v>
      </c>
      <c r="F51780" s="86">
        <v>302457087.16898203</v>
      </c>
    </row>
    <row r="51781" spans="1:6">
      <c r="A51781">
        <v>2048</v>
      </c>
      <c r="B51781" t="s">
        <v>1066</v>
      </c>
      <c r="C51781" t="s">
        <v>1022</v>
      </c>
      <c r="D51781" t="s">
        <v>1017</v>
      </c>
      <c r="E51781" t="s">
        <v>1016</v>
      </c>
      <c r="F51781" s="86">
        <v>303071515.740776</v>
      </c>
    </row>
    <row r="51782" spans="1:6">
      <c r="A51782">
        <v>2049</v>
      </c>
      <c r="B51782" t="s">
        <v>1066</v>
      </c>
      <c r="C51782" t="s">
        <v>1022</v>
      </c>
      <c r="D51782" t="s">
        <v>1017</v>
      </c>
      <c r="E51782" t="s">
        <v>1016</v>
      </c>
      <c r="F51782" s="86">
        <v>303585374.768628</v>
      </c>
    </row>
    <row r="51783" spans="1:6">
      <c r="A51783">
        <v>2050</v>
      </c>
      <c r="B51783" t="s">
        <v>1066</v>
      </c>
      <c r="C51783" t="s">
        <v>1022</v>
      </c>
      <c r="D51783" t="s">
        <v>1017</v>
      </c>
      <c r="E51783" t="s">
        <v>1016</v>
      </c>
      <c r="F51783" s="86">
        <v>303849588.960774</v>
      </c>
    </row>
    <row r="51784" spans="1:6">
      <c r="A51784">
        <v>2017</v>
      </c>
      <c r="B51784" t="s">
        <v>1067</v>
      </c>
      <c r="C51784" t="s">
        <v>1022</v>
      </c>
      <c r="D51784" t="s">
        <v>1017</v>
      </c>
      <c r="E51784" t="s">
        <v>1016</v>
      </c>
      <c r="F51784" s="86">
        <v>13394643.556250401</v>
      </c>
    </row>
    <row r="51785" spans="1:6">
      <c r="A51785">
        <v>2018</v>
      </c>
      <c r="B51785" t="s">
        <v>1067</v>
      </c>
      <c r="C51785" t="s">
        <v>1022</v>
      </c>
      <c r="D51785" t="s">
        <v>1017</v>
      </c>
      <c r="E51785" t="s">
        <v>1016</v>
      </c>
      <c r="F51785" s="86">
        <v>13450758.606362799</v>
      </c>
    </row>
    <row r="51786" spans="1:6">
      <c r="A51786">
        <v>2019</v>
      </c>
      <c r="B51786" t="s">
        <v>1067</v>
      </c>
      <c r="C51786" t="s">
        <v>1022</v>
      </c>
      <c r="D51786" t="s">
        <v>1017</v>
      </c>
      <c r="E51786" t="s">
        <v>1016</v>
      </c>
      <c r="F51786" s="86">
        <v>13467916.0489539</v>
      </c>
    </row>
    <row r="51787" spans="1:6">
      <c r="A51787">
        <v>2020</v>
      </c>
      <c r="B51787" t="s">
        <v>1067</v>
      </c>
      <c r="C51787" t="s">
        <v>1022</v>
      </c>
      <c r="D51787" t="s">
        <v>1017</v>
      </c>
      <c r="E51787" t="s">
        <v>1016</v>
      </c>
      <c r="F51787" s="86">
        <v>13461434.078745401</v>
      </c>
    </row>
    <row r="51788" spans="1:6">
      <c r="A51788">
        <v>2021</v>
      </c>
      <c r="B51788" t="s">
        <v>1067</v>
      </c>
      <c r="C51788" t="s">
        <v>1022</v>
      </c>
      <c r="D51788" t="s">
        <v>1017</v>
      </c>
      <c r="E51788" t="s">
        <v>1016</v>
      </c>
      <c r="F51788" s="86">
        <v>13444655.173335901</v>
      </c>
    </row>
    <row r="51789" spans="1:6">
      <c r="A51789">
        <v>2022</v>
      </c>
      <c r="B51789" t="s">
        <v>1067</v>
      </c>
      <c r="C51789" t="s">
        <v>1022</v>
      </c>
      <c r="D51789" t="s">
        <v>1017</v>
      </c>
      <c r="E51789" t="s">
        <v>1016</v>
      </c>
      <c r="F51789" s="86">
        <v>13453928.0568815</v>
      </c>
    </row>
    <row r="51790" spans="1:6">
      <c r="A51790">
        <v>2023</v>
      </c>
      <c r="B51790" t="s">
        <v>1067</v>
      </c>
      <c r="C51790" t="s">
        <v>1022</v>
      </c>
      <c r="D51790" t="s">
        <v>1017</v>
      </c>
      <c r="E51790" t="s">
        <v>1016</v>
      </c>
      <c r="F51790" s="86">
        <v>13466538.7952825</v>
      </c>
    </row>
    <row r="51791" spans="1:6">
      <c r="A51791">
        <v>2024</v>
      </c>
      <c r="B51791" t="s">
        <v>1067</v>
      </c>
      <c r="C51791" t="s">
        <v>1022</v>
      </c>
      <c r="D51791" t="s">
        <v>1017</v>
      </c>
      <c r="E51791" t="s">
        <v>1016</v>
      </c>
      <c r="F51791" s="86">
        <v>13487097.6435438</v>
      </c>
    </row>
    <row r="51792" spans="1:6">
      <c r="A51792">
        <v>2025</v>
      </c>
      <c r="B51792" t="s">
        <v>1067</v>
      </c>
      <c r="C51792" t="s">
        <v>1022</v>
      </c>
      <c r="D51792" t="s">
        <v>1017</v>
      </c>
      <c r="E51792" t="s">
        <v>1016</v>
      </c>
      <c r="F51792" s="86">
        <v>13499718.6011713</v>
      </c>
    </row>
    <row r="51793" spans="1:6">
      <c r="A51793">
        <v>2026</v>
      </c>
      <c r="B51793" t="s">
        <v>1067</v>
      </c>
      <c r="C51793" t="s">
        <v>1022</v>
      </c>
      <c r="D51793" t="s">
        <v>1017</v>
      </c>
      <c r="E51793" t="s">
        <v>1016</v>
      </c>
      <c r="F51793" s="86">
        <v>13500850.3805061</v>
      </c>
    </row>
    <row r="51794" spans="1:6">
      <c r="A51794">
        <v>2027</v>
      </c>
      <c r="B51794" t="s">
        <v>1067</v>
      </c>
      <c r="C51794" t="s">
        <v>1022</v>
      </c>
      <c r="D51794" t="s">
        <v>1017</v>
      </c>
      <c r="E51794" t="s">
        <v>1016</v>
      </c>
      <c r="F51794" s="86">
        <v>13504952.8676943</v>
      </c>
    </row>
    <row r="51795" spans="1:6">
      <c r="A51795">
        <v>2028</v>
      </c>
      <c r="B51795" t="s">
        <v>1067</v>
      </c>
      <c r="C51795" t="s">
        <v>1022</v>
      </c>
      <c r="D51795" t="s">
        <v>1017</v>
      </c>
      <c r="E51795" t="s">
        <v>1016</v>
      </c>
      <c r="F51795" s="86">
        <v>13511213.2084281</v>
      </c>
    </row>
    <row r="51796" spans="1:6">
      <c r="A51796">
        <v>2029</v>
      </c>
      <c r="B51796" t="s">
        <v>1067</v>
      </c>
      <c r="C51796" t="s">
        <v>1022</v>
      </c>
      <c r="D51796" t="s">
        <v>1017</v>
      </c>
      <c r="E51796" t="s">
        <v>1016</v>
      </c>
      <c r="F51796" s="86">
        <v>13507085.3860742</v>
      </c>
    </row>
    <row r="51797" spans="1:6">
      <c r="A51797">
        <v>2030</v>
      </c>
      <c r="B51797" t="s">
        <v>1067</v>
      </c>
      <c r="C51797" t="s">
        <v>1022</v>
      </c>
      <c r="D51797" t="s">
        <v>1017</v>
      </c>
      <c r="E51797" t="s">
        <v>1016</v>
      </c>
      <c r="F51797" s="86">
        <v>13487084.3372593</v>
      </c>
    </row>
    <row r="51798" spans="1:6">
      <c r="A51798">
        <v>2031</v>
      </c>
      <c r="B51798" t="s">
        <v>1067</v>
      </c>
      <c r="C51798" t="s">
        <v>1022</v>
      </c>
      <c r="D51798" t="s">
        <v>1017</v>
      </c>
      <c r="E51798" t="s">
        <v>1016</v>
      </c>
      <c r="F51798" s="86">
        <v>13455200.989282399</v>
      </c>
    </row>
    <row r="51799" spans="1:6">
      <c r="A51799">
        <v>2032</v>
      </c>
      <c r="B51799" t="s">
        <v>1067</v>
      </c>
      <c r="C51799" t="s">
        <v>1022</v>
      </c>
      <c r="D51799" t="s">
        <v>1017</v>
      </c>
      <c r="E51799" t="s">
        <v>1016</v>
      </c>
      <c r="F51799" s="86">
        <v>13405120.818219099</v>
      </c>
    </row>
    <row r="51800" spans="1:6">
      <c r="A51800">
        <v>2033</v>
      </c>
      <c r="B51800" t="s">
        <v>1067</v>
      </c>
      <c r="C51800" t="s">
        <v>1022</v>
      </c>
      <c r="D51800" t="s">
        <v>1017</v>
      </c>
      <c r="E51800" t="s">
        <v>1016</v>
      </c>
      <c r="F51800" s="86">
        <v>13355786.54424</v>
      </c>
    </row>
    <row r="51801" spans="1:6">
      <c r="A51801">
        <v>2034</v>
      </c>
      <c r="B51801" t="s">
        <v>1067</v>
      </c>
      <c r="C51801" t="s">
        <v>1022</v>
      </c>
      <c r="D51801" t="s">
        <v>1017</v>
      </c>
      <c r="E51801" t="s">
        <v>1016</v>
      </c>
      <c r="F51801" s="86">
        <v>13318332.4404175</v>
      </c>
    </row>
    <row r="51802" spans="1:6">
      <c r="A51802">
        <v>2035</v>
      </c>
      <c r="B51802" t="s">
        <v>1067</v>
      </c>
      <c r="C51802" t="s">
        <v>1022</v>
      </c>
      <c r="D51802" t="s">
        <v>1017</v>
      </c>
      <c r="E51802" t="s">
        <v>1016</v>
      </c>
      <c r="F51802" s="86">
        <v>13284430.2629555</v>
      </c>
    </row>
    <row r="51803" spans="1:6">
      <c r="A51803">
        <v>2036</v>
      </c>
      <c r="B51803" t="s">
        <v>1067</v>
      </c>
      <c r="C51803" t="s">
        <v>1022</v>
      </c>
      <c r="D51803" t="s">
        <v>1017</v>
      </c>
      <c r="E51803" t="s">
        <v>1016</v>
      </c>
      <c r="F51803" s="86">
        <v>13243243.054402599</v>
      </c>
    </row>
    <row r="51804" spans="1:6">
      <c r="A51804">
        <v>2037</v>
      </c>
      <c r="B51804" t="s">
        <v>1067</v>
      </c>
      <c r="C51804" t="s">
        <v>1022</v>
      </c>
      <c r="D51804" t="s">
        <v>1017</v>
      </c>
      <c r="E51804" t="s">
        <v>1016</v>
      </c>
      <c r="F51804" s="86">
        <v>13184595.019972</v>
      </c>
    </row>
    <row r="51805" spans="1:6">
      <c r="A51805">
        <v>2038</v>
      </c>
      <c r="B51805" t="s">
        <v>1067</v>
      </c>
      <c r="C51805" t="s">
        <v>1022</v>
      </c>
      <c r="D51805" t="s">
        <v>1017</v>
      </c>
      <c r="E51805" t="s">
        <v>1016</v>
      </c>
      <c r="F51805" s="86">
        <v>13112371.275388099</v>
      </c>
    </row>
    <row r="51806" spans="1:6">
      <c r="A51806">
        <v>2039</v>
      </c>
      <c r="B51806" t="s">
        <v>1067</v>
      </c>
      <c r="C51806" t="s">
        <v>1022</v>
      </c>
      <c r="D51806" t="s">
        <v>1017</v>
      </c>
      <c r="E51806" t="s">
        <v>1016</v>
      </c>
      <c r="F51806" s="86">
        <v>13013590.209488099</v>
      </c>
    </row>
    <row r="51807" spans="1:6">
      <c r="A51807">
        <v>2040</v>
      </c>
      <c r="B51807" t="s">
        <v>1067</v>
      </c>
      <c r="C51807" t="s">
        <v>1022</v>
      </c>
      <c r="D51807" t="s">
        <v>1017</v>
      </c>
      <c r="E51807" t="s">
        <v>1016</v>
      </c>
      <c r="F51807" s="86">
        <v>12878781.154113799</v>
      </c>
    </row>
    <row r="51808" spans="1:6">
      <c r="A51808">
        <v>2041</v>
      </c>
      <c r="B51808" t="s">
        <v>1067</v>
      </c>
      <c r="C51808" t="s">
        <v>1022</v>
      </c>
      <c r="D51808" t="s">
        <v>1017</v>
      </c>
      <c r="E51808" t="s">
        <v>1016</v>
      </c>
      <c r="F51808" s="86">
        <v>12669002.043484</v>
      </c>
    </row>
    <row r="51809" spans="1:6">
      <c r="A51809">
        <v>2042</v>
      </c>
      <c r="B51809" t="s">
        <v>1067</v>
      </c>
      <c r="C51809" t="s">
        <v>1022</v>
      </c>
      <c r="D51809" t="s">
        <v>1017</v>
      </c>
      <c r="E51809" t="s">
        <v>1016</v>
      </c>
      <c r="F51809" s="86">
        <v>12428951.7743078</v>
      </c>
    </row>
    <row r="51810" spans="1:6">
      <c r="A51810">
        <v>2043</v>
      </c>
      <c r="B51810" t="s">
        <v>1067</v>
      </c>
      <c r="C51810" t="s">
        <v>1022</v>
      </c>
      <c r="D51810" t="s">
        <v>1017</v>
      </c>
      <c r="E51810" t="s">
        <v>1016</v>
      </c>
      <c r="F51810" s="86">
        <v>12167332.869551901</v>
      </c>
    </row>
    <row r="51811" spans="1:6">
      <c r="A51811">
        <v>2044</v>
      </c>
      <c r="B51811" t="s">
        <v>1067</v>
      </c>
      <c r="C51811" t="s">
        <v>1022</v>
      </c>
      <c r="D51811" t="s">
        <v>1017</v>
      </c>
      <c r="E51811" t="s">
        <v>1016</v>
      </c>
      <c r="F51811" s="86">
        <v>11885030.250360901</v>
      </c>
    </row>
    <row r="51812" spans="1:6">
      <c r="A51812">
        <v>2045</v>
      </c>
      <c r="B51812" t="s">
        <v>1067</v>
      </c>
      <c r="C51812" t="s">
        <v>1022</v>
      </c>
      <c r="D51812" t="s">
        <v>1017</v>
      </c>
      <c r="E51812" t="s">
        <v>1016</v>
      </c>
      <c r="F51812" s="86">
        <v>11574129.8709628</v>
      </c>
    </row>
    <row r="51813" spans="1:6">
      <c r="A51813">
        <v>2046</v>
      </c>
      <c r="B51813" t="s">
        <v>1067</v>
      </c>
      <c r="C51813" t="s">
        <v>1022</v>
      </c>
      <c r="D51813" t="s">
        <v>1017</v>
      </c>
      <c r="E51813" t="s">
        <v>1016</v>
      </c>
      <c r="F51813" s="86">
        <v>11225350.3317899</v>
      </c>
    </row>
    <row r="51814" spans="1:6">
      <c r="A51814">
        <v>2047</v>
      </c>
      <c r="B51814" t="s">
        <v>1067</v>
      </c>
      <c r="C51814" t="s">
        <v>1022</v>
      </c>
      <c r="D51814" t="s">
        <v>1017</v>
      </c>
      <c r="E51814" t="s">
        <v>1016</v>
      </c>
      <c r="F51814" s="86">
        <v>10830206.481339401</v>
      </c>
    </row>
    <row r="51815" spans="1:6">
      <c r="A51815">
        <v>2048</v>
      </c>
      <c r="B51815" t="s">
        <v>1067</v>
      </c>
      <c r="C51815" t="s">
        <v>1022</v>
      </c>
      <c r="D51815" t="s">
        <v>1017</v>
      </c>
      <c r="E51815" t="s">
        <v>1016</v>
      </c>
      <c r="F51815" s="86">
        <v>10388816.7987686</v>
      </c>
    </row>
    <row r="51816" spans="1:6">
      <c r="A51816">
        <v>2049</v>
      </c>
      <c r="B51816" t="s">
        <v>1067</v>
      </c>
      <c r="C51816" t="s">
        <v>1022</v>
      </c>
      <c r="D51816" t="s">
        <v>1017</v>
      </c>
      <c r="E51816" t="s">
        <v>1016</v>
      </c>
      <c r="F51816" s="86">
        <v>9911536.6604798995</v>
      </c>
    </row>
    <row r="51817" spans="1:6">
      <c r="A51817">
        <v>2050</v>
      </c>
      <c r="B51817" t="s">
        <v>1067</v>
      </c>
      <c r="C51817" t="s">
        <v>1022</v>
      </c>
      <c r="D51817" t="s">
        <v>1017</v>
      </c>
      <c r="E51817" t="s">
        <v>1016</v>
      </c>
      <c r="F51817" s="86">
        <v>9403306.9560356494</v>
      </c>
    </row>
    <row r="51818" spans="1:6">
      <c r="A51818">
        <v>2017</v>
      </c>
      <c r="B51818" t="s">
        <v>1068</v>
      </c>
      <c r="C51818" t="s">
        <v>1022</v>
      </c>
      <c r="D51818" t="s">
        <v>1017</v>
      </c>
      <c r="E51818" t="s">
        <v>1016</v>
      </c>
      <c r="F51818" s="86">
        <v>2754273.5036035501</v>
      </c>
    </row>
    <row r="51819" spans="1:6">
      <c r="A51819">
        <v>2018</v>
      </c>
      <c r="B51819" t="s">
        <v>1068</v>
      </c>
      <c r="C51819" t="s">
        <v>1022</v>
      </c>
      <c r="D51819" t="s">
        <v>1017</v>
      </c>
      <c r="E51819" t="s">
        <v>1016</v>
      </c>
      <c r="F51819" s="86">
        <v>2815934.4836808401</v>
      </c>
    </row>
    <row r="51820" spans="1:6">
      <c r="A51820">
        <v>2019</v>
      </c>
      <c r="B51820" t="s">
        <v>1068</v>
      </c>
      <c r="C51820" t="s">
        <v>1022</v>
      </c>
      <c r="D51820" t="s">
        <v>1017</v>
      </c>
      <c r="E51820" t="s">
        <v>1016</v>
      </c>
      <c r="F51820" s="86">
        <v>2813756.9163359702</v>
      </c>
    </row>
    <row r="51821" spans="1:6">
      <c r="A51821">
        <v>2020</v>
      </c>
      <c r="B51821" t="s">
        <v>1068</v>
      </c>
      <c r="C51821" t="s">
        <v>1022</v>
      </c>
      <c r="D51821" t="s">
        <v>1017</v>
      </c>
      <c r="E51821" t="s">
        <v>1016</v>
      </c>
      <c r="F51821" s="86">
        <v>2811400.7032657699</v>
      </c>
    </row>
    <row r="51822" spans="1:6">
      <c r="A51822">
        <v>2021</v>
      </c>
      <c r="B51822" t="s">
        <v>1068</v>
      </c>
      <c r="C51822" t="s">
        <v>1022</v>
      </c>
      <c r="D51822" t="s">
        <v>1017</v>
      </c>
      <c r="E51822" t="s">
        <v>1016</v>
      </c>
      <c r="F51822" s="86">
        <v>2792719.68445495</v>
      </c>
    </row>
    <row r="51823" spans="1:6">
      <c r="A51823">
        <v>2022</v>
      </c>
      <c r="B51823" t="s">
        <v>1068</v>
      </c>
      <c r="C51823" t="s">
        <v>1022</v>
      </c>
      <c r="D51823" t="s">
        <v>1017</v>
      </c>
      <c r="E51823" t="s">
        <v>1016</v>
      </c>
      <c r="F51823" s="86">
        <v>2769207.3083530702</v>
      </c>
    </row>
    <row r="51824" spans="1:6">
      <c r="A51824">
        <v>2023</v>
      </c>
      <c r="B51824" t="s">
        <v>1068</v>
      </c>
      <c r="C51824" t="s">
        <v>1022</v>
      </c>
      <c r="D51824" t="s">
        <v>1017</v>
      </c>
      <c r="E51824" t="s">
        <v>1016</v>
      </c>
      <c r="F51824" s="86">
        <v>2738348.77193155</v>
      </c>
    </row>
    <row r="51825" spans="1:6">
      <c r="A51825">
        <v>2024</v>
      </c>
      <c r="B51825" t="s">
        <v>1068</v>
      </c>
      <c r="C51825" t="s">
        <v>1022</v>
      </c>
      <c r="D51825" t="s">
        <v>1017</v>
      </c>
      <c r="E51825" t="s">
        <v>1016</v>
      </c>
      <c r="F51825" s="86">
        <v>2708835.2395277498</v>
      </c>
    </row>
    <row r="51826" spans="1:6">
      <c r="A51826">
        <v>2025</v>
      </c>
      <c r="B51826" t="s">
        <v>1068</v>
      </c>
      <c r="C51826" t="s">
        <v>1022</v>
      </c>
      <c r="D51826" t="s">
        <v>1017</v>
      </c>
      <c r="E51826" t="s">
        <v>1016</v>
      </c>
      <c r="F51826" s="86">
        <v>2682871.48732612</v>
      </c>
    </row>
    <row r="51827" spans="1:6">
      <c r="A51827">
        <v>2026</v>
      </c>
      <c r="B51827" t="s">
        <v>1068</v>
      </c>
      <c r="C51827" t="s">
        <v>1022</v>
      </c>
      <c r="D51827" t="s">
        <v>1017</v>
      </c>
      <c r="E51827" t="s">
        <v>1016</v>
      </c>
      <c r="F51827" s="86">
        <v>2660364.5253824401</v>
      </c>
    </row>
    <row r="51828" spans="1:6">
      <c r="A51828">
        <v>2027</v>
      </c>
      <c r="B51828" t="s">
        <v>1068</v>
      </c>
      <c r="C51828" t="s">
        <v>1022</v>
      </c>
      <c r="D51828" t="s">
        <v>1017</v>
      </c>
      <c r="E51828" t="s">
        <v>1016</v>
      </c>
      <c r="F51828" s="86">
        <v>2642211.9737666999</v>
      </c>
    </row>
    <row r="51829" spans="1:6">
      <c r="A51829">
        <v>2028</v>
      </c>
      <c r="B51829" t="s">
        <v>1068</v>
      </c>
      <c r="C51829" t="s">
        <v>1022</v>
      </c>
      <c r="D51829" t="s">
        <v>1017</v>
      </c>
      <c r="E51829" t="s">
        <v>1016</v>
      </c>
      <c r="F51829" s="86">
        <v>2622685.7605701</v>
      </c>
    </row>
    <row r="51830" spans="1:6">
      <c r="A51830">
        <v>2029</v>
      </c>
      <c r="B51830" t="s">
        <v>1068</v>
      </c>
      <c r="C51830" t="s">
        <v>1022</v>
      </c>
      <c r="D51830" t="s">
        <v>1017</v>
      </c>
      <c r="E51830" t="s">
        <v>1016</v>
      </c>
      <c r="F51830" s="86">
        <v>2602114.7913158401</v>
      </c>
    </row>
    <row r="51831" spans="1:6">
      <c r="A51831">
        <v>2030</v>
      </c>
      <c r="B51831" t="s">
        <v>1068</v>
      </c>
      <c r="C51831" t="s">
        <v>1022</v>
      </c>
      <c r="D51831" t="s">
        <v>1017</v>
      </c>
      <c r="E51831" t="s">
        <v>1016</v>
      </c>
      <c r="F51831" s="86">
        <v>2583553.97128879</v>
      </c>
    </row>
    <row r="51832" spans="1:6">
      <c r="A51832">
        <v>2031</v>
      </c>
      <c r="B51832" t="s">
        <v>1068</v>
      </c>
      <c r="C51832" t="s">
        <v>1022</v>
      </c>
      <c r="D51832" t="s">
        <v>1017</v>
      </c>
      <c r="E51832" t="s">
        <v>1016</v>
      </c>
      <c r="F51832" s="86">
        <v>2570778.4477515998</v>
      </c>
    </row>
    <row r="51833" spans="1:6">
      <c r="A51833">
        <v>2032</v>
      </c>
      <c r="B51833" t="s">
        <v>1068</v>
      </c>
      <c r="C51833" t="s">
        <v>1022</v>
      </c>
      <c r="D51833" t="s">
        <v>1017</v>
      </c>
      <c r="E51833" t="s">
        <v>1016</v>
      </c>
      <c r="F51833" s="86">
        <v>2557514.3421901301</v>
      </c>
    </row>
    <row r="51834" spans="1:6">
      <c r="A51834">
        <v>2033</v>
      </c>
      <c r="B51834" t="s">
        <v>1068</v>
      </c>
      <c r="C51834" t="s">
        <v>1022</v>
      </c>
      <c r="D51834" t="s">
        <v>1017</v>
      </c>
      <c r="E51834" t="s">
        <v>1016</v>
      </c>
      <c r="F51834" s="86">
        <v>2545752.24606338</v>
      </c>
    </row>
    <row r="51835" spans="1:6">
      <c r="A51835">
        <v>2034</v>
      </c>
      <c r="B51835" t="s">
        <v>1068</v>
      </c>
      <c r="C51835" t="s">
        <v>1022</v>
      </c>
      <c r="D51835" t="s">
        <v>1017</v>
      </c>
      <c r="E51835" t="s">
        <v>1016</v>
      </c>
      <c r="F51835" s="86">
        <v>2535728.9351299698</v>
      </c>
    </row>
    <row r="51836" spans="1:6">
      <c r="A51836">
        <v>2035</v>
      </c>
      <c r="B51836" t="s">
        <v>1068</v>
      </c>
      <c r="C51836" t="s">
        <v>1022</v>
      </c>
      <c r="D51836" t="s">
        <v>1017</v>
      </c>
      <c r="E51836" t="s">
        <v>1016</v>
      </c>
      <c r="F51836" s="86">
        <v>2524675.1290115402</v>
      </c>
    </row>
    <row r="51837" spans="1:6">
      <c r="A51837">
        <v>2036</v>
      </c>
      <c r="B51837" t="s">
        <v>1068</v>
      </c>
      <c r="C51837" t="s">
        <v>1022</v>
      </c>
      <c r="D51837" t="s">
        <v>1017</v>
      </c>
      <c r="E51837" t="s">
        <v>1016</v>
      </c>
      <c r="F51837" s="86">
        <v>2510705.1328901602</v>
      </c>
    </row>
    <row r="51838" spans="1:6">
      <c r="A51838">
        <v>2037</v>
      </c>
      <c r="B51838" t="s">
        <v>1068</v>
      </c>
      <c r="C51838" t="s">
        <v>1022</v>
      </c>
      <c r="D51838" t="s">
        <v>1017</v>
      </c>
      <c r="E51838" t="s">
        <v>1016</v>
      </c>
      <c r="F51838" s="86">
        <v>2494219.2471975</v>
      </c>
    </row>
    <row r="51839" spans="1:6">
      <c r="A51839">
        <v>2038</v>
      </c>
      <c r="B51839" t="s">
        <v>1068</v>
      </c>
      <c r="C51839" t="s">
        <v>1022</v>
      </c>
      <c r="D51839" t="s">
        <v>1017</v>
      </c>
      <c r="E51839" t="s">
        <v>1016</v>
      </c>
      <c r="F51839" s="86">
        <v>2475706.2350482899</v>
      </c>
    </row>
    <row r="51840" spans="1:6">
      <c r="A51840">
        <v>2039</v>
      </c>
      <c r="B51840" t="s">
        <v>1068</v>
      </c>
      <c r="C51840" t="s">
        <v>1022</v>
      </c>
      <c r="D51840" t="s">
        <v>1017</v>
      </c>
      <c r="E51840" t="s">
        <v>1016</v>
      </c>
      <c r="F51840" s="86">
        <v>2455571.5579519202</v>
      </c>
    </row>
    <row r="51841" spans="1:6">
      <c r="A51841">
        <v>2040</v>
      </c>
      <c r="B51841" t="s">
        <v>1068</v>
      </c>
      <c r="C51841" t="s">
        <v>1022</v>
      </c>
      <c r="D51841" t="s">
        <v>1017</v>
      </c>
      <c r="E51841" t="s">
        <v>1016</v>
      </c>
      <c r="F51841" s="86">
        <v>2434227.64939998</v>
      </c>
    </row>
    <row r="51842" spans="1:6">
      <c r="A51842">
        <v>2041</v>
      </c>
      <c r="B51842" t="s">
        <v>1068</v>
      </c>
      <c r="C51842" t="s">
        <v>1022</v>
      </c>
      <c r="D51842" t="s">
        <v>1017</v>
      </c>
      <c r="E51842" t="s">
        <v>1016</v>
      </c>
      <c r="F51842" s="86">
        <v>2400072.6783107598</v>
      </c>
    </row>
    <row r="51843" spans="1:6">
      <c r="A51843">
        <v>2042</v>
      </c>
      <c r="B51843" t="s">
        <v>1068</v>
      </c>
      <c r="C51843" t="s">
        <v>1022</v>
      </c>
      <c r="D51843" t="s">
        <v>1017</v>
      </c>
      <c r="E51843" t="s">
        <v>1016</v>
      </c>
      <c r="F51843" s="86">
        <v>2364305.0967966998</v>
      </c>
    </row>
    <row r="51844" spans="1:6">
      <c r="A51844">
        <v>2043</v>
      </c>
      <c r="B51844" t="s">
        <v>1068</v>
      </c>
      <c r="C51844" t="s">
        <v>1022</v>
      </c>
      <c r="D51844" t="s">
        <v>1017</v>
      </c>
      <c r="E51844" t="s">
        <v>1016</v>
      </c>
      <c r="F51844" s="86">
        <v>2326076.90357011</v>
      </c>
    </row>
    <row r="51845" spans="1:6">
      <c r="A51845">
        <v>2044</v>
      </c>
      <c r="B51845" t="s">
        <v>1068</v>
      </c>
      <c r="C51845" t="s">
        <v>1022</v>
      </c>
      <c r="D51845" t="s">
        <v>1017</v>
      </c>
      <c r="E51845" t="s">
        <v>1016</v>
      </c>
      <c r="F51845" s="86">
        <v>2287025.4731743601</v>
      </c>
    </row>
    <row r="51846" spans="1:6">
      <c r="A51846">
        <v>2045</v>
      </c>
      <c r="B51846" t="s">
        <v>1068</v>
      </c>
      <c r="C51846" t="s">
        <v>1022</v>
      </c>
      <c r="D51846" t="s">
        <v>1017</v>
      </c>
      <c r="E51846" t="s">
        <v>1016</v>
      </c>
      <c r="F51846" s="86">
        <v>2247025.8532014801</v>
      </c>
    </row>
    <row r="51847" spans="1:6">
      <c r="A51847">
        <v>2046</v>
      </c>
      <c r="B51847" t="s">
        <v>1068</v>
      </c>
      <c r="C51847" t="s">
        <v>1022</v>
      </c>
      <c r="D51847" t="s">
        <v>1017</v>
      </c>
      <c r="E51847" t="s">
        <v>1016</v>
      </c>
      <c r="F51847" s="86">
        <v>2218087.8262362201</v>
      </c>
    </row>
    <row r="51848" spans="1:6">
      <c r="A51848">
        <v>2047</v>
      </c>
      <c r="B51848" t="s">
        <v>1068</v>
      </c>
      <c r="C51848" t="s">
        <v>1022</v>
      </c>
      <c r="D51848" t="s">
        <v>1017</v>
      </c>
      <c r="E51848" t="s">
        <v>1016</v>
      </c>
      <c r="F51848" s="86">
        <v>2177238.8920699102</v>
      </c>
    </row>
    <row r="51849" spans="1:6">
      <c r="A51849">
        <v>2048</v>
      </c>
      <c r="B51849" t="s">
        <v>1068</v>
      </c>
      <c r="C51849" t="s">
        <v>1022</v>
      </c>
      <c r="D51849" t="s">
        <v>1017</v>
      </c>
      <c r="E51849" t="s">
        <v>1016</v>
      </c>
      <c r="F51849" s="86">
        <v>2135915.6367519698</v>
      </c>
    </row>
    <row r="51850" spans="1:6">
      <c r="A51850">
        <v>2049</v>
      </c>
      <c r="B51850" t="s">
        <v>1068</v>
      </c>
      <c r="C51850" t="s">
        <v>1022</v>
      </c>
      <c r="D51850" t="s">
        <v>1017</v>
      </c>
      <c r="E51850" t="s">
        <v>1016</v>
      </c>
      <c r="F51850" s="86">
        <v>2087083.2849852699</v>
      </c>
    </row>
    <row r="51851" spans="1:6">
      <c r="A51851">
        <v>2050</v>
      </c>
      <c r="B51851" t="s">
        <v>1068</v>
      </c>
      <c r="C51851" t="s">
        <v>1022</v>
      </c>
      <c r="D51851" t="s">
        <v>1017</v>
      </c>
      <c r="E51851" t="s">
        <v>1016</v>
      </c>
      <c r="F51851" s="86">
        <v>2043274.97074454</v>
      </c>
    </row>
    <row r="51852" spans="1:6">
      <c r="A51852">
        <v>2017</v>
      </c>
      <c r="B51852" t="s">
        <v>1069</v>
      </c>
      <c r="C51852" t="s">
        <v>1022</v>
      </c>
      <c r="D51852" t="s">
        <v>1017</v>
      </c>
      <c r="E51852" t="s">
        <v>1016</v>
      </c>
      <c r="F51852" s="86">
        <v>56837082.1177544</v>
      </c>
    </row>
    <row r="51853" spans="1:6">
      <c r="A51853">
        <v>2018</v>
      </c>
      <c r="B51853" t="s">
        <v>1069</v>
      </c>
      <c r="C51853" t="s">
        <v>1022</v>
      </c>
      <c r="D51853" t="s">
        <v>1017</v>
      </c>
      <c r="E51853" t="s">
        <v>1016</v>
      </c>
      <c r="F51853" s="86">
        <v>57185168.423431396</v>
      </c>
    </row>
    <row r="51854" spans="1:6">
      <c r="A51854">
        <v>2019</v>
      </c>
      <c r="B51854" t="s">
        <v>1069</v>
      </c>
      <c r="C51854" t="s">
        <v>1022</v>
      </c>
      <c r="D51854" t="s">
        <v>1017</v>
      </c>
      <c r="E51854" t="s">
        <v>1016</v>
      </c>
      <c r="F51854" s="86">
        <v>57306127.1899473</v>
      </c>
    </row>
    <row r="51855" spans="1:6">
      <c r="A51855">
        <v>2020</v>
      </c>
      <c r="B51855" t="s">
        <v>1069</v>
      </c>
      <c r="C51855" t="s">
        <v>1022</v>
      </c>
      <c r="D51855" t="s">
        <v>1017</v>
      </c>
      <c r="E51855" t="s">
        <v>1016</v>
      </c>
      <c r="F51855" s="86">
        <v>57535173.183277696</v>
      </c>
    </row>
    <row r="51856" spans="1:6">
      <c r="A51856">
        <v>2021</v>
      </c>
      <c r="B51856" t="s">
        <v>1069</v>
      </c>
      <c r="C51856" t="s">
        <v>1022</v>
      </c>
      <c r="D51856" t="s">
        <v>1017</v>
      </c>
      <c r="E51856" t="s">
        <v>1016</v>
      </c>
      <c r="F51856" s="86">
        <v>58021002.781280302</v>
      </c>
    </row>
    <row r="51857" spans="1:6">
      <c r="A51857">
        <v>2022</v>
      </c>
      <c r="B51857" t="s">
        <v>1069</v>
      </c>
      <c r="C51857" t="s">
        <v>1022</v>
      </c>
      <c r="D51857" t="s">
        <v>1017</v>
      </c>
      <c r="E51857" t="s">
        <v>1016</v>
      </c>
      <c r="F51857" s="86">
        <v>58706552.241595298</v>
      </c>
    </row>
    <row r="51858" spans="1:6">
      <c r="A51858">
        <v>2023</v>
      </c>
      <c r="B51858" t="s">
        <v>1069</v>
      </c>
      <c r="C51858" t="s">
        <v>1022</v>
      </c>
      <c r="D51858" t="s">
        <v>1017</v>
      </c>
      <c r="E51858" t="s">
        <v>1016</v>
      </c>
      <c r="F51858" s="86">
        <v>59447653.794840299</v>
      </c>
    </row>
    <row r="51859" spans="1:6">
      <c r="A51859">
        <v>2024</v>
      </c>
      <c r="B51859" t="s">
        <v>1069</v>
      </c>
      <c r="C51859" t="s">
        <v>1022</v>
      </c>
      <c r="D51859" t="s">
        <v>1017</v>
      </c>
      <c r="E51859" t="s">
        <v>1016</v>
      </c>
      <c r="F51859" s="86">
        <v>60226801.761349201</v>
      </c>
    </row>
    <row r="51860" spans="1:6">
      <c r="A51860">
        <v>2025</v>
      </c>
      <c r="B51860" t="s">
        <v>1069</v>
      </c>
      <c r="C51860" t="s">
        <v>1022</v>
      </c>
      <c r="D51860" t="s">
        <v>1017</v>
      </c>
      <c r="E51860" t="s">
        <v>1016</v>
      </c>
      <c r="F51860" s="86">
        <v>60994110.5212228</v>
      </c>
    </row>
    <row r="51861" spans="1:6">
      <c r="A51861">
        <v>2026</v>
      </c>
      <c r="B51861" t="s">
        <v>1069</v>
      </c>
      <c r="C51861" t="s">
        <v>1022</v>
      </c>
      <c r="D51861" t="s">
        <v>1017</v>
      </c>
      <c r="E51861" t="s">
        <v>1016</v>
      </c>
      <c r="F51861" s="86">
        <v>61712714.847815998</v>
      </c>
    </row>
    <row r="51862" spans="1:6">
      <c r="A51862">
        <v>2027</v>
      </c>
      <c r="B51862" t="s">
        <v>1069</v>
      </c>
      <c r="C51862" t="s">
        <v>1022</v>
      </c>
      <c r="D51862" t="s">
        <v>1017</v>
      </c>
      <c r="E51862" t="s">
        <v>1016</v>
      </c>
      <c r="F51862" s="86">
        <v>62491299.231265299</v>
      </c>
    </row>
    <row r="51863" spans="1:6">
      <c r="A51863">
        <v>2028</v>
      </c>
      <c r="B51863" t="s">
        <v>1069</v>
      </c>
      <c r="C51863" t="s">
        <v>1022</v>
      </c>
      <c r="D51863" t="s">
        <v>1017</v>
      </c>
      <c r="E51863" t="s">
        <v>1016</v>
      </c>
      <c r="F51863" s="86">
        <v>63286868.240907498</v>
      </c>
    </row>
    <row r="51864" spans="1:6">
      <c r="A51864">
        <v>2029</v>
      </c>
      <c r="B51864" t="s">
        <v>1069</v>
      </c>
      <c r="C51864" t="s">
        <v>1022</v>
      </c>
      <c r="D51864" t="s">
        <v>1017</v>
      </c>
      <c r="E51864" t="s">
        <v>1016</v>
      </c>
      <c r="F51864" s="86">
        <v>64027131.617893703</v>
      </c>
    </row>
    <row r="51865" spans="1:6">
      <c r="A51865">
        <v>2030</v>
      </c>
      <c r="B51865" t="s">
        <v>1069</v>
      </c>
      <c r="C51865" t="s">
        <v>1022</v>
      </c>
      <c r="D51865" t="s">
        <v>1017</v>
      </c>
      <c r="E51865" t="s">
        <v>1016</v>
      </c>
      <c r="F51865" s="86">
        <v>64707089.097993903</v>
      </c>
    </row>
    <row r="51866" spans="1:6">
      <c r="A51866">
        <v>2031</v>
      </c>
      <c r="B51866" t="s">
        <v>1069</v>
      </c>
      <c r="C51866" t="s">
        <v>1022</v>
      </c>
      <c r="D51866" t="s">
        <v>1017</v>
      </c>
      <c r="E51866" t="s">
        <v>1016</v>
      </c>
      <c r="F51866" s="86">
        <v>65415206.711631201</v>
      </c>
    </row>
    <row r="51867" spans="1:6">
      <c r="A51867">
        <v>2032</v>
      </c>
      <c r="B51867" t="s">
        <v>1069</v>
      </c>
      <c r="C51867" t="s">
        <v>1022</v>
      </c>
      <c r="D51867" t="s">
        <v>1017</v>
      </c>
      <c r="E51867" t="s">
        <v>1016</v>
      </c>
      <c r="F51867" s="86">
        <v>66138900.852329001</v>
      </c>
    </row>
    <row r="51868" spans="1:6">
      <c r="A51868">
        <v>2033</v>
      </c>
      <c r="B51868" t="s">
        <v>1069</v>
      </c>
      <c r="C51868" t="s">
        <v>1022</v>
      </c>
      <c r="D51868" t="s">
        <v>1017</v>
      </c>
      <c r="E51868" t="s">
        <v>1016</v>
      </c>
      <c r="F51868" s="86">
        <v>66903886.730724096</v>
      </c>
    </row>
    <row r="51869" spans="1:6">
      <c r="A51869">
        <v>2034</v>
      </c>
      <c r="B51869" t="s">
        <v>1069</v>
      </c>
      <c r="C51869" t="s">
        <v>1022</v>
      </c>
      <c r="D51869" t="s">
        <v>1017</v>
      </c>
      <c r="E51869" t="s">
        <v>1016</v>
      </c>
      <c r="F51869" s="86">
        <v>67730998.4288968</v>
      </c>
    </row>
    <row r="51870" spans="1:6">
      <c r="A51870">
        <v>2035</v>
      </c>
      <c r="B51870" t="s">
        <v>1069</v>
      </c>
      <c r="C51870" t="s">
        <v>1022</v>
      </c>
      <c r="D51870" t="s">
        <v>1017</v>
      </c>
      <c r="E51870" t="s">
        <v>1016</v>
      </c>
      <c r="F51870" s="86">
        <v>68608357.908850297</v>
      </c>
    </row>
    <row r="51871" spans="1:6">
      <c r="A51871">
        <v>2036</v>
      </c>
      <c r="B51871" t="s">
        <v>1069</v>
      </c>
      <c r="C51871" t="s">
        <v>1022</v>
      </c>
      <c r="D51871" t="s">
        <v>1017</v>
      </c>
      <c r="E51871" t="s">
        <v>1016</v>
      </c>
      <c r="F51871" s="86">
        <v>69497847.8306503</v>
      </c>
    </row>
    <row r="51872" spans="1:6">
      <c r="A51872">
        <v>2037</v>
      </c>
      <c r="B51872" t="s">
        <v>1069</v>
      </c>
      <c r="C51872" t="s">
        <v>1022</v>
      </c>
      <c r="D51872" t="s">
        <v>1017</v>
      </c>
      <c r="E51872" t="s">
        <v>1016</v>
      </c>
      <c r="F51872" s="86">
        <v>70352671.384670004</v>
      </c>
    </row>
    <row r="51873" spans="1:6">
      <c r="A51873">
        <v>2038</v>
      </c>
      <c r="B51873" t="s">
        <v>1069</v>
      </c>
      <c r="C51873" t="s">
        <v>1022</v>
      </c>
      <c r="D51873" t="s">
        <v>1017</v>
      </c>
      <c r="E51873" t="s">
        <v>1016</v>
      </c>
      <c r="F51873" s="86">
        <v>71266030.706641003</v>
      </c>
    </row>
    <row r="51874" spans="1:6">
      <c r="A51874">
        <v>2039</v>
      </c>
      <c r="B51874" t="s">
        <v>1069</v>
      </c>
      <c r="C51874" t="s">
        <v>1022</v>
      </c>
      <c r="D51874" t="s">
        <v>1017</v>
      </c>
      <c r="E51874" t="s">
        <v>1016</v>
      </c>
      <c r="F51874" s="86">
        <v>72139403.103908807</v>
      </c>
    </row>
    <row r="51875" spans="1:6">
      <c r="A51875">
        <v>2040</v>
      </c>
      <c r="B51875" t="s">
        <v>1069</v>
      </c>
      <c r="C51875" t="s">
        <v>1022</v>
      </c>
      <c r="D51875" t="s">
        <v>1017</v>
      </c>
      <c r="E51875" t="s">
        <v>1016</v>
      </c>
      <c r="F51875" s="86">
        <v>72937502.227703705</v>
      </c>
    </row>
    <row r="51876" spans="1:6">
      <c r="A51876">
        <v>2041</v>
      </c>
      <c r="B51876" t="s">
        <v>1069</v>
      </c>
      <c r="C51876" t="s">
        <v>1022</v>
      </c>
      <c r="D51876" t="s">
        <v>1017</v>
      </c>
      <c r="E51876" t="s">
        <v>1016</v>
      </c>
      <c r="F51876" s="86">
        <v>73589725.530527994</v>
      </c>
    </row>
    <row r="51877" spans="1:6">
      <c r="A51877">
        <v>2042</v>
      </c>
      <c r="B51877" t="s">
        <v>1069</v>
      </c>
      <c r="C51877" t="s">
        <v>1022</v>
      </c>
      <c r="D51877" t="s">
        <v>1017</v>
      </c>
      <c r="E51877" t="s">
        <v>1016</v>
      </c>
      <c r="F51877" s="86">
        <v>74202143.9141462</v>
      </c>
    </row>
    <row r="51878" spans="1:6">
      <c r="A51878">
        <v>2043</v>
      </c>
      <c r="B51878" t="s">
        <v>1069</v>
      </c>
      <c r="C51878" t="s">
        <v>1022</v>
      </c>
      <c r="D51878" t="s">
        <v>1017</v>
      </c>
      <c r="E51878" t="s">
        <v>1016</v>
      </c>
      <c r="F51878" s="86">
        <v>74813553.474842101</v>
      </c>
    </row>
    <row r="51879" spans="1:6">
      <c r="A51879">
        <v>2044</v>
      </c>
      <c r="B51879" t="s">
        <v>1069</v>
      </c>
      <c r="C51879" t="s">
        <v>1022</v>
      </c>
      <c r="D51879" t="s">
        <v>1017</v>
      </c>
      <c r="E51879" t="s">
        <v>1016</v>
      </c>
      <c r="F51879" s="86">
        <v>75405542.732006997</v>
      </c>
    </row>
    <row r="51880" spans="1:6">
      <c r="A51880">
        <v>2045</v>
      </c>
      <c r="B51880" t="s">
        <v>1069</v>
      </c>
      <c r="C51880" t="s">
        <v>1022</v>
      </c>
      <c r="D51880" t="s">
        <v>1017</v>
      </c>
      <c r="E51880" t="s">
        <v>1016</v>
      </c>
      <c r="F51880" s="86">
        <v>75987602.255302593</v>
      </c>
    </row>
    <row r="51881" spans="1:6">
      <c r="A51881">
        <v>2046</v>
      </c>
      <c r="B51881" t="s">
        <v>1069</v>
      </c>
      <c r="C51881" t="s">
        <v>1022</v>
      </c>
      <c r="D51881" t="s">
        <v>1017</v>
      </c>
      <c r="E51881" t="s">
        <v>1016</v>
      </c>
      <c r="F51881" s="86">
        <v>76506065.386103094</v>
      </c>
    </row>
    <row r="51882" spans="1:6">
      <c r="A51882">
        <v>2047</v>
      </c>
      <c r="B51882" t="s">
        <v>1069</v>
      </c>
      <c r="C51882" t="s">
        <v>1022</v>
      </c>
      <c r="D51882" t="s">
        <v>1017</v>
      </c>
      <c r="E51882" t="s">
        <v>1016</v>
      </c>
      <c r="F51882" s="86">
        <v>76958528.542379305</v>
      </c>
    </row>
    <row r="51883" spans="1:6">
      <c r="A51883">
        <v>2048</v>
      </c>
      <c r="B51883" t="s">
        <v>1069</v>
      </c>
      <c r="C51883" t="s">
        <v>1022</v>
      </c>
      <c r="D51883" t="s">
        <v>1017</v>
      </c>
      <c r="E51883" t="s">
        <v>1016</v>
      </c>
      <c r="F51883" s="86">
        <v>77338894.011660695</v>
      </c>
    </row>
    <row r="51884" spans="1:6">
      <c r="A51884">
        <v>2049</v>
      </c>
      <c r="B51884" t="s">
        <v>1069</v>
      </c>
      <c r="C51884" t="s">
        <v>1022</v>
      </c>
      <c r="D51884" t="s">
        <v>1017</v>
      </c>
      <c r="E51884" t="s">
        <v>1016</v>
      </c>
      <c r="F51884" s="86">
        <v>77689686.361332193</v>
      </c>
    </row>
    <row r="51885" spans="1:6">
      <c r="A51885">
        <v>2050</v>
      </c>
      <c r="B51885" t="s">
        <v>1069</v>
      </c>
      <c r="C51885" t="s">
        <v>1022</v>
      </c>
      <c r="D51885" t="s">
        <v>1017</v>
      </c>
      <c r="E51885" t="s">
        <v>1016</v>
      </c>
      <c r="F51885" s="86">
        <v>77996384.247146606</v>
      </c>
    </row>
    <row r="51886" spans="1:6">
      <c r="A51886">
        <v>2017</v>
      </c>
      <c r="B51886" t="s">
        <v>1070</v>
      </c>
      <c r="C51886" t="s">
        <v>1022</v>
      </c>
      <c r="D51886" t="s">
        <v>1017</v>
      </c>
      <c r="E51886" t="s">
        <v>1016</v>
      </c>
      <c r="F51886" s="86">
        <v>31291270.7479291</v>
      </c>
    </row>
    <row r="51887" spans="1:6">
      <c r="A51887">
        <v>2018</v>
      </c>
      <c r="B51887" t="s">
        <v>1070</v>
      </c>
      <c r="C51887" t="s">
        <v>1022</v>
      </c>
      <c r="D51887" t="s">
        <v>1017</v>
      </c>
      <c r="E51887" t="s">
        <v>1016</v>
      </c>
      <c r="F51887" s="86">
        <v>31074061.2424042</v>
      </c>
    </row>
    <row r="51888" spans="1:6">
      <c r="A51888">
        <v>2019</v>
      </c>
      <c r="B51888" t="s">
        <v>1070</v>
      </c>
      <c r="C51888" t="s">
        <v>1022</v>
      </c>
      <c r="D51888" t="s">
        <v>1017</v>
      </c>
      <c r="E51888" t="s">
        <v>1016</v>
      </c>
      <c r="F51888" s="86">
        <v>30646362.919604</v>
      </c>
    </row>
    <row r="51889" spans="1:6">
      <c r="A51889">
        <v>2020</v>
      </c>
      <c r="B51889" t="s">
        <v>1070</v>
      </c>
      <c r="C51889" t="s">
        <v>1022</v>
      </c>
      <c r="D51889" t="s">
        <v>1017</v>
      </c>
      <c r="E51889" t="s">
        <v>1016</v>
      </c>
      <c r="F51889" s="86">
        <v>30216444.510361299</v>
      </c>
    </row>
    <row r="51890" spans="1:6">
      <c r="A51890">
        <v>2021</v>
      </c>
      <c r="B51890" t="s">
        <v>1070</v>
      </c>
      <c r="C51890" t="s">
        <v>1022</v>
      </c>
      <c r="D51890" t="s">
        <v>1017</v>
      </c>
      <c r="E51890" t="s">
        <v>1016</v>
      </c>
      <c r="F51890" s="86">
        <v>29801393.720434599</v>
      </c>
    </row>
    <row r="51891" spans="1:6">
      <c r="A51891">
        <v>2022</v>
      </c>
      <c r="B51891" t="s">
        <v>1070</v>
      </c>
      <c r="C51891" t="s">
        <v>1022</v>
      </c>
      <c r="D51891" t="s">
        <v>1017</v>
      </c>
      <c r="E51891" t="s">
        <v>1016</v>
      </c>
      <c r="F51891" s="86">
        <v>29369942.9419594</v>
      </c>
    </row>
    <row r="51892" spans="1:6">
      <c r="A51892">
        <v>2023</v>
      </c>
      <c r="B51892" t="s">
        <v>1070</v>
      </c>
      <c r="C51892" t="s">
        <v>1022</v>
      </c>
      <c r="D51892" t="s">
        <v>1017</v>
      </c>
      <c r="E51892" t="s">
        <v>1016</v>
      </c>
      <c r="F51892" s="86">
        <v>28797771.994100299</v>
      </c>
    </row>
    <row r="51893" spans="1:6">
      <c r="A51893">
        <v>2024</v>
      </c>
      <c r="B51893" t="s">
        <v>1070</v>
      </c>
      <c r="C51893" t="s">
        <v>1022</v>
      </c>
      <c r="D51893" t="s">
        <v>1017</v>
      </c>
      <c r="E51893" t="s">
        <v>1016</v>
      </c>
      <c r="F51893" s="86">
        <v>28332618.713035699</v>
      </c>
    </row>
    <row r="51894" spans="1:6">
      <c r="A51894">
        <v>2025</v>
      </c>
      <c r="B51894" t="s">
        <v>1070</v>
      </c>
      <c r="C51894" t="s">
        <v>1022</v>
      </c>
      <c r="D51894" t="s">
        <v>1017</v>
      </c>
      <c r="E51894" t="s">
        <v>1016</v>
      </c>
      <c r="F51894" s="86">
        <v>27904620.049473599</v>
      </c>
    </row>
    <row r="51895" spans="1:6">
      <c r="A51895">
        <v>2026</v>
      </c>
      <c r="B51895" t="s">
        <v>1070</v>
      </c>
      <c r="C51895" t="s">
        <v>1022</v>
      </c>
      <c r="D51895" t="s">
        <v>1017</v>
      </c>
      <c r="E51895" t="s">
        <v>1016</v>
      </c>
      <c r="F51895" s="86">
        <v>27423034.611230399</v>
      </c>
    </row>
    <row r="51896" spans="1:6">
      <c r="A51896">
        <v>2027</v>
      </c>
      <c r="B51896" t="s">
        <v>1070</v>
      </c>
      <c r="C51896" t="s">
        <v>1022</v>
      </c>
      <c r="D51896" t="s">
        <v>1017</v>
      </c>
      <c r="E51896" t="s">
        <v>1016</v>
      </c>
      <c r="F51896" s="86">
        <v>26979750.286481101</v>
      </c>
    </row>
    <row r="51897" spans="1:6">
      <c r="A51897">
        <v>2028</v>
      </c>
      <c r="B51897" t="s">
        <v>1070</v>
      </c>
      <c r="C51897" t="s">
        <v>1022</v>
      </c>
      <c r="D51897" t="s">
        <v>1017</v>
      </c>
      <c r="E51897" t="s">
        <v>1016</v>
      </c>
      <c r="F51897" s="86">
        <v>26594505.836878099</v>
      </c>
    </row>
    <row r="51898" spans="1:6">
      <c r="A51898">
        <v>2029</v>
      </c>
      <c r="B51898" t="s">
        <v>1070</v>
      </c>
      <c r="C51898" t="s">
        <v>1022</v>
      </c>
      <c r="D51898" t="s">
        <v>1017</v>
      </c>
      <c r="E51898" t="s">
        <v>1016</v>
      </c>
      <c r="F51898" s="86">
        <v>26235979.2384631</v>
      </c>
    </row>
    <row r="51899" spans="1:6">
      <c r="A51899">
        <v>2030</v>
      </c>
      <c r="B51899" t="s">
        <v>1070</v>
      </c>
      <c r="C51899" t="s">
        <v>1022</v>
      </c>
      <c r="D51899" t="s">
        <v>1017</v>
      </c>
      <c r="E51899" t="s">
        <v>1016</v>
      </c>
      <c r="F51899" s="86">
        <v>25859890.672476001</v>
      </c>
    </row>
    <row r="51900" spans="1:6">
      <c r="A51900">
        <v>2031</v>
      </c>
      <c r="B51900" t="s">
        <v>1070</v>
      </c>
      <c r="C51900" t="s">
        <v>1022</v>
      </c>
      <c r="D51900" t="s">
        <v>1017</v>
      </c>
      <c r="E51900" t="s">
        <v>1016</v>
      </c>
      <c r="F51900" s="86">
        <v>25460758.393890399</v>
      </c>
    </row>
    <row r="51901" spans="1:6">
      <c r="A51901">
        <v>2032</v>
      </c>
      <c r="B51901" t="s">
        <v>1070</v>
      </c>
      <c r="C51901" t="s">
        <v>1022</v>
      </c>
      <c r="D51901" t="s">
        <v>1017</v>
      </c>
      <c r="E51901" t="s">
        <v>1016</v>
      </c>
      <c r="F51901" s="86">
        <v>25057410.371227399</v>
      </c>
    </row>
    <row r="51902" spans="1:6">
      <c r="A51902">
        <v>2033</v>
      </c>
      <c r="B51902" t="s">
        <v>1070</v>
      </c>
      <c r="C51902" t="s">
        <v>1022</v>
      </c>
      <c r="D51902" t="s">
        <v>1017</v>
      </c>
      <c r="E51902" t="s">
        <v>1016</v>
      </c>
      <c r="F51902" s="86">
        <v>24682825.763860099</v>
      </c>
    </row>
    <row r="51903" spans="1:6">
      <c r="A51903">
        <v>2034</v>
      </c>
      <c r="B51903" t="s">
        <v>1070</v>
      </c>
      <c r="C51903" t="s">
        <v>1022</v>
      </c>
      <c r="D51903" t="s">
        <v>1017</v>
      </c>
      <c r="E51903" t="s">
        <v>1016</v>
      </c>
      <c r="F51903" s="86">
        <v>24334570.278346501</v>
      </c>
    </row>
    <row r="51904" spans="1:6">
      <c r="A51904">
        <v>2035</v>
      </c>
      <c r="B51904" t="s">
        <v>1070</v>
      </c>
      <c r="C51904" t="s">
        <v>1022</v>
      </c>
      <c r="D51904" t="s">
        <v>1017</v>
      </c>
      <c r="E51904" t="s">
        <v>1016</v>
      </c>
      <c r="F51904" s="86">
        <v>23999599.986122601</v>
      </c>
    </row>
    <row r="51905" spans="1:6">
      <c r="A51905">
        <v>2036</v>
      </c>
      <c r="B51905" t="s">
        <v>1070</v>
      </c>
      <c r="C51905" t="s">
        <v>1022</v>
      </c>
      <c r="D51905" t="s">
        <v>1017</v>
      </c>
      <c r="E51905" t="s">
        <v>1016</v>
      </c>
      <c r="F51905" s="86">
        <v>23662391.5689721</v>
      </c>
    </row>
    <row r="51906" spans="1:6">
      <c r="A51906">
        <v>2037</v>
      </c>
      <c r="B51906" t="s">
        <v>1070</v>
      </c>
      <c r="C51906" t="s">
        <v>1022</v>
      </c>
      <c r="D51906" t="s">
        <v>1017</v>
      </c>
      <c r="E51906" t="s">
        <v>1016</v>
      </c>
      <c r="F51906" s="86">
        <v>23314483.173958499</v>
      </c>
    </row>
    <row r="51907" spans="1:6">
      <c r="A51907">
        <v>2038</v>
      </c>
      <c r="B51907" t="s">
        <v>1070</v>
      </c>
      <c r="C51907" t="s">
        <v>1022</v>
      </c>
      <c r="D51907" t="s">
        <v>1017</v>
      </c>
      <c r="E51907" t="s">
        <v>1016</v>
      </c>
      <c r="F51907" s="86">
        <v>22965163.417877302</v>
      </c>
    </row>
    <row r="51908" spans="1:6">
      <c r="A51908">
        <v>2039</v>
      </c>
      <c r="B51908" t="s">
        <v>1070</v>
      </c>
      <c r="C51908" t="s">
        <v>1022</v>
      </c>
      <c r="D51908" t="s">
        <v>1017</v>
      </c>
      <c r="E51908" t="s">
        <v>1016</v>
      </c>
      <c r="F51908" s="86">
        <v>22588294.3868073</v>
      </c>
    </row>
    <row r="51909" spans="1:6">
      <c r="A51909">
        <v>2040</v>
      </c>
      <c r="B51909" t="s">
        <v>1070</v>
      </c>
      <c r="C51909" t="s">
        <v>1022</v>
      </c>
      <c r="D51909" t="s">
        <v>1017</v>
      </c>
      <c r="E51909" t="s">
        <v>1016</v>
      </c>
      <c r="F51909" s="86">
        <v>22168736.230642099</v>
      </c>
    </row>
    <row r="51910" spans="1:6">
      <c r="A51910">
        <v>2041</v>
      </c>
      <c r="B51910" t="s">
        <v>1070</v>
      </c>
      <c r="C51910" t="s">
        <v>1022</v>
      </c>
      <c r="D51910" t="s">
        <v>1017</v>
      </c>
      <c r="E51910" t="s">
        <v>1016</v>
      </c>
      <c r="F51910" s="86">
        <v>21616208.440469101</v>
      </c>
    </row>
    <row r="51911" spans="1:6">
      <c r="A51911">
        <v>2042</v>
      </c>
      <c r="B51911" t="s">
        <v>1070</v>
      </c>
      <c r="C51911" t="s">
        <v>1022</v>
      </c>
      <c r="D51911" t="s">
        <v>1017</v>
      </c>
      <c r="E51911" t="s">
        <v>1016</v>
      </c>
      <c r="F51911" s="86">
        <v>21035713.333436199</v>
      </c>
    </row>
    <row r="51912" spans="1:6">
      <c r="A51912">
        <v>2043</v>
      </c>
      <c r="B51912" t="s">
        <v>1070</v>
      </c>
      <c r="C51912" t="s">
        <v>1022</v>
      </c>
      <c r="D51912" t="s">
        <v>1017</v>
      </c>
      <c r="E51912" t="s">
        <v>1016</v>
      </c>
      <c r="F51912" s="86">
        <v>20440005.4707564</v>
      </c>
    </row>
    <row r="51913" spans="1:6">
      <c r="A51913">
        <v>2044</v>
      </c>
      <c r="B51913" t="s">
        <v>1070</v>
      </c>
      <c r="C51913" t="s">
        <v>1022</v>
      </c>
      <c r="D51913" t="s">
        <v>1017</v>
      </c>
      <c r="E51913" t="s">
        <v>1016</v>
      </c>
      <c r="F51913" s="86">
        <v>19830339.278684799</v>
      </c>
    </row>
    <row r="51914" spans="1:6">
      <c r="A51914">
        <v>2045</v>
      </c>
      <c r="B51914" t="s">
        <v>1070</v>
      </c>
      <c r="C51914" t="s">
        <v>1022</v>
      </c>
      <c r="D51914" t="s">
        <v>1017</v>
      </c>
      <c r="E51914" t="s">
        <v>1016</v>
      </c>
      <c r="F51914" s="86">
        <v>19204542.021800101</v>
      </c>
    </row>
    <row r="51915" spans="1:6">
      <c r="A51915">
        <v>2046</v>
      </c>
      <c r="B51915" t="s">
        <v>1070</v>
      </c>
      <c r="C51915" t="s">
        <v>1022</v>
      </c>
      <c r="D51915" t="s">
        <v>1017</v>
      </c>
      <c r="E51915" t="s">
        <v>1016</v>
      </c>
      <c r="F51915" s="86">
        <v>18551710.4886504</v>
      </c>
    </row>
    <row r="51916" spans="1:6">
      <c r="A51916">
        <v>2047</v>
      </c>
      <c r="B51916" t="s">
        <v>1070</v>
      </c>
      <c r="C51916" t="s">
        <v>1022</v>
      </c>
      <c r="D51916" t="s">
        <v>1017</v>
      </c>
      <c r="E51916" t="s">
        <v>1016</v>
      </c>
      <c r="F51916" s="86">
        <v>17858813.828573201</v>
      </c>
    </row>
    <row r="51917" spans="1:6">
      <c r="A51917">
        <v>2048</v>
      </c>
      <c r="B51917" t="s">
        <v>1070</v>
      </c>
      <c r="C51917" t="s">
        <v>1022</v>
      </c>
      <c r="D51917" t="s">
        <v>1017</v>
      </c>
      <c r="E51917" t="s">
        <v>1016</v>
      </c>
      <c r="F51917" s="86">
        <v>17762190.8382967</v>
      </c>
    </row>
    <row r="51918" spans="1:6">
      <c r="A51918">
        <v>2049</v>
      </c>
      <c r="B51918" t="s">
        <v>1070</v>
      </c>
      <c r="C51918" t="s">
        <v>1022</v>
      </c>
      <c r="D51918" t="s">
        <v>1017</v>
      </c>
      <c r="E51918" t="s">
        <v>1016</v>
      </c>
      <c r="F51918" s="86">
        <v>17751805.782303501</v>
      </c>
    </row>
    <row r="51919" spans="1:6">
      <c r="A51919">
        <v>2050</v>
      </c>
      <c r="B51919" t="s">
        <v>1070</v>
      </c>
      <c r="C51919" t="s">
        <v>1022</v>
      </c>
      <c r="D51919" t="s">
        <v>1017</v>
      </c>
      <c r="E51919" t="s">
        <v>1016</v>
      </c>
      <c r="F51919" s="86">
        <v>17735379.337311599</v>
      </c>
    </row>
    <row r="51920" spans="1:6">
      <c r="A51920">
        <v>2017</v>
      </c>
      <c r="B51920" t="s">
        <v>1071</v>
      </c>
      <c r="C51920" t="s">
        <v>1022</v>
      </c>
      <c r="D51920" t="s">
        <v>1017</v>
      </c>
      <c r="E51920" t="s">
        <v>1016</v>
      </c>
      <c r="F51920" s="86">
        <v>14205857.7654898</v>
      </c>
    </row>
    <row r="51921" spans="1:6">
      <c r="A51921">
        <v>2018</v>
      </c>
      <c r="B51921" t="s">
        <v>1071</v>
      </c>
      <c r="C51921" t="s">
        <v>1022</v>
      </c>
      <c r="D51921" t="s">
        <v>1017</v>
      </c>
      <c r="E51921" t="s">
        <v>1016</v>
      </c>
      <c r="F51921" s="86">
        <v>14292858.441181</v>
      </c>
    </row>
    <row r="51922" spans="1:6">
      <c r="A51922">
        <v>2019</v>
      </c>
      <c r="B51922" t="s">
        <v>1071</v>
      </c>
      <c r="C51922" t="s">
        <v>1022</v>
      </c>
      <c r="D51922" t="s">
        <v>1017</v>
      </c>
      <c r="E51922" t="s">
        <v>1016</v>
      </c>
      <c r="F51922" s="86">
        <v>14323090.869880499</v>
      </c>
    </row>
    <row r="51923" spans="1:6">
      <c r="A51923">
        <v>2020</v>
      </c>
      <c r="B51923" t="s">
        <v>1071</v>
      </c>
      <c r="C51923" t="s">
        <v>1022</v>
      </c>
      <c r="D51923" t="s">
        <v>1017</v>
      </c>
      <c r="E51923" t="s">
        <v>1016</v>
      </c>
      <c r="F51923" s="86">
        <v>14380338.615221599</v>
      </c>
    </row>
    <row r="51924" spans="1:6">
      <c r="A51924">
        <v>2021</v>
      </c>
      <c r="B51924" t="s">
        <v>1071</v>
      </c>
      <c r="C51924" t="s">
        <v>1022</v>
      </c>
      <c r="D51924" t="s">
        <v>1017</v>
      </c>
      <c r="E51924" t="s">
        <v>1016</v>
      </c>
      <c r="F51924" s="86">
        <v>14501766.8432434</v>
      </c>
    </row>
    <row r="51925" spans="1:6">
      <c r="A51925">
        <v>2022</v>
      </c>
      <c r="B51925" t="s">
        <v>1071</v>
      </c>
      <c r="C51925" t="s">
        <v>1022</v>
      </c>
      <c r="D51925" t="s">
        <v>1017</v>
      </c>
      <c r="E51925" t="s">
        <v>1016</v>
      </c>
      <c r="F51925" s="86">
        <v>14673113.044729801</v>
      </c>
    </row>
    <row r="51926" spans="1:6">
      <c r="A51926">
        <v>2023</v>
      </c>
      <c r="B51926" t="s">
        <v>1071</v>
      </c>
      <c r="C51926" t="s">
        <v>1022</v>
      </c>
      <c r="D51926" t="s">
        <v>1017</v>
      </c>
      <c r="E51926" t="s">
        <v>1016</v>
      </c>
      <c r="F51926" s="86">
        <v>14858343.9338414</v>
      </c>
    </row>
    <row r="51927" spans="1:6">
      <c r="A51927">
        <v>2024</v>
      </c>
      <c r="B51927" t="s">
        <v>1071</v>
      </c>
      <c r="C51927" t="s">
        <v>1022</v>
      </c>
      <c r="D51927" t="s">
        <v>1017</v>
      </c>
      <c r="E51927" t="s">
        <v>1016</v>
      </c>
      <c r="F51927" s="86">
        <v>15053084.141784601</v>
      </c>
    </row>
    <row r="51928" spans="1:6">
      <c r="A51928">
        <v>2025</v>
      </c>
      <c r="B51928" t="s">
        <v>1071</v>
      </c>
      <c r="C51928" t="s">
        <v>1022</v>
      </c>
      <c r="D51928" t="s">
        <v>1017</v>
      </c>
      <c r="E51928" t="s">
        <v>1016</v>
      </c>
      <c r="F51928" s="86">
        <v>15244865.2589502</v>
      </c>
    </row>
    <row r="51929" spans="1:6">
      <c r="A51929">
        <v>2026</v>
      </c>
      <c r="B51929" t="s">
        <v>1071</v>
      </c>
      <c r="C51929" t="s">
        <v>1022</v>
      </c>
      <c r="D51929" t="s">
        <v>1017</v>
      </c>
      <c r="E51929" t="s">
        <v>1016</v>
      </c>
      <c r="F51929" s="86">
        <v>15424473.1922375</v>
      </c>
    </row>
    <row r="51930" spans="1:6">
      <c r="A51930">
        <v>2027</v>
      </c>
      <c r="B51930" t="s">
        <v>1071</v>
      </c>
      <c r="C51930" t="s">
        <v>1022</v>
      </c>
      <c r="D51930" t="s">
        <v>1017</v>
      </c>
      <c r="E51930" t="s">
        <v>1016</v>
      </c>
      <c r="F51930" s="86">
        <v>15619072.5382559</v>
      </c>
    </row>
    <row r="51931" spans="1:6">
      <c r="A51931">
        <v>2028</v>
      </c>
      <c r="B51931" t="s">
        <v>1071</v>
      </c>
      <c r="C51931" t="s">
        <v>1022</v>
      </c>
      <c r="D51931" t="s">
        <v>1017</v>
      </c>
      <c r="E51931" t="s">
        <v>1016</v>
      </c>
      <c r="F51931" s="86">
        <v>15817917.0209863</v>
      </c>
    </row>
    <row r="51932" spans="1:6">
      <c r="A51932">
        <v>2029</v>
      </c>
      <c r="B51932" t="s">
        <v>1071</v>
      </c>
      <c r="C51932" t="s">
        <v>1022</v>
      </c>
      <c r="D51932" t="s">
        <v>1017</v>
      </c>
      <c r="E51932" t="s">
        <v>1016</v>
      </c>
      <c r="F51932" s="86">
        <v>16002938.4163613</v>
      </c>
    </row>
    <row r="51933" spans="1:6">
      <c r="A51933">
        <v>2030</v>
      </c>
      <c r="B51933" t="s">
        <v>1071</v>
      </c>
      <c r="C51933" t="s">
        <v>1022</v>
      </c>
      <c r="D51933" t="s">
        <v>1017</v>
      </c>
      <c r="E51933" t="s">
        <v>1016</v>
      </c>
      <c r="F51933" s="86">
        <v>16172886.958562501</v>
      </c>
    </row>
    <row r="51934" spans="1:6">
      <c r="A51934">
        <v>2031</v>
      </c>
      <c r="B51934" t="s">
        <v>1071</v>
      </c>
      <c r="C51934" t="s">
        <v>1022</v>
      </c>
      <c r="D51934" t="s">
        <v>1017</v>
      </c>
      <c r="E51934" t="s">
        <v>1016</v>
      </c>
      <c r="F51934" s="86">
        <v>16349873.843281999</v>
      </c>
    </row>
    <row r="51935" spans="1:6">
      <c r="A51935">
        <v>2032</v>
      </c>
      <c r="B51935" t="s">
        <v>1071</v>
      </c>
      <c r="C51935" t="s">
        <v>1022</v>
      </c>
      <c r="D51935" t="s">
        <v>1017</v>
      </c>
      <c r="E51935" t="s">
        <v>1016</v>
      </c>
      <c r="F51935" s="86">
        <v>16530753.9244792</v>
      </c>
    </row>
    <row r="51936" spans="1:6">
      <c r="A51936">
        <v>2033</v>
      </c>
      <c r="B51936" t="s">
        <v>1071</v>
      </c>
      <c r="C51936" t="s">
        <v>1022</v>
      </c>
      <c r="D51936" t="s">
        <v>1017</v>
      </c>
      <c r="E51936" t="s">
        <v>1016</v>
      </c>
      <c r="F51936" s="86">
        <v>16721954.4607519</v>
      </c>
    </row>
    <row r="51937" spans="1:6">
      <c r="A51937">
        <v>2034</v>
      </c>
      <c r="B51937" t="s">
        <v>1071</v>
      </c>
      <c r="C51937" t="s">
        <v>1022</v>
      </c>
      <c r="D51937" t="s">
        <v>1017</v>
      </c>
      <c r="E51937" t="s">
        <v>1016</v>
      </c>
      <c r="F51937" s="86">
        <v>16928682.721644498</v>
      </c>
    </row>
    <row r="51938" spans="1:6">
      <c r="A51938">
        <v>2035</v>
      </c>
      <c r="B51938" t="s">
        <v>1071</v>
      </c>
      <c r="C51938" t="s">
        <v>1022</v>
      </c>
      <c r="D51938" t="s">
        <v>1017</v>
      </c>
      <c r="E51938" t="s">
        <v>1016</v>
      </c>
      <c r="F51938" s="86">
        <v>17147969.910870802</v>
      </c>
    </row>
    <row r="51939" spans="1:6">
      <c r="A51939">
        <v>2036</v>
      </c>
      <c r="B51939" t="s">
        <v>1071</v>
      </c>
      <c r="C51939" t="s">
        <v>1022</v>
      </c>
      <c r="D51939" t="s">
        <v>1017</v>
      </c>
      <c r="E51939" t="s">
        <v>1016</v>
      </c>
      <c r="F51939" s="86">
        <v>17370288.982190199</v>
      </c>
    </row>
    <row r="51940" spans="1:6">
      <c r="A51940">
        <v>2037</v>
      </c>
      <c r="B51940" t="s">
        <v>1071</v>
      </c>
      <c r="C51940" t="s">
        <v>1022</v>
      </c>
      <c r="D51940" t="s">
        <v>1017</v>
      </c>
      <c r="E51940" t="s">
        <v>1016</v>
      </c>
      <c r="F51940" s="86">
        <v>17583943.543095302</v>
      </c>
    </row>
    <row r="51941" spans="1:6">
      <c r="A51941">
        <v>2038</v>
      </c>
      <c r="B51941" t="s">
        <v>1071</v>
      </c>
      <c r="C51941" t="s">
        <v>1022</v>
      </c>
      <c r="D51941" t="s">
        <v>1017</v>
      </c>
      <c r="E51941" t="s">
        <v>1016</v>
      </c>
      <c r="F51941" s="86">
        <v>17812228.531227201</v>
      </c>
    </row>
    <row r="51942" spans="1:6">
      <c r="A51942">
        <v>2039</v>
      </c>
      <c r="B51942" t="s">
        <v>1071</v>
      </c>
      <c r="C51942" t="s">
        <v>1022</v>
      </c>
      <c r="D51942" t="s">
        <v>1017</v>
      </c>
      <c r="E51942" t="s">
        <v>1016</v>
      </c>
      <c r="F51942" s="86">
        <v>18030519.189185102</v>
      </c>
    </row>
    <row r="51943" spans="1:6">
      <c r="A51943">
        <v>2040</v>
      </c>
      <c r="B51943" t="s">
        <v>1071</v>
      </c>
      <c r="C51943" t="s">
        <v>1022</v>
      </c>
      <c r="D51943" t="s">
        <v>1017</v>
      </c>
      <c r="E51943" t="s">
        <v>1016</v>
      </c>
      <c r="F51943" s="86">
        <v>18229996.048533801</v>
      </c>
    </row>
    <row r="51944" spans="1:6">
      <c r="A51944">
        <v>2041</v>
      </c>
      <c r="B51944" t="s">
        <v>1071</v>
      </c>
      <c r="C51944" t="s">
        <v>1022</v>
      </c>
      <c r="D51944" t="s">
        <v>1017</v>
      </c>
      <c r="E51944" t="s">
        <v>1016</v>
      </c>
      <c r="F51944" s="86">
        <v>18393012.711705599</v>
      </c>
    </row>
    <row r="51945" spans="1:6">
      <c r="A51945">
        <v>2042</v>
      </c>
      <c r="B51945" t="s">
        <v>1071</v>
      </c>
      <c r="C51945" t="s">
        <v>1022</v>
      </c>
      <c r="D51945" t="s">
        <v>1017</v>
      </c>
      <c r="E51945" t="s">
        <v>1016</v>
      </c>
      <c r="F51945" s="86">
        <v>18546080.535149202</v>
      </c>
    </row>
    <row r="51946" spans="1:6">
      <c r="A51946">
        <v>2043</v>
      </c>
      <c r="B51946" t="s">
        <v>1071</v>
      </c>
      <c r="C51946" t="s">
        <v>1022</v>
      </c>
      <c r="D51946" t="s">
        <v>1017</v>
      </c>
      <c r="E51946" t="s">
        <v>1016</v>
      </c>
      <c r="F51946" s="86">
        <v>18698896.2134367</v>
      </c>
    </row>
    <row r="51947" spans="1:6">
      <c r="A51947">
        <v>2044</v>
      </c>
      <c r="B51947" t="s">
        <v>1071</v>
      </c>
      <c r="C51947" t="s">
        <v>1022</v>
      </c>
      <c r="D51947" t="s">
        <v>1017</v>
      </c>
      <c r="E51947" t="s">
        <v>1016</v>
      </c>
      <c r="F51947" s="86">
        <v>18846857.981927201</v>
      </c>
    </row>
    <row r="51948" spans="1:6">
      <c r="A51948">
        <v>2045</v>
      </c>
      <c r="B51948" t="s">
        <v>1071</v>
      </c>
      <c r="C51948" t="s">
        <v>1022</v>
      </c>
      <c r="D51948" t="s">
        <v>1017</v>
      </c>
      <c r="E51948" t="s">
        <v>1016</v>
      </c>
      <c r="F51948" s="86">
        <v>18992337.913178001</v>
      </c>
    </row>
    <row r="51949" spans="1:6">
      <c r="A51949">
        <v>2046</v>
      </c>
      <c r="B51949" t="s">
        <v>1071</v>
      </c>
      <c r="C51949" t="s">
        <v>1022</v>
      </c>
      <c r="D51949" t="s">
        <v>1017</v>
      </c>
      <c r="E51949" t="s">
        <v>1016</v>
      </c>
      <c r="F51949" s="86">
        <v>19121922.564929601</v>
      </c>
    </row>
    <row r="51950" spans="1:6">
      <c r="A51950">
        <v>2047</v>
      </c>
      <c r="B51950" t="s">
        <v>1071</v>
      </c>
      <c r="C51950" t="s">
        <v>1022</v>
      </c>
      <c r="D51950" t="s">
        <v>1017</v>
      </c>
      <c r="E51950" t="s">
        <v>1016</v>
      </c>
      <c r="F51950" s="86">
        <v>19235011.185996801</v>
      </c>
    </row>
    <row r="51951" spans="1:6">
      <c r="A51951">
        <v>2048</v>
      </c>
      <c r="B51951" t="s">
        <v>1071</v>
      </c>
      <c r="C51951" t="s">
        <v>1022</v>
      </c>
      <c r="D51951" t="s">
        <v>1017</v>
      </c>
      <c r="E51951" t="s">
        <v>1016</v>
      </c>
      <c r="F51951" s="86">
        <v>19330079.714397401</v>
      </c>
    </row>
    <row r="51952" spans="1:6">
      <c r="A51952">
        <v>2049</v>
      </c>
      <c r="B51952" t="s">
        <v>1071</v>
      </c>
      <c r="C51952" t="s">
        <v>1022</v>
      </c>
      <c r="D51952" t="s">
        <v>1017</v>
      </c>
      <c r="E51952" t="s">
        <v>1016</v>
      </c>
      <c r="F51952" s="86">
        <v>19417756.7386037</v>
      </c>
    </row>
    <row r="51953" spans="1:6">
      <c r="A51953">
        <v>2050</v>
      </c>
      <c r="B51953" t="s">
        <v>1071</v>
      </c>
      <c r="C51953" t="s">
        <v>1022</v>
      </c>
      <c r="D51953" t="s">
        <v>1017</v>
      </c>
      <c r="E51953" t="s">
        <v>1016</v>
      </c>
      <c r="F51953" s="86">
        <v>19494412.794483401</v>
      </c>
    </row>
    <row r="51954" spans="1:6">
      <c r="A51954">
        <v>2017</v>
      </c>
      <c r="B51954" t="s">
        <v>1072</v>
      </c>
      <c r="C51954" t="s">
        <v>1022</v>
      </c>
      <c r="D51954" t="s">
        <v>1017</v>
      </c>
      <c r="E51954" t="s">
        <v>1016</v>
      </c>
      <c r="F51954" s="86">
        <v>32010705.493609101</v>
      </c>
    </row>
    <row r="51955" spans="1:6">
      <c r="A51955">
        <v>2018</v>
      </c>
      <c r="B51955" t="s">
        <v>1072</v>
      </c>
      <c r="C51955" t="s">
        <v>1022</v>
      </c>
      <c r="D51955" t="s">
        <v>1017</v>
      </c>
      <c r="E51955" t="s">
        <v>1016</v>
      </c>
      <c r="F51955" s="86">
        <v>31968703.334842101</v>
      </c>
    </row>
    <row r="51956" spans="1:6">
      <c r="A51956">
        <v>2019</v>
      </c>
      <c r="B51956" t="s">
        <v>1072</v>
      </c>
      <c r="C51956" t="s">
        <v>1022</v>
      </c>
      <c r="D51956" t="s">
        <v>1017</v>
      </c>
      <c r="E51956" t="s">
        <v>1016</v>
      </c>
      <c r="F51956" s="86">
        <v>31992940.781621501</v>
      </c>
    </row>
    <row r="51957" spans="1:6">
      <c r="A51957">
        <v>2020</v>
      </c>
      <c r="B51957" t="s">
        <v>1072</v>
      </c>
      <c r="C51957" t="s">
        <v>1022</v>
      </c>
      <c r="D51957" t="s">
        <v>1017</v>
      </c>
      <c r="E51957" t="s">
        <v>1016</v>
      </c>
      <c r="F51957" s="86">
        <v>32049395.250032298</v>
      </c>
    </row>
    <row r="51958" spans="1:6">
      <c r="A51958">
        <v>2021</v>
      </c>
      <c r="B51958" t="s">
        <v>1072</v>
      </c>
      <c r="C51958" t="s">
        <v>1022</v>
      </c>
      <c r="D51958" t="s">
        <v>1017</v>
      </c>
      <c r="E51958" t="s">
        <v>1016</v>
      </c>
      <c r="F51958" s="86">
        <v>32160679.924139898</v>
      </c>
    </row>
    <row r="51959" spans="1:6">
      <c r="A51959">
        <v>2022</v>
      </c>
      <c r="B51959" t="s">
        <v>1072</v>
      </c>
      <c r="C51959" t="s">
        <v>1022</v>
      </c>
      <c r="D51959" t="s">
        <v>1017</v>
      </c>
      <c r="E51959" t="s">
        <v>1016</v>
      </c>
      <c r="F51959" s="86">
        <v>32345235.3261397</v>
      </c>
    </row>
    <row r="51960" spans="1:6">
      <c r="A51960">
        <v>2023</v>
      </c>
      <c r="B51960" t="s">
        <v>1072</v>
      </c>
      <c r="C51960" t="s">
        <v>1022</v>
      </c>
      <c r="D51960" t="s">
        <v>1017</v>
      </c>
      <c r="E51960" t="s">
        <v>1016</v>
      </c>
      <c r="F51960" s="86">
        <v>32542362.3854771</v>
      </c>
    </row>
    <row r="51961" spans="1:6">
      <c r="A51961">
        <v>2024</v>
      </c>
      <c r="B51961" t="s">
        <v>1072</v>
      </c>
      <c r="C51961" t="s">
        <v>1022</v>
      </c>
      <c r="D51961" t="s">
        <v>1017</v>
      </c>
      <c r="E51961" t="s">
        <v>1016</v>
      </c>
      <c r="F51961" s="86">
        <v>32772900.725387</v>
      </c>
    </row>
    <row r="51962" spans="1:6">
      <c r="A51962">
        <v>2025</v>
      </c>
      <c r="B51962" t="s">
        <v>1072</v>
      </c>
      <c r="C51962" t="s">
        <v>1022</v>
      </c>
      <c r="D51962" t="s">
        <v>1017</v>
      </c>
      <c r="E51962" t="s">
        <v>1016</v>
      </c>
      <c r="F51962" s="86">
        <v>33023482.3059211</v>
      </c>
    </row>
    <row r="51963" spans="1:6">
      <c r="A51963">
        <v>2026</v>
      </c>
      <c r="B51963" t="s">
        <v>1072</v>
      </c>
      <c r="C51963" t="s">
        <v>1022</v>
      </c>
      <c r="D51963" t="s">
        <v>1017</v>
      </c>
      <c r="E51963" t="s">
        <v>1016</v>
      </c>
      <c r="F51963" s="86">
        <v>33238504.602856699</v>
      </c>
    </row>
    <row r="51964" spans="1:6">
      <c r="A51964">
        <v>2027</v>
      </c>
      <c r="B51964" t="s">
        <v>1072</v>
      </c>
      <c r="C51964" t="s">
        <v>1022</v>
      </c>
      <c r="D51964" t="s">
        <v>1017</v>
      </c>
      <c r="E51964" t="s">
        <v>1016</v>
      </c>
      <c r="F51964" s="86">
        <v>33498759.189451601</v>
      </c>
    </row>
    <row r="51965" spans="1:6">
      <c r="A51965">
        <v>2028</v>
      </c>
      <c r="B51965" t="s">
        <v>1072</v>
      </c>
      <c r="C51965" t="s">
        <v>1022</v>
      </c>
      <c r="D51965" t="s">
        <v>1017</v>
      </c>
      <c r="E51965" t="s">
        <v>1016</v>
      </c>
      <c r="F51965" s="86">
        <v>33792804.160443403</v>
      </c>
    </row>
    <row r="51966" spans="1:6">
      <c r="A51966">
        <v>2029</v>
      </c>
      <c r="B51966" t="s">
        <v>1072</v>
      </c>
      <c r="C51966" t="s">
        <v>1022</v>
      </c>
      <c r="D51966" t="s">
        <v>1017</v>
      </c>
      <c r="E51966" t="s">
        <v>1016</v>
      </c>
      <c r="F51966" s="86">
        <v>34082715.148486704</v>
      </c>
    </row>
    <row r="51967" spans="1:6">
      <c r="A51967">
        <v>2030</v>
      </c>
      <c r="B51967" t="s">
        <v>1072</v>
      </c>
      <c r="C51967" t="s">
        <v>1022</v>
      </c>
      <c r="D51967" t="s">
        <v>1017</v>
      </c>
      <c r="E51967" t="s">
        <v>1016</v>
      </c>
      <c r="F51967" s="86">
        <v>34362255.1460265</v>
      </c>
    </row>
    <row r="51968" spans="1:6">
      <c r="A51968">
        <v>2031</v>
      </c>
      <c r="B51968" t="s">
        <v>1072</v>
      </c>
      <c r="C51968" t="s">
        <v>1022</v>
      </c>
      <c r="D51968" t="s">
        <v>1017</v>
      </c>
      <c r="E51968" t="s">
        <v>1016</v>
      </c>
      <c r="F51968" s="86">
        <v>34658675.0279833</v>
      </c>
    </row>
    <row r="51969" spans="1:6">
      <c r="A51969">
        <v>2032</v>
      </c>
      <c r="B51969" t="s">
        <v>1072</v>
      </c>
      <c r="C51969" t="s">
        <v>1022</v>
      </c>
      <c r="D51969" t="s">
        <v>1017</v>
      </c>
      <c r="E51969" t="s">
        <v>1016</v>
      </c>
      <c r="F51969" s="86">
        <v>34975260.4868268</v>
      </c>
    </row>
    <row r="51970" spans="1:6">
      <c r="A51970">
        <v>2033</v>
      </c>
      <c r="B51970" t="s">
        <v>1072</v>
      </c>
      <c r="C51970" t="s">
        <v>1022</v>
      </c>
      <c r="D51970" t="s">
        <v>1017</v>
      </c>
      <c r="E51970" t="s">
        <v>1016</v>
      </c>
      <c r="F51970" s="86">
        <v>35323281.955467798</v>
      </c>
    </row>
    <row r="51971" spans="1:6">
      <c r="A51971">
        <v>2034</v>
      </c>
      <c r="B51971" t="s">
        <v>1072</v>
      </c>
      <c r="C51971" t="s">
        <v>1022</v>
      </c>
      <c r="D51971" t="s">
        <v>1017</v>
      </c>
      <c r="E51971" t="s">
        <v>1016</v>
      </c>
      <c r="F51971" s="86">
        <v>35705205.939580597</v>
      </c>
    </row>
    <row r="51972" spans="1:6">
      <c r="A51972">
        <v>2035</v>
      </c>
      <c r="B51972" t="s">
        <v>1072</v>
      </c>
      <c r="C51972" t="s">
        <v>1022</v>
      </c>
      <c r="D51972" t="s">
        <v>1017</v>
      </c>
      <c r="E51972" t="s">
        <v>1016</v>
      </c>
      <c r="F51972" s="86">
        <v>36095519.595903099</v>
      </c>
    </row>
    <row r="51973" spans="1:6">
      <c r="A51973">
        <v>2036</v>
      </c>
      <c r="B51973" t="s">
        <v>1072</v>
      </c>
      <c r="C51973" t="s">
        <v>1022</v>
      </c>
      <c r="D51973" t="s">
        <v>1017</v>
      </c>
      <c r="E51973" t="s">
        <v>1016</v>
      </c>
      <c r="F51973" s="86">
        <v>36465446.940908797</v>
      </c>
    </row>
    <row r="51974" spans="1:6">
      <c r="A51974">
        <v>2037</v>
      </c>
      <c r="B51974" t="s">
        <v>1072</v>
      </c>
      <c r="C51974" t="s">
        <v>1022</v>
      </c>
      <c r="D51974" t="s">
        <v>1017</v>
      </c>
      <c r="E51974" t="s">
        <v>1016</v>
      </c>
      <c r="F51974" s="86">
        <v>36825482.309283003</v>
      </c>
    </row>
    <row r="51975" spans="1:6">
      <c r="A51975">
        <v>2038</v>
      </c>
      <c r="B51975" t="s">
        <v>1072</v>
      </c>
      <c r="C51975" t="s">
        <v>1022</v>
      </c>
      <c r="D51975" t="s">
        <v>1017</v>
      </c>
      <c r="E51975" t="s">
        <v>1016</v>
      </c>
      <c r="F51975" s="86">
        <v>37205669.6476271</v>
      </c>
    </row>
    <row r="51976" spans="1:6">
      <c r="A51976">
        <v>2039</v>
      </c>
      <c r="B51976" t="s">
        <v>1072</v>
      </c>
      <c r="C51976" t="s">
        <v>1022</v>
      </c>
      <c r="D51976" t="s">
        <v>1017</v>
      </c>
      <c r="E51976" t="s">
        <v>1016</v>
      </c>
      <c r="F51976" s="86">
        <v>37570598.970458798</v>
      </c>
    </row>
    <row r="51977" spans="1:6">
      <c r="A51977">
        <v>2040</v>
      </c>
      <c r="B51977" t="s">
        <v>1072</v>
      </c>
      <c r="C51977" t="s">
        <v>1022</v>
      </c>
      <c r="D51977" t="s">
        <v>1017</v>
      </c>
      <c r="E51977" t="s">
        <v>1016</v>
      </c>
      <c r="F51977" s="86">
        <v>37910862.606597602</v>
      </c>
    </row>
    <row r="51978" spans="1:6">
      <c r="A51978">
        <v>2041</v>
      </c>
      <c r="B51978" t="s">
        <v>1072</v>
      </c>
      <c r="C51978" t="s">
        <v>1022</v>
      </c>
      <c r="D51978" t="s">
        <v>1017</v>
      </c>
      <c r="E51978" t="s">
        <v>1016</v>
      </c>
      <c r="F51978" s="86">
        <v>38159569.582344003</v>
      </c>
    </row>
    <row r="51979" spans="1:6">
      <c r="A51979">
        <v>2042</v>
      </c>
      <c r="B51979" t="s">
        <v>1072</v>
      </c>
      <c r="C51979" t="s">
        <v>1022</v>
      </c>
      <c r="D51979" t="s">
        <v>1017</v>
      </c>
      <c r="E51979" t="s">
        <v>1016</v>
      </c>
      <c r="F51979" s="86">
        <v>38420309.9862694</v>
      </c>
    </row>
    <row r="51980" spans="1:6">
      <c r="A51980">
        <v>2043</v>
      </c>
      <c r="B51980" t="s">
        <v>1072</v>
      </c>
      <c r="C51980" t="s">
        <v>1022</v>
      </c>
      <c r="D51980" t="s">
        <v>1017</v>
      </c>
      <c r="E51980" t="s">
        <v>1016</v>
      </c>
      <c r="F51980" s="86">
        <v>38687987.524021797</v>
      </c>
    </row>
    <row r="51981" spans="1:6">
      <c r="A51981">
        <v>2044</v>
      </c>
      <c r="B51981" t="s">
        <v>1072</v>
      </c>
      <c r="C51981" t="s">
        <v>1022</v>
      </c>
      <c r="D51981" t="s">
        <v>1017</v>
      </c>
      <c r="E51981" t="s">
        <v>1016</v>
      </c>
      <c r="F51981" s="86">
        <v>38945029.870300397</v>
      </c>
    </row>
    <row r="51982" spans="1:6">
      <c r="A51982">
        <v>2045</v>
      </c>
      <c r="B51982" t="s">
        <v>1072</v>
      </c>
      <c r="C51982" t="s">
        <v>1022</v>
      </c>
      <c r="D51982" t="s">
        <v>1017</v>
      </c>
      <c r="E51982" t="s">
        <v>1016</v>
      </c>
      <c r="F51982" s="86">
        <v>39185776.547660299</v>
      </c>
    </row>
    <row r="51983" spans="1:6">
      <c r="A51983">
        <v>2046</v>
      </c>
      <c r="B51983" t="s">
        <v>1072</v>
      </c>
      <c r="C51983" t="s">
        <v>1022</v>
      </c>
      <c r="D51983" t="s">
        <v>1017</v>
      </c>
      <c r="E51983" t="s">
        <v>1016</v>
      </c>
      <c r="F51983" s="86">
        <v>39427390.413994901</v>
      </c>
    </row>
    <row r="51984" spans="1:6">
      <c r="A51984">
        <v>2047</v>
      </c>
      <c r="B51984" t="s">
        <v>1072</v>
      </c>
      <c r="C51984" t="s">
        <v>1022</v>
      </c>
      <c r="D51984" t="s">
        <v>1017</v>
      </c>
      <c r="E51984" t="s">
        <v>1016</v>
      </c>
      <c r="F51984" s="86">
        <v>39662068.154422097</v>
      </c>
    </row>
    <row r="51985" spans="1:6">
      <c r="A51985">
        <v>2048</v>
      </c>
      <c r="B51985" t="s">
        <v>1072</v>
      </c>
      <c r="C51985" t="s">
        <v>1022</v>
      </c>
      <c r="D51985" t="s">
        <v>1017</v>
      </c>
      <c r="E51985" t="s">
        <v>1016</v>
      </c>
      <c r="F51985" s="86">
        <v>39899846.004090898</v>
      </c>
    </row>
    <row r="51986" spans="1:6">
      <c r="A51986">
        <v>2049</v>
      </c>
      <c r="B51986" t="s">
        <v>1072</v>
      </c>
      <c r="C51986" t="s">
        <v>1022</v>
      </c>
      <c r="D51986" t="s">
        <v>1017</v>
      </c>
      <c r="E51986" t="s">
        <v>1016</v>
      </c>
      <c r="F51986" s="86">
        <v>40150511.997905999</v>
      </c>
    </row>
    <row r="51987" spans="1:6">
      <c r="A51987">
        <v>2050</v>
      </c>
      <c r="B51987" t="s">
        <v>1072</v>
      </c>
      <c r="C51987" t="s">
        <v>1022</v>
      </c>
      <c r="D51987" t="s">
        <v>1017</v>
      </c>
      <c r="E51987" t="s">
        <v>1016</v>
      </c>
      <c r="F51987" s="86">
        <v>40401738.269124903</v>
      </c>
    </row>
    <row r="51988" spans="1:6">
      <c r="A51988">
        <v>2017</v>
      </c>
      <c r="B51988" t="s">
        <v>1073</v>
      </c>
      <c r="C51988" t="s">
        <v>1022</v>
      </c>
      <c r="D51988" t="s">
        <v>1017</v>
      </c>
      <c r="E51988" t="s">
        <v>1016</v>
      </c>
      <c r="F51988" s="86">
        <v>3462448.4846594799</v>
      </c>
    </row>
    <row r="51989" spans="1:6">
      <c r="A51989">
        <v>2018</v>
      </c>
      <c r="B51989" t="s">
        <v>1073</v>
      </c>
      <c r="C51989" t="s">
        <v>1022</v>
      </c>
      <c r="D51989" t="s">
        <v>1017</v>
      </c>
      <c r="E51989" t="s">
        <v>1016</v>
      </c>
      <c r="F51989" s="86">
        <v>3476953.9449512898</v>
      </c>
    </row>
    <row r="51990" spans="1:6">
      <c r="A51990">
        <v>2019</v>
      </c>
      <c r="B51990" t="s">
        <v>1073</v>
      </c>
      <c r="C51990" t="s">
        <v>1022</v>
      </c>
      <c r="D51990" t="s">
        <v>1017</v>
      </c>
      <c r="E51990" t="s">
        <v>1016</v>
      </c>
      <c r="F51990" s="86">
        <v>3481389.0582001498</v>
      </c>
    </row>
    <row r="51991" spans="1:6">
      <c r="A51991">
        <v>2020</v>
      </c>
      <c r="B51991" t="s">
        <v>1073</v>
      </c>
      <c r="C51991" t="s">
        <v>1022</v>
      </c>
      <c r="D51991" t="s">
        <v>1017</v>
      </c>
      <c r="E51991" t="s">
        <v>1016</v>
      </c>
      <c r="F51991" s="86">
        <v>3479713.5012634099</v>
      </c>
    </row>
    <row r="51992" spans="1:6">
      <c r="A51992">
        <v>2021</v>
      </c>
      <c r="B51992" t="s">
        <v>1073</v>
      </c>
      <c r="C51992" t="s">
        <v>1022</v>
      </c>
      <c r="D51992" t="s">
        <v>1017</v>
      </c>
      <c r="E51992" t="s">
        <v>1016</v>
      </c>
      <c r="F51992" s="86">
        <v>3475376.2379860901</v>
      </c>
    </row>
    <row r="51993" spans="1:6">
      <c r="A51993">
        <v>2022</v>
      </c>
      <c r="B51993" t="s">
        <v>1073</v>
      </c>
      <c r="C51993" t="s">
        <v>1022</v>
      </c>
      <c r="D51993" t="s">
        <v>1017</v>
      </c>
      <c r="E51993" t="s">
        <v>1016</v>
      </c>
      <c r="F51993" s="86">
        <v>3477773.2320864499</v>
      </c>
    </row>
    <row r="51994" spans="1:6">
      <c r="A51994">
        <v>2023</v>
      </c>
      <c r="B51994" t="s">
        <v>1073</v>
      </c>
      <c r="C51994" t="s">
        <v>1022</v>
      </c>
      <c r="D51994" t="s">
        <v>1017</v>
      </c>
      <c r="E51994" t="s">
        <v>1016</v>
      </c>
      <c r="F51994" s="86">
        <v>3481033.0450022402</v>
      </c>
    </row>
    <row r="51995" spans="1:6">
      <c r="A51995">
        <v>2024</v>
      </c>
      <c r="B51995" t="s">
        <v>1073</v>
      </c>
      <c r="C51995" t="s">
        <v>1022</v>
      </c>
      <c r="D51995" t="s">
        <v>1017</v>
      </c>
      <c r="E51995" t="s">
        <v>1016</v>
      </c>
      <c r="F51995" s="86">
        <v>3486347.4046348599</v>
      </c>
    </row>
    <row r="51996" spans="1:6">
      <c r="A51996">
        <v>2025</v>
      </c>
      <c r="B51996" t="s">
        <v>1073</v>
      </c>
      <c r="C51996" t="s">
        <v>1022</v>
      </c>
      <c r="D51996" t="s">
        <v>1017</v>
      </c>
      <c r="E51996" t="s">
        <v>1016</v>
      </c>
      <c r="F51996" s="86">
        <v>3489609.8591696699</v>
      </c>
    </row>
    <row r="51997" spans="1:6">
      <c r="A51997">
        <v>2026</v>
      </c>
      <c r="B51997" t="s">
        <v>1073</v>
      </c>
      <c r="C51997" t="s">
        <v>1022</v>
      </c>
      <c r="D51997" t="s">
        <v>1017</v>
      </c>
      <c r="E51997" t="s">
        <v>1016</v>
      </c>
      <c r="F51997" s="86">
        <v>3489902.4184771599</v>
      </c>
    </row>
    <row r="51998" spans="1:6">
      <c r="A51998">
        <v>2027</v>
      </c>
      <c r="B51998" t="s">
        <v>1073</v>
      </c>
      <c r="C51998" t="s">
        <v>1022</v>
      </c>
      <c r="D51998" t="s">
        <v>1017</v>
      </c>
      <c r="E51998" t="s">
        <v>1016</v>
      </c>
      <c r="F51998" s="86">
        <v>3490962.8909330601</v>
      </c>
    </row>
    <row r="51999" spans="1:6">
      <c r="A51999">
        <v>2028</v>
      </c>
      <c r="B51999" t="s">
        <v>1073</v>
      </c>
      <c r="C51999" t="s">
        <v>1022</v>
      </c>
      <c r="D51999" t="s">
        <v>1017</v>
      </c>
      <c r="E51999" t="s">
        <v>1016</v>
      </c>
      <c r="F51999" s="86">
        <v>3492581.15775711</v>
      </c>
    </row>
    <row r="52000" spans="1:6">
      <c r="A52000">
        <v>2029</v>
      </c>
      <c r="B52000" t="s">
        <v>1073</v>
      </c>
      <c r="C52000" t="s">
        <v>1022</v>
      </c>
      <c r="D52000" t="s">
        <v>1017</v>
      </c>
      <c r="E52000" t="s">
        <v>1016</v>
      </c>
      <c r="F52000" s="86">
        <v>3491514.13628736</v>
      </c>
    </row>
    <row r="52001" spans="1:6">
      <c r="A52001">
        <v>2030</v>
      </c>
      <c r="B52001" t="s">
        <v>1073</v>
      </c>
      <c r="C52001" t="s">
        <v>1022</v>
      </c>
      <c r="D52001" t="s">
        <v>1017</v>
      </c>
      <c r="E52001" t="s">
        <v>1016</v>
      </c>
      <c r="F52001" s="86">
        <v>3486343.9650267502</v>
      </c>
    </row>
    <row r="52002" spans="1:6">
      <c r="A52002">
        <v>2031</v>
      </c>
      <c r="B52002" t="s">
        <v>1073</v>
      </c>
      <c r="C52002" t="s">
        <v>1022</v>
      </c>
      <c r="D52002" t="s">
        <v>1017</v>
      </c>
      <c r="E52002" t="s">
        <v>1016</v>
      </c>
      <c r="F52002" s="86">
        <v>3478102.2787567801</v>
      </c>
    </row>
    <row r="52003" spans="1:6">
      <c r="A52003">
        <v>2032</v>
      </c>
      <c r="B52003" t="s">
        <v>1073</v>
      </c>
      <c r="C52003" t="s">
        <v>1022</v>
      </c>
      <c r="D52003" t="s">
        <v>1017</v>
      </c>
      <c r="E52003" t="s">
        <v>1016</v>
      </c>
      <c r="F52003" s="86">
        <v>3465156.8045691801</v>
      </c>
    </row>
    <row r="52004" spans="1:6">
      <c r="A52004">
        <v>2033</v>
      </c>
      <c r="B52004" t="s">
        <v>1073</v>
      </c>
      <c r="C52004" t="s">
        <v>1022</v>
      </c>
      <c r="D52004" t="s">
        <v>1017</v>
      </c>
      <c r="E52004" t="s">
        <v>1016</v>
      </c>
      <c r="F52004" s="86">
        <v>3452404.1410538498</v>
      </c>
    </row>
    <row r="52005" spans="1:6">
      <c r="A52005">
        <v>2034</v>
      </c>
      <c r="B52005" t="s">
        <v>1073</v>
      </c>
      <c r="C52005" t="s">
        <v>1022</v>
      </c>
      <c r="D52005" t="s">
        <v>1017</v>
      </c>
      <c r="E52005" t="s">
        <v>1016</v>
      </c>
      <c r="F52005" s="86">
        <v>3442722.4422105802</v>
      </c>
    </row>
    <row r="52006" spans="1:6">
      <c r="A52006">
        <v>2035</v>
      </c>
      <c r="B52006" t="s">
        <v>1073</v>
      </c>
      <c r="C52006" t="s">
        <v>1022</v>
      </c>
      <c r="D52006" t="s">
        <v>1017</v>
      </c>
      <c r="E52006" t="s">
        <v>1016</v>
      </c>
      <c r="F52006" s="86">
        <v>3433958.89859802</v>
      </c>
    </row>
    <row r="52007" spans="1:6">
      <c r="A52007">
        <v>2036</v>
      </c>
      <c r="B52007" t="s">
        <v>1073</v>
      </c>
      <c r="C52007" t="s">
        <v>1022</v>
      </c>
      <c r="D52007" t="s">
        <v>1017</v>
      </c>
      <c r="E52007" t="s">
        <v>1016</v>
      </c>
      <c r="F52007" s="86">
        <v>3423312.2108200099</v>
      </c>
    </row>
    <row r="52008" spans="1:6">
      <c r="A52008">
        <v>2037</v>
      </c>
      <c r="B52008" t="s">
        <v>1073</v>
      </c>
      <c r="C52008" t="s">
        <v>1022</v>
      </c>
      <c r="D52008" t="s">
        <v>1017</v>
      </c>
      <c r="E52008" t="s">
        <v>1016</v>
      </c>
      <c r="F52008" s="86">
        <v>3408151.9867282002</v>
      </c>
    </row>
    <row r="52009" spans="1:6">
      <c r="A52009">
        <v>2038</v>
      </c>
      <c r="B52009" t="s">
        <v>1073</v>
      </c>
      <c r="C52009" t="s">
        <v>1022</v>
      </c>
      <c r="D52009" t="s">
        <v>1017</v>
      </c>
      <c r="E52009" t="s">
        <v>1016</v>
      </c>
      <c r="F52009" s="86">
        <v>3389482.5093403999</v>
      </c>
    </row>
    <row r="52010" spans="1:6">
      <c r="A52010">
        <v>2039</v>
      </c>
      <c r="B52010" t="s">
        <v>1073</v>
      </c>
      <c r="C52010" t="s">
        <v>1022</v>
      </c>
      <c r="D52010" t="s">
        <v>1017</v>
      </c>
      <c r="E52010" t="s">
        <v>1016</v>
      </c>
      <c r="F52010" s="86">
        <v>3363948.0969835501</v>
      </c>
    </row>
    <row r="52011" spans="1:6">
      <c r="A52011">
        <v>2040</v>
      </c>
      <c r="B52011" t="s">
        <v>1073</v>
      </c>
      <c r="C52011" t="s">
        <v>1022</v>
      </c>
      <c r="D52011" t="s">
        <v>1017</v>
      </c>
      <c r="E52011" t="s">
        <v>1016</v>
      </c>
      <c r="F52011" s="86">
        <v>3329100.62922234</v>
      </c>
    </row>
    <row r="52012" spans="1:6">
      <c r="A52012">
        <v>2041</v>
      </c>
      <c r="B52012" t="s">
        <v>1073</v>
      </c>
      <c r="C52012" t="s">
        <v>1022</v>
      </c>
      <c r="D52012" t="s">
        <v>1017</v>
      </c>
      <c r="E52012" t="s">
        <v>1016</v>
      </c>
      <c r="F52012" s="86">
        <v>3274873.7764760898</v>
      </c>
    </row>
    <row r="52013" spans="1:6">
      <c r="A52013">
        <v>2042</v>
      </c>
      <c r="B52013" t="s">
        <v>1073</v>
      </c>
      <c r="C52013" t="s">
        <v>1022</v>
      </c>
      <c r="D52013" t="s">
        <v>1017</v>
      </c>
      <c r="E52013" t="s">
        <v>1016</v>
      </c>
      <c r="F52013" s="86">
        <v>3212821.9803785998</v>
      </c>
    </row>
    <row r="52014" spans="1:6">
      <c r="A52014">
        <v>2043</v>
      </c>
      <c r="B52014" t="s">
        <v>1073</v>
      </c>
      <c r="C52014" t="s">
        <v>1022</v>
      </c>
      <c r="D52014" t="s">
        <v>1017</v>
      </c>
      <c r="E52014" t="s">
        <v>1016</v>
      </c>
      <c r="F52014" s="86">
        <v>3145194.7996681598</v>
      </c>
    </row>
    <row r="52015" spans="1:6">
      <c r="A52015">
        <v>2044</v>
      </c>
      <c r="B52015" t="s">
        <v>1073</v>
      </c>
      <c r="C52015" t="s">
        <v>1022</v>
      </c>
      <c r="D52015" t="s">
        <v>1017</v>
      </c>
      <c r="E52015" t="s">
        <v>1016</v>
      </c>
      <c r="F52015" s="86">
        <v>3072220.9820425799</v>
      </c>
    </row>
    <row r="52016" spans="1:6">
      <c r="A52016">
        <v>2045</v>
      </c>
      <c r="B52016" t="s">
        <v>1073</v>
      </c>
      <c r="C52016" t="s">
        <v>1022</v>
      </c>
      <c r="D52016" t="s">
        <v>1017</v>
      </c>
      <c r="E52016" t="s">
        <v>1016</v>
      </c>
      <c r="F52016" s="86">
        <v>2991854.7861818001</v>
      </c>
    </row>
    <row r="52017" spans="1:6">
      <c r="A52017">
        <v>2046</v>
      </c>
      <c r="B52017" t="s">
        <v>1073</v>
      </c>
      <c r="C52017" t="s">
        <v>1022</v>
      </c>
      <c r="D52017" t="s">
        <v>1017</v>
      </c>
      <c r="E52017" t="s">
        <v>1016</v>
      </c>
      <c r="F52017" s="86">
        <v>2901697.0166362501</v>
      </c>
    </row>
    <row r="52018" spans="1:6">
      <c r="A52018">
        <v>2047</v>
      </c>
      <c r="B52018" t="s">
        <v>1073</v>
      </c>
      <c r="C52018" t="s">
        <v>1022</v>
      </c>
      <c r="D52018" t="s">
        <v>1017</v>
      </c>
      <c r="E52018" t="s">
        <v>1016</v>
      </c>
      <c r="F52018" s="86">
        <v>2799554.30410574</v>
      </c>
    </row>
    <row r="52019" spans="1:6">
      <c r="A52019">
        <v>2048</v>
      </c>
      <c r="B52019" t="s">
        <v>1073</v>
      </c>
      <c r="C52019" t="s">
        <v>1022</v>
      </c>
      <c r="D52019" t="s">
        <v>1017</v>
      </c>
      <c r="E52019" t="s">
        <v>1016</v>
      </c>
      <c r="F52019" s="86">
        <v>2685457.2748608799</v>
      </c>
    </row>
    <row r="52020" spans="1:6">
      <c r="A52020">
        <v>2049</v>
      </c>
      <c r="B52020" t="s">
        <v>1073</v>
      </c>
      <c r="C52020" t="s">
        <v>1022</v>
      </c>
      <c r="D52020" t="s">
        <v>1017</v>
      </c>
      <c r="E52020" t="s">
        <v>1016</v>
      </c>
      <c r="F52020" s="86">
        <v>2562082.7420010902</v>
      </c>
    </row>
    <row r="52021" spans="1:6">
      <c r="A52021">
        <v>2050</v>
      </c>
      <c r="B52021" t="s">
        <v>1073</v>
      </c>
      <c r="C52021" t="s">
        <v>1022</v>
      </c>
      <c r="D52021" t="s">
        <v>1017</v>
      </c>
      <c r="E52021" t="s">
        <v>1016</v>
      </c>
      <c r="F52021" s="86">
        <v>2430707.9008101299</v>
      </c>
    </row>
  </sheetData>
  <autoFilter ref="A1:F52021" xr:uid="{2F039828-69FB-1E41-AD07-F1EC03F9F87A}">
    <sortState xmlns:xlrd2="http://schemas.microsoft.com/office/spreadsheetml/2017/richdata2" ref="A2:F52021">
      <sortCondition ref="C1:C52021"/>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202"/>
  <sheetViews>
    <sheetView topLeftCell="I134" zoomScale="109" zoomScaleNormal="90" workbookViewId="0">
      <selection activeCell="J154" sqref="J154"/>
    </sheetView>
  </sheetViews>
  <sheetFormatPr defaultColWidth="8.85546875" defaultRowHeight="15"/>
  <cols>
    <col min="1" max="1" width="3.28515625" customWidth="1"/>
    <col min="2" max="2" width="20.85546875" customWidth="1"/>
    <col min="3" max="3" width="18.7109375" customWidth="1"/>
    <col min="4" max="4" width="17.140625" customWidth="1"/>
    <col min="5" max="5" width="25.7109375" customWidth="1"/>
    <col min="6" max="6" width="19" customWidth="1"/>
    <col min="7" max="7" width="18.85546875" customWidth="1"/>
    <col min="8" max="13" width="35" customWidth="1"/>
    <col min="14" max="14" width="20.42578125" customWidth="1"/>
    <col min="15" max="15" width="12" customWidth="1"/>
    <col min="16" max="46" width="11.28515625" customWidth="1"/>
  </cols>
  <sheetData>
    <row r="1" spans="1:46" ht="18.75">
      <c r="A1" s="43" t="s">
        <v>73</v>
      </c>
      <c r="B1" s="43"/>
      <c r="C1" s="43"/>
      <c r="D1" s="43"/>
      <c r="E1" s="43"/>
      <c r="F1" s="43"/>
      <c r="G1" s="43"/>
    </row>
    <row r="2" spans="1:46">
      <c r="F2" t="str">
        <f>About!F1</f>
        <v>California</v>
      </c>
      <c r="H2" s="1" t="s">
        <v>354</v>
      </c>
      <c r="I2" s="1"/>
      <c r="J2" s="1"/>
      <c r="K2" s="1"/>
      <c r="L2" s="1"/>
      <c r="M2" s="1"/>
      <c r="P2" s="1" t="s">
        <v>1087</v>
      </c>
      <c r="Q2">
        <f>SUMIFS(BDEQ!C:C,BDEQ!$AG:$AG,About!$B$2,BDEQ!$AH:$AH,Calculations!$I4)*BDEQ!$C$2</f>
        <v>43919590528.400002</v>
      </c>
    </row>
    <row r="3" spans="1:46">
      <c r="J3" t="s">
        <v>1075</v>
      </c>
      <c r="K3" t="s">
        <v>1081</v>
      </c>
      <c r="N3" s="1" t="s">
        <v>1078</v>
      </c>
      <c r="O3" s="1">
        <v>2019</v>
      </c>
      <c r="P3" s="1">
        <v>2020</v>
      </c>
      <c r="Q3" s="1">
        <v>2021</v>
      </c>
      <c r="R3" s="1">
        <v>2022</v>
      </c>
      <c r="S3" s="1">
        <v>2023</v>
      </c>
      <c r="T3" s="1">
        <v>2024</v>
      </c>
      <c r="U3" s="1">
        <v>2025</v>
      </c>
      <c r="V3" s="1">
        <v>2026</v>
      </c>
      <c r="W3" s="1">
        <v>2027</v>
      </c>
      <c r="X3" s="1">
        <v>2028</v>
      </c>
      <c r="Y3" s="1">
        <v>2029</v>
      </c>
      <c r="Z3" s="1">
        <v>2030</v>
      </c>
      <c r="AA3" s="1">
        <v>2031</v>
      </c>
      <c r="AB3" s="1">
        <v>2032</v>
      </c>
      <c r="AC3" s="1">
        <v>2033</v>
      </c>
      <c r="AD3" s="1">
        <v>2034</v>
      </c>
      <c r="AE3" s="1">
        <v>2035</v>
      </c>
      <c r="AF3" s="1">
        <v>2036</v>
      </c>
      <c r="AG3" s="1">
        <v>2037</v>
      </c>
      <c r="AH3" s="1">
        <v>2038</v>
      </c>
      <c r="AI3" s="1">
        <v>2039</v>
      </c>
      <c r="AJ3" s="1">
        <v>2040</v>
      </c>
      <c r="AK3" s="1">
        <v>2041</v>
      </c>
      <c r="AL3" s="1">
        <v>2042</v>
      </c>
      <c r="AM3" s="1">
        <v>2043</v>
      </c>
      <c r="AN3" s="1">
        <v>2044</v>
      </c>
      <c r="AO3" s="1">
        <v>2045</v>
      </c>
      <c r="AP3" s="1">
        <v>2046</v>
      </c>
      <c r="AQ3" s="1">
        <v>2047</v>
      </c>
      <c r="AR3" s="1">
        <v>2048</v>
      </c>
      <c r="AS3" s="1">
        <v>2049</v>
      </c>
      <c r="AT3" s="1">
        <v>2050</v>
      </c>
    </row>
    <row r="4" spans="1:46">
      <c r="B4" t="s">
        <v>1002</v>
      </c>
      <c r="H4" s="12" t="s">
        <v>379</v>
      </c>
      <c r="I4" s="12" t="s">
        <v>1085</v>
      </c>
      <c r="J4" s="209">
        <f>SUMIFS('NREL Scaling Data'!F:F,'NREL Scaling Data'!B:B,UPPER(About!$B$1),'NREL Scaling Data'!E:E,Calculations!M4,'NREL Scaling Data'!A:A, 2021,'NREL Scaling Data'!C:C,Calculations!L4,'NREL Scaling Data'!D:D,Calculations!N4) / SUMIFS('NREL Scaling Data'!F:F,'NREL Scaling Data'!B:B,UPPER(About!$B$1),'NREL Scaling Data'!A:A, 2021,'NREL Scaling Data'!C:C,Calculations!L4,'NREL Scaling Data'!D:D,Calculations!N4)</f>
        <v>0.11252571282623626</v>
      </c>
      <c r="K4" s="207">
        <f>$B$12</f>
        <v>0.94236632738906856</v>
      </c>
      <c r="L4" s="209" t="s">
        <v>1022</v>
      </c>
      <c r="M4" s="12" t="s">
        <v>1015</v>
      </c>
      <c r="N4" s="1" t="s">
        <v>635</v>
      </c>
      <c r="O4" s="7">
        <f>P4</f>
        <v>32665652343426.273</v>
      </c>
      <c r="P4" s="7">
        <f>Q4</f>
        <v>32665652343426.273</v>
      </c>
      <c r="Q4" s="45">
        <f>SUMIFS('SEDS 2021'!$F$23:$F$40,'SEDS 2021'!E$23:E$40,Calculations!L4,'SEDS 2021'!D$23:D$40,Calculations!N4)*J4*K4</f>
        <v>32665652343426.273</v>
      </c>
      <c r="R4" s="45">
        <f>IFERROR(((SUMIFS('NREL Scaling Data'!$F:$F,'NREL Scaling Data'!$B:$B,UPPER(About!$B$1),'NREL Scaling Data'!$E:$E,Calculations!$M4,'NREL Scaling Data'!$A:$A,R$3,'NREL Scaling Data'!$C:$C,Calculations!$L4,'NREL Scaling Data'!$D:$D,Calculations!$N4)-SUMIFS('NREL Scaling Data'!$F:$F,'NREL Scaling Data'!$B:$B,UPPER(About!$B$1),'NREL Scaling Data'!$E:$E,Calculations!$M4,'NREL Scaling Data'!$A:$A,Q$3,'NREL Scaling Data'!$C:$C,Calculations!$L4,'NREL Scaling Data'!$D:$D,Calculations!$N4))/SUMIFS('NREL Scaling Data'!$F:$F,'NREL Scaling Data'!$B:$B,UPPER(About!$B$1),'NREL Scaling Data'!$E:$E,Calculations!$M4,'NREL Scaling Data'!$A:$A,Q$3,'NREL Scaling Data'!$C:$C,Calculations!$L4,'NREL Scaling Data'!$D:$D,Calculations!$N4) + 1) * Q4,0)</f>
        <v>32949860535118.828</v>
      </c>
      <c r="S4" s="45">
        <f>IFERROR(((SUMIFS('NREL Scaling Data'!$F:$F,'NREL Scaling Data'!$B:$B,UPPER(About!$B$1),'NREL Scaling Data'!$E:$E,Calculations!$M4,'NREL Scaling Data'!$A:$A,S$3,'NREL Scaling Data'!$C:$C,Calculations!$L4,'NREL Scaling Data'!$D:$D,Calculations!$N4)-SUMIFS('NREL Scaling Data'!$F:$F,'NREL Scaling Data'!$B:$B,UPPER(About!$B$1),'NREL Scaling Data'!$E:$E,Calculations!$M4,'NREL Scaling Data'!$A:$A,R$3,'NREL Scaling Data'!$C:$C,Calculations!$L4,'NREL Scaling Data'!$D:$D,Calculations!$N4))/SUMIFS('NREL Scaling Data'!$F:$F,'NREL Scaling Data'!$B:$B,UPPER(About!$B$1),'NREL Scaling Data'!$E:$E,Calculations!$M4,'NREL Scaling Data'!$A:$A,R$3,'NREL Scaling Data'!$C:$C,Calculations!$L4,'NREL Scaling Data'!$D:$D,Calculations!$N4) + 1) * R4,0)</f>
        <v>33221719894131.297</v>
      </c>
      <c r="T4" s="45">
        <f>IFERROR(((SUMIFS('NREL Scaling Data'!$F:$F,'NREL Scaling Data'!$B:$B,UPPER(About!$B$1),'NREL Scaling Data'!$E:$E,Calculations!$M4,'NREL Scaling Data'!$A:$A,T$3,'NREL Scaling Data'!$C:$C,Calculations!$L4,'NREL Scaling Data'!$D:$D,Calculations!$N4)-SUMIFS('NREL Scaling Data'!$F:$F,'NREL Scaling Data'!$B:$B,UPPER(About!$B$1),'NREL Scaling Data'!$E:$E,Calculations!$M4,'NREL Scaling Data'!$A:$A,S$3,'NREL Scaling Data'!$C:$C,Calculations!$L4,'NREL Scaling Data'!$D:$D,Calculations!$N4))/SUMIFS('NREL Scaling Data'!$F:$F,'NREL Scaling Data'!$B:$B,UPPER(About!$B$1),'NREL Scaling Data'!$E:$E,Calculations!$M4,'NREL Scaling Data'!$A:$A,S$3,'NREL Scaling Data'!$C:$C,Calculations!$L4,'NREL Scaling Data'!$D:$D,Calculations!$N4) + 1) * S4,0)</f>
        <v>33504283032548.352</v>
      </c>
      <c r="U4" s="45">
        <f>IFERROR(((SUMIFS('NREL Scaling Data'!$F:$F,'NREL Scaling Data'!$B:$B,UPPER(About!$B$1),'NREL Scaling Data'!$E:$E,Calculations!$M4,'NREL Scaling Data'!$A:$A,U$3,'NREL Scaling Data'!$C:$C,Calculations!$L4,'NREL Scaling Data'!$D:$D,Calculations!$N4)-SUMIFS('NREL Scaling Data'!$F:$F,'NREL Scaling Data'!$B:$B,UPPER(About!$B$1),'NREL Scaling Data'!$E:$E,Calculations!$M4,'NREL Scaling Data'!$A:$A,T$3,'NREL Scaling Data'!$C:$C,Calculations!$L4,'NREL Scaling Data'!$D:$D,Calculations!$N4))/SUMIFS('NREL Scaling Data'!$F:$F,'NREL Scaling Data'!$B:$B,UPPER(About!$B$1),'NREL Scaling Data'!$E:$E,Calculations!$M4,'NREL Scaling Data'!$A:$A,T$3,'NREL Scaling Data'!$C:$C,Calculations!$L4,'NREL Scaling Data'!$D:$D,Calculations!$N4) + 1) * T4,0)</f>
        <v>33769519855818.215</v>
      </c>
      <c r="V4" s="45">
        <f>IFERROR(((SUMIFS('NREL Scaling Data'!$F:$F,'NREL Scaling Data'!$B:$B,UPPER(About!$B$1),'NREL Scaling Data'!$E:$E,Calculations!$M4,'NREL Scaling Data'!$A:$A,V$3,'NREL Scaling Data'!$C:$C,Calculations!$L4,'NREL Scaling Data'!$D:$D,Calculations!$N4)-SUMIFS('NREL Scaling Data'!$F:$F,'NREL Scaling Data'!$B:$B,UPPER(About!$B$1),'NREL Scaling Data'!$E:$E,Calculations!$M4,'NREL Scaling Data'!$A:$A,U$3,'NREL Scaling Data'!$C:$C,Calculations!$L4,'NREL Scaling Data'!$D:$D,Calculations!$N4))/SUMIFS('NREL Scaling Data'!$F:$F,'NREL Scaling Data'!$B:$B,UPPER(About!$B$1),'NREL Scaling Data'!$E:$E,Calculations!$M4,'NREL Scaling Data'!$A:$A,U$3,'NREL Scaling Data'!$C:$C,Calculations!$L4,'NREL Scaling Data'!$D:$D,Calculations!$N4) + 1) * U4,0)</f>
        <v>34032984810912.277</v>
      </c>
      <c r="W4" s="45">
        <f>IFERROR(((SUMIFS('NREL Scaling Data'!$F:$F,'NREL Scaling Data'!$B:$B,UPPER(About!$B$1),'NREL Scaling Data'!$E:$E,Calculations!$M4,'NREL Scaling Data'!$A:$A,W$3,'NREL Scaling Data'!$C:$C,Calculations!$L4,'NREL Scaling Data'!$D:$D,Calculations!$N4)-SUMIFS('NREL Scaling Data'!$F:$F,'NREL Scaling Data'!$B:$B,UPPER(About!$B$1),'NREL Scaling Data'!$E:$E,Calculations!$M4,'NREL Scaling Data'!$A:$A,V$3,'NREL Scaling Data'!$C:$C,Calculations!$L4,'NREL Scaling Data'!$D:$D,Calculations!$N4))/SUMIFS('NREL Scaling Data'!$F:$F,'NREL Scaling Data'!$B:$B,UPPER(About!$B$1),'NREL Scaling Data'!$E:$E,Calculations!$M4,'NREL Scaling Data'!$A:$A,V$3,'NREL Scaling Data'!$C:$C,Calculations!$L4,'NREL Scaling Data'!$D:$D,Calculations!$N4) + 1) * V4,0)</f>
        <v>34299028528964.148</v>
      </c>
      <c r="X4" s="45">
        <f>IFERROR(((SUMIFS('NREL Scaling Data'!$F:$F,'NREL Scaling Data'!$B:$B,UPPER(About!$B$1),'NREL Scaling Data'!$E:$E,Calculations!$M4,'NREL Scaling Data'!$A:$A,X$3,'NREL Scaling Data'!$C:$C,Calculations!$L4,'NREL Scaling Data'!$D:$D,Calculations!$N4)-SUMIFS('NREL Scaling Data'!$F:$F,'NREL Scaling Data'!$B:$B,UPPER(About!$B$1),'NREL Scaling Data'!$E:$E,Calculations!$M4,'NREL Scaling Data'!$A:$A,W$3,'NREL Scaling Data'!$C:$C,Calculations!$L4,'NREL Scaling Data'!$D:$D,Calculations!$N4))/SUMIFS('NREL Scaling Data'!$F:$F,'NREL Scaling Data'!$B:$B,UPPER(About!$B$1),'NREL Scaling Data'!$E:$E,Calculations!$M4,'NREL Scaling Data'!$A:$A,W$3,'NREL Scaling Data'!$C:$C,Calculations!$L4,'NREL Scaling Data'!$D:$D,Calculations!$N4) + 1) * W4,0)</f>
        <v>34563492678572.957</v>
      </c>
      <c r="Y4" s="45">
        <f>IFERROR(((SUMIFS('NREL Scaling Data'!$F:$F,'NREL Scaling Data'!$B:$B,UPPER(About!$B$1),'NREL Scaling Data'!$E:$E,Calculations!$M4,'NREL Scaling Data'!$A:$A,Y$3,'NREL Scaling Data'!$C:$C,Calculations!$L4,'NREL Scaling Data'!$D:$D,Calculations!$N4)-SUMIFS('NREL Scaling Data'!$F:$F,'NREL Scaling Data'!$B:$B,UPPER(About!$B$1),'NREL Scaling Data'!$E:$E,Calculations!$M4,'NREL Scaling Data'!$A:$A,X$3,'NREL Scaling Data'!$C:$C,Calculations!$L4,'NREL Scaling Data'!$D:$D,Calculations!$N4))/SUMIFS('NREL Scaling Data'!$F:$F,'NREL Scaling Data'!$B:$B,UPPER(About!$B$1),'NREL Scaling Data'!$E:$E,Calculations!$M4,'NREL Scaling Data'!$A:$A,X$3,'NREL Scaling Data'!$C:$C,Calculations!$L4,'NREL Scaling Data'!$D:$D,Calculations!$N4) + 1) * X4,0)</f>
        <v>34832392214796.328</v>
      </c>
      <c r="Z4" s="45">
        <f>IFERROR(((SUMIFS('NREL Scaling Data'!$F:$F,'NREL Scaling Data'!$B:$B,UPPER(About!$B$1),'NREL Scaling Data'!$E:$E,Calculations!$M4,'NREL Scaling Data'!$A:$A,Z$3,'NREL Scaling Data'!$C:$C,Calculations!$L4,'NREL Scaling Data'!$D:$D,Calculations!$N4)-SUMIFS('NREL Scaling Data'!$F:$F,'NREL Scaling Data'!$B:$B,UPPER(About!$B$1),'NREL Scaling Data'!$E:$E,Calculations!$M4,'NREL Scaling Data'!$A:$A,Y$3,'NREL Scaling Data'!$C:$C,Calculations!$L4,'NREL Scaling Data'!$D:$D,Calculations!$N4))/SUMIFS('NREL Scaling Data'!$F:$F,'NREL Scaling Data'!$B:$B,UPPER(About!$B$1),'NREL Scaling Data'!$E:$E,Calculations!$M4,'NREL Scaling Data'!$A:$A,Y$3,'NREL Scaling Data'!$C:$C,Calculations!$L4,'NREL Scaling Data'!$D:$D,Calculations!$N4) + 1) * Y4,0)</f>
        <v>35106900669415.273</v>
      </c>
      <c r="AA4" s="45">
        <f>IFERROR(((SUMIFS('NREL Scaling Data'!$F:$F,'NREL Scaling Data'!$B:$B,UPPER(About!$B$1),'NREL Scaling Data'!$E:$E,Calculations!$M4,'NREL Scaling Data'!$A:$A,AA$3,'NREL Scaling Data'!$C:$C,Calculations!$L4,'NREL Scaling Data'!$D:$D,Calculations!$N4)-SUMIFS('NREL Scaling Data'!$F:$F,'NREL Scaling Data'!$B:$B,UPPER(About!$B$1),'NREL Scaling Data'!$E:$E,Calculations!$M4,'NREL Scaling Data'!$A:$A,Z$3,'NREL Scaling Data'!$C:$C,Calculations!$L4,'NREL Scaling Data'!$D:$D,Calculations!$N4))/SUMIFS('NREL Scaling Data'!$F:$F,'NREL Scaling Data'!$B:$B,UPPER(About!$B$1),'NREL Scaling Data'!$E:$E,Calculations!$M4,'NREL Scaling Data'!$A:$A,Z$3,'NREL Scaling Data'!$C:$C,Calculations!$L4,'NREL Scaling Data'!$D:$D,Calculations!$N4) + 1) * Z4,0)</f>
        <v>35385929896723.945</v>
      </c>
      <c r="AB4" s="45">
        <f>IFERROR(((SUMIFS('NREL Scaling Data'!$F:$F,'NREL Scaling Data'!$B:$B,UPPER(About!$B$1),'NREL Scaling Data'!$E:$E,Calculations!$M4,'NREL Scaling Data'!$A:$A,AB$3,'NREL Scaling Data'!$C:$C,Calculations!$L4,'NREL Scaling Data'!$D:$D,Calculations!$N4)-SUMIFS('NREL Scaling Data'!$F:$F,'NREL Scaling Data'!$B:$B,UPPER(About!$B$1),'NREL Scaling Data'!$E:$E,Calculations!$M4,'NREL Scaling Data'!$A:$A,AA$3,'NREL Scaling Data'!$C:$C,Calculations!$L4,'NREL Scaling Data'!$D:$D,Calculations!$N4))/SUMIFS('NREL Scaling Data'!$F:$F,'NREL Scaling Data'!$B:$B,UPPER(About!$B$1),'NREL Scaling Data'!$E:$E,Calculations!$M4,'NREL Scaling Data'!$A:$A,AA$3,'NREL Scaling Data'!$C:$C,Calculations!$L4,'NREL Scaling Data'!$D:$D,Calculations!$N4) + 1) * AA4,0)</f>
        <v>35667029162201.602</v>
      </c>
      <c r="AC4" s="45">
        <f>IFERROR(((SUMIFS('NREL Scaling Data'!$F:$F,'NREL Scaling Data'!$B:$B,UPPER(About!$B$1),'NREL Scaling Data'!$E:$E,Calculations!$M4,'NREL Scaling Data'!$A:$A,AC$3,'NREL Scaling Data'!$C:$C,Calculations!$L4,'NREL Scaling Data'!$D:$D,Calculations!$N4)-SUMIFS('NREL Scaling Data'!$F:$F,'NREL Scaling Data'!$B:$B,UPPER(About!$B$1),'NREL Scaling Data'!$E:$E,Calculations!$M4,'NREL Scaling Data'!$A:$A,AB$3,'NREL Scaling Data'!$C:$C,Calculations!$L4,'NREL Scaling Data'!$D:$D,Calculations!$N4))/SUMIFS('NREL Scaling Data'!$F:$F,'NREL Scaling Data'!$B:$B,UPPER(About!$B$1),'NREL Scaling Data'!$E:$E,Calculations!$M4,'NREL Scaling Data'!$A:$A,AB$3,'NREL Scaling Data'!$C:$C,Calculations!$L4,'NREL Scaling Data'!$D:$D,Calculations!$N4) + 1) * AB4,0)</f>
        <v>35962867979779.953</v>
      </c>
      <c r="AD4" s="45">
        <f>IFERROR(((SUMIFS('NREL Scaling Data'!$F:$F,'NREL Scaling Data'!$B:$B,UPPER(About!$B$1),'NREL Scaling Data'!$E:$E,Calculations!$M4,'NREL Scaling Data'!$A:$A,AD$3,'NREL Scaling Data'!$C:$C,Calculations!$L4,'NREL Scaling Data'!$D:$D,Calculations!$N4)-SUMIFS('NREL Scaling Data'!$F:$F,'NREL Scaling Data'!$B:$B,UPPER(About!$B$1),'NREL Scaling Data'!$E:$E,Calculations!$M4,'NREL Scaling Data'!$A:$A,AC$3,'NREL Scaling Data'!$C:$C,Calculations!$L4,'NREL Scaling Data'!$D:$D,Calculations!$N4))/SUMIFS('NREL Scaling Data'!$F:$F,'NREL Scaling Data'!$B:$B,UPPER(About!$B$1),'NREL Scaling Data'!$E:$E,Calculations!$M4,'NREL Scaling Data'!$A:$A,AC$3,'NREL Scaling Data'!$C:$C,Calculations!$L4,'NREL Scaling Data'!$D:$D,Calculations!$N4) + 1) * AC4,0)</f>
        <v>36268351637532.82</v>
      </c>
      <c r="AE4" s="45">
        <f>IFERROR(((SUMIFS('NREL Scaling Data'!$F:$F,'NREL Scaling Data'!$B:$B,UPPER(About!$B$1),'NREL Scaling Data'!$E:$E,Calculations!$M4,'NREL Scaling Data'!$A:$A,AE$3,'NREL Scaling Data'!$C:$C,Calculations!$L4,'NREL Scaling Data'!$D:$D,Calculations!$N4)-SUMIFS('NREL Scaling Data'!$F:$F,'NREL Scaling Data'!$B:$B,UPPER(About!$B$1),'NREL Scaling Data'!$E:$E,Calculations!$M4,'NREL Scaling Data'!$A:$A,AD$3,'NREL Scaling Data'!$C:$C,Calculations!$L4,'NREL Scaling Data'!$D:$D,Calculations!$N4))/SUMIFS('NREL Scaling Data'!$F:$F,'NREL Scaling Data'!$B:$B,UPPER(About!$B$1),'NREL Scaling Data'!$E:$E,Calculations!$M4,'NREL Scaling Data'!$A:$A,AD$3,'NREL Scaling Data'!$C:$C,Calculations!$L4,'NREL Scaling Data'!$D:$D,Calculations!$N4) + 1) * AD4,0)</f>
        <v>36581575121042.938</v>
      </c>
      <c r="AF4" s="45">
        <f>IFERROR(((SUMIFS('NREL Scaling Data'!$F:$F,'NREL Scaling Data'!$B:$B,UPPER(About!$B$1),'NREL Scaling Data'!$E:$E,Calculations!$M4,'NREL Scaling Data'!$A:$A,AF$3,'NREL Scaling Data'!$C:$C,Calculations!$L4,'NREL Scaling Data'!$D:$D,Calculations!$N4)-SUMIFS('NREL Scaling Data'!$F:$F,'NREL Scaling Data'!$B:$B,UPPER(About!$B$1),'NREL Scaling Data'!$E:$E,Calculations!$M4,'NREL Scaling Data'!$A:$A,AE$3,'NREL Scaling Data'!$C:$C,Calculations!$L4,'NREL Scaling Data'!$D:$D,Calculations!$N4))/SUMIFS('NREL Scaling Data'!$F:$F,'NREL Scaling Data'!$B:$B,UPPER(About!$B$1),'NREL Scaling Data'!$E:$E,Calculations!$M4,'NREL Scaling Data'!$A:$A,AE$3,'NREL Scaling Data'!$C:$C,Calculations!$L4,'NREL Scaling Data'!$D:$D,Calculations!$N4) + 1) * AE4,0)</f>
        <v>36904875940272.344</v>
      </c>
      <c r="AG4" s="45">
        <f>IFERROR(((SUMIFS('NREL Scaling Data'!$F:$F,'NREL Scaling Data'!$B:$B,UPPER(About!$B$1),'NREL Scaling Data'!$E:$E,Calculations!$M4,'NREL Scaling Data'!$A:$A,AG$3,'NREL Scaling Data'!$C:$C,Calculations!$L4,'NREL Scaling Data'!$D:$D,Calculations!$N4)-SUMIFS('NREL Scaling Data'!$F:$F,'NREL Scaling Data'!$B:$B,UPPER(About!$B$1),'NREL Scaling Data'!$E:$E,Calculations!$M4,'NREL Scaling Data'!$A:$A,AF$3,'NREL Scaling Data'!$C:$C,Calculations!$L4,'NREL Scaling Data'!$D:$D,Calculations!$N4))/SUMIFS('NREL Scaling Data'!$F:$F,'NREL Scaling Data'!$B:$B,UPPER(About!$B$1),'NREL Scaling Data'!$E:$E,Calculations!$M4,'NREL Scaling Data'!$A:$A,AF$3,'NREL Scaling Data'!$C:$C,Calculations!$L4,'NREL Scaling Data'!$D:$D,Calculations!$N4) + 1) * AF4,0)</f>
        <v>37250753670506.875</v>
      </c>
      <c r="AH4" s="45">
        <f>IFERROR(((SUMIFS('NREL Scaling Data'!$F:$F,'NREL Scaling Data'!$B:$B,UPPER(About!$B$1),'NREL Scaling Data'!$E:$E,Calculations!$M4,'NREL Scaling Data'!$A:$A,AH$3,'NREL Scaling Data'!$C:$C,Calculations!$L4,'NREL Scaling Data'!$D:$D,Calculations!$N4)-SUMIFS('NREL Scaling Data'!$F:$F,'NREL Scaling Data'!$B:$B,UPPER(About!$B$1),'NREL Scaling Data'!$E:$E,Calculations!$M4,'NREL Scaling Data'!$A:$A,AG$3,'NREL Scaling Data'!$C:$C,Calculations!$L4,'NREL Scaling Data'!$D:$D,Calculations!$N4))/SUMIFS('NREL Scaling Data'!$F:$F,'NREL Scaling Data'!$B:$B,UPPER(About!$B$1),'NREL Scaling Data'!$E:$E,Calculations!$M4,'NREL Scaling Data'!$A:$A,AG$3,'NREL Scaling Data'!$C:$C,Calculations!$L4,'NREL Scaling Data'!$D:$D,Calculations!$N4) + 1) * AG4,0)</f>
        <v>37614385373319.484</v>
      </c>
      <c r="AI4" s="45">
        <f>IFERROR(((SUMIFS('NREL Scaling Data'!$F:$F,'NREL Scaling Data'!$B:$B,UPPER(About!$B$1),'NREL Scaling Data'!$E:$E,Calculations!$M4,'NREL Scaling Data'!$A:$A,AI$3,'NREL Scaling Data'!$C:$C,Calculations!$L4,'NREL Scaling Data'!$D:$D,Calculations!$N4)-SUMIFS('NREL Scaling Data'!$F:$F,'NREL Scaling Data'!$B:$B,UPPER(About!$B$1),'NREL Scaling Data'!$E:$E,Calculations!$M4,'NREL Scaling Data'!$A:$A,AH$3,'NREL Scaling Data'!$C:$C,Calculations!$L4,'NREL Scaling Data'!$D:$D,Calculations!$N4))/SUMIFS('NREL Scaling Data'!$F:$F,'NREL Scaling Data'!$B:$B,UPPER(About!$B$1),'NREL Scaling Data'!$E:$E,Calculations!$M4,'NREL Scaling Data'!$A:$A,AH$3,'NREL Scaling Data'!$C:$C,Calculations!$L4,'NREL Scaling Data'!$D:$D,Calculations!$N4) + 1) * AH4,0)</f>
        <v>37967602616975.125</v>
      </c>
      <c r="AJ4" s="45">
        <f>IFERROR(((SUMIFS('NREL Scaling Data'!$F:$F,'NREL Scaling Data'!$B:$B,UPPER(About!$B$1),'NREL Scaling Data'!$E:$E,Calculations!$M4,'NREL Scaling Data'!$A:$A,AJ$3,'NREL Scaling Data'!$C:$C,Calculations!$L4,'NREL Scaling Data'!$D:$D,Calculations!$N4)-SUMIFS('NREL Scaling Data'!$F:$F,'NREL Scaling Data'!$B:$B,UPPER(About!$B$1),'NREL Scaling Data'!$E:$E,Calculations!$M4,'NREL Scaling Data'!$A:$A,AI$3,'NREL Scaling Data'!$C:$C,Calculations!$L4,'NREL Scaling Data'!$D:$D,Calculations!$N4))/SUMIFS('NREL Scaling Data'!$F:$F,'NREL Scaling Data'!$B:$B,UPPER(About!$B$1),'NREL Scaling Data'!$E:$E,Calculations!$M4,'NREL Scaling Data'!$A:$A,AI$3,'NREL Scaling Data'!$C:$C,Calculations!$L4,'NREL Scaling Data'!$D:$D,Calculations!$N4) + 1) * AI4,0)</f>
        <v>38318219572973.438</v>
      </c>
      <c r="AK4" s="45">
        <f>IFERROR(((SUMIFS('NREL Scaling Data'!$F:$F,'NREL Scaling Data'!$B:$B,UPPER(About!$B$1),'NREL Scaling Data'!$E:$E,Calculations!$M4,'NREL Scaling Data'!$A:$A,AK$3,'NREL Scaling Data'!$C:$C,Calculations!$L4,'NREL Scaling Data'!$D:$D,Calculations!$N4)-SUMIFS('NREL Scaling Data'!$F:$F,'NREL Scaling Data'!$B:$B,UPPER(About!$B$1),'NREL Scaling Data'!$E:$E,Calculations!$M4,'NREL Scaling Data'!$A:$A,AJ$3,'NREL Scaling Data'!$C:$C,Calculations!$L4,'NREL Scaling Data'!$D:$D,Calculations!$N4))/SUMIFS('NREL Scaling Data'!$F:$F,'NREL Scaling Data'!$B:$B,UPPER(About!$B$1),'NREL Scaling Data'!$E:$E,Calculations!$M4,'NREL Scaling Data'!$A:$A,AJ$3,'NREL Scaling Data'!$C:$C,Calculations!$L4,'NREL Scaling Data'!$D:$D,Calculations!$N4) + 1) * AJ4,0)</f>
        <v>38479598153729.695</v>
      </c>
      <c r="AL4" s="45">
        <f>IFERROR(((SUMIFS('NREL Scaling Data'!$F:$F,'NREL Scaling Data'!$B:$B,UPPER(About!$B$1),'NREL Scaling Data'!$E:$E,Calculations!$M4,'NREL Scaling Data'!$A:$A,AL$3,'NREL Scaling Data'!$C:$C,Calculations!$L4,'NREL Scaling Data'!$D:$D,Calculations!$N4)-SUMIFS('NREL Scaling Data'!$F:$F,'NREL Scaling Data'!$B:$B,UPPER(About!$B$1),'NREL Scaling Data'!$E:$E,Calculations!$M4,'NREL Scaling Data'!$A:$A,AK$3,'NREL Scaling Data'!$C:$C,Calculations!$L4,'NREL Scaling Data'!$D:$D,Calculations!$N4))/SUMIFS('NREL Scaling Data'!$F:$F,'NREL Scaling Data'!$B:$B,UPPER(About!$B$1),'NREL Scaling Data'!$E:$E,Calculations!$M4,'NREL Scaling Data'!$A:$A,AK$3,'NREL Scaling Data'!$C:$C,Calculations!$L4,'NREL Scaling Data'!$D:$D,Calculations!$N4) + 1) * AK4,0)</f>
        <v>38633991527225.695</v>
      </c>
      <c r="AM4" s="45">
        <f>IFERROR(((SUMIFS('NREL Scaling Data'!$F:$F,'NREL Scaling Data'!$B:$B,UPPER(About!$B$1),'NREL Scaling Data'!$E:$E,Calculations!$M4,'NREL Scaling Data'!$A:$A,AM$3,'NREL Scaling Data'!$C:$C,Calculations!$L4,'NREL Scaling Data'!$D:$D,Calculations!$N4)-SUMIFS('NREL Scaling Data'!$F:$F,'NREL Scaling Data'!$B:$B,UPPER(About!$B$1),'NREL Scaling Data'!$E:$E,Calculations!$M4,'NREL Scaling Data'!$A:$A,AL$3,'NREL Scaling Data'!$C:$C,Calculations!$L4,'NREL Scaling Data'!$D:$D,Calculations!$N4))/SUMIFS('NREL Scaling Data'!$F:$F,'NREL Scaling Data'!$B:$B,UPPER(About!$B$1),'NREL Scaling Data'!$E:$E,Calculations!$M4,'NREL Scaling Data'!$A:$A,AL$3,'NREL Scaling Data'!$C:$C,Calculations!$L4,'NREL Scaling Data'!$D:$D,Calculations!$N4) + 1) * AL4,0)</f>
        <v>38788534729289.508</v>
      </c>
      <c r="AN4" s="45">
        <f>IFERROR(((SUMIFS('NREL Scaling Data'!$F:$F,'NREL Scaling Data'!$B:$B,UPPER(About!$B$1),'NREL Scaling Data'!$E:$E,Calculations!$M4,'NREL Scaling Data'!$A:$A,AN$3,'NREL Scaling Data'!$C:$C,Calculations!$L4,'NREL Scaling Data'!$D:$D,Calculations!$N4)-SUMIFS('NREL Scaling Data'!$F:$F,'NREL Scaling Data'!$B:$B,UPPER(About!$B$1),'NREL Scaling Data'!$E:$E,Calculations!$M4,'NREL Scaling Data'!$A:$A,AM$3,'NREL Scaling Data'!$C:$C,Calculations!$L4,'NREL Scaling Data'!$D:$D,Calculations!$N4))/SUMIFS('NREL Scaling Data'!$F:$F,'NREL Scaling Data'!$B:$B,UPPER(About!$B$1),'NREL Scaling Data'!$E:$E,Calculations!$M4,'NREL Scaling Data'!$A:$A,AM$3,'NREL Scaling Data'!$C:$C,Calculations!$L4,'NREL Scaling Data'!$D:$D,Calculations!$N4) + 1) * AM4,0)</f>
        <v>38925604053385.289</v>
      </c>
      <c r="AO4" s="45">
        <f>IFERROR(((SUMIFS('NREL Scaling Data'!$F:$F,'NREL Scaling Data'!$B:$B,UPPER(About!$B$1),'NREL Scaling Data'!$E:$E,Calculations!$M4,'NREL Scaling Data'!$A:$A,AO$3,'NREL Scaling Data'!$C:$C,Calculations!$L4,'NREL Scaling Data'!$D:$D,Calculations!$N4)-SUMIFS('NREL Scaling Data'!$F:$F,'NREL Scaling Data'!$B:$B,UPPER(About!$B$1),'NREL Scaling Data'!$E:$E,Calculations!$M4,'NREL Scaling Data'!$A:$A,AN$3,'NREL Scaling Data'!$C:$C,Calculations!$L4,'NREL Scaling Data'!$D:$D,Calculations!$N4))/SUMIFS('NREL Scaling Data'!$F:$F,'NREL Scaling Data'!$B:$B,UPPER(About!$B$1),'NREL Scaling Data'!$E:$E,Calculations!$M4,'NREL Scaling Data'!$A:$A,AN$3,'NREL Scaling Data'!$C:$C,Calculations!$L4,'NREL Scaling Data'!$D:$D,Calculations!$N4) + 1) * AN4,0)</f>
        <v>39053959936833.063</v>
      </c>
      <c r="AP4" s="45">
        <f>IFERROR(((SUMIFS('NREL Scaling Data'!$F:$F,'NREL Scaling Data'!$B:$B,UPPER(About!$B$1),'NREL Scaling Data'!$E:$E,Calculations!$M4,'NREL Scaling Data'!$A:$A,AP$3,'NREL Scaling Data'!$C:$C,Calculations!$L4,'NREL Scaling Data'!$D:$D,Calculations!$N4)-SUMIFS('NREL Scaling Data'!$F:$F,'NREL Scaling Data'!$B:$B,UPPER(About!$B$1),'NREL Scaling Data'!$E:$E,Calculations!$M4,'NREL Scaling Data'!$A:$A,AO$3,'NREL Scaling Data'!$C:$C,Calculations!$L4,'NREL Scaling Data'!$D:$D,Calculations!$N4))/SUMIFS('NREL Scaling Data'!$F:$F,'NREL Scaling Data'!$B:$B,UPPER(About!$B$1),'NREL Scaling Data'!$E:$E,Calculations!$M4,'NREL Scaling Data'!$A:$A,AO$3,'NREL Scaling Data'!$C:$C,Calculations!$L4,'NREL Scaling Data'!$D:$D,Calculations!$N4) + 1) * AO4,0)</f>
        <v>39172989419083.75</v>
      </c>
      <c r="AQ4" s="45">
        <f>IFERROR(((SUMIFS('NREL Scaling Data'!$F:$F,'NREL Scaling Data'!$B:$B,UPPER(About!$B$1),'NREL Scaling Data'!$E:$E,Calculations!$M4,'NREL Scaling Data'!$A:$A,AQ$3,'NREL Scaling Data'!$C:$C,Calculations!$L4,'NREL Scaling Data'!$D:$D,Calculations!$N4)-SUMIFS('NREL Scaling Data'!$F:$F,'NREL Scaling Data'!$B:$B,UPPER(About!$B$1),'NREL Scaling Data'!$E:$E,Calculations!$M4,'NREL Scaling Data'!$A:$A,AP$3,'NREL Scaling Data'!$C:$C,Calculations!$L4,'NREL Scaling Data'!$D:$D,Calculations!$N4))/SUMIFS('NREL Scaling Data'!$F:$F,'NREL Scaling Data'!$B:$B,UPPER(About!$B$1),'NREL Scaling Data'!$E:$E,Calculations!$M4,'NREL Scaling Data'!$A:$A,AP$3,'NREL Scaling Data'!$C:$C,Calculations!$L4,'NREL Scaling Data'!$D:$D,Calculations!$N4) + 1) * AP4,0)</f>
        <v>39284469613900.68</v>
      </c>
      <c r="AR4" s="45">
        <f>IFERROR(((SUMIFS('NREL Scaling Data'!$F:$F,'NREL Scaling Data'!$B:$B,UPPER(About!$B$1),'NREL Scaling Data'!$E:$E,Calculations!$M4,'NREL Scaling Data'!$A:$A,AR$3,'NREL Scaling Data'!$C:$C,Calculations!$L4,'NREL Scaling Data'!$D:$D,Calculations!$N4)-SUMIFS('NREL Scaling Data'!$F:$F,'NREL Scaling Data'!$B:$B,UPPER(About!$B$1),'NREL Scaling Data'!$E:$E,Calculations!$M4,'NREL Scaling Data'!$A:$A,AQ$3,'NREL Scaling Data'!$C:$C,Calculations!$L4,'NREL Scaling Data'!$D:$D,Calculations!$N4))/SUMIFS('NREL Scaling Data'!$F:$F,'NREL Scaling Data'!$B:$B,UPPER(About!$B$1),'NREL Scaling Data'!$E:$E,Calculations!$M4,'NREL Scaling Data'!$A:$A,AQ$3,'NREL Scaling Data'!$C:$C,Calculations!$L4,'NREL Scaling Data'!$D:$D,Calculations!$N4) + 1) * AQ4,0)</f>
        <v>39387957275470.297</v>
      </c>
      <c r="AS4" s="45">
        <f>IFERROR(((SUMIFS('NREL Scaling Data'!$F:$F,'NREL Scaling Data'!$B:$B,UPPER(About!$B$1),'NREL Scaling Data'!$E:$E,Calculations!$M4,'NREL Scaling Data'!$A:$A,AS$3,'NREL Scaling Data'!$C:$C,Calculations!$L4,'NREL Scaling Data'!$D:$D,Calculations!$N4)-SUMIFS('NREL Scaling Data'!$F:$F,'NREL Scaling Data'!$B:$B,UPPER(About!$B$1),'NREL Scaling Data'!$E:$E,Calculations!$M4,'NREL Scaling Data'!$A:$A,AR$3,'NREL Scaling Data'!$C:$C,Calculations!$L4,'NREL Scaling Data'!$D:$D,Calculations!$N4))/SUMIFS('NREL Scaling Data'!$F:$F,'NREL Scaling Data'!$B:$B,UPPER(About!$B$1),'NREL Scaling Data'!$E:$E,Calculations!$M4,'NREL Scaling Data'!$A:$A,AR$3,'NREL Scaling Data'!$C:$C,Calculations!$L4,'NREL Scaling Data'!$D:$D,Calculations!$N4) + 1) * AR4,0)</f>
        <v>39482431727166.633</v>
      </c>
      <c r="AT4" s="45">
        <f>IFERROR(((SUMIFS('NREL Scaling Data'!$F:$F,'NREL Scaling Data'!$B:$B,UPPER(About!$B$1),'NREL Scaling Data'!$E:$E,Calculations!$M4,'NREL Scaling Data'!$A:$A,AT$3,'NREL Scaling Data'!$C:$C,Calculations!$L4,'NREL Scaling Data'!$D:$D,Calculations!$N4)-SUMIFS('NREL Scaling Data'!$F:$F,'NREL Scaling Data'!$B:$B,UPPER(About!$B$1),'NREL Scaling Data'!$E:$E,Calculations!$M4,'NREL Scaling Data'!$A:$A,AS$3,'NREL Scaling Data'!$C:$C,Calculations!$L4,'NREL Scaling Data'!$D:$D,Calculations!$N4))/SUMIFS('NREL Scaling Data'!$F:$F,'NREL Scaling Data'!$B:$B,UPPER(About!$B$1),'NREL Scaling Data'!$E:$E,Calculations!$M4,'NREL Scaling Data'!$A:$A,AS$3,'NREL Scaling Data'!$C:$C,Calculations!$L4,'NREL Scaling Data'!$D:$D,Calculations!$N4) + 1) * AS4,0)</f>
        <v>39569105558723.438</v>
      </c>
    </row>
    <row r="5" spans="1:46">
      <c r="I5" s="12" t="s">
        <v>1085</v>
      </c>
      <c r="J5" s="209">
        <f>SUMIFS('NREL Scaling Data'!F:F,'NREL Scaling Data'!B:B,UPPER(About!$B$1),'NREL Scaling Data'!E:E,Calculations!M5,'NREL Scaling Data'!A:A, 2021,'NREL Scaling Data'!C:C,Calculations!L5,'NREL Scaling Data'!D:D,Calculations!N5) / SUMIFS('NREL Scaling Data'!F:F,'NREL Scaling Data'!B:B,UPPER(About!$B$1),'NREL Scaling Data'!A:A, 2021,'NREL Scaling Data'!C:C,Calculations!L5,'NREL Scaling Data'!D:D,Calculations!N5)</f>
        <v>1</v>
      </c>
      <c r="K5" s="207">
        <f t="shared" ref="K5:K13" si="0">$B$12</f>
        <v>0.94236632738906856</v>
      </c>
      <c r="L5" s="209" t="s">
        <v>1022</v>
      </c>
      <c r="M5" s="12" t="s">
        <v>1015</v>
      </c>
      <c r="N5" s="1" t="s">
        <v>961</v>
      </c>
      <c r="O5" s="7">
        <f t="shared" ref="O5:P13" si="1">P5</f>
        <v>0</v>
      </c>
      <c r="P5" s="7">
        <f t="shared" si="1"/>
        <v>0</v>
      </c>
      <c r="Q5" s="45">
        <f>SUMIFS('SEDS 2021'!$F$23:$F$40,'SEDS 2021'!E$23:E$40,Calculations!L5,'SEDS 2021'!D$23:D$40,Calculations!N5)*J5*K5</f>
        <v>0</v>
      </c>
      <c r="R5" s="45">
        <f>IFERROR(((SUMIFS('NREL Scaling Data'!$F:$F,'NREL Scaling Data'!$B:$B,UPPER(About!$B$1),'NREL Scaling Data'!$E:$E,Calculations!$M5,'NREL Scaling Data'!$A:$A,R$3,'NREL Scaling Data'!$C:$C,Calculations!$L5,'NREL Scaling Data'!$D:$D,Calculations!$N5)-SUMIFS('NREL Scaling Data'!$F:$F,'NREL Scaling Data'!$B:$B,UPPER(About!$B$1),'NREL Scaling Data'!$E:$E,Calculations!$M5,'NREL Scaling Data'!$A:$A,Q$3,'NREL Scaling Data'!$C:$C,Calculations!$L5,'NREL Scaling Data'!$D:$D,Calculations!$N5))/SUMIFS('NREL Scaling Data'!$F:$F,'NREL Scaling Data'!$B:$B,UPPER(About!$B$1),'NREL Scaling Data'!$E:$E,Calculations!$M5,'NREL Scaling Data'!$A:$A,Q$3,'NREL Scaling Data'!$C:$C,Calculations!$L5,'NREL Scaling Data'!$D:$D,Calculations!$N5) + 1) * Q5,0)</f>
        <v>0</v>
      </c>
      <c r="S5" s="45">
        <f>IFERROR(((SUMIFS('NREL Scaling Data'!$F:$F,'NREL Scaling Data'!$B:$B,UPPER(About!$B$1),'NREL Scaling Data'!$E:$E,Calculations!$M5,'NREL Scaling Data'!$A:$A,S$3,'NREL Scaling Data'!$C:$C,Calculations!$L5,'NREL Scaling Data'!$D:$D,Calculations!$N5)-SUMIFS('NREL Scaling Data'!$F:$F,'NREL Scaling Data'!$B:$B,UPPER(About!$B$1),'NREL Scaling Data'!$E:$E,Calculations!$M5,'NREL Scaling Data'!$A:$A,R$3,'NREL Scaling Data'!$C:$C,Calculations!$L5,'NREL Scaling Data'!$D:$D,Calculations!$N5))/SUMIFS('NREL Scaling Data'!$F:$F,'NREL Scaling Data'!$B:$B,UPPER(About!$B$1),'NREL Scaling Data'!$E:$E,Calculations!$M5,'NREL Scaling Data'!$A:$A,R$3,'NREL Scaling Data'!$C:$C,Calculations!$L5,'NREL Scaling Data'!$D:$D,Calculations!$N5) + 1) * R5,0)</f>
        <v>0</v>
      </c>
      <c r="T5" s="45">
        <f>IFERROR(((SUMIFS('NREL Scaling Data'!$F:$F,'NREL Scaling Data'!$B:$B,UPPER(About!$B$1),'NREL Scaling Data'!$E:$E,Calculations!$M5,'NREL Scaling Data'!$A:$A,T$3,'NREL Scaling Data'!$C:$C,Calculations!$L5,'NREL Scaling Data'!$D:$D,Calculations!$N5)-SUMIFS('NREL Scaling Data'!$F:$F,'NREL Scaling Data'!$B:$B,UPPER(About!$B$1),'NREL Scaling Data'!$E:$E,Calculations!$M5,'NREL Scaling Data'!$A:$A,S$3,'NREL Scaling Data'!$C:$C,Calculations!$L5,'NREL Scaling Data'!$D:$D,Calculations!$N5))/SUMIFS('NREL Scaling Data'!$F:$F,'NREL Scaling Data'!$B:$B,UPPER(About!$B$1),'NREL Scaling Data'!$E:$E,Calculations!$M5,'NREL Scaling Data'!$A:$A,S$3,'NREL Scaling Data'!$C:$C,Calculations!$L5,'NREL Scaling Data'!$D:$D,Calculations!$N5) + 1) * S5,0)</f>
        <v>0</v>
      </c>
      <c r="U5" s="45">
        <f>IFERROR(((SUMIFS('NREL Scaling Data'!$F:$F,'NREL Scaling Data'!$B:$B,UPPER(About!$B$1),'NREL Scaling Data'!$E:$E,Calculations!$M5,'NREL Scaling Data'!$A:$A,U$3,'NREL Scaling Data'!$C:$C,Calculations!$L5,'NREL Scaling Data'!$D:$D,Calculations!$N5)-SUMIFS('NREL Scaling Data'!$F:$F,'NREL Scaling Data'!$B:$B,UPPER(About!$B$1),'NREL Scaling Data'!$E:$E,Calculations!$M5,'NREL Scaling Data'!$A:$A,T$3,'NREL Scaling Data'!$C:$C,Calculations!$L5,'NREL Scaling Data'!$D:$D,Calculations!$N5))/SUMIFS('NREL Scaling Data'!$F:$F,'NREL Scaling Data'!$B:$B,UPPER(About!$B$1),'NREL Scaling Data'!$E:$E,Calculations!$M5,'NREL Scaling Data'!$A:$A,T$3,'NREL Scaling Data'!$C:$C,Calculations!$L5,'NREL Scaling Data'!$D:$D,Calculations!$N5) + 1) * T5,0)</f>
        <v>0</v>
      </c>
      <c r="V5" s="45">
        <f>IFERROR(((SUMIFS('NREL Scaling Data'!$F:$F,'NREL Scaling Data'!$B:$B,UPPER(About!$B$1),'NREL Scaling Data'!$E:$E,Calculations!$M5,'NREL Scaling Data'!$A:$A,V$3,'NREL Scaling Data'!$C:$C,Calculations!$L5,'NREL Scaling Data'!$D:$D,Calculations!$N5)-SUMIFS('NREL Scaling Data'!$F:$F,'NREL Scaling Data'!$B:$B,UPPER(About!$B$1),'NREL Scaling Data'!$E:$E,Calculations!$M5,'NREL Scaling Data'!$A:$A,U$3,'NREL Scaling Data'!$C:$C,Calculations!$L5,'NREL Scaling Data'!$D:$D,Calculations!$N5))/SUMIFS('NREL Scaling Data'!$F:$F,'NREL Scaling Data'!$B:$B,UPPER(About!$B$1),'NREL Scaling Data'!$E:$E,Calculations!$M5,'NREL Scaling Data'!$A:$A,U$3,'NREL Scaling Data'!$C:$C,Calculations!$L5,'NREL Scaling Data'!$D:$D,Calculations!$N5) + 1) * U5,0)</f>
        <v>0</v>
      </c>
      <c r="W5" s="45">
        <f>IFERROR(((SUMIFS('NREL Scaling Data'!$F:$F,'NREL Scaling Data'!$B:$B,UPPER(About!$B$1),'NREL Scaling Data'!$E:$E,Calculations!$M5,'NREL Scaling Data'!$A:$A,W$3,'NREL Scaling Data'!$C:$C,Calculations!$L5,'NREL Scaling Data'!$D:$D,Calculations!$N5)-SUMIFS('NREL Scaling Data'!$F:$F,'NREL Scaling Data'!$B:$B,UPPER(About!$B$1),'NREL Scaling Data'!$E:$E,Calculations!$M5,'NREL Scaling Data'!$A:$A,V$3,'NREL Scaling Data'!$C:$C,Calculations!$L5,'NREL Scaling Data'!$D:$D,Calculations!$N5))/SUMIFS('NREL Scaling Data'!$F:$F,'NREL Scaling Data'!$B:$B,UPPER(About!$B$1),'NREL Scaling Data'!$E:$E,Calculations!$M5,'NREL Scaling Data'!$A:$A,V$3,'NREL Scaling Data'!$C:$C,Calculations!$L5,'NREL Scaling Data'!$D:$D,Calculations!$N5) + 1) * V5,0)</f>
        <v>0</v>
      </c>
      <c r="X5" s="45">
        <f>IFERROR(((SUMIFS('NREL Scaling Data'!$F:$F,'NREL Scaling Data'!$B:$B,UPPER(About!$B$1),'NREL Scaling Data'!$E:$E,Calculations!$M5,'NREL Scaling Data'!$A:$A,X$3,'NREL Scaling Data'!$C:$C,Calculations!$L5,'NREL Scaling Data'!$D:$D,Calculations!$N5)-SUMIFS('NREL Scaling Data'!$F:$F,'NREL Scaling Data'!$B:$B,UPPER(About!$B$1),'NREL Scaling Data'!$E:$E,Calculations!$M5,'NREL Scaling Data'!$A:$A,W$3,'NREL Scaling Data'!$C:$C,Calculations!$L5,'NREL Scaling Data'!$D:$D,Calculations!$N5))/SUMIFS('NREL Scaling Data'!$F:$F,'NREL Scaling Data'!$B:$B,UPPER(About!$B$1),'NREL Scaling Data'!$E:$E,Calculations!$M5,'NREL Scaling Data'!$A:$A,W$3,'NREL Scaling Data'!$C:$C,Calculations!$L5,'NREL Scaling Data'!$D:$D,Calculations!$N5) + 1) * W5,0)</f>
        <v>0</v>
      </c>
      <c r="Y5" s="45">
        <f>IFERROR(((SUMIFS('NREL Scaling Data'!$F:$F,'NREL Scaling Data'!$B:$B,UPPER(About!$B$1),'NREL Scaling Data'!$E:$E,Calculations!$M5,'NREL Scaling Data'!$A:$A,Y$3,'NREL Scaling Data'!$C:$C,Calculations!$L5,'NREL Scaling Data'!$D:$D,Calculations!$N5)-SUMIFS('NREL Scaling Data'!$F:$F,'NREL Scaling Data'!$B:$B,UPPER(About!$B$1),'NREL Scaling Data'!$E:$E,Calculations!$M5,'NREL Scaling Data'!$A:$A,X$3,'NREL Scaling Data'!$C:$C,Calculations!$L5,'NREL Scaling Data'!$D:$D,Calculations!$N5))/SUMIFS('NREL Scaling Data'!$F:$F,'NREL Scaling Data'!$B:$B,UPPER(About!$B$1),'NREL Scaling Data'!$E:$E,Calculations!$M5,'NREL Scaling Data'!$A:$A,X$3,'NREL Scaling Data'!$C:$C,Calculations!$L5,'NREL Scaling Data'!$D:$D,Calculations!$N5) + 1) * X5,0)</f>
        <v>0</v>
      </c>
      <c r="Z5" s="45">
        <f>IFERROR(((SUMIFS('NREL Scaling Data'!$F:$F,'NREL Scaling Data'!$B:$B,UPPER(About!$B$1),'NREL Scaling Data'!$E:$E,Calculations!$M5,'NREL Scaling Data'!$A:$A,Z$3,'NREL Scaling Data'!$C:$C,Calculations!$L5,'NREL Scaling Data'!$D:$D,Calculations!$N5)-SUMIFS('NREL Scaling Data'!$F:$F,'NREL Scaling Data'!$B:$B,UPPER(About!$B$1),'NREL Scaling Data'!$E:$E,Calculations!$M5,'NREL Scaling Data'!$A:$A,Y$3,'NREL Scaling Data'!$C:$C,Calculations!$L5,'NREL Scaling Data'!$D:$D,Calculations!$N5))/SUMIFS('NREL Scaling Data'!$F:$F,'NREL Scaling Data'!$B:$B,UPPER(About!$B$1),'NREL Scaling Data'!$E:$E,Calculations!$M5,'NREL Scaling Data'!$A:$A,Y$3,'NREL Scaling Data'!$C:$C,Calculations!$L5,'NREL Scaling Data'!$D:$D,Calculations!$N5) + 1) * Y5,0)</f>
        <v>0</v>
      </c>
      <c r="AA5" s="45">
        <f>IFERROR(((SUMIFS('NREL Scaling Data'!$F:$F,'NREL Scaling Data'!$B:$B,UPPER(About!$B$1),'NREL Scaling Data'!$E:$E,Calculations!$M5,'NREL Scaling Data'!$A:$A,AA$3,'NREL Scaling Data'!$C:$C,Calculations!$L5,'NREL Scaling Data'!$D:$D,Calculations!$N5)-SUMIFS('NREL Scaling Data'!$F:$F,'NREL Scaling Data'!$B:$B,UPPER(About!$B$1),'NREL Scaling Data'!$E:$E,Calculations!$M5,'NREL Scaling Data'!$A:$A,Z$3,'NREL Scaling Data'!$C:$C,Calculations!$L5,'NREL Scaling Data'!$D:$D,Calculations!$N5))/SUMIFS('NREL Scaling Data'!$F:$F,'NREL Scaling Data'!$B:$B,UPPER(About!$B$1),'NREL Scaling Data'!$E:$E,Calculations!$M5,'NREL Scaling Data'!$A:$A,Z$3,'NREL Scaling Data'!$C:$C,Calculations!$L5,'NREL Scaling Data'!$D:$D,Calculations!$N5) + 1) * Z5,0)</f>
        <v>0</v>
      </c>
      <c r="AB5" s="45">
        <f>IFERROR(((SUMIFS('NREL Scaling Data'!$F:$F,'NREL Scaling Data'!$B:$B,UPPER(About!$B$1),'NREL Scaling Data'!$E:$E,Calculations!$M5,'NREL Scaling Data'!$A:$A,AB$3,'NREL Scaling Data'!$C:$C,Calculations!$L5,'NREL Scaling Data'!$D:$D,Calculations!$N5)-SUMIFS('NREL Scaling Data'!$F:$F,'NREL Scaling Data'!$B:$B,UPPER(About!$B$1),'NREL Scaling Data'!$E:$E,Calculations!$M5,'NREL Scaling Data'!$A:$A,AA$3,'NREL Scaling Data'!$C:$C,Calculations!$L5,'NREL Scaling Data'!$D:$D,Calculations!$N5))/SUMIFS('NREL Scaling Data'!$F:$F,'NREL Scaling Data'!$B:$B,UPPER(About!$B$1),'NREL Scaling Data'!$E:$E,Calculations!$M5,'NREL Scaling Data'!$A:$A,AA$3,'NREL Scaling Data'!$C:$C,Calculations!$L5,'NREL Scaling Data'!$D:$D,Calculations!$N5) + 1) * AA5,0)</f>
        <v>0</v>
      </c>
      <c r="AC5" s="45">
        <f>IFERROR(((SUMIFS('NREL Scaling Data'!$F:$F,'NREL Scaling Data'!$B:$B,UPPER(About!$B$1),'NREL Scaling Data'!$E:$E,Calculations!$M5,'NREL Scaling Data'!$A:$A,AC$3,'NREL Scaling Data'!$C:$C,Calculations!$L5,'NREL Scaling Data'!$D:$D,Calculations!$N5)-SUMIFS('NREL Scaling Data'!$F:$F,'NREL Scaling Data'!$B:$B,UPPER(About!$B$1),'NREL Scaling Data'!$E:$E,Calculations!$M5,'NREL Scaling Data'!$A:$A,AB$3,'NREL Scaling Data'!$C:$C,Calculations!$L5,'NREL Scaling Data'!$D:$D,Calculations!$N5))/SUMIFS('NREL Scaling Data'!$F:$F,'NREL Scaling Data'!$B:$B,UPPER(About!$B$1),'NREL Scaling Data'!$E:$E,Calculations!$M5,'NREL Scaling Data'!$A:$A,AB$3,'NREL Scaling Data'!$C:$C,Calculations!$L5,'NREL Scaling Data'!$D:$D,Calculations!$N5) + 1) * AB5,0)</f>
        <v>0</v>
      </c>
      <c r="AD5" s="45">
        <f>IFERROR(((SUMIFS('NREL Scaling Data'!$F:$F,'NREL Scaling Data'!$B:$B,UPPER(About!$B$1),'NREL Scaling Data'!$E:$E,Calculations!$M5,'NREL Scaling Data'!$A:$A,AD$3,'NREL Scaling Data'!$C:$C,Calculations!$L5,'NREL Scaling Data'!$D:$D,Calculations!$N5)-SUMIFS('NREL Scaling Data'!$F:$F,'NREL Scaling Data'!$B:$B,UPPER(About!$B$1),'NREL Scaling Data'!$E:$E,Calculations!$M5,'NREL Scaling Data'!$A:$A,AC$3,'NREL Scaling Data'!$C:$C,Calculations!$L5,'NREL Scaling Data'!$D:$D,Calculations!$N5))/SUMIFS('NREL Scaling Data'!$F:$F,'NREL Scaling Data'!$B:$B,UPPER(About!$B$1),'NREL Scaling Data'!$E:$E,Calculations!$M5,'NREL Scaling Data'!$A:$A,AC$3,'NREL Scaling Data'!$C:$C,Calculations!$L5,'NREL Scaling Data'!$D:$D,Calculations!$N5) + 1) * AC5,0)</f>
        <v>0</v>
      </c>
      <c r="AE5" s="45">
        <f>IFERROR(((SUMIFS('NREL Scaling Data'!$F:$F,'NREL Scaling Data'!$B:$B,UPPER(About!$B$1),'NREL Scaling Data'!$E:$E,Calculations!$M5,'NREL Scaling Data'!$A:$A,AE$3,'NREL Scaling Data'!$C:$C,Calculations!$L5,'NREL Scaling Data'!$D:$D,Calculations!$N5)-SUMIFS('NREL Scaling Data'!$F:$F,'NREL Scaling Data'!$B:$B,UPPER(About!$B$1),'NREL Scaling Data'!$E:$E,Calculations!$M5,'NREL Scaling Data'!$A:$A,AD$3,'NREL Scaling Data'!$C:$C,Calculations!$L5,'NREL Scaling Data'!$D:$D,Calculations!$N5))/SUMIFS('NREL Scaling Data'!$F:$F,'NREL Scaling Data'!$B:$B,UPPER(About!$B$1),'NREL Scaling Data'!$E:$E,Calculations!$M5,'NREL Scaling Data'!$A:$A,AD$3,'NREL Scaling Data'!$C:$C,Calculations!$L5,'NREL Scaling Data'!$D:$D,Calculations!$N5) + 1) * AD5,0)</f>
        <v>0</v>
      </c>
      <c r="AF5" s="45">
        <f>IFERROR(((SUMIFS('NREL Scaling Data'!$F:$F,'NREL Scaling Data'!$B:$B,UPPER(About!$B$1),'NREL Scaling Data'!$E:$E,Calculations!$M5,'NREL Scaling Data'!$A:$A,AF$3,'NREL Scaling Data'!$C:$C,Calculations!$L5,'NREL Scaling Data'!$D:$D,Calculations!$N5)-SUMIFS('NREL Scaling Data'!$F:$F,'NREL Scaling Data'!$B:$B,UPPER(About!$B$1),'NREL Scaling Data'!$E:$E,Calculations!$M5,'NREL Scaling Data'!$A:$A,AE$3,'NREL Scaling Data'!$C:$C,Calculations!$L5,'NREL Scaling Data'!$D:$D,Calculations!$N5))/SUMIFS('NREL Scaling Data'!$F:$F,'NREL Scaling Data'!$B:$B,UPPER(About!$B$1),'NREL Scaling Data'!$E:$E,Calculations!$M5,'NREL Scaling Data'!$A:$A,AE$3,'NREL Scaling Data'!$C:$C,Calculations!$L5,'NREL Scaling Data'!$D:$D,Calculations!$N5) + 1) * AE5,0)</f>
        <v>0</v>
      </c>
      <c r="AG5" s="45">
        <f>IFERROR(((SUMIFS('NREL Scaling Data'!$F:$F,'NREL Scaling Data'!$B:$B,UPPER(About!$B$1),'NREL Scaling Data'!$E:$E,Calculations!$M5,'NREL Scaling Data'!$A:$A,AG$3,'NREL Scaling Data'!$C:$C,Calculations!$L5,'NREL Scaling Data'!$D:$D,Calculations!$N5)-SUMIFS('NREL Scaling Data'!$F:$F,'NREL Scaling Data'!$B:$B,UPPER(About!$B$1),'NREL Scaling Data'!$E:$E,Calculations!$M5,'NREL Scaling Data'!$A:$A,AF$3,'NREL Scaling Data'!$C:$C,Calculations!$L5,'NREL Scaling Data'!$D:$D,Calculations!$N5))/SUMIFS('NREL Scaling Data'!$F:$F,'NREL Scaling Data'!$B:$B,UPPER(About!$B$1),'NREL Scaling Data'!$E:$E,Calculations!$M5,'NREL Scaling Data'!$A:$A,AF$3,'NREL Scaling Data'!$C:$C,Calculations!$L5,'NREL Scaling Data'!$D:$D,Calculations!$N5) + 1) * AF5,0)</f>
        <v>0</v>
      </c>
      <c r="AH5" s="45">
        <f>IFERROR(((SUMIFS('NREL Scaling Data'!$F:$F,'NREL Scaling Data'!$B:$B,UPPER(About!$B$1),'NREL Scaling Data'!$E:$E,Calculations!$M5,'NREL Scaling Data'!$A:$A,AH$3,'NREL Scaling Data'!$C:$C,Calculations!$L5,'NREL Scaling Data'!$D:$D,Calculations!$N5)-SUMIFS('NREL Scaling Data'!$F:$F,'NREL Scaling Data'!$B:$B,UPPER(About!$B$1),'NREL Scaling Data'!$E:$E,Calculations!$M5,'NREL Scaling Data'!$A:$A,AG$3,'NREL Scaling Data'!$C:$C,Calculations!$L5,'NREL Scaling Data'!$D:$D,Calculations!$N5))/SUMIFS('NREL Scaling Data'!$F:$F,'NREL Scaling Data'!$B:$B,UPPER(About!$B$1),'NREL Scaling Data'!$E:$E,Calculations!$M5,'NREL Scaling Data'!$A:$A,AG$3,'NREL Scaling Data'!$C:$C,Calculations!$L5,'NREL Scaling Data'!$D:$D,Calculations!$N5) + 1) * AG5,0)</f>
        <v>0</v>
      </c>
      <c r="AI5" s="45">
        <f>IFERROR(((SUMIFS('NREL Scaling Data'!$F:$F,'NREL Scaling Data'!$B:$B,UPPER(About!$B$1),'NREL Scaling Data'!$E:$E,Calculations!$M5,'NREL Scaling Data'!$A:$A,AI$3,'NREL Scaling Data'!$C:$C,Calculations!$L5,'NREL Scaling Data'!$D:$D,Calculations!$N5)-SUMIFS('NREL Scaling Data'!$F:$F,'NREL Scaling Data'!$B:$B,UPPER(About!$B$1),'NREL Scaling Data'!$E:$E,Calculations!$M5,'NREL Scaling Data'!$A:$A,AH$3,'NREL Scaling Data'!$C:$C,Calculations!$L5,'NREL Scaling Data'!$D:$D,Calculations!$N5))/SUMIFS('NREL Scaling Data'!$F:$F,'NREL Scaling Data'!$B:$B,UPPER(About!$B$1),'NREL Scaling Data'!$E:$E,Calculations!$M5,'NREL Scaling Data'!$A:$A,AH$3,'NREL Scaling Data'!$C:$C,Calculations!$L5,'NREL Scaling Data'!$D:$D,Calculations!$N5) + 1) * AH5,0)</f>
        <v>0</v>
      </c>
      <c r="AJ5" s="45">
        <f>IFERROR(((SUMIFS('NREL Scaling Data'!$F:$F,'NREL Scaling Data'!$B:$B,UPPER(About!$B$1),'NREL Scaling Data'!$E:$E,Calculations!$M5,'NREL Scaling Data'!$A:$A,AJ$3,'NREL Scaling Data'!$C:$C,Calculations!$L5,'NREL Scaling Data'!$D:$D,Calculations!$N5)-SUMIFS('NREL Scaling Data'!$F:$F,'NREL Scaling Data'!$B:$B,UPPER(About!$B$1),'NREL Scaling Data'!$E:$E,Calculations!$M5,'NREL Scaling Data'!$A:$A,AI$3,'NREL Scaling Data'!$C:$C,Calculations!$L5,'NREL Scaling Data'!$D:$D,Calculations!$N5))/SUMIFS('NREL Scaling Data'!$F:$F,'NREL Scaling Data'!$B:$B,UPPER(About!$B$1),'NREL Scaling Data'!$E:$E,Calculations!$M5,'NREL Scaling Data'!$A:$A,AI$3,'NREL Scaling Data'!$C:$C,Calculations!$L5,'NREL Scaling Data'!$D:$D,Calculations!$N5) + 1) * AI5,0)</f>
        <v>0</v>
      </c>
      <c r="AK5" s="45">
        <f>IFERROR(((SUMIFS('NREL Scaling Data'!$F:$F,'NREL Scaling Data'!$B:$B,UPPER(About!$B$1),'NREL Scaling Data'!$E:$E,Calculations!$M5,'NREL Scaling Data'!$A:$A,AK$3,'NREL Scaling Data'!$C:$C,Calculations!$L5,'NREL Scaling Data'!$D:$D,Calculations!$N5)-SUMIFS('NREL Scaling Data'!$F:$F,'NREL Scaling Data'!$B:$B,UPPER(About!$B$1),'NREL Scaling Data'!$E:$E,Calculations!$M5,'NREL Scaling Data'!$A:$A,AJ$3,'NREL Scaling Data'!$C:$C,Calculations!$L5,'NREL Scaling Data'!$D:$D,Calculations!$N5))/SUMIFS('NREL Scaling Data'!$F:$F,'NREL Scaling Data'!$B:$B,UPPER(About!$B$1),'NREL Scaling Data'!$E:$E,Calculations!$M5,'NREL Scaling Data'!$A:$A,AJ$3,'NREL Scaling Data'!$C:$C,Calculations!$L5,'NREL Scaling Data'!$D:$D,Calculations!$N5) + 1) * AJ5,0)</f>
        <v>0</v>
      </c>
      <c r="AL5" s="45">
        <f>IFERROR(((SUMIFS('NREL Scaling Data'!$F:$F,'NREL Scaling Data'!$B:$B,UPPER(About!$B$1),'NREL Scaling Data'!$E:$E,Calculations!$M5,'NREL Scaling Data'!$A:$A,AL$3,'NREL Scaling Data'!$C:$C,Calculations!$L5,'NREL Scaling Data'!$D:$D,Calculations!$N5)-SUMIFS('NREL Scaling Data'!$F:$F,'NREL Scaling Data'!$B:$B,UPPER(About!$B$1),'NREL Scaling Data'!$E:$E,Calculations!$M5,'NREL Scaling Data'!$A:$A,AK$3,'NREL Scaling Data'!$C:$C,Calculations!$L5,'NREL Scaling Data'!$D:$D,Calculations!$N5))/SUMIFS('NREL Scaling Data'!$F:$F,'NREL Scaling Data'!$B:$B,UPPER(About!$B$1),'NREL Scaling Data'!$E:$E,Calculations!$M5,'NREL Scaling Data'!$A:$A,AK$3,'NREL Scaling Data'!$C:$C,Calculations!$L5,'NREL Scaling Data'!$D:$D,Calculations!$N5) + 1) * AK5,0)</f>
        <v>0</v>
      </c>
      <c r="AM5" s="45">
        <f>IFERROR(((SUMIFS('NREL Scaling Data'!$F:$F,'NREL Scaling Data'!$B:$B,UPPER(About!$B$1),'NREL Scaling Data'!$E:$E,Calculations!$M5,'NREL Scaling Data'!$A:$A,AM$3,'NREL Scaling Data'!$C:$C,Calculations!$L5,'NREL Scaling Data'!$D:$D,Calculations!$N5)-SUMIFS('NREL Scaling Data'!$F:$F,'NREL Scaling Data'!$B:$B,UPPER(About!$B$1),'NREL Scaling Data'!$E:$E,Calculations!$M5,'NREL Scaling Data'!$A:$A,AL$3,'NREL Scaling Data'!$C:$C,Calculations!$L5,'NREL Scaling Data'!$D:$D,Calculations!$N5))/SUMIFS('NREL Scaling Data'!$F:$F,'NREL Scaling Data'!$B:$B,UPPER(About!$B$1),'NREL Scaling Data'!$E:$E,Calculations!$M5,'NREL Scaling Data'!$A:$A,AL$3,'NREL Scaling Data'!$C:$C,Calculations!$L5,'NREL Scaling Data'!$D:$D,Calculations!$N5) + 1) * AL5,0)</f>
        <v>0</v>
      </c>
      <c r="AN5" s="45">
        <f>IFERROR(((SUMIFS('NREL Scaling Data'!$F:$F,'NREL Scaling Data'!$B:$B,UPPER(About!$B$1),'NREL Scaling Data'!$E:$E,Calculations!$M5,'NREL Scaling Data'!$A:$A,AN$3,'NREL Scaling Data'!$C:$C,Calculations!$L5,'NREL Scaling Data'!$D:$D,Calculations!$N5)-SUMIFS('NREL Scaling Data'!$F:$F,'NREL Scaling Data'!$B:$B,UPPER(About!$B$1),'NREL Scaling Data'!$E:$E,Calculations!$M5,'NREL Scaling Data'!$A:$A,AM$3,'NREL Scaling Data'!$C:$C,Calculations!$L5,'NREL Scaling Data'!$D:$D,Calculations!$N5))/SUMIFS('NREL Scaling Data'!$F:$F,'NREL Scaling Data'!$B:$B,UPPER(About!$B$1),'NREL Scaling Data'!$E:$E,Calculations!$M5,'NREL Scaling Data'!$A:$A,AM$3,'NREL Scaling Data'!$C:$C,Calculations!$L5,'NREL Scaling Data'!$D:$D,Calculations!$N5) + 1) * AM5,0)</f>
        <v>0</v>
      </c>
      <c r="AO5" s="45">
        <f>IFERROR(((SUMIFS('NREL Scaling Data'!$F:$F,'NREL Scaling Data'!$B:$B,UPPER(About!$B$1),'NREL Scaling Data'!$E:$E,Calculations!$M5,'NREL Scaling Data'!$A:$A,AO$3,'NREL Scaling Data'!$C:$C,Calculations!$L5,'NREL Scaling Data'!$D:$D,Calculations!$N5)-SUMIFS('NREL Scaling Data'!$F:$F,'NREL Scaling Data'!$B:$B,UPPER(About!$B$1),'NREL Scaling Data'!$E:$E,Calculations!$M5,'NREL Scaling Data'!$A:$A,AN$3,'NREL Scaling Data'!$C:$C,Calculations!$L5,'NREL Scaling Data'!$D:$D,Calculations!$N5))/SUMIFS('NREL Scaling Data'!$F:$F,'NREL Scaling Data'!$B:$B,UPPER(About!$B$1),'NREL Scaling Data'!$E:$E,Calculations!$M5,'NREL Scaling Data'!$A:$A,AN$3,'NREL Scaling Data'!$C:$C,Calculations!$L5,'NREL Scaling Data'!$D:$D,Calculations!$N5) + 1) * AN5,0)</f>
        <v>0</v>
      </c>
      <c r="AP5" s="45">
        <f>IFERROR(((SUMIFS('NREL Scaling Data'!$F:$F,'NREL Scaling Data'!$B:$B,UPPER(About!$B$1),'NREL Scaling Data'!$E:$E,Calculations!$M5,'NREL Scaling Data'!$A:$A,AP$3,'NREL Scaling Data'!$C:$C,Calculations!$L5,'NREL Scaling Data'!$D:$D,Calculations!$N5)-SUMIFS('NREL Scaling Data'!$F:$F,'NREL Scaling Data'!$B:$B,UPPER(About!$B$1),'NREL Scaling Data'!$E:$E,Calculations!$M5,'NREL Scaling Data'!$A:$A,AO$3,'NREL Scaling Data'!$C:$C,Calculations!$L5,'NREL Scaling Data'!$D:$D,Calculations!$N5))/SUMIFS('NREL Scaling Data'!$F:$F,'NREL Scaling Data'!$B:$B,UPPER(About!$B$1),'NREL Scaling Data'!$E:$E,Calculations!$M5,'NREL Scaling Data'!$A:$A,AO$3,'NREL Scaling Data'!$C:$C,Calculations!$L5,'NREL Scaling Data'!$D:$D,Calculations!$N5) + 1) * AO5,0)</f>
        <v>0</v>
      </c>
      <c r="AQ5" s="45">
        <f>IFERROR(((SUMIFS('NREL Scaling Data'!$F:$F,'NREL Scaling Data'!$B:$B,UPPER(About!$B$1),'NREL Scaling Data'!$E:$E,Calculations!$M5,'NREL Scaling Data'!$A:$A,AQ$3,'NREL Scaling Data'!$C:$C,Calculations!$L5,'NREL Scaling Data'!$D:$D,Calculations!$N5)-SUMIFS('NREL Scaling Data'!$F:$F,'NREL Scaling Data'!$B:$B,UPPER(About!$B$1),'NREL Scaling Data'!$E:$E,Calculations!$M5,'NREL Scaling Data'!$A:$A,AP$3,'NREL Scaling Data'!$C:$C,Calculations!$L5,'NREL Scaling Data'!$D:$D,Calculations!$N5))/SUMIFS('NREL Scaling Data'!$F:$F,'NREL Scaling Data'!$B:$B,UPPER(About!$B$1),'NREL Scaling Data'!$E:$E,Calculations!$M5,'NREL Scaling Data'!$A:$A,AP$3,'NREL Scaling Data'!$C:$C,Calculations!$L5,'NREL Scaling Data'!$D:$D,Calculations!$N5) + 1) * AP5,0)</f>
        <v>0</v>
      </c>
      <c r="AR5" s="45">
        <f>IFERROR(((SUMIFS('NREL Scaling Data'!$F:$F,'NREL Scaling Data'!$B:$B,UPPER(About!$B$1),'NREL Scaling Data'!$E:$E,Calculations!$M5,'NREL Scaling Data'!$A:$A,AR$3,'NREL Scaling Data'!$C:$C,Calculations!$L5,'NREL Scaling Data'!$D:$D,Calculations!$N5)-SUMIFS('NREL Scaling Data'!$F:$F,'NREL Scaling Data'!$B:$B,UPPER(About!$B$1),'NREL Scaling Data'!$E:$E,Calculations!$M5,'NREL Scaling Data'!$A:$A,AQ$3,'NREL Scaling Data'!$C:$C,Calculations!$L5,'NREL Scaling Data'!$D:$D,Calculations!$N5))/SUMIFS('NREL Scaling Data'!$F:$F,'NREL Scaling Data'!$B:$B,UPPER(About!$B$1),'NREL Scaling Data'!$E:$E,Calculations!$M5,'NREL Scaling Data'!$A:$A,AQ$3,'NREL Scaling Data'!$C:$C,Calculations!$L5,'NREL Scaling Data'!$D:$D,Calculations!$N5) + 1) * AQ5,0)</f>
        <v>0</v>
      </c>
      <c r="AS5" s="45">
        <f>IFERROR(((SUMIFS('NREL Scaling Data'!$F:$F,'NREL Scaling Data'!$B:$B,UPPER(About!$B$1),'NREL Scaling Data'!$E:$E,Calculations!$M5,'NREL Scaling Data'!$A:$A,AS$3,'NREL Scaling Data'!$C:$C,Calculations!$L5,'NREL Scaling Data'!$D:$D,Calculations!$N5)-SUMIFS('NREL Scaling Data'!$F:$F,'NREL Scaling Data'!$B:$B,UPPER(About!$B$1),'NREL Scaling Data'!$E:$E,Calculations!$M5,'NREL Scaling Data'!$A:$A,AR$3,'NREL Scaling Data'!$C:$C,Calculations!$L5,'NREL Scaling Data'!$D:$D,Calculations!$N5))/SUMIFS('NREL Scaling Data'!$F:$F,'NREL Scaling Data'!$B:$B,UPPER(About!$B$1),'NREL Scaling Data'!$E:$E,Calculations!$M5,'NREL Scaling Data'!$A:$A,AR$3,'NREL Scaling Data'!$C:$C,Calculations!$L5,'NREL Scaling Data'!$D:$D,Calculations!$N5) + 1) * AR5,0)</f>
        <v>0</v>
      </c>
      <c r="AT5" s="45">
        <f>IFERROR(((SUMIFS('NREL Scaling Data'!$F:$F,'NREL Scaling Data'!$B:$B,UPPER(About!$B$1),'NREL Scaling Data'!$E:$E,Calculations!$M5,'NREL Scaling Data'!$A:$A,AT$3,'NREL Scaling Data'!$C:$C,Calculations!$L5,'NREL Scaling Data'!$D:$D,Calculations!$N5)-SUMIFS('NREL Scaling Data'!$F:$F,'NREL Scaling Data'!$B:$B,UPPER(About!$B$1),'NREL Scaling Data'!$E:$E,Calculations!$M5,'NREL Scaling Data'!$A:$A,AS$3,'NREL Scaling Data'!$C:$C,Calculations!$L5,'NREL Scaling Data'!$D:$D,Calculations!$N5))/SUMIFS('NREL Scaling Data'!$F:$F,'NREL Scaling Data'!$B:$B,UPPER(About!$B$1),'NREL Scaling Data'!$E:$E,Calculations!$M5,'NREL Scaling Data'!$A:$A,AS$3,'NREL Scaling Data'!$C:$C,Calculations!$L5,'NREL Scaling Data'!$D:$D,Calculations!$N5) + 1) * AS5,0)</f>
        <v>0</v>
      </c>
    </row>
    <row r="6" spans="1:46">
      <c r="B6" t="s">
        <v>1003</v>
      </c>
      <c r="H6" s="12" t="s">
        <v>394</v>
      </c>
      <c r="I6" s="12" t="s">
        <v>1085</v>
      </c>
      <c r="J6" s="209">
        <f>SUMIFS('NREL Scaling Data'!F:F,'NREL Scaling Data'!B:B,UPPER(About!$B$1),'NREL Scaling Data'!E:E,Calculations!M6,'NREL Scaling Data'!A:A, 2021,'NREL Scaling Data'!C:C,Calculations!L6,'NREL Scaling Data'!D:D,Calculations!N6) / SUMIFS('NREL Scaling Data'!F:F,'NREL Scaling Data'!B:B,UPPER(About!$B$1),'NREL Scaling Data'!A:A, 2021,'NREL Scaling Data'!C:C,Calculations!L6,'NREL Scaling Data'!D:D,Calculations!N6)</f>
        <v>0.47527755738617056</v>
      </c>
      <c r="K6" s="207">
        <f t="shared" si="0"/>
        <v>0.94236632738906856</v>
      </c>
      <c r="L6" s="209" t="s">
        <v>1022</v>
      </c>
      <c r="M6" s="12" t="s">
        <v>1015</v>
      </c>
      <c r="N6" s="1" t="s">
        <v>972</v>
      </c>
      <c r="O6" s="7">
        <f t="shared" si="1"/>
        <v>208160639424470.63</v>
      </c>
      <c r="P6" s="7">
        <f t="shared" si="1"/>
        <v>208160639424470.63</v>
      </c>
      <c r="Q6" s="45">
        <f>SUMIFS('SEDS 2021'!$F$23:$F$40,'SEDS 2021'!E$23:E$40,Calculations!L6,'SEDS 2021'!D$23:D$40,Calculations!N6)*J6*K6</f>
        <v>208160639424470.63</v>
      </c>
      <c r="R6" s="45">
        <f>IFERROR(((SUMIFS('NREL Scaling Data'!$F:$F,'NREL Scaling Data'!$B:$B,UPPER(About!$B$1),'NREL Scaling Data'!$E:$E,Calculations!$M6,'NREL Scaling Data'!$A:$A,R$3,'NREL Scaling Data'!$C:$C,Calculations!$L6,'NREL Scaling Data'!$D:$D,Calculations!$N6)-SUMIFS('NREL Scaling Data'!$F:$F,'NREL Scaling Data'!$B:$B,UPPER(About!$B$1),'NREL Scaling Data'!$E:$E,Calculations!$M6,'NREL Scaling Data'!$A:$A,Q$3,'NREL Scaling Data'!$C:$C,Calculations!$L6,'NREL Scaling Data'!$D:$D,Calculations!$N6))/SUMIFS('NREL Scaling Data'!$F:$F,'NREL Scaling Data'!$B:$B,UPPER(About!$B$1),'NREL Scaling Data'!$E:$E,Calculations!$M6,'NREL Scaling Data'!$A:$A,Q$3,'NREL Scaling Data'!$C:$C,Calculations!$L6,'NREL Scaling Data'!$D:$D,Calculations!$N6) + 1) * Q6,0)</f>
        <v>209219424193108.94</v>
      </c>
      <c r="S6" s="45">
        <f>IFERROR(((SUMIFS('NREL Scaling Data'!$F:$F,'NREL Scaling Data'!$B:$B,UPPER(About!$B$1),'NREL Scaling Data'!$E:$E,Calculations!$M6,'NREL Scaling Data'!$A:$A,S$3,'NREL Scaling Data'!$C:$C,Calculations!$L6,'NREL Scaling Data'!$D:$D,Calculations!$N6)-SUMIFS('NREL Scaling Data'!$F:$F,'NREL Scaling Data'!$B:$B,UPPER(About!$B$1),'NREL Scaling Data'!$E:$E,Calculations!$M6,'NREL Scaling Data'!$A:$A,R$3,'NREL Scaling Data'!$C:$C,Calculations!$L6,'NREL Scaling Data'!$D:$D,Calculations!$N6))/SUMIFS('NREL Scaling Data'!$F:$F,'NREL Scaling Data'!$B:$B,UPPER(About!$B$1),'NREL Scaling Data'!$E:$E,Calculations!$M6,'NREL Scaling Data'!$A:$A,R$3,'NREL Scaling Data'!$C:$C,Calculations!$L6,'NREL Scaling Data'!$D:$D,Calculations!$N6) + 1) * R6,0)</f>
        <v>210019986757130</v>
      </c>
      <c r="T6" s="45">
        <f>IFERROR(((SUMIFS('NREL Scaling Data'!$F:$F,'NREL Scaling Data'!$B:$B,UPPER(About!$B$1),'NREL Scaling Data'!$E:$E,Calculations!$M6,'NREL Scaling Data'!$A:$A,T$3,'NREL Scaling Data'!$C:$C,Calculations!$L6,'NREL Scaling Data'!$D:$D,Calculations!$N6)-SUMIFS('NREL Scaling Data'!$F:$F,'NREL Scaling Data'!$B:$B,UPPER(About!$B$1),'NREL Scaling Data'!$E:$E,Calculations!$M6,'NREL Scaling Data'!$A:$A,S$3,'NREL Scaling Data'!$C:$C,Calculations!$L6,'NREL Scaling Data'!$D:$D,Calculations!$N6))/SUMIFS('NREL Scaling Data'!$F:$F,'NREL Scaling Data'!$B:$B,UPPER(About!$B$1),'NREL Scaling Data'!$E:$E,Calculations!$M6,'NREL Scaling Data'!$A:$A,S$3,'NREL Scaling Data'!$C:$C,Calculations!$L6,'NREL Scaling Data'!$D:$D,Calculations!$N6) + 1) * S6,0)</f>
        <v>210814659496393.13</v>
      </c>
      <c r="U6" s="45">
        <f>IFERROR(((SUMIFS('NREL Scaling Data'!$F:$F,'NREL Scaling Data'!$B:$B,UPPER(About!$B$1),'NREL Scaling Data'!$E:$E,Calculations!$M6,'NREL Scaling Data'!$A:$A,U$3,'NREL Scaling Data'!$C:$C,Calculations!$L6,'NREL Scaling Data'!$D:$D,Calculations!$N6)-SUMIFS('NREL Scaling Data'!$F:$F,'NREL Scaling Data'!$B:$B,UPPER(About!$B$1),'NREL Scaling Data'!$E:$E,Calculations!$M6,'NREL Scaling Data'!$A:$A,T$3,'NREL Scaling Data'!$C:$C,Calculations!$L6,'NREL Scaling Data'!$D:$D,Calculations!$N6))/SUMIFS('NREL Scaling Data'!$F:$F,'NREL Scaling Data'!$B:$B,UPPER(About!$B$1),'NREL Scaling Data'!$E:$E,Calculations!$M6,'NREL Scaling Data'!$A:$A,T$3,'NREL Scaling Data'!$C:$C,Calculations!$L6,'NREL Scaling Data'!$D:$D,Calculations!$N6) + 1) * T6,0)</f>
        <v>211460227727880.44</v>
      </c>
      <c r="V6" s="45">
        <f>IFERROR(((SUMIFS('NREL Scaling Data'!$F:$F,'NREL Scaling Data'!$B:$B,UPPER(About!$B$1),'NREL Scaling Data'!$E:$E,Calculations!$M6,'NREL Scaling Data'!$A:$A,V$3,'NREL Scaling Data'!$C:$C,Calculations!$L6,'NREL Scaling Data'!$D:$D,Calculations!$N6)-SUMIFS('NREL Scaling Data'!$F:$F,'NREL Scaling Data'!$B:$B,UPPER(About!$B$1),'NREL Scaling Data'!$E:$E,Calculations!$M6,'NREL Scaling Data'!$A:$A,U$3,'NREL Scaling Data'!$C:$C,Calculations!$L6,'NREL Scaling Data'!$D:$D,Calculations!$N6))/SUMIFS('NREL Scaling Data'!$F:$F,'NREL Scaling Data'!$B:$B,UPPER(About!$B$1),'NREL Scaling Data'!$E:$E,Calculations!$M6,'NREL Scaling Data'!$A:$A,U$3,'NREL Scaling Data'!$C:$C,Calculations!$L6,'NREL Scaling Data'!$D:$D,Calculations!$N6) + 1) * U6,0)</f>
        <v>212031128514873.22</v>
      </c>
      <c r="W6" s="45">
        <f>IFERROR(((SUMIFS('NREL Scaling Data'!$F:$F,'NREL Scaling Data'!$B:$B,UPPER(About!$B$1),'NREL Scaling Data'!$E:$E,Calculations!$M6,'NREL Scaling Data'!$A:$A,W$3,'NREL Scaling Data'!$C:$C,Calculations!$L6,'NREL Scaling Data'!$D:$D,Calculations!$N6)-SUMIFS('NREL Scaling Data'!$F:$F,'NREL Scaling Data'!$B:$B,UPPER(About!$B$1),'NREL Scaling Data'!$E:$E,Calculations!$M6,'NREL Scaling Data'!$A:$A,V$3,'NREL Scaling Data'!$C:$C,Calculations!$L6,'NREL Scaling Data'!$D:$D,Calculations!$N6))/SUMIFS('NREL Scaling Data'!$F:$F,'NREL Scaling Data'!$B:$B,UPPER(About!$B$1),'NREL Scaling Data'!$E:$E,Calculations!$M6,'NREL Scaling Data'!$A:$A,V$3,'NREL Scaling Data'!$C:$C,Calculations!$L6,'NREL Scaling Data'!$D:$D,Calculations!$N6) + 1) * V6,0)</f>
        <v>212697472631572.72</v>
      </c>
      <c r="X6" s="45">
        <f>IFERROR(((SUMIFS('NREL Scaling Data'!$F:$F,'NREL Scaling Data'!$B:$B,UPPER(About!$B$1),'NREL Scaling Data'!$E:$E,Calculations!$M6,'NREL Scaling Data'!$A:$A,X$3,'NREL Scaling Data'!$C:$C,Calculations!$L6,'NREL Scaling Data'!$D:$D,Calculations!$N6)-SUMIFS('NREL Scaling Data'!$F:$F,'NREL Scaling Data'!$B:$B,UPPER(About!$B$1),'NREL Scaling Data'!$E:$E,Calculations!$M6,'NREL Scaling Data'!$A:$A,W$3,'NREL Scaling Data'!$C:$C,Calculations!$L6,'NREL Scaling Data'!$D:$D,Calculations!$N6))/SUMIFS('NREL Scaling Data'!$F:$F,'NREL Scaling Data'!$B:$B,UPPER(About!$B$1),'NREL Scaling Data'!$E:$E,Calculations!$M6,'NREL Scaling Data'!$A:$A,W$3,'NREL Scaling Data'!$C:$C,Calculations!$L6,'NREL Scaling Data'!$D:$D,Calculations!$N6) + 1) * W6,0)</f>
        <v>213344411088850.78</v>
      </c>
      <c r="Y6" s="45">
        <f>IFERROR(((SUMIFS('NREL Scaling Data'!$F:$F,'NREL Scaling Data'!$B:$B,UPPER(About!$B$1),'NREL Scaling Data'!$E:$E,Calculations!$M6,'NREL Scaling Data'!$A:$A,Y$3,'NREL Scaling Data'!$C:$C,Calculations!$L6,'NREL Scaling Data'!$D:$D,Calculations!$N6)-SUMIFS('NREL Scaling Data'!$F:$F,'NREL Scaling Data'!$B:$B,UPPER(About!$B$1),'NREL Scaling Data'!$E:$E,Calculations!$M6,'NREL Scaling Data'!$A:$A,X$3,'NREL Scaling Data'!$C:$C,Calculations!$L6,'NREL Scaling Data'!$D:$D,Calculations!$N6))/SUMIFS('NREL Scaling Data'!$F:$F,'NREL Scaling Data'!$B:$B,UPPER(About!$B$1),'NREL Scaling Data'!$E:$E,Calculations!$M6,'NREL Scaling Data'!$A:$A,X$3,'NREL Scaling Data'!$C:$C,Calculations!$L6,'NREL Scaling Data'!$D:$D,Calculations!$N6) + 1) * X6,0)</f>
        <v>213897040663075.81</v>
      </c>
      <c r="Z6" s="45">
        <f>IFERROR(((SUMIFS('NREL Scaling Data'!$F:$F,'NREL Scaling Data'!$B:$B,UPPER(About!$B$1),'NREL Scaling Data'!$E:$E,Calculations!$M6,'NREL Scaling Data'!$A:$A,Z$3,'NREL Scaling Data'!$C:$C,Calculations!$L6,'NREL Scaling Data'!$D:$D,Calculations!$N6)-SUMIFS('NREL Scaling Data'!$F:$F,'NREL Scaling Data'!$B:$B,UPPER(About!$B$1),'NREL Scaling Data'!$E:$E,Calculations!$M6,'NREL Scaling Data'!$A:$A,Y$3,'NREL Scaling Data'!$C:$C,Calculations!$L6,'NREL Scaling Data'!$D:$D,Calculations!$N6))/SUMIFS('NREL Scaling Data'!$F:$F,'NREL Scaling Data'!$B:$B,UPPER(About!$B$1),'NREL Scaling Data'!$E:$E,Calculations!$M6,'NREL Scaling Data'!$A:$A,Y$3,'NREL Scaling Data'!$C:$C,Calculations!$L6,'NREL Scaling Data'!$D:$D,Calculations!$N6) + 1) * Y6,0)</f>
        <v>214606083871884.56</v>
      </c>
      <c r="AA6" s="45">
        <f>IFERROR(((SUMIFS('NREL Scaling Data'!$F:$F,'NREL Scaling Data'!$B:$B,UPPER(About!$B$1),'NREL Scaling Data'!$E:$E,Calculations!$M6,'NREL Scaling Data'!$A:$A,AA$3,'NREL Scaling Data'!$C:$C,Calculations!$L6,'NREL Scaling Data'!$D:$D,Calculations!$N6)-SUMIFS('NREL Scaling Data'!$F:$F,'NREL Scaling Data'!$B:$B,UPPER(About!$B$1),'NREL Scaling Data'!$E:$E,Calculations!$M6,'NREL Scaling Data'!$A:$A,Z$3,'NREL Scaling Data'!$C:$C,Calculations!$L6,'NREL Scaling Data'!$D:$D,Calculations!$N6))/SUMIFS('NREL Scaling Data'!$F:$F,'NREL Scaling Data'!$B:$B,UPPER(About!$B$1),'NREL Scaling Data'!$E:$E,Calculations!$M6,'NREL Scaling Data'!$A:$A,Z$3,'NREL Scaling Data'!$C:$C,Calculations!$L6,'NREL Scaling Data'!$D:$D,Calculations!$N6) + 1) * Z6,0)</f>
        <v>215341985138589.59</v>
      </c>
      <c r="AB6" s="45">
        <f>IFERROR(((SUMIFS('NREL Scaling Data'!$F:$F,'NREL Scaling Data'!$B:$B,UPPER(About!$B$1),'NREL Scaling Data'!$E:$E,Calculations!$M6,'NREL Scaling Data'!$A:$A,AB$3,'NREL Scaling Data'!$C:$C,Calculations!$L6,'NREL Scaling Data'!$D:$D,Calculations!$N6)-SUMIFS('NREL Scaling Data'!$F:$F,'NREL Scaling Data'!$B:$B,UPPER(About!$B$1),'NREL Scaling Data'!$E:$E,Calculations!$M6,'NREL Scaling Data'!$A:$A,AA$3,'NREL Scaling Data'!$C:$C,Calculations!$L6,'NREL Scaling Data'!$D:$D,Calculations!$N6))/SUMIFS('NREL Scaling Data'!$F:$F,'NREL Scaling Data'!$B:$B,UPPER(About!$B$1),'NREL Scaling Data'!$E:$E,Calculations!$M6,'NREL Scaling Data'!$A:$A,AA$3,'NREL Scaling Data'!$C:$C,Calculations!$L6,'NREL Scaling Data'!$D:$D,Calculations!$N6) + 1) * AA6,0)</f>
        <v>216141961779531.13</v>
      </c>
      <c r="AC6" s="45">
        <f>IFERROR(((SUMIFS('NREL Scaling Data'!$F:$F,'NREL Scaling Data'!$B:$B,UPPER(About!$B$1),'NREL Scaling Data'!$E:$E,Calculations!$M6,'NREL Scaling Data'!$A:$A,AC$3,'NREL Scaling Data'!$C:$C,Calculations!$L6,'NREL Scaling Data'!$D:$D,Calculations!$N6)-SUMIFS('NREL Scaling Data'!$F:$F,'NREL Scaling Data'!$B:$B,UPPER(About!$B$1),'NREL Scaling Data'!$E:$E,Calculations!$M6,'NREL Scaling Data'!$A:$A,AB$3,'NREL Scaling Data'!$C:$C,Calculations!$L6,'NREL Scaling Data'!$D:$D,Calculations!$N6))/SUMIFS('NREL Scaling Data'!$F:$F,'NREL Scaling Data'!$B:$B,UPPER(About!$B$1),'NREL Scaling Data'!$E:$E,Calculations!$M6,'NREL Scaling Data'!$A:$A,AB$3,'NREL Scaling Data'!$C:$C,Calculations!$L6,'NREL Scaling Data'!$D:$D,Calculations!$N6) + 1) * AB6,0)</f>
        <v>216942762350757.13</v>
      </c>
      <c r="AD6" s="45">
        <f>IFERROR(((SUMIFS('NREL Scaling Data'!$F:$F,'NREL Scaling Data'!$B:$B,UPPER(About!$B$1),'NREL Scaling Data'!$E:$E,Calculations!$M6,'NREL Scaling Data'!$A:$A,AD$3,'NREL Scaling Data'!$C:$C,Calculations!$L6,'NREL Scaling Data'!$D:$D,Calculations!$N6)-SUMIFS('NREL Scaling Data'!$F:$F,'NREL Scaling Data'!$B:$B,UPPER(About!$B$1),'NREL Scaling Data'!$E:$E,Calculations!$M6,'NREL Scaling Data'!$A:$A,AC$3,'NREL Scaling Data'!$C:$C,Calculations!$L6,'NREL Scaling Data'!$D:$D,Calculations!$N6))/SUMIFS('NREL Scaling Data'!$F:$F,'NREL Scaling Data'!$B:$B,UPPER(About!$B$1),'NREL Scaling Data'!$E:$E,Calculations!$M6,'NREL Scaling Data'!$A:$A,AC$3,'NREL Scaling Data'!$C:$C,Calculations!$L6,'NREL Scaling Data'!$D:$D,Calculations!$N6) + 1) * AC6,0)</f>
        <v>217981233299308.56</v>
      </c>
      <c r="AE6" s="45">
        <f>IFERROR(((SUMIFS('NREL Scaling Data'!$F:$F,'NREL Scaling Data'!$B:$B,UPPER(About!$B$1),'NREL Scaling Data'!$E:$E,Calculations!$M6,'NREL Scaling Data'!$A:$A,AE$3,'NREL Scaling Data'!$C:$C,Calculations!$L6,'NREL Scaling Data'!$D:$D,Calculations!$N6)-SUMIFS('NREL Scaling Data'!$F:$F,'NREL Scaling Data'!$B:$B,UPPER(About!$B$1),'NREL Scaling Data'!$E:$E,Calculations!$M6,'NREL Scaling Data'!$A:$A,AD$3,'NREL Scaling Data'!$C:$C,Calculations!$L6,'NREL Scaling Data'!$D:$D,Calculations!$N6))/SUMIFS('NREL Scaling Data'!$F:$F,'NREL Scaling Data'!$B:$B,UPPER(About!$B$1),'NREL Scaling Data'!$E:$E,Calculations!$M6,'NREL Scaling Data'!$A:$A,AD$3,'NREL Scaling Data'!$C:$C,Calculations!$L6,'NREL Scaling Data'!$D:$D,Calculations!$N6) + 1) * AD6,0)</f>
        <v>219086491628267.44</v>
      </c>
      <c r="AF6" s="45">
        <f>IFERROR(((SUMIFS('NREL Scaling Data'!$F:$F,'NREL Scaling Data'!$B:$B,UPPER(About!$B$1),'NREL Scaling Data'!$E:$E,Calculations!$M6,'NREL Scaling Data'!$A:$A,AF$3,'NREL Scaling Data'!$C:$C,Calculations!$L6,'NREL Scaling Data'!$D:$D,Calculations!$N6)-SUMIFS('NREL Scaling Data'!$F:$F,'NREL Scaling Data'!$B:$B,UPPER(About!$B$1),'NREL Scaling Data'!$E:$E,Calculations!$M6,'NREL Scaling Data'!$A:$A,AE$3,'NREL Scaling Data'!$C:$C,Calculations!$L6,'NREL Scaling Data'!$D:$D,Calculations!$N6))/SUMIFS('NREL Scaling Data'!$F:$F,'NREL Scaling Data'!$B:$B,UPPER(About!$B$1),'NREL Scaling Data'!$E:$E,Calculations!$M6,'NREL Scaling Data'!$A:$A,AE$3,'NREL Scaling Data'!$C:$C,Calculations!$L6,'NREL Scaling Data'!$D:$D,Calculations!$N6) + 1) * AE6,0)</f>
        <v>220232162273035.5</v>
      </c>
      <c r="AG6" s="45">
        <f>IFERROR(((SUMIFS('NREL Scaling Data'!$F:$F,'NREL Scaling Data'!$B:$B,UPPER(About!$B$1),'NREL Scaling Data'!$E:$E,Calculations!$M6,'NREL Scaling Data'!$A:$A,AG$3,'NREL Scaling Data'!$C:$C,Calculations!$L6,'NREL Scaling Data'!$D:$D,Calculations!$N6)-SUMIFS('NREL Scaling Data'!$F:$F,'NREL Scaling Data'!$B:$B,UPPER(About!$B$1),'NREL Scaling Data'!$E:$E,Calculations!$M6,'NREL Scaling Data'!$A:$A,AF$3,'NREL Scaling Data'!$C:$C,Calculations!$L6,'NREL Scaling Data'!$D:$D,Calculations!$N6))/SUMIFS('NREL Scaling Data'!$F:$F,'NREL Scaling Data'!$B:$B,UPPER(About!$B$1),'NREL Scaling Data'!$E:$E,Calculations!$M6,'NREL Scaling Data'!$A:$A,AF$3,'NREL Scaling Data'!$C:$C,Calculations!$L6,'NREL Scaling Data'!$D:$D,Calculations!$N6) + 1) * AF6,0)</f>
        <v>221655553477259.16</v>
      </c>
      <c r="AH6" s="45">
        <f>IFERROR(((SUMIFS('NREL Scaling Data'!$F:$F,'NREL Scaling Data'!$B:$B,UPPER(About!$B$1),'NREL Scaling Data'!$E:$E,Calculations!$M6,'NREL Scaling Data'!$A:$A,AH$3,'NREL Scaling Data'!$C:$C,Calculations!$L6,'NREL Scaling Data'!$D:$D,Calculations!$N6)-SUMIFS('NREL Scaling Data'!$F:$F,'NREL Scaling Data'!$B:$B,UPPER(About!$B$1),'NREL Scaling Data'!$E:$E,Calculations!$M6,'NREL Scaling Data'!$A:$A,AG$3,'NREL Scaling Data'!$C:$C,Calculations!$L6,'NREL Scaling Data'!$D:$D,Calculations!$N6))/SUMIFS('NREL Scaling Data'!$F:$F,'NREL Scaling Data'!$B:$B,UPPER(About!$B$1),'NREL Scaling Data'!$E:$E,Calculations!$M6,'NREL Scaling Data'!$A:$A,AG$3,'NREL Scaling Data'!$C:$C,Calculations!$L6,'NREL Scaling Data'!$D:$D,Calculations!$N6) + 1) * AG6,0)</f>
        <v>223172701248485.78</v>
      </c>
      <c r="AI6" s="45">
        <f>IFERROR(((SUMIFS('NREL Scaling Data'!$F:$F,'NREL Scaling Data'!$B:$B,UPPER(About!$B$1),'NREL Scaling Data'!$E:$E,Calculations!$M6,'NREL Scaling Data'!$A:$A,AI$3,'NREL Scaling Data'!$C:$C,Calculations!$L6,'NREL Scaling Data'!$D:$D,Calculations!$N6)-SUMIFS('NREL Scaling Data'!$F:$F,'NREL Scaling Data'!$B:$B,UPPER(About!$B$1),'NREL Scaling Data'!$E:$E,Calculations!$M6,'NREL Scaling Data'!$A:$A,AH$3,'NREL Scaling Data'!$C:$C,Calculations!$L6,'NREL Scaling Data'!$D:$D,Calculations!$N6))/SUMIFS('NREL Scaling Data'!$F:$F,'NREL Scaling Data'!$B:$B,UPPER(About!$B$1),'NREL Scaling Data'!$E:$E,Calculations!$M6,'NREL Scaling Data'!$A:$A,AH$3,'NREL Scaling Data'!$C:$C,Calculations!$L6,'NREL Scaling Data'!$D:$D,Calculations!$N6) + 1) * AH6,0)</f>
        <v>224741566947249.94</v>
      </c>
      <c r="AJ6" s="45">
        <f>IFERROR(((SUMIFS('NREL Scaling Data'!$F:$F,'NREL Scaling Data'!$B:$B,UPPER(About!$B$1),'NREL Scaling Data'!$E:$E,Calculations!$M6,'NREL Scaling Data'!$A:$A,AJ$3,'NREL Scaling Data'!$C:$C,Calculations!$L6,'NREL Scaling Data'!$D:$D,Calculations!$N6)-SUMIFS('NREL Scaling Data'!$F:$F,'NREL Scaling Data'!$B:$B,UPPER(About!$B$1),'NREL Scaling Data'!$E:$E,Calculations!$M6,'NREL Scaling Data'!$A:$A,AI$3,'NREL Scaling Data'!$C:$C,Calculations!$L6,'NREL Scaling Data'!$D:$D,Calculations!$N6))/SUMIFS('NREL Scaling Data'!$F:$F,'NREL Scaling Data'!$B:$B,UPPER(About!$B$1),'NREL Scaling Data'!$E:$E,Calculations!$M6,'NREL Scaling Data'!$A:$A,AI$3,'NREL Scaling Data'!$C:$C,Calculations!$L6,'NREL Scaling Data'!$D:$D,Calculations!$N6) + 1) * AI6,0)</f>
        <v>226438625919891.91</v>
      </c>
      <c r="AK6" s="45">
        <f>IFERROR(((SUMIFS('NREL Scaling Data'!$F:$F,'NREL Scaling Data'!$B:$B,UPPER(About!$B$1),'NREL Scaling Data'!$E:$E,Calculations!$M6,'NREL Scaling Data'!$A:$A,AK$3,'NREL Scaling Data'!$C:$C,Calculations!$L6,'NREL Scaling Data'!$D:$D,Calculations!$N6)-SUMIFS('NREL Scaling Data'!$F:$F,'NREL Scaling Data'!$B:$B,UPPER(About!$B$1),'NREL Scaling Data'!$E:$E,Calculations!$M6,'NREL Scaling Data'!$A:$A,AJ$3,'NREL Scaling Data'!$C:$C,Calculations!$L6,'NREL Scaling Data'!$D:$D,Calculations!$N6))/SUMIFS('NREL Scaling Data'!$F:$F,'NREL Scaling Data'!$B:$B,UPPER(About!$B$1),'NREL Scaling Data'!$E:$E,Calculations!$M6,'NREL Scaling Data'!$A:$A,AJ$3,'NREL Scaling Data'!$C:$C,Calculations!$L6,'NREL Scaling Data'!$D:$D,Calculations!$N6) + 1) * AJ6,0)</f>
        <v>226728945205330.03</v>
      </c>
      <c r="AL6" s="45">
        <f>IFERROR(((SUMIFS('NREL Scaling Data'!$F:$F,'NREL Scaling Data'!$B:$B,UPPER(About!$B$1),'NREL Scaling Data'!$E:$E,Calculations!$M6,'NREL Scaling Data'!$A:$A,AL$3,'NREL Scaling Data'!$C:$C,Calculations!$L6,'NREL Scaling Data'!$D:$D,Calculations!$N6)-SUMIFS('NREL Scaling Data'!$F:$F,'NREL Scaling Data'!$B:$B,UPPER(About!$B$1),'NREL Scaling Data'!$E:$E,Calculations!$M6,'NREL Scaling Data'!$A:$A,AK$3,'NREL Scaling Data'!$C:$C,Calculations!$L6,'NREL Scaling Data'!$D:$D,Calculations!$N6))/SUMIFS('NREL Scaling Data'!$F:$F,'NREL Scaling Data'!$B:$B,UPPER(About!$B$1),'NREL Scaling Data'!$E:$E,Calculations!$M6,'NREL Scaling Data'!$A:$A,AK$3,'NREL Scaling Data'!$C:$C,Calculations!$L6,'NREL Scaling Data'!$D:$D,Calculations!$N6) + 1) * AK6,0)</f>
        <v>227093329092340.34</v>
      </c>
      <c r="AM6" s="45">
        <f>IFERROR(((SUMIFS('NREL Scaling Data'!$F:$F,'NREL Scaling Data'!$B:$B,UPPER(About!$B$1),'NREL Scaling Data'!$E:$E,Calculations!$M6,'NREL Scaling Data'!$A:$A,AM$3,'NREL Scaling Data'!$C:$C,Calculations!$L6,'NREL Scaling Data'!$D:$D,Calculations!$N6)-SUMIFS('NREL Scaling Data'!$F:$F,'NREL Scaling Data'!$B:$B,UPPER(About!$B$1),'NREL Scaling Data'!$E:$E,Calculations!$M6,'NREL Scaling Data'!$A:$A,AL$3,'NREL Scaling Data'!$C:$C,Calculations!$L6,'NREL Scaling Data'!$D:$D,Calculations!$N6))/SUMIFS('NREL Scaling Data'!$F:$F,'NREL Scaling Data'!$B:$B,UPPER(About!$B$1),'NREL Scaling Data'!$E:$E,Calculations!$M6,'NREL Scaling Data'!$A:$A,AL$3,'NREL Scaling Data'!$C:$C,Calculations!$L6,'NREL Scaling Data'!$D:$D,Calculations!$N6) + 1) * AL6,0)</f>
        <v>227587522053102.78</v>
      </c>
      <c r="AN6" s="45">
        <f>IFERROR(((SUMIFS('NREL Scaling Data'!$F:$F,'NREL Scaling Data'!$B:$B,UPPER(About!$B$1),'NREL Scaling Data'!$E:$E,Calculations!$M6,'NREL Scaling Data'!$A:$A,AN$3,'NREL Scaling Data'!$C:$C,Calculations!$L6,'NREL Scaling Data'!$D:$D,Calculations!$N6)-SUMIFS('NREL Scaling Data'!$F:$F,'NREL Scaling Data'!$B:$B,UPPER(About!$B$1),'NREL Scaling Data'!$E:$E,Calculations!$M6,'NREL Scaling Data'!$A:$A,AM$3,'NREL Scaling Data'!$C:$C,Calculations!$L6,'NREL Scaling Data'!$D:$D,Calculations!$N6))/SUMIFS('NREL Scaling Data'!$F:$F,'NREL Scaling Data'!$B:$B,UPPER(About!$B$1),'NREL Scaling Data'!$E:$E,Calculations!$M6,'NREL Scaling Data'!$A:$A,AM$3,'NREL Scaling Data'!$C:$C,Calculations!$L6,'NREL Scaling Data'!$D:$D,Calculations!$N6) + 1) * AM6,0)</f>
        <v>228050947161595.91</v>
      </c>
      <c r="AO6" s="45">
        <f>IFERROR(((SUMIFS('NREL Scaling Data'!$F:$F,'NREL Scaling Data'!$B:$B,UPPER(About!$B$1),'NREL Scaling Data'!$E:$E,Calculations!$M6,'NREL Scaling Data'!$A:$A,AO$3,'NREL Scaling Data'!$C:$C,Calculations!$L6,'NREL Scaling Data'!$D:$D,Calculations!$N6)-SUMIFS('NREL Scaling Data'!$F:$F,'NREL Scaling Data'!$B:$B,UPPER(About!$B$1),'NREL Scaling Data'!$E:$E,Calculations!$M6,'NREL Scaling Data'!$A:$A,AN$3,'NREL Scaling Data'!$C:$C,Calculations!$L6,'NREL Scaling Data'!$D:$D,Calculations!$N6))/SUMIFS('NREL Scaling Data'!$F:$F,'NREL Scaling Data'!$B:$B,UPPER(About!$B$1),'NREL Scaling Data'!$E:$E,Calculations!$M6,'NREL Scaling Data'!$A:$A,AN$3,'NREL Scaling Data'!$C:$C,Calculations!$L6,'NREL Scaling Data'!$D:$D,Calculations!$N6) + 1) * AN6,0)</f>
        <v>228542455640013.66</v>
      </c>
      <c r="AP6" s="45">
        <f>IFERROR(((SUMIFS('NREL Scaling Data'!$F:$F,'NREL Scaling Data'!$B:$B,UPPER(About!$B$1),'NREL Scaling Data'!$E:$E,Calculations!$M6,'NREL Scaling Data'!$A:$A,AP$3,'NREL Scaling Data'!$C:$C,Calculations!$L6,'NREL Scaling Data'!$D:$D,Calculations!$N6)-SUMIFS('NREL Scaling Data'!$F:$F,'NREL Scaling Data'!$B:$B,UPPER(About!$B$1),'NREL Scaling Data'!$E:$E,Calculations!$M6,'NREL Scaling Data'!$A:$A,AO$3,'NREL Scaling Data'!$C:$C,Calculations!$L6,'NREL Scaling Data'!$D:$D,Calculations!$N6))/SUMIFS('NREL Scaling Data'!$F:$F,'NREL Scaling Data'!$B:$B,UPPER(About!$B$1),'NREL Scaling Data'!$E:$E,Calculations!$M6,'NREL Scaling Data'!$A:$A,AO$3,'NREL Scaling Data'!$C:$C,Calculations!$L6,'NREL Scaling Data'!$D:$D,Calculations!$N6) + 1) * AO6,0)</f>
        <v>229035981899435.22</v>
      </c>
      <c r="AQ6" s="45">
        <f>IFERROR(((SUMIFS('NREL Scaling Data'!$F:$F,'NREL Scaling Data'!$B:$B,UPPER(About!$B$1),'NREL Scaling Data'!$E:$E,Calculations!$M6,'NREL Scaling Data'!$A:$A,AQ$3,'NREL Scaling Data'!$C:$C,Calculations!$L6,'NREL Scaling Data'!$D:$D,Calculations!$N6)-SUMIFS('NREL Scaling Data'!$F:$F,'NREL Scaling Data'!$B:$B,UPPER(About!$B$1),'NREL Scaling Data'!$E:$E,Calculations!$M6,'NREL Scaling Data'!$A:$A,AP$3,'NREL Scaling Data'!$C:$C,Calculations!$L6,'NREL Scaling Data'!$D:$D,Calculations!$N6))/SUMIFS('NREL Scaling Data'!$F:$F,'NREL Scaling Data'!$B:$B,UPPER(About!$B$1),'NREL Scaling Data'!$E:$E,Calculations!$M6,'NREL Scaling Data'!$A:$A,AP$3,'NREL Scaling Data'!$C:$C,Calculations!$L6,'NREL Scaling Data'!$D:$D,Calculations!$N6) + 1) * AP6,0)</f>
        <v>229519436290650.19</v>
      </c>
      <c r="AR6" s="45">
        <f>IFERROR(((SUMIFS('NREL Scaling Data'!$F:$F,'NREL Scaling Data'!$B:$B,UPPER(About!$B$1),'NREL Scaling Data'!$E:$E,Calculations!$M6,'NREL Scaling Data'!$A:$A,AR$3,'NREL Scaling Data'!$C:$C,Calculations!$L6,'NREL Scaling Data'!$D:$D,Calculations!$N6)-SUMIFS('NREL Scaling Data'!$F:$F,'NREL Scaling Data'!$B:$B,UPPER(About!$B$1),'NREL Scaling Data'!$E:$E,Calculations!$M6,'NREL Scaling Data'!$A:$A,AQ$3,'NREL Scaling Data'!$C:$C,Calculations!$L6,'NREL Scaling Data'!$D:$D,Calculations!$N6))/SUMIFS('NREL Scaling Data'!$F:$F,'NREL Scaling Data'!$B:$B,UPPER(About!$B$1),'NREL Scaling Data'!$E:$E,Calculations!$M6,'NREL Scaling Data'!$A:$A,AQ$3,'NREL Scaling Data'!$C:$C,Calculations!$L6,'NREL Scaling Data'!$D:$D,Calculations!$N6) + 1) * AQ6,0)</f>
        <v>229976628899986.53</v>
      </c>
      <c r="AS6" s="45">
        <f>IFERROR(((SUMIFS('NREL Scaling Data'!$F:$F,'NREL Scaling Data'!$B:$B,UPPER(About!$B$1),'NREL Scaling Data'!$E:$E,Calculations!$M6,'NREL Scaling Data'!$A:$A,AS$3,'NREL Scaling Data'!$C:$C,Calculations!$L6,'NREL Scaling Data'!$D:$D,Calculations!$N6)-SUMIFS('NREL Scaling Data'!$F:$F,'NREL Scaling Data'!$B:$B,UPPER(About!$B$1),'NREL Scaling Data'!$E:$E,Calculations!$M6,'NREL Scaling Data'!$A:$A,AR$3,'NREL Scaling Data'!$C:$C,Calculations!$L6,'NREL Scaling Data'!$D:$D,Calculations!$N6))/SUMIFS('NREL Scaling Data'!$F:$F,'NREL Scaling Data'!$B:$B,UPPER(About!$B$1),'NREL Scaling Data'!$E:$E,Calculations!$M6,'NREL Scaling Data'!$A:$A,AR$3,'NREL Scaling Data'!$C:$C,Calculations!$L6,'NREL Scaling Data'!$D:$D,Calculations!$N6) + 1) * AR6,0)</f>
        <v>230393569002657.69</v>
      </c>
      <c r="AT6" s="45">
        <f>IFERROR(((SUMIFS('NREL Scaling Data'!$F:$F,'NREL Scaling Data'!$B:$B,UPPER(About!$B$1),'NREL Scaling Data'!$E:$E,Calculations!$M6,'NREL Scaling Data'!$A:$A,AT$3,'NREL Scaling Data'!$C:$C,Calculations!$L6,'NREL Scaling Data'!$D:$D,Calculations!$N6)-SUMIFS('NREL Scaling Data'!$F:$F,'NREL Scaling Data'!$B:$B,UPPER(About!$B$1),'NREL Scaling Data'!$E:$E,Calculations!$M6,'NREL Scaling Data'!$A:$A,AS$3,'NREL Scaling Data'!$C:$C,Calculations!$L6,'NREL Scaling Data'!$D:$D,Calculations!$N6))/SUMIFS('NREL Scaling Data'!$F:$F,'NREL Scaling Data'!$B:$B,UPPER(About!$B$1),'NREL Scaling Data'!$E:$E,Calculations!$M6,'NREL Scaling Data'!$A:$A,AS$3,'NREL Scaling Data'!$C:$C,Calculations!$L6,'NREL Scaling Data'!$D:$D,Calculations!$N6) + 1) * AS6,0)</f>
        <v>230769380854027.22</v>
      </c>
    </row>
    <row r="7" spans="1:46">
      <c r="B7" t="s">
        <v>1004</v>
      </c>
      <c r="H7" s="12" t="s">
        <v>401</v>
      </c>
      <c r="I7" s="12" t="s">
        <v>1085</v>
      </c>
      <c r="J7" s="209">
        <f>SUMIFS('NREL Scaling Data'!F:F,'NREL Scaling Data'!B:B,UPPER(About!$B$1),'NREL Scaling Data'!E:E,Calculations!M7,'NREL Scaling Data'!A:A, 2021,'NREL Scaling Data'!C:C,Calculations!L7,'NREL Scaling Data'!D:D,Calculations!N7) / SUMIFS('NREL Scaling Data'!F:F,'NREL Scaling Data'!B:B,UPPER(About!$B$1),'NREL Scaling Data'!A:A, 2021,'NREL Scaling Data'!C:C,Calculations!L7,'NREL Scaling Data'!D:D,Calculations!N7)</f>
        <v>0.9868801739985481</v>
      </c>
      <c r="K7" s="207">
        <f t="shared" si="0"/>
        <v>0.94236632738906856</v>
      </c>
      <c r="L7" s="209" t="s">
        <v>1022</v>
      </c>
      <c r="M7" s="12" t="s">
        <v>1015</v>
      </c>
      <c r="N7" s="1" t="s">
        <v>964</v>
      </c>
      <c r="O7" s="7">
        <f t="shared" si="1"/>
        <v>501271425732.66809</v>
      </c>
      <c r="P7" s="7">
        <f t="shared" si="1"/>
        <v>501271425732.66809</v>
      </c>
      <c r="Q7" s="45">
        <f>SUMIFS('SEDS 2021'!$F$23:$F$40,'SEDS 2021'!E$23:E$40,Calculations!L7,'SEDS 2021'!D$23:D$40,Calculations!N7)*J7*K7</f>
        <v>501271425732.66809</v>
      </c>
      <c r="R7" s="45">
        <f>IFERROR(((SUMIFS('NREL Scaling Data'!$F:$F,'NREL Scaling Data'!$B:$B,UPPER(About!$B$1),'NREL Scaling Data'!$E:$E,Calculations!$M7,'NREL Scaling Data'!$A:$A,R$3,'NREL Scaling Data'!$C:$C,Calculations!$L7,'NREL Scaling Data'!$D:$D,Calculations!$N7)-SUMIFS('NREL Scaling Data'!$F:$F,'NREL Scaling Data'!$B:$B,UPPER(About!$B$1),'NREL Scaling Data'!$E:$E,Calculations!$M7,'NREL Scaling Data'!$A:$A,Q$3,'NREL Scaling Data'!$C:$C,Calculations!$L7,'NREL Scaling Data'!$D:$D,Calculations!$N7))/SUMIFS('NREL Scaling Data'!$F:$F,'NREL Scaling Data'!$B:$B,UPPER(About!$B$1),'NREL Scaling Data'!$E:$E,Calculations!$M7,'NREL Scaling Data'!$A:$A,Q$3,'NREL Scaling Data'!$C:$C,Calculations!$L7,'NREL Scaling Data'!$D:$D,Calculations!$N7) + 1) * Q7,0)</f>
        <v>503787190093.07343</v>
      </c>
      <c r="S7" s="45">
        <f>IFERROR(((SUMIFS('NREL Scaling Data'!$F:$F,'NREL Scaling Data'!$B:$B,UPPER(About!$B$1),'NREL Scaling Data'!$E:$E,Calculations!$M7,'NREL Scaling Data'!$A:$A,S$3,'NREL Scaling Data'!$C:$C,Calculations!$L7,'NREL Scaling Data'!$D:$D,Calculations!$N7)-SUMIFS('NREL Scaling Data'!$F:$F,'NREL Scaling Data'!$B:$B,UPPER(About!$B$1),'NREL Scaling Data'!$E:$E,Calculations!$M7,'NREL Scaling Data'!$A:$A,R$3,'NREL Scaling Data'!$C:$C,Calculations!$L7,'NREL Scaling Data'!$D:$D,Calculations!$N7))/SUMIFS('NREL Scaling Data'!$F:$F,'NREL Scaling Data'!$B:$B,UPPER(About!$B$1),'NREL Scaling Data'!$E:$E,Calculations!$M7,'NREL Scaling Data'!$A:$A,R$3,'NREL Scaling Data'!$C:$C,Calculations!$L7,'NREL Scaling Data'!$D:$D,Calculations!$N7) + 1) * R7,0)</f>
        <v>505346107032.58441</v>
      </c>
      <c r="T7" s="45">
        <f>IFERROR(((SUMIFS('NREL Scaling Data'!$F:$F,'NREL Scaling Data'!$B:$B,UPPER(About!$B$1),'NREL Scaling Data'!$E:$E,Calculations!$M7,'NREL Scaling Data'!$A:$A,T$3,'NREL Scaling Data'!$C:$C,Calculations!$L7,'NREL Scaling Data'!$D:$D,Calculations!$N7)-SUMIFS('NREL Scaling Data'!$F:$F,'NREL Scaling Data'!$B:$B,UPPER(About!$B$1),'NREL Scaling Data'!$E:$E,Calculations!$M7,'NREL Scaling Data'!$A:$A,S$3,'NREL Scaling Data'!$C:$C,Calculations!$L7,'NREL Scaling Data'!$D:$D,Calculations!$N7))/SUMIFS('NREL Scaling Data'!$F:$F,'NREL Scaling Data'!$B:$B,UPPER(About!$B$1),'NREL Scaling Data'!$E:$E,Calculations!$M7,'NREL Scaling Data'!$A:$A,S$3,'NREL Scaling Data'!$C:$C,Calculations!$L7,'NREL Scaling Data'!$D:$D,Calculations!$N7) + 1) * S7,0)</f>
        <v>506297245676.85266</v>
      </c>
      <c r="U7" s="45">
        <f>IFERROR(((SUMIFS('NREL Scaling Data'!$F:$F,'NREL Scaling Data'!$B:$B,UPPER(About!$B$1),'NREL Scaling Data'!$E:$E,Calculations!$M7,'NREL Scaling Data'!$A:$A,U$3,'NREL Scaling Data'!$C:$C,Calculations!$L7,'NREL Scaling Data'!$D:$D,Calculations!$N7)-SUMIFS('NREL Scaling Data'!$F:$F,'NREL Scaling Data'!$B:$B,UPPER(About!$B$1),'NREL Scaling Data'!$E:$E,Calculations!$M7,'NREL Scaling Data'!$A:$A,T$3,'NREL Scaling Data'!$C:$C,Calculations!$L7,'NREL Scaling Data'!$D:$D,Calculations!$N7))/SUMIFS('NREL Scaling Data'!$F:$F,'NREL Scaling Data'!$B:$B,UPPER(About!$B$1),'NREL Scaling Data'!$E:$E,Calculations!$M7,'NREL Scaling Data'!$A:$A,T$3,'NREL Scaling Data'!$C:$C,Calculations!$L7,'NREL Scaling Data'!$D:$D,Calculations!$N7) + 1) * T7,0)</f>
        <v>506109257480.55969</v>
      </c>
      <c r="V7" s="45">
        <f>IFERROR(((SUMIFS('NREL Scaling Data'!$F:$F,'NREL Scaling Data'!$B:$B,UPPER(About!$B$1),'NREL Scaling Data'!$E:$E,Calculations!$M7,'NREL Scaling Data'!$A:$A,V$3,'NREL Scaling Data'!$C:$C,Calculations!$L7,'NREL Scaling Data'!$D:$D,Calculations!$N7)-SUMIFS('NREL Scaling Data'!$F:$F,'NREL Scaling Data'!$B:$B,UPPER(About!$B$1),'NREL Scaling Data'!$E:$E,Calculations!$M7,'NREL Scaling Data'!$A:$A,U$3,'NREL Scaling Data'!$C:$C,Calculations!$L7,'NREL Scaling Data'!$D:$D,Calculations!$N7))/SUMIFS('NREL Scaling Data'!$F:$F,'NREL Scaling Data'!$B:$B,UPPER(About!$B$1),'NREL Scaling Data'!$E:$E,Calculations!$M7,'NREL Scaling Data'!$A:$A,U$3,'NREL Scaling Data'!$C:$C,Calculations!$L7,'NREL Scaling Data'!$D:$D,Calculations!$N7) + 1) * U7,0)</f>
        <v>504439410409.91034</v>
      </c>
      <c r="W7" s="45">
        <f>IFERROR(((SUMIFS('NREL Scaling Data'!$F:$F,'NREL Scaling Data'!$B:$B,UPPER(About!$B$1),'NREL Scaling Data'!$E:$E,Calculations!$M7,'NREL Scaling Data'!$A:$A,W$3,'NREL Scaling Data'!$C:$C,Calculations!$L7,'NREL Scaling Data'!$D:$D,Calculations!$N7)-SUMIFS('NREL Scaling Data'!$F:$F,'NREL Scaling Data'!$B:$B,UPPER(About!$B$1),'NREL Scaling Data'!$E:$E,Calculations!$M7,'NREL Scaling Data'!$A:$A,V$3,'NREL Scaling Data'!$C:$C,Calculations!$L7,'NREL Scaling Data'!$D:$D,Calculations!$N7))/SUMIFS('NREL Scaling Data'!$F:$F,'NREL Scaling Data'!$B:$B,UPPER(About!$B$1),'NREL Scaling Data'!$E:$E,Calculations!$M7,'NREL Scaling Data'!$A:$A,V$3,'NREL Scaling Data'!$C:$C,Calculations!$L7,'NREL Scaling Data'!$D:$D,Calculations!$N7) + 1) * V7,0)</f>
        <v>501229525508.2442</v>
      </c>
      <c r="X7" s="45">
        <f>IFERROR(((SUMIFS('NREL Scaling Data'!$F:$F,'NREL Scaling Data'!$B:$B,UPPER(About!$B$1),'NREL Scaling Data'!$E:$E,Calculations!$M7,'NREL Scaling Data'!$A:$A,X$3,'NREL Scaling Data'!$C:$C,Calculations!$L7,'NREL Scaling Data'!$D:$D,Calculations!$N7)-SUMIFS('NREL Scaling Data'!$F:$F,'NREL Scaling Data'!$B:$B,UPPER(About!$B$1),'NREL Scaling Data'!$E:$E,Calculations!$M7,'NREL Scaling Data'!$A:$A,W$3,'NREL Scaling Data'!$C:$C,Calculations!$L7,'NREL Scaling Data'!$D:$D,Calculations!$N7))/SUMIFS('NREL Scaling Data'!$F:$F,'NREL Scaling Data'!$B:$B,UPPER(About!$B$1),'NREL Scaling Data'!$E:$E,Calculations!$M7,'NREL Scaling Data'!$A:$A,W$3,'NREL Scaling Data'!$C:$C,Calculations!$L7,'NREL Scaling Data'!$D:$D,Calculations!$N7) + 1) * W7,0)</f>
        <v>495639137184.26825</v>
      </c>
      <c r="Y7" s="45">
        <f>IFERROR(((SUMIFS('NREL Scaling Data'!$F:$F,'NREL Scaling Data'!$B:$B,UPPER(About!$B$1),'NREL Scaling Data'!$E:$E,Calculations!$M7,'NREL Scaling Data'!$A:$A,Y$3,'NREL Scaling Data'!$C:$C,Calculations!$L7,'NREL Scaling Data'!$D:$D,Calculations!$N7)-SUMIFS('NREL Scaling Data'!$F:$F,'NREL Scaling Data'!$B:$B,UPPER(About!$B$1),'NREL Scaling Data'!$E:$E,Calculations!$M7,'NREL Scaling Data'!$A:$A,X$3,'NREL Scaling Data'!$C:$C,Calculations!$L7,'NREL Scaling Data'!$D:$D,Calculations!$N7))/SUMIFS('NREL Scaling Data'!$F:$F,'NREL Scaling Data'!$B:$B,UPPER(About!$B$1),'NREL Scaling Data'!$E:$E,Calculations!$M7,'NREL Scaling Data'!$A:$A,X$3,'NREL Scaling Data'!$C:$C,Calculations!$L7,'NREL Scaling Data'!$D:$D,Calculations!$N7) + 1) * X7,0)</f>
        <v>486936146317.96759</v>
      </c>
      <c r="Z7" s="45">
        <f>IFERROR(((SUMIFS('NREL Scaling Data'!$F:$F,'NREL Scaling Data'!$B:$B,UPPER(About!$B$1),'NREL Scaling Data'!$E:$E,Calculations!$M7,'NREL Scaling Data'!$A:$A,Z$3,'NREL Scaling Data'!$C:$C,Calculations!$L7,'NREL Scaling Data'!$D:$D,Calculations!$N7)-SUMIFS('NREL Scaling Data'!$F:$F,'NREL Scaling Data'!$B:$B,UPPER(About!$B$1),'NREL Scaling Data'!$E:$E,Calculations!$M7,'NREL Scaling Data'!$A:$A,Y$3,'NREL Scaling Data'!$C:$C,Calculations!$L7,'NREL Scaling Data'!$D:$D,Calculations!$N7))/SUMIFS('NREL Scaling Data'!$F:$F,'NREL Scaling Data'!$B:$B,UPPER(About!$B$1),'NREL Scaling Data'!$E:$E,Calculations!$M7,'NREL Scaling Data'!$A:$A,Y$3,'NREL Scaling Data'!$C:$C,Calculations!$L7,'NREL Scaling Data'!$D:$D,Calculations!$N7) + 1) * Y7,0)</f>
        <v>475676123881.88251</v>
      </c>
      <c r="AA7" s="45">
        <f>IFERROR(((SUMIFS('NREL Scaling Data'!$F:$F,'NREL Scaling Data'!$B:$B,UPPER(About!$B$1),'NREL Scaling Data'!$E:$E,Calculations!$M7,'NREL Scaling Data'!$A:$A,AA$3,'NREL Scaling Data'!$C:$C,Calculations!$L7,'NREL Scaling Data'!$D:$D,Calculations!$N7)-SUMIFS('NREL Scaling Data'!$F:$F,'NREL Scaling Data'!$B:$B,UPPER(About!$B$1),'NREL Scaling Data'!$E:$E,Calculations!$M7,'NREL Scaling Data'!$A:$A,Z$3,'NREL Scaling Data'!$C:$C,Calculations!$L7,'NREL Scaling Data'!$D:$D,Calculations!$N7))/SUMIFS('NREL Scaling Data'!$F:$F,'NREL Scaling Data'!$B:$B,UPPER(About!$B$1),'NREL Scaling Data'!$E:$E,Calculations!$M7,'NREL Scaling Data'!$A:$A,Z$3,'NREL Scaling Data'!$C:$C,Calculations!$L7,'NREL Scaling Data'!$D:$D,Calculations!$N7) + 1) * Z7,0)</f>
        <v>461500946865.06891</v>
      </c>
      <c r="AB7" s="45">
        <f>IFERROR(((SUMIFS('NREL Scaling Data'!$F:$F,'NREL Scaling Data'!$B:$B,UPPER(About!$B$1),'NREL Scaling Data'!$E:$E,Calculations!$M7,'NREL Scaling Data'!$A:$A,AB$3,'NREL Scaling Data'!$C:$C,Calculations!$L7,'NREL Scaling Data'!$D:$D,Calculations!$N7)-SUMIFS('NREL Scaling Data'!$F:$F,'NREL Scaling Data'!$B:$B,UPPER(About!$B$1),'NREL Scaling Data'!$E:$E,Calculations!$M7,'NREL Scaling Data'!$A:$A,AA$3,'NREL Scaling Data'!$C:$C,Calculations!$L7,'NREL Scaling Data'!$D:$D,Calculations!$N7))/SUMIFS('NREL Scaling Data'!$F:$F,'NREL Scaling Data'!$B:$B,UPPER(About!$B$1),'NREL Scaling Data'!$E:$E,Calculations!$M7,'NREL Scaling Data'!$A:$A,AA$3,'NREL Scaling Data'!$C:$C,Calculations!$L7,'NREL Scaling Data'!$D:$D,Calculations!$N7) + 1) * AA7,0)</f>
        <v>444791334076.09515</v>
      </c>
      <c r="AC7" s="45">
        <f>IFERROR(((SUMIFS('NREL Scaling Data'!$F:$F,'NREL Scaling Data'!$B:$B,UPPER(About!$B$1),'NREL Scaling Data'!$E:$E,Calculations!$M7,'NREL Scaling Data'!$A:$A,AC$3,'NREL Scaling Data'!$C:$C,Calculations!$L7,'NREL Scaling Data'!$D:$D,Calculations!$N7)-SUMIFS('NREL Scaling Data'!$F:$F,'NREL Scaling Data'!$B:$B,UPPER(About!$B$1),'NREL Scaling Data'!$E:$E,Calculations!$M7,'NREL Scaling Data'!$A:$A,AB$3,'NREL Scaling Data'!$C:$C,Calculations!$L7,'NREL Scaling Data'!$D:$D,Calculations!$N7))/SUMIFS('NREL Scaling Data'!$F:$F,'NREL Scaling Data'!$B:$B,UPPER(About!$B$1),'NREL Scaling Data'!$E:$E,Calculations!$M7,'NREL Scaling Data'!$A:$A,AB$3,'NREL Scaling Data'!$C:$C,Calculations!$L7,'NREL Scaling Data'!$D:$D,Calculations!$N7) + 1) * AB7,0)</f>
        <v>425496628430.13214</v>
      </c>
      <c r="AD7" s="45">
        <f>IFERROR(((SUMIFS('NREL Scaling Data'!$F:$F,'NREL Scaling Data'!$B:$B,UPPER(About!$B$1),'NREL Scaling Data'!$E:$E,Calculations!$M7,'NREL Scaling Data'!$A:$A,AD$3,'NREL Scaling Data'!$C:$C,Calculations!$L7,'NREL Scaling Data'!$D:$D,Calculations!$N7)-SUMIFS('NREL Scaling Data'!$F:$F,'NREL Scaling Data'!$B:$B,UPPER(About!$B$1),'NREL Scaling Data'!$E:$E,Calculations!$M7,'NREL Scaling Data'!$A:$A,AC$3,'NREL Scaling Data'!$C:$C,Calculations!$L7,'NREL Scaling Data'!$D:$D,Calculations!$N7))/SUMIFS('NREL Scaling Data'!$F:$F,'NREL Scaling Data'!$B:$B,UPPER(About!$B$1),'NREL Scaling Data'!$E:$E,Calculations!$M7,'NREL Scaling Data'!$A:$A,AC$3,'NREL Scaling Data'!$C:$C,Calculations!$L7,'NREL Scaling Data'!$D:$D,Calculations!$N7) + 1) * AC7,0)</f>
        <v>404504159827.9314</v>
      </c>
      <c r="AE7" s="45">
        <f>IFERROR(((SUMIFS('NREL Scaling Data'!$F:$F,'NREL Scaling Data'!$B:$B,UPPER(About!$B$1),'NREL Scaling Data'!$E:$E,Calculations!$M7,'NREL Scaling Data'!$A:$A,AE$3,'NREL Scaling Data'!$C:$C,Calculations!$L7,'NREL Scaling Data'!$D:$D,Calculations!$N7)-SUMIFS('NREL Scaling Data'!$F:$F,'NREL Scaling Data'!$B:$B,UPPER(About!$B$1),'NREL Scaling Data'!$E:$E,Calculations!$M7,'NREL Scaling Data'!$A:$A,AD$3,'NREL Scaling Data'!$C:$C,Calculations!$L7,'NREL Scaling Data'!$D:$D,Calculations!$N7))/SUMIFS('NREL Scaling Data'!$F:$F,'NREL Scaling Data'!$B:$B,UPPER(About!$B$1),'NREL Scaling Data'!$E:$E,Calculations!$M7,'NREL Scaling Data'!$A:$A,AD$3,'NREL Scaling Data'!$C:$C,Calculations!$L7,'NREL Scaling Data'!$D:$D,Calculations!$N7) + 1) * AD7,0)</f>
        <v>381729654257.15009</v>
      </c>
      <c r="AF7" s="45">
        <f>IFERROR(((SUMIFS('NREL Scaling Data'!$F:$F,'NREL Scaling Data'!$B:$B,UPPER(About!$B$1),'NREL Scaling Data'!$E:$E,Calculations!$M7,'NREL Scaling Data'!$A:$A,AF$3,'NREL Scaling Data'!$C:$C,Calculations!$L7,'NREL Scaling Data'!$D:$D,Calculations!$N7)-SUMIFS('NREL Scaling Data'!$F:$F,'NREL Scaling Data'!$B:$B,UPPER(About!$B$1),'NREL Scaling Data'!$E:$E,Calculations!$M7,'NREL Scaling Data'!$A:$A,AE$3,'NREL Scaling Data'!$C:$C,Calculations!$L7,'NREL Scaling Data'!$D:$D,Calculations!$N7))/SUMIFS('NREL Scaling Data'!$F:$F,'NREL Scaling Data'!$B:$B,UPPER(About!$B$1),'NREL Scaling Data'!$E:$E,Calculations!$M7,'NREL Scaling Data'!$A:$A,AE$3,'NREL Scaling Data'!$C:$C,Calculations!$L7,'NREL Scaling Data'!$D:$D,Calculations!$N7) + 1) * AE7,0)</f>
        <v>357590905751.28027</v>
      </c>
      <c r="AG7" s="45">
        <f>IFERROR(((SUMIFS('NREL Scaling Data'!$F:$F,'NREL Scaling Data'!$B:$B,UPPER(About!$B$1),'NREL Scaling Data'!$E:$E,Calculations!$M7,'NREL Scaling Data'!$A:$A,AG$3,'NREL Scaling Data'!$C:$C,Calculations!$L7,'NREL Scaling Data'!$D:$D,Calculations!$N7)-SUMIFS('NREL Scaling Data'!$F:$F,'NREL Scaling Data'!$B:$B,UPPER(About!$B$1),'NREL Scaling Data'!$E:$E,Calculations!$M7,'NREL Scaling Data'!$A:$A,AF$3,'NREL Scaling Data'!$C:$C,Calculations!$L7,'NREL Scaling Data'!$D:$D,Calculations!$N7))/SUMIFS('NREL Scaling Data'!$F:$F,'NREL Scaling Data'!$B:$B,UPPER(About!$B$1),'NREL Scaling Data'!$E:$E,Calculations!$M7,'NREL Scaling Data'!$A:$A,AF$3,'NREL Scaling Data'!$C:$C,Calculations!$L7,'NREL Scaling Data'!$D:$D,Calculations!$N7) + 1) * AF7,0)</f>
        <v>332913069863.88123</v>
      </c>
      <c r="AH7" s="45">
        <f>IFERROR(((SUMIFS('NREL Scaling Data'!$F:$F,'NREL Scaling Data'!$B:$B,UPPER(About!$B$1),'NREL Scaling Data'!$E:$E,Calculations!$M7,'NREL Scaling Data'!$A:$A,AH$3,'NREL Scaling Data'!$C:$C,Calculations!$L7,'NREL Scaling Data'!$D:$D,Calculations!$N7)-SUMIFS('NREL Scaling Data'!$F:$F,'NREL Scaling Data'!$B:$B,UPPER(About!$B$1),'NREL Scaling Data'!$E:$E,Calculations!$M7,'NREL Scaling Data'!$A:$A,AG$3,'NREL Scaling Data'!$C:$C,Calculations!$L7,'NREL Scaling Data'!$D:$D,Calculations!$N7))/SUMIFS('NREL Scaling Data'!$F:$F,'NREL Scaling Data'!$B:$B,UPPER(About!$B$1),'NREL Scaling Data'!$E:$E,Calculations!$M7,'NREL Scaling Data'!$A:$A,AG$3,'NREL Scaling Data'!$C:$C,Calculations!$L7,'NREL Scaling Data'!$D:$D,Calculations!$N7) + 1) * AG7,0)</f>
        <v>307668204840.22406</v>
      </c>
      <c r="AI7" s="45">
        <f>IFERROR(((SUMIFS('NREL Scaling Data'!$F:$F,'NREL Scaling Data'!$B:$B,UPPER(About!$B$1),'NREL Scaling Data'!$E:$E,Calculations!$M7,'NREL Scaling Data'!$A:$A,AI$3,'NREL Scaling Data'!$C:$C,Calculations!$L7,'NREL Scaling Data'!$D:$D,Calculations!$N7)-SUMIFS('NREL Scaling Data'!$F:$F,'NREL Scaling Data'!$B:$B,UPPER(About!$B$1),'NREL Scaling Data'!$E:$E,Calculations!$M7,'NREL Scaling Data'!$A:$A,AH$3,'NREL Scaling Data'!$C:$C,Calculations!$L7,'NREL Scaling Data'!$D:$D,Calculations!$N7))/SUMIFS('NREL Scaling Data'!$F:$F,'NREL Scaling Data'!$B:$B,UPPER(About!$B$1),'NREL Scaling Data'!$E:$E,Calculations!$M7,'NREL Scaling Data'!$A:$A,AH$3,'NREL Scaling Data'!$C:$C,Calculations!$L7,'NREL Scaling Data'!$D:$D,Calculations!$N7) + 1) * AH7,0)</f>
        <v>282291391742.82898</v>
      </c>
      <c r="AJ7" s="45">
        <f>IFERROR(((SUMIFS('NREL Scaling Data'!$F:$F,'NREL Scaling Data'!$B:$B,UPPER(About!$B$1),'NREL Scaling Data'!$E:$E,Calculations!$M7,'NREL Scaling Data'!$A:$A,AJ$3,'NREL Scaling Data'!$C:$C,Calculations!$L7,'NREL Scaling Data'!$D:$D,Calculations!$N7)-SUMIFS('NREL Scaling Data'!$F:$F,'NREL Scaling Data'!$B:$B,UPPER(About!$B$1),'NREL Scaling Data'!$E:$E,Calculations!$M7,'NREL Scaling Data'!$A:$A,AI$3,'NREL Scaling Data'!$C:$C,Calculations!$L7,'NREL Scaling Data'!$D:$D,Calculations!$N7))/SUMIFS('NREL Scaling Data'!$F:$F,'NREL Scaling Data'!$B:$B,UPPER(About!$B$1),'NREL Scaling Data'!$E:$E,Calculations!$M7,'NREL Scaling Data'!$A:$A,AI$3,'NREL Scaling Data'!$C:$C,Calculations!$L7,'NREL Scaling Data'!$D:$D,Calculations!$N7) + 1) * AI7,0)</f>
        <v>257154037093.5921</v>
      </c>
      <c r="AK7" s="45">
        <f>IFERROR(((SUMIFS('NREL Scaling Data'!$F:$F,'NREL Scaling Data'!$B:$B,UPPER(About!$B$1),'NREL Scaling Data'!$E:$E,Calculations!$M7,'NREL Scaling Data'!$A:$A,AK$3,'NREL Scaling Data'!$C:$C,Calculations!$L7,'NREL Scaling Data'!$D:$D,Calculations!$N7)-SUMIFS('NREL Scaling Data'!$F:$F,'NREL Scaling Data'!$B:$B,UPPER(About!$B$1),'NREL Scaling Data'!$E:$E,Calculations!$M7,'NREL Scaling Data'!$A:$A,AJ$3,'NREL Scaling Data'!$C:$C,Calculations!$L7,'NREL Scaling Data'!$D:$D,Calculations!$N7))/SUMIFS('NREL Scaling Data'!$F:$F,'NREL Scaling Data'!$B:$B,UPPER(About!$B$1),'NREL Scaling Data'!$E:$E,Calculations!$M7,'NREL Scaling Data'!$A:$A,AJ$3,'NREL Scaling Data'!$C:$C,Calculations!$L7,'NREL Scaling Data'!$D:$D,Calculations!$N7) + 1) * AJ7,0)</f>
        <v>231059433200.40668</v>
      </c>
      <c r="AL7" s="45">
        <f>IFERROR(((SUMIFS('NREL Scaling Data'!$F:$F,'NREL Scaling Data'!$B:$B,UPPER(About!$B$1),'NREL Scaling Data'!$E:$E,Calculations!$M7,'NREL Scaling Data'!$A:$A,AL$3,'NREL Scaling Data'!$C:$C,Calculations!$L7,'NREL Scaling Data'!$D:$D,Calculations!$N7)-SUMIFS('NREL Scaling Data'!$F:$F,'NREL Scaling Data'!$B:$B,UPPER(About!$B$1),'NREL Scaling Data'!$E:$E,Calculations!$M7,'NREL Scaling Data'!$A:$A,AK$3,'NREL Scaling Data'!$C:$C,Calculations!$L7,'NREL Scaling Data'!$D:$D,Calculations!$N7))/SUMIFS('NREL Scaling Data'!$F:$F,'NREL Scaling Data'!$B:$B,UPPER(About!$B$1),'NREL Scaling Data'!$E:$E,Calculations!$M7,'NREL Scaling Data'!$A:$A,AK$3,'NREL Scaling Data'!$C:$C,Calculations!$L7,'NREL Scaling Data'!$D:$D,Calculations!$N7) + 1) * AK7,0)</f>
        <v>206174014758.93832</v>
      </c>
      <c r="AM7" s="45">
        <f>IFERROR(((SUMIFS('NREL Scaling Data'!$F:$F,'NREL Scaling Data'!$B:$B,UPPER(About!$B$1),'NREL Scaling Data'!$E:$E,Calculations!$M7,'NREL Scaling Data'!$A:$A,AM$3,'NREL Scaling Data'!$C:$C,Calculations!$L7,'NREL Scaling Data'!$D:$D,Calculations!$N7)-SUMIFS('NREL Scaling Data'!$F:$F,'NREL Scaling Data'!$B:$B,UPPER(About!$B$1),'NREL Scaling Data'!$E:$E,Calculations!$M7,'NREL Scaling Data'!$A:$A,AL$3,'NREL Scaling Data'!$C:$C,Calculations!$L7,'NREL Scaling Data'!$D:$D,Calculations!$N7))/SUMIFS('NREL Scaling Data'!$F:$F,'NREL Scaling Data'!$B:$B,UPPER(About!$B$1),'NREL Scaling Data'!$E:$E,Calculations!$M7,'NREL Scaling Data'!$A:$A,AL$3,'NREL Scaling Data'!$C:$C,Calculations!$L7,'NREL Scaling Data'!$D:$D,Calculations!$N7) + 1) * AL7,0)</f>
        <v>182778249274.4498</v>
      </c>
      <c r="AN7" s="45">
        <f>IFERROR(((SUMIFS('NREL Scaling Data'!$F:$F,'NREL Scaling Data'!$B:$B,UPPER(About!$B$1),'NREL Scaling Data'!$E:$E,Calculations!$M7,'NREL Scaling Data'!$A:$A,AN$3,'NREL Scaling Data'!$C:$C,Calculations!$L7,'NREL Scaling Data'!$D:$D,Calculations!$N7)-SUMIFS('NREL Scaling Data'!$F:$F,'NREL Scaling Data'!$B:$B,UPPER(About!$B$1),'NREL Scaling Data'!$E:$E,Calculations!$M7,'NREL Scaling Data'!$A:$A,AM$3,'NREL Scaling Data'!$C:$C,Calculations!$L7,'NREL Scaling Data'!$D:$D,Calculations!$N7))/SUMIFS('NREL Scaling Data'!$F:$F,'NREL Scaling Data'!$B:$B,UPPER(About!$B$1),'NREL Scaling Data'!$E:$E,Calculations!$M7,'NREL Scaling Data'!$A:$A,AM$3,'NREL Scaling Data'!$C:$C,Calculations!$L7,'NREL Scaling Data'!$D:$D,Calculations!$N7) + 1) * AM7,0)</f>
        <v>160989018760.19995</v>
      </c>
      <c r="AO7" s="45">
        <f>IFERROR(((SUMIFS('NREL Scaling Data'!$F:$F,'NREL Scaling Data'!$B:$B,UPPER(About!$B$1),'NREL Scaling Data'!$E:$E,Calculations!$M7,'NREL Scaling Data'!$A:$A,AO$3,'NREL Scaling Data'!$C:$C,Calculations!$L7,'NREL Scaling Data'!$D:$D,Calculations!$N7)-SUMIFS('NREL Scaling Data'!$F:$F,'NREL Scaling Data'!$B:$B,UPPER(About!$B$1),'NREL Scaling Data'!$E:$E,Calculations!$M7,'NREL Scaling Data'!$A:$A,AN$3,'NREL Scaling Data'!$C:$C,Calculations!$L7,'NREL Scaling Data'!$D:$D,Calculations!$N7))/SUMIFS('NREL Scaling Data'!$F:$F,'NREL Scaling Data'!$B:$B,UPPER(About!$B$1),'NREL Scaling Data'!$E:$E,Calculations!$M7,'NREL Scaling Data'!$A:$A,AN$3,'NREL Scaling Data'!$C:$C,Calculations!$L7,'NREL Scaling Data'!$D:$D,Calculations!$N7) + 1) * AN7,0)</f>
        <v>141111308409.10428</v>
      </c>
      <c r="AP7" s="45">
        <f>IFERROR(((SUMIFS('NREL Scaling Data'!$F:$F,'NREL Scaling Data'!$B:$B,UPPER(About!$B$1),'NREL Scaling Data'!$E:$E,Calculations!$M7,'NREL Scaling Data'!$A:$A,AP$3,'NREL Scaling Data'!$C:$C,Calculations!$L7,'NREL Scaling Data'!$D:$D,Calculations!$N7)-SUMIFS('NREL Scaling Data'!$F:$F,'NREL Scaling Data'!$B:$B,UPPER(About!$B$1),'NREL Scaling Data'!$E:$E,Calculations!$M7,'NREL Scaling Data'!$A:$A,AO$3,'NREL Scaling Data'!$C:$C,Calculations!$L7,'NREL Scaling Data'!$D:$D,Calculations!$N7))/SUMIFS('NREL Scaling Data'!$F:$F,'NREL Scaling Data'!$B:$B,UPPER(About!$B$1),'NREL Scaling Data'!$E:$E,Calculations!$M7,'NREL Scaling Data'!$A:$A,AO$3,'NREL Scaling Data'!$C:$C,Calculations!$L7,'NREL Scaling Data'!$D:$D,Calculations!$N7) + 1) * AO7,0)</f>
        <v>123333578022.93054</v>
      </c>
      <c r="AQ7" s="45">
        <f>IFERROR(((SUMIFS('NREL Scaling Data'!$F:$F,'NREL Scaling Data'!$B:$B,UPPER(About!$B$1),'NREL Scaling Data'!$E:$E,Calculations!$M7,'NREL Scaling Data'!$A:$A,AQ$3,'NREL Scaling Data'!$C:$C,Calculations!$L7,'NREL Scaling Data'!$D:$D,Calculations!$N7)-SUMIFS('NREL Scaling Data'!$F:$F,'NREL Scaling Data'!$B:$B,UPPER(About!$B$1),'NREL Scaling Data'!$E:$E,Calculations!$M7,'NREL Scaling Data'!$A:$A,AP$3,'NREL Scaling Data'!$C:$C,Calculations!$L7,'NREL Scaling Data'!$D:$D,Calculations!$N7))/SUMIFS('NREL Scaling Data'!$F:$F,'NREL Scaling Data'!$B:$B,UPPER(About!$B$1),'NREL Scaling Data'!$E:$E,Calculations!$M7,'NREL Scaling Data'!$A:$A,AP$3,'NREL Scaling Data'!$C:$C,Calculations!$L7,'NREL Scaling Data'!$D:$D,Calculations!$N7) + 1) * AP7,0)</f>
        <v>107777043822.20132</v>
      </c>
      <c r="AR7" s="45">
        <f>IFERROR(((SUMIFS('NREL Scaling Data'!$F:$F,'NREL Scaling Data'!$B:$B,UPPER(About!$B$1),'NREL Scaling Data'!$E:$E,Calculations!$M7,'NREL Scaling Data'!$A:$A,AR$3,'NREL Scaling Data'!$C:$C,Calculations!$L7,'NREL Scaling Data'!$D:$D,Calculations!$N7)-SUMIFS('NREL Scaling Data'!$F:$F,'NREL Scaling Data'!$B:$B,UPPER(About!$B$1),'NREL Scaling Data'!$E:$E,Calculations!$M7,'NREL Scaling Data'!$A:$A,AQ$3,'NREL Scaling Data'!$C:$C,Calculations!$L7,'NREL Scaling Data'!$D:$D,Calculations!$N7))/SUMIFS('NREL Scaling Data'!$F:$F,'NREL Scaling Data'!$B:$B,UPPER(About!$B$1),'NREL Scaling Data'!$E:$E,Calculations!$M7,'NREL Scaling Data'!$A:$A,AQ$3,'NREL Scaling Data'!$C:$C,Calculations!$L7,'NREL Scaling Data'!$D:$D,Calculations!$N7) + 1) * AQ7,0)</f>
        <v>94470841479.412109</v>
      </c>
      <c r="AS7" s="45">
        <f>IFERROR(((SUMIFS('NREL Scaling Data'!$F:$F,'NREL Scaling Data'!$B:$B,UPPER(About!$B$1),'NREL Scaling Data'!$E:$E,Calculations!$M7,'NREL Scaling Data'!$A:$A,AS$3,'NREL Scaling Data'!$C:$C,Calculations!$L7,'NREL Scaling Data'!$D:$D,Calculations!$N7)-SUMIFS('NREL Scaling Data'!$F:$F,'NREL Scaling Data'!$B:$B,UPPER(About!$B$1),'NREL Scaling Data'!$E:$E,Calculations!$M7,'NREL Scaling Data'!$A:$A,AR$3,'NREL Scaling Data'!$C:$C,Calculations!$L7,'NREL Scaling Data'!$D:$D,Calculations!$N7))/SUMIFS('NREL Scaling Data'!$F:$F,'NREL Scaling Data'!$B:$B,UPPER(About!$B$1),'NREL Scaling Data'!$E:$E,Calculations!$M7,'NREL Scaling Data'!$A:$A,AR$3,'NREL Scaling Data'!$C:$C,Calculations!$L7,'NREL Scaling Data'!$D:$D,Calculations!$N7) + 1) * AR7,0)</f>
        <v>83349529151.804123</v>
      </c>
      <c r="AT7" s="45">
        <f>IFERROR(((SUMIFS('NREL Scaling Data'!$F:$F,'NREL Scaling Data'!$B:$B,UPPER(About!$B$1),'NREL Scaling Data'!$E:$E,Calculations!$M7,'NREL Scaling Data'!$A:$A,AT$3,'NREL Scaling Data'!$C:$C,Calculations!$L7,'NREL Scaling Data'!$D:$D,Calculations!$N7)-SUMIFS('NREL Scaling Data'!$F:$F,'NREL Scaling Data'!$B:$B,UPPER(About!$B$1),'NREL Scaling Data'!$E:$E,Calculations!$M7,'NREL Scaling Data'!$A:$A,AS$3,'NREL Scaling Data'!$C:$C,Calculations!$L7,'NREL Scaling Data'!$D:$D,Calculations!$N7))/SUMIFS('NREL Scaling Data'!$F:$F,'NREL Scaling Data'!$B:$B,UPPER(About!$B$1),'NREL Scaling Data'!$E:$E,Calculations!$M7,'NREL Scaling Data'!$A:$A,AS$3,'NREL Scaling Data'!$C:$C,Calculations!$L7,'NREL Scaling Data'!$D:$D,Calculations!$N7) + 1) * AS7,0)</f>
        <v>74277444066.325302</v>
      </c>
    </row>
    <row r="8" spans="1:46">
      <c r="B8" t="s">
        <v>1005</v>
      </c>
      <c r="I8" s="12" t="s">
        <v>1085</v>
      </c>
      <c r="J8" s="209">
        <f>IFERROR(SUMIFS('NREL Scaling Data'!F:F,'NREL Scaling Data'!B:B,UPPER(About!$B$1),'NREL Scaling Data'!E:E,Calculations!M8,'NREL Scaling Data'!A:A, 2021,'NREL Scaling Data'!C:C,Calculations!L8,'NREL Scaling Data'!D:D,Calculations!N8) / SUMIFS('NREL Scaling Data'!F:F,'NREL Scaling Data'!B:B,UPPER(About!$B$1),'NREL Scaling Data'!A:A, 2021,'NREL Scaling Data'!C:C,Calculations!L8,'NREL Scaling Data'!D:D,Calculations!N8),0)</f>
        <v>0</v>
      </c>
      <c r="K8" s="207">
        <f t="shared" si="0"/>
        <v>0.94236632738906856</v>
      </c>
      <c r="L8" s="209" t="s">
        <v>1022</v>
      </c>
      <c r="M8" s="12" t="s">
        <v>1015</v>
      </c>
      <c r="N8" s="1" t="s">
        <v>83</v>
      </c>
      <c r="O8" s="7">
        <f t="shared" si="1"/>
        <v>0</v>
      </c>
      <c r="P8" s="7">
        <f t="shared" si="1"/>
        <v>0</v>
      </c>
      <c r="Q8" s="45">
        <f>SUMIFS('SEDS 2021'!$F$23:$F$40,'SEDS 2021'!E$23:E$40,Calculations!L8,'SEDS 2021'!D$23:D$40,Calculations!N8)*J8*K8</f>
        <v>0</v>
      </c>
      <c r="R8" s="45">
        <f>IFERROR(((SUMIFS('NREL Scaling Data'!$F:$F,'NREL Scaling Data'!$B:$B,UPPER(About!$B$1),'NREL Scaling Data'!$E:$E,Calculations!$M8,'NREL Scaling Data'!$A:$A,R$3,'NREL Scaling Data'!$C:$C,Calculations!$L8,'NREL Scaling Data'!$D:$D,Calculations!$N8)-SUMIFS('NREL Scaling Data'!$F:$F,'NREL Scaling Data'!$B:$B,UPPER(About!$B$1),'NREL Scaling Data'!$E:$E,Calculations!$M8,'NREL Scaling Data'!$A:$A,Q$3,'NREL Scaling Data'!$C:$C,Calculations!$L8,'NREL Scaling Data'!$D:$D,Calculations!$N8))/SUMIFS('NREL Scaling Data'!$F:$F,'NREL Scaling Data'!$B:$B,UPPER(About!$B$1),'NREL Scaling Data'!$E:$E,Calculations!$M8,'NREL Scaling Data'!$A:$A,Q$3,'NREL Scaling Data'!$C:$C,Calculations!$L8,'NREL Scaling Data'!$D:$D,Calculations!$N8) + 1) * Q8,0)</f>
        <v>0</v>
      </c>
      <c r="S8" s="45">
        <f>IFERROR(((SUMIFS('NREL Scaling Data'!$F:$F,'NREL Scaling Data'!$B:$B,UPPER(About!$B$1),'NREL Scaling Data'!$E:$E,Calculations!$M8,'NREL Scaling Data'!$A:$A,S$3,'NREL Scaling Data'!$C:$C,Calculations!$L8,'NREL Scaling Data'!$D:$D,Calculations!$N8)-SUMIFS('NREL Scaling Data'!$F:$F,'NREL Scaling Data'!$B:$B,UPPER(About!$B$1),'NREL Scaling Data'!$E:$E,Calculations!$M8,'NREL Scaling Data'!$A:$A,R$3,'NREL Scaling Data'!$C:$C,Calculations!$L8,'NREL Scaling Data'!$D:$D,Calculations!$N8))/SUMIFS('NREL Scaling Data'!$F:$F,'NREL Scaling Data'!$B:$B,UPPER(About!$B$1),'NREL Scaling Data'!$E:$E,Calculations!$M8,'NREL Scaling Data'!$A:$A,R$3,'NREL Scaling Data'!$C:$C,Calculations!$L8,'NREL Scaling Data'!$D:$D,Calculations!$N8) + 1) * R8,0)</f>
        <v>0</v>
      </c>
      <c r="T8" s="45">
        <f>IFERROR(((SUMIFS('NREL Scaling Data'!$F:$F,'NREL Scaling Data'!$B:$B,UPPER(About!$B$1),'NREL Scaling Data'!$E:$E,Calculations!$M8,'NREL Scaling Data'!$A:$A,T$3,'NREL Scaling Data'!$C:$C,Calculations!$L8,'NREL Scaling Data'!$D:$D,Calculations!$N8)-SUMIFS('NREL Scaling Data'!$F:$F,'NREL Scaling Data'!$B:$B,UPPER(About!$B$1),'NREL Scaling Data'!$E:$E,Calculations!$M8,'NREL Scaling Data'!$A:$A,S$3,'NREL Scaling Data'!$C:$C,Calculations!$L8,'NREL Scaling Data'!$D:$D,Calculations!$N8))/SUMIFS('NREL Scaling Data'!$F:$F,'NREL Scaling Data'!$B:$B,UPPER(About!$B$1),'NREL Scaling Data'!$E:$E,Calculations!$M8,'NREL Scaling Data'!$A:$A,S$3,'NREL Scaling Data'!$C:$C,Calculations!$L8,'NREL Scaling Data'!$D:$D,Calculations!$N8) + 1) * S8,0)</f>
        <v>0</v>
      </c>
      <c r="U8" s="45">
        <f>IFERROR(((SUMIFS('NREL Scaling Data'!$F:$F,'NREL Scaling Data'!$B:$B,UPPER(About!$B$1),'NREL Scaling Data'!$E:$E,Calculations!$M8,'NREL Scaling Data'!$A:$A,U$3,'NREL Scaling Data'!$C:$C,Calculations!$L8,'NREL Scaling Data'!$D:$D,Calculations!$N8)-SUMIFS('NREL Scaling Data'!$F:$F,'NREL Scaling Data'!$B:$B,UPPER(About!$B$1),'NREL Scaling Data'!$E:$E,Calculations!$M8,'NREL Scaling Data'!$A:$A,T$3,'NREL Scaling Data'!$C:$C,Calculations!$L8,'NREL Scaling Data'!$D:$D,Calculations!$N8))/SUMIFS('NREL Scaling Data'!$F:$F,'NREL Scaling Data'!$B:$B,UPPER(About!$B$1),'NREL Scaling Data'!$E:$E,Calculations!$M8,'NREL Scaling Data'!$A:$A,T$3,'NREL Scaling Data'!$C:$C,Calculations!$L8,'NREL Scaling Data'!$D:$D,Calculations!$N8) + 1) * T8,0)</f>
        <v>0</v>
      </c>
      <c r="V8" s="45">
        <f>IFERROR(((SUMIFS('NREL Scaling Data'!$F:$F,'NREL Scaling Data'!$B:$B,UPPER(About!$B$1),'NREL Scaling Data'!$E:$E,Calculations!$M8,'NREL Scaling Data'!$A:$A,V$3,'NREL Scaling Data'!$C:$C,Calculations!$L8,'NREL Scaling Data'!$D:$D,Calculations!$N8)-SUMIFS('NREL Scaling Data'!$F:$F,'NREL Scaling Data'!$B:$B,UPPER(About!$B$1),'NREL Scaling Data'!$E:$E,Calculations!$M8,'NREL Scaling Data'!$A:$A,U$3,'NREL Scaling Data'!$C:$C,Calculations!$L8,'NREL Scaling Data'!$D:$D,Calculations!$N8))/SUMIFS('NREL Scaling Data'!$F:$F,'NREL Scaling Data'!$B:$B,UPPER(About!$B$1),'NREL Scaling Data'!$E:$E,Calculations!$M8,'NREL Scaling Data'!$A:$A,U$3,'NREL Scaling Data'!$C:$C,Calculations!$L8,'NREL Scaling Data'!$D:$D,Calculations!$N8) + 1) * U8,0)</f>
        <v>0</v>
      </c>
      <c r="W8" s="45">
        <f>IFERROR(((SUMIFS('NREL Scaling Data'!$F:$F,'NREL Scaling Data'!$B:$B,UPPER(About!$B$1),'NREL Scaling Data'!$E:$E,Calculations!$M8,'NREL Scaling Data'!$A:$A,W$3,'NREL Scaling Data'!$C:$C,Calculations!$L8,'NREL Scaling Data'!$D:$D,Calculations!$N8)-SUMIFS('NREL Scaling Data'!$F:$F,'NREL Scaling Data'!$B:$B,UPPER(About!$B$1),'NREL Scaling Data'!$E:$E,Calculations!$M8,'NREL Scaling Data'!$A:$A,V$3,'NREL Scaling Data'!$C:$C,Calculations!$L8,'NREL Scaling Data'!$D:$D,Calculations!$N8))/SUMIFS('NREL Scaling Data'!$F:$F,'NREL Scaling Data'!$B:$B,UPPER(About!$B$1),'NREL Scaling Data'!$E:$E,Calculations!$M8,'NREL Scaling Data'!$A:$A,V$3,'NREL Scaling Data'!$C:$C,Calculations!$L8,'NREL Scaling Data'!$D:$D,Calculations!$N8) + 1) * V8,0)</f>
        <v>0</v>
      </c>
      <c r="X8" s="45">
        <f>IFERROR(((SUMIFS('NREL Scaling Data'!$F:$F,'NREL Scaling Data'!$B:$B,UPPER(About!$B$1),'NREL Scaling Data'!$E:$E,Calculations!$M8,'NREL Scaling Data'!$A:$A,X$3,'NREL Scaling Data'!$C:$C,Calculations!$L8,'NREL Scaling Data'!$D:$D,Calculations!$N8)-SUMIFS('NREL Scaling Data'!$F:$F,'NREL Scaling Data'!$B:$B,UPPER(About!$B$1),'NREL Scaling Data'!$E:$E,Calculations!$M8,'NREL Scaling Data'!$A:$A,W$3,'NREL Scaling Data'!$C:$C,Calculations!$L8,'NREL Scaling Data'!$D:$D,Calculations!$N8))/SUMIFS('NREL Scaling Data'!$F:$F,'NREL Scaling Data'!$B:$B,UPPER(About!$B$1),'NREL Scaling Data'!$E:$E,Calculations!$M8,'NREL Scaling Data'!$A:$A,W$3,'NREL Scaling Data'!$C:$C,Calculations!$L8,'NREL Scaling Data'!$D:$D,Calculations!$N8) + 1) * W8,0)</f>
        <v>0</v>
      </c>
      <c r="Y8" s="45">
        <f>IFERROR(((SUMIFS('NREL Scaling Data'!$F:$F,'NREL Scaling Data'!$B:$B,UPPER(About!$B$1),'NREL Scaling Data'!$E:$E,Calculations!$M8,'NREL Scaling Data'!$A:$A,Y$3,'NREL Scaling Data'!$C:$C,Calculations!$L8,'NREL Scaling Data'!$D:$D,Calculations!$N8)-SUMIFS('NREL Scaling Data'!$F:$F,'NREL Scaling Data'!$B:$B,UPPER(About!$B$1),'NREL Scaling Data'!$E:$E,Calculations!$M8,'NREL Scaling Data'!$A:$A,X$3,'NREL Scaling Data'!$C:$C,Calculations!$L8,'NREL Scaling Data'!$D:$D,Calculations!$N8))/SUMIFS('NREL Scaling Data'!$F:$F,'NREL Scaling Data'!$B:$B,UPPER(About!$B$1),'NREL Scaling Data'!$E:$E,Calculations!$M8,'NREL Scaling Data'!$A:$A,X$3,'NREL Scaling Data'!$C:$C,Calculations!$L8,'NREL Scaling Data'!$D:$D,Calculations!$N8) + 1) * X8,0)</f>
        <v>0</v>
      </c>
      <c r="Z8" s="45">
        <f>IFERROR(((SUMIFS('NREL Scaling Data'!$F:$F,'NREL Scaling Data'!$B:$B,UPPER(About!$B$1),'NREL Scaling Data'!$E:$E,Calculations!$M8,'NREL Scaling Data'!$A:$A,Z$3,'NREL Scaling Data'!$C:$C,Calculations!$L8,'NREL Scaling Data'!$D:$D,Calculations!$N8)-SUMIFS('NREL Scaling Data'!$F:$F,'NREL Scaling Data'!$B:$B,UPPER(About!$B$1),'NREL Scaling Data'!$E:$E,Calculations!$M8,'NREL Scaling Data'!$A:$A,Y$3,'NREL Scaling Data'!$C:$C,Calculations!$L8,'NREL Scaling Data'!$D:$D,Calculations!$N8))/SUMIFS('NREL Scaling Data'!$F:$F,'NREL Scaling Data'!$B:$B,UPPER(About!$B$1),'NREL Scaling Data'!$E:$E,Calculations!$M8,'NREL Scaling Data'!$A:$A,Y$3,'NREL Scaling Data'!$C:$C,Calculations!$L8,'NREL Scaling Data'!$D:$D,Calculations!$N8) + 1) * Y8,0)</f>
        <v>0</v>
      </c>
      <c r="AA8" s="45">
        <f>IFERROR(((SUMIFS('NREL Scaling Data'!$F:$F,'NREL Scaling Data'!$B:$B,UPPER(About!$B$1),'NREL Scaling Data'!$E:$E,Calculations!$M8,'NREL Scaling Data'!$A:$A,AA$3,'NREL Scaling Data'!$C:$C,Calculations!$L8,'NREL Scaling Data'!$D:$D,Calculations!$N8)-SUMIFS('NREL Scaling Data'!$F:$F,'NREL Scaling Data'!$B:$B,UPPER(About!$B$1),'NREL Scaling Data'!$E:$E,Calculations!$M8,'NREL Scaling Data'!$A:$A,Z$3,'NREL Scaling Data'!$C:$C,Calculations!$L8,'NREL Scaling Data'!$D:$D,Calculations!$N8))/SUMIFS('NREL Scaling Data'!$F:$F,'NREL Scaling Data'!$B:$B,UPPER(About!$B$1),'NREL Scaling Data'!$E:$E,Calculations!$M8,'NREL Scaling Data'!$A:$A,Z$3,'NREL Scaling Data'!$C:$C,Calculations!$L8,'NREL Scaling Data'!$D:$D,Calculations!$N8) + 1) * Z8,0)</f>
        <v>0</v>
      </c>
      <c r="AB8" s="45">
        <f>IFERROR(((SUMIFS('NREL Scaling Data'!$F:$F,'NREL Scaling Data'!$B:$B,UPPER(About!$B$1),'NREL Scaling Data'!$E:$E,Calculations!$M8,'NREL Scaling Data'!$A:$A,AB$3,'NREL Scaling Data'!$C:$C,Calculations!$L8,'NREL Scaling Data'!$D:$D,Calculations!$N8)-SUMIFS('NREL Scaling Data'!$F:$F,'NREL Scaling Data'!$B:$B,UPPER(About!$B$1),'NREL Scaling Data'!$E:$E,Calculations!$M8,'NREL Scaling Data'!$A:$A,AA$3,'NREL Scaling Data'!$C:$C,Calculations!$L8,'NREL Scaling Data'!$D:$D,Calculations!$N8))/SUMIFS('NREL Scaling Data'!$F:$F,'NREL Scaling Data'!$B:$B,UPPER(About!$B$1),'NREL Scaling Data'!$E:$E,Calculations!$M8,'NREL Scaling Data'!$A:$A,AA$3,'NREL Scaling Data'!$C:$C,Calculations!$L8,'NREL Scaling Data'!$D:$D,Calculations!$N8) + 1) * AA8,0)</f>
        <v>0</v>
      </c>
      <c r="AC8" s="45">
        <f>IFERROR(((SUMIFS('NREL Scaling Data'!$F:$F,'NREL Scaling Data'!$B:$B,UPPER(About!$B$1),'NREL Scaling Data'!$E:$E,Calculations!$M8,'NREL Scaling Data'!$A:$A,AC$3,'NREL Scaling Data'!$C:$C,Calculations!$L8,'NREL Scaling Data'!$D:$D,Calculations!$N8)-SUMIFS('NREL Scaling Data'!$F:$F,'NREL Scaling Data'!$B:$B,UPPER(About!$B$1),'NREL Scaling Data'!$E:$E,Calculations!$M8,'NREL Scaling Data'!$A:$A,AB$3,'NREL Scaling Data'!$C:$C,Calculations!$L8,'NREL Scaling Data'!$D:$D,Calculations!$N8))/SUMIFS('NREL Scaling Data'!$F:$F,'NREL Scaling Data'!$B:$B,UPPER(About!$B$1),'NREL Scaling Data'!$E:$E,Calculations!$M8,'NREL Scaling Data'!$A:$A,AB$3,'NREL Scaling Data'!$C:$C,Calculations!$L8,'NREL Scaling Data'!$D:$D,Calculations!$N8) + 1) * AB8,0)</f>
        <v>0</v>
      </c>
      <c r="AD8" s="45">
        <f>IFERROR(((SUMIFS('NREL Scaling Data'!$F:$F,'NREL Scaling Data'!$B:$B,UPPER(About!$B$1),'NREL Scaling Data'!$E:$E,Calculations!$M8,'NREL Scaling Data'!$A:$A,AD$3,'NREL Scaling Data'!$C:$C,Calculations!$L8,'NREL Scaling Data'!$D:$D,Calculations!$N8)-SUMIFS('NREL Scaling Data'!$F:$F,'NREL Scaling Data'!$B:$B,UPPER(About!$B$1),'NREL Scaling Data'!$E:$E,Calculations!$M8,'NREL Scaling Data'!$A:$A,AC$3,'NREL Scaling Data'!$C:$C,Calculations!$L8,'NREL Scaling Data'!$D:$D,Calculations!$N8))/SUMIFS('NREL Scaling Data'!$F:$F,'NREL Scaling Data'!$B:$B,UPPER(About!$B$1),'NREL Scaling Data'!$E:$E,Calculations!$M8,'NREL Scaling Data'!$A:$A,AC$3,'NREL Scaling Data'!$C:$C,Calculations!$L8,'NREL Scaling Data'!$D:$D,Calculations!$N8) + 1) * AC8,0)</f>
        <v>0</v>
      </c>
      <c r="AE8" s="45">
        <f>IFERROR(((SUMIFS('NREL Scaling Data'!$F:$F,'NREL Scaling Data'!$B:$B,UPPER(About!$B$1),'NREL Scaling Data'!$E:$E,Calculations!$M8,'NREL Scaling Data'!$A:$A,AE$3,'NREL Scaling Data'!$C:$C,Calculations!$L8,'NREL Scaling Data'!$D:$D,Calculations!$N8)-SUMIFS('NREL Scaling Data'!$F:$F,'NREL Scaling Data'!$B:$B,UPPER(About!$B$1),'NREL Scaling Data'!$E:$E,Calculations!$M8,'NREL Scaling Data'!$A:$A,AD$3,'NREL Scaling Data'!$C:$C,Calculations!$L8,'NREL Scaling Data'!$D:$D,Calculations!$N8))/SUMIFS('NREL Scaling Data'!$F:$F,'NREL Scaling Data'!$B:$B,UPPER(About!$B$1),'NREL Scaling Data'!$E:$E,Calculations!$M8,'NREL Scaling Data'!$A:$A,AD$3,'NREL Scaling Data'!$C:$C,Calculations!$L8,'NREL Scaling Data'!$D:$D,Calculations!$N8) + 1) * AD8,0)</f>
        <v>0</v>
      </c>
      <c r="AF8" s="45">
        <f>IFERROR(((SUMIFS('NREL Scaling Data'!$F:$F,'NREL Scaling Data'!$B:$B,UPPER(About!$B$1),'NREL Scaling Data'!$E:$E,Calculations!$M8,'NREL Scaling Data'!$A:$A,AF$3,'NREL Scaling Data'!$C:$C,Calculations!$L8,'NREL Scaling Data'!$D:$D,Calculations!$N8)-SUMIFS('NREL Scaling Data'!$F:$F,'NREL Scaling Data'!$B:$B,UPPER(About!$B$1),'NREL Scaling Data'!$E:$E,Calculations!$M8,'NREL Scaling Data'!$A:$A,AE$3,'NREL Scaling Data'!$C:$C,Calculations!$L8,'NREL Scaling Data'!$D:$D,Calculations!$N8))/SUMIFS('NREL Scaling Data'!$F:$F,'NREL Scaling Data'!$B:$B,UPPER(About!$B$1),'NREL Scaling Data'!$E:$E,Calculations!$M8,'NREL Scaling Data'!$A:$A,AE$3,'NREL Scaling Data'!$C:$C,Calculations!$L8,'NREL Scaling Data'!$D:$D,Calculations!$N8) + 1) * AE8,0)</f>
        <v>0</v>
      </c>
      <c r="AG8" s="45">
        <f>IFERROR(((SUMIFS('NREL Scaling Data'!$F:$F,'NREL Scaling Data'!$B:$B,UPPER(About!$B$1),'NREL Scaling Data'!$E:$E,Calculations!$M8,'NREL Scaling Data'!$A:$A,AG$3,'NREL Scaling Data'!$C:$C,Calculations!$L8,'NREL Scaling Data'!$D:$D,Calculations!$N8)-SUMIFS('NREL Scaling Data'!$F:$F,'NREL Scaling Data'!$B:$B,UPPER(About!$B$1),'NREL Scaling Data'!$E:$E,Calculations!$M8,'NREL Scaling Data'!$A:$A,AF$3,'NREL Scaling Data'!$C:$C,Calculations!$L8,'NREL Scaling Data'!$D:$D,Calculations!$N8))/SUMIFS('NREL Scaling Data'!$F:$F,'NREL Scaling Data'!$B:$B,UPPER(About!$B$1),'NREL Scaling Data'!$E:$E,Calculations!$M8,'NREL Scaling Data'!$A:$A,AF$3,'NREL Scaling Data'!$C:$C,Calculations!$L8,'NREL Scaling Data'!$D:$D,Calculations!$N8) + 1) * AF8,0)</f>
        <v>0</v>
      </c>
      <c r="AH8" s="45">
        <f>IFERROR(((SUMIFS('NREL Scaling Data'!$F:$F,'NREL Scaling Data'!$B:$B,UPPER(About!$B$1),'NREL Scaling Data'!$E:$E,Calculations!$M8,'NREL Scaling Data'!$A:$A,AH$3,'NREL Scaling Data'!$C:$C,Calculations!$L8,'NREL Scaling Data'!$D:$D,Calculations!$N8)-SUMIFS('NREL Scaling Data'!$F:$F,'NREL Scaling Data'!$B:$B,UPPER(About!$B$1),'NREL Scaling Data'!$E:$E,Calculations!$M8,'NREL Scaling Data'!$A:$A,AG$3,'NREL Scaling Data'!$C:$C,Calculations!$L8,'NREL Scaling Data'!$D:$D,Calculations!$N8))/SUMIFS('NREL Scaling Data'!$F:$F,'NREL Scaling Data'!$B:$B,UPPER(About!$B$1),'NREL Scaling Data'!$E:$E,Calculations!$M8,'NREL Scaling Data'!$A:$A,AG$3,'NREL Scaling Data'!$C:$C,Calculations!$L8,'NREL Scaling Data'!$D:$D,Calculations!$N8) + 1) * AG8,0)</f>
        <v>0</v>
      </c>
      <c r="AI8" s="45">
        <f>IFERROR(((SUMIFS('NREL Scaling Data'!$F:$F,'NREL Scaling Data'!$B:$B,UPPER(About!$B$1),'NREL Scaling Data'!$E:$E,Calculations!$M8,'NREL Scaling Data'!$A:$A,AI$3,'NREL Scaling Data'!$C:$C,Calculations!$L8,'NREL Scaling Data'!$D:$D,Calculations!$N8)-SUMIFS('NREL Scaling Data'!$F:$F,'NREL Scaling Data'!$B:$B,UPPER(About!$B$1),'NREL Scaling Data'!$E:$E,Calculations!$M8,'NREL Scaling Data'!$A:$A,AH$3,'NREL Scaling Data'!$C:$C,Calculations!$L8,'NREL Scaling Data'!$D:$D,Calculations!$N8))/SUMIFS('NREL Scaling Data'!$F:$F,'NREL Scaling Data'!$B:$B,UPPER(About!$B$1),'NREL Scaling Data'!$E:$E,Calculations!$M8,'NREL Scaling Data'!$A:$A,AH$3,'NREL Scaling Data'!$C:$C,Calculations!$L8,'NREL Scaling Data'!$D:$D,Calculations!$N8) + 1) * AH8,0)</f>
        <v>0</v>
      </c>
      <c r="AJ8" s="45">
        <f>IFERROR(((SUMIFS('NREL Scaling Data'!$F:$F,'NREL Scaling Data'!$B:$B,UPPER(About!$B$1),'NREL Scaling Data'!$E:$E,Calculations!$M8,'NREL Scaling Data'!$A:$A,AJ$3,'NREL Scaling Data'!$C:$C,Calculations!$L8,'NREL Scaling Data'!$D:$D,Calculations!$N8)-SUMIFS('NREL Scaling Data'!$F:$F,'NREL Scaling Data'!$B:$B,UPPER(About!$B$1),'NREL Scaling Data'!$E:$E,Calculations!$M8,'NREL Scaling Data'!$A:$A,AI$3,'NREL Scaling Data'!$C:$C,Calculations!$L8,'NREL Scaling Data'!$D:$D,Calculations!$N8))/SUMIFS('NREL Scaling Data'!$F:$F,'NREL Scaling Data'!$B:$B,UPPER(About!$B$1),'NREL Scaling Data'!$E:$E,Calculations!$M8,'NREL Scaling Data'!$A:$A,AI$3,'NREL Scaling Data'!$C:$C,Calculations!$L8,'NREL Scaling Data'!$D:$D,Calculations!$N8) + 1) * AI8,0)</f>
        <v>0</v>
      </c>
      <c r="AK8" s="45">
        <f>IFERROR(((SUMIFS('NREL Scaling Data'!$F:$F,'NREL Scaling Data'!$B:$B,UPPER(About!$B$1),'NREL Scaling Data'!$E:$E,Calculations!$M8,'NREL Scaling Data'!$A:$A,AK$3,'NREL Scaling Data'!$C:$C,Calculations!$L8,'NREL Scaling Data'!$D:$D,Calculations!$N8)-SUMIFS('NREL Scaling Data'!$F:$F,'NREL Scaling Data'!$B:$B,UPPER(About!$B$1),'NREL Scaling Data'!$E:$E,Calculations!$M8,'NREL Scaling Data'!$A:$A,AJ$3,'NREL Scaling Data'!$C:$C,Calculations!$L8,'NREL Scaling Data'!$D:$D,Calculations!$N8))/SUMIFS('NREL Scaling Data'!$F:$F,'NREL Scaling Data'!$B:$B,UPPER(About!$B$1),'NREL Scaling Data'!$E:$E,Calculations!$M8,'NREL Scaling Data'!$A:$A,AJ$3,'NREL Scaling Data'!$C:$C,Calculations!$L8,'NREL Scaling Data'!$D:$D,Calculations!$N8) + 1) * AJ8,0)</f>
        <v>0</v>
      </c>
      <c r="AL8" s="45">
        <f>IFERROR(((SUMIFS('NREL Scaling Data'!$F:$F,'NREL Scaling Data'!$B:$B,UPPER(About!$B$1),'NREL Scaling Data'!$E:$E,Calculations!$M8,'NREL Scaling Data'!$A:$A,AL$3,'NREL Scaling Data'!$C:$C,Calculations!$L8,'NREL Scaling Data'!$D:$D,Calculations!$N8)-SUMIFS('NREL Scaling Data'!$F:$F,'NREL Scaling Data'!$B:$B,UPPER(About!$B$1),'NREL Scaling Data'!$E:$E,Calculations!$M8,'NREL Scaling Data'!$A:$A,AK$3,'NREL Scaling Data'!$C:$C,Calculations!$L8,'NREL Scaling Data'!$D:$D,Calculations!$N8))/SUMIFS('NREL Scaling Data'!$F:$F,'NREL Scaling Data'!$B:$B,UPPER(About!$B$1),'NREL Scaling Data'!$E:$E,Calculations!$M8,'NREL Scaling Data'!$A:$A,AK$3,'NREL Scaling Data'!$C:$C,Calculations!$L8,'NREL Scaling Data'!$D:$D,Calculations!$N8) + 1) * AK8,0)</f>
        <v>0</v>
      </c>
      <c r="AM8" s="45">
        <f>IFERROR(((SUMIFS('NREL Scaling Data'!$F:$F,'NREL Scaling Data'!$B:$B,UPPER(About!$B$1),'NREL Scaling Data'!$E:$E,Calculations!$M8,'NREL Scaling Data'!$A:$A,AM$3,'NREL Scaling Data'!$C:$C,Calculations!$L8,'NREL Scaling Data'!$D:$D,Calculations!$N8)-SUMIFS('NREL Scaling Data'!$F:$F,'NREL Scaling Data'!$B:$B,UPPER(About!$B$1),'NREL Scaling Data'!$E:$E,Calculations!$M8,'NREL Scaling Data'!$A:$A,AL$3,'NREL Scaling Data'!$C:$C,Calculations!$L8,'NREL Scaling Data'!$D:$D,Calculations!$N8))/SUMIFS('NREL Scaling Data'!$F:$F,'NREL Scaling Data'!$B:$B,UPPER(About!$B$1),'NREL Scaling Data'!$E:$E,Calculations!$M8,'NREL Scaling Data'!$A:$A,AL$3,'NREL Scaling Data'!$C:$C,Calculations!$L8,'NREL Scaling Data'!$D:$D,Calculations!$N8) + 1) * AL8,0)</f>
        <v>0</v>
      </c>
      <c r="AN8" s="45">
        <f>IFERROR(((SUMIFS('NREL Scaling Data'!$F:$F,'NREL Scaling Data'!$B:$B,UPPER(About!$B$1),'NREL Scaling Data'!$E:$E,Calculations!$M8,'NREL Scaling Data'!$A:$A,AN$3,'NREL Scaling Data'!$C:$C,Calculations!$L8,'NREL Scaling Data'!$D:$D,Calculations!$N8)-SUMIFS('NREL Scaling Data'!$F:$F,'NREL Scaling Data'!$B:$B,UPPER(About!$B$1),'NREL Scaling Data'!$E:$E,Calculations!$M8,'NREL Scaling Data'!$A:$A,AM$3,'NREL Scaling Data'!$C:$C,Calculations!$L8,'NREL Scaling Data'!$D:$D,Calculations!$N8))/SUMIFS('NREL Scaling Data'!$F:$F,'NREL Scaling Data'!$B:$B,UPPER(About!$B$1),'NREL Scaling Data'!$E:$E,Calculations!$M8,'NREL Scaling Data'!$A:$A,AM$3,'NREL Scaling Data'!$C:$C,Calculations!$L8,'NREL Scaling Data'!$D:$D,Calculations!$N8) + 1) * AM8,0)</f>
        <v>0</v>
      </c>
      <c r="AO8" s="45">
        <f>IFERROR(((SUMIFS('NREL Scaling Data'!$F:$F,'NREL Scaling Data'!$B:$B,UPPER(About!$B$1),'NREL Scaling Data'!$E:$E,Calculations!$M8,'NREL Scaling Data'!$A:$A,AO$3,'NREL Scaling Data'!$C:$C,Calculations!$L8,'NREL Scaling Data'!$D:$D,Calculations!$N8)-SUMIFS('NREL Scaling Data'!$F:$F,'NREL Scaling Data'!$B:$B,UPPER(About!$B$1),'NREL Scaling Data'!$E:$E,Calculations!$M8,'NREL Scaling Data'!$A:$A,AN$3,'NREL Scaling Data'!$C:$C,Calculations!$L8,'NREL Scaling Data'!$D:$D,Calculations!$N8))/SUMIFS('NREL Scaling Data'!$F:$F,'NREL Scaling Data'!$B:$B,UPPER(About!$B$1),'NREL Scaling Data'!$E:$E,Calculations!$M8,'NREL Scaling Data'!$A:$A,AN$3,'NREL Scaling Data'!$C:$C,Calculations!$L8,'NREL Scaling Data'!$D:$D,Calculations!$N8) + 1) * AN8,0)</f>
        <v>0</v>
      </c>
      <c r="AP8" s="45">
        <f>IFERROR(((SUMIFS('NREL Scaling Data'!$F:$F,'NREL Scaling Data'!$B:$B,UPPER(About!$B$1),'NREL Scaling Data'!$E:$E,Calculations!$M8,'NREL Scaling Data'!$A:$A,AP$3,'NREL Scaling Data'!$C:$C,Calculations!$L8,'NREL Scaling Data'!$D:$D,Calculations!$N8)-SUMIFS('NREL Scaling Data'!$F:$F,'NREL Scaling Data'!$B:$B,UPPER(About!$B$1),'NREL Scaling Data'!$E:$E,Calculations!$M8,'NREL Scaling Data'!$A:$A,AO$3,'NREL Scaling Data'!$C:$C,Calculations!$L8,'NREL Scaling Data'!$D:$D,Calculations!$N8))/SUMIFS('NREL Scaling Data'!$F:$F,'NREL Scaling Data'!$B:$B,UPPER(About!$B$1),'NREL Scaling Data'!$E:$E,Calculations!$M8,'NREL Scaling Data'!$A:$A,AO$3,'NREL Scaling Data'!$C:$C,Calculations!$L8,'NREL Scaling Data'!$D:$D,Calculations!$N8) + 1) * AO8,0)</f>
        <v>0</v>
      </c>
      <c r="AQ8" s="45">
        <f>IFERROR(((SUMIFS('NREL Scaling Data'!$F:$F,'NREL Scaling Data'!$B:$B,UPPER(About!$B$1),'NREL Scaling Data'!$E:$E,Calculations!$M8,'NREL Scaling Data'!$A:$A,AQ$3,'NREL Scaling Data'!$C:$C,Calculations!$L8,'NREL Scaling Data'!$D:$D,Calculations!$N8)-SUMIFS('NREL Scaling Data'!$F:$F,'NREL Scaling Data'!$B:$B,UPPER(About!$B$1),'NREL Scaling Data'!$E:$E,Calculations!$M8,'NREL Scaling Data'!$A:$A,AP$3,'NREL Scaling Data'!$C:$C,Calculations!$L8,'NREL Scaling Data'!$D:$D,Calculations!$N8))/SUMIFS('NREL Scaling Data'!$F:$F,'NREL Scaling Data'!$B:$B,UPPER(About!$B$1),'NREL Scaling Data'!$E:$E,Calculations!$M8,'NREL Scaling Data'!$A:$A,AP$3,'NREL Scaling Data'!$C:$C,Calculations!$L8,'NREL Scaling Data'!$D:$D,Calculations!$N8) + 1) * AP8,0)</f>
        <v>0</v>
      </c>
      <c r="AR8" s="45">
        <f>IFERROR(((SUMIFS('NREL Scaling Data'!$F:$F,'NREL Scaling Data'!$B:$B,UPPER(About!$B$1),'NREL Scaling Data'!$E:$E,Calculations!$M8,'NREL Scaling Data'!$A:$A,AR$3,'NREL Scaling Data'!$C:$C,Calculations!$L8,'NREL Scaling Data'!$D:$D,Calculations!$N8)-SUMIFS('NREL Scaling Data'!$F:$F,'NREL Scaling Data'!$B:$B,UPPER(About!$B$1),'NREL Scaling Data'!$E:$E,Calculations!$M8,'NREL Scaling Data'!$A:$A,AQ$3,'NREL Scaling Data'!$C:$C,Calculations!$L8,'NREL Scaling Data'!$D:$D,Calculations!$N8))/SUMIFS('NREL Scaling Data'!$F:$F,'NREL Scaling Data'!$B:$B,UPPER(About!$B$1),'NREL Scaling Data'!$E:$E,Calculations!$M8,'NREL Scaling Data'!$A:$A,AQ$3,'NREL Scaling Data'!$C:$C,Calculations!$L8,'NREL Scaling Data'!$D:$D,Calculations!$N8) + 1) * AQ8,0)</f>
        <v>0</v>
      </c>
      <c r="AS8" s="45">
        <f>IFERROR(((SUMIFS('NREL Scaling Data'!$F:$F,'NREL Scaling Data'!$B:$B,UPPER(About!$B$1),'NREL Scaling Data'!$E:$E,Calculations!$M8,'NREL Scaling Data'!$A:$A,AS$3,'NREL Scaling Data'!$C:$C,Calculations!$L8,'NREL Scaling Data'!$D:$D,Calculations!$N8)-SUMIFS('NREL Scaling Data'!$F:$F,'NREL Scaling Data'!$B:$B,UPPER(About!$B$1),'NREL Scaling Data'!$E:$E,Calculations!$M8,'NREL Scaling Data'!$A:$A,AR$3,'NREL Scaling Data'!$C:$C,Calculations!$L8,'NREL Scaling Data'!$D:$D,Calculations!$N8))/SUMIFS('NREL Scaling Data'!$F:$F,'NREL Scaling Data'!$B:$B,UPPER(About!$B$1),'NREL Scaling Data'!$E:$E,Calculations!$M8,'NREL Scaling Data'!$A:$A,AR$3,'NREL Scaling Data'!$C:$C,Calculations!$L8,'NREL Scaling Data'!$D:$D,Calculations!$N8) + 1) * AR8,0)</f>
        <v>0</v>
      </c>
      <c r="AT8" s="45">
        <f>IFERROR(((SUMIFS('NREL Scaling Data'!$F:$F,'NREL Scaling Data'!$B:$B,UPPER(About!$B$1),'NREL Scaling Data'!$E:$E,Calculations!$M8,'NREL Scaling Data'!$A:$A,AT$3,'NREL Scaling Data'!$C:$C,Calculations!$L8,'NREL Scaling Data'!$D:$D,Calculations!$N8)-SUMIFS('NREL Scaling Data'!$F:$F,'NREL Scaling Data'!$B:$B,UPPER(About!$B$1),'NREL Scaling Data'!$E:$E,Calculations!$M8,'NREL Scaling Data'!$A:$A,AS$3,'NREL Scaling Data'!$C:$C,Calculations!$L8,'NREL Scaling Data'!$D:$D,Calculations!$N8))/SUMIFS('NREL Scaling Data'!$F:$F,'NREL Scaling Data'!$B:$B,UPPER(About!$B$1),'NREL Scaling Data'!$E:$E,Calculations!$M8,'NREL Scaling Data'!$A:$A,AS$3,'NREL Scaling Data'!$C:$C,Calculations!$L8,'NREL Scaling Data'!$D:$D,Calculations!$N8) + 1) * AS8,0)</f>
        <v>0</v>
      </c>
    </row>
    <row r="9" spans="1:46">
      <c r="H9" s="12" t="s">
        <v>410</v>
      </c>
      <c r="I9" s="12" t="s">
        <v>1085</v>
      </c>
      <c r="J9" s="209">
        <f>IFERROR(SUMIFS('NREL Scaling Data'!F:F,'NREL Scaling Data'!B:B,UPPER(About!$B$1),'NREL Scaling Data'!E:E,Calculations!M9,'NREL Scaling Data'!A:A, 2021,'NREL Scaling Data'!C:C,Calculations!L9,'NREL Scaling Data'!D:D,Calculations!N9) / SUMIFS('NREL Scaling Data'!F:F,'NREL Scaling Data'!B:B,UPPER(About!$B$1),'NREL Scaling Data'!A:A, 2021,'NREL Scaling Data'!C:C,Calculations!L9,'NREL Scaling Data'!D:D,Calculations!N9),0)</f>
        <v>1</v>
      </c>
      <c r="K9" s="207">
        <f t="shared" si="0"/>
        <v>0.94236632738906856</v>
      </c>
      <c r="L9" s="209" t="s">
        <v>1022</v>
      </c>
      <c r="M9" s="12" t="s">
        <v>1015</v>
      </c>
      <c r="N9" s="1" t="s">
        <v>981</v>
      </c>
      <c r="O9" s="7">
        <f t="shared" si="1"/>
        <v>21473701502214.707</v>
      </c>
      <c r="P9" s="7">
        <f t="shared" si="1"/>
        <v>21473701502214.707</v>
      </c>
      <c r="Q9" s="45">
        <f>SUMIFS('SEDS 2021'!$F$23:$F$40,'SEDS 2021'!E$23:E$40,Calculations!L9,'SEDS 2021'!D$23:D$40,Calculations!N9)*J9*K9</f>
        <v>21473701502214.707</v>
      </c>
      <c r="R9" s="45">
        <f>IFERROR(((SUMIFS('NREL Scaling Data'!$F:$F,'NREL Scaling Data'!$B:$B,UPPER(About!$B$1),'NREL Scaling Data'!$E:$E,Calculations!$M9,'NREL Scaling Data'!$A:$A,R$3,'NREL Scaling Data'!$C:$C,Calculations!$L9,'NREL Scaling Data'!$D:$D,Calculations!$N9)-SUMIFS('NREL Scaling Data'!$F:$F,'NREL Scaling Data'!$B:$B,UPPER(About!$B$1),'NREL Scaling Data'!$E:$E,Calculations!$M9,'NREL Scaling Data'!$A:$A,Q$3,'NREL Scaling Data'!$C:$C,Calculations!$L9,'NREL Scaling Data'!$D:$D,Calculations!$N9))/SUMIFS('NREL Scaling Data'!$F:$F,'NREL Scaling Data'!$B:$B,UPPER(About!$B$1),'NREL Scaling Data'!$E:$E,Calculations!$M9,'NREL Scaling Data'!$A:$A,Q$3,'NREL Scaling Data'!$C:$C,Calculations!$L9,'NREL Scaling Data'!$D:$D,Calculations!$N9) + 1) * Q9,0)</f>
        <v>21567001590312.176</v>
      </c>
      <c r="S9" s="45">
        <f>IFERROR(((SUMIFS('NREL Scaling Data'!$F:$F,'NREL Scaling Data'!$B:$B,UPPER(About!$B$1),'NREL Scaling Data'!$E:$E,Calculations!$M9,'NREL Scaling Data'!$A:$A,S$3,'NREL Scaling Data'!$C:$C,Calculations!$L9,'NREL Scaling Data'!$D:$D,Calculations!$N9)-SUMIFS('NREL Scaling Data'!$F:$F,'NREL Scaling Data'!$B:$B,UPPER(About!$B$1),'NREL Scaling Data'!$E:$E,Calculations!$M9,'NREL Scaling Data'!$A:$A,R$3,'NREL Scaling Data'!$C:$C,Calculations!$L9,'NREL Scaling Data'!$D:$D,Calculations!$N9))/SUMIFS('NREL Scaling Data'!$F:$F,'NREL Scaling Data'!$B:$B,UPPER(About!$B$1),'NREL Scaling Data'!$E:$E,Calculations!$M9,'NREL Scaling Data'!$A:$A,R$3,'NREL Scaling Data'!$C:$C,Calculations!$L9,'NREL Scaling Data'!$D:$D,Calculations!$N9) + 1) * R9,0)</f>
        <v>21643507869273.602</v>
      </c>
      <c r="T9" s="45">
        <f>IFERROR(((SUMIFS('NREL Scaling Data'!$F:$F,'NREL Scaling Data'!$B:$B,UPPER(About!$B$1),'NREL Scaling Data'!$E:$E,Calculations!$M9,'NREL Scaling Data'!$A:$A,T$3,'NREL Scaling Data'!$C:$C,Calculations!$L9,'NREL Scaling Data'!$D:$D,Calculations!$N9)-SUMIFS('NREL Scaling Data'!$F:$F,'NREL Scaling Data'!$B:$B,UPPER(About!$B$1),'NREL Scaling Data'!$E:$E,Calculations!$M9,'NREL Scaling Data'!$A:$A,S$3,'NREL Scaling Data'!$C:$C,Calculations!$L9,'NREL Scaling Data'!$D:$D,Calculations!$N9))/SUMIFS('NREL Scaling Data'!$F:$F,'NREL Scaling Data'!$B:$B,UPPER(About!$B$1),'NREL Scaling Data'!$E:$E,Calculations!$M9,'NREL Scaling Data'!$A:$A,S$3,'NREL Scaling Data'!$C:$C,Calculations!$L9,'NREL Scaling Data'!$D:$D,Calculations!$N9) + 1) * S9,0)</f>
        <v>21716933330214.922</v>
      </c>
      <c r="U9" s="45">
        <f>IFERROR(((SUMIFS('NREL Scaling Data'!$F:$F,'NREL Scaling Data'!$B:$B,UPPER(About!$B$1),'NREL Scaling Data'!$E:$E,Calculations!$M9,'NREL Scaling Data'!$A:$A,U$3,'NREL Scaling Data'!$C:$C,Calculations!$L9,'NREL Scaling Data'!$D:$D,Calculations!$N9)-SUMIFS('NREL Scaling Data'!$F:$F,'NREL Scaling Data'!$B:$B,UPPER(About!$B$1),'NREL Scaling Data'!$E:$E,Calculations!$M9,'NREL Scaling Data'!$A:$A,T$3,'NREL Scaling Data'!$C:$C,Calculations!$L9,'NREL Scaling Data'!$D:$D,Calculations!$N9))/SUMIFS('NREL Scaling Data'!$F:$F,'NREL Scaling Data'!$B:$B,UPPER(About!$B$1),'NREL Scaling Data'!$E:$E,Calculations!$M9,'NREL Scaling Data'!$A:$A,T$3,'NREL Scaling Data'!$C:$C,Calculations!$L9,'NREL Scaling Data'!$D:$D,Calculations!$N9) + 1) * T9,0)</f>
        <v>21784592310317.277</v>
      </c>
      <c r="V9" s="45">
        <f>IFERROR(((SUMIFS('NREL Scaling Data'!$F:$F,'NREL Scaling Data'!$B:$B,UPPER(About!$B$1),'NREL Scaling Data'!$E:$E,Calculations!$M9,'NREL Scaling Data'!$A:$A,V$3,'NREL Scaling Data'!$C:$C,Calculations!$L9,'NREL Scaling Data'!$D:$D,Calculations!$N9)-SUMIFS('NREL Scaling Data'!$F:$F,'NREL Scaling Data'!$B:$B,UPPER(About!$B$1),'NREL Scaling Data'!$E:$E,Calculations!$M9,'NREL Scaling Data'!$A:$A,U$3,'NREL Scaling Data'!$C:$C,Calculations!$L9,'NREL Scaling Data'!$D:$D,Calculations!$N9))/SUMIFS('NREL Scaling Data'!$F:$F,'NREL Scaling Data'!$B:$B,UPPER(About!$B$1),'NREL Scaling Data'!$E:$E,Calculations!$M9,'NREL Scaling Data'!$A:$A,U$3,'NREL Scaling Data'!$C:$C,Calculations!$L9,'NREL Scaling Data'!$D:$D,Calculations!$N9) + 1) * U9,0)</f>
        <v>21851688995825.551</v>
      </c>
      <c r="W9" s="45">
        <f>IFERROR(((SUMIFS('NREL Scaling Data'!$F:$F,'NREL Scaling Data'!$B:$B,UPPER(About!$B$1),'NREL Scaling Data'!$E:$E,Calculations!$M9,'NREL Scaling Data'!$A:$A,W$3,'NREL Scaling Data'!$C:$C,Calculations!$L9,'NREL Scaling Data'!$D:$D,Calculations!$N9)-SUMIFS('NREL Scaling Data'!$F:$F,'NREL Scaling Data'!$B:$B,UPPER(About!$B$1),'NREL Scaling Data'!$E:$E,Calculations!$M9,'NREL Scaling Data'!$A:$A,V$3,'NREL Scaling Data'!$C:$C,Calculations!$L9,'NREL Scaling Data'!$D:$D,Calculations!$N9))/SUMIFS('NREL Scaling Data'!$F:$F,'NREL Scaling Data'!$B:$B,UPPER(About!$B$1),'NREL Scaling Data'!$E:$E,Calculations!$M9,'NREL Scaling Data'!$A:$A,V$3,'NREL Scaling Data'!$C:$C,Calculations!$L9,'NREL Scaling Data'!$D:$D,Calculations!$N9) + 1) * V9,0)</f>
        <v>21927409369731.18</v>
      </c>
      <c r="X9" s="45">
        <f>IFERROR(((SUMIFS('NREL Scaling Data'!$F:$F,'NREL Scaling Data'!$B:$B,UPPER(About!$B$1),'NREL Scaling Data'!$E:$E,Calculations!$M9,'NREL Scaling Data'!$A:$A,X$3,'NREL Scaling Data'!$C:$C,Calculations!$L9,'NREL Scaling Data'!$D:$D,Calculations!$N9)-SUMIFS('NREL Scaling Data'!$F:$F,'NREL Scaling Data'!$B:$B,UPPER(About!$B$1),'NREL Scaling Data'!$E:$E,Calculations!$M9,'NREL Scaling Data'!$A:$A,W$3,'NREL Scaling Data'!$C:$C,Calculations!$L9,'NREL Scaling Data'!$D:$D,Calculations!$N9))/SUMIFS('NREL Scaling Data'!$F:$F,'NREL Scaling Data'!$B:$B,UPPER(About!$B$1),'NREL Scaling Data'!$E:$E,Calculations!$M9,'NREL Scaling Data'!$A:$A,W$3,'NREL Scaling Data'!$C:$C,Calculations!$L9,'NREL Scaling Data'!$D:$D,Calculations!$N9) + 1) * W9,0)</f>
        <v>22005032097088.688</v>
      </c>
      <c r="Y9" s="45">
        <f>IFERROR(((SUMIFS('NREL Scaling Data'!$F:$F,'NREL Scaling Data'!$B:$B,UPPER(About!$B$1),'NREL Scaling Data'!$E:$E,Calculations!$M9,'NREL Scaling Data'!$A:$A,Y$3,'NREL Scaling Data'!$C:$C,Calculations!$L9,'NREL Scaling Data'!$D:$D,Calculations!$N9)-SUMIFS('NREL Scaling Data'!$F:$F,'NREL Scaling Data'!$B:$B,UPPER(About!$B$1),'NREL Scaling Data'!$E:$E,Calculations!$M9,'NREL Scaling Data'!$A:$A,X$3,'NREL Scaling Data'!$C:$C,Calculations!$L9,'NREL Scaling Data'!$D:$D,Calculations!$N9))/SUMIFS('NREL Scaling Data'!$F:$F,'NREL Scaling Data'!$B:$B,UPPER(About!$B$1),'NREL Scaling Data'!$E:$E,Calculations!$M9,'NREL Scaling Data'!$A:$A,X$3,'NREL Scaling Data'!$C:$C,Calculations!$L9,'NREL Scaling Data'!$D:$D,Calculations!$N9) + 1) * X9,0)</f>
        <v>22073579290364.664</v>
      </c>
      <c r="Z9" s="45">
        <f>IFERROR(((SUMIFS('NREL Scaling Data'!$F:$F,'NREL Scaling Data'!$B:$B,UPPER(About!$B$1),'NREL Scaling Data'!$E:$E,Calculations!$M9,'NREL Scaling Data'!$A:$A,Z$3,'NREL Scaling Data'!$C:$C,Calculations!$L9,'NREL Scaling Data'!$D:$D,Calculations!$N9)-SUMIFS('NREL Scaling Data'!$F:$F,'NREL Scaling Data'!$B:$B,UPPER(About!$B$1),'NREL Scaling Data'!$E:$E,Calculations!$M9,'NREL Scaling Data'!$A:$A,Y$3,'NREL Scaling Data'!$C:$C,Calculations!$L9,'NREL Scaling Data'!$D:$D,Calculations!$N9))/SUMIFS('NREL Scaling Data'!$F:$F,'NREL Scaling Data'!$B:$B,UPPER(About!$B$1),'NREL Scaling Data'!$E:$E,Calculations!$M9,'NREL Scaling Data'!$A:$A,Y$3,'NREL Scaling Data'!$C:$C,Calculations!$L9,'NREL Scaling Data'!$D:$D,Calculations!$N9) + 1) * Y9,0)</f>
        <v>22159476978997.176</v>
      </c>
      <c r="AA9" s="45">
        <f>IFERROR(((SUMIFS('NREL Scaling Data'!$F:$F,'NREL Scaling Data'!$B:$B,UPPER(About!$B$1),'NREL Scaling Data'!$E:$E,Calculations!$M9,'NREL Scaling Data'!$A:$A,AA$3,'NREL Scaling Data'!$C:$C,Calculations!$L9,'NREL Scaling Data'!$D:$D,Calculations!$N9)-SUMIFS('NREL Scaling Data'!$F:$F,'NREL Scaling Data'!$B:$B,UPPER(About!$B$1),'NREL Scaling Data'!$E:$E,Calculations!$M9,'NREL Scaling Data'!$A:$A,Z$3,'NREL Scaling Data'!$C:$C,Calculations!$L9,'NREL Scaling Data'!$D:$D,Calculations!$N9))/SUMIFS('NREL Scaling Data'!$F:$F,'NREL Scaling Data'!$B:$B,UPPER(About!$B$1),'NREL Scaling Data'!$E:$E,Calculations!$M9,'NREL Scaling Data'!$A:$A,Z$3,'NREL Scaling Data'!$C:$C,Calculations!$L9,'NREL Scaling Data'!$D:$D,Calculations!$N9) + 1) * Z9,0)</f>
        <v>22248829716613.559</v>
      </c>
      <c r="AB9" s="45">
        <f>IFERROR(((SUMIFS('NREL Scaling Data'!$F:$F,'NREL Scaling Data'!$B:$B,UPPER(About!$B$1),'NREL Scaling Data'!$E:$E,Calculations!$M9,'NREL Scaling Data'!$A:$A,AB$3,'NREL Scaling Data'!$C:$C,Calculations!$L9,'NREL Scaling Data'!$D:$D,Calculations!$N9)-SUMIFS('NREL Scaling Data'!$F:$F,'NREL Scaling Data'!$B:$B,UPPER(About!$B$1),'NREL Scaling Data'!$E:$E,Calculations!$M9,'NREL Scaling Data'!$A:$A,AA$3,'NREL Scaling Data'!$C:$C,Calculations!$L9,'NREL Scaling Data'!$D:$D,Calculations!$N9))/SUMIFS('NREL Scaling Data'!$F:$F,'NREL Scaling Data'!$B:$B,UPPER(About!$B$1),'NREL Scaling Data'!$E:$E,Calculations!$M9,'NREL Scaling Data'!$A:$A,AA$3,'NREL Scaling Data'!$C:$C,Calculations!$L9,'NREL Scaling Data'!$D:$D,Calculations!$N9) + 1) * AA9,0)</f>
        <v>22344342601298.813</v>
      </c>
      <c r="AC9" s="45">
        <f>IFERROR(((SUMIFS('NREL Scaling Data'!$F:$F,'NREL Scaling Data'!$B:$B,UPPER(About!$B$1),'NREL Scaling Data'!$E:$E,Calculations!$M9,'NREL Scaling Data'!$A:$A,AC$3,'NREL Scaling Data'!$C:$C,Calculations!$L9,'NREL Scaling Data'!$D:$D,Calculations!$N9)-SUMIFS('NREL Scaling Data'!$F:$F,'NREL Scaling Data'!$B:$B,UPPER(About!$B$1),'NREL Scaling Data'!$E:$E,Calculations!$M9,'NREL Scaling Data'!$A:$A,AB$3,'NREL Scaling Data'!$C:$C,Calculations!$L9,'NREL Scaling Data'!$D:$D,Calculations!$N9))/SUMIFS('NREL Scaling Data'!$F:$F,'NREL Scaling Data'!$B:$B,UPPER(About!$B$1),'NREL Scaling Data'!$E:$E,Calculations!$M9,'NREL Scaling Data'!$A:$A,AB$3,'NREL Scaling Data'!$C:$C,Calculations!$L9,'NREL Scaling Data'!$D:$D,Calculations!$N9) + 1) * AB9,0)</f>
        <v>22439300253371.938</v>
      </c>
      <c r="AD9" s="45">
        <f>IFERROR(((SUMIFS('NREL Scaling Data'!$F:$F,'NREL Scaling Data'!$B:$B,UPPER(About!$B$1),'NREL Scaling Data'!$E:$E,Calculations!$M9,'NREL Scaling Data'!$A:$A,AD$3,'NREL Scaling Data'!$C:$C,Calculations!$L9,'NREL Scaling Data'!$D:$D,Calculations!$N9)-SUMIFS('NREL Scaling Data'!$F:$F,'NREL Scaling Data'!$B:$B,UPPER(About!$B$1),'NREL Scaling Data'!$E:$E,Calculations!$M9,'NREL Scaling Data'!$A:$A,AC$3,'NREL Scaling Data'!$C:$C,Calculations!$L9,'NREL Scaling Data'!$D:$D,Calculations!$N9))/SUMIFS('NREL Scaling Data'!$F:$F,'NREL Scaling Data'!$B:$B,UPPER(About!$B$1),'NREL Scaling Data'!$E:$E,Calculations!$M9,'NREL Scaling Data'!$A:$A,AC$3,'NREL Scaling Data'!$C:$C,Calculations!$L9,'NREL Scaling Data'!$D:$D,Calculations!$N9) + 1) * AC9,0)</f>
        <v>22558199550592.801</v>
      </c>
      <c r="AE9" s="45">
        <f>IFERROR(((SUMIFS('NREL Scaling Data'!$F:$F,'NREL Scaling Data'!$B:$B,UPPER(About!$B$1),'NREL Scaling Data'!$E:$E,Calculations!$M9,'NREL Scaling Data'!$A:$A,AE$3,'NREL Scaling Data'!$C:$C,Calculations!$L9,'NREL Scaling Data'!$D:$D,Calculations!$N9)-SUMIFS('NREL Scaling Data'!$F:$F,'NREL Scaling Data'!$B:$B,UPPER(About!$B$1),'NREL Scaling Data'!$E:$E,Calculations!$M9,'NREL Scaling Data'!$A:$A,AD$3,'NREL Scaling Data'!$C:$C,Calculations!$L9,'NREL Scaling Data'!$D:$D,Calculations!$N9))/SUMIFS('NREL Scaling Data'!$F:$F,'NREL Scaling Data'!$B:$B,UPPER(About!$B$1),'NREL Scaling Data'!$E:$E,Calculations!$M9,'NREL Scaling Data'!$A:$A,AD$3,'NREL Scaling Data'!$C:$C,Calculations!$L9,'NREL Scaling Data'!$D:$D,Calculations!$N9) + 1) * AD9,0)</f>
        <v>22686208106174.828</v>
      </c>
      <c r="AF9" s="45">
        <f>IFERROR(((SUMIFS('NREL Scaling Data'!$F:$F,'NREL Scaling Data'!$B:$B,UPPER(About!$B$1),'NREL Scaling Data'!$E:$E,Calculations!$M9,'NREL Scaling Data'!$A:$A,AF$3,'NREL Scaling Data'!$C:$C,Calculations!$L9,'NREL Scaling Data'!$D:$D,Calculations!$N9)-SUMIFS('NREL Scaling Data'!$F:$F,'NREL Scaling Data'!$B:$B,UPPER(About!$B$1),'NREL Scaling Data'!$E:$E,Calculations!$M9,'NREL Scaling Data'!$A:$A,AE$3,'NREL Scaling Data'!$C:$C,Calculations!$L9,'NREL Scaling Data'!$D:$D,Calculations!$N9))/SUMIFS('NREL Scaling Data'!$F:$F,'NREL Scaling Data'!$B:$B,UPPER(About!$B$1),'NREL Scaling Data'!$E:$E,Calculations!$M9,'NREL Scaling Data'!$A:$A,AE$3,'NREL Scaling Data'!$C:$C,Calculations!$L9,'NREL Scaling Data'!$D:$D,Calculations!$N9) + 1) * AE9,0)</f>
        <v>22827787206961.336</v>
      </c>
      <c r="AG9" s="45">
        <f>IFERROR(((SUMIFS('NREL Scaling Data'!$F:$F,'NREL Scaling Data'!$B:$B,UPPER(About!$B$1),'NREL Scaling Data'!$E:$E,Calculations!$M9,'NREL Scaling Data'!$A:$A,AG$3,'NREL Scaling Data'!$C:$C,Calculations!$L9,'NREL Scaling Data'!$D:$D,Calculations!$N9)-SUMIFS('NREL Scaling Data'!$F:$F,'NREL Scaling Data'!$B:$B,UPPER(About!$B$1),'NREL Scaling Data'!$E:$E,Calculations!$M9,'NREL Scaling Data'!$A:$A,AF$3,'NREL Scaling Data'!$C:$C,Calculations!$L9,'NREL Scaling Data'!$D:$D,Calculations!$N9))/SUMIFS('NREL Scaling Data'!$F:$F,'NREL Scaling Data'!$B:$B,UPPER(About!$B$1),'NREL Scaling Data'!$E:$E,Calculations!$M9,'NREL Scaling Data'!$A:$A,AF$3,'NREL Scaling Data'!$C:$C,Calculations!$L9,'NREL Scaling Data'!$D:$D,Calculations!$N9) + 1) * AF9,0)</f>
        <v>22999375032308.477</v>
      </c>
      <c r="AH9" s="45">
        <f>IFERROR(((SUMIFS('NREL Scaling Data'!$F:$F,'NREL Scaling Data'!$B:$B,UPPER(About!$B$1),'NREL Scaling Data'!$E:$E,Calculations!$M9,'NREL Scaling Data'!$A:$A,AH$3,'NREL Scaling Data'!$C:$C,Calculations!$L9,'NREL Scaling Data'!$D:$D,Calculations!$N9)-SUMIFS('NREL Scaling Data'!$F:$F,'NREL Scaling Data'!$B:$B,UPPER(About!$B$1),'NREL Scaling Data'!$E:$E,Calculations!$M9,'NREL Scaling Data'!$A:$A,AG$3,'NREL Scaling Data'!$C:$C,Calculations!$L9,'NREL Scaling Data'!$D:$D,Calculations!$N9))/SUMIFS('NREL Scaling Data'!$F:$F,'NREL Scaling Data'!$B:$B,UPPER(About!$B$1),'NREL Scaling Data'!$E:$E,Calculations!$M9,'NREL Scaling Data'!$A:$A,AG$3,'NREL Scaling Data'!$C:$C,Calculations!$L9,'NREL Scaling Data'!$D:$D,Calculations!$N9) + 1) * AG9,0)</f>
        <v>23179496247198.746</v>
      </c>
      <c r="AI9" s="45">
        <f>IFERROR(((SUMIFS('NREL Scaling Data'!$F:$F,'NREL Scaling Data'!$B:$B,UPPER(About!$B$1),'NREL Scaling Data'!$E:$E,Calculations!$M9,'NREL Scaling Data'!$A:$A,AI$3,'NREL Scaling Data'!$C:$C,Calculations!$L9,'NREL Scaling Data'!$D:$D,Calculations!$N9)-SUMIFS('NREL Scaling Data'!$F:$F,'NREL Scaling Data'!$B:$B,UPPER(About!$B$1),'NREL Scaling Data'!$E:$E,Calculations!$M9,'NREL Scaling Data'!$A:$A,AH$3,'NREL Scaling Data'!$C:$C,Calculations!$L9,'NREL Scaling Data'!$D:$D,Calculations!$N9))/SUMIFS('NREL Scaling Data'!$F:$F,'NREL Scaling Data'!$B:$B,UPPER(About!$B$1),'NREL Scaling Data'!$E:$E,Calculations!$M9,'NREL Scaling Data'!$A:$A,AH$3,'NREL Scaling Data'!$C:$C,Calculations!$L9,'NREL Scaling Data'!$D:$D,Calculations!$N9) + 1) * AH9,0)</f>
        <v>23369357883956.742</v>
      </c>
      <c r="AJ9" s="45">
        <f>IFERROR(((SUMIFS('NREL Scaling Data'!$F:$F,'NREL Scaling Data'!$B:$B,UPPER(About!$B$1),'NREL Scaling Data'!$E:$E,Calculations!$M9,'NREL Scaling Data'!$A:$A,AJ$3,'NREL Scaling Data'!$C:$C,Calculations!$L9,'NREL Scaling Data'!$D:$D,Calculations!$N9)-SUMIFS('NREL Scaling Data'!$F:$F,'NREL Scaling Data'!$B:$B,UPPER(About!$B$1),'NREL Scaling Data'!$E:$E,Calculations!$M9,'NREL Scaling Data'!$A:$A,AI$3,'NREL Scaling Data'!$C:$C,Calculations!$L9,'NREL Scaling Data'!$D:$D,Calculations!$N9))/SUMIFS('NREL Scaling Data'!$F:$F,'NREL Scaling Data'!$B:$B,UPPER(About!$B$1),'NREL Scaling Data'!$E:$E,Calculations!$M9,'NREL Scaling Data'!$A:$A,AI$3,'NREL Scaling Data'!$C:$C,Calculations!$L9,'NREL Scaling Data'!$D:$D,Calculations!$N9) + 1) * AI9,0)</f>
        <v>23560636334243.246</v>
      </c>
      <c r="AK9" s="45">
        <f>IFERROR(((SUMIFS('NREL Scaling Data'!$F:$F,'NREL Scaling Data'!$B:$B,UPPER(About!$B$1),'NREL Scaling Data'!$E:$E,Calculations!$M9,'NREL Scaling Data'!$A:$A,AK$3,'NREL Scaling Data'!$C:$C,Calculations!$L9,'NREL Scaling Data'!$D:$D,Calculations!$N9)-SUMIFS('NREL Scaling Data'!$F:$F,'NREL Scaling Data'!$B:$B,UPPER(About!$B$1),'NREL Scaling Data'!$E:$E,Calculations!$M9,'NREL Scaling Data'!$A:$A,AJ$3,'NREL Scaling Data'!$C:$C,Calculations!$L9,'NREL Scaling Data'!$D:$D,Calculations!$N9))/SUMIFS('NREL Scaling Data'!$F:$F,'NREL Scaling Data'!$B:$B,UPPER(About!$B$1),'NREL Scaling Data'!$E:$E,Calculations!$M9,'NREL Scaling Data'!$A:$A,AJ$3,'NREL Scaling Data'!$C:$C,Calculations!$L9,'NREL Scaling Data'!$D:$D,Calculations!$N9) + 1) * AJ9,0)</f>
        <v>23647250360338.836</v>
      </c>
      <c r="AL9" s="45">
        <f>IFERROR(((SUMIFS('NREL Scaling Data'!$F:$F,'NREL Scaling Data'!$B:$B,UPPER(About!$B$1),'NREL Scaling Data'!$E:$E,Calculations!$M9,'NREL Scaling Data'!$A:$A,AL$3,'NREL Scaling Data'!$C:$C,Calculations!$L9,'NREL Scaling Data'!$D:$D,Calculations!$N9)-SUMIFS('NREL Scaling Data'!$F:$F,'NREL Scaling Data'!$B:$B,UPPER(About!$B$1),'NREL Scaling Data'!$E:$E,Calculations!$M9,'NREL Scaling Data'!$A:$A,AK$3,'NREL Scaling Data'!$C:$C,Calculations!$L9,'NREL Scaling Data'!$D:$D,Calculations!$N9))/SUMIFS('NREL Scaling Data'!$F:$F,'NREL Scaling Data'!$B:$B,UPPER(About!$B$1),'NREL Scaling Data'!$E:$E,Calculations!$M9,'NREL Scaling Data'!$A:$A,AK$3,'NREL Scaling Data'!$C:$C,Calculations!$L9,'NREL Scaling Data'!$D:$D,Calculations!$N9) + 1) * AK9,0)</f>
        <v>23726723893918.188</v>
      </c>
      <c r="AM9" s="45">
        <f>IFERROR(((SUMIFS('NREL Scaling Data'!$F:$F,'NREL Scaling Data'!$B:$B,UPPER(About!$B$1),'NREL Scaling Data'!$E:$E,Calculations!$M9,'NREL Scaling Data'!$A:$A,AM$3,'NREL Scaling Data'!$C:$C,Calculations!$L9,'NREL Scaling Data'!$D:$D,Calculations!$N9)-SUMIFS('NREL Scaling Data'!$F:$F,'NREL Scaling Data'!$B:$B,UPPER(About!$B$1),'NREL Scaling Data'!$E:$E,Calculations!$M9,'NREL Scaling Data'!$A:$A,AL$3,'NREL Scaling Data'!$C:$C,Calculations!$L9,'NREL Scaling Data'!$D:$D,Calculations!$N9))/SUMIFS('NREL Scaling Data'!$F:$F,'NREL Scaling Data'!$B:$B,UPPER(About!$B$1),'NREL Scaling Data'!$E:$E,Calculations!$M9,'NREL Scaling Data'!$A:$A,AL$3,'NREL Scaling Data'!$C:$C,Calculations!$L9,'NREL Scaling Data'!$D:$D,Calculations!$N9) + 1) * AL9,0)</f>
        <v>23802494517192.68</v>
      </c>
      <c r="AN9" s="45">
        <f>IFERROR(((SUMIFS('NREL Scaling Data'!$F:$F,'NREL Scaling Data'!$B:$B,UPPER(About!$B$1),'NREL Scaling Data'!$E:$E,Calculations!$M9,'NREL Scaling Data'!$A:$A,AN$3,'NREL Scaling Data'!$C:$C,Calculations!$L9,'NREL Scaling Data'!$D:$D,Calculations!$N9)-SUMIFS('NREL Scaling Data'!$F:$F,'NREL Scaling Data'!$B:$B,UPPER(About!$B$1),'NREL Scaling Data'!$E:$E,Calculations!$M9,'NREL Scaling Data'!$A:$A,AM$3,'NREL Scaling Data'!$C:$C,Calculations!$L9,'NREL Scaling Data'!$D:$D,Calculations!$N9))/SUMIFS('NREL Scaling Data'!$F:$F,'NREL Scaling Data'!$B:$B,UPPER(About!$B$1),'NREL Scaling Data'!$E:$E,Calculations!$M9,'NREL Scaling Data'!$A:$A,AM$3,'NREL Scaling Data'!$C:$C,Calculations!$L9,'NREL Scaling Data'!$D:$D,Calculations!$N9) + 1) * AM9,0)</f>
        <v>23858172144964.172</v>
      </c>
      <c r="AO9" s="45">
        <f>IFERROR(((SUMIFS('NREL Scaling Data'!$F:$F,'NREL Scaling Data'!$B:$B,UPPER(About!$B$1),'NREL Scaling Data'!$E:$E,Calculations!$M9,'NREL Scaling Data'!$A:$A,AO$3,'NREL Scaling Data'!$C:$C,Calculations!$L9,'NREL Scaling Data'!$D:$D,Calculations!$N9)-SUMIFS('NREL Scaling Data'!$F:$F,'NREL Scaling Data'!$B:$B,UPPER(About!$B$1),'NREL Scaling Data'!$E:$E,Calculations!$M9,'NREL Scaling Data'!$A:$A,AN$3,'NREL Scaling Data'!$C:$C,Calculations!$L9,'NREL Scaling Data'!$D:$D,Calculations!$N9))/SUMIFS('NREL Scaling Data'!$F:$F,'NREL Scaling Data'!$B:$B,UPPER(About!$B$1),'NREL Scaling Data'!$E:$E,Calculations!$M9,'NREL Scaling Data'!$A:$A,AN$3,'NREL Scaling Data'!$C:$C,Calculations!$L9,'NREL Scaling Data'!$D:$D,Calculations!$N9) + 1) * AN9,0)</f>
        <v>23904036817275.25</v>
      </c>
      <c r="AP9" s="45">
        <f>IFERROR(((SUMIFS('NREL Scaling Data'!$F:$F,'NREL Scaling Data'!$B:$B,UPPER(About!$B$1),'NREL Scaling Data'!$E:$E,Calculations!$M9,'NREL Scaling Data'!$A:$A,AP$3,'NREL Scaling Data'!$C:$C,Calculations!$L9,'NREL Scaling Data'!$D:$D,Calculations!$N9)-SUMIFS('NREL Scaling Data'!$F:$F,'NREL Scaling Data'!$B:$B,UPPER(About!$B$1),'NREL Scaling Data'!$E:$E,Calculations!$M9,'NREL Scaling Data'!$A:$A,AO$3,'NREL Scaling Data'!$C:$C,Calculations!$L9,'NREL Scaling Data'!$D:$D,Calculations!$N9))/SUMIFS('NREL Scaling Data'!$F:$F,'NREL Scaling Data'!$B:$B,UPPER(About!$B$1),'NREL Scaling Data'!$E:$E,Calculations!$M9,'NREL Scaling Data'!$A:$A,AO$3,'NREL Scaling Data'!$C:$C,Calculations!$L9,'NREL Scaling Data'!$D:$D,Calculations!$N9) + 1) * AO9,0)</f>
        <v>23943337271713.629</v>
      </c>
      <c r="AQ9" s="45">
        <f>IFERROR(((SUMIFS('NREL Scaling Data'!$F:$F,'NREL Scaling Data'!$B:$B,UPPER(About!$B$1),'NREL Scaling Data'!$E:$E,Calculations!$M9,'NREL Scaling Data'!$A:$A,AQ$3,'NREL Scaling Data'!$C:$C,Calculations!$L9,'NREL Scaling Data'!$D:$D,Calculations!$N9)-SUMIFS('NREL Scaling Data'!$F:$F,'NREL Scaling Data'!$B:$B,UPPER(About!$B$1),'NREL Scaling Data'!$E:$E,Calculations!$M9,'NREL Scaling Data'!$A:$A,AP$3,'NREL Scaling Data'!$C:$C,Calculations!$L9,'NREL Scaling Data'!$D:$D,Calculations!$N9))/SUMIFS('NREL Scaling Data'!$F:$F,'NREL Scaling Data'!$B:$B,UPPER(About!$B$1),'NREL Scaling Data'!$E:$E,Calculations!$M9,'NREL Scaling Data'!$A:$A,AP$3,'NREL Scaling Data'!$C:$C,Calculations!$L9,'NREL Scaling Data'!$D:$D,Calculations!$N9) + 1) * AP9,0)</f>
        <v>23980139694884.141</v>
      </c>
      <c r="AR9" s="45">
        <f>IFERROR(((SUMIFS('NREL Scaling Data'!$F:$F,'NREL Scaling Data'!$B:$B,UPPER(About!$B$1),'NREL Scaling Data'!$E:$E,Calculations!$M9,'NREL Scaling Data'!$A:$A,AR$3,'NREL Scaling Data'!$C:$C,Calculations!$L9,'NREL Scaling Data'!$D:$D,Calculations!$N9)-SUMIFS('NREL Scaling Data'!$F:$F,'NREL Scaling Data'!$B:$B,UPPER(About!$B$1),'NREL Scaling Data'!$E:$E,Calculations!$M9,'NREL Scaling Data'!$A:$A,AQ$3,'NREL Scaling Data'!$C:$C,Calculations!$L9,'NREL Scaling Data'!$D:$D,Calculations!$N9))/SUMIFS('NREL Scaling Data'!$F:$F,'NREL Scaling Data'!$B:$B,UPPER(About!$B$1),'NREL Scaling Data'!$E:$E,Calculations!$M9,'NREL Scaling Data'!$A:$A,AQ$3,'NREL Scaling Data'!$C:$C,Calculations!$L9,'NREL Scaling Data'!$D:$D,Calculations!$N9) + 1) * AQ9,0)</f>
        <v>24015859385668.496</v>
      </c>
      <c r="AS9" s="45">
        <f>IFERROR(((SUMIFS('NREL Scaling Data'!$F:$F,'NREL Scaling Data'!$B:$B,UPPER(About!$B$1),'NREL Scaling Data'!$E:$E,Calculations!$M9,'NREL Scaling Data'!$A:$A,AS$3,'NREL Scaling Data'!$C:$C,Calculations!$L9,'NREL Scaling Data'!$D:$D,Calculations!$N9)-SUMIFS('NREL Scaling Data'!$F:$F,'NREL Scaling Data'!$B:$B,UPPER(About!$B$1),'NREL Scaling Data'!$E:$E,Calculations!$M9,'NREL Scaling Data'!$A:$A,AR$3,'NREL Scaling Data'!$C:$C,Calculations!$L9,'NREL Scaling Data'!$D:$D,Calculations!$N9))/SUMIFS('NREL Scaling Data'!$F:$F,'NREL Scaling Data'!$B:$B,UPPER(About!$B$1),'NREL Scaling Data'!$E:$E,Calculations!$M9,'NREL Scaling Data'!$A:$A,AR$3,'NREL Scaling Data'!$C:$C,Calculations!$L9,'NREL Scaling Data'!$D:$D,Calculations!$N9) + 1) * AR9,0)</f>
        <v>24050006553730.039</v>
      </c>
      <c r="AT9" s="45">
        <f>IFERROR(((SUMIFS('NREL Scaling Data'!$F:$F,'NREL Scaling Data'!$B:$B,UPPER(About!$B$1),'NREL Scaling Data'!$E:$E,Calculations!$M9,'NREL Scaling Data'!$A:$A,AT$3,'NREL Scaling Data'!$C:$C,Calculations!$L9,'NREL Scaling Data'!$D:$D,Calculations!$N9)-SUMIFS('NREL Scaling Data'!$F:$F,'NREL Scaling Data'!$B:$B,UPPER(About!$B$1),'NREL Scaling Data'!$E:$E,Calculations!$M9,'NREL Scaling Data'!$A:$A,AS$3,'NREL Scaling Data'!$C:$C,Calculations!$L9,'NREL Scaling Data'!$D:$D,Calculations!$N9))/SUMIFS('NREL Scaling Data'!$F:$F,'NREL Scaling Data'!$B:$B,UPPER(About!$B$1),'NREL Scaling Data'!$E:$E,Calculations!$M9,'NREL Scaling Data'!$A:$A,AS$3,'NREL Scaling Data'!$C:$C,Calculations!$L9,'NREL Scaling Data'!$D:$D,Calculations!$N9) + 1) * AS9,0)</f>
        <v>24083217766852.961</v>
      </c>
    </row>
    <row r="10" spans="1:46">
      <c r="I10" s="12" t="s">
        <v>1085</v>
      </c>
      <c r="J10" s="209">
        <f>IFERROR(SUMIFS('NREL Scaling Data'!F:F,'NREL Scaling Data'!B:B,UPPER(About!$B$1),'NREL Scaling Data'!E:E,Calculations!M10,'NREL Scaling Data'!A:A, 2021,'NREL Scaling Data'!C:C,Calculations!L10,'NREL Scaling Data'!D:D,Calculations!N10) / SUMIFS('NREL Scaling Data'!F:F,'NREL Scaling Data'!B:B,UPPER(About!$B$1),'NREL Scaling Data'!A:A, 2021,'NREL Scaling Data'!C:C,Calculations!L10,'NREL Scaling Data'!D:D,Calculations!N10),0)</f>
        <v>1</v>
      </c>
      <c r="K10" s="207">
        <f t="shared" si="0"/>
        <v>0.94236632738906856</v>
      </c>
      <c r="L10" s="209" t="s">
        <v>1022</v>
      </c>
      <c r="M10" s="12" t="s">
        <v>1015</v>
      </c>
      <c r="N10" s="1" t="s">
        <v>969</v>
      </c>
      <c r="O10" s="7">
        <f t="shared" si="1"/>
        <v>332655313568.34119</v>
      </c>
      <c r="P10" s="7">
        <f t="shared" si="1"/>
        <v>332655313568.34119</v>
      </c>
      <c r="Q10" s="45">
        <f>SUMIFS('SEDS 2021'!$F$23:$F$40,'SEDS 2021'!E$23:E$40,Calculations!L10,'SEDS 2021'!D$23:D$40,Calculations!N10)*J10*K10</f>
        <v>332655313568.34119</v>
      </c>
      <c r="R10" s="45">
        <f>IFERROR(((SUMIFS('NREL Scaling Data'!$F:$F,'NREL Scaling Data'!$B:$B,UPPER(About!$B$1),'NREL Scaling Data'!$E:$E,Calculations!$M10,'NREL Scaling Data'!$A:$A,R$3,'NREL Scaling Data'!$C:$C,Calculations!$L10,'NREL Scaling Data'!$D:$D,Calculations!$N10)-SUMIFS('NREL Scaling Data'!$F:$F,'NREL Scaling Data'!$B:$B,UPPER(About!$B$1),'NREL Scaling Data'!$E:$E,Calculations!$M10,'NREL Scaling Data'!$A:$A,Q$3,'NREL Scaling Data'!$C:$C,Calculations!$L10,'NREL Scaling Data'!$D:$D,Calculations!$N10))/SUMIFS('NREL Scaling Data'!$F:$F,'NREL Scaling Data'!$B:$B,UPPER(About!$B$1),'NREL Scaling Data'!$E:$E,Calculations!$M10,'NREL Scaling Data'!$A:$A,Q$3,'NREL Scaling Data'!$C:$C,Calculations!$L10,'NREL Scaling Data'!$D:$D,Calculations!$N10) + 1) * Q10,0)</f>
        <v>331803245199.69354</v>
      </c>
      <c r="S10" s="45">
        <f>IFERROR(((SUMIFS('NREL Scaling Data'!$F:$F,'NREL Scaling Data'!$B:$B,UPPER(About!$B$1),'NREL Scaling Data'!$E:$E,Calculations!$M10,'NREL Scaling Data'!$A:$A,S$3,'NREL Scaling Data'!$C:$C,Calculations!$L10,'NREL Scaling Data'!$D:$D,Calculations!$N10)-SUMIFS('NREL Scaling Data'!$F:$F,'NREL Scaling Data'!$B:$B,UPPER(About!$B$1),'NREL Scaling Data'!$E:$E,Calculations!$M10,'NREL Scaling Data'!$A:$A,R$3,'NREL Scaling Data'!$C:$C,Calculations!$L10,'NREL Scaling Data'!$D:$D,Calculations!$N10))/SUMIFS('NREL Scaling Data'!$F:$F,'NREL Scaling Data'!$B:$B,UPPER(About!$B$1),'NREL Scaling Data'!$E:$E,Calculations!$M10,'NREL Scaling Data'!$A:$A,R$3,'NREL Scaling Data'!$C:$C,Calculations!$L10,'NREL Scaling Data'!$D:$D,Calculations!$N10) + 1) * R10,0)</f>
        <v>330981231512.38135</v>
      </c>
      <c r="T10" s="45">
        <f>IFERROR(((SUMIFS('NREL Scaling Data'!$F:$F,'NREL Scaling Data'!$B:$B,UPPER(About!$B$1),'NREL Scaling Data'!$E:$E,Calculations!$M10,'NREL Scaling Data'!$A:$A,T$3,'NREL Scaling Data'!$C:$C,Calculations!$L10,'NREL Scaling Data'!$D:$D,Calculations!$N10)-SUMIFS('NREL Scaling Data'!$F:$F,'NREL Scaling Data'!$B:$B,UPPER(About!$B$1),'NREL Scaling Data'!$E:$E,Calculations!$M10,'NREL Scaling Data'!$A:$A,S$3,'NREL Scaling Data'!$C:$C,Calculations!$L10,'NREL Scaling Data'!$D:$D,Calculations!$N10))/SUMIFS('NREL Scaling Data'!$F:$F,'NREL Scaling Data'!$B:$B,UPPER(About!$B$1),'NREL Scaling Data'!$E:$E,Calculations!$M10,'NREL Scaling Data'!$A:$A,S$3,'NREL Scaling Data'!$C:$C,Calculations!$L10,'NREL Scaling Data'!$D:$D,Calculations!$N10) + 1) * S10,0)</f>
        <v>329994819240.34222</v>
      </c>
      <c r="U10" s="45">
        <f>IFERROR(((SUMIFS('NREL Scaling Data'!$F:$F,'NREL Scaling Data'!$B:$B,UPPER(About!$B$1),'NREL Scaling Data'!$E:$E,Calculations!$M10,'NREL Scaling Data'!$A:$A,U$3,'NREL Scaling Data'!$C:$C,Calculations!$L10,'NREL Scaling Data'!$D:$D,Calculations!$N10)-SUMIFS('NREL Scaling Data'!$F:$F,'NREL Scaling Data'!$B:$B,UPPER(About!$B$1),'NREL Scaling Data'!$E:$E,Calculations!$M10,'NREL Scaling Data'!$A:$A,T$3,'NREL Scaling Data'!$C:$C,Calculations!$L10,'NREL Scaling Data'!$D:$D,Calculations!$N10))/SUMIFS('NREL Scaling Data'!$F:$F,'NREL Scaling Data'!$B:$B,UPPER(About!$B$1),'NREL Scaling Data'!$E:$E,Calculations!$M10,'NREL Scaling Data'!$A:$A,T$3,'NREL Scaling Data'!$C:$C,Calculations!$L10,'NREL Scaling Data'!$D:$D,Calculations!$N10) + 1) * T10,0)</f>
        <v>328436704775.75952</v>
      </c>
      <c r="V10" s="45">
        <f>IFERROR(((SUMIFS('NREL Scaling Data'!$F:$F,'NREL Scaling Data'!$B:$B,UPPER(About!$B$1),'NREL Scaling Data'!$E:$E,Calculations!$M10,'NREL Scaling Data'!$A:$A,V$3,'NREL Scaling Data'!$C:$C,Calculations!$L10,'NREL Scaling Data'!$D:$D,Calculations!$N10)-SUMIFS('NREL Scaling Data'!$F:$F,'NREL Scaling Data'!$B:$B,UPPER(About!$B$1),'NREL Scaling Data'!$E:$E,Calculations!$M10,'NREL Scaling Data'!$A:$A,U$3,'NREL Scaling Data'!$C:$C,Calculations!$L10,'NREL Scaling Data'!$D:$D,Calculations!$N10))/SUMIFS('NREL Scaling Data'!$F:$F,'NREL Scaling Data'!$B:$B,UPPER(About!$B$1),'NREL Scaling Data'!$E:$E,Calculations!$M10,'NREL Scaling Data'!$A:$A,U$3,'NREL Scaling Data'!$C:$C,Calculations!$L10,'NREL Scaling Data'!$D:$D,Calculations!$N10) + 1) * U10,0)</f>
        <v>326245240224.52722</v>
      </c>
      <c r="W10" s="45">
        <f>IFERROR(((SUMIFS('NREL Scaling Data'!$F:$F,'NREL Scaling Data'!$B:$B,UPPER(About!$B$1),'NREL Scaling Data'!$E:$E,Calculations!$M10,'NREL Scaling Data'!$A:$A,W$3,'NREL Scaling Data'!$C:$C,Calculations!$L10,'NREL Scaling Data'!$D:$D,Calculations!$N10)-SUMIFS('NREL Scaling Data'!$F:$F,'NREL Scaling Data'!$B:$B,UPPER(About!$B$1),'NREL Scaling Data'!$E:$E,Calculations!$M10,'NREL Scaling Data'!$A:$A,V$3,'NREL Scaling Data'!$C:$C,Calculations!$L10,'NREL Scaling Data'!$D:$D,Calculations!$N10))/SUMIFS('NREL Scaling Data'!$F:$F,'NREL Scaling Data'!$B:$B,UPPER(About!$B$1),'NREL Scaling Data'!$E:$E,Calculations!$M10,'NREL Scaling Data'!$A:$A,V$3,'NREL Scaling Data'!$C:$C,Calculations!$L10,'NREL Scaling Data'!$D:$D,Calculations!$N10) + 1) * V10,0)</f>
        <v>322959597538.31195</v>
      </c>
      <c r="X10" s="45">
        <f>IFERROR(((SUMIFS('NREL Scaling Data'!$F:$F,'NREL Scaling Data'!$B:$B,UPPER(About!$B$1),'NREL Scaling Data'!$E:$E,Calculations!$M10,'NREL Scaling Data'!$A:$A,X$3,'NREL Scaling Data'!$C:$C,Calculations!$L10,'NREL Scaling Data'!$D:$D,Calculations!$N10)-SUMIFS('NREL Scaling Data'!$F:$F,'NREL Scaling Data'!$B:$B,UPPER(About!$B$1),'NREL Scaling Data'!$E:$E,Calculations!$M10,'NREL Scaling Data'!$A:$A,W$3,'NREL Scaling Data'!$C:$C,Calculations!$L10,'NREL Scaling Data'!$D:$D,Calculations!$N10))/SUMIFS('NREL Scaling Data'!$F:$F,'NREL Scaling Data'!$B:$B,UPPER(About!$B$1),'NREL Scaling Data'!$E:$E,Calculations!$M10,'NREL Scaling Data'!$A:$A,W$3,'NREL Scaling Data'!$C:$C,Calculations!$L10,'NREL Scaling Data'!$D:$D,Calculations!$N10) + 1) * W10,0)</f>
        <v>318604351905.66138</v>
      </c>
      <c r="Y10" s="45">
        <f>IFERROR(((SUMIFS('NREL Scaling Data'!$F:$F,'NREL Scaling Data'!$B:$B,UPPER(About!$B$1),'NREL Scaling Data'!$E:$E,Calculations!$M10,'NREL Scaling Data'!$A:$A,Y$3,'NREL Scaling Data'!$C:$C,Calculations!$L10,'NREL Scaling Data'!$D:$D,Calculations!$N10)-SUMIFS('NREL Scaling Data'!$F:$F,'NREL Scaling Data'!$B:$B,UPPER(About!$B$1),'NREL Scaling Data'!$E:$E,Calculations!$M10,'NREL Scaling Data'!$A:$A,X$3,'NREL Scaling Data'!$C:$C,Calculations!$L10,'NREL Scaling Data'!$D:$D,Calculations!$N10))/SUMIFS('NREL Scaling Data'!$F:$F,'NREL Scaling Data'!$B:$B,UPPER(About!$B$1),'NREL Scaling Data'!$E:$E,Calculations!$M10,'NREL Scaling Data'!$A:$A,X$3,'NREL Scaling Data'!$C:$C,Calculations!$L10,'NREL Scaling Data'!$D:$D,Calculations!$N10) + 1) * X10,0)</f>
        <v>312801454040.93628</v>
      </c>
      <c r="Z10" s="45">
        <f>IFERROR(((SUMIFS('NREL Scaling Data'!$F:$F,'NREL Scaling Data'!$B:$B,UPPER(About!$B$1),'NREL Scaling Data'!$E:$E,Calculations!$M10,'NREL Scaling Data'!$A:$A,Z$3,'NREL Scaling Data'!$C:$C,Calculations!$L10,'NREL Scaling Data'!$D:$D,Calculations!$N10)-SUMIFS('NREL Scaling Data'!$F:$F,'NREL Scaling Data'!$B:$B,UPPER(About!$B$1),'NREL Scaling Data'!$E:$E,Calculations!$M10,'NREL Scaling Data'!$A:$A,Y$3,'NREL Scaling Data'!$C:$C,Calculations!$L10,'NREL Scaling Data'!$D:$D,Calculations!$N10))/SUMIFS('NREL Scaling Data'!$F:$F,'NREL Scaling Data'!$B:$B,UPPER(About!$B$1),'NREL Scaling Data'!$E:$E,Calculations!$M10,'NREL Scaling Data'!$A:$A,Y$3,'NREL Scaling Data'!$C:$C,Calculations!$L10,'NREL Scaling Data'!$D:$D,Calculations!$N10) + 1) * Y10,0)</f>
        <v>305662614579.00391</v>
      </c>
      <c r="AA10" s="45">
        <f>IFERROR(((SUMIFS('NREL Scaling Data'!$F:$F,'NREL Scaling Data'!$B:$B,UPPER(About!$B$1),'NREL Scaling Data'!$E:$E,Calculations!$M10,'NREL Scaling Data'!$A:$A,AA$3,'NREL Scaling Data'!$C:$C,Calculations!$L10,'NREL Scaling Data'!$D:$D,Calculations!$N10)-SUMIFS('NREL Scaling Data'!$F:$F,'NREL Scaling Data'!$B:$B,UPPER(About!$B$1),'NREL Scaling Data'!$E:$E,Calculations!$M10,'NREL Scaling Data'!$A:$A,Z$3,'NREL Scaling Data'!$C:$C,Calculations!$L10,'NREL Scaling Data'!$D:$D,Calculations!$N10))/SUMIFS('NREL Scaling Data'!$F:$F,'NREL Scaling Data'!$B:$B,UPPER(About!$B$1),'NREL Scaling Data'!$E:$E,Calculations!$M10,'NREL Scaling Data'!$A:$A,Z$3,'NREL Scaling Data'!$C:$C,Calculations!$L10,'NREL Scaling Data'!$D:$D,Calculations!$N10) + 1) * Z10,0)</f>
        <v>297258417311.34052</v>
      </c>
      <c r="AB10" s="45">
        <f>IFERROR(((SUMIFS('NREL Scaling Data'!$F:$F,'NREL Scaling Data'!$B:$B,UPPER(About!$B$1),'NREL Scaling Data'!$E:$E,Calculations!$M10,'NREL Scaling Data'!$A:$A,AB$3,'NREL Scaling Data'!$C:$C,Calculations!$L10,'NREL Scaling Data'!$D:$D,Calculations!$N10)-SUMIFS('NREL Scaling Data'!$F:$F,'NREL Scaling Data'!$B:$B,UPPER(About!$B$1),'NREL Scaling Data'!$E:$E,Calculations!$M10,'NREL Scaling Data'!$A:$A,AA$3,'NREL Scaling Data'!$C:$C,Calculations!$L10,'NREL Scaling Data'!$D:$D,Calculations!$N10))/SUMIFS('NREL Scaling Data'!$F:$F,'NREL Scaling Data'!$B:$B,UPPER(About!$B$1),'NREL Scaling Data'!$E:$E,Calculations!$M10,'NREL Scaling Data'!$A:$A,AA$3,'NREL Scaling Data'!$C:$C,Calculations!$L10,'NREL Scaling Data'!$D:$D,Calculations!$N10) + 1) * AA10,0)</f>
        <v>287542772026.23981</v>
      </c>
      <c r="AC10" s="45">
        <f>IFERROR(((SUMIFS('NREL Scaling Data'!$F:$F,'NREL Scaling Data'!$B:$B,UPPER(About!$B$1),'NREL Scaling Data'!$E:$E,Calculations!$M10,'NREL Scaling Data'!$A:$A,AC$3,'NREL Scaling Data'!$C:$C,Calculations!$L10,'NREL Scaling Data'!$D:$D,Calculations!$N10)-SUMIFS('NREL Scaling Data'!$F:$F,'NREL Scaling Data'!$B:$B,UPPER(About!$B$1),'NREL Scaling Data'!$E:$E,Calculations!$M10,'NREL Scaling Data'!$A:$A,AB$3,'NREL Scaling Data'!$C:$C,Calculations!$L10,'NREL Scaling Data'!$D:$D,Calculations!$N10))/SUMIFS('NREL Scaling Data'!$F:$F,'NREL Scaling Data'!$B:$B,UPPER(About!$B$1),'NREL Scaling Data'!$E:$E,Calculations!$M10,'NREL Scaling Data'!$A:$A,AB$3,'NREL Scaling Data'!$C:$C,Calculations!$L10,'NREL Scaling Data'!$D:$D,Calculations!$N10) + 1) * AB10,0)</f>
        <v>276835174792.18262</v>
      </c>
      <c r="AD10" s="45">
        <f>IFERROR(((SUMIFS('NREL Scaling Data'!$F:$F,'NREL Scaling Data'!$B:$B,UPPER(About!$B$1),'NREL Scaling Data'!$E:$E,Calculations!$M10,'NREL Scaling Data'!$A:$A,AD$3,'NREL Scaling Data'!$C:$C,Calculations!$L10,'NREL Scaling Data'!$D:$D,Calculations!$N10)-SUMIFS('NREL Scaling Data'!$F:$F,'NREL Scaling Data'!$B:$B,UPPER(About!$B$1),'NREL Scaling Data'!$E:$E,Calculations!$M10,'NREL Scaling Data'!$A:$A,AC$3,'NREL Scaling Data'!$C:$C,Calculations!$L10,'NREL Scaling Data'!$D:$D,Calculations!$N10))/SUMIFS('NREL Scaling Data'!$F:$F,'NREL Scaling Data'!$B:$B,UPPER(About!$B$1),'NREL Scaling Data'!$E:$E,Calculations!$M10,'NREL Scaling Data'!$A:$A,AC$3,'NREL Scaling Data'!$C:$C,Calculations!$L10,'NREL Scaling Data'!$D:$D,Calculations!$N10) + 1) * AC10,0)</f>
        <v>264916776877.54272</v>
      </c>
      <c r="AE10" s="45">
        <f>IFERROR(((SUMIFS('NREL Scaling Data'!$F:$F,'NREL Scaling Data'!$B:$B,UPPER(About!$B$1),'NREL Scaling Data'!$E:$E,Calculations!$M10,'NREL Scaling Data'!$A:$A,AE$3,'NREL Scaling Data'!$C:$C,Calculations!$L10,'NREL Scaling Data'!$D:$D,Calculations!$N10)-SUMIFS('NREL Scaling Data'!$F:$F,'NREL Scaling Data'!$B:$B,UPPER(About!$B$1),'NREL Scaling Data'!$E:$E,Calculations!$M10,'NREL Scaling Data'!$A:$A,AD$3,'NREL Scaling Data'!$C:$C,Calculations!$L10,'NREL Scaling Data'!$D:$D,Calculations!$N10))/SUMIFS('NREL Scaling Data'!$F:$F,'NREL Scaling Data'!$B:$B,UPPER(About!$B$1),'NREL Scaling Data'!$E:$E,Calculations!$M10,'NREL Scaling Data'!$A:$A,AD$3,'NREL Scaling Data'!$C:$C,Calculations!$L10,'NREL Scaling Data'!$D:$D,Calculations!$N10) + 1) * AD10,0)</f>
        <v>251890106602.96259</v>
      </c>
      <c r="AF10" s="45">
        <f>IFERROR(((SUMIFS('NREL Scaling Data'!$F:$F,'NREL Scaling Data'!$B:$B,UPPER(About!$B$1),'NREL Scaling Data'!$E:$E,Calculations!$M10,'NREL Scaling Data'!$A:$A,AF$3,'NREL Scaling Data'!$C:$C,Calculations!$L10,'NREL Scaling Data'!$D:$D,Calculations!$N10)-SUMIFS('NREL Scaling Data'!$F:$F,'NREL Scaling Data'!$B:$B,UPPER(About!$B$1),'NREL Scaling Data'!$E:$E,Calculations!$M10,'NREL Scaling Data'!$A:$A,AE$3,'NREL Scaling Data'!$C:$C,Calculations!$L10,'NREL Scaling Data'!$D:$D,Calculations!$N10))/SUMIFS('NREL Scaling Data'!$F:$F,'NREL Scaling Data'!$B:$B,UPPER(About!$B$1),'NREL Scaling Data'!$E:$E,Calculations!$M10,'NREL Scaling Data'!$A:$A,AE$3,'NREL Scaling Data'!$C:$C,Calculations!$L10,'NREL Scaling Data'!$D:$D,Calculations!$N10) + 1) * AE10,0)</f>
        <v>238076113276.47568</v>
      </c>
      <c r="AG10" s="45">
        <f>IFERROR(((SUMIFS('NREL Scaling Data'!$F:$F,'NREL Scaling Data'!$B:$B,UPPER(About!$B$1),'NREL Scaling Data'!$E:$E,Calculations!$M10,'NREL Scaling Data'!$A:$A,AG$3,'NREL Scaling Data'!$C:$C,Calculations!$L10,'NREL Scaling Data'!$D:$D,Calculations!$N10)-SUMIFS('NREL Scaling Data'!$F:$F,'NREL Scaling Data'!$B:$B,UPPER(About!$B$1),'NREL Scaling Data'!$E:$E,Calculations!$M10,'NREL Scaling Data'!$A:$A,AF$3,'NREL Scaling Data'!$C:$C,Calculations!$L10,'NREL Scaling Data'!$D:$D,Calculations!$N10))/SUMIFS('NREL Scaling Data'!$F:$F,'NREL Scaling Data'!$B:$B,UPPER(About!$B$1),'NREL Scaling Data'!$E:$E,Calculations!$M10,'NREL Scaling Data'!$A:$A,AF$3,'NREL Scaling Data'!$C:$C,Calculations!$L10,'NREL Scaling Data'!$D:$D,Calculations!$N10) + 1) * AF10,0)</f>
        <v>223613180374.47778</v>
      </c>
      <c r="AH10" s="45">
        <f>IFERROR(((SUMIFS('NREL Scaling Data'!$F:$F,'NREL Scaling Data'!$B:$B,UPPER(About!$B$1),'NREL Scaling Data'!$E:$E,Calculations!$M10,'NREL Scaling Data'!$A:$A,AH$3,'NREL Scaling Data'!$C:$C,Calculations!$L10,'NREL Scaling Data'!$D:$D,Calculations!$N10)-SUMIFS('NREL Scaling Data'!$F:$F,'NREL Scaling Data'!$B:$B,UPPER(About!$B$1),'NREL Scaling Data'!$E:$E,Calculations!$M10,'NREL Scaling Data'!$A:$A,AG$3,'NREL Scaling Data'!$C:$C,Calculations!$L10,'NREL Scaling Data'!$D:$D,Calculations!$N10))/SUMIFS('NREL Scaling Data'!$F:$F,'NREL Scaling Data'!$B:$B,UPPER(About!$B$1),'NREL Scaling Data'!$E:$E,Calculations!$M10,'NREL Scaling Data'!$A:$A,AG$3,'NREL Scaling Data'!$C:$C,Calculations!$L10,'NREL Scaling Data'!$D:$D,Calculations!$N10) + 1) * AG10,0)</f>
        <v>208698860441.01248</v>
      </c>
      <c r="AI10" s="45">
        <f>IFERROR(((SUMIFS('NREL Scaling Data'!$F:$F,'NREL Scaling Data'!$B:$B,UPPER(About!$B$1),'NREL Scaling Data'!$E:$E,Calculations!$M10,'NREL Scaling Data'!$A:$A,AI$3,'NREL Scaling Data'!$C:$C,Calculations!$L10,'NREL Scaling Data'!$D:$D,Calculations!$N10)-SUMIFS('NREL Scaling Data'!$F:$F,'NREL Scaling Data'!$B:$B,UPPER(About!$B$1),'NREL Scaling Data'!$E:$E,Calculations!$M10,'NREL Scaling Data'!$A:$A,AH$3,'NREL Scaling Data'!$C:$C,Calculations!$L10,'NREL Scaling Data'!$D:$D,Calculations!$N10))/SUMIFS('NREL Scaling Data'!$F:$F,'NREL Scaling Data'!$B:$B,UPPER(About!$B$1),'NREL Scaling Data'!$E:$E,Calculations!$M10,'NREL Scaling Data'!$A:$A,AH$3,'NREL Scaling Data'!$C:$C,Calculations!$L10,'NREL Scaling Data'!$D:$D,Calculations!$N10) + 1) * AH10,0)</f>
        <v>193399872858.29535</v>
      </c>
      <c r="AJ10" s="45">
        <f>IFERROR(((SUMIFS('NREL Scaling Data'!$F:$F,'NREL Scaling Data'!$B:$B,UPPER(About!$B$1),'NREL Scaling Data'!$E:$E,Calculations!$M10,'NREL Scaling Data'!$A:$A,AJ$3,'NREL Scaling Data'!$C:$C,Calculations!$L10,'NREL Scaling Data'!$D:$D,Calculations!$N10)-SUMIFS('NREL Scaling Data'!$F:$F,'NREL Scaling Data'!$B:$B,UPPER(About!$B$1),'NREL Scaling Data'!$E:$E,Calculations!$M10,'NREL Scaling Data'!$A:$A,AI$3,'NREL Scaling Data'!$C:$C,Calculations!$L10,'NREL Scaling Data'!$D:$D,Calculations!$N10))/SUMIFS('NREL Scaling Data'!$F:$F,'NREL Scaling Data'!$B:$B,UPPER(About!$B$1),'NREL Scaling Data'!$E:$E,Calculations!$M10,'NREL Scaling Data'!$A:$A,AI$3,'NREL Scaling Data'!$C:$C,Calculations!$L10,'NREL Scaling Data'!$D:$D,Calculations!$N10) + 1) * AI10,0)</f>
        <v>178075762943.349</v>
      </c>
      <c r="AK10" s="45">
        <f>IFERROR(((SUMIFS('NREL Scaling Data'!$F:$F,'NREL Scaling Data'!$B:$B,UPPER(About!$B$1),'NREL Scaling Data'!$E:$E,Calculations!$M10,'NREL Scaling Data'!$A:$A,AK$3,'NREL Scaling Data'!$C:$C,Calculations!$L10,'NREL Scaling Data'!$D:$D,Calculations!$N10)-SUMIFS('NREL Scaling Data'!$F:$F,'NREL Scaling Data'!$B:$B,UPPER(About!$B$1),'NREL Scaling Data'!$E:$E,Calculations!$M10,'NREL Scaling Data'!$A:$A,AJ$3,'NREL Scaling Data'!$C:$C,Calculations!$L10,'NREL Scaling Data'!$D:$D,Calculations!$N10))/SUMIFS('NREL Scaling Data'!$F:$F,'NREL Scaling Data'!$B:$B,UPPER(About!$B$1),'NREL Scaling Data'!$E:$E,Calculations!$M10,'NREL Scaling Data'!$A:$A,AJ$3,'NREL Scaling Data'!$C:$C,Calculations!$L10,'NREL Scaling Data'!$D:$D,Calculations!$N10) + 1) * AJ10,0)</f>
        <v>162622544968.29004</v>
      </c>
      <c r="AL10" s="45">
        <f>IFERROR(((SUMIFS('NREL Scaling Data'!$F:$F,'NREL Scaling Data'!$B:$B,UPPER(About!$B$1),'NREL Scaling Data'!$E:$E,Calculations!$M10,'NREL Scaling Data'!$A:$A,AL$3,'NREL Scaling Data'!$C:$C,Calculations!$L10,'NREL Scaling Data'!$D:$D,Calculations!$N10)-SUMIFS('NREL Scaling Data'!$F:$F,'NREL Scaling Data'!$B:$B,UPPER(About!$B$1),'NREL Scaling Data'!$E:$E,Calculations!$M10,'NREL Scaling Data'!$A:$A,AK$3,'NREL Scaling Data'!$C:$C,Calculations!$L10,'NREL Scaling Data'!$D:$D,Calculations!$N10))/SUMIFS('NREL Scaling Data'!$F:$F,'NREL Scaling Data'!$B:$B,UPPER(About!$B$1),'NREL Scaling Data'!$E:$E,Calculations!$M10,'NREL Scaling Data'!$A:$A,AK$3,'NREL Scaling Data'!$C:$C,Calculations!$L10,'NREL Scaling Data'!$D:$D,Calculations!$N10) + 1) * AK10,0)</f>
        <v>147704707893.42215</v>
      </c>
      <c r="AM10" s="45">
        <f>IFERROR(((SUMIFS('NREL Scaling Data'!$F:$F,'NREL Scaling Data'!$B:$B,UPPER(About!$B$1),'NREL Scaling Data'!$E:$E,Calculations!$M10,'NREL Scaling Data'!$A:$A,AM$3,'NREL Scaling Data'!$C:$C,Calculations!$L10,'NREL Scaling Data'!$D:$D,Calculations!$N10)-SUMIFS('NREL Scaling Data'!$F:$F,'NREL Scaling Data'!$B:$B,UPPER(About!$B$1),'NREL Scaling Data'!$E:$E,Calculations!$M10,'NREL Scaling Data'!$A:$A,AL$3,'NREL Scaling Data'!$C:$C,Calculations!$L10,'NREL Scaling Data'!$D:$D,Calculations!$N10))/SUMIFS('NREL Scaling Data'!$F:$F,'NREL Scaling Data'!$B:$B,UPPER(About!$B$1),'NREL Scaling Data'!$E:$E,Calculations!$M10,'NREL Scaling Data'!$A:$A,AL$3,'NREL Scaling Data'!$C:$C,Calculations!$L10,'NREL Scaling Data'!$D:$D,Calculations!$N10) + 1) * AL10,0)</f>
        <v>133603929343.63124</v>
      </c>
      <c r="AN10" s="45">
        <f>IFERROR(((SUMIFS('NREL Scaling Data'!$F:$F,'NREL Scaling Data'!$B:$B,UPPER(About!$B$1),'NREL Scaling Data'!$E:$E,Calculations!$M10,'NREL Scaling Data'!$A:$A,AN$3,'NREL Scaling Data'!$C:$C,Calculations!$L10,'NREL Scaling Data'!$D:$D,Calculations!$N10)-SUMIFS('NREL Scaling Data'!$F:$F,'NREL Scaling Data'!$B:$B,UPPER(About!$B$1),'NREL Scaling Data'!$E:$E,Calculations!$M10,'NREL Scaling Data'!$A:$A,AM$3,'NREL Scaling Data'!$C:$C,Calculations!$L10,'NREL Scaling Data'!$D:$D,Calculations!$N10))/SUMIFS('NREL Scaling Data'!$F:$F,'NREL Scaling Data'!$B:$B,UPPER(About!$B$1),'NREL Scaling Data'!$E:$E,Calculations!$M10,'NREL Scaling Data'!$A:$A,AM$3,'NREL Scaling Data'!$C:$C,Calculations!$L10,'NREL Scaling Data'!$D:$D,Calculations!$N10) + 1) * AM10,0)</f>
        <v>120452724543.0251</v>
      </c>
      <c r="AO10" s="45">
        <f>IFERROR(((SUMIFS('NREL Scaling Data'!$F:$F,'NREL Scaling Data'!$B:$B,UPPER(About!$B$1),'NREL Scaling Data'!$E:$E,Calculations!$M10,'NREL Scaling Data'!$A:$A,AO$3,'NREL Scaling Data'!$C:$C,Calculations!$L10,'NREL Scaling Data'!$D:$D,Calculations!$N10)-SUMIFS('NREL Scaling Data'!$F:$F,'NREL Scaling Data'!$B:$B,UPPER(About!$B$1),'NREL Scaling Data'!$E:$E,Calculations!$M10,'NREL Scaling Data'!$A:$A,AN$3,'NREL Scaling Data'!$C:$C,Calculations!$L10,'NREL Scaling Data'!$D:$D,Calculations!$N10))/SUMIFS('NREL Scaling Data'!$F:$F,'NREL Scaling Data'!$B:$B,UPPER(About!$B$1),'NREL Scaling Data'!$E:$E,Calculations!$M10,'NREL Scaling Data'!$A:$A,AN$3,'NREL Scaling Data'!$C:$C,Calculations!$L10,'NREL Scaling Data'!$D:$D,Calculations!$N10) + 1) * AN10,0)</f>
        <v>108497361559.72557</v>
      </c>
      <c r="AP10" s="45">
        <f>IFERROR(((SUMIFS('NREL Scaling Data'!$F:$F,'NREL Scaling Data'!$B:$B,UPPER(About!$B$1),'NREL Scaling Data'!$E:$E,Calculations!$M10,'NREL Scaling Data'!$A:$A,AP$3,'NREL Scaling Data'!$C:$C,Calculations!$L10,'NREL Scaling Data'!$D:$D,Calculations!$N10)-SUMIFS('NREL Scaling Data'!$F:$F,'NREL Scaling Data'!$B:$B,UPPER(About!$B$1),'NREL Scaling Data'!$E:$E,Calculations!$M10,'NREL Scaling Data'!$A:$A,AO$3,'NREL Scaling Data'!$C:$C,Calculations!$L10,'NREL Scaling Data'!$D:$D,Calculations!$N10))/SUMIFS('NREL Scaling Data'!$F:$F,'NREL Scaling Data'!$B:$B,UPPER(About!$B$1),'NREL Scaling Data'!$E:$E,Calculations!$M10,'NREL Scaling Data'!$A:$A,AO$3,'NREL Scaling Data'!$C:$C,Calculations!$L10,'NREL Scaling Data'!$D:$D,Calculations!$N10) + 1) * AO10,0)</f>
        <v>97860058375.717377</v>
      </c>
      <c r="AQ10" s="45">
        <f>IFERROR(((SUMIFS('NREL Scaling Data'!$F:$F,'NREL Scaling Data'!$B:$B,UPPER(About!$B$1),'NREL Scaling Data'!$E:$E,Calculations!$M10,'NREL Scaling Data'!$A:$A,AQ$3,'NREL Scaling Data'!$C:$C,Calculations!$L10,'NREL Scaling Data'!$D:$D,Calculations!$N10)-SUMIFS('NREL Scaling Data'!$F:$F,'NREL Scaling Data'!$B:$B,UPPER(About!$B$1),'NREL Scaling Data'!$E:$E,Calculations!$M10,'NREL Scaling Data'!$A:$A,AP$3,'NREL Scaling Data'!$C:$C,Calculations!$L10,'NREL Scaling Data'!$D:$D,Calculations!$N10))/SUMIFS('NREL Scaling Data'!$F:$F,'NREL Scaling Data'!$B:$B,UPPER(About!$B$1),'NREL Scaling Data'!$E:$E,Calculations!$M10,'NREL Scaling Data'!$A:$A,AP$3,'NREL Scaling Data'!$C:$C,Calculations!$L10,'NREL Scaling Data'!$D:$D,Calculations!$N10) + 1) * AP10,0)</f>
        <v>88629258503.474838</v>
      </c>
      <c r="AR10" s="45">
        <f>IFERROR(((SUMIFS('NREL Scaling Data'!$F:$F,'NREL Scaling Data'!$B:$B,UPPER(About!$B$1),'NREL Scaling Data'!$E:$E,Calculations!$M10,'NREL Scaling Data'!$A:$A,AR$3,'NREL Scaling Data'!$C:$C,Calculations!$L10,'NREL Scaling Data'!$D:$D,Calculations!$N10)-SUMIFS('NREL Scaling Data'!$F:$F,'NREL Scaling Data'!$B:$B,UPPER(About!$B$1),'NREL Scaling Data'!$E:$E,Calculations!$M10,'NREL Scaling Data'!$A:$A,AQ$3,'NREL Scaling Data'!$C:$C,Calculations!$L10,'NREL Scaling Data'!$D:$D,Calculations!$N10))/SUMIFS('NREL Scaling Data'!$F:$F,'NREL Scaling Data'!$B:$B,UPPER(About!$B$1),'NREL Scaling Data'!$E:$E,Calculations!$M10,'NREL Scaling Data'!$A:$A,AQ$3,'NREL Scaling Data'!$C:$C,Calculations!$L10,'NREL Scaling Data'!$D:$D,Calculations!$N10) + 1) * AQ10,0)</f>
        <v>80833132640.871704</v>
      </c>
      <c r="AS10" s="45">
        <f>IFERROR(((SUMIFS('NREL Scaling Data'!$F:$F,'NREL Scaling Data'!$B:$B,UPPER(About!$B$1),'NREL Scaling Data'!$E:$E,Calculations!$M10,'NREL Scaling Data'!$A:$A,AS$3,'NREL Scaling Data'!$C:$C,Calculations!$L10,'NREL Scaling Data'!$D:$D,Calculations!$N10)-SUMIFS('NREL Scaling Data'!$F:$F,'NREL Scaling Data'!$B:$B,UPPER(About!$B$1),'NREL Scaling Data'!$E:$E,Calculations!$M10,'NREL Scaling Data'!$A:$A,AR$3,'NREL Scaling Data'!$C:$C,Calculations!$L10,'NREL Scaling Data'!$D:$D,Calculations!$N10))/SUMIFS('NREL Scaling Data'!$F:$F,'NREL Scaling Data'!$B:$B,UPPER(About!$B$1),'NREL Scaling Data'!$E:$E,Calculations!$M10,'NREL Scaling Data'!$A:$A,AR$3,'NREL Scaling Data'!$C:$C,Calculations!$L10,'NREL Scaling Data'!$D:$D,Calculations!$N10) + 1) * AR10,0)</f>
        <v>74425701767.502243</v>
      </c>
      <c r="AT10" s="45">
        <f>IFERROR(((SUMIFS('NREL Scaling Data'!$F:$F,'NREL Scaling Data'!$B:$B,UPPER(About!$B$1),'NREL Scaling Data'!$E:$E,Calculations!$M10,'NREL Scaling Data'!$A:$A,AT$3,'NREL Scaling Data'!$C:$C,Calculations!$L10,'NREL Scaling Data'!$D:$D,Calculations!$N10)-SUMIFS('NREL Scaling Data'!$F:$F,'NREL Scaling Data'!$B:$B,UPPER(About!$B$1),'NREL Scaling Data'!$E:$E,Calculations!$M10,'NREL Scaling Data'!$A:$A,AS$3,'NREL Scaling Data'!$C:$C,Calculations!$L10,'NREL Scaling Data'!$D:$D,Calculations!$N10))/SUMIFS('NREL Scaling Data'!$F:$F,'NREL Scaling Data'!$B:$B,UPPER(About!$B$1),'NREL Scaling Data'!$E:$E,Calculations!$M10,'NREL Scaling Data'!$A:$A,AS$3,'NREL Scaling Data'!$C:$C,Calculations!$L10,'NREL Scaling Data'!$D:$D,Calculations!$N10) + 1) * AS10,0)</f>
        <v>69314747650.560623</v>
      </c>
    </row>
    <row r="11" spans="1:46">
      <c r="B11" s="1" t="s">
        <v>137</v>
      </c>
      <c r="C11" s="1" t="s">
        <v>138</v>
      </c>
      <c r="I11" s="12" t="s">
        <v>1085</v>
      </c>
      <c r="J11" s="209">
        <f>IFERROR(SUMIFS('NREL Scaling Data'!F:F,'NREL Scaling Data'!B:B,UPPER(About!$B$1),'NREL Scaling Data'!E:E,Calculations!M11,'NREL Scaling Data'!A:A, 2021,'NREL Scaling Data'!C:C,Calculations!L11,'NREL Scaling Data'!D:D,Calculations!N11) / SUMIFS('NREL Scaling Data'!F:F,'NREL Scaling Data'!B:B,UPPER(About!$B$1),'NREL Scaling Data'!A:A, 2021,'NREL Scaling Data'!C:C,Calculations!L11,'NREL Scaling Data'!D:D,Calculations!N11),0)</f>
        <v>0</v>
      </c>
      <c r="K11" s="207">
        <f t="shared" si="0"/>
        <v>0.94236632738906856</v>
      </c>
      <c r="L11" s="209" t="s">
        <v>1022</v>
      </c>
      <c r="M11" s="12" t="s">
        <v>1015</v>
      </c>
      <c r="N11" s="1" t="s">
        <v>1079</v>
      </c>
      <c r="O11" s="7">
        <f t="shared" si="1"/>
        <v>0</v>
      </c>
      <c r="P11" s="7">
        <f t="shared" si="1"/>
        <v>0</v>
      </c>
      <c r="Q11" s="45">
        <f>SUMIFS('SEDS 2021'!$F$23:$F$40,'SEDS 2021'!E$23:E$40,Calculations!L11,'SEDS 2021'!D$23:D$40,Calculations!N11)*J11*K11</f>
        <v>0</v>
      </c>
      <c r="R11" s="45">
        <f>IFERROR(((SUMIFS('NREL Scaling Data'!$F:$F,'NREL Scaling Data'!$B:$B,UPPER(About!$B$1),'NREL Scaling Data'!$E:$E,Calculations!$M11,'NREL Scaling Data'!$A:$A,R$3,'NREL Scaling Data'!$C:$C,Calculations!$L11,'NREL Scaling Data'!$D:$D,Calculations!$N11)-SUMIFS('NREL Scaling Data'!$F:$F,'NREL Scaling Data'!$B:$B,UPPER(About!$B$1),'NREL Scaling Data'!$E:$E,Calculations!$M11,'NREL Scaling Data'!$A:$A,Q$3,'NREL Scaling Data'!$C:$C,Calculations!$L11,'NREL Scaling Data'!$D:$D,Calculations!$N11))/SUMIFS('NREL Scaling Data'!$F:$F,'NREL Scaling Data'!$B:$B,UPPER(About!$B$1),'NREL Scaling Data'!$E:$E,Calculations!$M11,'NREL Scaling Data'!$A:$A,Q$3,'NREL Scaling Data'!$C:$C,Calculations!$L11,'NREL Scaling Data'!$D:$D,Calculations!$N11) + 1) * Q11,0)</f>
        <v>0</v>
      </c>
      <c r="S11" s="45">
        <f>IFERROR(((SUMIFS('NREL Scaling Data'!$F:$F,'NREL Scaling Data'!$B:$B,UPPER(About!$B$1),'NREL Scaling Data'!$E:$E,Calculations!$M11,'NREL Scaling Data'!$A:$A,S$3,'NREL Scaling Data'!$C:$C,Calculations!$L11,'NREL Scaling Data'!$D:$D,Calculations!$N11)-SUMIFS('NREL Scaling Data'!$F:$F,'NREL Scaling Data'!$B:$B,UPPER(About!$B$1),'NREL Scaling Data'!$E:$E,Calculations!$M11,'NREL Scaling Data'!$A:$A,R$3,'NREL Scaling Data'!$C:$C,Calculations!$L11,'NREL Scaling Data'!$D:$D,Calculations!$N11))/SUMIFS('NREL Scaling Data'!$F:$F,'NREL Scaling Data'!$B:$B,UPPER(About!$B$1),'NREL Scaling Data'!$E:$E,Calculations!$M11,'NREL Scaling Data'!$A:$A,R$3,'NREL Scaling Data'!$C:$C,Calculations!$L11,'NREL Scaling Data'!$D:$D,Calculations!$N11) + 1) * R11,0)</f>
        <v>0</v>
      </c>
      <c r="T11" s="45">
        <f>IFERROR(((SUMIFS('NREL Scaling Data'!$F:$F,'NREL Scaling Data'!$B:$B,UPPER(About!$B$1),'NREL Scaling Data'!$E:$E,Calculations!$M11,'NREL Scaling Data'!$A:$A,T$3,'NREL Scaling Data'!$C:$C,Calculations!$L11,'NREL Scaling Data'!$D:$D,Calculations!$N11)-SUMIFS('NREL Scaling Data'!$F:$F,'NREL Scaling Data'!$B:$B,UPPER(About!$B$1),'NREL Scaling Data'!$E:$E,Calculations!$M11,'NREL Scaling Data'!$A:$A,S$3,'NREL Scaling Data'!$C:$C,Calculations!$L11,'NREL Scaling Data'!$D:$D,Calculations!$N11))/SUMIFS('NREL Scaling Data'!$F:$F,'NREL Scaling Data'!$B:$B,UPPER(About!$B$1),'NREL Scaling Data'!$E:$E,Calculations!$M11,'NREL Scaling Data'!$A:$A,S$3,'NREL Scaling Data'!$C:$C,Calculations!$L11,'NREL Scaling Data'!$D:$D,Calculations!$N11) + 1) * S11,0)</f>
        <v>0</v>
      </c>
      <c r="U11" s="45">
        <f>IFERROR(((SUMIFS('NREL Scaling Data'!$F:$F,'NREL Scaling Data'!$B:$B,UPPER(About!$B$1),'NREL Scaling Data'!$E:$E,Calculations!$M11,'NREL Scaling Data'!$A:$A,U$3,'NREL Scaling Data'!$C:$C,Calculations!$L11,'NREL Scaling Data'!$D:$D,Calculations!$N11)-SUMIFS('NREL Scaling Data'!$F:$F,'NREL Scaling Data'!$B:$B,UPPER(About!$B$1),'NREL Scaling Data'!$E:$E,Calculations!$M11,'NREL Scaling Data'!$A:$A,T$3,'NREL Scaling Data'!$C:$C,Calculations!$L11,'NREL Scaling Data'!$D:$D,Calculations!$N11))/SUMIFS('NREL Scaling Data'!$F:$F,'NREL Scaling Data'!$B:$B,UPPER(About!$B$1),'NREL Scaling Data'!$E:$E,Calculations!$M11,'NREL Scaling Data'!$A:$A,T$3,'NREL Scaling Data'!$C:$C,Calculations!$L11,'NREL Scaling Data'!$D:$D,Calculations!$N11) + 1) * T11,0)</f>
        <v>0</v>
      </c>
      <c r="V11" s="45">
        <f>IFERROR(((SUMIFS('NREL Scaling Data'!$F:$F,'NREL Scaling Data'!$B:$B,UPPER(About!$B$1),'NREL Scaling Data'!$E:$E,Calculations!$M11,'NREL Scaling Data'!$A:$A,V$3,'NREL Scaling Data'!$C:$C,Calculations!$L11,'NREL Scaling Data'!$D:$D,Calculations!$N11)-SUMIFS('NREL Scaling Data'!$F:$F,'NREL Scaling Data'!$B:$B,UPPER(About!$B$1),'NREL Scaling Data'!$E:$E,Calculations!$M11,'NREL Scaling Data'!$A:$A,U$3,'NREL Scaling Data'!$C:$C,Calculations!$L11,'NREL Scaling Data'!$D:$D,Calculations!$N11))/SUMIFS('NREL Scaling Data'!$F:$F,'NREL Scaling Data'!$B:$B,UPPER(About!$B$1),'NREL Scaling Data'!$E:$E,Calculations!$M11,'NREL Scaling Data'!$A:$A,U$3,'NREL Scaling Data'!$C:$C,Calculations!$L11,'NREL Scaling Data'!$D:$D,Calculations!$N11) + 1) * U11,0)</f>
        <v>0</v>
      </c>
      <c r="W11" s="45">
        <f>IFERROR(((SUMIFS('NREL Scaling Data'!$F:$F,'NREL Scaling Data'!$B:$B,UPPER(About!$B$1),'NREL Scaling Data'!$E:$E,Calculations!$M11,'NREL Scaling Data'!$A:$A,W$3,'NREL Scaling Data'!$C:$C,Calculations!$L11,'NREL Scaling Data'!$D:$D,Calculations!$N11)-SUMIFS('NREL Scaling Data'!$F:$F,'NREL Scaling Data'!$B:$B,UPPER(About!$B$1),'NREL Scaling Data'!$E:$E,Calculations!$M11,'NREL Scaling Data'!$A:$A,V$3,'NREL Scaling Data'!$C:$C,Calculations!$L11,'NREL Scaling Data'!$D:$D,Calculations!$N11))/SUMIFS('NREL Scaling Data'!$F:$F,'NREL Scaling Data'!$B:$B,UPPER(About!$B$1),'NREL Scaling Data'!$E:$E,Calculations!$M11,'NREL Scaling Data'!$A:$A,V$3,'NREL Scaling Data'!$C:$C,Calculations!$L11,'NREL Scaling Data'!$D:$D,Calculations!$N11) + 1) * V11,0)</f>
        <v>0</v>
      </c>
      <c r="X11" s="45">
        <f>IFERROR(((SUMIFS('NREL Scaling Data'!$F:$F,'NREL Scaling Data'!$B:$B,UPPER(About!$B$1),'NREL Scaling Data'!$E:$E,Calculations!$M11,'NREL Scaling Data'!$A:$A,X$3,'NREL Scaling Data'!$C:$C,Calculations!$L11,'NREL Scaling Data'!$D:$D,Calculations!$N11)-SUMIFS('NREL Scaling Data'!$F:$F,'NREL Scaling Data'!$B:$B,UPPER(About!$B$1),'NREL Scaling Data'!$E:$E,Calculations!$M11,'NREL Scaling Data'!$A:$A,W$3,'NREL Scaling Data'!$C:$C,Calculations!$L11,'NREL Scaling Data'!$D:$D,Calculations!$N11))/SUMIFS('NREL Scaling Data'!$F:$F,'NREL Scaling Data'!$B:$B,UPPER(About!$B$1),'NREL Scaling Data'!$E:$E,Calculations!$M11,'NREL Scaling Data'!$A:$A,W$3,'NREL Scaling Data'!$C:$C,Calculations!$L11,'NREL Scaling Data'!$D:$D,Calculations!$N11) + 1) * W11,0)</f>
        <v>0</v>
      </c>
      <c r="Y11" s="45">
        <f>IFERROR(((SUMIFS('NREL Scaling Data'!$F:$F,'NREL Scaling Data'!$B:$B,UPPER(About!$B$1),'NREL Scaling Data'!$E:$E,Calculations!$M11,'NREL Scaling Data'!$A:$A,Y$3,'NREL Scaling Data'!$C:$C,Calculations!$L11,'NREL Scaling Data'!$D:$D,Calculations!$N11)-SUMIFS('NREL Scaling Data'!$F:$F,'NREL Scaling Data'!$B:$B,UPPER(About!$B$1),'NREL Scaling Data'!$E:$E,Calculations!$M11,'NREL Scaling Data'!$A:$A,X$3,'NREL Scaling Data'!$C:$C,Calculations!$L11,'NREL Scaling Data'!$D:$D,Calculations!$N11))/SUMIFS('NREL Scaling Data'!$F:$F,'NREL Scaling Data'!$B:$B,UPPER(About!$B$1),'NREL Scaling Data'!$E:$E,Calculations!$M11,'NREL Scaling Data'!$A:$A,X$3,'NREL Scaling Data'!$C:$C,Calculations!$L11,'NREL Scaling Data'!$D:$D,Calculations!$N11) + 1) * X11,0)</f>
        <v>0</v>
      </c>
      <c r="Z11" s="45">
        <f>IFERROR(((SUMIFS('NREL Scaling Data'!$F:$F,'NREL Scaling Data'!$B:$B,UPPER(About!$B$1),'NREL Scaling Data'!$E:$E,Calculations!$M11,'NREL Scaling Data'!$A:$A,Z$3,'NREL Scaling Data'!$C:$C,Calculations!$L11,'NREL Scaling Data'!$D:$D,Calculations!$N11)-SUMIFS('NREL Scaling Data'!$F:$F,'NREL Scaling Data'!$B:$B,UPPER(About!$B$1),'NREL Scaling Data'!$E:$E,Calculations!$M11,'NREL Scaling Data'!$A:$A,Y$3,'NREL Scaling Data'!$C:$C,Calculations!$L11,'NREL Scaling Data'!$D:$D,Calculations!$N11))/SUMIFS('NREL Scaling Data'!$F:$F,'NREL Scaling Data'!$B:$B,UPPER(About!$B$1),'NREL Scaling Data'!$E:$E,Calculations!$M11,'NREL Scaling Data'!$A:$A,Y$3,'NREL Scaling Data'!$C:$C,Calculations!$L11,'NREL Scaling Data'!$D:$D,Calculations!$N11) + 1) * Y11,0)</f>
        <v>0</v>
      </c>
      <c r="AA11" s="45">
        <f>IFERROR(((SUMIFS('NREL Scaling Data'!$F:$F,'NREL Scaling Data'!$B:$B,UPPER(About!$B$1),'NREL Scaling Data'!$E:$E,Calculations!$M11,'NREL Scaling Data'!$A:$A,AA$3,'NREL Scaling Data'!$C:$C,Calculations!$L11,'NREL Scaling Data'!$D:$D,Calculations!$N11)-SUMIFS('NREL Scaling Data'!$F:$F,'NREL Scaling Data'!$B:$B,UPPER(About!$B$1),'NREL Scaling Data'!$E:$E,Calculations!$M11,'NREL Scaling Data'!$A:$A,Z$3,'NREL Scaling Data'!$C:$C,Calculations!$L11,'NREL Scaling Data'!$D:$D,Calculations!$N11))/SUMIFS('NREL Scaling Data'!$F:$F,'NREL Scaling Data'!$B:$B,UPPER(About!$B$1),'NREL Scaling Data'!$E:$E,Calculations!$M11,'NREL Scaling Data'!$A:$A,Z$3,'NREL Scaling Data'!$C:$C,Calculations!$L11,'NREL Scaling Data'!$D:$D,Calculations!$N11) + 1) * Z11,0)</f>
        <v>0</v>
      </c>
      <c r="AB11" s="45">
        <f>IFERROR(((SUMIFS('NREL Scaling Data'!$F:$F,'NREL Scaling Data'!$B:$B,UPPER(About!$B$1),'NREL Scaling Data'!$E:$E,Calculations!$M11,'NREL Scaling Data'!$A:$A,AB$3,'NREL Scaling Data'!$C:$C,Calculations!$L11,'NREL Scaling Data'!$D:$D,Calculations!$N11)-SUMIFS('NREL Scaling Data'!$F:$F,'NREL Scaling Data'!$B:$B,UPPER(About!$B$1),'NREL Scaling Data'!$E:$E,Calculations!$M11,'NREL Scaling Data'!$A:$A,AA$3,'NREL Scaling Data'!$C:$C,Calculations!$L11,'NREL Scaling Data'!$D:$D,Calculations!$N11))/SUMIFS('NREL Scaling Data'!$F:$F,'NREL Scaling Data'!$B:$B,UPPER(About!$B$1),'NREL Scaling Data'!$E:$E,Calculations!$M11,'NREL Scaling Data'!$A:$A,AA$3,'NREL Scaling Data'!$C:$C,Calculations!$L11,'NREL Scaling Data'!$D:$D,Calculations!$N11) + 1) * AA11,0)</f>
        <v>0</v>
      </c>
      <c r="AC11" s="45">
        <f>IFERROR(((SUMIFS('NREL Scaling Data'!$F:$F,'NREL Scaling Data'!$B:$B,UPPER(About!$B$1),'NREL Scaling Data'!$E:$E,Calculations!$M11,'NREL Scaling Data'!$A:$A,AC$3,'NREL Scaling Data'!$C:$C,Calculations!$L11,'NREL Scaling Data'!$D:$D,Calculations!$N11)-SUMIFS('NREL Scaling Data'!$F:$F,'NREL Scaling Data'!$B:$B,UPPER(About!$B$1),'NREL Scaling Data'!$E:$E,Calculations!$M11,'NREL Scaling Data'!$A:$A,AB$3,'NREL Scaling Data'!$C:$C,Calculations!$L11,'NREL Scaling Data'!$D:$D,Calculations!$N11))/SUMIFS('NREL Scaling Data'!$F:$F,'NREL Scaling Data'!$B:$B,UPPER(About!$B$1),'NREL Scaling Data'!$E:$E,Calculations!$M11,'NREL Scaling Data'!$A:$A,AB$3,'NREL Scaling Data'!$C:$C,Calculations!$L11,'NREL Scaling Data'!$D:$D,Calculations!$N11) + 1) * AB11,0)</f>
        <v>0</v>
      </c>
      <c r="AD11" s="45">
        <f>IFERROR(((SUMIFS('NREL Scaling Data'!$F:$F,'NREL Scaling Data'!$B:$B,UPPER(About!$B$1),'NREL Scaling Data'!$E:$E,Calculations!$M11,'NREL Scaling Data'!$A:$A,AD$3,'NREL Scaling Data'!$C:$C,Calculations!$L11,'NREL Scaling Data'!$D:$D,Calculations!$N11)-SUMIFS('NREL Scaling Data'!$F:$F,'NREL Scaling Data'!$B:$B,UPPER(About!$B$1),'NREL Scaling Data'!$E:$E,Calculations!$M11,'NREL Scaling Data'!$A:$A,AC$3,'NREL Scaling Data'!$C:$C,Calculations!$L11,'NREL Scaling Data'!$D:$D,Calculations!$N11))/SUMIFS('NREL Scaling Data'!$F:$F,'NREL Scaling Data'!$B:$B,UPPER(About!$B$1),'NREL Scaling Data'!$E:$E,Calculations!$M11,'NREL Scaling Data'!$A:$A,AC$3,'NREL Scaling Data'!$C:$C,Calculations!$L11,'NREL Scaling Data'!$D:$D,Calculations!$N11) + 1) * AC11,0)</f>
        <v>0</v>
      </c>
      <c r="AE11" s="45">
        <f>IFERROR(((SUMIFS('NREL Scaling Data'!$F:$F,'NREL Scaling Data'!$B:$B,UPPER(About!$B$1),'NREL Scaling Data'!$E:$E,Calculations!$M11,'NREL Scaling Data'!$A:$A,AE$3,'NREL Scaling Data'!$C:$C,Calculations!$L11,'NREL Scaling Data'!$D:$D,Calculations!$N11)-SUMIFS('NREL Scaling Data'!$F:$F,'NREL Scaling Data'!$B:$B,UPPER(About!$B$1),'NREL Scaling Data'!$E:$E,Calculations!$M11,'NREL Scaling Data'!$A:$A,AD$3,'NREL Scaling Data'!$C:$C,Calculations!$L11,'NREL Scaling Data'!$D:$D,Calculations!$N11))/SUMIFS('NREL Scaling Data'!$F:$F,'NREL Scaling Data'!$B:$B,UPPER(About!$B$1),'NREL Scaling Data'!$E:$E,Calculations!$M11,'NREL Scaling Data'!$A:$A,AD$3,'NREL Scaling Data'!$C:$C,Calculations!$L11,'NREL Scaling Data'!$D:$D,Calculations!$N11) + 1) * AD11,0)</f>
        <v>0</v>
      </c>
      <c r="AF11" s="45">
        <f>IFERROR(((SUMIFS('NREL Scaling Data'!$F:$F,'NREL Scaling Data'!$B:$B,UPPER(About!$B$1),'NREL Scaling Data'!$E:$E,Calculations!$M11,'NREL Scaling Data'!$A:$A,AF$3,'NREL Scaling Data'!$C:$C,Calculations!$L11,'NREL Scaling Data'!$D:$D,Calculations!$N11)-SUMIFS('NREL Scaling Data'!$F:$F,'NREL Scaling Data'!$B:$B,UPPER(About!$B$1),'NREL Scaling Data'!$E:$E,Calculations!$M11,'NREL Scaling Data'!$A:$A,AE$3,'NREL Scaling Data'!$C:$C,Calculations!$L11,'NREL Scaling Data'!$D:$D,Calculations!$N11))/SUMIFS('NREL Scaling Data'!$F:$F,'NREL Scaling Data'!$B:$B,UPPER(About!$B$1),'NREL Scaling Data'!$E:$E,Calculations!$M11,'NREL Scaling Data'!$A:$A,AE$3,'NREL Scaling Data'!$C:$C,Calculations!$L11,'NREL Scaling Data'!$D:$D,Calculations!$N11) + 1) * AE11,0)</f>
        <v>0</v>
      </c>
      <c r="AG11" s="45">
        <f>IFERROR(((SUMIFS('NREL Scaling Data'!$F:$F,'NREL Scaling Data'!$B:$B,UPPER(About!$B$1),'NREL Scaling Data'!$E:$E,Calculations!$M11,'NREL Scaling Data'!$A:$A,AG$3,'NREL Scaling Data'!$C:$C,Calculations!$L11,'NREL Scaling Data'!$D:$D,Calculations!$N11)-SUMIFS('NREL Scaling Data'!$F:$F,'NREL Scaling Data'!$B:$B,UPPER(About!$B$1),'NREL Scaling Data'!$E:$E,Calculations!$M11,'NREL Scaling Data'!$A:$A,AF$3,'NREL Scaling Data'!$C:$C,Calculations!$L11,'NREL Scaling Data'!$D:$D,Calculations!$N11))/SUMIFS('NREL Scaling Data'!$F:$F,'NREL Scaling Data'!$B:$B,UPPER(About!$B$1),'NREL Scaling Data'!$E:$E,Calculations!$M11,'NREL Scaling Data'!$A:$A,AF$3,'NREL Scaling Data'!$C:$C,Calculations!$L11,'NREL Scaling Data'!$D:$D,Calculations!$N11) + 1) * AF11,0)</f>
        <v>0</v>
      </c>
      <c r="AH11" s="45">
        <f>IFERROR(((SUMIFS('NREL Scaling Data'!$F:$F,'NREL Scaling Data'!$B:$B,UPPER(About!$B$1),'NREL Scaling Data'!$E:$E,Calculations!$M11,'NREL Scaling Data'!$A:$A,AH$3,'NREL Scaling Data'!$C:$C,Calculations!$L11,'NREL Scaling Data'!$D:$D,Calculations!$N11)-SUMIFS('NREL Scaling Data'!$F:$F,'NREL Scaling Data'!$B:$B,UPPER(About!$B$1),'NREL Scaling Data'!$E:$E,Calculations!$M11,'NREL Scaling Data'!$A:$A,AG$3,'NREL Scaling Data'!$C:$C,Calculations!$L11,'NREL Scaling Data'!$D:$D,Calculations!$N11))/SUMIFS('NREL Scaling Data'!$F:$F,'NREL Scaling Data'!$B:$B,UPPER(About!$B$1),'NREL Scaling Data'!$E:$E,Calculations!$M11,'NREL Scaling Data'!$A:$A,AG$3,'NREL Scaling Data'!$C:$C,Calculations!$L11,'NREL Scaling Data'!$D:$D,Calculations!$N11) + 1) * AG11,0)</f>
        <v>0</v>
      </c>
      <c r="AI11" s="45">
        <f>IFERROR(((SUMIFS('NREL Scaling Data'!$F:$F,'NREL Scaling Data'!$B:$B,UPPER(About!$B$1),'NREL Scaling Data'!$E:$E,Calculations!$M11,'NREL Scaling Data'!$A:$A,AI$3,'NREL Scaling Data'!$C:$C,Calculations!$L11,'NREL Scaling Data'!$D:$D,Calculations!$N11)-SUMIFS('NREL Scaling Data'!$F:$F,'NREL Scaling Data'!$B:$B,UPPER(About!$B$1),'NREL Scaling Data'!$E:$E,Calculations!$M11,'NREL Scaling Data'!$A:$A,AH$3,'NREL Scaling Data'!$C:$C,Calculations!$L11,'NREL Scaling Data'!$D:$D,Calculations!$N11))/SUMIFS('NREL Scaling Data'!$F:$F,'NREL Scaling Data'!$B:$B,UPPER(About!$B$1),'NREL Scaling Data'!$E:$E,Calculations!$M11,'NREL Scaling Data'!$A:$A,AH$3,'NREL Scaling Data'!$C:$C,Calculations!$L11,'NREL Scaling Data'!$D:$D,Calculations!$N11) + 1) * AH11,0)</f>
        <v>0</v>
      </c>
      <c r="AJ11" s="45">
        <f>IFERROR(((SUMIFS('NREL Scaling Data'!$F:$F,'NREL Scaling Data'!$B:$B,UPPER(About!$B$1),'NREL Scaling Data'!$E:$E,Calculations!$M11,'NREL Scaling Data'!$A:$A,AJ$3,'NREL Scaling Data'!$C:$C,Calculations!$L11,'NREL Scaling Data'!$D:$D,Calculations!$N11)-SUMIFS('NREL Scaling Data'!$F:$F,'NREL Scaling Data'!$B:$B,UPPER(About!$B$1),'NREL Scaling Data'!$E:$E,Calculations!$M11,'NREL Scaling Data'!$A:$A,AI$3,'NREL Scaling Data'!$C:$C,Calculations!$L11,'NREL Scaling Data'!$D:$D,Calculations!$N11))/SUMIFS('NREL Scaling Data'!$F:$F,'NREL Scaling Data'!$B:$B,UPPER(About!$B$1),'NREL Scaling Data'!$E:$E,Calculations!$M11,'NREL Scaling Data'!$A:$A,AI$3,'NREL Scaling Data'!$C:$C,Calculations!$L11,'NREL Scaling Data'!$D:$D,Calculations!$N11) + 1) * AI11,0)</f>
        <v>0</v>
      </c>
      <c r="AK11" s="45">
        <f>IFERROR(((SUMIFS('NREL Scaling Data'!$F:$F,'NREL Scaling Data'!$B:$B,UPPER(About!$B$1),'NREL Scaling Data'!$E:$E,Calculations!$M11,'NREL Scaling Data'!$A:$A,AK$3,'NREL Scaling Data'!$C:$C,Calculations!$L11,'NREL Scaling Data'!$D:$D,Calculations!$N11)-SUMIFS('NREL Scaling Data'!$F:$F,'NREL Scaling Data'!$B:$B,UPPER(About!$B$1),'NREL Scaling Data'!$E:$E,Calculations!$M11,'NREL Scaling Data'!$A:$A,AJ$3,'NREL Scaling Data'!$C:$C,Calculations!$L11,'NREL Scaling Data'!$D:$D,Calculations!$N11))/SUMIFS('NREL Scaling Data'!$F:$F,'NREL Scaling Data'!$B:$B,UPPER(About!$B$1),'NREL Scaling Data'!$E:$E,Calculations!$M11,'NREL Scaling Data'!$A:$A,AJ$3,'NREL Scaling Data'!$C:$C,Calculations!$L11,'NREL Scaling Data'!$D:$D,Calculations!$N11) + 1) * AJ11,0)</f>
        <v>0</v>
      </c>
      <c r="AL11" s="45">
        <f>IFERROR(((SUMIFS('NREL Scaling Data'!$F:$F,'NREL Scaling Data'!$B:$B,UPPER(About!$B$1),'NREL Scaling Data'!$E:$E,Calculations!$M11,'NREL Scaling Data'!$A:$A,AL$3,'NREL Scaling Data'!$C:$C,Calculations!$L11,'NREL Scaling Data'!$D:$D,Calculations!$N11)-SUMIFS('NREL Scaling Data'!$F:$F,'NREL Scaling Data'!$B:$B,UPPER(About!$B$1),'NREL Scaling Data'!$E:$E,Calculations!$M11,'NREL Scaling Data'!$A:$A,AK$3,'NREL Scaling Data'!$C:$C,Calculations!$L11,'NREL Scaling Data'!$D:$D,Calculations!$N11))/SUMIFS('NREL Scaling Data'!$F:$F,'NREL Scaling Data'!$B:$B,UPPER(About!$B$1),'NREL Scaling Data'!$E:$E,Calculations!$M11,'NREL Scaling Data'!$A:$A,AK$3,'NREL Scaling Data'!$C:$C,Calculations!$L11,'NREL Scaling Data'!$D:$D,Calculations!$N11) + 1) * AK11,0)</f>
        <v>0</v>
      </c>
      <c r="AM11" s="45">
        <f>IFERROR(((SUMIFS('NREL Scaling Data'!$F:$F,'NREL Scaling Data'!$B:$B,UPPER(About!$B$1),'NREL Scaling Data'!$E:$E,Calculations!$M11,'NREL Scaling Data'!$A:$A,AM$3,'NREL Scaling Data'!$C:$C,Calculations!$L11,'NREL Scaling Data'!$D:$D,Calculations!$N11)-SUMIFS('NREL Scaling Data'!$F:$F,'NREL Scaling Data'!$B:$B,UPPER(About!$B$1),'NREL Scaling Data'!$E:$E,Calculations!$M11,'NREL Scaling Data'!$A:$A,AL$3,'NREL Scaling Data'!$C:$C,Calculations!$L11,'NREL Scaling Data'!$D:$D,Calculations!$N11))/SUMIFS('NREL Scaling Data'!$F:$F,'NREL Scaling Data'!$B:$B,UPPER(About!$B$1),'NREL Scaling Data'!$E:$E,Calculations!$M11,'NREL Scaling Data'!$A:$A,AL$3,'NREL Scaling Data'!$C:$C,Calculations!$L11,'NREL Scaling Data'!$D:$D,Calculations!$N11) + 1) * AL11,0)</f>
        <v>0</v>
      </c>
      <c r="AN11" s="45">
        <f>IFERROR(((SUMIFS('NREL Scaling Data'!$F:$F,'NREL Scaling Data'!$B:$B,UPPER(About!$B$1),'NREL Scaling Data'!$E:$E,Calculations!$M11,'NREL Scaling Data'!$A:$A,AN$3,'NREL Scaling Data'!$C:$C,Calculations!$L11,'NREL Scaling Data'!$D:$D,Calculations!$N11)-SUMIFS('NREL Scaling Data'!$F:$F,'NREL Scaling Data'!$B:$B,UPPER(About!$B$1),'NREL Scaling Data'!$E:$E,Calculations!$M11,'NREL Scaling Data'!$A:$A,AM$3,'NREL Scaling Data'!$C:$C,Calculations!$L11,'NREL Scaling Data'!$D:$D,Calculations!$N11))/SUMIFS('NREL Scaling Data'!$F:$F,'NREL Scaling Data'!$B:$B,UPPER(About!$B$1),'NREL Scaling Data'!$E:$E,Calculations!$M11,'NREL Scaling Data'!$A:$A,AM$3,'NREL Scaling Data'!$C:$C,Calculations!$L11,'NREL Scaling Data'!$D:$D,Calculations!$N11) + 1) * AM11,0)</f>
        <v>0</v>
      </c>
      <c r="AO11" s="45">
        <f>IFERROR(((SUMIFS('NREL Scaling Data'!$F:$F,'NREL Scaling Data'!$B:$B,UPPER(About!$B$1),'NREL Scaling Data'!$E:$E,Calculations!$M11,'NREL Scaling Data'!$A:$A,AO$3,'NREL Scaling Data'!$C:$C,Calculations!$L11,'NREL Scaling Data'!$D:$D,Calculations!$N11)-SUMIFS('NREL Scaling Data'!$F:$F,'NREL Scaling Data'!$B:$B,UPPER(About!$B$1),'NREL Scaling Data'!$E:$E,Calculations!$M11,'NREL Scaling Data'!$A:$A,AN$3,'NREL Scaling Data'!$C:$C,Calculations!$L11,'NREL Scaling Data'!$D:$D,Calculations!$N11))/SUMIFS('NREL Scaling Data'!$F:$F,'NREL Scaling Data'!$B:$B,UPPER(About!$B$1),'NREL Scaling Data'!$E:$E,Calculations!$M11,'NREL Scaling Data'!$A:$A,AN$3,'NREL Scaling Data'!$C:$C,Calculations!$L11,'NREL Scaling Data'!$D:$D,Calculations!$N11) + 1) * AN11,0)</f>
        <v>0</v>
      </c>
      <c r="AP11" s="45">
        <f>IFERROR(((SUMIFS('NREL Scaling Data'!$F:$F,'NREL Scaling Data'!$B:$B,UPPER(About!$B$1),'NREL Scaling Data'!$E:$E,Calculations!$M11,'NREL Scaling Data'!$A:$A,AP$3,'NREL Scaling Data'!$C:$C,Calculations!$L11,'NREL Scaling Data'!$D:$D,Calculations!$N11)-SUMIFS('NREL Scaling Data'!$F:$F,'NREL Scaling Data'!$B:$B,UPPER(About!$B$1),'NREL Scaling Data'!$E:$E,Calculations!$M11,'NREL Scaling Data'!$A:$A,AO$3,'NREL Scaling Data'!$C:$C,Calculations!$L11,'NREL Scaling Data'!$D:$D,Calculations!$N11))/SUMIFS('NREL Scaling Data'!$F:$F,'NREL Scaling Data'!$B:$B,UPPER(About!$B$1),'NREL Scaling Data'!$E:$E,Calculations!$M11,'NREL Scaling Data'!$A:$A,AO$3,'NREL Scaling Data'!$C:$C,Calculations!$L11,'NREL Scaling Data'!$D:$D,Calculations!$N11) + 1) * AO11,0)</f>
        <v>0</v>
      </c>
      <c r="AQ11" s="45">
        <f>IFERROR(((SUMIFS('NREL Scaling Data'!$F:$F,'NREL Scaling Data'!$B:$B,UPPER(About!$B$1),'NREL Scaling Data'!$E:$E,Calculations!$M11,'NREL Scaling Data'!$A:$A,AQ$3,'NREL Scaling Data'!$C:$C,Calculations!$L11,'NREL Scaling Data'!$D:$D,Calculations!$N11)-SUMIFS('NREL Scaling Data'!$F:$F,'NREL Scaling Data'!$B:$B,UPPER(About!$B$1),'NREL Scaling Data'!$E:$E,Calculations!$M11,'NREL Scaling Data'!$A:$A,AP$3,'NREL Scaling Data'!$C:$C,Calculations!$L11,'NREL Scaling Data'!$D:$D,Calculations!$N11))/SUMIFS('NREL Scaling Data'!$F:$F,'NREL Scaling Data'!$B:$B,UPPER(About!$B$1),'NREL Scaling Data'!$E:$E,Calculations!$M11,'NREL Scaling Data'!$A:$A,AP$3,'NREL Scaling Data'!$C:$C,Calculations!$L11,'NREL Scaling Data'!$D:$D,Calculations!$N11) + 1) * AP11,0)</f>
        <v>0</v>
      </c>
      <c r="AR11" s="45">
        <f>IFERROR(((SUMIFS('NREL Scaling Data'!$F:$F,'NREL Scaling Data'!$B:$B,UPPER(About!$B$1),'NREL Scaling Data'!$E:$E,Calculations!$M11,'NREL Scaling Data'!$A:$A,AR$3,'NREL Scaling Data'!$C:$C,Calculations!$L11,'NREL Scaling Data'!$D:$D,Calculations!$N11)-SUMIFS('NREL Scaling Data'!$F:$F,'NREL Scaling Data'!$B:$B,UPPER(About!$B$1),'NREL Scaling Data'!$E:$E,Calculations!$M11,'NREL Scaling Data'!$A:$A,AQ$3,'NREL Scaling Data'!$C:$C,Calculations!$L11,'NREL Scaling Data'!$D:$D,Calculations!$N11))/SUMIFS('NREL Scaling Data'!$F:$F,'NREL Scaling Data'!$B:$B,UPPER(About!$B$1),'NREL Scaling Data'!$E:$E,Calculations!$M11,'NREL Scaling Data'!$A:$A,AQ$3,'NREL Scaling Data'!$C:$C,Calculations!$L11,'NREL Scaling Data'!$D:$D,Calculations!$N11) + 1) * AQ11,0)</f>
        <v>0</v>
      </c>
      <c r="AS11" s="45">
        <f>IFERROR(((SUMIFS('NREL Scaling Data'!$F:$F,'NREL Scaling Data'!$B:$B,UPPER(About!$B$1),'NREL Scaling Data'!$E:$E,Calculations!$M11,'NREL Scaling Data'!$A:$A,AS$3,'NREL Scaling Data'!$C:$C,Calculations!$L11,'NREL Scaling Data'!$D:$D,Calculations!$N11)-SUMIFS('NREL Scaling Data'!$F:$F,'NREL Scaling Data'!$B:$B,UPPER(About!$B$1),'NREL Scaling Data'!$E:$E,Calculations!$M11,'NREL Scaling Data'!$A:$A,AR$3,'NREL Scaling Data'!$C:$C,Calculations!$L11,'NREL Scaling Data'!$D:$D,Calculations!$N11))/SUMIFS('NREL Scaling Data'!$F:$F,'NREL Scaling Data'!$B:$B,UPPER(About!$B$1),'NREL Scaling Data'!$E:$E,Calculations!$M11,'NREL Scaling Data'!$A:$A,AR$3,'NREL Scaling Data'!$C:$C,Calculations!$L11,'NREL Scaling Data'!$D:$D,Calculations!$N11) + 1) * AR11,0)</f>
        <v>0</v>
      </c>
      <c r="AT11" s="45">
        <f>IFERROR(((SUMIFS('NREL Scaling Data'!$F:$F,'NREL Scaling Data'!$B:$B,UPPER(About!$B$1),'NREL Scaling Data'!$E:$E,Calculations!$M11,'NREL Scaling Data'!$A:$A,AT$3,'NREL Scaling Data'!$C:$C,Calculations!$L11,'NREL Scaling Data'!$D:$D,Calculations!$N11)-SUMIFS('NREL Scaling Data'!$F:$F,'NREL Scaling Data'!$B:$B,UPPER(About!$B$1),'NREL Scaling Data'!$E:$E,Calculations!$M11,'NREL Scaling Data'!$A:$A,AS$3,'NREL Scaling Data'!$C:$C,Calculations!$L11,'NREL Scaling Data'!$D:$D,Calculations!$N11))/SUMIFS('NREL Scaling Data'!$F:$F,'NREL Scaling Data'!$B:$B,UPPER(About!$B$1),'NREL Scaling Data'!$E:$E,Calculations!$M11,'NREL Scaling Data'!$A:$A,AS$3,'NREL Scaling Data'!$C:$C,Calculations!$L11,'NREL Scaling Data'!$D:$D,Calculations!$N11) + 1) * AS11,0)</f>
        <v>0</v>
      </c>
    </row>
    <row r="12" spans="1:46">
      <c r="B12" s="207">
        <f>'Rural Urban'!R11</f>
        <v>0.94236632738906856</v>
      </c>
      <c r="C12" s="207">
        <f>'Rural Urban'!Q11</f>
        <v>5.7633672610931462E-2</v>
      </c>
      <c r="H12" s="12" t="s">
        <v>405</v>
      </c>
      <c r="I12" s="12" t="s">
        <v>1085</v>
      </c>
      <c r="J12" s="209">
        <f>IFERROR(SUMIFS('NREL Scaling Data'!F:F,'NREL Scaling Data'!B:B,UPPER(About!$B$1),'NREL Scaling Data'!E:E,Calculations!M12,'NREL Scaling Data'!A:A, 2021,'NREL Scaling Data'!C:C,Calculations!L12,'NREL Scaling Data'!D:D,Calculations!N12) / SUMIFS('NREL Scaling Data'!F:F,'NREL Scaling Data'!B:B,UPPER(About!$B$1),'NREL Scaling Data'!A:A, 2021,'NREL Scaling Data'!C:C,Calculations!L12,'NREL Scaling Data'!D:D,Calculations!N12),0)</f>
        <v>0.69042530508952193</v>
      </c>
      <c r="K12" s="207">
        <f t="shared" si="0"/>
        <v>0.94236632738906856</v>
      </c>
      <c r="L12" s="209" t="s">
        <v>1022</v>
      </c>
      <c r="M12" s="12" t="s">
        <v>1015</v>
      </c>
      <c r="N12" s="1" t="s">
        <v>975</v>
      </c>
      <c r="O12" s="7">
        <f t="shared" si="1"/>
        <v>15775261273785.607</v>
      </c>
      <c r="P12" s="7">
        <f t="shared" si="1"/>
        <v>15775261273785.607</v>
      </c>
      <c r="Q12" s="45">
        <f>SUMIFS('SEDS 2021'!$F$23:$F$40,'SEDS 2021'!E$23:E$40,Calculations!L12,'SEDS 2021'!D$23:D$40,Calculations!N12)*J12*K12</f>
        <v>15775261273785.607</v>
      </c>
      <c r="R12" s="45">
        <f>IFERROR(((SUMIFS('NREL Scaling Data'!$F:$F,'NREL Scaling Data'!$B:$B,UPPER(About!$B$1),'NREL Scaling Data'!$E:$E,Calculations!$M12,'NREL Scaling Data'!$A:$A,R$3,'NREL Scaling Data'!$C:$C,Calculations!$L12,'NREL Scaling Data'!$D:$D,Calculations!$N12)-SUMIFS('NREL Scaling Data'!$F:$F,'NREL Scaling Data'!$B:$B,UPPER(About!$B$1),'NREL Scaling Data'!$E:$E,Calculations!$M12,'NREL Scaling Data'!$A:$A,Q$3,'NREL Scaling Data'!$C:$C,Calculations!$L12,'NREL Scaling Data'!$D:$D,Calculations!$N12))/SUMIFS('NREL Scaling Data'!$F:$F,'NREL Scaling Data'!$B:$B,UPPER(About!$B$1),'NREL Scaling Data'!$E:$E,Calculations!$M12,'NREL Scaling Data'!$A:$A,Q$3,'NREL Scaling Data'!$C:$C,Calculations!$L12,'NREL Scaling Data'!$D:$D,Calculations!$N12) + 1) * Q12,0)</f>
        <v>15924180562484.068</v>
      </c>
      <c r="S12" s="45">
        <f>IFERROR(((SUMIFS('NREL Scaling Data'!$F:$F,'NREL Scaling Data'!$B:$B,UPPER(About!$B$1),'NREL Scaling Data'!$E:$E,Calculations!$M12,'NREL Scaling Data'!$A:$A,S$3,'NREL Scaling Data'!$C:$C,Calculations!$L12,'NREL Scaling Data'!$D:$D,Calculations!$N12)-SUMIFS('NREL Scaling Data'!$F:$F,'NREL Scaling Data'!$B:$B,UPPER(About!$B$1),'NREL Scaling Data'!$E:$E,Calculations!$M12,'NREL Scaling Data'!$A:$A,R$3,'NREL Scaling Data'!$C:$C,Calculations!$L12,'NREL Scaling Data'!$D:$D,Calculations!$N12))/SUMIFS('NREL Scaling Data'!$F:$F,'NREL Scaling Data'!$B:$B,UPPER(About!$B$1),'NREL Scaling Data'!$E:$E,Calculations!$M12,'NREL Scaling Data'!$A:$A,R$3,'NREL Scaling Data'!$C:$C,Calculations!$L12,'NREL Scaling Data'!$D:$D,Calculations!$N12) + 1) * R12,0)</f>
        <v>16061368268306.107</v>
      </c>
      <c r="T12" s="45">
        <f>IFERROR(((SUMIFS('NREL Scaling Data'!$F:$F,'NREL Scaling Data'!$B:$B,UPPER(About!$B$1),'NREL Scaling Data'!$E:$E,Calculations!$M12,'NREL Scaling Data'!$A:$A,T$3,'NREL Scaling Data'!$C:$C,Calculations!$L12,'NREL Scaling Data'!$D:$D,Calculations!$N12)-SUMIFS('NREL Scaling Data'!$F:$F,'NREL Scaling Data'!$B:$B,UPPER(About!$B$1),'NREL Scaling Data'!$E:$E,Calculations!$M12,'NREL Scaling Data'!$A:$A,S$3,'NREL Scaling Data'!$C:$C,Calculations!$L12,'NREL Scaling Data'!$D:$D,Calculations!$N12))/SUMIFS('NREL Scaling Data'!$F:$F,'NREL Scaling Data'!$B:$B,UPPER(About!$B$1),'NREL Scaling Data'!$E:$E,Calculations!$M12,'NREL Scaling Data'!$A:$A,S$3,'NREL Scaling Data'!$C:$C,Calculations!$L12,'NREL Scaling Data'!$D:$D,Calculations!$N12) + 1) * S12,0)</f>
        <v>16201880040832.422</v>
      </c>
      <c r="U12" s="45">
        <f>IFERROR(((SUMIFS('NREL Scaling Data'!$F:$F,'NREL Scaling Data'!$B:$B,UPPER(About!$B$1),'NREL Scaling Data'!$E:$E,Calculations!$M12,'NREL Scaling Data'!$A:$A,U$3,'NREL Scaling Data'!$C:$C,Calculations!$L12,'NREL Scaling Data'!$D:$D,Calculations!$N12)-SUMIFS('NREL Scaling Data'!$F:$F,'NREL Scaling Data'!$B:$B,UPPER(About!$B$1),'NREL Scaling Data'!$E:$E,Calculations!$M12,'NREL Scaling Data'!$A:$A,T$3,'NREL Scaling Data'!$C:$C,Calculations!$L12,'NREL Scaling Data'!$D:$D,Calculations!$N12))/SUMIFS('NREL Scaling Data'!$F:$F,'NREL Scaling Data'!$B:$B,UPPER(About!$B$1),'NREL Scaling Data'!$E:$E,Calculations!$M12,'NREL Scaling Data'!$A:$A,T$3,'NREL Scaling Data'!$C:$C,Calculations!$L12,'NREL Scaling Data'!$D:$D,Calculations!$N12) + 1) * T12,0)</f>
        <v>16340047615314.063</v>
      </c>
      <c r="V12" s="45">
        <f>IFERROR(((SUMIFS('NREL Scaling Data'!$F:$F,'NREL Scaling Data'!$B:$B,UPPER(About!$B$1),'NREL Scaling Data'!$E:$E,Calculations!$M12,'NREL Scaling Data'!$A:$A,V$3,'NREL Scaling Data'!$C:$C,Calculations!$L12,'NREL Scaling Data'!$D:$D,Calculations!$N12)-SUMIFS('NREL Scaling Data'!$F:$F,'NREL Scaling Data'!$B:$B,UPPER(About!$B$1),'NREL Scaling Data'!$E:$E,Calculations!$M12,'NREL Scaling Data'!$A:$A,U$3,'NREL Scaling Data'!$C:$C,Calculations!$L12,'NREL Scaling Data'!$D:$D,Calculations!$N12))/SUMIFS('NREL Scaling Data'!$F:$F,'NREL Scaling Data'!$B:$B,UPPER(About!$B$1),'NREL Scaling Data'!$E:$E,Calculations!$M12,'NREL Scaling Data'!$A:$A,U$3,'NREL Scaling Data'!$C:$C,Calculations!$L12,'NREL Scaling Data'!$D:$D,Calculations!$N12) + 1) * U12,0)</f>
        <v>16480245631257.254</v>
      </c>
      <c r="W12" s="45">
        <f>IFERROR(((SUMIFS('NREL Scaling Data'!$F:$F,'NREL Scaling Data'!$B:$B,UPPER(About!$B$1),'NREL Scaling Data'!$E:$E,Calculations!$M12,'NREL Scaling Data'!$A:$A,W$3,'NREL Scaling Data'!$C:$C,Calculations!$L12,'NREL Scaling Data'!$D:$D,Calculations!$N12)-SUMIFS('NREL Scaling Data'!$F:$F,'NREL Scaling Data'!$B:$B,UPPER(About!$B$1),'NREL Scaling Data'!$E:$E,Calculations!$M12,'NREL Scaling Data'!$A:$A,V$3,'NREL Scaling Data'!$C:$C,Calculations!$L12,'NREL Scaling Data'!$D:$D,Calculations!$N12))/SUMIFS('NREL Scaling Data'!$F:$F,'NREL Scaling Data'!$B:$B,UPPER(About!$B$1),'NREL Scaling Data'!$E:$E,Calculations!$M12,'NREL Scaling Data'!$A:$A,V$3,'NREL Scaling Data'!$C:$C,Calculations!$L12,'NREL Scaling Data'!$D:$D,Calculations!$N12) + 1) * V12,0)</f>
        <v>16633655317199.254</v>
      </c>
      <c r="X12" s="45">
        <f>IFERROR(((SUMIFS('NREL Scaling Data'!$F:$F,'NREL Scaling Data'!$B:$B,UPPER(About!$B$1),'NREL Scaling Data'!$E:$E,Calculations!$M12,'NREL Scaling Data'!$A:$A,X$3,'NREL Scaling Data'!$C:$C,Calculations!$L12,'NREL Scaling Data'!$D:$D,Calculations!$N12)-SUMIFS('NREL Scaling Data'!$F:$F,'NREL Scaling Data'!$B:$B,UPPER(About!$B$1),'NREL Scaling Data'!$E:$E,Calculations!$M12,'NREL Scaling Data'!$A:$A,W$3,'NREL Scaling Data'!$C:$C,Calculations!$L12,'NREL Scaling Data'!$D:$D,Calculations!$N12))/SUMIFS('NREL Scaling Data'!$F:$F,'NREL Scaling Data'!$B:$B,UPPER(About!$B$1),'NREL Scaling Data'!$E:$E,Calculations!$M12,'NREL Scaling Data'!$A:$A,W$3,'NREL Scaling Data'!$C:$C,Calculations!$L12,'NREL Scaling Data'!$D:$D,Calculations!$N12) + 1) * W12,0)</f>
        <v>16792441689918.461</v>
      </c>
      <c r="Y12" s="45">
        <f>IFERROR(((SUMIFS('NREL Scaling Data'!$F:$F,'NREL Scaling Data'!$B:$B,UPPER(About!$B$1),'NREL Scaling Data'!$E:$E,Calculations!$M12,'NREL Scaling Data'!$A:$A,Y$3,'NREL Scaling Data'!$C:$C,Calculations!$L12,'NREL Scaling Data'!$D:$D,Calculations!$N12)-SUMIFS('NREL Scaling Data'!$F:$F,'NREL Scaling Data'!$B:$B,UPPER(About!$B$1),'NREL Scaling Data'!$E:$E,Calculations!$M12,'NREL Scaling Data'!$A:$A,X$3,'NREL Scaling Data'!$C:$C,Calculations!$L12,'NREL Scaling Data'!$D:$D,Calculations!$N12))/SUMIFS('NREL Scaling Data'!$F:$F,'NREL Scaling Data'!$B:$B,UPPER(About!$B$1),'NREL Scaling Data'!$E:$E,Calculations!$M12,'NREL Scaling Data'!$A:$A,X$3,'NREL Scaling Data'!$C:$C,Calculations!$L12,'NREL Scaling Data'!$D:$D,Calculations!$N12) + 1) * X12,0)</f>
        <v>16947436495649.568</v>
      </c>
      <c r="Z12" s="45">
        <f>IFERROR(((SUMIFS('NREL Scaling Data'!$F:$F,'NREL Scaling Data'!$B:$B,UPPER(About!$B$1),'NREL Scaling Data'!$E:$E,Calculations!$M12,'NREL Scaling Data'!$A:$A,Z$3,'NREL Scaling Data'!$C:$C,Calculations!$L12,'NREL Scaling Data'!$D:$D,Calculations!$N12)-SUMIFS('NREL Scaling Data'!$F:$F,'NREL Scaling Data'!$B:$B,UPPER(About!$B$1),'NREL Scaling Data'!$E:$E,Calculations!$M12,'NREL Scaling Data'!$A:$A,Y$3,'NREL Scaling Data'!$C:$C,Calculations!$L12,'NREL Scaling Data'!$D:$D,Calculations!$N12))/SUMIFS('NREL Scaling Data'!$F:$F,'NREL Scaling Data'!$B:$B,UPPER(About!$B$1),'NREL Scaling Data'!$E:$E,Calculations!$M12,'NREL Scaling Data'!$A:$A,Y$3,'NREL Scaling Data'!$C:$C,Calculations!$L12,'NREL Scaling Data'!$D:$D,Calculations!$N12) + 1) * Y12,0)</f>
        <v>17120711201241.395</v>
      </c>
      <c r="AA12" s="45">
        <f>IFERROR(((SUMIFS('NREL Scaling Data'!$F:$F,'NREL Scaling Data'!$B:$B,UPPER(About!$B$1),'NREL Scaling Data'!$E:$E,Calculations!$M12,'NREL Scaling Data'!$A:$A,AA$3,'NREL Scaling Data'!$C:$C,Calculations!$L12,'NREL Scaling Data'!$D:$D,Calculations!$N12)-SUMIFS('NREL Scaling Data'!$F:$F,'NREL Scaling Data'!$B:$B,UPPER(About!$B$1),'NREL Scaling Data'!$E:$E,Calculations!$M12,'NREL Scaling Data'!$A:$A,Z$3,'NREL Scaling Data'!$C:$C,Calculations!$L12,'NREL Scaling Data'!$D:$D,Calculations!$N12))/SUMIFS('NREL Scaling Data'!$F:$F,'NREL Scaling Data'!$B:$B,UPPER(About!$B$1),'NREL Scaling Data'!$E:$E,Calculations!$M12,'NREL Scaling Data'!$A:$A,Z$3,'NREL Scaling Data'!$C:$C,Calculations!$L12,'NREL Scaling Data'!$D:$D,Calculations!$N12) + 1) * Z12,0)</f>
        <v>17296496547376.25</v>
      </c>
      <c r="AB12" s="45">
        <f>IFERROR(((SUMIFS('NREL Scaling Data'!$F:$F,'NREL Scaling Data'!$B:$B,UPPER(About!$B$1),'NREL Scaling Data'!$E:$E,Calculations!$M12,'NREL Scaling Data'!$A:$A,AB$3,'NREL Scaling Data'!$C:$C,Calculations!$L12,'NREL Scaling Data'!$D:$D,Calculations!$N12)-SUMIFS('NREL Scaling Data'!$F:$F,'NREL Scaling Data'!$B:$B,UPPER(About!$B$1),'NREL Scaling Data'!$E:$E,Calculations!$M12,'NREL Scaling Data'!$A:$A,AA$3,'NREL Scaling Data'!$C:$C,Calculations!$L12,'NREL Scaling Data'!$D:$D,Calculations!$N12))/SUMIFS('NREL Scaling Data'!$F:$F,'NREL Scaling Data'!$B:$B,UPPER(About!$B$1),'NREL Scaling Data'!$E:$E,Calculations!$M12,'NREL Scaling Data'!$A:$A,AA$3,'NREL Scaling Data'!$C:$C,Calculations!$L12,'NREL Scaling Data'!$D:$D,Calculations!$N12) + 1) * AA12,0)</f>
        <v>17473099304132.289</v>
      </c>
      <c r="AC12" s="45">
        <f>IFERROR(((SUMIFS('NREL Scaling Data'!$F:$F,'NREL Scaling Data'!$B:$B,UPPER(About!$B$1),'NREL Scaling Data'!$E:$E,Calculations!$M12,'NREL Scaling Data'!$A:$A,AC$3,'NREL Scaling Data'!$C:$C,Calculations!$L12,'NREL Scaling Data'!$D:$D,Calculations!$N12)-SUMIFS('NREL Scaling Data'!$F:$F,'NREL Scaling Data'!$B:$B,UPPER(About!$B$1),'NREL Scaling Data'!$E:$E,Calculations!$M12,'NREL Scaling Data'!$A:$A,AB$3,'NREL Scaling Data'!$C:$C,Calculations!$L12,'NREL Scaling Data'!$D:$D,Calculations!$N12))/SUMIFS('NREL Scaling Data'!$F:$F,'NREL Scaling Data'!$B:$B,UPPER(About!$B$1),'NREL Scaling Data'!$E:$E,Calculations!$M12,'NREL Scaling Data'!$A:$A,AB$3,'NREL Scaling Data'!$C:$C,Calculations!$L12,'NREL Scaling Data'!$D:$D,Calculations!$N12) + 1) * AB12,0)</f>
        <v>17640656154279.125</v>
      </c>
      <c r="AD12" s="45">
        <f>IFERROR(((SUMIFS('NREL Scaling Data'!$F:$F,'NREL Scaling Data'!$B:$B,UPPER(About!$B$1),'NREL Scaling Data'!$E:$E,Calculations!$M12,'NREL Scaling Data'!$A:$A,AD$3,'NREL Scaling Data'!$C:$C,Calculations!$L12,'NREL Scaling Data'!$D:$D,Calculations!$N12)-SUMIFS('NREL Scaling Data'!$F:$F,'NREL Scaling Data'!$B:$B,UPPER(About!$B$1),'NREL Scaling Data'!$E:$E,Calculations!$M12,'NREL Scaling Data'!$A:$A,AC$3,'NREL Scaling Data'!$C:$C,Calculations!$L12,'NREL Scaling Data'!$D:$D,Calculations!$N12))/SUMIFS('NREL Scaling Data'!$F:$F,'NREL Scaling Data'!$B:$B,UPPER(About!$B$1),'NREL Scaling Data'!$E:$E,Calculations!$M12,'NREL Scaling Data'!$A:$A,AC$3,'NREL Scaling Data'!$C:$C,Calculations!$L12,'NREL Scaling Data'!$D:$D,Calculations!$N12) + 1) * AC12,0)</f>
        <v>17818185458075.789</v>
      </c>
      <c r="AE12" s="45">
        <f>IFERROR(((SUMIFS('NREL Scaling Data'!$F:$F,'NREL Scaling Data'!$B:$B,UPPER(About!$B$1),'NREL Scaling Data'!$E:$E,Calculations!$M12,'NREL Scaling Data'!$A:$A,AE$3,'NREL Scaling Data'!$C:$C,Calculations!$L12,'NREL Scaling Data'!$D:$D,Calculations!$N12)-SUMIFS('NREL Scaling Data'!$F:$F,'NREL Scaling Data'!$B:$B,UPPER(About!$B$1),'NREL Scaling Data'!$E:$E,Calculations!$M12,'NREL Scaling Data'!$A:$A,AD$3,'NREL Scaling Data'!$C:$C,Calculations!$L12,'NREL Scaling Data'!$D:$D,Calculations!$N12))/SUMIFS('NREL Scaling Data'!$F:$F,'NREL Scaling Data'!$B:$B,UPPER(About!$B$1),'NREL Scaling Data'!$E:$E,Calculations!$M12,'NREL Scaling Data'!$A:$A,AD$3,'NREL Scaling Data'!$C:$C,Calculations!$L12,'NREL Scaling Data'!$D:$D,Calculations!$N12) + 1) * AD12,0)</f>
        <v>17988371396048.523</v>
      </c>
      <c r="AF12" s="45">
        <f>IFERROR(((SUMIFS('NREL Scaling Data'!$F:$F,'NREL Scaling Data'!$B:$B,UPPER(About!$B$1),'NREL Scaling Data'!$E:$E,Calculations!$M12,'NREL Scaling Data'!$A:$A,AF$3,'NREL Scaling Data'!$C:$C,Calculations!$L12,'NREL Scaling Data'!$D:$D,Calculations!$N12)-SUMIFS('NREL Scaling Data'!$F:$F,'NREL Scaling Data'!$B:$B,UPPER(About!$B$1),'NREL Scaling Data'!$E:$E,Calculations!$M12,'NREL Scaling Data'!$A:$A,AE$3,'NREL Scaling Data'!$C:$C,Calculations!$L12,'NREL Scaling Data'!$D:$D,Calculations!$N12))/SUMIFS('NREL Scaling Data'!$F:$F,'NREL Scaling Data'!$B:$B,UPPER(About!$B$1),'NREL Scaling Data'!$E:$E,Calculations!$M12,'NREL Scaling Data'!$A:$A,AE$3,'NREL Scaling Data'!$C:$C,Calculations!$L12,'NREL Scaling Data'!$D:$D,Calculations!$N12) + 1) * AE12,0)</f>
        <v>18148532497088.43</v>
      </c>
      <c r="AG12" s="45">
        <f>IFERROR(((SUMIFS('NREL Scaling Data'!$F:$F,'NREL Scaling Data'!$B:$B,UPPER(About!$B$1),'NREL Scaling Data'!$E:$E,Calculations!$M12,'NREL Scaling Data'!$A:$A,AG$3,'NREL Scaling Data'!$C:$C,Calculations!$L12,'NREL Scaling Data'!$D:$D,Calculations!$N12)-SUMIFS('NREL Scaling Data'!$F:$F,'NREL Scaling Data'!$B:$B,UPPER(About!$B$1),'NREL Scaling Data'!$E:$E,Calculations!$M12,'NREL Scaling Data'!$A:$A,AF$3,'NREL Scaling Data'!$C:$C,Calculations!$L12,'NREL Scaling Data'!$D:$D,Calculations!$N12))/SUMIFS('NREL Scaling Data'!$F:$F,'NREL Scaling Data'!$B:$B,UPPER(About!$B$1),'NREL Scaling Data'!$E:$E,Calculations!$M12,'NREL Scaling Data'!$A:$A,AF$3,'NREL Scaling Data'!$C:$C,Calculations!$L12,'NREL Scaling Data'!$D:$D,Calculations!$N12) + 1) * AF12,0)</f>
        <v>18315763852863.77</v>
      </c>
      <c r="AH12" s="45">
        <f>IFERROR(((SUMIFS('NREL Scaling Data'!$F:$F,'NREL Scaling Data'!$B:$B,UPPER(About!$B$1),'NREL Scaling Data'!$E:$E,Calculations!$M12,'NREL Scaling Data'!$A:$A,AH$3,'NREL Scaling Data'!$C:$C,Calculations!$L12,'NREL Scaling Data'!$D:$D,Calculations!$N12)-SUMIFS('NREL Scaling Data'!$F:$F,'NREL Scaling Data'!$B:$B,UPPER(About!$B$1),'NREL Scaling Data'!$E:$E,Calculations!$M12,'NREL Scaling Data'!$A:$A,AG$3,'NREL Scaling Data'!$C:$C,Calculations!$L12,'NREL Scaling Data'!$D:$D,Calculations!$N12))/SUMIFS('NREL Scaling Data'!$F:$F,'NREL Scaling Data'!$B:$B,UPPER(About!$B$1),'NREL Scaling Data'!$E:$E,Calculations!$M12,'NREL Scaling Data'!$A:$A,AG$3,'NREL Scaling Data'!$C:$C,Calculations!$L12,'NREL Scaling Data'!$D:$D,Calculations!$N12) + 1) * AG12,0)</f>
        <v>18475421303389.664</v>
      </c>
      <c r="AI12" s="45">
        <f>IFERROR(((SUMIFS('NREL Scaling Data'!$F:$F,'NREL Scaling Data'!$B:$B,UPPER(About!$B$1),'NREL Scaling Data'!$E:$E,Calculations!$M12,'NREL Scaling Data'!$A:$A,AI$3,'NREL Scaling Data'!$C:$C,Calculations!$L12,'NREL Scaling Data'!$D:$D,Calculations!$N12)-SUMIFS('NREL Scaling Data'!$F:$F,'NREL Scaling Data'!$B:$B,UPPER(About!$B$1),'NREL Scaling Data'!$E:$E,Calculations!$M12,'NREL Scaling Data'!$A:$A,AH$3,'NREL Scaling Data'!$C:$C,Calculations!$L12,'NREL Scaling Data'!$D:$D,Calculations!$N12))/SUMIFS('NREL Scaling Data'!$F:$F,'NREL Scaling Data'!$B:$B,UPPER(About!$B$1),'NREL Scaling Data'!$E:$E,Calculations!$M12,'NREL Scaling Data'!$A:$A,AH$3,'NREL Scaling Data'!$C:$C,Calculations!$L12,'NREL Scaling Data'!$D:$D,Calculations!$N12) + 1) * AH12,0)</f>
        <v>18630946951275.332</v>
      </c>
      <c r="AJ12" s="45">
        <f>IFERROR(((SUMIFS('NREL Scaling Data'!$F:$F,'NREL Scaling Data'!$B:$B,UPPER(About!$B$1),'NREL Scaling Data'!$E:$E,Calculations!$M12,'NREL Scaling Data'!$A:$A,AJ$3,'NREL Scaling Data'!$C:$C,Calculations!$L12,'NREL Scaling Data'!$D:$D,Calculations!$N12)-SUMIFS('NREL Scaling Data'!$F:$F,'NREL Scaling Data'!$B:$B,UPPER(About!$B$1),'NREL Scaling Data'!$E:$E,Calculations!$M12,'NREL Scaling Data'!$A:$A,AI$3,'NREL Scaling Data'!$C:$C,Calculations!$L12,'NREL Scaling Data'!$D:$D,Calculations!$N12))/SUMIFS('NREL Scaling Data'!$F:$F,'NREL Scaling Data'!$B:$B,UPPER(About!$B$1),'NREL Scaling Data'!$E:$E,Calculations!$M12,'NREL Scaling Data'!$A:$A,AI$3,'NREL Scaling Data'!$C:$C,Calculations!$L12,'NREL Scaling Data'!$D:$D,Calculations!$N12) + 1) * AI12,0)</f>
        <v>18787988104614.668</v>
      </c>
      <c r="AK12" s="45">
        <f>IFERROR(((SUMIFS('NREL Scaling Data'!$F:$F,'NREL Scaling Data'!$B:$B,UPPER(About!$B$1),'NREL Scaling Data'!$E:$E,Calculations!$M12,'NREL Scaling Data'!$A:$A,AK$3,'NREL Scaling Data'!$C:$C,Calculations!$L12,'NREL Scaling Data'!$D:$D,Calculations!$N12)-SUMIFS('NREL Scaling Data'!$F:$F,'NREL Scaling Data'!$B:$B,UPPER(About!$B$1),'NREL Scaling Data'!$E:$E,Calculations!$M12,'NREL Scaling Data'!$A:$A,AJ$3,'NREL Scaling Data'!$C:$C,Calculations!$L12,'NREL Scaling Data'!$D:$D,Calculations!$N12))/SUMIFS('NREL Scaling Data'!$F:$F,'NREL Scaling Data'!$B:$B,UPPER(About!$B$1),'NREL Scaling Data'!$E:$E,Calculations!$M12,'NREL Scaling Data'!$A:$A,AJ$3,'NREL Scaling Data'!$C:$C,Calculations!$L12,'NREL Scaling Data'!$D:$D,Calculations!$N12) + 1) * AJ12,0)</f>
        <v>18844274116124.449</v>
      </c>
      <c r="AL12" s="45">
        <f>IFERROR(((SUMIFS('NREL Scaling Data'!$F:$F,'NREL Scaling Data'!$B:$B,UPPER(About!$B$1),'NREL Scaling Data'!$E:$E,Calculations!$M12,'NREL Scaling Data'!$A:$A,AL$3,'NREL Scaling Data'!$C:$C,Calculations!$L12,'NREL Scaling Data'!$D:$D,Calculations!$N12)-SUMIFS('NREL Scaling Data'!$F:$F,'NREL Scaling Data'!$B:$B,UPPER(About!$B$1),'NREL Scaling Data'!$E:$E,Calculations!$M12,'NREL Scaling Data'!$A:$A,AK$3,'NREL Scaling Data'!$C:$C,Calculations!$L12,'NREL Scaling Data'!$D:$D,Calculations!$N12))/SUMIFS('NREL Scaling Data'!$F:$F,'NREL Scaling Data'!$B:$B,UPPER(About!$B$1),'NREL Scaling Data'!$E:$E,Calculations!$M12,'NREL Scaling Data'!$A:$A,AK$3,'NREL Scaling Data'!$C:$C,Calculations!$L12,'NREL Scaling Data'!$D:$D,Calculations!$N12) + 1) * AK12,0)</f>
        <v>18902346280004.773</v>
      </c>
      <c r="AM12" s="45">
        <f>IFERROR(((SUMIFS('NREL Scaling Data'!$F:$F,'NREL Scaling Data'!$B:$B,UPPER(About!$B$1),'NREL Scaling Data'!$E:$E,Calculations!$M12,'NREL Scaling Data'!$A:$A,AM$3,'NREL Scaling Data'!$C:$C,Calculations!$L12,'NREL Scaling Data'!$D:$D,Calculations!$N12)-SUMIFS('NREL Scaling Data'!$F:$F,'NREL Scaling Data'!$B:$B,UPPER(About!$B$1),'NREL Scaling Data'!$E:$E,Calculations!$M12,'NREL Scaling Data'!$A:$A,AL$3,'NREL Scaling Data'!$C:$C,Calculations!$L12,'NREL Scaling Data'!$D:$D,Calculations!$N12))/SUMIFS('NREL Scaling Data'!$F:$F,'NREL Scaling Data'!$B:$B,UPPER(About!$B$1),'NREL Scaling Data'!$E:$E,Calculations!$M12,'NREL Scaling Data'!$A:$A,AL$3,'NREL Scaling Data'!$C:$C,Calculations!$L12,'NREL Scaling Data'!$D:$D,Calculations!$N12) + 1) * AL12,0)</f>
        <v>18968577742882.977</v>
      </c>
      <c r="AN12" s="45">
        <f>IFERROR(((SUMIFS('NREL Scaling Data'!$F:$F,'NREL Scaling Data'!$B:$B,UPPER(About!$B$1),'NREL Scaling Data'!$E:$E,Calculations!$M12,'NREL Scaling Data'!$A:$A,AN$3,'NREL Scaling Data'!$C:$C,Calculations!$L12,'NREL Scaling Data'!$D:$D,Calculations!$N12)-SUMIFS('NREL Scaling Data'!$F:$F,'NREL Scaling Data'!$B:$B,UPPER(About!$B$1),'NREL Scaling Data'!$E:$E,Calculations!$M12,'NREL Scaling Data'!$A:$A,AM$3,'NREL Scaling Data'!$C:$C,Calculations!$L12,'NREL Scaling Data'!$D:$D,Calculations!$N12))/SUMIFS('NREL Scaling Data'!$F:$F,'NREL Scaling Data'!$B:$B,UPPER(About!$B$1),'NREL Scaling Data'!$E:$E,Calculations!$M12,'NREL Scaling Data'!$A:$A,AM$3,'NREL Scaling Data'!$C:$C,Calculations!$L12,'NREL Scaling Data'!$D:$D,Calculations!$N12) + 1) * AM12,0)</f>
        <v>19030899353079.484</v>
      </c>
      <c r="AO12" s="45">
        <f>IFERROR(((SUMIFS('NREL Scaling Data'!$F:$F,'NREL Scaling Data'!$B:$B,UPPER(About!$B$1),'NREL Scaling Data'!$E:$E,Calculations!$M12,'NREL Scaling Data'!$A:$A,AO$3,'NREL Scaling Data'!$C:$C,Calculations!$L12,'NREL Scaling Data'!$D:$D,Calculations!$N12)-SUMIFS('NREL Scaling Data'!$F:$F,'NREL Scaling Data'!$B:$B,UPPER(About!$B$1),'NREL Scaling Data'!$E:$E,Calculations!$M12,'NREL Scaling Data'!$A:$A,AN$3,'NREL Scaling Data'!$C:$C,Calculations!$L12,'NREL Scaling Data'!$D:$D,Calculations!$N12))/SUMIFS('NREL Scaling Data'!$F:$F,'NREL Scaling Data'!$B:$B,UPPER(About!$B$1),'NREL Scaling Data'!$E:$E,Calculations!$M12,'NREL Scaling Data'!$A:$A,AN$3,'NREL Scaling Data'!$C:$C,Calculations!$L12,'NREL Scaling Data'!$D:$D,Calculations!$N12) + 1) * AN12,0)</f>
        <v>19094977221690.148</v>
      </c>
      <c r="AP12" s="45">
        <f>IFERROR(((SUMIFS('NREL Scaling Data'!$F:$F,'NREL Scaling Data'!$B:$B,UPPER(About!$B$1),'NREL Scaling Data'!$E:$E,Calculations!$M12,'NREL Scaling Data'!$A:$A,AP$3,'NREL Scaling Data'!$C:$C,Calculations!$L12,'NREL Scaling Data'!$D:$D,Calculations!$N12)-SUMIFS('NREL Scaling Data'!$F:$F,'NREL Scaling Data'!$B:$B,UPPER(About!$B$1),'NREL Scaling Data'!$E:$E,Calculations!$M12,'NREL Scaling Data'!$A:$A,AO$3,'NREL Scaling Data'!$C:$C,Calculations!$L12,'NREL Scaling Data'!$D:$D,Calculations!$N12))/SUMIFS('NREL Scaling Data'!$F:$F,'NREL Scaling Data'!$B:$B,UPPER(About!$B$1),'NREL Scaling Data'!$E:$E,Calculations!$M12,'NREL Scaling Data'!$A:$A,AO$3,'NREL Scaling Data'!$C:$C,Calculations!$L12,'NREL Scaling Data'!$D:$D,Calculations!$N12) + 1) * AO12,0)</f>
        <v>19158969652537.719</v>
      </c>
      <c r="AQ12" s="45">
        <f>IFERROR(((SUMIFS('NREL Scaling Data'!$F:$F,'NREL Scaling Data'!$B:$B,UPPER(About!$B$1),'NREL Scaling Data'!$E:$E,Calculations!$M12,'NREL Scaling Data'!$A:$A,AQ$3,'NREL Scaling Data'!$C:$C,Calculations!$L12,'NREL Scaling Data'!$D:$D,Calculations!$N12)-SUMIFS('NREL Scaling Data'!$F:$F,'NREL Scaling Data'!$B:$B,UPPER(About!$B$1),'NREL Scaling Data'!$E:$E,Calculations!$M12,'NREL Scaling Data'!$A:$A,AP$3,'NREL Scaling Data'!$C:$C,Calculations!$L12,'NREL Scaling Data'!$D:$D,Calculations!$N12))/SUMIFS('NREL Scaling Data'!$F:$F,'NREL Scaling Data'!$B:$B,UPPER(About!$B$1),'NREL Scaling Data'!$E:$E,Calculations!$M12,'NREL Scaling Data'!$A:$A,AP$3,'NREL Scaling Data'!$C:$C,Calculations!$L12,'NREL Scaling Data'!$D:$D,Calculations!$N12) + 1) * AP12,0)</f>
        <v>19222072210985.496</v>
      </c>
      <c r="AR12" s="45">
        <f>IFERROR(((SUMIFS('NREL Scaling Data'!$F:$F,'NREL Scaling Data'!$B:$B,UPPER(About!$B$1),'NREL Scaling Data'!$E:$E,Calculations!$M12,'NREL Scaling Data'!$A:$A,AR$3,'NREL Scaling Data'!$C:$C,Calculations!$L12,'NREL Scaling Data'!$D:$D,Calculations!$N12)-SUMIFS('NREL Scaling Data'!$F:$F,'NREL Scaling Data'!$B:$B,UPPER(About!$B$1),'NREL Scaling Data'!$E:$E,Calculations!$M12,'NREL Scaling Data'!$A:$A,AQ$3,'NREL Scaling Data'!$C:$C,Calculations!$L12,'NREL Scaling Data'!$D:$D,Calculations!$N12))/SUMIFS('NREL Scaling Data'!$F:$F,'NREL Scaling Data'!$B:$B,UPPER(About!$B$1),'NREL Scaling Data'!$E:$E,Calculations!$M12,'NREL Scaling Data'!$A:$A,AQ$3,'NREL Scaling Data'!$C:$C,Calculations!$L12,'NREL Scaling Data'!$D:$D,Calculations!$N12) + 1) * AQ12,0)</f>
        <v>19282973443649.637</v>
      </c>
      <c r="AS12" s="45">
        <f>IFERROR(((SUMIFS('NREL Scaling Data'!$F:$F,'NREL Scaling Data'!$B:$B,UPPER(About!$B$1),'NREL Scaling Data'!$E:$E,Calculations!$M12,'NREL Scaling Data'!$A:$A,AS$3,'NREL Scaling Data'!$C:$C,Calculations!$L12,'NREL Scaling Data'!$D:$D,Calculations!$N12)-SUMIFS('NREL Scaling Data'!$F:$F,'NREL Scaling Data'!$B:$B,UPPER(About!$B$1),'NREL Scaling Data'!$E:$E,Calculations!$M12,'NREL Scaling Data'!$A:$A,AR$3,'NREL Scaling Data'!$C:$C,Calculations!$L12,'NREL Scaling Data'!$D:$D,Calculations!$N12))/SUMIFS('NREL Scaling Data'!$F:$F,'NREL Scaling Data'!$B:$B,UPPER(About!$B$1),'NREL Scaling Data'!$E:$E,Calculations!$M12,'NREL Scaling Data'!$A:$A,AR$3,'NREL Scaling Data'!$C:$C,Calculations!$L12,'NREL Scaling Data'!$D:$D,Calculations!$N12) + 1) * AR12,0)</f>
        <v>19340460522244.75</v>
      </c>
      <c r="AT12" s="45">
        <f>IFERROR(((SUMIFS('NREL Scaling Data'!$F:$F,'NREL Scaling Data'!$B:$B,UPPER(About!$B$1),'NREL Scaling Data'!$E:$E,Calculations!$M12,'NREL Scaling Data'!$A:$A,AT$3,'NREL Scaling Data'!$C:$C,Calculations!$L12,'NREL Scaling Data'!$D:$D,Calculations!$N12)-SUMIFS('NREL Scaling Data'!$F:$F,'NREL Scaling Data'!$B:$B,UPPER(About!$B$1),'NREL Scaling Data'!$E:$E,Calculations!$M12,'NREL Scaling Data'!$A:$A,AS$3,'NREL Scaling Data'!$C:$C,Calculations!$L12,'NREL Scaling Data'!$D:$D,Calculations!$N12))/SUMIFS('NREL Scaling Data'!$F:$F,'NREL Scaling Data'!$B:$B,UPPER(About!$B$1),'NREL Scaling Data'!$E:$E,Calculations!$M12,'NREL Scaling Data'!$A:$A,AS$3,'NREL Scaling Data'!$C:$C,Calculations!$L12,'NREL Scaling Data'!$D:$D,Calculations!$N12) + 1) * AS12,0)</f>
        <v>19394574340303.285</v>
      </c>
    </row>
    <row r="13" spans="1:46">
      <c r="I13" s="12" t="s">
        <v>1085</v>
      </c>
      <c r="J13" s="209">
        <f>IFERROR(SUMIFS('NREL Scaling Data'!F:F,'NREL Scaling Data'!B:B,UPPER(About!$B$1),'NREL Scaling Data'!E:E,Calculations!M13,'NREL Scaling Data'!A:A, 2021,'NREL Scaling Data'!C:C,Calculations!L13,'NREL Scaling Data'!D:D,Calculations!N13) / SUMIFS('NREL Scaling Data'!F:F,'NREL Scaling Data'!B:B,UPPER(About!$B$1),'NREL Scaling Data'!A:A, 2021,'NREL Scaling Data'!C:C,Calculations!L13,'NREL Scaling Data'!D:D,Calculations!N13),0)</f>
        <v>0</v>
      </c>
      <c r="K13" s="207">
        <f t="shared" si="0"/>
        <v>0.94236632738906856</v>
      </c>
      <c r="L13" s="209" t="s">
        <v>1022</v>
      </c>
      <c r="M13" s="12" t="s">
        <v>1015</v>
      </c>
      <c r="N13" s="1" t="s">
        <v>1080</v>
      </c>
      <c r="O13" s="7">
        <f t="shared" si="1"/>
        <v>0</v>
      </c>
      <c r="P13" s="7">
        <f t="shared" si="1"/>
        <v>0</v>
      </c>
      <c r="Q13" s="45">
        <f>SUMIFS('SEDS 2021'!$F$23:$F$40,'SEDS 2021'!E$23:E$40,Calculations!L13,'SEDS 2021'!D$23:D$40,Calculations!N13)*J13*K13</f>
        <v>0</v>
      </c>
      <c r="R13" s="45">
        <f>IFERROR(((SUMIFS('NREL Scaling Data'!$F:$F,'NREL Scaling Data'!$B:$B,UPPER(About!$B$1),'NREL Scaling Data'!$E:$E,Calculations!$M13,'NREL Scaling Data'!$A:$A,R$3,'NREL Scaling Data'!$C:$C,Calculations!$L13,'NREL Scaling Data'!$D:$D,Calculations!$N13)-SUMIFS('NREL Scaling Data'!$F:$F,'NREL Scaling Data'!$B:$B,UPPER(About!$B$1),'NREL Scaling Data'!$E:$E,Calculations!$M13,'NREL Scaling Data'!$A:$A,Q$3,'NREL Scaling Data'!$C:$C,Calculations!$L13,'NREL Scaling Data'!$D:$D,Calculations!$N13))/SUMIFS('NREL Scaling Data'!$F:$F,'NREL Scaling Data'!$B:$B,UPPER(About!$B$1),'NREL Scaling Data'!$E:$E,Calculations!$M13,'NREL Scaling Data'!$A:$A,Q$3,'NREL Scaling Data'!$C:$C,Calculations!$L13,'NREL Scaling Data'!$D:$D,Calculations!$N13) + 1) * Q13,0)</f>
        <v>0</v>
      </c>
      <c r="S13" s="45">
        <f>IFERROR(((SUMIFS('NREL Scaling Data'!$F:$F,'NREL Scaling Data'!$B:$B,UPPER(About!$B$1),'NREL Scaling Data'!$E:$E,Calculations!$M13,'NREL Scaling Data'!$A:$A,S$3,'NREL Scaling Data'!$C:$C,Calculations!$L13,'NREL Scaling Data'!$D:$D,Calculations!$N13)-SUMIFS('NREL Scaling Data'!$F:$F,'NREL Scaling Data'!$B:$B,UPPER(About!$B$1),'NREL Scaling Data'!$E:$E,Calculations!$M13,'NREL Scaling Data'!$A:$A,R$3,'NREL Scaling Data'!$C:$C,Calculations!$L13,'NREL Scaling Data'!$D:$D,Calculations!$N13))/SUMIFS('NREL Scaling Data'!$F:$F,'NREL Scaling Data'!$B:$B,UPPER(About!$B$1),'NREL Scaling Data'!$E:$E,Calculations!$M13,'NREL Scaling Data'!$A:$A,R$3,'NREL Scaling Data'!$C:$C,Calculations!$L13,'NREL Scaling Data'!$D:$D,Calculations!$N13) + 1) * R13,0)</f>
        <v>0</v>
      </c>
      <c r="T13" s="45">
        <f>IFERROR(((SUMIFS('NREL Scaling Data'!$F:$F,'NREL Scaling Data'!$B:$B,UPPER(About!$B$1),'NREL Scaling Data'!$E:$E,Calculations!$M13,'NREL Scaling Data'!$A:$A,T$3,'NREL Scaling Data'!$C:$C,Calculations!$L13,'NREL Scaling Data'!$D:$D,Calculations!$N13)-SUMIFS('NREL Scaling Data'!$F:$F,'NREL Scaling Data'!$B:$B,UPPER(About!$B$1),'NREL Scaling Data'!$E:$E,Calculations!$M13,'NREL Scaling Data'!$A:$A,S$3,'NREL Scaling Data'!$C:$C,Calculations!$L13,'NREL Scaling Data'!$D:$D,Calculations!$N13))/SUMIFS('NREL Scaling Data'!$F:$F,'NREL Scaling Data'!$B:$B,UPPER(About!$B$1),'NREL Scaling Data'!$E:$E,Calculations!$M13,'NREL Scaling Data'!$A:$A,S$3,'NREL Scaling Data'!$C:$C,Calculations!$L13,'NREL Scaling Data'!$D:$D,Calculations!$N13) + 1) * S13,0)</f>
        <v>0</v>
      </c>
      <c r="U13" s="45">
        <f>IFERROR(((SUMIFS('NREL Scaling Data'!$F:$F,'NREL Scaling Data'!$B:$B,UPPER(About!$B$1),'NREL Scaling Data'!$E:$E,Calculations!$M13,'NREL Scaling Data'!$A:$A,U$3,'NREL Scaling Data'!$C:$C,Calculations!$L13,'NREL Scaling Data'!$D:$D,Calculations!$N13)-SUMIFS('NREL Scaling Data'!$F:$F,'NREL Scaling Data'!$B:$B,UPPER(About!$B$1),'NREL Scaling Data'!$E:$E,Calculations!$M13,'NREL Scaling Data'!$A:$A,T$3,'NREL Scaling Data'!$C:$C,Calculations!$L13,'NREL Scaling Data'!$D:$D,Calculations!$N13))/SUMIFS('NREL Scaling Data'!$F:$F,'NREL Scaling Data'!$B:$B,UPPER(About!$B$1),'NREL Scaling Data'!$E:$E,Calculations!$M13,'NREL Scaling Data'!$A:$A,T$3,'NREL Scaling Data'!$C:$C,Calculations!$L13,'NREL Scaling Data'!$D:$D,Calculations!$N13) + 1) * T13,0)</f>
        <v>0</v>
      </c>
      <c r="V13" s="45">
        <f>IFERROR(((SUMIFS('NREL Scaling Data'!$F:$F,'NREL Scaling Data'!$B:$B,UPPER(About!$B$1),'NREL Scaling Data'!$E:$E,Calculations!$M13,'NREL Scaling Data'!$A:$A,V$3,'NREL Scaling Data'!$C:$C,Calculations!$L13,'NREL Scaling Data'!$D:$D,Calculations!$N13)-SUMIFS('NREL Scaling Data'!$F:$F,'NREL Scaling Data'!$B:$B,UPPER(About!$B$1),'NREL Scaling Data'!$E:$E,Calculations!$M13,'NREL Scaling Data'!$A:$A,U$3,'NREL Scaling Data'!$C:$C,Calculations!$L13,'NREL Scaling Data'!$D:$D,Calculations!$N13))/SUMIFS('NREL Scaling Data'!$F:$F,'NREL Scaling Data'!$B:$B,UPPER(About!$B$1),'NREL Scaling Data'!$E:$E,Calculations!$M13,'NREL Scaling Data'!$A:$A,U$3,'NREL Scaling Data'!$C:$C,Calculations!$L13,'NREL Scaling Data'!$D:$D,Calculations!$N13) + 1) * U13,0)</f>
        <v>0</v>
      </c>
      <c r="W13" s="45">
        <f>IFERROR(((SUMIFS('NREL Scaling Data'!$F:$F,'NREL Scaling Data'!$B:$B,UPPER(About!$B$1),'NREL Scaling Data'!$E:$E,Calculations!$M13,'NREL Scaling Data'!$A:$A,W$3,'NREL Scaling Data'!$C:$C,Calculations!$L13,'NREL Scaling Data'!$D:$D,Calculations!$N13)-SUMIFS('NREL Scaling Data'!$F:$F,'NREL Scaling Data'!$B:$B,UPPER(About!$B$1),'NREL Scaling Data'!$E:$E,Calculations!$M13,'NREL Scaling Data'!$A:$A,V$3,'NREL Scaling Data'!$C:$C,Calculations!$L13,'NREL Scaling Data'!$D:$D,Calculations!$N13))/SUMIFS('NREL Scaling Data'!$F:$F,'NREL Scaling Data'!$B:$B,UPPER(About!$B$1),'NREL Scaling Data'!$E:$E,Calculations!$M13,'NREL Scaling Data'!$A:$A,V$3,'NREL Scaling Data'!$C:$C,Calculations!$L13,'NREL Scaling Data'!$D:$D,Calculations!$N13) + 1) * V13,0)</f>
        <v>0</v>
      </c>
      <c r="X13" s="45">
        <f>IFERROR(((SUMIFS('NREL Scaling Data'!$F:$F,'NREL Scaling Data'!$B:$B,UPPER(About!$B$1),'NREL Scaling Data'!$E:$E,Calculations!$M13,'NREL Scaling Data'!$A:$A,X$3,'NREL Scaling Data'!$C:$C,Calculations!$L13,'NREL Scaling Data'!$D:$D,Calculations!$N13)-SUMIFS('NREL Scaling Data'!$F:$F,'NREL Scaling Data'!$B:$B,UPPER(About!$B$1),'NREL Scaling Data'!$E:$E,Calculations!$M13,'NREL Scaling Data'!$A:$A,W$3,'NREL Scaling Data'!$C:$C,Calculations!$L13,'NREL Scaling Data'!$D:$D,Calculations!$N13))/SUMIFS('NREL Scaling Data'!$F:$F,'NREL Scaling Data'!$B:$B,UPPER(About!$B$1),'NREL Scaling Data'!$E:$E,Calculations!$M13,'NREL Scaling Data'!$A:$A,W$3,'NREL Scaling Data'!$C:$C,Calculations!$L13,'NREL Scaling Data'!$D:$D,Calculations!$N13) + 1) * W13,0)</f>
        <v>0</v>
      </c>
      <c r="Y13" s="45">
        <f>IFERROR(((SUMIFS('NREL Scaling Data'!$F:$F,'NREL Scaling Data'!$B:$B,UPPER(About!$B$1),'NREL Scaling Data'!$E:$E,Calculations!$M13,'NREL Scaling Data'!$A:$A,Y$3,'NREL Scaling Data'!$C:$C,Calculations!$L13,'NREL Scaling Data'!$D:$D,Calculations!$N13)-SUMIFS('NREL Scaling Data'!$F:$F,'NREL Scaling Data'!$B:$B,UPPER(About!$B$1),'NREL Scaling Data'!$E:$E,Calculations!$M13,'NREL Scaling Data'!$A:$A,X$3,'NREL Scaling Data'!$C:$C,Calculations!$L13,'NREL Scaling Data'!$D:$D,Calculations!$N13))/SUMIFS('NREL Scaling Data'!$F:$F,'NREL Scaling Data'!$B:$B,UPPER(About!$B$1),'NREL Scaling Data'!$E:$E,Calculations!$M13,'NREL Scaling Data'!$A:$A,X$3,'NREL Scaling Data'!$C:$C,Calculations!$L13,'NREL Scaling Data'!$D:$D,Calculations!$N13) + 1) * X13,0)</f>
        <v>0</v>
      </c>
      <c r="Z13" s="45">
        <f>IFERROR(((SUMIFS('NREL Scaling Data'!$F:$F,'NREL Scaling Data'!$B:$B,UPPER(About!$B$1),'NREL Scaling Data'!$E:$E,Calculations!$M13,'NREL Scaling Data'!$A:$A,Z$3,'NREL Scaling Data'!$C:$C,Calculations!$L13,'NREL Scaling Data'!$D:$D,Calculations!$N13)-SUMIFS('NREL Scaling Data'!$F:$F,'NREL Scaling Data'!$B:$B,UPPER(About!$B$1),'NREL Scaling Data'!$E:$E,Calculations!$M13,'NREL Scaling Data'!$A:$A,Y$3,'NREL Scaling Data'!$C:$C,Calculations!$L13,'NREL Scaling Data'!$D:$D,Calculations!$N13))/SUMIFS('NREL Scaling Data'!$F:$F,'NREL Scaling Data'!$B:$B,UPPER(About!$B$1),'NREL Scaling Data'!$E:$E,Calculations!$M13,'NREL Scaling Data'!$A:$A,Y$3,'NREL Scaling Data'!$C:$C,Calculations!$L13,'NREL Scaling Data'!$D:$D,Calculations!$N13) + 1) * Y13,0)</f>
        <v>0</v>
      </c>
      <c r="AA13" s="45">
        <f>IFERROR(((SUMIFS('NREL Scaling Data'!$F:$F,'NREL Scaling Data'!$B:$B,UPPER(About!$B$1),'NREL Scaling Data'!$E:$E,Calculations!$M13,'NREL Scaling Data'!$A:$A,AA$3,'NREL Scaling Data'!$C:$C,Calculations!$L13,'NREL Scaling Data'!$D:$D,Calculations!$N13)-SUMIFS('NREL Scaling Data'!$F:$F,'NREL Scaling Data'!$B:$B,UPPER(About!$B$1),'NREL Scaling Data'!$E:$E,Calculations!$M13,'NREL Scaling Data'!$A:$A,Z$3,'NREL Scaling Data'!$C:$C,Calculations!$L13,'NREL Scaling Data'!$D:$D,Calculations!$N13))/SUMIFS('NREL Scaling Data'!$F:$F,'NREL Scaling Data'!$B:$B,UPPER(About!$B$1),'NREL Scaling Data'!$E:$E,Calculations!$M13,'NREL Scaling Data'!$A:$A,Z$3,'NREL Scaling Data'!$C:$C,Calculations!$L13,'NREL Scaling Data'!$D:$D,Calculations!$N13) + 1) * Z13,0)</f>
        <v>0</v>
      </c>
      <c r="AB13" s="45">
        <f>IFERROR(((SUMIFS('NREL Scaling Data'!$F:$F,'NREL Scaling Data'!$B:$B,UPPER(About!$B$1),'NREL Scaling Data'!$E:$E,Calculations!$M13,'NREL Scaling Data'!$A:$A,AB$3,'NREL Scaling Data'!$C:$C,Calculations!$L13,'NREL Scaling Data'!$D:$D,Calculations!$N13)-SUMIFS('NREL Scaling Data'!$F:$F,'NREL Scaling Data'!$B:$B,UPPER(About!$B$1),'NREL Scaling Data'!$E:$E,Calculations!$M13,'NREL Scaling Data'!$A:$A,AA$3,'NREL Scaling Data'!$C:$C,Calculations!$L13,'NREL Scaling Data'!$D:$D,Calculations!$N13))/SUMIFS('NREL Scaling Data'!$F:$F,'NREL Scaling Data'!$B:$B,UPPER(About!$B$1),'NREL Scaling Data'!$E:$E,Calculations!$M13,'NREL Scaling Data'!$A:$A,AA$3,'NREL Scaling Data'!$C:$C,Calculations!$L13,'NREL Scaling Data'!$D:$D,Calculations!$N13) + 1) * AA13,0)</f>
        <v>0</v>
      </c>
      <c r="AC13" s="45">
        <f>IFERROR(((SUMIFS('NREL Scaling Data'!$F:$F,'NREL Scaling Data'!$B:$B,UPPER(About!$B$1),'NREL Scaling Data'!$E:$E,Calculations!$M13,'NREL Scaling Data'!$A:$A,AC$3,'NREL Scaling Data'!$C:$C,Calculations!$L13,'NREL Scaling Data'!$D:$D,Calculations!$N13)-SUMIFS('NREL Scaling Data'!$F:$F,'NREL Scaling Data'!$B:$B,UPPER(About!$B$1),'NREL Scaling Data'!$E:$E,Calculations!$M13,'NREL Scaling Data'!$A:$A,AB$3,'NREL Scaling Data'!$C:$C,Calculations!$L13,'NREL Scaling Data'!$D:$D,Calculations!$N13))/SUMIFS('NREL Scaling Data'!$F:$F,'NREL Scaling Data'!$B:$B,UPPER(About!$B$1),'NREL Scaling Data'!$E:$E,Calculations!$M13,'NREL Scaling Data'!$A:$A,AB$3,'NREL Scaling Data'!$C:$C,Calculations!$L13,'NREL Scaling Data'!$D:$D,Calculations!$N13) + 1) * AB13,0)</f>
        <v>0</v>
      </c>
      <c r="AD13" s="45">
        <f>IFERROR(((SUMIFS('NREL Scaling Data'!$F:$F,'NREL Scaling Data'!$B:$B,UPPER(About!$B$1),'NREL Scaling Data'!$E:$E,Calculations!$M13,'NREL Scaling Data'!$A:$A,AD$3,'NREL Scaling Data'!$C:$C,Calculations!$L13,'NREL Scaling Data'!$D:$D,Calculations!$N13)-SUMIFS('NREL Scaling Data'!$F:$F,'NREL Scaling Data'!$B:$B,UPPER(About!$B$1),'NREL Scaling Data'!$E:$E,Calculations!$M13,'NREL Scaling Data'!$A:$A,AC$3,'NREL Scaling Data'!$C:$C,Calculations!$L13,'NREL Scaling Data'!$D:$D,Calculations!$N13))/SUMIFS('NREL Scaling Data'!$F:$F,'NREL Scaling Data'!$B:$B,UPPER(About!$B$1),'NREL Scaling Data'!$E:$E,Calculations!$M13,'NREL Scaling Data'!$A:$A,AC$3,'NREL Scaling Data'!$C:$C,Calculations!$L13,'NREL Scaling Data'!$D:$D,Calculations!$N13) + 1) * AC13,0)</f>
        <v>0</v>
      </c>
      <c r="AE13" s="45">
        <f>IFERROR(((SUMIFS('NREL Scaling Data'!$F:$F,'NREL Scaling Data'!$B:$B,UPPER(About!$B$1),'NREL Scaling Data'!$E:$E,Calculations!$M13,'NREL Scaling Data'!$A:$A,AE$3,'NREL Scaling Data'!$C:$C,Calculations!$L13,'NREL Scaling Data'!$D:$D,Calculations!$N13)-SUMIFS('NREL Scaling Data'!$F:$F,'NREL Scaling Data'!$B:$B,UPPER(About!$B$1),'NREL Scaling Data'!$E:$E,Calculations!$M13,'NREL Scaling Data'!$A:$A,AD$3,'NREL Scaling Data'!$C:$C,Calculations!$L13,'NREL Scaling Data'!$D:$D,Calculations!$N13))/SUMIFS('NREL Scaling Data'!$F:$F,'NREL Scaling Data'!$B:$B,UPPER(About!$B$1),'NREL Scaling Data'!$E:$E,Calculations!$M13,'NREL Scaling Data'!$A:$A,AD$3,'NREL Scaling Data'!$C:$C,Calculations!$L13,'NREL Scaling Data'!$D:$D,Calculations!$N13) + 1) * AD13,0)</f>
        <v>0</v>
      </c>
      <c r="AF13" s="45">
        <f>IFERROR(((SUMIFS('NREL Scaling Data'!$F:$F,'NREL Scaling Data'!$B:$B,UPPER(About!$B$1),'NREL Scaling Data'!$E:$E,Calculations!$M13,'NREL Scaling Data'!$A:$A,AF$3,'NREL Scaling Data'!$C:$C,Calculations!$L13,'NREL Scaling Data'!$D:$D,Calculations!$N13)-SUMIFS('NREL Scaling Data'!$F:$F,'NREL Scaling Data'!$B:$B,UPPER(About!$B$1),'NREL Scaling Data'!$E:$E,Calculations!$M13,'NREL Scaling Data'!$A:$A,AE$3,'NREL Scaling Data'!$C:$C,Calculations!$L13,'NREL Scaling Data'!$D:$D,Calculations!$N13))/SUMIFS('NREL Scaling Data'!$F:$F,'NREL Scaling Data'!$B:$B,UPPER(About!$B$1),'NREL Scaling Data'!$E:$E,Calculations!$M13,'NREL Scaling Data'!$A:$A,AE$3,'NREL Scaling Data'!$C:$C,Calculations!$L13,'NREL Scaling Data'!$D:$D,Calculations!$N13) + 1) * AE13,0)</f>
        <v>0</v>
      </c>
      <c r="AG13" s="45">
        <f>IFERROR(((SUMIFS('NREL Scaling Data'!$F:$F,'NREL Scaling Data'!$B:$B,UPPER(About!$B$1),'NREL Scaling Data'!$E:$E,Calculations!$M13,'NREL Scaling Data'!$A:$A,AG$3,'NREL Scaling Data'!$C:$C,Calculations!$L13,'NREL Scaling Data'!$D:$D,Calculations!$N13)-SUMIFS('NREL Scaling Data'!$F:$F,'NREL Scaling Data'!$B:$B,UPPER(About!$B$1),'NREL Scaling Data'!$E:$E,Calculations!$M13,'NREL Scaling Data'!$A:$A,AF$3,'NREL Scaling Data'!$C:$C,Calculations!$L13,'NREL Scaling Data'!$D:$D,Calculations!$N13))/SUMIFS('NREL Scaling Data'!$F:$F,'NREL Scaling Data'!$B:$B,UPPER(About!$B$1),'NREL Scaling Data'!$E:$E,Calculations!$M13,'NREL Scaling Data'!$A:$A,AF$3,'NREL Scaling Data'!$C:$C,Calculations!$L13,'NREL Scaling Data'!$D:$D,Calculations!$N13) + 1) * AF13,0)</f>
        <v>0</v>
      </c>
      <c r="AH13" s="45">
        <f>IFERROR(((SUMIFS('NREL Scaling Data'!$F:$F,'NREL Scaling Data'!$B:$B,UPPER(About!$B$1),'NREL Scaling Data'!$E:$E,Calculations!$M13,'NREL Scaling Data'!$A:$A,AH$3,'NREL Scaling Data'!$C:$C,Calculations!$L13,'NREL Scaling Data'!$D:$D,Calculations!$N13)-SUMIFS('NREL Scaling Data'!$F:$F,'NREL Scaling Data'!$B:$B,UPPER(About!$B$1),'NREL Scaling Data'!$E:$E,Calculations!$M13,'NREL Scaling Data'!$A:$A,AG$3,'NREL Scaling Data'!$C:$C,Calculations!$L13,'NREL Scaling Data'!$D:$D,Calculations!$N13))/SUMIFS('NREL Scaling Data'!$F:$F,'NREL Scaling Data'!$B:$B,UPPER(About!$B$1),'NREL Scaling Data'!$E:$E,Calculations!$M13,'NREL Scaling Data'!$A:$A,AG$3,'NREL Scaling Data'!$C:$C,Calculations!$L13,'NREL Scaling Data'!$D:$D,Calculations!$N13) + 1) * AG13,0)</f>
        <v>0</v>
      </c>
      <c r="AI13" s="45">
        <f>IFERROR(((SUMIFS('NREL Scaling Data'!$F:$F,'NREL Scaling Data'!$B:$B,UPPER(About!$B$1),'NREL Scaling Data'!$E:$E,Calculations!$M13,'NREL Scaling Data'!$A:$A,AI$3,'NREL Scaling Data'!$C:$C,Calculations!$L13,'NREL Scaling Data'!$D:$D,Calculations!$N13)-SUMIFS('NREL Scaling Data'!$F:$F,'NREL Scaling Data'!$B:$B,UPPER(About!$B$1),'NREL Scaling Data'!$E:$E,Calculations!$M13,'NREL Scaling Data'!$A:$A,AH$3,'NREL Scaling Data'!$C:$C,Calculations!$L13,'NREL Scaling Data'!$D:$D,Calculations!$N13))/SUMIFS('NREL Scaling Data'!$F:$F,'NREL Scaling Data'!$B:$B,UPPER(About!$B$1),'NREL Scaling Data'!$E:$E,Calculations!$M13,'NREL Scaling Data'!$A:$A,AH$3,'NREL Scaling Data'!$C:$C,Calculations!$L13,'NREL Scaling Data'!$D:$D,Calculations!$N13) + 1) * AH13,0)</f>
        <v>0</v>
      </c>
      <c r="AJ13" s="45">
        <f>IFERROR(((SUMIFS('NREL Scaling Data'!$F:$F,'NREL Scaling Data'!$B:$B,UPPER(About!$B$1),'NREL Scaling Data'!$E:$E,Calculations!$M13,'NREL Scaling Data'!$A:$A,AJ$3,'NREL Scaling Data'!$C:$C,Calculations!$L13,'NREL Scaling Data'!$D:$D,Calculations!$N13)-SUMIFS('NREL Scaling Data'!$F:$F,'NREL Scaling Data'!$B:$B,UPPER(About!$B$1),'NREL Scaling Data'!$E:$E,Calculations!$M13,'NREL Scaling Data'!$A:$A,AI$3,'NREL Scaling Data'!$C:$C,Calculations!$L13,'NREL Scaling Data'!$D:$D,Calculations!$N13))/SUMIFS('NREL Scaling Data'!$F:$F,'NREL Scaling Data'!$B:$B,UPPER(About!$B$1),'NREL Scaling Data'!$E:$E,Calculations!$M13,'NREL Scaling Data'!$A:$A,AI$3,'NREL Scaling Data'!$C:$C,Calculations!$L13,'NREL Scaling Data'!$D:$D,Calculations!$N13) + 1) * AI13,0)</f>
        <v>0</v>
      </c>
      <c r="AK13" s="45">
        <f>IFERROR(((SUMIFS('NREL Scaling Data'!$F:$F,'NREL Scaling Data'!$B:$B,UPPER(About!$B$1),'NREL Scaling Data'!$E:$E,Calculations!$M13,'NREL Scaling Data'!$A:$A,AK$3,'NREL Scaling Data'!$C:$C,Calculations!$L13,'NREL Scaling Data'!$D:$D,Calculations!$N13)-SUMIFS('NREL Scaling Data'!$F:$F,'NREL Scaling Data'!$B:$B,UPPER(About!$B$1),'NREL Scaling Data'!$E:$E,Calculations!$M13,'NREL Scaling Data'!$A:$A,AJ$3,'NREL Scaling Data'!$C:$C,Calculations!$L13,'NREL Scaling Data'!$D:$D,Calculations!$N13))/SUMIFS('NREL Scaling Data'!$F:$F,'NREL Scaling Data'!$B:$B,UPPER(About!$B$1),'NREL Scaling Data'!$E:$E,Calculations!$M13,'NREL Scaling Data'!$A:$A,AJ$3,'NREL Scaling Data'!$C:$C,Calculations!$L13,'NREL Scaling Data'!$D:$D,Calculations!$N13) + 1) * AJ13,0)</f>
        <v>0</v>
      </c>
      <c r="AL13" s="45">
        <f>IFERROR(((SUMIFS('NREL Scaling Data'!$F:$F,'NREL Scaling Data'!$B:$B,UPPER(About!$B$1),'NREL Scaling Data'!$E:$E,Calculations!$M13,'NREL Scaling Data'!$A:$A,AL$3,'NREL Scaling Data'!$C:$C,Calculations!$L13,'NREL Scaling Data'!$D:$D,Calculations!$N13)-SUMIFS('NREL Scaling Data'!$F:$F,'NREL Scaling Data'!$B:$B,UPPER(About!$B$1),'NREL Scaling Data'!$E:$E,Calculations!$M13,'NREL Scaling Data'!$A:$A,AK$3,'NREL Scaling Data'!$C:$C,Calculations!$L13,'NREL Scaling Data'!$D:$D,Calculations!$N13))/SUMIFS('NREL Scaling Data'!$F:$F,'NREL Scaling Data'!$B:$B,UPPER(About!$B$1),'NREL Scaling Data'!$E:$E,Calculations!$M13,'NREL Scaling Data'!$A:$A,AK$3,'NREL Scaling Data'!$C:$C,Calculations!$L13,'NREL Scaling Data'!$D:$D,Calculations!$N13) + 1) * AK13,0)</f>
        <v>0</v>
      </c>
      <c r="AM13" s="45">
        <f>IFERROR(((SUMIFS('NREL Scaling Data'!$F:$F,'NREL Scaling Data'!$B:$B,UPPER(About!$B$1),'NREL Scaling Data'!$E:$E,Calculations!$M13,'NREL Scaling Data'!$A:$A,AM$3,'NREL Scaling Data'!$C:$C,Calculations!$L13,'NREL Scaling Data'!$D:$D,Calculations!$N13)-SUMIFS('NREL Scaling Data'!$F:$F,'NREL Scaling Data'!$B:$B,UPPER(About!$B$1),'NREL Scaling Data'!$E:$E,Calculations!$M13,'NREL Scaling Data'!$A:$A,AL$3,'NREL Scaling Data'!$C:$C,Calculations!$L13,'NREL Scaling Data'!$D:$D,Calculations!$N13))/SUMIFS('NREL Scaling Data'!$F:$F,'NREL Scaling Data'!$B:$B,UPPER(About!$B$1),'NREL Scaling Data'!$E:$E,Calculations!$M13,'NREL Scaling Data'!$A:$A,AL$3,'NREL Scaling Data'!$C:$C,Calculations!$L13,'NREL Scaling Data'!$D:$D,Calculations!$N13) + 1) * AL13,0)</f>
        <v>0</v>
      </c>
      <c r="AN13" s="45">
        <f>IFERROR(((SUMIFS('NREL Scaling Data'!$F:$F,'NREL Scaling Data'!$B:$B,UPPER(About!$B$1),'NREL Scaling Data'!$E:$E,Calculations!$M13,'NREL Scaling Data'!$A:$A,AN$3,'NREL Scaling Data'!$C:$C,Calculations!$L13,'NREL Scaling Data'!$D:$D,Calculations!$N13)-SUMIFS('NREL Scaling Data'!$F:$F,'NREL Scaling Data'!$B:$B,UPPER(About!$B$1),'NREL Scaling Data'!$E:$E,Calculations!$M13,'NREL Scaling Data'!$A:$A,AM$3,'NREL Scaling Data'!$C:$C,Calculations!$L13,'NREL Scaling Data'!$D:$D,Calculations!$N13))/SUMIFS('NREL Scaling Data'!$F:$F,'NREL Scaling Data'!$B:$B,UPPER(About!$B$1),'NREL Scaling Data'!$E:$E,Calculations!$M13,'NREL Scaling Data'!$A:$A,AM$3,'NREL Scaling Data'!$C:$C,Calculations!$L13,'NREL Scaling Data'!$D:$D,Calculations!$N13) + 1) * AM13,0)</f>
        <v>0</v>
      </c>
      <c r="AO13" s="45">
        <f>IFERROR(((SUMIFS('NREL Scaling Data'!$F:$F,'NREL Scaling Data'!$B:$B,UPPER(About!$B$1),'NREL Scaling Data'!$E:$E,Calculations!$M13,'NREL Scaling Data'!$A:$A,AO$3,'NREL Scaling Data'!$C:$C,Calculations!$L13,'NREL Scaling Data'!$D:$D,Calculations!$N13)-SUMIFS('NREL Scaling Data'!$F:$F,'NREL Scaling Data'!$B:$B,UPPER(About!$B$1),'NREL Scaling Data'!$E:$E,Calculations!$M13,'NREL Scaling Data'!$A:$A,AN$3,'NREL Scaling Data'!$C:$C,Calculations!$L13,'NREL Scaling Data'!$D:$D,Calculations!$N13))/SUMIFS('NREL Scaling Data'!$F:$F,'NREL Scaling Data'!$B:$B,UPPER(About!$B$1),'NREL Scaling Data'!$E:$E,Calculations!$M13,'NREL Scaling Data'!$A:$A,AN$3,'NREL Scaling Data'!$C:$C,Calculations!$L13,'NREL Scaling Data'!$D:$D,Calculations!$N13) + 1) * AN13,0)</f>
        <v>0</v>
      </c>
      <c r="AP13" s="45">
        <f>IFERROR(((SUMIFS('NREL Scaling Data'!$F:$F,'NREL Scaling Data'!$B:$B,UPPER(About!$B$1),'NREL Scaling Data'!$E:$E,Calculations!$M13,'NREL Scaling Data'!$A:$A,AP$3,'NREL Scaling Data'!$C:$C,Calculations!$L13,'NREL Scaling Data'!$D:$D,Calculations!$N13)-SUMIFS('NREL Scaling Data'!$F:$F,'NREL Scaling Data'!$B:$B,UPPER(About!$B$1),'NREL Scaling Data'!$E:$E,Calculations!$M13,'NREL Scaling Data'!$A:$A,AO$3,'NREL Scaling Data'!$C:$C,Calculations!$L13,'NREL Scaling Data'!$D:$D,Calculations!$N13))/SUMIFS('NREL Scaling Data'!$F:$F,'NREL Scaling Data'!$B:$B,UPPER(About!$B$1),'NREL Scaling Data'!$E:$E,Calculations!$M13,'NREL Scaling Data'!$A:$A,AO$3,'NREL Scaling Data'!$C:$C,Calculations!$L13,'NREL Scaling Data'!$D:$D,Calculations!$N13) + 1) * AO13,0)</f>
        <v>0</v>
      </c>
      <c r="AQ13" s="45">
        <f>IFERROR(((SUMIFS('NREL Scaling Data'!$F:$F,'NREL Scaling Data'!$B:$B,UPPER(About!$B$1),'NREL Scaling Data'!$E:$E,Calculations!$M13,'NREL Scaling Data'!$A:$A,AQ$3,'NREL Scaling Data'!$C:$C,Calculations!$L13,'NREL Scaling Data'!$D:$D,Calculations!$N13)-SUMIFS('NREL Scaling Data'!$F:$F,'NREL Scaling Data'!$B:$B,UPPER(About!$B$1),'NREL Scaling Data'!$E:$E,Calculations!$M13,'NREL Scaling Data'!$A:$A,AP$3,'NREL Scaling Data'!$C:$C,Calculations!$L13,'NREL Scaling Data'!$D:$D,Calculations!$N13))/SUMIFS('NREL Scaling Data'!$F:$F,'NREL Scaling Data'!$B:$B,UPPER(About!$B$1),'NREL Scaling Data'!$E:$E,Calculations!$M13,'NREL Scaling Data'!$A:$A,AP$3,'NREL Scaling Data'!$C:$C,Calculations!$L13,'NREL Scaling Data'!$D:$D,Calculations!$N13) + 1) * AP13,0)</f>
        <v>0</v>
      </c>
      <c r="AR13" s="45">
        <f>IFERROR(((SUMIFS('NREL Scaling Data'!$F:$F,'NREL Scaling Data'!$B:$B,UPPER(About!$B$1),'NREL Scaling Data'!$E:$E,Calculations!$M13,'NREL Scaling Data'!$A:$A,AR$3,'NREL Scaling Data'!$C:$C,Calculations!$L13,'NREL Scaling Data'!$D:$D,Calculations!$N13)-SUMIFS('NREL Scaling Data'!$F:$F,'NREL Scaling Data'!$B:$B,UPPER(About!$B$1),'NREL Scaling Data'!$E:$E,Calculations!$M13,'NREL Scaling Data'!$A:$A,AQ$3,'NREL Scaling Data'!$C:$C,Calculations!$L13,'NREL Scaling Data'!$D:$D,Calculations!$N13))/SUMIFS('NREL Scaling Data'!$F:$F,'NREL Scaling Data'!$B:$B,UPPER(About!$B$1),'NREL Scaling Data'!$E:$E,Calculations!$M13,'NREL Scaling Data'!$A:$A,AQ$3,'NREL Scaling Data'!$C:$C,Calculations!$L13,'NREL Scaling Data'!$D:$D,Calculations!$N13) + 1) * AQ13,0)</f>
        <v>0</v>
      </c>
      <c r="AS13" s="45">
        <f>IFERROR(((SUMIFS('NREL Scaling Data'!$F:$F,'NREL Scaling Data'!$B:$B,UPPER(About!$B$1),'NREL Scaling Data'!$E:$E,Calculations!$M13,'NREL Scaling Data'!$A:$A,AS$3,'NREL Scaling Data'!$C:$C,Calculations!$L13,'NREL Scaling Data'!$D:$D,Calculations!$N13)-SUMIFS('NREL Scaling Data'!$F:$F,'NREL Scaling Data'!$B:$B,UPPER(About!$B$1),'NREL Scaling Data'!$E:$E,Calculations!$M13,'NREL Scaling Data'!$A:$A,AR$3,'NREL Scaling Data'!$C:$C,Calculations!$L13,'NREL Scaling Data'!$D:$D,Calculations!$N13))/SUMIFS('NREL Scaling Data'!$F:$F,'NREL Scaling Data'!$B:$B,UPPER(About!$B$1),'NREL Scaling Data'!$E:$E,Calculations!$M13,'NREL Scaling Data'!$A:$A,AR$3,'NREL Scaling Data'!$C:$C,Calculations!$L13,'NREL Scaling Data'!$D:$D,Calculations!$N13) + 1) * AR13,0)</f>
        <v>0</v>
      </c>
      <c r="AT13" s="45">
        <f>IFERROR(((SUMIFS('NREL Scaling Data'!$F:$F,'NREL Scaling Data'!$B:$B,UPPER(About!$B$1),'NREL Scaling Data'!$E:$E,Calculations!$M13,'NREL Scaling Data'!$A:$A,AT$3,'NREL Scaling Data'!$C:$C,Calculations!$L13,'NREL Scaling Data'!$D:$D,Calculations!$N13)-SUMIFS('NREL Scaling Data'!$F:$F,'NREL Scaling Data'!$B:$B,UPPER(About!$B$1),'NREL Scaling Data'!$E:$E,Calculations!$M13,'NREL Scaling Data'!$A:$A,AS$3,'NREL Scaling Data'!$C:$C,Calculations!$L13,'NREL Scaling Data'!$D:$D,Calculations!$N13))/SUMIFS('NREL Scaling Data'!$F:$F,'NREL Scaling Data'!$B:$B,UPPER(About!$B$1),'NREL Scaling Data'!$E:$E,Calculations!$M13,'NREL Scaling Data'!$A:$A,AS$3,'NREL Scaling Data'!$C:$C,Calculations!$L13,'NREL Scaling Data'!$D:$D,Calculations!$N13) + 1) * AS13,0)</f>
        <v>0</v>
      </c>
    </row>
    <row r="14" spans="1:46">
      <c r="M14" s="1"/>
    </row>
    <row r="15" spans="1:46">
      <c r="H15" s="1" t="s">
        <v>355</v>
      </c>
      <c r="I15" s="1"/>
      <c r="J15" s="1"/>
      <c r="K15" s="1"/>
      <c r="L15" s="1"/>
    </row>
    <row r="16" spans="1:46">
      <c r="N16" s="1" t="s">
        <v>75</v>
      </c>
      <c r="O16" s="1">
        <v>2019</v>
      </c>
      <c r="P16" s="1">
        <v>2020</v>
      </c>
      <c r="Q16" s="1">
        <v>2021</v>
      </c>
      <c r="R16" s="1">
        <v>2022</v>
      </c>
      <c r="S16" s="1">
        <v>2023</v>
      </c>
      <c r="T16" s="1">
        <v>2024</v>
      </c>
      <c r="U16" s="1">
        <v>2025</v>
      </c>
      <c r="V16" s="1">
        <v>2026</v>
      </c>
      <c r="W16" s="1">
        <v>2027</v>
      </c>
      <c r="X16" s="1">
        <v>2028</v>
      </c>
      <c r="Y16" s="1">
        <v>2029</v>
      </c>
      <c r="Z16" s="1">
        <v>2030</v>
      </c>
      <c r="AA16" s="1">
        <v>2031</v>
      </c>
      <c r="AB16" s="1">
        <v>2032</v>
      </c>
      <c r="AC16" s="1">
        <v>2033</v>
      </c>
      <c r="AD16" s="1">
        <v>2034</v>
      </c>
      <c r="AE16" s="1">
        <v>2035</v>
      </c>
      <c r="AF16" s="1">
        <v>2036</v>
      </c>
      <c r="AG16" s="1">
        <v>2037</v>
      </c>
      <c r="AH16" s="1">
        <v>2038</v>
      </c>
      <c r="AI16" s="1">
        <v>2039</v>
      </c>
      <c r="AJ16" s="1">
        <v>2040</v>
      </c>
      <c r="AK16" s="1">
        <v>2041</v>
      </c>
      <c r="AL16" s="1">
        <v>2042</v>
      </c>
      <c r="AM16" s="1">
        <v>2043</v>
      </c>
      <c r="AN16" s="1">
        <v>2044</v>
      </c>
      <c r="AO16" s="1">
        <v>2045</v>
      </c>
      <c r="AP16" s="1">
        <v>2046</v>
      </c>
      <c r="AQ16" s="1">
        <v>2047</v>
      </c>
      <c r="AR16" s="1">
        <v>2048</v>
      </c>
      <c r="AS16" s="1">
        <v>2049</v>
      </c>
      <c r="AT16" s="1">
        <v>2050</v>
      </c>
    </row>
    <row r="17" spans="7:46">
      <c r="G17" s="12" t="s">
        <v>391</v>
      </c>
      <c r="H17" s="12" t="s">
        <v>380</v>
      </c>
      <c r="I17" s="12" t="s">
        <v>1085</v>
      </c>
      <c r="J17" s="209">
        <f>SUMIFS('NREL Scaling Data'!F:F,'NREL Scaling Data'!B:B,UPPER(About!$B$1),'NREL Scaling Data'!E:E,Calculations!M17,'NREL Scaling Data'!A:A, 2021,'NREL Scaling Data'!C:C,Calculations!L17,'NREL Scaling Data'!D:D,Calculations!N17) / SUMIFS('NREL Scaling Data'!F:F,'NREL Scaling Data'!B:B,UPPER(About!$B$1),'NREL Scaling Data'!A:A, 2021,'NREL Scaling Data'!C:C,Calculations!L17,'NREL Scaling Data'!D:D,Calculations!N17)</f>
        <v>7.307124999453303E-2</v>
      </c>
      <c r="K17" s="207">
        <f>$B$12</f>
        <v>0.94236632738906856</v>
      </c>
      <c r="L17" s="209" t="s">
        <v>1022</v>
      </c>
      <c r="M17" s="12" t="s">
        <v>1018</v>
      </c>
      <c r="N17" s="1" t="s">
        <v>635</v>
      </c>
      <c r="O17" s="7">
        <f>P17</f>
        <v>21212218866872.848</v>
      </c>
      <c r="P17" s="7">
        <f>Q17</f>
        <v>21212218866872.848</v>
      </c>
      <c r="Q17" s="45">
        <f>SUMIFS('SEDS 2021'!$F$23:$F$40,'SEDS 2021'!E$23:E$40,Calculations!L17,'SEDS 2021'!D$23:D$40,Calculations!N17)*J17*K17</f>
        <v>21212218866872.848</v>
      </c>
      <c r="R17" s="45">
        <f>IFERROR(((SUMIFS('NREL Scaling Data'!$F:$F,'NREL Scaling Data'!$B:$B,UPPER(About!$B$1),'NREL Scaling Data'!$E:$E,Calculations!$M17,'NREL Scaling Data'!$A:$A,R$3,'NREL Scaling Data'!$C:$C,Calculations!$L17,'NREL Scaling Data'!$D:$D,Calculations!$N17)-SUMIFS('NREL Scaling Data'!$F:$F,'NREL Scaling Data'!$B:$B,UPPER(About!$B$1),'NREL Scaling Data'!$E:$E,Calculations!$M17,'NREL Scaling Data'!$A:$A,Q$3,'NREL Scaling Data'!$C:$C,Calculations!$L17,'NREL Scaling Data'!$D:$D,Calculations!$N17))/SUMIFS('NREL Scaling Data'!$F:$F,'NREL Scaling Data'!$B:$B,UPPER(About!$B$1),'NREL Scaling Data'!$E:$E,Calculations!$M17,'NREL Scaling Data'!$A:$A,Q$3,'NREL Scaling Data'!$C:$C,Calculations!$L17,'NREL Scaling Data'!$D:$D,Calculations!$N17) + 1) * Q17,0)</f>
        <v>20867730888923.613</v>
      </c>
      <c r="S17" s="45">
        <f>IFERROR(((SUMIFS('NREL Scaling Data'!$F:$F,'NREL Scaling Data'!$B:$B,UPPER(About!$B$1),'NREL Scaling Data'!$E:$E,Calculations!$M17,'NREL Scaling Data'!$A:$A,S$3,'NREL Scaling Data'!$C:$C,Calculations!$L17,'NREL Scaling Data'!$D:$D,Calculations!$N17)-SUMIFS('NREL Scaling Data'!$F:$F,'NREL Scaling Data'!$B:$B,UPPER(About!$B$1),'NREL Scaling Data'!$E:$E,Calculations!$M17,'NREL Scaling Data'!$A:$A,R$3,'NREL Scaling Data'!$C:$C,Calculations!$L17,'NREL Scaling Data'!$D:$D,Calculations!$N17))/SUMIFS('NREL Scaling Data'!$F:$F,'NREL Scaling Data'!$B:$B,UPPER(About!$B$1),'NREL Scaling Data'!$E:$E,Calculations!$M17,'NREL Scaling Data'!$A:$A,R$3,'NREL Scaling Data'!$C:$C,Calculations!$L17,'NREL Scaling Data'!$D:$D,Calculations!$N17) + 1) * R17,0)</f>
        <v>20554289706999.613</v>
      </c>
      <c r="T17" s="45">
        <f>IFERROR(((SUMIFS('NREL Scaling Data'!$F:$F,'NREL Scaling Data'!$B:$B,UPPER(About!$B$1),'NREL Scaling Data'!$E:$E,Calculations!$M17,'NREL Scaling Data'!$A:$A,T$3,'NREL Scaling Data'!$C:$C,Calculations!$L17,'NREL Scaling Data'!$D:$D,Calculations!$N17)-SUMIFS('NREL Scaling Data'!$F:$F,'NREL Scaling Data'!$B:$B,UPPER(About!$B$1),'NREL Scaling Data'!$E:$E,Calculations!$M17,'NREL Scaling Data'!$A:$A,S$3,'NREL Scaling Data'!$C:$C,Calculations!$L17,'NREL Scaling Data'!$D:$D,Calculations!$N17))/SUMIFS('NREL Scaling Data'!$F:$F,'NREL Scaling Data'!$B:$B,UPPER(About!$B$1),'NREL Scaling Data'!$E:$E,Calculations!$M17,'NREL Scaling Data'!$A:$A,S$3,'NREL Scaling Data'!$C:$C,Calculations!$L17,'NREL Scaling Data'!$D:$D,Calculations!$N17) + 1) * S17,0)</f>
        <v>20278229405466.621</v>
      </c>
      <c r="U17" s="45">
        <f>IFERROR(((SUMIFS('NREL Scaling Data'!$F:$F,'NREL Scaling Data'!$B:$B,UPPER(About!$B$1),'NREL Scaling Data'!$E:$E,Calculations!$M17,'NREL Scaling Data'!$A:$A,U$3,'NREL Scaling Data'!$C:$C,Calculations!$L17,'NREL Scaling Data'!$D:$D,Calculations!$N17)-SUMIFS('NREL Scaling Data'!$F:$F,'NREL Scaling Data'!$B:$B,UPPER(About!$B$1),'NREL Scaling Data'!$E:$E,Calculations!$M17,'NREL Scaling Data'!$A:$A,T$3,'NREL Scaling Data'!$C:$C,Calculations!$L17,'NREL Scaling Data'!$D:$D,Calculations!$N17))/SUMIFS('NREL Scaling Data'!$F:$F,'NREL Scaling Data'!$B:$B,UPPER(About!$B$1),'NREL Scaling Data'!$E:$E,Calculations!$M17,'NREL Scaling Data'!$A:$A,T$3,'NREL Scaling Data'!$C:$C,Calculations!$L17,'NREL Scaling Data'!$D:$D,Calculations!$N17) + 1) * T17,0)</f>
        <v>20025522284039.734</v>
      </c>
      <c r="V17" s="45">
        <f>IFERROR(((SUMIFS('NREL Scaling Data'!$F:$F,'NREL Scaling Data'!$B:$B,UPPER(About!$B$1),'NREL Scaling Data'!$E:$E,Calculations!$M17,'NREL Scaling Data'!$A:$A,V$3,'NREL Scaling Data'!$C:$C,Calculations!$L17,'NREL Scaling Data'!$D:$D,Calculations!$N17)-SUMIFS('NREL Scaling Data'!$F:$F,'NREL Scaling Data'!$B:$B,UPPER(About!$B$1),'NREL Scaling Data'!$E:$E,Calculations!$M17,'NREL Scaling Data'!$A:$A,U$3,'NREL Scaling Data'!$C:$C,Calculations!$L17,'NREL Scaling Data'!$D:$D,Calculations!$N17))/SUMIFS('NREL Scaling Data'!$F:$F,'NREL Scaling Data'!$B:$B,UPPER(About!$B$1),'NREL Scaling Data'!$E:$E,Calculations!$M17,'NREL Scaling Data'!$A:$A,U$3,'NREL Scaling Data'!$C:$C,Calculations!$L17,'NREL Scaling Data'!$D:$D,Calculations!$N17) + 1) * U17,0)</f>
        <v>19841089221939.055</v>
      </c>
      <c r="W17" s="45">
        <f>IFERROR(((SUMIFS('NREL Scaling Data'!$F:$F,'NREL Scaling Data'!$B:$B,UPPER(About!$B$1),'NREL Scaling Data'!$E:$E,Calculations!$M17,'NREL Scaling Data'!$A:$A,W$3,'NREL Scaling Data'!$C:$C,Calculations!$L17,'NREL Scaling Data'!$D:$D,Calculations!$N17)-SUMIFS('NREL Scaling Data'!$F:$F,'NREL Scaling Data'!$B:$B,UPPER(About!$B$1),'NREL Scaling Data'!$E:$E,Calculations!$M17,'NREL Scaling Data'!$A:$A,V$3,'NREL Scaling Data'!$C:$C,Calculations!$L17,'NREL Scaling Data'!$D:$D,Calculations!$N17))/SUMIFS('NREL Scaling Data'!$F:$F,'NREL Scaling Data'!$B:$B,UPPER(About!$B$1),'NREL Scaling Data'!$E:$E,Calculations!$M17,'NREL Scaling Data'!$A:$A,V$3,'NREL Scaling Data'!$C:$C,Calculations!$L17,'NREL Scaling Data'!$D:$D,Calculations!$N17) + 1) * V17,0)</f>
        <v>19706548557525.168</v>
      </c>
      <c r="X17" s="45">
        <f>IFERROR(((SUMIFS('NREL Scaling Data'!$F:$F,'NREL Scaling Data'!$B:$B,UPPER(About!$B$1),'NREL Scaling Data'!$E:$E,Calculations!$M17,'NREL Scaling Data'!$A:$A,X$3,'NREL Scaling Data'!$C:$C,Calculations!$L17,'NREL Scaling Data'!$D:$D,Calculations!$N17)-SUMIFS('NREL Scaling Data'!$F:$F,'NREL Scaling Data'!$B:$B,UPPER(About!$B$1),'NREL Scaling Data'!$E:$E,Calculations!$M17,'NREL Scaling Data'!$A:$A,W$3,'NREL Scaling Data'!$C:$C,Calculations!$L17,'NREL Scaling Data'!$D:$D,Calculations!$N17))/SUMIFS('NREL Scaling Data'!$F:$F,'NREL Scaling Data'!$B:$B,UPPER(About!$B$1),'NREL Scaling Data'!$E:$E,Calculations!$M17,'NREL Scaling Data'!$A:$A,W$3,'NREL Scaling Data'!$C:$C,Calculations!$L17,'NREL Scaling Data'!$D:$D,Calculations!$N17) + 1) * W17,0)</f>
        <v>19620541684496.195</v>
      </c>
      <c r="Y17" s="45">
        <f>IFERROR(((SUMIFS('NREL Scaling Data'!$F:$F,'NREL Scaling Data'!$B:$B,UPPER(About!$B$1),'NREL Scaling Data'!$E:$E,Calculations!$M17,'NREL Scaling Data'!$A:$A,Y$3,'NREL Scaling Data'!$C:$C,Calculations!$L17,'NREL Scaling Data'!$D:$D,Calculations!$N17)-SUMIFS('NREL Scaling Data'!$F:$F,'NREL Scaling Data'!$B:$B,UPPER(About!$B$1),'NREL Scaling Data'!$E:$E,Calculations!$M17,'NREL Scaling Data'!$A:$A,X$3,'NREL Scaling Data'!$C:$C,Calculations!$L17,'NREL Scaling Data'!$D:$D,Calculations!$N17))/SUMIFS('NREL Scaling Data'!$F:$F,'NREL Scaling Data'!$B:$B,UPPER(About!$B$1),'NREL Scaling Data'!$E:$E,Calculations!$M17,'NREL Scaling Data'!$A:$A,X$3,'NREL Scaling Data'!$C:$C,Calculations!$L17,'NREL Scaling Data'!$D:$D,Calculations!$N17) + 1) * X17,0)</f>
        <v>19578922468321.637</v>
      </c>
      <c r="Z17" s="45">
        <f>IFERROR(((SUMIFS('NREL Scaling Data'!$F:$F,'NREL Scaling Data'!$B:$B,UPPER(About!$B$1),'NREL Scaling Data'!$E:$E,Calculations!$M17,'NREL Scaling Data'!$A:$A,Z$3,'NREL Scaling Data'!$C:$C,Calculations!$L17,'NREL Scaling Data'!$D:$D,Calculations!$N17)-SUMIFS('NREL Scaling Data'!$F:$F,'NREL Scaling Data'!$B:$B,UPPER(About!$B$1),'NREL Scaling Data'!$E:$E,Calculations!$M17,'NREL Scaling Data'!$A:$A,Y$3,'NREL Scaling Data'!$C:$C,Calculations!$L17,'NREL Scaling Data'!$D:$D,Calculations!$N17))/SUMIFS('NREL Scaling Data'!$F:$F,'NREL Scaling Data'!$B:$B,UPPER(About!$B$1),'NREL Scaling Data'!$E:$E,Calculations!$M17,'NREL Scaling Data'!$A:$A,Y$3,'NREL Scaling Data'!$C:$C,Calculations!$L17,'NREL Scaling Data'!$D:$D,Calculations!$N17) + 1) * Y17,0)</f>
        <v>19556819979989.168</v>
      </c>
      <c r="AA17" s="45">
        <f>IFERROR(((SUMIFS('NREL Scaling Data'!$F:$F,'NREL Scaling Data'!$B:$B,UPPER(About!$B$1),'NREL Scaling Data'!$E:$E,Calculations!$M17,'NREL Scaling Data'!$A:$A,AA$3,'NREL Scaling Data'!$C:$C,Calculations!$L17,'NREL Scaling Data'!$D:$D,Calculations!$N17)-SUMIFS('NREL Scaling Data'!$F:$F,'NREL Scaling Data'!$B:$B,UPPER(About!$B$1),'NREL Scaling Data'!$E:$E,Calculations!$M17,'NREL Scaling Data'!$A:$A,Z$3,'NREL Scaling Data'!$C:$C,Calculations!$L17,'NREL Scaling Data'!$D:$D,Calculations!$N17))/SUMIFS('NREL Scaling Data'!$F:$F,'NREL Scaling Data'!$B:$B,UPPER(About!$B$1),'NREL Scaling Data'!$E:$E,Calculations!$M17,'NREL Scaling Data'!$A:$A,Z$3,'NREL Scaling Data'!$C:$C,Calculations!$L17,'NREL Scaling Data'!$D:$D,Calculations!$N17) + 1) * Z17,0)</f>
        <v>19585443223309.176</v>
      </c>
      <c r="AB17" s="45">
        <f>IFERROR(((SUMIFS('NREL Scaling Data'!$F:$F,'NREL Scaling Data'!$B:$B,UPPER(About!$B$1),'NREL Scaling Data'!$E:$E,Calculations!$M17,'NREL Scaling Data'!$A:$A,AB$3,'NREL Scaling Data'!$C:$C,Calculations!$L17,'NREL Scaling Data'!$D:$D,Calculations!$N17)-SUMIFS('NREL Scaling Data'!$F:$F,'NREL Scaling Data'!$B:$B,UPPER(About!$B$1),'NREL Scaling Data'!$E:$E,Calculations!$M17,'NREL Scaling Data'!$A:$A,AA$3,'NREL Scaling Data'!$C:$C,Calculations!$L17,'NREL Scaling Data'!$D:$D,Calculations!$N17))/SUMIFS('NREL Scaling Data'!$F:$F,'NREL Scaling Data'!$B:$B,UPPER(About!$B$1),'NREL Scaling Data'!$E:$E,Calculations!$M17,'NREL Scaling Data'!$A:$A,AA$3,'NREL Scaling Data'!$C:$C,Calculations!$L17,'NREL Scaling Data'!$D:$D,Calculations!$N17) + 1) * AA17,0)</f>
        <v>19639167726845.484</v>
      </c>
      <c r="AC17" s="45">
        <f>IFERROR(((SUMIFS('NREL Scaling Data'!$F:$F,'NREL Scaling Data'!$B:$B,UPPER(About!$B$1),'NREL Scaling Data'!$E:$E,Calculations!$M17,'NREL Scaling Data'!$A:$A,AC$3,'NREL Scaling Data'!$C:$C,Calculations!$L17,'NREL Scaling Data'!$D:$D,Calculations!$N17)-SUMIFS('NREL Scaling Data'!$F:$F,'NREL Scaling Data'!$B:$B,UPPER(About!$B$1),'NREL Scaling Data'!$E:$E,Calculations!$M17,'NREL Scaling Data'!$A:$A,AB$3,'NREL Scaling Data'!$C:$C,Calculations!$L17,'NREL Scaling Data'!$D:$D,Calculations!$N17))/SUMIFS('NREL Scaling Data'!$F:$F,'NREL Scaling Data'!$B:$B,UPPER(About!$B$1),'NREL Scaling Data'!$E:$E,Calculations!$M17,'NREL Scaling Data'!$A:$A,AB$3,'NREL Scaling Data'!$C:$C,Calculations!$L17,'NREL Scaling Data'!$D:$D,Calculations!$N17) + 1) * AB17,0)</f>
        <v>19710908313571.055</v>
      </c>
      <c r="AD17" s="45">
        <f>IFERROR(((SUMIFS('NREL Scaling Data'!$F:$F,'NREL Scaling Data'!$B:$B,UPPER(About!$B$1),'NREL Scaling Data'!$E:$E,Calculations!$M17,'NREL Scaling Data'!$A:$A,AD$3,'NREL Scaling Data'!$C:$C,Calculations!$L17,'NREL Scaling Data'!$D:$D,Calculations!$N17)-SUMIFS('NREL Scaling Data'!$F:$F,'NREL Scaling Data'!$B:$B,UPPER(About!$B$1),'NREL Scaling Data'!$E:$E,Calculations!$M17,'NREL Scaling Data'!$A:$A,AC$3,'NREL Scaling Data'!$C:$C,Calculations!$L17,'NREL Scaling Data'!$D:$D,Calculations!$N17))/SUMIFS('NREL Scaling Data'!$F:$F,'NREL Scaling Data'!$B:$B,UPPER(About!$B$1),'NREL Scaling Data'!$E:$E,Calculations!$M17,'NREL Scaling Data'!$A:$A,AC$3,'NREL Scaling Data'!$C:$C,Calculations!$L17,'NREL Scaling Data'!$D:$D,Calculations!$N17) + 1) * AC17,0)</f>
        <v>19777309540548.266</v>
      </c>
      <c r="AE17" s="45">
        <f>IFERROR(((SUMIFS('NREL Scaling Data'!$F:$F,'NREL Scaling Data'!$B:$B,UPPER(About!$B$1),'NREL Scaling Data'!$E:$E,Calculations!$M17,'NREL Scaling Data'!$A:$A,AE$3,'NREL Scaling Data'!$C:$C,Calculations!$L17,'NREL Scaling Data'!$D:$D,Calculations!$N17)-SUMIFS('NREL Scaling Data'!$F:$F,'NREL Scaling Data'!$B:$B,UPPER(About!$B$1),'NREL Scaling Data'!$E:$E,Calculations!$M17,'NREL Scaling Data'!$A:$A,AD$3,'NREL Scaling Data'!$C:$C,Calculations!$L17,'NREL Scaling Data'!$D:$D,Calculations!$N17))/SUMIFS('NREL Scaling Data'!$F:$F,'NREL Scaling Data'!$B:$B,UPPER(About!$B$1),'NREL Scaling Data'!$E:$E,Calculations!$M17,'NREL Scaling Data'!$A:$A,AD$3,'NREL Scaling Data'!$C:$C,Calculations!$L17,'NREL Scaling Data'!$D:$D,Calculations!$N17) + 1) * AD17,0)</f>
        <v>19870866252029.742</v>
      </c>
      <c r="AF17" s="45">
        <f>IFERROR(((SUMIFS('NREL Scaling Data'!$F:$F,'NREL Scaling Data'!$B:$B,UPPER(About!$B$1),'NREL Scaling Data'!$E:$E,Calculations!$M17,'NREL Scaling Data'!$A:$A,AF$3,'NREL Scaling Data'!$C:$C,Calculations!$L17,'NREL Scaling Data'!$D:$D,Calculations!$N17)-SUMIFS('NREL Scaling Data'!$F:$F,'NREL Scaling Data'!$B:$B,UPPER(About!$B$1),'NREL Scaling Data'!$E:$E,Calculations!$M17,'NREL Scaling Data'!$A:$A,AE$3,'NREL Scaling Data'!$C:$C,Calculations!$L17,'NREL Scaling Data'!$D:$D,Calculations!$N17))/SUMIFS('NREL Scaling Data'!$F:$F,'NREL Scaling Data'!$B:$B,UPPER(About!$B$1),'NREL Scaling Data'!$E:$E,Calculations!$M17,'NREL Scaling Data'!$A:$A,AE$3,'NREL Scaling Data'!$C:$C,Calculations!$L17,'NREL Scaling Data'!$D:$D,Calculations!$N17) + 1) * AE17,0)</f>
        <v>19971935541446.605</v>
      </c>
      <c r="AG17" s="45">
        <f>IFERROR(((SUMIFS('NREL Scaling Data'!$F:$F,'NREL Scaling Data'!$B:$B,UPPER(About!$B$1),'NREL Scaling Data'!$E:$E,Calculations!$M17,'NREL Scaling Data'!$A:$A,AG$3,'NREL Scaling Data'!$C:$C,Calculations!$L17,'NREL Scaling Data'!$D:$D,Calculations!$N17)-SUMIFS('NREL Scaling Data'!$F:$F,'NREL Scaling Data'!$B:$B,UPPER(About!$B$1),'NREL Scaling Data'!$E:$E,Calculations!$M17,'NREL Scaling Data'!$A:$A,AF$3,'NREL Scaling Data'!$C:$C,Calculations!$L17,'NREL Scaling Data'!$D:$D,Calculations!$N17))/SUMIFS('NREL Scaling Data'!$F:$F,'NREL Scaling Data'!$B:$B,UPPER(About!$B$1),'NREL Scaling Data'!$E:$E,Calculations!$M17,'NREL Scaling Data'!$A:$A,AF$3,'NREL Scaling Data'!$C:$C,Calculations!$L17,'NREL Scaling Data'!$D:$D,Calculations!$N17) + 1) * AF17,0)</f>
        <v>20061580074430.445</v>
      </c>
      <c r="AH17" s="45">
        <f>IFERROR(((SUMIFS('NREL Scaling Data'!$F:$F,'NREL Scaling Data'!$B:$B,UPPER(About!$B$1),'NREL Scaling Data'!$E:$E,Calculations!$M17,'NREL Scaling Data'!$A:$A,AH$3,'NREL Scaling Data'!$C:$C,Calculations!$L17,'NREL Scaling Data'!$D:$D,Calculations!$N17)-SUMIFS('NREL Scaling Data'!$F:$F,'NREL Scaling Data'!$B:$B,UPPER(About!$B$1),'NREL Scaling Data'!$E:$E,Calculations!$M17,'NREL Scaling Data'!$A:$A,AG$3,'NREL Scaling Data'!$C:$C,Calculations!$L17,'NREL Scaling Data'!$D:$D,Calculations!$N17))/SUMIFS('NREL Scaling Data'!$F:$F,'NREL Scaling Data'!$B:$B,UPPER(About!$B$1),'NREL Scaling Data'!$E:$E,Calculations!$M17,'NREL Scaling Data'!$A:$A,AG$3,'NREL Scaling Data'!$C:$C,Calculations!$L17,'NREL Scaling Data'!$D:$D,Calculations!$N17) + 1) * AG17,0)</f>
        <v>20173839687438.676</v>
      </c>
      <c r="AI17" s="45">
        <f>IFERROR(((SUMIFS('NREL Scaling Data'!$F:$F,'NREL Scaling Data'!$B:$B,UPPER(About!$B$1),'NREL Scaling Data'!$E:$E,Calculations!$M17,'NREL Scaling Data'!$A:$A,AI$3,'NREL Scaling Data'!$C:$C,Calculations!$L17,'NREL Scaling Data'!$D:$D,Calculations!$N17)-SUMIFS('NREL Scaling Data'!$F:$F,'NREL Scaling Data'!$B:$B,UPPER(About!$B$1),'NREL Scaling Data'!$E:$E,Calculations!$M17,'NREL Scaling Data'!$A:$A,AH$3,'NREL Scaling Data'!$C:$C,Calculations!$L17,'NREL Scaling Data'!$D:$D,Calculations!$N17))/SUMIFS('NREL Scaling Data'!$F:$F,'NREL Scaling Data'!$B:$B,UPPER(About!$B$1),'NREL Scaling Data'!$E:$E,Calculations!$M17,'NREL Scaling Data'!$A:$A,AH$3,'NREL Scaling Data'!$C:$C,Calculations!$L17,'NREL Scaling Data'!$D:$D,Calculations!$N17) + 1) * AH17,0)</f>
        <v>20290105213967.574</v>
      </c>
      <c r="AJ17" s="45">
        <f>IFERROR(((SUMIFS('NREL Scaling Data'!$F:$F,'NREL Scaling Data'!$B:$B,UPPER(About!$B$1),'NREL Scaling Data'!$E:$E,Calculations!$M17,'NREL Scaling Data'!$A:$A,AJ$3,'NREL Scaling Data'!$C:$C,Calculations!$L17,'NREL Scaling Data'!$D:$D,Calculations!$N17)-SUMIFS('NREL Scaling Data'!$F:$F,'NREL Scaling Data'!$B:$B,UPPER(About!$B$1),'NREL Scaling Data'!$E:$E,Calculations!$M17,'NREL Scaling Data'!$A:$A,AI$3,'NREL Scaling Data'!$C:$C,Calculations!$L17,'NREL Scaling Data'!$D:$D,Calculations!$N17))/SUMIFS('NREL Scaling Data'!$F:$F,'NREL Scaling Data'!$B:$B,UPPER(About!$B$1),'NREL Scaling Data'!$E:$E,Calculations!$M17,'NREL Scaling Data'!$A:$A,AI$3,'NREL Scaling Data'!$C:$C,Calculations!$L17,'NREL Scaling Data'!$D:$D,Calculations!$N17) + 1) * AI17,0)</f>
        <v>20391924357347.723</v>
      </c>
      <c r="AK17" s="45">
        <f>IFERROR(((SUMIFS('NREL Scaling Data'!$F:$F,'NREL Scaling Data'!$B:$B,UPPER(About!$B$1),'NREL Scaling Data'!$E:$E,Calculations!$M17,'NREL Scaling Data'!$A:$A,AK$3,'NREL Scaling Data'!$C:$C,Calculations!$L17,'NREL Scaling Data'!$D:$D,Calculations!$N17)-SUMIFS('NREL Scaling Data'!$F:$F,'NREL Scaling Data'!$B:$B,UPPER(About!$B$1),'NREL Scaling Data'!$E:$E,Calculations!$M17,'NREL Scaling Data'!$A:$A,AJ$3,'NREL Scaling Data'!$C:$C,Calculations!$L17,'NREL Scaling Data'!$D:$D,Calculations!$N17))/SUMIFS('NREL Scaling Data'!$F:$F,'NREL Scaling Data'!$B:$B,UPPER(About!$B$1),'NREL Scaling Data'!$E:$E,Calculations!$M17,'NREL Scaling Data'!$A:$A,AJ$3,'NREL Scaling Data'!$C:$C,Calculations!$L17,'NREL Scaling Data'!$D:$D,Calculations!$N17) + 1) * AJ17,0)</f>
        <v>20514185079073.363</v>
      </c>
      <c r="AL17" s="45">
        <f>IFERROR(((SUMIFS('NREL Scaling Data'!$F:$F,'NREL Scaling Data'!$B:$B,UPPER(About!$B$1),'NREL Scaling Data'!$E:$E,Calculations!$M17,'NREL Scaling Data'!$A:$A,AL$3,'NREL Scaling Data'!$C:$C,Calculations!$L17,'NREL Scaling Data'!$D:$D,Calculations!$N17)-SUMIFS('NREL Scaling Data'!$F:$F,'NREL Scaling Data'!$B:$B,UPPER(About!$B$1),'NREL Scaling Data'!$E:$E,Calculations!$M17,'NREL Scaling Data'!$A:$A,AK$3,'NREL Scaling Data'!$C:$C,Calculations!$L17,'NREL Scaling Data'!$D:$D,Calculations!$N17))/SUMIFS('NREL Scaling Data'!$F:$F,'NREL Scaling Data'!$B:$B,UPPER(About!$B$1),'NREL Scaling Data'!$E:$E,Calculations!$M17,'NREL Scaling Data'!$A:$A,AK$3,'NREL Scaling Data'!$C:$C,Calculations!$L17,'NREL Scaling Data'!$D:$D,Calculations!$N17) + 1) * AK17,0)</f>
        <v>20638399724272.785</v>
      </c>
      <c r="AM17" s="45">
        <f>IFERROR(((SUMIFS('NREL Scaling Data'!$F:$F,'NREL Scaling Data'!$B:$B,UPPER(About!$B$1),'NREL Scaling Data'!$E:$E,Calculations!$M17,'NREL Scaling Data'!$A:$A,AM$3,'NREL Scaling Data'!$C:$C,Calculations!$L17,'NREL Scaling Data'!$D:$D,Calculations!$N17)-SUMIFS('NREL Scaling Data'!$F:$F,'NREL Scaling Data'!$B:$B,UPPER(About!$B$1),'NREL Scaling Data'!$E:$E,Calculations!$M17,'NREL Scaling Data'!$A:$A,AL$3,'NREL Scaling Data'!$C:$C,Calculations!$L17,'NREL Scaling Data'!$D:$D,Calculations!$N17))/SUMIFS('NREL Scaling Data'!$F:$F,'NREL Scaling Data'!$B:$B,UPPER(About!$B$1),'NREL Scaling Data'!$E:$E,Calculations!$M17,'NREL Scaling Data'!$A:$A,AL$3,'NREL Scaling Data'!$C:$C,Calculations!$L17,'NREL Scaling Data'!$D:$D,Calculations!$N17) + 1) * AL17,0)</f>
        <v>20746971392478.68</v>
      </c>
      <c r="AN17" s="45">
        <f>IFERROR(((SUMIFS('NREL Scaling Data'!$F:$F,'NREL Scaling Data'!$B:$B,UPPER(About!$B$1),'NREL Scaling Data'!$E:$E,Calculations!$M17,'NREL Scaling Data'!$A:$A,AN$3,'NREL Scaling Data'!$C:$C,Calculations!$L17,'NREL Scaling Data'!$D:$D,Calculations!$N17)-SUMIFS('NREL Scaling Data'!$F:$F,'NREL Scaling Data'!$B:$B,UPPER(About!$B$1),'NREL Scaling Data'!$E:$E,Calculations!$M17,'NREL Scaling Data'!$A:$A,AM$3,'NREL Scaling Data'!$C:$C,Calculations!$L17,'NREL Scaling Data'!$D:$D,Calculations!$N17))/SUMIFS('NREL Scaling Data'!$F:$F,'NREL Scaling Data'!$B:$B,UPPER(About!$B$1),'NREL Scaling Data'!$E:$E,Calculations!$M17,'NREL Scaling Data'!$A:$A,AM$3,'NREL Scaling Data'!$C:$C,Calculations!$L17,'NREL Scaling Data'!$D:$D,Calculations!$N17) + 1) * AM17,0)</f>
        <v>20874525067790.926</v>
      </c>
      <c r="AO17" s="45">
        <f>IFERROR(((SUMIFS('NREL Scaling Data'!$F:$F,'NREL Scaling Data'!$B:$B,UPPER(About!$B$1),'NREL Scaling Data'!$E:$E,Calculations!$M17,'NREL Scaling Data'!$A:$A,AO$3,'NREL Scaling Data'!$C:$C,Calculations!$L17,'NREL Scaling Data'!$D:$D,Calculations!$N17)-SUMIFS('NREL Scaling Data'!$F:$F,'NREL Scaling Data'!$B:$B,UPPER(About!$B$1),'NREL Scaling Data'!$E:$E,Calculations!$M17,'NREL Scaling Data'!$A:$A,AN$3,'NREL Scaling Data'!$C:$C,Calculations!$L17,'NREL Scaling Data'!$D:$D,Calculations!$N17))/SUMIFS('NREL Scaling Data'!$F:$F,'NREL Scaling Data'!$B:$B,UPPER(About!$B$1),'NREL Scaling Data'!$E:$E,Calculations!$M17,'NREL Scaling Data'!$A:$A,AN$3,'NREL Scaling Data'!$C:$C,Calculations!$L17,'NREL Scaling Data'!$D:$D,Calculations!$N17) + 1) * AN17,0)</f>
        <v>21003348001651.098</v>
      </c>
      <c r="AP17" s="45">
        <f>IFERROR(((SUMIFS('NREL Scaling Data'!$F:$F,'NREL Scaling Data'!$B:$B,UPPER(About!$B$1),'NREL Scaling Data'!$E:$E,Calculations!$M17,'NREL Scaling Data'!$A:$A,AP$3,'NREL Scaling Data'!$C:$C,Calculations!$L17,'NREL Scaling Data'!$D:$D,Calculations!$N17)-SUMIFS('NREL Scaling Data'!$F:$F,'NREL Scaling Data'!$B:$B,UPPER(About!$B$1),'NREL Scaling Data'!$E:$E,Calculations!$M17,'NREL Scaling Data'!$A:$A,AO$3,'NREL Scaling Data'!$C:$C,Calculations!$L17,'NREL Scaling Data'!$D:$D,Calculations!$N17))/SUMIFS('NREL Scaling Data'!$F:$F,'NREL Scaling Data'!$B:$B,UPPER(About!$B$1),'NREL Scaling Data'!$E:$E,Calculations!$M17,'NREL Scaling Data'!$A:$A,AO$3,'NREL Scaling Data'!$C:$C,Calculations!$L17,'NREL Scaling Data'!$D:$D,Calculations!$N17) + 1) * AO17,0)</f>
        <v>21115750294459.539</v>
      </c>
      <c r="AQ17" s="45">
        <f>IFERROR(((SUMIFS('NREL Scaling Data'!$F:$F,'NREL Scaling Data'!$B:$B,UPPER(About!$B$1),'NREL Scaling Data'!$E:$E,Calculations!$M17,'NREL Scaling Data'!$A:$A,AQ$3,'NREL Scaling Data'!$C:$C,Calculations!$L17,'NREL Scaling Data'!$D:$D,Calculations!$N17)-SUMIFS('NREL Scaling Data'!$F:$F,'NREL Scaling Data'!$B:$B,UPPER(About!$B$1),'NREL Scaling Data'!$E:$E,Calculations!$M17,'NREL Scaling Data'!$A:$A,AP$3,'NREL Scaling Data'!$C:$C,Calculations!$L17,'NREL Scaling Data'!$D:$D,Calculations!$N17))/SUMIFS('NREL Scaling Data'!$F:$F,'NREL Scaling Data'!$B:$B,UPPER(About!$B$1),'NREL Scaling Data'!$E:$E,Calculations!$M17,'NREL Scaling Data'!$A:$A,AP$3,'NREL Scaling Data'!$C:$C,Calculations!$L17,'NREL Scaling Data'!$D:$D,Calculations!$N17) + 1) * AP17,0)</f>
        <v>21246219798777.527</v>
      </c>
      <c r="AR17" s="45">
        <f>IFERROR(((SUMIFS('NREL Scaling Data'!$F:$F,'NREL Scaling Data'!$B:$B,UPPER(About!$B$1),'NREL Scaling Data'!$E:$E,Calculations!$M17,'NREL Scaling Data'!$A:$A,AR$3,'NREL Scaling Data'!$C:$C,Calculations!$L17,'NREL Scaling Data'!$D:$D,Calculations!$N17)-SUMIFS('NREL Scaling Data'!$F:$F,'NREL Scaling Data'!$B:$B,UPPER(About!$B$1),'NREL Scaling Data'!$E:$E,Calculations!$M17,'NREL Scaling Data'!$A:$A,AQ$3,'NREL Scaling Data'!$C:$C,Calculations!$L17,'NREL Scaling Data'!$D:$D,Calculations!$N17))/SUMIFS('NREL Scaling Data'!$F:$F,'NREL Scaling Data'!$B:$B,UPPER(About!$B$1),'NREL Scaling Data'!$E:$E,Calculations!$M17,'NREL Scaling Data'!$A:$A,AQ$3,'NREL Scaling Data'!$C:$C,Calculations!$L17,'NREL Scaling Data'!$D:$D,Calculations!$N17) + 1) * AQ17,0)</f>
        <v>21359764988476.801</v>
      </c>
      <c r="AS17" s="45">
        <f>IFERROR(((SUMIFS('NREL Scaling Data'!$F:$F,'NREL Scaling Data'!$B:$B,UPPER(About!$B$1),'NREL Scaling Data'!$E:$E,Calculations!$M17,'NREL Scaling Data'!$A:$A,AS$3,'NREL Scaling Data'!$C:$C,Calculations!$L17,'NREL Scaling Data'!$D:$D,Calculations!$N17)-SUMIFS('NREL Scaling Data'!$F:$F,'NREL Scaling Data'!$B:$B,UPPER(About!$B$1),'NREL Scaling Data'!$E:$E,Calculations!$M17,'NREL Scaling Data'!$A:$A,AR$3,'NREL Scaling Data'!$C:$C,Calculations!$L17,'NREL Scaling Data'!$D:$D,Calculations!$N17))/SUMIFS('NREL Scaling Data'!$F:$F,'NREL Scaling Data'!$B:$B,UPPER(About!$B$1),'NREL Scaling Data'!$E:$E,Calculations!$M17,'NREL Scaling Data'!$A:$A,AR$3,'NREL Scaling Data'!$C:$C,Calculations!$L17,'NREL Scaling Data'!$D:$D,Calculations!$N17) + 1) * AR17,0)</f>
        <v>21490661200015.121</v>
      </c>
      <c r="AT17" s="45">
        <f>IFERROR(((SUMIFS('NREL Scaling Data'!$F:$F,'NREL Scaling Data'!$B:$B,UPPER(About!$B$1),'NREL Scaling Data'!$E:$E,Calculations!$M17,'NREL Scaling Data'!$A:$A,AT$3,'NREL Scaling Data'!$C:$C,Calculations!$L17,'NREL Scaling Data'!$D:$D,Calculations!$N17)-SUMIFS('NREL Scaling Data'!$F:$F,'NREL Scaling Data'!$B:$B,UPPER(About!$B$1),'NREL Scaling Data'!$E:$E,Calculations!$M17,'NREL Scaling Data'!$A:$A,AS$3,'NREL Scaling Data'!$C:$C,Calculations!$L17,'NREL Scaling Data'!$D:$D,Calculations!$N17))/SUMIFS('NREL Scaling Data'!$F:$F,'NREL Scaling Data'!$B:$B,UPPER(About!$B$1),'NREL Scaling Data'!$E:$E,Calculations!$M17,'NREL Scaling Data'!$A:$A,AS$3,'NREL Scaling Data'!$C:$C,Calculations!$L17,'NREL Scaling Data'!$D:$D,Calculations!$N17) + 1) * AS17,0)</f>
        <v>21621249822875.953</v>
      </c>
    </row>
    <row r="18" spans="7:46">
      <c r="I18" s="12" t="s">
        <v>1085</v>
      </c>
      <c r="J18" s="209">
        <f>SUMIFS('NREL Scaling Data'!F:F,'NREL Scaling Data'!B:B,UPPER(About!$B$1),'NREL Scaling Data'!E:E,Calculations!M18,'NREL Scaling Data'!A:A, 2021,'NREL Scaling Data'!C:C,Calculations!L18,'NREL Scaling Data'!D:D,Calculations!N18) / SUMIFS('NREL Scaling Data'!F:F,'NREL Scaling Data'!B:B,UPPER(About!$B$1),'NREL Scaling Data'!A:A, 2021,'NREL Scaling Data'!C:C,Calculations!L18,'NREL Scaling Data'!D:D,Calculations!N18)</f>
        <v>0</v>
      </c>
      <c r="K18" s="207">
        <f t="shared" ref="K18:K26" si="2">$B$12</f>
        <v>0.94236632738906856</v>
      </c>
      <c r="L18" s="209" t="s">
        <v>1022</v>
      </c>
      <c r="M18" s="12" t="s">
        <v>1018</v>
      </c>
      <c r="N18" s="1" t="s">
        <v>961</v>
      </c>
      <c r="O18" s="7">
        <f t="shared" ref="O18:O26" si="3">P18</f>
        <v>0</v>
      </c>
      <c r="P18" s="7">
        <f t="shared" ref="P18:P26" si="4">Q18</f>
        <v>0</v>
      </c>
      <c r="Q18" s="45">
        <f>SUMIFS('SEDS 2021'!$F$23:$F$40,'SEDS 2021'!E$23:E$40,Calculations!L18,'SEDS 2021'!D$23:D$40,Calculations!N18)*J18*K18</f>
        <v>0</v>
      </c>
      <c r="R18" s="45">
        <f>IFERROR(((SUMIFS('NREL Scaling Data'!$F:$F,'NREL Scaling Data'!$B:$B,UPPER(About!$B$1),'NREL Scaling Data'!$E:$E,Calculations!$M18,'NREL Scaling Data'!$A:$A,R$3,'NREL Scaling Data'!$C:$C,Calculations!$L18,'NREL Scaling Data'!$D:$D,Calculations!$N18)-SUMIFS('NREL Scaling Data'!$F:$F,'NREL Scaling Data'!$B:$B,UPPER(About!$B$1),'NREL Scaling Data'!$E:$E,Calculations!$M18,'NREL Scaling Data'!$A:$A,Q$3,'NREL Scaling Data'!$C:$C,Calculations!$L18,'NREL Scaling Data'!$D:$D,Calculations!$N18))/SUMIFS('NREL Scaling Data'!$F:$F,'NREL Scaling Data'!$B:$B,UPPER(About!$B$1),'NREL Scaling Data'!$E:$E,Calculations!$M18,'NREL Scaling Data'!$A:$A,Q$3,'NREL Scaling Data'!$C:$C,Calculations!$L18,'NREL Scaling Data'!$D:$D,Calculations!$N18) + 1) * Q18,0)</f>
        <v>0</v>
      </c>
      <c r="S18" s="45">
        <f>IFERROR(((SUMIFS('NREL Scaling Data'!$F:$F,'NREL Scaling Data'!$B:$B,UPPER(About!$B$1),'NREL Scaling Data'!$E:$E,Calculations!$M18,'NREL Scaling Data'!$A:$A,S$3,'NREL Scaling Data'!$C:$C,Calculations!$L18,'NREL Scaling Data'!$D:$D,Calculations!$N18)-SUMIFS('NREL Scaling Data'!$F:$F,'NREL Scaling Data'!$B:$B,UPPER(About!$B$1),'NREL Scaling Data'!$E:$E,Calculations!$M18,'NREL Scaling Data'!$A:$A,R$3,'NREL Scaling Data'!$C:$C,Calculations!$L18,'NREL Scaling Data'!$D:$D,Calculations!$N18))/SUMIFS('NREL Scaling Data'!$F:$F,'NREL Scaling Data'!$B:$B,UPPER(About!$B$1),'NREL Scaling Data'!$E:$E,Calculations!$M18,'NREL Scaling Data'!$A:$A,R$3,'NREL Scaling Data'!$C:$C,Calculations!$L18,'NREL Scaling Data'!$D:$D,Calculations!$N18) + 1) * R18,0)</f>
        <v>0</v>
      </c>
      <c r="T18" s="45">
        <f>IFERROR(((SUMIFS('NREL Scaling Data'!$F:$F,'NREL Scaling Data'!$B:$B,UPPER(About!$B$1),'NREL Scaling Data'!$E:$E,Calculations!$M18,'NREL Scaling Data'!$A:$A,T$3,'NREL Scaling Data'!$C:$C,Calculations!$L18,'NREL Scaling Data'!$D:$D,Calculations!$N18)-SUMIFS('NREL Scaling Data'!$F:$F,'NREL Scaling Data'!$B:$B,UPPER(About!$B$1),'NREL Scaling Data'!$E:$E,Calculations!$M18,'NREL Scaling Data'!$A:$A,S$3,'NREL Scaling Data'!$C:$C,Calculations!$L18,'NREL Scaling Data'!$D:$D,Calculations!$N18))/SUMIFS('NREL Scaling Data'!$F:$F,'NREL Scaling Data'!$B:$B,UPPER(About!$B$1),'NREL Scaling Data'!$E:$E,Calculations!$M18,'NREL Scaling Data'!$A:$A,S$3,'NREL Scaling Data'!$C:$C,Calculations!$L18,'NREL Scaling Data'!$D:$D,Calculations!$N18) + 1) * S18,0)</f>
        <v>0</v>
      </c>
      <c r="U18" s="45">
        <f>IFERROR(((SUMIFS('NREL Scaling Data'!$F:$F,'NREL Scaling Data'!$B:$B,UPPER(About!$B$1),'NREL Scaling Data'!$E:$E,Calculations!$M18,'NREL Scaling Data'!$A:$A,U$3,'NREL Scaling Data'!$C:$C,Calculations!$L18,'NREL Scaling Data'!$D:$D,Calculations!$N18)-SUMIFS('NREL Scaling Data'!$F:$F,'NREL Scaling Data'!$B:$B,UPPER(About!$B$1),'NREL Scaling Data'!$E:$E,Calculations!$M18,'NREL Scaling Data'!$A:$A,T$3,'NREL Scaling Data'!$C:$C,Calculations!$L18,'NREL Scaling Data'!$D:$D,Calculations!$N18))/SUMIFS('NREL Scaling Data'!$F:$F,'NREL Scaling Data'!$B:$B,UPPER(About!$B$1),'NREL Scaling Data'!$E:$E,Calculations!$M18,'NREL Scaling Data'!$A:$A,T$3,'NREL Scaling Data'!$C:$C,Calculations!$L18,'NREL Scaling Data'!$D:$D,Calculations!$N18) + 1) * T18,0)</f>
        <v>0</v>
      </c>
      <c r="V18" s="45">
        <f>IFERROR(((SUMIFS('NREL Scaling Data'!$F:$F,'NREL Scaling Data'!$B:$B,UPPER(About!$B$1),'NREL Scaling Data'!$E:$E,Calculations!$M18,'NREL Scaling Data'!$A:$A,V$3,'NREL Scaling Data'!$C:$C,Calculations!$L18,'NREL Scaling Data'!$D:$D,Calculations!$N18)-SUMIFS('NREL Scaling Data'!$F:$F,'NREL Scaling Data'!$B:$B,UPPER(About!$B$1),'NREL Scaling Data'!$E:$E,Calculations!$M18,'NREL Scaling Data'!$A:$A,U$3,'NREL Scaling Data'!$C:$C,Calculations!$L18,'NREL Scaling Data'!$D:$D,Calculations!$N18))/SUMIFS('NREL Scaling Data'!$F:$F,'NREL Scaling Data'!$B:$B,UPPER(About!$B$1),'NREL Scaling Data'!$E:$E,Calculations!$M18,'NREL Scaling Data'!$A:$A,U$3,'NREL Scaling Data'!$C:$C,Calculations!$L18,'NREL Scaling Data'!$D:$D,Calculations!$N18) + 1) * U18,0)</f>
        <v>0</v>
      </c>
      <c r="W18" s="45">
        <f>IFERROR(((SUMIFS('NREL Scaling Data'!$F:$F,'NREL Scaling Data'!$B:$B,UPPER(About!$B$1),'NREL Scaling Data'!$E:$E,Calculations!$M18,'NREL Scaling Data'!$A:$A,W$3,'NREL Scaling Data'!$C:$C,Calculations!$L18,'NREL Scaling Data'!$D:$D,Calculations!$N18)-SUMIFS('NREL Scaling Data'!$F:$F,'NREL Scaling Data'!$B:$B,UPPER(About!$B$1),'NREL Scaling Data'!$E:$E,Calculations!$M18,'NREL Scaling Data'!$A:$A,V$3,'NREL Scaling Data'!$C:$C,Calculations!$L18,'NREL Scaling Data'!$D:$D,Calculations!$N18))/SUMIFS('NREL Scaling Data'!$F:$F,'NREL Scaling Data'!$B:$B,UPPER(About!$B$1),'NREL Scaling Data'!$E:$E,Calculations!$M18,'NREL Scaling Data'!$A:$A,V$3,'NREL Scaling Data'!$C:$C,Calculations!$L18,'NREL Scaling Data'!$D:$D,Calculations!$N18) + 1) * V18,0)</f>
        <v>0</v>
      </c>
      <c r="X18" s="45">
        <f>IFERROR(((SUMIFS('NREL Scaling Data'!$F:$F,'NREL Scaling Data'!$B:$B,UPPER(About!$B$1),'NREL Scaling Data'!$E:$E,Calculations!$M18,'NREL Scaling Data'!$A:$A,X$3,'NREL Scaling Data'!$C:$C,Calculations!$L18,'NREL Scaling Data'!$D:$D,Calculations!$N18)-SUMIFS('NREL Scaling Data'!$F:$F,'NREL Scaling Data'!$B:$B,UPPER(About!$B$1),'NREL Scaling Data'!$E:$E,Calculations!$M18,'NREL Scaling Data'!$A:$A,W$3,'NREL Scaling Data'!$C:$C,Calculations!$L18,'NREL Scaling Data'!$D:$D,Calculations!$N18))/SUMIFS('NREL Scaling Data'!$F:$F,'NREL Scaling Data'!$B:$B,UPPER(About!$B$1),'NREL Scaling Data'!$E:$E,Calculations!$M18,'NREL Scaling Data'!$A:$A,W$3,'NREL Scaling Data'!$C:$C,Calculations!$L18,'NREL Scaling Data'!$D:$D,Calculations!$N18) + 1) * W18,0)</f>
        <v>0</v>
      </c>
      <c r="Y18" s="45">
        <f>IFERROR(((SUMIFS('NREL Scaling Data'!$F:$F,'NREL Scaling Data'!$B:$B,UPPER(About!$B$1),'NREL Scaling Data'!$E:$E,Calculations!$M18,'NREL Scaling Data'!$A:$A,Y$3,'NREL Scaling Data'!$C:$C,Calculations!$L18,'NREL Scaling Data'!$D:$D,Calculations!$N18)-SUMIFS('NREL Scaling Data'!$F:$F,'NREL Scaling Data'!$B:$B,UPPER(About!$B$1),'NREL Scaling Data'!$E:$E,Calculations!$M18,'NREL Scaling Data'!$A:$A,X$3,'NREL Scaling Data'!$C:$C,Calculations!$L18,'NREL Scaling Data'!$D:$D,Calculations!$N18))/SUMIFS('NREL Scaling Data'!$F:$F,'NREL Scaling Data'!$B:$B,UPPER(About!$B$1),'NREL Scaling Data'!$E:$E,Calculations!$M18,'NREL Scaling Data'!$A:$A,X$3,'NREL Scaling Data'!$C:$C,Calculations!$L18,'NREL Scaling Data'!$D:$D,Calculations!$N18) + 1) * X18,0)</f>
        <v>0</v>
      </c>
      <c r="Z18" s="45">
        <f>IFERROR(((SUMIFS('NREL Scaling Data'!$F:$F,'NREL Scaling Data'!$B:$B,UPPER(About!$B$1),'NREL Scaling Data'!$E:$E,Calculations!$M18,'NREL Scaling Data'!$A:$A,Z$3,'NREL Scaling Data'!$C:$C,Calculations!$L18,'NREL Scaling Data'!$D:$D,Calculations!$N18)-SUMIFS('NREL Scaling Data'!$F:$F,'NREL Scaling Data'!$B:$B,UPPER(About!$B$1),'NREL Scaling Data'!$E:$E,Calculations!$M18,'NREL Scaling Data'!$A:$A,Y$3,'NREL Scaling Data'!$C:$C,Calculations!$L18,'NREL Scaling Data'!$D:$D,Calculations!$N18))/SUMIFS('NREL Scaling Data'!$F:$F,'NREL Scaling Data'!$B:$B,UPPER(About!$B$1),'NREL Scaling Data'!$E:$E,Calculations!$M18,'NREL Scaling Data'!$A:$A,Y$3,'NREL Scaling Data'!$C:$C,Calculations!$L18,'NREL Scaling Data'!$D:$D,Calculations!$N18) + 1) * Y18,0)</f>
        <v>0</v>
      </c>
      <c r="AA18" s="45">
        <f>IFERROR(((SUMIFS('NREL Scaling Data'!$F:$F,'NREL Scaling Data'!$B:$B,UPPER(About!$B$1),'NREL Scaling Data'!$E:$E,Calculations!$M18,'NREL Scaling Data'!$A:$A,AA$3,'NREL Scaling Data'!$C:$C,Calculations!$L18,'NREL Scaling Data'!$D:$D,Calculations!$N18)-SUMIFS('NREL Scaling Data'!$F:$F,'NREL Scaling Data'!$B:$B,UPPER(About!$B$1),'NREL Scaling Data'!$E:$E,Calculations!$M18,'NREL Scaling Data'!$A:$A,Z$3,'NREL Scaling Data'!$C:$C,Calculations!$L18,'NREL Scaling Data'!$D:$D,Calculations!$N18))/SUMIFS('NREL Scaling Data'!$F:$F,'NREL Scaling Data'!$B:$B,UPPER(About!$B$1),'NREL Scaling Data'!$E:$E,Calculations!$M18,'NREL Scaling Data'!$A:$A,Z$3,'NREL Scaling Data'!$C:$C,Calculations!$L18,'NREL Scaling Data'!$D:$D,Calculations!$N18) + 1) * Z18,0)</f>
        <v>0</v>
      </c>
      <c r="AB18" s="45">
        <f>IFERROR(((SUMIFS('NREL Scaling Data'!$F:$F,'NREL Scaling Data'!$B:$B,UPPER(About!$B$1),'NREL Scaling Data'!$E:$E,Calculations!$M18,'NREL Scaling Data'!$A:$A,AB$3,'NREL Scaling Data'!$C:$C,Calculations!$L18,'NREL Scaling Data'!$D:$D,Calculations!$N18)-SUMIFS('NREL Scaling Data'!$F:$F,'NREL Scaling Data'!$B:$B,UPPER(About!$B$1),'NREL Scaling Data'!$E:$E,Calculations!$M18,'NREL Scaling Data'!$A:$A,AA$3,'NREL Scaling Data'!$C:$C,Calculations!$L18,'NREL Scaling Data'!$D:$D,Calculations!$N18))/SUMIFS('NREL Scaling Data'!$F:$F,'NREL Scaling Data'!$B:$B,UPPER(About!$B$1),'NREL Scaling Data'!$E:$E,Calculations!$M18,'NREL Scaling Data'!$A:$A,AA$3,'NREL Scaling Data'!$C:$C,Calculations!$L18,'NREL Scaling Data'!$D:$D,Calculations!$N18) + 1) * AA18,0)</f>
        <v>0</v>
      </c>
      <c r="AC18" s="45">
        <f>IFERROR(((SUMIFS('NREL Scaling Data'!$F:$F,'NREL Scaling Data'!$B:$B,UPPER(About!$B$1),'NREL Scaling Data'!$E:$E,Calculations!$M18,'NREL Scaling Data'!$A:$A,AC$3,'NREL Scaling Data'!$C:$C,Calculations!$L18,'NREL Scaling Data'!$D:$D,Calculations!$N18)-SUMIFS('NREL Scaling Data'!$F:$F,'NREL Scaling Data'!$B:$B,UPPER(About!$B$1),'NREL Scaling Data'!$E:$E,Calculations!$M18,'NREL Scaling Data'!$A:$A,AB$3,'NREL Scaling Data'!$C:$C,Calculations!$L18,'NREL Scaling Data'!$D:$D,Calculations!$N18))/SUMIFS('NREL Scaling Data'!$F:$F,'NREL Scaling Data'!$B:$B,UPPER(About!$B$1),'NREL Scaling Data'!$E:$E,Calculations!$M18,'NREL Scaling Data'!$A:$A,AB$3,'NREL Scaling Data'!$C:$C,Calculations!$L18,'NREL Scaling Data'!$D:$D,Calculations!$N18) + 1) * AB18,0)</f>
        <v>0</v>
      </c>
      <c r="AD18" s="45">
        <f>IFERROR(((SUMIFS('NREL Scaling Data'!$F:$F,'NREL Scaling Data'!$B:$B,UPPER(About!$B$1),'NREL Scaling Data'!$E:$E,Calculations!$M18,'NREL Scaling Data'!$A:$A,AD$3,'NREL Scaling Data'!$C:$C,Calculations!$L18,'NREL Scaling Data'!$D:$D,Calculations!$N18)-SUMIFS('NREL Scaling Data'!$F:$F,'NREL Scaling Data'!$B:$B,UPPER(About!$B$1),'NREL Scaling Data'!$E:$E,Calculations!$M18,'NREL Scaling Data'!$A:$A,AC$3,'NREL Scaling Data'!$C:$C,Calculations!$L18,'NREL Scaling Data'!$D:$D,Calculations!$N18))/SUMIFS('NREL Scaling Data'!$F:$F,'NREL Scaling Data'!$B:$B,UPPER(About!$B$1),'NREL Scaling Data'!$E:$E,Calculations!$M18,'NREL Scaling Data'!$A:$A,AC$3,'NREL Scaling Data'!$C:$C,Calculations!$L18,'NREL Scaling Data'!$D:$D,Calculations!$N18) + 1) * AC18,0)</f>
        <v>0</v>
      </c>
      <c r="AE18" s="45">
        <f>IFERROR(((SUMIFS('NREL Scaling Data'!$F:$F,'NREL Scaling Data'!$B:$B,UPPER(About!$B$1),'NREL Scaling Data'!$E:$E,Calculations!$M18,'NREL Scaling Data'!$A:$A,AE$3,'NREL Scaling Data'!$C:$C,Calculations!$L18,'NREL Scaling Data'!$D:$D,Calculations!$N18)-SUMIFS('NREL Scaling Data'!$F:$F,'NREL Scaling Data'!$B:$B,UPPER(About!$B$1),'NREL Scaling Data'!$E:$E,Calculations!$M18,'NREL Scaling Data'!$A:$A,AD$3,'NREL Scaling Data'!$C:$C,Calculations!$L18,'NREL Scaling Data'!$D:$D,Calculations!$N18))/SUMIFS('NREL Scaling Data'!$F:$F,'NREL Scaling Data'!$B:$B,UPPER(About!$B$1),'NREL Scaling Data'!$E:$E,Calculations!$M18,'NREL Scaling Data'!$A:$A,AD$3,'NREL Scaling Data'!$C:$C,Calculations!$L18,'NREL Scaling Data'!$D:$D,Calculations!$N18) + 1) * AD18,0)</f>
        <v>0</v>
      </c>
      <c r="AF18" s="45">
        <f>IFERROR(((SUMIFS('NREL Scaling Data'!$F:$F,'NREL Scaling Data'!$B:$B,UPPER(About!$B$1),'NREL Scaling Data'!$E:$E,Calculations!$M18,'NREL Scaling Data'!$A:$A,AF$3,'NREL Scaling Data'!$C:$C,Calculations!$L18,'NREL Scaling Data'!$D:$D,Calculations!$N18)-SUMIFS('NREL Scaling Data'!$F:$F,'NREL Scaling Data'!$B:$B,UPPER(About!$B$1),'NREL Scaling Data'!$E:$E,Calculations!$M18,'NREL Scaling Data'!$A:$A,AE$3,'NREL Scaling Data'!$C:$C,Calculations!$L18,'NREL Scaling Data'!$D:$D,Calculations!$N18))/SUMIFS('NREL Scaling Data'!$F:$F,'NREL Scaling Data'!$B:$B,UPPER(About!$B$1),'NREL Scaling Data'!$E:$E,Calculations!$M18,'NREL Scaling Data'!$A:$A,AE$3,'NREL Scaling Data'!$C:$C,Calculations!$L18,'NREL Scaling Data'!$D:$D,Calculations!$N18) + 1) * AE18,0)</f>
        <v>0</v>
      </c>
      <c r="AG18" s="45">
        <f>IFERROR(((SUMIFS('NREL Scaling Data'!$F:$F,'NREL Scaling Data'!$B:$B,UPPER(About!$B$1),'NREL Scaling Data'!$E:$E,Calculations!$M18,'NREL Scaling Data'!$A:$A,AG$3,'NREL Scaling Data'!$C:$C,Calculations!$L18,'NREL Scaling Data'!$D:$D,Calculations!$N18)-SUMIFS('NREL Scaling Data'!$F:$F,'NREL Scaling Data'!$B:$B,UPPER(About!$B$1),'NREL Scaling Data'!$E:$E,Calculations!$M18,'NREL Scaling Data'!$A:$A,AF$3,'NREL Scaling Data'!$C:$C,Calculations!$L18,'NREL Scaling Data'!$D:$D,Calculations!$N18))/SUMIFS('NREL Scaling Data'!$F:$F,'NREL Scaling Data'!$B:$B,UPPER(About!$B$1),'NREL Scaling Data'!$E:$E,Calculations!$M18,'NREL Scaling Data'!$A:$A,AF$3,'NREL Scaling Data'!$C:$C,Calculations!$L18,'NREL Scaling Data'!$D:$D,Calculations!$N18) + 1) * AF18,0)</f>
        <v>0</v>
      </c>
      <c r="AH18" s="45">
        <f>IFERROR(((SUMIFS('NREL Scaling Data'!$F:$F,'NREL Scaling Data'!$B:$B,UPPER(About!$B$1),'NREL Scaling Data'!$E:$E,Calculations!$M18,'NREL Scaling Data'!$A:$A,AH$3,'NREL Scaling Data'!$C:$C,Calculations!$L18,'NREL Scaling Data'!$D:$D,Calculations!$N18)-SUMIFS('NREL Scaling Data'!$F:$F,'NREL Scaling Data'!$B:$B,UPPER(About!$B$1),'NREL Scaling Data'!$E:$E,Calculations!$M18,'NREL Scaling Data'!$A:$A,AG$3,'NREL Scaling Data'!$C:$C,Calculations!$L18,'NREL Scaling Data'!$D:$D,Calculations!$N18))/SUMIFS('NREL Scaling Data'!$F:$F,'NREL Scaling Data'!$B:$B,UPPER(About!$B$1),'NREL Scaling Data'!$E:$E,Calculations!$M18,'NREL Scaling Data'!$A:$A,AG$3,'NREL Scaling Data'!$C:$C,Calculations!$L18,'NREL Scaling Data'!$D:$D,Calculations!$N18) + 1) * AG18,0)</f>
        <v>0</v>
      </c>
      <c r="AI18" s="45">
        <f>IFERROR(((SUMIFS('NREL Scaling Data'!$F:$F,'NREL Scaling Data'!$B:$B,UPPER(About!$B$1),'NREL Scaling Data'!$E:$E,Calculations!$M18,'NREL Scaling Data'!$A:$A,AI$3,'NREL Scaling Data'!$C:$C,Calculations!$L18,'NREL Scaling Data'!$D:$D,Calculations!$N18)-SUMIFS('NREL Scaling Data'!$F:$F,'NREL Scaling Data'!$B:$B,UPPER(About!$B$1),'NREL Scaling Data'!$E:$E,Calculations!$M18,'NREL Scaling Data'!$A:$A,AH$3,'NREL Scaling Data'!$C:$C,Calculations!$L18,'NREL Scaling Data'!$D:$D,Calculations!$N18))/SUMIFS('NREL Scaling Data'!$F:$F,'NREL Scaling Data'!$B:$B,UPPER(About!$B$1),'NREL Scaling Data'!$E:$E,Calculations!$M18,'NREL Scaling Data'!$A:$A,AH$3,'NREL Scaling Data'!$C:$C,Calculations!$L18,'NREL Scaling Data'!$D:$D,Calculations!$N18) + 1) * AH18,0)</f>
        <v>0</v>
      </c>
      <c r="AJ18" s="45">
        <f>IFERROR(((SUMIFS('NREL Scaling Data'!$F:$F,'NREL Scaling Data'!$B:$B,UPPER(About!$B$1),'NREL Scaling Data'!$E:$E,Calculations!$M18,'NREL Scaling Data'!$A:$A,AJ$3,'NREL Scaling Data'!$C:$C,Calculations!$L18,'NREL Scaling Data'!$D:$D,Calculations!$N18)-SUMIFS('NREL Scaling Data'!$F:$F,'NREL Scaling Data'!$B:$B,UPPER(About!$B$1),'NREL Scaling Data'!$E:$E,Calculations!$M18,'NREL Scaling Data'!$A:$A,AI$3,'NREL Scaling Data'!$C:$C,Calculations!$L18,'NREL Scaling Data'!$D:$D,Calculations!$N18))/SUMIFS('NREL Scaling Data'!$F:$F,'NREL Scaling Data'!$B:$B,UPPER(About!$B$1),'NREL Scaling Data'!$E:$E,Calculations!$M18,'NREL Scaling Data'!$A:$A,AI$3,'NREL Scaling Data'!$C:$C,Calculations!$L18,'NREL Scaling Data'!$D:$D,Calculations!$N18) + 1) * AI18,0)</f>
        <v>0</v>
      </c>
      <c r="AK18" s="45">
        <f>IFERROR(((SUMIFS('NREL Scaling Data'!$F:$F,'NREL Scaling Data'!$B:$B,UPPER(About!$B$1),'NREL Scaling Data'!$E:$E,Calculations!$M18,'NREL Scaling Data'!$A:$A,AK$3,'NREL Scaling Data'!$C:$C,Calculations!$L18,'NREL Scaling Data'!$D:$D,Calculations!$N18)-SUMIFS('NREL Scaling Data'!$F:$F,'NREL Scaling Data'!$B:$B,UPPER(About!$B$1),'NREL Scaling Data'!$E:$E,Calculations!$M18,'NREL Scaling Data'!$A:$A,AJ$3,'NREL Scaling Data'!$C:$C,Calculations!$L18,'NREL Scaling Data'!$D:$D,Calculations!$N18))/SUMIFS('NREL Scaling Data'!$F:$F,'NREL Scaling Data'!$B:$B,UPPER(About!$B$1),'NREL Scaling Data'!$E:$E,Calculations!$M18,'NREL Scaling Data'!$A:$A,AJ$3,'NREL Scaling Data'!$C:$C,Calculations!$L18,'NREL Scaling Data'!$D:$D,Calculations!$N18) + 1) * AJ18,0)</f>
        <v>0</v>
      </c>
      <c r="AL18" s="45">
        <f>IFERROR(((SUMIFS('NREL Scaling Data'!$F:$F,'NREL Scaling Data'!$B:$B,UPPER(About!$B$1),'NREL Scaling Data'!$E:$E,Calculations!$M18,'NREL Scaling Data'!$A:$A,AL$3,'NREL Scaling Data'!$C:$C,Calculations!$L18,'NREL Scaling Data'!$D:$D,Calculations!$N18)-SUMIFS('NREL Scaling Data'!$F:$F,'NREL Scaling Data'!$B:$B,UPPER(About!$B$1),'NREL Scaling Data'!$E:$E,Calculations!$M18,'NREL Scaling Data'!$A:$A,AK$3,'NREL Scaling Data'!$C:$C,Calculations!$L18,'NREL Scaling Data'!$D:$D,Calculations!$N18))/SUMIFS('NREL Scaling Data'!$F:$F,'NREL Scaling Data'!$B:$B,UPPER(About!$B$1),'NREL Scaling Data'!$E:$E,Calculations!$M18,'NREL Scaling Data'!$A:$A,AK$3,'NREL Scaling Data'!$C:$C,Calculations!$L18,'NREL Scaling Data'!$D:$D,Calculations!$N18) + 1) * AK18,0)</f>
        <v>0</v>
      </c>
      <c r="AM18" s="45">
        <f>IFERROR(((SUMIFS('NREL Scaling Data'!$F:$F,'NREL Scaling Data'!$B:$B,UPPER(About!$B$1),'NREL Scaling Data'!$E:$E,Calculations!$M18,'NREL Scaling Data'!$A:$A,AM$3,'NREL Scaling Data'!$C:$C,Calculations!$L18,'NREL Scaling Data'!$D:$D,Calculations!$N18)-SUMIFS('NREL Scaling Data'!$F:$F,'NREL Scaling Data'!$B:$B,UPPER(About!$B$1),'NREL Scaling Data'!$E:$E,Calculations!$M18,'NREL Scaling Data'!$A:$A,AL$3,'NREL Scaling Data'!$C:$C,Calculations!$L18,'NREL Scaling Data'!$D:$D,Calculations!$N18))/SUMIFS('NREL Scaling Data'!$F:$F,'NREL Scaling Data'!$B:$B,UPPER(About!$B$1),'NREL Scaling Data'!$E:$E,Calculations!$M18,'NREL Scaling Data'!$A:$A,AL$3,'NREL Scaling Data'!$C:$C,Calculations!$L18,'NREL Scaling Data'!$D:$D,Calculations!$N18) + 1) * AL18,0)</f>
        <v>0</v>
      </c>
      <c r="AN18" s="45">
        <f>IFERROR(((SUMIFS('NREL Scaling Data'!$F:$F,'NREL Scaling Data'!$B:$B,UPPER(About!$B$1),'NREL Scaling Data'!$E:$E,Calculations!$M18,'NREL Scaling Data'!$A:$A,AN$3,'NREL Scaling Data'!$C:$C,Calculations!$L18,'NREL Scaling Data'!$D:$D,Calculations!$N18)-SUMIFS('NREL Scaling Data'!$F:$F,'NREL Scaling Data'!$B:$B,UPPER(About!$B$1),'NREL Scaling Data'!$E:$E,Calculations!$M18,'NREL Scaling Data'!$A:$A,AM$3,'NREL Scaling Data'!$C:$C,Calculations!$L18,'NREL Scaling Data'!$D:$D,Calculations!$N18))/SUMIFS('NREL Scaling Data'!$F:$F,'NREL Scaling Data'!$B:$B,UPPER(About!$B$1),'NREL Scaling Data'!$E:$E,Calculations!$M18,'NREL Scaling Data'!$A:$A,AM$3,'NREL Scaling Data'!$C:$C,Calculations!$L18,'NREL Scaling Data'!$D:$D,Calculations!$N18) + 1) * AM18,0)</f>
        <v>0</v>
      </c>
      <c r="AO18" s="45">
        <f>IFERROR(((SUMIFS('NREL Scaling Data'!$F:$F,'NREL Scaling Data'!$B:$B,UPPER(About!$B$1),'NREL Scaling Data'!$E:$E,Calculations!$M18,'NREL Scaling Data'!$A:$A,AO$3,'NREL Scaling Data'!$C:$C,Calculations!$L18,'NREL Scaling Data'!$D:$D,Calculations!$N18)-SUMIFS('NREL Scaling Data'!$F:$F,'NREL Scaling Data'!$B:$B,UPPER(About!$B$1),'NREL Scaling Data'!$E:$E,Calculations!$M18,'NREL Scaling Data'!$A:$A,AN$3,'NREL Scaling Data'!$C:$C,Calculations!$L18,'NREL Scaling Data'!$D:$D,Calculations!$N18))/SUMIFS('NREL Scaling Data'!$F:$F,'NREL Scaling Data'!$B:$B,UPPER(About!$B$1),'NREL Scaling Data'!$E:$E,Calculations!$M18,'NREL Scaling Data'!$A:$A,AN$3,'NREL Scaling Data'!$C:$C,Calculations!$L18,'NREL Scaling Data'!$D:$D,Calculations!$N18) + 1) * AN18,0)</f>
        <v>0</v>
      </c>
      <c r="AP18" s="45">
        <f>IFERROR(((SUMIFS('NREL Scaling Data'!$F:$F,'NREL Scaling Data'!$B:$B,UPPER(About!$B$1),'NREL Scaling Data'!$E:$E,Calculations!$M18,'NREL Scaling Data'!$A:$A,AP$3,'NREL Scaling Data'!$C:$C,Calculations!$L18,'NREL Scaling Data'!$D:$D,Calculations!$N18)-SUMIFS('NREL Scaling Data'!$F:$F,'NREL Scaling Data'!$B:$B,UPPER(About!$B$1),'NREL Scaling Data'!$E:$E,Calculations!$M18,'NREL Scaling Data'!$A:$A,AO$3,'NREL Scaling Data'!$C:$C,Calculations!$L18,'NREL Scaling Data'!$D:$D,Calculations!$N18))/SUMIFS('NREL Scaling Data'!$F:$F,'NREL Scaling Data'!$B:$B,UPPER(About!$B$1),'NREL Scaling Data'!$E:$E,Calculations!$M18,'NREL Scaling Data'!$A:$A,AO$3,'NREL Scaling Data'!$C:$C,Calculations!$L18,'NREL Scaling Data'!$D:$D,Calculations!$N18) + 1) * AO18,0)</f>
        <v>0</v>
      </c>
      <c r="AQ18" s="45">
        <f>IFERROR(((SUMIFS('NREL Scaling Data'!$F:$F,'NREL Scaling Data'!$B:$B,UPPER(About!$B$1),'NREL Scaling Data'!$E:$E,Calculations!$M18,'NREL Scaling Data'!$A:$A,AQ$3,'NREL Scaling Data'!$C:$C,Calculations!$L18,'NREL Scaling Data'!$D:$D,Calculations!$N18)-SUMIFS('NREL Scaling Data'!$F:$F,'NREL Scaling Data'!$B:$B,UPPER(About!$B$1),'NREL Scaling Data'!$E:$E,Calculations!$M18,'NREL Scaling Data'!$A:$A,AP$3,'NREL Scaling Data'!$C:$C,Calculations!$L18,'NREL Scaling Data'!$D:$D,Calculations!$N18))/SUMIFS('NREL Scaling Data'!$F:$F,'NREL Scaling Data'!$B:$B,UPPER(About!$B$1),'NREL Scaling Data'!$E:$E,Calculations!$M18,'NREL Scaling Data'!$A:$A,AP$3,'NREL Scaling Data'!$C:$C,Calculations!$L18,'NREL Scaling Data'!$D:$D,Calculations!$N18) + 1) * AP18,0)</f>
        <v>0</v>
      </c>
      <c r="AR18" s="45">
        <f>IFERROR(((SUMIFS('NREL Scaling Data'!$F:$F,'NREL Scaling Data'!$B:$B,UPPER(About!$B$1),'NREL Scaling Data'!$E:$E,Calculations!$M18,'NREL Scaling Data'!$A:$A,AR$3,'NREL Scaling Data'!$C:$C,Calculations!$L18,'NREL Scaling Data'!$D:$D,Calculations!$N18)-SUMIFS('NREL Scaling Data'!$F:$F,'NREL Scaling Data'!$B:$B,UPPER(About!$B$1),'NREL Scaling Data'!$E:$E,Calculations!$M18,'NREL Scaling Data'!$A:$A,AQ$3,'NREL Scaling Data'!$C:$C,Calculations!$L18,'NREL Scaling Data'!$D:$D,Calculations!$N18))/SUMIFS('NREL Scaling Data'!$F:$F,'NREL Scaling Data'!$B:$B,UPPER(About!$B$1),'NREL Scaling Data'!$E:$E,Calculations!$M18,'NREL Scaling Data'!$A:$A,AQ$3,'NREL Scaling Data'!$C:$C,Calculations!$L18,'NREL Scaling Data'!$D:$D,Calculations!$N18) + 1) * AQ18,0)</f>
        <v>0</v>
      </c>
      <c r="AS18" s="45">
        <f>IFERROR(((SUMIFS('NREL Scaling Data'!$F:$F,'NREL Scaling Data'!$B:$B,UPPER(About!$B$1),'NREL Scaling Data'!$E:$E,Calculations!$M18,'NREL Scaling Data'!$A:$A,AS$3,'NREL Scaling Data'!$C:$C,Calculations!$L18,'NREL Scaling Data'!$D:$D,Calculations!$N18)-SUMIFS('NREL Scaling Data'!$F:$F,'NREL Scaling Data'!$B:$B,UPPER(About!$B$1),'NREL Scaling Data'!$E:$E,Calculations!$M18,'NREL Scaling Data'!$A:$A,AR$3,'NREL Scaling Data'!$C:$C,Calculations!$L18,'NREL Scaling Data'!$D:$D,Calculations!$N18))/SUMIFS('NREL Scaling Data'!$F:$F,'NREL Scaling Data'!$B:$B,UPPER(About!$B$1),'NREL Scaling Data'!$E:$E,Calculations!$M18,'NREL Scaling Data'!$A:$A,AR$3,'NREL Scaling Data'!$C:$C,Calculations!$L18,'NREL Scaling Data'!$D:$D,Calculations!$N18) + 1) * AR18,0)</f>
        <v>0</v>
      </c>
      <c r="AT18" s="45">
        <f>IFERROR(((SUMIFS('NREL Scaling Data'!$F:$F,'NREL Scaling Data'!$B:$B,UPPER(About!$B$1),'NREL Scaling Data'!$E:$E,Calculations!$M18,'NREL Scaling Data'!$A:$A,AT$3,'NREL Scaling Data'!$C:$C,Calculations!$L18,'NREL Scaling Data'!$D:$D,Calculations!$N18)-SUMIFS('NREL Scaling Data'!$F:$F,'NREL Scaling Data'!$B:$B,UPPER(About!$B$1),'NREL Scaling Data'!$E:$E,Calculations!$M18,'NREL Scaling Data'!$A:$A,AS$3,'NREL Scaling Data'!$C:$C,Calculations!$L18,'NREL Scaling Data'!$D:$D,Calculations!$N18))/SUMIFS('NREL Scaling Data'!$F:$F,'NREL Scaling Data'!$B:$B,UPPER(About!$B$1),'NREL Scaling Data'!$E:$E,Calculations!$M18,'NREL Scaling Data'!$A:$A,AS$3,'NREL Scaling Data'!$C:$C,Calculations!$L18,'NREL Scaling Data'!$D:$D,Calculations!$N18) + 1) * AS18,0)</f>
        <v>0</v>
      </c>
    </row>
    <row r="19" spans="7:46">
      <c r="H19" s="12" t="s">
        <v>395</v>
      </c>
      <c r="I19" s="12" t="s">
        <v>1085</v>
      </c>
      <c r="J19" s="209">
        <v>0</v>
      </c>
      <c r="K19" s="207">
        <f t="shared" si="2"/>
        <v>0.94236632738906856</v>
      </c>
      <c r="L19" s="209" t="s">
        <v>1022</v>
      </c>
      <c r="M19" s="12" t="s">
        <v>1018</v>
      </c>
      <c r="N19" s="1" t="s">
        <v>972</v>
      </c>
      <c r="O19" s="7">
        <f t="shared" si="3"/>
        <v>0</v>
      </c>
      <c r="P19" s="7">
        <f t="shared" si="4"/>
        <v>0</v>
      </c>
      <c r="Q19" s="45">
        <f>SUMIFS('SEDS 2021'!$F$23:$F$40,'SEDS 2021'!E$23:E$40,Calculations!L19,'SEDS 2021'!D$23:D$40,Calculations!N19)*J19*K19</f>
        <v>0</v>
      </c>
      <c r="R19" s="45">
        <f>IFERROR(((SUMIFS('NREL Scaling Data'!$F:$F,'NREL Scaling Data'!$B:$B,UPPER(About!$B$1),'NREL Scaling Data'!$E:$E,Calculations!$M19,'NREL Scaling Data'!$A:$A,R$3,'NREL Scaling Data'!$C:$C,Calculations!$L19,'NREL Scaling Data'!$D:$D,Calculations!$N19)-SUMIFS('NREL Scaling Data'!$F:$F,'NREL Scaling Data'!$B:$B,UPPER(About!$B$1),'NREL Scaling Data'!$E:$E,Calculations!$M19,'NREL Scaling Data'!$A:$A,Q$3,'NREL Scaling Data'!$C:$C,Calculations!$L19,'NREL Scaling Data'!$D:$D,Calculations!$N19))/SUMIFS('NREL Scaling Data'!$F:$F,'NREL Scaling Data'!$B:$B,UPPER(About!$B$1),'NREL Scaling Data'!$E:$E,Calculations!$M19,'NREL Scaling Data'!$A:$A,Q$3,'NREL Scaling Data'!$C:$C,Calculations!$L19,'NREL Scaling Data'!$D:$D,Calculations!$N19) + 1) * Q19,0)</f>
        <v>0</v>
      </c>
      <c r="S19" s="45">
        <f>IFERROR(((SUMIFS('NREL Scaling Data'!$F:$F,'NREL Scaling Data'!$B:$B,UPPER(About!$B$1),'NREL Scaling Data'!$E:$E,Calculations!$M19,'NREL Scaling Data'!$A:$A,S$3,'NREL Scaling Data'!$C:$C,Calculations!$L19,'NREL Scaling Data'!$D:$D,Calculations!$N19)-SUMIFS('NREL Scaling Data'!$F:$F,'NREL Scaling Data'!$B:$B,UPPER(About!$B$1),'NREL Scaling Data'!$E:$E,Calculations!$M19,'NREL Scaling Data'!$A:$A,R$3,'NREL Scaling Data'!$C:$C,Calculations!$L19,'NREL Scaling Data'!$D:$D,Calculations!$N19))/SUMIFS('NREL Scaling Data'!$F:$F,'NREL Scaling Data'!$B:$B,UPPER(About!$B$1),'NREL Scaling Data'!$E:$E,Calculations!$M19,'NREL Scaling Data'!$A:$A,R$3,'NREL Scaling Data'!$C:$C,Calculations!$L19,'NREL Scaling Data'!$D:$D,Calculations!$N19) + 1) * R19,0)</f>
        <v>0</v>
      </c>
      <c r="T19" s="45">
        <f>IFERROR(((SUMIFS('NREL Scaling Data'!$F:$F,'NREL Scaling Data'!$B:$B,UPPER(About!$B$1),'NREL Scaling Data'!$E:$E,Calculations!$M19,'NREL Scaling Data'!$A:$A,T$3,'NREL Scaling Data'!$C:$C,Calculations!$L19,'NREL Scaling Data'!$D:$D,Calculations!$N19)-SUMIFS('NREL Scaling Data'!$F:$F,'NREL Scaling Data'!$B:$B,UPPER(About!$B$1),'NREL Scaling Data'!$E:$E,Calculations!$M19,'NREL Scaling Data'!$A:$A,S$3,'NREL Scaling Data'!$C:$C,Calculations!$L19,'NREL Scaling Data'!$D:$D,Calculations!$N19))/SUMIFS('NREL Scaling Data'!$F:$F,'NREL Scaling Data'!$B:$B,UPPER(About!$B$1),'NREL Scaling Data'!$E:$E,Calculations!$M19,'NREL Scaling Data'!$A:$A,S$3,'NREL Scaling Data'!$C:$C,Calculations!$L19,'NREL Scaling Data'!$D:$D,Calculations!$N19) + 1) * S19,0)</f>
        <v>0</v>
      </c>
      <c r="U19" s="45">
        <f>IFERROR(((SUMIFS('NREL Scaling Data'!$F:$F,'NREL Scaling Data'!$B:$B,UPPER(About!$B$1),'NREL Scaling Data'!$E:$E,Calculations!$M19,'NREL Scaling Data'!$A:$A,U$3,'NREL Scaling Data'!$C:$C,Calculations!$L19,'NREL Scaling Data'!$D:$D,Calculations!$N19)-SUMIFS('NREL Scaling Data'!$F:$F,'NREL Scaling Data'!$B:$B,UPPER(About!$B$1),'NREL Scaling Data'!$E:$E,Calculations!$M19,'NREL Scaling Data'!$A:$A,T$3,'NREL Scaling Data'!$C:$C,Calculations!$L19,'NREL Scaling Data'!$D:$D,Calculations!$N19))/SUMIFS('NREL Scaling Data'!$F:$F,'NREL Scaling Data'!$B:$B,UPPER(About!$B$1),'NREL Scaling Data'!$E:$E,Calculations!$M19,'NREL Scaling Data'!$A:$A,T$3,'NREL Scaling Data'!$C:$C,Calculations!$L19,'NREL Scaling Data'!$D:$D,Calculations!$N19) + 1) * T19,0)</f>
        <v>0</v>
      </c>
      <c r="V19" s="45">
        <f>IFERROR(((SUMIFS('NREL Scaling Data'!$F:$F,'NREL Scaling Data'!$B:$B,UPPER(About!$B$1),'NREL Scaling Data'!$E:$E,Calculations!$M19,'NREL Scaling Data'!$A:$A,V$3,'NREL Scaling Data'!$C:$C,Calculations!$L19,'NREL Scaling Data'!$D:$D,Calculations!$N19)-SUMIFS('NREL Scaling Data'!$F:$F,'NREL Scaling Data'!$B:$B,UPPER(About!$B$1),'NREL Scaling Data'!$E:$E,Calculations!$M19,'NREL Scaling Data'!$A:$A,U$3,'NREL Scaling Data'!$C:$C,Calculations!$L19,'NREL Scaling Data'!$D:$D,Calculations!$N19))/SUMIFS('NREL Scaling Data'!$F:$F,'NREL Scaling Data'!$B:$B,UPPER(About!$B$1),'NREL Scaling Data'!$E:$E,Calculations!$M19,'NREL Scaling Data'!$A:$A,U$3,'NREL Scaling Data'!$C:$C,Calculations!$L19,'NREL Scaling Data'!$D:$D,Calculations!$N19) + 1) * U19,0)</f>
        <v>0</v>
      </c>
      <c r="W19" s="45">
        <f>IFERROR(((SUMIFS('NREL Scaling Data'!$F:$F,'NREL Scaling Data'!$B:$B,UPPER(About!$B$1),'NREL Scaling Data'!$E:$E,Calculations!$M19,'NREL Scaling Data'!$A:$A,W$3,'NREL Scaling Data'!$C:$C,Calculations!$L19,'NREL Scaling Data'!$D:$D,Calculations!$N19)-SUMIFS('NREL Scaling Data'!$F:$F,'NREL Scaling Data'!$B:$B,UPPER(About!$B$1),'NREL Scaling Data'!$E:$E,Calculations!$M19,'NREL Scaling Data'!$A:$A,V$3,'NREL Scaling Data'!$C:$C,Calculations!$L19,'NREL Scaling Data'!$D:$D,Calculations!$N19))/SUMIFS('NREL Scaling Data'!$F:$F,'NREL Scaling Data'!$B:$B,UPPER(About!$B$1),'NREL Scaling Data'!$E:$E,Calculations!$M19,'NREL Scaling Data'!$A:$A,V$3,'NREL Scaling Data'!$C:$C,Calculations!$L19,'NREL Scaling Data'!$D:$D,Calculations!$N19) + 1) * V19,0)</f>
        <v>0</v>
      </c>
      <c r="X19" s="45">
        <f>IFERROR(((SUMIFS('NREL Scaling Data'!$F:$F,'NREL Scaling Data'!$B:$B,UPPER(About!$B$1),'NREL Scaling Data'!$E:$E,Calculations!$M19,'NREL Scaling Data'!$A:$A,X$3,'NREL Scaling Data'!$C:$C,Calculations!$L19,'NREL Scaling Data'!$D:$D,Calculations!$N19)-SUMIFS('NREL Scaling Data'!$F:$F,'NREL Scaling Data'!$B:$B,UPPER(About!$B$1),'NREL Scaling Data'!$E:$E,Calculations!$M19,'NREL Scaling Data'!$A:$A,W$3,'NREL Scaling Data'!$C:$C,Calculations!$L19,'NREL Scaling Data'!$D:$D,Calculations!$N19))/SUMIFS('NREL Scaling Data'!$F:$F,'NREL Scaling Data'!$B:$B,UPPER(About!$B$1),'NREL Scaling Data'!$E:$E,Calculations!$M19,'NREL Scaling Data'!$A:$A,W$3,'NREL Scaling Data'!$C:$C,Calculations!$L19,'NREL Scaling Data'!$D:$D,Calculations!$N19) + 1) * W19,0)</f>
        <v>0</v>
      </c>
      <c r="Y19" s="45">
        <f>IFERROR(((SUMIFS('NREL Scaling Data'!$F:$F,'NREL Scaling Data'!$B:$B,UPPER(About!$B$1),'NREL Scaling Data'!$E:$E,Calculations!$M19,'NREL Scaling Data'!$A:$A,Y$3,'NREL Scaling Data'!$C:$C,Calculations!$L19,'NREL Scaling Data'!$D:$D,Calculations!$N19)-SUMIFS('NREL Scaling Data'!$F:$F,'NREL Scaling Data'!$B:$B,UPPER(About!$B$1),'NREL Scaling Data'!$E:$E,Calculations!$M19,'NREL Scaling Data'!$A:$A,X$3,'NREL Scaling Data'!$C:$C,Calculations!$L19,'NREL Scaling Data'!$D:$D,Calculations!$N19))/SUMIFS('NREL Scaling Data'!$F:$F,'NREL Scaling Data'!$B:$B,UPPER(About!$B$1),'NREL Scaling Data'!$E:$E,Calculations!$M19,'NREL Scaling Data'!$A:$A,X$3,'NREL Scaling Data'!$C:$C,Calculations!$L19,'NREL Scaling Data'!$D:$D,Calculations!$N19) + 1) * X19,0)</f>
        <v>0</v>
      </c>
      <c r="Z19" s="45">
        <f>IFERROR(((SUMIFS('NREL Scaling Data'!$F:$F,'NREL Scaling Data'!$B:$B,UPPER(About!$B$1),'NREL Scaling Data'!$E:$E,Calculations!$M19,'NREL Scaling Data'!$A:$A,Z$3,'NREL Scaling Data'!$C:$C,Calculations!$L19,'NREL Scaling Data'!$D:$D,Calculations!$N19)-SUMIFS('NREL Scaling Data'!$F:$F,'NREL Scaling Data'!$B:$B,UPPER(About!$B$1),'NREL Scaling Data'!$E:$E,Calculations!$M19,'NREL Scaling Data'!$A:$A,Y$3,'NREL Scaling Data'!$C:$C,Calculations!$L19,'NREL Scaling Data'!$D:$D,Calculations!$N19))/SUMIFS('NREL Scaling Data'!$F:$F,'NREL Scaling Data'!$B:$B,UPPER(About!$B$1),'NREL Scaling Data'!$E:$E,Calculations!$M19,'NREL Scaling Data'!$A:$A,Y$3,'NREL Scaling Data'!$C:$C,Calculations!$L19,'NREL Scaling Data'!$D:$D,Calculations!$N19) + 1) * Y19,0)</f>
        <v>0</v>
      </c>
      <c r="AA19" s="45">
        <f>IFERROR(((SUMIFS('NREL Scaling Data'!$F:$F,'NREL Scaling Data'!$B:$B,UPPER(About!$B$1),'NREL Scaling Data'!$E:$E,Calculations!$M19,'NREL Scaling Data'!$A:$A,AA$3,'NREL Scaling Data'!$C:$C,Calculations!$L19,'NREL Scaling Data'!$D:$D,Calculations!$N19)-SUMIFS('NREL Scaling Data'!$F:$F,'NREL Scaling Data'!$B:$B,UPPER(About!$B$1),'NREL Scaling Data'!$E:$E,Calculations!$M19,'NREL Scaling Data'!$A:$A,Z$3,'NREL Scaling Data'!$C:$C,Calculations!$L19,'NREL Scaling Data'!$D:$D,Calculations!$N19))/SUMIFS('NREL Scaling Data'!$F:$F,'NREL Scaling Data'!$B:$B,UPPER(About!$B$1),'NREL Scaling Data'!$E:$E,Calculations!$M19,'NREL Scaling Data'!$A:$A,Z$3,'NREL Scaling Data'!$C:$C,Calculations!$L19,'NREL Scaling Data'!$D:$D,Calculations!$N19) + 1) * Z19,0)</f>
        <v>0</v>
      </c>
      <c r="AB19" s="45">
        <f>IFERROR(((SUMIFS('NREL Scaling Data'!$F:$F,'NREL Scaling Data'!$B:$B,UPPER(About!$B$1),'NREL Scaling Data'!$E:$E,Calculations!$M19,'NREL Scaling Data'!$A:$A,AB$3,'NREL Scaling Data'!$C:$C,Calculations!$L19,'NREL Scaling Data'!$D:$D,Calculations!$N19)-SUMIFS('NREL Scaling Data'!$F:$F,'NREL Scaling Data'!$B:$B,UPPER(About!$B$1),'NREL Scaling Data'!$E:$E,Calculations!$M19,'NREL Scaling Data'!$A:$A,AA$3,'NREL Scaling Data'!$C:$C,Calculations!$L19,'NREL Scaling Data'!$D:$D,Calculations!$N19))/SUMIFS('NREL Scaling Data'!$F:$F,'NREL Scaling Data'!$B:$B,UPPER(About!$B$1),'NREL Scaling Data'!$E:$E,Calculations!$M19,'NREL Scaling Data'!$A:$A,AA$3,'NREL Scaling Data'!$C:$C,Calculations!$L19,'NREL Scaling Data'!$D:$D,Calculations!$N19) + 1) * AA19,0)</f>
        <v>0</v>
      </c>
      <c r="AC19" s="45">
        <f>IFERROR(((SUMIFS('NREL Scaling Data'!$F:$F,'NREL Scaling Data'!$B:$B,UPPER(About!$B$1),'NREL Scaling Data'!$E:$E,Calculations!$M19,'NREL Scaling Data'!$A:$A,AC$3,'NREL Scaling Data'!$C:$C,Calculations!$L19,'NREL Scaling Data'!$D:$D,Calculations!$N19)-SUMIFS('NREL Scaling Data'!$F:$F,'NREL Scaling Data'!$B:$B,UPPER(About!$B$1),'NREL Scaling Data'!$E:$E,Calculations!$M19,'NREL Scaling Data'!$A:$A,AB$3,'NREL Scaling Data'!$C:$C,Calculations!$L19,'NREL Scaling Data'!$D:$D,Calculations!$N19))/SUMIFS('NREL Scaling Data'!$F:$F,'NREL Scaling Data'!$B:$B,UPPER(About!$B$1),'NREL Scaling Data'!$E:$E,Calculations!$M19,'NREL Scaling Data'!$A:$A,AB$3,'NREL Scaling Data'!$C:$C,Calculations!$L19,'NREL Scaling Data'!$D:$D,Calculations!$N19) + 1) * AB19,0)</f>
        <v>0</v>
      </c>
      <c r="AD19" s="45">
        <f>IFERROR(((SUMIFS('NREL Scaling Data'!$F:$F,'NREL Scaling Data'!$B:$B,UPPER(About!$B$1),'NREL Scaling Data'!$E:$E,Calculations!$M19,'NREL Scaling Data'!$A:$A,AD$3,'NREL Scaling Data'!$C:$C,Calculations!$L19,'NREL Scaling Data'!$D:$D,Calculations!$N19)-SUMIFS('NREL Scaling Data'!$F:$F,'NREL Scaling Data'!$B:$B,UPPER(About!$B$1),'NREL Scaling Data'!$E:$E,Calculations!$M19,'NREL Scaling Data'!$A:$A,AC$3,'NREL Scaling Data'!$C:$C,Calculations!$L19,'NREL Scaling Data'!$D:$D,Calculations!$N19))/SUMIFS('NREL Scaling Data'!$F:$F,'NREL Scaling Data'!$B:$B,UPPER(About!$B$1),'NREL Scaling Data'!$E:$E,Calculations!$M19,'NREL Scaling Data'!$A:$A,AC$3,'NREL Scaling Data'!$C:$C,Calculations!$L19,'NREL Scaling Data'!$D:$D,Calculations!$N19) + 1) * AC19,0)</f>
        <v>0</v>
      </c>
      <c r="AE19" s="45">
        <f>IFERROR(((SUMIFS('NREL Scaling Data'!$F:$F,'NREL Scaling Data'!$B:$B,UPPER(About!$B$1),'NREL Scaling Data'!$E:$E,Calculations!$M19,'NREL Scaling Data'!$A:$A,AE$3,'NREL Scaling Data'!$C:$C,Calculations!$L19,'NREL Scaling Data'!$D:$D,Calculations!$N19)-SUMIFS('NREL Scaling Data'!$F:$F,'NREL Scaling Data'!$B:$B,UPPER(About!$B$1),'NREL Scaling Data'!$E:$E,Calculations!$M19,'NREL Scaling Data'!$A:$A,AD$3,'NREL Scaling Data'!$C:$C,Calculations!$L19,'NREL Scaling Data'!$D:$D,Calculations!$N19))/SUMIFS('NREL Scaling Data'!$F:$F,'NREL Scaling Data'!$B:$B,UPPER(About!$B$1),'NREL Scaling Data'!$E:$E,Calculations!$M19,'NREL Scaling Data'!$A:$A,AD$3,'NREL Scaling Data'!$C:$C,Calculations!$L19,'NREL Scaling Data'!$D:$D,Calculations!$N19) + 1) * AD19,0)</f>
        <v>0</v>
      </c>
      <c r="AF19" s="45">
        <f>IFERROR(((SUMIFS('NREL Scaling Data'!$F:$F,'NREL Scaling Data'!$B:$B,UPPER(About!$B$1),'NREL Scaling Data'!$E:$E,Calculations!$M19,'NREL Scaling Data'!$A:$A,AF$3,'NREL Scaling Data'!$C:$C,Calculations!$L19,'NREL Scaling Data'!$D:$D,Calculations!$N19)-SUMIFS('NREL Scaling Data'!$F:$F,'NREL Scaling Data'!$B:$B,UPPER(About!$B$1),'NREL Scaling Data'!$E:$E,Calculations!$M19,'NREL Scaling Data'!$A:$A,AE$3,'NREL Scaling Data'!$C:$C,Calculations!$L19,'NREL Scaling Data'!$D:$D,Calculations!$N19))/SUMIFS('NREL Scaling Data'!$F:$F,'NREL Scaling Data'!$B:$B,UPPER(About!$B$1),'NREL Scaling Data'!$E:$E,Calculations!$M19,'NREL Scaling Data'!$A:$A,AE$3,'NREL Scaling Data'!$C:$C,Calculations!$L19,'NREL Scaling Data'!$D:$D,Calculations!$N19) + 1) * AE19,0)</f>
        <v>0</v>
      </c>
      <c r="AG19" s="45">
        <f>IFERROR(((SUMIFS('NREL Scaling Data'!$F:$F,'NREL Scaling Data'!$B:$B,UPPER(About!$B$1),'NREL Scaling Data'!$E:$E,Calculations!$M19,'NREL Scaling Data'!$A:$A,AG$3,'NREL Scaling Data'!$C:$C,Calculations!$L19,'NREL Scaling Data'!$D:$D,Calculations!$N19)-SUMIFS('NREL Scaling Data'!$F:$F,'NREL Scaling Data'!$B:$B,UPPER(About!$B$1),'NREL Scaling Data'!$E:$E,Calculations!$M19,'NREL Scaling Data'!$A:$A,AF$3,'NREL Scaling Data'!$C:$C,Calculations!$L19,'NREL Scaling Data'!$D:$D,Calculations!$N19))/SUMIFS('NREL Scaling Data'!$F:$F,'NREL Scaling Data'!$B:$B,UPPER(About!$B$1),'NREL Scaling Data'!$E:$E,Calculations!$M19,'NREL Scaling Data'!$A:$A,AF$3,'NREL Scaling Data'!$C:$C,Calculations!$L19,'NREL Scaling Data'!$D:$D,Calculations!$N19) + 1) * AF19,0)</f>
        <v>0</v>
      </c>
      <c r="AH19" s="45">
        <f>IFERROR(((SUMIFS('NREL Scaling Data'!$F:$F,'NREL Scaling Data'!$B:$B,UPPER(About!$B$1),'NREL Scaling Data'!$E:$E,Calculations!$M19,'NREL Scaling Data'!$A:$A,AH$3,'NREL Scaling Data'!$C:$C,Calculations!$L19,'NREL Scaling Data'!$D:$D,Calculations!$N19)-SUMIFS('NREL Scaling Data'!$F:$F,'NREL Scaling Data'!$B:$B,UPPER(About!$B$1),'NREL Scaling Data'!$E:$E,Calculations!$M19,'NREL Scaling Data'!$A:$A,AG$3,'NREL Scaling Data'!$C:$C,Calculations!$L19,'NREL Scaling Data'!$D:$D,Calculations!$N19))/SUMIFS('NREL Scaling Data'!$F:$F,'NREL Scaling Data'!$B:$B,UPPER(About!$B$1),'NREL Scaling Data'!$E:$E,Calculations!$M19,'NREL Scaling Data'!$A:$A,AG$3,'NREL Scaling Data'!$C:$C,Calculations!$L19,'NREL Scaling Data'!$D:$D,Calculations!$N19) + 1) * AG19,0)</f>
        <v>0</v>
      </c>
      <c r="AI19" s="45">
        <f>IFERROR(((SUMIFS('NREL Scaling Data'!$F:$F,'NREL Scaling Data'!$B:$B,UPPER(About!$B$1),'NREL Scaling Data'!$E:$E,Calculations!$M19,'NREL Scaling Data'!$A:$A,AI$3,'NREL Scaling Data'!$C:$C,Calculations!$L19,'NREL Scaling Data'!$D:$D,Calculations!$N19)-SUMIFS('NREL Scaling Data'!$F:$F,'NREL Scaling Data'!$B:$B,UPPER(About!$B$1),'NREL Scaling Data'!$E:$E,Calculations!$M19,'NREL Scaling Data'!$A:$A,AH$3,'NREL Scaling Data'!$C:$C,Calculations!$L19,'NREL Scaling Data'!$D:$D,Calculations!$N19))/SUMIFS('NREL Scaling Data'!$F:$F,'NREL Scaling Data'!$B:$B,UPPER(About!$B$1),'NREL Scaling Data'!$E:$E,Calculations!$M19,'NREL Scaling Data'!$A:$A,AH$3,'NREL Scaling Data'!$C:$C,Calculations!$L19,'NREL Scaling Data'!$D:$D,Calculations!$N19) + 1) * AH19,0)</f>
        <v>0</v>
      </c>
      <c r="AJ19" s="45">
        <f>IFERROR(((SUMIFS('NREL Scaling Data'!$F:$F,'NREL Scaling Data'!$B:$B,UPPER(About!$B$1),'NREL Scaling Data'!$E:$E,Calculations!$M19,'NREL Scaling Data'!$A:$A,AJ$3,'NREL Scaling Data'!$C:$C,Calculations!$L19,'NREL Scaling Data'!$D:$D,Calculations!$N19)-SUMIFS('NREL Scaling Data'!$F:$F,'NREL Scaling Data'!$B:$B,UPPER(About!$B$1),'NREL Scaling Data'!$E:$E,Calculations!$M19,'NREL Scaling Data'!$A:$A,AI$3,'NREL Scaling Data'!$C:$C,Calculations!$L19,'NREL Scaling Data'!$D:$D,Calculations!$N19))/SUMIFS('NREL Scaling Data'!$F:$F,'NREL Scaling Data'!$B:$B,UPPER(About!$B$1),'NREL Scaling Data'!$E:$E,Calculations!$M19,'NREL Scaling Data'!$A:$A,AI$3,'NREL Scaling Data'!$C:$C,Calculations!$L19,'NREL Scaling Data'!$D:$D,Calculations!$N19) + 1) * AI19,0)</f>
        <v>0</v>
      </c>
      <c r="AK19" s="45">
        <f>IFERROR(((SUMIFS('NREL Scaling Data'!$F:$F,'NREL Scaling Data'!$B:$B,UPPER(About!$B$1),'NREL Scaling Data'!$E:$E,Calculations!$M19,'NREL Scaling Data'!$A:$A,AK$3,'NREL Scaling Data'!$C:$C,Calculations!$L19,'NREL Scaling Data'!$D:$D,Calculations!$N19)-SUMIFS('NREL Scaling Data'!$F:$F,'NREL Scaling Data'!$B:$B,UPPER(About!$B$1),'NREL Scaling Data'!$E:$E,Calculations!$M19,'NREL Scaling Data'!$A:$A,AJ$3,'NREL Scaling Data'!$C:$C,Calculations!$L19,'NREL Scaling Data'!$D:$D,Calculations!$N19))/SUMIFS('NREL Scaling Data'!$F:$F,'NREL Scaling Data'!$B:$B,UPPER(About!$B$1),'NREL Scaling Data'!$E:$E,Calculations!$M19,'NREL Scaling Data'!$A:$A,AJ$3,'NREL Scaling Data'!$C:$C,Calculations!$L19,'NREL Scaling Data'!$D:$D,Calculations!$N19) + 1) * AJ19,0)</f>
        <v>0</v>
      </c>
      <c r="AL19" s="45">
        <f>IFERROR(((SUMIFS('NREL Scaling Data'!$F:$F,'NREL Scaling Data'!$B:$B,UPPER(About!$B$1),'NREL Scaling Data'!$E:$E,Calculations!$M19,'NREL Scaling Data'!$A:$A,AL$3,'NREL Scaling Data'!$C:$C,Calculations!$L19,'NREL Scaling Data'!$D:$D,Calculations!$N19)-SUMIFS('NREL Scaling Data'!$F:$F,'NREL Scaling Data'!$B:$B,UPPER(About!$B$1),'NREL Scaling Data'!$E:$E,Calculations!$M19,'NREL Scaling Data'!$A:$A,AK$3,'NREL Scaling Data'!$C:$C,Calculations!$L19,'NREL Scaling Data'!$D:$D,Calculations!$N19))/SUMIFS('NREL Scaling Data'!$F:$F,'NREL Scaling Data'!$B:$B,UPPER(About!$B$1),'NREL Scaling Data'!$E:$E,Calculations!$M19,'NREL Scaling Data'!$A:$A,AK$3,'NREL Scaling Data'!$C:$C,Calculations!$L19,'NREL Scaling Data'!$D:$D,Calculations!$N19) + 1) * AK19,0)</f>
        <v>0</v>
      </c>
      <c r="AM19" s="45">
        <f>IFERROR(((SUMIFS('NREL Scaling Data'!$F:$F,'NREL Scaling Data'!$B:$B,UPPER(About!$B$1),'NREL Scaling Data'!$E:$E,Calculations!$M19,'NREL Scaling Data'!$A:$A,AM$3,'NREL Scaling Data'!$C:$C,Calculations!$L19,'NREL Scaling Data'!$D:$D,Calculations!$N19)-SUMIFS('NREL Scaling Data'!$F:$F,'NREL Scaling Data'!$B:$B,UPPER(About!$B$1),'NREL Scaling Data'!$E:$E,Calculations!$M19,'NREL Scaling Data'!$A:$A,AL$3,'NREL Scaling Data'!$C:$C,Calculations!$L19,'NREL Scaling Data'!$D:$D,Calculations!$N19))/SUMIFS('NREL Scaling Data'!$F:$F,'NREL Scaling Data'!$B:$B,UPPER(About!$B$1),'NREL Scaling Data'!$E:$E,Calculations!$M19,'NREL Scaling Data'!$A:$A,AL$3,'NREL Scaling Data'!$C:$C,Calculations!$L19,'NREL Scaling Data'!$D:$D,Calculations!$N19) + 1) * AL19,0)</f>
        <v>0</v>
      </c>
      <c r="AN19" s="45">
        <f>IFERROR(((SUMIFS('NREL Scaling Data'!$F:$F,'NREL Scaling Data'!$B:$B,UPPER(About!$B$1),'NREL Scaling Data'!$E:$E,Calculations!$M19,'NREL Scaling Data'!$A:$A,AN$3,'NREL Scaling Data'!$C:$C,Calculations!$L19,'NREL Scaling Data'!$D:$D,Calculations!$N19)-SUMIFS('NREL Scaling Data'!$F:$F,'NREL Scaling Data'!$B:$B,UPPER(About!$B$1),'NREL Scaling Data'!$E:$E,Calculations!$M19,'NREL Scaling Data'!$A:$A,AM$3,'NREL Scaling Data'!$C:$C,Calculations!$L19,'NREL Scaling Data'!$D:$D,Calculations!$N19))/SUMIFS('NREL Scaling Data'!$F:$F,'NREL Scaling Data'!$B:$B,UPPER(About!$B$1),'NREL Scaling Data'!$E:$E,Calculations!$M19,'NREL Scaling Data'!$A:$A,AM$3,'NREL Scaling Data'!$C:$C,Calculations!$L19,'NREL Scaling Data'!$D:$D,Calculations!$N19) + 1) * AM19,0)</f>
        <v>0</v>
      </c>
      <c r="AO19" s="45">
        <f>IFERROR(((SUMIFS('NREL Scaling Data'!$F:$F,'NREL Scaling Data'!$B:$B,UPPER(About!$B$1),'NREL Scaling Data'!$E:$E,Calculations!$M19,'NREL Scaling Data'!$A:$A,AO$3,'NREL Scaling Data'!$C:$C,Calculations!$L19,'NREL Scaling Data'!$D:$D,Calculations!$N19)-SUMIFS('NREL Scaling Data'!$F:$F,'NREL Scaling Data'!$B:$B,UPPER(About!$B$1),'NREL Scaling Data'!$E:$E,Calculations!$M19,'NREL Scaling Data'!$A:$A,AN$3,'NREL Scaling Data'!$C:$C,Calculations!$L19,'NREL Scaling Data'!$D:$D,Calculations!$N19))/SUMIFS('NREL Scaling Data'!$F:$F,'NREL Scaling Data'!$B:$B,UPPER(About!$B$1),'NREL Scaling Data'!$E:$E,Calculations!$M19,'NREL Scaling Data'!$A:$A,AN$3,'NREL Scaling Data'!$C:$C,Calculations!$L19,'NREL Scaling Data'!$D:$D,Calculations!$N19) + 1) * AN19,0)</f>
        <v>0</v>
      </c>
      <c r="AP19" s="45">
        <f>IFERROR(((SUMIFS('NREL Scaling Data'!$F:$F,'NREL Scaling Data'!$B:$B,UPPER(About!$B$1),'NREL Scaling Data'!$E:$E,Calculations!$M19,'NREL Scaling Data'!$A:$A,AP$3,'NREL Scaling Data'!$C:$C,Calculations!$L19,'NREL Scaling Data'!$D:$D,Calculations!$N19)-SUMIFS('NREL Scaling Data'!$F:$F,'NREL Scaling Data'!$B:$B,UPPER(About!$B$1),'NREL Scaling Data'!$E:$E,Calculations!$M19,'NREL Scaling Data'!$A:$A,AO$3,'NREL Scaling Data'!$C:$C,Calculations!$L19,'NREL Scaling Data'!$D:$D,Calculations!$N19))/SUMIFS('NREL Scaling Data'!$F:$F,'NREL Scaling Data'!$B:$B,UPPER(About!$B$1),'NREL Scaling Data'!$E:$E,Calculations!$M19,'NREL Scaling Data'!$A:$A,AO$3,'NREL Scaling Data'!$C:$C,Calculations!$L19,'NREL Scaling Data'!$D:$D,Calculations!$N19) + 1) * AO19,0)</f>
        <v>0</v>
      </c>
      <c r="AQ19" s="45">
        <f>IFERROR(((SUMIFS('NREL Scaling Data'!$F:$F,'NREL Scaling Data'!$B:$B,UPPER(About!$B$1),'NREL Scaling Data'!$E:$E,Calculations!$M19,'NREL Scaling Data'!$A:$A,AQ$3,'NREL Scaling Data'!$C:$C,Calculations!$L19,'NREL Scaling Data'!$D:$D,Calculations!$N19)-SUMIFS('NREL Scaling Data'!$F:$F,'NREL Scaling Data'!$B:$B,UPPER(About!$B$1),'NREL Scaling Data'!$E:$E,Calculations!$M19,'NREL Scaling Data'!$A:$A,AP$3,'NREL Scaling Data'!$C:$C,Calculations!$L19,'NREL Scaling Data'!$D:$D,Calculations!$N19))/SUMIFS('NREL Scaling Data'!$F:$F,'NREL Scaling Data'!$B:$B,UPPER(About!$B$1),'NREL Scaling Data'!$E:$E,Calculations!$M19,'NREL Scaling Data'!$A:$A,AP$3,'NREL Scaling Data'!$C:$C,Calculations!$L19,'NREL Scaling Data'!$D:$D,Calculations!$N19) + 1) * AP19,0)</f>
        <v>0</v>
      </c>
      <c r="AR19" s="45">
        <f>IFERROR(((SUMIFS('NREL Scaling Data'!$F:$F,'NREL Scaling Data'!$B:$B,UPPER(About!$B$1),'NREL Scaling Data'!$E:$E,Calculations!$M19,'NREL Scaling Data'!$A:$A,AR$3,'NREL Scaling Data'!$C:$C,Calculations!$L19,'NREL Scaling Data'!$D:$D,Calculations!$N19)-SUMIFS('NREL Scaling Data'!$F:$F,'NREL Scaling Data'!$B:$B,UPPER(About!$B$1),'NREL Scaling Data'!$E:$E,Calculations!$M19,'NREL Scaling Data'!$A:$A,AQ$3,'NREL Scaling Data'!$C:$C,Calculations!$L19,'NREL Scaling Data'!$D:$D,Calculations!$N19))/SUMIFS('NREL Scaling Data'!$F:$F,'NREL Scaling Data'!$B:$B,UPPER(About!$B$1),'NREL Scaling Data'!$E:$E,Calculations!$M19,'NREL Scaling Data'!$A:$A,AQ$3,'NREL Scaling Data'!$C:$C,Calculations!$L19,'NREL Scaling Data'!$D:$D,Calculations!$N19) + 1) * AQ19,0)</f>
        <v>0</v>
      </c>
      <c r="AS19" s="45">
        <f>IFERROR(((SUMIFS('NREL Scaling Data'!$F:$F,'NREL Scaling Data'!$B:$B,UPPER(About!$B$1),'NREL Scaling Data'!$E:$E,Calculations!$M19,'NREL Scaling Data'!$A:$A,AS$3,'NREL Scaling Data'!$C:$C,Calculations!$L19,'NREL Scaling Data'!$D:$D,Calculations!$N19)-SUMIFS('NREL Scaling Data'!$F:$F,'NREL Scaling Data'!$B:$B,UPPER(About!$B$1),'NREL Scaling Data'!$E:$E,Calculations!$M19,'NREL Scaling Data'!$A:$A,AR$3,'NREL Scaling Data'!$C:$C,Calculations!$L19,'NREL Scaling Data'!$D:$D,Calculations!$N19))/SUMIFS('NREL Scaling Data'!$F:$F,'NREL Scaling Data'!$B:$B,UPPER(About!$B$1),'NREL Scaling Data'!$E:$E,Calculations!$M19,'NREL Scaling Data'!$A:$A,AR$3,'NREL Scaling Data'!$C:$C,Calculations!$L19,'NREL Scaling Data'!$D:$D,Calculations!$N19) + 1) * AR19,0)</f>
        <v>0</v>
      </c>
      <c r="AT19" s="45">
        <f>IFERROR(((SUMIFS('NREL Scaling Data'!$F:$F,'NREL Scaling Data'!$B:$B,UPPER(About!$B$1),'NREL Scaling Data'!$E:$E,Calculations!$M19,'NREL Scaling Data'!$A:$A,AT$3,'NREL Scaling Data'!$C:$C,Calculations!$L19,'NREL Scaling Data'!$D:$D,Calculations!$N19)-SUMIFS('NREL Scaling Data'!$F:$F,'NREL Scaling Data'!$B:$B,UPPER(About!$B$1),'NREL Scaling Data'!$E:$E,Calculations!$M19,'NREL Scaling Data'!$A:$A,AS$3,'NREL Scaling Data'!$C:$C,Calculations!$L19,'NREL Scaling Data'!$D:$D,Calculations!$N19))/SUMIFS('NREL Scaling Data'!$F:$F,'NREL Scaling Data'!$B:$B,UPPER(About!$B$1),'NREL Scaling Data'!$E:$E,Calculations!$M19,'NREL Scaling Data'!$A:$A,AS$3,'NREL Scaling Data'!$C:$C,Calculations!$L19,'NREL Scaling Data'!$D:$D,Calculations!$N19) + 1) * AS19,0)</f>
        <v>0</v>
      </c>
    </row>
    <row r="20" spans="7:46">
      <c r="I20" s="12" t="s">
        <v>1085</v>
      </c>
      <c r="J20" s="209">
        <f>SUMIFS('NREL Scaling Data'!F:F,'NREL Scaling Data'!B:B,UPPER(About!$B$1),'NREL Scaling Data'!E:E,Calculations!M20,'NREL Scaling Data'!A:A, 2021,'NREL Scaling Data'!C:C,Calculations!L20,'NREL Scaling Data'!D:D,Calculations!N20) / SUMIFS('NREL Scaling Data'!F:F,'NREL Scaling Data'!B:B,UPPER(About!$B$1),'NREL Scaling Data'!A:A, 2021,'NREL Scaling Data'!C:C,Calculations!L20,'NREL Scaling Data'!D:D,Calculations!N20)</f>
        <v>0</v>
      </c>
      <c r="K20" s="207">
        <f t="shared" si="2"/>
        <v>0.94236632738906856</v>
      </c>
      <c r="L20" s="209" t="s">
        <v>1022</v>
      </c>
      <c r="M20" s="12" t="s">
        <v>1018</v>
      </c>
      <c r="N20" s="1" t="s">
        <v>964</v>
      </c>
      <c r="O20" s="7">
        <f t="shared" si="3"/>
        <v>0</v>
      </c>
      <c r="P20" s="7">
        <f t="shared" si="4"/>
        <v>0</v>
      </c>
      <c r="Q20" s="45">
        <f>SUMIFS('SEDS 2021'!$F$23:$F$40,'SEDS 2021'!E$23:E$40,Calculations!L20,'SEDS 2021'!D$23:D$40,Calculations!N20)*J20*K20</f>
        <v>0</v>
      </c>
      <c r="R20" s="45">
        <f>IFERROR(((SUMIFS('NREL Scaling Data'!$F:$F,'NREL Scaling Data'!$B:$B,UPPER(About!$B$1),'NREL Scaling Data'!$E:$E,Calculations!$M20,'NREL Scaling Data'!$A:$A,R$3,'NREL Scaling Data'!$C:$C,Calculations!$L20,'NREL Scaling Data'!$D:$D,Calculations!$N20)-SUMIFS('NREL Scaling Data'!$F:$F,'NREL Scaling Data'!$B:$B,UPPER(About!$B$1),'NREL Scaling Data'!$E:$E,Calculations!$M20,'NREL Scaling Data'!$A:$A,Q$3,'NREL Scaling Data'!$C:$C,Calculations!$L20,'NREL Scaling Data'!$D:$D,Calculations!$N20))/SUMIFS('NREL Scaling Data'!$F:$F,'NREL Scaling Data'!$B:$B,UPPER(About!$B$1),'NREL Scaling Data'!$E:$E,Calculations!$M20,'NREL Scaling Data'!$A:$A,Q$3,'NREL Scaling Data'!$C:$C,Calculations!$L20,'NREL Scaling Data'!$D:$D,Calculations!$N20) + 1) * Q20,0)</f>
        <v>0</v>
      </c>
      <c r="S20" s="45">
        <f>IFERROR(((SUMIFS('NREL Scaling Data'!$F:$F,'NREL Scaling Data'!$B:$B,UPPER(About!$B$1),'NREL Scaling Data'!$E:$E,Calculations!$M20,'NREL Scaling Data'!$A:$A,S$3,'NREL Scaling Data'!$C:$C,Calculations!$L20,'NREL Scaling Data'!$D:$D,Calculations!$N20)-SUMIFS('NREL Scaling Data'!$F:$F,'NREL Scaling Data'!$B:$B,UPPER(About!$B$1),'NREL Scaling Data'!$E:$E,Calculations!$M20,'NREL Scaling Data'!$A:$A,R$3,'NREL Scaling Data'!$C:$C,Calculations!$L20,'NREL Scaling Data'!$D:$D,Calculations!$N20))/SUMIFS('NREL Scaling Data'!$F:$F,'NREL Scaling Data'!$B:$B,UPPER(About!$B$1),'NREL Scaling Data'!$E:$E,Calculations!$M20,'NREL Scaling Data'!$A:$A,R$3,'NREL Scaling Data'!$C:$C,Calculations!$L20,'NREL Scaling Data'!$D:$D,Calculations!$N20) + 1) * R20,0)</f>
        <v>0</v>
      </c>
      <c r="T20" s="45">
        <f>IFERROR(((SUMIFS('NREL Scaling Data'!$F:$F,'NREL Scaling Data'!$B:$B,UPPER(About!$B$1),'NREL Scaling Data'!$E:$E,Calculations!$M20,'NREL Scaling Data'!$A:$A,T$3,'NREL Scaling Data'!$C:$C,Calculations!$L20,'NREL Scaling Data'!$D:$D,Calculations!$N20)-SUMIFS('NREL Scaling Data'!$F:$F,'NREL Scaling Data'!$B:$B,UPPER(About!$B$1),'NREL Scaling Data'!$E:$E,Calculations!$M20,'NREL Scaling Data'!$A:$A,S$3,'NREL Scaling Data'!$C:$C,Calculations!$L20,'NREL Scaling Data'!$D:$D,Calculations!$N20))/SUMIFS('NREL Scaling Data'!$F:$F,'NREL Scaling Data'!$B:$B,UPPER(About!$B$1),'NREL Scaling Data'!$E:$E,Calculations!$M20,'NREL Scaling Data'!$A:$A,S$3,'NREL Scaling Data'!$C:$C,Calculations!$L20,'NREL Scaling Data'!$D:$D,Calculations!$N20) + 1) * S20,0)</f>
        <v>0</v>
      </c>
      <c r="U20" s="45">
        <f>IFERROR(((SUMIFS('NREL Scaling Data'!$F:$F,'NREL Scaling Data'!$B:$B,UPPER(About!$B$1),'NREL Scaling Data'!$E:$E,Calculations!$M20,'NREL Scaling Data'!$A:$A,U$3,'NREL Scaling Data'!$C:$C,Calculations!$L20,'NREL Scaling Data'!$D:$D,Calculations!$N20)-SUMIFS('NREL Scaling Data'!$F:$F,'NREL Scaling Data'!$B:$B,UPPER(About!$B$1),'NREL Scaling Data'!$E:$E,Calculations!$M20,'NREL Scaling Data'!$A:$A,T$3,'NREL Scaling Data'!$C:$C,Calculations!$L20,'NREL Scaling Data'!$D:$D,Calculations!$N20))/SUMIFS('NREL Scaling Data'!$F:$F,'NREL Scaling Data'!$B:$B,UPPER(About!$B$1),'NREL Scaling Data'!$E:$E,Calculations!$M20,'NREL Scaling Data'!$A:$A,T$3,'NREL Scaling Data'!$C:$C,Calculations!$L20,'NREL Scaling Data'!$D:$D,Calculations!$N20) + 1) * T20,0)</f>
        <v>0</v>
      </c>
      <c r="V20" s="45">
        <f>IFERROR(((SUMIFS('NREL Scaling Data'!$F:$F,'NREL Scaling Data'!$B:$B,UPPER(About!$B$1),'NREL Scaling Data'!$E:$E,Calculations!$M20,'NREL Scaling Data'!$A:$A,V$3,'NREL Scaling Data'!$C:$C,Calculations!$L20,'NREL Scaling Data'!$D:$D,Calculations!$N20)-SUMIFS('NREL Scaling Data'!$F:$F,'NREL Scaling Data'!$B:$B,UPPER(About!$B$1),'NREL Scaling Data'!$E:$E,Calculations!$M20,'NREL Scaling Data'!$A:$A,U$3,'NREL Scaling Data'!$C:$C,Calculations!$L20,'NREL Scaling Data'!$D:$D,Calculations!$N20))/SUMIFS('NREL Scaling Data'!$F:$F,'NREL Scaling Data'!$B:$B,UPPER(About!$B$1),'NREL Scaling Data'!$E:$E,Calculations!$M20,'NREL Scaling Data'!$A:$A,U$3,'NREL Scaling Data'!$C:$C,Calculations!$L20,'NREL Scaling Data'!$D:$D,Calculations!$N20) + 1) * U20,0)</f>
        <v>0</v>
      </c>
      <c r="W20" s="45">
        <f>IFERROR(((SUMIFS('NREL Scaling Data'!$F:$F,'NREL Scaling Data'!$B:$B,UPPER(About!$B$1),'NREL Scaling Data'!$E:$E,Calculations!$M20,'NREL Scaling Data'!$A:$A,W$3,'NREL Scaling Data'!$C:$C,Calculations!$L20,'NREL Scaling Data'!$D:$D,Calculations!$N20)-SUMIFS('NREL Scaling Data'!$F:$F,'NREL Scaling Data'!$B:$B,UPPER(About!$B$1),'NREL Scaling Data'!$E:$E,Calculations!$M20,'NREL Scaling Data'!$A:$A,V$3,'NREL Scaling Data'!$C:$C,Calculations!$L20,'NREL Scaling Data'!$D:$D,Calculations!$N20))/SUMIFS('NREL Scaling Data'!$F:$F,'NREL Scaling Data'!$B:$B,UPPER(About!$B$1),'NREL Scaling Data'!$E:$E,Calculations!$M20,'NREL Scaling Data'!$A:$A,V$3,'NREL Scaling Data'!$C:$C,Calculations!$L20,'NREL Scaling Data'!$D:$D,Calculations!$N20) + 1) * V20,0)</f>
        <v>0</v>
      </c>
      <c r="X20" s="45">
        <f>IFERROR(((SUMIFS('NREL Scaling Data'!$F:$F,'NREL Scaling Data'!$B:$B,UPPER(About!$B$1),'NREL Scaling Data'!$E:$E,Calculations!$M20,'NREL Scaling Data'!$A:$A,X$3,'NREL Scaling Data'!$C:$C,Calculations!$L20,'NREL Scaling Data'!$D:$D,Calculations!$N20)-SUMIFS('NREL Scaling Data'!$F:$F,'NREL Scaling Data'!$B:$B,UPPER(About!$B$1),'NREL Scaling Data'!$E:$E,Calculations!$M20,'NREL Scaling Data'!$A:$A,W$3,'NREL Scaling Data'!$C:$C,Calculations!$L20,'NREL Scaling Data'!$D:$D,Calculations!$N20))/SUMIFS('NREL Scaling Data'!$F:$F,'NREL Scaling Data'!$B:$B,UPPER(About!$B$1),'NREL Scaling Data'!$E:$E,Calculations!$M20,'NREL Scaling Data'!$A:$A,W$3,'NREL Scaling Data'!$C:$C,Calculations!$L20,'NREL Scaling Data'!$D:$D,Calculations!$N20) + 1) * W20,0)</f>
        <v>0</v>
      </c>
      <c r="Y20" s="45">
        <f>IFERROR(((SUMIFS('NREL Scaling Data'!$F:$F,'NREL Scaling Data'!$B:$B,UPPER(About!$B$1),'NREL Scaling Data'!$E:$E,Calculations!$M20,'NREL Scaling Data'!$A:$A,Y$3,'NREL Scaling Data'!$C:$C,Calculations!$L20,'NREL Scaling Data'!$D:$D,Calculations!$N20)-SUMIFS('NREL Scaling Data'!$F:$F,'NREL Scaling Data'!$B:$B,UPPER(About!$B$1),'NREL Scaling Data'!$E:$E,Calculations!$M20,'NREL Scaling Data'!$A:$A,X$3,'NREL Scaling Data'!$C:$C,Calculations!$L20,'NREL Scaling Data'!$D:$D,Calculations!$N20))/SUMIFS('NREL Scaling Data'!$F:$F,'NREL Scaling Data'!$B:$B,UPPER(About!$B$1),'NREL Scaling Data'!$E:$E,Calculations!$M20,'NREL Scaling Data'!$A:$A,X$3,'NREL Scaling Data'!$C:$C,Calculations!$L20,'NREL Scaling Data'!$D:$D,Calculations!$N20) + 1) * X20,0)</f>
        <v>0</v>
      </c>
      <c r="Z20" s="45">
        <f>IFERROR(((SUMIFS('NREL Scaling Data'!$F:$F,'NREL Scaling Data'!$B:$B,UPPER(About!$B$1),'NREL Scaling Data'!$E:$E,Calculations!$M20,'NREL Scaling Data'!$A:$A,Z$3,'NREL Scaling Data'!$C:$C,Calculations!$L20,'NREL Scaling Data'!$D:$D,Calculations!$N20)-SUMIFS('NREL Scaling Data'!$F:$F,'NREL Scaling Data'!$B:$B,UPPER(About!$B$1),'NREL Scaling Data'!$E:$E,Calculations!$M20,'NREL Scaling Data'!$A:$A,Y$3,'NREL Scaling Data'!$C:$C,Calculations!$L20,'NREL Scaling Data'!$D:$D,Calculations!$N20))/SUMIFS('NREL Scaling Data'!$F:$F,'NREL Scaling Data'!$B:$B,UPPER(About!$B$1),'NREL Scaling Data'!$E:$E,Calculations!$M20,'NREL Scaling Data'!$A:$A,Y$3,'NREL Scaling Data'!$C:$C,Calculations!$L20,'NREL Scaling Data'!$D:$D,Calculations!$N20) + 1) * Y20,0)</f>
        <v>0</v>
      </c>
      <c r="AA20" s="45">
        <f>IFERROR(((SUMIFS('NREL Scaling Data'!$F:$F,'NREL Scaling Data'!$B:$B,UPPER(About!$B$1),'NREL Scaling Data'!$E:$E,Calculations!$M20,'NREL Scaling Data'!$A:$A,AA$3,'NREL Scaling Data'!$C:$C,Calculations!$L20,'NREL Scaling Data'!$D:$D,Calculations!$N20)-SUMIFS('NREL Scaling Data'!$F:$F,'NREL Scaling Data'!$B:$B,UPPER(About!$B$1),'NREL Scaling Data'!$E:$E,Calculations!$M20,'NREL Scaling Data'!$A:$A,Z$3,'NREL Scaling Data'!$C:$C,Calculations!$L20,'NREL Scaling Data'!$D:$D,Calculations!$N20))/SUMIFS('NREL Scaling Data'!$F:$F,'NREL Scaling Data'!$B:$B,UPPER(About!$B$1),'NREL Scaling Data'!$E:$E,Calculations!$M20,'NREL Scaling Data'!$A:$A,Z$3,'NREL Scaling Data'!$C:$C,Calculations!$L20,'NREL Scaling Data'!$D:$D,Calculations!$N20) + 1) * Z20,0)</f>
        <v>0</v>
      </c>
      <c r="AB20" s="45">
        <f>IFERROR(((SUMIFS('NREL Scaling Data'!$F:$F,'NREL Scaling Data'!$B:$B,UPPER(About!$B$1),'NREL Scaling Data'!$E:$E,Calculations!$M20,'NREL Scaling Data'!$A:$A,AB$3,'NREL Scaling Data'!$C:$C,Calculations!$L20,'NREL Scaling Data'!$D:$D,Calculations!$N20)-SUMIFS('NREL Scaling Data'!$F:$F,'NREL Scaling Data'!$B:$B,UPPER(About!$B$1),'NREL Scaling Data'!$E:$E,Calculations!$M20,'NREL Scaling Data'!$A:$A,AA$3,'NREL Scaling Data'!$C:$C,Calculations!$L20,'NREL Scaling Data'!$D:$D,Calculations!$N20))/SUMIFS('NREL Scaling Data'!$F:$F,'NREL Scaling Data'!$B:$B,UPPER(About!$B$1),'NREL Scaling Data'!$E:$E,Calculations!$M20,'NREL Scaling Data'!$A:$A,AA$3,'NREL Scaling Data'!$C:$C,Calculations!$L20,'NREL Scaling Data'!$D:$D,Calculations!$N20) + 1) * AA20,0)</f>
        <v>0</v>
      </c>
      <c r="AC20" s="45">
        <f>IFERROR(((SUMIFS('NREL Scaling Data'!$F:$F,'NREL Scaling Data'!$B:$B,UPPER(About!$B$1),'NREL Scaling Data'!$E:$E,Calculations!$M20,'NREL Scaling Data'!$A:$A,AC$3,'NREL Scaling Data'!$C:$C,Calculations!$L20,'NREL Scaling Data'!$D:$D,Calculations!$N20)-SUMIFS('NREL Scaling Data'!$F:$F,'NREL Scaling Data'!$B:$B,UPPER(About!$B$1),'NREL Scaling Data'!$E:$E,Calculations!$M20,'NREL Scaling Data'!$A:$A,AB$3,'NREL Scaling Data'!$C:$C,Calculations!$L20,'NREL Scaling Data'!$D:$D,Calculations!$N20))/SUMIFS('NREL Scaling Data'!$F:$F,'NREL Scaling Data'!$B:$B,UPPER(About!$B$1),'NREL Scaling Data'!$E:$E,Calculations!$M20,'NREL Scaling Data'!$A:$A,AB$3,'NREL Scaling Data'!$C:$C,Calculations!$L20,'NREL Scaling Data'!$D:$D,Calculations!$N20) + 1) * AB20,0)</f>
        <v>0</v>
      </c>
      <c r="AD20" s="45">
        <f>IFERROR(((SUMIFS('NREL Scaling Data'!$F:$F,'NREL Scaling Data'!$B:$B,UPPER(About!$B$1),'NREL Scaling Data'!$E:$E,Calculations!$M20,'NREL Scaling Data'!$A:$A,AD$3,'NREL Scaling Data'!$C:$C,Calculations!$L20,'NREL Scaling Data'!$D:$D,Calculations!$N20)-SUMIFS('NREL Scaling Data'!$F:$F,'NREL Scaling Data'!$B:$B,UPPER(About!$B$1),'NREL Scaling Data'!$E:$E,Calculations!$M20,'NREL Scaling Data'!$A:$A,AC$3,'NREL Scaling Data'!$C:$C,Calculations!$L20,'NREL Scaling Data'!$D:$D,Calculations!$N20))/SUMIFS('NREL Scaling Data'!$F:$F,'NREL Scaling Data'!$B:$B,UPPER(About!$B$1),'NREL Scaling Data'!$E:$E,Calculations!$M20,'NREL Scaling Data'!$A:$A,AC$3,'NREL Scaling Data'!$C:$C,Calculations!$L20,'NREL Scaling Data'!$D:$D,Calculations!$N20) + 1) * AC20,0)</f>
        <v>0</v>
      </c>
      <c r="AE20" s="45">
        <f>IFERROR(((SUMIFS('NREL Scaling Data'!$F:$F,'NREL Scaling Data'!$B:$B,UPPER(About!$B$1),'NREL Scaling Data'!$E:$E,Calculations!$M20,'NREL Scaling Data'!$A:$A,AE$3,'NREL Scaling Data'!$C:$C,Calculations!$L20,'NREL Scaling Data'!$D:$D,Calculations!$N20)-SUMIFS('NREL Scaling Data'!$F:$F,'NREL Scaling Data'!$B:$B,UPPER(About!$B$1),'NREL Scaling Data'!$E:$E,Calculations!$M20,'NREL Scaling Data'!$A:$A,AD$3,'NREL Scaling Data'!$C:$C,Calculations!$L20,'NREL Scaling Data'!$D:$D,Calculations!$N20))/SUMIFS('NREL Scaling Data'!$F:$F,'NREL Scaling Data'!$B:$B,UPPER(About!$B$1),'NREL Scaling Data'!$E:$E,Calculations!$M20,'NREL Scaling Data'!$A:$A,AD$3,'NREL Scaling Data'!$C:$C,Calculations!$L20,'NREL Scaling Data'!$D:$D,Calculations!$N20) + 1) * AD20,0)</f>
        <v>0</v>
      </c>
      <c r="AF20" s="45">
        <f>IFERROR(((SUMIFS('NREL Scaling Data'!$F:$F,'NREL Scaling Data'!$B:$B,UPPER(About!$B$1),'NREL Scaling Data'!$E:$E,Calculations!$M20,'NREL Scaling Data'!$A:$A,AF$3,'NREL Scaling Data'!$C:$C,Calculations!$L20,'NREL Scaling Data'!$D:$D,Calculations!$N20)-SUMIFS('NREL Scaling Data'!$F:$F,'NREL Scaling Data'!$B:$B,UPPER(About!$B$1),'NREL Scaling Data'!$E:$E,Calculations!$M20,'NREL Scaling Data'!$A:$A,AE$3,'NREL Scaling Data'!$C:$C,Calculations!$L20,'NREL Scaling Data'!$D:$D,Calculations!$N20))/SUMIFS('NREL Scaling Data'!$F:$F,'NREL Scaling Data'!$B:$B,UPPER(About!$B$1),'NREL Scaling Data'!$E:$E,Calculations!$M20,'NREL Scaling Data'!$A:$A,AE$3,'NREL Scaling Data'!$C:$C,Calculations!$L20,'NREL Scaling Data'!$D:$D,Calculations!$N20) + 1) * AE20,0)</f>
        <v>0</v>
      </c>
      <c r="AG20" s="45">
        <f>IFERROR(((SUMIFS('NREL Scaling Data'!$F:$F,'NREL Scaling Data'!$B:$B,UPPER(About!$B$1),'NREL Scaling Data'!$E:$E,Calculations!$M20,'NREL Scaling Data'!$A:$A,AG$3,'NREL Scaling Data'!$C:$C,Calculations!$L20,'NREL Scaling Data'!$D:$D,Calculations!$N20)-SUMIFS('NREL Scaling Data'!$F:$F,'NREL Scaling Data'!$B:$B,UPPER(About!$B$1),'NREL Scaling Data'!$E:$E,Calculations!$M20,'NREL Scaling Data'!$A:$A,AF$3,'NREL Scaling Data'!$C:$C,Calculations!$L20,'NREL Scaling Data'!$D:$D,Calculations!$N20))/SUMIFS('NREL Scaling Data'!$F:$F,'NREL Scaling Data'!$B:$B,UPPER(About!$B$1),'NREL Scaling Data'!$E:$E,Calculations!$M20,'NREL Scaling Data'!$A:$A,AF$3,'NREL Scaling Data'!$C:$C,Calculations!$L20,'NREL Scaling Data'!$D:$D,Calculations!$N20) + 1) * AF20,0)</f>
        <v>0</v>
      </c>
      <c r="AH20" s="45">
        <f>IFERROR(((SUMIFS('NREL Scaling Data'!$F:$F,'NREL Scaling Data'!$B:$B,UPPER(About!$B$1),'NREL Scaling Data'!$E:$E,Calculations!$M20,'NREL Scaling Data'!$A:$A,AH$3,'NREL Scaling Data'!$C:$C,Calculations!$L20,'NREL Scaling Data'!$D:$D,Calculations!$N20)-SUMIFS('NREL Scaling Data'!$F:$F,'NREL Scaling Data'!$B:$B,UPPER(About!$B$1),'NREL Scaling Data'!$E:$E,Calculations!$M20,'NREL Scaling Data'!$A:$A,AG$3,'NREL Scaling Data'!$C:$C,Calculations!$L20,'NREL Scaling Data'!$D:$D,Calculations!$N20))/SUMIFS('NREL Scaling Data'!$F:$F,'NREL Scaling Data'!$B:$B,UPPER(About!$B$1),'NREL Scaling Data'!$E:$E,Calculations!$M20,'NREL Scaling Data'!$A:$A,AG$3,'NREL Scaling Data'!$C:$C,Calculations!$L20,'NREL Scaling Data'!$D:$D,Calculations!$N20) + 1) * AG20,0)</f>
        <v>0</v>
      </c>
      <c r="AI20" s="45">
        <f>IFERROR(((SUMIFS('NREL Scaling Data'!$F:$F,'NREL Scaling Data'!$B:$B,UPPER(About!$B$1),'NREL Scaling Data'!$E:$E,Calculations!$M20,'NREL Scaling Data'!$A:$A,AI$3,'NREL Scaling Data'!$C:$C,Calculations!$L20,'NREL Scaling Data'!$D:$D,Calculations!$N20)-SUMIFS('NREL Scaling Data'!$F:$F,'NREL Scaling Data'!$B:$B,UPPER(About!$B$1),'NREL Scaling Data'!$E:$E,Calculations!$M20,'NREL Scaling Data'!$A:$A,AH$3,'NREL Scaling Data'!$C:$C,Calculations!$L20,'NREL Scaling Data'!$D:$D,Calculations!$N20))/SUMIFS('NREL Scaling Data'!$F:$F,'NREL Scaling Data'!$B:$B,UPPER(About!$B$1),'NREL Scaling Data'!$E:$E,Calculations!$M20,'NREL Scaling Data'!$A:$A,AH$3,'NREL Scaling Data'!$C:$C,Calculations!$L20,'NREL Scaling Data'!$D:$D,Calculations!$N20) + 1) * AH20,0)</f>
        <v>0</v>
      </c>
      <c r="AJ20" s="45">
        <f>IFERROR(((SUMIFS('NREL Scaling Data'!$F:$F,'NREL Scaling Data'!$B:$B,UPPER(About!$B$1),'NREL Scaling Data'!$E:$E,Calculations!$M20,'NREL Scaling Data'!$A:$A,AJ$3,'NREL Scaling Data'!$C:$C,Calculations!$L20,'NREL Scaling Data'!$D:$D,Calculations!$N20)-SUMIFS('NREL Scaling Data'!$F:$F,'NREL Scaling Data'!$B:$B,UPPER(About!$B$1),'NREL Scaling Data'!$E:$E,Calculations!$M20,'NREL Scaling Data'!$A:$A,AI$3,'NREL Scaling Data'!$C:$C,Calculations!$L20,'NREL Scaling Data'!$D:$D,Calculations!$N20))/SUMIFS('NREL Scaling Data'!$F:$F,'NREL Scaling Data'!$B:$B,UPPER(About!$B$1),'NREL Scaling Data'!$E:$E,Calculations!$M20,'NREL Scaling Data'!$A:$A,AI$3,'NREL Scaling Data'!$C:$C,Calculations!$L20,'NREL Scaling Data'!$D:$D,Calculations!$N20) + 1) * AI20,0)</f>
        <v>0</v>
      </c>
      <c r="AK20" s="45">
        <f>IFERROR(((SUMIFS('NREL Scaling Data'!$F:$F,'NREL Scaling Data'!$B:$B,UPPER(About!$B$1),'NREL Scaling Data'!$E:$E,Calculations!$M20,'NREL Scaling Data'!$A:$A,AK$3,'NREL Scaling Data'!$C:$C,Calculations!$L20,'NREL Scaling Data'!$D:$D,Calculations!$N20)-SUMIFS('NREL Scaling Data'!$F:$F,'NREL Scaling Data'!$B:$B,UPPER(About!$B$1),'NREL Scaling Data'!$E:$E,Calculations!$M20,'NREL Scaling Data'!$A:$A,AJ$3,'NREL Scaling Data'!$C:$C,Calculations!$L20,'NREL Scaling Data'!$D:$D,Calculations!$N20))/SUMIFS('NREL Scaling Data'!$F:$F,'NREL Scaling Data'!$B:$B,UPPER(About!$B$1),'NREL Scaling Data'!$E:$E,Calculations!$M20,'NREL Scaling Data'!$A:$A,AJ$3,'NREL Scaling Data'!$C:$C,Calculations!$L20,'NREL Scaling Data'!$D:$D,Calculations!$N20) + 1) * AJ20,0)</f>
        <v>0</v>
      </c>
      <c r="AL20" s="45">
        <f>IFERROR(((SUMIFS('NREL Scaling Data'!$F:$F,'NREL Scaling Data'!$B:$B,UPPER(About!$B$1),'NREL Scaling Data'!$E:$E,Calculations!$M20,'NREL Scaling Data'!$A:$A,AL$3,'NREL Scaling Data'!$C:$C,Calculations!$L20,'NREL Scaling Data'!$D:$D,Calculations!$N20)-SUMIFS('NREL Scaling Data'!$F:$F,'NREL Scaling Data'!$B:$B,UPPER(About!$B$1),'NREL Scaling Data'!$E:$E,Calculations!$M20,'NREL Scaling Data'!$A:$A,AK$3,'NREL Scaling Data'!$C:$C,Calculations!$L20,'NREL Scaling Data'!$D:$D,Calculations!$N20))/SUMIFS('NREL Scaling Data'!$F:$F,'NREL Scaling Data'!$B:$B,UPPER(About!$B$1),'NREL Scaling Data'!$E:$E,Calculations!$M20,'NREL Scaling Data'!$A:$A,AK$3,'NREL Scaling Data'!$C:$C,Calculations!$L20,'NREL Scaling Data'!$D:$D,Calculations!$N20) + 1) * AK20,0)</f>
        <v>0</v>
      </c>
      <c r="AM20" s="45">
        <f>IFERROR(((SUMIFS('NREL Scaling Data'!$F:$F,'NREL Scaling Data'!$B:$B,UPPER(About!$B$1),'NREL Scaling Data'!$E:$E,Calculations!$M20,'NREL Scaling Data'!$A:$A,AM$3,'NREL Scaling Data'!$C:$C,Calculations!$L20,'NREL Scaling Data'!$D:$D,Calculations!$N20)-SUMIFS('NREL Scaling Data'!$F:$F,'NREL Scaling Data'!$B:$B,UPPER(About!$B$1),'NREL Scaling Data'!$E:$E,Calculations!$M20,'NREL Scaling Data'!$A:$A,AL$3,'NREL Scaling Data'!$C:$C,Calculations!$L20,'NREL Scaling Data'!$D:$D,Calculations!$N20))/SUMIFS('NREL Scaling Data'!$F:$F,'NREL Scaling Data'!$B:$B,UPPER(About!$B$1),'NREL Scaling Data'!$E:$E,Calculations!$M20,'NREL Scaling Data'!$A:$A,AL$3,'NREL Scaling Data'!$C:$C,Calculations!$L20,'NREL Scaling Data'!$D:$D,Calculations!$N20) + 1) * AL20,0)</f>
        <v>0</v>
      </c>
      <c r="AN20" s="45">
        <f>IFERROR(((SUMIFS('NREL Scaling Data'!$F:$F,'NREL Scaling Data'!$B:$B,UPPER(About!$B$1),'NREL Scaling Data'!$E:$E,Calculations!$M20,'NREL Scaling Data'!$A:$A,AN$3,'NREL Scaling Data'!$C:$C,Calculations!$L20,'NREL Scaling Data'!$D:$D,Calculations!$N20)-SUMIFS('NREL Scaling Data'!$F:$F,'NREL Scaling Data'!$B:$B,UPPER(About!$B$1),'NREL Scaling Data'!$E:$E,Calculations!$M20,'NREL Scaling Data'!$A:$A,AM$3,'NREL Scaling Data'!$C:$C,Calculations!$L20,'NREL Scaling Data'!$D:$D,Calculations!$N20))/SUMIFS('NREL Scaling Data'!$F:$F,'NREL Scaling Data'!$B:$B,UPPER(About!$B$1),'NREL Scaling Data'!$E:$E,Calculations!$M20,'NREL Scaling Data'!$A:$A,AM$3,'NREL Scaling Data'!$C:$C,Calculations!$L20,'NREL Scaling Data'!$D:$D,Calculations!$N20) + 1) * AM20,0)</f>
        <v>0</v>
      </c>
      <c r="AO20" s="45">
        <f>IFERROR(((SUMIFS('NREL Scaling Data'!$F:$F,'NREL Scaling Data'!$B:$B,UPPER(About!$B$1),'NREL Scaling Data'!$E:$E,Calculations!$M20,'NREL Scaling Data'!$A:$A,AO$3,'NREL Scaling Data'!$C:$C,Calculations!$L20,'NREL Scaling Data'!$D:$D,Calculations!$N20)-SUMIFS('NREL Scaling Data'!$F:$F,'NREL Scaling Data'!$B:$B,UPPER(About!$B$1),'NREL Scaling Data'!$E:$E,Calculations!$M20,'NREL Scaling Data'!$A:$A,AN$3,'NREL Scaling Data'!$C:$C,Calculations!$L20,'NREL Scaling Data'!$D:$D,Calculations!$N20))/SUMIFS('NREL Scaling Data'!$F:$F,'NREL Scaling Data'!$B:$B,UPPER(About!$B$1),'NREL Scaling Data'!$E:$E,Calculations!$M20,'NREL Scaling Data'!$A:$A,AN$3,'NREL Scaling Data'!$C:$C,Calculations!$L20,'NREL Scaling Data'!$D:$D,Calculations!$N20) + 1) * AN20,0)</f>
        <v>0</v>
      </c>
      <c r="AP20" s="45">
        <f>IFERROR(((SUMIFS('NREL Scaling Data'!$F:$F,'NREL Scaling Data'!$B:$B,UPPER(About!$B$1),'NREL Scaling Data'!$E:$E,Calculations!$M20,'NREL Scaling Data'!$A:$A,AP$3,'NREL Scaling Data'!$C:$C,Calculations!$L20,'NREL Scaling Data'!$D:$D,Calculations!$N20)-SUMIFS('NREL Scaling Data'!$F:$F,'NREL Scaling Data'!$B:$B,UPPER(About!$B$1),'NREL Scaling Data'!$E:$E,Calculations!$M20,'NREL Scaling Data'!$A:$A,AO$3,'NREL Scaling Data'!$C:$C,Calculations!$L20,'NREL Scaling Data'!$D:$D,Calculations!$N20))/SUMIFS('NREL Scaling Data'!$F:$F,'NREL Scaling Data'!$B:$B,UPPER(About!$B$1),'NREL Scaling Data'!$E:$E,Calculations!$M20,'NREL Scaling Data'!$A:$A,AO$3,'NREL Scaling Data'!$C:$C,Calculations!$L20,'NREL Scaling Data'!$D:$D,Calculations!$N20) + 1) * AO20,0)</f>
        <v>0</v>
      </c>
      <c r="AQ20" s="45">
        <f>IFERROR(((SUMIFS('NREL Scaling Data'!$F:$F,'NREL Scaling Data'!$B:$B,UPPER(About!$B$1),'NREL Scaling Data'!$E:$E,Calculations!$M20,'NREL Scaling Data'!$A:$A,AQ$3,'NREL Scaling Data'!$C:$C,Calculations!$L20,'NREL Scaling Data'!$D:$D,Calculations!$N20)-SUMIFS('NREL Scaling Data'!$F:$F,'NREL Scaling Data'!$B:$B,UPPER(About!$B$1),'NREL Scaling Data'!$E:$E,Calculations!$M20,'NREL Scaling Data'!$A:$A,AP$3,'NREL Scaling Data'!$C:$C,Calculations!$L20,'NREL Scaling Data'!$D:$D,Calculations!$N20))/SUMIFS('NREL Scaling Data'!$F:$F,'NREL Scaling Data'!$B:$B,UPPER(About!$B$1),'NREL Scaling Data'!$E:$E,Calculations!$M20,'NREL Scaling Data'!$A:$A,AP$3,'NREL Scaling Data'!$C:$C,Calculations!$L20,'NREL Scaling Data'!$D:$D,Calculations!$N20) + 1) * AP20,0)</f>
        <v>0</v>
      </c>
      <c r="AR20" s="45">
        <f>IFERROR(((SUMIFS('NREL Scaling Data'!$F:$F,'NREL Scaling Data'!$B:$B,UPPER(About!$B$1),'NREL Scaling Data'!$E:$E,Calculations!$M20,'NREL Scaling Data'!$A:$A,AR$3,'NREL Scaling Data'!$C:$C,Calculations!$L20,'NREL Scaling Data'!$D:$D,Calculations!$N20)-SUMIFS('NREL Scaling Data'!$F:$F,'NREL Scaling Data'!$B:$B,UPPER(About!$B$1),'NREL Scaling Data'!$E:$E,Calculations!$M20,'NREL Scaling Data'!$A:$A,AQ$3,'NREL Scaling Data'!$C:$C,Calculations!$L20,'NREL Scaling Data'!$D:$D,Calculations!$N20))/SUMIFS('NREL Scaling Data'!$F:$F,'NREL Scaling Data'!$B:$B,UPPER(About!$B$1),'NREL Scaling Data'!$E:$E,Calculations!$M20,'NREL Scaling Data'!$A:$A,AQ$3,'NREL Scaling Data'!$C:$C,Calculations!$L20,'NREL Scaling Data'!$D:$D,Calculations!$N20) + 1) * AQ20,0)</f>
        <v>0</v>
      </c>
      <c r="AS20" s="45">
        <f>IFERROR(((SUMIFS('NREL Scaling Data'!$F:$F,'NREL Scaling Data'!$B:$B,UPPER(About!$B$1),'NREL Scaling Data'!$E:$E,Calculations!$M20,'NREL Scaling Data'!$A:$A,AS$3,'NREL Scaling Data'!$C:$C,Calculations!$L20,'NREL Scaling Data'!$D:$D,Calculations!$N20)-SUMIFS('NREL Scaling Data'!$F:$F,'NREL Scaling Data'!$B:$B,UPPER(About!$B$1),'NREL Scaling Data'!$E:$E,Calculations!$M20,'NREL Scaling Data'!$A:$A,AR$3,'NREL Scaling Data'!$C:$C,Calculations!$L20,'NREL Scaling Data'!$D:$D,Calculations!$N20))/SUMIFS('NREL Scaling Data'!$F:$F,'NREL Scaling Data'!$B:$B,UPPER(About!$B$1),'NREL Scaling Data'!$E:$E,Calculations!$M20,'NREL Scaling Data'!$A:$A,AR$3,'NREL Scaling Data'!$C:$C,Calculations!$L20,'NREL Scaling Data'!$D:$D,Calculations!$N20) + 1) * AR20,0)</f>
        <v>0</v>
      </c>
      <c r="AT20" s="45">
        <f>IFERROR(((SUMIFS('NREL Scaling Data'!$F:$F,'NREL Scaling Data'!$B:$B,UPPER(About!$B$1),'NREL Scaling Data'!$E:$E,Calculations!$M20,'NREL Scaling Data'!$A:$A,AT$3,'NREL Scaling Data'!$C:$C,Calculations!$L20,'NREL Scaling Data'!$D:$D,Calculations!$N20)-SUMIFS('NREL Scaling Data'!$F:$F,'NREL Scaling Data'!$B:$B,UPPER(About!$B$1),'NREL Scaling Data'!$E:$E,Calculations!$M20,'NREL Scaling Data'!$A:$A,AS$3,'NREL Scaling Data'!$C:$C,Calculations!$L20,'NREL Scaling Data'!$D:$D,Calculations!$N20))/SUMIFS('NREL Scaling Data'!$F:$F,'NREL Scaling Data'!$B:$B,UPPER(About!$B$1),'NREL Scaling Data'!$E:$E,Calculations!$M20,'NREL Scaling Data'!$A:$A,AS$3,'NREL Scaling Data'!$C:$C,Calculations!$L20,'NREL Scaling Data'!$D:$D,Calculations!$N20) + 1) * AS20,0)</f>
        <v>0</v>
      </c>
    </row>
    <row r="21" spans="7:46">
      <c r="I21" s="12" t="s">
        <v>1085</v>
      </c>
      <c r="J21" s="209">
        <f>IFERROR(SUMIFS('NREL Scaling Data'!F:F,'NREL Scaling Data'!B:B,UPPER(About!$B$1),'NREL Scaling Data'!E:E,Calculations!M21,'NREL Scaling Data'!A:A, 2021,'NREL Scaling Data'!C:C,Calculations!L21,'NREL Scaling Data'!D:D,Calculations!N21) / SUMIFS('NREL Scaling Data'!F:F,'NREL Scaling Data'!B:B,UPPER(About!$B$1),'NREL Scaling Data'!A:A, 2021,'NREL Scaling Data'!C:C,Calculations!L21,'NREL Scaling Data'!D:D,Calculations!N21),0)</f>
        <v>0</v>
      </c>
      <c r="K21" s="207">
        <f t="shared" si="2"/>
        <v>0.94236632738906856</v>
      </c>
      <c r="L21" s="209" t="s">
        <v>1022</v>
      </c>
      <c r="M21" s="12" t="s">
        <v>1018</v>
      </c>
      <c r="N21" s="1" t="s">
        <v>83</v>
      </c>
      <c r="O21" s="7">
        <f t="shared" si="3"/>
        <v>0</v>
      </c>
      <c r="P21" s="7">
        <f t="shared" si="4"/>
        <v>0</v>
      </c>
      <c r="Q21" s="45">
        <f>SUMIFS('SEDS 2021'!$F$23:$F$40,'SEDS 2021'!E$23:E$40,Calculations!L21,'SEDS 2021'!D$23:D$40,Calculations!N21)*J21*K21</f>
        <v>0</v>
      </c>
      <c r="R21" s="45">
        <f>IFERROR(((SUMIFS('NREL Scaling Data'!$F:$F,'NREL Scaling Data'!$B:$B,UPPER(About!$B$1),'NREL Scaling Data'!$E:$E,Calculations!$M21,'NREL Scaling Data'!$A:$A,R$3,'NREL Scaling Data'!$C:$C,Calculations!$L21,'NREL Scaling Data'!$D:$D,Calculations!$N21)-SUMIFS('NREL Scaling Data'!$F:$F,'NREL Scaling Data'!$B:$B,UPPER(About!$B$1),'NREL Scaling Data'!$E:$E,Calculations!$M21,'NREL Scaling Data'!$A:$A,Q$3,'NREL Scaling Data'!$C:$C,Calculations!$L21,'NREL Scaling Data'!$D:$D,Calculations!$N21))/SUMIFS('NREL Scaling Data'!$F:$F,'NREL Scaling Data'!$B:$B,UPPER(About!$B$1),'NREL Scaling Data'!$E:$E,Calculations!$M21,'NREL Scaling Data'!$A:$A,Q$3,'NREL Scaling Data'!$C:$C,Calculations!$L21,'NREL Scaling Data'!$D:$D,Calculations!$N21) + 1) * Q21,0)</f>
        <v>0</v>
      </c>
      <c r="S21" s="45">
        <f>IFERROR(((SUMIFS('NREL Scaling Data'!$F:$F,'NREL Scaling Data'!$B:$B,UPPER(About!$B$1),'NREL Scaling Data'!$E:$E,Calculations!$M21,'NREL Scaling Data'!$A:$A,S$3,'NREL Scaling Data'!$C:$C,Calculations!$L21,'NREL Scaling Data'!$D:$D,Calculations!$N21)-SUMIFS('NREL Scaling Data'!$F:$F,'NREL Scaling Data'!$B:$B,UPPER(About!$B$1),'NREL Scaling Data'!$E:$E,Calculations!$M21,'NREL Scaling Data'!$A:$A,R$3,'NREL Scaling Data'!$C:$C,Calculations!$L21,'NREL Scaling Data'!$D:$D,Calculations!$N21))/SUMIFS('NREL Scaling Data'!$F:$F,'NREL Scaling Data'!$B:$B,UPPER(About!$B$1),'NREL Scaling Data'!$E:$E,Calculations!$M21,'NREL Scaling Data'!$A:$A,R$3,'NREL Scaling Data'!$C:$C,Calculations!$L21,'NREL Scaling Data'!$D:$D,Calculations!$N21) + 1) * R21,0)</f>
        <v>0</v>
      </c>
      <c r="T21" s="45">
        <f>IFERROR(((SUMIFS('NREL Scaling Data'!$F:$F,'NREL Scaling Data'!$B:$B,UPPER(About!$B$1),'NREL Scaling Data'!$E:$E,Calculations!$M21,'NREL Scaling Data'!$A:$A,T$3,'NREL Scaling Data'!$C:$C,Calculations!$L21,'NREL Scaling Data'!$D:$D,Calculations!$N21)-SUMIFS('NREL Scaling Data'!$F:$F,'NREL Scaling Data'!$B:$B,UPPER(About!$B$1),'NREL Scaling Data'!$E:$E,Calculations!$M21,'NREL Scaling Data'!$A:$A,S$3,'NREL Scaling Data'!$C:$C,Calculations!$L21,'NREL Scaling Data'!$D:$D,Calculations!$N21))/SUMIFS('NREL Scaling Data'!$F:$F,'NREL Scaling Data'!$B:$B,UPPER(About!$B$1),'NREL Scaling Data'!$E:$E,Calculations!$M21,'NREL Scaling Data'!$A:$A,S$3,'NREL Scaling Data'!$C:$C,Calculations!$L21,'NREL Scaling Data'!$D:$D,Calculations!$N21) + 1) * S21,0)</f>
        <v>0</v>
      </c>
      <c r="U21" s="45">
        <f>IFERROR(((SUMIFS('NREL Scaling Data'!$F:$F,'NREL Scaling Data'!$B:$B,UPPER(About!$B$1),'NREL Scaling Data'!$E:$E,Calculations!$M21,'NREL Scaling Data'!$A:$A,U$3,'NREL Scaling Data'!$C:$C,Calculations!$L21,'NREL Scaling Data'!$D:$D,Calculations!$N21)-SUMIFS('NREL Scaling Data'!$F:$F,'NREL Scaling Data'!$B:$B,UPPER(About!$B$1),'NREL Scaling Data'!$E:$E,Calculations!$M21,'NREL Scaling Data'!$A:$A,T$3,'NREL Scaling Data'!$C:$C,Calculations!$L21,'NREL Scaling Data'!$D:$D,Calculations!$N21))/SUMIFS('NREL Scaling Data'!$F:$F,'NREL Scaling Data'!$B:$B,UPPER(About!$B$1),'NREL Scaling Data'!$E:$E,Calculations!$M21,'NREL Scaling Data'!$A:$A,T$3,'NREL Scaling Data'!$C:$C,Calculations!$L21,'NREL Scaling Data'!$D:$D,Calculations!$N21) + 1) * T21,0)</f>
        <v>0</v>
      </c>
      <c r="V21" s="45">
        <f>IFERROR(((SUMIFS('NREL Scaling Data'!$F:$F,'NREL Scaling Data'!$B:$B,UPPER(About!$B$1),'NREL Scaling Data'!$E:$E,Calculations!$M21,'NREL Scaling Data'!$A:$A,V$3,'NREL Scaling Data'!$C:$C,Calculations!$L21,'NREL Scaling Data'!$D:$D,Calculations!$N21)-SUMIFS('NREL Scaling Data'!$F:$F,'NREL Scaling Data'!$B:$B,UPPER(About!$B$1),'NREL Scaling Data'!$E:$E,Calculations!$M21,'NREL Scaling Data'!$A:$A,U$3,'NREL Scaling Data'!$C:$C,Calculations!$L21,'NREL Scaling Data'!$D:$D,Calculations!$N21))/SUMIFS('NREL Scaling Data'!$F:$F,'NREL Scaling Data'!$B:$B,UPPER(About!$B$1),'NREL Scaling Data'!$E:$E,Calculations!$M21,'NREL Scaling Data'!$A:$A,U$3,'NREL Scaling Data'!$C:$C,Calculations!$L21,'NREL Scaling Data'!$D:$D,Calculations!$N21) + 1) * U21,0)</f>
        <v>0</v>
      </c>
      <c r="W21" s="45">
        <f>IFERROR(((SUMIFS('NREL Scaling Data'!$F:$F,'NREL Scaling Data'!$B:$B,UPPER(About!$B$1),'NREL Scaling Data'!$E:$E,Calculations!$M21,'NREL Scaling Data'!$A:$A,W$3,'NREL Scaling Data'!$C:$C,Calculations!$L21,'NREL Scaling Data'!$D:$D,Calculations!$N21)-SUMIFS('NREL Scaling Data'!$F:$F,'NREL Scaling Data'!$B:$B,UPPER(About!$B$1),'NREL Scaling Data'!$E:$E,Calculations!$M21,'NREL Scaling Data'!$A:$A,V$3,'NREL Scaling Data'!$C:$C,Calculations!$L21,'NREL Scaling Data'!$D:$D,Calculations!$N21))/SUMIFS('NREL Scaling Data'!$F:$F,'NREL Scaling Data'!$B:$B,UPPER(About!$B$1),'NREL Scaling Data'!$E:$E,Calculations!$M21,'NREL Scaling Data'!$A:$A,V$3,'NREL Scaling Data'!$C:$C,Calculations!$L21,'NREL Scaling Data'!$D:$D,Calculations!$N21) + 1) * V21,0)</f>
        <v>0</v>
      </c>
      <c r="X21" s="45">
        <f>IFERROR(((SUMIFS('NREL Scaling Data'!$F:$F,'NREL Scaling Data'!$B:$B,UPPER(About!$B$1),'NREL Scaling Data'!$E:$E,Calculations!$M21,'NREL Scaling Data'!$A:$A,X$3,'NREL Scaling Data'!$C:$C,Calculations!$L21,'NREL Scaling Data'!$D:$D,Calculations!$N21)-SUMIFS('NREL Scaling Data'!$F:$F,'NREL Scaling Data'!$B:$B,UPPER(About!$B$1),'NREL Scaling Data'!$E:$E,Calculations!$M21,'NREL Scaling Data'!$A:$A,W$3,'NREL Scaling Data'!$C:$C,Calculations!$L21,'NREL Scaling Data'!$D:$D,Calculations!$N21))/SUMIFS('NREL Scaling Data'!$F:$F,'NREL Scaling Data'!$B:$B,UPPER(About!$B$1),'NREL Scaling Data'!$E:$E,Calculations!$M21,'NREL Scaling Data'!$A:$A,W$3,'NREL Scaling Data'!$C:$C,Calculations!$L21,'NREL Scaling Data'!$D:$D,Calculations!$N21) + 1) * W21,0)</f>
        <v>0</v>
      </c>
      <c r="Y21" s="45">
        <f>IFERROR(((SUMIFS('NREL Scaling Data'!$F:$F,'NREL Scaling Data'!$B:$B,UPPER(About!$B$1),'NREL Scaling Data'!$E:$E,Calculations!$M21,'NREL Scaling Data'!$A:$A,Y$3,'NREL Scaling Data'!$C:$C,Calculations!$L21,'NREL Scaling Data'!$D:$D,Calculations!$N21)-SUMIFS('NREL Scaling Data'!$F:$F,'NREL Scaling Data'!$B:$B,UPPER(About!$B$1),'NREL Scaling Data'!$E:$E,Calculations!$M21,'NREL Scaling Data'!$A:$A,X$3,'NREL Scaling Data'!$C:$C,Calculations!$L21,'NREL Scaling Data'!$D:$D,Calculations!$N21))/SUMIFS('NREL Scaling Data'!$F:$F,'NREL Scaling Data'!$B:$B,UPPER(About!$B$1),'NREL Scaling Data'!$E:$E,Calculations!$M21,'NREL Scaling Data'!$A:$A,X$3,'NREL Scaling Data'!$C:$C,Calculations!$L21,'NREL Scaling Data'!$D:$D,Calculations!$N21) + 1) * X21,0)</f>
        <v>0</v>
      </c>
      <c r="Z21" s="45">
        <f>IFERROR(((SUMIFS('NREL Scaling Data'!$F:$F,'NREL Scaling Data'!$B:$B,UPPER(About!$B$1),'NREL Scaling Data'!$E:$E,Calculations!$M21,'NREL Scaling Data'!$A:$A,Z$3,'NREL Scaling Data'!$C:$C,Calculations!$L21,'NREL Scaling Data'!$D:$D,Calculations!$N21)-SUMIFS('NREL Scaling Data'!$F:$F,'NREL Scaling Data'!$B:$B,UPPER(About!$B$1),'NREL Scaling Data'!$E:$E,Calculations!$M21,'NREL Scaling Data'!$A:$A,Y$3,'NREL Scaling Data'!$C:$C,Calculations!$L21,'NREL Scaling Data'!$D:$D,Calculations!$N21))/SUMIFS('NREL Scaling Data'!$F:$F,'NREL Scaling Data'!$B:$B,UPPER(About!$B$1),'NREL Scaling Data'!$E:$E,Calculations!$M21,'NREL Scaling Data'!$A:$A,Y$3,'NREL Scaling Data'!$C:$C,Calculations!$L21,'NREL Scaling Data'!$D:$D,Calculations!$N21) + 1) * Y21,0)</f>
        <v>0</v>
      </c>
      <c r="AA21" s="45">
        <f>IFERROR(((SUMIFS('NREL Scaling Data'!$F:$F,'NREL Scaling Data'!$B:$B,UPPER(About!$B$1),'NREL Scaling Data'!$E:$E,Calculations!$M21,'NREL Scaling Data'!$A:$A,AA$3,'NREL Scaling Data'!$C:$C,Calculations!$L21,'NREL Scaling Data'!$D:$D,Calculations!$N21)-SUMIFS('NREL Scaling Data'!$F:$F,'NREL Scaling Data'!$B:$B,UPPER(About!$B$1),'NREL Scaling Data'!$E:$E,Calculations!$M21,'NREL Scaling Data'!$A:$A,Z$3,'NREL Scaling Data'!$C:$C,Calculations!$L21,'NREL Scaling Data'!$D:$D,Calculations!$N21))/SUMIFS('NREL Scaling Data'!$F:$F,'NREL Scaling Data'!$B:$B,UPPER(About!$B$1),'NREL Scaling Data'!$E:$E,Calculations!$M21,'NREL Scaling Data'!$A:$A,Z$3,'NREL Scaling Data'!$C:$C,Calculations!$L21,'NREL Scaling Data'!$D:$D,Calculations!$N21) + 1) * Z21,0)</f>
        <v>0</v>
      </c>
      <c r="AB21" s="45">
        <f>IFERROR(((SUMIFS('NREL Scaling Data'!$F:$F,'NREL Scaling Data'!$B:$B,UPPER(About!$B$1),'NREL Scaling Data'!$E:$E,Calculations!$M21,'NREL Scaling Data'!$A:$A,AB$3,'NREL Scaling Data'!$C:$C,Calculations!$L21,'NREL Scaling Data'!$D:$D,Calculations!$N21)-SUMIFS('NREL Scaling Data'!$F:$F,'NREL Scaling Data'!$B:$B,UPPER(About!$B$1),'NREL Scaling Data'!$E:$E,Calculations!$M21,'NREL Scaling Data'!$A:$A,AA$3,'NREL Scaling Data'!$C:$C,Calculations!$L21,'NREL Scaling Data'!$D:$D,Calculations!$N21))/SUMIFS('NREL Scaling Data'!$F:$F,'NREL Scaling Data'!$B:$B,UPPER(About!$B$1),'NREL Scaling Data'!$E:$E,Calculations!$M21,'NREL Scaling Data'!$A:$A,AA$3,'NREL Scaling Data'!$C:$C,Calculations!$L21,'NREL Scaling Data'!$D:$D,Calculations!$N21) + 1) * AA21,0)</f>
        <v>0</v>
      </c>
      <c r="AC21" s="45">
        <f>IFERROR(((SUMIFS('NREL Scaling Data'!$F:$F,'NREL Scaling Data'!$B:$B,UPPER(About!$B$1),'NREL Scaling Data'!$E:$E,Calculations!$M21,'NREL Scaling Data'!$A:$A,AC$3,'NREL Scaling Data'!$C:$C,Calculations!$L21,'NREL Scaling Data'!$D:$D,Calculations!$N21)-SUMIFS('NREL Scaling Data'!$F:$F,'NREL Scaling Data'!$B:$B,UPPER(About!$B$1),'NREL Scaling Data'!$E:$E,Calculations!$M21,'NREL Scaling Data'!$A:$A,AB$3,'NREL Scaling Data'!$C:$C,Calculations!$L21,'NREL Scaling Data'!$D:$D,Calculations!$N21))/SUMIFS('NREL Scaling Data'!$F:$F,'NREL Scaling Data'!$B:$B,UPPER(About!$B$1),'NREL Scaling Data'!$E:$E,Calculations!$M21,'NREL Scaling Data'!$A:$A,AB$3,'NREL Scaling Data'!$C:$C,Calculations!$L21,'NREL Scaling Data'!$D:$D,Calculations!$N21) + 1) * AB21,0)</f>
        <v>0</v>
      </c>
      <c r="AD21" s="45">
        <f>IFERROR(((SUMIFS('NREL Scaling Data'!$F:$F,'NREL Scaling Data'!$B:$B,UPPER(About!$B$1),'NREL Scaling Data'!$E:$E,Calculations!$M21,'NREL Scaling Data'!$A:$A,AD$3,'NREL Scaling Data'!$C:$C,Calculations!$L21,'NREL Scaling Data'!$D:$D,Calculations!$N21)-SUMIFS('NREL Scaling Data'!$F:$F,'NREL Scaling Data'!$B:$B,UPPER(About!$B$1),'NREL Scaling Data'!$E:$E,Calculations!$M21,'NREL Scaling Data'!$A:$A,AC$3,'NREL Scaling Data'!$C:$C,Calculations!$L21,'NREL Scaling Data'!$D:$D,Calculations!$N21))/SUMIFS('NREL Scaling Data'!$F:$F,'NREL Scaling Data'!$B:$B,UPPER(About!$B$1),'NREL Scaling Data'!$E:$E,Calculations!$M21,'NREL Scaling Data'!$A:$A,AC$3,'NREL Scaling Data'!$C:$C,Calculations!$L21,'NREL Scaling Data'!$D:$D,Calculations!$N21) + 1) * AC21,0)</f>
        <v>0</v>
      </c>
      <c r="AE21" s="45">
        <f>IFERROR(((SUMIFS('NREL Scaling Data'!$F:$F,'NREL Scaling Data'!$B:$B,UPPER(About!$B$1),'NREL Scaling Data'!$E:$E,Calculations!$M21,'NREL Scaling Data'!$A:$A,AE$3,'NREL Scaling Data'!$C:$C,Calculations!$L21,'NREL Scaling Data'!$D:$D,Calculations!$N21)-SUMIFS('NREL Scaling Data'!$F:$F,'NREL Scaling Data'!$B:$B,UPPER(About!$B$1),'NREL Scaling Data'!$E:$E,Calculations!$M21,'NREL Scaling Data'!$A:$A,AD$3,'NREL Scaling Data'!$C:$C,Calculations!$L21,'NREL Scaling Data'!$D:$D,Calculations!$N21))/SUMIFS('NREL Scaling Data'!$F:$F,'NREL Scaling Data'!$B:$B,UPPER(About!$B$1),'NREL Scaling Data'!$E:$E,Calculations!$M21,'NREL Scaling Data'!$A:$A,AD$3,'NREL Scaling Data'!$C:$C,Calculations!$L21,'NREL Scaling Data'!$D:$D,Calculations!$N21) + 1) * AD21,0)</f>
        <v>0</v>
      </c>
      <c r="AF21" s="45">
        <f>IFERROR(((SUMIFS('NREL Scaling Data'!$F:$F,'NREL Scaling Data'!$B:$B,UPPER(About!$B$1),'NREL Scaling Data'!$E:$E,Calculations!$M21,'NREL Scaling Data'!$A:$A,AF$3,'NREL Scaling Data'!$C:$C,Calculations!$L21,'NREL Scaling Data'!$D:$D,Calculations!$N21)-SUMIFS('NREL Scaling Data'!$F:$F,'NREL Scaling Data'!$B:$B,UPPER(About!$B$1),'NREL Scaling Data'!$E:$E,Calculations!$M21,'NREL Scaling Data'!$A:$A,AE$3,'NREL Scaling Data'!$C:$C,Calculations!$L21,'NREL Scaling Data'!$D:$D,Calculations!$N21))/SUMIFS('NREL Scaling Data'!$F:$F,'NREL Scaling Data'!$B:$B,UPPER(About!$B$1),'NREL Scaling Data'!$E:$E,Calculations!$M21,'NREL Scaling Data'!$A:$A,AE$3,'NREL Scaling Data'!$C:$C,Calculations!$L21,'NREL Scaling Data'!$D:$D,Calculations!$N21) + 1) * AE21,0)</f>
        <v>0</v>
      </c>
      <c r="AG21" s="45">
        <f>IFERROR(((SUMIFS('NREL Scaling Data'!$F:$F,'NREL Scaling Data'!$B:$B,UPPER(About!$B$1),'NREL Scaling Data'!$E:$E,Calculations!$M21,'NREL Scaling Data'!$A:$A,AG$3,'NREL Scaling Data'!$C:$C,Calculations!$L21,'NREL Scaling Data'!$D:$D,Calculations!$N21)-SUMIFS('NREL Scaling Data'!$F:$F,'NREL Scaling Data'!$B:$B,UPPER(About!$B$1),'NREL Scaling Data'!$E:$E,Calculations!$M21,'NREL Scaling Data'!$A:$A,AF$3,'NREL Scaling Data'!$C:$C,Calculations!$L21,'NREL Scaling Data'!$D:$D,Calculations!$N21))/SUMIFS('NREL Scaling Data'!$F:$F,'NREL Scaling Data'!$B:$B,UPPER(About!$B$1),'NREL Scaling Data'!$E:$E,Calculations!$M21,'NREL Scaling Data'!$A:$A,AF$3,'NREL Scaling Data'!$C:$C,Calculations!$L21,'NREL Scaling Data'!$D:$D,Calculations!$N21) + 1) * AF21,0)</f>
        <v>0</v>
      </c>
      <c r="AH21" s="45">
        <f>IFERROR(((SUMIFS('NREL Scaling Data'!$F:$F,'NREL Scaling Data'!$B:$B,UPPER(About!$B$1),'NREL Scaling Data'!$E:$E,Calculations!$M21,'NREL Scaling Data'!$A:$A,AH$3,'NREL Scaling Data'!$C:$C,Calculations!$L21,'NREL Scaling Data'!$D:$D,Calculations!$N21)-SUMIFS('NREL Scaling Data'!$F:$F,'NREL Scaling Data'!$B:$B,UPPER(About!$B$1),'NREL Scaling Data'!$E:$E,Calculations!$M21,'NREL Scaling Data'!$A:$A,AG$3,'NREL Scaling Data'!$C:$C,Calculations!$L21,'NREL Scaling Data'!$D:$D,Calculations!$N21))/SUMIFS('NREL Scaling Data'!$F:$F,'NREL Scaling Data'!$B:$B,UPPER(About!$B$1),'NREL Scaling Data'!$E:$E,Calculations!$M21,'NREL Scaling Data'!$A:$A,AG$3,'NREL Scaling Data'!$C:$C,Calculations!$L21,'NREL Scaling Data'!$D:$D,Calculations!$N21) + 1) * AG21,0)</f>
        <v>0</v>
      </c>
      <c r="AI21" s="45">
        <f>IFERROR(((SUMIFS('NREL Scaling Data'!$F:$F,'NREL Scaling Data'!$B:$B,UPPER(About!$B$1),'NREL Scaling Data'!$E:$E,Calculations!$M21,'NREL Scaling Data'!$A:$A,AI$3,'NREL Scaling Data'!$C:$C,Calculations!$L21,'NREL Scaling Data'!$D:$D,Calculations!$N21)-SUMIFS('NREL Scaling Data'!$F:$F,'NREL Scaling Data'!$B:$B,UPPER(About!$B$1),'NREL Scaling Data'!$E:$E,Calculations!$M21,'NREL Scaling Data'!$A:$A,AH$3,'NREL Scaling Data'!$C:$C,Calculations!$L21,'NREL Scaling Data'!$D:$D,Calculations!$N21))/SUMIFS('NREL Scaling Data'!$F:$F,'NREL Scaling Data'!$B:$B,UPPER(About!$B$1),'NREL Scaling Data'!$E:$E,Calculations!$M21,'NREL Scaling Data'!$A:$A,AH$3,'NREL Scaling Data'!$C:$C,Calculations!$L21,'NREL Scaling Data'!$D:$D,Calculations!$N21) + 1) * AH21,0)</f>
        <v>0</v>
      </c>
      <c r="AJ21" s="45">
        <f>IFERROR(((SUMIFS('NREL Scaling Data'!$F:$F,'NREL Scaling Data'!$B:$B,UPPER(About!$B$1),'NREL Scaling Data'!$E:$E,Calculations!$M21,'NREL Scaling Data'!$A:$A,AJ$3,'NREL Scaling Data'!$C:$C,Calculations!$L21,'NREL Scaling Data'!$D:$D,Calculations!$N21)-SUMIFS('NREL Scaling Data'!$F:$F,'NREL Scaling Data'!$B:$B,UPPER(About!$B$1),'NREL Scaling Data'!$E:$E,Calculations!$M21,'NREL Scaling Data'!$A:$A,AI$3,'NREL Scaling Data'!$C:$C,Calculations!$L21,'NREL Scaling Data'!$D:$D,Calculations!$N21))/SUMIFS('NREL Scaling Data'!$F:$F,'NREL Scaling Data'!$B:$B,UPPER(About!$B$1),'NREL Scaling Data'!$E:$E,Calculations!$M21,'NREL Scaling Data'!$A:$A,AI$3,'NREL Scaling Data'!$C:$C,Calculations!$L21,'NREL Scaling Data'!$D:$D,Calculations!$N21) + 1) * AI21,0)</f>
        <v>0</v>
      </c>
      <c r="AK21" s="45">
        <f>IFERROR(((SUMIFS('NREL Scaling Data'!$F:$F,'NREL Scaling Data'!$B:$B,UPPER(About!$B$1),'NREL Scaling Data'!$E:$E,Calculations!$M21,'NREL Scaling Data'!$A:$A,AK$3,'NREL Scaling Data'!$C:$C,Calculations!$L21,'NREL Scaling Data'!$D:$D,Calculations!$N21)-SUMIFS('NREL Scaling Data'!$F:$F,'NREL Scaling Data'!$B:$B,UPPER(About!$B$1),'NREL Scaling Data'!$E:$E,Calculations!$M21,'NREL Scaling Data'!$A:$A,AJ$3,'NREL Scaling Data'!$C:$C,Calculations!$L21,'NREL Scaling Data'!$D:$D,Calculations!$N21))/SUMIFS('NREL Scaling Data'!$F:$F,'NREL Scaling Data'!$B:$B,UPPER(About!$B$1),'NREL Scaling Data'!$E:$E,Calculations!$M21,'NREL Scaling Data'!$A:$A,AJ$3,'NREL Scaling Data'!$C:$C,Calculations!$L21,'NREL Scaling Data'!$D:$D,Calculations!$N21) + 1) * AJ21,0)</f>
        <v>0</v>
      </c>
      <c r="AL21" s="45">
        <f>IFERROR(((SUMIFS('NREL Scaling Data'!$F:$F,'NREL Scaling Data'!$B:$B,UPPER(About!$B$1),'NREL Scaling Data'!$E:$E,Calculations!$M21,'NREL Scaling Data'!$A:$A,AL$3,'NREL Scaling Data'!$C:$C,Calculations!$L21,'NREL Scaling Data'!$D:$D,Calculations!$N21)-SUMIFS('NREL Scaling Data'!$F:$F,'NREL Scaling Data'!$B:$B,UPPER(About!$B$1),'NREL Scaling Data'!$E:$E,Calculations!$M21,'NREL Scaling Data'!$A:$A,AK$3,'NREL Scaling Data'!$C:$C,Calculations!$L21,'NREL Scaling Data'!$D:$D,Calculations!$N21))/SUMIFS('NREL Scaling Data'!$F:$F,'NREL Scaling Data'!$B:$B,UPPER(About!$B$1),'NREL Scaling Data'!$E:$E,Calculations!$M21,'NREL Scaling Data'!$A:$A,AK$3,'NREL Scaling Data'!$C:$C,Calculations!$L21,'NREL Scaling Data'!$D:$D,Calculations!$N21) + 1) * AK21,0)</f>
        <v>0</v>
      </c>
      <c r="AM21" s="45">
        <f>IFERROR(((SUMIFS('NREL Scaling Data'!$F:$F,'NREL Scaling Data'!$B:$B,UPPER(About!$B$1),'NREL Scaling Data'!$E:$E,Calculations!$M21,'NREL Scaling Data'!$A:$A,AM$3,'NREL Scaling Data'!$C:$C,Calculations!$L21,'NREL Scaling Data'!$D:$D,Calculations!$N21)-SUMIFS('NREL Scaling Data'!$F:$F,'NREL Scaling Data'!$B:$B,UPPER(About!$B$1),'NREL Scaling Data'!$E:$E,Calculations!$M21,'NREL Scaling Data'!$A:$A,AL$3,'NREL Scaling Data'!$C:$C,Calculations!$L21,'NREL Scaling Data'!$D:$D,Calculations!$N21))/SUMIFS('NREL Scaling Data'!$F:$F,'NREL Scaling Data'!$B:$B,UPPER(About!$B$1),'NREL Scaling Data'!$E:$E,Calculations!$M21,'NREL Scaling Data'!$A:$A,AL$3,'NREL Scaling Data'!$C:$C,Calculations!$L21,'NREL Scaling Data'!$D:$D,Calculations!$N21) + 1) * AL21,0)</f>
        <v>0</v>
      </c>
      <c r="AN21" s="45">
        <f>IFERROR(((SUMIFS('NREL Scaling Data'!$F:$F,'NREL Scaling Data'!$B:$B,UPPER(About!$B$1),'NREL Scaling Data'!$E:$E,Calculations!$M21,'NREL Scaling Data'!$A:$A,AN$3,'NREL Scaling Data'!$C:$C,Calculations!$L21,'NREL Scaling Data'!$D:$D,Calculations!$N21)-SUMIFS('NREL Scaling Data'!$F:$F,'NREL Scaling Data'!$B:$B,UPPER(About!$B$1),'NREL Scaling Data'!$E:$E,Calculations!$M21,'NREL Scaling Data'!$A:$A,AM$3,'NREL Scaling Data'!$C:$C,Calculations!$L21,'NREL Scaling Data'!$D:$D,Calculations!$N21))/SUMIFS('NREL Scaling Data'!$F:$F,'NREL Scaling Data'!$B:$B,UPPER(About!$B$1),'NREL Scaling Data'!$E:$E,Calculations!$M21,'NREL Scaling Data'!$A:$A,AM$3,'NREL Scaling Data'!$C:$C,Calculations!$L21,'NREL Scaling Data'!$D:$D,Calculations!$N21) + 1) * AM21,0)</f>
        <v>0</v>
      </c>
      <c r="AO21" s="45">
        <f>IFERROR(((SUMIFS('NREL Scaling Data'!$F:$F,'NREL Scaling Data'!$B:$B,UPPER(About!$B$1),'NREL Scaling Data'!$E:$E,Calculations!$M21,'NREL Scaling Data'!$A:$A,AO$3,'NREL Scaling Data'!$C:$C,Calculations!$L21,'NREL Scaling Data'!$D:$D,Calculations!$N21)-SUMIFS('NREL Scaling Data'!$F:$F,'NREL Scaling Data'!$B:$B,UPPER(About!$B$1),'NREL Scaling Data'!$E:$E,Calculations!$M21,'NREL Scaling Data'!$A:$A,AN$3,'NREL Scaling Data'!$C:$C,Calculations!$L21,'NREL Scaling Data'!$D:$D,Calculations!$N21))/SUMIFS('NREL Scaling Data'!$F:$F,'NREL Scaling Data'!$B:$B,UPPER(About!$B$1),'NREL Scaling Data'!$E:$E,Calculations!$M21,'NREL Scaling Data'!$A:$A,AN$3,'NREL Scaling Data'!$C:$C,Calculations!$L21,'NREL Scaling Data'!$D:$D,Calculations!$N21) + 1) * AN21,0)</f>
        <v>0</v>
      </c>
      <c r="AP21" s="45">
        <f>IFERROR(((SUMIFS('NREL Scaling Data'!$F:$F,'NREL Scaling Data'!$B:$B,UPPER(About!$B$1),'NREL Scaling Data'!$E:$E,Calculations!$M21,'NREL Scaling Data'!$A:$A,AP$3,'NREL Scaling Data'!$C:$C,Calculations!$L21,'NREL Scaling Data'!$D:$D,Calculations!$N21)-SUMIFS('NREL Scaling Data'!$F:$F,'NREL Scaling Data'!$B:$B,UPPER(About!$B$1),'NREL Scaling Data'!$E:$E,Calculations!$M21,'NREL Scaling Data'!$A:$A,AO$3,'NREL Scaling Data'!$C:$C,Calculations!$L21,'NREL Scaling Data'!$D:$D,Calculations!$N21))/SUMIFS('NREL Scaling Data'!$F:$F,'NREL Scaling Data'!$B:$B,UPPER(About!$B$1),'NREL Scaling Data'!$E:$E,Calculations!$M21,'NREL Scaling Data'!$A:$A,AO$3,'NREL Scaling Data'!$C:$C,Calculations!$L21,'NREL Scaling Data'!$D:$D,Calculations!$N21) + 1) * AO21,0)</f>
        <v>0</v>
      </c>
      <c r="AQ21" s="45">
        <f>IFERROR(((SUMIFS('NREL Scaling Data'!$F:$F,'NREL Scaling Data'!$B:$B,UPPER(About!$B$1),'NREL Scaling Data'!$E:$E,Calculations!$M21,'NREL Scaling Data'!$A:$A,AQ$3,'NREL Scaling Data'!$C:$C,Calculations!$L21,'NREL Scaling Data'!$D:$D,Calculations!$N21)-SUMIFS('NREL Scaling Data'!$F:$F,'NREL Scaling Data'!$B:$B,UPPER(About!$B$1),'NREL Scaling Data'!$E:$E,Calculations!$M21,'NREL Scaling Data'!$A:$A,AP$3,'NREL Scaling Data'!$C:$C,Calculations!$L21,'NREL Scaling Data'!$D:$D,Calculations!$N21))/SUMIFS('NREL Scaling Data'!$F:$F,'NREL Scaling Data'!$B:$B,UPPER(About!$B$1),'NREL Scaling Data'!$E:$E,Calculations!$M21,'NREL Scaling Data'!$A:$A,AP$3,'NREL Scaling Data'!$C:$C,Calculations!$L21,'NREL Scaling Data'!$D:$D,Calculations!$N21) + 1) * AP21,0)</f>
        <v>0</v>
      </c>
      <c r="AR21" s="45">
        <f>IFERROR(((SUMIFS('NREL Scaling Data'!$F:$F,'NREL Scaling Data'!$B:$B,UPPER(About!$B$1),'NREL Scaling Data'!$E:$E,Calculations!$M21,'NREL Scaling Data'!$A:$A,AR$3,'NREL Scaling Data'!$C:$C,Calculations!$L21,'NREL Scaling Data'!$D:$D,Calculations!$N21)-SUMIFS('NREL Scaling Data'!$F:$F,'NREL Scaling Data'!$B:$B,UPPER(About!$B$1),'NREL Scaling Data'!$E:$E,Calculations!$M21,'NREL Scaling Data'!$A:$A,AQ$3,'NREL Scaling Data'!$C:$C,Calculations!$L21,'NREL Scaling Data'!$D:$D,Calculations!$N21))/SUMIFS('NREL Scaling Data'!$F:$F,'NREL Scaling Data'!$B:$B,UPPER(About!$B$1),'NREL Scaling Data'!$E:$E,Calculations!$M21,'NREL Scaling Data'!$A:$A,AQ$3,'NREL Scaling Data'!$C:$C,Calculations!$L21,'NREL Scaling Data'!$D:$D,Calculations!$N21) + 1) * AQ21,0)</f>
        <v>0</v>
      </c>
      <c r="AS21" s="45">
        <f>IFERROR(((SUMIFS('NREL Scaling Data'!$F:$F,'NREL Scaling Data'!$B:$B,UPPER(About!$B$1),'NREL Scaling Data'!$E:$E,Calculations!$M21,'NREL Scaling Data'!$A:$A,AS$3,'NREL Scaling Data'!$C:$C,Calculations!$L21,'NREL Scaling Data'!$D:$D,Calculations!$N21)-SUMIFS('NREL Scaling Data'!$F:$F,'NREL Scaling Data'!$B:$B,UPPER(About!$B$1),'NREL Scaling Data'!$E:$E,Calculations!$M21,'NREL Scaling Data'!$A:$A,AR$3,'NREL Scaling Data'!$C:$C,Calculations!$L21,'NREL Scaling Data'!$D:$D,Calculations!$N21))/SUMIFS('NREL Scaling Data'!$F:$F,'NREL Scaling Data'!$B:$B,UPPER(About!$B$1),'NREL Scaling Data'!$E:$E,Calculations!$M21,'NREL Scaling Data'!$A:$A,AR$3,'NREL Scaling Data'!$C:$C,Calculations!$L21,'NREL Scaling Data'!$D:$D,Calculations!$N21) + 1) * AR21,0)</f>
        <v>0</v>
      </c>
      <c r="AT21" s="45">
        <f>IFERROR(((SUMIFS('NREL Scaling Data'!$F:$F,'NREL Scaling Data'!$B:$B,UPPER(About!$B$1),'NREL Scaling Data'!$E:$E,Calculations!$M21,'NREL Scaling Data'!$A:$A,AT$3,'NREL Scaling Data'!$C:$C,Calculations!$L21,'NREL Scaling Data'!$D:$D,Calculations!$N21)-SUMIFS('NREL Scaling Data'!$F:$F,'NREL Scaling Data'!$B:$B,UPPER(About!$B$1),'NREL Scaling Data'!$E:$E,Calculations!$M21,'NREL Scaling Data'!$A:$A,AS$3,'NREL Scaling Data'!$C:$C,Calculations!$L21,'NREL Scaling Data'!$D:$D,Calculations!$N21))/SUMIFS('NREL Scaling Data'!$F:$F,'NREL Scaling Data'!$B:$B,UPPER(About!$B$1),'NREL Scaling Data'!$E:$E,Calculations!$M21,'NREL Scaling Data'!$A:$A,AS$3,'NREL Scaling Data'!$C:$C,Calculations!$L21,'NREL Scaling Data'!$D:$D,Calculations!$N21) + 1) * AS21,0)</f>
        <v>0</v>
      </c>
    </row>
    <row r="22" spans="7:46">
      <c r="I22" s="12" t="s">
        <v>1085</v>
      </c>
      <c r="J22" s="209">
        <f>IFERROR(SUMIFS('NREL Scaling Data'!F:F,'NREL Scaling Data'!B:B,UPPER(About!$B$1),'NREL Scaling Data'!E:E,Calculations!M22,'NREL Scaling Data'!A:A, 2021,'NREL Scaling Data'!C:C,Calculations!L22,'NREL Scaling Data'!D:D,Calculations!N22) / SUMIFS('NREL Scaling Data'!F:F,'NREL Scaling Data'!B:B,UPPER(About!$B$1),'NREL Scaling Data'!A:A, 2021,'NREL Scaling Data'!C:C,Calculations!L22,'NREL Scaling Data'!D:D,Calculations!N22),0)</f>
        <v>0</v>
      </c>
      <c r="K22" s="207">
        <f t="shared" si="2"/>
        <v>0.94236632738906856</v>
      </c>
      <c r="L22" s="209" t="s">
        <v>1022</v>
      </c>
      <c r="M22" s="12" t="s">
        <v>1018</v>
      </c>
      <c r="N22" s="1" t="s">
        <v>981</v>
      </c>
      <c r="O22" s="7">
        <f t="shared" si="3"/>
        <v>0</v>
      </c>
      <c r="P22" s="7">
        <f t="shared" si="4"/>
        <v>0</v>
      </c>
      <c r="Q22" s="45">
        <f>SUMIFS('SEDS 2021'!$F$23:$F$40,'SEDS 2021'!E$23:E$40,Calculations!L22,'SEDS 2021'!D$23:D$40,Calculations!N22)*J22*K22</f>
        <v>0</v>
      </c>
      <c r="R22" s="45">
        <f>IFERROR(((SUMIFS('NREL Scaling Data'!$F:$F,'NREL Scaling Data'!$B:$B,UPPER(About!$B$1),'NREL Scaling Data'!$E:$E,Calculations!$M22,'NREL Scaling Data'!$A:$A,R$3,'NREL Scaling Data'!$C:$C,Calculations!$L22,'NREL Scaling Data'!$D:$D,Calculations!$N22)-SUMIFS('NREL Scaling Data'!$F:$F,'NREL Scaling Data'!$B:$B,UPPER(About!$B$1),'NREL Scaling Data'!$E:$E,Calculations!$M22,'NREL Scaling Data'!$A:$A,Q$3,'NREL Scaling Data'!$C:$C,Calculations!$L22,'NREL Scaling Data'!$D:$D,Calculations!$N22))/SUMIFS('NREL Scaling Data'!$F:$F,'NREL Scaling Data'!$B:$B,UPPER(About!$B$1),'NREL Scaling Data'!$E:$E,Calculations!$M22,'NREL Scaling Data'!$A:$A,Q$3,'NREL Scaling Data'!$C:$C,Calculations!$L22,'NREL Scaling Data'!$D:$D,Calculations!$N22) + 1) * Q22,0)</f>
        <v>0</v>
      </c>
      <c r="S22" s="45">
        <f>IFERROR(((SUMIFS('NREL Scaling Data'!$F:$F,'NREL Scaling Data'!$B:$B,UPPER(About!$B$1),'NREL Scaling Data'!$E:$E,Calculations!$M22,'NREL Scaling Data'!$A:$A,S$3,'NREL Scaling Data'!$C:$C,Calculations!$L22,'NREL Scaling Data'!$D:$D,Calculations!$N22)-SUMIFS('NREL Scaling Data'!$F:$F,'NREL Scaling Data'!$B:$B,UPPER(About!$B$1),'NREL Scaling Data'!$E:$E,Calculations!$M22,'NREL Scaling Data'!$A:$A,R$3,'NREL Scaling Data'!$C:$C,Calculations!$L22,'NREL Scaling Data'!$D:$D,Calculations!$N22))/SUMIFS('NREL Scaling Data'!$F:$F,'NREL Scaling Data'!$B:$B,UPPER(About!$B$1),'NREL Scaling Data'!$E:$E,Calculations!$M22,'NREL Scaling Data'!$A:$A,R$3,'NREL Scaling Data'!$C:$C,Calculations!$L22,'NREL Scaling Data'!$D:$D,Calculations!$N22) + 1) * R22,0)</f>
        <v>0</v>
      </c>
      <c r="T22" s="45">
        <f>IFERROR(((SUMIFS('NREL Scaling Data'!$F:$F,'NREL Scaling Data'!$B:$B,UPPER(About!$B$1),'NREL Scaling Data'!$E:$E,Calculations!$M22,'NREL Scaling Data'!$A:$A,T$3,'NREL Scaling Data'!$C:$C,Calculations!$L22,'NREL Scaling Data'!$D:$D,Calculations!$N22)-SUMIFS('NREL Scaling Data'!$F:$F,'NREL Scaling Data'!$B:$B,UPPER(About!$B$1),'NREL Scaling Data'!$E:$E,Calculations!$M22,'NREL Scaling Data'!$A:$A,S$3,'NREL Scaling Data'!$C:$C,Calculations!$L22,'NREL Scaling Data'!$D:$D,Calculations!$N22))/SUMIFS('NREL Scaling Data'!$F:$F,'NREL Scaling Data'!$B:$B,UPPER(About!$B$1),'NREL Scaling Data'!$E:$E,Calculations!$M22,'NREL Scaling Data'!$A:$A,S$3,'NREL Scaling Data'!$C:$C,Calculations!$L22,'NREL Scaling Data'!$D:$D,Calculations!$N22) + 1) * S22,0)</f>
        <v>0</v>
      </c>
      <c r="U22" s="45">
        <f>IFERROR(((SUMIFS('NREL Scaling Data'!$F:$F,'NREL Scaling Data'!$B:$B,UPPER(About!$B$1),'NREL Scaling Data'!$E:$E,Calculations!$M22,'NREL Scaling Data'!$A:$A,U$3,'NREL Scaling Data'!$C:$C,Calculations!$L22,'NREL Scaling Data'!$D:$D,Calculations!$N22)-SUMIFS('NREL Scaling Data'!$F:$F,'NREL Scaling Data'!$B:$B,UPPER(About!$B$1),'NREL Scaling Data'!$E:$E,Calculations!$M22,'NREL Scaling Data'!$A:$A,T$3,'NREL Scaling Data'!$C:$C,Calculations!$L22,'NREL Scaling Data'!$D:$D,Calculations!$N22))/SUMIFS('NREL Scaling Data'!$F:$F,'NREL Scaling Data'!$B:$B,UPPER(About!$B$1),'NREL Scaling Data'!$E:$E,Calculations!$M22,'NREL Scaling Data'!$A:$A,T$3,'NREL Scaling Data'!$C:$C,Calculations!$L22,'NREL Scaling Data'!$D:$D,Calculations!$N22) + 1) * T22,0)</f>
        <v>0</v>
      </c>
      <c r="V22" s="45">
        <f>IFERROR(((SUMIFS('NREL Scaling Data'!$F:$F,'NREL Scaling Data'!$B:$B,UPPER(About!$B$1),'NREL Scaling Data'!$E:$E,Calculations!$M22,'NREL Scaling Data'!$A:$A,V$3,'NREL Scaling Data'!$C:$C,Calculations!$L22,'NREL Scaling Data'!$D:$D,Calculations!$N22)-SUMIFS('NREL Scaling Data'!$F:$F,'NREL Scaling Data'!$B:$B,UPPER(About!$B$1),'NREL Scaling Data'!$E:$E,Calculations!$M22,'NREL Scaling Data'!$A:$A,U$3,'NREL Scaling Data'!$C:$C,Calculations!$L22,'NREL Scaling Data'!$D:$D,Calculations!$N22))/SUMIFS('NREL Scaling Data'!$F:$F,'NREL Scaling Data'!$B:$B,UPPER(About!$B$1),'NREL Scaling Data'!$E:$E,Calculations!$M22,'NREL Scaling Data'!$A:$A,U$3,'NREL Scaling Data'!$C:$C,Calculations!$L22,'NREL Scaling Data'!$D:$D,Calculations!$N22) + 1) * U22,0)</f>
        <v>0</v>
      </c>
      <c r="W22" s="45">
        <f>IFERROR(((SUMIFS('NREL Scaling Data'!$F:$F,'NREL Scaling Data'!$B:$B,UPPER(About!$B$1),'NREL Scaling Data'!$E:$E,Calculations!$M22,'NREL Scaling Data'!$A:$A,W$3,'NREL Scaling Data'!$C:$C,Calculations!$L22,'NREL Scaling Data'!$D:$D,Calculations!$N22)-SUMIFS('NREL Scaling Data'!$F:$F,'NREL Scaling Data'!$B:$B,UPPER(About!$B$1),'NREL Scaling Data'!$E:$E,Calculations!$M22,'NREL Scaling Data'!$A:$A,V$3,'NREL Scaling Data'!$C:$C,Calculations!$L22,'NREL Scaling Data'!$D:$D,Calculations!$N22))/SUMIFS('NREL Scaling Data'!$F:$F,'NREL Scaling Data'!$B:$B,UPPER(About!$B$1),'NREL Scaling Data'!$E:$E,Calculations!$M22,'NREL Scaling Data'!$A:$A,V$3,'NREL Scaling Data'!$C:$C,Calculations!$L22,'NREL Scaling Data'!$D:$D,Calculations!$N22) + 1) * V22,0)</f>
        <v>0</v>
      </c>
      <c r="X22" s="45">
        <f>IFERROR(((SUMIFS('NREL Scaling Data'!$F:$F,'NREL Scaling Data'!$B:$B,UPPER(About!$B$1),'NREL Scaling Data'!$E:$E,Calculations!$M22,'NREL Scaling Data'!$A:$A,X$3,'NREL Scaling Data'!$C:$C,Calculations!$L22,'NREL Scaling Data'!$D:$D,Calculations!$N22)-SUMIFS('NREL Scaling Data'!$F:$F,'NREL Scaling Data'!$B:$B,UPPER(About!$B$1),'NREL Scaling Data'!$E:$E,Calculations!$M22,'NREL Scaling Data'!$A:$A,W$3,'NREL Scaling Data'!$C:$C,Calculations!$L22,'NREL Scaling Data'!$D:$D,Calculations!$N22))/SUMIFS('NREL Scaling Data'!$F:$F,'NREL Scaling Data'!$B:$B,UPPER(About!$B$1),'NREL Scaling Data'!$E:$E,Calculations!$M22,'NREL Scaling Data'!$A:$A,W$3,'NREL Scaling Data'!$C:$C,Calculations!$L22,'NREL Scaling Data'!$D:$D,Calculations!$N22) + 1) * W22,0)</f>
        <v>0</v>
      </c>
      <c r="Y22" s="45">
        <f>IFERROR(((SUMIFS('NREL Scaling Data'!$F:$F,'NREL Scaling Data'!$B:$B,UPPER(About!$B$1),'NREL Scaling Data'!$E:$E,Calculations!$M22,'NREL Scaling Data'!$A:$A,Y$3,'NREL Scaling Data'!$C:$C,Calculations!$L22,'NREL Scaling Data'!$D:$D,Calculations!$N22)-SUMIFS('NREL Scaling Data'!$F:$F,'NREL Scaling Data'!$B:$B,UPPER(About!$B$1),'NREL Scaling Data'!$E:$E,Calculations!$M22,'NREL Scaling Data'!$A:$A,X$3,'NREL Scaling Data'!$C:$C,Calculations!$L22,'NREL Scaling Data'!$D:$D,Calculations!$N22))/SUMIFS('NREL Scaling Data'!$F:$F,'NREL Scaling Data'!$B:$B,UPPER(About!$B$1),'NREL Scaling Data'!$E:$E,Calculations!$M22,'NREL Scaling Data'!$A:$A,X$3,'NREL Scaling Data'!$C:$C,Calculations!$L22,'NREL Scaling Data'!$D:$D,Calculations!$N22) + 1) * X22,0)</f>
        <v>0</v>
      </c>
      <c r="Z22" s="45">
        <f>IFERROR(((SUMIFS('NREL Scaling Data'!$F:$F,'NREL Scaling Data'!$B:$B,UPPER(About!$B$1),'NREL Scaling Data'!$E:$E,Calculations!$M22,'NREL Scaling Data'!$A:$A,Z$3,'NREL Scaling Data'!$C:$C,Calculations!$L22,'NREL Scaling Data'!$D:$D,Calculations!$N22)-SUMIFS('NREL Scaling Data'!$F:$F,'NREL Scaling Data'!$B:$B,UPPER(About!$B$1),'NREL Scaling Data'!$E:$E,Calculations!$M22,'NREL Scaling Data'!$A:$A,Y$3,'NREL Scaling Data'!$C:$C,Calculations!$L22,'NREL Scaling Data'!$D:$D,Calculations!$N22))/SUMIFS('NREL Scaling Data'!$F:$F,'NREL Scaling Data'!$B:$B,UPPER(About!$B$1),'NREL Scaling Data'!$E:$E,Calculations!$M22,'NREL Scaling Data'!$A:$A,Y$3,'NREL Scaling Data'!$C:$C,Calculations!$L22,'NREL Scaling Data'!$D:$D,Calculations!$N22) + 1) * Y22,0)</f>
        <v>0</v>
      </c>
      <c r="AA22" s="45">
        <f>IFERROR(((SUMIFS('NREL Scaling Data'!$F:$F,'NREL Scaling Data'!$B:$B,UPPER(About!$B$1),'NREL Scaling Data'!$E:$E,Calculations!$M22,'NREL Scaling Data'!$A:$A,AA$3,'NREL Scaling Data'!$C:$C,Calculations!$L22,'NREL Scaling Data'!$D:$D,Calculations!$N22)-SUMIFS('NREL Scaling Data'!$F:$F,'NREL Scaling Data'!$B:$B,UPPER(About!$B$1),'NREL Scaling Data'!$E:$E,Calculations!$M22,'NREL Scaling Data'!$A:$A,Z$3,'NREL Scaling Data'!$C:$C,Calculations!$L22,'NREL Scaling Data'!$D:$D,Calculations!$N22))/SUMIFS('NREL Scaling Data'!$F:$F,'NREL Scaling Data'!$B:$B,UPPER(About!$B$1),'NREL Scaling Data'!$E:$E,Calculations!$M22,'NREL Scaling Data'!$A:$A,Z$3,'NREL Scaling Data'!$C:$C,Calculations!$L22,'NREL Scaling Data'!$D:$D,Calculations!$N22) + 1) * Z22,0)</f>
        <v>0</v>
      </c>
      <c r="AB22" s="45">
        <f>IFERROR(((SUMIFS('NREL Scaling Data'!$F:$F,'NREL Scaling Data'!$B:$B,UPPER(About!$B$1),'NREL Scaling Data'!$E:$E,Calculations!$M22,'NREL Scaling Data'!$A:$A,AB$3,'NREL Scaling Data'!$C:$C,Calculations!$L22,'NREL Scaling Data'!$D:$D,Calculations!$N22)-SUMIFS('NREL Scaling Data'!$F:$F,'NREL Scaling Data'!$B:$B,UPPER(About!$B$1),'NREL Scaling Data'!$E:$E,Calculations!$M22,'NREL Scaling Data'!$A:$A,AA$3,'NREL Scaling Data'!$C:$C,Calculations!$L22,'NREL Scaling Data'!$D:$D,Calculations!$N22))/SUMIFS('NREL Scaling Data'!$F:$F,'NREL Scaling Data'!$B:$B,UPPER(About!$B$1),'NREL Scaling Data'!$E:$E,Calculations!$M22,'NREL Scaling Data'!$A:$A,AA$3,'NREL Scaling Data'!$C:$C,Calculations!$L22,'NREL Scaling Data'!$D:$D,Calculations!$N22) + 1) * AA22,0)</f>
        <v>0</v>
      </c>
      <c r="AC22" s="45">
        <f>IFERROR(((SUMIFS('NREL Scaling Data'!$F:$F,'NREL Scaling Data'!$B:$B,UPPER(About!$B$1),'NREL Scaling Data'!$E:$E,Calculations!$M22,'NREL Scaling Data'!$A:$A,AC$3,'NREL Scaling Data'!$C:$C,Calculations!$L22,'NREL Scaling Data'!$D:$D,Calculations!$N22)-SUMIFS('NREL Scaling Data'!$F:$F,'NREL Scaling Data'!$B:$B,UPPER(About!$B$1),'NREL Scaling Data'!$E:$E,Calculations!$M22,'NREL Scaling Data'!$A:$A,AB$3,'NREL Scaling Data'!$C:$C,Calculations!$L22,'NREL Scaling Data'!$D:$D,Calculations!$N22))/SUMIFS('NREL Scaling Data'!$F:$F,'NREL Scaling Data'!$B:$B,UPPER(About!$B$1),'NREL Scaling Data'!$E:$E,Calculations!$M22,'NREL Scaling Data'!$A:$A,AB$3,'NREL Scaling Data'!$C:$C,Calculations!$L22,'NREL Scaling Data'!$D:$D,Calculations!$N22) + 1) * AB22,0)</f>
        <v>0</v>
      </c>
      <c r="AD22" s="45">
        <f>IFERROR(((SUMIFS('NREL Scaling Data'!$F:$F,'NREL Scaling Data'!$B:$B,UPPER(About!$B$1),'NREL Scaling Data'!$E:$E,Calculations!$M22,'NREL Scaling Data'!$A:$A,AD$3,'NREL Scaling Data'!$C:$C,Calculations!$L22,'NREL Scaling Data'!$D:$D,Calculations!$N22)-SUMIFS('NREL Scaling Data'!$F:$F,'NREL Scaling Data'!$B:$B,UPPER(About!$B$1),'NREL Scaling Data'!$E:$E,Calculations!$M22,'NREL Scaling Data'!$A:$A,AC$3,'NREL Scaling Data'!$C:$C,Calculations!$L22,'NREL Scaling Data'!$D:$D,Calculations!$N22))/SUMIFS('NREL Scaling Data'!$F:$F,'NREL Scaling Data'!$B:$B,UPPER(About!$B$1),'NREL Scaling Data'!$E:$E,Calculations!$M22,'NREL Scaling Data'!$A:$A,AC$3,'NREL Scaling Data'!$C:$C,Calculations!$L22,'NREL Scaling Data'!$D:$D,Calculations!$N22) + 1) * AC22,0)</f>
        <v>0</v>
      </c>
      <c r="AE22" s="45">
        <f>IFERROR(((SUMIFS('NREL Scaling Data'!$F:$F,'NREL Scaling Data'!$B:$B,UPPER(About!$B$1),'NREL Scaling Data'!$E:$E,Calculations!$M22,'NREL Scaling Data'!$A:$A,AE$3,'NREL Scaling Data'!$C:$C,Calculations!$L22,'NREL Scaling Data'!$D:$D,Calculations!$N22)-SUMIFS('NREL Scaling Data'!$F:$F,'NREL Scaling Data'!$B:$B,UPPER(About!$B$1),'NREL Scaling Data'!$E:$E,Calculations!$M22,'NREL Scaling Data'!$A:$A,AD$3,'NREL Scaling Data'!$C:$C,Calculations!$L22,'NREL Scaling Data'!$D:$D,Calculations!$N22))/SUMIFS('NREL Scaling Data'!$F:$F,'NREL Scaling Data'!$B:$B,UPPER(About!$B$1),'NREL Scaling Data'!$E:$E,Calculations!$M22,'NREL Scaling Data'!$A:$A,AD$3,'NREL Scaling Data'!$C:$C,Calculations!$L22,'NREL Scaling Data'!$D:$D,Calculations!$N22) + 1) * AD22,0)</f>
        <v>0</v>
      </c>
      <c r="AF22" s="45">
        <f>IFERROR(((SUMIFS('NREL Scaling Data'!$F:$F,'NREL Scaling Data'!$B:$B,UPPER(About!$B$1),'NREL Scaling Data'!$E:$E,Calculations!$M22,'NREL Scaling Data'!$A:$A,AF$3,'NREL Scaling Data'!$C:$C,Calculations!$L22,'NREL Scaling Data'!$D:$D,Calculations!$N22)-SUMIFS('NREL Scaling Data'!$F:$F,'NREL Scaling Data'!$B:$B,UPPER(About!$B$1),'NREL Scaling Data'!$E:$E,Calculations!$M22,'NREL Scaling Data'!$A:$A,AE$3,'NREL Scaling Data'!$C:$C,Calculations!$L22,'NREL Scaling Data'!$D:$D,Calculations!$N22))/SUMIFS('NREL Scaling Data'!$F:$F,'NREL Scaling Data'!$B:$B,UPPER(About!$B$1),'NREL Scaling Data'!$E:$E,Calculations!$M22,'NREL Scaling Data'!$A:$A,AE$3,'NREL Scaling Data'!$C:$C,Calculations!$L22,'NREL Scaling Data'!$D:$D,Calculations!$N22) + 1) * AE22,0)</f>
        <v>0</v>
      </c>
      <c r="AG22" s="45">
        <f>IFERROR(((SUMIFS('NREL Scaling Data'!$F:$F,'NREL Scaling Data'!$B:$B,UPPER(About!$B$1),'NREL Scaling Data'!$E:$E,Calculations!$M22,'NREL Scaling Data'!$A:$A,AG$3,'NREL Scaling Data'!$C:$C,Calculations!$L22,'NREL Scaling Data'!$D:$D,Calculations!$N22)-SUMIFS('NREL Scaling Data'!$F:$F,'NREL Scaling Data'!$B:$B,UPPER(About!$B$1),'NREL Scaling Data'!$E:$E,Calculations!$M22,'NREL Scaling Data'!$A:$A,AF$3,'NREL Scaling Data'!$C:$C,Calculations!$L22,'NREL Scaling Data'!$D:$D,Calculations!$N22))/SUMIFS('NREL Scaling Data'!$F:$F,'NREL Scaling Data'!$B:$B,UPPER(About!$B$1),'NREL Scaling Data'!$E:$E,Calculations!$M22,'NREL Scaling Data'!$A:$A,AF$3,'NREL Scaling Data'!$C:$C,Calculations!$L22,'NREL Scaling Data'!$D:$D,Calculations!$N22) + 1) * AF22,0)</f>
        <v>0</v>
      </c>
      <c r="AH22" s="45">
        <f>IFERROR(((SUMIFS('NREL Scaling Data'!$F:$F,'NREL Scaling Data'!$B:$B,UPPER(About!$B$1),'NREL Scaling Data'!$E:$E,Calculations!$M22,'NREL Scaling Data'!$A:$A,AH$3,'NREL Scaling Data'!$C:$C,Calculations!$L22,'NREL Scaling Data'!$D:$D,Calculations!$N22)-SUMIFS('NREL Scaling Data'!$F:$F,'NREL Scaling Data'!$B:$B,UPPER(About!$B$1),'NREL Scaling Data'!$E:$E,Calculations!$M22,'NREL Scaling Data'!$A:$A,AG$3,'NREL Scaling Data'!$C:$C,Calculations!$L22,'NREL Scaling Data'!$D:$D,Calculations!$N22))/SUMIFS('NREL Scaling Data'!$F:$F,'NREL Scaling Data'!$B:$B,UPPER(About!$B$1),'NREL Scaling Data'!$E:$E,Calculations!$M22,'NREL Scaling Data'!$A:$A,AG$3,'NREL Scaling Data'!$C:$C,Calculations!$L22,'NREL Scaling Data'!$D:$D,Calculations!$N22) + 1) * AG22,0)</f>
        <v>0</v>
      </c>
      <c r="AI22" s="45">
        <f>IFERROR(((SUMIFS('NREL Scaling Data'!$F:$F,'NREL Scaling Data'!$B:$B,UPPER(About!$B$1),'NREL Scaling Data'!$E:$E,Calculations!$M22,'NREL Scaling Data'!$A:$A,AI$3,'NREL Scaling Data'!$C:$C,Calculations!$L22,'NREL Scaling Data'!$D:$D,Calculations!$N22)-SUMIFS('NREL Scaling Data'!$F:$F,'NREL Scaling Data'!$B:$B,UPPER(About!$B$1),'NREL Scaling Data'!$E:$E,Calculations!$M22,'NREL Scaling Data'!$A:$A,AH$3,'NREL Scaling Data'!$C:$C,Calculations!$L22,'NREL Scaling Data'!$D:$D,Calculations!$N22))/SUMIFS('NREL Scaling Data'!$F:$F,'NREL Scaling Data'!$B:$B,UPPER(About!$B$1),'NREL Scaling Data'!$E:$E,Calculations!$M22,'NREL Scaling Data'!$A:$A,AH$3,'NREL Scaling Data'!$C:$C,Calculations!$L22,'NREL Scaling Data'!$D:$D,Calculations!$N22) + 1) * AH22,0)</f>
        <v>0</v>
      </c>
      <c r="AJ22" s="45">
        <f>IFERROR(((SUMIFS('NREL Scaling Data'!$F:$F,'NREL Scaling Data'!$B:$B,UPPER(About!$B$1),'NREL Scaling Data'!$E:$E,Calculations!$M22,'NREL Scaling Data'!$A:$A,AJ$3,'NREL Scaling Data'!$C:$C,Calculations!$L22,'NREL Scaling Data'!$D:$D,Calculations!$N22)-SUMIFS('NREL Scaling Data'!$F:$F,'NREL Scaling Data'!$B:$B,UPPER(About!$B$1),'NREL Scaling Data'!$E:$E,Calculations!$M22,'NREL Scaling Data'!$A:$A,AI$3,'NREL Scaling Data'!$C:$C,Calculations!$L22,'NREL Scaling Data'!$D:$D,Calculations!$N22))/SUMIFS('NREL Scaling Data'!$F:$F,'NREL Scaling Data'!$B:$B,UPPER(About!$B$1),'NREL Scaling Data'!$E:$E,Calculations!$M22,'NREL Scaling Data'!$A:$A,AI$3,'NREL Scaling Data'!$C:$C,Calculations!$L22,'NREL Scaling Data'!$D:$D,Calculations!$N22) + 1) * AI22,0)</f>
        <v>0</v>
      </c>
      <c r="AK22" s="45">
        <f>IFERROR(((SUMIFS('NREL Scaling Data'!$F:$F,'NREL Scaling Data'!$B:$B,UPPER(About!$B$1),'NREL Scaling Data'!$E:$E,Calculations!$M22,'NREL Scaling Data'!$A:$A,AK$3,'NREL Scaling Data'!$C:$C,Calculations!$L22,'NREL Scaling Data'!$D:$D,Calculations!$N22)-SUMIFS('NREL Scaling Data'!$F:$F,'NREL Scaling Data'!$B:$B,UPPER(About!$B$1),'NREL Scaling Data'!$E:$E,Calculations!$M22,'NREL Scaling Data'!$A:$A,AJ$3,'NREL Scaling Data'!$C:$C,Calculations!$L22,'NREL Scaling Data'!$D:$D,Calculations!$N22))/SUMIFS('NREL Scaling Data'!$F:$F,'NREL Scaling Data'!$B:$B,UPPER(About!$B$1),'NREL Scaling Data'!$E:$E,Calculations!$M22,'NREL Scaling Data'!$A:$A,AJ$3,'NREL Scaling Data'!$C:$C,Calculations!$L22,'NREL Scaling Data'!$D:$D,Calculations!$N22) + 1) * AJ22,0)</f>
        <v>0</v>
      </c>
      <c r="AL22" s="45">
        <f>IFERROR(((SUMIFS('NREL Scaling Data'!$F:$F,'NREL Scaling Data'!$B:$B,UPPER(About!$B$1),'NREL Scaling Data'!$E:$E,Calculations!$M22,'NREL Scaling Data'!$A:$A,AL$3,'NREL Scaling Data'!$C:$C,Calculations!$L22,'NREL Scaling Data'!$D:$D,Calculations!$N22)-SUMIFS('NREL Scaling Data'!$F:$F,'NREL Scaling Data'!$B:$B,UPPER(About!$B$1),'NREL Scaling Data'!$E:$E,Calculations!$M22,'NREL Scaling Data'!$A:$A,AK$3,'NREL Scaling Data'!$C:$C,Calculations!$L22,'NREL Scaling Data'!$D:$D,Calculations!$N22))/SUMIFS('NREL Scaling Data'!$F:$F,'NREL Scaling Data'!$B:$B,UPPER(About!$B$1),'NREL Scaling Data'!$E:$E,Calculations!$M22,'NREL Scaling Data'!$A:$A,AK$3,'NREL Scaling Data'!$C:$C,Calculations!$L22,'NREL Scaling Data'!$D:$D,Calculations!$N22) + 1) * AK22,0)</f>
        <v>0</v>
      </c>
      <c r="AM22" s="45">
        <f>IFERROR(((SUMIFS('NREL Scaling Data'!$F:$F,'NREL Scaling Data'!$B:$B,UPPER(About!$B$1),'NREL Scaling Data'!$E:$E,Calculations!$M22,'NREL Scaling Data'!$A:$A,AM$3,'NREL Scaling Data'!$C:$C,Calculations!$L22,'NREL Scaling Data'!$D:$D,Calculations!$N22)-SUMIFS('NREL Scaling Data'!$F:$F,'NREL Scaling Data'!$B:$B,UPPER(About!$B$1),'NREL Scaling Data'!$E:$E,Calculations!$M22,'NREL Scaling Data'!$A:$A,AL$3,'NREL Scaling Data'!$C:$C,Calculations!$L22,'NREL Scaling Data'!$D:$D,Calculations!$N22))/SUMIFS('NREL Scaling Data'!$F:$F,'NREL Scaling Data'!$B:$B,UPPER(About!$B$1),'NREL Scaling Data'!$E:$E,Calculations!$M22,'NREL Scaling Data'!$A:$A,AL$3,'NREL Scaling Data'!$C:$C,Calculations!$L22,'NREL Scaling Data'!$D:$D,Calculations!$N22) + 1) * AL22,0)</f>
        <v>0</v>
      </c>
      <c r="AN22" s="45">
        <f>IFERROR(((SUMIFS('NREL Scaling Data'!$F:$F,'NREL Scaling Data'!$B:$B,UPPER(About!$B$1),'NREL Scaling Data'!$E:$E,Calculations!$M22,'NREL Scaling Data'!$A:$A,AN$3,'NREL Scaling Data'!$C:$C,Calculations!$L22,'NREL Scaling Data'!$D:$D,Calculations!$N22)-SUMIFS('NREL Scaling Data'!$F:$F,'NREL Scaling Data'!$B:$B,UPPER(About!$B$1),'NREL Scaling Data'!$E:$E,Calculations!$M22,'NREL Scaling Data'!$A:$A,AM$3,'NREL Scaling Data'!$C:$C,Calculations!$L22,'NREL Scaling Data'!$D:$D,Calculations!$N22))/SUMIFS('NREL Scaling Data'!$F:$F,'NREL Scaling Data'!$B:$B,UPPER(About!$B$1),'NREL Scaling Data'!$E:$E,Calculations!$M22,'NREL Scaling Data'!$A:$A,AM$3,'NREL Scaling Data'!$C:$C,Calculations!$L22,'NREL Scaling Data'!$D:$D,Calculations!$N22) + 1) * AM22,0)</f>
        <v>0</v>
      </c>
      <c r="AO22" s="45">
        <f>IFERROR(((SUMIFS('NREL Scaling Data'!$F:$F,'NREL Scaling Data'!$B:$B,UPPER(About!$B$1),'NREL Scaling Data'!$E:$E,Calculations!$M22,'NREL Scaling Data'!$A:$A,AO$3,'NREL Scaling Data'!$C:$C,Calculations!$L22,'NREL Scaling Data'!$D:$D,Calculations!$N22)-SUMIFS('NREL Scaling Data'!$F:$F,'NREL Scaling Data'!$B:$B,UPPER(About!$B$1),'NREL Scaling Data'!$E:$E,Calculations!$M22,'NREL Scaling Data'!$A:$A,AN$3,'NREL Scaling Data'!$C:$C,Calculations!$L22,'NREL Scaling Data'!$D:$D,Calculations!$N22))/SUMIFS('NREL Scaling Data'!$F:$F,'NREL Scaling Data'!$B:$B,UPPER(About!$B$1),'NREL Scaling Data'!$E:$E,Calculations!$M22,'NREL Scaling Data'!$A:$A,AN$3,'NREL Scaling Data'!$C:$C,Calculations!$L22,'NREL Scaling Data'!$D:$D,Calculations!$N22) + 1) * AN22,0)</f>
        <v>0</v>
      </c>
      <c r="AP22" s="45">
        <f>IFERROR(((SUMIFS('NREL Scaling Data'!$F:$F,'NREL Scaling Data'!$B:$B,UPPER(About!$B$1),'NREL Scaling Data'!$E:$E,Calculations!$M22,'NREL Scaling Data'!$A:$A,AP$3,'NREL Scaling Data'!$C:$C,Calculations!$L22,'NREL Scaling Data'!$D:$D,Calculations!$N22)-SUMIFS('NREL Scaling Data'!$F:$F,'NREL Scaling Data'!$B:$B,UPPER(About!$B$1),'NREL Scaling Data'!$E:$E,Calculations!$M22,'NREL Scaling Data'!$A:$A,AO$3,'NREL Scaling Data'!$C:$C,Calculations!$L22,'NREL Scaling Data'!$D:$D,Calculations!$N22))/SUMIFS('NREL Scaling Data'!$F:$F,'NREL Scaling Data'!$B:$B,UPPER(About!$B$1),'NREL Scaling Data'!$E:$E,Calculations!$M22,'NREL Scaling Data'!$A:$A,AO$3,'NREL Scaling Data'!$C:$C,Calculations!$L22,'NREL Scaling Data'!$D:$D,Calculations!$N22) + 1) * AO22,0)</f>
        <v>0</v>
      </c>
      <c r="AQ22" s="45">
        <f>IFERROR(((SUMIFS('NREL Scaling Data'!$F:$F,'NREL Scaling Data'!$B:$B,UPPER(About!$B$1),'NREL Scaling Data'!$E:$E,Calculations!$M22,'NREL Scaling Data'!$A:$A,AQ$3,'NREL Scaling Data'!$C:$C,Calculations!$L22,'NREL Scaling Data'!$D:$D,Calculations!$N22)-SUMIFS('NREL Scaling Data'!$F:$F,'NREL Scaling Data'!$B:$B,UPPER(About!$B$1),'NREL Scaling Data'!$E:$E,Calculations!$M22,'NREL Scaling Data'!$A:$A,AP$3,'NREL Scaling Data'!$C:$C,Calculations!$L22,'NREL Scaling Data'!$D:$D,Calculations!$N22))/SUMIFS('NREL Scaling Data'!$F:$F,'NREL Scaling Data'!$B:$B,UPPER(About!$B$1),'NREL Scaling Data'!$E:$E,Calculations!$M22,'NREL Scaling Data'!$A:$A,AP$3,'NREL Scaling Data'!$C:$C,Calculations!$L22,'NREL Scaling Data'!$D:$D,Calculations!$N22) + 1) * AP22,0)</f>
        <v>0</v>
      </c>
      <c r="AR22" s="45">
        <f>IFERROR(((SUMIFS('NREL Scaling Data'!$F:$F,'NREL Scaling Data'!$B:$B,UPPER(About!$B$1),'NREL Scaling Data'!$E:$E,Calculations!$M22,'NREL Scaling Data'!$A:$A,AR$3,'NREL Scaling Data'!$C:$C,Calculations!$L22,'NREL Scaling Data'!$D:$D,Calculations!$N22)-SUMIFS('NREL Scaling Data'!$F:$F,'NREL Scaling Data'!$B:$B,UPPER(About!$B$1),'NREL Scaling Data'!$E:$E,Calculations!$M22,'NREL Scaling Data'!$A:$A,AQ$3,'NREL Scaling Data'!$C:$C,Calculations!$L22,'NREL Scaling Data'!$D:$D,Calculations!$N22))/SUMIFS('NREL Scaling Data'!$F:$F,'NREL Scaling Data'!$B:$B,UPPER(About!$B$1),'NREL Scaling Data'!$E:$E,Calculations!$M22,'NREL Scaling Data'!$A:$A,AQ$3,'NREL Scaling Data'!$C:$C,Calculations!$L22,'NREL Scaling Data'!$D:$D,Calculations!$N22) + 1) * AQ22,0)</f>
        <v>0</v>
      </c>
      <c r="AS22" s="45">
        <f>IFERROR(((SUMIFS('NREL Scaling Data'!$F:$F,'NREL Scaling Data'!$B:$B,UPPER(About!$B$1),'NREL Scaling Data'!$E:$E,Calculations!$M22,'NREL Scaling Data'!$A:$A,AS$3,'NREL Scaling Data'!$C:$C,Calculations!$L22,'NREL Scaling Data'!$D:$D,Calculations!$N22)-SUMIFS('NREL Scaling Data'!$F:$F,'NREL Scaling Data'!$B:$B,UPPER(About!$B$1),'NREL Scaling Data'!$E:$E,Calculations!$M22,'NREL Scaling Data'!$A:$A,AR$3,'NREL Scaling Data'!$C:$C,Calculations!$L22,'NREL Scaling Data'!$D:$D,Calculations!$N22))/SUMIFS('NREL Scaling Data'!$F:$F,'NREL Scaling Data'!$B:$B,UPPER(About!$B$1),'NREL Scaling Data'!$E:$E,Calculations!$M22,'NREL Scaling Data'!$A:$A,AR$3,'NREL Scaling Data'!$C:$C,Calculations!$L22,'NREL Scaling Data'!$D:$D,Calculations!$N22) + 1) * AR22,0)</f>
        <v>0</v>
      </c>
      <c r="AT22" s="45">
        <f>IFERROR(((SUMIFS('NREL Scaling Data'!$F:$F,'NREL Scaling Data'!$B:$B,UPPER(About!$B$1),'NREL Scaling Data'!$E:$E,Calculations!$M22,'NREL Scaling Data'!$A:$A,AT$3,'NREL Scaling Data'!$C:$C,Calculations!$L22,'NREL Scaling Data'!$D:$D,Calculations!$N22)-SUMIFS('NREL Scaling Data'!$F:$F,'NREL Scaling Data'!$B:$B,UPPER(About!$B$1),'NREL Scaling Data'!$E:$E,Calculations!$M22,'NREL Scaling Data'!$A:$A,AS$3,'NREL Scaling Data'!$C:$C,Calculations!$L22,'NREL Scaling Data'!$D:$D,Calculations!$N22))/SUMIFS('NREL Scaling Data'!$F:$F,'NREL Scaling Data'!$B:$B,UPPER(About!$B$1),'NREL Scaling Data'!$E:$E,Calculations!$M22,'NREL Scaling Data'!$A:$A,AS$3,'NREL Scaling Data'!$C:$C,Calculations!$L22,'NREL Scaling Data'!$D:$D,Calculations!$N22) + 1) * AS22,0)</f>
        <v>0</v>
      </c>
    </row>
    <row r="23" spans="7:46">
      <c r="I23" s="12" t="s">
        <v>1085</v>
      </c>
      <c r="J23" s="209">
        <f>IFERROR(SUMIFS('NREL Scaling Data'!F:F,'NREL Scaling Data'!B:B,UPPER(About!$B$1),'NREL Scaling Data'!E:E,Calculations!M23,'NREL Scaling Data'!A:A, 2021,'NREL Scaling Data'!C:C,Calculations!L23,'NREL Scaling Data'!D:D,Calculations!N23) / SUMIFS('NREL Scaling Data'!F:F,'NREL Scaling Data'!B:B,UPPER(About!$B$1),'NREL Scaling Data'!A:A, 2021,'NREL Scaling Data'!C:C,Calculations!L23,'NREL Scaling Data'!D:D,Calculations!N23),0)</f>
        <v>0</v>
      </c>
      <c r="K23" s="207">
        <f t="shared" si="2"/>
        <v>0.94236632738906856</v>
      </c>
      <c r="L23" s="209" t="s">
        <v>1022</v>
      </c>
      <c r="M23" s="12" t="s">
        <v>1018</v>
      </c>
      <c r="N23" s="1" t="s">
        <v>969</v>
      </c>
      <c r="O23" s="7">
        <f t="shared" si="3"/>
        <v>0</v>
      </c>
      <c r="P23" s="7">
        <f t="shared" si="4"/>
        <v>0</v>
      </c>
      <c r="Q23" s="45">
        <f>SUMIFS('SEDS 2021'!$F$23:$F$40,'SEDS 2021'!E$23:E$40,Calculations!L23,'SEDS 2021'!D$23:D$40,Calculations!N23)*J23*K23</f>
        <v>0</v>
      </c>
      <c r="R23" s="45">
        <f>IFERROR(((SUMIFS('NREL Scaling Data'!$F:$F,'NREL Scaling Data'!$B:$B,UPPER(About!$B$1),'NREL Scaling Data'!$E:$E,Calculations!$M23,'NREL Scaling Data'!$A:$A,R$3,'NREL Scaling Data'!$C:$C,Calculations!$L23,'NREL Scaling Data'!$D:$D,Calculations!$N23)-SUMIFS('NREL Scaling Data'!$F:$F,'NREL Scaling Data'!$B:$B,UPPER(About!$B$1),'NREL Scaling Data'!$E:$E,Calculations!$M23,'NREL Scaling Data'!$A:$A,Q$3,'NREL Scaling Data'!$C:$C,Calculations!$L23,'NREL Scaling Data'!$D:$D,Calculations!$N23))/SUMIFS('NREL Scaling Data'!$F:$F,'NREL Scaling Data'!$B:$B,UPPER(About!$B$1),'NREL Scaling Data'!$E:$E,Calculations!$M23,'NREL Scaling Data'!$A:$A,Q$3,'NREL Scaling Data'!$C:$C,Calculations!$L23,'NREL Scaling Data'!$D:$D,Calculations!$N23) + 1) * Q23,0)</f>
        <v>0</v>
      </c>
      <c r="S23" s="45">
        <f>IFERROR(((SUMIFS('NREL Scaling Data'!$F:$F,'NREL Scaling Data'!$B:$B,UPPER(About!$B$1),'NREL Scaling Data'!$E:$E,Calculations!$M23,'NREL Scaling Data'!$A:$A,S$3,'NREL Scaling Data'!$C:$C,Calculations!$L23,'NREL Scaling Data'!$D:$D,Calculations!$N23)-SUMIFS('NREL Scaling Data'!$F:$F,'NREL Scaling Data'!$B:$B,UPPER(About!$B$1),'NREL Scaling Data'!$E:$E,Calculations!$M23,'NREL Scaling Data'!$A:$A,R$3,'NREL Scaling Data'!$C:$C,Calculations!$L23,'NREL Scaling Data'!$D:$D,Calculations!$N23))/SUMIFS('NREL Scaling Data'!$F:$F,'NREL Scaling Data'!$B:$B,UPPER(About!$B$1),'NREL Scaling Data'!$E:$E,Calculations!$M23,'NREL Scaling Data'!$A:$A,R$3,'NREL Scaling Data'!$C:$C,Calculations!$L23,'NREL Scaling Data'!$D:$D,Calculations!$N23) + 1) * R23,0)</f>
        <v>0</v>
      </c>
      <c r="T23" s="45">
        <f>IFERROR(((SUMIFS('NREL Scaling Data'!$F:$F,'NREL Scaling Data'!$B:$B,UPPER(About!$B$1),'NREL Scaling Data'!$E:$E,Calculations!$M23,'NREL Scaling Data'!$A:$A,T$3,'NREL Scaling Data'!$C:$C,Calculations!$L23,'NREL Scaling Data'!$D:$D,Calculations!$N23)-SUMIFS('NREL Scaling Data'!$F:$F,'NREL Scaling Data'!$B:$B,UPPER(About!$B$1),'NREL Scaling Data'!$E:$E,Calculations!$M23,'NREL Scaling Data'!$A:$A,S$3,'NREL Scaling Data'!$C:$C,Calculations!$L23,'NREL Scaling Data'!$D:$D,Calculations!$N23))/SUMIFS('NREL Scaling Data'!$F:$F,'NREL Scaling Data'!$B:$B,UPPER(About!$B$1),'NREL Scaling Data'!$E:$E,Calculations!$M23,'NREL Scaling Data'!$A:$A,S$3,'NREL Scaling Data'!$C:$C,Calculations!$L23,'NREL Scaling Data'!$D:$D,Calculations!$N23) + 1) * S23,0)</f>
        <v>0</v>
      </c>
      <c r="U23" s="45">
        <f>IFERROR(((SUMIFS('NREL Scaling Data'!$F:$F,'NREL Scaling Data'!$B:$B,UPPER(About!$B$1),'NREL Scaling Data'!$E:$E,Calculations!$M23,'NREL Scaling Data'!$A:$A,U$3,'NREL Scaling Data'!$C:$C,Calculations!$L23,'NREL Scaling Data'!$D:$D,Calculations!$N23)-SUMIFS('NREL Scaling Data'!$F:$F,'NREL Scaling Data'!$B:$B,UPPER(About!$B$1),'NREL Scaling Data'!$E:$E,Calculations!$M23,'NREL Scaling Data'!$A:$A,T$3,'NREL Scaling Data'!$C:$C,Calculations!$L23,'NREL Scaling Data'!$D:$D,Calculations!$N23))/SUMIFS('NREL Scaling Data'!$F:$F,'NREL Scaling Data'!$B:$B,UPPER(About!$B$1),'NREL Scaling Data'!$E:$E,Calculations!$M23,'NREL Scaling Data'!$A:$A,T$3,'NREL Scaling Data'!$C:$C,Calculations!$L23,'NREL Scaling Data'!$D:$D,Calculations!$N23) + 1) * T23,0)</f>
        <v>0</v>
      </c>
      <c r="V23" s="45">
        <f>IFERROR(((SUMIFS('NREL Scaling Data'!$F:$F,'NREL Scaling Data'!$B:$B,UPPER(About!$B$1),'NREL Scaling Data'!$E:$E,Calculations!$M23,'NREL Scaling Data'!$A:$A,V$3,'NREL Scaling Data'!$C:$C,Calculations!$L23,'NREL Scaling Data'!$D:$D,Calculations!$N23)-SUMIFS('NREL Scaling Data'!$F:$F,'NREL Scaling Data'!$B:$B,UPPER(About!$B$1),'NREL Scaling Data'!$E:$E,Calculations!$M23,'NREL Scaling Data'!$A:$A,U$3,'NREL Scaling Data'!$C:$C,Calculations!$L23,'NREL Scaling Data'!$D:$D,Calculations!$N23))/SUMIFS('NREL Scaling Data'!$F:$F,'NREL Scaling Data'!$B:$B,UPPER(About!$B$1),'NREL Scaling Data'!$E:$E,Calculations!$M23,'NREL Scaling Data'!$A:$A,U$3,'NREL Scaling Data'!$C:$C,Calculations!$L23,'NREL Scaling Data'!$D:$D,Calculations!$N23) + 1) * U23,0)</f>
        <v>0</v>
      </c>
      <c r="W23" s="45">
        <f>IFERROR(((SUMIFS('NREL Scaling Data'!$F:$F,'NREL Scaling Data'!$B:$B,UPPER(About!$B$1),'NREL Scaling Data'!$E:$E,Calculations!$M23,'NREL Scaling Data'!$A:$A,W$3,'NREL Scaling Data'!$C:$C,Calculations!$L23,'NREL Scaling Data'!$D:$D,Calculations!$N23)-SUMIFS('NREL Scaling Data'!$F:$F,'NREL Scaling Data'!$B:$B,UPPER(About!$B$1),'NREL Scaling Data'!$E:$E,Calculations!$M23,'NREL Scaling Data'!$A:$A,V$3,'NREL Scaling Data'!$C:$C,Calculations!$L23,'NREL Scaling Data'!$D:$D,Calculations!$N23))/SUMIFS('NREL Scaling Data'!$F:$F,'NREL Scaling Data'!$B:$B,UPPER(About!$B$1),'NREL Scaling Data'!$E:$E,Calculations!$M23,'NREL Scaling Data'!$A:$A,V$3,'NREL Scaling Data'!$C:$C,Calculations!$L23,'NREL Scaling Data'!$D:$D,Calculations!$N23) + 1) * V23,0)</f>
        <v>0</v>
      </c>
      <c r="X23" s="45">
        <f>IFERROR(((SUMIFS('NREL Scaling Data'!$F:$F,'NREL Scaling Data'!$B:$B,UPPER(About!$B$1),'NREL Scaling Data'!$E:$E,Calculations!$M23,'NREL Scaling Data'!$A:$A,X$3,'NREL Scaling Data'!$C:$C,Calculations!$L23,'NREL Scaling Data'!$D:$D,Calculations!$N23)-SUMIFS('NREL Scaling Data'!$F:$F,'NREL Scaling Data'!$B:$B,UPPER(About!$B$1),'NREL Scaling Data'!$E:$E,Calculations!$M23,'NREL Scaling Data'!$A:$A,W$3,'NREL Scaling Data'!$C:$C,Calculations!$L23,'NREL Scaling Data'!$D:$D,Calculations!$N23))/SUMIFS('NREL Scaling Data'!$F:$F,'NREL Scaling Data'!$B:$B,UPPER(About!$B$1),'NREL Scaling Data'!$E:$E,Calculations!$M23,'NREL Scaling Data'!$A:$A,W$3,'NREL Scaling Data'!$C:$C,Calculations!$L23,'NREL Scaling Data'!$D:$D,Calculations!$N23) + 1) * W23,0)</f>
        <v>0</v>
      </c>
      <c r="Y23" s="45">
        <f>IFERROR(((SUMIFS('NREL Scaling Data'!$F:$F,'NREL Scaling Data'!$B:$B,UPPER(About!$B$1),'NREL Scaling Data'!$E:$E,Calculations!$M23,'NREL Scaling Data'!$A:$A,Y$3,'NREL Scaling Data'!$C:$C,Calculations!$L23,'NREL Scaling Data'!$D:$D,Calculations!$N23)-SUMIFS('NREL Scaling Data'!$F:$F,'NREL Scaling Data'!$B:$B,UPPER(About!$B$1),'NREL Scaling Data'!$E:$E,Calculations!$M23,'NREL Scaling Data'!$A:$A,X$3,'NREL Scaling Data'!$C:$C,Calculations!$L23,'NREL Scaling Data'!$D:$D,Calculations!$N23))/SUMIFS('NREL Scaling Data'!$F:$F,'NREL Scaling Data'!$B:$B,UPPER(About!$B$1),'NREL Scaling Data'!$E:$E,Calculations!$M23,'NREL Scaling Data'!$A:$A,X$3,'NREL Scaling Data'!$C:$C,Calculations!$L23,'NREL Scaling Data'!$D:$D,Calculations!$N23) + 1) * X23,0)</f>
        <v>0</v>
      </c>
      <c r="Z23" s="45">
        <f>IFERROR(((SUMIFS('NREL Scaling Data'!$F:$F,'NREL Scaling Data'!$B:$B,UPPER(About!$B$1),'NREL Scaling Data'!$E:$E,Calculations!$M23,'NREL Scaling Data'!$A:$A,Z$3,'NREL Scaling Data'!$C:$C,Calculations!$L23,'NREL Scaling Data'!$D:$D,Calculations!$N23)-SUMIFS('NREL Scaling Data'!$F:$F,'NREL Scaling Data'!$B:$B,UPPER(About!$B$1),'NREL Scaling Data'!$E:$E,Calculations!$M23,'NREL Scaling Data'!$A:$A,Y$3,'NREL Scaling Data'!$C:$C,Calculations!$L23,'NREL Scaling Data'!$D:$D,Calculations!$N23))/SUMIFS('NREL Scaling Data'!$F:$F,'NREL Scaling Data'!$B:$B,UPPER(About!$B$1),'NREL Scaling Data'!$E:$E,Calculations!$M23,'NREL Scaling Data'!$A:$A,Y$3,'NREL Scaling Data'!$C:$C,Calculations!$L23,'NREL Scaling Data'!$D:$D,Calculations!$N23) + 1) * Y23,0)</f>
        <v>0</v>
      </c>
      <c r="AA23" s="45">
        <f>IFERROR(((SUMIFS('NREL Scaling Data'!$F:$F,'NREL Scaling Data'!$B:$B,UPPER(About!$B$1),'NREL Scaling Data'!$E:$E,Calculations!$M23,'NREL Scaling Data'!$A:$A,AA$3,'NREL Scaling Data'!$C:$C,Calculations!$L23,'NREL Scaling Data'!$D:$D,Calculations!$N23)-SUMIFS('NREL Scaling Data'!$F:$F,'NREL Scaling Data'!$B:$B,UPPER(About!$B$1),'NREL Scaling Data'!$E:$E,Calculations!$M23,'NREL Scaling Data'!$A:$A,Z$3,'NREL Scaling Data'!$C:$C,Calculations!$L23,'NREL Scaling Data'!$D:$D,Calculations!$N23))/SUMIFS('NREL Scaling Data'!$F:$F,'NREL Scaling Data'!$B:$B,UPPER(About!$B$1),'NREL Scaling Data'!$E:$E,Calculations!$M23,'NREL Scaling Data'!$A:$A,Z$3,'NREL Scaling Data'!$C:$C,Calculations!$L23,'NREL Scaling Data'!$D:$D,Calculations!$N23) + 1) * Z23,0)</f>
        <v>0</v>
      </c>
      <c r="AB23" s="45">
        <f>IFERROR(((SUMIFS('NREL Scaling Data'!$F:$F,'NREL Scaling Data'!$B:$B,UPPER(About!$B$1),'NREL Scaling Data'!$E:$E,Calculations!$M23,'NREL Scaling Data'!$A:$A,AB$3,'NREL Scaling Data'!$C:$C,Calculations!$L23,'NREL Scaling Data'!$D:$D,Calculations!$N23)-SUMIFS('NREL Scaling Data'!$F:$F,'NREL Scaling Data'!$B:$B,UPPER(About!$B$1),'NREL Scaling Data'!$E:$E,Calculations!$M23,'NREL Scaling Data'!$A:$A,AA$3,'NREL Scaling Data'!$C:$C,Calculations!$L23,'NREL Scaling Data'!$D:$D,Calculations!$N23))/SUMIFS('NREL Scaling Data'!$F:$F,'NREL Scaling Data'!$B:$B,UPPER(About!$B$1),'NREL Scaling Data'!$E:$E,Calculations!$M23,'NREL Scaling Data'!$A:$A,AA$3,'NREL Scaling Data'!$C:$C,Calculations!$L23,'NREL Scaling Data'!$D:$D,Calculations!$N23) + 1) * AA23,0)</f>
        <v>0</v>
      </c>
      <c r="AC23" s="45">
        <f>IFERROR(((SUMIFS('NREL Scaling Data'!$F:$F,'NREL Scaling Data'!$B:$B,UPPER(About!$B$1),'NREL Scaling Data'!$E:$E,Calculations!$M23,'NREL Scaling Data'!$A:$A,AC$3,'NREL Scaling Data'!$C:$C,Calculations!$L23,'NREL Scaling Data'!$D:$D,Calculations!$N23)-SUMIFS('NREL Scaling Data'!$F:$F,'NREL Scaling Data'!$B:$B,UPPER(About!$B$1),'NREL Scaling Data'!$E:$E,Calculations!$M23,'NREL Scaling Data'!$A:$A,AB$3,'NREL Scaling Data'!$C:$C,Calculations!$L23,'NREL Scaling Data'!$D:$D,Calculations!$N23))/SUMIFS('NREL Scaling Data'!$F:$F,'NREL Scaling Data'!$B:$B,UPPER(About!$B$1),'NREL Scaling Data'!$E:$E,Calculations!$M23,'NREL Scaling Data'!$A:$A,AB$3,'NREL Scaling Data'!$C:$C,Calculations!$L23,'NREL Scaling Data'!$D:$D,Calculations!$N23) + 1) * AB23,0)</f>
        <v>0</v>
      </c>
      <c r="AD23" s="45">
        <f>IFERROR(((SUMIFS('NREL Scaling Data'!$F:$F,'NREL Scaling Data'!$B:$B,UPPER(About!$B$1),'NREL Scaling Data'!$E:$E,Calculations!$M23,'NREL Scaling Data'!$A:$A,AD$3,'NREL Scaling Data'!$C:$C,Calculations!$L23,'NREL Scaling Data'!$D:$D,Calculations!$N23)-SUMIFS('NREL Scaling Data'!$F:$F,'NREL Scaling Data'!$B:$B,UPPER(About!$B$1),'NREL Scaling Data'!$E:$E,Calculations!$M23,'NREL Scaling Data'!$A:$A,AC$3,'NREL Scaling Data'!$C:$C,Calculations!$L23,'NREL Scaling Data'!$D:$D,Calculations!$N23))/SUMIFS('NREL Scaling Data'!$F:$F,'NREL Scaling Data'!$B:$B,UPPER(About!$B$1),'NREL Scaling Data'!$E:$E,Calculations!$M23,'NREL Scaling Data'!$A:$A,AC$3,'NREL Scaling Data'!$C:$C,Calculations!$L23,'NREL Scaling Data'!$D:$D,Calculations!$N23) + 1) * AC23,0)</f>
        <v>0</v>
      </c>
      <c r="AE23" s="45">
        <f>IFERROR(((SUMIFS('NREL Scaling Data'!$F:$F,'NREL Scaling Data'!$B:$B,UPPER(About!$B$1),'NREL Scaling Data'!$E:$E,Calculations!$M23,'NREL Scaling Data'!$A:$A,AE$3,'NREL Scaling Data'!$C:$C,Calculations!$L23,'NREL Scaling Data'!$D:$D,Calculations!$N23)-SUMIFS('NREL Scaling Data'!$F:$F,'NREL Scaling Data'!$B:$B,UPPER(About!$B$1),'NREL Scaling Data'!$E:$E,Calculations!$M23,'NREL Scaling Data'!$A:$A,AD$3,'NREL Scaling Data'!$C:$C,Calculations!$L23,'NREL Scaling Data'!$D:$D,Calculations!$N23))/SUMIFS('NREL Scaling Data'!$F:$F,'NREL Scaling Data'!$B:$B,UPPER(About!$B$1),'NREL Scaling Data'!$E:$E,Calculations!$M23,'NREL Scaling Data'!$A:$A,AD$3,'NREL Scaling Data'!$C:$C,Calculations!$L23,'NREL Scaling Data'!$D:$D,Calculations!$N23) + 1) * AD23,0)</f>
        <v>0</v>
      </c>
      <c r="AF23" s="45">
        <f>IFERROR(((SUMIFS('NREL Scaling Data'!$F:$F,'NREL Scaling Data'!$B:$B,UPPER(About!$B$1),'NREL Scaling Data'!$E:$E,Calculations!$M23,'NREL Scaling Data'!$A:$A,AF$3,'NREL Scaling Data'!$C:$C,Calculations!$L23,'NREL Scaling Data'!$D:$D,Calculations!$N23)-SUMIFS('NREL Scaling Data'!$F:$F,'NREL Scaling Data'!$B:$B,UPPER(About!$B$1),'NREL Scaling Data'!$E:$E,Calculations!$M23,'NREL Scaling Data'!$A:$A,AE$3,'NREL Scaling Data'!$C:$C,Calculations!$L23,'NREL Scaling Data'!$D:$D,Calculations!$N23))/SUMIFS('NREL Scaling Data'!$F:$F,'NREL Scaling Data'!$B:$B,UPPER(About!$B$1),'NREL Scaling Data'!$E:$E,Calculations!$M23,'NREL Scaling Data'!$A:$A,AE$3,'NREL Scaling Data'!$C:$C,Calculations!$L23,'NREL Scaling Data'!$D:$D,Calculations!$N23) + 1) * AE23,0)</f>
        <v>0</v>
      </c>
      <c r="AG23" s="45">
        <f>IFERROR(((SUMIFS('NREL Scaling Data'!$F:$F,'NREL Scaling Data'!$B:$B,UPPER(About!$B$1),'NREL Scaling Data'!$E:$E,Calculations!$M23,'NREL Scaling Data'!$A:$A,AG$3,'NREL Scaling Data'!$C:$C,Calculations!$L23,'NREL Scaling Data'!$D:$D,Calculations!$N23)-SUMIFS('NREL Scaling Data'!$F:$F,'NREL Scaling Data'!$B:$B,UPPER(About!$B$1),'NREL Scaling Data'!$E:$E,Calculations!$M23,'NREL Scaling Data'!$A:$A,AF$3,'NREL Scaling Data'!$C:$C,Calculations!$L23,'NREL Scaling Data'!$D:$D,Calculations!$N23))/SUMIFS('NREL Scaling Data'!$F:$F,'NREL Scaling Data'!$B:$B,UPPER(About!$B$1),'NREL Scaling Data'!$E:$E,Calculations!$M23,'NREL Scaling Data'!$A:$A,AF$3,'NREL Scaling Data'!$C:$C,Calculations!$L23,'NREL Scaling Data'!$D:$D,Calculations!$N23) + 1) * AF23,0)</f>
        <v>0</v>
      </c>
      <c r="AH23" s="45">
        <f>IFERROR(((SUMIFS('NREL Scaling Data'!$F:$F,'NREL Scaling Data'!$B:$B,UPPER(About!$B$1),'NREL Scaling Data'!$E:$E,Calculations!$M23,'NREL Scaling Data'!$A:$A,AH$3,'NREL Scaling Data'!$C:$C,Calculations!$L23,'NREL Scaling Data'!$D:$D,Calculations!$N23)-SUMIFS('NREL Scaling Data'!$F:$F,'NREL Scaling Data'!$B:$B,UPPER(About!$B$1),'NREL Scaling Data'!$E:$E,Calculations!$M23,'NREL Scaling Data'!$A:$A,AG$3,'NREL Scaling Data'!$C:$C,Calculations!$L23,'NREL Scaling Data'!$D:$D,Calculations!$N23))/SUMIFS('NREL Scaling Data'!$F:$F,'NREL Scaling Data'!$B:$B,UPPER(About!$B$1),'NREL Scaling Data'!$E:$E,Calculations!$M23,'NREL Scaling Data'!$A:$A,AG$3,'NREL Scaling Data'!$C:$C,Calculations!$L23,'NREL Scaling Data'!$D:$D,Calculations!$N23) + 1) * AG23,0)</f>
        <v>0</v>
      </c>
      <c r="AI23" s="45">
        <f>IFERROR(((SUMIFS('NREL Scaling Data'!$F:$F,'NREL Scaling Data'!$B:$B,UPPER(About!$B$1),'NREL Scaling Data'!$E:$E,Calculations!$M23,'NREL Scaling Data'!$A:$A,AI$3,'NREL Scaling Data'!$C:$C,Calculations!$L23,'NREL Scaling Data'!$D:$D,Calculations!$N23)-SUMIFS('NREL Scaling Data'!$F:$F,'NREL Scaling Data'!$B:$B,UPPER(About!$B$1),'NREL Scaling Data'!$E:$E,Calculations!$M23,'NREL Scaling Data'!$A:$A,AH$3,'NREL Scaling Data'!$C:$C,Calculations!$L23,'NREL Scaling Data'!$D:$D,Calculations!$N23))/SUMIFS('NREL Scaling Data'!$F:$F,'NREL Scaling Data'!$B:$B,UPPER(About!$B$1),'NREL Scaling Data'!$E:$E,Calculations!$M23,'NREL Scaling Data'!$A:$A,AH$3,'NREL Scaling Data'!$C:$C,Calculations!$L23,'NREL Scaling Data'!$D:$D,Calculations!$N23) + 1) * AH23,0)</f>
        <v>0</v>
      </c>
      <c r="AJ23" s="45">
        <f>IFERROR(((SUMIFS('NREL Scaling Data'!$F:$F,'NREL Scaling Data'!$B:$B,UPPER(About!$B$1),'NREL Scaling Data'!$E:$E,Calculations!$M23,'NREL Scaling Data'!$A:$A,AJ$3,'NREL Scaling Data'!$C:$C,Calculations!$L23,'NREL Scaling Data'!$D:$D,Calculations!$N23)-SUMIFS('NREL Scaling Data'!$F:$F,'NREL Scaling Data'!$B:$B,UPPER(About!$B$1),'NREL Scaling Data'!$E:$E,Calculations!$M23,'NREL Scaling Data'!$A:$A,AI$3,'NREL Scaling Data'!$C:$C,Calculations!$L23,'NREL Scaling Data'!$D:$D,Calculations!$N23))/SUMIFS('NREL Scaling Data'!$F:$F,'NREL Scaling Data'!$B:$B,UPPER(About!$B$1),'NREL Scaling Data'!$E:$E,Calculations!$M23,'NREL Scaling Data'!$A:$A,AI$3,'NREL Scaling Data'!$C:$C,Calculations!$L23,'NREL Scaling Data'!$D:$D,Calculations!$N23) + 1) * AI23,0)</f>
        <v>0</v>
      </c>
      <c r="AK23" s="45">
        <f>IFERROR(((SUMIFS('NREL Scaling Data'!$F:$F,'NREL Scaling Data'!$B:$B,UPPER(About!$B$1),'NREL Scaling Data'!$E:$E,Calculations!$M23,'NREL Scaling Data'!$A:$A,AK$3,'NREL Scaling Data'!$C:$C,Calculations!$L23,'NREL Scaling Data'!$D:$D,Calculations!$N23)-SUMIFS('NREL Scaling Data'!$F:$F,'NREL Scaling Data'!$B:$B,UPPER(About!$B$1),'NREL Scaling Data'!$E:$E,Calculations!$M23,'NREL Scaling Data'!$A:$A,AJ$3,'NREL Scaling Data'!$C:$C,Calculations!$L23,'NREL Scaling Data'!$D:$D,Calculations!$N23))/SUMIFS('NREL Scaling Data'!$F:$F,'NREL Scaling Data'!$B:$B,UPPER(About!$B$1),'NREL Scaling Data'!$E:$E,Calculations!$M23,'NREL Scaling Data'!$A:$A,AJ$3,'NREL Scaling Data'!$C:$C,Calculations!$L23,'NREL Scaling Data'!$D:$D,Calculations!$N23) + 1) * AJ23,0)</f>
        <v>0</v>
      </c>
      <c r="AL23" s="45">
        <f>IFERROR(((SUMIFS('NREL Scaling Data'!$F:$F,'NREL Scaling Data'!$B:$B,UPPER(About!$B$1),'NREL Scaling Data'!$E:$E,Calculations!$M23,'NREL Scaling Data'!$A:$A,AL$3,'NREL Scaling Data'!$C:$C,Calculations!$L23,'NREL Scaling Data'!$D:$D,Calculations!$N23)-SUMIFS('NREL Scaling Data'!$F:$F,'NREL Scaling Data'!$B:$B,UPPER(About!$B$1),'NREL Scaling Data'!$E:$E,Calculations!$M23,'NREL Scaling Data'!$A:$A,AK$3,'NREL Scaling Data'!$C:$C,Calculations!$L23,'NREL Scaling Data'!$D:$D,Calculations!$N23))/SUMIFS('NREL Scaling Data'!$F:$F,'NREL Scaling Data'!$B:$B,UPPER(About!$B$1),'NREL Scaling Data'!$E:$E,Calculations!$M23,'NREL Scaling Data'!$A:$A,AK$3,'NREL Scaling Data'!$C:$C,Calculations!$L23,'NREL Scaling Data'!$D:$D,Calculations!$N23) + 1) * AK23,0)</f>
        <v>0</v>
      </c>
      <c r="AM23" s="45">
        <f>IFERROR(((SUMIFS('NREL Scaling Data'!$F:$F,'NREL Scaling Data'!$B:$B,UPPER(About!$B$1),'NREL Scaling Data'!$E:$E,Calculations!$M23,'NREL Scaling Data'!$A:$A,AM$3,'NREL Scaling Data'!$C:$C,Calculations!$L23,'NREL Scaling Data'!$D:$D,Calculations!$N23)-SUMIFS('NREL Scaling Data'!$F:$F,'NREL Scaling Data'!$B:$B,UPPER(About!$B$1),'NREL Scaling Data'!$E:$E,Calculations!$M23,'NREL Scaling Data'!$A:$A,AL$3,'NREL Scaling Data'!$C:$C,Calculations!$L23,'NREL Scaling Data'!$D:$D,Calculations!$N23))/SUMIFS('NREL Scaling Data'!$F:$F,'NREL Scaling Data'!$B:$B,UPPER(About!$B$1),'NREL Scaling Data'!$E:$E,Calculations!$M23,'NREL Scaling Data'!$A:$A,AL$3,'NREL Scaling Data'!$C:$C,Calculations!$L23,'NREL Scaling Data'!$D:$D,Calculations!$N23) + 1) * AL23,0)</f>
        <v>0</v>
      </c>
      <c r="AN23" s="45">
        <f>IFERROR(((SUMIFS('NREL Scaling Data'!$F:$F,'NREL Scaling Data'!$B:$B,UPPER(About!$B$1),'NREL Scaling Data'!$E:$E,Calculations!$M23,'NREL Scaling Data'!$A:$A,AN$3,'NREL Scaling Data'!$C:$C,Calculations!$L23,'NREL Scaling Data'!$D:$D,Calculations!$N23)-SUMIFS('NREL Scaling Data'!$F:$F,'NREL Scaling Data'!$B:$B,UPPER(About!$B$1),'NREL Scaling Data'!$E:$E,Calculations!$M23,'NREL Scaling Data'!$A:$A,AM$3,'NREL Scaling Data'!$C:$C,Calculations!$L23,'NREL Scaling Data'!$D:$D,Calculations!$N23))/SUMIFS('NREL Scaling Data'!$F:$F,'NREL Scaling Data'!$B:$B,UPPER(About!$B$1),'NREL Scaling Data'!$E:$E,Calculations!$M23,'NREL Scaling Data'!$A:$A,AM$3,'NREL Scaling Data'!$C:$C,Calculations!$L23,'NREL Scaling Data'!$D:$D,Calculations!$N23) + 1) * AM23,0)</f>
        <v>0</v>
      </c>
      <c r="AO23" s="45">
        <f>IFERROR(((SUMIFS('NREL Scaling Data'!$F:$F,'NREL Scaling Data'!$B:$B,UPPER(About!$B$1),'NREL Scaling Data'!$E:$E,Calculations!$M23,'NREL Scaling Data'!$A:$A,AO$3,'NREL Scaling Data'!$C:$C,Calculations!$L23,'NREL Scaling Data'!$D:$D,Calculations!$N23)-SUMIFS('NREL Scaling Data'!$F:$F,'NREL Scaling Data'!$B:$B,UPPER(About!$B$1),'NREL Scaling Data'!$E:$E,Calculations!$M23,'NREL Scaling Data'!$A:$A,AN$3,'NREL Scaling Data'!$C:$C,Calculations!$L23,'NREL Scaling Data'!$D:$D,Calculations!$N23))/SUMIFS('NREL Scaling Data'!$F:$F,'NREL Scaling Data'!$B:$B,UPPER(About!$B$1),'NREL Scaling Data'!$E:$E,Calculations!$M23,'NREL Scaling Data'!$A:$A,AN$3,'NREL Scaling Data'!$C:$C,Calculations!$L23,'NREL Scaling Data'!$D:$D,Calculations!$N23) + 1) * AN23,0)</f>
        <v>0</v>
      </c>
      <c r="AP23" s="45">
        <f>IFERROR(((SUMIFS('NREL Scaling Data'!$F:$F,'NREL Scaling Data'!$B:$B,UPPER(About!$B$1),'NREL Scaling Data'!$E:$E,Calculations!$M23,'NREL Scaling Data'!$A:$A,AP$3,'NREL Scaling Data'!$C:$C,Calculations!$L23,'NREL Scaling Data'!$D:$D,Calculations!$N23)-SUMIFS('NREL Scaling Data'!$F:$F,'NREL Scaling Data'!$B:$B,UPPER(About!$B$1),'NREL Scaling Data'!$E:$E,Calculations!$M23,'NREL Scaling Data'!$A:$A,AO$3,'NREL Scaling Data'!$C:$C,Calculations!$L23,'NREL Scaling Data'!$D:$D,Calculations!$N23))/SUMIFS('NREL Scaling Data'!$F:$F,'NREL Scaling Data'!$B:$B,UPPER(About!$B$1),'NREL Scaling Data'!$E:$E,Calculations!$M23,'NREL Scaling Data'!$A:$A,AO$3,'NREL Scaling Data'!$C:$C,Calculations!$L23,'NREL Scaling Data'!$D:$D,Calculations!$N23) + 1) * AO23,0)</f>
        <v>0</v>
      </c>
      <c r="AQ23" s="45">
        <f>IFERROR(((SUMIFS('NREL Scaling Data'!$F:$F,'NREL Scaling Data'!$B:$B,UPPER(About!$B$1),'NREL Scaling Data'!$E:$E,Calculations!$M23,'NREL Scaling Data'!$A:$A,AQ$3,'NREL Scaling Data'!$C:$C,Calculations!$L23,'NREL Scaling Data'!$D:$D,Calculations!$N23)-SUMIFS('NREL Scaling Data'!$F:$F,'NREL Scaling Data'!$B:$B,UPPER(About!$B$1),'NREL Scaling Data'!$E:$E,Calculations!$M23,'NREL Scaling Data'!$A:$A,AP$3,'NREL Scaling Data'!$C:$C,Calculations!$L23,'NREL Scaling Data'!$D:$D,Calculations!$N23))/SUMIFS('NREL Scaling Data'!$F:$F,'NREL Scaling Data'!$B:$B,UPPER(About!$B$1),'NREL Scaling Data'!$E:$E,Calculations!$M23,'NREL Scaling Data'!$A:$A,AP$3,'NREL Scaling Data'!$C:$C,Calculations!$L23,'NREL Scaling Data'!$D:$D,Calculations!$N23) + 1) * AP23,0)</f>
        <v>0</v>
      </c>
      <c r="AR23" s="45">
        <f>IFERROR(((SUMIFS('NREL Scaling Data'!$F:$F,'NREL Scaling Data'!$B:$B,UPPER(About!$B$1),'NREL Scaling Data'!$E:$E,Calculations!$M23,'NREL Scaling Data'!$A:$A,AR$3,'NREL Scaling Data'!$C:$C,Calculations!$L23,'NREL Scaling Data'!$D:$D,Calculations!$N23)-SUMIFS('NREL Scaling Data'!$F:$F,'NREL Scaling Data'!$B:$B,UPPER(About!$B$1),'NREL Scaling Data'!$E:$E,Calculations!$M23,'NREL Scaling Data'!$A:$A,AQ$3,'NREL Scaling Data'!$C:$C,Calculations!$L23,'NREL Scaling Data'!$D:$D,Calculations!$N23))/SUMIFS('NREL Scaling Data'!$F:$F,'NREL Scaling Data'!$B:$B,UPPER(About!$B$1),'NREL Scaling Data'!$E:$E,Calculations!$M23,'NREL Scaling Data'!$A:$A,AQ$3,'NREL Scaling Data'!$C:$C,Calculations!$L23,'NREL Scaling Data'!$D:$D,Calculations!$N23) + 1) * AQ23,0)</f>
        <v>0</v>
      </c>
      <c r="AS23" s="45">
        <f>IFERROR(((SUMIFS('NREL Scaling Data'!$F:$F,'NREL Scaling Data'!$B:$B,UPPER(About!$B$1),'NREL Scaling Data'!$E:$E,Calculations!$M23,'NREL Scaling Data'!$A:$A,AS$3,'NREL Scaling Data'!$C:$C,Calculations!$L23,'NREL Scaling Data'!$D:$D,Calculations!$N23)-SUMIFS('NREL Scaling Data'!$F:$F,'NREL Scaling Data'!$B:$B,UPPER(About!$B$1),'NREL Scaling Data'!$E:$E,Calculations!$M23,'NREL Scaling Data'!$A:$A,AR$3,'NREL Scaling Data'!$C:$C,Calculations!$L23,'NREL Scaling Data'!$D:$D,Calculations!$N23))/SUMIFS('NREL Scaling Data'!$F:$F,'NREL Scaling Data'!$B:$B,UPPER(About!$B$1),'NREL Scaling Data'!$E:$E,Calculations!$M23,'NREL Scaling Data'!$A:$A,AR$3,'NREL Scaling Data'!$C:$C,Calculations!$L23,'NREL Scaling Data'!$D:$D,Calculations!$N23) + 1) * AR23,0)</f>
        <v>0</v>
      </c>
      <c r="AT23" s="45">
        <f>IFERROR(((SUMIFS('NREL Scaling Data'!$F:$F,'NREL Scaling Data'!$B:$B,UPPER(About!$B$1),'NREL Scaling Data'!$E:$E,Calculations!$M23,'NREL Scaling Data'!$A:$A,AT$3,'NREL Scaling Data'!$C:$C,Calculations!$L23,'NREL Scaling Data'!$D:$D,Calculations!$N23)-SUMIFS('NREL Scaling Data'!$F:$F,'NREL Scaling Data'!$B:$B,UPPER(About!$B$1),'NREL Scaling Data'!$E:$E,Calculations!$M23,'NREL Scaling Data'!$A:$A,AS$3,'NREL Scaling Data'!$C:$C,Calculations!$L23,'NREL Scaling Data'!$D:$D,Calculations!$N23))/SUMIFS('NREL Scaling Data'!$F:$F,'NREL Scaling Data'!$B:$B,UPPER(About!$B$1),'NREL Scaling Data'!$E:$E,Calculations!$M23,'NREL Scaling Data'!$A:$A,AS$3,'NREL Scaling Data'!$C:$C,Calculations!$L23,'NREL Scaling Data'!$D:$D,Calculations!$N23) + 1) * AS23,0)</f>
        <v>0</v>
      </c>
    </row>
    <row r="24" spans="7:46">
      <c r="I24" s="12" t="s">
        <v>1085</v>
      </c>
      <c r="J24" s="209">
        <f>IFERROR(SUMIFS('NREL Scaling Data'!F:F,'NREL Scaling Data'!B:B,UPPER(About!$B$1),'NREL Scaling Data'!E:E,Calculations!M24,'NREL Scaling Data'!A:A, 2021,'NREL Scaling Data'!C:C,Calculations!L24,'NREL Scaling Data'!D:D,Calculations!N24) / SUMIFS('NREL Scaling Data'!F:F,'NREL Scaling Data'!B:B,UPPER(About!$B$1),'NREL Scaling Data'!A:A, 2021,'NREL Scaling Data'!C:C,Calculations!L24,'NREL Scaling Data'!D:D,Calculations!N24),0)</f>
        <v>0</v>
      </c>
      <c r="K24" s="207">
        <f t="shared" si="2"/>
        <v>0.94236632738906856</v>
      </c>
      <c r="L24" s="209" t="s">
        <v>1022</v>
      </c>
      <c r="M24" s="12" t="s">
        <v>1018</v>
      </c>
      <c r="N24" s="1" t="s">
        <v>1079</v>
      </c>
      <c r="O24" s="7">
        <f t="shared" si="3"/>
        <v>0</v>
      </c>
      <c r="P24" s="7">
        <f t="shared" si="4"/>
        <v>0</v>
      </c>
      <c r="Q24" s="45">
        <f>SUMIFS('SEDS 2021'!$F$23:$F$40,'SEDS 2021'!E$23:E$40,Calculations!L24,'SEDS 2021'!D$23:D$40,Calculations!N24)*J24*K24</f>
        <v>0</v>
      </c>
      <c r="R24" s="45">
        <f>IFERROR(((SUMIFS('NREL Scaling Data'!$F:$F,'NREL Scaling Data'!$B:$B,UPPER(About!$B$1),'NREL Scaling Data'!$E:$E,Calculations!$M24,'NREL Scaling Data'!$A:$A,R$3,'NREL Scaling Data'!$C:$C,Calculations!$L24,'NREL Scaling Data'!$D:$D,Calculations!$N24)-SUMIFS('NREL Scaling Data'!$F:$F,'NREL Scaling Data'!$B:$B,UPPER(About!$B$1),'NREL Scaling Data'!$E:$E,Calculations!$M24,'NREL Scaling Data'!$A:$A,Q$3,'NREL Scaling Data'!$C:$C,Calculations!$L24,'NREL Scaling Data'!$D:$D,Calculations!$N24))/SUMIFS('NREL Scaling Data'!$F:$F,'NREL Scaling Data'!$B:$B,UPPER(About!$B$1),'NREL Scaling Data'!$E:$E,Calculations!$M24,'NREL Scaling Data'!$A:$A,Q$3,'NREL Scaling Data'!$C:$C,Calculations!$L24,'NREL Scaling Data'!$D:$D,Calculations!$N24) + 1) * Q24,0)</f>
        <v>0</v>
      </c>
      <c r="S24" s="45">
        <f>IFERROR(((SUMIFS('NREL Scaling Data'!$F:$F,'NREL Scaling Data'!$B:$B,UPPER(About!$B$1),'NREL Scaling Data'!$E:$E,Calculations!$M24,'NREL Scaling Data'!$A:$A,S$3,'NREL Scaling Data'!$C:$C,Calculations!$L24,'NREL Scaling Data'!$D:$D,Calculations!$N24)-SUMIFS('NREL Scaling Data'!$F:$F,'NREL Scaling Data'!$B:$B,UPPER(About!$B$1),'NREL Scaling Data'!$E:$E,Calculations!$M24,'NREL Scaling Data'!$A:$A,R$3,'NREL Scaling Data'!$C:$C,Calculations!$L24,'NREL Scaling Data'!$D:$D,Calculations!$N24))/SUMIFS('NREL Scaling Data'!$F:$F,'NREL Scaling Data'!$B:$B,UPPER(About!$B$1),'NREL Scaling Data'!$E:$E,Calculations!$M24,'NREL Scaling Data'!$A:$A,R$3,'NREL Scaling Data'!$C:$C,Calculations!$L24,'NREL Scaling Data'!$D:$D,Calculations!$N24) + 1) * R24,0)</f>
        <v>0</v>
      </c>
      <c r="T24" s="45">
        <f>IFERROR(((SUMIFS('NREL Scaling Data'!$F:$F,'NREL Scaling Data'!$B:$B,UPPER(About!$B$1),'NREL Scaling Data'!$E:$E,Calculations!$M24,'NREL Scaling Data'!$A:$A,T$3,'NREL Scaling Data'!$C:$C,Calculations!$L24,'NREL Scaling Data'!$D:$D,Calculations!$N24)-SUMIFS('NREL Scaling Data'!$F:$F,'NREL Scaling Data'!$B:$B,UPPER(About!$B$1),'NREL Scaling Data'!$E:$E,Calculations!$M24,'NREL Scaling Data'!$A:$A,S$3,'NREL Scaling Data'!$C:$C,Calculations!$L24,'NREL Scaling Data'!$D:$D,Calculations!$N24))/SUMIFS('NREL Scaling Data'!$F:$F,'NREL Scaling Data'!$B:$B,UPPER(About!$B$1),'NREL Scaling Data'!$E:$E,Calculations!$M24,'NREL Scaling Data'!$A:$A,S$3,'NREL Scaling Data'!$C:$C,Calculations!$L24,'NREL Scaling Data'!$D:$D,Calculations!$N24) + 1) * S24,0)</f>
        <v>0</v>
      </c>
      <c r="U24" s="45">
        <f>IFERROR(((SUMIFS('NREL Scaling Data'!$F:$F,'NREL Scaling Data'!$B:$B,UPPER(About!$B$1),'NREL Scaling Data'!$E:$E,Calculations!$M24,'NREL Scaling Data'!$A:$A,U$3,'NREL Scaling Data'!$C:$C,Calculations!$L24,'NREL Scaling Data'!$D:$D,Calculations!$N24)-SUMIFS('NREL Scaling Data'!$F:$F,'NREL Scaling Data'!$B:$B,UPPER(About!$B$1),'NREL Scaling Data'!$E:$E,Calculations!$M24,'NREL Scaling Data'!$A:$A,T$3,'NREL Scaling Data'!$C:$C,Calculations!$L24,'NREL Scaling Data'!$D:$D,Calculations!$N24))/SUMIFS('NREL Scaling Data'!$F:$F,'NREL Scaling Data'!$B:$B,UPPER(About!$B$1),'NREL Scaling Data'!$E:$E,Calculations!$M24,'NREL Scaling Data'!$A:$A,T$3,'NREL Scaling Data'!$C:$C,Calculations!$L24,'NREL Scaling Data'!$D:$D,Calculations!$N24) + 1) * T24,0)</f>
        <v>0</v>
      </c>
      <c r="V24" s="45">
        <f>IFERROR(((SUMIFS('NREL Scaling Data'!$F:$F,'NREL Scaling Data'!$B:$B,UPPER(About!$B$1),'NREL Scaling Data'!$E:$E,Calculations!$M24,'NREL Scaling Data'!$A:$A,V$3,'NREL Scaling Data'!$C:$C,Calculations!$L24,'NREL Scaling Data'!$D:$D,Calculations!$N24)-SUMIFS('NREL Scaling Data'!$F:$F,'NREL Scaling Data'!$B:$B,UPPER(About!$B$1),'NREL Scaling Data'!$E:$E,Calculations!$M24,'NREL Scaling Data'!$A:$A,U$3,'NREL Scaling Data'!$C:$C,Calculations!$L24,'NREL Scaling Data'!$D:$D,Calculations!$N24))/SUMIFS('NREL Scaling Data'!$F:$F,'NREL Scaling Data'!$B:$B,UPPER(About!$B$1),'NREL Scaling Data'!$E:$E,Calculations!$M24,'NREL Scaling Data'!$A:$A,U$3,'NREL Scaling Data'!$C:$C,Calculations!$L24,'NREL Scaling Data'!$D:$D,Calculations!$N24) + 1) * U24,0)</f>
        <v>0</v>
      </c>
      <c r="W24" s="45">
        <f>IFERROR(((SUMIFS('NREL Scaling Data'!$F:$F,'NREL Scaling Data'!$B:$B,UPPER(About!$B$1),'NREL Scaling Data'!$E:$E,Calculations!$M24,'NREL Scaling Data'!$A:$A,W$3,'NREL Scaling Data'!$C:$C,Calculations!$L24,'NREL Scaling Data'!$D:$D,Calculations!$N24)-SUMIFS('NREL Scaling Data'!$F:$F,'NREL Scaling Data'!$B:$B,UPPER(About!$B$1),'NREL Scaling Data'!$E:$E,Calculations!$M24,'NREL Scaling Data'!$A:$A,V$3,'NREL Scaling Data'!$C:$C,Calculations!$L24,'NREL Scaling Data'!$D:$D,Calculations!$N24))/SUMIFS('NREL Scaling Data'!$F:$F,'NREL Scaling Data'!$B:$B,UPPER(About!$B$1),'NREL Scaling Data'!$E:$E,Calculations!$M24,'NREL Scaling Data'!$A:$A,V$3,'NREL Scaling Data'!$C:$C,Calculations!$L24,'NREL Scaling Data'!$D:$D,Calculations!$N24) + 1) * V24,0)</f>
        <v>0</v>
      </c>
      <c r="X24" s="45">
        <f>IFERROR(((SUMIFS('NREL Scaling Data'!$F:$F,'NREL Scaling Data'!$B:$B,UPPER(About!$B$1),'NREL Scaling Data'!$E:$E,Calculations!$M24,'NREL Scaling Data'!$A:$A,X$3,'NREL Scaling Data'!$C:$C,Calculations!$L24,'NREL Scaling Data'!$D:$D,Calculations!$N24)-SUMIFS('NREL Scaling Data'!$F:$F,'NREL Scaling Data'!$B:$B,UPPER(About!$B$1),'NREL Scaling Data'!$E:$E,Calculations!$M24,'NREL Scaling Data'!$A:$A,W$3,'NREL Scaling Data'!$C:$C,Calculations!$L24,'NREL Scaling Data'!$D:$D,Calculations!$N24))/SUMIFS('NREL Scaling Data'!$F:$F,'NREL Scaling Data'!$B:$B,UPPER(About!$B$1),'NREL Scaling Data'!$E:$E,Calculations!$M24,'NREL Scaling Data'!$A:$A,W$3,'NREL Scaling Data'!$C:$C,Calculations!$L24,'NREL Scaling Data'!$D:$D,Calculations!$N24) + 1) * W24,0)</f>
        <v>0</v>
      </c>
      <c r="Y24" s="45">
        <f>IFERROR(((SUMIFS('NREL Scaling Data'!$F:$F,'NREL Scaling Data'!$B:$B,UPPER(About!$B$1),'NREL Scaling Data'!$E:$E,Calculations!$M24,'NREL Scaling Data'!$A:$A,Y$3,'NREL Scaling Data'!$C:$C,Calculations!$L24,'NREL Scaling Data'!$D:$D,Calculations!$N24)-SUMIFS('NREL Scaling Data'!$F:$F,'NREL Scaling Data'!$B:$B,UPPER(About!$B$1),'NREL Scaling Data'!$E:$E,Calculations!$M24,'NREL Scaling Data'!$A:$A,X$3,'NREL Scaling Data'!$C:$C,Calculations!$L24,'NREL Scaling Data'!$D:$D,Calculations!$N24))/SUMIFS('NREL Scaling Data'!$F:$F,'NREL Scaling Data'!$B:$B,UPPER(About!$B$1),'NREL Scaling Data'!$E:$E,Calculations!$M24,'NREL Scaling Data'!$A:$A,X$3,'NREL Scaling Data'!$C:$C,Calculations!$L24,'NREL Scaling Data'!$D:$D,Calculations!$N24) + 1) * X24,0)</f>
        <v>0</v>
      </c>
      <c r="Z24" s="45">
        <f>IFERROR(((SUMIFS('NREL Scaling Data'!$F:$F,'NREL Scaling Data'!$B:$B,UPPER(About!$B$1),'NREL Scaling Data'!$E:$E,Calculations!$M24,'NREL Scaling Data'!$A:$A,Z$3,'NREL Scaling Data'!$C:$C,Calculations!$L24,'NREL Scaling Data'!$D:$D,Calculations!$N24)-SUMIFS('NREL Scaling Data'!$F:$F,'NREL Scaling Data'!$B:$B,UPPER(About!$B$1),'NREL Scaling Data'!$E:$E,Calculations!$M24,'NREL Scaling Data'!$A:$A,Y$3,'NREL Scaling Data'!$C:$C,Calculations!$L24,'NREL Scaling Data'!$D:$D,Calculations!$N24))/SUMIFS('NREL Scaling Data'!$F:$F,'NREL Scaling Data'!$B:$B,UPPER(About!$B$1),'NREL Scaling Data'!$E:$E,Calculations!$M24,'NREL Scaling Data'!$A:$A,Y$3,'NREL Scaling Data'!$C:$C,Calculations!$L24,'NREL Scaling Data'!$D:$D,Calculations!$N24) + 1) * Y24,0)</f>
        <v>0</v>
      </c>
      <c r="AA24" s="45">
        <f>IFERROR(((SUMIFS('NREL Scaling Data'!$F:$F,'NREL Scaling Data'!$B:$B,UPPER(About!$B$1),'NREL Scaling Data'!$E:$E,Calculations!$M24,'NREL Scaling Data'!$A:$A,AA$3,'NREL Scaling Data'!$C:$C,Calculations!$L24,'NREL Scaling Data'!$D:$D,Calculations!$N24)-SUMIFS('NREL Scaling Data'!$F:$F,'NREL Scaling Data'!$B:$B,UPPER(About!$B$1),'NREL Scaling Data'!$E:$E,Calculations!$M24,'NREL Scaling Data'!$A:$A,Z$3,'NREL Scaling Data'!$C:$C,Calculations!$L24,'NREL Scaling Data'!$D:$D,Calculations!$N24))/SUMIFS('NREL Scaling Data'!$F:$F,'NREL Scaling Data'!$B:$B,UPPER(About!$B$1),'NREL Scaling Data'!$E:$E,Calculations!$M24,'NREL Scaling Data'!$A:$A,Z$3,'NREL Scaling Data'!$C:$C,Calculations!$L24,'NREL Scaling Data'!$D:$D,Calculations!$N24) + 1) * Z24,0)</f>
        <v>0</v>
      </c>
      <c r="AB24" s="45">
        <f>IFERROR(((SUMIFS('NREL Scaling Data'!$F:$F,'NREL Scaling Data'!$B:$B,UPPER(About!$B$1),'NREL Scaling Data'!$E:$E,Calculations!$M24,'NREL Scaling Data'!$A:$A,AB$3,'NREL Scaling Data'!$C:$C,Calculations!$L24,'NREL Scaling Data'!$D:$D,Calculations!$N24)-SUMIFS('NREL Scaling Data'!$F:$F,'NREL Scaling Data'!$B:$B,UPPER(About!$B$1),'NREL Scaling Data'!$E:$E,Calculations!$M24,'NREL Scaling Data'!$A:$A,AA$3,'NREL Scaling Data'!$C:$C,Calculations!$L24,'NREL Scaling Data'!$D:$D,Calculations!$N24))/SUMIFS('NREL Scaling Data'!$F:$F,'NREL Scaling Data'!$B:$B,UPPER(About!$B$1),'NREL Scaling Data'!$E:$E,Calculations!$M24,'NREL Scaling Data'!$A:$A,AA$3,'NREL Scaling Data'!$C:$C,Calculations!$L24,'NREL Scaling Data'!$D:$D,Calculations!$N24) + 1) * AA24,0)</f>
        <v>0</v>
      </c>
      <c r="AC24" s="45">
        <f>IFERROR(((SUMIFS('NREL Scaling Data'!$F:$F,'NREL Scaling Data'!$B:$B,UPPER(About!$B$1),'NREL Scaling Data'!$E:$E,Calculations!$M24,'NREL Scaling Data'!$A:$A,AC$3,'NREL Scaling Data'!$C:$C,Calculations!$L24,'NREL Scaling Data'!$D:$D,Calculations!$N24)-SUMIFS('NREL Scaling Data'!$F:$F,'NREL Scaling Data'!$B:$B,UPPER(About!$B$1),'NREL Scaling Data'!$E:$E,Calculations!$M24,'NREL Scaling Data'!$A:$A,AB$3,'NREL Scaling Data'!$C:$C,Calculations!$L24,'NREL Scaling Data'!$D:$D,Calculations!$N24))/SUMIFS('NREL Scaling Data'!$F:$F,'NREL Scaling Data'!$B:$B,UPPER(About!$B$1),'NREL Scaling Data'!$E:$E,Calculations!$M24,'NREL Scaling Data'!$A:$A,AB$3,'NREL Scaling Data'!$C:$C,Calculations!$L24,'NREL Scaling Data'!$D:$D,Calculations!$N24) + 1) * AB24,0)</f>
        <v>0</v>
      </c>
      <c r="AD24" s="45">
        <f>IFERROR(((SUMIFS('NREL Scaling Data'!$F:$F,'NREL Scaling Data'!$B:$B,UPPER(About!$B$1),'NREL Scaling Data'!$E:$E,Calculations!$M24,'NREL Scaling Data'!$A:$A,AD$3,'NREL Scaling Data'!$C:$C,Calculations!$L24,'NREL Scaling Data'!$D:$D,Calculations!$N24)-SUMIFS('NREL Scaling Data'!$F:$F,'NREL Scaling Data'!$B:$B,UPPER(About!$B$1),'NREL Scaling Data'!$E:$E,Calculations!$M24,'NREL Scaling Data'!$A:$A,AC$3,'NREL Scaling Data'!$C:$C,Calculations!$L24,'NREL Scaling Data'!$D:$D,Calculations!$N24))/SUMIFS('NREL Scaling Data'!$F:$F,'NREL Scaling Data'!$B:$B,UPPER(About!$B$1),'NREL Scaling Data'!$E:$E,Calculations!$M24,'NREL Scaling Data'!$A:$A,AC$3,'NREL Scaling Data'!$C:$C,Calculations!$L24,'NREL Scaling Data'!$D:$D,Calculations!$N24) + 1) * AC24,0)</f>
        <v>0</v>
      </c>
      <c r="AE24" s="45">
        <f>IFERROR(((SUMIFS('NREL Scaling Data'!$F:$F,'NREL Scaling Data'!$B:$B,UPPER(About!$B$1),'NREL Scaling Data'!$E:$E,Calculations!$M24,'NREL Scaling Data'!$A:$A,AE$3,'NREL Scaling Data'!$C:$C,Calculations!$L24,'NREL Scaling Data'!$D:$D,Calculations!$N24)-SUMIFS('NREL Scaling Data'!$F:$F,'NREL Scaling Data'!$B:$B,UPPER(About!$B$1),'NREL Scaling Data'!$E:$E,Calculations!$M24,'NREL Scaling Data'!$A:$A,AD$3,'NREL Scaling Data'!$C:$C,Calculations!$L24,'NREL Scaling Data'!$D:$D,Calculations!$N24))/SUMIFS('NREL Scaling Data'!$F:$F,'NREL Scaling Data'!$B:$B,UPPER(About!$B$1),'NREL Scaling Data'!$E:$E,Calculations!$M24,'NREL Scaling Data'!$A:$A,AD$3,'NREL Scaling Data'!$C:$C,Calculations!$L24,'NREL Scaling Data'!$D:$D,Calculations!$N24) + 1) * AD24,0)</f>
        <v>0</v>
      </c>
      <c r="AF24" s="45">
        <f>IFERROR(((SUMIFS('NREL Scaling Data'!$F:$F,'NREL Scaling Data'!$B:$B,UPPER(About!$B$1),'NREL Scaling Data'!$E:$E,Calculations!$M24,'NREL Scaling Data'!$A:$A,AF$3,'NREL Scaling Data'!$C:$C,Calculations!$L24,'NREL Scaling Data'!$D:$D,Calculations!$N24)-SUMIFS('NREL Scaling Data'!$F:$F,'NREL Scaling Data'!$B:$B,UPPER(About!$B$1),'NREL Scaling Data'!$E:$E,Calculations!$M24,'NREL Scaling Data'!$A:$A,AE$3,'NREL Scaling Data'!$C:$C,Calculations!$L24,'NREL Scaling Data'!$D:$D,Calculations!$N24))/SUMIFS('NREL Scaling Data'!$F:$F,'NREL Scaling Data'!$B:$B,UPPER(About!$B$1),'NREL Scaling Data'!$E:$E,Calculations!$M24,'NREL Scaling Data'!$A:$A,AE$3,'NREL Scaling Data'!$C:$C,Calculations!$L24,'NREL Scaling Data'!$D:$D,Calculations!$N24) + 1) * AE24,0)</f>
        <v>0</v>
      </c>
      <c r="AG24" s="45">
        <f>IFERROR(((SUMIFS('NREL Scaling Data'!$F:$F,'NREL Scaling Data'!$B:$B,UPPER(About!$B$1),'NREL Scaling Data'!$E:$E,Calculations!$M24,'NREL Scaling Data'!$A:$A,AG$3,'NREL Scaling Data'!$C:$C,Calculations!$L24,'NREL Scaling Data'!$D:$D,Calculations!$N24)-SUMIFS('NREL Scaling Data'!$F:$F,'NREL Scaling Data'!$B:$B,UPPER(About!$B$1),'NREL Scaling Data'!$E:$E,Calculations!$M24,'NREL Scaling Data'!$A:$A,AF$3,'NREL Scaling Data'!$C:$C,Calculations!$L24,'NREL Scaling Data'!$D:$D,Calculations!$N24))/SUMIFS('NREL Scaling Data'!$F:$F,'NREL Scaling Data'!$B:$B,UPPER(About!$B$1),'NREL Scaling Data'!$E:$E,Calculations!$M24,'NREL Scaling Data'!$A:$A,AF$3,'NREL Scaling Data'!$C:$C,Calculations!$L24,'NREL Scaling Data'!$D:$D,Calculations!$N24) + 1) * AF24,0)</f>
        <v>0</v>
      </c>
      <c r="AH24" s="45">
        <f>IFERROR(((SUMIFS('NREL Scaling Data'!$F:$F,'NREL Scaling Data'!$B:$B,UPPER(About!$B$1),'NREL Scaling Data'!$E:$E,Calculations!$M24,'NREL Scaling Data'!$A:$A,AH$3,'NREL Scaling Data'!$C:$C,Calculations!$L24,'NREL Scaling Data'!$D:$D,Calculations!$N24)-SUMIFS('NREL Scaling Data'!$F:$F,'NREL Scaling Data'!$B:$B,UPPER(About!$B$1),'NREL Scaling Data'!$E:$E,Calculations!$M24,'NREL Scaling Data'!$A:$A,AG$3,'NREL Scaling Data'!$C:$C,Calculations!$L24,'NREL Scaling Data'!$D:$D,Calculations!$N24))/SUMIFS('NREL Scaling Data'!$F:$F,'NREL Scaling Data'!$B:$B,UPPER(About!$B$1),'NREL Scaling Data'!$E:$E,Calculations!$M24,'NREL Scaling Data'!$A:$A,AG$3,'NREL Scaling Data'!$C:$C,Calculations!$L24,'NREL Scaling Data'!$D:$D,Calculations!$N24) + 1) * AG24,0)</f>
        <v>0</v>
      </c>
      <c r="AI24" s="45">
        <f>IFERROR(((SUMIFS('NREL Scaling Data'!$F:$F,'NREL Scaling Data'!$B:$B,UPPER(About!$B$1),'NREL Scaling Data'!$E:$E,Calculations!$M24,'NREL Scaling Data'!$A:$A,AI$3,'NREL Scaling Data'!$C:$C,Calculations!$L24,'NREL Scaling Data'!$D:$D,Calculations!$N24)-SUMIFS('NREL Scaling Data'!$F:$F,'NREL Scaling Data'!$B:$B,UPPER(About!$B$1),'NREL Scaling Data'!$E:$E,Calculations!$M24,'NREL Scaling Data'!$A:$A,AH$3,'NREL Scaling Data'!$C:$C,Calculations!$L24,'NREL Scaling Data'!$D:$D,Calculations!$N24))/SUMIFS('NREL Scaling Data'!$F:$F,'NREL Scaling Data'!$B:$B,UPPER(About!$B$1),'NREL Scaling Data'!$E:$E,Calculations!$M24,'NREL Scaling Data'!$A:$A,AH$3,'NREL Scaling Data'!$C:$C,Calculations!$L24,'NREL Scaling Data'!$D:$D,Calculations!$N24) + 1) * AH24,0)</f>
        <v>0</v>
      </c>
      <c r="AJ24" s="45">
        <f>IFERROR(((SUMIFS('NREL Scaling Data'!$F:$F,'NREL Scaling Data'!$B:$B,UPPER(About!$B$1),'NREL Scaling Data'!$E:$E,Calculations!$M24,'NREL Scaling Data'!$A:$A,AJ$3,'NREL Scaling Data'!$C:$C,Calculations!$L24,'NREL Scaling Data'!$D:$D,Calculations!$N24)-SUMIFS('NREL Scaling Data'!$F:$F,'NREL Scaling Data'!$B:$B,UPPER(About!$B$1),'NREL Scaling Data'!$E:$E,Calculations!$M24,'NREL Scaling Data'!$A:$A,AI$3,'NREL Scaling Data'!$C:$C,Calculations!$L24,'NREL Scaling Data'!$D:$D,Calculations!$N24))/SUMIFS('NREL Scaling Data'!$F:$F,'NREL Scaling Data'!$B:$B,UPPER(About!$B$1),'NREL Scaling Data'!$E:$E,Calculations!$M24,'NREL Scaling Data'!$A:$A,AI$3,'NREL Scaling Data'!$C:$C,Calculations!$L24,'NREL Scaling Data'!$D:$D,Calculations!$N24) + 1) * AI24,0)</f>
        <v>0</v>
      </c>
      <c r="AK24" s="45">
        <f>IFERROR(((SUMIFS('NREL Scaling Data'!$F:$F,'NREL Scaling Data'!$B:$B,UPPER(About!$B$1),'NREL Scaling Data'!$E:$E,Calculations!$M24,'NREL Scaling Data'!$A:$A,AK$3,'NREL Scaling Data'!$C:$C,Calculations!$L24,'NREL Scaling Data'!$D:$D,Calculations!$N24)-SUMIFS('NREL Scaling Data'!$F:$F,'NREL Scaling Data'!$B:$B,UPPER(About!$B$1),'NREL Scaling Data'!$E:$E,Calculations!$M24,'NREL Scaling Data'!$A:$A,AJ$3,'NREL Scaling Data'!$C:$C,Calculations!$L24,'NREL Scaling Data'!$D:$D,Calculations!$N24))/SUMIFS('NREL Scaling Data'!$F:$F,'NREL Scaling Data'!$B:$B,UPPER(About!$B$1),'NREL Scaling Data'!$E:$E,Calculations!$M24,'NREL Scaling Data'!$A:$A,AJ$3,'NREL Scaling Data'!$C:$C,Calculations!$L24,'NREL Scaling Data'!$D:$D,Calculations!$N24) + 1) * AJ24,0)</f>
        <v>0</v>
      </c>
      <c r="AL24" s="45">
        <f>IFERROR(((SUMIFS('NREL Scaling Data'!$F:$F,'NREL Scaling Data'!$B:$B,UPPER(About!$B$1),'NREL Scaling Data'!$E:$E,Calculations!$M24,'NREL Scaling Data'!$A:$A,AL$3,'NREL Scaling Data'!$C:$C,Calculations!$L24,'NREL Scaling Data'!$D:$D,Calculations!$N24)-SUMIFS('NREL Scaling Data'!$F:$F,'NREL Scaling Data'!$B:$B,UPPER(About!$B$1),'NREL Scaling Data'!$E:$E,Calculations!$M24,'NREL Scaling Data'!$A:$A,AK$3,'NREL Scaling Data'!$C:$C,Calculations!$L24,'NREL Scaling Data'!$D:$D,Calculations!$N24))/SUMIFS('NREL Scaling Data'!$F:$F,'NREL Scaling Data'!$B:$B,UPPER(About!$B$1),'NREL Scaling Data'!$E:$E,Calculations!$M24,'NREL Scaling Data'!$A:$A,AK$3,'NREL Scaling Data'!$C:$C,Calculations!$L24,'NREL Scaling Data'!$D:$D,Calculations!$N24) + 1) * AK24,0)</f>
        <v>0</v>
      </c>
      <c r="AM24" s="45">
        <f>IFERROR(((SUMIFS('NREL Scaling Data'!$F:$F,'NREL Scaling Data'!$B:$B,UPPER(About!$B$1),'NREL Scaling Data'!$E:$E,Calculations!$M24,'NREL Scaling Data'!$A:$A,AM$3,'NREL Scaling Data'!$C:$C,Calculations!$L24,'NREL Scaling Data'!$D:$D,Calculations!$N24)-SUMIFS('NREL Scaling Data'!$F:$F,'NREL Scaling Data'!$B:$B,UPPER(About!$B$1),'NREL Scaling Data'!$E:$E,Calculations!$M24,'NREL Scaling Data'!$A:$A,AL$3,'NREL Scaling Data'!$C:$C,Calculations!$L24,'NREL Scaling Data'!$D:$D,Calculations!$N24))/SUMIFS('NREL Scaling Data'!$F:$F,'NREL Scaling Data'!$B:$B,UPPER(About!$B$1),'NREL Scaling Data'!$E:$E,Calculations!$M24,'NREL Scaling Data'!$A:$A,AL$3,'NREL Scaling Data'!$C:$C,Calculations!$L24,'NREL Scaling Data'!$D:$D,Calculations!$N24) + 1) * AL24,0)</f>
        <v>0</v>
      </c>
      <c r="AN24" s="45">
        <f>IFERROR(((SUMIFS('NREL Scaling Data'!$F:$F,'NREL Scaling Data'!$B:$B,UPPER(About!$B$1),'NREL Scaling Data'!$E:$E,Calculations!$M24,'NREL Scaling Data'!$A:$A,AN$3,'NREL Scaling Data'!$C:$C,Calculations!$L24,'NREL Scaling Data'!$D:$D,Calculations!$N24)-SUMIFS('NREL Scaling Data'!$F:$F,'NREL Scaling Data'!$B:$B,UPPER(About!$B$1),'NREL Scaling Data'!$E:$E,Calculations!$M24,'NREL Scaling Data'!$A:$A,AM$3,'NREL Scaling Data'!$C:$C,Calculations!$L24,'NREL Scaling Data'!$D:$D,Calculations!$N24))/SUMIFS('NREL Scaling Data'!$F:$F,'NREL Scaling Data'!$B:$B,UPPER(About!$B$1),'NREL Scaling Data'!$E:$E,Calculations!$M24,'NREL Scaling Data'!$A:$A,AM$3,'NREL Scaling Data'!$C:$C,Calculations!$L24,'NREL Scaling Data'!$D:$D,Calculations!$N24) + 1) * AM24,0)</f>
        <v>0</v>
      </c>
      <c r="AO24" s="45">
        <f>IFERROR(((SUMIFS('NREL Scaling Data'!$F:$F,'NREL Scaling Data'!$B:$B,UPPER(About!$B$1),'NREL Scaling Data'!$E:$E,Calculations!$M24,'NREL Scaling Data'!$A:$A,AO$3,'NREL Scaling Data'!$C:$C,Calculations!$L24,'NREL Scaling Data'!$D:$D,Calculations!$N24)-SUMIFS('NREL Scaling Data'!$F:$F,'NREL Scaling Data'!$B:$B,UPPER(About!$B$1),'NREL Scaling Data'!$E:$E,Calculations!$M24,'NREL Scaling Data'!$A:$A,AN$3,'NREL Scaling Data'!$C:$C,Calculations!$L24,'NREL Scaling Data'!$D:$D,Calculations!$N24))/SUMIFS('NREL Scaling Data'!$F:$F,'NREL Scaling Data'!$B:$B,UPPER(About!$B$1),'NREL Scaling Data'!$E:$E,Calculations!$M24,'NREL Scaling Data'!$A:$A,AN$3,'NREL Scaling Data'!$C:$C,Calculations!$L24,'NREL Scaling Data'!$D:$D,Calculations!$N24) + 1) * AN24,0)</f>
        <v>0</v>
      </c>
      <c r="AP24" s="45">
        <f>IFERROR(((SUMIFS('NREL Scaling Data'!$F:$F,'NREL Scaling Data'!$B:$B,UPPER(About!$B$1),'NREL Scaling Data'!$E:$E,Calculations!$M24,'NREL Scaling Data'!$A:$A,AP$3,'NREL Scaling Data'!$C:$C,Calculations!$L24,'NREL Scaling Data'!$D:$D,Calculations!$N24)-SUMIFS('NREL Scaling Data'!$F:$F,'NREL Scaling Data'!$B:$B,UPPER(About!$B$1),'NREL Scaling Data'!$E:$E,Calculations!$M24,'NREL Scaling Data'!$A:$A,AO$3,'NREL Scaling Data'!$C:$C,Calculations!$L24,'NREL Scaling Data'!$D:$D,Calculations!$N24))/SUMIFS('NREL Scaling Data'!$F:$F,'NREL Scaling Data'!$B:$B,UPPER(About!$B$1),'NREL Scaling Data'!$E:$E,Calculations!$M24,'NREL Scaling Data'!$A:$A,AO$3,'NREL Scaling Data'!$C:$C,Calculations!$L24,'NREL Scaling Data'!$D:$D,Calculations!$N24) + 1) * AO24,0)</f>
        <v>0</v>
      </c>
      <c r="AQ24" s="45">
        <f>IFERROR(((SUMIFS('NREL Scaling Data'!$F:$F,'NREL Scaling Data'!$B:$B,UPPER(About!$B$1),'NREL Scaling Data'!$E:$E,Calculations!$M24,'NREL Scaling Data'!$A:$A,AQ$3,'NREL Scaling Data'!$C:$C,Calculations!$L24,'NREL Scaling Data'!$D:$D,Calculations!$N24)-SUMIFS('NREL Scaling Data'!$F:$F,'NREL Scaling Data'!$B:$B,UPPER(About!$B$1),'NREL Scaling Data'!$E:$E,Calculations!$M24,'NREL Scaling Data'!$A:$A,AP$3,'NREL Scaling Data'!$C:$C,Calculations!$L24,'NREL Scaling Data'!$D:$D,Calculations!$N24))/SUMIFS('NREL Scaling Data'!$F:$F,'NREL Scaling Data'!$B:$B,UPPER(About!$B$1),'NREL Scaling Data'!$E:$E,Calculations!$M24,'NREL Scaling Data'!$A:$A,AP$3,'NREL Scaling Data'!$C:$C,Calculations!$L24,'NREL Scaling Data'!$D:$D,Calculations!$N24) + 1) * AP24,0)</f>
        <v>0</v>
      </c>
      <c r="AR24" s="45">
        <f>IFERROR(((SUMIFS('NREL Scaling Data'!$F:$F,'NREL Scaling Data'!$B:$B,UPPER(About!$B$1),'NREL Scaling Data'!$E:$E,Calculations!$M24,'NREL Scaling Data'!$A:$A,AR$3,'NREL Scaling Data'!$C:$C,Calculations!$L24,'NREL Scaling Data'!$D:$D,Calculations!$N24)-SUMIFS('NREL Scaling Data'!$F:$F,'NREL Scaling Data'!$B:$B,UPPER(About!$B$1),'NREL Scaling Data'!$E:$E,Calculations!$M24,'NREL Scaling Data'!$A:$A,AQ$3,'NREL Scaling Data'!$C:$C,Calculations!$L24,'NREL Scaling Data'!$D:$D,Calculations!$N24))/SUMIFS('NREL Scaling Data'!$F:$F,'NREL Scaling Data'!$B:$B,UPPER(About!$B$1),'NREL Scaling Data'!$E:$E,Calculations!$M24,'NREL Scaling Data'!$A:$A,AQ$3,'NREL Scaling Data'!$C:$C,Calculations!$L24,'NREL Scaling Data'!$D:$D,Calculations!$N24) + 1) * AQ24,0)</f>
        <v>0</v>
      </c>
      <c r="AS24" s="45">
        <f>IFERROR(((SUMIFS('NREL Scaling Data'!$F:$F,'NREL Scaling Data'!$B:$B,UPPER(About!$B$1),'NREL Scaling Data'!$E:$E,Calculations!$M24,'NREL Scaling Data'!$A:$A,AS$3,'NREL Scaling Data'!$C:$C,Calculations!$L24,'NREL Scaling Data'!$D:$D,Calculations!$N24)-SUMIFS('NREL Scaling Data'!$F:$F,'NREL Scaling Data'!$B:$B,UPPER(About!$B$1),'NREL Scaling Data'!$E:$E,Calculations!$M24,'NREL Scaling Data'!$A:$A,AR$3,'NREL Scaling Data'!$C:$C,Calculations!$L24,'NREL Scaling Data'!$D:$D,Calculations!$N24))/SUMIFS('NREL Scaling Data'!$F:$F,'NREL Scaling Data'!$B:$B,UPPER(About!$B$1),'NREL Scaling Data'!$E:$E,Calculations!$M24,'NREL Scaling Data'!$A:$A,AR$3,'NREL Scaling Data'!$C:$C,Calculations!$L24,'NREL Scaling Data'!$D:$D,Calculations!$N24) + 1) * AR24,0)</f>
        <v>0</v>
      </c>
      <c r="AT24" s="45">
        <f>IFERROR(((SUMIFS('NREL Scaling Data'!$F:$F,'NREL Scaling Data'!$B:$B,UPPER(About!$B$1),'NREL Scaling Data'!$E:$E,Calculations!$M24,'NREL Scaling Data'!$A:$A,AT$3,'NREL Scaling Data'!$C:$C,Calculations!$L24,'NREL Scaling Data'!$D:$D,Calculations!$N24)-SUMIFS('NREL Scaling Data'!$F:$F,'NREL Scaling Data'!$B:$B,UPPER(About!$B$1),'NREL Scaling Data'!$E:$E,Calculations!$M24,'NREL Scaling Data'!$A:$A,AS$3,'NREL Scaling Data'!$C:$C,Calculations!$L24,'NREL Scaling Data'!$D:$D,Calculations!$N24))/SUMIFS('NREL Scaling Data'!$F:$F,'NREL Scaling Data'!$B:$B,UPPER(About!$B$1),'NREL Scaling Data'!$E:$E,Calculations!$M24,'NREL Scaling Data'!$A:$A,AS$3,'NREL Scaling Data'!$C:$C,Calculations!$L24,'NREL Scaling Data'!$D:$D,Calculations!$N24) + 1) * AS24,0)</f>
        <v>0</v>
      </c>
    </row>
    <row r="25" spans="7:46">
      <c r="I25" s="12" t="s">
        <v>1085</v>
      </c>
      <c r="J25" s="209">
        <f>IFERROR(SUMIFS('NREL Scaling Data'!F:F,'NREL Scaling Data'!B:B,UPPER(About!$B$1),'NREL Scaling Data'!E:E,Calculations!M25,'NREL Scaling Data'!A:A, 2021,'NREL Scaling Data'!C:C,Calculations!L25,'NREL Scaling Data'!D:D,Calculations!N25) / SUMIFS('NREL Scaling Data'!F:F,'NREL Scaling Data'!B:B,UPPER(About!$B$1),'NREL Scaling Data'!A:A, 2021,'NREL Scaling Data'!C:C,Calculations!L25,'NREL Scaling Data'!D:D,Calculations!N25),0)</f>
        <v>0</v>
      </c>
      <c r="K25" s="207">
        <f t="shared" si="2"/>
        <v>0.94236632738906856</v>
      </c>
      <c r="L25" s="209" t="s">
        <v>1022</v>
      </c>
      <c r="M25" s="12" t="s">
        <v>1018</v>
      </c>
      <c r="N25" s="1" t="s">
        <v>975</v>
      </c>
      <c r="O25" s="7">
        <f t="shared" si="3"/>
        <v>0</v>
      </c>
      <c r="P25" s="7">
        <f t="shared" si="4"/>
        <v>0</v>
      </c>
      <c r="Q25" s="45">
        <f>SUMIFS('SEDS 2021'!$F$23:$F$40,'SEDS 2021'!E$23:E$40,Calculations!L25,'SEDS 2021'!D$23:D$40,Calculations!N25)*J25*K25</f>
        <v>0</v>
      </c>
      <c r="R25" s="45">
        <f>IFERROR(((SUMIFS('NREL Scaling Data'!$F:$F,'NREL Scaling Data'!$B:$B,UPPER(About!$B$1),'NREL Scaling Data'!$E:$E,Calculations!$M25,'NREL Scaling Data'!$A:$A,R$3,'NREL Scaling Data'!$C:$C,Calculations!$L25,'NREL Scaling Data'!$D:$D,Calculations!$N25)-SUMIFS('NREL Scaling Data'!$F:$F,'NREL Scaling Data'!$B:$B,UPPER(About!$B$1),'NREL Scaling Data'!$E:$E,Calculations!$M25,'NREL Scaling Data'!$A:$A,Q$3,'NREL Scaling Data'!$C:$C,Calculations!$L25,'NREL Scaling Data'!$D:$D,Calculations!$N25))/SUMIFS('NREL Scaling Data'!$F:$F,'NREL Scaling Data'!$B:$B,UPPER(About!$B$1),'NREL Scaling Data'!$E:$E,Calculations!$M25,'NREL Scaling Data'!$A:$A,Q$3,'NREL Scaling Data'!$C:$C,Calculations!$L25,'NREL Scaling Data'!$D:$D,Calculations!$N25) + 1) * Q25,0)</f>
        <v>0</v>
      </c>
      <c r="S25" s="45">
        <f>IFERROR(((SUMIFS('NREL Scaling Data'!$F:$F,'NREL Scaling Data'!$B:$B,UPPER(About!$B$1),'NREL Scaling Data'!$E:$E,Calculations!$M25,'NREL Scaling Data'!$A:$A,S$3,'NREL Scaling Data'!$C:$C,Calculations!$L25,'NREL Scaling Data'!$D:$D,Calculations!$N25)-SUMIFS('NREL Scaling Data'!$F:$F,'NREL Scaling Data'!$B:$B,UPPER(About!$B$1),'NREL Scaling Data'!$E:$E,Calculations!$M25,'NREL Scaling Data'!$A:$A,R$3,'NREL Scaling Data'!$C:$C,Calculations!$L25,'NREL Scaling Data'!$D:$D,Calculations!$N25))/SUMIFS('NREL Scaling Data'!$F:$F,'NREL Scaling Data'!$B:$B,UPPER(About!$B$1),'NREL Scaling Data'!$E:$E,Calculations!$M25,'NREL Scaling Data'!$A:$A,R$3,'NREL Scaling Data'!$C:$C,Calculations!$L25,'NREL Scaling Data'!$D:$D,Calculations!$N25) + 1) * R25,0)</f>
        <v>0</v>
      </c>
      <c r="T25" s="45">
        <f>IFERROR(((SUMIFS('NREL Scaling Data'!$F:$F,'NREL Scaling Data'!$B:$B,UPPER(About!$B$1),'NREL Scaling Data'!$E:$E,Calculations!$M25,'NREL Scaling Data'!$A:$A,T$3,'NREL Scaling Data'!$C:$C,Calculations!$L25,'NREL Scaling Data'!$D:$D,Calculations!$N25)-SUMIFS('NREL Scaling Data'!$F:$F,'NREL Scaling Data'!$B:$B,UPPER(About!$B$1),'NREL Scaling Data'!$E:$E,Calculations!$M25,'NREL Scaling Data'!$A:$A,S$3,'NREL Scaling Data'!$C:$C,Calculations!$L25,'NREL Scaling Data'!$D:$D,Calculations!$N25))/SUMIFS('NREL Scaling Data'!$F:$F,'NREL Scaling Data'!$B:$B,UPPER(About!$B$1),'NREL Scaling Data'!$E:$E,Calculations!$M25,'NREL Scaling Data'!$A:$A,S$3,'NREL Scaling Data'!$C:$C,Calculations!$L25,'NREL Scaling Data'!$D:$D,Calculations!$N25) + 1) * S25,0)</f>
        <v>0</v>
      </c>
      <c r="U25" s="45">
        <f>IFERROR(((SUMIFS('NREL Scaling Data'!$F:$F,'NREL Scaling Data'!$B:$B,UPPER(About!$B$1),'NREL Scaling Data'!$E:$E,Calculations!$M25,'NREL Scaling Data'!$A:$A,U$3,'NREL Scaling Data'!$C:$C,Calculations!$L25,'NREL Scaling Data'!$D:$D,Calculations!$N25)-SUMIFS('NREL Scaling Data'!$F:$F,'NREL Scaling Data'!$B:$B,UPPER(About!$B$1),'NREL Scaling Data'!$E:$E,Calculations!$M25,'NREL Scaling Data'!$A:$A,T$3,'NREL Scaling Data'!$C:$C,Calculations!$L25,'NREL Scaling Data'!$D:$D,Calculations!$N25))/SUMIFS('NREL Scaling Data'!$F:$F,'NREL Scaling Data'!$B:$B,UPPER(About!$B$1),'NREL Scaling Data'!$E:$E,Calculations!$M25,'NREL Scaling Data'!$A:$A,T$3,'NREL Scaling Data'!$C:$C,Calculations!$L25,'NREL Scaling Data'!$D:$D,Calculations!$N25) + 1) * T25,0)</f>
        <v>0</v>
      </c>
      <c r="V25" s="45">
        <f>IFERROR(((SUMIFS('NREL Scaling Data'!$F:$F,'NREL Scaling Data'!$B:$B,UPPER(About!$B$1),'NREL Scaling Data'!$E:$E,Calculations!$M25,'NREL Scaling Data'!$A:$A,V$3,'NREL Scaling Data'!$C:$C,Calculations!$L25,'NREL Scaling Data'!$D:$D,Calculations!$N25)-SUMIFS('NREL Scaling Data'!$F:$F,'NREL Scaling Data'!$B:$B,UPPER(About!$B$1),'NREL Scaling Data'!$E:$E,Calculations!$M25,'NREL Scaling Data'!$A:$A,U$3,'NREL Scaling Data'!$C:$C,Calculations!$L25,'NREL Scaling Data'!$D:$D,Calculations!$N25))/SUMIFS('NREL Scaling Data'!$F:$F,'NREL Scaling Data'!$B:$B,UPPER(About!$B$1),'NREL Scaling Data'!$E:$E,Calculations!$M25,'NREL Scaling Data'!$A:$A,U$3,'NREL Scaling Data'!$C:$C,Calculations!$L25,'NREL Scaling Data'!$D:$D,Calculations!$N25) + 1) * U25,0)</f>
        <v>0</v>
      </c>
      <c r="W25" s="45">
        <f>IFERROR(((SUMIFS('NREL Scaling Data'!$F:$F,'NREL Scaling Data'!$B:$B,UPPER(About!$B$1),'NREL Scaling Data'!$E:$E,Calculations!$M25,'NREL Scaling Data'!$A:$A,W$3,'NREL Scaling Data'!$C:$C,Calculations!$L25,'NREL Scaling Data'!$D:$D,Calculations!$N25)-SUMIFS('NREL Scaling Data'!$F:$F,'NREL Scaling Data'!$B:$B,UPPER(About!$B$1),'NREL Scaling Data'!$E:$E,Calculations!$M25,'NREL Scaling Data'!$A:$A,V$3,'NREL Scaling Data'!$C:$C,Calculations!$L25,'NREL Scaling Data'!$D:$D,Calculations!$N25))/SUMIFS('NREL Scaling Data'!$F:$F,'NREL Scaling Data'!$B:$B,UPPER(About!$B$1),'NREL Scaling Data'!$E:$E,Calculations!$M25,'NREL Scaling Data'!$A:$A,V$3,'NREL Scaling Data'!$C:$C,Calculations!$L25,'NREL Scaling Data'!$D:$D,Calculations!$N25) + 1) * V25,0)</f>
        <v>0</v>
      </c>
      <c r="X25" s="45">
        <f>IFERROR(((SUMIFS('NREL Scaling Data'!$F:$F,'NREL Scaling Data'!$B:$B,UPPER(About!$B$1),'NREL Scaling Data'!$E:$E,Calculations!$M25,'NREL Scaling Data'!$A:$A,X$3,'NREL Scaling Data'!$C:$C,Calculations!$L25,'NREL Scaling Data'!$D:$D,Calculations!$N25)-SUMIFS('NREL Scaling Data'!$F:$F,'NREL Scaling Data'!$B:$B,UPPER(About!$B$1),'NREL Scaling Data'!$E:$E,Calculations!$M25,'NREL Scaling Data'!$A:$A,W$3,'NREL Scaling Data'!$C:$C,Calculations!$L25,'NREL Scaling Data'!$D:$D,Calculations!$N25))/SUMIFS('NREL Scaling Data'!$F:$F,'NREL Scaling Data'!$B:$B,UPPER(About!$B$1),'NREL Scaling Data'!$E:$E,Calculations!$M25,'NREL Scaling Data'!$A:$A,W$3,'NREL Scaling Data'!$C:$C,Calculations!$L25,'NREL Scaling Data'!$D:$D,Calculations!$N25) + 1) * W25,0)</f>
        <v>0</v>
      </c>
      <c r="Y25" s="45">
        <f>IFERROR(((SUMIFS('NREL Scaling Data'!$F:$F,'NREL Scaling Data'!$B:$B,UPPER(About!$B$1),'NREL Scaling Data'!$E:$E,Calculations!$M25,'NREL Scaling Data'!$A:$A,Y$3,'NREL Scaling Data'!$C:$C,Calculations!$L25,'NREL Scaling Data'!$D:$D,Calculations!$N25)-SUMIFS('NREL Scaling Data'!$F:$F,'NREL Scaling Data'!$B:$B,UPPER(About!$B$1),'NREL Scaling Data'!$E:$E,Calculations!$M25,'NREL Scaling Data'!$A:$A,X$3,'NREL Scaling Data'!$C:$C,Calculations!$L25,'NREL Scaling Data'!$D:$D,Calculations!$N25))/SUMIFS('NREL Scaling Data'!$F:$F,'NREL Scaling Data'!$B:$B,UPPER(About!$B$1),'NREL Scaling Data'!$E:$E,Calculations!$M25,'NREL Scaling Data'!$A:$A,X$3,'NREL Scaling Data'!$C:$C,Calculations!$L25,'NREL Scaling Data'!$D:$D,Calculations!$N25) + 1) * X25,0)</f>
        <v>0</v>
      </c>
      <c r="Z25" s="45">
        <f>IFERROR(((SUMIFS('NREL Scaling Data'!$F:$F,'NREL Scaling Data'!$B:$B,UPPER(About!$B$1),'NREL Scaling Data'!$E:$E,Calculations!$M25,'NREL Scaling Data'!$A:$A,Z$3,'NREL Scaling Data'!$C:$C,Calculations!$L25,'NREL Scaling Data'!$D:$D,Calculations!$N25)-SUMIFS('NREL Scaling Data'!$F:$F,'NREL Scaling Data'!$B:$B,UPPER(About!$B$1),'NREL Scaling Data'!$E:$E,Calculations!$M25,'NREL Scaling Data'!$A:$A,Y$3,'NREL Scaling Data'!$C:$C,Calculations!$L25,'NREL Scaling Data'!$D:$D,Calculations!$N25))/SUMIFS('NREL Scaling Data'!$F:$F,'NREL Scaling Data'!$B:$B,UPPER(About!$B$1),'NREL Scaling Data'!$E:$E,Calculations!$M25,'NREL Scaling Data'!$A:$A,Y$3,'NREL Scaling Data'!$C:$C,Calculations!$L25,'NREL Scaling Data'!$D:$D,Calculations!$N25) + 1) * Y25,0)</f>
        <v>0</v>
      </c>
      <c r="AA25" s="45">
        <f>IFERROR(((SUMIFS('NREL Scaling Data'!$F:$F,'NREL Scaling Data'!$B:$B,UPPER(About!$B$1),'NREL Scaling Data'!$E:$E,Calculations!$M25,'NREL Scaling Data'!$A:$A,AA$3,'NREL Scaling Data'!$C:$C,Calculations!$L25,'NREL Scaling Data'!$D:$D,Calculations!$N25)-SUMIFS('NREL Scaling Data'!$F:$F,'NREL Scaling Data'!$B:$B,UPPER(About!$B$1),'NREL Scaling Data'!$E:$E,Calculations!$M25,'NREL Scaling Data'!$A:$A,Z$3,'NREL Scaling Data'!$C:$C,Calculations!$L25,'NREL Scaling Data'!$D:$D,Calculations!$N25))/SUMIFS('NREL Scaling Data'!$F:$F,'NREL Scaling Data'!$B:$B,UPPER(About!$B$1),'NREL Scaling Data'!$E:$E,Calculations!$M25,'NREL Scaling Data'!$A:$A,Z$3,'NREL Scaling Data'!$C:$C,Calculations!$L25,'NREL Scaling Data'!$D:$D,Calculations!$N25) + 1) * Z25,0)</f>
        <v>0</v>
      </c>
      <c r="AB25" s="45">
        <f>IFERROR(((SUMIFS('NREL Scaling Data'!$F:$F,'NREL Scaling Data'!$B:$B,UPPER(About!$B$1),'NREL Scaling Data'!$E:$E,Calculations!$M25,'NREL Scaling Data'!$A:$A,AB$3,'NREL Scaling Data'!$C:$C,Calculations!$L25,'NREL Scaling Data'!$D:$D,Calculations!$N25)-SUMIFS('NREL Scaling Data'!$F:$F,'NREL Scaling Data'!$B:$B,UPPER(About!$B$1),'NREL Scaling Data'!$E:$E,Calculations!$M25,'NREL Scaling Data'!$A:$A,AA$3,'NREL Scaling Data'!$C:$C,Calculations!$L25,'NREL Scaling Data'!$D:$D,Calculations!$N25))/SUMIFS('NREL Scaling Data'!$F:$F,'NREL Scaling Data'!$B:$B,UPPER(About!$B$1),'NREL Scaling Data'!$E:$E,Calculations!$M25,'NREL Scaling Data'!$A:$A,AA$3,'NREL Scaling Data'!$C:$C,Calculations!$L25,'NREL Scaling Data'!$D:$D,Calculations!$N25) + 1) * AA25,0)</f>
        <v>0</v>
      </c>
      <c r="AC25" s="45">
        <f>IFERROR(((SUMIFS('NREL Scaling Data'!$F:$F,'NREL Scaling Data'!$B:$B,UPPER(About!$B$1),'NREL Scaling Data'!$E:$E,Calculations!$M25,'NREL Scaling Data'!$A:$A,AC$3,'NREL Scaling Data'!$C:$C,Calculations!$L25,'NREL Scaling Data'!$D:$D,Calculations!$N25)-SUMIFS('NREL Scaling Data'!$F:$F,'NREL Scaling Data'!$B:$B,UPPER(About!$B$1),'NREL Scaling Data'!$E:$E,Calculations!$M25,'NREL Scaling Data'!$A:$A,AB$3,'NREL Scaling Data'!$C:$C,Calculations!$L25,'NREL Scaling Data'!$D:$D,Calculations!$N25))/SUMIFS('NREL Scaling Data'!$F:$F,'NREL Scaling Data'!$B:$B,UPPER(About!$B$1),'NREL Scaling Data'!$E:$E,Calculations!$M25,'NREL Scaling Data'!$A:$A,AB$3,'NREL Scaling Data'!$C:$C,Calculations!$L25,'NREL Scaling Data'!$D:$D,Calculations!$N25) + 1) * AB25,0)</f>
        <v>0</v>
      </c>
      <c r="AD25" s="45">
        <f>IFERROR(((SUMIFS('NREL Scaling Data'!$F:$F,'NREL Scaling Data'!$B:$B,UPPER(About!$B$1),'NREL Scaling Data'!$E:$E,Calculations!$M25,'NREL Scaling Data'!$A:$A,AD$3,'NREL Scaling Data'!$C:$C,Calculations!$L25,'NREL Scaling Data'!$D:$D,Calculations!$N25)-SUMIFS('NREL Scaling Data'!$F:$F,'NREL Scaling Data'!$B:$B,UPPER(About!$B$1),'NREL Scaling Data'!$E:$E,Calculations!$M25,'NREL Scaling Data'!$A:$A,AC$3,'NREL Scaling Data'!$C:$C,Calculations!$L25,'NREL Scaling Data'!$D:$D,Calculations!$N25))/SUMIFS('NREL Scaling Data'!$F:$F,'NREL Scaling Data'!$B:$B,UPPER(About!$B$1),'NREL Scaling Data'!$E:$E,Calculations!$M25,'NREL Scaling Data'!$A:$A,AC$3,'NREL Scaling Data'!$C:$C,Calculations!$L25,'NREL Scaling Data'!$D:$D,Calculations!$N25) + 1) * AC25,0)</f>
        <v>0</v>
      </c>
      <c r="AE25" s="45">
        <f>IFERROR(((SUMIFS('NREL Scaling Data'!$F:$F,'NREL Scaling Data'!$B:$B,UPPER(About!$B$1),'NREL Scaling Data'!$E:$E,Calculations!$M25,'NREL Scaling Data'!$A:$A,AE$3,'NREL Scaling Data'!$C:$C,Calculations!$L25,'NREL Scaling Data'!$D:$D,Calculations!$N25)-SUMIFS('NREL Scaling Data'!$F:$F,'NREL Scaling Data'!$B:$B,UPPER(About!$B$1),'NREL Scaling Data'!$E:$E,Calculations!$M25,'NREL Scaling Data'!$A:$A,AD$3,'NREL Scaling Data'!$C:$C,Calculations!$L25,'NREL Scaling Data'!$D:$D,Calculations!$N25))/SUMIFS('NREL Scaling Data'!$F:$F,'NREL Scaling Data'!$B:$B,UPPER(About!$B$1),'NREL Scaling Data'!$E:$E,Calculations!$M25,'NREL Scaling Data'!$A:$A,AD$3,'NREL Scaling Data'!$C:$C,Calculations!$L25,'NREL Scaling Data'!$D:$D,Calculations!$N25) + 1) * AD25,0)</f>
        <v>0</v>
      </c>
      <c r="AF25" s="45">
        <f>IFERROR(((SUMIFS('NREL Scaling Data'!$F:$F,'NREL Scaling Data'!$B:$B,UPPER(About!$B$1),'NREL Scaling Data'!$E:$E,Calculations!$M25,'NREL Scaling Data'!$A:$A,AF$3,'NREL Scaling Data'!$C:$C,Calculations!$L25,'NREL Scaling Data'!$D:$D,Calculations!$N25)-SUMIFS('NREL Scaling Data'!$F:$F,'NREL Scaling Data'!$B:$B,UPPER(About!$B$1),'NREL Scaling Data'!$E:$E,Calculations!$M25,'NREL Scaling Data'!$A:$A,AE$3,'NREL Scaling Data'!$C:$C,Calculations!$L25,'NREL Scaling Data'!$D:$D,Calculations!$N25))/SUMIFS('NREL Scaling Data'!$F:$F,'NREL Scaling Data'!$B:$B,UPPER(About!$B$1),'NREL Scaling Data'!$E:$E,Calculations!$M25,'NREL Scaling Data'!$A:$A,AE$3,'NREL Scaling Data'!$C:$C,Calculations!$L25,'NREL Scaling Data'!$D:$D,Calculations!$N25) + 1) * AE25,0)</f>
        <v>0</v>
      </c>
      <c r="AG25" s="45">
        <f>IFERROR(((SUMIFS('NREL Scaling Data'!$F:$F,'NREL Scaling Data'!$B:$B,UPPER(About!$B$1),'NREL Scaling Data'!$E:$E,Calculations!$M25,'NREL Scaling Data'!$A:$A,AG$3,'NREL Scaling Data'!$C:$C,Calculations!$L25,'NREL Scaling Data'!$D:$D,Calculations!$N25)-SUMIFS('NREL Scaling Data'!$F:$F,'NREL Scaling Data'!$B:$B,UPPER(About!$B$1),'NREL Scaling Data'!$E:$E,Calculations!$M25,'NREL Scaling Data'!$A:$A,AF$3,'NREL Scaling Data'!$C:$C,Calculations!$L25,'NREL Scaling Data'!$D:$D,Calculations!$N25))/SUMIFS('NREL Scaling Data'!$F:$F,'NREL Scaling Data'!$B:$B,UPPER(About!$B$1),'NREL Scaling Data'!$E:$E,Calculations!$M25,'NREL Scaling Data'!$A:$A,AF$3,'NREL Scaling Data'!$C:$C,Calculations!$L25,'NREL Scaling Data'!$D:$D,Calculations!$N25) + 1) * AF25,0)</f>
        <v>0</v>
      </c>
      <c r="AH25" s="45">
        <f>IFERROR(((SUMIFS('NREL Scaling Data'!$F:$F,'NREL Scaling Data'!$B:$B,UPPER(About!$B$1),'NREL Scaling Data'!$E:$E,Calculations!$M25,'NREL Scaling Data'!$A:$A,AH$3,'NREL Scaling Data'!$C:$C,Calculations!$L25,'NREL Scaling Data'!$D:$D,Calculations!$N25)-SUMIFS('NREL Scaling Data'!$F:$F,'NREL Scaling Data'!$B:$B,UPPER(About!$B$1),'NREL Scaling Data'!$E:$E,Calculations!$M25,'NREL Scaling Data'!$A:$A,AG$3,'NREL Scaling Data'!$C:$C,Calculations!$L25,'NREL Scaling Data'!$D:$D,Calculations!$N25))/SUMIFS('NREL Scaling Data'!$F:$F,'NREL Scaling Data'!$B:$B,UPPER(About!$B$1),'NREL Scaling Data'!$E:$E,Calculations!$M25,'NREL Scaling Data'!$A:$A,AG$3,'NREL Scaling Data'!$C:$C,Calculations!$L25,'NREL Scaling Data'!$D:$D,Calculations!$N25) + 1) * AG25,0)</f>
        <v>0</v>
      </c>
      <c r="AI25" s="45">
        <f>IFERROR(((SUMIFS('NREL Scaling Data'!$F:$F,'NREL Scaling Data'!$B:$B,UPPER(About!$B$1),'NREL Scaling Data'!$E:$E,Calculations!$M25,'NREL Scaling Data'!$A:$A,AI$3,'NREL Scaling Data'!$C:$C,Calculations!$L25,'NREL Scaling Data'!$D:$D,Calculations!$N25)-SUMIFS('NREL Scaling Data'!$F:$F,'NREL Scaling Data'!$B:$B,UPPER(About!$B$1),'NREL Scaling Data'!$E:$E,Calculations!$M25,'NREL Scaling Data'!$A:$A,AH$3,'NREL Scaling Data'!$C:$C,Calculations!$L25,'NREL Scaling Data'!$D:$D,Calculations!$N25))/SUMIFS('NREL Scaling Data'!$F:$F,'NREL Scaling Data'!$B:$B,UPPER(About!$B$1),'NREL Scaling Data'!$E:$E,Calculations!$M25,'NREL Scaling Data'!$A:$A,AH$3,'NREL Scaling Data'!$C:$C,Calculations!$L25,'NREL Scaling Data'!$D:$D,Calculations!$N25) + 1) * AH25,0)</f>
        <v>0</v>
      </c>
      <c r="AJ25" s="45">
        <f>IFERROR(((SUMIFS('NREL Scaling Data'!$F:$F,'NREL Scaling Data'!$B:$B,UPPER(About!$B$1),'NREL Scaling Data'!$E:$E,Calculations!$M25,'NREL Scaling Data'!$A:$A,AJ$3,'NREL Scaling Data'!$C:$C,Calculations!$L25,'NREL Scaling Data'!$D:$D,Calculations!$N25)-SUMIFS('NREL Scaling Data'!$F:$F,'NREL Scaling Data'!$B:$B,UPPER(About!$B$1),'NREL Scaling Data'!$E:$E,Calculations!$M25,'NREL Scaling Data'!$A:$A,AI$3,'NREL Scaling Data'!$C:$C,Calculations!$L25,'NREL Scaling Data'!$D:$D,Calculations!$N25))/SUMIFS('NREL Scaling Data'!$F:$F,'NREL Scaling Data'!$B:$B,UPPER(About!$B$1),'NREL Scaling Data'!$E:$E,Calculations!$M25,'NREL Scaling Data'!$A:$A,AI$3,'NREL Scaling Data'!$C:$C,Calculations!$L25,'NREL Scaling Data'!$D:$D,Calculations!$N25) + 1) * AI25,0)</f>
        <v>0</v>
      </c>
      <c r="AK25" s="45">
        <f>IFERROR(((SUMIFS('NREL Scaling Data'!$F:$F,'NREL Scaling Data'!$B:$B,UPPER(About!$B$1),'NREL Scaling Data'!$E:$E,Calculations!$M25,'NREL Scaling Data'!$A:$A,AK$3,'NREL Scaling Data'!$C:$C,Calculations!$L25,'NREL Scaling Data'!$D:$D,Calculations!$N25)-SUMIFS('NREL Scaling Data'!$F:$F,'NREL Scaling Data'!$B:$B,UPPER(About!$B$1),'NREL Scaling Data'!$E:$E,Calculations!$M25,'NREL Scaling Data'!$A:$A,AJ$3,'NREL Scaling Data'!$C:$C,Calculations!$L25,'NREL Scaling Data'!$D:$D,Calculations!$N25))/SUMIFS('NREL Scaling Data'!$F:$F,'NREL Scaling Data'!$B:$B,UPPER(About!$B$1),'NREL Scaling Data'!$E:$E,Calculations!$M25,'NREL Scaling Data'!$A:$A,AJ$3,'NREL Scaling Data'!$C:$C,Calculations!$L25,'NREL Scaling Data'!$D:$D,Calculations!$N25) + 1) * AJ25,0)</f>
        <v>0</v>
      </c>
      <c r="AL25" s="45">
        <f>IFERROR(((SUMIFS('NREL Scaling Data'!$F:$F,'NREL Scaling Data'!$B:$B,UPPER(About!$B$1),'NREL Scaling Data'!$E:$E,Calculations!$M25,'NREL Scaling Data'!$A:$A,AL$3,'NREL Scaling Data'!$C:$C,Calculations!$L25,'NREL Scaling Data'!$D:$D,Calculations!$N25)-SUMIFS('NREL Scaling Data'!$F:$F,'NREL Scaling Data'!$B:$B,UPPER(About!$B$1),'NREL Scaling Data'!$E:$E,Calculations!$M25,'NREL Scaling Data'!$A:$A,AK$3,'NREL Scaling Data'!$C:$C,Calculations!$L25,'NREL Scaling Data'!$D:$D,Calculations!$N25))/SUMIFS('NREL Scaling Data'!$F:$F,'NREL Scaling Data'!$B:$B,UPPER(About!$B$1),'NREL Scaling Data'!$E:$E,Calculations!$M25,'NREL Scaling Data'!$A:$A,AK$3,'NREL Scaling Data'!$C:$C,Calculations!$L25,'NREL Scaling Data'!$D:$D,Calculations!$N25) + 1) * AK25,0)</f>
        <v>0</v>
      </c>
      <c r="AM25" s="45">
        <f>IFERROR(((SUMIFS('NREL Scaling Data'!$F:$F,'NREL Scaling Data'!$B:$B,UPPER(About!$B$1),'NREL Scaling Data'!$E:$E,Calculations!$M25,'NREL Scaling Data'!$A:$A,AM$3,'NREL Scaling Data'!$C:$C,Calculations!$L25,'NREL Scaling Data'!$D:$D,Calculations!$N25)-SUMIFS('NREL Scaling Data'!$F:$F,'NREL Scaling Data'!$B:$B,UPPER(About!$B$1),'NREL Scaling Data'!$E:$E,Calculations!$M25,'NREL Scaling Data'!$A:$A,AL$3,'NREL Scaling Data'!$C:$C,Calculations!$L25,'NREL Scaling Data'!$D:$D,Calculations!$N25))/SUMIFS('NREL Scaling Data'!$F:$F,'NREL Scaling Data'!$B:$B,UPPER(About!$B$1),'NREL Scaling Data'!$E:$E,Calculations!$M25,'NREL Scaling Data'!$A:$A,AL$3,'NREL Scaling Data'!$C:$C,Calculations!$L25,'NREL Scaling Data'!$D:$D,Calculations!$N25) + 1) * AL25,0)</f>
        <v>0</v>
      </c>
      <c r="AN25" s="45">
        <f>IFERROR(((SUMIFS('NREL Scaling Data'!$F:$F,'NREL Scaling Data'!$B:$B,UPPER(About!$B$1),'NREL Scaling Data'!$E:$E,Calculations!$M25,'NREL Scaling Data'!$A:$A,AN$3,'NREL Scaling Data'!$C:$C,Calculations!$L25,'NREL Scaling Data'!$D:$D,Calculations!$N25)-SUMIFS('NREL Scaling Data'!$F:$F,'NREL Scaling Data'!$B:$B,UPPER(About!$B$1),'NREL Scaling Data'!$E:$E,Calculations!$M25,'NREL Scaling Data'!$A:$A,AM$3,'NREL Scaling Data'!$C:$C,Calculations!$L25,'NREL Scaling Data'!$D:$D,Calculations!$N25))/SUMIFS('NREL Scaling Data'!$F:$F,'NREL Scaling Data'!$B:$B,UPPER(About!$B$1),'NREL Scaling Data'!$E:$E,Calculations!$M25,'NREL Scaling Data'!$A:$A,AM$3,'NREL Scaling Data'!$C:$C,Calculations!$L25,'NREL Scaling Data'!$D:$D,Calculations!$N25) + 1) * AM25,0)</f>
        <v>0</v>
      </c>
      <c r="AO25" s="45">
        <f>IFERROR(((SUMIFS('NREL Scaling Data'!$F:$F,'NREL Scaling Data'!$B:$B,UPPER(About!$B$1),'NREL Scaling Data'!$E:$E,Calculations!$M25,'NREL Scaling Data'!$A:$A,AO$3,'NREL Scaling Data'!$C:$C,Calculations!$L25,'NREL Scaling Data'!$D:$D,Calculations!$N25)-SUMIFS('NREL Scaling Data'!$F:$F,'NREL Scaling Data'!$B:$B,UPPER(About!$B$1),'NREL Scaling Data'!$E:$E,Calculations!$M25,'NREL Scaling Data'!$A:$A,AN$3,'NREL Scaling Data'!$C:$C,Calculations!$L25,'NREL Scaling Data'!$D:$D,Calculations!$N25))/SUMIFS('NREL Scaling Data'!$F:$F,'NREL Scaling Data'!$B:$B,UPPER(About!$B$1),'NREL Scaling Data'!$E:$E,Calculations!$M25,'NREL Scaling Data'!$A:$A,AN$3,'NREL Scaling Data'!$C:$C,Calculations!$L25,'NREL Scaling Data'!$D:$D,Calculations!$N25) + 1) * AN25,0)</f>
        <v>0</v>
      </c>
      <c r="AP25" s="45">
        <f>IFERROR(((SUMIFS('NREL Scaling Data'!$F:$F,'NREL Scaling Data'!$B:$B,UPPER(About!$B$1),'NREL Scaling Data'!$E:$E,Calculations!$M25,'NREL Scaling Data'!$A:$A,AP$3,'NREL Scaling Data'!$C:$C,Calculations!$L25,'NREL Scaling Data'!$D:$D,Calculations!$N25)-SUMIFS('NREL Scaling Data'!$F:$F,'NREL Scaling Data'!$B:$B,UPPER(About!$B$1),'NREL Scaling Data'!$E:$E,Calculations!$M25,'NREL Scaling Data'!$A:$A,AO$3,'NREL Scaling Data'!$C:$C,Calculations!$L25,'NREL Scaling Data'!$D:$D,Calculations!$N25))/SUMIFS('NREL Scaling Data'!$F:$F,'NREL Scaling Data'!$B:$B,UPPER(About!$B$1),'NREL Scaling Data'!$E:$E,Calculations!$M25,'NREL Scaling Data'!$A:$A,AO$3,'NREL Scaling Data'!$C:$C,Calculations!$L25,'NREL Scaling Data'!$D:$D,Calculations!$N25) + 1) * AO25,0)</f>
        <v>0</v>
      </c>
      <c r="AQ25" s="45">
        <f>IFERROR(((SUMIFS('NREL Scaling Data'!$F:$F,'NREL Scaling Data'!$B:$B,UPPER(About!$B$1),'NREL Scaling Data'!$E:$E,Calculations!$M25,'NREL Scaling Data'!$A:$A,AQ$3,'NREL Scaling Data'!$C:$C,Calculations!$L25,'NREL Scaling Data'!$D:$D,Calculations!$N25)-SUMIFS('NREL Scaling Data'!$F:$F,'NREL Scaling Data'!$B:$B,UPPER(About!$B$1),'NREL Scaling Data'!$E:$E,Calculations!$M25,'NREL Scaling Data'!$A:$A,AP$3,'NREL Scaling Data'!$C:$C,Calculations!$L25,'NREL Scaling Data'!$D:$D,Calculations!$N25))/SUMIFS('NREL Scaling Data'!$F:$F,'NREL Scaling Data'!$B:$B,UPPER(About!$B$1),'NREL Scaling Data'!$E:$E,Calculations!$M25,'NREL Scaling Data'!$A:$A,AP$3,'NREL Scaling Data'!$C:$C,Calculations!$L25,'NREL Scaling Data'!$D:$D,Calculations!$N25) + 1) * AP25,0)</f>
        <v>0</v>
      </c>
      <c r="AR25" s="45">
        <f>IFERROR(((SUMIFS('NREL Scaling Data'!$F:$F,'NREL Scaling Data'!$B:$B,UPPER(About!$B$1),'NREL Scaling Data'!$E:$E,Calculations!$M25,'NREL Scaling Data'!$A:$A,AR$3,'NREL Scaling Data'!$C:$C,Calculations!$L25,'NREL Scaling Data'!$D:$D,Calculations!$N25)-SUMIFS('NREL Scaling Data'!$F:$F,'NREL Scaling Data'!$B:$B,UPPER(About!$B$1),'NREL Scaling Data'!$E:$E,Calculations!$M25,'NREL Scaling Data'!$A:$A,AQ$3,'NREL Scaling Data'!$C:$C,Calculations!$L25,'NREL Scaling Data'!$D:$D,Calculations!$N25))/SUMIFS('NREL Scaling Data'!$F:$F,'NREL Scaling Data'!$B:$B,UPPER(About!$B$1),'NREL Scaling Data'!$E:$E,Calculations!$M25,'NREL Scaling Data'!$A:$A,AQ$3,'NREL Scaling Data'!$C:$C,Calculations!$L25,'NREL Scaling Data'!$D:$D,Calculations!$N25) + 1) * AQ25,0)</f>
        <v>0</v>
      </c>
      <c r="AS25" s="45">
        <f>IFERROR(((SUMIFS('NREL Scaling Data'!$F:$F,'NREL Scaling Data'!$B:$B,UPPER(About!$B$1),'NREL Scaling Data'!$E:$E,Calculations!$M25,'NREL Scaling Data'!$A:$A,AS$3,'NREL Scaling Data'!$C:$C,Calculations!$L25,'NREL Scaling Data'!$D:$D,Calculations!$N25)-SUMIFS('NREL Scaling Data'!$F:$F,'NREL Scaling Data'!$B:$B,UPPER(About!$B$1),'NREL Scaling Data'!$E:$E,Calculations!$M25,'NREL Scaling Data'!$A:$A,AR$3,'NREL Scaling Data'!$C:$C,Calculations!$L25,'NREL Scaling Data'!$D:$D,Calculations!$N25))/SUMIFS('NREL Scaling Data'!$F:$F,'NREL Scaling Data'!$B:$B,UPPER(About!$B$1),'NREL Scaling Data'!$E:$E,Calculations!$M25,'NREL Scaling Data'!$A:$A,AR$3,'NREL Scaling Data'!$C:$C,Calculations!$L25,'NREL Scaling Data'!$D:$D,Calculations!$N25) + 1) * AR25,0)</f>
        <v>0</v>
      </c>
      <c r="AT25" s="45">
        <f>IFERROR(((SUMIFS('NREL Scaling Data'!$F:$F,'NREL Scaling Data'!$B:$B,UPPER(About!$B$1),'NREL Scaling Data'!$E:$E,Calculations!$M25,'NREL Scaling Data'!$A:$A,AT$3,'NREL Scaling Data'!$C:$C,Calculations!$L25,'NREL Scaling Data'!$D:$D,Calculations!$N25)-SUMIFS('NREL Scaling Data'!$F:$F,'NREL Scaling Data'!$B:$B,UPPER(About!$B$1),'NREL Scaling Data'!$E:$E,Calculations!$M25,'NREL Scaling Data'!$A:$A,AS$3,'NREL Scaling Data'!$C:$C,Calculations!$L25,'NREL Scaling Data'!$D:$D,Calculations!$N25))/SUMIFS('NREL Scaling Data'!$F:$F,'NREL Scaling Data'!$B:$B,UPPER(About!$B$1),'NREL Scaling Data'!$E:$E,Calculations!$M25,'NREL Scaling Data'!$A:$A,AS$3,'NREL Scaling Data'!$C:$C,Calculations!$L25,'NREL Scaling Data'!$D:$D,Calculations!$N25) + 1) * AS25,0)</f>
        <v>0</v>
      </c>
    </row>
    <row r="26" spans="7:46">
      <c r="I26" s="12" t="s">
        <v>1085</v>
      </c>
      <c r="J26" s="209">
        <f>IFERROR(SUMIFS('NREL Scaling Data'!F:F,'NREL Scaling Data'!B:B,UPPER(About!$B$1),'NREL Scaling Data'!E:E,Calculations!M26,'NREL Scaling Data'!A:A, 2021,'NREL Scaling Data'!C:C,Calculations!L26,'NREL Scaling Data'!D:D,Calculations!N26) / SUMIFS('NREL Scaling Data'!F:F,'NREL Scaling Data'!B:B,UPPER(About!$B$1),'NREL Scaling Data'!A:A, 2021,'NREL Scaling Data'!C:C,Calculations!L26,'NREL Scaling Data'!D:D,Calculations!N26),0)</f>
        <v>0</v>
      </c>
      <c r="K26" s="207">
        <f t="shared" si="2"/>
        <v>0.94236632738906856</v>
      </c>
      <c r="L26" s="209" t="s">
        <v>1022</v>
      </c>
      <c r="M26" s="12" t="s">
        <v>1018</v>
      </c>
      <c r="N26" s="1" t="s">
        <v>1080</v>
      </c>
      <c r="O26" s="7">
        <f t="shared" si="3"/>
        <v>0</v>
      </c>
      <c r="P26" s="7">
        <f t="shared" si="4"/>
        <v>0</v>
      </c>
      <c r="Q26" s="45">
        <f>SUMIFS('SEDS 2021'!$F$23:$F$40,'SEDS 2021'!E$23:E$40,Calculations!L26,'SEDS 2021'!D$23:D$40,Calculations!N26)*J26*K26</f>
        <v>0</v>
      </c>
      <c r="R26" s="45">
        <f>IFERROR(((SUMIFS('NREL Scaling Data'!$F:$F,'NREL Scaling Data'!$B:$B,UPPER(About!$B$1),'NREL Scaling Data'!$E:$E,Calculations!$M26,'NREL Scaling Data'!$A:$A,R$3,'NREL Scaling Data'!$C:$C,Calculations!$L26,'NREL Scaling Data'!$D:$D,Calculations!$N26)-SUMIFS('NREL Scaling Data'!$F:$F,'NREL Scaling Data'!$B:$B,UPPER(About!$B$1),'NREL Scaling Data'!$E:$E,Calculations!$M26,'NREL Scaling Data'!$A:$A,Q$3,'NREL Scaling Data'!$C:$C,Calculations!$L26,'NREL Scaling Data'!$D:$D,Calculations!$N26))/SUMIFS('NREL Scaling Data'!$F:$F,'NREL Scaling Data'!$B:$B,UPPER(About!$B$1),'NREL Scaling Data'!$E:$E,Calculations!$M26,'NREL Scaling Data'!$A:$A,Q$3,'NREL Scaling Data'!$C:$C,Calculations!$L26,'NREL Scaling Data'!$D:$D,Calculations!$N26) + 1) * Q26,0)</f>
        <v>0</v>
      </c>
      <c r="S26" s="45">
        <f>IFERROR(((SUMIFS('NREL Scaling Data'!$F:$F,'NREL Scaling Data'!$B:$B,UPPER(About!$B$1),'NREL Scaling Data'!$E:$E,Calculations!$M26,'NREL Scaling Data'!$A:$A,S$3,'NREL Scaling Data'!$C:$C,Calculations!$L26,'NREL Scaling Data'!$D:$D,Calculations!$N26)-SUMIFS('NREL Scaling Data'!$F:$F,'NREL Scaling Data'!$B:$B,UPPER(About!$B$1),'NREL Scaling Data'!$E:$E,Calculations!$M26,'NREL Scaling Data'!$A:$A,R$3,'NREL Scaling Data'!$C:$C,Calculations!$L26,'NREL Scaling Data'!$D:$D,Calculations!$N26))/SUMIFS('NREL Scaling Data'!$F:$F,'NREL Scaling Data'!$B:$B,UPPER(About!$B$1),'NREL Scaling Data'!$E:$E,Calculations!$M26,'NREL Scaling Data'!$A:$A,R$3,'NREL Scaling Data'!$C:$C,Calculations!$L26,'NREL Scaling Data'!$D:$D,Calculations!$N26) + 1) * R26,0)</f>
        <v>0</v>
      </c>
      <c r="T26" s="45">
        <f>IFERROR(((SUMIFS('NREL Scaling Data'!$F:$F,'NREL Scaling Data'!$B:$B,UPPER(About!$B$1),'NREL Scaling Data'!$E:$E,Calculations!$M26,'NREL Scaling Data'!$A:$A,T$3,'NREL Scaling Data'!$C:$C,Calculations!$L26,'NREL Scaling Data'!$D:$D,Calculations!$N26)-SUMIFS('NREL Scaling Data'!$F:$F,'NREL Scaling Data'!$B:$B,UPPER(About!$B$1),'NREL Scaling Data'!$E:$E,Calculations!$M26,'NREL Scaling Data'!$A:$A,S$3,'NREL Scaling Data'!$C:$C,Calculations!$L26,'NREL Scaling Data'!$D:$D,Calculations!$N26))/SUMIFS('NREL Scaling Data'!$F:$F,'NREL Scaling Data'!$B:$B,UPPER(About!$B$1),'NREL Scaling Data'!$E:$E,Calculations!$M26,'NREL Scaling Data'!$A:$A,S$3,'NREL Scaling Data'!$C:$C,Calculations!$L26,'NREL Scaling Data'!$D:$D,Calculations!$N26) + 1) * S26,0)</f>
        <v>0</v>
      </c>
      <c r="U26" s="45">
        <f>IFERROR(((SUMIFS('NREL Scaling Data'!$F:$F,'NREL Scaling Data'!$B:$B,UPPER(About!$B$1),'NREL Scaling Data'!$E:$E,Calculations!$M26,'NREL Scaling Data'!$A:$A,U$3,'NREL Scaling Data'!$C:$C,Calculations!$L26,'NREL Scaling Data'!$D:$D,Calculations!$N26)-SUMIFS('NREL Scaling Data'!$F:$F,'NREL Scaling Data'!$B:$B,UPPER(About!$B$1),'NREL Scaling Data'!$E:$E,Calculations!$M26,'NREL Scaling Data'!$A:$A,T$3,'NREL Scaling Data'!$C:$C,Calculations!$L26,'NREL Scaling Data'!$D:$D,Calculations!$N26))/SUMIFS('NREL Scaling Data'!$F:$F,'NREL Scaling Data'!$B:$B,UPPER(About!$B$1),'NREL Scaling Data'!$E:$E,Calculations!$M26,'NREL Scaling Data'!$A:$A,T$3,'NREL Scaling Data'!$C:$C,Calculations!$L26,'NREL Scaling Data'!$D:$D,Calculations!$N26) + 1) * T26,0)</f>
        <v>0</v>
      </c>
      <c r="V26" s="45">
        <f>IFERROR(((SUMIFS('NREL Scaling Data'!$F:$F,'NREL Scaling Data'!$B:$B,UPPER(About!$B$1),'NREL Scaling Data'!$E:$E,Calculations!$M26,'NREL Scaling Data'!$A:$A,V$3,'NREL Scaling Data'!$C:$C,Calculations!$L26,'NREL Scaling Data'!$D:$D,Calculations!$N26)-SUMIFS('NREL Scaling Data'!$F:$F,'NREL Scaling Data'!$B:$B,UPPER(About!$B$1),'NREL Scaling Data'!$E:$E,Calculations!$M26,'NREL Scaling Data'!$A:$A,U$3,'NREL Scaling Data'!$C:$C,Calculations!$L26,'NREL Scaling Data'!$D:$D,Calculations!$N26))/SUMIFS('NREL Scaling Data'!$F:$F,'NREL Scaling Data'!$B:$B,UPPER(About!$B$1),'NREL Scaling Data'!$E:$E,Calculations!$M26,'NREL Scaling Data'!$A:$A,U$3,'NREL Scaling Data'!$C:$C,Calculations!$L26,'NREL Scaling Data'!$D:$D,Calculations!$N26) + 1) * U26,0)</f>
        <v>0</v>
      </c>
      <c r="W26" s="45">
        <f>IFERROR(((SUMIFS('NREL Scaling Data'!$F:$F,'NREL Scaling Data'!$B:$B,UPPER(About!$B$1),'NREL Scaling Data'!$E:$E,Calculations!$M26,'NREL Scaling Data'!$A:$A,W$3,'NREL Scaling Data'!$C:$C,Calculations!$L26,'NREL Scaling Data'!$D:$D,Calculations!$N26)-SUMIFS('NREL Scaling Data'!$F:$F,'NREL Scaling Data'!$B:$B,UPPER(About!$B$1),'NREL Scaling Data'!$E:$E,Calculations!$M26,'NREL Scaling Data'!$A:$A,V$3,'NREL Scaling Data'!$C:$C,Calculations!$L26,'NREL Scaling Data'!$D:$D,Calculations!$N26))/SUMIFS('NREL Scaling Data'!$F:$F,'NREL Scaling Data'!$B:$B,UPPER(About!$B$1),'NREL Scaling Data'!$E:$E,Calculations!$M26,'NREL Scaling Data'!$A:$A,V$3,'NREL Scaling Data'!$C:$C,Calculations!$L26,'NREL Scaling Data'!$D:$D,Calculations!$N26) + 1) * V26,0)</f>
        <v>0</v>
      </c>
      <c r="X26" s="45">
        <f>IFERROR(((SUMIFS('NREL Scaling Data'!$F:$F,'NREL Scaling Data'!$B:$B,UPPER(About!$B$1),'NREL Scaling Data'!$E:$E,Calculations!$M26,'NREL Scaling Data'!$A:$A,X$3,'NREL Scaling Data'!$C:$C,Calculations!$L26,'NREL Scaling Data'!$D:$D,Calculations!$N26)-SUMIFS('NREL Scaling Data'!$F:$F,'NREL Scaling Data'!$B:$B,UPPER(About!$B$1),'NREL Scaling Data'!$E:$E,Calculations!$M26,'NREL Scaling Data'!$A:$A,W$3,'NREL Scaling Data'!$C:$C,Calculations!$L26,'NREL Scaling Data'!$D:$D,Calculations!$N26))/SUMIFS('NREL Scaling Data'!$F:$F,'NREL Scaling Data'!$B:$B,UPPER(About!$B$1),'NREL Scaling Data'!$E:$E,Calculations!$M26,'NREL Scaling Data'!$A:$A,W$3,'NREL Scaling Data'!$C:$C,Calculations!$L26,'NREL Scaling Data'!$D:$D,Calculations!$N26) + 1) * W26,0)</f>
        <v>0</v>
      </c>
      <c r="Y26" s="45">
        <f>IFERROR(((SUMIFS('NREL Scaling Data'!$F:$F,'NREL Scaling Data'!$B:$B,UPPER(About!$B$1),'NREL Scaling Data'!$E:$E,Calculations!$M26,'NREL Scaling Data'!$A:$A,Y$3,'NREL Scaling Data'!$C:$C,Calculations!$L26,'NREL Scaling Data'!$D:$D,Calculations!$N26)-SUMIFS('NREL Scaling Data'!$F:$F,'NREL Scaling Data'!$B:$B,UPPER(About!$B$1),'NREL Scaling Data'!$E:$E,Calculations!$M26,'NREL Scaling Data'!$A:$A,X$3,'NREL Scaling Data'!$C:$C,Calculations!$L26,'NREL Scaling Data'!$D:$D,Calculations!$N26))/SUMIFS('NREL Scaling Data'!$F:$F,'NREL Scaling Data'!$B:$B,UPPER(About!$B$1),'NREL Scaling Data'!$E:$E,Calculations!$M26,'NREL Scaling Data'!$A:$A,X$3,'NREL Scaling Data'!$C:$C,Calculations!$L26,'NREL Scaling Data'!$D:$D,Calculations!$N26) + 1) * X26,0)</f>
        <v>0</v>
      </c>
      <c r="Z26" s="45">
        <f>IFERROR(((SUMIFS('NREL Scaling Data'!$F:$F,'NREL Scaling Data'!$B:$B,UPPER(About!$B$1),'NREL Scaling Data'!$E:$E,Calculations!$M26,'NREL Scaling Data'!$A:$A,Z$3,'NREL Scaling Data'!$C:$C,Calculations!$L26,'NREL Scaling Data'!$D:$D,Calculations!$N26)-SUMIFS('NREL Scaling Data'!$F:$F,'NREL Scaling Data'!$B:$B,UPPER(About!$B$1),'NREL Scaling Data'!$E:$E,Calculations!$M26,'NREL Scaling Data'!$A:$A,Y$3,'NREL Scaling Data'!$C:$C,Calculations!$L26,'NREL Scaling Data'!$D:$D,Calculations!$N26))/SUMIFS('NREL Scaling Data'!$F:$F,'NREL Scaling Data'!$B:$B,UPPER(About!$B$1),'NREL Scaling Data'!$E:$E,Calculations!$M26,'NREL Scaling Data'!$A:$A,Y$3,'NREL Scaling Data'!$C:$C,Calculations!$L26,'NREL Scaling Data'!$D:$D,Calculations!$N26) + 1) * Y26,0)</f>
        <v>0</v>
      </c>
      <c r="AA26" s="45">
        <f>IFERROR(((SUMIFS('NREL Scaling Data'!$F:$F,'NREL Scaling Data'!$B:$B,UPPER(About!$B$1),'NREL Scaling Data'!$E:$E,Calculations!$M26,'NREL Scaling Data'!$A:$A,AA$3,'NREL Scaling Data'!$C:$C,Calculations!$L26,'NREL Scaling Data'!$D:$D,Calculations!$N26)-SUMIFS('NREL Scaling Data'!$F:$F,'NREL Scaling Data'!$B:$B,UPPER(About!$B$1),'NREL Scaling Data'!$E:$E,Calculations!$M26,'NREL Scaling Data'!$A:$A,Z$3,'NREL Scaling Data'!$C:$C,Calculations!$L26,'NREL Scaling Data'!$D:$D,Calculations!$N26))/SUMIFS('NREL Scaling Data'!$F:$F,'NREL Scaling Data'!$B:$B,UPPER(About!$B$1),'NREL Scaling Data'!$E:$E,Calculations!$M26,'NREL Scaling Data'!$A:$A,Z$3,'NREL Scaling Data'!$C:$C,Calculations!$L26,'NREL Scaling Data'!$D:$D,Calculations!$N26) + 1) * Z26,0)</f>
        <v>0</v>
      </c>
      <c r="AB26" s="45">
        <f>IFERROR(((SUMIFS('NREL Scaling Data'!$F:$F,'NREL Scaling Data'!$B:$B,UPPER(About!$B$1),'NREL Scaling Data'!$E:$E,Calculations!$M26,'NREL Scaling Data'!$A:$A,AB$3,'NREL Scaling Data'!$C:$C,Calculations!$L26,'NREL Scaling Data'!$D:$D,Calculations!$N26)-SUMIFS('NREL Scaling Data'!$F:$F,'NREL Scaling Data'!$B:$B,UPPER(About!$B$1),'NREL Scaling Data'!$E:$E,Calculations!$M26,'NREL Scaling Data'!$A:$A,AA$3,'NREL Scaling Data'!$C:$C,Calculations!$L26,'NREL Scaling Data'!$D:$D,Calculations!$N26))/SUMIFS('NREL Scaling Data'!$F:$F,'NREL Scaling Data'!$B:$B,UPPER(About!$B$1),'NREL Scaling Data'!$E:$E,Calculations!$M26,'NREL Scaling Data'!$A:$A,AA$3,'NREL Scaling Data'!$C:$C,Calculations!$L26,'NREL Scaling Data'!$D:$D,Calculations!$N26) + 1) * AA26,0)</f>
        <v>0</v>
      </c>
      <c r="AC26" s="45">
        <f>IFERROR(((SUMIFS('NREL Scaling Data'!$F:$F,'NREL Scaling Data'!$B:$B,UPPER(About!$B$1),'NREL Scaling Data'!$E:$E,Calculations!$M26,'NREL Scaling Data'!$A:$A,AC$3,'NREL Scaling Data'!$C:$C,Calculations!$L26,'NREL Scaling Data'!$D:$D,Calculations!$N26)-SUMIFS('NREL Scaling Data'!$F:$F,'NREL Scaling Data'!$B:$B,UPPER(About!$B$1),'NREL Scaling Data'!$E:$E,Calculations!$M26,'NREL Scaling Data'!$A:$A,AB$3,'NREL Scaling Data'!$C:$C,Calculations!$L26,'NREL Scaling Data'!$D:$D,Calculations!$N26))/SUMIFS('NREL Scaling Data'!$F:$F,'NREL Scaling Data'!$B:$B,UPPER(About!$B$1),'NREL Scaling Data'!$E:$E,Calculations!$M26,'NREL Scaling Data'!$A:$A,AB$3,'NREL Scaling Data'!$C:$C,Calculations!$L26,'NREL Scaling Data'!$D:$D,Calculations!$N26) + 1) * AB26,0)</f>
        <v>0</v>
      </c>
      <c r="AD26" s="45">
        <f>IFERROR(((SUMIFS('NREL Scaling Data'!$F:$F,'NREL Scaling Data'!$B:$B,UPPER(About!$B$1),'NREL Scaling Data'!$E:$E,Calculations!$M26,'NREL Scaling Data'!$A:$A,AD$3,'NREL Scaling Data'!$C:$C,Calculations!$L26,'NREL Scaling Data'!$D:$D,Calculations!$N26)-SUMIFS('NREL Scaling Data'!$F:$F,'NREL Scaling Data'!$B:$B,UPPER(About!$B$1),'NREL Scaling Data'!$E:$E,Calculations!$M26,'NREL Scaling Data'!$A:$A,AC$3,'NREL Scaling Data'!$C:$C,Calculations!$L26,'NREL Scaling Data'!$D:$D,Calculations!$N26))/SUMIFS('NREL Scaling Data'!$F:$F,'NREL Scaling Data'!$B:$B,UPPER(About!$B$1),'NREL Scaling Data'!$E:$E,Calculations!$M26,'NREL Scaling Data'!$A:$A,AC$3,'NREL Scaling Data'!$C:$C,Calculations!$L26,'NREL Scaling Data'!$D:$D,Calculations!$N26) + 1) * AC26,0)</f>
        <v>0</v>
      </c>
      <c r="AE26" s="45">
        <f>IFERROR(((SUMIFS('NREL Scaling Data'!$F:$F,'NREL Scaling Data'!$B:$B,UPPER(About!$B$1),'NREL Scaling Data'!$E:$E,Calculations!$M26,'NREL Scaling Data'!$A:$A,AE$3,'NREL Scaling Data'!$C:$C,Calculations!$L26,'NREL Scaling Data'!$D:$D,Calculations!$N26)-SUMIFS('NREL Scaling Data'!$F:$F,'NREL Scaling Data'!$B:$B,UPPER(About!$B$1),'NREL Scaling Data'!$E:$E,Calculations!$M26,'NREL Scaling Data'!$A:$A,AD$3,'NREL Scaling Data'!$C:$C,Calculations!$L26,'NREL Scaling Data'!$D:$D,Calculations!$N26))/SUMIFS('NREL Scaling Data'!$F:$F,'NREL Scaling Data'!$B:$B,UPPER(About!$B$1),'NREL Scaling Data'!$E:$E,Calculations!$M26,'NREL Scaling Data'!$A:$A,AD$3,'NREL Scaling Data'!$C:$C,Calculations!$L26,'NREL Scaling Data'!$D:$D,Calculations!$N26) + 1) * AD26,0)</f>
        <v>0</v>
      </c>
      <c r="AF26" s="45">
        <f>IFERROR(((SUMIFS('NREL Scaling Data'!$F:$F,'NREL Scaling Data'!$B:$B,UPPER(About!$B$1),'NREL Scaling Data'!$E:$E,Calculations!$M26,'NREL Scaling Data'!$A:$A,AF$3,'NREL Scaling Data'!$C:$C,Calculations!$L26,'NREL Scaling Data'!$D:$D,Calculations!$N26)-SUMIFS('NREL Scaling Data'!$F:$F,'NREL Scaling Data'!$B:$B,UPPER(About!$B$1),'NREL Scaling Data'!$E:$E,Calculations!$M26,'NREL Scaling Data'!$A:$A,AE$3,'NREL Scaling Data'!$C:$C,Calculations!$L26,'NREL Scaling Data'!$D:$D,Calculations!$N26))/SUMIFS('NREL Scaling Data'!$F:$F,'NREL Scaling Data'!$B:$B,UPPER(About!$B$1),'NREL Scaling Data'!$E:$E,Calculations!$M26,'NREL Scaling Data'!$A:$A,AE$3,'NREL Scaling Data'!$C:$C,Calculations!$L26,'NREL Scaling Data'!$D:$D,Calculations!$N26) + 1) * AE26,0)</f>
        <v>0</v>
      </c>
      <c r="AG26" s="45">
        <f>IFERROR(((SUMIFS('NREL Scaling Data'!$F:$F,'NREL Scaling Data'!$B:$B,UPPER(About!$B$1),'NREL Scaling Data'!$E:$E,Calculations!$M26,'NREL Scaling Data'!$A:$A,AG$3,'NREL Scaling Data'!$C:$C,Calculations!$L26,'NREL Scaling Data'!$D:$D,Calculations!$N26)-SUMIFS('NREL Scaling Data'!$F:$F,'NREL Scaling Data'!$B:$B,UPPER(About!$B$1),'NREL Scaling Data'!$E:$E,Calculations!$M26,'NREL Scaling Data'!$A:$A,AF$3,'NREL Scaling Data'!$C:$C,Calculations!$L26,'NREL Scaling Data'!$D:$D,Calculations!$N26))/SUMIFS('NREL Scaling Data'!$F:$F,'NREL Scaling Data'!$B:$B,UPPER(About!$B$1),'NREL Scaling Data'!$E:$E,Calculations!$M26,'NREL Scaling Data'!$A:$A,AF$3,'NREL Scaling Data'!$C:$C,Calculations!$L26,'NREL Scaling Data'!$D:$D,Calculations!$N26) + 1) * AF26,0)</f>
        <v>0</v>
      </c>
      <c r="AH26" s="45">
        <f>IFERROR(((SUMIFS('NREL Scaling Data'!$F:$F,'NREL Scaling Data'!$B:$B,UPPER(About!$B$1),'NREL Scaling Data'!$E:$E,Calculations!$M26,'NREL Scaling Data'!$A:$A,AH$3,'NREL Scaling Data'!$C:$C,Calculations!$L26,'NREL Scaling Data'!$D:$D,Calculations!$N26)-SUMIFS('NREL Scaling Data'!$F:$F,'NREL Scaling Data'!$B:$B,UPPER(About!$B$1),'NREL Scaling Data'!$E:$E,Calculations!$M26,'NREL Scaling Data'!$A:$A,AG$3,'NREL Scaling Data'!$C:$C,Calculations!$L26,'NREL Scaling Data'!$D:$D,Calculations!$N26))/SUMIFS('NREL Scaling Data'!$F:$F,'NREL Scaling Data'!$B:$B,UPPER(About!$B$1),'NREL Scaling Data'!$E:$E,Calculations!$M26,'NREL Scaling Data'!$A:$A,AG$3,'NREL Scaling Data'!$C:$C,Calculations!$L26,'NREL Scaling Data'!$D:$D,Calculations!$N26) + 1) * AG26,0)</f>
        <v>0</v>
      </c>
      <c r="AI26" s="45">
        <f>IFERROR(((SUMIFS('NREL Scaling Data'!$F:$F,'NREL Scaling Data'!$B:$B,UPPER(About!$B$1),'NREL Scaling Data'!$E:$E,Calculations!$M26,'NREL Scaling Data'!$A:$A,AI$3,'NREL Scaling Data'!$C:$C,Calculations!$L26,'NREL Scaling Data'!$D:$D,Calculations!$N26)-SUMIFS('NREL Scaling Data'!$F:$F,'NREL Scaling Data'!$B:$B,UPPER(About!$B$1),'NREL Scaling Data'!$E:$E,Calculations!$M26,'NREL Scaling Data'!$A:$A,AH$3,'NREL Scaling Data'!$C:$C,Calculations!$L26,'NREL Scaling Data'!$D:$D,Calculations!$N26))/SUMIFS('NREL Scaling Data'!$F:$F,'NREL Scaling Data'!$B:$B,UPPER(About!$B$1),'NREL Scaling Data'!$E:$E,Calculations!$M26,'NREL Scaling Data'!$A:$A,AH$3,'NREL Scaling Data'!$C:$C,Calculations!$L26,'NREL Scaling Data'!$D:$D,Calculations!$N26) + 1) * AH26,0)</f>
        <v>0</v>
      </c>
      <c r="AJ26" s="45">
        <f>IFERROR(((SUMIFS('NREL Scaling Data'!$F:$F,'NREL Scaling Data'!$B:$B,UPPER(About!$B$1),'NREL Scaling Data'!$E:$E,Calculations!$M26,'NREL Scaling Data'!$A:$A,AJ$3,'NREL Scaling Data'!$C:$C,Calculations!$L26,'NREL Scaling Data'!$D:$D,Calculations!$N26)-SUMIFS('NREL Scaling Data'!$F:$F,'NREL Scaling Data'!$B:$B,UPPER(About!$B$1),'NREL Scaling Data'!$E:$E,Calculations!$M26,'NREL Scaling Data'!$A:$A,AI$3,'NREL Scaling Data'!$C:$C,Calculations!$L26,'NREL Scaling Data'!$D:$D,Calculations!$N26))/SUMIFS('NREL Scaling Data'!$F:$F,'NREL Scaling Data'!$B:$B,UPPER(About!$B$1),'NREL Scaling Data'!$E:$E,Calculations!$M26,'NREL Scaling Data'!$A:$A,AI$3,'NREL Scaling Data'!$C:$C,Calculations!$L26,'NREL Scaling Data'!$D:$D,Calculations!$N26) + 1) * AI26,0)</f>
        <v>0</v>
      </c>
      <c r="AK26" s="45">
        <f>IFERROR(((SUMIFS('NREL Scaling Data'!$F:$F,'NREL Scaling Data'!$B:$B,UPPER(About!$B$1),'NREL Scaling Data'!$E:$E,Calculations!$M26,'NREL Scaling Data'!$A:$A,AK$3,'NREL Scaling Data'!$C:$C,Calculations!$L26,'NREL Scaling Data'!$D:$D,Calculations!$N26)-SUMIFS('NREL Scaling Data'!$F:$F,'NREL Scaling Data'!$B:$B,UPPER(About!$B$1),'NREL Scaling Data'!$E:$E,Calculations!$M26,'NREL Scaling Data'!$A:$A,AJ$3,'NREL Scaling Data'!$C:$C,Calculations!$L26,'NREL Scaling Data'!$D:$D,Calculations!$N26))/SUMIFS('NREL Scaling Data'!$F:$F,'NREL Scaling Data'!$B:$B,UPPER(About!$B$1),'NREL Scaling Data'!$E:$E,Calculations!$M26,'NREL Scaling Data'!$A:$A,AJ$3,'NREL Scaling Data'!$C:$C,Calculations!$L26,'NREL Scaling Data'!$D:$D,Calculations!$N26) + 1) * AJ26,0)</f>
        <v>0</v>
      </c>
      <c r="AL26" s="45">
        <f>IFERROR(((SUMIFS('NREL Scaling Data'!$F:$F,'NREL Scaling Data'!$B:$B,UPPER(About!$B$1),'NREL Scaling Data'!$E:$E,Calculations!$M26,'NREL Scaling Data'!$A:$A,AL$3,'NREL Scaling Data'!$C:$C,Calculations!$L26,'NREL Scaling Data'!$D:$D,Calculations!$N26)-SUMIFS('NREL Scaling Data'!$F:$F,'NREL Scaling Data'!$B:$B,UPPER(About!$B$1),'NREL Scaling Data'!$E:$E,Calculations!$M26,'NREL Scaling Data'!$A:$A,AK$3,'NREL Scaling Data'!$C:$C,Calculations!$L26,'NREL Scaling Data'!$D:$D,Calculations!$N26))/SUMIFS('NREL Scaling Data'!$F:$F,'NREL Scaling Data'!$B:$B,UPPER(About!$B$1),'NREL Scaling Data'!$E:$E,Calculations!$M26,'NREL Scaling Data'!$A:$A,AK$3,'NREL Scaling Data'!$C:$C,Calculations!$L26,'NREL Scaling Data'!$D:$D,Calculations!$N26) + 1) * AK26,0)</f>
        <v>0</v>
      </c>
      <c r="AM26" s="45">
        <f>IFERROR(((SUMIFS('NREL Scaling Data'!$F:$F,'NREL Scaling Data'!$B:$B,UPPER(About!$B$1),'NREL Scaling Data'!$E:$E,Calculations!$M26,'NREL Scaling Data'!$A:$A,AM$3,'NREL Scaling Data'!$C:$C,Calculations!$L26,'NREL Scaling Data'!$D:$D,Calculations!$N26)-SUMIFS('NREL Scaling Data'!$F:$F,'NREL Scaling Data'!$B:$B,UPPER(About!$B$1),'NREL Scaling Data'!$E:$E,Calculations!$M26,'NREL Scaling Data'!$A:$A,AL$3,'NREL Scaling Data'!$C:$C,Calculations!$L26,'NREL Scaling Data'!$D:$D,Calculations!$N26))/SUMIFS('NREL Scaling Data'!$F:$F,'NREL Scaling Data'!$B:$B,UPPER(About!$B$1),'NREL Scaling Data'!$E:$E,Calculations!$M26,'NREL Scaling Data'!$A:$A,AL$3,'NREL Scaling Data'!$C:$C,Calculations!$L26,'NREL Scaling Data'!$D:$D,Calculations!$N26) + 1) * AL26,0)</f>
        <v>0</v>
      </c>
      <c r="AN26" s="45">
        <f>IFERROR(((SUMIFS('NREL Scaling Data'!$F:$F,'NREL Scaling Data'!$B:$B,UPPER(About!$B$1),'NREL Scaling Data'!$E:$E,Calculations!$M26,'NREL Scaling Data'!$A:$A,AN$3,'NREL Scaling Data'!$C:$C,Calculations!$L26,'NREL Scaling Data'!$D:$D,Calculations!$N26)-SUMIFS('NREL Scaling Data'!$F:$F,'NREL Scaling Data'!$B:$B,UPPER(About!$B$1),'NREL Scaling Data'!$E:$E,Calculations!$M26,'NREL Scaling Data'!$A:$A,AM$3,'NREL Scaling Data'!$C:$C,Calculations!$L26,'NREL Scaling Data'!$D:$D,Calculations!$N26))/SUMIFS('NREL Scaling Data'!$F:$F,'NREL Scaling Data'!$B:$B,UPPER(About!$B$1),'NREL Scaling Data'!$E:$E,Calculations!$M26,'NREL Scaling Data'!$A:$A,AM$3,'NREL Scaling Data'!$C:$C,Calculations!$L26,'NREL Scaling Data'!$D:$D,Calculations!$N26) + 1) * AM26,0)</f>
        <v>0</v>
      </c>
      <c r="AO26" s="45">
        <f>IFERROR(((SUMIFS('NREL Scaling Data'!$F:$F,'NREL Scaling Data'!$B:$B,UPPER(About!$B$1),'NREL Scaling Data'!$E:$E,Calculations!$M26,'NREL Scaling Data'!$A:$A,AO$3,'NREL Scaling Data'!$C:$C,Calculations!$L26,'NREL Scaling Data'!$D:$D,Calculations!$N26)-SUMIFS('NREL Scaling Data'!$F:$F,'NREL Scaling Data'!$B:$B,UPPER(About!$B$1),'NREL Scaling Data'!$E:$E,Calculations!$M26,'NREL Scaling Data'!$A:$A,AN$3,'NREL Scaling Data'!$C:$C,Calculations!$L26,'NREL Scaling Data'!$D:$D,Calculations!$N26))/SUMIFS('NREL Scaling Data'!$F:$F,'NREL Scaling Data'!$B:$B,UPPER(About!$B$1),'NREL Scaling Data'!$E:$E,Calculations!$M26,'NREL Scaling Data'!$A:$A,AN$3,'NREL Scaling Data'!$C:$C,Calculations!$L26,'NREL Scaling Data'!$D:$D,Calculations!$N26) + 1) * AN26,0)</f>
        <v>0</v>
      </c>
      <c r="AP26" s="45">
        <f>IFERROR(((SUMIFS('NREL Scaling Data'!$F:$F,'NREL Scaling Data'!$B:$B,UPPER(About!$B$1),'NREL Scaling Data'!$E:$E,Calculations!$M26,'NREL Scaling Data'!$A:$A,AP$3,'NREL Scaling Data'!$C:$C,Calculations!$L26,'NREL Scaling Data'!$D:$D,Calculations!$N26)-SUMIFS('NREL Scaling Data'!$F:$F,'NREL Scaling Data'!$B:$B,UPPER(About!$B$1),'NREL Scaling Data'!$E:$E,Calculations!$M26,'NREL Scaling Data'!$A:$A,AO$3,'NREL Scaling Data'!$C:$C,Calculations!$L26,'NREL Scaling Data'!$D:$D,Calculations!$N26))/SUMIFS('NREL Scaling Data'!$F:$F,'NREL Scaling Data'!$B:$B,UPPER(About!$B$1),'NREL Scaling Data'!$E:$E,Calculations!$M26,'NREL Scaling Data'!$A:$A,AO$3,'NREL Scaling Data'!$C:$C,Calculations!$L26,'NREL Scaling Data'!$D:$D,Calculations!$N26) + 1) * AO26,0)</f>
        <v>0</v>
      </c>
      <c r="AQ26" s="45">
        <f>IFERROR(((SUMIFS('NREL Scaling Data'!$F:$F,'NREL Scaling Data'!$B:$B,UPPER(About!$B$1),'NREL Scaling Data'!$E:$E,Calculations!$M26,'NREL Scaling Data'!$A:$A,AQ$3,'NREL Scaling Data'!$C:$C,Calculations!$L26,'NREL Scaling Data'!$D:$D,Calculations!$N26)-SUMIFS('NREL Scaling Data'!$F:$F,'NREL Scaling Data'!$B:$B,UPPER(About!$B$1),'NREL Scaling Data'!$E:$E,Calculations!$M26,'NREL Scaling Data'!$A:$A,AP$3,'NREL Scaling Data'!$C:$C,Calculations!$L26,'NREL Scaling Data'!$D:$D,Calculations!$N26))/SUMIFS('NREL Scaling Data'!$F:$F,'NREL Scaling Data'!$B:$B,UPPER(About!$B$1),'NREL Scaling Data'!$E:$E,Calculations!$M26,'NREL Scaling Data'!$A:$A,AP$3,'NREL Scaling Data'!$C:$C,Calculations!$L26,'NREL Scaling Data'!$D:$D,Calculations!$N26) + 1) * AP26,0)</f>
        <v>0</v>
      </c>
      <c r="AR26" s="45">
        <f>IFERROR(((SUMIFS('NREL Scaling Data'!$F:$F,'NREL Scaling Data'!$B:$B,UPPER(About!$B$1),'NREL Scaling Data'!$E:$E,Calculations!$M26,'NREL Scaling Data'!$A:$A,AR$3,'NREL Scaling Data'!$C:$C,Calculations!$L26,'NREL Scaling Data'!$D:$D,Calculations!$N26)-SUMIFS('NREL Scaling Data'!$F:$F,'NREL Scaling Data'!$B:$B,UPPER(About!$B$1),'NREL Scaling Data'!$E:$E,Calculations!$M26,'NREL Scaling Data'!$A:$A,AQ$3,'NREL Scaling Data'!$C:$C,Calculations!$L26,'NREL Scaling Data'!$D:$D,Calculations!$N26))/SUMIFS('NREL Scaling Data'!$F:$F,'NREL Scaling Data'!$B:$B,UPPER(About!$B$1),'NREL Scaling Data'!$E:$E,Calculations!$M26,'NREL Scaling Data'!$A:$A,AQ$3,'NREL Scaling Data'!$C:$C,Calculations!$L26,'NREL Scaling Data'!$D:$D,Calculations!$N26) + 1) * AQ26,0)</f>
        <v>0</v>
      </c>
      <c r="AS26" s="45">
        <f>IFERROR(((SUMIFS('NREL Scaling Data'!$F:$F,'NREL Scaling Data'!$B:$B,UPPER(About!$B$1),'NREL Scaling Data'!$E:$E,Calculations!$M26,'NREL Scaling Data'!$A:$A,AS$3,'NREL Scaling Data'!$C:$C,Calculations!$L26,'NREL Scaling Data'!$D:$D,Calculations!$N26)-SUMIFS('NREL Scaling Data'!$F:$F,'NREL Scaling Data'!$B:$B,UPPER(About!$B$1),'NREL Scaling Data'!$E:$E,Calculations!$M26,'NREL Scaling Data'!$A:$A,AR$3,'NREL Scaling Data'!$C:$C,Calculations!$L26,'NREL Scaling Data'!$D:$D,Calculations!$N26))/SUMIFS('NREL Scaling Data'!$F:$F,'NREL Scaling Data'!$B:$B,UPPER(About!$B$1),'NREL Scaling Data'!$E:$E,Calculations!$M26,'NREL Scaling Data'!$A:$A,AR$3,'NREL Scaling Data'!$C:$C,Calculations!$L26,'NREL Scaling Data'!$D:$D,Calculations!$N26) + 1) * AR26,0)</f>
        <v>0</v>
      </c>
      <c r="AT26" s="45">
        <f>IFERROR(((SUMIFS('NREL Scaling Data'!$F:$F,'NREL Scaling Data'!$B:$B,UPPER(About!$B$1),'NREL Scaling Data'!$E:$E,Calculations!$M26,'NREL Scaling Data'!$A:$A,AT$3,'NREL Scaling Data'!$C:$C,Calculations!$L26,'NREL Scaling Data'!$D:$D,Calculations!$N26)-SUMIFS('NREL Scaling Data'!$F:$F,'NREL Scaling Data'!$B:$B,UPPER(About!$B$1),'NREL Scaling Data'!$E:$E,Calculations!$M26,'NREL Scaling Data'!$A:$A,AS$3,'NREL Scaling Data'!$C:$C,Calculations!$L26,'NREL Scaling Data'!$D:$D,Calculations!$N26))/SUMIFS('NREL Scaling Data'!$F:$F,'NREL Scaling Data'!$B:$B,UPPER(About!$B$1),'NREL Scaling Data'!$E:$E,Calculations!$M26,'NREL Scaling Data'!$A:$A,AS$3,'NREL Scaling Data'!$C:$C,Calculations!$L26,'NREL Scaling Data'!$D:$D,Calculations!$N26) + 1) * AS26,0)</f>
        <v>0</v>
      </c>
    </row>
    <row r="28" spans="7:46">
      <c r="H28" s="1" t="s">
        <v>356</v>
      </c>
      <c r="I28" s="1"/>
      <c r="J28" s="1"/>
      <c r="K28" s="1"/>
      <c r="L28" s="1"/>
      <c r="M28" s="1"/>
    </row>
    <row r="29" spans="7:46">
      <c r="N29" s="1" t="s">
        <v>75</v>
      </c>
      <c r="O29" s="1">
        <v>2019</v>
      </c>
      <c r="P29" s="1">
        <v>2020</v>
      </c>
      <c r="Q29" s="1">
        <v>2021</v>
      </c>
      <c r="R29" s="1">
        <v>2022</v>
      </c>
      <c r="S29" s="1">
        <v>2023</v>
      </c>
      <c r="T29" s="1">
        <v>2024</v>
      </c>
      <c r="U29" s="1">
        <v>2025</v>
      </c>
      <c r="V29" s="1">
        <v>2026</v>
      </c>
      <c r="W29" s="1">
        <v>2027</v>
      </c>
      <c r="X29" s="1">
        <v>2028</v>
      </c>
      <c r="Y29" s="1">
        <v>2029</v>
      </c>
      <c r="Z29" s="1">
        <v>2030</v>
      </c>
      <c r="AA29" s="1">
        <v>2031</v>
      </c>
      <c r="AB29" s="1">
        <v>2032</v>
      </c>
      <c r="AC29" s="1">
        <v>2033</v>
      </c>
      <c r="AD29" s="1">
        <v>2034</v>
      </c>
      <c r="AE29" s="1">
        <v>2035</v>
      </c>
      <c r="AF29" s="1">
        <v>2036</v>
      </c>
      <c r="AG29" s="1">
        <v>2037</v>
      </c>
      <c r="AH29" s="1">
        <v>2038</v>
      </c>
      <c r="AI29" s="1">
        <v>2039</v>
      </c>
      <c r="AJ29" s="1">
        <v>2040</v>
      </c>
      <c r="AK29" s="1">
        <v>2041</v>
      </c>
      <c r="AL29" s="1">
        <v>2042</v>
      </c>
      <c r="AM29" s="1">
        <v>2043</v>
      </c>
      <c r="AN29" s="1">
        <v>2044</v>
      </c>
      <c r="AO29" s="1">
        <v>2045</v>
      </c>
      <c r="AP29" s="1">
        <v>2046</v>
      </c>
      <c r="AQ29" s="1">
        <v>2047</v>
      </c>
      <c r="AR29" s="1">
        <v>2048</v>
      </c>
      <c r="AS29" s="1">
        <v>2049</v>
      </c>
      <c r="AT29" s="1">
        <v>2050</v>
      </c>
    </row>
    <row r="30" spans="7:46">
      <c r="H30" s="12" t="s">
        <v>386</v>
      </c>
      <c r="I30" s="12" t="s">
        <v>1085</v>
      </c>
      <c r="J30" s="209">
        <f>SUMIFS('NREL Scaling Data'!F:F,'NREL Scaling Data'!B:B,UPPER(About!$B$1),'NREL Scaling Data'!E:E,Calculations!M30,'NREL Scaling Data'!A:A, 2021,'NREL Scaling Data'!C:C,Calculations!L30,'NREL Scaling Data'!D:D,Calculations!N30) / SUMIFS('NREL Scaling Data'!F:F,'NREL Scaling Data'!B:B,UPPER(About!$B$1),'NREL Scaling Data'!A:A, 2021,'NREL Scaling Data'!C:C,Calculations!L30,'NREL Scaling Data'!D:D,Calculations!N30)</f>
        <v>7.6837466978409805E-2</v>
      </c>
      <c r="K30" s="207">
        <f>$B$12</f>
        <v>0.94236632738906856</v>
      </c>
      <c r="L30" s="209" t="s">
        <v>1022</v>
      </c>
      <c r="M30" s="12" t="s">
        <v>1019</v>
      </c>
      <c r="N30" s="1" t="s">
        <v>635</v>
      </c>
      <c r="O30" s="7">
        <f>P30</f>
        <v>22305532844232</v>
      </c>
      <c r="P30" s="7">
        <f>Q30</f>
        <v>22305532844232</v>
      </c>
      <c r="Q30" s="45">
        <f>SUMIFS('SEDS 2021'!$F$23:$F$40,'SEDS 2021'!E$23:E$40,Calculations!L30,'SEDS 2021'!D$23:D$40,Calculations!N30)*J30*K30</f>
        <v>22305532844232</v>
      </c>
      <c r="R30" s="45">
        <f>IFERROR(((SUMIFS('NREL Scaling Data'!$F:$F,'NREL Scaling Data'!$B:$B,UPPER(About!$B$1),'NREL Scaling Data'!$E:$E,Calculations!$M30,'NREL Scaling Data'!$A:$A,R$3,'NREL Scaling Data'!$C:$C,Calculations!$L30,'NREL Scaling Data'!$D:$D,Calculations!$N30)-SUMIFS('NREL Scaling Data'!$F:$F,'NREL Scaling Data'!$B:$B,UPPER(About!$B$1),'NREL Scaling Data'!$E:$E,Calculations!$M30,'NREL Scaling Data'!$A:$A,Q$3,'NREL Scaling Data'!$C:$C,Calculations!$L30,'NREL Scaling Data'!$D:$D,Calculations!$N30))/SUMIFS('NREL Scaling Data'!$F:$F,'NREL Scaling Data'!$B:$B,UPPER(About!$B$1),'NREL Scaling Data'!$E:$E,Calculations!$M30,'NREL Scaling Data'!$A:$A,Q$3,'NREL Scaling Data'!$C:$C,Calculations!$L30,'NREL Scaling Data'!$D:$D,Calculations!$N30) + 1) * Q30,0)</f>
        <v>22243262275812.625</v>
      </c>
      <c r="S30" s="45">
        <f>IFERROR(((SUMIFS('NREL Scaling Data'!$F:$F,'NREL Scaling Data'!$B:$B,UPPER(About!$B$1),'NREL Scaling Data'!$E:$E,Calculations!$M30,'NREL Scaling Data'!$A:$A,S$3,'NREL Scaling Data'!$C:$C,Calculations!$L30,'NREL Scaling Data'!$D:$D,Calculations!$N30)-SUMIFS('NREL Scaling Data'!$F:$F,'NREL Scaling Data'!$B:$B,UPPER(About!$B$1),'NREL Scaling Data'!$E:$E,Calculations!$M30,'NREL Scaling Data'!$A:$A,R$3,'NREL Scaling Data'!$C:$C,Calculations!$L30,'NREL Scaling Data'!$D:$D,Calculations!$N30))/SUMIFS('NREL Scaling Data'!$F:$F,'NREL Scaling Data'!$B:$B,UPPER(About!$B$1),'NREL Scaling Data'!$E:$E,Calculations!$M30,'NREL Scaling Data'!$A:$A,R$3,'NREL Scaling Data'!$C:$C,Calculations!$L30,'NREL Scaling Data'!$D:$D,Calculations!$N30) + 1) * R30,0)</f>
        <v>22185473915232.527</v>
      </c>
      <c r="T30" s="45">
        <f>IFERROR(((SUMIFS('NREL Scaling Data'!$F:$F,'NREL Scaling Data'!$B:$B,UPPER(About!$B$1),'NREL Scaling Data'!$E:$E,Calculations!$M30,'NREL Scaling Data'!$A:$A,T$3,'NREL Scaling Data'!$C:$C,Calculations!$L30,'NREL Scaling Data'!$D:$D,Calculations!$N30)-SUMIFS('NREL Scaling Data'!$F:$F,'NREL Scaling Data'!$B:$B,UPPER(About!$B$1),'NREL Scaling Data'!$E:$E,Calculations!$M30,'NREL Scaling Data'!$A:$A,S$3,'NREL Scaling Data'!$C:$C,Calculations!$L30,'NREL Scaling Data'!$D:$D,Calculations!$N30))/SUMIFS('NREL Scaling Data'!$F:$F,'NREL Scaling Data'!$B:$B,UPPER(About!$B$1),'NREL Scaling Data'!$E:$E,Calculations!$M30,'NREL Scaling Data'!$A:$A,S$3,'NREL Scaling Data'!$C:$C,Calculations!$L30,'NREL Scaling Data'!$D:$D,Calculations!$N30) + 1) * S30,0)</f>
        <v>22143766183963.684</v>
      </c>
      <c r="U30" s="45">
        <f>IFERROR(((SUMIFS('NREL Scaling Data'!$F:$F,'NREL Scaling Data'!$B:$B,UPPER(About!$B$1),'NREL Scaling Data'!$E:$E,Calculations!$M30,'NREL Scaling Data'!$A:$A,U$3,'NREL Scaling Data'!$C:$C,Calculations!$L30,'NREL Scaling Data'!$D:$D,Calculations!$N30)-SUMIFS('NREL Scaling Data'!$F:$F,'NREL Scaling Data'!$B:$B,UPPER(About!$B$1),'NREL Scaling Data'!$E:$E,Calculations!$M30,'NREL Scaling Data'!$A:$A,T$3,'NREL Scaling Data'!$C:$C,Calculations!$L30,'NREL Scaling Data'!$D:$D,Calculations!$N30))/SUMIFS('NREL Scaling Data'!$F:$F,'NREL Scaling Data'!$B:$B,UPPER(About!$B$1),'NREL Scaling Data'!$E:$E,Calculations!$M30,'NREL Scaling Data'!$A:$A,T$3,'NREL Scaling Data'!$C:$C,Calculations!$L30,'NREL Scaling Data'!$D:$D,Calculations!$N30) + 1) * T30,0)</f>
        <v>22171118034821.629</v>
      </c>
      <c r="V30" s="45">
        <f>IFERROR(((SUMIFS('NREL Scaling Data'!$F:$F,'NREL Scaling Data'!$B:$B,UPPER(About!$B$1),'NREL Scaling Data'!$E:$E,Calculations!$M30,'NREL Scaling Data'!$A:$A,V$3,'NREL Scaling Data'!$C:$C,Calculations!$L30,'NREL Scaling Data'!$D:$D,Calculations!$N30)-SUMIFS('NREL Scaling Data'!$F:$F,'NREL Scaling Data'!$B:$B,UPPER(About!$B$1),'NREL Scaling Data'!$E:$E,Calculations!$M30,'NREL Scaling Data'!$A:$A,U$3,'NREL Scaling Data'!$C:$C,Calculations!$L30,'NREL Scaling Data'!$D:$D,Calculations!$N30))/SUMIFS('NREL Scaling Data'!$F:$F,'NREL Scaling Data'!$B:$B,UPPER(About!$B$1),'NREL Scaling Data'!$E:$E,Calculations!$M30,'NREL Scaling Data'!$A:$A,U$3,'NREL Scaling Data'!$C:$C,Calculations!$L30,'NREL Scaling Data'!$D:$D,Calculations!$N30) + 1) * U30,0)</f>
        <v>22266848872064.984</v>
      </c>
      <c r="W30" s="45">
        <f>IFERROR(((SUMIFS('NREL Scaling Data'!$F:$F,'NREL Scaling Data'!$B:$B,UPPER(About!$B$1),'NREL Scaling Data'!$E:$E,Calculations!$M30,'NREL Scaling Data'!$A:$A,W$3,'NREL Scaling Data'!$C:$C,Calculations!$L30,'NREL Scaling Data'!$D:$D,Calculations!$N30)-SUMIFS('NREL Scaling Data'!$F:$F,'NREL Scaling Data'!$B:$B,UPPER(About!$B$1),'NREL Scaling Data'!$E:$E,Calculations!$M30,'NREL Scaling Data'!$A:$A,V$3,'NREL Scaling Data'!$C:$C,Calculations!$L30,'NREL Scaling Data'!$D:$D,Calculations!$N30))/SUMIFS('NREL Scaling Data'!$F:$F,'NREL Scaling Data'!$B:$B,UPPER(About!$B$1),'NREL Scaling Data'!$E:$E,Calculations!$M30,'NREL Scaling Data'!$A:$A,V$3,'NREL Scaling Data'!$C:$C,Calculations!$L30,'NREL Scaling Data'!$D:$D,Calculations!$N30) + 1) * V30,0)</f>
        <v>22384544763910.684</v>
      </c>
      <c r="X30" s="45">
        <f>IFERROR(((SUMIFS('NREL Scaling Data'!$F:$F,'NREL Scaling Data'!$B:$B,UPPER(About!$B$1),'NREL Scaling Data'!$E:$E,Calculations!$M30,'NREL Scaling Data'!$A:$A,X$3,'NREL Scaling Data'!$C:$C,Calculations!$L30,'NREL Scaling Data'!$D:$D,Calculations!$N30)-SUMIFS('NREL Scaling Data'!$F:$F,'NREL Scaling Data'!$B:$B,UPPER(About!$B$1),'NREL Scaling Data'!$E:$E,Calculations!$M30,'NREL Scaling Data'!$A:$A,W$3,'NREL Scaling Data'!$C:$C,Calculations!$L30,'NREL Scaling Data'!$D:$D,Calculations!$N30))/SUMIFS('NREL Scaling Data'!$F:$F,'NREL Scaling Data'!$B:$B,UPPER(About!$B$1),'NREL Scaling Data'!$E:$E,Calculations!$M30,'NREL Scaling Data'!$A:$A,W$3,'NREL Scaling Data'!$C:$C,Calculations!$L30,'NREL Scaling Data'!$D:$D,Calculations!$N30) + 1) * W30,0)</f>
        <v>22498584763683.457</v>
      </c>
      <c r="Y30" s="45">
        <f>IFERROR(((SUMIFS('NREL Scaling Data'!$F:$F,'NREL Scaling Data'!$B:$B,UPPER(About!$B$1),'NREL Scaling Data'!$E:$E,Calculations!$M30,'NREL Scaling Data'!$A:$A,Y$3,'NREL Scaling Data'!$C:$C,Calculations!$L30,'NREL Scaling Data'!$D:$D,Calculations!$N30)-SUMIFS('NREL Scaling Data'!$F:$F,'NREL Scaling Data'!$B:$B,UPPER(About!$B$1),'NREL Scaling Data'!$E:$E,Calculations!$M30,'NREL Scaling Data'!$A:$A,X$3,'NREL Scaling Data'!$C:$C,Calculations!$L30,'NREL Scaling Data'!$D:$D,Calculations!$N30))/SUMIFS('NREL Scaling Data'!$F:$F,'NREL Scaling Data'!$B:$B,UPPER(About!$B$1),'NREL Scaling Data'!$E:$E,Calculations!$M30,'NREL Scaling Data'!$A:$A,X$3,'NREL Scaling Data'!$C:$C,Calculations!$L30,'NREL Scaling Data'!$D:$D,Calculations!$N30) + 1) * X30,0)</f>
        <v>22614656589059.355</v>
      </c>
      <c r="Z30" s="45">
        <f>IFERROR(((SUMIFS('NREL Scaling Data'!$F:$F,'NREL Scaling Data'!$B:$B,UPPER(About!$B$1),'NREL Scaling Data'!$E:$E,Calculations!$M30,'NREL Scaling Data'!$A:$A,Z$3,'NREL Scaling Data'!$C:$C,Calculations!$L30,'NREL Scaling Data'!$D:$D,Calculations!$N30)-SUMIFS('NREL Scaling Data'!$F:$F,'NREL Scaling Data'!$B:$B,UPPER(About!$B$1),'NREL Scaling Data'!$E:$E,Calculations!$M30,'NREL Scaling Data'!$A:$A,Y$3,'NREL Scaling Data'!$C:$C,Calculations!$L30,'NREL Scaling Data'!$D:$D,Calculations!$N30))/SUMIFS('NREL Scaling Data'!$F:$F,'NREL Scaling Data'!$B:$B,UPPER(About!$B$1),'NREL Scaling Data'!$E:$E,Calculations!$M30,'NREL Scaling Data'!$A:$A,Y$3,'NREL Scaling Data'!$C:$C,Calculations!$L30,'NREL Scaling Data'!$D:$D,Calculations!$N30) + 1) * Y30,0)</f>
        <v>22744973171493.746</v>
      </c>
      <c r="AA30" s="45">
        <f>IFERROR(((SUMIFS('NREL Scaling Data'!$F:$F,'NREL Scaling Data'!$B:$B,UPPER(About!$B$1),'NREL Scaling Data'!$E:$E,Calculations!$M30,'NREL Scaling Data'!$A:$A,AA$3,'NREL Scaling Data'!$C:$C,Calculations!$L30,'NREL Scaling Data'!$D:$D,Calculations!$N30)-SUMIFS('NREL Scaling Data'!$F:$F,'NREL Scaling Data'!$B:$B,UPPER(About!$B$1),'NREL Scaling Data'!$E:$E,Calculations!$M30,'NREL Scaling Data'!$A:$A,Z$3,'NREL Scaling Data'!$C:$C,Calculations!$L30,'NREL Scaling Data'!$D:$D,Calculations!$N30))/SUMIFS('NREL Scaling Data'!$F:$F,'NREL Scaling Data'!$B:$B,UPPER(About!$B$1),'NREL Scaling Data'!$E:$E,Calculations!$M30,'NREL Scaling Data'!$A:$A,Z$3,'NREL Scaling Data'!$C:$C,Calculations!$L30,'NREL Scaling Data'!$D:$D,Calculations!$N30) + 1) * Z30,0)</f>
        <v>22907456481836.336</v>
      </c>
      <c r="AB30" s="45">
        <f>IFERROR(((SUMIFS('NREL Scaling Data'!$F:$F,'NREL Scaling Data'!$B:$B,UPPER(About!$B$1),'NREL Scaling Data'!$E:$E,Calculations!$M30,'NREL Scaling Data'!$A:$A,AB$3,'NREL Scaling Data'!$C:$C,Calculations!$L30,'NREL Scaling Data'!$D:$D,Calculations!$N30)-SUMIFS('NREL Scaling Data'!$F:$F,'NREL Scaling Data'!$B:$B,UPPER(About!$B$1),'NREL Scaling Data'!$E:$E,Calculations!$M30,'NREL Scaling Data'!$A:$A,AA$3,'NREL Scaling Data'!$C:$C,Calculations!$L30,'NREL Scaling Data'!$D:$D,Calculations!$N30))/SUMIFS('NREL Scaling Data'!$F:$F,'NREL Scaling Data'!$B:$B,UPPER(About!$B$1),'NREL Scaling Data'!$E:$E,Calculations!$M30,'NREL Scaling Data'!$A:$A,AA$3,'NREL Scaling Data'!$C:$C,Calculations!$L30,'NREL Scaling Data'!$D:$D,Calculations!$N30) + 1) * AA30,0)</f>
        <v>23099099551249.305</v>
      </c>
      <c r="AC30" s="45">
        <f>IFERROR(((SUMIFS('NREL Scaling Data'!$F:$F,'NREL Scaling Data'!$B:$B,UPPER(About!$B$1),'NREL Scaling Data'!$E:$E,Calculations!$M30,'NREL Scaling Data'!$A:$A,AC$3,'NREL Scaling Data'!$C:$C,Calculations!$L30,'NREL Scaling Data'!$D:$D,Calculations!$N30)-SUMIFS('NREL Scaling Data'!$F:$F,'NREL Scaling Data'!$B:$B,UPPER(About!$B$1),'NREL Scaling Data'!$E:$E,Calculations!$M30,'NREL Scaling Data'!$A:$A,AB$3,'NREL Scaling Data'!$C:$C,Calculations!$L30,'NREL Scaling Data'!$D:$D,Calculations!$N30))/SUMIFS('NREL Scaling Data'!$F:$F,'NREL Scaling Data'!$B:$B,UPPER(About!$B$1),'NREL Scaling Data'!$E:$E,Calculations!$M30,'NREL Scaling Data'!$A:$A,AB$3,'NREL Scaling Data'!$C:$C,Calculations!$L30,'NREL Scaling Data'!$D:$D,Calculations!$N30) + 1) * AB30,0)</f>
        <v>23310716415663.527</v>
      </c>
      <c r="AD30" s="45">
        <f>IFERROR(((SUMIFS('NREL Scaling Data'!$F:$F,'NREL Scaling Data'!$B:$B,UPPER(About!$B$1),'NREL Scaling Data'!$E:$E,Calculations!$M30,'NREL Scaling Data'!$A:$A,AD$3,'NREL Scaling Data'!$C:$C,Calculations!$L30,'NREL Scaling Data'!$D:$D,Calculations!$N30)-SUMIFS('NREL Scaling Data'!$F:$F,'NREL Scaling Data'!$B:$B,UPPER(About!$B$1),'NREL Scaling Data'!$E:$E,Calculations!$M30,'NREL Scaling Data'!$A:$A,AC$3,'NREL Scaling Data'!$C:$C,Calculations!$L30,'NREL Scaling Data'!$D:$D,Calculations!$N30))/SUMIFS('NREL Scaling Data'!$F:$F,'NREL Scaling Data'!$B:$B,UPPER(About!$B$1),'NREL Scaling Data'!$E:$E,Calculations!$M30,'NREL Scaling Data'!$A:$A,AC$3,'NREL Scaling Data'!$C:$C,Calculations!$L30,'NREL Scaling Data'!$D:$D,Calculations!$N30) + 1) * AC30,0)</f>
        <v>23521563670669.266</v>
      </c>
      <c r="AE30" s="45">
        <f>IFERROR(((SUMIFS('NREL Scaling Data'!$F:$F,'NREL Scaling Data'!$B:$B,UPPER(About!$B$1),'NREL Scaling Data'!$E:$E,Calculations!$M30,'NREL Scaling Data'!$A:$A,AE$3,'NREL Scaling Data'!$C:$C,Calculations!$L30,'NREL Scaling Data'!$D:$D,Calculations!$N30)-SUMIFS('NREL Scaling Data'!$F:$F,'NREL Scaling Data'!$B:$B,UPPER(About!$B$1),'NREL Scaling Data'!$E:$E,Calculations!$M30,'NREL Scaling Data'!$A:$A,AD$3,'NREL Scaling Data'!$C:$C,Calculations!$L30,'NREL Scaling Data'!$D:$D,Calculations!$N30))/SUMIFS('NREL Scaling Data'!$F:$F,'NREL Scaling Data'!$B:$B,UPPER(About!$B$1),'NREL Scaling Data'!$E:$E,Calculations!$M30,'NREL Scaling Data'!$A:$A,AD$3,'NREL Scaling Data'!$C:$C,Calculations!$L30,'NREL Scaling Data'!$D:$D,Calculations!$N30) + 1) * AD30,0)</f>
        <v>23732646111256.492</v>
      </c>
      <c r="AF30" s="45">
        <f>IFERROR(((SUMIFS('NREL Scaling Data'!$F:$F,'NREL Scaling Data'!$B:$B,UPPER(About!$B$1),'NREL Scaling Data'!$E:$E,Calculations!$M30,'NREL Scaling Data'!$A:$A,AF$3,'NREL Scaling Data'!$C:$C,Calculations!$L30,'NREL Scaling Data'!$D:$D,Calculations!$N30)-SUMIFS('NREL Scaling Data'!$F:$F,'NREL Scaling Data'!$B:$B,UPPER(About!$B$1),'NREL Scaling Data'!$E:$E,Calculations!$M30,'NREL Scaling Data'!$A:$A,AE$3,'NREL Scaling Data'!$C:$C,Calculations!$L30,'NREL Scaling Data'!$D:$D,Calculations!$N30))/SUMIFS('NREL Scaling Data'!$F:$F,'NREL Scaling Data'!$B:$B,UPPER(About!$B$1),'NREL Scaling Data'!$E:$E,Calculations!$M30,'NREL Scaling Data'!$A:$A,AE$3,'NREL Scaling Data'!$C:$C,Calculations!$L30,'NREL Scaling Data'!$D:$D,Calculations!$N30) + 1) * AE30,0)</f>
        <v>23907164568043.18</v>
      </c>
      <c r="AG30" s="45">
        <f>IFERROR(((SUMIFS('NREL Scaling Data'!$F:$F,'NREL Scaling Data'!$B:$B,UPPER(About!$B$1),'NREL Scaling Data'!$E:$E,Calculations!$M30,'NREL Scaling Data'!$A:$A,AG$3,'NREL Scaling Data'!$C:$C,Calculations!$L30,'NREL Scaling Data'!$D:$D,Calculations!$N30)-SUMIFS('NREL Scaling Data'!$F:$F,'NREL Scaling Data'!$B:$B,UPPER(About!$B$1),'NREL Scaling Data'!$E:$E,Calculations!$M30,'NREL Scaling Data'!$A:$A,AF$3,'NREL Scaling Data'!$C:$C,Calculations!$L30,'NREL Scaling Data'!$D:$D,Calculations!$N30))/SUMIFS('NREL Scaling Data'!$F:$F,'NREL Scaling Data'!$B:$B,UPPER(About!$B$1),'NREL Scaling Data'!$E:$E,Calculations!$M30,'NREL Scaling Data'!$A:$A,AF$3,'NREL Scaling Data'!$C:$C,Calculations!$L30,'NREL Scaling Data'!$D:$D,Calculations!$N30) + 1) * AF30,0)</f>
        <v>24068407817243.383</v>
      </c>
      <c r="AH30" s="45">
        <f>IFERROR(((SUMIFS('NREL Scaling Data'!$F:$F,'NREL Scaling Data'!$B:$B,UPPER(About!$B$1),'NREL Scaling Data'!$E:$E,Calculations!$M30,'NREL Scaling Data'!$A:$A,AH$3,'NREL Scaling Data'!$C:$C,Calculations!$L30,'NREL Scaling Data'!$D:$D,Calculations!$N30)-SUMIFS('NREL Scaling Data'!$F:$F,'NREL Scaling Data'!$B:$B,UPPER(About!$B$1),'NREL Scaling Data'!$E:$E,Calculations!$M30,'NREL Scaling Data'!$A:$A,AG$3,'NREL Scaling Data'!$C:$C,Calculations!$L30,'NREL Scaling Data'!$D:$D,Calculations!$N30))/SUMIFS('NREL Scaling Data'!$F:$F,'NREL Scaling Data'!$B:$B,UPPER(About!$B$1),'NREL Scaling Data'!$E:$E,Calculations!$M30,'NREL Scaling Data'!$A:$A,AG$3,'NREL Scaling Data'!$C:$C,Calculations!$L30,'NREL Scaling Data'!$D:$D,Calculations!$N30) + 1) * AG30,0)</f>
        <v>24221326320925.965</v>
      </c>
      <c r="AI30" s="45">
        <f>IFERROR(((SUMIFS('NREL Scaling Data'!$F:$F,'NREL Scaling Data'!$B:$B,UPPER(About!$B$1),'NREL Scaling Data'!$E:$E,Calculations!$M30,'NREL Scaling Data'!$A:$A,AI$3,'NREL Scaling Data'!$C:$C,Calculations!$L30,'NREL Scaling Data'!$D:$D,Calculations!$N30)-SUMIFS('NREL Scaling Data'!$F:$F,'NREL Scaling Data'!$B:$B,UPPER(About!$B$1),'NREL Scaling Data'!$E:$E,Calculations!$M30,'NREL Scaling Data'!$A:$A,AH$3,'NREL Scaling Data'!$C:$C,Calculations!$L30,'NREL Scaling Data'!$D:$D,Calculations!$N30))/SUMIFS('NREL Scaling Data'!$F:$F,'NREL Scaling Data'!$B:$B,UPPER(About!$B$1),'NREL Scaling Data'!$E:$E,Calculations!$M30,'NREL Scaling Data'!$A:$A,AH$3,'NREL Scaling Data'!$C:$C,Calculations!$L30,'NREL Scaling Data'!$D:$D,Calculations!$N30) + 1) * AH30,0)</f>
        <v>24368422236472.434</v>
      </c>
      <c r="AJ30" s="45">
        <f>IFERROR(((SUMIFS('NREL Scaling Data'!$F:$F,'NREL Scaling Data'!$B:$B,UPPER(About!$B$1),'NREL Scaling Data'!$E:$E,Calculations!$M30,'NREL Scaling Data'!$A:$A,AJ$3,'NREL Scaling Data'!$C:$C,Calculations!$L30,'NREL Scaling Data'!$D:$D,Calculations!$N30)-SUMIFS('NREL Scaling Data'!$F:$F,'NREL Scaling Data'!$B:$B,UPPER(About!$B$1),'NREL Scaling Data'!$E:$E,Calculations!$M30,'NREL Scaling Data'!$A:$A,AI$3,'NREL Scaling Data'!$C:$C,Calculations!$L30,'NREL Scaling Data'!$D:$D,Calculations!$N30))/SUMIFS('NREL Scaling Data'!$F:$F,'NREL Scaling Data'!$B:$B,UPPER(About!$B$1),'NREL Scaling Data'!$E:$E,Calculations!$M30,'NREL Scaling Data'!$A:$A,AI$3,'NREL Scaling Data'!$C:$C,Calculations!$L30,'NREL Scaling Data'!$D:$D,Calculations!$N30) + 1) * AI30,0)</f>
        <v>24511034803295.563</v>
      </c>
      <c r="AK30" s="45">
        <f>IFERROR(((SUMIFS('NREL Scaling Data'!$F:$F,'NREL Scaling Data'!$B:$B,UPPER(About!$B$1),'NREL Scaling Data'!$E:$E,Calculations!$M30,'NREL Scaling Data'!$A:$A,AK$3,'NREL Scaling Data'!$C:$C,Calculations!$L30,'NREL Scaling Data'!$D:$D,Calculations!$N30)-SUMIFS('NREL Scaling Data'!$F:$F,'NREL Scaling Data'!$B:$B,UPPER(About!$B$1),'NREL Scaling Data'!$E:$E,Calculations!$M30,'NREL Scaling Data'!$A:$A,AJ$3,'NREL Scaling Data'!$C:$C,Calculations!$L30,'NREL Scaling Data'!$D:$D,Calculations!$N30))/SUMIFS('NREL Scaling Data'!$F:$F,'NREL Scaling Data'!$B:$B,UPPER(About!$B$1),'NREL Scaling Data'!$E:$E,Calculations!$M30,'NREL Scaling Data'!$A:$A,AJ$3,'NREL Scaling Data'!$C:$C,Calculations!$L30,'NREL Scaling Data'!$D:$D,Calculations!$N30) + 1) * AJ30,0)</f>
        <v>24597899418395.402</v>
      </c>
      <c r="AL30" s="45">
        <f>IFERROR(((SUMIFS('NREL Scaling Data'!$F:$F,'NREL Scaling Data'!$B:$B,UPPER(About!$B$1),'NREL Scaling Data'!$E:$E,Calculations!$M30,'NREL Scaling Data'!$A:$A,AL$3,'NREL Scaling Data'!$C:$C,Calculations!$L30,'NREL Scaling Data'!$D:$D,Calculations!$N30)-SUMIFS('NREL Scaling Data'!$F:$F,'NREL Scaling Data'!$B:$B,UPPER(About!$B$1),'NREL Scaling Data'!$E:$E,Calculations!$M30,'NREL Scaling Data'!$A:$A,AK$3,'NREL Scaling Data'!$C:$C,Calculations!$L30,'NREL Scaling Data'!$D:$D,Calculations!$N30))/SUMIFS('NREL Scaling Data'!$F:$F,'NREL Scaling Data'!$B:$B,UPPER(About!$B$1),'NREL Scaling Data'!$E:$E,Calculations!$M30,'NREL Scaling Data'!$A:$A,AK$3,'NREL Scaling Data'!$C:$C,Calculations!$L30,'NREL Scaling Data'!$D:$D,Calculations!$N30) + 1) * AK30,0)</f>
        <v>24689354134866.168</v>
      </c>
      <c r="AM30" s="45">
        <f>IFERROR(((SUMIFS('NREL Scaling Data'!$F:$F,'NREL Scaling Data'!$B:$B,UPPER(About!$B$1),'NREL Scaling Data'!$E:$E,Calculations!$M30,'NREL Scaling Data'!$A:$A,AM$3,'NREL Scaling Data'!$C:$C,Calculations!$L30,'NREL Scaling Data'!$D:$D,Calculations!$N30)-SUMIFS('NREL Scaling Data'!$F:$F,'NREL Scaling Data'!$B:$B,UPPER(About!$B$1),'NREL Scaling Data'!$E:$E,Calculations!$M30,'NREL Scaling Data'!$A:$A,AL$3,'NREL Scaling Data'!$C:$C,Calculations!$L30,'NREL Scaling Data'!$D:$D,Calculations!$N30))/SUMIFS('NREL Scaling Data'!$F:$F,'NREL Scaling Data'!$B:$B,UPPER(About!$B$1),'NREL Scaling Data'!$E:$E,Calculations!$M30,'NREL Scaling Data'!$A:$A,AL$3,'NREL Scaling Data'!$C:$C,Calculations!$L30,'NREL Scaling Data'!$D:$D,Calculations!$N30) + 1) * AL30,0)</f>
        <v>24787598144331.141</v>
      </c>
      <c r="AN30" s="45">
        <f>IFERROR(((SUMIFS('NREL Scaling Data'!$F:$F,'NREL Scaling Data'!$B:$B,UPPER(About!$B$1),'NREL Scaling Data'!$E:$E,Calculations!$M30,'NREL Scaling Data'!$A:$A,AN$3,'NREL Scaling Data'!$C:$C,Calculations!$L30,'NREL Scaling Data'!$D:$D,Calculations!$N30)-SUMIFS('NREL Scaling Data'!$F:$F,'NREL Scaling Data'!$B:$B,UPPER(About!$B$1),'NREL Scaling Data'!$E:$E,Calculations!$M30,'NREL Scaling Data'!$A:$A,AM$3,'NREL Scaling Data'!$C:$C,Calculations!$L30,'NREL Scaling Data'!$D:$D,Calculations!$N30))/SUMIFS('NREL Scaling Data'!$F:$F,'NREL Scaling Data'!$B:$B,UPPER(About!$B$1),'NREL Scaling Data'!$E:$E,Calculations!$M30,'NREL Scaling Data'!$A:$A,AM$3,'NREL Scaling Data'!$C:$C,Calculations!$L30,'NREL Scaling Data'!$D:$D,Calculations!$N30) + 1) * AM30,0)</f>
        <v>24893957569126.98</v>
      </c>
      <c r="AO30" s="45">
        <f>IFERROR(((SUMIFS('NREL Scaling Data'!$F:$F,'NREL Scaling Data'!$B:$B,UPPER(About!$B$1),'NREL Scaling Data'!$E:$E,Calculations!$M30,'NREL Scaling Data'!$A:$A,AO$3,'NREL Scaling Data'!$C:$C,Calculations!$L30,'NREL Scaling Data'!$D:$D,Calculations!$N30)-SUMIFS('NREL Scaling Data'!$F:$F,'NREL Scaling Data'!$B:$B,UPPER(About!$B$1),'NREL Scaling Data'!$E:$E,Calculations!$M30,'NREL Scaling Data'!$A:$A,AN$3,'NREL Scaling Data'!$C:$C,Calculations!$L30,'NREL Scaling Data'!$D:$D,Calculations!$N30))/SUMIFS('NREL Scaling Data'!$F:$F,'NREL Scaling Data'!$B:$B,UPPER(About!$B$1),'NREL Scaling Data'!$E:$E,Calculations!$M30,'NREL Scaling Data'!$A:$A,AN$3,'NREL Scaling Data'!$C:$C,Calculations!$L30,'NREL Scaling Data'!$D:$D,Calculations!$N30) + 1) * AN30,0)</f>
        <v>25008801592475.289</v>
      </c>
      <c r="AP30" s="45">
        <f>IFERROR(((SUMIFS('NREL Scaling Data'!$F:$F,'NREL Scaling Data'!$B:$B,UPPER(About!$B$1),'NREL Scaling Data'!$E:$E,Calculations!$M30,'NREL Scaling Data'!$A:$A,AP$3,'NREL Scaling Data'!$C:$C,Calculations!$L30,'NREL Scaling Data'!$D:$D,Calculations!$N30)-SUMIFS('NREL Scaling Data'!$F:$F,'NREL Scaling Data'!$B:$B,UPPER(About!$B$1),'NREL Scaling Data'!$E:$E,Calculations!$M30,'NREL Scaling Data'!$A:$A,AO$3,'NREL Scaling Data'!$C:$C,Calculations!$L30,'NREL Scaling Data'!$D:$D,Calculations!$N30))/SUMIFS('NREL Scaling Data'!$F:$F,'NREL Scaling Data'!$B:$B,UPPER(About!$B$1),'NREL Scaling Data'!$E:$E,Calculations!$M30,'NREL Scaling Data'!$A:$A,AO$3,'NREL Scaling Data'!$C:$C,Calculations!$L30,'NREL Scaling Data'!$D:$D,Calculations!$N30) + 1) * AO30,0)</f>
        <v>25130516654960.355</v>
      </c>
      <c r="AQ30" s="45">
        <f>IFERROR(((SUMIFS('NREL Scaling Data'!$F:$F,'NREL Scaling Data'!$B:$B,UPPER(About!$B$1),'NREL Scaling Data'!$E:$E,Calculations!$M30,'NREL Scaling Data'!$A:$A,AQ$3,'NREL Scaling Data'!$C:$C,Calculations!$L30,'NREL Scaling Data'!$D:$D,Calculations!$N30)-SUMIFS('NREL Scaling Data'!$F:$F,'NREL Scaling Data'!$B:$B,UPPER(About!$B$1),'NREL Scaling Data'!$E:$E,Calculations!$M30,'NREL Scaling Data'!$A:$A,AP$3,'NREL Scaling Data'!$C:$C,Calculations!$L30,'NREL Scaling Data'!$D:$D,Calculations!$N30))/SUMIFS('NREL Scaling Data'!$F:$F,'NREL Scaling Data'!$B:$B,UPPER(About!$B$1),'NREL Scaling Data'!$E:$E,Calculations!$M30,'NREL Scaling Data'!$A:$A,AP$3,'NREL Scaling Data'!$C:$C,Calculations!$L30,'NREL Scaling Data'!$D:$D,Calculations!$N30) + 1) * AP30,0)</f>
        <v>25258509193876.492</v>
      </c>
      <c r="AR30" s="45">
        <f>IFERROR(((SUMIFS('NREL Scaling Data'!$F:$F,'NREL Scaling Data'!$B:$B,UPPER(About!$B$1),'NREL Scaling Data'!$E:$E,Calculations!$M30,'NREL Scaling Data'!$A:$A,AR$3,'NREL Scaling Data'!$C:$C,Calculations!$L30,'NREL Scaling Data'!$D:$D,Calculations!$N30)-SUMIFS('NREL Scaling Data'!$F:$F,'NREL Scaling Data'!$B:$B,UPPER(About!$B$1),'NREL Scaling Data'!$E:$E,Calculations!$M30,'NREL Scaling Data'!$A:$A,AQ$3,'NREL Scaling Data'!$C:$C,Calculations!$L30,'NREL Scaling Data'!$D:$D,Calculations!$N30))/SUMIFS('NREL Scaling Data'!$F:$F,'NREL Scaling Data'!$B:$B,UPPER(About!$B$1),'NREL Scaling Data'!$E:$E,Calculations!$M30,'NREL Scaling Data'!$A:$A,AQ$3,'NREL Scaling Data'!$C:$C,Calculations!$L30,'NREL Scaling Data'!$D:$D,Calculations!$N30) + 1) * AQ30,0)</f>
        <v>25390922077918.316</v>
      </c>
      <c r="AS30" s="45">
        <f>IFERROR(((SUMIFS('NREL Scaling Data'!$F:$F,'NREL Scaling Data'!$B:$B,UPPER(About!$B$1),'NREL Scaling Data'!$E:$E,Calculations!$M30,'NREL Scaling Data'!$A:$A,AS$3,'NREL Scaling Data'!$C:$C,Calculations!$L30,'NREL Scaling Data'!$D:$D,Calculations!$N30)-SUMIFS('NREL Scaling Data'!$F:$F,'NREL Scaling Data'!$B:$B,UPPER(About!$B$1),'NREL Scaling Data'!$E:$E,Calculations!$M30,'NREL Scaling Data'!$A:$A,AR$3,'NREL Scaling Data'!$C:$C,Calculations!$L30,'NREL Scaling Data'!$D:$D,Calculations!$N30))/SUMIFS('NREL Scaling Data'!$F:$F,'NREL Scaling Data'!$B:$B,UPPER(About!$B$1),'NREL Scaling Data'!$E:$E,Calculations!$M30,'NREL Scaling Data'!$A:$A,AR$3,'NREL Scaling Data'!$C:$C,Calculations!$L30,'NREL Scaling Data'!$D:$D,Calculations!$N30) + 1) * AR30,0)</f>
        <v>25526222621065.762</v>
      </c>
      <c r="AT30" s="45">
        <f>IFERROR(((SUMIFS('NREL Scaling Data'!$F:$F,'NREL Scaling Data'!$B:$B,UPPER(About!$B$1),'NREL Scaling Data'!$E:$E,Calculations!$M30,'NREL Scaling Data'!$A:$A,AT$3,'NREL Scaling Data'!$C:$C,Calculations!$L30,'NREL Scaling Data'!$D:$D,Calculations!$N30)-SUMIFS('NREL Scaling Data'!$F:$F,'NREL Scaling Data'!$B:$B,UPPER(About!$B$1),'NREL Scaling Data'!$E:$E,Calculations!$M30,'NREL Scaling Data'!$A:$A,AS$3,'NREL Scaling Data'!$C:$C,Calculations!$L30,'NREL Scaling Data'!$D:$D,Calculations!$N30))/SUMIFS('NREL Scaling Data'!$F:$F,'NREL Scaling Data'!$B:$B,UPPER(About!$B$1),'NREL Scaling Data'!$E:$E,Calculations!$M30,'NREL Scaling Data'!$A:$A,AS$3,'NREL Scaling Data'!$C:$C,Calculations!$L30,'NREL Scaling Data'!$D:$D,Calculations!$N30) + 1) * AS30,0)</f>
        <v>25664476246011.836</v>
      </c>
    </row>
    <row r="31" spans="7:46">
      <c r="I31" s="12" t="s">
        <v>1085</v>
      </c>
      <c r="J31" s="209">
        <f>SUMIFS('NREL Scaling Data'!F:F,'NREL Scaling Data'!B:B,UPPER(About!$B$1),'NREL Scaling Data'!E:E,Calculations!M31,'NREL Scaling Data'!A:A, 2021,'NREL Scaling Data'!C:C,Calculations!L31,'NREL Scaling Data'!D:D,Calculations!N31) / SUMIFS('NREL Scaling Data'!F:F,'NREL Scaling Data'!B:B,UPPER(About!$B$1),'NREL Scaling Data'!A:A, 2021,'NREL Scaling Data'!C:C,Calculations!L31,'NREL Scaling Data'!D:D,Calculations!N31)</f>
        <v>0</v>
      </c>
      <c r="K31" s="207">
        <f t="shared" ref="K31:K39" si="5">$B$12</f>
        <v>0.94236632738906856</v>
      </c>
      <c r="L31" s="209" t="s">
        <v>1022</v>
      </c>
      <c r="M31" s="12" t="s">
        <v>1019</v>
      </c>
      <c r="N31" s="1" t="s">
        <v>961</v>
      </c>
      <c r="O31" s="7">
        <f t="shared" ref="O31:O39" si="6">P31</f>
        <v>0</v>
      </c>
      <c r="P31" s="7">
        <f t="shared" ref="P31:P39" si="7">Q31</f>
        <v>0</v>
      </c>
      <c r="Q31" s="45">
        <f>SUMIFS('SEDS 2021'!$F$23:$F$40,'SEDS 2021'!E$23:E$40,Calculations!L31,'SEDS 2021'!D$23:D$40,Calculations!N31)*J31*K31</f>
        <v>0</v>
      </c>
      <c r="R31" s="45">
        <f>IFERROR(((SUMIFS('NREL Scaling Data'!$F:$F,'NREL Scaling Data'!$B:$B,UPPER(About!$B$1),'NREL Scaling Data'!$E:$E,Calculations!$M31,'NREL Scaling Data'!$A:$A,R$3,'NREL Scaling Data'!$C:$C,Calculations!$L31,'NREL Scaling Data'!$D:$D,Calculations!$N31)-SUMIFS('NREL Scaling Data'!$F:$F,'NREL Scaling Data'!$B:$B,UPPER(About!$B$1),'NREL Scaling Data'!$E:$E,Calculations!$M31,'NREL Scaling Data'!$A:$A,Q$3,'NREL Scaling Data'!$C:$C,Calculations!$L31,'NREL Scaling Data'!$D:$D,Calculations!$N31))/SUMIFS('NREL Scaling Data'!$F:$F,'NREL Scaling Data'!$B:$B,UPPER(About!$B$1),'NREL Scaling Data'!$E:$E,Calculations!$M31,'NREL Scaling Data'!$A:$A,Q$3,'NREL Scaling Data'!$C:$C,Calculations!$L31,'NREL Scaling Data'!$D:$D,Calculations!$N31) + 1) * Q31,0)</f>
        <v>0</v>
      </c>
      <c r="S31" s="45">
        <f>IFERROR(((SUMIFS('NREL Scaling Data'!$F:$F,'NREL Scaling Data'!$B:$B,UPPER(About!$B$1),'NREL Scaling Data'!$E:$E,Calculations!$M31,'NREL Scaling Data'!$A:$A,S$3,'NREL Scaling Data'!$C:$C,Calculations!$L31,'NREL Scaling Data'!$D:$D,Calculations!$N31)-SUMIFS('NREL Scaling Data'!$F:$F,'NREL Scaling Data'!$B:$B,UPPER(About!$B$1),'NREL Scaling Data'!$E:$E,Calculations!$M31,'NREL Scaling Data'!$A:$A,R$3,'NREL Scaling Data'!$C:$C,Calculations!$L31,'NREL Scaling Data'!$D:$D,Calculations!$N31))/SUMIFS('NREL Scaling Data'!$F:$F,'NREL Scaling Data'!$B:$B,UPPER(About!$B$1),'NREL Scaling Data'!$E:$E,Calculations!$M31,'NREL Scaling Data'!$A:$A,R$3,'NREL Scaling Data'!$C:$C,Calculations!$L31,'NREL Scaling Data'!$D:$D,Calculations!$N31) + 1) * R31,0)</f>
        <v>0</v>
      </c>
      <c r="T31" s="45">
        <f>IFERROR(((SUMIFS('NREL Scaling Data'!$F:$F,'NREL Scaling Data'!$B:$B,UPPER(About!$B$1),'NREL Scaling Data'!$E:$E,Calculations!$M31,'NREL Scaling Data'!$A:$A,T$3,'NREL Scaling Data'!$C:$C,Calculations!$L31,'NREL Scaling Data'!$D:$D,Calculations!$N31)-SUMIFS('NREL Scaling Data'!$F:$F,'NREL Scaling Data'!$B:$B,UPPER(About!$B$1),'NREL Scaling Data'!$E:$E,Calculations!$M31,'NREL Scaling Data'!$A:$A,S$3,'NREL Scaling Data'!$C:$C,Calculations!$L31,'NREL Scaling Data'!$D:$D,Calculations!$N31))/SUMIFS('NREL Scaling Data'!$F:$F,'NREL Scaling Data'!$B:$B,UPPER(About!$B$1),'NREL Scaling Data'!$E:$E,Calculations!$M31,'NREL Scaling Data'!$A:$A,S$3,'NREL Scaling Data'!$C:$C,Calculations!$L31,'NREL Scaling Data'!$D:$D,Calculations!$N31) + 1) * S31,0)</f>
        <v>0</v>
      </c>
      <c r="U31" s="45">
        <f>IFERROR(((SUMIFS('NREL Scaling Data'!$F:$F,'NREL Scaling Data'!$B:$B,UPPER(About!$B$1),'NREL Scaling Data'!$E:$E,Calculations!$M31,'NREL Scaling Data'!$A:$A,U$3,'NREL Scaling Data'!$C:$C,Calculations!$L31,'NREL Scaling Data'!$D:$D,Calculations!$N31)-SUMIFS('NREL Scaling Data'!$F:$F,'NREL Scaling Data'!$B:$B,UPPER(About!$B$1),'NREL Scaling Data'!$E:$E,Calculations!$M31,'NREL Scaling Data'!$A:$A,T$3,'NREL Scaling Data'!$C:$C,Calculations!$L31,'NREL Scaling Data'!$D:$D,Calculations!$N31))/SUMIFS('NREL Scaling Data'!$F:$F,'NREL Scaling Data'!$B:$B,UPPER(About!$B$1),'NREL Scaling Data'!$E:$E,Calculations!$M31,'NREL Scaling Data'!$A:$A,T$3,'NREL Scaling Data'!$C:$C,Calculations!$L31,'NREL Scaling Data'!$D:$D,Calculations!$N31) + 1) * T31,0)</f>
        <v>0</v>
      </c>
      <c r="V31" s="45">
        <f>IFERROR(((SUMIFS('NREL Scaling Data'!$F:$F,'NREL Scaling Data'!$B:$B,UPPER(About!$B$1),'NREL Scaling Data'!$E:$E,Calculations!$M31,'NREL Scaling Data'!$A:$A,V$3,'NREL Scaling Data'!$C:$C,Calculations!$L31,'NREL Scaling Data'!$D:$D,Calculations!$N31)-SUMIFS('NREL Scaling Data'!$F:$F,'NREL Scaling Data'!$B:$B,UPPER(About!$B$1),'NREL Scaling Data'!$E:$E,Calculations!$M31,'NREL Scaling Data'!$A:$A,U$3,'NREL Scaling Data'!$C:$C,Calculations!$L31,'NREL Scaling Data'!$D:$D,Calculations!$N31))/SUMIFS('NREL Scaling Data'!$F:$F,'NREL Scaling Data'!$B:$B,UPPER(About!$B$1),'NREL Scaling Data'!$E:$E,Calculations!$M31,'NREL Scaling Data'!$A:$A,U$3,'NREL Scaling Data'!$C:$C,Calculations!$L31,'NREL Scaling Data'!$D:$D,Calculations!$N31) + 1) * U31,0)</f>
        <v>0</v>
      </c>
      <c r="W31" s="45">
        <f>IFERROR(((SUMIFS('NREL Scaling Data'!$F:$F,'NREL Scaling Data'!$B:$B,UPPER(About!$B$1),'NREL Scaling Data'!$E:$E,Calculations!$M31,'NREL Scaling Data'!$A:$A,W$3,'NREL Scaling Data'!$C:$C,Calculations!$L31,'NREL Scaling Data'!$D:$D,Calculations!$N31)-SUMIFS('NREL Scaling Data'!$F:$F,'NREL Scaling Data'!$B:$B,UPPER(About!$B$1),'NREL Scaling Data'!$E:$E,Calculations!$M31,'NREL Scaling Data'!$A:$A,V$3,'NREL Scaling Data'!$C:$C,Calculations!$L31,'NREL Scaling Data'!$D:$D,Calculations!$N31))/SUMIFS('NREL Scaling Data'!$F:$F,'NREL Scaling Data'!$B:$B,UPPER(About!$B$1),'NREL Scaling Data'!$E:$E,Calculations!$M31,'NREL Scaling Data'!$A:$A,V$3,'NREL Scaling Data'!$C:$C,Calculations!$L31,'NREL Scaling Data'!$D:$D,Calculations!$N31) + 1) * V31,0)</f>
        <v>0</v>
      </c>
      <c r="X31" s="45">
        <f>IFERROR(((SUMIFS('NREL Scaling Data'!$F:$F,'NREL Scaling Data'!$B:$B,UPPER(About!$B$1),'NREL Scaling Data'!$E:$E,Calculations!$M31,'NREL Scaling Data'!$A:$A,X$3,'NREL Scaling Data'!$C:$C,Calculations!$L31,'NREL Scaling Data'!$D:$D,Calculations!$N31)-SUMIFS('NREL Scaling Data'!$F:$F,'NREL Scaling Data'!$B:$B,UPPER(About!$B$1),'NREL Scaling Data'!$E:$E,Calculations!$M31,'NREL Scaling Data'!$A:$A,W$3,'NREL Scaling Data'!$C:$C,Calculations!$L31,'NREL Scaling Data'!$D:$D,Calculations!$N31))/SUMIFS('NREL Scaling Data'!$F:$F,'NREL Scaling Data'!$B:$B,UPPER(About!$B$1),'NREL Scaling Data'!$E:$E,Calculations!$M31,'NREL Scaling Data'!$A:$A,W$3,'NREL Scaling Data'!$C:$C,Calculations!$L31,'NREL Scaling Data'!$D:$D,Calculations!$N31) + 1) * W31,0)</f>
        <v>0</v>
      </c>
      <c r="Y31" s="45">
        <f>IFERROR(((SUMIFS('NREL Scaling Data'!$F:$F,'NREL Scaling Data'!$B:$B,UPPER(About!$B$1),'NREL Scaling Data'!$E:$E,Calculations!$M31,'NREL Scaling Data'!$A:$A,Y$3,'NREL Scaling Data'!$C:$C,Calculations!$L31,'NREL Scaling Data'!$D:$D,Calculations!$N31)-SUMIFS('NREL Scaling Data'!$F:$F,'NREL Scaling Data'!$B:$B,UPPER(About!$B$1),'NREL Scaling Data'!$E:$E,Calculations!$M31,'NREL Scaling Data'!$A:$A,X$3,'NREL Scaling Data'!$C:$C,Calculations!$L31,'NREL Scaling Data'!$D:$D,Calculations!$N31))/SUMIFS('NREL Scaling Data'!$F:$F,'NREL Scaling Data'!$B:$B,UPPER(About!$B$1),'NREL Scaling Data'!$E:$E,Calculations!$M31,'NREL Scaling Data'!$A:$A,X$3,'NREL Scaling Data'!$C:$C,Calculations!$L31,'NREL Scaling Data'!$D:$D,Calculations!$N31) + 1) * X31,0)</f>
        <v>0</v>
      </c>
      <c r="Z31" s="45">
        <f>IFERROR(((SUMIFS('NREL Scaling Data'!$F:$F,'NREL Scaling Data'!$B:$B,UPPER(About!$B$1),'NREL Scaling Data'!$E:$E,Calculations!$M31,'NREL Scaling Data'!$A:$A,Z$3,'NREL Scaling Data'!$C:$C,Calculations!$L31,'NREL Scaling Data'!$D:$D,Calculations!$N31)-SUMIFS('NREL Scaling Data'!$F:$F,'NREL Scaling Data'!$B:$B,UPPER(About!$B$1),'NREL Scaling Data'!$E:$E,Calculations!$M31,'NREL Scaling Data'!$A:$A,Y$3,'NREL Scaling Data'!$C:$C,Calculations!$L31,'NREL Scaling Data'!$D:$D,Calculations!$N31))/SUMIFS('NREL Scaling Data'!$F:$F,'NREL Scaling Data'!$B:$B,UPPER(About!$B$1),'NREL Scaling Data'!$E:$E,Calculations!$M31,'NREL Scaling Data'!$A:$A,Y$3,'NREL Scaling Data'!$C:$C,Calculations!$L31,'NREL Scaling Data'!$D:$D,Calculations!$N31) + 1) * Y31,0)</f>
        <v>0</v>
      </c>
      <c r="AA31" s="45">
        <f>IFERROR(((SUMIFS('NREL Scaling Data'!$F:$F,'NREL Scaling Data'!$B:$B,UPPER(About!$B$1),'NREL Scaling Data'!$E:$E,Calculations!$M31,'NREL Scaling Data'!$A:$A,AA$3,'NREL Scaling Data'!$C:$C,Calculations!$L31,'NREL Scaling Data'!$D:$D,Calculations!$N31)-SUMIFS('NREL Scaling Data'!$F:$F,'NREL Scaling Data'!$B:$B,UPPER(About!$B$1),'NREL Scaling Data'!$E:$E,Calculations!$M31,'NREL Scaling Data'!$A:$A,Z$3,'NREL Scaling Data'!$C:$C,Calculations!$L31,'NREL Scaling Data'!$D:$D,Calculations!$N31))/SUMIFS('NREL Scaling Data'!$F:$F,'NREL Scaling Data'!$B:$B,UPPER(About!$B$1),'NREL Scaling Data'!$E:$E,Calculations!$M31,'NREL Scaling Data'!$A:$A,Z$3,'NREL Scaling Data'!$C:$C,Calculations!$L31,'NREL Scaling Data'!$D:$D,Calculations!$N31) + 1) * Z31,0)</f>
        <v>0</v>
      </c>
      <c r="AB31" s="45">
        <f>IFERROR(((SUMIFS('NREL Scaling Data'!$F:$F,'NREL Scaling Data'!$B:$B,UPPER(About!$B$1),'NREL Scaling Data'!$E:$E,Calculations!$M31,'NREL Scaling Data'!$A:$A,AB$3,'NREL Scaling Data'!$C:$C,Calculations!$L31,'NREL Scaling Data'!$D:$D,Calculations!$N31)-SUMIFS('NREL Scaling Data'!$F:$F,'NREL Scaling Data'!$B:$B,UPPER(About!$B$1),'NREL Scaling Data'!$E:$E,Calculations!$M31,'NREL Scaling Data'!$A:$A,AA$3,'NREL Scaling Data'!$C:$C,Calculations!$L31,'NREL Scaling Data'!$D:$D,Calculations!$N31))/SUMIFS('NREL Scaling Data'!$F:$F,'NREL Scaling Data'!$B:$B,UPPER(About!$B$1),'NREL Scaling Data'!$E:$E,Calculations!$M31,'NREL Scaling Data'!$A:$A,AA$3,'NREL Scaling Data'!$C:$C,Calculations!$L31,'NREL Scaling Data'!$D:$D,Calculations!$N31) + 1) * AA31,0)</f>
        <v>0</v>
      </c>
      <c r="AC31" s="45">
        <f>IFERROR(((SUMIFS('NREL Scaling Data'!$F:$F,'NREL Scaling Data'!$B:$B,UPPER(About!$B$1),'NREL Scaling Data'!$E:$E,Calculations!$M31,'NREL Scaling Data'!$A:$A,AC$3,'NREL Scaling Data'!$C:$C,Calculations!$L31,'NREL Scaling Data'!$D:$D,Calculations!$N31)-SUMIFS('NREL Scaling Data'!$F:$F,'NREL Scaling Data'!$B:$B,UPPER(About!$B$1),'NREL Scaling Data'!$E:$E,Calculations!$M31,'NREL Scaling Data'!$A:$A,AB$3,'NREL Scaling Data'!$C:$C,Calculations!$L31,'NREL Scaling Data'!$D:$D,Calculations!$N31))/SUMIFS('NREL Scaling Data'!$F:$F,'NREL Scaling Data'!$B:$B,UPPER(About!$B$1),'NREL Scaling Data'!$E:$E,Calculations!$M31,'NREL Scaling Data'!$A:$A,AB$3,'NREL Scaling Data'!$C:$C,Calculations!$L31,'NREL Scaling Data'!$D:$D,Calculations!$N31) + 1) * AB31,0)</f>
        <v>0</v>
      </c>
      <c r="AD31" s="45">
        <f>IFERROR(((SUMIFS('NREL Scaling Data'!$F:$F,'NREL Scaling Data'!$B:$B,UPPER(About!$B$1),'NREL Scaling Data'!$E:$E,Calculations!$M31,'NREL Scaling Data'!$A:$A,AD$3,'NREL Scaling Data'!$C:$C,Calculations!$L31,'NREL Scaling Data'!$D:$D,Calculations!$N31)-SUMIFS('NREL Scaling Data'!$F:$F,'NREL Scaling Data'!$B:$B,UPPER(About!$B$1),'NREL Scaling Data'!$E:$E,Calculations!$M31,'NREL Scaling Data'!$A:$A,AC$3,'NREL Scaling Data'!$C:$C,Calculations!$L31,'NREL Scaling Data'!$D:$D,Calculations!$N31))/SUMIFS('NREL Scaling Data'!$F:$F,'NREL Scaling Data'!$B:$B,UPPER(About!$B$1),'NREL Scaling Data'!$E:$E,Calculations!$M31,'NREL Scaling Data'!$A:$A,AC$3,'NREL Scaling Data'!$C:$C,Calculations!$L31,'NREL Scaling Data'!$D:$D,Calculations!$N31) + 1) * AC31,0)</f>
        <v>0</v>
      </c>
      <c r="AE31" s="45">
        <f>IFERROR(((SUMIFS('NREL Scaling Data'!$F:$F,'NREL Scaling Data'!$B:$B,UPPER(About!$B$1),'NREL Scaling Data'!$E:$E,Calculations!$M31,'NREL Scaling Data'!$A:$A,AE$3,'NREL Scaling Data'!$C:$C,Calculations!$L31,'NREL Scaling Data'!$D:$D,Calculations!$N31)-SUMIFS('NREL Scaling Data'!$F:$F,'NREL Scaling Data'!$B:$B,UPPER(About!$B$1),'NREL Scaling Data'!$E:$E,Calculations!$M31,'NREL Scaling Data'!$A:$A,AD$3,'NREL Scaling Data'!$C:$C,Calculations!$L31,'NREL Scaling Data'!$D:$D,Calculations!$N31))/SUMIFS('NREL Scaling Data'!$F:$F,'NREL Scaling Data'!$B:$B,UPPER(About!$B$1),'NREL Scaling Data'!$E:$E,Calculations!$M31,'NREL Scaling Data'!$A:$A,AD$3,'NREL Scaling Data'!$C:$C,Calculations!$L31,'NREL Scaling Data'!$D:$D,Calculations!$N31) + 1) * AD31,0)</f>
        <v>0</v>
      </c>
      <c r="AF31" s="45">
        <f>IFERROR(((SUMIFS('NREL Scaling Data'!$F:$F,'NREL Scaling Data'!$B:$B,UPPER(About!$B$1),'NREL Scaling Data'!$E:$E,Calculations!$M31,'NREL Scaling Data'!$A:$A,AF$3,'NREL Scaling Data'!$C:$C,Calculations!$L31,'NREL Scaling Data'!$D:$D,Calculations!$N31)-SUMIFS('NREL Scaling Data'!$F:$F,'NREL Scaling Data'!$B:$B,UPPER(About!$B$1),'NREL Scaling Data'!$E:$E,Calculations!$M31,'NREL Scaling Data'!$A:$A,AE$3,'NREL Scaling Data'!$C:$C,Calculations!$L31,'NREL Scaling Data'!$D:$D,Calculations!$N31))/SUMIFS('NREL Scaling Data'!$F:$F,'NREL Scaling Data'!$B:$B,UPPER(About!$B$1),'NREL Scaling Data'!$E:$E,Calculations!$M31,'NREL Scaling Data'!$A:$A,AE$3,'NREL Scaling Data'!$C:$C,Calculations!$L31,'NREL Scaling Data'!$D:$D,Calculations!$N31) + 1) * AE31,0)</f>
        <v>0</v>
      </c>
      <c r="AG31" s="45">
        <f>IFERROR(((SUMIFS('NREL Scaling Data'!$F:$F,'NREL Scaling Data'!$B:$B,UPPER(About!$B$1),'NREL Scaling Data'!$E:$E,Calculations!$M31,'NREL Scaling Data'!$A:$A,AG$3,'NREL Scaling Data'!$C:$C,Calculations!$L31,'NREL Scaling Data'!$D:$D,Calculations!$N31)-SUMIFS('NREL Scaling Data'!$F:$F,'NREL Scaling Data'!$B:$B,UPPER(About!$B$1),'NREL Scaling Data'!$E:$E,Calculations!$M31,'NREL Scaling Data'!$A:$A,AF$3,'NREL Scaling Data'!$C:$C,Calculations!$L31,'NREL Scaling Data'!$D:$D,Calculations!$N31))/SUMIFS('NREL Scaling Data'!$F:$F,'NREL Scaling Data'!$B:$B,UPPER(About!$B$1),'NREL Scaling Data'!$E:$E,Calculations!$M31,'NREL Scaling Data'!$A:$A,AF$3,'NREL Scaling Data'!$C:$C,Calculations!$L31,'NREL Scaling Data'!$D:$D,Calculations!$N31) + 1) * AF31,0)</f>
        <v>0</v>
      </c>
      <c r="AH31" s="45">
        <f>IFERROR(((SUMIFS('NREL Scaling Data'!$F:$F,'NREL Scaling Data'!$B:$B,UPPER(About!$B$1),'NREL Scaling Data'!$E:$E,Calculations!$M31,'NREL Scaling Data'!$A:$A,AH$3,'NREL Scaling Data'!$C:$C,Calculations!$L31,'NREL Scaling Data'!$D:$D,Calculations!$N31)-SUMIFS('NREL Scaling Data'!$F:$F,'NREL Scaling Data'!$B:$B,UPPER(About!$B$1),'NREL Scaling Data'!$E:$E,Calculations!$M31,'NREL Scaling Data'!$A:$A,AG$3,'NREL Scaling Data'!$C:$C,Calculations!$L31,'NREL Scaling Data'!$D:$D,Calculations!$N31))/SUMIFS('NREL Scaling Data'!$F:$F,'NREL Scaling Data'!$B:$B,UPPER(About!$B$1),'NREL Scaling Data'!$E:$E,Calculations!$M31,'NREL Scaling Data'!$A:$A,AG$3,'NREL Scaling Data'!$C:$C,Calculations!$L31,'NREL Scaling Data'!$D:$D,Calculations!$N31) + 1) * AG31,0)</f>
        <v>0</v>
      </c>
      <c r="AI31" s="45">
        <f>IFERROR(((SUMIFS('NREL Scaling Data'!$F:$F,'NREL Scaling Data'!$B:$B,UPPER(About!$B$1),'NREL Scaling Data'!$E:$E,Calculations!$M31,'NREL Scaling Data'!$A:$A,AI$3,'NREL Scaling Data'!$C:$C,Calculations!$L31,'NREL Scaling Data'!$D:$D,Calculations!$N31)-SUMIFS('NREL Scaling Data'!$F:$F,'NREL Scaling Data'!$B:$B,UPPER(About!$B$1),'NREL Scaling Data'!$E:$E,Calculations!$M31,'NREL Scaling Data'!$A:$A,AH$3,'NREL Scaling Data'!$C:$C,Calculations!$L31,'NREL Scaling Data'!$D:$D,Calculations!$N31))/SUMIFS('NREL Scaling Data'!$F:$F,'NREL Scaling Data'!$B:$B,UPPER(About!$B$1),'NREL Scaling Data'!$E:$E,Calculations!$M31,'NREL Scaling Data'!$A:$A,AH$3,'NREL Scaling Data'!$C:$C,Calculations!$L31,'NREL Scaling Data'!$D:$D,Calculations!$N31) + 1) * AH31,0)</f>
        <v>0</v>
      </c>
      <c r="AJ31" s="45">
        <f>IFERROR(((SUMIFS('NREL Scaling Data'!$F:$F,'NREL Scaling Data'!$B:$B,UPPER(About!$B$1),'NREL Scaling Data'!$E:$E,Calculations!$M31,'NREL Scaling Data'!$A:$A,AJ$3,'NREL Scaling Data'!$C:$C,Calculations!$L31,'NREL Scaling Data'!$D:$D,Calculations!$N31)-SUMIFS('NREL Scaling Data'!$F:$F,'NREL Scaling Data'!$B:$B,UPPER(About!$B$1),'NREL Scaling Data'!$E:$E,Calculations!$M31,'NREL Scaling Data'!$A:$A,AI$3,'NREL Scaling Data'!$C:$C,Calculations!$L31,'NREL Scaling Data'!$D:$D,Calculations!$N31))/SUMIFS('NREL Scaling Data'!$F:$F,'NREL Scaling Data'!$B:$B,UPPER(About!$B$1),'NREL Scaling Data'!$E:$E,Calculations!$M31,'NREL Scaling Data'!$A:$A,AI$3,'NREL Scaling Data'!$C:$C,Calculations!$L31,'NREL Scaling Data'!$D:$D,Calculations!$N31) + 1) * AI31,0)</f>
        <v>0</v>
      </c>
      <c r="AK31" s="45">
        <f>IFERROR(((SUMIFS('NREL Scaling Data'!$F:$F,'NREL Scaling Data'!$B:$B,UPPER(About!$B$1),'NREL Scaling Data'!$E:$E,Calculations!$M31,'NREL Scaling Data'!$A:$A,AK$3,'NREL Scaling Data'!$C:$C,Calculations!$L31,'NREL Scaling Data'!$D:$D,Calculations!$N31)-SUMIFS('NREL Scaling Data'!$F:$F,'NREL Scaling Data'!$B:$B,UPPER(About!$B$1),'NREL Scaling Data'!$E:$E,Calculations!$M31,'NREL Scaling Data'!$A:$A,AJ$3,'NREL Scaling Data'!$C:$C,Calculations!$L31,'NREL Scaling Data'!$D:$D,Calculations!$N31))/SUMIFS('NREL Scaling Data'!$F:$F,'NREL Scaling Data'!$B:$B,UPPER(About!$B$1),'NREL Scaling Data'!$E:$E,Calculations!$M31,'NREL Scaling Data'!$A:$A,AJ$3,'NREL Scaling Data'!$C:$C,Calculations!$L31,'NREL Scaling Data'!$D:$D,Calculations!$N31) + 1) * AJ31,0)</f>
        <v>0</v>
      </c>
      <c r="AL31" s="45">
        <f>IFERROR(((SUMIFS('NREL Scaling Data'!$F:$F,'NREL Scaling Data'!$B:$B,UPPER(About!$B$1),'NREL Scaling Data'!$E:$E,Calculations!$M31,'NREL Scaling Data'!$A:$A,AL$3,'NREL Scaling Data'!$C:$C,Calculations!$L31,'NREL Scaling Data'!$D:$D,Calculations!$N31)-SUMIFS('NREL Scaling Data'!$F:$F,'NREL Scaling Data'!$B:$B,UPPER(About!$B$1),'NREL Scaling Data'!$E:$E,Calculations!$M31,'NREL Scaling Data'!$A:$A,AK$3,'NREL Scaling Data'!$C:$C,Calculations!$L31,'NREL Scaling Data'!$D:$D,Calculations!$N31))/SUMIFS('NREL Scaling Data'!$F:$F,'NREL Scaling Data'!$B:$B,UPPER(About!$B$1),'NREL Scaling Data'!$E:$E,Calculations!$M31,'NREL Scaling Data'!$A:$A,AK$3,'NREL Scaling Data'!$C:$C,Calculations!$L31,'NREL Scaling Data'!$D:$D,Calculations!$N31) + 1) * AK31,0)</f>
        <v>0</v>
      </c>
      <c r="AM31" s="45">
        <f>IFERROR(((SUMIFS('NREL Scaling Data'!$F:$F,'NREL Scaling Data'!$B:$B,UPPER(About!$B$1),'NREL Scaling Data'!$E:$E,Calculations!$M31,'NREL Scaling Data'!$A:$A,AM$3,'NREL Scaling Data'!$C:$C,Calculations!$L31,'NREL Scaling Data'!$D:$D,Calculations!$N31)-SUMIFS('NREL Scaling Data'!$F:$F,'NREL Scaling Data'!$B:$B,UPPER(About!$B$1),'NREL Scaling Data'!$E:$E,Calculations!$M31,'NREL Scaling Data'!$A:$A,AL$3,'NREL Scaling Data'!$C:$C,Calculations!$L31,'NREL Scaling Data'!$D:$D,Calculations!$N31))/SUMIFS('NREL Scaling Data'!$F:$F,'NREL Scaling Data'!$B:$B,UPPER(About!$B$1),'NREL Scaling Data'!$E:$E,Calculations!$M31,'NREL Scaling Data'!$A:$A,AL$3,'NREL Scaling Data'!$C:$C,Calculations!$L31,'NREL Scaling Data'!$D:$D,Calculations!$N31) + 1) * AL31,0)</f>
        <v>0</v>
      </c>
      <c r="AN31" s="45">
        <f>IFERROR(((SUMIFS('NREL Scaling Data'!$F:$F,'NREL Scaling Data'!$B:$B,UPPER(About!$B$1),'NREL Scaling Data'!$E:$E,Calculations!$M31,'NREL Scaling Data'!$A:$A,AN$3,'NREL Scaling Data'!$C:$C,Calculations!$L31,'NREL Scaling Data'!$D:$D,Calculations!$N31)-SUMIFS('NREL Scaling Data'!$F:$F,'NREL Scaling Data'!$B:$B,UPPER(About!$B$1),'NREL Scaling Data'!$E:$E,Calculations!$M31,'NREL Scaling Data'!$A:$A,AM$3,'NREL Scaling Data'!$C:$C,Calculations!$L31,'NREL Scaling Data'!$D:$D,Calculations!$N31))/SUMIFS('NREL Scaling Data'!$F:$F,'NREL Scaling Data'!$B:$B,UPPER(About!$B$1),'NREL Scaling Data'!$E:$E,Calculations!$M31,'NREL Scaling Data'!$A:$A,AM$3,'NREL Scaling Data'!$C:$C,Calculations!$L31,'NREL Scaling Data'!$D:$D,Calculations!$N31) + 1) * AM31,0)</f>
        <v>0</v>
      </c>
      <c r="AO31" s="45">
        <f>IFERROR(((SUMIFS('NREL Scaling Data'!$F:$F,'NREL Scaling Data'!$B:$B,UPPER(About!$B$1),'NREL Scaling Data'!$E:$E,Calculations!$M31,'NREL Scaling Data'!$A:$A,AO$3,'NREL Scaling Data'!$C:$C,Calculations!$L31,'NREL Scaling Data'!$D:$D,Calculations!$N31)-SUMIFS('NREL Scaling Data'!$F:$F,'NREL Scaling Data'!$B:$B,UPPER(About!$B$1),'NREL Scaling Data'!$E:$E,Calculations!$M31,'NREL Scaling Data'!$A:$A,AN$3,'NREL Scaling Data'!$C:$C,Calculations!$L31,'NREL Scaling Data'!$D:$D,Calculations!$N31))/SUMIFS('NREL Scaling Data'!$F:$F,'NREL Scaling Data'!$B:$B,UPPER(About!$B$1),'NREL Scaling Data'!$E:$E,Calculations!$M31,'NREL Scaling Data'!$A:$A,AN$3,'NREL Scaling Data'!$C:$C,Calculations!$L31,'NREL Scaling Data'!$D:$D,Calculations!$N31) + 1) * AN31,0)</f>
        <v>0</v>
      </c>
      <c r="AP31" s="45">
        <f>IFERROR(((SUMIFS('NREL Scaling Data'!$F:$F,'NREL Scaling Data'!$B:$B,UPPER(About!$B$1),'NREL Scaling Data'!$E:$E,Calculations!$M31,'NREL Scaling Data'!$A:$A,AP$3,'NREL Scaling Data'!$C:$C,Calculations!$L31,'NREL Scaling Data'!$D:$D,Calculations!$N31)-SUMIFS('NREL Scaling Data'!$F:$F,'NREL Scaling Data'!$B:$B,UPPER(About!$B$1),'NREL Scaling Data'!$E:$E,Calculations!$M31,'NREL Scaling Data'!$A:$A,AO$3,'NREL Scaling Data'!$C:$C,Calculations!$L31,'NREL Scaling Data'!$D:$D,Calculations!$N31))/SUMIFS('NREL Scaling Data'!$F:$F,'NREL Scaling Data'!$B:$B,UPPER(About!$B$1),'NREL Scaling Data'!$E:$E,Calculations!$M31,'NREL Scaling Data'!$A:$A,AO$3,'NREL Scaling Data'!$C:$C,Calculations!$L31,'NREL Scaling Data'!$D:$D,Calculations!$N31) + 1) * AO31,0)</f>
        <v>0</v>
      </c>
      <c r="AQ31" s="45">
        <f>IFERROR(((SUMIFS('NREL Scaling Data'!$F:$F,'NREL Scaling Data'!$B:$B,UPPER(About!$B$1),'NREL Scaling Data'!$E:$E,Calculations!$M31,'NREL Scaling Data'!$A:$A,AQ$3,'NREL Scaling Data'!$C:$C,Calculations!$L31,'NREL Scaling Data'!$D:$D,Calculations!$N31)-SUMIFS('NREL Scaling Data'!$F:$F,'NREL Scaling Data'!$B:$B,UPPER(About!$B$1),'NREL Scaling Data'!$E:$E,Calculations!$M31,'NREL Scaling Data'!$A:$A,AP$3,'NREL Scaling Data'!$C:$C,Calculations!$L31,'NREL Scaling Data'!$D:$D,Calculations!$N31))/SUMIFS('NREL Scaling Data'!$F:$F,'NREL Scaling Data'!$B:$B,UPPER(About!$B$1),'NREL Scaling Data'!$E:$E,Calculations!$M31,'NREL Scaling Data'!$A:$A,AP$3,'NREL Scaling Data'!$C:$C,Calculations!$L31,'NREL Scaling Data'!$D:$D,Calculations!$N31) + 1) * AP31,0)</f>
        <v>0</v>
      </c>
      <c r="AR31" s="45">
        <f>IFERROR(((SUMIFS('NREL Scaling Data'!$F:$F,'NREL Scaling Data'!$B:$B,UPPER(About!$B$1),'NREL Scaling Data'!$E:$E,Calculations!$M31,'NREL Scaling Data'!$A:$A,AR$3,'NREL Scaling Data'!$C:$C,Calculations!$L31,'NREL Scaling Data'!$D:$D,Calculations!$N31)-SUMIFS('NREL Scaling Data'!$F:$F,'NREL Scaling Data'!$B:$B,UPPER(About!$B$1),'NREL Scaling Data'!$E:$E,Calculations!$M31,'NREL Scaling Data'!$A:$A,AQ$3,'NREL Scaling Data'!$C:$C,Calculations!$L31,'NREL Scaling Data'!$D:$D,Calculations!$N31))/SUMIFS('NREL Scaling Data'!$F:$F,'NREL Scaling Data'!$B:$B,UPPER(About!$B$1),'NREL Scaling Data'!$E:$E,Calculations!$M31,'NREL Scaling Data'!$A:$A,AQ$3,'NREL Scaling Data'!$C:$C,Calculations!$L31,'NREL Scaling Data'!$D:$D,Calculations!$N31) + 1) * AQ31,0)</f>
        <v>0</v>
      </c>
      <c r="AS31" s="45">
        <f>IFERROR(((SUMIFS('NREL Scaling Data'!$F:$F,'NREL Scaling Data'!$B:$B,UPPER(About!$B$1),'NREL Scaling Data'!$E:$E,Calculations!$M31,'NREL Scaling Data'!$A:$A,AS$3,'NREL Scaling Data'!$C:$C,Calculations!$L31,'NREL Scaling Data'!$D:$D,Calculations!$N31)-SUMIFS('NREL Scaling Data'!$F:$F,'NREL Scaling Data'!$B:$B,UPPER(About!$B$1),'NREL Scaling Data'!$E:$E,Calculations!$M31,'NREL Scaling Data'!$A:$A,AR$3,'NREL Scaling Data'!$C:$C,Calculations!$L31,'NREL Scaling Data'!$D:$D,Calculations!$N31))/SUMIFS('NREL Scaling Data'!$F:$F,'NREL Scaling Data'!$B:$B,UPPER(About!$B$1),'NREL Scaling Data'!$E:$E,Calculations!$M31,'NREL Scaling Data'!$A:$A,AR$3,'NREL Scaling Data'!$C:$C,Calculations!$L31,'NREL Scaling Data'!$D:$D,Calculations!$N31) + 1) * AR31,0)</f>
        <v>0</v>
      </c>
      <c r="AT31" s="45">
        <f>IFERROR(((SUMIFS('NREL Scaling Data'!$F:$F,'NREL Scaling Data'!$B:$B,UPPER(About!$B$1),'NREL Scaling Data'!$E:$E,Calculations!$M31,'NREL Scaling Data'!$A:$A,AT$3,'NREL Scaling Data'!$C:$C,Calculations!$L31,'NREL Scaling Data'!$D:$D,Calculations!$N31)-SUMIFS('NREL Scaling Data'!$F:$F,'NREL Scaling Data'!$B:$B,UPPER(About!$B$1),'NREL Scaling Data'!$E:$E,Calculations!$M31,'NREL Scaling Data'!$A:$A,AS$3,'NREL Scaling Data'!$C:$C,Calculations!$L31,'NREL Scaling Data'!$D:$D,Calculations!$N31))/SUMIFS('NREL Scaling Data'!$F:$F,'NREL Scaling Data'!$B:$B,UPPER(About!$B$1),'NREL Scaling Data'!$E:$E,Calculations!$M31,'NREL Scaling Data'!$A:$A,AS$3,'NREL Scaling Data'!$C:$C,Calculations!$L31,'NREL Scaling Data'!$D:$D,Calculations!$N31) + 1) * AS31,0)</f>
        <v>0</v>
      </c>
    </row>
    <row r="32" spans="7:46">
      <c r="I32" s="12" t="s">
        <v>1085</v>
      </c>
      <c r="J32" s="209">
        <f>SUMIFS('NREL Scaling Data'!F:F,'NREL Scaling Data'!B:B,UPPER(About!$B$1),'NREL Scaling Data'!E:E,Calculations!M32,'NREL Scaling Data'!A:A, 2021,'NREL Scaling Data'!C:C,Calculations!L32,'NREL Scaling Data'!D:D,Calculations!N32) / SUMIFS('NREL Scaling Data'!F:F,'NREL Scaling Data'!B:B,UPPER(About!$B$1),'NREL Scaling Data'!A:A, 2021,'NREL Scaling Data'!C:C,Calculations!L32,'NREL Scaling Data'!D:D,Calculations!N32)</f>
        <v>0</v>
      </c>
      <c r="K32" s="207">
        <f t="shared" si="5"/>
        <v>0.94236632738906856</v>
      </c>
      <c r="L32" s="209" t="s">
        <v>1022</v>
      </c>
      <c r="M32" s="12" t="s">
        <v>1019</v>
      </c>
      <c r="N32" s="1" t="s">
        <v>972</v>
      </c>
      <c r="O32" s="7">
        <f t="shared" si="6"/>
        <v>0</v>
      </c>
      <c r="P32" s="7">
        <f t="shared" si="7"/>
        <v>0</v>
      </c>
      <c r="Q32" s="45">
        <f>SUMIFS('SEDS 2021'!$F$23:$F$40,'SEDS 2021'!E$23:E$40,Calculations!L32,'SEDS 2021'!D$23:D$40,Calculations!N32)*J32*K32</f>
        <v>0</v>
      </c>
      <c r="R32" s="45">
        <f>IFERROR(((SUMIFS('NREL Scaling Data'!$F:$F,'NREL Scaling Data'!$B:$B,UPPER(About!$B$1),'NREL Scaling Data'!$E:$E,Calculations!$M32,'NREL Scaling Data'!$A:$A,R$3,'NREL Scaling Data'!$C:$C,Calculations!$L32,'NREL Scaling Data'!$D:$D,Calculations!$N32)-SUMIFS('NREL Scaling Data'!$F:$F,'NREL Scaling Data'!$B:$B,UPPER(About!$B$1),'NREL Scaling Data'!$E:$E,Calculations!$M32,'NREL Scaling Data'!$A:$A,Q$3,'NREL Scaling Data'!$C:$C,Calculations!$L32,'NREL Scaling Data'!$D:$D,Calculations!$N32))/SUMIFS('NREL Scaling Data'!$F:$F,'NREL Scaling Data'!$B:$B,UPPER(About!$B$1),'NREL Scaling Data'!$E:$E,Calculations!$M32,'NREL Scaling Data'!$A:$A,Q$3,'NREL Scaling Data'!$C:$C,Calculations!$L32,'NREL Scaling Data'!$D:$D,Calculations!$N32) + 1) * Q32,0)</f>
        <v>0</v>
      </c>
      <c r="S32" s="45">
        <f>IFERROR(((SUMIFS('NREL Scaling Data'!$F:$F,'NREL Scaling Data'!$B:$B,UPPER(About!$B$1),'NREL Scaling Data'!$E:$E,Calculations!$M32,'NREL Scaling Data'!$A:$A,S$3,'NREL Scaling Data'!$C:$C,Calculations!$L32,'NREL Scaling Data'!$D:$D,Calculations!$N32)-SUMIFS('NREL Scaling Data'!$F:$F,'NREL Scaling Data'!$B:$B,UPPER(About!$B$1),'NREL Scaling Data'!$E:$E,Calculations!$M32,'NREL Scaling Data'!$A:$A,R$3,'NREL Scaling Data'!$C:$C,Calculations!$L32,'NREL Scaling Data'!$D:$D,Calculations!$N32))/SUMIFS('NREL Scaling Data'!$F:$F,'NREL Scaling Data'!$B:$B,UPPER(About!$B$1),'NREL Scaling Data'!$E:$E,Calculations!$M32,'NREL Scaling Data'!$A:$A,R$3,'NREL Scaling Data'!$C:$C,Calculations!$L32,'NREL Scaling Data'!$D:$D,Calculations!$N32) + 1) * R32,0)</f>
        <v>0</v>
      </c>
      <c r="T32" s="45">
        <f>IFERROR(((SUMIFS('NREL Scaling Data'!$F:$F,'NREL Scaling Data'!$B:$B,UPPER(About!$B$1),'NREL Scaling Data'!$E:$E,Calculations!$M32,'NREL Scaling Data'!$A:$A,T$3,'NREL Scaling Data'!$C:$C,Calculations!$L32,'NREL Scaling Data'!$D:$D,Calculations!$N32)-SUMIFS('NREL Scaling Data'!$F:$F,'NREL Scaling Data'!$B:$B,UPPER(About!$B$1),'NREL Scaling Data'!$E:$E,Calculations!$M32,'NREL Scaling Data'!$A:$A,S$3,'NREL Scaling Data'!$C:$C,Calculations!$L32,'NREL Scaling Data'!$D:$D,Calculations!$N32))/SUMIFS('NREL Scaling Data'!$F:$F,'NREL Scaling Data'!$B:$B,UPPER(About!$B$1),'NREL Scaling Data'!$E:$E,Calculations!$M32,'NREL Scaling Data'!$A:$A,S$3,'NREL Scaling Data'!$C:$C,Calculations!$L32,'NREL Scaling Data'!$D:$D,Calculations!$N32) + 1) * S32,0)</f>
        <v>0</v>
      </c>
      <c r="U32" s="45">
        <f>IFERROR(((SUMIFS('NREL Scaling Data'!$F:$F,'NREL Scaling Data'!$B:$B,UPPER(About!$B$1),'NREL Scaling Data'!$E:$E,Calculations!$M32,'NREL Scaling Data'!$A:$A,U$3,'NREL Scaling Data'!$C:$C,Calculations!$L32,'NREL Scaling Data'!$D:$D,Calculations!$N32)-SUMIFS('NREL Scaling Data'!$F:$F,'NREL Scaling Data'!$B:$B,UPPER(About!$B$1),'NREL Scaling Data'!$E:$E,Calculations!$M32,'NREL Scaling Data'!$A:$A,T$3,'NREL Scaling Data'!$C:$C,Calculations!$L32,'NREL Scaling Data'!$D:$D,Calculations!$N32))/SUMIFS('NREL Scaling Data'!$F:$F,'NREL Scaling Data'!$B:$B,UPPER(About!$B$1),'NREL Scaling Data'!$E:$E,Calculations!$M32,'NREL Scaling Data'!$A:$A,T$3,'NREL Scaling Data'!$C:$C,Calculations!$L32,'NREL Scaling Data'!$D:$D,Calculations!$N32) + 1) * T32,0)</f>
        <v>0</v>
      </c>
      <c r="V32" s="45">
        <f>IFERROR(((SUMIFS('NREL Scaling Data'!$F:$F,'NREL Scaling Data'!$B:$B,UPPER(About!$B$1),'NREL Scaling Data'!$E:$E,Calculations!$M32,'NREL Scaling Data'!$A:$A,V$3,'NREL Scaling Data'!$C:$C,Calculations!$L32,'NREL Scaling Data'!$D:$D,Calculations!$N32)-SUMIFS('NREL Scaling Data'!$F:$F,'NREL Scaling Data'!$B:$B,UPPER(About!$B$1),'NREL Scaling Data'!$E:$E,Calculations!$M32,'NREL Scaling Data'!$A:$A,U$3,'NREL Scaling Data'!$C:$C,Calculations!$L32,'NREL Scaling Data'!$D:$D,Calculations!$N32))/SUMIFS('NREL Scaling Data'!$F:$F,'NREL Scaling Data'!$B:$B,UPPER(About!$B$1),'NREL Scaling Data'!$E:$E,Calculations!$M32,'NREL Scaling Data'!$A:$A,U$3,'NREL Scaling Data'!$C:$C,Calculations!$L32,'NREL Scaling Data'!$D:$D,Calculations!$N32) + 1) * U32,0)</f>
        <v>0</v>
      </c>
      <c r="W32" s="45">
        <f>IFERROR(((SUMIFS('NREL Scaling Data'!$F:$F,'NREL Scaling Data'!$B:$B,UPPER(About!$B$1),'NREL Scaling Data'!$E:$E,Calculations!$M32,'NREL Scaling Data'!$A:$A,W$3,'NREL Scaling Data'!$C:$C,Calculations!$L32,'NREL Scaling Data'!$D:$D,Calculations!$N32)-SUMIFS('NREL Scaling Data'!$F:$F,'NREL Scaling Data'!$B:$B,UPPER(About!$B$1),'NREL Scaling Data'!$E:$E,Calculations!$M32,'NREL Scaling Data'!$A:$A,V$3,'NREL Scaling Data'!$C:$C,Calculations!$L32,'NREL Scaling Data'!$D:$D,Calculations!$N32))/SUMIFS('NREL Scaling Data'!$F:$F,'NREL Scaling Data'!$B:$B,UPPER(About!$B$1),'NREL Scaling Data'!$E:$E,Calculations!$M32,'NREL Scaling Data'!$A:$A,V$3,'NREL Scaling Data'!$C:$C,Calculations!$L32,'NREL Scaling Data'!$D:$D,Calculations!$N32) + 1) * V32,0)</f>
        <v>0</v>
      </c>
      <c r="X32" s="45">
        <f>IFERROR(((SUMIFS('NREL Scaling Data'!$F:$F,'NREL Scaling Data'!$B:$B,UPPER(About!$B$1),'NREL Scaling Data'!$E:$E,Calculations!$M32,'NREL Scaling Data'!$A:$A,X$3,'NREL Scaling Data'!$C:$C,Calculations!$L32,'NREL Scaling Data'!$D:$D,Calculations!$N32)-SUMIFS('NREL Scaling Data'!$F:$F,'NREL Scaling Data'!$B:$B,UPPER(About!$B$1),'NREL Scaling Data'!$E:$E,Calculations!$M32,'NREL Scaling Data'!$A:$A,W$3,'NREL Scaling Data'!$C:$C,Calculations!$L32,'NREL Scaling Data'!$D:$D,Calculations!$N32))/SUMIFS('NREL Scaling Data'!$F:$F,'NREL Scaling Data'!$B:$B,UPPER(About!$B$1),'NREL Scaling Data'!$E:$E,Calculations!$M32,'NREL Scaling Data'!$A:$A,W$3,'NREL Scaling Data'!$C:$C,Calculations!$L32,'NREL Scaling Data'!$D:$D,Calculations!$N32) + 1) * W32,0)</f>
        <v>0</v>
      </c>
      <c r="Y32" s="45">
        <f>IFERROR(((SUMIFS('NREL Scaling Data'!$F:$F,'NREL Scaling Data'!$B:$B,UPPER(About!$B$1),'NREL Scaling Data'!$E:$E,Calculations!$M32,'NREL Scaling Data'!$A:$A,Y$3,'NREL Scaling Data'!$C:$C,Calculations!$L32,'NREL Scaling Data'!$D:$D,Calculations!$N32)-SUMIFS('NREL Scaling Data'!$F:$F,'NREL Scaling Data'!$B:$B,UPPER(About!$B$1),'NREL Scaling Data'!$E:$E,Calculations!$M32,'NREL Scaling Data'!$A:$A,X$3,'NREL Scaling Data'!$C:$C,Calculations!$L32,'NREL Scaling Data'!$D:$D,Calculations!$N32))/SUMIFS('NREL Scaling Data'!$F:$F,'NREL Scaling Data'!$B:$B,UPPER(About!$B$1),'NREL Scaling Data'!$E:$E,Calculations!$M32,'NREL Scaling Data'!$A:$A,X$3,'NREL Scaling Data'!$C:$C,Calculations!$L32,'NREL Scaling Data'!$D:$D,Calculations!$N32) + 1) * X32,0)</f>
        <v>0</v>
      </c>
      <c r="Z32" s="45">
        <f>IFERROR(((SUMIFS('NREL Scaling Data'!$F:$F,'NREL Scaling Data'!$B:$B,UPPER(About!$B$1),'NREL Scaling Data'!$E:$E,Calculations!$M32,'NREL Scaling Data'!$A:$A,Z$3,'NREL Scaling Data'!$C:$C,Calculations!$L32,'NREL Scaling Data'!$D:$D,Calculations!$N32)-SUMIFS('NREL Scaling Data'!$F:$F,'NREL Scaling Data'!$B:$B,UPPER(About!$B$1),'NREL Scaling Data'!$E:$E,Calculations!$M32,'NREL Scaling Data'!$A:$A,Y$3,'NREL Scaling Data'!$C:$C,Calculations!$L32,'NREL Scaling Data'!$D:$D,Calculations!$N32))/SUMIFS('NREL Scaling Data'!$F:$F,'NREL Scaling Data'!$B:$B,UPPER(About!$B$1),'NREL Scaling Data'!$E:$E,Calculations!$M32,'NREL Scaling Data'!$A:$A,Y$3,'NREL Scaling Data'!$C:$C,Calculations!$L32,'NREL Scaling Data'!$D:$D,Calculations!$N32) + 1) * Y32,0)</f>
        <v>0</v>
      </c>
      <c r="AA32" s="45">
        <f>IFERROR(((SUMIFS('NREL Scaling Data'!$F:$F,'NREL Scaling Data'!$B:$B,UPPER(About!$B$1),'NREL Scaling Data'!$E:$E,Calculations!$M32,'NREL Scaling Data'!$A:$A,AA$3,'NREL Scaling Data'!$C:$C,Calculations!$L32,'NREL Scaling Data'!$D:$D,Calculations!$N32)-SUMIFS('NREL Scaling Data'!$F:$F,'NREL Scaling Data'!$B:$B,UPPER(About!$B$1),'NREL Scaling Data'!$E:$E,Calculations!$M32,'NREL Scaling Data'!$A:$A,Z$3,'NREL Scaling Data'!$C:$C,Calculations!$L32,'NREL Scaling Data'!$D:$D,Calculations!$N32))/SUMIFS('NREL Scaling Data'!$F:$F,'NREL Scaling Data'!$B:$B,UPPER(About!$B$1),'NREL Scaling Data'!$E:$E,Calculations!$M32,'NREL Scaling Data'!$A:$A,Z$3,'NREL Scaling Data'!$C:$C,Calculations!$L32,'NREL Scaling Data'!$D:$D,Calculations!$N32) + 1) * Z32,0)</f>
        <v>0</v>
      </c>
      <c r="AB32" s="45">
        <f>IFERROR(((SUMIFS('NREL Scaling Data'!$F:$F,'NREL Scaling Data'!$B:$B,UPPER(About!$B$1),'NREL Scaling Data'!$E:$E,Calculations!$M32,'NREL Scaling Data'!$A:$A,AB$3,'NREL Scaling Data'!$C:$C,Calculations!$L32,'NREL Scaling Data'!$D:$D,Calculations!$N32)-SUMIFS('NREL Scaling Data'!$F:$F,'NREL Scaling Data'!$B:$B,UPPER(About!$B$1),'NREL Scaling Data'!$E:$E,Calculations!$M32,'NREL Scaling Data'!$A:$A,AA$3,'NREL Scaling Data'!$C:$C,Calculations!$L32,'NREL Scaling Data'!$D:$D,Calculations!$N32))/SUMIFS('NREL Scaling Data'!$F:$F,'NREL Scaling Data'!$B:$B,UPPER(About!$B$1),'NREL Scaling Data'!$E:$E,Calculations!$M32,'NREL Scaling Data'!$A:$A,AA$3,'NREL Scaling Data'!$C:$C,Calculations!$L32,'NREL Scaling Data'!$D:$D,Calculations!$N32) + 1) * AA32,0)</f>
        <v>0</v>
      </c>
      <c r="AC32" s="45">
        <f>IFERROR(((SUMIFS('NREL Scaling Data'!$F:$F,'NREL Scaling Data'!$B:$B,UPPER(About!$B$1),'NREL Scaling Data'!$E:$E,Calculations!$M32,'NREL Scaling Data'!$A:$A,AC$3,'NREL Scaling Data'!$C:$C,Calculations!$L32,'NREL Scaling Data'!$D:$D,Calculations!$N32)-SUMIFS('NREL Scaling Data'!$F:$F,'NREL Scaling Data'!$B:$B,UPPER(About!$B$1),'NREL Scaling Data'!$E:$E,Calculations!$M32,'NREL Scaling Data'!$A:$A,AB$3,'NREL Scaling Data'!$C:$C,Calculations!$L32,'NREL Scaling Data'!$D:$D,Calculations!$N32))/SUMIFS('NREL Scaling Data'!$F:$F,'NREL Scaling Data'!$B:$B,UPPER(About!$B$1),'NREL Scaling Data'!$E:$E,Calculations!$M32,'NREL Scaling Data'!$A:$A,AB$3,'NREL Scaling Data'!$C:$C,Calculations!$L32,'NREL Scaling Data'!$D:$D,Calculations!$N32) + 1) * AB32,0)</f>
        <v>0</v>
      </c>
      <c r="AD32" s="45">
        <f>IFERROR(((SUMIFS('NREL Scaling Data'!$F:$F,'NREL Scaling Data'!$B:$B,UPPER(About!$B$1),'NREL Scaling Data'!$E:$E,Calculations!$M32,'NREL Scaling Data'!$A:$A,AD$3,'NREL Scaling Data'!$C:$C,Calculations!$L32,'NREL Scaling Data'!$D:$D,Calculations!$N32)-SUMIFS('NREL Scaling Data'!$F:$F,'NREL Scaling Data'!$B:$B,UPPER(About!$B$1),'NREL Scaling Data'!$E:$E,Calculations!$M32,'NREL Scaling Data'!$A:$A,AC$3,'NREL Scaling Data'!$C:$C,Calculations!$L32,'NREL Scaling Data'!$D:$D,Calculations!$N32))/SUMIFS('NREL Scaling Data'!$F:$F,'NREL Scaling Data'!$B:$B,UPPER(About!$B$1),'NREL Scaling Data'!$E:$E,Calculations!$M32,'NREL Scaling Data'!$A:$A,AC$3,'NREL Scaling Data'!$C:$C,Calculations!$L32,'NREL Scaling Data'!$D:$D,Calculations!$N32) + 1) * AC32,0)</f>
        <v>0</v>
      </c>
      <c r="AE32" s="45">
        <f>IFERROR(((SUMIFS('NREL Scaling Data'!$F:$F,'NREL Scaling Data'!$B:$B,UPPER(About!$B$1),'NREL Scaling Data'!$E:$E,Calculations!$M32,'NREL Scaling Data'!$A:$A,AE$3,'NREL Scaling Data'!$C:$C,Calculations!$L32,'NREL Scaling Data'!$D:$D,Calculations!$N32)-SUMIFS('NREL Scaling Data'!$F:$F,'NREL Scaling Data'!$B:$B,UPPER(About!$B$1),'NREL Scaling Data'!$E:$E,Calculations!$M32,'NREL Scaling Data'!$A:$A,AD$3,'NREL Scaling Data'!$C:$C,Calculations!$L32,'NREL Scaling Data'!$D:$D,Calculations!$N32))/SUMIFS('NREL Scaling Data'!$F:$F,'NREL Scaling Data'!$B:$B,UPPER(About!$B$1),'NREL Scaling Data'!$E:$E,Calculations!$M32,'NREL Scaling Data'!$A:$A,AD$3,'NREL Scaling Data'!$C:$C,Calculations!$L32,'NREL Scaling Data'!$D:$D,Calculations!$N32) + 1) * AD32,0)</f>
        <v>0</v>
      </c>
      <c r="AF32" s="45">
        <f>IFERROR(((SUMIFS('NREL Scaling Data'!$F:$F,'NREL Scaling Data'!$B:$B,UPPER(About!$B$1),'NREL Scaling Data'!$E:$E,Calculations!$M32,'NREL Scaling Data'!$A:$A,AF$3,'NREL Scaling Data'!$C:$C,Calculations!$L32,'NREL Scaling Data'!$D:$D,Calculations!$N32)-SUMIFS('NREL Scaling Data'!$F:$F,'NREL Scaling Data'!$B:$B,UPPER(About!$B$1),'NREL Scaling Data'!$E:$E,Calculations!$M32,'NREL Scaling Data'!$A:$A,AE$3,'NREL Scaling Data'!$C:$C,Calculations!$L32,'NREL Scaling Data'!$D:$D,Calculations!$N32))/SUMIFS('NREL Scaling Data'!$F:$F,'NREL Scaling Data'!$B:$B,UPPER(About!$B$1),'NREL Scaling Data'!$E:$E,Calculations!$M32,'NREL Scaling Data'!$A:$A,AE$3,'NREL Scaling Data'!$C:$C,Calculations!$L32,'NREL Scaling Data'!$D:$D,Calculations!$N32) + 1) * AE32,0)</f>
        <v>0</v>
      </c>
      <c r="AG32" s="45">
        <f>IFERROR(((SUMIFS('NREL Scaling Data'!$F:$F,'NREL Scaling Data'!$B:$B,UPPER(About!$B$1),'NREL Scaling Data'!$E:$E,Calculations!$M32,'NREL Scaling Data'!$A:$A,AG$3,'NREL Scaling Data'!$C:$C,Calculations!$L32,'NREL Scaling Data'!$D:$D,Calculations!$N32)-SUMIFS('NREL Scaling Data'!$F:$F,'NREL Scaling Data'!$B:$B,UPPER(About!$B$1),'NREL Scaling Data'!$E:$E,Calculations!$M32,'NREL Scaling Data'!$A:$A,AF$3,'NREL Scaling Data'!$C:$C,Calculations!$L32,'NREL Scaling Data'!$D:$D,Calculations!$N32))/SUMIFS('NREL Scaling Data'!$F:$F,'NREL Scaling Data'!$B:$B,UPPER(About!$B$1),'NREL Scaling Data'!$E:$E,Calculations!$M32,'NREL Scaling Data'!$A:$A,AF$3,'NREL Scaling Data'!$C:$C,Calculations!$L32,'NREL Scaling Data'!$D:$D,Calculations!$N32) + 1) * AF32,0)</f>
        <v>0</v>
      </c>
      <c r="AH32" s="45">
        <f>IFERROR(((SUMIFS('NREL Scaling Data'!$F:$F,'NREL Scaling Data'!$B:$B,UPPER(About!$B$1),'NREL Scaling Data'!$E:$E,Calculations!$M32,'NREL Scaling Data'!$A:$A,AH$3,'NREL Scaling Data'!$C:$C,Calculations!$L32,'NREL Scaling Data'!$D:$D,Calculations!$N32)-SUMIFS('NREL Scaling Data'!$F:$F,'NREL Scaling Data'!$B:$B,UPPER(About!$B$1),'NREL Scaling Data'!$E:$E,Calculations!$M32,'NREL Scaling Data'!$A:$A,AG$3,'NREL Scaling Data'!$C:$C,Calculations!$L32,'NREL Scaling Data'!$D:$D,Calculations!$N32))/SUMIFS('NREL Scaling Data'!$F:$F,'NREL Scaling Data'!$B:$B,UPPER(About!$B$1),'NREL Scaling Data'!$E:$E,Calculations!$M32,'NREL Scaling Data'!$A:$A,AG$3,'NREL Scaling Data'!$C:$C,Calculations!$L32,'NREL Scaling Data'!$D:$D,Calculations!$N32) + 1) * AG32,0)</f>
        <v>0</v>
      </c>
      <c r="AI32" s="45">
        <f>IFERROR(((SUMIFS('NREL Scaling Data'!$F:$F,'NREL Scaling Data'!$B:$B,UPPER(About!$B$1),'NREL Scaling Data'!$E:$E,Calculations!$M32,'NREL Scaling Data'!$A:$A,AI$3,'NREL Scaling Data'!$C:$C,Calculations!$L32,'NREL Scaling Data'!$D:$D,Calculations!$N32)-SUMIFS('NREL Scaling Data'!$F:$F,'NREL Scaling Data'!$B:$B,UPPER(About!$B$1),'NREL Scaling Data'!$E:$E,Calculations!$M32,'NREL Scaling Data'!$A:$A,AH$3,'NREL Scaling Data'!$C:$C,Calculations!$L32,'NREL Scaling Data'!$D:$D,Calculations!$N32))/SUMIFS('NREL Scaling Data'!$F:$F,'NREL Scaling Data'!$B:$B,UPPER(About!$B$1),'NREL Scaling Data'!$E:$E,Calculations!$M32,'NREL Scaling Data'!$A:$A,AH$3,'NREL Scaling Data'!$C:$C,Calculations!$L32,'NREL Scaling Data'!$D:$D,Calculations!$N32) + 1) * AH32,0)</f>
        <v>0</v>
      </c>
      <c r="AJ32" s="45">
        <f>IFERROR(((SUMIFS('NREL Scaling Data'!$F:$F,'NREL Scaling Data'!$B:$B,UPPER(About!$B$1),'NREL Scaling Data'!$E:$E,Calculations!$M32,'NREL Scaling Data'!$A:$A,AJ$3,'NREL Scaling Data'!$C:$C,Calculations!$L32,'NREL Scaling Data'!$D:$D,Calculations!$N32)-SUMIFS('NREL Scaling Data'!$F:$F,'NREL Scaling Data'!$B:$B,UPPER(About!$B$1),'NREL Scaling Data'!$E:$E,Calculations!$M32,'NREL Scaling Data'!$A:$A,AI$3,'NREL Scaling Data'!$C:$C,Calculations!$L32,'NREL Scaling Data'!$D:$D,Calculations!$N32))/SUMIFS('NREL Scaling Data'!$F:$F,'NREL Scaling Data'!$B:$B,UPPER(About!$B$1),'NREL Scaling Data'!$E:$E,Calculations!$M32,'NREL Scaling Data'!$A:$A,AI$3,'NREL Scaling Data'!$C:$C,Calculations!$L32,'NREL Scaling Data'!$D:$D,Calculations!$N32) + 1) * AI32,0)</f>
        <v>0</v>
      </c>
      <c r="AK32" s="45">
        <f>IFERROR(((SUMIFS('NREL Scaling Data'!$F:$F,'NREL Scaling Data'!$B:$B,UPPER(About!$B$1),'NREL Scaling Data'!$E:$E,Calculations!$M32,'NREL Scaling Data'!$A:$A,AK$3,'NREL Scaling Data'!$C:$C,Calculations!$L32,'NREL Scaling Data'!$D:$D,Calculations!$N32)-SUMIFS('NREL Scaling Data'!$F:$F,'NREL Scaling Data'!$B:$B,UPPER(About!$B$1),'NREL Scaling Data'!$E:$E,Calculations!$M32,'NREL Scaling Data'!$A:$A,AJ$3,'NREL Scaling Data'!$C:$C,Calculations!$L32,'NREL Scaling Data'!$D:$D,Calculations!$N32))/SUMIFS('NREL Scaling Data'!$F:$F,'NREL Scaling Data'!$B:$B,UPPER(About!$B$1),'NREL Scaling Data'!$E:$E,Calculations!$M32,'NREL Scaling Data'!$A:$A,AJ$3,'NREL Scaling Data'!$C:$C,Calculations!$L32,'NREL Scaling Data'!$D:$D,Calculations!$N32) + 1) * AJ32,0)</f>
        <v>0</v>
      </c>
      <c r="AL32" s="45">
        <f>IFERROR(((SUMIFS('NREL Scaling Data'!$F:$F,'NREL Scaling Data'!$B:$B,UPPER(About!$B$1),'NREL Scaling Data'!$E:$E,Calculations!$M32,'NREL Scaling Data'!$A:$A,AL$3,'NREL Scaling Data'!$C:$C,Calculations!$L32,'NREL Scaling Data'!$D:$D,Calculations!$N32)-SUMIFS('NREL Scaling Data'!$F:$F,'NREL Scaling Data'!$B:$B,UPPER(About!$B$1),'NREL Scaling Data'!$E:$E,Calculations!$M32,'NREL Scaling Data'!$A:$A,AK$3,'NREL Scaling Data'!$C:$C,Calculations!$L32,'NREL Scaling Data'!$D:$D,Calculations!$N32))/SUMIFS('NREL Scaling Data'!$F:$F,'NREL Scaling Data'!$B:$B,UPPER(About!$B$1),'NREL Scaling Data'!$E:$E,Calculations!$M32,'NREL Scaling Data'!$A:$A,AK$3,'NREL Scaling Data'!$C:$C,Calculations!$L32,'NREL Scaling Data'!$D:$D,Calculations!$N32) + 1) * AK32,0)</f>
        <v>0</v>
      </c>
      <c r="AM32" s="45">
        <f>IFERROR(((SUMIFS('NREL Scaling Data'!$F:$F,'NREL Scaling Data'!$B:$B,UPPER(About!$B$1),'NREL Scaling Data'!$E:$E,Calculations!$M32,'NREL Scaling Data'!$A:$A,AM$3,'NREL Scaling Data'!$C:$C,Calculations!$L32,'NREL Scaling Data'!$D:$D,Calculations!$N32)-SUMIFS('NREL Scaling Data'!$F:$F,'NREL Scaling Data'!$B:$B,UPPER(About!$B$1),'NREL Scaling Data'!$E:$E,Calculations!$M32,'NREL Scaling Data'!$A:$A,AL$3,'NREL Scaling Data'!$C:$C,Calculations!$L32,'NREL Scaling Data'!$D:$D,Calculations!$N32))/SUMIFS('NREL Scaling Data'!$F:$F,'NREL Scaling Data'!$B:$B,UPPER(About!$B$1),'NREL Scaling Data'!$E:$E,Calculations!$M32,'NREL Scaling Data'!$A:$A,AL$3,'NREL Scaling Data'!$C:$C,Calculations!$L32,'NREL Scaling Data'!$D:$D,Calculations!$N32) + 1) * AL32,0)</f>
        <v>0</v>
      </c>
      <c r="AN32" s="45">
        <f>IFERROR(((SUMIFS('NREL Scaling Data'!$F:$F,'NREL Scaling Data'!$B:$B,UPPER(About!$B$1),'NREL Scaling Data'!$E:$E,Calculations!$M32,'NREL Scaling Data'!$A:$A,AN$3,'NREL Scaling Data'!$C:$C,Calculations!$L32,'NREL Scaling Data'!$D:$D,Calculations!$N32)-SUMIFS('NREL Scaling Data'!$F:$F,'NREL Scaling Data'!$B:$B,UPPER(About!$B$1),'NREL Scaling Data'!$E:$E,Calculations!$M32,'NREL Scaling Data'!$A:$A,AM$3,'NREL Scaling Data'!$C:$C,Calculations!$L32,'NREL Scaling Data'!$D:$D,Calculations!$N32))/SUMIFS('NREL Scaling Data'!$F:$F,'NREL Scaling Data'!$B:$B,UPPER(About!$B$1),'NREL Scaling Data'!$E:$E,Calculations!$M32,'NREL Scaling Data'!$A:$A,AM$3,'NREL Scaling Data'!$C:$C,Calculations!$L32,'NREL Scaling Data'!$D:$D,Calculations!$N32) + 1) * AM32,0)</f>
        <v>0</v>
      </c>
      <c r="AO32" s="45">
        <f>IFERROR(((SUMIFS('NREL Scaling Data'!$F:$F,'NREL Scaling Data'!$B:$B,UPPER(About!$B$1),'NREL Scaling Data'!$E:$E,Calculations!$M32,'NREL Scaling Data'!$A:$A,AO$3,'NREL Scaling Data'!$C:$C,Calculations!$L32,'NREL Scaling Data'!$D:$D,Calculations!$N32)-SUMIFS('NREL Scaling Data'!$F:$F,'NREL Scaling Data'!$B:$B,UPPER(About!$B$1),'NREL Scaling Data'!$E:$E,Calculations!$M32,'NREL Scaling Data'!$A:$A,AN$3,'NREL Scaling Data'!$C:$C,Calculations!$L32,'NREL Scaling Data'!$D:$D,Calculations!$N32))/SUMIFS('NREL Scaling Data'!$F:$F,'NREL Scaling Data'!$B:$B,UPPER(About!$B$1),'NREL Scaling Data'!$E:$E,Calculations!$M32,'NREL Scaling Data'!$A:$A,AN$3,'NREL Scaling Data'!$C:$C,Calculations!$L32,'NREL Scaling Data'!$D:$D,Calculations!$N32) + 1) * AN32,0)</f>
        <v>0</v>
      </c>
      <c r="AP32" s="45">
        <f>IFERROR(((SUMIFS('NREL Scaling Data'!$F:$F,'NREL Scaling Data'!$B:$B,UPPER(About!$B$1),'NREL Scaling Data'!$E:$E,Calculations!$M32,'NREL Scaling Data'!$A:$A,AP$3,'NREL Scaling Data'!$C:$C,Calculations!$L32,'NREL Scaling Data'!$D:$D,Calculations!$N32)-SUMIFS('NREL Scaling Data'!$F:$F,'NREL Scaling Data'!$B:$B,UPPER(About!$B$1),'NREL Scaling Data'!$E:$E,Calculations!$M32,'NREL Scaling Data'!$A:$A,AO$3,'NREL Scaling Data'!$C:$C,Calculations!$L32,'NREL Scaling Data'!$D:$D,Calculations!$N32))/SUMIFS('NREL Scaling Data'!$F:$F,'NREL Scaling Data'!$B:$B,UPPER(About!$B$1),'NREL Scaling Data'!$E:$E,Calculations!$M32,'NREL Scaling Data'!$A:$A,AO$3,'NREL Scaling Data'!$C:$C,Calculations!$L32,'NREL Scaling Data'!$D:$D,Calculations!$N32) + 1) * AO32,0)</f>
        <v>0</v>
      </c>
      <c r="AQ32" s="45">
        <f>IFERROR(((SUMIFS('NREL Scaling Data'!$F:$F,'NREL Scaling Data'!$B:$B,UPPER(About!$B$1),'NREL Scaling Data'!$E:$E,Calculations!$M32,'NREL Scaling Data'!$A:$A,AQ$3,'NREL Scaling Data'!$C:$C,Calculations!$L32,'NREL Scaling Data'!$D:$D,Calculations!$N32)-SUMIFS('NREL Scaling Data'!$F:$F,'NREL Scaling Data'!$B:$B,UPPER(About!$B$1),'NREL Scaling Data'!$E:$E,Calculations!$M32,'NREL Scaling Data'!$A:$A,AP$3,'NREL Scaling Data'!$C:$C,Calculations!$L32,'NREL Scaling Data'!$D:$D,Calculations!$N32))/SUMIFS('NREL Scaling Data'!$F:$F,'NREL Scaling Data'!$B:$B,UPPER(About!$B$1),'NREL Scaling Data'!$E:$E,Calculations!$M32,'NREL Scaling Data'!$A:$A,AP$3,'NREL Scaling Data'!$C:$C,Calculations!$L32,'NREL Scaling Data'!$D:$D,Calculations!$N32) + 1) * AP32,0)</f>
        <v>0</v>
      </c>
      <c r="AR32" s="45">
        <f>IFERROR(((SUMIFS('NREL Scaling Data'!$F:$F,'NREL Scaling Data'!$B:$B,UPPER(About!$B$1),'NREL Scaling Data'!$E:$E,Calculations!$M32,'NREL Scaling Data'!$A:$A,AR$3,'NREL Scaling Data'!$C:$C,Calculations!$L32,'NREL Scaling Data'!$D:$D,Calculations!$N32)-SUMIFS('NREL Scaling Data'!$F:$F,'NREL Scaling Data'!$B:$B,UPPER(About!$B$1),'NREL Scaling Data'!$E:$E,Calculations!$M32,'NREL Scaling Data'!$A:$A,AQ$3,'NREL Scaling Data'!$C:$C,Calculations!$L32,'NREL Scaling Data'!$D:$D,Calculations!$N32))/SUMIFS('NREL Scaling Data'!$F:$F,'NREL Scaling Data'!$B:$B,UPPER(About!$B$1),'NREL Scaling Data'!$E:$E,Calculations!$M32,'NREL Scaling Data'!$A:$A,AQ$3,'NREL Scaling Data'!$C:$C,Calculations!$L32,'NREL Scaling Data'!$D:$D,Calculations!$N32) + 1) * AQ32,0)</f>
        <v>0</v>
      </c>
      <c r="AS32" s="45">
        <f>IFERROR(((SUMIFS('NREL Scaling Data'!$F:$F,'NREL Scaling Data'!$B:$B,UPPER(About!$B$1),'NREL Scaling Data'!$E:$E,Calculations!$M32,'NREL Scaling Data'!$A:$A,AS$3,'NREL Scaling Data'!$C:$C,Calculations!$L32,'NREL Scaling Data'!$D:$D,Calculations!$N32)-SUMIFS('NREL Scaling Data'!$F:$F,'NREL Scaling Data'!$B:$B,UPPER(About!$B$1),'NREL Scaling Data'!$E:$E,Calculations!$M32,'NREL Scaling Data'!$A:$A,AR$3,'NREL Scaling Data'!$C:$C,Calculations!$L32,'NREL Scaling Data'!$D:$D,Calculations!$N32))/SUMIFS('NREL Scaling Data'!$F:$F,'NREL Scaling Data'!$B:$B,UPPER(About!$B$1),'NREL Scaling Data'!$E:$E,Calculations!$M32,'NREL Scaling Data'!$A:$A,AR$3,'NREL Scaling Data'!$C:$C,Calculations!$L32,'NREL Scaling Data'!$D:$D,Calculations!$N32) + 1) * AR32,0)</f>
        <v>0</v>
      </c>
      <c r="AT32" s="45">
        <f>IFERROR(((SUMIFS('NREL Scaling Data'!$F:$F,'NREL Scaling Data'!$B:$B,UPPER(About!$B$1),'NREL Scaling Data'!$E:$E,Calculations!$M32,'NREL Scaling Data'!$A:$A,AT$3,'NREL Scaling Data'!$C:$C,Calculations!$L32,'NREL Scaling Data'!$D:$D,Calculations!$N32)-SUMIFS('NREL Scaling Data'!$F:$F,'NREL Scaling Data'!$B:$B,UPPER(About!$B$1),'NREL Scaling Data'!$E:$E,Calculations!$M32,'NREL Scaling Data'!$A:$A,AS$3,'NREL Scaling Data'!$C:$C,Calculations!$L32,'NREL Scaling Data'!$D:$D,Calculations!$N32))/SUMIFS('NREL Scaling Data'!$F:$F,'NREL Scaling Data'!$B:$B,UPPER(About!$B$1),'NREL Scaling Data'!$E:$E,Calculations!$M32,'NREL Scaling Data'!$A:$A,AS$3,'NREL Scaling Data'!$C:$C,Calculations!$L32,'NREL Scaling Data'!$D:$D,Calculations!$N32) + 1) * AS32,0)</f>
        <v>0</v>
      </c>
    </row>
    <row r="33" spans="2:46">
      <c r="I33" s="12" t="s">
        <v>1085</v>
      </c>
      <c r="J33" s="209">
        <f>SUMIFS('NREL Scaling Data'!F:F,'NREL Scaling Data'!B:B,UPPER(About!$B$1),'NREL Scaling Data'!E:E,Calculations!M33,'NREL Scaling Data'!A:A, 2021,'NREL Scaling Data'!C:C,Calculations!L33,'NREL Scaling Data'!D:D,Calculations!N33) / SUMIFS('NREL Scaling Data'!F:F,'NREL Scaling Data'!B:B,UPPER(About!$B$1),'NREL Scaling Data'!A:A, 2021,'NREL Scaling Data'!C:C,Calculations!L33,'NREL Scaling Data'!D:D,Calculations!N33)</f>
        <v>0</v>
      </c>
      <c r="K33" s="207">
        <f t="shared" si="5"/>
        <v>0.94236632738906856</v>
      </c>
      <c r="L33" s="209" t="s">
        <v>1022</v>
      </c>
      <c r="M33" s="12" t="s">
        <v>1019</v>
      </c>
      <c r="N33" s="1" t="s">
        <v>964</v>
      </c>
      <c r="O33" s="7">
        <f t="shared" si="6"/>
        <v>0</v>
      </c>
      <c r="P33" s="7">
        <f t="shared" si="7"/>
        <v>0</v>
      </c>
      <c r="Q33" s="45">
        <f>SUMIFS('SEDS 2021'!$F$23:$F$40,'SEDS 2021'!E$23:E$40,Calculations!L33,'SEDS 2021'!D$23:D$40,Calculations!N33)*J33*K33</f>
        <v>0</v>
      </c>
      <c r="R33" s="45">
        <f>IFERROR(((SUMIFS('NREL Scaling Data'!$F:$F,'NREL Scaling Data'!$B:$B,UPPER(About!$B$1),'NREL Scaling Data'!$E:$E,Calculations!$M33,'NREL Scaling Data'!$A:$A,R$3,'NREL Scaling Data'!$C:$C,Calculations!$L33,'NREL Scaling Data'!$D:$D,Calculations!$N33)-SUMIFS('NREL Scaling Data'!$F:$F,'NREL Scaling Data'!$B:$B,UPPER(About!$B$1),'NREL Scaling Data'!$E:$E,Calculations!$M33,'NREL Scaling Data'!$A:$A,Q$3,'NREL Scaling Data'!$C:$C,Calculations!$L33,'NREL Scaling Data'!$D:$D,Calculations!$N33))/SUMIFS('NREL Scaling Data'!$F:$F,'NREL Scaling Data'!$B:$B,UPPER(About!$B$1),'NREL Scaling Data'!$E:$E,Calculations!$M33,'NREL Scaling Data'!$A:$A,Q$3,'NREL Scaling Data'!$C:$C,Calculations!$L33,'NREL Scaling Data'!$D:$D,Calculations!$N33) + 1) * Q33,0)</f>
        <v>0</v>
      </c>
      <c r="S33" s="45">
        <f>IFERROR(((SUMIFS('NREL Scaling Data'!$F:$F,'NREL Scaling Data'!$B:$B,UPPER(About!$B$1),'NREL Scaling Data'!$E:$E,Calculations!$M33,'NREL Scaling Data'!$A:$A,S$3,'NREL Scaling Data'!$C:$C,Calculations!$L33,'NREL Scaling Data'!$D:$D,Calculations!$N33)-SUMIFS('NREL Scaling Data'!$F:$F,'NREL Scaling Data'!$B:$B,UPPER(About!$B$1),'NREL Scaling Data'!$E:$E,Calculations!$M33,'NREL Scaling Data'!$A:$A,R$3,'NREL Scaling Data'!$C:$C,Calculations!$L33,'NREL Scaling Data'!$D:$D,Calculations!$N33))/SUMIFS('NREL Scaling Data'!$F:$F,'NREL Scaling Data'!$B:$B,UPPER(About!$B$1),'NREL Scaling Data'!$E:$E,Calculations!$M33,'NREL Scaling Data'!$A:$A,R$3,'NREL Scaling Data'!$C:$C,Calculations!$L33,'NREL Scaling Data'!$D:$D,Calculations!$N33) + 1) * R33,0)</f>
        <v>0</v>
      </c>
      <c r="T33" s="45">
        <f>IFERROR(((SUMIFS('NREL Scaling Data'!$F:$F,'NREL Scaling Data'!$B:$B,UPPER(About!$B$1),'NREL Scaling Data'!$E:$E,Calculations!$M33,'NREL Scaling Data'!$A:$A,T$3,'NREL Scaling Data'!$C:$C,Calculations!$L33,'NREL Scaling Data'!$D:$D,Calculations!$N33)-SUMIFS('NREL Scaling Data'!$F:$F,'NREL Scaling Data'!$B:$B,UPPER(About!$B$1),'NREL Scaling Data'!$E:$E,Calculations!$M33,'NREL Scaling Data'!$A:$A,S$3,'NREL Scaling Data'!$C:$C,Calculations!$L33,'NREL Scaling Data'!$D:$D,Calculations!$N33))/SUMIFS('NREL Scaling Data'!$F:$F,'NREL Scaling Data'!$B:$B,UPPER(About!$B$1),'NREL Scaling Data'!$E:$E,Calculations!$M33,'NREL Scaling Data'!$A:$A,S$3,'NREL Scaling Data'!$C:$C,Calculations!$L33,'NREL Scaling Data'!$D:$D,Calculations!$N33) + 1) * S33,0)</f>
        <v>0</v>
      </c>
      <c r="U33" s="45">
        <f>IFERROR(((SUMIFS('NREL Scaling Data'!$F:$F,'NREL Scaling Data'!$B:$B,UPPER(About!$B$1),'NREL Scaling Data'!$E:$E,Calculations!$M33,'NREL Scaling Data'!$A:$A,U$3,'NREL Scaling Data'!$C:$C,Calculations!$L33,'NREL Scaling Data'!$D:$D,Calculations!$N33)-SUMIFS('NREL Scaling Data'!$F:$F,'NREL Scaling Data'!$B:$B,UPPER(About!$B$1),'NREL Scaling Data'!$E:$E,Calculations!$M33,'NREL Scaling Data'!$A:$A,T$3,'NREL Scaling Data'!$C:$C,Calculations!$L33,'NREL Scaling Data'!$D:$D,Calculations!$N33))/SUMIFS('NREL Scaling Data'!$F:$F,'NREL Scaling Data'!$B:$B,UPPER(About!$B$1),'NREL Scaling Data'!$E:$E,Calculations!$M33,'NREL Scaling Data'!$A:$A,T$3,'NREL Scaling Data'!$C:$C,Calculations!$L33,'NREL Scaling Data'!$D:$D,Calculations!$N33) + 1) * T33,0)</f>
        <v>0</v>
      </c>
      <c r="V33" s="45">
        <f>IFERROR(((SUMIFS('NREL Scaling Data'!$F:$F,'NREL Scaling Data'!$B:$B,UPPER(About!$B$1),'NREL Scaling Data'!$E:$E,Calculations!$M33,'NREL Scaling Data'!$A:$A,V$3,'NREL Scaling Data'!$C:$C,Calculations!$L33,'NREL Scaling Data'!$D:$D,Calculations!$N33)-SUMIFS('NREL Scaling Data'!$F:$F,'NREL Scaling Data'!$B:$B,UPPER(About!$B$1),'NREL Scaling Data'!$E:$E,Calculations!$M33,'NREL Scaling Data'!$A:$A,U$3,'NREL Scaling Data'!$C:$C,Calculations!$L33,'NREL Scaling Data'!$D:$D,Calculations!$N33))/SUMIFS('NREL Scaling Data'!$F:$F,'NREL Scaling Data'!$B:$B,UPPER(About!$B$1),'NREL Scaling Data'!$E:$E,Calculations!$M33,'NREL Scaling Data'!$A:$A,U$3,'NREL Scaling Data'!$C:$C,Calculations!$L33,'NREL Scaling Data'!$D:$D,Calculations!$N33) + 1) * U33,0)</f>
        <v>0</v>
      </c>
      <c r="W33" s="45">
        <f>IFERROR(((SUMIFS('NREL Scaling Data'!$F:$F,'NREL Scaling Data'!$B:$B,UPPER(About!$B$1),'NREL Scaling Data'!$E:$E,Calculations!$M33,'NREL Scaling Data'!$A:$A,W$3,'NREL Scaling Data'!$C:$C,Calculations!$L33,'NREL Scaling Data'!$D:$D,Calculations!$N33)-SUMIFS('NREL Scaling Data'!$F:$F,'NREL Scaling Data'!$B:$B,UPPER(About!$B$1),'NREL Scaling Data'!$E:$E,Calculations!$M33,'NREL Scaling Data'!$A:$A,V$3,'NREL Scaling Data'!$C:$C,Calculations!$L33,'NREL Scaling Data'!$D:$D,Calculations!$N33))/SUMIFS('NREL Scaling Data'!$F:$F,'NREL Scaling Data'!$B:$B,UPPER(About!$B$1),'NREL Scaling Data'!$E:$E,Calculations!$M33,'NREL Scaling Data'!$A:$A,V$3,'NREL Scaling Data'!$C:$C,Calculations!$L33,'NREL Scaling Data'!$D:$D,Calculations!$N33) + 1) * V33,0)</f>
        <v>0</v>
      </c>
      <c r="X33" s="45">
        <f>IFERROR(((SUMIFS('NREL Scaling Data'!$F:$F,'NREL Scaling Data'!$B:$B,UPPER(About!$B$1),'NREL Scaling Data'!$E:$E,Calculations!$M33,'NREL Scaling Data'!$A:$A,X$3,'NREL Scaling Data'!$C:$C,Calculations!$L33,'NREL Scaling Data'!$D:$D,Calculations!$N33)-SUMIFS('NREL Scaling Data'!$F:$F,'NREL Scaling Data'!$B:$B,UPPER(About!$B$1),'NREL Scaling Data'!$E:$E,Calculations!$M33,'NREL Scaling Data'!$A:$A,W$3,'NREL Scaling Data'!$C:$C,Calculations!$L33,'NREL Scaling Data'!$D:$D,Calculations!$N33))/SUMIFS('NREL Scaling Data'!$F:$F,'NREL Scaling Data'!$B:$B,UPPER(About!$B$1),'NREL Scaling Data'!$E:$E,Calculations!$M33,'NREL Scaling Data'!$A:$A,W$3,'NREL Scaling Data'!$C:$C,Calculations!$L33,'NREL Scaling Data'!$D:$D,Calculations!$N33) + 1) * W33,0)</f>
        <v>0</v>
      </c>
      <c r="Y33" s="45">
        <f>IFERROR(((SUMIFS('NREL Scaling Data'!$F:$F,'NREL Scaling Data'!$B:$B,UPPER(About!$B$1),'NREL Scaling Data'!$E:$E,Calculations!$M33,'NREL Scaling Data'!$A:$A,Y$3,'NREL Scaling Data'!$C:$C,Calculations!$L33,'NREL Scaling Data'!$D:$D,Calculations!$N33)-SUMIFS('NREL Scaling Data'!$F:$F,'NREL Scaling Data'!$B:$B,UPPER(About!$B$1),'NREL Scaling Data'!$E:$E,Calculations!$M33,'NREL Scaling Data'!$A:$A,X$3,'NREL Scaling Data'!$C:$C,Calculations!$L33,'NREL Scaling Data'!$D:$D,Calculations!$N33))/SUMIFS('NREL Scaling Data'!$F:$F,'NREL Scaling Data'!$B:$B,UPPER(About!$B$1),'NREL Scaling Data'!$E:$E,Calculations!$M33,'NREL Scaling Data'!$A:$A,X$3,'NREL Scaling Data'!$C:$C,Calculations!$L33,'NREL Scaling Data'!$D:$D,Calculations!$N33) + 1) * X33,0)</f>
        <v>0</v>
      </c>
      <c r="Z33" s="45">
        <f>IFERROR(((SUMIFS('NREL Scaling Data'!$F:$F,'NREL Scaling Data'!$B:$B,UPPER(About!$B$1),'NREL Scaling Data'!$E:$E,Calculations!$M33,'NREL Scaling Data'!$A:$A,Z$3,'NREL Scaling Data'!$C:$C,Calculations!$L33,'NREL Scaling Data'!$D:$D,Calculations!$N33)-SUMIFS('NREL Scaling Data'!$F:$F,'NREL Scaling Data'!$B:$B,UPPER(About!$B$1),'NREL Scaling Data'!$E:$E,Calculations!$M33,'NREL Scaling Data'!$A:$A,Y$3,'NREL Scaling Data'!$C:$C,Calculations!$L33,'NREL Scaling Data'!$D:$D,Calculations!$N33))/SUMIFS('NREL Scaling Data'!$F:$F,'NREL Scaling Data'!$B:$B,UPPER(About!$B$1),'NREL Scaling Data'!$E:$E,Calculations!$M33,'NREL Scaling Data'!$A:$A,Y$3,'NREL Scaling Data'!$C:$C,Calculations!$L33,'NREL Scaling Data'!$D:$D,Calculations!$N33) + 1) * Y33,0)</f>
        <v>0</v>
      </c>
      <c r="AA33" s="45">
        <f>IFERROR(((SUMIFS('NREL Scaling Data'!$F:$F,'NREL Scaling Data'!$B:$B,UPPER(About!$B$1),'NREL Scaling Data'!$E:$E,Calculations!$M33,'NREL Scaling Data'!$A:$A,AA$3,'NREL Scaling Data'!$C:$C,Calculations!$L33,'NREL Scaling Data'!$D:$D,Calculations!$N33)-SUMIFS('NREL Scaling Data'!$F:$F,'NREL Scaling Data'!$B:$B,UPPER(About!$B$1),'NREL Scaling Data'!$E:$E,Calculations!$M33,'NREL Scaling Data'!$A:$A,Z$3,'NREL Scaling Data'!$C:$C,Calculations!$L33,'NREL Scaling Data'!$D:$D,Calculations!$N33))/SUMIFS('NREL Scaling Data'!$F:$F,'NREL Scaling Data'!$B:$B,UPPER(About!$B$1),'NREL Scaling Data'!$E:$E,Calculations!$M33,'NREL Scaling Data'!$A:$A,Z$3,'NREL Scaling Data'!$C:$C,Calculations!$L33,'NREL Scaling Data'!$D:$D,Calculations!$N33) + 1) * Z33,0)</f>
        <v>0</v>
      </c>
      <c r="AB33" s="45">
        <f>IFERROR(((SUMIFS('NREL Scaling Data'!$F:$F,'NREL Scaling Data'!$B:$B,UPPER(About!$B$1),'NREL Scaling Data'!$E:$E,Calculations!$M33,'NREL Scaling Data'!$A:$A,AB$3,'NREL Scaling Data'!$C:$C,Calculations!$L33,'NREL Scaling Data'!$D:$D,Calculations!$N33)-SUMIFS('NREL Scaling Data'!$F:$F,'NREL Scaling Data'!$B:$B,UPPER(About!$B$1),'NREL Scaling Data'!$E:$E,Calculations!$M33,'NREL Scaling Data'!$A:$A,AA$3,'NREL Scaling Data'!$C:$C,Calculations!$L33,'NREL Scaling Data'!$D:$D,Calculations!$N33))/SUMIFS('NREL Scaling Data'!$F:$F,'NREL Scaling Data'!$B:$B,UPPER(About!$B$1),'NREL Scaling Data'!$E:$E,Calculations!$M33,'NREL Scaling Data'!$A:$A,AA$3,'NREL Scaling Data'!$C:$C,Calculations!$L33,'NREL Scaling Data'!$D:$D,Calculations!$N33) + 1) * AA33,0)</f>
        <v>0</v>
      </c>
      <c r="AC33" s="45">
        <f>IFERROR(((SUMIFS('NREL Scaling Data'!$F:$F,'NREL Scaling Data'!$B:$B,UPPER(About!$B$1),'NREL Scaling Data'!$E:$E,Calculations!$M33,'NREL Scaling Data'!$A:$A,AC$3,'NREL Scaling Data'!$C:$C,Calculations!$L33,'NREL Scaling Data'!$D:$D,Calculations!$N33)-SUMIFS('NREL Scaling Data'!$F:$F,'NREL Scaling Data'!$B:$B,UPPER(About!$B$1),'NREL Scaling Data'!$E:$E,Calculations!$M33,'NREL Scaling Data'!$A:$A,AB$3,'NREL Scaling Data'!$C:$C,Calculations!$L33,'NREL Scaling Data'!$D:$D,Calculations!$N33))/SUMIFS('NREL Scaling Data'!$F:$F,'NREL Scaling Data'!$B:$B,UPPER(About!$B$1),'NREL Scaling Data'!$E:$E,Calculations!$M33,'NREL Scaling Data'!$A:$A,AB$3,'NREL Scaling Data'!$C:$C,Calculations!$L33,'NREL Scaling Data'!$D:$D,Calculations!$N33) + 1) * AB33,0)</f>
        <v>0</v>
      </c>
      <c r="AD33" s="45">
        <f>IFERROR(((SUMIFS('NREL Scaling Data'!$F:$F,'NREL Scaling Data'!$B:$B,UPPER(About!$B$1),'NREL Scaling Data'!$E:$E,Calculations!$M33,'NREL Scaling Data'!$A:$A,AD$3,'NREL Scaling Data'!$C:$C,Calculations!$L33,'NREL Scaling Data'!$D:$D,Calculations!$N33)-SUMIFS('NREL Scaling Data'!$F:$F,'NREL Scaling Data'!$B:$B,UPPER(About!$B$1),'NREL Scaling Data'!$E:$E,Calculations!$M33,'NREL Scaling Data'!$A:$A,AC$3,'NREL Scaling Data'!$C:$C,Calculations!$L33,'NREL Scaling Data'!$D:$D,Calculations!$N33))/SUMIFS('NREL Scaling Data'!$F:$F,'NREL Scaling Data'!$B:$B,UPPER(About!$B$1),'NREL Scaling Data'!$E:$E,Calculations!$M33,'NREL Scaling Data'!$A:$A,AC$3,'NREL Scaling Data'!$C:$C,Calculations!$L33,'NREL Scaling Data'!$D:$D,Calculations!$N33) + 1) * AC33,0)</f>
        <v>0</v>
      </c>
      <c r="AE33" s="45">
        <f>IFERROR(((SUMIFS('NREL Scaling Data'!$F:$F,'NREL Scaling Data'!$B:$B,UPPER(About!$B$1),'NREL Scaling Data'!$E:$E,Calculations!$M33,'NREL Scaling Data'!$A:$A,AE$3,'NREL Scaling Data'!$C:$C,Calculations!$L33,'NREL Scaling Data'!$D:$D,Calculations!$N33)-SUMIFS('NREL Scaling Data'!$F:$F,'NREL Scaling Data'!$B:$B,UPPER(About!$B$1),'NREL Scaling Data'!$E:$E,Calculations!$M33,'NREL Scaling Data'!$A:$A,AD$3,'NREL Scaling Data'!$C:$C,Calculations!$L33,'NREL Scaling Data'!$D:$D,Calculations!$N33))/SUMIFS('NREL Scaling Data'!$F:$F,'NREL Scaling Data'!$B:$B,UPPER(About!$B$1),'NREL Scaling Data'!$E:$E,Calculations!$M33,'NREL Scaling Data'!$A:$A,AD$3,'NREL Scaling Data'!$C:$C,Calculations!$L33,'NREL Scaling Data'!$D:$D,Calculations!$N33) + 1) * AD33,0)</f>
        <v>0</v>
      </c>
      <c r="AF33" s="45">
        <f>IFERROR(((SUMIFS('NREL Scaling Data'!$F:$F,'NREL Scaling Data'!$B:$B,UPPER(About!$B$1),'NREL Scaling Data'!$E:$E,Calculations!$M33,'NREL Scaling Data'!$A:$A,AF$3,'NREL Scaling Data'!$C:$C,Calculations!$L33,'NREL Scaling Data'!$D:$D,Calculations!$N33)-SUMIFS('NREL Scaling Data'!$F:$F,'NREL Scaling Data'!$B:$B,UPPER(About!$B$1),'NREL Scaling Data'!$E:$E,Calculations!$M33,'NREL Scaling Data'!$A:$A,AE$3,'NREL Scaling Data'!$C:$C,Calculations!$L33,'NREL Scaling Data'!$D:$D,Calculations!$N33))/SUMIFS('NREL Scaling Data'!$F:$F,'NREL Scaling Data'!$B:$B,UPPER(About!$B$1),'NREL Scaling Data'!$E:$E,Calculations!$M33,'NREL Scaling Data'!$A:$A,AE$3,'NREL Scaling Data'!$C:$C,Calculations!$L33,'NREL Scaling Data'!$D:$D,Calculations!$N33) + 1) * AE33,0)</f>
        <v>0</v>
      </c>
      <c r="AG33" s="45">
        <f>IFERROR(((SUMIFS('NREL Scaling Data'!$F:$F,'NREL Scaling Data'!$B:$B,UPPER(About!$B$1),'NREL Scaling Data'!$E:$E,Calculations!$M33,'NREL Scaling Data'!$A:$A,AG$3,'NREL Scaling Data'!$C:$C,Calculations!$L33,'NREL Scaling Data'!$D:$D,Calculations!$N33)-SUMIFS('NREL Scaling Data'!$F:$F,'NREL Scaling Data'!$B:$B,UPPER(About!$B$1),'NREL Scaling Data'!$E:$E,Calculations!$M33,'NREL Scaling Data'!$A:$A,AF$3,'NREL Scaling Data'!$C:$C,Calculations!$L33,'NREL Scaling Data'!$D:$D,Calculations!$N33))/SUMIFS('NREL Scaling Data'!$F:$F,'NREL Scaling Data'!$B:$B,UPPER(About!$B$1),'NREL Scaling Data'!$E:$E,Calculations!$M33,'NREL Scaling Data'!$A:$A,AF$3,'NREL Scaling Data'!$C:$C,Calculations!$L33,'NREL Scaling Data'!$D:$D,Calculations!$N33) + 1) * AF33,0)</f>
        <v>0</v>
      </c>
      <c r="AH33" s="45">
        <f>IFERROR(((SUMIFS('NREL Scaling Data'!$F:$F,'NREL Scaling Data'!$B:$B,UPPER(About!$B$1),'NREL Scaling Data'!$E:$E,Calculations!$M33,'NREL Scaling Data'!$A:$A,AH$3,'NREL Scaling Data'!$C:$C,Calculations!$L33,'NREL Scaling Data'!$D:$D,Calculations!$N33)-SUMIFS('NREL Scaling Data'!$F:$F,'NREL Scaling Data'!$B:$B,UPPER(About!$B$1),'NREL Scaling Data'!$E:$E,Calculations!$M33,'NREL Scaling Data'!$A:$A,AG$3,'NREL Scaling Data'!$C:$C,Calculations!$L33,'NREL Scaling Data'!$D:$D,Calculations!$N33))/SUMIFS('NREL Scaling Data'!$F:$F,'NREL Scaling Data'!$B:$B,UPPER(About!$B$1),'NREL Scaling Data'!$E:$E,Calculations!$M33,'NREL Scaling Data'!$A:$A,AG$3,'NREL Scaling Data'!$C:$C,Calculations!$L33,'NREL Scaling Data'!$D:$D,Calculations!$N33) + 1) * AG33,0)</f>
        <v>0</v>
      </c>
      <c r="AI33" s="45">
        <f>IFERROR(((SUMIFS('NREL Scaling Data'!$F:$F,'NREL Scaling Data'!$B:$B,UPPER(About!$B$1),'NREL Scaling Data'!$E:$E,Calculations!$M33,'NREL Scaling Data'!$A:$A,AI$3,'NREL Scaling Data'!$C:$C,Calculations!$L33,'NREL Scaling Data'!$D:$D,Calculations!$N33)-SUMIFS('NREL Scaling Data'!$F:$F,'NREL Scaling Data'!$B:$B,UPPER(About!$B$1),'NREL Scaling Data'!$E:$E,Calculations!$M33,'NREL Scaling Data'!$A:$A,AH$3,'NREL Scaling Data'!$C:$C,Calculations!$L33,'NREL Scaling Data'!$D:$D,Calculations!$N33))/SUMIFS('NREL Scaling Data'!$F:$F,'NREL Scaling Data'!$B:$B,UPPER(About!$B$1),'NREL Scaling Data'!$E:$E,Calculations!$M33,'NREL Scaling Data'!$A:$A,AH$3,'NREL Scaling Data'!$C:$C,Calculations!$L33,'NREL Scaling Data'!$D:$D,Calculations!$N33) + 1) * AH33,0)</f>
        <v>0</v>
      </c>
      <c r="AJ33" s="45">
        <f>IFERROR(((SUMIFS('NREL Scaling Data'!$F:$F,'NREL Scaling Data'!$B:$B,UPPER(About!$B$1),'NREL Scaling Data'!$E:$E,Calculations!$M33,'NREL Scaling Data'!$A:$A,AJ$3,'NREL Scaling Data'!$C:$C,Calculations!$L33,'NREL Scaling Data'!$D:$D,Calculations!$N33)-SUMIFS('NREL Scaling Data'!$F:$F,'NREL Scaling Data'!$B:$B,UPPER(About!$B$1),'NREL Scaling Data'!$E:$E,Calculations!$M33,'NREL Scaling Data'!$A:$A,AI$3,'NREL Scaling Data'!$C:$C,Calculations!$L33,'NREL Scaling Data'!$D:$D,Calculations!$N33))/SUMIFS('NREL Scaling Data'!$F:$F,'NREL Scaling Data'!$B:$B,UPPER(About!$B$1),'NREL Scaling Data'!$E:$E,Calculations!$M33,'NREL Scaling Data'!$A:$A,AI$3,'NREL Scaling Data'!$C:$C,Calculations!$L33,'NREL Scaling Data'!$D:$D,Calculations!$N33) + 1) * AI33,0)</f>
        <v>0</v>
      </c>
      <c r="AK33" s="45">
        <f>IFERROR(((SUMIFS('NREL Scaling Data'!$F:$F,'NREL Scaling Data'!$B:$B,UPPER(About!$B$1),'NREL Scaling Data'!$E:$E,Calculations!$M33,'NREL Scaling Data'!$A:$A,AK$3,'NREL Scaling Data'!$C:$C,Calculations!$L33,'NREL Scaling Data'!$D:$D,Calculations!$N33)-SUMIFS('NREL Scaling Data'!$F:$F,'NREL Scaling Data'!$B:$B,UPPER(About!$B$1),'NREL Scaling Data'!$E:$E,Calculations!$M33,'NREL Scaling Data'!$A:$A,AJ$3,'NREL Scaling Data'!$C:$C,Calculations!$L33,'NREL Scaling Data'!$D:$D,Calculations!$N33))/SUMIFS('NREL Scaling Data'!$F:$F,'NREL Scaling Data'!$B:$B,UPPER(About!$B$1),'NREL Scaling Data'!$E:$E,Calculations!$M33,'NREL Scaling Data'!$A:$A,AJ$3,'NREL Scaling Data'!$C:$C,Calculations!$L33,'NREL Scaling Data'!$D:$D,Calculations!$N33) + 1) * AJ33,0)</f>
        <v>0</v>
      </c>
      <c r="AL33" s="45">
        <f>IFERROR(((SUMIFS('NREL Scaling Data'!$F:$F,'NREL Scaling Data'!$B:$B,UPPER(About!$B$1),'NREL Scaling Data'!$E:$E,Calculations!$M33,'NREL Scaling Data'!$A:$A,AL$3,'NREL Scaling Data'!$C:$C,Calculations!$L33,'NREL Scaling Data'!$D:$D,Calculations!$N33)-SUMIFS('NREL Scaling Data'!$F:$F,'NREL Scaling Data'!$B:$B,UPPER(About!$B$1),'NREL Scaling Data'!$E:$E,Calculations!$M33,'NREL Scaling Data'!$A:$A,AK$3,'NREL Scaling Data'!$C:$C,Calculations!$L33,'NREL Scaling Data'!$D:$D,Calculations!$N33))/SUMIFS('NREL Scaling Data'!$F:$F,'NREL Scaling Data'!$B:$B,UPPER(About!$B$1),'NREL Scaling Data'!$E:$E,Calculations!$M33,'NREL Scaling Data'!$A:$A,AK$3,'NREL Scaling Data'!$C:$C,Calculations!$L33,'NREL Scaling Data'!$D:$D,Calculations!$N33) + 1) * AK33,0)</f>
        <v>0</v>
      </c>
      <c r="AM33" s="45">
        <f>IFERROR(((SUMIFS('NREL Scaling Data'!$F:$F,'NREL Scaling Data'!$B:$B,UPPER(About!$B$1),'NREL Scaling Data'!$E:$E,Calculations!$M33,'NREL Scaling Data'!$A:$A,AM$3,'NREL Scaling Data'!$C:$C,Calculations!$L33,'NREL Scaling Data'!$D:$D,Calculations!$N33)-SUMIFS('NREL Scaling Data'!$F:$F,'NREL Scaling Data'!$B:$B,UPPER(About!$B$1),'NREL Scaling Data'!$E:$E,Calculations!$M33,'NREL Scaling Data'!$A:$A,AL$3,'NREL Scaling Data'!$C:$C,Calculations!$L33,'NREL Scaling Data'!$D:$D,Calculations!$N33))/SUMIFS('NREL Scaling Data'!$F:$F,'NREL Scaling Data'!$B:$B,UPPER(About!$B$1),'NREL Scaling Data'!$E:$E,Calculations!$M33,'NREL Scaling Data'!$A:$A,AL$3,'NREL Scaling Data'!$C:$C,Calculations!$L33,'NREL Scaling Data'!$D:$D,Calculations!$N33) + 1) * AL33,0)</f>
        <v>0</v>
      </c>
      <c r="AN33" s="45">
        <f>IFERROR(((SUMIFS('NREL Scaling Data'!$F:$F,'NREL Scaling Data'!$B:$B,UPPER(About!$B$1),'NREL Scaling Data'!$E:$E,Calculations!$M33,'NREL Scaling Data'!$A:$A,AN$3,'NREL Scaling Data'!$C:$C,Calculations!$L33,'NREL Scaling Data'!$D:$D,Calculations!$N33)-SUMIFS('NREL Scaling Data'!$F:$F,'NREL Scaling Data'!$B:$B,UPPER(About!$B$1),'NREL Scaling Data'!$E:$E,Calculations!$M33,'NREL Scaling Data'!$A:$A,AM$3,'NREL Scaling Data'!$C:$C,Calculations!$L33,'NREL Scaling Data'!$D:$D,Calculations!$N33))/SUMIFS('NREL Scaling Data'!$F:$F,'NREL Scaling Data'!$B:$B,UPPER(About!$B$1),'NREL Scaling Data'!$E:$E,Calculations!$M33,'NREL Scaling Data'!$A:$A,AM$3,'NREL Scaling Data'!$C:$C,Calculations!$L33,'NREL Scaling Data'!$D:$D,Calculations!$N33) + 1) * AM33,0)</f>
        <v>0</v>
      </c>
      <c r="AO33" s="45">
        <f>IFERROR(((SUMIFS('NREL Scaling Data'!$F:$F,'NREL Scaling Data'!$B:$B,UPPER(About!$B$1),'NREL Scaling Data'!$E:$E,Calculations!$M33,'NREL Scaling Data'!$A:$A,AO$3,'NREL Scaling Data'!$C:$C,Calculations!$L33,'NREL Scaling Data'!$D:$D,Calculations!$N33)-SUMIFS('NREL Scaling Data'!$F:$F,'NREL Scaling Data'!$B:$B,UPPER(About!$B$1),'NREL Scaling Data'!$E:$E,Calculations!$M33,'NREL Scaling Data'!$A:$A,AN$3,'NREL Scaling Data'!$C:$C,Calculations!$L33,'NREL Scaling Data'!$D:$D,Calculations!$N33))/SUMIFS('NREL Scaling Data'!$F:$F,'NREL Scaling Data'!$B:$B,UPPER(About!$B$1),'NREL Scaling Data'!$E:$E,Calculations!$M33,'NREL Scaling Data'!$A:$A,AN$3,'NREL Scaling Data'!$C:$C,Calculations!$L33,'NREL Scaling Data'!$D:$D,Calculations!$N33) + 1) * AN33,0)</f>
        <v>0</v>
      </c>
      <c r="AP33" s="45">
        <f>IFERROR(((SUMIFS('NREL Scaling Data'!$F:$F,'NREL Scaling Data'!$B:$B,UPPER(About!$B$1),'NREL Scaling Data'!$E:$E,Calculations!$M33,'NREL Scaling Data'!$A:$A,AP$3,'NREL Scaling Data'!$C:$C,Calculations!$L33,'NREL Scaling Data'!$D:$D,Calculations!$N33)-SUMIFS('NREL Scaling Data'!$F:$F,'NREL Scaling Data'!$B:$B,UPPER(About!$B$1),'NREL Scaling Data'!$E:$E,Calculations!$M33,'NREL Scaling Data'!$A:$A,AO$3,'NREL Scaling Data'!$C:$C,Calculations!$L33,'NREL Scaling Data'!$D:$D,Calculations!$N33))/SUMIFS('NREL Scaling Data'!$F:$F,'NREL Scaling Data'!$B:$B,UPPER(About!$B$1),'NREL Scaling Data'!$E:$E,Calculations!$M33,'NREL Scaling Data'!$A:$A,AO$3,'NREL Scaling Data'!$C:$C,Calculations!$L33,'NREL Scaling Data'!$D:$D,Calculations!$N33) + 1) * AO33,0)</f>
        <v>0</v>
      </c>
      <c r="AQ33" s="45">
        <f>IFERROR(((SUMIFS('NREL Scaling Data'!$F:$F,'NREL Scaling Data'!$B:$B,UPPER(About!$B$1),'NREL Scaling Data'!$E:$E,Calculations!$M33,'NREL Scaling Data'!$A:$A,AQ$3,'NREL Scaling Data'!$C:$C,Calculations!$L33,'NREL Scaling Data'!$D:$D,Calculations!$N33)-SUMIFS('NREL Scaling Data'!$F:$F,'NREL Scaling Data'!$B:$B,UPPER(About!$B$1),'NREL Scaling Data'!$E:$E,Calculations!$M33,'NREL Scaling Data'!$A:$A,AP$3,'NREL Scaling Data'!$C:$C,Calculations!$L33,'NREL Scaling Data'!$D:$D,Calculations!$N33))/SUMIFS('NREL Scaling Data'!$F:$F,'NREL Scaling Data'!$B:$B,UPPER(About!$B$1),'NREL Scaling Data'!$E:$E,Calculations!$M33,'NREL Scaling Data'!$A:$A,AP$3,'NREL Scaling Data'!$C:$C,Calculations!$L33,'NREL Scaling Data'!$D:$D,Calculations!$N33) + 1) * AP33,0)</f>
        <v>0</v>
      </c>
      <c r="AR33" s="45">
        <f>IFERROR(((SUMIFS('NREL Scaling Data'!$F:$F,'NREL Scaling Data'!$B:$B,UPPER(About!$B$1),'NREL Scaling Data'!$E:$E,Calculations!$M33,'NREL Scaling Data'!$A:$A,AR$3,'NREL Scaling Data'!$C:$C,Calculations!$L33,'NREL Scaling Data'!$D:$D,Calculations!$N33)-SUMIFS('NREL Scaling Data'!$F:$F,'NREL Scaling Data'!$B:$B,UPPER(About!$B$1),'NREL Scaling Data'!$E:$E,Calculations!$M33,'NREL Scaling Data'!$A:$A,AQ$3,'NREL Scaling Data'!$C:$C,Calculations!$L33,'NREL Scaling Data'!$D:$D,Calculations!$N33))/SUMIFS('NREL Scaling Data'!$F:$F,'NREL Scaling Data'!$B:$B,UPPER(About!$B$1),'NREL Scaling Data'!$E:$E,Calculations!$M33,'NREL Scaling Data'!$A:$A,AQ$3,'NREL Scaling Data'!$C:$C,Calculations!$L33,'NREL Scaling Data'!$D:$D,Calculations!$N33) + 1) * AQ33,0)</f>
        <v>0</v>
      </c>
      <c r="AS33" s="45">
        <f>IFERROR(((SUMIFS('NREL Scaling Data'!$F:$F,'NREL Scaling Data'!$B:$B,UPPER(About!$B$1),'NREL Scaling Data'!$E:$E,Calculations!$M33,'NREL Scaling Data'!$A:$A,AS$3,'NREL Scaling Data'!$C:$C,Calculations!$L33,'NREL Scaling Data'!$D:$D,Calculations!$N33)-SUMIFS('NREL Scaling Data'!$F:$F,'NREL Scaling Data'!$B:$B,UPPER(About!$B$1),'NREL Scaling Data'!$E:$E,Calculations!$M33,'NREL Scaling Data'!$A:$A,AR$3,'NREL Scaling Data'!$C:$C,Calculations!$L33,'NREL Scaling Data'!$D:$D,Calculations!$N33))/SUMIFS('NREL Scaling Data'!$F:$F,'NREL Scaling Data'!$B:$B,UPPER(About!$B$1),'NREL Scaling Data'!$E:$E,Calculations!$M33,'NREL Scaling Data'!$A:$A,AR$3,'NREL Scaling Data'!$C:$C,Calculations!$L33,'NREL Scaling Data'!$D:$D,Calculations!$N33) + 1) * AR33,0)</f>
        <v>0</v>
      </c>
      <c r="AT33" s="45">
        <f>IFERROR(((SUMIFS('NREL Scaling Data'!$F:$F,'NREL Scaling Data'!$B:$B,UPPER(About!$B$1),'NREL Scaling Data'!$E:$E,Calculations!$M33,'NREL Scaling Data'!$A:$A,AT$3,'NREL Scaling Data'!$C:$C,Calculations!$L33,'NREL Scaling Data'!$D:$D,Calculations!$N33)-SUMIFS('NREL Scaling Data'!$F:$F,'NREL Scaling Data'!$B:$B,UPPER(About!$B$1),'NREL Scaling Data'!$E:$E,Calculations!$M33,'NREL Scaling Data'!$A:$A,AS$3,'NREL Scaling Data'!$C:$C,Calculations!$L33,'NREL Scaling Data'!$D:$D,Calculations!$N33))/SUMIFS('NREL Scaling Data'!$F:$F,'NREL Scaling Data'!$B:$B,UPPER(About!$B$1),'NREL Scaling Data'!$E:$E,Calculations!$M33,'NREL Scaling Data'!$A:$A,AS$3,'NREL Scaling Data'!$C:$C,Calculations!$L33,'NREL Scaling Data'!$D:$D,Calculations!$N33) + 1) * AS33,0)</f>
        <v>0</v>
      </c>
    </row>
    <row r="34" spans="2:46">
      <c r="I34" s="12" t="s">
        <v>1085</v>
      </c>
      <c r="J34" s="209">
        <f>IFERROR(SUMIFS('NREL Scaling Data'!F:F,'NREL Scaling Data'!B:B,UPPER(About!$B$1),'NREL Scaling Data'!E:E,Calculations!M34,'NREL Scaling Data'!A:A, 2021,'NREL Scaling Data'!C:C,Calculations!L34,'NREL Scaling Data'!D:D,Calculations!N34) / SUMIFS('NREL Scaling Data'!F:F,'NREL Scaling Data'!B:B,UPPER(About!$B$1),'NREL Scaling Data'!A:A, 2021,'NREL Scaling Data'!C:C,Calculations!L34,'NREL Scaling Data'!D:D,Calculations!N34),0)</f>
        <v>0</v>
      </c>
      <c r="K34" s="207">
        <f t="shared" si="5"/>
        <v>0.94236632738906856</v>
      </c>
      <c r="L34" s="209" t="s">
        <v>1022</v>
      </c>
      <c r="M34" s="12" t="s">
        <v>1019</v>
      </c>
      <c r="N34" s="1" t="s">
        <v>83</v>
      </c>
      <c r="O34" s="7">
        <f t="shared" si="6"/>
        <v>0</v>
      </c>
      <c r="P34" s="7">
        <f t="shared" si="7"/>
        <v>0</v>
      </c>
      <c r="Q34" s="45">
        <f>SUMIFS('SEDS 2021'!$F$23:$F$40,'SEDS 2021'!E$23:E$40,Calculations!L34,'SEDS 2021'!D$23:D$40,Calculations!N34)*J34*K34</f>
        <v>0</v>
      </c>
      <c r="R34" s="45">
        <f>IFERROR(((SUMIFS('NREL Scaling Data'!$F:$F,'NREL Scaling Data'!$B:$B,UPPER(About!$B$1),'NREL Scaling Data'!$E:$E,Calculations!$M34,'NREL Scaling Data'!$A:$A,R$3,'NREL Scaling Data'!$C:$C,Calculations!$L34,'NREL Scaling Data'!$D:$D,Calculations!$N34)-SUMIFS('NREL Scaling Data'!$F:$F,'NREL Scaling Data'!$B:$B,UPPER(About!$B$1),'NREL Scaling Data'!$E:$E,Calculations!$M34,'NREL Scaling Data'!$A:$A,Q$3,'NREL Scaling Data'!$C:$C,Calculations!$L34,'NREL Scaling Data'!$D:$D,Calculations!$N34))/SUMIFS('NREL Scaling Data'!$F:$F,'NREL Scaling Data'!$B:$B,UPPER(About!$B$1),'NREL Scaling Data'!$E:$E,Calculations!$M34,'NREL Scaling Data'!$A:$A,Q$3,'NREL Scaling Data'!$C:$C,Calculations!$L34,'NREL Scaling Data'!$D:$D,Calculations!$N34) + 1) * Q34,0)</f>
        <v>0</v>
      </c>
      <c r="S34" s="45">
        <f>IFERROR(((SUMIFS('NREL Scaling Data'!$F:$F,'NREL Scaling Data'!$B:$B,UPPER(About!$B$1),'NREL Scaling Data'!$E:$E,Calculations!$M34,'NREL Scaling Data'!$A:$A,S$3,'NREL Scaling Data'!$C:$C,Calculations!$L34,'NREL Scaling Data'!$D:$D,Calculations!$N34)-SUMIFS('NREL Scaling Data'!$F:$F,'NREL Scaling Data'!$B:$B,UPPER(About!$B$1),'NREL Scaling Data'!$E:$E,Calculations!$M34,'NREL Scaling Data'!$A:$A,R$3,'NREL Scaling Data'!$C:$C,Calculations!$L34,'NREL Scaling Data'!$D:$D,Calculations!$N34))/SUMIFS('NREL Scaling Data'!$F:$F,'NREL Scaling Data'!$B:$B,UPPER(About!$B$1),'NREL Scaling Data'!$E:$E,Calculations!$M34,'NREL Scaling Data'!$A:$A,R$3,'NREL Scaling Data'!$C:$C,Calculations!$L34,'NREL Scaling Data'!$D:$D,Calculations!$N34) + 1) * R34,0)</f>
        <v>0</v>
      </c>
      <c r="T34" s="45">
        <f>IFERROR(((SUMIFS('NREL Scaling Data'!$F:$F,'NREL Scaling Data'!$B:$B,UPPER(About!$B$1),'NREL Scaling Data'!$E:$E,Calculations!$M34,'NREL Scaling Data'!$A:$A,T$3,'NREL Scaling Data'!$C:$C,Calculations!$L34,'NREL Scaling Data'!$D:$D,Calculations!$N34)-SUMIFS('NREL Scaling Data'!$F:$F,'NREL Scaling Data'!$B:$B,UPPER(About!$B$1),'NREL Scaling Data'!$E:$E,Calculations!$M34,'NREL Scaling Data'!$A:$A,S$3,'NREL Scaling Data'!$C:$C,Calculations!$L34,'NREL Scaling Data'!$D:$D,Calculations!$N34))/SUMIFS('NREL Scaling Data'!$F:$F,'NREL Scaling Data'!$B:$B,UPPER(About!$B$1),'NREL Scaling Data'!$E:$E,Calculations!$M34,'NREL Scaling Data'!$A:$A,S$3,'NREL Scaling Data'!$C:$C,Calculations!$L34,'NREL Scaling Data'!$D:$D,Calculations!$N34) + 1) * S34,0)</f>
        <v>0</v>
      </c>
      <c r="U34" s="45">
        <f>IFERROR(((SUMIFS('NREL Scaling Data'!$F:$F,'NREL Scaling Data'!$B:$B,UPPER(About!$B$1),'NREL Scaling Data'!$E:$E,Calculations!$M34,'NREL Scaling Data'!$A:$A,U$3,'NREL Scaling Data'!$C:$C,Calculations!$L34,'NREL Scaling Data'!$D:$D,Calculations!$N34)-SUMIFS('NREL Scaling Data'!$F:$F,'NREL Scaling Data'!$B:$B,UPPER(About!$B$1),'NREL Scaling Data'!$E:$E,Calculations!$M34,'NREL Scaling Data'!$A:$A,T$3,'NREL Scaling Data'!$C:$C,Calculations!$L34,'NREL Scaling Data'!$D:$D,Calculations!$N34))/SUMIFS('NREL Scaling Data'!$F:$F,'NREL Scaling Data'!$B:$B,UPPER(About!$B$1),'NREL Scaling Data'!$E:$E,Calculations!$M34,'NREL Scaling Data'!$A:$A,T$3,'NREL Scaling Data'!$C:$C,Calculations!$L34,'NREL Scaling Data'!$D:$D,Calculations!$N34) + 1) * T34,0)</f>
        <v>0</v>
      </c>
      <c r="V34" s="45">
        <f>IFERROR(((SUMIFS('NREL Scaling Data'!$F:$F,'NREL Scaling Data'!$B:$B,UPPER(About!$B$1),'NREL Scaling Data'!$E:$E,Calculations!$M34,'NREL Scaling Data'!$A:$A,V$3,'NREL Scaling Data'!$C:$C,Calculations!$L34,'NREL Scaling Data'!$D:$D,Calculations!$N34)-SUMIFS('NREL Scaling Data'!$F:$F,'NREL Scaling Data'!$B:$B,UPPER(About!$B$1),'NREL Scaling Data'!$E:$E,Calculations!$M34,'NREL Scaling Data'!$A:$A,U$3,'NREL Scaling Data'!$C:$C,Calculations!$L34,'NREL Scaling Data'!$D:$D,Calculations!$N34))/SUMIFS('NREL Scaling Data'!$F:$F,'NREL Scaling Data'!$B:$B,UPPER(About!$B$1),'NREL Scaling Data'!$E:$E,Calculations!$M34,'NREL Scaling Data'!$A:$A,U$3,'NREL Scaling Data'!$C:$C,Calculations!$L34,'NREL Scaling Data'!$D:$D,Calculations!$N34) + 1) * U34,0)</f>
        <v>0</v>
      </c>
      <c r="W34" s="45">
        <f>IFERROR(((SUMIFS('NREL Scaling Data'!$F:$F,'NREL Scaling Data'!$B:$B,UPPER(About!$B$1),'NREL Scaling Data'!$E:$E,Calculations!$M34,'NREL Scaling Data'!$A:$A,W$3,'NREL Scaling Data'!$C:$C,Calculations!$L34,'NREL Scaling Data'!$D:$D,Calculations!$N34)-SUMIFS('NREL Scaling Data'!$F:$F,'NREL Scaling Data'!$B:$B,UPPER(About!$B$1),'NREL Scaling Data'!$E:$E,Calculations!$M34,'NREL Scaling Data'!$A:$A,V$3,'NREL Scaling Data'!$C:$C,Calculations!$L34,'NREL Scaling Data'!$D:$D,Calculations!$N34))/SUMIFS('NREL Scaling Data'!$F:$F,'NREL Scaling Data'!$B:$B,UPPER(About!$B$1),'NREL Scaling Data'!$E:$E,Calculations!$M34,'NREL Scaling Data'!$A:$A,V$3,'NREL Scaling Data'!$C:$C,Calculations!$L34,'NREL Scaling Data'!$D:$D,Calculations!$N34) + 1) * V34,0)</f>
        <v>0</v>
      </c>
      <c r="X34" s="45">
        <f>IFERROR(((SUMIFS('NREL Scaling Data'!$F:$F,'NREL Scaling Data'!$B:$B,UPPER(About!$B$1),'NREL Scaling Data'!$E:$E,Calculations!$M34,'NREL Scaling Data'!$A:$A,X$3,'NREL Scaling Data'!$C:$C,Calculations!$L34,'NREL Scaling Data'!$D:$D,Calculations!$N34)-SUMIFS('NREL Scaling Data'!$F:$F,'NREL Scaling Data'!$B:$B,UPPER(About!$B$1),'NREL Scaling Data'!$E:$E,Calculations!$M34,'NREL Scaling Data'!$A:$A,W$3,'NREL Scaling Data'!$C:$C,Calculations!$L34,'NREL Scaling Data'!$D:$D,Calculations!$N34))/SUMIFS('NREL Scaling Data'!$F:$F,'NREL Scaling Data'!$B:$B,UPPER(About!$B$1),'NREL Scaling Data'!$E:$E,Calculations!$M34,'NREL Scaling Data'!$A:$A,W$3,'NREL Scaling Data'!$C:$C,Calculations!$L34,'NREL Scaling Data'!$D:$D,Calculations!$N34) + 1) * W34,0)</f>
        <v>0</v>
      </c>
      <c r="Y34" s="45">
        <f>IFERROR(((SUMIFS('NREL Scaling Data'!$F:$F,'NREL Scaling Data'!$B:$B,UPPER(About!$B$1),'NREL Scaling Data'!$E:$E,Calculations!$M34,'NREL Scaling Data'!$A:$A,Y$3,'NREL Scaling Data'!$C:$C,Calculations!$L34,'NREL Scaling Data'!$D:$D,Calculations!$N34)-SUMIFS('NREL Scaling Data'!$F:$F,'NREL Scaling Data'!$B:$B,UPPER(About!$B$1),'NREL Scaling Data'!$E:$E,Calculations!$M34,'NREL Scaling Data'!$A:$A,X$3,'NREL Scaling Data'!$C:$C,Calculations!$L34,'NREL Scaling Data'!$D:$D,Calculations!$N34))/SUMIFS('NREL Scaling Data'!$F:$F,'NREL Scaling Data'!$B:$B,UPPER(About!$B$1),'NREL Scaling Data'!$E:$E,Calculations!$M34,'NREL Scaling Data'!$A:$A,X$3,'NREL Scaling Data'!$C:$C,Calculations!$L34,'NREL Scaling Data'!$D:$D,Calculations!$N34) + 1) * X34,0)</f>
        <v>0</v>
      </c>
      <c r="Z34" s="45">
        <f>IFERROR(((SUMIFS('NREL Scaling Data'!$F:$F,'NREL Scaling Data'!$B:$B,UPPER(About!$B$1),'NREL Scaling Data'!$E:$E,Calculations!$M34,'NREL Scaling Data'!$A:$A,Z$3,'NREL Scaling Data'!$C:$C,Calculations!$L34,'NREL Scaling Data'!$D:$D,Calculations!$N34)-SUMIFS('NREL Scaling Data'!$F:$F,'NREL Scaling Data'!$B:$B,UPPER(About!$B$1),'NREL Scaling Data'!$E:$E,Calculations!$M34,'NREL Scaling Data'!$A:$A,Y$3,'NREL Scaling Data'!$C:$C,Calculations!$L34,'NREL Scaling Data'!$D:$D,Calculations!$N34))/SUMIFS('NREL Scaling Data'!$F:$F,'NREL Scaling Data'!$B:$B,UPPER(About!$B$1),'NREL Scaling Data'!$E:$E,Calculations!$M34,'NREL Scaling Data'!$A:$A,Y$3,'NREL Scaling Data'!$C:$C,Calculations!$L34,'NREL Scaling Data'!$D:$D,Calculations!$N34) + 1) * Y34,0)</f>
        <v>0</v>
      </c>
      <c r="AA34" s="45">
        <f>IFERROR(((SUMIFS('NREL Scaling Data'!$F:$F,'NREL Scaling Data'!$B:$B,UPPER(About!$B$1),'NREL Scaling Data'!$E:$E,Calculations!$M34,'NREL Scaling Data'!$A:$A,AA$3,'NREL Scaling Data'!$C:$C,Calculations!$L34,'NREL Scaling Data'!$D:$D,Calculations!$N34)-SUMIFS('NREL Scaling Data'!$F:$F,'NREL Scaling Data'!$B:$B,UPPER(About!$B$1),'NREL Scaling Data'!$E:$E,Calculations!$M34,'NREL Scaling Data'!$A:$A,Z$3,'NREL Scaling Data'!$C:$C,Calculations!$L34,'NREL Scaling Data'!$D:$D,Calculations!$N34))/SUMIFS('NREL Scaling Data'!$F:$F,'NREL Scaling Data'!$B:$B,UPPER(About!$B$1),'NREL Scaling Data'!$E:$E,Calculations!$M34,'NREL Scaling Data'!$A:$A,Z$3,'NREL Scaling Data'!$C:$C,Calculations!$L34,'NREL Scaling Data'!$D:$D,Calculations!$N34) + 1) * Z34,0)</f>
        <v>0</v>
      </c>
      <c r="AB34" s="45">
        <f>IFERROR(((SUMIFS('NREL Scaling Data'!$F:$F,'NREL Scaling Data'!$B:$B,UPPER(About!$B$1),'NREL Scaling Data'!$E:$E,Calculations!$M34,'NREL Scaling Data'!$A:$A,AB$3,'NREL Scaling Data'!$C:$C,Calculations!$L34,'NREL Scaling Data'!$D:$D,Calculations!$N34)-SUMIFS('NREL Scaling Data'!$F:$F,'NREL Scaling Data'!$B:$B,UPPER(About!$B$1),'NREL Scaling Data'!$E:$E,Calculations!$M34,'NREL Scaling Data'!$A:$A,AA$3,'NREL Scaling Data'!$C:$C,Calculations!$L34,'NREL Scaling Data'!$D:$D,Calculations!$N34))/SUMIFS('NREL Scaling Data'!$F:$F,'NREL Scaling Data'!$B:$B,UPPER(About!$B$1),'NREL Scaling Data'!$E:$E,Calculations!$M34,'NREL Scaling Data'!$A:$A,AA$3,'NREL Scaling Data'!$C:$C,Calculations!$L34,'NREL Scaling Data'!$D:$D,Calculations!$N34) + 1) * AA34,0)</f>
        <v>0</v>
      </c>
      <c r="AC34" s="45">
        <f>IFERROR(((SUMIFS('NREL Scaling Data'!$F:$F,'NREL Scaling Data'!$B:$B,UPPER(About!$B$1),'NREL Scaling Data'!$E:$E,Calculations!$M34,'NREL Scaling Data'!$A:$A,AC$3,'NREL Scaling Data'!$C:$C,Calculations!$L34,'NREL Scaling Data'!$D:$D,Calculations!$N34)-SUMIFS('NREL Scaling Data'!$F:$F,'NREL Scaling Data'!$B:$B,UPPER(About!$B$1),'NREL Scaling Data'!$E:$E,Calculations!$M34,'NREL Scaling Data'!$A:$A,AB$3,'NREL Scaling Data'!$C:$C,Calculations!$L34,'NREL Scaling Data'!$D:$D,Calculations!$N34))/SUMIFS('NREL Scaling Data'!$F:$F,'NREL Scaling Data'!$B:$B,UPPER(About!$B$1),'NREL Scaling Data'!$E:$E,Calculations!$M34,'NREL Scaling Data'!$A:$A,AB$3,'NREL Scaling Data'!$C:$C,Calculations!$L34,'NREL Scaling Data'!$D:$D,Calculations!$N34) + 1) * AB34,0)</f>
        <v>0</v>
      </c>
      <c r="AD34" s="45">
        <f>IFERROR(((SUMIFS('NREL Scaling Data'!$F:$F,'NREL Scaling Data'!$B:$B,UPPER(About!$B$1),'NREL Scaling Data'!$E:$E,Calculations!$M34,'NREL Scaling Data'!$A:$A,AD$3,'NREL Scaling Data'!$C:$C,Calculations!$L34,'NREL Scaling Data'!$D:$D,Calculations!$N34)-SUMIFS('NREL Scaling Data'!$F:$F,'NREL Scaling Data'!$B:$B,UPPER(About!$B$1),'NREL Scaling Data'!$E:$E,Calculations!$M34,'NREL Scaling Data'!$A:$A,AC$3,'NREL Scaling Data'!$C:$C,Calculations!$L34,'NREL Scaling Data'!$D:$D,Calculations!$N34))/SUMIFS('NREL Scaling Data'!$F:$F,'NREL Scaling Data'!$B:$B,UPPER(About!$B$1),'NREL Scaling Data'!$E:$E,Calculations!$M34,'NREL Scaling Data'!$A:$A,AC$3,'NREL Scaling Data'!$C:$C,Calculations!$L34,'NREL Scaling Data'!$D:$D,Calculations!$N34) + 1) * AC34,0)</f>
        <v>0</v>
      </c>
      <c r="AE34" s="45">
        <f>IFERROR(((SUMIFS('NREL Scaling Data'!$F:$F,'NREL Scaling Data'!$B:$B,UPPER(About!$B$1),'NREL Scaling Data'!$E:$E,Calculations!$M34,'NREL Scaling Data'!$A:$A,AE$3,'NREL Scaling Data'!$C:$C,Calculations!$L34,'NREL Scaling Data'!$D:$D,Calculations!$N34)-SUMIFS('NREL Scaling Data'!$F:$F,'NREL Scaling Data'!$B:$B,UPPER(About!$B$1),'NREL Scaling Data'!$E:$E,Calculations!$M34,'NREL Scaling Data'!$A:$A,AD$3,'NREL Scaling Data'!$C:$C,Calculations!$L34,'NREL Scaling Data'!$D:$D,Calculations!$N34))/SUMIFS('NREL Scaling Data'!$F:$F,'NREL Scaling Data'!$B:$B,UPPER(About!$B$1),'NREL Scaling Data'!$E:$E,Calculations!$M34,'NREL Scaling Data'!$A:$A,AD$3,'NREL Scaling Data'!$C:$C,Calculations!$L34,'NREL Scaling Data'!$D:$D,Calculations!$N34) + 1) * AD34,0)</f>
        <v>0</v>
      </c>
      <c r="AF34" s="45">
        <f>IFERROR(((SUMIFS('NREL Scaling Data'!$F:$F,'NREL Scaling Data'!$B:$B,UPPER(About!$B$1),'NREL Scaling Data'!$E:$E,Calculations!$M34,'NREL Scaling Data'!$A:$A,AF$3,'NREL Scaling Data'!$C:$C,Calculations!$L34,'NREL Scaling Data'!$D:$D,Calculations!$N34)-SUMIFS('NREL Scaling Data'!$F:$F,'NREL Scaling Data'!$B:$B,UPPER(About!$B$1),'NREL Scaling Data'!$E:$E,Calculations!$M34,'NREL Scaling Data'!$A:$A,AE$3,'NREL Scaling Data'!$C:$C,Calculations!$L34,'NREL Scaling Data'!$D:$D,Calculations!$N34))/SUMIFS('NREL Scaling Data'!$F:$F,'NREL Scaling Data'!$B:$B,UPPER(About!$B$1),'NREL Scaling Data'!$E:$E,Calculations!$M34,'NREL Scaling Data'!$A:$A,AE$3,'NREL Scaling Data'!$C:$C,Calculations!$L34,'NREL Scaling Data'!$D:$D,Calculations!$N34) + 1) * AE34,0)</f>
        <v>0</v>
      </c>
      <c r="AG34" s="45">
        <f>IFERROR(((SUMIFS('NREL Scaling Data'!$F:$F,'NREL Scaling Data'!$B:$B,UPPER(About!$B$1),'NREL Scaling Data'!$E:$E,Calculations!$M34,'NREL Scaling Data'!$A:$A,AG$3,'NREL Scaling Data'!$C:$C,Calculations!$L34,'NREL Scaling Data'!$D:$D,Calculations!$N34)-SUMIFS('NREL Scaling Data'!$F:$F,'NREL Scaling Data'!$B:$B,UPPER(About!$B$1),'NREL Scaling Data'!$E:$E,Calculations!$M34,'NREL Scaling Data'!$A:$A,AF$3,'NREL Scaling Data'!$C:$C,Calculations!$L34,'NREL Scaling Data'!$D:$D,Calculations!$N34))/SUMIFS('NREL Scaling Data'!$F:$F,'NREL Scaling Data'!$B:$B,UPPER(About!$B$1),'NREL Scaling Data'!$E:$E,Calculations!$M34,'NREL Scaling Data'!$A:$A,AF$3,'NREL Scaling Data'!$C:$C,Calculations!$L34,'NREL Scaling Data'!$D:$D,Calculations!$N34) + 1) * AF34,0)</f>
        <v>0</v>
      </c>
      <c r="AH34" s="45">
        <f>IFERROR(((SUMIFS('NREL Scaling Data'!$F:$F,'NREL Scaling Data'!$B:$B,UPPER(About!$B$1),'NREL Scaling Data'!$E:$E,Calculations!$M34,'NREL Scaling Data'!$A:$A,AH$3,'NREL Scaling Data'!$C:$C,Calculations!$L34,'NREL Scaling Data'!$D:$D,Calculations!$N34)-SUMIFS('NREL Scaling Data'!$F:$F,'NREL Scaling Data'!$B:$B,UPPER(About!$B$1),'NREL Scaling Data'!$E:$E,Calculations!$M34,'NREL Scaling Data'!$A:$A,AG$3,'NREL Scaling Data'!$C:$C,Calculations!$L34,'NREL Scaling Data'!$D:$D,Calculations!$N34))/SUMIFS('NREL Scaling Data'!$F:$F,'NREL Scaling Data'!$B:$B,UPPER(About!$B$1),'NREL Scaling Data'!$E:$E,Calculations!$M34,'NREL Scaling Data'!$A:$A,AG$3,'NREL Scaling Data'!$C:$C,Calculations!$L34,'NREL Scaling Data'!$D:$D,Calculations!$N34) + 1) * AG34,0)</f>
        <v>0</v>
      </c>
      <c r="AI34" s="45">
        <f>IFERROR(((SUMIFS('NREL Scaling Data'!$F:$F,'NREL Scaling Data'!$B:$B,UPPER(About!$B$1),'NREL Scaling Data'!$E:$E,Calculations!$M34,'NREL Scaling Data'!$A:$A,AI$3,'NREL Scaling Data'!$C:$C,Calculations!$L34,'NREL Scaling Data'!$D:$D,Calculations!$N34)-SUMIFS('NREL Scaling Data'!$F:$F,'NREL Scaling Data'!$B:$B,UPPER(About!$B$1),'NREL Scaling Data'!$E:$E,Calculations!$M34,'NREL Scaling Data'!$A:$A,AH$3,'NREL Scaling Data'!$C:$C,Calculations!$L34,'NREL Scaling Data'!$D:$D,Calculations!$N34))/SUMIFS('NREL Scaling Data'!$F:$F,'NREL Scaling Data'!$B:$B,UPPER(About!$B$1),'NREL Scaling Data'!$E:$E,Calculations!$M34,'NREL Scaling Data'!$A:$A,AH$3,'NREL Scaling Data'!$C:$C,Calculations!$L34,'NREL Scaling Data'!$D:$D,Calculations!$N34) + 1) * AH34,0)</f>
        <v>0</v>
      </c>
      <c r="AJ34" s="45">
        <f>IFERROR(((SUMIFS('NREL Scaling Data'!$F:$F,'NREL Scaling Data'!$B:$B,UPPER(About!$B$1),'NREL Scaling Data'!$E:$E,Calculations!$M34,'NREL Scaling Data'!$A:$A,AJ$3,'NREL Scaling Data'!$C:$C,Calculations!$L34,'NREL Scaling Data'!$D:$D,Calculations!$N34)-SUMIFS('NREL Scaling Data'!$F:$F,'NREL Scaling Data'!$B:$B,UPPER(About!$B$1),'NREL Scaling Data'!$E:$E,Calculations!$M34,'NREL Scaling Data'!$A:$A,AI$3,'NREL Scaling Data'!$C:$C,Calculations!$L34,'NREL Scaling Data'!$D:$D,Calculations!$N34))/SUMIFS('NREL Scaling Data'!$F:$F,'NREL Scaling Data'!$B:$B,UPPER(About!$B$1),'NREL Scaling Data'!$E:$E,Calculations!$M34,'NREL Scaling Data'!$A:$A,AI$3,'NREL Scaling Data'!$C:$C,Calculations!$L34,'NREL Scaling Data'!$D:$D,Calculations!$N34) + 1) * AI34,0)</f>
        <v>0</v>
      </c>
      <c r="AK34" s="45">
        <f>IFERROR(((SUMIFS('NREL Scaling Data'!$F:$F,'NREL Scaling Data'!$B:$B,UPPER(About!$B$1),'NREL Scaling Data'!$E:$E,Calculations!$M34,'NREL Scaling Data'!$A:$A,AK$3,'NREL Scaling Data'!$C:$C,Calculations!$L34,'NREL Scaling Data'!$D:$D,Calculations!$N34)-SUMIFS('NREL Scaling Data'!$F:$F,'NREL Scaling Data'!$B:$B,UPPER(About!$B$1),'NREL Scaling Data'!$E:$E,Calculations!$M34,'NREL Scaling Data'!$A:$A,AJ$3,'NREL Scaling Data'!$C:$C,Calculations!$L34,'NREL Scaling Data'!$D:$D,Calculations!$N34))/SUMIFS('NREL Scaling Data'!$F:$F,'NREL Scaling Data'!$B:$B,UPPER(About!$B$1),'NREL Scaling Data'!$E:$E,Calculations!$M34,'NREL Scaling Data'!$A:$A,AJ$3,'NREL Scaling Data'!$C:$C,Calculations!$L34,'NREL Scaling Data'!$D:$D,Calculations!$N34) + 1) * AJ34,0)</f>
        <v>0</v>
      </c>
      <c r="AL34" s="45">
        <f>IFERROR(((SUMIFS('NREL Scaling Data'!$F:$F,'NREL Scaling Data'!$B:$B,UPPER(About!$B$1),'NREL Scaling Data'!$E:$E,Calculations!$M34,'NREL Scaling Data'!$A:$A,AL$3,'NREL Scaling Data'!$C:$C,Calculations!$L34,'NREL Scaling Data'!$D:$D,Calculations!$N34)-SUMIFS('NREL Scaling Data'!$F:$F,'NREL Scaling Data'!$B:$B,UPPER(About!$B$1),'NREL Scaling Data'!$E:$E,Calculations!$M34,'NREL Scaling Data'!$A:$A,AK$3,'NREL Scaling Data'!$C:$C,Calculations!$L34,'NREL Scaling Data'!$D:$D,Calculations!$N34))/SUMIFS('NREL Scaling Data'!$F:$F,'NREL Scaling Data'!$B:$B,UPPER(About!$B$1),'NREL Scaling Data'!$E:$E,Calculations!$M34,'NREL Scaling Data'!$A:$A,AK$3,'NREL Scaling Data'!$C:$C,Calculations!$L34,'NREL Scaling Data'!$D:$D,Calculations!$N34) + 1) * AK34,0)</f>
        <v>0</v>
      </c>
      <c r="AM34" s="45">
        <f>IFERROR(((SUMIFS('NREL Scaling Data'!$F:$F,'NREL Scaling Data'!$B:$B,UPPER(About!$B$1),'NREL Scaling Data'!$E:$E,Calculations!$M34,'NREL Scaling Data'!$A:$A,AM$3,'NREL Scaling Data'!$C:$C,Calculations!$L34,'NREL Scaling Data'!$D:$D,Calculations!$N34)-SUMIFS('NREL Scaling Data'!$F:$F,'NREL Scaling Data'!$B:$B,UPPER(About!$B$1),'NREL Scaling Data'!$E:$E,Calculations!$M34,'NREL Scaling Data'!$A:$A,AL$3,'NREL Scaling Data'!$C:$C,Calculations!$L34,'NREL Scaling Data'!$D:$D,Calculations!$N34))/SUMIFS('NREL Scaling Data'!$F:$F,'NREL Scaling Data'!$B:$B,UPPER(About!$B$1),'NREL Scaling Data'!$E:$E,Calculations!$M34,'NREL Scaling Data'!$A:$A,AL$3,'NREL Scaling Data'!$C:$C,Calculations!$L34,'NREL Scaling Data'!$D:$D,Calculations!$N34) + 1) * AL34,0)</f>
        <v>0</v>
      </c>
      <c r="AN34" s="45">
        <f>IFERROR(((SUMIFS('NREL Scaling Data'!$F:$F,'NREL Scaling Data'!$B:$B,UPPER(About!$B$1),'NREL Scaling Data'!$E:$E,Calculations!$M34,'NREL Scaling Data'!$A:$A,AN$3,'NREL Scaling Data'!$C:$C,Calculations!$L34,'NREL Scaling Data'!$D:$D,Calculations!$N34)-SUMIFS('NREL Scaling Data'!$F:$F,'NREL Scaling Data'!$B:$B,UPPER(About!$B$1),'NREL Scaling Data'!$E:$E,Calculations!$M34,'NREL Scaling Data'!$A:$A,AM$3,'NREL Scaling Data'!$C:$C,Calculations!$L34,'NREL Scaling Data'!$D:$D,Calculations!$N34))/SUMIFS('NREL Scaling Data'!$F:$F,'NREL Scaling Data'!$B:$B,UPPER(About!$B$1),'NREL Scaling Data'!$E:$E,Calculations!$M34,'NREL Scaling Data'!$A:$A,AM$3,'NREL Scaling Data'!$C:$C,Calculations!$L34,'NREL Scaling Data'!$D:$D,Calculations!$N34) + 1) * AM34,0)</f>
        <v>0</v>
      </c>
      <c r="AO34" s="45">
        <f>IFERROR(((SUMIFS('NREL Scaling Data'!$F:$F,'NREL Scaling Data'!$B:$B,UPPER(About!$B$1),'NREL Scaling Data'!$E:$E,Calculations!$M34,'NREL Scaling Data'!$A:$A,AO$3,'NREL Scaling Data'!$C:$C,Calculations!$L34,'NREL Scaling Data'!$D:$D,Calculations!$N34)-SUMIFS('NREL Scaling Data'!$F:$F,'NREL Scaling Data'!$B:$B,UPPER(About!$B$1),'NREL Scaling Data'!$E:$E,Calculations!$M34,'NREL Scaling Data'!$A:$A,AN$3,'NREL Scaling Data'!$C:$C,Calculations!$L34,'NREL Scaling Data'!$D:$D,Calculations!$N34))/SUMIFS('NREL Scaling Data'!$F:$F,'NREL Scaling Data'!$B:$B,UPPER(About!$B$1),'NREL Scaling Data'!$E:$E,Calculations!$M34,'NREL Scaling Data'!$A:$A,AN$3,'NREL Scaling Data'!$C:$C,Calculations!$L34,'NREL Scaling Data'!$D:$D,Calculations!$N34) + 1) * AN34,0)</f>
        <v>0</v>
      </c>
      <c r="AP34" s="45">
        <f>IFERROR(((SUMIFS('NREL Scaling Data'!$F:$F,'NREL Scaling Data'!$B:$B,UPPER(About!$B$1),'NREL Scaling Data'!$E:$E,Calculations!$M34,'NREL Scaling Data'!$A:$A,AP$3,'NREL Scaling Data'!$C:$C,Calculations!$L34,'NREL Scaling Data'!$D:$D,Calculations!$N34)-SUMIFS('NREL Scaling Data'!$F:$F,'NREL Scaling Data'!$B:$B,UPPER(About!$B$1),'NREL Scaling Data'!$E:$E,Calculations!$M34,'NREL Scaling Data'!$A:$A,AO$3,'NREL Scaling Data'!$C:$C,Calculations!$L34,'NREL Scaling Data'!$D:$D,Calculations!$N34))/SUMIFS('NREL Scaling Data'!$F:$F,'NREL Scaling Data'!$B:$B,UPPER(About!$B$1),'NREL Scaling Data'!$E:$E,Calculations!$M34,'NREL Scaling Data'!$A:$A,AO$3,'NREL Scaling Data'!$C:$C,Calculations!$L34,'NREL Scaling Data'!$D:$D,Calculations!$N34) + 1) * AO34,0)</f>
        <v>0</v>
      </c>
      <c r="AQ34" s="45">
        <f>IFERROR(((SUMIFS('NREL Scaling Data'!$F:$F,'NREL Scaling Data'!$B:$B,UPPER(About!$B$1),'NREL Scaling Data'!$E:$E,Calculations!$M34,'NREL Scaling Data'!$A:$A,AQ$3,'NREL Scaling Data'!$C:$C,Calculations!$L34,'NREL Scaling Data'!$D:$D,Calculations!$N34)-SUMIFS('NREL Scaling Data'!$F:$F,'NREL Scaling Data'!$B:$B,UPPER(About!$B$1),'NREL Scaling Data'!$E:$E,Calculations!$M34,'NREL Scaling Data'!$A:$A,AP$3,'NREL Scaling Data'!$C:$C,Calculations!$L34,'NREL Scaling Data'!$D:$D,Calculations!$N34))/SUMIFS('NREL Scaling Data'!$F:$F,'NREL Scaling Data'!$B:$B,UPPER(About!$B$1),'NREL Scaling Data'!$E:$E,Calculations!$M34,'NREL Scaling Data'!$A:$A,AP$3,'NREL Scaling Data'!$C:$C,Calculations!$L34,'NREL Scaling Data'!$D:$D,Calculations!$N34) + 1) * AP34,0)</f>
        <v>0</v>
      </c>
      <c r="AR34" s="45">
        <f>IFERROR(((SUMIFS('NREL Scaling Data'!$F:$F,'NREL Scaling Data'!$B:$B,UPPER(About!$B$1),'NREL Scaling Data'!$E:$E,Calculations!$M34,'NREL Scaling Data'!$A:$A,AR$3,'NREL Scaling Data'!$C:$C,Calculations!$L34,'NREL Scaling Data'!$D:$D,Calculations!$N34)-SUMIFS('NREL Scaling Data'!$F:$F,'NREL Scaling Data'!$B:$B,UPPER(About!$B$1),'NREL Scaling Data'!$E:$E,Calculations!$M34,'NREL Scaling Data'!$A:$A,AQ$3,'NREL Scaling Data'!$C:$C,Calculations!$L34,'NREL Scaling Data'!$D:$D,Calculations!$N34))/SUMIFS('NREL Scaling Data'!$F:$F,'NREL Scaling Data'!$B:$B,UPPER(About!$B$1),'NREL Scaling Data'!$E:$E,Calculations!$M34,'NREL Scaling Data'!$A:$A,AQ$3,'NREL Scaling Data'!$C:$C,Calculations!$L34,'NREL Scaling Data'!$D:$D,Calculations!$N34) + 1) * AQ34,0)</f>
        <v>0</v>
      </c>
      <c r="AS34" s="45">
        <f>IFERROR(((SUMIFS('NREL Scaling Data'!$F:$F,'NREL Scaling Data'!$B:$B,UPPER(About!$B$1),'NREL Scaling Data'!$E:$E,Calculations!$M34,'NREL Scaling Data'!$A:$A,AS$3,'NREL Scaling Data'!$C:$C,Calculations!$L34,'NREL Scaling Data'!$D:$D,Calculations!$N34)-SUMIFS('NREL Scaling Data'!$F:$F,'NREL Scaling Data'!$B:$B,UPPER(About!$B$1),'NREL Scaling Data'!$E:$E,Calculations!$M34,'NREL Scaling Data'!$A:$A,AR$3,'NREL Scaling Data'!$C:$C,Calculations!$L34,'NREL Scaling Data'!$D:$D,Calculations!$N34))/SUMIFS('NREL Scaling Data'!$F:$F,'NREL Scaling Data'!$B:$B,UPPER(About!$B$1),'NREL Scaling Data'!$E:$E,Calculations!$M34,'NREL Scaling Data'!$A:$A,AR$3,'NREL Scaling Data'!$C:$C,Calculations!$L34,'NREL Scaling Data'!$D:$D,Calculations!$N34) + 1) * AR34,0)</f>
        <v>0</v>
      </c>
      <c r="AT34" s="45">
        <f>IFERROR(((SUMIFS('NREL Scaling Data'!$F:$F,'NREL Scaling Data'!$B:$B,UPPER(About!$B$1),'NREL Scaling Data'!$E:$E,Calculations!$M34,'NREL Scaling Data'!$A:$A,AT$3,'NREL Scaling Data'!$C:$C,Calculations!$L34,'NREL Scaling Data'!$D:$D,Calculations!$N34)-SUMIFS('NREL Scaling Data'!$F:$F,'NREL Scaling Data'!$B:$B,UPPER(About!$B$1),'NREL Scaling Data'!$E:$E,Calculations!$M34,'NREL Scaling Data'!$A:$A,AS$3,'NREL Scaling Data'!$C:$C,Calculations!$L34,'NREL Scaling Data'!$D:$D,Calculations!$N34))/SUMIFS('NREL Scaling Data'!$F:$F,'NREL Scaling Data'!$B:$B,UPPER(About!$B$1),'NREL Scaling Data'!$E:$E,Calculations!$M34,'NREL Scaling Data'!$A:$A,AS$3,'NREL Scaling Data'!$C:$C,Calculations!$L34,'NREL Scaling Data'!$D:$D,Calculations!$N34) + 1) * AS34,0)</f>
        <v>0</v>
      </c>
    </row>
    <row r="35" spans="2:46">
      <c r="I35" s="12" t="s">
        <v>1085</v>
      </c>
      <c r="J35" s="209">
        <f>IFERROR(SUMIFS('NREL Scaling Data'!F:F,'NREL Scaling Data'!B:B,UPPER(About!$B$1),'NREL Scaling Data'!E:E,Calculations!M35,'NREL Scaling Data'!A:A, 2021,'NREL Scaling Data'!C:C,Calculations!L35,'NREL Scaling Data'!D:D,Calculations!N35) / SUMIFS('NREL Scaling Data'!F:F,'NREL Scaling Data'!B:B,UPPER(About!$B$1),'NREL Scaling Data'!A:A, 2021,'NREL Scaling Data'!C:C,Calculations!L35,'NREL Scaling Data'!D:D,Calculations!N35),0)</f>
        <v>0</v>
      </c>
      <c r="K35" s="207">
        <f t="shared" si="5"/>
        <v>0.94236632738906856</v>
      </c>
      <c r="L35" s="209" t="s">
        <v>1022</v>
      </c>
      <c r="M35" s="12" t="s">
        <v>1019</v>
      </c>
      <c r="N35" s="1" t="s">
        <v>981</v>
      </c>
      <c r="O35" s="7">
        <f t="shared" si="6"/>
        <v>0</v>
      </c>
      <c r="P35" s="7">
        <f t="shared" si="7"/>
        <v>0</v>
      </c>
      <c r="Q35" s="45">
        <f>SUMIFS('SEDS 2021'!$F$23:$F$40,'SEDS 2021'!E$23:E$40,Calculations!L35,'SEDS 2021'!D$23:D$40,Calculations!N35)*J35*K35</f>
        <v>0</v>
      </c>
      <c r="R35" s="45">
        <f>IFERROR(((SUMIFS('NREL Scaling Data'!$F:$F,'NREL Scaling Data'!$B:$B,UPPER(About!$B$1),'NREL Scaling Data'!$E:$E,Calculations!$M35,'NREL Scaling Data'!$A:$A,R$3,'NREL Scaling Data'!$C:$C,Calculations!$L35,'NREL Scaling Data'!$D:$D,Calculations!$N35)-SUMIFS('NREL Scaling Data'!$F:$F,'NREL Scaling Data'!$B:$B,UPPER(About!$B$1),'NREL Scaling Data'!$E:$E,Calculations!$M35,'NREL Scaling Data'!$A:$A,Q$3,'NREL Scaling Data'!$C:$C,Calculations!$L35,'NREL Scaling Data'!$D:$D,Calculations!$N35))/SUMIFS('NREL Scaling Data'!$F:$F,'NREL Scaling Data'!$B:$B,UPPER(About!$B$1),'NREL Scaling Data'!$E:$E,Calculations!$M35,'NREL Scaling Data'!$A:$A,Q$3,'NREL Scaling Data'!$C:$C,Calculations!$L35,'NREL Scaling Data'!$D:$D,Calculations!$N35) + 1) * Q35,0)</f>
        <v>0</v>
      </c>
      <c r="S35" s="45">
        <f>IFERROR(((SUMIFS('NREL Scaling Data'!$F:$F,'NREL Scaling Data'!$B:$B,UPPER(About!$B$1),'NREL Scaling Data'!$E:$E,Calculations!$M35,'NREL Scaling Data'!$A:$A,S$3,'NREL Scaling Data'!$C:$C,Calculations!$L35,'NREL Scaling Data'!$D:$D,Calculations!$N35)-SUMIFS('NREL Scaling Data'!$F:$F,'NREL Scaling Data'!$B:$B,UPPER(About!$B$1),'NREL Scaling Data'!$E:$E,Calculations!$M35,'NREL Scaling Data'!$A:$A,R$3,'NREL Scaling Data'!$C:$C,Calculations!$L35,'NREL Scaling Data'!$D:$D,Calculations!$N35))/SUMIFS('NREL Scaling Data'!$F:$F,'NREL Scaling Data'!$B:$B,UPPER(About!$B$1),'NREL Scaling Data'!$E:$E,Calculations!$M35,'NREL Scaling Data'!$A:$A,R$3,'NREL Scaling Data'!$C:$C,Calculations!$L35,'NREL Scaling Data'!$D:$D,Calculations!$N35) + 1) * R35,0)</f>
        <v>0</v>
      </c>
      <c r="T35" s="45">
        <f>IFERROR(((SUMIFS('NREL Scaling Data'!$F:$F,'NREL Scaling Data'!$B:$B,UPPER(About!$B$1),'NREL Scaling Data'!$E:$E,Calculations!$M35,'NREL Scaling Data'!$A:$A,T$3,'NREL Scaling Data'!$C:$C,Calculations!$L35,'NREL Scaling Data'!$D:$D,Calculations!$N35)-SUMIFS('NREL Scaling Data'!$F:$F,'NREL Scaling Data'!$B:$B,UPPER(About!$B$1),'NREL Scaling Data'!$E:$E,Calculations!$M35,'NREL Scaling Data'!$A:$A,S$3,'NREL Scaling Data'!$C:$C,Calculations!$L35,'NREL Scaling Data'!$D:$D,Calculations!$N35))/SUMIFS('NREL Scaling Data'!$F:$F,'NREL Scaling Data'!$B:$B,UPPER(About!$B$1),'NREL Scaling Data'!$E:$E,Calculations!$M35,'NREL Scaling Data'!$A:$A,S$3,'NREL Scaling Data'!$C:$C,Calculations!$L35,'NREL Scaling Data'!$D:$D,Calculations!$N35) + 1) * S35,0)</f>
        <v>0</v>
      </c>
      <c r="U35" s="45">
        <f>IFERROR(((SUMIFS('NREL Scaling Data'!$F:$F,'NREL Scaling Data'!$B:$B,UPPER(About!$B$1),'NREL Scaling Data'!$E:$E,Calculations!$M35,'NREL Scaling Data'!$A:$A,U$3,'NREL Scaling Data'!$C:$C,Calculations!$L35,'NREL Scaling Data'!$D:$D,Calculations!$N35)-SUMIFS('NREL Scaling Data'!$F:$F,'NREL Scaling Data'!$B:$B,UPPER(About!$B$1),'NREL Scaling Data'!$E:$E,Calculations!$M35,'NREL Scaling Data'!$A:$A,T$3,'NREL Scaling Data'!$C:$C,Calculations!$L35,'NREL Scaling Data'!$D:$D,Calculations!$N35))/SUMIFS('NREL Scaling Data'!$F:$F,'NREL Scaling Data'!$B:$B,UPPER(About!$B$1),'NREL Scaling Data'!$E:$E,Calculations!$M35,'NREL Scaling Data'!$A:$A,T$3,'NREL Scaling Data'!$C:$C,Calculations!$L35,'NREL Scaling Data'!$D:$D,Calculations!$N35) + 1) * T35,0)</f>
        <v>0</v>
      </c>
      <c r="V35" s="45">
        <f>IFERROR(((SUMIFS('NREL Scaling Data'!$F:$F,'NREL Scaling Data'!$B:$B,UPPER(About!$B$1),'NREL Scaling Data'!$E:$E,Calculations!$M35,'NREL Scaling Data'!$A:$A,V$3,'NREL Scaling Data'!$C:$C,Calculations!$L35,'NREL Scaling Data'!$D:$D,Calculations!$N35)-SUMIFS('NREL Scaling Data'!$F:$F,'NREL Scaling Data'!$B:$B,UPPER(About!$B$1),'NREL Scaling Data'!$E:$E,Calculations!$M35,'NREL Scaling Data'!$A:$A,U$3,'NREL Scaling Data'!$C:$C,Calculations!$L35,'NREL Scaling Data'!$D:$D,Calculations!$N35))/SUMIFS('NREL Scaling Data'!$F:$F,'NREL Scaling Data'!$B:$B,UPPER(About!$B$1),'NREL Scaling Data'!$E:$E,Calculations!$M35,'NREL Scaling Data'!$A:$A,U$3,'NREL Scaling Data'!$C:$C,Calculations!$L35,'NREL Scaling Data'!$D:$D,Calculations!$N35) + 1) * U35,0)</f>
        <v>0</v>
      </c>
      <c r="W35" s="45">
        <f>IFERROR(((SUMIFS('NREL Scaling Data'!$F:$F,'NREL Scaling Data'!$B:$B,UPPER(About!$B$1),'NREL Scaling Data'!$E:$E,Calculations!$M35,'NREL Scaling Data'!$A:$A,W$3,'NREL Scaling Data'!$C:$C,Calculations!$L35,'NREL Scaling Data'!$D:$D,Calculations!$N35)-SUMIFS('NREL Scaling Data'!$F:$F,'NREL Scaling Data'!$B:$B,UPPER(About!$B$1),'NREL Scaling Data'!$E:$E,Calculations!$M35,'NREL Scaling Data'!$A:$A,V$3,'NREL Scaling Data'!$C:$C,Calculations!$L35,'NREL Scaling Data'!$D:$D,Calculations!$N35))/SUMIFS('NREL Scaling Data'!$F:$F,'NREL Scaling Data'!$B:$B,UPPER(About!$B$1),'NREL Scaling Data'!$E:$E,Calculations!$M35,'NREL Scaling Data'!$A:$A,V$3,'NREL Scaling Data'!$C:$C,Calculations!$L35,'NREL Scaling Data'!$D:$D,Calculations!$N35) + 1) * V35,0)</f>
        <v>0</v>
      </c>
      <c r="X35" s="45">
        <f>IFERROR(((SUMIFS('NREL Scaling Data'!$F:$F,'NREL Scaling Data'!$B:$B,UPPER(About!$B$1),'NREL Scaling Data'!$E:$E,Calculations!$M35,'NREL Scaling Data'!$A:$A,X$3,'NREL Scaling Data'!$C:$C,Calculations!$L35,'NREL Scaling Data'!$D:$D,Calculations!$N35)-SUMIFS('NREL Scaling Data'!$F:$F,'NREL Scaling Data'!$B:$B,UPPER(About!$B$1),'NREL Scaling Data'!$E:$E,Calculations!$M35,'NREL Scaling Data'!$A:$A,W$3,'NREL Scaling Data'!$C:$C,Calculations!$L35,'NREL Scaling Data'!$D:$D,Calculations!$N35))/SUMIFS('NREL Scaling Data'!$F:$F,'NREL Scaling Data'!$B:$B,UPPER(About!$B$1),'NREL Scaling Data'!$E:$E,Calculations!$M35,'NREL Scaling Data'!$A:$A,W$3,'NREL Scaling Data'!$C:$C,Calculations!$L35,'NREL Scaling Data'!$D:$D,Calculations!$N35) + 1) * W35,0)</f>
        <v>0</v>
      </c>
      <c r="Y35" s="45">
        <f>IFERROR(((SUMIFS('NREL Scaling Data'!$F:$F,'NREL Scaling Data'!$B:$B,UPPER(About!$B$1),'NREL Scaling Data'!$E:$E,Calculations!$M35,'NREL Scaling Data'!$A:$A,Y$3,'NREL Scaling Data'!$C:$C,Calculations!$L35,'NREL Scaling Data'!$D:$D,Calculations!$N35)-SUMIFS('NREL Scaling Data'!$F:$F,'NREL Scaling Data'!$B:$B,UPPER(About!$B$1),'NREL Scaling Data'!$E:$E,Calculations!$M35,'NREL Scaling Data'!$A:$A,X$3,'NREL Scaling Data'!$C:$C,Calculations!$L35,'NREL Scaling Data'!$D:$D,Calculations!$N35))/SUMIFS('NREL Scaling Data'!$F:$F,'NREL Scaling Data'!$B:$B,UPPER(About!$B$1),'NREL Scaling Data'!$E:$E,Calculations!$M35,'NREL Scaling Data'!$A:$A,X$3,'NREL Scaling Data'!$C:$C,Calculations!$L35,'NREL Scaling Data'!$D:$D,Calculations!$N35) + 1) * X35,0)</f>
        <v>0</v>
      </c>
      <c r="Z35" s="45">
        <f>IFERROR(((SUMIFS('NREL Scaling Data'!$F:$F,'NREL Scaling Data'!$B:$B,UPPER(About!$B$1),'NREL Scaling Data'!$E:$E,Calculations!$M35,'NREL Scaling Data'!$A:$A,Z$3,'NREL Scaling Data'!$C:$C,Calculations!$L35,'NREL Scaling Data'!$D:$D,Calculations!$N35)-SUMIFS('NREL Scaling Data'!$F:$F,'NREL Scaling Data'!$B:$B,UPPER(About!$B$1),'NREL Scaling Data'!$E:$E,Calculations!$M35,'NREL Scaling Data'!$A:$A,Y$3,'NREL Scaling Data'!$C:$C,Calculations!$L35,'NREL Scaling Data'!$D:$D,Calculations!$N35))/SUMIFS('NREL Scaling Data'!$F:$F,'NREL Scaling Data'!$B:$B,UPPER(About!$B$1),'NREL Scaling Data'!$E:$E,Calculations!$M35,'NREL Scaling Data'!$A:$A,Y$3,'NREL Scaling Data'!$C:$C,Calculations!$L35,'NREL Scaling Data'!$D:$D,Calculations!$N35) + 1) * Y35,0)</f>
        <v>0</v>
      </c>
      <c r="AA35" s="45">
        <f>IFERROR(((SUMIFS('NREL Scaling Data'!$F:$F,'NREL Scaling Data'!$B:$B,UPPER(About!$B$1),'NREL Scaling Data'!$E:$E,Calculations!$M35,'NREL Scaling Data'!$A:$A,AA$3,'NREL Scaling Data'!$C:$C,Calculations!$L35,'NREL Scaling Data'!$D:$D,Calculations!$N35)-SUMIFS('NREL Scaling Data'!$F:$F,'NREL Scaling Data'!$B:$B,UPPER(About!$B$1),'NREL Scaling Data'!$E:$E,Calculations!$M35,'NREL Scaling Data'!$A:$A,Z$3,'NREL Scaling Data'!$C:$C,Calculations!$L35,'NREL Scaling Data'!$D:$D,Calculations!$N35))/SUMIFS('NREL Scaling Data'!$F:$F,'NREL Scaling Data'!$B:$B,UPPER(About!$B$1),'NREL Scaling Data'!$E:$E,Calculations!$M35,'NREL Scaling Data'!$A:$A,Z$3,'NREL Scaling Data'!$C:$C,Calculations!$L35,'NREL Scaling Data'!$D:$D,Calculations!$N35) + 1) * Z35,0)</f>
        <v>0</v>
      </c>
      <c r="AB35" s="45">
        <f>IFERROR(((SUMIFS('NREL Scaling Data'!$F:$F,'NREL Scaling Data'!$B:$B,UPPER(About!$B$1),'NREL Scaling Data'!$E:$E,Calculations!$M35,'NREL Scaling Data'!$A:$A,AB$3,'NREL Scaling Data'!$C:$C,Calculations!$L35,'NREL Scaling Data'!$D:$D,Calculations!$N35)-SUMIFS('NREL Scaling Data'!$F:$F,'NREL Scaling Data'!$B:$B,UPPER(About!$B$1),'NREL Scaling Data'!$E:$E,Calculations!$M35,'NREL Scaling Data'!$A:$A,AA$3,'NREL Scaling Data'!$C:$C,Calculations!$L35,'NREL Scaling Data'!$D:$D,Calculations!$N35))/SUMIFS('NREL Scaling Data'!$F:$F,'NREL Scaling Data'!$B:$B,UPPER(About!$B$1),'NREL Scaling Data'!$E:$E,Calculations!$M35,'NREL Scaling Data'!$A:$A,AA$3,'NREL Scaling Data'!$C:$C,Calculations!$L35,'NREL Scaling Data'!$D:$D,Calculations!$N35) + 1) * AA35,0)</f>
        <v>0</v>
      </c>
      <c r="AC35" s="45">
        <f>IFERROR(((SUMIFS('NREL Scaling Data'!$F:$F,'NREL Scaling Data'!$B:$B,UPPER(About!$B$1),'NREL Scaling Data'!$E:$E,Calculations!$M35,'NREL Scaling Data'!$A:$A,AC$3,'NREL Scaling Data'!$C:$C,Calculations!$L35,'NREL Scaling Data'!$D:$D,Calculations!$N35)-SUMIFS('NREL Scaling Data'!$F:$F,'NREL Scaling Data'!$B:$B,UPPER(About!$B$1),'NREL Scaling Data'!$E:$E,Calculations!$M35,'NREL Scaling Data'!$A:$A,AB$3,'NREL Scaling Data'!$C:$C,Calculations!$L35,'NREL Scaling Data'!$D:$D,Calculations!$N35))/SUMIFS('NREL Scaling Data'!$F:$F,'NREL Scaling Data'!$B:$B,UPPER(About!$B$1),'NREL Scaling Data'!$E:$E,Calculations!$M35,'NREL Scaling Data'!$A:$A,AB$3,'NREL Scaling Data'!$C:$C,Calculations!$L35,'NREL Scaling Data'!$D:$D,Calculations!$N35) + 1) * AB35,0)</f>
        <v>0</v>
      </c>
      <c r="AD35" s="45">
        <f>IFERROR(((SUMIFS('NREL Scaling Data'!$F:$F,'NREL Scaling Data'!$B:$B,UPPER(About!$B$1),'NREL Scaling Data'!$E:$E,Calculations!$M35,'NREL Scaling Data'!$A:$A,AD$3,'NREL Scaling Data'!$C:$C,Calculations!$L35,'NREL Scaling Data'!$D:$D,Calculations!$N35)-SUMIFS('NREL Scaling Data'!$F:$F,'NREL Scaling Data'!$B:$B,UPPER(About!$B$1),'NREL Scaling Data'!$E:$E,Calculations!$M35,'NREL Scaling Data'!$A:$A,AC$3,'NREL Scaling Data'!$C:$C,Calculations!$L35,'NREL Scaling Data'!$D:$D,Calculations!$N35))/SUMIFS('NREL Scaling Data'!$F:$F,'NREL Scaling Data'!$B:$B,UPPER(About!$B$1),'NREL Scaling Data'!$E:$E,Calculations!$M35,'NREL Scaling Data'!$A:$A,AC$3,'NREL Scaling Data'!$C:$C,Calculations!$L35,'NREL Scaling Data'!$D:$D,Calculations!$N35) + 1) * AC35,0)</f>
        <v>0</v>
      </c>
      <c r="AE35" s="45">
        <f>IFERROR(((SUMIFS('NREL Scaling Data'!$F:$F,'NREL Scaling Data'!$B:$B,UPPER(About!$B$1),'NREL Scaling Data'!$E:$E,Calculations!$M35,'NREL Scaling Data'!$A:$A,AE$3,'NREL Scaling Data'!$C:$C,Calculations!$L35,'NREL Scaling Data'!$D:$D,Calculations!$N35)-SUMIFS('NREL Scaling Data'!$F:$F,'NREL Scaling Data'!$B:$B,UPPER(About!$B$1),'NREL Scaling Data'!$E:$E,Calculations!$M35,'NREL Scaling Data'!$A:$A,AD$3,'NREL Scaling Data'!$C:$C,Calculations!$L35,'NREL Scaling Data'!$D:$D,Calculations!$N35))/SUMIFS('NREL Scaling Data'!$F:$F,'NREL Scaling Data'!$B:$B,UPPER(About!$B$1),'NREL Scaling Data'!$E:$E,Calculations!$M35,'NREL Scaling Data'!$A:$A,AD$3,'NREL Scaling Data'!$C:$C,Calculations!$L35,'NREL Scaling Data'!$D:$D,Calculations!$N35) + 1) * AD35,0)</f>
        <v>0</v>
      </c>
      <c r="AF35" s="45">
        <f>IFERROR(((SUMIFS('NREL Scaling Data'!$F:$F,'NREL Scaling Data'!$B:$B,UPPER(About!$B$1),'NREL Scaling Data'!$E:$E,Calculations!$M35,'NREL Scaling Data'!$A:$A,AF$3,'NREL Scaling Data'!$C:$C,Calculations!$L35,'NREL Scaling Data'!$D:$D,Calculations!$N35)-SUMIFS('NREL Scaling Data'!$F:$F,'NREL Scaling Data'!$B:$B,UPPER(About!$B$1),'NREL Scaling Data'!$E:$E,Calculations!$M35,'NREL Scaling Data'!$A:$A,AE$3,'NREL Scaling Data'!$C:$C,Calculations!$L35,'NREL Scaling Data'!$D:$D,Calculations!$N35))/SUMIFS('NREL Scaling Data'!$F:$F,'NREL Scaling Data'!$B:$B,UPPER(About!$B$1),'NREL Scaling Data'!$E:$E,Calculations!$M35,'NREL Scaling Data'!$A:$A,AE$3,'NREL Scaling Data'!$C:$C,Calculations!$L35,'NREL Scaling Data'!$D:$D,Calculations!$N35) + 1) * AE35,0)</f>
        <v>0</v>
      </c>
      <c r="AG35" s="45">
        <f>IFERROR(((SUMIFS('NREL Scaling Data'!$F:$F,'NREL Scaling Data'!$B:$B,UPPER(About!$B$1),'NREL Scaling Data'!$E:$E,Calculations!$M35,'NREL Scaling Data'!$A:$A,AG$3,'NREL Scaling Data'!$C:$C,Calculations!$L35,'NREL Scaling Data'!$D:$D,Calculations!$N35)-SUMIFS('NREL Scaling Data'!$F:$F,'NREL Scaling Data'!$B:$B,UPPER(About!$B$1),'NREL Scaling Data'!$E:$E,Calculations!$M35,'NREL Scaling Data'!$A:$A,AF$3,'NREL Scaling Data'!$C:$C,Calculations!$L35,'NREL Scaling Data'!$D:$D,Calculations!$N35))/SUMIFS('NREL Scaling Data'!$F:$F,'NREL Scaling Data'!$B:$B,UPPER(About!$B$1),'NREL Scaling Data'!$E:$E,Calculations!$M35,'NREL Scaling Data'!$A:$A,AF$3,'NREL Scaling Data'!$C:$C,Calculations!$L35,'NREL Scaling Data'!$D:$D,Calculations!$N35) + 1) * AF35,0)</f>
        <v>0</v>
      </c>
      <c r="AH35" s="45">
        <f>IFERROR(((SUMIFS('NREL Scaling Data'!$F:$F,'NREL Scaling Data'!$B:$B,UPPER(About!$B$1),'NREL Scaling Data'!$E:$E,Calculations!$M35,'NREL Scaling Data'!$A:$A,AH$3,'NREL Scaling Data'!$C:$C,Calculations!$L35,'NREL Scaling Data'!$D:$D,Calculations!$N35)-SUMIFS('NREL Scaling Data'!$F:$F,'NREL Scaling Data'!$B:$B,UPPER(About!$B$1),'NREL Scaling Data'!$E:$E,Calculations!$M35,'NREL Scaling Data'!$A:$A,AG$3,'NREL Scaling Data'!$C:$C,Calculations!$L35,'NREL Scaling Data'!$D:$D,Calculations!$N35))/SUMIFS('NREL Scaling Data'!$F:$F,'NREL Scaling Data'!$B:$B,UPPER(About!$B$1),'NREL Scaling Data'!$E:$E,Calculations!$M35,'NREL Scaling Data'!$A:$A,AG$3,'NREL Scaling Data'!$C:$C,Calculations!$L35,'NREL Scaling Data'!$D:$D,Calculations!$N35) + 1) * AG35,0)</f>
        <v>0</v>
      </c>
      <c r="AI35" s="45">
        <f>IFERROR(((SUMIFS('NREL Scaling Data'!$F:$F,'NREL Scaling Data'!$B:$B,UPPER(About!$B$1),'NREL Scaling Data'!$E:$E,Calculations!$M35,'NREL Scaling Data'!$A:$A,AI$3,'NREL Scaling Data'!$C:$C,Calculations!$L35,'NREL Scaling Data'!$D:$D,Calculations!$N35)-SUMIFS('NREL Scaling Data'!$F:$F,'NREL Scaling Data'!$B:$B,UPPER(About!$B$1),'NREL Scaling Data'!$E:$E,Calculations!$M35,'NREL Scaling Data'!$A:$A,AH$3,'NREL Scaling Data'!$C:$C,Calculations!$L35,'NREL Scaling Data'!$D:$D,Calculations!$N35))/SUMIFS('NREL Scaling Data'!$F:$F,'NREL Scaling Data'!$B:$B,UPPER(About!$B$1),'NREL Scaling Data'!$E:$E,Calculations!$M35,'NREL Scaling Data'!$A:$A,AH$3,'NREL Scaling Data'!$C:$C,Calculations!$L35,'NREL Scaling Data'!$D:$D,Calculations!$N35) + 1) * AH35,0)</f>
        <v>0</v>
      </c>
      <c r="AJ35" s="45">
        <f>IFERROR(((SUMIFS('NREL Scaling Data'!$F:$F,'NREL Scaling Data'!$B:$B,UPPER(About!$B$1),'NREL Scaling Data'!$E:$E,Calculations!$M35,'NREL Scaling Data'!$A:$A,AJ$3,'NREL Scaling Data'!$C:$C,Calculations!$L35,'NREL Scaling Data'!$D:$D,Calculations!$N35)-SUMIFS('NREL Scaling Data'!$F:$F,'NREL Scaling Data'!$B:$B,UPPER(About!$B$1),'NREL Scaling Data'!$E:$E,Calculations!$M35,'NREL Scaling Data'!$A:$A,AI$3,'NREL Scaling Data'!$C:$C,Calculations!$L35,'NREL Scaling Data'!$D:$D,Calculations!$N35))/SUMIFS('NREL Scaling Data'!$F:$F,'NREL Scaling Data'!$B:$B,UPPER(About!$B$1),'NREL Scaling Data'!$E:$E,Calculations!$M35,'NREL Scaling Data'!$A:$A,AI$3,'NREL Scaling Data'!$C:$C,Calculations!$L35,'NREL Scaling Data'!$D:$D,Calculations!$N35) + 1) * AI35,0)</f>
        <v>0</v>
      </c>
      <c r="AK35" s="45">
        <f>IFERROR(((SUMIFS('NREL Scaling Data'!$F:$F,'NREL Scaling Data'!$B:$B,UPPER(About!$B$1),'NREL Scaling Data'!$E:$E,Calculations!$M35,'NREL Scaling Data'!$A:$A,AK$3,'NREL Scaling Data'!$C:$C,Calculations!$L35,'NREL Scaling Data'!$D:$D,Calculations!$N35)-SUMIFS('NREL Scaling Data'!$F:$F,'NREL Scaling Data'!$B:$B,UPPER(About!$B$1),'NREL Scaling Data'!$E:$E,Calculations!$M35,'NREL Scaling Data'!$A:$A,AJ$3,'NREL Scaling Data'!$C:$C,Calculations!$L35,'NREL Scaling Data'!$D:$D,Calculations!$N35))/SUMIFS('NREL Scaling Data'!$F:$F,'NREL Scaling Data'!$B:$B,UPPER(About!$B$1),'NREL Scaling Data'!$E:$E,Calculations!$M35,'NREL Scaling Data'!$A:$A,AJ$3,'NREL Scaling Data'!$C:$C,Calculations!$L35,'NREL Scaling Data'!$D:$D,Calculations!$N35) + 1) * AJ35,0)</f>
        <v>0</v>
      </c>
      <c r="AL35" s="45">
        <f>IFERROR(((SUMIFS('NREL Scaling Data'!$F:$F,'NREL Scaling Data'!$B:$B,UPPER(About!$B$1),'NREL Scaling Data'!$E:$E,Calculations!$M35,'NREL Scaling Data'!$A:$A,AL$3,'NREL Scaling Data'!$C:$C,Calculations!$L35,'NREL Scaling Data'!$D:$D,Calculations!$N35)-SUMIFS('NREL Scaling Data'!$F:$F,'NREL Scaling Data'!$B:$B,UPPER(About!$B$1),'NREL Scaling Data'!$E:$E,Calculations!$M35,'NREL Scaling Data'!$A:$A,AK$3,'NREL Scaling Data'!$C:$C,Calculations!$L35,'NREL Scaling Data'!$D:$D,Calculations!$N35))/SUMIFS('NREL Scaling Data'!$F:$F,'NREL Scaling Data'!$B:$B,UPPER(About!$B$1),'NREL Scaling Data'!$E:$E,Calculations!$M35,'NREL Scaling Data'!$A:$A,AK$3,'NREL Scaling Data'!$C:$C,Calculations!$L35,'NREL Scaling Data'!$D:$D,Calculations!$N35) + 1) * AK35,0)</f>
        <v>0</v>
      </c>
      <c r="AM35" s="45">
        <f>IFERROR(((SUMIFS('NREL Scaling Data'!$F:$F,'NREL Scaling Data'!$B:$B,UPPER(About!$B$1),'NREL Scaling Data'!$E:$E,Calculations!$M35,'NREL Scaling Data'!$A:$A,AM$3,'NREL Scaling Data'!$C:$C,Calculations!$L35,'NREL Scaling Data'!$D:$D,Calculations!$N35)-SUMIFS('NREL Scaling Data'!$F:$F,'NREL Scaling Data'!$B:$B,UPPER(About!$B$1),'NREL Scaling Data'!$E:$E,Calculations!$M35,'NREL Scaling Data'!$A:$A,AL$3,'NREL Scaling Data'!$C:$C,Calculations!$L35,'NREL Scaling Data'!$D:$D,Calculations!$N35))/SUMIFS('NREL Scaling Data'!$F:$F,'NREL Scaling Data'!$B:$B,UPPER(About!$B$1),'NREL Scaling Data'!$E:$E,Calculations!$M35,'NREL Scaling Data'!$A:$A,AL$3,'NREL Scaling Data'!$C:$C,Calculations!$L35,'NREL Scaling Data'!$D:$D,Calculations!$N35) + 1) * AL35,0)</f>
        <v>0</v>
      </c>
      <c r="AN35" s="45">
        <f>IFERROR(((SUMIFS('NREL Scaling Data'!$F:$F,'NREL Scaling Data'!$B:$B,UPPER(About!$B$1),'NREL Scaling Data'!$E:$E,Calculations!$M35,'NREL Scaling Data'!$A:$A,AN$3,'NREL Scaling Data'!$C:$C,Calculations!$L35,'NREL Scaling Data'!$D:$D,Calculations!$N35)-SUMIFS('NREL Scaling Data'!$F:$F,'NREL Scaling Data'!$B:$B,UPPER(About!$B$1),'NREL Scaling Data'!$E:$E,Calculations!$M35,'NREL Scaling Data'!$A:$A,AM$3,'NREL Scaling Data'!$C:$C,Calculations!$L35,'NREL Scaling Data'!$D:$D,Calculations!$N35))/SUMIFS('NREL Scaling Data'!$F:$F,'NREL Scaling Data'!$B:$B,UPPER(About!$B$1),'NREL Scaling Data'!$E:$E,Calculations!$M35,'NREL Scaling Data'!$A:$A,AM$3,'NREL Scaling Data'!$C:$C,Calculations!$L35,'NREL Scaling Data'!$D:$D,Calculations!$N35) + 1) * AM35,0)</f>
        <v>0</v>
      </c>
      <c r="AO35" s="45">
        <f>IFERROR(((SUMIFS('NREL Scaling Data'!$F:$F,'NREL Scaling Data'!$B:$B,UPPER(About!$B$1),'NREL Scaling Data'!$E:$E,Calculations!$M35,'NREL Scaling Data'!$A:$A,AO$3,'NREL Scaling Data'!$C:$C,Calculations!$L35,'NREL Scaling Data'!$D:$D,Calculations!$N35)-SUMIFS('NREL Scaling Data'!$F:$F,'NREL Scaling Data'!$B:$B,UPPER(About!$B$1),'NREL Scaling Data'!$E:$E,Calculations!$M35,'NREL Scaling Data'!$A:$A,AN$3,'NREL Scaling Data'!$C:$C,Calculations!$L35,'NREL Scaling Data'!$D:$D,Calculations!$N35))/SUMIFS('NREL Scaling Data'!$F:$F,'NREL Scaling Data'!$B:$B,UPPER(About!$B$1),'NREL Scaling Data'!$E:$E,Calculations!$M35,'NREL Scaling Data'!$A:$A,AN$3,'NREL Scaling Data'!$C:$C,Calculations!$L35,'NREL Scaling Data'!$D:$D,Calculations!$N35) + 1) * AN35,0)</f>
        <v>0</v>
      </c>
      <c r="AP35" s="45">
        <f>IFERROR(((SUMIFS('NREL Scaling Data'!$F:$F,'NREL Scaling Data'!$B:$B,UPPER(About!$B$1),'NREL Scaling Data'!$E:$E,Calculations!$M35,'NREL Scaling Data'!$A:$A,AP$3,'NREL Scaling Data'!$C:$C,Calculations!$L35,'NREL Scaling Data'!$D:$D,Calculations!$N35)-SUMIFS('NREL Scaling Data'!$F:$F,'NREL Scaling Data'!$B:$B,UPPER(About!$B$1),'NREL Scaling Data'!$E:$E,Calculations!$M35,'NREL Scaling Data'!$A:$A,AO$3,'NREL Scaling Data'!$C:$C,Calculations!$L35,'NREL Scaling Data'!$D:$D,Calculations!$N35))/SUMIFS('NREL Scaling Data'!$F:$F,'NREL Scaling Data'!$B:$B,UPPER(About!$B$1),'NREL Scaling Data'!$E:$E,Calculations!$M35,'NREL Scaling Data'!$A:$A,AO$3,'NREL Scaling Data'!$C:$C,Calculations!$L35,'NREL Scaling Data'!$D:$D,Calculations!$N35) + 1) * AO35,0)</f>
        <v>0</v>
      </c>
      <c r="AQ35" s="45">
        <f>IFERROR(((SUMIFS('NREL Scaling Data'!$F:$F,'NREL Scaling Data'!$B:$B,UPPER(About!$B$1),'NREL Scaling Data'!$E:$E,Calculations!$M35,'NREL Scaling Data'!$A:$A,AQ$3,'NREL Scaling Data'!$C:$C,Calculations!$L35,'NREL Scaling Data'!$D:$D,Calculations!$N35)-SUMIFS('NREL Scaling Data'!$F:$F,'NREL Scaling Data'!$B:$B,UPPER(About!$B$1),'NREL Scaling Data'!$E:$E,Calculations!$M35,'NREL Scaling Data'!$A:$A,AP$3,'NREL Scaling Data'!$C:$C,Calculations!$L35,'NREL Scaling Data'!$D:$D,Calculations!$N35))/SUMIFS('NREL Scaling Data'!$F:$F,'NREL Scaling Data'!$B:$B,UPPER(About!$B$1),'NREL Scaling Data'!$E:$E,Calculations!$M35,'NREL Scaling Data'!$A:$A,AP$3,'NREL Scaling Data'!$C:$C,Calculations!$L35,'NREL Scaling Data'!$D:$D,Calculations!$N35) + 1) * AP35,0)</f>
        <v>0</v>
      </c>
      <c r="AR35" s="45">
        <f>IFERROR(((SUMIFS('NREL Scaling Data'!$F:$F,'NREL Scaling Data'!$B:$B,UPPER(About!$B$1),'NREL Scaling Data'!$E:$E,Calculations!$M35,'NREL Scaling Data'!$A:$A,AR$3,'NREL Scaling Data'!$C:$C,Calculations!$L35,'NREL Scaling Data'!$D:$D,Calculations!$N35)-SUMIFS('NREL Scaling Data'!$F:$F,'NREL Scaling Data'!$B:$B,UPPER(About!$B$1),'NREL Scaling Data'!$E:$E,Calculations!$M35,'NREL Scaling Data'!$A:$A,AQ$3,'NREL Scaling Data'!$C:$C,Calculations!$L35,'NREL Scaling Data'!$D:$D,Calculations!$N35))/SUMIFS('NREL Scaling Data'!$F:$F,'NREL Scaling Data'!$B:$B,UPPER(About!$B$1),'NREL Scaling Data'!$E:$E,Calculations!$M35,'NREL Scaling Data'!$A:$A,AQ$3,'NREL Scaling Data'!$C:$C,Calculations!$L35,'NREL Scaling Data'!$D:$D,Calculations!$N35) + 1) * AQ35,0)</f>
        <v>0</v>
      </c>
      <c r="AS35" s="45">
        <f>IFERROR(((SUMIFS('NREL Scaling Data'!$F:$F,'NREL Scaling Data'!$B:$B,UPPER(About!$B$1),'NREL Scaling Data'!$E:$E,Calculations!$M35,'NREL Scaling Data'!$A:$A,AS$3,'NREL Scaling Data'!$C:$C,Calculations!$L35,'NREL Scaling Data'!$D:$D,Calculations!$N35)-SUMIFS('NREL Scaling Data'!$F:$F,'NREL Scaling Data'!$B:$B,UPPER(About!$B$1),'NREL Scaling Data'!$E:$E,Calculations!$M35,'NREL Scaling Data'!$A:$A,AR$3,'NREL Scaling Data'!$C:$C,Calculations!$L35,'NREL Scaling Data'!$D:$D,Calculations!$N35))/SUMIFS('NREL Scaling Data'!$F:$F,'NREL Scaling Data'!$B:$B,UPPER(About!$B$1),'NREL Scaling Data'!$E:$E,Calculations!$M35,'NREL Scaling Data'!$A:$A,AR$3,'NREL Scaling Data'!$C:$C,Calculations!$L35,'NREL Scaling Data'!$D:$D,Calculations!$N35) + 1) * AR35,0)</f>
        <v>0</v>
      </c>
      <c r="AT35" s="45">
        <f>IFERROR(((SUMIFS('NREL Scaling Data'!$F:$F,'NREL Scaling Data'!$B:$B,UPPER(About!$B$1),'NREL Scaling Data'!$E:$E,Calculations!$M35,'NREL Scaling Data'!$A:$A,AT$3,'NREL Scaling Data'!$C:$C,Calculations!$L35,'NREL Scaling Data'!$D:$D,Calculations!$N35)-SUMIFS('NREL Scaling Data'!$F:$F,'NREL Scaling Data'!$B:$B,UPPER(About!$B$1),'NREL Scaling Data'!$E:$E,Calculations!$M35,'NREL Scaling Data'!$A:$A,AS$3,'NREL Scaling Data'!$C:$C,Calculations!$L35,'NREL Scaling Data'!$D:$D,Calculations!$N35))/SUMIFS('NREL Scaling Data'!$F:$F,'NREL Scaling Data'!$B:$B,UPPER(About!$B$1),'NREL Scaling Data'!$E:$E,Calculations!$M35,'NREL Scaling Data'!$A:$A,AS$3,'NREL Scaling Data'!$C:$C,Calculations!$L35,'NREL Scaling Data'!$D:$D,Calculations!$N35) + 1) * AS35,0)</f>
        <v>0</v>
      </c>
    </row>
    <row r="36" spans="2:46">
      <c r="I36" s="12" t="s">
        <v>1085</v>
      </c>
      <c r="J36" s="209">
        <f>IFERROR(SUMIFS('NREL Scaling Data'!F:F,'NREL Scaling Data'!B:B,UPPER(About!$B$1),'NREL Scaling Data'!E:E,Calculations!M36,'NREL Scaling Data'!A:A, 2021,'NREL Scaling Data'!C:C,Calculations!L36,'NREL Scaling Data'!D:D,Calculations!N36) / SUMIFS('NREL Scaling Data'!F:F,'NREL Scaling Data'!B:B,UPPER(About!$B$1),'NREL Scaling Data'!A:A, 2021,'NREL Scaling Data'!C:C,Calculations!L36,'NREL Scaling Data'!D:D,Calculations!N36),0)</f>
        <v>0</v>
      </c>
      <c r="K36" s="207">
        <f t="shared" si="5"/>
        <v>0.94236632738906856</v>
      </c>
      <c r="L36" s="209" t="s">
        <v>1022</v>
      </c>
      <c r="M36" s="12" t="s">
        <v>1019</v>
      </c>
      <c r="N36" s="1" t="s">
        <v>969</v>
      </c>
      <c r="O36" s="7">
        <f t="shared" si="6"/>
        <v>0</v>
      </c>
      <c r="P36" s="7">
        <f t="shared" si="7"/>
        <v>0</v>
      </c>
      <c r="Q36" s="45">
        <f>SUMIFS('SEDS 2021'!$F$23:$F$40,'SEDS 2021'!E$23:E$40,Calculations!L36,'SEDS 2021'!D$23:D$40,Calculations!N36)*J36*K36</f>
        <v>0</v>
      </c>
      <c r="R36" s="45">
        <f>IFERROR(((SUMIFS('NREL Scaling Data'!$F:$F,'NREL Scaling Data'!$B:$B,UPPER(About!$B$1),'NREL Scaling Data'!$E:$E,Calculations!$M36,'NREL Scaling Data'!$A:$A,R$3,'NREL Scaling Data'!$C:$C,Calculations!$L36,'NREL Scaling Data'!$D:$D,Calculations!$N36)-SUMIFS('NREL Scaling Data'!$F:$F,'NREL Scaling Data'!$B:$B,UPPER(About!$B$1),'NREL Scaling Data'!$E:$E,Calculations!$M36,'NREL Scaling Data'!$A:$A,Q$3,'NREL Scaling Data'!$C:$C,Calculations!$L36,'NREL Scaling Data'!$D:$D,Calculations!$N36))/SUMIFS('NREL Scaling Data'!$F:$F,'NREL Scaling Data'!$B:$B,UPPER(About!$B$1),'NREL Scaling Data'!$E:$E,Calculations!$M36,'NREL Scaling Data'!$A:$A,Q$3,'NREL Scaling Data'!$C:$C,Calculations!$L36,'NREL Scaling Data'!$D:$D,Calculations!$N36) + 1) * Q36,0)</f>
        <v>0</v>
      </c>
      <c r="S36" s="45">
        <f>IFERROR(((SUMIFS('NREL Scaling Data'!$F:$F,'NREL Scaling Data'!$B:$B,UPPER(About!$B$1),'NREL Scaling Data'!$E:$E,Calculations!$M36,'NREL Scaling Data'!$A:$A,S$3,'NREL Scaling Data'!$C:$C,Calculations!$L36,'NREL Scaling Data'!$D:$D,Calculations!$N36)-SUMIFS('NREL Scaling Data'!$F:$F,'NREL Scaling Data'!$B:$B,UPPER(About!$B$1),'NREL Scaling Data'!$E:$E,Calculations!$M36,'NREL Scaling Data'!$A:$A,R$3,'NREL Scaling Data'!$C:$C,Calculations!$L36,'NREL Scaling Data'!$D:$D,Calculations!$N36))/SUMIFS('NREL Scaling Data'!$F:$F,'NREL Scaling Data'!$B:$B,UPPER(About!$B$1),'NREL Scaling Data'!$E:$E,Calculations!$M36,'NREL Scaling Data'!$A:$A,R$3,'NREL Scaling Data'!$C:$C,Calculations!$L36,'NREL Scaling Data'!$D:$D,Calculations!$N36) + 1) * R36,0)</f>
        <v>0</v>
      </c>
      <c r="T36" s="45">
        <f>IFERROR(((SUMIFS('NREL Scaling Data'!$F:$F,'NREL Scaling Data'!$B:$B,UPPER(About!$B$1),'NREL Scaling Data'!$E:$E,Calculations!$M36,'NREL Scaling Data'!$A:$A,T$3,'NREL Scaling Data'!$C:$C,Calculations!$L36,'NREL Scaling Data'!$D:$D,Calculations!$N36)-SUMIFS('NREL Scaling Data'!$F:$F,'NREL Scaling Data'!$B:$B,UPPER(About!$B$1),'NREL Scaling Data'!$E:$E,Calculations!$M36,'NREL Scaling Data'!$A:$A,S$3,'NREL Scaling Data'!$C:$C,Calculations!$L36,'NREL Scaling Data'!$D:$D,Calculations!$N36))/SUMIFS('NREL Scaling Data'!$F:$F,'NREL Scaling Data'!$B:$B,UPPER(About!$B$1),'NREL Scaling Data'!$E:$E,Calculations!$M36,'NREL Scaling Data'!$A:$A,S$3,'NREL Scaling Data'!$C:$C,Calculations!$L36,'NREL Scaling Data'!$D:$D,Calculations!$N36) + 1) * S36,0)</f>
        <v>0</v>
      </c>
      <c r="U36" s="45">
        <f>IFERROR(((SUMIFS('NREL Scaling Data'!$F:$F,'NREL Scaling Data'!$B:$B,UPPER(About!$B$1),'NREL Scaling Data'!$E:$E,Calculations!$M36,'NREL Scaling Data'!$A:$A,U$3,'NREL Scaling Data'!$C:$C,Calculations!$L36,'NREL Scaling Data'!$D:$D,Calculations!$N36)-SUMIFS('NREL Scaling Data'!$F:$F,'NREL Scaling Data'!$B:$B,UPPER(About!$B$1),'NREL Scaling Data'!$E:$E,Calculations!$M36,'NREL Scaling Data'!$A:$A,T$3,'NREL Scaling Data'!$C:$C,Calculations!$L36,'NREL Scaling Data'!$D:$D,Calculations!$N36))/SUMIFS('NREL Scaling Data'!$F:$F,'NREL Scaling Data'!$B:$B,UPPER(About!$B$1),'NREL Scaling Data'!$E:$E,Calculations!$M36,'NREL Scaling Data'!$A:$A,T$3,'NREL Scaling Data'!$C:$C,Calculations!$L36,'NREL Scaling Data'!$D:$D,Calculations!$N36) + 1) * T36,0)</f>
        <v>0</v>
      </c>
      <c r="V36" s="45">
        <f>IFERROR(((SUMIFS('NREL Scaling Data'!$F:$F,'NREL Scaling Data'!$B:$B,UPPER(About!$B$1),'NREL Scaling Data'!$E:$E,Calculations!$M36,'NREL Scaling Data'!$A:$A,V$3,'NREL Scaling Data'!$C:$C,Calculations!$L36,'NREL Scaling Data'!$D:$D,Calculations!$N36)-SUMIFS('NREL Scaling Data'!$F:$F,'NREL Scaling Data'!$B:$B,UPPER(About!$B$1),'NREL Scaling Data'!$E:$E,Calculations!$M36,'NREL Scaling Data'!$A:$A,U$3,'NREL Scaling Data'!$C:$C,Calculations!$L36,'NREL Scaling Data'!$D:$D,Calculations!$N36))/SUMIFS('NREL Scaling Data'!$F:$F,'NREL Scaling Data'!$B:$B,UPPER(About!$B$1),'NREL Scaling Data'!$E:$E,Calculations!$M36,'NREL Scaling Data'!$A:$A,U$3,'NREL Scaling Data'!$C:$C,Calculations!$L36,'NREL Scaling Data'!$D:$D,Calculations!$N36) + 1) * U36,0)</f>
        <v>0</v>
      </c>
      <c r="W36" s="45">
        <f>IFERROR(((SUMIFS('NREL Scaling Data'!$F:$F,'NREL Scaling Data'!$B:$B,UPPER(About!$B$1),'NREL Scaling Data'!$E:$E,Calculations!$M36,'NREL Scaling Data'!$A:$A,W$3,'NREL Scaling Data'!$C:$C,Calculations!$L36,'NREL Scaling Data'!$D:$D,Calculations!$N36)-SUMIFS('NREL Scaling Data'!$F:$F,'NREL Scaling Data'!$B:$B,UPPER(About!$B$1),'NREL Scaling Data'!$E:$E,Calculations!$M36,'NREL Scaling Data'!$A:$A,V$3,'NREL Scaling Data'!$C:$C,Calculations!$L36,'NREL Scaling Data'!$D:$D,Calculations!$N36))/SUMIFS('NREL Scaling Data'!$F:$F,'NREL Scaling Data'!$B:$B,UPPER(About!$B$1),'NREL Scaling Data'!$E:$E,Calculations!$M36,'NREL Scaling Data'!$A:$A,V$3,'NREL Scaling Data'!$C:$C,Calculations!$L36,'NREL Scaling Data'!$D:$D,Calculations!$N36) + 1) * V36,0)</f>
        <v>0</v>
      </c>
      <c r="X36" s="45">
        <f>IFERROR(((SUMIFS('NREL Scaling Data'!$F:$F,'NREL Scaling Data'!$B:$B,UPPER(About!$B$1),'NREL Scaling Data'!$E:$E,Calculations!$M36,'NREL Scaling Data'!$A:$A,X$3,'NREL Scaling Data'!$C:$C,Calculations!$L36,'NREL Scaling Data'!$D:$D,Calculations!$N36)-SUMIFS('NREL Scaling Data'!$F:$F,'NREL Scaling Data'!$B:$B,UPPER(About!$B$1),'NREL Scaling Data'!$E:$E,Calculations!$M36,'NREL Scaling Data'!$A:$A,W$3,'NREL Scaling Data'!$C:$C,Calculations!$L36,'NREL Scaling Data'!$D:$D,Calculations!$N36))/SUMIFS('NREL Scaling Data'!$F:$F,'NREL Scaling Data'!$B:$B,UPPER(About!$B$1),'NREL Scaling Data'!$E:$E,Calculations!$M36,'NREL Scaling Data'!$A:$A,W$3,'NREL Scaling Data'!$C:$C,Calculations!$L36,'NREL Scaling Data'!$D:$D,Calculations!$N36) + 1) * W36,0)</f>
        <v>0</v>
      </c>
      <c r="Y36" s="45">
        <f>IFERROR(((SUMIFS('NREL Scaling Data'!$F:$F,'NREL Scaling Data'!$B:$B,UPPER(About!$B$1),'NREL Scaling Data'!$E:$E,Calculations!$M36,'NREL Scaling Data'!$A:$A,Y$3,'NREL Scaling Data'!$C:$C,Calculations!$L36,'NREL Scaling Data'!$D:$D,Calculations!$N36)-SUMIFS('NREL Scaling Data'!$F:$F,'NREL Scaling Data'!$B:$B,UPPER(About!$B$1),'NREL Scaling Data'!$E:$E,Calculations!$M36,'NREL Scaling Data'!$A:$A,X$3,'NREL Scaling Data'!$C:$C,Calculations!$L36,'NREL Scaling Data'!$D:$D,Calculations!$N36))/SUMIFS('NREL Scaling Data'!$F:$F,'NREL Scaling Data'!$B:$B,UPPER(About!$B$1),'NREL Scaling Data'!$E:$E,Calculations!$M36,'NREL Scaling Data'!$A:$A,X$3,'NREL Scaling Data'!$C:$C,Calculations!$L36,'NREL Scaling Data'!$D:$D,Calculations!$N36) + 1) * X36,0)</f>
        <v>0</v>
      </c>
      <c r="Z36" s="45">
        <f>IFERROR(((SUMIFS('NREL Scaling Data'!$F:$F,'NREL Scaling Data'!$B:$B,UPPER(About!$B$1),'NREL Scaling Data'!$E:$E,Calculations!$M36,'NREL Scaling Data'!$A:$A,Z$3,'NREL Scaling Data'!$C:$C,Calculations!$L36,'NREL Scaling Data'!$D:$D,Calculations!$N36)-SUMIFS('NREL Scaling Data'!$F:$F,'NREL Scaling Data'!$B:$B,UPPER(About!$B$1),'NREL Scaling Data'!$E:$E,Calculations!$M36,'NREL Scaling Data'!$A:$A,Y$3,'NREL Scaling Data'!$C:$C,Calculations!$L36,'NREL Scaling Data'!$D:$D,Calculations!$N36))/SUMIFS('NREL Scaling Data'!$F:$F,'NREL Scaling Data'!$B:$B,UPPER(About!$B$1),'NREL Scaling Data'!$E:$E,Calculations!$M36,'NREL Scaling Data'!$A:$A,Y$3,'NREL Scaling Data'!$C:$C,Calculations!$L36,'NREL Scaling Data'!$D:$D,Calculations!$N36) + 1) * Y36,0)</f>
        <v>0</v>
      </c>
      <c r="AA36" s="45">
        <f>IFERROR(((SUMIFS('NREL Scaling Data'!$F:$F,'NREL Scaling Data'!$B:$B,UPPER(About!$B$1),'NREL Scaling Data'!$E:$E,Calculations!$M36,'NREL Scaling Data'!$A:$A,AA$3,'NREL Scaling Data'!$C:$C,Calculations!$L36,'NREL Scaling Data'!$D:$D,Calculations!$N36)-SUMIFS('NREL Scaling Data'!$F:$F,'NREL Scaling Data'!$B:$B,UPPER(About!$B$1),'NREL Scaling Data'!$E:$E,Calculations!$M36,'NREL Scaling Data'!$A:$A,Z$3,'NREL Scaling Data'!$C:$C,Calculations!$L36,'NREL Scaling Data'!$D:$D,Calculations!$N36))/SUMIFS('NREL Scaling Data'!$F:$F,'NREL Scaling Data'!$B:$B,UPPER(About!$B$1),'NREL Scaling Data'!$E:$E,Calculations!$M36,'NREL Scaling Data'!$A:$A,Z$3,'NREL Scaling Data'!$C:$C,Calculations!$L36,'NREL Scaling Data'!$D:$D,Calculations!$N36) + 1) * Z36,0)</f>
        <v>0</v>
      </c>
      <c r="AB36" s="45">
        <f>IFERROR(((SUMIFS('NREL Scaling Data'!$F:$F,'NREL Scaling Data'!$B:$B,UPPER(About!$B$1),'NREL Scaling Data'!$E:$E,Calculations!$M36,'NREL Scaling Data'!$A:$A,AB$3,'NREL Scaling Data'!$C:$C,Calculations!$L36,'NREL Scaling Data'!$D:$D,Calculations!$N36)-SUMIFS('NREL Scaling Data'!$F:$F,'NREL Scaling Data'!$B:$B,UPPER(About!$B$1),'NREL Scaling Data'!$E:$E,Calculations!$M36,'NREL Scaling Data'!$A:$A,AA$3,'NREL Scaling Data'!$C:$C,Calculations!$L36,'NREL Scaling Data'!$D:$D,Calculations!$N36))/SUMIFS('NREL Scaling Data'!$F:$F,'NREL Scaling Data'!$B:$B,UPPER(About!$B$1),'NREL Scaling Data'!$E:$E,Calculations!$M36,'NREL Scaling Data'!$A:$A,AA$3,'NREL Scaling Data'!$C:$C,Calculations!$L36,'NREL Scaling Data'!$D:$D,Calculations!$N36) + 1) * AA36,0)</f>
        <v>0</v>
      </c>
      <c r="AC36" s="45">
        <f>IFERROR(((SUMIFS('NREL Scaling Data'!$F:$F,'NREL Scaling Data'!$B:$B,UPPER(About!$B$1),'NREL Scaling Data'!$E:$E,Calculations!$M36,'NREL Scaling Data'!$A:$A,AC$3,'NREL Scaling Data'!$C:$C,Calculations!$L36,'NREL Scaling Data'!$D:$D,Calculations!$N36)-SUMIFS('NREL Scaling Data'!$F:$F,'NREL Scaling Data'!$B:$B,UPPER(About!$B$1),'NREL Scaling Data'!$E:$E,Calculations!$M36,'NREL Scaling Data'!$A:$A,AB$3,'NREL Scaling Data'!$C:$C,Calculations!$L36,'NREL Scaling Data'!$D:$D,Calculations!$N36))/SUMIFS('NREL Scaling Data'!$F:$F,'NREL Scaling Data'!$B:$B,UPPER(About!$B$1),'NREL Scaling Data'!$E:$E,Calculations!$M36,'NREL Scaling Data'!$A:$A,AB$3,'NREL Scaling Data'!$C:$C,Calculations!$L36,'NREL Scaling Data'!$D:$D,Calculations!$N36) + 1) * AB36,0)</f>
        <v>0</v>
      </c>
      <c r="AD36" s="45">
        <f>IFERROR(((SUMIFS('NREL Scaling Data'!$F:$F,'NREL Scaling Data'!$B:$B,UPPER(About!$B$1),'NREL Scaling Data'!$E:$E,Calculations!$M36,'NREL Scaling Data'!$A:$A,AD$3,'NREL Scaling Data'!$C:$C,Calculations!$L36,'NREL Scaling Data'!$D:$D,Calculations!$N36)-SUMIFS('NREL Scaling Data'!$F:$F,'NREL Scaling Data'!$B:$B,UPPER(About!$B$1),'NREL Scaling Data'!$E:$E,Calculations!$M36,'NREL Scaling Data'!$A:$A,AC$3,'NREL Scaling Data'!$C:$C,Calculations!$L36,'NREL Scaling Data'!$D:$D,Calculations!$N36))/SUMIFS('NREL Scaling Data'!$F:$F,'NREL Scaling Data'!$B:$B,UPPER(About!$B$1),'NREL Scaling Data'!$E:$E,Calculations!$M36,'NREL Scaling Data'!$A:$A,AC$3,'NREL Scaling Data'!$C:$C,Calculations!$L36,'NREL Scaling Data'!$D:$D,Calculations!$N36) + 1) * AC36,0)</f>
        <v>0</v>
      </c>
      <c r="AE36" s="45">
        <f>IFERROR(((SUMIFS('NREL Scaling Data'!$F:$F,'NREL Scaling Data'!$B:$B,UPPER(About!$B$1),'NREL Scaling Data'!$E:$E,Calculations!$M36,'NREL Scaling Data'!$A:$A,AE$3,'NREL Scaling Data'!$C:$C,Calculations!$L36,'NREL Scaling Data'!$D:$D,Calculations!$N36)-SUMIFS('NREL Scaling Data'!$F:$F,'NREL Scaling Data'!$B:$B,UPPER(About!$B$1),'NREL Scaling Data'!$E:$E,Calculations!$M36,'NREL Scaling Data'!$A:$A,AD$3,'NREL Scaling Data'!$C:$C,Calculations!$L36,'NREL Scaling Data'!$D:$D,Calculations!$N36))/SUMIFS('NREL Scaling Data'!$F:$F,'NREL Scaling Data'!$B:$B,UPPER(About!$B$1),'NREL Scaling Data'!$E:$E,Calculations!$M36,'NREL Scaling Data'!$A:$A,AD$3,'NREL Scaling Data'!$C:$C,Calculations!$L36,'NREL Scaling Data'!$D:$D,Calculations!$N36) + 1) * AD36,0)</f>
        <v>0</v>
      </c>
      <c r="AF36" s="45">
        <f>IFERROR(((SUMIFS('NREL Scaling Data'!$F:$F,'NREL Scaling Data'!$B:$B,UPPER(About!$B$1),'NREL Scaling Data'!$E:$E,Calculations!$M36,'NREL Scaling Data'!$A:$A,AF$3,'NREL Scaling Data'!$C:$C,Calculations!$L36,'NREL Scaling Data'!$D:$D,Calculations!$N36)-SUMIFS('NREL Scaling Data'!$F:$F,'NREL Scaling Data'!$B:$B,UPPER(About!$B$1),'NREL Scaling Data'!$E:$E,Calculations!$M36,'NREL Scaling Data'!$A:$A,AE$3,'NREL Scaling Data'!$C:$C,Calculations!$L36,'NREL Scaling Data'!$D:$D,Calculations!$N36))/SUMIFS('NREL Scaling Data'!$F:$F,'NREL Scaling Data'!$B:$B,UPPER(About!$B$1),'NREL Scaling Data'!$E:$E,Calculations!$M36,'NREL Scaling Data'!$A:$A,AE$3,'NREL Scaling Data'!$C:$C,Calculations!$L36,'NREL Scaling Data'!$D:$D,Calculations!$N36) + 1) * AE36,0)</f>
        <v>0</v>
      </c>
      <c r="AG36" s="45">
        <f>IFERROR(((SUMIFS('NREL Scaling Data'!$F:$F,'NREL Scaling Data'!$B:$B,UPPER(About!$B$1),'NREL Scaling Data'!$E:$E,Calculations!$M36,'NREL Scaling Data'!$A:$A,AG$3,'NREL Scaling Data'!$C:$C,Calculations!$L36,'NREL Scaling Data'!$D:$D,Calculations!$N36)-SUMIFS('NREL Scaling Data'!$F:$F,'NREL Scaling Data'!$B:$B,UPPER(About!$B$1),'NREL Scaling Data'!$E:$E,Calculations!$M36,'NREL Scaling Data'!$A:$A,AF$3,'NREL Scaling Data'!$C:$C,Calculations!$L36,'NREL Scaling Data'!$D:$D,Calculations!$N36))/SUMIFS('NREL Scaling Data'!$F:$F,'NREL Scaling Data'!$B:$B,UPPER(About!$B$1),'NREL Scaling Data'!$E:$E,Calculations!$M36,'NREL Scaling Data'!$A:$A,AF$3,'NREL Scaling Data'!$C:$C,Calculations!$L36,'NREL Scaling Data'!$D:$D,Calculations!$N36) + 1) * AF36,0)</f>
        <v>0</v>
      </c>
      <c r="AH36" s="45">
        <f>IFERROR(((SUMIFS('NREL Scaling Data'!$F:$F,'NREL Scaling Data'!$B:$B,UPPER(About!$B$1),'NREL Scaling Data'!$E:$E,Calculations!$M36,'NREL Scaling Data'!$A:$A,AH$3,'NREL Scaling Data'!$C:$C,Calculations!$L36,'NREL Scaling Data'!$D:$D,Calculations!$N36)-SUMIFS('NREL Scaling Data'!$F:$F,'NREL Scaling Data'!$B:$B,UPPER(About!$B$1),'NREL Scaling Data'!$E:$E,Calculations!$M36,'NREL Scaling Data'!$A:$A,AG$3,'NREL Scaling Data'!$C:$C,Calculations!$L36,'NREL Scaling Data'!$D:$D,Calculations!$N36))/SUMIFS('NREL Scaling Data'!$F:$F,'NREL Scaling Data'!$B:$B,UPPER(About!$B$1),'NREL Scaling Data'!$E:$E,Calculations!$M36,'NREL Scaling Data'!$A:$A,AG$3,'NREL Scaling Data'!$C:$C,Calculations!$L36,'NREL Scaling Data'!$D:$D,Calculations!$N36) + 1) * AG36,0)</f>
        <v>0</v>
      </c>
      <c r="AI36" s="45">
        <f>IFERROR(((SUMIFS('NREL Scaling Data'!$F:$F,'NREL Scaling Data'!$B:$B,UPPER(About!$B$1),'NREL Scaling Data'!$E:$E,Calculations!$M36,'NREL Scaling Data'!$A:$A,AI$3,'NREL Scaling Data'!$C:$C,Calculations!$L36,'NREL Scaling Data'!$D:$D,Calculations!$N36)-SUMIFS('NREL Scaling Data'!$F:$F,'NREL Scaling Data'!$B:$B,UPPER(About!$B$1),'NREL Scaling Data'!$E:$E,Calculations!$M36,'NREL Scaling Data'!$A:$A,AH$3,'NREL Scaling Data'!$C:$C,Calculations!$L36,'NREL Scaling Data'!$D:$D,Calculations!$N36))/SUMIFS('NREL Scaling Data'!$F:$F,'NREL Scaling Data'!$B:$B,UPPER(About!$B$1),'NREL Scaling Data'!$E:$E,Calculations!$M36,'NREL Scaling Data'!$A:$A,AH$3,'NREL Scaling Data'!$C:$C,Calculations!$L36,'NREL Scaling Data'!$D:$D,Calculations!$N36) + 1) * AH36,0)</f>
        <v>0</v>
      </c>
      <c r="AJ36" s="45">
        <f>IFERROR(((SUMIFS('NREL Scaling Data'!$F:$F,'NREL Scaling Data'!$B:$B,UPPER(About!$B$1),'NREL Scaling Data'!$E:$E,Calculations!$M36,'NREL Scaling Data'!$A:$A,AJ$3,'NREL Scaling Data'!$C:$C,Calculations!$L36,'NREL Scaling Data'!$D:$D,Calculations!$N36)-SUMIFS('NREL Scaling Data'!$F:$F,'NREL Scaling Data'!$B:$B,UPPER(About!$B$1),'NREL Scaling Data'!$E:$E,Calculations!$M36,'NREL Scaling Data'!$A:$A,AI$3,'NREL Scaling Data'!$C:$C,Calculations!$L36,'NREL Scaling Data'!$D:$D,Calculations!$N36))/SUMIFS('NREL Scaling Data'!$F:$F,'NREL Scaling Data'!$B:$B,UPPER(About!$B$1),'NREL Scaling Data'!$E:$E,Calculations!$M36,'NREL Scaling Data'!$A:$A,AI$3,'NREL Scaling Data'!$C:$C,Calculations!$L36,'NREL Scaling Data'!$D:$D,Calculations!$N36) + 1) * AI36,0)</f>
        <v>0</v>
      </c>
      <c r="AK36" s="45">
        <f>IFERROR(((SUMIFS('NREL Scaling Data'!$F:$F,'NREL Scaling Data'!$B:$B,UPPER(About!$B$1),'NREL Scaling Data'!$E:$E,Calculations!$M36,'NREL Scaling Data'!$A:$A,AK$3,'NREL Scaling Data'!$C:$C,Calculations!$L36,'NREL Scaling Data'!$D:$D,Calculations!$N36)-SUMIFS('NREL Scaling Data'!$F:$F,'NREL Scaling Data'!$B:$B,UPPER(About!$B$1),'NREL Scaling Data'!$E:$E,Calculations!$M36,'NREL Scaling Data'!$A:$A,AJ$3,'NREL Scaling Data'!$C:$C,Calculations!$L36,'NREL Scaling Data'!$D:$D,Calculations!$N36))/SUMIFS('NREL Scaling Data'!$F:$F,'NREL Scaling Data'!$B:$B,UPPER(About!$B$1),'NREL Scaling Data'!$E:$E,Calculations!$M36,'NREL Scaling Data'!$A:$A,AJ$3,'NREL Scaling Data'!$C:$C,Calculations!$L36,'NREL Scaling Data'!$D:$D,Calculations!$N36) + 1) * AJ36,0)</f>
        <v>0</v>
      </c>
      <c r="AL36" s="45">
        <f>IFERROR(((SUMIFS('NREL Scaling Data'!$F:$F,'NREL Scaling Data'!$B:$B,UPPER(About!$B$1),'NREL Scaling Data'!$E:$E,Calculations!$M36,'NREL Scaling Data'!$A:$A,AL$3,'NREL Scaling Data'!$C:$C,Calculations!$L36,'NREL Scaling Data'!$D:$D,Calculations!$N36)-SUMIFS('NREL Scaling Data'!$F:$F,'NREL Scaling Data'!$B:$B,UPPER(About!$B$1),'NREL Scaling Data'!$E:$E,Calculations!$M36,'NREL Scaling Data'!$A:$A,AK$3,'NREL Scaling Data'!$C:$C,Calculations!$L36,'NREL Scaling Data'!$D:$D,Calculations!$N36))/SUMIFS('NREL Scaling Data'!$F:$F,'NREL Scaling Data'!$B:$B,UPPER(About!$B$1),'NREL Scaling Data'!$E:$E,Calculations!$M36,'NREL Scaling Data'!$A:$A,AK$3,'NREL Scaling Data'!$C:$C,Calculations!$L36,'NREL Scaling Data'!$D:$D,Calculations!$N36) + 1) * AK36,0)</f>
        <v>0</v>
      </c>
      <c r="AM36" s="45">
        <f>IFERROR(((SUMIFS('NREL Scaling Data'!$F:$F,'NREL Scaling Data'!$B:$B,UPPER(About!$B$1),'NREL Scaling Data'!$E:$E,Calculations!$M36,'NREL Scaling Data'!$A:$A,AM$3,'NREL Scaling Data'!$C:$C,Calculations!$L36,'NREL Scaling Data'!$D:$D,Calculations!$N36)-SUMIFS('NREL Scaling Data'!$F:$F,'NREL Scaling Data'!$B:$B,UPPER(About!$B$1),'NREL Scaling Data'!$E:$E,Calculations!$M36,'NREL Scaling Data'!$A:$A,AL$3,'NREL Scaling Data'!$C:$C,Calculations!$L36,'NREL Scaling Data'!$D:$D,Calculations!$N36))/SUMIFS('NREL Scaling Data'!$F:$F,'NREL Scaling Data'!$B:$B,UPPER(About!$B$1),'NREL Scaling Data'!$E:$E,Calculations!$M36,'NREL Scaling Data'!$A:$A,AL$3,'NREL Scaling Data'!$C:$C,Calculations!$L36,'NREL Scaling Data'!$D:$D,Calculations!$N36) + 1) * AL36,0)</f>
        <v>0</v>
      </c>
      <c r="AN36" s="45">
        <f>IFERROR(((SUMIFS('NREL Scaling Data'!$F:$F,'NREL Scaling Data'!$B:$B,UPPER(About!$B$1),'NREL Scaling Data'!$E:$E,Calculations!$M36,'NREL Scaling Data'!$A:$A,AN$3,'NREL Scaling Data'!$C:$C,Calculations!$L36,'NREL Scaling Data'!$D:$D,Calculations!$N36)-SUMIFS('NREL Scaling Data'!$F:$F,'NREL Scaling Data'!$B:$B,UPPER(About!$B$1),'NREL Scaling Data'!$E:$E,Calculations!$M36,'NREL Scaling Data'!$A:$A,AM$3,'NREL Scaling Data'!$C:$C,Calculations!$L36,'NREL Scaling Data'!$D:$D,Calculations!$N36))/SUMIFS('NREL Scaling Data'!$F:$F,'NREL Scaling Data'!$B:$B,UPPER(About!$B$1),'NREL Scaling Data'!$E:$E,Calculations!$M36,'NREL Scaling Data'!$A:$A,AM$3,'NREL Scaling Data'!$C:$C,Calculations!$L36,'NREL Scaling Data'!$D:$D,Calculations!$N36) + 1) * AM36,0)</f>
        <v>0</v>
      </c>
      <c r="AO36" s="45">
        <f>IFERROR(((SUMIFS('NREL Scaling Data'!$F:$F,'NREL Scaling Data'!$B:$B,UPPER(About!$B$1),'NREL Scaling Data'!$E:$E,Calculations!$M36,'NREL Scaling Data'!$A:$A,AO$3,'NREL Scaling Data'!$C:$C,Calculations!$L36,'NREL Scaling Data'!$D:$D,Calculations!$N36)-SUMIFS('NREL Scaling Data'!$F:$F,'NREL Scaling Data'!$B:$B,UPPER(About!$B$1),'NREL Scaling Data'!$E:$E,Calculations!$M36,'NREL Scaling Data'!$A:$A,AN$3,'NREL Scaling Data'!$C:$C,Calculations!$L36,'NREL Scaling Data'!$D:$D,Calculations!$N36))/SUMIFS('NREL Scaling Data'!$F:$F,'NREL Scaling Data'!$B:$B,UPPER(About!$B$1),'NREL Scaling Data'!$E:$E,Calculations!$M36,'NREL Scaling Data'!$A:$A,AN$3,'NREL Scaling Data'!$C:$C,Calculations!$L36,'NREL Scaling Data'!$D:$D,Calculations!$N36) + 1) * AN36,0)</f>
        <v>0</v>
      </c>
      <c r="AP36" s="45">
        <f>IFERROR(((SUMIFS('NREL Scaling Data'!$F:$F,'NREL Scaling Data'!$B:$B,UPPER(About!$B$1),'NREL Scaling Data'!$E:$E,Calculations!$M36,'NREL Scaling Data'!$A:$A,AP$3,'NREL Scaling Data'!$C:$C,Calculations!$L36,'NREL Scaling Data'!$D:$D,Calculations!$N36)-SUMIFS('NREL Scaling Data'!$F:$F,'NREL Scaling Data'!$B:$B,UPPER(About!$B$1),'NREL Scaling Data'!$E:$E,Calculations!$M36,'NREL Scaling Data'!$A:$A,AO$3,'NREL Scaling Data'!$C:$C,Calculations!$L36,'NREL Scaling Data'!$D:$D,Calculations!$N36))/SUMIFS('NREL Scaling Data'!$F:$F,'NREL Scaling Data'!$B:$B,UPPER(About!$B$1),'NREL Scaling Data'!$E:$E,Calculations!$M36,'NREL Scaling Data'!$A:$A,AO$3,'NREL Scaling Data'!$C:$C,Calculations!$L36,'NREL Scaling Data'!$D:$D,Calculations!$N36) + 1) * AO36,0)</f>
        <v>0</v>
      </c>
      <c r="AQ36" s="45">
        <f>IFERROR(((SUMIFS('NREL Scaling Data'!$F:$F,'NREL Scaling Data'!$B:$B,UPPER(About!$B$1),'NREL Scaling Data'!$E:$E,Calculations!$M36,'NREL Scaling Data'!$A:$A,AQ$3,'NREL Scaling Data'!$C:$C,Calculations!$L36,'NREL Scaling Data'!$D:$D,Calculations!$N36)-SUMIFS('NREL Scaling Data'!$F:$F,'NREL Scaling Data'!$B:$B,UPPER(About!$B$1),'NREL Scaling Data'!$E:$E,Calculations!$M36,'NREL Scaling Data'!$A:$A,AP$3,'NREL Scaling Data'!$C:$C,Calculations!$L36,'NREL Scaling Data'!$D:$D,Calculations!$N36))/SUMIFS('NREL Scaling Data'!$F:$F,'NREL Scaling Data'!$B:$B,UPPER(About!$B$1),'NREL Scaling Data'!$E:$E,Calculations!$M36,'NREL Scaling Data'!$A:$A,AP$3,'NREL Scaling Data'!$C:$C,Calculations!$L36,'NREL Scaling Data'!$D:$D,Calculations!$N36) + 1) * AP36,0)</f>
        <v>0</v>
      </c>
      <c r="AR36" s="45">
        <f>IFERROR(((SUMIFS('NREL Scaling Data'!$F:$F,'NREL Scaling Data'!$B:$B,UPPER(About!$B$1),'NREL Scaling Data'!$E:$E,Calculations!$M36,'NREL Scaling Data'!$A:$A,AR$3,'NREL Scaling Data'!$C:$C,Calculations!$L36,'NREL Scaling Data'!$D:$D,Calculations!$N36)-SUMIFS('NREL Scaling Data'!$F:$F,'NREL Scaling Data'!$B:$B,UPPER(About!$B$1),'NREL Scaling Data'!$E:$E,Calculations!$M36,'NREL Scaling Data'!$A:$A,AQ$3,'NREL Scaling Data'!$C:$C,Calculations!$L36,'NREL Scaling Data'!$D:$D,Calculations!$N36))/SUMIFS('NREL Scaling Data'!$F:$F,'NREL Scaling Data'!$B:$B,UPPER(About!$B$1),'NREL Scaling Data'!$E:$E,Calculations!$M36,'NREL Scaling Data'!$A:$A,AQ$3,'NREL Scaling Data'!$C:$C,Calculations!$L36,'NREL Scaling Data'!$D:$D,Calculations!$N36) + 1) * AQ36,0)</f>
        <v>0</v>
      </c>
      <c r="AS36" s="45">
        <f>IFERROR(((SUMIFS('NREL Scaling Data'!$F:$F,'NREL Scaling Data'!$B:$B,UPPER(About!$B$1),'NREL Scaling Data'!$E:$E,Calculations!$M36,'NREL Scaling Data'!$A:$A,AS$3,'NREL Scaling Data'!$C:$C,Calculations!$L36,'NREL Scaling Data'!$D:$D,Calculations!$N36)-SUMIFS('NREL Scaling Data'!$F:$F,'NREL Scaling Data'!$B:$B,UPPER(About!$B$1),'NREL Scaling Data'!$E:$E,Calculations!$M36,'NREL Scaling Data'!$A:$A,AR$3,'NREL Scaling Data'!$C:$C,Calculations!$L36,'NREL Scaling Data'!$D:$D,Calculations!$N36))/SUMIFS('NREL Scaling Data'!$F:$F,'NREL Scaling Data'!$B:$B,UPPER(About!$B$1),'NREL Scaling Data'!$E:$E,Calculations!$M36,'NREL Scaling Data'!$A:$A,AR$3,'NREL Scaling Data'!$C:$C,Calculations!$L36,'NREL Scaling Data'!$D:$D,Calculations!$N36) + 1) * AR36,0)</f>
        <v>0</v>
      </c>
      <c r="AT36" s="45">
        <f>IFERROR(((SUMIFS('NREL Scaling Data'!$F:$F,'NREL Scaling Data'!$B:$B,UPPER(About!$B$1),'NREL Scaling Data'!$E:$E,Calculations!$M36,'NREL Scaling Data'!$A:$A,AT$3,'NREL Scaling Data'!$C:$C,Calculations!$L36,'NREL Scaling Data'!$D:$D,Calculations!$N36)-SUMIFS('NREL Scaling Data'!$F:$F,'NREL Scaling Data'!$B:$B,UPPER(About!$B$1),'NREL Scaling Data'!$E:$E,Calculations!$M36,'NREL Scaling Data'!$A:$A,AS$3,'NREL Scaling Data'!$C:$C,Calculations!$L36,'NREL Scaling Data'!$D:$D,Calculations!$N36))/SUMIFS('NREL Scaling Data'!$F:$F,'NREL Scaling Data'!$B:$B,UPPER(About!$B$1),'NREL Scaling Data'!$E:$E,Calculations!$M36,'NREL Scaling Data'!$A:$A,AS$3,'NREL Scaling Data'!$C:$C,Calculations!$L36,'NREL Scaling Data'!$D:$D,Calculations!$N36) + 1) * AS36,0)</f>
        <v>0</v>
      </c>
    </row>
    <row r="37" spans="2:46">
      <c r="I37" s="12" t="s">
        <v>1085</v>
      </c>
      <c r="J37" s="209">
        <f>IFERROR(SUMIFS('NREL Scaling Data'!F:F,'NREL Scaling Data'!B:B,UPPER(About!$B$1),'NREL Scaling Data'!E:E,Calculations!M37,'NREL Scaling Data'!A:A, 2021,'NREL Scaling Data'!C:C,Calculations!L37,'NREL Scaling Data'!D:D,Calculations!N37) / SUMIFS('NREL Scaling Data'!F:F,'NREL Scaling Data'!B:B,UPPER(About!$B$1),'NREL Scaling Data'!A:A, 2021,'NREL Scaling Data'!C:C,Calculations!L37,'NREL Scaling Data'!D:D,Calculations!N37),0)</f>
        <v>0</v>
      </c>
      <c r="K37" s="207">
        <f t="shared" si="5"/>
        <v>0.94236632738906856</v>
      </c>
      <c r="L37" s="209" t="s">
        <v>1022</v>
      </c>
      <c r="M37" s="12" t="s">
        <v>1019</v>
      </c>
      <c r="N37" s="1" t="s">
        <v>1079</v>
      </c>
      <c r="O37" s="7">
        <f t="shared" si="6"/>
        <v>0</v>
      </c>
      <c r="P37" s="7">
        <f t="shared" si="7"/>
        <v>0</v>
      </c>
      <c r="Q37" s="45">
        <f>SUMIFS('SEDS 2021'!$F$23:$F$40,'SEDS 2021'!E$23:E$40,Calculations!L37,'SEDS 2021'!D$23:D$40,Calculations!N37)*J37*K37</f>
        <v>0</v>
      </c>
      <c r="R37" s="45">
        <f>IFERROR(((SUMIFS('NREL Scaling Data'!$F:$F,'NREL Scaling Data'!$B:$B,UPPER(About!$B$1),'NREL Scaling Data'!$E:$E,Calculations!$M37,'NREL Scaling Data'!$A:$A,R$3,'NREL Scaling Data'!$C:$C,Calculations!$L37,'NREL Scaling Data'!$D:$D,Calculations!$N37)-SUMIFS('NREL Scaling Data'!$F:$F,'NREL Scaling Data'!$B:$B,UPPER(About!$B$1),'NREL Scaling Data'!$E:$E,Calculations!$M37,'NREL Scaling Data'!$A:$A,Q$3,'NREL Scaling Data'!$C:$C,Calculations!$L37,'NREL Scaling Data'!$D:$D,Calculations!$N37))/SUMIFS('NREL Scaling Data'!$F:$F,'NREL Scaling Data'!$B:$B,UPPER(About!$B$1),'NREL Scaling Data'!$E:$E,Calculations!$M37,'NREL Scaling Data'!$A:$A,Q$3,'NREL Scaling Data'!$C:$C,Calculations!$L37,'NREL Scaling Data'!$D:$D,Calculations!$N37) + 1) * Q37,0)</f>
        <v>0</v>
      </c>
      <c r="S37" s="45">
        <f>IFERROR(((SUMIFS('NREL Scaling Data'!$F:$F,'NREL Scaling Data'!$B:$B,UPPER(About!$B$1),'NREL Scaling Data'!$E:$E,Calculations!$M37,'NREL Scaling Data'!$A:$A,S$3,'NREL Scaling Data'!$C:$C,Calculations!$L37,'NREL Scaling Data'!$D:$D,Calculations!$N37)-SUMIFS('NREL Scaling Data'!$F:$F,'NREL Scaling Data'!$B:$B,UPPER(About!$B$1),'NREL Scaling Data'!$E:$E,Calculations!$M37,'NREL Scaling Data'!$A:$A,R$3,'NREL Scaling Data'!$C:$C,Calculations!$L37,'NREL Scaling Data'!$D:$D,Calculations!$N37))/SUMIFS('NREL Scaling Data'!$F:$F,'NREL Scaling Data'!$B:$B,UPPER(About!$B$1),'NREL Scaling Data'!$E:$E,Calculations!$M37,'NREL Scaling Data'!$A:$A,R$3,'NREL Scaling Data'!$C:$C,Calculations!$L37,'NREL Scaling Data'!$D:$D,Calculations!$N37) + 1) * R37,0)</f>
        <v>0</v>
      </c>
      <c r="T37" s="45">
        <f>IFERROR(((SUMIFS('NREL Scaling Data'!$F:$F,'NREL Scaling Data'!$B:$B,UPPER(About!$B$1),'NREL Scaling Data'!$E:$E,Calculations!$M37,'NREL Scaling Data'!$A:$A,T$3,'NREL Scaling Data'!$C:$C,Calculations!$L37,'NREL Scaling Data'!$D:$D,Calculations!$N37)-SUMIFS('NREL Scaling Data'!$F:$F,'NREL Scaling Data'!$B:$B,UPPER(About!$B$1),'NREL Scaling Data'!$E:$E,Calculations!$M37,'NREL Scaling Data'!$A:$A,S$3,'NREL Scaling Data'!$C:$C,Calculations!$L37,'NREL Scaling Data'!$D:$D,Calculations!$N37))/SUMIFS('NREL Scaling Data'!$F:$F,'NREL Scaling Data'!$B:$B,UPPER(About!$B$1),'NREL Scaling Data'!$E:$E,Calculations!$M37,'NREL Scaling Data'!$A:$A,S$3,'NREL Scaling Data'!$C:$C,Calculations!$L37,'NREL Scaling Data'!$D:$D,Calculations!$N37) + 1) * S37,0)</f>
        <v>0</v>
      </c>
      <c r="U37" s="45">
        <f>IFERROR(((SUMIFS('NREL Scaling Data'!$F:$F,'NREL Scaling Data'!$B:$B,UPPER(About!$B$1),'NREL Scaling Data'!$E:$E,Calculations!$M37,'NREL Scaling Data'!$A:$A,U$3,'NREL Scaling Data'!$C:$C,Calculations!$L37,'NREL Scaling Data'!$D:$D,Calculations!$N37)-SUMIFS('NREL Scaling Data'!$F:$F,'NREL Scaling Data'!$B:$B,UPPER(About!$B$1),'NREL Scaling Data'!$E:$E,Calculations!$M37,'NREL Scaling Data'!$A:$A,T$3,'NREL Scaling Data'!$C:$C,Calculations!$L37,'NREL Scaling Data'!$D:$D,Calculations!$N37))/SUMIFS('NREL Scaling Data'!$F:$F,'NREL Scaling Data'!$B:$B,UPPER(About!$B$1),'NREL Scaling Data'!$E:$E,Calculations!$M37,'NREL Scaling Data'!$A:$A,T$3,'NREL Scaling Data'!$C:$C,Calculations!$L37,'NREL Scaling Data'!$D:$D,Calculations!$N37) + 1) * T37,0)</f>
        <v>0</v>
      </c>
      <c r="V37" s="45">
        <f>IFERROR(((SUMIFS('NREL Scaling Data'!$F:$F,'NREL Scaling Data'!$B:$B,UPPER(About!$B$1),'NREL Scaling Data'!$E:$E,Calculations!$M37,'NREL Scaling Data'!$A:$A,V$3,'NREL Scaling Data'!$C:$C,Calculations!$L37,'NREL Scaling Data'!$D:$D,Calculations!$N37)-SUMIFS('NREL Scaling Data'!$F:$F,'NREL Scaling Data'!$B:$B,UPPER(About!$B$1),'NREL Scaling Data'!$E:$E,Calculations!$M37,'NREL Scaling Data'!$A:$A,U$3,'NREL Scaling Data'!$C:$C,Calculations!$L37,'NREL Scaling Data'!$D:$D,Calculations!$N37))/SUMIFS('NREL Scaling Data'!$F:$F,'NREL Scaling Data'!$B:$B,UPPER(About!$B$1),'NREL Scaling Data'!$E:$E,Calculations!$M37,'NREL Scaling Data'!$A:$A,U$3,'NREL Scaling Data'!$C:$C,Calculations!$L37,'NREL Scaling Data'!$D:$D,Calculations!$N37) + 1) * U37,0)</f>
        <v>0</v>
      </c>
      <c r="W37" s="45">
        <f>IFERROR(((SUMIFS('NREL Scaling Data'!$F:$F,'NREL Scaling Data'!$B:$B,UPPER(About!$B$1),'NREL Scaling Data'!$E:$E,Calculations!$M37,'NREL Scaling Data'!$A:$A,W$3,'NREL Scaling Data'!$C:$C,Calculations!$L37,'NREL Scaling Data'!$D:$D,Calculations!$N37)-SUMIFS('NREL Scaling Data'!$F:$F,'NREL Scaling Data'!$B:$B,UPPER(About!$B$1),'NREL Scaling Data'!$E:$E,Calculations!$M37,'NREL Scaling Data'!$A:$A,V$3,'NREL Scaling Data'!$C:$C,Calculations!$L37,'NREL Scaling Data'!$D:$D,Calculations!$N37))/SUMIFS('NREL Scaling Data'!$F:$F,'NREL Scaling Data'!$B:$B,UPPER(About!$B$1),'NREL Scaling Data'!$E:$E,Calculations!$M37,'NREL Scaling Data'!$A:$A,V$3,'NREL Scaling Data'!$C:$C,Calculations!$L37,'NREL Scaling Data'!$D:$D,Calculations!$N37) + 1) * V37,0)</f>
        <v>0</v>
      </c>
      <c r="X37" s="45">
        <f>IFERROR(((SUMIFS('NREL Scaling Data'!$F:$F,'NREL Scaling Data'!$B:$B,UPPER(About!$B$1),'NREL Scaling Data'!$E:$E,Calculations!$M37,'NREL Scaling Data'!$A:$A,X$3,'NREL Scaling Data'!$C:$C,Calculations!$L37,'NREL Scaling Data'!$D:$D,Calculations!$N37)-SUMIFS('NREL Scaling Data'!$F:$F,'NREL Scaling Data'!$B:$B,UPPER(About!$B$1),'NREL Scaling Data'!$E:$E,Calculations!$M37,'NREL Scaling Data'!$A:$A,W$3,'NREL Scaling Data'!$C:$C,Calculations!$L37,'NREL Scaling Data'!$D:$D,Calculations!$N37))/SUMIFS('NREL Scaling Data'!$F:$F,'NREL Scaling Data'!$B:$B,UPPER(About!$B$1),'NREL Scaling Data'!$E:$E,Calculations!$M37,'NREL Scaling Data'!$A:$A,W$3,'NREL Scaling Data'!$C:$C,Calculations!$L37,'NREL Scaling Data'!$D:$D,Calculations!$N37) + 1) * W37,0)</f>
        <v>0</v>
      </c>
      <c r="Y37" s="45">
        <f>IFERROR(((SUMIFS('NREL Scaling Data'!$F:$F,'NREL Scaling Data'!$B:$B,UPPER(About!$B$1),'NREL Scaling Data'!$E:$E,Calculations!$M37,'NREL Scaling Data'!$A:$A,Y$3,'NREL Scaling Data'!$C:$C,Calculations!$L37,'NREL Scaling Data'!$D:$D,Calculations!$N37)-SUMIFS('NREL Scaling Data'!$F:$F,'NREL Scaling Data'!$B:$B,UPPER(About!$B$1),'NREL Scaling Data'!$E:$E,Calculations!$M37,'NREL Scaling Data'!$A:$A,X$3,'NREL Scaling Data'!$C:$C,Calculations!$L37,'NREL Scaling Data'!$D:$D,Calculations!$N37))/SUMIFS('NREL Scaling Data'!$F:$F,'NREL Scaling Data'!$B:$B,UPPER(About!$B$1),'NREL Scaling Data'!$E:$E,Calculations!$M37,'NREL Scaling Data'!$A:$A,X$3,'NREL Scaling Data'!$C:$C,Calculations!$L37,'NREL Scaling Data'!$D:$D,Calculations!$N37) + 1) * X37,0)</f>
        <v>0</v>
      </c>
      <c r="Z37" s="45">
        <f>IFERROR(((SUMIFS('NREL Scaling Data'!$F:$F,'NREL Scaling Data'!$B:$B,UPPER(About!$B$1),'NREL Scaling Data'!$E:$E,Calculations!$M37,'NREL Scaling Data'!$A:$A,Z$3,'NREL Scaling Data'!$C:$C,Calculations!$L37,'NREL Scaling Data'!$D:$D,Calculations!$N37)-SUMIFS('NREL Scaling Data'!$F:$F,'NREL Scaling Data'!$B:$B,UPPER(About!$B$1),'NREL Scaling Data'!$E:$E,Calculations!$M37,'NREL Scaling Data'!$A:$A,Y$3,'NREL Scaling Data'!$C:$C,Calculations!$L37,'NREL Scaling Data'!$D:$D,Calculations!$N37))/SUMIFS('NREL Scaling Data'!$F:$F,'NREL Scaling Data'!$B:$B,UPPER(About!$B$1),'NREL Scaling Data'!$E:$E,Calculations!$M37,'NREL Scaling Data'!$A:$A,Y$3,'NREL Scaling Data'!$C:$C,Calculations!$L37,'NREL Scaling Data'!$D:$D,Calculations!$N37) + 1) * Y37,0)</f>
        <v>0</v>
      </c>
      <c r="AA37" s="45">
        <f>IFERROR(((SUMIFS('NREL Scaling Data'!$F:$F,'NREL Scaling Data'!$B:$B,UPPER(About!$B$1),'NREL Scaling Data'!$E:$E,Calculations!$M37,'NREL Scaling Data'!$A:$A,AA$3,'NREL Scaling Data'!$C:$C,Calculations!$L37,'NREL Scaling Data'!$D:$D,Calculations!$N37)-SUMIFS('NREL Scaling Data'!$F:$F,'NREL Scaling Data'!$B:$B,UPPER(About!$B$1),'NREL Scaling Data'!$E:$E,Calculations!$M37,'NREL Scaling Data'!$A:$A,Z$3,'NREL Scaling Data'!$C:$C,Calculations!$L37,'NREL Scaling Data'!$D:$D,Calculations!$N37))/SUMIFS('NREL Scaling Data'!$F:$F,'NREL Scaling Data'!$B:$B,UPPER(About!$B$1),'NREL Scaling Data'!$E:$E,Calculations!$M37,'NREL Scaling Data'!$A:$A,Z$3,'NREL Scaling Data'!$C:$C,Calculations!$L37,'NREL Scaling Data'!$D:$D,Calculations!$N37) + 1) * Z37,0)</f>
        <v>0</v>
      </c>
      <c r="AB37" s="45">
        <f>IFERROR(((SUMIFS('NREL Scaling Data'!$F:$F,'NREL Scaling Data'!$B:$B,UPPER(About!$B$1),'NREL Scaling Data'!$E:$E,Calculations!$M37,'NREL Scaling Data'!$A:$A,AB$3,'NREL Scaling Data'!$C:$C,Calculations!$L37,'NREL Scaling Data'!$D:$D,Calculations!$N37)-SUMIFS('NREL Scaling Data'!$F:$F,'NREL Scaling Data'!$B:$B,UPPER(About!$B$1),'NREL Scaling Data'!$E:$E,Calculations!$M37,'NREL Scaling Data'!$A:$A,AA$3,'NREL Scaling Data'!$C:$C,Calculations!$L37,'NREL Scaling Data'!$D:$D,Calculations!$N37))/SUMIFS('NREL Scaling Data'!$F:$F,'NREL Scaling Data'!$B:$B,UPPER(About!$B$1),'NREL Scaling Data'!$E:$E,Calculations!$M37,'NREL Scaling Data'!$A:$A,AA$3,'NREL Scaling Data'!$C:$C,Calculations!$L37,'NREL Scaling Data'!$D:$D,Calculations!$N37) + 1) * AA37,0)</f>
        <v>0</v>
      </c>
      <c r="AC37" s="45">
        <f>IFERROR(((SUMIFS('NREL Scaling Data'!$F:$F,'NREL Scaling Data'!$B:$B,UPPER(About!$B$1),'NREL Scaling Data'!$E:$E,Calculations!$M37,'NREL Scaling Data'!$A:$A,AC$3,'NREL Scaling Data'!$C:$C,Calculations!$L37,'NREL Scaling Data'!$D:$D,Calculations!$N37)-SUMIFS('NREL Scaling Data'!$F:$F,'NREL Scaling Data'!$B:$B,UPPER(About!$B$1),'NREL Scaling Data'!$E:$E,Calculations!$M37,'NREL Scaling Data'!$A:$A,AB$3,'NREL Scaling Data'!$C:$C,Calculations!$L37,'NREL Scaling Data'!$D:$D,Calculations!$N37))/SUMIFS('NREL Scaling Data'!$F:$F,'NREL Scaling Data'!$B:$B,UPPER(About!$B$1),'NREL Scaling Data'!$E:$E,Calculations!$M37,'NREL Scaling Data'!$A:$A,AB$3,'NREL Scaling Data'!$C:$C,Calculations!$L37,'NREL Scaling Data'!$D:$D,Calculations!$N37) + 1) * AB37,0)</f>
        <v>0</v>
      </c>
      <c r="AD37" s="45">
        <f>IFERROR(((SUMIFS('NREL Scaling Data'!$F:$F,'NREL Scaling Data'!$B:$B,UPPER(About!$B$1),'NREL Scaling Data'!$E:$E,Calculations!$M37,'NREL Scaling Data'!$A:$A,AD$3,'NREL Scaling Data'!$C:$C,Calculations!$L37,'NREL Scaling Data'!$D:$D,Calculations!$N37)-SUMIFS('NREL Scaling Data'!$F:$F,'NREL Scaling Data'!$B:$B,UPPER(About!$B$1),'NREL Scaling Data'!$E:$E,Calculations!$M37,'NREL Scaling Data'!$A:$A,AC$3,'NREL Scaling Data'!$C:$C,Calculations!$L37,'NREL Scaling Data'!$D:$D,Calculations!$N37))/SUMIFS('NREL Scaling Data'!$F:$F,'NREL Scaling Data'!$B:$B,UPPER(About!$B$1),'NREL Scaling Data'!$E:$E,Calculations!$M37,'NREL Scaling Data'!$A:$A,AC$3,'NREL Scaling Data'!$C:$C,Calculations!$L37,'NREL Scaling Data'!$D:$D,Calculations!$N37) + 1) * AC37,0)</f>
        <v>0</v>
      </c>
      <c r="AE37" s="45">
        <f>IFERROR(((SUMIFS('NREL Scaling Data'!$F:$F,'NREL Scaling Data'!$B:$B,UPPER(About!$B$1),'NREL Scaling Data'!$E:$E,Calculations!$M37,'NREL Scaling Data'!$A:$A,AE$3,'NREL Scaling Data'!$C:$C,Calculations!$L37,'NREL Scaling Data'!$D:$D,Calculations!$N37)-SUMIFS('NREL Scaling Data'!$F:$F,'NREL Scaling Data'!$B:$B,UPPER(About!$B$1),'NREL Scaling Data'!$E:$E,Calculations!$M37,'NREL Scaling Data'!$A:$A,AD$3,'NREL Scaling Data'!$C:$C,Calculations!$L37,'NREL Scaling Data'!$D:$D,Calculations!$N37))/SUMIFS('NREL Scaling Data'!$F:$F,'NREL Scaling Data'!$B:$B,UPPER(About!$B$1),'NREL Scaling Data'!$E:$E,Calculations!$M37,'NREL Scaling Data'!$A:$A,AD$3,'NREL Scaling Data'!$C:$C,Calculations!$L37,'NREL Scaling Data'!$D:$D,Calculations!$N37) + 1) * AD37,0)</f>
        <v>0</v>
      </c>
      <c r="AF37" s="45">
        <f>IFERROR(((SUMIFS('NREL Scaling Data'!$F:$F,'NREL Scaling Data'!$B:$B,UPPER(About!$B$1),'NREL Scaling Data'!$E:$E,Calculations!$M37,'NREL Scaling Data'!$A:$A,AF$3,'NREL Scaling Data'!$C:$C,Calculations!$L37,'NREL Scaling Data'!$D:$D,Calculations!$N37)-SUMIFS('NREL Scaling Data'!$F:$F,'NREL Scaling Data'!$B:$B,UPPER(About!$B$1),'NREL Scaling Data'!$E:$E,Calculations!$M37,'NREL Scaling Data'!$A:$A,AE$3,'NREL Scaling Data'!$C:$C,Calculations!$L37,'NREL Scaling Data'!$D:$D,Calculations!$N37))/SUMIFS('NREL Scaling Data'!$F:$F,'NREL Scaling Data'!$B:$B,UPPER(About!$B$1),'NREL Scaling Data'!$E:$E,Calculations!$M37,'NREL Scaling Data'!$A:$A,AE$3,'NREL Scaling Data'!$C:$C,Calculations!$L37,'NREL Scaling Data'!$D:$D,Calculations!$N37) + 1) * AE37,0)</f>
        <v>0</v>
      </c>
      <c r="AG37" s="45">
        <f>IFERROR(((SUMIFS('NREL Scaling Data'!$F:$F,'NREL Scaling Data'!$B:$B,UPPER(About!$B$1),'NREL Scaling Data'!$E:$E,Calculations!$M37,'NREL Scaling Data'!$A:$A,AG$3,'NREL Scaling Data'!$C:$C,Calculations!$L37,'NREL Scaling Data'!$D:$D,Calculations!$N37)-SUMIFS('NREL Scaling Data'!$F:$F,'NREL Scaling Data'!$B:$B,UPPER(About!$B$1),'NREL Scaling Data'!$E:$E,Calculations!$M37,'NREL Scaling Data'!$A:$A,AF$3,'NREL Scaling Data'!$C:$C,Calculations!$L37,'NREL Scaling Data'!$D:$D,Calculations!$N37))/SUMIFS('NREL Scaling Data'!$F:$F,'NREL Scaling Data'!$B:$B,UPPER(About!$B$1),'NREL Scaling Data'!$E:$E,Calculations!$M37,'NREL Scaling Data'!$A:$A,AF$3,'NREL Scaling Data'!$C:$C,Calculations!$L37,'NREL Scaling Data'!$D:$D,Calculations!$N37) + 1) * AF37,0)</f>
        <v>0</v>
      </c>
      <c r="AH37" s="45">
        <f>IFERROR(((SUMIFS('NREL Scaling Data'!$F:$F,'NREL Scaling Data'!$B:$B,UPPER(About!$B$1),'NREL Scaling Data'!$E:$E,Calculations!$M37,'NREL Scaling Data'!$A:$A,AH$3,'NREL Scaling Data'!$C:$C,Calculations!$L37,'NREL Scaling Data'!$D:$D,Calculations!$N37)-SUMIFS('NREL Scaling Data'!$F:$F,'NREL Scaling Data'!$B:$B,UPPER(About!$B$1),'NREL Scaling Data'!$E:$E,Calculations!$M37,'NREL Scaling Data'!$A:$A,AG$3,'NREL Scaling Data'!$C:$C,Calculations!$L37,'NREL Scaling Data'!$D:$D,Calculations!$N37))/SUMIFS('NREL Scaling Data'!$F:$F,'NREL Scaling Data'!$B:$B,UPPER(About!$B$1),'NREL Scaling Data'!$E:$E,Calculations!$M37,'NREL Scaling Data'!$A:$A,AG$3,'NREL Scaling Data'!$C:$C,Calculations!$L37,'NREL Scaling Data'!$D:$D,Calculations!$N37) + 1) * AG37,0)</f>
        <v>0</v>
      </c>
      <c r="AI37" s="45">
        <f>IFERROR(((SUMIFS('NREL Scaling Data'!$F:$F,'NREL Scaling Data'!$B:$B,UPPER(About!$B$1),'NREL Scaling Data'!$E:$E,Calculations!$M37,'NREL Scaling Data'!$A:$A,AI$3,'NREL Scaling Data'!$C:$C,Calculations!$L37,'NREL Scaling Data'!$D:$D,Calculations!$N37)-SUMIFS('NREL Scaling Data'!$F:$F,'NREL Scaling Data'!$B:$B,UPPER(About!$B$1),'NREL Scaling Data'!$E:$E,Calculations!$M37,'NREL Scaling Data'!$A:$A,AH$3,'NREL Scaling Data'!$C:$C,Calculations!$L37,'NREL Scaling Data'!$D:$D,Calculations!$N37))/SUMIFS('NREL Scaling Data'!$F:$F,'NREL Scaling Data'!$B:$B,UPPER(About!$B$1),'NREL Scaling Data'!$E:$E,Calculations!$M37,'NREL Scaling Data'!$A:$A,AH$3,'NREL Scaling Data'!$C:$C,Calculations!$L37,'NREL Scaling Data'!$D:$D,Calculations!$N37) + 1) * AH37,0)</f>
        <v>0</v>
      </c>
      <c r="AJ37" s="45">
        <f>IFERROR(((SUMIFS('NREL Scaling Data'!$F:$F,'NREL Scaling Data'!$B:$B,UPPER(About!$B$1),'NREL Scaling Data'!$E:$E,Calculations!$M37,'NREL Scaling Data'!$A:$A,AJ$3,'NREL Scaling Data'!$C:$C,Calculations!$L37,'NREL Scaling Data'!$D:$D,Calculations!$N37)-SUMIFS('NREL Scaling Data'!$F:$F,'NREL Scaling Data'!$B:$B,UPPER(About!$B$1),'NREL Scaling Data'!$E:$E,Calculations!$M37,'NREL Scaling Data'!$A:$A,AI$3,'NREL Scaling Data'!$C:$C,Calculations!$L37,'NREL Scaling Data'!$D:$D,Calculations!$N37))/SUMIFS('NREL Scaling Data'!$F:$F,'NREL Scaling Data'!$B:$B,UPPER(About!$B$1),'NREL Scaling Data'!$E:$E,Calculations!$M37,'NREL Scaling Data'!$A:$A,AI$3,'NREL Scaling Data'!$C:$C,Calculations!$L37,'NREL Scaling Data'!$D:$D,Calculations!$N37) + 1) * AI37,0)</f>
        <v>0</v>
      </c>
      <c r="AK37" s="45">
        <f>IFERROR(((SUMIFS('NREL Scaling Data'!$F:$F,'NREL Scaling Data'!$B:$B,UPPER(About!$B$1),'NREL Scaling Data'!$E:$E,Calculations!$M37,'NREL Scaling Data'!$A:$A,AK$3,'NREL Scaling Data'!$C:$C,Calculations!$L37,'NREL Scaling Data'!$D:$D,Calculations!$N37)-SUMIFS('NREL Scaling Data'!$F:$F,'NREL Scaling Data'!$B:$B,UPPER(About!$B$1),'NREL Scaling Data'!$E:$E,Calculations!$M37,'NREL Scaling Data'!$A:$A,AJ$3,'NREL Scaling Data'!$C:$C,Calculations!$L37,'NREL Scaling Data'!$D:$D,Calculations!$N37))/SUMIFS('NREL Scaling Data'!$F:$F,'NREL Scaling Data'!$B:$B,UPPER(About!$B$1),'NREL Scaling Data'!$E:$E,Calculations!$M37,'NREL Scaling Data'!$A:$A,AJ$3,'NREL Scaling Data'!$C:$C,Calculations!$L37,'NREL Scaling Data'!$D:$D,Calculations!$N37) + 1) * AJ37,0)</f>
        <v>0</v>
      </c>
      <c r="AL37" s="45">
        <f>IFERROR(((SUMIFS('NREL Scaling Data'!$F:$F,'NREL Scaling Data'!$B:$B,UPPER(About!$B$1),'NREL Scaling Data'!$E:$E,Calculations!$M37,'NREL Scaling Data'!$A:$A,AL$3,'NREL Scaling Data'!$C:$C,Calculations!$L37,'NREL Scaling Data'!$D:$D,Calculations!$N37)-SUMIFS('NREL Scaling Data'!$F:$F,'NREL Scaling Data'!$B:$B,UPPER(About!$B$1),'NREL Scaling Data'!$E:$E,Calculations!$M37,'NREL Scaling Data'!$A:$A,AK$3,'NREL Scaling Data'!$C:$C,Calculations!$L37,'NREL Scaling Data'!$D:$D,Calculations!$N37))/SUMIFS('NREL Scaling Data'!$F:$F,'NREL Scaling Data'!$B:$B,UPPER(About!$B$1),'NREL Scaling Data'!$E:$E,Calculations!$M37,'NREL Scaling Data'!$A:$A,AK$3,'NREL Scaling Data'!$C:$C,Calculations!$L37,'NREL Scaling Data'!$D:$D,Calculations!$N37) + 1) * AK37,0)</f>
        <v>0</v>
      </c>
      <c r="AM37" s="45">
        <f>IFERROR(((SUMIFS('NREL Scaling Data'!$F:$F,'NREL Scaling Data'!$B:$B,UPPER(About!$B$1),'NREL Scaling Data'!$E:$E,Calculations!$M37,'NREL Scaling Data'!$A:$A,AM$3,'NREL Scaling Data'!$C:$C,Calculations!$L37,'NREL Scaling Data'!$D:$D,Calculations!$N37)-SUMIFS('NREL Scaling Data'!$F:$F,'NREL Scaling Data'!$B:$B,UPPER(About!$B$1),'NREL Scaling Data'!$E:$E,Calculations!$M37,'NREL Scaling Data'!$A:$A,AL$3,'NREL Scaling Data'!$C:$C,Calculations!$L37,'NREL Scaling Data'!$D:$D,Calculations!$N37))/SUMIFS('NREL Scaling Data'!$F:$F,'NREL Scaling Data'!$B:$B,UPPER(About!$B$1),'NREL Scaling Data'!$E:$E,Calculations!$M37,'NREL Scaling Data'!$A:$A,AL$3,'NREL Scaling Data'!$C:$C,Calculations!$L37,'NREL Scaling Data'!$D:$D,Calculations!$N37) + 1) * AL37,0)</f>
        <v>0</v>
      </c>
      <c r="AN37" s="45">
        <f>IFERROR(((SUMIFS('NREL Scaling Data'!$F:$F,'NREL Scaling Data'!$B:$B,UPPER(About!$B$1),'NREL Scaling Data'!$E:$E,Calculations!$M37,'NREL Scaling Data'!$A:$A,AN$3,'NREL Scaling Data'!$C:$C,Calculations!$L37,'NREL Scaling Data'!$D:$D,Calculations!$N37)-SUMIFS('NREL Scaling Data'!$F:$F,'NREL Scaling Data'!$B:$B,UPPER(About!$B$1),'NREL Scaling Data'!$E:$E,Calculations!$M37,'NREL Scaling Data'!$A:$A,AM$3,'NREL Scaling Data'!$C:$C,Calculations!$L37,'NREL Scaling Data'!$D:$D,Calculations!$N37))/SUMIFS('NREL Scaling Data'!$F:$F,'NREL Scaling Data'!$B:$B,UPPER(About!$B$1),'NREL Scaling Data'!$E:$E,Calculations!$M37,'NREL Scaling Data'!$A:$A,AM$3,'NREL Scaling Data'!$C:$C,Calculations!$L37,'NREL Scaling Data'!$D:$D,Calculations!$N37) + 1) * AM37,0)</f>
        <v>0</v>
      </c>
      <c r="AO37" s="45">
        <f>IFERROR(((SUMIFS('NREL Scaling Data'!$F:$F,'NREL Scaling Data'!$B:$B,UPPER(About!$B$1),'NREL Scaling Data'!$E:$E,Calculations!$M37,'NREL Scaling Data'!$A:$A,AO$3,'NREL Scaling Data'!$C:$C,Calculations!$L37,'NREL Scaling Data'!$D:$D,Calculations!$N37)-SUMIFS('NREL Scaling Data'!$F:$F,'NREL Scaling Data'!$B:$B,UPPER(About!$B$1),'NREL Scaling Data'!$E:$E,Calculations!$M37,'NREL Scaling Data'!$A:$A,AN$3,'NREL Scaling Data'!$C:$C,Calculations!$L37,'NREL Scaling Data'!$D:$D,Calculations!$N37))/SUMIFS('NREL Scaling Data'!$F:$F,'NREL Scaling Data'!$B:$B,UPPER(About!$B$1),'NREL Scaling Data'!$E:$E,Calculations!$M37,'NREL Scaling Data'!$A:$A,AN$3,'NREL Scaling Data'!$C:$C,Calculations!$L37,'NREL Scaling Data'!$D:$D,Calculations!$N37) + 1) * AN37,0)</f>
        <v>0</v>
      </c>
      <c r="AP37" s="45">
        <f>IFERROR(((SUMIFS('NREL Scaling Data'!$F:$F,'NREL Scaling Data'!$B:$B,UPPER(About!$B$1),'NREL Scaling Data'!$E:$E,Calculations!$M37,'NREL Scaling Data'!$A:$A,AP$3,'NREL Scaling Data'!$C:$C,Calculations!$L37,'NREL Scaling Data'!$D:$D,Calculations!$N37)-SUMIFS('NREL Scaling Data'!$F:$F,'NREL Scaling Data'!$B:$B,UPPER(About!$B$1),'NREL Scaling Data'!$E:$E,Calculations!$M37,'NREL Scaling Data'!$A:$A,AO$3,'NREL Scaling Data'!$C:$C,Calculations!$L37,'NREL Scaling Data'!$D:$D,Calculations!$N37))/SUMIFS('NREL Scaling Data'!$F:$F,'NREL Scaling Data'!$B:$B,UPPER(About!$B$1),'NREL Scaling Data'!$E:$E,Calculations!$M37,'NREL Scaling Data'!$A:$A,AO$3,'NREL Scaling Data'!$C:$C,Calculations!$L37,'NREL Scaling Data'!$D:$D,Calculations!$N37) + 1) * AO37,0)</f>
        <v>0</v>
      </c>
      <c r="AQ37" s="45">
        <f>IFERROR(((SUMIFS('NREL Scaling Data'!$F:$F,'NREL Scaling Data'!$B:$B,UPPER(About!$B$1),'NREL Scaling Data'!$E:$E,Calculations!$M37,'NREL Scaling Data'!$A:$A,AQ$3,'NREL Scaling Data'!$C:$C,Calculations!$L37,'NREL Scaling Data'!$D:$D,Calculations!$N37)-SUMIFS('NREL Scaling Data'!$F:$F,'NREL Scaling Data'!$B:$B,UPPER(About!$B$1),'NREL Scaling Data'!$E:$E,Calculations!$M37,'NREL Scaling Data'!$A:$A,AP$3,'NREL Scaling Data'!$C:$C,Calculations!$L37,'NREL Scaling Data'!$D:$D,Calculations!$N37))/SUMIFS('NREL Scaling Data'!$F:$F,'NREL Scaling Data'!$B:$B,UPPER(About!$B$1),'NREL Scaling Data'!$E:$E,Calculations!$M37,'NREL Scaling Data'!$A:$A,AP$3,'NREL Scaling Data'!$C:$C,Calculations!$L37,'NREL Scaling Data'!$D:$D,Calculations!$N37) + 1) * AP37,0)</f>
        <v>0</v>
      </c>
      <c r="AR37" s="45">
        <f>IFERROR(((SUMIFS('NREL Scaling Data'!$F:$F,'NREL Scaling Data'!$B:$B,UPPER(About!$B$1),'NREL Scaling Data'!$E:$E,Calculations!$M37,'NREL Scaling Data'!$A:$A,AR$3,'NREL Scaling Data'!$C:$C,Calculations!$L37,'NREL Scaling Data'!$D:$D,Calculations!$N37)-SUMIFS('NREL Scaling Data'!$F:$F,'NREL Scaling Data'!$B:$B,UPPER(About!$B$1),'NREL Scaling Data'!$E:$E,Calculations!$M37,'NREL Scaling Data'!$A:$A,AQ$3,'NREL Scaling Data'!$C:$C,Calculations!$L37,'NREL Scaling Data'!$D:$D,Calculations!$N37))/SUMIFS('NREL Scaling Data'!$F:$F,'NREL Scaling Data'!$B:$B,UPPER(About!$B$1),'NREL Scaling Data'!$E:$E,Calculations!$M37,'NREL Scaling Data'!$A:$A,AQ$3,'NREL Scaling Data'!$C:$C,Calculations!$L37,'NREL Scaling Data'!$D:$D,Calculations!$N37) + 1) * AQ37,0)</f>
        <v>0</v>
      </c>
      <c r="AS37" s="45">
        <f>IFERROR(((SUMIFS('NREL Scaling Data'!$F:$F,'NREL Scaling Data'!$B:$B,UPPER(About!$B$1),'NREL Scaling Data'!$E:$E,Calculations!$M37,'NREL Scaling Data'!$A:$A,AS$3,'NREL Scaling Data'!$C:$C,Calculations!$L37,'NREL Scaling Data'!$D:$D,Calculations!$N37)-SUMIFS('NREL Scaling Data'!$F:$F,'NREL Scaling Data'!$B:$B,UPPER(About!$B$1),'NREL Scaling Data'!$E:$E,Calculations!$M37,'NREL Scaling Data'!$A:$A,AR$3,'NREL Scaling Data'!$C:$C,Calculations!$L37,'NREL Scaling Data'!$D:$D,Calculations!$N37))/SUMIFS('NREL Scaling Data'!$F:$F,'NREL Scaling Data'!$B:$B,UPPER(About!$B$1),'NREL Scaling Data'!$E:$E,Calculations!$M37,'NREL Scaling Data'!$A:$A,AR$3,'NREL Scaling Data'!$C:$C,Calculations!$L37,'NREL Scaling Data'!$D:$D,Calculations!$N37) + 1) * AR37,0)</f>
        <v>0</v>
      </c>
      <c r="AT37" s="45">
        <f>IFERROR(((SUMIFS('NREL Scaling Data'!$F:$F,'NREL Scaling Data'!$B:$B,UPPER(About!$B$1),'NREL Scaling Data'!$E:$E,Calculations!$M37,'NREL Scaling Data'!$A:$A,AT$3,'NREL Scaling Data'!$C:$C,Calculations!$L37,'NREL Scaling Data'!$D:$D,Calculations!$N37)-SUMIFS('NREL Scaling Data'!$F:$F,'NREL Scaling Data'!$B:$B,UPPER(About!$B$1),'NREL Scaling Data'!$E:$E,Calculations!$M37,'NREL Scaling Data'!$A:$A,AS$3,'NREL Scaling Data'!$C:$C,Calculations!$L37,'NREL Scaling Data'!$D:$D,Calculations!$N37))/SUMIFS('NREL Scaling Data'!$F:$F,'NREL Scaling Data'!$B:$B,UPPER(About!$B$1),'NREL Scaling Data'!$E:$E,Calculations!$M37,'NREL Scaling Data'!$A:$A,AS$3,'NREL Scaling Data'!$C:$C,Calculations!$L37,'NREL Scaling Data'!$D:$D,Calculations!$N37) + 1) * AS37,0)</f>
        <v>0</v>
      </c>
    </row>
    <row r="38" spans="2:46">
      <c r="I38" s="12" t="s">
        <v>1085</v>
      </c>
      <c r="J38" s="209">
        <f>IFERROR(SUMIFS('NREL Scaling Data'!F:F,'NREL Scaling Data'!B:B,UPPER(About!$B$1),'NREL Scaling Data'!E:E,Calculations!M38,'NREL Scaling Data'!A:A, 2021,'NREL Scaling Data'!C:C,Calculations!L38,'NREL Scaling Data'!D:D,Calculations!N38) / SUMIFS('NREL Scaling Data'!F:F,'NREL Scaling Data'!B:B,UPPER(About!$B$1),'NREL Scaling Data'!A:A, 2021,'NREL Scaling Data'!C:C,Calculations!L38,'NREL Scaling Data'!D:D,Calculations!N38),0)</f>
        <v>0</v>
      </c>
      <c r="K38" s="207">
        <f t="shared" si="5"/>
        <v>0.94236632738906856</v>
      </c>
      <c r="L38" s="209" t="s">
        <v>1022</v>
      </c>
      <c r="M38" s="12" t="s">
        <v>1019</v>
      </c>
      <c r="N38" s="1" t="s">
        <v>975</v>
      </c>
      <c r="O38" s="7">
        <f t="shared" si="6"/>
        <v>0</v>
      </c>
      <c r="P38" s="7">
        <f t="shared" si="7"/>
        <v>0</v>
      </c>
      <c r="Q38" s="45">
        <f>SUMIFS('SEDS 2021'!$F$23:$F$40,'SEDS 2021'!E$23:E$40,Calculations!L38,'SEDS 2021'!D$23:D$40,Calculations!N38)*J38*K38</f>
        <v>0</v>
      </c>
      <c r="R38" s="45">
        <f>IFERROR(((SUMIFS('NREL Scaling Data'!$F:$F,'NREL Scaling Data'!$B:$B,UPPER(About!$B$1),'NREL Scaling Data'!$E:$E,Calculations!$M38,'NREL Scaling Data'!$A:$A,R$3,'NREL Scaling Data'!$C:$C,Calculations!$L38,'NREL Scaling Data'!$D:$D,Calculations!$N38)-SUMIFS('NREL Scaling Data'!$F:$F,'NREL Scaling Data'!$B:$B,UPPER(About!$B$1),'NREL Scaling Data'!$E:$E,Calculations!$M38,'NREL Scaling Data'!$A:$A,Q$3,'NREL Scaling Data'!$C:$C,Calculations!$L38,'NREL Scaling Data'!$D:$D,Calculations!$N38))/SUMIFS('NREL Scaling Data'!$F:$F,'NREL Scaling Data'!$B:$B,UPPER(About!$B$1),'NREL Scaling Data'!$E:$E,Calculations!$M38,'NREL Scaling Data'!$A:$A,Q$3,'NREL Scaling Data'!$C:$C,Calculations!$L38,'NREL Scaling Data'!$D:$D,Calculations!$N38) + 1) * Q38,0)</f>
        <v>0</v>
      </c>
      <c r="S38" s="45">
        <f>IFERROR(((SUMIFS('NREL Scaling Data'!$F:$F,'NREL Scaling Data'!$B:$B,UPPER(About!$B$1),'NREL Scaling Data'!$E:$E,Calculations!$M38,'NREL Scaling Data'!$A:$A,S$3,'NREL Scaling Data'!$C:$C,Calculations!$L38,'NREL Scaling Data'!$D:$D,Calculations!$N38)-SUMIFS('NREL Scaling Data'!$F:$F,'NREL Scaling Data'!$B:$B,UPPER(About!$B$1),'NREL Scaling Data'!$E:$E,Calculations!$M38,'NREL Scaling Data'!$A:$A,R$3,'NREL Scaling Data'!$C:$C,Calculations!$L38,'NREL Scaling Data'!$D:$D,Calculations!$N38))/SUMIFS('NREL Scaling Data'!$F:$F,'NREL Scaling Data'!$B:$B,UPPER(About!$B$1),'NREL Scaling Data'!$E:$E,Calculations!$M38,'NREL Scaling Data'!$A:$A,R$3,'NREL Scaling Data'!$C:$C,Calculations!$L38,'NREL Scaling Data'!$D:$D,Calculations!$N38) + 1) * R38,0)</f>
        <v>0</v>
      </c>
      <c r="T38" s="45">
        <f>IFERROR(((SUMIFS('NREL Scaling Data'!$F:$F,'NREL Scaling Data'!$B:$B,UPPER(About!$B$1),'NREL Scaling Data'!$E:$E,Calculations!$M38,'NREL Scaling Data'!$A:$A,T$3,'NREL Scaling Data'!$C:$C,Calculations!$L38,'NREL Scaling Data'!$D:$D,Calculations!$N38)-SUMIFS('NREL Scaling Data'!$F:$F,'NREL Scaling Data'!$B:$B,UPPER(About!$B$1),'NREL Scaling Data'!$E:$E,Calculations!$M38,'NREL Scaling Data'!$A:$A,S$3,'NREL Scaling Data'!$C:$C,Calculations!$L38,'NREL Scaling Data'!$D:$D,Calculations!$N38))/SUMIFS('NREL Scaling Data'!$F:$F,'NREL Scaling Data'!$B:$B,UPPER(About!$B$1),'NREL Scaling Data'!$E:$E,Calculations!$M38,'NREL Scaling Data'!$A:$A,S$3,'NREL Scaling Data'!$C:$C,Calculations!$L38,'NREL Scaling Data'!$D:$D,Calculations!$N38) + 1) * S38,0)</f>
        <v>0</v>
      </c>
      <c r="U38" s="45">
        <f>IFERROR(((SUMIFS('NREL Scaling Data'!$F:$F,'NREL Scaling Data'!$B:$B,UPPER(About!$B$1),'NREL Scaling Data'!$E:$E,Calculations!$M38,'NREL Scaling Data'!$A:$A,U$3,'NREL Scaling Data'!$C:$C,Calculations!$L38,'NREL Scaling Data'!$D:$D,Calculations!$N38)-SUMIFS('NREL Scaling Data'!$F:$F,'NREL Scaling Data'!$B:$B,UPPER(About!$B$1),'NREL Scaling Data'!$E:$E,Calculations!$M38,'NREL Scaling Data'!$A:$A,T$3,'NREL Scaling Data'!$C:$C,Calculations!$L38,'NREL Scaling Data'!$D:$D,Calculations!$N38))/SUMIFS('NREL Scaling Data'!$F:$F,'NREL Scaling Data'!$B:$B,UPPER(About!$B$1),'NREL Scaling Data'!$E:$E,Calculations!$M38,'NREL Scaling Data'!$A:$A,T$3,'NREL Scaling Data'!$C:$C,Calculations!$L38,'NREL Scaling Data'!$D:$D,Calculations!$N38) + 1) * T38,0)</f>
        <v>0</v>
      </c>
      <c r="V38" s="45">
        <f>IFERROR(((SUMIFS('NREL Scaling Data'!$F:$F,'NREL Scaling Data'!$B:$B,UPPER(About!$B$1),'NREL Scaling Data'!$E:$E,Calculations!$M38,'NREL Scaling Data'!$A:$A,V$3,'NREL Scaling Data'!$C:$C,Calculations!$L38,'NREL Scaling Data'!$D:$D,Calculations!$N38)-SUMIFS('NREL Scaling Data'!$F:$F,'NREL Scaling Data'!$B:$B,UPPER(About!$B$1),'NREL Scaling Data'!$E:$E,Calculations!$M38,'NREL Scaling Data'!$A:$A,U$3,'NREL Scaling Data'!$C:$C,Calculations!$L38,'NREL Scaling Data'!$D:$D,Calculations!$N38))/SUMIFS('NREL Scaling Data'!$F:$F,'NREL Scaling Data'!$B:$B,UPPER(About!$B$1),'NREL Scaling Data'!$E:$E,Calculations!$M38,'NREL Scaling Data'!$A:$A,U$3,'NREL Scaling Data'!$C:$C,Calculations!$L38,'NREL Scaling Data'!$D:$D,Calculations!$N38) + 1) * U38,0)</f>
        <v>0</v>
      </c>
      <c r="W38" s="45">
        <f>IFERROR(((SUMIFS('NREL Scaling Data'!$F:$F,'NREL Scaling Data'!$B:$B,UPPER(About!$B$1),'NREL Scaling Data'!$E:$E,Calculations!$M38,'NREL Scaling Data'!$A:$A,W$3,'NREL Scaling Data'!$C:$C,Calculations!$L38,'NREL Scaling Data'!$D:$D,Calculations!$N38)-SUMIFS('NREL Scaling Data'!$F:$F,'NREL Scaling Data'!$B:$B,UPPER(About!$B$1),'NREL Scaling Data'!$E:$E,Calculations!$M38,'NREL Scaling Data'!$A:$A,V$3,'NREL Scaling Data'!$C:$C,Calculations!$L38,'NREL Scaling Data'!$D:$D,Calculations!$N38))/SUMIFS('NREL Scaling Data'!$F:$F,'NREL Scaling Data'!$B:$B,UPPER(About!$B$1),'NREL Scaling Data'!$E:$E,Calculations!$M38,'NREL Scaling Data'!$A:$A,V$3,'NREL Scaling Data'!$C:$C,Calculations!$L38,'NREL Scaling Data'!$D:$D,Calculations!$N38) + 1) * V38,0)</f>
        <v>0</v>
      </c>
      <c r="X38" s="45">
        <f>IFERROR(((SUMIFS('NREL Scaling Data'!$F:$F,'NREL Scaling Data'!$B:$B,UPPER(About!$B$1),'NREL Scaling Data'!$E:$E,Calculations!$M38,'NREL Scaling Data'!$A:$A,X$3,'NREL Scaling Data'!$C:$C,Calculations!$L38,'NREL Scaling Data'!$D:$D,Calculations!$N38)-SUMIFS('NREL Scaling Data'!$F:$F,'NREL Scaling Data'!$B:$B,UPPER(About!$B$1),'NREL Scaling Data'!$E:$E,Calculations!$M38,'NREL Scaling Data'!$A:$A,W$3,'NREL Scaling Data'!$C:$C,Calculations!$L38,'NREL Scaling Data'!$D:$D,Calculations!$N38))/SUMIFS('NREL Scaling Data'!$F:$F,'NREL Scaling Data'!$B:$B,UPPER(About!$B$1),'NREL Scaling Data'!$E:$E,Calculations!$M38,'NREL Scaling Data'!$A:$A,W$3,'NREL Scaling Data'!$C:$C,Calculations!$L38,'NREL Scaling Data'!$D:$D,Calculations!$N38) + 1) * W38,0)</f>
        <v>0</v>
      </c>
      <c r="Y38" s="45">
        <f>IFERROR(((SUMIFS('NREL Scaling Data'!$F:$F,'NREL Scaling Data'!$B:$B,UPPER(About!$B$1),'NREL Scaling Data'!$E:$E,Calculations!$M38,'NREL Scaling Data'!$A:$A,Y$3,'NREL Scaling Data'!$C:$C,Calculations!$L38,'NREL Scaling Data'!$D:$D,Calculations!$N38)-SUMIFS('NREL Scaling Data'!$F:$F,'NREL Scaling Data'!$B:$B,UPPER(About!$B$1),'NREL Scaling Data'!$E:$E,Calculations!$M38,'NREL Scaling Data'!$A:$A,X$3,'NREL Scaling Data'!$C:$C,Calculations!$L38,'NREL Scaling Data'!$D:$D,Calculations!$N38))/SUMIFS('NREL Scaling Data'!$F:$F,'NREL Scaling Data'!$B:$B,UPPER(About!$B$1),'NREL Scaling Data'!$E:$E,Calculations!$M38,'NREL Scaling Data'!$A:$A,X$3,'NREL Scaling Data'!$C:$C,Calculations!$L38,'NREL Scaling Data'!$D:$D,Calculations!$N38) + 1) * X38,0)</f>
        <v>0</v>
      </c>
      <c r="Z38" s="45">
        <f>IFERROR(((SUMIFS('NREL Scaling Data'!$F:$F,'NREL Scaling Data'!$B:$B,UPPER(About!$B$1),'NREL Scaling Data'!$E:$E,Calculations!$M38,'NREL Scaling Data'!$A:$A,Z$3,'NREL Scaling Data'!$C:$C,Calculations!$L38,'NREL Scaling Data'!$D:$D,Calculations!$N38)-SUMIFS('NREL Scaling Data'!$F:$F,'NREL Scaling Data'!$B:$B,UPPER(About!$B$1),'NREL Scaling Data'!$E:$E,Calculations!$M38,'NREL Scaling Data'!$A:$A,Y$3,'NREL Scaling Data'!$C:$C,Calculations!$L38,'NREL Scaling Data'!$D:$D,Calculations!$N38))/SUMIFS('NREL Scaling Data'!$F:$F,'NREL Scaling Data'!$B:$B,UPPER(About!$B$1),'NREL Scaling Data'!$E:$E,Calculations!$M38,'NREL Scaling Data'!$A:$A,Y$3,'NREL Scaling Data'!$C:$C,Calculations!$L38,'NREL Scaling Data'!$D:$D,Calculations!$N38) + 1) * Y38,0)</f>
        <v>0</v>
      </c>
      <c r="AA38" s="45">
        <f>IFERROR(((SUMIFS('NREL Scaling Data'!$F:$F,'NREL Scaling Data'!$B:$B,UPPER(About!$B$1),'NREL Scaling Data'!$E:$E,Calculations!$M38,'NREL Scaling Data'!$A:$A,AA$3,'NREL Scaling Data'!$C:$C,Calculations!$L38,'NREL Scaling Data'!$D:$D,Calculations!$N38)-SUMIFS('NREL Scaling Data'!$F:$F,'NREL Scaling Data'!$B:$B,UPPER(About!$B$1),'NREL Scaling Data'!$E:$E,Calculations!$M38,'NREL Scaling Data'!$A:$A,Z$3,'NREL Scaling Data'!$C:$C,Calculations!$L38,'NREL Scaling Data'!$D:$D,Calculations!$N38))/SUMIFS('NREL Scaling Data'!$F:$F,'NREL Scaling Data'!$B:$B,UPPER(About!$B$1),'NREL Scaling Data'!$E:$E,Calculations!$M38,'NREL Scaling Data'!$A:$A,Z$3,'NREL Scaling Data'!$C:$C,Calculations!$L38,'NREL Scaling Data'!$D:$D,Calculations!$N38) + 1) * Z38,0)</f>
        <v>0</v>
      </c>
      <c r="AB38" s="45">
        <f>IFERROR(((SUMIFS('NREL Scaling Data'!$F:$F,'NREL Scaling Data'!$B:$B,UPPER(About!$B$1),'NREL Scaling Data'!$E:$E,Calculations!$M38,'NREL Scaling Data'!$A:$A,AB$3,'NREL Scaling Data'!$C:$C,Calculations!$L38,'NREL Scaling Data'!$D:$D,Calculations!$N38)-SUMIFS('NREL Scaling Data'!$F:$F,'NREL Scaling Data'!$B:$B,UPPER(About!$B$1),'NREL Scaling Data'!$E:$E,Calculations!$M38,'NREL Scaling Data'!$A:$A,AA$3,'NREL Scaling Data'!$C:$C,Calculations!$L38,'NREL Scaling Data'!$D:$D,Calculations!$N38))/SUMIFS('NREL Scaling Data'!$F:$F,'NREL Scaling Data'!$B:$B,UPPER(About!$B$1),'NREL Scaling Data'!$E:$E,Calculations!$M38,'NREL Scaling Data'!$A:$A,AA$3,'NREL Scaling Data'!$C:$C,Calculations!$L38,'NREL Scaling Data'!$D:$D,Calculations!$N38) + 1) * AA38,0)</f>
        <v>0</v>
      </c>
      <c r="AC38" s="45">
        <f>IFERROR(((SUMIFS('NREL Scaling Data'!$F:$F,'NREL Scaling Data'!$B:$B,UPPER(About!$B$1),'NREL Scaling Data'!$E:$E,Calculations!$M38,'NREL Scaling Data'!$A:$A,AC$3,'NREL Scaling Data'!$C:$C,Calculations!$L38,'NREL Scaling Data'!$D:$D,Calculations!$N38)-SUMIFS('NREL Scaling Data'!$F:$F,'NREL Scaling Data'!$B:$B,UPPER(About!$B$1),'NREL Scaling Data'!$E:$E,Calculations!$M38,'NREL Scaling Data'!$A:$A,AB$3,'NREL Scaling Data'!$C:$C,Calculations!$L38,'NREL Scaling Data'!$D:$D,Calculations!$N38))/SUMIFS('NREL Scaling Data'!$F:$F,'NREL Scaling Data'!$B:$B,UPPER(About!$B$1),'NREL Scaling Data'!$E:$E,Calculations!$M38,'NREL Scaling Data'!$A:$A,AB$3,'NREL Scaling Data'!$C:$C,Calculations!$L38,'NREL Scaling Data'!$D:$D,Calculations!$N38) + 1) * AB38,0)</f>
        <v>0</v>
      </c>
      <c r="AD38" s="45">
        <f>IFERROR(((SUMIFS('NREL Scaling Data'!$F:$F,'NREL Scaling Data'!$B:$B,UPPER(About!$B$1),'NREL Scaling Data'!$E:$E,Calculations!$M38,'NREL Scaling Data'!$A:$A,AD$3,'NREL Scaling Data'!$C:$C,Calculations!$L38,'NREL Scaling Data'!$D:$D,Calculations!$N38)-SUMIFS('NREL Scaling Data'!$F:$F,'NREL Scaling Data'!$B:$B,UPPER(About!$B$1),'NREL Scaling Data'!$E:$E,Calculations!$M38,'NREL Scaling Data'!$A:$A,AC$3,'NREL Scaling Data'!$C:$C,Calculations!$L38,'NREL Scaling Data'!$D:$D,Calculations!$N38))/SUMIFS('NREL Scaling Data'!$F:$F,'NREL Scaling Data'!$B:$B,UPPER(About!$B$1),'NREL Scaling Data'!$E:$E,Calculations!$M38,'NREL Scaling Data'!$A:$A,AC$3,'NREL Scaling Data'!$C:$C,Calculations!$L38,'NREL Scaling Data'!$D:$D,Calculations!$N38) + 1) * AC38,0)</f>
        <v>0</v>
      </c>
      <c r="AE38" s="45">
        <f>IFERROR(((SUMIFS('NREL Scaling Data'!$F:$F,'NREL Scaling Data'!$B:$B,UPPER(About!$B$1),'NREL Scaling Data'!$E:$E,Calculations!$M38,'NREL Scaling Data'!$A:$A,AE$3,'NREL Scaling Data'!$C:$C,Calculations!$L38,'NREL Scaling Data'!$D:$D,Calculations!$N38)-SUMIFS('NREL Scaling Data'!$F:$F,'NREL Scaling Data'!$B:$B,UPPER(About!$B$1),'NREL Scaling Data'!$E:$E,Calculations!$M38,'NREL Scaling Data'!$A:$A,AD$3,'NREL Scaling Data'!$C:$C,Calculations!$L38,'NREL Scaling Data'!$D:$D,Calculations!$N38))/SUMIFS('NREL Scaling Data'!$F:$F,'NREL Scaling Data'!$B:$B,UPPER(About!$B$1),'NREL Scaling Data'!$E:$E,Calculations!$M38,'NREL Scaling Data'!$A:$A,AD$3,'NREL Scaling Data'!$C:$C,Calculations!$L38,'NREL Scaling Data'!$D:$D,Calculations!$N38) + 1) * AD38,0)</f>
        <v>0</v>
      </c>
      <c r="AF38" s="45">
        <f>IFERROR(((SUMIFS('NREL Scaling Data'!$F:$F,'NREL Scaling Data'!$B:$B,UPPER(About!$B$1),'NREL Scaling Data'!$E:$E,Calculations!$M38,'NREL Scaling Data'!$A:$A,AF$3,'NREL Scaling Data'!$C:$C,Calculations!$L38,'NREL Scaling Data'!$D:$D,Calculations!$N38)-SUMIFS('NREL Scaling Data'!$F:$F,'NREL Scaling Data'!$B:$B,UPPER(About!$B$1),'NREL Scaling Data'!$E:$E,Calculations!$M38,'NREL Scaling Data'!$A:$A,AE$3,'NREL Scaling Data'!$C:$C,Calculations!$L38,'NREL Scaling Data'!$D:$D,Calculations!$N38))/SUMIFS('NREL Scaling Data'!$F:$F,'NREL Scaling Data'!$B:$B,UPPER(About!$B$1),'NREL Scaling Data'!$E:$E,Calculations!$M38,'NREL Scaling Data'!$A:$A,AE$3,'NREL Scaling Data'!$C:$C,Calculations!$L38,'NREL Scaling Data'!$D:$D,Calculations!$N38) + 1) * AE38,0)</f>
        <v>0</v>
      </c>
      <c r="AG38" s="45">
        <f>IFERROR(((SUMIFS('NREL Scaling Data'!$F:$F,'NREL Scaling Data'!$B:$B,UPPER(About!$B$1),'NREL Scaling Data'!$E:$E,Calculations!$M38,'NREL Scaling Data'!$A:$A,AG$3,'NREL Scaling Data'!$C:$C,Calculations!$L38,'NREL Scaling Data'!$D:$D,Calculations!$N38)-SUMIFS('NREL Scaling Data'!$F:$F,'NREL Scaling Data'!$B:$B,UPPER(About!$B$1),'NREL Scaling Data'!$E:$E,Calculations!$M38,'NREL Scaling Data'!$A:$A,AF$3,'NREL Scaling Data'!$C:$C,Calculations!$L38,'NREL Scaling Data'!$D:$D,Calculations!$N38))/SUMIFS('NREL Scaling Data'!$F:$F,'NREL Scaling Data'!$B:$B,UPPER(About!$B$1),'NREL Scaling Data'!$E:$E,Calculations!$M38,'NREL Scaling Data'!$A:$A,AF$3,'NREL Scaling Data'!$C:$C,Calculations!$L38,'NREL Scaling Data'!$D:$D,Calculations!$N38) + 1) * AF38,0)</f>
        <v>0</v>
      </c>
      <c r="AH38" s="45">
        <f>IFERROR(((SUMIFS('NREL Scaling Data'!$F:$F,'NREL Scaling Data'!$B:$B,UPPER(About!$B$1),'NREL Scaling Data'!$E:$E,Calculations!$M38,'NREL Scaling Data'!$A:$A,AH$3,'NREL Scaling Data'!$C:$C,Calculations!$L38,'NREL Scaling Data'!$D:$D,Calculations!$N38)-SUMIFS('NREL Scaling Data'!$F:$F,'NREL Scaling Data'!$B:$B,UPPER(About!$B$1),'NREL Scaling Data'!$E:$E,Calculations!$M38,'NREL Scaling Data'!$A:$A,AG$3,'NREL Scaling Data'!$C:$C,Calculations!$L38,'NREL Scaling Data'!$D:$D,Calculations!$N38))/SUMIFS('NREL Scaling Data'!$F:$F,'NREL Scaling Data'!$B:$B,UPPER(About!$B$1),'NREL Scaling Data'!$E:$E,Calculations!$M38,'NREL Scaling Data'!$A:$A,AG$3,'NREL Scaling Data'!$C:$C,Calculations!$L38,'NREL Scaling Data'!$D:$D,Calculations!$N38) + 1) * AG38,0)</f>
        <v>0</v>
      </c>
      <c r="AI38" s="45">
        <f>IFERROR(((SUMIFS('NREL Scaling Data'!$F:$F,'NREL Scaling Data'!$B:$B,UPPER(About!$B$1),'NREL Scaling Data'!$E:$E,Calculations!$M38,'NREL Scaling Data'!$A:$A,AI$3,'NREL Scaling Data'!$C:$C,Calculations!$L38,'NREL Scaling Data'!$D:$D,Calculations!$N38)-SUMIFS('NREL Scaling Data'!$F:$F,'NREL Scaling Data'!$B:$B,UPPER(About!$B$1),'NREL Scaling Data'!$E:$E,Calculations!$M38,'NREL Scaling Data'!$A:$A,AH$3,'NREL Scaling Data'!$C:$C,Calculations!$L38,'NREL Scaling Data'!$D:$D,Calculations!$N38))/SUMIFS('NREL Scaling Data'!$F:$F,'NREL Scaling Data'!$B:$B,UPPER(About!$B$1),'NREL Scaling Data'!$E:$E,Calculations!$M38,'NREL Scaling Data'!$A:$A,AH$3,'NREL Scaling Data'!$C:$C,Calculations!$L38,'NREL Scaling Data'!$D:$D,Calculations!$N38) + 1) * AH38,0)</f>
        <v>0</v>
      </c>
      <c r="AJ38" s="45">
        <f>IFERROR(((SUMIFS('NREL Scaling Data'!$F:$F,'NREL Scaling Data'!$B:$B,UPPER(About!$B$1),'NREL Scaling Data'!$E:$E,Calculations!$M38,'NREL Scaling Data'!$A:$A,AJ$3,'NREL Scaling Data'!$C:$C,Calculations!$L38,'NREL Scaling Data'!$D:$D,Calculations!$N38)-SUMIFS('NREL Scaling Data'!$F:$F,'NREL Scaling Data'!$B:$B,UPPER(About!$B$1),'NREL Scaling Data'!$E:$E,Calculations!$M38,'NREL Scaling Data'!$A:$A,AI$3,'NREL Scaling Data'!$C:$C,Calculations!$L38,'NREL Scaling Data'!$D:$D,Calculations!$N38))/SUMIFS('NREL Scaling Data'!$F:$F,'NREL Scaling Data'!$B:$B,UPPER(About!$B$1),'NREL Scaling Data'!$E:$E,Calculations!$M38,'NREL Scaling Data'!$A:$A,AI$3,'NREL Scaling Data'!$C:$C,Calculations!$L38,'NREL Scaling Data'!$D:$D,Calculations!$N38) + 1) * AI38,0)</f>
        <v>0</v>
      </c>
      <c r="AK38" s="45">
        <f>IFERROR(((SUMIFS('NREL Scaling Data'!$F:$F,'NREL Scaling Data'!$B:$B,UPPER(About!$B$1),'NREL Scaling Data'!$E:$E,Calculations!$M38,'NREL Scaling Data'!$A:$A,AK$3,'NREL Scaling Data'!$C:$C,Calculations!$L38,'NREL Scaling Data'!$D:$D,Calculations!$N38)-SUMIFS('NREL Scaling Data'!$F:$F,'NREL Scaling Data'!$B:$B,UPPER(About!$B$1),'NREL Scaling Data'!$E:$E,Calculations!$M38,'NREL Scaling Data'!$A:$A,AJ$3,'NREL Scaling Data'!$C:$C,Calculations!$L38,'NREL Scaling Data'!$D:$D,Calculations!$N38))/SUMIFS('NREL Scaling Data'!$F:$F,'NREL Scaling Data'!$B:$B,UPPER(About!$B$1),'NREL Scaling Data'!$E:$E,Calculations!$M38,'NREL Scaling Data'!$A:$A,AJ$3,'NREL Scaling Data'!$C:$C,Calculations!$L38,'NREL Scaling Data'!$D:$D,Calculations!$N38) + 1) * AJ38,0)</f>
        <v>0</v>
      </c>
      <c r="AL38" s="45">
        <f>IFERROR(((SUMIFS('NREL Scaling Data'!$F:$F,'NREL Scaling Data'!$B:$B,UPPER(About!$B$1),'NREL Scaling Data'!$E:$E,Calculations!$M38,'NREL Scaling Data'!$A:$A,AL$3,'NREL Scaling Data'!$C:$C,Calculations!$L38,'NREL Scaling Data'!$D:$D,Calculations!$N38)-SUMIFS('NREL Scaling Data'!$F:$F,'NREL Scaling Data'!$B:$B,UPPER(About!$B$1),'NREL Scaling Data'!$E:$E,Calculations!$M38,'NREL Scaling Data'!$A:$A,AK$3,'NREL Scaling Data'!$C:$C,Calculations!$L38,'NREL Scaling Data'!$D:$D,Calculations!$N38))/SUMIFS('NREL Scaling Data'!$F:$F,'NREL Scaling Data'!$B:$B,UPPER(About!$B$1),'NREL Scaling Data'!$E:$E,Calculations!$M38,'NREL Scaling Data'!$A:$A,AK$3,'NREL Scaling Data'!$C:$C,Calculations!$L38,'NREL Scaling Data'!$D:$D,Calculations!$N38) + 1) * AK38,0)</f>
        <v>0</v>
      </c>
      <c r="AM38" s="45">
        <f>IFERROR(((SUMIFS('NREL Scaling Data'!$F:$F,'NREL Scaling Data'!$B:$B,UPPER(About!$B$1),'NREL Scaling Data'!$E:$E,Calculations!$M38,'NREL Scaling Data'!$A:$A,AM$3,'NREL Scaling Data'!$C:$C,Calculations!$L38,'NREL Scaling Data'!$D:$D,Calculations!$N38)-SUMIFS('NREL Scaling Data'!$F:$F,'NREL Scaling Data'!$B:$B,UPPER(About!$B$1),'NREL Scaling Data'!$E:$E,Calculations!$M38,'NREL Scaling Data'!$A:$A,AL$3,'NREL Scaling Data'!$C:$C,Calculations!$L38,'NREL Scaling Data'!$D:$D,Calculations!$N38))/SUMIFS('NREL Scaling Data'!$F:$F,'NREL Scaling Data'!$B:$B,UPPER(About!$B$1),'NREL Scaling Data'!$E:$E,Calculations!$M38,'NREL Scaling Data'!$A:$A,AL$3,'NREL Scaling Data'!$C:$C,Calculations!$L38,'NREL Scaling Data'!$D:$D,Calculations!$N38) + 1) * AL38,0)</f>
        <v>0</v>
      </c>
      <c r="AN38" s="45">
        <f>IFERROR(((SUMIFS('NREL Scaling Data'!$F:$F,'NREL Scaling Data'!$B:$B,UPPER(About!$B$1),'NREL Scaling Data'!$E:$E,Calculations!$M38,'NREL Scaling Data'!$A:$A,AN$3,'NREL Scaling Data'!$C:$C,Calculations!$L38,'NREL Scaling Data'!$D:$D,Calculations!$N38)-SUMIFS('NREL Scaling Data'!$F:$F,'NREL Scaling Data'!$B:$B,UPPER(About!$B$1),'NREL Scaling Data'!$E:$E,Calculations!$M38,'NREL Scaling Data'!$A:$A,AM$3,'NREL Scaling Data'!$C:$C,Calculations!$L38,'NREL Scaling Data'!$D:$D,Calculations!$N38))/SUMIFS('NREL Scaling Data'!$F:$F,'NREL Scaling Data'!$B:$B,UPPER(About!$B$1),'NREL Scaling Data'!$E:$E,Calculations!$M38,'NREL Scaling Data'!$A:$A,AM$3,'NREL Scaling Data'!$C:$C,Calculations!$L38,'NREL Scaling Data'!$D:$D,Calculations!$N38) + 1) * AM38,0)</f>
        <v>0</v>
      </c>
      <c r="AO38" s="45">
        <f>IFERROR(((SUMIFS('NREL Scaling Data'!$F:$F,'NREL Scaling Data'!$B:$B,UPPER(About!$B$1),'NREL Scaling Data'!$E:$E,Calculations!$M38,'NREL Scaling Data'!$A:$A,AO$3,'NREL Scaling Data'!$C:$C,Calculations!$L38,'NREL Scaling Data'!$D:$D,Calculations!$N38)-SUMIFS('NREL Scaling Data'!$F:$F,'NREL Scaling Data'!$B:$B,UPPER(About!$B$1),'NREL Scaling Data'!$E:$E,Calculations!$M38,'NREL Scaling Data'!$A:$A,AN$3,'NREL Scaling Data'!$C:$C,Calculations!$L38,'NREL Scaling Data'!$D:$D,Calculations!$N38))/SUMIFS('NREL Scaling Data'!$F:$F,'NREL Scaling Data'!$B:$B,UPPER(About!$B$1),'NREL Scaling Data'!$E:$E,Calculations!$M38,'NREL Scaling Data'!$A:$A,AN$3,'NREL Scaling Data'!$C:$C,Calculations!$L38,'NREL Scaling Data'!$D:$D,Calculations!$N38) + 1) * AN38,0)</f>
        <v>0</v>
      </c>
      <c r="AP38" s="45">
        <f>IFERROR(((SUMIFS('NREL Scaling Data'!$F:$F,'NREL Scaling Data'!$B:$B,UPPER(About!$B$1),'NREL Scaling Data'!$E:$E,Calculations!$M38,'NREL Scaling Data'!$A:$A,AP$3,'NREL Scaling Data'!$C:$C,Calculations!$L38,'NREL Scaling Data'!$D:$D,Calculations!$N38)-SUMIFS('NREL Scaling Data'!$F:$F,'NREL Scaling Data'!$B:$B,UPPER(About!$B$1),'NREL Scaling Data'!$E:$E,Calculations!$M38,'NREL Scaling Data'!$A:$A,AO$3,'NREL Scaling Data'!$C:$C,Calculations!$L38,'NREL Scaling Data'!$D:$D,Calculations!$N38))/SUMIFS('NREL Scaling Data'!$F:$F,'NREL Scaling Data'!$B:$B,UPPER(About!$B$1),'NREL Scaling Data'!$E:$E,Calculations!$M38,'NREL Scaling Data'!$A:$A,AO$3,'NREL Scaling Data'!$C:$C,Calculations!$L38,'NREL Scaling Data'!$D:$D,Calculations!$N38) + 1) * AO38,0)</f>
        <v>0</v>
      </c>
      <c r="AQ38" s="45">
        <f>IFERROR(((SUMIFS('NREL Scaling Data'!$F:$F,'NREL Scaling Data'!$B:$B,UPPER(About!$B$1),'NREL Scaling Data'!$E:$E,Calculations!$M38,'NREL Scaling Data'!$A:$A,AQ$3,'NREL Scaling Data'!$C:$C,Calculations!$L38,'NREL Scaling Data'!$D:$D,Calculations!$N38)-SUMIFS('NREL Scaling Data'!$F:$F,'NREL Scaling Data'!$B:$B,UPPER(About!$B$1),'NREL Scaling Data'!$E:$E,Calculations!$M38,'NREL Scaling Data'!$A:$A,AP$3,'NREL Scaling Data'!$C:$C,Calculations!$L38,'NREL Scaling Data'!$D:$D,Calculations!$N38))/SUMIFS('NREL Scaling Data'!$F:$F,'NREL Scaling Data'!$B:$B,UPPER(About!$B$1),'NREL Scaling Data'!$E:$E,Calculations!$M38,'NREL Scaling Data'!$A:$A,AP$3,'NREL Scaling Data'!$C:$C,Calculations!$L38,'NREL Scaling Data'!$D:$D,Calculations!$N38) + 1) * AP38,0)</f>
        <v>0</v>
      </c>
      <c r="AR38" s="45">
        <f>IFERROR(((SUMIFS('NREL Scaling Data'!$F:$F,'NREL Scaling Data'!$B:$B,UPPER(About!$B$1),'NREL Scaling Data'!$E:$E,Calculations!$M38,'NREL Scaling Data'!$A:$A,AR$3,'NREL Scaling Data'!$C:$C,Calculations!$L38,'NREL Scaling Data'!$D:$D,Calculations!$N38)-SUMIFS('NREL Scaling Data'!$F:$F,'NREL Scaling Data'!$B:$B,UPPER(About!$B$1),'NREL Scaling Data'!$E:$E,Calculations!$M38,'NREL Scaling Data'!$A:$A,AQ$3,'NREL Scaling Data'!$C:$C,Calculations!$L38,'NREL Scaling Data'!$D:$D,Calculations!$N38))/SUMIFS('NREL Scaling Data'!$F:$F,'NREL Scaling Data'!$B:$B,UPPER(About!$B$1),'NREL Scaling Data'!$E:$E,Calculations!$M38,'NREL Scaling Data'!$A:$A,AQ$3,'NREL Scaling Data'!$C:$C,Calculations!$L38,'NREL Scaling Data'!$D:$D,Calculations!$N38) + 1) * AQ38,0)</f>
        <v>0</v>
      </c>
      <c r="AS38" s="45">
        <f>IFERROR(((SUMIFS('NREL Scaling Data'!$F:$F,'NREL Scaling Data'!$B:$B,UPPER(About!$B$1),'NREL Scaling Data'!$E:$E,Calculations!$M38,'NREL Scaling Data'!$A:$A,AS$3,'NREL Scaling Data'!$C:$C,Calculations!$L38,'NREL Scaling Data'!$D:$D,Calculations!$N38)-SUMIFS('NREL Scaling Data'!$F:$F,'NREL Scaling Data'!$B:$B,UPPER(About!$B$1),'NREL Scaling Data'!$E:$E,Calculations!$M38,'NREL Scaling Data'!$A:$A,AR$3,'NREL Scaling Data'!$C:$C,Calculations!$L38,'NREL Scaling Data'!$D:$D,Calculations!$N38))/SUMIFS('NREL Scaling Data'!$F:$F,'NREL Scaling Data'!$B:$B,UPPER(About!$B$1),'NREL Scaling Data'!$E:$E,Calculations!$M38,'NREL Scaling Data'!$A:$A,AR$3,'NREL Scaling Data'!$C:$C,Calculations!$L38,'NREL Scaling Data'!$D:$D,Calculations!$N38) + 1) * AR38,0)</f>
        <v>0</v>
      </c>
      <c r="AT38" s="45">
        <f>IFERROR(((SUMIFS('NREL Scaling Data'!$F:$F,'NREL Scaling Data'!$B:$B,UPPER(About!$B$1),'NREL Scaling Data'!$E:$E,Calculations!$M38,'NREL Scaling Data'!$A:$A,AT$3,'NREL Scaling Data'!$C:$C,Calculations!$L38,'NREL Scaling Data'!$D:$D,Calculations!$N38)-SUMIFS('NREL Scaling Data'!$F:$F,'NREL Scaling Data'!$B:$B,UPPER(About!$B$1),'NREL Scaling Data'!$E:$E,Calculations!$M38,'NREL Scaling Data'!$A:$A,AS$3,'NREL Scaling Data'!$C:$C,Calculations!$L38,'NREL Scaling Data'!$D:$D,Calculations!$N38))/SUMIFS('NREL Scaling Data'!$F:$F,'NREL Scaling Data'!$B:$B,UPPER(About!$B$1),'NREL Scaling Data'!$E:$E,Calculations!$M38,'NREL Scaling Data'!$A:$A,AS$3,'NREL Scaling Data'!$C:$C,Calculations!$L38,'NREL Scaling Data'!$D:$D,Calculations!$N38) + 1) * AS38,0)</f>
        <v>0</v>
      </c>
    </row>
    <row r="39" spans="2:46">
      <c r="I39" s="12" t="s">
        <v>1085</v>
      </c>
      <c r="J39" s="209">
        <f>IFERROR(SUMIFS('NREL Scaling Data'!F:F,'NREL Scaling Data'!B:B,UPPER(About!$B$1),'NREL Scaling Data'!E:E,Calculations!M39,'NREL Scaling Data'!A:A, 2021,'NREL Scaling Data'!C:C,Calculations!L39,'NREL Scaling Data'!D:D,Calculations!N39) / SUMIFS('NREL Scaling Data'!F:F,'NREL Scaling Data'!B:B,UPPER(About!$B$1),'NREL Scaling Data'!A:A, 2021,'NREL Scaling Data'!C:C,Calculations!L39,'NREL Scaling Data'!D:D,Calculations!N39),0)</f>
        <v>0</v>
      </c>
      <c r="K39" s="207">
        <f t="shared" si="5"/>
        <v>0.94236632738906856</v>
      </c>
      <c r="L39" s="209" t="s">
        <v>1022</v>
      </c>
      <c r="M39" s="12" t="s">
        <v>1019</v>
      </c>
      <c r="N39" s="1" t="s">
        <v>1080</v>
      </c>
      <c r="O39" s="7">
        <f t="shared" si="6"/>
        <v>0</v>
      </c>
      <c r="P39" s="7">
        <f t="shared" si="7"/>
        <v>0</v>
      </c>
      <c r="Q39" s="45">
        <f>SUMIFS('SEDS 2021'!$F$23:$F$40,'SEDS 2021'!E$23:E$40,Calculations!L39,'SEDS 2021'!D$23:D$40,Calculations!N39)*J39*K39</f>
        <v>0</v>
      </c>
      <c r="R39" s="45">
        <f>IFERROR(((SUMIFS('NREL Scaling Data'!$F:$F,'NREL Scaling Data'!$B:$B,UPPER(About!$B$1),'NREL Scaling Data'!$E:$E,Calculations!$M39,'NREL Scaling Data'!$A:$A,R$3,'NREL Scaling Data'!$C:$C,Calculations!$L39,'NREL Scaling Data'!$D:$D,Calculations!$N39)-SUMIFS('NREL Scaling Data'!$F:$F,'NREL Scaling Data'!$B:$B,UPPER(About!$B$1),'NREL Scaling Data'!$E:$E,Calculations!$M39,'NREL Scaling Data'!$A:$A,Q$3,'NREL Scaling Data'!$C:$C,Calculations!$L39,'NREL Scaling Data'!$D:$D,Calculations!$N39))/SUMIFS('NREL Scaling Data'!$F:$F,'NREL Scaling Data'!$B:$B,UPPER(About!$B$1),'NREL Scaling Data'!$E:$E,Calculations!$M39,'NREL Scaling Data'!$A:$A,Q$3,'NREL Scaling Data'!$C:$C,Calculations!$L39,'NREL Scaling Data'!$D:$D,Calculations!$N39) + 1) * Q39,0)</f>
        <v>0</v>
      </c>
      <c r="S39" s="45">
        <f>IFERROR(((SUMIFS('NREL Scaling Data'!$F:$F,'NREL Scaling Data'!$B:$B,UPPER(About!$B$1),'NREL Scaling Data'!$E:$E,Calculations!$M39,'NREL Scaling Data'!$A:$A,S$3,'NREL Scaling Data'!$C:$C,Calculations!$L39,'NREL Scaling Data'!$D:$D,Calculations!$N39)-SUMIFS('NREL Scaling Data'!$F:$F,'NREL Scaling Data'!$B:$B,UPPER(About!$B$1),'NREL Scaling Data'!$E:$E,Calculations!$M39,'NREL Scaling Data'!$A:$A,R$3,'NREL Scaling Data'!$C:$C,Calculations!$L39,'NREL Scaling Data'!$D:$D,Calculations!$N39))/SUMIFS('NREL Scaling Data'!$F:$F,'NREL Scaling Data'!$B:$B,UPPER(About!$B$1),'NREL Scaling Data'!$E:$E,Calculations!$M39,'NREL Scaling Data'!$A:$A,R$3,'NREL Scaling Data'!$C:$C,Calculations!$L39,'NREL Scaling Data'!$D:$D,Calculations!$N39) + 1) * R39,0)</f>
        <v>0</v>
      </c>
      <c r="T39" s="45">
        <f>IFERROR(((SUMIFS('NREL Scaling Data'!$F:$F,'NREL Scaling Data'!$B:$B,UPPER(About!$B$1),'NREL Scaling Data'!$E:$E,Calculations!$M39,'NREL Scaling Data'!$A:$A,T$3,'NREL Scaling Data'!$C:$C,Calculations!$L39,'NREL Scaling Data'!$D:$D,Calculations!$N39)-SUMIFS('NREL Scaling Data'!$F:$F,'NREL Scaling Data'!$B:$B,UPPER(About!$B$1),'NREL Scaling Data'!$E:$E,Calculations!$M39,'NREL Scaling Data'!$A:$A,S$3,'NREL Scaling Data'!$C:$C,Calculations!$L39,'NREL Scaling Data'!$D:$D,Calculations!$N39))/SUMIFS('NREL Scaling Data'!$F:$F,'NREL Scaling Data'!$B:$B,UPPER(About!$B$1),'NREL Scaling Data'!$E:$E,Calculations!$M39,'NREL Scaling Data'!$A:$A,S$3,'NREL Scaling Data'!$C:$C,Calculations!$L39,'NREL Scaling Data'!$D:$D,Calculations!$N39) + 1) * S39,0)</f>
        <v>0</v>
      </c>
      <c r="U39" s="45">
        <f>IFERROR(((SUMIFS('NREL Scaling Data'!$F:$F,'NREL Scaling Data'!$B:$B,UPPER(About!$B$1),'NREL Scaling Data'!$E:$E,Calculations!$M39,'NREL Scaling Data'!$A:$A,U$3,'NREL Scaling Data'!$C:$C,Calculations!$L39,'NREL Scaling Data'!$D:$D,Calculations!$N39)-SUMIFS('NREL Scaling Data'!$F:$F,'NREL Scaling Data'!$B:$B,UPPER(About!$B$1),'NREL Scaling Data'!$E:$E,Calculations!$M39,'NREL Scaling Data'!$A:$A,T$3,'NREL Scaling Data'!$C:$C,Calculations!$L39,'NREL Scaling Data'!$D:$D,Calculations!$N39))/SUMIFS('NREL Scaling Data'!$F:$F,'NREL Scaling Data'!$B:$B,UPPER(About!$B$1),'NREL Scaling Data'!$E:$E,Calculations!$M39,'NREL Scaling Data'!$A:$A,T$3,'NREL Scaling Data'!$C:$C,Calculations!$L39,'NREL Scaling Data'!$D:$D,Calculations!$N39) + 1) * T39,0)</f>
        <v>0</v>
      </c>
      <c r="V39" s="45">
        <f>IFERROR(((SUMIFS('NREL Scaling Data'!$F:$F,'NREL Scaling Data'!$B:$B,UPPER(About!$B$1),'NREL Scaling Data'!$E:$E,Calculations!$M39,'NREL Scaling Data'!$A:$A,V$3,'NREL Scaling Data'!$C:$C,Calculations!$L39,'NREL Scaling Data'!$D:$D,Calculations!$N39)-SUMIFS('NREL Scaling Data'!$F:$F,'NREL Scaling Data'!$B:$B,UPPER(About!$B$1),'NREL Scaling Data'!$E:$E,Calculations!$M39,'NREL Scaling Data'!$A:$A,U$3,'NREL Scaling Data'!$C:$C,Calculations!$L39,'NREL Scaling Data'!$D:$D,Calculations!$N39))/SUMIFS('NREL Scaling Data'!$F:$F,'NREL Scaling Data'!$B:$B,UPPER(About!$B$1),'NREL Scaling Data'!$E:$E,Calculations!$M39,'NREL Scaling Data'!$A:$A,U$3,'NREL Scaling Data'!$C:$C,Calculations!$L39,'NREL Scaling Data'!$D:$D,Calculations!$N39) + 1) * U39,0)</f>
        <v>0</v>
      </c>
      <c r="W39" s="45">
        <f>IFERROR(((SUMIFS('NREL Scaling Data'!$F:$F,'NREL Scaling Data'!$B:$B,UPPER(About!$B$1),'NREL Scaling Data'!$E:$E,Calculations!$M39,'NREL Scaling Data'!$A:$A,W$3,'NREL Scaling Data'!$C:$C,Calculations!$L39,'NREL Scaling Data'!$D:$D,Calculations!$N39)-SUMIFS('NREL Scaling Data'!$F:$F,'NREL Scaling Data'!$B:$B,UPPER(About!$B$1),'NREL Scaling Data'!$E:$E,Calculations!$M39,'NREL Scaling Data'!$A:$A,V$3,'NREL Scaling Data'!$C:$C,Calculations!$L39,'NREL Scaling Data'!$D:$D,Calculations!$N39))/SUMIFS('NREL Scaling Data'!$F:$F,'NREL Scaling Data'!$B:$B,UPPER(About!$B$1),'NREL Scaling Data'!$E:$E,Calculations!$M39,'NREL Scaling Data'!$A:$A,V$3,'NREL Scaling Data'!$C:$C,Calculations!$L39,'NREL Scaling Data'!$D:$D,Calculations!$N39) + 1) * V39,0)</f>
        <v>0</v>
      </c>
      <c r="X39" s="45">
        <f>IFERROR(((SUMIFS('NREL Scaling Data'!$F:$F,'NREL Scaling Data'!$B:$B,UPPER(About!$B$1),'NREL Scaling Data'!$E:$E,Calculations!$M39,'NREL Scaling Data'!$A:$A,X$3,'NREL Scaling Data'!$C:$C,Calculations!$L39,'NREL Scaling Data'!$D:$D,Calculations!$N39)-SUMIFS('NREL Scaling Data'!$F:$F,'NREL Scaling Data'!$B:$B,UPPER(About!$B$1),'NREL Scaling Data'!$E:$E,Calculations!$M39,'NREL Scaling Data'!$A:$A,W$3,'NREL Scaling Data'!$C:$C,Calculations!$L39,'NREL Scaling Data'!$D:$D,Calculations!$N39))/SUMIFS('NREL Scaling Data'!$F:$F,'NREL Scaling Data'!$B:$B,UPPER(About!$B$1),'NREL Scaling Data'!$E:$E,Calculations!$M39,'NREL Scaling Data'!$A:$A,W$3,'NREL Scaling Data'!$C:$C,Calculations!$L39,'NREL Scaling Data'!$D:$D,Calculations!$N39) + 1) * W39,0)</f>
        <v>0</v>
      </c>
      <c r="Y39" s="45">
        <f>IFERROR(((SUMIFS('NREL Scaling Data'!$F:$F,'NREL Scaling Data'!$B:$B,UPPER(About!$B$1),'NREL Scaling Data'!$E:$E,Calculations!$M39,'NREL Scaling Data'!$A:$A,Y$3,'NREL Scaling Data'!$C:$C,Calculations!$L39,'NREL Scaling Data'!$D:$D,Calculations!$N39)-SUMIFS('NREL Scaling Data'!$F:$F,'NREL Scaling Data'!$B:$B,UPPER(About!$B$1),'NREL Scaling Data'!$E:$E,Calculations!$M39,'NREL Scaling Data'!$A:$A,X$3,'NREL Scaling Data'!$C:$C,Calculations!$L39,'NREL Scaling Data'!$D:$D,Calculations!$N39))/SUMIFS('NREL Scaling Data'!$F:$F,'NREL Scaling Data'!$B:$B,UPPER(About!$B$1),'NREL Scaling Data'!$E:$E,Calculations!$M39,'NREL Scaling Data'!$A:$A,X$3,'NREL Scaling Data'!$C:$C,Calculations!$L39,'NREL Scaling Data'!$D:$D,Calculations!$N39) + 1) * X39,0)</f>
        <v>0</v>
      </c>
      <c r="Z39" s="45">
        <f>IFERROR(((SUMIFS('NREL Scaling Data'!$F:$F,'NREL Scaling Data'!$B:$B,UPPER(About!$B$1),'NREL Scaling Data'!$E:$E,Calculations!$M39,'NREL Scaling Data'!$A:$A,Z$3,'NREL Scaling Data'!$C:$C,Calculations!$L39,'NREL Scaling Data'!$D:$D,Calculations!$N39)-SUMIFS('NREL Scaling Data'!$F:$F,'NREL Scaling Data'!$B:$B,UPPER(About!$B$1),'NREL Scaling Data'!$E:$E,Calculations!$M39,'NREL Scaling Data'!$A:$A,Y$3,'NREL Scaling Data'!$C:$C,Calculations!$L39,'NREL Scaling Data'!$D:$D,Calculations!$N39))/SUMIFS('NREL Scaling Data'!$F:$F,'NREL Scaling Data'!$B:$B,UPPER(About!$B$1),'NREL Scaling Data'!$E:$E,Calculations!$M39,'NREL Scaling Data'!$A:$A,Y$3,'NREL Scaling Data'!$C:$C,Calculations!$L39,'NREL Scaling Data'!$D:$D,Calculations!$N39) + 1) * Y39,0)</f>
        <v>0</v>
      </c>
      <c r="AA39" s="45">
        <f>IFERROR(((SUMIFS('NREL Scaling Data'!$F:$F,'NREL Scaling Data'!$B:$B,UPPER(About!$B$1),'NREL Scaling Data'!$E:$E,Calculations!$M39,'NREL Scaling Data'!$A:$A,AA$3,'NREL Scaling Data'!$C:$C,Calculations!$L39,'NREL Scaling Data'!$D:$D,Calculations!$N39)-SUMIFS('NREL Scaling Data'!$F:$F,'NREL Scaling Data'!$B:$B,UPPER(About!$B$1),'NREL Scaling Data'!$E:$E,Calculations!$M39,'NREL Scaling Data'!$A:$A,Z$3,'NREL Scaling Data'!$C:$C,Calculations!$L39,'NREL Scaling Data'!$D:$D,Calculations!$N39))/SUMIFS('NREL Scaling Data'!$F:$F,'NREL Scaling Data'!$B:$B,UPPER(About!$B$1),'NREL Scaling Data'!$E:$E,Calculations!$M39,'NREL Scaling Data'!$A:$A,Z$3,'NREL Scaling Data'!$C:$C,Calculations!$L39,'NREL Scaling Data'!$D:$D,Calculations!$N39) + 1) * Z39,0)</f>
        <v>0</v>
      </c>
      <c r="AB39" s="45">
        <f>IFERROR(((SUMIFS('NREL Scaling Data'!$F:$F,'NREL Scaling Data'!$B:$B,UPPER(About!$B$1),'NREL Scaling Data'!$E:$E,Calculations!$M39,'NREL Scaling Data'!$A:$A,AB$3,'NREL Scaling Data'!$C:$C,Calculations!$L39,'NREL Scaling Data'!$D:$D,Calculations!$N39)-SUMIFS('NREL Scaling Data'!$F:$F,'NREL Scaling Data'!$B:$B,UPPER(About!$B$1),'NREL Scaling Data'!$E:$E,Calculations!$M39,'NREL Scaling Data'!$A:$A,AA$3,'NREL Scaling Data'!$C:$C,Calculations!$L39,'NREL Scaling Data'!$D:$D,Calculations!$N39))/SUMIFS('NREL Scaling Data'!$F:$F,'NREL Scaling Data'!$B:$B,UPPER(About!$B$1),'NREL Scaling Data'!$E:$E,Calculations!$M39,'NREL Scaling Data'!$A:$A,AA$3,'NREL Scaling Data'!$C:$C,Calculations!$L39,'NREL Scaling Data'!$D:$D,Calculations!$N39) + 1) * AA39,0)</f>
        <v>0</v>
      </c>
      <c r="AC39" s="45">
        <f>IFERROR(((SUMIFS('NREL Scaling Data'!$F:$F,'NREL Scaling Data'!$B:$B,UPPER(About!$B$1),'NREL Scaling Data'!$E:$E,Calculations!$M39,'NREL Scaling Data'!$A:$A,AC$3,'NREL Scaling Data'!$C:$C,Calculations!$L39,'NREL Scaling Data'!$D:$D,Calculations!$N39)-SUMIFS('NREL Scaling Data'!$F:$F,'NREL Scaling Data'!$B:$B,UPPER(About!$B$1),'NREL Scaling Data'!$E:$E,Calculations!$M39,'NREL Scaling Data'!$A:$A,AB$3,'NREL Scaling Data'!$C:$C,Calculations!$L39,'NREL Scaling Data'!$D:$D,Calculations!$N39))/SUMIFS('NREL Scaling Data'!$F:$F,'NREL Scaling Data'!$B:$B,UPPER(About!$B$1),'NREL Scaling Data'!$E:$E,Calculations!$M39,'NREL Scaling Data'!$A:$A,AB$3,'NREL Scaling Data'!$C:$C,Calculations!$L39,'NREL Scaling Data'!$D:$D,Calculations!$N39) + 1) * AB39,0)</f>
        <v>0</v>
      </c>
      <c r="AD39" s="45">
        <f>IFERROR(((SUMIFS('NREL Scaling Data'!$F:$F,'NREL Scaling Data'!$B:$B,UPPER(About!$B$1),'NREL Scaling Data'!$E:$E,Calculations!$M39,'NREL Scaling Data'!$A:$A,AD$3,'NREL Scaling Data'!$C:$C,Calculations!$L39,'NREL Scaling Data'!$D:$D,Calculations!$N39)-SUMIFS('NREL Scaling Data'!$F:$F,'NREL Scaling Data'!$B:$B,UPPER(About!$B$1),'NREL Scaling Data'!$E:$E,Calculations!$M39,'NREL Scaling Data'!$A:$A,AC$3,'NREL Scaling Data'!$C:$C,Calculations!$L39,'NREL Scaling Data'!$D:$D,Calculations!$N39))/SUMIFS('NREL Scaling Data'!$F:$F,'NREL Scaling Data'!$B:$B,UPPER(About!$B$1),'NREL Scaling Data'!$E:$E,Calculations!$M39,'NREL Scaling Data'!$A:$A,AC$3,'NREL Scaling Data'!$C:$C,Calculations!$L39,'NREL Scaling Data'!$D:$D,Calculations!$N39) + 1) * AC39,0)</f>
        <v>0</v>
      </c>
      <c r="AE39" s="45">
        <f>IFERROR(((SUMIFS('NREL Scaling Data'!$F:$F,'NREL Scaling Data'!$B:$B,UPPER(About!$B$1),'NREL Scaling Data'!$E:$E,Calculations!$M39,'NREL Scaling Data'!$A:$A,AE$3,'NREL Scaling Data'!$C:$C,Calculations!$L39,'NREL Scaling Data'!$D:$D,Calculations!$N39)-SUMIFS('NREL Scaling Data'!$F:$F,'NREL Scaling Data'!$B:$B,UPPER(About!$B$1),'NREL Scaling Data'!$E:$E,Calculations!$M39,'NREL Scaling Data'!$A:$A,AD$3,'NREL Scaling Data'!$C:$C,Calculations!$L39,'NREL Scaling Data'!$D:$D,Calculations!$N39))/SUMIFS('NREL Scaling Data'!$F:$F,'NREL Scaling Data'!$B:$B,UPPER(About!$B$1),'NREL Scaling Data'!$E:$E,Calculations!$M39,'NREL Scaling Data'!$A:$A,AD$3,'NREL Scaling Data'!$C:$C,Calculations!$L39,'NREL Scaling Data'!$D:$D,Calculations!$N39) + 1) * AD39,0)</f>
        <v>0</v>
      </c>
      <c r="AF39" s="45">
        <f>IFERROR(((SUMIFS('NREL Scaling Data'!$F:$F,'NREL Scaling Data'!$B:$B,UPPER(About!$B$1),'NREL Scaling Data'!$E:$E,Calculations!$M39,'NREL Scaling Data'!$A:$A,AF$3,'NREL Scaling Data'!$C:$C,Calculations!$L39,'NREL Scaling Data'!$D:$D,Calculations!$N39)-SUMIFS('NREL Scaling Data'!$F:$F,'NREL Scaling Data'!$B:$B,UPPER(About!$B$1),'NREL Scaling Data'!$E:$E,Calculations!$M39,'NREL Scaling Data'!$A:$A,AE$3,'NREL Scaling Data'!$C:$C,Calculations!$L39,'NREL Scaling Data'!$D:$D,Calculations!$N39))/SUMIFS('NREL Scaling Data'!$F:$F,'NREL Scaling Data'!$B:$B,UPPER(About!$B$1),'NREL Scaling Data'!$E:$E,Calculations!$M39,'NREL Scaling Data'!$A:$A,AE$3,'NREL Scaling Data'!$C:$C,Calculations!$L39,'NREL Scaling Data'!$D:$D,Calculations!$N39) + 1) * AE39,0)</f>
        <v>0</v>
      </c>
      <c r="AG39" s="45">
        <f>IFERROR(((SUMIFS('NREL Scaling Data'!$F:$F,'NREL Scaling Data'!$B:$B,UPPER(About!$B$1),'NREL Scaling Data'!$E:$E,Calculations!$M39,'NREL Scaling Data'!$A:$A,AG$3,'NREL Scaling Data'!$C:$C,Calculations!$L39,'NREL Scaling Data'!$D:$D,Calculations!$N39)-SUMIFS('NREL Scaling Data'!$F:$F,'NREL Scaling Data'!$B:$B,UPPER(About!$B$1),'NREL Scaling Data'!$E:$E,Calculations!$M39,'NREL Scaling Data'!$A:$A,AF$3,'NREL Scaling Data'!$C:$C,Calculations!$L39,'NREL Scaling Data'!$D:$D,Calculations!$N39))/SUMIFS('NREL Scaling Data'!$F:$F,'NREL Scaling Data'!$B:$B,UPPER(About!$B$1),'NREL Scaling Data'!$E:$E,Calculations!$M39,'NREL Scaling Data'!$A:$A,AF$3,'NREL Scaling Data'!$C:$C,Calculations!$L39,'NREL Scaling Data'!$D:$D,Calculations!$N39) + 1) * AF39,0)</f>
        <v>0</v>
      </c>
      <c r="AH39" s="45">
        <f>IFERROR(((SUMIFS('NREL Scaling Data'!$F:$F,'NREL Scaling Data'!$B:$B,UPPER(About!$B$1),'NREL Scaling Data'!$E:$E,Calculations!$M39,'NREL Scaling Data'!$A:$A,AH$3,'NREL Scaling Data'!$C:$C,Calculations!$L39,'NREL Scaling Data'!$D:$D,Calculations!$N39)-SUMIFS('NREL Scaling Data'!$F:$F,'NREL Scaling Data'!$B:$B,UPPER(About!$B$1),'NREL Scaling Data'!$E:$E,Calculations!$M39,'NREL Scaling Data'!$A:$A,AG$3,'NREL Scaling Data'!$C:$C,Calculations!$L39,'NREL Scaling Data'!$D:$D,Calculations!$N39))/SUMIFS('NREL Scaling Data'!$F:$F,'NREL Scaling Data'!$B:$B,UPPER(About!$B$1),'NREL Scaling Data'!$E:$E,Calculations!$M39,'NREL Scaling Data'!$A:$A,AG$3,'NREL Scaling Data'!$C:$C,Calculations!$L39,'NREL Scaling Data'!$D:$D,Calculations!$N39) + 1) * AG39,0)</f>
        <v>0</v>
      </c>
      <c r="AI39" s="45">
        <f>IFERROR(((SUMIFS('NREL Scaling Data'!$F:$F,'NREL Scaling Data'!$B:$B,UPPER(About!$B$1),'NREL Scaling Data'!$E:$E,Calculations!$M39,'NREL Scaling Data'!$A:$A,AI$3,'NREL Scaling Data'!$C:$C,Calculations!$L39,'NREL Scaling Data'!$D:$D,Calculations!$N39)-SUMIFS('NREL Scaling Data'!$F:$F,'NREL Scaling Data'!$B:$B,UPPER(About!$B$1),'NREL Scaling Data'!$E:$E,Calculations!$M39,'NREL Scaling Data'!$A:$A,AH$3,'NREL Scaling Data'!$C:$C,Calculations!$L39,'NREL Scaling Data'!$D:$D,Calculations!$N39))/SUMIFS('NREL Scaling Data'!$F:$F,'NREL Scaling Data'!$B:$B,UPPER(About!$B$1),'NREL Scaling Data'!$E:$E,Calculations!$M39,'NREL Scaling Data'!$A:$A,AH$3,'NREL Scaling Data'!$C:$C,Calculations!$L39,'NREL Scaling Data'!$D:$D,Calculations!$N39) + 1) * AH39,0)</f>
        <v>0</v>
      </c>
      <c r="AJ39" s="45">
        <f>IFERROR(((SUMIFS('NREL Scaling Data'!$F:$F,'NREL Scaling Data'!$B:$B,UPPER(About!$B$1),'NREL Scaling Data'!$E:$E,Calculations!$M39,'NREL Scaling Data'!$A:$A,AJ$3,'NREL Scaling Data'!$C:$C,Calculations!$L39,'NREL Scaling Data'!$D:$D,Calculations!$N39)-SUMIFS('NREL Scaling Data'!$F:$F,'NREL Scaling Data'!$B:$B,UPPER(About!$B$1),'NREL Scaling Data'!$E:$E,Calculations!$M39,'NREL Scaling Data'!$A:$A,AI$3,'NREL Scaling Data'!$C:$C,Calculations!$L39,'NREL Scaling Data'!$D:$D,Calculations!$N39))/SUMIFS('NREL Scaling Data'!$F:$F,'NREL Scaling Data'!$B:$B,UPPER(About!$B$1),'NREL Scaling Data'!$E:$E,Calculations!$M39,'NREL Scaling Data'!$A:$A,AI$3,'NREL Scaling Data'!$C:$C,Calculations!$L39,'NREL Scaling Data'!$D:$D,Calculations!$N39) + 1) * AI39,0)</f>
        <v>0</v>
      </c>
      <c r="AK39" s="45">
        <f>IFERROR(((SUMIFS('NREL Scaling Data'!$F:$F,'NREL Scaling Data'!$B:$B,UPPER(About!$B$1),'NREL Scaling Data'!$E:$E,Calculations!$M39,'NREL Scaling Data'!$A:$A,AK$3,'NREL Scaling Data'!$C:$C,Calculations!$L39,'NREL Scaling Data'!$D:$D,Calculations!$N39)-SUMIFS('NREL Scaling Data'!$F:$F,'NREL Scaling Data'!$B:$B,UPPER(About!$B$1),'NREL Scaling Data'!$E:$E,Calculations!$M39,'NREL Scaling Data'!$A:$A,AJ$3,'NREL Scaling Data'!$C:$C,Calculations!$L39,'NREL Scaling Data'!$D:$D,Calculations!$N39))/SUMIFS('NREL Scaling Data'!$F:$F,'NREL Scaling Data'!$B:$B,UPPER(About!$B$1),'NREL Scaling Data'!$E:$E,Calculations!$M39,'NREL Scaling Data'!$A:$A,AJ$3,'NREL Scaling Data'!$C:$C,Calculations!$L39,'NREL Scaling Data'!$D:$D,Calculations!$N39) + 1) * AJ39,0)</f>
        <v>0</v>
      </c>
      <c r="AL39" s="45">
        <f>IFERROR(((SUMIFS('NREL Scaling Data'!$F:$F,'NREL Scaling Data'!$B:$B,UPPER(About!$B$1),'NREL Scaling Data'!$E:$E,Calculations!$M39,'NREL Scaling Data'!$A:$A,AL$3,'NREL Scaling Data'!$C:$C,Calculations!$L39,'NREL Scaling Data'!$D:$D,Calculations!$N39)-SUMIFS('NREL Scaling Data'!$F:$F,'NREL Scaling Data'!$B:$B,UPPER(About!$B$1),'NREL Scaling Data'!$E:$E,Calculations!$M39,'NREL Scaling Data'!$A:$A,AK$3,'NREL Scaling Data'!$C:$C,Calculations!$L39,'NREL Scaling Data'!$D:$D,Calculations!$N39))/SUMIFS('NREL Scaling Data'!$F:$F,'NREL Scaling Data'!$B:$B,UPPER(About!$B$1),'NREL Scaling Data'!$E:$E,Calculations!$M39,'NREL Scaling Data'!$A:$A,AK$3,'NREL Scaling Data'!$C:$C,Calculations!$L39,'NREL Scaling Data'!$D:$D,Calculations!$N39) + 1) * AK39,0)</f>
        <v>0</v>
      </c>
      <c r="AM39" s="45">
        <f>IFERROR(((SUMIFS('NREL Scaling Data'!$F:$F,'NREL Scaling Data'!$B:$B,UPPER(About!$B$1),'NREL Scaling Data'!$E:$E,Calculations!$M39,'NREL Scaling Data'!$A:$A,AM$3,'NREL Scaling Data'!$C:$C,Calculations!$L39,'NREL Scaling Data'!$D:$D,Calculations!$N39)-SUMIFS('NREL Scaling Data'!$F:$F,'NREL Scaling Data'!$B:$B,UPPER(About!$B$1),'NREL Scaling Data'!$E:$E,Calculations!$M39,'NREL Scaling Data'!$A:$A,AL$3,'NREL Scaling Data'!$C:$C,Calculations!$L39,'NREL Scaling Data'!$D:$D,Calculations!$N39))/SUMIFS('NREL Scaling Data'!$F:$F,'NREL Scaling Data'!$B:$B,UPPER(About!$B$1),'NREL Scaling Data'!$E:$E,Calculations!$M39,'NREL Scaling Data'!$A:$A,AL$3,'NREL Scaling Data'!$C:$C,Calculations!$L39,'NREL Scaling Data'!$D:$D,Calculations!$N39) + 1) * AL39,0)</f>
        <v>0</v>
      </c>
      <c r="AN39" s="45">
        <f>IFERROR(((SUMIFS('NREL Scaling Data'!$F:$F,'NREL Scaling Data'!$B:$B,UPPER(About!$B$1),'NREL Scaling Data'!$E:$E,Calculations!$M39,'NREL Scaling Data'!$A:$A,AN$3,'NREL Scaling Data'!$C:$C,Calculations!$L39,'NREL Scaling Data'!$D:$D,Calculations!$N39)-SUMIFS('NREL Scaling Data'!$F:$F,'NREL Scaling Data'!$B:$B,UPPER(About!$B$1),'NREL Scaling Data'!$E:$E,Calculations!$M39,'NREL Scaling Data'!$A:$A,AM$3,'NREL Scaling Data'!$C:$C,Calculations!$L39,'NREL Scaling Data'!$D:$D,Calculations!$N39))/SUMIFS('NREL Scaling Data'!$F:$F,'NREL Scaling Data'!$B:$B,UPPER(About!$B$1),'NREL Scaling Data'!$E:$E,Calculations!$M39,'NREL Scaling Data'!$A:$A,AM$3,'NREL Scaling Data'!$C:$C,Calculations!$L39,'NREL Scaling Data'!$D:$D,Calculations!$N39) + 1) * AM39,0)</f>
        <v>0</v>
      </c>
      <c r="AO39" s="45">
        <f>IFERROR(((SUMIFS('NREL Scaling Data'!$F:$F,'NREL Scaling Data'!$B:$B,UPPER(About!$B$1),'NREL Scaling Data'!$E:$E,Calculations!$M39,'NREL Scaling Data'!$A:$A,AO$3,'NREL Scaling Data'!$C:$C,Calculations!$L39,'NREL Scaling Data'!$D:$D,Calculations!$N39)-SUMIFS('NREL Scaling Data'!$F:$F,'NREL Scaling Data'!$B:$B,UPPER(About!$B$1),'NREL Scaling Data'!$E:$E,Calculations!$M39,'NREL Scaling Data'!$A:$A,AN$3,'NREL Scaling Data'!$C:$C,Calculations!$L39,'NREL Scaling Data'!$D:$D,Calculations!$N39))/SUMIFS('NREL Scaling Data'!$F:$F,'NREL Scaling Data'!$B:$B,UPPER(About!$B$1),'NREL Scaling Data'!$E:$E,Calculations!$M39,'NREL Scaling Data'!$A:$A,AN$3,'NREL Scaling Data'!$C:$C,Calculations!$L39,'NREL Scaling Data'!$D:$D,Calculations!$N39) + 1) * AN39,0)</f>
        <v>0</v>
      </c>
      <c r="AP39" s="45">
        <f>IFERROR(((SUMIFS('NREL Scaling Data'!$F:$F,'NREL Scaling Data'!$B:$B,UPPER(About!$B$1),'NREL Scaling Data'!$E:$E,Calculations!$M39,'NREL Scaling Data'!$A:$A,AP$3,'NREL Scaling Data'!$C:$C,Calculations!$L39,'NREL Scaling Data'!$D:$D,Calculations!$N39)-SUMIFS('NREL Scaling Data'!$F:$F,'NREL Scaling Data'!$B:$B,UPPER(About!$B$1),'NREL Scaling Data'!$E:$E,Calculations!$M39,'NREL Scaling Data'!$A:$A,AO$3,'NREL Scaling Data'!$C:$C,Calculations!$L39,'NREL Scaling Data'!$D:$D,Calculations!$N39))/SUMIFS('NREL Scaling Data'!$F:$F,'NREL Scaling Data'!$B:$B,UPPER(About!$B$1),'NREL Scaling Data'!$E:$E,Calculations!$M39,'NREL Scaling Data'!$A:$A,AO$3,'NREL Scaling Data'!$C:$C,Calculations!$L39,'NREL Scaling Data'!$D:$D,Calculations!$N39) + 1) * AO39,0)</f>
        <v>0</v>
      </c>
      <c r="AQ39" s="45">
        <f>IFERROR(((SUMIFS('NREL Scaling Data'!$F:$F,'NREL Scaling Data'!$B:$B,UPPER(About!$B$1),'NREL Scaling Data'!$E:$E,Calculations!$M39,'NREL Scaling Data'!$A:$A,AQ$3,'NREL Scaling Data'!$C:$C,Calculations!$L39,'NREL Scaling Data'!$D:$D,Calculations!$N39)-SUMIFS('NREL Scaling Data'!$F:$F,'NREL Scaling Data'!$B:$B,UPPER(About!$B$1),'NREL Scaling Data'!$E:$E,Calculations!$M39,'NREL Scaling Data'!$A:$A,AP$3,'NREL Scaling Data'!$C:$C,Calculations!$L39,'NREL Scaling Data'!$D:$D,Calculations!$N39))/SUMIFS('NREL Scaling Data'!$F:$F,'NREL Scaling Data'!$B:$B,UPPER(About!$B$1),'NREL Scaling Data'!$E:$E,Calculations!$M39,'NREL Scaling Data'!$A:$A,AP$3,'NREL Scaling Data'!$C:$C,Calculations!$L39,'NREL Scaling Data'!$D:$D,Calculations!$N39) + 1) * AP39,0)</f>
        <v>0</v>
      </c>
      <c r="AR39" s="45">
        <f>IFERROR(((SUMIFS('NREL Scaling Data'!$F:$F,'NREL Scaling Data'!$B:$B,UPPER(About!$B$1),'NREL Scaling Data'!$E:$E,Calculations!$M39,'NREL Scaling Data'!$A:$A,AR$3,'NREL Scaling Data'!$C:$C,Calculations!$L39,'NREL Scaling Data'!$D:$D,Calculations!$N39)-SUMIFS('NREL Scaling Data'!$F:$F,'NREL Scaling Data'!$B:$B,UPPER(About!$B$1),'NREL Scaling Data'!$E:$E,Calculations!$M39,'NREL Scaling Data'!$A:$A,AQ$3,'NREL Scaling Data'!$C:$C,Calculations!$L39,'NREL Scaling Data'!$D:$D,Calculations!$N39))/SUMIFS('NREL Scaling Data'!$F:$F,'NREL Scaling Data'!$B:$B,UPPER(About!$B$1),'NREL Scaling Data'!$E:$E,Calculations!$M39,'NREL Scaling Data'!$A:$A,AQ$3,'NREL Scaling Data'!$C:$C,Calculations!$L39,'NREL Scaling Data'!$D:$D,Calculations!$N39) + 1) * AQ39,0)</f>
        <v>0</v>
      </c>
      <c r="AS39" s="45">
        <f>IFERROR(((SUMIFS('NREL Scaling Data'!$F:$F,'NREL Scaling Data'!$B:$B,UPPER(About!$B$1),'NREL Scaling Data'!$E:$E,Calculations!$M39,'NREL Scaling Data'!$A:$A,AS$3,'NREL Scaling Data'!$C:$C,Calculations!$L39,'NREL Scaling Data'!$D:$D,Calculations!$N39)-SUMIFS('NREL Scaling Data'!$F:$F,'NREL Scaling Data'!$B:$B,UPPER(About!$B$1),'NREL Scaling Data'!$E:$E,Calculations!$M39,'NREL Scaling Data'!$A:$A,AR$3,'NREL Scaling Data'!$C:$C,Calculations!$L39,'NREL Scaling Data'!$D:$D,Calculations!$N39))/SUMIFS('NREL Scaling Data'!$F:$F,'NREL Scaling Data'!$B:$B,UPPER(About!$B$1),'NREL Scaling Data'!$E:$E,Calculations!$M39,'NREL Scaling Data'!$A:$A,AR$3,'NREL Scaling Data'!$C:$C,Calculations!$L39,'NREL Scaling Data'!$D:$D,Calculations!$N39) + 1) * AR39,0)</f>
        <v>0</v>
      </c>
      <c r="AT39" s="45">
        <f>IFERROR(((SUMIFS('NREL Scaling Data'!$F:$F,'NREL Scaling Data'!$B:$B,UPPER(About!$B$1),'NREL Scaling Data'!$E:$E,Calculations!$M39,'NREL Scaling Data'!$A:$A,AT$3,'NREL Scaling Data'!$C:$C,Calculations!$L39,'NREL Scaling Data'!$D:$D,Calculations!$N39)-SUMIFS('NREL Scaling Data'!$F:$F,'NREL Scaling Data'!$B:$B,UPPER(About!$B$1),'NREL Scaling Data'!$E:$E,Calculations!$M39,'NREL Scaling Data'!$A:$A,AS$3,'NREL Scaling Data'!$C:$C,Calculations!$L39,'NREL Scaling Data'!$D:$D,Calculations!$N39))/SUMIFS('NREL Scaling Data'!$F:$F,'NREL Scaling Data'!$B:$B,UPPER(About!$B$1),'NREL Scaling Data'!$E:$E,Calculations!$M39,'NREL Scaling Data'!$A:$A,AS$3,'NREL Scaling Data'!$C:$C,Calculations!$L39,'NREL Scaling Data'!$D:$D,Calculations!$N39) + 1) * AS39,0)</f>
        <v>0</v>
      </c>
    </row>
    <row r="41" spans="2:46">
      <c r="H41" s="1" t="s">
        <v>357</v>
      </c>
      <c r="I41" s="1"/>
      <c r="J41" s="1"/>
      <c r="K41" s="1"/>
      <c r="L41" s="1"/>
      <c r="M41" s="1"/>
    </row>
    <row r="42" spans="2:46">
      <c r="N42" s="1" t="s">
        <v>75</v>
      </c>
      <c r="O42" s="1">
        <v>2019</v>
      </c>
      <c r="P42" s="1">
        <v>2020</v>
      </c>
      <c r="Q42" s="1">
        <v>2021</v>
      </c>
      <c r="R42" s="1">
        <v>2022</v>
      </c>
      <c r="S42" s="1">
        <v>2023</v>
      </c>
      <c r="T42" s="1">
        <v>2024</v>
      </c>
      <c r="U42" s="1">
        <v>2025</v>
      </c>
      <c r="V42" s="1">
        <v>2026</v>
      </c>
      <c r="W42" s="1">
        <v>2027</v>
      </c>
      <c r="X42" s="1">
        <v>2028</v>
      </c>
      <c r="Y42" s="1">
        <v>2029</v>
      </c>
      <c r="Z42" s="1">
        <v>2030</v>
      </c>
      <c r="AA42" s="1">
        <v>2031</v>
      </c>
      <c r="AB42" s="1">
        <v>2032</v>
      </c>
      <c r="AC42" s="1">
        <v>2033</v>
      </c>
      <c r="AD42" s="1">
        <v>2034</v>
      </c>
      <c r="AE42" s="1">
        <v>2035</v>
      </c>
      <c r="AF42" s="1">
        <v>2036</v>
      </c>
      <c r="AG42" s="1">
        <v>2037</v>
      </c>
      <c r="AH42" s="1">
        <v>2038</v>
      </c>
      <c r="AI42" s="1">
        <v>2039</v>
      </c>
      <c r="AJ42" s="1">
        <v>2040</v>
      </c>
      <c r="AK42" s="1">
        <v>2041</v>
      </c>
      <c r="AL42" s="1">
        <v>2042</v>
      </c>
      <c r="AM42" s="1">
        <v>2043</v>
      </c>
      <c r="AN42" s="1">
        <v>2044</v>
      </c>
      <c r="AO42" s="1">
        <v>2045</v>
      </c>
      <c r="AP42" s="1">
        <v>2046</v>
      </c>
      <c r="AQ42" s="1">
        <v>2047</v>
      </c>
      <c r="AR42" s="1">
        <v>2048</v>
      </c>
      <c r="AS42" s="1">
        <v>2049</v>
      </c>
      <c r="AT42" s="1">
        <v>2050</v>
      </c>
    </row>
    <row r="43" spans="2:46">
      <c r="B43" s="12" t="s">
        <v>381</v>
      </c>
      <c r="C43" s="12" t="s">
        <v>382</v>
      </c>
      <c r="D43" s="12" t="s">
        <v>383</v>
      </c>
      <c r="E43" s="12" t="s">
        <v>384</v>
      </c>
      <c r="F43" s="12" t="s">
        <v>385</v>
      </c>
      <c r="G43" s="12" t="s">
        <v>387</v>
      </c>
      <c r="H43" s="12" t="s">
        <v>388</v>
      </c>
      <c r="I43" s="12" t="s">
        <v>1085</v>
      </c>
      <c r="J43" s="209">
        <f>SUMIFS('NREL Scaling Data'!F:F,'NREL Scaling Data'!B:B,UPPER(About!$B$1),'NREL Scaling Data'!E:E,Calculations!M43,'NREL Scaling Data'!A:A, 2021,'NREL Scaling Data'!C:C,Calculations!L43,'NREL Scaling Data'!D:D,Calculations!N43) / SUMIFS('NREL Scaling Data'!F:F,'NREL Scaling Data'!B:B,UPPER(About!$B$1),'NREL Scaling Data'!A:A, 2021,'NREL Scaling Data'!C:C,Calculations!L43,'NREL Scaling Data'!D:D,Calculations!N43)</f>
        <v>0.31060598195913169</v>
      </c>
      <c r="K43" s="207">
        <f>$B$12</f>
        <v>0.94236632738906856</v>
      </c>
      <c r="L43" s="209" t="s">
        <v>1022</v>
      </c>
      <c r="M43" s="12" t="s">
        <v>1014</v>
      </c>
      <c r="N43" s="1" t="s">
        <v>635</v>
      </c>
      <c r="O43" s="7">
        <f>P43</f>
        <v>90167365019347.594</v>
      </c>
      <c r="P43" s="7">
        <f>Q43</f>
        <v>90167365019347.594</v>
      </c>
      <c r="Q43" s="45">
        <f>SUMIFS('SEDS 2021'!$F$23:$F$40,'SEDS 2021'!E$23:E$40,Calculations!L43,'SEDS 2021'!D$23:D$40,Calculations!N43)*J43*K43</f>
        <v>90167365019347.594</v>
      </c>
      <c r="R43" s="45">
        <f>IFERROR(((SUMIFS('NREL Scaling Data'!$F:$F,'NREL Scaling Data'!$B:$B,UPPER(About!$B$1),'NREL Scaling Data'!$E:$E,Calculations!$M43,'NREL Scaling Data'!$A:$A,R$3,'NREL Scaling Data'!$C:$C,Calculations!$L43,'NREL Scaling Data'!$D:$D,Calculations!$N43)-SUMIFS('NREL Scaling Data'!$F:$F,'NREL Scaling Data'!$B:$B,UPPER(About!$B$1),'NREL Scaling Data'!$E:$E,Calculations!$M43,'NREL Scaling Data'!$A:$A,Q$3,'NREL Scaling Data'!$C:$C,Calculations!$L43,'NREL Scaling Data'!$D:$D,Calculations!$N43))/SUMIFS('NREL Scaling Data'!$F:$F,'NREL Scaling Data'!$B:$B,UPPER(About!$B$1),'NREL Scaling Data'!$E:$E,Calculations!$M43,'NREL Scaling Data'!$A:$A,Q$3,'NREL Scaling Data'!$C:$C,Calculations!$L43,'NREL Scaling Data'!$D:$D,Calculations!$N43) + 1) * Q43,0)</f>
        <v>89865311356703.578</v>
      </c>
      <c r="S43" s="45">
        <f>IFERROR(((SUMIFS('NREL Scaling Data'!$F:$F,'NREL Scaling Data'!$B:$B,UPPER(About!$B$1),'NREL Scaling Data'!$E:$E,Calculations!$M43,'NREL Scaling Data'!$A:$A,S$3,'NREL Scaling Data'!$C:$C,Calculations!$L43,'NREL Scaling Data'!$D:$D,Calculations!$N43)-SUMIFS('NREL Scaling Data'!$F:$F,'NREL Scaling Data'!$B:$B,UPPER(About!$B$1),'NREL Scaling Data'!$E:$E,Calculations!$M43,'NREL Scaling Data'!$A:$A,R$3,'NREL Scaling Data'!$C:$C,Calculations!$L43,'NREL Scaling Data'!$D:$D,Calculations!$N43))/SUMIFS('NREL Scaling Data'!$F:$F,'NREL Scaling Data'!$B:$B,UPPER(About!$B$1),'NREL Scaling Data'!$E:$E,Calculations!$M43,'NREL Scaling Data'!$A:$A,R$3,'NREL Scaling Data'!$C:$C,Calculations!$L43,'NREL Scaling Data'!$D:$D,Calculations!$N43) + 1) * R43,0)</f>
        <v>89570943642195.875</v>
      </c>
      <c r="T43" s="45">
        <f>IFERROR(((SUMIFS('NREL Scaling Data'!$F:$F,'NREL Scaling Data'!$B:$B,UPPER(About!$B$1),'NREL Scaling Data'!$E:$E,Calculations!$M43,'NREL Scaling Data'!$A:$A,T$3,'NREL Scaling Data'!$C:$C,Calculations!$L43,'NREL Scaling Data'!$D:$D,Calculations!$N43)-SUMIFS('NREL Scaling Data'!$F:$F,'NREL Scaling Data'!$B:$B,UPPER(About!$B$1),'NREL Scaling Data'!$E:$E,Calculations!$M43,'NREL Scaling Data'!$A:$A,S$3,'NREL Scaling Data'!$C:$C,Calculations!$L43,'NREL Scaling Data'!$D:$D,Calculations!$N43))/SUMIFS('NREL Scaling Data'!$F:$F,'NREL Scaling Data'!$B:$B,UPPER(About!$B$1),'NREL Scaling Data'!$E:$E,Calculations!$M43,'NREL Scaling Data'!$A:$A,S$3,'NREL Scaling Data'!$C:$C,Calculations!$L43,'NREL Scaling Data'!$D:$D,Calculations!$N43) + 1) * S43,0)</f>
        <v>89309903526891.828</v>
      </c>
      <c r="U43" s="45">
        <f>IFERROR(((SUMIFS('NREL Scaling Data'!$F:$F,'NREL Scaling Data'!$B:$B,UPPER(About!$B$1),'NREL Scaling Data'!$E:$E,Calculations!$M43,'NREL Scaling Data'!$A:$A,U$3,'NREL Scaling Data'!$C:$C,Calculations!$L43,'NREL Scaling Data'!$D:$D,Calculations!$N43)-SUMIFS('NREL Scaling Data'!$F:$F,'NREL Scaling Data'!$B:$B,UPPER(About!$B$1),'NREL Scaling Data'!$E:$E,Calculations!$M43,'NREL Scaling Data'!$A:$A,T$3,'NREL Scaling Data'!$C:$C,Calculations!$L43,'NREL Scaling Data'!$D:$D,Calculations!$N43))/SUMIFS('NREL Scaling Data'!$F:$F,'NREL Scaling Data'!$B:$B,UPPER(About!$B$1),'NREL Scaling Data'!$E:$E,Calculations!$M43,'NREL Scaling Data'!$A:$A,T$3,'NREL Scaling Data'!$C:$C,Calculations!$L43,'NREL Scaling Data'!$D:$D,Calculations!$N43) + 1) * T43,0)</f>
        <v>89110935660931.859</v>
      </c>
      <c r="V43" s="45">
        <f>IFERROR(((SUMIFS('NREL Scaling Data'!$F:$F,'NREL Scaling Data'!$B:$B,UPPER(About!$B$1),'NREL Scaling Data'!$E:$E,Calculations!$M43,'NREL Scaling Data'!$A:$A,V$3,'NREL Scaling Data'!$C:$C,Calculations!$L43,'NREL Scaling Data'!$D:$D,Calculations!$N43)-SUMIFS('NREL Scaling Data'!$F:$F,'NREL Scaling Data'!$B:$B,UPPER(About!$B$1),'NREL Scaling Data'!$E:$E,Calculations!$M43,'NREL Scaling Data'!$A:$A,U$3,'NREL Scaling Data'!$C:$C,Calculations!$L43,'NREL Scaling Data'!$D:$D,Calculations!$N43))/SUMIFS('NREL Scaling Data'!$F:$F,'NREL Scaling Data'!$B:$B,UPPER(About!$B$1),'NREL Scaling Data'!$E:$E,Calculations!$M43,'NREL Scaling Data'!$A:$A,U$3,'NREL Scaling Data'!$C:$C,Calculations!$L43,'NREL Scaling Data'!$D:$D,Calculations!$N43) + 1) * U43,0)</f>
        <v>89001626479744.594</v>
      </c>
      <c r="W43" s="45">
        <f>IFERROR(((SUMIFS('NREL Scaling Data'!$F:$F,'NREL Scaling Data'!$B:$B,UPPER(About!$B$1),'NREL Scaling Data'!$E:$E,Calculations!$M43,'NREL Scaling Data'!$A:$A,W$3,'NREL Scaling Data'!$C:$C,Calculations!$L43,'NREL Scaling Data'!$D:$D,Calculations!$N43)-SUMIFS('NREL Scaling Data'!$F:$F,'NREL Scaling Data'!$B:$B,UPPER(About!$B$1),'NREL Scaling Data'!$E:$E,Calculations!$M43,'NREL Scaling Data'!$A:$A,V$3,'NREL Scaling Data'!$C:$C,Calculations!$L43,'NREL Scaling Data'!$D:$D,Calculations!$N43))/SUMIFS('NREL Scaling Data'!$F:$F,'NREL Scaling Data'!$B:$B,UPPER(About!$B$1),'NREL Scaling Data'!$E:$E,Calculations!$M43,'NREL Scaling Data'!$A:$A,V$3,'NREL Scaling Data'!$C:$C,Calculations!$L43,'NREL Scaling Data'!$D:$D,Calculations!$N43) + 1) * V43,0)</f>
        <v>88988639257730.75</v>
      </c>
      <c r="X43" s="45">
        <f>IFERROR(((SUMIFS('NREL Scaling Data'!$F:$F,'NREL Scaling Data'!$B:$B,UPPER(About!$B$1),'NREL Scaling Data'!$E:$E,Calculations!$M43,'NREL Scaling Data'!$A:$A,X$3,'NREL Scaling Data'!$C:$C,Calculations!$L43,'NREL Scaling Data'!$D:$D,Calculations!$N43)-SUMIFS('NREL Scaling Data'!$F:$F,'NREL Scaling Data'!$B:$B,UPPER(About!$B$1),'NREL Scaling Data'!$E:$E,Calculations!$M43,'NREL Scaling Data'!$A:$A,W$3,'NREL Scaling Data'!$C:$C,Calculations!$L43,'NREL Scaling Data'!$D:$D,Calculations!$N43))/SUMIFS('NREL Scaling Data'!$F:$F,'NREL Scaling Data'!$B:$B,UPPER(About!$B$1),'NREL Scaling Data'!$E:$E,Calculations!$M43,'NREL Scaling Data'!$A:$A,W$3,'NREL Scaling Data'!$C:$C,Calculations!$L43,'NREL Scaling Data'!$D:$D,Calculations!$N43) + 1) * W43,0)</f>
        <v>89067540918632.813</v>
      </c>
      <c r="Y43" s="45">
        <f>IFERROR(((SUMIFS('NREL Scaling Data'!$F:$F,'NREL Scaling Data'!$B:$B,UPPER(About!$B$1),'NREL Scaling Data'!$E:$E,Calculations!$M43,'NREL Scaling Data'!$A:$A,Y$3,'NREL Scaling Data'!$C:$C,Calculations!$L43,'NREL Scaling Data'!$D:$D,Calculations!$N43)-SUMIFS('NREL Scaling Data'!$F:$F,'NREL Scaling Data'!$B:$B,UPPER(About!$B$1),'NREL Scaling Data'!$E:$E,Calculations!$M43,'NREL Scaling Data'!$A:$A,X$3,'NREL Scaling Data'!$C:$C,Calculations!$L43,'NREL Scaling Data'!$D:$D,Calculations!$N43))/SUMIFS('NREL Scaling Data'!$F:$F,'NREL Scaling Data'!$B:$B,UPPER(About!$B$1),'NREL Scaling Data'!$E:$E,Calculations!$M43,'NREL Scaling Data'!$A:$A,X$3,'NREL Scaling Data'!$C:$C,Calculations!$L43,'NREL Scaling Data'!$D:$D,Calculations!$N43) + 1) * X43,0)</f>
        <v>89228024348677.781</v>
      </c>
      <c r="Z43" s="45">
        <f>IFERROR(((SUMIFS('NREL Scaling Data'!$F:$F,'NREL Scaling Data'!$B:$B,UPPER(About!$B$1),'NREL Scaling Data'!$E:$E,Calculations!$M43,'NREL Scaling Data'!$A:$A,Z$3,'NREL Scaling Data'!$C:$C,Calculations!$L43,'NREL Scaling Data'!$D:$D,Calculations!$N43)-SUMIFS('NREL Scaling Data'!$F:$F,'NREL Scaling Data'!$B:$B,UPPER(About!$B$1),'NREL Scaling Data'!$E:$E,Calculations!$M43,'NREL Scaling Data'!$A:$A,Y$3,'NREL Scaling Data'!$C:$C,Calculations!$L43,'NREL Scaling Data'!$D:$D,Calculations!$N43))/SUMIFS('NREL Scaling Data'!$F:$F,'NREL Scaling Data'!$B:$B,UPPER(About!$B$1),'NREL Scaling Data'!$E:$E,Calculations!$M43,'NREL Scaling Data'!$A:$A,Y$3,'NREL Scaling Data'!$C:$C,Calculations!$L43,'NREL Scaling Data'!$D:$D,Calculations!$N43) + 1) * Y43,0)</f>
        <v>89486482744835.281</v>
      </c>
      <c r="AA43" s="45">
        <f>IFERROR(((SUMIFS('NREL Scaling Data'!$F:$F,'NREL Scaling Data'!$B:$B,UPPER(About!$B$1),'NREL Scaling Data'!$E:$E,Calculations!$M43,'NREL Scaling Data'!$A:$A,AA$3,'NREL Scaling Data'!$C:$C,Calculations!$L43,'NREL Scaling Data'!$D:$D,Calculations!$N43)-SUMIFS('NREL Scaling Data'!$F:$F,'NREL Scaling Data'!$B:$B,UPPER(About!$B$1),'NREL Scaling Data'!$E:$E,Calculations!$M43,'NREL Scaling Data'!$A:$A,Z$3,'NREL Scaling Data'!$C:$C,Calculations!$L43,'NREL Scaling Data'!$D:$D,Calculations!$N43))/SUMIFS('NREL Scaling Data'!$F:$F,'NREL Scaling Data'!$B:$B,UPPER(About!$B$1),'NREL Scaling Data'!$E:$E,Calculations!$M43,'NREL Scaling Data'!$A:$A,Z$3,'NREL Scaling Data'!$C:$C,Calculations!$L43,'NREL Scaling Data'!$D:$D,Calculations!$N43) + 1) * Z43,0)</f>
        <v>89853285375550.172</v>
      </c>
      <c r="AB43" s="45">
        <f>IFERROR(((SUMIFS('NREL Scaling Data'!$F:$F,'NREL Scaling Data'!$B:$B,UPPER(About!$B$1),'NREL Scaling Data'!$E:$E,Calculations!$M43,'NREL Scaling Data'!$A:$A,AB$3,'NREL Scaling Data'!$C:$C,Calculations!$L43,'NREL Scaling Data'!$D:$D,Calculations!$N43)-SUMIFS('NREL Scaling Data'!$F:$F,'NREL Scaling Data'!$B:$B,UPPER(About!$B$1),'NREL Scaling Data'!$E:$E,Calculations!$M43,'NREL Scaling Data'!$A:$A,AA$3,'NREL Scaling Data'!$C:$C,Calculations!$L43,'NREL Scaling Data'!$D:$D,Calculations!$N43))/SUMIFS('NREL Scaling Data'!$F:$F,'NREL Scaling Data'!$B:$B,UPPER(About!$B$1),'NREL Scaling Data'!$E:$E,Calculations!$M43,'NREL Scaling Data'!$A:$A,AA$3,'NREL Scaling Data'!$C:$C,Calculations!$L43,'NREL Scaling Data'!$D:$D,Calculations!$N43) + 1) * AA43,0)</f>
        <v>90304264678068.422</v>
      </c>
      <c r="AC43" s="45">
        <f>IFERROR(((SUMIFS('NREL Scaling Data'!$F:$F,'NREL Scaling Data'!$B:$B,UPPER(About!$B$1),'NREL Scaling Data'!$E:$E,Calculations!$M43,'NREL Scaling Data'!$A:$A,AC$3,'NREL Scaling Data'!$C:$C,Calculations!$L43,'NREL Scaling Data'!$D:$D,Calculations!$N43)-SUMIFS('NREL Scaling Data'!$F:$F,'NREL Scaling Data'!$B:$B,UPPER(About!$B$1),'NREL Scaling Data'!$E:$E,Calculations!$M43,'NREL Scaling Data'!$A:$A,AB$3,'NREL Scaling Data'!$C:$C,Calculations!$L43,'NREL Scaling Data'!$D:$D,Calculations!$N43))/SUMIFS('NREL Scaling Data'!$F:$F,'NREL Scaling Data'!$B:$B,UPPER(About!$B$1),'NREL Scaling Data'!$E:$E,Calculations!$M43,'NREL Scaling Data'!$A:$A,AB$3,'NREL Scaling Data'!$C:$C,Calculations!$L43,'NREL Scaling Data'!$D:$D,Calculations!$N43) + 1) * AB43,0)</f>
        <v>90821747598892.547</v>
      </c>
      <c r="AD43" s="45">
        <f>IFERROR(((SUMIFS('NREL Scaling Data'!$F:$F,'NREL Scaling Data'!$B:$B,UPPER(About!$B$1),'NREL Scaling Data'!$E:$E,Calculations!$M43,'NREL Scaling Data'!$A:$A,AD$3,'NREL Scaling Data'!$C:$C,Calculations!$L43,'NREL Scaling Data'!$D:$D,Calculations!$N43)-SUMIFS('NREL Scaling Data'!$F:$F,'NREL Scaling Data'!$B:$B,UPPER(About!$B$1),'NREL Scaling Data'!$E:$E,Calculations!$M43,'NREL Scaling Data'!$A:$A,AC$3,'NREL Scaling Data'!$C:$C,Calculations!$L43,'NREL Scaling Data'!$D:$D,Calculations!$N43))/SUMIFS('NREL Scaling Data'!$F:$F,'NREL Scaling Data'!$B:$B,UPPER(About!$B$1),'NREL Scaling Data'!$E:$E,Calculations!$M43,'NREL Scaling Data'!$A:$A,AC$3,'NREL Scaling Data'!$C:$C,Calculations!$L43,'NREL Scaling Data'!$D:$D,Calculations!$N43) + 1) * AC43,0)</f>
        <v>91410803508824.594</v>
      </c>
      <c r="AE43" s="45">
        <f>IFERROR(((SUMIFS('NREL Scaling Data'!$F:$F,'NREL Scaling Data'!$B:$B,UPPER(About!$B$1),'NREL Scaling Data'!$E:$E,Calculations!$M43,'NREL Scaling Data'!$A:$A,AE$3,'NREL Scaling Data'!$C:$C,Calculations!$L43,'NREL Scaling Data'!$D:$D,Calculations!$N43)-SUMIFS('NREL Scaling Data'!$F:$F,'NREL Scaling Data'!$B:$B,UPPER(About!$B$1),'NREL Scaling Data'!$E:$E,Calculations!$M43,'NREL Scaling Data'!$A:$A,AD$3,'NREL Scaling Data'!$C:$C,Calculations!$L43,'NREL Scaling Data'!$D:$D,Calculations!$N43))/SUMIFS('NREL Scaling Data'!$F:$F,'NREL Scaling Data'!$B:$B,UPPER(About!$B$1),'NREL Scaling Data'!$E:$E,Calculations!$M43,'NREL Scaling Data'!$A:$A,AD$3,'NREL Scaling Data'!$C:$C,Calculations!$L43,'NREL Scaling Data'!$D:$D,Calculations!$N43) + 1) * AD43,0)</f>
        <v>92061175836643.609</v>
      </c>
      <c r="AF43" s="45">
        <f>IFERROR(((SUMIFS('NREL Scaling Data'!$F:$F,'NREL Scaling Data'!$B:$B,UPPER(About!$B$1),'NREL Scaling Data'!$E:$E,Calculations!$M43,'NREL Scaling Data'!$A:$A,AF$3,'NREL Scaling Data'!$C:$C,Calculations!$L43,'NREL Scaling Data'!$D:$D,Calculations!$N43)-SUMIFS('NREL Scaling Data'!$F:$F,'NREL Scaling Data'!$B:$B,UPPER(About!$B$1),'NREL Scaling Data'!$E:$E,Calculations!$M43,'NREL Scaling Data'!$A:$A,AE$3,'NREL Scaling Data'!$C:$C,Calculations!$L43,'NREL Scaling Data'!$D:$D,Calculations!$N43))/SUMIFS('NREL Scaling Data'!$F:$F,'NREL Scaling Data'!$B:$B,UPPER(About!$B$1),'NREL Scaling Data'!$E:$E,Calculations!$M43,'NREL Scaling Data'!$A:$A,AE$3,'NREL Scaling Data'!$C:$C,Calculations!$L43,'NREL Scaling Data'!$D:$D,Calculations!$N43) + 1) * AE43,0)</f>
        <v>92756943181050.391</v>
      </c>
      <c r="AG43" s="45">
        <f>IFERROR(((SUMIFS('NREL Scaling Data'!$F:$F,'NREL Scaling Data'!$B:$B,UPPER(About!$B$1),'NREL Scaling Data'!$E:$E,Calculations!$M43,'NREL Scaling Data'!$A:$A,AG$3,'NREL Scaling Data'!$C:$C,Calculations!$L43,'NREL Scaling Data'!$D:$D,Calculations!$N43)-SUMIFS('NREL Scaling Data'!$F:$F,'NREL Scaling Data'!$B:$B,UPPER(About!$B$1),'NREL Scaling Data'!$E:$E,Calculations!$M43,'NREL Scaling Data'!$A:$A,AF$3,'NREL Scaling Data'!$C:$C,Calculations!$L43,'NREL Scaling Data'!$D:$D,Calculations!$N43))/SUMIFS('NREL Scaling Data'!$F:$F,'NREL Scaling Data'!$B:$B,UPPER(About!$B$1),'NREL Scaling Data'!$E:$E,Calculations!$M43,'NREL Scaling Data'!$A:$A,AF$3,'NREL Scaling Data'!$C:$C,Calculations!$L43,'NREL Scaling Data'!$D:$D,Calculations!$N43) + 1) * AF43,0)</f>
        <v>93478020424976.828</v>
      </c>
      <c r="AH43" s="45">
        <f>IFERROR(((SUMIFS('NREL Scaling Data'!$F:$F,'NREL Scaling Data'!$B:$B,UPPER(About!$B$1),'NREL Scaling Data'!$E:$E,Calculations!$M43,'NREL Scaling Data'!$A:$A,AH$3,'NREL Scaling Data'!$C:$C,Calculations!$L43,'NREL Scaling Data'!$D:$D,Calculations!$N43)-SUMIFS('NREL Scaling Data'!$F:$F,'NREL Scaling Data'!$B:$B,UPPER(About!$B$1),'NREL Scaling Data'!$E:$E,Calculations!$M43,'NREL Scaling Data'!$A:$A,AG$3,'NREL Scaling Data'!$C:$C,Calculations!$L43,'NREL Scaling Data'!$D:$D,Calculations!$N43))/SUMIFS('NREL Scaling Data'!$F:$F,'NREL Scaling Data'!$B:$B,UPPER(About!$B$1),'NREL Scaling Data'!$E:$E,Calculations!$M43,'NREL Scaling Data'!$A:$A,AG$3,'NREL Scaling Data'!$C:$C,Calculations!$L43,'NREL Scaling Data'!$D:$D,Calculations!$N43) + 1) * AG43,0)</f>
        <v>94215779513261.672</v>
      </c>
      <c r="AI43" s="45">
        <f>IFERROR(((SUMIFS('NREL Scaling Data'!$F:$F,'NREL Scaling Data'!$B:$B,UPPER(About!$B$1),'NREL Scaling Data'!$E:$E,Calculations!$M43,'NREL Scaling Data'!$A:$A,AI$3,'NREL Scaling Data'!$C:$C,Calculations!$L43,'NREL Scaling Data'!$D:$D,Calculations!$N43)-SUMIFS('NREL Scaling Data'!$F:$F,'NREL Scaling Data'!$B:$B,UPPER(About!$B$1),'NREL Scaling Data'!$E:$E,Calculations!$M43,'NREL Scaling Data'!$A:$A,AH$3,'NREL Scaling Data'!$C:$C,Calculations!$L43,'NREL Scaling Data'!$D:$D,Calculations!$N43))/SUMIFS('NREL Scaling Data'!$F:$F,'NREL Scaling Data'!$B:$B,UPPER(About!$B$1),'NREL Scaling Data'!$E:$E,Calculations!$M43,'NREL Scaling Data'!$A:$A,AH$3,'NREL Scaling Data'!$C:$C,Calculations!$L43,'NREL Scaling Data'!$D:$D,Calculations!$N43) + 1) * AH43,0)</f>
        <v>94963163786319.031</v>
      </c>
      <c r="AJ43" s="45">
        <f>IFERROR(((SUMIFS('NREL Scaling Data'!$F:$F,'NREL Scaling Data'!$B:$B,UPPER(About!$B$1),'NREL Scaling Data'!$E:$E,Calculations!$M43,'NREL Scaling Data'!$A:$A,AJ$3,'NREL Scaling Data'!$C:$C,Calculations!$L43,'NREL Scaling Data'!$D:$D,Calculations!$N43)-SUMIFS('NREL Scaling Data'!$F:$F,'NREL Scaling Data'!$B:$B,UPPER(About!$B$1),'NREL Scaling Data'!$E:$E,Calculations!$M43,'NREL Scaling Data'!$A:$A,AI$3,'NREL Scaling Data'!$C:$C,Calculations!$L43,'NREL Scaling Data'!$D:$D,Calculations!$N43))/SUMIFS('NREL Scaling Data'!$F:$F,'NREL Scaling Data'!$B:$B,UPPER(About!$B$1),'NREL Scaling Data'!$E:$E,Calculations!$M43,'NREL Scaling Data'!$A:$A,AI$3,'NREL Scaling Data'!$C:$C,Calculations!$L43,'NREL Scaling Data'!$D:$D,Calculations!$N43) + 1) * AI43,0)</f>
        <v>95715341260637.313</v>
      </c>
      <c r="AK43" s="45">
        <f>IFERROR(((SUMIFS('NREL Scaling Data'!$F:$F,'NREL Scaling Data'!$B:$B,UPPER(About!$B$1),'NREL Scaling Data'!$E:$E,Calculations!$M43,'NREL Scaling Data'!$A:$A,AK$3,'NREL Scaling Data'!$C:$C,Calculations!$L43,'NREL Scaling Data'!$D:$D,Calculations!$N43)-SUMIFS('NREL Scaling Data'!$F:$F,'NREL Scaling Data'!$B:$B,UPPER(About!$B$1),'NREL Scaling Data'!$E:$E,Calculations!$M43,'NREL Scaling Data'!$A:$A,AJ$3,'NREL Scaling Data'!$C:$C,Calculations!$L43,'NREL Scaling Data'!$D:$D,Calculations!$N43))/SUMIFS('NREL Scaling Data'!$F:$F,'NREL Scaling Data'!$B:$B,UPPER(About!$B$1),'NREL Scaling Data'!$E:$E,Calculations!$M43,'NREL Scaling Data'!$A:$A,AJ$3,'NREL Scaling Data'!$C:$C,Calculations!$L43,'NREL Scaling Data'!$D:$D,Calculations!$N43) + 1) * AJ43,0)</f>
        <v>96215346619770.188</v>
      </c>
      <c r="AL43" s="45">
        <f>IFERROR(((SUMIFS('NREL Scaling Data'!$F:$F,'NREL Scaling Data'!$B:$B,UPPER(About!$B$1),'NREL Scaling Data'!$E:$E,Calculations!$M43,'NREL Scaling Data'!$A:$A,AL$3,'NREL Scaling Data'!$C:$C,Calculations!$L43,'NREL Scaling Data'!$D:$D,Calculations!$N43)-SUMIFS('NREL Scaling Data'!$F:$F,'NREL Scaling Data'!$B:$B,UPPER(About!$B$1),'NREL Scaling Data'!$E:$E,Calculations!$M43,'NREL Scaling Data'!$A:$A,AK$3,'NREL Scaling Data'!$C:$C,Calculations!$L43,'NREL Scaling Data'!$D:$D,Calculations!$N43))/SUMIFS('NREL Scaling Data'!$F:$F,'NREL Scaling Data'!$B:$B,UPPER(About!$B$1),'NREL Scaling Data'!$E:$E,Calculations!$M43,'NREL Scaling Data'!$A:$A,AK$3,'NREL Scaling Data'!$C:$C,Calculations!$L43,'NREL Scaling Data'!$D:$D,Calculations!$N43) + 1) * AK43,0)</f>
        <v>96715850979657.781</v>
      </c>
      <c r="AM43" s="45">
        <f>IFERROR(((SUMIFS('NREL Scaling Data'!$F:$F,'NREL Scaling Data'!$B:$B,UPPER(About!$B$1),'NREL Scaling Data'!$E:$E,Calculations!$M43,'NREL Scaling Data'!$A:$A,AM$3,'NREL Scaling Data'!$C:$C,Calculations!$L43,'NREL Scaling Data'!$D:$D,Calculations!$N43)-SUMIFS('NREL Scaling Data'!$F:$F,'NREL Scaling Data'!$B:$B,UPPER(About!$B$1),'NREL Scaling Data'!$E:$E,Calculations!$M43,'NREL Scaling Data'!$A:$A,AL$3,'NREL Scaling Data'!$C:$C,Calculations!$L43,'NREL Scaling Data'!$D:$D,Calculations!$N43))/SUMIFS('NREL Scaling Data'!$F:$F,'NREL Scaling Data'!$B:$B,UPPER(About!$B$1),'NREL Scaling Data'!$E:$E,Calculations!$M43,'NREL Scaling Data'!$A:$A,AL$3,'NREL Scaling Data'!$C:$C,Calculations!$L43,'NREL Scaling Data'!$D:$D,Calculations!$N43) + 1) * AL43,0)</f>
        <v>97215499506892.891</v>
      </c>
      <c r="AN43" s="45">
        <f>IFERROR(((SUMIFS('NREL Scaling Data'!$F:$F,'NREL Scaling Data'!$B:$B,UPPER(About!$B$1),'NREL Scaling Data'!$E:$E,Calculations!$M43,'NREL Scaling Data'!$A:$A,AN$3,'NREL Scaling Data'!$C:$C,Calculations!$L43,'NREL Scaling Data'!$D:$D,Calculations!$N43)-SUMIFS('NREL Scaling Data'!$F:$F,'NREL Scaling Data'!$B:$B,UPPER(About!$B$1),'NREL Scaling Data'!$E:$E,Calculations!$M43,'NREL Scaling Data'!$A:$A,AM$3,'NREL Scaling Data'!$C:$C,Calculations!$L43,'NREL Scaling Data'!$D:$D,Calculations!$N43))/SUMIFS('NREL Scaling Data'!$F:$F,'NREL Scaling Data'!$B:$B,UPPER(About!$B$1),'NREL Scaling Data'!$E:$E,Calculations!$M43,'NREL Scaling Data'!$A:$A,AM$3,'NREL Scaling Data'!$C:$C,Calculations!$L43,'NREL Scaling Data'!$D:$D,Calculations!$N43) + 1) * AM43,0)</f>
        <v>97712385677607.172</v>
      </c>
      <c r="AO43" s="45">
        <f>IFERROR(((SUMIFS('NREL Scaling Data'!$F:$F,'NREL Scaling Data'!$B:$B,UPPER(About!$B$1),'NREL Scaling Data'!$E:$E,Calculations!$M43,'NREL Scaling Data'!$A:$A,AO$3,'NREL Scaling Data'!$C:$C,Calculations!$L43,'NREL Scaling Data'!$D:$D,Calculations!$N43)-SUMIFS('NREL Scaling Data'!$F:$F,'NREL Scaling Data'!$B:$B,UPPER(About!$B$1),'NREL Scaling Data'!$E:$E,Calculations!$M43,'NREL Scaling Data'!$A:$A,AN$3,'NREL Scaling Data'!$C:$C,Calculations!$L43,'NREL Scaling Data'!$D:$D,Calculations!$N43))/SUMIFS('NREL Scaling Data'!$F:$F,'NREL Scaling Data'!$B:$B,UPPER(About!$B$1),'NREL Scaling Data'!$E:$E,Calculations!$M43,'NREL Scaling Data'!$A:$A,AN$3,'NREL Scaling Data'!$C:$C,Calculations!$L43,'NREL Scaling Data'!$D:$D,Calculations!$N43) + 1) * AN43,0)</f>
        <v>98208899526092.484</v>
      </c>
      <c r="AP43" s="45">
        <f>IFERROR(((SUMIFS('NREL Scaling Data'!$F:$F,'NREL Scaling Data'!$B:$B,UPPER(About!$B$1),'NREL Scaling Data'!$E:$E,Calculations!$M43,'NREL Scaling Data'!$A:$A,AP$3,'NREL Scaling Data'!$C:$C,Calculations!$L43,'NREL Scaling Data'!$D:$D,Calculations!$N43)-SUMIFS('NREL Scaling Data'!$F:$F,'NREL Scaling Data'!$B:$B,UPPER(About!$B$1),'NREL Scaling Data'!$E:$E,Calculations!$M43,'NREL Scaling Data'!$A:$A,AO$3,'NREL Scaling Data'!$C:$C,Calculations!$L43,'NREL Scaling Data'!$D:$D,Calculations!$N43))/SUMIFS('NREL Scaling Data'!$F:$F,'NREL Scaling Data'!$B:$B,UPPER(About!$B$1),'NREL Scaling Data'!$E:$E,Calculations!$M43,'NREL Scaling Data'!$A:$A,AO$3,'NREL Scaling Data'!$C:$C,Calculations!$L43,'NREL Scaling Data'!$D:$D,Calculations!$N43) + 1) * AO43,0)</f>
        <v>98702513405980.891</v>
      </c>
      <c r="AQ43" s="45">
        <f>IFERROR(((SUMIFS('NREL Scaling Data'!$F:$F,'NREL Scaling Data'!$B:$B,UPPER(About!$B$1),'NREL Scaling Data'!$E:$E,Calculations!$M43,'NREL Scaling Data'!$A:$A,AQ$3,'NREL Scaling Data'!$C:$C,Calculations!$L43,'NREL Scaling Data'!$D:$D,Calculations!$N43)-SUMIFS('NREL Scaling Data'!$F:$F,'NREL Scaling Data'!$B:$B,UPPER(About!$B$1),'NREL Scaling Data'!$E:$E,Calculations!$M43,'NREL Scaling Data'!$A:$A,AP$3,'NREL Scaling Data'!$C:$C,Calculations!$L43,'NREL Scaling Data'!$D:$D,Calculations!$N43))/SUMIFS('NREL Scaling Data'!$F:$F,'NREL Scaling Data'!$B:$B,UPPER(About!$B$1),'NREL Scaling Data'!$E:$E,Calculations!$M43,'NREL Scaling Data'!$A:$A,AP$3,'NREL Scaling Data'!$C:$C,Calculations!$L43,'NREL Scaling Data'!$D:$D,Calculations!$N43) + 1) * AP43,0)</f>
        <v>99196394309072.641</v>
      </c>
      <c r="AR43" s="45">
        <f>IFERROR(((SUMIFS('NREL Scaling Data'!$F:$F,'NREL Scaling Data'!$B:$B,UPPER(About!$B$1),'NREL Scaling Data'!$E:$E,Calculations!$M43,'NREL Scaling Data'!$A:$A,AR$3,'NREL Scaling Data'!$C:$C,Calculations!$L43,'NREL Scaling Data'!$D:$D,Calculations!$N43)-SUMIFS('NREL Scaling Data'!$F:$F,'NREL Scaling Data'!$B:$B,UPPER(About!$B$1),'NREL Scaling Data'!$E:$E,Calculations!$M43,'NREL Scaling Data'!$A:$A,AQ$3,'NREL Scaling Data'!$C:$C,Calculations!$L43,'NREL Scaling Data'!$D:$D,Calculations!$N43))/SUMIFS('NREL Scaling Data'!$F:$F,'NREL Scaling Data'!$B:$B,UPPER(About!$B$1),'NREL Scaling Data'!$E:$E,Calculations!$M43,'NREL Scaling Data'!$A:$A,AQ$3,'NREL Scaling Data'!$C:$C,Calculations!$L43,'NREL Scaling Data'!$D:$D,Calculations!$N43) + 1) * AQ43,0)</f>
        <v>99689982738997.625</v>
      </c>
      <c r="AS43" s="45">
        <f>IFERROR(((SUMIFS('NREL Scaling Data'!$F:$F,'NREL Scaling Data'!$B:$B,UPPER(About!$B$1),'NREL Scaling Data'!$E:$E,Calculations!$M43,'NREL Scaling Data'!$A:$A,AS$3,'NREL Scaling Data'!$C:$C,Calculations!$L43,'NREL Scaling Data'!$D:$D,Calculations!$N43)-SUMIFS('NREL Scaling Data'!$F:$F,'NREL Scaling Data'!$B:$B,UPPER(About!$B$1),'NREL Scaling Data'!$E:$E,Calculations!$M43,'NREL Scaling Data'!$A:$A,AR$3,'NREL Scaling Data'!$C:$C,Calculations!$L43,'NREL Scaling Data'!$D:$D,Calculations!$N43))/SUMIFS('NREL Scaling Data'!$F:$F,'NREL Scaling Data'!$B:$B,UPPER(About!$B$1),'NREL Scaling Data'!$E:$E,Calculations!$M43,'NREL Scaling Data'!$A:$A,AR$3,'NREL Scaling Data'!$C:$C,Calculations!$L43,'NREL Scaling Data'!$D:$D,Calculations!$N43) + 1) * AR43,0)</f>
        <v>100180375976127.72</v>
      </c>
      <c r="AT43" s="45">
        <f>IFERROR(((SUMIFS('NREL Scaling Data'!$F:$F,'NREL Scaling Data'!$B:$B,UPPER(About!$B$1),'NREL Scaling Data'!$E:$E,Calculations!$M43,'NREL Scaling Data'!$A:$A,AT$3,'NREL Scaling Data'!$C:$C,Calculations!$L43,'NREL Scaling Data'!$D:$D,Calculations!$N43)-SUMIFS('NREL Scaling Data'!$F:$F,'NREL Scaling Data'!$B:$B,UPPER(About!$B$1),'NREL Scaling Data'!$E:$E,Calculations!$M43,'NREL Scaling Data'!$A:$A,AS$3,'NREL Scaling Data'!$C:$C,Calculations!$L43,'NREL Scaling Data'!$D:$D,Calculations!$N43))/SUMIFS('NREL Scaling Data'!$F:$F,'NREL Scaling Data'!$B:$B,UPPER(About!$B$1),'NREL Scaling Data'!$E:$E,Calculations!$M43,'NREL Scaling Data'!$A:$A,AS$3,'NREL Scaling Data'!$C:$C,Calculations!$L43,'NREL Scaling Data'!$D:$D,Calculations!$N43) + 1) * AS43,0)</f>
        <v>100669208622652.09</v>
      </c>
    </row>
    <row r="44" spans="2:46">
      <c r="I44" s="12" t="s">
        <v>1085</v>
      </c>
      <c r="J44" s="209">
        <f>SUMIFS('NREL Scaling Data'!F:F,'NREL Scaling Data'!B:B,UPPER(About!$B$1),'NREL Scaling Data'!E:E,Calculations!M44,'NREL Scaling Data'!A:A, 2021,'NREL Scaling Data'!C:C,Calculations!L44,'NREL Scaling Data'!D:D,Calculations!N44) / SUMIFS('NREL Scaling Data'!F:F,'NREL Scaling Data'!B:B,UPPER(About!$B$1),'NREL Scaling Data'!A:A, 2021,'NREL Scaling Data'!C:C,Calculations!L44,'NREL Scaling Data'!D:D,Calculations!N44)</f>
        <v>0</v>
      </c>
      <c r="K44" s="207">
        <f t="shared" ref="K44:K52" si="8">$B$12</f>
        <v>0.94236632738906856</v>
      </c>
      <c r="L44" s="209" t="s">
        <v>1022</v>
      </c>
      <c r="M44" s="12" t="s">
        <v>1014</v>
      </c>
      <c r="N44" s="1" t="s">
        <v>961</v>
      </c>
      <c r="O44" s="7">
        <f>P44</f>
        <v>0</v>
      </c>
      <c r="P44" s="7">
        <f t="shared" ref="P44:P52" si="9">Q44</f>
        <v>0</v>
      </c>
      <c r="Q44" s="45">
        <f>SUMIFS('SEDS 2021'!$F$23:$F$40,'SEDS 2021'!E$23:E$40,Calculations!L44,'SEDS 2021'!D$23:D$40,Calculations!N44)*J44*K44</f>
        <v>0</v>
      </c>
      <c r="R44" s="45">
        <f>IFERROR(((SUMIFS('NREL Scaling Data'!$F:$F,'NREL Scaling Data'!$B:$B,UPPER(About!$B$1),'NREL Scaling Data'!$E:$E,Calculations!$M44,'NREL Scaling Data'!$A:$A,R$3,'NREL Scaling Data'!$C:$C,Calculations!$L44,'NREL Scaling Data'!$D:$D,Calculations!$N44)-SUMIFS('NREL Scaling Data'!$F:$F,'NREL Scaling Data'!$B:$B,UPPER(About!$B$1),'NREL Scaling Data'!$E:$E,Calculations!$M44,'NREL Scaling Data'!$A:$A,Q$3,'NREL Scaling Data'!$C:$C,Calculations!$L44,'NREL Scaling Data'!$D:$D,Calculations!$N44))/SUMIFS('NREL Scaling Data'!$F:$F,'NREL Scaling Data'!$B:$B,UPPER(About!$B$1),'NREL Scaling Data'!$E:$E,Calculations!$M44,'NREL Scaling Data'!$A:$A,Q$3,'NREL Scaling Data'!$C:$C,Calculations!$L44,'NREL Scaling Data'!$D:$D,Calculations!$N44) + 1) * Q44,0)</f>
        <v>0</v>
      </c>
      <c r="S44" s="45">
        <f>IFERROR(((SUMIFS('NREL Scaling Data'!$F:$F,'NREL Scaling Data'!$B:$B,UPPER(About!$B$1),'NREL Scaling Data'!$E:$E,Calculations!$M44,'NREL Scaling Data'!$A:$A,S$3,'NREL Scaling Data'!$C:$C,Calculations!$L44,'NREL Scaling Data'!$D:$D,Calculations!$N44)-SUMIFS('NREL Scaling Data'!$F:$F,'NREL Scaling Data'!$B:$B,UPPER(About!$B$1),'NREL Scaling Data'!$E:$E,Calculations!$M44,'NREL Scaling Data'!$A:$A,R$3,'NREL Scaling Data'!$C:$C,Calculations!$L44,'NREL Scaling Data'!$D:$D,Calculations!$N44))/SUMIFS('NREL Scaling Data'!$F:$F,'NREL Scaling Data'!$B:$B,UPPER(About!$B$1),'NREL Scaling Data'!$E:$E,Calculations!$M44,'NREL Scaling Data'!$A:$A,R$3,'NREL Scaling Data'!$C:$C,Calculations!$L44,'NREL Scaling Data'!$D:$D,Calculations!$N44) + 1) * R44,0)</f>
        <v>0</v>
      </c>
      <c r="T44" s="45">
        <f>IFERROR(((SUMIFS('NREL Scaling Data'!$F:$F,'NREL Scaling Data'!$B:$B,UPPER(About!$B$1),'NREL Scaling Data'!$E:$E,Calculations!$M44,'NREL Scaling Data'!$A:$A,T$3,'NREL Scaling Data'!$C:$C,Calculations!$L44,'NREL Scaling Data'!$D:$D,Calculations!$N44)-SUMIFS('NREL Scaling Data'!$F:$F,'NREL Scaling Data'!$B:$B,UPPER(About!$B$1),'NREL Scaling Data'!$E:$E,Calculations!$M44,'NREL Scaling Data'!$A:$A,S$3,'NREL Scaling Data'!$C:$C,Calculations!$L44,'NREL Scaling Data'!$D:$D,Calculations!$N44))/SUMIFS('NREL Scaling Data'!$F:$F,'NREL Scaling Data'!$B:$B,UPPER(About!$B$1),'NREL Scaling Data'!$E:$E,Calculations!$M44,'NREL Scaling Data'!$A:$A,S$3,'NREL Scaling Data'!$C:$C,Calculations!$L44,'NREL Scaling Data'!$D:$D,Calculations!$N44) + 1) * S44,0)</f>
        <v>0</v>
      </c>
      <c r="U44" s="45">
        <f>IFERROR(((SUMIFS('NREL Scaling Data'!$F:$F,'NREL Scaling Data'!$B:$B,UPPER(About!$B$1),'NREL Scaling Data'!$E:$E,Calculations!$M44,'NREL Scaling Data'!$A:$A,U$3,'NREL Scaling Data'!$C:$C,Calculations!$L44,'NREL Scaling Data'!$D:$D,Calculations!$N44)-SUMIFS('NREL Scaling Data'!$F:$F,'NREL Scaling Data'!$B:$B,UPPER(About!$B$1),'NREL Scaling Data'!$E:$E,Calculations!$M44,'NREL Scaling Data'!$A:$A,T$3,'NREL Scaling Data'!$C:$C,Calculations!$L44,'NREL Scaling Data'!$D:$D,Calculations!$N44))/SUMIFS('NREL Scaling Data'!$F:$F,'NREL Scaling Data'!$B:$B,UPPER(About!$B$1),'NREL Scaling Data'!$E:$E,Calculations!$M44,'NREL Scaling Data'!$A:$A,T$3,'NREL Scaling Data'!$C:$C,Calculations!$L44,'NREL Scaling Data'!$D:$D,Calculations!$N44) + 1) * T44,0)</f>
        <v>0</v>
      </c>
      <c r="V44" s="45">
        <f>IFERROR(((SUMIFS('NREL Scaling Data'!$F:$F,'NREL Scaling Data'!$B:$B,UPPER(About!$B$1),'NREL Scaling Data'!$E:$E,Calculations!$M44,'NREL Scaling Data'!$A:$A,V$3,'NREL Scaling Data'!$C:$C,Calculations!$L44,'NREL Scaling Data'!$D:$D,Calculations!$N44)-SUMIFS('NREL Scaling Data'!$F:$F,'NREL Scaling Data'!$B:$B,UPPER(About!$B$1),'NREL Scaling Data'!$E:$E,Calculations!$M44,'NREL Scaling Data'!$A:$A,U$3,'NREL Scaling Data'!$C:$C,Calculations!$L44,'NREL Scaling Data'!$D:$D,Calculations!$N44))/SUMIFS('NREL Scaling Data'!$F:$F,'NREL Scaling Data'!$B:$B,UPPER(About!$B$1),'NREL Scaling Data'!$E:$E,Calculations!$M44,'NREL Scaling Data'!$A:$A,U$3,'NREL Scaling Data'!$C:$C,Calculations!$L44,'NREL Scaling Data'!$D:$D,Calculations!$N44) + 1) * U44,0)</f>
        <v>0</v>
      </c>
      <c r="W44" s="45">
        <f>IFERROR(((SUMIFS('NREL Scaling Data'!$F:$F,'NREL Scaling Data'!$B:$B,UPPER(About!$B$1),'NREL Scaling Data'!$E:$E,Calculations!$M44,'NREL Scaling Data'!$A:$A,W$3,'NREL Scaling Data'!$C:$C,Calculations!$L44,'NREL Scaling Data'!$D:$D,Calculations!$N44)-SUMIFS('NREL Scaling Data'!$F:$F,'NREL Scaling Data'!$B:$B,UPPER(About!$B$1),'NREL Scaling Data'!$E:$E,Calculations!$M44,'NREL Scaling Data'!$A:$A,V$3,'NREL Scaling Data'!$C:$C,Calculations!$L44,'NREL Scaling Data'!$D:$D,Calculations!$N44))/SUMIFS('NREL Scaling Data'!$F:$F,'NREL Scaling Data'!$B:$B,UPPER(About!$B$1),'NREL Scaling Data'!$E:$E,Calculations!$M44,'NREL Scaling Data'!$A:$A,V$3,'NREL Scaling Data'!$C:$C,Calculations!$L44,'NREL Scaling Data'!$D:$D,Calculations!$N44) + 1) * V44,0)</f>
        <v>0</v>
      </c>
      <c r="X44" s="45">
        <f>IFERROR(((SUMIFS('NREL Scaling Data'!$F:$F,'NREL Scaling Data'!$B:$B,UPPER(About!$B$1),'NREL Scaling Data'!$E:$E,Calculations!$M44,'NREL Scaling Data'!$A:$A,X$3,'NREL Scaling Data'!$C:$C,Calculations!$L44,'NREL Scaling Data'!$D:$D,Calculations!$N44)-SUMIFS('NREL Scaling Data'!$F:$F,'NREL Scaling Data'!$B:$B,UPPER(About!$B$1),'NREL Scaling Data'!$E:$E,Calculations!$M44,'NREL Scaling Data'!$A:$A,W$3,'NREL Scaling Data'!$C:$C,Calculations!$L44,'NREL Scaling Data'!$D:$D,Calculations!$N44))/SUMIFS('NREL Scaling Data'!$F:$F,'NREL Scaling Data'!$B:$B,UPPER(About!$B$1),'NREL Scaling Data'!$E:$E,Calculations!$M44,'NREL Scaling Data'!$A:$A,W$3,'NREL Scaling Data'!$C:$C,Calculations!$L44,'NREL Scaling Data'!$D:$D,Calculations!$N44) + 1) * W44,0)</f>
        <v>0</v>
      </c>
      <c r="Y44" s="45">
        <f>IFERROR(((SUMIFS('NREL Scaling Data'!$F:$F,'NREL Scaling Data'!$B:$B,UPPER(About!$B$1),'NREL Scaling Data'!$E:$E,Calculations!$M44,'NREL Scaling Data'!$A:$A,Y$3,'NREL Scaling Data'!$C:$C,Calculations!$L44,'NREL Scaling Data'!$D:$D,Calculations!$N44)-SUMIFS('NREL Scaling Data'!$F:$F,'NREL Scaling Data'!$B:$B,UPPER(About!$B$1),'NREL Scaling Data'!$E:$E,Calculations!$M44,'NREL Scaling Data'!$A:$A,X$3,'NREL Scaling Data'!$C:$C,Calculations!$L44,'NREL Scaling Data'!$D:$D,Calculations!$N44))/SUMIFS('NREL Scaling Data'!$F:$F,'NREL Scaling Data'!$B:$B,UPPER(About!$B$1),'NREL Scaling Data'!$E:$E,Calculations!$M44,'NREL Scaling Data'!$A:$A,X$3,'NREL Scaling Data'!$C:$C,Calculations!$L44,'NREL Scaling Data'!$D:$D,Calculations!$N44) + 1) * X44,0)</f>
        <v>0</v>
      </c>
      <c r="Z44" s="45">
        <f>IFERROR(((SUMIFS('NREL Scaling Data'!$F:$F,'NREL Scaling Data'!$B:$B,UPPER(About!$B$1),'NREL Scaling Data'!$E:$E,Calculations!$M44,'NREL Scaling Data'!$A:$A,Z$3,'NREL Scaling Data'!$C:$C,Calculations!$L44,'NREL Scaling Data'!$D:$D,Calculations!$N44)-SUMIFS('NREL Scaling Data'!$F:$F,'NREL Scaling Data'!$B:$B,UPPER(About!$B$1),'NREL Scaling Data'!$E:$E,Calculations!$M44,'NREL Scaling Data'!$A:$A,Y$3,'NREL Scaling Data'!$C:$C,Calculations!$L44,'NREL Scaling Data'!$D:$D,Calculations!$N44))/SUMIFS('NREL Scaling Data'!$F:$F,'NREL Scaling Data'!$B:$B,UPPER(About!$B$1),'NREL Scaling Data'!$E:$E,Calculations!$M44,'NREL Scaling Data'!$A:$A,Y$3,'NREL Scaling Data'!$C:$C,Calculations!$L44,'NREL Scaling Data'!$D:$D,Calculations!$N44) + 1) * Y44,0)</f>
        <v>0</v>
      </c>
      <c r="AA44" s="45">
        <f>IFERROR(((SUMIFS('NREL Scaling Data'!$F:$F,'NREL Scaling Data'!$B:$B,UPPER(About!$B$1),'NREL Scaling Data'!$E:$E,Calculations!$M44,'NREL Scaling Data'!$A:$A,AA$3,'NREL Scaling Data'!$C:$C,Calculations!$L44,'NREL Scaling Data'!$D:$D,Calculations!$N44)-SUMIFS('NREL Scaling Data'!$F:$F,'NREL Scaling Data'!$B:$B,UPPER(About!$B$1),'NREL Scaling Data'!$E:$E,Calculations!$M44,'NREL Scaling Data'!$A:$A,Z$3,'NREL Scaling Data'!$C:$C,Calculations!$L44,'NREL Scaling Data'!$D:$D,Calculations!$N44))/SUMIFS('NREL Scaling Data'!$F:$F,'NREL Scaling Data'!$B:$B,UPPER(About!$B$1),'NREL Scaling Data'!$E:$E,Calculations!$M44,'NREL Scaling Data'!$A:$A,Z$3,'NREL Scaling Data'!$C:$C,Calculations!$L44,'NREL Scaling Data'!$D:$D,Calculations!$N44) + 1) * Z44,0)</f>
        <v>0</v>
      </c>
      <c r="AB44" s="45">
        <f>IFERROR(((SUMIFS('NREL Scaling Data'!$F:$F,'NREL Scaling Data'!$B:$B,UPPER(About!$B$1),'NREL Scaling Data'!$E:$E,Calculations!$M44,'NREL Scaling Data'!$A:$A,AB$3,'NREL Scaling Data'!$C:$C,Calculations!$L44,'NREL Scaling Data'!$D:$D,Calculations!$N44)-SUMIFS('NREL Scaling Data'!$F:$F,'NREL Scaling Data'!$B:$B,UPPER(About!$B$1),'NREL Scaling Data'!$E:$E,Calculations!$M44,'NREL Scaling Data'!$A:$A,AA$3,'NREL Scaling Data'!$C:$C,Calculations!$L44,'NREL Scaling Data'!$D:$D,Calculations!$N44))/SUMIFS('NREL Scaling Data'!$F:$F,'NREL Scaling Data'!$B:$B,UPPER(About!$B$1),'NREL Scaling Data'!$E:$E,Calculations!$M44,'NREL Scaling Data'!$A:$A,AA$3,'NREL Scaling Data'!$C:$C,Calculations!$L44,'NREL Scaling Data'!$D:$D,Calculations!$N44) + 1) * AA44,0)</f>
        <v>0</v>
      </c>
      <c r="AC44" s="45">
        <f>IFERROR(((SUMIFS('NREL Scaling Data'!$F:$F,'NREL Scaling Data'!$B:$B,UPPER(About!$B$1),'NREL Scaling Data'!$E:$E,Calculations!$M44,'NREL Scaling Data'!$A:$A,AC$3,'NREL Scaling Data'!$C:$C,Calculations!$L44,'NREL Scaling Data'!$D:$D,Calculations!$N44)-SUMIFS('NREL Scaling Data'!$F:$F,'NREL Scaling Data'!$B:$B,UPPER(About!$B$1),'NREL Scaling Data'!$E:$E,Calculations!$M44,'NREL Scaling Data'!$A:$A,AB$3,'NREL Scaling Data'!$C:$C,Calculations!$L44,'NREL Scaling Data'!$D:$D,Calculations!$N44))/SUMIFS('NREL Scaling Data'!$F:$F,'NREL Scaling Data'!$B:$B,UPPER(About!$B$1),'NREL Scaling Data'!$E:$E,Calculations!$M44,'NREL Scaling Data'!$A:$A,AB$3,'NREL Scaling Data'!$C:$C,Calculations!$L44,'NREL Scaling Data'!$D:$D,Calculations!$N44) + 1) * AB44,0)</f>
        <v>0</v>
      </c>
      <c r="AD44" s="45">
        <f>IFERROR(((SUMIFS('NREL Scaling Data'!$F:$F,'NREL Scaling Data'!$B:$B,UPPER(About!$B$1),'NREL Scaling Data'!$E:$E,Calculations!$M44,'NREL Scaling Data'!$A:$A,AD$3,'NREL Scaling Data'!$C:$C,Calculations!$L44,'NREL Scaling Data'!$D:$D,Calculations!$N44)-SUMIFS('NREL Scaling Data'!$F:$F,'NREL Scaling Data'!$B:$B,UPPER(About!$B$1),'NREL Scaling Data'!$E:$E,Calculations!$M44,'NREL Scaling Data'!$A:$A,AC$3,'NREL Scaling Data'!$C:$C,Calculations!$L44,'NREL Scaling Data'!$D:$D,Calculations!$N44))/SUMIFS('NREL Scaling Data'!$F:$F,'NREL Scaling Data'!$B:$B,UPPER(About!$B$1),'NREL Scaling Data'!$E:$E,Calculations!$M44,'NREL Scaling Data'!$A:$A,AC$3,'NREL Scaling Data'!$C:$C,Calculations!$L44,'NREL Scaling Data'!$D:$D,Calculations!$N44) + 1) * AC44,0)</f>
        <v>0</v>
      </c>
      <c r="AE44" s="45">
        <f>IFERROR(((SUMIFS('NREL Scaling Data'!$F:$F,'NREL Scaling Data'!$B:$B,UPPER(About!$B$1),'NREL Scaling Data'!$E:$E,Calculations!$M44,'NREL Scaling Data'!$A:$A,AE$3,'NREL Scaling Data'!$C:$C,Calculations!$L44,'NREL Scaling Data'!$D:$D,Calculations!$N44)-SUMIFS('NREL Scaling Data'!$F:$F,'NREL Scaling Data'!$B:$B,UPPER(About!$B$1),'NREL Scaling Data'!$E:$E,Calculations!$M44,'NREL Scaling Data'!$A:$A,AD$3,'NREL Scaling Data'!$C:$C,Calculations!$L44,'NREL Scaling Data'!$D:$D,Calculations!$N44))/SUMIFS('NREL Scaling Data'!$F:$F,'NREL Scaling Data'!$B:$B,UPPER(About!$B$1),'NREL Scaling Data'!$E:$E,Calculations!$M44,'NREL Scaling Data'!$A:$A,AD$3,'NREL Scaling Data'!$C:$C,Calculations!$L44,'NREL Scaling Data'!$D:$D,Calculations!$N44) + 1) * AD44,0)</f>
        <v>0</v>
      </c>
      <c r="AF44" s="45">
        <f>IFERROR(((SUMIFS('NREL Scaling Data'!$F:$F,'NREL Scaling Data'!$B:$B,UPPER(About!$B$1),'NREL Scaling Data'!$E:$E,Calculations!$M44,'NREL Scaling Data'!$A:$A,AF$3,'NREL Scaling Data'!$C:$C,Calculations!$L44,'NREL Scaling Data'!$D:$D,Calculations!$N44)-SUMIFS('NREL Scaling Data'!$F:$F,'NREL Scaling Data'!$B:$B,UPPER(About!$B$1),'NREL Scaling Data'!$E:$E,Calculations!$M44,'NREL Scaling Data'!$A:$A,AE$3,'NREL Scaling Data'!$C:$C,Calculations!$L44,'NREL Scaling Data'!$D:$D,Calculations!$N44))/SUMIFS('NREL Scaling Data'!$F:$F,'NREL Scaling Data'!$B:$B,UPPER(About!$B$1),'NREL Scaling Data'!$E:$E,Calculations!$M44,'NREL Scaling Data'!$A:$A,AE$3,'NREL Scaling Data'!$C:$C,Calculations!$L44,'NREL Scaling Data'!$D:$D,Calculations!$N44) + 1) * AE44,0)</f>
        <v>0</v>
      </c>
      <c r="AG44" s="45">
        <f>IFERROR(((SUMIFS('NREL Scaling Data'!$F:$F,'NREL Scaling Data'!$B:$B,UPPER(About!$B$1),'NREL Scaling Data'!$E:$E,Calculations!$M44,'NREL Scaling Data'!$A:$A,AG$3,'NREL Scaling Data'!$C:$C,Calculations!$L44,'NREL Scaling Data'!$D:$D,Calculations!$N44)-SUMIFS('NREL Scaling Data'!$F:$F,'NREL Scaling Data'!$B:$B,UPPER(About!$B$1),'NREL Scaling Data'!$E:$E,Calculations!$M44,'NREL Scaling Data'!$A:$A,AF$3,'NREL Scaling Data'!$C:$C,Calculations!$L44,'NREL Scaling Data'!$D:$D,Calculations!$N44))/SUMIFS('NREL Scaling Data'!$F:$F,'NREL Scaling Data'!$B:$B,UPPER(About!$B$1),'NREL Scaling Data'!$E:$E,Calculations!$M44,'NREL Scaling Data'!$A:$A,AF$3,'NREL Scaling Data'!$C:$C,Calculations!$L44,'NREL Scaling Data'!$D:$D,Calculations!$N44) + 1) * AF44,0)</f>
        <v>0</v>
      </c>
      <c r="AH44" s="45">
        <f>IFERROR(((SUMIFS('NREL Scaling Data'!$F:$F,'NREL Scaling Data'!$B:$B,UPPER(About!$B$1),'NREL Scaling Data'!$E:$E,Calculations!$M44,'NREL Scaling Data'!$A:$A,AH$3,'NREL Scaling Data'!$C:$C,Calculations!$L44,'NREL Scaling Data'!$D:$D,Calculations!$N44)-SUMIFS('NREL Scaling Data'!$F:$F,'NREL Scaling Data'!$B:$B,UPPER(About!$B$1),'NREL Scaling Data'!$E:$E,Calculations!$M44,'NREL Scaling Data'!$A:$A,AG$3,'NREL Scaling Data'!$C:$C,Calculations!$L44,'NREL Scaling Data'!$D:$D,Calculations!$N44))/SUMIFS('NREL Scaling Data'!$F:$F,'NREL Scaling Data'!$B:$B,UPPER(About!$B$1),'NREL Scaling Data'!$E:$E,Calculations!$M44,'NREL Scaling Data'!$A:$A,AG$3,'NREL Scaling Data'!$C:$C,Calculations!$L44,'NREL Scaling Data'!$D:$D,Calculations!$N44) + 1) * AG44,0)</f>
        <v>0</v>
      </c>
      <c r="AI44" s="45">
        <f>IFERROR(((SUMIFS('NREL Scaling Data'!$F:$F,'NREL Scaling Data'!$B:$B,UPPER(About!$B$1),'NREL Scaling Data'!$E:$E,Calculations!$M44,'NREL Scaling Data'!$A:$A,AI$3,'NREL Scaling Data'!$C:$C,Calculations!$L44,'NREL Scaling Data'!$D:$D,Calculations!$N44)-SUMIFS('NREL Scaling Data'!$F:$F,'NREL Scaling Data'!$B:$B,UPPER(About!$B$1),'NREL Scaling Data'!$E:$E,Calculations!$M44,'NREL Scaling Data'!$A:$A,AH$3,'NREL Scaling Data'!$C:$C,Calculations!$L44,'NREL Scaling Data'!$D:$D,Calculations!$N44))/SUMIFS('NREL Scaling Data'!$F:$F,'NREL Scaling Data'!$B:$B,UPPER(About!$B$1),'NREL Scaling Data'!$E:$E,Calculations!$M44,'NREL Scaling Data'!$A:$A,AH$3,'NREL Scaling Data'!$C:$C,Calculations!$L44,'NREL Scaling Data'!$D:$D,Calculations!$N44) + 1) * AH44,0)</f>
        <v>0</v>
      </c>
      <c r="AJ44" s="45">
        <f>IFERROR(((SUMIFS('NREL Scaling Data'!$F:$F,'NREL Scaling Data'!$B:$B,UPPER(About!$B$1),'NREL Scaling Data'!$E:$E,Calculations!$M44,'NREL Scaling Data'!$A:$A,AJ$3,'NREL Scaling Data'!$C:$C,Calculations!$L44,'NREL Scaling Data'!$D:$D,Calculations!$N44)-SUMIFS('NREL Scaling Data'!$F:$F,'NREL Scaling Data'!$B:$B,UPPER(About!$B$1),'NREL Scaling Data'!$E:$E,Calculations!$M44,'NREL Scaling Data'!$A:$A,AI$3,'NREL Scaling Data'!$C:$C,Calculations!$L44,'NREL Scaling Data'!$D:$D,Calculations!$N44))/SUMIFS('NREL Scaling Data'!$F:$F,'NREL Scaling Data'!$B:$B,UPPER(About!$B$1),'NREL Scaling Data'!$E:$E,Calculations!$M44,'NREL Scaling Data'!$A:$A,AI$3,'NREL Scaling Data'!$C:$C,Calculations!$L44,'NREL Scaling Data'!$D:$D,Calculations!$N44) + 1) * AI44,0)</f>
        <v>0</v>
      </c>
      <c r="AK44" s="45">
        <f>IFERROR(((SUMIFS('NREL Scaling Data'!$F:$F,'NREL Scaling Data'!$B:$B,UPPER(About!$B$1),'NREL Scaling Data'!$E:$E,Calculations!$M44,'NREL Scaling Data'!$A:$A,AK$3,'NREL Scaling Data'!$C:$C,Calculations!$L44,'NREL Scaling Data'!$D:$D,Calculations!$N44)-SUMIFS('NREL Scaling Data'!$F:$F,'NREL Scaling Data'!$B:$B,UPPER(About!$B$1),'NREL Scaling Data'!$E:$E,Calculations!$M44,'NREL Scaling Data'!$A:$A,AJ$3,'NREL Scaling Data'!$C:$C,Calculations!$L44,'NREL Scaling Data'!$D:$D,Calculations!$N44))/SUMIFS('NREL Scaling Data'!$F:$F,'NREL Scaling Data'!$B:$B,UPPER(About!$B$1),'NREL Scaling Data'!$E:$E,Calculations!$M44,'NREL Scaling Data'!$A:$A,AJ$3,'NREL Scaling Data'!$C:$C,Calculations!$L44,'NREL Scaling Data'!$D:$D,Calculations!$N44) + 1) * AJ44,0)</f>
        <v>0</v>
      </c>
      <c r="AL44" s="45">
        <f>IFERROR(((SUMIFS('NREL Scaling Data'!$F:$F,'NREL Scaling Data'!$B:$B,UPPER(About!$B$1),'NREL Scaling Data'!$E:$E,Calculations!$M44,'NREL Scaling Data'!$A:$A,AL$3,'NREL Scaling Data'!$C:$C,Calculations!$L44,'NREL Scaling Data'!$D:$D,Calculations!$N44)-SUMIFS('NREL Scaling Data'!$F:$F,'NREL Scaling Data'!$B:$B,UPPER(About!$B$1),'NREL Scaling Data'!$E:$E,Calculations!$M44,'NREL Scaling Data'!$A:$A,AK$3,'NREL Scaling Data'!$C:$C,Calculations!$L44,'NREL Scaling Data'!$D:$D,Calculations!$N44))/SUMIFS('NREL Scaling Data'!$F:$F,'NREL Scaling Data'!$B:$B,UPPER(About!$B$1),'NREL Scaling Data'!$E:$E,Calculations!$M44,'NREL Scaling Data'!$A:$A,AK$3,'NREL Scaling Data'!$C:$C,Calculations!$L44,'NREL Scaling Data'!$D:$D,Calculations!$N44) + 1) * AK44,0)</f>
        <v>0</v>
      </c>
      <c r="AM44" s="45">
        <f>IFERROR(((SUMIFS('NREL Scaling Data'!$F:$F,'NREL Scaling Data'!$B:$B,UPPER(About!$B$1),'NREL Scaling Data'!$E:$E,Calculations!$M44,'NREL Scaling Data'!$A:$A,AM$3,'NREL Scaling Data'!$C:$C,Calculations!$L44,'NREL Scaling Data'!$D:$D,Calculations!$N44)-SUMIFS('NREL Scaling Data'!$F:$F,'NREL Scaling Data'!$B:$B,UPPER(About!$B$1),'NREL Scaling Data'!$E:$E,Calculations!$M44,'NREL Scaling Data'!$A:$A,AL$3,'NREL Scaling Data'!$C:$C,Calculations!$L44,'NREL Scaling Data'!$D:$D,Calculations!$N44))/SUMIFS('NREL Scaling Data'!$F:$F,'NREL Scaling Data'!$B:$B,UPPER(About!$B$1),'NREL Scaling Data'!$E:$E,Calculations!$M44,'NREL Scaling Data'!$A:$A,AL$3,'NREL Scaling Data'!$C:$C,Calculations!$L44,'NREL Scaling Data'!$D:$D,Calculations!$N44) + 1) * AL44,0)</f>
        <v>0</v>
      </c>
      <c r="AN44" s="45">
        <f>IFERROR(((SUMIFS('NREL Scaling Data'!$F:$F,'NREL Scaling Data'!$B:$B,UPPER(About!$B$1),'NREL Scaling Data'!$E:$E,Calculations!$M44,'NREL Scaling Data'!$A:$A,AN$3,'NREL Scaling Data'!$C:$C,Calculations!$L44,'NREL Scaling Data'!$D:$D,Calculations!$N44)-SUMIFS('NREL Scaling Data'!$F:$F,'NREL Scaling Data'!$B:$B,UPPER(About!$B$1),'NREL Scaling Data'!$E:$E,Calculations!$M44,'NREL Scaling Data'!$A:$A,AM$3,'NREL Scaling Data'!$C:$C,Calculations!$L44,'NREL Scaling Data'!$D:$D,Calculations!$N44))/SUMIFS('NREL Scaling Data'!$F:$F,'NREL Scaling Data'!$B:$B,UPPER(About!$B$1),'NREL Scaling Data'!$E:$E,Calculations!$M44,'NREL Scaling Data'!$A:$A,AM$3,'NREL Scaling Data'!$C:$C,Calculations!$L44,'NREL Scaling Data'!$D:$D,Calculations!$N44) + 1) * AM44,0)</f>
        <v>0</v>
      </c>
      <c r="AO44" s="45">
        <f>IFERROR(((SUMIFS('NREL Scaling Data'!$F:$F,'NREL Scaling Data'!$B:$B,UPPER(About!$B$1),'NREL Scaling Data'!$E:$E,Calculations!$M44,'NREL Scaling Data'!$A:$A,AO$3,'NREL Scaling Data'!$C:$C,Calculations!$L44,'NREL Scaling Data'!$D:$D,Calculations!$N44)-SUMIFS('NREL Scaling Data'!$F:$F,'NREL Scaling Data'!$B:$B,UPPER(About!$B$1),'NREL Scaling Data'!$E:$E,Calculations!$M44,'NREL Scaling Data'!$A:$A,AN$3,'NREL Scaling Data'!$C:$C,Calculations!$L44,'NREL Scaling Data'!$D:$D,Calculations!$N44))/SUMIFS('NREL Scaling Data'!$F:$F,'NREL Scaling Data'!$B:$B,UPPER(About!$B$1),'NREL Scaling Data'!$E:$E,Calculations!$M44,'NREL Scaling Data'!$A:$A,AN$3,'NREL Scaling Data'!$C:$C,Calculations!$L44,'NREL Scaling Data'!$D:$D,Calculations!$N44) + 1) * AN44,0)</f>
        <v>0</v>
      </c>
      <c r="AP44" s="45">
        <f>IFERROR(((SUMIFS('NREL Scaling Data'!$F:$F,'NREL Scaling Data'!$B:$B,UPPER(About!$B$1),'NREL Scaling Data'!$E:$E,Calculations!$M44,'NREL Scaling Data'!$A:$A,AP$3,'NREL Scaling Data'!$C:$C,Calculations!$L44,'NREL Scaling Data'!$D:$D,Calculations!$N44)-SUMIFS('NREL Scaling Data'!$F:$F,'NREL Scaling Data'!$B:$B,UPPER(About!$B$1),'NREL Scaling Data'!$E:$E,Calculations!$M44,'NREL Scaling Data'!$A:$A,AO$3,'NREL Scaling Data'!$C:$C,Calculations!$L44,'NREL Scaling Data'!$D:$D,Calculations!$N44))/SUMIFS('NREL Scaling Data'!$F:$F,'NREL Scaling Data'!$B:$B,UPPER(About!$B$1),'NREL Scaling Data'!$E:$E,Calculations!$M44,'NREL Scaling Data'!$A:$A,AO$3,'NREL Scaling Data'!$C:$C,Calculations!$L44,'NREL Scaling Data'!$D:$D,Calculations!$N44) + 1) * AO44,0)</f>
        <v>0</v>
      </c>
      <c r="AQ44" s="45">
        <f>IFERROR(((SUMIFS('NREL Scaling Data'!$F:$F,'NREL Scaling Data'!$B:$B,UPPER(About!$B$1),'NREL Scaling Data'!$E:$E,Calculations!$M44,'NREL Scaling Data'!$A:$A,AQ$3,'NREL Scaling Data'!$C:$C,Calculations!$L44,'NREL Scaling Data'!$D:$D,Calculations!$N44)-SUMIFS('NREL Scaling Data'!$F:$F,'NREL Scaling Data'!$B:$B,UPPER(About!$B$1),'NREL Scaling Data'!$E:$E,Calculations!$M44,'NREL Scaling Data'!$A:$A,AP$3,'NREL Scaling Data'!$C:$C,Calculations!$L44,'NREL Scaling Data'!$D:$D,Calculations!$N44))/SUMIFS('NREL Scaling Data'!$F:$F,'NREL Scaling Data'!$B:$B,UPPER(About!$B$1),'NREL Scaling Data'!$E:$E,Calculations!$M44,'NREL Scaling Data'!$A:$A,AP$3,'NREL Scaling Data'!$C:$C,Calculations!$L44,'NREL Scaling Data'!$D:$D,Calculations!$N44) + 1) * AP44,0)</f>
        <v>0</v>
      </c>
      <c r="AR44" s="45">
        <f>IFERROR(((SUMIFS('NREL Scaling Data'!$F:$F,'NREL Scaling Data'!$B:$B,UPPER(About!$B$1),'NREL Scaling Data'!$E:$E,Calculations!$M44,'NREL Scaling Data'!$A:$A,AR$3,'NREL Scaling Data'!$C:$C,Calculations!$L44,'NREL Scaling Data'!$D:$D,Calculations!$N44)-SUMIFS('NREL Scaling Data'!$F:$F,'NREL Scaling Data'!$B:$B,UPPER(About!$B$1),'NREL Scaling Data'!$E:$E,Calculations!$M44,'NREL Scaling Data'!$A:$A,AQ$3,'NREL Scaling Data'!$C:$C,Calculations!$L44,'NREL Scaling Data'!$D:$D,Calculations!$N44))/SUMIFS('NREL Scaling Data'!$F:$F,'NREL Scaling Data'!$B:$B,UPPER(About!$B$1),'NREL Scaling Data'!$E:$E,Calculations!$M44,'NREL Scaling Data'!$A:$A,AQ$3,'NREL Scaling Data'!$C:$C,Calculations!$L44,'NREL Scaling Data'!$D:$D,Calculations!$N44) + 1) * AQ44,0)</f>
        <v>0</v>
      </c>
      <c r="AS44" s="45">
        <f>IFERROR(((SUMIFS('NREL Scaling Data'!$F:$F,'NREL Scaling Data'!$B:$B,UPPER(About!$B$1),'NREL Scaling Data'!$E:$E,Calculations!$M44,'NREL Scaling Data'!$A:$A,AS$3,'NREL Scaling Data'!$C:$C,Calculations!$L44,'NREL Scaling Data'!$D:$D,Calculations!$N44)-SUMIFS('NREL Scaling Data'!$F:$F,'NREL Scaling Data'!$B:$B,UPPER(About!$B$1),'NREL Scaling Data'!$E:$E,Calculations!$M44,'NREL Scaling Data'!$A:$A,AR$3,'NREL Scaling Data'!$C:$C,Calculations!$L44,'NREL Scaling Data'!$D:$D,Calculations!$N44))/SUMIFS('NREL Scaling Data'!$F:$F,'NREL Scaling Data'!$B:$B,UPPER(About!$B$1),'NREL Scaling Data'!$E:$E,Calculations!$M44,'NREL Scaling Data'!$A:$A,AR$3,'NREL Scaling Data'!$C:$C,Calculations!$L44,'NREL Scaling Data'!$D:$D,Calculations!$N44) + 1) * AR44,0)</f>
        <v>0</v>
      </c>
      <c r="AT44" s="45">
        <f>IFERROR(((SUMIFS('NREL Scaling Data'!$F:$F,'NREL Scaling Data'!$B:$B,UPPER(About!$B$1),'NREL Scaling Data'!$E:$E,Calculations!$M44,'NREL Scaling Data'!$A:$A,AT$3,'NREL Scaling Data'!$C:$C,Calculations!$L44,'NREL Scaling Data'!$D:$D,Calculations!$N44)-SUMIFS('NREL Scaling Data'!$F:$F,'NREL Scaling Data'!$B:$B,UPPER(About!$B$1),'NREL Scaling Data'!$E:$E,Calculations!$M44,'NREL Scaling Data'!$A:$A,AS$3,'NREL Scaling Data'!$C:$C,Calculations!$L44,'NREL Scaling Data'!$D:$D,Calculations!$N44))/SUMIFS('NREL Scaling Data'!$F:$F,'NREL Scaling Data'!$B:$B,UPPER(About!$B$1),'NREL Scaling Data'!$E:$E,Calculations!$M44,'NREL Scaling Data'!$A:$A,AS$3,'NREL Scaling Data'!$C:$C,Calculations!$L44,'NREL Scaling Data'!$D:$D,Calculations!$N44) + 1) * AS44,0)</f>
        <v>0</v>
      </c>
    </row>
    <row r="45" spans="2:46">
      <c r="F45" s="12" t="s">
        <v>396</v>
      </c>
      <c r="G45" s="12" t="s">
        <v>397</v>
      </c>
      <c r="H45" s="12" t="s">
        <v>398</v>
      </c>
      <c r="I45" s="12" t="s">
        <v>1085</v>
      </c>
      <c r="J45" s="209">
        <f>SUMIFS('NREL Scaling Data'!F:F,'NREL Scaling Data'!B:B,UPPER(About!$B$1),'NREL Scaling Data'!E:E,Calculations!M45,'NREL Scaling Data'!A:A, 2021,'NREL Scaling Data'!C:C,Calculations!L45,'NREL Scaling Data'!D:D,Calculations!N45) / SUMIFS('NREL Scaling Data'!F:F,'NREL Scaling Data'!B:B,UPPER(About!$B$1),'NREL Scaling Data'!A:A, 2021,'NREL Scaling Data'!C:C,Calculations!L45,'NREL Scaling Data'!D:D,Calculations!N45)</f>
        <v>0.52428599336110915</v>
      </c>
      <c r="K45" s="207">
        <f t="shared" si="8"/>
        <v>0.94236632738906856</v>
      </c>
      <c r="L45" s="209" t="s">
        <v>1022</v>
      </c>
      <c r="M45" s="12" t="s">
        <v>1014</v>
      </c>
      <c r="N45" s="1" t="s">
        <v>972</v>
      </c>
      <c r="O45" s="7">
        <f t="shared" ref="O45:O52" si="10">P45</f>
        <v>229625207256878.19</v>
      </c>
      <c r="P45" s="7">
        <f t="shared" si="9"/>
        <v>229625207256878.19</v>
      </c>
      <c r="Q45" s="45">
        <f>SUMIFS('SEDS 2021'!$F$23:$F$40,'SEDS 2021'!E$23:E$40,Calculations!L45,'SEDS 2021'!D$23:D$40,Calculations!N45)*J45*K45</f>
        <v>229625207256878.19</v>
      </c>
      <c r="R45" s="45">
        <f>IFERROR(((SUMIFS('NREL Scaling Data'!$F:$F,'NREL Scaling Data'!$B:$B,UPPER(About!$B$1),'NREL Scaling Data'!$E:$E,Calculations!$M45,'NREL Scaling Data'!$A:$A,R$3,'NREL Scaling Data'!$C:$C,Calculations!$L45,'NREL Scaling Data'!$D:$D,Calculations!$N45)-SUMIFS('NREL Scaling Data'!$F:$F,'NREL Scaling Data'!$B:$B,UPPER(About!$B$1),'NREL Scaling Data'!$E:$E,Calculations!$M45,'NREL Scaling Data'!$A:$A,Q$3,'NREL Scaling Data'!$C:$C,Calculations!$L45,'NREL Scaling Data'!$D:$D,Calculations!$N45))/SUMIFS('NREL Scaling Data'!$F:$F,'NREL Scaling Data'!$B:$B,UPPER(About!$B$1),'NREL Scaling Data'!$E:$E,Calculations!$M45,'NREL Scaling Data'!$A:$A,Q$3,'NREL Scaling Data'!$C:$C,Calculations!$L45,'NREL Scaling Data'!$D:$D,Calculations!$N45) + 1) * Q45,0)</f>
        <v>230572287500763.31</v>
      </c>
      <c r="S45" s="45">
        <f>IFERROR(((SUMIFS('NREL Scaling Data'!$F:$F,'NREL Scaling Data'!$B:$B,UPPER(About!$B$1),'NREL Scaling Data'!$E:$E,Calculations!$M45,'NREL Scaling Data'!$A:$A,S$3,'NREL Scaling Data'!$C:$C,Calculations!$L45,'NREL Scaling Data'!$D:$D,Calculations!$N45)-SUMIFS('NREL Scaling Data'!$F:$F,'NREL Scaling Data'!$B:$B,UPPER(About!$B$1),'NREL Scaling Data'!$E:$E,Calculations!$M45,'NREL Scaling Data'!$A:$A,R$3,'NREL Scaling Data'!$C:$C,Calculations!$L45,'NREL Scaling Data'!$D:$D,Calculations!$N45))/SUMIFS('NREL Scaling Data'!$F:$F,'NREL Scaling Data'!$B:$B,UPPER(About!$B$1),'NREL Scaling Data'!$E:$E,Calculations!$M45,'NREL Scaling Data'!$A:$A,R$3,'NREL Scaling Data'!$C:$C,Calculations!$L45,'NREL Scaling Data'!$D:$D,Calculations!$N45) + 1) * R45,0)</f>
        <v>231553507945780.81</v>
      </c>
      <c r="T45" s="45">
        <f>IFERROR(((SUMIFS('NREL Scaling Data'!$F:$F,'NREL Scaling Data'!$B:$B,UPPER(About!$B$1),'NREL Scaling Data'!$E:$E,Calculations!$M45,'NREL Scaling Data'!$A:$A,T$3,'NREL Scaling Data'!$C:$C,Calculations!$L45,'NREL Scaling Data'!$D:$D,Calculations!$N45)-SUMIFS('NREL Scaling Data'!$F:$F,'NREL Scaling Data'!$B:$B,UPPER(About!$B$1),'NREL Scaling Data'!$E:$E,Calculations!$M45,'NREL Scaling Data'!$A:$A,S$3,'NREL Scaling Data'!$C:$C,Calculations!$L45,'NREL Scaling Data'!$D:$D,Calculations!$N45))/SUMIFS('NREL Scaling Data'!$F:$F,'NREL Scaling Data'!$B:$B,UPPER(About!$B$1),'NREL Scaling Data'!$E:$E,Calculations!$M45,'NREL Scaling Data'!$A:$A,S$3,'NREL Scaling Data'!$C:$C,Calculations!$L45,'NREL Scaling Data'!$D:$D,Calculations!$N45) + 1) * S45,0)</f>
        <v>232607014405316.81</v>
      </c>
      <c r="U45" s="45">
        <f>IFERROR(((SUMIFS('NREL Scaling Data'!$F:$F,'NREL Scaling Data'!$B:$B,UPPER(About!$B$1),'NREL Scaling Data'!$E:$E,Calculations!$M45,'NREL Scaling Data'!$A:$A,U$3,'NREL Scaling Data'!$C:$C,Calculations!$L45,'NREL Scaling Data'!$D:$D,Calculations!$N45)-SUMIFS('NREL Scaling Data'!$F:$F,'NREL Scaling Data'!$B:$B,UPPER(About!$B$1),'NREL Scaling Data'!$E:$E,Calculations!$M45,'NREL Scaling Data'!$A:$A,T$3,'NREL Scaling Data'!$C:$C,Calculations!$L45,'NREL Scaling Data'!$D:$D,Calculations!$N45))/SUMIFS('NREL Scaling Data'!$F:$F,'NREL Scaling Data'!$B:$B,UPPER(About!$B$1),'NREL Scaling Data'!$E:$E,Calculations!$M45,'NREL Scaling Data'!$A:$A,T$3,'NREL Scaling Data'!$C:$C,Calculations!$L45,'NREL Scaling Data'!$D:$D,Calculations!$N45) + 1) * T45,0)</f>
        <v>233783234438852.97</v>
      </c>
      <c r="V45" s="45">
        <f>IFERROR(((SUMIFS('NREL Scaling Data'!$F:$F,'NREL Scaling Data'!$B:$B,UPPER(About!$B$1),'NREL Scaling Data'!$E:$E,Calculations!$M45,'NREL Scaling Data'!$A:$A,V$3,'NREL Scaling Data'!$C:$C,Calculations!$L45,'NREL Scaling Data'!$D:$D,Calculations!$N45)-SUMIFS('NREL Scaling Data'!$F:$F,'NREL Scaling Data'!$B:$B,UPPER(About!$B$1),'NREL Scaling Data'!$E:$E,Calculations!$M45,'NREL Scaling Data'!$A:$A,U$3,'NREL Scaling Data'!$C:$C,Calculations!$L45,'NREL Scaling Data'!$D:$D,Calculations!$N45))/SUMIFS('NREL Scaling Data'!$F:$F,'NREL Scaling Data'!$B:$B,UPPER(About!$B$1),'NREL Scaling Data'!$E:$E,Calculations!$M45,'NREL Scaling Data'!$A:$A,U$3,'NREL Scaling Data'!$C:$C,Calculations!$L45,'NREL Scaling Data'!$D:$D,Calculations!$N45) + 1) * U45,0)</f>
        <v>235136154380320.22</v>
      </c>
      <c r="W45" s="45">
        <f>IFERROR(((SUMIFS('NREL Scaling Data'!$F:$F,'NREL Scaling Data'!$B:$B,UPPER(About!$B$1),'NREL Scaling Data'!$E:$E,Calculations!$M45,'NREL Scaling Data'!$A:$A,W$3,'NREL Scaling Data'!$C:$C,Calculations!$L45,'NREL Scaling Data'!$D:$D,Calculations!$N45)-SUMIFS('NREL Scaling Data'!$F:$F,'NREL Scaling Data'!$B:$B,UPPER(About!$B$1),'NREL Scaling Data'!$E:$E,Calculations!$M45,'NREL Scaling Data'!$A:$A,V$3,'NREL Scaling Data'!$C:$C,Calculations!$L45,'NREL Scaling Data'!$D:$D,Calculations!$N45))/SUMIFS('NREL Scaling Data'!$F:$F,'NREL Scaling Data'!$B:$B,UPPER(About!$B$1),'NREL Scaling Data'!$E:$E,Calculations!$M45,'NREL Scaling Data'!$A:$A,V$3,'NREL Scaling Data'!$C:$C,Calculations!$L45,'NREL Scaling Data'!$D:$D,Calculations!$N45) + 1) * V45,0)</f>
        <v>236646851584535.28</v>
      </c>
      <c r="X45" s="45">
        <f>IFERROR(((SUMIFS('NREL Scaling Data'!$F:$F,'NREL Scaling Data'!$B:$B,UPPER(About!$B$1),'NREL Scaling Data'!$E:$E,Calculations!$M45,'NREL Scaling Data'!$A:$A,X$3,'NREL Scaling Data'!$C:$C,Calculations!$L45,'NREL Scaling Data'!$D:$D,Calculations!$N45)-SUMIFS('NREL Scaling Data'!$F:$F,'NREL Scaling Data'!$B:$B,UPPER(About!$B$1),'NREL Scaling Data'!$E:$E,Calculations!$M45,'NREL Scaling Data'!$A:$A,W$3,'NREL Scaling Data'!$C:$C,Calculations!$L45,'NREL Scaling Data'!$D:$D,Calculations!$N45))/SUMIFS('NREL Scaling Data'!$F:$F,'NREL Scaling Data'!$B:$B,UPPER(About!$B$1),'NREL Scaling Data'!$E:$E,Calculations!$M45,'NREL Scaling Data'!$A:$A,W$3,'NREL Scaling Data'!$C:$C,Calculations!$L45,'NREL Scaling Data'!$D:$D,Calculations!$N45) + 1) * W45,0)</f>
        <v>238264665073711.44</v>
      </c>
      <c r="Y45" s="45">
        <f>IFERROR(((SUMIFS('NREL Scaling Data'!$F:$F,'NREL Scaling Data'!$B:$B,UPPER(About!$B$1),'NREL Scaling Data'!$E:$E,Calculations!$M45,'NREL Scaling Data'!$A:$A,Y$3,'NREL Scaling Data'!$C:$C,Calculations!$L45,'NREL Scaling Data'!$D:$D,Calculations!$N45)-SUMIFS('NREL Scaling Data'!$F:$F,'NREL Scaling Data'!$B:$B,UPPER(About!$B$1),'NREL Scaling Data'!$E:$E,Calculations!$M45,'NREL Scaling Data'!$A:$A,X$3,'NREL Scaling Data'!$C:$C,Calculations!$L45,'NREL Scaling Data'!$D:$D,Calculations!$N45))/SUMIFS('NREL Scaling Data'!$F:$F,'NREL Scaling Data'!$B:$B,UPPER(About!$B$1),'NREL Scaling Data'!$E:$E,Calculations!$M45,'NREL Scaling Data'!$A:$A,X$3,'NREL Scaling Data'!$C:$C,Calculations!$L45,'NREL Scaling Data'!$D:$D,Calculations!$N45) + 1) * X45,0)</f>
        <v>239940243257386.75</v>
      </c>
      <c r="Z45" s="45">
        <f>IFERROR(((SUMIFS('NREL Scaling Data'!$F:$F,'NREL Scaling Data'!$B:$B,UPPER(About!$B$1),'NREL Scaling Data'!$E:$E,Calculations!$M45,'NREL Scaling Data'!$A:$A,Z$3,'NREL Scaling Data'!$C:$C,Calculations!$L45,'NREL Scaling Data'!$D:$D,Calculations!$N45)-SUMIFS('NREL Scaling Data'!$F:$F,'NREL Scaling Data'!$B:$B,UPPER(About!$B$1),'NREL Scaling Data'!$E:$E,Calculations!$M45,'NREL Scaling Data'!$A:$A,Y$3,'NREL Scaling Data'!$C:$C,Calculations!$L45,'NREL Scaling Data'!$D:$D,Calculations!$N45))/SUMIFS('NREL Scaling Data'!$F:$F,'NREL Scaling Data'!$B:$B,UPPER(About!$B$1),'NREL Scaling Data'!$E:$E,Calculations!$M45,'NREL Scaling Data'!$A:$A,Y$3,'NREL Scaling Data'!$C:$C,Calculations!$L45,'NREL Scaling Data'!$D:$D,Calculations!$N45) + 1) * Y45,0)</f>
        <v>241714792497224.88</v>
      </c>
      <c r="AA45" s="45">
        <f>IFERROR(((SUMIFS('NREL Scaling Data'!$F:$F,'NREL Scaling Data'!$B:$B,UPPER(About!$B$1),'NREL Scaling Data'!$E:$E,Calculations!$M45,'NREL Scaling Data'!$A:$A,AA$3,'NREL Scaling Data'!$C:$C,Calculations!$L45,'NREL Scaling Data'!$D:$D,Calculations!$N45)-SUMIFS('NREL Scaling Data'!$F:$F,'NREL Scaling Data'!$B:$B,UPPER(About!$B$1),'NREL Scaling Data'!$E:$E,Calculations!$M45,'NREL Scaling Data'!$A:$A,Z$3,'NREL Scaling Data'!$C:$C,Calculations!$L45,'NREL Scaling Data'!$D:$D,Calculations!$N45))/SUMIFS('NREL Scaling Data'!$F:$F,'NREL Scaling Data'!$B:$B,UPPER(About!$B$1),'NREL Scaling Data'!$E:$E,Calculations!$M45,'NREL Scaling Data'!$A:$A,Z$3,'NREL Scaling Data'!$C:$C,Calculations!$L45,'NREL Scaling Data'!$D:$D,Calculations!$N45) + 1) * Z45,0)</f>
        <v>243582388905667.84</v>
      </c>
      <c r="AB45" s="45">
        <f>IFERROR(((SUMIFS('NREL Scaling Data'!$F:$F,'NREL Scaling Data'!$B:$B,UPPER(About!$B$1),'NREL Scaling Data'!$E:$E,Calculations!$M45,'NREL Scaling Data'!$A:$A,AB$3,'NREL Scaling Data'!$C:$C,Calculations!$L45,'NREL Scaling Data'!$D:$D,Calculations!$N45)-SUMIFS('NREL Scaling Data'!$F:$F,'NREL Scaling Data'!$B:$B,UPPER(About!$B$1),'NREL Scaling Data'!$E:$E,Calculations!$M45,'NREL Scaling Data'!$A:$A,AA$3,'NREL Scaling Data'!$C:$C,Calculations!$L45,'NREL Scaling Data'!$D:$D,Calculations!$N45))/SUMIFS('NREL Scaling Data'!$F:$F,'NREL Scaling Data'!$B:$B,UPPER(About!$B$1),'NREL Scaling Data'!$E:$E,Calculations!$M45,'NREL Scaling Data'!$A:$A,AA$3,'NREL Scaling Data'!$C:$C,Calculations!$L45,'NREL Scaling Data'!$D:$D,Calculations!$N45) + 1) * AA45,0)</f>
        <v>245477506056931.28</v>
      </c>
      <c r="AC45" s="45">
        <f>IFERROR(((SUMIFS('NREL Scaling Data'!$F:$F,'NREL Scaling Data'!$B:$B,UPPER(About!$B$1),'NREL Scaling Data'!$E:$E,Calculations!$M45,'NREL Scaling Data'!$A:$A,AC$3,'NREL Scaling Data'!$C:$C,Calculations!$L45,'NREL Scaling Data'!$D:$D,Calculations!$N45)-SUMIFS('NREL Scaling Data'!$F:$F,'NREL Scaling Data'!$B:$B,UPPER(About!$B$1),'NREL Scaling Data'!$E:$E,Calculations!$M45,'NREL Scaling Data'!$A:$A,AB$3,'NREL Scaling Data'!$C:$C,Calculations!$L45,'NREL Scaling Data'!$D:$D,Calculations!$N45))/SUMIFS('NREL Scaling Data'!$F:$F,'NREL Scaling Data'!$B:$B,UPPER(About!$B$1),'NREL Scaling Data'!$E:$E,Calculations!$M45,'NREL Scaling Data'!$A:$A,AB$3,'NREL Scaling Data'!$C:$C,Calculations!$L45,'NREL Scaling Data'!$D:$D,Calculations!$N45) + 1) * AB45,0)</f>
        <v>247376162930872.78</v>
      </c>
      <c r="AD45" s="45">
        <f>IFERROR(((SUMIFS('NREL Scaling Data'!$F:$F,'NREL Scaling Data'!$B:$B,UPPER(About!$B$1),'NREL Scaling Data'!$E:$E,Calculations!$M45,'NREL Scaling Data'!$A:$A,AD$3,'NREL Scaling Data'!$C:$C,Calculations!$L45,'NREL Scaling Data'!$D:$D,Calculations!$N45)-SUMIFS('NREL Scaling Data'!$F:$F,'NREL Scaling Data'!$B:$B,UPPER(About!$B$1),'NREL Scaling Data'!$E:$E,Calculations!$M45,'NREL Scaling Data'!$A:$A,AC$3,'NREL Scaling Data'!$C:$C,Calculations!$L45,'NREL Scaling Data'!$D:$D,Calculations!$N45))/SUMIFS('NREL Scaling Data'!$F:$F,'NREL Scaling Data'!$B:$B,UPPER(About!$B$1),'NREL Scaling Data'!$E:$E,Calculations!$M45,'NREL Scaling Data'!$A:$A,AC$3,'NREL Scaling Data'!$C:$C,Calculations!$L45,'NREL Scaling Data'!$D:$D,Calculations!$N45) + 1) * AC45,0)</f>
        <v>249330275426534.63</v>
      </c>
      <c r="AE45" s="45">
        <f>IFERROR(((SUMIFS('NREL Scaling Data'!$F:$F,'NREL Scaling Data'!$B:$B,UPPER(About!$B$1),'NREL Scaling Data'!$E:$E,Calculations!$M45,'NREL Scaling Data'!$A:$A,AE$3,'NREL Scaling Data'!$C:$C,Calculations!$L45,'NREL Scaling Data'!$D:$D,Calculations!$N45)-SUMIFS('NREL Scaling Data'!$F:$F,'NREL Scaling Data'!$B:$B,UPPER(About!$B$1),'NREL Scaling Data'!$E:$E,Calculations!$M45,'NREL Scaling Data'!$A:$A,AD$3,'NREL Scaling Data'!$C:$C,Calculations!$L45,'NREL Scaling Data'!$D:$D,Calculations!$N45))/SUMIFS('NREL Scaling Data'!$F:$F,'NREL Scaling Data'!$B:$B,UPPER(About!$B$1),'NREL Scaling Data'!$E:$E,Calculations!$M45,'NREL Scaling Data'!$A:$A,AD$3,'NREL Scaling Data'!$C:$C,Calculations!$L45,'NREL Scaling Data'!$D:$D,Calculations!$N45) + 1) * AD45,0)</f>
        <v>251343288911017.34</v>
      </c>
      <c r="AF45" s="45">
        <f>IFERROR(((SUMIFS('NREL Scaling Data'!$F:$F,'NREL Scaling Data'!$B:$B,UPPER(About!$B$1),'NREL Scaling Data'!$E:$E,Calculations!$M45,'NREL Scaling Data'!$A:$A,AF$3,'NREL Scaling Data'!$C:$C,Calculations!$L45,'NREL Scaling Data'!$D:$D,Calculations!$N45)-SUMIFS('NREL Scaling Data'!$F:$F,'NREL Scaling Data'!$B:$B,UPPER(About!$B$1),'NREL Scaling Data'!$E:$E,Calculations!$M45,'NREL Scaling Data'!$A:$A,AE$3,'NREL Scaling Data'!$C:$C,Calculations!$L45,'NREL Scaling Data'!$D:$D,Calculations!$N45))/SUMIFS('NREL Scaling Data'!$F:$F,'NREL Scaling Data'!$B:$B,UPPER(About!$B$1),'NREL Scaling Data'!$E:$E,Calculations!$M45,'NREL Scaling Data'!$A:$A,AE$3,'NREL Scaling Data'!$C:$C,Calculations!$L45,'NREL Scaling Data'!$D:$D,Calculations!$N45) + 1) * AE45,0)</f>
        <v>253394647477318.47</v>
      </c>
      <c r="AG45" s="45">
        <f>IFERROR(((SUMIFS('NREL Scaling Data'!$F:$F,'NREL Scaling Data'!$B:$B,UPPER(About!$B$1),'NREL Scaling Data'!$E:$E,Calculations!$M45,'NREL Scaling Data'!$A:$A,AG$3,'NREL Scaling Data'!$C:$C,Calculations!$L45,'NREL Scaling Data'!$D:$D,Calculations!$N45)-SUMIFS('NREL Scaling Data'!$F:$F,'NREL Scaling Data'!$B:$B,UPPER(About!$B$1),'NREL Scaling Data'!$E:$E,Calculations!$M45,'NREL Scaling Data'!$A:$A,AF$3,'NREL Scaling Data'!$C:$C,Calculations!$L45,'NREL Scaling Data'!$D:$D,Calculations!$N45))/SUMIFS('NREL Scaling Data'!$F:$F,'NREL Scaling Data'!$B:$B,UPPER(About!$B$1),'NREL Scaling Data'!$E:$E,Calculations!$M45,'NREL Scaling Data'!$A:$A,AF$3,'NREL Scaling Data'!$C:$C,Calculations!$L45,'NREL Scaling Data'!$D:$D,Calculations!$N45) + 1) * AF45,0)</f>
        <v>255450979211127.88</v>
      </c>
      <c r="AH45" s="45">
        <f>IFERROR(((SUMIFS('NREL Scaling Data'!$F:$F,'NREL Scaling Data'!$B:$B,UPPER(About!$B$1),'NREL Scaling Data'!$E:$E,Calculations!$M45,'NREL Scaling Data'!$A:$A,AH$3,'NREL Scaling Data'!$C:$C,Calculations!$L45,'NREL Scaling Data'!$D:$D,Calculations!$N45)-SUMIFS('NREL Scaling Data'!$F:$F,'NREL Scaling Data'!$B:$B,UPPER(About!$B$1),'NREL Scaling Data'!$E:$E,Calculations!$M45,'NREL Scaling Data'!$A:$A,AG$3,'NREL Scaling Data'!$C:$C,Calculations!$L45,'NREL Scaling Data'!$D:$D,Calculations!$N45))/SUMIFS('NREL Scaling Data'!$F:$F,'NREL Scaling Data'!$B:$B,UPPER(About!$B$1),'NREL Scaling Data'!$E:$E,Calculations!$M45,'NREL Scaling Data'!$A:$A,AG$3,'NREL Scaling Data'!$C:$C,Calculations!$L45,'NREL Scaling Data'!$D:$D,Calculations!$N45) + 1) * AG45,0)</f>
        <v>257511862072027.78</v>
      </c>
      <c r="AI45" s="45">
        <f>IFERROR(((SUMIFS('NREL Scaling Data'!$F:$F,'NREL Scaling Data'!$B:$B,UPPER(About!$B$1),'NREL Scaling Data'!$E:$E,Calculations!$M45,'NREL Scaling Data'!$A:$A,AI$3,'NREL Scaling Data'!$C:$C,Calculations!$L45,'NREL Scaling Data'!$D:$D,Calculations!$N45)-SUMIFS('NREL Scaling Data'!$F:$F,'NREL Scaling Data'!$B:$B,UPPER(About!$B$1),'NREL Scaling Data'!$E:$E,Calculations!$M45,'NREL Scaling Data'!$A:$A,AH$3,'NREL Scaling Data'!$C:$C,Calculations!$L45,'NREL Scaling Data'!$D:$D,Calculations!$N45))/SUMIFS('NREL Scaling Data'!$F:$F,'NREL Scaling Data'!$B:$B,UPPER(About!$B$1),'NREL Scaling Data'!$E:$E,Calculations!$M45,'NREL Scaling Data'!$A:$A,AH$3,'NREL Scaling Data'!$C:$C,Calculations!$L45,'NREL Scaling Data'!$D:$D,Calculations!$N45) + 1) * AH45,0)</f>
        <v>259567090958108.88</v>
      </c>
      <c r="AJ45" s="45">
        <f>IFERROR(((SUMIFS('NREL Scaling Data'!$F:$F,'NREL Scaling Data'!$B:$B,UPPER(About!$B$1),'NREL Scaling Data'!$E:$E,Calculations!$M45,'NREL Scaling Data'!$A:$A,AJ$3,'NREL Scaling Data'!$C:$C,Calculations!$L45,'NREL Scaling Data'!$D:$D,Calculations!$N45)-SUMIFS('NREL Scaling Data'!$F:$F,'NREL Scaling Data'!$B:$B,UPPER(About!$B$1),'NREL Scaling Data'!$E:$E,Calculations!$M45,'NREL Scaling Data'!$A:$A,AI$3,'NREL Scaling Data'!$C:$C,Calculations!$L45,'NREL Scaling Data'!$D:$D,Calculations!$N45))/SUMIFS('NREL Scaling Data'!$F:$F,'NREL Scaling Data'!$B:$B,UPPER(About!$B$1),'NREL Scaling Data'!$E:$E,Calculations!$M45,'NREL Scaling Data'!$A:$A,AI$3,'NREL Scaling Data'!$C:$C,Calculations!$L45,'NREL Scaling Data'!$D:$D,Calculations!$N45) + 1) * AI45,0)</f>
        <v>261611326618890.31</v>
      </c>
      <c r="AK45" s="45">
        <f>IFERROR(((SUMIFS('NREL Scaling Data'!$F:$F,'NREL Scaling Data'!$B:$B,UPPER(About!$B$1),'NREL Scaling Data'!$E:$E,Calculations!$M45,'NREL Scaling Data'!$A:$A,AK$3,'NREL Scaling Data'!$C:$C,Calculations!$L45,'NREL Scaling Data'!$D:$D,Calculations!$N45)-SUMIFS('NREL Scaling Data'!$F:$F,'NREL Scaling Data'!$B:$B,UPPER(About!$B$1),'NREL Scaling Data'!$E:$E,Calculations!$M45,'NREL Scaling Data'!$A:$A,AJ$3,'NREL Scaling Data'!$C:$C,Calculations!$L45,'NREL Scaling Data'!$D:$D,Calculations!$N45))/SUMIFS('NREL Scaling Data'!$F:$F,'NREL Scaling Data'!$B:$B,UPPER(About!$B$1),'NREL Scaling Data'!$E:$E,Calculations!$M45,'NREL Scaling Data'!$A:$A,AJ$3,'NREL Scaling Data'!$C:$C,Calculations!$L45,'NREL Scaling Data'!$D:$D,Calculations!$N45) + 1) * AJ45,0)</f>
        <v>262894833336152.5</v>
      </c>
      <c r="AL45" s="45">
        <f>IFERROR(((SUMIFS('NREL Scaling Data'!$F:$F,'NREL Scaling Data'!$B:$B,UPPER(About!$B$1),'NREL Scaling Data'!$E:$E,Calculations!$M45,'NREL Scaling Data'!$A:$A,AL$3,'NREL Scaling Data'!$C:$C,Calculations!$L45,'NREL Scaling Data'!$D:$D,Calculations!$N45)-SUMIFS('NREL Scaling Data'!$F:$F,'NREL Scaling Data'!$B:$B,UPPER(About!$B$1),'NREL Scaling Data'!$E:$E,Calculations!$M45,'NREL Scaling Data'!$A:$A,AK$3,'NREL Scaling Data'!$C:$C,Calculations!$L45,'NREL Scaling Data'!$D:$D,Calculations!$N45))/SUMIFS('NREL Scaling Data'!$F:$F,'NREL Scaling Data'!$B:$B,UPPER(About!$B$1),'NREL Scaling Data'!$E:$E,Calculations!$M45,'NREL Scaling Data'!$A:$A,AK$3,'NREL Scaling Data'!$C:$C,Calculations!$L45,'NREL Scaling Data'!$D:$D,Calculations!$N45) + 1) * AK45,0)</f>
        <v>264171194822216.56</v>
      </c>
      <c r="AM45" s="45">
        <f>IFERROR(((SUMIFS('NREL Scaling Data'!$F:$F,'NREL Scaling Data'!$B:$B,UPPER(About!$B$1),'NREL Scaling Data'!$E:$E,Calculations!$M45,'NREL Scaling Data'!$A:$A,AM$3,'NREL Scaling Data'!$C:$C,Calculations!$L45,'NREL Scaling Data'!$D:$D,Calculations!$N45)-SUMIFS('NREL Scaling Data'!$F:$F,'NREL Scaling Data'!$B:$B,UPPER(About!$B$1),'NREL Scaling Data'!$E:$E,Calculations!$M45,'NREL Scaling Data'!$A:$A,AL$3,'NREL Scaling Data'!$C:$C,Calculations!$L45,'NREL Scaling Data'!$D:$D,Calculations!$N45))/SUMIFS('NREL Scaling Data'!$F:$F,'NREL Scaling Data'!$B:$B,UPPER(About!$B$1),'NREL Scaling Data'!$E:$E,Calculations!$M45,'NREL Scaling Data'!$A:$A,AL$3,'NREL Scaling Data'!$C:$C,Calculations!$L45,'NREL Scaling Data'!$D:$D,Calculations!$N45) + 1) * AL45,0)</f>
        <v>265444289040698.13</v>
      </c>
      <c r="AN45" s="45">
        <f>IFERROR(((SUMIFS('NREL Scaling Data'!$F:$F,'NREL Scaling Data'!$B:$B,UPPER(About!$B$1),'NREL Scaling Data'!$E:$E,Calculations!$M45,'NREL Scaling Data'!$A:$A,AN$3,'NREL Scaling Data'!$C:$C,Calculations!$L45,'NREL Scaling Data'!$D:$D,Calculations!$N45)-SUMIFS('NREL Scaling Data'!$F:$F,'NREL Scaling Data'!$B:$B,UPPER(About!$B$1),'NREL Scaling Data'!$E:$E,Calculations!$M45,'NREL Scaling Data'!$A:$A,AM$3,'NREL Scaling Data'!$C:$C,Calculations!$L45,'NREL Scaling Data'!$D:$D,Calculations!$N45))/SUMIFS('NREL Scaling Data'!$F:$F,'NREL Scaling Data'!$B:$B,UPPER(About!$B$1),'NREL Scaling Data'!$E:$E,Calculations!$M45,'NREL Scaling Data'!$A:$A,AM$3,'NREL Scaling Data'!$C:$C,Calculations!$L45,'NREL Scaling Data'!$D:$D,Calculations!$N45) + 1) * AM45,0)</f>
        <v>266713864929315.19</v>
      </c>
      <c r="AO45" s="45">
        <f>IFERROR(((SUMIFS('NREL Scaling Data'!$F:$F,'NREL Scaling Data'!$B:$B,UPPER(About!$B$1),'NREL Scaling Data'!$E:$E,Calculations!$M45,'NREL Scaling Data'!$A:$A,AO$3,'NREL Scaling Data'!$C:$C,Calculations!$L45,'NREL Scaling Data'!$D:$D,Calculations!$N45)-SUMIFS('NREL Scaling Data'!$F:$F,'NREL Scaling Data'!$B:$B,UPPER(About!$B$1),'NREL Scaling Data'!$E:$E,Calculations!$M45,'NREL Scaling Data'!$A:$A,AN$3,'NREL Scaling Data'!$C:$C,Calculations!$L45,'NREL Scaling Data'!$D:$D,Calculations!$N45))/SUMIFS('NREL Scaling Data'!$F:$F,'NREL Scaling Data'!$B:$B,UPPER(About!$B$1),'NREL Scaling Data'!$E:$E,Calculations!$M45,'NREL Scaling Data'!$A:$A,AN$3,'NREL Scaling Data'!$C:$C,Calculations!$L45,'NREL Scaling Data'!$D:$D,Calculations!$N45) + 1) * AN45,0)</f>
        <v>267988386347250.03</v>
      </c>
      <c r="AP45" s="45">
        <f>IFERROR(((SUMIFS('NREL Scaling Data'!$F:$F,'NREL Scaling Data'!$B:$B,UPPER(About!$B$1),'NREL Scaling Data'!$E:$E,Calculations!$M45,'NREL Scaling Data'!$A:$A,AP$3,'NREL Scaling Data'!$C:$C,Calculations!$L45,'NREL Scaling Data'!$D:$D,Calculations!$N45)-SUMIFS('NREL Scaling Data'!$F:$F,'NREL Scaling Data'!$B:$B,UPPER(About!$B$1),'NREL Scaling Data'!$E:$E,Calculations!$M45,'NREL Scaling Data'!$A:$A,AO$3,'NREL Scaling Data'!$C:$C,Calculations!$L45,'NREL Scaling Data'!$D:$D,Calculations!$N45))/SUMIFS('NREL Scaling Data'!$F:$F,'NREL Scaling Data'!$B:$B,UPPER(About!$B$1),'NREL Scaling Data'!$E:$E,Calculations!$M45,'NREL Scaling Data'!$A:$A,AO$3,'NREL Scaling Data'!$C:$C,Calculations!$L45,'NREL Scaling Data'!$D:$D,Calculations!$N45) + 1) * AO45,0)</f>
        <v>269260366864642.16</v>
      </c>
      <c r="AQ45" s="45">
        <f>IFERROR(((SUMIFS('NREL Scaling Data'!$F:$F,'NREL Scaling Data'!$B:$B,UPPER(About!$B$1),'NREL Scaling Data'!$E:$E,Calculations!$M45,'NREL Scaling Data'!$A:$A,AQ$3,'NREL Scaling Data'!$C:$C,Calculations!$L45,'NREL Scaling Data'!$D:$D,Calculations!$N45)-SUMIFS('NREL Scaling Data'!$F:$F,'NREL Scaling Data'!$B:$B,UPPER(About!$B$1),'NREL Scaling Data'!$E:$E,Calculations!$M45,'NREL Scaling Data'!$A:$A,AP$3,'NREL Scaling Data'!$C:$C,Calculations!$L45,'NREL Scaling Data'!$D:$D,Calculations!$N45))/SUMIFS('NREL Scaling Data'!$F:$F,'NREL Scaling Data'!$B:$B,UPPER(About!$B$1),'NREL Scaling Data'!$E:$E,Calculations!$M45,'NREL Scaling Data'!$A:$A,AP$3,'NREL Scaling Data'!$C:$C,Calculations!$L45,'NREL Scaling Data'!$D:$D,Calculations!$N45) + 1) * AP45,0)</f>
        <v>270542458619896.28</v>
      </c>
      <c r="AR45" s="45">
        <f>IFERROR(((SUMIFS('NREL Scaling Data'!$F:$F,'NREL Scaling Data'!$B:$B,UPPER(About!$B$1),'NREL Scaling Data'!$E:$E,Calculations!$M45,'NREL Scaling Data'!$A:$A,AR$3,'NREL Scaling Data'!$C:$C,Calculations!$L45,'NREL Scaling Data'!$D:$D,Calculations!$N45)-SUMIFS('NREL Scaling Data'!$F:$F,'NREL Scaling Data'!$B:$B,UPPER(About!$B$1),'NREL Scaling Data'!$E:$E,Calculations!$M45,'NREL Scaling Data'!$A:$A,AQ$3,'NREL Scaling Data'!$C:$C,Calculations!$L45,'NREL Scaling Data'!$D:$D,Calculations!$N45))/SUMIFS('NREL Scaling Data'!$F:$F,'NREL Scaling Data'!$B:$B,UPPER(About!$B$1),'NREL Scaling Data'!$E:$E,Calculations!$M45,'NREL Scaling Data'!$A:$A,AQ$3,'NREL Scaling Data'!$C:$C,Calculations!$L45,'NREL Scaling Data'!$D:$D,Calculations!$N45) + 1) * AQ45,0)</f>
        <v>271830122111856.19</v>
      </c>
      <c r="AS45" s="45">
        <f>IFERROR(((SUMIFS('NREL Scaling Data'!$F:$F,'NREL Scaling Data'!$B:$B,UPPER(About!$B$1),'NREL Scaling Data'!$E:$E,Calculations!$M45,'NREL Scaling Data'!$A:$A,AS$3,'NREL Scaling Data'!$C:$C,Calculations!$L45,'NREL Scaling Data'!$D:$D,Calculations!$N45)-SUMIFS('NREL Scaling Data'!$F:$F,'NREL Scaling Data'!$B:$B,UPPER(About!$B$1),'NREL Scaling Data'!$E:$E,Calculations!$M45,'NREL Scaling Data'!$A:$A,AR$3,'NREL Scaling Data'!$C:$C,Calculations!$L45,'NREL Scaling Data'!$D:$D,Calculations!$N45))/SUMIFS('NREL Scaling Data'!$F:$F,'NREL Scaling Data'!$B:$B,UPPER(About!$B$1),'NREL Scaling Data'!$E:$E,Calculations!$M45,'NREL Scaling Data'!$A:$A,AR$3,'NREL Scaling Data'!$C:$C,Calculations!$L45,'NREL Scaling Data'!$D:$D,Calculations!$N45) + 1) * AR45,0)</f>
        <v>273118548989978.31</v>
      </c>
      <c r="AT45" s="45">
        <f>IFERROR(((SUMIFS('NREL Scaling Data'!$F:$F,'NREL Scaling Data'!$B:$B,UPPER(About!$B$1),'NREL Scaling Data'!$E:$E,Calculations!$M45,'NREL Scaling Data'!$A:$A,AT$3,'NREL Scaling Data'!$C:$C,Calculations!$L45,'NREL Scaling Data'!$D:$D,Calculations!$N45)-SUMIFS('NREL Scaling Data'!$F:$F,'NREL Scaling Data'!$B:$B,UPPER(About!$B$1),'NREL Scaling Data'!$E:$E,Calculations!$M45,'NREL Scaling Data'!$A:$A,AS$3,'NREL Scaling Data'!$C:$C,Calculations!$L45,'NREL Scaling Data'!$D:$D,Calculations!$N45))/SUMIFS('NREL Scaling Data'!$F:$F,'NREL Scaling Data'!$B:$B,UPPER(About!$B$1),'NREL Scaling Data'!$E:$E,Calculations!$M45,'NREL Scaling Data'!$A:$A,AS$3,'NREL Scaling Data'!$C:$C,Calculations!$L45,'NREL Scaling Data'!$D:$D,Calculations!$N45) + 1) * AS45,0)</f>
        <v>274413003621317.28</v>
      </c>
    </row>
    <row r="46" spans="2:46">
      <c r="H46" s="12" t="s">
        <v>402</v>
      </c>
      <c r="I46" s="12" t="s">
        <v>1085</v>
      </c>
      <c r="J46" s="209">
        <f>SUMIFS('NREL Scaling Data'!F:F,'NREL Scaling Data'!B:B,UPPER(About!$B$1),'NREL Scaling Data'!E:E,Calculations!M46,'NREL Scaling Data'!A:A, 2021,'NREL Scaling Data'!C:C,Calculations!L46,'NREL Scaling Data'!D:D,Calculations!N46) / SUMIFS('NREL Scaling Data'!F:F,'NREL Scaling Data'!B:B,UPPER(About!$B$1),'NREL Scaling Data'!A:A, 2021,'NREL Scaling Data'!C:C,Calculations!L46,'NREL Scaling Data'!D:D,Calculations!N46)</f>
        <v>1.3119826001451862E-2</v>
      </c>
      <c r="K46" s="207">
        <f t="shared" si="8"/>
        <v>0.94236632738906856</v>
      </c>
      <c r="L46" s="209" t="s">
        <v>1022</v>
      </c>
      <c r="M46" s="12" t="s">
        <v>1014</v>
      </c>
      <c r="N46" s="1" t="s">
        <v>964</v>
      </c>
      <c r="O46" s="7">
        <f t="shared" si="10"/>
        <v>6664024730.0397997</v>
      </c>
      <c r="P46" s="7">
        <f t="shared" si="9"/>
        <v>6664024730.0397997</v>
      </c>
      <c r="Q46" s="45">
        <f>SUMIFS('SEDS 2021'!$F$23:$F$40,'SEDS 2021'!E$23:E$40,Calculations!L46,'SEDS 2021'!D$23:D$40,Calculations!N46)*J46*K46</f>
        <v>6664024730.0397997</v>
      </c>
      <c r="R46" s="45">
        <f>IFERROR(((SUMIFS('NREL Scaling Data'!$F:$F,'NREL Scaling Data'!$B:$B,UPPER(About!$B$1),'NREL Scaling Data'!$E:$E,Calculations!$M46,'NREL Scaling Data'!$A:$A,R$3,'NREL Scaling Data'!$C:$C,Calculations!$L46,'NREL Scaling Data'!$D:$D,Calculations!$N46)-SUMIFS('NREL Scaling Data'!$F:$F,'NREL Scaling Data'!$B:$B,UPPER(About!$B$1),'NREL Scaling Data'!$E:$E,Calculations!$M46,'NREL Scaling Data'!$A:$A,Q$3,'NREL Scaling Data'!$C:$C,Calculations!$L46,'NREL Scaling Data'!$D:$D,Calculations!$N46))/SUMIFS('NREL Scaling Data'!$F:$F,'NREL Scaling Data'!$B:$B,UPPER(About!$B$1),'NREL Scaling Data'!$E:$E,Calculations!$M46,'NREL Scaling Data'!$A:$A,Q$3,'NREL Scaling Data'!$C:$C,Calculations!$L46,'NREL Scaling Data'!$D:$D,Calculations!$N46) + 1) * Q46,0)</f>
        <v>6415552373.7919836</v>
      </c>
      <c r="S46" s="45">
        <f>IFERROR(((SUMIFS('NREL Scaling Data'!$F:$F,'NREL Scaling Data'!$B:$B,UPPER(About!$B$1),'NREL Scaling Data'!$E:$E,Calculations!$M46,'NREL Scaling Data'!$A:$A,S$3,'NREL Scaling Data'!$C:$C,Calculations!$L46,'NREL Scaling Data'!$D:$D,Calculations!$N46)-SUMIFS('NREL Scaling Data'!$F:$F,'NREL Scaling Data'!$B:$B,UPPER(About!$B$1),'NREL Scaling Data'!$E:$E,Calculations!$M46,'NREL Scaling Data'!$A:$A,R$3,'NREL Scaling Data'!$C:$C,Calculations!$L46,'NREL Scaling Data'!$D:$D,Calculations!$N46))/SUMIFS('NREL Scaling Data'!$F:$F,'NREL Scaling Data'!$B:$B,UPPER(About!$B$1),'NREL Scaling Data'!$E:$E,Calculations!$M46,'NREL Scaling Data'!$A:$A,R$3,'NREL Scaling Data'!$C:$C,Calculations!$L46,'NREL Scaling Data'!$D:$D,Calculations!$N46) + 1) * R46,0)</f>
        <v>6177133042.425312</v>
      </c>
      <c r="T46" s="45">
        <f>IFERROR(((SUMIFS('NREL Scaling Data'!$F:$F,'NREL Scaling Data'!$B:$B,UPPER(About!$B$1),'NREL Scaling Data'!$E:$E,Calculations!$M46,'NREL Scaling Data'!$A:$A,T$3,'NREL Scaling Data'!$C:$C,Calculations!$L46,'NREL Scaling Data'!$D:$D,Calculations!$N46)-SUMIFS('NREL Scaling Data'!$F:$F,'NREL Scaling Data'!$B:$B,UPPER(About!$B$1),'NREL Scaling Data'!$E:$E,Calculations!$M46,'NREL Scaling Data'!$A:$A,S$3,'NREL Scaling Data'!$C:$C,Calculations!$L46,'NREL Scaling Data'!$D:$D,Calculations!$N46))/SUMIFS('NREL Scaling Data'!$F:$F,'NREL Scaling Data'!$B:$B,UPPER(About!$B$1),'NREL Scaling Data'!$E:$E,Calculations!$M46,'NREL Scaling Data'!$A:$A,S$3,'NREL Scaling Data'!$C:$C,Calculations!$L46,'NREL Scaling Data'!$D:$D,Calculations!$N46) + 1) * S46,0)</f>
        <v>5955219340.7623405</v>
      </c>
      <c r="U46" s="45">
        <f>IFERROR(((SUMIFS('NREL Scaling Data'!$F:$F,'NREL Scaling Data'!$B:$B,UPPER(About!$B$1),'NREL Scaling Data'!$E:$E,Calculations!$M46,'NREL Scaling Data'!$A:$A,U$3,'NREL Scaling Data'!$C:$C,Calculations!$L46,'NREL Scaling Data'!$D:$D,Calculations!$N46)-SUMIFS('NREL Scaling Data'!$F:$F,'NREL Scaling Data'!$B:$B,UPPER(About!$B$1),'NREL Scaling Data'!$E:$E,Calculations!$M46,'NREL Scaling Data'!$A:$A,T$3,'NREL Scaling Data'!$C:$C,Calculations!$L46,'NREL Scaling Data'!$D:$D,Calculations!$N46))/SUMIFS('NREL Scaling Data'!$F:$F,'NREL Scaling Data'!$B:$B,UPPER(About!$B$1),'NREL Scaling Data'!$E:$E,Calculations!$M46,'NREL Scaling Data'!$A:$A,T$3,'NREL Scaling Data'!$C:$C,Calculations!$L46,'NREL Scaling Data'!$D:$D,Calculations!$N46) + 1) * T46,0)</f>
        <v>5757472472.6921721</v>
      </c>
      <c r="V46" s="45">
        <f>IFERROR(((SUMIFS('NREL Scaling Data'!$F:$F,'NREL Scaling Data'!$B:$B,UPPER(About!$B$1),'NREL Scaling Data'!$E:$E,Calculations!$M46,'NREL Scaling Data'!$A:$A,V$3,'NREL Scaling Data'!$C:$C,Calculations!$L46,'NREL Scaling Data'!$D:$D,Calculations!$N46)-SUMIFS('NREL Scaling Data'!$F:$F,'NREL Scaling Data'!$B:$B,UPPER(About!$B$1),'NREL Scaling Data'!$E:$E,Calculations!$M46,'NREL Scaling Data'!$A:$A,U$3,'NREL Scaling Data'!$C:$C,Calculations!$L46,'NREL Scaling Data'!$D:$D,Calculations!$N46))/SUMIFS('NREL Scaling Data'!$F:$F,'NREL Scaling Data'!$B:$B,UPPER(About!$B$1),'NREL Scaling Data'!$E:$E,Calculations!$M46,'NREL Scaling Data'!$A:$A,U$3,'NREL Scaling Data'!$C:$C,Calculations!$L46,'NREL Scaling Data'!$D:$D,Calculations!$N46) + 1) * U46,0)</f>
        <v>5591934583.9303179</v>
      </c>
      <c r="W46" s="45">
        <f>IFERROR(((SUMIFS('NREL Scaling Data'!$F:$F,'NREL Scaling Data'!$B:$B,UPPER(About!$B$1),'NREL Scaling Data'!$E:$E,Calculations!$M46,'NREL Scaling Data'!$A:$A,W$3,'NREL Scaling Data'!$C:$C,Calculations!$L46,'NREL Scaling Data'!$D:$D,Calculations!$N46)-SUMIFS('NREL Scaling Data'!$F:$F,'NREL Scaling Data'!$B:$B,UPPER(About!$B$1),'NREL Scaling Data'!$E:$E,Calculations!$M46,'NREL Scaling Data'!$A:$A,V$3,'NREL Scaling Data'!$C:$C,Calculations!$L46,'NREL Scaling Data'!$D:$D,Calculations!$N46))/SUMIFS('NREL Scaling Data'!$F:$F,'NREL Scaling Data'!$B:$B,UPPER(About!$B$1),'NREL Scaling Data'!$E:$E,Calculations!$M46,'NREL Scaling Data'!$A:$A,V$3,'NREL Scaling Data'!$C:$C,Calculations!$L46,'NREL Scaling Data'!$D:$D,Calculations!$N46) + 1) * V46,0)</f>
        <v>5462145742.2769413</v>
      </c>
      <c r="X46" s="45">
        <f>IFERROR(((SUMIFS('NREL Scaling Data'!$F:$F,'NREL Scaling Data'!$B:$B,UPPER(About!$B$1),'NREL Scaling Data'!$E:$E,Calculations!$M46,'NREL Scaling Data'!$A:$A,X$3,'NREL Scaling Data'!$C:$C,Calculations!$L46,'NREL Scaling Data'!$D:$D,Calculations!$N46)-SUMIFS('NREL Scaling Data'!$F:$F,'NREL Scaling Data'!$B:$B,UPPER(About!$B$1),'NREL Scaling Data'!$E:$E,Calculations!$M46,'NREL Scaling Data'!$A:$A,W$3,'NREL Scaling Data'!$C:$C,Calculations!$L46,'NREL Scaling Data'!$D:$D,Calculations!$N46))/SUMIFS('NREL Scaling Data'!$F:$F,'NREL Scaling Data'!$B:$B,UPPER(About!$B$1),'NREL Scaling Data'!$E:$E,Calculations!$M46,'NREL Scaling Data'!$A:$A,W$3,'NREL Scaling Data'!$C:$C,Calculations!$L46,'NREL Scaling Data'!$D:$D,Calculations!$N46) + 1) * W46,0)</f>
        <v>5367932599.2643766</v>
      </c>
      <c r="Y46" s="45">
        <f>IFERROR(((SUMIFS('NREL Scaling Data'!$F:$F,'NREL Scaling Data'!$B:$B,UPPER(About!$B$1),'NREL Scaling Data'!$E:$E,Calculations!$M46,'NREL Scaling Data'!$A:$A,Y$3,'NREL Scaling Data'!$C:$C,Calculations!$L46,'NREL Scaling Data'!$D:$D,Calculations!$N46)-SUMIFS('NREL Scaling Data'!$F:$F,'NREL Scaling Data'!$B:$B,UPPER(About!$B$1),'NREL Scaling Data'!$E:$E,Calculations!$M46,'NREL Scaling Data'!$A:$A,X$3,'NREL Scaling Data'!$C:$C,Calculations!$L46,'NREL Scaling Data'!$D:$D,Calculations!$N46))/SUMIFS('NREL Scaling Data'!$F:$F,'NREL Scaling Data'!$B:$B,UPPER(About!$B$1),'NREL Scaling Data'!$E:$E,Calculations!$M46,'NREL Scaling Data'!$A:$A,X$3,'NREL Scaling Data'!$C:$C,Calculations!$L46,'NREL Scaling Data'!$D:$D,Calculations!$N46) + 1) * X46,0)</f>
        <v>5306088890.302536</v>
      </c>
      <c r="Z46" s="45">
        <f>IFERROR(((SUMIFS('NREL Scaling Data'!$F:$F,'NREL Scaling Data'!$B:$B,UPPER(About!$B$1),'NREL Scaling Data'!$E:$E,Calculations!$M46,'NREL Scaling Data'!$A:$A,Z$3,'NREL Scaling Data'!$C:$C,Calculations!$L46,'NREL Scaling Data'!$D:$D,Calculations!$N46)-SUMIFS('NREL Scaling Data'!$F:$F,'NREL Scaling Data'!$B:$B,UPPER(About!$B$1),'NREL Scaling Data'!$E:$E,Calculations!$M46,'NREL Scaling Data'!$A:$A,Y$3,'NREL Scaling Data'!$C:$C,Calculations!$L46,'NREL Scaling Data'!$D:$D,Calculations!$N46))/SUMIFS('NREL Scaling Data'!$F:$F,'NREL Scaling Data'!$B:$B,UPPER(About!$B$1),'NREL Scaling Data'!$E:$E,Calculations!$M46,'NREL Scaling Data'!$A:$A,Y$3,'NREL Scaling Data'!$C:$C,Calculations!$L46,'NREL Scaling Data'!$D:$D,Calculations!$N46) + 1) * Y46,0)</f>
        <v>5273636194.0843544</v>
      </c>
      <c r="AA46" s="45">
        <f>IFERROR(((SUMIFS('NREL Scaling Data'!$F:$F,'NREL Scaling Data'!$B:$B,UPPER(About!$B$1),'NREL Scaling Data'!$E:$E,Calculations!$M46,'NREL Scaling Data'!$A:$A,AA$3,'NREL Scaling Data'!$C:$C,Calculations!$L46,'NREL Scaling Data'!$D:$D,Calculations!$N46)-SUMIFS('NREL Scaling Data'!$F:$F,'NREL Scaling Data'!$B:$B,UPPER(About!$B$1),'NREL Scaling Data'!$E:$E,Calculations!$M46,'NREL Scaling Data'!$A:$A,Z$3,'NREL Scaling Data'!$C:$C,Calculations!$L46,'NREL Scaling Data'!$D:$D,Calculations!$N46))/SUMIFS('NREL Scaling Data'!$F:$F,'NREL Scaling Data'!$B:$B,UPPER(About!$B$1),'NREL Scaling Data'!$E:$E,Calculations!$M46,'NREL Scaling Data'!$A:$A,Z$3,'NREL Scaling Data'!$C:$C,Calculations!$L46,'NREL Scaling Data'!$D:$D,Calculations!$N46) + 1) * Z46,0)</f>
        <v>5265171839.1425238</v>
      </c>
      <c r="AB46" s="45">
        <f>IFERROR(((SUMIFS('NREL Scaling Data'!$F:$F,'NREL Scaling Data'!$B:$B,UPPER(About!$B$1),'NREL Scaling Data'!$E:$E,Calculations!$M46,'NREL Scaling Data'!$A:$A,AB$3,'NREL Scaling Data'!$C:$C,Calculations!$L46,'NREL Scaling Data'!$D:$D,Calculations!$N46)-SUMIFS('NREL Scaling Data'!$F:$F,'NREL Scaling Data'!$B:$B,UPPER(About!$B$1),'NREL Scaling Data'!$E:$E,Calculations!$M46,'NREL Scaling Data'!$A:$A,AA$3,'NREL Scaling Data'!$C:$C,Calculations!$L46,'NREL Scaling Data'!$D:$D,Calculations!$N46))/SUMIFS('NREL Scaling Data'!$F:$F,'NREL Scaling Data'!$B:$B,UPPER(About!$B$1),'NREL Scaling Data'!$E:$E,Calculations!$M46,'NREL Scaling Data'!$A:$A,AA$3,'NREL Scaling Data'!$C:$C,Calculations!$L46,'NREL Scaling Data'!$D:$D,Calculations!$N46) + 1) * AA46,0)</f>
        <v>5273454841.3233004</v>
      </c>
      <c r="AC46" s="45">
        <f>IFERROR(((SUMIFS('NREL Scaling Data'!$F:$F,'NREL Scaling Data'!$B:$B,UPPER(About!$B$1),'NREL Scaling Data'!$E:$E,Calculations!$M46,'NREL Scaling Data'!$A:$A,AC$3,'NREL Scaling Data'!$C:$C,Calculations!$L46,'NREL Scaling Data'!$D:$D,Calculations!$N46)-SUMIFS('NREL Scaling Data'!$F:$F,'NREL Scaling Data'!$B:$B,UPPER(About!$B$1),'NREL Scaling Data'!$E:$E,Calculations!$M46,'NREL Scaling Data'!$A:$A,AB$3,'NREL Scaling Data'!$C:$C,Calculations!$L46,'NREL Scaling Data'!$D:$D,Calculations!$N46))/SUMIFS('NREL Scaling Data'!$F:$F,'NREL Scaling Data'!$B:$B,UPPER(About!$B$1),'NREL Scaling Data'!$E:$E,Calculations!$M46,'NREL Scaling Data'!$A:$A,AB$3,'NREL Scaling Data'!$C:$C,Calculations!$L46,'NREL Scaling Data'!$D:$D,Calculations!$N46) + 1) * AB46,0)</f>
        <v>5292669754.7543888</v>
      </c>
      <c r="AD46" s="45">
        <f>IFERROR(((SUMIFS('NREL Scaling Data'!$F:$F,'NREL Scaling Data'!$B:$B,UPPER(About!$B$1),'NREL Scaling Data'!$E:$E,Calculations!$M46,'NREL Scaling Data'!$A:$A,AD$3,'NREL Scaling Data'!$C:$C,Calculations!$L46,'NREL Scaling Data'!$D:$D,Calculations!$N46)-SUMIFS('NREL Scaling Data'!$F:$F,'NREL Scaling Data'!$B:$B,UPPER(About!$B$1),'NREL Scaling Data'!$E:$E,Calculations!$M46,'NREL Scaling Data'!$A:$A,AC$3,'NREL Scaling Data'!$C:$C,Calculations!$L46,'NREL Scaling Data'!$D:$D,Calculations!$N46))/SUMIFS('NREL Scaling Data'!$F:$F,'NREL Scaling Data'!$B:$B,UPPER(About!$B$1),'NREL Scaling Data'!$E:$E,Calculations!$M46,'NREL Scaling Data'!$A:$A,AC$3,'NREL Scaling Data'!$C:$C,Calculations!$L46,'NREL Scaling Data'!$D:$D,Calculations!$N46) + 1) * AC46,0)</f>
        <v>5320162030.8800497</v>
      </c>
      <c r="AE46" s="45">
        <f>IFERROR(((SUMIFS('NREL Scaling Data'!$F:$F,'NREL Scaling Data'!$B:$B,UPPER(About!$B$1),'NREL Scaling Data'!$E:$E,Calculations!$M46,'NREL Scaling Data'!$A:$A,AE$3,'NREL Scaling Data'!$C:$C,Calculations!$L46,'NREL Scaling Data'!$D:$D,Calculations!$N46)-SUMIFS('NREL Scaling Data'!$F:$F,'NREL Scaling Data'!$B:$B,UPPER(About!$B$1),'NREL Scaling Data'!$E:$E,Calculations!$M46,'NREL Scaling Data'!$A:$A,AD$3,'NREL Scaling Data'!$C:$C,Calculations!$L46,'NREL Scaling Data'!$D:$D,Calculations!$N46))/SUMIFS('NREL Scaling Data'!$F:$F,'NREL Scaling Data'!$B:$B,UPPER(About!$B$1),'NREL Scaling Data'!$E:$E,Calculations!$M46,'NREL Scaling Data'!$A:$A,AD$3,'NREL Scaling Data'!$C:$C,Calculations!$L46,'NREL Scaling Data'!$D:$D,Calculations!$N46) + 1) * AD46,0)</f>
        <v>5353085339.9016581</v>
      </c>
      <c r="AF46" s="45">
        <f>IFERROR(((SUMIFS('NREL Scaling Data'!$F:$F,'NREL Scaling Data'!$B:$B,UPPER(About!$B$1),'NREL Scaling Data'!$E:$E,Calculations!$M46,'NREL Scaling Data'!$A:$A,AF$3,'NREL Scaling Data'!$C:$C,Calculations!$L46,'NREL Scaling Data'!$D:$D,Calculations!$N46)-SUMIFS('NREL Scaling Data'!$F:$F,'NREL Scaling Data'!$B:$B,UPPER(About!$B$1),'NREL Scaling Data'!$E:$E,Calculations!$M46,'NREL Scaling Data'!$A:$A,AE$3,'NREL Scaling Data'!$C:$C,Calculations!$L46,'NREL Scaling Data'!$D:$D,Calculations!$N46))/SUMIFS('NREL Scaling Data'!$F:$F,'NREL Scaling Data'!$B:$B,UPPER(About!$B$1),'NREL Scaling Data'!$E:$E,Calculations!$M46,'NREL Scaling Data'!$A:$A,AE$3,'NREL Scaling Data'!$C:$C,Calculations!$L46,'NREL Scaling Data'!$D:$D,Calculations!$N46) + 1) * AE46,0)</f>
        <v>5389075466.691391</v>
      </c>
      <c r="AG46" s="45">
        <f>IFERROR(((SUMIFS('NREL Scaling Data'!$F:$F,'NREL Scaling Data'!$B:$B,UPPER(About!$B$1),'NREL Scaling Data'!$E:$E,Calculations!$M46,'NREL Scaling Data'!$A:$A,AG$3,'NREL Scaling Data'!$C:$C,Calculations!$L46,'NREL Scaling Data'!$D:$D,Calculations!$N46)-SUMIFS('NREL Scaling Data'!$F:$F,'NREL Scaling Data'!$B:$B,UPPER(About!$B$1),'NREL Scaling Data'!$E:$E,Calculations!$M46,'NREL Scaling Data'!$A:$A,AF$3,'NREL Scaling Data'!$C:$C,Calculations!$L46,'NREL Scaling Data'!$D:$D,Calculations!$N46))/SUMIFS('NREL Scaling Data'!$F:$F,'NREL Scaling Data'!$B:$B,UPPER(About!$B$1),'NREL Scaling Data'!$E:$E,Calculations!$M46,'NREL Scaling Data'!$A:$A,AF$3,'NREL Scaling Data'!$C:$C,Calculations!$L46,'NREL Scaling Data'!$D:$D,Calculations!$N46) + 1) * AF46,0)</f>
        <v>5426098900.7377033</v>
      </c>
      <c r="AH46" s="45">
        <f>IFERROR(((SUMIFS('NREL Scaling Data'!$F:$F,'NREL Scaling Data'!$B:$B,UPPER(About!$B$1),'NREL Scaling Data'!$E:$E,Calculations!$M46,'NREL Scaling Data'!$A:$A,AH$3,'NREL Scaling Data'!$C:$C,Calculations!$L46,'NREL Scaling Data'!$D:$D,Calculations!$N46)-SUMIFS('NREL Scaling Data'!$F:$F,'NREL Scaling Data'!$B:$B,UPPER(About!$B$1),'NREL Scaling Data'!$E:$E,Calculations!$M46,'NREL Scaling Data'!$A:$A,AG$3,'NREL Scaling Data'!$C:$C,Calculations!$L46,'NREL Scaling Data'!$D:$D,Calculations!$N46))/SUMIFS('NREL Scaling Data'!$F:$F,'NREL Scaling Data'!$B:$B,UPPER(About!$B$1),'NREL Scaling Data'!$E:$E,Calculations!$M46,'NREL Scaling Data'!$A:$A,AG$3,'NREL Scaling Data'!$C:$C,Calculations!$L46,'NREL Scaling Data'!$D:$D,Calculations!$N46) + 1) * AG46,0)</f>
        <v>5463662580.26161</v>
      </c>
      <c r="AI46" s="45">
        <f>IFERROR(((SUMIFS('NREL Scaling Data'!$F:$F,'NREL Scaling Data'!$B:$B,UPPER(About!$B$1),'NREL Scaling Data'!$E:$E,Calculations!$M46,'NREL Scaling Data'!$A:$A,AI$3,'NREL Scaling Data'!$C:$C,Calculations!$L46,'NREL Scaling Data'!$D:$D,Calculations!$N46)-SUMIFS('NREL Scaling Data'!$F:$F,'NREL Scaling Data'!$B:$B,UPPER(About!$B$1),'NREL Scaling Data'!$E:$E,Calculations!$M46,'NREL Scaling Data'!$A:$A,AH$3,'NREL Scaling Data'!$C:$C,Calculations!$L46,'NREL Scaling Data'!$D:$D,Calculations!$N46))/SUMIFS('NREL Scaling Data'!$F:$F,'NREL Scaling Data'!$B:$B,UPPER(About!$B$1),'NREL Scaling Data'!$E:$E,Calculations!$M46,'NREL Scaling Data'!$A:$A,AH$3,'NREL Scaling Data'!$C:$C,Calculations!$L46,'NREL Scaling Data'!$D:$D,Calculations!$N46) + 1) * AH46,0)</f>
        <v>5501331115.8048124</v>
      </c>
      <c r="AJ46" s="45">
        <f>IFERROR(((SUMIFS('NREL Scaling Data'!$F:$F,'NREL Scaling Data'!$B:$B,UPPER(About!$B$1),'NREL Scaling Data'!$E:$E,Calculations!$M46,'NREL Scaling Data'!$A:$A,AJ$3,'NREL Scaling Data'!$C:$C,Calculations!$L46,'NREL Scaling Data'!$D:$D,Calculations!$N46)-SUMIFS('NREL Scaling Data'!$F:$F,'NREL Scaling Data'!$B:$B,UPPER(About!$B$1),'NREL Scaling Data'!$E:$E,Calculations!$M46,'NREL Scaling Data'!$A:$A,AI$3,'NREL Scaling Data'!$C:$C,Calculations!$L46,'NREL Scaling Data'!$D:$D,Calculations!$N46))/SUMIFS('NREL Scaling Data'!$F:$F,'NREL Scaling Data'!$B:$B,UPPER(About!$B$1),'NREL Scaling Data'!$E:$E,Calculations!$M46,'NREL Scaling Data'!$A:$A,AI$3,'NREL Scaling Data'!$C:$C,Calculations!$L46,'NREL Scaling Data'!$D:$D,Calculations!$N46) + 1) * AI46,0)</f>
        <v>5538875744.7624283</v>
      </c>
      <c r="AK46" s="45">
        <f>IFERROR(((SUMIFS('NREL Scaling Data'!$F:$F,'NREL Scaling Data'!$B:$B,UPPER(About!$B$1),'NREL Scaling Data'!$E:$E,Calculations!$M46,'NREL Scaling Data'!$A:$A,AK$3,'NREL Scaling Data'!$C:$C,Calculations!$L46,'NREL Scaling Data'!$D:$D,Calculations!$N46)-SUMIFS('NREL Scaling Data'!$F:$F,'NREL Scaling Data'!$B:$B,UPPER(About!$B$1),'NREL Scaling Data'!$E:$E,Calculations!$M46,'NREL Scaling Data'!$A:$A,AJ$3,'NREL Scaling Data'!$C:$C,Calculations!$L46,'NREL Scaling Data'!$D:$D,Calculations!$N46))/SUMIFS('NREL Scaling Data'!$F:$F,'NREL Scaling Data'!$B:$B,UPPER(About!$B$1),'NREL Scaling Data'!$E:$E,Calculations!$M46,'NREL Scaling Data'!$A:$A,AJ$3,'NREL Scaling Data'!$C:$C,Calculations!$L46,'NREL Scaling Data'!$D:$D,Calculations!$N46) + 1) * AJ46,0)</f>
        <v>5564208104.2637186</v>
      </c>
      <c r="AL46" s="45">
        <f>IFERROR(((SUMIFS('NREL Scaling Data'!$F:$F,'NREL Scaling Data'!$B:$B,UPPER(About!$B$1),'NREL Scaling Data'!$E:$E,Calculations!$M46,'NREL Scaling Data'!$A:$A,AL$3,'NREL Scaling Data'!$C:$C,Calculations!$L46,'NREL Scaling Data'!$D:$D,Calculations!$N46)-SUMIFS('NREL Scaling Data'!$F:$F,'NREL Scaling Data'!$B:$B,UPPER(About!$B$1),'NREL Scaling Data'!$E:$E,Calculations!$M46,'NREL Scaling Data'!$A:$A,AK$3,'NREL Scaling Data'!$C:$C,Calculations!$L46,'NREL Scaling Data'!$D:$D,Calculations!$N46))/SUMIFS('NREL Scaling Data'!$F:$F,'NREL Scaling Data'!$B:$B,UPPER(About!$B$1),'NREL Scaling Data'!$E:$E,Calculations!$M46,'NREL Scaling Data'!$A:$A,AK$3,'NREL Scaling Data'!$C:$C,Calculations!$L46,'NREL Scaling Data'!$D:$D,Calculations!$N46) + 1) * AK46,0)</f>
        <v>5589533047.83986</v>
      </c>
      <c r="AM46" s="45">
        <f>IFERROR(((SUMIFS('NREL Scaling Data'!$F:$F,'NREL Scaling Data'!$B:$B,UPPER(About!$B$1),'NREL Scaling Data'!$E:$E,Calculations!$M46,'NREL Scaling Data'!$A:$A,AM$3,'NREL Scaling Data'!$C:$C,Calculations!$L46,'NREL Scaling Data'!$D:$D,Calculations!$N46)-SUMIFS('NREL Scaling Data'!$F:$F,'NREL Scaling Data'!$B:$B,UPPER(About!$B$1),'NREL Scaling Data'!$E:$E,Calculations!$M46,'NREL Scaling Data'!$A:$A,AL$3,'NREL Scaling Data'!$C:$C,Calculations!$L46,'NREL Scaling Data'!$D:$D,Calculations!$N46))/SUMIFS('NREL Scaling Data'!$F:$F,'NREL Scaling Data'!$B:$B,UPPER(About!$B$1),'NREL Scaling Data'!$E:$E,Calculations!$M46,'NREL Scaling Data'!$A:$A,AL$3,'NREL Scaling Data'!$C:$C,Calculations!$L46,'NREL Scaling Data'!$D:$D,Calculations!$N46) + 1) * AL46,0)</f>
        <v>5614963858.6173458</v>
      </c>
      <c r="AN46" s="45">
        <f>IFERROR(((SUMIFS('NREL Scaling Data'!$F:$F,'NREL Scaling Data'!$B:$B,UPPER(About!$B$1),'NREL Scaling Data'!$E:$E,Calculations!$M46,'NREL Scaling Data'!$A:$A,AN$3,'NREL Scaling Data'!$C:$C,Calculations!$L46,'NREL Scaling Data'!$D:$D,Calculations!$N46)-SUMIFS('NREL Scaling Data'!$F:$F,'NREL Scaling Data'!$B:$B,UPPER(About!$B$1),'NREL Scaling Data'!$E:$E,Calculations!$M46,'NREL Scaling Data'!$A:$A,AM$3,'NREL Scaling Data'!$C:$C,Calculations!$L46,'NREL Scaling Data'!$D:$D,Calculations!$N46))/SUMIFS('NREL Scaling Data'!$F:$F,'NREL Scaling Data'!$B:$B,UPPER(About!$B$1),'NREL Scaling Data'!$E:$E,Calculations!$M46,'NREL Scaling Data'!$A:$A,AM$3,'NREL Scaling Data'!$C:$C,Calculations!$L46,'NREL Scaling Data'!$D:$D,Calculations!$N46) + 1) * AM46,0)</f>
        <v>5640516469.0512581</v>
      </c>
      <c r="AO46" s="45">
        <f>IFERROR(((SUMIFS('NREL Scaling Data'!$F:$F,'NREL Scaling Data'!$B:$B,UPPER(About!$B$1),'NREL Scaling Data'!$E:$E,Calculations!$M46,'NREL Scaling Data'!$A:$A,AO$3,'NREL Scaling Data'!$C:$C,Calculations!$L46,'NREL Scaling Data'!$D:$D,Calculations!$N46)-SUMIFS('NREL Scaling Data'!$F:$F,'NREL Scaling Data'!$B:$B,UPPER(About!$B$1),'NREL Scaling Data'!$E:$E,Calculations!$M46,'NREL Scaling Data'!$A:$A,AN$3,'NREL Scaling Data'!$C:$C,Calculations!$L46,'NREL Scaling Data'!$D:$D,Calculations!$N46))/SUMIFS('NREL Scaling Data'!$F:$F,'NREL Scaling Data'!$B:$B,UPPER(About!$B$1),'NREL Scaling Data'!$E:$E,Calculations!$M46,'NREL Scaling Data'!$A:$A,AN$3,'NREL Scaling Data'!$C:$C,Calculations!$L46,'NREL Scaling Data'!$D:$D,Calculations!$N46) + 1) * AN46,0)</f>
        <v>5666381367.9955378</v>
      </c>
      <c r="AP46" s="45">
        <f>IFERROR(((SUMIFS('NREL Scaling Data'!$F:$F,'NREL Scaling Data'!$B:$B,UPPER(About!$B$1),'NREL Scaling Data'!$E:$E,Calculations!$M46,'NREL Scaling Data'!$A:$A,AP$3,'NREL Scaling Data'!$C:$C,Calculations!$L46,'NREL Scaling Data'!$D:$D,Calculations!$N46)-SUMIFS('NREL Scaling Data'!$F:$F,'NREL Scaling Data'!$B:$B,UPPER(About!$B$1),'NREL Scaling Data'!$E:$E,Calculations!$M46,'NREL Scaling Data'!$A:$A,AO$3,'NREL Scaling Data'!$C:$C,Calculations!$L46,'NREL Scaling Data'!$D:$D,Calculations!$N46))/SUMIFS('NREL Scaling Data'!$F:$F,'NREL Scaling Data'!$B:$B,UPPER(About!$B$1),'NREL Scaling Data'!$E:$E,Calculations!$M46,'NREL Scaling Data'!$A:$A,AO$3,'NREL Scaling Data'!$C:$C,Calculations!$L46,'NREL Scaling Data'!$D:$D,Calculations!$N46) + 1) * AO46,0)</f>
        <v>5692359590.3490601</v>
      </c>
      <c r="AQ46" s="45">
        <f>IFERROR(((SUMIFS('NREL Scaling Data'!$F:$F,'NREL Scaling Data'!$B:$B,UPPER(About!$B$1),'NREL Scaling Data'!$E:$E,Calculations!$M46,'NREL Scaling Data'!$A:$A,AQ$3,'NREL Scaling Data'!$C:$C,Calculations!$L46,'NREL Scaling Data'!$D:$D,Calculations!$N46)-SUMIFS('NREL Scaling Data'!$F:$F,'NREL Scaling Data'!$B:$B,UPPER(About!$B$1),'NREL Scaling Data'!$E:$E,Calculations!$M46,'NREL Scaling Data'!$A:$A,AP$3,'NREL Scaling Data'!$C:$C,Calculations!$L46,'NREL Scaling Data'!$D:$D,Calculations!$N46))/SUMIFS('NREL Scaling Data'!$F:$F,'NREL Scaling Data'!$B:$B,UPPER(About!$B$1),'NREL Scaling Data'!$E:$E,Calculations!$M46,'NREL Scaling Data'!$A:$A,AP$3,'NREL Scaling Data'!$C:$C,Calculations!$L46,'NREL Scaling Data'!$D:$D,Calculations!$N46) + 1) * AP46,0)</f>
        <v>5718711699.3679914</v>
      </c>
      <c r="AR46" s="45">
        <f>IFERROR(((SUMIFS('NREL Scaling Data'!$F:$F,'NREL Scaling Data'!$B:$B,UPPER(About!$B$1),'NREL Scaling Data'!$E:$E,Calculations!$M46,'NREL Scaling Data'!$A:$A,AR$3,'NREL Scaling Data'!$C:$C,Calculations!$L46,'NREL Scaling Data'!$D:$D,Calculations!$N46)-SUMIFS('NREL Scaling Data'!$F:$F,'NREL Scaling Data'!$B:$B,UPPER(About!$B$1),'NREL Scaling Data'!$E:$E,Calculations!$M46,'NREL Scaling Data'!$A:$A,AQ$3,'NREL Scaling Data'!$C:$C,Calculations!$L46,'NREL Scaling Data'!$D:$D,Calculations!$N46))/SUMIFS('NREL Scaling Data'!$F:$F,'NREL Scaling Data'!$B:$B,UPPER(About!$B$1),'NREL Scaling Data'!$E:$E,Calculations!$M46,'NREL Scaling Data'!$A:$A,AQ$3,'NREL Scaling Data'!$C:$C,Calculations!$L46,'NREL Scaling Data'!$D:$D,Calculations!$N46) + 1) * AQ46,0)</f>
        <v>5745312805.5236416</v>
      </c>
      <c r="AS46" s="45">
        <f>IFERROR(((SUMIFS('NREL Scaling Data'!$F:$F,'NREL Scaling Data'!$B:$B,UPPER(About!$B$1),'NREL Scaling Data'!$E:$E,Calculations!$M46,'NREL Scaling Data'!$A:$A,AS$3,'NREL Scaling Data'!$C:$C,Calculations!$L46,'NREL Scaling Data'!$D:$D,Calculations!$N46)-SUMIFS('NREL Scaling Data'!$F:$F,'NREL Scaling Data'!$B:$B,UPPER(About!$B$1),'NREL Scaling Data'!$E:$E,Calculations!$M46,'NREL Scaling Data'!$A:$A,AR$3,'NREL Scaling Data'!$C:$C,Calculations!$L46,'NREL Scaling Data'!$D:$D,Calculations!$N46))/SUMIFS('NREL Scaling Data'!$F:$F,'NREL Scaling Data'!$B:$B,UPPER(About!$B$1),'NREL Scaling Data'!$E:$E,Calculations!$M46,'NREL Scaling Data'!$A:$A,AR$3,'NREL Scaling Data'!$C:$C,Calculations!$L46,'NREL Scaling Data'!$D:$D,Calculations!$N46) + 1) * AR46,0)</f>
        <v>5772041658.5732927</v>
      </c>
      <c r="AT46" s="45">
        <f>IFERROR(((SUMIFS('NREL Scaling Data'!$F:$F,'NREL Scaling Data'!$B:$B,UPPER(About!$B$1),'NREL Scaling Data'!$E:$E,Calculations!$M46,'NREL Scaling Data'!$A:$A,AT$3,'NREL Scaling Data'!$C:$C,Calculations!$L46,'NREL Scaling Data'!$D:$D,Calculations!$N46)-SUMIFS('NREL Scaling Data'!$F:$F,'NREL Scaling Data'!$B:$B,UPPER(About!$B$1),'NREL Scaling Data'!$E:$E,Calculations!$M46,'NREL Scaling Data'!$A:$A,AS$3,'NREL Scaling Data'!$C:$C,Calculations!$L46,'NREL Scaling Data'!$D:$D,Calculations!$N46))/SUMIFS('NREL Scaling Data'!$F:$F,'NREL Scaling Data'!$B:$B,UPPER(About!$B$1),'NREL Scaling Data'!$E:$E,Calculations!$M46,'NREL Scaling Data'!$A:$A,AS$3,'NREL Scaling Data'!$C:$C,Calculations!$L46,'NREL Scaling Data'!$D:$D,Calculations!$N46) + 1) * AS46,0)</f>
        <v>5799003773.8479958</v>
      </c>
    </row>
    <row r="47" spans="2:46">
      <c r="I47" s="12" t="s">
        <v>1085</v>
      </c>
      <c r="J47" s="209">
        <f>IFERROR(SUMIFS('NREL Scaling Data'!F:F,'NREL Scaling Data'!B:B,UPPER(About!$B$1),'NREL Scaling Data'!E:E,Calculations!M47,'NREL Scaling Data'!A:A, 2021,'NREL Scaling Data'!C:C,Calculations!L47,'NREL Scaling Data'!D:D,Calculations!N47) / SUMIFS('NREL Scaling Data'!F:F,'NREL Scaling Data'!B:B,UPPER(About!$B$1),'NREL Scaling Data'!A:A, 2021,'NREL Scaling Data'!C:C,Calculations!L47,'NREL Scaling Data'!D:D,Calculations!N47),0)</f>
        <v>0</v>
      </c>
      <c r="K47" s="207">
        <f t="shared" si="8"/>
        <v>0.94236632738906856</v>
      </c>
      <c r="L47" s="209" t="s">
        <v>1022</v>
      </c>
      <c r="M47" s="12" t="s">
        <v>1014</v>
      </c>
      <c r="N47" s="1" t="s">
        <v>83</v>
      </c>
      <c r="O47" s="7">
        <f t="shared" si="10"/>
        <v>0</v>
      </c>
      <c r="P47" s="7">
        <f t="shared" si="9"/>
        <v>0</v>
      </c>
      <c r="Q47" s="45">
        <f>SUMIFS('SEDS 2021'!$F$23:$F$40,'SEDS 2021'!E$23:E$40,Calculations!L47,'SEDS 2021'!D$23:D$40,Calculations!N47)*J47*K47</f>
        <v>0</v>
      </c>
      <c r="R47" s="45">
        <f>IFERROR(((SUMIFS('NREL Scaling Data'!$F:$F,'NREL Scaling Data'!$B:$B,UPPER(About!$B$1),'NREL Scaling Data'!$E:$E,Calculations!$M47,'NREL Scaling Data'!$A:$A,R$3,'NREL Scaling Data'!$C:$C,Calculations!$L47,'NREL Scaling Data'!$D:$D,Calculations!$N47)-SUMIFS('NREL Scaling Data'!$F:$F,'NREL Scaling Data'!$B:$B,UPPER(About!$B$1),'NREL Scaling Data'!$E:$E,Calculations!$M47,'NREL Scaling Data'!$A:$A,Q$3,'NREL Scaling Data'!$C:$C,Calculations!$L47,'NREL Scaling Data'!$D:$D,Calculations!$N47))/SUMIFS('NREL Scaling Data'!$F:$F,'NREL Scaling Data'!$B:$B,UPPER(About!$B$1),'NREL Scaling Data'!$E:$E,Calculations!$M47,'NREL Scaling Data'!$A:$A,Q$3,'NREL Scaling Data'!$C:$C,Calculations!$L47,'NREL Scaling Data'!$D:$D,Calculations!$N47) + 1) * Q47,0)</f>
        <v>0</v>
      </c>
      <c r="S47" s="45">
        <f>IFERROR(((SUMIFS('NREL Scaling Data'!$F:$F,'NREL Scaling Data'!$B:$B,UPPER(About!$B$1),'NREL Scaling Data'!$E:$E,Calculations!$M47,'NREL Scaling Data'!$A:$A,S$3,'NREL Scaling Data'!$C:$C,Calculations!$L47,'NREL Scaling Data'!$D:$D,Calculations!$N47)-SUMIFS('NREL Scaling Data'!$F:$F,'NREL Scaling Data'!$B:$B,UPPER(About!$B$1),'NREL Scaling Data'!$E:$E,Calculations!$M47,'NREL Scaling Data'!$A:$A,R$3,'NREL Scaling Data'!$C:$C,Calculations!$L47,'NREL Scaling Data'!$D:$D,Calculations!$N47))/SUMIFS('NREL Scaling Data'!$F:$F,'NREL Scaling Data'!$B:$B,UPPER(About!$B$1),'NREL Scaling Data'!$E:$E,Calculations!$M47,'NREL Scaling Data'!$A:$A,R$3,'NREL Scaling Data'!$C:$C,Calculations!$L47,'NREL Scaling Data'!$D:$D,Calculations!$N47) + 1) * R47,0)</f>
        <v>0</v>
      </c>
      <c r="T47" s="45">
        <f>IFERROR(((SUMIFS('NREL Scaling Data'!$F:$F,'NREL Scaling Data'!$B:$B,UPPER(About!$B$1),'NREL Scaling Data'!$E:$E,Calculations!$M47,'NREL Scaling Data'!$A:$A,T$3,'NREL Scaling Data'!$C:$C,Calculations!$L47,'NREL Scaling Data'!$D:$D,Calculations!$N47)-SUMIFS('NREL Scaling Data'!$F:$F,'NREL Scaling Data'!$B:$B,UPPER(About!$B$1),'NREL Scaling Data'!$E:$E,Calculations!$M47,'NREL Scaling Data'!$A:$A,S$3,'NREL Scaling Data'!$C:$C,Calculations!$L47,'NREL Scaling Data'!$D:$D,Calculations!$N47))/SUMIFS('NREL Scaling Data'!$F:$F,'NREL Scaling Data'!$B:$B,UPPER(About!$B$1),'NREL Scaling Data'!$E:$E,Calculations!$M47,'NREL Scaling Data'!$A:$A,S$3,'NREL Scaling Data'!$C:$C,Calculations!$L47,'NREL Scaling Data'!$D:$D,Calculations!$N47) + 1) * S47,0)</f>
        <v>0</v>
      </c>
      <c r="U47" s="45">
        <f>IFERROR(((SUMIFS('NREL Scaling Data'!$F:$F,'NREL Scaling Data'!$B:$B,UPPER(About!$B$1),'NREL Scaling Data'!$E:$E,Calculations!$M47,'NREL Scaling Data'!$A:$A,U$3,'NREL Scaling Data'!$C:$C,Calculations!$L47,'NREL Scaling Data'!$D:$D,Calculations!$N47)-SUMIFS('NREL Scaling Data'!$F:$F,'NREL Scaling Data'!$B:$B,UPPER(About!$B$1),'NREL Scaling Data'!$E:$E,Calculations!$M47,'NREL Scaling Data'!$A:$A,T$3,'NREL Scaling Data'!$C:$C,Calculations!$L47,'NREL Scaling Data'!$D:$D,Calculations!$N47))/SUMIFS('NREL Scaling Data'!$F:$F,'NREL Scaling Data'!$B:$B,UPPER(About!$B$1),'NREL Scaling Data'!$E:$E,Calculations!$M47,'NREL Scaling Data'!$A:$A,T$3,'NREL Scaling Data'!$C:$C,Calculations!$L47,'NREL Scaling Data'!$D:$D,Calculations!$N47) + 1) * T47,0)</f>
        <v>0</v>
      </c>
      <c r="V47" s="45">
        <f>IFERROR(((SUMIFS('NREL Scaling Data'!$F:$F,'NREL Scaling Data'!$B:$B,UPPER(About!$B$1),'NREL Scaling Data'!$E:$E,Calculations!$M47,'NREL Scaling Data'!$A:$A,V$3,'NREL Scaling Data'!$C:$C,Calculations!$L47,'NREL Scaling Data'!$D:$D,Calculations!$N47)-SUMIFS('NREL Scaling Data'!$F:$F,'NREL Scaling Data'!$B:$B,UPPER(About!$B$1),'NREL Scaling Data'!$E:$E,Calculations!$M47,'NREL Scaling Data'!$A:$A,U$3,'NREL Scaling Data'!$C:$C,Calculations!$L47,'NREL Scaling Data'!$D:$D,Calculations!$N47))/SUMIFS('NREL Scaling Data'!$F:$F,'NREL Scaling Data'!$B:$B,UPPER(About!$B$1),'NREL Scaling Data'!$E:$E,Calculations!$M47,'NREL Scaling Data'!$A:$A,U$3,'NREL Scaling Data'!$C:$C,Calculations!$L47,'NREL Scaling Data'!$D:$D,Calculations!$N47) + 1) * U47,0)</f>
        <v>0</v>
      </c>
      <c r="W47" s="45">
        <f>IFERROR(((SUMIFS('NREL Scaling Data'!$F:$F,'NREL Scaling Data'!$B:$B,UPPER(About!$B$1),'NREL Scaling Data'!$E:$E,Calculations!$M47,'NREL Scaling Data'!$A:$A,W$3,'NREL Scaling Data'!$C:$C,Calculations!$L47,'NREL Scaling Data'!$D:$D,Calculations!$N47)-SUMIFS('NREL Scaling Data'!$F:$F,'NREL Scaling Data'!$B:$B,UPPER(About!$B$1),'NREL Scaling Data'!$E:$E,Calculations!$M47,'NREL Scaling Data'!$A:$A,V$3,'NREL Scaling Data'!$C:$C,Calculations!$L47,'NREL Scaling Data'!$D:$D,Calculations!$N47))/SUMIFS('NREL Scaling Data'!$F:$F,'NREL Scaling Data'!$B:$B,UPPER(About!$B$1),'NREL Scaling Data'!$E:$E,Calculations!$M47,'NREL Scaling Data'!$A:$A,V$3,'NREL Scaling Data'!$C:$C,Calculations!$L47,'NREL Scaling Data'!$D:$D,Calculations!$N47) + 1) * V47,0)</f>
        <v>0</v>
      </c>
      <c r="X47" s="45">
        <f>IFERROR(((SUMIFS('NREL Scaling Data'!$F:$F,'NREL Scaling Data'!$B:$B,UPPER(About!$B$1),'NREL Scaling Data'!$E:$E,Calculations!$M47,'NREL Scaling Data'!$A:$A,X$3,'NREL Scaling Data'!$C:$C,Calculations!$L47,'NREL Scaling Data'!$D:$D,Calculations!$N47)-SUMIFS('NREL Scaling Data'!$F:$F,'NREL Scaling Data'!$B:$B,UPPER(About!$B$1),'NREL Scaling Data'!$E:$E,Calculations!$M47,'NREL Scaling Data'!$A:$A,W$3,'NREL Scaling Data'!$C:$C,Calculations!$L47,'NREL Scaling Data'!$D:$D,Calculations!$N47))/SUMIFS('NREL Scaling Data'!$F:$F,'NREL Scaling Data'!$B:$B,UPPER(About!$B$1),'NREL Scaling Data'!$E:$E,Calculations!$M47,'NREL Scaling Data'!$A:$A,W$3,'NREL Scaling Data'!$C:$C,Calculations!$L47,'NREL Scaling Data'!$D:$D,Calculations!$N47) + 1) * W47,0)</f>
        <v>0</v>
      </c>
      <c r="Y47" s="45">
        <f>IFERROR(((SUMIFS('NREL Scaling Data'!$F:$F,'NREL Scaling Data'!$B:$B,UPPER(About!$B$1),'NREL Scaling Data'!$E:$E,Calculations!$M47,'NREL Scaling Data'!$A:$A,Y$3,'NREL Scaling Data'!$C:$C,Calculations!$L47,'NREL Scaling Data'!$D:$D,Calculations!$N47)-SUMIFS('NREL Scaling Data'!$F:$F,'NREL Scaling Data'!$B:$B,UPPER(About!$B$1),'NREL Scaling Data'!$E:$E,Calculations!$M47,'NREL Scaling Data'!$A:$A,X$3,'NREL Scaling Data'!$C:$C,Calculations!$L47,'NREL Scaling Data'!$D:$D,Calculations!$N47))/SUMIFS('NREL Scaling Data'!$F:$F,'NREL Scaling Data'!$B:$B,UPPER(About!$B$1),'NREL Scaling Data'!$E:$E,Calculations!$M47,'NREL Scaling Data'!$A:$A,X$3,'NREL Scaling Data'!$C:$C,Calculations!$L47,'NREL Scaling Data'!$D:$D,Calculations!$N47) + 1) * X47,0)</f>
        <v>0</v>
      </c>
      <c r="Z47" s="45">
        <f>IFERROR(((SUMIFS('NREL Scaling Data'!$F:$F,'NREL Scaling Data'!$B:$B,UPPER(About!$B$1),'NREL Scaling Data'!$E:$E,Calculations!$M47,'NREL Scaling Data'!$A:$A,Z$3,'NREL Scaling Data'!$C:$C,Calculations!$L47,'NREL Scaling Data'!$D:$D,Calculations!$N47)-SUMIFS('NREL Scaling Data'!$F:$F,'NREL Scaling Data'!$B:$B,UPPER(About!$B$1),'NREL Scaling Data'!$E:$E,Calculations!$M47,'NREL Scaling Data'!$A:$A,Y$3,'NREL Scaling Data'!$C:$C,Calculations!$L47,'NREL Scaling Data'!$D:$D,Calculations!$N47))/SUMIFS('NREL Scaling Data'!$F:$F,'NREL Scaling Data'!$B:$B,UPPER(About!$B$1),'NREL Scaling Data'!$E:$E,Calculations!$M47,'NREL Scaling Data'!$A:$A,Y$3,'NREL Scaling Data'!$C:$C,Calculations!$L47,'NREL Scaling Data'!$D:$D,Calculations!$N47) + 1) * Y47,0)</f>
        <v>0</v>
      </c>
      <c r="AA47" s="45">
        <f>IFERROR(((SUMIFS('NREL Scaling Data'!$F:$F,'NREL Scaling Data'!$B:$B,UPPER(About!$B$1),'NREL Scaling Data'!$E:$E,Calculations!$M47,'NREL Scaling Data'!$A:$A,AA$3,'NREL Scaling Data'!$C:$C,Calculations!$L47,'NREL Scaling Data'!$D:$D,Calculations!$N47)-SUMIFS('NREL Scaling Data'!$F:$F,'NREL Scaling Data'!$B:$B,UPPER(About!$B$1),'NREL Scaling Data'!$E:$E,Calculations!$M47,'NREL Scaling Data'!$A:$A,Z$3,'NREL Scaling Data'!$C:$C,Calculations!$L47,'NREL Scaling Data'!$D:$D,Calculations!$N47))/SUMIFS('NREL Scaling Data'!$F:$F,'NREL Scaling Data'!$B:$B,UPPER(About!$B$1),'NREL Scaling Data'!$E:$E,Calculations!$M47,'NREL Scaling Data'!$A:$A,Z$3,'NREL Scaling Data'!$C:$C,Calculations!$L47,'NREL Scaling Data'!$D:$D,Calculations!$N47) + 1) * Z47,0)</f>
        <v>0</v>
      </c>
      <c r="AB47" s="45">
        <f>IFERROR(((SUMIFS('NREL Scaling Data'!$F:$F,'NREL Scaling Data'!$B:$B,UPPER(About!$B$1),'NREL Scaling Data'!$E:$E,Calculations!$M47,'NREL Scaling Data'!$A:$A,AB$3,'NREL Scaling Data'!$C:$C,Calculations!$L47,'NREL Scaling Data'!$D:$D,Calculations!$N47)-SUMIFS('NREL Scaling Data'!$F:$F,'NREL Scaling Data'!$B:$B,UPPER(About!$B$1),'NREL Scaling Data'!$E:$E,Calculations!$M47,'NREL Scaling Data'!$A:$A,AA$3,'NREL Scaling Data'!$C:$C,Calculations!$L47,'NREL Scaling Data'!$D:$D,Calculations!$N47))/SUMIFS('NREL Scaling Data'!$F:$F,'NREL Scaling Data'!$B:$B,UPPER(About!$B$1),'NREL Scaling Data'!$E:$E,Calculations!$M47,'NREL Scaling Data'!$A:$A,AA$3,'NREL Scaling Data'!$C:$C,Calculations!$L47,'NREL Scaling Data'!$D:$D,Calculations!$N47) + 1) * AA47,0)</f>
        <v>0</v>
      </c>
      <c r="AC47" s="45">
        <f>IFERROR(((SUMIFS('NREL Scaling Data'!$F:$F,'NREL Scaling Data'!$B:$B,UPPER(About!$B$1),'NREL Scaling Data'!$E:$E,Calculations!$M47,'NREL Scaling Data'!$A:$A,AC$3,'NREL Scaling Data'!$C:$C,Calculations!$L47,'NREL Scaling Data'!$D:$D,Calculations!$N47)-SUMIFS('NREL Scaling Data'!$F:$F,'NREL Scaling Data'!$B:$B,UPPER(About!$B$1),'NREL Scaling Data'!$E:$E,Calculations!$M47,'NREL Scaling Data'!$A:$A,AB$3,'NREL Scaling Data'!$C:$C,Calculations!$L47,'NREL Scaling Data'!$D:$D,Calculations!$N47))/SUMIFS('NREL Scaling Data'!$F:$F,'NREL Scaling Data'!$B:$B,UPPER(About!$B$1),'NREL Scaling Data'!$E:$E,Calculations!$M47,'NREL Scaling Data'!$A:$A,AB$3,'NREL Scaling Data'!$C:$C,Calculations!$L47,'NREL Scaling Data'!$D:$D,Calculations!$N47) + 1) * AB47,0)</f>
        <v>0</v>
      </c>
      <c r="AD47" s="45">
        <f>IFERROR(((SUMIFS('NREL Scaling Data'!$F:$F,'NREL Scaling Data'!$B:$B,UPPER(About!$B$1),'NREL Scaling Data'!$E:$E,Calculations!$M47,'NREL Scaling Data'!$A:$A,AD$3,'NREL Scaling Data'!$C:$C,Calculations!$L47,'NREL Scaling Data'!$D:$D,Calculations!$N47)-SUMIFS('NREL Scaling Data'!$F:$F,'NREL Scaling Data'!$B:$B,UPPER(About!$B$1),'NREL Scaling Data'!$E:$E,Calculations!$M47,'NREL Scaling Data'!$A:$A,AC$3,'NREL Scaling Data'!$C:$C,Calculations!$L47,'NREL Scaling Data'!$D:$D,Calculations!$N47))/SUMIFS('NREL Scaling Data'!$F:$F,'NREL Scaling Data'!$B:$B,UPPER(About!$B$1),'NREL Scaling Data'!$E:$E,Calculations!$M47,'NREL Scaling Data'!$A:$A,AC$3,'NREL Scaling Data'!$C:$C,Calculations!$L47,'NREL Scaling Data'!$D:$D,Calculations!$N47) + 1) * AC47,0)</f>
        <v>0</v>
      </c>
      <c r="AE47" s="45">
        <f>IFERROR(((SUMIFS('NREL Scaling Data'!$F:$F,'NREL Scaling Data'!$B:$B,UPPER(About!$B$1),'NREL Scaling Data'!$E:$E,Calculations!$M47,'NREL Scaling Data'!$A:$A,AE$3,'NREL Scaling Data'!$C:$C,Calculations!$L47,'NREL Scaling Data'!$D:$D,Calculations!$N47)-SUMIFS('NREL Scaling Data'!$F:$F,'NREL Scaling Data'!$B:$B,UPPER(About!$B$1),'NREL Scaling Data'!$E:$E,Calculations!$M47,'NREL Scaling Data'!$A:$A,AD$3,'NREL Scaling Data'!$C:$C,Calculations!$L47,'NREL Scaling Data'!$D:$D,Calculations!$N47))/SUMIFS('NREL Scaling Data'!$F:$F,'NREL Scaling Data'!$B:$B,UPPER(About!$B$1),'NREL Scaling Data'!$E:$E,Calculations!$M47,'NREL Scaling Data'!$A:$A,AD$3,'NREL Scaling Data'!$C:$C,Calculations!$L47,'NREL Scaling Data'!$D:$D,Calculations!$N47) + 1) * AD47,0)</f>
        <v>0</v>
      </c>
      <c r="AF47" s="45">
        <f>IFERROR(((SUMIFS('NREL Scaling Data'!$F:$F,'NREL Scaling Data'!$B:$B,UPPER(About!$B$1),'NREL Scaling Data'!$E:$E,Calculations!$M47,'NREL Scaling Data'!$A:$A,AF$3,'NREL Scaling Data'!$C:$C,Calculations!$L47,'NREL Scaling Data'!$D:$D,Calculations!$N47)-SUMIFS('NREL Scaling Data'!$F:$F,'NREL Scaling Data'!$B:$B,UPPER(About!$B$1),'NREL Scaling Data'!$E:$E,Calculations!$M47,'NREL Scaling Data'!$A:$A,AE$3,'NREL Scaling Data'!$C:$C,Calculations!$L47,'NREL Scaling Data'!$D:$D,Calculations!$N47))/SUMIFS('NREL Scaling Data'!$F:$F,'NREL Scaling Data'!$B:$B,UPPER(About!$B$1),'NREL Scaling Data'!$E:$E,Calculations!$M47,'NREL Scaling Data'!$A:$A,AE$3,'NREL Scaling Data'!$C:$C,Calculations!$L47,'NREL Scaling Data'!$D:$D,Calculations!$N47) + 1) * AE47,0)</f>
        <v>0</v>
      </c>
      <c r="AG47" s="45">
        <f>IFERROR(((SUMIFS('NREL Scaling Data'!$F:$F,'NREL Scaling Data'!$B:$B,UPPER(About!$B$1),'NREL Scaling Data'!$E:$E,Calculations!$M47,'NREL Scaling Data'!$A:$A,AG$3,'NREL Scaling Data'!$C:$C,Calculations!$L47,'NREL Scaling Data'!$D:$D,Calculations!$N47)-SUMIFS('NREL Scaling Data'!$F:$F,'NREL Scaling Data'!$B:$B,UPPER(About!$B$1),'NREL Scaling Data'!$E:$E,Calculations!$M47,'NREL Scaling Data'!$A:$A,AF$3,'NREL Scaling Data'!$C:$C,Calculations!$L47,'NREL Scaling Data'!$D:$D,Calculations!$N47))/SUMIFS('NREL Scaling Data'!$F:$F,'NREL Scaling Data'!$B:$B,UPPER(About!$B$1),'NREL Scaling Data'!$E:$E,Calculations!$M47,'NREL Scaling Data'!$A:$A,AF$3,'NREL Scaling Data'!$C:$C,Calculations!$L47,'NREL Scaling Data'!$D:$D,Calculations!$N47) + 1) * AF47,0)</f>
        <v>0</v>
      </c>
      <c r="AH47" s="45">
        <f>IFERROR(((SUMIFS('NREL Scaling Data'!$F:$F,'NREL Scaling Data'!$B:$B,UPPER(About!$B$1),'NREL Scaling Data'!$E:$E,Calculations!$M47,'NREL Scaling Data'!$A:$A,AH$3,'NREL Scaling Data'!$C:$C,Calculations!$L47,'NREL Scaling Data'!$D:$D,Calculations!$N47)-SUMIFS('NREL Scaling Data'!$F:$F,'NREL Scaling Data'!$B:$B,UPPER(About!$B$1),'NREL Scaling Data'!$E:$E,Calculations!$M47,'NREL Scaling Data'!$A:$A,AG$3,'NREL Scaling Data'!$C:$C,Calculations!$L47,'NREL Scaling Data'!$D:$D,Calculations!$N47))/SUMIFS('NREL Scaling Data'!$F:$F,'NREL Scaling Data'!$B:$B,UPPER(About!$B$1),'NREL Scaling Data'!$E:$E,Calculations!$M47,'NREL Scaling Data'!$A:$A,AG$3,'NREL Scaling Data'!$C:$C,Calculations!$L47,'NREL Scaling Data'!$D:$D,Calculations!$N47) + 1) * AG47,0)</f>
        <v>0</v>
      </c>
      <c r="AI47" s="45">
        <f>IFERROR(((SUMIFS('NREL Scaling Data'!$F:$F,'NREL Scaling Data'!$B:$B,UPPER(About!$B$1),'NREL Scaling Data'!$E:$E,Calculations!$M47,'NREL Scaling Data'!$A:$A,AI$3,'NREL Scaling Data'!$C:$C,Calculations!$L47,'NREL Scaling Data'!$D:$D,Calculations!$N47)-SUMIFS('NREL Scaling Data'!$F:$F,'NREL Scaling Data'!$B:$B,UPPER(About!$B$1),'NREL Scaling Data'!$E:$E,Calculations!$M47,'NREL Scaling Data'!$A:$A,AH$3,'NREL Scaling Data'!$C:$C,Calculations!$L47,'NREL Scaling Data'!$D:$D,Calculations!$N47))/SUMIFS('NREL Scaling Data'!$F:$F,'NREL Scaling Data'!$B:$B,UPPER(About!$B$1),'NREL Scaling Data'!$E:$E,Calculations!$M47,'NREL Scaling Data'!$A:$A,AH$3,'NREL Scaling Data'!$C:$C,Calculations!$L47,'NREL Scaling Data'!$D:$D,Calculations!$N47) + 1) * AH47,0)</f>
        <v>0</v>
      </c>
      <c r="AJ47" s="45">
        <f>IFERROR(((SUMIFS('NREL Scaling Data'!$F:$F,'NREL Scaling Data'!$B:$B,UPPER(About!$B$1),'NREL Scaling Data'!$E:$E,Calculations!$M47,'NREL Scaling Data'!$A:$A,AJ$3,'NREL Scaling Data'!$C:$C,Calculations!$L47,'NREL Scaling Data'!$D:$D,Calculations!$N47)-SUMIFS('NREL Scaling Data'!$F:$F,'NREL Scaling Data'!$B:$B,UPPER(About!$B$1),'NREL Scaling Data'!$E:$E,Calculations!$M47,'NREL Scaling Data'!$A:$A,AI$3,'NREL Scaling Data'!$C:$C,Calculations!$L47,'NREL Scaling Data'!$D:$D,Calculations!$N47))/SUMIFS('NREL Scaling Data'!$F:$F,'NREL Scaling Data'!$B:$B,UPPER(About!$B$1),'NREL Scaling Data'!$E:$E,Calculations!$M47,'NREL Scaling Data'!$A:$A,AI$3,'NREL Scaling Data'!$C:$C,Calculations!$L47,'NREL Scaling Data'!$D:$D,Calculations!$N47) + 1) * AI47,0)</f>
        <v>0</v>
      </c>
      <c r="AK47" s="45">
        <f>IFERROR(((SUMIFS('NREL Scaling Data'!$F:$F,'NREL Scaling Data'!$B:$B,UPPER(About!$B$1),'NREL Scaling Data'!$E:$E,Calculations!$M47,'NREL Scaling Data'!$A:$A,AK$3,'NREL Scaling Data'!$C:$C,Calculations!$L47,'NREL Scaling Data'!$D:$D,Calculations!$N47)-SUMIFS('NREL Scaling Data'!$F:$F,'NREL Scaling Data'!$B:$B,UPPER(About!$B$1),'NREL Scaling Data'!$E:$E,Calculations!$M47,'NREL Scaling Data'!$A:$A,AJ$3,'NREL Scaling Data'!$C:$C,Calculations!$L47,'NREL Scaling Data'!$D:$D,Calculations!$N47))/SUMIFS('NREL Scaling Data'!$F:$F,'NREL Scaling Data'!$B:$B,UPPER(About!$B$1),'NREL Scaling Data'!$E:$E,Calculations!$M47,'NREL Scaling Data'!$A:$A,AJ$3,'NREL Scaling Data'!$C:$C,Calculations!$L47,'NREL Scaling Data'!$D:$D,Calculations!$N47) + 1) * AJ47,0)</f>
        <v>0</v>
      </c>
      <c r="AL47" s="45">
        <f>IFERROR(((SUMIFS('NREL Scaling Data'!$F:$F,'NREL Scaling Data'!$B:$B,UPPER(About!$B$1),'NREL Scaling Data'!$E:$E,Calculations!$M47,'NREL Scaling Data'!$A:$A,AL$3,'NREL Scaling Data'!$C:$C,Calculations!$L47,'NREL Scaling Data'!$D:$D,Calculations!$N47)-SUMIFS('NREL Scaling Data'!$F:$F,'NREL Scaling Data'!$B:$B,UPPER(About!$B$1),'NREL Scaling Data'!$E:$E,Calculations!$M47,'NREL Scaling Data'!$A:$A,AK$3,'NREL Scaling Data'!$C:$C,Calculations!$L47,'NREL Scaling Data'!$D:$D,Calculations!$N47))/SUMIFS('NREL Scaling Data'!$F:$F,'NREL Scaling Data'!$B:$B,UPPER(About!$B$1),'NREL Scaling Data'!$E:$E,Calculations!$M47,'NREL Scaling Data'!$A:$A,AK$3,'NREL Scaling Data'!$C:$C,Calculations!$L47,'NREL Scaling Data'!$D:$D,Calculations!$N47) + 1) * AK47,0)</f>
        <v>0</v>
      </c>
      <c r="AM47" s="45">
        <f>IFERROR(((SUMIFS('NREL Scaling Data'!$F:$F,'NREL Scaling Data'!$B:$B,UPPER(About!$B$1),'NREL Scaling Data'!$E:$E,Calculations!$M47,'NREL Scaling Data'!$A:$A,AM$3,'NREL Scaling Data'!$C:$C,Calculations!$L47,'NREL Scaling Data'!$D:$D,Calculations!$N47)-SUMIFS('NREL Scaling Data'!$F:$F,'NREL Scaling Data'!$B:$B,UPPER(About!$B$1),'NREL Scaling Data'!$E:$E,Calculations!$M47,'NREL Scaling Data'!$A:$A,AL$3,'NREL Scaling Data'!$C:$C,Calculations!$L47,'NREL Scaling Data'!$D:$D,Calculations!$N47))/SUMIFS('NREL Scaling Data'!$F:$F,'NREL Scaling Data'!$B:$B,UPPER(About!$B$1),'NREL Scaling Data'!$E:$E,Calculations!$M47,'NREL Scaling Data'!$A:$A,AL$3,'NREL Scaling Data'!$C:$C,Calculations!$L47,'NREL Scaling Data'!$D:$D,Calculations!$N47) + 1) * AL47,0)</f>
        <v>0</v>
      </c>
      <c r="AN47" s="45">
        <f>IFERROR(((SUMIFS('NREL Scaling Data'!$F:$F,'NREL Scaling Data'!$B:$B,UPPER(About!$B$1),'NREL Scaling Data'!$E:$E,Calculations!$M47,'NREL Scaling Data'!$A:$A,AN$3,'NREL Scaling Data'!$C:$C,Calculations!$L47,'NREL Scaling Data'!$D:$D,Calculations!$N47)-SUMIFS('NREL Scaling Data'!$F:$F,'NREL Scaling Data'!$B:$B,UPPER(About!$B$1),'NREL Scaling Data'!$E:$E,Calculations!$M47,'NREL Scaling Data'!$A:$A,AM$3,'NREL Scaling Data'!$C:$C,Calculations!$L47,'NREL Scaling Data'!$D:$D,Calculations!$N47))/SUMIFS('NREL Scaling Data'!$F:$F,'NREL Scaling Data'!$B:$B,UPPER(About!$B$1),'NREL Scaling Data'!$E:$E,Calculations!$M47,'NREL Scaling Data'!$A:$A,AM$3,'NREL Scaling Data'!$C:$C,Calculations!$L47,'NREL Scaling Data'!$D:$D,Calculations!$N47) + 1) * AM47,0)</f>
        <v>0</v>
      </c>
      <c r="AO47" s="45">
        <f>IFERROR(((SUMIFS('NREL Scaling Data'!$F:$F,'NREL Scaling Data'!$B:$B,UPPER(About!$B$1),'NREL Scaling Data'!$E:$E,Calculations!$M47,'NREL Scaling Data'!$A:$A,AO$3,'NREL Scaling Data'!$C:$C,Calculations!$L47,'NREL Scaling Data'!$D:$D,Calculations!$N47)-SUMIFS('NREL Scaling Data'!$F:$F,'NREL Scaling Data'!$B:$B,UPPER(About!$B$1),'NREL Scaling Data'!$E:$E,Calculations!$M47,'NREL Scaling Data'!$A:$A,AN$3,'NREL Scaling Data'!$C:$C,Calculations!$L47,'NREL Scaling Data'!$D:$D,Calculations!$N47))/SUMIFS('NREL Scaling Data'!$F:$F,'NREL Scaling Data'!$B:$B,UPPER(About!$B$1),'NREL Scaling Data'!$E:$E,Calculations!$M47,'NREL Scaling Data'!$A:$A,AN$3,'NREL Scaling Data'!$C:$C,Calculations!$L47,'NREL Scaling Data'!$D:$D,Calculations!$N47) + 1) * AN47,0)</f>
        <v>0</v>
      </c>
      <c r="AP47" s="45">
        <f>IFERROR(((SUMIFS('NREL Scaling Data'!$F:$F,'NREL Scaling Data'!$B:$B,UPPER(About!$B$1),'NREL Scaling Data'!$E:$E,Calculations!$M47,'NREL Scaling Data'!$A:$A,AP$3,'NREL Scaling Data'!$C:$C,Calculations!$L47,'NREL Scaling Data'!$D:$D,Calculations!$N47)-SUMIFS('NREL Scaling Data'!$F:$F,'NREL Scaling Data'!$B:$B,UPPER(About!$B$1),'NREL Scaling Data'!$E:$E,Calculations!$M47,'NREL Scaling Data'!$A:$A,AO$3,'NREL Scaling Data'!$C:$C,Calculations!$L47,'NREL Scaling Data'!$D:$D,Calculations!$N47))/SUMIFS('NREL Scaling Data'!$F:$F,'NREL Scaling Data'!$B:$B,UPPER(About!$B$1),'NREL Scaling Data'!$E:$E,Calculations!$M47,'NREL Scaling Data'!$A:$A,AO$3,'NREL Scaling Data'!$C:$C,Calculations!$L47,'NREL Scaling Data'!$D:$D,Calculations!$N47) + 1) * AO47,0)</f>
        <v>0</v>
      </c>
      <c r="AQ47" s="45">
        <f>IFERROR(((SUMIFS('NREL Scaling Data'!$F:$F,'NREL Scaling Data'!$B:$B,UPPER(About!$B$1),'NREL Scaling Data'!$E:$E,Calculations!$M47,'NREL Scaling Data'!$A:$A,AQ$3,'NREL Scaling Data'!$C:$C,Calculations!$L47,'NREL Scaling Data'!$D:$D,Calculations!$N47)-SUMIFS('NREL Scaling Data'!$F:$F,'NREL Scaling Data'!$B:$B,UPPER(About!$B$1),'NREL Scaling Data'!$E:$E,Calculations!$M47,'NREL Scaling Data'!$A:$A,AP$3,'NREL Scaling Data'!$C:$C,Calculations!$L47,'NREL Scaling Data'!$D:$D,Calculations!$N47))/SUMIFS('NREL Scaling Data'!$F:$F,'NREL Scaling Data'!$B:$B,UPPER(About!$B$1),'NREL Scaling Data'!$E:$E,Calculations!$M47,'NREL Scaling Data'!$A:$A,AP$3,'NREL Scaling Data'!$C:$C,Calculations!$L47,'NREL Scaling Data'!$D:$D,Calculations!$N47) + 1) * AP47,0)</f>
        <v>0</v>
      </c>
      <c r="AR47" s="45">
        <f>IFERROR(((SUMIFS('NREL Scaling Data'!$F:$F,'NREL Scaling Data'!$B:$B,UPPER(About!$B$1),'NREL Scaling Data'!$E:$E,Calculations!$M47,'NREL Scaling Data'!$A:$A,AR$3,'NREL Scaling Data'!$C:$C,Calculations!$L47,'NREL Scaling Data'!$D:$D,Calculations!$N47)-SUMIFS('NREL Scaling Data'!$F:$F,'NREL Scaling Data'!$B:$B,UPPER(About!$B$1),'NREL Scaling Data'!$E:$E,Calculations!$M47,'NREL Scaling Data'!$A:$A,AQ$3,'NREL Scaling Data'!$C:$C,Calculations!$L47,'NREL Scaling Data'!$D:$D,Calculations!$N47))/SUMIFS('NREL Scaling Data'!$F:$F,'NREL Scaling Data'!$B:$B,UPPER(About!$B$1),'NREL Scaling Data'!$E:$E,Calculations!$M47,'NREL Scaling Data'!$A:$A,AQ$3,'NREL Scaling Data'!$C:$C,Calculations!$L47,'NREL Scaling Data'!$D:$D,Calculations!$N47) + 1) * AQ47,0)</f>
        <v>0</v>
      </c>
      <c r="AS47" s="45">
        <f>IFERROR(((SUMIFS('NREL Scaling Data'!$F:$F,'NREL Scaling Data'!$B:$B,UPPER(About!$B$1),'NREL Scaling Data'!$E:$E,Calculations!$M47,'NREL Scaling Data'!$A:$A,AS$3,'NREL Scaling Data'!$C:$C,Calculations!$L47,'NREL Scaling Data'!$D:$D,Calculations!$N47)-SUMIFS('NREL Scaling Data'!$F:$F,'NREL Scaling Data'!$B:$B,UPPER(About!$B$1),'NREL Scaling Data'!$E:$E,Calculations!$M47,'NREL Scaling Data'!$A:$A,AR$3,'NREL Scaling Data'!$C:$C,Calculations!$L47,'NREL Scaling Data'!$D:$D,Calculations!$N47))/SUMIFS('NREL Scaling Data'!$F:$F,'NREL Scaling Data'!$B:$B,UPPER(About!$B$1),'NREL Scaling Data'!$E:$E,Calculations!$M47,'NREL Scaling Data'!$A:$A,AR$3,'NREL Scaling Data'!$C:$C,Calculations!$L47,'NREL Scaling Data'!$D:$D,Calculations!$N47) + 1) * AR47,0)</f>
        <v>0</v>
      </c>
      <c r="AT47" s="45">
        <f>IFERROR(((SUMIFS('NREL Scaling Data'!$F:$F,'NREL Scaling Data'!$B:$B,UPPER(About!$B$1),'NREL Scaling Data'!$E:$E,Calculations!$M47,'NREL Scaling Data'!$A:$A,AT$3,'NREL Scaling Data'!$C:$C,Calculations!$L47,'NREL Scaling Data'!$D:$D,Calculations!$N47)-SUMIFS('NREL Scaling Data'!$F:$F,'NREL Scaling Data'!$B:$B,UPPER(About!$B$1),'NREL Scaling Data'!$E:$E,Calculations!$M47,'NREL Scaling Data'!$A:$A,AS$3,'NREL Scaling Data'!$C:$C,Calculations!$L47,'NREL Scaling Data'!$D:$D,Calculations!$N47))/SUMIFS('NREL Scaling Data'!$F:$F,'NREL Scaling Data'!$B:$B,UPPER(About!$B$1),'NREL Scaling Data'!$E:$E,Calculations!$M47,'NREL Scaling Data'!$A:$A,AS$3,'NREL Scaling Data'!$C:$C,Calculations!$L47,'NREL Scaling Data'!$D:$D,Calculations!$N47) + 1) * AS47,0)</f>
        <v>0</v>
      </c>
    </row>
    <row r="48" spans="2:46">
      <c r="I48" s="12" t="s">
        <v>1085</v>
      </c>
      <c r="J48" s="209">
        <f>IFERROR(SUMIFS('NREL Scaling Data'!F:F,'NREL Scaling Data'!B:B,UPPER(About!$B$1),'NREL Scaling Data'!E:E,Calculations!M48,'NREL Scaling Data'!A:A, 2021,'NREL Scaling Data'!C:C,Calculations!L48,'NREL Scaling Data'!D:D,Calculations!N48) / SUMIFS('NREL Scaling Data'!F:F,'NREL Scaling Data'!B:B,UPPER(About!$B$1),'NREL Scaling Data'!A:A, 2021,'NREL Scaling Data'!C:C,Calculations!L48,'NREL Scaling Data'!D:D,Calculations!N48),0)</f>
        <v>0</v>
      </c>
      <c r="K48" s="207">
        <f t="shared" si="8"/>
        <v>0.94236632738906856</v>
      </c>
      <c r="L48" s="209" t="s">
        <v>1022</v>
      </c>
      <c r="M48" s="12" t="s">
        <v>1014</v>
      </c>
      <c r="N48" s="1" t="s">
        <v>981</v>
      </c>
      <c r="O48" s="7">
        <f t="shared" si="10"/>
        <v>0</v>
      </c>
      <c r="P48" s="7">
        <f t="shared" si="9"/>
        <v>0</v>
      </c>
      <c r="Q48" s="45">
        <f>SUMIFS('SEDS 2021'!$F$23:$F$40,'SEDS 2021'!E$23:E$40,Calculations!L48,'SEDS 2021'!D$23:D$40,Calculations!N48)*J48*K48</f>
        <v>0</v>
      </c>
      <c r="R48" s="45">
        <f>IFERROR(((SUMIFS('NREL Scaling Data'!$F:$F,'NREL Scaling Data'!$B:$B,UPPER(About!$B$1),'NREL Scaling Data'!$E:$E,Calculations!$M48,'NREL Scaling Data'!$A:$A,R$3,'NREL Scaling Data'!$C:$C,Calculations!$L48,'NREL Scaling Data'!$D:$D,Calculations!$N48)-SUMIFS('NREL Scaling Data'!$F:$F,'NREL Scaling Data'!$B:$B,UPPER(About!$B$1),'NREL Scaling Data'!$E:$E,Calculations!$M48,'NREL Scaling Data'!$A:$A,Q$3,'NREL Scaling Data'!$C:$C,Calculations!$L48,'NREL Scaling Data'!$D:$D,Calculations!$N48))/SUMIFS('NREL Scaling Data'!$F:$F,'NREL Scaling Data'!$B:$B,UPPER(About!$B$1),'NREL Scaling Data'!$E:$E,Calculations!$M48,'NREL Scaling Data'!$A:$A,Q$3,'NREL Scaling Data'!$C:$C,Calculations!$L48,'NREL Scaling Data'!$D:$D,Calculations!$N48) + 1) * Q48,0)</f>
        <v>0</v>
      </c>
      <c r="S48" s="45">
        <f>IFERROR(((SUMIFS('NREL Scaling Data'!$F:$F,'NREL Scaling Data'!$B:$B,UPPER(About!$B$1),'NREL Scaling Data'!$E:$E,Calculations!$M48,'NREL Scaling Data'!$A:$A,S$3,'NREL Scaling Data'!$C:$C,Calculations!$L48,'NREL Scaling Data'!$D:$D,Calculations!$N48)-SUMIFS('NREL Scaling Data'!$F:$F,'NREL Scaling Data'!$B:$B,UPPER(About!$B$1),'NREL Scaling Data'!$E:$E,Calculations!$M48,'NREL Scaling Data'!$A:$A,R$3,'NREL Scaling Data'!$C:$C,Calculations!$L48,'NREL Scaling Data'!$D:$D,Calculations!$N48))/SUMIFS('NREL Scaling Data'!$F:$F,'NREL Scaling Data'!$B:$B,UPPER(About!$B$1),'NREL Scaling Data'!$E:$E,Calculations!$M48,'NREL Scaling Data'!$A:$A,R$3,'NREL Scaling Data'!$C:$C,Calculations!$L48,'NREL Scaling Data'!$D:$D,Calculations!$N48) + 1) * R48,0)</f>
        <v>0</v>
      </c>
      <c r="T48" s="45">
        <f>IFERROR(((SUMIFS('NREL Scaling Data'!$F:$F,'NREL Scaling Data'!$B:$B,UPPER(About!$B$1),'NREL Scaling Data'!$E:$E,Calculations!$M48,'NREL Scaling Data'!$A:$A,T$3,'NREL Scaling Data'!$C:$C,Calculations!$L48,'NREL Scaling Data'!$D:$D,Calculations!$N48)-SUMIFS('NREL Scaling Data'!$F:$F,'NREL Scaling Data'!$B:$B,UPPER(About!$B$1),'NREL Scaling Data'!$E:$E,Calculations!$M48,'NREL Scaling Data'!$A:$A,S$3,'NREL Scaling Data'!$C:$C,Calculations!$L48,'NREL Scaling Data'!$D:$D,Calculations!$N48))/SUMIFS('NREL Scaling Data'!$F:$F,'NREL Scaling Data'!$B:$B,UPPER(About!$B$1),'NREL Scaling Data'!$E:$E,Calculations!$M48,'NREL Scaling Data'!$A:$A,S$3,'NREL Scaling Data'!$C:$C,Calculations!$L48,'NREL Scaling Data'!$D:$D,Calculations!$N48) + 1) * S48,0)</f>
        <v>0</v>
      </c>
      <c r="U48" s="45">
        <f>IFERROR(((SUMIFS('NREL Scaling Data'!$F:$F,'NREL Scaling Data'!$B:$B,UPPER(About!$B$1),'NREL Scaling Data'!$E:$E,Calculations!$M48,'NREL Scaling Data'!$A:$A,U$3,'NREL Scaling Data'!$C:$C,Calculations!$L48,'NREL Scaling Data'!$D:$D,Calculations!$N48)-SUMIFS('NREL Scaling Data'!$F:$F,'NREL Scaling Data'!$B:$B,UPPER(About!$B$1),'NREL Scaling Data'!$E:$E,Calculations!$M48,'NREL Scaling Data'!$A:$A,T$3,'NREL Scaling Data'!$C:$C,Calculations!$L48,'NREL Scaling Data'!$D:$D,Calculations!$N48))/SUMIFS('NREL Scaling Data'!$F:$F,'NREL Scaling Data'!$B:$B,UPPER(About!$B$1),'NREL Scaling Data'!$E:$E,Calculations!$M48,'NREL Scaling Data'!$A:$A,T$3,'NREL Scaling Data'!$C:$C,Calculations!$L48,'NREL Scaling Data'!$D:$D,Calculations!$N48) + 1) * T48,0)</f>
        <v>0</v>
      </c>
      <c r="V48" s="45">
        <f>IFERROR(((SUMIFS('NREL Scaling Data'!$F:$F,'NREL Scaling Data'!$B:$B,UPPER(About!$B$1),'NREL Scaling Data'!$E:$E,Calculations!$M48,'NREL Scaling Data'!$A:$A,V$3,'NREL Scaling Data'!$C:$C,Calculations!$L48,'NREL Scaling Data'!$D:$D,Calculations!$N48)-SUMIFS('NREL Scaling Data'!$F:$F,'NREL Scaling Data'!$B:$B,UPPER(About!$B$1),'NREL Scaling Data'!$E:$E,Calculations!$M48,'NREL Scaling Data'!$A:$A,U$3,'NREL Scaling Data'!$C:$C,Calculations!$L48,'NREL Scaling Data'!$D:$D,Calculations!$N48))/SUMIFS('NREL Scaling Data'!$F:$F,'NREL Scaling Data'!$B:$B,UPPER(About!$B$1),'NREL Scaling Data'!$E:$E,Calculations!$M48,'NREL Scaling Data'!$A:$A,U$3,'NREL Scaling Data'!$C:$C,Calculations!$L48,'NREL Scaling Data'!$D:$D,Calculations!$N48) + 1) * U48,0)</f>
        <v>0</v>
      </c>
      <c r="W48" s="45">
        <f>IFERROR(((SUMIFS('NREL Scaling Data'!$F:$F,'NREL Scaling Data'!$B:$B,UPPER(About!$B$1),'NREL Scaling Data'!$E:$E,Calculations!$M48,'NREL Scaling Data'!$A:$A,W$3,'NREL Scaling Data'!$C:$C,Calculations!$L48,'NREL Scaling Data'!$D:$D,Calculations!$N48)-SUMIFS('NREL Scaling Data'!$F:$F,'NREL Scaling Data'!$B:$B,UPPER(About!$B$1),'NREL Scaling Data'!$E:$E,Calculations!$M48,'NREL Scaling Data'!$A:$A,V$3,'NREL Scaling Data'!$C:$C,Calculations!$L48,'NREL Scaling Data'!$D:$D,Calculations!$N48))/SUMIFS('NREL Scaling Data'!$F:$F,'NREL Scaling Data'!$B:$B,UPPER(About!$B$1),'NREL Scaling Data'!$E:$E,Calculations!$M48,'NREL Scaling Data'!$A:$A,V$3,'NREL Scaling Data'!$C:$C,Calculations!$L48,'NREL Scaling Data'!$D:$D,Calculations!$N48) + 1) * V48,0)</f>
        <v>0</v>
      </c>
      <c r="X48" s="45">
        <f>IFERROR(((SUMIFS('NREL Scaling Data'!$F:$F,'NREL Scaling Data'!$B:$B,UPPER(About!$B$1),'NREL Scaling Data'!$E:$E,Calculations!$M48,'NREL Scaling Data'!$A:$A,X$3,'NREL Scaling Data'!$C:$C,Calculations!$L48,'NREL Scaling Data'!$D:$D,Calculations!$N48)-SUMIFS('NREL Scaling Data'!$F:$F,'NREL Scaling Data'!$B:$B,UPPER(About!$B$1),'NREL Scaling Data'!$E:$E,Calculations!$M48,'NREL Scaling Data'!$A:$A,W$3,'NREL Scaling Data'!$C:$C,Calculations!$L48,'NREL Scaling Data'!$D:$D,Calculations!$N48))/SUMIFS('NREL Scaling Data'!$F:$F,'NREL Scaling Data'!$B:$B,UPPER(About!$B$1),'NREL Scaling Data'!$E:$E,Calculations!$M48,'NREL Scaling Data'!$A:$A,W$3,'NREL Scaling Data'!$C:$C,Calculations!$L48,'NREL Scaling Data'!$D:$D,Calculations!$N48) + 1) * W48,0)</f>
        <v>0</v>
      </c>
      <c r="Y48" s="45">
        <f>IFERROR(((SUMIFS('NREL Scaling Data'!$F:$F,'NREL Scaling Data'!$B:$B,UPPER(About!$B$1),'NREL Scaling Data'!$E:$E,Calculations!$M48,'NREL Scaling Data'!$A:$A,Y$3,'NREL Scaling Data'!$C:$C,Calculations!$L48,'NREL Scaling Data'!$D:$D,Calculations!$N48)-SUMIFS('NREL Scaling Data'!$F:$F,'NREL Scaling Data'!$B:$B,UPPER(About!$B$1),'NREL Scaling Data'!$E:$E,Calculations!$M48,'NREL Scaling Data'!$A:$A,X$3,'NREL Scaling Data'!$C:$C,Calculations!$L48,'NREL Scaling Data'!$D:$D,Calculations!$N48))/SUMIFS('NREL Scaling Data'!$F:$F,'NREL Scaling Data'!$B:$B,UPPER(About!$B$1),'NREL Scaling Data'!$E:$E,Calculations!$M48,'NREL Scaling Data'!$A:$A,X$3,'NREL Scaling Data'!$C:$C,Calculations!$L48,'NREL Scaling Data'!$D:$D,Calculations!$N48) + 1) * X48,0)</f>
        <v>0</v>
      </c>
      <c r="Z48" s="45">
        <f>IFERROR(((SUMIFS('NREL Scaling Data'!$F:$F,'NREL Scaling Data'!$B:$B,UPPER(About!$B$1),'NREL Scaling Data'!$E:$E,Calculations!$M48,'NREL Scaling Data'!$A:$A,Z$3,'NREL Scaling Data'!$C:$C,Calculations!$L48,'NREL Scaling Data'!$D:$D,Calculations!$N48)-SUMIFS('NREL Scaling Data'!$F:$F,'NREL Scaling Data'!$B:$B,UPPER(About!$B$1),'NREL Scaling Data'!$E:$E,Calculations!$M48,'NREL Scaling Data'!$A:$A,Y$3,'NREL Scaling Data'!$C:$C,Calculations!$L48,'NREL Scaling Data'!$D:$D,Calculations!$N48))/SUMIFS('NREL Scaling Data'!$F:$F,'NREL Scaling Data'!$B:$B,UPPER(About!$B$1),'NREL Scaling Data'!$E:$E,Calculations!$M48,'NREL Scaling Data'!$A:$A,Y$3,'NREL Scaling Data'!$C:$C,Calculations!$L48,'NREL Scaling Data'!$D:$D,Calculations!$N48) + 1) * Y48,0)</f>
        <v>0</v>
      </c>
      <c r="AA48" s="45">
        <f>IFERROR(((SUMIFS('NREL Scaling Data'!$F:$F,'NREL Scaling Data'!$B:$B,UPPER(About!$B$1),'NREL Scaling Data'!$E:$E,Calculations!$M48,'NREL Scaling Data'!$A:$A,AA$3,'NREL Scaling Data'!$C:$C,Calculations!$L48,'NREL Scaling Data'!$D:$D,Calculations!$N48)-SUMIFS('NREL Scaling Data'!$F:$F,'NREL Scaling Data'!$B:$B,UPPER(About!$B$1),'NREL Scaling Data'!$E:$E,Calculations!$M48,'NREL Scaling Data'!$A:$A,Z$3,'NREL Scaling Data'!$C:$C,Calculations!$L48,'NREL Scaling Data'!$D:$D,Calculations!$N48))/SUMIFS('NREL Scaling Data'!$F:$F,'NREL Scaling Data'!$B:$B,UPPER(About!$B$1),'NREL Scaling Data'!$E:$E,Calculations!$M48,'NREL Scaling Data'!$A:$A,Z$3,'NREL Scaling Data'!$C:$C,Calculations!$L48,'NREL Scaling Data'!$D:$D,Calculations!$N48) + 1) * Z48,0)</f>
        <v>0</v>
      </c>
      <c r="AB48" s="45">
        <f>IFERROR(((SUMIFS('NREL Scaling Data'!$F:$F,'NREL Scaling Data'!$B:$B,UPPER(About!$B$1),'NREL Scaling Data'!$E:$E,Calculations!$M48,'NREL Scaling Data'!$A:$A,AB$3,'NREL Scaling Data'!$C:$C,Calculations!$L48,'NREL Scaling Data'!$D:$D,Calculations!$N48)-SUMIFS('NREL Scaling Data'!$F:$F,'NREL Scaling Data'!$B:$B,UPPER(About!$B$1),'NREL Scaling Data'!$E:$E,Calculations!$M48,'NREL Scaling Data'!$A:$A,AA$3,'NREL Scaling Data'!$C:$C,Calculations!$L48,'NREL Scaling Data'!$D:$D,Calculations!$N48))/SUMIFS('NREL Scaling Data'!$F:$F,'NREL Scaling Data'!$B:$B,UPPER(About!$B$1),'NREL Scaling Data'!$E:$E,Calculations!$M48,'NREL Scaling Data'!$A:$A,AA$3,'NREL Scaling Data'!$C:$C,Calculations!$L48,'NREL Scaling Data'!$D:$D,Calculations!$N48) + 1) * AA48,0)</f>
        <v>0</v>
      </c>
      <c r="AC48" s="45">
        <f>IFERROR(((SUMIFS('NREL Scaling Data'!$F:$F,'NREL Scaling Data'!$B:$B,UPPER(About!$B$1),'NREL Scaling Data'!$E:$E,Calculations!$M48,'NREL Scaling Data'!$A:$A,AC$3,'NREL Scaling Data'!$C:$C,Calculations!$L48,'NREL Scaling Data'!$D:$D,Calculations!$N48)-SUMIFS('NREL Scaling Data'!$F:$F,'NREL Scaling Data'!$B:$B,UPPER(About!$B$1),'NREL Scaling Data'!$E:$E,Calculations!$M48,'NREL Scaling Data'!$A:$A,AB$3,'NREL Scaling Data'!$C:$C,Calculations!$L48,'NREL Scaling Data'!$D:$D,Calculations!$N48))/SUMIFS('NREL Scaling Data'!$F:$F,'NREL Scaling Data'!$B:$B,UPPER(About!$B$1),'NREL Scaling Data'!$E:$E,Calculations!$M48,'NREL Scaling Data'!$A:$A,AB$3,'NREL Scaling Data'!$C:$C,Calculations!$L48,'NREL Scaling Data'!$D:$D,Calculations!$N48) + 1) * AB48,0)</f>
        <v>0</v>
      </c>
      <c r="AD48" s="45">
        <f>IFERROR(((SUMIFS('NREL Scaling Data'!$F:$F,'NREL Scaling Data'!$B:$B,UPPER(About!$B$1),'NREL Scaling Data'!$E:$E,Calculations!$M48,'NREL Scaling Data'!$A:$A,AD$3,'NREL Scaling Data'!$C:$C,Calculations!$L48,'NREL Scaling Data'!$D:$D,Calculations!$N48)-SUMIFS('NREL Scaling Data'!$F:$F,'NREL Scaling Data'!$B:$B,UPPER(About!$B$1),'NREL Scaling Data'!$E:$E,Calculations!$M48,'NREL Scaling Data'!$A:$A,AC$3,'NREL Scaling Data'!$C:$C,Calculations!$L48,'NREL Scaling Data'!$D:$D,Calculations!$N48))/SUMIFS('NREL Scaling Data'!$F:$F,'NREL Scaling Data'!$B:$B,UPPER(About!$B$1),'NREL Scaling Data'!$E:$E,Calculations!$M48,'NREL Scaling Data'!$A:$A,AC$3,'NREL Scaling Data'!$C:$C,Calculations!$L48,'NREL Scaling Data'!$D:$D,Calculations!$N48) + 1) * AC48,0)</f>
        <v>0</v>
      </c>
      <c r="AE48" s="45">
        <f>IFERROR(((SUMIFS('NREL Scaling Data'!$F:$F,'NREL Scaling Data'!$B:$B,UPPER(About!$B$1),'NREL Scaling Data'!$E:$E,Calculations!$M48,'NREL Scaling Data'!$A:$A,AE$3,'NREL Scaling Data'!$C:$C,Calculations!$L48,'NREL Scaling Data'!$D:$D,Calculations!$N48)-SUMIFS('NREL Scaling Data'!$F:$F,'NREL Scaling Data'!$B:$B,UPPER(About!$B$1),'NREL Scaling Data'!$E:$E,Calculations!$M48,'NREL Scaling Data'!$A:$A,AD$3,'NREL Scaling Data'!$C:$C,Calculations!$L48,'NREL Scaling Data'!$D:$D,Calculations!$N48))/SUMIFS('NREL Scaling Data'!$F:$F,'NREL Scaling Data'!$B:$B,UPPER(About!$B$1),'NREL Scaling Data'!$E:$E,Calculations!$M48,'NREL Scaling Data'!$A:$A,AD$3,'NREL Scaling Data'!$C:$C,Calculations!$L48,'NREL Scaling Data'!$D:$D,Calculations!$N48) + 1) * AD48,0)</f>
        <v>0</v>
      </c>
      <c r="AF48" s="45">
        <f>IFERROR(((SUMIFS('NREL Scaling Data'!$F:$F,'NREL Scaling Data'!$B:$B,UPPER(About!$B$1),'NREL Scaling Data'!$E:$E,Calculations!$M48,'NREL Scaling Data'!$A:$A,AF$3,'NREL Scaling Data'!$C:$C,Calculations!$L48,'NREL Scaling Data'!$D:$D,Calculations!$N48)-SUMIFS('NREL Scaling Data'!$F:$F,'NREL Scaling Data'!$B:$B,UPPER(About!$B$1),'NREL Scaling Data'!$E:$E,Calculations!$M48,'NREL Scaling Data'!$A:$A,AE$3,'NREL Scaling Data'!$C:$C,Calculations!$L48,'NREL Scaling Data'!$D:$D,Calculations!$N48))/SUMIFS('NREL Scaling Data'!$F:$F,'NREL Scaling Data'!$B:$B,UPPER(About!$B$1),'NREL Scaling Data'!$E:$E,Calculations!$M48,'NREL Scaling Data'!$A:$A,AE$3,'NREL Scaling Data'!$C:$C,Calculations!$L48,'NREL Scaling Data'!$D:$D,Calculations!$N48) + 1) * AE48,0)</f>
        <v>0</v>
      </c>
      <c r="AG48" s="45">
        <f>IFERROR(((SUMIFS('NREL Scaling Data'!$F:$F,'NREL Scaling Data'!$B:$B,UPPER(About!$B$1),'NREL Scaling Data'!$E:$E,Calculations!$M48,'NREL Scaling Data'!$A:$A,AG$3,'NREL Scaling Data'!$C:$C,Calculations!$L48,'NREL Scaling Data'!$D:$D,Calculations!$N48)-SUMIFS('NREL Scaling Data'!$F:$F,'NREL Scaling Data'!$B:$B,UPPER(About!$B$1),'NREL Scaling Data'!$E:$E,Calculations!$M48,'NREL Scaling Data'!$A:$A,AF$3,'NREL Scaling Data'!$C:$C,Calculations!$L48,'NREL Scaling Data'!$D:$D,Calculations!$N48))/SUMIFS('NREL Scaling Data'!$F:$F,'NREL Scaling Data'!$B:$B,UPPER(About!$B$1),'NREL Scaling Data'!$E:$E,Calculations!$M48,'NREL Scaling Data'!$A:$A,AF$3,'NREL Scaling Data'!$C:$C,Calculations!$L48,'NREL Scaling Data'!$D:$D,Calculations!$N48) + 1) * AF48,0)</f>
        <v>0</v>
      </c>
      <c r="AH48" s="45">
        <f>IFERROR(((SUMIFS('NREL Scaling Data'!$F:$F,'NREL Scaling Data'!$B:$B,UPPER(About!$B$1),'NREL Scaling Data'!$E:$E,Calculations!$M48,'NREL Scaling Data'!$A:$A,AH$3,'NREL Scaling Data'!$C:$C,Calculations!$L48,'NREL Scaling Data'!$D:$D,Calculations!$N48)-SUMIFS('NREL Scaling Data'!$F:$F,'NREL Scaling Data'!$B:$B,UPPER(About!$B$1),'NREL Scaling Data'!$E:$E,Calculations!$M48,'NREL Scaling Data'!$A:$A,AG$3,'NREL Scaling Data'!$C:$C,Calculations!$L48,'NREL Scaling Data'!$D:$D,Calculations!$N48))/SUMIFS('NREL Scaling Data'!$F:$F,'NREL Scaling Data'!$B:$B,UPPER(About!$B$1),'NREL Scaling Data'!$E:$E,Calculations!$M48,'NREL Scaling Data'!$A:$A,AG$3,'NREL Scaling Data'!$C:$C,Calculations!$L48,'NREL Scaling Data'!$D:$D,Calculations!$N48) + 1) * AG48,0)</f>
        <v>0</v>
      </c>
      <c r="AI48" s="45">
        <f>IFERROR(((SUMIFS('NREL Scaling Data'!$F:$F,'NREL Scaling Data'!$B:$B,UPPER(About!$B$1),'NREL Scaling Data'!$E:$E,Calculations!$M48,'NREL Scaling Data'!$A:$A,AI$3,'NREL Scaling Data'!$C:$C,Calculations!$L48,'NREL Scaling Data'!$D:$D,Calculations!$N48)-SUMIFS('NREL Scaling Data'!$F:$F,'NREL Scaling Data'!$B:$B,UPPER(About!$B$1),'NREL Scaling Data'!$E:$E,Calculations!$M48,'NREL Scaling Data'!$A:$A,AH$3,'NREL Scaling Data'!$C:$C,Calculations!$L48,'NREL Scaling Data'!$D:$D,Calculations!$N48))/SUMIFS('NREL Scaling Data'!$F:$F,'NREL Scaling Data'!$B:$B,UPPER(About!$B$1),'NREL Scaling Data'!$E:$E,Calculations!$M48,'NREL Scaling Data'!$A:$A,AH$3,'NREL Scaling Data'!$C:$C,Calculations!$L48,'NREL Scaling Data'!$D:$D,Calculations!$N48) + 1) * AH48,0)</f>
        <v>0</v>
      </c>
      <c r="AJ48" s="45">
        <f>IFERROR(((SUMIFS('NREL Scaling Data'!$F:$F,'NREL Scaling Data'!$B:$B,UPPER(About!$B$1),'NREL Scaling Data'!$E:$E,Calculations!$M48,'NREL Scaling Data'!$A:$A,AJ$3,'NREL Scaling Data'!$C:$C,Calculations!$L48,'NREL Scaling Data'!$D:$D,Calculations!$N48)-SUMIFS('NREL Scaling Data'!$F:$F,'NREL Scaling Data'!$B:$B,UPPER(About!$B$1),'NREL Scaling Data'!$E:$E,Calculations!$M48,'NREL Scaling Data'!$A:$A,AI$3,'NREL Scaling Data'!$C:$C,Calculations!$L48,'NREL Scaling Data'!$D:$D,Calculations!$N48))/SUMIFS('NREL Scaling Data'!$F:$F,'NREL Scaling Data'!$B:$B,UPPER(About!$B$1),'NREL Scaling Data'!$E:$E,Calculations!$M48,'NREL Scaling Data'!$A:$A,AI$3,'NREL Scaling Data'!$C:$C,Calculations!$L48,'NREL Scaling Data'!$D:$D,Calculations!$N48) + 1) * AI48,0)</f>
        <v>0</v>
      </c>
      <c r="AK48" s="45">
        <f>IFERROR(((SUMIFS('NREL Scaling Data'!$F:$F,'NREL Scaling Data'!$B:$B,UPPER(About!$B$1),'NREL Scaling Data'!$E:$E,Calculations!$M48,'NREL Scaling Data'!$A:$A,AK$3,'NREL Scaling Data'!$C:$C,Calculations!$L48,'NREL Scaling Data'!$D:$D,Calculations!$N48)-SUMIFS('NREL Scaling Data'!$F:$F,'NREL Scaling Data'!$B:$B,UPPER(About!$B$1),'NREL Scaling Data'!$E:$E,Calculations!$M48,'NREL Scaling Data'!$A:$A,AJ$3,'NREL Scaling Data'!$C:$C,Calculations!$L48,'NREL Scaling Data'!$D:$D,Calculations!$N48))/SUMIFS('NREL Scaling Data'!$F:$F,'NREL Scaling Data'!$B:$B,UPPER(About!$B$1),'NREL Scaling Data'!$E:$E,Calculations!$M48,'NREL Scaling Data'!$A:$A,AJ$3,'NREL Scaling Data'!$C:$C,Calculations!$L48,'NREL Scaling Data'!$D:$D,Calculations!$N48) + 1) * AJ48,0)</f>
        <v>0</v>
      </c>
      <c r="AL48" s="45">
        <f>IFERROR(((SUMIFS('NREL Scaling Data'!$F:$F,'NREL Scaling Data'!$B:$B,UPPER(About!$B$1),'NREL Scaling Data'!$E:$E,Calculations!$M48,'NREL Scaling Data'!$A:$A,AL$3,'NREL Scaling Data'!$C:$C,Calculations!$L48,'NREL Scaling Data'!$D:$D,Calculations!$N48)-SUMIFS('NREL Scaling Data'!$F:$F,'NREL Scaling Data'!$B:$B,UPPER(About!$B$1),'NREL Scaling Data'!$E:$E,Calculations!$M48,'NREL Scaling Data'!$A:$A,AK$3,'NREL Scaling Data'!$C:$C,Calculations!$L48,'NREL Scaling Data'!$D:$D,Calculations!$N48))/SUMIFS('NREL Scaling Data'!$F:$F,'NREL Scaling Data'!$B:$B,UPPER(About!$B$1),'NREL Scaling Data'!$E:$E,Calculations!$M48,'NREL Scaling Data'!$A:$A,AK$3,'NREL Scaling Data'!$C:$C,Calculations!$L48,'NREL Scaling Data'!$D:$D,Calculations!$N48) + 1) * AK48,0)</f>
        <v>0</v>
      </c>
      <c r="AM48" s="45">
        <f>IFERROR(((SUMIFS('NREL Scaling Data'!$F:$F,'NREL Scaling Data'!$B:$B,UPPER(About!$B$1),'NREL Scaling Data'!$E:$E,Calculations!$M48,'NREL Scaling Data'!$A:$A,AM$3,'NREL Scaling Data'!$C:$C,Calculations!$L48,'NREL Scaling Data'!$D:$D,Calculations!$N48)-SUMIFS('NREL Scaling Data'!$F:$F,'NREL Scaling Data'!$B:$B,UPPER(About!$B$1),'NREL Scaling Data'!$E:$E,Calculations!$M48,'NREL Scaling Data'!$A:$A,AL$3,'NREL Scaling Data'!$C:$C,Calculations!$L48,'NREL Scaling Data'!$D:$D,Calculations!$N48))/SUMIFS('NREL Scaling Data'!$F:$F,'NREL Scaling Data'!$B:$B,UPPER(About!$B$1),'NREL Scaling Data'!$E:$E,Calculations!$M48,'NREL Scaling Data'!$A:$A,AL$3,'NREL Scaling Data'!$C:$C,Calculations!$L48,'NREL Scaling Data'!$D:$D,Calculations!$N48) + 1) * AL48,0)</f>
        <v>0</v>
      </c>
      <c r="AN48" s="45">
        <f>IFERROR(((SUMIFS('NREL Scaling Data'!$F:$F,'NREL Scaling Data'!$B:$B,UPPER(About!$B$1),'NREL Scaling Data'!$E:$E,Calculations!$M48,'NREL Scaling Data'!$A:$A,AN$3,'NREL Scaling Data'!$C:$C,Calculations!$L48,'NREL Scaling Data'!$D:$D,Calculations!$N48)-SUMIFS('NREL Scaling Data'!$F:$F,'NREL Scaling Data'!$B:$B,UPPER(About!$B$1),'NREL Scaling Data'!$E:$E,Calculations!$M48,'NREL Scaling Data'!$A:$A,AM$3,'NREL Scaling Data'!$C:$C,Calculations!$L48,'NREL Scaling Data'!$D:$D,Calculations!$N48))/SUMIFS('NREL Scaling Data'!$F:$F,'NREL Scaling Data'!$B:$B,UPPER(About!$B$1),'NREL Scaling Data'!$E:$E,Calculations!$M48,'NREL Scaling Data'!$A:$A,AM$3,'NREL Scaling Data'!$C:$C,Calculations!$L48,'NREL Scaling Data'!$D:$D,Calculations!$N48) + 1) * AM48,0)</f>
        <v>0</v>
      </c>
      <c r="AO48" s="45">
        <f>IFERROR(((SUMIFS('NREL Scaling Data'!$F:$F,'NREL Scaling Data'!$B:$B,UPPER(About!$B$1),'NREL Scaling Data'!$E:$E,Calculations!$M48,'NREL Scaling Data'!$A:$A,AO$3,'NREL Scaling Data'!$C:$C,Calculations!$L48,'NREL Scaling Data'!$D:$D,Calculations!$N48)-SUMIFS('NREL Scaling Data'!$F:$F,'NREL Scaling Data'!$B:$B,UPPER(About!$B$1),'NREL Scaling Data'!$E:$E,Calculations!$M48,'NREL Scaling Data'!$A:$A,AN$3,'NREL Scaling Data'!$C:$C,Calculations!$L48,'NREL Scaling Data'!$D:$D,Calculations!$N48))/SUMIFS('NREL Scaling Data'!$F:$F,'NREL Scaling Data'!$B:$B,UPPER(About!$B$1),'NREL Scaling Data'!$E:$E,Calculations!$M48,'NREL Scaling Data'!$A:$A,AN$3,'NREL Scaling Data'!$C:$C,Calculations!$L48,'NREL Scaling Data'!$D:$D,Calculations!$N48) + 1) * AN48,0)</f>
        <v>0</v>
      </c>
      <c r="AP48" s="45">
        <f>IFERROR(((SUMIFS('NREL Scaling Data'!$F:$F,'NREL Scaling Data'!$B:$B,UPPER(About!$B$1),'NREL Scaling Data'!$E:$E,Calculations!$M48,'NREL Scaling Data'!$A:$A,AP$3,'NREL Scaling Data'!$C:$C,Calculations!$L48,'NREL Scaling Data'!$D:$D,Calculations!$N48)-SUMIFS('NREL Scaling Data'!$F:$F,'NREL Scaling Data'!$B:$B,UPPER(About!$B$1),'NREL Scaling Data'!$E:$E,Calculations!$M48,'NREL Scaling Data'!$A:$A,AO$3,'NREL Scaling Data'!$C:$C,Calculations!$L48,'NREL Scaling Data'!$D:$D,Calculations!$N48))/SUMIFS('NREL Scaling Data'!$F:$F,'NREL Scaling Data'!$B:$B,UPPER(About!$B$1),'NREL Scaling Data'!$E:$E,Calculations!$M48,'NREL Scaling Data'!$A:$A,AO$3,'NREL Scaling Data'!$C:$C,Calculations!$L48,'NREL Scaling Data'!$D:$D,Calculations!$N48) + 1) * AO48,0)</f>
        <v>0</v>
      </c>
      <c r="AQ48" s="45">
        <f>IFERROR(((SUMIFS('NREL Scaling Data'!$F:$F,'NREL Scaling Data'!$B:$B,UPPER(About!$B$1),'NREL Scaling Data'!$E:$E,Calculations!$M48,'NREL Scaling Data'!$A:$A,AQ$3,'NREL Scaling Data'!$C:$C,Calculations!$L48,'NREL Scaling Data'!$D:$D,Calculations!$N48)-SUMIFS('NREL Scaling Data'!$F:$F,'NREL Scaling Data'!$B:$B,UPPER(About!$B$1),'NREL Scaling Data'!$E:$E,Calculations!$M48,'NREL Scaling Data'!$A:$A,AP$3,'NREL Scaling Data'!$C:$C,Calculations!$L48,'NREL Scaling Data'!$D:$D,Calculations!$N48))/SUMIFS('NREL Scaling Data'!$F:$F,'NREL Scaling Data'!$B:$B,UPPER(About!$B$1),'NREL Scaling Data'!$E:$E,Calculations!$M48,'NREL Scaling Data'!$A:$A,AP$3,'NREL Scaling Data'!$C:$C,Calculations!$L48,'NREL Scaling Data'!$D:$D,Calculations!$N48) + 1) * AP48,0)</f>
        <v>0</v>
      </c>
      <c r="AR48" s="45">
        <f>IFERROR(((SUMIFS('NREL Scaling Data'!$F:$F,'NREL Scaling Data'!$B:$B,UPPER(About!$B$1),'NREL Scaling Data'!$E:$E,Calculations!$M48,'NREL Scaling Data'!$A:$A,AR$3,'NREL Scaling Data'!$C:$C,Calculations!$L48,'NREL Scaling Data'!$D:$D,Calculations!$N48)-SUMIFS('NREL Scaling Data'!$F:$F,'NREL Scaling Data'!$B:$B,UPPER(About!$B$1),'NREL Scaling Data'!$E:$E,Calculations!$M48,'NREL Scaling Data'!$A:$A,AQ$3,'NREL Scaling Data'!$C:$C,Calculations!$L48,'NREL Scaling Data'!$D:$D,Calculations!$N48))/SUMIFS('NREL Scaling Data'!$F:$F,'NREL Scaling Data'!$B:$B,UPPER(About!$B$1),'NREL Scaling Data'!$E:$E,Calculations!$M48,'NREL Scaling Data'!$A:$A,AQ$3,'NREL Scaling Data'!$C:$C,Calculations!$L48,'NREL Scaling Data'!$D:$D,Calculations!$N48) + 1) * AQ48,0)</f>
        <v>0</v>
      </c>
      <c r="AS48" s="45">
        <f>IFERROR(((SUMIFS('NREL Scaling Data'!$F:$F,'NREL Scaling Data'!$B:$B,UPPER(About!$B$1),'NREL Scaling Data'!$E:$E,Calculations!$M48,'NREL Scaling Data'!$A:$A,AS$3,'NREL Scaling Data'!$C:$C,Calculations!$L48,'NREL Scaling Data'!$D:$D,Calculations!$N48)-SUMIFS('NREL Scaling Data'!$F:$F,'NREL Scaling Data'!$B:$B,UPPER(About!$B$1),'NREL Scaling Data'!$E:$E,Calculations!$M48,'NREL Scaling Data'!$A:$A,AR$3,'NREL Scaling Data'!$C:$C,Calculations!$L48,'NREL Scaling Data'!$D:$D,Calculations!$N48))/SUMIFS('NREL Scaling Data'!$F:$F,'NREL Scaling Data'!$B:$B,UPPER(About!$B$1),'NREL Scaling Data'!$E:$E,Calculations!$M48,'NREL Scaling Data'!$A:$A,AR$3,'NREL Scaling Data'!$C:$C,Calculations!$L48,'NREL Scaling Data'!$D:$D,Calculations!$N48) + 1) * AR48,0)</f>
        <v>0</v>
      </c>
      <c r="AT48" s="45">
        <f>IFERROR(((SUMIFS('NREL Scaling Data'!$F:$F,'NREL Scaling Data'!$B:$B,UPPER(About!$B$1),'NREL Scaling Data'!$E:$E,Calculations!$M48,'NREL Scaling Data'!$A:$A,AT$3,'NREL Scaling Data'!$C:$C,Calculations!$L48,'NREL Scaling Data'!$D:$D,Calculations!$N48)-SUMIFS('NREL Scaling Data'!$F:$F,'NREL Scaling Data'!$B:$B,UPPER(About!$B$1),'NREL Scaling Data'!$E:$E,Calculations!$M48,'NREL Scaling Data'!$A:$A,AS$3,'NREL Scaling Data'!$C:$C,Calculations!$L48,'NREL Scaling Data'!$D:$D,Calculations!$N48))/SUMIFS('NREL Scaling Data'!$F:$F,'NREL Scaling Data'!$B:$B,UPPER(About!$B$1),'NREL Scaling Data'!$E:$E,Calculations!$M48,'NREL Scaling Data'!$A:$A,AS$3,'NREL Scaling Data'!$C:$C,Calculations!$L48,'NREL Scaling Data'!$D:$D,Calculations!$N48) + 1) * AS48,0)</f>
        <v>0</v>
      </c>
    </row>
    <row r="49" spans="6:46">
      <c r="I49" s="12" t="s">
        <v>1085</v>
      </c>
      <c r="J49" s="209">
        <f>IFERROR(SUMIFS('NREL Scaling Data'!F:F,'NREL Scaling Data'!B:B,UPPER(About!$B$1),'NREL Scaling Data'!E:E,Calculations!M49,'NREL Scaling Data'!A:A, 2021,'NREL Scaling Data'!C:C,Calculations!L49,'NREL Scaling Data'!D:D,Calculations!N49) / SUMIFS('NREL Scaling Data'!F:F,'NREL Scaling Data'!B:B,UPPER(About!$B$1),'NREL Scaling Data'!A:A, 2021,'NREL Scaling Data'!C:C,Calculations!L49,'NREL Scaling Data'!D:D,Calculations!N49),0)</f>
        <v>0</v>
      </c>
      <c r="K49" s="207">
        <f t="shared" si="8"/>
        <v>0.94236632738906856</v>
      </c>
      <c r="L49" s="209" t="s">
        <v>1022</v>
      </c>
      <c r="M49" s="12" t="s">
        <v>1014</v>
      </c>
      <c r="N49" s="1" t="s">
        <v>969</v>
      </c>
      <c r="O49" s="7">
        <f t="shared" si="10"/>
        <v>0</v>
      </c>
      <c r="P49" s="7">
        <f t="shared" si="9"/>
        <v>0</v>
      </c>
      <c r="Q49" s="45">
        <f>SUMIFS('SEDS 2021'!$F$23:$F$40,'SEDS 2021'!E$23:E$40,Calculations!L49,'SEDS 2021'!D$23:D$40,Calculations!N49)*J49*K49</f>
        <v>0</v>
      </c>
      <c r="R49" s="45">
        <f>IFERROR(((SUMIFS('NREL Scaling Data'!$F:$F,'NREL Scaling Data'!$B:$B,UPPER(About!$B$1),'NREL Scaling Data'!$E:$E,Calculations!$M49,'NREL Scaling Data'!$A:$A,R$3,'NREL Scaling Data'!$C:$C,Calculations!$L49,'NREL Scaling Data'!$D:$D,Calculations!$N49)-SUMIFS('NREL Scaling Data'!$F:$F,'NREL Scaling Data'!$B:$B,UPPER(About!$B$1),'NREL Scaling Data'!$E:$E,Calculations!$M49,'NREL Scaling Data'!$A:$A,Q$3,'NREL Scaling Data'!$C:$C,Calculations!$L49,'NREL Scaling Data'!$D:$D,Calculations!$N49))/SUMIFS('NREL Scaling Data'!$F:$F,'NREL Scaling Data'!$B:$B,UPPER(About!$B$1),'NREL Scaling Data'!$E:$E,Calculations!$M49,'NREL Scaling Data'!$A:$A,Q$3,'NREL Scaling Data'!$C:$C,Calculations!$L49,'NREL Scaling Data'!$D:$D,Calculations!$N49) + 1) * Q49,0)</f>
        <v>0</v>
      </c>
      <c r="S49" s="45">
        <f>IFERROR(((SUMIFS('NREL Scaling Data'!$F:$F,'NREL Scaling Data'!$B:$B,UPPER(About!$B$1),'NREL Scaling Data'!$E:$E,Calculations!$M49,'NREL Scaling Data'!$A:$A,S$3,'NREL Scaling Data'!$C:$C,Calculations!$L49,'NREL Scaling Data'!$D:$D,Calculations!$N49)-SUMIFS('NREL Scaling Data'!$F:$F,'NREL Scaling Data'!$B:$B,UPPER(About!$B$1),'NREL Scaling Data'!$E:$E,Calculations!$M49,'NREL Scaling Data'!$A:$A,R$3,'NREL Scaling Data'!$C:$C,Calculations!$L49,'NREL Scaling Data'!$D:$D,Calculations!$N49))/SUMIFS('NREL Scaling Data'!$F:$F,'NREL Scaling Data'!$B:$B,UPPER(About!$B$1),'NREL Scaling Data'!$E:$E,Calculations!$M49,'NREL Scaling Data'!$A:$A,R$3,'NREL Scaling Data'!$C:$C,Calculations!$L49,'NREL Scaling Data'!$D:$D,Calculations!$N49) + 1) * R49,0)</f>
        <v>0</v>
      </c>
      <c r="T49" s="45">
        <f>IFERROR(((SUMIFS('NREL Scaling Data'!$F:$F,'NREL Scaling Data'!$B:$B,UPPER(About!$B$1),'NREL Scaling Data'!$E:$E,Calculations!$M49,'NREL Scaling Data'!$A:$A,T$3,'NREL Scaling Data'!$C:$C,Calculations!$L49,'NREL Scaling Data'!$D:$D,Calculations!$N49)-SUMIFS('NREL Scaling Data'!$F:$F,'NREL Scaling Data'!$B:$B,UPPER(About!$B$1),'NREL Scaling Data'!$E:$E,Calculations!$M49,'NREL Scaling Data'!$A:$A,S$3,'NREL Scaling Data'!$C:$C,Calculations!$L49,'NREL Scaling Data'!$D:$D,Calculations!$N49))/SUMIFS('NREL Scaling Data'!$F:$F,'NREL Scaling Data'!$B:$B,UPPER(About!$B$1),'NREL Scaling Data'!$E:$E,Calculations!$M49,'NREL Scaling Data'!$A:$A,S$3,'NREL Scaling Data'!$C:$C,Calculations!$L49,'NREL Scaling Data'!$D:$D,Calculations!$N49) + 1) * S49,0)</f>
        <v>0</v>
      </c>
      <c r="U49" s="45">
        <f>IFERROR(((SUMIFS('NREL Scaling Data'!$F:$F,'NREL Scaling Data'!$B:$B,UPPER(About!$B$1),'NREL Scaling Data'!$E:$E,Calculations!$M49,'NREL Scaling Data'!$A:$A,U$3,'NREL Scaling Data'!$C:$C,Calculations!$L49,'NREL Scaling Data'!$D:$D,Calculations!$N49)-SUMIFS('NREL Scaling Data'!$F:$F,'NREL Scaling Data'!$B:$B,UPPER(About!$B$1),'NREL Scaling Data'!$E:$E,Calculations!$M49,'NREL Scaling Data'!$A:$A,T$3,'NREL Scaling Data'!$C:$C,Calculations!$L49,'NREL Scaling Data'!$D:$D,Calculations!$N49))/SUMIFS('NREL Scaling Data'!$F:$F,'NREL Scaling Data'!$B:$B,UPPER(About!$B$1),'NREL Scaling Data'!$E:$E,Calculations!$M49,'NREL Scaling Data'!$A:$A,T$3,'NREL Scaling Data'!$C:$C,Calculations!$L49,'NREL Scaling Data'!$D:$D,Calculations!$N49) + 1) * T49,0)</f>
        <v>0</v>
      </c>
      <c r="V49" s="45">
        <f>IFERROR(((SUMIFS('NREL Scaling Data'!$F:$F,'NREL Scaling Data'!$B:$B,UPPER(About!$B$1),'NREL Scaling Data'!$E:$E,Calculations!$M49,'NREL Scaling Data'!$A:$A,V$3,'NREL Scaling Data'!$C:$C,Calculations!$L49,'NREL Scaling Data'!$D:$D,Calculations!$N49)-SUMIFS('NREL Scaling Data'!$F:$F,'NREL Scaling Data'!$B:$B,UPPER(About!$B$1),'NREL Scaling Data'!$E:$E,Calculations!$M49,'NREL Scaling Data'!$A:$A,U$3,'NREL Scaling Data'!$C:$C,Calculations!$L49,'NREL Scaling Data'!$D:$D,Calculations!$N49))/SUMIFS('NREL Scaling Data'!$F:$F,'NREL Scaling Data'!$B:$B,UPPER(About!$B$1),'NREL Scaling Data'!$E:$E,Calculations!$M49,'NREL Scaling Data'!$A:$A,U$3,'NREL Scaling Data'!$C:$C,Calculations!$L49,'NREL Scaling Data'!$D:$D,Calculations!$N49) + 1) * U49,0)</f>
        <v>0</v>
      </c>
      <c r="W49" s="45">
        <f>IFERROR(((SUMIFS('NREL Scaling Data'!$F:$F,'NREL Scaling Data'!$B:$B,UPPER(About!$B$1),'NREL Scaling Data'!$E:$E,Calculations!$M49,'NREL Scaling Data'!$A:$A,W$3,'NREL Scaling Data'!$C:$C,Calculations!$L49,'NREL Scaling Data'!$D:$D,Calculations!$N49)-SUMIFS('NREL Scaling Data'!$F:$F,'NREL Scaling Data'!$B:$B,UPPER(About!$B$1),'NREL Scaling Data'!$E:$E,Calculations!$M49,'NREL Scaling Data'!$A:$A,V$3,'NREL Scaling Data'!$C:$C,Calculations!$L49,'NREL Scaling Data'!$D:$D,Calculations!$N49))/SUMIFS('NREL Scaling Data'!$F:$F,'NREL Scaling Data'!$B:$B,UPPER(About!$B$1),'NREL Scaling Data'!$E:$E,Calculations!$M49,'NREL Scaling Data'!$A:$A,V$3,'NREL Scaling Data'!$C:$C,Calculations!$L49,'NREL Scaling Data'!$D:$D,Calculations!$N49) + 1) * V49,0)</f>
        <v>0</v>
      </c>
      <c r="X49" s="45">
        <f>IFERROR(((SUMIFS('NREL Scaling Data'!$F:$F,'NREL Scaling Data'!$B:$B,UPPER(About!$B$1),'NREL Scaling Data'!$E:$E,Calculations!$M49,'NREL Scaling Data'!$A:$A,X$3,'NREL Scaling Data'!$C:$C,Calculations!$L49,'NREL Scaling Data'!$D:$D,Calculations!$N49)-SUMIFS('NREL Scaling Data'!$F:$F,'NREL Scaling Data'!$B:$B,UPPER(About!$B$1),'NREL Scaling Data'!$E:$E,Calculations!$M49,'NREL Scaling Data'!$A:$A,W$3,'NREL Scaling Data'!$C:$C,Calculations!$L49,'NREL Scaling Data'!$D:$D,Calculations!$N49))/SUMIFS('NREL Scaling Data'!$F:$F,'NREL Scaling Data'!$B:$B,UPPER(About!$B$1),'NREL Scaling Data'!$E:$E,Calculations!$M49,'NREL Scaling Data'!$A:$A,W$3,'NREL Scaling Data'!$C:$C,Calculations!$L49,'NREL Scaling Data'!$D:$D,Calculations!$N49) + 1) * W49,0)</f>
        <v>0</v>
      </c>
      <c r="Y49" s="45">
        <f>IFERROR(((SUMIFS('NREL Scaling Data'!$F:$F,'NREL Scaling Data'!$B:$B,UPPER(About!$B$1),'NREL Scaling Data'!$E:$E,Calculations!$M49,'NREL Scaling Data'!$A:$A,Y$3,'NREL Scaling Data'!$C:$C,Calculations!$L49,'NREL Scaling Data'!$D:$D,Calculations!$N49)-SUMIFS('NREL Scaling Data'!$F:$F,'NREL Scaling Data'!$B:$B,UPPER(About!$B$1),'NREL Scaling Data'!$E:$E,Calculations!$M49,'NREL Scaling Data'!$A:$A,X$3,'NREL Scaling Data'!$C:$C,Calculations!$L49,'NREL Scaling Data'!$D:$D,Calculations!$N49))/SUMIFS('NREL Scaling Data'!$F:$F,'NREL Scaling Data'!$B:$B,UPPER(About!$B$1),'NREL Scaling Data'!$E:$E,Calculations!$M49,'NREL Scaling Data'!$A:$A,X$3,'NREL Scaling Data'!$C:$C,Calculations!$L49,'NREL Scaling Data'!$D:$D,Calculations!$N49) + 1) * X49,0)</f>
        <v>0</v>
      </c>
      <c r="Z49" s="45">
        <f>IFERROR(((SUMIFS('NREL Scaling Data'!$F:$F,'NREL Scaling Data'!$B:$B,UPPER(About!$B$1),'NREL Scaling Data'!$E:$E,Calculations!$M49,'NREL Scaling Data'!$A:$A,Z$3,'NREL Scaling Data'!$C:$C,Calculations!$L49,'NREL Scaling Data'!$D:$D,Calculations!$N49)-SUMIFS('NREL Scaling Data'!$F:$F,'NREL Scaling Data'!$B:$B,UPPER(About!$B$1),'NREL Scaling Data'!$E:$E,Calculations!$M49,'NREL Scaling Data'!$A:$A,Y$3,'NREL Scaling Data'!$C:$C,Calculations!$L49,'NREL Scaling Data'!$D:$D,Calculations!$N49))/SUMIFS('NREL Scaling Data'!$F:$F,'NREL Scaling Data'!$B:$B,UPPER(About!$B$1),'NREL Scaling Data'!$E:$E,Calculations!$M49,'NREL Scaling Data'!$A:$A,Y$3,'NREL Scaling Data'!$C:$C,Calculations!$L49,'NREL Scaling Data'!$D:$D,Calculations!$N49) + 1) * Y49,0)</f>
        <v>0</v>
      </c>
      <c r="AA49" s="45">
        <f>IFERROR(((SUMIFS('NREL Scaling Data'!$F:$F,'NREL Scaling Data'!$B:$B,UPPER(About!$B$1),'NREL Scaling Data'!$E:$E,Calculations!$M49,'NREL Scaling Data'!$A:$A,AA$3,'NREL Scaling Data'!$C:$C,Calculations!$L49,'NREL Scaling Data'!$D:$D,Calculations!$N49)-SUMIFS('NREL Scaling Data'!$F:$F,'NREL Scaling Data'!$B:$B,UPPER(About!$B$1),'NREL Scaling Data'!$E:$E,Calculations!$M49,'NREL Scaling Data'!$A:$A,Z$3,'NREL Scaling Data'!$C:$C,Calculations!$L49,'NREL Scaling Data'!$D:$D,Calculations!$N49))/SUMIFS('NREL Scaling Data'!$F:$F,'NREL Scaling Data'!$B:$B,UPPER(About!$B$1),'NREL Scaling Data'!$E:$E,Calculations!$M49,'NREL Scaling Data'!$A:$A,Z$3,'NREL Scaling Data'!$C:$C,Calculations!$L49,'NREL Scaling Data'!$D:$D,Calculations!$N49) + 1) * Z49,0)</f>
        <v>0</v>
      </c>
      <c r="AB49" s="45">
        <f>IFERROR(((SUMIFS('NREL Scaling Data'!$F:$F,'NREL Scaling Data'!$B:$B,UPPER(About!$B$1),'NREL Scaling Data'!$E:$E,Calculations!$M49,'NREL Scaling Data'!$A:$A,AB$3,'NREL Scaling Data'!$C:$C,Calculations!$L49,'NREL Scaling Data'!$D:$D,Calculations!$N49)-SUMIFS('NREL Scaling Data'!$F:$F,'NREL Scaling Data'!$B:$B,UPPER(About!$B$1),'NREL Scaling Data'!$E:$E,Calculations!$M49,'NREL Scaling Data'!$A:$A,AA$3,'NREL Scaling Data'!$C:$C,Calculations!$L49,'NREL Scaling Data'!$D:$D,Calculations!$N49))/SUMIFS('NREL Scaling Data'!$F:$F,'NREL Scaling Data'!$B:$B,UPPER(About!$B$1),'NREL Scaling Data'!$E:$E,Calculations!$M49,'NREL Scaling Data'!$A:$A,AA$3,'NREL Scaling Data'!$C:$C,Calculations!$L49,'NREL Scaling Data'!$D:$D,Calculations!$N49) + 1) * AA49,0)</f>
        <v>0</v>
      </c>
      <c r="AC49" s="45">
        <f>IFERROR(((SUMIFS('NREL Scaling Data'!$F:$F,'NREL Scaling Data'!$B:$B,UPPER(About!$B$1),'NREL Scaling Data'!$E:$E,Calculations!$M49,'NREL Scaling Data'!$A:$A,AC$3,'NREL Scaling Data'!$C:$C,Calculations!$L49,'NREL Scaling Data'!$D:$D,Calculations!$N49)-SUMIFS('NREL Scaling Data'!$F:$F,'NREL Scaling Data'!$B:$B,UPPER(About!$B$1),'NREL Scaling Data'!$E:$E,Calculations!$M49,'NREL Scaling Data'!$A:$A,AB$3,'NREL Scaling Data'!$C:$C,Calculations!$L49,'NREL Scaling Data'!$D:$D,Calculations!$N49))/SUMIFS('NREL Scaling Data'!$F:$F,'NREL Scaling Data'!$B:$B,UPPER(About!$B$1),'NREL Scaling Data'!$E:$E,Calculations!$M49,'NREL Scaling Data'!$A:$A,AB$3,'NREL Scaling Data'!$C:$C,Calculations!$L49,'NREL Scaling Data'!$D:$D,Calculations!$N49) + 1) * AB49,0)</f>
        <v>0</v>
      </c>
      <c r="AD49" s="45">
        <f>IFERROR(((SUMIFS('NREL Scaling Data'!$F:$F,'NREL Scaling Data'!$B:$B,UPPER(About!$B$1),'NREL Scaling Data'!$E:$E,Calculations!$M49,'NREL Scaling Data'!$A:$A,AD$3,'NREL Scaling Data'!$C:$C,Calculations!$L49,'NREL Scaling Data'!$D:$D,Calculations!$N49)-SUMIFS('NREL Scaling Data'!$F:$F,'NREL Scaling Data'!$B:$B,UPPER(About!$B$1),'NREL Scaling Data'!$E:$E,Calculations!$M49,'NREL Scaling Data'!$A:$A,AC$3,'NREL Scaling Data'!$C:$C,Calculations!$L49,'NREL Scaling Data'!$D:$D,Calculations!$N49))/SUMIFS('NREL Scaling Data'!$F:$F,'NREL Scaling Data'!$B:$B,UPPER(About!$B$1),'NREL Scaling Data'!$E:$E,Calculations!$M49,'NREL Scaling Data'!$A:$A,AC$3,'NREL Scaling Data'!$C:$C,Calculations!$L49,'NREL Scaling Data'!$D:$D,Calculations!$N49) + 1) * AC49,0)</f>
        <v>0</v>
      </c>
      <c r="AE49" s="45">
        <f>IFERROR(((SUMIFS('NREL Scaling Data'!$F:$F,'NREL Scaling Data'!$B:$B,UPPER(About!$B$1),'NREL Scaling Data'!$E:$E,Calculations!$M49,'NREL Scaling Data'!$A:$A,AE$3,'NREL Scaling Data'!$C:$C,Calculations!$L49,'NREL Scaling Data'!$D:$D,Calculations!$N49)-SUMIFS('NREL Scaling Data'!$F:$F,'NREL Scaling Data'!$B:$B,UPPER(About!$B$1),'NREL Scaling Data'!$E:$E,Calculations!$M49,'NREL Scaling Data'!$A:$A,AD$3,'NREL Scaling Data'!$C:$C,Calculations!$L49,'NREL Scaling Data'!$D:$D,Calculations!$N49))/SUMIFS('NREL Scaling Data'!$F:$F,'NREL Scaling Data'!$B:$B,UPPER(About!$B$1),'NREL Scaling Data'!$E:$E,Calculations!$M49,'NREL Scaling Data'!$A:$A,AD$3,'NREL Scaling Data'!$C:$C,Calculations!$L49,'NREL Scaling Data'!$D:$D,Calculations!$N49) + 1) * AD49,0)</f>
        <v>0</v>
      </c>
      <c r="AF49" s="45">
        <f>IFERROR(((SUMIFS('NREL Scaling Data'!$F:$F,'NREL Scaling Data'!$B:$B,UPPER(About!$B$1),'NREL Scaling Data'!$E:$E,Calculations!$M49,'NREL Scaling Data'!$A:$A,AF$3,'NREL Scaling Data'!$C:$C,Calculations!$L49,'NREL Scaling Data'!$D:$D,Calculations!$N49)-SUMIFS('NREL Scaling Data'!$F:$F,'NREL Scaling Data'!$B:$B,UPPER(About!$B$1),'NREL Scaling Data'!$E:$E,Calculations!$M49,'NREL Scaling Data'!$A:$A,AE$3,'NREL Scaling Data'!$C:$C,Calculations!$L49,'NREL Scaling Data'!$D:$D,Calculations!$N49))/SUMIFS('NREL Scaling Data'!$F:$F,'NREL Scaling Data'!$B:$B,UPPER(About!$B$1),'NREL Scaling Data'!$E:$E,Calculations!$M49,'NREL Scaling Data'!$A:$A,AE$3,'NREL Scaling Data'!$C:$C,Calculations!$L49,'NREL Scaling Data'!$D:$D,Calculations!$N49) + 1) * AE49,0)</f>
        <v>0</v>
      </c>
      <c r="AG49" s="45">
        <f>IFERROR(((SUMIFS('NREL Scaling Data'!$F:$F,'NREL Scaling Data'!$B:$B,UPPER(About!$B$1),'NREL Scaling Data'!$E:$E,Calculations!$M49,'NREL Scaling Data'!$A:$A,AG$3,'NREL Scaling Data'!$C:$C,Calculations!$L49,'NREL Scaling Data'!$D:$D,Calculations!$N49)-SUMIFS('NREL Scaling Data'!$F:$F,'NREL Scaling Data'!$B:$B,UPPER(About!$B$1),'NREL Scaling Data'!$E:$E,Calculations!$M49,'NREL Scaling Data'!$A:$A,AF$3,'NREL Scaling Data'!$C:$C,Calculations!$L49,'NREL Scaling Data'!$D:$D,Calculations!$N49))/SUMIFS('NREL Scaling Data'!$F:$F,'NREL Scaling Data'!$B:$B,UPPER(About!$B$1),'NREL Scaling Data'!$E:$E,Calculations!$M49,'NREL Scaling Data'!$A:$A,AF$3,'NREL Scaling Data'!$C:$C,Calculations!$L49,'NREL Scaling Data'!$D:$D,Calculations!$N49) + 1) * AF49,0)</f>
        <v>0</v>
      </c>
      <c r="AH49" s="45">
        <f>IFERROR(((SUMIFS('NREL Scaling Data'!$F:$F,'NREL Scaling Data'!$B:$B,UPPER(About!$B$1),'NREL Scaling Data'!$E:$E,Calculations!$M49,'NREL Scaling Data'!$A:$A,AH$3,'NREL Scaling Data'!$C:$C,Calculations!$L49,'NREL Scaling Data'!$D:$D,Calculations!$N49)-SUMIFS('NREL Scaling Data'!$F:$F,'NREL Scaling Data'!$B:$B,UPPER(About!$B$1),'NREL Scaling Data'!$E:$E,Calculations!$M49,'NREL Scaling Data'!$A:$A,AG$3,'NREL Scaling Data'!$C:$C,Calculations!$L49,'NREL Scaling Data'!$D:$D,Calculations!$N49))/SUMIFS('NREL Scaling Data'!$F:$F,'NREL Scaling Data'!$B:$B,UPPER(About!$B$1),'NREL Scaling Data'!$E:$E,Calculations!$M49,'NREL Scaling Data'!$A:$A,AG$3,'NREL Scaling Data'!$C:$C,Calculations!$L49,'NREL Scaling Data'!$D:$D,Calculations!$N49) + 1) * AG49,0)</f>
        <v>0</v>
      </c>
      <c r="AI49" s="45">
        <f>IFERROR(((SUMIFS('NREL Scaling Data'!$F:$F,'NREL Scaling Data'!$B:$B,UPPER(About!$B$1),'NREL Scaling Data'!$E:$E,Calculations!$M49,'NREL Scaling Data'!$A:$A,AI$3,'NREL Scaling Data'!$C:$C,Calculations!$L49,'NREL Scaling Data'!$D:$D,Calculations!$N49)-SUMIFS('NREL Scaling Data'!$F:$F,'NREL Scaling Data'!$B:$B,UPPER(About!$B$1),'NREL Scaling Data'!$E:$E,Calculations!$M49,'NREL Scaling Data'!$A:$A,AH$3,'NREL Scaling Data'!$C:$C,Calculations!$L49,'NREL Scaling Data'!$D:$D,Calculations!$N49))/SUMIFS('NREL Scaling Data'!$F:$F,'NREL Scaling Data'!$B:$B,UPPER(About!$B$1),'NREL Scaling Data'!$E:$E,Calculations!$M49,'NREL Scaling Data'!$A:$A,AH$3,'NREL Scaling Data'!$C:$C,Calculations!$L49,'NREL Scaling Data'!$D:$D,Calculations!$N49) + 1) * AH49,0)</f>
        <v>0</v>
      </c>
      <c r="AJ49" s="45">
        <f>IFERROR(((SUMIFS('NREL Scaling Data'!$F:$F,'NREL Scaling Data'!$B:$B,UPPER(About!$B$1),'NREL Scaling Data'!$E:$E,Calculations!$M49,'NREL Scaling Data'!$A:$A,AJ$3,'NREL Scaling Data'!$C:$C,Calculations!$L49,'NREL Scaling Data'!$D:$D,Calculations!$N49)-SUMIFS('NREL Scaling Data'!$F:$F,'NREL Scaling Data'!$B:$B,UPPER(About!$B$1),'NREL Scaling Data'!$E:$E,Calculations!$M49,'NREL Scaling Data'!$A:$A,AI$3,'NREL Scaling Data'!$C:$C,Calculations!$L49,'NREL Scaling Data'!$D:$D,Calculations!$N49))/SUMIFS('NREL Scaling Data'!$F:$F,'NREL Scaling Data'!$B:$B,UPPER(About!$B$1),'NREL Scaling Data'!$E:$E,Calculations!$M49,'NREL Scaling Data'!$A:$A,AI$3,'NREL Scaling Data'!$C:$C,Calculations!$L49,'NREL Scaling Data'!$D:$D,Calculations!$N49) + 1) * AI49,0)</f>
        <v>0</v>
      </c>
      <c r="AK49" s="45">
        <f>IFERROR(((SUMIFS('NREL Scaling Data'!$F:$F,'NREL Scaling Data'!$B:$B,UPPER(About!$B$1),'NREL Scaling Data'!$E:$E,Calculations!$M49,'NREL Scaling Data'!$A:$A,AK$3,'NREL Scaling Data'!$C:$C,Calculations!$L49,'NREL Scaling Data'!$D:$D,Calculations!$N49)-SUMIFS('NREL Scaling Data'!$F:$F,'NREL Scaling Data'!$B:$B,UPPER(About!$B$1),'NREL Scaling Data'!$E:$E,Calculations!$M49,'NREL Scaling Data'!$A:$A,AJ$3,'NREL Scaling Data'!$C:$C,Calculations!$L49,'NREL Scaling Data'!$D:$D,Calculations!$N49))/SUMIFS('NREL Scaling Data'!$F:$F,'NREL Scaling Data'!$B:$B,UPPER(About!$B$1),'NREL Scaling Data'!$E:$E,Calculations!$M49,'NREL Scaling Data'!$A:$A,AJ$3,'NREL Scaling Data'!$C:$C,Calculations!$L49,'NREL Scaling Data'!$D:$D,Calculations!$N49) + 1) * AJ49,0)</f>
        <v>0</v>
      </c>
      <c r="AL49" s="45">
        <f>IFERROR(((SUMIFS('NREL Scaling Data'!$F:$F,'NREL Scaling Data'!$B:$B,UPPER(About!$B$1),'NREL Scaling Data'!$E:$E,Calculations!$M49,'NREL Scaling Data'!$A:$A,AL$3,'NREL Scaling Data'!$C:$C,Calculations!$L49,'NREL Scaling Data'!$D:$D,Calculations!$N49)-SUMIFS('NREL Scaling Data'!$F:$F,'NREL Scaling Data'!$B:$B,UPPER(About!$B$1),'NREL Scaling Data'!$E:$E,Calculations!$M49,'NREL Scaling Data'!$A:$A,AK$3,'NREL Scaling Data'!$C:$C,Calculations!$L49,'NREL Scaling Data'!$D:$D,Calculations!$N49))/SUMIFS('NREL Scaling Data'!$F:$F,'NREL Scaling Data'!$B:$B,UPPER(About!$B$1),'NREL Scaling Data'!$E:$E,Calculations!$M49,'NREL Scaling Data'!$A:$A,AK$3,'NREL Scaling Data'!$C:$C,Calculations!$L49,'NREL Scaling Data'!$D:$D,Calculations!$N49) + 1) * AK49,0)</f>
        <v>0</v>
      </c>
      <c r="AM49" s="45">
        <f>IFERROR(((SUMIFS('NREL Scaling Data'!$F:$F,'NREL Scaling Data'!$B:$B,UPPER(About!$B$1),'NREL Scaling Data'!$E:$E,Calculations!$M49,'NREL Scaling Data'!$A:$A,AM$3,'NREL Scaling Data'!$C:$C,Calculations!$L49,'NREL Scaling Data'!$D:$D,Calculations!$N49)-SUMIFS('NREL Scaling Data'!$F:$F,'NREL Scaling Data'!$B:$B,UPPER(About!$B$1),'NREL Scaling Data'!$E:$E,Calculations!$M49,'NREL Scaling Data'!$A:$A,AL$3,'NREL Scaling Data'!$C:$C,Calculations!$L49,'NREL Scaling Data'!$D:$D,Calculations!$N49))/SUMIFS('NREL Scaling Data'!$F:$F,'NREL Scaling Data'!$B:$B,UPPER(About!$B$1),'NREL Scaling Data'!$E:$E,Calculations!$M49,'NREL Scaling Data'!$A:$A,AL$3,'NREL Scaling Data'!$C:$C,Calculations!$L49,'NREL Scaling Data'!$D:$D,Calculations!$N49) + 1) * AL49,0)</f>
        <v>0</v>
      </c>
      <c r="AN49" s="45">
        <f>IFERROR(((SUMIFS('NREL Scaling Data'!$F:$F,'NREL Scaling Data'!$B:$B,UPPER(About!$B$1),'NREL Scaling Data'!$E:$E,Calculations!$M49,'NREL Scaling Data'!$A:$A,AN$3,'NREL Scaling Data'!$C:$C,Calculations!$L49,'NREL Scaling Data'!$D:$D,Calculations!$N49)-SUMIFS('NREL Scaling Data'!$F:$F,'NREL Scaling Data'!$B:$B,UPPER(About!$B$1),'NREL Scaling Data'!$E:$E,Calculations!$M49,'NREL Scaling Data'!$A:$A,AM$3,'NREL Scaling Data'!$C:$C,Calculations!$L49,'NREL Scaling Data'!$D:$D,Calculations!$N49))/SUMIFS('NREL Scaling Data'!$F:$F,'NREL Scaling Data'!$B:$B,UPPER(About!$B$1),'NREL Scaling Data'!$E:$E,Calculations!$M49,'NREL Scaling Data'!$A:$A,AM$3,'NREL Scaling Data'!$C:$C,Calculations!$L49,'NREL Scaling Data'!$D:$D,Calculations!$N49) + 1) * AM49,0)</f>
        <v>0</v>
      </c>
      <c r="AO49" s="45">
        <f>IFERROR(((SUMIFS('NREL Scaling Data'!$F:$F,'NREL Scaling Data'!$B:$B,UPPER(About!$B$1),'NREL Scaling Data'!$E:$E,Calculations!$M49,'NREL Scaling Data'!$A:$A,AO$3,'NREL Scaling Data'!$C:$C,Calculations!$L49,'NREL Scaling Data'!$D:$D,Calculations!$N49)-SUMIFS('NREL Scaling Data'!$F:$F,'NREL Scaling Data'!$B:$B,UPPER(About!$B$1),'NREL Scaling Data'!$E:$E,Calculations!$M49,'NREL Scaling Data'!$A:$A,AN$3,'NREL Scaling Data'!$C:$C,Calculations!$L49,'NREL Scaling Data'!$D:$D,Calculations!$N49))/SUMIFS('NREL Scaling Data'!$F:$F,'NREL Scaling Data'!$B:$B,UPPER(About!$B$1),'NREL Scaling Data'!$E:$E,Calculations!$M49,'NREL Scaling Data'!$A:$A,AN$3,'NREL Scaling Data'!$C:$C,Calculations!$L49,'NREL Scaling Data'!$D:$D,Calculations!$N49) + 1) * AN49,0)</f>
        <v>0</v>
      </c>
      <c r="AP49" s="45">
        <f>IFERROR(((SUMIFS('NREL Scaling Data'!$F:$F,'NREL Scaling Data'!$B:$B,UPPER(About!$B$1),'NREL Scaling Data'!$E:$E,Calculations!$M49,'NREL Scaling Data'!$A:$A,AP$3,'NREL Scaling Data'!$C:$C,Calculations!$L49,'NREL Scaling Data'!$D:$D,Calculations!$N49)-SUMIFS('NREL Scaling Data'!$F:$F,'NREL Scaling Data'!$B:$B,UPPER(About!$B$1),'NREL Scaling Data'!$E:$E,Calculations!$M49,'NREL Scaling Data'!$A:$A,AO$3,'NREL Scaling Data'!$C:$C,Calculations!$L49,'NREL Scaling Data'!$D:$D,Calculations!$N49))/SUMIFS('NREL Scaling Data'!$F:$F,'NREL Scaling Data'!$B:$B,UPPER(About!$B$1),'NREL Scaling Data'!$E:$E,Calculations!$M49,'NREL Scaling Data'!$A:$A,AO$3,'NREL Scaling Data'!$C:$C,Calculations!$L49,'NREL Scaling Data'!$D:$D,Calculations!$N49) + 1) * AO49,0)</f>
        <v>0</v>
      </c>
      <c r="AQ49" s="45">
        <f>IFERROR(((SUMIFS('NREL Scaling Data'!$F:$F,'NREL Scaling Data'!$B:$B,UPPER(About!$B$1),'NREL Scaling Data'!$E:$E,Calculations!$M49,'NREL Scaling Data'!$A:$A,AQ$3,'NREL Scaling Data'!$C:$C,Calculations!$L49,'NREL Scaling Data'!$D:$D,Calculations!$N49)-SUMIFS('NREL Scaling Data'!$F:$F,'NREL Scaling Data'!$B:$B,UPPER(About!$B$1),'NREL Scaling Data'!$E:$E,Calculations!$M49,'NREL Scaling Data'!$A:$A,AP$3,'NREL Scaling Data'!$C:$C,Calculations!$L49,'NREL Scaling Data'!$D:$D,Calculations!$N49))/SUMIFS('NREL Scaling Data'!$F:$F,'NREL Scaling Data'!$B:$B,UPPER(About!$B$1),'NREL Scaling Data'!$E:$E,Calculations!$M49,'NREL Scaling Data'!$A:$A,AP$3,'NREL Scaling Data'!$C:$C,Calculations!$L49,'NREL Scaling Data'!$D:$D,Calculations!$N49) + 1) * AP49,0)</f>
        <v>0</v>
      </c>
      <c r="AR49" s="45">
        <f>IFERROR(((SUMIFS('NREL Scaling Data'!$F:$F,'NREL Scaling Data'!$B:$B,UPPER(About!$B$1),'NREL Scaling Data'!$E:$E,Calculations!$M49,'NREL Scaling Data'!$A:$A,AR$3,'NREL Scaling Data'!$C:$C,Calculations!$L49,'NREL Scaling Data'!$D:$D,Calculations!$N49)-SUMIFS('NREL Scaling Data'!$F:$F,'NREL Scaling Data'!$B:$B,UPPER(About!$B$1),'NREL Scaling Data'!$E:$E,Calculations!$M49,'NREL Scaling Data'!$A:$A,AQ$3,'NREL Scaling Data'!$C:$C,Calculations!$L49,'NREL Scaling Data'!$D:$D,Calculations!$N49))/SUMIFS('NREL Scaling Data'!$F:$F,'NREL Scaling Data'!$B:$B,UPPER(About!$B$1),'NREL Scaling Data'!$E:$E,Calculations!$M49,'NREL Scaling Data'!$A:$A,AQ$3,'NREL Scaling Data'!$C:$C,Calculations!$L49,'NREL Scaling Data'!$D:$D,Calculations!$N49) + 1) * AQ49,0)</f>
        <v>0</v>
      </c>
      <c r="AS49" s="45">
        <f>IFERROR(((SUMIFS('NREL Scaling Data'!$F:$F,'NREL Scaling Data'!$B:$B,UPPER(About!$B$1),'NREL Scaling Data'!$E:$E,Calculations!$M49,'NREL Scaling Data'!$A:$A,AS$3,'NREL Scaling Data'!$C:$C,Calculations!$L49,'NREL Scaling Data'!$D:$D,Calculations!$N49)-SUMIFS('NREL Scaling Data'!$F:$F,'NREL Scaling Data'!$B:$B,UPPER(About!$B$1),'NREL Scaling Data'!$E:$E,Calculations!$M49,'NREL Scaling Data'!$A:$A,AR$3,'NREL Scaling Data'!$C:$C,Calculations!$L49,'NREL Scaling Data'!$D:$D,Calculations!$N49))/SUMIFS('NREL Scaling Data'!$F:$F,'NREL Scaling Data'!$B:$B,UPPER(About!$B$1),'NREL Scaling Data'!$E:$E,Calculations!$M49,'NREL Scaling Data'!$A:$A,AR$3,'NREL Scaling Data'!$C:$C,Calculations!$L49,'NREL Scaling Data'!$D:$D,Calculations!$N49) + 1) * AR49,0)</f>
        <v>0</v>
      </c>
      <c r="AT49" s="45">
        <f>IFERROR(((SUMIFS('NREL Scaling Data'!$F:$F,'NREL Scaling Data'!$B:$B,UPPER(About!$B$1),'NREL Scaling Data'!$E:$E,Calculations!$M49,'NREL Scaling Data'!$A:$A,AT$3,'NREL Scaling Data'!$C:$C,Calculations!$L49,'NREL Scaling Data'!$D:$D,Calculations!$N49)-SUMIFS('NREL Scaling Data'!$F:$F,'NREL Scaling Data'!$B:$B,UPPER(About!$B$1),'NREL Scaling Data'!$E:$E,Calculations!$M49,'NREL Scaling Data'!$A:$A,AS$3,'NREL Scaling Data'!$C:$C,Calculations!$L49,'NREL Scaling Data'!$D:$D,Calculations!$N49))/SUMIFS('NREL Scaling Data'!$F:$F,'NREL Scaling Data'!$B:$B,UPPER(About!$B$1),'NREL Scaling Data'!$E:$E,Calculations!$M49,'NREL Scaling Data'!$A:$A,AS$3,'NREL Scaling Data'!$C:$C,Calculations!$L49,'NREL Scaling Data'!$D:$D,Calculations!$N49) + 1) * AS49,0)</f>
        <v>0</v>
      </c>
    </row>
    <row r="50" spans="6:46">
      <c r="I50" s="12" t="s">
        <v>1085</v>
      </c>
      <c r="J50" s="209">
        <f>IFERROR(SUMIFS('NREL Scaling Data'!F:F,'NREL Scaling Data'!B:B,UPPER(About!$B$1),'NREL Scaling Data'!E:E,Calculations!M50,'NREL Scaling Data'!A:A, 2021,'NREL Scaling Data'!C:C,Calculations!L50,'NREL Scaling Data'!D:D,Calculations!N50) / SUMIFS('NREL Scaling Data'!F:F,'NREL Scaling Data'!B:B,UPPER(About!$B$1),'NREL Scaling Data'!A:A, 2021,'NREL Scaling Data'!C:C,Calculations!L50,'NREL Scaling Data'!D:D,Calculations!N50),0)</f>
        <v>0</v>
      </c>
      <c r="K50" s="207">
        <f t="shared" si="8"/>
        <v>0.94236632738906856</v>
      </c>
      <c r="L50" s="209" t="s">
        <v>1022</v>
      </c>
      <c r="M50" s="12" t="s">
        <v>1014</v>
      </c>
      <c r="N50" s="1" t="s">
        <v>1079</v>
      </c>
      <c r="O50" s="7">
        <f t="shared" si="10"/>
        <v>0</v>
      </c>
      <c r="P50" s="7">
        <f t="shared" si="9"/>
        <v>0</v>
      </c>
      <c r="Q50" s="45">
        <f>SUMIFS('SEDS 2021'!$F$23:$F$40,'SEDS 2021'!E$23:E$40,Calculations!L50,'SEDS 2021'!D$23:D$40,Calculations!N50)*J50*K50</f>
        <v>0</v>
      </c>
      <c r="R50" s="45">
        <f>IFERROR(((SUMIFS('NREL Scaling Data'!$F:$F,'NREL Scaling Data'!$B:$B,UPPER(About!$B$1),'NREL Scaling Data'!$E:$E,Calculations!$M50,'NREL Scaling Data'!$A:$A,R$3,'NREL Scaling Data'!$C:$C,Calculations!$L50,'NREL Scaling Data'!$D:$D,Calculations!$N50)-SUMIFS('NREL Scaling Data'!$F:$F,'NREL Scaling Data'!$B:$B,UPPER(About!$B$1),'NREL Scaling Data'!$E:$E,Calculations!$M50,'NREL Scaling Data'!$A:$A,Q$3,'NREL Scaling Data'!$C:$C,Calculations!$L50,'NREL Scaling Data'!$D:$D,Calculations!$N50))/SUMIFS('NREL Scaling Data'!$F:$F,'NREL Scaling Data'!$B:$B,UPPER(About!$B$1),'NREL Scaling Data'!$E:$E,Calculations!$M50,'NREL Scaling Data'!$A:$A,Q$3,'NREL Scaling Data'!$C:$C,Calculations!$L50,'NREL Scaling Data'!$D:$D,Calculations!$N50) + 1) * Q50,0)</f>
        <v>0</v>
      </c>
      <c r="S50" s="45">
        <f>IFERROR(((SUMIFS('NREL Scaling Data'!$F:$F,'NREL Scaling Data'!$B:$B,UPPER(About!$B$1),'NREL Scaling Data'!$E:$E,Calculations!$M50,'NREL Scaling Data'!$A:$A,S$3,'NREL Scaling Data'!$C:$C,Calculations!$L50,'NREL Scaling Data'!$D:$D,Calculations!$N50)-SUMIFS('NREL Scaling Data'!$F:$F,'NREL Scaling Data'!$B:$B,UPPER(About!$B$1),'NREL Scaling Data'!$E:$E,Calculations!$M50,'NREL Scaling Data'!$A:$A,R$3,'NREL Scaling Data'!$C:$C,Calculations!$L50,'NREL Scaling Data'!$D:$D,Calculations!$N50))/SUMIFS('NREL Scaling Data'!$F:$F,'NREL Scaling Data'!$B:$B,UPPER(About!$B$1),'NREL Scaling Data'!$E:$E,Calculations!$M50,'NREL Scaling Data'!$A:$A,R$3,'NREL Scaling Data'!$C:$C,Calculations!$L50,'NREL Scaling Data'!$D:$D,Calculations!$N50) + 1) * R50,0)</f>
        <v>0</v>
      </c>
      <c r="T50" s="45">
        <f>IFERROR(((SUMIFS('NREL Scaling Data'!$F:$F,'NREL Scaling Data'!$B:$B,UPPER(About!$B$1),'NREL Scaling Data'!$E:$E,Calculations!$M50,'NREL Scaling Data'!$A:$A,T$3,'NREL Scaling Data'!$C:$C,Calculations!$L50,'NREL Scaling Data'!$D:$D,Calculations!$N50)-SUMIFS('NREL Scaling Data'!$F:$F,'NREL Scaling Data'!$B:$B,UPPER(About!$B$1),'NREL Scaling Data'!$E:$E,Calculations!$M50,'NREL Scaling Data'!$A:$A,S$3,'NREL Scaling Data'!$C:$C,Calculations!$L50,'NREL Scaling Data'!$D:$D,Calculations!$N50))/SUMIFS('NREL Scaling Data'!$F:$F,'NREL Scaling Data'!$B:$B,UPPER(About!$B$1),'NREL Scaling Data'!$E:$E,Calculations!$M50,'NREL Scaling Data'!$A:$A,S$3,'NREL Scaling Data'!$C:$C,Calculations!$L50,'NREL Scaling Data'!$D:$D,Calculations!$N50) + 1) * S50,0)</f>
        <v>0</v>
      </c>
      <c r="U50" s="45">
        <f>IFERROR(((SUMIFS('NREL Scaling Data'!$F:$F,'NREL Scaling Data'!$B:$B,UPPER(About!$B$1),'NREL Scaling Data'!$E:$E,Calculations!$M50,'NREL Scaling Data'!$A:$A,U$3,'NREL Scaling Data'!$C:$C,Calculations!$L50,'NREL Scaling Data'!$D:$D,Calculations!$N50)-SUMIFS('NREL Scaling Data'!$F:$F,'NREL Scaling Data'!$B:$B,UPPER(About!$B$1),'NREL Scaling Data'!$E:$E,Calculations!$M50,'NREL Scaling Data'!$A:$A,T$3,'NREL Scaling Data'!$C:$C,Calculations!$L50,'NREL Scaling Data'!$D:$D,Calculations!$N50))/SUMIFS('NREL Scaling Data'!$F:$F,'NREL Scaling Data'!$B:$B,UPPER(About!$B$1),'NREL Scaling Data'!$E:$E,Calculations!$M50,'NREL Scaling Data'!$A:$A,T$3,'NREL Scaling Data'!$C:$C,Calculations!$L50,'NREL Scaling Data'!$D:$D,Calculations!$N50) + 1) * T50,0)</f>
        <v>0</v>
      </c>
      <c r="V50" s="45">
        <f>IFERROR(((SUMIFS('NREL Scaling Data'!$F:$F,'NREL Scaling Data'!$B:$B,UPPER(About!$B$1),'NREL Scaling Data'!$E:$E,Calculations!$M50,'NREL Scaling Data'!$A:$A,V$3,'NREL Scaling Data'!$C:$C,Calculations!$L50,'NREL Scaling Data'!$D:$D,Calculations!$N50)-SUMIFS('NREL Scaling Data'!$F:$F,'NREL Scaling Data'!$B:$B,UPPER(About!$B$1),'NREL Scaling Data'!$E:$E,Calculations!$M50,'NREL Scaling Data'!$A:$A,U$3,'NREL Scaling Data'!$C:$C,Calculations!$L50,'NREL Scaling Data'!$D:$D,Calculations!$N50))/SUMIFS('NREL Scaling Data'!$F:$F,'NREL Scaling Data'!$B:$B,UPPER(About!$B$1),'NREL Scaling Data'!$E:$E,Calculations!$M50,'NREL Scaling Data'!$A:$A,U$3,'NREL Scaling Data'!$C:$C,Calculations!$L50,'NREL Scaling Data'!$D:$D,Calculations!$N50) + 1) * U50,0)</f>
        <v>0</v>
      </c>
      <c r="W50" s="45">
        <f>IFERROR(((SUMIFS('NREL Scaling Data'!$F:$F,'NREL Scaling Data'!$B:$B,UPPER(About!$B$1),'NREL Scaling Data'!$E:$E,Calculations!$M50,'NREL Scaling Data'!$A:$A,W$3,'NREL Scaling Data'!$C:$C,Calculations!$L50,'NREL Scaling Data'!$D:$D,Calculations!$N50)-SUMIFS('NREL Scaling Data'!$F:$F,'NREL Scaling Data'!$B:$B,UPPER(About!$B$1),'NREL Scaling Data'!$E:$E,Calculations!$M50,'NREL Scaling Data'!$A:$A,V$3,'NREL Scaling Data'!$C:$C,Calculations!$L50,'NREL Scaling Data'!$D:$D,Calculations!$N50))/SUMIFS('NREL Scaling Data'!$F:$F,'NREL Scaling Data'!$B:$B,UPPER(About!$B$1),'NREL Scaling Data'!$E:$E,Calculations!$M50,'NREL Scaling Data'!$A:$A,V$3,'NREL Scaling Data'!$C:$C,Calculations!$L50,'NREL Scaling Data'!$D:$D,Calculations!$N50) + 1) * V50,0)</f>
        <v>0</v>
      </c>
      <c r="X50" s="45">
        <f>IFERROR(((SUMIFS('NREL Scaling Data'!$F:$F,'NREL Scaling Data'!$B:$B,UPPER(About!$B$1),'NREL Scaling Data'!$E:$E,Calculations!$M50,'NREL Scaling Data'!$A:$A,X$3,'NREL Scaling Data'!$C:$C,Calculations!$L50,'NREL Scaling Data'!$D:$D,Calculations!$N50)-SUMIFS('NREL Scaling Data'!$F:$F,'NREL Scaling Data'!$B:$B,UPPER(About!$B$1),'NREL Scaling Data'!$E:$E,Calculations!$M50,'NREL Scaling Data'!$A:$A,W$3,'NREL Scaling Data'!$C:$C,Calculations!$L50,'NREL Scaling Data'!$D:$D,Calculations!$N50))/SUMIFS('NREL Scaling Data'!$F:$F,'NREL Scaling Data'!$B:$B,UPPER(About!$B$1),'NREL Scaling Data'!$E:$E,Calculations!$M50,'NREL Scaling Data'!$A:$A,W$3,'NREL Scaling Data'!$C:$C,Calculations!$L50,'NREL Scaling Data'!$D:$D,Calculations!$N50) + 1) * W50,0)</f>
        <v>0</v>
      </c>
      <c r="Y50" s="45">
        <f>IFERROR(((SUMIFS('NREL Scaling Data'!$F:$F,'NREL Scaling Data'!$B:$B,UPPER(About!$B$1),'NREL Scaling Data'!$E:$E,Calculations!$M50,'NREL Scaling Data'!$A:$A,Y$3,'NREL Scaling Data'!$C:$C,Calculations!$L50,'NREL Scaling Data'!$D:$D,Calculations!$N50)-SUMIFS('NREL Scaling Data'!$F:$F,'NREL Scaling Data'!$B:$B,UPPER(About!$B$1),'NREL Scaling Data'!$E:$E,Calculations!$M50,'NREL Scaling Data'!$A:$A,X$3,'NREL Scaling Data'!$C:$C,Calculations!$L50,'NREL Scaling Data'!$D:$D,Calculations!$N50))/SUMIFS('NREL Scaling Data'!$F:$F,'NREL Scaling Data'!$B:$B,UPPER(About!$B$1),'NREL Scaling Data'!$E:$E,Calculations!$M50,'NREL Scaling Data'!$A:$A,X$3,'NREL Scaling Data'!$C:$C,Calculations!$L50,'NREL Scaling Data'!$D:$D,Calculations!$N50) + 1) * X50,0)</f>
        <v>0</v>
      </c>
      <c r="Z50" s="45">
        <f>IFERROR(((SUMIFS('NREL Scaling Data'!$F:$F,'NREL Scaling Data'!$B:$B,UPPER(About!$B$1),'NREL Scaling Data'!$E:$E,Calculations!$M50,'NREL Scaling Data'!$A:$A,Z$3,'NREL Scaling Data'!$C:$C,Calculations!$L50,'NREL Scaling Data'!$D:$D,Calculations!$N50)-SUMIFS('NREL Scaling Data'!$F:$F,'NREL Scaling Data'!$B:$B,UPPER(About!$B$1),'NREL Scaling Data'!$E:$E,Calculations!$M50,'NREL Scaling Data'!$A:$A,Y$3,'NREL Scaling Data'!$C:$C,Calculations!$L50,'NREL Scaling Data'!$D:$D,Calculations!$N50))/SUMIFS('NREL Scaling Data'!$F:$F,'NREL Scaling Data'!$B:$B,UPPER(About!$B$1),'NREL Scaling Data'!$E:$E,Calculations!$M50,'NREL Scaling Data'!$A:$A,Y$3,'NREL Scaling Data'!$C:$C,Calculations!$L50,'NREL Scaling Data'!$D:$D,Calculations!$N50) + 1) * Y50,0)</f>
        <v>0</v>
      </c>
      <c r="AA50" s="45">
        <f>IFERROR(((SUMIFS('NREL Scaling Data'!$F:$F,'NREL Scaling Data'!$B:$B,UPPER(About!$B$1),'NREL Scaling Data'!$E:$E,Calculations!$M50,'NREL Scaling Data'!$A:$A,AA$3,'NREL Scaling Data'!$C:$C,Calculations!$L50,'NREL Scaling Data'!$D:$D,Calculations!$N50)-SUMIFS('NREL Scaling Data'!$F:$F,'NREL Scaling Data'!$B:$B,UPPER(About!$B$1),'NREL Scaling Data'!$E:$E,Calculations!$M50,'NREL Scaling Data'!$A:$A,Z$3,'NREL Scaling Data'!$C:$C,Calculations!$L50,'NREL Scaling Data'!$D:$D,Calculations!$N50))/SUMIFS('NREL Scaling Data'!$F:$F,'NREL Scaling Data'!$B:$B,UPPER(About!$B$1),'NREL Scaling Data'!$E:$E,Calculations!$M50,'NREL Scaling Data'!$A:$A,Z$3,'NREL Scaling Data'!$C:$C,Calculations!$L50,'NREL Scaling Data'!$D:$D,Calculations!$N50) + 1) * Z50,0)</f>
        <v>0</v>
      </c>
      <c r="AB50" s="45">
        <f>IFERROR(((SUMIFS('NREL Scaling Data'!$F:$F,'NREL Scaling Data'!$B:$B,UPPER(About!$B$1),'NREL Scaling Data'!$E:$E,Calculations!$M50,'NREL Scaling Data'!$A:$A,AB$3,'NREL Scaling Data'!$C:$C,Calculations!$L50,'NREL Scaling Data'!$D:$D,Calculations!$N50)-SUMIFS('NREL Scaling Data'!$F:$F,'NREL Scaling Data'!$B:$B,UPPER(About!$B$1),'NREL Scaling Data'!$E:$E,Calculations!$M50,'NREL Scaling Data'!$A:$A,AA$3,'NREL Scaling Data'!$C:$C,Calculations!$L50,'NREL Scaling Data'!$D:$D,Calculations!$N50))/SUMIFS('NREL Scaling Data'!$F:$F,'NREL Scaling Data'!$B:$B,UPPER(About!$B$1),'NREL Scaling Data'!$E:$E,Calculations!$M50,'NREL Scaling Data'!$A:$A,AA$3,'NREL Scaling Data'!$C:$C,Calculations!$L50,'NREL Scaling Data'!$D:$D,Calculations!$N50) + 1) * AA50,0)</f>
        <v>0</v>
      </c>
      <c r="AC50" s="45">
        <f>IFERROR(((SUMIFS('NREL Scaling Data'!$F:$F,'NREL Scaling Data'!$B:$B,UPPER(About!$B$1),'NREL Scaling Data'!$E:$E,Calculations!$M50,'NREL Scaling Data'!$A:$A,AC$3,'NREL Scaling Data'!$C:$C,Calculations!$L50,'NREL Scaling Data'!$D:$D,Calculations!$N50)-SUMIFS('NREL Scaling Data'!$F:$F,'NREL Scaling Data'!$B:$B,UPPER(About!$B$1),'NREL Scaling Data'!$E:$E,Calculations!$M50,'NREL Scaling Data'!$A:$A,AB$3,'NREL Scaling Data'!$C:$C,Calculations!$L50,'NREL Scaling Data'!$D:$D,Calculations!$N50))/SUMIFS('NREL Scaling Data'!$F:$F,'NREL Scaling Data'!$B:$B,UPPER(About!$B$1),'NREL Scaling Data'!$E:$E,Calculations!$M50,'NREL Scaling Data'!$A:$A,AB$3,'NREL Scaling Data'!$C:$C,Calculations!$L50,'NREL Scaling Data'!$D:$D,Calculations!$N50) + 1) * AB50,0)</f>
        <v>0</v>
      </c>
      <c r="AD50" s="45">
        <f>IFERROR(((SUMIFS('NREL Scaling Data'!$F:$F,'NREL Scaling Data'!$B:$B,UPPER(About!$B$1),'NREL Scaling Data'!$E:$E,Calculations!$M50,'NREL Scaling Data'!$A:$A,AD$3,'NREL Scaling Data'!$C:$C,Calculations!$L50,'NREL Scaling Data'!$D:$D,Calculations!$N50)-SUMIFS('NREL Scaling Data'!$F:$F,'NREL Scaling Data'!$B:$B,UPPER(About!$B$1),'NREL Scaling Data'!$E:$E,Calculations!$M50,'NREL Scaling Data'!$A:$A,AC$3,'NREL Scaling Data'!$C:$C,Calculations!$L50,'NREL Scaling Data'!$D:$D,Calculations!$N50))/SUMIFS('NREL Scaling Data'!$F:$F,'NREL Scaling Data'!$B:$B,UPPER(About!$B$1),'NREL Scaling Data'!$E:$E,Calculations!$M50,'NREL Scaling Data'!$A:$A,AC$3,'NREL Scaling Data'!$C:$C,Calculations!$L50,'NREL Scaling Data'!$D:$D,Calculations!$N50) + 1) * AC50,0)</f>
        <v>0</v>
      </c>
      <c r="AE50" s="45">
        <f>IFERROR(((SUMIFS('NREL Scaling Data'!$F:$F,'NREL Scaling Data'!$B:$B,UPPER(About!$B$1),'NREL Scaling Data'!$E:$E,Calculations!$M50,'NREL Scaling Data'!$A:$A,AE$3,'NREL Scaling Data'!$C:$C,Calculations!$L50,'NREL Scaling Data'!$D:$D,Calculations!$N50)-SUMIFS('NREL Scaling Data'!$F:$F,'NREL Scaling Data'!$B:$B,UPPER(About!$B$1),'NREL Scaling Data'!$E:$E,Calculations!$M50,'NREL Scaling Data'!$A:$A,AD$3,'NREL Scaling Data'!$C:$C,Calculations!$L50,'NREL Scaling Data'!$D:$D,Calculations!$N50))/SUMIFS('NREL Scaling Data'!$F:$F,'NREL Scaling Data'!$B:$B,UPPER(About!$B$1),'NREL Scaling Data'!$E:$E,Calculations!$M50,'NREL Scaling Data'!$A:$A,AD$3,'NREL Scaling Data'!$C:$C,Calculations!$L50,'NREL Scaling Data'!$D:$D,Calculations!$N50) + 1) * AD50,0)</f>
        <v>0</v>
      </c>
      <c r="AF50" s="45">
        <f>IFERROR(((SUMIFS('NREL Scaling Data'!$F:$F,'NREL Scaling Data'!$B:$B,UPPER(About!$B$1),'NREL Scaling Data'!$E:$E,Calculations!$M50,'NREL Scaling Data'!$A:$A,AF$3,'NREL Scaling Data'!$C:$C,Calculations!$L50,'NREL Scaling Data'!$D:$D,Calculations!$N50)-SUMIFS('NREL Scaling Data'!$F:$F,'NREL Scaling Data'!$B:$B,UPPER(About!$B$1),'NREL Scaling Data'!$E:$E,Calculations!$M50,'NREL Scaling Data'!$A:$A,AE$3,'NREL Scaling Data'!$C:$C,Calculations!$L50,'NREL Scaling Data'!$D:$D,Calculations!$N50))/SUMIFS('NREL Scaling Data'!$F:$F,'NREL Scaling Data'!$B:$B,UPPER(About!$B$1),'NREL Scaling Data'!$E:$E,Calculations!$M50,'NREL Scaling Data'!$A:$A,AE$3,'NREL Scaling Data'!$C:$C,Calculations!$L50,'NREL Scaling Data'!$D:$D,Calculations!$N50) + 1) * AE50,0)</f>
        <v>0</v>
      </c>
      <c r="AG50" s="45">
        <f>IFERROR(((SUMIFS('NREL Scaling Data'!$F:$F,'NREL Scaling Data'!$B:$B,UPPER(About!$B$1),'NREL Scaling Data'!$E:$E,Calculations!$M50,'NREL Scaling Data'!$A:$A,AG$3,'NREL Scaling Data'!$C:$C,Calculations!$L50,'NREL Scaling Data'!$D:$D,Calculations!$N50)-SUMIFS('NREL Scaling Data'!$F:$F,'NREL Scaling Data'!$B:$B,UPPER(About!$B$1),'NREL Scaling Data'!$E:$E,Calculations!$M50,'NREL Scaling Data'!$A:$A,AF$3,'NREL Scaling Data'!$C:$C,Calculations!$L50,'NREL Scaling Data'!$D:$D,Calculations!$N50))/SUMIFS('NREL Scaling Data'!$F:$F,'NREL Scaling Data'!$B:$B,UPPER(About!$B$1),'NREL Scaling Data'!$E:$E,Calculations!$M50,'NREL Scaling Data'!$A:$A,AF$3,'NREL Scaling Data'!$C:$C,Calculations!$L50,'NREL Scaling Data'!$D:$D,Calculations!$N50) + 1) * AF50,0)</f>
        <v>0</v>
      </c>
      <c r="AH50" s="45">
        <f>IFERROR(((SUMIFS('NREL Scaling Data'!$F:$F,'NREL Scaling Data'!$B:$B,UPPER(About!$B$1),'NREL Scaling Data'!$E:$E,Calculations!$M50,'NREL Scaling Data'!$A:$A,AH$3,'NREL Scaling Data'!$C:$C,Calculations!$L50,'NREL Scaling Data'!$D:$D,Calculations!$N50)-SUMIFS('NREL Scaling Data'!$F:$F,'NREL Scaling Data'!$B:$B,UPPER(About!$B$1),'NREL Scaling Data'!$E:$E,Calculations!$M50,'NREL Scaling Data'!$A:$A,AG$3,'NREL Scaling Data'!$C:$C,Calculations!$L50,'NREL Scaling Data'!$D:$D,Calculations!$N50))/SUMIFS('NREL Scaling Data'!$F:$F,'NREL Scaling Data'!$B:$B,UPPER(About!$B$1),'NREL Scaling Data'!$E:$E,Calculations!$M50,'NREL Scaling Data'!$A:$A,AG$3,'NREL Scaling Data'!$C:$C,Calculations!$L50,'NREL Scaling Data'!$D:$D,Calculations!$N50) + 1) * AG50,0)</f>
        <v>0</v>
      </c>
      <c r="AI50" s="45">
        <f>IFERROR(((SUMIFS('NREL Scaling Data'!$F:$F,'NREL Scaling Data'!$B:$B,UPPER(About!$B$1),'NREL Scaling Data'!$E:$E,Calculations!$M50,'NREL Scaling Data'!$A:$A,AI$3,'NREL Scaling Data'!$C:$C,Calculations!$L50,'NREL Scaling Data'!$D:$D,Calculations!$N50)-SUMIFS('NREL Scaling Data'!$F:$F,'NREL Scaling Data'!$B:$B,UPPER(About!$B$1),'NREL Scaling Data'!$E:$E,Calculations!$M50,'NREL Scaling Data'!$A:$A,AH$3,'NREL Scaling Data'!$C:$C,Calculations!$L50,'NREL Scaling Data'!$D:$D,Calculations!$N50))/SUMIFS('NREL Scaling Data'!$F:$F,'NREL Scaling Data'!$B:$B,UPPER(About!$B$1),'NREL Scaling Data'!$E:$E,Calculations!$M50,'NREL Scaling Data'!$A:$A,AH$3,'NREL Scaling Data'!$C:$C,Calculations!$L50,'NREL Scaling Data'!$D:$D,Calculations!$N50) + 1) * AH50,0)</f>
        <v>0</v>
      </c>
      <c r="AJ50" s="45">
        <f>IFERROR(((SUMIFS('NREL Scaling Data'!$F:$F,'NREL Scaling Data'!$B:$B,UPPER(About!$B$1),'NREL Scaling Data'!$E:$E,Calculations!$M50,'NREL Scaling Data'!$A:$A,AJ$3,'NREL Scaling Data'!$C:$C,Calculations!$L50,'NREL Scaling Data'!$D:$D,Calculations!$N50)-SUMIFS('NREL Scaling Data'!$F:$F,'NREL Scaling Data'!$B:$B,UPPER(About!$B$1),'NREL Scaling Data'!$E:$E,Calculations!$M50,'NREL Scaling Data'!$A:$A,AI$3,'NREL Scaling Data'!$C:$C,Calculations!$L50,'NREL Scaling Data'!$D:$D,Calculations!$N50))/SUMIFS('NREL Scaling Data'!$F:$F,'NREL Scaling Data'!$B:$B,UPPER(About!$B$1),'NREL Scaling Data'!$E:$E,Calculations!$M50,'NREL Scaling Data'!$A:$A,AI$3,'NREL Scaling Data'!$C:$C,Calculations!$L50,'NREL Scaling Data'!$D:$D,Calculations!$N50) + 1) * AI50,0)</f>
        <v>0</v>
      </c>
      <c r="AK50" s="45">
        <f>IFERROR(((SUMIFS('NREL Scaling Data'!$F:$F,'NREL Scaling Data'!$B:$B,UPPER(About!$B$1),'NREL Scaling Data'!$E:$E,Calculations!$M50,'NREL Scaling Data'!$A:$A,AK$3,'NREL Scaling Data'!$C:$C,Calculations!$L50,'NREL Scaling Data'!$D:$D,Calculations!$N50)-SUMIFS('NREL Scaling Data'!$F:$F,'NREL Scaling Data'!$B:$B,UPPER(About!$B$1),'NREL Scaling Data'!$E:$E,Calculations!$M50,'NREL Scaling Data'!$A:$A,AJ$3,'NREL Scaling Data'!$C:$C,Calculations!$L50,'NREL Scaling Data'!$D:$D,Calculations!$N50))/SUMIFS('NREL Scaling Data'!$F:$F,'NREL Scaling Data'!$B:$B,UPPER(About!$B$1),'NREL Scaling Data'!$E:$E,Calculations!$M50,'NREL Scaling Data'!$A:$A,AJ$3,'NREL Scaling Data'!$C:$C,Calculations!$L50,'NREL Scaling Data'!$D:$D,Calculations!$N50) + 1) * AJ50,0)</f>
        <v>0</v>
      </c>
      <c r="AL50" s="45">
        <f>IFERROR(((SUMIFS('NREL Scaling Data'!$F:$F,'NREL Scaling Data'!$B:$B,UPPER(About!$B$1),'NREL Scaling Data'!$E:$E,Calculations!$M50,'NREL Scaling Data'!$A:$A,AL$3,'NREL Scaling Data'!$C:$C,Calculations!$L50,'NREL Scaling Data'!$D:$D,Calculations!$N50)-SUMIFS('NREL Scaling Data'!$F:$F,'NREL Scaling Data'!$B:$B,UPPER(About!$B$1),'NREL Scaling Data'!$E:$E,Calculations!$M50,'NREL Scaling Data'!$A:$A,AK$3,'NREL Scaling Data'!$C:$C,Calculations!$L50,'NREL Scaling Data'!$D:$D,Calculations!$N50))/SUMIFS('NREL Scaling Data'!$F:$F,'NREL Scaling Data'!$B:$B,UPPER(About!$B$1),'NREL Scaling Data'!$E:$E,Calculations!$M50,'NREL Scaling Data'!$A:$A,AK$3,'NREL Scaling Data'!$C:$C,Calculations!$L50,'NREL Scaling Data'!$D:$D,Calculations!$N50) + 1) * AK50,0)</f>
        <v>0</v>
      </c>
      <c r="AM50" s="45">
        <f>IFERROR(((SUMIFS('NREL Scaling Data'!$F:$F,'NREL Scaling Data'!$B:$B,UPPER(About!$B$1),'NREL Scaling Data'!$E:$E,Calculations!$M50,'NREL Scaling Data'!$A:$A,AM$3,'NREL Scaling Data'!$C:$C,Calculations!$L50,'NREL Scaling Data'!$D:$D,Calculations!$N50)-SUMIFS('NREL Scaling Data'!$F:$F,'NREL Scaling Data'!$B:$B,UPPER(About!$B$1),'NREL Scaling Data'!$E:$E,Calculations!$M50,'NREL Scaling Data'!$A:$A,AL$3,'NREL Scaling Data'!$C:$C,Calculations!$L50,'NREL Scaling Data'!$D:$D,Calculations!$N50))/SUMIFS('NREL Scaling Data'!$F:$F,'NREL Scaling Data'!$B:$B,UPPER(About!$B$1),'NREL Scaling Data'!$E:$E,Calculations!$M50,'NREL Scaling Data'!$A:$A,AL$3,'NREL Scaling Data'!$C:$C,Calculations!$L50,'NREL Scaling Data'!$D:$D,Calculations!$N50) + 1) * AL50,0)</f>
        <v>0</v>
      </c>
      <c r="AN50" s="45">
        <f>IFERROR(((SUMIFS('NREL Scaling Data'!$F:$F,'NREL Scaling Data'!$B:$B,UPPER(About!$B$1),'NREL Scaling Data'!$E:$E,Calculations!$M50,'NREL Scaling Data'!$A:$A,AN$3,'NREL Scaling Data'!$C:$C,Calculations!$L50,'NREL Scaling Data'!$D:$D,Calculations!$N50)-SUMIFS('NREL Scaling Data'!$F:$F,'NREL Scaling Data'!$B:$B,UPPER(About!$B$1),'NREL Scaling Data'!$E:$E,Calculations!$M50,'NREL Scaling Data'!$A:$A,AM$3,'NREL Scaling Data'!$C:$C,Calculations!$L50,'NREL Scaling Data'!$D:$D,Calculations!$N50))/SUMIFS('NREL Scaling Data'!$F:$F,'NREL Scaling Data'!$B:$B,UPPER(About!$B$1),'NREL Scaling Data'!$E:$E,Calculations!$M50,'NREL Scaling Data'!$A:$A,AM$3,'NREL Scaling Data'!$C:$C,Calculations!$L50,'NREL Scaling Data'!$D:$D,Calculations!$N50) + 1) * AM50,0)</f>
        <v>0</v>
      </c>
      <c r="AO50" s="45">
        <f>IFERROR(((SUMIFS('NREL Scaling Data'!$F:$F,'NREL Scaling Data'!$B:$B,UPPER(About!$B$1),'NREL Scaling Data'!$E:$E,Calculations!$M50,'NREL Scaling Data'!$A:$A,AO$3,'NREL Scaling Data'!$C:$C,Calculations!$L50,'NREL Scaling Data'!$D:$D,Calculations!$N50)-SUMIFS('NREL Scaling Data'!$F:$F,'NREL Scaling Data'!$B:$B,UPPER(About!$B$1),'NREL Scaling Data'!$E:$E,Calculations!$M50,'NREL Scaling Data'!$A:$A,AN$3,'NREL Scaling Data'!$C:$C,Calculations!$L50,'NREL Scaling Data'!$D:$D,Calculations!$N50))/SUMIFS('NREL Scaling Data'!$F:$F,'NREL Scaling Data'!$B:$B,UPPER(About!$B$1),'NREL Scaling Data'!$E:$E,Calculations!$M50,'NREL Scaling Data'!$A:$A,AN$3,'NREL Scaling Data'!$C:$C,Calculations!$L50,'NREL Scaling Data'!$D:$D,Calculations!$N50) + 1) * AN50,0)</f>
        <v>0</v>
      </c>
      <c r="AP50" s="45">
        <f>IFERROR(((SUMIFS('NREL Scaling Data'!$F:$F,'NREL Scaling Data'!$B:$B,UPPER(About!$B$1),'NREL Scaling Data'!$E:$E,Calculations!$M50,'NREL Scaling Data'!$A:$A,AP$3,'NREL Scaling Data'!$C:$C,Calculations!$L50,'NREL Scaling Data'!$D:$D,Calculations!$N50)-SUMIFS('NREL Scaling Data'!$F:$F,'NREL Scaling Data'!$B:$B,UPPER(About!$B$1),'NREL Scaling Data'!$E:$E,Calculations!$M50,'NREL Scaling Data'!$A:$A,AO$3,'NREL Scaling Data'!$C:$C,Calculations!$L50,'NREL Scaling Data'!$D:$D,Calculations!$N50))/SUMIFS('NREL Scaling Data'!$F:$F,'NREL Scaling Data'!$B:$B,UPPER(About!$B$1),'NREL Scaling Data'!$E:$E,Calculations!$M50,'NREL Scaling Data'!$A:$A,AO$3,'NREL Scaling Data'!$C:$C,Calculations!$L50,'NREL Scaling Data'!$D:$D,Calculations!$N50) + 1) * AO50,0)</f>
        <v>0</v>
      </c>
      <c r="AQ50" s="45">
        <f>IFERROR(((SUMIFS('NREL Scaling Data'!$F:$F,'NREL Scaling Data'!$B:$B,UPPER(About!$B$1),'NREL Scaling Data'!$E:$E,Calculations!$M50,'NREL Scaling Data'!$A:$A,AQ$3,'NREL Scaling Data'!$C:$C,Calculations!$L50,'NREL Scaling Data'!$D:$D,Calculations!$N50)-SUMIFS('NREL Scaling Data'!$F:$F,'NREL Scaling Data'!$B:$B,UPPER(About!$B$1),'NREL Scaling Data'!$E:$E,Calculations!$M50,'NREL Scaling Data'!$A:$A,AP$3,'NREL Scaling Data'!$C:$C,Calculations!$L50,'NREL Scaling Data'!$D:$D,Calculations!$N50))/SUMIFS('NREL Scaling Data'!$F:$F,'NREL Scaling Data'!$B:$B,UPPER(About!$B$1),'NREL Scaling Data'!$E:$E,Calculations!$M50,'NREL Scaling Data'!$A:$A,AP$3,'NREL Scaling Data'!$C:$C,Calculations!$L50,'NREL Scaling Data'!$D:$D,Calculations!$N50) + 1) * AP50,0)</f>
        <v>0</v>
      </c>
      <c r="AR50" s="45">
        <f>IFERROR(((SUMIFS('NREL Scaling Data'!$F:$F,'NREL Scaling Data'!$B:$B,UPPER(About!$B$1),'NREL Scaling Data'!$E:$E,Calculations!$M50,'NREL Scaling Data'!$A:$A,AR$3,'NREL Scaling Data'!$C:$C,Calculations!$L50,'NREL Scaling Data'!$D:$D,Calculations!$N50)-SUMIFS('NREL Scaling Data'!$F:$F,'NREL Scaling Data'!$B:$B,UPPER(About!$B$1),'NREL Scaling Data'!$E:$E,Calculations!$M50,'NREL Scaling Data'!$A:$A,AQ$3,'NREL Scaling Data'!$C:$C,Calculations!$L50,'NREL Scaling Data'!$D:$D,Calculations!$N50))/SUMIFS('NREL Scaling Data'!$F:$F,'NREL Scaling Data'!$B:$B,UPPER(About!$B$1),'NREL Scaling Data'!$E:$E,Calculations!$M50,'NREL Scaling Data'!$A:$A,AQ$3,'NREL Scaling Data'!$C:$C,Calculations!$L50,'NREL Scaling Data'!$D:$D,Calculations!$N50) + 1) * AQ50,0)</f>
        <v>0</v>
      </c>
      <c r="AS50" s="45">
        <f>IFERROR(((SUMIFS('NREL Scaling Data'!$F:$F,'NREL Scaling Data'!$B:$B,UPPER(About!$B$1),'NREL Scaling Data'!$E:$E,Calculations!$M50,'NREL Scaling Data'!$A:$A,AS$3,'NREL Scaling Data'!$C:$C,Calculations!$L50,'NREL Scaling Data'!$D:$D,Calculations!$N50)-SUMIFS('NREL Scaling Data'!$F:$F,'NREL Scaling Data'!$B:$B,UPPER(About!$B$1),'NREL Scaling Data'!$E:$E,Calculations!$M50,'NREL Scaling Data'!$A:$A,AR$3,'NREL Scaling Data'!$C:$C,Calculations!$L50,'NREL Scaling Data'!$D:$D,Calculations!$N50))/SUMIFS('NREL Scaling Data'!$F:$F,'NREL Scaling Data'!$B:$B,UPPER(About!$B$1),'NREL Scaling Data'!$E:$E,Calculations!$M50,'NREL Scaling Data'!$A:$A,AR$3,'NREL Scaling Data'!$C:$C,Calculations!$L50,'NREL Scaling Data'!$D:$D,Calculations!$N50) + 1) * AR50,0)</f>
        <v>0</v>
      </c>
      <c r="AT50" s="45">
        <f>IFERROR(((SUMIFS('NREL Scaling Data'!$F:$F,'NREL Scaling Data'!$B:$B,UPPER(About!$B$1),'NREL Scaling Data'!$E:$E,Calculations!$M50,'NREL Scaling Data'!$A:$A,AT$3,'NREL Scaling Data'!$C:$C,Calculations!$L50,'NREL Scaling Data'!$D:$D,Calculations!$N50)-SUMIFS('NREL Scaling Data'!$F:$F,'NREL Scaling Data'!$B:$B,UPPER(About!$B$1),'NREL Scaling Data'!$E:$E,Calculations!$M50,'NREL Scaling Data'!$A:$A,AS$3,'NREL Scaling Data'!$C:$C,Calculations!$L50,'NREL Scaling Data'!$D:$D,Calculations!$N50))/SUMIFS('NREL Scaling Data'!$F:$F,'NREL Scaling Data'!$B:$B,UPPER(About!$B$1),'NREL Scaling Data'!$E:$E,Calculations!$M50,'NREL Scaling Data'!$A:$A,AS$3,'NREL Scaling Data'!$C:$C,Calculations!$L50,'NREL Scaling Data'!$D:$D,Calculations!$N50) + 1) * AS50,0)</f>
        <v>0</v>
      </c>
    </row>
    <row r="51" spans="6:46">
      <c r="G51" s="12" t="s">
        <v>406</v>
      </c>
      <c r="H51" s="12" t="s">
        <v>407</v>
      </c>
      <c r="I51" s="12" t="s">
        <v>1085</v>
      </c>
      <c r="J51" s="209">
        <f>IFERROR(SUMIFS('NREL Scaling Data'!F:F,'NREL Scaling Data'!B:B,UPPER(About!$B$1),'NREL Scaling Data'!E:E,Calculations!M51,'NREL Scaling Data'!A:A, 2021,'NREL Scaling Data'!C:C,Calculations!L51,'NREL Scaling Data'!D:D,Calculations!N51) / SUMIFS('NREL Scaling Data'!F:F,'NREL Scaling Data'!B:B,UPPER(About!$B$1),'NREL Scaling Data'!A:A, 2021,'NREL Scaling Data'!C:C,Calculations!L51,'NREL Scaling Data'!D:D,Calculations!N51),0)</f>
        <v>0.30957469491047818</v>
      </c>
      <c r="K51" s="207">
        <f t="shared" si="8"/>
        <v>0.94236632738906856</v>
      </c>
      <c r="L51" s="209" t="s">
        <v>1022</v>
      </c>
      <c r="M51" s="12" t="s">
        <v>1014</v>
      </c>
      <c r="N51" s="1" t="s">
        <v>975</v>
      </c>
      <c r="O51" s="7">
        <f t="shared" si="10"/>
        <v>7073352700089.752</v>
      </c>
      <c r="P51" s="7">
        <f t="shared" si="9"/>
        <v>7073352700089.752</v>
      </c>
      <c r="Q51" s="45">
        <f>SUMIFS('SEDS 2021'!$F$23:$F$40,'SEDS 2021'!E$23:E$40,Calculations!L51,'SEDS 2021'!D$23:D$40,Calculations!N51)*J51*K51</f>
        <v>7073352700089.752</v>
      </c>
      <c r="R51" s="45">
        <f>IFERROR(((SUMIFS('NREL Scaling Data'!$F:$F,'NREL Scaling Data'!$B:$B,UPPER(About!$B$1),'NREL Scaling Data'!$E:$E,Calculations!$M51,'NREL Scaling Data'!$A:$A,R$3,'NREL Scaling Data'!$C:$C,Calculations!$L51,'NREL Scaling Data'!$D:$D,Calculations!$N51)-SUMIFS('NREL Scaling Data'!$F:$F,'NREL Scaling Data'!$B:$B,UPPER(About!$B$1),'NREL Scaling Data'!$E:$E,Calculations!$M51,'NREL Scaling Data'!$A:$A,Q$3,'NREL Scaling Data'!$C:$C,Calculations!$L51,'NREL Scaling Data'!$D:$D,Calculations!$N51))/SUMIFS('NREL Scaling Data'!$F:$F,'NREL Scaling Data'!$B:$B,UPPER(About!$B$1),'NREL Scaling Data'!$E:$E,Calculations!$M51,'NREL Scaling Data'!$A:$A,Q$3,'NREL Scaling Data'!$C:$C,Calculations!$L51,'NREL Scaling Data'!$D:$D,Calculations!$N51) + 1) * Q51,0)</f>
        <v>6932435945355.7256</v>
      </c>
      <c r="S51" s="45">
        <f>IFERROR(((SUMIFS('NREL Scaling Data'!$F:$F,'NREL Scaling Data'!$B:$B,UPPER(About!$B$1),'NREL Scaling Data'!$E:$E,Calculations!$M51,'NREL Scaling Data'!$A:$A,S$3,'NREL Scaling Data'!$C:$C,Calculations!$L51,'NREL Scaling Data'!$D:$D,Calculations!$N51)-SUMIFS('NREL Scaling Data'!$F:$F,'NREL Scaling Data'!$B:$B,UPPER(About!$B$1),'NREL Scaling Data'!$E:$E,Calculations!$M51,'NREL Scaling Data'!$A:$A,R$3,'NREL Scaling Data'!$C:$C,Calculations!$L51,'NREL Scaling Data'!$D:$D,Calculations!$N51))/SUMIFS('NREL Scaling Data'!$F:$F,'NREL Scaling Data'!$B:$B,UPPER(About!$B$1),'NREL Scaling Data'!$E:$E,Calculations!$M51,'NREL Scaling Data'!$A:$A,R$3,'NREL Scaling Data'!$C:$C,Calculations!$L51,'NREL Scaling Data'!$D:$D,Calculations!$N51) + 1) * R51,0)</f>
        <v>6821701549022.6484</v>
      </c>
      <c r="T51" s="45">
        <f>IFERROR(((SUMIFS('NREL Scaling Data'!$F:$F,'NREL Scaling Data'!$B:$B,UPPER(About!$B$1),'NREL Scaling Data'!$E:$E,Calculations!$M51,'NREL Scaling Data'!$A:$A,T$3,'NREL Scaling Data'!$C:$C,Calculations!$L51,'NREL Scaling Data'!$D:$D,Calculations!$N51)-SUMIFS('NREL Scaling Data'!$F:$F,'NREL Scaling Data'!$B:$B,UPPER(About!$B$1),'NREL Scaling Data'!$E:$E,Calculations!$M51,'NREL Scaling Data'!$A:$A,S$3,'NREL Scaling Data'!$C:$C,Calculations!$L51,'NREL Scaling Data'!$D:$D,Calculations!$N51))/SUMIFS('NREL Scaling Data'!$F:$F,'NREL Scaling Data'!$B:$B,UPPER(About!$B$1),'NREL Scaling Data'!$E:$E,Calculations!$M51,'NREL Scaling Data'!$A:$A,S$3,'NREL Scaling Data'!$C:$C,Calculations!$L51,'NREL Scaling Data'!$D:$D,Calculations!$N51) + 1) * S51,0)</f>
        <v>6739257949041.6592</v>
      </c>
      <c r="U51" s="45">
        <f>IFERROR(((SUMIFS('NREL Scaling Data'!$F:$F,'NREL Scaling Data'!$B:$B,UPPER(About!$B$1),'NREL Scaling Data'!$E:$E,Calculations!$M51,'NREL Scaling Data'!$A:$A,U$3,'NREL Scaling Data'!$C:$C,Calculations!$L51,'NREL Scaling Data'!$D:$D,Calculations!$N51)-SUMIFS('NREL Scaling Data'!$F:$F,'NREL Scaling Data'!$B:$B,UPPER(About!$B$1),'NREL Scaling Data'!$E:$E,Calculations!$M51,'NREL Scaling Data'!$A:$A,T$3,'NREL Scaling Data'!$C:$C,Calculations!$L51,'NREL Scaling Data'!$D:$D,Calculations!$N51))/SUMIFS('NREL Scaling Data'!$F:$F,'NREL Scaling Data'!$B:$B,UPPER(About!$B$1),'NREL Scaling Data'!$E:$E,Calculations!$M51,'NREL Scaling Data'!$A:$A,T$3,'NREL Scaling Data'!$C:$C,Calculations!$L51,'NREL Scaling Data'!$D:$D,Calculations!$N51) + 1) * T51,0)</f>
        <v>6682320608866.9658</v>
      </c>
      <c r="V51" s="45">
        <f>IFERROR(((SUMIFS('NREL Scaling Data'!$F:$F,'NREL Scaling Data'!$B:$B,UPPER(About!$B$1),'NREL Scaling Data'!$E:$E,Calculations!$M51,'NREL Scaling Data'!$A:$A,V$3,'NREL Scaling Data'!$C:$C,Calculations!$L51,'NREL Scaling Data'!$D:$D,Calculations!$N51)-SUMIFS('NREL Scaling Data'!$F:$F,'NREL Scaling Data'!$B:$B,UPPER(About!$B$1),'NREL Scaling Data'!$E:$E,Calculations!$M51,'NREL Scaling Data'!$A:$A,U$3,'NREL Scaling Data'!$C:$C,Calculations!$L51,'NREL Scaling Data'!$D:$D,Calculations!$N51))/SUMIFS('NREL Scaling Data'!$F:$F,'NREL Scaling Data'!$B:$B,UPPER(About!$B$1),'NREL Scaling Data'!$E:$E,Calculations!$M51,'NREL Scaling Data'!$A:$A,U$3,'NREL Scaling Data'!$C:$C,Calculations!$L51,'NREL Scaling Data'!$D:$D,Calculations!$N51) + 1) * U51,0)</f>
        <v>6647562316137.3047</v>
      </c>
      <c r="W51" s="45">
        <f>IFERROR(((SUMIFS('NREL Scaling Data'!$F:$F,'NREL Scaling Data'!$B:$B,UPPER(About!$B$1),'NREL Scaling Data'!$E:$E,Calculations!$M51,'NREL Scaling Data'!$A:$A,W$3,'NREL Scaling Data'!$C:$C,Calculations!$L51,'NREL Scaling Data'!$D:$D,Calculations!$N51)-SUMIFS('NREL Scaling Data'!$F:$F,'NREL Scaling Data'!$B:$B,UPPER(About!$B$1),'NREL Scaling Data'!$E:$E,Calculations!$M51,'NREL Scaling Data'!$A:$A,V$3,'NREL Scaling Data'!$C:$C,Calculations!$L51,'NREL Scaling Data'!$D:$D,Calculations!$N51))/SUMIFS('NREL Scaling Data'!$F:$F,'NREL Scaling Data'!$B:$B,UPPER(About!$B$1),'NREL Scaling Data'!$E:$E,Calculations!$M51,'NREL Scaling Data'!$A:$A,V$3,'NREL Scaling Data'!$C:$C,Calculations!$L51,'NREL Scaling Data'!$D:$D,Calculations!$N51) + 1) * V51,0)</f>
        <v>6631489631204.707</v>
      </c>
      <c r="X51" s="45">
        <f>IFERROR(((SUMIFS('NREL Scaling Data'!$F:$F,'NREL Scaling Data'!$B:$B,UPPER(About!$B$1),'NREL Scaling Data'!$E:$E,Calculations!$M51,'NREL Scaling Data'!$A:$A,X$3,'NREL Scaling Data'!$C:$C,Calculations!$L51,'NREL Scaling Data'!$D:$D,Calculations!$N51)-SUMIFS('NREL Scaling Data'!$F:$F,'NREL Scaling Data'!$B:$B,UPPER(About!$B$1),'NREL Scaling Data'!$E:$E,Calculations!$M51,'NREL Scaling Data'!$A:$A,W$3,'NREL Scaling Data'!$C:$C,Calculations!$L51,'NREL Scaling Data'!$D:$D,Calculations!$N51))/SUMIFS('NREL Scaling Data'!$F:$F,'NREL Scaling Data'!$B:$B,UPPER(About!$B$1),'NREL Scaling Data'!$E:$E,Calculations!$M51,'NREL Scaling Data'!$A:$A,W$3,'NREL Scaling Data'!$C:$C,Calculations!$L51,'NREL Scaling Data'!$D:$D,Calculations!$N51) + 1) * W51,0)</f>
        <v>6630606439221.1699</v>
      </c>
      <c r="Y51" s="45">
        <f>IFERROR(((SUMIFS('NREL Scaling Data'!$F:$F,'NREL Scaling Data'!$B:$B,UPPER(About!$B$1),'NREL Scaling Data'!$E:$E,Calculations!$M51,'NREL Scaling Data'!$A:$A,Y$3,'NREL Scaling Data'!$C:$C,Calculations!$L51,'NREL Scaling Data'!$D:$D,Calculations!$N51)-SUMIFS('NREL Scaling Data'!$F:$F,'NREL Scaling Data'!$B:$B,UPPER(About!$B$1),'NREL Scaling Data'!$E:$E,Calculations!$M51,'NREL Scaling Data'!$A:$A,X$3,'NREL Scaling Data'!$C:$C,Calculations!$L51,'NREL Scaling Data'!$D:$D,Calculations!$N51))/SUMIFS('NREL Scaling Data'!$F:$F,'NREL Scaling Data'!$B:$B,UPPER(About!$B$1),'NREL Scaling Data'!$E:$E,Calculations!$M51,'NREL Scaling Data'!$A:$A,X$3,'NREL Scaling Data'!$C:$C,Calculations!$L51,'NREL Scaling Data'!$D:$D,Calculations!$N51) + 1) * X51,0)</f>
        <v>6641210016945.04</v>
      </c>
      <c r="Z51" s="45">
        <f>IFERROR(((SUMIFS('NREL Scaling Data'!$F:$F,'NREL Scaling Data'!$B:$B,UPPER(About!$B$1),'NREL Scaling Data'!$E:$E,Calculations!$M51,'NREL Scaling Data'!$A:$A,Z$3,'NREL Scaling Data'!$C:$C,Calculations!$L51,'NREL Scaling Data'!$D:$D,Calculations!$N51)-SUMIFS('NREL Scaling Data'!$F:$F,'NREL Scaling Data'!$B:$B,UPPER(About!$B$1),'NREL Scaling Data'!$E:$E,Calculations!$M51,'NREL Scaling Data'!$A:$A,Y$3,'NREL Scaling Data'!$C:$C,Calculations!$L51,'NREL Scaling Data'!$D:$D,Calculations!$N51))/SUMIFS('NREL Scaling Data'!$F:$F,'NREL Scaling Data'!$B:$B,UPPER(About!$B$1),'NREL Scaling Data'!$E:$E,Calculations!$M51,'NREL Scaling Data'!$A:$A,Y$3,'NREL Scaling Data'!$C:$C,Calculations!$L51,'NREL Scaling Data'!$D:$D,Calculations!$N51) + 1) * Y51,0)</f>
        <v>6662029752056.2041</v>
      </c>
      <c r="AA51" s="45">
        <f>IFERROR(((SUMIFS('NREL Scaling Data'!$F:$F,'NREL Scaling Data'!$B:$B,UPPER(About!$B$1),'NREL Scaling Data'!$E:$E,Calculations!$M51,'NREL Scaling Data'!$A:$A,AA$3,'NREL Scaling Data'!$C:$C,Calculations!$L51,'NREL Scaling Data'!$D:$D,Calculations!$N51)-SUMIFS('NREL Scaling Data'!$F:$F,'NREL Scaling Data'!$B:$B,UPPER(About!$B$1),'NREL Scaling Data'!$E:$E,Calculations!$M51,'NREL Scaling Data'!$A:$A,Z$3,'NREL Scaling Data'!$C:$C,Calculations!$L51,'NREL Scaling Data'!$D:$D,Calculations!$N51))/SUMIFS('NREL Scaling Data'!$F:$F,'NREL Scaling Data'!$B:$B,UPPER(About!$B$1),'NREL Scaling Data'!$E:$E,Calculations!$M51,'NREL Scaling Data'!$A:$A,Z$3,'NREL Scaling Data'!$C:$C,Calculations!$L51,'NREL Scaling Data'!$D:$D,Calculations!$N51) + 1) * Z51,0)</f>
        <v>6690552534396.6748</v>
      </c>
      <c r="AB51" s="45">
        <f>IFERROR(((SUMIFS('NREL Scaling Data'!$F:$F,'NREL Scaling Data'!$B:$B,UPPER(About!$B$1),'NREL Scaling Data'!$E:$E,Calculations!$M51,'NREL Scaling Data'!$A:$A,AB$3,'NREL Scaling Data'!$C:$C,Calculations!$L51,'NREL Scaling Data'!$D:$D,Calculations!$N51)-SUMIFS('NREL Scaling Data'!$F:$F,'NREL Scaling Data'!$B:$B,UPPER(About!$B$1),'NREL Scaling Data'!$E:$E,Calculations!$M51,'NREL Scaling Data'!$A:$A,AA$3,'NREL Scaling Data'!$C:$C,Calculations!$L51,'NREL Scaling Data'!$D:$D,Calculations!$N51))/SUMIFS('NREL Scaling Data'!$F:$F,'NREL Scaling Data'!$B:$B,UPPER(About!$B$1),'NREL Scaling Data'!$E:$E,Calculations!$M51,'NREL Scaling Data'!$A:$A,AA$3,'NREL Scaling Data'!$C:$C,Calculations!$L51,'NREL Scaling Data'!$D:$D,Calculations!$N51) + 1) * AA51,0)</f>
        <v>6723552044928.6553</v>
      </c>
      <c r="AC51" s="45">
        <f>IFERROR(((SUMIFS('NREL Scaling Data'!$F:$F,'NREL Scaling Data'!$B:$B,UPPER(About!$B$1),'NREL Scaling Data'!$E:$E,Calculations!$M51,'NREL Scaling Data'!$A:$A,AC$3,'NREL Scaling Data'!$C:$C,Calculations!$L51,'NREL Scaling Data'!$D:$D,Calculations!$N51)-SUMIFS('NREL Scaling Data'!$F:$F,'NREL Scaling Data'!$B:$B,UPPER(About!$B$1),'NREL Scaling Data'!$E:$E,Calculations!$M51,'NREL Scaling Data'!$A:$A,AB$3,'NREL Scaling Data'!$C:$C,Calculations!$L51,'NREL Scaling Data'!$D:$D,Calculations!$N51))/SUMIFS('NREL Scaling Data'!$F:$F,'NREL Scaling Data'!$B:$B,UPPER(About!$B$1),'NREL Scaling Data'!$E:$E,Calculations!$M51,'NREL Scaling Data'!$A:$A,AB$3,'NREL Scaling Data'!$C:$C,Calculations!$L51,'NREL Scaling Data'!$D:$D,Calculations!$N51) + 1) * AB51,0)</f>
        <v>6759419621497.0225</v>
      </c>
      <c r="AD51" s="45">
        <f>IFERROR(((SUMIFS('NREL Scaling Data'!$F:$F,'NREL Scaling Data'!$B:$B,UPPER(About!$B$1),'NREL Scaling Data'!$E:$E,Calculations!$M51,'NREL Scaling Data'!$A:$A,AD$3,'NREL Scaling Data'!$C:$C,Calculations!$L51,'NREL Scaling Data'!$D:$D,Calculations!$N51)-SUMIFS('NREL Scaling Data'!$F:$F,'NREL Scaling Data'!$B:$B,UPPER(About!$B$1),'NREL Scaling Data'!$E:$E,Calculations!$M51,'NREL Scaling Data'!$A:$A,AC$3,'NREL Scaling Data'!$C:$C,Calculations!$L51,'NREL Scaling Data'!$D:$D,Calculations!$N51))/SUMIFS('NREL Scaling Data'!$F:$F,'NREL Scaling Data'!$B:$B,UPPER(About!$B$1),'NREL Scaling Data'!$E:$E,Calculations!$M51,'NREL Scaling Data'!$A:$A,AC$3,'NREL Scaling Data'!$C:$C,Calculations!$L51,'NREL Scaling Data'!$D:$D,Calculations!$N51) + 1) * AC51,0)</f>
        <v>6798211332714.8848</v>
      </c>
      <c r="AE51" s="45">
        <f>IFERROR(((SUMIFS('NREL Scaling Data'!$F:$F,'NREL Scaling Data'!$B:$B,UPPER(About!$B$1),'NREL Scaling Data'!$E:$E,Calculations!$M51,'NREL Scaling Data'!$A:$A,AE$3,'NREL Scaling Data'!$C:$C,Calculations!$L51,'NREL Scaling Data'!$D:$D,Calculations!$N51)-SUMIFS('NREL Scaling Data'!$F:$F,'NREL Scaling Data'!$B:$B,UPPER(About!$B$1),'NREL Scaling Data'!$E:$E,Calculations!$M51,'NREL Scaling Data'!$A:$A,AD$3,'NREL Scaling Data'!$C:$C,Calculations!$L51,'NREL Scaling Data'!$D:$D,Calculations!$N51))/SUMIFS('NREL Scaling Data'!$F:$F,'NREL Scaling Data'!$B:$B,UPPER(About!$B$1),'NREL Scaling Data'!$E:$E,Calculations!$M51,'NREL Scaling Data'!$A:$A,AD$3,'NREL Scaling Data'!$C:$C,Calculations!$L51,'NREL Scaling Data'!$D:$D,Calculations!$N51) + 1) * AD51,0)</f>
        <v>6839362042920.3047</v>
      </c>
      <c r="AF51" s="45">
        <f>IFERROR(((SUMIFS('NREL Scaling Data'!$F:$F,'NREL Scaling Data'!$B:$B,UPPER(About!$B$1),'NREL Scaling Data'!$E:$E,Calculations!$M51,'NREL Scaling Data'!$A:$A,AF$3,'NREL Scaling Data'!$C:$C,Calculations!$L51,'NREL Scaling Data'!$D:$D,Calculations!$N51)-SUMIFS('NREL Scaling Data'!$F:$F,'NREL Scaling Data'!$B:$B,UPPER(About!$B$1),'NREL Scaling Data'!$E:$E,Calculations!$M51,'NREL Scaling Data'!$A:$A,AE$3,'NREL Scaling Data'!$C:$C,Calculations!$L51,'NREL Scaling Data'!$D:$D,Calculations!$N51))/SUMIFS('NREL Scaling Data'!$F:$F,'NREL Scaling Data'!$B:$B,UPPER(About!$B$1),'NREL Scaling Data'!$E:$E,Calculations!$M51,'NREL Scaling Data'!$A:$A,AE$3,'NREL Scaling Data'!$C:$C,Calculations!$L51,'NREL Scaling Data'!$D:$D,Calculations!$N51) + 1) * AE51,0)</f>
        <v>6882058126057.4531</v>
      </c>
      <c r="AG51" s="45">
        <f>IFERROR(((SUMIFS('NREL Scaling Data'!$F:$F,'NREL Scaling Data'!$B:$B,UPPER(About!$B$1),'NREL Scaling Data'!$E:$E,Calculations!$M51,'NREL Scaling Data'!$A:$A,AG$3,'NREL Scaling Data'!$C:$C,Calculations!$L51,'NREL Scaling Data'!$D:$D,Calculations!$N51)-SUMIFS('NREL Scaling Data'!$F:$F,'NREL Scaling Data'!$B:$B,UPPER(About!$B$1),'NREL Scaling Data'!$E:$E,Calculations!$M51,'NREL Scaling Data'!$A:$A,AF$3,'NREL Scaling Data'!$C:$C,Calculations!$L51,'NREL Scaling Data'!$D:$D,Calculations!$N51))/SUMIFS('NREL Scaling Data'!$F:$F,'NREL Scaling Data'!$B:$B,UPPER(About!$B$1),'NREL Scaling Data'!$E:$E,Calculations!$M51,'NREL Scaling Data'!$A:$A,AF$3,'NREL Scaling Data'!$C:$C,Calculations!$L51,'NREL Scaling Data'!$D:$D,Calculations!$N51) + 1) * AF51,0)</f>
        <v>6925362367924.5879</v>
      </c>
      <c r="AH51" s="45">
        <f>IFERROR(((SUMIFS('NREL Scaling Data'!$F:$F,'NREL Scaling Data'!$B:$B,UPPER(About!$B$1),'NREL Scaling Data'!$E:$E,Calculations!$M51,'NREL Scaling Data'!$A:$A,AH$3,'NREL Scaling Data'!$C:$C,Calculations!$L51,'NREL Scaling Data'!$D:$D,Calculations!$N51)-SUMIFS('NREL Scaling Data'!$F:$F,'NREL Scaling Data'!$B:$B,UPPER(About!$B$1),'NREL Scaling Data'!$E:$E,Calculations!$M51,'NREL Scaling Data'!$A:$A,AG$3,'NREL Scaling Data'!$C:$C,Calculations!$L51,'NREL Scaling Data'!$D:$D,Calculations!$N51))/SUMIFS('NREL Scaling Data'!$F:$F,'NREL Scaling Data'!$B:$B,UPPER(About!$B$1),'NREL Scaling Data'!$E:$E,Calculations!$M51,'NREL Scaling Data'!$A:$A,AG$3,'NREL Scaling Data'!$C:$C,Calculations!$L51,'NREL Scaling Data'!$D:$D,Calculations!$N51) + 1) * AG51,0)</f>
        <v>6969176603107.7549</v>
      </c>
      <c r="AI51" s="45">
        <f>IFERROR(((SUMIFS('NREL Scaling Data'!$F:$F,'NREL Scaling Data'!$B:$B,UPPER(About!$B$1),'NREL Scaling Data'!$E:$E,Calculations!$M51,'NREL Scaling Data'!$A:$A,AI$3,'NREL Scaling Data'!$C:$C,Calculations!$L51,'NREL Scaling Data'!$D:$D,Calculations!$N51)-SUMIFS('NREL Scaling Data'!$F:$F,'NREL Scaling Data'!$B:$B,UPPER(About!$B$1),'NREL Scaling Data'!$E:$E,Calculations!$M51,'NREL Scaling Data'!$A:$A,AH$3,'NREL Scaling Data'!$C:$C,Calculations!$L51,'NREL Scaling Data'!$D:$D,Calculations!$N51))/SUMIFS('NREL Scaling Data'!$F:$F,'NREL Scaling Data'!$B:$B,UPPER(About!$B$1),'NREL Scaling Data'!$E:$E,Calculations!$M51,'NREL Scaling Data'!$A:$A,AH$3,'NREL Scaling Data'!$C:$C,Calculations!$L51,'NREL Scaling Data'!$D:$D,Calculations!$N51) + 1) * AH51,0)</f>
        <v>7013186071366.0879</v>
      </c>
      <c r="AJ51" s="45">
        <f>IFERROR(((SUMIFS('NREL Scaling Data'!$F:$F,'NREL Scaling Data'!$B:$B,UPPER(About!$B$1),'NREL Scaling Data'!$E:$E,Calculations!$M51,'NREL Scaling Data'!$A:$A,AJ$3,'NREL Scaling Data'!$C:$C,Calculations!$L51,'NREL Scaling Data'!$D:$D,Calculations!$N51)-SUMIFS('NREL Scaling Data'!$F:$F,'NREL Scaling Data'!$B:$B,UPPER(About!$B$1),'NREL Scaling Data'!$E:$E,Calculations!$M51,'NREL Scaling Data'!$A:$A,AI$3,'NREL Scaling Data'!$C:$C,Calculations!$L51,'NREL Scaling Data'!$D:$D,Calculations!$N51))/SUMIFS('NREL Scaling Data'!$F:$F,'NREL Scaling Data'!$B:$B,UPPER(About!$B$1),'NREL Scaling Data'!$E:$E,Calculations!$M51,'NREL Scaling Data'!$A:$A,AI$3,'NREL Scaling Data'!$C:$C,Calculations!$L51,'NREL Scaling Data'!$D:$D,Calculations!$N51) + 1) * AI51,0)</f>
        <v>7057348374246.2373</v>
      </c>
      <c r="AK51" s="45">
        <f>IFERROR(((SUMIFS('NREL Scaling Data'!$F:$F,'NREL Scaling Data'!$B:$B,UPPER(About!$B$1),'NREL Scaling Data'!$E:$E,Calculations!$M51,'NREL Scaling Data'!$A:$A,AK$3,'NREL Scaling Data'!$C:$C,Calculations!$L51,'NREL Scaling Data'!$D:$D,Calculations!$N51)-SUMIFS('NREL Scaling Data'!$F:$F,'NREL Scaling Data'!$B:$B,UPPER(About!$B$1),'NREL Scaling Data'!$E:$E,Calculations!$M51,'NREL Scaling Data'!$A:$A,AJ$3,'NREL Scaling Data'!$C:$C,Calculations!$L51,'NREL Scaling Data'!$D:$D,Calculations!$N51))/SUMIFS('NREL Scaling Data'!$F:$F,'NREL Scaling Data'!$B:$B,UPPER(About!$B$1),'NREL Scaling Data'!$E:$E,Calculations!$M51,'NREL Scaling Data'!$A:$A,AJ$3,'NREL Scaling Data'!$C:$C,Calculations!$L51,'NREL Scaling Data'!$D:$D,Calculations!$N51) + 1) * AJ51,0)</f>
        <v>7092548150510.2881</v>
      </c>
      <c r="AL51" s="45">
        <f>IFERROR(((SUMIFS('NREL Scaling Data'!$F:$F,'NREL Scaling Data'!$B:$B,UPPER(About!$B$1),'NREL Scaling Data'!$E:$E,Calculations!$M51,'NREL Scaling Data'!$A:$A,AL$3,'NREL Scaling Data'!$C:$C,Calculations!$L51,'NREL Scaling Data'!$D:$D,Calculations!$N51)-SUMIFS('NREL Scaling Data'!$F:$F,'NREL Scaling Data'!$B:$B,UPPER(About!$B$1),'NREL Scaling Data'!$E:$E,Calculations!$M51,'NREL Scaling Data'!$A:$A,AK$3,'NREL Scaling Data'!$C:$C,Calculations!$L51,'NREL Scaling Data'!$D:$D,Calculations!$N51))/SUMIFS('NREL Scaling Data'!$F:$F,'NREL Scaling Data'!$B:$B,UPPER(About!$B$1),'NREL Scaling Data'!$E:$E,Calculations!$M51,'NREL Scaling Data'!$A:$A,AK$3,'NREL Scaling Data'!$C:$C,Calculations!$L51,'NREL Scaling Data'!$D:$D,Calculations!$N51) + 1) * AK51,0)</f>
        <v>7127417911029.291</v>
      </c>
      <c r="AM51" s="45">
        <f>IFERROR(((SUMIFS('NREL Scaling Data'!$F:$F,'NREL Scaling Data'!$B:$B,UPPER(About!$B$1),'NREL Scaling Data'!$E:$E,Calculations!$M51,'NREL Scaling Data'!$A:$A,AM$3,'NREL Scaling Data'!$C:$C,Calculations!$L51,'NREL Scaling Data'!$D:$D,Calculations!$N51)-SUMIFS('NREL Scaling Data'!$F:$F,'NREL Scaling Data'!$B:$B,UPPER(About!$B$1),'NREL Scaling Data'!$E:$E,Calculations!$M51,'NREL Scaling Data'!$A:$A,AL$3,'NREL Scaling Data'!$C:$C,Calculations!$L51,'NREL Scaling Data'!$D:$D,Calculations!$N51))/SUMIFS('NREL Scaling Data'!$F:$F,'NREL Scaling Data'!$B:$B,UPPER(About!$B$1),'NREL Scaling Data'!$E:$E,Calculations!$M51,'NREL Scaling Data'!$A:$A,AL$3,'NREL Scaling Data'!$C:$C,Calculations!$L51,'NREL Scaling Data'!$D:$D,Calculations!$N51) + 1) * AL51,0)</f>
        <v>7162046653196.1436</v>
      </c>
      <c r="AN51" s="45">
        <f>IFERROR(((SUMIFS('NREL Scaling Data'!$F:$F,'NREL Scaling Data'!$B:$B,UPPER(About!$B$1),'NREL Scaling Data'!$E:$E,Calculations!$M51,'NREL Scaling Data'!$A:$A,AN$3,'NREL Scaling Data'!$C:$C,Calculations!$L51,'NREL Scaling Data'!$D:$D,Calculations!$N51)-SUMIFS('NREL Scaling Data'!$F:$F,'NREL Scaling Data'!$B:$B,UPPER(About!$B$1),'NREL Scaling Data'!$E:$E,Calculations!$M51,'NREL Scaling Data'!$A:$A,AM$3,'NREL Scaling Data'!$C:$C,Calculations!$L51,'NREL Scaling Data'!$D:$D,Calculations!$N51))/SUMIFS('NREL Scaling Data'!$F:$F,'NREL Scaling Data'!$B:$B,UPPER(About!$B$1),'NREL Scaling Data'!$E:$E,Calculations!$M51,'NREL Scaling Data'!$A:$A,AM$3,'NREL Scaling Data'!$C:$C,Calculations!$L51,'NREL Scaling Data'!$D:$D,Calculations!$N51) + 1) * AM51,0)</f>
        <v>7196425153938.4131</v>
      </c>
      <c r="AO51" s="45">
        <f>IFERROR(((SUMIFS('NREL Scaling Data'!$F:$F,'NREL Scaling Data'!$B:$B,UPPER(About!$B$1),'NREL Scaling Data'!$E:$E,Calculations!$M51,'NREL Scaling Data'!$A:$A,AO$3,'NREL Scaling Data'!$C:$C,Calculations!$L51,'NREL Scaling Data'!$D:$D,Calculations!$N51)-SUMIFS('NREL Scaling Data'!$F:$F,'NREL Scaling Data'!$B:$B,UPPER(About!$B$1),'NREL Scaling Data'!$E:$E,Calculations!$M51,'NREL Scaling Data'!$A:$A,AN$3,'NREL Scaling Data'!$C:$C,Calculations!$L51,'NREL Scaling Data'!$D:$D,Calculations!$N51))/SUMIFS('NREL Scaling Data'!$F:$F,'NREL Scaling Data'!$B:$B,UPPER(About!$B$1),'NREL Scaling Data'!$E:$E,Calculations!$M51,'NREL Scaling Data'!$A:$A,AN$3,'NREL Scaling Data'!$C:$C,Calculations!$L51,'NREL Scaling Data'!$D:$D,Calculations!$N51) + 1) * AN51,0)</f>
        <v>7230771273268.4688</v>
      </c>
      <c r="AP51" s="45">
        <f>IFERROR(((SUMIFS('NREL Scaling Data'!$F:$F,'NREL Scaling Data'!$B:$B,UPPER(About!$B$1),'NREL Scaling Data'!$E:$E,Calculations!$M51,'NREL Scaling Data'!$A:$A,AP$3,'NREL Scaling Data'!$C:$C,Calculations!$L51,'NREL Scaling Data'!$D:$D,Calculations!$N51)-SUMIFS('NREL Scaling Data'!$F:$F,'NREL Scaling Data'!$B:$B,UPPER(About!$B$1),'NREL Scaling Data'!$E:$E,Calculations!$M51,'NREL Scaling Data'!$A:$A,AO$3,'NREL Scaling Data'!$C:$C,Calculations!$L51,'NREL Scaling Data'!$D:$D,Calculations!$N51))/SUMIFS('NREL Scaling Data'!$F:$F,'NREL Scaling Data'!$B:$B,UPPER(About!$B$1),'NREL Scaling Data'!$E:$E,Calculations!$M51,'NREL Scaling Data'!$A:$A,AO$3,'NREL Scaling Data'!$C:$C,Calculations!$L51,'NREL Scaling Data'!$D:$D,Calculations!$N51) + 1) * AO51,0)</f>
        <v>7264964494665.1689</v>
      </c>
      <c r="AQ51" s="45">
        <f>IFERROR(((SUMIFS('NREL Scaling Data'!$F:$F,'NREL Scaling Data'!$B:$B,UPPER(About!$B$1),'NREL Scaling Data'!$E:$E,Calculations!$M51,'NREL Scaling Data'!$A:$A,AQ$3,'NREL Scaling Data'!$C:$C,Calculations!$L51,'NREL Scaling Data'!$D:$D,Calculations!$N51)-SUMIFS('NREL Scaling Data'!$F:$F,'NREL Scaling Data'!$B:$B,UPPER(About!$B$1),'NREL Scaling Data'!$E:$E,Calculations!$M51,'NREL Scaling Data'!$A:$A,AP$3,'NREL Scaling Data'!$C:$C,Calculations!$L51,'NREL Scaling Data'!$D:$D,Calculations!$N51))/SUMIFS('NREL Scaling Data'!$F:$F,'NREL Scaling Data'!$B:$B,UPPER(About!$B$1),'NREL Scaling Data'!$E:$E,Calculations!$M51,'NREL Scaling Data'!$A:$A,AP$3,'NREL Scaling Data'!$C:$C,Calculations!$L51,'NREL Scaling Data'!$D:$D,Calculations!$N51) + 1) * AP51,0)</f>
        <v>7299398817745.8672</v>
      </c>
      <c r="AR51" s="45">
        <f>IFERROR(((SUMIFS('NREL Scaling Data'!$F:$F,'NREL Scaling Data'!$B:$B,UPPER(About!$B$1),'NREL Scaling Data'!$E:$E,Calculations!$M51,'NREL Scaling Data'!$A:$A,AR$3,'NREL Scaling Data'!$C:$C,Calculations!$L51,'NREL Scaling Data'!$D:$D,Calculations!$N51)-SUMIFS('NREL Scaling Data'!$F:$F,'NREL Scaling Data'!$B:$B,UPPER(About!$B$1),'NREL Scaling Data'!$E:$E,Calculations!$M51,'NREL Scaling Data'!$A:$A,AQ$3,'NREL Scaling Data'!$C:$C,Calculations!$L51,'NREL Scaling Data'!$D:$D,Calculations!$N51))/SUMIFS('NREL Scaling Data'!$F:$F,'NREL Scaling Data'!$B:$B,UPPER(About!$B$1),'NREL Scaling Data'!$E:$E,Calculations!$M51,'NREL Scaling Data'!$A:$A,AQ$3,'NREL Scaling Data'!$C:$C,Calculations!$L51,'NREL Scaling Data'!$D:$D,Calculations!$N51) + 1) * AQ51,0)</f>
        <v>7333970605589.0938</v>
      </c>
      <c r="AS51" s="45">
        <f>IFERROR(((SUMIFS('NREL Scaling Data'!$F:$F,'NREL Scaling Data'!$B:$B,UPPER(About!$B$1),'NREL Scaling Data'!$E:$E,Calculations!$M51,'NREL Scaling Data'!$A:$A,AS$3,'NREL Scaling Data'!$C:$C,Calculations!$L51,'NREL Scaling Data'!$D:$D,Calculations!$N51)-SUMIFS('NREL Scaling Data'!$F:$F,'NREL Scaling Data'!$B:$B,UPPER(About!$B$1),'NREL Scaling Data'!$E:$E,Calculations!$M51,'NREL Scaling Data'!$A:$A,AR$3,'NREL Scaling Data'!$C:$C,Calculations!$L51,'NREL Scaling Data'!$D:$D,Calculations!$N51))/SUMIFS('NREL Scaling Data'!$F:$F,'NREL Scaling Data'!$B:$B,UPPER(About!$B$1),'NREL Scaling Data'!$E:$E,Calculations!$M51,'NREL Scaling Data'!$A:$A,AR$3,'NREL Scaling Data'!$C:$C,Calculations!$L51,'NREL Scaling Data'!$D:$D,Calculations!$N51) + 1) * AR51,0)</f>
        <v>7368601849488.5645</v>
      </c>
      <c r="AT51" s="45">
        <f>IFERROR(((SUMIFS('NREL Scaling Data'!$F:$F,'NREL Scaling Data'!$B:$B,UPPER(About!$B$1),'NREL Scaling Data'!$E:$E,Calculations!$M51,'NREL Scaling Data'!$A:$A,AT$3,'NREL Scaling Data'!$C:$C,Calculations!$L51,'NREL Scaling Data'!$D:$D,Calculations!$N51)-SUMIFS('NREL Scaling Data'!$F:$F,'NREL Scaling Data'!$B:$B,UPPER(About!$B$1),'NREL Scaling Data'!$E:$E,Calculations!$M51,'NREL Scaling Data'!$A:$A,AS$3,'NREL Scaling Data'!$C:$C,Calculations!$L51,'NREL Scaling Data'!$D:$D,Calculations!$N51))/SUMIFS('NREL Scaling Data'!$F:$F,'NREL Scaling Data'!$B:$B,UPPER(About!$B$1),'NREL Scaling Data'!$E:$E,Calculations!$M51,'NREL Scaling Data'!$A:$A,AS$3,'NREL Scaling Data'!$C:$C,Calculations!$L51,'NREL Scaling Data'!$D:$D,Calculations!$N51) + 1) * AS51,0)</f>
        <v>7403443391244.8955</v>
      </c>
    </row>
    <row r="52" spans="6:46">
      <c r="I52" s="12" t="s">
        <v>1085</v>
      </c>
      <c r="J52" s="209">
        <f>IFERROR(SUMIFS('NREL Scaling Data'!F:F,'NREL Scaling Data'!B:B,UPPER(About!$B$1),'NREL Scaling Data'!E:E,Calculations!M52,'NREL Scaling Data'!A:A, 2021,'NREL Scaling Data'!C:C,Calculations!L52,'NREL Scaling Data'!D:D,Calculations!N52) / SUMIFS('NREL Scaling Data'!F:F,'NREL Scaling Data'!B:B,UPPER(About!$B$1),'NREL Scaling Data'!A:A, 2021,'NREL Scaling Data'!C:C,Calculations!L52,'NREL Scaling Data'!D:D,Calculations!N52),0)</f>
        <v>0</v>
      </c>
      <c r="K52" s="207">
        <f t="shared" si="8"/>
        <v>0.94236632738906856</v>
      </c>
      <c r="L52" s="209" t="s">
        <v>1022</v>
      </c>
      <c r="M52" s="12" t="s">
        <v>1014</v>
      </c>
      <c r="N52" s="1" t="s">
        <v>1080</v>
      </c>
      <c r="O52" s="7">
        <f t="shared" si="10"/>
        <v>0</v>
      </c>
      <c r="P52" s="7">
        <f t="shared" si="9"/>
        <v>0</v>
      </c>
      <c r="Q52" s="45">
        <f>SUMIFS('SEDS 2021'!$F$23:$F$40,'SEDS 2021'!E$23:E$40,Calculations!L52,'SEDS 2021'!D$23:D$40,Calculations!N52)*J52*K52</f>
        <v>0</v>
      </c>
      <c r="R52" s="45">
        <f>IFERROR(((SUMIFS('NREL Scaling Data'!$F:$F,'NREL Scaling Data'!$B:$B,UPPER(About!$B$1),'NREL Scaling Data'!$E:$E,Calculations!$M52,'NREL Scaling Data'!$A:$A,R$3,'NREL Scaling Data'!$C:$C,Calculations!$L52,'NREL Scaling Data'!$D:$D,Calculations!$N52)-SUMIFS('NREL Scaling Data'!$F:$F,'NREL Scaling Data'!$B:$B,UPPER(About!$B$1),'NREL Scaling Data'!$E:$E,Calculations!$M52,'NREL Scaling Data'!$A:$A,Q$3,'NREL Scaling Data'!$C:$C,Calculations!$L52,'NREL Scaling Data'!$D:$D,Calculations!$N52))/SUMIFS('NREL Scaling Data'!$F:$F,'NREL Scaling Data'!$B:$B,UPPER(About!$B$1),'NREL Scaling Data'!$E:$E,Calculations!$M52,'NREL Scaling Data'!$A:$A,Q$3,'NREL Scaling Data'!$C:$C,Calculations!$L52,'NREL Scaling Data'!$D:$D,Calculations!$N52) + 1) * Q52,0)</f>
        <v>0</v>
      </c>
      <c r="S52" s="45">
        <f>IFERROR(((SUMIFS('NREL Scaling Data'!$F:$F,'NREL Scaling Data'!$B:$B,UPPER(About!$B$1),'NREL Scaling Data'!$E:$E,Calculations!$M52,'NREL Scaling Data'!$A:$A,S$3,'NREL Scaling Data'!$C:$C,Calculations!$L52,'NREL Scaling Data'!$D:$D,Calculations!$N52)-SUMIFS('NREL Scaling Data'!$F:$F,'NREL Scaling Data'!$B:$B,UPPER(About!$B$1),'NREL Scaling Data'!$E:$E,Calculations!$M52,'NREL Scaling Data'!$A:$A,R$3,'NREL Scaling Data'!$C:$C,Calculations!$L52,'NREL Scaling Data'!$D:$D,Calculations!$N52))/SUMIFS('NREL Scaling Data'!$F:$F,'NREL Scaling Data'!$B:$B,UPPER(About!$B$1),'NREL Scaling Data'!$E:$E,Calculations!$M52,'NREL Scaling Data'!$A:$A,R$3,'NREL Scaling Data'!$C:$C,Calculations!$L52,'NREL Scaling Data'!$D:$D,Calculations!$N52) + 1) * R52,0)</f>
        <v>0</v>
      </c>
      <c r="T52" s="45">
        <f>IFERROR(((SUMIFS('NREL Scaling Data'!$F:$F,'NREL Scaling Data'!$B:$B,UPPER(About!$B$1),'NREL Scaling Data'!$E:$E,Calculations!$M52,'NREL Scaling Data'!$A:$A,T$3,'NREL Scaling Data'!$C:$C,Calculations!$L52,'NREL Scaling Data'!$D:$D,Calculations!$N52)-SUMIFS('NREL Scaling Data'!$F:$F,'NREL Scaling Data'!$B:$B,UPPER(About!$B$1),'NREL Scaling Data'!$E:$E,Calculations!$M52,'NREL Scaling Data'!$A:$A,S$3,'NREL Scaling Data'!$C:$C,Calculations!$L52,'NREL Scaling Data'!$D:$D,Calculations!$N52))/SUMIFS('NREL Scaling Data'!$F:$F,'NREL Scaling Data'!$B:$B,UPPER(About!$B$1),'NREL Scaling Data'!$E:$E,Calculations!$M52,'NREL Scaling Data'!$A:$A,S$3,'NREL Scaling Data'!$C:$C,Calculations!$L52,'NREL Scaling Data'!$D:$D,Calculations!$N52) + 1) * S52,0)</f>
        <v>0</v>
      </c>
      <c r="U52" s="45">
        <f>IFERROR(((SUMIFS('NREL Scaling Data'!$F:$F,'NREL Scaling Data'!$B:$B,UPPER(About!$B$1),'NREL Scaling Data'!$E:$E,Calculations!$M52,'NREL Scaling Data'!$A:$A,U$3,'NREL Scaling Data'!$C:$C,Calculations!$L52,'NREL Scaling Data'!$D:$D,Calculations!$N52)-SUMIFS('NREL Scaling Data'!$F:$F,'NREL Scaling Data'!$B:$B,UPPER(About!$B$1),'NREL Scaling Data'!$E:$E,Calculations!$M52,'NREL Scaling Data'!$A:$A,T$3,'NREL Scaling Data'!$C:$C,Calculations!$L52,'NREL Scaling Data'!$D:$D,Calculations!$N52))/SUMIFS('NREL Scaling Data'!$F:$F,'NREL Scaling Data'!$B:$B,UPPER(About!$B$1),'NREL Scaling Data'!$E:$E,Calculations!$M52,'NREL Scaling Data'!$A:$A,T$3,'NREL Scaling Data'!$C:$C,Calculations!$L52,'NREL Scaling Data'!$D:$D,Calculations!$N52) + 1) * T52,0)</f>
        <v>0</v>
      </c>
      <c r="V52" s="45">
        <f>IFERROR(((SUMIFS('NREL Scaling Data'!$F:$F,'NREL Scaling Data'!$B:$B,UPPER(About!$B$1),'NREL Scaling Data'!$E:$E,Calculations!$M52,'NREL Scaling Data'!$A:$A,V$3,'NREL Scaling Data'!$C:$C,Calculations!$L52,'NREL Scaling Data'!$D:$D,Calculations!$N52)-SUMIFS('NREL Scaling Data'!$F:$F,'NREL Scaling Data'!$B:$B,UPPER(About!$B$1),'NREL Scaling Data'!$E:$E,Calculations!$M52,'NREL Scaling Data'!$A:$A,U$3,'NREL Scaling Data'!$C:$C,Calculations!$L52,'NREL Scaling Data'!$D:$D,Calculations!$N52))/SUMIFS('NREL Scaling Data'!$F:$F,'NREL Scaling Data'!$B:$B,UPPER(About!$B$1),'NREL Scaling Data'!$E:$E,Calculations!$M52,'NREL Scaling Data'!$A:$A,U$3,'NREL Scaling Data'!$C:$C,Calculations!$L52,'NREL Scaling Data'!$D:$D,Calculations!$N52) + 1) * U52,0)</f>
        <v>0</v>
      </c>
      <c r="W52" s="45">
        <f>IFERROR(((SUMIFS('NREL Scaling Data'!$F:$F,'NREL Scaling Data'!$B:$B,UPPER(About!$B$1),'NREL Scaling Data'!$E:$E,Calculations!$M52,'NREL Scaling Data'!$A:$A,W$3,'NREL Scaling Data'!$C:$C,Calculations!$L52,'NREL Scaling Data'!$D:$D,Calculations!$N52)-SUMIFS('NREL Scaling Data'!$F:$F,'NREL Scaling Data'!$B:$B,UPPER(About!$B$1),'NREL Scaling Data'!$E:$E,Calculations!$M52,'NREL Scaling Data'!$A:$A,V$3,'NREL Scaling Data'!$C:$C,Calculations!$L52,'NREL Scaling Data'!$D:$D,Calculations!$N52))/SUMIFS('NREL Scaling Data'!$F:$F,'NREL Scaling Data'!$B:$B,UPPER(About!$B$1),'NREL Scaling Data'!$E:$E,Calculations!$M52,'NREL Scaling Data'!$A:$A,V$3,'NREL Scaling Data'!$C:$C,Calculations!$L52,'NREL Scaling Data'!$D:$D,Calculations!$N52) + 1) * V52,0)</f>
        <v>0</v>
      </c>
      <c r="X52" s="45">
        <f>IFERROR(((SUMIFS('NREL Scaling Data'!$F:$F,'NREL Scaling Data'!$B:$B,UPPER(About!$B$1),'NREL Scaling Data'!$E:$E,Calculations!$M52,'NREL Scaling Data'!$A:$A,X$3,'NREL Scaling Data'!$C:$C,Calculations!$L52,'NREL Scaling Data'!$D:$D,Calculations!$N52)-SUMIFS('NREL Scaling Data'!$F:$F,'NREL Scaling Data'!$B:$B,UPPER(About!$B$1),'NREL Scaling Data'!$E:$E,Calculations!$M52,'NREL Scaling Data'!$A:$A,W$3,'NREL Scaling Data'!$C:$C,Calculations!$L52,'NREL Scaling Data'!$D:$D,Calculations!$N52))/SUMIFS('NREL Scaling Data'!$F:$F,'NREL Scaling Data'!$B:$B,UPPER(About!$B$1),'NREL Scaling Data'!$E:$E,Calculations!$M52,'NREL Scaling Data'!$A:$A,W$3,'NREL Scaling Data'!$C:$C,Calculations!$L52,'NREL Scaling Data'!$D:$D,Calculations!$N52) + 1) * W52,0)</f>
        <v>0</v>
      </c>
      <c r="Y52" s="45">
        <f>IFERROR(((SUMIFS('NREL Scaling Data'!$F:$F,'NREL Scaling Data'!$B:$B,UPPER(About!$B$1),'NREL Scaling Data'!$E:$E,Calculations!$M52,'NREL Scaling Data'!$A:$A,Y$3,'NREL Scaling Data'!$C:$C,Calculations!$L52,'NREL Scaling Data'!$D:$D,Calculations!$N52)-SUMIFS('NREL Scaling Data'!$F:$F,'NREL Scaling Data'!$B:$B,UPPER(About!$B$1),'NREL Scaling Data'!$E:$E,Calculations!$M52,'NREL Scaling Data'!$A:$A,X$3,'NREL Scaling Data'!$C:$C,Calculations!$L52,'NREL Scaling Data'!$D:$D,Calculations!$N52))/SUMIFS('NREL Scaling Data'!$F:$F,'NREL Scaling Data'!$B:$B,UPPER(About!$B$1),'NREL Scaling Data'!$E:$E,Calculations!$M52,'NREL Scaling Data'!$A:$A,X$3,'NREL Scaling Data'!$C:$C,Calculations!$L52,'NREL Scaling Data'!$D:$D,Calculations!$N52) + 1) * X52,0)</f>
        <v>0</v>
      </c>
      <c r="Z52" s="45">
        <f>IFERROR(((SUMIFS('NREL Scaling Data'!$F:$F,'NREL Scaling Data'!$B:$B,UPPER(About!$B$1),'NREL Scaling Data'!$E:$E,Calculations!$M52,'NREL Scaling Data'!$A:$A,Z$3,'NREL Scaling Data'!$C:$C,Calculations!$L52,'NREL Scaling Data'!$D:$D,Calculations!$N52)-SUMIFS('NREL Scaling Data'!$F:$F,'NREL Scaling Data'!$B:$B,UPPER(About!$B$1),'NREL Scaling Data'!$E:$E,Calculations!$M52,'NREL Scaling Data'!$A:$A,Y$3,'NREL Scaling Data'!$C:$C,Calculations!$L52,'NREL Scaling Data'!$D:$D,Calculations!$N52))/SUMIFS('NREL Scaling Data'!$F:$F,'NREL Scaling Data'!$B:$B,UPPER(About!$B$1),'NREL Scaling Data'!$E:$E,Calculations!$M52,'NREL Scaling Data'!$A:$A,Y$3,'NREL Scaling Data'!$C:$C,Calculations!$L52,'NREL Scaling Data'!$D:$D,Calculations!$N52) + 1) * Y52,0)</f>
        <v>0</v>
      </c>
      <c r="AA52" s="45">
        <f>IFERROR(((SUMIFS('NREL Scaling Data'!$F:$F,'NREL Scaling Data'!$B:$B,UPPER(About!$B$1),'NREL Scaling Data'!$E:$E,Calculations!$M52,'NREL Scaling Data'!$A:$A,AA$3,'NREL Scaling Data'!$C:$C,Calculations!$L52,'NREL Scaling Data'!$D:$D,Calculations!$N52)-SUMIFS('NREL Scaling Data'!$F:$F,'NREL Scaling Data'!$B:$B,UPPER(About!$B$1),'NREL Scaling Data'!$E:$E,Calculations!$M52,'NREL Scaling Data'!$A:$A,Z$3,'NREL Scaling Data'!$C:$C,Calculations!$L52,'NREL Scaling Data'!$D:$D,Calculations!$N52))/SUMIFS('NREL Scaling Data'!$F:$F,'NREL Scaling Data'!$B:$B,UPPER(About!$B$1),'NREL Scaling Data'!$E:$E,Calculations!$M52,'NREL Scaling Data'!$A:$A,Z$3,'NREL Scaling Data'!$C:$C,Calculations!$L52,'NREL Scaling Data'!$D:$D,Calculations!$N52) + 1) * Z52,0)</f>
        <v>0</v>
      </c>
      <c r="AB52" s="45">
        <f>IFERROR(((SUMIFS('NREL Scaling Data'!$F:$F,'NREL Scaling Data'!$B:$B,UPPER(About!$B$1),'NREL Scaling Data'!$E:$E,Calculations!$M52,'NREL Scaling Data'!$A:$A,AB$3,'NREL Scaling Data'!$C:$C,Calculations!$L52,'NREL Scaling Data'!$D:$D,Calculations!$N52)-SUMIFS('NREL Scaling Data'!$F:$F,'NREL Scaling Data'!$B:$B,UPPER(About!$B$1),'NREL Scaling Data'!$E:$E,Calculations!$M52,'NREL Scaling Data'!$A:$A,AA$3,'NREL Scaling Data'!$C:$C,Calculations!$L52,'NREL Scaling Data'!$D:$D,Calculations!$N52))/SUMIFS('NREL Scaling Data'!$F:$F,'NREL Scaling Data'!$B:$B,UPPER(About!$B$1),'NREL Scaling Data'!$E:$E,Calculations!$M52,'NREL Scaling Data'!$A:$A,AA$3,'NREL Scaling Data'!$C:$C,Calculations!$L52,'NREL Scaling Data'!$D:$D,Calculations!$N52) + 1) * AA52,0)</f>
        <v>0</v>
      </c>
      <c r="AC52" s="45">
        <f>IFERROR(((SUMIFS('NREL Scaling Data'!$F:$F,'NREL Scaling Data'!$B:$B,UPPER(About!$B$1),'NREL Scaling Data'!$E:$E,Calculations!$M52,'NREL Scaling Data'!$A:$A,AC$3,'NREL Scaling Data'!$C:$C,Calculations!$L52,'NREL Scaling Data'!$D:$D,Calculations!$N52)-SUMIFS('NREL Scaling Data'!$F:$F,'NREL Scaling Data'!$B:$B,UPPER(About!$B$1),'NREL Scaling Data'!$E:$E,Calculations!$M52,'NREL Scaling Data'!$A:$A,AB$3,'NREL Scaling Data'!$C:$C,Calculations!$L52,'NREL Scaling Data'!$D:$D,Calculations!$N52))/SUMIFS('NREL Scaling Data'!$F:$F,'NREL Scaling Data'!$B:$B,UPPER(About!$B$1),'NREL Scaling Data'!$E:$E,Calculations!$M52,'NREL Scaling Data'!$A:$A,AB$3,'NREL Scaling Data'!$C:$C,Calculations!$L52,'NREL Scaling Data'!$D:$D,Calculations!$N52) + 1) * AB52,0)</f>
        <v>0</v>
      </c>
      <c r="AD52" s="45">
        <f>IFERROR(((SUMIFS('NREL Scaling Data'!$F:$F,'NREL Scaling Data'!$B:$B,UPPER(About!$B$1),'NREL Scaling Data'!$E:$E,Calculations!$M52,'NREL Scaling Data'!$A:$A,AD$3,'NREL Scaling Data'!$C:$C,Calculations!$L52,'NREL Scaling Data'!$D:$D,Calculations!$N52)-SUMIFS('NREL Scaling Data'!$F:$F,'NREL Scaling Data'!$B:$B,UPPER(About!$B$1),'NREL Scaling Data'!$E:$E,Calculations!$M52,'NREL Scaling Data'!$A:$A,AC$3,'NREL Scaling Data'!$C:$C,Calculations!$L52,'NREL Scaling Data'!$D:$D,Calculations!$N52))/SUMIFS('NREL Scaling Data'!$F:$F,'NREL Scaling Data'!$B:$B,UPPER(About!$B$1),'NREL Scaling Data'!$E:$E,Calculations!$M52,'NREL Scaling Data'!$A:$A,AC$3,'NREL Scaling Data'!$C:$C,Calculations!$L52,'NREL Scaling Data'!$D:$D,Calculations!$N52) + 1) * AC52,0)</f>
        <v>0</v>
      </c>
      <c r="AE52" s="45">
        <f>IFERROR(((SUMIFS('NREL Scaling Data'!$F:$F,'NREL Scaling Data'!$B:$B,UPPER(About!$B$1),'NREL Scaling Data'!$E:$E,Calculations!$M52,'NREL Scaling Data'!$A:$A,AE$3,'NREL Scaling Data'!$C:$C,Calculations!$L52,'NREL Scaling Data'!$D:$D,Calculations!$N52)-SUMIFS('NREL Scaling Data'!$F:$F,'NREL Scaling Data'!$B:$B,UPPER(About!$B$1),'NREL Scaling Data'!$E:$E,Calculations!$M52,'NREL Scaling Data'!$A:$A,AD$3,'NREL Scaling Data'!$C:$C,Calculations!$L52,'NREL Scaling Data'!$D:$D,Calculations!$N52))/SUMIFS('NREL Scaling Data'!$F:$F,'NREL Scaling Data'!$B:$B,UPPER(About!$B$1),'NREL Scaling Data'!$E:$E,Calculations!$M52,'NREL Scaling Data'!$A:$A,AD$3,'NREL Scaling Data'!$C:$C,Calculations!$L52,'NREL Scaling Data'!$D:$D,Calculations!$N52) + 1) * AD52,0)</f>
        <v>0</v>
      </c>
      <c r="AF52" s="45">
        <f>IFERROR(((SUMIFS('NREL Scaling Data'!$F:$F,'NREL Scaling Data'!$B:$B,UPPER(About!$B$1),'NREL Scaling Data'!$E:$E,Calculations!$M52,'NREL Scaling Data'!$A:$A,AF$3,'NREL Scaling Data'!$C:$C,Calculations!$L52,'NREL Scaling Data'!$D:$D,Calculations!$N52)-SUMIFS('NREL Scaling Data'!$F:$F,'NREL Scaling Data'!$B:$B,UPPER(About!$B$1),'NREL Scaling Data'!$E:$E,Calculations!$M52,'NREL Scaling Data'!$A:$A,AE$3,'NREL Scaling Data'!$C:$C,Calculations!$L52,'NREL Scaling Data'!$D:$D,Calculations!$N52))/SUMIFS('NREL Scaling Data'!$F:$F,'NREL Scaling Data'!$B:$B,UPPER(About!$B$1),'NREL Scaling Data'!$E:$E,Calculations!$M52,'NREL Scaling Data'!$A:$A,AE$3,'NREL Scaling Data'!$C:$C,Calculations!$L52,'NREL Scaling Data'!$D:$D,Calculations!$N52) + 1) * AE52,0)</f>
        <v>0</v>
      </c>
      <c r="AG52" s="45">
        <f>IFERROR(((SUMIFS('NREL Scaling Data'!$F:$F,'NREL Scaling Data'!$B:$B,UPPER(About!$B$1),'NREL Scaling Data'!$E:$E,Calculations!$M52,'NREL Scaling Data'!$A:$A,AG$3,'NREL Scaling Data'!$C:$C,Calculations!$L52,'NREL Scaling Data'!$D:$D,Calculations!$N52)-SUMIFS('NREL Scaling Data'!$F:$F,'NREL Scaling Data'!$B:$B,UPPER(About!$B$1),'NREL Scaling Data'!$E:$E,Calculations!$M52,'NREL Scaling Data'!$A:$A,AF$3,'NREL Scaling Data'!$C:$C,Calculations!$L52,'NREL Scaling Data'!$D:$D,Calculations!$N52))/SUMIFS('NREL Scaling Data'!$F:$F,'NREL Scaling Data'!$B:$B,UPPER(About!$B$1),'NREL Scaling Data'!$E:$E,Calculations!$M52,'NREL Scaling Data'!$A:$A,AF$3,'NREL Scaling Data'!$C:$C,Calculations!$L52,'NREL Scaling Data'!$D:$D,Calculations!$N52) + 1) * AF52,0)</f>
        <v>0</v>
      </c>
      <c r="AH52" s="45">
        <f>IFERROR(((SUMIFS('NREL Scaling Data'!$F:$F,'NREL Scaling Data'!$B:$B,UPPER(About!$B$1),'NREL Scaling Data'!$E:$E,Calculations!$M52,'NREL Scaling Data'!$A:$A,AH$3,'NREL Scaling Data'!$C:$C,Calculations!$L52,'NREL Scaling Data'!$D:$D,Calculations!$N52)-SUMIFS('NREL Scaling Data'!$F:$F,'NREL Scaling Data'!$B:$B,UPPER(About!$B$1),'NREL Scaling Data'!$E:$E,Calculations!$M52,'NREL Scaling Data'!$A:$A,AG$3,'NREL Scaling Data'!$C:$C,Calculations!$L52,'NREL Scaling Data'!$D:$D,Calculations!$N52))/SUMIFS('NREL Scaling Data'!$F:$F,'NREL Scaling Data'!$B:$B,UPPER(About!$B$1),'NREL Scaling Data'!$E:$E,Calculations!$M52,'NREL Scaling Data'!$A:$A,AG$3,'NREL Scaling Data'!$C:$C,Calculations!$L52,'NREL Scaling Data'!$D:$D,Calculations!$N52) + 1) * AG52,0)</f>
        <v>0</v>
      </c>
      <c r="AI52" s="45">
        <f>IFERROR(((SUMIFS('NREL Scaling Data'!$F:$F,'NREL Scaling Data'!$B:$B,UPPER(About!$B$1),'NREL Scaling Data'!$E:$E,Calculations!$M52,'NREL Scaling Data'!$A:$A,AI$3,'NREL Scaling Data'!$C:$C,Calculations!$L52,'NREL Scaling Data'!$D:$D,Calculations!$N52)-SUMIFS('NREL Scaling Data'!$F:$F,'NREL Scaling Data'!$B:$B,UPPER(About!$B$1),'NREL Scaling Data'!$E:$E,Calculations!$M52,'NREL Scaling Data'!$A:$A,AH$3,'NREL Scaling Data'!$C:$C,Calculations!$L52,'NREL Scaling Data'!$D:$D,Calculations!$N52))/SUMIFS('NREL Scaling Data'!$F:$F,'NREL Scaling Data'!$B:$B,UPPER(About!$B$1),'NREL Scaling Data'!$E:$E,Calculations!$M52,'NREL Scaling Data'!$A:$A,AH$3,'NREL Scaling Data'!$C:$C,Calculations!$L52,'NREL Scaling Data'!$D:$D,Calculations!$N52) + 1) * AH52,0)</f>
        <v>0</v>
      </c>
      <c r="AJ52" s="45">
        <f>IFERROR(((SUMIFS('NREL Scaling Data'!$F:$F,'NREL Scaling Data'!$B:$B,UPPER(About!$B$1),'NREL Scaling Data'!$E:$E,Calculations!$M52,'NREL Scaling Data'!$A:$A,AJ$3,'NREL Scaling Data'!$C:$C,Calculations!$L52,'NREL Scaling Data'!$D:$D,Calculations!$N52)-SUMIFS('NREL Scaling Data'!$F:$F,'NREL Scaling Data'!$B:$B,UPPER(About!$B$1),'NREL Scaling Data'!$E:$E,Calculations!$M52,'NREL Scaling Data'!$A:$A,AI$3,'NREL Scaling Data'!$C:$C,Calculations!$L52,'NREL Scaling Data'!$D:$D,Calculations!$N52))/SUMIFS('NREL Scaling Data'!$F:$F,'NREL Scaling Data'!$B:$B,UPPER(About!$B$1),'NREL Scaling Data'!$E:$E,Calculations!$M52,'NREL Scaling Data'!$A:$A,AI$3,'NREL Scaling Data'!$C:$C,Calculations!$L52,'NREL Scaling Data'!$D:$D,Calculations!$N52) + 1) * AI52,0)</f>
        <v>0</v>
      </c>
      <c r="AK52" s="45">
        <f>IFERROR(((SUMIFS('NREL Scaling Data'!$F:$F,'NREL Scaling Data'!$B:$B,UPPER(About!$B$1),'NREL Scaling Data'!$E:$E,Calculations!$M52,'NREL Scaling Data'!$A:$A,AK$3,'NREL Scaling Data'!$C:$C,Calculations!$L52,'NREL Scaling Data'!$D:$D,Calculations!$N52)-SUMIFS('NREL Scaling Data'!$F:$F,'NREL Scaling Data'!$B:$B,UPPER(About!$B$1),'NREL Scaling Data'!$E:$E,Calculations!$M52,'NREL Scaling Data'!$A:$A,AJ$3,'NREL Scaling Data'!$C:$C,Calculations!$L52,'NREL Scaling Data'!$D:$D,Calculations!$N52))/SUMIFS('NREL Scaling Data'!$F:$F,'NREL Scaling Data'!$B:$B,UPPER(About!$B$1),'NREL Scaling Data'!$E:$E,Calculations!$M52,'NREL Scaling Data'!$A:$A,AJ$3,'NREL Scaling Data'!$C:$C,Calculations!$L52,'NREL Scaling Data'!$D:$D,Calculations!$N52) + 1) * AJ52,0)</f>
        <v>0</v>
      </c>
      <c r="AL52" s="45">
        <f>IFERROR(((SUMIFS('NREL Scaling Data'!$F:$F,'NREL Scaling Data'!$B:$B,UPPER(About!$B$1),'NREL Scaling Data'!$E:$E,Calculations!$M52,'NREL Scaling Data'!$A:$A,AL$3,'NREL Scaling Data'!$C:$C,Calculations!$L52,'NREL Scaling Data'!$D:$D,Calculations!$N52)-SUMIFS('NREL Scaling Data'!$F:$F,'NREL Scaling Data'!$B:$B,UPPER(About!$B$1),'NREL Scaling Data'!$E:$E,Calculations!$M52,'NREL Scaling Data'!$A:$A,AK$3,'NREL Scaling Data'!$C:$C,Calculations!$L52,'NREL Scaling Data'!$D:$D,Calculations!$N52))/SUMIFS('NREL Scaling Data'!$F:$F,'NREL Scaling Data'!$B:$B,UPPER(About!$B$1),'NREL Scaling Data'!$E:$E,Calculations!$M52,'NREL Scaling Data'!$A:$A,AK$3,'NREL Scaling Data'!$C:$C,Calculations!$L52,'NREL Scaling Data'!$D:$D,Calculations!$N52) + 1) * AK52,0)</f>
        <v>0</v>
      </c>
      <c r="AM52" s="45">
        <f>IFERROR(((SUMIFS('NREL Scaling Data'!$F:$F,'NREL Scaling Data'!$B:$B,UPPER(About!$B$1),'NREL Scaling Data'!$E:$E,Calculations!$M52,'NREL Scaling Data'!$A:$A,AM$3,'NREL Scaling Data'!$C:$C,Calculations!$L52,'NREL Scaling Data'!$D:$D,Calculations!$N52)-SUMIFS('NREL Scaling Data'!$F:$F,'NREL Scaling Data'!$B:$B,UPPER(About!$B$1),'NREL Scaling Data'!$E:$E,Calculations!$M52,'NREL Scaling Data'!$A:$A,AL$3,'NREL Scaling Data'!$C:$C,Calculations!$L52,'NREL Scaling Data'!$D:$D,Calculations!$N52))/SUMIFS('NREL Scaling Data'!$F:$F,'NREL Scaling Data'!$B:$B,UPPER(About!$B$1),'NREL Scaling Data'!$E:$E,Calculations!$M52,'NREL Scaling Data'!$A:$A,AL$3,'NREL Scaling Data'!$C:$C,Calculations!$L52,'NREL Scaling Data'!$D:$D,Calculations!$N52) + 1) * AL52,0)</f>
        <v>0</v>
      </c>
      <c r="AN52" s="45">
        <f>IFERROR(((SUMIFS('NREL Scaling Data'!$F:$F,'NREL Scaling Data'!$B:$B,UPPER(About!$B$1),'NREL Scaling Data'!$E:$E,Calculations!$M52,'NREL Scaling Data'!$A:$A,AN$3,'NREL Scaling Data'!$C:$C,Calculations!$L52,'NREL Scaling Data'!$D:$D,Calculations!$N52)-SUMIFS('NREL Scaling Data'!$F:$F,'NREL Scaling Data'!$B:$B,UPPER(About!$B$1),'NREL Scaling Data'!$E:$E,Calculations!$M52,'NREL Scaling Data'!$A:$A,AM$3,'NREL Scaling Data'!$C:$C,Calculations!$L52,'NREL Scaling Data'!$D:$D,Calculations!$N52))/SUMIFS('NREL Scaling Data'!$F:$F,'NREL Scaling Data'!$B:$B,UPPER(About!$B$1),'NREL Scaling Data'!$E:$E,Calculations!$M52,'NREL Scaling Data'!$A:$A,AM$3,'NREL Scaling Data'!$C:$C,Calculations!$L52,'NREL Scaling Data'!$D:$D,Calculations!$N52) + 1) * AM52,0)</f>
        <v>0</v>
      </c>
      <c r="AO52" s="45">
        <f>IFERROR(((SUMIFS('NREL Scaling Data'!$F:$F,'NREL Scaling Data'!$B:$B,UPPER(About!$B$1),'NREL Scaling Data'!$E:$E,Calculations!$M52,'NREL Scaling Data'!$A:$A,AO$3,'NREL Scaling Data'!$C:$C,Calculations!$L52,'NREL Scaling Data'!$D:$D,Calculations!$N52)-SUMIFS('NREL Scaling Data'!$F:$F,'NREL Scaling Data'!$B:$B,UPPER(About!$B$1),'NREL Scaling Data'!$E:$E,Calculations!$M52,'NREL Scaling Data'!$A:$A,AN$3,'NREL Scaling Data'!$C:$C,Calculations!$L52,'NREL Scaling Data'!$D:$D,Calculations!$N52))/SUMIFS('NREL Scaling Data'!$F:$F,'NREL Scaling Data'!$B:$B,UPPER(About!$B$1),'NREL Scaling Data'!$E:$E,Calculations!$M52,'NREL Scaling Data'!$A:$A,AN$3,'NREL Scaling Data'!$C:$C,Calculations!$L52,'NREL Scaling Data'!$D:$D,Calculations!$N52) + 1) * AN52,0)</f>
        <v>0</v>
      </c>
      <c r="AP52" s="45">
        <f>IFERROR(((SUMIFS('NREL Scaling Data'!$F:$F,'NREL Scaling Data'!$B:$B,UPPER(About!$B$1),'NREL Scaling Data'!$E:$E,Calculations!$M52,'NREL Scaling Data'!$A:$A,AP$3,'NREL Scaling Data'!$C:$C,Calculations!$L52,'NREL Scaling Data'!$D:$D,Calculations!$N52)-SUMIFS('NREL Scaling Data'!$F:$F,'NREL Scaling Data'!$B:$B,UPPER(About!$B$1),'NREL Scaling Data'!$E:$E,Calculations!$M52,'NREL Scaling Data'!$A:$A,AO$3,'NREL Scaling Data'!$C:$C,Calculations!$L52,'NREL Scaling Data'!$D:$D,Calculations!$N52))/SUMIFS('NREL Scaling Data'!$F:$F,'NREL Scaling Data'!$B:$B,UPPER(About!$B$1),'NREL Scaling Data'!$E:$E,Calculations!$M52,'NREL Scaling Data'!$A:$A,AO$3,'NREL Scaling Data'!$C:$C,Calculations!$L52,'NREL Scaling Data'!$D:$D,Calculations!$N52) + 1) * AO52,0)</f>
        <v>0</v>
      </c>
      <c r="AQ52" s="45">
        <f>IFERROR(((SUMIFS('NREL Scaling Data'!$F:$F,'NREL Scaling Data'!$B:$B,UPPER(About!$B$1),'NREL Scaling Data'!$E:$E,Calculations!$M52,'NREL Scaling Data'!$A:$A,AQ$3,'NREL Scaling Data'!$C:$C,Calculations!$L52,'NREL Scaling Data'!$D:$D,Calculations!$N52)-SUMIFS('NREL Scaling Data'!$F:$F,'NREL Scaling Data'!$B:$B,UPPER(About!$B$1),'NREL Scaling Data'!$E:$E,Calculations!$M52,'NREL Scaling Data'!$A:$A,AP$3,'NREL Scaling Data'!$C:$C,Calculations!$L52,'NREL Scaling Data'!$D:$D,Calculations!$N52))/SUMIFS('NREL Scaling Data'!$F:$F,'NREL Scaling Data'!$B:$B,UPPER(About!$B$1),'NREL Scaling Data'!$E:$E,Calculations!$M52,'NREL Scaling Data'!$A:$A,AP$3,'NREL Scaling Data'!$C:$C,Calculations!$L52,'NREL Scaling Data'!$D:$D,Calculations!$N52) + 1) * AP52,0)</f>
        <v>0</v>
      </c>
      <c r="AR52" s="45">
        <f>IFERROR(((SUMIFS('NREL Scaling Data'!$F:$F,'NREL Scaling Data'!$B:$B,UPPER(About!$B$1),'NREL Scaling Data'!$E:$E,Calculations!$M52,'NREL Scaling Data'!$A:$A,AR$3,'NREL Scaling Data'!$C:$C,Calculations!$L52,'NREL Scaling Data'!$D:$D,Calculations!$N52)-SUMIFS('NREL Scaling Data'!$F:$F,'NREL Scaling Data'!$B:$B,UPPER(About!$B$1),'NREL Scaling Data'!$E:$E,Calculations!$M52,'NREL Scaling Data'!$A:$A,AQ$3,'NREL Scaling Data'!$C:$C,Calculations!$L52,'NREL Scaling Data'!$D:$D,Calculations!$N52))/SUMIFS('NREL Scaling Data'!$F:$F,'NREL Scaling Data'!$B:$B,UPPER(About!$B$1),'NREL Scaling Data'!$E:$E,Calculations!$M52,'NREL Scaling Data'!$A:$A,AQ$3,'NREL Scaling Data'!$C:$C,Calculations!$L52,'NREL Scaling Data'!$D:$D,Calculations!$N52) + 1) * AQ52,0)</f>
        <v>0</v>
      </c>
      <c r="AS52" s="45">
        <f>IFERROR(((SUMIFS('NREL Scaling Data'!$F:$F,'NREL Scaling Data'!$B:$B,UPPER(About!$B$1),'NREL Scaling Data'!$E:$E,Calculations!$M52,'NREL Scaling Data'!$A:$A,AS$3,'NREL Scaling Data'!$C:$C,Calculations!$L52,'NREL Scaling Data'!$D:$D,Calculations!$N52)-SUMIFS('NREL Scaling Data'!$F:$F,'NREL Scaling Data'!$B:$B,UPPER(About!$B$1),'NREL Scaling Data'!$E:$E,Calculations!$M52,'NREL Scaling Data'!$A:$A,AR$3,'NREL Scaling Data'!$C:$C,Calculations!$L52,'NREL Scaling Data'!$D:$D,Calculations!$N52))/SUMIFS('NREL Scaling Data'!$F:$F,'NREL Scaling Data'!$B:$B,UPPER(About!$B$1),'NREL Scaling Data'!$E:$E,Calculations!$M52,'NREL Scaling Data'!$A:$A,AR$3,'NREL Scaling Data'!$C:$C,Calculations!$L52,'NREL Scaling Data'!$D:$D,Calculations!$N52) + 1) * AR52,0)</f>
        <v>0</v>
      </c>
      <c r="AT52" s="45">
        <f>IFERROR(((SUMIFS('NREL Scaling Data'!$F:$F,'NREL Scaling Data'!$B:$B,UPPER(About!$B$1),'NREL Scaling Data'!$E:$E,Calculations!$M52,'NREL Scaling Data'!$A:$A,AT$3,'NREL Scaling Data'!$C:$C,Calculations!$L52,'NREL Scaling Data'!$D:$D,Calculations!$N52)-SUMIFS('NREL Scaling Data'!$F:$F,'NREL Scaling Data'!$B:$B,UPPER(About!$B$1),'NREL Scaling Data'!$E:$E,Calculations!$M52,'NREL Scaling Data'!$A:$A,AS$3,'NREL Scaling Data'!$C:$C,Calculations!$L52,'NREL Scaling Data'!$D:$D,Calculations!$N52))/SUMIFS('NREL Scaling Data'!$F:$F,'NREL Scaling Data'!$B:$B,UPPER(About!$B$1),'NREL Scaling Data'!$E:$E,Calculations!$M52,'NREL Scaling Data'!$A:$A,AS$3,'NREL Scaling Data'!$C:$C,Calculations!$L52,'NREL Scaling Data'!$D:$D,Calculations!$N52) + 1) * AS52,0)</f>
        <v>0</v>
      </c>
    </row>
    <row r="54" spans="6:46">
      <c r="H54" s="1" t="s">
        <v>358</v>
      </c>
      <c r="I54" s="1"/>
      <c r="J54" s="1"/>
      <c r="K54" s="1"/>
      <c r="L54" s="1"/>
      <c r="M54" s="1"/>
    </row>
    <row r="55" spans="6:46">
      <c r="N55" s="1" t="s">
        <v>75</v>
      </c>
      <c r="O55" s="1">
        <v>2019</v>
      </c>
      <c r="P55" s="1">
        <v>2020</v>
      </c>
      <c r="Q55" s="1">
        <v>2021</v>
      </c>
      <c r="R55" s="1">
        <v>2022</v>
      </c>
      <c r="S55" s="1">
        <v>2023</v>
      </c>
      <c r="T55" s="1">
        <v>2024</v>
      </c>
      <c r="U55" s="1">
        <v>2025</v>
      </c>
      <c r="V55" s="1">
        <v>2026</v>
      </c>
      <c r="W55" s="1">
        <v>2027</v>
      </c>
      <c r="X55" s="1">
        <v>2028</v>
      </c>
      <c r="Y55" s="1">
        <v>2029</v>
      </c>
      <c r="Z55" s="1">
        <v>2030</v>
      </c>
      <c r="AA55" s="1">
        <v>2031</v>
      </c>
      <c r="AB55" s="1">
        <v>2032</v>
      </c>
      <c r="AC55" s="1">
        <v>2033</v>
      </c>
      <c r="AD55" s="1">
        <v>2034</v>
      </c>
      <c r="AE55" s="1">
        <v>2035</v>
      </c>
      <c r="AF55" s="1">
        <v>2036</v>
      </c>
      <c r="AG55" s="1">
        <v>2037</v>
      </c>
      <c r="AH55" s="1">
        <v>2038</v>
      </c>
      <c r="AI55" s="1">
        <v>2039</v>
      </c>
      <c r="AJ55" s="1">
        <v>2040</v>
      </c>
      <c r="AK55" s="1">
        <v>2041</v>
      </c>
      <c r="AL55" s="1">
        <v>2042</v>
      </c>
      <c r="AM55" s="1">
        <v>2043</v>
      </c>
      <c r="AN55" s="1">
        <v>2044</v>
      </c>
      <c r="AO55" s="1">
        <v>2045</v>
      </c>
      <c r="AP55" s="1">
        <v>2046</v>
      </c>
      <c r="AQ55" s="1">
        <v>2047</v>
      </c>
      <c r="AR55" s="1">
        <v>2048</v>
      </c>
      <c r="AS55" s="1">
        <v>2049</v>
      </c>
      <c r="AT55" s="1">
        <v>2050</v>
      </c>
    </row>
    <row r="56" spans="6:46">
      <c r="F56" s="12" t="s">
        <v>392</v>
      </c>
      <c r="G56" s="12" t="s">
        <v>389</v>
      </c>
      <c r="H56" s="12" t="s">
        <v>390</v>
      </c>
      <c r="I56" s="12" t="s">
        <v>1085</v>
      </c>
      <c r="J56" s="209">
        <f>SUMIFS('NREL Scaling Data'!F:F,'NREL Scaling Data'!B:B,UPPER(About!$B$1),'NREL Scaling Data'!E:E,Calculations!M56,'NREL Scaling Data'!A:A, 2021,'NREL Scaling Data'!C:C,Calculations!L56,'NREL Scaling Data'!D:D,Calculations!N56) / SUMIFS('NREL Scaling Data'!F:F,'NREL Scaling Data'!B:B,UPPER(About!$B$1),'NREL Scaling Data'!A:A, 2021,'NREL Scaling Data'!C:C,Calculations!L56,'NREL Scaling Data'!D:D,Calculations!N56)</f>
        <v>0.42695958824168928</v>
      </c>
      <c r="K56" s="207">
        <f>$B$12</f>
        <v>0.94236632738906856</v>
      </c>
      <c r="L56" s="209" t="s">
        <v>1022</v>
      </c>
      <c r="M56" s="12" t="s">
        <v>1016</v>
      </c>
      <c r="N56" s="1" t="s">
        <v>635</v>
      </c>
      <c r="O56" s="7">
        <f>P56</f>
        <v>123944235711996.48</v>
      </c>
      <c r="P56" s="7">
        <f>Q56</f>
        <v>123944235711996.48</v>
      </c>
      <c r="Q56" s="45">
        <f>SUMIFS('SEDS 2021'!$F$23:$F$40,'SEDS 2021'!E$23:E$40,Calculations!L56,'SEDS 2021'!D$23:D$40,Calculations!N56)*J56*K56</f>
        <v>123944235711996.48</v>
      </c>
      <c r="R56" s="45">
        <f>IFERROR(((SUMIFS('NREL Scaling Data'!$F:$F,'NREL Scaling Data'!$B:$B,UPPER(About!$B$1),'NREL Scaling Data'!$E:$E,Calculations!$M56,'NREL Scaling Data'!$A:$A,R$3,'NREL Scaling Data'!$C:$C,Calculations!$L56,'NREL Scaling Data'!$D:$D,Calculations!$N56)-SUMIFS('NREL Scaling Data'!$F:$F,'NREL Scaling Data'!$B:$B,UPPER(About!$B$1),'NREL Scaling Data'!$E:$E,Calculations!$M56,'NREL Scaling Data'!$A:$A,Q$3,'NREL Scaling Data'!$C:$C,Calculations!$L56,'NREL Scaling Data'!$D:$D,Calculations!$N56))/SUMIFS('NREL Scaling Data'!$F:$F,'NREL Scaling Data'!$B:$B,UPPER(About!$B$1),'NREL Scaling Data'!$E:$E,Calculations!$M56,'NREL Scaling Data'!$A:$A,Q$3,'NREL Scaling Data'!$C:$C,Calculations!$L56,'NREL Scaling Data'!$D:$D,Calculations!$N56) + 1) * Q56,0)</f>
        <v>122149828460876.59</v>
      </c>
      <c r="S56" s="45">
        <f>IFERROR(((SUMIFS('NREL Scaling Data'!$F:$F,'NREL Scaling Data'!$B:$B,UPPER(About!$B$1),'NREL Scaling Data'!$E:$E,Calculations!$M56,'NREL Scaling Data'!$A:$A,S$3,'NREL Scaling Data'!$C:$C,Calculations!$L56,'NREL Scaling Data'!$D:$D,Calculations!$N56)-SUMIFS('NREL Scaling Data'!$F:$F,'NREL Scaling Data'!$B:$B,UPPER(About!$B$1),'NREL Scaling Data'!$E:$E,Calculations!$M56,'NREL Scaling Data'!$A:$A,R$3,'NREL Scaling Data'!$C:$C,Calculations!$L56,'NREL Scaling Data'!$D:$D,Calculations!$N56))/SUMIFS('NREL Scaling Data'!$F:$F,'NREL Scaling Data'!$B:$B,UPPER(About!$B$1),'NREL Scaling Data'!$E:$E,Calculations!$M56,'NREL Scaling Data'!$A:$A,R$3,'NREL Scaling Data'!$C:$C,Calculations!$L56,'NREL Scaling Data'!$D:$D,Calculations!$N56) + 1) * R56,0)</f>
        <v>119770164895665.69</v>
      </c>
      <c r="T56" s="45">
        <f>IFERROR(((SUMIFS('NREL Scaling Data'!$F:$F,'NREL Scaling Data'!$B:$B,UPPER(About!$B$1),'NREL Scaling Data'!$E:$E,Calculations!$M56,'NREL Scaling Data'!$A:$A,T$3,'NREL Scaling Data'!$C:$C,Calculations!$L56,'NREL Scaling Data'!$D:$D,Calculations!$N56)-SUMIFS('NREL Scaling Data'!$F:$F,'NREL Scaling Data'!$B:$B,UPPER(About!$B$1),'NREL Scaling Data'!$E:$E,Calculations!$M56,'NREL Scaling Data'!$A:$A,S$3,'NREL Scaling Data'!$C:$C,Calculations!$L56,'NREL Scaling Data'!$D:$D,Calculations!$N56))/SUMIFS('NREL Scaling Data'!$F:$F,'NREL Scaling Data'!$B:$B,UPPER(About!$B$1),'NREL Scaling Data'!$E:$E,Calculations!$M56,'NREL Scaling Data'!$A:$A,S$3,'NREL Scaling Data'!$C:$C,Calculations!$L56,'NREL Scaling Data'!$D:$D,Calculations!$N56) + 1) * S56,0)</f>
        <v>117835588665730.94</v>
      </c>
      <c r="U56" s="45">
        <f>IFERROR(((SUMIFS('NREL Scaling Data'!$F:$F,'NREL Scaling Data'!$B:$B,UPPER(About!$B$1),'NREL Scaling Data'!$E:$E,Calculations!$M56,'NREL Scaling Data'!$A:$A,U$3,'NREL Scaling Data'!$C:$C,Calculations!$L56,'NREL Scaling Data'!$D:$D,Calculations!$N56)-SUMIFS('NREL Scaling Data'!$F:$F,'NREL Scaling Data'!$B:$B,UPPER(About!$B$1),'NREL Scaling Data'!$E:$E,Calculations!$M56,'NREL Scaling Data'!$A:$A,T$3,'NREL Scaling Data'!$C:$C,Calculations!$L56,'NREL Scaling Data'!$D:$D,Calculations!$N56))/SUMIFS('NREL Scaling Data'!$F:$F,'NREL Scaling Data'!$B:$B,UPPER(About!$B$1),'NREL Scaling Data'!$E:$E,Calculations!$M56,'NREL Scaling Data'!$A:$A,T$3,'NREL Scaling Data'!$C:$C,Calculations!$L56,'NREL Scaling Data'!$D:$D,Calculations!$N56) + 1) * T56,0)</f>
        <v>116055538788245.25</v>
      </c>
      <c r="V56" s="45">
        <f>IFERROR(((SUMIFS('NREL Scaling Data'!$F:$F,'NREL Scaling Data'!$B:$B,UPPER(About!$B$1),'NREL Scaling Data'!$E:$E,Calculations!$M56,'NREL Scaling Data'!$A:$A,V$3,'NREL Scaling Data'!$C:$C,Calculations!$L56,'NREL Scaling Data'!$D:$D,Calculations!$N56)-SUMIFS('NREL Scaling Data'!$F:$F,'NREL Scaling Data'!$B:$B,UPPER(About!$B$1),'NREL Scaling Data'!$E:$E,Calculations!$M56,'NREL Scaling Data'!$A:$A,U$3,'NREL Scaling Data'!$C:$C,Calculations!$L56,'NREL Scaling Data'!$D:$D,Calculations!$N56))/SUMIFS('NREL Scaling Data'!$F:$F,'NREL Scaling Data'!$B:$B,UPPER(About!$B$1),'NREL Scaling Data'!$E:$E,Calculations!$M56,'NREL Scaling Data'!$A:$A,U$3,'NREL Scaling Data'!$C:$C,Calculations!$L56,'NREL Scaling Data'!$D:$D,Calculations!$N56) + 1) * U56,0)</f>
        <v>114052621084696.38</v>
      </c>
      <c r="W56" s="45">
        <f>IFERROR(((SUMIFS('NREL Scaling Data'!$F:$F,'NREL Scaling Data'!$B:$B,UPPER(About!$B$1),'NREL Scaling Data'!$E:$E,Calculations!$M56,'NREL Scaling Data'!$A:$A,W$3,'NREL Scaling Data'!$C:$C,Calculations!$L56,'NREL Scaling Data'!$D:$D,Calculations!$N56)-SUMIFS('NREL Scaling Data'!$F:$F,'NREL Scaling Data'!$B:$B,UPPER(About!$B$1),'NREL Scaling Data'!$E:$E,Calculations!$M56,'NREL Scaling Data'!$A:$A,V$3,'NREL Scaling Data'!$C:$C,Calculations!$L56,'NREL Scaling Data'!$D:$D,Calculations!$N56))/SUMIFS('NREL Scaling Data'!$F:$F,'NREL Scaling Data'!$B:$B,UPPER(About!$B$1),'NREL Scaling Data'!$E:$E,Calculations!$M56,'NREL Scaling Data'!$A:$A,V$3,'NREL Scaling Data'!$C:$C,Calculations!$L56,'NREL Scaling Data'!$D:$D,Calculations!$N56) + 1) * V56,0)</f>
        <v>112208998019629.36</v>
      </c>
      <c r="X56" s="45">
        <f>IFERROR(((SUMIFS('NREL Scaling Data'!$F:$F,'NREL Scaling Data'!$B:$B,UPPER(About!$B$1),'NREL Scaling Data'!$E:$E,Calculations!$M56,'NREL Scaling Data'!$A:$A,X$3,'NREL Scaling Data'!$C:$C,Calculations!$L56,'NREL Scaling Data'!$D:$D,Calculations!$N56)-SUMIFS('NREL Scaling Data'!$F:$F,'NREL Scaling Data'!$B:$B,UPPER(About!$B$1),'NREL Scaling Data'!$E:$E,Calculations!$M56,'NREL Scaling Data'!$A:$A,W$3,'NREL Scaling Data'!$C:$C,Calculations!$L56,'NREL Scaling Data'!$D:$D,Calculations!$N56))/SUMIFS('NREL Scaling Data'!$F:$F,'NREL Scaling Data'!$B:$B,UPPER(About!$B$1),'NREL Scaling Data'!$E:$E,Calculations!$M56,'NREL Scaling Data'!$A:$A,W$3,'NREL Scaling Data'!$C:$C,Calculations!$L56,'NREL Scaling Data'!$D:$D,Calculations!$N56) + 1) * W56,0)</f>
        <v>110606763261206.36</v>
      </c>
      <c r="Y56" s="45">
        <f>IFERROR(((SUMIFS('NREL Scaling Data'!$F:$F,'NREL Scaling Data'!$B:$B,UPPER(About!$B$1),'NREL Scaling Data'!$E:$E,Calculations!$M56,'NREL Scaling Data'!$A:$A,Y$3,'NREL Scaling Data'!$C:$C,Calculations!$L56,'NREL Scaling Data'!$D:$D,Calculations!$N56)-SUMIFS('NREL Scaling Data'!$F:$F,'NREL Scaling Data'!$B:$B,UPPER(About!$B$1),'NREL Scaling Data'!$E:$E,Calculations!$M56,'NREL Scaling Data'!$A:$A,X$3,'NREL Scaling Data'!$C:$C,Calculations!$L56,'NREL Scaling Data'!$D:$D,Calculations!$N56))/SUMIFS('NREL Scaling Data'!$F:$F,'NREL Scaling Data'!$B:$B,UPPER(About!$B$1),'NREL Scaling Data'!$E:$E,Calculations!$M56,'NREL Scaling Data'!$A:$A,X$3,'NREL Scaling Data'!$C:$C,Calculations!$L56,'NREL Scaling Data'!$D:$D,Calculations!$N56) + 1) * X56,0)</f>
        <v>109115648260349.38</v>
      </c>
      <c r="Z56" s="45">
        <f>IFERROR(((SUMIFS('NREL Scaling Data'!$F:$F,'NREL Scaling Data'!$B:$B,UPPER(About!$B$1),'NREL Scaling Data'!$E:$E,Calculations!$M56,'NREL Scaling Data'!$A:$A,Z$3,'NREL Scaling Data'!$C:$C,Calculations!$L56,'NREL Scaling Data'!$D:$D,Calculations!$N56)-SUMIFS('NREL Scaling Data'!$F:$F,'NREL Scaling Data'!$B:$B,UPPER(About!$B$1),'NREL Scaling Data'!$E:$E,Calculations!$M56,'NREL Scaling Data'!$A:$A,Y$3,'NREL Scaling Data'!$C:$C,Calculations!$L56,'NREL Scaling Data'!$D:$D,Calculations!$N56))/SUMIFS('NREL Scaling Data'!$F:$F,'NREL Scaling Data'!$B:$B,UPPER(About!$B$1),'NREL Scaling Data'!$E:$E,Calculations!$M56,'NREL Scaling Data'!$A:$A,Y$3,'NREL Scaling Data'!$C:$C,Calculations!$L56,'NREL Scaling Data'!$D:$D,Calculations!$N56) + 1) * Y56,0)</f>
        <v>107551492895383.28</v>
      </c>
      <c r="AA56" s="45">
        <f>IFERROR(((SUMIFS('NREL Scaling Data'!$F:$F,'NREL Scaling Data'!$B:$B,UPPER(About!$B$1),'NREL Scaling Data'!$E:$E,Calculations!$M56,'NREL Scaling Data'!$A:$A,AA$3,'NREL Scaling Data'!$C:$C,Calculations!$L56,'NREL Scaling Data'!$D:$D,Calculations!$N56)-SUMIFS('NREL Scaling Data'!$F:$F,'NREL Scaling Data'!$B:$B,UPPER(About!$B$1),'NREL Scaling Data'!$E:$E,Calculations!$M56,'NREL Scaling Data'!$A:$A,Z$3,'NREL Scaling Data'!$C:$C,Calculations!$L56,'NREL Scaling Data'!$D:$D,Calculations!$N56))/SUMIFS('NREL Scaling Data'!$F:$F,'NREL Scaling Data'!$B:$B,UPPER(About!$B$1),'NREL Scaling Data'!$E:$E,Calculations!$M56,'NREL Scaling Data'!$A:$A,Z$3,'NREL Scaling Data'!$C:$C,Calculations!$L56,'NREL Scaling Data'!$D:$D,Calculations!$N56) + 1) * Z56,0)</f>
        <v>105891498544737.44</v>
      </c>
      <c r="AB56" s="45">
        <f>IFERROR(((SUMIFS('NREL Scaling Data'!$F:$F,'NREL Scaling Data'!$B:$B,UPPER(About!$B$1),'NREL Scaling Data'!$E:$E,Calculations!$M56,'NREL Scaling Data'!$A:$A,AB$3,'NREL Scaling Data'!$C:$C,Calculations!$L56,'NREL Scaling Data'!$D:$D,Calculations!$N56)-SUMIFS('NREL Scaling Data'!$F:$F,'NREL Scaling Data'!$B:$B,UPPER(About!$B$1),'NREL Scaling Data'!$E:$E,Calculations!$M56,'NREL Scaling Data'!$A:$A,AA$3,'NREL Scaling Data'!$C:$C,Calculations!$L56,'NREL Scaling Data'!$D:$D,Calculations!$N56))/SUMIFS('NREL Scaling Data'!$F:$F,'NREL Scaling Data'!$B:$B,UPPER(About!$B$1),'NREL Scaling Data'!$E:$E,Calculations!$M56,'NREL Scaling Data'!$A:$A,AA$3,'NREL Scaling Data'!$C:$C,Calculations!$L56,'NREL Scaling Data'!$D:$D,Calculations!$N56) + 1) * AA56,0)</f>
        <v>104213970880632.45</v>
      </c>
      <c r="AC56" s="45">
        <f>IFERROR(((SUMIFS('NREL Scaling Data'!$F:$F,'NREL Scaling Data'!$B:$B,UPPER(About!$B$1),'NREL Scaling Data'!$E:$E,Calculations!$M56,'NREL Scaling Data'!$A:$A,AC$3,'NREL Scaling Data'!$C:$C,Calculations!$L56,'NREL Scaling Data'!$D:$D,Calculations!$N56)-SUMIFS('NREL Scaling Data'!$F:$F,'NREL Scaling Data'!$B:$B,UPPER(About!$B$1),'NREL Scaling Data'!$E:$E,Calculations!$M56,'NREL Scaling Data'!$A:$A,AB$3,'NREL Scaling Data'!$C:$C,Calculations!$L56,'NREL Scaling Data'!$D:$D,Calculations!$N56))/SUMIFS('NREL Scaling Data'!$F:$F,'NREL Scaling Data'!$B:$B,UPPER(About!$B$1),'NREL Scaling Data'!$E:$E,Calculations!$M56,'NREL Scaling Data'!$A:$A,AB$3,'NREL Scaling Data'!$C:$C,Calculations!$L56,'NREL Scaling Data'!$D:$D,Calculations!$N56) + 1) * AB56,0)</f>
        <v>102656070491639.05</v>
      </c>
      <c r="AD56" s="45">
        <f>IFERROR(((SUMIFS('NREL Scaling Data'!$F:$F,'NREL Scaling Data'!$B:$B,UPPER(About!$B$1),'NREL Scaling Data'!$E:$E,Calculations!$M56,'NREL Scaling Data'!$A:$A,AD$3,'NREL Scaling Data'!$C:$C,Calculations!$L56,'NREL Scaling Data'!$D:$D,Calculations!$N56)-SUMIFS('NREL Scaling Data'!$F:$F,'NREL Scaling Data'!$B:$B,UPPER(About!$B$1),'NREL Scaling Data'!$E:$E,Calculations!$M56,'NREL Scaling Data'!$A:$A,AC$3,'NREL Scaling Data'!$C:$C,Calculations!$L56,'NREL Scaling Data'!$D:$D,Calculations!$N56))/SUMIFS('NREL Scaling Data'!$F:$F,'NREL Scaling Data'!$B:$B,UPPER(About!$B$1),'NREL Scaling Data'!$E:$E,Calculations!$M56,'NREL Scaling Data'!$A:$A,AC$3,'NREL Scaling Data'!$C:$C,Calculations!$L56,'NREL Scaling Data'!$D:$D,Calculations!$N56) + 1) * AC56,0)</f>
        <v>101207673131790.33</v>
      </c>
      <c r="AE56" s="45">
        <f>IFERROR(((SUMIFS('NREL Scaling Data'!$F:$F,'NREL Scaling Data'!$B:$B,UPPER(About!$B$1),'NREL Scaling Data'!$E:$E,Calculations!$M56,'NREL Scaling Data'!$A:$A,AE$3,'NREL Scaling Data'!$C:$C,Calculations!$L56,'NREL Scaling Data'!$D:$D,Calculations!$N56)-SUMIFS('NREL Scaling Data'!$F:$F,'NREL Scaling Data'!$B:$B,UPPER(About!$B$1),'NREL Scaling Data'!$E:$E,Calculations!$M56,'NREL Scaling Data'!$A:$A,AD$3,'NREL Scaling Data'!$C:$C,Calculations!$L56,'NREL Scaling Data'!$D:$D,Calculations!$N56))/SUMIFS('NREL Scaling Data'!$F:$F,'NREL Scaling Data'!$B:$B,UPPER(About!$B$1),'NREL Scaling Data'!$E:$E,Calculations!$M56,'NREL Scaling Data'!$A:$A,AD$3,'NREL Scaling Data'!$C:$C,Calculations!$L56,'NREL Scaling Data'!$D:$D,Calculations!$N56) + 1) * AD56,0)</f>
        <v>99814528997479.031</v>
      </c>
      <c r="AF56" s="45">
        <f>IFERROR(((SUMIFS('NREL Scaling Data'!$F:$F,'NREL Scaling Data'!$B:$B,UPPER(About!$B$1),'NREL Scaling Data'!$E:$E,Calculations!$M56,'NREL Scaling Data'!$A:$A,AF$3,'NREL Scaling Data'!$C:$C,Calculations!$L56,'NREL Scaling Data'!$D:$D,Calculations!$N56)-SUMIFS('NREL Scaling Data'!$F:$F,'NREL Scaling Data'!$B:$B,UPPER(About!$B$1),'NREL Scaling Data'!$E:$E,Calculations!$M56,'NREL Scaling Data'!$A:$A,AE$3,'NREL Scaling Data'!$C:$C,Calculations!$L56,'NREL Scaling Data'!$D:$D,Calculations!$N56))/SUMIFS('NREL Scaling Data'!$F:$F,'NREL Scaling Data'!$B:$B,UPPER(About!$B$1),'NREL Scaling Data'!$E:$E,Calculations!$M56,'NREL Scaling Data'!$A:$A,AE$3,'NREL Scaling Data'!$C:$C,Calculations!$L56,'NREL Scaling Data'!$D:$D,Calculations!$N56) + 1) * AE56,0)</f>
        <v>98412076483632.75</v>
      </c>
      <c r="AG56" s="45">
        <f>IFERROR(((SUMIFS('NREL Scaling Data'!$F:$F,'NREL Scaling Data'!$B:$B,UPPER(About!$B$1),'NREL Scaling Data'!$E:$E,Calculations!$M56,'NREL Scaling Data'!$A:$A,AG$3,'NREL Scaling Data'!$C:$C,Calculations!$L56,'NREL Scaling Data'!$D:$D,Calculations!$N56)-SUMIFS('NREL Scaling Data'!$F:$F,'NREL Scaling Data'!$B:$B,UPPER(About!$B$1),'NREL Scaling Data'!$E:$E,Calculations!$M56,'NREL Scaling Data'!$A:$A,AF$3,'NREL Scaling Data'!$C:$C,Calculations!$L56,'NREL Scaling Data'!$D:$D,Calculations!$N56))/SUMIFS('NREL Scaling Data'!$F:$F,'NREL Scaling Data'!$B:$B,UPPER(About!$B$1),'NREL Scaling Data'!$E:$E,Calculations!$M56,'NREL Scaling Data'!$A:$A,AF$3,'NREL Scaling Data'!$C:$C,Calculations!$L56,'NREL Scaling Data'!$D:$D,Calculations!$N56) + 1) * AF56,0)</f>
        <v>96965122675959</v>
      </c>
      <c r="AH56" s="45">
        <f>IFERROR(((SUMIFS('NREL Scaling Data'!$F:$F,'NREL Scaling Data'!$B:$B,UPPER(About!$B$1),'NREL Scaling Data'!$E:$E,Calculations!$M56,'NREL Scaling Data'!$A:$A,AH$3,'NREL Scaling Data'!$C:$C,Calculations!$L56,'NREL Scaling Data'!$D:$D,Calculations!$N56)-SUMIFS('NREL Scaling Data'!$F:$F,'NREL Scaling Data'!$B:$B,UPPER(About!$B$1),'NREL Scaling Data'!$E:$E,Calculations!$M56,'NREL Scaling Data'!$A:$A,AG$3,'NREL Scaling Data'!$C:$C,Calculations!$L56,'NREL Scaling Data'!$D:$D,Calculations!$N56))/SUMIFS('NREL Scaling Data'!$F:$F,'NREL Scaling Data'!$B:$B,UPPER(About!$B$1),'NREL Scaling Data'!$E:$E,Calculations!$M56,'NREL Scaling Data'!$A:$A,AG$3,'NREL Scaling Data'!$C:$C,Calculations!$L56,'NREL Scaling Data'!$D:$D,Calculations!$N56) + 1) * AG56,0)</f>
        <v>95512299006275.813</v>
      </c>
      <c r="AI56" s="45">
        <f>IFERROR(((SUMIFS('NREL Scaling Data'!$F:$F,'NREL Scaling Data'!$B:$B,UPPER(About!$B$1),'NREL Scaling Data'!$E:$E,Calculations!$M56,'NREL Scaling Data'!$A:$A,AI$3,'NREL Scaling Data'!$C:$C,Calculations!$L56,'NREL Scaling Data'!$D:$D,Calculations!$N56)-SUMIFS('NREL Scaling Data'!$F:$F,'NREL Scaling Data'!$B:$B,UPPER(About!$B$1),'NREL Scaling Data'!$E:$E,Calculations!$M56,'NREL Scaling Data'!$A:$A,AH$3,'NREL Scaling Data'!$C:$C,Calculations!$L56,'NREL Scaling Data'!$D:$D,Calculations!$N56))/SUMIFS('NREL Scaling Data'!$F:$F,'NREL Scaling Data'!$B:$B,UPPER(About!$B$1),'NREL Scaling Data'!$E:$E,Calculations!$M56,'NREL Scaling Data'!$A:$A,AH$3,'NREL Scaling Data'!$C:$C,Calculations!$L56,'NREL Scaling Data'!$D:$D,Calculations!$N56) + 1) * AH56,0)</f>
        <v>93944897680764.938</v>
      </c>
      <c r="AJ56" s="45">
        <f>IFERROR(((SUMIFS('NREL Scaling Data'!$F:$F,'NREL Scaling Data'!$B:$B,UPPER(About!$B$1),'NREL Scaling Data'!$E:$E,Calculations!$M56,'NREL Scaling Data'!$A:$A,AJ$3,'NREL Scaling Data'!$C:$C,Calculations!$L56,'NREL Scaling Data'!$D:$D,Calculations!$N56)-SUMIFS('NREL Scaling Data'!$F:$F,'NREL Scaling Data'!$B:$B,UPPER(About!$B$1),'NREL Scaling Data'!$E:$E,Calculations!$M56,'NREL Scaling Data'!$A:$A,AI$3,'NREL Scaling Data'!$C:$C,Calculations!$L56,'NREL Scaling Data'!$D:$D,Calculations!$N56))/SUMIFS('NREL Scaling Data'!$F:$F,'NREL Scaling Data'!$B:$B,UPPER(About!$B$1),'NREL Scaling Data'!$E:$E,Calculations!$M56,'NREL Scaling Data'!$A:$A,AI$3,'NREL Scaling Data'!$C:$C,Calculations!$L56,'NREL Scaling Data'!$D:$D,Calculations!$N56) + 1) * AI56,0)</f>
        <v>92199951941298.781</v>
      </c>
      <c r="AK56" s="45">
        <f>IFERROR(((SUMIFS('NREL Scaling Data'!$F:$F,'NREL Scaling Data'!$B:$B,UPPER(About!$B$1),'NREL Scaling Data'!$E:$E,Calculations!$M56,'NREL Scaling Data'!$A:$A,AK$3,'NREL Scaling Data'!$C:$C,Calculations!$L56,'NREL Scaling Data'!$D:$D,Calculations!$N56)-SUMIFS('NREL Scaling Data'!$F:$F,'NREL Scaling Data'!$B:$B,UPPER(About!$B$1),'NREL Scaling Data'!$E:$E,Calculations!$M56,'NREL Scaling Data'!$A:$A,AJ$3,'NREL Scaling Data'!$C:$C,Calculations!$L56,'NREL Scaling Data'!$D:$D,Calculations!$N56))/SUMIFS('NREL Scaling Data'!$F:$F,'NREL Scaling Data'!$B:$B,UPPER(About!$B$1),'NREL Scaling Data'!$E:$E,Calculations!$M56,'NREL Scaling Data'!$A:$A,AJ$3,'NREL Scaling Data'!$C:$C,Calculations!$L56,'NREL Scaling Data'!$D:$D,Calculations!$N56) + 1) * AJ56,0)</f>
        <v>89901984426589.016</v>
      </c>
      <c r="AL56" s="45">
        <f>IFERROR(((SUMIFS('NREL Scaling Data'!$F:$F,'NREL Scaling Data'!$B:$B,UPPER(About!$B$1),'NREL Scaling Data'!$E:$E,Calculations!$M56,'NREL Scaling Data'!$A:$A,AL$3,'NREL Scaling Data'!$C:$C,Calculations!$L56,'NREL Scaling Data'!$D:$D,Calculations!$N56)-SUMIFS('NREL Scaling Data'!$F:$F,'NREL Scaling Data'!$B:$B,UPPER(About!$B$1),'NREL Scaling Data'!$E:$E,Calculations!$M56,'NREL Scaling Data'!$A:$A,AK$3,'NREL Scaling Data'!$C:$C,Calculations!$L56,'NREL Scaling Data'!$D:$D,Calculations!$N56))/SUMIFS('NREL Scaling Data'!$F:$F,'NREL Scaling Data'!$B:$B,UPPER(About!$B$1),'NREL Scaling Data'!$E:$E,Calculations!$M56,'NREL Scaling Data'!$A:$A,AK$3,'NREL Scaling Data'!$C:$C,Calculations!$L56,'NREL Scaling Data'!$D:$D,Calculations!$N56) + 1) * AK56,0)</f>
        <v>87487700616553.094</v>
      </c>
      <c r="AM56" s="45">
        <f>IFERROR(((SUMIFS('NREL Scaling Data'!$F:$F,'NREL Scaling Data'!$B:$B,UPPER(About!$B$1),'NREL Scaling Data'!$E:$E,Calculations!$M56,'NREL Scaling Data'!$A:$A,AM$3,'NREL Scaling Data'!$C:$C,Calculations!$L56,'NREL Scaling Data'!$D:$D,Calculations!$N56)-SUMIFS('NREL Scaling Data'!$F:$F,'NREL Scaling Data'!$B:$B,UPPER(About!$B$1),'NREL Scaling Data'!$E:$E,Calculations!$M56,'NREL Scaling Data'!$A:$A,AL$3,'NREL Scaling Data'!$C:$C,Calculations!$L56,'NREL Scaling Data'!$D:$D,Calculations!$N56))/SUMIFS('NREL Scaling Data'!$F:$F,'NREL Scaling Data'!$B:$B,UPPER(About!$B$1),'NREL Scaling Data'!$E:$E,Calculations!$M56,'NREL Scaling Data'!$A:$A,AL$3,'NREL Scaling Data'!$C:$C,Calculations!$L56,'NREL Scaling Data'!$D:$D,Calculations!$N56) + 1) * AL56,0)</f>
        <v>85010146833662.969</v>
      </c>
      <c r="AN56" s="45">
        <f>IFERROR(((SUMIFS('NREL Scaling Data'!$F:$F,'NREL Scaling Data'!$B:$B,UPPER(About!$B$1),'NREL Scaling Data'!$E:$E,Calculations!$M56,'NREL Scaling Data'!$A:$A,AN$3,'NREL Scaling Data'!$C:$C,Calculations!$L56,'NREL Scaling Data'!$D:$D,Calculations!$N56)-SUMIFS('NREL Scaling Data'!$F:$F,'NREL Scaling Data'!$B:$B,UPPER(About!$B$1),'NREL Scaling Data'!$E:$E,Calculations!$M56,'NREL Scaling Data'!$A:$A,AM$3,'NREL Scaling Data'!$C:$C,Calculations!$L56,'NREL Scaling Data'!$D:$D,Calculations!$N56))/SUMIFS('NREL Scaling Data'!$F:$F,'NREL Scaling Data'!$B:$B,UPPER(About!$B$1),'NREL Scaling Data'!$E:$E,Calculations!$M56,'NREL Scaling Data'!$A:$A,AM$3,'NREL Scaling Data'!$C:$C,Calculations!$L56,'NREL Scaling Data'!$D:$D,Calculations!$N56) + 1) * AM56,0)</f>
        <v>82474540246782.422</v>
      </c>
      <c r="AO56" s="45">
        <f>IFERROR(((SUMIFS('NREL Scaling Data'!$F:$F,'NREL Scaling Data'!$B:$B,UPPER(About!$B$1),'NREL Scaling Data'!$E:$E,Calculations!$M56,'NREL Scaling Data'!$A:$A,AO$3,'NREL Scaling Data'!$C:$C,Calculations!$L56,'NREL Scaling Data'!$D:$D,Calculations!$N56)-SUMIFS('NREL Scaling Data'!$F:$F,'NREL Scaling Data'!$B:$B,UPPER(About!$B$1),'NREL Scaling Data'!$E:$E,Calculations!$M56,'NREL Scaling Data'!$A:$A,AN$3,'NREL Scaling Data'!$C:$C,Calculations!$L56,'NREL Scaling Data'!$D:$D,Calculations!$N56))/SUMIFS('NREL Scaling Data'!$F:$F,'NREL Scaling Data'!$B:$B,UPPER(About!$B$1),'NREL Scaling Data'!$E:$E,Calculations!$M56,'NREL Scaling Data'!$A:$A,AN$3,'NREL Scaling Data'!$C:$C,Calculations!$L56,'NREL Scaling Data'!$D:$D,Calculations!$N56) + 1) * AN56,0)</f>
        <v>79871844431852.781</v>
      </c>
      <c r="AP56" s="45">
        <f>IFERROR(((SUMIFS('NREL Scaling Data'!$F:$F,'NREL Scaling Data'!$B:$B,UPPER(About!$B$1),'NREL Scaling Data'!$E:$E,Calculations!$M56,'NREL Scaling Data'!$A:$A,AP$3,'NREL Scaling Data'!$C:$C,Calculations!$L56,'NREL Scaling Data'!$D:$D,Calculations!$N56)-SUMIFS('NREL Scaling Data'!$F:$F,'NREL Scaling Data'!$B:$B,UPPER(About!$B$1),'NREL Scaling Data'!$E:$E,Calculations!$M56,'NREL Scaling Data'!$A:$A,AO$3,'NREL Scaling Data'!$C:$C,Calculations!$L56,'NREL Scaling Data'!$D:$D,Calculations!$N56))/SUMIFS('NREL Scaling Data'!$F:$F,'NREL Scaling Data'!$B:$B,UPPER(About!$B$1),'NREL Scaling Data'!$E:$E,Calculations!$M56,'NREL Scaling Data'!$A:$A,AO$3,'NREL Scaling Data'!$C:$C,Calculations!$L56,'NREL Scaling Data'!$D:$D,Calculations!$N56) + 1) * AO56,0)</f>
        <v>77156712844921.563</v>
      </c>
      <c r="AQ56" s="45">
        <f>IFERROR(((SUMIFS('NREL Scaling Data'!$F:$F,'NREL Scaling Data'!$B:$B,UPPER(About!$B$1),'NREL Scaling Data'!$E:$E,Calculations!$M56,'NREL Scaling Data'!$A:$A,AQ$3,'NREL Scaling Data'!$C:$C,Calculations!$L56,'NREL Scaling Data'!$D:$D,Calculations!$N56)-SUMIFS('NREL Scaling Data'!$F:$F,'NREL Scaling Data'!$B:$B,UPPER(About!$B$1),'NREL Scaling Data'!$E:$E,Calculations!$M56,'NREL Scaling Data'!$A:$A,AP$3,'NREL Scaling Data'!$C:$C,Calculations!$L56,'NREL Scaling Data'!$D:$D,Calculations!$N56))/SUMIFS('NREL Scaling Data'!$F:$F,'NREL Scaling Data'!$B:$B,UPPER(About!$B$1),'NREL Scaling Data'!$E:$E,Calculations!$M56,'NREL Scaling Data'!$A:$A,AP$3,'NREL Scaling Data'!$C:$C,Calculations!$L56,'NREL Scaling Data'!$D:$D,Calculations!$N56) + 1) * AP56,0)</f>
        <v>74274950073478.453</v>
      </c>
      <c r="AR56" s="45">
        <f>IFERROR(((SUMIFS('NREL Scaling Data'!$F:$F,'NREL Scaling Data'!$B:$B,UPPER(About!$B$1),'NREL Scaling Data'!$E:$E,Calculations!$M56,'NREL Scaling Data'!$A:$A,AR$3,'NREL Scaling Data'!$C:$C,Calculations!$L56,'NREL Scaling Data'!$D:$D,Calculations!$N56)-SUMIFS('NREL Scaling Data'!$F:$F,'NREL Scaling Data'!$B:$B,UPPER(About!$B$1),'NREL Scaling Data'!$E:$E,Calculations!$M56,'NREL Scaling Data'!$A:$A,AQ$3,'NREL Scaling Data'!$C:$C,Calculations!$L56,'NREL Scaling Data'!$D:$D,Calculations!$N56))/SUMIFS('NREL Scaling Data'!$F:$F,'NREL Scaling Data'!$B:$B,UPPER(About!$B$1),'NREL Scaling Data'!$E:$E,Calculations!$M56,'NREL Scaling Data'!$A:$A,AQ$3,'NREL Scaling Data'!$C:$C,Calculations!$L56,'NREL Scaling Data'!$D:$D,Calculations!$N56) + 1) * AQ56,0)</f>
        <v>73873094281283.984</v>
      </c>
      <c r="AS56" s="45">
        <f>IFERROR(((SUMIFS('NREL Scaling Data'!$F:$F,'NREL Scaling Data'!$B:$B,UPPER(About!$B$1),'NREL Scaling Data'!$E:$E,Calculations!$M56,'NREL Scaling Data'!$A:$A,AS$3,'NREL Scaling Data'!$C:$C,Calculations!$L56,'NREL Scaling Data'!$D:$D,Calculations!$N56)-SUMIFS('NREL Scaling Data'!$F:$F,'NREL Scaling Data'!$B:$B,UPPER(About!$B$1),'NREL Scaling Data'!$E:$E,Calculations!$M56,'NREL Scaling Data'!$A:$A,AR$3,'NREL Scaling Data'!$C:$C,Calculations!$L56,'NREL Scaling Data'!$D:$D,Calculations!$N56))/SUMIFS('NREL Scaling Data'!$F:$F,'NREL Scaling Data'!$B:$B,UPPER(About!$B$1),'NREL Scaling Data'!$E:$E,Calculations!$M56,'NREL Scaling Data'!$A:$A,AR$3,'NREL Scaling Data'!$C:$C,Calculations!$L56,'NREL Scaling Data'!$D:$D,Calculations!$N56) + 1) * AR56,0)</f>
        <v>73829902750042.984</v>
      </c>
      <c r="AT56" s="45">
        <f>IFERROR(((SUMIFS('NREL Scaling Data'!$F:$F,'NREL Scaling Data'!$B:$B,UPPER(About!$B$1),'NREL Scaling Data'!$E:$E,Calculations!$M56,'NREL Scaling Data'!$A:$A,AT$3,'NREL Scaling Data'!$C:$C,Calculations!$L56,'NREL Scaling Data'!$D:$D,Calculations!$N56)-SUMIFS('NREL Scaling Data'!$F:$F,'NREL Scaling Data'!$B:$B,UPPER(About!$B$1),'NREL Scaling Data'!$E:$E,Calculations!$M56,'NREL Scaling Data'!$A:$A,AS$3,'NREL Scaling Data'!$C:$C,Calculations!$L56,'NREL Scaling Data'!$D:$D,Calculations!$N56))/SUMIFS('NREL Scaling Data'!$F:$F,'NREL Scaling Data'!$B:$B,UPPER(About!$B$1),'NREL Scaling Data'!$E:$E,Calculations!$M56,'NREL Scaling Data'!$A:$A,AS$3,'NREL Scaling Data'!$C:$C,Calculations!$L56,'NREL Scaling Data'!$D:$D,Calculations!$N56) + 1) * AS56,0)</f>
        <v>73761585033459.469</v>
      </c>
    </row>
    <row r="57" spans="6:46">
      <c r="I57" s="12" t="s">
        <v>1085</v>
      </c>
      <c r="J57" s="209">
        <f>SUMIFS('NREL Scaling Data'!F:F,'NREL Scaling Data'!B:B,UPPER(About!$B$1),'NREL Scaling Data'!E:E,Calculations!M57,'NREL Scaling Data'!A:A, 2021,'NREL Scaling Data'!C:C,Calculations!L57,'NREL Scaling Data'!D:D,Calculations!N57) / SUMIFS('NREL Scaling Data'!F:F,'NREL Scaling Data'!B:B,UPPER(About!$B$1),'NREL Scaling Data'!A:A, 2021,'NREL Scaling Data'!C:C,Calculations!L57,'NREL Scaling Data'!D:D,Calculations!N57)</f>
        <v>0</v>
      </c>
      <c r="K57" s="207">
        <f t="shared" ref="K57:K65" si="11">$B$12</f>
        <v>0.94236632738906856</v>
      </c>
      <c r="L57" s="209" t="s">
        <v>1022</v>
      </c>
      <c r="M57" s="12" t="s">
        <v>1016</v>
      </c>
      <c r="N57" s="1" t="s">
        <v>961</v>
      </c>
      <c r="O57" s="7">
        <f t="shared" ref="O57:O65" si="12">P57</f>
        <v>0</v>
      </c>
      <c r="P57" s="7">
        <f t="shared" ref="P57:P65" si="13">Q57</f>
        <v>0</v>
      </c>
      <c r="Q57" s="45">
        <f>SUMIFS('SEDS 2021'!$F$23:$F$40,'SEDS 2021'!E$23:E$40,Calculations!L57,'SEDS 2021'!D$23:D$40,Calculations!N57)*J57*K57</f>
        <v>0</v>
      </c>
      <c r="R57" s="45">
        <f>IFERROR(((SUMIFS('NREL Scaling Data'!$F:$F,'NREL Scaling Data'!$B:$B,UPPER(About!$B$1),'NREL Scaling Data'!$E:$E,Calculations!$M57,'NREL Scaling Data'!$A:$A,R$3,'NREL Scaling Data'!$C:$C,Calculations!$L57,'NREL Scaling Data'!$D:$D,Calculations!$N57)-SUMIFS('NREL Scaling Data'!$F:$F,'NREL Scaling Data'!$B:$B,UPPER(About!$B$1),'NREL Scaling Data'!$E:$E,Calculations!$M57,'NREL Scaling Data'!$A:$A,Q$3,'NREL Scaling Data'!$C:$C,Calculations!$L57,'NREL Scaling Data'!$D:$D,Calculations!$N57))/SUMIFS('NREL Scaling Data'!$F:$F,'NREL Scaling Data'!$B:$B,UPPER(About!$B$1),'NREL Scaling Data'!$E:$E,Calculations!$M57,'NREL Scaling Data'!$A:$A,Q$3,'NREL Scaling Data'!$C:$C,Calculations!$L57,'NREL Scaling Data'!$D:$D,Calculations!$N57) + 1) * Q57,0)</f>
        <v>0</v>
      </c>
      <c r="S57" s="45">
        <f>IFERROR(((SUMIFS('NREL Scaling Data'!$F:$F,'NREL Scaling Data'!$B:$B,UPPER(About!$B$1),'NREL Scaling Data'!$E:$E,Calculations!$M57,'NREL Scaling Data'!$A:$A,S$3,'NREL Scaling Data'!$C:$C,Calculations!$L57,'NREL Scaling Data'!$D:$D,Calculations!$N57)-SUMIFS('NREL Scaling Data'!$F:$F,'NREL Scaling Data'!$B:$B,UPPER(About!$B$1),'NREL Scaling Data'!$E:$E,Calculations!$M57,'NREL Scaling Data'!$A:$A,R$3,'NREL Scaling Data'!$C:$C,Calculations!$L57,'NREL Scaling Data'!$D:$D,Calculations!$N57))/SUMIFS('NREL Scaling Data'!$F:$F,'NREL Scaling Data'!$B:$B,UPPER(About!$B$1),'NREL Scaling Data'!$E:$E,Calculations!$M57,'NREL Scaling Data'!$A:$A,R$3,'NREL Scaling Data'!$C:$C,Calculations!$L57,'NREL Scaling Data'!$D:$D,Calculations!$N57) + 1) * R57,0)</f>
        <v>0</v>
      </c>
      <c r="T57" s="45">
        <f>IFERROR(((SUMIFS('NREL Scaling Data'!$F:$F,'NREL Scaling Data'!$B:$B,UPPER(About!$B$1),'NREL Scaling Data'!$E:$E,Calculations!$M57,'NREL Scaling Data'!$A:$A,T$3,'NREL Scaling Data'!$C:$C,Calculations!$L57,'NREL Scaling Data'!$D:$D,Calculations!$N57)-SUMIFS('NREL Scaling Data'!$F:$F,'NREL Scaling Data'!$B:$B,UPPER(About!$B$1),'NREL Scaling Data'!$E:$E,Calculations!$M57,'NREL Scaling Data'!$A:$A,S$3,'NREL Scaling Data'!$C:$C,Calculations!$L57,'NREL Scaling Data'!$D:$D,Calculations!$N57))/SUMIFS('NREL Scaling Data'!$F:$F,'NREL Scaling Data'!$B:$B,UPPER(About!$B$1),'NREL Scaling Data'!$E:$E,Calculations!$M57,'NREL Scaling Data'!$A:$A,S$3,'NREL Scaling Data'!$C:$C,Calculations!$L57,'NREL Scaling Data'!$D:$D,Calculations!$N57) + 1) * S57,0)</f>
        <v>0</v>
      </c>
      <c r="U57" s="45">
        <f>IFERROR(((SUMIFS('NREL Scaling Data'!$F:$F,'NREL Scaling Data'!$B:$B,UPPER(About!$B$1),'NREL Scaling Data'!$E:$E,Calculations!$M57,'NREL Scaling Data'!$A:$A,U$3,'NREL Scaling Data'!$C:$C,Calculations!$L57,'NREL Scaling Data'!$D:$D,Calculations!$N57)-SUMIFS('NREL Scaling Data'!$F:$F,'NREL Scaling Data'!$B:$B,UPPER(About!$B$1),'NREL Scaling Data'!$E:$E,Calculations!$M57,'NREL Scaling Data'!$A:$A,T$3,'NREL Scaling Data'!$C:$C,Calculations!$L57,'NREL Scaling Data'!$D:$D,Calculations!$N57))/SUMIFS('NREL Scaling Data'!$F:$F,'NREL Scaling Data'!$B:$B,UPPER(About!$B$1),'NREL Scaling Data'!$E:$E,Calculations!$M57,'NREL Scaling Data'!$A:$A,T$3,'NREL Scaling Data'!$C:$C,Calculations!$L57,'NREL Scaling Data'!$D:$D,Calculations!$N57) + 1) * T57,0)</f>
        <v>0</v>
      </c>
      <c r="V57" s="45">
        <f>IFERROR(((SUMIFS('NREL Scaling Data'!$F:$F,'NREL Scaling Data'!$B:$B,UPPER(About!$B$1),'NREL Scaling Data'!$E:$E,Calculations!$M57,'NREL Scaling Data'!$A:$A,V$3,'NREL Scaling Data'!$C:$C,Calculations!$L57,'NREL Scaling Data'!$D:$D,Calculations!$N57)-SUMIFS('NREL Scaling Data'!$F:$F,'NREL Scaling Data'!$B:$B,UPPER(About!$B$1),'NREL Scaling Data'!$E:$E,Calculations!$M57,'NREL Scaling Data'!$A:$A,U$3,'NREL Scaling Data'!$C:$C,Calculations!$L57,'NREL Scaling Data'!$D:$D,Calculations!$N57))/SUMIFS('NREL Scaling Data'!$F:$F,'NREL Scaling Data'!$B:$B,UPPER(About!$B$1),'NREL Scaling Data'!$E:$E,Calculations!$M57,'NREL Scaling Data'!$A:$A,U$3,'NREL Scaling Data'!$C:$C,Calculations!$L57,'NREL Scaling Data'!$D:$D,Calculations!$N57) + 1) * U57,0)</f>
        <v>0</v>
      </c>
      <c r="W57" s="45">
        <f>IFERROR(((SUMIFS('NREL Scaling Data'!$F:$F,'NREL Scaling Data'!$B:$B,UPPER(About!$B$1),'NREL Scaling Data'!$E:$E,Calculations!$M57,'NREL Scaling Data'!$A:$A,W$3,'NREL Scaling Data'!$C:$C,Calculations!$L57,'NREL Scaling Data'!$D:$D,Calculations!$N57)-SUMIFS('NREL Scaling Data'!$F:$F,'NREL Scaling Data'!$B:$B,UPPER(About!$B$1),'NREL Scaling Data'!$E:$E,Calculations!$M57,'NREL Scaling Data'!$A:$A,V$3,'NREL Scaling Data'!$C:$C,Calculations!$L57,'NREL Scaling Data'!$D:$D,Calculations!$N57))/SUMIFS('NREL Scaling Data'!$F:$F,'NREL Scaling Data'!$B:$B,UPPER(About!$B$1),'NREL Scaling Data'!$E:$E,Calculations!$M57,'NREL Scaling Data'!$A:$A,V$3,'NREL Scaling Data'!$C:$C,Calculations!$L57,'NREL Scaling Data'!$D:$D,Calculations!$N57) + 1) * V57,0)</f>
        <v>0</v>
      </c>
      <c r="X57" s="45">
        <f>IFERROR(((SUMIFS('NREL Scaling Data'!$F:$F,'NREL Scaling Data'!$B:$B,UPPER(About!$B$1),'NREL Scaling Data'!$E:$E,Calculations!$M57,'NREL Scaling Data'!$A:$A,X$3,'NREL Scaling Data'!$C:$C,Calculations!$L57,'NREL Scaling Data'!$D:$D,Calculations!$N57)-SUMIFS('NREL Scaling Data'!$F:$F,'NREL Scaling Data'!$B:$B,UPPER(About!$B$1),'NREL Scaling Data'!$E:$E,Calculations!$M57,'NREL Scaling Data'!$A:$A,W$3,'NREL Scaling Data'!$C:$C,Calculations!$L57,'NREL Scaling Data'!$D:$D,Calculations!$N57))/SUMIFS('NREL Scaling Data'!$F:$F,'NREL Scaling Data'!$B:$B,UPPER(About!$B$1),'NREL Scaling Data'!$E:$E,Calculations!$M57,'NREL Scaling Data'!$A:$A,W$3,'NREL Scaling Data'!$C:$C,Calculations!$L57,'NREL Scaling Data'!$D:$D,Calculations!$N57) + 1) * W57,0)</f>
        <v>0</v>
      </c>
      <c r="Y57" s="45">
        <f>IFERROR(((SUMIFS('NREL Scaling Data'!$F:$F,'NREL Scaling Data'!$B:$B,UPPER(About!$B$1),'NREL Scaling Data'!$E:$E,Calculations!$M57,'NREL Scaling Data'!$A:$A,Y$3,'NREL Scaling Data'!$C:$C,Calculations!$L57,'NREL Scaling Data'!$D:$D,Calculations!$N57)-SUMIFS('NREL Scaling Data'!$F:$F,'NREL Scaling Data'!$B:$B,UPPER(About!$B$1),'NREL Scaling Data'!$E:$E,Calculations!$M57,'NREL Scaling Data'!$A:$A,X$3,'NREL Scaling Data'!$C:$C,Calculations!$L57,'NREL Scaling Data'!$D:$D,Calculations!$N57))/SUMIFS('NREL Scaling Data'!$F:$F,'NREL Scaling Data'!$B:$B,UPPER(About!$B$1),'NREL Scaling Data'!$E:$E,Calculations!$M57,'NREL Scaling Data'!$A:$A,X$3,'NREL Scaling Data'!$C:$C,Calculations!$L57,'NREL Scaling Data'!$D:$D,Calculations!$N57) + 1) * X57,0)</f>
        <v>0</v>
      </c>
      <c r="Z57" s="45">
        <f>IFERROR(((SUMIFS('NREL Scaling Data'!$F:$F,'NREL Scaling Data'!$B:$B,UPPER(About!$B$1),'NREL Scaling Data'!$E:$E,Calculations!$M57,'NREL Scaling Data'!$A:$A,Z$3,'NREL Scaling Data'!$C:$C,Calculations!$L57,'NREL Scaling Data'!$D:$D,Calculations!$N57)-SUMIFS('NREL Scaling Data'!$F:$F,'NREL Scaling Data'!$B:$B,UPPER(About!$B$1),'NREL Scaling Data'!$E:$E,Calculations!$M57,'NREL Scaling Data'!$A:$A,Y$3,'NREL Scaling Data'!$C:$C,Calculations!$L57,'NREL Scaling Data'!$D:$D,Calculations!$N57))/SUMIFS('NREL Scaling Data'!$F:$F,'NREL Scaling Data'!$B:$B,UPPER(About!$B$1),'NREL Scaling Data'!$E:$E,Calculations!$M57,'NREL Scaling Data'!$A:$A,Y$3,'NREL Scaling Data'!$C:$C,Calculations!$L57,'NREL Scaling Data'!$D:$D,Calculations!$N57) + 1) * Y57,0)</f>
        <v>0</v>
      </c>
      <c r="AA57" s="45">
        <f>IFERROR(((SUMIFS('NREL Scaling Data'!$F:$F,'NREL Scaling Data'!$B:$B,UPPER(About!$B$1),'NREL Scaling Data'!$E:$E,Calculations!$M57,'NREL Scaling Data'!$A:$A,AA$3,'NREL Scaling Data'!$C:$C,Calculations!$L57,'NREL Scaling Data'!$D:$D,Calculations!$N57)-SUMIFS('NREL Scaling Data'!$F:$F,'NREL Scaling Data'!$B:$B,UPPER(About!$B$1),'NREL Scaling Data'!$E:$E,Calculations!$M57,'NREL Scaling Data'!$A:$A,Z$3,'NREL Scaling Data'!$C:$C,Calculations!$L57,'NREL Scaling Data'!$D:$D,Calculations!$N57))/SUMIFS('NREL Scaling Data'!$F:$F,'NREL Scaling Data'!$B:$B,UPPER(About!$B$1),'NREL Scaling Data'!$E:$E,Calculations!$M57,'NREL Scaling Data'!$A:$A,Z$3,'NREL Scaling Data'!$C:$C,Calculations!$L57,'NREL Scaling Data'!$D:$D,Calculations!$N57) + 1) * Z57,0)</f>
        <v>0</v>
      </c>
      <c r="AB57" s="45">
        <f>IFERROR(((SUMIFS('NREL Scaling Data'!$F:$F,'NREL Scaling Data'!$B:$B,UPPER(About!$B$1),'NREL Scaling Data'!$E:$E,Calculations!$M57,'NREL Scaling Data'!$A:$A,AB$3,'NREL Scaling Data'!$C:$C,Calculations!$L57,'NREL Scaling Data'!$D:$D,Calculations!$N57)-SUMIFS('NREL Scaling Data'!$F:$F,'NREL Scaling Data'!$B:$B,UPPER(About!$B$1),'NREL Scaling Data'!$E:$E,Calculations!$M57,'NREL Scaling Data'!$A:$A,AA$3,'NREL Scaling Data'!$C:$C,Calculations!$L57,'NREL Scaling Data'!$D:$D,Calculations!$N57))/SUMIFS('NREL Scaling Data'!$F:$F,'NREL Scaling Data'!$B:$B,UPPER(About!$B$1),'NREL Scaling Data'!$E:$E,Calculations!$M57,'NREL Scaling Data'!$A:$A,AA$3,'NREL Scaling Data'!$C:$C,Calculations!$L57,'NREL Scaling Data'!$D:$D,Calculations!$N57) + 1) * AA57,0)</f>
        <v>0</v>
      </c>
      <c r="AC57" s="45">
        <f>IFERROR(((SUMIFS('NREL Scaling Data'!$F:$F,'NREL Scaling Data'!$B:$B,UPPER(About!$B$1),'NREL Scaling Data'!$E:$E,Calculations!$M57,'NREL Scaling Data'!$A:$A,AC$3,'NREL Scaling Data'!$C:$C,Calculations!$L57,'NREL Scaling Data'!$D:$D,Calculations!$N57)-SUMIFS('NREL Scaling Data'!$F:$F,'NREL Scaling Data'!$B:$B,UPPER(About!$B$1),'NREL Scaling Data'!$E:$E,Calculations!$M57,'NREL Scaling Data'!$A:$A,AB$3,'NREL Scaling Data'!$C:$C,Calculations!$L57,'NREL Scaling Data'!$D:$D,Calculations!$N57))/SUMIFS('NREL Scaling Data'!$F:$F,'NREL Scaling Data'!$B:$B,UPPER(About!$B$1),'NREL Scaling Data'!$E:$E,Calculations!$M57,'NREL Scaling Data'!$A:$A,AB$3,'NREL Scaling Data'!$C:$C,Calculations!$L57,'NREL Scaling Data'!$D:$D,Calculations!$N57) + 1) * AB57,0)</f>
        <v>0</v>
      </c>
      <c r="AD57" s="45">
        <f>IFERROR(((SUMIFS('NREL Scaling Data'!$F:$F,'NREL Scaling Data'!$B:$B,UPPER(About!$B$1),'NREL Scaling Data'!$E:$E,Calculations!$M57,'NREL Scaling Data'!$A:$A,AD$3,'NREL Scaling Data'!$C:$C,Calculations!$L57,'NREL Scaling Data'!$D:$D,Calculations!$N57)-SUMIFS('NREL Scaling Data'!$F:$F,'NREL Scaling Data'!$B:$B,UPPER(About!$B$1),'NREL Scaling Data'!$E:$E,Calculations!$M57,'NREL Scaling Data'!$A:$A,AC$3,'NREL Scaling Data'!$C:$C,Calculations!$L57,'NREL Scaling Data'!$D:$D,Calculations!$N57))/SUMIFS('NREL Scaling Data'!$F:$F,'NREL Scaling Data'!$B:$B,UPPER(About!$B$1),'NREL Scaling Data'!$E:$E,Calculations!$M57,'NREL Scaling Data'!$A:$A,AC$3,'NREL Scaling Data'!$C:$C,Calculations!$L57,'NREL Scaling Data'!$D:$D,Calculations!$N57) + 1) * AC57,0)</f>
        <v>0</v>
      </c>
      <c r="AE57" s="45">
        <f>IFERROR(((SUMIFS('NREL Scaling Data'!$F:$F,'NREL Scaling Data'!$B:$B,UPPER(About!$B$1),'NREL Scaling Data'!$E:$E,Calculations!$M57,'NREL Scaling Data'!$A:$A,AE$3,'NREL Scaling Data'!$C:$C,Calculations!$L57,'NREL Scaling Data'!$D:$D,Calculations!$N57)-SUMIFS('NREL Scaling Data'!$F:$F,'NREL Scaling Data'!$B:$B,UPPER(About!$B$1),'NREL Scaling Data'!$E:$E,Calculations!$M57,'NREL Scaling Data'!$A:$A,AD$3,'NREL Scaling Data'!$C:$C,Calculations!$L57,'NREL Scaling Data'!$D:$D,Calculations!$N57))/SUMIFS('NREL Scaling Data'!$F:$F,'NREL Scaling Data'!$B:$B,UPPER(About!$B$1),'NREL Scaling Data'!$E:$E,Calculations!$M57,'NREL Scaling Data'!$A:$A,AD$3,'NREL Scaling Data'!$C:$C,Calculations!$L57,'NREL Scaling Data'!$D:$D,Calculations!$N57) + 1) * AD57,0)</f>
        <v>0</v>
      </c>
      <c r="AF57" s="45">
        <f>IFERROR(((SUMIFS('NREL Scaling Data'!$F:$F,'NREL Scaling Data'!$B:$B,UPPER(About!$B$1),'NREL Scaling Data'!$E:$E,Calculations!$M57,'NREL Scaling Data'!$A:$A,AF$3,'NREL Scaling Data'!$C:$C,Calculations!$L57,'NREL Scaling Data'!$D:$D,Calculations!$N57)-SUMIFS('NREL Scaling Data'!$F:$F,'NREL Scaling Data'!$B:$B,UPPER(About!$B$1),'NREL Scaling Data'!$E:$E,Calculations!$M57,'NREL Scaling Data'!$A:$A,AE$3,'NREL Scaling Data'!$C:$C,Calculations!$L57,'NREL Scaling Data'!$D:$D,Calculations!$N57))/SUMIFS('NREL Scaling Data'!$F:$F,'NREL Scaling Data'!$B:$B,UPPER(About!$B$1),'NREL Scaling Data'!$E:$E,Calculations!$M57,'NREL Scaling Data'!$A:$A,AE$3,'NREL Scaling Data'!$C:$C,Calculations!$L57,'NREL Scaling Data'!$D:$D,Calculations!$N57) + 1) * AE57,0)</f>
        <v>0</v>
      </c>
      <c r="AG57" s="45">
        <f>IFERROR(((SUMIFS('NREL Scaling Data'!$F:$F,'NREL Scaling Data'!$B:$B,UPPER(About!$B$1),'NREL Scaling Data'!$E:$E,Calculations!$M57,'NREL Scaling Data'!$A:$A,AG$3,'NREL Scaling Data'!$C:$C,Calculations!$L57,'NREL Scaling Data'!$D:$D,Calculations!$N57)-SUMIFS('NREL Scaling Data'!$F:$F,'NREL Scaling Data'!$B:$B,UPPER(About!$B$1),'NREL Scaling Data'!$E:$E,Calculations!$M57,'NREL Scaling Data'!$A:$A,AF$3,'NREL Scaling Data'!$C:$C,Calculations!$L57,'NREL Scaling Data'!$D:$D,Calculations!$N57))/SUMIFS('NREL Scaling Data'!$F:$F,'NREL Scaling Data'!$B:$B,UPPER(About!$B$1),'NREL Scaling Data'!$E:$E,Calculations!$M57,'NREL Scaling Data'!$A:$A,AF$3,'NREL Scaling Data'!$C:$C,Calculations!$L57,'NREL Scaling Data'!$D:$D,Calculations!$N57) + 1) * AF57,0)</f>
        <v>0</v>
      </c>
      <c r="AH57" s="45">
        <f>IFERROR(((SUMIFS('NREL Scaling Data'!$F:$F,'NREL Scaling Data'!$B:$B,UPPER(About!$B$1),'NREL Scaling Data'!$E:$E,Calculations!$M57,'NREL Scaling Data'!$A:$A,AH$3,'NREL Scaling Data'!$C:$C,Calculations!$L57,'NREL Scaling Data'!$D:$D,Calculations!$N57)-SUMIFS('NREL Scaling Data'!$F:$F,'NREL Scaling Data'!$B:$B,UPPER(About!$B$1),'NREL Scaling Data'!$E:$E,Calculations!$M57,'NREL Scaling Data'!$A:$A,AG$3,'NREL Scaling Data'!$C:$C,Calculations!$L57,'NREL Scaling Data'!$D:$D,Calculations!$N57))/SUMIFS('NREL Scaling Data'!$F:$F,'NREL Scaling Data'!$B:$B,UPPER(About!$B$1),'NREL Scaling Data'!$E:$E,Calculations!$M57,'NREL Scaling Data'!$A:$A,AG$3,'NREL Scaling Data'!$C:$C,Calculations!$L57,'NREL Scaling Data'!$D:$D,Calculations!$N57) + 1) * AG57,0)</f>
        <v>0</v>
      </c>
      <c r="AI57" s="45">
        <f>IFERROR(((SUMIFS('NREL Scaling Data'!$F:$F,'NREL Scaling Data'!$B:$B,UPPER(About!$B$1),'NREL Scaling Data'!$E:$E,Calculations!$M57,'NREL Scaling Data'!$A:$A,AI$3,'NREL Scaling Data'!$C:$C,Calculations!$L57,'NREL Scaling Data'!$D:$D,Calculations!$N57)-SUMIFS('NREL Scaling Data'!$F:$F,'NREL Scaling Data'!$B:$B,UPPER(About!$B$1),'NREL Scaling Data'!$E:$E,Calculations!$M57,'NREL Scaling Data'!$A:$A,AH$3,'NREL Scaling Data'!$C:$C,Calculations!$L57,'NREL Scaling Data'!$D:$D,Calculations!$N57))/SUMIFS('NREL Scaling Data'!$F:$F,'NREL Scaling Data'!$B:$B,UPPER(About!$B$1),'NREL Scaling Data'!$E:$E,Calculations!$M57,'NREL Scaling Data'!$A:$A,AH$3,'NREL Scaling Data'!$C:$C,Calculations!$L57,'NREL Scaling Data'!$D:$D,Calculations!$N57) + 1) * AH57,0)</f>
        <v>0</v>
      </c>
      <c r="AJ57" s="45">
        <f>IFERROR(((SUMIFS('NREL Scaling Data'!$F:$F,'NREL Scaling Data'!$B:$B,UPPER(About!$B$1),'NREL Scaling Data'!$E:$E,Calculations!$M57,'NREL Scaling Data'!$A:$A,AJ$3,'NREL Scaling Data'!$C:$C,Calculations!$L57,'NREL Scaling Data'!$D:$D,Calculations!$N57)-SUMIFS('NREL Scaling Data'!$F:$F,'NREL Scaling Data'!$B:$B,UPPER(About!$B$1),'NREL Scaling Data'!$E:$E,Calculations!$M57,'NREL Scaling Data'!$A:$A,AI$3,'NREL Scaling Data'!$C:$C,Calculations!$L57,'NREL Scaling Data'!$D:$D,Calculations!$N57))/SUMIFS('NREL Scaling Data'!$F:$F,'NREL Scaling Data'!$B:$B,UPPER(About!$B$1),'NREL Scaling Data'!$E:$E,Calculations!$M57,'NREL Scaling Data'!$A:$A,AI$3,'NREL Scaling Data'!$C:$C,Calculations!$L57,'NREL Scaling Data'!$D:$D,Calculations!$N57) + 1) * AI57,0)</f>
        <v>0</v>
      </c>
      <c r="AK57" s="45">
        <f>IFERROR(((SUMIFS('NREL Scaling Data'!$F:$F,'NREL Scaling Data'!$B:$B,UPPER(About!$B$1),'NREL Scaling Data'!$E:$E,Calculations!$M57,'NREL Scaling Data'!$A:$A,AK$3,'NREL Scaling Data'!$C:$C,Calculations!$L57,'NREL Scaling Data'!$D:$D,Calculations!$N57)-SUMIFS('NREL Scaling Data'!$F:$F,'NREL Scaling Data'!$B:$B,UPPER(About!$B$1),'NREL Scaling Data'!$E:$E,Calculations!$M57,'NREL Scaling Data'!$A:$A,AJ$3,'NREL Scaling Data'!$C:$C,Calculations!$L57,'NREL Scaling Data'!$D:$D,Calculations!$N57))/SUMIFS('NREL Scaling Data'!$F:$F,'NREL Scaling Data'!$B:$B,UPPER(About!$B$1),'NREL Scaling Data'!$E:$E,Calculations!$M57,'NREL Scaling Data'!$A:$A,AJ$3,'NREL Scaling Data'!$C:$C,Calculations!$L57,'NREL Scaling Data'!$D:$D,Calculations!$N57) + 1) * AJ57,0)</f>
        <v>0</v>
      </c>
      <c r="AL57" s="45">
        <f>IFERROR(((SUMIFS('NREL Scaling Data'!$F:$F,'NREL Scaling Data'!$B:$B,UPPER(About!$B$1),'NREL Scaling Data'!$E:$E,Calculations!$M57,'NREL Scaling Data'!$A:$A,AL$3,'NREL Scaling Data'!$C:$C,Calculations!$L57,'NREL Scaling Data'!$D:$D,Calculations!$N57)-SUMIFS('NREL Scaling Data'!$F:$F,'NREL Scaling Data'!$B:$B,UPPER(About!$B$1),'NREL Scaling Data'!$E:$E,Calculations!$M57,'NREL Scaling Data'!$A:$A,AK$3,'NREL Scaling Data'!$C:$C,Calculations!$L57,'NREL Scaling Data'!$D:$D,Calculations!$N57))/SUMIFS('NREL Scaling Data'!$F:$F,'NREL Scaling Data'!$B:$B,UPPER(About!$B$1),'NREL Scaling Data'!$E:$E,Calculations!$M57,'NREL Scaling Data'!$A:$A,AK$3,'NREL Scaling Data'!$C:$C,Calculations!$L57,'NREL Scaling Data'!$D:$D,Calculations!$N57) + 1) * AK57,0)</f>
        <v>0</v>
      </c>
      <c r="AM57" s="45">
        <f>IFERROR(((SUMIFS('NREL Scaling Data'!$F:$F,'NREL Scaling Data'!$B:$B,UPPER(About!$B$1),'NREL Scaling Data'!$E:$E,Calculations!$M57,'NREL Scaling Data'!$A:$A,AM$3,'NREL Scaling Data'!$C:$C,Calculations!$L57,'NREL Scaling Data'!$D:$D,Calculations!$N57)-SUMIFS('NREL Scaling Data'!$F:$F,'NREL Scaling Data'!$B:$B,UPPER(About!$B$1),'NREL Scaling Data'!$E:$E,Calculations!$M57,'NREL Scaling Data'!$A:$A,AL$3,'NREL Scaling Data'!$C:$C,Calculations!$L57,'NREL Scaling Data'!$D:$D,Calculations!$N57))/SUMIFS('NREL Scaling Data'!$F:$F,'NREL Scaling Data'!$B:$B,UPPER(About!$B$1),'NREL Scaling Data'!$E:$E,Calculations!$M57,'NREL Scaling Data'!$A:$A,AL$3,'NREL Scaling Data'!$C:$C,Calculations!$L57,'NREL Scaling Data'!$D:$D,Calculations!$N57) + 1) * AL57,0)</f>
        <v>0</v>
      </c>
      <c r="AN57" s="45">
        <f>IFERROR(((SUMIFS('NREL Scaling Data'!$F:$F,'NREL Scaling Data'!$B:$B,UPPER(About!$B$1),'NREL Scaling Data'!$E:$E,Calculations!$M57,'NREL Scaling Data'!$A:$A,AN$3,'NREL Scaling Data'!$C:$C,Calculations!$L57,'NREL Scaling Data'!$D:$D,Calculations!$N57)-SUMIFS('NREL Scaling Data'!$F:$F,'NREL Scaling Data'!$B:$B,UPPER(About!$B$1),'NREL Scaling Data'!$E:$E,Calculations!$M57,'NREL Scaling Data'!$A:$A,AM$3,'NREL Scaling Data'!$C:$C,Calculations!$L57,'NREL Scaling Data'!$D:$D,Calculations!$N57))/SUMIFS('NREL Scaling Data'!$F:$F,'NREL Scaling Data'!$B:$B,UPPER(About!$B$1),'NREL Scaling Data'!$E:$E,Calculations!$M57,'NREL Scaling Data'!$A:$A,AM$3,'NREL Scaling Data'!$C:$C,Calculations!$L57,'NREL Scaling Data'!$D:$D,Calculations!$N57) + 1) * AM57,0)</f>
        <v>0</v>
      </c>
      <c r="AO57" s="45">
        <f>IFERROR(((SUMIFS('NREL Scaling Data'!$F:$F,'NREL Scaling Data'!$B:$B,UPPER(About!$B$1),'NREL Scaling Data'!$E:$E,Calculations!$M57,'NREL Scaling Data'!$A:$A,AO$3,'NREL Scaling Data'!$C:$C,Calculations!$L57,'NREL Scaling Data'!$D:$D,Calculations!$N57)-SUMIFS('NREL Scaling Data'!$F:$F,'NREL Scaling Data'!$B:$B,UPPER(About!$B$1),'NREL Scaling Data'!$E:$E,Calculations!$M57,'NREL Scaling Data'!$A:$A,AN$3,'NREL Scaling Data'!$C:$C,Calculations!$L57,'NREL Scaling Data'!$D:$D,Calculations!$N57))/SUMIFS('NREL Scaling Data'!$F:$F,'NREL Scaling Data'!$B:$B,UPPER(About!$B$1),'NREL Scaling Data'!$E:$E,Calculations!$M57,'NREL Scaling Data'!$A:$A,AN$3,'NREL Scaling Data'!$C:$C,Calculations!$L57,'NREL Scaling Data'!$D:$D,Calculations!$N57) + 1) * AN57,0)</f>
        <v>0</v>
      </c>
      <c r="AP57" s="45">
        <f>IFERROR(((SUMIFS('NREL Scaling Data'!$F:$F,'NREL Scaling Data'!$B:$B,UPPER(About!$B$1),'NREL Scaling Data'!$E:$E,Calculations!$M57,'NREL Scaling Data'!$A:$A,AP$3,'NREL Scaling Data'!$C:$C,Calculations!$L57,'NREL Scaling Data'!$D:$D,Calculations!$N57)-SUMIFS('NREL Scaling Data'!$F:$F,'NREL Scaling Data'!$B:$B,UPPER(About!$B$1),'NREL Scaling Data'!$E:$E,Calculations!$M57,'NREL Scaling Data'!$A:$A,AO$3,'NREL Scaling Data'!$C:$C,Calculations!$L57,'NREL Scaling Data'!$D:$D,Calculations!$N57))/SUMIFS('NREL Scaling Data'!$F:$F,'NREL Scaling Data'!$B:$B,UPPER(About!$B$1),'NREL Scaling Data'!$E:$E,Calculations!$M57,'NREL Scaling Data'!$A:$A,AO$3,'NREL Scaling Data'!$C:$C,Calculations!$L57,'NREL Scaling Data'!$D:$D,Calculations!$N57) + 1) * AO57,0)</f>
        <v>0</v>
      </c>
      <c r="AQ57" s="45">
        <f>IFERROR(((SUMIFS('NREL Scaling Data'!$F:$F,'NREL Scaling Data'!$B:$B,UPPER(About!$B$1),'NREL Scaling Data'!$E:$E,Calculations!$M57,'NREL Scaling Data'!$A:$A,AQ$3,'NREL Scaling Data'!$C:$C,Calculations!$L57,'NREL Scaling Data'!$D:$D,Calculations!$N57)-SUMIFS('NREL Scaling Data'!$F:$F,'NREL Scaling Data'!$B:$B,UPPER(About!$B$1),'NREL Scaling Data'!$E:$E,Calculations!$M57,'NREL Scaling Data'!$A:$A,AP$3,'NREL Scaling Data'!$C:$C,Calculations!$L57,'NREL Scaling Data'!$D:$D,Calculations!$N57))/SUMIFS('NREL Scaling Data'!$F:$F,'NREL Scaling Data'!$B:$B,UPPER(About!$B$1),'NREL Scaling Data'!$E:$E,Calculations!$M57,'NREL Scaling Data'!$A:$A,AP$3,'NREL Scaling Data'!$C:$C,Calculations!$L57,'NREL Scaling Data'!$D:$D,Calculations!$N57) + 1) * AP57,0)</f>
        <v>0</v>
      </c>
      <c r="AR57" s="45">
        <f>IFERROR(((SUMIFS('NREL Scaling Data'!$F:$F,'NREL Scaling Data'!$B:$B,UPPER(About!$B$1),'NREL Scaling Data'!$E:$E,Calculations!$M57,'NREL Scaling Data'!$A:$A,AR$3,'NREL Scaling Data'!$C:$C,Calculations!$L57,'NREL Scaling Data'!$D:$D,Calculations!$N57)-SUMIFS('NREL Scaling Data'!$F:$F,'NREL Scaling Data'!$B:$B,UPPER(About!$B$1),'NREL Scaling Data'!$E:$E,Calculations!$M57,'NREL Scaling Data'!$A:$A,AQ$3,'NREL Scaling Data'!$C:$C,Calculations!$L57,'NREL Scaling Data'!$D:$D,Calculations!$N57))/SUMIFS('NREL Scaling Data'!$F:$F,'NREL Scaling Data'!$B:$B,UPPER(About!$B$1),'NREL Scaling Data'!$E:$E,Calculations!$M57,'NREL Scaling Data'!$A:$A,AQ$3,'NREL Scaling Data'!$C:$C,Calculations!$L57,'NREL Scaling Data'!$D:$D,Calculations!$N57) + 1) * AQ57,0)</f>
        <v>0</v>
      </c>
      <c r="AS57" s="45">
        <f>IFERROR(((SUMIFS('NREL Scaling Data'!$F:$F,'NREL Scaling Data'!$B:$B,UPPER(About!$B$1),'NREL Scaling Data'!$E:$E,Calculations!$M57,'NREL Scaling Data'!$A:$A,AS$3,'NREL Scaling Data'!$C:$C,Calculations!$L57,'NREL Scaling Data'!$D:$D,Calculations!$N57)-SUMIFS('NREL Scaling Data'!$F:$F,'NREL Scaling Data'!$B:$B,UPPER(About!$B$1),'NREL Scaling Data'!$E:$E,Calculations!$M57,'NREL Scaling Data'!$A:$A,AR$3,'NREL Scaling Data'!$C:$C,Calculations!$L57,'NREL Scaling Data'!$D:$D,Calculations!$N57))/SUMIFS('NREL Scaling Data'!$F:$F,'NREL Scaling Data'!$B:$B,UPPER(About!$B$1),'NREL Scaling Data'!$E:$E,Calculations!$M57,'NREL Scaling Data'!$A:$A,AR$3,'NREL Scaling Data'!$C:$C,Calculations!$L57,'NREL Scaling Data'!$D:$D,Calculations!$N57) + 1) * AR57,0)</f>
        <v>0</v>
      </c>
      <c r="AT57" s="45">
        <f>IFERROR(((SUMIFS('NREL Scaling Data'!$F:$F,'NREL Scaling Data'!$B:$B,UPPER(About!$B$1),'NREL Scaling Data'!$E:$E,Calculations!$M57,'NREL Scaling Data'!$A:$A,AT$3,'NREL Scaling Data'!$C:$C,Calculations!$L57,'NREL Scaling Data'!$D:$D,Calculations!$N57)-SUMIFS('NREL Scaling Data'!$F:$F,'NREL Scaling Data'!$B:$B,UPPER(About!$B$1),'NREL Scaling Data'!$E:$E,Calculations!$M57,'NREL Scaling Data'!$A:$A,AS$3,'NREL Scaling Data'!$C:$C,Calculations!$L57,'NREL Scaling Data'!$D:$D,Calculations!$N57))/SUMIFS('NREL Scaling Data'!$F:$F,'NREL Scaling Data'!$B:$B,UPPER(About!$B$1),'NREL Scaling Data'!$E:$E,Calculations!$M57,'NREL Scaling Data'!$A:$A,AS$3,'NREL Scaling Data'!$C:$C,Calculations!$L57,'NREL Scaling Data'!$D:$D,Calculations!$N57) + 1) * AS57,0)</f>
        <v>0</v>
      </c>
    </row>
    <row r="58" spans="6:46">
      <c r="H58" s="12" t="s">
        <v>399</v>
      </c>
      <c r="I58" s="12" t="s">
        <v>1085</v>
      </c>
      <c r="J58" s="209">
        <f>SUMIFS('NREL Scaling Data'!F:F,'NREL Scaling Data'!B:B,UPPER(About!$B$1),'NREL Scaling Data'!E:E,Calculations!M58,'NREL Scaling Data'!A:A, 2021,'NREL Scaling Data'!C:C,Calculations!L58,'NREL Scaling Data'!D:D,Calculations!N58) / SUMIFS('NREL Scaling Data'!F:F,'NREL Scaling Data'!B:B,UPPER(About!$B$1),'NREL Scaling Data'!A:A, 2021,'NREL Scaling Data'!C:C,Calculations!L58,'NREL Scaling Data'!D:D,Calculations!N58)</f>
        <v>0</v>
      </c>
      <c r="K58" s="207">
        <f t="shared" si="11"/>
        <v>0.94236632738906856</v>
      </c>
      <c r="L58" s="209" t="s">
        <v>1022</v>
      </c>
      <c r="M58" s="12" t="s">
        <v>1016</v>
      </c>
      <c r="N58" s="1" t="s">
        <v>972</v>
      </c>
      <c r="O58" s="7">
        <f t="shared" si="12"/>
        <v>0</v>
      </c>
      <c r="P58" s="7">
        <f t="shared" si="13"/>
        <v>0</v>
      </c>
      <c r="Q58" s="45">
        <f>SUMIFS('SEDS 2021'!$F$23:$F$40,'SEDS 2021'!E$23:E$40,Calculations!L58,'SEDS 2021'!D$23:D$40,Calculations!N58)*J58*K58</f>
        <v>0</v>
      </c>
      <c r="R58" s="45">
        <f>IFERROR(((SUMIFS('NREL Scaling Data'!$F:$F,'NREL Scaling Data'!$B:$B,UPPER(About!$B$1),'NREL Scaling Data'!$E:$E,Calculations!$M58,'NREL Scaling Data'!$A:$A,R$3,'NREL Scaling Data'!$C:$C,Calculations!$L58,'NREL Scaling Data'!$D:$D,Calculations!$N58)-SUMIFS('NREL Scaling Data'!$F:$F,'NREL Scaling Data'!$B:$B,UPPER(About!$B$1),'NREL Scaling Data'!$E:$E,Calculations!$M58,'NREL Scaling Data'!$A:$A,Q$3,'NREL Scaling Data'!$C:$C,Calculations!$L58,'NREL Scaling Data'!$D:$D,Calculations!$N58))/SUMIFS('NREL Scaling Data'!$F:$F,'NREL Scaling Data'!$B:$B,UPPER(About!$B$1),'NREL Scaling Data'!$E:$E,Calculations!$M58,'NREL Scaling Data'!$A:$A,Q$3,'NREL Scaling Data'!$C:$C,Calculations!$L58,'NREL Scaling Data'!$D:$D,Calculations!$N58) + 1) * Q58,0)</f>
        <v>0</v>
      </c>
      <c r="S58" s="45">
        <f>IFERROR(((SUMIFS('NREL Scaling Data'!$F:$F,'NREL Scaling Data'!$B:$B,UPPER(About!$B$1),'NREL Scaling Data'!$E:$E,Calculations!$M58,'NREL Scaling Data'!$A:$A,S$3,'NREL Scaling Data'!$C:$C,Calculations!$L58,'NREL Scaling Data'!$D:$D,Calculations!$N58)-SUMIFS('NREL Scaling Data'!$F:$F,'NREL Scaling Data'!$B:$B,UPPER(About!$B$1),'NREL Scaling Data'!$E:$E,Calculations!$M58,'NREL Scaling Data'!$A:$A,R$3,'NREL Scaling Data'!$C:$C,Calculations!$L58,'NREL Scaling Data'!$D:$D,Calculations!$N58))/SUMIFS('NREL Scaling Data'!$F:$F,'NREL Scaling Data'!$B:$B,UPPER(About!$B$1),'NREL Scaling Data'!$E:$E,Calculations!$M58,'NREL Scaling Data'!$A:$A,R$3,'NREL Scaling Data'!$C:$C,Calculations!$L58,'NREL Scaling Data'!$D:$D,Calculations!$N58) + 1) * R58,0)</f>
        <v>0</v>
      </c>
      <c r="T58" s="45">
        <f>IFERROR(((SUMIFS('NREL Scaling Data'!$F:$F,'NREL Scaling Data'!$B:$B,UPPER(About!$B$1),'NREL Scaling Data'!$E:$E,Calculations!$M58,'NREL Scaling Data'!$A:$A,T$3,'NREL Scaling Data'!$C:$C,Calculations!$L58,'NREL Scaling Data'!$D:$D,Calculations!$N58)-SUMIFS('NREL Scaling Data'!$F:$F,'NREL Scaling Data'!$B:$B,UPPER(About!$B$1),'NREL Scaling Data'!$E:$E,Calculations!$M58,'NREL Scaling Data'!$A:$A,S$3,'NREL Scaling Data'!$C:$C,Calculations!$L58,'NREL Scaling Data'!$D:$D,Calculations!$N58))/SUMIFS('NREL Scaling Data'!$F:$F,'NREL Scaling Data'!$B:$B,UPPER(About!$B$1),'NREL Scaling Data'!$E:$E,Calculations!$M58,'NREL Scaling Data'!$A:$A,S$3,'NREL Scaling Data'!$C:$C,Calculations!$L58,'NREL Scaling Data'!$D:$D,Calculations!$N58) + 1) * S58,0)</f>
        <v>0</v>
      </c>
      <c r="U58" s="45">
        <f>IFERROR(((SUMIFS('NREL Scaling Data'!$F:$F,'NREL Scaling Data'!$B:$B,UPPER(About!$B$1),'NREL Scaling Data'!$E:$E,Calculations!$M58,'NREL Scaling Data'!$A:$A,U$3,'NREL Scaling Data'!$C:$C,Calculations!$L58,'NREL Scaling Data'!$D:$D,Calculations!$N58)-SUMIFS('NREL Scaling Data'!$F:$F,'NREL Scaling Data'!$B:$B,UPPER(About!$B$1),'NREL Scaling Data'!$E:$E,Calculations!$M58,'NREL Scaling Data'!$A:$A,T$3,'NREL Scaling Data'!$C:$C,Calculations!$L58,'NREL Scaling Data'!$D:$D,Calculations!$N58))/SUMIFS('NREL Scaling Data'!$F:$F,'NREL Scaling Data'!$B:$B,UPPER(About!$B$1),'NREL Scaling Data'!$E:$E,Calculations!$M58,'NREL Scaling Data'!$A:$A,T$3,'NREL Scaling Data'!$C:$C,Calculations!$L58,'NREL Scaling Data'!$D:$D,Calculations!$N58) + 1) * T58,0)</f>
        <v>0</v>
      </c>
      <c r="V58" s="45">
        <f>IFERROR(((SUMIFS('NREL Scaling Data'!$F:$F,'NREL Scaling Data'!$B:$B,UPPER(About!$B$1),'NREL Scaling Data'!$E:$E,Calculations!$M58,'NREL Scaling Data'!$A:$A,V$3,'NREL Scaling Data'!$C:$C,Calculations!$L58,'NREL Scaling Data'!$D:$D,Calculations!$N58)-SUMIFS('NREL Scaling Data'!$F:$F,'NREL Scaling Data'!$B:$B,UPPER(About!$B$1),'NREL Scaling Data'!$E:$E,Calculations!$M58,'NREL Scaling Data'!$A:$A,U$3,'NREL Scaling Data'!$C:$C,Calculations!$L58,'NREL Scaling Data'!$D:$D,Calculations!$N58))/SUMIFS('NREL Scaling Data'!$F:$F,'NREL Scaling Data'!$B:$B,UPPER(About!$B$1),'NREL Scaling Data'!$E:$E,Calculations!$M58,'NREL Scaling Data'!$A:$A,U$3,'NREL Scaling Data'!$C:$C,Calculations!$L58,'NREL Scaling Data'!$D:$D,Calculations!$N58) + 1) * U58,0)</f>
        <v>0</v>
      </c>
      <c r="W58" s="45">
        <f>IFERROR(((SUMIFS('NREL Scaling Data'!$F:$F,'NREL Scaling Data'!$B:$B,UPPER(About!$B$1),'NREL Scaling Data'!$E:$E,Calculations!$M58,'NREL Scaling Data'!$A:$A,W$3,'NREL Scaling Data'!$C:$C,Calculations!$L58,'NREL Scaling Data'!$D:$D,Calculations!$N58)-SUMIFS('NREL Scaling Data'!$F:$F,'NREL Scaling Data'!$B:$B,UPPER(About!$B$1),'NREL Scaling Data'!$E:$E,Calculations!$M58,'NREL Scaling Data'!$A:$A,V$3,'NREL Scaling Data'!$C:$C,Calculations!$L58,'NREL Scaling Data'!$D:$D,Calculations!$N58))/SUMIFS('NREL Scaling Data'!$F:$F,'NREL Scaling Data'!$B:$B,UPPER(About!$B$1),'NREL Scaling Data'!$E:$E,Calculations!$M58,'NREL Scaling Data'!$A:$A,V$3,'NREL Scaling Data'!$C:$C,Calculations!$L58,'NREL Scaling Data'!$D:$D,Calculations!$N58) + 1) * V58,0)</f>
        <v>0</v>
      </c>
      <c r="X58" s="45">
        <f>IFERROR(((SUMIFS('NREL Scaling Data'!$F:$F,'NREL Scaling Data'!$B:$B,UPPER(About!$B$1),'NREL Scaling Data'!$E:$E,Calculations!$M58,'NREL Scaling Data'!$A:$A,X$3,'NREL Scaling Data'!$C:$C,Calculations!$L58,'NREL Scaling Data'!$D:$D,Calculations!$N58)-SUMIFS('NREL Scaling Data'!$F:$F,'NREL Scaling Data'!$B:$B,UPPER(About!$B$1),'NREL Scaling Data'!$E:$E,Calculations!$M58,'NREL Scaling Data'!$A:$A,W$3,'NREL Scaling Data'!$C:$C,Calculations!$L58,'NREL Scaling Data'!$D:$D,Calculations!$N58))/SUMIFS('NREL Scaling Data'!$F:$F,'NREL Scaling Data'!$B:$B,UPPER(About!$B$1),'NREL Scaling Data'!$E:$E,Calculations!$M58,'NREL Scaling Data'!$A:$A,W$3,'NREL Scaling Data'!$C:$C,Calculations!$L58,'NREL Scaling Data'!$D:$D,Calculations!$N58) + 1) * W58,0)</f>
        <v>0</v>
      </c>
      <c r="Y58" s="45">
        <f>IFERROR(((SUMIFS('NREL Scaling Data'!$F:$F,'NREL Scaling Data'!$B:$B,UPPER(About!$B$1),'NREL Scaling Data'!$E:$E,Calculations!$M58,'NREL Scaling Data'!$A:$A,Y$3,'NREL Scaling Data'!$C:$C,Calculations!$L58,'NREL Scaling Data'!$D:$D,Calculations!$N58)-SUMIFS('NREL Scaling Data'!$F:$F,'NREL Scaling Data'!$B:$B,UPPER(About!$B$1),'NREL Scaling Data'!$E:$E,Calculations!$M58,'NREL Scaling Data'!$A:$A,X$3,'NREL Scaling Data'!$C:$C,Calculations!$L58,'NREL Scaling Data'!$D:$D,Calculations!$N58))/SUMIFS('NREL Scaling Data'!$F:$F,'NREL Scaling Data'!$B:$B,UPPER(About!$B$1),'NREL Scaling Data'!$E:$E,Calculations!$M58,'NREL Scaling Data'!$A:$A,X$3,'NREL Scaling Data'!$C:$C,Calculations!$L58,'NREL Scaling Data'!$D:$D,Calculations!$N58) + 1) * X58,0)</f>
        <v>0</v>
      </c>
      <c r="Z58" s="45">
        <f>IFERROR(((SUMIFS('NREL Scaling Data'!$F:$F,'NREL Scaling Data'!$B:$B,UPPER(About!$B$1),'NREL Scaling Data'!$E:$E,Calculations!$M58,'NREL Scaling Data'!$A:$A,Z$3,'NREL Scaling Data'!$C:$C,Calculations!$L58,'NREL Scaling Data'!$D:$D,Calculations!$N58)-SUMIFS('NREL Scaling Data'!$F:$F,'NREL Scaling Data'!$B:$B,UPPER(About!$B$1),'NREL Scaling Data'!$E:$E,Calculations!$M58,'NREL Scaling Data'!$A:$A,Y$3,'NREL Scaling Data'!$C:$C,Calculations!$L58,'NREL Scaling Data'!$D:$D,Calculations!$N58))/SUMIFS('NREL Scaling Data'!$F:$F,'NREL Scaling Data'!$B:$B,UPPER(About!$B$1),'NREL Scaling Data'!$E:$E,Calculations!$M58,'NREL Scaling Data'!$A:$A,Y$3,'NREL Scaling Data'!$C:$C,Calculations!$L58,'NREL Scaling Data'!$D:$D,Calculations!$N58) + 1) * Y58,0)</f>
        <v>0</v>
      </c>
      <c r="AA58" s="45">
        <f>IFERROR(((SUMIFS('NREL Scaling Data'!$F:$F,'NREL Scaling Data'!$B:$B,UPPER(About!$B$1),'NREL Scaling Data'!$E:$E,Calculations!$M58,'NREL Scaling Data'!$A:$A,AA$3,'NREL Scaling Data'!$C:$C,Calculations!$L58,'NREL Scaling Data'!$D:$D,Calculations!$N58)-SUMIFS('NREL Scaling Data'!$F:$F,'NREL Scaling Data'!$B:$B,UPPER(About!$B$1),'NREL Scaling Data'!$E:$E,Calculations!$M58,'NREL Scaling Data'!$A:$A,Z$3,'NREL Scaling Data'!$C:$C,Calculations!$L58,'NREL Scaling Data'!$D:$D,Calculations!$N58))/SUMIFS('NREL Scaling Data'!$F:$F,'NREL Scaling Data'!$B:$B,UPPER(About!$B$1),'NREL Scaling Data'!$E:$E,Calculations!$M58,'NREL Scaling Data'!$A:$A,Z$3,'NREL Scaling Data'!$C:$C,Calculations!$L58,'NREL Scaling Data'!$D:$D,Calculations!$N58) + 1) * Z58,0)</f>
        <v>0</v>
      </c>
      <c r="AB58" s="45">
        <f>IFERROR(((SUMIFS('NREL Scaling Data'!$F:$F,'NREL Scaling Data'!$B:$B,UPPER(About!$B$1),'NREL Scaling Data'!$E:$E,Calculations!$M58,'NREL Scaling Data'!$A:$A,AB$3,'NREL Scaling Data'!$C:$C,Calculations!$L58,'NREL Scaling Data'!$D:$D,Calculations!$N58)-SUMIFS('NREL Scaling Data'!$F:$F,'NREL Scaling Data'!$B:$B,UPPER(About!$B$1),'NREL Scaling Data'!$E:$E,Calculations!$M58,'NREL Scaling Data'!$A:$A,AA$3,'NREL Scaling Data'!$C:$C,Calculations!$L58,'NREL Scaling Data'!$D:$D,Calculations!$N58))/SUMIFS('NREL Scaling Data'!$F:$F,'NREL Scaling Data'!$B:$B,UPPER(About!$B$1),'NREL Scaling Data'!$E:$E,Calculations!$M58,'NREL Scaling Data'!$A:$A,AA$3,'NREL Scaling Data'!$C:$C,Calculations!$L58,'NREL Scaling Data'!$D:$D,Calculations!$N58) + 1) * AA58,0)</f>
        <v>0</v>
      </c>
      <c r="AC58" s="45">
        <f>IFERROR(((SUMIFS('NREL Scaling Data'!$F:$F,'NREL Scaling Data'!$B:$B,UPPER(About!$B$1),'NREL Scaling Data'!$E:$E,Calculations!$M58,'NREL Scaling Data'!$A:$A,AC$3,'NREL Scaling Data'!$C:$C,Calculations!$L58,'NREL Scaling Data'!$D:$D,Calculations!$N58)-SUMIFS('NREL Scaling Data'!$F:$F,'NREL Scaling Data'!$B:$B,UPPER(About!$B$1),'NREL Scaling Data'!$E:$E,Calculations!$M58,'NREL Scaling Data'!$A:$A,AB$3,'NREL Scaling Data'!$C:$C,Calculations!$L58,'NREL Scaling Data'!$D:$D,Calculations!$N58))/SUMIFS('NREL Scaling Data'!$F:$F,'NREL Scaling Data'!$B:$B,UPPER(About!$B$1),'NREL Scaling Data'!$E:$E,Calculations!$M58,'NREL Scaling Data'!$A:$A,AB$3,'NREL Scaling Data'!$C:$C,Calculations!$L58,'NREL Scaling Data'!$D:$D,Calculations!$N58) + 1) * AB58,0)</f>
        <v>0</v>
      </c>
      <c r="AD58" s="45">
        <f>IFERROR(((SUMIFS('NREL Scaling Data'!$F:$F,'NREL Scaling Data'!$B:$B,UPPER(About!$B$1),'NREL Scaling Data'!$E:$E,Calculations!$M58,'NREL Scaling Data'!$A:$A,AD$3,'NREL Scaling Data'!$C:$C,Calculations!$L58,'NREL Scaling Data'!$D:$D,Calculations!$N58)-SUMIFS('NREL Scaling Data'!$F:$F,'NREL Scaling Data'!$B:$B,UPPER(About!$B$1),'NREL Scaling Data'!$E:$E,Calculations!$M58,'NREL Scaling Data'!$A:$A,AC$3,'NREL Scaling Data'!$C:$C,Calculations!$L58,'NREL Scaling Data'!$D:$D,Calculations!$N58))/SUMIFS('NREL Scaling Data'!$F:$F,'NREL Scaling Data'!$B:$B,UPPER(About!$B$1),'NREL Scaling Data'!$E:$E,Calculations!$M58,'NREL Scaling Data'!$A:$A,AC$3,'NREL Scaling Data'!$C:$C,Calculations!$L58,'NREL Scaling Data'!$D:$D,Calculations!$N58) + 1) * AC58,0)</f>
        <v>0</v>
      </c>
      <c r="AE58" s="45">
        <f>IFERROR(((SUMIFS('NREL Scaling Data'!$F:$F,'NREL Scaling Data'!$B:$B,UPPER(About!$B$1),'NREL Scaling Data'!$E:$E,Calculations!$M58,'NREL Scaling Data'!$A:$A,AE$3,'NREL Scaling Data'!$C:$C,Calculations!$L58,'NREL Scaling Data'!$D:$D,Calculations!$N58)-SUMIFS('NREL Scaling Data'!$F:$F,'NREL Scaling Data'!$B:$B,UPPER(About!$B$1),'NREL Scaling Data'!$E:$E,Calculations!$M58,'NREL Scaling Data'!$A:$A,AD$3,'NREL Scaling Data'!$C:$C,Calculations!$L58,'NREL Scaling Data'!$D:$D,Calculations!$N58))/SUMIFS('NREL Scaling Data'!$F:$F,'NREL Scaling Data'!$B:$B,UPPER(About!$B$1),'NREL Scaling Data'!$E:$E,Calculations!$M58,'NREL Scaling Data'!$A:$A,AD$3,'NREL Scaling Data'!$C:$C,Calculations!$L58,'NREL Scaling Data'!$D:$D,Calculations!$N58) + 1) * AD58,0)</f>
        <v>0</v>
      </c>
      <c r="AF58" s="45">
        <f>IFERROR(((SUMIFS('NREL Scaling Data'!$F:$F,'NREL Scaling Data'!$B:$B,UPPER(About!$B$1),'NREL Scaling Data'!$E:$E,Calculations!$M58,'NREL Scaling Data'!$A:$A,AF$3,'NREL Scaling Data'!$C:$C,Calculations!$L58,'NREL Scaling Data'!$D:$D,Calculations!$N58)-SUMIFS('NREL Scaling Data'!$F:$F,'NREL Scaling Data'!$B:$B,UPPER(About!$B$1),'NREL Scaling Data'!$E:$E,Calculations!$M58,'NREL Scaling Data'!$A:$A,AE$3,'NREL Scaling Data'!$C:$C,Calculations!$L58,'NREL Scaling Data'!$D:$D,Calculations!$N58))/SUMIFS('NREL Scaling Data'!$F:$F,'NREL Scaling Data'!$B:$B,UPPER(About!$B$1),'NREL Scaling Data'!$E:$E,Calculations!$M58,'NREL Scaling Data'!$A:$A,AE$3,'NREL Scaling Data'!$C:$C,Calculations!$L58,'NREL Scaling Data'!$D:$D,Calculations!$N58) + 1) * AE58,0)</f>
        <v>0</v>
      </c>
      <c r="AG58" s="45">
        <f>IFERROR(((SUMIFS('NREL Scaling Data'!$F:$F,'NREL Scaling Data'!$B:$B,UPPER(About!$B$1),'NREL Scaling Data'!$E:$E,Calculations!$M58,'NREL Scaling Data'!$A:$A,AG$3,'NREL Scaling Data'!$C:$C,Calculations!$L58,'NREL Scaling Data'!$D:$D,Calculations!$N58)-SUMIFS('NREL Scaling Data'!$F:$F,'NREL Scaling Data'!$B:$B,UPPER(About!$B$1),'NREL Scaling Data'!$E:$E,Calculations!$M58,'NREL Scaling Data'!$A:$A,AF$3,'NREL Scaling Data'!$C:$C,Calculations!$L58,'NREL Scaling Data'!$D:$D,Calculations!$N58))/SUMIFS('NREL Scaling Data'!$F:$F,'NREL Scaling Data'!$B:$B,UPPER(About!$B$1),'NREL Scaling Data'!$E:$E,Calculations!$M58,'NREL Scaling Data'!$A:$A,AF$3,'NREL Scaling Data'!$C:$C,Calculations!$L58,'NREL Scaling Data'!$D:$D,Calculations!$N58) + 1) * AF58,0)</f>
        <v>0</v>
      </c>
      <c r="AH58" s="45">
        <f>IFERROR(((SUMIFS('NREL Scaling Data'!$F:$F,'NREL Scaling Data'!$B:$B,UPPER(About!$B$1),'NREL Scaling Data'!$E:$E,Calculations!$M58,'NREL Scaling Data'!$A:$A,AH$3,'NREL Scaling Data'!$C:$C,Calculations!$L58,'NREL Scaling Data'!$D:$D,Calculations!$N58)-SUMIFS('NREL Scaling Data'!$F:$F,'NREL Scaling Data'!$B:$B,UPPER(About!$B$1),'NREL Scaling Data'!$E:$E,Calculations!$M58,'NREL Scaling Data'!$A:$A,AG$3,'NREL Scaling Data'!$C:$C,Calculations!$L58,'NREL Scaling Data'!$D:$D,Calculations!$N58))/SUMIFS('NREL Scaling Data'!$F:$F,'NREL Scaling Data'!$B:$B,UPPER(About!$B$1),'NREL Scaling Data'!$E:$E,Calculations!$M58,'NREL Scaling Data'!$A:$A,AG$3,'NREL Scaling Data'!$C:$C,Calculations!$L58,'NREL Scaling Data'!$D:$D,Calculations!$N58) + 1) * AG58,0)</f>
        <v>0</v>
      </c>
      <c r="AI58" s="45">
        <f>IFERROR(((SUMIFS('NREL Scaling Data'!$F:$F,'NREL Scaling Data'!$B:$B,UPPER(About!$B$1),'NREL Scaling Data'!$E:$E,Calculations!$M58,'NREL Scaling Data'!$A:$A,AI$3,'NREL Scaling Data'!$C:$C,Calculations!$L58,'NREL Scaling Data'!$D:$D,Calculations!$N58)-SUMIFS('NREL Scaling Data'!$F:$F,'NREL Scaling Data'!$B:$B,UPPER(About!$B$1),'NREL Scaling Data'!$E:$E,Calculations!$M58,'NREL Scaling Data'!$A:$A,AH$3,'NREL Scaling Data'!$C:$C,Calculations!$L58,'NREL Scaling Data'!$D:$D,Calculations!$N58))/SUMIFS('NREL Scaling Data'!$F:$F,'NREL Scaling Data'!$B:$B,UPPER(About!$B$1),'NREL Scaling Data'!$E:$E,Calculations!$M58,'NREL Scaling Data'!$A:$A,AH$3,'NREL Scaling Data'!$C:$C,Calculations!$L58,'NREL Scaling Data'!$D:$D,Calculations!$N58) + 1) * AH58,0)</f>
        <v>0</v>
      </c>
      <c r="AJ58" s="45">
        <f>IFERROR(((SUMIFS('NREL Scaling Data'!$F:$F,'NREL Scaling Data'!$B:$B,UPPER(About!$B$1),'NREL Scaling Data'!$E:$E,Calculations!$M58,'NREL Scaling Data'!$A:$A,AJ$3,'NREL Scaling Data'!$C:$C,Calculations!$L58,'NREL Scaling Data'!$D:$D,Calculations!$N58)-SUMIFS('NREL Scaling Data'!$F:$F,'NREL Scaling Data'!$B:$B,UPPER(About!$B$1),'NREL Scaling Data'!$E:$E,Calculations!$M58,'NREL Scaling Data'!$A:$A,AI$3,'NREL Scaling Data'!$C:$C,Calculations!$L58,'NREL Scaling Data'!$D:$D,Calculations!$N58))/SUMIFS('NREL Scaling Data'!$F:$F,'NREL Scaling Data'!$B:$B,UPPER(About!$B$1),'NREL Scaling Data'!$E:$E,Calculations!$M58,'NREL Scaling Data'!$A:$A,AI$3,'NREL Scaling Data'!$C:$C,Calculations!$L58,'NREL Scaling Data'!$D:$D,Calculations!$N58) + 1) * AI58,0)</f>
        <v>0</v>
      </c>
      <c r="AK58" s="45">
        <f>IFERROR(((SUMIFS('NREL Scaling Data'!$F:$F,'NREL Scaling Data'!$B:$B,UPPER(About!$B$1),'NREL Scaling Data'!$E:$E,Calculations!$M58,'NREL Scaling Data'!$A:$A,AK$3,'NREL Scaling Data'!$C:$C,Calculations!$L58,'NREL Scaling Data'!$D:$D,Calculations!$N58)-SUMIFS('NREL Scaling Data'!$F:$F,'NREL Scaling Data'!$B:$B,UPPER(About!$B$1),'NREL Scaling Data'!$E:$E,Calculations!$M58,'NREL Scaling Data'!$A:$A,AJ$3,'NREL Scaling Data'!$C:$C,Calculations!$L58,'NREL Scaling Data'!$D:$D,Calculations!$N58))/SUMIFS('NREL Scaling Data'!$F:$F,'NREL Scaling Data'!$B:$B,UPPER(About!$B$1),'NREL Scaling Data'!$E:$E,Calculations!$M58,'NREL Scaling Data'!$A:$A,AJ$3,'NREL Scaling Data'!$C:$C,Calculations!$L58,'NREL Scaling Data'!$D:$D,Calculations!$N58) + 1) * AJ58,0)</f>
        <v>0</v>
      </c>
      <c r="AL58" s="45">
        <f>IFERROR(((SUMIFS('NREL Scaling Data'!$F:$F,'NREL Scaling Data'!$B:$B,UPPER(About!$B$1),'NREL Scaling Data'!$E:$E,Calculations!$M58,'NREL Scaling Data'!$A:$A,AL$3,'NREL Scaling Data'!$C:$C,Calculations!$L58,'NREL Scaling Data'!$D:$D,Calculations!$N58)-SUMIFS('NREL Scaling Data'!$F:$F,'NREL Scaling Data'!$B:$B,UPPER(About!$B$1),'NREL Scaling Data'!$E:$E,Calculations!$M58,'NREL Scaling Data'!$A:$A,AK$3,'NREL Scaling Data'!$C:$C,Calculations!$L58,'NREL Scaling Data'!$D:$D,Calculations!$N58))/SUMIFS('NREL Scaling Data'!$F:$F,'NREL Scaling Data'!$B:$B,UPPER(About!$B$1),'NREL Scaling Data'!$E:$E,Calculations!$M58,'NREL Scaling Data'!$A:$A,AK$3,'NREL Scaling Data'!$C:$C,Calculations!$L58,'NREL Scaling Data'!$D:$D,Calculations!$N58) + 1) * AK58,0)</f>
        <v>0</v>
      </c>
      <c r="AM58" s="45">
        <f>IFERROR(((SUMIFS('NREL Scaling Data'!$F:$F,'NREL Scaling Data'!$B:$B,UPPER(About!$B$1),'NREL Scaling Data'!$E:$E,Calculations!$M58,'NREL Scaling Data'!$A:$A,AM$3,'NREL Scaling Data'!$C:$C,Calculations!$L58,'NREL Scaling Data'!$D:$D,Calculations!$N58)-SUMIFS('NREL Scaling Data'!$F:$F,'NREL Scaling Data'!$B:$B,UPPER(About!$B$1),'NREL Scaling Data'!$E:$E,Calculations!$M58,'NREL Scaling Data'!$A:$A,AL$3,'NREL Scaling Data'!$C:$C,Calculations!$L58,'NREL Scaling Data'!$D:$D,Calculations!$N58))/SUMIFS('NREL Scaling Data'!$F:$F,'NREL Scaling Data'!$B:$B,UPPER(About!$B$1),'NREL Scaling Data'!$E:$E,Calculations!$M58,'NREL Scaling Data'!$A:$A,AL$3,'NREL Scaling Data'!$C:$C,Calculations!$L58,'NREL Scaling Data'!$D:$D,Calculations!$N58) + 1) * AL58,0)</f>
        <v>0</v>
      </c>
      <c r="AN58" s="45">
        <f>IFERROR(((SUMIFS('NREL Scaling Data'!$F:$F,'NREL Scaling Data'!$B:$B,UPPER(About!$B$1),'NREL Scaling Data'!$E:$E,Calculations!$M58,'NREL Scaling Data'!$A:$A,AN$3,'NREL Scaling Data'!$C:$C,Calculations!$L58,'NREL Scaling Data'!$D:$D,Calculations!$N58)-SUMIFS('NREL Scaling Data'!$F:$F,'NREL Scaling Data'!$B:$B,UPPER(About!$B$1),'NREL Scaling Data'!$E:$E,Calculations!$M58,'NREL Scaling Data'!$A:$A,AM$3,'NREL Scaling Data'!$C:$C,Calculations!$L58,'NREL Scaling Data'!$D:$D,Calculations!$N58))/SUMIFS('NREL Scaling Data'!$F:$F,'NREL Scaling Data'!$B:$B,UPPER(About!$B$1),'NREL Scaling Data'!$E:$E,Calculations!$M58,'NREL Scaling Data'!$A:$A,AM$3,'NREL Scaling Data'!$C:$C,Calculations!$L58,'NREL Scaling Data'!$D:$D,Calculations!$N58) + 1) * AM58,0)</f>
        <v>0</v>
      </c>
      <c r="AO58" s="45">
        <f>IFERROR(((SUMIFS('NREL Scaling Data'!$F:$F,'NREL Scaling Data'!$B:$B,UPPER(About!$B$1),'NREL Scaling Data'!$E:$E,Calculations!$M58,'NREL Scaling Data'!$A:$A,AO$3,'NREL Scaling Data'!$C:$C,Calculations!$L58,'NREL Scaling Data'!$D:$D,Calculations!$N58)-SUMIFS('NREL Scaling Data'!$F:$F,'NREL Scaling Data'!$B:$B,UPPER(About!$B$1),'NREL Scaling Data'!$E:$E,Calculations!$M58,'NREL Scaling Data'!$A:$A,AN$3,'NREL Scaling Data'!$C:$C,Calculations!$L58,'NREL Scaling Data'!$D:$D,Calculations!$N58))/SUMIFS('NREL Scaling Data'!$F:$F,'NREL Scaling Data'!$B:$B,UPPER(About!$B$1),'NREL Scaling Data'!$E:$E,Calculations!$M58,'NREL Scaling Data'!$A:$A,AN$3,'NREL Scaling Data'!$C:$C,Calculations!$L58,'NREL Scaling Data'!$D:$D,Calculations!$N58) + 1) * AN58,0)</f>
        <v>0</v>
      </c>
      <c r="AP58" s="45">
        <f>IFERROR(((SUMIFS('NREL Scaling Data'!$F:$F,'NREL Scaling Data'!$B:$B,UPPER(About!$B$1),'NREL Scaling Data'!$E:$E,Calculations!$M58,'NREL Scaling Data'!$A:$A,AP$3,'NREL Scaling Data'!$C:$C,Calculations!$L58,'NREL Scaling Data'!$D:$D,Calculations!$N58)-SUMIFS('NREL Scaling Data'!$F:$F,'NREL Scaling Data'!$B:$B,UPPER(About!$B$1),'NREL Scaling Data'!$E:$E,Calculations!$M58,'NREL Scaling Data'!$A:$A,AO$3,'NREL Scaling Data'!$C:$C,Calculations!$L58,'NREL Scaling Data'!$D:$D,Calculations!$N58))/SUMIFS('NREL Scaling Data'!$F:$F,'NREL Scaling Data'!$B:$B,UPPER(About!$B$1),'NREL Scaling Data'!$E:$E,Calculations!$M58,'NREL Scaling Data'!$A:$A,AO$3,'NREL Scaling Data'!$C:$C,Calculations!$L58,'NREL Scaling Data'!$D:$D,Calculations!$N58) + 1) * AO58,0)</f>
        <v>0</v>
      </c>
      <c r="AQ58" s="45">
        <f>IFERROR(((SUMIFS('NREL Scaling Data'!$F:$F,'NREL Scaling Data'!$B:$B,UPPER(About!$B$1),'NREL Scaling Data'!$E:$E,Calculations!$M58,'NREL Scaling Data'!$A:$A,AQ$3,'NREL Scaling Data'!$C:$C,Calculations!$L58,'NREL Scaling Data'!$D:$D,Calculations!$N58)-SUMIFS('NREL Scaling Data'!$F:$F,'NREL Scaling Data'!$B:$B,UPPER(About!$B$1),'NREL Scaling Data'!$E:$E,Calculations!$M58,'NREL Scaling Data'!$A:$A,AP$3,'NREL Scaling Data'!$C:$C,Calculations!$L58,'NREL Scaling Data'!$D:$D,Calculations!$N58))/SUMIFS('NREL Scaling Data'!$F:$F,'NREL Scaling Data'!$B:$B,UPPER(About!$B$1),'NREL Scaling Data'!$E:$E,Calculations!$M58,'NREL Scaling Data'!$A:$A,AP$3,'NREL Scaling Data'!$C:$C,Calculations!$L58,'NREL Scaling Data'!$D:$D,Calculations!$N58) + 1) * AP58,0)</f>
        <v>0</v>
      </c>
      <c r="AR58" s="45">
        <f>IFERROR(((SUMIFS('NREL Scaling Data'!$F:$F,'NREL Scaling Data'!$B:$B,UPPER(About!$B$1),'NREL Scaling Data'!$E:$E,Calculations!$M58,'NREL Scaling Data'!$A:$A,AR$3,'NREL Scaling Data'!$C:$C,Calculations!$L58,'NREL Scaling Data'!$D:$D,Calculations!$N58)-SUMIFS('NREL Scaling Data'!$F:$F,'NREL Scaling Data'!$B:$B,UPPER(About!$B$1),'NREL Scaling Data'!$E:$E,Calculations!$M58,'NREL Scaling Data'!$A:$A,AQ$3,'NREL Scaling Data'!$C:$C,Calculations!$L58,'NREL Scaling Data'!$D:$D,Calculations!$N58))/SUMIFS('NREL Scaling Data'!$F:$F,'NREL Scaling Data'!$B:$B,UPPER(About!$B$1),'NREL Scaling Data'!$E:$E,Calculations!$M58,'NREL Scaling Data'!$A:$A,AQ$3,'NREL Scaling Data'!$C:$C,Calculations!$L58,'NREL Scaling Data'!$D:$D,Calculations!$N58) + 1) * AQ58,0)</f>
        <v>0</v>
      </c>
      <c r="AS58" s="45">
        <f>IFERROR(((SUMIFS('NREL Scaling Data'!$F:$F,'NREL Scaling Data'!$B:$B,UPPER(About!$B$1),'NREL Scaling Data'!$E:$E,Calculations!$M58,'NREL Scaling Data'!$A:$A,AS$3,'NREL Scaling Data'!$C:$C,Calculations!$L58,'NREL Scaling Data'!$D:$D,Calculations!$N58)-SUMIFS('NREL Scaling Data'!$F:$F,'NREL Scaling Data'!$B:$B,UPPER(About!$B$1),'NREL Scaling Data'!$E:$E,Calculations!$M58,'NREL Scaling Data'!$A:$A,AR$3,'NREL Scaling Data'!$C:$C,Calculations!$L58,'NREL Scaling Data'!$D:$D,Calculations!$N58))/SUMIFS('NREL Scaling Data'!$F:$F,'NREL Scaling Data'!$B:$B,UPPER(About!$B$1),'NREL Scaling Data'!$E:$E,Calculations!$M58,'NREL Scaling Data'!$A:$A,AR$3,'NREL Scaling Data'!$C:$C,Calculations!$L58,'NREL Scaling Data'!$D:$D,Calculations!$N58) + 1) * AR58,0)</f>
        <v>0</v>
      </c>
      <c r="AT58" s="45">
        <f>IFERROR(((SUMIFS('NREL Scaling Data'!$F:$F,'NREL Scaling Data'!$B:$B,UPPER(About!$B$1),'NREL Scaling Data'!$E:$E,Calculations!$M58,'NREL Scaling Data'!$A:$A,AT$3,'NREL Scaling Data'!$C:$C,Calculations!$L58,'NREL Scaling Data'!$D:$D,Calculations!$N58)-SUMIFS('NREL Scaling Data'!$F:$F,'NREL Scaling Data'!$B:$B,UPPER(About!$B$1),'NREL Scaling Data'!$E:$E,Calculations!$M58,'NREL Scaling Data'!$A:$A,AS$3,'NREL Scaling Data'!$C:$C,Calculations!$L58,'NREL Scaling Data'!$D:$D,Calculations!$N58))/SUMIFS('NREL Scaling Data'!$F:$F,'NREL Scaling Data'!$B:$B,UPPER(About!$B$1),'NREL Scaling Data'!$E:$E,Calculations!$M58,'NREL Scaling Data'!$A:$A,AS$3,'NREL Scaling Data'!$C:$C,Calculations!$L58,'NREL Scaling Data'!$D:$D,Calculations!$N58) + 1) * AS58,0)</f>
        <v>0</v>
      </c>
    </row>
    <row r="59" spans="6:46">
      <c r="H59" s="12" t="s">
        <v>403</v>
      </c>
      <c r="I59" s="12" t="s">
        <v>1085</v>
      </c>
      <c r="J59" s="209">
        <f>SUMIFS('NREL Scaling Data'!F:F,'NREL Scaling Data'!B:B,UPPER(About!$B$1),'NREL Scaling Data'!E:E,Calculations!M59,'NREL Scaling Data'!A:A, 2021,'NREL Scaling Data'!C:C,Calculations!L59,'NREL Scaling Data'!D:D,Calculations!N59) / SUMIFS('NREL Scaling Data'!F:F,'NREL Scaling Data'!B:B,UPPER(About!$B$1),'NREL Scaling Data'!A:A, 2021,'NREL Scaling Data'!C:C,Calculations!L59,'NREL Scaling Data'!D:D,Calculations!N59)</f>
        <v>0</v>
      </c>
      <c r="K59" s="207">
        <f t="shared" si="11"/>
        <v>0.94236632738906856</v>
      </c>
      <c r="L59" s="209" t="s">
        <v>1022</v>
      </c>
      <c r="M59" s="12" t="s">
        <v>1016</v>
      </c>
      <c r="N59" s="1" t="s">
        <v>964</v>
      </c>
      <c r="O59" s="7">
        <f t="shared" si="12"/>
        <v>0</v>
      </c>
      <c r="P59" s="7">
        <f t="shared" si="13"/>
        <v>0</v>
      </c>
      <c r="Q59" s="45">
        <f>SUMIFS('SEDS 2021'!$F$23:$F$40,'SEDS 2021'!E$23:E$40,Calculations!L59,'SEDS 2021'!D$23:D$40,Calculations!N59)*J59*K59</f>
        <v>0</v>
      </c>
      <c r="R59" s="45">
        <f>IFERROR(((SUMIFS('NREL Scaling Data'!$F:$F,'NREL Scaling Data'!$B:$B,UPPER(About!$B$1),'NREL Scaling Data'!$E:$E,Calculations!$M59,'NREL Scaling Data'!$A:$A,R$3,'NREL Scaling Data'!$C:$C,Calculations!$L59,'NREL Scaling Data'!$D:$D,Calculations!$N59)-SUMIFS('NREL Scaling Data'!$F:$F,'NREL Scaling Data'!$B:$B,UPPER(About!$B$1),'NREL Scaling Data'!$E:$E,Calculations!$M59,'NREL Scaling Data'!$A:$A,Q$3,'NREL Scaling Data'!$C:$C,Calculations!$L59,'NREL Scaling Data'!$D:$D,Calculations!$N59))/SUMIFS('NREL Scaling Data'!$F:$F,'NREL Scaling Data'!$B:$B,UPPER(About!$B$1),'NREL Scaling Data'!$E:$E,Calculations!$M59,'NREL Scaling Data'!$A:$A,Q$3,'NREL Scaling Data'!$C:$C,Calculations!$L59,'NREL Scaling Data'!$D:$D,Calculations!$N59) + 1) * Q59,0)</f>
        <v>0</v>
      </c>
      <c r="S59" s="45">
        <f>IFERROR(((SUMIFS('NREL Scaling Data'!$F:$F,'NREL Scaling Data'!$B:$B,UPPER(About!$B$1),'NREL Scaling Data'!$E:$E,Calculations!$M59,'NREL Scaling Data'!$A:$A,S$3,'NREL Scaling Data'!$C:$C,Calculations!$L59,'NREL Scaling Data'!$D:$D,Calculations!$N59)-SUMIFS('NREL Scaling Data'!$F:$F,'NREL Scaling Data'!$B:$B,UPPER(About!$B$1),'NREL Scaling Data'!$E:$E,Calculations!$M59,'NREL Scaling Data'!$A:$A,R$3,'NREL Scaling Data'!$C:$C,Calculations!$L59,'NREL Scaling Data'!$D:$D,Calculations!$N59))/SUMIFS('NREL Scaling Data'!$F:$F,'NREL Scaling Data'!$B:$B,UPPER(About!$B$1),'NREL Scaling Data'!$E:$E,Calculations!$M59,'NREL Scaling Data'!$A:$A,R$3,'NREL Scaling Data'!$C:$C,Calculations!$L59,'NREL Scaling Data'!$D:$D,Calculations!$N59) + 1) * R59,0)</f>
        <v>0</v>
      </c>
      <c r="T59" s="45">
        <f>IFERROR(((SUMIFS('NREL Scaling Data'!$F:$F,'NREL Scaling Data'!$B:$B,UPPER(About!$B$1),'NREL Scaling Data'!$E:$E,Calculations!$M59,'NREL Scaling Data'!$A:$A,T$3,'NREL Scaling Data'!$C:$C,Calculations!$L59,'NREL Scaling Data'!$D:$D,Calculations!$N59)-SUMIFS('NREL Scaling Data'!$F:$F,'NREL Scaling Data'!$B:$B,UPPER(About!$B$1),'NREL Scaling Data'!$E:$E,Calculations!$M59,'NREL Scaling Data'!$A:$A,S$3,'NREL Scaling Data'!$C:$C,Calculations!$L59,'NREL Scaling Data'!$D:$D,Calculations!$N59))/SUMIFS('NREL Scaling Data'!$F:$F,'NREL Scaling Data'!$B:$B,UPPER(About!$B$1),'NREL Scaling Data'!$E:$E,Calculations!$M59,'NREL Scaling Data'!$A:$A,S$3,'NREL Scaling Data'!$C:$C,Calculations!$L59,'NREL Scaling Data'!$D:$D,Calculations!$N59) + 1) * S59,0)</f>
        <v>0</v>
      </c>
      <c r="U59" s="45">
        <f>IFERROR(((SUMIFS('NREL Scaling Data'!$F:$F,'NREL Scaling Data'!$B:$B,UPPER(About!$B$1),'NREL Scaling Data'!$E:$E,Calculations!$M59,'NREL Scaling Data'!$A:$A,U$3,'NREL Scaling Data'!$C:$C,Calculations!$L59,'NREL Scaling Data'!$D:$D,Calculations!$N59)-SUMIFS('NREL Scaling Data'!$F:$F,'NREL Scaling Data'!$B:$B,UPPER(About!$B$1),'NREL Scaling Data'!$E:$E,Calculations!$M59,'NREL Scaling Data'!$A:$A,T$3,'NREL Scaling Data'!$C:$C,Calculations!$L59,'NREL Scaling Data'!$D:$D,Calculations!$N59))/SUMIFS('NREL Scaling Data'!$F:$F,'NREL Scaling Data'!$B:$B,UPPER(About!$B$1),'NREL Scaling Data'!$E:$E,Calculations!$M59,'NREL Scaling Data'!$A:$A,T$3,'NREL Scaling Data'!$C:$C,Calculations!$L59,'NREL Scaling Data'!$D:$D,Calculations!$N59) + 1) * T59,0)</f>
        <v>0</v>
      </c>
      <c r="V59" s="45">
        <f>IFERROR(((SUMIFS('NREL Scaling Data'!$F:$F,'NREL Scaling Data'!$B:$B,UPPER(About!$B$1),'NREL Scaling Data'!$E:$E,Calculations!$M59,'NREL Scaling Data'!$A:$A,V$3,'NREL Scaling Data'!$C:$C,Calculations!$L59,'NREL Scaling Data'!$D:$D,Calculations!$N59)-SUMIFS('NREL Scaling Data'!$F:$F,'NREL Scaling Data'!$B:$B,UPPER(About!$B$1),'NREL Scaling Data'!$E:$E,Calculations!$M59,'NREL Scaling Data'!$A:$A,U$3,'NREL Scaling Data'!$C:$C,Calculations!$L59,'NREL Scaling Data'!$D:$D,Calculations!$N59))/SUMIFS('NREL Scaling Data'!$F:$F,'NREL Scaling Data'!$B:$B,UPPER(About!$B$1),'NREL Scaling Data'!$E:$E,Calculations!$M59,'NREL Scaling Data'!$A:$A,U$3,'NREL Scaling Data'!$C:$C,Calculations!$L59,'NREL Scaling Data'!$D:$D,Calculations!$N59) + 1) * U59,0)</f>
        <v>0</v>
      </c>
      <c r="W59" s="45">
        <f>IFERROR(((SUMIFS('NREL Scaling Data'!$F:$F,'NREL Scaling Data'!$B:$B,UPPER(About!$B$1),'NREL Scaling Data'!$E:$E,Calculations!$M59,'NREL Scaling Data'!$A:$A,W$3,'NREL Scaling Data'!$C:$C,Calculations!$L59,'NREL Scaling Data'!$D:$D,Calculations!$N59)-SUMIFS('NREL Scaling Data'!$F:$F,'NREL Scaling Data'!$B:$B,UPPER(About!$B$1),'NREL Scaling Data'!$E:$E,Calculations!$M59,'NREL Scaling Data'!$A:$A,V$3,'NREL Scaling Data'!$C:$C,Calculations!$L59,'NREL Scaling Data'!$D:$D,Calculations!$N59))/SUMIFS('NREL Scaling Data'!$F:$F,'NREL Scaling Data'!$B:$B,UPPER(About!$B$1),'NREL Scaling Data'!$E:$E,Calculations!$M59,'NREL Scaling Data'!$A:$A,V$3,'NREL Scaling Data'!$C:$C,Calculations!$L59,'NREL Scaling Data'!$D:$D,Calculations!$N59) + 1) * V59,0)</f>
        <v>0</v>
      </c>
      <c r="X59" s="45">
        <f>IFERROR(((SUMIFS('NREL Scaling Data'!$F:$F,'NREL Scaling Data'!$B:$B,UPPER(About!$B$1),'NREL Scaling Data'!$E:$E,Calculations!$M59,'NREL Scaling Data'!$A:$A,X$3,'NREL Scaling Data'!$C:$C,Calculations!$L59,'NREL Scaling Data'!$D:$D,Calculations!$N59)-SUMIFS('NREL Scaling Data'!$F:$F,'NREL Scaling Data'!$B:$B,UPPER(About!$B$1),'NREL Scaling Data'!$E:$E,Calculations!$M59,'NREL Scaling Data'!$A:$A,W$3,'NREL Scaling Data'!$C:$C,Calculations!$L59,'NREL Scaling Data'!$D:$D,Calculations!$N59))/SUMIFS('NREL Scaling Data'!$F:$F,'NREL Scaling Data'!$B:$B,UPPER(About!$B$1),'NREL Scaling Data'!$E:$E,Calculations!$M59,'NREL Scaling Data'!$A:$A,W$3,'NREL Scaling Data'!$C:$C,Calculations!$L59,'NREL Scaling Data'!$D:$D,Calculations!$N59) + 1) * W59,0)</f>
        <v>0</v>
      </c>
      <c r="Y59" s="45">
        <f>IFERROR(((SUMIFS('NREL Scaling Data'!$F:$F,'NREL Scaling Data'!$B:$B,UPPER(About!$B$1),'NREL Scaling Data'!$E:$E,Calculations!$M59,'NREL Scaling Data'!$A:$A,Y$3,'NREL Scaling Data'!$C:$C,Calculations!$L59,'NREL Scaling Data'!$D:$D,Calculations!$N59)-SUMIFS('NREL Scaling Data'!$F:$F,'NREL Scaling Data'!$B:$B,UPPER(About!$B$1),'NREL Scaling Data'!$E:$E,Calculations!$M59,'NREL Scaling Data'!$A:$A,X$3,'NREL Scaling Data'!$C:$C,Calculations!$L59,'NREL Scaling Data'!$D:$D,Calculations!$N59))/SUMIFS('NREL Scaling Data'!$F:$F,'NREL Scaling Data'!$B:$B,UPPER(About!$B$1),'NREL Scaling Data'!$E:$E,Calculations!$M59,'NREL Scaling Data'!$A:$A,X$3,'NREL Scaling Data'!$C:$C,Calculations!$L59,'NREL Scaling Data'!$D:$D,Calculations!$N59) + 1) * X59,0)</f>
        <v>0</v>
      </c>
      <c r="Z59" s="45">
        <f>IFERROR(((SUMIFS('NREL Scaling Data'!$F:$F,'NREL Scaling Data'!$B:$B,UPPER(About!$B$1),'NREL Scaling Data'!$E:$E,Calculations!$M59,'NREL Scaling Data'!$A:$A,Z$3,'NREL Scaling Data'!$C:$C,Calculations!$L59,'NREL Scaling Data'!$D:$D,Calculations!$N59)-SUMIFS('NREL Scaling Data'!$F:$F,'NREL Scaling Data'!$B:$B,UPPER(About!$B$1),'NREL Scaling Data'!$E:$E,Calculations!$M59,'NREL Scaling Data'!$A:$A,Y$3,'NREL Scaling Data'!$C:$C,Calculations!$L59,'NREL Scaling Data'!$D:$D,Calculations!$N59))/SUMIFS('NREL Scaling Data'!$F:$F,'NREL Scaling Data'!$B:$B,UPPER(About!$B$1),'NREL Scaling Data'!$E:$E,Calculations!$M59,'NREL Scaling Data'!$A:$A,Y$3,'NREL Scaling Data'!$C:$C,Calculations!$L59,'NREL Scaling Data'!$D:$D,Calculations!$N59) + 1) * Y59,0)</f>
        <v>0</v>
      </c>
      <c r="AA59" s="45">
        <f>IFERROR(((SUMIFS('NREL Scaling Data'!$F:$F,'NREL Scaling Data'!$B:$B,UPPER(About!$B$1),'NREL Scaling Data'!$E:$E,Calculations!$M59,'NREL Scaling Data'!$A:$A,AA$3,'NREL Scaling Data'!$C:$C,Calculations!$L59,'NREL Scaling Data'!$D:$D,Calculations!$N59)-SUMIFS('NREL Scaling Data'!$F:$F,'NREL Scaling Data'!$B:$B,UPPER(About!$B$1),'NREL Scaling Data'!$E:$E,Calculations!$M59,'NREL Scaling Data'!$A:$A,Z$3,'NREL Scaling Data'!$C:$C,Calculations!$L59,'NREL Scaling Data'!$D:$D,Calculations!$N59))/SUMIFS('NREL Scaling Data'!$F:$F,'NREL Scaling Data'!$B:$B,UPPER(About!$B$1),'NREL Scaling Data'!$E:$E,Calculations!$M59,'NREL Scaling Data'!$A:$A,Z$3,'NREL Scaling Data'!$C:$C,Calculations!$L59,'NREL Scaling Data'!$D:$D,Calculations!$N59) + 1) * Z59,0)</f>
        <v>0</v>
      </c>
      <c r="AB59" s="45">
        <f>IFERROR(((SUMIFS('NREL Scaling Data'!$F:$F,'NREL Scaling Data'!$B:$B,UPPER(About!$B$1),'NREL Scaling Data'!$E:$E,Calculations!$M59,'NREL Scaling Data'!$A:$A,AB$3,'NREL Scaling Data'!$C:$C,Calculations!$L59,'NREL Scaling Data'!$D:$D,Calculations!$N59)-SUMIFS('NREL Scaling Data'!$F:$F,'NREL Scaling Data'!$B:$B,UPPER(About!$B$1),'NREL Scaling Data'!$E:$E,Calculations!$M59,'NREL Scaling Data'!$A:$A,AA$3,'NREL Scaling Data'!$C:$C,Calculations!$L59,'NREL Scaling Data'!$D:$D,Calculations!$N59))/SUMIFS('NREL Scaling Data'!$F:$F,'NREL Scaling Data'!$B:$B,UPPER(About!$B$1),'NREL Scaling Data'!$E:$E,Calculations!$M59,'NREL Scaling Data'!$A:$A,AA$3,'NREL Scaling Data'!$C:$C,Calculations!$L59,'NREL Scaling Data'!$D:$D,Calculations!$N59) + 1) * AA59,0)</f>
        <v>0</v>
      </c>
      <c r="AC59" s="45">
        <f>IFERROR(((SUMIFS('NREL Scaling Data'!$F:$F,'NREL Scaling Data'!$B:$B,UPPER(About!$B$1),'NREL Scaling Data'!$E:$E,Calculations!$M59,'NREL Scaling Data'!$A:$A,AC$3,'NREL Scaling Data'!$C:$C,Calculations!$L59,'NREL Scaling Data'!$D:$D,Calculations!$N59)-SUMIFS('NREL Scaling Data'!$F:$F,'NREL Scaling Data'!$B:$B,UPPER(About!$B$1),'NREL Scaling Data'!$E:$E,Calculations!$M59,'NREL Scaling Data'!$A:$A,AB$3,'NREL Scaling Data'!$C:$C,Calculations!$L59,'NREL Scaling Data'!$D:$D,Calculations!$N59))/SUMIFS('NREL Scaling Data'!$F:$F,'NREL Scaling Data'!$B:$B,UPPER(About!$B$1),'NREL Scaling Data'!$E:$E,Calculations!$M59,'NREL Scaling Data'!$A:$A,AB$3,'NREL Scaling Data'!$C:$C,Calculations!$L59,'NREL Scaling Data'!$D:$D,Calculations!$N59) + 1) * AB59,0)</f>
        <v>0</v>
      </c>
      <c r="AD59" s="45">
        <f>IFERROR(((SUMIFS('NREL Scaling Data'!$F:$F,'NREL Scaling Data'!$B:$B,UPPER(About!$B$1),'NREL Scaling Data'!$E:$E,Calculations!$M59,'NREL Scaling Data'!$A:$A,AD$3,'NREL Scaling Data'!$C:$C,Calculations!$L59,'NREL Scaling Data'!$D:$D,Calculations!$N59)-SUMIFS('NREL Scaling Data'!$F:$F,'NREL Scaling Data'!$B:$B,UPPER(About!$B$1),'NREL Scaling Data'!$E:$E,Calculations!$M59,'NREL Scaling Data'!$A:$A,AC$3,'NREL Scaling Data'!$C:$C,Calculations!$L59,'NREL Scaling Data'!$D:$D,Calculations!$N59))/SUMIFS('NREL Scaling Data'!$F:$F,'NREL Scaling Data'!$B:$B,UPPER(About!$B$1),'NREL Scaling Data'!$E:$E,Calculations!$M59,'NREL Scaling Data'!$A:$A,AC$3,'NREL Scaling Data'!$C:$C,Calculations!$L59,'NREL Scaling Data'!$D:$D,Calculations!$N59) + 1) * AC59,0)</f>
        <v>0</v>
      </c>
      <c r="AE59" s="45">
        <f>IFERROR(((SUMIFS('NREL Scaling Data'!$F:$F,'NREL Scaling Data'!$B:$B,UPPER(About!$B$1),'NREL Scaling Data'!$E:$E,Calculations!$M59,'NREL Scaling Data'!$A:$A,AE$3,'NREL Scaling Data'!$C:$C,Calculations!$L59,'NREL Scaling Data'!$D:$D,Calculations!$N59)-SUMIFS('NREL Scaling Data'!$F:$F,'NREL Scaling Data'!$B:$B,UPPER(About!$B$1),'NREL Scaling Data'!$E:$E,Calculations!$M59,'NREL Scaling Data'!$A:$A,AD$3,'NREL Scaling Data'!$C:$C,Calculations!$L59,'NREL Scaling Data'!$D:$D,Calculations!$N59))/SUMIFS('NREL Scaling Data'!$F:$F,'NREL Scaling Data'!$B:$B,UPPER(About!$B$1),'NREL Scaling Data'!$E:$E,Calculations!$M59,'NREL Scaling Data'!$A:$A,AD$3,'NREL Scaling Data'!$C:$C,Calculations!$L59,'NREL Scaling Data'!$D:$D,Calculations!$N59) + 1) * AD59,0)</f>
        <v>0</v>
      </c>
      <c r="AF59" s="45">
        <f>IFERROR(((SUMIFS('NREL Scaling Data'!$F:$F,'NREL Scaling Data'!$B:$B,UPPER(About!$B$1),'NREL Scaling Data'!$E:$E,Calculations!$M59,'NREL Scaling Data'!$A:$A,AF$3,'NREL Scaling Data'!$C:$C,Calculations!$L59,'NREL Scaling Data'!$D:$D,Calculations!$N59)-SUMIFS('NREL Scaling Data'!$F:$F,'NREL Scaling Data'!$B:$B,UPPER(About!$B$1),'NREL Scaling Data'!$E:$E,Calculations!$M59,'NREL Scaling Data'!$A:$A,AE$3,'NREL Scaling Data'!$C:$C,Calculations!$L59,'NREL Scaling Data'!$D:$D,Calculations!$N59))/SUMIFS('NREL Scaling Data'!$F:$F,'NREL Scaling Data'!$B:$B,UPPER(About!$B$1),'NREL Scaling Data'!$E:$E,Calculations!$M59,'NREL Scaling Data'!$A:$A,AE$3,'NREL Scaling Data'!$C:$C,Calculations!$L59,'NREL Scaling Data'!$D:$D,Calculations!$N59) + 1) * AE59,0)</f>
        <v>0</v>
      </c>
      <c r="AG59" s="45">
        <f>IFERROR(((SUMIFS('NREL Scaling Data'!$F:$F,'NREL Scaling Data'!$B:$B,UPPER(About!$B$1),'NREL Scaling Data'!$E:$E,Calculations!$M59,'NREL Scaling Data'!$A:$A,AG$3,'NREL Scaling Data'!$C:$C,Calculations!$L59,'NREL Scaling Data'!$D:$D,Calculations!$N59)-SUMIFS('NREL Scaling Data'!$F:$F,'NREL Scaling Data'!$B:$B,UPPER(About!$B$1),'NREL Scaling Data'!$E:$E,Calculations!$M59,'NREL Scaling Data'!$A:$A,AF$3,'NREL Scaling Data'!$C:$C,Calculations!$L59,'NREL Scaling Data'!$D:$D,Calculations!$N59))/SUMIFS('NREL Scaling Data'!$F:$F,'NREL Scaling Data'!$B:$B,UPPER(About!$B$1),'NREL Scaling Data'!$E:$E,Calculations!$M59,'NREL Scaling Data'!$A:$A,AF$3,'NREL Scaling Data'!$C:$C,Calculations!$L59,'NREL Scaling Data'!$D:$D,Calculations!$N59) + 1) * AF59,0)</f>
        <v>0</v>
      </c>
      <c r="AH59" s="45">
        <f>IFERROR(((SUMIFS('NREL Scaling Data'!$F:$F,'NREL Scaling Data'!$B:$B,UPPER(About!$B$1),'NREL Scaling Data'!$E:$E,Calculations!$M59,'NREL Scaling Data'!$A:$A,AH$3,'NREL Scaling Data'!$C:$C,Calculations!$L59,'NREL Scaling Data'!$D:$D,Calculations!$N59)-SUMIFS('NREL Scaling Data'!$F:$F,'NREL Scaling Data'!$B:$B,UPPER(About!$B$1),'NREL Scaling Data'!$E:$E,Calculations!$M59,'NREL Scaling Data'!$A:$A,AG$3,'NREL Scaling Data'!$C:$C,Calculations!$L59,'NREL Scaling Data'!$D:$D,Calculations!$N59))/SUMIFS('NREL Scaling Data'!$F:$F,'NREL Scaling Data'!$B:$B,UPPER(About!$B$1),'NREL Scaling Data'!$E:$E,Calculations!$M59,'NREL Scaling Data'!$A:$A,AG$3,'NREL Scaling Data'!$C:$C,Calculations!$L59,'NREL Scaling Data'!$D:$D,Calculations!$N59) + 1) * AG59,0)</f>
        <v>0</v>
      </c>
      <c r="AI59" s="45">
        <f>IFERROR(((SUMIFS('NREL Scaling Data'!$F:$F,'NREL Scaling Data'!$B:$B,UPPER(About!$B$1),'NREL Scaling Data'!$E:$E,Calculations!$M59,'NREL Scaling Data'!$A:$A,AI$3,'NREL Scaling Data'!$C:$C,Calculations!$L59,'NREL Scaling Data'!$D:$D,Calculations!$N59)-SUMIFS('NREL Scaling Data'!$F:$F,'NREL Scaling Data'!$B:$B,UPPER(About!$B$1),'NREL Scaling Data'!$E:$E,Calculations!$M59,'NREL Scaling Data'!$A:$A,AH$3,'NREL Scaling Data'!$C:$C,Calculations!$L59,'NREL Scaling Data'!$D:$D,Calculations!$N59))/SUMIFS('NREL Scaling Data'!$F:$F,'NREL Scaling Data'!$B:$B,UPPER(About!$B$1),'NREL Scaling Data'!$E:$E,Calculations!$M59,'NREL Scaling Data'!$A:$A,AH$3,'NREL Scaling Data'!$C:$C,Calculations!$L59,'NREL Scaling Data'!$D:$D,Calculations!$N59) + 1) * AH59,0)</f>
        <v>0</v>
      </c>
      <c r="AJ59" s="45">
        <f>IFERROR(((SUMIFS('NREL Scaling Data'!$F:$F,'NREL Scaling Data'!$B:$B,UPPER(About!$B$1),'NREL Scaling Data'!$E:$E,Calculations!$M59,'NREL Scaling Data'!$A:$A,AJ$3,'NREL Scaling Data'!$C:$C,Calculations!$L59,'NREL Scaling Data'!$D:$D,Calculations!$N59)-SUMIFS('NREL Scaling Data'!$F:$F,'NREL Scaling Data'!$B:$B,UPPER(About!$B$1),'NREL Scaling Data'!$E:$E,Calculations!$M59,'NREL Scaling Data'!$A:$A,AI$3,'NREL Scaling Data'!$C:$C,Calculations!$L59,'NREL Scaling Data'!$D:$D,Calculations!$N59))/SUMIFS('NREL Scaling Data'!$F:$F,'NREL Scaling Data'!$B:$B,UPPER(About!$B$1),'NREL Scaling Data'!$E:$E,Calculations!$M59,'NREL Scaling Data'!$A:$A,AI$3,'NREL Scaling Data'!$C:$C,Calculations!$L59,'NREL Scaling Data'!$D:$D,Calculations!$N59) + 1) * AI59,0)</f>
        <v>0</v>
      </c>
      <c r="AK59" s="45">
        <f>IFERROR(((SUMIFS('NREL Scaling Data'!$F:$F,'NREL Scaling Data'!$B:$B,UPPER(About!$B$1),'NREL Scaling Data'!$E:$E,Calculations!$M59,'NREL Scaling Data'!$A:$A,AK$3,'NREL Scaling Data'!$C:$C,Calculations!$L59,'NREL Scaling Data'!$D:$D,Calculations!$N59)-SUMIFS('NREL Scaling Data'!$F:$F,'NREL Scaling Data'!$B:$B,UPPER(About!$B$1),'NREL Scaling Data'!$E:$E,Calculations!$M59,'NREL Scaling Data'!$A:$A,AJ$3,'NREL Scaling Data'!$C:$C,Calculations!$L59,'NREL Scaling Data'!$D:$D,Calculations!$N59))/SUMIFS('NREL Scaling Data'!$F:$F,'NREL Scaling Data'!$B:$B,UPPER(About!$B$1),'NREL Scaling Data'!$E:$E,Calculations!$M59,'NREL Scaling Data'!$A:$A,AJ$3,'NREL Scaling Data'!$C:$C,Calculations!$L59,'NREL Scaling Data'!$D:$D,Calculations!$N59) + 1) * AJ59,0)</f>
        <v>0</v>
      </c>
      <c r="AL59" s="45">
        <f>IFERROR(((SUMIFS('NREL Scaling Data'!$F:$F,'NREL Scaling Data'!$B:$B,UPPER(About!$B$1),'NREL Scaling Data'!$E:$E,Calculations!$M59,'NREL Scaling Data'!$A:$A,AL$3,'NREL Scaling Data'!$C:$C,Calculations!$L59,'NREL Scaling Data'!$D:$D,Calculations!$N59)-SUMIFS('NREL Scaling Data'!$F:$F,'NREL Scaling Data'!$B:$B,UPPER(About!$B$1),'NREL Scaling Data'!$E:$E,Calculations!$M59,'NREL Scaling Data'!$A:$A,AK$3,'NREL Scaling Data'!$C:$C,Calculations!$L59,'NREL Scaling Data'!$D:$D,Calculations!$N59))/SUMIFS('NREL Scaling Data'!$F:$F,'NREL Scaling Data'!$B:$B,UPPER(About!$B$1),'NREL Scaling Data'!$E:$E,Calculations!$M59,'NREL Scaling Data'!$A:$A,AK$3,'NREL Scaling Data'!$C:$C,Calculations!$L59,'NREL Scaling Data'!$D:$D,Calculations!$N59) + 1) * AK59,0)</f>
        <v>0</v>
      </c>
      <c r="AM59" s="45">
        <f>IFERROR(((SUMIFS('NREL Scaling Data'!$F:$F,'NREL Scaling Data'!$B:$B,UPPER(About!$B$1),'NREL Scaling Data'!$E:$E,Calculations!$M59,'NREL Scaling Data'!$A:$A,AM$3,'NREL Scaling Data'!$C:$C,Calculations!$L59,'NREL Scaling Data'!$D:$D,Calculations!$N59)-SUMIFS('NREL Scaling Data'!$F:$F,'NREL Scaling Data'!$B:$B,UPPER(About!$B$1),'NREL Scaling Data'!$E:$E,Calculations!$M59,'NREL Scaling Data'!$A:$A,AL$3,'NREL Scaling Data'!$C:$C,Calculations!$L59,'NREL Scaling Data'!$D:$D,Calculations!$N59))/SUMIFS('NREL Scaling Data'!$F:$F,'NREL Scaling Data'!$B:$B,UPPER(About!$B$1),'NREL Scaling Data'!$E:$E,Calculations!$M59,'NREL Scaling Data'!$A:$A,AL$3,'NREL Scaling Data'!$C:$C,Calculations!$L59,'NREL Scaling Data'!$D:$D,Calculations!$N59) + 1) * AL59,0)</f>
        <v>0</v>
      </c>
      <c r="AN59" s="45">
        <f>IFERROR(((SUMIFS('NREL Scaling Data'!$F:$F,'NREL Scaling Data'!$B:$B,UPPER(About!$B$1),'NREL Scaling Data'!$E:$E,Calculations!$M59,'NREL Scaling Data'!$A:$A,AN$3,'NREL Scaling Data'!$C:$C,Calculations!$L59,'NREL Scaling Data'!$D:$D,Calculations!$N59)-SUMIFS('NREL Scaling Data'!$F:$F,'NREL Scaling Data'!$B:$B,UPPER(About!$B$1),'NREL Scaling Data'!$E:$E,Calculations!$M59,'NREL Scaling Data'!$A:$A,AM$3,'NREL Scaling Data'!$C:$C,Calculations!$L59,'NREL Scaling Data'!$D:$D,Calculations!$N59))/SUMIFS('NREL Scaling Data'!$F:$F,'NREL Scaling Data'!$B:$B,UPPER(About!$B$1),'NREL Scaling Data'!$E:$E,Calculations!$M59,'NREL Scaling Data'!$A:$A,AM$3,'NREL Scaling Data'!$C:$C,Calculations!$L59,'NREL Scaling Data'!$D:$D,Calculations!$N59) + 1) * AM59,0)</f>
        <v>0</v>
      </c>
      <c r="AO59" s="45">
        <f>IFERROR(((SUMIFS('NREL Scaling Data'!$F:$F,'NREL Scaling Data'!$B:$B,UPPER(About!$B$1),'NREL Scaling Data'!$E:$E,Calculations!$M59,'NREL Scaling Data'!$A:$A,AO$3,'NREL Scaling Data'!$C:$C,Calculations!$L59,'NREL Scaling Data'!$D:$D,Calculations!$N59)-SUMIFS('NREL Scaling Data'!$F:$F,'NREL Scaling Data'!$B:$B,UPPER(About!$B$1),'NREL Scaling Data'!$E:$E,Calculations!$M59,'NREL Scaling Data'!$A:$A,AN$3,'NREL Scaling Data'!$C:$C,Calculations!$L59,'NREL Scaling Data'!$D:$D,Calculations!$N59))/SUMIFS('NREL Scaling Data'!$F:$F,'NREL Scaling Data'!$B:$B,UPPER(About!$B$1),'NREL Scaling Data'!$E:$E,Calculations!$M59,'NREL Scaling Data'!$A:$A,AN$3,'NREL Scaling Data'!$C:$C,Calculations!$L59,'NREL Scaling Data'!$D:$D,Calculations!$N59) + 1) * AN59,0)</f>
        <v>0</v>
      </c>
      <c r="AP59" s="45">
        <f>IFERROR(((SUMIFS('NREL Scaling Data'!$F:$F,'NREL Scaling Data'!$B:$B,UPPER(About!$B$1),'NREL Scaling Data'!$E:$E,Calculations!$M59,'NREL Scaling Data'!$A:$A,AP$3,'NREL Scaling Data'!$C:$C,Calculations!$L59,'NREL Scaling Data'!$D:$D,Calculations!$N59)-SUMIFS('NREL Scaling Data'!$F:$F,'NREL Scaling Data'!$B:$B,UPPER(About!$B$1),'NREL Scaling Data'!$E:$E,Calculations!$M59,'NREL Scaling Data'!$A:$A,AO$3,'NREL Scaling Data'!$C:$C,Calculations!$L59,'NREL Scaling Data'!$D:$D,Calculations!$N59))/SUMIFS('NREL Scaling Data'!$F:$F,'NREL Scaling Data'!$B:$B,UPPER(About!$B$1),'NREL Scaling Data'!$E:$E,Calculations!$M59,'NREL Scaling Data'!$A:$A,AO$3,'NREL Scaling Data'!$C:$C,Calculations!$L59,'NREL Scaling Data'!$D:$D,Calculations!$N59) + 1) * AO59,0)</f>
        <v>0</v>
      </c>
      <c r="AQ59" s="45">
        <f>IFERROR(((SUMIFS('NREL Scaling Data'!$F:$F,'NREL Scaling Data'!$B:$B,UPPER(About!$B$1),'NREL Scaling Data'!$E:$E,Calculations!$M59,'NREL Scaling Data'!$A:$A,AQ$3,'NREL Scaling Data'!$C:$C,Calculations!$L59,'NREL Scaling Data'!$D:$D,Calculations!$N59)-SUMIFS('NREL Scaling Data'!$F:$F,'NREL Scaling Data'!$B:$B,UPPER(About!$B$1),'NREL Scaling Data'!$E:$E,Calculations!$M59,'NREL Scaling Data'!$A:$A,AP$3,'NREL Scaling Data'!$C:$C,Calculations!$L59,'NREL Scaling Data'!$D:$D,Calculations!$N59))/SUMIFS('NREL Scaling Data'!$F:$F,'NREL Scaling Data'!$B:$B,UPPER(About!$B$1),'NREL Scaling Data'!$E:$E,Calculations!$M59,'NREL Scaling Data'!$A:$A,AP$3,'NREL Scaling Data'!$C:$C,Calculations!$L59,'NREL Scaling Data'!$D:$D,Calculations!$N59) + 1) * AP59,0)</f>
        <v>0</v>
      </c>
      <c r="AR59" s="45">
        <f>IFERROR(((SUMIFS('NREL Scaling Data'!$F:$F,'NREL Scaling Data'!$B:$B,UPPER(About!$B$1),'NREL Scaling Data'!$E:$E,Calculations!$M59,'NREL Scaling Data'!$A:$A,AR$3,'NREL Scaling Data'!$C:$C,Calculations!$L59,'NREL Scaling Data'!$D:$D,Calculations!$N59)-SUMIFS('NREL Scaling Data'!$F:$F,'NREL Scaling Data'!$B:$B,UPPER(About!$B$1),'NREL Scaling Data'!$E:$E,Calculations!$M59,'NREL Scaling Data'!$A:$A,AQ$3,'NREL Scaling Data'!$C:$C,Calculations!$L59,'NREL Scaling Data'!$D:$D,Calculations!$N59))/SUMIFS('NREL Scaling Data'!$F:$F,'NREL Scaling Data'!$B:$B,UPPER(About!$B$1),'NREL Scaling Data'!$E:$E,Calculations!$M59,'NREL Scaling Data'!$A:$A,AQ$3,'NREL Scaling Data'!$C:$C,Calculations!$L59,'NREL Scaling Data'!$D:$D,Calculations!$N59) + 1) * AQ59,0)</f>
        <v>0</v>
      </c>
      <c r="AS59" s="45">
        <f>IFERROR(((SUMIFS('NREL Scaling Data'!$F:$F,'NREL Scaling Data'!$B:$B,UPPER(About!$B$1),'NREL Scaling Data'!$E:$E,Calculations!$M59,'NREL Scaling Data'!$A:$A,AS$3,'NREL Scaling Data'!$C:$C,Calculations!$L59,'NREL Scaling Data'!$D:$D,Calculations!$N59)-SUMIFS('NREL Scaling Data'!$F:$F,'NREL Scaling Data'!$B:$B,UPPER(About!$B$1),'NREL Scaling Data'!$E:$E,Calculations!$M59,'NREL Scaling Data'!$A:$A,AR$3,'NREL Scaling Data'!$C:$C,Calculations!$L59,'NREL Scaling Data'!$D:$D,Calculations!$N59))/SUMIFS('NREL Scaling Data'!$F:$F,'NREL Scaling Data'!$B:$B,UPPER(About!$B$1),'NREL Scaling Data'!$E:$E,Calculations!$M59,'NREL Scaling Data'!$A:$A,AR$3,'NREL Scaling Data'!$C:$C,Calculations!$L59,'NREL Scaling Data'!$D:$D,Calculations!$N59) + 1) * AR59,0)</f>
        <v>0</v>
      </c>
      <c r="AT59" s="45">
        <f>IFERROR(((SUMIFS('NREL Scaling Data'!$F:$F,'NREL Scaling Data'!$B:$B,UPPER(About!$B$1),'NREL Scaling Data'!$E:$E,Calculations!$M59,'NREL Scaling Data'!$A:$A,AT$3,'NREL Scaling Data'!$C:$C,Calculations!$L59,'NREL Scaling Data'!$D:$D,Calculations!$N59)-SUMIFS('NREL Scaling Data'!$F:$F,'NREL Scaling Data'!$B:$B,UPPER(About!$B$1),'NREL Scaling Data'!$E:$E,Calculations!$M59,'NREL Scaling Data'!$A:$A,AS$3,'NREL Scaling Data'!$C:$C,Calculations!$L59,'NREL Scaling Data'!$D:$D,Calculations!$N59))/SUMIFS('NREL Scaling Data'!$F:$F,'NREL Scaling Data'!$B:$B,UPPER(About!$B$1),'NREL Scaling Data'!$E:$E,Calculations!$M59,'NREL Scaling Data'!$A:$A,AS$3,'NREL Scaling Data'!$C:$C,Calculations!$L59,'NREL Scaling Data'!$D:$D,Calculations!$N59) + 1) * AS59,0)</f>
        <v>0</v>
      </c>
    </row>
    <row r="60" spans="6:46">
      <c r="I60" s="12" t="s">
        <v>1085</v>
      </c>
      <c r="J60" s="209">
        <f>IFERROR(SUMIFS('NREL Scaling Data'!F:F,'NREL Scaling Data'!B:B,UPPER(About!$B$1),'NREL Scaling Data'!E:E,Calculations!M60,'NREL Scaling Data'!A:A, 2021,'NREL Scaling Data'!C:C,Calculations!L60,'NREL Scaling Data'!D:D,Calculations!N60) / SUMIFS('NREL Scaling Data'!F:F,'NREL Scaling Data'!B:B,UPPER(About!$B$1),'NREL Scaling Data'!A:A, 2021,'NREL Scaling Data'!C:C,Calculations!L60,'NREL Scaling Data'!D:D,Calculations!N60),0)</f>
        <v>0</v>
      </c>
      <c r="K60" s="207">
        <f t="shared" si="11"/>
        <v>0.94236632738906856</v>
      </c>
      <c r="L60" s="209" t="s">
        <v>1022</v>
      </c>
      <c r="M60" s="12" t="s">
        <v>1016</v>
      </c>
      <c r="N60" s="1" t="s">
        <v>83</v>
      </c>
      <c r="O60" s="7">
        <f t="shared" si="12"/>
        <v>0</v>
      </c>
      <c r="P60" s="7">
        <f t="shared" si="13"/>
        <v>0</v>
      </c>
      <c r="Q60" s="45">
        <f>SUMIFS('SEDS 2021'!$F$23:$F$40,'SEDS 2021'!E$23:E$40,Calculations!L60,'SEDS 2021'!D$23:D$40,Calculations!N60)*J60*K60</f>
        <v>0</v>
      </c>
      <c r="R60" s="45">
        <f>IFERROR(((SUMIFS('NREL Scaling Data'!$F:$F,'NREL Scaling Data'!$B:$B,UPPER(About!$B$1),'NREL Scaling Data'!$E:$E,Calculations!$M60,'NREL Scaling Data'!$A:$A,R$3,'NREL Scaling Data'!$C:$C,Calculations!$L60,'NREL Scaling Data'!$D:$D,Calculations!$N60)-SUMIFS('NREL Scaling Data'!$F:$F,'NREL Scaling Data'!$B:$B,UPPER(About!$B$1),'NREL Scaling Data'!$E:$E,Calculations!$M60,'NREL Scaling Data'!$A:$A,Q$3,'NREL Scaling Data'!$C:$C,Calculations!$L60,'NREL Scaling Data'!$D:$D,Calculations!$N60))/SUMIFS('NREL Scaling Data'!$F:$F,'NREL Scaling Data'!$B:$B,UPPER(About!$B$1),'NREL Scaling Data'!$E:$E,Calculations!$M60,'NREL Scaling Data'!$A:$A,Q$3,'NREL Scaling Data'!$C:$C,Calculations!$L60,'NREL Scaling Data'!$D:$D,Calculations!$N60) + 1) * Q60,0)</f>
        <v>0</v>
      </c>
      <c r="S60" s="45">
        <f>IFERROR(((SUMIFS('NREL Scaling Data'!$F:$F,'NREL Scaling Data'!$B:$B,UPPER(About!$B$1),'NREL Scaling Data'!$E:$E,Calculations!$M60,'NREL Scaling Data'!$A:$A,S$3,'NREL Scaling Data'!$C:$C,Calculations!$L60,'NREL Scaling Data'!$D:$D,Calculations!$N60)-SUMIFS('NREL Scaling Data'!$F:$F,'NREL Scaling Data'!$B:$B,UPPER(About!$B$1),'NREL Scaling Data'!$E:$E,Calculations!$M60,'NREL Scaling Data'!$A:$A,R$3,'NREL Scaling Data'!$C:$C,Calculations!$L60,'NREL Scaling Data'!$D:$D,Calculations!$N60))/SUMIFS('NREL Scaling Data'!$F:$F,'NREL Scaling Data'!$B:$B,UPPER(About!$B$1),'NREL Scaling Data'!$E:$E,Calculations!$M60,'NREL Scaling Data'!$A:$A,R$3,'NREL Scaling Data'!$C:$C,Calculations!$L60,'NREL Scaling Data'!$D:$D,Calculations!$N60) + 1) * R60,0)</f>
        <v>0</v>
      </c>
      <c r="T60" s="45">
        <f>IFERROR(((SUMIFS('NREL Scaling Data'!$F:$F,'NREL Scaling Data'!$B:$B,UPPER(About!$B$1),'NREL Scaling Data'!$E:$E,Calculations!$M60,'NREL Scaling Data'!$A:$A,T$3,'NREL Scaling Data'!$C:$C,Calculations!$L60,'NREL Scaling Data'!$D:$D,Calculations!$N60)-SUMIFS('NREL Scaling Data'!$F:$F,'NREL Scaling Data'!$B:$B,UPPER(About!$B$1),'NREL Scaling Data'!$E:$E,Calculations!$M60,'NREL Scaling Data'!$A:$A,S$3,'NREL Scaling Data'!$C:$C,Calculations!$L60,'NREL Scaling Data'!$D:$D,Calculations!$N60))/SUMIFS('NREL Scaling Data'!$F:$F,'NREL Scaling Data'!$B:$B,UPPER(About!$B$1),'NREL Scaling Data'!$E:$E,Calculations!$M60,'NREL Scaling Data'!$A:$A,S$3,'NREL Scaling Data'!$C:$C,Calculations!$L60,'NREL Scaling Data'!$D:$D,Calculations!$N60) + 1) * S60,0)</f>
        <v>0</v>
      </c>
      <c r="U60" s="45">
        <f>IFERROR(((SUMIFS('NREL Scaling Data'!$F:$F,'NREL Scaling Data'!$B:$B,UPPER(About!$B$1),'NREL Scaling Data'!$E:$E,Calculations!$M60,'NREL Scaling Data'!$A:$A,U$3,'NREL Scaling Data'!$C:$C,Calculations!$L60,'NREL Scaling Data'!$D:$D,Calculations!$N60)-SUMIFS('NREL Scaling Data'!$F:$F,'NREL Scaling Data'!$B:$B,UPPER(About!$B$1),'NREL Scaling Data'!$E:$E,Calculations!$M60,'NREL Scaling Data'!$A:$A,T$3,'NREL Scaling Data'!$C:$C,Calculations!$L60,'NREL Scaling Data'!$D:$D,Calculations!$N60))/SUMIFS('NREL Scaling Data'!$F:$F,'NREL Scaling Data'!$B:$B,UPPER(About!$B$1),'NREL Scaling Data'!$E:$E,Calculations!$M60,'NREL Scaling Data'!$A:$A,T$3,'NREL Scaling Data'!$C:$C,Calculations!$L60,'NREL Scaling Data'!$D:$D,Calculations!$N60) + 1) * T60,0)</f>
        <v>0</v>
      </c>
      <c r="V60" s="45">
        <f>IFERROR(((SUMIFS('NREL Scaling Data'!$F:$F,'NREL Scaling Data'!$B:$B,UPPER(About!$B$1),'NREL Scaling Data'!$E:$E,Calculations!$M60,'NREL Scaling Data'!$A:$A,V$3,'NREL Scaling Data'!$C:$C,Calculations!$L60,'NREL Scaling Data'!$D:$D,Calculations!$N60)-SUMIFS('NREL Scaling Data'!$F:$F,'NREL Scaling Data'!$B:$B,UPPER(About!$B$1),'NREL Scaling Data'!$E:$E,Calculations!$M60,'NREL Scaling Data'!$A:$A,U$3,'NREL Scaling Data'!$C:$C,Calculations!$L60,'NREL Scaling Data'!$D:$D,Calculations!$N60))/SUMIFS('NREL Scaling Data'!$F:$F,'NREL Scaling Data'!$B:$B,UPPER(About!$B$1),'NREL Scaling Data'!$E:$E,Calculations!$M60,'NREL Scaling Data'!$A:$A,U$3,'NREL Scaling Data'!$C:$C,Calculations!$L60,'NREL Scaling Data'!$D:$D,Calculations!$N60) + 1) * U60,0)</f>
        <v>0</v>
      </c>
      <c r="W60" s="45">
        <f>IFERROR(((SUMIFS('NREL Scaling Data'!$F:$F,'NREL Scaling Data'!$B:$B,UPPER(About!$B$1),'NREL Scaling Data'!$E:$E,Calculations!$M60,'NREL Scaling Data'!$A:$A,W$3,'NREL Scaling Data'!$C:$C,Calculations!$L60,'NREL Scaling Data'!$D:$D,Calculations!$N60)-SUMIFS('NREL Scaling Data'!$F:$F,'NREL Scaling Data'!$B:$B,UPPER(About!$B$1),'NREL Scaling Data'!$E:$E,Calculations!$M60,'NREL Scaling Data'!$A:$A,V$3,'NREL Scaling Data'!$C:$C,Calculations!$L60,'NREL Scaling Data'!$D:$D,Calculations!$N60))/SUMIFS('NREL Scaling Data'!$F:$F,'NREL Scaling Data'!$B:$B,UPPER(About!$B$1),'NREL Scaling Data'!$E:$E,Calculations!$M60,'NREL Scaling Data'!$A:$A,V$3,'NREL Scaling Data'!$C:$C,Calculations!$L60,'NREL Scaling Data'!$D:$D,Calculations!$N60) + 1) * V60,0)</f>
        <v>0</v>
      </c>
      <c r="X60" s="45">
        <f>IFERROR(((SUMIFS('NREL Scaling Data'!$F:$F,'NREL Scaling Data'!$B:$B,UPPER(About!$B$1),'NREL Scaling Data'!$E:$E,Calculations!$M60,'NREL Scaling Data'!$A:$A,X$3,'NREL Scaling Data'!$C:$C,Calculations!$L60,'NREL Scaling Data'!$D:$D,Calculations!$N60)-SUMIFS('NREL Scaling Data'!$F:$F,'NREL Scaling Data'!$B:$B,UPPER(About!$B$1),'NREL Scaling Data'!$E:$E,Calculations!$M60,'NREL Scaling Data'!$A:$A,W$3,'NREL Scaling Data'!$C:$C,Calculations!$L60,'NREL Scaling Data'!$D:$D,Calculations!$N60))/SUMIFS('NREL Scaling Data'!$F:$F,'NREL Scaling Data'!$B:$B,UPPER(About!$B$1),'NREL Scaling Data'!$E:$E,Calculations!$M60,'NREL Scaling Data'!$A:$A,W$3,'NREL Scaling Data'!$C:$C,Calculations!$L60,'NREL Scaling Data'!$D:$D,Calculations!$N60) + 1) * W60,0)</f>
        <v>0</v>
      </c>
      <c r="Y60" s="45">
        <f>IFERROR(((SUMIFS('NREL Scaling Data'!$F:$F,'NREL Scaling Data'!$B:$B,UPPER(About!$B$1),'NREL Scaling Data'!$E:$E,Calculations!$M60,'NREL Scaling Data'!$A:$A,Y$3,'NREL Scaling Data'!$C:$C,Calculations!$L60,'NREL Scaling Data'!$D:$D,Calculations!$N60)-SUMIFS('NREL Scaling Data'!$F:$F,'NREL Scaling Data'!$B:$B,UPPER(About!$B$1),'NREL Scaling Data'!$E:$E,Calculations!$M60,'NREL Scaling Data'!$A:$A,X$3,'NREL Scaling Data'!$C:$C,Calculations!$L60,'NREL Scaling Data'!$D:$D,Calculations!$N60))/SUMIFS('NREL Scaling Data'!$F:$F,'NREL Scaling Data'!$B:$B,UPPER(About!$B$1),'NREL Scaling Data'!$E:$E,Calculations!$M60,'NREL Scaling Data'!$A:$A,X$3,'NREL Scaling Data'!$C:$C,Calculations!$L60,'NREL Scaling Data'!$D:$D,Calculations!$N60) + 1) * X60,0)</f>
        <v>0</v>
      </c>
      <c r="Z60" s="45">
        <f>IFERROR(((SUMIFS('NREL Scaling Data'!$F:$F,'NREL Scaling Data'!$B:$B,UPPER(About!$B$1),'NREL Scaling Data'!$E:$E,Calculations!$M60,'NREL Scaling Data'!$A:$A,Z$3,'NREL Scaling Data'!$C:$C,Calculations!$L60,'NREL Scaling Data'!$D:$D,Calculations!$N60)-SUMIFS('NREL Scaling Data'!$F:$F,'NREL Scaling Data'!$B:$B,UPPER(About!$B$1),'NREL Scaling Data'!$E:$E,Calculations!$M60,'NREL Scaling Data'!$A:$A,Y$3,'NREL Scaling Data'!$C:$C,Calculations!$L60,'NREL Scaling Data'!$D:$D,Calculations!$N60))/SUMIFS('NREL Scaling Data'!$F:$F,'NREL Scaling Data'!$B:$B,UPPER(About!$B$1),'NREL Scaling Data'!$E:$E,Calculations!$M60,'NREL Scaling Data'!$A:$A,Y$3,'NREL Scaling Data'!$C:$C,Calculations!$L60,'NREL Scaling Data'!$D:$D,Calculations!$N60) + 1) * Y60,0)</f>
        <v>0</v>
      </c>
      <c r="AA60" s="45">
        <f>IFERROR(((SUMIFS('NREL Scaling Data'!$F:$F,'NREL Scaling Data'!$B:$B,UPPER(About!$B$1),'NREL Scaling Data'!$E:$E,Calculations!$M60,'NREL Scaling Data'!$A:$A,AA$3,'NREL Scaling Data'!$C:$C,Calculations!$L60,'NREL Scaling Data'!$D:$D,Calculations!$N60)-SUMIFS('NREL Scaling Data'!$F:$F,'NREL Scaling Data'!$B:$B,UPPER(About!$B$1),'NREL Scaling Data'!$E:$E,Calculations!$M60,'NREL Scaling Data'!$A:$A,Z$3,'NREL Scaling Data'!$C:$C,Calculations!$L60,'NREL Scaling Data'!$D:$D,Calculations!$N60))/SUMIFS('NREL Scaling Data'!$F:$F,'NREL Scaling Data'!$B:$B,UPPER(About!$B$1),'NREL Scaling Data'!$E:$E,Calculations!$M60,'NREL Scaling Data'!$A:$A,Z$3,'NREL Scaling Data'!$C:$C,Calculations!$L60,'NREL Scaling Data'!$D:$D,Calculations!$N60) + 1) * Z60,0)</f>
        <v>0</v>
      </c>
      <c r="AB60" s="45">
        <f>IFERROR(((SUMIFS('NREL Scaling Data'!$F:$F,'NREL Scaling Data'!$B:$B,UPPER(About!$B$1),'NREL Scaling Data'!$E:$E,Calculations!$M60,'NREL Scaling Data'!$A:$A,AB$3,'NREL Scaling Data'!$C:$C,Calculations!$L60,'NREL Scaling Data'!$D:$D,Calculations!$N60)-SUMIFS('NREL Scaling Data'!$F:$F,'NREL Scaling Data'!$B:$B,UPPER(About!$B$1),'NREL Scaling Data'!$E:$E,Calculations!$M60,'NREL Scaling Data'!$A:$A,AA$3,'NREL Scaling Data'!$C:$C,Calculations!$L60,'NREL Scaling Data'!$D:$D,Calculations!$N60))/SUMIFS('NREL Scaling Data'!$F:$F,'NREL Scaling Data'!$B:$B,UPPER(About!$B$1),'NREL Scaling Data'!$E:$E,Calculations!$M60,'NREL Scaling Data'!$A:$A,AA$3,'NREL Scaling Data'!$C:$C,Calculations!$L60,'NREL Scaling Data'!$D:$D,Calculations!$N60) + 1) * AA60,0)</f>
        <v>0</v>
      </c>
      <c r="AC60" s="45">
        <f>IFERROR(((SUMIFS('NREL Scaling Data'!$F:$F,'NREL Scaling Data'!$B:$B,UPPER(About!$B$1),'NREL Scaling Data'!$E:$E,Calculations!$M60,'NREL Scaling Data'!$A:$A,AC$3,'NREL Scaling Data'!$C:$C,Calculations!$L60,'NREL Scaling Data'!$D:$D,Calculations!$N60)-SUMIFS('NREL Scaling Data'!$F:$F,'NREL Scaling Data'!$B:$B,UPPER(About!$B$1),'NREL Scaling Data'!$E:$E,Calculations!$M60,'NREL Scaling Data'!$A:$A,AB$3,'NREL Scaling Data'!$C:$C,Calculations!$L60,'NREL Scaling Data'!$D:$D,Calculations!$N60))/SUMIFS('NREL Scaling Data'!$F:$F,'NREL Scaling Data'!$B:$B,UPPER(About!$B$1),'NREL Scaling Data'!$E:$E,Calculations!$M60,'NREL Scaling Data'!$A:$A,AB$3,'NREL Scaling Data'!$C:$C,Calculations!$L60,'NREL Scaling Data'!$D:$D,Calculations!$N60) + 1) * AB60,0)</f>
        <v>0</v>
      </c>
      <c r="AD60" s="45">
        <f>IFERROR(((SUMIFS('NREL Scaling Data'!$F:$F,'NREL Scaling Data'!$B:$B,UPPER(About!$B$1),'NREL Scaling Data'!$E:$E,Calculations!$M60,'NREL Scaling Data'!$A:$A,AD$3,'NREL Scaling Data'!$C:$C,Calculations!$L60,'NREL Scaling Data'!$D:$D,Calculations!$N60)-SUMIFS('NREL Scaling Data'!$F:$F,'NREL Scaling Data'!$B:$B,UPPER(About!$B$1),'NREL Scaling Data'!$E:$E,Calculations!$M60,'NREL Scaling Data'!$A:$A,AC$3,'NREL Scaling Data'!$C:$C,Calculations!$L60,'NREL Scaling Data'!$D:$D,Calculations!$N60))/SUMIFS('NREL Scaling Data'!$F:$F,'NREL Scaling Data'!$B:$B,UPPER(About!$B$1),'NREL Scaling Data'!$E:$E,Calculations!$M60,'NREL Scaling Data'!$A:$A,AC$3,'NREL Scaling Data'!$C:$C,Calculations!$L60,'NREL Scaling Data'!$D:$D,Calculations!$N60) + 1) * AC60,0)</f>
        <v>0</v>
      </c>
      <c r="AE60" s="45">
        <f>IFERROR(((SUMIFS('NREL Scaling Data'!$F:$F,'NREL Scaling Data'!$B:$B,UPPER(About!$B$1),'NREL Scaling Data'!$E:$E,Calculations!$M60,'NREL Scaling Data'!$A:$A,AE$3,'NREL Scaling Data'!$C:$C,Calculations!$L60,'NREL Scaling Data'!$D:$D,Calculations!$N60)-SUMIFS('NREL Scaling Data'!$F:$F,'NREL Scaling Data'!$B:$B,UPPER(About!$B$1),'NREL Scaling Data'!$E:$E,Calculations!$M60,'NREL Scaling Data'!$A:$A,AD$3,'NREL Scaling Data'!$C:$C,Calculations!$L60,'NREL Scaling Data'!$D:$D,Calculations!$N60))/SUMIFS('NREL Scaling Data'!$F:$F,'NREL Scaling Data'!$B:$B,UPPER(About!$B$1),'NREL Scaling Data'!$E:$E,Calculations!$M60,'NREL Scaling Data'!$A:$A,AD$3,'NREL Scaling Data'!$C:$C,Calculations!$L60,'NREL Scaling Data'!$D:$D,Calculations!$N60) + 1) * AD60,0)</f>
        <v>0</v>
      </c>
      <c r="AF60" s="45">
        <f>IFERROR(((SUMIFS('NREL Scaling Data'!$F:$F,'NREL Scaling Data'!$B:$B,UPPER(About!$B$1),'NREL Scaling Data'!$E:$E,Calculations!$M60,'NREL Scaling Data'!$A:$A,AF$3,'NREL Scaling Data'!$C:$C,Calculations!$L60,'NREL Scaling Data'!$D:$D,Calculations!$N60)-SUMIFS('NREL Scaling Data'!$F:$F,'NREL Scaling Data'!$B:$B,UPPER(About!$B$1),'NREL Scaling Data'!$E:$E,Calculations!$M60,'NREL Scaling Data'!$A:$A,AE$3,'NREL Scaling Data'!$C:$C,Calculations!$L60,'NREL Scaling Data'!$D:$D,Calculations!$N60))/SUMIFS('NREL Scaling Data'!$F:$F,'NREL Scaling Data'!$B:$B,UPPER(About!$B$1),'NREL Scaling Data'!$E:$E,Calculations!$M60,'NREL Scaling Data'!$A:$A,AE$3,'NREL Scaling Data'!$C:$C,Calculations!$L60,'NREL Scaling Data'!$D:$D,Calculations!$N60) + 1) * AE60,0)</f>
        <v>0</v>
      </c>
      <c r="AG60" s="45">
        <f>IFERROR(((SUMIFS('NREL Scaling Data'!$F:$F,'NREL Scaling Data'!$B:$B,UPPER(About!$B$1),'NREL Scaling Data'!$E:$E,Calculations!$M60,'NREL Scaling Data'!$A:$A,AG$3,'NREL Scaling Data'!$C:$C,Calculations!$L60,'NREL Scaling Data'!$D:$D,Calculations!$N60)-SUMIFS('NREL Scaling Data'!$F:$F,'NREL Scaling Data'!$B:$B,UPPER(About!$B$1),'NREL Scaling Data'!$E:$E,Calculations!$M60,'NREL Scaling Data'!$A:$A,AF$3,'NREL Scaling Data'!$C:$C,Calculations!$L60,'NREL Scaling Data'!$D:$D,Calculations!$N60))/SUMIFS('NREL Scaling Data'!$F:$F,'NREL Scaling Data'!$B:$B,UPPER(About!$B$1),'NREL Scaling Data'!$E:$E,Calculations!$M60,'NREL Scaling Data'!$A:$A,AF$3,'NREL Scaling Data'!$C:$C,Calculations!$L60,'NREL Scaling Data'!$D:$D,Calculations!$N60) + 1) * AF60,0)</f>
        <v>0</v>
      </c>
      <c r="AH60" s="45">
        <f>IFERROR(((SUMIFS('NREL Scaling Data'!$F:$F,'NREL Scaling Data'!$B:$B,UPPER(About!$B$1),'NREL Scaling Data'!$E:$E,Calculations!$M60,'NREL Scaling Data'!$A:$A,AH$3,'NREL Scaling Data'!$C:$C,Calculations!$L60,'NREL Scaling Data'!$D:$D,Calculations!$N60)-SUMIFS('NREL Scaling Data'!$F:$F,'NREL Scaling Data'!$B:$B,UPPER(About!$B$1),'NREL Scaling Data'!$E:$E,Calculations!$M60,'NREL Scaling Data'!$A:$A,AG$3,'NREL Scaling Data'!$C:$C,Calculations!$L60,'NREL Scaling Data'!$D:$D,Calculations!$N60))/SUMIFS('NREL Scaling Data'!$F:$F,'NREL Scaling Data'!$B:$B,UPPER(About!$B$1),'NREL Scaling Data'!$E:$E,Calculations!$M60,'NREL Scaling Data'!$A:$A,AG$3,'NREL Scaling Data'!$C:$C,Calculations!$L60,'NREL Scaling Data'!$D:$D,Calculations!$N60) + 1) * AG60,0)</f>
        <v>0</v>
      </c>
      <c r="AI60" s="45">
        <f>IFERROR(((SUMIFS('NREL Scaling Data'!$F:$F,'NREL Scaling Data'!$B:$B,UPPER(About!$B$1),'NREL Scaling Data'!$E:$E,Calculations!$M60,'NREL Scaling Data'!$A:$A,AI$3,'NREL Scaling Data'!$C:$C,Calculations!$L60,'NREL Scaling Data'!$D:$D,Calculations!$N60)-SUMIFS('NREL Scaling Data'!$F:$F,'NREL Scaling Data'!$B:$B,UPPER(About!$B$1),'NREL Scaling Data'!$E:$E,Calculations!$M60,'NREL Scaling Data'!$A:$A,AH$3,'NREL Scaling Data'!$C:$C,Calculations!$L60,'NREL Scaling Data'!$D:$D,Calculations!$N60))/SUMIFS('NREL Scaling Data'!$F:$F,'NREL Scaling Data'!$B:$B,UPPER(About!$B$1),'NREL Scaling Data'!$E:$E,Calculations!$M60,'NREL Scaling Data'!$A:$A,AH$3,'NREL Scaling Data'!$C:$C,Calculations!$L60,'NREL Scaling Data'!$D:$D,Calculations!$N60) + 1) * AH60,0)</f>
        <v>0</v>
      </c>
      <c r="AJ60" s="45">
        <f>IFERROR(((SUMIFS('NREL Scaling Data'!$F:$F,'NREL Scaling Data'!$B:$B,UPPER(About!$B$1),'NREL Scaling Data'!$E:$E,Calculations!$M60,'NREL Scaling Data'!$A:$A,AJ$3,'NREL Scaling Data'!$C:$C,Calculations!$L60,'NREL Scaling Data'!$D:$D,Calculations!$N60)-SUMIFS('NREL Scaling Data'!$F:$F,'NREL Scaling Data'!$B:$B,UPPER(About!$B$1),'NREL Scaling Data'!$E:$E,Calculations!$M60,'NREL Scaling Data'!$A:$A,AI$3,'NREL Scaling Data'!$C:$C,Calculations!$L60,'NREL Scaling Data'!$D:$D,Calculations!$N60))/SUMIFS('NREL Scaling Data'!$F:$F,'NREL Scaling Data'!$B:$B,UPPER(About!$B$1),'NREL Scaling Data'!$E:$E,Calculations!$M60,'NREL Scaling Data'!$A:$A,AI$3,'NREL Scaling Data'!$C:$C,Calculations!$L60,'NREL Scaling Data'!$D:$D,Calculations!$N60) + 1) * AI60,0)</f>
        <v>0</v>
      </c>
      <c r="AK60" s="45">
        <f>IFERROR(((SUMIFS('NREL Scaling Data'!$F:$F,'NREL Scaling Data'!$B:$B,UPPER(About!$B$1),'NREL Scaling Data'!$E:$E,Calculations!$M60,'NREL Scaling Data'!$A:$A,AK$3,'NREL Scaling Data'!$C:$C,Calculations!$L60,'NREL Scaling Data'!$D:$D,Calculations!$N60)-SUMIFS('NREL Scaling Data'!$F:$F,'NREL Scaling Data'!$B:$B,UPPER(About!$B$1),'NREL Scaling Data'!$E:$E,Calculations!$M60,'NREL Scaling Data'!$A:$A,AJ$3,'NREL Scaling Data'!$C:$C,Calculations!$L60,'NREL Scaling Data'!$D:$D,Calculations!$N60))/SUMIFS('NREL Scaling Data'!$F:$F,'NREL Scaling Data'!$B:$B,UPPER(About!$B$1),'NREL Scaling Data'!$E:$E,Calculations!$M60,'NREL Scaling Data'!$A:$A,AJ$3,'NREL Scaling Data'!$C:$C,Calculations!$L60,'NREL Scaling Data'!$D:$D,Calculations!$N60) + 1) * AJ60,0)</f>
        <v>0</v>
      </c>
      <c r="AL60" s="45">
        <f>IFERROR(((SUMIFS('NREL Scaling Data'!$F:$F,'NREL Scaling Data'!$B:$B,UPPER(About!$B$1),'NREL Scaling Data'!$E:$E,Calculations!$M60,'NREL Scaling Data'!$A:$A,AL$3,'NREL Scaling Data'!$C:$C,Calculations!$L60,'NREL Scaling Data'!$D:$D,Calculations!$N60)-SUMIFS('NREL Scaling Data'!$F:$F,'NREL Scaling Data'!$B:$B,UPPER(About!$B$1),'NREL Scaling Data'!$E:$E,Calculations!$M60,'NREL Scaling Data'!$A:$A,AK$3,'NREL Scaling Data'!$C:$C,Calculations!$L60,'NREL Scaling Data'!$D:$D,Calculations!$N60))/SUMIFS('NREL Scaling Data'!$F:$F,'NREL Scaling Data'!$B:$B,UPPER(About!$B$1),'NREL Scaling Data'!$E:$E,Calculations!$M60,'NREL Scaling Data'!$A:$A,AK$3,'NREL Scaling Data'!$C:$C,Calculations!$L60,'NREL Scaling Data'!$D:$D,Calculations!$N60) + 1) * AK60,0)</f>
        <v>0</v>
      </c>
      <c r="AM60" s="45">
        <f>IFERROR(((SUMIFS('NREL Scaling Data'!$F:$F,'NREL Scaling Data'!$B:$B,UPPER(About!$B$1),'NREL Scaling Data'!$E:$E,Calculations!$M60,'NREL Scaling Data'!$A:$A,AM$3,'NREL Scaling Data'!$C:$C,Calculations!$L60,'NREL Scaling Data'!$D:$D,Calculations!$N60)-SUMIFS('NREL Scaling Data'!$F:$F,'NREL Scaling Data'!$B:$B,UPPER(About!$B$1),'NREL Scaling Data'!$E:$E,Calculations!$M60,'NREL Scaling Data'!$A:$A,AL$3,'NREL Scaling Data'!$C:$C,Calculations!$L60,'NREL Scaling Data'!$D:$D,Calculations!$N60))/SUMIFS('NREL Scaling Data'!$F:$F,'NREL Scaling Data'!$B:$B,UPPER(About!$B$1),'NREL Scaling Data'!$E:$E,Calculations!$M60,'NREL Scaling Data'!$A:$A,AL$3,'NREL Scaling Data'!$C:$C,Calculations!$L60,'NREL Scaling Data'!$D:$D,Calculations!$N60) + 1) * AL60,0)</f>
        <v>0</v>
      </c>
      <c r="AN60" s="45">
        <f>IFERROR(((SUMIFS('NREL Scaling Data'!$F:$F,'NREL Scaling Data'!$B:$B,UPPER(About!$B$1),'NREL Scaling Data'!$E:$E,Calculations!$M60,'NREL Scaling Data'!$A:$A,AN$3,'NREL Scaling Data'!$C:$C,Calculations!$L60,'NREL Scaling Data'!$D:$D,Calculations!$N60)-SUMIFS('NREL Scaling Data'!$F:$F,'NREL Scaling Data'!$B:$B,UPPER(About!$B$1),'NREL Scaling Data'!$E:$E,Calculations!$M60,'NREL Scaling Data'!$A:$A,AM$3,'NREL Scaling Data'!$C:$C,Calculations!$L60,'NREL Scaling Data'!$D:$D,Calculations!$N60))/SUMIFS('NREL Scaling Data'!$F:$F,'NREL Scaling Data'!$B:$B,UPPER(About!$B$1),'NREL Scaling Data'!$E:$E,Calculations!$M60,'NREL Scaling Data'!$A:$A,AM$3,'NREL Scaling Data'!$C:$C,Calculations!$L60,'NREL Scaling Data'!$D:$D,Calculations!$N60) + 1) * AM60,0)</f>
        <v>0</v>
      </c>
      <c r="AO60" s="45">
        <f>IFERROR(((SUMIFS('NREL Scaling Data'!$F:$F,'NREL Scaling Data'!$B:$B,UPPER(About!$B$1),'NREL Scaling Data'!$E:$E,Calculations!$M60,'NREL Scaling Data'!$A:$A,AO$3,'NREL Scaling Data'!$C:$C,Calculations!$L60,'NREL Scaling Data'!$D:$D,Calculations!$N60)-SUMIFS('NREL Scaling Data'!$F:$F,'NREL Scaling Data'!$B:$B,UPPER(About!$B$1),'NREL Scaling Data'!$E:$E,Calculations!$M60,'NREL Scaling Data'!$A:$A,AN$3,'NREL Scaling Data'!$C:$C,Calculations!$L60,'NREL Scaling Data'!$D:$D,Calculations!$N60))/SUMIFS('NREL Scaling Data'!$F:$F,'NREL Scaling Data'!$B:$B,UPPER(About!$B$1),'NREL Scaling Data'!$E:$E,Calculations!$M60,'NREL Scaling Data'!$A:$A,AN$3,'NREL Scaling Data'!$C:$C,Calculations!$L60,'NREL Scaling Data'!$D:$D,Calculations!$N60) + 1) * AN60,0)</f>
        <v>0</v>
      </c>
      <c r="AP60" s="45">
        <f>IFERROR(((SUMIFS('NREL Scaling Data'!$F:$F,'NREL Scaling Data'!$B:$B,UPPER(About!$B$1),'NREL Scaling Data'!$E:$E,Calculations!$M60,'NREL Scaling Data'!$A:$A,AP$3,'NREL Scaling Data'!$C:$C,Calculations!$L60,'NREL Scaling Data'!$D:$D,Calculations!$N60)-SUMIFS('NREL Scaling Data'!$F:$F,'NREL Scaling Data'!$B:$B,UPPER(About!$B$1),'NREL Scaling Data'!$E:$E,Calculations!$M60,'NREL Scaling Data'!$A:$A,AO$3,'NREL Scaling Data'!$C:$C,Calculations!$L60,'NREL Scaling Data'!$D:$D,Calculations!$N60))/SUMIFS('NREL Scaling Data'!$F:$F,'NREL Scaling Data'!$B:$B,UPPER(About!$B$1),'NREL Scaling Data'!$E:$E,Calculations!$M60,'NREL Scaling Data'!$A:$A,AO$3,'NREL Scaling Data'!$C:$C,Calculations!$L60,'NREL Scaling Data'!$D:$D,Calculations!$N60) + 1) * AO60,0)</f>
        <v>0</v>
      </c>
      <c r="AQ60" s="45">
        <f>IFERROR(((SUMIFS('NREL Scaling Data'!$F:$F,'NREL Scaling Data'!$B:$B,UPPER(About!$B$1),'NREL Scaling Data'!$E:$E,Calculations!$M60,'NREL Scaling Data'!$A:$A,AQ$3,'NREL Scaling Data'!$C:$C,Calculations!$L60,'NREL Scaling Data'!$D:$D,Calculations!$N60)-SUMIFS('NREL Scaling Data'!$F:$F,'NREL Scaling Data'!$B:$B,UPPER(About!$B$1),'NREL Scaling Data'!$E:$E,Calculations!$M60,'NREL Scaling Data'!$A:$A,AP$3,'NREL Scaling Data'!$C:$C,Calculations!$L60,'NREL Scaling Data'!$D:$D,Calculations!$N60))/SUMIFS('NREL Scaling Data'!$F:$F,'NREL Scaling Data'!$B:$B,UPPER(About!$B$1),'NREL Scaling Data'!$E:$E,Calculations!$M60,'NREL Scaling Data'!$A:$A,AP$3,'NREL Scaling Data'!$C:$C,Calculations!$L60,'NREL Scaling Data'!$D:$D,Calculations!$N60) + 1) * AP60,0)</f>
        <v>0</v>
      </c>
      <c r="AR60" s="45">
        <f>IFERROR(((SUMIFS('NREL Scaling Data'!$F:$F,'NREL Scaling Data'!$B:$B,UPPER(About!$B$1),'NREL Scaling Data'!$E:$E,Calculations!$M60,'NREL Scaling Data'!$A:$A,AR$3,'NREL Scaling Data'!$C:$C,Calculations!$L60,'NREL Scaling Data'!$D:$D,Calculations!$N60)-SUMIFS('NREL Scaling Data'!$F:$F,'NREL Scaling Data'!$B:$B,UPPER(About!$B$1),'NREL Scaling Data'!$E:$E,Calculations!$M60,'NREL Scaling Data'!$A:$A,AQ$3,'NREL Scaling Data'!$C:$C,Calculations!$L60,'NREL Scaling Data'!$D:$D,Calculations!$N60))/SUMIFS('NREL Scaling Data'!$F:$F,'NREL Scaling Data'!$B:$B,UPPER(About!$B$1),'NREL Scaling Data'!$E:$E,Calculations!$M60,'NREL Scaling Data'!$A:$A,AQ$3,'NREL Scaling Data'!$C:$C,Calculations!$L60,'NREL Scaling Data'!$D:$D,Calculations!$N60) + 1) * AQ60,0)</f>
        <v>0</v>
      </c>
      <c r="AS60" s="45">
        <f>IFERROR(((SUMIFS('NREL Scaling Data'!$F:$F,'NREL Scaling Data'!$B:$B,UPPER(About!$B$1),'NREL Scaling Data'!$E:$E,Calculations!$M60,'NREL Scaling Data'!$A:$A,AS$3,'NREL Scaling Data'!$C:$C,Calculations!$L60,'NREL Scaling Data'!$D:$D,Calculations!$N60)-SUMIFS('NREL Scaling Data'!$F:$F,'NREL Scaling Data'!$B:$B,UPPER(About!$B$1),'NREL Scaling Data'!$E:$E,Calculations!$M60,'NREL Scaling Data'!$A:$A,AR$3,'NREL Scaling Data'!$C:$C,Calculations!$L60,'NREL Scaling Data'!$D:$D,Calculations!$N60))/SUMIFS('NREL Scaling Data'!$F:$F,'NREL Scaling Data'!$B:$B,UPPER(About!$B$1),'NREL Scaling Data'!$E:$E,Calculations!$M60,'NREL Scaling Data'!$A:$A,AR$3,'NREL Scaling Data'!$C:$C,Calculations!$L60,'NREL Scaling Data'!$D:$D,Calculations!$N60) + 1) * AR60,0)</f>
        <v>0</v>
      </c>
      <c r="AT60" s="45">
        <f>IFERROR(((SUMIFS('NREL Scaling Data'!$F:$F,'NREL Scaling Data'!$B:$B,UPPER(About!$B$1),'NREL Scaling Data'!$E:$E,Calculations!$M60,'NREL Scaling Data'!$A:$A,AT$3,'NREL Scaling Data'!$C:$C,Calculations!$L60,'NREL Scaling Data'!$D:$D,Calculations!$N60)-SUMIFS('NREL Scaling Data'!$F:$F,'NREL Scaling Data'!$B:$B,UPPER(About!$B$1),'NREL Scaling Data'!$E:$E,Calculations!$M60,'NREL Scaling Data'!$A:$A,AS$3,'NREL Scaling Data'!$C:$C,Calculations!$L60,'NREL Scaling Data'!$D:$D,Calculations!$N60))/SUMIFS('NREL Scaling Data'!$F:$F,'NREL Scaling Data'!$B:$B,UPPER(About!$B$1),'NREL Scaling Data'!$E:$E,Calculations!$M60,'NREL Scaling Data'!$A:$A,AS$3,'NREL Scaling Data'!$C:$C,Calculations!$L60,'NREL Scaling Data'!$D:$D,Calculations!$N60) + 1) * AS60,0)</f>
        <v>0</v>
      </c>
    </row>
    <row r="61" spans="6:46">
      <c r="I61" s="12" t="s">
        <v>1085</v>
      </c>
      <c r="J61" s="209">
        <f>IFERROR(SUMIFS('NREL Scaling Data'!F:F,'NREL Scaling Data'!B:B,UPPER(About!$B$1),'NREL Scaling Data'!E:E,Calculations!M61,'NREL Scaling Data'!A:A, 2021,'NREL Scaling Data'!C:C,Calculations!L61,'NREL Scaling Data'!D:D,Calculations!N61) / SUMIFS('NREL Scaling Data'!F:F,'NREL Scaling Data'!B:B,UPPER(About!$B$1),'NREL Scaling Data'!A:A, 2021,'NREL Scaling Data'!C:C,Calculations!L61,'NREL Scaling Data'!D:D,Calculations!N61),0)</f>
        <v>0</v>
      </c>
      <c r="K61" s="207">
        <f t="shared" si="11"/>
        <v>0.94236632738906856</v>
      </c>
      <c r="L61" s="209" t="s">
        <v>1022</v>
      </c>
      <c r="M61" s="12" t="s">
        <v>1016</v>
      </c>
      <c r="N61" s="1" t="s">
        <v>981</v>
      </c>
      <c r="O61" s="7">
        <f t="shared" si="12"/>
        <v>0</v>
      </c>
      <c r="P61" s="7">
        <f t="shared" si="13"/>
        <v>0</v>
      </c>
      <c r="Q61" s="45">
        <f>SUMIFS('SEDS 2021'!$F$23:$F$40,'SEDS 2021'!E$23:E$40,Calculations!L61,'SEDS 2021'!D$23:D$40,Calculations!N61)*J61*K61</f>
        <v>0</v>
      </c>
      <c r="R61" s="45">
        <f>IFERROR(((SUMIFS('NREL Scaling Data'!$F:$F,'NREL Scaling Data'!$B:$B,UPPER(About!$B$1),'NREL Scaling Data'!$E:$E,Calculations!$M61,'NREL Scaling Data'!$A:$A,R$3,'NREL Scaling Data'!$C:$C,Calculations!$L61,'NREL Scaling Data'!$D:$D,Calculations!$N61)-SUMIFS('NREL Scaling Data'!$F:$F,'NREL Scaling Data'!$B:$B,UPPER(About!$B$1),'NREL Scaling Data'!$E:$E,Calculations!$M61,'NREL Scaling Data'!$A:$A,Q$3,'NREL Scaling Data'!$C:$C,Calculations!$L61,'NREL Scaling Data'!$D:$D,Calculations!$N61))/SUMIFS('NREL Scaling Data'!$F:$F,'NREL Scaling Data'!$B:$B,UPPER(About!$B$1),'NREL Scaling Data'!$E:$E,Calculations!$M61,'NREL Scaling Data'!$A:$A,Q$3,'NREL Scaling Data'!$C:$C,Calculations!$L61,'NREL Scaling Data'!$D:$D,Calculations!$N61) + 1) * Q61,0)</f>
        <v>0</v>
      </c>
      <c r="S61" s="45">
        <f>IFERROR(((SUMIFS('NREL Scaling Data'!$F:$F,'NREL Scaling Data'!$B:$B,UPPER(About!$B$1),'NREL Scaling Data'!$E:$E,Calculations!$M61,'NREL Scaling Data'!$A:$A,S$3,'NREL Scaling Data'!$C:$C,Calculations!$L61,'NREL Scaling Data'!$D:$D,Calculations!$N61)-SUMIFS('NREL Scaling Data'!$F:$F,'NREL Scaling Data'!$B:$B,UPPER(About!$B$1),'NREL Scaling Data'!$E:$E,Calculations!$M61,'NREL Scaling Data'!$A:$A,R$3,'NREL Scaling Data'!$C:$C,Calculations!$L61,'NREL Scaling Data'!$D:$D,Calculations!$N61))/SUMIFS('NREL Scaling Data'!$F:$F,'NREL Scaling Data'!$B:$B,UPPER(About!$B$1),'NREL Scaling Data'!$E:$E,Calculations!$M61,'NREL Scaling Data'!$A:$A,R$3,'NREL Scaling Data'!$C:$C,Calculations!$L61,'NREL Scaling Data'!$D:$D,Calculations!$N61) + 1) * R61,0)</f>
        <v>0</v>
      </c>
      <c r="T61" s="45">
        <f>IFERROR(((SUMIFS('NREL Scaling Data'!$F:$F,'NREL Scaling Data'!$B:$B,UPPER(About!$B$1),'NREL Scaling Data'!$E:$E,Calculations!$M61,'NREL Scaling Data'!$A:$A,T$3,'NREL Scaling Data'!$C:$C,Calculations!$L61,'NREL Scaling Data'!$D:$D,Calculations!$N61)-SUMIFS('NREL Scaling Data'!$F:$F,'NREL Scaling Data'!$B:$B,UPPER(About!$B$1),'NREL Scaling Data'!$E:$E,Calculations!$M61,'NREL Scaling Data'!$A:$A,S$3,'NREL Scaling Data'!$C:$C,Calculations!$L61,'NREL Scaling Data'!$D:$D,Calculations!$N61))/SUMIFS('NREL Scaling Data'!$F:$F,'NREL Scaling Data'!$B:$B,UPPER(About!$B$1),'NREL Scaling Data'!$E:$E,Calculations!$M61,'NREL Scaling Data'!$A:$A,S$3,'NREL Scaling Data'!$C:$C,Calculations!$L61,'NREL Scaling Data'!$D:$D,Calculations!$N61) + 1) * S61,0)</f>
        <v>0</v>
      </c>
      <c r="U61" s="45">
        <f>IFERROR(((SUMIFS('NREL Scaling Data'!$F:$F,'NREL Scaling Data'!$B:$B,UPPER(About!$B$1),'NREL Scaling Data'!$E:$E,Calculations!$M61,'NREL Scaling Data'!$A:$A,U$3,'NREL Scaling Data'!$C:$C,Calculations!$L61,'NREL Scaling Data'!$D:$D,Calculations!$N61)-SUMIFS('NREL Scaling Data'!$F:$F,'NREL Scaling Data'!$B:$B,UPPER(About!$B$1),'NREL Scaling Data'!$E:$E,Calculations!$M61,'NREL Scaling Data'!$A:$A,T$3,'NREL Scaling Data'!$C:$C,Calculations!$L61,'NREL Scaling Data'!$D:$D,Calculations!$N61))/SUMIFS('NREL Scaling Data'!$F:$F,'NREL Scaling Data'!$B:$B,UPPER(About!$B$1),'NREL Scaling Data'!$E:$E,Calculations!$M61,'NREL Scaling Data'!$A:$A,T$3,'NREL Scaling Data'!$C:$C,Calculations!$L61,'NREL Scaling Data'!$D:$D,Calculations!$N61) + 1) * T61,0)</f>
        <v>0</v>
      </c>
      <c r="V61" s="45">
        <f>IFERROR(((SUMIFS('NREL Scaling Data'!$F:$F,'NREL Scaling Data'!$B:$B,UPPER(About!$B$1),'NREL Scaling Data'!$E:$E,Calculations!$M61,'NREL Scaling Data'!$A:$A,V$3,'NREL Scaling Data'!$C:$C,Calculations!$L61,'NREL Scaling Data'!$D:$D,Calculations!$N61)-SUMIFS('NREL Scaling Data'!$F:$F,'NREL Scaling Data'!$B:$B,UPPER(About!$B$1),'NREL Scaling Data'!$E:$E,Calculations!$M61,'NREL Scaling Data'!$A:$A,U$3,'NREL Scaling Data'!$C:$C,Calculations!$L61,'NREL Scaling Data'!$D:$D,Calculations!$N61))/SUMIFS('NREL Scaling Data'!$F:$F,'NREL Scaling Data'!$B:$B,UPPER(About!$B$1),'NREL Scaling Data'!$E:$E,Calculations!$M61,'NREL Scaling Data'!$A:$A,U$3,'NREL Scaling Data'!$C:$C,Calculations!$L61,'NREL Scaling Data'!$D:$D,Calculations!$N61) + 1) * U61,0)</f>
        <v>0</v>
      </c>
      <c r="W61" s="45">
        <f>IFERROR(((SUMIFS('NREL Scaling Data'!$F:$F,'NREL Scaling Data'!$B:$B,UPPER(About!$B$1),'NREL Scaling Data'!$E:$E,Calculations!$M61,'NREL Scaling Data'!$A:$A,W$3,'NREL Scaling Data'!$C:$C,Calculations!$L61,'NREL Scaling Data'!$D:$D,Calculations!$N61)-SUMIFS('NREL Scaling Data'!$F:$F,'NREL Scaling Data'!$B:$B,UPPER(About!$B$1),'NREL Scaling Data'!$E:$E,Calculations!$M61,'NREL Scaling Data'!$A:$A,V$3,'NREL Scaling Data'!$C:$C,Calculations!$L61,'NREL Scaling Data'!$D:$D,Calculations!$N61))/SUMIFS('NREL Scaling Data'!$F:$F,'NREL Scaling Data'!$B:$B,UPPER(About!$B$1),'NREL Scaling Data'!$E:$E,Calculations!$M61,'NREL Scaling Data'!$A:$A,V$3,'NREL Scaling Data'!$C:$C,Calculations!$L61,'NREL Scaling Data'!$D:$D,Calculations!$N61) + 1) * V61,0)</f>
        <v>0</v>
      </c>
      <c r="X61" s="45">
        <f>IFERROR(((SUMIFS('NREL Scaling Data'!$F:$F,'NREL Scaling Data'!$B:$B,UPPER(About!$B$1),'NREL Scaling Data'!$E:$E,Calculations!$M61,'NREL Scaling Data'!$A:$A,X$3,'NREL Scaling Data'!$C:$C,Calculations!$L61,'NREL Scaling Data'!$D:$D,Calculations!$N61)-SUMIFS('NREL Scaling Data'!$F:$F,'NREL Scaling Data'!$B:$B,UPPER(About!$B$1),'NREL Scaling Data'!$E:$E,Calculations!$M61,'NREL Scaling Data'!$A:$A,W$3,'NREL Scaling Data'!$C:$C,Calculations!$L61,'NREL Scaling Data'!$D:$D,Calculations!$N61))/SUMIFS('NREL Scaling Data'!$F:$F,'NREL Scaling Data'!$B:$B,UPPER(About!$B$1),'NREL Scaling Data'!$E:$E,Calculations!$M61,'NREL Scaling Data'!$A:$A,W$3,'NREL Scaling Data'!$C:$C,Calculations!$L61,'NREL Scaling Data'!$D:$D,Calculations!$N61) + 1) * W61,0)</f>
        <v>0</v>
      </c>
      <c r="Y61" s="45">
        <f>IFERROR(((SUMIFS('NREL Scaling Data'!$F:$F,'NREL Scaling Data'!$B:$B,UPPER(About!$B$1),'NREL Scaling Data'!$E:$E,Calculations!$M61,'NREL Scaling Data'!$A:$A,Y$3,'NREL Scaling Data'!$C:$C,Calculations!$L61,'NREL Scaling Data'!$D:$D,Calculations!$N61)-SUMIFS('NREL Scaling Data'!$F:$F,'NREL Scaling Data'!$B:$B,UPPER(About!$B$1),'NREL Scaling Data'!$E:$E,Calculations!$M61,'NREL Scaling Data'!$A:$A,X$3,'NREL Scaling Data'!$C:$C,Calculations!$L61,'NREL Scaling Data'!$D:$D,Calculations!$N61))/SUMIFS('NREL Scaling Data'!$F:$F,'NREL Scaling Data'!$B:$B,UPPER(About!$B$1),'NREL Scaling Data'!$E:$E,Calculations!$M61,'NREL Scaling Data'!$A:$A,X$3,'NREL Scaling Data'!$C:$C,Calculations!$L61,'NREL Scaling Data'!$D:$D,Calculations!$N61) + 1) * X61,0)</f>
        <v>0</v>
      </c>
      <c r="Z61" s="45">
        <f>IFERROR(((SUMIFS('NREL Scaling Data'!$F:$F,'NREL Scaling Data'!$B:$B,UPPER(About!$B$1),'NREL Scaling Data'!$E:$E,Calculations!$M61,'NREL Scaling Data'!$A:$A,Z$3,'NREL Scaling Data'!$C:$C,Calculations!$L61,'NREL Scaling Data'!$D:$D,Calculations!$N61)-SUMIFS('NREL Scaling Data'!$F:$F,'NREL Scaling Data'!$B:$B,UPPER(About!$B$1),'NREL Scaling Data'!$E:$E,Calculations!$M61,'NREL Scaling Data'!$A:$A,Y$3,'NREL Scaling Data'!$C:$C,Calculations!$L61,'NREL Scaling Data'!$D:$D,Calculations!$N61))/SUMIFS('NREL Scaling Data'!$F:$F,'NREL Scaling Data'!$B:$B,UPPER(About!$B$1),'NREL Scaling Data'!$E:$E,Calculations!$M61,'NREL Scaling Data'!$A:$A,Y$3,'NREL Scaling Data'!$C:$C,Calculations!$L61,'NREL Scaling Data'!$D:$D,Calculations!$N61) + 1) * Y61,0)</f>
        <v>0</v>
      </c>
      <c r="AA61" s="45">
        <f>IFERROR(((SUMIFS('NREL Scaling Data'!$F:$F,'NREL Scaling Data'!$B:$B,UPPER(About!$B$1),'NREL Scaling Data'!$E:$E,Calculations!$M61,'NREL Scaling Data'!$A:$A,AA$3,'NREL Scaling Data'!$C:$C,Calculations!$L61,'NREL Scaling Data'!$D:$D,Calculations!$N61)-SUMIFS('NREL Scaling Data'!$F:$F,'NREL Scaling Data'!$B:$B,UPPER(About!$B$1),'NREL Scaling Data'!$E:$E,Calculations!$M61,'NREL Scaling Data'!$A:$A,Z$3,'NREL Scaling Data'!$C:$C,Calculations!$L61,'NREL Scaling Data'!$D:$D,Calculations!$N61))/SUMIFS('NREL Scaling Data'!$F:$F,'NREL Scaling Data'!$B:$B,UPPER(About!$B$1),'NREL Scaling Data'!$E:$E,Calculations!$M61,'NREL Scaling Data'!$A:$A,Z$3,'NREL Scaling Data'!$C:$C,Calculations!$L61,'NREL Scaling Data'!$D:$D,Calculations!$N61) + 1) * Z61,0)</f>
        <v>0</v>
      </c>
      <c r="AB61" s="45">
        <f>IFERROR(((SUMIFS('NREL Scaling Data'!$F:$F,'NREL Scaling Data'!$B:$B,UPPER(About!$B$1),'NREL Scaling Data'!$E:$E,Calculations!$M61,'NREL Scaling Data'!$A:$A,AB$3,'NREL Scaling Data'!$C:$C,Calculations!$L61,'NREL Scaling Data'!$D:$D,Calculations!$N61)-SUMIFS('NREL Scaling Data'!$F:$F,'NREL Scaling Data'!$B:$B,UPPER(About!$B$1),'NREL Scaling Data'!$E:$E,Calculations!$M61,'NREL Scaling Data'!$A:$A,AA$3,'NREL Scaling Data'!$C:$C,Calculations!$L61,'NREL Scaling Data'!$D:$D,Calculations!$N61))/SUMIFS('NREL Scaling Data'!$F:$F,'NREL Scaling Data'!$B:$B,UPPER(About!$B$1),'NREL Scaling Data'!$E:$E,Calculations!$M61,'NREL Scaling Data'!$A:$A,AA$3,'NREL Scaling Data'!$C:$C,Calculations!$L61,'NREL Scaling Data'!$D:$D,Calculations!$N61) + 1) * AA61,0)</f>
        <v>0</v>
      </c>
      <c r="AC61" s="45">
        <f>IFERROR(((SUMIFS('NREL Scaling Data'!$F:$F,'NREL Scaling Data'!$B:$B,UPPER(About!$B$1),'NREL Scaling Data'!$E:$E,Calculations!$M61,'NREL Scaling Data'!$A:$A,AC$3,'NREL Scaling Data'!$C:$C,Calculations!$L61,'NREL Scaling Data'!$D:$D,Calculations!$N61)-SUMIFS('NREL Scaling Data'!$F:$F,'NREL Scaling Data'!$B:$B,UPPER(About!$B$1),'NREL Scaling Data'!$E:$E,Calculations!$M61,'NREL Scaling Data'!$A:$A,AB$3,'NREL Scaling Data'!$C:$C,Calculations!$L61,'NREL Scaling Data'!$D:$D,Calculations!$N61))/SUMIFS('NREL Scaling Data'!$F:$F,'NREL Scaling Data'!$B:$B,UPPER(About!$B$1),'NREL Scaling Data'!$E:$E,Calculations!$M61,'NREL Scaling Data'!$A:$A,AB$3,'NREL Scaling Data'!$C:$C,Calculations!$L61,'NREL Scaling Data'!$D:$D,Calculations!$N61) + 1) * AB61,0)</f>
        <v>0</v>
      </c>
      <c r="AD61" s="45">
        <f>IFERROR(((SUMIFS('NREL Scaling Data'!$F:$F,'NREL Scaling Data'!$B:$B,UPPER(About!$B$1),'NREL Scaling Data'!$E:$E,Calculations!$M61,'NREL Scaling Data'!$A:$A,AD$3,'NREL Scaling Data'!$C:$C,Calculations!$L61,'NREL Scaling Data'!$D:$D,Calculations!$N61)-SUMIFS('NREL Scaling Data'!$F:$F,'NREL Scaling Data'!$B:$B,UPPER(About!$B$1),'NREL Scaling Data'!$E:$E,Calculations!$M61,'NREL Scaling Data'!$A:$A,AC$3,'NREL Scaling Data'!$C:$C,Calculations!$L61,'NREL Scaling Data'!$D:$D,Calculations!$N61))/SUMIFS('NREL Scaling Data'!$F:$F,'NREL Scaling Data'!$B:$B,UPPER(About!$B$1),'NREL Scaling Data'!$E:$E,Calculations!$M61,'NREL Scaling Data'!$A:$A,AC$3,'NREL Scaling Data'!$C:$C,Calculations!$L61,'NREL Scaling Data'!$D:$D,Calculations!$N61) + 1) * AC61,0)</f>
        <v>0</v>
      </c>
      <c r="AE61" s="45">
        <f>IFERROR(((SUMIFS('NREL Scaling Data'!$F:$F,'NREL Scaling Data'!$B:$B,UPPER(About!$B$1),'NREL Scaling Data'!$E:$E,Calculations!$M61,'NREL Scaling Data'!$A:$A,AE$3,'NREL Scaling Data'!$C:$C,Calculations!$L61,'NREL Scaling Data'!$D:$D,Calculations!$N61)-SUMIFS('NREL Scaling Data'!$F:$F,'NREL Scaling Data'!$B:$B,UPPER(About!$B$1),'NREL Scaling Data'!$E:$E,Calculations!$M61,'NREL Scaling Data'!$A:$A,AD$3,'NREL Scaling Data'!$C:$C,Calculations!$L61,'NREL Scaling Data'!$D:$D,Calculations!$N61))/SUMIFS('NREL Scaling Data'!$F:$F,'NREL Scaling Data'!$B:$B,UPPER(About!$B$1),'NREL Scaling Data'!$E:$E,Calculations!$M61,'NREL Scaling Data'!$A:$A,AD$3,'NREL Scaling Data'!$C:$C,Calculations!$L61,'NREL Scaling Data'!$D:$D,Calculations!$N61) + 1) * AD61,0)</f>
        <v>0</v>
      </c>
      <c r="AF61" s="45">
        <f>IFERROR(((SUMIFS('NREL Scaling Data'!$F:$F,'NREL Scaling Data'!$B:$B,UPPER(About!$B$1),'NREL Scaling Data'!$E:$E,Calculations!$M61,'NREL Scaling Data'!$A:$A,AF$3,'NREL Scaling Data'!$C:$C,Calculations!$L61,'NREL Scaling Data'!$D:$D,Calculations!$N61)-SUMIFS('NREL Scaling Data'!$F:$F,'NREL Scaling Data'!$B:$B,UPPER(About!$B$1),'NREL Scaling Data'!$E:$E,Calculations!$M61,'NREL Scaling Data'!$A:$A,AE$3,'NREL Scaling Data'!$C:$C,Calculations!$L61,'NREL Scaling Data'!$D:$D,Calculations!$N61))/SUMIFS('NREL Scaling Data'!$F:$F,'NREL Scaling Data'!$B:$B,UPPER(About!$B$1),'NREL Scaling Data'!$E:$E,Calculations!$M61,'NREL Scaling Data'!$A:$A,AE$3,'NREL Scaling Data'!$C:$C,Calculations!$L61,'NREL Scaling Data'!$D:$D,Calculations!$N61) + 1) * AE61,0)</f>
        <v>0</v>
      </c>
      <c r="AG61" s="45">
        <f>IFERROR(((SUMIFS('NREL Scaling Data'!$F:$F,'NREL Scaling Data'!$B:$B,UPPER(About!$B$1),'NREL Scaling Data'!$E:$E,Calculations!$M61,'NREL Scaling Data'!$A:$A,AG$3,'NREL Scaling Data'!$C:$C,Calculations!$L61,'NREL Scaling Data'!$D:$D,Calculations!$N61)-SUMIFS('NREL Scaling Data'!$F:$F,'NREL Scaling Data'!$B:$B,UPPER(About!$B$1),'NREL Scaling Data'!$E:$E,Calculations!$M61,'NREL Scaling Data'!$A:$A,AF$3,'NREL Scaling Data'!$C:$C,Calculations!$L61,'NREL Scaling Data'!$D:$D,Calculations!$N61))/SUMIFS('NREL Scaling Data'!$F:$F,'NREL Scaling Data'!$B:$B,UPPER(About!$B$1),'NREL Scaling Data'!$E:$E,Calculations!$M61,'NREL Scaling Data'!$A:$A,AF$3,'NREL Scaling Data'!$C:$C,Calculations!$L61,'NREL Scaling Data'!$D:$D,Calculations!$N61) + 1) * AF61,0)</f>
        <v>0</v>
      </c>
      <c r="AH61" s="45">
        <f>IFERROR(((SUMIFS('NREL Scaling Data'!$F:$F,'NREL Scaling Data'!$B:$B,UPPER(About!$B$1),'NREL Scaling Data'!$E:$E,Calculations!$M61,'NREL Scaling Data'!$A:$A,AH$3,'NREL Scaling Data'!$C:$C,Calculations!$L61,'NREL Scaling Data'!$D:$D,Calculations!$N61)-SUMIFS('NREL Scaling Data'!$F:$F,'NREL Scaling Data'!$B:$B,UPPER(About!$B$1),'NREL Scaling Data'!$E:$E,Calculations!$M61,'NREL Scaling Data'!$A:$A,AG$3,'NREL Scaling Data'!$C:$C,Calculations!$L61,'NREL Scaling Data'!$D:$D,Calculations!$N61))/SUMIFS('NREL Scaling Data'!$F:$F,'NREL Scaling Data'!$B:$B,UPPER(About!$B$1),'NREL Scaling Data'!$E:$E,Calculations!$M61,'NREL Scaling Data'!$A:$A,AG$3,'NREL Scaling Data'!$C:$C,Calculations!$L61,'NREL Scaling Data'!$D:$D,Calculations!$N61) + 1) * AG61,0)</f>
        <v>0</v>
      </c>
      <c r="AI61" s="45">
        <f>IFERROR(((SUMIFS('NREL Scaling Data'!$F:$F,'NREL Scaling Data'!$B:$B,UPPER(About!$B$1),'NREL Scaling Data'!$E:$E,Calculations!$M61,'NREL Scaling Data'!$A:$A,AI$3,'NREL Scaling Data'!$C:$C,Calculations!$L61,'NREL Scaling Data'!$D:$D,Calculations!$N61)-SUMIFS('NREL Scaling Data'!$F:$F,'NREL Scaling Data'!$B:$B,UPPER(About!$B$1),'NREL Scaling Data'!$E:$E,Calculations!$M61,'NREL Scaling Data'!$A:$A,AH$3,'NREL Scaling Data'!$C:$C,Calculations!$L61,'NREL Scaling Data'!$D:$D,Calculations!$N61))/SUMIFS('NREL Scaling Data'!$F:$F,'NREL Scaling Data'!$B:$B,UPPER(About!$B$1),'NREL Scaling Data'!$E:$E,Calculations!$M61,'NREL Scaling Data'!$A:$A,AH$3,'NREL Scaling Data'!$C:$C,Calculations!$L61,'NREL Scaling Data'!$D:$D,Calculations!$N61) + 1) * AH61,0)</f>
        <v>0</v>
      </c>
      <c r="AJ61" s="45">
        <f>IFERROR(((SUMIFS('NREL Scaling Data'!$F:$F,'NREL Scaling Data'!$B:$B,UPPER(About!$B$1),'NREL Scaling Data'!$E:$E,Calculations!$M61,'NREL Scaling Data'!$A:$A,AJ$3,'NREL Scaling Data'!$C:$C,Calculations!$L61,'NREL Scaling Data'!$D:$D,Calculations!$N61)-SUMIFS('NREL Scaling Data'!$F:$F,'NREL Scaling Data'!$B:$B,UPPER(About!$B$1),'NREL Scaling Data'!$E:$E,Calculations!$M61,'NREL Scaling Data'!$A:$A,AI$3,'NREL Scaling Data'!$C:$C,Calculations!$L61,'NREL Scaling Data'!$D:$D,Calculations!$N61))/SUMIFS('NREL Scaling Data'!$F:$F,'NREL Scaling Data'!$B:$B,UPPER(About!$B$1),'NREL Scaling Data'!$E:$E,Calculations!$M61,'NREL Scaling Data'!$A:$A,AI$3,'NREL Scaling Data'!$C:$C,Calculations!$L61,'NREL Scaling Data'!$D:$D,Calculations!$N61) + 1) * AI61,0)</f>
        <v>0</v>
      </c>
      <c r="AK61" s="45">
        <f>IFERROR(((SUMIFS('NREL Scaling Data'!$F:$F,'NREL Scaling Data'!$B:$B,UPPER(About!$B$1),'NREL Scaling Data'!$E:$E,Calculations!$M61,'NREL Scaling Data'!$A:$A,AK$3,'NREL Scaling Data'!$C:$C,Calculations!$L61,'NREL Scaling Data'!$D:$D,Calculations!$N61)-SUMIFS('NREL Scaling Data'!$F:$F,'NREL Scaling Data'!$B:$B,UPPER(About!$B$1),'NREL Scaling Data'!$E:$E,Calculations!$M61,'NREL Scaling Data'!$A:$A,AJ$3,'NREL Scaling Data'!$C:$C,Calculations!$L61,'NREL Scaling Data'!$D:$D,Calculations!$N61))/SUMIFS('NREL Scaling Data'!$F:$F,'NREL Scaling Data'!$B:$B,UPPER(About!$B$1),'NREL Scaling Data'!$E:$E,Calculations!$M61,'NREL Scaling Data'!$A:$A,AJ$3,'NREL Scaling Data'!$C:$C,Calculations!$L61,'NREL Scaling Data'!$D:$D,Calculations!$N61) + 1) * AJ61,0)</f>
        <v>0</v>
      </c>
      <c r="AL61" s="45">
        <f>IFERROR(((SUMIFS('NREL Scaling Data'!$F:$F,'NREL Scaling Data'!$B:$B,UPPER(About!$B$1),'NREL Scaling Data'!$E:$E,Calculations!$M61,'NREL Scaling Data'!$A:$A,AL$3,'NREL Scaling Data'!$C:$C,Calculations!$L61,'NREL Scaling Data'!$D:$D,Calculations!$N61)-SUMIFS('NREL Scaling Data'!$F:$F,'NREL Scaling Data'!$B:$B,UPPER(About!$B$1),'NREL Scaling Data'!$E:$E,Calculations!$M61,'NREL Scaling Data'!$A:$A,AK$3,'NREL Scaling Data'!$C:$C,Calculations!$L61,'NREL Scaling Data'!$D:$D,Calculations!$N61))/SUMIFS('NREL Scaling Data'!$F:$F,'NREL Scaling Data'!$B:$B,UPPER(About!$B$1),'NREL Scaling Data'!$E:$E,Calculations!$M61,'NREL Scaling Data'!$A:$A,AK$3,'NREL Scaling Data'!$C:$C,Calculations!$L61,'NREL Scaling Data'!$D:$D,Calculations!$N61) + 1) * AK61,0)</f>
        <v>0</v>
      </c>
      <c r="AM61" s="45">
        <f>IFERROR(((SUMIFS('NREL Scaling Data'!$F:$F,'NREL Scaling Data'!$B:$B,UPPER(About!$B$1),'NREL Scaling Data'!$E:$E,Calculations!$M61,'NREL Scaling Data'!$A:$A,AM$3,'NREL Scaling Data'!$C:$C,Calculations!$L61,'NREL Scaling Data'!$D:$D,Calculations!$N61)-SUMIFS('NREL Scaling Data'!$F:$F,'NREL Scaling Data'!$B:$B,UPPER(About!$B$1),'NREL Scaling Data'!$E:$E,Calculations!$M61,'NREL Scaling Data'!$A:$A,AL$3,'NREL Scaling Data'!$C:$C,Calculations!$L61,'NREL Scaling Data'!$D:$D,Calculations!$N61))/SUMIFS('NREL Scaling Data'!$F:$F,'NREL Scaling Data'!$B:$B,UPPER(About!$B$1),'NREL Scaling Data'!$E:$E,Calculations!$M61,'NREL Scaling Data'!$A:$A,AL$3,'NREL Scaling Data'!$C:$C,Calculations!$L61,'NREL Scaling Data'!$D:$D,Calculations!$N61) + 1) * AL61,0)</f>
        <v>0</v>
      </c>
      <c r="AN61" s="45">
        <f>IFERROR(((SUMIFS('NREL Scaling Data'!$F:$F,'NREL Scaling Data'!$B:$B,UPPER(About!$B$1),'NREL Scaling Data'!$E:$E,Calculations!$M61,'NREL Scaling Data'!$A:$A,AN$3,'NREL Scaling Data'!$C:$C,Calculations!$L61,'NREL Scaling Data'!$D:$D,Calculations!$N61)-SUMIFS('NREL Scaling Data'!$F:$F,'NREL Scaling Data'!$B:$B,UPPER(About!$B$1),'NREL Scaling Data'!$E:$E,Calculations!$M61,'NREL Scaling Data'!$A:$A,AM$3,'NREL Scaling Data'!$C:$C,Calculations!$L61,'NREL Scaling Data'!$D:$D,Calculations!$N61))/SUMIFS('NREL Scaling Data'!$F:$F,'NREL Scaling Data'!$B:$B,UPPER(About!$B$1),'NREL Scaling Data'!$E:$E,Calculations!$M61,'NREL Scaling Data'!$A:$A,AM$3,'NREL Scaling Data'!$C:$C,Calculations!$L61,'NREL Scaling Data'!$D:$D,Calculations!$N61) + 1) * AM61,0)</f>
        <v>0</v>
      </c>
      <c r="AO61" s="45">
        <f>IFERROR(((SUMIFS('NREL Scaling Data'!$F:$F,'NREL Scaling Data'!$B:$B,UPPER(About!$B$1),'NREL Scaling Data'!$E:$E,Calculations!$M61,'NREL Scaling Data'!$A:$A,AO$3,'NREL Scaling Data'!$C:$C,Calculations!$L61,'NREL Scaling Data'!$D:$D,Calculations!$N61)-SUMIFS('NREL Scaling Data'!$F:$F,'NREL Scaling Data'!$B:$B,UPPER(About!$B$1),'NREL Scaling Data'!$E:$E,Calculations!$M61,'NREL Scaling Data'!$A:$A,AN$3,'NREL Scaling Data'!$C:$C,Calculations!$L61,'NREL Scaling Data'!$D:$D,Calculations!$N61))/SUMIFS('NREL Scaling Data'!$F:$F,'NREL Scaling Data'!$B:$B,UPPER(About!$B$1),'NREL Scaling Data'!$E:$E,Calculations!$M61,'NREL Scaling Data'!$A:$A,AN$3,'NREL Scaling Data'!$C:$C,Calculations!$L61,'NREL Scaling Data'!$D:$D,Calculations!$N61) + 1) * AN61,0)</f>
        <v>0</v>
      </c>
      <c r="AP61" s="45">
        <f>IFERROR(((SUMIFS('NREL Scaling Data'!$F:$F,'NREL Scaling Data'!$B:$B,UPPER(About!$B$1),'NREL Scaling Data'!$E:$E,Calculations!$M61,'NREL Scaling Data'!$A:$A,AP$3,'NREL Scaling Data'!$C:$C,Calculations!$L61,'NREL Scaling Data'!$D:$D,Calculations!$N61)-SUMIFS('NREL Scaling Data'!$F:$F,'NREL Scaling Data'!$B:$B,UPPER(About!$B$1),'NREL Scaling Data'!$E:$E,Calculations!$M61,'NREL Scaling Data'!$A:$A,AO$3,'NREL Scaling Data'!$C:$C,Calculations!$L61,'NREL Scaling Data'!$D:$D,Calculations!$N61))/SUMIFS('NREL Scaling Data'!$F:$F,'NREL Scaling Data'!$B:$B,UPPER(About!$B$1),'NREL Scaling Data'!$E:$E,Calculations!$M61,'NREL Scaling Data'!$A:$A,AO$3,'NREL Scaling Data'!$C:$C,Calculations!$L61,'NREL Scaling Data'!$D:$D,Calculations!$N61) + 1) * AO61,0)</f>
        <v>0</v>
      </c>
      <c r="AQ61" s="45">
        <f>IFERROR(((SUMIFS('NREL Scaling Data'!$F:$F,'NREL Scaling Data'!$B:$B,UPPER(About!$B$1),'NREL Scaling Data'!$E:$E,Calculations!$M61,'NREL Scaling Data'!$A:$A,AQ$3,'NREL Scaling Data'!$C:$C,Calculations!$L61,'NREL Scaling Data'!$D:$D,Calculations!$N61)-SUMIFS('NREL Scaling Data'!$F:$F,'NREL Scaling Data'!$B:$B,UPPER(About!$B$1),'NREL Scaling Data'!$E:$E,Calculations!$M61,'NREL Scaling Data'!$A:$A,AP$3,'NREL Scaling Data'!$C:$C,Calculations!$L61,'NREL Scaling Data'!$D:$D,Calculations!$N61))/SUMIFS('NREL Scaling Data'!$F:$F,'NREL Scaling Data'!$B:$B,UPPER(About!$B$1),'NREL Scaling Data'!$E:$E,Calculations!$M61,'NREL Scaling Data'!$A:$A,AP$3,'NREL Scaling Data'!$C:$C,Calculations!$L61,'NREL Scaling Data'!$D:$D,Calculations!$N61) + 1) * AP61,0)</f>
        <v>0</v>
      </c>
      <c r="AR61" s="45">
        <f>IFERROR(((SUMIFS('NREL Scaling Data'!$F:$F,'NREL Scaling Data'!$B:$B,UPPER(About!$B$1),'NREL Scaling Data'!$E:$E,Calculations!$M61,'NREL Scaling Data'!$A:$A,AR$3,'NREL Scaling Data'!$C:$C,Calculations!$L61,'NREL Scaling Data'!$D:$D,Calculations!$N61)-SUMIFS('NREL Scaling Data'!$F:$F,'NREL Scaling Data'!$B:$B,UPPER(About!$B$1),'NREL Scaling Data'!$E:$E,Calculations!$M61,'NREL Scaling Data'!$A:$A,AQ$3,'NREL Scaling Data'!$C:$C,Calculations!$L61,'NREL Scaling Data'!$D:$D,Calculations!$N61))/SUMIFS('NREL Scaling Data'!$F:$F,'NREL Scaling Data'!$B:$B,UPPER(About!$B$1),'NREL Scaling Data'!$E:$E,Calculations!$M61,'NREL Scaling Data'!$A:$A,AQ$3,'NREL Scaling Data'!$C:$C,Calculations!$L61,'NREL Scaling Data'!$D:$D,Calculations!$N61) + 1) * AQ61,0)</f>
        <v>0</v>
      </c>
      <c r="AS61" s="45">
        <f>IFERROR(((SUMIFS('NREL Scaling Data'!$F:$F,'NREL Scaling Data'!$B:$B,UPPER(About!$B$1),'NREL Scaling Data'!$E:$E,Calculations!$M61,'NREL Scaling Data'!$A:$A,AS$3,'NREL Scaling Data'!$C:$C,Calculations!$L61,'NREL Scaling Data'!$D:$D,Calculations!$N61)-SUMIFS('NREL Scaling Data'!$F:$F,'NREL Scaling Data'!$B:$B,UPPER(About!$B$1),'NREL Scaling Data'!$E:$E,Calculations!$M61,'NREL Scaling Data'!$A:$A,AR$3,'NREL Scaling Data'!$C:$C,Calculations!$L61,'NREL Scaling Data'!$D:$D,Calculations!$N61))/SUMIFS('NREL Scaling Data'!$F:$F,'NREL Scaling Data'!$B:$B,UPPER(About!$B$1),'NREL Scaling Data'!$E:$E,Calculations!$M61,'NREL Scaling Data'!$A:$A,AR$3,'NREL Scaling Data'!$C:$C,Calculations!$L61,'NREL Scaling Data'!$D:$D,Calculations!$N61) + 1) * AR61,0)</f>
        <v>0</v>
      </c>
      <c r="AT61" s="45">
        <f>IFERROR(((SUMIFS('NREL Scaling Data'!$F:$F,'NREL Scaling Data'!$B:$B,UPPER(About!$B$1),'NREL Scaling Data'!$E:$E,Calculations!$M61,'NREL Scaling Data'!$A:$A,AT$3,'NREL Scaling Data'!$C:$C,Calculations!$L61,'NREL Scaling Data'!$D:$D,Calculations!$N61)-SUMIFS('NREL Scaling Data'!$F:$F,'NREL Scaling Data'!$B:$B,UPPER(About!$B$1),'NREL Scaling Data'!$E:$E,Calculations!$M61,'NREL Scaling Data'!$A:$A,AS$3,'NREL Scaling Data'!$C:$C,Calculations!$L61,'NREL Scaling Data'!$D:$D,Calculations!$N61))/SUMIFS('NREL Scaling Data'!$F:$F,'NREL Scaling Data'!$B:$B,UPPER(About!$B$1),'NREL Scaling Data'!$E:$E,Calculations!$M61,'NREL Scaling Data'!$A:$A,AS$3,'NREL Scaling Data'!$C:$C,Calculations!$L61,'NREL Scaling Data'!$D:$D,Calculations!$N61) + 1) * AS61,0)</f>
        <v>0</v>
      </c>
    </row>
    <row r="62" spans="6:46">
      <c r="I62" s="12" t="s">
        <v>1085</v>
      </c>
      <c r="J62" s="209">
        <f>IFERROR(SUMIFS('NREL Scaling Data'!F:F,'NREL Scaling Data'!B:B,UPPER(About!$B$1),'NREL Scaling Data'!E:E,Calculations!M62,'NREL Scaling Data'!A:A, 2021,'NREL Scaling Data'!C:C,Calculations!L62,'NREL Scaling Data'!D:D,Calculations!N62) / SUMIFS('NREL Scaling Data'!F:F,'NREL Scaling Data'!B:B,UPPER(About!$B$1),'NREL Scaling Data'!A:A, 2021,'NREL Scaling Data'!C:C,Calculations!L62,'NREL Scaling Data'!D:D,Calculations!N62),0)</f>
        <v>0</v>
      </c>
      <c r="K62" s="207">
        <f t="shared" si="11"/>
        <v>0.94236632738906856</v>
      </c>
      <c r="L62" s="209" t="s">
        <v>1022</v>
      </c>
      <c r="M62" s="12" t="s">
        <v>1016</v>
      </c>
      <c r="N62" s="1" t="s">
        <v>969</v>
      </c>
      <c r="O62" s="7">
        <f t="shared" si="12"/>
        <v>0</v>
      </c>
      <c r="P62" s="7">
        <f t="shared" si="13"/>
        <v>0</v>
      </c>
      <c r="Q62" s="45">
        <f>SUMIFS('SEDS 2021'!$F$23:$F$40,'SEDS 2021'!E$23:E$40,Calculations!L62,'SEDS 2021'!D$23:D$40,Calculations!N62)*J62*K62</f>
        <v>0</v>
      </c>
      <c r="R62" s="45">
        <f>IFERROR(((SUMIFS('NREL Scaling Data'!$F:$F,'NREL Scaling Data'!$B:$B,UPPER(About!$B$1),'NREL Scaling Data'!$E:$E,Calculations!$M62,'NREL Scaling Data'!$A:$A,R$3,'NREL Scaling Data'!$C:$C,Calculations!$L62,'NREL Scaling Data'!$D:$D,Calculations!$N62)-SUMIFS('NREL Scaling Data'!$F:$F,'NREL Scaling Data'!$B:$B,UPPER(About!$B$1),'NREL Scaling Data'!$E:$E,Calculations!$M62,'NREL Scaling Data'!$A:$A,Q$3,'NREL Scaling Data'!$C:$C,Calculations!$L62,'NREL Scaling Data'!$D:$D,Calculations!$N62))/SUMIFS('NREL Scaling Data'!$F:$F,'NREL Scaling Data'!$B:$B,UPPER(About!$B$1),'NREL Scaling Data'!$E:$E,Calculations!$M62,'NREL Scaling Data'!$A:$A,Q$3,'NREL Scaling Data'!$C:$C,Calculations!$L62,'NREL Scaling Data'!$D:$D,Calculations!$N62) + 1) * Q62,0)</f>
        <v>0</v>
      </c>
      <c r="S62" s="45">
        <f>IFERROR(((SUMIFS('NREL Scaling Data'!$F:$F,'NREL Scaling Data'!$B:$B,UPPER(About!$B$1),'NREL Scaling Data'!$E:$E,Calculations!$M62,'NREL Scaling Data'!$A:$A,S$3,'NREL Scaling Data'!$C:$C,Calculations!$L62,'NREL Scaling Data'!$D:$D,Calculations!$N62)-SUMIFS('NREL Scaling Data'!$F:$F,'NREL Scaling Data'!$B:$B,UPPER(About!$B$1),'NREL Scaling Data'!$E:$E,Calculations!$M62,'NREL Scaling Data'!$A:$A,R$3,'NREL Scaling Data'!$C:$C,Calculations!$L62,'NREL Scaling Data'!$D:$D,Calculations!$N62))/SUMIFS('NREL Scaling Data'!$F:$F,'NREL Scaling Data'!$B:$B,UPPER(About!$B$1),'NREL Scaling Data'!$E:$E,Calculations!$M62,'NREL Scaling Data'!$A:$A,R$3,'NREL Scaling Data'!$C:$C,Calculations!$L62,'NREL Scaling Data'!$D:$D,Calculations!$N62) + 1) * R62,0)</f>
        <v>0</v>
      </c>
      <c r="T62" s="45">
        <f>IFERROR(((SUMIFS('NREL Scaling Data'!$F:$F,'NREL Scaling Data'!$B:$B,UPPER(About!$B$1),'NREL Scaling Data'!$E:$E,Calculations!$M62,'NREL Scaling Data'!$A:$A,T$3,'NREL Scaling Data'!$C:$C,Calculations!$L62,'NREL Scaling Data'!$D:$D,Calculations!$N62)-SUMIFS('NREL Scaling Data'!$F:$F,'NREL Scaling Data'!$B:$B,UPPER(About!$B$1),'NREL Scaling Data'!$E:$E,Calculations!$M62,'NREL Scaling Data'!$A:$A,S$3,'NREL Scaling Data'!$C:$C,Calculations!$L62,'NREL Scaling Data'!$D:$D,Calculations!$N62))/SUMIFS('NREL Scaling Data'!$F:$F,'NREL Scaling Data'!$B:$B,UPPER(About!$B$1),'NREL Scaling Data'!$E:$E,Calculations!$M62,'NREL Scaling Data'!$A:$A,S$3,'NREL Scaling Data'!$C:$C,Calculations!$L62,'NREL Scaling Data'!$D:$D,Calculations!$N62) + 1) * S62,0)</f>
        <v>0</v>
      </c>
      <c r="U62" s="45">
        <f>IFERROR(((SUMIFS('NREL Scaling Data'!$F:$F,'NREL Scaling Data'!$B:$B,UPPER(About!$B$1),'NREL Scaling Data'!$E:$E,Calculations!$M62,'NREL Scaling Data'!$A:$A,U$3,'NREL Scaling Data'!$C:$C,Calculations!$L62,'NREL Scaling Data'!$D:$D,Calculations!$N62)-SUMIFS('NREL Scaling Data'!$F:$F,'NREL Scaling Data'!$B:$B,UPPER(About!$B$1),'NREL Scaling Data'!$E:$E,Calculations!$M62,'NREL Scaling Data'!$A:$A,T$3,'NREL Scaling Data'!$C:$C,Calculations!$L62,'NREL Scaling Data'!$D:$D,Calculations!$N62))/SUMIFS('NREL Scaling Data'!$F:$F,'NREL Scaling Data'!$B:$B,UPPER(About!$B$1),'NREL Scaling Data'!$E:$E,Calculations!$M62,'NREL Scaling Data'!$A:$A,T$3,'NREL Scaling Data'!$C:$C,Calculations!$L62,'NREL Scaling Data'!$D:$D,Calculations!$N62) + 1) * T62,0)</f>
        <v>0</v>
      </c>
      <c r="V62" s="45">
        <f>IFERROR(((SUMIFS('NREL Scaling Data'!$F:$F,'NREL Scaling Data'!$B:$B,UPPER(About!$B$1),'NREL Scaling Data'!$E:$E,Calculations!$M62,'NREL Scaling Data'!$A:$A,V$3,'NREL Scaling Data'!$C:$C,Calculations!$L62,'NREL Scaling Data'!$D:$D,Calculations!$N62)-SUMIFS('NREL Scaling Data'!$F:$F,'NREL Scaling Data'!$B:$B,UPPER(About!$B$1),'NREL Scaling Data'!$E:$E,Calculations!$M62,'NREL Scaling Data'!$A:$A,U$3,'NREL Scaling Data'!$C:$C,Calculations!$L62,'NREL Scaling Data'!$D:$D,Calculations!$N62))/SUMIFS('NREL Scaling Data'!$F:$F,'NREL Scaling Data'!$B:$B,UPPER(About!$B$1),'NREL Scaling Data'!$E:$E,Calculations!$M62,'NREL Scaling Data'!$A:$A,U$3,'NREL Scaling Data'!$C:$C,Calculations!$L62,'NREL Scaling Data'!$D:$D,Calculations!$N62) + 1) * U62,0)</f>
        <v>0</v>
      </c>
      <c r="W62" s="45">
        <f>IFERROR(((SUMIFS('NREL Scaling Data'!$F:$F,'NREL Scaling Data'!$B:$B,UPPER(About!$B$1),'NREL Scaling Data'!$E:$E,Calculations!$M62,'NREL Scaling Data'!$A:$A,W$3,'NREL Scaling Data'!$C:$C,Calculations!$L62,'NREL Scaling Data'!$D:$D,Calculations!$N62)-SUMIFS('NREL Scaling Data'!$F:$F,'NREL Scaling Data'!$B:$B,UPPER(About!$B$1),'NREL Scaling Data'!$E:$E,Calculations!$M62,'NREL Scaling Data'!$A:$A,V$3,'NREL Scaling Data'!$C:$C,Calculations!$L62,'NREL Scaling Data'!$D:$D,Calculations!$N62))/SUMIFS('NREL Scaling Data'!$F:$F,'NREL Scaling Data'!$B:$B,UPPER(About!$B$1),'NREL Scaling Data'!$E:$E,Calculations!$M62,'NREL Scaling Data'!$A:$A,V$3,'NREL Scaling Data'!$C:$C,Calculations!$L62,'NREL Scaling Data'!$D:$D,Calculations!$N62) + 1) * V62,0)</f>
        <v>0</v>
      </c>
      <c r="X62" s="45">
        <f>IFERROR(((SUMIFS('NREL Scaling Data'!$F:$F,'NREL Scaling Data'!$B:$B,UPPER(About!$B$1),'NREL Scaling Data'!$E:$E,Calculations!$M62,'NREL Scaling Data'!$A:$A,X$3,'NREL Scaling Data'!$C:$C,Calculations!$L62,'NREL Scaling Data'!$D:$D,Calculations!$N62)-SUMIFS('NREL Scaling Data'!$F:$F,'NREL Scaling Data'!$B:$B,UPPER(About!$B$1),'NREL Scaling Data'!$E:$E,Calculations!$M62,'NREL Scaling Data'!$A:$A,W$3,'NREL Scaling Data'!$C:$C,Calculations!$L62,'NREL Scaling Data'!$D:$D,Calculations!$N62))/SUMIFS('NREL Scaling Data'!$F:$F,'NREL Scaling Data'!$B:$B,UPPER(About!$B$1),'NREL Scaling Data'!$E:$E,Calculations!$M62,'NREL Scaling Data'!$A:$A,W$3,'NREL Scaling Data'!$C:$C,Calculations!$L62,'NREL Scaling Data'!$D:$D,Calculations!$N62) + 1) * W62,0)</f>
        <v>0</v>
      </c>
      <c r="Y62" s="45">
        <f>IFERROR(((SUMIFS('NREL Scaling Data'!$F:$F,'NREL Scaling Data'!$B:$B,UPPER(About!$B$1),'NREL Scaling Data'!$E:$E,Calculations!$M62,'NREL Scaling Data'!$A:$A,Y$3,'NREL Scaling Data'!$C:$C,Calculations!$L62,'NREL Scaling Data'!$D:$D,Calculations!$N62)-SUMIFS('NREL Scaling Data'!$F:$F,'NREL Scaling Data'!$B:$B,UPPER(About!$B$1),'NREL Scaling Data'!$E:$E,Calculations!$M62,'NREL Scaling Data'!$A:$A,X$3,'NREL Scaling Data'!$C:$C,Calculations!$L62,'NREL Scaling Data'!$D:$D,Calculations!$N62))/SUMIFS('NREL Scaling Data'!$F:$F,'NREL Scaling Data'!$B:$B,UPPER(About!$B$1),'NREL Scaling Data'!$E:$E,Calculations!$M62,'NREL Scaling Data'!$A:$A,X$3,'NREL Scaling Data'!$C:$C,Calculations!$L62,'NREL Scaling Data'!$D:$D,Calculations!$N62) + 1) * X62,0)</f>
        <v>0</v>
      </c>
      <c r="Z62" s="45">
        <f>IFERROR(((SUMIFS('NREL Scaling Data'!$F:$F,'NREL Scaling Data'!$B:$B,UPPER(About!$B$1),'NREL Scaling Data'!$E:$E,Calculations!$M62,'NREL Scaling Data'!$A:$A,Z$3,'NREL Scaling Data'!$C:$C,Calculations!$L62,'NREL Scaling Data'!$D:$D,Calculations!$N62)-SUMIFS('NREL Scaling Data'!$F:$F,'NREL Scaling Data'!$B:$B,UPPER(About!$B$1),'NREL Scaling Data'!$E:$E,Calculations!$M62,'NREL Scaling Data'!$A:$A,Y$3,'NREL Scaling Data'!$C:$C,Calculations!$L62,'NREL Scaling Data'!$D:$D,Calculations!$N62))/SUMIFS('NREL Scaling Data'!$F:$F,'NREL Scaling Data'!$B:$B,UPPER(About!$B$1),'NREL Scaling Data'!$E:$E,Calculations!$M62,'NREL Scaling Data'!$A:$A,Y$3,'NREL Scaling Data'!$C:$C,Calculations!$L62,'NREL Scaling Data'!$D:$D,Calculations!$N62) + 1) * Y62,0)</f>
        <v>0</v>
      </c>
      <c r="AA62" s="45">
        <f>IFERROR(((SUMIFS('NREL Scaling Data'!$F:$F,'NREL Scaling Data'!$B:$B,UPPER(About!$B$1),'NREL Scaling Data'!$E:$E,Calculations!$M62,'NREL Scaling Data'!$A:$A,AA$3,'NREL Scaling Data'!$C:$C,Calculations!$L62,'NREL Scaling Data'!$D:$D,Calculations!$N62)-SUMIFS('NREL Scaling Data'!$F:$F,'NREL Scaling Data'!$B:$B,UPPER(About!$B$1),'NREL Scaling Data'!$E:$E,Calculations!$M62,'NREL Scaling Data'!$A:$A,Z$3,'NREL Scaling Data'!$C:$C,Calculations!$L62,'NREL Scaling Data'!$D:$D,Calculations!$N62))/SUMIFS('NREL Scaling Data'!$F:$F,'NREL Scaling Data'!$B:$B,UPPER(About!$B$1),'NREL Scaling Data'!$E:$E,Calculations!$M62,'NREL Scaling Data'!$A:$A,Z$3,'NREL Scaling Data'!$C:$C,Calculations!$L62,'NREL Scaling Data'!$D:$D,Calculations!$N62) + 1) * Z62,0)</f>
        <v>0</v>
      </c>
      <c r="AB62" s="45">
        <f>IFERROR(((SUMIFS('NREL Scaling Data'!$F:$F,'NREL Scaling Data'!$B:$B,UPPER(About!$B$1),'NREL Scaling Data'!$E:$E,Calculations!$M62,'NREL Scaling Data'!$A:$A,AB$3,'NREL Scaling Data'!$C:$C,Calculations!$L62,'NREL Scaling Data'!$D:$D,Calculations!$N62)-SUMIFS('NREL Scaling Data'!$F:$F,'NREL Scaling Data'!$B:$B,UPPER(About!$B$1),'NREL Scaling Data'!$E:$E,Calculations!$M62,'NREL Scaling Data'!$A:$A,AA$3,'NREL Scaling Data'!$C:$C,Calculations!$L62,'NREL Scaling Data'!$D:$D,Calculations!$N62))/SUMIFS('NREL Scaling Data'!$F:$F,'NREL Scaling Data'!$B:$B,UPPER(About!$B$1),'NREL Scaling Data'!$E:$E,Calculations!$M62,'NREL Scaling Data'!$A:$A,AA$3,'NREL Scaling Data'!$C:$C,Calculations!$L62,'NREL Scaling Data'!$D:$D,Calculations!$N62) + 1) * AA62,0)</f>
        <v>0</v>
      </c>
      <c r="AC62" s="45">
        <f>IFERROR(((SUMIFS('NREL Scaling Data'!$F:$F,'NREL Scaling Data'!$B:$B,UPPER(About!$B$1),'NREL Scaling Data'!$E:$E,Calculations!$M62,'NREL Scaling Data'!$A:$A,AC$3,'NREL Scaling Data'!$C:$C,Calculations!$L62,'NREL Scaling Data'!$D:$D,Calculations!$N62)-SUMIFS('NREL Scaling Data'!$F:$F,'NREL Scaling Data'!$B:$B,UPPER(About!$B$1),'NREL Scaling Data'!$E:$E,Calculations!$M62,'NREL Scaling Data'!$A:$A,AB$3,'NREL Scaling Data'!$C:$C,Calculations!$L62,'NREL Scaling Data'!$D:$D,Calculations!$N62))/SUMIFS('NREL Scaling Data'!$F:$F,'NREL Scaling Data'!$B:$B,UPPER(About!$B$1),'NREL Scaling Data'!$E:$E,Calculations!$M62,'NREL Scaling Data'!$A:$A,AB$3,'NREL Scaling Data'!$C:$C,Calculations!$L62,'NREL Scaling Data'!$D:$D,Calculations!$N62) + 1) * AB62,0)</f>
        <v>0</v>
      </c>
      <c r="AD62" s="45">
        <f>IFERROR(((SUMIFS('NREL Scaling Data'!$F:$F,'NREL Scaling Data'!$B:$B,UPPER(About!$B$1),'NREL Scaling Data'!$E:$E,Calculations!$M62,'NREL Scaling Data'!$A:$A,AD$3,'NREL Scaling Data'!$C:$C,Calculations!$L62,'NREL Scaling Data'!$D:$D,Calculations!$N62)-SUMIFS('NREL Scaling Data'!$F:$F,'NREL Scaling Data'!$B:$B,UPPER(About!$B$1),'NREL Scaling Data'!$E:$E,Calculations!$M62,'NREL Scaling Data'!$A:$A,AC$3,'NREL Scaling Data'!$C:$C,Calculations!$L62,'NREL Scaling Data'!$D:$D,Calculations!$N62))/SUMIFS('NREL Scaling Data'!$F:$F,'NREL Scaling Data'!$B:$B,UPPER(About!$B$1),'NREL Scaling Data'!$E:$E,Calculations!$M62,'NREL Scaling Data'!$A:$A,AC$3,'NREL Scaling Data'!$C:$C,Calculations!$L62,'NREL Scaling Data'!$D:$D,Calculations!$N62) + 1) * AC62,0)</f>
        <v>0</v>
      </c>
      <c r="AE62" s="45">
        <f>IFERROR(((SUMIFS('NREL Scaling Data'!$F:$F,'NREL Scaling Data'!$B:$B,UPPER(About!$B$1),'NREL Scaling Data'!$E:$E,Calculations!$M62,'NREL Scaling Data'!$A:$A,AE$3,'NREL Scaling Data'!$C:$C,Calculations!$L62,'NREL Scaling Data'!$D:$D,Calculations!$N62)-SUMIFS('NREL Scaling Data'!$F:$F,'NREL Scaling Data'!$B:$B,UPPER(About!$B$1),'NREL Scaling Data'!$E:$E,Calculations!$M62,'NREL Scaling Data'!$A:$A,AD$3,'NREL Scaling Data'!$C:$C,Calculations!$L62,'NREL Scaling Data'!$D:$D,Calculations!$N62))/SUMIFS('NREL Scaling Data'!$F:$F,'NREL Scaling Data'!$B:$B,UPPER(About!$B$1),'NREL Scaling Data'!$E:$E,Calculations!$M62,'NREL Scaling Data'!$A:$A,AD$3,'NREL Scaling Data'!$C:$C,Calculations!$L62,'NREL Scaling Data'!$D:$D,Calculations!$N62) + 1) * AD62,0)</f>
        <v>0</v>
      </c>
      <c r="AF62" s="45">
        <f>IFERROR(((SUMIFS('NREL Scaling Data'!$F:$F,'NREL Scaling Data'!$B:$B,UPPER(About!$B$1),'NREL Scaling Data'!$E:$E,Calculations!$M62,'NREL Scaling Data'!$A:$A,AF$3,'NREL Scaling Data'!$C:$C,Calculations!$L62,'NREL Scaling Data'!$D:$D,Calculations!$N62)-SUMIFS('NREL Scaling Data'!$F:$F,'NREL Scaling Data'!$B:$B,UPPER(About!$B$1),'NREL Scaling Data'!$E:$E,Calculations!$M62,'NREL Scaling Data'!$A:$A,AE$3,'NREL Scaling Data'!$C:$C,Calculations!$L62,'NREL Scaling Data'!$D:$D,Calculations!$N62))/SUMIFS('NREL Scaling Data'!$F:$F,'NREL Scaling Data'!$B:$B,UPPER(About!$B$1),'NREL Scaling Data'!$E:$E,Calculations!$M62,'NREL Scaling Data'!$A:$A,AE$3,'NREL Scaling Data'!$C:$C,Calculations!$L62,'NREL Scaling Data'!$D:$D,Calculations!$N62) + 1) * AE62,0)</f>
        <v>0</v>
      </c>
      <c r="AG62" s="45">
        <f>IFERROR(((SUMIFS('NREL Scaling Data'!$F:$F,'NREL Scaling Data'!$B:$B,UPPER(About!$B$1),'NREL Scaling Data'!$E:$E,Calculations!$M62,'NREL Scaling Data'!$A:$A,AG$3,'NREL Scaling Data'!$C:$C,Calculations!$L62,'NREL Scaling Data'!$D:$D,Calculations!$N62)-SUMIFS('NREL Scaling Data'!$F:$F,'NREL Scaling Data'!$B:$B,UPPER(About!$B$1),'NREL Scaling Data'!$E:$E,Calculations!$M62,'NREL Scaling Data'!$A:$A,AF$3,'NREL Scaling Data'!$C:$C,Calculations!$L62,'NREL Scaling Data'!$D:$D,Calculations!$N62))/SUMIFS('NREL Scaling Data'!$F:$F,'NREL Scaling Data'!$B:$B,UPPER(About!$B$1),'NREL Scaling Data'!$E:$E,Calculations!$M62,'NREL Scaling Data'!$A:$A,AF$3,'NREL Scaling Data'!$C:$C,Calculations!$L62,'NREL Scaling Data'!$D:$D,Calculations!$N62) + 1) * AF62,0)</f>
        <v>0</v>
      </c>
      <c r="AH62" s="45">
        <f>IFERROR(((SUMIFS('NREL Scaling Data'!$F:$F,'NREL Scaling Data'!$B:$B,UPPER(About!$B$1),'NREL Scaling Data'!$E:$E,Calculations!$M62,'NREL Scaling Data'!$A:$A,AH$3,'NREL Scaling Data'!$C:$C,Calculations!$L62,'NREL Scaling Data'!$D:$D,Calculations!$N62)-SUMIFS('NREL Scaling Data'!$F:$F,'NREL Scaling Data'!$B:$B,UPPER(About!$B$1),'NREL Scaling Data'!$E:$E,Calculations!$M62,'NREL Scaling Data'!$A:$A,AG$3,'NREL Scaling Data'!$C:$C,Calculations!$L62,'NREL Scaling Data'!$D:$D,Calculations!$N62))/SUMIFS('NREL Scaling Data'!$F:$F,'NREL Scaling Data'!$B:$B,UPPER(About!$B$1),'NREL Scaling Data'!$E:$E,Calculations!$M62,'NREL Scaling Data'!$A:$A,AG$3,'NREL Scaling Data'!$C:$C,Calculations!$L62,'NREL Scaling Data'!$D:$D,Calculations!$N62) + 1) * AG62,0)</f>
        <v>0</v>
      </c>
      <c r="AI62" s="45">
        <f>IFERROR(((SUMIFS('NREL Scaling Data'!$F:$F,'NREL Scaling Data'!$B:$B,UPPER(About!$B$1),'NREL Scaling Data'!$E:$E,Calculations!$M62,'NREL Scaling Data'!$A:$A,AI$3,'NREL Scaling Data'!$C:$C,Calculations!$L62,'NREL Scaling Data'!$D:$D,Calculations!$N62)-SUMIFS('NREL Scaling Data'!$F:$F,'NREL Scaling Data'!$B:$B,UPPER(About!$B$1),'NREL Scaling Data'!$E:$E,Calculations!$M62,'NREL Scaling Data'!$A:$A,AH$3,'NREL Scaling Data'!$C:$C,Calculations!$L62,'NREL Scaling Data'!$D:$D,Calculations!$N62))/SUMIFS('NREL Scaling Data'!$F:$F,'NREL Scaling Data'!$B:$B,UPPER(About!$B$1),'NREL Scaling Data'!$E:$E,Calculations!$M62,'NREL Scaling Data'!$A:$A,AH$3,'NREL Scaling Data'!$C:$C,Calculations!$L62,'NREL Scaling Data'!$D:$D,Calculations!$N62) + 1) * AH62,0)</f>
        <v>0</v>
      </c>
      <c r="AJ62" s="45">
        <f>IFERROR(((SUMIFS('NREL Scaling Data'!$F:$F,'NREL Scaling Data'!$B:$B,UPPER(About!$B$1),'NREL Scaling Data'!$E:$E,Calculations!$M62,'NREL Scaling Data'!$A:$A,AJ$3,'NREL Scaling Data'!$C:$C,Calculations!$L62,'NREL Scaling Data'!$D:$D,Calculations!$N62)-SUMIFS('NREL Scaling Data'!$F:$F,'NREL Scaling Data'!$B:$B,UPPER(About!$B$1),'NREL Scaling Data'!$E:$E,Calculations!$M62,'NREL Scaling Data'!$A:$A,AI$3,'NREL Scaling Data'!$C:$C,Calculations!$L62,'NREL Scaling Data'!$D:$D,Calculations!$N62))/SUMIFS('NREL Scaling Data'!$F:$F,'NREL Scaling Data'!$B:$B,UPPER(About!$B$1),'NREL Scaling Data'!$E:$E,Calculations!$M62,'NREL Scaling Data'!$A:$A,AI$3,'NREL Scaling Data'!$C:$C,Calculations!$L62,'NREL Scaling Data'!$D:$D,Calculations!$N62) + 1) * AI62,0)</f>
        <v>0</v>
      </c>
      <c r="AK62" s="45">
        <f>IFERROR(((SUMIFS('NREL Scaling Data'!$F:$F,'NREL Scaling Data'!$B:$B,UPPER(About!$B$1),'NREL Scaling Data'!$E:$E,Calculations!$M62,'NREL Scaling Data'!$A:$A,AK$3,'NREL Scaling Data'!$C:$C,Calculations!$L62,'NREL Scaling Data'!$D:$D,Calculations!$N62)-SUMIFS('NREL Scaling Data'!$F:$F,'NREL Scaling Data'!$B:$B,UPPER(About!$B$1),'NREL Scaling Data'!$E:$E,Calculations!$M62,'NREL Scaling Data'!$A:$A,AJ$3,'NREL Scaling Data'!$C:$C,Calculations!$L62,'NREL Scaling Data'!$D:$D,Calculations!$N62))/SUMIFS('NREL Scaling Data'!$F:$F,'NREL Scaling Data'!$B:$B,UPPER(About!$B$1),'NREL Scaling Data'!$E:$E,Calculations!$M62,'NREL Scaling Data'!$A:$A,AJ$3,'NREL Scaling Data'!$C:$C,Calculations!$L62,'NREL Scaling Data'!$D:$D,Calculations!$N62) + 1) * AJ62,0)</f>
        <v>0</v>
      </c>
      <c r="AL62" s="45">
        <f>IFERROR(((SUMIFS('NREL Scaling Data'!$F:$F,'NREL Scaling Data'!$B:$B,UPPER(About!$B$1),'NREL Scaling Data'!$E:$E,Calculations!$M62,'NREL Scaling Data'!$A:$A,AL$3,'NREL Scaling Data'!$C:$C,Calculations!$L62,'NREL Scaling Data'!$D:$D,Calculations!$N62)-SUMIFS('NREL Scaling Data'!$F:$F,'NREL Scaling Data'!$B:$B,UPPER(About!$B$1),'NREL Scaling Data'!$E:$E,Calculations!$M62,'NREL Scaling Data'!$A:$A,AK$3,'NREL Scaling Data'!$C:$C,Calculations!$L62,'NREL Scaling Data'!$D:$D,Calculations!$N62))/SUMIFS('NREL Scaling Data'!$F:$F,'NREL Scaling Data'!$B:$B,UPPER(About!$B$1),'NREL Scaling Data'!$E:$E,Calculations!$M62,'NREL Scaling Data'!$A:$A,AK$3,'NREL Scaling Data'!$C:$C,Calculations!$L62,'NREL Scaling Data'!$D:$D,Calculations!$N62) + 1) * AK62,0)</f>
        <v>0</v>
      </c>
      <c r="AM62" s="45">
        <f>IFERROR(((SUMIFS('NREL Scaling Data'!$F:$F,'NREL Scaling Data'!$B:$B,UPPER(About!$B$1),'NREL Scaling Data'!$E:$E,Calculations!$M62,'NREL Scaling Data'!$A:$A,AM$3,'NREL Scaling Data'!$C:$C,Calculations!$L62,'NREL Scaling Data'!$D:$D,Calculations!$N62)-SUMIFS('NREL Scaling Data'!$F:$F,'NREL Scaling Data'!$B:$B,UPPER(About!$B$1),'NREL Scaling Data'!$E:$E,Calculations!$M62,'NREL Scaling Data'!$A:$A,AL$3,'NREL Scaling Data'!$C:$C,Calculations!$L62,'NREL Scaling Data'!$D:$D,Calculations!$N62))/SUMIFS('NREL Scaling Data'!$F:$F,'NREL Scaling Data'!$B:$B,UPPER(About!$B$1),'NREL Scaling Data'!$E:$E,Calculations!$M62,'NREL Scaling Data'!$A:$A,AL$3,'NREL Scaling Data'!$C:$C,Calculations!$L62,'NREL Scaling Data'!$D:$D,Calculations!$N62) + 1) * AL62,0)</f>
        <v>0</v>
      </c>
      <c r="AN62" s="45">
        <f>IFERROR(((SUMIFS('NREL Scaling Data'!$F:$F,'NREL Scaling Data'!$B:$B,UPPER(About!$B$1),'NREL Scaling Data'!$E:$E,Calculations!$M62,'NREL Scaling Data'!$A:$A,AN$3,'NREL Scaling Data'!$C:$C,Calculations!$L62,'NREL Scaling Data'!$D:$D,Calculations!$N62)-SUMIFS('NREL Scaling Data'!$F:$F,'NREL Scaling Data'!$B:$B,UPPER(About!$B$1),'NREL Scaling Data'!$E:$E,Calculations!$M62,'NREL Scaling Data'!$A:$A,AM$3,'NREL Scaling Data'!$C:$C,Calculations!$L62,'NREL Scaling Data'!$D:$D,Calculations!$N62))/SUMIFS('NREL Scaling Data'!$F:$F,'NREL Scaling Data'!$B:$B,UPPER(About!$B$1),'NREL Scaling Data'!$E:$E,Calculations!$M62,'NREL Scaling Data'!$A:$A,AM$3,'NREL Scaling Data'!$C:$C,Calculations!$L62,'NREL Scaling Data'!$D:$D,Calculations!$N62) + 1) * AM62,0)</f>
        <v>0</v>
      </c>
      <c r="AO62" s="45">
        <f>IFERROR(((SUMIFS('NREL Scaling Data'!$F:$F,'NREL Scaling Data'!$B:$B,UPPER(About!$B$1),'NREL Scaling Data'!$E:$E,Calculations!$M62,'NREL Scaling Data'!$A:$A,AO$3,'NREL Scaling Data'!$C:$C,Calculations!$L62,'NREL Scaling Data'!$D:$D,Calculations!$N62)-SUMIFS('NREL Scaling Data'!$F:$F,'NREL Scaling Data'!$B:$B,UPPER(About!$B$1),'NREL Scaling Data'!$E:$E,Calculations!$M62,'NREL Scaling Data'!$A:$A,AN$3,'NREL Scaling Data'!$C:$C,Calculations!$L62,'NREL Scaling Data'!$D:$D,Calculations!$N62))/SUMIFS('NREL Scaling Data'!$F:$F,'NREL Scaling Data'!$B:$B,UPPER(About!$B$1),'NREL Scaling Data'!$E:$E,Calculations!$M62,'NREL Scaling Data'!$A:$A,AN$3,'NREL Scaling Data'!$C:$C,Calculations!$L62,'NREL Scaling Data'!$D:$D,Calculations!$N62) + 1) * AN62,0)</f>
        <v>0</v>
      </c>
      <c r="AP62" s="45">
        <f>IFERROR(((SUMIFS('NREL Scaling Data'!$F:$F,'NREL Scaling Data'!$B:$B,UPPER(About!$B$1),'NREL Scaling Data'!$E:$E,Calculations!$M62,'NREL Scaling Data'!$A:$A,AP$3,'NREL Scaling Data'!$C:$C,Calculations!$L62,'NREL Scaling Data'!$D:$D,Calculations!$N62)-SUMIFS('NREL Scaling Data'!$F:$F,'NREL Scaling Data'!$B:$B,UPPER(About!$B$1),'NREL Scaling Data'!$E:$E,Calculations!$M62,'NREL Scaling Data'!$A:$A,AO$3,'NREL Scaling Data'!$C:$C,Calculations!$L62,'NREL Scaling Data'!$D:$D,Calculations!$N62))/SUMIFS('NREL Scaling Data'!$F:$F,'NREL Scaling Data'!$B:$B,UPPER(About!$B$1),'NREL Scaling Data'!$E:$E,Calculations!$M62,'NREL Scaling Data'!$A:$A,AO$3,'NREL Scaling Data'!$C:$C,Calculations!$L62,'NREL Scaling Data'!$D:$D,Calculations!$N62) + 1) * AO62,0)</f>
        <v>0</v>
      </c>
      <c r="AQ62" s="45">
        <f>IFERROR(((SUMIFS('NREL Scaling Data'!$F:$F,'NREL Scaling Data'!$B:$B,UPPER(About!$B$1),'NREL Scaling Data'!$E:$E,Calculations!$M62,'NREL Scaling Data'!$A:$A,AQ$3,'NREL Scaling Data'!$C:$C,Calculations!$L62,'NREL Scaling Data'!$D:$D,Calculations!$N62)-SUMIFS('NREL Scaling Data'!$F:$F,'NREL Scaling Data'!$B:$B,UPPER(About!$B$1),'NREL Scaling Data'!$E:$E,Calculations!$M62,'NREL Scaling Data'!$A:$A,AP$3,'NREL Scaling Data'!$C:$C,Calculations!$L62,'NREL Scaling Data'!$D:$D,Calculations!$N62))/SUMIFS('NREL Scaling Data'!$F:$F,'NREL Scaling Data'!$B:$B,UPPER(About!$B$1),'NREL Scaling Data'!$E:$E,Calculations!$M62,'NREL Scaling Data'!$A:$A,AP$3,'NREL Scaling Data'!$C:$C,Calculations!$L62,'NREL Scaling Data'!$D:$D,Calculations!$N62) + 1) * AP62,0)</f>
        <v>0</v>
      </c>
      <c r="AR62" s="45">
        <f>IFERROR(((SUMIFS('NREL Scaling Data'!$F:$F,'NREL Scaling Data'!$B:$B,UPPER(About!$B$1),'NREL Scaling Data'!$E:$E,Calculations!$M62,'NREL Scaling Data'!$A:$A,AR$3,'NREL Scaling Data'!$C:$C,Calculations!$L62,'NREL Scaling Data'!$D:$D,Calculations!$N62)-SUMIFS('NREL Scaling Data'!$F:$F,'NREL Scaling Data'!$B:$B,UPPER(About!$B$1),'NREL Scaling Data'!$E:$E,Calculations!$M62,'NREL Scaling Data'!$A:$A,AQ$3,'NREL Scaling Data'!$C:$C,Calculations!$L62,'NREL Scaling Data'!$D:$D,Calculations!$N62))/SUMIFS('NREL Scaling Data'!$F:$F,'NREL Scaling Data'!$B:$B,UPPER(About!$B$1),'NREL Scaling Data'!$E:$E,Calculations!$M62,'NREL Scaling Data'!$A:$A,AQ$3,'NREL Scaling Data'!$C:$C,Calculations!$L62,'NREL Scaling Data'!$D:$D,Calculations!$N62) + 1) * AQ62,0)</f>
        <v>0</v>
      </c>
      <c r="AS62" s="45">
        <f>IFERROR(((SUMIFS('NREL Scaling Data'!$F:$F,'NREL Scaling Data'!$B:$B,UPPER(About!$B$1),'NREL Scaling Data'!$E:$E,Calculations!$M62,'NREL Scaling Data'!$A:$A,AS$3,'NREL Scaling Data'!$C:$C,Calculations!$L62,'NREL Scaling Data'!$D:$D,Calculations!$N62)-SUMIFS('NREL Scaling Data'!$F:$F,'NREL Scaling Data'!$B:$B,UPPER(About!$B$1),'NREL Scaling Data'!$E:$E,Calculations!$M62,'NREL Scaling Data'!$A:$A,AR$3,'NREL Scaling Data'!$C:$C,Calculations!$L62,'NREL Scaling Data'!$D:$D,Calculations!$N62))/SUMIFS('NREL Scaling Data'!$F:$F,'NREL Scaling Data'!$B:$B,UPPER(About!$B$1),'NREL Scaling Data'!$E:$E,Calculations!$M62,'NREL Scaling Data'!$A:$A,AR$3,'NREL Scaling Data'!$C:$C,Calculations!$L62,'NREL Scaling Data'!$D:$D,Calculations!$N62) + 1) * AR62,0)</f>
        <v>0</v>
      </c>
      <c r="AT62" s="45">
        <f>IFERROR(((SUMIFS('NREL Scaling Data'!$F:$F,'NREL Scaling Data'!$B:$B,UPPER(About!$B$1),'NREL Scaling Data'!$E:$E,Calculations!$M62,'NREL Scaling Data'!$A:$A,AT$3,'NREL Scaling Data'!$C:$C,Calculations!$L62,'NREL Scaling Data'!$D:$D,Calculations!$N62)-SUMIFS('NREL Scaling Data'!$F:$F,'NREL Scaling Data'!$B:$B,UPPER(About!$B$1),'NREL Scaling Data'!$E:$E,Calculations!$M62,'NREL Scaling Data'!$A:$A,AS$3,'NREL Scaling Data'!$C:$C,Calculations!$L62,'NREL Scaling Data'!$D:$D,Calculations!$N62))/SUMIFS('NREL Scaling Data'!$F:$F,'NREL Scaling Data'!$B:$B,UPPER(About!$B$1),'NREL Scaling Data'!$E:$E,Calculations!$M62,'NREL Scaling Data'!$A:$A,AS$3,'NREL Scaling Data'!$C:$C,Calculations!$L62,'NREL Scaling Data'!$D:$D,Calculations!$N62) + 1) * AS62,0)</f>
        <v>0</v>
      </c>
    </row>
    <row r="63" spans="6:46">
      <c r="I63" s="12" t="s">
        <v>1085</v>
      </c>
      <c r="J63" s="209">
        <f>IFERROR(SUMIFS('NREL Scaling Data'!F:F,'NREL Scaling Data'!B:B,UPPER(About!$B$1),'NREL Scaling Data'!E:E,Calculations!M63,'NREL Scaling Data'!A:A, 2021,'NREL Scaling Data'!C:C,Calculations!L63,'NREL Scaling Data'!D:D,Calculations!N63) / SUMIFS('NREL Scaling Data'!F:F,'NREL Scaling Data'!B:B,UPPER(About!$B$1),'NREL Scaling Data'!A:A, 2021,'NREL Scaling Data'!C:C,Calculations!L63,'NREL Scaling Data'!D:D,Calculations!N63),0)</f>
        <v>0</v>
      </c>
      <c r="K63" s="207">
        <f t="shared" si="11"/>
        <v>0.94236632738906856</v>
      </c>
      <c r="L63" s="209" t="s">
        <v>1022</v>
      </c>
      <c r="M63" s="12" t="s">
        <v>1016</v>
      </c>
      <c r="N63" s="1" t="s">
        <v>1079</v>
      </c>
      <c r="O63" s="7">
        <f t="shared" si="12"/>
        <v>0</v>
      </c>
      <c r="P63" s="7">
        <f t="shared" si="13"/>
        <v>0</v>
      </c>
      <c r="Q63" s="45">
        <f>SUMIFS('SEDS 2021'!$F$23:$F$40,'SEDS 2021'!E$23:E$40,Calculations!L63,'SEDS 2021'!D$23:D$40,Calculations!N63)*J63*K63</f>
        <v>0</v>
      </c>
      <c r="R63" s="45">
        <f>IFERROR(((SUMIFS('NREL Scaling Data'!$F:$F,'NREL Scaling Data'!$B:$B,UPPER(About!$B$1),'NREL Scaling Data'!$E:$E,Calculations!$M63,'NREL Scaling Data'!$A:$A,R$3,'NREL Scaling Data'!$C:$C,Calculations!$L63,'NREL Scaling Data'!$D:$D,Calculations!$N63)-SUMIFS('NREL Scaling Data'!$F:$F,'NREL Scaling Data'!$B:$B,UPPER(About!$B$1),'NREL Scaling Data'!$E:$E,Calculations!$M63,'NREL Scaling Data'!$A:$A,Q$3,'NREL Scaling Data'!$C:$C,Calculations!$L63,'NREL Scaling Data'!$D:$D,Calculations!$N63))/SUMIFS('NREL Scaling Data'!$F:$F,'NREL Scaling Data'!$B:$B,UPPER(About!$B$1),'NREL Scaling Data'!$E:$E,Calculations!$M63,'NREL Scaling Data'!$A:$A,Q$3,'NREL Scaling Data'!$C:$C,Calculations!$L63,'NREL Scaling Data'!$D:$D,Calculations!$N63) + 1) * Q63,0)</f>
        <v>0</v>
      </c>
      <c r="S63" s="45">
        <f>IFERROR(((SUMIFS('NREL Scaling Data'!$F:$F,'NREL Scaling Data'!$B:$B,UPPER(About!$B$1),'NREL Scaling Data'!$E:$E,Calculations!$M63,'NREL Scaling Data'!$A:$A,S$3,'NREL Scaling Data'!$C:$C,Calculations!$L63,'NREL Scaling Data'!$D:$D,Calculations!$N63)-SUMIFS('NREL Scaling Data'!$F:$F,'NREL Scaling Data'!$B:$B,UPPER(About!$B$1),'NREL Scaling Data'!$E:$E,Calculations!$M63,'NREL Scaling Data'!$A:$A,R$3,'NREL Scaling Data'!$C:$C,Calculations!$L63,'NREL Scaling Data'!$D:$D,Calculations!$N63))/SUMIFS('NREL Scaling Data'!$F:$F,'NREL Scaling Data'!$B:$B,UPPER(About!$B$1),'NREL Scaling Data'!$E:$E,Calculations!$M63,'NREL Scaling Data'!$A:$A,R$3,'NREL Scaling Data'!$C:$C,Calculations!$L63,'NREL Scaling Data'!$D:$D,Calculations!$N63) + 1) * R63,0)</f>
        <v>0</v>
      </c>
      <c r="T63" s="45">
        <f>IFERROR(((SUMIFS('NREL Scaling Data'!$F:$F,'NREL Scaling Data'!$B:$B,UPPER(About!$B$1),'NREL Scaling Data'!$E:$E,Calculations!$M63,'NREL Scaling Data'!$A:$A,T$3,'NREL Scaling Data'!$C:$C,Calculations!$L63,'NREL Scaling Data'!$D:$D,Calculations!$N63)-SUMIFS('NREL Scaling Data'!$F:$F,'NREL Scaling Data'!$B:$B,UPPER(About!$B$1),'NREL Scaling Data'!$E:$E,Calculations!$M63,'NREL Scaling Data'!$A:$A,S$3,'NREL Scaling Data'!$C:$C,Calculations!$L63,'NREL Scaling Data'!$D:$D,Calculations!$N63))/SUMIFS('NREL Scaling Data'!$F:$F,'NREL Scaling Data'!$B:$B,UPPER(About!$B$1),'NREL Scaling Data'!$E:$E,Calculations!$M63,'NREL Scaling Data'!$A:$A,S$3,'NREL Scaling Data'!$C:$C,Calculations!$L63,'NREL Scaling Data'!$D:$D,Calculations!$N63) + 1) * S63,0)</f>
        <v>0</v>
      </c>
      <c r="U63" s="45">
        <f>IFERROR(((SUMIFS('NREL Scaling Data'!$F:$F,'NREL Scaling Data'!$B:$B,UPPER(About!$B$1),'NREL Scaling Data'!$E:$E,Calculations!$M63,'NREL Scaling Data'!$A:$A,U$3,'NREL Scaling Data'!$C:$C,Calculations!$L63,'NREL Scaling Data'!$D:$D,Calculations!$N63)-SUMIFS('NREL Scaling Data'!$F:$F,'NREL Scaling Data'!$B:$B,UPPER(About!$B$1),'NREL Scaling Data'!$E:$E,Calculations!$M63,'NREL Scaling Data'!$A:$A,T$3,'NREL Scaling Data'!$C:$C,Calculations!$L63,'NREL Scaling Data'!$D:$D,Calculations!$N63))/SUMIFS('NREL Scaling Data'!$F:$F,'NREL Scaling Data'!$B:$B,UPPER(About!$B$1),'NREL Scaling Data'!$E:$E,Calculations!$M63,'NREL Scaling Data'!$A:$A,T$3,'NREL Scaling Data'!$C:$C,Calculations!$L63,'NREL Scaling Data'!$D:$D,Calculations!$N63) + 1) * T63,0)</f>
        <v>0</v>
      </c>
      <c r="V63" s="45">
        <f>IFERROR(((SUMIFS('NREL Scaling Data'!$F:$F,'NREL Scaling Data'!$B:$B,UPPER(About!$B$1),'NREL Scaling Data'!$E:$E,Calculations!$M63,'NREL Scaling Data'!$A:$A,V$3,'NREL Scaling Data'!$C:$C,Calculations!$L63,'NREL Scaling Data'!$D:$D,Calculations!$N63)-SUMIFS('NREL Scaling Data'!$F:$F,'NREL Scaling Data'!$B:$B,UPPER(About!$B$1),'NREL Scaling Data'!$E:$E,Calculations!$M63,'NREL Scaling Data'!$A:$A,U$3,'NREL Scaling Data'!$C:$C,Calculations!$L63,'NREL Scaling Data'!$D:$D,Calculations!$N63))/SUMIFS('NREL Scaling Data'!$F:$F,'NREL Scaling Data'!$B:$B,UPPER(About!$B$1),'NREL Scaling Data'!$E:$E,Calculations!$M63,'NREL Scaling Data'!$A:$A,U$3,'NREL Scaling Data'!$C:$C,Calculations!$L63,'NREL Scaling Data'!$D:$D,Calculations!$N63) + 1) * U63,0)</f>
        <v>0</v>
      </c>
      <c r="W63" s="45">
        <f>IFERROR(((SUMIFS('NREL Scaling Data'!$F:$F,'NREL Scaling Data'!$B:$B,UPPER(About!$B$1),'NREL Scaling Data'!$E:$E,Calculations!$M63,'NREL Scaling Data'!$A:$A,W$3,'NREL Scaling Data'!$C:$C,Calculations!$L63,'NREL Scaling Data'!$D:$D,Calculations!$N63)-SUMIFS('NREL Scaling Data'!$F:$F,'NREL Scaling Data'!$B:$B,UPPER(About!$B$1),'NREL Scaling Data'!$E:$E,Calculations!$M63,'NREL Scaling Data'!$A:$A,V$3,'NREL Scaling Data'!$C:$C,Calculations!$L63,'NREL Scaling Data'!$D:$D,Calculations!$N63))/SUMIFS('NREL Scaling Data'!$F:$F,'NREL Scaling Data'!$B:$B,UPPER(About!$B$1),'NREL Scaling Data'!$E:$E,Calculations!$M63,'NREL Scaling Data'!$A:$A,V$3,'NREL Scaling Data'!$C:$C,Calculations!$L63,'NREL Scaling Data'!$D:$D,Calculations!$N63) + 1) * V63,0)</f>
        <v>0</v>
      </c>
      <c r="X63" s="45">
        <f>IFERROR(((SUMIFS('NREL Scaling Data'!$F:$F,'NREL Scaling Data'!$B:$B,UPPER(About!$B$1),'NREL Scaling Data'!$E:$E,Calculations!$M63,'NREL Scaling Data'!$A:$A,X$3,'NREL Scaling Data'!$C:$C,Calculations!$L63,'NREL Scaling Data'!$D:$D,Calculations!$N63)-SUMIFS('NREL Scaling Data'!$F:$F,'NREL Scaling Data'!$B:$B,UPPER(About!$B$1),'NREL Scaling Data'!$E:$E,Calculations!$M63,'NREL Scaling Data'!$A:$A,W$3,'NREL Scaling Data'!$C:$C,Calculations!$L63,'NREL Scaling Data'!$D:$D,Calculations!$N63))/SUMIFS('NREL Scaling Data'!$F:$F,'NREL Scaling Data'!$B:$B,UPPER(About!$B$1),'NREL Scaling Data'!$E:$E,Calculations!$M63,'NREL Scaling Data'!$A:$A,W$3,'NREL Scaling Data'!$C:$C,Calculations!$L63,'NREL Scaling Data'!$D:$D,Calculations!$N63) + 1) * W63,0)</f>
        <v>0</v>
      </c>
      <c r="Y63" s="45">
        <f>IFERROR(((SUMIFS('NREL Scaling Data'!$F:$F,'NREL Scaling Data'!$B:$B,UPPER(About!$B$1),'NREL Scaling Data'!$E:$E,Calculations!$M63,'NREL Scaling Data'!$A:$A,Y$3,'NREL Scaling Data'!$C:$C,Calculations!$L63,'NREL Scaling Data'!$D:$D,Calculations!$N63)-SUMIFS('NREL Scaling Data'!$F:$F,'NREL Scaling Data'!$B:$B,UPPER(About!$B$1),'NREL Scaling Data'!$E:$E,Calculations!$M63,'NREL Scaling Data'!$A:$A,X$3,'NREL Scaling Data'!$C:$C,Calculations!$L63,'NREL Scaling Data'!$D:$D,Calculations!$N63))/SUMIFS('NREL Scaling Data'!$F:$F,'NREL Scaling Data'!$B:$B,UPPER(About!$B$1),'NREL Scaling Data'!$E:$E,Calculations!$M63,'NREL Scaling Data'!$A:$A,X$3,'NREL Scaling Data'!$C:$C,Calculations!$L63,'NREL Scaling Data'!$D:$D,Calculations!$N63) + 1) * X63,0)</f>
        <v>0</v>
      </c>
      <c r="Z63" s="45">
        <f>IFERROR(((SUMIFS('NREL Scaling Data'!$F:$F,'NREL Scaling Data'!$B:$B,UPPER(About!$B$1),'NREL Scaling Data'!$E:$E,Calculations!$M63,'NREL Scaling Data'!$A:$A,Z$3,'NREL Scaling Data'!$C:$C,Calculations!$L63,'NREL Scaling Data'!$D:$D,Calculations!$N63)-SUMIFS('NREL Scaling Data'!$F:$F,'NREL Scaling Data'!$B:$B,UPPER(About!$B$1),'NREL Scaling Data'!$E:$E,Calculations!$M63,'NREL Scaling Data'!$A:$A,Y$3,'NREL Scaling Data'!$C:$C,Calculations!$L63,'NREL Scaling Data'!$D:$D,Calculations!$N63))/SUMIFS('NREL Scaling Data'!$F:$F,'NREL Scaling Data'!$B:$B,UPPER(About!$B$1),'NREL Scaling Data'!$E:$E,Calculations!$M63,'NREL Scaling Data'!$A:$A,Y$3,'NREL Scaling Data'!$C:$C,Calculations!$L63,'NREL Scaling Data'!$D:$D,Calculations!$N63) + 1) * Y63,0)</f>
        <v>0</v>
      </c>
      <c r="AA63" s="45">
        <f>IFERROR(((SUMIFS('NREL Scaling Data'!$F:$F,'NREL Scaling Data'!$B:$B,UPPER(About!$B$1),'NREL Scaling Data'!$E:$E,Calculations!$M63,'NREL Scaling Data'!$A:$A,AA$3,'NREL Scaling Data'!$C:$C,Calculations!$L63,'NREL Scaling Data'!$D:$D,Calculations!$N63)-SUMIFS('NREL Scaling Data'!$F:$F,'NREL Scaling Data'!$B:$B,UPPER(About!$B$1),'NREL Scaling Data'!$E:$E,Calculations!$M63,'NREL Scaling Data'!$A:$A,Z$3,'NREL Scaling Data'!$C:$C,Calculations!$L63,'NREL Scaling Data'!$D:$D,Calculations!$N63))/SUMIFS('NREL Scaling Data'!$F:$F,'NREL Scaling Data'!$B:$B,UPPER(About!$B$1),'NREL Scaling Data'!$E:$E,Calculations!$M63,'NREL Scaling Data'!$A:$A,Z$3,'NREL Scaling Data'!$C:$C,Calculations!$L63,'NREL Scaling Data'!$D:$D,Calculations!$N63) + 1) * Z63,0)</f>
        <v>0</v>
      </c>
      <c r="AB63" s="45">
        <f>IFERROR(((SUMIFS('NREL Scaling Data'!$F:$F,'NREL Scaling Data'!$B:$B,UPPER(About!$B$1),'NREL Scaling Data'!$E:$E,Calculations!$M63,'NREL Scaling Data'!$A:$A,AB$3,'NREL Scaling Data'!$C:$C,Calculations!$L63,'NREL Scaling Data'!$D:$D,Calculations!$N63)-SUMIFS('NREL Scaling Data'!$F:$F,'NREL Scaling Data'!$B:$B,UPPER(About!$B$1),'NREL Scaling Data'!$E:$E,Calculations!$M63,'NREL Scaling Data'!$A:$A,AA$3,'NREL Scaling Data'!$C:$C,Calculations!$L63,'NREL Scaling Data'!$D:$D,Calculations!$N63))/SUMIFS('NREL Scaling Data'!$F:$F,'NREL Scaling Data'!$B:$B,UPPER(About!$B$1),'NREL Scaling Data'!$E:$E,Calculations!$M63,'NREL Scaling Data'!$A:$A,AA$3,'NREL Scaling Data'!$C:$C,Calculations!$L63,'NREL Scaling Data'!$D:$D,Calculations!$N63) + 1) * AA63,0)</f>
        <v>0</v>
      </c>
      <c r="AC63" s="45">
        <f>IFERROR(((SUMIFS('NREL Scaling Data'!$F:$F,'NREL Scaling Data'!$B:$B,UPPER(About!$B$1),'NREL Scaling Data'!$E:$E,Calculations!$M63,'NREL Scaling Data'!$A:$A,AC$3,'NREL Scaling Data'!$C:$C,Calculations!$L63,'NREL Scaling Data'!$D:$D,Calculations!$N63)-SUMIFS('NREL Scaling Data'!$F:$F,'NREL Scaling Data'!$B:$B,UPPER(About!$B$1),'NREL Scaling Data'!$E:$E,Calculations!$M63,'NREL Scaling Data'!$A:$A,AB$3,'NREL Scaling Data'!$C:$C,Calculations!$L63,'NREL Scaling Data'!$D:$D,Calculations!$N63))/SUMIFS('NREL Scaling Data'!$F:$F,'NREL Scaling Data'!$B:$B,UPPER(About!$B$1),'NREL Scaling Data'!$E:$E,Calculations!$M63,'NREL Scaling Data'!$A:$A,AB$3,'NREL Scaling Data'!$C:$C,Calculations!$L63,'NREL Scaling Data'!$D:$D,Calculations!$N63) + 1) * AB63,0)</f>
        <v>0</v>
      </c>
      <c r="AD63" s="45">
        <f>IFERROR(((SUMIFS('NREL Scaling Data'!$F:$F,'NREL Scaling Data'!$B:$B,UPPER(About!$B$1),'NREL Scaling Data'!$E:$E,Calculations!$M63,'NREL Scaling Data'!$A:$A,AD$3,'NREL Scaling Data'!$C:$C,Calculations!$L63,'NREL Scaling Data'!$D:$D,Calculations!$N63)-SUMIFS('NREL Scaling Data'!$F:$F,'NREL Scaling Data'!$B:$B,UPPER(About!$B$1),'NREL Scaling Data'!$E:$E,Calculations!$M63,'NREL Scaling Data'!$A:$A,AC$3,'NREL Scaling Data'!$C:$C,Calculations!$L63,'NREL Scaling Data'!$D:$D,Calculations!$N63))/SUMIFS('NREL Scaling Data'!$F:$F,'NREL Scaling Data'!$B:$B,UPPER(About!$B$1),'NREL Scaling Data'!$E:$E,Calculations!$M63,'NREL Scaling Data'!$A:$A,AC$3,'NREL Scaling Data'!$C:$C,Calculations!$L63,'NREL Scaling Data'!$D:$D,Calculations!$N63) + 1) * AC63,0)</f>
        <v>0</v>
      </c>
      <c r="AE63" s="45">
        <f>IFERROR(((SUMIFS('NREL Scaling Data'!$F:$F,'NREL Scaling Data'!$B:$B,UPPER(About!$B$1),'NREL Scaling Data'!$E:$E,Calculations!$M63,'NREL Scaling Data'!$A:$A,AE$3,'NREL Scaling Data'!$C:$C,Calculations!$L63,'NREL Scaling Data'!$D:$D,Calculations!$N63)-SUMIFS('NREL Scaling Data'!$F:$F,'NREL Scaling Data'!$B:$B,UPPER(About!$B$1),'NREL Scaling Data'!$E:$E,Calculations!$M63,'NREL Scaling Data'!$A:$A,AD$3,'NREL Scaling Data'!$C:$C,Calculations!$L63,'NREL Scaling Data'!$D:$D,Calculations!$N63))/SUMIFS('NREL Scaling Data'!$F:$F,'NREL Scaling Data'!$B:$B,UPPER(About!$B$1),'NREL Scaling Data'!$E:$E,Calculations!$M63,'NREL Scaling Data'!$A:$A,AD$3,'NREL Scaling Data'!$C:$C,Calculations!$L63,'NREL Scaling Data'!$D:$D,Calculations!$N63) + 1) * AD63,0)</f>
        <v>0</v>
      </c>
      <c r="AF63" s="45">
        <f>IFERROR(((SUMIFS('NREL Scaling Data'!$F:$F,'NREL Scaling Data'!$B:$B,UPPER(About!$B$1),'NREL Scaling Data'!$E:$E,Calculations!$M63,'NREL Scaling Data'!$A:$A,AF$3,'NREL Scaling Data'!$C:$C,Calculations!$L63,'NREL Scaling Data'!$D:$D,Calculations!$N63)-SUMIFS('NREL Scaling Data'!$F:$F,'NREL Scaling Data'!$B:$B,UPPER(About!$B$1),'NREL Scaling Data'!$E:$E,Calculations!$M63,'NREL Scaling Data'!$A:$A,AE$3,'NREL Scaling Data'!$C:$C,Calculations!$L63,'NREL Scaling Data'!$D:$D,Calculations!$N63))/SUMIFS('NREL Scaling Data'!$F:$F,'NREL Scaling Data'!$B:$B,UPPER(About!$B$1),'NREL Scaling Data'!$E:$E,Calculations!$M63,'NREL Scaling Data'!$A:$A,AE$3,'NREL Scaling Data'!$C:$C,Calculations!$L63,'NREL Scaling Data'!$D:$D,Calculations!$N63) + 1) * AE63,0)</f>
        <v>0</v>
      </c>
      <c r="AG63" s="45">
        <f>IFERROR(((SUMIFS('NREL Scaling Data'!$F:$F,'NREL Scaling Data'!$B:$B,UPPER(About!$B$1),'NREL Scaling Data'!$E:$E,Calculations!$M63,'NREL Scaling Data'!$A:$A,AG$3,'NREL Scaling Data'!$C:$C,Calculations!$L63,'NREL Scaling Data'!$D:$D,Calculations!$N63)-SUMIFS('NREL Scaling Data'!$F:$F,'NREL Scaling Data'!$B:$B,UPPER(About!$B$1),'NREL Scaling Data'!$E:$E,Calculations!$M63,'NREL Scaling Data'!$A:$A,AF$3,'NREL Scaling Data'!$C:$C,Calculations!$L63,'NREL Scaling Data'!$D:$D,Calculations!$N63))/SUMIFS('NREL Scaling Data'!$F:$F,'NREL Scaling Data'!$B:$B,UPPER(About!$B$1),'NREL Scaling Data'!$E:$E,Calculations!$M63,'NREL Scaling Data'!$A:$A,AF$3,'NREL Scaling Data'!$C:$C,Calculations!$L63,'NREL Scaling Data'!$D:$D,Calculations!$N63) + 1) * AF63,0)</f>
        <v>0</v>
      </c>
      <c r="AH63" s="45">
        <f>IFERROR(((SUMIFS('NREL Scaling Data'!$F:$F,'NREL Scaling Data'!$B:$B,UPPER(About!$B$1),'NREL Scaling Data'!$E:$E,Calculations!$M63,'NREL Scaling Data'!$A:$A,AH$3,'NREL Scaling Data'!$C:$C,Calculations!$L63,'NREL Scaling Data'!$D:$D,Calculations!$N63)-SUMIFS('NREL Scaling Data'!$F:$F,'NREL Scaling Data'!$B:$B,UPPER(About!$B$1),'NREL Scaling Data'!$E:$E,Calculations!$M63,'NREL Scaling Data'!$A:$A,AG$3,'NREL Scaling Data'!$C:$C,Calculations!$L63,'NREL Scaling Data'!$D:$D,Calculations!$N63))/SUMIFS('NREL Scaling Data'!$F:$F,'NREL Scaling Data'!$B:$B,UPPER(About!$B$1),'NREL Scaling Data'!$E:$E,Calculations!$M63,'NREL Scaling Data'!$A:$A,AG$3,'NREL Scaling Data'!$C:$C,Calculations!$L63,'NREL Scaling Data'!$D:$D,Calculations!$N63) + 1) * AG63,0)</f>
        <v>0</v>
      </c>
      <c r="AI63" s="45">
        <f>IFERROR(((SUMIFS('NREL Scaling Data'!$F:$F,'NREL Scaling Data'!$B:$B,UPPER(About!$B$1),'NREL Scaling Data'!$E:$E,Calculations!$M63,'NREL Scaling Data'!$A:$A,AI$3,'NREL Scaling Data'!$C:$C,Calculations!$L63,'NREL Scaling Data'!$D:$D,Calculations!$N63)-SUMIFS('NREL Scaling Data'!$F:$F,'NREL Scaling Data'!$B:$B,UPPER(About!$B$1),'NREL Scaling Data'!$E:$E,Calculations!$M63,'NREL Scaling Data'!$A:$A,AH$3,'NREL Scaling Data'!$C:$C,Calculations!$L63,'NREL Scaling Data'!$D:$D,Calculations!$N63))/SUMIFS('NREL Scaling Data'!$F:$F,'NREL Scaling Data'!$B:$B,UPPER(About!$B$1),'NREL Scaling Data'!$E:$E,Calculations!$M63,'NREL Scaling Data'!$A:$A,AH$3,'NREL Scaling Data'!$C:$C,Calculations!$L63,'NREL Scaling Data'!$D:$D,Calculations!$N63) + 1) * AH63,0)</f>
        <v>0</v>
      </c>
      <c r="AJ63" s="45">
        <f>IFERROR(((SUMIFS('NREL Scaling Data'!$F:$F,'NREL Scaling Data'!$B:$B,UPPER(About!$B$1),'NREL Scaling Data'!$E:$E,Calculations!$M63,'NREL Scaling Data'!$A:$A,AJ$3,'NREL Scaling Data'!$C:$C,Calculations!$L63,'NREL Scaling Data'!$D:$D,Calculations!$N63)-SUMIFS('NREL Scaling Data'!$F:$F,'NREL Scaling Data'!$B:$B,UPPER(About!$B$1),'NREL Scaling Data'!$E:$E,Calculations!$M63,'NREL Scaling Data'!$A:$A,AI$3,'NREL Scaling Data'!$C:$C,Calculations!$L63,'NREL Scaling Data'!$D:$D,Calculations!$N63))/SUMIFS('NREL Scaling Data'!$F:$F,'NREL Scaling Data'!$B:$B,UPPER(About!$B$1),'NREL Scaling Data'!$E:$E,Calculations!$M63,'NREL Scaling Data'!$A:$A,AI$3,'NREL Scaling Data'!$C:$C,Calculations!$L63,'NREL Scaling Data'!$D:$D,Calculations!$N63) + 1) * AI63,0)</f>
        <v>0</v>
      </c>
      <c r="AK63" s="45">
        <f>IFERROR(((SUMIFS('NREL Scaling Data'!$F:$F,'NREL Scaling Data'!$B:$B,UPPER(About!$B$1),'NREL Scaling Data'!$E:$E,Calculations!$M63,'NREL Scaling Data'!$A:$A,AK$3,'NREL Scaling Data'!$C:$C,Calculations!$L63,'NREL Scaling Data'!$D:$D,Calculations!$N63)-SUMIFS('NREL Scaling Data'!$F:$F,'NREL Scaling Data'!$B:$B,UPPER(About!$B$1),'NREL Scaling Data'!$E:$E,Calculations!$M63,'NREL Scaling Data'!$A:$A,AJ$3,'NREL Scaling Data'!$C:$C,Calculations!$L63,'NREL Scaling Data'!$D:$D,Calculations!$N63))/SUMIFS('NREL Scaling Data'!$F:$F,'NREL Scaling Data'!$B:$B,UPPER(About!$B$1),'NREL Scaling Data'!$E:$E,Calculations!$M63,'NREL Scaling Data'!$A:$A,AJ$3,'NREL Scaling Data'!$C:$C,Calculations!$L63,'NREL Scaling Data'!$D:$D,Calculations!$N63) + 1) * AJ63,0)</f>
        <v>0</v>
      </c>
      <c r="AL63" s="45">
        <f>IFERROR(((SUMIFS('NREL Scaling Data'!$F:$F,'NREL Scaling Data'!$B:$B,UPPER(About!$B$1),'NREL Scaling Data'!$E:$E,Calculations!$M63,'NREL Scaling Data'!$A:$A,AL$3,'NREL Scaling Data'!$C:$C,Calculations!$L63,'NREL Scaling Data'!$D:$D,Calculations!$N63)-SUMIFS('NREL Scaling Data'!$F:$F,'NREL Scaling Data'!$B:$B,UPPER(About!$B$1),'NREL Scaling Data'!$E:$E,Calculations!$M63,'NREL Scaling Data'!$A:$A,AK$3,'NREL Scaling Data'!$C:$C,Calculations!$L63,'NREL Scaling Data'!$D:$D,Calculations!$N63))/SUMIFS('NREL Scaling Data'!$F:$F,'NREL Scaling Data'!$B:$B,UPPER(About!$B$1),'NREL Scaling Data'!$E:$E,Calculations!$M63,'NREL Scaling Data'!$A:$A,AK$3,'NREL Scaling Data'!$C:$C,Calculations!$L63,'NREL Scaling Data'!$D:$D,Calculations!$N63) + 1) * AK63,0)</f>
        <v>0</v>
      </c>
      <c r="AM63" s="45">
        <f>IFERROR(((SUMIFS('NREL Scaling Data'!$F:$F,'NREL Scaling Data'!$B:$B,UPPER(About!$B$1),'NREL Scaling Data'!$E:$E,Calculations!$M63,'NREL Scaling Data'!$A:$A,AM$3,'NREL Scaling Data'!$C:$C,Calculations!$L63,'NREL Scaling Data'!$D:$D,Calculations!$N63)-SUMIFS('NREL Scaling Data'!$F:$F,'NREL Scaling Data'!$B:$B,UPPER(About!$B$1),'NREL Scaling Data'!$E:$E,Calculations!$M63,'NREL Scaling Data'!$A:$A,AL$3,'NREL Scaling Data'!$C:$C,Calculations!$L63,'NREL Scaling Data'!$D:$D,Calculations!$N63))/SUMIFS('NREL Scaling Data'!$F:$F,'NREL Scaling Data'!$B:$B,UPPER(About!$B$1),'NREL Scaling Data'!$E:$E,Calculations!$M63,'NREL Scaling Data'!$A:$A,AL$3,'NREL Scaling Data'!$C:$C,Calculations!$L63,'NREL Scaling Data'!$D:$D,Calculations!$N63) + 1) * AL63,0)</f>
        <v>0</v>
      </c>
      <c r="AN63" s="45">
        <f>IFERROR(((SUMIFS('NREL Scaling Data'!$F:$F,'NREL Scaling Data'!$B:$B,UPPER(About!$B$1),'NREL Scaling Data'!$E:$E,Calculations!$M63,'NREL Scaling Data'!$A:$A,AN$3,'NREL Scaling Data'!$C:$C,Calculations!$L63,'NREL Scaling Data'!$D:$D,Calculations!$N63)-SUMIFS('NREL Scaling Data'!$F:$F,'NREL Scaling Data'!$B:$B,UPPER(About!$B$1),'NREL Scaling Data'!$E:$E,Calculations!$M63,'NREL Scaling Data'!$A:$A,AM$3,'NREL Scaling Data'!$C:$C,Calculations!$L63,'NREL Scaling Data'!$D:$D,Calculations!$N63))/SUMIFS('NREL Scaling Data'!$F:$F,'NREL Scaling Data'!$B:$B,UPPER(About!$B$1),'NREL Scaling Data'!$E:$E,Calculations!$M63,'NREL Scaling Data'!$A:$A,AM$3,'NREL Scaling Data'!$C:$C,Calculations!$L63,'NREL Scaling Data'!$D:$D,Calculations!$N63) + 1) * AM63,0)</f>
        <v>0</v>
      </c>
      <c r="AO63" s="45">
        <f>IFERROR(((SUMIFS('NREL Scaling Data'!$F:$F,'NREL Scaling Data'!$B:$B,UPPER(About!$B$1),'NREL Scaling Data'!$E:$E,Calculations!$M63,'NREL Scaling Data'!$A:$A,AO$3,'NREL Scaling Data'!$C:$C,Calculations!$L63,'NREL Scaling Data'!$D:$D,Calculations!$N63)-SUMIFS('NREL Scaling Data'!$F:$F,'NREL Scaling Data'!$B:$B,UPPER(About!$B$1),'NREL Scaling Data'!$E:$E,Calculations!$M63,'NREL Scaling Data'!$A:$A,AN$3,'NREL Scaling Data'!$C:$C,Calculations!$L63,'NREL Scaling Data'!$D:$D,Calculations!$N63))/SUMIFS('NREL Scaling Data'!$F:$F,'NREL Scaling Data'!$B:$B,UPPER(About!$B$1),'NREL Scaling Data'!$E:$E,Calculations!$M63,'NREL Scaling Data'!$A:$A,AN$3,'NREL Scaling Data'!$C:$C,Calculations!$L63,'NREL Scaling Data'!$D:$D,Calculations!$N63) + 1) * AN63,0)</f>
        <v>0</v>
      </c>
      <c r="AP63" s="45">
        <f>IFERROR(((SUMIFS('NREL Scaling Data'!$F:$F,'NREL Scaling Data'!$B:$B,UPPER(About!$B$1),'NREL Scaling Data'!$E:$E,Calculations!$M63,'NREL Scaling Data'!$A:$A,AP$3,'NREL Scaling Data'!$C:$C,Calculations!$L63,'NREL Scaling Data'!$D:$D,Calculations!$N63)-SUMIFS('NREL Scaling Data'!$F:$F,'NREL Scaling Data'!$B:$B,UPPER(About!$B$1),'NREL Scaling Data'!$E:$E,Calculations!$M63,'NREL Scaling Data'!$A:$A,AO$3,'NREL Scaling Data'!$C:$C,Calculations!$L63,'NREL Scaling Data'!$D:$D,Calculations!$N63))/SUMIFS('NREL Scaling Data'!$F:$F,'NREL Scaling Data'!$B:$B,UPPER(About!$B$1),'NREL Scaling Data'!$E:$E,Calculations!$M63,'NREL Scaling Data'!$A:$A,AO$3,'NREL Scaling Data'!$C:$C,Calculations!$L63,'NREL Scaling Data'!$D:$D,Calculations!$N63) + 1) * AO63,0)</f>
        <v>0</v>
      </c>
      <c r="AQ63" s="45">
        <f>IFERROR(((SUMIFS('NREL Scaling Data'!$F:$F,'NREL Scaling Data'!$B:$B,UPPER(About!$B$1),'NREL Scaling Data'!$E:$E,Calculations!$M63,'NREL Scaling Data'!$A:$A,AQ$3,'NREL Scaling Data'!$C:$C,Calculations!$L63,'NREL Scaling Data'!$D:$D,Calculations!$N63)-SUMIFS('NREL Scaling Data'!$F:$F,'NREL Scaling Data'!$B:$B,UPPER(About!$B$1),'NREL Scaling Data'!$E:$E,Calculations!$M63,'NREL Scaling Data'!$A:$A,AP$3,'NREL Scaling Data'!$C:$C,Calculations!$L63,'NREL Scaling Data'!$D:$D,Calculations!$N63))/SUMIFS('NREL Scaling Data'!$F:$F,'NREL Scaling Data'!$B:$B,UPPER(About!$B$1),'NREL Scaling Data'!$E:$E,Calculations!$M63,'NREL Scaling Data'!$A:$A,AP$3,'NREL Scaling Data'!$C:$C,Calculations!$L63,'NREL Scaling Data'!$D:$D,Calculations!$N63) + 1) * AP63,0)</f>
        <v>0</v>
      </c>
      <c r="AR63" s="45">
        <f>IFERROR(((SUMIFS('NREL Scaling Data'!$F:$F,'NREL Scaling Data'!$B:$B,UPPER(About!$B$1),'NREL Scaling Data'!$E:$E,Calculations!$M63,'NREL Scaling Data'!$A:$A,AR$3,'NREL Scaling Data'!$C:$C,Calculations!$L63,'NREL Scaling Data'!$D:$D,Calculations!$N63)-SUMIFS('NREL Scaling Data'!$F:$F,'NREL Scaling Data'!$B:$B,UPPER(About!$B$1),'NREL Scaling Data'!$E:$E,Calculations!$M63,'NREL Scaling Data'!$A:$A,AQ$3,'NREL Scaling Data'!$C:$C,Calculations!$L63,'NREL Scaling Data'!$D:$D,Calculations!$N63))/SUMIFS('NREL Scaling Data'!$F:$F,'NREL Scaling Data'!$B:$B,UPPER(About!$B$1),'NREL Scaling Data'!$E:$E,Calculations!$M63,'NREL Scaling Data'!$A:$A,AQ$3,'NREL Scaling Data'!$C:$C,Calculations!$L63,'NREL Scaling Data'!$D:$D,Calculations!$N63) + 1) * AQ63,0)</f>
        <v>0</v>
      </c>
      <c r="AS63" s="45">
        <f>IFERROR(((SUMIFS('NREL Scaling Data'!$F:$F,'NREL Scaling Data'!$B:$B,UPPER(About!$B$1),'NREL Scaling Data'!$E:$E,Calculations!$M63,'NREL Scaling Data'!$A:$A,AS$3,'NREL Scaling Data'!$C:$C,Calculations!$L63,'NREL Scaling Data'!$D:$D,Calculations!$N63)-SUMIFS('NREL Scaling Data'!$F:$F,'NREL Scaling Data'!$B:$B,UPPER(About!$B$1),'NREL Scaling Data'!$E:$E,Calculations!$M63,'NREL Scaling Data'!$A:$A,AR$3,'NREL Scaling Data'!$C:$C,Calculations!$L63,'NREL Scaling Data'!$D:$D,Calculations!$N63))/SUMIFS('NREL Scaling Data'!$F:$F,'NREL Scaling Data'!$B:$B,UPPER(About!$B$1),'NREL Scaling Data'!$E:$E,Calculations!$M63,'NREL Scaling Data'!$A:$A,AR$3,'NREL Scaling Data'!$C:$C,Calculations!$L63,'NREL Scaling Data'!$D:$D,Calculations!$N63) + 1) * AR63,0)</f>
        <v>0</v>
      </c>
      <c r="AT63" s="45">
        <f>IFERROR(((SUMIFS('NREL Scaling Data'!$F:$F,'NREL Scaling Data'!$B:$B,UPPER(About!$B$1),'NREL Scaling Data'!$E:$E,Calculations!$M63,'NREL Scaling Data'!$A:$A,AT$3,'NREL Scaling Data'!$C:$C,Calculations!$L63,'NREL Scaling Data'!$D:$D,Calculations!$N63)-SUMIFS('NREL Scaling Data'!$F:$F,'NREL Scaling Data'!$B:$B,UPPER(About!$B$1),'NREL Scaling Data'!$E:$E,Calculations!$M63,'NREL Scaling Data'!$A:$A,AS$3,'NREL Scaling Data'!$C:$C,Calculations!$L63,'NREL Scaling Data'!$D:$D,Calculations!$N63))/SUMIFS('NREL Scaling Data'!$F:$F,'NREL Scaling Data'!$B:$B,UPPER(About!$B$1),'NREL Scaling Data'!$E:$E,Calculations!$M63,'NREL Scaling Data'!$A:$A,AS$3,'NREL Scaling Data'!$C:$C,Calculations!$L63,'NREL Scaling Data'!$D:$D,Calculations!$N63) + 1) * AS63,0)</f>
        <v>0</v>
      </c>
    </row>
    <row r="64" spans="6:46">
      <c r="H64" s="12" t="s">
        <v>408</v>
      </c>
      <c r="I64" s="12" t="s">
        <v>1085</v>
      </c>
      <c r="J64" s="209">
        <f>IFERROR(SUMIFS('NREL Scaling Data'!F:F,'NREL Scaling Data'!B:B,UPPER(About!$B$1),'NREL Scaling Data'!E:E,Calculations!M64,'NREL Scaling Data'!A:A, 2021,'NREL Scaling Data'!C:C,Calculations!L64,'NREL Scaling Data'!D:D,Calculations!N64) / SUMIFS('NREL Scaling Data'!F:F,'NREL Scaling Data'!B:B,UPPER(About!$B$1),'NREL Scaling Data'!A:A, 2021,'NREL Scaling Data'!C:C,Calculations!L64,'NREL Scaling Data'!D:D,Calculations!N64),0)</f>
        <v>0</v>
      </c>
      <c r="K64" s="207">
        <f t="shared" si="11"/>
        <v>0.94236632738906856</v>
      </c>
      <c r="L64" s="209" t="s">
        <v>1022</v>
      </c>
      <c r="M64" s="12" t="s">
        <v>1016</v>
      </c>
      <c r="N64" s="1" t="s">
        <v>975</v>
      </c>
      <c r="O64" s="7">
        <f t="shared" si="12"/>
        <v>0</v>
      </c>
      <c r="P64" s="7">
        <f t="shared" si="13"/>
        <v>0</v>
      </c>
      <c r="Q64" s="45">
        <f>SUMIFS('SEDS 2021'!$F$23:$F$40,'SEDS 2021'!E$23:E$40,Calculations!L64,'SEDS 2021'!D$23:D$40,Calculations!N64)*J64*K64</f>
        <v>0</v>
      </c>
      <c r="R64" s="45">
        <f>IFERROR(((SUMIFS('NREL Scaling Data'!$F:$F,'NREL Scaling Data'!$B:$B,UPPER(About!$B$1),'NREL Scaling Data'!$E:$E,Calculations!$M64,'NREL Scaling Data'!$A:$A,R$3,'NREL Scaling Data'!$C:$C,Calculations!$L64,'NREL Scaling Data'!$D:$D,Calculations!$N64)-SUMIFS('NREL Scaling Data'!$F:$F,'NREL Scaling Data'!$B:$B,UPPER(About!$B$1),'NREL Scaling Data'!$E:$E,Calculations!$M64,'NREL Scaling Data'!$A:$A,Q$3,'NREL Scaling Data'!$C:$C,Calculations!$L64,'NREL Scaling Data'!$D:$D,Calculations!$N64))/SUMIFS('NREL Scaling Data'!$F:$F,'NREL Scaling Data'!$B:$B,UPPER(About!$B$1),'NREL Scaling Data'!$E:$E,Calculations!$M64,'NREL Scaling Data'!$A:$A,Q$3,'NREL Scaling Data'!$C:$C,Calculations!$L64,'NREL Scaling Data'!$D:$D,Calculations!$N64) + 1) * Q64,0)</f>
        <v>0</v>
      </c>
      <c r="S64" s="45">
        <f>IFERROR(((SUMIFS('NREL Scaling Data'!$F:$F,'NREL Scaling Data'!$B:$B,UPPER(About!$B$1),'NREL Scaling Data'!$E:$E,Calculations!$M64,'NREL Scaling Data'!$A:$A,S$3,'NREL Scaling Data'!$C:$C,Calculations!$L64,'NREL Scaling Data'!$D:$D,Calculations!$N64)-SUMIFS('NREL Scaling Data'!$F:$F,'NREL Scaling Data'!$B:$B,UPPER(About!$B$1),'NREL Scaling Data'!$E:$E,Calculations!$M64,'NREL Scaling Data'!$A:$A,R$3,'NREL Scaling Data'!$C:$C,Calculations!$L64,'NREL Scaling Data'!$D:$D,Calculations!$N64))/SUMIFS('NREL Scaling Data'!$F:$F,'NREL Scaling Data'!$B:$B,UPPER(About!$B$1),'NREL Scaling Data'!$E:$E,Calculations!$M64,'NREL Scaling Data'!$A:$A,R$3,'NREL Scaling Data'!$C:$C,Calculations!$L64,'NREL Scaling Data'!$D:$D,Calculations!$N64) + 1) * R64,0)</f>
        <v>0</v>
      </c>
      <c r="T64" s="45">
        <f>IFERROR(((SUMIFS('NREL Scaling Data'!$F:$F,'NREL Scaling Data'!$B:$B,UPPER(About!$B$1),'NREL Scaling Data'!$E:$E,Calculations!$M64,'NREL Scaling Data'!$A:$A,T$3,'NREL Scaling Data'!$C:$C,Calculations!$L64,'NREL Scaling Data'!$D:$D,Calculations!$N64)-SUMIFS('NREL Scaling Data'!$F:$F,'NREL Scaling Data'!$B:$B,UPPER(About!$B$1),'NREL Scaling Data'!$E:$E,Calculations!$M64,'NREL Scaling Data'!$A:$A,S$3,'NREL Scaling Data'!$C:$C,Calculations!$L64,'NREL Scaling Data'!$D:$D,Calculations!$N64))/SUMIFS('NREL Scaling Data'!$F:$F,'NREL Scaling Data'!$B:$B,UPPER(About!$B$1),'NREL Scaling Data'!$E:$E,Calculations!$M64,'NREL Scaling Data'!$A:$A,S$3,'NREL Scaling Data'!$C:$C,Calculations!$L64,'NREL Scaling Data'!$D:$D,Calculations!$N64) + 1) * S64,0)</f>
        <v>0</v>
      </c>
      <c r="U64" s="45">
        <f>IFERROR(((SUMIFS('NREL Scaling Data'!$F:$F,'NREL Scaling Data'!$B:$B,UPPER(About!$B$1),'NREL Scaling Data'!$E:$E,Calculations!$M64,'NREL Scaling Data'!$A:$A,U$3,'NREL Scaling Data'!$C:$C,Calculations!$L64,'NREL Scaling Data'!$D:$D,Calculations!$N64)-SUMIFS('NREL Scaling Data'!$F:$F,'NREL Scaling Data'!$B:$B,UPPER(About!$B$1),'NREL Scaling Data'!$E:$E,Calculations!$M64,'NREL Scaling Data'!$A:$A,T$3,'NREL Scaling Data'!$C:$C,Calculations!$L64,'NREL Scaling Data'!$D:$D,Calculations!$N64))/SUMIFS('NREL Scaling Data'!$F:$F,'NREL Scaling Data'!$B:$B,UPPER(About!$B$1),'NREL Scaling Data'!$E:$E,Calculations!$M64,'NREL Scaling Data'!$A:$A,T$3,'NREL Scaling Data'!$C:$C,Calculations!$L64,'NREL Scaling Data'!$D:$D,Calculations!$N64) + 1) * T64,0)</f>
        <v>0</v>
      </c>
      <c r="V64" s="45">
        <f>IFERROR(((SUMIFS('NREL Scaling Data'!$F:$F,'NREL Scaling Data'!$B:$B,UPPER(About!$B$1),'NREL Scaling Data'!$E:$E,Calculations!$M64,'NREL Scaling Data'!$A:$A,V$3,'NREL Scaling Data'!$C:$C,Calculations!$L64,'NREL Scaling Data'!$D:$D,Calculations!$N64)-SUMIFS('NREL Scaling Data'!$F:$F,'NREL Scaling Data'!$B:$B,UPPER(About!$B$1),'NREL Scaling Data'!$E:$E,Calculations!$M64,'NREL Scaling Data'!$A:$A,U$3,'NREL Scaling Data'!$C:$C,Calculations!$L64,'NREL Scaling Data'!$D:$D,Calculations!$N64))/SUMIFS('NREL Scaling Data'!$F:$F,'NREL Scaling Data'!$B:$B,UPPER(About!$B$1),'NREL Scaling Data'!$E:$E,Calculations!$M64,'NREL Scaling Data'!$A:$A,U$3,'NREL Scaling Data'!$C:$C,Calculations!$L64,'NREL Scaling Data'!$D:$D,Calculations!$N64) + 1) * U64,0)</f>
        <v>0</v>
      </c>
      <c r="W64" s="45">
        <f>IFERROR(((SUMIFS('NREL Scaling Data'!$F:$F,'NREL Scaling Data'!$B:$B,UPPER(About!$B$1),'NREL Scaling Data'!$E:$E,Calculations!$M64,'NREL Scaling Data'!$A:$A,W$3,'NREL Scaling Data'!$C:$C,Calculations!$L64,'NREL Scaling Data'!$D:$D,Calculations!$N64)-SUMIFS('NREL Scaling Data'!$F:$F,'NREL Scaling Data'!$B:$B,UPPER(About!$B$1),'NREL Scaling Data'!$E:$E,Calculations!$M64,'NREL Scaling Data'!$A:$A,V$3,'NREL Scaling Data'!$C:$C,Calculations!$L64,'NREL Scaling Data'!$D:$D,Calculations!$N64))/SUMIFS('NREL Scaling Data'!$F:$F,'NREL Scaling Data'!$B:$B,UPPER(About!$B$1),'NREL Scaling Data'!$E:$E,Calculations!$M64,'NREL Scaling Data'!$A:$A,V$3,'NREL Scaling Data'!$C:$C,Calculations!$L64,'NREL Scaling Data'!$D:$D,Calculations!$N64) + 1) * V64,0)</f>
        <v>0</v>
      </c>
      <c r="X64" s="45">
        <f>IFERROR(((SUMIFS('NREL Scaling Data'!$F:$F,'NREL Scaling Data'!$B:$B,UPPER(About!$B$1),'NREL Scaling Data'!$E:$E,Calculations!$M64,'NREL Scaling Data'!$A:$A,X$3,'NREL Scaling Data'!$C:$C,Calculations!$L64,'NREL Scaling Data'!$D:$D,Calculations!$N64)-SUMIFS('NREL Scaling Data'!$F:$F,'NREL Scaling Data'!$B:$B,UPPER(About!$B$1),'NREL Scaling Data'!$E:$E,Calculations!$M64,'NREL Scaling Data'!$A:$A,W$3,'NREL Scaling Data'!$C:$C,Calculations!$L64,'NREL Scaling Data'!$D:$D,Calculations!$N64))/SUMIFS('NREL Scaling Data'!$F:$F,'NREL Scaling Data'!$B:$B,UPPER(About!$B$1),'NREL Scaling Data'!$E:$E,Calculations!$M64,'NREL Scaling Data'!$A:$A,W$3,'NREL Scaling Data'!$C:$C,Calculations!$L64,'NREL Scaling Data'!$D:$D,Calculations!$N64) + 1) * W64,0)</f>
        <v>0</v>
      </c>
      <c r="Y64" s="45">
        <f>IFERROR(((SUMIFS('NREL Scaling Data'!$F:$F,'NREL Scaling Data'!$B:$B,UPPER(About!$B$1),'NREL Scaling Data'!$E:$E,Calculations!$M64,'NREL Scaling Data'!$A:$A,Y$3,'NREL Scaling Data'!$C:$C,Calculations!$L64,'NREL Scaling Data'!$D:$D,Calculations!$N64)-SUMIFS('NREL Scaling Data'!$F:$F,'NREL Scaling Data'!$B:$B,UPPER(About!$B$1),'NREL Scaling Data'!$E:$E,Calculations!$M64,'NREL Scaling Data'!$A:$A,X$3,'NREL Scaling Data'!$C:$C,Calculations!$L64,'NREL Scaling Data'!$D:$D,Calculations!$N64))/SUMIFS('NREL Scaling Data'!$F:$F,'NREL Scaling Data'!$B:$B,UPPER(About!$B$1),'NREL Scaling Data'!$E:$E,Calculations!$M64,'NREL Scaling Data'!$A:$A,X$3,'NREL Scaling Data'!$C:$C,Calculations!$L64,'NREL Scaling Data'!$D:$D,Calculations!$N64) + 1) * X64,0)</f>
        <v>0</v>
      </c>
      <c r="Z64" s="45">
        <f>IFERROR(((SUMIFS('NREL Scaling Data'!$F:$F,'NREL Scaling Data'!$B:$B,UPPER(About!$B$1),'NREL Scaling Data'!$E:$E,Calculations!$M64,'NREL Scaling Data'!$A:$A,Z$3,'NREL Scaling Data'!$C:$C,Calculations!$L64,'NREL Scaling Data'!$D:$D,Calculations!$N64)-SUMIFS('NREL Scaling Data'!$F:$F,'NREL Scaling Data'!$B:$B,UPPER(About!$B$1),'NREL Scaling Data'!$E:$E,Calculations!$M64,'NREL Scaling Data'!$A:$A,Y$3,'NREL Scaling Data'!$C:$C,Calculations!$L64,'NREL Scaling Data'!$D:$D,Calculations!$N64))/SUMIFS('NREL Scaling Data'!$F:$F,'NREL Scaling Data'!$B:$B,UPPER(About!$B$1),'NREL Scaling Data'!$E:$E,Calculations!$M64,'NREL Scaling Data'!$A:$A,Y$3,'NREL Scaling Data'!$C:$C,Calculations!$L64,'NREL Scaling Data'!$D:$D,Calculations!$N64) + 1) * Y64,0)</f>
        <v>0</v>
      </c>
      <c r="AA64" s="45">
        <f>IFERROR(((SUMIFS('NREL Scaling Data'!$F:$F,'NREL Scaling Data'!$B:$B,UPPER(About!$B$1),'NREL Scaling Data'!$E:$E,Calculations!$M64,'NREL Scaling Data'!$A:$A,AA$3,'NREL Scaling Data'!$C:$C,Calculations!$L64,'NREL Scaling Data'!$D:$D,Calculations!$N64)-SUMIFS('NREL Scaling Data'!$F:$F,'NREL Scaling Data'!$B:$B,UPPER(About!$B$1),'NREL Scaling Data'!$E:$E,Calculations!$M64,'NREL Scaling Data'!$A:$A,Z$3,'NREL Scaling Data'!$C:$C,Calculations!$L64,'NREL Scaling Data'!$D:$D,Calculations!$N64))/SUMIFS('NREL Scaling Data'!$F:$F,'NREL Scaling Data'!$B:$B,UPPER(About!$B$1),'NREL Scaling Data'!$E:$E,Calculations!$M64,'NREL Scaling Data'!$A:$A,Z$3,'NREL Scaling Data'!$C:$C,Calculations!$L64,'NREL Scaling Data'!$D:$D,Calculations!$N64) + 1) * Z64,0)</f>
        <v>0</v>
      </c>
      <c r="AB64" s="45">
        <f>IFERROR(((SUMIFS('NREL Scaling Data'!$F:$F,'NREL Scaling Data'!$B:$B,UPPER(About!$B$1),'NREL Scaling Data'!$E:$E,Calculations!$M64,'NREL Scaling Data'!$A:$A,AB$3,'NREL Scaling Data'!$C:$C,Calculations!$L64,'NREL Scaling Data'!$D:$D,Calculations!$N64)-SUMIFS('NREL Scaling Data'!$F:$F,'NREL Scaling Data'!$B:$B,UPPER(About!$B$1),'NREL Scaling Data'!$E:$E,Calculations!$M64,'NREL Scaling Data'!$A:$A,AA$3,'NREL Scaling Data'!$C:$C,Calculations!$L64,'NREL Scaling Data'!$D:$D,Calculations!$N64))/SUMIFS('NREL Scaling Data'!$F:$F,'NREL Scaling Data'!$B:$B,UPPER(About!$B$1),'NREL Scaling Data'!$E:$E,Calculations!$M64,'NREL Scaling Data'!$A:$A,AA$3,'NREL Scaling Data'!$C:$C,Calculations!$L64,'NREL Scaling Data'!$D:$D,Calculations!$N64) + 1) * AA64,0)</f>
        <v>0</v>
      </c>
      <c r="AC64" s="45">
        <f>IFERROR(((SUMIFS('NREL Scaling Data'!$F:$F,'NREL Scaling Data'!$B:$B,UPPER(About!$B$1),'NREL Scaling Data'!$E:$E,Calculations!$M64,'NREL Scaling Data'!$A:$A,AC$3,'NREL Scaling Data'!$C:$C,Calculations!$L64,'NREL Scaling Data'!$D:$D,Calculations!$N64)-SUMIFS('NREL Scaling Data'!$F:$F,'NREL Scaling Data'!$B:$B,UPPER(About!$B$1),'NREL Scaling Data'!$E:$E,Calculations!$M64,'NREL Scaling Data'!$A:$A,AB$3,'NREL Scaling Data'!$C:$C,Calculations!$L64,'NREL Scaling Data'!$D:$D,Calculations!$N64))/SUMIFS('NREL Scaling Data'!$F:$F,'NREL Scaling Data'!$B:$B,UPPER(About!$B$1),'NREL Scaling Data'!$E:$E,Calculations!$M64,'NREL Scaling Data'!$A:$A,AB$3,'NREL Scaling Data'!$C:$C,Calculations!$L64,'NREL Scaling Data'!$D:$D,Calculations!$N64) + 1) * AB64,0)</f>
        <v>0</v>
      </c>
      <c r="AD64" s="45">
        <f>IFERROR(((SUMIFS('NREL Scaling Data'!$F:$F,'NREL Scaling Data'!$B:$B,UPPER(About!$B$1),'NREL Scaling Data'!$E:$E,Calculations!$M64,'NREL Scaling Data'!$A:$A,AD$3,'NREL Scaling Data'!$C:$C,Calculations!$L64,'NREL Scaling Data'!$D:$D,Calculations!$N64)-SUMIFS('NREL Scaling Data'!$F:$F,'NREL Scaling Data'!$B:$B,UPPER(About!$B$1),'NREL Scaling Data'!$E:$E,Calculations!$M64,'NREL Scaling Data'!$A:$A,AC$3,'NREL Scaling Data'!$C:$C,Calculations!$L64,'NREL Scaling Data'!$D:$D,Calculations!$N64))/SUMIFS('NREL Scaling Data'!$F:$F,'NREL Scaling Data'!$B:$B,UPPER(About!$B$1),'NREL Scaling Data'!$E:$E,Calculations!$M64,'NREL Scaling Data'!$A:$A,AC$3,'NREL Scaling Data'!$C:$C,Calculations!$L64,'NREL Scaling Data'!$D:$D,Calculations!$N64) + 1) * AC64,0)</f>
        <v>0</v>
      </c>
      <c r="AE64" s="45">
        <f>IFERROR(((SUMIFS('NREL Scaling Data'!$F:$F,'NREL Scaling Data'!$B:$B,UPPER(About!$B$1),'NREL Scaling Data'!$E:$E,Calculations!$M64,'NREL Scaling Data'!$A:$A,AE$3,'NREL Scaling Data'!$C:$C,Calculations!$L64,'NREL Scaling Data'!$D:$D,Calculations!$N64)-SUMIFS('NREL Scaling Data'!$F:$F,'NREL Scaling Data'!$B:$B,UPPER(About!$B$1),'NREL Scaling Data'!$E:$E,Calculations!$M64,'NREL Scaling Data'!$A:$A,AD$3,'NREL Scaling Data'!$C:$C,Calculations!$L64,'NREL Scaling Data'!$D:$D,Calculations!$N64))/SUMIFS('NREL Scaling Data'!$F:$F,'NREL Scaling Data'!$B:$B,UPPER(About!$B$1),'NREL Scaling Data'!$E:$E,Calculations!$M64,'NREL Scaling Data'!$A:$A,AD$3,'NREL Scaling Data'!$C:$C,Calculations!$L64,'NREL Scaling Data'!$D:$D,Calculations!$N64) + 1) * AD64,0)</f>
        <v>0</v>
      </c>
      <c r="AF64" s="45">
        <f>IFERROR(((SUMIFS('NREL Scaling Data'!$F:$F,'NREL Scaling Data'!$B:$B,UPPER(About!$B$1),'NREL Scaling Data'!$E:$E,Calculations!$M64,'NREL Scaling Data'!$A:$A,AF$3,'NREL Scaling Data'!$C:$C,Calculations!$L64,'NREL Scaling Data'!$D:$D,Calculations!$N64)-SUMIFS('NREL Scaling Data'!$F:$F,'NREL Scaling Data'!$B:$B,UPPER(About!$B$1),'NREL Scaling Data'!$E:$E,Calculations!$M64,'NREL Scaling Data'!$A:$A,AE$3,'NREL Scaling Data'!$C:$C,Calculations!$L64,'NREL Scaling Data'!$D:$D,Calculations!$N64))/SUMIFS('NREL Scaling Data'!$F:$F,'NREL Scaling Data'!$B:$B,UPPER(About!$B$1),'NREL Scaling Data'!$E:$E,Calculations!$M64,'NREL Scaling Data'!$A:$A,AE$3,'NREL Scaling Data'!$C:$C,Calculations!$L64,'NREL Scaling Data'!$D:$D,Calculations!$N64) + 1) * AE64,0)</f>
        <v>0</v>
      </c>
      <c r="AG64" s="45">
        <f>IFERROR(((SUMIFS('NREL Scaling Data'!$F:$F,'NREL Scaling Data'!$B:$B,UPPER(About!$B$1),'NREL Scaling Data'!$E:$E,Calculations!$M64,'NREL Scaling Data'!$A:$A,AG$3,'NREL Scaling Data'!$C:$C,Calculations!$L64,'NREL Scaling Data'!$D:$D,Calculations!$N64)-SUMIFS('NREL Scaling Data'!$F:$F,'NREL Scaling Data'!$B:$B,UPPER(About!$B$1),'NREL Scaling Data'!$E:$E,Calculations!$M64,'NREL Scaling Data'!$A:$A,AF$3,'NREL Scaling Data'!$C:$C,Calculations!$L64,'NREL Scaling Data'!$D:$D,Calculations!$N64))/SUMIFS('NREL Scaling Data'!$F:$F,'NREL Scaling Data'!$B:$B,UPPER(About!$B$1),'NREL Scaling Data'!$E:$E,Calculations!$M64,'NREL Scaling Data'!$A:$A,AF$3,'NREL Scaling Data'!$C:$C,Calculations!$L64,'NREL Scaling Data'!$D:$D,Calculations!$N64) + 1) * AF64,0)</f>
        <v>0</v>
      </c>
      <c r="AH64" s="45">
        <f>IFERROR(((SUMIFS('NREL Scaling Data'!$F:$F,'NREL Scaling Data'!$B:$B,UPPER(About!$B$1),'NREL Scaling Data'!$E:$E,Calculations!$M64,'NREL Scaling Data'!$A:$A,AH$3,'NREL Scaling Data'!$C:$C,Calculations!$L64,'NREL Scaling Data'!$D:$D,Calculations!$N64)-SUMIFS('NREL Scaling Data'!$F:$F,'NREL Scaling Data'!$B:$B,UPPER(About!$B$1),'NREL Scaling Data'!$E:$E,Calculations!$M64,'NREL Scaling Data'!$A:$A,AG$3,'NREL Scaling Data'!$C:$C,Calculations!$L64,'NREL Scaling Data'!$D:$D,Calculations!$N64))/SUMIFS('NREL Scaling Data'!$F:$F,'NREL Scaling Data'!$B:$B,UPPER(About!$B$1),'NREL Scaling Data'!$E:$E,Calculations!$M64,'NREL Scaling Data'!$A:$A,AG$3,'NREL Scaling Data'!$C:$C,Calculations!$L64,'NREL Scaling Data'!$D:$D,Calculations!$N64) + 1) * AG64,0)</f>
        <v>0</v>
      </c>
      <c r="AI64" s="45">
        <f>IFERROR(((SUMIFS('NREL Scaling Data'!$F:$F,'NREL Scaling Data'!$B:$B,UPPER(About!$B$1),'NREL Scaling Data'!$E:$E,Calculations!$M64,'NREL Scaling Data'!$A:$A,AI$3,'NREL Scaling Data'!$C:$C,Calculations!$L64,'NREL Scaling Data'!$D:$D,Calculations!$N64)-SUMIFS('NREL Scaling Data'!$F:$F,'NREL Scaling Data'!$B:$B,UPPER(About!$B$1),'NREL Scaling Data'!$E:$E,Calculations!$M64,'NREL Scaling Data'!$A:$A,AH$3,'NREL Scaling Data'!$C:$C,Calculations!$L64,'NREL Scaling Data'!$D:$D,Calculations!$N64))/SUMIFS('NREL Scaling Data'!$F:$F,'NREL Scaling Data'!$B:$B,UPPER(About!$B$1),'NREL Scaling Data'!$E:$E,Calculations!$M64,'NREL Scaling Data'!$A:$A,AH$3,'NREL Scaling Data'!$C:$C,Calculations!$L64,'NREL Scaling Data'!$D:$D,Calculations!$N64) + 1) * AH64,0)</f>
        <v>0</v>
      </c>
      <c r="AJ64" s="45">
        <f>IFERROR(((SUMIFS('NREL Scaling Data'!$F:$F,'NREL Scaling Data'!$B:$B,UPPER(About!$B$1),'NREL Scaling Data'!$E:$E,Calculations!$M64,'NREL Scaling Data'!$A:$A,AJ$3,'NREL Scaling Data'!$C:$C,Calculations!$L64,'NREL Scaling Data'!$D:$D,Calculations!$N64)-SUMIFS('NREL Scaling Data'!$F:$F,'NREL Scaling Data'!$B:$B,UPPER(About!$B$1),'NREL Scaling Data'!$E:$E,Calculations!$M64,'NREL Scaling Data'!$A:$A,AI$3,'NREL Scaling Data'!$C:$C,Calculations!$L64,'NREL Scaling Data'!$D:$D,Calculations!$N64))/SUMIFS('NREL Scaling Data'!$F:$F,'NREL Scaling Data'!$B:$B,UPPER(About!$B$1),'NREL Scaling Data'!$E:$E,Calculations!$M64,'NREL Scaling Data'!$A:$A,AI$3,'NREL Scaling Data'!$C:$C,Calculations!$L64,'NREL Scaling Data'!$D:$D,Calculations!$N64) + 1) * AI64,0)</f>
        <v>0</v>
      </c>
      <c r="AK64" s="45">
        <f>IFERROR(((SUMIFS('NREL Scaling Data'!$F:$F,'NREL Scaling Data'!$B:$B,UPPER(About!$B$1),'NREL Scaling Data'!$E:$E,Calculations!$M64,'NREL Scaling Data'!$A:$A,AK$3,'NREL Scaling Data'!$C:$C,Calculations!$L64,'NREL Scaling Data'!$D:$D,Calculations!$N64)-SUMIFS('NREL Scaling Data'!$F:$F,'NREL Scaling Data'!$B:$B,UPPER(About!$B$1),'NREL Scaling Data'!$E:$E,Calculations!$M64,'NREL Scaling Data'!$A:$A,AJ$3,'NREL Scaling Data'!$C:$C,Calculations!$L64,'NREL Scaling Data'!$D:$D,Calculations!$N64))/SUMIFS('NREL Scaling Data'!$F:$F,'NREL Scaling Data'!$B:$B,UPPER(About!$B$1),'NREL Scaling Data'!$E:$E,Calculations!$M64,'NREL Scaling Data'!$A:$A,AJ$3,'NREL Scaling Data'!$C:$C,Calculations!$L64,'NREL Scaling Data'!$D:$D,Calculations!$N64) + 1) * AJ64,0)</f>
        <v>0</v>
      </c>
      <c r="AL64" s="45">
        <f>IFERROR(((SUMIFS('NREL Scaling Data'!$F:$F,'NREL Scaling Data'!$B:$B,UPPER(About!$B$1),'NREL Scaling Data'!$E:$E,Calculations!$M64,'NREL Scaling Data'!$A:$A,AL$3,'NREL Scaling Data'!$C:$C,Calculations!$L64,'NREL Scaling Data'!$D:$D,Calculations!$N64)-SUMIFS('NREL Scaling Data'!$F:$F,'NREL Scaling Data'!$B:$B,UPPER(About!$B$1),'NREL Scaling Data'!$E:$E,Calculations!$M64,'NREL Scaling Data'!$A:$A,AK$3,'NREL Scaling Data'!$C:$C,Calculations!$L64,'NREL Scaling Data'!$D:$D,Calculations!$N64))/SUMIFS('NREL Scaling Data'!$F:$F,'NREL Scaling Data'!$B:$B,UPPER(About!$B$1),'NREL Scaling Data'!$E:$E,Calculations!$M64,'NREL Scaling Data'!$A:$A,AK$3,'NREL Scaling Data'!$C:$C,Calculations!$L64,'NREL Scaling Data'!$D:$D,Calculations!$N64) + 1) * AK64,0)</f>
        <v>0</v>
      </c>
      <c r="AM64" s="45">
        <f>IFERROR(((SUMIFS('NREL Scaling Data'!$F:$F,'NREL Scaling Data'!$B:$B,UPPER(About!$B$1),'NREL Scaling Data'!$E:$E,Calculations!$M64,'NREL Scaling Data'!$A:$A,AM$3,'NREL Scaling Data'!$C:$C,Calculations!$L64,'NREL Scaling Data'!$D:$D,Calculations!$N64)-SUMIFS('NREL Scaling Data'!$F:$F,'NREL Scaling Data'!$B:$B,UPPER(About!$B$1),'NREL Scaling Data'!$E:$E,Calculations!$M64,'NREL Scaling Data'!$A:$A,AL$3,'NREL Scaling Data'!$C:$C,Calculations!$L64,'NREL Scaling Data'!$D:$D,Calculations!$N64))/SUMIFS('NREL Scaling Data'!$F:$F,'NREL Scaling Data'!$B:$B,UPPER(About!$B$1),'NREL Scaling Data'!$E:$E,Calculations!$M64,'NREL Scaling Data'!$A:$A,AL$3,'NREL Scaling Data'!$C:$C,Calculations!$L64,'NREL Scaling Data'!$D:$D,Calculations!$N64) + 1) * AL64,0)</f>
        <v>0</v>
      </c>
      <c r="AN64" s="45">
        <f>IFERROR(((SUMIFS('NREL Scaling Data'!$F:$F,'NREL Scaling Data'!$B:$B,UPPER(About!$B$1),'NREL Scaling Data'!$E:$E,Calculations!$M64,'NREL Scaling Data'!$A:$A,AN$3,'NREL Scaling Data'!$C:$C,Calculations!$L64,'NREL Scaling Data'!$D:$D,Calculations!$N64)-SUMIFS('NREL Scaling Data'!$F:$F,'NREL Scaling Data'!$B:$B,UPPER(About!$B$1),'NREL Scaling Data'!$E:$E,Calculations!$M64,'NREL Scaling Data'!$A:$A,AM$3,'NREL Scaling Data'!$C:$C,Calculations!$L64,'NREL Scaling Data'!$D:$D,Calculations!$N64))/SUMIFS('NREL Scaling Data'!$F:$F,'NREL Scaling Data'!$B:$B,UPPER(About!$B$1),'NREL Scaling Data'!$E:$E,Calculations!$M64,'NREL Scaling Data'!$A:$A,AM$3,'NREL Scaling Data'!$C:$C,Calculations!$L64,'NREL Scaling Data'!$D:$D,Calculations!$N64) + 1) * AM64,0)</f>
        <v>0</v>
      </c>
      <c r="AO64" s="45">
        <f>IFERROR(((SUMIFS('NREL Scaling Data'!$F:$F,'NREL Scaling Data'!$B:$B,UPPER(About!$B$1),'NREL Scaling Data'!$E:$E,Calculations!$M64,'NREL Scaling Data'!$A:$A,AO$3,'NREL Scaling Data'!$C:$C,Calculations!$L64,'NREL Scaling Data'!$D:$D,Calculations!$N64)-SUMIFS('NREL Scaling Data'!$F:$F,'NREL Scaling Data'!$B:$B,UPPER(About!$B$1),'NREL Scaling Data'!$E:$E,Calculations!$M64,'NREL Scaling Data'!$A:$A,AN$3,'NREL Scaling Data'!$C:$C,Calculations!$L64,'NREL Scaling Data'!$D:$D,Calculations!$N64))/SUMIFS('NREL Scaling Data'!$F:$F,'NREL Scaling Data'!$B:$B,UPPER(About!$B$1),'NREL Scaling Data'!$E:$E,Calculations!$M64,'NREL Scaling Data'!$A:$A,AN$3,'NREL Scaling Data'!$C:$C,Calculations!$L64,'NREL Scaling Data'!$D:$D,Calculations!$N64) + 1) * AN64,0)</f>
        <v>0</v>
      </c>
      <c r="AP64" s="45">
        <f>IFERROR(((SUMIFS('NREL Scaling Data'!$F:$F,'NREL Scaling Data'!$B:$B,UPPER(About!$B$1),'NREL Scaling Data'!$E:$E,Calculations!$M64,'NREL Scaling Data'!$A:$A,AP$3,'NREL Scaling Data'!$C:$C,Calculations!$L64,'NREL Scaling Data'!$D:$D,Calculations!$N64)-SUMIFS('NREL Scaling Data'!$F:$F,'NREL Scaling Data'!$B:$B,UPPER(About!$B$1),'NREL Scaling Data'!$E:$E,Calculations!$M64,'NREL Scaling Data'!$A:$A,AO$3,'NREL Scaling Data'!$C:$C,Calculations!$L64,'NREL Scaling Data'!$D:$D,Calculations!$N64))/SUMIFS('NREL Scaling Data'!$F:$F,'NREL Scaling Data'!$B:$B,UPPER(About!$B$1),'NREL Scaling Data'!$E:$E,Calculations!$M64,'NREL Scaling Data'!$A:$A,AO$3,'NREL Scaling Data'!$C:$C,Calculations!$L64,'NREL Scaling Data'!$D:$D,Calculations!$N64) + 1) * AO64,0)</f>
        <v>0</v>
      </c>
      <c r="AQ64" s="45">
        <f>IFERROR(((SUMIFS('NREL Scaling Data'!$F:$F,'NREL Scaling Data'!$B:$B,UPPER(About!$B$1),'NREL Scaling Data'!$E:$E,Calculations!$M64,'NREL Scaling Data'!$A:$A,AQ$3,'NREL Scaling Data'!$C:$C,Calculations!$L64,'NREL Scaling Data'!$D:$D,Calculations!$N64)-SUMIFS('NREL Scaling Data'!$F:$F,'NREL Scaling Data'!$B:$B,UPPER(About!$B$1),'NREL Scaling Data'!$E:$E,Calculations!$M64,'NREL Scaling Data'!$A:$A,AP$3,'NREL Scaling Data'!$C:$C,Calculations!$L64,'NREL Scaling Data'!$D:$D,Calculations!$N64))/SUMIFS('NREL Scaling Data'!$F:$F,'NREL Scaling Data'!$B:$B,UPPER(About!$B$1),'NREL Scaling Data'!$E:$E,Calculations!$M64,'NREL Scaling Data'!$A:$A,AP$3,'NREL Scaling Data'!$C:$C,Calculations!$L64,'NREL Scaling Data'!$D:$D,Calculations!$N64) + 1) * AP64,0)</f>
        <v>0</v>
      </c>
      <c r="AR64" s="45">
        <f>IFERROR(((SUMIFS('NREL Scaling Data'!$F:$F,'NREL Scaling Data'!$B:$B,UPPER(About!$B$1),'NREL Scaling Data'!$E:$E,Calculations!$M64,'NREL Scaling Data'!$A:$A,AR$3,'NREL Scaling Data'!$C:$C,Calculations!$L64,'NREL Scaling Data'!$D:$D,Calculations!$N64)-SUMIFS('NREL Scaling Data'!$F:$F,'NREL Scaling Data'!$B:$B,UPPER(About!$B$1),'NREL Scaling Data'!$E:$E,Calculations!$M64,'NREL Scaling Data'!$A:$A,AQ$3,'NREL Scaling Data'!$C:$C,Calculations!$L64,'NREL Scaling Data'!$D:$D,Calculations!$N64))/SUMIFS('NREL Scaling Data'!$F:$F,'NREL Scaling Data'!$B:$B,UPPER(About!$B$1),'NREL Scaling Data'!$E:$E,Calculations!$M64,'NREL Scaling Data'!$A:$A,AQ$3,'NREL Scaling Data'!$C:$C,Calculations!$L64,'NREL Scaling Data'!$D:$D,Calculations!$N64) + 1) * AQ64,0)</f>
        <v>0</v>
      </c>
      <c r="AS64" s="45">
        <f>IFERROR(((SUMIFS('NREL Scaling Data'!$F:$F,'NREL Scaling Data'!$B:$B,UPPER(About!$B$1),'NREL Scaling Data'!$E:$E,Calculations!$M64,'NREL Scaling Data'!$A:$A,AS$3,'NREL Scaling Data'!$C:$C,Calculations!$L64,'NREL Scaling Data'!$D:$D,Calculations!$N64)-SUMIFS('NREL Scaling Data'!$F:$F,'NREL Scaling Data'!$B:$B,UPPER(About!$B$1),'NREL Scaling Data'!$E:$E,Calculations!$M64,'NREL Scaling Data'!$A:$A,AR$3,'NREL Scaling Data'!$C:$C,Calculations!$L64,'NREL Scaling Data'!$D:$D,Calculations!$N64))/SUMIFS('NREL Scaling Data'!$F:$F,'NREL Scaling Data'!$B:$B,UPPER(About!$B$1),'NREL Scaling Data'!$E:$E,Calculations!$M64,'NREL Scaling Data'!$A:$A,AR$3,'NREL Scaling Data'!$C:$C,Calculations!$L64,'NREL Scaling Data'!$D:$D,Calculations!$N64) + 1) * AR64,0)</f>
        <v>0</v>
      </c>
      <c r="AT64" s="45">
        <f>IFERROR(((SUMIFS('NREL Scaling Data'!$F:$F,'NREL Scaling Data'!$B:$B,UPPER(About!$B$1),'NREL Scaling Data'!$E:$E,Calculations!$M64,'NREL Scaling Data'!$A:$A,AT$3,'NREL Scaling Data'!$C:$C,Calculations!$L64,'NREL Scaling Data'!$D:$D,Calculations!$N64)-SUMIFS('NREL Scaling Data'!$F:$F,'NREL Scaling Data'!$B:$B,UPPER(About!$B$1),'NREL Scaling Data'!$E:$E,Calculations!$M64,'NREL Scaling Data'!$A:$A,AS$3,'NREL Scaling Data'!$C:$C,Calculations!$L64,'NREL Scaling Data'!$D:$D,Calculations!$N64))/SUMIFS('NREL Scaling Data'!$F:$F,'NREL Scaling Data'!$B:$B,UPPER(About!$B$1),'NREL Scaling Data'!$E:$E,Calculations!$M64,'NREL Scaling Data'!$A:$A,AS$3,'NREL Scaling Data'!$C:$C,Calculations!$L64,'NREL Scaling Data'!$D:$D,Calculations!$N64) + 1) * AS64,0)</f>
        <v>0</v>
      </c>
    </row>
    <row r="65" spans="8:46">
      <c r="I65" s="12" t="s">
        <v>1085</v>
      </c>
      <c r="J65" s="209">
        <f>IFERROR(SUMIFS('NREL Scaling Data'!F:F,'NREL Scaling Data'!B:B,UPPER(About!$B$1),'NREL Scaling Data'!E:E,Calculations!M65,'NREL Scaling Data'!A:A, 2021,'NREL Scaling Data'!C:C,Calculations!L65,'NREL Scaling Data'!D:D,Calculations!N65) / SUMIFS('NREL Scaling Data'!F:F,'NREL Scaling Data'!B:B,UPPER(About!$B$1),'NREL Scaling Data'!A:A, 2021,'NREL Scaling Data'!C:C,Calculations!L65,'NREL Scaling Data'!D:D,Calculations!N65),0)</f>
        <v>0</v>
      </c>
      <c r="K65" s="207">
        <f t="shared" si="11"/>
        <v>0.94236632738906856</v>
      </c>
      <c r="L65" s="209" t="s">
        <v>1022</v>
      </c>
      <c r="M65" s="12" t="s">
        <v>1016</v>
      </c>
      <c r="N65" s="1" t="s">
        <v>1080</v>
      </c>
      <c r="O65" s="7">
        <f t="shared" si="12"/>
        <v>0</v>
      </c>
      <c r="P65" s="7">
        <f t="shared" si="13"/>
        <v>0</v>
      </c>
      <c r="Q65" s="45">
        <f>SUMIFS('SEDS 2021'!$F$23:$F$40,'SEDS 2021'!E$23:E$40,Calculations!L65,'SEDS 2021'!D$23:D$40,Calculations!N65)*J65*K65</f>
        <v>0</v>
      </c>
      <c r="R65" s="45">
        <f>IFERROR(((SUMIFS('NREL Scaling Data'!$F:$F,'NREL Scaling Data'!$B:$B,UPPER(About!$B$1),'NREL Scaling Data'!$E:$E,Calculations!$M65,'NREL Scaling Data'!$A:$A,R$3,'NREL Scaling Data'!$C:$C,Calculations!$L65,'NREL Scaling Data'!$D:$D,Calculations!$N65)-SUMIFS('NREL Scaling Data'!$F:$F,'NREL Scaling Data'!$B:$B,UPPER(About!$B$1),'NREL Scaling Data'!$E:$E,Calculations!$M65,'NREL Scaling Data'!$A:$A,Q$3,'NREL Scaling Data'!$C:$C,Calculations!$L65,'NREL Scaling Data'!$D:$D,Calculations!$N65))/SUMIFS('NREL Scaling Data'!$F:$F,'NREL Scaling Data'!$B:$B,UPPER(About!$B$1),'NREL Scaling Data'!$E:$E,Calculations!$M65,'NREL Scaling Data'!$A:$A,Q$3,'NREL Scaling Data'!$C:$C,Calculations!$L65,'NREL Scaling Data'!$D:$D,Calculations!$N65) + 1) * Q65,0)</f>
        <v>0</v>
      </c>
      <c r="S65" s="45">
        <f>IFERROR(((SUMIFS('NREL Scaling Data'!$F:$F,'NREL Scaling Data'!$B:$B,UPPER(About!$B$1),'NREL Scaling Data'!$E:$E,Calculations!$M65,'NREL Scaling Data'!$A:$A,S$3,'NREL Scaling Data'!$C:$C,Calculations!$L65,'NREL Scaling Data'!$D:$D,Calculations!$N65)-SUMIFS('NREL Scaling Data'!$F:$F,'NREL Scaling Data'!$B:$B,UPPER(About!$B$1),'NREL Scaling Data'!$E:$E,Calculations!$M65,'NREL Scaling Data'!$A:$A,R$3,'NREL Scaling Data'!$C:$C,Calculations!$L65,'NREL Scaling Data'!$D:$D,Calculations!$N65))/SUMIFS('NREL Scaling Data'!$F:$F,'NREL Scaling Data'!$B:$B,UPPER(About!$B$1),'NREL Scaling Data'!$E:$E,Calculations!$M65,'NREL Scaling Data'!$A:$A,R$3,'NREL Scaling Data'!$C:$C,Calculations!$L65,'NREL Scaling Data'!$D:$D,Calculations!$N65) + 1) * R65,0)</f>
        <v>0</v>
      </c>
      <c r="T65" s="45">
        <f>IFERROR(((SUMIFS('NREL Scaling Data'!$F:$F,'NREL Scaling Data'!$B:$B,UPPER(About!$B$1),'NREL Scaling Data'!$E:$E,Calculations!$M65,'NREL Scaling Data'!$A:$A,T$3,'NREL Scaling Data'!$C:$C,Calculations!$L65,'NREL Scaling Data'!$D:$D,Calculations!$N65)-SUMIFS('NREL Scaling Data'!$F:$F,'NREL Scaling Data'!$B:$B,UPPER(About!$B$1),'NREL Scaling Data'!$E:$E,Calculations!$M65,'NREL Scaling Data'!$A:$A,S$3,'NREL Scaling Data'!$C:$C,Calculations!$L65,'NREL Scaling Data'!$D:$D,Calculations!$N65))/SUMIFS('NREL Scaling Data'!$F:$F,'NREL Scaling Data'!$B:$B,UPPER(About!$B$1),'NREL Scaling Data'!$E:$E,Calculations!$M65,'NREL Scaling Data'!$A:$A,S$3,'NREL Scaling Data'!$C:$C,Calculations!$L65,'NREL Scaling Data'!$D:$D,Calculations!$N65) + 1) * S65,0)</f>
        <v>0</v>
      </c>
      <c r="U65" s="45">
        <f>IFERROR(((SUMIFS('NREL Scaling Data'!$F:$F,'NREL Scaling Data'!$B:$B,UPPER(About!$B$1),'NREL Scaling Data'!$E:$E,Calculations!$M65,'NREL Scaling Data'!$A:$A,U$3,'NREL Scaling Data'!$C:$C,Calculations!$L65,'NREL Scaling Data'!$D:$D,Calculations!$N65)-SUMIFS('NREL Scaling Data'!$F:$F,'NREL Scaling Data'!$B:$B,UPPER(About!$B$1),'NREL Scaling Data'!$E:$E,Calculations!$M65,'NREL Scaling Data'!$A:$A,T$3,'NREL Scaling Data'!$C:$C,Calculations!$L65,'NREL Scaling Data'!$D:$D,Calculations!$N65))/SUMIFS('NREL Scaling Data'!$F:$F,'NREL Scaling Data'!$B:$B,UPPER(About!$B$1),'NREL Scaling Data'!$E:$E,Calculations!$M65,'NREL Scaling Data'!$A:$A,T$3,'NREL Scaling Data'!$C:$C,Calculations!$L65,'NREL Scaling Data'!$D:$D,Calculations!$N65) + 1) * T65,0)</f>
        <v>0</v>
      </c>
      <c r="V65" s="45">
        <f>IFERROR(((SUMIFS('NREL Scaling Data'!$F:$F,'NREL Scaling Data'!$B:$B,UPPER(About!$B$1),'NREL Scaling Data'!$E:$E,Calculations!$M65,'NREL Scaling Data'!$A:$A,V$3,'NREL Scaling Data'!$C:$C,Calculations!$L65,'NREL Scaling Data'!$D:$D,Calculations!$N65)-SUMIFS('NREL Scaling Data'!$F:$F,'NREL Scaling Data'!$B:$B,UPPER(About!$B$1),'NREL Scaling Data'!$E:$E,Calculations!$M65,'NREL Scaling Data'!$A:$A,U$3,'NREL Scaling Data'!$C:$C,Calculations!$L65,'NREL Scaling Data'!$D:$D,Calculations!$N65))/SUMIFS('NREL Scaling Data'!$F:$F,'NREL Scaling Data'!$B:$B,UPPER(About!$B$1),'NREL Scaling Data'!$E:$E,Calculations!$M65,'NREL Scaling Data'!$A:$A,U$3,'NREL Scaling Data'!$C:$C,Calculations!$L65,'NREL Scaling Data'!$D:$D,Calculations!$N65) + 1) * U65,0)</f>
        <v>0</v>
      </c>
      <c r="W65" s="45">
        <f>IFERROR(((SUMIFS('NREL Scaling Data'!$F:$F,'NREL Scaling Data'!$B:$B,UPPER(About!$B$1),'NREL Scaling Data'!$E:$E,Calculations!$M65,'NREL Scaling Data'!$A:$A,W$3,'NREL Scaling Data'!$C:$C,Calculations!$L65,'NREL Scaling Data'!$D:$D,Calculations!$N65)-SUMIFS('NREL Scaling Data'!$F:$F,'NREL Scaling Data'!$B:$B,UPPER(About!$B$1),'NREL Scaling Data'!$E:$E,Calculations!$M65,'NREL Scaling Data'!$A:$A,V$3,'NREL Scaling Data'!$C:$C,Calculations!$L65,'NREL Scaling Data'!$D:$D,Calculations!$N65))/SUMIFS('NREL Scaling Data'!$F:$F,'NREL Scaling Data'!$B:$B,UPPER(About!$B$1),'NREL Scaling Data'!$E:$E,Calculations!$M65,'NREL Scaling Data'!$A:$A,V$3,'NREL Scaling Data'!$C:$C,Calculations!$L65,'NREL Scaling Data'!$D:$D,Calculations!$N65) + 1) * V65,0)</f>
        <v>0</v>
      </c>
      <c r="X65" s="45">
        <f>IFERROR(((SUMIFS('NREL Scaling Data'!$F:$F,'NREL Scaling Data'!$B:$B,UPPER(About!$B$1),'NREL Scaling Data'!$E:$E,Calculations!$M65,'NREL Scaling Data'!$A:$A,X$3,'NREL Scaling Data'!$C:$C,Calculations!$L65,'NREL Scaling Data'!$D:$D,Calculations!$N65)-SUMIFS('NREL Scaling Data'!$F:$F,'NREL Scaling Data'!$B:$B,UPPER(About!$B$1),'NREL Scaling Data'!$E:$E,Calculations!$M65,'NREL Scaling Data'!$A:$A,W$3,'NREL Scaling Data'!$C:$C,Calculations!$L65,'NREL Scaling Data'!$D:$D,Calculations!$N65))/SUMIFS('NREL Scaling Data'!$F:$F,'NREL Scaling Data'!$B:$B,UPPER(About!$B$1),'NREL Scaling Data'!$E:$E,Calculations!$M65,'NREL Scaling Data'!$A:$A,W$3,'NREL Scaling Data'!$C:$C,Calculations!$L65,'NREL Scaling Data'!$D:$D,Calculations!$N65) + 1) * W65,0)</f>
        <v>0</v>
      </c>
      <c r="Y65" s="45">
        <f>IFERROR(((SUMIFS('NREL Scaling Data'!$F:$F,'NREL Scaling Data'!$B:$B,UPPER(About!$B$1),'NREL Scaling Data'!$E:$E,Calculations!$M65,'NREL Scaling Data'!$A:$A,Y$3,'NREL Scaling Data'!$C:$C,Calculations!$L65,'NREL Scaling Data'!$D:$D,Calculations!$N65)-SUMIFS('NREL Scaling Data'!$F:$F,'NREL Scaling Data'!$B:$B,UPPER(About!$B$1),'NREL Scaling Data'!$E:$E,Calculations!$M65,'NREL Scaling Data'!$A:$A,X$3,'NREL Scaling Data'!$C:$C,Calculations!$L65,'NREL Scaling Data'!$D:$D,Calculations!$N65))/SUMIFS('NREL Scaling Data'!$F:$F,'NREL Scaling Data'!$B:$B,UPPER(About!$B$1),'NREL Scaling Data'!$E:$E,Calculations!$M65,'NREL Scaling Data'!$A:$A,X$3,'NREL Scaling Data'!$C:$C,Calculations!$L65,'NREL Scaling Data'!$D:$D,Calculations!$N65) + 1) * X65,0)</f>
        <v>0</v>
      </c>
      <c r="Z65" s="45">
        <f>IFERROR(((SUMIFS('NREL Scaling Data'!$F:$F,'NREL Scaling Data'!$B:$B,UPPER(About!$B$1),'NREL Scaling Data'!$E:$E,Calculations!$M65,'NREL Scaling Data'!$A:$A,Z$3,'NREL Scaling Data'!$C:$C,Calculations!$L65,'NREL Scaling Data'!$D:$D,Calculations!$N65)-SUMIFS('NREL Scaling Data'!$F:$F,'NREL Scaling Data'!$B:$B,UPPER(About!$B$1),'NREL Scaling Data'!$E:$E,Calculations!$M65,'NREL Scaling Data'!$A:$A,Y$3,'NREL Scaling Data'!$C:$C,Calculations!$L65,'NREL Scaling Data'!$D:$D,Calculations!$N65))/SUMIFS('NREL Scaling Data'!$F:$F,'NREL Scaling Data'!$B:$B,UPPER(About!$B$1),'NREL Scaling Data'!$E:$E,Calculations!$M65,'NREL Scaling Data'!$A:$A,Y$3,'NREL Scaling Data'!$C:$C,Calculations!$L65,'NREL Scaling Data'!$D:$D,Calculations!$N65) + 1) * Y65,0)</f>
        <v>0</v>
      </c>
      <c r="AA65" s="45">
        <f>IFERROR(((SUMIFS('NREL Scaling Data'!$F:$F,'NREL Scaling Data'!$B:$B,UPPER(About!$B$1),'NREL Scaling Data'!$E:$E,Calculations!$M65,'NREL Scaling Data'!$A:$A,AA$3,'NREL Scaling Data'!$C:$C,Calculations!$L65,'NREL Scaling Data'!$D:$D,Calculations!$N65)-SUMIFS('NREL Scaling Data'!$F:$F,'NREL Scaling Data'!$B:$B,UPPER(About!$B$1),'NREL Scaling Data'!$E:$E,Calculations!$M65,'NREL Scaling Data'!$A:$A,Z$3,'NREL Scaling Data'!$C:$C,Calculations!$L65,'NREL Scaling Data'!$D:$D,Calculations!$N65))/SUMIFS('NREL Scaling Data'!$F:$F,'NREL Scaling Data'!$B:$B,UPPER(About!$B$1),'NREL Scaling Data'!$E:$E,Calculations!$M65,'NREL Scaling Data'!$A:$A,Z$3,'NREL Scaling Data'!$C:$C,Calculations!$L65,'NREL Scaling Data'!$D:$D,Calculations!$N65) + 1) * Z65,0)</f>
        <v>0</v>
      </c>
      <c r="AB65" s="45">
        <f>IFERROR(((SUMIFS('NREL Scaling Data'!$F:$F,'NREL Scaling Data'!$B:$B,UPPER(About!$B$1),'NREL Scaling Data'!$E:$E,Calculations!$M65,'NREL Scaling Data'!$A:$A,AB$3,'NREL Scaling Data'!$C:$C,Calculations!$L65,'NREL Scaling Data'!$D:$D,Calculations!$N65)-SUMIFS('NREL Scaling Data'!$F:$F,'NREL Scaling Data'!$B:$B,UPPER(About!$B$1),'NREL Scaling Data'!$E:$E,Calculations!$M65,'NREL Scaling Data'!$A:$A,AA$3,'NREL Scaling Data'!$C:$C,Calculations!$L65,'NREL Scaling Data'!$D:$D,Calculations!$N65))/SUMIFS('NREL Scaling Data'!$F:$F,'NREL Scaling Data'!$B:$B,UPPER(About!$B$1),'NREL Scaling Data'!$E:$E,Calculations!$M65,'NREL Scaling Data'!$A:$A,AA$3,'NREL Scaling Data'!$C:$C,Calculations!$L65,'NREL Scaling Data'!$D:$D,Calculations!$N65) + 1) * AA65,0)</f>
        <v>0</v>
      </c>
      <c r="AC65" s="45">
        <f>IFERROR(((SUMIFS('NREL Scaling Data'!$F:$F,'NREL Scaling Data'!$B:$B,UPPER(About!$B$1),'NREL Scaling Data'!$E:$E,Calculations!$M65,'NREL Scaling Data'!$A:$A,AC$3,'NREL Scaling Data'!$C:$C,Calculations!$L65,'NREL Scaling Data'!$D:$D,Calculations!$N65)-SUMIFS('NREL Scaling Data'!$F:$F,'NREL Scaling Data'!$B:$B,UPPER(About!$B$1),'NREL Scaling Data'!$E:$E,Calculations!$M65,'NREL Scaling Data'!$A:$A,AB$3,'NREL Scaling Data'!$C:$C,Calculations!$L65,'NREL Scaling Data'!$D:$D,Calculations!$N65))/SUMIFS('NREL Scaling Data'!$F:$F,'NREL Scaling Data'!$B:$B,UPPER(About!$B$1),'NREL Scaling Data'!$E:$E,Calculations!$M65,'NREL Scaling Data'!$A:$A,AB$3,'NREL Scaling Data'!$C:$C,Calculations!$L65,'NREL Scaling Data'!$D:$D,Calculations!$N65) + 1) * AB65,0)</f>
        <v>0</v>
      </c>
      <c r="AD65" s="45">
        <f>IFERROR(((SUMIFS('NREL Scaling Data'!$F:$F,'NREL Scaling Data'!$B:$B,UPPER(About!$B$1),'NREL Scaling Data'!$E:$E,Calculations!$M65,'NREL Scaling Data'!$A:$A,AD$3,'NREL Scaling Data'!$C:$C,Calculations!$L65,'NREL Scaling Data'!$D:$D,Calculations!$N65)-SUMIFS('NREL Scaling Data'!$F:$F,'NREL Scaling Data'!$B:$B,UPPER(About!$B$1),'NREL Scaling Data'!$E:$E,Calculations!$M65,'NREL Scaling Data'!$A:$A,AC$3,'NREL Scaling Data'!$C:$C,Calculations!$L65,'NREL Scaling Data'!$D:$D,Calculations!$N65))/SUMIFS('NREL Scaling Data'!$F:$F,'NREL Scaling Data'!$B:$B,UPPER(About!$B$1),'NREL Scaling Data'!$E:$E,Calculations!$M65,'NREL Scaling Data'!$A:$A,AC$3,'NREL Scaling Data'!$C:$C,Calculations!$L65,'NREL Scaling Data'!$D:$D,Calculations!$N65) + 1) * AC65,0)</f>
        <v>0</v>
      </c>
      <c r="AE65" s="45">
        <f>IFERROR(((SUMIFS('NREL Scaling Data'!$F:$F,'NREL Scaling Data'!$B:$B,UPPER(About!$B$1),'NREL Scaling Data'!$E:$E,Calculations!$M65,'NREL Scaling Data'!$A:$A,AE$3,'NREL Scaling Data'!$C:$C,Calculations!$L65,'NREL Scaling Data'!$D:$D,Calculations!$N65)-SUMIFS('NREL Scaling Data'!$F:$F,'NREL Scaling Data'!$B:$B,UPPER(About!$B$1),'NREL Scaling Data'!$E:$E,Calculations!$M65,'NREL Scaling Data'!$A:$A,AD$3,'NREL Scaling Data'!$C:$C,Calculations!$L65,'NREL Scaling Data'!$D:$D,Calculations!$N65))/SUMIFS('NREL Scaling Data'!$F:$F,'NREL Scaling Data'!$B:$B,UPPER(About!$B$1),'NREL Scaling Data'!$E:$E,Calculations!$M65,'NREL Scaling Data'!$A:$A,AD$3,'NREL Scaling Data'!$C:$C,Calculations!$L65,'NREL Scaling Data'!$D:$D,Calculations!$N65) + 1) * AD65,0)</f>
        <v>0</v>
      </c>
      <c r="AF65" s="45">
        <f>IFERROR(((SUMIFS('NREL Scaling Data'!$F:$F,'NREL Scaling Data'!$B:$B,UPPER(About!$B$1),'NREL Scaling Data'!$E:$E,Calculations!$M65,'NREL Scaling Data'!$A:$A,AF$3,'NREL Scaling Data'!$C:$C,Calculations!$L65,'NREL Scaling Data'!$D:$D,Calculations!$N65)-SUMIFS('NREL Scaling Data'!$F:$F,'NREL Scaling Data'!$B:$B,UPPER(About!$B$1),'NREL Scaling Data'!$E:$E,Calculations!$M65,'NREL Scaling Data'!$A:$A,AE$3,'NREL Scaling Data'!$C:$C,Calculations!$L65,'NREL Scaling Data'!$D:$D,Calculations!$N65))/SUMIFS('NREL Scaling Data'!$F:$F,'NREL Scaling Data'!$B:$B,UPPER(About!$B$1),'NREL Scaling Data'!$E:$E,Calculations!$M65,'NREL Scaling Data'!$A:$A,AE$3,'NREL Scaling Data'!$C:$C,Calculations!$L65,'NREL Scaling Data'!$D:$D,Calculations!$N65) + 1) * AE65,0)</f>
        <v>0</v>
      </c>
      <c r="AG65" s="45">
        <f>IFERROR(((SUMIFS('NREL Scaling Data'!$F:$F,'NREL Scaling Data'!$B:$B,UPPER(About!$B$1),'NREL Scaling Data'!$E:$E,Calculations!$M65,'NREL Scaling Data'!$A:$A,AG$3,'NREL Scaling Data'!$C:$C,Calculations!$L65,'NREL Scaling Data'!$D:$D,Calculations!$N65)-SUMIFS('NREL Scaling Data'!$F:$F,'NREL Scaling Data'!$B:$B,UPPER(About!$B$1),'NREL Scaling Data'!$E:$E,Calculations!$M65,'NREL Scaling Data'!$A:$A,AF$3,'NREL Scaling Data'!$C:$C,Calculations!$L65,'NREL Scaling Data'!$D:$D,Calculations!$N65))/SUMIFS('NREL Scaling Data'!$F:$F,'NREL Scaling Data'!$B:$B,UPPER(About!$B$1),'NREL Scaling Data'!$E:$E,Calculations!$M65,'NREL Scaling Data'!$A:$A,AF$3,'NREL Scaling Data'!$C:$C,Calculations!$L65,'NREL Scaling Data'!$D:$D,Calculations!$N65) + 1) * AF65,0)</f>
        <v>0</v>
      </c>
      <c r="AH65" s="45">
        <f>IFERROR(((SUMIFS('NREL Scaling Data'!$F:$F,'NREL Scaling Data'!$B:$B,UPPER(About!$B$1),'NREL Scaling Data'!$E:$E,Calculations!$M65,'NREL Scaling Data'!$A:$A,AH$3,'NREL Scaling Data'!$C:$C,Calculations!$L65,'NREL Scaling Data'!$D:$D,Calculations!$N65)-SUMIFS('NREL Scaling Data'!$F:$F,'NREL Scaling Data'!$B:$B,UPPER(About!$B$1),'NREL Scaling Data'!$E:$E,Calculations!$M65,'NREL Scaling Data'!$A:$A,AG$3,'NREL Scaling Data'!$C:$C,Calculations!$L65,'NREL Scaling Data'!$D:$D,Calculations!$N65))/SUMIFS('NREL Scaling Data'!$F:$F,'NREL Scaling Data'!$B:$B,UPPER(About!$B$1),'NREL Scaling Data'!$E:$E,Calculations!$M65,'NREL Scaling Data'!$A:$A,AG$3,'NREL Scaling Data'!$C:$C,Calculations!$L65,'NREL Scaling Data'!$D:$D,Calculations!$N65) + 1) * AG65,0)</f>
        <v>0</v>
      </c>
      <c r="AI65" s="45">
        <f>IFERROR(((SUMIFS('NREL Scaling Data'!$F:$F,'NREL Scaling Data'!$B:$B,UPPER(About!$B$1),'NREL Scaling Data'!$E:$E,Calculations!$M65,'NREL Scaling Data'!$A:$A,AI$3,'NREL Scaling Data'!$C:$C,Calculations!$L65,'NREL Scaling Data'!$D:$D,Calculations!$N65)-SUMIFS('NREL Scaling Data'!$F:$F,'NREL Scaling Data'!$B:$B,UPPER(About!$B$1),'NREL Scaling Data'!$E:$E,Calculations!$M65,'NREL Scaling Data'!$A:$A,AH$3,'NREL Scaling Data'!$C:$C,Calculations!$L65,'NREL Scaling Data'!$D:$D,Calculations!$N65))/SUMIFS('NREL Scaling Data'!$F:$F,'NREL Scaling Data'!$B:$B,UPPER(About!$B$1),'NREL Scaling Data'!$E:$E,Calculations!$M65,'NREL Scaling Data'!$A:$A,AH$3,'NREL Scaling Data'!$C:$C,Calculations!$L65,'NREL Scaling Data'!$D:$D,Calculations!$N65) + 1) * AH65,0)</f>
        <v>0</v>
      </c>
      <c r="AJ65" s="45">
        <f>IFERROR(((SUMIFS('NREL Scaling Data'!$F:$F,'NREL Scaling Data'!$B:$B,UPPER(About!$B$1),'NREL Scaling Data'!$E:$E,Calculations!$M65,'NREL Scaling Data'!$A:$A,AJ$3,'NREL Scaling Data'!$C:$C,Calculations!$L65,'NREL Scaling Data'!$D:$D,Calculations!$N65)-SUMIFS('NREL Scaling Data'!$F:$F,'NREL Scaling Data'!$B:$B,UPPER(About!$B$1),'NREL Scaling Data'!$E:$E,Calculations!$M65,'NREL Scaling Data'!$A:$A,AI$3,'NREL Scaling Data'!$C:$C,Calculations!$L65,'NREL Scaling Data'!$D:$D,Calculations!$N65))/SUMIFS('NREL Scaling Data'!$F:$F,'NREL Scaling Data'!$B:$B,UPPER(About!$B$1),'NREL Scaling Data'!$E:$E,Calculations!$M65,'NREL Scaling Data'!$A:$A,AI$3,'NREL Scaling Data'!$C:$C,Calculations!$L65,'NREL Scaling Data'!$D:$D,Calculations!$N65) + 1) * AI65,0)</f>
        <v>0</v>
      </c>
      <c r="AK65" s="45">
        <f>IFERROR(((SUMIFS('NREL Scaling Data'!$F:$F,'NREL Scaling Data'!$B:$B,UPPER(About!$B$1),'NREL Scaling Data'!$E:$E,Calculations!$M65,'NREL Scaling Data'!$A:$A,AK$3,'NREL Scaling Data'!$C:$C,Calculations!$L65,'NREL Scaling Data'!$D:$D,Calculations!$N65)-SUMIFS('NREL Scaling Data'!$F:$F,'NREL Scaling Data'!$B:$B,UPPER(About!$B$1),'NREL Scaling Data'!$E:$E,Calculations!$M65,'NREL Scaling Data'!$A:$A,AJ$3,'NREL Scaling Data'!$C:$C,Calculations!$L65,'NREL Scaling Data'!$D:$D,Calculations!$N65))/SUMIFS('NREL Scaling Data'!$F:$F,'NREL Scaling Data'!$B:$B,UPPER(About!$B$1),'NREL Scaling Data'!$E:$E,Calculations!$M65,'NREL Scaling Data'!$A:$A,AJ$3,'NREL Scaling Data'!$C:$C,Calculations!$L65,'NREL Scaling Data'!$D:$D,Calculations!$N65) + 1) * AJ65,0)</f>
        <v>0</v>
      </c>
      <c r="AL65" s="45">
        <f>IFERROR(((SUMIFS('NREL Scaling Data'!$F:$F,'NREL Scaling Data'!$B:$B,UPPER(About!$B$1),'NREL Scaling Data'!$E:$E,Calculations!$M65,'NREL Scaling Data'!$A:$A,AL$3,'NREL Scaling Data'!$C:$C,Calculations!$L65,'NREL Scaling Data'!$D:$D,Calculations!$N65)-SUMIFS('NREL Scaling Data'!$F:$F,'NREL Scaling Data'!$B:$B,UPPER(About!$B$1),'NREL Scaling Data'!$E:$E,Calculations!$M65,'NREL Scaling Data'!$A:$A,AK$3,'NREL Scaling Data'!$C:$C,Calculations!$L65,'NREL Scaling Data'!$D:$D,Calculations!$N65))/SUMIFS('NREL Scaling Data'!$F:$F,'NREL Scaling Data'!$B:$B,UPPER(About!$B$1),'NREL Scaling Data'!$E:$E,Calculations!$M65,'NREL Scaling Data'!$A:$A,AK$3,'NREL Scaling Data'!$C:$C,Calculations!$L65,'NREL Scaling Data'!$D:$D,Calculations!$N65) + 1) * AK65,0)</f>
        <v>0</v>
      </c>
      <c r="AM65" s="45">
        <f>IFERROR(((SUMIFS('NREL Scaling Data'!$F:$F,'NREL Scaling Data'!$B:$B,UPPER(About!$B$1),'NREL Scaling Data'!$E:$E,Calculations!$M65,'NREL Scaling Data'!$A:$A,AM$3,'NREL Scaling Data'!$C:$C,Calculations!$L65,'NREL Scaling Data'!$D:$D,Calculations!$N65)-SUMIFS('NREL Scaling Data'!$F:$F,'NREL Scaling Data'!$B:$B,UPPER(About!$B$1),'NREL Scaling Data'!$E:$E,Calculations!$M65,'NREL Scaling Data'!$A:$A,AL$3,'NREL Scaling Data'!$C:$C,Calculations!$L65,'NREL Scaling Data'!$D:$D,Calculations!$N65))/SUMIFS('NREL Scaling Data'!$F:$F,'NREL Scaling Data'!$B:$B,UPPER(About!$B$1),'NREL Scaling Data'!$E:$E,Calculations!$M65,'NREL Scaling Data'!$A:$A,AL$3,'NREL Scaling Data'!$C:$C,Calculations!$L65,'NREL Scaling Data'!$D:$D,Calculations!$N65) + 1) * AL65,0)</f>
        <v>0</v>
      </c>
      <c r="AN65" s="45">
        <f>IFERROR(((SUMIFS('NREL Scaling Data'!$F:$F,'NREL Scaling Data'!$B:$B,UPPER(About!$B$1),'NREL Scaling Data'!$E:$E,Calculations!$M65,'NREL Scaling Data'!$A:$A,AN$3,'NREL Scaling Data'!$C:$C,Calculations!$L65,'NREL Scaling Data'!$D:$D,Calculations!$N65)-SUMIFS('NREL Scaling Data'!$F:$F,'NREL Scaling Data'!$B:$B,UPPER(About!$B$1),'NREL Scaling Data'!$E:$E,Calculations!$M65,'NREL Scaling Data'!$A:$A,AM$3,'NREL Scaling Data'!$C:$C,Calculations!$L65,'NREL Scaling Data'!$D:$D,Calculations!$N65))/SUMIFS('NREL Scaling Data'!$F:$F,'NREL Scaling Data'!$B:$B,UPPER(About!$B$1),'NREL Scaling Data'!$E:$E,Calculations!$M65,'NREL Scaling Data'!$A:$A,AM$3,'NREL Scaling Data'!$C:$C,Calculations!$L65,'NREL Scaling Data'!$D:$D,Calculations!$N65) + 1) * AM65,0)</f>
        <v>0</v>
      </c>
      <c r="AO65" s="45">
        <f>IFERROR(((SUMIFS('NREL Scaling Data'!$F:$F,'NREL Scaling Data'!$B:$B,UPPER(About!$B$1),'NREL Scaling Data'!$E:$E,Calculations!$M65,'NREL Scaling Data'!$A:$A,AO$3,'NREL Scaling Data'!$C:$C,Calculations!$L65,'NREL Scaling Data'!$D:$D,Calculations!$N65)-SUMIFS('NREL Scaling Data'!$F:$F,'NREL Scaling Data'!$B:$B,UPPER(About!$B$1),'NREL Scaling Data'!$E:$E,Calculations!$M65,'NREL Scaling Data'!$A:$A,AN$3,'NREL Scaling Data'!$C:$C,Calculations!$L65,'NREL Scaling Data'!$D:$D,Calculations!$N65))/SUMIFS('NREL Scaling Data'!$F:$F,'NREL Scaling Data'!$B:$B,UPPER(About!$B$1),'NREL Scaling Data'!$E:$E,Calculations!$M65,'NREL Scaling Data'!$A:$A,AN$3,'NREL Scaling Data'!$C:$C,Calculations!$L65,'NREL Scaling Data'!$D:$D,Calculations!$N65) + 1) * AN65,0)</f>
        <v>0</v>
      </c>
      <c r="AP65" s="45">
        <f>IFERROR(((SUMIFS('NREL Scaling Data'!$F:$F,'NREL Scaling Data'!$B:$B,UPPER(About!$B$1),'NREL Scaling Data'!$E:$E,Calculations!$M65,'NREL Scaling Data'!$A:$A,AP$3,'NREL Scaling Data'!$C:$C,Calculations!$L65,'NREL Scaling Data'!$D:$D,Calculations!$N65)-SUMIFS('NREL Scaling Data'!$F:$F,'NREL Scaling Data'!$B:$B,UPPER(About!$B$1),'NREL Scaling Data'!$E:$E,Calculations!$M65,'NREL Scaling Data'!$A:$A,AO$3,'NREL Scaling Data'!$C:$C,Calculations!$L65,'NREL Scaling Data'!$D:$D,Calculations!$N65))/SUMIFS('NREL Scaling Data'!$F:$F,'NREL Scaling Data'!$B:$B,UPPER(About!$B$1),'NREL Scaling Data'!$E:$E,Calculations!$M65,'NREL Scaling Data'!$A:$A,AO$3,'NREL Scaling Data'!$C:$C,Calculations!$L65,'NREL Scaling Data'!$D:$D,Calculations!$N65) + 1) * AO65,0)</f>
        <v>0</v>
      </c>
      <c r="AQ65" s="45">
        <f>IFERROR(((SUMIFS('NREL Scaling Data'!$F:$F,'NREL Scaling Data'!$B:$B,UPPER(About!$B$1),'NREL Scaling Data'!$E:$E,Calculations!$M65,'NREL Scaling Data'!$A:$A,AQ$3,'NREL Scaling Data'!$C:$C,Calculations!$L65,'NREL Scaling Data'!$D:$D,Calculations!$N65)-SUMIFS('NREL Scaling Data'!$F:$F,'NREL Scaling Data'!$B:$B,UPPER(About!$B$1),'NREL Scaling Data'!$E:$E,Calculations!$M65,'NREL Scaling Data'!$A:$A,AP$3,'NREL Scaling Data'!$C:$C,Calculations!$L65,'NREL Scaling Data'!$D:$D,Calculations!$N65))/SUMIFS('NREL Scaling Data'!$F:$F,'NREL Scaling Data'!$B:$B,UPPER(About!$B$1),'NREL Scaling Data'!$E:$E,Calculations!$M65,'NREL Scaling Data'!$A:$A,AP$3,'NREL Scaling Data'!$C:$C,Calculations!$L65,'NREL Scaling Data'!$D:$D,Calculations!$N65) + 1) * AP65,0)</f>
        <v>0</v>
      </c>
      <c r="AR65" s="45">
        <f>IFERROR(((SUMIFS('NREL Scaling Data'!$F:$F,'NREL Scaling Data'!$B:$B,UPPER(About!$B$1),'NREL Scaling Data'!$E:$E,Calculations!$M65,'NREL Scaling Data'!$A:$A,AR$3,'NREL Scaling Data'!$C:$C,Calculations!$L65,'NREL Scaling Data'!$D:$D,Calculations!$N65)-SUMIFS('NREL Scaling Data'!$F:$F,'NREL Scaling Data'!$B:$B,UPPER(About!$B$1),'NREL Scaling Data'!$E:$E,Calculations!$M65,'NREL Scaling Data'!$A:$A,AQ$3,'NREL Scaling Data'!$C:$C,Calculations!$L65,'NREL Scaling Data'!$D:$D,Calculations!$N65))/SUMIFS('NREL Scaling Data'!$F:$F,'NREL Scaling Data'!$B:$B,UPPER(About!$B$1),'NREL Scaling Data'!$E:$E,Calculations!$M65,'NREL Scaling Data'!$A:$A,AQ$3,'NREL Scaling Data'!$C:$C,Calculations!$L65,'NREL Scaling Data'!$D:$D,Calculations!$N65) + 1) * AQ65,0)</f>
        <v>0</v>
      </c>
      <c r="AS65" s="45">
        <f>IFERROR(((SUMIFS('NREL Scaling Data'!$F:$F,'NREL Scaling Data'!$B:$B,UPPER(About!$B$1),'NREL Scaling Data'!$E:$E,Calculations!$M65,'NREL Scaling Data'!$A:$A,AS$3,'NREL Scaling Data'!$C:$C,Calculations!$L65,'NREL Scaling Data'!$D:$D,Calculations!$N65)-SUMIFS('NREL Scaling Data'!$F:$F,'NREL Scaling Data'!$B:$B,UPPER(About!$B$1),'NREL Scaling Data'!$E:$E,Calculations!$M65,'NREL Scaling Data'!$A:$A,AR$3,'NREL Scaling Data'!$C:$C,Calculations!$L65,'NREL Scaling Data'!$D:$D,Calculations!$N65))/SUMIFS('NREL Scaling Data'!$F:$F,'NREL Scaling Data'!$B:$B,UPPER(About!$B$1),'NREL Scaling Data'!$E:$E,Calculations!$M65,'NREL Scaling Data'!$A:$A,AR$3,'NREL Scaling Data'!$C:$C,Calculations!$L65,'NREL Scaling Data'!$D:$D,Calculations!$N65) + 1) * AR65,0)</f>
        <v>0</v>
      </c>
      <c r="AT65" s="45">
        <f>IFERROR(((SUMIFS('NREL Scaling Data'!$F:$F,'NREL Scaling Data'!$B:$B,UPPER(About!$B$1),'NREL Scaling Data'!$E:$E,Calculations!$M65,'NREL Scaling Data'!$A:$A,AT$3,'NREL Scaling Data'!$C:$C,Calculations!$L65,'NREL Scaling Data'!$D:$D,Calculations!$N65)-SUMIFS('NREL Scaling Data'!$F:$F,'NREL Scaling Data'!$B:$B,UPPER(About!$B$1),'NREL Scaling Data'!$E:$E,Calculations!$M65,'NREL Scaling Data'!$A:$A,AS$3,'NREL Scaling Data'!$C:$C,Calculations!$L65,'NREL Scaling Data'!$D:$D,Calculations!$N65))/SUMIFS('NREL Scaling Data'!$F:$F,'NREL Scaling Data'!$B:$B,UPPER(About!$B$1),'NREL Scaling Data'!$E:$E,Calculations!$M65,'NREL Scaling Data'!$A:$A,AS$3,'NREL Scaling Data'!$C:$C,Calculations!$L65,'NREL Scaling Data'!$D:$D,Calculations!$N65) + 1) * AS65,0)</f>
        <v>0</v>
      </c>
    </row>
    <row r="67" spans="8:46">
      <c r="H67" s="1" t="s">
        <v>359</v>
      </c>
      <c r="I67" s="1"/>
      <c r="J67" s="1"/>
      <c r="K67" s="1"/>
      <c r="L67" s="1"/>
      <c r="M67" s="1"/>
    </row>
    <row r="68" spans="8:46">
      <c r="N68" s="1" t="s">
        <v>75</v>
      </c>
      <c r="O68" s="1">
        <v>2019</v>
      </c>
      <c r="P68" s="1">
        <v>2020</v>
      </c>
      <c r="Q68" s="1">
        <v>2021</v>
      </c>
      <c r="R68" s="1">
        <v>2022</v>
      </c>
      <c r="S68" s="1">
        <v>2023</v>
      </c>
      <c r="T68" s="1">
        <v>2024</v>
      </c>
      <c r="U68" s="1">
        <v>2025</v>
      </c>
      <c r="V68" s="1">
        <v>2026</v>
      </c>
      <c r="W68" s="1">
        <v>2027</v>
      </c>
      <c r="X68" s="1">
        <v>2028</v>
      </c>
      <c r="Y68" s="1">
        <v>2029</v>
      </c>
      <c r="Z68" s="1">
        <v>2030</v>
      </c>
      <c r="AA68" s="1">
        <v>2031</v>
      </c>
      <c r="AB68" s="1">
        <v>2032</v>
      </c>
      <c r="AC68" s="1">
        <v>2033</v>
      </c>
      <c r="AD68" s="1">
        <v>2034</v>
      </c>
      <c r="AE68" s="1">
        <v>2035</v>
      </c>
      <c r="AF68" s="1">
        <v>2036</v>
      </c>
      <c r="AG68" s="1">
        <v>2037</v>
      </c>
      <c r="AH68" s="1">
        <v>2038</v>
      </c>
      <c r="AI68" s="1">
        <v>2039</v>
      </c>
      <c r="AJ68" s="1">
        <v>2040</v>
      </c>
      <c r="AK68" s="1">
        <v>2041</v>
      </c>
      <c r="AL68" s="1">
        <v>2042</v>
      </c>
      <c r="AM68" s="1">
        <v>2043</v>
      </c>
      <c r="AN68" s="1">
        <v>2044</v>
      </c>
      <c r="AO68" s="1">
        <v>2045</v>
      </c>
      <c r="AP68" s="1">
        <v>2046</v>
      </c>
      <c r="AQ68" s="1">
        <v>2047</v>
      </c>
      <c r="AR68" s="1">
        <v>2048</v>
      </c>
      <c r="AS68" s="1">
        <v>2049</v>
      </c>
      <c r="AT68" s="1">
        <v>2050</v>
      </c>
    </row>
    <row r="69" spans="8:46">
      <c r="H69" s="12" t="s">
        <v>379</v>
      </c>
      <c r="I69" s="12" t="s">
        <v>1084</v>
      </c>
      <c r="J69" s="209">
        <f>SUMIFS('NREL Scaling Data'!F:F,'NREL Scaling Data'!B:B,UPPER(About!$B$1),'NREL Scaling Data'!E:E,Calculations!M69,'NREL Scaling Data'!A:A, 2021,'NREL Scaling Data'!C:C,Calculations!L69,'NREL Scaling Data'!D:D,Calculations!N69) / SUMIFS('NREL Scaling Data'!F:F,'NREL Scaling Data'!B:B,UPPER(About!$B$1),'NREL Scaling Data'!A:A, 2021,'NREL Scaling Data'!C:C,Calculations!L69,'NREL Scaling Data'!D:D,Calculations!N69)</f>
        <v>0.11252571282623626</v>
      </c>
      <c r="K69" s="210">
        <f>$C$12</f>
        <v>5.7633672610931462E-2</v>
      </c>
      <c r="L69" s="209" t="s">
        <v>1022</v>
      </c>
      <c r="M69" s="12" t="s">
        <v>1015</v>
      </c>
      <c r="N69" s="1" t="s">
        <v>635</v>
      </c>
      <c r="O69" s="7">
        <f>P69</f>
        <v>1997780966982.9832</v>
      </c>
      <c r="P69" s="7">
        <f>Q69</f>
        <v>1997780966982.9832</v>
      </c>
      <c r="Q69" s="45">
        <f>SUMIFS('SEDS 2021'!$F$23:$F$40,'SEDS 2021'!E$23:E$40,Calculations!L69,'SEDS 2021'!D$23:D$40,Calculations!N69)*J69*K69</f>
        <v>1997780966982.9832</v>
      </c>
      <c r="R69" s="45">
        <f>IFERROR(((SUMIFS('NREL Scaling Data'!$F:$F,'NREL Scaling Data'!$B:$B,UPPER(About!$B$1),'NREL Scaling Data'!$E:$E,Calculations!$M69,'NREL Scaling Data'!$A:$A,R$3,'NREL Scaling Data'!$C:$C,Calculations!$L69,'NREL Scaling Data'!$D:$D,Calculations!$N69)-SUMIFS('NREL Scaling Data'!$F:$F,'NREL Scaling Data'!$B:$B,UPPER(About!$B$1),'NREL Scaling Data'!$E:$E,Calculations!$M69,'NREL Scaling Data'!$A:$A,Q$3,'NREL Scaling Data'!$C:$C,Calculations!$L69,'NREL Scaling Data'!$D:$D,Calculations!$N69))/SUMIFS('NREL Scaling Data'!$F:$F,'NREL Scaling Data'!$B:$B,UPPER(About!$B$1),'NREL Scaling Data'!$E:$E,Calculations!$M69,'NREL Scaling Data'!$A:$A,Q$3,'NREL Scaling Data'!$C:$C,Calculations!$L69,'NREL Scaling Data'!$D:$D,Calculations!$N69) + 1) * Q69,0)</f>
        <v>2015162702086.7151</v>
      </c>
      <c r="S69" s="45">
        <f>IFERROR(((SUMIFS('NREL Scaling Data'!$F:$F,'NREL Scaling Data'!$B:$B,UPPER(About!$B$1),'NREL Scaling Data'!$E:$E,Calculations!$M69,'NREL Scaling Data'!$A:$A,S$3,'NREL Scaling Data'!$C:$C,Calculations!$L69,'NREL Scaling Data'!$D:$D,Calculations!$N69)-SUMIFS('NREL Scaling Data'!$F:$F,'NREL Scaling Data'!$B:$B,UPPER(About!$B$1),'NREL Scaling Data'!$E:$E,Calculations!$M69,'NREL Scaling Data'!$A:$A,R$3,'NREL Scaling Data'!$C:$C,Calculations!$L69,'NREL Scaling Data'!$D:$D,Calculations!$N69))/SUMIFS('NREL Scaling Data'!$F:$F,'NREL Scaling Data'!$B:$B,UPPER(About!$B$1),'NREL Scaling Data'!$E:$E,Calculations!$M69,'NREL Scaling Data'!$A:$A,R$3,'NREL Scaling Data'!$C:$C,Calculations!$L69,'NREL Scaling Data'!$D:$D,Calculations!$N69) + 1) * R69,0)</f>
        <v>2031789201610.4758</v>
      </c>
      <c r="T69" s="45">
        <f>IFERROR(((SUMIFS('NREL Scaling Data'!$F:$F,'NREL Scaling Data'!$B:$B,UPPER(About!$B$1),'NREL Scaling Data'!$E:$E,Calculations!$M69,'NREL Scaling Data'!$A:$A,T$3,'NREL Scaling Data'!$C:$C,Calculations!$L69,'NREL Scaling Data'!$D:$D,Calculations!$N69)-SUMIFS('NREL Scaling Data'!$F:$F,'NREL Scaling Data'!$B:$B,UPPER(About!$B$1),'NREL Scaling Data'!$E:$E,Calculations!$M69,'NREL Scaling Data'!$A:$A,S$3,'NREL Scaling Data'!$C:$C,Calculations!$L69,'NREL Scaling Data'!$D:$D,Calculations!$N69))/SUMIFS('NREL Scaling Data'!$F:$F,'NREL Scaling Data'!$B:$B,UPPER(About!$B$1),'NREL Scaling Data'!$E:$E,Calculations!$M69,'NREL Scaling Data'!$A:$A,S$3,'NREL Scaling Data'!$C:$C,Calculations!$L69,'NREL Scaling Data'!$D:$D,Calculations!$N69) + 1) * S69,0)</f>
        <v>2049070327790.531</v>
      </c>
      <c r="U69" s="45">
        <f>IFERROR(((SUMIFS('NREL Scaling Data'!$F:$F,'NREL Scaling Data'!$B:$B,UPPER(About!$B$1),'NREL Scaling Data'!$E:$E,Calculations!$M69,'NREL Scaling Data'!$A:$A,U$3,'NREL Scaling Data'!$C:$C,Calculations!$L69,'NREL Scaling Data'!$D:$D,Calculations!$N69)-SUMIFS('NREL Scaling Data'!$F:$F,'NREL Scaling Data'!$B:$B,UPPER(About!$B$1),'NREL Scaling Data'!$E:$E,Calculations!$M69,'NREL Scaling Data'!$A:$A,T$3,'NREL Scaling Data'!$C:$C,Calculations!$L69,'NREL Scaling Data'!$D:$D,Calculations!$N69))/SUMIFS('NREL Scaling Data'!$F:$F,'NREL Scaling Data'!$B:$B,UPPER(About!$B$1),'NREL Scaling Data'!$E:$E,Calculations!$M69,'NREL Scaling Data'!$A:$A,T$3,'NREL Scaling Data'!$C:$C,Calculations!$L69,'NREL Scaling Data'!$D:$D,Calculations!$N69) + 1) * T69,0)</f>
        <v>2065291803232.095</v>
      </c>
      <c r="V69" s="45">
        <f>IFERROR(((SUMIFS('NREL Scaling Data'!$F:$F,'NREL Scaling Data'!$B:$B,UPPER(About!$B$1),'NREL Scaling Data'!$E:$E,Calculations!$M69,'NREL Scaling Data'!$A:$A,V$3,'NREL Scaling Data'!$C:$C,Calculations!$L69,'NREL Scaling Data'!$D:$D,Calculations!$N69)-SUMIFS('NREL Scaling Data'!$F:$F,'NREL Scaling Data'!$B:$B,UPPER(About!$B$1),'NREL Scaling Data'!$E:$E,Calculations!$M69,'NREL Scaling Data'!$A:$A,U$3,'NREL Scaling Data'!$C:$C,Calculations!$L69,'NREL Scaling Data'!$D:$D,Calculations!$N69))/SUMIFS('NREL Scaling Data'!$F:$F,'NREL Scaling Data'!$B:$B,UPPER(About!$B$1),'NREL Scaling Data'!$E:$E,Calculations!$M69,'NREL Scaling Data'!$A:$A,U$3,'NREL Scaling Data'!$C:$C,Calculations!$L69,'NREL Scaling Data'!$D:$D,Calculations!$N69) + 1) * U69,0)</f>
        <v>2081404913946.073</v>
      </c>
      <c r="W69" s="45">
        <f>IFERROR(((SUMIFS('NREL Scaling Data'!$F:$F,'NREL Scaling Data'!$B:$B,UPPER(About!$B$1),'NREL Scaling Data'!$E:$E,Calculations!$M69,'NREL Scaling Data'!$A:$A,W$3,'NREL Scaling Data'!$C:$C,Calculations!$L69,'NREL Scaling Data'!$D:$D,Calculations!$N69)-SUMIFS('NREL Scaling Data'!$F:$F,'NREL Scaling Data'!$B:$B,UPPER(About!$B$1),'NREL Scaling Data'!$E:$E,Calculations!$M69,'NREL Scaling Data'!$A:$A,V$3,'NREL Scaling Data'!$C:$C,Calculations!$L69,'NREL Scaling Data'!$D:$D,Calculations!$N69))/SUMIFS('NREL Scaling Data'!$F:$F,'NREL Scaling Data'!$B:$B,UPPER(About!$B$1),'NREL Scaling Data'!$E:$E,Calculations!$M69,'NREL Scaling Data'!$A:$A,V$3,'NREL Scaling Data'!$C:$C,Calculations!$L69,'NREL Scaling Data'!$D:$D,Calculations!$N69) + 1) * V69,0)</f>
        <v>2097675737829.2634</v>
      </c>
      <c r="X69" s="45">
        <f>IFERROR(((SUMIFS('NREL Scaling Data'!$F:$F,'NREL Scaling Data'!$B:$B,UPPER(About!$B$1),'NREL Scaling Data'!$E:$E,Calculations!$M69,'NREL Scaling Data'!$A:$A,X$3,'NREL Scaling Data'!$C:$C,Calculations!$L69,'NREL Scaling Data'!$D:$D,Calculations!$N69)-SUMIFS('NREL Scaling Data'!$F:$F,'NREL Scaling Data'!$B:$B,UPPER(About!$B$1),'NREL Scaling Data'!$E:$E,Calculations!$M69,'NREL Scaling Data'!$A:$A,W$3,'NREL Scaling Data'!$C:$C,Calculations!$L69,'NREL Scaling Data'!$D:$D,Calculations!$N69))/SUMIFS('NREL Scaling Data'!$F:$F,'NREL Scaling Data'!$B:$B,UPPER(About!$B$1),'NREL Scaling Data'!$E:$E,Calculations!$M69,'NREL Scaling Data'!$A:$A,W$3,'NREL Scaling Data'!$C:$C,Calculations!$L69,'NREL Scaling Data'!$D:$D,Calculations!$N69) + 1) * W69,0)</f>
        <v>2113849957740.2317</v>
      </c>
      <c r="Y69" s="45">
        <f>IFERROR(((SUMIFS('NREL Scaling Data'!$F:$F,'NREL Scaling Data'!$B:$B,UPPER(About!$B$1),'NREL Scaling Data'!$E:$E,Calculations!$M69,'NREL Scaling Data'!$A:$A,Y$3,'NREL Scaling Data'!$C:$C,Calculations!$L69,'NREL Scaling Data'!$D:$D,Calculations!$N69)-SUMIFS('NREL Scaling Data'!$F:$F,'NREL Scaling Data'!$B:$B,UPPER(About!$B$1),'NREL Scaling Data'!$E:$E,Calculations!$M69,'NREL Scaling Data'!$A:$A,X$3,'NREL Scaling Data'!$C:$C,Calculations!$L69,'NREL Scaling Data'!$D:$D,Calculations!$N69))/SUMIFS('NREL Scaling Data'!$F:$F,'NREL Scaling Data'!$B:$B,UPPER(About!$B$1),'NREL Scaling Data'!$E:$E,Calculations!$M69,'NREL Scaling Data'!$A:$A,X$3,'NREL Scaling Data'!$C:$C,Calculations!$L69,'NREL Scaling Data'!$D:$D,Calculations!$N69) + 1) * X69,0)</f>
        <v>2130295439062.6248</v>
      </c>
      <c r="Z69" s="45">
        <f>IFERROR(((SUMIFS('NREL Scaling Data'!$F:$F,'NREL Scaling Data'!$B:$B,UPPER(About!$B$1),'NREL Scaling Data'!$E:$E,Calculations!$M69,'NREL Scaling Data'!$A:$A,Z$3,'NREL Scaling Data'!$C:$C,Calculations!$L69,'NREL Scaling Data'!$D:$D,Calculations!$N69)-SUMIFS('NREL Scaling Data'!$F:$F,'NREL Scaling Data'!$B:$B,UPPER(About!$B$1),'NREL Scaling Data'!$E:$E,Calculations!$M69,'NREL Scaling Data'!$A:$A,Y$3,'NREL Scaling Data'!$C:$C,Calculations!$L69,'NREL Scaling Data'!$D:$D,Calculations!$N69))/SUMIFS('NREL Scaling Data'!$F:$F,'NREL Scaling Data'!$B:$B,UPPER(About!$B$1),'NREL Scaling Data'!$E:$E,Calculations!$M69,'NREL Scaling Data'!$A:$A,Y$3,'NREL Scaling Data'!$C:$C,Calculations!$L69,'NREL Scaling Data'!$D:$D,Calculations!$N69) + 1) * Y69,0)</f>
        <v>2147083953192.0234</v>
      </c>
      <c r="AA69" s="45">
        <f>IFERROR(((SUMIFS('NREL Scaling Data'!$F:$F,'NREL Scaling Data'!$B:$B,UPPER(About!$B$1),'NREL Scaling Data'!$E:$E,Calculations!$M69,'NREL Scaling Data'!$A:$A,AA$3,'NREL Scaling Data'!$C:$C,Calculations!$L69,'NREL Scaling Data'!$D:$D,Calculations!$N69)-SUMIFS('NREL Scaling Data'!$F:$F,'NREL Scaling Data'!$B:$B,UPPER(About!$B$1),'NREL Scaling Data'!$E:$E,Calculations!$M69,'NREL Scaling Data'!$A:$A,Z$3,'NREL Scaling Data'!$C:$C,Calculations!$L69,'NREL Scaling Data'!$D:$D,Calculations!$N69))/SUMIFS('NREL Scaling Data'!$F:$F,'NREL Scaling Data'!$B:$B,UPPER(About!$B$1),'NREL Scaling Data'!$E:$E,Calculations!$M69,'NREL Scaling Data'!$A:$A,Z$3,'NREL Scaling Data'!$C:$C,Calculations!$L69,'NREL Scaling Data'!$D:$D,Calculations!$N69) + 1) * Z69,0)</f>
        <v>2164148950813.6433</v>
      </c>
      <c r="AB69" s="45">
        <f>IFERROR(((SUMIFS('NREL Scaling Data'!$F:$F,'NREL Scaling Data'!$B:$B,UPPER(About!$B$1),'NREL Scaling Data'!$E:$E,Calculations!$M69,'NREL Scaling Data'!$A:$A,AB$3,'NREL Scaling Data'!$C:$C,Calculations!$L69,'NREL Scaling Data'!$D:$D,Calculations!$N69)-SUMIFS('NREL Scaling Data'!$F:$F,'NREL Scaling Data'!$B:$B,UPPER(About!$B$1),'NREL Scaling Data'!$E:$E,Calculations!$M69,'NREL Scaling Data'!$A:$A,AA$3,'NREL Scaling Data'!$C:$C,Calculations!$L69,'NREL Scaling Data'!$D:$D,Calculations!$N69))/SUMIFS('NREL Scaling Data'!$F:$F,'NREL Scaling Data'!$B:$B,UPPER(About!$B$1),'NREL Scaling Data'!$E:$E,Calculations!$M69,'NREL Scaling Data'!$A:$A,AA$3,'NREL Scaling Data'!$C:$C,Calculations!$L69,'NREL Scaling Data'!$D:$D,Calculations!$N69) + 1) * AA69,0)</f>
        <v>2181340548780.2205</v>
      </c>
      <c r="AC69" s="45">
        <f>IFERROR(((SUMIFS('NREL Scaling Data'!$F:$F,'NREL Scaling Data'!$B:$B,UPPER(About!$B$1),'NREL Scaling Data'!$E:$E,Calculations!$M69,'NREL Scaling Data'!$A:$A,AC$3,'NREL Scaling Data'!$C:$C,Calculations!$L69,'NREL Scaling Data'!$D:$D,Calculations!$N69)-SUMIFS('NREL Scaling Data'!$F:$F,'NREL Scaling Data'!$B:$B,UPPER(About!$B$1),'NREL Scaling Data'!$E:$E,Calculations!$M69,'NREL Scaling Data'!$A:$A,AB$3,'NREL Scaling Data'!$C:$C,Calculations!$L69,'NREL Scaling Data'!$D:$D,Calculations!$N69))/SUMIFS('NREL Scaling Data'!$F:$F,'NREL Scaling Data'!$B:$B,UPPER(About!$B$1),'NREL Scaling Data'!$E:$E,Calculations!$M69,'NREL Scaling Data'!$A:$A,AB$3,'NREL Scaling Data'!$C:$C,Calculations!$L69,'NREL Scaling Data'!$D:$D,Calculations!$N69) + 1) * AB69,0)</f>
        <v>2199433595042.9785</v>
      </c>
      <c r="AD69" s="45">
        <f>IFERROR(((SUMIFS('NREL Scaling Data'!$F:$F,'NREL Scaling Data'!$B:$B,UPPER(About!$B$1),'NREL Scaling Data'!$E:$E,Calculations!$M69,'NREL Scaling Data'!$A:$A,AD$3,'NREL Scaling Data'!$C:$C,Calculations!$L69,'NREL Scaling Data'!$D:$D,Calculations!$N69)-SUMIFS('NREL Scaling Data'!$F:$F,'NREL Scaling Data'!$B:$B,UPPER(About!$B$1),'NREL Scaling Data'!$E:$E,Calculations!$M69,'NREL Scaling Data'!$A:$A,AC$3,'NREL Scaling Data'!$C:$C,Calculations!$L69,'NREL Scaling Data'!$D:$D,Calculations!$N69))/SUMIFS('NREL Scaling Data'!$F:$F,'NREL Scaling Data'!$B:$B,UPPER(About!$B$1),'NREL Scaling Data'!$E:$E,Calculations!$M69,'NREL Scaling Data'!$A:$A,AC$3,'NREL Scaling Data'!$C:$C,Calculations!$L69,'NREL Scaling Data'!$D:$D,Calculations!$N69) + 1) * AC69,0)</f>
        <v>2218116504870.3047</v>
      </c>
      <c r="AE69" s="45">
        <f>IFERROR(((SUMIFS('NREL Scaling Data'!$F:$F,'NREL Scaling Data'!$B:$B,UPPER(About!$B$1),'NREL Scaling Data'!$E:$E,Calculations!$M69,'NREL Scaling Data'!$A:$A,AE$3,'NREL Scaling Data'!$C:$C,Calculations!$L69,'NREL Scaling Data'!$D:$D,Calculations!$N69)-SUMIFS('NREL Scaling Data'!$F:$F,'NREL Scaling Data'!$B:$B,UPPER(About!$B$1),'NREL Scaling Data'!$E:$E,Calculations!$M69,'NREL Scaling Data'!$A:$A,AD$3,'NREL Scaling Data'!$C:$C,Calculations!$L69,'NREL Scaling Data'!$D:$D,Calculations!$N69))/SUMIFS('NREL Scaling Data'!$F:$F,'NREL Scaling Data'!$B:$B,UPPER(About!$B$1),'NREL Scaling Data'!$E:$E,Calculations!$M69,'NREL Scaling Data'!$A:$A,AD$3,'NREL Scaling Data'!$C:$C,Calculations!$L69,'NREL Scaling Data'!$D:$D,Calculations!$N69) + 1) * AD69,0)</f>
        <v>2237272770515.6333</v>
      </c>
      <c r="AF69" s="45">
        <f>IFERROR(((SUMIFS('NREL Scaling Data'!$F:$F,'NREL Scaling Data'!$B:$B,UPPER(About!$B$1),'NREL Scaling Data'!$E:$E,Calculations!$M69,'NREL Scaling Data'!$A:$A,AF$3,'NREL Scaling Data'!$C:$C,Calculations!$L69,'NREL Scaling Data'!$D:$D,Calculations!$N69)-SUMIFS('NREL Scaling Data'!$F:$F,'NREL Scaling Data'!$B:$B,UPPER(About!$B$1),'NREL Scaling Data'!$E:$E,Calculations!$M69,'NREL Scaling Data'!$A:$A,AE$3,'NREL Scaling Data'!$C:$C,Calculations!$L69,'NREL Scaling Data'!$D:$D,Calculations!$N69))/SUMIFS('NREL Scaling Data'!$F:$F,'NREL Scaling Data'!$B:$B,UPPER(About!$B$1),'NREL Scaling Data'!$E:$E,Calculations!$M69,'NREL Scaling Data'!$A:$A,AE$3,'NREL Scaling Data'!$C:$C,Calculations!$L69,'NREL Scaling Data'!$D:$D,Calculations!$N69) + 1) * AE69,0)</f>
        <v>2257045350486.6709</v>
      </c>
      <c r="AG69" s="45">
        <f>IFERROR(((SUMIFS('NREL Scaling Data'!$F:$F,'NREL Scaling Data'!$B:$B,UPPER(About!$B$1),'NREL Scaling Data'!$E:$E,Calculations!$M69,'NREL Scaling Data'!$A:$A,AG$3,'NREL Scaling Data'!$C:$C,Calculations!$L69,'NREL Scaling Data'!$D:$D,Calculations!$N69)-SUMIFS('NREL Scaling Data'!$F:$F,'NREL Scaling Data'!$B:$B,UPPER(About!$B$1),'NREL Scaling Data'!$E:$E,Calculations!$M69,'NREL Scaling Data'!$A:$A,AF$3,'NREL Scaling Data'!$C:$C,Calculations!$L69,'NREL Scaling Data'!$D:$D,Calculations!$N69))/SUMIFS('NREL Scaling Data'!$F:$F,'NREL Scaling Data'!$B:$B,UPPER(About!$B$1),'NREL Scaling Data'!$E:$E,Calculations!$M69,'NREL Scaling Data'!$A:$A,AF$3,'NREL Scaling Data'!$C:$C,Calculations!$L69,'NREL Scaling Data'!$D:$D,Calculations!$N69) + 1) * AF69,0)</f>
        <v>2278198699548.897</v>
      </c>
      <c r="AH69" s="45">
        <f>IFERROR(((SUMIFS('NREL Scaling Data'!$F:$F,'NREL Scaling Data'!$B:$B,UPPER(About!$B$1),'NREL Scaling Data'!$E:$E,Calculations!$M69,'NREL Scaling Data'!$A:$A,AH$3,'NREL Scaling Data'!$C:$C,Calculations!$L69,'NREL Scaling Data'!$D:$D,Calculations!$N69)-SUMIFS('NREL Scaling Data'!$F:$F,'NREL Scaling Data'!$B:$B,UPPER(About!$B$1),'NREL Scaling Data'!$E:$E,Calculations!$M69,'NREL Scaling Data'!$A:$A,AG$3,'NREL Scaling Data'!$C:$C,Calculations!$L69,'NREL Scaling Data'!$D:$D,Calculations!$N69))/SUMIFS('NREL Scaling Data'!$F:$F,'NREL Scaling Data'!$B:$B,UPPER(About!$B$1),'NREL Scaling Data'!$E:$E,Calculations!$M69,'NREL Scaling Data'!$A:$A,AG$3,'NREL Scaling Data'!$C:$C,Calculations!$L69,'NREL Scaling Data'!$D:$D,Calculations!$N69) + 1) * AG69,0)</f>
        <v>2300437854219.1646</v>
      </c>
      <c r="AI69" s="45">
        <f>IFERROR(((SUMIFS('NREL Scaling Data'!$F:$F,'NREL Scaling Data'!$B:$B,UPPER(About!$B$1),'NREL Scaling Data'!$E:$E,Calculations!$M69,'NREL Scaling Data'!$A:$A,AI$3,'NREL Scaling Data'!$C:$C,Calculations!$L69,'NREL Scaling Data'!$D:$D,Calculations!$N69)-SUMIFS('NREL Scaling Data'!$F:$F,'NREL Scaling Data'!$B:$B,UPPER(About!$B$1),'NREL Scaling Data'!$E:$E,Calculations!$M69,'NREL Scaling Data'!$A:$A,AH$3,'NREL Scaling Data'!$C:$C,Calculations!$L69,'NREL Scaling Data'!$D:$D,Calculations!$N69))/SUMIFS('NREL Scaling Data'!$F:$F,'NREL Scaling Data'!$B:$B,UPPER(About!$B$1),'NREL Scaling Data'!$E:$E,Calculations!$M69,'NREL Scaling Data'!$A:$A,AH$3,'NREL Scaling Data'!$C:$C,Calculations!$L69,'NREL Scaling Data'!$D:$D,Calculations!$N69) + 1) * AH69,0)</f>
        <v>2322040076613.7046</v>
      </c>
      <c r="AJ69" s="45">
        <f>IFERROR(((SUMIFS('NREL Scaling Data'!$F:$F,'NREL Scaling Data'!$B:$B,UPPER(About!$B$1),'NREL Scaling Data'!$E:$E,Calculations!$M69,'NREL Scaling Data'!$A:$A,AJ$3,'NREL Scaling Data'!$C:$C,Calculations!$L69,'NREL Scaling Data'!$D:$D,Calculations!$N69)-SUMIFS('NREL Scaling Data'!$F:$F,'NREL Scaling Data'!$B:$B,UPPER(About!$B$1),'NREL Scaling Data'!$E:$E,Calculations!$M69,'NREL Scaling Data'!$A:$A,AI$3,'NREL Scaling Data'!$C:$C,Calculations!$L69,'NREL Scaling Data'!$D:$D,Calculations!$N69))/SUMIFS('NREL Scaling Data'!$F:$F,'NREL Scaling Data'!$B:$B,UPPER(About!$B$1),'NREL Scaling Data'!$E:$E,Calculations!$M69,'NREL Scaling Data'!$A:$A,AI$3,'NREL Scaling Data'!$C:$C,Calculations!$L69,'NREL Scaling Data'!$D:$D,Calculations!$N69) + 1) * AI69,0)</f>
        <v>2343483269421.5747</v>
      </c>
      <c r="AK69" s="45">
        <f>IFERROR(((SUMIFS('NREL Scaling Data'!$F:$F,'NREL Scaling Data'!$B:$B,UPPER(About!$B$1),'NREL Scaling Data'!$E:$E,Calculations!$M69,'NREL Scaling Data'!$A:$A,AK$3,'NREL Scaling Data'!$C:$C,Calculations!$L69,'NREL Scaling Data'!$D:$D,Calculations!$N69)-SUMIFS('NREL Scaling Data'!$F:$F,'NREL Scaling Data'!$B:$B,UPPER(About!$B$1),'NREL Scaling Data'!$E:$E,Calculations!$M69,'NREL Scaling Data'!$A:$A,AJ$3,'NREL Scaling Data'!$C:$C,Calculations!$L69,'NREL Scaling Data'!$D:$D,Calculations!$N69))/SUMIFS('NREL Scaling Data'!$F:$F,'NREL Scaling Data'!$B:$B,UPPER(About!$B$1),'NREL Scaling Data'!$E:$E,Calculations!$M69,'NREL Scaling Data'!$A:$A,AJ$3,'NREL Scaling Data'!$C:$C,Calculations!$L69,'NREL Scaling Data'!$D:$D,Calculations!$N69) + 1) * AJ69,0)</f>
        <v>2353352934772.9375</v>
      </c>
      <c r="AL69" s="45">
        <f>IFERROR(((SUMIFS('NREL Scaling Data'!$F:$F,'NREL Scaling Data'!$B:$B,UPPER(About!$B$1),'NREL Scaling Data'!$E:$E,Calculations!$M69,'NREL Scaling Data'!$A:$A,AL$3,'NREL Scaling Data'!$C:$C,Calculations!$L69,'NREL Scaling Data'!$D:$D,Calculations!$N69)-SUMIFS('NREL Scaling Data'!$F:$F,'NREL Scaling Data'!$B:$B,UPPER(About!$B$1),'NREL Scaling Data'!$E:$E,Calculations!$M69,'NREL Scaling Data'!$A:$A,AK$3,'NREL Scaling Data'!$C:$C,Calculations!$L69,'NREL Scaling Data'!$D:$D,Calculations!$N69))/SUMIFS('NREL Scaling Data'!$F:$F,'NREL Scaling Data'!$B:$B,UPPER(About!$B$1),'NREL Scaling Data'!$E:$E,Calculations!$M69,'NREL Scaling Data'!$A:$A,AK$3,'NREL Scaling Data'!$C:$C,Calculations!$L69,'NREL Scaling Data'!$D:$D,Calculations!$N69) + 1) * AK69,0)</f>
        <v>2362795395610.8789</v>
      </c>
      <c r="AM69" s="45">
        <f>IFERROR(((SUMIFS('NREL Scaling Data'!$F:$F,'NREL Scaling Data'!$B:$B,UPPER(About!$B$1),'NREL Scaling Data'!$E:$E,Calculations!$M69,'NREL Scaling Data'!$A:$A,AM$3,'NREL Scaling Data'!$C:$C,Calculations!$L69,'NREL Scaling Data'!$D:$D,Calculations!$N69)-SUMIFS('NREL Scaling Data'!$F:$F,'NREL Scaling Data'!$B:$B,UPPER(About!$B$1),'NREL Scaling Data'!$E:$E,Calculations!$M69,'NREL Scaling Data'!$A:$A,AL$3,'NREL Scaling Data'!$C:$C,Calculations!$L69,'NREL Scaling Data'!$D:$D,Calculations!$N69))/SUMIFS('NREL Scaling Data'!$F:$F,'NREL Scaling Data'!$B:$B,UPPER(About!$B$1),'NREL Scaling Data'!$E:$E,Calculations!$M69,'NREL Scaling Data'!$A:$A,AL$3,'NREL Scaling Data'!$C:$C,Calculations!$L69,'NREL Scaling Data'!$D:$D,Calculations!$N69) + 1) * AL69,0)</f>
        <v>2372247019733.1758</v>
      </c>
      <c r="AN69" s="45">
        <f>IFERROR(((SUMIFS('NREL Scaling Data'!$F:$F,'NREL Scaling Data'!$B:$B,UPPER(About!$B$1),'NREL Scaling Data'!$E:$E,Calculations!$M69,'NREL Scaling Data'!$A:$A,AN$3,'NREL Scaling Data'!$C:$C,Calculations!$L69,'NREL Scaling Data'!$D:$D,Calculations!$N69)-SUMIFS('NREL Scaling Data'!$F:$F,'NREL Scaling Data'!$B:$B,UPPER(About!$B$1),'NREL Scaling Data'!$E:$E,Calculations!$M69,'NREL Scaling Data'!$A:$A,AM$3,'NREL Scaling Data'!$C:$C,Calculations!$L69,'NREL Scaling Data'!$D:$D,Calculations!$N69))/SUMIFS('NREL Scaling Data'!$F:$F,'NREL Scaling Data'!$B:$B,UPPER(About!$B$1),'NREL Scaling Data'!$E:$E,Calculations!$M69,'NREL Scaling Data'!$A:$A,AM$3,'NREL Scaling Data'!$C:$C,Calculations!$L69,'NREL Scaling Data'!$D:$D,Calculations!$N69) + 1) * AM69,0)</f>
        <v>2380629968402.2197</v>
      </c>
      <c r="AO69" s="45">
        <f>IFERROR(((SUMIFS('NREL Scaling Data'!$F:$F,'NREL Scaling Data'!$B:$B,UPPER(About!$B$1),'NREL Scaling Data'!$E:$E,Calculations!$M69,'NREL Scaling Data'!$A:$A,AO$3,'NREL Scaling Data'!$C:$C,Calculations!$L69,'NREL Scaling Data'!$D:$D,Calculations!$N69)-SUMIFS('NREL Scaling Data'!$F:$F,'NREL Scaling Data'!$B:$B,UPPER(About!$B$1),'NREL Scaling Data'!$E:$E,Calculations!$M69,'NREL Scaling Data'!$A:$A,AN$3,'NREL Scaling Data'!$C:$C,Calculations!$L69,'NREL Scaling Data'!$D:$D,Calculations!$N69))/SUMIFS('NREL Scaling Data'!$F:$F,'NREL Scaling Data'!$B:$B,UPPER(About!$B$1),'NREL Scaling Data'!$E:$E,Calculations!$M69,'NREL Scaling Data'!$A:$A,AN$3,'NREL Scaling Data'!$C:$C,Calculations!$L69,'NREL Scaling Data'!$D:$D,Calculations!$N69) + 1) * AN69,0)</f>
        <v>2388480016466.6616</v>
      </c>
      <c r="AP69" s="45">
        <f>IFERROR(((SUMIFS('NREL Scaling Data'!$F:$F,'NREL Scaling Data'!$B:$B,UPPER(About!$B$1),'NREL Scaling Data'!$E:$E,Calculations!$M69,'NREL Scaling Data'!$A:$A,AP$3,'NREL Scaling Data'!$C:$C,Calculations!$L69,'NREL Scaling Data'!$D:$D,Calculations!$N69)-SUMIFS('NREL Scaling Data'!$F:$F,'NREL Scaling Data'!$B:$B,UPPER(About!$B$1),'NREL Scaling Data'!$E:$E,Calculations!$M69,'NREL Scaling Data'!$A:$A,AO$3,'NREL Scaling Data'!$C:$C,Calculations!$L69,'NREL Scaling Data'!$D:$D,Calculations!$N69))/SUMIFS('NREL Scaling Data'!$F:$F,'NREL Scaling Data'!$B:$B,UPPER(About!$B$1),'NREL Scaling Data'!$E:$E,Calculations!$M69,'NREL Scaling Data'!$A:$A,AO$3,'NREL Scaling Data'!$C:$C,Calculations!$L69,'NREL Scaling Data'!$D:$D,Calculations!$N69) + 1) * AO69,0)</f>
        <v>2395759676203.7529</v>
      </c>
      <c r="AQ69" s="45">
        <f>IFERROR(((SUMIFS('NREL Scaling Data'!$F:$F,'NREL Scaling Data'!$B:$B,UPPER(About!$B$1),'NREL Scaling Data'!$E:$E,Calculations!$M69,'NREL Scaling Data'!$A:$A,AQ$3,'NREL Scaling Data'!$C:$C,Calculations!$L69,'NREL Scaling Data'!$D:$D,Calculations!$N69)-SUMIFS('NREL Scaling Data'!$F:$F,'NREL Scaling Data'!$B:$B,UPPER(About!$B$1),'NREL Scaling Data'!$E:$E,Calculations!$M69,'NREL Scaling Data'!$A:$A,AP$3,'NREL Scaling Data'!$C:$C,Calculations!$L69,'NREL Scaling Data'!$D:$D,Calculations!$N69))/SUMIFS('NREL Scaling Data'!$F:$F,'NREL Scaling Data'!$B:$B,UPPER(About!$B$1),'NREL Scaling Data'!$E:$E,Calculations!$M69,'NREL Scaling Data'!$A:$A,AP$3,'NREL Scaling Data'!$C:$C,Calculations!$L69,'NREL Scaling Data'!$D:$D,Calculations!$N69) + 1) * AP69,0)</f>
        <v>2402577633153.1304</v>
      </c>
      <c r="AR69" s="45">
        <f>IFERROR(((SUMIFS('NREL Scaling Data'!$F:$F,'NREL Scaling Data'!$B:$B,UPPER(About!$B$1),'NREL Scaling Data'!$E:$E,Calculations!$M69,'NREL Scaling Data'!$A:$A,AR$3,'NREL Scaling Data'!$C:$C,Calculations!$L69,'NREL Scaling Data'!$D:$D,Calculations!$N69)-SUMIFS('NREL Scaling Data'!$F:$F,'NREL Scaling Data'!$B:$B,UPPER(About!$B$1),'NREL Scaling Data'!$E:$E,Calculations!$M69,'NREL Scaling Data'!$A:$A,AQ$3,'NREL Scaling Data'!$C:$C,Calculations!$L69,'NREL Scaling Data'!$D:$D,Calculations!$N69))/SUMIFS('NREL Scaling Data'!$F:$F,'NREL Scaling Data'!$B:$B,UPPER(About!$B$1),'NREL Scaling Data'!$E:$E,Calculations!$M69,'NREL Scaling Data'!$A:$A,AQ$3,'NREL Scaling Data'!$C:$C,Calculations!$L69,'NREL Scaling Data'!$D:$D,Calculations!$N69) + 1) * AQ69,0)</f>
        <v>2408906779083.7783</v>
      </c>
      <c r="AS69" s="45">
        <f>IFERROR(((SUMIFS('NREL Scaling Data'!$F:$F,'NREL Scaling Data'!$B:$B,UPPER(About!$B$1),'NREL Scaling Data'!$E:$E,Calculations!$M69,'NREL Scaling Data'!$A:$A,AS$3,'NREL Scaling Data'!$C:$C,Calculations!$L69,'NREL Scaling Data'!$D:$D,Calculations!$N69)-SUMIFS('NREL Scaling Data'!$F:$F,'NREL Scaling Data'!$B:$B,UPPER(About!$B$1),'NREL Scaling Data'!$E:$E,Calculations!$M69,'NREL Scaling Data'!$A:$A,AR$3,'NREL Scaling Data'!$C:$C,Calculations!$L69,'NREL Scaling Data'!$D:$D,Calculations!$N69))/SUMIFS('NREL Scaling Data'!$F:$F,'NREL Scaling Data'!$B:$B,UPPER(About!$B$1),'NREL Scaling Data'!$E:$E,Calculations!$M69,'NREL Scaling Data'!$A:$A,AR$3,'NREL Scaling Data'!$C:$C,Calculations!$L69,'NREL Scaling Data'!$D:$D,Calculations!$N69) + 1) * AR69,0)</f>
        <v>2414684690985.8833</v>
      </c>
      <c r="AT69" s="45">
        <f>IFERROR(((SUMIFS('NREL Scaling Data'!$F:$F,'NREL Scaling Data'!$B:$B,UPPER(About!$B$1),'NREL Scaling Data'!$E:$E,Calculations!$M69,'NREL Scaling Data'!$A:$A,AT$3,'NREL Scaling Data'!$C:$C,Calculations!$L69,'NREL Scaling Data'!$D:$D,Calculations!$N69)-SUMIFS('NREL Scaling Data'!$F:$F,'NREL Scaling Data'!$B:$B,UPPER(About!$B$1),'NREL Scaling Data'!$E:$E,Calculations!$M69,'NREL Scaling Data'!$A:$A,AS$3,'NREL Scaling Data'!$C:$C,Calculations!$L69,'NREL Scaling Data'!$D:$D,Calculations!$N69))/SUMIFS('NREL Scaling Data'!$F:$F,'NREL Scaling Data'!$B:$B,UPPER(About!$B$1),'NREL Scaling Data'!$E:$E,Calculations!$M69,'NREL Scaling Data'!$A:$A,AS$3,'NREL Scaling Data'!$C:$C,Calculations!$L69,'NREL Scaling Data'!$D:$D,Calculations!$N69) + 1) * AS69,0)</f>
        <v>2419985528979.2358</v>
      </c>
    </row>
    <row r="70" spans="8:46">
      <c r="I70" s="12" t="s">
        <v>1084</v>
      </c>
      <c r="J70" s="209">
        <f>SUMIFS('NREL Scaling Data'!F:F,'NREL Scaling Data'!B:B,UPPER(About!$B$1),'NREL Scaling Data'!E:E,Calculations!M70,'NREL Scaling Data'!A:A, 2021,'NREL Scaling Data'!C:C,Calculations!L70,'NREL Scaling Data'!D:D,Calculations!N70) / SUMIFS('NREL Scaling Data'!F:F,'NREL Scaling Data'!B:B,UPPER(About!$B$1),'NREL Scaling Data'!A:A, 2021,'NREL Scaling Data'!C:C,Calculations!L70,'NREL Scaling Data'!D:D,Calculations!N70)</f>
        <v>1</v>
      </c>
      <c r="K70" s="210">
        <f t="shared" ref="K70:K78" si="14">$C$12</f>
        <v>5.7633672610931462E-2</v>
      </c>
      <c r="L70" s="209" t="s">
        <v>1022</v>
      </c>
      <c r="M70" s="12" t="s">
        <v>1015</v>
      </c>
      <c r="N70" s="1" t="s">
        <v>961</v>
      </c>
      <c r="O70" s="7">
        <f t="shared" ref="O70:O78" si="15">P70</f>
        <v>0</v>
      </c>
      <c r="P70" s="7">
        <f t="shared" ref="P70:P78" si="16">Q70</f>
        <v>0</v>
      </c>
      <c r="Q70" s="45">
        <f>SUMIFS('SEDS 2021'!$F$23:$F$40,'SEDS 2021'!E$23:E$40,Calculations!L70,'SEDS 2021'!D$23:D$40,Calculations!N70)*J70*K70</f>
        <v>0</v>
      </c>
      <c r="R70" s="45">
        <f>IFERROR(((SUMIFS('NREL Scaling Data'!$F:$F,'NREL Scaling Data'!$B:$B,UPPER(About!$B$1),'NREL Scaling Data'!$E:$E,Calculations!$M70,'NREL Scaling Data'!$A:$A,R$3,'NREL Scaling Data'!$C:$C,Calculations!$L70,'NREL Scaling Data'!$D:$D,Calculations!$N70)-SUMIFS('NREL Scaling Data'!$F:$F,'NREL Scaling Data'!$B:$B,UPPER(About!$B$1),'NREL Scaling Data'!$E:$E,Calculations!$M70,'NREL Scaling Data'!$A:$A,Q$3,'NREL Scaling Data'!$C:$C,Calculations!$L70,'NREL Scaling Data'!$D:$D,Calculations!$N70))/SUMIFS('NREL Scaling Data'!$F:$F,'NREL Scaling Data'!$B:$B,UPPER(About!$B$1),'NREL Scaling Data'!$E:$E,Calculations!$M70,'NREL Scaling Data'!$A:$A,Q$3,'NREL Scaling Data'!$C:$C,Calculations!$L70,'NREL Scaling Data'!$D:$D,Calculations!$N70) + 1) * Q70,0)</f>
        <v>0</v>
      </c>
      <c r="S70" s="45">
        <f>IFERROR(((SUMIFS('NREL Scaling Data'!$F:$F,'NREL Scaling Data'!$B:$B,UPPER(About!$B$1),'NREL Scaling Data'!$E:$E,Calculations!$M70,'NREL Scaling Data'!$A:$A,S$3,'NREL Scaling Data'!$C:$C,Calculations!$L70,'NREL Scaling Data'!$D:$D,Calculations!$N70)-SUMIFS('NREL Scaling Data'!$F:$F,'NREL Scaling Data'!$B:$B,UPPER(About!$B$1),'NREL Scaling Data'!$E:$E,Calculations!$M70,'NREL Scaling Data'!$A:$A,R$3,'NREL Scaling Data'!$C:$C,Calculations!$L70,'NREL Scaling Data'!$D:$D,Calculations!$N70))/SUMIFS('NREL Scaling Data'!$F:$F,'NREL Scaling Data'!$B:$B,UPPER(About!$B$1),'NREL Scaling Data'!$E:$E,Calculations!$M70,'NREL Scaling Data'!$A:$A,R$3,'NREL Scaling Data'!$C:$C,Calculations!$L70,'NREL Scaling Data'!$D:$D,Calculations!$N70) + 1) * R70,0)</f>
        <v>0</v>
      </c>
      <c r="T70" s="45">
        <f>IFERROR(((SUMIFS('NREL Scaling Data'!$F:$F,'NREL Scaling Data'!$B:$B,UPPER(About!$B$1),'NREL Scaling Data'!$E:$E,Calculations!$M70,'NREL Scaling Data'!$A:$A,T$3,'NREL Scaling Data'!$C:$C,Calculations!$L70,'NREL Scaling Data'!$D:$D,Calculations!$N70)-SUMIFS('NREL Scaling Data'!$F:$F,'NREL Scaling Data'!$B:$B,UPPER(About!$B$1),'NREL Scaling Data'!$E:$E,Calculations!$M70,'NREL Scaling Data'!$A:$A,S$3,'NREL Scaling Data'!$C:$C,Calculations!$L70,'NREL Scaling Data'!$D:$D,Calculations!$N70))/SUMIFS('NREL Scaling Data'!$F:$F,'NREL Scaling Data'!$B:$B,UPPER(About!$B$1),'NREL Scaling Data'!$E:$E,Calculations!$M70,'NREL Scaling Data'!$A:$A,S$3,'NREL Scaling Data'!$C:$C,Calculations!$L70,'NREL Scaling Data'!$D:$D,Calculations!$N70) + 1) * S70,0)</f>
        <v>0</v>
      </c>
      <c r="U70" s="45">
        <f>IFERROR(((SUMIFS('NREL Scaling Data'!$F:$F,'NREL Scaling Data'!$B:$B,UPPER(About!$B$1),'NREL Scaling Data'!$E:$E,Calculations!$M70,'NREL Scaling Data'!$A:$A,U$3,'NREL Scaling Data'!$C:$C,Calculations!$L70,'NREL Scaling Data'!$D:$D,Calculations!$N70)-SUMIFS('NREL Scaling Data'!$F:$F,'NREL Scaling Data'!$B:$B,UPPER(About!$B$1),'NREL Scaling Data'!$E:$E,Calculations!$M70,'NREL Scaling Data'!$A:$A,T$3,'NREL Scaling Data'!$C:$C,Calculations!$L70,'NREL Scaling Data'!$D:$D,Calculations!$N70))/SUMIFS('NREL Scaling Data'!$F:$F,'NREL Scaling Data'!$B:$B,UPPER(About!$B$1),'NREL Scaling Data'!$E:$E,Calculations!$M70,'NREL Scaling Data'!$A:$A,T$3,'NREL Scaling Data'!$C:$C,Calculations!$L70,'NREL Scaling Data'!$D:$D,Calculations!$N70) + 1) * T70,0)</f>
        <v>0</v>
      </c>
      <c r="V70" s="45">
        <f>IFERROR(((SUMIFS('NREL Scaling Data'!$F:$F,'NREL Scaling Data'!$B:$B,UPPER(About!$B$1),'NREL Scaling Data'!$E:$E,Calculations!$M70,'NREL Scaling Data'!$A:$A,V$3,'NREL Scaling Data'!$C:$C,Calculations!$L70,'NREL Scaling Data'!$D:$D,Calculations!$N70)-SUMIFS('NREL Scaling Data'!$F:$F,'NREL Scaling Data'!$B:$B,UPPER(About!$B$1),'NREL Scaling Data'!$E:$E,Calculations!$M70,'NREL Scaling Data'!$A:$A,U$3,'NREL Scaling Data'!$C:$C,Calculations!$L70,'NREL Scaling Data'!$D:$D,Calculations!$N70))/SUMIFS('NREL Scaling Data'!$F:$F,'NREL Scaling Data'!$B:$B,UPPER(About!$B$1),'NREL Scaling Data'!$E:$E,Calculations!$M70,'NREL Scaling Data'!$A:$A,U$3,'NREL Scaling Data'!$C:$C,Calculations!$L70,'NREL Scaling Data'!$D:$D,Calculations!$N70) + 1) * U70,0)</f>
        <v>0</v>
      </c>
      <c r="W70" s="45">
        <f>IFERROR(((SUMIFS('NREL Scaling Data'!$F:$F,'NREL Scaling Data'!$B:$B,UPPER(About!$B$1),'NREL Scaling Data'!$E:$E,Calculations!$M70,'NREL Scaling Data'!$A:$A,W$3,'NREL Scaling Data'!$C:$C,Calculations!$L70,'NREL Scaling Data'!$D:$D,Calculations!$N70)-SUMIFS('NREL Scaling Data'!$F:$F,'NREL Scaling Data'!$B:$B,UPPER(About!$B$1),'NREL Scaling Data'!$E:$E,Calculations!$M70,'NREL Scaling Data'!$A:$A,V$3,'NREL Scaling Data'!$C:$C,Calculations!$L70,'NREL Scaling Data'!$D:$D,Calculations!$N70))/SUMIFS('NREL Scaling Data'!$F:$F,'NREL Scaling Data'!$B:$B,UPPER(About!$B$1),'NREL Scaling Data'!$E:$E,Calculations!$M70,'NREL Scaling Data'!$A:$A,V$3,'NREL Scaling Data'!$C:$C,Calculations!$L70,'NREL Scaling Data'!$D:$D,Calculations!$N70) + 1) * V70,0)</f>
        <v>0</v>
      </c>
      <c r="X70" s="45">
        <f>IFERROR(((SUMIFS('NREL Scaling Data'!$F:$F,'NREL Scaling Data'!$B:$B,UPPER(About!$B$1),'NREL Scaling Data'!$E:$E,Calculations!$M70,'NREL Scaling Data'!$A:$A,X$3,'NREL Scaling Data'!$C:$C,Calculations!$L70,'NREL Scaling Data'!$D:$D,Calculations!$N70)-SUMIFS('NREL Scaling Data'!$F:$F,'NREL Scaling Data'!$B:$B,UPPER(About!$B$1),'NREL Scaling Data'!$E:$E,Calculations!$M70,'NREL Scaling Data'!$A:$A,W$3,'NREL Scaling Data'!$C:$C,Calculations!$L70,'NREL Scaling Data'!$D:$D,Calculations!$N70))/SUMIFS('NREL Scaling Data'!$F:$F,'NREL Scaling Data'!$B:$B,UPPER(About!$B$1),'NREL Scaling Data'!$E:$E,Calculations!$M70,'NREL Scaling Data'!$A:$A,W$3,'NREL Scaling Data'!$C:$C,Calculations!$L70,'NREL Scaling Data'!$D:$D,Calculations!$N70) + 1) * W70,0)</f>
        <v>0</v>
      </c>
      <c r="Y70" s="45">
        <f>IFERROR(((SUMIFS('NREL Scaling Data'!$F:$F,'NREL Scaling Data'!$B:$B,UPPER(About!$B$1),'NREL Scaling Data'!$E:$E,Calculations!$M70,'NREL Scaling Data'!$A:$A,Y$3,'NREL Scaling Data'!$C:$C,Calculations!$L70,'NREL Scaling Data'!$D:$D,Calculations!$N70)-SUMIFS('NREL Scaling Data'!$F:$F,'NREL Scaling Data'!$B:$B,UPPER(About!$B$1),'NREL Scaling Data'!$E:$E,Calculations!$M70,'NREL Scaling Data'!$A:$A,X$3,'NREL Scaling Data'!$C:$C,Calculations!$L70,'NREL Scaling Data'!$D:$D,Calculations!$N70))/SUMIFS('NREL Scaling Data'!$F:$F,'NREL Scaling Data'!$B:$B,UPPER(About!$B$1),'NREL Scaling Data'!$E:$E,Calculations!$M70,'NREL Scaling Data'!$A:$A,X$3,'NREL Scaling Data'!$C:$C,Calculations!$L70,'NREL Scaling Data'!$D:$D,Calculations!$N70) + 1) * X70,0)</f>
        <v>0</v>
      </c>
      <c r="Z70" s="45">
        <f>IFERROR(((SUMIFS('NREL Scaling Data'!$F:$F,'NREL Scaling Data'!$B:$B,UPPER(About!$B$1),'NREL Scaling Data'!$E:$E,Calculations!$M70,'NREL Scaling Data'!$A:$A,Z$3,'NREL Scaling Data'!$C:$C,Calculations!$L70,'NREL Scaling Data'!$D:$D,Calculations!$N70)-SUMIFS('NREL Scaling Data'!$F:$F,'NREL Scaling Data'!$B:$B,UPPER(About!$B$1),'NREL Scaling Data'!$E:$E,Calculations!$M70,'NREL Scaling Data'!$A:$A,Y$3,'NREL Scaling Data'!$C:$C,Calculations!$L70,'NREL Scaling Data'!$D:$D,Calculations!$N70))/SUMIFS('NREL Scaling Data'!$F:$F,'NREL Scaling Data'!$B:$B,UPPER(About!$B$1),'NREL Scaling Data'!$E:$E,Calculations!$M70,'NREL Scaling Data'!$A:$A,Y$3,'NREL Scaling Data'!$C:$C,Calculations!$L70,'NREL Scaling Data'!$D:$D,Calculations!$N70) + 1) * Y70,0)</f>
        <v>0</v>
      </c>
      <c r="AA70" s="45">
        <f>IFERROR(((SUMIFS('NREL Scaling Data'!$F:$F,'NREL Scaling Data'!$B:$B,UPPER(About!$B$1),'NREL Scaling Data'!$E:$E,Calculations!$M70,'NREL Scaling Data'!$A:$A,AA$3,'NREL Scaling Data'!$C:$C,Calculations!$L70,'NREL Scaling Data'!$D:$D,Calculations!$N70)-SUMIFS('NREL Scaling Data'!$F:$F,'NREL Scaling Data'!$B:$B,UPPER(About!$B$1),'NREL Scaling Data'!$E:$E,Calculations!$M70,'NREL Scaling Data'!$A:$A,Z$3,'NREL Scaling Data'!$C:$C,Calculations!$L70,'NREL Scaling Data'!$D:$D,Calculations!$N70))/SUMIFS('NREL Scaling Data'!$F:$F,'NREL Scaling Data'!$B:$B,UPPER(About!$B$1),'NREL Scaling Data'!$E:$E,Calculations!$M70,'NREL Scaling Data'!$A:$A,Z$3,'NREL Scaling Data'!$C:$C,Calculations!$L70,'NREL Scaling Data'!$D:$D,Calculations!$N70) + 1) * Z70,0)</f>
        <v>0</v>
      </c>
      <c r="AB70" s="45">
        <f>IFERROR(((SUMIFS('NREL Scaling Data'!$F:$F,'NREL Scaling Data'!$B:$B,UPPER(About!$B$1),'NREL Scaling Data'!$E:$E,Calculations!$M70,'NREL Scaling Data'!$A:$A,AB$3,'NREL Scaling Data'!$C:$C,Calculations!$L70,'NREL Scaling Data'!$D:$D,Calculations!$N70)-SUMIFS('NREL Scaling Data'!$F:$F,'NREL Scaling Data'!$B:$B,UPPER(About!$B$1),'NREL Scaling Data'!$E:$E,Calculations!$M70,'NREL Scaling Data'!$A:$A,AA$3,'NREL Scaling Data'!$C:$C,Calculations!$L70,'NREL Scaling Data'!$D:$D,Calculations!$N70))/SUMIFS('NREL Scaling Data'!$F:$F,'NREL Scaling Data'!$B:$B,UPPER(About!$B$1),'NREL Scaling Data'!$E:$E,Calculations!$M70,'NREL Scaling Data'!$A:$A,AA$3,'NREL Scaling Data'!$C:$C,Calculations!$L70,'NREL Scaling Data'!$D:$D,Calculations!$N70) + 1) * AA70,0)</f>
        <v>0</v>
      </c>
      <c r="AC70" s="45">
        <f>IFERROR(((SUMIFS('NREL Scaling Data'!$F:$F,'NREL Scaling Data'!$B:$B,UPPER(About!$B$1),'NREL Scaling Data'!$E:$E,Calculations!$M70,'NREL Scaling Data'!$A:$A,AC$3,'NREL Scaling Data'!$C:$C,Calculations!$L70,'NREL Scaling Data'!$D:$D,Calculations!$N70)-SUMIFS('NREL Scaling Data'!$F:$F,'NREL Scaling Data'!$B:$B,UPPER(About!$B$1),'NREL Scaling Data'!$E:$E,Calculations!$M70,'NREL Scaling Data'!$A:$A,AB$3,'NREL Scaling Data'!$C:$C,Calculations!$L70,'NREL Scaling Data'!$D:$D,Calculations!$N70))/SUMIFS('NREL Scaling Data'!$F:$F,'NREL Scaling Data'!$B:$B,UPPER(About!$B$1),'NREL Scaling Data'!$E:$E,Calculations!$M70,'NREL Scaling Data'!$A:$A,AB$3,'NREL Scaling Data'!$C:$C,Calculations!$L70,'NREL Scaling Data'!$D:$D,Calculations!$N70) + 1) * AB70,0)</f>
        <v>0</v>
      </c>
      <c r="AD70" s="45">
        <f>IFERROR(((SUMIFS('NREL Scaling Data'!$F:$F,'NREL Scaling Data'!$B:$B,UPPER(About!$B$1),'NREL Scaling Data'!$E:$E,Calculations!$M70,'NREL Scaling Data'!$A:$A,AD$3,'NREL Scaling Data'!$C:$C,Calculations!$L70,'NREL Scaling Data'!$D:$D,Calculations!$N70)-SUMIFS('NREL Scaling Data'!$F:$F,'NREL Scaling Data'!$B:$B,UPPER(About!$B$1),'NREL Scaling Data'!$E:$E,Calculations!$M70,'NREL Scaling Data'!$A:$A,AC$3,'NREL Scaling Data'!$C:$C,Calculations!$L70,'NREL Scaling Data'!$D:$D,Calculations!$N70))/SUMIFS('NREL Scaling Data'!$F:$F,'NREL Scaling Data'!$B:$B,UPPER(About!$B$1),'NREL Scaling Data'!$E:$E,Calculations!$M70,'NREL Scaling Data'!$A:$A,AC$3,'NREL Scaling Data'!$C:$C,Calculations!$L70,'NREL Scaling Data'!$D:$D,Calculations!$N70) + 1) * AC70,0)</f>
        <v>0</v>
      </c>
      <c r="AE70" s="45">
        <f>IFERROR(((SUMIFS('NREL Scaling Data'!$F:$F,'NREL Scaling Data'!$B:$B,UPPER(About!$B$1),'NREL Scaling Data'!$E:$E,Calculations!$M70,'NREL Scaling Data'!$A:$A,AE$3,'NREL Scaling Data'!$C:$C,Calculations!$L70,'NREL Scaling Data'!$D:$D,Calculations!$N70)-SUMIFS('NREL Scaling Data'!$F:$F,'NREL Scaling Data'!$B:$B,UPPER(About!$B$1),'NREL Scaling Data'!$E:$E,Calculations!$M70,'NREL Scaling Data'!$A:$A,AD$3,'NREL Scaling Data'!$C:$C,Calculations!$L70,'NREL Scaling Data'!$D:$D,Calculations!$N70))/SUMIFS('NREL Scaling Data'!$F:$F,'NREL Scaling Data'!$B:$B,UPPER(About!$B$1),'NREL Scaling Data'!$E:$E,Calculations!$M70,'NREL Scaling Data'!$A:$A,AD$3,'NREL Scaling Data'!$C:$C,Calculations!$L70,'NREL Scaling Data'!$D:$D,Calculations!$N70) + 1) * AD70,0)</f>
        <v>0</v>
      </c>
      <c r="AF70" s="45">
        <f>IFERROR(((SUMIFS('NREL Scaling Data'!$F:$F,'NREL Scaling Data'!$B:$B,UPPER(About!$B$1),'NREL Scaling Data'!$E:$E,Calculations!$M70,'NREL Scaling Data'!$A:$A,AF$3,'NREL Scaling Data'!$C:$C,Calculations!$L70,'NREL Scaling Data'!$D:$D,Calculations!$N70)-SUMIFS('NREL Scaling Data'!$F:$F,'NREL Scaling Data'!$B:$B,UPPER(About!$B$1),'NREL Scaling Data'!$E:$E,Calculations!$M70,'NREL Scaling Data'!$A:$A,AE$3,'NREL Scaling Data'!$C:$C,Calculations!$L70,'NREL Scaling Data'!$D:$D,Calculations!$N70))/SUMIFS('NREL Scaling Data'!$F:$F,'NREL Scaling Data'!$B:$B,UPPER(About!$B$1),'NREL Scaling Data'!$E:$E,Calculations!$M70,'NREL Scaling Data'!$A:$A,AE$3,'NREL Scaling Data'!$C:$C,Calculations!$L70,'NREL Scaling Data'!$D:$D,Calculations!$N70) + 1) * AE70,0)</f>
        <v>0</v>
      </c>
      <c r="AG70" s="45">
        <f>IFERROR(((SUMIFS('NREL Scaling Data'!$F:$F,'NREL Scaling Data'!$B:$B,UPPER(About!$B$1),'NREL Scaling Data'!$E:$E,Calculations!$M70,'NREL Scaling Data'!$A:$A,AG$3,'NREL Scaling Data'!$C:$C,Calculations!$L70,'NREL Scaling Data'!$D:$D,Calculations!$N70)-SUMIFS('NREL Scaling Data'!$F:$F,'NREL Scaling Data'!$B:$B,UPPER(About!$B$1),'NREL Scaling Data'!$E:$E,Calculations!$M70,'NREL Scaling Data'!$A:$A,AF$3,'NREL Scaling Data'!$C:$C,Calculations!$L70,'NREL Scaling Data'!$D:$D,Calculations!$N70))/SUMIFS('NREL Scaling Data'!$F:$F,'NREL Scaling Data'!$B:$B,UPPER(About!$B$1),'NREL Scaling Data'!$E:$E,Calculations!$M70,'NREL Scaling Data'!$A:$A,AF$3,'NREL Scaling Data'!$C:$C,Calculations!$L70,'NREL Scaling Data'!$D:$D,Calculations!$N70) + 1) * AF70,0)</f>
        <v>0</v>
      </c>
      <c r="AH70" s="45">
        <f>IFERROR(((SUMIFS('NREL Scaling Data'!$F:$F,'NREL Scaling Data'!$B:$B,UPPER(About!$B$1),'NREL Scaling Data'!$E:$E,Calculations!$M70,'NREL Scaling Data'!$A:$A,AH$3,'NREL Scaling Data'!$C:$C,Calculations!$L70,'NREL Scaling Data'!$D:$D,Calculations!$N70)-SUMIFS('NREL Scaling Data'!$F:$F,'NREL Scaling Data'!$B:$B,UPPER(About!$B$1),'NREL Scaling Data'!$E:$E,Calculations!$M70,'NREL Scaling Data'!$A:$A,AG$3,'NREL Scaling Data'!$C:$C,Calculations!$L70,'NREL Scaling Data'!$D:$D,Calculations!$N70))/SUMIFS('NREL Scaling Data'!$F:$F,'NREL Scaling Data'!$B:$B,UPPER(About!$B$1),'NREL Scaling Data'!$E:$E,Calculations!$M70,'NREL Scaling Data'!$A:$A,AG$3,'NREL Scaling Data'!$C:$C,Calculations!$L70,'NREL Scaling Data'!$D:$D,Calculations!$N70) + 1) * AG70,0)</f>
        <v>0</v>
      </c>
      <c r="AI70" s="45">
        <f>IFERROR(((SUMIFS('NREL Scaling Data'!$F:$F,'NREL Scaling Data'!$B:$B,UPPER(About!$B$1),'NREL Scaling Data'!$E:$E,Calculations!$M70,'NREL Scaling Data'!$A:$A,AI$3,'NREL Scaling Data'!$C:$C,Calculations!$L70,'NREL Scaling Data'!$D:$D,Calculations!$N70)-SUMIFS('NREL Scaling Data'!$F:$F,'NREL Scaling Data'!$B:$B,UPPER(About!$B$1),'NREL Scaling Data'!$E:$E,Calculations!$M70,'NREL Scaling Data'!$A:$A,AH$3,'NREL Scaling Data'!$C:$C,Calculations!$L70,'NREL Scaling Data'!$D:$D,Calculations!$N70))/SUMIFS('NREL Scaling Data'!$F:$F,'NREL Scaling Data'!$B:$B,UPPER(About!$B$1),'NREL Scaling Data'!$E:$E,Calculations!$M70,'NREL Scaling Data'!$A:$A,AH$3,'NREL Scaling Data'!$C:$C,Calculations!$L70,'NREL Scaling Data'!$D:$D,Calculations!$N70) + 1) * AH70,0)</f>
        <v>0</v>
      </c>
      <c r="AJ70" s="45">
        <f>IFERROR(((SUMIFS('NREL Scaling Data'!$F:$F,'NREL Scaling Data'!$B:$B,UPPER(About!$B$1),'NREL Scaling Data'!$E:$E,Calculations!$M70,'NREL Scaling Data'!$A:$A,AJ$3,'NREL Scaling Data'!$C:$C,Calculations!$L70,'NREL Scaling Data'!$D:$D,Calculations!$N70)-SUMIFS('NREL Scaling Data'!$F:$F,'NREL Scaling Data'!$B:$B,UPPER(About!$B$1),'NREL Scaling Data'!$E:$E,Calculations!$M70,'NREL Scaling Data'!$A:$A,AI$3,'NREL Scaling Data'!$C:$C,Calculations!$L70,'NREL Scaling Data'!$D:$D,Calculations!$N70))/SUMIFS('NREL Scaling Data'!$F:$F,'NREL Scaling Data'!$B:$B,UPPER(About!$B$1),'NREL Scaling Data'!$E:$E,Calculations!$M70,'NREL Scaling Data'!$A:$A,AI$3,'NREL Scaling Data'!$C:$C,Calculations!$L70,'NREL Scaling Data'!$D:$D,Calculations!$N70) + 1) * AI70,0)</f>
        <v>0</v>
      </c>
      <c r="AK70" s="45">
        <f>IFERROR(((SUMIFS('NREL Scaling Data'!$F:$F,'NREL Scaling Data'!$B:$B,UPPER(About!$B$1),'NREL Scaling Data'!$E:$E,Calculations!$M70,'NREL Scaling Data'!$A:$A,AK$3,'NREL Scaling Data'!$C:$C,Calculations!$L70,'NREL Scaling Data'!$D:$D,Calculations!$N70)-SUMIFS('NREL Scaling Data'!$F:$F,'NREL Scaling Data'!$B:$B,UPPER(About!$B$1),'NREL Scaling Data'!$E:$E,Calculations!$M70,'NREL Scaling Data'!$A:$A,AJ$3,'NREL Scaling Data'!$C:$C,Calculations!$L70,'NREL Scaling Data'!$D:$D,Calculations!$N70))/SUMIFS('NREL Scaling Data'!$F:$F,'NREL Scaling Data'!$B:$B,UPPER(About!$B$1),'NREL Scaling Data'!$E:$E,Calculations!$M70,'NREL Scaling Data'!$A:$A,AJ$3,'NREL Scaling Data'!$C:$C,Calculations!$L70,'NREL Scaling Data'!$D:$D,Calculations!$N70) + 1) * AJ70,0)</f>
        <v>0</v>
      </c>
      <c r="AL70" s="45">
        <f>IFERROR(((SUMIFS('NREL Scaling Data'!$F:$F,'NREL Scaling Data'!$B:$B,UPPER(About!$B$1),'NREL Scaling Data'!$E:$E,Calculations!$M70,'NREL Scaling Data'!$A:$A,AL$3,'NREL Scaling Data'!$C:$C,Calculations!$L70,'NREL Scaling Data'!$D:$D,Calculations!$N70)-SUMIFS('NREL Scaling Data'!$F:$F,'NREL Scaling Data'!$B:$B,UPPER(About!$B$1),'NREL Scaling Data'!$E:$E,Calculations!$M70,'NREL Scaling Data'!$A:$A,AK$3,'NREL Scaling Data'!$C:$C,Calculations!$L70,'NREL Scaling Data'!$D:$D,Calculations!$N70))/SUMIFS('NREL Scaling Data'!$F:$F,'NREL Scaling Data'!$B:$B,UPPER(About!$B$1),'NREL Scaling Data'!$E:$E,Calculations!$M70,'NREL Scaling Data'!$A:$A,AK$3,'NREL Scaling Data'!$C:$C,Calculations!$L70,'NREL Scaling Data'!$D:$D,Calculations!$N70) + 1) * AK70,0)</f>
        <v>0</v>
      </c>
      <c r="AM70" s="45">
        <f>IFERROR(((SUMIFS('NREL Scaling Data'!$F:$F,'NREL Scaling Data'!$B:$B,UPPER(About!$B$1),'NREL Scaling Data'!$E:$E,Calculations!$M70,'NREL Scaling Data'!$A:$A,AM$3,'NREL Scaling Data'!$C:$C,Calculations!$L70,'NREL Scaling Data'!$D:$D,Calculations!$N70)-SUMIFS('NREL Scaling Data'!$F:$F,'NREL Scaling Data'!$B:$B,UPPER(About!$B$1),'NREL Scaling Data'!$E:$E,Calculations!$M70,'NREL Scaling Data'!$A:$A,AL$3,'NREL Scaling Data'!$C:$C,Calculations!$L70,'NREL Scaling Data'!$D:$D,Calculations!$N70))/SUMIFS('NREL Scaling Data'!$F:$F,'NREL Scaling Data'!$B:$B,UPPER(About!$B$1),'NREL Scaling Data'!$E:$E,Calculations!$M70,'NREL Scaling Data'!$A:$A,AL$3,'NREL Scaling Data'!$C:$C,Calculations!$L70,'NREL Scaling Data'!$D:$D,Calculations!$N70) + 1) * AL70,0)</f>
        <v>0</v>
      </c>
      <c r="AN70" s="45">
        <f>IFERROR(((SUMIFS('NREL Scaling Data'!$F:$F,'NREL Scaling Data'!$B:$B,UPPER(About!$B$1),'NREL Scaling Data'!$E:$E,Calculations!$M70,'NREL Scaling Data'!$A:$A,AN$3,'NREL Scaling Data'!$C:$C,Calculations!$L70,'NREL Scaling Data'!$D:$D,Calculations!$N70)-SUMIFS('NREL Scaling Data'!$F:$F,'NREL Scaling Data'!$B:$B,UPPER(About!$B$1),'NREL Scaling Data'!$E:$E,Calculations!$M70,'NREL Scaling Data'!$A:$A,AM$3,'NREL Scaling Data'!$C:$C,Calculations!$L70,'NREL Scaling Data'!$D:$D,Calculations!$N70))/SUMIFS('NREL Scaling Data'!$F:$F,'NREL Scaling Data'!$B:$B,UPPER(About!$B$1),'NREL Scaling Data'!$E:$E,Calculations!$M70,'NREL Scaling Data'!$A:$A,AM$3,'NREL Scaling Data'!$C:$C,Calculations!$L70,'NREL Scaling Data'!$D:$D,Calculations!$N70) + 1) * AM70,0)</f>
        <v>0</v>
      </c>
      <c r="AO70" s="45">
        <f>IFERROR(((SUMIFS('NREL Scaling Data'!$F:$F,'NREL Scaling Data'!$B:$B,UPPER(About!$B$1),'NREL Scaling Data'!$E:$E,Calculations!$M70,'NREL Scaling Data'!$A:$A,AO$3,'NREL Scaling Data'!$C:$C,Calculations!$L70,'NREL Scaling Data'!$D:$D,Calculations!$N70)-SUMIFS('NREL Scaling Data'!$F:$F,'NREL Scaling Data'!$B:$B,UPPER(About!$B$1),'NREL Scaling Data'!$E:$E,Calculations!$M70,'NREL Scaling Data'!$A:$A,AN$3,'NREL Scaling Data'!$C:$C,Calculations!$L70,'NREL Scaling Data'!$D:$D,Calculations!$N70))/SUMIFS('NREL Scaling Data'!$F:$F,'NREL Scaling Data'!$B:$B,UPPER(About!$B$1),'NREL Scaling Data'!$E:$E,Calculations!$M70,'NREL Scaling Data'!$A:$A,AN$3,'NREL Scaling Data'!$C:$C,Calculations!$L70,'NREL Scaling Data'!$D:$D,Calculations!$N70) + 1) * AN70,0)</f>
        <v>0</v>
      </c>
      <c r="AP70" s="45">
        <f>IFERROR(((SUMIFS('NREL Scaling Data'!$F:$F,'NREL Scaling Data'!$B:$B,UPPER(About!$B$1),'NREL Scaling Data'!$E:$E,Calculations!$M70,'NREL Scaling Data'!$A:$A,AP$3,'NREL Scaling Data'!$C:$C,Calculations!$L70,'NREL Scaling Data'!$D:$D,Calculations!$N70)-SUMIFS('NREL Scaling Data'!$F:$F,'NREL Scaling Data'!$B:$B,UPPER(About!$B$1),'NREL Scaling Data'!$E:$E,Calculations!$M70,'NREL Scaling Data'!$A:$A,AO$3,'NREL Scaling Data'!$C:$C,Calculations!$L70,'NREL Scaling Data'!$D:$D,Calculations!$N70))/SUMIFS('NREL Scaling Data'!$F:$F,'NREL Scaling Data'!$B:$B,UPPER(About!$B$1),'NREL Scaling Data'!$E:$E,Calculations!$M70,'NREL Scaling Data'!$A:$A,AO$3,'NREL Scaling Data'!$C:$C,Calculations!$L70,'NREL Scaling Data'!$D:$D,Calculations!$N70) + 1) * AO70,0)</f>
        <v>0</v>
      </c>
      <c r="AQ70" s="45">
        <f>IFERROR(((SUMIFS('NREL Scaling Data'!$F:$F,'NREL Scaling Data'!$B:$B,UPPER(About!$B$1),'NREL Scaling Data'!$E:$E,Calculations!$M70,'NREL Scaling Data'!$A:$A,AQ$3,'NREL Scaling Data'!$C:$C,Calculations!$L70,'NREL Scaling Data'!$D:$D,Calculations!$N70)-SUMIFS('NREL Scaling Data'!$F:$F,'NREL Scaling Data'!$B:$B,UPPER(About!$B$1),'NREL Scaling Data'!$E:$E,Calculations!$M70,'NREL Scaling Data'!$A:$A,AP$3,'NREL Scaling Data'!$C:$C,Calculations!$L70,'NREL Scaling Data'!$D:$D,Calculations!$N70))/SUMIFS('NREL Scaling Data'!$F:$F,'NREL Scaling Data'!$B:$B,UPPER(About!$B$1),'NREL Scaling Data'!$E:$E,Calculations!$M70,'NREL Scaling Data'!$A:$A,AP$3,'NREL Scaling Data'!$C:$C,Calculations!$L70,'NREL Scaling Data'!$D:$D,Calculations!$N70) + 1) * AP70,0)</f>
        <v>0</v>
      </c>
      <c r="AR70" s="45">
        <f>IFERROR(((SUMIFS('NREL Scaling Data'!$F:$F,'NREL Scaling Data'!$B:$B,UPPER(About!$B$1),'NREL Scaling Data'!$E:$E,Calculations!$M70,'NREL Scaling Data'!$A:$A,AR$3,'NREL Scaling Data'!$C:$C,Calculations!$L70,'NREL Scaling Data'!$D:$D,Calculations!$N70)-SUMIFS('NREL Scaling Data'!$F:$F,'NREL Scaling Data'!$B:$B,UPPER(About!$B$1),'NREL Scaling Data'!$E:$E,Calculations!$M70,'NREL Scaling Data'!$A:$A,AQ$3,'NREL Scaling Data'!$C:$C,Calculations!$L70,'NREL Scaling Data'!$D:$D,Calculations!$N70))/SUMIFS('NREL Scaling Data'!$F:$F,'NREL Scaling Data'!$B:$B,UPPER(About!$B$1),'NREL Scaling Data'!$E:$E,Calculations!$M70,'NREL Scaling Data'!$A:$A,AQ$3,'NREL Scaling Data'!$C:$C,Calculations!$L70,'NREL Scaling Data'!$D:$D,Calculations!$N70) + 1) * AQ70,0)</f>
        <v>0</v>
      </c>
      <c r="AS70" s="45">
        <f>IFERROR(((SUMIFS('NREL Scaling Data'!$F:$F,'NREL Scaling Data'!$B:$B,UPPER(About!$B$1),'NREL Scaling Data'!$E:$E,Calculations!$M70,'NREL Scaling Data'!$A:$A,AS$3,'NREL Scaling Data'!$C:$C,Calculations!$L70,'NREL Scaling Data'!$D:$D,Calculations!$N70)-SUMIFS('NREL Scaling Data'!$F:$F,'NREL Scaling Data'!$B:$B,UPPER(About!$B$1),'NREL Scaling Data'!$E:$E,Calculations!$M70,'NREL Scaling Data'!$A:$A,AR$3,'NREL Scaling Data'!$C:$C,Calculations!$L70,'NREL Scaling Data'!$D:$D,Calculations!$N70))/SUMIFS('NREL Scaling Data'!$F:$F,'NREL Scaling Data'!$B:$B,UPPER(About!$B$1),'NREL Scaling Data'!$E:$E,Calculations!$M70,'NREL Scaling Data'!$A:$A,AR$3,'NREL Scaling Data'!$C:$C,Calculations!$L70,'NREL Scaling Data'!$D:$D,Calculations!$N70) + 1) * AR70,0)</f>
        <v>0</v>
      </c>
      <c r="AT70" s="45">
        <f>IFERROR(((SUMIFS('NREL Scaling Data'!$F:$F,'NREL Scaling Data'!$B:$B,UPPER(About!$B$1),'NREL Scaling Data'!$E:$E,Calculations!$M70,'NREL Scaling Data'!$A:$A,AT$3,'NREL Scaling Data'!$C:$C,Calculations!$L70,'NREL Scaling Data'!$D:$D,Calculations!$N70)-SUMIFS('NREL Scaling Data'!$F:$F,'NREL Scaling Data'!$B:$B,UPPER(About!$B$1),'NREL Scaling Data'!$E:$E,Calculations!$M70,'NREL Scaling Data'!$A:$A,AS$3,'NREL Scaling Data'!$C:$C,Calculations!$L70,'NREL Scaling Data'!$D:$D,Calculations!$N70))/SUMIFS('NREL Scaling Data'!$F:$F,'NREL Scaling Data'!$B:$B,UPPER(About!$B$1),'NREL Scaling Data'!$E:$E,Calculations!$M70,'NREL Scaling Data'!$A:$A,AS$3,'NREL Scaling Data'!$C:$C,Calculations!$L70,'NREL Scaling Data'!$D:$D,Calculations!$N70) + 1) * AS70,0)</f>
        <v>0</v>
      </c>
    </row>
    <row r="71" spans="8:46">
      <c r="H71" s="12" t="s">
        <v>394</v>
      </c>
      <c r="I71" s="12" t="s">
        <v>1084</v>
      </c>
      <c r="J71" s="209">
        <f>SUMIFS('NREL Scaling Data'!F:F,'NREL Scaling Data'!B:B,UPPER(About!$B$1),'NREL Scaling Data'!E:E,Calculations!M71,'NREL Scaling Data'!A:A, 2021,'NREL Scaling Data'!C:C,Calculations!L71,'NREL Scaling Data'!D:D,Calculations!N71) / SUMIFS('NREL Scaling Data'!F:F,'NREL Scaling Data'!B:B,UPPER(About!$B$1),'NREL Scaling Data'!A:A, 2021,'NREL Scaling Data'!C:C,Calculations!L71,'NREL Scaling Data'!D:D,Calculations!N71)</f>
        <v>0.47527755738617056</v>
      </c>
      <c r="K71" s="210">
        <f t="shared" si="14"/>
        <v>5.7633672610931462E-2</v>
      </c>
      <c r="L71" s="209" t="s">
        <v>1022</v>
      </c>
      <c r="M71" s="12" t="s">
        <v>1015</v>
      </c>
      <c r="N71" s="1" t="s">
        <v>972</v>
      </c>
      <c r="O71" s="7">
        <f t="shared" si="15"/>
        <v>12730783978998.164</v>
      </c>
      <c r="P71" s="7">
        <f t="shared" si="16"/>
        <v>12730783978998.164</v>
      </c>
      <c r="Q71" s="45">
        <f>SUMIFS('SEDS 2021'!$F$23:$F$40,'SEDS 2021'!E$23:E$40,Calculations!L71,'SEDS 2021'!D$23:D$40,Calculations!N71)*J71*K71</f>
        <v>12730783978998.164</v>
      </c>
      <c r="R71" s="45">
        <f>IFERROR(((SUMIFS('NREL Scaling Data'!$F:$F,'NREL Scaling Data'!$B:$B,UPPER(About!$B$1),'NREL Scaling Data'!$E:$E,Calculations!$M71,'NREL Scaling Data'!$A:$A,R$3,'NREL Scaling Data'!$C:$C,Calculations!$L71,'NREL Scaling Data'!$D:$D,Calculations!$N71)-SUMIFS('NREL Scaling Data'!$F:$F,'NREL Scaling Data'!$B:$B,UPPER(About!$B$1),'NREL Scaling Data'!$E:$E,Calculations!$M71,'NREL Scaling Data'!$A:$A,Q$3,'NREL Scaling Data'!$C:$C,Calculations!$L71,'NREL Scaling Data'!$D:$D,Calculations!$N71))/SUMIFS('NREL Scaling Data'!$F:$F,'NREL Scaling Data'!$B:$B,UPPER(About!$B$1),'NREL Scaling Data'!$E:$E,Calculations!$M71,'NREL Scaling Data'!$A:$A,Q$3,'NREL Scaling Data'!$C:$C,Calculations!$L71,'NREL Scaling Data'!$D:$D,Calculations!$N71) + 1) * Q71,0)</f>
        <v>12795537624101.559</v>
      </c>
      <c r="S71" s="45">
        <f>IFERROR(((SUMIFS('NREL Scaling Data'!$F:$F,'NREL Scaling Data'!$B:$B,UPPER(About!$B$1),'NREL Scaling Data'!$E:$E,Calculations!$M71,'NREL Scaling Data'!$A:$A,S$3,'NREL Scaling Data'!$C:$C,Calculations!$L71,'NREL Scaling Data'!$D:$D,Calculations!$N71)-SUMIFS('NREL Scaling Data'!$F:$F,'NREL Scaling Data'!$B:$B,UPPER(About!$B$1),'NREL Scaling Data'!$E:$E,Calculations!$M71,'NREL Scaling Data'!$A:$A,R$3,'NREL Scaling Data'!$C:$C,Calculations!$L71,'NREL Scaling Data'!$D:$D,Calculations!$N71))/SUMIFS('NREL Scaling Data'!$F:$F,'NREL Scaling Data'!$B:$B,UPPER(About!$B$1),'NREL Scaling Data'!$E:$E,Calculations!$M71,'NREL Scaling Data'!$A:$A,R$3,'NREL Scaling Data'!$C:$C,Calculations!$L71,'NREL Scaling Data'!$D:$D,Calculations!$N71) + 1) * R71,0)</f>
        <v>12844498797032.252</v>
      </c>
      <c r="T71" s="45">
        <f>IFERROR(((SUMIFS('NREL Scaling Data'!$F:$F,'NREL Scaling Data'!$B:$B,UPPER(About!$B$1),'NREL Scaling Data'!$E:$E,Calculations!$M71,'NREL Scaling Data'!$A:$A,T$3,'NREL Scaling Data'!$C:$C,Calculations!$L71,'NREL Scaling Data'!$D:$D,Calculations!$N71)-SUMIFS('NREL Scaling Data'!$F:$F,'NREL Scaling Data'!$B:$B,UPPER(About!$B$1),'NREL Scaling Data'!$E:$E,Calculations!$M71,'NREL Scaling Data'!$A:$A,S$3,'NREL Scaling Data'!$C:$C,Calculations!$L71,'NREL Scaling Data'!$D:$D,Calculations!$N71))/SUMIFS('NREL Scaling Data'!$F:$F,'NREL Scaling Data'!$B:$B,UPPER(About!$B$1),'NREL Scaling Data'!$E:$E,Calculations!$M71,'NREL Scaling Data'!$A:$A,S$3,'NREL Scaling Data'!$C:$C,Calculations!$L71,'NREL Scaling Data'!$D:$D,Calculations!$N71) + 1) * S71,0)</f>
        <v>12893099757355.629</v>
      </c>
      <c r="U71" s="45">
        <f>IFERROR(((SUMIFS('NREL Scaling Data'!$F:$F,'NREL Scaling Data'!$B:$B,UPPER(About!$B$1),'NREL Scaling Data'!$E:$E,Calculations!$M71,'NREL Scaling Data'!$A:$A,U$3,'NREL Scaling Data'!$C:$C,Calculations!$L71,'NREL Scaling Data'!$D:$D,Calculations!$N71)-SUMIFS('NREL Scaling Data'!$F:$F,'NREL Scaling Data'!$B:$B,UPPER(About!$B$1),'NREL Scaling Data'!$E:$E,Calculations!$M71,'NREL Scaling Data'!$A:$A,T$3,'NREL Scaling Data'!$C:$C,Calculations!$L71,'NREL Scaling Data'!$D:$D,Calculations!$N71))/SUMIFS('NREL Scaling Data'!$F:$F,'NREL Scaling Data'!$B:$B,UPPER(About!$B$1),'NREL Scaling Data'!$E:$E,Calculations!$M71,'NREL Scaling Data'!$A:$A,T$3,'NREL Scaling Data'!$C:$C,Calculations!$L71,'NREL Scaling Data'!$D:$D,Calculations!$N71) + 1) * T71,0)</f>
        <v>12932581715719.572</v>
      </c>
      <c r="V71" s="45">
        <f>IFERROR(((SUMIFS('NREL Scaling Data'!$F:$F,'NREL Scaling Data'!$B:$B,UPPER(About!$B$1),'NREL Scaling Data'!$E:$E,Calculations!$M71,'NREL Scaling Data'!$A:$A,V$3,'NREL Scaling Data'!$C:$C,Calculations!$L71,'NREL Scaling Data'!$D:$D,Calculations!$N71)-SUMIFS('NREL Scaling Data'!$F:$F,'NREL Scaling Data'!$B:$B,UPPER(About!$B$1),'NREL Scaling Data'!$E:$E,Calculations!$M71,'NREL Scaling Data'!$A:$A,U$3,'NREL Scaling Data'!$C:$C,Calculations!$L71,'NREL Scaling Data'!$D:$D,Calculations!$N71))/SUMIFS('NREL Scaling Data'!$F:$F,'NREL Scaling Data'!$B:$B,UPPER(About!$B$1),'NREL Scaling Data'!$E:$E,Calculations!$M71,'NREL Scaling Data'!$A:$A,U$3,'NREL Scaling Data'!$C:$C,Calculations!$L71,'NREL Scaling Data'!$D:$D,Calculations!$N71) + 1) * U71,0)</f>
        <v>12967497128223.779</v>
      </c>
      <c r="W71" s="45">
        <f>IFERROR(((SUMIFS('NREL Scaling Data'!$F:$F,'NREL Scaling Data'!$B:$B,UPPER(About!$B$1),'NREL Scaling Data'!$E:$E,Calculations!$M71,'NREL Scaling Data'!$A:$A,W$3,'NREL Scaling Data'!$C:$C,Calculations!$L71,'NREL Scaling Data'!$D:$D,Calculations!$N71)-SUMIFS('NREL Scaling Data'!$F:$F,'NREL Scaling Data'!$B:$B,UPPER(About!$B$1),'NREL Scaling Data'!$E:$E,Calculations!$M71,'NREL Scaling Data'!$A:$A,V$3,'NREL Scaling Data'!$C:$C,Calculations!$L71,'NREL Scaling Data'!$D:$D,Calculations!$N71))/SUMIFS('NREL Scaling Data'!$F:$F,'NREL Scaling Data'!$B:$B,UPPER(About!$B$1),'NREL Scaling Data'!$E:$E,Calculations!$M71,'NREL Scaling Data'!$A:$A,V$3,'NREL Scaling Data'!$C:$C,Calculations!$L71,'NREL Scaling Data'!$D:$D,Calculations!$N71) + 1) * V71,0)</f>
        <v>13008249707716.387</v>
      </c>
      <c r="X71" s="45">
        <f>IFERROR(((SUMIFS('NREL Scaling Data'!$F:$F,'NREL Scaling Data'!$B:$B,UPPER(About!$B$1),'NREL Scaling Data'!$E:$E,Calculations!$M71,'NREL Scaling Data'!$A:$A,X$3,'NREL Scaling Data'!$C:$C,Calculations!$L71,'NREL Scaling Data'!$D:$D,Calculations!$N71)-SUMIFS('NREL Scaling Data'!$F:$F,'NREL Scaling Data'!$B:$B,UPPER(About!$B$1),'NREL Scaling Data'!$E:$E,Calculations!$M71,'NREL Scaling Data'!$A:$A,W$3,'NREL Scaling Data'!$C:$C,Calculations!$L71,'NREL Scaling Data'!$D:$D,Calculations!$N71))/SUMIFS('NREL Scaling Data'!$F:$F,'NREL Scaling Data'!$B:$B,UPPER(About!$B$1),'NREL Scaling Data'!$E:$E,Calculations!$M71,'NREL Scaling Data'!$A:$A,W$3,'NREL Scaling Data'!$C:$C,Calculations!$L71,'NREL Scaling Data'!$D:$D,Calculations!$N71) + 1) * W71,0)</f>
        <v>13047815466978.486</v>
      </c>
      <c r="Y71" s="45">
        <f>IFERROR(((SUMIFS('NREL Scaling Data'!$F:$F,'NREL Scaling Data'!$B:$B,UPPER(About!$B$1),'NREL Scaling Data'!$E:$E,Calculations!$M71,'NREL Scaling Data'!$A:$A,Y$3,'NREL Scaling Data'!$C:$C,Calculations!$L71,'NREL Scaling Data'!$D:$D,Calculations!$N71)-SUMIFS('NREL Scaling Data'!$F:$F,'NREL Scaling Data'!$B:$B,UPPER(About!$B$1),'NREL Scaling Data'!$E:$E,Calculations!$M71,'NREL Scaling Data'!$A:$A,X$3,'NREL Scaling Data'!$C:$C,Calculations!$L71,'NREL Scaling Data'!$D:$D,Calculations!$N71))/SUMIFS('NREL Scaling Data'!$F:$F,'NREL Scaling Data'!$B:$B,UPPER(About!$B$1),'NREL Scaling Data'!$E:$E,Calculations!$M71,'NREL Scaling Data'!$A:$A,X$3,'NREL Scaling Data'!$C:$C,Calculations!$L71,'NREL Scaling Data'!$D:$D,Calculations!$N71) + 1) * X71,0)</f>
        <v>13081613440261.602</v>
      </c>
      <c r="Z71" s="45">
        <f>IFERROR(((SUMIFS('NREL Scaling Data'!$F:$F,'NREL Scaling Data'!$B:$B,UPPER(About!$B$1),'NREL Scaling Data'!$E:$E,Calculations!$M71,'NREL Scaling Data'!$A:$A,Z$3,'NREL Scaling Data'!$C:$C,Calculations!$L71,'NREL Scaling Data'!$D:$D,Calculations!$N71)-SUMIFS('NREL Scaling Data'!$F:$F,'NREL Scaling Data'!$B:$B,UPPER(About!$B$1),'NREL Scaling Data'!$E:$E,Calculations!$M71,'NREL Scaling Data'!$A:$A,Y$3,'NREL Scaling Data'!$C:$C,Calculations!$L71,'NREL Scaling Data'!$D:$D,Calculations!$N71))/SUMIFS('NREL Scaling Data'!$F:$F,'NREL Scaling Data'!$B:$B,UPPER(About!$B$1),'NREL Scaling Data'!$E:$E,Calculations!$M71,'NREL Scaling Data'!$A:$A,Y$3,'NREL Scaling Data'!$C:$C,Calculations!$L71,'NREL Scaling Data'!$D:$D,Calculations!$N71) + 1) * Y71,0)</f>
        <v>13124977430438.021</v>
      </c>
      <c r="AA71" s="45">
        <f>IFERROR(((SUMIFS('NREL Scaling Data'!$F:$F,'NREL Scaling Data'!$B:$B,UPPER(About!$B$1),'NREL Scaling Data'!$E:$E,Calculations!$M71,'NREL Scaling Data'!$A:$A,AA$3,'NREL Scaling Data'!$C:$C,Calculations!$L71,'NREL Scaling Data'!$D:$D,Calculations!$N71)-SUMIFS('NREL Scaling Data'!$F:$F,'NREL Scaling Data'!$B:$B,UPPER(About!$B$1),'NREL Scaling Data'!$E:$E,Calculations!$M71,'NREL Scaling Data'!$A:$A,Z$3,'NREL Scaling Data'!$C:$C,Calculations!$L71,'NREL Scaling Data'!$D:$D,Calculations!$N71))/SUMIFS('NREL Scaling Data'!$F:$F,'NREL Scaling Data'!$B:$B,UPPER(About!$B$1),'NREL Scaling Data'!$E:$E,Calculations!$M71,'NREL Scaling Data'!$A:$A,Z$3,'NREL Scaling Data'!$C:$C,Calculations!$L71,'NREL Scaling Data'!$D:$D,Calculations!$N71) + 1) * Z71,0)</f>
        <v>13169984018053.217</v>
      </c>
      <c r="AB71" s="45">
        <f>IFERROR(((SUMIFS('NREL Scaling Data'!$F:$F,'NREL Scaling Data'!$B:$B,UPPER(About!$B$1),'NREL Scaling Data'!$E:$E,Calculations!$M71,'NREL Scaling Data'!$A:$A,AB$3,'NREL Scaling Data'!$C:$C,Calculations!$L71,'NREL Scaling Data'!$D:$D,Calculations!$N71)-SUMIFS('NREL Scaling Data'!$F:$F,'NREL Scaling Data'!$B:$B,UPPER(About!$B$1),'NREL Scaling Data'!$E:$E,Calculations!$M71,'NREL Scaling Data'!$A:$A,AA$3,'NREL Scaling Data'!$C:$C,Calculations!$L71,'NREL Scaling Data'!$D:$D,Calculations!$N71))/SUMIFS('NREL Scaling Data'!$F:$F,'NREL Scaling Data'!$B:$B,UPPER(About!$B$1),'NREL Scaling Data'!$E:$E,Calculations!$M71,'NREL Scaling Data'!$A:$A,AA$3,'NREL Scaling Data'!$C:$C,Calculations!$L71,'NREL Scaling Data'!$D:$D,Calculations!$N71) + 1) * AA71,0)</f>
        <v>13218909356831.141</v>
      </c>
      <c r="AC71" s="45">
        <f>IFERROR(((SUMIFS('NREL Scaling Data'!$F:$F,'NREL Scaling Data'!$B:$B,UPPER(About!$B$1),'NREL Scaling Data'!$E:$E,Calculations!$M71,'NREL Scaling Data'!$A:$A,AC$3,'NREL Scaling Data'!$C:$C,Calculations!$L71,'NREL Scaling Data'!$D:$D,Calculations!$N71)-SUMIFS('NREL Scaling Data'!$F:$F,'NREL Scaling Data'!$B:$B,UPPER(About!$B$1),'NREL Scaling Data'!$E:$E,Calculations!$M71,'NREL Scaling Data'!$A:$A,AB$3,'NREL Scaling Data'!$C:$C,Calculations!$L71,'NREL Scaling Data'!$D:$D,Calculations!$N71))/SUMIFS('NREL Scaling Data'!$F:$F,'NREL Scaling Data'!$B:$B,UPPER(About!$B$1),'NREL Scaling Data'!$E:$E,Calculations!$M71,'NREL Scaling Data'!$A:$A,AB$3,'NREL Scaling Data'!$C:$C,Calculations!$L71,'NREL Scaling Data'!$D:$D,Calculations!$N71) + 1) * AB71,0)</f>
        <v>13267885085915.773</v>
      </c>
      <c r="AD71" s="45">
        <f>IFERROR(((SUMIFS('NREL Scaling Data'!$F:$F,'NREL Scaling Data'!$B:$B,UPPER(About!$B$1),'NREL Scaling Data'!$E:$E,Calculations!$M71,'NREL Scaling Data'!$A:$A,AD$3,'NREL Scaling Data'!$C:$C,Calculations!$L71,'NREL Scaling Data'!$D:$D,Calculations!$N71)-SUMIFS('NREL Scaling Data'!$F:$F,'NREL Scaling Data'!$B:$B,UPPER(About!$B$1),'NREL Scaling Data'!$E:$E,Calculations!$M71,'NREL Scaling Data'!$A:$A,AC$3,'NREL Scaling Data'!$C:$C,Calculations!$L71,'NREL Scaling Data'!$D:$D,Calculations!$N71))/SUMIFS('NREL Scaling Data'!$F:$F,'NREL Scaling Data'!$B:$B,UPPER(About!$B$1),'NREL Scaling Data'!$E:$E,Calculations!$M71,'NREL Scaling Data'!$A:$A,AC$3,'NREL Scaling Data'!$C:$C,Calculations!$L71,'NREL Scaling Data'!$D:$D,Calculations!$N71) + 1) * AC71,0)</f>
        <v>13331396369081.633</v>
      </c>
      <c r="AE71" s="45">
        <f>IFERROR(((SUMIFS('NREL Scaling Data'!$F:$F,'NREL Scaling Data'!$B:$B,UPPER(About!$B$1),'NREL Scaling Data'!$E:$E,Calculations!$M71,'NREL Scaling Data'!$A:$A,AE$3,'NREL Scaling Data'!$C:$C,Calculations!$L71,'NREL Scaling Data'!$D:$D,Calculations!$N71)-SUMIFS('NREL Scaling Data'!$F:$F,'NREL Scaling Data'!$B:$B,UPPER(About!$B$1),'NREL Scaling Data'!$E:$E,Calculations!$M71,'NREL Scaling Data'!$A:$A,AD$3,'NREL Scaling Data'!$C:$C,Calculations!$L71,'NREL Scaling Data'!$D:$D,Calculations!$N71))/SUMIFS('NREL Scaling Data'!$F:$F,'NREL Scaling Data'!$B:$B,UPPER(About!$B$1),'NREL Scaling Data'!$E:$E,Calculations!$M71,'NREL Scaling Data'!$A:$A,AD$3,'NREL Scaling Data'!$C:$C,Calculations!$L71,'NREL Scaling Data'!$D:$D,Calculations!$N71) + 1) * AD71,0)</f>
        <v>13398992265529.047</v>
      </c>
      <c r="AF71" s="45">
        <f>IFERROR(((SUMIFS('NREL Scaling Data'!$F:$F,'NREL Scaling Data'!$B:$B,UPPER(About!$B$1),'NREL Scaling Data'!$E:$E,Calculations!$M71,'NREL Scaling Data'!$A:$A,AF$3,'NREL Scaling Data'!$C:$C,Calculations!$L71,'NREL Scaling Data'!$D:$D,Calculations!$N71)-SUMIFS('NREL Scaling Data'!$F:$F,'NREL Scaling Data'!$B:$B,UPPER(About!$B$1),'NREL Scaling Data'!$E:$E,Calculations!$M71,'NREL Scaling Data'!$A:$A,AE$3,'NREL Scaling Data'!$C:$C,Calculations!$L71,'NREL Scaling Data'!$D:$D,Calculations!$N71))/SUMIFS('NREL Scaling Data'!$F:$F,'NREL Scaling Data'!$B:$B,UPPER(About!$B$1),'NREL Scaling Data'!$E:$E,Calculations!$M71,'NREL Scaling Data'!$A:$A,AE$3,'NREL Scaling Data'!$C:$C,Calculations!$L71,'NREL Scaling Data'!$D:$D,Calculations!$N71) + 1) * AE71,0)</f>
        <v>13469059716945.162</v>
      </c>
      <c r="AG71" s="45">
        <f>IFERROR(((SUMIFS('NREL Scaling Data'!$F:$F,'NREL Scaling Data'!$B:$B,UPPER(About!$B$1),'NREL Scaling Data'!$E:$E,Calculations!$M71,'NREL Scaling Data'!$A:$A,AG$3,'NREL Scaling Data'!$C:$C,Calculations!$L71,'NREL Scaling Data'!$D:$D,Calculations!$N71)-SUMIFS('NREL Scaling Data'!$F:$F,'NREL Scaling Data'!$B:$B,UPPER(About!$B$1),'NREL Scaling Data'!$E:$E,Calculations!$M71,'NREL Scaling Data'!$A:$A,AF$3,'NREL Scaling Data'!$C:$C,Calculations!$L71,'NREL Scaling Data'!$D:$D,Calculations!$N71))/SUMIFS('NREL Scaling Data'!$F:$F,'NREL Scaling Data'!$B:$B,UPPER(About!$B$1),'NREL Scaling Data'!$E:$E,Calculations!$M71,'NREL Scaling Data'!$A:$A,AF$3,'NREL Scaling Data'!$C:$C,Calculations!$L71,'NREL Scaling Data'!$D:$D,Calculations!$N71) + 1) * AF71,0)</f>
        <v>13556112129873.363</v>
      </c>
      <c r="AH71" s="45">
        <f>IFERROR(((SUMIFS('NREL Scaling Data'!$F:$F,'NREL Scaling Data'!$B:$B,UPPER(About!$B$1),'NREL Scaling Data'!$E:$E,Calculations!$M71,'NREL Scaling Data'!$A:$A,AH$3,'NREL Scaling Data'!$C:$C,Calculations!$L71,'NREL Scaling Data'!$D:$D,Calculations!$N71)-SUMIFS('NREL Scaling Data'!$F:$F,'NREL Scaling Data'!$B:$B,UPPER(About!$B$1),'NREL Scaling Data'!$E:$E,Calculations!$M71,'NREL Scaling Data'!$A:$A,AG$3,'NREL Scaling Data'!$C:$C,Calculations!$L71,'NREL Scaling Data'!$D:$D,Calculations!$N71))/SUMIFS('NREL Scaling Data'!$F:$F,'NREL Scaling Data'!$B:$B,UPPER(About!$B$1),'NREL Scaling Data'!$E:$E,Calculations!$M71,'NREL Scaling Data'!$A:$A,AG$3,'NREL Scaling Data'!$C:$C,Calculations!$L71,'NREL Scaling Data'!$D:$D,Calculations!$N71) + 1) * AG71,0)</f>
        <v>13648898549981.92</v>
      </c>
      <c r="AI71" s="45">
        <f>IFERROR(((SUMIFS('NREL Scaling Data'!$F:$F,'NREL Scaling Data'!$B:$B,UPPER(About!$B$1),'NREL Scaling Data'!$E:$E,Calculations!$M71,'NREL Scaling Data'!$A:$A,AI$3,'NREL Scaling Data'!$C:$C,Calculations!$L71,'NREL Scaling Data'!$D:$D,Calculations!$N71)-SUMIFS('NREL Scaling Data'!$F:$F,'NREL Scaling Data'!$B:$B,UPPER(About!$B$1),'NREL Scaling Data'!$E:$E,Calculations!$M71,'NREL Scaling Data'!$A:$A,AH$3,'NREL Scaling Data'!$C:$C,Calculations!$L71,'NREL Scaling Data'!$D:$D,Calculations!$N71))/SUMIFS('NREL Scaling Data'!$F:$F,'NREL Scaling Data'!$B:$B,UPPER(About!$B$1),'NREL Scaling Data'!$E:$E,Calculations!$M71,'NREL Scaling Data'!$A:$A,AH$3,'NREL Scaling Data'!$C:$C,Calculations!$L71,'NREL Scaling Data'!$D:$D,Calculations!$N71) + 1) * AH71,0)</f>
        <v>13744847958853.107</v>
      </c>
      <c r="AJ71" s="45">
        <f>IFERROR(((SUMIFS('NREL Scaling Data'!$F:$F,'NREL Scaling Data'!$B:$B,UPPER(About!$B$1),'NREL Scaling Data'!$E:$E,Calculations!$M71,'NREL Scaling Data'!$A:$A,AJ$3,'NREL Scaling Data'!$C:$C,Calculations!$L71,'NREL Scaling Data'!$D:$D,Calculations!$N71)-SUMIFS('NREL Scaling Data'!$F:$F,'NREL Scaling Data'!$B:$B,UPPER(About!$B$1),'NREL Scaling Data'!$E:$E,Calculations!$M71,'NREL Scaling Data'!$A:$A,AI$3,'NREL Scaling Data'!$C:$C,Calculations!$L71,'NREL Scaling Data'!$D:$D,Calculations!$N71))/SUMIFS('NREL Scaling Data'!$F:$F,'NREL Scaling Data'!$B:$B,UPPER(About!$B$1),'NREL Scaling Data'!$E:$E,Calculations!$M71,'NREL Scaling Data'!$A:$A,AI$3,'NREL Scaling Data'!$C:$C,Calculations!$L71,'NREL Scaling Data'!$D:$D,Calculations!$N71) + 1) * AI71,0)</f>
        <v>13848637470837.982</v>
      </c>
      <c r="AK71" s="45">
        <f>IFERROR(((SUMIFS('NREL Scaling Data'!$F:$F,'NREL Scaling Data'!$B:$B,UPPER(About!$B$1),'NREL Scaling Data'!$E:$E,Calculations!$M71,'NREL Scaling Data'!$A:$A,AK$3,'NREL Scaling Data'!$C:$C,Calculations!$L71,'NREL Scaling Data'!$D:$D,Calculations!$N71)-SUMIFS('NREL Scaling Data'!$F:$F,'NREL Scaling Data'!$B:$B,UPPER(About!$B$1),'NREL Scaling Data'!$E:$E,Calculations!$M71,'NREL Scaling Data'!$A:$A,AJ$3,'NREL Scaling Data'!$C:$C,Calculations!$L71,'NREL Scaling Data'!$D:$D,Calculations!$N71))/SUMIFS('NREL Scaling Data'!$F:$F,'NREL Scaling Data'!$B:$B,UPPER(About!$B$1),'NREL Scaling Data'!$E:$E,Calculations!$M71,'NREL Scaling Data'!$A:$A,AJ$3,'NREL Scaling Data'!$C:$C,Calculations!$L71,'NREL Scaling Data'!$D:$D,Calculations!$N71) + 1) * AJ71,0)</f>
        <v>13866392951019.387</v>
      </c>
      <c r="AL71" s="45">
        <f>IFERROR(((SUMIFS('NREL Scaling Data'!$F:$F,'NREL Scaling Data'!$B:$B,UPPER(About!$B$1),'NREL Scaling Data'!$E:$E,Calculations!$M71,'NREL Scaling Data'!$A:$A,AL$3,'NREL Scaling Data'!$C:$C,Calculations!$L71,'NREL Scaling Data'!$D:$D,Calculations!$N71)-SUMIFS('NREL Scaling Data'!$F:$F,'NREL Scaling Data'!$B:$B,UPPER(About!$B$1),'NREL Scaling Data'!$E:$E,Calculations!$M71,'NREL Scaling Data'!$A:$A,AK$3,'NREL Scaling Data'!$C:$C,Calculations!$L71,'NREL Scaling Data'!$D:$D,Calculations!$N71))/SUMIFS('NREL Scaling Data'!$F:$F,'NREL Scaling Data'!$B:$B,UPPER(About!$B$1),'NREL Scaling Data'!$E:$E,Calculations!$M71,'NREL Scaling Data'!$A:$A,AK$3,'NREL Scaling Data'!$C:$C,Calculations!$L71,'NREL Scaling Data'!$D:$D,Calculations!$N71) + 1) * AK71,0)</f>
        <v>13888678108116.24</v>
      </c>
      <c r="AM71" s="45">
        <f>IFERROR(((SUMIFS('NREL Scaling Data'!$F:$F,'NREL Scaling Data'!$B:$B,UPPER(About!$B$1),'NREL Scaling Data'!$E:$E,Calculations!$M71,'NREL Scaling Data'!$A:$A,AM$3,'NREL Scaling Data'!$C:$C,Calculations!$L71,'NREL Scaling Data'!$D:$D,Calculations!$N71)-SUMIFS('NREL Scaling Data'!$F:$F,'NREL Scaling Data'!$B:$B,UPPER(About!$B$1),'NREL Scaling Data'!$E:$E,Calculations!$M71,'NREL Scaling Data'!$A:$A,AL$3,'NREL Scaling Data'!$C:$C,Calculations!$L71,'NREL Scaling Data'!$D:$D,Calculations!$N71))/SUMIFS('NREL Scaling Data'!$F:$F,'NREL Scaling Data'!$B:$B,UPPER(About!$B$1),'NREL Scaling Data'!$E:$E,Calculations!$M71,'NREL Scaling Data'!$A:$A,AL$3,'NREL Scaling Data'!$C:$C,Calculations!$L71,'NREL Scaling Data'!$D:$D,Calculations!$N71) + 1) * AL71,0)</f>
        <v>13918902188157.514</v>
      </c>
      <c r="AN71" s="45">
        <f>IFERROR(((SUMIFS('NREL Scaling Data'!$F:$F,'NREL Scaling Data'!$B:$B,UPPER(About!$B$1),'NREL Scaling Data'!$E:$E,Calculations!$M71,'NREL Scaling Data'!$A:$A,AN$3,'NREL Scaling Data'!$C:$C,Calculations!$L71,'NREL Scaling Data'!$D:$D,Calculations!$N71)-SUMIFS('NREL Scaling Data'!$F:$F,'NREL Scaling Data'!$B:$B,UPPER(About!$B$1),'NREL Scaling Data'!$E:$E,Calculations!$M71,'NREL Scaling Data'!$A:$A,AM$3,'NREL Scaling Data'!$C:$C,Calculations!$L71,'NREL Scaling Data'!$D:$D,Calculations!$N71))/SUMIFS('NREL Scaling Data'!$F:$F,'NREL Scaling Data'!$B:$B,UPPER(About!$B$1),'NREL Scaling Data'!$E:$E,Calculations!$M71,'NREL Scaling Data'!$A:$A,AM$3,'NREL Scaling Data'!$C:$C,Calculations!$L71,'NREL Scaling Data'!$D:$D,Calculations!$N71) + 1) * AM71,0)</f>
        <v>13947244553760.26</v>
      </c>
      <c r="AO71" s="45">
        <f>IFERROR(((SUMIFS('NREL Scaling Data'!$F:$F,'NREL Scaling Data'!$B:$B,UPPER(About!$B$1),'NREL Scaling Data'!$E:$E,Calculations!$M71,'NREL Scaling Data'!$A:$A,AO$3,'NREL Scaling Data'!$C:$C,Calculations!$L71,'NREL Scaling Data'!$D:$D,Calculations!$N71)-SUMIFS('NREL Scaling Data'!$F:$F,'NREL Scaling Data'!$B:$B,UPPER(About!$B$1),'NREL Scaling Data'!$E:$E,Calculations!$M71,'NREL Scaling Data'!$A:$A,AN$3,'NREL Scaling Data'!$C:$C,Calculations!$L71,'NREL Scaling Data'!$D:$D,Calculations!$N71))/SUMIFS('NREL Scaling Data'!$F:$F,'NREL Scaling Data'!$B:$B,UPPER(About!$B$1),'NREL Scaling Data'!$E:$E,Calculations!$M71,'NREL Scaling Data'!$A:$A,AN$3,'NREL Scaling Data'!$C:$C,Calculations!$L71,'NREL Scaling Data'!$D:$D,Calculations!$N71) + 1) * AN71,0)</f>
        <v>13977304454997.51</v>
      </c>
      <c r="AP71" s="45">
        <f>IFERROR(((SUMIFS('NREL Scaling Data'!$F:$F,'NREL Scaling Data'!$B:$B,UPPER(About!$B$1),'NREL Scaling Data'!$E:$E,Calculations!$M71,'NREL Scaling Data'!$A:$A,AP$3,'NREL Scaling Data'!$C:$C,Calculations!$L71,'NREL Scaling Data'!$D:$D,Calculations!$N71)-SUMIFS('NREL Scaling Data'!$F:$F,'NREL Scaling Data'!$B:$B,UPPER(About!$B$1),'NREL Scaling Data'!$E:$E,Calculations!$M71,'NREL Scaling Data'!$A:$A,AO$3,'NREL Scaling Data'!$C:$C,Calculations!$L71,'NREL Scaling Data'!$D:$D,Calculations!$N71))/SUMIFS('NREL Scaling Data'!$F:$F,'NREL Scaling Data'!$B:$B,UPPER(About!$B$1),'NREL Scaling Data'!$E:$E,Calculations!$M71,'NREL Scaling Data'!$A:$A,AO$3,'NREL Scaling Data'!$C:$C,Calculations!$L71,'NREL Scaling Data'!$D:$D,Calculations!$N71) + 1) * AO71,0)</f>
        <v>14007487760612.012</v>
      </c>
      <c r="AQ71" s="45">
        <f>IFERROR(((SUMIFS('NREL Scaling Data'!$F:$F,'NREL Scaling Data'!$B:$B,UPPER(About!$B$1),'NREL Scaling Data'!$E:$E,Calculations!$M71,'NREL Scaling Data'!$A:$A,AQ$3,'NREL Scaling Data'!$C:$C,Calculations!$L71,'NREL Scaling Data'!$D:$D,Calculations!$N71)-SUMIFS('NREL Scaling Data'!$F:$F,'NREL Scaling Data'!$B:$B,UPPER(About!$B$1),'NREL Scaling Data'!$E:$E,Calculations!$M71,'NREL Scaling Data'!$A:$A,AP$3,'NREL Scaling Data'!$C:$C,Calculations!$L71,'NREL Scaling Data'!$D:$D,Calculations!$N71))/SUMIFS('NREL Scaling Data'!$F:$F,'NREL Scaling Data'!$B:$B,UPPER(About!$B$1),'NREL Scaling Data'!$E:$E,Calculations!$M71,'NREL Scaling Data'!$A:$A,AP$3,'NREL Scaling Data'!$C:$C,Calculations!$L71,'NREL Scaling Data'!$D:$D,Calculations!$N71) + 1) * AP71,0)</f>
        <v>14037055086285.457</v>
      </c>
      <c r="AR71" s="45">
        <f>IFERROR(((SUMIFS('NREL Scaling Data'!$F:$F,'NREL Scaling Data'!$B:$B,UPPER(About!$B$1),'NREL Scaling Data'!$E:$E,Calculations!$M71,'NREL Scaling Data'!$A:$A,AR$3,'NREL Scaling Data'!$C:$C,Calculations!$L71,'NREL Scaling Data'!$D:$D,Calculations!$N71)-SUMIFS('NREL Scaling Data'!$F:$F,'NREL Scaling Data'!$B:$B,UPPER(About!$B$1),'NREL Scaling Data'!$E:$E,Calculations!$M71,'NREL Scaling Data'!$A:$A,AQ$3,'NREL Scaling Data'!$C:$C,Calculations!$L71,'NREL Scaling Data'!$D:$D,Calculations!$N71))/SUMIFS('NREL Scaling Data'!$F:$F,'NREL Scaling Data'!$B:$B,UPPER(About!$B$1),'NREL Scaling Data'!$E:$E,Calculations!$M71,'NREL Scaling Data'!$A:$A,AQ$3,'NREL Scaling Data'!$C:$C,Calculations!$L71,'NREL Scaling Data'!$D:$D,Calculations!$N71) + 1) * AQ71,0)</f>
        <v>14065016281842.639</v>
      </c>
      <c r="AS71" s="45">
        <f>IFERROR(((SUMIFS('NREL Scaling Data'!$F:$F,'NREL Scaling Data'!$B:$B,UPPER(About!$B$1),'NREL Scaling Data'!$E:$E,Calculations!$M71,'NREL Scaling Data'!$A:$A,AS$3,'NREL Scaling Data'!$C:$C,Calculations!$L71,'NREL Scaling Data'!$D:$D,Calculations!$N71)-SUMIFS('NREL Scaling Data'!$F:$F,'NREL Scaling Data'!$B:$B,UPPER(About!$B$1),'NREL Scaling Data'!$E:$E,Calculations!$M71,'NREL Scaling Data'!$A:$A,AR$3,'NREL Scaling Data'!$C:$C,Calculations!$L71,'NREL Scaling Data'!$D:$D,Calculations!$N71))/SUMIFS('NREL Scaling Data'!$F:$F,'NREL Scaling Data'!$B:$B,UPPER(About!$B$1),'NREL Scaling Data'!$E:$E,Calculations!$M71,'NREL Scaling Data'!$A:$A,AR$3,'NREL Scaling Data'!$C:$C,Calculations!$L71,'NREL Scaling Data'!$D:$D,Calculations!$N71) + 1) * AR71,0)</f>
        <v>14090515696112.135</v>
      </c>
      <c r="AT71" s="45">
        <f>IFERROR(((SUMIFS('NREL Scaling Data'!$F:$F,'NREL Scaling Data'!$B:$B,UPPER(About!$B$1),'NREL Scaling Data'!$E:$E,Calculations!$M71,'NREL Scaling Data'!$A:$A,AT$3,'NREL Scaling Data'!$C:$C,Calculations!$L71,'NREL Scaling Data'!$D:$D,Calculations!$N71)-SUMIFS('NREL Scaling Data'!$F:$F,'NREL Scaling Data'!$B:$B,UPPER(About!$B$1),'NREL Scaling Data'!$E:$E,Calculations!$M71,'NREL Scaling Data'!$A:$A,AS$3,'NREL Scaling Data'!$C:$C,Calculations!$L71,'NREL Scaling Data'!$D:$D,Calculations!$N71))/SUMIFS('NREL Scaling Data'!$F:$F,'NREL Scaling Data'!$B:$B,UPPER(About!$B$1),'NREL Scaling Data'!$E:$E,Calculations!$M71,'NREL Scaling Data'!$A:$A,AS$3,'NREL Scaling Data'!$C:$C,Calculations!$L71,'NREL Scaling Data'!$D:$D,Calculations!$N71) + 1) * AS71,0)</f>
        <v>14113499769901.305</v>
      </c>
    </row>
    <row r="72" spans="8:46">
      <c r="H72" s="12" t="s">
        <v>401</v>
      </c>
      <c r="I72" s="12" t="s">
        <v>1084</v>
      </c>
      <c r="J72" s="209">
        <f>SUMIFS('NREL Scaling Data'!F:F,'NREL Scaling Data'!B:B,UPPER(About!$B$1),'NREL Scaling Data'!E:E,Calculations!M72,'NREL Scaling Data'!A:A, 2021,'NREL Scaling Data'!C:C,Calculations!L72,'NREL Scaling Data'!D:D,Calculations!N72) / SUMIFS('NREL Scaling Data'!F:F,'NREL Scaling Data'!B:B,UPPER(About!$B$1),'NREL Scaling Data'!A:A, 2021,'NREL Scaling Data'!C:C,Calculations!L72,'NREL Scaling Data'!D:D,Calculations!N72)</f>
        <v>0.9868801739985481</v>
      </c>
      <c r="K72" s="210">
        <f t="shared" si="14"/>
        <v>5.7633672610931462E-2</v>
      </c>
      <c r="L72" s="209" t="s">
        <v>1022</v>
      </c>
      <c r="M72" s="12" t="s">
        <v>1015</v>
      </c>
      <c r="N72" s="1" t="s">
        <v>964</v>
      </c>
      <c r="O72" s="7">
        <f t="shared" si="15"/>
        <v>30656988052.549301</v>
      </c>
      <c r="P72" s="7">
        <f t="shared" si="16"/>
        <v>30656988052.549301</v>
      </c>
      <c r="Q72" s="45">
        <f>SUMIFS('SEDS 2021'!$F$23:$F$40,'SEDS 2021'!E$23:E$40,Calculations!L72,'SEDS 2021'!D$23:D$40,Calculations!N72)*J72*K72</f>
        <v>30656988052.549301</v>
      </c>
      <c r="R72" s="45">
        <f>IFERROR(((SUMIFS('NREL Scaling Data'!$F:$F,'NREL Scaling Data'!$B:$B,UPPER(About!$B$1),'NREL Scaling Data'!$E:$E,Calculations!$M72,'NREL Scaling Data'!$A:$A,R$3,'NREL Scaling Data'!$C:$C,Calculations!$L72,'NREL Scaling Data'!$D:$D,Calculations!$N72)-SUMIFS('NREL Scaling Data'!$F:$F,'NREL Scaling Data'!$B:$B,UPPER(About!$B$1),'NREL Scaling Data'!$E:$E,Calculations!$M72,'NREL Scaling Data'!$A:$A,Q$3,'NREL Scaling Data'!$C:$C,Calculations!$L72,'NREL Scaling Data'!$D:$D,Calculations!$N72))/SUMIFS('NREL Scaling Data'!$F:$F,'NREL Scaling Data'!$B:$B,UPPER(About!$B$1),'NREL Scaling Data'!$E:$E,Calculations!$M72,'NREL Scaling Data'!$A:$A,Q$3,'NREL Scaling Data'!$C:$C,Calculations!$L72,'NREL Scaling Data'!$D:$D,Calculations!$N72) + 1) * Q72,0)</f>
        <v>30810848324.610985</v>
      </c>
      <c r="S72" s="45">
        <f>IFERROR(((SUMIFS('NREL Scaling Data'!$F:$F,'NREL Scaling Data'!$B:$B,UPPER(About!$B$1),'NREL Scaling Data'!$E:$E,Calculations!$M72,'NREL Scaling Data'!$A:$A,S$3,'NREL Scaling Data'!$C:$C,Calculations!$L72,'NREL Scaling Data'!$D:$D,Calculations!$N72)-SUMIFS('NREL Scaling Data'!$F:$F,'NREL Scaling Data'!$B:$B,UPPER(About!$B$1),'NREL Scaling Data'!$E:$E,Calculations!$M72,'NREL Scaling Data'!$A:$A,R$3,'NREL Scaling Data'!$C:$C,Calculations!$L72,'NREL Scaling Data'!$D:$D,Calculations!$N72))/SUMIFS('NREL Scaling Data'!$F:$F,'NREL Scaling Data'!$B:$B,UPPER(About!$B$1),'NREL Scaling Data'!$E:$E,Calculations!$M72,'NREL Scaling Data'!$A:$A,R$3,'NREL Scaling Data'!$C:$C,Calculations!$L72,'NREL Scaling Data'!$D:$D,Calculations!$N72) + 1) * R72,0)</f>
        <v>30906189282.695026</v>
      </c>
      <c r="T72" s="45">
        <f>IFERROR(((SUMIFS('NREL Scaling Data'!$F:$F,'NREL Scaling Data'!$B:$B,UPPER(About!$B$1),'NREL Scaling Data'!$E:$E,Calculations!$M72,'NREL Scaling Data'!$A:$A,T$3,'NREL Scaling Data'!$C:$C,Calculations!$L72,'NREL Scaling Data'!$D:$D,Calculations!$N72)-SUMIFS('NREL Scaling Data'!$F:$F,'NREL Scaling Data'!$B:$B,UPPER(About!$B$1),'NREL Scaling Data'!$E:$E,Calculations!$M72,'NREL Scaling Data'!$A:$A,S$3,'NREL Scaling Data'!$C:$C,Calculations!$L72,'NREL Scaling Data'!$D:$D,Calculations!$N72))/SUMIFS('NREL Scaling Data'!$F:$F,'NREL Scaling Data'!$B:$B,UPPER(About!$B$1),'NREL Scaling Data'!$E:$E,Calculations!$M72,'NREL Scaling Data'!$A:$A,S$3,'NREL Scaling Data'!$C:$C,Calculations!$L72,'NREL Scaling Data'!$D:$D,Calculations!$N72) + 1) * S72,0)</f>
        <v>30964359456.690144</v>
      </c>
      <c r="U72" s="45">
        <f>IFERROR(((SUMIFS('NREL Scaling Data'!$F:$F,'NREL Scaling Data'!$B:$B,UPPER(About!$B$1),'NREL Scaling Data'!$E:$E,Calculations!$M72,'NREL Scaling Data'!$A:$A,U$3,'NREL Scaling Data'!$C:$C,Calculations!$L72,'NREL Scaling Data'!$D:$D,Calculations!$N72)-SUMIFS('NREL Scaling Data'!$F:$F,'NREL Scaling Data'!$B:$B,UPPER(About!$B$1),'NREL Scaling Data'!$E:$E,Calculations!$M72,'NREL Scaling Data'!$A:$A,T$3,'NREL Scaling Data'!$C:$C,Calculations!$L72,'NREL Scaling Data'!$D:$D,Calculations!$N72))/SUMIFS('NREL Scaling Data'!$F:$F,'NREL Scaling Data'!$B:$B,UPPER(About!$B$1),'NREL Scaling Data'!$E:$E,Calculations!$M72,'NREL Scaling Data'!$A:$A,T$3,'NREL Scaling Data'!$C:$C,Calculations!$L72,'NREL Scaling Data'!$D:$D,Calculations!$N72) + 1) * T72,0)</f>
        <v>30952862388.251919</v>
      </c>
      <c r="V72" s="45">
        <f>IFERROR(((SUMIFS('NREL Scaling Data'!$F:$F,'NREL Scaling Data'!$B:$B,UPPER(About!$B$1),'NREL Scaling Data'!$E:$E,Calculations!$M72,'NREL Scaling Data'!$A:$A,V$3,'NREL Scaling Data'!$C:$C,Calculations!$L72,'NREL Scaling Data'!$D:$D,Calculations!$N72)-SUMIFS('NREL Scaling Data'!$F:$F,'NREL Scaling Data'!$B:$B,UPPER(About!$B$1),'NREL Scaling Data'!$E:$E,Calculations!$M72,'NREL Scaling Data'!$A:$A,U$3,'NREL Scaling Data'!$C:$C,Calculations!$L72,'NREL Scaling Data'!$D:$D,Calculations!$N72))/SUMIFS('NREL Scaling Data'!$F:$F,'NREL Scaling Data'!$B:$B,UPPER(About!$B$1),'NREL Scaling Data'!$E:$E,Calculations!$M72,'NREL Scaling Data'!$A:$A,U$3,'NREL Scaling Data'!$C:$C,Calculations!$L72,'NREL Scaling Data'!$D:$D,Calculations!$N72) + 1) * U72,0)</f>
        <v>30850737114.265556</v>
      </c>
      <c r="W72" s="45">
        <f>IFERROR(((SUMIFS('NREL Scaling Data'!$F:$F,'NREL Scaling Data'!$B:$B,UPPER(About!$B$1),'NREL Scaling Data'!$E:$E,Calculations!$M72,'NREL Scaling Data'!$A:$A,W$3,'NREL Scaling Data'!$C:$C,Calculations!$L72,'NREL Scaling Data'!$D:$D,Calculations!$N72)-SUMIFS('NREL Scaling Data'!$F:$F,'NREL Scaling Data'!$B:$B,UPPER(About!$B$1),'NREL Scaling Data'!$E:$E,Calculations!$M72,'NREL Scaling Data'!$A:$A,V$3,'NREL Scaling Data'!$C:$C,Calculations!$L72,'NREL Scaling Data'!$D:$D,Calculations!$N72))/SUMIFS('NREL Scaling Data'!$F:$F,'NREL Scaling Data'!$B:$B,UPPER(About!$B$1),'NREL Scaling Data'!$E:$E,Calculations!$M72,'NREL Scaling Data'!$A:$A,V$3,'NREL Scaling Data'!$C:$C,Calculations!$L72,'NREL Scaling Data'!$D:$D,Calculations!$N72) + 1) * V72,0)</f>
        <v>30654425499.382252</v>
      </c>
      <c r="X72" s="45">
        <f>IFERROR(((SUMIFS('NREL Scaling Data'!$F:$F,'NREL Scaling Data'!$B:$B,UPPER(About!$B$1),'NREL Scaling Data'!$E:$E,Calculations!$M72,'NREL Scaling Data'!$A:$A,X$3,'NREL Scaling Data'!$C:$C,Calculations!$L72,'NREL Scaling Data'!$D:$D,Calculations!$N72)-SUMIFS('NREL Scaling Data'!$F:$F,'NREL Scaling Data'!$B:$B,UPPER(About!$B$1),'NREL Scaling Data'!$E:$E,Calculations!$M72,'NREL Scaling Data'!$A:$A,W$3,'NREL Scaling Data'!$C:$C,Calculations!$L72,'NREL Scaling Data'!$D:$D,Calculations!$N72))/SUMIFS('NREL Scaling Data'!$F:$F,'NREL Scaling Data'!$B:$B,UPPER(About!$B$1),'NREL Scaling Data'!$E:$E,Calculations!$M72,'NREL Scaling Data'!$A:$A,W$3,'NREL Scaling Data'!$C:$C,Calculations!$L72,'NREL Scaling Data'!$D:$D,Calculations!$N72) + 1) * W72,0)</f>
        <v>30312525963.004841</v>
      </c>
      <c r="Y72" s="45">
        <f>IFERROR(((SUMIFS('NREL Scaling Data'!$F:$F,'NREL Scaling Data'!$B:$B,UPPER(About!$B$1),'NREL Scaling Data'!$E:$E,Calculations!$M72,'NREL Scaling Data'!$A:$A,Y$3,'NREL Scaling Data'!$C:$C,Calculations!$L72,'NREL Scaling Data'!$D:$D,Calculations!$N72)-SUMIFS('NREL Scaling Data'!$F:$F,'NREL Scaling Data'!$B:$B,UPPER(About!$B$1),'NREL Scaling Data'!$E:$E,Calculations!$M72,'NREL Scaling Data'!$A:$A,X$3,'NREL Scaling Data'!$C:$C,Calculations!$L72,'NREL Scaling Data'!$D:$D,Calculations!$N72))/SUMIFS('NREL Scaling Data'!$F:$F,'NREL Scaling Data'!$B:$B,UPPER(About!$B$1),'NREL Scaling Data'!$E:$E,Calculations!$M72,'NREL Scaling Data'!$A:$A,X$3,'NREL Scaling Data'!$C:$C,Calculations!$L72,'NREL Scaling Data'!$D:$D,Calculations!$N72) + 1) * X72,0)</f>
        <v>29780264450.951458</v>
      </c>
      <c r="Z72" s="45">
        <f>IFERROR(((SUMIFS('NREL Scaling Data'!$F:$F,'NREL Scaling Data'!$B:$B,UPPER(About!$B$1),'NREL Scaling Data'!$E:$E,Calculations!$M72,'NREL Scaling Data'!$A:$A,Z$3,'NREL Scaling Data'!$C:$C,Calculations!$L72,'NREL Scaling Data'!$D:$D,Calculations!$N72)-SUMIFS('NREL Scaling Data'!$F:$F,'NREL Scaling Data'!$B:$B,UPPER(About!$B$1),'NREL Scaling Data'!$E:$E,Calculations!$M72,'NREL Scaling Data'!$A:$A,Y$3,'NREL Scaling Data'!$C:$C,Calculations!$L72,'NREL Scaling Data'!$D:$D,Calculations!$N72))/SUMIFS('NREL Scaling Data'!$F:$F,'NREL Scaling Data'!$B:$B,UPPER(About!$B$1),'NREL Scaling Data'!$E:$E,Calculations!$M72,'NREL Scaling Data'!$A:$A,Y$3,'NREL Scaling Data'!$C:$C,Calculations!$L72,'NREL Scaling Data'!$D:$D,Calculations!$N72) + 1) * Y72,0)</f>
        <v>29091618827.894154</v>
      </c>
      <c r="AA72" s="45">
        <f>IFERROR(((SUMIFS('NREL Scaling Data'!$F:$F,'NREL Scaling Data'!$B:$B,UPPER(About!$B$1),'NREL Scaling Data'!$E:$E,Calculations!$M72,'NREL Scaling Data'!$A:$A,AA$3,'NREL Scaling Data'!$C:$C,Calculations!$L72,'NREL Scaling Data'!$D:$D,Calculations!$N72)-SUMIFS('NREL Scaling Data'!$F:$F,'NREL Scaling Data'!$B:$B,UPPER(About!$B$1),'NREL Scaling Data'!$E:$E,Calculations!$M72,'NREL Scaling Data'!$A:$A,Z$3,'NREL Scaling Data'!$C:$C,Calculations!$L72,'NREL Scaling Data'!$D:$D,Calculations!$N72))/SUMIFS('NREL Scaling Data'!$F:$F,'NREL Scaling Data'!$B:$B,UPPER(About!$B$1),'NREL Scaling Data'!$E:$E,Calculations!$M72,'NREL Scaling Data'!$A:$A,Z$3,'NREL Scaling Data'!$C:$C,Calculations!$L72,'NREL Scaling Data'!$D:$D,Calculations!$N72) + 1) * Z72,0)</f>
        <v>28224686842.269691</v>
      </c>
      <c r="AB72" s="45">
        <f>IFERROR(((SUMIFS('NREL Scaling Data'!$F:$F,'NREL Scaling Data'!$B:$B,UPPER(About!$B$1),'NREL Scaling Data'!$E:$E,Calculations!$M72,'NREL Scaling Data'!$A:$A,AB$3,'NREL Scaling Data'!$C:$C,Calculations!$L72,'NREL Scaling Data'!$D:$D,Calculations!$N72)-SUMIFS('NREL Scaling Data'!$F:$F,'NREL Scaling Data'!$B:$B,UPPER(About!$B$1),'NREL Scaling Data'!$E:$E,Calculations!$M72,'NREL Scaling Data'!$A:$A,AA$3,'NREL Scaling Data'!$C:$C,Calculations!$L72,'NREL Scaling Data'!$D:$D,Calculations!$N72))/SUMIFS('NREL Scaling Data'!$F:$F,'NREL Scaling Data'!$B:$B,UPPER(About!$B$1),'NREL Scaling Data'!$E:$E,Calculations!$M72,'NREL Scaling Data'!$A:$A,AA$3,'NREL Scaling Data'!$C:$C,Calculations!$L72,'NREL Scaling Data'!$D:$D,Calculations!$N72) + 1) * AA72,0)</f>
        <v>27202752669.809021</v>
      </c>
      <c r="AC72" s="45">
        <f>IFERROR(((SUMIFS('NREL Scaling Data'!$F:$F,'NREL Scaling Data'!$B:$B,UPPER(About!$B$1),'NREL Scaling Data'!$E:$E,Calculations!$M72,'NREL Scaling Data'!$A:$A,AC$3,'NREL Scaling Data'!$C:$C,Calculations!$L72,'NREL Scaling Data'!$D:$D,Calculations!$N72)-SUMIFS('NREL Scaling Data'!$F:$F,'NREL Scaling Data'!$B:$B,UPPER(About!$B$1),'NREL Scaling Data'!$E:$E,Calculations!$M72,'NREL Scaling Data'!$A:$A,AB$3,'NREL Scaling Data'!$C:$C,Calculations!$L72,'NREL Scaling Data'!$D:$D,Calculations!$N72))/SUMIFS('NREL Scaling Data'!$F:$F,'NREL Scaling Data'!$B:$B,UPPER(About!$B$1),'NREL Scaling Data'!$E:$E,Calculations!$M72,'NREL Scaling Data'!$A:$A,AB$3,'NREL Scaling Data'!$C:$C,Calculations!$L72,'NREL Scaling Data'!$D:$D,Calculations!$N72) + 1) * AB72,0)</f>
        <v>26022718201.255043</v>
      </c>
      <c r="AD72" s="45">
        <f>IFERROR(((SUMIFS('NREL Scaling Data'!$F:$F,'NREL Scaling Data'!$B:$B,UPPER(About!$B$1),'NREL Scaling Data'!$E:$E,Calculations!$M72,'NREL Scaling Data'!$A:$A,AD$3,'NREL Scaling Data'!$C:$C,Calculations!$L72,'NREL Scaling Data'!$D:$D,Calculations!$N72)-SUMIFS('NREL Scaling Data'!$F:$F,'NREL Scaling Data'!$B:$B,UPPER(About!$B$1),'NREL Scaling Data'!$E:$E,Calculations!$M72,'NREL Scaling Data'!$A:$A,AC$3,'NREL Scaling Data'!$C:$C,Calculations!$L72,'NREL Scaling Data'!$D:$D,Calculations!$N72))/SUMIFS('NREL Scaling Data'!$F:$F,'NREL Scaling Data'!$B:$B,UPPER(About!$B$1),'NREL Scaling Data'!$E:$E,Calculations!$M72,'NREL Scaling Data'!$A:$A,AC$3,'NREL Scaling Data'!$C:$C,Calculations!$L72,'NREL Scaling Data'!$D:$D,Calculations!$N72) + 1) * AC72,0)</f>
        <v>24738851166.16415</v>
      </c>
      <c r="AE72" s="45">
        <f>IFERROR(((SUMIFS('NREL Scaling Data'!$F:$F,'NREL Scaling Data'!$B:$B,UPPER(About!$B$1),'NREL Scaling Data'!$E:$E,Calculations!$M72,'NREL Scaling Data'!$A:$A,AE$3,'NREL Scaling Data'!$C:$C,Calculations!$L72,'NREL Scaling Data'!$D:$D,Calculations!$N72)-SUMIFS('NREL Scaling Data'!$F:$F,'NREL Scaling Data'!$B:$B,UPPER(About!$B$1),'NREL Scaling Data'!$E:$E,Calculations!$M72,'NREL Scaling Data'!$A:$A,AD$3,'NREL Scaling Data'!$C:$C,Calculations!$L72,'NREL Scaling Data'!$D:$D,Calculations!$N72))/SUMIFS('NREL Scaling Data'!$F:$F,'NREL Scaling Data'!$B:$B,UPPER(About!$B$1),'NREL Scaling Data'!$E:$E,Calculations!$M72,'NREL Scaling Data'!$A:$A,AD$3,'NREL Scaling Data'!$C:$C,Calculations!$L72,'NREL Scaling Data'!$D:$D,Calculations!$N72) + 1) * AD72,0)</f>
        <v>23345997495.788544</v>
      </c>
      <c r="AF72" s="45">
        <f>IFERROR(((SUMIFS('NREL Scaling Data'!$F:$F,'NREL Scaling Data'!$B:$B,UPPER(About!$B$1),'NREL Scaling Data'!$E:$E,Calculations!$M72,'NREL Scaling Data'!$A:$A,AF$3,'NREL Scaling Data'!$C:$C,Calculations!$L72,'NREL Scaling Data'!$D:$D,Calculations!$N72)-SUMIFS('NREL Scaling Data'!$F:$F,'NREL Scaling Data'!$B:$B,UPPER(About!$B$1),'NREL Scaling Data'!$E:$E,Calculations!$M72,'NREL Scaling Data'!$A:$A,AE$3,'NREL Scaling Data'!$C:$C,Calculations!$L72,'NREL Scaling Data'!$D:$D,Calculations!$N72))/SUMIFS('NREL Scaling Data'!$F:$F,'NREL Scaling Data'!$B:$B,UPPER(About!$B$1),'NREL Scaling Data'!$E:$E,Calculations!$M72,'NREL Scaling Data'!$A:$A,AE$3,'NREL Scaling Data'!$C:$C,Calculations!$L72,'NREL Scaling Data'!$D:$D,Calculations!$N72) + 1) * AE72,0)</f>
        <v>21869708829.491013</v>
      </c>
      <c r="AG72" s="45">
        <f>IFERROR(((SUMIFS('NREL Scaling Data'!$F:$F,'NREL Scaling Data'!$B:$B,UPPER(About!$B$1),'NREL Scaling Data'!$E:$E,Calculations!$M72,'NREL Scaling Data'!$A:$A,AG$3,'NREL Scaling Data'!$C:$C,Calculations!$L72,'NREL Scaling Data'!$D:$D,Calculations!$N72)-SUMIFS('NREL Scaling Data'!$F:$F,'NREL Scaling Data'!$B:$B,UPPER(About!$B$1),'NREL Scaling Data'!$E:$E,Calculations!$M72,'NREL Scaling Data'!$A:$A,AF$3,'NREL Scaling Data'!$C:$C,Calculations!$L72,'NREL Scaling Data'!$D:$D,Calculations!$N72))/SUMIFS('NREL Scaling Data'!$F:$F,'NREL Scaling Data'!$B:$B,UPPER(About!$B$1),'NREL Scaling Data'!$E:$E,Calculations!$M72,'NREL Scaling Data'!$A:$A,AF$3,'NREL Scaling Data'!$C:$C,Calculations!$L72,'NREL Scaling Data'!$D:$D,Calculations!$N72) + 1) * AF72,0)</f>
        <v>20360450409.550201</v>
      </c>
      <c r="AH72" s="45">
        <f>IFERROR(((SUMIFS('NREL Scaling Data'!$F:$F,'NREL Scaling Data'!$B:$B,UPPER(About!$B$1),'NREL Scaling Data'!$E:$E,Calculations!$M72,'NREL Scaling Data'!$A:$A,AH$3,'NREL Scaling Data'!$C:$C,Calculations!$L72,'NREL Scaling Data'!$D:$D,Calculations!$N72)-SUMIFS('NREL Scaling Data'!$F:$F,'NREL Scaling Data'!$B:$B,UPPER(About!$B$1),'NREL Scaling Data'!$E:$E,Calculations!$M72,'NREL Scaling Data'!$A:$A,AG$3,'NREL Scaling Data'!$C:$C,Calculations!$L72,'NREL Scaling Data'!$D:$D,Calculations!$N72))/SUMIFS('NREL Scaling Data'!$F:$F,'NREL Scaling Data'!$B:$B,UPPER(About!$B$1),'NREL Scaling Data'!$E:$E,Calculations!$M72,'NREL Scaling Data'!$A:$A,AG$3,'NREL Scaling Data'!$C:$C,Calculations!$L72,'NREL Scaling Data'!$D:$D,Calculations!$N72) + 1) * AG72,0)</f>
        <v>18816513361.298782</v>
      </c>
      <c r="AI72" s="45">
        <f>IFERROR(((SUMIFS('NREL Scaling Data'!$F:$F,'NREL Scaling Data'!$B:$B,UPPER(About!$B$1),'NREL Scaling Data'!$E:$E,Calculations!$M72,'NREL Scaling Data'!$A:$A,AI$3,'NREL Scaling Data'!$C:$C,Calculations!$L72,'NREL Scaling Data'!$D:$D,Calculations!$N72)-SUMIFS('NREL Scaling Data'!$F:$F,'NREL Scaling Data'!$B:$B,UPPER(About!$B$1),'NREL Scaling Data'!$E:$E,Calculations!$M72,'NREL Scaling Data'!$A:$A,AH$3,'NREL Scaling Data'!$C:$C,Calculations!$L72,'NREL Scaling Data'!$D:$D,Calculations!$N72))/SUMIFS('NREL Scaling Data'!$F:$F,'NREL Scaling Data'!$B:$B,UPPER(About!$B$1),'NREL Scaling Data'!$E:$E,Calculations!$M72,'NREL Scaling Data'!$A:$A,AH$3,'NREL Scaling Data'!$C:$C,Calculations!$L72,'NREL Scaling Data'!$D:$D,Calculations!$N72) + 1) * AH72,0)</f>
        <v>17264506572.159523</v>
      </c>
      <c r="AJ72" s="45">
        <f>IFERROR(((SUMIFS('NREL Scaling Data'!$F:$F,'NREL Scaling Data'!$B:$B,UPPER(About!$B$1),'NREL Scaling Data'!$E:$E,Calculations!$M72,'NREL Scaling Data'!$A:$A,AJ$3,'NREL Scaling Data'!$C:$C,Calculations!$L72,'NREL Scaling Data'!$D:$D,Calculations!$N72)-SUMIFS('NREL Scaling Data'!$F:$F,'NREL Scaling Data'!$B:$B,UPPER(About!$B$1),'NREL Scaling Data'!$E:$E,Calculations!$M72,'NREL Scaling Data'!$A:$A,AI$3,'NREL Scaling Data'!$C:$C,Calculations!$L72,'NREL Scaling Data'!$D:$D,Calculations!$N72))/SUMIFS('NREL Scaling Data'!$F:$F,'NREL Scaling Data'!$B:$B,UPPER(About!$B$1),'NREL Scaling Data'!$E:$E,Calculations!$M72,'NREL Scaling Data'!$A:$A,AI$3,'NREL Scaling Data'!$C:$C,Calculations!$L72,'NREL Scaling Data'!$D:$D,Calculations!$N72) + 1) * AI72,0)</f>
        <v>15727144692.75861</v>
      </c>
      <c r="AK72" s="45">
        <f>IFERROR(((SUMIFS('NREL Scaling Data'!$F:$F,'NREL Scaling Data'!$B:$B,UPPER(About!$B$1),'NREL Scaling Data'!$E:$E,Calculations!$M72,'NREL Scaling Data'!$A:$A,AK$3,'NREL Scaling Data'!$C:$C,Calculations!$L72,'NREL Scaling Data'!$D:$D,Calculations!$N72)-SUMIFS('NREL Scaling Data'!$F:$F,'NREL Scaling Data'!$B:$B,UPPER(About!$B$1),'NREL Scaling Data'!$E:$E,Calculations!$M72,'NREL Scaling Data'!$A:$A,AJ$3,'NREL Scaling Data'!$C:$C,Calculations!$L72,'NREL Scaling Data'!$D:$D,Calculations!$N72))/SUMIFS('NREL Scaling Data'!$F:$F,'NREL Scaling Data'!$B:$B,UPPER(About!$B$1),'NREL Scaling Data'!$E:$E,Calculations!$M72,'NREL Scaling Data'!$A:$A,AJ$3,'NREL Scaling Data'!$C:$C,Calculations!$L72,'NREL Scaling Data'!$D:$D,Calculations!$N72) + 1) * AJ72,0)</f>
        <v>14131238924.501177</v>
      </c>
      <c r="AL72" s="45">
        <f>IFERROR(((SUMIFS('NREL Scaling Data'!$F:$F,'NREL Scaling Data'!$B:$B,UPPER(About!$B$1),'NREL Scaling Data'!$E:$E,Calculations!$M72,'NREL Scaling Data'!$A:$A,AL$3,'NREL Scaling Data'!$C:$C,Calculations!$L72,'NREL Scaling Data'!$D:$D,Calculations!$N72)-SUMIFS('NREL Scaling Data'!$F:$F,'NREL Scaling Data'!$B:$B,UPPER(About!$B$1),'NREL Scaling Data'!$E:$E,Calculations!$M72,'NREL Scaling Data'!$A:$A,AK$3,'NREL Scaling Data'!$C:$C,Calculations!$L72,'NREL Scaling Data'!$D:$D,Calculations!$N72))/SUMIFS('NREL Scaling Data'!$F:$F,'NREL Scaling Data'!$B:$B,UPPER(About!$B$1),'NREL Scaling Data'!$E:$E,Calculations!$M72,'NREL Scaling Data'!$A:$A,AK$3,'NREL Scaling Data'!$C:$C,Calculations!$L72,'NREL Scaling Data'!$D:$D,Calculations!$N72) + 1) * AK72,0)</f>
        <v>12609285075.390989</v>
      </c>
      <c r="AM72" s="45">
        <f>IFERROR(((SUMIFS('NREL Scaling Data'!$F:$F,'NREL Scaling Data'!$B:$B,UPPER(About!$B$1),'NREL Scaling Data'!$E:$E,Calculations!$M72,'NREL Scaling Data'!$A:$A,AM$3,'NREL Scaling Data'!$C:$C,Calculations!$L72,'NREL Scaling Data'!$D:$D,Calculations!$N72)-SUMIFS('NREL Scaling Data'!$F:$F,'NREL Scaling Data'!$B:$B,UPPER(About!$B$1),'NREL Scaling Data'!$E:$E,Calculations!$M72,'NREL Scaling Data'!$A:$A,AL$3,'NREL Scaling Data'!$C:$C,Calculations!$L72,'NREL Scaling Data'!$D:$D,Calculations!$N72))/SUMIFS('NREL Scaling Data'!$F:$F,'NREL Scaling Data'!$B:$B,UPPER(About!$B$1),'NREL Scaling Data'!$E:$E,Calculations!$M72,'NREL Scaling Data'!$A:$A,AL$3,'NREL Scaling Data'!$C:$C,Calculations!$L72,'NREL Scaling Data'!$D:$D,Calculations!$N72) + 1) * AL72,0)</f>
        <v>11178436105.913282</v>
      </c>
      <c r="AN72" s="45">
        <f>IFERROR(((SUMIFS('NREL Scaling Data'!$F:$F,'NREL Scaling Data'!$B:$B,UPPER(About!$B$1),'NREL Scaling Data'!$E:$E,Calculations!$M72,'NREL Scaling Data'!$A:$A,AN$3,'NREL Scaling Data'!$C:$C,Calculations!$L72,'NREL Scaling Data'!$D:$D,Calculations!$N72)-SUMIFS('NREL Scaling Data'!$F:$F,'NREL Scaling Data'!$B:$B,UPPER(About!$B$1),'NREL Scaling Data'!$E:$E,Calculations!$M72,'NREL Scaling Data'!$A:$A,AM$3,'NREL Scaling Data'!$C:$C,Calculations!$L72,'NREL Scaling Data'!$D:$D,Calculations!$N72))/SUMIFS('NREL Scaling Data'!$F:$F,'NREL Scaling Data'!$B:$B,UPPER(About!$B$1),'NREL Scaling Data'!$E:$E,Calculations!$M72,'NREL Scaling Data'!$A:$A,AM$3,'NREL Scaling Data'!$C:$C,Calculations!$L72,'NREL Scaling Data'!$D:$D,Calculations!$N72) + 1) * AM72,0)</f>
        <v>9845840339.9103622</v>
      </c>
      <c r="AO72" s="45">
        <f>IFERROR(((SUMIFS('NREL Scaling Data'!$F:$F,'NREL Scaling Data'!$B:$B,UPPER(About!$B$1),'NREL Scaling Data'!$E:$E,Calculations!$M72,'NREL Scaling Data'!$A:$A,AO$3,'NREL Scaling Data'!$C:$C,Calculations!$L72,'NREL Scaling Data'!$D:$D,Calculations!$N72)-SUMIFS('NREL Scaling Data'!$F:$F,'NREL Scaling Data'!$B:$B,UPPER(About!$B$1),'NREL Scaling Data'!$E:$E,Calculations!$M72,'NREL Scaling Data'!$A:$A,AN$3,'NREL Scaling Data'!$C:$C,Calculations!$L72,'NREL Scaling Data'!$D:$D,Calculations!$N72))/SUMIFS('NREL Scaling Data'!$F:$F,'NREL Scaling Data'!$B:$B,UPPER(About!$B$1),'NREL Scaling Data'!$E:$E,Calculations!$M72,'NREL Scaling Data'!$A:$A,AN$3,'NREL Scaling Data'!$C:$C,Calculations!$L72,'NREL Scaling Data'!$D:$D,Calculations!$N72) + 1) * AN72,0)</f>
        <v>8630150201.8681259</v>
      </c>
      <c r="AP72" s="45">
        <f>IFERROR(((SUMIFS('NREL Scaling Data'!$F:$F,'NREL Scaling Data'!$B:$B,UPPER(About!$B$1),'NREL Scaling Data'!$E:$E,Calculations!$M72,'NREL Scaling Data'!$A:$A,AP$3,'NREL Scaling Data'!$C:$C,Calculations!$L72,'NREL Scaling Data'!$D:$D,Calculations!$N72)-SUMIFS('NREL Scaling Data'!$F:$F,'NREL Scaling Data'!$B:$B,UPPER(About!$B$1),'NREL Scaling Data'!$E:$E,Calculations!$M72,'NREL Scaling Data'!$A:$A,AO$3,'NREL Scaling Data'!$C:$C,Calculations!$L72,'NREL Scaling Data'!$D:$D,Calculations!$N72))/SUMIFS('NREL Scaling Data'!$F:$F,'NREL Scaling Data'!$B:$B,UPPER(About!$B$1),'NREL Scaling Data'!$E:$E,Calculations!$M72,'NREL Scaling Data'!$A:$A,AO$3,'NREL Scaling Data'!$C:$C,Calculations!$L72,'NREL Scaling Data'!$D:$D,Calculations!$N72) + 1) * AO72,0)</f>
        <v>7542891602.888998</v>
      </c>
      <c r="AQ72" s="45">
        <f>IFERROR(((SUMIFS('NREL Scaling Data'!$F:$F,'NREL Scaling Data'!$B:$B,UPPER(About!$B$1),'NREL Scaling Data'!$E:$E,Calculations!$M72,'NREL Scaling Data'!$A:$A,AQ$3,'NREL Scaling Data'!$C:$C,Calculations!$L72,'NREL Scaling Data'!$D:$D,Calculations!$N72)-SUMIFS('NREL Scaling Data'!$F:$F,'NREL Scaling Data'!$B:$B,UPPER(About!$B$1),'NREL Scaling Data'!$E:$E,Calculations!$M72,'NREL Scaling Data'!$A:$A,AP$3,'NREL Scaling Data'!$C:$C,Calculations!$L72,'NREL Scaling Data'!$D:$D,Calculations!$N72))/SUMIFS('NREL Scaling Data'!$F:$F,'NREL Scaling Data'!$B:$B,UPPER(About!$B$1),'NREL Scaling Data'!$E:$E,Calculations!$M72,'NREL Scaling Data'!$A:$A,AP$3,'NREL Scaling Data'!$C:$C,Calculations!$L72,'NREL Scaling Data'!$D:$D,Calculations!$N72) + 1) * AP72,0)</f>
        <v>6591477940.2535114</v>
      </c>
      <c r="AR72" s="45">
        <f>IFERROR(((SUMIFS('NREL Scaling Data'!$F:$F,'NREL Scaling Data'!$B:$B,UPPER(About!$B$1),'NREL Scaling Data'!$E:$E,Calculations!$M72,'NREL Scaling Data'!$A:$A,AR$3,'NREL Scaling Data'!$C:$C,Calculations!$L72,'NREL Scaling Data'!$D:$D,Calculations!$N72)-SUMIFS('NREL Scaling Data'!$F:$F,'NREL Scaling Data'!$B:$B,UPPER(About!$B$1),'NREL Scaling Data'!$E:$E,Calculations!$M72,'NREL Scaling Data'!$A:$A,AQ$3,'NREL Scaling Data'!$C:$C,Calculations!$L72,'NREL Scaling Data'!$D:$D,Calculations!$N72))/SUMIFS('NREL Scaling Data'!$F:$F,'NREL Scaling Data'!$B:$B,UPPER(About!$B$1),'NREL Scaling Data'!$E:$E,Calculations!$M72,'NREL Scaling Data'!$A:$A,AQ$3,'NREL Scaling Data'!$C:$C,Calculations!$L72,'NREL Scaling Data'!$D:$D,Calculations!$N72) + 1) * AQ72,0)</f>
        <v>5777691106.8000441</v>
      </c>
      <c r="AS72" s="45">
        <f>IFERROR(((SUMIFS('NREL Scaling Data'!$F:$F,'NREL Scaling Data'!$B:$B,UPPER(About!$B$1),'NREL Scaling Data'!$E:$E,Calculations!$M72,'NREL Scaling Data'!$A:$A,AS$3,'NREL Scaling Data'!$C:$C,Calculations!$L72,'NREL Scaling Data'!$D:$D,Calculations!$N72)-SUMIFS('NREL Scaling Data'!$F:$F,'NREL Scaling Data'!$B:$B,UPPER(About!$B$1),'NREL Scaling Data'!$E:$E,Calculations!$M72,'NREL Scaling Data'!$A:$A,AR$3,'NREL Scaling Data'!$C:$C,Calculations!$L72,'NREL Scaling Data'!$D:$D,Calculations!$N72))/SUMIFS('NREL Scaling Data'!$F:$F,'NREL Scaling Data'!$B:$B,UPPER(About!$B$1),'NREL Scaling Data'!$E:$E,Calculations!$M72,'NREL Scaling Data'!$A:$A,AR$3,'NREL Scaling Data'!$C:$C,Calculations!$L72,'NREL Scaling Data'!$D:$D,Calculations!$N72) + 1) * AR72,0)</f>
        <v>5097528780.2564669</v>
      </c>
      <c r="AT72" s="45">
        <f>IFERROR(((SUMIFS('NREL Scaling Data'!$F:$F,'NREL Scaling Data'!$B:$B,UPPER(About!$B$1),'NREL Scaling Data'!$E:$E,Calculations!$M72,'NREL Scaling Data'!$A:$A,AT$3,'NREL Scaling Data'!$C:$C,Calculations!$L72,'NREL Scaling Data'!$D:$D,Calculations!$N72)-SUMIFS('NREL Scaling Data'!$F:$F,'NREL Scaling Data'!$B:$B,UPPER(About!$B$1),'NREL Scaling Data'!$E:$E,Calculations!$M72,'NREL Scaling Data'!$A:$A,AS$3,'NREL Scaling Data'!$C:$C,Calculations!$L72,'NREL Scaling Data'!$D:$D,Calculations!$N72))/SUMIFS('NREL Scaling Data'!$F:$F,'NREL Scaling Data'!$B:$B,UPPER(About!$B$1),'NREL Scaling Data'!$E:$E,Calculations!$M72,'NREL Scaling Data'!$A:$A,AS$3,'NREL Scaling Data'!$C:$C,Calculations!$L72,'NREL Scaling Data'!$D:$D,Calculations!$N72) + 1) * AS72,0)</f>
        <v>4542694034.4483948</v>
      </c>
    </row>
    <row r="73" spans="8:46">
      <c r="I73" s="12" t="s">
        <v>1084</v>
      </c>
      <c r="J73" s="209">
        <f>IFERROR(SUMIFS('NREL Scaling Data'!F:F,'NREL Scaling Data'!B:B,UPPER(About!$B$1),'NREL Scaling Data'!E:E,Calculations!M73,'NREL Scaling Data'!A:A, 2021,'NREL Scaling Data'!C:C,Calculations!L73,'NREL Scaling Data'!D:D,Calculations!N73) / SUMIFS('NREL Scaling Data'!F:F,'NREL Scaling Data'!B:B,UPPER(About!$B$1),'NREL Scaling Data'!A:A, 2021,'NREL Scaling Data'!C:C,Calculations!L73,'NREL Scaling Data'!D:D,Calculations!N73),0)</f>
        <v>0</v>
      </c>
      <c r="K73" s="210">
        <f t="shared" si="14"/>
        <v>5.7633672610931462E-2</v>
      </c>
      <c r="L73" s="209" t="s">
        <v>1022</v>
      </c>
      <c r="M73" s="12" t="s">
        <v>1015</v>
      </c>
      <c r="N73" s="1" t="s">
        <v>83</v>
      </c>
      <c r="O73" s="7">
        <f t="shared" si="15"/>
        <v>0</v>
      </c>
      <c r="P73" s="7">
        <f t="shared" si="16"/>
        <v>0</v>
      </c>
      <c r="Q73" s="45">
        <f>SUMIFS('SEDS 2021'!$F$23:$F$40,'SEDS 2021'!E$23:E$40,Calculations!L73,'SEDS 2021'!D$23:D$40,Calculations!N73)*J73*K73</f>
        <v>0</v>
      </c>
      <c r="R73" s="45">
        <f>IFERROR(((SUMIFS('NREL Scaling Data'!$F:$F,'NREL Scaling Data'!$B:$B,UPPER(About!$B$1),'NREL Scaling Data'!$E:$E,Calculations!$M73,'NREL Scaling Data'!$A:$A,R$3,'NREL Scaling Data'!$C:$C,Calculations!$L73,'NREL Scaling Data'!$D:$D,Calculations!$N73)-SUMIFS('NREL Scaling Data'!$F:$F,'NREL Scaling Data'!$B:$B,UPPER(About!$B$1),'NREL Scaling Data'!$E:$E,Calculations!$M73,'NREL Scaling Data'!$A:$A,Q$3,'NREL Scaling Data'!$C:$C,Calculations!$L73,'NREL Scaling Data'!$D:$D,Calculations!$N73))/SUMIFS('NREL Scaling Data'!$F:$F,'NREL Scaling Data'!$B:$B,UPPER(About!$B$1),'NREL Scaling Data'!$E:$E,Calculations!$M73,'NREL Scaling Data'!$A:$A,Q$3,'NREL Scaling Data'!$C:$C,Calculations!$L73,'NREL Scaling Data'!$D:$D,Calculations!$N73) + 1) * Q73,0)</f>
        <v>0</v>
      </c>
      <c r="S73" s="45">
        <f>IFERROR(((SUMIFS('NREL Scaling Data'!$F:$F,'NREL Scaling Data'!$B:$B,UPPER(About!$B$1),'NREL Scaling Data'!$E:$E,Calculations!$M73,'NREL Scaling Data'!$A:$A,S$3,'NREL Scaling Data'!$C:$C,Calculations!$L73,'NREL Scaling Data'!$D:$D,Calculations!$N73)-SUMIFS('NREL Scaling Data'!$F:$F,'NREL Scaling Data'!$B:$B,UPPER(About!$B$1),'NREL Scaling Data'!$E:$E,Calculations!$M73,'NREL Scaling Data'!$A:$A,R$3,'NREL Scaling Data'!$C:$C,Calculations!$L73,'NREL Scaling Data'!$D:$D,Calculations!$N73))/SUMIFS('NREL Scaling Data'!$F:$F,'NREL Scaling Data'!$B:$B,UPPER(About!$B$1),'NREL Scaling Data'!$E:$E,Calculations!$M73,'NREL Scaling Data'!$A:$A,R$3,'NREL Scaling Data'!$C:$C,Calculations!$L73,'NREL Scaling Data'!$D:$D,Calculations!$N73) + 1) * R73,0)</f>
        <v>0</v>
      </c>
      <c r="T73" s="45">
        <f>IFERROR(((SUMIFS('NREL Scaling Data'!$F:$F,'NREL Scaling Data'!$B:$B,UPPER(About!$B$1),'NREL Scaling Data'!$E:$E,Calculations!$M73,'NREL Scaling Data'!$A:$A,T$3,'NREL Scaling Data'!$C:$C,Calculations!$L73,'NREL Scaling Data'!$D:$D,Calculations!$N73)-SUMIFS('NREL Scaling Data'!$F:$F,'NREL Scaling Data'!$B:$B,UPPER(About!$B$1),'NREL Scaling Data'!$E:$E,Calculations!$M73,'NREL Scaling Data'!$A:$A,S$3,'NREL Scaling Data'!$C:$C,Calculations!$L73,'NREL Scaling Data'!$D:$D,Calculations!$N73))/SUMIFS('NREL Scaling Data'!$F:$F,'NREL Scaling Data'!$B:$B,UPPER(About!$B$1),'NREL Scaling Data'!$E:$E,Calculations!$M73,'NREL Scaling Data'!$A:$A,S$3,'NREL Scaling Data'!$C:$C,Calculations!$L73,'NREL Scaling Data'!$D:$D,Calculations!$N73) + 1) * S73,0)</f>
        <v>0</v>
      </c>
      <c r="U73" s="45">
        <f>IFERROR(((SUMIFS('NREL Scaling Data'!$F:$F,'NREL Scaling Data'!$B:$B,UPPER(About!$B$1),'NREL Scaling Data'!$E:$E,Calculations!$M73,'NREL Scaling Data'!$A:$A,U$3,'NREL Scaling Data'!$C:$C,Calculations!$L73,'NREL Scaling Data'!$D:$D,Calculations!$N73)-SUMIFS('NREL Scaling Data'!$F:$F,'NREL Scaling Data'!$B:$B,UPPER(About!$B$1),'NREL Scaling Data'!$E:$E,Calculations!$M73,'NREL Scaling Data'!$A:$A,T$3,'NREL Scaling Data'!$C:$C,Calculations!$L73,'NREL Scaling Data'!$D:$D,Calculations!$N73))/SUMIFS('NREL Scaling Data'!$F:$F,'NREL Scaling Data'!$B:$B,UPPER(About!$B$1),'NREL Scaling Data'!$E:$E,Calculations!$M73,'NREL Scaling Data'!$A:$A,T$3,'NREL Scaling Data'!$C:$C,Calculations!$L73,'NREL Scaling Data'!$D:$D,Calculations!$N73) + 1) * T73,0)</f>
        <v>0</v>
      </c>
      <c r="V73" s="45">
        <f>IFERROR(((SUMIFS('NREL Scaling Data'!$F:$F,'NREL Scaling Data'!$B:$B,UPPER(About!$B$1),'NREL Scaling Data'!$E:$E,Calculations!$M73,'NREL Scaling Data'!$A:$A,V$3,'NREL Scaling Data'!$C:$C,Calculations!$L73,'NREL Scaling Data'!$D:$D,Calculations!$N73)-SUMIFS('NREL Scaling Data'!$F:$F,'NREL Scaling Data'!$B:$B,UPPER(About!$B$1),'NREL Scaling Data'!$E:$E,Calculations!$M73,'NREL Scaling Data'!$A:$A,U$3,'NREL Scaling Data'!$C:$C,Calculations!$L73,'NREL Scaling Data'!$D:$D,Calculations!$N73))/SUMIFS('NREL Scaling Data'!$F:$F,'NREL Scaling Data'!$B:$B,UPPER(About!$B$1),'NREL Scaling Data'!$E:$E,Calculations!$M73,'NREL Scaling Data'!$A:$A,U$3,'NREL Scaling Data'!$C:$C,Calculations!$L73,'NREL Scaling Data'!$D:$D,Calculations!$N73) + 1) * U73,0)</f>
        <v>0</v>
      </c>
      <c r="W73" s="45">
        <f>IFERROR(((SUMIFS('NREL Scaling Data'!$F:$F,'NREL Scaling Data'!$B:$B,UPPER(About!$B$1),'NREL Scaling Data'!$E:$E,Calculations!$M73,'NREL Scaling Data'!$A:$A,W$3,'NREL Scaling Data'!$C:$C,Calculations!$L73,'NREL Scaling Data'!$D:$D,Calculations!$N73)-SUMIFS('NREL Scaling Data'!$F:$F,'NREL Scaling Data'!$B:$B,UPPER(About!$B$1),'NREL Scaling Data'!$E:$E,Calculations!$M73,'NREL Scaling Data'!$A:$A,V$3,'NREL Scaling Data'!$C:$C,Calculations!$L73,'NREL Scaling Data'!$D:$D,Calculations!$N73))/SUMIFS('NREL Scaling Data'!$F:$F,'NREL Scaling Data'!$B:$B,UPPER(About!$B$1),'NREL Scaling Data'!$E:$E,Calculations!$M73,'NREL Scaling Data'!$A:$A,V$3,'NREL Scaling Data'!$C:$C,Calculations!$L73,'NREL Scaling Data'!$D:$D,Calculations!$N73) + 1) * V73,0)</f>
        <v>0</v>
      </c>
      <c r="X73" s="45">
        <f>IFERROR(((SUMIFS('NREL Scaling Data'!$F:$F,'NREL Scaling Data'!$B:$B,UPPER(About!$B$1),'NREL Scaling Data'!$E:$E,Calculations!$M73,'NREL Scaling Data'!$A:$A,X$3,'NREL Scaling Data'!$C:$C,Calculations!$L73,'NREL Scaling Data'!$D:$D,Calculations!$N73)-SUMIFS('NREL Scaling Data'!$F:$F,'NREL Scaling Data'!$B:$B,UPPER(About!$B$1),'NREL Scaling Data'!$E:$E,Calculations!$M73,'NREL Scaling Data'!$A:$A,W$3,'NREL Scaling Data'!$C:$C,Calculations!$L73,'NREL Scaling Data'!$D:$D,Calculations!$N73))/SUMIFS('NREL Scaling Data'!$F:$F,'NREL Scaling Data'!$B:$B,UPPER(About!$B$1),'NREL Scaling Data'!$E:$E,Calculations!$M73,'NREL Scaling Data'!$A:$A,W$3,'NREL Scaling Data'!$C:$C,Calculations!$L73,'NREL Scaling Data'!$D:$D,Calculations!$N73) + 1) * W73,0)</f>
        <v>0</v>
      </c>
      <c r="Y73" s="45">
        <f>IFERROR(((SUMIFS('NREL Scaling Data'!$F:$F,'NREL Scaling Data'!$B:$B,UPPER(About!$B$1),'NREL Scaling Data'!$E:$E,Calculations!$M73,'NREL Scaling Data'!$A:$A,Y$3,'NREL Scaling Data'!$C:$C,Calculations!$L73,'NREL Scaling Data'!$D:$D,Calculations!$N73)-SUMIFS('NREL Scaling Data'!$F:$F,'NREL Scaling Data'!$B:$B,UPPER(About!$B$1),'NREL Scaling Data'!$E:$E,Calculations!$M73,'NREL Scaling Data'!$A:$A,X$3,'NREL Scaling Data'!$C:$C,Calculations!$L73,'NREL Scaling Data'!$D:$D,Calculations!$N73))/SUMIFS('NREL Scaling Data'!$F:$F,'NREL Scaling Data'!$B:$B,UPPER(About!$B$1),'NREL Scaling Data'!$E:$E,Calculations!$M73,'NREL Scaling Data'!$A:$A,X$3,'NREL Scaling Data'!$C:$C,Calculations!$L73,'NREL Scaling Data'!$D:$D,Calculations!$N73) + 1) * X73,0)</f>
        <v>0</v>
      </c>
      <c r="Z73" s="45">
        <f>IFERROR(((SUMIFS('NREL Scaling Data'!$F:$F,'NREL Scaling Data'!$B:$B,UPPER(About!$B$1),'NREL Scaling Data'!$E:$E,Calculations!$M73,'NREL Scaling Data'!$A:$A,Z$3,'NREL Scaling Data'!$C:$C,Calculations!$L73,'NREL Scaling Data'!$D:$D,Calculations!$N73)-SUMIFS('NREL Scaling Data'!$F:$F,'NREL Scaling Data'!$B:$B,UPPER(About!$B$1),'NREL Scaling Data'!$E:$E,Calculations!$M73,'NREL Scaling Data'!$A:$A,Y$3,'NREL Scaling Data'!$C:$C,Calculations!$L73,'NREL Scaling Data'!$D:$D,Calculations!$N73))/SUMIFS('NREL Scaling Data'!$F:$F,'NREL Scaling Data'!$B:$B,UPPER(About!$B$1),'NREL Scaling Data'!$E:$E,Calculations!$M73,'NREL Scaling Data'!$A:$A,Y$3,'NREL Scaling Data'!$C:$C,Calculations!$L73,'NREL Scaling Data'!$D:$D,Calculations!$N73) + 1) * Y73,0)</f>
        <v>0</v>
      </c>
      <c r="AA73" s="45">
        <f>IFERROR(((SUMIFS('NREL Scaling Data'!$F:$F,'NREL Scaling Data'!$B:$B,UPPER(About!$B$1),'NREL Scaling Data'!$E:$E,Calculations!$M73,'NREL Scaling Data'!$A:$A,AA$3,'NREL Scaling Data'!$C:$C,Calculations!$L73,'NREL Scaling Data'!$D:$D,Calculations!$N73)-SUMIFS('NREL Scaling Data'!$F:$F,'NREL Scaling Data'!$B:$B,UPPER(About!$B$1),'NREL Scaling Data'!$E:$E,Calculations!$M73,'NREL Scaling Data'!$A:$A,Z$3,'NREL Scaling Data'!$C:$C,Calculations!$L73,'NREL Scaling Data'!$D:$D,Calculations!$N73))/SUMIFS('NREL Scaling Data'!$F:$F,'NREL Scaling Data'!$B:$B,UPPER(About!$B$1),'NREL Scaling Data'!$E:$E,Calculations!$M73,'NREL Scaling Data'!$A:$A,Z$3,'NREL Scaling Data'!$C:$C,Calculations!$L73,'NREL Scaling Data'!$D:$D,Calculations!$N73) + 1) * Z73,0)</f>
        <v>0</v>
      </c>
      <c r="AB73" s="45">
        <f>IFERROR(((SUMIFS('NREL Scaling Data'!$F:$F,'NREL Scaling Data'!$B:$B,UPPER(About!$B$1),'NREL Scaling Data'!$E:$E,Calculations!$M73,'NREL Scaling Data'!$A:$A,AB$3,'NREL Scaling Data'!$C:$C,Calculations!$L73,'NREL Scaling Data'!$D:$D,Calculations!$N73)-SUMIFS('NREL Scaling Data'!$F:$F,'NREL Scaling Data'!$B:$B,UPPER(About!$B$1),'NREL Scaling Data'!$E:$E,Calculations!$M73,'NREL Scaling Data'!$A:$A,AA$3,'NREL Scaling Data'!$C:$C,Calculations!$L73,'NREL Scaling Data'!$D:$D,Calculations!$N73))/SUMIFS('NREL Scaling Data'!$F:$F,'NREL Scaling Data'!$B:$B,UPPER(About!$B$1),'NREL Scaling Data'!$E:$E,Calculations!$M73,'NREL Scaling Data'!$A:$A,AA$3,'NREL Scaling Data'!$C:$C,Calculations!$L73,'NREL Scaling Data'!$D:$D,Calculations!$N73) + 1) * AA73,0)</f>
        <v>0</v>
      </c>
      <c r="AC73" s="45">
        <f>IFERROR(((SUMIFS('NREL Scaling Data'!$F:$F,'NREL Scaling Data'!$B:$B,UPPER(About!$B$1),'NREL Scaling Data'!$E:$E,Calculations!$M73,'NREL Scaling Data'!$A:$A,AC$3,'NREL Scaling Data'!$C:$C,Calculations!$L73,'NREL Scaling Data'!$D:$D,Calculations!$N73)-SUMIFS('NREL Scaling Data'!$F:$F,'NREL Scaling Data'!$B:$B,UPPER(About!$B$1),'NREL Scaling Data'!$E:$E,Calculations!$M73,'NREL Scaling Data'!$A:$A,AB$3,'NREL Scaling Data'!$C:$C,Calculations!$L73,'NREL Scaling Data'!$D:$D,Calculations!$N73))/SUMIFS('NREL Scaling Data'!$F:$F,'NREL Scaling Data'!$B:$B,UPPER(About!$B$1),'NREL Scaling Data'!$E:$E,Calculations!$M73,'NREL Scaling Data'!$A:$A,AB$3,'NREL Scaling Data'!$C:$C,Calculations!$L73,'NREL Scaling Data'!$D:$D,Calculations!$N73) + 1) * AB73,0)</f>
        <v>0</v>
      </c>
      <c r="AD73" s="45">
        <f>IFERROR(((SUMIFS('NREL Scaling Data'!$F:$F,'NREL Scaling Data'!$B:$B,UPPER(About!$B$1),'NREL Scaling Data'!$E:$E,Calculations!$M73,'NREL Scaling Data'!$A:$A,AD$3,'NREL Scaling Data'!$C:$C,Calculations!$L73,'NREL Scaling Data'!$D:$D,Calculations!$N73)-SUMIFS('NREL Scaling Data'!$F:$F,'NREL Scaling Data'!$B:$B,UPPER(About!$B$1),'NREL Scaling Data'!$E:$E,Calculations!$M73,'NREL Scaling Data'!$A:$A,AC$3,'NREL Scaling Data'!$C:$C,Calculations!$L73,'NREL Scaling Data'!$D:$D,Calculations!$N73))/SUMIFS('NREL Scaling Data'!$F:$F,'NREL Scaling Data'!$B:$B,UPPER(About!$B$1),'NREL Scaling Data'!$E:$E,Calculations!$M73,'NREL Scaling Data'!$A:$A,AC$3,'NREL Scaling Data'!$C:$C,Calculations!$L73,'NREL Scaling Data'!$D:$D,Calculations!$N73) + 1) * AC73,0)</f>
        <v>0</v>
      </c>
      <c r="AE73" s="45">
        <f>IFERROR(((SUMIFS('NREL Scaling Data'!$F:$F,'NREL Scaling Data'!$B:$B,UPPER(About!$B$1),'NREL Scaling Data'!$E:$E,Calculations!$M73,'NREL Scaling Data'!$A:$A,AE$3,'NREL Scaling Data'!$C:$C,Calculations!$L73,'NREL Scaling Data'!$D:$D,Calculations!$N73)-SUMIFS('NREL Scaling Data'!$F:$F,'NREL Scaling Data'!$B:$B,UPPER(About!$B$1),'NREL Scaling Data'!$E:$E,Calculations!$M73,'NREL Scaling Data'!$A:$A,AD$3,'NREL Scaling Data'!$C:$C,Calculations!$L73,'NREL Scaling Data'!$D:$D,Calculations!$N73))/SUMIFS('NREL Scaling Data'!$F:$F,'NREL Scaling Data'!$B:$B,UPPER(About!$B$1),'NREL Scaling Data'!$E:$E,Calculations!$M73,'NREL Scaling Data'!$A:$A,AD$3,'NREL Scaling Data'!$C:$C,Calculations!$L73,'NREL Scaling Data'!$D:$D,Calculations!$N73) + 1) * AD73,0)</f>
        <v>0</v>
      </c>
      <c r="AF73" s="45">
        <f>IFERROR(((SUMIFS('NREL Scaling Data'!$F:$F,'NREL Scaling Data'!$B:$B,UPPER(About!$B$1),'NREL Scaling Data'!$E:$E,Calculations!$M73,'NREL Scaling Data'!$A:$A,AF$3,'NREL Scaling Data'!$C:$C,Calculations!$L73,'NREL Scaling Data'!$D:$D,Calculations!$N73)-SUMIFS('NREL Scaling Data'!$F:$F,'NREL Scaling Data'!$B:$B,UPPER(About!$B$1),'NREL Scaling Data'!$E:$E,Calculations!$M73,'NREL Scaling Data'!$A:$A,AE$3,'NREL Scaling Data'!$C:$C,Calculations!$L73,'NREL Scaling Data'!$D:$D,Calculations!$N73))/SUMIFS('NREL Scaling Data'!$F:$F,'NREL Scaling Data'!$B:$B,UPPER(About!$B$1),'NREL Scaling Data'!$E:$E,Calculations!$M73,'NREL Scaling Data'!$A:$A,AE$3,'NREL Scaling Data'!$C:$C,Calculations!$L73,'NREL Scaling Data'!$D:$D,Calculations!$N73) + 1) * AE73,0)</f>
        <v>0</v>
      </c>
      <c r="AG73" s="45">
        <f>IFERROR(((SUMIFS('NREL Scaling Data'!$F:$F,'NREL Scaling Data'!$B:$B,UPPER(About!$B$1),'NREL Scaling Data'!$E:$E,Calculations!$M73,'NREL Scaling Data'!$A:$A,AG$3,'NREL Scaling Data'!$C:$C,Calculations!$L73,'NREL Scaling Data'!$D:$D,Calculations!$N73)-SUMIFS('NREL Scaling Data'!$F:$F,'NREL Scaling Data'!$B:$B,UPPER(About!$B$1),'NREL Scaling Data'!$E:$E,Calculations!$M73,'NREL Scaling Data'!$A:$A,AF$3,'NREL Scaling Data'!$C:$C,Calculations!$L73,'NREL Scaling Data'!$D:$D,Calculations!$N73))/SUMIFS('NREL Scaling Data'!$F:$F,'NREL Scaling Data'!$B:$B,UPPER(About!$B$1),'NREL Scaling Data'!$E:$E,Calculations!$M73,'NREL Scaling Data'!$A:$A,AF$3,'NREL Scaling Data'!$C:$C,Calculations!$L73,'NREL Scaling Data'!$D:$D,Calculations!$N73) + 1) * AF73,0)</f>
        <v>0</v>
      </c>
      <c r="AH73" s="45">
        <f>IFERROR(((SUMIFS('NREL Scaling Data'!$F:$F,'NREL Scaling Data'!$B:$B,UPPER(About!$B$1),'NREL Scaling Data'!$E:$E,Calculations!$M73,'NREL Scaling Data'!$A:$A,AH$3,'NREL Scaling Data'!$C:$C,Calculations!$L73,'NREL Scaling Data'!$D:$D,Calculations!$N73)-SUMIFS('NREL Scaling Data'!$F:$F,'NREL Scaling Data'!$B:$B,UPPER(About!$B$1),'NREL Scaling Data'!$E:$E,Calculations!$M73,'NREL Scaling Data'!$A:$A,AG$3,'NREL Scaling Data'!$C:$C,Calculations!$L73,'NREL Scaling Data'!$D:$D,Calculations!$N73))/SUMIFS('NREL Scaling Data'!$F:$F,'NREL Scaling Data'!$B:$B,UPPER(About!$B$1),'NREL Scaling Data'!$E:$E,Calculations!$M73,'NREL Scaling Data'!$A:$A,AG$3,'NREL Scaling Data'!$C:$C,Calculations!$L73,'NREL Scaling Data'!$D:$D,Calculations!$N73) + 1) * AG73,0)</f>
        <v>0</v>
      </c>
      <c r="AI73" s="45">
        <f>IFERROR(((SUMIFS('NREL Scaling Data'!$F:$F,'NREL Scaling Data'!$B:$B,UPPER(About!$B$1),'NREL Scaling Data'!$E:$E,Calculations!$M73,'NREL Scaling Data'!$A:$A,AI$3,'NREL Scaling Data'!$C:$C,Calculations!$L73,'NREL Scaling Data'!$D:$D,Calculations!$N73)-SUMIFS('NREL Scaling Data'!$F:$F,'NREL Scaling Data'!$B:$B,UPPER(About!$B$1),'NREL Scaling Data'!$E:$E,Calculations!$M73,'NREL Scaling Data'!$A:$A,AH$3,'NREL Scaling Data'!$C:$C,Calculations!$L73,'NREL Scaling Data'!$D:$D,Calculations!$N73))/SUMIFS('NREL Scaling Data'!$F:$F,'NREL Scaling Data'!$B:$B,UPPER(About!$B$1),'NREL Scaling Data'!$E:$E,Calculations!$M73,'NREL Scaling Data'!$A:$A,AH$3,'NREL Scaling Data'!$C:$C,Calculations!$L73,'NREL Scaling Data'!$D:$D,Calculations!$N73) + 1) * AH73,0)</f>
        <v>0</v>
      </c>
      <c r="AJ73" s="45">
        <f>IFERROR(((SUMIFS('NREL Scaling Data'!$F:$F,'NREL Scaling Data'!$B:$B,UPPER(About!$B$1),'NREL Scaling Data'!$E:$E,Calculations!$M73,'NREL Scaling Data'!$A:$A,AJ$3,'NREL Scaling Data'!$C:$C,Calculations!$L73,'NREL Scaling Data'!$D:$D,Calculations!$N73)-SUMIFS('NREL Scaling Data'!$F:$F,'NREL Scaling Data'!$B:$B,UPPER(About!$B$1),'NREL Scaling Data'!$E:$E,Calculations!$M73,'NREL Scaling Data'!$A:$A,AI$3,'NREL Scaling Data'!$C:$C,Calculations!$L73,'NREL Scaling Data'!$D:$D,Calculations!$N73))/SUMIFS('NREL Scaling Data'!$F:$F,'NREL Scaling Data'!$B:$B,UPPER(About!$B$1),'NREL Scaling Data'!$E:$E,Calculations!$M73,'NREL Scaling Data'!$A:$A,AI$3,'NREL Scaling Data'!$C:$C,Calculations!$L73,'NREL Scaling Data'!$D:$D,Calculations!$N73) + 1) * AI73,0)</f>
        <v>0</v>
      </c>
      <c r="AK73" s="45">
        <f>IFERROR(((SUMIFS('NREL Scaling Data'!$F:$F,'NREL Scaling Data'!$B:$B,UPPER(About!$B$1),'NREL Scaling Data'!$E:$E,Calculations!$M73,'NREL Scaling Data'!$A:$A,AK$3,'NREL Scaling Data'!$C:$C,Calculations!$L73,'NREL Scaling Data'!$D:$D,Calculations!$N73)-SUMIFS('NREL Scaling Data'!$F:$F,'NREL Scaling Data'!$B:$B,UPPER(About!$B$1),'NREL Scaling Data'!$E:$E,Calculations!$M73,'NREL Scaling Data'!$A:$A,AJ$3,'NREL Scaling Data'!$C:$C,Calculations!$L73,'NREL Scaling Data'!$D:$D,Calculations!$N73))/SUMIFS('NREL Scaling Data'!$F:$F,'NREL Scaling Data'!$B:$B,UPPER(About!$B$1),'NREL Scaling Data'!$E:$E,Calculations!$M73,'NREL Scaling Data'!$A:$A,AJ$3,'NREL Scaling Data'!$C:$C,Calculations!$L73,'NREL Scaling Data'!$D:$D,Calculations!$N73) + 1) * AJ73,0)</f>
        <v>0</v>
      </c>
      <c r="AL73" s="45">
        <f>IFERROR(((SUMIFS('NREL Scaling Data'!$F:$F,'NREL Scaling Data'!$B:$B,UPPER(About!$B$1),'NREL Scaling Data'!$E:$E,Calculations!$M73,'NREL Scaling Data'!$A:$A,AL$3,'NREL Scaling Data'!$C:$C,Calculations!$L73,'NREL Scaling Data'!$D:$D,Calculations!$N73)-SUMIFS('NREL Scaling Data'!$F:$F,'NREL Scaling Data'!$B:$B,UPPER(About!$B$1),'NREL Scaling Data'!$E:$E,Calculations!$M73,'NREL Scaling Data'!$A:$A,AK$3,'NREL Scaling Data'!$C:$C,Calculations!$L73,'NREL Scaling Data'!$D:$D,Calculations!$N73))/SUMIFS('NREL Scaling Data'!$F:$F,'NREL Scaling Data'!$B:$B,UPPER(About!$B$1),'NREL Scaling Data'!$E:$E,Calculations!$M73,'NREL Scaling Data'!$A:$A,AK$3,'NREL Scaling Data'!$C:$C,Calculations!$L73,'NREL Scaling Data'!$D:$D,Calculations!$N73) + 1) * AK73,0)</f>
        <v>0</v>
      </c>
      <c r="AM73" s="45">
        <f>IFERROR(((SUMIFS('NREL Scaling Data'!$F:$F,'NREL Scaling Data'!$B:$B,UPPER(About!$B$1),'NREL Scaling Data'!$E:$E,Calculations!$M73,'NREL Scaling Data'!$A:$A,AM$3,'NREL Scaling Data'!$C:$C,Calculations!$L73,'NREL Scaling Data'!$D:$D,Calculations!$N73)-SUMIFS('NREL Scaling Data'!$F:$F,'NREL Scaling Data'!$B:$B,UPPER(About!$B$1),'NREL Scaling Data'!$E:$E,Calculations!$M73,'NREL Scaling Data'!$A:$A,AL$3,'NREL Scaling Data'!$C:$C,Calculations!$L73,'NREL Scaling Data'!$D:$D,Calculations!$N73))/SUMIFS('NREL Scaling Data'!$F:$F,'NREL Scaling Data'!$B:$B,UPPER(About!$B$1),'NREL Scaling Data'!$E:$E,Calculations!$M73,'NREL Scaling Data'!$A:$A,AL$3,'NREL Scaling Data'!$C:$C,Calculations!$L73,'NREL Scaling Data'!$D:$D,Calculations!$N73) + 1) * AL73,0)</f>
        <v>0</v>
      </c>
      <c r="AN73" s="45">
        <f>IFERROR(((SUMIFS('NREL Scaling Data'!$F:$F,'NREL Scaling Data'!$B:$B,UPPER(About!$B$1),'NREL Scaling Data'!$E:$E,Calculations!$M73,'NREL Scaling Data'!$A:$A,AN$3,'NREL Scaling Data'!$C:$C,Calculations!$L73,'NREL Scaling Data'!$D:$D,Calculations!$N73)-SUMIFS('NREL Scaling Data'!$F:$F,'NREL Scaling Data'!$B:$B,UPPER(About!$B$1),'NREL Scaling Data'!$E:$E,Calculations!$M73,'NREL Scaling Data'!$A:$A,AM$3,'NREL Scaling Data'!$C:$C,Calculations!$L73,'NREL Scaling Data'!$D:$D,Calculations!$N73))/SUMIFS('NREL Scaling Data'!$F:$F,'NREL Scaling Data'!$B:$B,UPPER(About!$B$1),'NREL Scaling Data'!$E:$E,Calculations!$M73,'NREL Scaling Data'!$A:$A,AM$3,'NREL Scaling Data'!$C:$C,Calculations!$L73,'NREL Scaling Data'!$D:$D,Calculations!$N73) + 1) * AM73,0)</f>
        <v>0</v>
      </c>
      <c r="AO73" s="45">
        <f>IFERROR(((SUMIFS('NREL Scaling Data'!$F:$F,'NREL Scaling Data'!$B:$B,UPPER(About!$B$1),'NREL Scaling Data'!$E:$E,Calculations!$M73,'NREL Scaling Data'!$A:$A,AO$3,'NREL Scaling Data'!$C:$C,Calculations!$L73,'NREL Scaling Data'!$D:$D,Calculations!$N73)-SUMIFS('NREL Scaling Data'!$F:$F,'NREL Scaling Data'!$B:$B,UPPER(About!$B$1),'NREL Scaling Data'!$E:$E,Calculations!$M73,'NREL Scaling Data'!$A:$A,AN$3,'NREL Scaling Data'!$C:$C,Calculations!$L73,'NREL Scaling Data'!$D:$D,Calculations!$N73))/SUMIFS('NREL Scaling Data'!$F:$F,'NREL Scaling Data'!$B:$B,UPPER(About!$B$1),'NREL Scaling Data'!$E:$E,Calculations!$M73,'NREL Scaling Data'!$A:$A,AN$3,'NREL Scaling Data'!$C:$C,Calculations!$L73,'NREL Scaling Data'!$D:$D,Calculations!$N73) + 1) * AN73,0)</f>
        <v>0</v>
      </c>
      <c r="AP73" s="45">
        <f>IFERROR(((SUMIFS('NREL Scaling Data'!$F:$F,'NREL Scaling Data'!$B:$B,UPPER(About!$B$1),'NREL Scaling Data'!$E:$E,Calculations!$M73,'NREL Scaling Data'!$A:$A,AP$3,'NREL Scaling Data'!$C:$C,Calculations!$L73,'NREL Scaling Data'!$D:$D,Calculations!$N73)-SUMIFS('NREL Scaling Data'!$F:$F,'NREL Scaling Data'!$B:$B,UPPER(About!$B$1),'NREL Scaling Data'!$E:$E,Calculations!$M73,'NREL Scaling Data'!$A:$A,AO$3,'NREL Scaling Data'!$C:$C,Calculations!$L73,'NREL Scaling Data'!$D:$D,Calculations!$N73))/SUMIFS('NREL Scaling Data'!$F:$F,'NREL Scaling Data'!$B:$B,UPPER(About!$B$1),'NREL Scaling Data'!$E:$E,Calculations!$M73,'NREL Scaling Data'!$A:$A,AO$3,'NREL Scaling Data'!$C:$C,Calculations!$L73,'NREL Scaling Data'!$D:$D,Calculations!$N73) + 1) * AO73,0)</f>
        <v>0</v>
      </c>
      <c r="AQ73" s="45">
        <f>IFERROR(((SUMIFS('NREL Scaling Data'!$F:$F,'NREL Scaling Data'!$B:$B,UPPER(About!$B$1),'NREL Scaling Data'!$E:$E,Calculations!$M73,'NREL Scaling Data'!$A:$A,AQ$3,'NREL Scaling Data'!$C:$C,Calculations!$L73,'NREL Scaling Data'!$D:$D,Calculations!$N73)-SUMIFS('NREL Scaling Data'!$F:$F,'NREL Scaling Data'!$B:$B,UPPER(About!$B$1),'NREL Scaling Data'!$E:$E,Calculations!$M73,'NREL Scaling Data'!$A:$A,AP$3,'NREL Scaling Data'!$C:$C,Calculations!$L73,'NREL Scaling Data'!$D:$D,Calculations!$N73))/SUMIFS('NREL Scaling Data'!$F:$F,'NREL Scaling Data'!$B:$B,UPPER(About!$B$1),'NREL Scaling Data'!$E:$E,Calculations!$M73,'NREL Scaling Data'!$A:$A,AP$3,'NREL Scaling Data'!$C:$C,Calculations!$L73,'NREL Scaling Data'!$D:$D,Calculations!$N73) + 1) * AP73,0)</f>
        <v>0</v>
      </c>
      <c r="AR73" s="45">
        <f>IFERROR(((SUMIFS('NREL Scaling Data'!$F:$F,'NREL Scaling Data'!$B:$B,UPPER(About!$B$1),'NREL Scaling Data'!$E:$E,Calculations!$M73,'NREL Scaling Data'!$A:$A,AR$3,'NREL Scaling Data'!$C:$C,Calculations!$L73,'NREL Scaling Data'!$D:$D,Calculations!$N73)-SUMIFS('NREL Scaling Data'!$F:$F,'NREL Scaling Data'!$B:$B,UPPER(About!$B$1),'NREL Scaling Data'!$E:$E,Calculations!$M73,'NREL Scaling Data'!$A:$A,AQ$3,'NREL Scaling Data'!$C:$C,Calculations!$L73,'NREL Scaling Data'!$D:$D,Calculations!$N73))/SUMIFS('NREL Scaling Data'!$F:$F,'NREL Scaling Data'!$B:$B,UPPER(About!$B$1),'NREL Scaling Data'!$E:$E,Calculations!$M73,'NREL Scaling Data'!$A:$A,AQ$3,'NREL Scaling Data'!$C:$C,Calculations!$L73,'NREL Scaling Data'!$D:$D,Calculations!$N73) + 1) * AQ73,0)</f>
        <v>0</v>
      </c>
      <c r="AS73" s="45">
        <f>IFERROR(((SUMIFS('NREL Scaling Data'!$F:$F,'NREL Scaling Data'!$B:$B,UPPER(About!$B$1),'NREL Scaling Data'!$E:$E,Calculations!$M73,'NREL Scaling Data'!$A:$A,AS$3,'NREL Scaling Data'!$C:$C,Calculations!$L73,'NREL Scaling Data'!$D:$D,Calculations!$N73)-SUMIFS('NREL Scaling Data'!$F:$F,'NREL Scaling Data'!$B:$B,UPPER(About!$B$1),'NREL Scaling Data'!$E:$E,Calculations!$M73,'NREL Scaling Data'!$A:$A,AR$3,'NREL Scaling Data'!$C:$C,Calculations!$L73,'NREL Scaling Data'!$D:$D,Calculations!$N73))/SUMIFS('NREL Scaling Data'!$F:$F,'NREL Scaling Data'!$B:$B,UPPER(About!$B$1),'NREL Scaling Data'!$E:$E,Calculations!$M73,'NREL Scaling Data'!$A:$A,AR$3,'NREL Scaling Data'!$C:$C,Calculations!$L73,'NREL Scaling Data'!$D:$D,Calculations!$N73) + 1) * AR73,0)</f>
        <v>0</v>
      </c>
      <c r="AT73" s="45">
        <f>IFERROR(((SUMIFS('NREL Scaling Data'!$F:$F,'NREL Scaling Data'!$B:$B,UPPER(About!$B$1),'NREL Scaling Data'!$E:$E,Calculations!$M73,'NREL Scaling Data'!$A:$A,AT$3,'NREL Scaling Data'!$C:$C,Calculations!$L73,'NREL Scaling Data'!$D:$D,Calculations!$N73)-SUMIFS('NREL Scaling Data'!$F:$F,'NREL Scaling Data'!$B:$B,UPPER(About!$B$1),'NREL Scaling Data'!$E:$E,Calculations!$M73,'NREL Scaling Data'!$A:$A,AS$3,'NREL Scaling Data'!$C:$C,Calculations!$L73,'NREL Scaling Data'!$D:$D,Calculations!$N73))/SUMIFS('NREL Scaling Data'!$F:$F,'NREL Scaling Data'!$B:$B,UPPER(About!$B$1),'NREL Scaling Data'!$E:$E,Calculations!$M73,'NREL Scaling Data'!$A:$A,AS$3,'NREL Scaling Data'!$C:$C,Calculations!$L73,'NREL Scaling Data'!$D:$D,Calculations!$N73) + 1) * AS73,0)</f>
        <v>0</v>
      </c>
    </row>
    <row r="74" spans="8:46">
      <c r="H74" s="12" t="s">
        <v>410</v>
      </c>
      <c r="I74" s="12" t="s">
        <v>1084</v>
      </c>
      <c r="J74" s="209">
        <f>IFERROR(SUMIFS('NREL Scaling Data'!F:F,'NREL Scaling Data'!B:B,UPPER(About!$B$1),'NREL Scaling Data'!E:E,Calculations!M74,'NREL Scaling Data'!A:A, 2021,'NREL Scaling Data'!C:C,Calculations!L74,'NREL Scaling Data'!D:D,Calculations!N74) / SUMIFS('NREL Scaling Data'!F:F,'NREL Scaling Data'!B:B,UPPER(About!$B$1),'NREL Scaling Data'!A:A, 2021,'NREL Scaling Data'!C:C,Calculations!L74,'NREL Scaling Data'!D:D,Calculations!N74),0)</f>
        <v>1</v>
      </c>
      <c r="K74" s="210">
        <f t="shared" si="14"/>
        <v>5.7633672610931462E-2</v>
      </c>
      <c r="L74" s="209" t="s">
        <v>1022</v>
      </c>
      <c r="M74" s="12" t="s">
        <v>1015</v>
      </c>
      <c r="N74" s="1" t="s">
        <v>981</v>
      </c>
      <c r="O74" s="7">
        <f t="shared" si="15"/>
        <v>1313298497785.2952</v>
      </c>
      <c r="P74" s="7">
        <f t="shared" si="16"/>
        <v>1313298497785.2952</v>
      </c>
      <c r="Q74" s="45">
        <f>SUMIFS('SEDS 2021'!$F$23:$F$40,'SEDS 2021'!E$23:E$40,Calculations!L74,'SEDS 2021'!D$23:D$40,Calculations!N74)*J74*K74</f>
        <v>1313298497785.2952</v>
      </c>
      <c r="R74" s="45">
        <f>IFERROR(((SUMIFS('NREL Scaling Data'!$F:$F,'NREL Scaling Data'!$B:$B,UPPER(About!$B$1),'NREL Scaling Data'!$E:$E,Calculations!$M74,'NREL Scaling Data'!$A:$A,R$3,'NREL Scaling Data'!$C:$C,Calculations!$L74,'NREL Scaling Data'!$D:$D,Calculations!$N74)-SUMIFS('NREL Scaling Data'!$F:$F,'NREL Scaling Data'!$B:$B,UPPER(About!$B$1),'NREL Scaling Data'!$E:$E,Calculations!$M74,'NREL Scaling Data'!$A:$A,Q$3,'NREL Scaling Data'!$C:$C,Calculations!$L74,'NREL Scaling Data'!$D:$D,Calculations!$N74))/SUMIFS('NREL Scaling Data'!$F:$F,'NREL Scaling Data'!$B:$B,UPPER(About!$B$1),'NREL Scaling Data'!$E:$E,Calculations!$M74,'NREL Scaling Data'!$A:$A,Q$3,'NREL Scaling Data'!$C:$C,Calculations!$L74,'NREL Scaling Data'!$D:$D,Calculations!$N74) + 1) * Q74,0)</f>
        <v>1319004587419.1204</v>
      </c>
      <c r="S74" s="45">
        <f>IFERROR(((SUMIFS('NREL Scaling Data'!$F:$F,'NREL Scaling Data'!$B:$B,UPPER(About!$B$1),'NREL Scaling Data'!$E:$E,Calculations!$M74,'NREL Scaling Data'!$A:$A,S$3,'NREL Scaling Data'!$C:$C,Calculations!$L74,'NREL Scaling Data'!$D:$D,Calculations!$N74)-SUMIFS('NREL Scaling Data'!$F:$F,'NREL Scaling Data'!$B:$B,UPPER(About!$B$1),'NREL Scaling Data'!$E:$E,Calculations!$M74,'NREL Scaling Data'!$A:$A,R$3,'NREL Scaling Data'!$C:$C,Calculations!$L74,'NREL Scaling Data'!$D:$D,Calculations!$N74))/SUMIFS('NREL Scaling Data'!$F:$F,'NREL Scaling Data'!$B:$B,UPPER(About!$B$1),'NREL Scaling Data'!$E:$E,Calculations!$M74,'NREL Scaling Data'!$A:$A,R$3,'NREL Scaling Data'!$C:$C,Calculations!$L74,'NREL Scaling Data'!$D:$D,Calculations!$N74) + 1) * R74,0)</f>
        <v>1323683593561.6255</v>
      </c>
      <c r="T74" s="45">
        <f>IFERROR(((SUMIFS('NREL Scaling Data'!$F:$F,'NREL Scaling Data'!$B:$B,UPPER(About!$B$1),'NREL Scaling Data'!$E:$E,Calculations!$M74,'NREL Scaling Data'!$A:$A,T$3,'NREL Scaling Data'!$C:$C,Calculations!$L74,'NREL Scaling Data'!$D:$D,Calculations!$N74)-SUMIFS('NREL Scaling Data'!$F:$F,'NREL Scaling Data'!$B:$B,UPPER(About!$B$1),'NREL Scaling Data'!$E:$E,Calculations!$M74,'NREL Scaling Data'!$A:$A,S$3,'NREL Scaling Data'!$C:$C,Calculations!$L74,'NREL Scaling Data'!$D:$D,Calculations!$N74))/SUMIFS('NREL Scaling Data'!$F:$F,'NREL Scaling Data'!$B:$B,UPPER(About!$B$1),'NREL Scaling Data'!$E:$E,Calculations!$M74,'NREL Scaling Data'!$A:$A,S$3,'NREL Scaling Data'!$C:$C,Calculations!$L74,'NREL Scaling Data'!$D:$D,Calculations!$N74) + 1) * S74,0)</f>
        <v>1328174181620.8608</v>
      </c>
      <c r="U74" s="45">
        <f>IFERROR(((SUMIFS('NREL Scaling Data'!$F:$F,'NREL Scaling Data'!$B:$B,UPPER(About!$B$1),'NREL Scaling Data'!$E:$E,Calculations!$M74,'NREL Scaling Data'!$A:$A,U$3,'NREL Scaling Data'!$C:$C,Calculations!$L74,'NREL Scaling Data'!$D:$D,Calculations!$N74)-SUMIFS('NREL Scaling Data'!$F:$F,'NREL Scaling Data'!$B:$B,UPPER(About!$B$1),'NREL Scaling Data'!$E:$E,Calculations!$M74,'NREL Scaling Data'!$A:$A,T$3,'NREL Scaling Data'!$C:$C,Calculations!$L74,'NREL Scaling Data'!$D:$D,Calculations!$N74))/SUMIFS('NREL Scaling Data'!$F:$F,'NREL Scaling Data'!$B:$B,UPPER(About!$B$1),'NREL Scaling Data'!$E:$E,Calculations!$M74,'NREL Scaling Data'!$A:$A,T$3,'NREL Scaling Data'!$C:$C,Calculations!$L74,'NREL Scaling Data'!$D:$D,Calculations!$N74) + 1) * T74,0)</f>
        <v>1332312100596.8206</v>
      </c>
      <c r="V74" s="45">
        <f>IFERROR(((SUMIFS('NREL Scaling Data'!$F:$F,'NREL Scaling Data'!$B:$B,UPPER(About!$B$1),'NREL Scaling Data'!$E:$E,Calculations!$M74,'NREL Scaling Data'!$A:$A,V$3,'NREL Scaling Data'!$C:$C,Calculations!$L74,'NREL Scaling Data'!$D:$D,Calculations!$N74)-SUMIFS('NREL Scaling Data'!$F:$F,'NREL Scaling Data'!$B:$B,UPPER(About!$B$1),'NREL Scaling Data'!$E:$E,Calculations!$M74,'NREL Scaling Data'!$A:$A,U$3,'NREL Scaling Data'!$C:$C,Calculations!$L74,'NREL Scaling Data'!$D:$D,Calculations!$N74))/SUMIFS('NREL Scaling Data'!$F:$F,'NREL Scaling Data'!$B:$B,UPPER(About!$B$1),'NREL Scaling Data'!$E:$E,Calculations!$M74,'NREL Scaling Data'!$A:$A,U$3,'NREL Scaling Data'!$C:$C,Calculations!$L74,'NREL Scaling Data'!$D:$D,Calculations!$N74) + 1) * U74,0)</f>
        <v>1336415630501.7742</v>
      </c>
      <c r="W74" s="45">
        <f>IFERROR(((SUMIFS('NREL Scaling Data'!$F:$F,'NREL Scaling Data'!$B:$B,UPPER(About!$B$1),'NREL Scaling Data'!$E:$E,Calculations!$M74,'NREL Scaling Data'!$A:$A,W$3,'NREL Scaling Data'!$C:$C,Calculations!$L74,'NREL Scaling Data'!$D:$D,Calculations!$N74)-SUMIFS('NREL Scaling Data'!$F:$F,'NREL Scaling Data'!$B:$B,UPPER(About!$B$1),'NREL Scaling Data'!$E:$E,Calculations!$M74,'NREL Scaling Data'!$A:$A,V$3,'NREL Scaling Data'!$C:$C,Calculations!$L74,'NREL Scaling Data'!$D:$D,Calculations!$N74))/SUMIFS('NREL Scaling Data'!$F:$F,'NREL Scaling Data'!$B:$B,UPPER(About!$B$1),'NREL Scaling Data'!$E:$E,Calculations!$M74,'NREL Scaling Data'!$A:$A,V$3,'NREL Scaling Data'!$C:$C,Calculations!$L74,'NREL Scaling Data'!$D:$D,Calculations!$N74) + 1) * V74,0)</f>
        <v>1341046571901.9678</v>
      </c>
      <c r="X74" s="45">
        <f>IFERROR(((SUMIFS('NREL Scaling Data'!$F:$F,'NREL Scaling Data'!$B:$B,UPPER(About!$B$1),'NREL Scaling Data'!$E:$E,Calculations!$M74,'NREL Scaling Data'!$A:$A,X$3,'NREL Scaling Data'!$C:$C,Calculations!$L74,'NREL Scaling Data'!$D:$D,Calculations!$N74)-SUMIFS('NREL Scaling Data'!$F:$F,'NREL Scaling Data'!$B:$B,UPPER(About!$B$1),'NREL Scaling Data'!$E:$E,Calculations!$M74,'NREL Scaling Data'!$A:$A,W$3,'NREL Scaling Data'!$C:$C,Calculations!$L74,'NREL Scaling Data'!$D:$D,Calculations!$N74))/SUMIFS('NREL Scaling Data'!$F:$F,'NREL Scaling Data'!$B:$B,UPPER(About!$B$1),'NREL Scaling Data'!$E:$E,Calculations!$M74,'NREL Scaling Data'!$A:$A,W$3,'NREL Scaling Data'!$C:$C,Calculations!$L74,'NREL Scaling Data'!$D:$D,Calculations!$N74) + 1) * W74,0)</f>
        <v>1345793858308.1841</v>
      </c>
      <c r="Y74" s="45">
        <f>IFERROR(((SUMIFS('NREL Scaling Data'!$F:$F,'NREL Scaling Data'!$B:$B,UPPER(About!$B$1),'NREL Scaling Data'!$E:$E,Calculations!$M74,'NREL Scaling Data'!$A:$A,Y$3,'NREL Scaling Data'!$C:$C,Calculations!$L74,'NREL Scaling Data'!$D:$D,Calculations!$N74)-SUMIFS('NREL Scaling Data'!$F:$F,'NREL Scaling Data'!$B:$B,UPPER(About!$B$1),'NREL Scaling Data'!$E:$E,Calculations!$M74,'NREL Scaling Data'!$A:$A,X$3,'NREL Scaling Data'!$C:$C,Calculations!$L74,'NREL Scaling Data'!$D:$D,Calculations!$N74))/SUMIFS('NREL Scaling Data'!$F:$F,'NREL Scaling Data'!$B:$B,UPPER(About!$B$1),'NREL Scaling Data'!$E:$E,Calculations!$M74,'NREL Scaling Data'!$A:$A,X$3,'NREL Scaling Data'!$C:$C,Calculations!$L74,'NREL Scaling Data'!$D:$D,Calculations!$N74) + 1) * X74,0)</f>
        <v>1349986099033.3079</v>
      </c>
      <c r="Z74" s="45">
        <f>IFERROR(((SUMIFS('NREL Scaling Data'!$F:$F,'NREL Scaling Data'!$B:$B,UPPER(About!$B$1),'NREL Scaling Data'!$E:$E,Calculations!$M74,'NREL Scaling Data'!$A:$A,Z$3,'NREL Scaling Data'!$C:$C,Calculations!$L74,'NREL Scaling Data'!$D:$D,Calculations!$N74)-SUMIFS('NREL Scaling Data'!$F:$F,'NREL Scaling Data'!$B:$B,UPPER(About!$B$1),'NREL Scaling Data'!$E:$E,Calculations!$M74,'NREL Scaling Data'!$A:$A,Y$3,'NREL Scaling Data'!$C:$C,Calculations!$L74,'NREL Scaling Data'!$D:$D,Calculations!$N74))/SUMIFS('NREL Scaling Data'!$F:$F,'NREL Scaling Data'!$B:$B,UPPER(About!$B$1),'NREL Scaling Data'!$E:$E,Calculations!$M74,'NREL Scaling Data'!$A:$A,Y$3,'NREL Scaling Data'!$C:$C,Calculations!$L74,'NREL Scaling Data'!$D:$D,Calculations!$N74) + 1) * Y74,0)</f>
        <v>1355239469321.27</v>
      </c>
      <c r="AA74" s="45">
        <f>IFERROR(((SUMIFS('NREL Scaling Data'!$F:$F,'NREL Scaling Data'!$B:$B,UPPER(About!$B$1),'NREL Scaling Data'!$E:$E,Calculations!$M74,'NREL Scaling Data'!$A:$A,AA$3,'NREL Scaling Data'!$C:$C,Calculations!$L74,'NREL Scaling Data'!$D:$D,Calculations!$N74)-SUMIFS('NREL Scaling Data'!$F:$F,'NREL Scaling Data'!$B:$B,UPPER(About!$B$1),'NREL Scaling Data'!$E:$E,Calculations!$M74,'NREL Scaling Data'!$A:$A,Z$3,'NREL Scaling Data'!$C:$C,Calculations!$L74,'NREL Scaling Data'!$D:$D,Calculations!$N74))/SUMIFS('NREL Scaling Data'!$F:$F,'NREL Scaling Data'!$B:$B,UPPER(About!$B$1),'NREL Scaling Data'!$E:$E,Calculations!$M74,'NREL Scaling Data'!$A:$A,Z$3,'NREL Scaling Data'!$C:$C,Calculations!$L74,'NREL Scaling Data'!$D:$D,Calculations!$N74) + 1) * Z74,0)</f>
        <v>1360704145081.6411</v>
      </c>
      <c r="AB74" s="45">
        <f>IFERROR(((SUMIFS('NREL Scaling Data'!$F:$F,'NREL Scaling Data'!$B:$B,UPPER(About!$B$1),'NREL Scaling Data'!$E:$E,Calculations!$M74,'NREL Scaling Data'!$A:$A,AB$3,'NREL Scaling Data'!$C:$C,Calculations!$L74,'NREL Scaling Data'!$D:$D,Calculations!$N74)-SUMIFS('NREL Scaling Data'!$F:$F,'NREL Scaling Data'!$B:$B,UPPER(About!$B$1),'NREL Scaling Data'!$E:$E,Calculations!$M74,'NREL Scaling Data'!$A:$A,AA$3,'NREL Scaling Data'!$C:$C,Calculations!$L74,'NREL Scaling Data'!$D:$D,Calculations!$N74))/SUMIFS('NREL Scaling Data'!$F:$F,'NREL Scaling Data'!$B:$B,UPPER(About!$B$1),'NREL Scaling Data'!$E:$E,Calculations!$M74,'NREL Scaling Data'!$A:$A,AA$3,'NREL Scaling Data'!$C:$C,Calculations!$L74,'NREL Scaling Data'!$D:$D,Calculations!$N74) + 1) * AA74,0)</f>
        <v>1366545565945.3589</v>
      </c>
      <c r="AC74" s="45">
        <f>IFERROR(((SUMIFS('NREL Scaling Data'!$F:$F,'NREL Scaling Data'!$B:$B,UPPER(About!$B$1),'NREL Scaling Data'!$E:$E,Calculations!$M74,'NREL Scaling Data'!$A:$A,AC$3,'NREL Scaling Data'!$C:$C,Calculations!$L74,'NREL Scaling Data'!$D:$D,Calculations!$N74)-SUMIFS('NREL Scaling Data'!$F:$F,'NREL Scaling Data'!$B:$B,UPPER(About!$B$1),'NREL Scaling Data'!$E:$E,Calculations!$M74,'NREL Scaling Data'!$A:$A,AB$3,'NREL Scaling Data'!$C:$C,Calculations!$L74,'NREL Scaling Data'!$D:$D,Calculations!$N74))/SUMIFS('NREL Scaling Data'!$F:$F,'NREL Scaling Data'!$B:$B,UPPER(About!$B$1),'NREL Scaling Data'!$E:$E,Calculations!$M74,'NREL Scaling Data'!$A:$A,AB$3,'NREL Scaling Data'!$C:$C,Calculations!$L74,'NREL Scaling Data'!$D:$D,Calculations!$N74) + 1) * AB74,0)</f>
        <v>1372353029638.0059</v>
      </c>
      <c r="AD74" s="45">
        <f>IFERROR(((SUMIFS('NREL Scaling Data'!$F:$F,'NREL Scaling Data'!$B:$B,UPPER(About!$B$1),'NREL Scaling Data'!$E:$E,Calculations!$M74,'NREL Scaling Data'!$A:$A,AD$3,'NREL Scaling Data'!$C:$C,Calculations!$L74,'NREL Scaling Data'!$D:$D,Calculations!$N74)-SUMIFS('NREL Scaling Data'!$F:$F,'NREL Scaling Data'!$B:$B,UPPER(About!$B$1),'NREL Scaling Data'!$E:$E,Calculations!$M74,'NREL Scaling Data'!$A:$A,AC$3,'NREL Scaling Data'!$C:$C,Calculations!$L74,'NREL Scaling Data'!$D:$D,Calculations!$N74))/SUMIFS('NREL Scaling Data'!$F:$F,'NREL Scaling Data'!$B:$B,UPPER(About!$B$1),'NREL Scaling Data'!$E:$E,Calculations!$M74,'NREL Scaling Data'!$A:$A,AC$3,'NREL Scaling Data'!$C:$C,Calculations!$L74,'NREL Scaling Data'!$D:$D,Calculations!$N74) + 1) * AC74,0)</f>
        <v>1379624727459.2585</v>
      </c>
      <c r="AE74" s="45">
        <f>IFERROR(((SUMIFS('NREL Scaling Data'!$F:$F,'NREL Scaling Data'!$B:$B,UPPER(About!$B$1),'NREL Scaling Data'!$E:$E,Calculations!$M74,'NREL Scaling Data'!$A:$A,AE$3,'NREL Scaling Data'!$C:$C,Calculations!$L74,'NREL Scaling Data'!$D:$D,Calculations!$N74)-SUMIFS('NREL Scaling Data'!$F:$F,'NREL Scaling Data'!$B:$B,UPPER(About!$B$1),'NREL Scaling Data'!$E:$E,Calculations!$M74,'NREL Scaling Data'!$A:$A,AD$3,'NREL Scaling Data'!$C:$C,Calculations!$L74,'NREL Scaling Data'!$D:$D,Calculations!$N74))/SUMIFS('NREL Scaling Data'!$F:$F,'NREL Scaling Data'!$B:$B,UPPER(About!$B$1),'NREL Scaling Data'!$E:$E,Calculations!$M74,'NREL Scaling Data'!$A:$A,AD$3,'NREL Scaling Data'!$C:$C,Calculations!$L74,'NREL Scaling Data'!$D:$D,Calculations!$N74) + 1) * AD74,0)</f>
        <v>1387453533486.5847</v>
      </c>
      <c r="AF74" s="45">
        <f>IFERROR(((SUMIFS('NREL Scaling Data'!$F:$F,'NREL Scaling Data'!$B:$B,UPPER(About!$B$1),'NREL Scaling Data'!$E:$E,Calculations!$M74,'NREL Scaling Data'!$A:$A,AF$3,'NREL Scaling Data'!$C:$C,Calculations!$L74,'NREL Scaling Data'!$D:$D,Calculations!$N74)-SUMIFS('NREL Scaling Data'!$F:$F,'NREL Scaling Data'!$B:$B,UPPER(About!$B$1),'NREL Scaling Data'!$E:$E,Calculations!$M74,'NREL Scaling Data'!$A:$A,AE$3,'NREL Scaling Data'!$C:$C,Calculations!$L74,'NREL Scaling Data'!$D:$D,Calculations!$N74))/SUMIFS('NREL Scaling Data'!$F:$F,'NREL Scaling Data'!$B:$B,UPPER(About!$B$1),'NREL Scaling Data'!$E:$E,Calculations!$M74,'NREL Scaling Data'!$A:$A,AE$3,'NREL Scaling Data'!$C:$C,Calculations!$L74,'NREL Scaling Data'!$D:$D,Calculations!$N74) + 1) * AE74,0)</f>
        <v>1396112293149.4932</v>
      </c>
      <c r="AG74" s="45">
        <f>IFERROR(((SUMIFS('NREL Scaling Data'!$F:$F,'NREL Scaling Data'!$B:$B,UPPER(About!$B$1),'NREL Scaling Data'!$E:$E,Calculations!$M74,'NREL Scaling Data'!$A:$A,AG$3,'NREL Scaling Data'!$C:$C,Calculations!$L74,'NREL Scaling Data'!$D:$D,Calculations!$N74)-SUMIFS('NREL Scaling Data'!$F:$F,'NREL Scaling Data'!$B:$B,UPPER(About!$B$1),'NREL Scaling Data'!$E:$E,Calculations!$M74,'NREL Scaling Data'!$A:$A,AF$3,'NREL Scaling Data'!$C:$C,Calculations!$L74,'NREL Scaling Data'!$D:$D,Calculations!$N74))/SUMIFS('NREL Scaling Data'!$F:$F,'NREL Scaling Data'!$B:$B,UPPER(About!$B$1),'NREL Scaling Data'!$E:$E,Calculations!$M74,'NREL Scaling Data'!$A:$A,AF$3,'NREL Scaling Data'!$C:$C,Calculations!$L74,'NREL Scaling Data'!$D:$D,Calculations!$N74) + 1) * AF74,0)</f>
        <v>1406606340169.9104</v>
      </c>
      <c r="AH74" s="45">
        <f>IFERROR(((SUMIFS('NREL Scaling Data'!$F:$F,'NREL Scaling Data'!$B:$B,UPPER(About!$B$1),'NREL Scaling Data'!$E:$E,Calculations!$M74,'NREL Scaling Data'!$A:$A,AH$3,'NREL Scaling Data'!$C:$C,Calculations!$L74,'NREL Scaling Data'!$D:$D,Calculations!$N74)-SUMIFS('NREL Scaling Data'!$F:$F,'NREL Scaling Data'!$B:$B,UPPER(About!$B$1),'NREL Scaling Data'!$E:$E,Calculations!$M74,'NREL Scaling Data'!$A:$A,AG$3,'NREL Scaling Data'!$C:$C,Calculations!$L74,'NREL Scaling Data'!$D:$D,Calculations!$N74))/SUMIFS('NREL Scaling Data'!$F:$F,'NREL Scaling Data'!$B:$B,UPPER(About!$B$1),'NREL Scaling Data'!$E:$E,Calculations!$M74,'NREL Scaling Data'!$A:$A,AG$3,'NREL Scaling Data'!$C:$C,Calculations!$L74,'NREL Scaling Data'!$D:$D,Calculations!$N74) + 1) * AG74,0)</f>
        <v>1417622276146.7729</v>
      </c>
      <c r="AI74" s="45">
        <f>IFERROR(((SUMIFS('NREL Scaling Data'!$F:$F,'NREL Scaling Data'!$B:$B,UPPER(About!$B$1),'NREL Scaling Data'!$E:$E,Calculations!$M74,'NREL Scaling Data'!$A:$A,AI$3,'NREL Scaling Data'!$C:$C,Calculations!$L74,'NREL Scaling Data'!$D:$D,Calculations!$N74)-SUMIFS('NREL Scaling Data'!$F:$F,'NREL Scaling Data'!$B:$B,UPPER(About!$B$1),'NREL Scaling Data'!$E:$E,Calculations!$M74,'NREL Scaling Data'!$A:$A,AH$3,'NREL Scaling Data'!$C:$C,Calculations!$L74,'NREL Scaling Data'!$D:$D,Calculations!$N74))/SUMIFS('NREL Scaling Data'!$F:$F,'NREL Scaling Data'!$B:$B,UPPER(About!$B$1),'NREL Scaling Data'!$E:$E,Calculations!$M74,'NREL Scaling Data'!$A:$A,AH$3,'NREL Scaling Data'!$C:$C,Calculations!$L74,'NREL Scaling Data'!$D:$D,Calculations!$N74) + 1) * AH74,0)</f>
        <v>1429233921317.2908</v>
      </c>
      <c r="AJ74" s="45">
        <f>IFERROR(((SUMIFS('NREL Scaling Data'!$F:$F,'NREL Scaling Data'!$B:$B,UPPER(About!$B$1),'NREL Scaling Data'!$E:$E,Calculations!$M74,'NREL Scaling Data'!$A:$A,AJ$3,'NREL Scaling Data'!$C:$C,Calculations!$L74,'NREL Scaling Data'!$D:$D,Calculations!$N74)-SUMIFS('NREL Scaling Data'!$F:$F,'NREL Scaling Data'!$B:$B,UPPER(About!$B$1),'NREL Scaling Data'!$E:$E,Calculations!$M74,'NREL Scaling Data'!$A:$A,AI$3,'NREL Scaling Data'!$C:$C,Calculations!$L74,'NREL Scaling Data'!$D:$D,Calculations!$N74))/SUMIFS('NREL Scaling Data'!$F:$F,'NREL Scaling Data'!$B:$B,UPPER(About!$B$1),'NREL Scaling Data'!$E:$E,Calculations!$M74,'NREL Scaling Data'!$A:$A,AI$3,'NREL Scaling Data'!$C:$C,Calculations!$L74,'NREL Scaling Data'!$D:$D,Calculations!$N74) + 1) * AI74,0)</f>
        <v>1440932216620.2246</v>
      </c>
      <c r="AK74" s="45">
        <f>IFERROR(((SUMIFS('NREL Scaling Data'!$F:$F,'NREL Scaling Data'!$B:$B,UPPER(About!$B$1),'NREL Scaling Data'!$E:$E,Calculations!$M74,'NREL Scaling Data'!$A:$A,AK$3,'NREL Scaling Data'!$C:$C,Calculations!$L74,'NREL Scaling Data'!$D:$D,Calculations!$N74)-SUMIFS('NREL Scaling Data'!$F:$F,'NREL Scaling Data'!$B:$B,UPPER(About!$B$1),'NREL Scaling Data'!$E:$E,Calculations!$M74,'NREL Scaling Data'!$A:$A,AJ$3,'NREL Scaling Data'!$C:$C,Calculations!$L74,'NREL Scaling Data'!$D:$D,Calculations!$N74))/SUMIFS('NREL Scaling Data'!$F:$F,'NREL Scaling Data'!$B:$B,UPPER(About!$B$1),'NREL Scaling Data'!$E:$E,Calculations!$M74,'NREL Scaling Data'!$A:$A,AJ$3,'NREL Scaling Data'!$C:$C,Calculations!$L74,'NREL Scaling Data'!$D:$D,Calculations!$N74) + 1) * AJ74,0)</f>
        <v>1446229397003.7156</v>
      </c>
      <c r="AL74" s="45">
        <f>IFERROR(((SUMIFS('NREL Scaling Data'!$F:$F,'NREL Scaling Data'!$B:$B,UPPER(About!$B$1),'NREL Scaling Data'!$E:$E,Calculations!$M74,'NREL Scaling Data'!$A:$A,AL$3,'NREL Scaling Data'!$C:$C,Calculations!$L74,'NREL Scaling Data'!$D:$D,Calculations!$N74)-SUMIFS('NREL Scaling Data'!$F:$F,'NREL Scaling Data'!$B:$B,UPPER(About!$B$1),'NREL Scaling Data'!$E:$E,Calculations!$M74,'NREL Scaling Data'!$A:$A,AK$3,'NREL Scaling Data'!$C:$C,Calculations!$L74,'NREL Scaling Data'!$D:$D,Calculations!$N74))/SUMIFS('NREL Scaling Data'!$F:$F,'NREL Scaling Data'!$B:$B,UPPER(About!$B$1),'NREL Scaling Data'!$E:$E,Calculations!$M74,'NREL Scaling Data'!$A:$A,AK$3,'NREL Scaling Data'!$C:$C,Calculations!$L74,'NREL Scaling Data'!$D:$D,Calculations!$N74) + 1) * AK74,0)</f>
        <v>1451089875866.7883</v>
      </c>
      <c r="AM74" s="45">
        <f>IFERROR(((SUMIFS('NREL Scaling Data'!$F:$F,'NREL Scaling Data'!$B:$B,UPPER(About!$B$1),'NREL Scaling Data'!$E:$E,Calculations!$M74,'NREL Scaling Data'!$A:$A,AM$3,'NREL Scaling Data'!$C:$C,Calculations!$L74,'NREL Scaling Data'!$D:$D,Calculations!$N74)-SUMIFS('NREL Scaling Data'!$F:$F,'NREL Scaling Data'!$B:$B,UPPER(About!$B$1),'NREL Scaling Data'!$E:$E,Calculations!$M74,'NREL Scaling Data'!$A:$A,AL$3,'NREL Scaling Data'!$C:$C,Calculations!$L74,'NREL Scaling Data'!$D:$D,Calculations!$N74))/SUMIFS('NREL Scaling Data'!$F:$F,'NREL Scaling Data'!$B:$B,UPPER(About!$B$1),'NREL Scaling Data'!$E:$E,Calculations!$M74,'NREL Scaling Data'!$A:$A,AL$3,'NREL Scaling Data'!$C:$C,Calculations!$L74,'NREL Scaling Data'!$D:$D,Calculations!$N74) + 1) * AL74,0)</f>
        <v>1455723890440.9585</v>
      </c>
      <c r="AN74" s="45">
        <f>IFERROR(((SUMIFS('NREL Scaling Data'!$F:$F,'NREL Scaling Data'!$B:$B,UPPER(About!$B$1),'NREL Scaling Data'!$E:$E,Calculations!$M74,'NREL Scaling Data'!$A:$A,AN$3,'NREL Scaling Data'!$C:$C,Calculations!$L74,'NREL Scaling Data'!$D:$D,Calculations!$N74)-SUMIFS('NREL Scaling Data'!$F:$F,'NREL Scaling Data'!$B:$B,UPPER(About!$B$1),'NREL Scaling Data'!$E:$E,Calculations!$M74,'NREL Scaling Data'!$A:$A,AM$3,'NREL Scaling Data'!$C:$C,Calculations!$L74,'NREL Scaling Data'!$D:$D,Calculations!$N74))/SUMIFS('NREL Scaling Data'!$F:$F,'NREL Scaling Data'!$B:$B,UPPER(About!$B$1),'NREL Scaling Data'!$E:$E,Calculations!$M74,'NREL Scaling Data'!$A:$A,AM$3,'NREL Scaling Data'!$C:$C,Calculations!$L74,'NREL Scaling Data'!$D:$D,Calculations!$N74) + 1) * AM74,0)</f>
        <v>1459129048368.9016</v>
      </c>
      <c r="AO74" s="45">
        <f>IFERROR(((SUMIFS('NREL Scaling Data'!$F:$F,'NREL Scaling Data'!$B:$B,UPPER(About!$B$1),'NREL Scaling Data'!$E:$E,Calculations!$M74,'NREL Scaling Data'!$A:$A,AO$3,'NREL Scaling Data'!$C:$C,Calculations!$L74,'NREL Scaling Data'!$D:$D,Calculations!$N74)-SUMIFS('NREL Scaling Data'!$F:$F,'NREL Scaling Data'!$B:$B,UPPER(About!$B$1),'NREL Scaling Data'!$E:$E,Calculations!$M74,'NREL Scaling Data'!$A:$A,AN$3,'NREL Scaling Data'!$C:$C,Calculations!$L74,'NREL Scaling Data'!$D:$D,Calculations!$N74))/SUMIFS('NREL Scaling Data'!$F:$F,'NREL Scaling Data'!$B:$B,UPPER(About!$B$1),'NREL Scaling Data'!$E:$E,Calculations!$M74,'NREL Scaling Data'!$A:$A,AN$3,'NREL Scaling Data'!$C:$C,Calculations!$L74,'NREL Scaling Data'!$D:$D,Calculations!$N74) + 1) * AN74,0)</f>
        <v>1461934061060.4182</v>
      </c>
      <c r="AP74" s="45">
        <f>IFERROR(((SUMIFS('NREL Scaling Data'!$F:$F,'NREL Scaling Data'!$B:$B,UPPER(About!$B$1),'NREL Scaling Data'!$E:$E,Calculations!$M74,'NREL Scaling Data'!$A:$A,AP$3,'NREL Scaling Data'!$C:$C,Calculations!$L74,'NREL Scaling Data'!$D:$D,Calculations!$N74)-SUMIFS('NREL Scaling Data'!$F:$F,'NREL Scaling Data'!$B:$B,UPPER(About!$B$1),'NREL Scaling Data'!$E:$E,Calculations!$M74,'NREL Scaling Data'!$A:$A,AO$3,'NREL Scaling Data'!$C:$C,Calculations!$L74,'NREL Scaling Data'!$D:$D,Calculations!$N74))/SUMIFS('NREL Scaling Data'!$F:$F,'NREL Scaling Data'!$B:$B,UPPER(About!$B$1),'NREL Scaling Data'!$E:$E,Calculations!$M74,'NREL Scaling Data'!$A:$A,AO$3,'NREL Scaling Data'!$C:$C,Calculations!$L74,'NREL Scaling Data'!$D:$D,Calculations!$N74) + 1) * AO74,0)</f>
        <v>1464337616300.8074</v>
      </c>
      <c r="AQ74" s="45">
        <f>IFERROR(((SUMIFS('NREL Scaling Data'!$F:$F,'NREL Scaling Data'!$B:$B,UPPER(About!$B$1),'NREL Scaling Data'!$E:$E,Calculations!$M74,'NREL Scaling Data'!$A:$A,AQ$3,'NREL Scaling Data'!$C:$C,Calculations!$L74,'NREL Scaling Data'!$D:$D,Calculations!$N74)-SUMIFS('NREL Scaling Data'!$F:$F,'NREL Scaling Data'!$B:$B,UPPER(About!$B$1),'NREL Scaling Data'!$E:$E,Calculations!$M74,'NREL Scaling Data'!$A:$A,AP$3,'NREL Scaling Data'!$C:$C,Calculations!$L74,'NREL Scaling Data'!$D:$D,Calculations!$N74))/SUMIFS('NREL Scaling Data'!$F:$F,'NREL Scaling Data'!$B:$B,UPPER(About!$B$1),'NREL Scaling Data'!$E:$E,Calculations!$M74,'NREL Scaling Data'!$A:$A,AP$3,'NREL Scaling Data'!$C:$C,Calculations!$L74,'NREL Scaling Data'!$D:$D,Calculations!$N74) + 1) * AP74,0)</f>
        <v>1466588395797.752</v>
      </c>
      <c r="AR74" s="45">
        <f>IFERROR(((SUMIFS('NREL Scaling Data'!$F:$F,'NREL Scaling Data'!$B:$B,UPPER(About!$B$1),'NREL Scaling Data'!$E:$E,Calculations!$M74,'NREL Scaling Data'!$A:$A,AR$3,'NREL Scaling Data'!$C:$C,Calculations!$L74,'NREL Scaling Data'!$D:$D,Calculations!$N74)-SUMIFS('NREL Scaling Data'!$F:$F,'NREL Scaling Data'!$B:$B,UPPER(About!$B$1),'NREL Scaling Data'!$E:$E,Calculations!$M74,'NREL Scaling Data'!$A:$A,AQ$3,'NREL Scaling Data'!$C:$C,Calculations!$L74,'NREL Scaling Data'!$D:$D,Calculations!$N74))/SUMIFS('NREL Scaling Data'!$F:$F,'NREL Scaling Data'!$B:$B,UPPER(About!$B$1),'NREL Scaling Data'!$E:$E,Calculations!$M74,'NREL Scaling Data'!$A:$A,AQ$3,'NREL Scaling Data'!$C:$C,Calculations!$L74,'NREL Scaling Data'!$D:$D,Calculations!$N74) + 1) * AQ74,0)</f>
        <v>1468772957050.2034</v>
      </c>
      <c r="AS74" s="45">
        <f>IFERROR(((SUMIFS('NREL Scaling Data'!$F:$F,'NREL Scaling Data'!$B:$B,UPPER(About!$B$1),'NREL Scaling Data'!$E:$E,Calculations!$M74,'NREL Scaling Data'!$A:$A,AS$3,'NREL Scaling Data'!$C:$C,Calculations!$L74,'NREL Scaling Data'!$D:$D,Calculations!$N74)-SUMIFS('NREL Scaling Data'!$F:$F,'NREL Scaling Data'!$B:$B,UPPER(About!$B$1),'NREL Scaling Data'!$E:$E,Calculations!$M74,'NREL Scaling Data'!$A:$A,AR$3,'NREL Scaling Data'!$C:$C,Calculations!$L74,'NREL Scaling Data'!$D:$D,Calculations!$N74))/SUMIFS('NREL Scaling Data'!$F:$F,'NREL Scaling Data'!$B:$B,UPPER(About!$B$1),'NREL Scaling Data'!$E:$E,Calculations!$M74,'NREL Scaling Data'!$A:$A,AR$3,'NREL Scaling Data'!$C:$C,Calculations!$L74,'NREL Scaling Data'!$D:$D,Calculations!$N74) + 1) * AR74,0)</f>
        <v>1470861345235.8276</v>
      </c>
      <c r="AT74" s="45">
        <f>IFERROR(((SUMIFS('NREL Scaling Data'!$F:$F,'NREL Scaling Data'!$B:$B,UPPER(About!$B$1),'NREL Scaling Data'!$E:$E,Calculations!$M74,'NREL Scaling Data'!$A:$A,AT$3,'NREL Scaling Data'!$C:$C,Calculations!$L74,'NREL Scaling Data'!$D:$D,Calculations!$N74)-SUMIFS('NREL Scaling Data'!$F:$F,'NREL Scaling Data'!$B:$B,UPPER(About!$B$1),'NREL Scaling Data'!$E:$E,Calculations!$M74,'NREL Scaling Data'!$A:$A,AS$3,'NREL Scaling Data'!$C:$C,Calculations!$L74,'NREL Scaling Data'!$D:$D,Calculations!$N74))/SUMIFS('NREL Scaling Data'!$F:$F,'NREL Scaling Data'!$B:$B,UPPER(About!$B$1),'NREL Scaling Data'!$E:$E,Calculations!$M74,'NREL Scaling Data'!$A:$A,AS$3,'NREL Scaling Data'!$C:$C,Calculations!$L74,'NREL Scaling Data'!$D:$D,Calculations!$N74) + 1) * AS74,0)</f>
        <v>1472892491859.4995</v>
      </c>
    </row>
    <row r="75" spans="8:46">
      <c r="I75" s="12" t="s">
        <v>1084</v>
      </c>
      <c r="J75" s="209">
        <f>IFERROR(SUMIFS('NREL Scaling Data'!F:F,'NREL Scaling Data'!B:B,UPPER(About!$B$1),'NREL Scaling Data'!E:E,Calculations!M75,'NREL Scaling Data'!A:A, 2021,'NREL Scaling Data'!C:C,Calculations!L75,'NREL Scaling Data'!D:D,Calculations!N75) / SUMIFS('NREL Scaling Data'!F:F,'NREL Scaling Data'!B:B,UPPER(About!$B$1),'NREL Scaling Data'!A:A, 2021,'NREL Scaling Data'!C:C,Calculations!L75,'NREL Scaling Data'!D:D,Calculations!N75),0)</f>
        <v>1</v>
      </c>
      <c r="K75" s="210">
        <f t="shared" si="14"/>
        <v>5.7633672610931462E-2</v>
      </c>
      <c r="L75" s="209" t="s">
        <v>1022</v>
      </c>
      <c r="M75" s="12" t="s">
        <v>1015</v>
      </c>
      <c r="N75" s="1" t="s">
        <v>969</v>
      </c>
      <c r="O75" s="7">
        <f t="shared" si="15"/>
        <v>20344686431.658806</v>
      </c>
      <c r="P75" s="7">
        <f t="shared" si="16"/>
        <v>20344686431.658806</v>
      </c>
      <c r="Q75" s="45">
        <f>SUMIFS('SEDS 2021'!$F$23:$F$40,'SEDS 2021'!E$23:E$40,Calculations!L75,'SEDS 2021'!D$23:D$40,Calculations!N75)*J75*K75</f>
        <v>20344686431.658806</v>
      </c>
      <c r="R75" s="45">
        <f>IFERROR(((SUMIFS('NREL Scaling Data'!$F:$F,'NREL Scaling Data'!$B:$B,UPPER(About!$B$1),'NREL Scaling Data'!$E:$E,Calculations!$M75,'NREL Scaling Data'!$A:$A,R$3,'NREL Scaling Data'!$C:$C,Calculations!$L75,'NREL Scaling Data'!$D:$D,Calculations!$N75)-SUMIFS('NREL Scaling Data'!$F:$F,'NREL Scaling Data'!$B:$B,UPPER(About!$B$1),'NREL Scaling Data'!$E:$E,Calculations!$M75,'NREL Scaling Data'!$A:$A,Q$3,'NREL Scaling Data'!$C:$C,Calculations!$L75,'NREL Scaling Data'!$D:$D,Calculations!$N75))/SUMIFS('NREL Scaling Data'!$F:$F,'NREL Scaling Data'!$B:$B,UPPER(About!$B$1),'NREL Scaling Data'!$E:$E,Calculations!$M75,'NREL Scaling Data'!$A:$A,Q$3,'NREL Scaling Data'!$C:$C,Calculations!$L75,'NREL Scaling Data'!$D:$D,Calculations!$N75) + 1) * Q75,0)</f>
        <v>20292575243.075882</v>
      </c>
      <c r="S75" s="45">
        <f>IFERROR(((SUMIFS('NREL Scaling Data'!$F:$F,'NREL Scaling Data'!$B:$B,UPPER(About!$B$1),'NREL Scaling Data'!$E:$E,Calculations!$M75,'NREL Scaling Data'!$A:$A,S$3,'NREL Scaling Data'!$C:$C,Calculations!$L75,'NREL Scaling Data'!$D:$D,Calculations!$N75)-SUMIFS('NREL Scaling Data'!$F:$F,'NREL Scaling Data'!$B:$B,UPPER(About!$B$1),'NREL Scaling Data'!$E:$E,Calculations!$M75,'NREL Scaling Data'!$A:$A,R$3,'NREL Scaling Data'!$C:$C,Calculations!$L75,'NREL Scaling Data'!$D:$D,Calculations!$N75))/SUMIFS('NREL Scaling Data'!$F:$F,'NREL Scaling Data'!$B:$B,UPPER(About!$B$1),'NREL Scaling Data'!$E:$E,Calculations!$M75,'NREL Scaling Data'!$A:$A,R$3,'NREL Scaling Data'!$C:$C,Calculations!$L75,'NREL Scaling Data'!$D:$D,Calculations!$N75) + 1) * R75,0)</f>
        <v>20242302152.496006</v>
      </c>
      <c r="T75" s="45">
        <f>IFERROR(((SUMIFS('NREL Scaling Data'!$F:$F,'NREL Scaling Data'!$B:$B,UPPER(About!$B$1),'NREL Scaling Data'!$E:$E,Calculations!$M75,'NREL Scaling Data'!$A:$A,T$3,'NREL Scaling Data'!$C:$C,Calculations!$L75,'NREL Scaling Data'!$D:$D,Calculations!$N75)-SUMIFS('NREL Scaling Data'!$F:$F,'NREL Scaling Data'!$B:$B,UPPER(About!$B$1),'NREL Scaling Data'!$E:$E,Calculations!$M75,'NREL Scaling Data'!$A:$A,S$3,'NREL Scaling Data'!$C:$C,Calculations!$L75,'NREL Scaling Data'!$D:$D,Calculations!$N75))/SUMIFS('NREL Scaling Data'!$F:$F,'NREL Scaling Data'!$B:$B,UPPER(About!$B$1),'NREL Scaling Data'!$E:$E,Calculations!$M75,'NREL Scaling Data'!$A:$A,S$3,'NREL Scaling Data'!$C:$C,Calculations!$L75,'NREL Scaling Data'!$D:$D,Calculations!$N75) + 1) * S75,0)</f>
        <v>20181974697.775059</v>
      </c>
      <c r="U75" s="45">
        <f>IFERROR(((SUMIFS('NREL Scaling Data'!$F:$F,'NREL Scaling Data'!$B:$B,UPPER(About!$B$1),'NREL Scaling Data'!$E:$E,Calculations!$M75,'NREL Scaling Data'!$A:$A,U$3,'NREL Scaling Data'!$C:$C,Calculations!$L75,'NREL Scaling Data'!$D:$D,Calculations!$N75)-SUMIFS('NREL Scaling Data'!$F:$F,'NREL Scaling Data'!$B:$B,UPPER(About!$B$1),'NREL Scaling Data'!$E:$E,Calculations!$M75,'NREL Scaling Data'!$A:$A,T$3,'NREL Scaling Data'!$C:$C,Calculations!$L75,'NREL Scaling Data'!$D:$D,Calculations!$N75))/SUMIFS('NREL Scaling Data'!$F:$F,'NREL Scaling Data'!$B:$B,UPPER(About!$B$1),'NREL Scaling Data'!$E:$E,Calculations!$M75,'NREL Scaling Data'!$A:$A,T$3,'NREL Scaling Data'!$C:$C,Calculations!$L75,'NREL Scaling Data'!$D:$D,Calculations!$N75) + 1) * T75,0)</f>
        <v>20086682817.821201</v>
      </c>
      <c r="V75" s="45">
        <f>IFERROR(((SUMIFS('NREL Scaling Data'!$F:$F,'NREL Scaling Data'!$B:$B,UPPER(About!$B$1),'NREL Scaling Data'!$E:$E,Calculations!$M75,'NREL Scaling Data'!$A:$A,V$3,'NREL Scaling Data'!$C:$C,Calculations!$L75,'NREL Scaling Data'!$D:$D,Calculations!$N75)-SUMIFS('NREL Scaling Data'!$F:$F,'NREL Scaling Data'!$B:$B,UPPER(About!$B$1),'NREL Scaling Data'!$E:$E,Calculations!$M75,'NREL Scaling Data'!$A:$A,U$3,'NREL Scaling Data'!$C:$C,Calculations!$L75,'NREL Scaling Data'!$D:$D,Calculations!$N75))/SUMIFS('NREL Scaling Data'!$F:$F,'NREL Scaling Data'!$B:$B,UPPER(About!$B$1),'NREL Scaling Data'!$E:$E,Calculations!$M75,'NREL Scaling Data'!$A:$A,U$3,'NREL Scaling Data'!$C:$C,Calculations!$L75,'NREL Scaling Data'!$D:$D,Calculations!$N75) + 1) * U75,0)</f>
        <v>19952656222.416294</v>
      </c>
      <c r="W75" s="45">
        <f>IFERROR(((SUMIFS('NREL Scaling Data'!$F:$F,'NREL Scaling Data'!$B:$B,UPPER(About!$B$1),'NREL Scaling Data'!$E:$E,Calculations!$M75,'NREL Scaling Data'!$A:$A,W$3,'NREL Scaling Data'!$C:$C,Calculations!$L75,'NREL Scaling Data'!$D:$D,Calculations!$N75)-SUMIFS('NREL Scaling Data'!$F:$F,'NREL Scaling Data'!$B:$B,UPPER(About!$B$1),'NREL Scaling Data'!$E:$E,Calculations!$M75,'NREL Scaling Data'!$A:$A,V$3,'NREL Scaling Data'!$C:$C,Calculations!$L75,'NREL Scaling Data'!$D:$D,Calculations!$N75))/SUMIFS('NREL Scaling Data'!$F:$F,'NREL Scaling Data'!$B:$B,UPPER(About!$B$1),'NREL Scaling Data'!$E:$E,Calculations!$M75,'NREL Scaling Data'!$A:$A,V$3,'NREL Scaling Data'!$C:$C,Calculations!$L75,'NREL Scaling Data'!$D:$D,Calculations!$N75) + 1) * V75,0)</f>
        <v>19751711378.155479</v>
      </c>
      <c r="X75" s="45">
        <f>IFERROR(((SUMIFS('NREL Scaling Data'!$F:$F,'NREL Scaling Data'!$B:$B,UPPER(About!$B$1),'NREL Scaling Data'!$E:$E,Calculations!$M75,'NREL Scaling Data'!$A:$A,X$3,'NREL Scaling Data'!$C:$C,Calculations!$L75,'NREL Scaling Data'!$D:$D,Calculations!$N75)-SUMIFS('NREL Scaling Data'!$F:$F,'NREL Scaling Data'!$B:$B,UPPER(About!$B$1),'NREL Scaling Data'!$E:$E,Calculations!$M75,'NREL Scaling Data'!$A:$A,W$3,'NREL Scaling Data'!$C:$C,Calculations!$L75,'NREL Scaling Data'!$D:$D,Calculations!$N75))/SUMIFS('NREL Scaling Data'!$F:$F,'NREL Scaling Data'!$B:$B,UPPER(About!$B$1),'NREL Scaling Data'!$E:$E,Calculations!$M75,'NREL Scaling Data'!$A:$A,W$3,'NREL Scaling Data'!$C:$C,Calculations!$L75,'NREL Scaling Data'!$D:$D,Calculations!$N75) + 1) * W75,0)</f>
        <v>19485351265.705555</v>
      </c>
      <c r="Y75" s="45">
        <f>IFERROR(((SUMIFS('NREL Scaling Data'!$F:$F,'NREL Scaling Data'!$B:$B,UPPER(About!$B$1),'NREL Scaling Data'!$E:$E,Calculations!$M75,'NREL Scaling Data'!$A:$A,Y$3,'NREL Scaling Data'!$C:$C,Calculations!$L75,'NREL Scaling Data'!$D:$D,Calculations!$N75)-SUMIFS('NREL Scaling Data'!$F:$F,'NREL Scaling Data'!$B:$B,UPPER(About!$B$1),'NREL Scaling Data'!$E:$E,Calculations!$M75,'NREL Scaling Data'!$A:$A,X$3,'NREL Scaling Data'!$C:$C,Calculations!$L75,'NREL Scaling Data'!$D:$D,Calculations!$N75))/SUMIFS('NREL Scaling Data'!$F:$F,'NREL Scaling Data'!$B:$B,UPPER(About!$B$1),'NREL Scaling Data'!$E:$E,Calculations!$M75,'NREL Scaling Data'!$A:$A,X$3,'NREL Scaling Data'!$C:$C,Calculations!$L75,'NREL Scaling Data'!$D:$D,Calculations!$N75) + 1) * X75,0)</f>
        <v>19130454973.244797</v>
      </c>
      <c r="Z75" s="45">
        <f>IFERROR(((SUMIFS('NREL Scaling Data'!$F:$F,'NREL Scaling Data'!$B:$B,UPPER(About!$B$1),'NREL Scaling Data'!$E:$E,Calculations!$M75,'NREL Scaling Data'!$A:$A,Z$3,'NREL Scaling Data'!$C:$C,Calculations!$L75,'NREL Scaling Data'!$D:$D,Calculations!$N75)-SUMIFS('NREL Scaling Data'!$F:$F,'NREL Scaling Data'!$B:$B,UPPER(About!$B$1),'NREL Scaling Data'!$E:$E,Calculations!$M75,'NREL Scaling Data'!$A:$A,Y$3,'NREL Scaling Data'!$C:$C,Calculations!$L75,'NREL Scaling Data'!$D:$D,Calculations!$N75))/SUMIFS('NREL Scaling Data'!$F:$F,'NREL Scaling Data'!$B:$B,UPPER(About!$B$1),'NREL Scaling Data'!$E:$E,Calculations!$M75,'NREL Scaling Data'!$A:$A,Y$3,'NREL Scaling Data'!$C:$C,Calculations!$L75,'NREL Scaling Data'!$D:$D,Calculations!$N75) + 1) * Y75,0)</f>
        <v>18693854551.081005</v>
      </c>
      <c r="AA75" s="45">
        <f>IFERROR(((SUMIFS('NREL Scaling Data'!$F:$F,'NREL Scaling Data'!$B:$B,UPPER(About!$B$1),'NREL Scaling Data'!$E:$E,Calculations!$M75,'NREL Scaling Data'!$A:$A,AA$3,'NREL Scaling Data'!$C:$C,Calculations!$L75,'NREL Scaling Data'!$D:$D,Calculations!$N75)-SUMIFS('NREL Scaling Data'!$F:$F,'NREL Scaling Data'!$B:$B,UPPER(About!$B$1),'NREL Scaling Data'!$E:$E,Calculations!$M75,'NREL Scaling Data'!$A:$A,Z$3,'NREL Scaling Data'!$C:$C,Calculations!$L75,'NREL Scaling Data'!$D:$D,Calculations!$N75))/SUMIFS('NREL Scaling Data'!$F:$F,'NREL Scaling Data'!$B:$B,UPPER(About!$B$1),'NREL Scaling Data'!$E:$E,Calculations!$M75,'NREL Scaling Data'!$A:$A,Z$3,'NREL Scaling Data'!$C:$C,Calculations!$L75,'NREL Scaling Data'!$D:$D,Calculations!$N75) + 1) * Z75,0)</f>
        <v>18179866795.147301</v>
      </c>
      <c r="AB75" s="45">
        <f>IFERROR(((SUMIFS('NREL Scaling Data'!$F:$F,'NREL Scaling Data'!$B:$B,UPPER(About!$B$1),'NREL Scaling Data'!$E:$E,Calculations!$M75,'NREL Scaling Data'!$A:$A,AB$3,'NREL Scaling Data'!$C:$C,Calculations!$L75,'NREL Scaling Data'!$D:$D,Calculations!$N75)-SUMIFS('NREL Scaling Data'!$F:$F,'NREL Scaling Data'!$B:$B,UPPER(About!$B$1),'NREL Scaling Data'!$E:$E,Calculations!$M75,'NREL Scaling Data'!$A:$A,AA$3,'NREL Scaling Data'!$C:$C,Calculations!$L75,'NREL Scaling Data'!$D:$D,Calculations!$N75))/SUMIFS('NREL Scaling Data'!$F:$F,'NREL Scaling Data'!$B:$B,UPPER(About!$B$1),'NREL Scaling Data'!$E:$E,Calculations!$M75,'NREL Scaling Data'!$A:$A,AA$3,'NREL Scaling Data'!$C:$C,Calculations!$L75,'NREL Scaling Data'!$D:$D,Calculations!$N75) + 1) * AA75,0)</f>
        <v>17585672899.110252</v>
      </c>
      <c r="AC75" s="45">
        <f>IFERROR(((SUMIFS('NREL Scaling Data'!$F:$F,'NREL Scaling Data'!$B:$B,UPPER(About!$B$1),'NREL Scaling Data'!$E:$E,Calculations!$M75,'NREL Scaling Data'!$A:$A,AC$3,'NREL Scaling Data'!$C:$C,Calculations!$L75,'NREL Scaling Data'!$D:$D,Calculations!$N75)-SUMIFS('NREL Scaling Data'!$F:$F,'NREL Scaling Data'!$B:$B,UPPER(About!$B$1),'NREL Scaling Data'!$E:$E,Calculations!$M75,'NREL Scaling Data'!$A:$A,AB$3,'NREL Scaling Data'!$C:$C,Calculations!$L75,'NREL Scaling Data'!$D:$D,Calculations!$N75))/SUMIFS('NREL Scaling Data'!$F:$F,'NREL Scaling Data'!$B:$B,UPPER(About!$B$1),'NREL Scaling Data'!$E:$E,Calculations!$M75,'NREL Scaling Data'!$A:$A,AB$3,'NREL Scaling Data'!$C:$C,Calculations!$L75,'NREL Scaling Data'!$D:$D,Calculations!$N75) + 1) * AB75,0)</f>
        <v>16930812750.247375</v>
      </c>
      <c r="AD75" s="45">
        <f>IFERROR(((SUMIFS('NREL Scaling Data'!$F:$F,'NREL Scaling Data'!$B:$B,UPPER(About!$B$1),'NREL Scaling Data'!$E:$E,Calculations!$M75,'NREL Scaling Data'!$A:$A,AD$3,'NREL Scaling Data'!$C:$C,Calculations!$L75,'NREL Scaling Data'!$D:$D,Calculations!$N75)-SUMIFS('NREL Scaling Data'!$F:$F,'NREL Scaling Data'!$B:$B,UPPER(About!$B$1),'NREL Scaling Data'!$E:$E,Calculations!$M75,'NREL Scaling Data'!$A:$A,AC$3,'NREL Scaling Data'!$C:$C,Calculations!$L75,'NREL Scaling Data'!$D:$D,Calculations!$N75))/SUMIFS('NREL Scaling Data'!$F:$F,'NREL Scaling Data'!$B:$B,UPPER(About!$B$1),'NREL Scaling Data'!$E:$E,Calculations!$M75,'NREL Scaling Data'!$A:$A,AC$3,'NREL Scaling Data'!$C:$C,Calculations!$L75,'NREL Scaling Data'!$D:$D,Calculations!$N75) + 1) * AC75,0)</f>
        <v>16201901897.328533</v>
      </c>
      <c r="AE75" s="45">
        <f>IFERROR(((SUMIFS('NREL Scaling Data'!$F:$F,'NREL Scaling Data'!$B:$B,UPPER(About!$B$1),'NREL Scaling Data'!$E:$E,Calculations!$M75,'NREL Scaling Data'!$A:$A,AE$3,'NREL Scaling Data'!$C:$C,Calculations!$L75,'NREL Scaling Data'!$D:$D,Calculations!$N75)-SUMIFS('NREL Scaling Data'!$F:$F,'NREL Scaling Data'!$B:$B,UPPER(About!$B$1),'NREL Scaling Data'!$E:$E,Calculations!$M75,'NREL Scaling Data'!$A:$A,AD$3,'NREL Scaling Data'!$C:$C,Calculations!$L75,'NREL Scaling Data'!$D:$D,Calculations!$N75))/SUMIFS('NREL Scaling Data'!$F:$F,'NREL Scaling Data'!$B:$B,UPPER(About!$B$1),'NREL Scaling Data'!$E:$E,Calculations!$M75,'NREL Scaling Data'!$A:$A,AD$3,'NREL Scaling Data'!$C:$C,Calculations!$L75,'NREL Scaling Data'!$D:$D,Calculations!$N75) + 1) * AD75,0)</f>
        <v>15405210814.471392</v>
      </c>
      <c r="AF75" s="45">
        <f>IFERROR(((SUMIFS('NREL Scaling Data'!$F:$F,'NREL Scaling Data'!$B:$B,UPPER(About!$B$1),'NREL Scaling Data'!$E:$E,Calculations!$M75,'NREL Scaling Data'!$A:$A,AF$3,'NREL Scaling Data'!$C:$C,Calculations!$L75,'NREL Scaling Data'!$D:$D,Calculations!$N75)-SUMIFS('NREL Scaling Data'!$F:$F,'NREL Scaling Data'!$B:$B,UPPER(About!$B$1),'NREL Scaling Data'!$E:$E,Calculations!$M75,'NREL Scaling Data'!$A:$A,AE$3,'NREL Scaling Data'!$C:$C,Calculations!$L75,'NREL Scaling Data'!$D:$D,Calculations!$N75))/SUMIFS('NREL Scaling Data'!$F:$F,'NREL Scaling Data'!$B:$B,UPPER(About!$B$1),'NREL Scaling Data'!$E:$E,Calculations!$M75,'NREL Scaling Data'!$A:$A,AE$3,'NREL Scaling Data'!$C:$C,Calculations!$L75,'NREL Scaling Data'!$D:$D,Calculations!$N75) + 1) * AE75,0)</f>
        <v>14560368266.84539</v>
      </c>
      <c r="AG75" s="45">
        <f>IFERROR(((SUMIFS('NREL Scaling Data'!$F:$F,'NREL Scaling Data'!$B:$B,UPPER(About!$B$1),'NREL Scaling Data'!$E:$E,Calculations!$M75,'NREL Scaling Data'!$A:$A,AG$3,'NREL Scaling Data'!$C:$C,Calculations!$L75,'NREL Scaling Data'!$D:$D,Calculations!$N75)-SUMIFS('NREL Scaling Data'!$F:$F,'NREL Scaling Data'!$B:$B,UPPER(About!$B$1),'NREL Scaling Data'!$E:$E,Calculations!$M75,'NREL Scaling Data'!$A:$A,AF$3,'NREL Scaling Data'!$C:$C,Calculations!$L75,'NREL Scaling Data'!$D:$D,Calculations!$N75))/SUMIFS('NREL Scaling Data'!$F:$F,'NREL Scaling Data'!$B:$B,UPPER(About!$B$1),'NREL Scaling Data'!$E:$E,Calculations!$M75,'NREL Scaling Data'!$A:$A,AF$3,'NREL Scaling Data'!$C:$C,Calculations!$L75,'NREL Scaling Data'!$D:$D,Calculations!$N75) + 1) * AF75,0)</f>
        <v>13675837574.649433</v>
      </c>
      <c r="AH75" s="45">
        <f>IFERROR(((SUMIFS('NREL Scaling Data'!$F:$F,'NREL Scaling Data'!$B:$B,UPPER(About!$B$1),'NREL Scaling Data'!$E:$E,Calculations!$M75,'NREL Scaling Data'!$A:$A,AH$3,'NREL Scaling Data'!$C:$C,Calculations!$L75,'NREL Scaling Data'!$D:$D,Calculations!$N75)-SUMIFS('NREL Scaling Data'!$F:$F,'NREL Scaling Data'!$B:$B,UPPER(About!$B$1),'NREL Scaling Data'!$E:$E,Calculations!$M75,'NREL Scaling Data'!$A:$A,AG$3,'NREL Scaling Data'!$C:$C,Calculations!$L75,'NREL Scaling Data'!$D:$D,Calculations!$N75))/SUMIFS('NREL Scaling Data'!$F:$F,'NREL Scaling Data'!$B:$B,UPPER(About!$B$1),'NREL Scaling Data'!$E:$E,Calculations!$M75,'NREL Scaling Data'!$A:$A,AG$3,'NREL Scaling Data'!$C:$C,Calculations!$L75,'NREL Scaling Data'!$D:$D,Calculations!$N75) + 1) * AG75,0)</f>
        <v>12763700747.093685</v>
      </c>
      <c r="AI75" s="45">
        <f>IFERROR(((SUMIFS('NREL Scaling Data'!$F:$F,'NREL Scaling Data'!$B:$B,UPPER(About!$B$1),'NREL Scaling Data'!$E:$E,Calculations!$M75,'NREL Scaling Data'!$A:$A,AI$3,'NREL Scaling Data'!$C:$C,Calculations!$L75,'NREL Scaling Data'!$D:$D,Calculations!$N75)-SUMIFS('NREL Scaling Data'!$F:$F,'NREL Scaling Data'!$B:$B,UPPER(About!$B$1),'NREL Scaling Data'!$E:$E,Calculations!$M75,'NREL Scaling Data'!$A:$A,AH$3,'NREL Scaling Data'!$C:$C,Calculations!$L75,'NREL Scaling Data'!$D:$D,Calculations!$N75))/SUMIFS('NREL Scaling Data'!$F:$F,'NREL Scaling Data'!$B:$B,UPPER(About!$B$1),'NREL Scaling Data'!$E:$E,Calculations!$M75,'NREL Scaling Data'!$A:$A,AH$3,'NREL Scaling Data'!$C:$C,Calculations!$L75,'NREL Scaling Data'!$D:$D,Calculations!$N75) + 1) * AH75,0)</f>
        <v>11828038238.795055</v>
      </c>
      <c r="AJ75" s="45">
        <f>IFERROR(((SUMIFS('NREL Scaling Data'!$F:$F,'NREL Scaling Data'!$B:$B,UPPER(About!$B$1),'NREL Scaling Data'!$E:$E,Calculations!$M75,'NREL Scaling Data'!$A:$A,AJ$3,'NREL Scaling Data'!$C:$C,Calculations!$L75,'NREL Scaling Data'!$D:$D,Calculations!$N75)-SUMIFS('NREL Scaling Data'!$F:$F,'NREL Scaling Data'!$B:$B,UPPER(About!$B$1),'NREL Scaling Data'!$E:$E,Calculations!$M75,'NREL Scaling Data'!$A:$A,AI$3,'NREL Scaling Data'!$C:$C,Calculations!$L75,'NREL Scaling Data'!$D:$D,Calculations!$N75))/SUMIFS('NREL Scaling Data'!$F:$F,'NREL Scaling Data'!$B:$B,UPPER(About!$B$1),'NREL Scaling Data'!$E:$E,Calculations!$M75,'NREL Scaling Data'!$A:$A,AI$3,'NREL Scaling Data'!$C:$C,Calculations!$L75,'NREL Scaling Data'!$D:$D,Calculations!$N75) + 1) * AI75,0)</f>
        <v>10890839287.365086</v>
      </c>
      <c r="AK75" s="45">
        <f>IFERROR(((SUMIFS('NREL Scaling Data'!$F:$F,'NREL Scaling Data'!$B:$B,UPPER(About!$B$1),'NREL Scaling Data'!$E:$E,Calculations!$M75,'NREL Scaling Data'!$A:$A,AK$3,'NREL Scaling Data'!$C:$C,Calculations!$L75,'NREL Scaling Data'!$D:$D,Calculations!$N75)-SUMIFS('NREL Scaling Data'!$F:$F,'NREL Scaling Data'!$B:$B,UPPER(About!$B$1),'NREL Scaling Data'!$E:$E,Calculations!$M75,'NREL Scaling Data'!$A:$A,AJ$3,'NREL Scaling Data'!$C:$C,Calculations!$L75,'NREL Scaling Data'!$D:$D,Calculations!$N75))/SUMIFS('NREL Scaling Data'!$F:$F,'NREL Scaling Data'!$B:$B,UPPER(About!$B$1),'NREL Scaling Data'!$E:$E,Calculations!$M75,'NREL Scaling Data'!$A:$A,AJ$3,'NREL Scaling Data'!$C:$C,Calculations!$L75,'NREL Scaling Data'!$D:$D,Calculations!$N75) + 1) * AJ75,0)</f>
        <v>9945744285.9047852</v>
      </c>
      <c r="AL75" s="45">
        <f>IFERROR(((SUMIFS('NREL Scaling Data'!$F:$F,'NREL Scaling Data'!$B:$B,UPPER(About!$B$1),'NREL Scaling Data'!$E:$E,Calculations!$M75,'NREL Scaling Data'!$A:$A,AL$3,'NREL Scaling Data'!$C:$C,Calculations!$L75,'NREL Scaling Data'!$D:$D,Calculations!$N75)-SUMIFS('NREL Scaling Data'!$F:$F,'NREL Scaling Data'!$B:$B,UPPER(About!$B$1),'NREL Scaling Data'!$E:$E,Calculations!$M75,'NREL Scaling Data'!$A:$A,AK$3,'NREL Scaling Data'!$C:$C,Calculations!$L75,'NREL Scaling Data'!$D:$D,Calculations!$N75))/SUMIFS('NREL Scaling Data'!$F:$F,'NREL Scaling Data'!$B:$B,UPPER(About!$B$1),'NREL Scaling Data'!$E:$E,Calculations!$M75,'NREL Scaling Data'!$A:$A,AK$3,'NREL Scaling Data'!$C:$C,Calculations!$L75,'NREL Scaling Data'!$D:$D,Calculations!$N75) + 1) * AK75,0)</f>
        <v>9033392355.3999691</v>
      </c>
      <c r="AM75" s="45">
        <f>IFERROR(((SUMIFS('NREL Scaling Data'!$F:$F,'NREL Scaling Data'!$B:$B,UPPER(About!$B$1),'NREL Scaling Data'!$E:$E,Calculations!$M75,'NREL Scaling Data'!$A:$A,AM$3,'NREL Scaling Data'!$C:$C,Calculations!$L75,'NREL Scaling Data'!$D:$D,Calculations!$N75)-SUMIFS('NREL Scaling Data'!$F:$F,'NREL Scaling Data'!$B:$B,UPPER(About!$B$1),'NREL Scaling Data'!$E:$E,Calculations!$M75,'NREL Scaling Data'!$A:$A,AL$3,'NREL Scaling Data'!$C:$C,Calculations!$L75,'NREL Scaling Data'!$D:$D,Calculations!$N75))/SUMIFS('NREL Scaling Data'!$F:$F,'NREL Scaling Data'!$B:$B,UPPER(About!$B$1),'NREL Scaling Data'!$E:$E,Calculations!$M75,'NREL Scaling Data'!$A:$A,AL$3,'NREL Scaling Data'!$C:$C,Calculations!$L75,'NREL Scaling Data'!$D:$D,Calculations!$N75) + 1) * AL75,0)</f>
        <v>8171010465.3874998</v>
      </c>
      <c r="AN75" s="45">
        <f>IFERROR(((SUMIFS('NREL Scaling Data'!$F:$F,'NREL Scaling Data'!$B:$B,UPPER(About!$B$1),'NREL Scaling Data'!$E:$E,Calculations!$M75,'NREL Scaling Data'!$A:$A,AN$3,'NREL Scaling Data'!$C:$C,Calculations!$L75,'NREL Scaling Data'!$D:$D,Calculations!$N75)-SUMIFS('NREL Scaling Data'!$F:$F,'NREL Scaling Data'!$B:$B,UPPER(About!$B$1),'NREL Scaling Data'!$E:$E,Calculations!$M75,'NREL Scaling Data'!$A:$A,AM$3,'NREL Scaling Data'!$C:$C,Calculations!$L75,'NREL Scaling Data'!$D:$D,Calculations!$N75))/SUMIFS('NREL Scaling Data'!$F:$F,'NREL Scaling Data'!$B:$B,UPPER(About!$B$1),'NREL Scaling Data'!$E:$E,Calculations!$M75,'NREL Scaling Data'!$A:$A,AM$3,'NREL Scaling Data'!$C:$C,Calculations!$L75,'NREL Scaling Data'!$D:$D,Calculations!$N75) + 1) * AM75,0)</f>
        <v>7366703042.7979889</v>
      </c>
      <c r="AO75" s="45">
        <f>IFERROR(((SUMIFS('NREL Scaling Data'!$F:$F,'NREL Scaling Data'!$B:$B,UPPER(About!$B$1),'NREL Scaling Data'!$E:$E,Calculations!$M75,'NREL Scaling Data'!$A:$A,AO$3,'NREL Scaling Data'!$C:$C,Calculations!$L75,'NREL Scaling Data'!$D:$D,Calculations!$N75)-SUMIFS('NREL Scaling Data'!$F:$F,'NREL Scaling Data'!$B:$B,UPPER(About!$B$1),'NREL Scaling Data'!$E:$E,Calculations!$M75,'NREL Scaling Data'!$A:$A,AN$3,'NREL Scaling Data'!$C:$C,Calculations!$L75,'NREL Scaling Data'!$D:$D,Calculations!$N75))/SUMIFS('NREL Scaling Data'!$F:$F,'NREL Scaling Data'!$B:$B,UPPER(About!$B$1),'NREL Scaling Data'!$E:$E,Calculations!$M75,'NREL Scaling Data'!$A:$A,AN$3,'NREL Scaling Data'!$C:$C,Calculations!$L75,'NREL Scaling Data'!$D:$D,Calculations!$N75) + 1) * AN75,0)</f>
        <v>6635531463.2346859</v>
      </c>
      <c r="AP75" s="45">
        <f>IFERROR(((SUMIFS('NREL Scaling Data'!$F:$F,'NREL Scaling Data'!$B:$B,UPPER(About!$B$1),'NREL Scaling Data'!$E:$E,Calculations!$M75,'NREL Scaling Data'!$A:$A,AP$3,'NREL Scaling Data'!$C:$C,Calculations!$L75,'NREL Scaling Data'!$D:$D,Calculations!$N75)-SUMIFS('NREL Scaling Data'!$F:$F,'NREL Scaling Data'!$B:$B,UPPER(About!$B$1),'NREL Scaling Data'!$E:$E,Calculations!$M75,'NREL Scaling Data'!$A:$A,AO$3,'NREL Scaling Data'!$C:$C,Calculations!$L75,'NREL Scaling Data'!$D:$D,Calculations!$N75))/SUMIFS('NREL Scaling Data'!$F:$F,'NREL Scaling Data'!$B:$B,UPPER(About!$B$1),'NREL Scaling Data'!$E:$E,Calculations!$M75,'NREL Scaling Data'!$A:$A,AO$3,'NREL Scaling Data'!$C:$C,Calculations!$L75,'NREL Scaling Data'!$D:$D,Calculations!$N75) + 1) * AO75,0)</f>
        <v>5984970390.1656628</v>
      </c>
      <c r="AQ75" s="45">
        <f>IFERROR(((SUMIFS('NREL Scaling Data'!$F:$F,'NREL Scaling Data'!$B:$B,UPPER(About!$B$1),'NREL Scaling Data'!$E:$E,Calculations!$M75,'NREL Scaling Data'!$A:$A,AQ$3,'NREL Scaling Data'!$C:$C,Calculations!$L75,'NREL Scaling Data'!$D:$D,Calculations!$N75)-SUMIFS('NREL Scaling Data'!$F:$F,'NREL Scaling Data'!$B:$B,UPPER(About!$B$1),'NREL Scaling Data'!$E:$E,Calculations!$M75,'NREL Scaling Data'!$A:$A,AP$3,'NREL Scaling Data'!$C:$C,Calculations!$L75,'NREL Scaling Data'!$D:$D,Calculations!$N75))/SUMIFS('NREL Scaling Data'!$F:$F,'NREL Scaling Data'!$B:$B,UPPER(About!$B$1),'NREL Scaling Data'!$E:$E,Calculations!$M75,'NREL Scaling Data'!$A:$A,AP$3,'NREL Scaling Data'!$C:$C,Calculations!$L75,'NREL Scaling Data'!$D:$D,Calculations!$N75) + 1) * AP75,0)</f>
        <v>5420428892.542511</v>
      </c>
      <c r="AR75" s="45">
        <f>IFERROR(((SUMIFS('NREL Scaling Data'!$F:$F,'NREL Scaling Data'!$B:$B,UPPER(About!$B$1),'NREL Scaling Data'!$E:$E,Calculations!$M75,'NREL Scaling Data'!$A:$A,AR$3,'NREL Scaling Data'!$C:$C,Calculations!$L75,'NREL Scaling Data'!$D:$D,Calculations!$N75)-SUMIFS('NREL Scaling Data'!$F:$F,'NREL Scaling Data'!$B:$B,UPPER(About!$B$1),'NREL Scaling Data'!$E:$E,Calculations!$M75,'NREL Scaling Data'!$A:$A,AQ$3,'NREL Scaling Data'!$C:$C,Calculations!$L75,'NREL Scaling Data'!$D:$D,Calculations!$N75))/SUMIFS('NREL Scaling Data'!$F:$F,'NREL Scaling Data'!$B:$B,UPPER(About!$B$1),'NREL Scaling Data'!$E:$E,Calculations!$M75,'NREL Scaling Data'!$A:$A,AQ$3,'NREL Scaling Data'!$C:$C,Calculations!$L75,'NREL Scaling Data'!$D:$D,Calculations!$N75) + 1) * AQ75,0)</f>
        <v>4943629846.8425503</v>
      </c>
      <c r="AS75" s="45">
        <f>IFERROR(((SUMIFS('NREL Scaling Data'!$F:$F,'NREL Scaling Data'!$B:$B,UPPER(About!$B$1),'NREL Scaling Data'!$E:$E,Calculations!$M75,'NREL Scaling Data'!$A:$A,AS$3,'NREL Scaling Data'!$C:$C,Calculations!$L75,'NREL Scaling Data'!$D:$D,Calculations!$N75)-SUMIFS('NREL Scaling Data'!$F:$F,'NREL Scaling Data'!$B:$B,UPPER(About!$B$1),'NREL Scaling Data'!$E:$E,Calculations!$M75,'NREL Scaling Data'!$A:$A,AR$3,'NREL Scaling Data'!$C:$C,Calculations!$L75,'NREL Scaling Data'!$D:$D,Calculations!$N75))/SUMIFS('NREL Scaling Data'!$F:$F,'NREL Scaling Data'!$B:$B,UPPER(About!$B$1),'NREL Scaling Data'!$E:$E,Calculations!$M75,'NREL Scaling Data'!$A:$A,AR$3,'NREL Scaling Data'!$C:$C,Calculations!$L75,'NREL Scaling Data'!$D:$D,Calculations!$N75) + 1) * AR75,0)</f>
        <v>4551761247.0209799</v>
      </c>
      <c r="AT75" s="45">
        <f>IFERROR(((SUMIFS('NREL Scaling Data'!$F:$F,'NREL Scaling Data'!$B:$B,UPPER(About!$B$1),'NREL Scaling Data'!$E:$E,Calculations!$M75,'NREL Scaling Data'!$A:$A,AT$3,'NREL Scaling Data'!$C:$C,Calculations!$L75,'NREL Scaling Data'!$D:$D,Calculations!$N75)-SUMIFS('NREL Scaling Data'!$F:$F,'NREL Scaling Data'!$B:$B,UPPER(About!$B$1),'NREL Scaling Data'!$E:$E,Calculations!$M75,'NREL Scaling Data'!$A:$A,AS$3,'NREL Scaling Data'!$C:$C,Calculations!$L75,'NREL Scaling Data'!$D:$D,Calculations!$N75))/SUMIFS('NREL Scaling Data'!$F:$F,'NREL Scaling Data'!$B:$B,UPPER(About!$B$1),'NREL Scaling Data'!$E:$E,Calculations!$M75,'NREL Scaling Data'!$A:$A,AS$3,'NREL Scaling Data'!$C:$C,Calculations!$L75,'NREL Scaling Data'!$D:$D,Calculations!$N75) + 1) * AS75,0)</f>
        <v>4239183168.0467181</v>
      </c>
    </row>
    <row r="76" spans="8:46">
      <c r="I76" s="12" t="s">
        <v>1084</v>
      </c>
      <c r="J76" s="209">
        <f>IFERROR(SUMIFS('NREL Scaling Data'!F:F,'NREL Scaling Data'!B:B,UPPER(About!$B$1),'NREL Scaling Data'!E:E,Calculations!M76,'NREL Scaling Data'!A:A, 2021,'NREL Scaling Data'!C:C,Calculations!L76,'NREL Scaling Data'!D:D,Calculations!N76) / SUMIFS('NREL Scaling Data'!F:F,'NREL Scaling Data'!B:B,UPPER(About!$B$1),'NREL Scaling Data'!A:A, 2021,'NREL Scaling Data'!C:C,Calculations!L76,'NREL Scaling Data'!D:D,Calculations!N76),0)</f>
        <v>0</v>
      </c>
      <c r="K76" s="210">
        <f t="shared" si="14"/>
        <v>5.7633672610931462E-2</v>
      </c>
      <c r="L76" s="209" t="s">
        <v>1022</v>
      </c>
      <c r="M76" s="12" t="s">
        <v>1015</v>
      </c>
      <c r="N76" s="1" t="s">
        <v>1079</v>
      </c>
      <c r="O76" s="7">
        <f t="shared" si="15"/>
        <v>0</v>
      </c>
      <c r="P76" s="7">
        <f t="shared" si="16"/>
        <v>0</v>
      </c>
      <c r="Q76" s="45">
        <f>SUMIFS('SEDS 2021'!$F$23:$F$40,'SEDS 2021'!E$23:E$40,Calculations!L76,'SEDS 2021'!D$23:D$40,Calculations!N76)*J76*K76</f>
        <v>0</v>
      </c>
      <c r="R76" s="45">
        <f>IFERROR(((SUMIFS('NREL Scaling Data'!$F:$F,'NREL Scaling Data'!$B:$B,UPPER(About!$B$1),'NREL Scaling Data'!$E:$E,Calculations!$M76,'NREL Scaling Data'!$A:$A,R$3,'NREL Scaling Data'!$C:$C,Calculations!$L76,'NREL Scaling Data'!$D:$D,Calculations!$N76)-SUMIFS('NREL Scaling Data'!$F:$F,'NREL Scaling Data'!$B:$B,UPPER(About!$B$1),'NREL Scaling Data'!$E:$E,Calculations!$M76,'NREL Scaling Data'!$A:$A,Q$3,'NREL Scaling Data'!$C:$C,Calculations!$L76,'NREL Scaling Data'!$D:$D,Calculations!$N76))/SUMIFS('NREL Scaling Data'!$F:$F,'NREL Scaling Data'!$B:$B,UPPER(About!$B$1),'NREL Scaling Data'!$E:$E,Calculations!$M76,'NREL Scaling Data'!$A:$A,Q$3,'NREL Scaling Data'!$C:$C,Calculations!$L76,'NREL Scaling Data'!$D:$D,Calculations!$N76) + 1) * Q76,0)</f>
        <v>0</v>
      </c>
      <c r="S76" s="45">
        <f>IFERROR(((SUMIFS('NREL Scaling Data'!$F:$F,'NREL Scaling Data'!$B:$B,UPPER(About!$B$1),'NREL Scaling Data'!$E:$E,Calculations!$M76,'NREL Scaling Data'!$A:$A,S$3,'NREL Scaling Data'!$C:$C,Calculations!$L76,'NREL Scaling Data'!$D:$D,Calculations!$N76)-SUMIFS('NREL Scaling Data'!$F:$F,'NREL Scaling Data'!$B:$B,UPPER(About!$B$1),'NREL Scaling Data'!$E:$E,Calculations!$M76,'NREL Scaling Data'!$A:$A,R$3,'NREL Scaling Data'!$C:$C,Calculations!$L76,'NREL Scaling Data'!$D:$D,Calculations!$N76))/SUMIFS('NREL Scaling Data'!$F:$F,'NREL Scaling Data'!$B:$B,UPPER(About!$B$1),'NREL Scaling Data'!$E:$E,Calculations!$M76,'NREL Scaling Data'!$A:$A,R$3,'NREL Scaling Data'!$C:$C,Calculations!$L76,'NREL Scaling Data'!$D:$D,Calculations!$N76) + 1) * R76,0)</f>
        <v>0</v>
      </c>
      <c r="T76" s="45">
        <f>IFERROR(((SUMIFS('NREL Scaling Data'!$F:$F,'NREL Scaling Data'!$B:$B,UPPER(About!$B$1),'NREL Scaling Data'!$E:$E,Calculations!$M76,'NREL Scaling Data'!$A:$A,T$3,'NREL Scaling Data'!$C:$C,Calculations!$L76,'NREL Scaling Data'!$D:$D,Calculations!$N76)-SUMIFS('NREL Scaling Data'!$F:$F,'NREL Scaling Data'!$B:$B,UPPER(About!$B$1),'NREL Scaling Data'!$E:$E,Calculations!$M76,'NREL Scaling Data'!$A:$A,S$3,'NREL Scaling Data'!$C:$C,Calculations!$L76,'NREL Scaling Data'!$D:$D,Calculations!$N76))/SUMIFS('NREL Scaling Data'!$F:$F,'NREL Scaling Data'!$B:$B,UPPER(About!$B$1),'NREL Scaling Data'!$E:$E,Calculations!$M76,'NREL Scaling Data'!$A:$A,S$3,'NREL Scaling Data'!$C:$C,Calculations!$L76,'NREL Scaling Data'!$D:$D,Calculations!$N76) + 1) * S76,0)</f>
        <v>0</v>
      </c>
      <c r="U76" s="45">
        <f>IFERROR(((SUMIFS('NREL Scaling Data'!$F:$F,'NREL Scaling Data'!$B:$B,UPPER(About!$B$1),'NREL Scaling Data'!$E:$E,Calculations!$M76,'NREL Scaling Data'!$A:$A,U$3,'NREL Scaling Data'!$C:$C,Calculations!$L76,'NREL Scaling Data'!$D:$D,Calculations!$N76)-SUMIFS('NREL Scaling Data'!$F:$F,'NREL Scaling Data'!$B:$B,UPPER(About!$B$1),'NREL Scaling Data'!$E:$E,Calculations!$M76,'NREL Scaling Data'!$A:$A,T$3,'NREL Scaling Data'!$C:$C,Calculations!$L76,'NREL Scaling Data'!$D:$D,Calculations!$N76))/SUMIFS('NREL Scaling Data'!$F:$F,'NREL Scaling Data'!$B:$B,UPPER(About!$B$1),'NREL Scaling Data'!$E:$E,Calculations!$M76,'NREL Scaling Data'!$A:$A,T$3,'NREL Scaling Data'!$C:$C,Calculations!$L76,'NREL Scaling Data'!$D:$D,Calculations!$N76) + 1) * T76,0)</f>
        <v>0</v>
      </c>
      <c r="V76" s="45">
        <f>IFERROR(((SUMIFS('NREL Scaling Data'!$F:$F,'NREL Scaling Data'!$B:$B,UPPER(About!$B$1),'NREL Scaling Data'!$E:$E,Calculations!$M76,'NREL Scaling Data'!$A:$A,V$3,'NREL Scaling Data'!$C:$C,Calculations!$L76,'NREL Scaling Data'!$D:$D,Calculations!$N76)-SUMIFS('NREL Scaling Data'!$F:$F,'NREL Scaling Data'!$B:$B,UPPER(About!$B$1),'NREL Scaling Data'!$E:$E,Calculations!$M76,'NREL Scaling Data'!$A:$A,U$3,'NREL Scaling Data'!$C:$C,Calculations!$L76,'NREL Scaling Data'!$D:$D,Calculations!$N76))/SUMIFS('NREL Scaling Data'!$F:$F,'NREL Scaling Data'!$B:$B,UPPER(About!$B$1),'NREL Scaling Data'!$E:$E,Calculations!$M76,'NREL Scaling Data'!$A:$A,U$3,'NREL Scaling Data'!$C:$C,Calculations!$L76,'NREL Scaling Data'!$D:$D,Calculations!$N76) + 1) * U76,0)</f>
        <v>0</v>
      </c>
      <c r="W76" s="45">
        <f>IFERROR(((SUMIFS('NREL Scaling Data'!$F:$F,'NREL Scaling Data'!$B:$B,UPPER(About!$B$1),'NREL Scaling Data'!$E:$E,Calculations!$M76,'NREL Scaling Data'!$A:$A,W$3,'NREL Scaling Data'!$C:$C,Calculations!$L76,'NREL Scaling Data'!$D:$D,Calculations!$N76)-SUMIFS('NREL Scaling Data'!$F:$F,'NREL Scaling Data'!$B:$B,UPPER(About!$B$1),'NREL Scaling Data'!$E:$E,Calculations!$M76,'NREL Scaling Data'!$A:$A,V$3,'NREL Scaling Data'!$C:$C,Calculations!$L76,'NREL Scaling Data'!$D:$D,Calculations!$N76))/SUMIFS('NREL Scaling Data'!$F:$F,'NREL Scaling Data'!$B:$B,UPPER(About!$B$1),'NREL Scaling Data'!$E:$E,Calculations!$M76,'NREL Scaling Data'!$A:$A,V$3,'NREL Scaling Data'!$C:$C,Calculations!$L76,'NREL Scaling Data'!$D:$D,Calculations!$N76) + 1) * V76,0)</f>
        <v>0</v>
      </c>
      <c r="X76" s="45">
        <f>IFERROR(((SUMIFS('NREL Scaling Data'!$F:$F,'NREL Scaling Data'!$B:$B,UPPER(About!$B$1),'NREL Scaling Data'!$E:$E,Calculations!$M76,'NREL Scaling Data'!$A:$A,X$3,'NREL Scaling Data'!$C:$C,Calculations!$L76,'NREL Scaling Data'!$D:$D,Calculations!$N76)-SUMIFS('NREL Scaling Data'!$F:$F,'NREL Scaling Data'!$B:$B,UPPER(About!$B$1),'NREL Scaling Data'!$E:$E,Calculations!$M76,'NREL Scaling Data'!$A:$A,W$3,'NREL Scaling Data'!$C:$C,Calculations!$L76,'NREL Scaling Data'!$D:$D,Calculations!$N76))/SUMIFS('NREL Scaling Data'!$F:$F,'NREL Scaling Data'!$B:$B,UPPER(About!$B$1),'NREL Scaling Data'!$E:$E,Calculations!$M76,'NREL Scaling Data'!$A:$A,W$3,'NREL Scaling Data'!$C:$C,Calculations!$L76,'NREL Scaling Data'!$D:$D,Calculations!$N76) + 1) * W76,0)</f>
        <v>0</v>
      </c>
      <c r="Y76" s="45">
        <f>IFERROR(((SUMIFS('NREL Scaling Data'!$F:$F,'NREL Scaling Data'!$B:$B,UPPER(About!$B$1),'NREL Scaling Data'!$E:$E,Calculations!$M76,'NREL Scaling Data'!$A:$A,Y$3,'NREL Scaling Data'!$C:$C,Calculations!$L76,'NREL Scaling Data'!$D:$D,Calculations!$N76)-SUMIFS('NREL Scaling Data'!$F:$F,'NREL Scaling Data'!$B:$B,UPPER(About!$B$1),'NREL Scaling Data'!$E:$E,Calculations!$M76,'NREL Scaling Data'!$A:$A,X$3,'NREL Scaling Data'!$C:$C,Calculations!$L76,'NREL Scaling Data'!$D:$D,Calculations!$N76))/SUMIFS('NREL Scaling Data'!$F:$F,'NREL Scaling Data'!$B:$B,UPPER(About!$B$1),'NREL Scaling Data'!$E:$E,Calculations!$M76,'NREL Scaling Data'!$A:$A,X$3,'NREL Scaling Data'!$C:$C,Calculations!$L76,'NREL Scaling Data'!$D:$D,Calculations!$N76) + 1) * X76,0)</f>
        <v>0</v>
      </c>
      <c r="Z76" s="45">
        <f>IFERROR(((SUMIFS('NREL Scaling Data'!$F:$F,'NREL Scaling Data'!$B:$B,UPPER(About!$B$1),'NREL Scaling Data'!$E:$E,Calculations!$M76,'NREL Scaling Data'!$A:$A,Z$3,'NREL Scaling Data'!$C:$C,Calculations!$L76,'NREL Scaling Data'!$D:$D,Calculations!$N76)-SUMIFS('NREL Scaling Data'!$F:$F,'NREL Scaling Data'!$B:$B,UPPER(About!$B$1),'NREL Scaling Data'!$E:$E,Calculations!$M76,'NREL Scaling Data'!$A:$A,Y$3,'NREL Scaling Data'!$C:$C,Calculations!$L76,'NREL Scaling Data'!$D:$D,Calculations!$N76))/SUMIFS('NREL Scaling Data'!$F:$F,'NREL Scaling Data'!$B:$B,UPPER(About!$B$1),'NREL Scaling Data'!$E:$E,Calculations!$M76,'NREL Scaling Data'!$A:$A,Y$3,'NREL Scaling Data'!$C:$C,Calculations!$L76,'NREL Scaling Data'!$D:$D,Calculations!$N76) + 1) * Y76,0)</f>
        <v>0</v>
      </c>
      <c r="AA76" s="45">
        <f>IFERROR(((SUMIFS('NREL Scaling Data'!$F:$F,'NREL Scaling Data'!$B:$B,UPPER(About!$B$1),'NREL Scaling Data'!$E:$E,Calculations!$M76,'NREL Scaling Data'!$A:$A,AA$3,'NREL Scaling Data'!$C:$C,Calculations!$L76,'NREL Scaling Data'!$D:$D,Calculations!$N76)-SUMIFS('NREL Scaling Data'!$F:$F,'NREL Scaling Data'!$B:$B,UPPER(About!$B$1),'NREL Scaling Data'!$E:$E,Calculations!$M76,'NREL Scaling Data'!$A:$A,Z$3,'NREL Scaling Data'!$C:$C,Calculations!$L76,'NREL Scaling Data'!$D:$D,Calculations!$N76))/SUMIFS('NREL Scaling Data'!$F:$F,'NREL Scaling Data'!$B:$B,UPPER(About!$B$1),'NREL Scaling Data'!$E:$E,Calculations!$M76,'NREL Scaling Data'!$A:$A,Z$3,'NREL Scaling Data'!$C:$C,Calculations!$L76,'NREL Scaling Data'!$D:$D,Calculations!$N76) + 1) * Z76,0)</f>
        <v>0</v>
      </c>
      <c r="AB76" s="45">
        <f>IFERROR(((SUMIFS('NREL Scaling Data'!$F:$F,'NREL Scaling Data'!$B:$B,UPPER(About!$B$1),'NREL Scaling Data'!$E:$E,Calculations!$M76,'NREL Scaling Data'!$A:$A,AB$3,'NREL Scaling Data'!$C:$C,Calculations!$L76,'NREL Scaling Data'!$D:$D,Calculations!$N76)-SUMIFS('NREL Scaling Data'!$F:$F,'NREL Scaling Data'!$B:$B,UPPER(About!$B$1),'NREL Scaling Data'!$E:$E,Calculations!$M76,'NREL Scaling Data'!$A:$A,AA$3,'NREL Scaling Data'!$C:$C,Calculations!$L76,'NREL Scaling Data'!$D:$D,Calculations!$N76))/SUMIFS('NREL Scaling Data'!$F:$F,'NREL Scaling Data'!$B:$B,UPPER(About!$B$1),'NREL Scaling Data'!$E:$E,Calculations!$M76,'NREL Scaling Data'!$A:$A,AA$3,'NREL Scaling Data'!$C:$C,Calculations!$L76,'NREL Scaling Data'!$D:$D,Calculations!$N76) + 1) * AA76,0)</f>
        <v>0</v>
      </c>
      <c r="AC76" s="45">
        <f>IFERROR(((SUMIFS('NREL Scaling Data'!$F:$F,'NREL Scaling Data'!$B:$B,UPPER(About!$B$1),'NREL Scaling Data'!$E:$E,Calculations!$M76,'NREL Scaling Data'!$A:$A,AC$3,'NREL Scaling Data'!$C:$C,Calculations!$L76,'NREL Scaling Data'!$D:$D,Calculations!$N76)-SUMIFS('NREL Scaling Data'!$F:$F,'NREL Scaling Data'!$B:$B,UPPER(About!$B$1),'NREL Scaling Data'!$E:$E,Calculations!$M76,'NREL Scaling Data'!$A:$A,AB$3,'NREL Scaling Data'!$C:$C,Calculations!$L76,'NREL Scaling Data'!$D:$D,Calculations!$N76))/SUMIFS('NREL Scaling Data'!$F:$F,'NREL Scaling Data'!$B:$B,UPPER(About!$B$1),'NREL Scaling Data'!$E:$E,Calculations!$M76,'NREL Scaling Data'!$A:$A,AB$3,'NREL Scaling Data'!$C:$C,Calculations!$L76,'NREL Scaling Data'!$D:$D,Calculations!$N76) + 1) * AB76,0)</f>
        <v>0</v>
      </c>
      <c r="AD76" s="45">
        <f>IFERROR(((SUMIFS('NREL Scaling Data'!$F:$F,'NREL Scaling Data'!$B:$B,UPPER(About!$B$1),'NREL Scaling Data'!$E:$E,Calculations!$M76,'NREL Scaling Data'!$A:$A,AD$3,'NREL Scaling Data'!$C:$C,Calculations!$L76,'NREL Scaling Data'!$D:$D,Calculations!$N76)-SUMIFS('NREL Scaling Data'!$F:$F,'NREL Scaling Data'!$B:$B,UPPER(About!$B$1),'NREL Scaling Data'!$E:$E,Calculations!$M76,'NREL Scaling Data'!$A:$A,AC$3,'NREL Scaling Data'!$C:$C,Calculations!$L76,'NREL Scaling Data'!$D:$D,Calculations!$N76))/SUMIFS('NREL Scaling Data'!$F:$F,'NREL Scaling Data'!$B:$B,UPPER(About!$B$1),'NREL Scaling Data'!$E:$E,Calculations!$M76,'NREL Scaling Data'!$A:$A,AC$3,'NREL Scaling Data'!$C:$C,Calculations!$L76,'NREL Scaling Data'!$D:$D,Calculations!$N76) + 1) * AC76,0)</f>
        <v>0</v>
      </c>
      <c r="AE76" s="45">
        <f>IFERROR(((SUMIFS('NREL Scaling Data'!$F:$F,'NREL Scaling Data'!$B:$B,UPPER(About!$B$1),'NREL Scaling Data'!$E:$E,Calculations!$M76,'NREL Scaling Data'!$A:$A,AE$3,'NREL Scaling Data'!$C:$C,Calculations!$L76,'NREL Scaling Data'!$D:$D,Calculations!$N76)-SUMIFS('NREL Scaling Data'!$F:$F,'NREL Scaling Data'!$B:$B,UPPER(About!$B$1),'NREL Scaling Data'!$E:$E,Calculations!$M76,'NREL Scaling Data'!$A:$A,AD$3,'NREL Scaling Data'!$C:$C,Calculations!$L76,'NREL Scaling Data'!$D:$D,Calculations!$N76))/SUMIFS('NREL Scaling Data'!$F:$F,'NREL Scaling Data'!$B:$B,UPPER(About!$B$1),'NREL Scaling Data'!$E:$E,Calculations!$M76,'NREL Scaling Data'!$A:$A,AD$3,'NREL Scaling Data'!$C:$C,Calculations!$L76,'NREL Scaling Data'!$D:$D,Calculations!$N76) + 1) * AD76,0)</f>
        <v>0</v>
      </c>
      <c r="AF76" s="45">
        <f>IFERROR(((SUMIFS('NREL Scaling Data'!$F:$F,'NREL Scaling Data'!$B:$B,UPPER(About!$B$1),'NREL Scaling Data'!$E:$E,Calculations!$M76,'NREL Scaling Data'!$A:$A,AF$3,'NREL Scaling Data'!$C:$C,Calculations!$L76,'NREL Scaling Data'!$D:$D,Calculations!$N76)-SUMIFS('NREL Scaling Data'!$F:$F,'NREL Scaling Data'!$B:$B,UPPER(About!$B$1),'NREL Scaling Data'!$E:$E,Calculations!$M76,'NREL Scaling Data'!$A:$A,AE$3,'NREL Scaling Data'!$C:$C,Calculations!$L76,'NREL Scaling Data'!$D:$D,Calculations!$N76))/SUMIFS('NREL Scaling Data'!$F:$F,'NREL Scaling Data'!$B:$B,UPPER(About!$B$1),'NREL Scaling Data'!$E:$E,Calculations!$M76,'NREL Scaling Data'!$A:$A,AE$3,'NREL Scaling Data'!$C:$C,Calculations!$L76,'NREL Scaling Data'!$D:$D,Calculations!$N76) + 1) * AE76,0)</f>
        <v>0</v>
      </c>
      <c r="AG76" s="45">
        <f>IFERROR(((SUMIFS('NREL Scaling Data'!$F:$F,'NREL Scaling Data'!$B:$B,UPPER(About!$B$1),'NREL Scaling Data'!$E:$E,Calculations!$M76,'NREL Scaling Data'!$A:$A,AG$3,'NREL Scaling Data'!$C:$C,Calculations!$L76,'NREL Scaling Data'!$D:$D,Calculations!$N76)-SUMIFS('NREL Scaling Data'!$F:$F,'NREL Scaling Data'!$B:$B,UPPER(About!$B$1),'NREL Scaling Data'!$E:$E,Calculations!$M76,'NREL Scaling Data'!$A:$A,AF$3,'NREL Scaling Data'!$C:$C,Calculations!$L76,'NREL Scaling Data'!$D:$D,Calculations!$N76))/SUMIFS('NREL Scaling Data'!$F:$F,'NREL Scaling Data'!$B:$B,UPPER(About!$B$1),'NREL Scaling Data'!$E:$E,Calculations!$M76,'NREL Scaling Data'!$A:$A,AF$3,'NREL Scaling Data'!$C:$C,Calculations!$L76,'NREL Scaling Data'!$D:$D,Calculations!$N76) + 1) * AF76,0)</f>
        <v>0</v>
      </c>
      <c r="AH76" s="45">
        <f>IFERROR(((SUMIFS('NREL Scaling Data'!$F:$F,'NREL Scaling Data'!$B:$B,UPPER(About!$B$1),'NREL Scaling Data'!$E:$E,Calculations!$M76,'NREL Scaling Data'!$A:$A,AH$3,'NREL Scaling Data'!$C:$C,Calculations!$L76,'NREL Scaling Data'!$D:$D,Calculations!$N76)-SUMIFS('NREL Scaling Data'!$F:$F,'NREL Scaling Data'!$B:$B,UPPER(About!$B$1),'NREL Scaling Data'!$E:$E,Calculations!$M76,'NREL Scaling Data'!$A:$A,AG$3,'NREL Scaling Data'!$C:$C,Calculations!$L76,'NREL Scaling Data'!$D:$D,Calculations!$N76))/SUMIFS('NREL Scaling Data'!$F:$F,'NREL Scaling Data'!$B:$B,UPPER(About!$B$1),'NREL Scaling Data'!$E:$E,Calculations!$M76,'NREL Scaling Data'!$A:$A,AG$3,'NREL Scaling Data'!$C:$C,Calculations!$L76,'NREL Scaling Data'!$D:$D,Calculations!$N76) + 1) * AG76,0)</f>
        <v>0</v>
      </c>
      <c r="AI76" s="45">
        <f>IFERROR(((SUMIFS('NREL Scaling Data'!$F:$F,'NREL Scaling Data'!$B:$B,UPPER(About!$B$1),'NREL Scaling Data'!$E:$E,Calculations!$M76,'NREL Scaling Data'!$A:$A,AI$3,'NREL Scaling Data'!$C:$C,Calculations!$L76,'NREL Scaling Data'!$D:$D,Calculations!$N76)-SUMIFS('NREL Scaling Data'!$F:$F,'NREL Scaling Data'!$B:$B,UPPER(About!$B$1),'NREL Scaling Data'!$E:$E,Calculations!$M76,'NREL Scaling Data'!$A:$A,AH$3,'NREL Scaling Data'!$C:$C,Calculations!$L76,'NREL Scaling Data'!$D:$D,Calculations!$N76))/SUMIFS('NREL Scaling Data'!$F:$F,'NREL Scaling Data'!$B:$B,UPPER(About!$B$1),'NREL Scaling Data'!$E:$E,Calculations!$M76,'NREL Scaling Data'!$A:$A,AH$3,'NREL Scaling Data'!$C:$C,Calculations!$L76,'NREL Scaling Data'!$D:$D,Calculations!$N76) + 1) * AH76,0)</f>
        <v>0</v>
      </c>
      <c r="AJ76" s="45">
        <f>IFERROR(((SUMIFS('NREL Scaling Data'!$F:$F,'NREL Scaling Data'!$B:$B,UPPER(About!$B$1),'NREL Scaling Data'!$E:$E,Calculations!$M76,'NREL Scaling Data'!$A:$A,AJ$3,'NREL Scaling Data'!$C:$C,Calculations!$L76,'NREL Scaling Data'!$D:$D,Calculations!$N76)-SUMIFS('NREL Scaling Data'!$F:$F,'NREL Scaling Data'!$B:$B,UPPER(About!$B$1),'NREL Scaling Data'!$E:$E,Calculations!$M76,'NREL Scaling Data'!$A:$A,AI$3,'NREL Scaling Data'!$C:$C,Calculations!$L76,'NREL Scaling Data'!$D:$D,Calculations!$N76))/SUMIFS('NREL Scaling Data'!$F:$F,'NREL Scaling Data'!$B:$B,UPPER(About!$B$1),'NREL Scaling Data'!$E:$E,Calculations!$M76,'NREL Scaling Data'!$A:$A,AI$3,'NREL Scaling Data'!$C:$C,Calculations!$L76,'NREL Scaling Data'!$D:$D,Calculations!$N76) + 1) * AI76,0)</f>
        <v>0</v>
      </c>
      <c r="AK76" s="45">
        <f>IFERROR(((SUMIFS('NREL Scaling Data'!$F:$F,'NREL Scaling Data'!$B:$B,UPPER(About!$B$1),'NREL Scaling Data'!$E:$E,Calculations!$M76,'NREL Scaling Data'!$A:$A,AK$3,'NREL Scaling Data'!$C:$C,Calculations!$L76,'NREL Scaling Data'!$D:$D,Calculations!$N76)-SUMIFS('NREL Scaling Data'!$F:$F,'NREL Scaling Data'!$B:$B,UPPER(About!$B$1),'NREL Scaling Data'!$E:$E,Calculations!$M76,'NREL Scaling Data'!$A:$A,AJ$3,'NREL Scaling Data'!$C:$C,Calculations!$L76,'NREL Scaling Data'!$D:$D,Calculations!$N76))/SUMIFS('NREL Scaling Data'!$F:$F,'NREL Scaling Data'!$B:$B,UPPER(About!$B$1),'NREL Scaling Data'!$E:$E,Calculations!$M76,'NREL Scaling Data'!$A:$A,AJ$3,'NREL Scaling Data'!$C:$C,Calculations!$L76,'NREL Scaling Data'!$D:$D,Calculations!$N76) + 1) * AJ76,0)</f>
        <v>0</v>
      </c>
      <c r="AL76" s="45">
        <f>IFERROR(((SUMIFS('NREL Scaling Data'!$F:$F,'NREL Scaling Data'!$B:$B,UPPER(About!$B$1),'NREL Scaling Data'!$E:$E,Calculations!$M76,'NREL Scaling Data'!$A:$A,AL$3,'NREL Scaling Data'!$C:$C,Calculations!$L76,'NREL Scaling Data'!$D:$D,Calculations!$N76)-SUMIFS('NREL Scaling Data'!$F:$F,'NREL Scaling Data'!$B:$B,UPPER(About!$B$1),'NREL Scaling Data'!$E:$E,Calculations!$M76,'NREL Scaling Data'!$A:$A,AK$3,'NREL Scaling Data'!$C:$C,Calculations!$L76,'NREL Scaling Data'!$D:$D,Calculations!$N76))/SUMIFS('NREL Scaling Data'!$F:$F,'NREL Scaling Data'!$B:$B,UPPER(About!$B$1),'NREL Scaling Data'!$E:$E,Calculations!$M76,'NREL Scaling Data'!$A:$A,AK$3,'NREL Scaling Data'!$C:$C,Calculations!$L76,'NREL Scaling Data'!$D:$D,Calculations!$N76) + 1) * AK76,0)</f>
        <v>0</v>
      </c>
      <c r="AM76" s="45">
        <f>IFERROR(((SUMIFS('NREL Scaling Data'!$F:$F,'NREL Scaling Data'!$B:$B,UPPER(About!$B$1),'NREL Scaling Data'!$E:$E,Calculations!$M76,'NREL Scaling Data'!$A:$A,AM$3,'NREL Scaling Data'!$C:$C,Calculations!$L76,'NREL Scaling Data'!$D:$D,Calculations!$N76)-SUMIFS('NREL Scaling Data'!$F:$F,'NREL Scaling Data'!$B:$B,UPPER(About!$B$1),'NREL Scaling Data'!$E:$E,Calculations!$M76,'NREL Scaling Data'!$A:$A,AL$3,'NREL Scaling Data'!$C:$C,Calculations!$L76,'NREL Scaling Data'!$D:$D,Calculations!$N76))/SUMIFS('NREL Scaling Data'!$F:$F,'NREL Scaling Data'!$B:$B,UPPER(About!$B$1),'NREL Scaling Data'!$E:$E,Calculations!$M76,'NREL Scaling Data'!$A:$A,AL$3,'NREL Scaling Data'!$C:$C,Calculations!$L76,'NREL Scaling Data'!$D:$D,Calculations!$N76) + 1) * AL76,0)</f>
        <v>0</v>
      </c>
      <c r="AN76" s="45">
        <f>IFERROR(((SUMIFS('NREL Scaling Data'!$F:$F,'NREL Scaling Data'!$B:$B,UPPER(About!$B$1),'NREL Scaling Data'!$E:$E,Calculations!$M76,'NREL Scaling Data'!$A:$A,AN$3,'NREL Scaling Data'!$C:$C,Calculations!$L76,'NREL Scaling Data'!$D:$D,Calculations!$N76)-SUMIFS('NREL Scaling Data'!$F:$F,'NREL Scaling Data'!$B:$B,UPPER(About!$B$1),'NREL Scaling Data'!$E:$E,Calculations!$M76,'NREL Scaling Data'!$A:$A,AM$3,'NREL Scaling Data'!$C:$C,Calculations!$L76,'NREL Scaling Data'!$D:$D,Calculations!$N76))/SUMIFS('NREL Scaling Data'!$F:$F,'NREL Scaling Data'!$B:$B,UPPER(About!$B$1),'NREL Scaling Data'!$E:$E,Calculations!$M76,'NREL Scaling Data'!$A:$A,AM$3,'NREL Scaling Data'!$C:$C,Calculations!$L76,'NREL Scaling Data'!$D:$D,Calculations!$N76) + 1) * AM76,0)</f>
        <v>0</v>
      </c>
      <c r="AO76" s="45">
        <f>IFERROR(((SUMIFS('NREL Scaling Data'!$F:$F,'NREL Scaling Data'!$B:$B,UPPER(About!$B$1),'NREL Scaling Data'!$E:$E,Calculations!$M76,'NREL Scaling Data'!$A:$A,AO$3,'NREL Scaling Data'!$C:$C,Calculations!$L76,'NREL Scaling Data'!$D:$D,Calculations!$N76)-SUMIFS('NREL Scaling Data'!$F:$F,'NREL Scaling Data'!$B:$B,UPPER(About!$B$1),'NREL Scaling Data'!$E:$E,Calculations!$M76,'NREL Scaling Data'!$A:$A,AN$3,'NREL Scaling Data'!$C:$C,Calculations!$L76,'NREL Scaling Data'!$D:$D,Calculations!$N76))/SUMIFS('NREL Scaling Data'!$F:$F,'NREL Scaling Data'!$B:$B,UPPER(About!$B$1),'NREL Scaling Data'!$E:$E,Calculations!$M76,'NREL Scaling Data'!$A:$A,AN$3,'NREL Scaling Data'!$C:$C,Calculations!$L76,'NREL Scaling Data'!$D:$D,Calculations!$N76) + 1) * AN76,0)</f>
        <v>0</v>
      </c>
      <c r="AP76" s="45">
        <f>IFERROR(((SUMIFS('NREL Scaling Data'!$F:$F,'NREL Scaling Data'!$B:$B,UPPER(About!$B$1),'NREL Scaling Data'!$E:$E,Calculations!$M76,'NREL Scaling Data'!$A:$A,AP$3,'NREL Scaling Data'!$C:$C,Calculations!$L76,'NREL Scaling Data'!$D:$D,Calculations!$N76)-SUMIFS('NREL Scaling Data'!$F:$F,'NREL Scaling Data'!$B:$B,UPPER(About!$B$1),'NREL Scaling Data'!$E:$E,Calculations!$M76,'NREL Scaling Data'!$A:$A,AO$3,'NREL Scaling Data'!$C:$C,Calculations!$L76,'NREL Scaling Data'!$D:$D,Calculations!$N76))/SUMIFS('NREL Scaling Data'!$F:$F,'NREL Scaling Data'!$B:$B,UPPER(About!$B$1),'NREL Scaling Data'!$E:$E,Calculations!$M76,'NREL Scaling Data'!$A:$A,AO$3,'NREL Scaling Data'!$C:$C,Calculations!$L76,'NREL Scaling Data'!$D:$D,Calculations!$N76) + 1) * AO76,0)</f>
        <v>0</v>
      </c>
      <c r="AQ76" s="45">
        <f>IFERROR(((SUMIFS('NREL Scaling Data'!$F:$F,'NREL Scaling Data'!$B:$B,UPPER(About!$B$1),'NREL Scaling Data'!$E:$E,Calculations!$M76,'NREL Scaling Data'!$A:$A,AQ$3,'NREL Scaling Data'!$C:$C,Calculations!$L76,'NREL Scaling Data'!$D:$D,Calculations!$N76)-SUMIFS('NREL Scaling Data'!$F:$F,'NREL Scaling Data'!$B:$B,UPPER(About!$B$1),'NREL Scaling Data'!$E:$E,Calculations!$M76,'NREL Scaling Data'!$A:$A,AP$3,'NREL Scaling Data'!$C:$C,Calculations!$L76,'NREL Scaling Data'!$D:$D,Calculations!$N76))/SUMIFS('NREL Scaling Data'!$F:$F,'NREL Scaling Data'!$B:$B,UPPER(About!$B$1),'NREL Scaling Data'!$E:$E,Calculations!$M76,'NREL Scaling Data'!$A:$A,AP$3,'NREL Scaling Data'!$C:$C,Calculations!$L76,'NREL Scaling Data'!$D:$D,Calculations!$N76) + 1) * AP76,0)</f>
        <v>0</v>
      </c>
      <c r="AR76" s="45">
        <f>IFERROR(((SUMIFS('NREL Scaling Data'!$F:$F,'NREL Scaling Data'!$B:$B,UPPER(About!$B$1),'NREL Scaling Data'!$E:$E,Calculations!$M76,'NREL Scaling Data'!$A:$A,AR$3,'NREL Scaling Data'!$C:$C,Calculations!$L76,'NREL Scaling Data'!$D:$D,Calculations!$N76)-SUMIFS('NREL Scaling Data'!$F:$F,'NREL Scaling Data'!$B:$B,UPPER(About!$B$1),'NREL Scaling Data'!$E:$E,Calculations!$M76,'NREL Scaling Data'!$A:$A,AQ$3,'NREL Scaling Data'!$C:$C,Calculations!$L76,'NREL Scaling Data'!$D:$D,Calculations!$N76))/SUMIFS('NREL Scaling Data'!$F:$F,'NREL Scaling Data'!$B:$B,UPPER(About!$B$1),'NREL Scaling Data'!$E:$E,Calculations!$M76,'NREL Scaling Data'!$A:$A,AQ$3,'NREL Scaling Data'!$C:$C,Calculations!$L76,'NREL Scaling Data'!$D:$D,Calculations!$N76) + 1) * AQ76,0)</f>
        <v>0</v>
      </c>
      <c r="AS76" s="45">
        <f>IFERROR(((SUMIFS('NREL Scaling Data'!$F:$F,'NREL Scaling Data'!$B:$B,UPPER(About!$B$1),'NREL Scaling Data'!$E:$E,Calculations!$M76,'NREL Scaling Data'!$A:$A,AS$3,'NREL Scaling Data'!$C:$C,Calculations!$L76,'NREL Scaling Data'!$D:$D,Calculations!$N76)-SUMIFS('NREL Scaling Data'!$F:$F,'NREL Scaling Data'!$B:$B,UPPER(About!$B$1),'NREL Scaling Data'!$E:$E,Calculations!$M76,'NREL Scaling Data'!$A:$A,AR$3,'NREL Scaling Data'!$C:$C,Calculations!$L76,'NREL Scaling Data'!$D:$D,Calculations!$N76))/SUMIFS('NREL Scaling Data'!$F:$F,'NREL Scaling Data'!$B:$B,UPPER(About!$B$1),'NREL Scaling Data'!$E:$E,Calculations!$M76,'NREL Scaling Data'!$A:$A,AR$3,'NREL Scaling Data'!$C:$C,Calculations!$L76,'NREL Scaling Data'!$D:$D,Calculations!$N76) + 1) * AR76,0)</f>
        <v>0</v>
      </c>
      <c r="AT76" s="45">
        <f>IFERROR(((SUMIFS('NREL Scaling Data'!$F:$F,'NREL Scaling Data'!$B:$B,UPPER(About!$B$1),'NREL Scaling Data'!$E:$E,Calculations!$M76,'NREL Scaling Data'!$A:$A,AT$3,'NREL Scaling Data'!$C:$C,Calculations!$L76,'NREL Scaling Data'!$D:$D,Calculations!$N76)-SUMIFS('NREL Scaling Data'!$F:$F,'NREL Scaling Data'!$B:$B,UPPER(About!$B$1),'NREL Scaling Data'!$E:$E,Calculations!$M76,'NREL Scaling Data'!$A:$A,AS$3,'NREL Scaling Data'!$C:$C,Calculations!$L76,'NREL Scaling Data'!$D:$D,Calculations!$N76))/SUMIFS('NREL Scaling Data'!$F:$F,'NREL Scaling Data'!$B:$B,UPPER(About!$B$1),'NREL Scaling Data'!$E:$E,Calculations!$M76,'NREL Scaling Data'!$A:$A,AS$3,'NREL Scaling Data'!$C:$C,Calculations!$L76,'NREL Scaling Data'!$D:$D,Calculations!$N76) + 1) * AS76,0)</f>
        <v>0</v>
      </c>
    </row>
    <row r="77" spans="8:46">
      <c r="H77" s="12" t="s">
        <v>405</v>
      </c>
      <c r="I77" s="12" t="s">
        <v>1084</v>
      </c>
      <c r="J77" s="209">
        <f>IFERROR(SUMIFS('NREL Scaling Data'!F:F,'NREL Scaling Data'!B:B,UPPER(About!$B$1),'NREL Scaling Data'!E:E,Calculations!M77,'NREL Scaling Data'!A:A, 2021,'NREL Scaling Data'!C:C,Calculations!L77,'NREL Scaling Data'!D:D,Calculations!N77) / SUMIFS('NREL Scaling Data'!F:F,'NREL Scaling Data'!B:B,UPPER(About!$B$1),'NREL Scaling Data'!A:A, 2021,'NREL Scaling Data'!C:C,Calculations!L77,'NREL Scaling Data'!D:D,Calculations!N77),0)</f>
        <v>0.69042530508952193</v>
      </c>
      <c r="K77" s="210">
        <f t="shared" si="14"/>
        <v>5.7633672610931462E-2</v>
      </c>
      <c r="L77" s="209" t="s">
        <v>1022</v>
      </c>
      <c r="M77" s="12" t="s">
        <v>1015</v>
      </c>
      <c r="N77" s="1" t="s">
        <v>975</v>
      </c>
      <c r="O77" s="7">
        <f t="shared" si="15"/>
        <v>964790673414.94214</v>
      </c>
      <c r="P77" s="7">
        <f t="shared" si="16"/>
        <v>964790673414.94214</v>
      </c>
      <c r="Q77" s="45">
        <f>SUMIFS('SEDS 2021'!$F$23:$F$40,'SEDS 2021'!E$23:E$40,Calculations!L77,'SEDS 2021'!D$23:D$40,Calculations!N77)*J77*K77</f>
        <v>964790673414.94214</v>
      </c>
      <c r="R77" s="45">
        <f>IFERROR(((SUMIFS('NREL Scaling Data'!$F:$F,'NREL Scaling Data'!$B:$B,UPPER(About!$B$1),'NREL Scaling Data'!$E:$E,Calculations!$M77,'NREL Scaling Data'!$A:$A,R$3,'NREL Scaling Data'!$C:$C,Calculations!$L77,'NREL Scaling Data'!$D:$D,Calculations!$N77)-SUMIFS('NREL Scaling Data'!$F:$F,'NREL Scaling Data'!$B:$B,UPPER(About!$B$1),'NREL Scaling Data'!$E:$E,Calculations!$M77,'NREL Scaling Data'!$A:$A,Q$3,'NREL Scaling Data'!$C:$C,Calculations!$L77,'NREL Scaling Data'!$D:$D,Calculations!$N77))/SUMIFS('NREL Scaling Data'!$F:$F,'NREL Scaling Data'!$B:$B,UPPER(About!$B$1),'NREL Scaling Data'!$E:$E,Calculations!$M77,'NREL Scaling Data'!$A:$A,Q$3,'NREL Scaling Data'!$C:$C,Calculations!$L77,'NREL Scaling Data'!$D:$D,Calculations!$N77) + 1) * Q77,0)</f>
        <v>973898347660.98547</v>
      </c>
      <c r="S77" s="45">
        <f>IFERROR(((SUMIFS('NREL Scaling Data'!$F:$F,'NREL Scaling Data'!$B:$B,UPPER(About!$B$1),'NREL Scaling Data'!$E:$E,Calculations!$M77,'NREL Scaling Data'!$A:$A,S$3,'NREL Scaling Data'!$C:$C,Calculations!$L77,'NREL Scaling Data'!$D:$D,Calculations!$N77)-SUMIFS('NREL Scaling Data'!$F:$F,'NREL Scaling Data'!$B:$B,UPPER(About!$B$1),'NREL Scaling Data'!$E:$E,Calculations!$M77,'NREL Scaling Data'!$A:$A,R$3,'NREL Scaling Data'!$C:$C,Calculations!$L77,'NREL Scaling Data'!$D:$D,Calculations!$N77))/SUMIFS('NREL Scaling Data'!$F:$F,'NREL Scaling Data'!$B:$B,UPPER(About!$B$1),'NREL Scaling Data'!$E:$E,Calculations!$M77,'NREL Scaling Data'!$A:$A,R$3,'NREL Scaling Data'!$C:$C,Calculations!$L77,'NREL Scaling Data'!$D:$D,Calculations!$N77) + 1) * R77,0)</f>
        <v>982288536374.00793</v>
      </c>
      <c r="T77" s="45">
        <f>IFERROR(((SUMIFS('NREL Scaling Data'!$F:$F,'NREL Scaling Data'!$B:$B,UPPER(About!$B$1),'NREL Scaling Data'!$E:$E,Calculations!$M77,'NREL Scaling Data'!$A:$A,T$3,'NREL Scaling Data'!$C:$C,Calculations!$L77,'NREL Scaling Data'!$D:$D,Calculations!$N77)-SUMIFS('NREL Scaling Data'!$F:$F,'NREL Scaling Data'!$B:$B,UPPER(About!$B$1),'NREL Scaling Data'!$E:$E,Calculations!$M77,'NREL Scaling Data'!$A:$A,S$3,'NREL Scaling Data'!$C:$C,Calculations!$L77,'NREL Scaling Data'!$D:$D,Calculations!$N77))/SUMIFS('NREL Scaling Data'!$F:$F,'NREL Scaling Data'!$B:$B,UPPER(About!$B$1),'NREL Scaling Data'!$E:$E,Calculations!$M77,'NREL Scaling Data'!$A:$A,S$3,'NREL Scaling Data'!$C:$C,Calculations!$L77,'NREL Scaling Data'!$D:$D,Calculations!$N77) + 1) * S77,0)</f>
        <v>990882019885.03308</v>
      </c>
      <c r="U77" s="45">
        <f>IFERROR(((SUMIFS('NREL Scaling Data'!$F:$F,'NREL Scaling Data'!$B:$B,UPPER(About!$B$1),'NREL Scaling Data'!$E:$E,Calculations!$M77,'NREL Scaling Data'!$A:$A,U$3,'NREL Scaling Data'!$C:$C,Calculations!$L77,'NREL Scaling Data'!$D:$D,Calculations!$N77)-SUMIFS('NREL Scaling Data'!$F:$F,'NREL Scaling Data'!$B:$B,UPPER(About!$B$1),'NREL Scaling Data'!$E:$E,Calculations!$M77,'NREL Scaling Data'!$A:$A,T$3,'NREL Scaling Data'!$C:$C,Calculations!$L77,'NREL Scaling Data'!$D:$D,Calculations!$N77))/SUMIFS('NREL Scaling Data'!$F:$F,'NREL Scaling Data'!$B:$B,UPPER(About!$B$1),'NREL Scaling Data'!$E:$E,Calculations!$M77,'NREL Scaling Data'!$A:$A,T$3,'NREL Scaling Data'!$C:$C,Calculations!$L77,'NREL Scaling Data'!$D:$D,Calculations!$N77) + 1) * T77,0)</f>
        <v>999332135855.52197</v>
      </c>
      <c r="V77" s="45">
        <f>IFERROR(((SUMIFS('NREL Scaling Data'!$F:$F,'NREL Scaling Data'!$B:$B,UPPER(About!$B$1),'NREL Scaling Data'!$E:$E,Calculations!$M77,'NREL Scaling Data'!$A:$A,V$3,'NREL Scaling Data'!$C:$C,Calculations!$L77,'NREL Scaling Data'!$D:$D,Calculations!$N77)-SUMIFS('NREL Scaling Data'!$F:$F,'NREL Scaling Data'!$B:$B,UPPER(About!$B$1),'NREL Scaling Data'!$E:$E,Calculations!$M77,'NREL Scaling Data'!$A:$A,U$3,'NREL Scaling Data'!$C:$C,Calculations!$L77,'NREL Scaling Data'!$D:$D,Calculations!$N77))/SUMIFS('NREL Scaling Data'!$F:$F,'NREL Scaling Data'!$B:$B,UPPER(About!$B$1),'NREL Scaling Data'!$E:$E,Calculations!$M77,'NREL Scaling Data'!$A:$A,U$3,'NREL Scaling Data'!$C:$C,Calculations!$L77,'NREL Scaling Data'!$D:$D,Calculations!$N77) + 1) * U77,0)</f>
        <v>1007906430497.3508</v>
      </c>
      <c r="W77" s="45">
        <f>IFERROR(((SUMIFS('NREL Scaling Data'!$F:$F,'NREL Scaling Data'!$B:$B,UPPER(About!$B$1),'NREL Scaling Data'!$E:$E,Calculations!$M77,'NREL Scaling Data'!$A:$A,W$3,'NREL Scaling Data'!$C:$C,Calculations!$L77,'NREL Scaling Data'!$D:$D,Calculations!$N77)-SUMIFS('NREL Scaling Data'!$F:$F,'NREL Scaling Data'!$B:$B,UPPER(About!$B$1),'NREL Scaling Data'!$E:$E,Calculations!$M77,'NREL Scaling Data'!$A:$A,V$3,'NREL Scaling Data'!$C:$C,Calculations!$L77,'NREL Scaling Data'!$D:$D,Calculations!$N77))/SUMIFS('NREL Scaling Data'!$F:$F,'NREL Scaling Data'!$B:$B,UPPER(About!$B$1),'NREL Scaling Data'!$E:$E,Calculations!$M77,'NREL Scaling Data'!$A:$A,V$3,'NREL Scaling Data'!$C:$C,Calculations!$L77,'NREL Scaling Data'!$D:$D,Calculations!$N77) + 1) * V77,0)</f>
        <v>1017288730520.1282</v>
      </c>
      <c r="X77" s="45">
        <f>IFERROR(((SUMIFS('NREL Scaling Data'!$F:$F,'NREL Scaling Data'!$B:$B,UPPER(About!$B$1),'NREL Scaling Data'!$E:$E,Calculations!$M77,'NREL Scaling Data'!$A:$A,X$3,'NREL Scaling Data'!$C:$C,Calculations!$L77,'NREL Scaling Data'!$D:$D,Calculations!$N77)-SUMIFS('NREL Scaling Data'!$F:$F,'NREL Scaling Data'!$B:$B,UPPER(About!$B$1),'NREL Scaling Data'!$E:$E,Calculations!$M77,'NREL Scaling Data'!$A:$A,W$3,'NREL Scaling Data'!$C:$C,Calculations!$L77,'NREL Scaling Data'!$D:$D,Calculations!$N77))/SUMIFS('NREL Scaling Data'!$F:$F,'NREL Scaling Data'!$B:$B,UPPER(About!$B$1),'NREL Scaling Data'!$E:$E,Calculations!$M77,'NREL Scaling Data'!$A:$A,W$3,'NREL Scaling Data'!$C:$C,Calculations!$L77,'NREL Scaling Data'!$D:$D,Calculations!$N77) + 1) * W77,0)</f>
        <v>1026999860421.948</v>
      </c>
      <c r="Y77" s="45">
        <f>IFERROR(((SUMIFS('NREL Scaling Data'!$F:$F,'NREL Scaling Data'!$B:$B,UPPER(About!$B$1),'NREL Scaling Data'!$E:$E,Calculations!$M77,'NREL Scaling Data'!$A:$A,Y$3,'NREL Scaling Data'!$C:$C,Calculations!$L77,'NREL Scaling Data'!$D:$D,Calculations!$N77)-SUMIFS('NREL Scaling Data'!$F:$F,'NREL Scaling Data'!$B:$B,UPPER(About!$B$1),'NREL Scaling Data'!$E:$E,Calculations!$M77,'NREL Scaling Data'!$A:$A,X$3,'NREL Scaling Data'!$C:$C,Calculations!$L77,'NREL Scaling Data'!$D:$D,Calculations!$N77))/SUMIFS('NREL Scaling Data'!$F:$F,'NREL Scaling Data'!$B:$B,UPPER(About!$B$1),'NREL Scaling Data'!$E:$E,Calculations!$M77,'NREL Scaling Data'!$A:$A,X$3,'NREL Scaling Data'!$C:$C,Calculations!$L77,'NREL Scaling Data'!$D:$D,Calculations!$N77) + 1) * X77,0)</f>
        <v>1036479103928.718</v>
      </c>
      <c r="Z77" s="45">
        <f>IFERROR(((SUMIFS('NREL Scaling Data'!$F:$F,'NREL Scaling Data'!$B:$B,UPPER(About!$B$1),'NREL Scaling Data'!$E:$E,Calculations!$M77,'NREL Scaling Data'!$A:$A,Z$3,'NREL Scaling Data'!$C:$C,Calculations!$L77,'NREL Scaling Data'!$D:$D,Calculations!$N77)-SUMIFS('NREL Scaling Data'!$F:$F,'NREL Scaling Data'!$B:$B,UPPER(About!$B$1),'NREL Scaling Data'!$E:$E,Calculations!$M77,'NREL Scaling Data'!$A:$A,Y$3,'NREL Scaling Data'!$C:$C,Calculations!$L77,'NREL Scaling Data'!$D:$D,Calculations!$N77))/SUMIFS('NREL Scaling Data'!$F:$F,'NREL Scaling Data'!$B:$B,UPPER(About!$B$1),'NREL Scaling Data'!$E:$E,Calculations!$M77,'NREL Scaling Data'!$A:$A,Y$3,'NREL Scaling Data'!$C:$C,Calculations!$L77,'NREL Scaling Data'!$D:$D,Calculations!$N77) + 1) * Y77,0)</f>
        <v>1047076317945.8014</v>
      </c>
      <c r="AA77" s="45">
        <f>IFERROR(((SUMIFS('NREL Scaling Data'!$F:$F,'NREL Scaling Data'!$B:$B,UPPER(About!$B$1),'NREL Scaling Data'!$E:$E,Calculations!$M77,'NREL Scaling Data'!$A:$A,AA$3,'NREL Scaling Data'!$C:$C,Calculations!$L77,'NREL Scaling Data'!$D:$D,Calculations!$N77)-SUMIFS('NREL Scaling Data'!$F:$F,'NREL Scaling Data'!$B:$B,UPPER(About!$B$1),'NREL Scaling Data'!$E:$E,Calculations!$M77,'NREL Scaling Data'!$A:$A,Z$3,'NREL Scaling Data'!$C:$C,Calculations!$L77,'NREL Scaling Data'!$D:$D,Calculations!$N77))/SUMIFS('NREL Scaling Data'!$F:$F,'NREL Scaling Data'!$B:$B,UPPER(About!$B$1),'NREL Scaling Data'!$E:$E,Calculations!$M77,'NREL Scaling Data'!$A:$A,Z$3,'NREL Scaling Data'!$C:$C,Calculations!$L77,'NREL Scaling Data'!$D:$D,Calculations!$N77) + 1) * Z77,0)</f>
        <v>1057827078870.1704</v>
      </c>
      <c r="AB77" s="45">
        <f>IFERROR(((SUMIFS('NREL Scaling Data'!$F:$F,'NREL Scaling Data'!$B:$B,UPPER(About!$B$1),'NREL Scaling Data'!$E:$E,Calculations!$M77,'NREL Scaling Data'!$A:$A,AB$3,'NREL Scaling Data'!$C:$C,Calculations!$L77,'NREL Scaling Data'!$D:$D,Calculations!$N77)-SUMIFS('NREL Scaling Data'!$F:$F,'NREL Scaling Data'!$B:$B,UPPER(About!$B$1),'NREL Scaling Data'!$E:$E,Calculations!$M77,'NREL Scaling Data'!$A:$A,AA$3,'NREL Scaling Data'!$C:$C,Calculations!$L77,'NREL Scaling Data'!$D:$D,Calculations!$N77))/SUMIFS('NREL Scaling Data'!$F:$F,'NREL Scaling Data'!$B:$B,UPPER(About!$B$1),'NREL Scaling Data'!$E:$E,Calculations!$M77,'NREL Scaling Data'!$A:$A,AA$3,'NREL Scaling Data'!$C:$C,Calculations!$L77,'NREL Scaling Data'!$D:$D,Calculations!$N77) + 1) * AA77,0)</f>
        <v>1068627831368.6871</v>
      </c>
      <c r="AC77" s="45">
        <f>IFERROR(((SUMIFS('NREL Scaling Data'!$F:$F,'NREL Scaling Data'!$B:$B,UPPER(About!$B$1),'NREL Scaling Data'!$E:$E,Calculations!$M77,'NREL Scaling Data'!$A:$A,AC$3,'NREL Scaling Data'!$C:$C,Calculations!$L77,'NREL Scaling Data'!$D:$D,Calculations!$N77)-SUMIFS('NREL Scaling Data'!$F:$F,'NREL Scaling Data'!$B:$B,UPPER(About!$B$1),'NREL Scaling Data'!$E:$E,Calculations!$M77,'NREL Scaling Data'!$A:$A,AB$3,'NREL Scaling Data'!$C:$C,Calculations!$L77,'NREL Scaling Data'!$D:$D,Calculations!$N77))/SUMIFS('NREL Scaling Data'!$F:$F,'NREL Scaling Data'!$B:$B,UPPER(About!$B$1),'NREL Scaling Data'!$E:$E,Calculations!$M77,'NREL Scaling Data'!$A:$A,AB$3,'NREL Scaling Data'!$C:$C,Calculations!$L77,'NREL Scaling Data'!$D:$D,Calculations!$N77) + 1) * AB77,0)</f>
        <v>1078875350156.6697</v>
      </c>
      <c r="AD77" s="45">
        <f>IFERROR(((SUMIFS('NREL Scaling Data'!$F:$F,'NREL Scaling Data'!$B:$B,UPPER(About!$B$1),'NREL Scaling Data'!$E:$E,Calculations!$M77,'NREL Scaling Data'!$A:$A,AD$3,'NREL Scaling Data'!$C:$C,Calculations!$L77,'NREL Scaling Data'!$D:$D,Calculations!$N77)-SUMIFS('NREL Scaling Data'!$F:$F,'NREL Scaling Data'!$B:$B,UPPER(About!$B$1),'NREL Scaling Data'!$E:$E,Calculations!$M77,'NREL Scaling Data'!$A:$A,AC$3,'NREL Scaling Data'!$C:$C,Calculations!$L77,'NREL Scaling Data'!$D:$D,Calculations!$N77))/SUMIFS('NREL Scaling Data'!$F:$F,'NREL Scaling Data'!$B:$B,UPPER(About!$B$1),'NREL Scaling Data'!$E:$E,Calculations!$M77,'NREL Scaling Data'!$A:$A,AC$3,'NREL Scaling Data'!$C:$C,Calculations!$L77,'NREL Scaling Data'!$D:$D,Calculations!$N77) + 1) * AC77,0)</f>
        <v>1089732768844.5928</v>
      </c>
      <c r="AE77" s="45">
        <f>IFERROR(((SUMIFS('NREL Scaling Data'!$F:$F,'NREL Scaling Data'!$B:$B,UPPER(About!$B$1),'NREL Scaling Data'!$E:$E,Calculations!$M77,'NREL Scaling Data'!$A:$A,AE$3,'NREL Scaling Data'!$C:$C,Calculations!$L77,'NREL Scaling Data'!$D:$D,Calculations!$N77)-SUMIFS('NREL Scaling Data'!$F:$F,'NREL Scaling Data'!$B:$B,UPPER(About!$B$1),'NREL Scaling Data'!$E:$E,Calculations!$M77,'NREL Scaling Data'!$A:$A,AD$3,'NREL Scaling Data'!$C:$C,Calculations!$L77,'NREL Scaling Data'!$D:$D,Calculations!$N77))/SUMIFS('NREL Scaling Data'!$F:$F,'NREL Scaling Data'!$B:$B,UPPER(About!$B$1),'NREL Scaling Data'!$E:$E,Calculations!$M77,'NREL Scaling Data'!$A:$A,AD$3,'NREL Scaling Data'!$C:$C,Calculations!$L77,'NREL Scaling Data'!$D:$D,Calculations!$N77) + 1) * AD77,0)</f>
        <v>1100141078593.1809</v>
      </c>
      <c r="AF77" s="45">
        <f>IFERROR(((SUMIFS('NREL Scaling Data'!$F:$F,'NREL Scaling Data'!$B:$B,UPPER(About!$B$1),'NREL Scaling Data'!$E:$E,Calculations!$M77,'NREL Scaling Data'!$A:$A,AF$3,'NREL Scaling Data'!$C:$C,Calculations!$L77,'NREL Scaling Data'!$D:$D,Calculations!$N77)-SUMIFS('NREL Scaling Data'!$F:$F,'NREL Scaling Data'!$B:$B,UPPER(About!$B$1),'NREL Scaling Data'!$E:$E,Calculations!$M77,'NREL Scaling Data'!$A:$A,AE$3,'NREL Scaling Data'!$C:$C,Calculations!$L77,'NREL Scaling Data'!$D:$D,Calculations!$N77))/SUMIFS('NREL Scaling Data'!$F:$F,'NREL Scaling Data'!$B:$B,UPPER(About!$B$1),'NREL Scaling Data'!$E:$E,Calculations!$M77,'NREL Scaling Data'!$A:$A,AE$3,'NREL Scaling Data'!$C:$C,Calculations!$L77,'NREL Scaling Data'!$D:$D,Calculations!$N77) + 1) * AE77,0)</f>
        <v>1109936284760.9509</v>
      </c>
      <c r="AG77" s="45">
        <f>IFERROR(((SUMIFS('NREL Scaling Data'!$F:$F,'NREL Scaling Data'!$B:$B,UPPER(About!$B$1),'NREL Scaling Data'!$E:$E,Calculations!$M77,'NREL Scaling Data'!$A:$A,AG$3,'NREL Scaling Data'!$C:$C,Calculations!$L77,'NREL Scaling Data'!$D:$D,Calculations!$N77)-SUMIFS('NREL Scaling Data'!$F:$F,'NREL Scaling Data'!$B:$B,UPPER(About!$B$1),'NREL Scaling Data'!$E:$E,Calculations!$M77,'NREL Scaling Data'!$A:$A,AF$3,'NREL Scaling Data'!$C:$C,Calculations!$L77,'NREL Scaling Data'!$D:$D,Calculations!$N77))/SUMIFS('NREL Scaling Data'!$F:$F,'NREL Scaling Data'!$B:$B,UPPER(About!$B$1),'NREL Scaling Data'!$E:$E,Calculations!$M77,'NREL Scaling Data'!$A:$A,AF$3,'NREL Scaling Data'!$C:$C,Calculations!$L77,'NREL Scaling Data'!$D:$D,Calculations!$N77) + 1) * AF77,0)</f>
        <v>1120163896814.6855</v>
      </c>
      <c r="AH77" s="45">
        <f>IFERROR(((SUMIFS('NREL Scaling Data'!$F:$F,'NREL Scaling Data'!$B:$B,UPPER(About!$B$1),'NREL Scaling Data'!$E:$E,Calculations!$M77,'NREL Scaling Data'!$A:$A,AH$3,'NREL Scaling Data'!$C:$C,Calculations!$L77,'NREL Scaling Data'!$D:$D,Calculations!$N77)-SUMIFS('NREL Scaling Data'!$F:$F,'NREL Scaling Data'!$B:$B,UPPER(About!$B$1),'NREL Scaling Data'!$E:$E,Calculations!$M77,'NREL Scaling Data'!$A:$A,AG$3,'NREL Scaling Data'!$C:$C,Calculations!$L77,'NREL Scaling Data'!$D:$D,Calculations!$N77))/SUMIFS('NREL Scaling Data'!$F:$F,'NREL Scaling Data'!$B:$B,UPPER(About!$B$1),'NREL Scaling Data'!$E:$E,Calculations!$M77,'NREL Scaling Data'!$A:$A,AG$3,'NREL Scaling Data'!$C:$C,Calculations!$L77,'NREL Scaling Data'!$D:$D,Calculations!$N77) + 1) * AG77,0)</f>
        <v>1129928300493.0298</v>
      </c>
      <c r="AI77" s="45">
        <f>IFERROR(((SUMIFS('NREL Scaling Data'!$F:$F,'NREL Scaling Data'!$B:$B,UPPER(About!$B$1),'NREL Scaling Data'!$E:$E,Calculations!$M77,'NREL Scaling Data'!$A:$A,AI$3,'NREL Scaling Data'!$C:$C,Calculations!$L77,'NREL Scaling Data'!$D:$D,Calculations!$N77)-SUMIFS('NREL Scaling Data'!$F:$F,'NREL Scaling Data'!$B:$B,UPPER(About!$B$1),'NREL Scaling Data'!$E:$E,Calculations!$M77,'NREL Scaling Data'!$A:$A,AH$3,'NREL Scaling Data'!$C:$C,Calculations!$L77,'NREL Scaling Data'!$D:$D,Calculations!$N77))/SUMIFS('NREL Scaling Data'!$F:$F,'NREL Scaling Data'!$B:$B,UPPER(About!$B$1),'NREL Scaling Data'!$E:$E,Calculations!$M77,'NREL Scaling Data'!$A:$A,AH$3,'NREL Scaling Data'!$C:$C,Calculations!$L77,'NREL Scaling Data'!$D:$D,Calculations!$N77) + 1) * AH77,0)</f>
        <v>1139440009488.0657</v>
      </c>
      <c r="AJ77" s="45">
        <f>IFERROR(((SUMIFS('NREL Scaling Data'!$F:$F,'NREL Scaling Data'!$B:$B,UPPER(About!$B$1),'NREL Scaling Data'!$E:$E,Calculations!$M77,'NREL Scaling Data'!$A:$A,AJ$3,'NREL Scaling Data'!$C:$C,Calculations!$L77,'NREL Scaling Data'!$D:$D,Calculations!$N77)-SUMIFS('NREL Scaling Data'!$F:$F,'NREL Scaling Data'!$B:$B,UPPER(About!$B$1),'NREL Scaling Data'!$E:$E,Calculations!$M77,'NREL Scaling Data'!$A:$A,AI$3,'NREL Scaling Data'!$C:$C,Calculations!$L77,'NREL Scaling Data'!$D:$D,Calculations!$N77))/SUMIFS('NREL Scaling Data'!$F:$F,'NREL Scaling Data'!$B:$B,UPPER(About!$B$1),'NREL Scaling Data'!$E:$E,Calculations!$M77,'NREL Scaling Data'!$A:$A,AI$3,'NREL Scaling Data'!$C:$C,Calculations!$L77,'NREL Scaling Data'!$D:$D,Calculations!$N77) + 1) * AI77,0)</f>
        <v>1149044404461.5989</v>
      </c>
      <c r="AK77" s="45">
        <f>IFERROR(((SUMIFS('NREL Scaling Data'!$F:$F,'NREL Scaling Data'!$B:$B,UPPER(About!$B$1),'NREL Scaling Data'!$E:$E,Calculations!$M77,'NREL Scaling Data'!$A:$A,AK$3,'NREL Scaling Data'!$C:$C,Calculations!$L77,'NREL Scaling Data'!$D:$D,Calculations!$N77)-SUMIFS('NREL Scaling Data'!$F:$F,'NREL Scaling Data'!$B:$B,UPPER(About!$B$1),'NREL Scaling Data'!$E:$E,Calculations!$M77,'NREL Scaling Data'!$A:$A,AJ$3,'NREL Scaling Data'!$C:$C,Calculations!$L77,'NREL Scaling Data'!$D:$D,Calculations!$N77))/SUMIFS('NREL Scaling Data'!$F:$F,'NREL Scaling Data'!$B:$B,UPPER(About!$B$1),'NREL Scaling Data'!$E:$E,Calculations!$M77,'NREL Scaling Data'!$A:$A,AJ$3,'NREL Scaling Data'!$C:$C,Calculations!$L77,'NREL Scaling Data'!$D:$D,Calculations!$N77) + 1) * AJ77,0)</f>
        <v>1152486770201.5947</v>
      </c>
      <c r="AL77" s="45">
        <f>IFERROR(((SUMIFS('NREL Scaling Data'!$F:$F,'NREL Scaling Data'!$B:$B,UPPER(About!$B$1),'NREL Scaling Data'!$E:$E,Calculations!$M77,'NREL Scaling Data'!$A:$A,AL$3,'NREL Scaling Data'!$C:$C,Calculations!$L77,'NREL Scaling Data'!$D:$D,Calculations!$N77)-SUMIFS('NREL Scaling Data'!$F:$F,'NREL Scaling Data'!$B:$B,UPPER(About!$B$1),'NREL Scaling Data'!$E:$E,Calculations!$M77,'NREL Scaling Data'!$A:$A,AK$3,'NREL Scaling Data'!$C:$C,Calculations!$L77,'NREL Scaling Data'!$D:$D,Calculations!$N77))/SUMIFS('NREL Scaling Data'!$F:$F,'NREL Scaling Data'!$B:$B,UPPER(About!$B$1),'NREL Scaling Data'!$E:$E,Calculations!$M77,'NREL Scaling Data'!$A:$A,AK$3,'NREL Scaling Data'!$C:$C,Calculations!$L77,'NREL Scaling Data'!$D:$D,Calculations!$N77) + 1) * AK77,0)</f>
        <v>1156038374268.5186</v>
      </c>
      <c r="AM77" s="45">
        <f>IFERROR(((SUMIFS('NREL Scaling Data'!$F:$F,'NREL Scaling Data'!$B:$B,UPPER(About!$B$1),'NREL Scaling Data'!$E:$E,Calculations!$M77,'NREL Scaling Data'!$A:$A,AM$3,'NREL Scaling Data'!$C:$C,Calculations!$L77,'NREL Scaling Data'!$D:$D,Calculations!$N77)-SUMIFS('NREL Scaling Data'!$F:$F,'NREL Scaling Data'!$B:$B,UPPER(About!$B$1),'NREL Scaling Data'!$E:$E,Calculations!$M77,'NREL Scaling Data'!$A:$A,AL$3,'NREL Scaling Data'!$C:$C,Calculations!$L77,'NREL Scaling Data'!$D:$D,Calculations!$N77))/SUMIFS('NREL Scaling Data'!$F:$F,'NREL Scaling Data'!$B:$B,UPPER(About!$B$1),'NREL Scaling Data'!$E:$E,Calculations!$M77,'NREL Scaling Data'!$A:$A,AL$3,'NREL Scaling Data'!$C:$C,Calculations!$L77,'NREL Scaling Data'!$D:$D,Calculations!$N77) + 1) * AL77,0)</f>
        <v>1160088988490.5283</v>
      </c>
      <c r="AN77" s="45">
        <f>IFERROR(((SUMIFS('NREL Scaling Data'!$F:$F,'NREL Scaling Data'!$B:$B,UPPER(About!$B$1),'NREL Scaling Data'!$E:$E,Calculations!$M77,'NREL Scaling Data'!$A:$A,AN$3,'NREL Scaling Data'!$C:$C,Calculations!$L77,'NREL Scaling Data'!$D:$D,Calculations!$N77)-SUMIFS('NREL Scaling Data'!$F:$F,'NREL Scaling Data'!$B:$B,UPPER(About!$B$1),'NREL Scaling Data'!$E:$E,Calculations!$M77,'NREL Scaling Data'!$A:$A,AM$3,'NREL Scaling Data'!$C:$C,Calculations!$L77,'NREL Scaling Data'!$D:$D,Calculations!$N77))/SUMIFS('NREL Scaling Data'!$F:$F,'NREL Scaling Data'!$B:$B,UPPER(About!$B$1),'NREL Scaling Data'!$E:$E,Calculations!$M77,'NREL Scaling Data'!$A:$A,AM$3,'NREL Scaling Data'!$C:$C,Calculations!$L77,'NREL Scaling Data'!$D:$D,Calculations!$N77) + 1) * AM77,0)</f>
        <v>1163900482146.7195</v>
      </c>
      <c r="AO77" s="45">
        <f>IFERROR(((SUMIFS('NREL Scaling Data'!$F:$F,'NREL Scaling Data'!$B:$B,UPPER(About!$B$1),'NREL Scaling Data'!$E:$E,Calculations!$M77,'NREL Scaling Data'!$A:$A,AO$3,'NREL Scaling Data'!$C:$C,Calculations!$L77,'NREL Scaling Data'!$D:$D,Calculations!$N77)-SUMIFS('NREL Scaling Data'!$F:$F,'NREL Scaling Data'!$B:$B,UPPER(About!$B$1),'NREL Scaling Data'!$E:$E,Calculations!$M77,'NREL Scaling Data'!$A:$A,AN$3,'NREL Scaling Data'!$C:$C,Calculations!$L77,'NREL Scaling Data'!$D:$D,Calculations!$N77))/SUMIFS('NREL Scaling Data'!$F:$F,'NREL Scaling Data'!$B:$B,UPPER(About!$B$1),'NREL Scaling Data'!$E:$E,Calculations!$M77,'NREL Scaling Data'!$A:$A,AN$3,'NREL Scaling Data'!$C:$C,Calculations!$L77,'NREL Scaling Data'!$D:$D,Calculations!$N77) + 1) * AN77,0)</f>
        <v>1167819385861.5256</v>
      </c>
      <c r="AP77" s="45">
        <f>IFERROR(((SUMIFS('NREL Scaling Data'!$F:$F,'NREL Scaling Data'!$B:$B,UPPER(About!$B$1),'NREL Scaling Data'!$E:$E,Calculations!$M77,'NREL Scaling Data'!$A:$A,AP$3,'NREL Scaling Data'!$C:$C,Calculations!$L77,'NREL Scaling Data'!$D:$D,Calculations!$N77)-SUMIFS('NREL Scaling Data'!$F:$F,'NREL Scaling Data'!$B:$B,UPPER(About!$B$1),'NREL Scaling Data'!$E:$E,Calculations!$M77,'NREL Scaling Data'!$A:$A,AO$3,'NREL Scaling Data'!$C:$C,Calculations!$L77,'NREL Scaling Data'!$D:$D,Calculations!$N77))/SUMIFS('NREL Scaling Data'!$F:$F,'NREL Scaling Data'!$B:$B,UPPER(About!$B$1),'NREL Scaling Data'!$E:$E,Calculations!$M77,'NREL Scaling Data'!$A:$A,AO$3,'NREL Scaling Data'!$C:$C,Calculations!$L77,'NREL Scaling Data'!$D:$D,Calculations!$N77) + 1) * AO77,0)</f>
        <v>1171733064334.3811</v>
      </c>
      <c r="AQ77" s="45">
        <f>IFERROR(((SUMIFS('NREL Scaling Data'!$F:$F,'NREL Scaling Data'!$B:$B,UPPER(About!$B$1),'NREL Scaling Data'!$E:$E,Calculations!$M77,'NREL Scaling Data'!$A:$A,AQ$3,'NREL Scaling Data'!$C:$C,Calculations!$L77,'NREL Scaling Data'!$D:$D,Calculations!$N77)-SUMIFS('NREL Scaling Data'!$F:$F,'NREL Scaling Data'!$B:$B,UPPER(About!$B$1),'NREL Scaling Data'!$E:$E,Calculations!$M77,'NREL Scaling Data'!$A:$A,AP$3,'NREL Scaling Data'!$C:$C,Calculations!$L77,'NREL Scaling Data'!$D:$D,Calculations!$N77))/SUMIFS('NREL Scaling Data'!$F:$F,'NREL Scaling Data'!$B:$B,UPPER(About!$B$1),'NREL Scaling Data'!$E:$E,Calculations!$M77,'NREL Scaling Data'!$A:$A,AP$3,'NREL Scaling Data'!$C:$C,Calculations!$L77,'NREL Scaling Data'!$D:$D,Calculations!$N77) + 1) * AP77,0)</f>
        <v>1175592319582.3562</v>
      </c>
      <c r="AR77" s="45">
        <f>IFERROR(((SUMIFS('NREL Scaling Data'!$F:$F,'NREL Scaling Data'!$B:$B,UPPER(About!$B$1),'NREL Scaling Data'!$E:$E,Calculations!$M77,'NREL Scaling Data'!$A:$A,AR$3,'NREL Scaling Data'!$C:$C,Calculations!$L77,'NREL Scaling Data'!$D:$D,Calculations!$N77)-SUMIFS('NREL Scaling Data'!$F:$F,'NREL Scaling Data'!$B:$B,UPPER(About!$B$1),'NREL Scaling Data'!$E:$E,Calculations!$M77,'NREL Scaling Data'!$A:$A,AQ$3,'NREL Scaling Data'!$C:$C,Calculations!$L77,'NREL Scaling Data'!$D:$D,Calculations!$N77))/SUMIFS('NREL Scaling Data'!$F:$F,'NREL Scaling Data'!$B:$B,UPPER(About!$B$1),'NREL Scaling Data'!$E:$E,Calculations!$M77,'NREL Scaling Data'!$A:$A,AQ$3,'NREL Scaling Data'!$C:$C,Calculations!$L77,'NREL Scaling Data'!$D:$D,Calculations!$N77) + 1) * AQ77,0)</f>
        <v>1179316945137.1465</v>
      </c>
      <c r="AS77" s="45">
        <f>IFERROR(((SUMIFS('NREL Scaling Data'!$F:$F,'NREL Scaling Data'!$B:$B,UPPER(About!$B$1),'NREL Scaling Data'!$E:$E,Calculations!$M77,'NREL Scaling Data'!$A:$A,AS$3,'NREL Scaling Data'!$C:$C,Calculations!$L77,'NREL Scaling Data'!$D:$D,Calculations!$N77)-SUMIFS('NREL Scaling Data'!$F:$F,'NREL Scaling Data'!$B:$B,UPPER(About!$B$1),'NREL Scaling Data'!$E:$E,Calculations!$M77,'NREL Scaling Data'!$A:$A,AR$3,'NREL Scaling Data'!$C:$C,Calculations!$L77,'NREL Scaling Data'!$D:$D,Calculations!$N77))/SUMIFS('NREL Scaling Data'!$F:$F,'NREL Scaling Data'!$B:$B,UPPER(About!$B$1),'NREL Scaling Data'!$E:$E,Calculations!$M77,'NREL Scaling Data'!$A:$A,AR$3,'NREL Scaling Data'!$C:$C,Calculations!$L77,'NREL Scaling Data'!$D:$D,Calculations!$N77) + 1) * AR77,0)</f>
        <v>1182832766289.51</v>
      </c>
      <c r="AT77" s="45">
        <f>IFERROR(((SUMIFS('NREL Scaling Data'!$F:$F,'NREL Scaling Data'!$B:$B,UPPER(About!$B$1),'NREL Scaling Data'!$E:$E,Calculations!$M77,'NREL Scaling Data'!$A:$A,AT$3,'NREL Scaling Data'!$C:$C,Calculations!$L77,'NREL Scaling Data'!$D:$D,Calculations!$N77)-SUMIFS('NREL Scaling Data'!$F:$F,'NREL Scaling Data'!$B:$B,UPPER(About!$B$1),'NREL Scaling Data'!$E:$E,Calculations!$M77,'NREL Scaling Data'!$A:$A,AS$3,'NREL Scaling Data'!$C:$C,Calculations!$L77,'NREL Scaling Data'!$D:$D,Calculations!$N77))/SUMIFS('NREL Scaling Data'!$F:$F,'NREL Scaling Data'!$B:$B,UPPER(About!$B$1),'NREL Scaling Data'!$E:$E,Calculations!$M77,'NREL Scaling Data'!$A:$A,AS$3,'NREL Scaling Data'!$C:$C,Calculations!$L77,'NREL Scaling Data'!$D:$D,Calculations!$N77) + 1) * AS77,0)</f>
        <v>1186142284024.8838</v>
      </c>
    </row>
    <row r="78" spans="8:46">
      <c r="I78" s="12" t="s">
        <v>1084</v>
      </c>
      <c r="J78" s="209">
        <f>IFERROR(SUMIFS('NREL Scaling Data'!F:F,'NREL Scaling Data'!B:B,UPPER(About!$B$1),'NREL Scaling Data'!E:E,Calculations!M78,'NREL Scaling Data'!A:A, 2021,'NREL Scaling Data'!C:C,Calculations!L78,'NREL Scaling Data'!D:D,Calculations!N78) / SUMIFS('NREL Scaling Data'!F:F,'NREL Scaling Data'!B:B,UPPER(About!$B$1),'NREL Scaling Data'!A:A, 2021,'NREL Scaling Data'!C:C,Calculations!L78,'NREL Scaling Data'!D:D,Calculations!N78),0)</f>
        <v>0</v>
      </c>
      <c r="K78" s="210">
        <f t="shared" si="14"/>
        <v>5.7633672610931462E-2</v>
      </c>
      <c r="L78" s="209" t="s">
        <v>1022</v>
      </c>
      <c r="M78" s="12" t="s">
        <v>1015</v>
      </c>
      <c r="N78" s="1" t="s">
        <v>1080</v>
      </c>
      <c r="O78" s="7">
        <f t="shared" si="15"/>
        <v>0</v>
      </c>
      <c r="P78" s="7">
        <f t="shared" si="16"/>
        <v>0</v>
      </c>
      <c r="Q78" s="45">
        <f>SUMIFS('SEDS 2021'!$F$23:$F$40,'SEDS 2021'!E$23:E$40,Calculations!L78,'SEDS 2021'!D$23:D$40,Calculations!N78)*J78*K78</f>
        <v>0</v>
      </c>
      <c r="R78" s="45">
        <f>IFERROR(((SUMIFS('NREL Scaling Data'!$F:$F,'NREL Scaling Data'!$B:$B,UPPER(About!$B$1),'NREL Scaling Data'!$E:$E,Calculations!$M78,'NREL Scaling Data'!$A:$A,R$3,'NREL Scaling Data'!$C:$C,Calculations!$L78,'NREL Scaling Data'!$D:$D,Calculations!$N78)-SUMIFS('NREL Scaling Data'!$F:$F,'NREL Scaling Data'!$B:$B,UPPER(About!$B$1),'NREL Scaling Data'!$E:$E,Calculations!$M78,'NREL Scaling Data'!$A:$A,Q$3,'NREL Scaling Data'!$C:$C,Calculations!$L78,'NREL Scaling Data'!$D:$D,Calculations!$N78))/SUMIFS('NREL Scaling Data'!$F:$F,'NREL Scaling Data'!$B:$B,UPPER(About!$B$1),'NREL Scaling Data'!$E:$E,Calculations!$M78,'NREL Scaling Data'!$A:$A,Q$3,'NREL Scaling Data'!$C:$C,Calculations!$L78,'NREL Scaling Data'!$D:$D,Calculations!$N78) + 1) * Q78,0)</f>
        <v>0</v>
      </c>
      <c r="S78" s="45">
        <f>IFERROR(((SUMIFS('NREL Scaling Data'!$F:$F,'NREL Scaling Data'!$B:$B,UPPER(About!$B$1),'NREL Scaling Data'!$E:$E,Calculations!$M78,'NREL Scaling Data'!$A:$A,S$3,'NREL Scaling Data'!$C:$C,Calculations!$L78,'NREL Scaling Data'!$D:$D,Calculations!$N78)-SUMIFS('NREL Scaling Data'!$F:$F,'NREL Scaling Data'!$B:$B,UPPER(About!$B$1),'NREL Scaling Data'!$E:$E,Calculations!$M78,'NREL Scaling Data'!$A:$A,R$3,'NREL Scaling Data'!$C:$C,Calculations!$L78,'NREL Scaling Data'!$D:$D,Calculations!$N78))/SUMIFS('NREL Scaling Data'!$F:$F,'NREL Scaling Data'!$B:$B,UPPER(About!$B$1),'NREL Scaling Data'!$E:$E,Calculations!$M78,'NREL Scaling Data'!$A:$A,R$3,'NREL Scaling Data'!$C:$C,Calculations!$L78,'NREL Scaling Data'!$D:$D,Calculations!$N78) + 1) * R78,0)</f>
        <v>0</v>
      </c>
      <c r="T78" s="45">
        <f>IFERROR(((SUMIFS('NREL Scaling Data'!$F:$F,'NREL Scaling Data'!$B:$B,UPPER(About!$B$1),'NREL Scaling Data'!$E:$E,Calculations!$M78,'NREL Scaling Data'!$A:$A,T$3,'NREL Scaling Data'!$C:$C,Calculations!$L78,'NREL Scaling Data'!$D:$D,Calculations!$N78)-SUMIFS('NREL Scaling Data'!$F:$F,'NREL Scaling Data'!$B:$B,UPPER(About!$B$1),'NREL Scaling Data'!$E:$E,Calculations!$M78,'NREL Scaling Data'!$A:$A,S$3,'NREL Scaling Data'!$C:$C,Calculations!$L78,'NREL Scaling Data'!$D:$D,Calculations!$N78))/SUMIFS('NREL Scaling Data'!$F:$F,'NREL Scaling Data'!$B:$B,UPPER(About!$B$1),'NREL Scaling Data'!$E:$E,Calculations!$M78,'NREL Scaling Data'!$A:$A,S$3,'NREL Scaling Data'!$C:$C,Calculations!$L78,'NREL Scaling Data'!$D:$D,Calculations!$N78) + 1) * S78,0)</f>
        <v>0</v>
      </c>
      <c r="U78" s="45">
        <f>IFERROR(((SUMIFS('NREL Scaling Data'!$F:$F,'NREL Scaling Data'!$B:$B,UPPER(About!$B$1),'NREL Scaling Data'!$E:$E,Calculations!$M78,'NREL Scaling Data'!$A:$A,U$3,'NREL Scaling Data'!$C:$C,Calculations!$L78,'NREL Scaling Data'!$D:$D,Calculations!$N78)-SUMIFS('NREL Scaling Data'!$F:$F,'NREL Scaling Data'!$B:$B,UPPER(About!$B$1),'NREL Scaling Data'!$E:$E,Calculations!$M78,'NREL Scaling Data'!$A:$A,T$3,'NREL Scaling Data'!$C:$C,Calculations!$L78,'NREL Scaling Data'!$D:$D,Calculations!$N78))/SUMIFS('NREL Scaling Data'!$F:$F,'NREL Scaling Data'!$B:$B,UPPER(About!$B$1),'NREL Scaling Data'!$E:$E,Calculations!$M78,'NREL Scaling Data'!$A:$A,T$3,'NREL Scaling Data'!$C:$C,Calculations!$L78,'NREL Scaling Data'!$D:$D,Calculations!$N78) + 1) * T78,0)</f>
        <v>0</v>
      </c>
      <c r="V78" s="45">
        <f>IFERROR(((SUMIFS('NREL Scaling Data'!$F:$F,'NREL Scaling Data'!$B:$B,UPPER(About!$B$1),'NREL Scaling Data'!$E:$E,Calculations!$M78,'NREL Scaling Data'!$A:$A,V$3,'NREL Scaling Data'!$C:$C,Calculations!$L78,'NREL Scaling Data'!$D:$D,Calculations!$N78)-SUMIFS('NREL Scaling Data'!$F:$F,'NREL Scaling Data'!$B:$B,UPPER(About!$B$1),'NREL Scaling Data'!$E:$E,Calculations!$M78,'NREL Scaling Data'!$A:$A,U$3,'NREL Scaling Data'!$C:$C,Calculations!$L78,'NREL Scaling Data'!$D:$D,Calculations!$N78))/SUMIFS('NREL Scaling Data'!$F:$F,'NREL Scaling Data'!$B:$B,UPPER(About!$B$1),'NREL Scaling Data'!$E:$E,Calculations!$M78,'NREL Scaling Data'!$A:$A,U$3,'NREL Scaling Data'!$C:$C,Calculations!$L78,'NREL Scaling Data'!$D:$D,Calculations!$N78) + 1) * U78,0)</f>
        <v>0</v>
      </c>
      <c r="W78" s="45">
        <f>IFERROR(((SUMIFS('NREL Scaling Data'!$F:$F,'NREL Scaling Data'!$B:$B,UPPER(About!$B$1),'NREL Scaling Data'!$E:$E,Calculations!$M78,'NREL Scaling Data'!$A:$A,W$3,'NREL Scaling Data'!$C:$C,Calculations!$L78,'NREL Scaling Data'!$D:$D,Calculations!$N78)-SUMIFS('NREL Scaling Data'!$F:$F,'NREL Scaling Data'!$B:$B,UPPER(About!$B$1),'NREL Scaling Data'!$E:$E,Calculations!$M78,'NREL Scaling Data'!$A:$A,V$3,'NREL Scaling Data'!$C:$C,Calculations!$L78,'NREL Scaling Data'!$D:$D,Calculations!$N78))/SUMIFS('NREL Scaling Data'!$F:$F,'NREL Scaling Data'!$B:$B,UPPER(About!$B$1),'NREL Scaling Data'!$E:$E,Calculations!$M78,'NREL Scaling Data'!$A:$A,V$3,'NREL Scaling Data'!$C:$C,Calculations!$L78,'NREL Scaling Data'!$D:$D,Calculations!$N78) + 1) * V78,0)</f>
        <v>0</v>
      </c>
      <c r="X78" s="45">
        <f>IFERROR(((SUMIFS('NREL Scaling Data'!$F:$F,'NREL Scaling Data'!$B:$B,UPPER(About!$B$1),'NREL Scaling Data'!$E:$E,Calculations!$M78,'NREL Scaling Data'!$A:$A,X$3,'NREL Scaling Data'!$C:$C,Calculations!$L78,'NREL Scaling Data'!$D:$D,Calculations!$N78)-SUMIFS('NREL Scaling Data'!$F:$F,'NREL Scaling Data'!$B:$B,UPPER(About!$B$1),'NREL Scaling Data'!$E:$E,Calculations!$M78,'NREL Scaling Data'!$A:$A,W$3,'NREL Scaling Data'!$C:$C,Calculations!$L78,'NREL Scaling Data'!$D:$D,Calculations!$N78))/SUMIFS('NREL Scaling Data'!$F:$F,'NREL Scaling Data'!$B:$B,UPPER(About!$B$1),'NREL Scaling Data'!$E:$E,Calculations!$M78,'NREL Scaling Data'!$A:$A,W$3,'NREL Scaling Data'!$C:$C,Calculations!$L78,'NREL Scaling Data'!$D:$D,Calculations!$N78) + 1) * W78,0)</f>
        <v>0</v>
      </c>
      <c r="Y78" s="45">
        <f>IFERROR(((SUMIFS('NREL Scaling Data'!$F:$F,'NREL Scaling Data'!$B:$B,UPPER(About!$B$1),'NREL Scaling Data'!$E:$E,Calculations!$M78,'NREL Scaling Data'!$A:$A,Y$3,'NREL Scaling Data'!$C:$C,Calculations!$L78,'NREL Scaling Data'!$D:$D,Calculations!$N78)-SUMIFS('NREL Scaling Data'!$F:$F,'NREL Scaling Data'!$B:$B,UPPER(About!$B$1),'NREL Scaling Data'!$E:$E,Calculations!$M78,'NREL Scaling Data'!$A:$A,X$3,'NREL Scaling Data'!$C:$C,Calculations!$L78,'NREL Scaling Data'!$D:$D,Calculations!$N78))/SUMIFS('NREL Scaling Data'!$F:$F,'NREL Scaling Data'!$B:$B,UPPER(About!$B$1),'NREL Scaling Data'!$E:$E,Calculations!$M78,'NREL Scaling Data'!$A:$A,X$3,'NREL Scaling Data'!$C:$C,Calculations!$L78,'NREL Scaling Data'!$D:$D,Calculations!$N78) + 1) * X78,0)</f>
        <v>0</v>
      </c>
      <c r="Z78" s="45">
        <f>IFERROR(((SUMIFS('NREL Scaling Data'!$F:$F,'NREL Scaling Data'!$B:$B,UPPER(About!$B$1),'NREL Scaling Data'!$E:$E,Calculations!$M78,'NREL Scaling Data'!$A:$A,Z$3,'NREL Scaling Data'!$C:$C,Calculations!$L78,'NREL Scaling Data'!$D:$D,Calculations!$N78)-SUMIFS('NREL Scaling Data'!$F:$F,'NREL Scaling Data'!$B:$B,UPPER(About!$B$1),'NREL Scaling Data'!$E:$E,Calculations!$M78,'NREL Scaling Data'!$A:$A,Y$3,'NREL Scaling Data'!$C:$C,Calculations!$L78,'NREL Scaling Data'!$D:$D,Calculations!$N78))/SUMIFS('NREL Scaling Data'!$F:$F,'NREL Scaling Data'!$B:$B,UPPER(About!$B$1),'NREL Scaling Data'!$E:$E,Calculations!$M78,'NREL Scaling Data'!$A:$A,Y$3,'NREL Scaling Data'!$C:$C,Calculations!$L78,'NREL Scaling Data'!$D:$D,Calculations!$N78) + 1) * Y78,0)</f>
        <v>0</v>
      </c>
      <c r="AA78" s="45">
        <f>IFERROR(((SUMIFS('NREL Scaling Data'!$F:$F,'NREL Scaling Data'!$B:$B,UPPER(About!$B$1),'NREL Scaling Data'!$E:$E,Calculations!$M78,'NREL Scaling Data'!$A:$A,AA$3,'NREL Scaling Data'!$C:$C,Calculations!$L78,'NREL Scaling Data'!$D:$D,Calculations!$N78)-SUMIFS('NREL Scaling Data'!$F:$F,'NREL Scaling Data'!$B:$B,UPPER(About!$B$1),'NREL Scaling Data'!$E:$E,Calculations!$M78,'NREL Scaling Data'!$A:$A,Z$3,'NREL Scaling Data'!$C:$C,Calculations!$L78,'NREL Scaling Data'!$D:$D,Calculations!$N78))/SUMIFS('NREL Scaling Data'!$F:$F,'NREL Scaling Data'!$B:$B,UPPER(About!$B$1),'NREL Scaling Data'!$E:$E,Calculations!$M78,'NREL Scaling Data'!$A:$A,Z$3,'NREL Scaling Data'!$C:$C,Calculations!$L78,'NREL Scaling Data'!$D:$D,Calculations!$N78) + 1) * Z78,0)</f>
        <v>0</v>
      </c>
      <c r="AB78" s="45">
        <f>IFERROR(((SUMIFS('NREL Scaling Data'!$F:$F,'NREL Scaling Data'!$B:$B,UPPER(About!$B$1),'NREL Scaling Data'!$E:$E,Calculations!$M78,'NREL Scaling Data'!$A:$A,AB$3,'NREL Scaling Data'!$C:$C,Calculations!$L78,'NREL Scaling Data'!$D:$D,Calculations!$N78)-SUMIFS('NREL Scaling Data'!$F:$F,'NREL Scaling Data'!$B:$B,UPPER(About!$B$1),'NREL Scaling Data'!$E:$E,Calculations!$M78,'NREL Scaling Data'!$A:$A,AA$3,'NREL Scaling Data'!$C:$C,Calculations!$L78,'NREL Scaling Data'!$D:$D,Calculations!$N78))/SUMIFS('NREL Scaling Data'!$F:$F,'NREL Scaling Data'!$B:$B,UPPER(About!$B$1),'NREL Scaling Data'!$E:$E,Calculations!$M78,'NREL Scaling Data'!$A:$A,AA$3,'NREL Scaling Data'!$C:$C,Calculations!$L78,'NREL Scaling Data'!$D:$D,Calculations!$N78) + 1) * AA78,0)</f>
        <v>0</v>
      </c>
      <c r="AC78" s="45">
        <f>IFERROR(((SUMIFS('NREL Scaling Data'!$F:$F,'NREL Scaling Data'!$B:$B,UPPER(About!$B$1),'NREL Scaling Data'!$E:$E,Calculations!$M78,'NREL Scaling Data'!$A:$A,AC$3,'NREL Scaling Data'!$C:$C,Calculations!$L78,'NREL Scaling Data'!$D:$D,Calculations!$N78)-SUMIFS('NREL Scaling Data'!$F:$F,'NREL Scaling Data'!$B:$B,UPPER(About!$B$1),'NREL Scaling Data'!$E:$E,Calculations!$M78,'NREL Scaling Data'!$A:$A,AB$3,'NREL Scaling Data'!$C:$C,Calculations!$L78,'NREL Scaling Data'!$D:$D,Calculations!$N78))/SUMIFS('NREL Scaling Data'!$F:$F,'NREL Scaling Data'!$B:$B,UPPER(About!$B$1),'NREL Scaling Data'!$E:$E,Calculations!$M78,'NREL Scaling Data'!$A:$A,AB$3,'NREL Scaling Data'!$C:$C,Calculations!$L78,'NREL Scaling Data'!$D:$D,Calculations!$N78) + 1) * AB78,0)</f>
        <v>0</v>
      </c>
      <c r="AD78" s="45">
        <f>IFERROR(((SUMIFS('NREL Scaling Data'!$F:$F,'NREL Scaling Data'!$B:$B,UPPER(About!$B$1),'NREL Scaling Data'!$E:$E,Calculations!$M78,'NREL Scaling Data'!$A:$A,AD$3,'NREL Scaling Data'!$C:$C,Calculations!$L78,'NREL Scaling Data'!$D:$D,Calculations!$N78)-SUMIFS('NREL Scaling Data'!$F:$F,'NREL Scaling Data'!$B:$B,UPPER(About!$B$1),'NREL Scaling Data'!$E:$E,Calculations!$M78,'NREL Scaling Data'!$A:$A,AC$3,'NREL Scaling Data'!$C:$C,Calculations!$L78,'NREL Scaling Data'!$D:$D,Calculations!$N78))/SUMIFS('NREL Scaling Data'!$F:$F,'NREL Scaling Data'!$B:$B,UPPER(About!$B$1),'NREL Scaling Data'!$E:$E,Calculations!$M78,'NREL Scaling Data'!$A:$A,AC$3,'NREL Scaling Data'!$C:$C,Calculations!$L78,'NREL Scaling Data'!$D:$D,Calculations!$N78) + 1) * AC78,0)</f>
        <v>0</v>
      </c>
      <c r="AE78" s="45">
        <f>IFERROR(((SUMIFS('NREL Scaling Data'!$F:$F,'NREL Scaling Data'!$B:$B,UPPER(About!$B$1),'NREL Scaling Data'!$E:$E,Calculations!$M78,'NREL Scaling Data'!$A:$A,AE$3,'NREL Scaling Data'!$C:$C,Calculations!$L78,'NREL Scaling Data'!$D:$D,Calculations!$N78)-SUMIFS('NREL Scaling Data'!$F:$F,'NREL Scaling Data'!$B:$B,UPPER(About!$B$1),'NREL Scaling Data'!$E:$E,Calculations!$M78,'NREL Scaling Data'!$A:$A,AD$3,'NREL Scaling Data'!$C:$C,Calculations!$L78,'NREL Scaling Data'!$D:$D,Calculations!$N78))/SUMIFS('NREL Scaling Data'!$F:$F,'NREL Scaling Data'!$B:$B,UPPER(About!$B$1),'NREL Scaling Data'!$E:$E,Calculations!$M78,'NREL Scaling Data'!$A:$A,AD$3,'NREL Scaling Data'!$C:$C,Calculations!$L78,'NREL Scaling Data'!$D:$D,Calculations!$N78) + 1) * AD78,0)</f>
        <v>0</v>
      </c>
      <c r="AF78" s="45">
        <f>IFERROR(((SUMIFS('NREL Scaling Data'!$F:$F,'NREL Scaling Data'!$B:$B,UPPER(About!$B$1),'NREL Scaling Data'!$E:$E,Calculations!$M78,'NREL Scaling Data'!$A:$A,AF$3,'NREL Scaling Data'!$C:$C,Calculations!$L78,'NREL Scaling Data'!$D:$D,Calculations!$N78)-SUMIFS('NREL Scaling Data'!$F:$F,'NREL Scaling Data'!$B:$B,UPPER(About!$B$1),'NREL Scaling Data'!$E:$E,Calculations!$M78,'NREL Scaling Data'!$A:$A,AE$3,'NREL Scaling Data'!$C:$C,Calculations!$L78,'NREL Scaling Data'!$D:$D,Calculations!$N78))/SUMIFS('NREL Scaling Data'!$F:$F,'NREL Scaling Data'!$B:$B,UPPER(About!$B$1),'NREL Scaling Data'!$E:$E,Calculations!$M78,'NREL Scaling Data'!$A:$A,AE$3,'NREL Scaling Data'!$C:$C,Calculations!$L78,'NREL Scaling Data'!$D:$D,Calculations!$N78) + 1) * AE78,0)</f>
        <v>0</v>
      </c>
      <c r="AG78" s="45">
        <f>IFERROR(((SUMIFS('NREL Scaling Data'!$F:$F,'NREL Scaling Data'!$B:$B,UPPER(About!$B$1),'NREL Scaling Data'!$E:$E,Calculations!$M78,'NREL Scaling Data'!$A:$A,AG$3,'NREL Scaling Data'!$C:$C,Calculations!$L78,'NREL Scaling Data'!$D:$D,Calculations!$N78)-SUMIFS('NREL Scaling Data'!$F:$F,'NREL Scaling Data'!$B:$B,UPPER(About!$B$1),'NREL Scaling Data'!$E:$E,Calculations!$M78,'NREL Scaling Data'!$A:$A,AF$3,'NREL Scaling Data'!$C:$C,Calculations!$L78,'NREL Scaling Data'!$D:$D,Calculations!$N78))/SUMIFS('NREL Scaling Data'!$F:$F,'NREL Scaling Data'!$B:$B,UPPER(About!$B$1),'NREL Scaling Data'!$E:$E,Calculations!$M78,'NREL Scaling Data'!$A:$A,AF$3,'NREL Scaling Data'!$C:$C,Calculations!$L78,'NREL Scaling Data'!$D:$D,Calculations!$N78) + 1) * AF78,0)</f>
        <v>0</v>
      </c>
      <c r="AH78" s="45">
        <f>IFERROR(((SUMIFS('NREL Scaling Data'!$F:$F,'NREL Scaling Data'!$B:$B,UPPER(About!$B$1),'NREL Scaling Data'!$E:$E,Calculations!$M78,'NREL Scaling Data'!$A:$A,AH$3,'NREL Scaling Data'!$C:$C,Calculations!$L78,'NREL Scaling Data'!$D:$D,Calculations!$N78)-SUMIFS('NREL Scaling Data'!$F:$F,'NREL Scaling Data'!$B:$B,UPPER(About!$B$1),'NREL Scaling Data'!$E:$E,Calculations!$M78,'NREL Scaling Data'!$A:$A,AG$3,'NREL Scaling Data'!$C:$C,Calculations!$L78,'NREL Scaling Data'!$D:$D,Calculations!$N78))/SUMIFS('NREL Scaling Data'!$F:$F,'NREL Scaling Data'!$B:$B,UPPER(About!$B$1),'NREL Scaling Data'!$E:$E,Calculations!$M78,'NREL Scaling Data'!$A:$A,AG$3,'NREL Scaling Data'!$C:$C,Calculations!$L78,'NREL Scaling Data'!$D:$D,Calculations!$N78) + 1) * AG78,0)</f>
        <v>0</v>
      </c>
      <c r="AI78" s="45">
        <f>IFERROR(((SUMIFS('NREL Scaling Data'!$F:$F,'NREL Scaling Data'!$B:$B,UPPER(About!$B$1),'NREL Scaling Data'!$E:$E,Calculations!$M78,'NREL Scaling Data'!$A:$A,AI$3,'NREL Scaling Data'!$C:$C,Calculations!$L78,'NREL Scaling Data'!$D:$D,Calculations!$N78)-SUMIFS('NREL Scaling Data'!$F:$F,'NREL Scaling Data'!$B:$B,UPPER(About!$B$1),'NREL Scaling Data'!$E:$E,Calculations!$M78,'NREL Scaling Data'!$A:$A,AH$3,'NREL Scaling Data'!$C:$C,Calculations!$L78,'NREL Scaling Data'!$D:$D,Calculations!$N78))/SUMIFS('NREL Scaling Data'!$F:$F,'NREL Scaling Data'!$B:$B,UPPER(About!$B$1),'NREL Scaling Data'!$E:$E,Calculations!$M78,'NREL Scaling Data'!$A:$A,AH$3,'NREL Scaling Data'!$C:$C,Calculations!$L78,'NREL Scaling Data'!$D:$D,Calculations!$N78) + 1) * AH78,0)</f>
        <v>0</v>
      </c>
      <c r="AJ78" s="45">
        <f>IFERROR(((SUMIFS('NREL Scaling Data'!$F:$F,'NREL Scaling Data'!$B:$B,UPPER(About!$B$1),'NREL Scaling Data'!$E:$E,Calculations!$M78,'NREL Scaling Data'!$A:$A,AJ$3,'NREL Scaling Data'!$C:$C,Calculations!$L78,'NREL Scaling Data'!$D:$D,Calculations!$N78)-SUMIFS('NREL Scaling Data'!$F:$F,'NREL Scaling Data'!$B:$B,UPPER(About!$B$1),'NREL Scaling Data'!$E:$E,Calculations!$M78,'NREL Scaling Data'!$A:$A,AI$3,'NREL Scaling Data'!$C:$C,Calculations!$L78,'NREL Scaling Data'!$D:$D,Calculations!$N78))/SUMIFS('NREL Scaling Data'!$F:$F,'NREL Scaling Data'!$B:$B,UPPER(About!$B$1),'NREL Scaling Data'!$E:$E,Calculations!$M78,'NREL Scaling Data'!$A:$A,AI$3,'NREL Scaling Data'!$C:$C,Calculations!$L78,'NREL Scaling Data'!$D:$D,Calculations!$N78) + 1) * AI78,0)</f>
        <v>0</v>
      </c>
      <c r="AK78" s="45">
        <f>IFERROR(((SUMIFS('NREL Scaling Data'!$F:$F,'NREL Scaling Data'!$B:$B,UPPER(About!$B$1),'NREL Scaling Data'!$E:$E,Calculations!$M78,'NREL Scaling Data'!$A:$A,AK$3,'NREL Scaling Data'!$C:$C,Calculations!$L78,'NREL Scaling Data'!$D:$D,Calculations!$N78)-SUMIFS('NREL Scaling Data'!$F:$F,'NREL Scaling Data'!$B:$B,UPPER(About!$B$1),'NREL Scaling Data'!$E:$E,Calculations!$M78,'NREL Scaling Data'!$A:$A,AJ$3,'NREL Scaling Data'!$C:$C,Calculations!$L78,'NREL Scaling Data'!$D:$D,Calculations!$N78))/SUMIFS('NREL Scaling Data'!$F:$F,'NREL Scaling Data'!$B:$B,UPPER(About!$B$1),'NREL Scaling Data'!$E:$E,Calculations!$M78,'NREL Scaling Data'!$A:$A,AJ$3,'NREL Scaling Data'!$C:$C,Calculations!$L78,'NREL Scaling Data'!$D:$D,Calculations!$N78) + 1) * AJ78,0)</f>
        <v>0</v>
      </c>
      <c r="AL78" s="45">
        <f>IFERROR(((SUMIFS('NREL Scaling Data'!$F:$F,'NREL Scaling Data'!$B:$B,UPPER(About!$B$1),'NREL Scaling Data'!$E:$E,Calculations!$M78,'NREL Scaling Data'!$A:$A,AL$3,'NREL Scaling Data'!$C:$C,Calculations!$L78,'NREL Scaling Data'!$D:$D,Calculations!$N78)-SUMIFS('NREL Scaling Data'!$F:$F,'NREL Scaling Data'!$B:$B,UPPER(About!$B$1),'NREL Scaling Data'!$E:$E,Calculations!$M78,'NREL Scaling Data'!$A:$A,AK$3,'NREL Scaling Data'!$C:$C,Calculations!$L78,'NREL Scaling Data'!$D:$D,Calculations!$N78))/SUMIFS('NREL Scaling Data'!$F:$F,'NREL Scaling Data'!$B:$B,UPPER(About!$B$1),'NREL Scaling Data'!$E:$E,Calculations!$M78,'NREL Scaling Data'!$A:$A,AK$3,'NREL Scaling Data'!$C:$C,Calculations!$L78,'NREL Scaling Data'!$D:$D,Calculations!$N78) + 1) * AK78,0)</f>
        <v>0</v>
      </c>
      <c r="AM78" s="45">
        <f>IFERROR(((SUMIFS('NREL Scaling Data'!$F:$F,'NREL Scaling Data'!$B:$B,UPPER(About!$B$1),'NREL Scaling Data'!$E:$E,Calculations!$M78,'NREL Scaling Data'!$A:$A,AM$3,'NREL Scaling Data'!$C:$C,Calculations!$L78,'NREL Scaling Data'!$D:$D,Calculations!$N78)-SUMIFS('NREL Scaling Data'!$F:$F,'NREL Scaling Data'!$B:$B,UPPER(About!$B$1),'NREL Scaling Data'!$E:$E,Calculations!$M78,'NREL Scaling Data'!$A:$A,AL$3,'NREL Scaling Data'!$C:$C,Calculations!$L78,'NREL Scaling Data'!$D:$D,Calculations!$N78))/SUMIFS('NREL Scaling Data'!$F:$F,'NREL Scaling Data'!$B:$B,UPPER(About!$B$1),'NREL Scaling Data'!$E:$E,Calculations!$M78,'NREL Scaling Data'!$A:$A,AL$3,'NREL Scaling Data'!$C:$C,Calculations!$L78,'NREL Scaling Data'!$D:$D,Calculations!$N78) + 1) * AL78,0)</f>
        <v>0</v>
      </c>
      <c r="AN78" s="45">
        <f>IFERROR(((SUMIFS('NREL Scaling Data'!$F:$F,'NREL Scaling Data'!$B:$B,UPPER(About!$B$1),'NREL Scaling Data'!$E:$E,Calculations!$M78,'NREL Scaling Data'!$A:$A,AN$3,'NREL Scaling Data'!$C:$C,Calculations!$L78,'NREL Scaling Data'!$D:$D,Calculations!$N78)-SUMIFS('NREL Scaling Data'!$F:$F,'NREL Scaling Data'!$B:$B,UPPER(About!$B$1),'NREL Scaling Data'!$E:$E,Calculations!$M78,'NREL Scaling Data'!$A:$A,AM$3,'NREL Scaling Data'!$C:$C,Calculations!$L78,'NREL Scaling Data'!$D:$D,Calculations!$N78))/SUMIFS('NREL Scaling Data'!$F:$F,'NREL Scaling Data'!$B:$B,UPPER(About!$B$1),'NREL Scaling Data'!$E:$E,Calculations!$M78,'NREL Scaling Data'!$A:$A,AM$3,'NREL Scaling Data'!$C:$C,Calculations!$L78,'NREL Scaling Data'!$D:$D,Calculations!$N78) + 1) * AM78,0)</f>
        <v>0</v>
      </c>
      <c r="AO78" s="45">
        <f>IFERROR(((SUMIFS('NREL Scaling Data'!$F:$F,'NREL Scaling Data'!$B:$B,UPPER(About!$B$1),'NREL Scaling Data'!$E:$E,Calculations!$M78,'NREL Scaling Data'!$A:$A,AO$3,'NREL Scaling Data'!$C:$C,Calculations!$L78,'NREL Scaling Data'!$D:$D,Calculations!$N78)-SUMIFS('NREL Scaling Data'!$F:$F,'NREL Scaling Data'!$B:$B,UPPER(About!$B$1),'NREL Scaling Data'!$E:$E,Calculations!$M78,'NREL Scaling Data'!$A:$A,AN$3,'NREL Scaling Data'!$C:$C,Calculations!$L78,'NREL Scaling Data'!$D:$D,Calculations!$N78))/SUMIFS('NREL Scaling Data'!$F:$F,'NREL Scaling Data'!$B:$B,UPPER(About!$B$1),'NREL Scaling Data'!$E:$E,Calculations!$M78,'NREL Scaling Data'!$A:$A,AN$3,'NREL Scaling Data'!$C:$C,Calculations!$L78,'NREL Scaling Data'!$D:$D,Calculations!$N78) + 1) * AN78,0)</f>
        <v>0</v>
      </c>
      <c r="AP78" s="45">
        <f>IFERROR(((SUMIFS('NREL Scaling Data'!$F:$F,'NREL Scaling Data'!$B:$B,UPPER(About!$B$1),'NREL Scaling Data'!$E:$E,Calculations!$M78,'NREL Scaling Data'!$A:$A,AP$3,'NREL Scaling Data'!$C:$C,Calculations!$L78,'NREL Scaling Data'!$D:$D,Calculations!$N78)-SUMIFS('NREL Scaling Data'!$F:$F,'NREL Scaling Data'!$B:$B,UPPER(About!$B$1),'NREL Scaling Data'!$E:$E,Calculations!$M78,'NREL Scaling Data'!$A:$A,AO$3,'NREL Scaling Data'!$C:$C,Calculations!$L78,'NREL Scaling Data'!$D:$D,Calculations!$N78))/SUMIFS('NREL Scaling Data'!$F:$F,'NREL Scaling Data'!$B:$B,UPPER(About!$B$1),'NREL Scaling Data'!$E:$E,Calculations!$M78,'NREL Scaling Data'!$A:$A,AO$3,'NREL Scaling Data'!$C:$C,Calculations!$L78,'NREL Scaling Data'!$D:$D,Calculations!$N78) + 1) * AO78,0)</f>
        <v>0</v>
      </c>
      <c r="AQ78" s="45">
        <f>IFERROR(((SUMIFS('NREL Scaling Data'!$F:$F,'NREL Scaling Data'!$B:$B,UPPER(About!$B$1),'NREL Scaling Data'!$E:$E,Calculations!$M78,'NREL Scaling Data'!$A:$A,AQ$3,'NREL Scaling Data'!$C:$C,Calculations!$L78,'NREL Scaling Data'!$D:$D,Calculations!$N78)-SUMIFS('NREL Scaling Data'!$F:$F,'NREL Scaling Data'!$B:$B,UPPER(About!$B$1),'NREL Scaling Data'!$E:$E,Calculations!$M78,'NREL Scaling Data'!$A:$A,AP$3,'NREL Scaling Data'!$C:$C,Calculations!$L78,'NREL Scaling Data'!$D:$D,Calculations!$N78))/SUMIFS('NREL Scaling Data'!$F:$F,'NREL Scaling Data'!$B:$B,UPPER(About!$B$1),'NREL Scaling Data'!$E:$E,Calculations!$M78,'NREL Scaling Data'!$A:$A,AP$3,'NREL Scaling Data'!$C:$C,Calculations!$L78,'NREL Scaling Data'!$D:$D,Calculations!$N78) + 1) * AP78,0)</f>
        <v>0</v>
      </c>
      <c r="AR78" s="45">
        <f>IFERROR(((SUMIFS('NREL Scaling Data'!$F:$F,'NREL Scaling Data'!$B:$B,UPPER(About!$B$1),'NREL Scaling Data'!$E:$E,Calculations!$M78,'NREL Scaling Data'!$A:$A,AR$3,'NREL Scaling Data'!$C:$C,Calculations!$L78,'NREL Scaling Data'!$D:$D,Calculations!$N78)-SUMIFS('NREL Scaling Data'!$F:$F,'NREL Scaling Data'!$B:$B,UPPER(About!$B$1),'NREL Scaling Data'!$E:$E,Calculations!$M78,'NREL Scaling Data'!$A:$A,AQ$3,'NREL Scaling Data'!$C:$C,Calculations!$L78,'NREL Scaling Data'!$D:$D,Calculations!$N78))/SUMIFS('NREL Scaling Data'!$F:$F,'NREL Scaling Data'!$B:$B,UPPER(About!$B$1),'NREL Scaling Data'!$E:$E,Calculations!$M78,'NREL Scaling Data'!$A:$A,AQ$3,'NREL Scaling Data'!$C:$C,Calculations!$L78,'NREL Scaling Data'!$D:$D,Calculations!$N78) + 1) * AQ78,0)</f>
        <v>0</v>
      </c>
      <c r="AS78" s="45">
        <f>IFERROR(((SUMIFS('NREL Scaling Data'!$F:$F,'NREL Scaling Data'!$B:$B,UPPER(About!$B$1),'NREL Scaling Data'!$E:$E,Calculations!$M78,'NREL Scaling Data'!$A:$A,AS$3,'NREL Scaling Data'!$C:$C,Calculations!$L78,'NREL Scaling Data'!$D:$D,Calculations!$N78)-SUMIFS('NREL Scaling Data'!$F:$F,'NREL Scaling Data'!$B:$B,UPPER(About!$B$1),'NREL Scaling Data'!$E:$E,Calculations!$M78,'NREL Scaling Data'!$A:$A,AR$3,'NREL Scaling Data'!$C:$C,Calculations!$L78,'NREL Scaling Data'!$D:$D,Calculations!$N78))/SUMIFS('NREL Scaling Data'!$F:$F,'NREL Scaling Data'!$B:$B,UPPER(About!$B$1),'NREL Scaling Data'!$E:$E,Calculations!$M78,'NREL Scaling Data'!$A:$A,AR$3,'NREL Scaling Data'!$C:$C,Calculations!$L78,'NREL Scaling Data'!$D:$D,Calculations!$N78) + 1) * AR78,0)</f>
        <v>0</v>
      </c>
      <c r="AT78" s="45">
        <f>IFERROR(((SUMIFS('NREL Scaling Data'!$F:$F,'NREL Scaling Data'!$B:$B,UPPER(About!$B$1),'NREL Scaling Data'!$E:$E,Calculations!$M78,'NREL Scaling Data'!$A:$A,AT$3,'NREL Scaling Data'!$C:$C,Calculations!$L78,'NREL Scaling Data'!$D:$D,Calculations!$N78)-SUMIFS('NREL Scaling Data'!$F:$F,'NREL Scaling Data'!$B:$B,UPPER(About!$B$1),'NREL Scaling Data'!$E:$E,Calculations!$M78,'NREL Scaling Data'!$A:$A,AS$3,'NREL Scaling Data'!$C:$C,Calculations!$L78,'NREL Scaling Data'!$D:$D,Calculations!$N78))/SUMIFS('NREL Scaling Data'!$F:$F,'NREL Scaling Data'!$B:$B,UPPER(About!$B$1),'NREL Scaling Data'!$E:$E,Calculations!$M78,'NREL Scaling Data'!$A:$A,AS$3,'NREL Scaling Data'!$C:$C,Calculations!$L78,'NREL Scaling Data'!$D:$D,Calculations!$N78) + 1) * AS78,0)</f>
        <v>0</v>
      </c>
    </row>
    <row r="80" spans="8:46">
      <c r="H80" s="1" t="s">
        <v>360</v>
      </c>
      <c r="I80" s="1"/>
      <c r="J80" s="1"/>
      <c r="K80" s="1"/>
      <c r="L80" s="1"/>
      <c r="M80" s="1"/>
    </row>
    <row r="81" spans="7:46">
      <c r="N81" s="1" t="s">
        <v>75</v>
      </c>
      <c r="O81" s="1">
        <v>2019</v>
      </c>
      <c r="P81" s="1">
        <v>2020</v>
      </c>
      <c r="Q81" s="1">
        <v>2021</v>
      </c>
      <c r="R81" s="1">
        <v>2022</v>
      </c>
      <c r="S81" s="1">
        <v>2023</v>
      </c>
      <c r="T81" s="1">
        <v>2024</v>
      </c>
      <c r="U81" s="1">
        <v>2025</v>
      </c>
      <c r="V81" s="1">
        <v>2026</v>
      </c>
      <c r="W81" s="1">
        <v>2027</v>
      </c>
      <c r="X81" s="1">
        <v>2028</v>
      </c>
      <c r="Y81" s="1">
        <v>2029</v>
      </c>
      <c r="Z81" s="1">
        <v>2030</v>
      </c>
      <c r="AA81" s="1">
        <v>2031</v>
      </c>
      <c r="AB81" s="1">
        <v>2032</v>
      </c>
      <c r="AC81" s="1">
        <v>2033</v>
      </c>
      <c r="AD81" s="1">
        <v>2034</v>
      </c>
      <c r="AE81" s="1">
        <v>2035</v>
      </c>
      <c r="AF81" s="1">
        <v>2036</v>
      </c>
      <c r="AG81" s="1">
        <v>2037</v>
      </c>
      <c r="AH81" s="1">
        <v>2038</v>
      </c>
      <c r="AI81" s="1">
        <v>2039</v>
      </c>
      <c r="AJ81" s="1">
        <v>2040</v>
      </c>
      <c r="AK81" s="1">
        <v>2041</v>
      </c>
      <c r="AL81" s="1">
        <v>2042</v>
      </c>
      <c r="AM81" s="1">
        <v>2043</v>
      </c>
      <c r="AN81" s="1">
        <v>2044</v>
      </c>
      <c r="AO81" s="1">
        <v>2045</v>
      </c>
      <c r="AP81" s="1">
        <v>2046</v>
      </c>
      <c r="AQ81" s="1">
        <v>2047</v>
      </c>
      <c r="AR81" s="1">
        <v>2048</v>
      </c>
      <c r="AS81" s="1">
        <v>2049</v>
      </c>
      <c r="AT81" s="1">
        <v>2050</v>
      </c>
    </row>
    <row r="82" spans="7:46">
      <c r="G82" s="12" t="s">
        <v>391</v>
      </c>
      <c r="H82" s="12" t="s">
        <v>380</v>
      </c>
      <c r="I82" s="12" t="s">
        <v>1084</v>
      </c>
      <c r="J82" s="209">
        <f>SUMIFS('NREL Scaling Data'!F:F,'NREL Scaling Data'!B:B,UPPER(About!$B$1),'NREL Scaling Data'!E:E,Calculations!M82,'NREL Scaling Data'!A:A, 2021,'NREL Scaling Data'!C:C,Calculations!L82,'NREL Scaling Data'!D:D,Calculations!N82) / SUMIFS('NREL Scaling Data'!F:F,'NREL Scaling Data'!B:B,UPPER(About!$B$1),'NREL Scaling Data'!A:A, 2021,'NREL Scaling Data'!C:C,Calculations!L82,'NREL Scaling Data'!D:D,Calculations!N82)</f>
        <v>7.307124999453303E-2</v>
      </c>
      <c r="K82" s="210">
        <f>$C$12</f>
        <v>5.7633672610931462E-2</v>
      </c>
      <c r="L82" s="209" t="s">
        <v>1022</v>
      </c>
      <c r="M82" s="12" t="s">
        <v>1018</v>
      </c>
      <c r="N82" s="1" t="s">
        <v>635</v>
      </c>
      <c r="O82" s="7">
        <f>P82</f>
        <v>1297306622693.0581</v>
      </c>
      <c r="P82" s="7">
        <f>Q82</f>
        <v>1297306622693.0581</v>
      </c>
      <c r="Q82" s="45">
        <f>SUMIFS('SEDS 2021'!$F$23:$F$40,'SEDS 2021'!E$23:E$40,Calculations!L82,'SEDS 2021'!D$23:D$40,Calculations!N82)*J82*K82</f>
        <v>1297306622693.0581</v>
      </c>
      <c r="R82" s="45">
        <f>IFERROR(((SUMIFS('NREL Scaling Data'!$F:$F,'NREL Scaling Data'!$B:$B,UPPER(About!$B$1),'NREL Scaling Data'!$E:$E,Calculations!$M82,'NREL Scaling Data'!$A:$A,R$3,'NREL Scaling Data'!$C:$C,Calculations!$L82,'NREL Scaling Data'!$D:$D,Calculations!$N82)-SUMIFS('NREL Scaling Data'!$F:$F,'NREL Scaling Data'!$B:$B,UPPER(About!$B$1),'NREL Scaling Data'!$E:$E,Calculations!$M82,'NREL Scaling Data'!$A:$A,Q$3,'NREL Scaling Data'!$C:$C,Calculations!$L82,'NREL Scaling Data'!$D:$D,Calculations!$N82))/SUMIFS('NREL Scaling Data'!$F:$F,'NREL Scaling Data'!$B:$B,UPPER(About!$B$1),'NREL Scaling Data'!$E:$E,Calculations!$M82,'NREL Scaling Data'!$A:$A,Q$3,'NREL Scaling Data'!$C:$C,Calculations!$L82,'NREL Scaling Data'!$D:$D,Calculations!$N82) + 1) * Q82,0)</f>
        <v>1276238268739.3086</v>
      </c>
      <c r="S82" s="45">
        <f>IFERROR(((SUMIFS('NREL Scaling Data'!$F:$F,'NREL Scaling Data'!$B:$B,UPPER(About!$B$1),'NREL Scaling Data'!$E:$E,Calculations!$M82,'NREL Scaling Data'!$A:$A,S$3,'NREL Scaling Data'!$C:$C,Calculations!$L82,'NREL Scaling Data'!$D:$D,Calculations!$N82)-SUMIFS('NREL Scaling Data'!$F:$F,'NREL Scaling Data'!$B:$B,UPPER(About!$B$1),'NREL Scaling Data'!$E:$E,Calculations!$M82,'NREL Scaling Data'!$A:$A,R$3,'NREL Scaling Data'!$C:$C,Calculations!$L82,'NREL Scaling Data'!$D:$D,Calculations!$N82))/SUMIFS('NREL Scaling Data'!$F:$F,'NREL Scaling Data'!$B:$B,UPPER(About!$B$1),'NREL Scaling Data'!$E:$E,Calculations!$M82,'NREL Scaling Data'!$A:$A,R$3,'NREL Scaling Data'!$C:$C,Calculations!$L82,'NREL Scaling Data'!$D:$D,Calculations!$N82) + 1) * R82,0)</f>
        <v>1257068688994.4106</v>
      </c>
      <c r="T82" s="45">
        <f>IFERROR(((SUMIFS('NREL Scaling Data'!$F:$F,'NREL Scaling Data'!$B:$B,UPPER(About!$B$1),'NREL Scaling Data'!$E:$E,Calculations!$M82,'NREL Scaling Data'!$A:$A,T$3,'NREL Scaling Data'!$C:$C,Calculations!$L82,'NREL Scaling Data'!$D:$D,Calculations!$N82)-SUMIFS('NREL Scaling Data'!$F:$F,'NREL Scaling Data'!$B:$B,UPPER(About!$B$1),'NREL Scaling Data'!$E:$E,Calculations!$M82,'NREL Scaling Data'!$A:$A,S$3,'NREL Scaling Data'!$C:$C,Calculations!$L82,'NREL Scaling Data'!$D:$D,Calculations!$N82))/SUMIFS('NREL Scaling Data'!$F:$F,'NREL Scaling Data'!$B:$B,UPPER(About!$B$1),'NREL Scaling Data'!$E:$E,Calculations!$M82,'NREL Scaling Data'!$A:$A,S$3,'NREL Scaling Data'!$C:$C,Calculations!$L82,'NREL Scaling Data'!$D:$D,Calculations!$N82) + 1) * S82,0)</f>
        <v>1240185266298.792</v>
      </c>
      <c r="U82" s="45">
        <f>IFERROR(((SUMIFS('NREL Scaling Data'!$F:$F,'NREL Scaling Data'!$B:$B,UPPER(About!$B$1),'NREL Scaling Data'!$E:$E,Calculations!$M82,'NREL Scaling Data'!$A:$A,U$3,'NREL Scaling Data'!$C:$C,Calculations!$L82,'NREL Scaling Data'!$D:$D,Calculations!$N82)-SUMIFS('NREL Scaling Data'!$F:$F,'NREL Scaling Data'!$B:$B,UPPER(About!$B$1),'NREL Scaling Data'!$E:$E,Calculations!$M82,'NREL Scaling Data'!$A:$A,T$3,'NREL Scaling Data'!$C:$C,Calculations!$L82,'NREL Scaling Data'!$D:$D,Calculations!$N82))/SUMIFS('NREL Scaling Data'!$F:$F,'NREL Scaling Data'!$B:$B,UPPER(About!$B$1),'NREL Scaling Data'!$E:$E,Calculations!$M82,'NREL Scaling Data'!$A:$A,T$3,'NREL Scaling Data'!$C:$C,Calculations!$L82,'NREL Scaling Data'!$D:$D,Calculations!$N82) + 1) * T82,0)</f>
        <v>1224730088116.5234</v>
      </c>
      <c r="V82" s="45">
        <f>IFERROR(((SUMIFS('NREL Scaling Data'!$F:$F,'NREL Scaling Data'!$B:$B,UPPER(About!$B$1),'NREL Scaling Data'!$E:$E,Calculations!$M82,'NREL Scaling Data'!$A:$A,V$3,'NREL Scaling Data'!$C:$C,Calculations!$L82,'NREL Scaling Data'!$D:$D,Calculations!$N82)-SUMIFS('NREL Scaling Data'!$F:$F,'NREL Scaling Data'!$B:$B,UPPER(About!$B$1),'NREL Scaling Data'!$E:$E,Calculations!$M82,'NREL Scaling Data'!$A:$A,U$3,'NREL Scaling Data'!$C:$C,Calculations!$L82,'NREL Scaling Data'!$D:$D,Calculations!$N82))/SUMIFS('NREL Scaling Data'!$F:$F,'NREL Scaling Data'!$B:$B,UPPER(About!$B$1),'NREL Scaling Data'!$E:$E,Calculations!$M82,'NREL Scaling Data'!$A:$A,U$3,'NREL Scaling Data'!$C:$C,Calculations!$L82,'NREL Scaling Data'!$D:$D,Calculations!$N82) + 1) * U82,0)</f>
        <v>1213450446207.8481</v>
      </c>
      <c r="W82" s="45">
        <f>IFERROR(((SUMIFS('NREL Scaling Data'!$F:$F,'NREL Scaling Data'!$B:$B,UPPER(About!$B$1),'NREL Scaling Data'!$E:$E,Calculations!$M82,'NREL Scaling Data'!$A:$A,W$3,'NREL Scaling Data'!$C:$C,Calculations!$L82,'NREL Scaling Data'!$D:$D,Calculations!$N82)-SUMIFS('NREL Scaling Data'!$F:$F,'NREL Scaling Data'!$B:$B,UPPER(About!$B$1),'NREL Scaling Data'!$E:$E,Calculations!$M82,'NREL Scaling Data'!$A:$A,V$3,'NREL Scaling Data'!$C:$C,Calculations!$L82,'NREL Scaling Data'!$D:$D,Calculations!$N82))/SUMIFS('NREL Scaling Data'!$F:$F,'NREL Scaling Data'!$B:$B,UPPER(About!$B$1),'NREL Scaling Data'!$E:$E,Calculations!$M82,'NREL Scaling Data'!$A:$A,V$3,'NREL Scaling Data'!$C:$C,Calculations!$L82,'NREL Scaling Data'!$D:$D,Calculations!$N82) + 1) * V82,0)</f>
        <v>1205222146468.8594</v>
      </c>
      <c r="X82" s="45">
        <f>IFERROR(((SUMIFS('NREL Scaling Data'!$F:$F,'NREL Scaling Data'!$B:$B,UPPER(About!$B$1),'NREL Scaling Data'!$E:$E,Calculations!$M82,'NREL Scaling Data'!$A:$A,X$3,'NREL Scaling Data'!$C:$C,Calculations!$L82,'NREL Scaling Data'!$D:$D,Calculations!$N82)-SUMIFS('NREL Scaling Data'!$F:$F,'NREL Scaling Data'!$B:$B,UPPER(About!$B$1),'NREL Scaling Data'!$E:$E,Calculations!$M82,'NREL Scaling Data'!$A:$A,W$3,'NREL Scaling Data'!$C:$C,Calculations!$L82,'NREL Scaling Data'!$D:$D,Calculations!$N82))/SUMIFS('NREL Scaling Data'!$F:$F,'NREL Scaling Data'!$B:$B,UPPER(About!$B$1),'NREL Scaling Data'!$E:$E,Calculations!$M82,'NREL Scaling Data'!$A:$A,W$3,'NREL Scaling Data'!$C:$C,Calculations!$L82,'NREL Scaling Data'!$D:$D,Calculations!$N82) + 1) * W82,0)</f>
        <v>1199962098631.4377</v>
      </c>
      <c r="Y82" s="45">
        <f>IFERROR(((SUMIFS('NREL Scaling Data'!$F:$F,'NREL Scaling Data'!$B:$B,UPPER(About!$B$1),'NREL Scaling Data'!$E:$E,Calculations!$M82,'NREL Scaling Data'!$A:$A,Y$3,'NREL Scaling Data'!$C:$C,Calculations!$L82,'NREL Scaling Data'!$D:$D,Calculations!$N82)-SUMIFS('NREL Scaling Data'!$F:$F,'NREL Scaling Data'!$B:$B,UPPER(About!$B$1),'NREL Scaling Data'!$E:$E,Calculations!$M82,'NREL Scaling Data'!$A:$A,X$3,'NREL Scaling Data'!$C:$C,Calculations!$L82,'NREL Scaling Data'!$D:$D,Calculations!$N82))/SUMIFS('NREL Scaling Data'!$F:$F,'NREL Scaling Data'!$B:$B,UPPER(About!$B$1),'NREL Scaling Data'!$E:$E,Calculations!$M82,'NREL Scaling Data'!$A:$A,X$3,'NREL Scaling Data'!$C:$C,Calculations!$L82,'NREL Scaling Data'!$D:$D,Calculations!$N82) + 1) * X82,0)</f>
        <v>1197416731495.9482</v>
      </c>
      <c r="Z82" s="45">
        <f>IFERROR(((SUMIFS('NREL Scaling Data'!$F:$F,'NREL Scaling Data'!$B:$B,UPPER(About!$B$1),'NREL Scaling Data'!$E:$E,Calculations!$M82,'NREL Scaling Data'!$A:$A,Z$3,'NREL Scaling Data'!$C:$C,Calculations!$L82,'NREL Scaling Data'!$D:$D,Calculations!$N82)-SUMIFS('NREL Scaling Data'!$F:$F,'NREL Scaling Data'!$B:$B,UPPER(About!$B$1),'NREL Scaling Data'!$E:$E,Calculations!$M82,'NREL Scaling Data'!$A:$A,Y$3,'NREL Scaling Data'!$C:$C,Calculations!$L82,'NREL Scaling Data'!$D:$D,Calculations!$N82))/SUMIFS('NREL Scaling Data'!$F:$F,'NREL Scaling Data'!$B:$B,UPPER(About!$B$1),'NREL Scaling Data'!$E:$E,Calculations!$M82,'NREL Scaling Data'!$A:$A,Y$3,'NREL Scaling Data'!$C:$C,Calculations!$L82,'NREL Scaling Data'!$D:$D,Calculations!$N82) + 1) * Y82,0)</f>
        <v>1196064977364.4421</v>
      </c>
      <c r="AA82" s="45">
        <f>IFERROR(((SUMIFS('NREL Scaling Data'!$F:$F,'NREL Scaling Data'!$B:$B,UPPER(About!$B$1),'NREL Scaling Data'!$E:$E,Calculations!$M82,'NREL Scaling Data'!$A:$A,AA$3,'NREL Scaling Data'!$C:$C,Calculations!$L82,'NREL Scaling Data'!$D:$D,Calculations!$N82)-SUMIFS('NREL Scaling Data'!$F:$F,'NREL Scaling Data'!$B:$B,UPPER(About!$B$1),'NREL Scaling Data'!$E:$E,Calculations!$M82,'NREL Scaling Data'!$A:$A,Z$3,'NREL Scaling Data'!$C:$C,Calculations!$L82,'NREL Scaling Data'!$D:$D,Calculations!$N82))/SUMIFS('NREL Scaling Data'!$F:$F,'NREL Scaling Data'!$B:$B,UPPER(About!$B$1),'NREL Scaling Data'!$E:$E,Calculations!$M82,'NREL Scaling Data'!$A:$A,Z$3,'NREL Scaling Data'!$C:$C,Calculations!$L82,'NREL Scaling Data'!$D:$D,Calculations!$N82) + 1) * Z82,0)</f>
        <v>1197815530823.9858</v>
      </c>
      <c r="AB82" s="45">
        <f>IFERROR(((SUMIFS('NREL Scaling Data'!$F:$F,'NREL Scaling Data'!$B:$B,UPPER(About!$B$1),'NREL Scaling Data'!$E:$E,Calculations!$M82,'NREL Scaling Data'!$A:$A,AB$3,'NREL Scaling Data'!$C:$C,Calculations!$L82,'NREL Scaling Data'!$D:$D,Calculations!$N82)-SUMIFS('NREL Scaling Data'!$F:$F,'NREL Scaling Data'!$B:$B,UPPER(About!$B$1),'NREL Scaling Data'!$E:$E,Calculations!$M82,'NREL Scaling Data'!$A:$A,AA$3,'NREL Scaling Data'!$C:$C,Calculations!$L82,'NREL Scaling Data'!$D:$D,Calculations!$N82))/SUMIFS('NREL Scaling Data'!$F:$F,'NREL Scaling Data'!$B:$B,UPPER(About!$B$1),'NREL Scaling Data'!$E:$E,Calculations!$M82,'NREL Scaling Data'!$A:$A,AA$3,'NREL Scaling Data'!$C:$C,Calculations!$L82,'NREL Scaling Data'!$D:$D,Calculations!$N82) + 1) * AA82,0)</f>
        <v>1201101238683.0254</v>
      </c>
      <c r="AC82" s="45">
        <f>IFERROR(((SUMIFS('NREL Scaling Data'!$F:$F,'NREL Scaling Data'!$B:$B,UPPER(About!$B$1),'NREL Scaling Data'!$E:$E,Calculations!$M82,'NREL Scaling Data'!$A:$A,AC$3,'NREL Scaling Data'!$C:$C,Calculations!$L82,'NREL Scaling Data'!$D:$D,Calculations!$N82)-SUMIFS('NREL Scaling Data'!$F:$F,'NREL Scaling Data'!$B:$B,UPPER(About!$B$1),'NREL Scaling Data'!$E:$E,Calculations!$M82,'NREL Scaling Data'!$A:$A,AB$3,'NREL Scaling Data'!$C:$C,Calculations!$L82,'NREL Scaling Data'!$D:$D,Calculations!$N82))/SUMIFS('NREL Scaling Data'!$F:$F,'NREL Scaling Data'!$B:$B,UPPER(About!$B$1),'NREL Scaling Data'!$E:$E,Calculations!$M82,'NREL Scaling Data'!$A:$A,AB$3,'NREL Scaling Data'!$C:$C,Calculations!$L82,'NREL Scaling Data'!$D:$D,Calculations!$N82) + 1) * AB82,0)</f>
        <v>1205488782431.2334</v>
      </c>
      <c r="AD82" s="45">
        <f>IFERROR(((SUMIFS('NREL Scaling Data'!$F:$F,'NREL Scaling Data'!$B:$B,UPPER(About!$B$1),'NREL Scaling Data'!$E:$E,Calculations!$M82,'NREL Scaling Data'!$A:$A,AD$3,'NREL Scaling Data'!$C:$C,Calculations!$L82,'NREL Scaling Data'!$D:$D,Calculations!$N82)-SUMIFS('NREL Scaling Data'!$F:$F,'NREL Scaling Data'!$B:$B,UPPER(About!$B$1),'NREL Scaling Data'!$E:$E,Calculations!$M82,'NREL Scaling Data'!$A:$A,AC$3,'NREL Scaling Data'!$C:$C,Calculations!$L82,'NREL Scaling Data'!$D:$D,Calculations!$N82))/SUMIFS('NREL Scaling Data'!$F:$F,'NREL Scaling Data'!$B:$B,UPPER(About!$B$1),'NREL Scaling Data'!$E:$E,Calculations!$M82,'NREL Scaling Data'!$A:$A,AC$3,'NREL Scaling Data'!$C:$C,Calculations!$L82,'NREL Scaling Data'!$D:$D,Calculations!$N82) + 1) * AC82,0)</f>
        <v>1209549779163.9709</v>
      </c>
      <c r="AE82" s="45">
        <f>IFERROR(((SUMIFS('NREL Scaling Data'!$F:$F,'NREL Scaling Data'!$B:$B,UPPER(About!$B$1),'NREL Scaling Data'!$E:$E,Calculations!$M82,'NREL Scaling Data'!$A:$A,AE$3,'NREL Scaling Data'!$C:$C,Calculations!$L82,'NREL Scaling Data'!$D:$D,Calculations!$N82)-SUMIFS('NREL Scaling Data'!$F:$F,'NREL Scaling Data'!$B:$B,UPPER(About!$B$1),'NREL Scaling Data'!$E:$E,Calculations!$M82,'NREL Scaling Data'!$A:$A,AD$3,'NREL Scaling Data'!$C:$C,Calculations!$L82,'NREL Scaling Data'!$D:$D,Calculations!$N82))/SUMIFS('NREL Scaling Data'!$F:$F,'NREL Scaling Data'!$B:$B,UPPER(About!$B$1),'NREL Scaling Data'!$E:$E,Calculations!$M82,'NREL Scaling Data'!$A:$A,AD$3,'NREL Scaling Data'!$C:$C,Calculations!$L82,'NREL Scaling Data'!$D:$D,Calculations!$N82) + 1) * AD82,0)</f>
        <v>1215271563488.5637</v>
      </c>
      <c r="AF82" s="45">
        <f>IFERROR(((SUMIFS('NREL Scaling Data'!$F:$F,'NREL Scaling Data'!$B:$B,UPPER(About!$B$1),'NREL Scaling Data'!$E:$E,Calculations!$M82,'NREL Scaling Data'!$A:$A,AF$3,'NREL Scaling Data'!$C:$C,Calculations!$L82,'NREL Scaling Data'!$D:$D,Calculations!$N82)-SUMIFS('NREL Scaling Data'!$F:$F,'NREL Scaling Data'!$B:$B,UPPER(About!$B$1),'NREL Scaling Data'!$E:$E,Calculations!$M82,'NREL Scaling Data'!$A:$A,AE$3,'NREL Scaling Data'!$C:$C,Calculations!$L82,'NREL Scaling Data'!$D:$D,Calculations!$N82))/SUMIFS('NREL Scaling Data'!$F:$F,'NREL Scaling Data'!$B:$B,UPPER(About!$B$1),'NREL Scaling Data'!$E:$E,Calculations!$M82,'NREL Scaling Data'!$A:$A,AE$3,'NREL Scaling Data'!$C:$C,Calculations!$L82,'NREL Scaling Data'!$D:$D,Calculations!$N82) + 1) * AE82,0)</f>
        <v>1221452805504.5107</v>
      </c>
      <c r="AG82" s="45">
        <f>IFERROR(((SUMIFS('NREL Scaling Data'!$F:$F,'NREL Scaling Data'!$B:$B,UPPER(About!$B$1),'NREL Scaling Data'!$E:$E,Calculations!$M82,'NREL Scaling Data'!$A:$A,AG$3,'NREL Scaling Data'!$C:$C,Calculations!$L82,'NREL Scaling Data'!$D:$D,Calculations!$N82)-SUMIFS('NREL Scaling Data'!$F:$F,'NREL Scaling Data'!$B:$B,UPPER(About!$B$1),'NREL Scaling Data'!$E:$E,Calculations!$M82,'NREL Scaling Data'!$A:$A,AF$3,'NREL Scaling Data'!$C:$C,Calculations!$L82,'NREL Scaling Data'!$D:$D,Calculations!$N82))/SUMIFS('NREL Scaling Data'!$F:$F,'NREL Scaling Data'!$B:$B,UPPER(About!$B$1),'NREL Scaling Data'!$E:$E,Calculations!$M82,'NREL Scaling Data'!$A:$A,AF$3,'NREL Scaling Data'!$C:$C,Calculations!$L82,'NREL Scaling Data'!$D:$D,Calculations!$N82) + 1) * AF82,0)</f>
        <v>1226935327019.9653</v>
      </c>
      <c r="AH82" s="45">
        <f>IFERROR(((SUMIFS('NREL Scaling Data'!$F:$F,'NREL Scaling Data'!$B:$B,UPPER(About!$B$1),'NREL Scaling Data'!$E:$E,Calculations!$M82,'NREL Scaling Data'!$A:$A,AH$3,'NREL Scaling Data'!$C:$C,Calculations!$L82,'NREL Scaling Data'!$D:$D,Calculations!$N82)-SUMIFS('NREL Scaling Data'!$F:$F,'NREL Scaling Data'!$B:$B,UPPER(About!$B$1),'NREL Scaling Data'!$E:$E,Calculations!$M82,'NREL Scaling Data'!$A:$A,AG$3,'NREL Scaling Data'!$C:$C,Calculations!$L82,'NREL Scaling Data'!$D:$D,Calculations!$N82))/SUMIFS('NREL Scaling Data'!$F:$F,'NREL Scaling Data'!$B:$B,UPPER(About!$B$1),'NREL Scaling Data'!$E:$E,Calculations!$M82,'NREL Scaling Data'!$A:$A,AG$3,'NREL Scaling Data'!$C:$C,Calculations!$L82,'NREL Scaling Data'!$D:$D,Calculations!$N82) + 1) * AG82,0)</f>
        <v>1233800951985.0168</v>
      </c>
      <c r="AI82" s="45">
        <f>IFERROR(((SUMIFS('NREL Scaling Data'!$F:$F,'NREL Scaling Data'!$B:$B,UPPER(About!$B$1),'NREL Scaling Data'!$E:$E,Calculations!$M82,'NREL Scaling Data'!$A:$A,AI$3,'NREL Scaling Data'!$C:$C,Calculations!$L82,'NREL Scaling Data'!$D:$D,Calculations!$N82)-SUMIFS('NREL Scaling Data'!$F:$F,'NREL Scaling Data'!$B:$B,UPPER(About!$B$1),'NREL Scaling Data'!$E:$E,Calculations!$M82,'NREL Scaling Data'!$A:$A,AH$3,'NREL Scaling Data'!$C:$C,Calculations!$L82,'NREL Scaling Data'!$D:$D,Calculations!$N82))/SUMIFS('NREL Scaling Data'!$F:$F,'NREL Scaling Data'!$B:$B,UPPER(About!$B$1),'NREL Scaling Data'!$E:$E,Calculations!$M82,'NREL Scaling Data'!$A:$A,AH$3,'NREL Scaling Data'!$C:$C,Calculations!$L82,'NREL Scaling Data'!$D:$D,Calculations!$N82) + 1) * AH82,0)</f>
        <v>1240911572448.7905</v>
      </c>
      <c r="AJ82" s="45">
        <f>IFERROR(((SUMIFS('NREL Scaling Data'!$F:$F,'NREL Scaling Data'!$B:$B,UPPER(About!$B$1),'NREL Scaling Data'!$E:$E,Calculations!$M82,'NREL Scaling Data'!$A:$A,AJ$3,'NREL Scaling Data'!$C:$C,Calculations!$L82,'NREL Scaling Data'!$D:$D,Calculations!$N82)-SUMIFS('NREL Scaling Data'!$F:$F,'NREL Scaling Data'!$B:$B,UPPER(About!$B$1),'NREL Scaling Data'!$E:$E,Calculations!$M82,'NREL Scaling Data'!$A:$A,AI$3,'NREL Scaling Data'!$C:$C,Calculations!$L82,'NREL Scaling Data'!$D:$D,Calculations!$N82))/SUMIFS('NREL Scaling Data'!$F:$F,'NREL Scaling Data'!$B:$B,UPPER(About!$B$1),'NREL Scaling Data'!$E:$E,Calculations!$M82,'NREL Scaling Data'!$A:$A,AI$3,'NREL Scaling Data'!$C:$C,Calculations!$L82,'NREL Scaling Data'!$D:$D,Calculations!$N82) + 1) * AI82,0)</f>
        <v>1247138674377.7776</v>
      </c>
      <c r="AK82" s="45">
        <f>IFERROR(((SUMIFS('NREL Scaling Data'!$F:$F,'NREL Scaling Data'!$B:$B,UPPER(About!$B$1),'NREL Scaling Data'!$E:$E,Calculations!$M82,'NREL Scaling Data'!$A:$A,AK$3,'NREL Scaling Data'!$C:$C,Calculations!$L82,'NREL Scaling Data'!$D:$D,Calculations!$N82)-SUMIFS('NREL Scaling Data'!$F:$F,'NREL Scaling Data'!$B:$B,UPPER(About!$B$1),'NREL Scaling Data'!$E:$E,Calculations!$M82,'NREL Scaling Data'!$A:$A,AJ$3,'NREL Scaling Data'!$C:$C,Calculations!$L82,'NREL Scaling Data'!$D:$D,Calculations!$N82))/SUMIFS('NREL Scaling Data'!$F:$F,'NREL Scaling Data'!$B:$B,UPPER(About!$B$1),'NREL Scaling Data'!$E:$E,Calculations!$M82,'NREL Scaling Data'!$A:$A,AJ$3,'NREL Scaling Data'!$C:$C,Calculations!$L82,'NREL Scaling Data'!$D:$D,Calculations!$N82) + 1) * AJ82,0)</f>
        <v>1254615951742.5518</v>
      </c>
      <c r="AL82" s="45">
        <f>IFERROR(((SUMIFS('NREL Scaling Data'!$F:$F,'NREL Scaling Data'!$B:$B,UPPER(About!$B$1),'NREL Scaling Data'!$E:$E,Calculations!$M82,'NREL Scaling Data'!$A:$A,AL$3,'NREL Scaling Data'!$C:$C,Calculations!$L82,'NREL Scaling Data'!$D:$D,Calculations!$N82)-SUMIFS('NREL Scaling Data'!$F:$F,'NREL Scaling Data'!$B:$B,UPPER(About!$B$1),'NREL Scaling Data'!$E:$E,Calculations!$M82,'NREL Scaling Data'!$A:$A,AK$3,'NREL Scaling Data'!$C:$C,Calculations!$L82,'NREL Scaling Data'!$D:$D,Calculations!$N82))/SUMIFS('NREL Scaling Data'!$F:$F,'NREL Scaling Data'!$B:$B,UPPER(About!$B$1),'NREL Scaling Data'!$E:$E,Calculations!$M82,'NREL Scaling Data'!$A:$A,AK$3,'NREL Scaling Data'!$C:$C,Calculations!$L82,'NREL Scaling Data'!$D:$D,Calculations!$N82) + 1) * AK82,0)</f>
        <v>1262212728056.4309</v>
      </c>
      <c r="AM82" s="45">
        <f>IFERROR(((SUMIFS('NREL Scaling Data'!$F:$F,'NREL Scaling Data'!$B:$B,UPPER(About!$B$1),'NREL Scaling Data'!$E:$E,Calculations!$M82,'NREL Scaling Data'!$A:$A,AM$3,'NREL Scaling Data'!$C:$C,Calculations!$L82,'NREL Scaling Data'!$D:$D,Calculations!$N82)-SUMIFS('NREL Scaling Data'!$F:$F,'NREL Scaling Data'!$B:$B,UPPER(About!$B$1),'NREL Scaling Data'!$E:$E,Calculations!$M82,'NREL Scaling Data'!$A:$A,AL$3,'NREL Scaling Data'!$C:$C,Calculations!$L82,'NREL Scaling Data'!$D:$D,Calculations!$N82))/SUMIFS('NREL Scaling Data'!$F:$F,'NREL Scaling Data'!$B:$B,UPPER(About!$B$1),'NREL Scaling Data'!$E:$E,Calculations!$M82,'NREL Scaling Data'!$A:$A,AL$3,'NREL Scaling Data'!$C:$C,Calculations!$L82,'NREL Scaling Data'!$D:$D,Calculations!$N82) + 1) * AL82,0)</f>
        <v>1268852803999.6555</v>
      </c>
      <c r="AN82" s="45">
        <f>IFERROR(((SUMIFS('NREL Scaling Data'!$F:$F,'NREL Scaling Data'!$B:$B,UPPER(About!$B$1),'NREL Scaling Data'!$E:$E,Calculations!$M82,'NREL Scaling Data'!$A:$A,AN$3,'NREL Scaling Data'!$C:$C,Calculations!$L82,'NREL Scaling Data'!$D:$D,Calculations!$N82)-SUMIFS('NREL Scaling Data'!$F:$F,'NREL Scaling Data'!$B:$B,UPPER(About!$B$1),'NREL Scaling Data'!$E:$E,Calculations!$M82,'NREL Scaling Data'!$A:$A,AM$3,'NREL Scaling Data'!$C:$C,Calculations!$L82,'NREL Scaling Data'!$D:$D,Calculations!$N82))/SUMIFS('NREL Scaling Data'!$F:$F,'NREL Scaling Data'!$B:$B,UPPER(About!$B$1),'NREL Scaling Data'!$E:$E,Calculations!$M82,'NREL Scaling Data'!$A:$A,AM$3,'NREL Scaling Data'!$C:$C,Calculations!$L82,'NREL Scaling Data'!$D:$D,Calculations!$N82) + 1) * AM82,0)</f>
        <v>1276653790250.5491</v>
      </c>
      <c r="AO82" s="45">
        <f>IFERROR(((SUMIFS('NREL Scaling Data'!$F:$F,'NREL Scaling Data'!$B:$B,UPPER(About!$B$1),'NREL Scaling Data'!$E:$E,Calculations!$M82,'NREL Scaling Data'!$A:$A,AO$3,'NREL Scaling Data'!$C:$C,Calculations!$L82,'NREL Scaling Data'!$D:$D,Calculations!$N82)-SUMIFS('NREL Scaling Data'!$F:$F,'NREL Scaling Data'!$B:$B,UPPER(About!$B$1),'NREL Scaling Data'!$E:$E,Calculations!$M82,'NREL Scaling Data'!$A:$A,AN$3,'NREL Scaling Data'!$C:$C,Calculations!$L82,'NREL Scaling Data'!$D:$D,Calculations!$N82))/SUMIFS('NREL Scaling Data'!$F:$F,'NREL Scaling Data'!$B:$B,UPPER(About!$B$1),'NREL Scaling Data'!$E:$E,Calculations!$M82,'NREL Scaling Data'!$A:$A,AN$3,'NREL Scaling Data'!$C:$C,Calculations!$L82,'NREL Scaling Data'!$D:$D,Calculations!$N82) + 1) * AN82,0)</f>
        <v>1284532402398.595</v>
      </c>
      <c r="AP82" s="45">
        <f>IFERROR(((SUMIFS('NREL Scaling Data'!$F:$F,'NREL Scaling Data'!$B:$B,UPPER(About!$B$1),'NREL Scaling Data'!$E:$E,Calculations!$M82,'NREL Scaling Data'!$A:$A,AP$3,'NREL Scaling Data'!$C:$C,Calculations!$L82,'NREL Scaling Data'!$D:$D,Calculations!$N82)-SUMIFS('NREL Scaling Data'!$F:$F,'NREL Scaling Data'!$B:$B,UPPER(About!$B$1),'NREL Scaling Data'!$E:$E,Calculations!$M82,'NREL Scaling Data'!$A:$A,AO$3,'NREL Scaling Data'!$C:$C,Calculations!$L82,'NREL Scaling Data'!$D:$D,Calculations!$N82))/SUMIFS('NREL Scaling Data'!$F:$F,'NREL Scaling Data'!$B:$B,UPPER(About!$B$1),'NREL Scaling Data'!$E:$E,Calculations!$M82,'NREL Scaling Data'!$A:$A,AO$3,'NREL Scaling Data'!$C:$C,Calculations!$L82,'NREL Scaling Data'!$D:$D,Calculations!$N82) + 1) * AO82,0)</f>
        <v>1291406753440.3904</v>
      </c>
      <c r="AQ82" s="45">
        <f>IFERROR(((SUMIFS('NREL Scaling Data'!$F:$F,'NREL Scaling Data'!$B:$B,UPPER(About!$B$1),'NREL Scaling Data'!$E:$E,Calculations!$M82,'NREL Scaling Data'!$A:$A,AQ$3,'NREL Scaling Data'!$C:$C,Calculations!$L82,'NREL Scaling Data'!$D:$D,Calculations!$N82)-SUMIFS('NREL Scaling Data'!$F:$F,'NREL Scaling Data'!$B:$B,UPPER(About!$B$1),'NREL Scaling Data'!$E:$E,Calculations!$M82,'NREL Scaling Data'!$A:$A,AP$3,'NREL Scaling Data'!$C:$C,Calculations!$L82,'NREL Scaling Data'!$D:$D,Calculations!$N82))/SUMIFS('NREL Scaling Data'!$F:$F,'NREL Scaling Data'!$B:$B,UPPER(About!$B$1),'NREL Scaling Data'!$E:$E,Calculations!$M82,'NREL Scaling Data'!$A:$A,AP$3,'NREL Scaling Data'!$C:$C,Calculations!$L82,'NREL Scaling Data'!$D:$D,Calculations!$N82) + 1) * AP82,0)</f>
        <v>1299386067300.6458</v>
      </c>
      <c r="AR82" s="45">
        <f>IFERROR(((SUMIFS('NREL Scaling Data'!$F:$F,'NREL Scaling Data'!$B:$B,UPPER(About!$B$1),'NREL Scaling Data'!$E:$E,Calculations!$M82,'NREL Scaling Data'!$A:$A,AR$3,'NREL Scaling Data'!$C:$C,Calculations!$L82,'NREL Scaling Data'!$D:$D,Calculations!$N82)-SUMIFS('NREL Scaling Data'!$F:$F,'NREL Scaling Data'!$B:$B,UPPER(About!$B$1),'NREL Scaling Data'!$E:$E,Calculations!$M82,'NREL Scaling Data'!$A:$A,AQ$3,'NREL Scaling Data'!$C:$C,Calculations!$L82,'NREL Scaling Data'!$D:$D,Calculations!$N82))/SUMIFS('NREL Scaling Data'!$F:$F,'NREL Scaling Data'!$B:$B,UPPER(About!$B$1),'NREL Scaling Data'!$E:$E,Calculations!$M82,'NREL Scaling Data'!$A:$A,AQ$3,'NREL Scaling Data'!$C:$C,Calculations!$L82,'NREL Scaling Data'!$D:$D,Calculations!$N82) + 1) * AQ82,0)</f>
        <v>1306330316155.3401</v>
      </c>
      <c r="AS82" s="45">
        <f>IFERROR(((SUMIFS('NREL Scaling Data'!$F:$F,'NREL Scaling Data'!$B:$B,UPPER(About!$B$1),'NREL Scaling Data'!$E:$E,Calculations!$M82,'NREL Scaling Data'!$A:$A,AS$3,'NREL Scaling Data'!$C:$C,Calculations!$L82,'NREL Scaling Data'!$D:$D,Calculations!$N82)-SUMIFS('NREL Scaling Data'!$F:$F,'NREL Scaling Data'!$B:$B,UPPER(About!$B$1),'NREL Scaling Data'!$E:$E,Calculations!$M82,'NREL Scaling Data'!$A:$A,AR$3,'NREL Scaling Data'!$C:$C,Calculations!$L82,'NREL Scaling Data'!$D:$D,Calculations!$N82))/SUMIFS('NREL Scaling Data'!$F:$F,'NREL Scaling Data'!$B:$B,UPPER(About!$B$1),'NREL Scaling Data'!$E:$E,Calculations!$M82,'NREL Scaling Data'!$A:$A,AR$3,'NREL Scaling Data'!$C:$C,Calculations!$L82,'NREL Scaling Data'!$D:$D,Calculations!$N82) + 1) * AR82,0)</f>
        <v>1314335726771.7319</v>
      </c>
      <c r="AT82" s="45">
        <f>IFERROR(((SUMIFS('NREL Scaling Data'!$F:$F,'NREL Scaling Data'!$B:$B,UPPER(About!$B$1),'NREL Scaling Data'!$E:$E,Calculations!$M82,'NREL Scaling Data'!$A:$A,AT$3,'NREL Scaling Data'!$C:$C,Calculations!$L82,'NREL Scaling Data'!$D:$D,Calculations!$N82)-SUMIFS('NREL Scaling Data'!$F:$F,'NREL Scaling Data'!$B:$B,UPPER(About!$B$1),'NREL Scaling Data'!$E:$E,Calculations!$M82,'NREL Scaling Data'!$A:$A,AS$3,'NREL Scaling Data'!$C:$C,Calculations!$L82,'NREL Scaling Data'!$D:$D,Calculations!$N82))/SUMIFS('NREL Scaling Data'!$F:$F,'NREL Scaling Data'!$B:$B,UPPER(About!$B$1),'NREL Scaling Data'!$E:$E,Calculations!$M82,'NREL Scaling Data'!$A:$A,AS$3,'NREL Scaling Data'!$C:$C,Calculations!$L82,'NREL Scaling Data'!$D:$D,Calculations!$N82) + 1) * AS82,0)</f>
        <v>1322322325738.5327</v>
      </c>
    </row>
    <row r="83" spans="7:46">
      <c r="I83" s="12" t="s">
        <v>1084</v>
      </c>
      <c r="J83" s="209">
        <f>SUMIFS('NREL Scaling Data'!F:F,'NREL Scaling Data'!B:B,UPPER(About!$B$1),'NREL Scaling Data'!E:E,Calculations!M83,'NREL Scaling Data'!A:A, 2021,'NREL Scaling Data'!C:C,Calculations!L83,'NREL Scaling Data'!D:D,Calculations!N83) / SUMIFS('NREL Scaling Data'!F:F,'NREL Scaling Data'!B:B,UPPER(About!$B$1),'NREL Scaling Data'!A:A, 2021,'NREL Scaling Data'!C:C,Calculations!L83,'NREL Scaling Data'!D:D,Calculations!N83)</f>
        <v>0</v>
      </c>
      <c r="K83" s="210">
        <f t="shared" ref="K83:K91" si="17">$C$12</f>
        <v>5.7633672610931462E-2</v>
      </c>
      <c r="L83" s="209" t="s">
        <v>1022</v>
      </c>
      <c r="M83" s="12" t="s">
        <v>1018</v>
      </c>
      <c r="N83" s="1" t="s">
        <v>961</v>
      </c>
      <c r="O83" s="7">
        <f t="shared" ref="O83:O91" si="18">P83</f>
        <v>0</v>
      </c>
      <c r="P83" s="7">
        <f t="shared" ref="P83:P91" si="19">Q83</f>
        <v>0</v>
      </c>
      <c r="Q83" s="45">
        <f>SUMIFS('SEDS 2021'!$F$23:$F$40,'SEDS 2021'!E$23:E$40,Calculations!L83,'SEDS 2021'!D$23:D$40,Calculations!N83)*J83*K83</f>
        <v>0</v>
      </c>
      <c r="R83" s="45">
        <f>IFERROR(((SUMIFS('NREL Scaling Data'!$F:$F,'NREL Scaling Data'!$B:$B,UPPER(About!$B$1),'NREL Scaling Data'!$E:$E,Calculations!$M83,'NREL Scaling Data'!$A:$A,R$3,'NREL Scaling Data'!$C:$C,Calculations!$L83,'NREL Scaling Data'!$D:$D,Calculations!$N83)-SUMIFS('NREL Scaling Data'!$F:$F,'NREL Scaling Data'!$B:$B,UPPER(About!$B$1),'NREL Scaling Data'!$E:$E,Calculations!$M83,'NREL Scaling Data'!$A:$A,Q$3,'NREL Scaling Data'!$C:$C,Calculations!$L83,'NREL Scaling Data'!$D:$D,Calculations!$N83))/SUMIFS('NREL Scaling Data'!$F:$F,'NREL Scaling Data'!$B:$B,UPPER(About!$B$1),'NREL Scaling Data'!$E:$E,Calculations!$M83,'NREL Scaling Data'!$A:$A,Q$3,'NREL Scaling Data'!$C:$C,Calculations!$L83,'NREL Scaling Data'!$D:$D,Calculations!$N83) + 1) * Q83,0)</f>
        <v>0</v>
      </c>
      <c r="S83" s="45">
        <f>IFERROR(((SUMIFS('NREL Scaling Data'!$F:$F,'NREL Scaling Data'!$B:$B,UPPER(About!$B$1),'NREL Scaling Data'!$E:$E,Calculations!$M83,'NREL Scaling Data'!$A:$A,S$3,'NREL Scaling Data'!$C:$C,Calculations!$L83,'NREL Scaling Data'!$D:$D,Calculations!$N83)-SUMIFS('NREL Scaling Data'!$F:$F,'NREL Scaling Data'!$B:$B,UPPER(About!$B$1),'NREL Scaling Data'!$E:$E,Calculations!$M83,'NREL Scaling Data'!$A:$A,R$3,'NREL Scaling Data'!$C:$C,Calculations!$L83,'NREL Scaling Data'!$D:$D,Calculations!$N83))/SUMIFS('NREL Scaling Data'!$F:$F,'NREL Scaling Data'!$B:$B,UPPER(About!$B$1),'NREL Scaling Data'!$E:$E,Calculations!$M83,'NREL Scaling Data'!$A:$A,R$3,'NREL Scaling Data'!$C:$C,Calculations!$L83,'NREL Scaling Data'!$D:$D,Calculations!$N83) + 1) * R83,0)</f>
        <v>0</v>
      </c>
      <c r="T83" s="45">
        <f>IFERROR(((SUMIFS('NREL Scaling Data'!$F:$F,'NREL Scaling Data'!$B:$B,UPPER(About!$B$1),'NREL Scaling Data'!$E:$E,Calculations!$M83,'NREL Scaling Data'!$A:$A,T$3,'NREL Scaling Data'!$C:$C,Calculations!$L83,'NREL Scaling Data'!$D:$D,Calculations!$N83)-SUMIFS('NREL Scaling Data'!$F:$F,'NREL Scaling Data'!$B:$B,UPPER(About!$B$1),'NREL Scaling Data'!$E:$E,Calculations!$M83,'NREL Scaling Data'!$A:$A,S$3,'NREL Scaling Data'!$C:$C,Calculations!$L83,'NREL Scaling Data'!$D:$D,Calculations!$N83))/SUMIFS('NREL Scaling Data'!$F:$F,'NREL Scaling Data'!$B:$B,UPPER(About!$B$1),'NREL Scaling Data'!$E:$E,Calculations!$M83,'NREL Scaling Data'!$A:$A,S$3,'NREL Scaling Data'!$C:$C,Calculations!$L83,'NREL Scaling Data'!$D:$D,Calculations!$N83) + 1) * S83,0)</f>
        <v>0</v>
      </c>
      <c r="U83" s="45">
        <f>IFERROR(((SUMIFS('NREL Scaling Data'!$F:$F,'NREL Scaling Data'!$B:$B,UPPER(About!$B$1),'NREL Scaling Data'!$E:$E,Calculations!$M83,'NREL Scaling Data'!$A:$A,U$3,'NREL Scaling Data'!$C:$C,Calculations!$L83,'NREL Scaling Data'!$D:$D,Calculations!$N83)-SUMIFS('NREL Scaling Data'!$F:$F,'NREL Scaling Data'!$B:$B,UPPER(About!$B$1),'NREL Scaling Data'!$E:$E,Calculations!$M83,'NREL Scaling Data'!$A:$A,T$3,'NREL Scaling Data'!$C:$C,Calculations!$L83,'NREL Scaling Data'!$D:$D,Calculations!$N83))/SUMIFS('NREL Scaling Data'!$F:$F,'NREL Scaling Data'!$B:$B,UPPER(About!$B$1),'NREL Scaling Data'!$E:$E,Calculations!$M83,'NREL Scaling Data'!$A:$A,T$3,'NREL Scaling Data'!$C:$C,Calculations!$L83,'NREL Scaling Data'!$D:$D,Calculations!$N83) + 1) * T83,0)</f>
        <v>0</v>
      </c>
      <c r="V83" s="45">
        <f>IFERROR(((SUMIFS('NREL Scaling Data'!$F:$F,'NREL Scaling Data'!$B:$B,UPPER(About!$B$1),'NREL Scaling Data'!$E:$E,Calculations!$M83,'NREL Scaling Data'!$A:$A,V$3,'NREL Scaling Data'!$C:$C,Calculations!$L83,'NREL Scaling Data'!$D:$D,Calculations!$N83)-SUMIFS('NREL Scaling Data'!$F:$F,'NREL Scaling Data'!$B:$B,UPPER(About!$B$1),'NREL Scaling Data'!$E:$E,Calculations!$M83,'NREL Scaling Data'!$A:$A,U$3,'NREL Scaling Data'!$C:$C,Calculations!$L83,'NREL Scaling Data'!$D:$D,Calculations!$N83))/SUMIFS('NREL Scaling Data'!$F:$F,'NREL Scaling Data'!$B:$B,UPPER(About!$B$1),'NREL Scaling Data'!$E:$E,Calculations!$M83,'NREL Scaling Data'!$A:$A,U$3,'NREL Scaling Data'!$C:$C,Calculations!$L83,'NREL Scaling Data'!$D:$D,Calculations!$N83) + 1) * U83,0)</f>
        <v>0</v>
      </c>
      <c r="W83" s="45">
        <f>IFERROR(((SUMIFS('NREL Scaling Data'!$F:$F,'NREL Scaling Data'!$B:$B,UPPER(About!$B$1),'NREL Scaling Data'!$E:$E,Calculations!$M83,'NREL Scaling Data'!$A:$A,W$3,'NREL Scaling Data'!$C:$C,Calculations!$L83,'NREL Scaling Data'!$D:$D,Calculations!$N83)-SUMIFS('NREL Scaling Data'!$F:$F,'NREL Scaling Data'!$B:$B,UPPER(About!$B$1),'NREL Scaling Data'!$E:$E,Calculations!$M83,'NREL Scaling Data'!$A:$A,V$3,'NREL Scaling Data'!$C:$C,Calculations!$L83,'NREL Scaling Data'!$D:$D,Calculations!$N83))/SUMIFS('NREL Scaling Data'!$F:$F,'NREL Scaling Data'!$B:$B,UPPER(About!$B$1),'NREL Scaling Data'!$E:$E,Calculations!$M83,'NREL Scaling Data'!$A:$A,V$3,'NREL Scaling Data'!$C:$C,Calculations!$L83,'NREL Scaling Data'!$D:$D,Calculations!$N83) + 1) * V83,0)</f>
        <v>0</v>
      </c>
      <c r="X83" s="45">
        <f>IFERROR(((SUMIFS('NREL Scaling Data'!$F:$F,'NREL Scaling Data'!$B:$B,UPPER(About!$B$1),'NREL Scaling Data'!$E:$E,Calculations!$M83,'NREL Scaling Data'!$A:$A,X$3,'NREL Scaling Data'!$C:$C,Calculations!$L83,'NREL Scaling Data'!$D:$D,Calculations!$N83)-SUMIFS('NREL Scaling Data'!$F:$F,'NREL Scaling Data'!$B:$B,UPPER(About!$B$1),'NREL Scaling Data'!$E:$E,Calculations!$M83,'NREL Scaling Data'!$A:$A,W$3,'NREL Scaling Data'!$C:$C,Calculations!$L83,'NREL Scaling Data'!$D:$D,Calculations!$N83))/SUMIFS('NREL Scaling Data'!$F:$F,'NREL Scaling Data'!$B:$B,UPPER(About!$B$1),'NREL Scaling Data'!$E:$E,Calculations!$M83,'NREL Scaling Data'!$A:$A,W$3,'NREL Scaling Data'!$C:$C,Calculations!$L83,'NREL Scaling Data'!$D:$D,Calculations!$N83) + 1) * W83,0)</f>
        <v>0</v>
      </c>
      <c r="Y83" s="45">
        <f>IFERROR(((SUMIFS('NREL Scaling Data'!$F:$F,'NREL Scaling Data'!$B:$B,UPPER(About!$B$1),'NREL Scaling Data'!$E:$E,Calculations!$M83,'NREL Scaling Data'!$A:$A,Y$3,'NREL Scaling Data'!$C:$C,Calculations!$L83,'NREL Scaling Data'!$D:$D,Calculations!$N83)-SUMIFS('NREL Scaling Data'!$F:$F,'NREL Scaling Data'!$B:$B,UPPER(About!$B$1),'NREL Scaling Data'!$E:$E,Calculations!$M83,'NREL Scaling Data'!$A:$A,X$3,'NREL Scaling Data'!$C:$C,Calculations!$L83,'NREL Scaling Data'!$D:$D,Calculations!$N83))/SUMIFS('NREL Scaling Data'!$F:$F,'NREL Scaling Data'!$B:$B,UPPER(About!$B$1),'NREL Scaling Data'!$E:$E,Calculations!$M83,'NREL Scaling Data'!$A:$A,X$3,'NREL Scaling Data'!$C:$C,Calculations!$L83,'NREL Scaling Data'!$D:$D,Calculations!$N83) + 1) * X83,0)</f>
        <v>0</v>
      </c>
      <c r="Z83" s="45">
        <f>IFERROR(((SUMIFS('NREL Scaling Data'!$F:$F,'NREL Scaling Data'!$B:$B,UPPER(About!$B$1),'NREL Scaling Data'!$E:$E,Calculations!$M83,'NREL Scaling Data'!$A:$A,Z$3,'NREL Scaling Data'!$C:$C,Calculations!$L83,'NREL Scaling Data'!$D:$D,Calculations!$N83)-SUMIFS('NREL Scaling Data'!$F:$F,'NREL Scaling Data'!$B:$B,UPPER(About!$B$1),'NREL Scaling Data'!$E:$E,Calculations!$M83,'NREL Scaling Data'!$A:$A,Y$3,'NREL Scaling Data'!$C:$C,Calculations!$L83,'NREL Scaling Data'!$D:$D,Calculations!$N83))/SUMIFS('NREL Scaling Data'!$F:$F,'NREL Scaling Data'!$B:$B,UPPER(About!$B$1),'NREL Scaling Data'!$E:$E,Calculations!$M83,'NREL Scaling Data'!$A:$A,Y$3,'NREL Scaling Data'!$C:$C,Calculations!$L83,'NREL Scaling Data'!$D:$D,Calculations!$N83) + 1) * Y83,0)</f>
        <v>0</v>
      </c>
      <c r="AA83" s="45">
        <f>IFERROR(((SUMIFS('NREL Scaling Data'!$F:$F,'NREL Scaling Data'!$B:$B,UPPER(About!$B$1),'NREL Scaling Data'!$E:$E,Calculations!$M83,'NREL Scaling Data'!$A:$A,AA$3,'NREL Scaling Data'!$C:$C,Calculations!$L83,'NREL Scaling Data'!$D:$D,Calculations!$N83)-SUMIFS('NREL Scaling Data'!$F:$F,'NREL Scaling Data'!$B:$B,UPPER(About!$B$1),'NREL Scaling Data'!$E:$E,Calculations!$M83,'NREL Scaling Data'!$A:$A,Z$3,'NREL Scaling Data'!$C:$C,Calculations!$L83,'NREL Scaling Data'!$D:$D,Calculations!$N83))/SUMIFS('NREL Scaling Data'!$F:$F,'NREL Scaling Data'!$B:$B,UPPER(About!$B$1),'NREL Scaling Data'!$E:$E,Calculations!$M83,'NREL Scaling Data'!$A:$A,Z$3,'NREL Scaling Data'!$C:$C,Calculations!$L83,'NREL Scaling Data'!$D:$D,Calculations!$N83) + 1) * Z83,0)</f>
        <v>0</v>
      </c>
      <c r="AB83" s="45">
        <f>IFERROR(((SUMIFS('NREL Scaling Data'!$F:$F,'NREL Scaling Data'!$B:$B,UPPER(About!$B$1),'NREL Scaling Data'!$E:$E,Calculations!$M83,'NREL Scaling Data'!$A:$A,AB$3,'NREL Scaling Data'!$C:$C,Calculations!$L83,'NREL Scaling Data'!$D:$D,Calculations!$N83)-SUMIFS('NREL Scaling Data'!$F:$F,'NREL Scaling Data'!$B:$B,UPPER(About!$B$1),'NREL Scaling Data'!$E:$E,Calculations!$M83,'NREL Scaling Data'!$A:$A,AA$3,'NREL Scaling Data'!$C:$C,Calculations!$L83,'NREL Scaling Data'!$D:$D,Calculations!$N83))/SUMIFS('NREL Scaling Data'!$F:$F,'NREL Scaling Data'!$B:$B,UPPER(About!$B$1),'NREL Scaling Data'!$E:$E,Calculations!$M83,'NREL Scaling Data'!$A:$A,AA$3,'NREL Scaling Data'!$C:$C,Calculations!$L83,'NREL Scaling Data'!$D:$D,Calculations!$N83) + 1) * AA83,0)</f>
        <v>0</v>
      </c>
      <c r="AC83" s="45">
        <f>IFERROR(((SUMIFS('NREL Scaling Data'!$F:$F,'NREL Scaling Data'!$B:$B,UPPER(About!$B$1),'NREL Scaling Data'!$E:$E,Calculations!$M83,'NREL Scaling Data'!$A:$A,AC$3,'NREL Scaling Data'!$C:$C,Calculations!$L83,'NREL Scaling Data'!$D:$D,Calculations!$N83)-SUMIFS('NREL Scaling Data'!$F:$F,'NREL Scaling Data'!$B:$B,UPPER(About!$B$1),'NREL Scaling Data'!$E:$E,Calculations!$M83,'NREL Scaling Data'!$A:$A,AB$3,'NREL Scaling Data'!$C:$C,Calculations!$L83,'NREL Scaling Data'!$D:$D,Calculations!$N83))/SUMIFS('NREL Scaling Data'!$F:$F,'NREL Scaling Data'!$B:$B,UPPER(About!$B$1),'NREL Scaling Data'!$E:$E,Calculations!$M83,'NREL Scaling Data'!$A:$A,AB$3,'NREL Scaling Data'!$C:$C,Calculations!$L83,'NREL Scaling Data'!$D:$D,Calculations!$N83) + 1) * AB83,0)</f>
        <v>0</v>
      </c>
      <c r="AD83" s="45">
        <f>IFERROR(((SUMIFS('NREL Scaling Data'!$F:$F,'NREL Scaling Data'!$B:$B,UPPER(About!$B$1),'NREL Scaling Data'!$E:$E,Calculations!$M83,'NREL Scaling Data'!$A:$A,AD$3,'NREL Scaling Data'!$C:$C,Calculations!$L83,'NREL Scaling Data'!$D:$D,Calculations!$N83)-SUMIFS('NREL Scaling Data'!$F:$F,'NREL Scaling Data'!$B:$B,UPPER(About!$B$1),'NREL Scaling Data'!$E:$E,Calculations!$M83,'NREL Scaling Data'!$A:$A,AC$3,'NREL Scaling Data'!$C:$C,Calculations!$L83,'NREL Scaling Data'!$D:$D,Calculations!$N83))/SUMIFS('NREL Scaling Data'!$F:$F,'NREL Scaling Data'!$B:$B,UPPER(About!$B$1),'NREL Scaling Data'!$E:$E,Calculations!$M83,'NREL Scaling Data'!$A:$A,AC$3,'NREL Scaling Data'!$C:$C,Calculations!$L83,'NREL Scaling Data'!$D:$D,Calculations!$N83) + 1) * AC83,0)</f>
        <v>0</v>
      </c>
      <c r="AE83" s="45">
        <f>IFERROR(((SUMIFS('NREL Scaling Data'!$F:$F,'NREL Scaling Data'!$B:$B,UPPER(About!$B$1),'NREL Scaling Data'!$E:$E,Calculations!$M83,'NREL Scaling Data'!$A:$A,AE$3,'NREL Scaling Data'!$C:$C,Calculations!$L83,'NREL Scaling Data'!$D:$D,Calculations!$N83)-SUMIFS('NREL Scaling Data'!$F:$F,'NREL Scaling Data'!$B:$B,UPPER(About!$B$1),'NREL Scaling Data'!$E:$E,Calculations!$M83,'NREL Scaling Data'!$A:$A,AD$3,'NREL Scaling Data'!$C:$C,Calculations!$L83,'NREL Scaling Data'!$D:$D,Calculations!$N83))/SUMIFS('NREL Scaling Data'!$F:$F,'NREL Scaling Data'!$B:$B,UPPER(About!$B$1),'NREL Scaling Data'!$E:$E,Calculations!$M83,'NREL Scaling Data'!$A:$A,AD$3,'NREL Scaling Data'!$C:$C,Calculations!$L83,'NREL Scaling Data'!$D:$D,Calculations!$N83) + 1) * AD83,0)</f>
        <v>0</v>
      </c>
      <c r="AF83" s="45">
        <f>IFERROR(((SUMIFS('NREL Scaling Data'!$F:$F,'NREL Scaling Data'!$B:$B,UPPER(About!$B$1),'NREL Scaling Data'!$E:$E,Calculations!$M83,'NREL Scaling Data'!$A:$A,AF$3,'NREL Scaling Data'!$C:$C,Calculations!$L83,'NREL Scaling Data'!$D:$D,Calculations!$N83)-SUMIFS('NREL Scaling Data'!$F:$F,'NREL Scaling Data'!$B:$B,UPPER(About!$B$1),'NREL Scaling Data'!$E:$E,Calculations!$M83,'NREL Scaling Data'!$A:$A,AE$3,'NREL Scaling Data'!$C:$C,Calculations!$L83,'NREL Scaling Data'!$D:$D,Calculations!$N83))/SUMIFS('NREL Scaling Data'!$F:$F,'NREL Scaling Data'!$B:$B,UPPER(About!$B$1),'NREL Scaling Data'!$E:$E,Calculations!$M83,'NREL Scaling Data'!$A:$A,AE$3,'NREL Scaling Data'!$C:$C,Calculations!$L83,'NREL Scaling Data'!$D:$D,Calculations!$N83) + 1) * AE83,0)</f>
        <v>0</v>
      </c>
      <c r="AG83" s="45">
        <f>IFERROR(((SUMIFS('NREL Scaling Data'!$F:$F,'NREL Scaling Data'!$B:$B,UPPER(About!$B$1),'NREL Scaling Data'!$E:$E,Calculations!$M83,'NREL Scaling Data'!$A:$A,AG$3,'NREL Scaling Data'!$C:$C,Calculations!$L83,'NREL Scaling Data'!$D:$D,Calculations!$N83)-SUMIFS('NREL Scaling Data'!$F:$F,'NREL Scaling Data'!$B:$B,UPPER(About!$B$1),'NREL Scaling Data'!$E:$E,Calculations!$M83,'NREL Scaling Data'!$A:$A,AF$3,'NREL Scaling Data'!$C:$C,Calculations!$L83,'NREL Scaling Data'!$D:$D,Calculations!$N83))/SUMIFS('NREL Scaling Data'!$F:$F,'NREL Scaling Data'!$B:$B,UPPER(About!$B$1),'NREL Scaling Data'!$E:$E,Calculations!$M83,'NREL Scaling Data'!$A:$A,AF$3,'NREL Scaling Data'!$C:$C,Calculations!$L83,'NREL Scaling Data'!$D:$D,Calculations!$N83) + 1) * AF83,0)</f>
        <v>0</v>
      </c>
      <c r="AH83" s="45">
        <f>IFERROR(((SUMIFS('NREL Scaling Data'!$F:$F,'NREL Scaling Data'!$B:$B,UPPER(About!$B$1),'NREL Scaling Data'!$E:$E,Calculations!$M83,'NREL Scaling Data'!$A:$A,AH$3,'NREL Scaling Data'!$C:$C,Calculations!$L83,'NREL Scaling Data'!$D:$D,Calculations!$N83)-SUMIFS('NREL Scaling Data'!$F:$F,'NREL Scaling Data'!$B:$B,UPPER(About!$B$1),'NREL Scaling Data'!$E:$E,Calculations!$M83,'NREL Scaling Data'!$A:$A,AG$3,'NREL Scaling Data'!$C:$C,Calculations!$L83,'NREL Scaling Data'!$D:$D,Calculations!$N83))/SUMIFS('NREL Scaling Data'!$F:$F,'NREL Scaling Data'!$B:$B,UPPER(About!$B$1),'NREL Scaling Data'!$E:$E,Calculations!$M83,'NREL Scaling Data'!$A:$A,AG$3,'NREL Scaling Data'!$C:$C,Calculations!$L83,'NREL Scaling Data'!$D:$D,Calculations!$N83) + 1) * AG83,0)</f>
        <v>0</v>
      </c>
      <c r="AI83" s="45">
        <f>IFERROR(((SUMIFS('NREL Scaling Data'!$F:$F,'NREL Scaling Data'!$B:$B,UPPER(About!$B$1),'NREL Scaling Data'!$E:$E,Calculations!$M83,'NREL Scaling Data'!$A:$A,AI$3,'NREL Scaling Data'!$C:$C,Calculations!$L83,'NREL Scaling Data'!$D:$D,Calculations!$N83)-SUMIFS('NREL Scaling Data'!$F:$F,'NREL Scaling Data'!$B:$B,UPPER(About!$B$1),'NREL Scaling Data'!$E:$E,Calculations!$M83,'NREL Scaling Data'!$A:$A,AH$3,'NREL Scaling Data'!$C:$C,Calculations!$L83,'NREL Scaling Data'!$D:$D,Calculations!$N83))/SUMIFS('NREL Scaling Data'!$F:$F,'NREL Scaling Data'!$B:$B,UPPER(About!$B$1),'NREL Scaling Data'!$E:$E,Calculations!$M83,'NREL Scaling Data'!$A:$A,AH$3,'NREL Scaling Data'!$C:$C,Calculations!$L83,'NREL Scaling Data'!$D:$D,Calculations!$N83) + 1) * AH83,0)</f>
        <v>0</v>
      </c>
      <c r="AJ83" s="45">
        <f>IFERROR(((SUMIFS('NREL Scaling Data'!$F:$F,'NREL Scaling Data'!$B:$B,UPPER(About!$B$1),'NREL Scaling Data'!$E:$E,Calculations!$M83,'NREL Scaling Data'!$A:$A,AJ$3,'NREL Scaling Data'!$C:$C,Calculations!$L83,'NREL Scaling Data'!$D:$D,Calculations!$N83)-SUMIFS('NREL Scaling Data'!$F:$F,'NREL Scaling Data'!$B:$B,UPPER(About!$B$1),'NREL Scaling Data'!$E:$E,Calculations!$M83,'NREL Scaling Data'!$A:$A,AI$3,'NREL Scaling Data'!$C:$C,Calculations!$L83,'NREL Scaling Data'!$D:$D,Calculations!$N83))/SUMIFS('NREL Scaling Data'!$F:$F,'NREL Scaling Data'!$B:$B,UPPER(About!$B$1),'NREL Scaling Data'!$E:$E,Calculations!$M83,'NREL Scaling Data'!$A:$A,AI$3,'NREL Scaling Data'!$C:$C,Calculations!$L83,'NREL Scaling Data'!$D:$D,Calculations!$N83) + 1) * AI83,0)</f>
        <v>0</v>
      </c>
      <c r="AK83" s="45">
        <f>IFERROR(((SUMIFS('NREL Scaling Data'!$F:$F,'NREL Scaling Data'!$B:$B,UPPER(About!$B$1),'NREL Scaling Data'!$E:$E,Calculations!$M83,'NREL Scaling Data'!$A:$A,AK$3,'NREL Scaling Data'!$C:$C,Calculations!$L83,'NREL Scaling Data'!$D:$D,Calculations!$N83)-SUMIFS('NREL Scaling Data'!$F:$F,'NREL Scaling Data'!$B:$B,UPPER(About!$B$1),'NREL Scaling Data'!$E:$E,Calculations!$M83,'NREL Scaling Data'!$A:$A,AJ$3,'NREL Scaling Data'!$C:$C,Calculations!$L83,'NREL Scaling Data'!$D:$D,Calculations!$N83))/SUMIFS('NREL Scaling Data'!$F:$F,'NREL Scaling Data'!$B:$B,UPPER(About!$B$1),'NREL Scaling Data'!$E:$E,Calculations!$M83,'NREL Scaling Data'!$A:$A,AJ$3,'NREL Scaling Data'!$C:$C,Calculations!$L83,'NREL Scaling Data'!$D:$D,Calculations!$N83) + 1) * AJ83,0)</f>
        <v>0</v>
      </c>
      <c r="AL83" s="45">
        <f>IFERROR(((SUMIFS('NREL Scaling Data'!$F:$F,'NREL Scaling Data'!$B:$B,UPPER(About!$B$1),'NREL Scaling Data'!$E:$E,Calculations!$M83,'NREL Scaling Data'!$A:$A,AL$3,'NREL Scaling Data'!$C:$C,Calculations!$L83,'NREL Scaling Data'!$D:$D,Calculations!$N83)-SUMIFS('NREL Scaling Data'!$F:$F,'NREL Scaling Data'!$B:$B,UPPER(About!$B$1),'NREL Scaling Data'!$E:$E,Calculations!$M83,'NREL Scaling Data'!$A:$A,AK$3,'NREL Scaling Data'!$C:$C,Calculations!$L83,'NREL Scaling Data'!$D:$D,Calculations!$N83))/SUMIFS('NREL Scaling Data'!$F:$F,'NREL Scaling Data'!$B:$B,UPPER(About!$B$1),'NREL Scaling Data'!$E:$E,Calculations!$M83,'NREL Scaling Data'!$A:$A,AK$3,'NREL Scaling Data'!$C:$C,Calculations!$L83,'NREL Scaling Data'!$D:$D,Calculations!$N83) + 1) * AK83,0)</f>
        <v>0</v>
      </c>
      <c r="AM83" s="45">
        <f>IFERROR(((SUMIFS('NREL Scaling Data'!$F:$F,'NREL Scaling Data'!$B:$B,UPPER(About!$B$1),'NREL Scaling Data'!$E:$E,Calculations!$M83,'NREL Scaling Data'!$A:$A,AM$3,'NREL Scaling Data'!$C:$C,Calculations!$L83,'NREL Scaling Data'!$D:$D,Calculations!$N83)-SUMIFS('NREL Scaling Data'!$F:$F,'NREL Scaling Data'!$B:$B,UPPER(About!$B$1),'NREL Scaling Data'!$E:$E,Calculations!$M83,'NREL Scaling Data'!$A:$A,AL$3,'NREL Scaling Data'!$C:$C,Calculations!$L83,'NREL Scaling Data'!$D:$D,Calculations!$N83))/SUMIFS('NREL Scaling Data'!$F:$F,'NREL Scaling Data'!$B:$B,UPPER(About!$B$1),'NREL Scaling Data'!$E:$E,Calculations!$M83,'NREL Scaling Data'!$A:$A,AL$3,'NREL Scaling Data'!$C:$C,Calculations!$L83,'NREL Scaling Data'!$D:$D,Calculations!$N83) + 1) * AL83,0)</f>
        <v>0</v>
      </c>
      <c r="AN83" s="45">
        <f>IFERROR(((SUMIFS('NREL Scaling Data'!$F:$F,'NREL Scaling Data'!$B:$B,UPPER(About!$B$1),'NREL Scaling Data'!$E:$E,Calculations!$M83,'NREL Scaling Data'!$A:$A,AN$3,'NREL Scaling Data'!$C:$C,Calculations!$L83,'NREL Scaling Data'!$D:$D,Calculations!$N83)-SUMIFS('NREL Scaling Data'!$F:$F,'NREL Scaling Data'!$B:$B,UPPER(About!$B$1),'NREL Scaling Data'!$E:$E,Calculations!$M83,'NREL Scaling Data'!$A:$A,AM$3,'NREL Scaling Data'!$C:$C,Calculations!$L83,'NREL Scaling Data'!$D:$D,Calculations!$N83))/SUMIFS('NREL Scaling Data'!$F:$F,'NREL Scaling Data'!$B:$B,UPPER(About!$B$1),'NREL Scaling Data'!$E:$E,Calculations!$M83,'NREL Scaling Data'!$A:$A,AM$3,'NREL Scaling Data'!$C:$C,Calculations!$L83,'NREL Scaling Data'!$D:$D,Calculations!$N83) + 1) * AM83,0)</f>
        <v>0</v>
      </c>
      <c r="AO83" s="45">
        <f>IFERROR(((SUMIFS('NREL Scaling Data'!$F:$F,'NREL Scaling Data'!$B:$B,UPPER(About!$B$1),'NREL Scaling Data'!$E:$E,Calculations!$M83,'NREL Scaling Data'!$A:$A,AO$3,'NREL Scaling Data'!$C:$C,Calculations!$L83,'NREL Scaling Data'!$D:$D,Calculations!$N83)-SUMIFS('NREL Scaling Data'!$F:$F,'NREL Scaling Data'!$B:$B,UPPER(About!$B$1),'NREL Scaling Data'!$E:$E,Calculations!$M83,'NREL Scaling Data'!$A:$A,AN$3,'NREL Scaling Data'!$C:$C,Calculations!$L83,'NREL Scaling Data'!$D:$D,Calculations!$N83))/SUMIFS('NREL Scaling Data'!$F:$F,'NREL Scaling Data'!$B:$B,UPPER(About!$B$1),'NREL Scaling Data'!$E:$E,Calculations!$M83,'NREL Scaling Data'!$A:$A,AN$3,'NREL Scaling Data'!$C:$C,Calculations!$L83,'NREL Scaling Data'!$D:$D,Calculations!$N83) + 1) * AN83,0)</f>
        <v>0</v>
      </c>
      <c r="AP83" s="45">
        <f>IFERROR(((SUMIFS('NREL Scaling Data'!$F:$F,'NREL Scaling Data'!$B:$B,UPPER(About!$B$1),'NREL Scaling Data'!$E:$E,Calculations!$M83,'NREL Scaling Data'!$A:$A,AP$3,'NREL Scaling Data'!$C:$C,Calculations!$L83,'NREL Scaling Data'!$D:$D,Calculations!$N83)-SUMIFS('NREL Scaling Data'!$F:$F,'NREL Scaling Data'!$B:$B,UPPER(About!$B$1),'NREL Scaling Data'!$E:$E,Calculations!$M83,'NREL Scaling Data'!$A:$A,AO$3,'NREL Scaling Data'!$C:$C,Calculations!$L83,'NREL Scaling Data'!$D:$D,Calculations!$N83))/SUMIFS('NREL Scaling Data'!$F:$F,'NREL Scaling Data'!$B:$B,UPPER(About!$B$1),'NREL Scaling Data'!$E:$E,Calculations!$M83,'NREL Scaling Data'!$A:$A,AO$3,'NREL Scaling Data'!$C:$C,Calculations!$L83,'NREL Scaling Data'!$D:$D,Calculations!$N83) + 1) * AO83,0)</f>
        <v>0</v>
      </c>
      <c r="AQ83" s="45">
        <f>IFERROR(((SUMIFS('NREL Scaling Data'!$F:$F,'NREL Scaling Data'!$B:$B,UPPER(About!$B$1),'NREL Scaling Data'!$E:$E,Calculations!$M83,'NREL Scaling Data'!$A:$A,AQ$3,'NREL Scaling Data'!$C:$C,Calculations!$L83,'NREL Scaling Data'!$D:$D,Calculations!$N83)-SUMIFS('NREL Scaling Data'!$F:$F,'NREL Scaling Data'!$B:$B,UPPER(About!$B$1),'NREL Scaling Data'!$E:$E,Calculations!$M83,'NREL Scaling Data'!$A:$A,AP$3,'NREL Scaling Data'!$C:$C,Calculations!$L83,'NREL Scaling Data'!$D:$D,Calculations!$N83))/SUMIFS('NREL Scaling Data'!$F:$F,'NREL Scaling Data'!$B:$B,UPPER(About!$B$1),'NREL Scaling Data'!$E:$E,Calculations!$M83,'NREL Scaling Data'!$A:$A,AP$3,'NREL Scaling Data'!$C:$C,Calculations!$L83,'NREL Scaling Data'!$D:$D,Calculations!$N83) + 1) * AP83,0)</f>
        <v>0</v>
      </c>
      <c r="AR83" s="45">
        <f>IFERROR(((SUMIFS('NREL Scaling Data'!$F:$F,'NREL Scaling Data'!$B:$B,UPPER(About!$B$1),'NREL Scaling Data'!$E:$E,Calculations!$M83,'NREL Scaling Data'!$A:$A,AR$3,'NREL Scaling Data'!$C:$C,Calculations!$L83,'NREL Scaling Data'!$D:$D,Calculations!$N83)-SUMIFS('NREL Scaling Data'!$F:$F,'NREL Scaling Data'!$B:$B,UPPER(About!$B$1),'NREL Scaling Data'!$E:$E,Calculations!$M83,'NREL Scaling Data'!$A:$A,AQ$3,'NREL Scaling Data'!$C:$C,Calculations!$L83,'NREL Scaling Data'!$D:$D,Calculations!$N83))/SUMIFS('NREL Scaling Data'!$F:$F,'NREL Scaling Data'!$B:$B,UPPER(About!$B$1),'NREL Scaling Data'!$E:$E,Calculations!$M83,'NREL Scaling Data'!$A:$A,AQ$3,'NREL Scaling Data'!$C:$C,Calculations!$L83,'NREL Scaling Data'!$D:$D,Calculations!$N83) + 1) * AQ83,0)</f>
        <v>0</v>
      </c>
      <c r="AS83" s="45">
        <f>IFERROR(((SUMIFS('NREL Scaling Data'!$F:$F,'NREL Scaling Data'!$B:$B,UPPER(About!$B$1),'NREL Scaling Data'!$E:$E,Calculations!$M83,'NREL Scaling Data'!$A:$A,AS$3,'NREL Scaling Data'!$C:$C,Calculations!$L83,'NREL Scaling Data'!$D:$D,Calculations!$N83)-SUMIFS('NREL Scaling Data'!$F:$F,'NREL Scaling Data'!$B:$B,UPPER(About!$B$1),'NREL Scaling Data'!$E:$E,Calculations!$M83,'NREL Scaling Data'!$A:$A,AR$3,'NREL Scaling Data'!$C:$C,Calculations!$L83,'NREL Scaling Data'!$D:$D,Calculations!$N83))/SUMIFS('NREL Scaling Data'!$F:$F,'NREL Scaling Data'!$B:$B,UPPER(About!$B$1),'NREL Scaling Data'!$E:$E,Calculations!$M83,'NREL Scaling Data'!$A:$A,AR$3,'NREL Scaling Data'!$C:$C,Calculations!$L83,'NREL Scaling Data'!$D:$D,Calculations!$N83) + 1) * AR83,0)</f>
        <v>0</v>
      </c>
      <c r="AT83" s="45">
        <f>IFERROR(((SUMIFS('NREL Scaling Data'!$F:$F,'NREL Scaling Data'!$B:$B,UPPER(About!$B$1),'NREL Scaling Data'!$E:$E,Calculations!$M83,'NREL Scaling Data'!$A:$A,AT$3,'NREL Scaling Data'!$C:$C,Calculations!$L83,'NREL Scaling Data'!$D:$D,Calculations!$N83)-SUMIFS('NREL Scaling Data'!$F:$F,'NREL Scaling Data'!$B:$B,UPPER(About!$B$1),'NREL Scaling Data'!$E:$E,Calculations!$M83,'NREL Scaling Data'!$A:$A,AS$3,'NREL Scaling Data'!$C:$C,Calculations!$L83,'NREL Scaling Data'!$D:$D,Calculations!$N83))/SUMIFS('NREL Scaling Data'!$F:$F,'NREL Scaling Data'!$B:$B,UPPER(About!$B$1),'NREL Scaling Data'!$E:$E,Calculations!$M83,'NREL Scaling Data'!$A:$A,AS$3,'NREL Scaling Data'!$C:$C,Calculations!$L83,'NREL Scaling Data'!$D:$D,Calculations!$N83) + 1) * AS83,0)</f>
        <v>0</v>
      </c>
    </row>
    <row r="84" spans="7:46">
      <c r="H84" s="12" t="s">
        <v>395</v>
      </c>
      <c r="I84" s="12" t="s">
        <v>1084</v>
      </c>
      <c r="J84" s="209">
        <v>0</v>
      </c>
      <c r="K84" s="210">
        <f t="shared" si="17"/>
        <v>5.7633672610931462E-2</v>
      </c>
      <c r="L84" s="209" t="s">
        <v>1022</v>
      </c>
      <c r="M84" s="12" t="s">
        <v>1018</v>
      </c>
      <c r="N84" s="1" t="s">
        <v>972</v>
      </c>
      <c r="O84" s="7">
        <f t="shared" si="18"/>
        <v>0</v>
      </c>
      <c r="P84" s="7">
        <f t="shared" si="19"/>
        <v>0</v>
      </c>
      <c r="Q84" s="45">
        <f>SUMIFS('SEDS 2021'!$F$23:$F$40,'SEDS 2021'!E$23:E$40,Calculations!L84,'SEDS 2021'!D$23:D$40,Calculations!N84)*J84*K84</f>
        <v>0</v>
      </c>
      <c r="R84" s="45">
        <f>IFERROR(((SUMIFS('NREL Scaling Data'!$F:$F,'NREL Scaling Data'!$B:$B,UPPER(About!$B$1),'NREL Scaling Data'!$E:$E,Calculations!$M84,'NREL Scaling Data'!$A:$A,R$3,'NREL Scaling Data'!$C:$C,Calculations!$L84,'NREL Scaling Data'!$D:$D,Calculations!$N84)-SUMIFS('NREL Scaling Data'!$F:$F,'NREL Scaling Data'!$B:$B,UPPER(About!$B$1),'NREL Scaling Data'!$E:$E,Calculations!$M84,'NREL Scaling Data'!$A:$A,Q$3,'NREL Scaling Data'!$C:$C,Calculations!$L84,'NREL Scaling Data'!$D:$D,Calculations!$N84))/SUMIFS('NREL Scaling Data'!$F:$F,'NREL Scaling Data'!$B:$B,UPPER(About!$B$1),'NREL Scaling Data'!$E:$E,Calculations!$M84,'NREL Scaling Data'!$A:$A,Q$3,'NREL Scaling Data'!$C:$C,Calculations!$L84,'NREL Scaling Data'!$D:$D,Calculations!$N84) + 1) * Q84,0)</f>
        <v>0</v>
      </c>
      <c r="S84" s="45">
        <f>IFERROR(((SUMIFS('NREL Scaling Data'!$F:$F,'NREL Scaling Data'!$B:$B,UPPER(About!$B$1),'NREL Scaling Data'!$E:$E,Calculations!$M84,'NREL Scaling Data'!$A:$A,S$3,'NREL Scaling Data'!$C:$C,Calculations!$L84,'NREL Scaling Data'!$D:$D,Calculations!$N84)-SUMIFS('NREL Scaling Data'!$F:$F,'NREL Scaling Data'!$B:$B,UPPER(About!$B$1),'NREL Scaling Data'!$E:$E,Calculations!$M84,'NREL Scaling Data'!$A:$A,R$3,'NREL Scaling Data'!$C:$C,Calculations!$L84,'NREL Scaling Data'!$D:$D,Calculations!$N84))/SUMIFS('NREL Scaling Data'!$F:$F,'NREL Scaling Data'!$B:$B,UPPER(About!$B$1),'NREL Scaling Data'!$E:$E,Calculations!$M84,'NREL Scaling Data'!$A:$A,R$3,'NREL Scaling Data'!$C:$C,Calculations!$L84,'NREL Scaling Data'!$D:$D,Calculations!$N84) + 1) * R84,0)</f>
        <v>0</v>
      </c>
      <c r="T84" s="45">
        <f>IFERROR(((SUMIFS('NREL Scaling Data'!$F:$F,'NREL Scaling Data'!$B:$B,UPPER(About!$B$1),'NREL Scaling Data'!$E:$E,Calculations!$M84,'NREL Scaling Data'!$A:$A,T$3,'NREL Scaling Data'!$C:$C,Calculations!$L84,'NREL Scaling Data'!$D:$D,Calculations!$N84)-SUMIFS('NREL Scaling Data'!$F:$F,'NREL Scaling Data'!$B:$B,UPPER(About!$B$1),'NREL Scaling Data'!$E:$E,Calculations!$M84,'NREL Scaling Data'!$A:$A,S$3,'NREL Scaling Data'!$C:$C,Calculations!$L84,'NREL Scaling Data'!$D:$D,Calculations!$N84))/SUMIFS('NREL Scaling Data'!$F:$F,'NREL Scaling Data'!$B:$B,UPPER(About!$B$1),'NREL Scaling Data'!$E:$E,Calculations!$M84,'NREL Scaling Data'!$A:$A,S$3,'NREL Scaling Data'!$C:$C,Calculations!$L84,'NREL Scaling Data'!$D:$D,Calculations!$N84) + 1) * S84,0)</f>
        <v>0</v>
      </c>
      <c r="U84" s="45">
        <f>IFERROR(((SUMIFS('NREL Scaling Data'!$F:$F,'NREL Scaling Data'!$B:$B,UPPER(About!$B$1),'NREL Scaling Data'!$E:$E,Calculations!$M84,'NREL Scaling Data'!$A:$A,U$3,'NREL Scaling Data'!$C:$C,Calculations!$L84,'NREL Scaling Data'!$D:$D,Calculations!$N84)-SUMIFS('NREL Scaling Data'!$F:$F,'NREL Scaling Data'!$B:$B,UPPER(About!$B$1),'NREL Scaling Data'!$E:$E,Calculations!$M84,'NREL Scaling Data'!$A:$A,T$3,'NREL Scaling Data'!$C:$C,Calculations!$L84,'NREL Scaling Data'!$D:$D,Calculations!$N84))/SUMIFS('NREL Scaling Data'!$F:$F,'NREL Scaling Data'!$B:$B,UPPER(About!$B$1),'NREL Scaling Data'!$E:$E,Calculations!$M84,'NREL Scaling Data'!$A:$A,T$3,'NREL Scaling Data'!$C:$C,Calculations!$L84,'NREL Scaling Data'!$D:$D,Calculations!$N84) + 1) * T84,0)</f>
        <v>0</v>
      </c>
      <c r="V84" s="45">
        <f>IFERROR(((SUMIFS('NREL Scaling Data'!$F:$F,'NREL Scaling Data'!$B:$B,UPPER(About!$B$1),'NREL Scaling Data'!$E:$E,Calculations!$M84,'NREL Scaling Data'!$A:$A,V$3,'NREL Scaling Data'!$C:$C,Calculations!$L84,'NREL Scaling Data'!$D:$D,Calculations!$N84)-SUMIFS('NREL Scaling Data'!$F:$F,'NREL Scaling Data'!$B:$B,UPPER(About!$B$1),'NREL Scaling Data'!$E:$E,Calculations!$M84,'NREL Scaling Data'!$A:$A,U$3,'NREL Scaling Data'!$C:$C,Calculations!$L84,'NREL Scaling Data'!$D:$D,Calculations!$N84))/SUMIFS('NREL Scaling Data'!$F:$F,'NREL Scaling Data'!$B:$B,UPPER(About!$B$1),'NREL Scaling Data'!$E:$E,Calculations!$M84,'NREL Scaling Data'!$A:$A,U$3,'NREL Scaling Data'!$C:$C,Calculations!$L84,'NREL Scaling Data'!$D:$D,Calculations!$N84) + 1) * U84,0)</f>
        <v>0</v>
      </c>
      <c r="W84" s="45">
        <f>IFERROR(((SUMIFS('NREL Scaling Data'!$F:$F,'NREL Scaling Data'!$B:$B,UPPER(About!$B$1),'NREL Scaling Data'!$E:$E,Calculations!$M84,'NREL Scaling Data'!$A:$A,W$3,'NREL Scaling Data'!$C:$C,Calculations!$L84,'NREL Scaling Data'!$D:$D,Calculations!$N84)-SUMIFS('NREL Scaling Data'!$F:$F,'NREL Scaling Data'!$B:$B,UPPER(About!$B$1),'NREL Scaling Data'!$E:$E,Calculations!$M84,'NREL Scaling Data'!$A:$A,V$3,'NREL Scaling Data'!$C:$C,Calculations!$L84,'NREL Scaling Data'!$D:$D,Calculations!$N84))/SUMIFS('NREL Scaling Data'!$F:$F,'NREL Scaling Data'!$B:$B,UPPER(About!$B$1),'NREL Scaling Data'!$E:$E,Calculations!$M84,'NREL Scaling Data'!$A:$A,V$3,'NREL Scaling Data'!$C:$C,Calculations!$L84,'NREL Scaling Data'!$D:$D,Calculations!$N84) + 1) * V84,0)</f>
        <v>0</v>
      </c>
      <c r="X84" s="45">
        <f>IFERROR(((SUMIFS('NREL Scaling Data'!$F:$F,'NREL Scaling Data'!$B:$B,UPPER(About!$B$1),'NREL Scaling Data'!$E:$E,Calculations!$M84,'NREL Scaling Data'!$A:$A,X$3,'NREL Scaling Data'!$C:$C,Calculations!$L84,'NREL Scaling Data'!$D:$D,Calculations!$N84)-SUMIFS('NREL Scaling Data'!$F:$F,'NREL Scaling Data'!$B:$B,UPPER(About!$B$1),'NREL Scaling Data'!$E:$E,Calculations!$M84,'NREL Scaling Data'!$A:$A,W$3,'NREL Scaling Data'!$C:$C,Calculations!$L84,'NREL Scaling Data'!$D:$D,Calculations!$N84))/SUMIFS('NREL Scaling Data'!$F:$F,'NREL Scaling Data'!$B:$B,UPPER(About!$B$1),'NREL Scaling Data'!$E:$E,Calculations!$M84,'NREL Scaling Data'!$A:$A,W$3,'NREL Scaling Data'!$C:$C,Calculations!$L84,'NREL Scaling Data'!$D:$D,Calculations!$N84) + 1) * W84,0)</f>
        <v>0</v>
      </c>
      <c r="Y84" s="45">
        <f>IFERROR(((SUMIFS('NREL Scaling Data'!$F:$F,'NREL Scaling Data'!$B:$B,UPPER(About!$B$1),'NREL Scaling Data'!$E:$E,Calculations!$M84,'NREL Scaling Data'!$A:$A,Y$3,'NREL Scaling Data'!$C:$C,Calculations!$L84,'NREL Scaling Data'!$D:$D,Calculations!$N84)-SUMIFS('NREL Scaling Data'!$F:$F,'NREL Scaling Data'!$B:$B,UPPER(About!$B$1),'NREL Scaling Data'!$E:$E,Calculations!$M84,'NREL Scaling Data'!$A:$A,X$3,'NREL Scaling Data'!$C:$C,Calculations!$L84,'NREL Scaling Data'!$D:$D,Calculations!$N84))/SUMIFS('NREL Scaling Data'!$F:$F,'NREL Scaling Data'!$B:$B,UPPER(About!$B$1),'NREL Scaling Data'!$E:$E,Calculations!$M84,'NREL Scaling Data'!$A:$A,X$3,'NREL Scaling Data'!$C:$C,Calculations!$L84,'NREL Scaling Data'!$D:$D,Calculations!$N84) + 1) * X84,0)</f>
        <v>0</v>
      </c>
      <c r="Z84" s="45">
        <f>IFERROR(((SUMIFS('NREL Scaling Data'!$F:$F,'NREL Scaling Data'!$B:$B,UPPER(About!$B$1),'NREL Scaling Data'!$E:$E,Calculations!$M84,'NREL Scaling Data'!$A:$A,Z$3,'NREL Scaling Data'!$C:$C,Calculations!$L84,'NREL Scaling Data'!$D:$D,Calculations!$N84)-SUMIFS('NREL Scaling Data'!$F:$F,'NREL Scaling Data'!$B:$B,UPPER(About!$B$1),'NREL Scaling Data'!$E:$E,Calculations!$M84,'NREL Scaling Data'!$A:$A,Y$3,'NREL Scaling Data'!$C:$C,Calculations!$L84,'NREL Scaling Data'!$D:$D,Calculations!$N84))/SUMIFS('NREL Scaling Data'!$F:$F,'NREL Scaling Data'!$B:$B,UPPER(About!$B$1),'NREL Scaling Data'!$E:$E,Calculations!$M84,'NREL Scaling Data'!$A:$A,Y$3,'NREL Scaling Data'!$C:$C,Calculations!$L84,'NREL Scaling Data'!$D:$D,Calculations!$N84) + 1) * Y84,0)</f>
        <v>0</v>
      </c>
      <c r="AA84" s="45">
        <f>IFERROR(((SUMIFS('NREL Scaling Data'!$F:$F,'NREL Scaling Data'!$B:$B,UPPER(About!$B$1),'NREL Scaling Data'!$E:$E,Calculations!$M84,'NREL Scaling Data'!$A:$A,AA$3,'NREL Scaling Data'!$C:$C,Calculations!$L84,'NREL Scaling Data'!$D:$D,Calculations!$N84)-SUMIFS('NREL Scaling Data'!$F:$F,'NREL Scaling Data'!$B:$B,UPPER(About!$B$1),'NREL Scaling Data'!$E:$E,Calculations!$M84,'NREL Scaling Data'!$A:$A,Z$3,'NREL Scaling Data'!$C:$C,Calculations!$L84,'NREL Scaling Data'!$D:$D,Calculations!$N84))/SUMIFS('NREL Scaling Data'!$F:$F,'NREL Scaling Data'!$B:$B,UPPER(About!$B$1),'NREL Scaling Data'!$E:$E,Calculations!$M84,'NREL Scaling Data'!$A:$A,Z$3,'NREL Scaling Data'!$C:$C,Calculations!$L84,'NREL Scaling Data'!$D:$D,Calculations!$N84) + 1) * Z84,0)</f>
        <v>0</v>
      </c>
      <c r="AB84" s="45">
        <f>IFERROR(((SUMIFS('NREL Scaling Data'!$F:$F,'NREL Scaling Data'!$B:$B,UPPER(About!$B$1),'NREL Scaling Data'!$E:$E,Calculations!$M84,'NREL Scaling Data'!$A:$A,AB$3,'NREL Scaling Data'!$C:$C,Calculations!$L84,'NREL Scaling Data'!$D:$D,Calculations!$N84)-SUMIFS('NREL Scaling Data'!$F:$F,'NREL Scaling Data'!$B:$B,UPPER(About!$B$1),'NREL Scaling Data'!$E:$E,Calculations!$M84,'NREL Scaling Data'!$A:$A,AA$3,'NREL Scaling Data'!$C:$C,Calculations!$L84,'NREL Scaling Data'!$D:$D,Calculations!$N84))/SUMIFS('NREL Scaling Data'!$F:$F,'NREL Scaling Data'!$B:$B,UPPER(About!$B$1),'NREL Scaling Data'!$E:$E,Calculations!$M84,'NREL Scaling Data'!$A:$A,AA$3,'NREL Scaling Data'!$C:$C,Calculations!$L84,'NREL Scaling Data'!$D:$D,Calculations!$N84) + 1) * AA84,0)</f>
        <v>0</v>
      </c>
      <c r="AC84" s="45">
        <f>IFERROR(((SUMIFS('NREL Scaling Data'!$F:$F,'NREL Scaling Data'!$B:$B,UPPER(About!$B$1),'NREL Scaling Data'!$E:$E,Calculations!$M84,'NREL Scaling Data'!$A:$A,AC$3,'NREL Scaling Data'!$C:$C,Calculations!$L84,'NREL Scaling Data'!$D:$D,Calculations!$N84)-SUMIFS('NREL Scaling Data'!$F:$F,'NREL Scaling Data'!$B:$B,UPPER(About!$B$1),'NREL Scaling Data'!$E:$E,Calculations!$M84,'NREL Scaling Data'!$A:$A,AB$3,'NREL Scaling Data'!$C:$C,Calculations!$L84,'NREL Scaling Data'!$D:$D,Calculations!$N84))/SUMIFS('NREL Scaling Data'!$F:$F,'NREL Scaling Data'!$B:$B,UPPER(About!$B$1),'NREL Scaling Data'!$E:$E,Calculations!$M84,'NREL Scaling Data'!$A:$A,AB$3,'NREL Scaling Data'!$C:$C,Calculations!$L84,'NREL Scaling Data'!$D:$D,Calculations!$N84) + 1) * AB84,0)</f>
        <v>0</v>
      </c>
      <c r="AD84" s="45">
        <f>IFERROR(((SUMIFS('NREL Scaling Data'!$F:$F,'NREL Scaling Data'!$B:$B,UPPER(About!$B$1),'NREL Scaling Data'!$E:$E,Calculations!$M84,'NREL Scaling Data'!$A:$A,AD$3,'NREL Scaling Data'!$C:$C,Calculations!$L84,'NREL Scaling Data'!$D:$D,Calculations!$N84)-SUMIFS('NREL Scaling Data'!$F:$F,'NREL Scaling Data'!$B:$B,UPPER(About!$B$1),'NREL Scaling Data'!$E:$E,Calculations!$M84,'NREL Scaling Data'!$A:$A,AC$3,'NREL Scaling Data'!$C:$C,Calculations!$L84,'NREL Scaling Data'!$D:$D,Calculations!$N84))/SUMIFS('NREL Scaling Data'!$F:$F,'NREL Scaling Data'!$B:$B,UPPER(About!$B$1),'NREL Scaling Data'!$E:$E,Calculations!$M84,'NREL Scaling Data'!$A:$A,AC$3,'NREL Scaling Data'!$C:$C,Calculations!$L84,'NREL Scaling Data'!$D:$D,Calculations!$N84) + 1) * AC84,0)</f>
        <v>0</v>
      </c>
      <c r="AE84" s="45">
        <f>IFERROR(((SUMIFS('NREL Scaling Data'!$F:$F,'NREL Scaling Data'!$B:$B,UPPER(About!$B$1),'NREL Scaling Data'!$E:$E,Calculations!$M84,'NREL Scaling Data'!$A:$A,AE$3,'NREL Scaling Data'!$C:$C,Calculations!$L84,'NREL Scaling Data'!$D:$D,Calculations!$N84)-SUMIFS('NREL Scaling Data'!$F:$F,'NREL Scaling Data'!$B:$B,UPPER(About!$B$1),'NREL Scaling Data'!$E:$E,Calculations!$M84,'NREL Scaling Data'!$A:$A,AD$3,'NREL Scaling Data'!$C:$C,Calculations!$L84,'NREL Scaling Data'!$D:$D,Calculations!$N84))/SUMIFS('NREL Scaling Data'!$F:$F,'NREL Scaling Data'!$B:$B,UPPER(About!$B$1),'NREL Scaling Data'!$E:$E,Calculations!$M84,'NREL Scaling Data'!$A:$A,AD$3,'NREL Scaling Data'!$C:$C,Calculations!$L84,'NREL Scaling Data'!$D:$D,Calculations!$N84) + 1) * AD84,0)</f>
        <v>0</v>
      </c>
      <c r="AF84" s="45">
        <f>IFERROR(((SUMIFS('NREL Scaling Data'!$F:$F,'NREL Scaling Data'!$B:$B,UPPER(About!$B$1),'NREL Scaling Data'!$E:$E,Calculations!$M84,'NREL Scaling Data'!$A:$A,AF$3,'NREL Scaling Data'!$C:$C,Calculations!$L84,'NREL Scaling Data'!$D:$D,Calculations!$N84)-SUMIFS('NREL Scaling Data'!$F:$F,'NREL Scaling Data'!$B:$B,UPPER(About!$B$1),'NREL Scaling Data'!$E:$E,Calculations!$M84,'NREL Scaling Data'!$A:$A,AE$3,'NREL Scaling Data'!$C:$C,Calculations!$L84,'NREL Scaling Data'!$D:$D,Calculations!$N84))/SUMIFS('NREL Scaling Data'!$F:$F,'NREL Scaling Data'!$B:$B,UPPER(About!$B$1),'NREL Scaling Data'!$E:$E,Calculations!$M84,'NREL Scaling Data'!$A:$A,AE$3,'NREL Scaling Data'!$C:$C,Calculations!$L84,'NREL Scaling Data'!$D:$D,Calculations!$N84) + 1) * AE84,0)</f>
        <v>0</v>
      </c>
      <c r="AG84" s="45">
        <f>IFERROR(((SUMIFS('NREL Scaling Data'!$F:$F,'NREL Scaling Data'!$B:$B,UPPER(About!$B$1),'NREL Scaling Data'!$E:$E,Calculations!$M84,'NREL Scaling Data'!$A:$A,AG$3,'NREL Scaling Data'!$C:$C,Calculations!$L84,'NREL Scaling Data'!$D:$D,Calculations!$N84)-SUMIFS('NREL Scaling Data'!$F:$F,'NREL Scaling Data'!$B:$B,UPPER(About!$B$1),'NREL Scaling Data'!$E:$E,Calculations!$M84,'NREL Scaling Data'!$A:$A,AF$3,'NREL Scaling Data'!$C:$C,Calculations!$L84,'NREL Scaling Data'!$D:$D,Calculations!$N84))/SUMIFS('NREL Scaling Data'!$F:$F,'NREL Scaling Data'!$B:$B,UPPER(About!$B$1),'NREL Scaling Data'!$E:$E,Calculations!$M84,'NREL Scaling Data'!$A:$A,AF$3,'NREL Scaling Data'!$C:$C,Calculations!$L84,'NREL Scaling Data'!$D:$D,Calculations!$N84) + 1) * AF84,0)</f>
        <v>0</v>
      </c>
      <c r="AH84" s="45">
        <f>IFERROR(((SUMIFS('NREL Scaling Data'!$F:$F,'NREL Scaling Data'!$B:$B,UPPER(About!$B$1),'NREL Scaling Data'!$E:$E,Calculations!$M84,'NREL Scaling Data'!$A:$A,AH$3,'NREL Scaling Data'!$C:$C,Calculations!$L84,'NREL Scaling Data'!$D:$D,Calculations!$N84)-SUMIFS('NREL Scaling Data'!$F:$F,'NREL Scaling Data'!$B:$B,UPPER(About!$B$1),'NREL Scaling Data'!$E:$E,Calculations!$M84,'NREL Scaling Data'!$A:$A,AG$3,'NREL Scaling Data'!$C:$C,Calculations!$L84,'NREL Scaling Data'!$D:$D,Calculations!$N84))/SUMIFS('NREL Scaling Data'!$F:$F,'NREL Scaling Data'!$B:$B,UPPER(About!$B$1),'NREL Scaling Data'!$E:$E,Calculations!$M84,'NREL Scaling Data'!$A:$A,AG$3,'NREL Scaling Data'!$C:$C,Calculations!$L84,'NREL Scaling Data'!$D:$D,Calculations!$N84) + 1) * AG84,0)</f>
        <v>0</v>
      </c>
      <c r="AI84" s="45">
        <f>IFERROR(((SUMIFS('NREL Scaling Data'!$F:$F,'NREL Scaling Data'!$B:$B,UPPER(About!$B$1),'NREL Scaling Data'!$E:$E,Calculations!$M84,'NREL Scaling Data'!$A:$A,AI$3,'NREL Scaling Data'!$C:$C,Calculations!$L84,'NREL Scaling Data'!$D:$D,Calculations!$N84)-SUMIFS('NREL Scaling Data'!$F:$F,'NREL Scaling Data'!$B:$B,UPPER(About!$B$1),'NREL Scaling Data'!$E:$E,Calculations!$M84,'NREL Scaling Data'!$A:$A,AH$3,'NREL Scaling Data'!$C:$C,Calculations!$L84,'NREL Scaling Data'!$D:$D,Calculations!$N84))/SUMIFS('NREL Scaling Data'!$F:$F,'NREL Scaling Data'!$B:$B,UPPER(About!$B$1),'NREL Scaling Data'!$E:$E,Calculations!$M84,'NREL Scaling Data'!$A:$A,AH$3,'NREL Scaling Data'!$C:$C,Calculations!$L84,'NREL Scaling Data'!$D:$D,Calculations!$N84) + 1) * AH84,0)</f>
        <v>0</v>
      </c>
      <c r="AJ84" s="45">
        <f>IFERROR(((SUMIFS('NREL Scaling Data'!$F:$F,'NREL Scaling Data'!$B:$B,UPPER(About!$B$1),'NREL Scaling Data'!$E:$E,Calculations!$M84,'NREL Scaling Data'!$A:$A,AJ$3,'NREL Scaling Data'!$C:$C,Calculations!$L84,'NREL Scaling Data'!$D:$D,Calculations!$N84)-SUMIFS('NREL Scaling Data'!$F:$F,'NREL Scaling Data'!$B:$B,UPPER(About!$B$1),'NREL Scaling Data'!$E:$E,Calculations!$M84,'NREL Scaling Data'!$A:$A,AI$3,'NREL Scaling Data'!$C:$C,Calculations!$L84,'NREL Scaling Data'!$D:$D,Calculations!$N84))/SUMIFS('NREL Scaling Data'!$F:$F,'NREL Scaling Data'!$B:$B,UPPER(About!$B$1),'NREL Scaling Data'!$E:$E,Calculations!$M84,'NREL Scaling Data'!$A:$A,AI$3,'NREL Scaling Data'!$C:$C,Calculations!$L84,'NREL Scaling Data'!$D:$D,Calculations!$N84) + 1) * AI84,0)</f>
        <v>0</v>
      </c>
      <c r="AK84" s="45">
        <f>IFERROR(((SUMIFS('NREL Scaling Data'!$F:$F,'NREL Scaling Data'!$B:$B,UPPER(About!$B$1),'NREL Scaling Data'!$E:$E,Calculations!$M84,'NREL Scaling Data'!$A:$A,AK$3,'NREL Scaling Data'!$C:$C,Calculations!$L84,'NREL Scaling Data'!$D:$D,Calculations!$N84)-SUMIFS('NREL Scaling Data'!$F:$F,'NREL Scaling Data'!$B:$B,UPPER(About!$B$1),'NREL Scaling Data'!$E:$E,Calculations!$M84,'NREL Scaling Data'!$A:$A,AJ$3,'NREL Scaling Data'!$C:$C,Calculations!$L84,'NREL Scaling Data'!$D:$D,Calculations!$N84))/SUMIFS('NREL Scaling Data'!$F:$F,'NREL Scaling Data'!$B:$B,UPPER(About!$B$1),'NREL Scaling Data'!$E:$E,Calculations!$M84,'NREL Scaling Data'!$A:$A,AJ$3,'NREL Scaling Data'!$C:$C,Calculations!$L84,'NREL Scaling Data'!$D:$D,Calculations!$N84) + 1) * AJ84,0)</f>
        <v>0</v>
      </c>
      <c r="AL84" s="45">
        <f>IFERROR(((SUMIFS('NREL Scaling Data'!$F:$F,'NREL Scaling Data'!$B:$B,UPPER(About!$B$1),'NREL Scaling Data'!$E:$E,Calculations!$M84,'NREL Scaling Data'!$A:$A,AL$3,'NREL Scaling Data'!$C:$C,Calculations!$L84,'NREL Scaling Data'!$D:$D,Calculations!$N84)-SUMIFS('NREL Scaling Data'!$F:$F,'NREL Scaling Data'!$B:$B,UPPER(About!$B$1),'NREL Scaling Data'!$E:$E,Calculations!$M84,'NREL Scaling Data'!$A:$A,AK$3,'NREL Scaling Data'!$C:$C,Calculations!$L84,'NREL Scaling Data'!$D:$D,Calculations!$N84))/SUMIFS('NREL Scaling Data'!$F:$F,'NREL Scaling Data'!$B:$B,UPPER(About!$B$1),'NREL Scaling Data'!$E:$E,Calculations!$M84,'NREL Scaling Data'!$A:$A,AK$3,'NREL Scaling Data'!$C:$C,Calculations!$L84,'NREL Scaling Data'!$D:$D,Calculations!$N84) + 1) * AK84,0)</f>
        <v>0</v>
      </c>
      <c r="AM84" s="45">
        <f>IFERROR(((SUMIFS('NREL Scaling Data'!$F:$F,'NREL Scaling Data'!$B:$B,UPPER(About!$B$1),'NREL Scaling Data'!$E:$E,Calculations!$M84,'NREL Scaling Data'!$A:$A,AM$3,'NREL Scaling Data'!$C:$C,Calculations!$L84,'NREL Scaling Data'!$D:$D,Calculations!$N84)-SUMIFS('NREL Scaling Data'!$F:$F,'NREL Scaling Data'!$B:$B,UPPER(About!$B$1),'NREL Scaling Data'!$E:$E,Calculations!$M84,'NREL Scaling Data'!$A:$A,AL$3,'NREL Scaling Data'!$C:$C,Calculations!$L84,'NREL Scaling Data'!$D:$D,Calculations!$N84))/SUMIFS('NREL Scaling Data'!$F:$F,'NREL Scaling Data'!$B:$B,UPPER(About!$B$1),'NREL Scaling Data'!$E:$E,Calculations!$M84,'NREL Scaling Data'!$A:$A,AL$3,'NREL Scaling Data'!$C:$C,Calculations!$L84,'NREL Scaling Data'!$D:$D,Calculations!$N84) + 1) * AL84,0)</f>
        <v>0</v>
      </c>
      <c r="AN84" s="45">
        <f>IFERROR(((SUMIFS('NREL Scaling Data'!$F:$F,'NREL Scaling Data'!$B:$B,UPPER(About!$B$1),'NREL Scaling Data'!$E:$E,Calculations!$M84,'NREL Scaling Data'!$A:$A,AN$3,'NREL Scaling Data'!$C:$C,Calculations!$L84,'NREL Scaling Data'!$D:$D,Calculations!$N84)-SUMIFS('NREL Scaling Data'!$F:$F,'NREL Scaling Data'!$B:$B,UPPER(About!$B$1),'NREL Scaling Data'!$E:$E,Calculations!$M84,'NREL Scaling Data'!$A:$A,AM$3,'NREL Scaling Data'!$C:$C,Calculations!$L84,'NREL Scaling Data'!$D:$D,Calculations!$N84))/SUMIFS('NREL Scaling Data'!$F:$F,'NREL Scaling Data'!$B:$B,UPPER(About!$B$1),'NREL Scaling Data'!$E:$E,Calculations!$M84,'NREL Scaling Data'!$A:$A,AM$3,'NREL Scaling Data'!$C:$C,Calculations!$L84,'NREL Scaling Data'!$D:$D,Calculations!$N84) + 1) * AM84,0)</f>
        <v>0</v>
      </c>
      <c r="AO84" s="45">
        <f>IFERROR(((SUMIFS('NREL Scaling Data'!$F:$F,'NREL Scaling Data'!$B:$B,UPPER(About!$B$1),'NREL Scaling Data'!$E:$E,Calculations!$M84,'NREL Scaling Data'!$A:$A,AO$3,'NREL Scaling Data'!$C:$C,Calculations!$L84,'NREL Scaling Data'!$D:$D,Calculations!$N84)-SUMIFS('NREL Scaling Data'!$F:$F,'NREL Scaling Data'!$B:$B,UPPER(About!$B$1),'NREL Scaling Data'!$E:$E,Calculations!$M84,'NREL Scaling Data'!$A:$A,AN$3,'NREL Scaling Data'!$C:$C,Calculations!$L84,'NREL Scaling Data'!$D:$D,Calculations!$N84))/SUMIFS('NREL Scaling Data'!$F:$F,'NREL Scaling Data'!$B:$B,UPPER(About!$B$1),'NREL Scaling Data'!$E:$E,Calculations!$M84,'NREL Scaling Data'!$A:$A,AN$3,'NREL Scaling Data'!$C:$C,Calculations!$L84,'NREL Scaling Data'!$D:$D,Calculations!$N84) + 1) * AN84,0)</f>
        <v>0</v>
      </c>
      <c r="AP84" s="45">
        <f>IFERROR(((SUMIFS('NREL Scaling Data'!$F:$F,'NREL Scaling Data'!$B:$B,UPPER(About!$B$1),'NREL Scaling Data'!$E:$E,Calculations!$M84,'NREL Scaling Data'!$A:$A,AP$3,'NREL Scaling Data'!$C:$C,Calculations!$L84,'NREL Scaling Data'!$D:$D,Calculations!$N84)-SUMIFS('NREL Scaling Data'!$F:$F,'NREL Scaling Data'!$B:$B,UPPER(About!$B$1),'NREL Scaling Data'!$E:$E,Calculations!$M84,'NREL Scaling Data'!$A:$A,AO$3,'NREL Scaling Data'!$C:$C,Calculations!$L84,'NREL Scaling Data'!$D:$D,Calculations!$N84))/SUMIFS('NREL Scaling Data'!$F:$F,'NREL Scaling Data'!$B:$B,UPPER(About!$B$1),'NREL Scaling Data'!$E:$E,Calculations!$M84,'NREL Scaling Data'!$A:$A,AO$3,'NREL Scaling Data'!$C:$C,Calculations!$L84,'NREL Scaling Data'!$D:$D,Calculations!$N84) + 1) * AO84,0)</f>
        <v>0</v>
      </c>
      <c r="AQ84" s="45">
        <f>IFERROR(((SUMIFS('NREL Scaling Data'!$F:$F,'NREL Scaling Data'!$B:$B,UPPER(About!$B$1),'NREL Scaling Data'!$E:$E,Calculations!$M84,'NREL Scaling Data'!$A:$A,AQ$3,'NREL Scaling Data'!$C:$C,Calculations!$L84,'NREL Scaling Data'!$D:$D,Calculations!$N84)-SUMIFS('NREL Scaling Data'!$F:$F,'NREL Scaling Data'!$B:$B,UPPER(About!$B$1),'NREL Scaling Data'!$E:$E,Calculations!$M84,'NREL Scaling Data'!$A:$A,AP$3,'NREL Scaling Data'!$C:$C,Calculations!$L84,'NREL Scaling Data'!$D:$D,Calculations!$N84))/SUMIFS('NREL Scaling Data'!$F:$F,'NREL Scaling Data'!$B:$B,UPPER(About!$B$1),'NREL Scaling Data'!$E:$E,Calculations!$M84,'NREL Scaling Data'!$A:$A,AP$3,'NREL Scaling Data'!$C:$C,Calculations!$L84,'NREL Scaling Data'!$D:$D,Calculations!$N84) + 1) * AP84,0)</f>
        <v>0</v>
      </c>
      <c r="AR84" s="45">
        <f>IFERROR(((SUMIFS('NREL Scaling Data'!$F:$F,'NREL Scaling Data'!$B:$B,UPPER(About!$B$1),'NREL Scaling Data'!$E:$E,Calculations!$M84,'NREL Scaling Data'!$A:$A,AR$3,'NREL Scaling Data'!$C:$C,Calculations!$L84,'NREL Scaling Data'!$D:$D,Calculations!$N84)-SUMIFS('NREL Scaling Data'!$F:$F,'NREL Scaling Data'!$B:$B,UPPER(About!$B$1),'NREL Scaling Data'!$E:$E,Calculations!$M84,'NREL Scaling Data'!$A:$A,AQ$3,'NREL Scaling Data'!$C:$C,Calculations!$L84,'NREL Scaling Data'!$D:$D,Calculations!$N84))/SUMIFS('NREL Scaling Data'!$F:$F,'NREL Scaling Data'!$B:$B,UPPER(About!$B$1),'NREL Scaling Data'!$E:$E,Calculations!$M84,'NREL Scaling Data'!$A:$A,AQ$3,'NREL Scaling Data'!$C:$C,Calculations!$L84,'NREL Scaling Data'!$D:$D,Calculations!$N84) + 1) * AQ84,0)</f>
        <v>0</v>
      </c>
      <c r="AS84" s="45">
        <f>IFERROR(((SUMIFS('NREL Scaling Data'!$F:$F,'NREL Scaling Data'!$B:$B,UPPER(About!$B$1),'NREL Scaling Data'!$E:$E,Calculations!$M84,'NREL Scaling Data'!$A:$A,AS$3,'NREL Scaling Data'!$C:$C,Calculations!$L84,'NREL Scaling Data'!$D:$D,Calculations!$N84)-SUMIFS('NREL Scaling Data'!$F:$F,'NREL Scaling Data'!$B:$B,UPPER(About!$B$1),'NREL Scaling Data'!$E:$E,Calculations!$M84,'NREL Scaling Data'!$A:$A,AR$3,'NREL Scaling Data'!$C:$C,Calculations!$L84,'NREL Scaling Data'!$D:$D,Calculations!$N84))/SUMIFS('NREL Scaling Data'!$F:$F,'NREL Scaling Data'!$B:$B,UPPER(About!$B$1),'NREL Scaling Data'!$E:$E,Calculations!$M84,'NREL Scaling Data'!$A:$A,AR$3,'NREL Scaling Data'!$C:$C,Calculations!$L84,'NREL Scaling Data'!$D:$D,Calculations!$N84) + 1) * AR84,0)</f>
        <v>0</v>
      </c>
      <c r="AT84" s="45">
        <f>IFERROR(((SUMIFS('NREL Scaling Data'!$F:$F,'NREL Scaling Data'!$B:$B,UPPER(About!$B$1),'NREL Scaling Data'!$E:$E,Calculations!$M84,'NREL Scaling Data'!$A:$A,AT$3,'NREL Scaling Data'!$C:$C,Calculations!$L84,'NREL Scaling Data'!$D:$D,Calculations!$N84)-SUMIFS('NREL Scaling Data'!$F:$F,'NREL Scaling Data'!$B:$B,UPPER(About!$B$1),'NREL Scaling Data'!$E:$E,Calculations!$M84,'NREL Scaling Data'!$A:$A,AS$3,'NREL Scaling Data'!$C:$C,Calculations!$L84,'NREL Scaling Data'!$D:$D,Calculations!$N84))/SUMIFS('NREL Scaling Data'!$F:$F,'NREL Scaling Data'!$B:$B,UPPER(About!$B$1),'NREL Scaling Data'!$E:$E,Calculations!$M84,'NREL Scaling Data'!$A:$A,AS$3,'NREL Scaling Data'!$C:$C,Calculations!$L84,'NREL Scaling Data'!$D:$D,Calculations!$N84) + 1) * AS84,0)</f>
        <v>0</v>
      </c>
    </row>
    <row r="85" spans="7:46">
      <c r="I85" s="12" t="s">
        <v>1084</v>
      </c>
      <c r="J85" s="209">
        <f>SUMIFS('NREL Scaling Data'!F:F,'NREL Scaling Data'!B:B,UPPER(About!$B$1),'NREL Scaling Data'!E:E,Calculations!M85,'NREL Scaling Data'!A:A, 2021,'NREL Scaling Data'!C:C,Calculations!L85,'NREL Scaling Data'!D:D,Calculations!N85) / SUMIFS('NREL Scaling Data'!F:F,'NREL Scaling Data'!B:B,UPPER(About!$B$1),'NREL Scaling Data'!A:A, 2021,'NREL Scaling Data'!C:C,Calculations!L85,'NREL Scaling Data'!D:D,Calculations!N85)</f>
        <v>0</v>
      </c>
      <c r="K85" s="210">
        <f t="shared" si="17"/>
        <v>5.7633672610931462E-2</v>
      </c>
      <c r="L85" s="209" t="s">
        <v>1022</v>
      </c>
      <c r="M85" s="12" t="s">
        <v>1018</v>
      </c>
      <c r="N85" s="1" t="s">
        <v>964</v>
      </c>
      <c r="O85" s="7">
        <f t="shared" si="18"/>
        <v>0</v>
      </c>
      <c r="P85" s="7">
        <f t="shared" si="19"/>
        <v>0</v>
      </c>
      <c r="Q85" s="45">
        <f>SUMIFS('SEDS 2021'!$F$23:$F$40,'SEDS 2021'!E$23:E$40,Calculations!L85,'SEDS 2021'!D$23:D$40,Calculations!N85)*J85*K85</f>
        <v>0</v>
      </c>
      <c r="R85" s="45">
        <f>IFERROR(((SUMIFS('NREL Scaling Data'!$F:$F,'NREL Scaling Data'!$B:$B,UPPER(About!$B$1),'NREL Scaling Data'!$E:$E,Calculations!$M85,'NREL Scaling Data'!$A:$A,R$3,'NREL Scaling Data'!$C:$C,Calculations!$L85,'NREL Scaling Data'!$D:$D,Calculations!$N85)-SUMIFS('NREL Scaling Data'!$F:$F,'NREL Scaling Data'!$B:$B,UPPER(About!$B$1),'NREL Scaling Data'!$E:$E,Calculations!$M85,'NREL Scaling Data'!$A:$A,Q$3,'NREL Scaling Data'!$C:$C,Calculations!$L85,'NREL Scaling Data'!$D:$D,Calculations!$N85))/SUMIFS('NREL Scaling Data'!$F:$F,'NREL Scaling Data'!$B:$B,UPPER(About!$B$1),'NREL Scaling Data'!$E:$E,Calculations!$M85,'NREL Scaling Data'!$A:$A,Q$3,'NREL Scaling Data'!$C:$C,Calculations!$L85,'NREL Scaling Data'!$D:$D,Calculations!$N85) + 1) * Q85,0)</f>
        <v>0</v>
      </c>
      <c r="S85" s="45">
        <f>IFERROR(((SUMIFS('NREL Scaling Data'!$F:$F,'NREL Scaling Data'!$B:$B,UPPER(About!$B$1),'NREL Scaling Data'!$E:$E,Calculations!$M85,'NREL Scaling Data'!$A:$A,S$3,'NREL Scaling Data'!$C:$C,Calculations!$L85,'NREL Scaling Data'!$D:$D,Calculations!$N85)-SUMIFS('NREL Scaling Data'!$F:$F,'NREL Scaling Data'!$B:$B,UPPER(About!$B$1),'NREL Scaling Data'!$E:$E,Calculations!$M85,'NREL Scaling Data'!$A:$A,R$3,'NREL Scaling Data'!$C:$C,Calculations!$L85,'NREL Scaling Data'!$D:$D,Calculations!$N85))/SUMIFS('NREL Scaling Data'!$F:$F,'NREL Scaling Data'!$B:$B,UPPER(About!$B$1),'NREL Scaling Data'!$E:$E,Calculations!$M85,'NREL Scaling Data'!$A:$A,R$3,'NREL Scaling Data'!$C:$C,Calculations!$L85,'NREL Scaling Data'!$D:$D,Calculations!$N85) + 1) * R85,0)</f>
        <v>0</v>
      </c>
      <c r="T85" s="45">
        <f>IFERROR(((SUMIFS('NREL Scaling Data'!$F:$F,'NREL Scaling Data'!$B:$B,UPPER(About!$B$1),'NREL Scaling Data'!$E:$E,Calculations!$M85,'NREL Scaling Data'!$A:$A,T$3,'NREL Scaling Data'!$C:$C,Calculations!$L85,'NREL Scaling Data'!$D:$D,Calculations!$N85)-SUMIFS('NREL Scaling Data'!$F:$F,'NREL Scaling Data'!$B:$B,UPPER(About!$B$1),'NREL Scaling Data'!$E:$E,Calculations!$M85,'NREL Scaling Data'!$A:$A,S$3,'NREL Scaling Data'!$C:$C,Calculations!$L85,'NREL Scaling Data'!$D:$D,Calculations!$N85))/SUMIFS('NREL Scaling Data'!$F:$F,'NREL Scaling Data'!$B:$B,UPPER(About!$B$1),'NREL Scaling Data'!$E:$E,Calculations!$M85,'NREL Scaling Data'!$A:$A,S$3,'NREL Scaling Data'!$C:$C,Calculations!$L85,'NREL Scaling Data'!$D:$D,Calculations!$N85) + 1) * S85,0)</f>
        <v>0</v>
      </c>
      <c r="U85" s="45">
        <f>IFERROR(((SUMIFS('NREL Scaling Data'!$F:$F,'NREL Scaling Data'!$B:$B,UPPER(About!$B$1),'NREL Scaling Data'!$E:$E,Calculations!$M85,'NREL Scaling Data'!$A:$A,U$3,'NREL Scaling Data'!$C:$C,Calculations!$L85,'NREL Scaling Data'!$D:$D,Calculations!$N85)-SUMIFS('NREL Scaling Data'!$F:$F,'NREL Scaling Data'!$B:$B,UPPER(About!$B$1),'NREL Scaling Data'!$E:$E,Calculations!$M85,'NREL Scaling Data'!$A:$A,T$3,'NREL Scaling Data'!$C:$C,Calculations!$L85,'NREL Scaling Data'!$D:$D,Calculations!$N85))/SUMIFS('NREL Scaling Data'!$F:$F,'NREL Scaling Data'!$B:$B,UPPER(About!$B$1),'NREL Scaling Data'!$E:$E,Calculations!$M85,'NREL Scaling Data'!$A:$A,T$3,'NREL Scaling Data'!$C:$C,Calculations!$L85,'NREL Scaling Data'!$D:$D,Calculations!$N85) + 1) * T85,0)</f>
        <v>0</v>
      </c>
      <c r="V85" s="45">
        <f>IFERROR(((SUMIFS('NREL Scaling Data'!$F:$F,'NREL Scaling Data'!$B:$B,UPPER(About!$B$1),'NREL Scaling Data'!$E:$E,Calculations!$M85,'NREL Scaling Data'!$A:$A,V$3,'NREL Scaling Data'!$C:$C,Calculations!$L85,'NREL Scaling Data'!$D:$D,Calculations!$N85)-SUMIFS('NREL Scaling Data'!$F:$F,'NREL Scaling Data'!$B:$B,UPPER(About!$B$1),'NREL Scaling Data'!$E:$E,Calculations!$M85,'NREL Scaling Data'!$A:$A,U$3,'NREL Scaling Data'!$C:$C,Calculations!$L85,'NREL Scaling Data'!$D:$D,Calculations!$N85))/SUMIFS('NREL Scaling Data'!$F:$F,'NREL Scaling Data'!$B:$B,UPPER(About!$B$1),'NREL Scaling Data'!$E:$E,Calculations!$M85,'NREL Scaling Data'!$A:$A,U$3,'NREL Scaling Data'!$C:$C,Calculations!$L85,'NREL Scaling Data'!$D:$D,Calculations!$N85) + 1) * U85,0)</f>
        <v>0</v>
      </c>
      <c r="W85" s="45">
        <f>IFERROR(((SUMIFS('NREL Scaling Data'!$F:$F,'NREL Scaling Data'!$B:$B,UPPER(About!$B$1),'NREL Scaling Data'!$E:$E,Calculations!$M85,'NREL Scaling Data'!$A:$A,W$3,'NREL Scaling Data'!$C:$C,Calculations!$L85,'NREL Scaling Data'!$D:$D,Calculations!$N85)-SUMIFS('NREL Scaling Data'!$F:$F,'NREL Scaling Data'!$B:$B,UPPER(About!$B$1),'NREL Scaling Data'!$E:$E,Calculations!$M85,'NREL Scaling Data'!$A:$A,V$3,'NREL Scaling Data'!$C:$C,Calculations!$L85,'NREL Scaling Data'!$D:$D,Calculations!$N85))/SUMIFS('NREL Scaling Data'!$F:$F,'NREL Scaling Data'!$B:$B,UPPER(About!$B$1),'NREL Scaling Data'!$E:$E,Calculations!$M85,'NREL Scaling Data'!$A:$A,V$3,'NREL Scaling Data'!$C:$C,Calculations!$L85,'NREL Scaling Data'!$D:$D,Calculations!$N85) + 1) * V85,0)</f>
        <v>0</v>
      </c>
      <c r="X85" s="45">
        <f>IFERROR(((SUMIFS('NREL Scaling Data'!$F:$F,'NREL Scaling Data'!$B:$B,UPPER(About!$B$1),'NREL Scaling Data'!$E:$E,Calculations!$M85,'NREL Scaling Data'!$A:$A,X$3,'NREL Scaling Data'!$C:$C,Calculations!$L85,'NREL Scaling Data'!$D:$D,Calculations!$N85)-SUMIFS('NREL Scaling Data'!$F:$F,'NREL Scaling Data'!$B:$B,UPPER(About!$B$1),'NREL Scaling Data'!$E:$E,Calculations!$M85,'NREL Scaling Data'!$A:$A,W$3,'NREL Scaling Data'!$C:$C,Calculations!$L85,'NREL Scaling Data'!$D:$D,Calculations!$N85))/SUMIFS('NREL Scaling Data'!$F:$F,'NREL Scaling Data'!$B:$B,UPPER(About!$B$1),'NREL Scaling Data'!$E:$E,Calculations!$M85,'NREL Scaling Data'!$A:$A,W$3,'NREL Scaling Data'!$C:$C,Calculations!$L85,'NREL Scaling Data'!$D:$D,Calculations!$N85) + 1) * W85,0)</f>
        <v>0</v>
      </c>
      <c r="Y85" s="45">
        <f>IFERROR(((SUMIFS('NREL Scaling Data'!$F:$F,'NREL Scaling Data'!$B:$B,UPPER(About!$B$1),'NREL Scaling Data'!$E:$E,Calculations!$M85,'NREL Scaling Data'!$A:$A,Y$3,'NREL Scaling Data'!$C:$C,Calculations!$L85,'NREL Scaling Data'!$D:$D,Calculations!$N85)-SUMIFS('NREL Scaling Data'!$F:$F,'NREL Scaling Data'!$B:$B,UPPER(About!$B$1),'NREL Scaling Data'!$E:$E,Calculations!$M85,'NREL Scaling Data'!$A:$A,X$3,'NREL Scaling Data'!$C:$C,Calculations!$L85,'NREL Scaling Data'!$D:$D,Calculations!$N85))/SUMIFS('NREL Scaling Data'!$F:$F,'NREL Scaling Data'!$B:$B,UPPER(About!$B$1),'NREL Scaling Data'!$E:$E,Calculations!$M85,'NREL Scaling Data'!$A:$A,X$3,'NREL Scaling Data'!$C:$C,Calculations!$L85,'NREL Scaling Data'!$D:$D,Calculations!$N85) + 1) * X85,0)</f>
        <v>0</v>
      </c>
      <c r="Z85" s="45">
        <f>IFERROR(((SUMIFS('NREL Scaling Data'!$F:$F,'NREL Scaling Data'!$B:$B,UPPER(About!$B$1),'NREL Scaling Data'!$E:$E,Calculations!$M85,'NREL Scaling Data'!$A:$A,Z$3,'NREL Scaling Data'!$C:$C,Calculations!$L85,'NREL Scaling Data'!$D:$D,Calculations!$N85)-SUMIFS('NREL Scaling Data'!$F:$F,'NREL Scaling Data'!$B:$B,UPPER(About!$B$1),'NREL Scaling Data'!$E:$E,Calculations!$M85,'NREL Scaling Data'!$A:$A,Y$3,'NREL Scaling Data'!$C:$C,Calculations!$L85,'NREL Scaling Data'!$D:$D,Calculations!$N85))/SUMIFS('NREL Scaling Data'!$F:$F,'NREL Scaling Data'!$B:$B,UPPER(About!$B$1),'NREL Scaling Data'!$E:$E,Calculations!$M85,'NREL Scaling Data'!$A:$A,Y$3,'NREL Scaling Data'!$C:$C,Calculations!$L85,'NREL Scaling Data'!$D:$D,Calculations!$N85) + 1) * Y85,0)</f>
        <v>0</v>
      </c>
      <c r="AA85" s="45">
        <f>IFERROR(((SUMIFS('NREL Scaling Data'!$F:$F,'NREL Scaling Data'!$B:$B,UPPER(About!$B$1),'NREL Scaling Data'!$E:$E,Calculations!$M85,'NREL Scaling Data'!$A:$A,AA$3,'NREL Scaling Data'!$C:$C,Calculations!$L85,'NREL Scaling Data'!$D:$D,Calculations!$N85)-SUMIFS('NREL Scaling Data'!$F:$F,'NREL Scaling Data'!$B:$B,UPPER(About!$B$1),'NREL Scaling Data'!$E:$E,Calculations!$M85,'NREL Scaling Data'!$A:$A,Z$3,'NREL Scaling Data'!$C:$C,Calculations!$L85,'NREL Scaling Data'!$D:$D,Calculations!$N85))/SUMIFS('NREL Scaling Data'!$F:$F,'NREL Scaling Data'!$B:$B,UPPER(About!$B$1),'NREL Scaling Data'!$E:$E,Calculations!$M85,'NREL Scaling Data'!$A:$A,Z$3,'NREL Scaling Data'!$C:$C,Calculations!$L85,'NREL Scaling Data'!$D:$D,Calculations!$N85) + 1) * Z85,0)</f>
        <v>0</v>
      </c>
      <c r="AB85" s="45">
        <f>IFERROR(((SUMIFS('NREL Scaling Data'!$F:$F,'NREL Scaling Data'!$B:$B,UPPER(About!$B$1),'NREL Scaling Data'!$E:$E,Calculations!$M85,'NREL Scaling Data'!$A:$A,AB$3,'NREL Scaling Data'!$C:$C,Calculations!$L85,'NREL Scaling Data'!$D:$D,Calculations!$N85)-SUMIFS('NREL Scaling Data'!$F:$F,'NREL Scaling Data'!$B:$B,UPPER(About!$B$1),'NREL Scaling Data'!$E:$E,Calculations!$M85,'NREL Scaling Data'!$A:$A,AA$3,'NREL Scaling Data'!$C:$C,Calculations!$L85,'NREL Scaling Data'!$D:$D,Calculations!$N85))/SUMIFS('NREL Scaling Data'!$F:$F,'NREL Scaling Data'!$B:$B,UPPER(About!$B$1),'NREL Scaling Data'!$E:$E,Calculations!$M85,'NREL Scaling Data'!$A:$A,AA$3,'NREL Scaling Data'!$C:$C,Calculations!$L85,'NREL Scaling Data'!$D:$D,Calculations!$N85) + 1) * AA85,0)</f>
        <v>0</v>
      </c>
      <c r="AC85" s="45">
        <f>IFERROR(((SUMIFS('NREL Scaling Data'!$F:$F,'NREL Scaling Data'!$B:$B,UPPER(About!$B$1),'NREL Scaling Data'!$E:$E,Calculations!$M85,'NREL Scaling Data'!$A:$A,AC$3,'NREL Scaling Data'!$C:$C,Calculations!$L85,'NREL Scaling Data'!$D:$D,Calculations!$N85)-SUMIFS('NREL Scaling Data'!$F:$F,'NREL Scaling Data'!$B:$B,UPPER(About!$B$1),'NREL Scaling Data'!$E:$E,Calculations!$M85,'NREL Scaling Data'!$A:$A,AB$3,'NREL Scaling Data'!$C:$C,Calculations!$L85,'NREL Scaling Data'!$D:$D,Calculations!$N85))/SUMIFS('NREL Scaling Data'!$F:$F,'NREL Scaling Data'!$B:$B,UPPER(About!$B$1),'NREL Scaling Data'!$E:$E,Calculations!$M85,'NREL Scaling Data'!$A:$A,AB$3,'NREL Scaling Data'!$C:$C,Calculations!$L85,'NREL Scaling Data'!$D:$D,Calculations!$N85) + 1) * AB85,0)</f>
        <v>0</v>
      </c>
      <c r="AD85" s="45">
        <f>IFERROR(((SUMIFS('NREL Scaling Data'!$F:$F,'NREL Scaling Data'!$B:$B,UPPER(About!$B$1),'NREL Scaling Data'!$E:$E,Calculations!$M85,'NREL Scaling Data'!$A:$A,AD$3,'NREL Scaling Data'!$C:$C,Calculations!$L85,'NREL Scaling Data'!$D:$D,Calculations!$N85)-SUMIFS('NREL Scaling Data'!$F:$F,'NREL Scaling Data'!$B:$B,UPPER(About!$B$1),'NREL Scaling Data'!$E:$E,Calculations!$M85,'NREL Scaling Data'!$A:$A,AC$3,'NREL Scaling Data'!$C:$C,Calculations!$L85,'NREL Scaling Data'!$D:$D,Calculations!$N85))/SUMIFS('NREL Scaling Data'!$F:$F,'NREL Scaling Data'!$B:$B,UPPER(About!$B$1),'NREL Scaling Data'!$E:$E,Calculations!$M85,'NREL Scaling Data'!$A:$A,AC$3,'NREL Scaling Data'!$C:$C,Calculations!$L85,'NREL Scaling Data'!$D:$D,Calculations!$N85) + 1) * AC85,0)</f>
        <v>0</v>
      </c>
      <c r="AE85" s="45">
        <f>IFERROR(((SUMIFS('NREL Scaling Data'!$F:$F,'NREL Scaling Data'!$B:$B,UPPER(About!$B$1),'NREL Scaling Data'!$E:$E,Calculations!$M85,'NREL Scaling Data'!$A:$A,AE$3,'NREL Scaling Data'!$C:$C,Calculations!$L85,'NREL Scaling Data'!$D:$D,Calculations!$N85)-SUMIFS('NREL Scaling Data'!$F:$F,'NREL Scaling Data'!$B:$B,UPPER(About!$B$1),'NREL Scaling Data'!$E:$E,Calculations!$M85,'NREL Scaling Data'!$A:$A,AD$3,'NREL Scaling Data'!$C:$C,Calculations!$L85,'NREL Scaling Data'!$D:$D,Calculations!$N85))/SUMIFS('NREL Scaling Data'!$F:$F,'NREL Scaling Data'!$B:$B,UPPER(About!$B$1),'NREL Scaling Data'!$E:$E,Calculations!$M85,'NREL Scaling Data'!$A:$A,AD$3,'NREL Scaling Data'!$C:$C,Calculations!$L85,'NREL Scaling Data'!$D:$D,Calculations!$N85) + 1) * AD85,0)</f>
        <v>0</v>
      </c>
      <c r="AF85" s="45">
        <f>IFERROR(((SUMIFS('NREL Scaling Data'!$F:$F,'NREL Scaling Data'!$B:$B,UPPER(About!$B$1),'NREL Scaling Data'!$E:$E,Calculations!$M85,'NREL Scaling Data'!$A:$A,AF$3,'NREL Scaling Data'!$C:$C,Calculations!$L85,'NREL Scaling Data'!$D:$D,Calculations!$N85)-SUMIFS('NREL Scaling Data'!$F:$F,'NREL Scaling Data'!$B:$B,UPPER(About!$B$1),'NREL Scaling Data'!$E:$E,Calculations!$M85,'NREL Scaling Data'!$A:$A,AE$3,'NREL Scaling Data'!$C:$C,Calculations!$L85,'NREL Scaling Data'!$D:$D,Calculations!$N85))/SUMIFS('NREL Scaling Data'!$F:$F,'NREL Scaling Data'!$B:$B,UPPER(About!$B$1),'NREL Scaling Data'!$E:$E,Calculations!$M85,'NREL Scaling Data'!$A:$A,AE$3,'NREL Scaling Data'!$C:$C,Calculations!$L85,'NREL Scaling Data'!$D:$D,Calculations!$N85) + 1) * AE85,0)</f>
        <v>0</v>
      </c>
      <c r="AG85" s="45">
        <f>IFERROR(((SUMIFS('NREL Scaling Data'!$F:$F,'NREL Scaling Data'!$B:$B,UPPER(About!$B$1),'NREL Scaling Data'!$E:$E,Calculations!$M85,'NREL Scaling Data'!$A:$A,AG$3,'NREL Scaling Data'!$C:$C,Calculations!$L85,'NREL Scaling Data'!$D:$D,Calculations!$N85)-SUMIFS('NREL Scaling Data'!$F:$F,'NREL Scaling Data'!$B:$B,UPPER(About!$B$1),'NREL Scaling Data'!$E:$E,Calculations!$M85,'NREL Scaling Data'!$A:$A,AF$3,'NREL Scaling Data'!$C:$C,Calculations!$L85,'NREL Scaling Data'!$D:$D,Calculations!$N85))/SUMIFS('NREL Scaling Data'!$F:$F,'NREL Scaling Data'!$B:$B,UPPER(About!$B$1),'NREL Scaling Data'!$E:$E,Calculations!$M85,'NREL Scaling Data'!$A:$A,AF$3,'NREL Scaling Data'!$C:$C,Calculations!$L85,'NREL Scaling Data'!$D:$D,Calculations!$N85) + 1) * AF85,0)</f>
        <v>0</v>
      </c>
      <c r="AH85" s="45">
        <f>IFERROR(((SUMIFS('NREL Scaling Data'!$F:$F,'NREL Scaling Data'!$B:$B,UPPER(About!$B$1),'NREL Scaling Data'!$E:$E,Calculations!$M85,'NREL Scaling Data'!$A:$A,AH$3,'NREL Scaling Data'!$C:$C,Calculations!$L85,'NREL Scaling Data'!$D:$D,Calculations!$N85)-SUMIFS('NREL Scaling Data'!$F:$F,'NREL Scaling Data'!$B:$B,UPPER(About!$B$1),'NREL Scaling Data'!$E:$E,Calculations!$M85,'NREL Scaling Data'!$A:$A,AG$3,'NREL Scaling Data'!$C:$C,Calculations!$L85,'NREL Scaling Data'!$D:$D,Calculations!$N85))/SUMIFS('NREL Scaling Data'!$F:$F,'NREL Scaling Data'!$B:$B,UPPER(About!$B$1),'NREL Scaling Data'!$E:$E,Calculations!$M85,'NREL Scaling Data'!$A:$A,AG$3,'NREL Scaling Data'!$C:$C,Calculations!$L85,'NREL Scaling Data'!$D:$D,Calculations!$N85) + 1) * AG85,0)</f>
        <v>0</v>
      </c>
      <c r="AI85" s="45">
        <f>IFERROR(((SUMIFS('NREL Scaling Data'!$F:$F,'NREL Scaling Data'!$B:$B,UPPER(About!$B$1),'NREL Scaling Data'!$E:$E,Calculations!$M85,'NREL Scaling Data'!$A:$A,AI$3,'NREL Scaling Data'!$C:$C,Calculations!$L85,'NREL Scaling Data'!$D:$D,Calculations!$N85)-SUMIFS('NREL Scaling Data'!$F:$F,'NREL Scaling Data'!$B:$B,UPPER(About!$B$1),'NREL Scaling Data'!$E:$E,Calculations!$M85,'NREL Scaling Data'!$A:$A,AH$3,'NREL Scaling Data'!$C:$C,Calculations!$L85,'NREL Scaling Data'!$D:$D,Calculations!$N85))/SUMIFS('NREL Scaling Data'!$F:$F,'NREL Scaling Data'!$B:$B,UPPER(About!$B$1),'NREL Scaling Data'!$E:$E,Calculations!$M85,'NREL Scaling Data'!$A:$A,AH$3,'NREL Scaling Data'!$C:$C,Calculations!$L85,'NREL Scaling Data'!$D:$D,Calculations!$N85) + 1) * AH85,0)</f>
        <v>0</v>
      </c>
      <c r="AJ85" s="45">
        <f>IFERROR(((SUMIFS('NREL Scaling Data'!$F:$F,'NREL Scaling Data'!$B:$B,UPPER(About!$B$1),'NREL Scaling Data'!$E:$E,Calculations!$M85,'NREL Scaling Data'!$A:$A,AJ$3,'NREL Scaling Data'!$C:$C,Calculations!$L85,'NREL Scaling Data'!$D:$D,Calculations!$N85)-SUMIFS('NREL Scaling Data'!$F:$F,'NREL Scaling Data'!$B:$B,UPPER(About!$B$1),'NREL Scaling Data'!$E:$E,Calculations!$M85,'NREL Scaling Data'!$A:$A,AI$3,'NREL Scaling Data'!$C:$C,Calculations!$L85,'NREL Scaling Data'!$D:$D,Calculations!$N85))/SUMIFS('NREL Scaling Data'!$F:$F,'NREL Scaling Data'!$B:$B,UPPER(About!$B$1),'NREL Scaling Data'!$E:$E,Calculations!$M85,'NREL Scaling Data'!$A:$A,AI$3,'NREL Scaling Data'!$C:$C,Calculations!$L85,'NREL Scaling Data'!$D:$D,Calculations!$N85) + 1) * AI85,0)</f>
        <v>0</v>
      </c>
      <c r="AK85" s="45">
        <f>IFERROR(((SUMIFS('NREL Scaling Data'!$F:$F,'NREL Scaling Data'!$B:$B,UPPER(About!$B$1),'NREL Scaling Data'!$E:$E,Calculations!$M85,'NREL Scaling Data'!$A:$A,AK$3,'NREL Scaling Data'!$C:$C,Calculations!$L85,'NREL Scaling Data'!$D:$D,Calculations!$N85)-SUMIFS('NREL Scaling Data'!$F:$F,'NREL Scaling Data'!$B:$B,UPPER(About!$B$1),'NREL Scaling Data'!$E:$E,Calculations!$M85,'NREL Scaling Data'!$A:$A,AJ$3,'NREL Scaling Data'!$C:$C,Calculations!$L85,'NREL Scaling Data'!$D:$D,Calculations!$N85))/SUMIFS('NREL Scaling Data'!$F:$F,'NREL Scaling Data'!$B:$B,UPPER(About!$B$1),'NREL Scaling Data'!$E:$E,Calculations!$M85,'NREL Scaling Data'!$A:$A,AJ$3,'NREL Scaling Data'!$C:$C,Calculations!$L85,'NREL Scaling Data'!$D:$D,Calculations!$N85) + 1) * AJ85,0)</f>
        <v>0</v>
      </c>
      <c r="AL85" s="45">
        <f>IFERROR(((SUMIFS('NREL Scaling Data'!$F:$F,'NREL Scaling Data'!$B:$B,UPPER(About!$B$1),'NREL Scaling Data'!$E:$E,Calculations!$M85,'NREL Scaling Data'!$A:$A,AL$3,'NREL Scaling Data'!$C:$C,Calculations!$L85,'NREL Scaling Data'!$D:$D,Calculations!$N85)-SUMIFS('NREL Scaling Data'!$F:$F,'NREL Scaling Data'!$B:$B,UPPER(About!$B$1),'NREL Scaling Data'!$E:$E,Calculations!$M85,'NREL Scaling Data'!$A:$A,AK$3,'NREL Scaling Data'!$C:$C,Calculations!$L85,'NREL Scaling Data'!$D:$D,Calculations!$N85))/SUMIFS('NREL Scaling Data'!$F:$F,'NREL Scaling Data'!$B:$B,UPPER(About!$B$1),'NREL Scaling Data'!$E:$E,Calculations!$M85,'NREL Scaling Data'!$A:$A,AK$3,'NREL Scaling Data'!$C:$C,Calculations!$L85,'NREL Scaling Data'!$D:$D,Calculations!$N85) + 1) * AK85,0)</f>
        <v>0</v>
      </c>
      <c r="AM85" s="45">
        <f>IFERROR(((SUMIFS('NREL Scaling Data'!$F:$F,'NREL Scaling Data'!$B:$B,UPPER(About!$B$1),'NREL Scaling Data'!$E:$E,Calculations!$M85,'NREL Scaling Data'!$A:$A,AM$3,'NREL Scaling Data'!$C:$C,Calculations!$L85,'NREL Scaling Data'!$D:$D,Calculations!$N85)-SUMIFS('NREL Scaling Data'!$F:$F,'NREL Scaling Data'!$B:$B,UPPER(About!$B$1),'NREL Scaling Data'!$E:$E,Calculations!$M85,'NREL Scaling Data'!$A:$A,AL$3,'NREL Scaling Data'!$C:$C,Calculations!$L85,'NREL Scaling Data'!$D:$D,Calculations!$N85))/SUMIFS('NREL Scaling Data'!$F:$F,'NREL Scaling Data'!$B:$B,UPPER(About!$B$1),'NREL Scaling Data'!$E:$E,Calculations!$M85,'NREL Scaling Data'!$A:$A,AL$3,'NREL Scaling Data'!$C:$C,Calculations!$L85,'NREL Scaling Data'!$D:$D,Calculations!$N85) + 1) * AL85,0)</f>
        <v>0</v>
      </c>
      <c r="AN85" s="45">
        <f>IFERROR(((SUMIFS('NREL Scaling Data'!$F:$F,'NREL Scaling Data'!$B:$B,UPPER(About!$B$1),'NREL Scaling Data'!$E:$E,Calculations!$M85,'NREL Scaling Data'!$A:$A,AN$3,'NREL Scaling Data'!$C:$C,Calculations!$L85,'NREL Scaling Data'!$D:$D,Calculations!$N85)-SUMIFS('NREL Scaling Data'!$F:$F,'NREL Scaling Data'!$B:$B,UPPER(About!$B$1),'NREL Scaling Data'!$E:$E,Calculations!$M85,'NREL Scaling Data'!$A:$A,AM$3,'NREL Scaling Data'!$C:$C,Calculations!$L85,'NREL Scaling Data'!$D:$D,Calculations!$N85))/SUMIFS('NREL Scaling Data'!$F:$F,'NREL Scaling Data'!$B:$B,UPPER(About!$B$1),'NREL Scaling Data'!$E:$E,Calculations!$M85,'NREL Scaling Data'!$A:$A,AM$3,'NREL Scaling Data'!$C:$C,Calculations!$L85,'NREL Scaling Data'!$D:$D,Calculations!$N85) + 1) * AM85,0)</f>
        <v>0</v>
      </c>
      <c r="AO85" s="45">
        <f>IFERROR(((SUMIFS('NREL Scaling Data'!$F:$F,'NREL Scaling Data'!$B:$B,UPPER(About!$B$1),'NREL Scaling Data'!$E:$E,Calculations!$M85,'NREL Scaling Data'!$A:$A,AO$3,'NREL Scaling Data'!$C:$C,Calculations!$L85,'NREL Scaling Data'!$D:$D,Calculations!$N85)-SUMIFS('NREL Scaling Data'!$F:$F,'NREL Scaling Data'!$B:$B,UPPER(About!$B$1),'NREL Scaling Data'!$E:$E,Calculations!$M85,'NREL Scaling Data'!$A:$A,AN$3,'NREL Scaling Data'!$C:$C,Calculations!$L85,'NREL Scaling Data'!$D:$D,Calculations!$N85))/SUMIFS('NREL Scaling Data'!$F:$F,'NREL Scaling Data'!$B:$B,UPPER(About!$B$1),'NREL Scaling Data'!$E:$E,Calculations!$M85,'NREL Scaling Data'!$A:$A,AN$3,'NREL Scaling Data'!$C:$C,Calculations!$L85,'NREL Scaling Data'!$D:$D,Calculations!$N85) + 1) * AN85,0)</f>
        <v>0</v>
      </c>
      <c r="AP85" s="45">
        <f>IFERROR(((SUMIFS('NREL Scaling Data'!$F:$F,'NREL Scaling Data'!$B:$B,UPPER(About!$B$1),'NREL Scaling Data'!$E:$E,Calculations!$M85,'NREL Scaling Data'!$A:$A,AP$3,'NREL Scaling Data'!$C:$C,Calculations!$L85,'NREL Scaling Data'!$D:$D,Calculations!$N85)-SUMIFS('NREL Scaling Data'!$F:$F,'NREL Scaling Data'!$B:$B,UPPER(About!$B$1),'NREL Scaling Data'!$E:$E,Calculations!$M85,'NREL Scaling Data'!$A:$A,AO$3,'NREL Scaling Data'!$C:$C,Calculations!$L85,'NREL Scaling Data'!$D:$D,Calculations!$N85))/SUMIFS('NREL Scaling Data'!$F:$F,'NREL Scaling Data'!$B:$B,UPPER(About!$B$1),'NREL Scaling Data'!$E:$E,Calculations!$M85,'NREL Scaling Data'!$A:$A,AO$3,'NREL Scaling Data'!$C:$C,Calculations!$L85,'NREL Scaling Data'!$D:$D,Calculations!$N85) + 1) * AO85,0)</f>
        <v>0</v>
      </c>
      <c r="AQ85" s="45">
        <f>IFERROR(((SUMIFS('NREL Scaling Data'!$F:$F,'NREL Scaling Data'!$B:$B,UPPER(About!$B$1),'NREL Scaling Data'!$E:$E,Calculations!$M85,'NREL Scaling Data'!$A:$A,AQ$3,'NREL Scaling Data'!$C:$C,Calculations!$L85,'NREL Scaling Data'!$D:$D,Calculations!$N85)-SUMIFS('NREL Scaling Data'!$F:$F,'NREL Scaling Data'!$B:$B,UPPER(About!$B$1),'NREL Scaling Data'!$E:$E,Calculations!$M85,'NREL Scaling Data'!$A:$A,AP$3,'NREL Scaling Data'!$C:$C,Calculations!$L85,'NREL Scaling Data'!$D:$D,Calculations!$N85))/SUMIFS('NREL Scaling Data'!$F:$F,'NREL Scaling Data'!$B:$B,UPPER(About!$B$1),'NREL Scaling Data'!$E:$E,Calculations!$M85,'NREL Scaling Data'!$A:$A,AP$3,'NREL Scaling Data'!$C:$C,Calculations!$L85,'NREL Scaling Data'!$D:$D,Calculations!$N85) + 1) * AP85,0)</f>
        <v>0</v>
      </c>
      <c r="AR85" s="45">
        <f>IFERROR(((SUMIFS('NREL Scaling Data'!$F:$F,'NREL Scaling Data'!$B:$B,UPPER(About!$B$1),'NREL Scaling Data'!$E:$E,Calculations!$M85,'NREL Scaling Data'!$A:$A,AR$3,'NREL Scaling Data'!$C:$C,Calculations!$L85,'NREL Scaling Data'!$D:$D,Calculations!$N85)-SUMIFS('NREL Scaling Data'!$F:$F,'NREL Scaling Data'!$B:$B,UPPER(About!$B$1),'NREL Scaling Data'!$E:$E,Calculations!$M85,'NREL Scaling Data'!$A:$A,AQ$3,'NREL Scaling Data'!$C:$C,Calculations!$L85,'NREL Scaling Data'!$D:$D,Calculations!$N85))/SUMIFS('NREL Scaling Data'!$F:$F,'NREL Scaling Data'!$B:$B,UPPER(About!$B$1),'NREL Scaling Data'!$E:$E,Calculations!$M85,'NREL Scaling Data'!$A:$A,AQ$3,'NREL Scaling Data'!$C:$C,Calculations!$L85,'NREL Scaling Data'!$D:$D,Calculations!$N85) + 1) * AQ85,0)</f>
        <v>0</v>
      </c>
      <c r="AS85" s="45">
        <f>IFERROR(((SUMIFS('NREL Scaling Data'!$F:$F,'NREL Scaling Data'!$B:$B,UPPER(About!$B$1),'NREL Scaling Data'!$E:$E,Calculations!$M85,'NREL Scaling Data'!$A:$A,AS$3,'NREL Scaling Data'!$C:$C,Calculations!$L85,'NREL Scaling Data'!$D:$D,Calculations!$N85)-SUMIFS('NREL Scaling Data'!$F:$F,'NREL Scaling Data'!$B:$B,UPPER(About!$B$1),'NREL Scaling Data'!$E:$E,Calculations!$M85,'NREL Scaling Data'!$A:$A,AR$3,'NREL Scaling Data'!$C:$C,Calculations!$L85,'NREL Scaling Data'!$D:$D,Calculations!$N85))/SUMIFS('NREL Scaling Data'!$F:$F,'NREL Scaling Data'!$B:$B,UPPER(About!$B$1),'NREL Scaling Data'!$E:$E,Calculations!$M85,'NREL Scaling Data'!$A:$A,AR$3,'NREL Scaling Data'!$C:$C,Calculations!$L85,'NREL Scaling Data'!$D:$D,Calculations!$N85) + 1) * AR85,0)</f>
        <v>0</v>
      </c>
      <c r="AT85" s="45">
        <f>IFERROR(((SUMIFS('NREL Scaling Data'!$F:$F,'NREL Scaling Data'!$B:$B,UPPER(About!$B$1),'NREL Scaling Data'!$E:$E,Calculations!$M85,'NREL Scaling Data'!$A:$A,AT$3,'NREL Scaling Data'!$C:$C,Calculations!$L85,'NREL Scaling Data'!$D:$D,Calculations!$N85)-SUMIFS('NREL Scaling Data'!$F:$F,'NREL Scaling Data'!$B:$B,UPPER(About!$B$1),'NREL Scaling Data'!$E:$E,Calculations!$M85,'NREL Scaling Data'!$A:$A,AS$3,'NREL Scaling Data'!$C:$C,Calculations!$L85,'NREL Scaling Data'!$D:$D,Calculations!$N85))/SUMIFS('NREL Scaling Data'!$F:$F,'NREL Scaling Data'!$B:$B,UPPER(About!$B$1),'NREL Scaling Data'!$E:$E,Calculations!$M85,'NREL Scaling Data'!$A:$A,AS$3,'NREL Scaling Data'!$C:$C,Calculations!$L85,'NREL Scaling Data'!$D:$D,Calculations!$N85) + 1) * AS85,0)</f>
        <v>0</v>
      </c>
    </row>
    <row r="86" spans="7:46">
      <c r="I86" s="12" t="s">
        <v>1084</v>
      </c>
      <c r="J86" s="209">
        <f>IFERROR(SUMIFS('NREL Scaling Data'!F:F,'NREL Scaling Data'!B:B,UPPER(About!$B$1),'NREL Scaling Data'!E:E,Calculations!M86,'NREL Scaling Data'!A:A, 2021,'NREL Scaling Data'!C:C,Calculations!L86,'NREL Scaling Data'!D:D,Calculations!N86) / SUMIFS('NREL Scaling Data'!F:F,'NREL Scaling Data'!B:B,UPPER(About!$B$1),'NREL Scaling Data'!A:A, 2021,'NREL Scaling Data'!C:C,Calculations!L86,'NREL Scaling Data'!D:D,Calculations!N86),0)</f>
        <v>0</v>
      </c>
      <c r="K86" s="210">
        <f t="shared" si="17"/>
        <v>5.7633672610931462E-2</v>
      </c>
      <c r="L86" s="209" t="s">
        <v>1022</v>
      </c>
      <c r="M86" s="12" t="s">
        <v>1018</v>
      </c>
      <c r="N86" s="1" t="s">
        <v>83</v>
      </c>
      <c r="O86" s="7">
        <f t="shared" si="18"/>
        <v>0</v>
      </c>
      <c r="P86" s="7">
        <f t="shared" si="19"/>
        <v>0</v>
      </c>
      <c r="Q86" s="45">
        <f>SUMIFS('SEDS 2021'!$F$23:$F$40,'SEDS 2021'!E$23:E$40,Calculations!L86,'SEDS 2021'!D$23:D$40,Calculations!N86)*J86*K86</f>
        <v>0</v>
      </c>
      <c r="R86" s="45">
        <f>IFERROR(((SUMIFS('NREL Scaling Data'!$F:$F,'NREL Scaling Data'!$B:$B,UPPER(About!$B$1),'NREL Scaling Data'!$E:$E,Calculations!$M86,'NREL Scaling Data'!$A:$A,R$3,'NREL Scaling Data'!$C:$C,Calculations!$L86,'NREL Scaling Data'!$D:$D,Calculations!$N86)-SUMIFS('NREL Scaling Data'!$F:$F,'NREL Scaling Data'!$B:$B,UPPER(About!$B$1),'NREL Scaling Data'!$E:$E,Calculations!$M86,'NREL Scaling Data'!$A:$A,Q$3,'NREL Scaling Data'!$C:$C,Calculations!$L86,'NREL Scaling Data'!$D:$D,Calculations!$N86))/SUMIFS('NREL Scaling Data'!$F:$F,'NREL Scaling Data'!$B:$B,UPPER(About!$B$1),'NREL Scaling Data'!$E:$E,Calculations!$M86,'NREL Scaling Data'!$A:$A,Q$3,'NREL Scaling Data'!$C:$C,Calculations!$L86,'NREL Scaling Data'!$D:$D,Calculations!$N86) + 1) * Q86,0)</f>
        <v>0</v>
      </c>
      <c r="S86" s="45">
        <f>IFERROR(((SUMIFS('NREL Scaling Data'!$F:$F,'NREL Scaling Data'!$B:$B,UPPER(About!$B$1),'NREL Scaling Data'!$E:$E,Calculations!$M86,'NREL Scaling Data'!$A:$A,S$3,'NREL Scaling Data'!$C:$C,Calculations!$L86,'NREL Scaling Data'!$D:$D,Calculations!$N86)-SUMIFS('NREL Scaling Data'!$F:$F,'NREL Scaling Data'!$B:$B,UPPER(About!$B$1),'NREL Scaling Data'!$E:$E,Calculations!$M86,'NREL Scaling Data'!$A:$A,R$3,'NREL Scaling Data'!$C:$C,Calculations!$L86,'NREL Scaling Data'!$D:$D,Calculations!$N86))/SUMIFS('NREL Scaling Data'!$F:$F,'NREL Scaling Data'!$B:$B,UPPER(About!$B$1),'NREL Scaling Data'!$E:$E,Calculations!$M86,'NREL Scaling Data'!$A:$A,R$3,'NREL Scaling Data'!$C:$C,Calculations!$L86,'NREL Scaling Data'!$D:$D,Calculations!$N86) + 1) * R86,0)</f>
        <v>0</v>
      </c>
      <c r="T86" s="45">
        <f>IFERROR(((SUMIFS('NREL Scaling Data'!$F:$F,'NREL Scaling Data'!$B:$B,UPPER(About!$B$1),'NREL Scaling Data'!$E:$E,Calculations!$M86,'NREL Scaling Data'!$A:$A,T$3,'NREL Scaling Data'!$C:$C,Calculations!$L86,'NREL Scaling Data'!$D:$D,Calculations!$N86)-SUMIFS('NREL Scaling Data'!$F:$F,'NREL Scaling Data'!$B:$B,UPPER(About!$B$1),'NREL Scaling Data'!$E:$E,Calculations!$M86,'NREL Scaling Data'!$A:$A,S$3,'NREL Scaling Data'!$C:$C,Calculations!$L86,'NREL Scaling Data'!$D:$D,Calculations!$N86))/SUMIFS('NREL Scaling Data'!$F:$F,'NREL Scaling Data'!$B:$B,UPPER(About!$B$1),'NREL Scaling Data'!$E:$E,Calculations!$M86,'NREL Scaling Data'!$A:$A,S$3,'NREL Scaling Data'!$C:$C,Calculations!$L86,'NREL Scaling Data'!$D:$D,Calculations!$N86) + 1) * S86,0)</f>
        <v>0</v>
      </c>
      <c r="U86" s="45">
        <f>IFERROR(((SUMIFS('NREL Scaling Data'!$F:$F,'NREL Scaling Data'!$B:$B,UPPER(About!$B$1),'NREL Scaling Data'!$E:$E,Calculations!$M86,'NREL Scaling Data'!$A:$A,U$3,'NREL Scaling Data'!$C:$C,Calculations!$L86,'NREL Scaling Data'!$D:$D,Calculations!$N86)-SUMIFS('NREL Scaling Data'!$F:$F,'NREL Scaling Data'!$B:$B,UPPER(About!$B$1),'NREL Scaling Data'!$E:$E,Calculations!$M86,'NREL Scaling Data'!$A:$A,T$3,'NREL Scaling Data'!$C:$C,Calculations!$L86,'NREL Scaling Data'!$D:$D,Calculations!$N86))/SUMIFS('NREL Scaling Data'!$F:$F,'NREL Scaling Data'!$B:$B,UPPER(About!$B$1),'NREL Scaling Data'!$E:$E,Calculations!$M86,'NREL Scaling Data'!$A:$A,T$3,'NREL Scaling Data'!$C:$C,Calculations!$L86,'NREL Scaling Data'!$D:$D,Calculations!$N86) + 1) * T86,0)</f>
        <v>0</v>
      </c>
      <c r="V86" s="45">
        <f>IFERROR(((SUMIFS('NREL Scaling Data'!$F:$F,'NREL Scaling Data'!$B:$B,UPPER(About!$B$1),'NREL Scaling Data'!$E:$E,Calculations!$M86,'NREL Scaling Data'!$A:$A,V$3,'NREL Scaling Data'!$C:$C,Calculations!$L86,'NREL Scaling Data'!$D:$D,Calculations!$N86)-SUMIFS('NREL Scaling Data'!$F:$F,'NREL Scaling Data'!$B:$B,UPPER(About!$B$1),'NREL Scaling Data'!$E:$E,Calculations!$M86,'NREL Scaling Data'!$A:$A,U$3,'NREL Scaling Data'!$C:$C,Calculations!$L86,'NREL Scaling Data'!$D:$D,Calculations!$N86))/SUMIFS('NREL Scaling Data'!$F:$F,'NREL Scaling Data'!$B:$B,UPPER(About!$B$1),'NREL Scaling Data'!$E:$E,Calculations!$M86,'NREL Scaling Data'!$A:$A,U$3,'NREL Scaling Data'!$C:$C,Calculations!$L86,'NREL Scaling Data'!$D:$D,Calculations!$N86) + 1) * U86,0)</f>
        <v>0</v>
      </c>
      <c r="W86" s="45">
        <f>IFERROR(((SUMIFS('NREL Scaling Data'!$F:$F,'NREL Scaling Data'!$B:$B,UPPER(About!$B$1),'NREL Scaling Data'!$E:$E,Calculations!$M86,'NREL Scaling Data'!$A:$A,W$3,'NREL Scaling Data'!$C:$C,Calculations!$L86,'NREL Scaling Data'!$D:$D,Calculations!$N86)-SUMIFS('NREL Scaling Data'!$F:$F,'NREL Scaling Data'!$B:$B,UPPER(About!$B$1),'NREL Scaling Data'!$E:$E,Calculations!$M86,'NREL Scaling Data'!$A:$A,V$3,'NREL Scaling Data'!$C:$C,Calculations!$L86,'NREL Scaling Data'!$D:$D,Calculations!$N86))/SUMIFS('NREL Scaling Data'!$F:$F,'NREL Scaling Data'!$B:$B,UPPER(About!$B$1),'NREL Scaling Data'!$E:$E,Calculations!$M86,'NREL Scaling Data'!$A:$A,V$3,'NREL Scaling Data'!$C:$C,Calculations!$L86,'NREL Scaling Data'!$D:$D,Calculations!$N86) + 1) * V86,0)</f>
        <v>0</v>
      </c>
      <c r="X86" s="45">
        <f>IFERROR(((SUMIFS('NREL Scaling Data'!$F:$F,'NREL Scaling Data'!$B:$B,UPPER(About!$B$1),'NREL Scaling Data'!$E:$E,Calculations!$M86,'NREL Scaling Data'!$A:$A,X$3,'NREL Scaling Data'!$C:$C,Calculations!$L86,'NREL Scaling Data'!$D:$D,Calculations!$N86)-SUMIFS('NREL Scaling Data'!$F:$F,'NREL Scaling Data'!$B:$B,UPPER(About!$B$1),'NREL Scaling Data'!$E:$E,Calculations!$M86,'NREL Scaling Data'!$A:$A,W$3,'NREL Scaling Data'!$C:$C,Calculations!$L86,'NREL Scaling Data'!$D:$D,Calculations!$N86))/SUMIFS('NREL Scaling Data'!$F:$F,'NREL Scaling Data'!$B:$B,UPPER(About!$B$1),'NREL Scaling Data'!$E:$E,Calculations!$M86,'NREL Scaling Data'!$A:$A,W$3,'NREL Scaling Data'!$C:$C,Calculations!$L86,'NREL Scaling Data'!$D:$D,Calculations!$N86) + 1) * W86,0)</f>
        <v>0</v>
      </c>
      <c r="Y86" s="45">
        <f>IFERROR(((SUMIFS('NREL Scaling Data'!$F:$F,'NREL Scaling Data'!$B:$B,UPPER(About!$B$1),'NREL Scaling Data'!$E:$E,Calculations!$M86,'NREL Scaling Data'!$A:$A,Y$3,'NREL Scaling Data'!$C:$C,Calculations!$L86,'NREL Scaling Data'!$D:$D,Calculations!$N86)-SUMIFS('NREL Scaling Data'!$F:$F,'NREL Scaling Data'!$B:$B,UPPER(About!$B$1),'NREL Scaling Data'!$E:$E,Calculations!$M86,'NREL Scaling Data'!$A:$A,X$3,'NREL Scaling Data'!$C:$C,Calculations!$L86,'NREL Scaling Data'!$D:$D,Calculations!$N86))/SUMIFS('NREL Scaling Data'!$F:$F,'NREL Scaling Data'!$B:$B,UPPER(About!$B$1),'NREL Scaling Data'!$E:$E,Calculations!$M86,'NREL Scaling Data'!$A:$A,X$3,'NREL Scaling Data'!$C:$C,Calculations!$L86,'NREL Scaling Data'!$D:$D,Calculations!$N86) + 1) * X86,0)</f>
        <v>0</v>
      </c>
      <c r="Z86" s="45">
        <f>IFERROR(((SUMIFS('NREL Scaling Data'!$F:$F,'NREL Scaling Data'!$B:$B,UPPER(About!$B$1),'NREL Scaling Data'!$E:$E,Calculations!$M86,'NREL Scaling Data'!$A:$A,Z$3,'NREL Scaling Data'!$C:$C,Calculations!$L86,'NREL Scaling Data'!$D:$D,Calculations!$N86)-SUMIFS('NREL Scaling Data'!$F:$F,'NREL Scaling Data'!$B:$B,UPPER(About!$B$1),'NREL Scaling Data'!$E:$E,Calculations!$M86,'NREL Scaling Data'!$A:$A,Y$3,'NREL Scaling Data'!$C:$C,Calculations!$L86,'NREL Scaling Data'!$D:$D,Calculations!$N86))/SUMIFS('NREL Scaling Data'!$F:$F,'NREL Scaling Data'!$B:$B,UPPER(About!$B$1),'NREL Scaling Data'!$E:$E,Calculations!$M86,'NREL Scaling Data'!$A:$A,Y$3,'NREL Scaling Data'!$C:$C,Calculations!$L86,'NREL Scaling Data'!$D:$D,Calculations!$N86) + 1) * Y86,0)</f>
        <v>0</v>
      </c>
      <c r="AA86" s="45">
        <f>IFERROR(((SUMIFS('NREL Scaling Data'!$F:$F,'NREL Scaling Data'!$B:$B,UPPER(About!$B$1),'NREL Scaling Data'!$E:$E,Calculations!$M86,'NREL Scaling Data'!$A:$A,AA$3,'NREL Scaling Data'!$C:$C,Calculations!$L86,'NREL Scaling Data'!$D:$D,Calculations!$N86)-SUMIFS('NREL Scaling Data'!$F:$F,'NREL Scaling Data'!$B:$B,UPPER(About!$B$1),'NREL Scaling Data'!$E:$E,Calculations!$M86,'NREL Scaling Data'!$A:$A,Z$3,'NREL Scaling Data'!$C:$C,Calculations!$L86,'NREL Scaling Data'!$D:$D,Calculations!$N86))/SUMIFS('NREL Scaling Data'!$F:$F,'NREL Scaling Data'!$B:$B,UPPER(About!$B$1),'NREL Scaling Data'!$E:$E,Calculations!$M86,'NREL Scaling Data'!$A:$A,Z$3,'NREL Scaling Data'!$C:$C,Calculations!$L86,'NREL Scaling Data'!$D:$D,Calculations!$N86) + 1) * Z86,0)</f>
        <v>0</v>
      </c>
      <c r="AB86" s="45">
        <f>IFERROR(((SUMIFS('NREL Scaling Data'!$F:$F,'NREL Scaling Data'!$B:$B,UPPER(About!$B$1),'NREL Scaling Data'!$E:$E,Calculations!$M86,'NREL Scaling Data'!$A:$A,AB$3,'NREL Scaling Data'!$C:$C,Calculations!$L86,'NREL Scaling Data'!$D:$D,Calculations!$N86)-SUMIFS('NREL Scaling Data'!$F:$F,'NREL Scaling Data'!$B:$B,UPPER(About!$B$1),'NREL Scaling Data'!$E:$E,Calculations!$M86,'NREL Scaling Data'!$A:$A,AA$3,'NREL Scaling Data'!$C:$C,Calculations!$L86,'NREL Scaling Data'!$D:$D,Calculations!$N86))/SUMIFS('NREL Scaling Data'!$F:$F,'NREL Scaling Data'!$B:$B,UPPER(About!$B$1),'NREL Scaling Data'!$E:$E,Calculations!$M86,'NREL Scaling Data'!$A:$A,AA$3,'NREL Scaling Data'!$C:$C,Calculations!$L86,'NREL Scaling Data'!$D:$D,Calculations!$N86) + 1) * AA86,0)</f>
        <v>0</v>
      </c>
      <c r="AC86" s="45">
        <f>IFERROR(((SUMIFS('NREL Scaling Data'!$F:$F,'NREL Scaling Data'!$B:$B,UPPER(About!$B$1),'NREL Scaling Data'!$E:$E,Calculations!$M86,'NREL Scaling Data'!$A:$A,AC$3,'NREL Scaling Data'!$C:$C,Calculations!$L86,'NREL Scaling Data'!$D:$D,Calculations!$N86)-SUMIFS('NREL Scaling Data'!$F:$F,'NREL Scaling Data'!$B:$B,UPPER(About!$B$1),'NREL Scaling Data'!$E:$E,Calculations!$M86,'NREL Scaling Data'!$A:$A,AB$3,'NREL Scaling Data'!$C:$C,Calculations!$L86,'NREL Scaling Data'!$D:$D,Calculations!$N86))/SUMIFS('NREL Scaling Data'!$F:$F,'NREL Scaling Data'!$B:$B,UPPER(About!$B$1),'NREL Scaling Data'!$E:$E,Calculations!$M86,'NREL Scaling Data'!$A:$A,AB$3,'NREL Scaling Data'!$C:$C,Calculations!$L86,'NREL Scaling Data'!$D:$D,Calculations!$N86) + 1) * AB86,0)</f>
        <v>0</v>
      </c>
      <c r="AD86" s="45">
        <f>IFERROR(((SUMIFS('NREL Scaling Data'!$F:$F,'NREL Scaling Data'!$B:$B,UPPER(About!$B$1),'NREL Scaling Data'!$E:$E,Calculations!$M86,'NREL Scaling Data'!$A:$A,AD$3,'NREL Scaling Data'!$C:$C,Calculations!$L86,'NREL Scaling Data'!$D:$D,Calculations!$N86)-SUMIFS('NREL Scaling Data'!$F:$F,'NREL Scaling Data'!$B:$B,UPPER(About!$B$1),'NREL Scaling Data'!$E:$E,Calculations!$M86,'NREL Scaling Data'!$A:$A,AC$3,'NREL Scaling Data'!$C:$C,Calculations!$L86,'NREL Scaling Data'!$D:$D,Calculations!$N86))/SUMIFS('NREL Scaling Data'!$F:$F,'NREL Scaling Data'!$B:$B,UPPER(About!$B$1),'NREL Scaling Data'!$E:$E,Calculations!$M86,'NREL Scaling Data'!$A:$A,AC$3,'NREL Scaling Data'!$C:$C,Calculations!$L86,'NREL Scaling Data'!$D:$D,Calculations!$N86) + 1) * AC86,0)</f>
        <v>0</v>
      </c>
      <c r="AE86" s="45">
        <f>IFERROR(((SUMIFS('NREL Scaling Data'!$F:$F,'NREL Scaling Data'!$B:$B,UPPER(About!$B$1),'NREL Scaling Data'!$E:$E,Calculations!$M86,'NREL Scaling Data'!$A:$A,AE$3,'NREL Scaling Data'!$C:$C,Calculations!$L86,'NREL Scaling Data'!$D:$D,Calculations!$N86)-SUMIFS('NREL Scaling Data'!$F:$F,'NREL Scaling Data'!$B:$B,UPPER(About!$B$1),'NREL Scaling Data'!$E:$E,Calculations!$M86,'NREL Scaling Data'!$A:$A,AD$3,'NREL Scaling Data'!$C:$C,Calculations!$L86,'NREL Scaling Data'!$D:$D,Calculations!$N86))/SUMIFS('NREL Scaling Data'!$F:$F,'NREL Scaling Data'!$B:$B,UPPER(About!$B$1),'NREL Scaling Data'!$E:$E,Calculations!$M86,'NREL Scaling Data'!$A:$A,AD$3,'NREL Scaling Data'!$C:$C,Calculations!$L86,'NREL Scaling Data'!$D:$D,Calculations!$N86) + 1) * AD86,0)</f>
        <v>0</v>
      </c>
      <c r="AF86" s="45">
        <f>IFERROR(((SUMIFS('NREL Scaling Data'!$F:$F,'NREL Scaling Data'!$B:$B,UPPER(About!$B$1),'NREL Scaling Data'!$E:$E,Calculations!$M86,'NREL Scaling Data'!$A:$A,AF$3,'NREL Scaling Data'!$C:$C,Calculations!$L86,'NREL Scaling Data'!$D:$D,Calculations!$N86)-SUMIFS('NREL Scaling Data'!$F:$F,'NREL Scaling Data'!$B:$B,UPPER(About!$B$1),'NREL Scaling Data'!$E:$E,Calculations!$M86,'NREL Scaling Data'!$A:$A,AE$3,'NREL Scaling Data'!$C:$C,Calculations!$L86,'NREL Scaling Data'!$D:$D,Calculations!$N86))/SUMIFS('NREL Scaling Data'!$F:$F,'NREL Scaling Data'!$B:$B,UPPER(About!$B$1),'NREL Scaling Data'!$E:$E,Calculations!$M86,'NREL Scaling Data'!$A:$A,AE$3,'NREL Scaling Data'!$C:$C,Calculations!$L86,'NREL Scaling Data'!$D:$D,Calculations!$N86) + 1) * AE86,0)</f>
        <v>0</v>
      </c>
      <c r="AG86" s="45">
        <f>IFERROR(((SUMIFS('NREL Scaling Data'!$F:$F,'NREL Scaling Data'!$B:$B,UPPER(About!$B$1),'NREL Scaling Data'!$E:$E,Calculations!$M86,'NREL Scaling Data'!$A:$A,AG$3,'NREL Scaling Data'!$C:$C,Calculations!$L86,'NREL Scaling Data'!$D:$D,Calculations!$N86)-SUMIFS('NREL Scaling Data'!$F:$F,'NREL Scaling Data'!$B:$B,UPPER(About!$B$1),'NREL Scaling Data'!$E:$E,Calculations!$M86,'NREL Scaling Data'!$A:$A,AF$3,'NREL Scaling Data'!$C:$C,Calculations!$L86,'NREL Scaling Data'!$D:$D,Calculations!$N86))/SUMIFS('NREL Scaling Data'!$F:$F,'NREL Scaling Data'!$B:$B,UPPER(About!$B$1),'NREL Scaling Data'!$E:$E,Calculations!$M86,'NREL Scaling Data'!$A:$A,AF$3,'NREL Scaling Data'!$C:$C,Calculations!$L86,'NREL Scaling Data'!$D:$D,Calculations!$N86) + 1) * AF86,0)</f>
        <v>0</v>
      </c>
      <c r="AH86" s="45">
        <f>IFERROR(((SUMIFS('NREL Scaling Data'!$F:$F,'NREL Scaling Data'!$B:$B,UPPER(About!$B$1),'NREL Scaling Data'!$E:$E,Calculations!$M86,'NREL Scaling Data'!$A:$A,AH$3,'NREL Scaling Data'!$C:$C,Calculations!$L86,'NREL Scaling Data'!$D:$D,Calculations!$N86)-SUMIFS('NREL Scaling Data'!$F:$F,'NREL Scaling Data'!$B:$B,UPPER(About!$B$1),'NREL Scaling Data'!$E:$E,Calculations!$M86,'NREL Scaling Data'!$A:$A,AG$3,'NREL Scaling Data'!$C:$C,Calculations!$L86,'NREL Scaling Data'!$D:$D,Calculations!$N86))/SUMIFS('NREL Scaling Data'!$F:$F,'NREL Scaling Data'!$B:$B,UPPER(About!$B$1),'NREL Scaling Data'!$E:$E,Calculations!$M86,'NREL Scaling Data'!$A:$A,AG$3,'NREL Scaling Data'!$C:$C,Calculations!$L86,'NREL Scaling Data'!$D:$D,Calculations!$N86) + 1) * AG86,0)</f>
        <v>0</v>
      </c>
      <c r="AI86" s="45">
        <f>IFERROR(((SUMIFS('NREL Scaling Data'!$F:$F,'NREL Scaling Data'!$B:$B,UPPER(About!$B$1),'NREL Scaling Data'!$E:$E,Calculations!$M86,'NREL Scaling Data'!$A:$A,AI$3,'NREL Scaling Data'!$C:$C,Calculations!$L86,'NREL Scaling Data'!$D:$D,Calculations!$N86)-SUMIFS('NREL Scaling Data'!$F:$F,'NREL Scaling Data'!$B:$B,UPPER(About!$B$1),'NREL Scaling Data'!$E:$E,Calculations!$M86,'NREL Scaling Data'!$A:$A,AH$3,'NREL Scaling Data'!$C:$C,Calculations!$L86,'NREL Scaling Data'!$D:$D,Calculations!$N86))/SUMIFS('NREL Scaling Data'!$F:$F,'NREL Scaling Data'!$B:$B,UPPER(About!$B$1),'NREL Scaling Data'!$E:$E,Calculations!$M86,'NREL Scaling Data'!$A:$A,AH$3,'NREL Scaling Data'!$C:$C,Calculations!$L86,'NREL Scaling Data'!$D:$D,Calculations!$N86) + 1) * AH86,0)</f>
        <v>0</v>
      </c>
      <c r="AJ86" s="45">
        <f>IFERROR(((SUMIFS('NREL Scaling Data'!$F:$F,'NREL Scaling Data'!$B:$B,UPPER(About!$B$1),'NREL Scaling Data'!$E:$E,Calculations!$M86,'NREL Scaling Data'!$A:$A,AJ$3,'NREL Scaling Data'!$C:$C,Calculations!$L86,'NREL Scaling Data'!$D:$D,Calculations!$N86)-SUMIFS('NREL Scaling Data'!$F:$F,'NREL Scaling Data'!$B:$B,UPPER(About!$B$1),'NREL Scaling Data'!$E:$E,Calculations!$M86,'NREL Scaling Data'!$A:$A,AI$3,'NREL Scaling Data'!$C:$C,Calculations!$L86,'NREL Scaling Data'!$D:$D,Calculations!$N86))/SUMIFS('NREL Scaling Data'!$F:$F,'NREL Scaling Data'!$B:$B,UPPER(About!$B$1),'NREL Scaling Data'!$E:$E,Calculations!$M86,'NREL Scaling Data'!$A:$A,AI$3,'NREL Scaling Data'!$C:$C,Calculations!$L86,'NREL Scaling Data'!$D:$D,Calculations!$N86) + 1) * AI86,0)</f>
        <v>0</v>
      </c>
      <c r="AK86" s="45">
        <f>IFERROR(((SUMIFS('NREL Scaling Data'!$F:$F,'NREL Scaling Data'!$B:$B,UPPER(About!$B$1),'NREL Scaling Data'!$E:$E,Calculations!$M86,'NREL Scaling Data'!$A:$A,AK$3,'NREL Scaling Data'!$C:$C,Calculations!$L86,'NREL Scaling Data'!$D:$D,Calculations!$N86)-SUMIFS('NREL Scaling Data'!$F:$F,'NREL Scaling Data'!$B:$B,UPPER(About!$B$1),'NREL Scaling Data'!$E:$E,Calculations!$M86,'NREL Scaling Data'!$A:$A,AJ$3,'NREL Scaling Data'!$C:$C,Calculations!$L86,'NREL Scaling Data'!$D:$D,Calculations!$N86))/SUMIFS('NREL Scaling Data'!$F:$F,'NREL Scaling Data'!$B:$B,UPPER(About!$B$1),'NREL Scaling Data'!$E:$E,Calculations!$M86,'NREL Scaling Data'!$A:$A,AJ$3,'NREL Scaling Data'!$C:$C,Calculations!$L86,'NREL Scaling Data'!$D:$D,Calculations!$N86) + 1) * AJ86,0)</f>
        <v>0</v>
      </c>
      <c r="AL86" s="45">
        <f>IFERROR(((SUMIFS('NREL Scaling Data'!$F:$F,'NREL Scaling Data'!$B:$B,UPPER(About!$B$1),'NREL Scaling Data'!$E:$E,Calculations!$M86,'NREL Scaling Data'!$A:$A,AL$3,'NREL Scaling Data'!$C:$C,Calculations!$L86,'NREL Scaling Data'!$D:$D,Calculations!$N86)-SUMIFS('NREL Scaling Data'!$F:$F,'NREL Scaling Data'!$B:$B,UPPER(About!$B$1),'NREL Scaling Data'!$E:$E,Calculations!$M86,'NREL Scaling Data'!$A:$A,AK$3,'NREL Scaling Data'!$C:$C,Calculations!$L86,'NREL Scaling Data'!$D:$D,Calculations!$N86))/SUMIFS('NREL Scaling Data'!$F:$F,'NREL Scaling Data'!$B:$B,UPPER(About!$B$1),'NREL Scaling Data'!$E:$E,Calculations!$M86,'NREL Scaling Data'!$A:$A,AK$3,'NREL Scaling Data'!$C:$C,Calculations!$L86,'NREL Scaling Data'!$D:$D,Calculations!$N86) + 1) * AK86,0)</f>
        <v>0</v>
      </c>
      <c r="AM86" s="45">
        <f>IFERROR(((SUMIFS('NREL Scaling Data'!$F:$F,'NREL Scaling Data'!$B:$B,UPPER(About!$B$1),'NREL Scaling Data'!$E:$E,Calculations!$M86,'NREL Scaling Data'!$A:$A,AM$3,'NREL Scaling Data'!$C:$C,Calculations!$L86,'NREL Scaling Data'!$D:$D,Calculations!$N86)-SUMIFS('NREL Scaling Data'!$F:$F,'NREL Scaling Data'!$B:$B,UPPER(About!$B$1),'NREL Scaling Data'!$E:$E,Calculations!$M86,'NREL Scaling Data'!$A:$A,AL$3,'NREL Scaling Data'!$C:$C,Calculations!$L86,'NREL Scaling Data'!$D:$D,Calculations!$N86))/SUMIFS('NREL Scaling Data'!$F:$F,'NREL Scaling Data'!$B:$B,UPPER(About!$B$1),'NREL Scaling Data'!$E:$E,Calculations!$M86,'NREL Scaling Data'!$A:$A,AL$3,'NREL Scaling Data'!$C:$C,Calculations!$L86,'NREL Scaling Data'!$D:$D,Calculations!$N86) + 1) * AL86,0)</f>
        <v>0</v>
      </c>
      <c r="AN86" s="45">
        <f>IFERROR(((SUMIFS('NREL Scaling Data'!$F:$F,'NREL Scaling Data'!$B:$B,UPPER(About!$B$1),'NREL Scaling Data'!$E:$E,Calculations!$M86,'NREL Scaling Data'!$A:$A,AN$3,'NREL Scaling Data'!$C:$C,Calculations!$L86,'NREL Scaling Data'!$D:$D,Calculations!$N86)-SUMIFS('NREL Scaling Data'!$F:$F,'NREL Scaling Data'!$B:$B,UPPER(About!$B$1),'NREL Scaling Data'!$E:$E,Calculations!$M86,'NREL Scaling Data'!$A:$A,AM$3,'NREL Scaling Data'!$C:$C,Calculations!$L86,'NREL Scaling Data'!$D:$D,Calculations!$N86))/SUMIFS('NREL Scaling Data'!$F:$F,'NREL Scaling Data'!$B:$B,UPPER(About!$B$1),'NREL Scaling Data'!$E:$E,Calculations!$M86,'NREL Scaling Data'!$A:$A,AM$3,'NREL Scaling Data'!$C:$C,Calculations!$L86,'NREL Scaling Data'!$D:$D,Calculations!$N86) + 1) * AM86,0)</f>
        <v>0</v>
      </c>
      <c r="AO86" s="45">
        <f>IFERROR(((SUMIFS('NREL Scaling Data'!$F:$F,'NREL Scaling Data'!$B:$B,UPPER(About!$B$1),'NREL Scaling Data'!$E:$E,Calculations!$M86,'NREL Scaling Data'!$A:$A,AO$3,'NREL Scaling Data'!$C:$C,Calculations!$L86,'NREL Scaling Data'!$D:$D,Calculations!$N86)-SUMIFS('NREL Scaling Data'!$F:$F,'NREL Scaling Data'!$B:$B,UPPER(About!$B$1),'NREL Scaling Data'!$E:$E,Calculations!$M86,'NREL Scaling Data'!$A:$A,AN$3,'NREL Scaling Data'!$C:$C,Calculations!$L86,'NREL Scaling Data'!$D:$D,Calculations!$N86))/SUMIFS('NREL Scaling Data'!$F:$F,'NREL Scaling Data'!$B:$B,UPPER(About!$B$1),'NREL Scaling Data'!$E:$E,Calculations!$M86,'NREL Scaling Data'!$A:$A,AN$3,'NREL Scaling Data'!$C:$C,Calculations!$L86,'NREL Scaling Data'!$D:$D,Calculations!$N86) + 1) * AN86,0)</f>
        <v>0</v>
      </c>
      <c r="AP86" s="45">
        <f>IFERROR(((SUMIFS('NREL Scaling Data'!$F:$F,'NREL Scaling Data'!$B:$B,UPPER(About!$B$1),'NREL Scaling Data'!$E:$E,Calculations!$M86,'NREL Scaling Data'!$A:$A,AP$3,'NREL Scaling Data'!$C:$C,Calculations!$L86,'NREL Scaling Data'!$D:$D,Calculations!$N86)-SUMIFS('NREL Scaling Data'!$F:$F,'NREL Scaling Data'!$B:$B,UPPER(About!$B$1),'NREL Scaling Data'!$E:$E,Calculations!$M86,'NREL Scaling Data'!$A:$A,AO$3,'NREL Scaling Data'!$C:$C,Calculations!$L86,'NREL Scaling Data'!$D:$D,Calculations!$N86))/SUMIFS('NREL Scaling Data'!$F:$F,'NREL Scaling Data'!$B:$B,UPPER(About!$B$1),'NREL Scaling Data'!$E:$E,Calculations!$M86,'NREL Scaling Data'!$A:$A,AO$3,'NREL Scaling Data'!$C:$C,Calculations!$L86,'NREL Scaling Data'!$D:$D,Calculations!$N86) + 1) * AO86,0)</f>
        <v>0</v>
      </c>
      <c r="AQ86" s="45">
        <f>IFERROR(((SUMIFS('NREL Scaling Data'!$F:$F,'NREL Scaling Data'!$B:$B,UPPER(About!$B$1),'NREL Scaling Data'!$E:$E,Calculations!$M86,'NREL Scaling Data'!$A:$A,AQ$3,'NREL Scaling Data'!$C:$C,Calculations!$L86,'NREL Scaling Data'!$D:$D,Calculations!$N86)-SUMIFS('NREL Scaling Data'!$F:$F,'NREL Scaling Data'!$B:$B,UPPER(About!$B$1),'NREL Scaling Data'!$E:$E,Calculations!$M86,'NREL Scaling Data'!$A:$A,AP$3,'NREL Scaling Data'!$C:$C,Calculations!$L86,'NREL Scaling Data'!$D:$D,Calculations!$N86))/SUMIFS('NREL Scaling Data'!$F:$F,'NREL Scaling Data'!$B:$B,UPPER(About!$B$1),'NREL Scaling Data'!$E:$E,Calculations!$M86,'NREL Scaling Data'!$A:$A,AP$3,'NREL Scaling Data'!$C:$C,Calculations!$L86,'NREL Scaling Data'!$D:$D,Calculations!$N86) + 1) * AP86,0)</f>
        <v>0</v>
      </c>
      <c r="AR86" s="45">
        <f>IFERROR(((SUMIFS('NREL Scaling Data'!$F:$F,'NREL Scaling Data'!$B:$B,UPPER(About!$B$1),'NREL Scaling Data'!$E:$E,Calculations!$M86,'NREL Scaling Data'!$A:$A,AR$3,'NREL Scaling Data'!$C:$C,Calculations!$L86,'NREL Scaling Data'!$D:$D,Calculations!$N86)-SUMIFS('NREL Scaling Data'!$F:$F,'NREL Scaling Data'!$B:$B,UPPER(About!$B$1),'NREL Scaling Data'!$E:$E,Calculations!$M86,'NREL Scaling Data'!$A:$A,AQ$3,'NREL Scaling Data'!$C:$C,Calculations!$L86,'NREL Scaling Data'!$D:$D,Calculations!$N86))/SUMIFS('NREL Scaling Data'!$F:$F,'NREL Scaling Data'!$B:$B,UPPER(About!$B$1),'NREL Scaling Data'!$E:$E,Calculations!$M86,'NREL Scaling Data'!$A:$A,AQ$3,'NREL Scaling Data'!$C:$C,Calculations!$L86,'NREL Scaling Data'!$D:$D,Calculations!$N86) + 1) * AQ86,0)</f>
        <v>0</v>
      </c>
      <c r="AS86" s="45">
        <f>IFERROR(((SUMIFS('NREL Scaling Data'!$F:$F,'NREL Scaling Data'!$B:$B,UPPER(About!$B$1),'NREL Scaling Data'!$E:$E,Calculations!$M86,'NREL Scaling Data'!$A:$A,AS$3,'NREL Scaling Data'!$C:$C,Calculations!$L86,'NREL Scaling Data'!$D:$D,Calculations!$N86)-SUMIFS('NREL Scaling Data'!$F:$F,'NREL Scaling Data'!$B:$B,UPPER(About!$B$1),'NREL Scaling Data'!$E:$E,Calculations!$M86,'NREL Scaling Data'!$A:$A,AR$3,'NREL Scaling Data'!$C:$C,Calculations!$L86,'NREL Scaling Data'!$D:$D,Calculations!$N86))/SUMIFS('NREL Scaling Data'!$F:$F,'NREL Scaling Data'!$B:$B,UPPER(About!$B$1),'NREL Scaling Data'!$E:$E,Calculations!$M86,'NREL Scaling Data'!$A:$A,AR$3,'NREL Scaling Data'!$C:$C,Calculations!$L86,'NREL Scaling Data'!$D:$D,Calculations!$N86) + 1) * AR86,0)</f>
        <v>0</v>
      </c>
      <c r="AT86" s="45">
        <f>IFERROR(((SUMIFS('NREL Scaling Data'!$F:$F,'NREL Scaling Data'!$B:$B,UPPER(About!$B$1),'NREL Scaling Data'!$E:$E,Calculations!$M86,'NREL Scaling Data'!$A:$A,AT$3,'NREL Scaling Data'!$C:$C,Calculations!$L86,'NREL Scaling Data'!$D:$D,Calculations!$N86)-SUMIFS('NREL Scaling Data'!$F:$F,'NREL Scaling Data'!$B:$B,UPPER(About!$B$1),'NREL Scaling Data'!$E:$E,Calculations!$M86,'NREL Scaling Data'!$A:$A,AS$3,'NREL Scaling Data'!$C:$C,Calculations!$L86,'NREL Scaling Data'!$D:$D,Calculations!$N86))/SUMIFS('NREL Scaling Data'!$F:$F,'NREL Scaling Data'!$B:$B,UPPER(About!$B$1),'NREL Scaling Data'!$E:$E,Calculations!$M86,'NREL Scaling Data'!$A:$A,AS$3,'NREL Scaling Data'!$C:$C,Calculations!$L86,'NREL Scaling Data'!$D:$D,Calculations!$N86) + 1) * AS86,0)</f>
        <v>0</v>
      </c>
    </row>
    <row r="87" spans="7:46">
      <c r="I87" s="12" t="s">
        <v>1084</v>
      </c>
      <c r="J87" s="209">
        <f>IFERROR(SUMIFS('NREL Scaling Data'!F:F,'NREL Scaling Data'!B:B,UPPER(About!$B$1),'NREL Scaling Data'!E:E,Calculations!M87,'NREL Scaling Data'!A:A, 2021,'NREL Scaling Data'!C:C,Calculations!L87,'NREL Scaling Data'!D:D,Calculations!N87) / SUMIFS('NREL Scaling Data'!F:F,'NREL Scaling Data'!B:B,UPPER(About!$B$1),'NREL Scaling Data'!A:A, 2021,'NREL Scaling Data'!C:C,Calculations!L87,'NREL Scaling Data'!D:D,Calculations!N87),0)</f>
        <v>0</v>
      </c>
      <c r="K87" s="210">
        <f t="shared" si="17"/>
        <v>5.7633672610931462E-2</v>
      </c>
      <c r="L87" s="209" t="s">
        <v>1022</v>
      </c>
      <c r="M87" s="12" t="s">
        <v>1018</v>
      </c>
      <c r="N87" s="1" t="s">
        <v>981</v>
      </c>
      <c r="O87" s="7">
        <f t="shared" si="18"/>
        <v>0</v>
      </c>
      <c r="P87" s="7">
        <f t="shared" si="19"/>
        <v>0</v>
      </c>
      <c r="Q87" s="45">
        <f>SUMIFS('SEDS 2021'!$F$23:$F$40,'SEDS 2021'!E$23:E$40,Calculations!L87,'SEDS 2021'!D$23:D$40,Calculations!N87)*J87*K87</f>
        <v>0</v>
      </c>
      <c r="R87" s="45">
        <f>IFERROR(((SUMIFS('NREL Scaling Data'!$F:$F,'NREL Scaling Data'!$B:$B,UPPER(About!$B$1),'NREL Scaling Data'!$E:$E,Calculations!$M87,'NREL Scaling Data'!$A:$A,R$3,'NREL Scaling Data'!$C:$C,Calculations!$L87,'NREL Scaling Data'!$D:$D,Calculations!$N87)-SUMIFS('NREL Scaling Data'!$F:$F,'NREL Scaling Data'!$B:$B,UPPER(About!$B$1),'NREL Scaling Data'!$E:$E,Calculations!$M87,'NREL Scaling Data'!$A:$A,Q$3,'NREL Scaling Data'!$C:$C,Calculations!$L87,'NREL Scaling Data'!$D:$D,Calculations!$N87))/SUMIFS('NREL Scaling Data'!$F:$F,'NREL Scaling Data'!$B:$B,UPPER(About!$B$1),'NREL Scaling Data'!$E:$E,Calculations!$M87,'NREL Scaling Data'!$A:$A,Q$3,'NREL Scaling Data'!$C:$C,Calculations!$L87,'NREL Scaling Data'!$D:$D,Calculations!$N87) + 1) * Q87,0)</f>
        <v>0</v>
      </c>
      <c r="S87" s="45">
        <f>IFERROR(((SUMIFS('NREL Scaling Data'!$F:$F,'NREL Scaling Data'!$B:$B,UPPER(About!$B$1),'NREL Scaling Data'!$E:$E,Calculations!$M87,'NREL Scaling Data'!$A:$A,S$3,'NREL Scaling Data'!$C:$C,Calculations!$L87,'NREL Scaling Data'!$D:$D,Calculations!$N87)-SUMIFS('NREL Scaling Data'!$F:$F,'NREL Scaling Data'!$B:$B,UPPER(About!$B$1),'NREL Scaling Data'!$E:$E,Calculations!$M87,'NREL Scaling Data'!$A:$A,R$3,'NREL Scaling Data'!$C:$C,Calculations!$L87,'NREL Scaling Data'!$D:$D,Calculations!$N87))/SUMIFS('NREL Scaling Data'!$F:$F,'NREL Scaling Data'!$B:$B,UPPER(About!$B$1),'NREL Scaling Data'!$E:$E,Calculations!$M87,'NREL Scaling Data'!$A:$A,R$3,'NREL Scaling Data'!$C:$C,Calculations!$L87,'NREL Scaling Data'!$D:$D,Calculations!$N87) + 1) * R87,0)</f>
        <v>0</v>
      </c>
      <c r="T87" s="45">
        <f>IFERROR(((SUMIFS('NREL Scaling Data'!$F:$F,'NREL Scaling Data'!$B:$B,UPPER(About!$B$1),'NREL Scaling Data'!$E:$E,Calculations!$M87,'NREL Scaling Data'!$A:$A,T$3,'NREL Scaling Data'!$C:$C,Calculations!$L87,'NREL Scaling Data'!$D:$D,Calculations!$N87)-SUMIFS('NREL Scaling Data'!$F:$F,'NREL Scaling Data'!$B:$B,UPPER(About!$B$1),'NREL Scaling Data'!$E:$E,Calculations!$M87,'NREL Scaling Data'!$A:$A,S$3,'NREL Scaling Data'!$C:$C,Calculations!$L87,'NREL Scaling Data'!$D:$D,Calculations!$N87))/SUMIFS('NREL Scaling Data'!$F:$F,'NREL Scaling Data'!$B:$B,UPPER(About!$B$1),'NREL Scaling Data'!$E:$E,Calculations!$M87,'NREL Scaling Data'!$A:$A,S$3,'NREL Scaling Data'!$C:$C,Calculations!$L87,'NREL Scaling Data'!$D:$D,Calculations!$N87) + 1) * S87,0)</f>
        <v>0</v>
      </c>
      <c r="U87" s="45">
        <f>IFERROR(((SUMIFS('NREL Scaling Data'!$F:$F,'NREL Scaling Data'!$B:$B,UPPER(About!$B$1),'NREL Scaling Data'!$E:$E,Calculations!$M87,'NREL Scaling Data'!$A:$A,U$3,'NREL Scaling Data'!$C:$C,Calculations!$L87,'NREL Scaling Data'!$D:$D,Calculations!$N87)-SUMIFS('NREL Scaling Data'!$F:$F,'NREL Scaling Data'!$B:$B,UPPER(About!$B$1),'NREL Scaling Data'!$E:$E,Calculations!$M87,'NREL Scaling Data'!$A:$A,T$3,'NREL Scaling Data'!$C:$C,Calculations!$L87,'NREL Scaling Data'!$D:$D,Calculations!$N87))/SUMIFS('NREL Scaling Data'!$F:$F,'NREL Scaling Data'!$B:$B,UPPER(About!$B$1),'NREL Scaling Data'!$E:$E,Calculations!$M87,'NREL Scaling Data'!$A:$A,T$3,'NREL Scaling Data'!$C:$C,Calculations!$L87,'NREL Scaling Data'!$D:$D,Calculations!$N87) + 1) * T87,0)</f>
        <v>0</v>
      </c>
      <c r="V87" s="45">
        <f>IFERROR(((SUMIFS('NREL Scaling Data'!$F:$F,'NREL Scaling Data'!$B:$B,UPPER(About!$B$1),'NREL Scaling Data'!$E:$E,Calculations!$M87,'NREL Scaling Data'!$A:$A,V$3,'NREL Scaling Data'!$C:$C,Calculations!$L87,'NREL Scaling Data'!$D:$D,Calculations!$N87)-SUMIFS('NREL Scaling Data'!$F:$F,'NREL Scaling Data'!$B:$B,UPPER(About!$B$1),'NREL Scaling Data'!$E:$E,Calculations!$M87,'NREL Scaling Data'!$A:$A,U$3,'NREL Scaling Data'!$C:$C,Calculations!$L87,'NREL Scaling Data'!$D:$D,Calculations!$N87))/SUMIFS('NREL Scaling Data'!$F:$F,'NREL Scaling Data'!$B:$B,UPPER(About!$B$1),'NREL Scaling Data'!$E:$E,Calculations!$M87,'NREL Scaling Data'!$A:$A,U$3,'NREL Scaling Data'!$C:$C,Calculations!$L87,'NREL Scaling Data'!$D:$D,Calculations!$N87) + 1) * U87,0)</f>
        <v>0</v>
      </c>
      <c r="W87" s="45">
        <f>IFERROR(((SUMIFS('NREL Scaling Data'!$F:$F,'NREL Scaling Data'!$B:$B,UPPER(About!$B$1),'NREL Scaling Data'!$E:$E,Calculations!$M87,'NREL Scaling Data'!$A:$A,W$3,'NREL Scaling Data'!$C:$C,Calculations!$L87,'NREL Scaling Data'!$D:$D,Calculations!$N87)-SUMIFS('NREL Scaling Data'!$F:$F,'NREL Scaling Data'!$B:$B,UPPER(About!$B$1),'NREL Scaling Data'!$E:$E,Calculations!$M87,'NREL Scaling Data'!$A:$A,V$3,'NREL Scaling Data'!$C:$C,Calculations!$L87,'NREL Scaling Data'!$D:$D,Calculations!$N87))/SUMIFS('NREL Scaling Data'!$F:$F,'NREL Scaling Data'!$B:$B,UPPER(About!$B$1),'NREL Scaling Data'!$E:$E,Calculations!$M87,'NREL Scaling Data'!$A:$A,V$3,'NREL Scaling Data'!$C:$C,Calculations!$L87,'NREL Scaling Data'!$D:$D,Calculations!$N87) + 1) * V87,0)</f>
        <v>0</v>
      </c>
      <c r="X87" s="45">
        <f>IFERROR(((SUMIFS('NREL Scaling Data'!$F:$F,'NREL Scaling Data'!$B:$B,UPPER(About!$B$1),'NREL Scaling Data'!$E:$E,Calculations!$M87,'NREL Scaling Data'!$A:$A,X$3,'NREL Scaling Data'!$C:$C,Calculations!$L87,'NREL Scaling Data'!$D:$D,Calculations!$N87)-SUMIFS('NREL Scaling Data'!$F:$F,'NREL Scaling Data'!$B:$B,UPPER(About!$B$1),'NREL Scaling Data'!$E:$E,Calculations!$M87,'NREL Scaling Data'!$A:$A,W$3,'NREL Scaling Data'!$C:$C,Calculations!$L87,'NREL Scaling Data'!$D:$D,Calculations!$N87))/SUMIFS('NREL Scaling Data'!$F:$F,'NREL Scaling Data'!$B:$B,UPPER(About!$B$1),'NREL Scaling Data'!$E:$E,Calculations!$M87,'NREL Scaling Data'!$A:$A,W$3,'NREL Scaling Data'!$C:$C,Calculations!$L87,'NREL Scaling Data'!$D:$D,Calculations!$N87) + 1) * W87,0)</f>
        <v>0</v>
      </c>
      <c r="Y87" s="45">
        <f>IFERROR(((SUMIFS('NREL Scaling Data'!$F:$F,'NREL Scaling Data'!$B:$B,UPPER(About!$B$1),'NREL Scaling Data'!$E:$E,Calculations!$M87,'NREL Scaling Data'!$A:$A,Y$3,'NREL Scaling Data'!$C:$C,Calculations!$L87,'NREL Scaling Data'!$D:$D,Calculations!$N87)-SUMIFS('NREL Scaling Data'!$F:$F,'NREL Scaling Data'!$B:$B,UPPER(About!$B$1),'NREL Scaling Data'!$E:$E,Calculations!$M87,'NREL Scaling Data'!$A:$A,X$3,'NREL Scaling Data'!$C:$C,Calculations!$L87,'NREL Scaling Data'!$D:$D,Calculations!$N87))/SUMIFS('NREL Scaling Data'!$F:$F,'NREL Scaling Data'!$B:$B,UPPER(About!$B$1),'NREL Scaling Data'!$E:$E,Calculations!$M87,'NREL Scaling Data'!$A:$A,X$3,'NREL Scaling Data'!$C:$C,Calculations!$L87,'NREL Scaling Data'!$D:$D,Calculations!$N87) + 1) * X87,0)</f>
        <v>0</v>
      </c>
      <c r="Z87" s="45">
        <f>IFERROR(((SUMIFS('NREL Scaling Data'!$F:$F,'NREL Scaling Data'!$B:$B,UPPER(About!$B$1),'NREL Scaling Data'!$E:$E,Calculations!$M87,'NREL Scaling Data'!$A:$A,Z$3,'NREL Scaling Data'!$C:$C,Calculations!$L87,'NREL Scaling Data'!$D:$D,Calculations!$N87)-SUMIFS('NREL Scaling Data'!$F:$F,'NREL Scaling Data'!$B:$B,UPPER(About!$B$1),'NREL Scaling Data'!$E:$E,Calculations!$M87,'NREL Scaling Data'!$A:$A,Y$3,'NREL Scaling Data'!$C:$C,Calculations!$L87,'NREL Scaling Data'!$D:$D,Calculations!$N87))/SUMIFS('NREL Scaling Data'!$F:$F,'NREL Scaling Data'!$B:$B,UPPER(About!$B$1),'NREL Scaling Data'!$E:$E,Calculations!$M87,'NREL Scaling Data'!$A:$A,Y$3,'NREL Scaling Data'!$C:$C,Calculations!$L87,'NREL Scaling Data'!$D:$D,Calculations!$N87) + 1) * Y87,0)</f>
        <v>0</v>
      </c>
      <c r="AA87" s="45">
        <f>IFERROR(((SUMIFS('NREL Scaling Data'!$F:$F,'NREL Scaling Data'!$B:$B,UPPER(About!$B$1),'NREL Scaling Data'!$E:$E,Calculations!$M87,'NREL Scaling Data'!$A:$A,AA$3,'NREL Scaling Data'!$C:$C,Calculations!$L87,'NREL Scaling Data'!$D:$D,Calculations!$N87)-SUMIFS('NREL Scaling Data'!$F:$F,'NREL Scaling Data'!$B:$B,UPPER(About!$B$1),'NREL Scaling Data'!$E:$E,Calculations!$M87,'NREL Scaling Data'!$A:$A,Z$3,'NREL Scaling Data'!$C:$C,Calculations!$L87,'NREL Scaling Data'!$D:$D,Calculations!$N87))/SUMIFS('NREL Scaling Data'!$F:$F,'NREL Scaling Data'!$B:$B,UPPER(About!$B$1),'NREL Scaling Data'!$E:$E,Calculations!$M87,'NREL Scaling Data'!$A:$A,Z$3,'NREL Scaling Data'!$C:$C,Calculations!$L87,'NREL Scaling Data'!$D:$D,Calculations!$N87) + 1) * Z87,0)</f>
        <v>0</v>
      </c>
      <c r="AB87" s="45">
        <f>IFERROR(((SUMIFS('NREL Scaling Data'!$F:$F,'NREL Scaling Data'!$B:$B,UPPER(About!$B$1),'NREL Scaling Data'!$E:$E,Calculations!$M87,'NREL Scaling Data'!$A:$A,AB$3,'NREL Scaling Data'!$C:$C,Calculations!$L87,'NREL Scaling Data'!$D:$D,Calculations!$N87)-SUMIFS('NREL Scaling Data'!$F:$F,'NREL Scaling Data'!$B:$B,UPPER(About!$B$1),'NREL Scaling Data'!$E:$E,Calculations!$M87,'NREL Scaling Data'!$A:$A,AA$3,'NREL Scaling Data'!$C:$C,Calculations!$L87,'NREL Scaling Data'!$D:$D,Calculations!$N87))/SUMIFS('NREL Scaling Data'!$F:$F,'NREL Scaling Data'!$B:$B,UPPER(About!$B$1),'NREL Scaling Data'!$E:$E,Calculations!$M87,'NREL Scaling Data'!$A:$A,AA$3,'NREL Scaling Data'!$C:$C,Calculations!$L87,'NREL Scaling Data'!$D:$D,Calculations!$N87) + 1) * AA87,0)</f>
        <v>0</v>
      </c>
      <c r="AC87" s="45">
        <f>IFERROR(((SUMIFS('NREL Scaling Data'!$F:$F,'NREL Scaling Data'!$B:$B,UPPER(About!$B$1),'NREL Scaling Data'!$E:$E,Calculations!$M87,'NREL Scaling Data'!$A:$A,AC$3,'NREL Scaling Data'!$C:$C,Calculations!$L87,'NREL Scaling Data'!$D:$D,Calculations!$N87)-SUMIFS('NREL Scaling Data'!$F:$F,'NREL Scaling Data'!$B:$B,UPPER(About!$B$1),'NREL Scaling Data'!$E:$E,Calculations!$M87,'NREL Scaling Data'!$A:$A,AB$3,'NREL Scaling Data'!$C:$C,Calculations!$L87,'NREL Scaling Data'!$D:$D,Calculations!$N87))/SUMIFS('NREL Scaling Data'!$F:$F,'NREL Scaling Data'!$B:$B,UPPER(About!$B$1),'NREL Scaling Data'!$E:$E,Calculations!$M87,'NREL Scaling Data'!$A:$A,AB$3,'NREL Scaling Data'!$C:$C,Calculations!$L87,'NREL Scaling Data'!$D:$D,Calculations!$N87) + 1) * AB87,0)</f>
        <v>0</v>
      </c>
      <c r="AD87" s="45">
        <f>IFERROR(((SUMIFS('NREL Scaling Data'!$F:$F,'NREL Scaling Data'!$B:$B,UPPER(About!$B$1),'NREL Scaling Data'!$E:$E,Calculations!$M87,'NREL Scaling Data'!$A:$A,AD$3,'NREL Scaling Data'!$C:$C,Calculations!$L87,'NREL Scaling Data'!$D:$D,Calculations!$N87)-SUMIFS('NREL Scaling Data'!$F:$F,'NREL Scaling Data'!$B:$B,UPPER(About!$B$1),'NREL Scaling Data'!$E:$E,Calculations!$M87,'NREL Scaling Data'!$A:$A,AC$3,'NREL Scaling Data'!$C:$C,Calculations!$L87,'NREL Scaling Data'!$D:$D,Calculations!$N87))/SUMIFS('NREL Scaling Data'!$F:$F,'NREL Scaling Data'!$B:$B,UPPER(About!$B$1),'NREL Scaling Data'!$E:$E,Calculations!$M87,'NREL Scaling Data'!$A:$A,AC$3,'NREL Scaling Data'!$C:$C,Calculations!$L87,'NREL Scaling Data'!$D:$D,Calculations!$N87) + 1) * AC87,0)</f>
        <v>0</v>
      </c>
      <c r="AE87" s="45">
        <f>IFERROR(((SUMIFS('NREL Scaling Data'!$F:$F,'NREL Scaling Data'!$B:$B,UPPER(About!$B$1),'NREL Scaling Data'!$E:$E,Calculations!$M87,'NREL Scaling Data'!$A:$A,AE$3,'NREL Scaling Data'!$C:$C,Calculations!$L87,'NREL Scaling Data'!$D:$D,Calculations!$N87)-SUMIFS('NREL Scaling Data'!$F:$F,'NREL Scaling Data'!$B:$B,UPPER(About!$B$1),'NREL Scaling Data'!$E:$E,Calculations!$M87,'NREL Scaling Data'!$A:$A,AD$3,'NREL Scaling Data'!$C:$C,Calculations!$L87,'NREL Scaling Data'!$D:$D,Calculations!$N87))/SUMIFS('NREL Scaling Data'!$F:$F,'NREL Scaling Data'!$B:$B,UPPER(About!$B$1),'NREL Scaling Data'!$E:$E,Calculations!$M87,'NREL Scaling Data'!$A:$A,AD$3,'NREL Scaling Data'!$C:$C,Calculations!$L87,'NREL Scaling Data'!$D:$D,Calculations!$N87) + 1) * AD87,0)</f>
        <v>0</v>
      </c>
      <c r="AF87" s="45">
        <f>IFERROR(((SUMIFS('NREL Scaling Data'!$F:$F,'NREL Scaling Data'!$B:$B,UPPER(About!$B$1),'NREL Scaling Data'!$E:$E,Calculations!$M87,'NREL Scaling Data'!$A:$A,AF$3,'NREL Scaling Data'!$C:$C,Calculations!$L87,'NREL Scaling Data'!$D:$D,Calculations!$N87)-SUMIFS('NREL Scaling Data'!$F:$F,'NREL Scaling Data'!$B:$B,UPPER(About!$B$1),'NREL Scaling Data'!$E:$E,Calculations!$M87,'NREL Scaling Data'!$A:$A,AE$3,'NREL Scaling Data'!$C:$C,Calculations!$L87,'NREL Scaling Data'!$D:$D,Calculations!$N87))/SUMIFS('NREL Scaling Data'!$F:$F,'NREL Scaling Data'!$B:$B,UPPER(About!$B$1),'NREL Scaling Data'!$E:$E,Calculations!$M87,'NREL Scaling Data'!$A:$A,AE$3,'NREL Scaling Data'!$C:$C,Calculations!$L87,'NREL Scaling Data'!$D:$D,Calculations!$N87) + 1) * AE87,0)</f>
        <v>0</v>
      </c>
      <c r="AG87" s="45">
        <f>IFERROR(((SUMIFS('NREL Scaling Data'!$F:$F,'NREL Scaling Data'!$B:$B,UPPER(About!$B$1),'NREL Scaling Data'!$E:$E,Calculations!$M87,'NREL Scaling Data'!$A:$A,AG$3,'NREL Scaling Data'!$C:$C,Calculations!$L87,'NREL Scaling Data'!$D:$D,Calculations!$N87)-SUMIFS('NREL Scaling Data'!$F:$F,'NREL Scaling Data'!$B:$B,UPPER(About!$B$1),'NREL Scaling Data'!$E:$E,Calculations!$M87,'NREL Scaling Data'!$A:$A,AF$3,'NREL Scaling Data'!$C:$C,Calculations!$L87,'NREL Scaling Data'!$D:$D,Calculations!$N87))/SUMIFS('NREL Scaling Data'!$F:$F,'NREL Scaling Data'!$B:$B,UPPER(About!$B$1),'NREL Scaling Data'!$E:$E,Calculations!$M87,'NREL Scaling Data'!$A:$A,AF$3,'NREL Scaling Data'!$C:$C,Calculations!$L87,'NREL Scaling Data'!$D:$D,Calculations!$N87) + 1) * AF87,0)</f>
        <v>0</v>
      </c>
      <c r="AH87" s="45">
        <f>IFERROR(((SUMIFS('NREL Scaling Data'!$F:$F,'NREL Scaling Data'!$B:$B,UPPER(About!$B$1),'NREL Scaling Data'!$E:$E,Calculations!$M87,'NREL Scaling Data'!$A:$A,AH$3,'NREL Scaling Data'!$C:$C,Calculations!$L87,'NREL Scaling Data'!$D:$D,Calculations!$N87)-SUMIFS('NREL Scaling Data'!$F:$F,'NREL Scaling Data'!$B:$B,UPPER(About!$B$1),'NREL Scaling Data'!$E:$E,Calculations!$M87,'NREL Scaling Data'!$A:$A,AG$3,'NREL Scaling Data'!$C:$C,Calculations!$L87,'NREL Scaling Data'!$D:$D,Calculations!$N87))/SUMIFS('NREL Scaling Data'!$F:$F,'NREL Scaling Data'!$B:$B,UPPER(About!$B$1),'NREL Scaling Data'!$E:$E,Calculations!$M87,'NREL Scaling Data'!$A:$A,AG$3,'NREL Scaling Data'!$C:$C,Calculations!$L87,'NREL Scaling Data'!$D:$D,Calculations!$N87) + 1) * AG87,0)</f>
        <v>0</v>
      </c>
      <c r="AI87" s="45">
        <f>IFERROR(((SUMIFS('NREL Scaling Data'!$F:$F,'NREL Scaling Data'!$B:$B,UPPER(About!$B$1),'NREL Scaling Data'!$E:$E,Calculations!$M87,'NREL Scaling Data'!$A:$A,AI$3,'NREL Scaling Data'!$C:$C,Calculations!$L87,'NREL Scaling Data'!$D:$D,Calculations!$N87)-SUMIFS('NREL Scaling Data'!$F:$F,'NREL Scaling Data'!$B:$B,UPPER(About!$B$1),'NREL Scaling Data'!$E:$E,Calculations!$M87,'NREL Scaling Data'!$A:$A,AH$3,'NREL Scaling Data'!$C:$C,Calculations!$L87,'NREL Scaling Data'!$D:$D,Calculations!$N87))/SUMIFS('NREL Scaling Data'!$F:$F,'NREL Scaling Data'!$B:$B,UPPER(About!$B$1),'NREL Scaling Data'!$E:$E,Calculations!$M87,'NREL Scaling Data'!$A:$A,AH$3,'NREL Scaling Data'!$C:$C,Calculations!$L87,'NREL Scaling Data'!$D:$D,Calculations!$N87) + 1) * AH87,0)</f>
        <v>0</v>
      </c>
      <c r="AJ87" s="45">
        <f>IFERROR(((SUMIFS('NREL Scaling Data'!$F:$F,'NREL Scaling Data'!$B:$B,UPPER(About!$B$1),'NREL Scaling Data'!$E:$E,Calculations!$M87,'NREL Scaling Data'!$A:$A,AJ$3,'NREL Scaling Data'!$C:$C,Calculations!$L87,'NREL Scaling Data'!$D:$D,Calculations!$N87)-SUMIFS('NREL Scaling Data'!$F:$F,'NREL Scaling Data'!$B:$B,UPPER(About!$B$1),'NREL Scaling Data'!$E:$E,Calculations!$M87,'NREL Scaling Data'!$A:$A,AI$3,'NREL Scaling Data'!$C:$C,Calculations!$L87,'NREL Scaling Data'!$D:$D,Calculations!$N87))/SUMIFS('NREL Scaling Data'!$F:$F,'NREL Scaling Data'!$B:$B,UPPER(About!$B$1),'NREL Scaling Data'!$E:$E,Calculations!$M87,'NREL Scaling Data'!$A:$A,AI$3,'NREL Scaling Data'!$C:$C,Calculations!$L87,'NREL Scaling Data'!$D:$D,Calculations!$N87) + 1) * AI87,0)</f>
        <v>0</v>
      </c>
      <c r="AK87" s="45">
        <f>IFERROR(((SUMIFS('NREL Scaling Data'!$F:$F,'NREL Scaling Data'!$B:$B,UPPER(About!$B$1),'NREL Scaling Data'!$E:$E,Calculations!$M87,'NREL Scaling Data'!$A:$A,AK$3,'NREL Scaling Data'!$C:$C,Calculations!$L87,'NREL Scaling Data'!$D:$D,Calculations!$N87)-SUMIFS('NREL Scaling Data'!$F:$F,'NREL Scaling Data'!$B:$B,UPPER(About!$B$1),'NREL Scaling Data'!$E:$E,Calculations!$M87,'NREL Scaling Data'!$A:$A,AJ$3,'NREL Scaling Data'!$C:$C,Calculations!$L87,'NREL Scaling Data'!$D:$D,Calculations!$N87))/SUMIFS('NREL Scaling Data'!$F:$F,'NREL Scaling Data'!$B:$B,UPPER(About!$B$1),'NREL Scaling Data'!$E:$E,Calculations!$M87,'NREL Scaling Data'!$A:$A,AJ$3,'NREL Scaling Data'!$C:$C,Calculations!$L87,'NREL Scaling Data'!$D:$D,Calculations!$N87) + 1) * AJ87,0)</f>
        <v>0</v>
      </c>
      <c r="AL87" s="45">
        <f>IFERROR(((SUMIFS('NREL Scaling Data'!$F:$F,'NREL Scaling Data'!$B:$B,UPPER(About!$B$1),'NREL Scaling Data'!$E:$E,Calculations!$M87,'NREL Scaling Data'!$A:$A,AL$3,'NREL Scaling Data'!$C:$C,Calculations!$L87,'NREL Scaling Data'!$D:$D,Calculations!$N87)-SUMIFS('NREL Scaling Data'!$F:$F,'NREL Scaling Data'!$B:$B,UPPER(About!$B$1),'NREL Scaling Data'!$E:$E,Calculations!$M87,'NREL Scaling Data'!$A:$A,AK$3,'NREL Scaling Data'!$C:$C,Calculations!$L87,'NREL Scaling Data'!$D:$D,Calculations!$N87))/SUMIFS('NREL Scaling Data'!$F:$F,'NREL Scaling Data'!$B:$B,UPPER(About!$B$1),'NREL Scaling Data'!$E:$E,Calculations!$M87,'NREL Scaling Data'!$A:$A,AK$3,'NREL Scaling Data'!$C:$C,Calculations!$L87,'NREL Scaling Data'!$D:$D,Calculations!$N87) + 1) * AK87,0)</f>
        <v>0</v>
      </c>
      <c r="AM87" s="45">
        <f>IFERROR(((SUMIFS('NREL Scaling Data'!$F:$F,'NREL Scaling Data'!$B:$B,UPPER(About!$B$1),'NREL Scaling Data'!$E:$E,Calculations!$M87,'NREL Scaling Data'!$A:$A,AM$3,'NREL Scaling Data'!$C:$C,Calculations!$L87,'NREL Scaling Data'!$D:$D,Calculations!$N87)-SUMIFS('NREL Scaling Data'!$F:$F,'NREL Scaling Data'!$B:$B,UPPER(About!$B$1),'NREL Scaling Data'!$E:$E,Calculations!$M87,'NREL Scaling Data'!$A:$A,AL$3,'NREL Scaling Data'!$C:$C,Calculations!$L87,'NREL Scaling Data'!$D:$D,Calculations!$N87))/SUMIFS('NREL Scaling Data'!$F:$F,'NREL Scaling Data'!$B:$B,UPPER(About!$B$1),'NREL Scaling Data'!$E:$E,Calculations!$M87,'NREL Scaling Data'!$A:$A,AL$3,'NREL Scaling Data'!$C:$C,Calculations!$L87,'NREL Scaling Data'!$D:$D,Calculations!$N87) + 1) * AL87,0)</f>
        <v>0</v>
      </c>
      <c r="AN87" s="45">
        <f>IFERROR(((SUMIFS('NREL Scaling Data'!$F:$F,'NREL Scaling Data'!$B:$B,UPPER(About!$B$1),'NREL Scaling Data'!$E:$E,Calculations!$M87,'NREL Scaling Data'!$A:$A,AN$3,'NREL Scaling Data'!$C:$C,Calculations!$L87,'NREL Scaling Data'!$D:$D,Calculations!$N87)-SUMIFS('NREL Scaling Data'!$F:$F,'NREL Scaling Data'!$B:$B,UPPER(About!$B$1),'NREL Scaling Data'!$E:$E,Calculations!$M87,'NREL Scaling Data'!$A:$A,AM$3,'NREL Scaling Data'!$C:$C,Calculations!$L87,'NREL Scaling Data'!$D:$D,Calculations!$N87))/SUMIFS('NREL Scaling Data'!$F:$F,'NREL Scaling Data'!$B:$B,UPPER(About!$B$1),'NREL Scaling Data'!$E:$E,Calculations!$M87,'NREL Scaling Data'!$A:$A,AM$3,'NREL Scaling Data'!$C:$C,Calculations!$L87,'NREL Scaling Data'!$D:$D,Calculations!$N87) + 1) * AM87,0)</f>
        <v>0</v>
      </c>
      <c r="AO87" s="45">
        <f>IFERROR(((SUMIFS('NREL Scaling Data'!$F:$F,'NREL Scaling Data'!$B:$B,UPPER(About!$B$1),'NREL Scaling Data'!$E:$E,Calculations!$M87,'NREL Scaling Data'!$A:$A,AO$3,'NREL Scaling Data'!$C:$C,Calculations!$L87,'NREL Scaling Data'!$D:$D,Calculations!$N87)-SUMIFS('NREL Scaling Data'!$F:$F,'NREL Scaling Data'!$B:$B,UPPER(About!$B$1),'NREL Scaling Data'!$E:$E,Calculations!$M87,'NREL Scaling Data'!$A:$A,AN$3,'NREL Scaling Data'!$C:$C,Calculations!$L87,'NREL Scaling Data'!$D:$D,Calculations!$N87))/SUMIFS('NREL Scaling Data'!$F:$F,'NREL Scaling Data'!$B:$B,UPPER(About!$B$1),'NREL Scaling Data'!$E:$E,Calculations!$M87,'NREL Scaling Data'!$A:$A,AN$3,'NREL Scaling Data'!$C:$C,Calculations!$L87,'NREL Scaling Data'!$D:$D,Calculations!$N87) + 1) * AN87,0)</f>
        <v>0</v>
      </c>
      <c r="AP87" s="45">
        <f>IFERROR(((SUMIFS('NREL Scaling Data'!$F:$F,'NREL Scaling Data'!$B:$B,UPPER(About!$B$1),'NREL Scaling Data'!$E:$E,Calculations!$M87,'NREL Scaling Data'!$A:$A,AP$3,'NREL Scaling Data'!$C:$C,Calculations!$L87,'NREL Scaling Data'!$D:$D,Calculations!$N87)-SUMIFS('NREL Scaling Data'!$F:$F,'NREL Scaling Data'!$B:$B,UPPER(About!$B$1),'NREL Scaling Data'!$E:$E,Calculations!$M87,'NREL Scaling Data'!$A:$A,AO$3,'NREL Scaling Data'!$C:$C,Calculations!$L87,'NREL Scaling Data'!$D:$D,Calculations!$N87))/SUMIFS('NREL Scaling Data'!$F:$F,'NREL Scaling Data'!$B:$B,UPPER(About!$B$1),'NREL Scaling Data'!$E:$E,Calculations!$M87,'NREL Scaling Data'!$A:$A,AO$3,'NREL Scaling Data'!$C:$C,Calculations!$L87,'NREL Scaling Data'!$D:$D,Calculations!$N87) + 1) * AO87,0)</f>
        <v>0</v>
      </c>
      <c r="AQ87" s="45">
        <f>IFERROR(((SUMIFS('NREL Scaling Data'!$F:$F,'NREL Scaling Data'!$B:$B,UPPER(About!$B$1),'NREL Scaling Data'!$E:$E,Calculations!$M87,'NREL Scaling Data'!$A:$A,AQ$3,'NREL Scaling Data'!$C:$C,Calculations!$L87,'NREL Scaling Data'!$D:$D,Calculations!$N87)-SUMIFS('NREL Scaling Data'!$F:$F,'NREL Scaling Data'!$B:$B,UPPER(About!$B$1),'NREL Scaling Data'!$E:$E,Calculations!$M87,'NREL Scaling Data'!$A:$A,AP$3,'NREL Scaling Data'!$C:$C,Calculations!$L87,'NREL Scaling Data'!$D:$D,Calculations!$N87))/SUMIFS('NREL Scaling Data'!$F:$F,'NREL Scaling Data'!$B:$B,UPPER(About!$B$1),'NREL Scaling Data'!$E:$E,Calculations!$M87,'NREL Scaling Data'!$A:$A,AP$3,'NREL Scaling Data'!$C:$C,Calculations!$L87,'NREL Scaling Data'!$D:$D,Calculations!$N87) + 1) * AP87,0)</f>
        <v>0</v>
      </c>
      <c r="AR87" s="45">
        <f>IFERROR(((SUMIFS('NREL Scaling Data'!$F:$F,'NREL Scaling Data'!$B:$B,UPPER(About!$B$1),'NREL Scaling Data'!$E:$E,Calculations!$M87,'NREL Scaling Data'!$A:$A,AR$3,'NREL Scaling Data'!$C:$C,Calculations!$L87,'NREL Scaling Data'!$D:$D,Calculations!$N87)-SUMIFS('NREL Scaling Data'!$F:$F,'NREL Scaling Data'!$B:$B,UPPER(About!$B$1),'NREL Scaling Data'!$E:$E,Calculations!$M87,'NREL Scaling Data'!$A:$A,AQ$3,'NREL Scaling Data'!$C:$C,Calculations!$L87,'NREL Scaling Data'!$D:$D,Calculations!$N87))/SUMIFS('NREL Scaling Data'!$F:$F,'NREL Scaling Data'!$B:$B,UPPER(About!$B$1),'NREL Scaling Data'!$E:$E,Calculations!$M87,'NREL Scaling Data'!$A:$A,AQ$3,'NREL Scaling Data'!$C:$C,Calculations!$L87,'NREL Scaling Data'!$D:$D,Calculations!$N87) + 1) * AQ87,0)</f>
        <v>0</v>
      </c>
      <c r="AS87" s="45">
        <f>IFERROR(((SUMIFS('NREL Scaling Data'!$F:$F,'NREL Scaling Data'!$B:$B,UPPER(About!$B$1),'NREL Scaling Data'!$E:$E,Calculations!$M87,'NREL Scaling Data'!$A:$A,AS$3,'NREL Scaling Data'!$C:$C,Calculations!$L87,'NREL Scaling Data'!$D:$D,Calculations!$N87)-SUMIFS('NREL Scaling Data'!$F:$F,'NREL Scaling Data'!$B:$B,UPPER(About!$B$1),'NREL Scaling Data'!$E:$E,Calculations!$M87,'NREL Scaling Data'!$A:$A,AR$3,'NREL Scaling Data'!$C:$C,Calculations!$L87,'NREL Scaling Data'!$D:$D,Calculations!$N87))/SUMIFS('NREL Scaling Data'!$F:$F,'NREL Scaling Data'!$B:$B,UPPER(About!$B$1),'NREL Scaling Data'!$E:$E,Calculations!$M87,'NREL Scaling Data'!$A:$A,AR$3,'NREL Scaling Data'!$C:$C,Calculations!$L87,'NREL Scaling Data'!$D:$D,Calculations!$N87) + 1) * AR87,0)</f>
        <v>0</v>
      </c>
      <c r="AT87" s="45">
        <f>IFERROR(((SUMIFS('NREL Scaling Data'!$F:$F,'NREL Scaling Data'!$B:$B,UPPER(About!$B$1),'NREL Scaling Data'!$E:$E,Calculations!$M87,'NREL Scaling Data'!$A:$A,AT$3,'NREL Scaling Data'!$C:$C,Calculations!$L87,'NREL Scaling Data'!$D:$D,Calculations!$N87)-SUMIFS('NREL Scaling Data'!$F:$F,'NREL Scaling Data'!$B:$B,UPPER(About!$B$1),'NREL Scaling Data'!$E:$E,Calculations!$M87,'NREL Scaling Data'!$A:$A,AS$3,'NREL Scaling Data'!$C:$C,Calculations!$L87,'NREL Scaling Data'!$D:$D,Calculations!$N87))/SUMIFS('NREL Scaling Data'!$F:$F,'NREL Scaling Data'!$B:$B,UPPER(About!$B$1),'NREL Scaling Data'!$E:$E,Calculations!$M87,'NREL Scaling Data'!$A:$A,AS$3,'NREL Scaling Data'!$C:$C,Calculations!$L87,'NREL Scaling Data'!$D:$D,Calculations!$N87) + 1) * AS87,0)</f>
        <v>0</v>
      </c>
    </row>
    <row r="88" spans="7:46">
      <c r="I88" s="12" t="s">
        <v>1084</v>
      </c>
      <c r="J88" s="209">
        <f>IFERROR(SUMIFS('NREL Scaling Data'!F:F,'NREL Scaling Data'!B:B,UPPER(About!$B$1),'NREL Scaling Data'!E:E,Calculations!M88,'NREL Scaling Data'!A:A, 2021,'NREL Scaling Data'!C:C,Calculations!L88,'NREL Scaling Data'!D:D,Calculations!N88) / SUMIFS('NREL Scaling Data'!F:F,'NREL Scaling Data'!B:B,UPPER(About!$B$1),'NREL Scaling Data'!A:A, 2021,'NREL Scaling Data'!C:C,Calculations!L88,'NREL Scaling Data'!D:D,Calculations!N88),0)</f>
        <v>0</v>
      </c>
      <c r="K88" s="210">
        <f t="shared" si="17"/>
        <v>5.7633672610931462E-2</v>
      </c>
      <c r="L88" s="209" t="s">
        <v>1022</v>
      </c>
      <c r="M88" s="12" t="s">
        <v>1018</v>
      </c>
      <c r="N88" s="1" t="s">
        <v>969</v>
      </c>
      <c r="O88" s="7">
        <f t="shared" si="18"/>
        <v>0</v>
      </c>
      <c r="P88" s="7">
        <f t="shared" si="19"/>
        <v>0</v>
      </c>
      <c r="Q88" s="45">
        <f>SUMIFS('SEDS 2021'!$F$23:$F$40,'SEDS 2021'!E$23:E$40,Calculations!L88,'SEDS 2021'!D$23:D$40,Calculations!N88)*J88*K88</f>
        <v>0</v>
      </c>
      <c r="R88" s="45">
        <f>IFERROR(((SUMIFS('NREL Scaling Data'!$F:$F,'NREL Scaling Data'!$B:$B,UPPER(About!$B$1),'NREL Scaling Data'!$E:$E,Calculations!$M88,'NREL Scaling Data'!$A:$A,R$3,'NREL Scaling Data'!$C:$C,Calculations!$L88,'NREL Scaling Data'!$D:$D,Calculations!$N88)-SUMIFS('NREL Scaling Data'!$F:$F,'NREL Scaling Data'!$B:$B,UPPER(About!$B$1),'NREL Scaling Data'!$E:$E,Calculations!$M88,'NREL Scaling Data'!$A:$A,Q$3,'NREL Scaling Data'!$C:$C,Calculations!$L88,'NREL Scaling Data'!$D:$D,Calculations!$N88))/SUMIFS('NREL Scaling Data'!$F:$F,'NREL Scaling Data'!$B:$B,UPPER(About!$B$1),'NREL Scaling Data'!$E:$E,Calculations!$M88,'NREL Scaling Data'!$A:$A,Q$3,'NREL Scaling Data'!$C:$C,Calculations!$L88,'NREL Scaling Data'!$D:$D,Calculations!$N88) + 1) * Q88,0)</f>
        <v>0</v>
      </c>
      <c r="S88" s="45">
        <f>IFERROR(((SUMIFS('NREL Scaling Data'!$F:$F,'NREL Scaling Data'!$B:$B,UPPER(About!$B$1),'NREL Scaling Data'!$E:$E,Calculations!$M88,'NREL Scaling Data'!$A:$A,S$3,'NREL Scaling Data'!$C:$C,Calculations!$L88,'NREL Scaling Data'!$D:$D,Calculations!$N88)-SUMIFS('NREL Scaling Data'!$F:$F,'NREL Scaling Data'!$B:$B,UPPER(About!$B$1),'NREL Scaling Data'!$E:$E,Calculations!$M88,'NREL Scaling Data'!$A:$A,R$3,'NREL Scaling Data'!$C:$C,Calculations!$L88,'NREL Scaling Data'!$D:$D,Calculations!$N88))/SUMIFS('NREL Scaling Data'!$F:$F,'NREL Scaling Data'!$B:$B,UPPER(About!$B$1),'NREL Scaling Data'!$E:$E,Calculations!$M88,'NREL Scaling Data'!$A:$A,R$3,'NREL Scaling Data'!$C:$C,Calculations!$L88,'NREL Scaling Data'!$D:$D,Calculations!$N88) + 1) * R88,0)</f>
        <v>0</v>
      </c>
      <c r="T88" s="45">
        <f>IFERROR(((SUMIFS('NREL Scaling Data'!$F:$F,'NREL Scaling Data'!$B:$B,UPPER(About!$B$1),'NREL Scaling Data'!$E:$E,Calculations!$M88,'NREL Scaling Data'!$A:$A,T$3,'NREL Scaling Data'!$C:$C,Calculations!$L88,'NREL Scaling Data'!$D:$D,Calculations!$N88)-SUMIFS('NREL Scaling Data'!$F:$F,'NREL Scaling Data'!$B:$B,UPPER(About!$B$1),'NREL Scaling Data'!$E:$E,Calculations!$M88,'NREL Scaling Data'!$A:$A,S$3,'NREL Scaling Data'!$C:$C,Calculations!$L88,'NREL Scaling Data'!$D:$D,Calculations!$N88))/SUMIFS('NREL Scaling Data'!$F:$F,'NREL Scaling Data'!$B:$B,UPPER(About!$B$1),'NREL Scaling Data'!$E:$E,Calculations!$M88,'NREL Scaling Data'!$A:$A,S$3,'NREL Scaling Data'!$C:$C,Calculations!$L88,'NREL Scaling Data'!$D:$D,Calculations!$N88) + 1) * S88,0)</f>
        <v>0</v>
      </c>
      <c r="U88" s="45">
        <f>IFERROR(((SUMIFS('NREL Scaling Data'!$F:$F,'NREL Scaling Data'!$B:$B,UPPER(About!$B$1),'NREL Scaling Data'!$E:$E,Calculations!$M88,'NREL Scaling Data'!$A:$A,U$3,'NREL Scaling Data'!$C:$C,Calculations!$L88,'NREL Scaling Data'!$D:$D,Calculations!$N88)-SUMIFS('NREL Scaling Data'!$F:$F,'NREL Scaling Data'!$B:$B,UPPER(About!$B$1),'NREL Scaling Data'!$E:$E,Calculations!$M88,'NREL Scaling Data'!$A:$A,T$3,'NREL Scaling Data'!$C:$C,Calculations!$L88,'NREL Scaling Data'!$D:$D,Calculations!$N88))/SUMIFS('NREL Scaling Data'!$F:$F,'NREL Scaling Data'!$B:$B,UPPER(About!$B$1),'NREL Scaling Data'!$E:$E,Calculations!$M88,'NREL Scaling Data'!$A:$A,T$3,'NREL Scaling Data'!$C:$C,Calculations!$L88,'NREL Scaling Data'!$D:$D,Calculations!$N88) + 1) * T88,0)</f>
        <v>0</v>
      </c>
      <c r="V88" s="45">
        <f>IFERROR(((SUMIFS('NREL Scaling Data'!$F:$F,'NREL Scaling Data'!$B:$B,UPPER(About!$B$1),'NREL Scaling Data'!$E:$E,Calculations!$M88,'NREL Scaling Data'!$A:$A,V$3,'NREL Scaling Data'!$C:$C,Calculations!$L88,'NREL Scaling Data'!$D:$D,Calculations!$N88)-SUMIFS('NREL Scaling Data'!$F:$F,'NREL Scaling Data'!$B:$B,UPPER(About!$B$1),'NREL Scaling Data'!$E:$E,Calculations!$M88,'NREL Scaling Data'!$A:$A,U$3,'NREL Scaling Data'!$C:$C,Calculations!$L88,'NREL Scaling Data'!$D:$D,Calculations!$N88))/SUMIFS('NREL Scaling Data'!$F:$F,'NREL Scaling Data'!$B:$B,UPPER(About!$B$1),'NREL Scaling Data'!$E:$E,Calculations!$M88,'NREL Scaling Data'!$A:$A,U$3,'NREL Scaling Data'!$C:$C,Calculations!$L88,'NREL Scaling Data'!$D:$D,Calculations!$N88) + 1) * U88,0)</f>
        <v>0</v>
      </c>
      <c r="W88" s="45">
        <f>IFERROR(((SUMIFS('NREL Scaling Data'!$F:$F,'NREL Scaling Data'!$B:$B,UPPER(About!$B$1),'NREL Scaling Data'!$E:$E,Calculations!$M88,'NREL Scaling Data'!$A:$A,W$3,'NREL Scaling Data'!$C:$C,Calculations!$L88,'NREL Scaling Data'!$D:$D,Calculations!$N88)-SUMIFS('NREL Scaling Data'!$F:$F,'NREL Scaling Data'!$B:$B,UPPER(About!$B$1),'NREL Scaling Data'!$E:$E,Calculations!$M88,'NREL Scaling Data'!$A:$A,V$3,'NREL Scaling Data'!$C:$C,Calculations!$L88,'NREL Scaling Data'!$D:$D,Calculations!$N88))/SUMIFS('NREL Scaling Data'!$F:$F,'NREL Scaling Data'!$B:$B,UPPER(About!$B$1),'NREL Scaling Data'!$E:$E,Calculations!$M88,'NREL Scaling Data'!$A:$A,V$3,'NREL Scaling Data'!$C:$C,Calculations!$L88,'NREL Scaling Data'!$D:$D,Calculations!$N88) + 1) * V88,0)</f>
        <v>0</v>
      </c>
      <c r="X88" s="45">
        <f>IFERROR(((SUMIFS('NREL Scaling Data'!$F:$F,'NREL Scaling Data'!$B:$B,UPPER(About!$B$1),'NREL Scaling Data'!$E:$E,Calculations!$M88,'NREL Scaling Data'!$A:$A,X$3,'NREL Scaling Data'!$C:$C,Calculations!$L88,'NREL Scaling Data'!$D:$D,Calculations!$N88)-SUMIFS('NREL Scaling Data'!$F:$F,'NREL Scaling Data'!$B:$B,UPPER(About!$B$1),'NREL Scaling Data'!$E:$E,Calculations!$M88,'NREL Scaling Data'!$A:$A,W$3,'NREL Scaling Data'!$C:$C,Calculations!$L88,'NREL Scaling Data'!$D:$D,Calculations!$N88))/SUMIFS('NREL Scaling Data'!$F:$F,'NREL Scaling Data'!$B:$B,UPPER(About!$B$1),'NREL Scaling Data'!$E:$E,Calculations!$M88,'NREL Scaling Data'!$A:$A,W$3,'NREL Scaling Data'!$C:$C,Calculations!$L88,'NREL Scaling Data'!$D:$D,Calculations!$N88) + 1) * W88,0)</f>
        <v>0</v>
      </c>
      <c r="Y88" s="45">
        <f>IFERROR(((SUMIFS('NREL Scaling Data'!$F:$F,'NREL Scaling Data'!$B:$B,UPPER(About!$B$1),'NREL Scaling Data'!$E:$E,Calculations!$M88,'NREL Scaling Data'!$A:$A,Y$3,'NREL Scaling Data'!$C:$C,Calculations!$L88,'NREL Scaling Data'!$D:$D,Calculations!$N88)-SUMIFS('NREL Scaling Data'!$F:$F,'NREL Scaling Data'!$B:$B,UPPER(About!$B$1),'NREL Scaling Data'!$E:$E,Calculations!$M88,'NREL Scaling Data'!$A:$A,X$3,'NREL Scaling Data'!$C:$C,Calculations!$L88,'NREL Scaling Data'!$D:$D,Calculations!$N88))/SUMIFS('NREL Scaling Data'!$F:$F,'NREL Scaling Data'!$B:$B,UPPER(About!$B$1),'NREL Scaling Data'!$E:$E,Calculations!$M88,'NREL Scaling Data'!$A:$A,X$3,'NREL Scaling Data'!$C:$C,Calculations!$L88,'NREL Scaling Data'!$D:$D,Calculations!$N88) + 1) * X88,0)</f>
        <v>0</v>
      </c>
      <c r="Z88" s="45">
        <f>IFERROR(((SUMIFS('NREL Scaling Data'!$F:$F,'NREL Scaling Data'!$B:$B,UPPER(About!$B$1),'NREL Scaling Data'!$E:$E,Calculations!$M88,'NREL Scaling Data'!$A:$A,Z$3,'NREL Scaling Data'!$C:$C,Calculations!$L88,'NREL Scaling Data'!$D:$D,Calculations!$N88)-SUMIFS('NREL Scaling Data'!$F:$F,'NREL Scaling Data'!$B:$B,UPPER(About!$B$1),'NREL Scaling Data'!$E:$E,Calculations!$M88,'NREL Scaling Data'!$A:$A,Y$3,'NREL Scaling Data'!$C:$C,Calculations!$L88,'NREL Scaling Data'!$D:$D,Calculations!$N88))/SUMIFS('NREL Scaling Data'!$F:$F,'NREL Scaling Data'!$B:$B,UPPER(About!$B$1),'NREL Scaling Data'!$E:$E,Calculations!$M88,'NREL Scaling Data'!$A:$A,Y$3,'NREL Scaling Data'!$C:$C,Calculations!$L88,'NREL Scaling Data'!$D:$D,Calculations!$N88) + 1) * Y88,0)</f>
        <v>0</v>
      </c>
      <c r="AA88" s="45">
        <f>IFERROR(((SUMIFS('NREL Scaling Data'!$F:$F,'NREL Scaling Data'!$B:$B,UPPER(About!$B$1),'NREL Scaling Data'!$E:$E,Calculations!$M88,'NREL Scaling Data'!$A:$A,AA$3,'NREL Scaling Data'!$C:$C,Calculations!$L88,'NREL Scaling Data'!$D:$D,Calculations!$N88)-SUMIFS('NREL Scaling Data'!$F:$F,'NREL Scaling Data'!$B:$B,UPPER(About!$B$1),'NREL Scaling Data'!$E:$E,Calculations!$M88,'NREL Scaling Data'!$A:$A,Z$3,'NREL Scaling Data'!$C:$C,Calculations!$L88,'NREL Scaling Data'!$D:$D,Calculations!$N88))/SUMIFS('NREL Scaling Data'!$F:$F,'NREL Scaling Data'!$B:$B,UPPER(About!$B$1),'NREL Scaling Data'!$E:$E,Calculations!$M88,'NREL Scaling Data'!$A:$A,Z$3,'NREL Scaling Data'!$C:$C,Calculations!$L88,'NREL Scaling Data'!$D:$D,Calculations!$N88) + 1) * Z88,0)</f>
        <v>0</v>
      </c>
      <c r="AB88" s="45">
        <f>IFERROR(((SUMIFS('NREL Scaling Data'!$F:$F,'NREL Scaling Data'!$B:$B,UPPER(About!$B$1),'NREL Scaling Data'!$E:$E,Calculations!$M88,'NREL Scaling Data'!$A:$A,AB$3,'NREL Scaling Data'!$C:$C,Calculations!$L88,'NREL Scaling Data'!$D:$D,Calculations!$N88)-SUMIFS('NREL Scaling Data'!$F:$F,'NREL Scaling Data'!$B:$B,UPPER(About!$B$1),'NREL Scaling Data'!$E:$E,Calculations!$M88,'NREL Scaling Data'!$A:$A,AA$3,'NREL Scaling Data'!$C:$C,Calculations!$L88,'NREL Scaling Data'!$D:$D,Calculations!$N88))/SUMIFS('NREL Scaling Data'!$F:$F,'NREL Scaling Data'!$B:$B,UPPER(About!$B$1),'NREL Scaling Data'!$E:$E,Calculations!$M88,'NREL Scaling Data'!$A:$A,AA$3,'NREL Scaling Data'!$C:$C,Calculations!$L88,'NREL Scaling Data'!$D:$D,Calculations!$N88) + 1) * AA88,0)</f>
        <v>0</v>
      </c>
      <c r="AC88" s="45">
        <f>IFERROR(((SUMIFS('NREL Scaling Data'!$F:$F,'NREL Scaling Data'!$B:$B,UPPER(About!$B$1),'NREL Scaling Data'!$E:$E,Calculations!$M88,'NREL Scaling Data'!$A:$A,AC$3,'NREL Scaling Data'!$C:$C,Calculations!$L88,'NREL Scaling Data'!$D:$D,Calculations!$N88)-SUMIFS('NREL Scaling Data'!$F:$F,'NREL Scaling Data'!$B:$B,UPPER(About!$B$1),'NREL Scaling Data'!$E:$E,Calculations!$M88,'NREL Scaling Data'!$A:$A,AB$3,'NREL Scaling Data'!$C:$C,Calculations!$L88,'NREL Scaling Data'!$D:$D,Calculations!$N88))/SUMIFS('NREL Scaling Data'!$F:$F,'NREL Scaling Data'!$B:$B,UPPER(About!$B$1),'NREL Scaling Data'!$E:$E,Calculations!$M88,'NREL Scaling Data'!$A:$A,AB$3,'NREL Scaling Data'!$C:$C,Calculations!$L88,'NREL Scaling Data'!$D:$D,Calculations!$N88) + 1) * AB88,0)</f>
        <v>0</v>
      </c>
      <c r="AD88" s="45">
        <f>IFERROR(((SUMIFS('NREL Scaling Data'!$F:$F,'NREL Scaling Data'!$B:$B,UPPER(About!$B$1),'NREL Scaling Data'!$E:$E,Calculations!$M88,'NREL Scaling Data'!$A:$A,AD$3,'NREL Scaling Data'!$C:$C,Calculations!$L88,'NREL Scaling Data'!$D:$D,Calculations!$N88)-SUMIFS('NREL Scaling Data'!$F:$F,'NREL Scaling Data'!$B:$B,UPPER(About!$B$1),'NREL Scaling Data'!$E:$E,Calculations!$M88,'NREL Scaling Data'!$A:$A,AC$3,'NREL Scaling Data'!$C:$C,Calculations!$L88,'NREL Scaling Data'!$D:$D,Calculations!$N88))/SUMIFS('NREL Scaling Data'!$F:$F,'NREL Scaling Data'!$B:$B,UPPER(About!$B$1),'NREL Scaling Data'!$E:$E,Calculations!$M88,'NREL Scaling Data'!$A:$A,AC$3,'NREL Scaling Data'!$C:$C,Calculations!$L88,'NREL Scaling Data'!$D:$D,Calculations!$N88) + 1) * AC88,0)</f>
        <v>0</v>
      </c>
      <c r="AE88" s="45">
        <f>IFERROR(((SUMIFS('NREL Scaling Data'!$F:$F,'NREL Scaling Data'!$B:$B,UPPER(About!$B$1),'NREL Scaling Data'!$E:$E,Calculations!$M88,'NREL Scaling Data'!$A:$A,AE$3,'NREL Scaling Data'!$C:$C,Calculations!$L88,'NREL Scaling Data'!$D:$D,Calculations!$N88)-SUMIFS('NREL Scaling Data'!$F:$F,'NREL Scaling Data'!$B:$B,UPPER(About!$B$1),'NREL Scaling Data'!$E:$E,Calculations!$M88,'NREL Scaling Data'!$A:$A,AD$3,'NREL Scaling Data'!$C:$C,Calculations!$L88,'NREL Scaling Data'!$D:$D,Calculations!$N88))/SUMIFS('NREL Scaling Data'!$F:$F,'NREL Scaling Data'!$B:$B,UPPER(About!$B$1),'NREL Scaling Data'!$E:$E,Calculations!$M88,'NREL Scaling Data'!$A:$A,AD$3,'NREL Scaling Data'!$C:$C,Calculations!$L88,'NREL Scaling Data'!$D:$D,Calculations!$N88) + 1) * AD88,0)</f>
        <v>0</v>
      </c>
      <c r="AF88" s="45">
        <f>IFERROR(((SUMIFS('NREL Scaling Data'!$F:$F,'NREL Scaling Data'!$B:$B,UPPER(About!$B$1),'NREL Scaling Data'!$E:$E,Calculations!$M88,'NREL Scaling Data'!$A:$A,AF$3,'NREL Scaling Data'!$C:$C,Calculations!$L88,'NREL Scaling Data'!$D:$D,Calculations!$N88)-SUMIFS('NREL Scaling Data'!$F:$F,'NREL Scaling Data'!$B:$B,UPPER(About!$B$1),'NREL Scaling Data'!$E:$E,Calculations!$M88,'NREL Scaling Data'!$A:$A,AE$3,'NREL Scaling Data'!$C:$C,Calculations!$L88,'NREL Scaling Data'!$D:$D,Calculations!$N88))/SUMIFS('NREL Scaling Data'!$F:$F,'NREL Scaling Data'!$B:$B,UPPER(About!$B$1),'NREL Scaling Data'!$E:$E,Calculations!$M88,'NREL Scaling Data'!$A:$A,AE$3,'NREL Scaling Data'!$C:$C,Calculations!$L88,'NREL Scaling Data'!$D:$D,Calculations!$N88) + 1) * AE88,0)</f>
        <v>0</v>
      </c>
      <c r="AG88" s="45">
        <f>IFERROR(((SUMIFS('NREL Scaling Data'!$F:$F,'NREL Scaling Data'!$B:$B,UPPER(About!$B$1),'NREL Scaling Data'!$E:$E,Calculations!$M88,'NREL Scaling Data'!$A:$A,AG$3,'NREL Scaling Data'!$C:$C,Calculations!$L88,'NREL Scaling Data'!$D:$D,Calculations!$N88)-SUMIFS('NREL Scaling Data'!$F:$F,'NREL Scaling Data'!$B:$B,UPPER(About!$B$1),'NREL Scaling Data'!$E:$E,Calculations!$M88,'NREL Scaling Data'!$A:$A,AF$3,'NREL Scaling Data'!$C:$C,Calculations!$L88,'NREL Scaling Data'!$D:$D,Calculations!$N88))/SUMIFS('NREL Scaling Data'!$F:$F,'NREL Scaling Data'!$B:$B,UPPER(About!$B$1),'NREL Scaling Data'!$E:$E,Calculations!$M88,'NREL Scaling Data'!$A:$A,AF$3,'NREL Scaling Data'!$C:$C,Calculations!$L88,'NREL Scaling Data'!$D:$D,Calculations!$N88) + 1) * AF88,0)</f>
        <v>0</v>
      </c>
      <c r="AH88" s="45">
        <f>IFERROR(((SUMIFS('NREL Scaling Data'!$F:$F,'NREL Scaling Data'!$B:$B,UPPER(About!$B$1),'NREL Scaling Data'!$E:$E,Calculations!$M88,'NREL Scaling Data'!$A:$A,AH$3,'NREL Scaling Data'!$C:$C,Calculations!$L88,'NREL Scaling Data'!$D:$D,Calculations!$N88)-SUMIFS('NREL Scaling Data'!$F:$F,'NREL Scaling Data'!$B:$B,UPPER(About!$B$1),'NREL Scaling Data'!$E:$E,Calculations!$M88,'NREL Scaling Data'!$A:$A,AG$3,'NREL Scaling Data'!$C:$C,Calculations!$L88,'NREL Scaling Data'!$D:$D,Calculations!$N88))/SUMIFS('NREL Scaling Data'!$F:$F,'NREL Scaling Data'!$B:$B,UPPER(About!$B$1),'NREL Scaling Data'!$E:$E,Calculations!$M88,'NREL Scaling Data'!$A:$A,AG$3,'NREL Scaling Data'!$C:$C,Calculations!$L88,'NREL Scaling Data'!$D:$D,Calculations!$N88) + 1) * AG88,0)</f>
        <v>0</v>
      </c>
      <c r="AI88" s="45">
        <f>IFERROR(((SUMIFS('NREL Scaling Data'!$F:$F,'NREL Scaling Data'!$B:$B,UPPER(About!$B$1),'NREL Scaling Data'!$E:$E,Calculations!$M88,'NREL Scaling Data'!$A:$A,AI$3,'NREL Scaling Data'!$C:$C,Calculations!$L88,'NREL Scaling Data'!$D:$D,Calculations!$N88)-SUMIFS('NREL Scaling Data'!$F:$F,'NREL Scaling Data'!$B:$B,UPPER(About!$B$1),'NREL Scaling Data'!$E:$E,Calculations!$M88,'NREL Scaling Data'!$A:$A,AH$3,'NREL Scaling Data'!$C:$C,Calculations!$L88,'NREL Scaling Data'!$D:$D,Calculations!$N88))/SUMIFS('NREL Scaling Data'!$F:$F,'NREL Scaling Data'!$B:$B,UPPER(About!$B$1),'NREL Scaling Data'!$E:$E,Calculations!$M88,'NREL Scaling Data'!$A:$A,AH$3,'NREL Scaling Data'!$C:$C,Calculations!$L88,'NREL Scaling Data'!$D:$D,Calculations!$N88) + 1) * AH88,0)</f>
        <v>0</v>
      </c>
      <c r="AJ88" s="45">
        <f>IFERROR(((SUMIFS('NREL Scaling Data'!$F:$F,'NREL Scaling Data'!$B:$B,UPPER(About!$B$1),'NREL Scaling Data'!$E:$E,Calculations!$M88,'NREL Scaling Data'!$A:$A,AJ$3,'NREL Scaling Data'!$C:$C,Calculations!$L88,'NREL Scaling Data'!$D:$D,Calculations!$N88)-SUMIFS('NREL Scaling Data'!$F:$F,'NREL Scaling Data'!$B:$B,UPPER(About!$B$1),'NREL Scaling Data'!$E:$E,Calculations!$M88,'NREL Scaling Data'!$A:$A,AI$3,'NREL Scaling Data'!$C:$C,Calculations!$L88,'NREL Scaling Data'!$D:$D,Calculations!$N88))/SUMIFS('NREL Scaling Data'!$F:$F,'NREL Scaling Data'!$B:$B,UPPER(About!$B$1),'NREL Scaling Data'!$E:$E,Calculations!$M88,'NREL Scaling Data'!$A:$A,AI$3,'NREL Scaling Data'!$C:$C,Calculations!$L88,'NREL Scaling Data'!$D:$D,Calculations!$N88) + 1) * AI88,0)</f>
        <v>0</v>
      </c>
      <c r="AK88" s="45">
        <f>IFERROR(((SUMIFS('NREL Scaling Data'!$F:$F,'NREL Scaling Data'!$B:$B,UPPER(About!$B$1),'NREL Scaling Data'!$E:$E,Calculations!$M88,'NREL Scaling Data'!$A:$A,AK$3,'NREL Scaling Data'!$C:$C,Calculations!$L88,'NREL Scaling Data'!$D:$D,Calculations!$N88)-SUMIFS('NREL Scaling Data'!$F:$F,'NREL Scaling Data'!$B:$B,UPPER(About!$B$1),'NREL Scaling Data'!$E:$E,Calculations!$M88,'NREL Scaling Data'!$A:$A,AJ$3,'NREL Scaling Data'!$C:$C,Calculations!$L88,'NREL Scaling Data'!$D:$D,Calculations!$N88))/SUMIFS('NREL Scaling Data'!$F:$F,'NREL Scaling Data'!$B:$B,UPPER(About!$B$1),'NREL Scaling Data'!$E:$E,Calculations!$M88,'NREL Scaling Data'!$A:$A,AJ$3,'NREL Scaling Data'!$C:$C,Calculations!$L88,'NREL Scaling Data'!$D:$D,Calculations!$N88) + 1) * AJ88,0)</f>
        <v>0</v>
      </c>
      <c r="AL88" s="45">
        <f>IFERROR(((SUMIFS('NREL Scaling Data'!$F:$F,'NREL Scaling Data'!$B:$B,UPPER(About!$B$1),'NREL Scaling Data'!$E:$E,Calculations!$M88,'NREL Scaling Data'!$A:$A,AL$3,'NREL Scaling Data'!$C:$C,Calculations!$L88,'NREL Scaling Data'!$D:$D,Calculations!$N88)-SUMIFS('NREL Scaling Data'!$F:$F,'NREL Scaling Data'!$B:$B,UPPER(About!$B$1),'NREL Scaling Data'!$E:$E,Calculations!$M88,'NREL Scaling Data'!$A:$A,AK$3,'NREL Scaling Data'!$C:$C,Calculations!$L88,'NREL Scaling Data'!$D:$D,Calculations!$N88))/SUMIFS('NREL Scaling Data'!$F:$F,'NREL Scaling Data'!$B:$B,UPPER(About!$B$1),'NREL Scaling Data'!$E:$E,Calculations!$M88,'NREL Scaling Data'!$A:$A,AK$3,'NREL Scaling Data'!$C:$C,Calculations!$L88,'NREL Scaling Data'!$D:$D,Calculations!$N88) + 1) * AK88,0)</f>
        <v>0</v>
      </c>
      <c r="AM88" s="45">
        <f>IFERROR(((SUMIFS('NREL Scaling Data'!$F:$F,'NREL Scaling Data'!$B:$B,UPPER(About!$B$1),'NREL Scaling Data'!$E:$E,Calculations!$M88,'NREL Scaling Data'!$A:$A,AM$3,'NREL Scaling Data'!$C:$C,Calculations!$L88,'NREL Scaling Data'!$D:$D,Calculations!$N88)-SUMIFS('NREL Scaling Data'!$F:$F,'NREL Scaling Data'!$B:$B,UPPER(About!$B$1),'NREL Scaling Data'!$E:$E,Calculations!$M88,'NREL Scaling Data'!$A:$A,AL$3,'NREL Scaling Data'!$C:$C,Calculations!$L88,'NREL Scaling Data'!$D:$D,Calculations!$N88))/SUMIFS('NREL Scaling Data'!$F:$F,'NREL Scaling Data'!$B:$B,UPPER(About!$B$1),'NREL Scaling Data'!$E:$E,Calculations!$M88,'NREL Scaling Data'!$A:$A,AL$3,'NREL Scaling Data'!$C:$C,Calculations!$L88,'NREL Scaling Data'!$D:$D,Calculations!$N88) + 1) * AL88,0)</f>
        <v>0</v>
      </c>
      <c r="AN88" s="45">
        <f>IFERROR(((SUMIFS('NREL Scaling Data'!$F:$F,'NREL Scaling Data'!$B:$B,UPPER(About!$B$1),'NREL Scaling Data'!$E:$E,Calculations!$M88,'NREL Scaling Data'!$A:$A,AN$3,'NREL Scaling Data'!$C:$C,Calculations!$L88,'NREL Scaling Data'!$D:$D,Calculations!$N88)-SUMIFS('NREL Scaling Data'!$F:$F,'NREL Scaling Data'!$B:$B,UPPER(About!$B$1),'NREL Scaling Data'!$E:$E,Calculations!$M88,'NREL Scaling Data'!$A:$A,AM$3,'NREL Scaling Data'!$C:$C,Calculations!$L88,'NREL Scaling Data'!$D:$D,Calculations!$N88))/SUMIFS('NREL Scaling Data'!$F:$F,'NREL Scaling Data'!$B:$B,UPPER(About!$B$1),'NREL Scaling Data'!$E:$E,Calculations!$M88,'NREL Scaling Data'!$A:$A,AM$3,'NREL Scaling Data'!$C:$C,Calculations!$L88,'NREL Scaling Data'!$D:$D,Calculations!$N88) + 1) * AM88,0)</f>
        <v>0</v>
      </c>
      <c r="AO88" s="45">
        <f>IFERROR(((SUMIFS('NREL Scaling Data'!$F:$F,'NREL Scaling Data'!$B:$B,UPPER(About!$B$1),'NREL Scaling Data'!$E:$E,Calculations!$M88,'NREL Scaling Data'!$A:$A,AO$3,'NREL Scaling Data'!$C:$C,Calculations!$L88,'NREL Scaling Data'!$D:$D,Calculations!$N88)-SUMIFS('NREL Scaling Data'!$F:$F,'NREL Scaling Data'!$B:$B,UPPER(About!$B$1),'NREL Scaling Data'!$E:$E,Calculations!$M88,'NREL Scaling Data'!$A:$A,AN$3,'NREL Scaling Data'!$C:$C,Calculations!$L88,'NREL Scaling Data'!$D:$D,Calculations!$N88))/SUMIFS('NREL Scaling Data'!$F:$F,'NREL Scaling Data'!$B:$B,UPPER(About!$B$1),'NREL Scaling Data'!$E:$E,Calculations!$M88,'NREL Scaling Data'!$A:$A,AN$3,'NREL Scaling Data'!$C:$C,Calculations!$L88,'NREL Scaling Data'!$D:$D,Calculations!$N88) + 1) * AN88,0)</f>
        <v>0</v>
      </c>
      <c r="AP88" s="45">
        <f>IFERROR(((SUMIFS('NREL Scaling Data'!$F:$F,'NREL Scaling Data'!$B:$B,UPPER(About!$B$1),'NREL Scaling Data'!$E:$E,Calculations!$M88,'NREL Scaling Data'!$A:$A,AP$3,'NREL Scaling Data'!$C:$C,Calculations!$L88,'NREL Scaling Data'!$D:$D,Calculations!$N88)-SUMIFS('NREL Scaling Data'!$F:$F,'NREL Scaling Data'!$B:$B,UPPER(About!$B$1),'NREL Scaling Data'!$E:$E,Calculations!$M88,'NREL Scaling Data'!$A:$A,AO$3,'NREL Scaling Data'!$C:$C,Calculations!$L88,'NREL Scaling Data'!$D:$D,Calculations!$N88))/SUMIFS('NREL Scaling Data'!$F:$F,'NREL Scaling Data'!$B:$B,UPPER(About!$B$1),'NREL Scaling Data'!$E:$E,Calculations!$M88,'NREL Scaling Data'!$A:$A,AO$3,'NREL Scaling Data'!$C:$C,Calculations!$L88,'NREL Scaling Data'!$D:$D,Calculations!$N88) + 1) * AO88,0)</f>
        <v>0</v>
      </c>
      <c r="AQ88" s="45">
        <f>IFERROR(((SUMIFS('NREL Scaling Data'!$F:$F,'NREL Scaling Data'!$B:$B,UPPER(About!$B$1),'NREL Scaling Data'!$E:$E,Calculations!$M88,'NREL Scaling Data'!$A:$A,AQ$3,'NREL Scaling Data'!$C:$C,Calculations!$L88,'NREL Scaling Data'!$D:$D,Calculations!$N88)-SUMIFS('NREL Scaling Data'!$F:$F,'NREL Scaling Data'!$B:$B,UPPER(About!$B$1),'NREL Scaling Data'!$E:$E,Calculations!$M88,'NREL Scaling Data'!$A:$A,AP$3,'NREL Scaling Data'!$C:$C,Calculations!$L88,'NREL Scaling Data'!$D:$D,Calculations!$N88))/SUMIFS('NREL Scaling Data'!$F:$F,'NREL Scaling Data'!$B:$B,UPPER(About!$B$1),'NREL Scaling Data'!$E:$E,Calculations!$M88,'NREL Scaling Data'!$A:$A,AP$3,'NREL Scaling Data'!$C:$C,Calculations!$L88,'NREL Scaling Data'!$D:$D,Calculations!$N88) + 1) * AP88,0)</f>
        <v>0</v>
      </c>
      <c r="AR88" s="45">
        <f>IFERROR(((SUMIFS('NREL Scaling Data'!$F:$F,'NREL Scaling Data'!$B:$B,UPPER(About!$B$1),'NREL Scaling Data'!$E:$E,Calculations!$M88,'NREL Scaling Data'!$A:$A,AR$3,'NREL Scaling Data'!$C:$C,Calculations!$L88,'NREL Scaling Data'!$D:$D,Calculations!$N88)-SUMIFS('NREL Scaling Data'!$F:$F,'NREL Scaling Data'!$B:$B,UPPER(About!$B$1),'NREL Scaling Data'!$E:$E,Calculations!$M88,'NREL Scaling Data'!$A:$A,AQ$3,'NREL Scaling Data'!$C:$C,Calculations!$L88,'NREL Scaling Data'!$D:$D,Calculations!$N88))/SUMIFS('NREL Scaling Data'!$F:$F,'NREL Scaling Data'!$B:$B,UPPER(About!$B$1),'NREL Scaling Data'!$E:$E,Calculations!$M88,'NREL Scaling Data'!$A:$A,AQ$3,'NREL Scaling Data'!$C:$C,Calculations!$L88,'NREL Scaling Data'!$D:$D,Calculations!$N88) + 1) * AQ88,0)</f>
        <v>0</v>
      </c>
      <c r="AS88" s="45">
        <f>IFERROR(((SUMIFS('NREL Scaling Data'!$F:$F,'NREL Scaling Data'!$B:$B,UPPER(About!$B$1),'NREL Scaling Data'!$E:$E,Calculations!$M88,'NREL Scaling Data'!$A:$A,AS$3,'NREL Scaling Data'!$C:$C,Calculations!$L88,'NREL Scaling Data'!$D:$D,Calculations!$N88)-SUMIFS('NREL Scaling Data'!$F:$F,'NREL Scaling Data'!$B:$B,UPPER(About!$B$1),'NREL Scaling Data'!$E:$E,Calculations!$M88,'NREL Scaling Data'!$A:$A,AR$3,'NREL Scaling Data'!$C:$C,Calculations!$L88,'NREL Scaling Data'!$D:$D,Calculations!$N88))/SUMIFS('NREL Scaling Data'!$F:$F,'NREL Scaling Data'!$B:$B,UPPER(About!$B$1),'NREL Scaling Data'!$E:$E,Calculations!$M88,'NREL Scaling Data'!$A:$A,AR$3,'NREL Scaling Data'!$C:$C,Calculations!$L88,'NREL Scaling Data'!$D:$D,Calculations!$N88) + 1) * AR88,0)</f>
        <v>0</v>
      </c>
      <c r="AT88" s="45">
        <f>IFERROR(((SUMIFS('NREL Scaling Data'!$F:$F,'NREL Scaling Data'!$B:$B,UPPER(About!$B$1),'NREL Scaling Data'!$E:$E,Calculations!$M88,'NREL Scaling Data'!$A:$A,AT$3,'NREL Scaling Data'!$C:$C,Calculations!$L88,'NREL Scaling Data'!$D:$D,Calculations!$N88)-SUMIFS('NREL Scaling Data'!$F:$F,'NREL Scaling Data'!$B:$B,UPPER(About!$B$1),'NREL Scaling Data'!$E:$E,Calculations!$M88,'NREL Scaling Data'!$A:$A,AS$3,'NREL Scaling Data'!$C:$C,Calculations!$L88,'NREL Scaling Data'!$D:$D,Calculations!$N88))/SUMIFS('NREL Scaling Data'!$F:$F,'NREL Scaling Data'!$B:$B,UPPER(About!$B$1),'NREL Scaling Data'!$E:$E,Calculations!$M88,'NREL Scaling Data'!$A:$A,AS$3,'NREL Scaling Data'!$C:$C,Calculations!$L88,'NREL Scaling Data'!$D:$D,Calculations!$N88) + 1) * AS88,0)</f>
        <v>0</v>
      </c>
    </row>
    <row r="89" spans="7:46">
      <c r="I89" s="12" t="s">
        <v>1084</v>
      </c>
      <c r="J89" s="209">
        <f>IFERROR(SUMIFS('NREL Scaling Data'!F:F,'NREL Scaling Data'!B:B,UPPER(About!$B$1),'NREL Scaling Data'!E:E,Calculations!M89,'NREL Scaling Data'!A:A, 2021,'NREL Scaling Data'!C:C,Calculations!L89,'NREL Scaling Data'!D:D,Calculations!N89) / SUMIFS('NREL Scaling Data'!F:F,'NREL Scaling Data'!B:B,UPPER(About!$B$1),'NREL Scaling Data'!A:A, 2021,'NREL Scaling Data'!C:C,Calculations!L89,'NREL Scaling Data'!D:D,Calculations!N89),0)</f>
        <v>0</v>
      </c>
      <c r="K89" s="210">
        <f t="shared" si="17"/>
        <v>5.7633672610931462E-2</v>
      </c>
      <c r="L89" s="209" t="s">
        <v>1022</v>
      </c>
      <c r="M89" s="12" t="s">
        <v>1018</v>
      </c>
      <c r="N89" s="1" t="s">
        <v>1079</v>
      </c>
      <c r="O89" s="7">
        <f t="shared" si="18"/>
        <v>0</v>
      </c>
      <c r="P89" s="7">
        <f t="shared" si="19"/>
        <v>0</v>
      </c>
      <c r="Q89" s="45">
        <f>SUMIFS('SEDS 2021'!$F$23:$F$40,'SEDS 2021'!E$23:E$40,Calculations!L89,'SEDS 2021'!D$23:D$40,Calculations!N89)*J89*K89</f>
        <v>0</v>
      </c>
      <c r="R89" s="45">
        <f>IFERROR(((SUMIFS('NREL Scaling Data'!$F:$F,'NREL Scaling Data'!$B:$B,UPPER(About!$B$1),'NREL Scaling Data'!$E:$E,Calculations!$M89,'NREL Scaling Data'!$A:$A,R$3,'NREL Scaling Data'!$C:$C,Calculations!$L89,'NREL Scaling Data'!$D:$D,Calculations!$N89)-SUMIFS('NREL Scaling Data'!$F:$F,'NREL Scaling Data'!$B:$B,UPPER(About!$B$1),'NREL Scaling Data'!$E:$E,Calculations!$M89,'NREL Scaling Data'!$A:$A,Q$3,'NREL Scaling Data'!$C:$C,Calculations!$L89,'NREL Scaling Data'!$D:$D,Calculations!$N89))/SUMIFS('NREL Scaling Data'!$F:$F,'NREL Scaling Data'!$B:$B,UPPER(About!$B$1),'NREL Scaling Data'!$E:$E,Calculations!$M89,'NREL Scaling Data'!$A:$A,Q$3,'NREL Scaling Data'!$C:$C,Calculations!$L89,'NREL Scaling Data'!$D:$D,Calculations!$N89) + 1) * Q89,0)</f>
        <v>0</v>
      </c>
      <c r="S89" s="45">
        <f>IFERROR(((SUMIFS('NREL Scaling Data'!$F:$F,'NREL Scaling Data'!$B:$B,UPPER(About!$B$1),'NREL Scaling Data'!$E:$E,Calculations!$M89,'NREL Scaling Data'!$A:$A,S$3,'NREL Scaling Data'!$C:$C,Calculations!$L89,'NREL Scaling Data'!$D:$D,Calculations!$N89)-SUMIFS('NREL Scaling Data'!$F:$F,'NREL Scaling Data'!$B:$B,UPPER(About!$B$1),'NREL Scaling Data'!$E:$E,Calculations!$M89,'NREL Scaling Data'!$A:$A,R$3,'NREL Scaling Data'!$C:$C,Calculations!$L89,'NREL Scaling Data'!$D:$D,Calculations!$N89))/SUMIFS('NREL Scaling Data'!$F:$F,'NREL Scaling Data'!$B:$B,UPPER(About!$B$1),'NREL Scaling Data'!$E:$E,Calculations!$M89,'NREL Scaling Data'!$A:$A,R$3,'NREL Scaling Data'!$C:$C,Calculations!$L89,'NREL Scaling Data'!$D:$D,Calculations!$N89) + 1) * R89,0)</f>
        <v>0</v>
      </c>
      <c r="T89" s="45">
        <f>IFERROR(((SUMIFS('NREL Scaling Data'!$F:$F,'NREL Scaling Data'!$B:$B,UPPER(About!$B$1),'NREL Scaling Data'!$E:$E,Calculations!$M89,'NREL Scaling Data'!$A:$A,T$3,'NREL Scaling Data'!$C:$C,Calculations!$L89,'NREL Scaling Data'!$D:$D,Calculations!$N89)-SUMIFS('NREL Scaling Data'!$F:$F,'NREL Scaling Data'!$B:$B,UPPER(About!$B$1),'NREL Scaling Data'!$E:$E,Calculations!$M89,'NREL Scaling Data'!$A:$A,S$3,'NREL Scaling Data'!$C:$C,Calculations!$L89,'NREL Scaling Data'!$D:$D,Calculations!$N89))/SUMIFS('NREL Scaling Data'!$F:$F,'NREL Scaling Data'!$B:$B,UPPER(About!$B$1),'NREL Scaling Data'!$E:$E,Calculations!$M89,'NREL Scaling Data'!$A:$A,S$3,'NREL Scaling Data'!$C:$C,Calculations!$L89,'NREL Scaling Data'!$D:$D,Calculations!$N89) + 1) * S89,0)</f>
        <v>0</v>
      </c>
      <c r="U89" s="45">
        <f>IFERROR(((SUMIFS('NREL Scaling Data'!$F:$F,'NREL Scaling Data'!$B:$B,UPPER(About!$B$1),'NREL Scaling Data'!$E:$E,Calculations!$M89,'NREL Scaling Data'!$A:$A,U$3,'NREL Scaling Data'!$C:$C,Calculations!$L89,'NREL Scaling Data'!$D:$D,Calculations!$N89)-SUMIFS('NREL Scaling Data'!$F:$F,'NREL Scaling Data'!$B:$B,UPPER(About!$B$1),'NREL Scaling Data'!$E:$E,Calculations!$M89,'NREL Scaling Data'!$A:$A,T$3,'NREL Scaling Data'!$C:$C,Calculations!$L89,'NREL Scaling Data'!$D:$D,Calculations!$N89))/SUMIFS('NREL Scaling Data'!$F:$F,'NREL Scaling Data'!$B:$B,UPPER(About!$B$1),'NREL Scaling Data'!$E:$E,Calculations!$M89,'NREL Scaling Data'!$A:$A,T$3,'NREL Scaling Data'!$C:$C,Calculations!$L89,'NREL Scaling Data'!$D:$D,Calculations!$N89) + 1) * T89,0)</f>
        <v>0</v>
      </c>
      <c r="V89" s="45">
        <f>IFERROR(((SUMIFS('NREL Scaling Data'!$F:$F,'NREL Scaling Data'!$B:$B,UPPER(About!$B$1),'NREL Scaling Data'!$E:$E,Calculations!$M89,'NREL Scaling Data'!$A:$A,V$3,'NREL Scaling Data'!$C:$C,Calculations!$L89,'NREL Scaling Data'!$D:$D,Calculations!$N89)-SUMIFS('NREL Scaling Data'!$F:$F,'NREL Scaling Data'!$B:$B,UPPER(About!$B$1),'NREL Scaling Data'!$E:$E,Calculations!$M89,'NREL Scaling Data'!$A:$A,U$3,'NREL Scaling Data'!$C:$C,Calculations!$L89,'NREL Scaling Data'!$D:$D,Calculations!$N89))/SUMIFS('NREL Scaling Data'!$F:$F,'NREL Scaling Data'!$B:$B,UPPER(About!$B$1),'NREL Scaling Data'!$E:$E,Calculations!$M89,'NREL Scaling Data'!$A:$A,U$3,'NREL Scaling Data'!$C:$C,Calculations!$L89,'NREL Scaling Data'!$D:$D,Calculations!$N89) + 1) * U89,0)</f>
        <v>0</v>
      </c>
      <c r="W89" s="45">
        <f>IFERROR(((SUMIFS('NREL Scaling Data'!$F:$F,'NREL Scaling Data'!$B:$B,UPPER(About!$B$1),'NREL Scaling Data'!$E:$E,Calculations!$M89,'NREL Scaling Data'!$A:$A,W$3,'NREL Scaling Data'!$C:$C,Calculations!$L89,'NREL Scaling Data'!$D:$D,Calculations!$N89)-SUMIFS('NREL Scaling Data'!$F:$F,'NREL Scaling Data'!$B:$B,UPPER(About!$B$1),'NREL Scaling Data'!$E:$E,Calculations!$M89,'NREL Scaling Data'!$A:$A,V$3,'NREL Scaling Data'!$C:$C,Calculations!$L89,'NREL Scaling Data'!$D:$D,Calculations!$N89))/SUMIFS('NREL Scaling Data'!$F:$F,'NREL Scaling Data'!$B:$B,UPPER(About!$B$1),'NREL Scaling Data'!$E:$E,Calculations!$M89,'NREL Scaling Data'!$A:$A,V$3,'NREL Scaling Data'!$C:$C,Calculations!$L89,'NREL Scaling Data'!$D:$D,Calculations!$N89) + 1) * V89,0)</f>
        <v>0</v>
      </c>
      <c r="X89" s="45">
        <f>IFERROR(((SUMIFS('NREL Scaling Data'!$F:$F,'NREL Scaling Data'!$B:$B,UPPER(About!$B$1),'NREL Scaling Data'!$E:$E,Calculations!$M89,'NREL Scaling Data'!$A:$A,X$3,'NREL Scaling Data'!$C:$C,Calculations!$L89,'NREL Scaling Data'!$D:$D,Calculations!$N89)-SUMIFS('NREL Scaling Data'!$F:$F,'NREL Scaling Data'!$B:$B,UPPER(About!$B$1),'NREL Scaling Data'!$E:$E,Calculations!$M89,'NREL Scaling Data'!$A:$A,W$3,'NREL Scaling Data'!$C:$C,Calculations!$L89,'NREL Scaling Data'!$D:$D,Calculations!$N89))/SUMIFS('NREL Scaling Data'!$F:$F,'NREL Scaling Data'!$B:$B,UPPER(About!$B$1),'NREL Scaling Data'!$E:$E,Calculations!$M89,'NREL Scaling Data'!$A:$A,W$3,'NREL Scaling Data'!$C:$C,Calculations!$L89,'NREL Scaling Data'!$D:$D,Calculations!$N89) + 1) * W89,0)</f>
        <v>0</v>
      </c>
      <c r="Y89" s="45">
        <f>IFERROR(((SUMIFS('NREL Scaling Data'!$F:$F,'NREL Scaling Data'!$B:$B,UPPER(About!$B$1),'NREL Scaling Data'!$E:$E,Calculations!$M89,'NREL Scaling Data'!$A:$A,Y$3,'NREL Scaling Data'!$C:$C,Calculations!$L89,'NREL Scaling Data'!$D:$D,Calculations!$N89)-SUMIFS('NREL Scaling Data'!$F:$F,'NREL Scaling Data'!$B:$B,UPPER(About!$B$1),'NREL Scaling Data'!$E:$E,Calculations!$M89,'NREL Scaling Data'!$A:$A,X$3,'NREL Scaling Data'!$C:$C,Calculations!$L89,'NREL Scaling Data'!$D:$D,Calculations!$N89))/SUMIFS('NREL Scaling Data'!$F:$F,'NREL Scaling Data'!$B:$B,UPPER(About!$B$1),'NREL Scaling Data'!$E:$E,Calculations!$M89,'NREL Scaling Data'!$A:$A,X$3,'NREL Scaling Data'!$C:$C,Calculations!$L89,'NREL Scaling Data'!$D:$D,Calculations!$N89) + 1) * X89,0)</f>
        <v>0</v>
      </c>
      <c r="Z89" s="45">
        <f>IFERROR(((SUMIFS('NREL Scaling Data'!$F:$F,'NREL Scaling Data'!$B:$B,UPPER(About!$B$1),'NREL Scaling Data'!$E:$E,Calculations!$M89,'NREL Scaling Data'!$A:$A,Z$3,'NREL Scaling Data'!$C:$C,Calculations!$L89,'NREL Scaling Data'!$D:$D,Calculations!$N89)-SUMIFS('NREL Scaling Data'!$F:$F,'NREL Scaling Data'!$B:$B,UPPER(About!$B$1),'NREL Scaling Data'!$E:$E,Calculations!$M89,'NREL Scaling Data'!$A:$A,Y$3,'NREL Scaling Data'!$C:$C,Calculations!$L89,'NREL Scaling Data'!$D:$D,Calculations!$N89))/SUMIFS('NREL Scaling Data'!$F:$F,'NREL Scaling Data'!$B:$B,UPPER(About!$B$1),'NREL Scaling Data'!$E:$E,Calculations!$M89,'NREL Scaling Data'!$A:$A,Y$3,'NREL Scaling Data'!$C:$C,Calculations!$L89,'NREL Scaling Data'!$D:$D,Calculations!$N89) + 1) * Y89,0)</f>
        <v>0</v>
      </c>
      <c r="AA89" s="45">
        <f>IFERROR(((SUMIFS('NREL Scaling Data'!$F:$F,'NREL Scaling Data'!$B:$B,UPPER(About!$B$1),'NREL Scaling Data'!$E:$E,Calculations!$M89,'NREL Scaling Data'!$A:$A,AA$3,'NREL Scaling Data'!$C:$C,Calculations!$L89,'NREL Scaling Data'!$D:$D,Calculations!$N89)-SUMIFS('NREL Scaling Data'!$F:$F,'NREL Scaling Data'!$B:$B,UPPER(About!$B$1),'NREL Scaling Data'!$E:$E,Calculations!$M89,'NREL Scaling Data'!$A:$A,Z$3,'NREL Scaling Data'!$C:$C,Calculations!$L89,'NREL Scaling Data'!$D:$D,Calculations!$N89))/SUMIFS('NREL Scaling Data'!$F:$F,'NREL Scaling Data'!$B:$B,UPPER(About!$B$1),'NREL Scaling Data'!$E:$E,Calculations!$M89,'NREL Scaling Data'!$A:$A,Z$3,'NREL Scaling Data'!$C:$C,Calculations!$L89,'NREL Scaling Data'!$D:$D,Calculations!$N89) + 1) * Z89,0)</f>
        <v>0</v>
      </c>
      <c r="AB89" s="45">
        <f>IFERROR(((SUMIFS('NREL Scaling Data'!$F:$F,'NREL Scaling Data'!$B:$B,UPPER(About!$B$1),'NREL Scaling Data'!$E:$E,Calculations!$M89,'NREL Scaling Data'!$A:$A,AB$3,'NREL Scaling Data'!$C:$C,Calculations!$L89,'NREL Scaling Data'!$D:$D,Calculations!$N89)-SUMIFS('NREL Scaling Data'!$F:$F,'NREL Scaling Data'!$B:$B,UPPER(About!$B$1),'NREL Scaling Data'!$E:$E,Calculations!$M89,'NREL Scaling Data'!$A:$A,AA$3,'NREL Scaling Data'!$C:$C,Calculations!$L89,'NREL Scaling Data'!$D:$D,Calculations!$N89))/SUMIFS('NREL Scaling Data'!$F:$F,'NREL Scaling Data'!$B:$B,UPPER(About!$B$1),'NREL Scaling Data'!$E:$E,Calculations!$M89,'NREL Scaling Data'!$A:$A,AA$3,'NREL Scaling Data'!$C:$C,Calculations!$L89,'NREL Scaling Data'!$D:$D,Calculations!$N89) + 1) * AA89,0)</f>
        <v>0</v>
      </c>
      <c r="AC89" s="45">
        <f>IFERROR(((SUMIFS('NREL Scaling Data'!$F:$F,'NREL Scaling Data'!$B:$B,UPPER(About!$B$1),'NREL Scaling Data'!$E:$E,Calculations!$M89,'NREL Scaling Data'!$A:$A,AC$3,'NREL Scaling Data'!$C:$C,Calculations!$L89,'NREL Scaling Data'!$D:$D,Calculations!$N89)-SUMIFS('NREL Scaling Data'!$F:$F,'NREL Scaling Data'!$B:$B,UPPER(About!$B$1),'NREL Scaling Data'!$E:$E,Calculations!$M89,'NREL Scaling Data'!$A:$A,AB$3,'NREL Scaling Data'!$C:$C,Calculations!$L89,'NREL Scaling Data'!$D:$D,Calculations!$N89))/SUMIFS('NREL Scaling Data'!$F:$F,'NREL Scaling Data'!$B:$B,UPPER(About!$B$1),'NREL Scaling Data'!$E:$E,Calculations!$M89,'NREL Scaling Data'!$A:$A,AB$3,'NREL Scaling Data'!$C:$C,Calculations!$L89,'NREL Scaling Data'!$D:$D,Calculations!$N89) + 1) * AB89,0)</f>
        <v>0</v>
      </c>
      <c r="AD89" s="45">
        <f>IFERROR(((SUMIFS('NREL Scaling Data'!$F:$F,'NREL Scaling Data'!$B:$B,UPPER(About!$B$1),'NREL Scaling Data'!$E:$E,Calculations!$M89,'NREL Scaling Data'!$A:$A,AD$3,'NREL Scaling Data'!$C:$C,Calculations!$L89,'NREL Scaling Data'!$D:$D,Calculations!$N89)-SUMIFS('NREL Scaling Data'!$F:$F,'NREL Scaling Data'!$B:$B,UPPER(About!$B$1),'NREL Scaling Data'!$E:$E,Calculations!$M89,'NREL Scaling Data'!$A:$A,AC$3,'NREL Scaling Data'!$C:$C,Calculations!$L89,'NREL Scaling Data'!$D:$D,Calculations!$N89))/SUMIFS('NREL Scaling Data'!$F:$F,'NREL Scaling Data'!$B:$B,UPPER(About!$B$1),'NREL Scaling Data'!$E:$E,Calculations!$M89,'NREL Scaling Data'!$A:$A,AC$3,'NREL Scaling Data'!$C:$C,Calculations!$L89,'NREL Scaling Data'!$D:$D,Calculations!$N89) + 1) * AC89,0)</f>
        <v>0</v>
      </c>
      <c r="AE89" s="45">
        <f>IFERROR(((SUMIFS('NREL Scaling Data'!$F:$F,'NREL Scaling Data'!$B:$B,UPPER(About!$B$1),'NREL Scaling Data'!$E:$E,Calculations!$M89,'NREL Scaling Data'!$A:$A,AE$3,'NREL Scaling Data'!$C:$C,Calculations!$L89,'NREL Scaling Data'!$D:$D,Calculations!$N89)-SUMIFS('NREL Scaling Data'!$F:$F,'NREL Scaling Data'!$B:$B,UPPER(About!$B$1),'NREL Scaling Data'!$E:$E,Calculations!$M89,'NREL Scaling Data'!$A:$A,AD$3,'NREL Scaling Data'!$C:$C,Calculations!$L89,'NREL Scaling Data'!$D:$D,Calculations!$N89))/SUMIFS('NREL Scaling Data'!$F:$F,'NREL Scaling Data'!$B:$B,UPPER(About!$B$1),'NREL Scaling Data'!$E:$E,Calculations!$M89,'NREL Scaling Data'!$A:$A,AD$3,'NREL Scaling Data'!$C:$C,Calculations!$L89,'NREL Scaling Data'!$D:$D,Calculations!$N89) + 1) * AD89,0)</f>
        <v>0</v>
      </c>
      <c r="AF89" s="45">
        <f>IFERROR(((SUMIFS('NREL Scaling Data'!$F:$F,'NREL Scaling Data'!$B:$B,UPPER(About!$B$1),'NREL Scaling Data'!$E:$E,Calculations!$M89,'NREL Scaling Data'!$A:$A,AF$3,'NREL Scaling Data'!$C:$C,Calculations!$L89,'NREL Scaling Data'!$D:$D,Calculations!$N89)-SUMIFS('NREL Scaling Data'!$F:$F,'NREL Scaling Data'!$B:$B,UPPER(About!$B$1),'NREL Scaling Data'!$E:$E,Calculations!$M89,'NREL Scaling Data'!$A:$A,AE$3,'NREL Scaling Data'!$C:$C,Calculations!$L89,'NREL Scaling Data'!$D:$D,Calculations!$N89))/SUMIFS('NREL Scaling Data'!$F:$F,'NREL Scaling Data'!$B:$B,UPPER(About!$B$1),'NREL Scaling Data'!$E:$E,Calculations!$M89,'NREL Scaling Data'!$A:$A,AE$3,'NREL Scaling Data'!$C:$C,Calculations!$L89,'NREL Scaling Data'!$D:$D,Calculations!$N89) + 1) * AE89,0)</f>
        <v>0</v>
      </c>
      <c r="AG89" s="45">
        <f>IFERROR(((SUMIFS('NREL Scaling Data'!$F:$F,'NREL Scaling Data'!$B:$B,UPPER(About!$B$1),'NREL Scaling Data'!$E:$E,Calculations!$M89,'NREL Scaling Data'!$A:$A,AG$3,'NREL Scaling Data'!$C:$C,Calculations!$L89,'NREL Scaling Data'!$D:$D,Calculations!$N89)-SUMIFS('NREL Scaling Data'!$F:$F,'NREL Scaling Data'!$B:$B,UPPER(About!$B$1),'NREL Scaling Data'!$E:$E,Calculations!$M89,'NREL Scaling Data'!$A:$A,AF$3,'NREL Scaling Data'!$C:$C,Calculations!$L89,'NREL Scaling Data'!$D:$D,Calculations!$N89))/SUMIFS('NREL Scaling Data'!$F:$F,'NREL Scaling Data'!$B:$B,UPPER(About!$B$1),'NREL Scaling Data'!$E:$E,Calculations!$M89,'NREL Scaling Data'!$A:$A,AF$3,'NREL Scaling Data'!$C:$C,Calculations!$L89,'NREL Scaling Data'!$D:$D,Calculations!$N89) + 1) * AF89,0)</f>
        <v>0</v>
      </c>
      <c r="AH89" s="45">
        <f>IFERROR(((SUMIFS('NREL Scaling Data'!$F:$F,'NREL Scaling Data'!$B:$B,UPPER(About!$B$1),'NREL Scaling Data'!$E:$E,Calculations!$M89,'NREL Scaling Data'!$A:$A,AH$3,'NREL Scaling Data'!$C:$C,Calculations!$L89,'NREL Scaling Data'!$D:$D,Calculations!$N89)-SUMIFS('NREL Scaling Data'!$F:$F,'NREL Scaling Data'!$B:$B,UPPER(About!$B$1),'NREL Scaling Data'!$E:$E,Calculations!$M89,'NREL Scaling Data'!$A:$A,AG$3,'NREL Scaling Data'!$C:$C,Calculations!$L89,'NREL Scaling Data'!$D:$D,Calculations!$N89))/SUMIFS('NREL Scaling Data'!$F:$F,'NREL Scaling Data'!$B:$B,UPPER(About!$B$1),'NREL Scaling Data'!$E:$E,Calculations!$M89,'NREL Scaling Data'!$A:$A,AG$3,'NREL Scaling Data'!$C:$C,Calculations!$L89,'NREL Scaling Data'!$D:$D,Calculations!$N89) + 1) * AG89,0)</f>
        <v>0</v>
      </c>
      <c r="AI89" s="45">
        <f>IFERROR(((SUMIFS('NREL Scaling Data'!$F:$F,'NREL Scaling Data'!$B:$B,UPPER(About!$B$1),'NREL Scaling Data'!$E:$E,Calculations!$M89,'NREL Scaling Data'!$A:$A,AI$3,'NREL Scaling Data'!$C:$C,Calculations!$L89,'NREL Scaling Data'!$D:$D,Calculations!$N89)-SUMIFS('NREL Scaling Data'!$F:$F,'NREL Scaling Data'!$B:$B,UPPER(About!$B$1),'NREL Scaling Data'!$E:$E,Calculations!$M89,'NREL Scaling Data'!$A:$A,AH$3,'NREL Scaling Data'!$C:$C,Calculations!$L89,'NREL Scaling Data'!$D:$D,Calculations!$N89))/SUMIFS('NREL Scaling Data'!$F:$F,'NREL Scaling Data'!$B:$B,UPPER(About!$B$1),'NREL Scaling Data'!$E:$E,Calculations!$M89,'NREL Scaling Data'!$A:$A,AH$3,'NREL Scaling Data'!$C:$C,Calculations!$L89,'NREL Scaling Data'!$D:$D,Calculations!$N89) + 1) * AH89,0)</f>
        <v>0</v>
      </c>
      <c r="AJ89" s="45">
        <f>IFERROR(((SUMIFS('NREL Scaling Data'!$F:$F,'NREL Scaling Data'!$B:$B,UPPER(About!$B$1),'NREL Scaling Data'!$E:$E,Calculations!$M89,'NREL Scaling Data'!$A:$A,AJ$3,'NREL Scaling Data'!$C:$C,Calculations!$L89,'NREL Scaling Data'!$D:$D,Calculations!$N89)-SUMIFS('NREL Scaling Data'!$F:$F,'NREL Scaling Data'!$B:$B,UPPER(About!$B$1),'NREL Scaling Data'!$E:$E,Calculations!$M89,'NREL Scaling Data'!$A:$A,AI$3,'NREL Scaling Data'!$C:$C,Calculations!$L89,'NREL Scaling Data'!$D:$D,Calculations!$N89))/SUMIFS('NREL Scaling Data'!$F:$F,'NREL Scaling Data'!$B:$B,UPPER(About!$B$1),'NREL Scaling Data'!$E:$E,Calculations!$M89,'NREL Scaling Data'!$A:$A,AI$3,'NREL Scaling Data'!$C:$C,Calculations!$L89,'NREL Scaling Data'!$D:$D,Calculations!$N89) + 1) * AI89,0)</f>
        <v>0</v>
      </c>
      <c r="AK89" s="45">
        <f>IFERROR(((SUMIFS('NREL Scaling Data'!$F:$F,'NREL Scaling Data'!$B:$B,UPPER(About!$B$1),'NREL Scaling Data'!$E:$E,Calculations!$M89,'NREL Scaling Data'!$A:$A,AK$3,'NREL Scaling Data'!$C:$C,Calculations!$L89,'NREL Scaling Data'!$D:$D,Calculations!$N89)-SUMIFS('NREL Scaling Data'!$F:$F,'NREL Scaling Data'!$B:$B,UPPER(About!$B$1),'NREL Scaling Data'!$E:$E,Calculations!$M89,'NREL Scaling Data'!$A:$A,AJ$3,'NREL Scaling Data'!$C:$C,Calculations!$L89,'NREL Scaling Data'!$D:$D,Calculations!$N89))/SUMIFS('NREL Scaling Data'!$F:$F,'NREL Scaling Data'!$B:$B,UPPER(About!$B$1),'NREL Scaling Data'!$E:$E,Calculations!$M89,'NREL Scaling Data'!$A:$A,AJ$3,'NREL Scaling Data'!$C:$C,Calculations!$L89,'NREL Scaling Data'!$D:$D,Calculations!$N89) + 1) * AJ89,0)</f>
        <v>0</v>
      </c>
      <c r="AL89" s="45">
        <f>IFERROR(((SUMIFS('NREL Scaling Data'!$F:$F,'NREL Scaling Data'!$B:$B,UPPER(About!$B$1),'NREL Scaling Data'!$E:$E,Calculations!$M89,'NREL Scaling Data'!$A:$A,AL$3,'NREL Scaling Data'!$C:$C,Calculations!$L89,'NREL Scaling Data'!$D:$D,Calculations!$N89)-SUMIFS('NREL Scaling Data'!$F:$F,'NREL Scaling Data'!$B:$B,UPPER(About!$B$1),'NREL Scaling Data'!$E:$E,Calculations!$M89,'NREL Scaling Data'!$A:$A,AK$3,'NREL Scaling Data'!$C:$C,Calculations!$L89,'NREL Scaling Data'!$D:$D,Calculations!$N89))/SUMIFS('NREL Scaling Data'!$F:$F,'NREL Scaling Data'!$B:$B,UPPER(About!$B$1),'NREL Scaling Data'!$E:$E,Calculations!$M89,'NREL Scaling Data'!$A:$A,AK$3,'NREL Scaling Data'!$C:$C,Calculations!$L89,'NREL Scaling Data'!$D:$D,Calculations!$N89) + 1) * AK89,0)</f>
        <v>0</v>
      </c>
      <c r="AM89" s="45">
        <f>IFERROR(((SUMIFS('NREL Scaling Data'!$F:$F,'NREL Scaling Data'!$B:$B,UPPER(About!$B$1),'NREL Scaling Data'!$E:$E,Calculations!$M89,'NREL Scaling Data'!$A:$A,AM$3,'NREL Scaling Data'!$C:$C,Calculations!$L89,'NREL Scaling Data'!$D:$D,Calculations!$N89)-SUMIFS('NREL Scaling Data'!$F:$F,'NREL Scaling Data'!$B:$B,UPPER(About!$B$1),'NREL Scaling Data'!$E:$E,Calculations!$M89,'NREL Scaling Data'!$A:$A,AL$3,'NREL Scaling Data'!$C:$C,Calculations!$L89,'NREL Scaling Data'!$D:$D,Calculations!$N89))/SUMIFS('NREL Scaling Data'!$F:$F,'NREL Scaling Data'!$B:$B,UPPER(About!$B$1),'NREL Scaling Data'!$E:$E,Calculations!$M89,'NREL Scaling Data'!$A:$A,AL$3,'NREL Scaling Data'!$C:$C,Calculations!$L89,'NREL Scaling Data'!$D:$D,Calculations!$N89) + 1) * AL89,0)</f>
        <v>0</v>
      </c>
      <c r="AN89" s="45">
        <f>IFERROR(((SUMIFS('NREL Scaling Data'!$F:$F,'NREL Scaling Data'!$B:$B,UPPER(About!$B$1),'NREL Scaling Data'!$E:$E,Calculations!$M89,'NREL Scaling Data'!$A:$A,AN$3,'NREL Scaling Data'!$C:$C,Calculations!$L89,'NREL Scaling Data'!$D:$D,Calculations!$N89)-SUMIFS('NREL Scaling Data'!$F:$F,'NREL Scaling Data'!$B:$B,UPPER(About!$B$1),'NREL Scaling Data'!$E:$E,Calculations!$M89,'NREL Scaling Data'!$A:$A,AM$3,'NREL Scaling Data'!$C:$C,Calculations!$L89,'NREL Scaling Data'!$D:$D,Calculations!$N89))/SUMIFS('NREL Scaling Data'!$F:$F,'NREL Scaling Data'!$B:$B,UPPER(About!$B$1),'NREL Scaling Data'!$E:$E,Calculations!$M89,'NREL Scaling Data'!$A:$A,AM$3,'NREL Scaling Data'!$C:$C,Calculations!$L89,'NREL Scaling Data'!$D:$D,Calculations!$N89) + 1) * AM89,0)</f>
        <v>0</v>
      </c>
      <c r="AO89" s="45">
        <f>IFERROR(((SUMIFS('NREL Scaling Data'!$F:$F,'NREL Scaling Data'!$B:$B,UPPER(About!$B$1),'NREL Scaling Data'!$E:$E,Calculations!$M89,'NREL Scaling Data'!$A:$A,AO$3,'NREL Scaling Data'!$C:$C,Calculations!$L89,'NREL Scaling Data'!$D:$D,Calculations!$N89)-SUMIFS('NREL Scaling Data'!$F:$F,'NREL Scaling Data'!$B:$B,UPPER(About!$B$1),'NREL Scaling Data'!$E:$E,Calculations!$M89,'NREL Scaling Data'!$A:$A,AN$3,'NREL Scaling Data'!$C:$C,Calculations!$L89,'NREL Scaling Data'!$D:$D,Calculations!$N89))/SUMIFS('NREL Scaling Data'!$F:$F,'NREL Scaling Data'!$B:$B,UPPER(About!$B$1),'NREL Scaling Data'!$E:$E,Calculations!$M89,'NREL Scaling Data'!$A:$A,AN$3,'NREL Scaling Data'!$C:$C,Calculations!$L89,'NREL Scaling Data'!$D:$D,Calculations!$N89) + 1) * AN89,0)</f>
        <v>0</v>
      </c>
      <c r="AP89" s="45">
        <f>IFERROR(((SUMIFS('NREL Scaling Data'!$F:$F,'NREL Scaling Data'!$B:$B,UPPER(About!$B$1),'NREL Scaling Data'!$E:$E,Calculations!$M89,'NREL Scaling Data'!$A:$A,AP$3,'NREL Scaling Data'!$C:$C,Calculations!$L89,'NREL Scaling Data'!$D:$D,Calculations!$N89)-SUMIFS('NREL Scaling Data'!$F:$F,'NREL Scaling Data'!$B:$B,UPPER(About!$B$1),'NREL Scaling Data'!$E:$E,Calculations!$M89,'NREL Scaling Data'!$A:$A,AO$3,'NREL Scaling Data'!$C:$C,Calculations!$L89,'NREL Scaling Data'!$D:$D,Calculations!$N89))/SUMIFS('NREL Scaling Data'!$F:$F,'NREL Scaling Data'!$B:$B,UPPER(About!$B$1),'NREL Scaling Data'!$E:$E,Calculations!$M89,'NREL Scaling Data'!$A:$A,AO$3,'NREL Scaling Data'!$C:$C,Calculations!$L89,'NREL Scaling Data'!$D:$D,Calculations!$N89) + 1) * AO89,0)</f>
        <v>0</v>
      </c>
      <c r="AQ89" s="45">
        <f>IFERROR(((SUMIFS('NREL Scaling Data'!$F:$F,'NREL Scaling Data'!$B:$B,UPPER(About!$B$1),'NREL Scaling Data'!$E:$E,Calculations!$M89,'NREL Scaling Data'!$A:$A,AQ$3,'NREL Scaling Data'!$C:$C,Calculations!$L89,'NREL Scaling Data'!$D:$D,Calculations!$N89)-SUMIFS('NREL Scaling Data'!$F:$F,'NREL Scaling Data'!$B:$B,UPPER(About!$B$1),'NREL Scaling Data'!$E:$E,Calculations!$M89,'NREL Scaling Data'!$A:$A,AP$3,'NREL Scaling Data'!$C:$C,Calculations!$L89,'NREL Scaling Data'!$D:$D,Calculations!$N89))/SUMIFS('NREL Scaling Data'!$F:$F,'NREL Scaling Data'!$B:$B,UPPER(About!$B$1),'NREL Scaling Data'!$E:$E,Calculations!$M89,'NREL Scaling Data'!$A:$A,AP$3,'NREL Scaling Data'!$C:$C,Calculations!$L89,'NREL Scaling Data'!$D:$D,Calculations!$N89) + 1) * AP89,0)</f>
        <v>0</v>
      </c>
      <c r="AR89" s="45">
        <f>IFERROR(((SUMIFS('NREL Scaling Data'!$F:$F,'NREL Scaling Data'!$B:$B,UPPER(About!$B$1),'NREL Scaling Data'!$E:$E,Calculations!$M89,'NREL Scaling Data'!$A:$A,AR$3,'NREL Scaling Data'!$C:$C,Calculations!$L89,'NREL Scaling Data'!$D:$D,Calculations!$N89)-SUMIFS('NREL Scaling Data'!$F:$F,'NREL Scaling Data'!$B:$B,UPPER(About!$B$1),'NREL Scaling Data'!$E:$E,Calculations!$M89,'NREL Scaling Data'!$A:$A,AQ$3,'NREL Scaling Data'!$C:$C,Calculations!$L89,'NREL Scaling Data'!$D:$D,Calculations!$N89))/SUMIFS('NREL Scaling Data'!$F:$F,'NREL Scaling Data'!$B:$B,UPPER(About!$B$1),'NREL Scaling Data'!$E:$E,Calculations!$M89,'NREL Scaling Data'!$A:$A,AQ$3,'NREL Scaling Data'!$C:$C,Calculations!$L89,'NREL Scaling Data'!$D:$D,Calculations!$N89) + 1) * AQ89,0)</f>
        <v>0</v>
      </c>
      <c r="AS89" s="45">
        <f>IFERROR(((SUMIFS('NREL Scaling Data'!$F:$F,'NREL Scaling Data'!$B:$B,UPPER(About!$B$1),'NREL Scaling Data'!$E:$E,Calculations!$M89,'NREL Scaling Data'!$A:$A,AS$3,'NREL Scaling Data'!$C:$C,Calculations!$L89,'NREL Scaling Data'!$D:$D,Calculations!$N89)-SUMIFS('NREL Scaling Data'!$F:$F,'NREL Scaling Data'!$B:$B,UPPER(About!$B$1),'NREL Scaling Data'!$E:$E,Calculations!$M89,'NREL Scaling Data'!$A:$A,AR$3,'NREL Scaling Data'!$C:$C,Calculations!$L89,'NREL Scaling Data'!$D:$D,Calculations!$N89))/SUMIFS('NREL Scaling Data'!$F:$F,'NREL Scaling Data'!$B:$B,UPPER(About!$B$1),'NREL Scaling Data'!$E:$E,Calculations!$M89,'NREL Scaling Data'!$A:$A,AR$3,'NREL Scaling Data'!$C:$C,Calculations!$L89,'NREL Scaling Data'!$D:$D,Calculations!$N89) + 1) * AR89,0)</f>
        <v>0</v>
      </c>
      <c r="AT89" s="45">
        <f>IFERROR(((SUMIFS('NREL Scaling Data'!$F:$F,'NREL Scaling Data'!$B:$B,UPPER(About!$B$1),'NREL Scaling Data'!$E:$E,Calculations!$M89,'NREL Scaling Data'!$A:$A,AT$3,'NREL Scaling Data'!$C:$C,Calculations!$L89,'NREL Scaling Data'!$D:$D,Calculations!$N89)-SUMIFS('NREL Scaling Data'!$F:$F,'NREL Scaling Data'!$B:$B,UPPER(About!$B$1),'NREL Scaling Data'!$E:$E,Calculations!$M89,'NREL Scaling Data'!$A:$A,AS$3,'NREL Scaling Data'!$C:$C,Calculations!$L89,'NREL Scaling Data'!$D:$D,Calculations!$N89))/SUMIFS('NREL Scaling Data'!$F:$F,'NREL Scaling Data'!$B:$B,UPPER(About!$B$1),'NREL Scaling Data'!$E:$E,Calculations!$M89,'NREL Scaling Data'!$A:$A,AS$3,'NREL Scaling Data'!$C:$C,Calculations!$L89,'NREL Scaling Data'!$D:$D,Calculations!$N89) + 1) * AS89,0)</f>
        <v>0</v>
      </c>
    </row>
    <row r="90" spans="7:46">
      <c r="I90" s="12" t="s">
        <v>1084</v>
      </c>
      <c r="J90" s="209">
        <f>IFERROR(SUMIFS('NREL Scaling Data'!F:F,'NREL Scaling Data'!B:B,UPPER(About!$B$1),'NREL Scaling Data'!E:E,Calculations!M90,'NREL Scaling Data'!A:A, 2021,'NREL Scaling Data'!C:C,Calculations!L90,'NREL Scaling Data'!D:D,Calculations!N90) / SUMIFS('NREL Scaling Data'!F:F,'NREL Scaling Data'!B:B,UPPER(About!$B$1),'NREL Scaling Data'!A:A, 2021,'NREL Scaling Data'!C:C,Calculations!L90,'NREL Scaling Data'!D:D,Calculations!N90),0)</f>
        <v>0</v>
      </c>
      <c r="K90" s="210">
        <f t="shared" si="17"/>
        <v>5.7633672610931462E-2</v>
      </c>
      <c r="L90" s="209" t="s">
        <v>1022</v>
      </c>
      <c r="M90" s="12" t="s">
        <v>1018</v>
      </c>
      <c r="N90" s="1" t="s">
        <v>975</v>
      </c>
      <c r="O90" s="7">
        <f t="shared" si="18"/>
        <v>0</v>
      </c>
      <c r="P90" s="7">
        <f t="shared" si="19"/>
        <v>0</v>
      </c>
      <c r="Q90" s="45">
        <f>SUMIFS('SEDS 2021'!$F$23:$F$40,'SEDS 2021'!E$23:E$40,Calculations!L90,'SEDS 2021'!D$23:D$40,Calculations!N90)*J90*K90</f>
        <v>0</v>
      </c>
      <c r="R90" s="45">
        <f>IFERROR(((SUMIFS('NREL Scaling Data'!$F:$F,'NREL Scaling Data'!$B:$B,UPPER(About!$B$1),'NREL Scaling Data'!$E:$E,Calculations!$M90,'NREL Scaling Data'!$A:$A,R$3,'NREL Scaling Data'!$C:$C,Calculations!$L90,'NREL Scaling Data'!$D:$D,Calculations!$N90)-SUMIFS('NREL Scaling Data'!$F:$F,'NREL Scaling Data'!$B:$B,UPPER(About!$B$1),'NREL Scaling Data'!$E:$E,Calculations!$M90,'NREL Scaling Data'!$A:$A,Q$3,'NREL Scaling Data'!$C:$C,Calculations!$L90,'NREL Scaling Data'!$D:$D,Calculations!$N90))/SUMIFS('NREL Scaling Data'!$F:$F,'NREL Scaling Data'!$B:$B,UPPER(About!$B$1),'NREL Scaling Data'!$E:$E,Calculations!$M90,'NREL Scaling Data'!$A:$A,Q$3,'NREL Scaling Data'!$C:$C,Calculations!$L90,'NREL Scaling Data'!$D:$D,Calculations!$N90) + 1) * Q90,0)</f>
        <v>0</v>
      </c>
      <c r="S90" s="45">
        <f>IFERROR(((SUMIFS('NREL Scaling Data'!$F:$F,'NREL Scaling Data'!$B:$B,UPPER(About!$B$1),'NREL Scaling Data'!$E:$E,Calculations!$M90,'NREL Scaling Data'!$A:$A,S$3,'NREL Scaling Data'!$C:$C,Calculations!$L90,'NREL Scaling Data'!$D:$D,Calculations!$N90)-SUMIFS('NREL Scaling Data'!$F:$F,'NREL Scaling Data'!$B:$B,UPPER(About!$B$1),'NREL Scaling Data'!$E:$E,Calculations!$M90,'NREL Scaling Data'!$A:$A,R$3,'NREL Scaling Data'!$C:$C,Calculations!$L90,'NREL Scaling Data'!$D:$D,Calculations!$N90))/SUMIFS('NREL Scaling Data'!$F:$F,'NREL Scaling Data'!$B:$B,UPPER(About!$B$1),'NREL Scaling Data'!$E:$E,Calculations!$M90,'NREL Scaling Data'!$A:$A,R$3,'NREL Scaling Data'!$C:$C,Calculations!$L90,'NREL Scaling Data'!$D:$D,Calculations!$N90) + 1) * R90,0)</f>
        <v>0</v>
      </c>
      <c r="T90" s="45">
        <f>IFERROR(((SUMIFS('NREL Scaling Data'!$F:$F,'NREL Scaling Data'!$B:$B,UPPER(About!$B$1),'NREL Scaling Data'!$E:$E,Calculations!$M90,'NREL Scaling Data'!$A:$A,T$3,'NREL Scaling Data'!$C:$C,Calculations!$L90,'NREL Scaling Data'!$D:$D,Calculations!$N90)-SUMIFS('NREL Scaling Data'!$F:$F,'NREL Scaling Data'!$B:$B,UPPER(About!$B$1),'NREL Scaling Data'!$E:$E,Calculations!$M90,'NREL Scaling Data'!$A:$A,S$3,'NREL Scaling Data'!$C:$C,Calculations!$L90,'NREL Scaling Data'!$D:$D,Calculations!$N90))/SUMIFS('NREL Scaling Data'!$F:$F,'NREL Scaling Data'!$B:$B,UPPER(About!$B$1),'NREL Scaling Data'!$E:$E,Calculations!$M90,'NREL Scaling Data'!$A:$A,S$3,'NREL Scaling Data'!$C:$C,Calculations!$L90,'NREL Scaling Data'!$D:$D,Calculations!$N90) + 1) * S90,0)</f>
        <v>0</v>
      </c>
      <c r="U90" s="45">
        <f>IFERROR(((SUMIFS('NREL Scaling Data'!$F:$F,'NREL Scaling Data'!$B:$B,UPPER(About!$B$1),'NREL Scaling Data'!$E:$E,Calculations!$M90,'NREL Scaling Data'!$A:$A,U$3,'NREL Scaling Data'!$C:$C,Calculations!$L90,'NREL Scaling Data'!$D:$D,Calculations!$N90)-SUMIFS('NREL Scaling Data'!$F:$F,'NREL Scaling Data'!$B:$B,UPPER(About!$B$1),'NREL Scaling Data'!$E:$E,Calculations!$M90,'NREL Scaling Data'!$A:$A,T$3,'NREL Scaling Data'!$C:$C,Calculations!$L90,'NREL Scaling Data'!$D:$D,Calculations!$N90))/SUMIFS('NREL Scaling Data'!$F:$F,'NREL Scaling Data'!$B:$B,UPPER(About!$B$1),'NREL Scaling Data'!$E:$E,Calculations!$M90,'NREL Scaling Data'!$A:$A,T$3,'NREL Scaling Data'!$C:$C,Calculations!$L90,'NREL Scaling Data'!$D:$D,Calculations!$N90) + 1) * T90,0)</f>
        <v>0</v>
      </c>
      <c r="V90" s="45">
        <f>IFERROR(((SUMIFS('NREL Scaling Data'!$F:$F,'NREL Scaling Data'!$B:$B,UPPER(About!$B$1),'NREL Scaling Data'!$E:$E,Calculations!$M90,'NREL Scaling Data'!$A:$A,V$3,'NREL Scaling Data'!$C:$C,Calculations!$L90,'NREL Scaling Data'!$D:$D,Calculations!$N90)-SUMIFS('NREL Scaling Data'!$F:$F,'NREL Scaling Data'!$B:$B,UPPER(About!$B$1),'NREL Scaling Data'!$E:$E,Calculations!$M90,'NREL Scaling Data'!$A:$A,U$3,'NREL Scaling Data'!$C:$C,Calculations!$L90,'NREL Scaling Data'!$D:$D,Calculations!$N90))/SUMIFS('NREL Scaling Data'!$F:$F,'NREL Scaling Data'!$B:$B,UPPER(About!$B$1),'NREL Scaling Data'!$E:$E,Calculations!$M90,'NREL Scaling Data'!$A:$A,U$3,'NREL Scaling Data'!$C:$C,Calculations!$L90,'NREL Scaling Data'!$D:$D,Calculations!$N90) + 1) * U90,0)</f>
        <v>0</v>
      </c>
      <c r="W90" s="45">
        <f>IFERROR(((SUMIFS('NREL Scaling Data'!$F:$F,'NREL Scaling Data'!$B:$B,UPPER(About!$B$1),'NREL Scaling Data'!$E:$E,Calculations!$M90,'NREL Scaling Data'!$A:$A,W$3,'NREL Scaling Data'!$C:$C,Calculations!$L90,'NREL Scaling Data'!$D:$D,Calculations!$N90)-SUMIFS('NREL Scaling Data'!$F:$F,'NREL Scaling Data'!$B:$B,UPPER(About!$B$1),'NREL Scaling Data'!$E:$E,Calculations!$M90,'NREL Scaling Data'!$A:$A,V$3,'NREL Scaling Data'!$C:$C,Calculations!$L90,'NREL Scaling Data'!$D:$D,Calculations!$N90))/SUMIFS('NREL Scaling Data'!$F:$F,'NREL Scaling Data'!$B:$B,UPPER(About!$B$1),'NREL Scaling Data'!$E:$E,Calculations!$M90,'NREL Scaling Data'!$A:$A,V$3,'NREL Scaling Data'!$C:$C,Calculations!$L90,'NREL Scaling Data'!$D:$D,Calculations!$N90) + 1) * V90,0)</f>
        <v>0</v>
      </c>
      <c r="X90" s="45">
        <f>IFERROR(((SUMIFS('NREL Scaling Data'!$F:$F,'NREL Scaling Data'!$B:$B,UPPER(About!$B$1),'NREL Scaling Data'!$E:$E,Calculations!$M90,'NREL Scaling Data'!$A:$A,X$3,'NREL Scaling Data'!$C:$C,Calculations!$L90,'NREL Scaling Data'!$D:$D,Calculations!$N90)-SUMIFS('NREL Scaling Data'!$F:$F,'NREL Scaling Data'!$B:$B,UPPER(About!$B$1),'NREL Scaling Data'!$E:$E,Calculations!$M90,'NREL Scaling Data'!$A:$A,W$3,'NREL Scaling Data'!$C:$C,Calculations!$L90,'NREL Scaling Data'!$D:$D,Calculations!$N90))/SUMIFS('NREL Scaling Data'!$F:$F,'NREL Scaling Data'!$B:$B,UPPER(About!$B$1),'NREL Scaling Data'!$E:$E,Calculations!$M90,'NREL Scaling Data'!$A:$A,W$3,'NREL Scaling Data'!$C:$C,Calculations!$L90,'NREL Scaling Data'!$D:$D,Calculations!$N90) + 1) * W90,0)</f>
        <v>0</v>
      </c>
      <c r="Y90" s="45">
        <f>IFERROR(((SUMIFS('NREL Scaling Data'!$F:$F,'NREL Scaling Data'!$B:$B,UPPER(About!$B$1),'NREL Scaling Data'!$E:$E,Calculations!$M90,'NREL Scaling Data'!$A:$A,Y$3,'NREL Scaling Data'!$C:$C,Calculations!$L90,'NREL Scaling Data'!$D:$D,Calculations!$N90)-SUMIFS('NREL Scaling Data'!$F:$F,'NREL Scaling Data'!$B:$B,UPPER(About!$B$1),'NREL Scaling Data'!$E:$E,Calculations!$M90,'NREL Scaling Data'!$A:$A,X$3,'NREL Scaling Data'!$C:$C,Calculations!$L90,'NREL Scaling Data'!$D:$D,Calculations!$N90))/SUMIFS('NREL Scaling Data'!$F:$F,'NREL Scaling Data'!$B:$B,UPPER(About!$B$1),'NREL Scaling Data'!$E:$E,Calculations!$M90,'NREL Scaling Data'!$A:$A,X$3,'NREL Scaling Data'!$C:$C,Calculations!$L90,'NREL Scaling Data'!$D:$D,Calculations!$N90) + 1) * X90,0)</f>
        <v>0</v>
      </c>
      <c r="Z90" s="45">
        <f>IFERROR(((SUMIFS('NREL Scaling Data'!$F:$F,'NREL Scaling Data'!$B:$B,UPPER(About!$B$1),'NREL Scaling Data'!$E:$E,Calculations!$M90,'NREL Scaling Data'!$A:$A,Z$3,'NREL Scaling Data'!$C:$C,Calculations!$L90,'NREL Scaling Data'!$D:$D,Calculations!$N90)-SUMIFS('NREL Scaling Data'!$F:$F,'NREL Scaling Data'!$B:$B,UPPER(About!$B$1),'NREL Scaling Data'!$E:$E,Calculations!$M90,'NREL Scaling Data'!$A:$A,Y$3,'NREL Scaling Data'!$C:$C,Calculations!$L90,'NREL Scaling Data'!$D:$D,Calculations!$N90))/SUMIFS('NREL Scaling Data'!$F:$F,'NREL Scaling Data'!$B:$B,UPPER(About!$B$1),'NREL Scaling Data'!$E:$E,Calculations!$M90,'NREL Scaling Data'!$A:$A,Y$3,'NREL Scaling Data'!$C:$C,Calculations!$L90,'NREL Scaling Data'!$D:$D,Calculations!$N90) + 1) * Y90,0)</f>
        <v>0</v>
      </c>
      <c r="AA90" s="45">
        <f>IFERROR(((SUMIFS('NREL Scaling Data'!$F:$F,'NREL Scaling Data'!$B:$B,UPPER(About!$B$1),'NREL Scaling Data'!$E:$E,Calculations!$M90,'NREL Scaling Data'!$A:$A,AA$3,'NREL Scaling Data'!$C:$C,Calculations!$L90,'NREL Scaling Data'!$D:$D,Calculations!$N90)-SUMIFS('NREL Scaling Data'!$F:$F,'NREL Scaling Data'!$B:$B,UPPER(About!$B$1),'NREL Scaling Data'!$E:$E,Calculations!$M90,'NREL Scaling Data'!$A:$A,Z$3,'NREL Scaling Data'!$C:$C,Calculations!$L90,'NREL Scaling Data'!$D:$D,Calculations!$N90))/SUMIFS('NREL Scaling Data'!$F:$F,'NREL Scaling Data'!$B:$B,UPPER(About!$B$1),'NREL Scaling Data'!$E:$E,Calculations!$M90,'NREL Scaling Data'!$A:$A,Z$3,'NREL Scaling Data'!$C:$C,Calculations!$L90,'NREL Scaling Data'!$D:$D,Calculations!$N90) + 1) * Z90,0)</f>
        <v>0</v>
      </c>
      <c r="AB90" s="45">
        <f>IFERROR(((SUMIFS('NREL Scaling Data'!$F:$F,'NREL Scaling Data'!$B:$B,UPPER(About!$B$1),'NREL Scaling Data'!$E:$E,Calculations!$M90,'NREL Scaling Data'!$A:$A,AB$3,'NREL Scaling Data'!$C:$C,Calculations!$L90,'NREL Scaling Data'!$D:$D,Calculations!$N90)-SUMIFS('NREL Scaling Data'!$F:$F,'NREL Scaling Data'!$B:$B,UPPER(About!$B$1),'NREL Scaling Data'!$E:$E,Calculations!$M90,'NREL Scaling Data'!$A:$A,AA$3,'NREL Scaling Data'!$C:$C,Calculations!$L90,'NREL Scaling Data'!$D:$D,Calculations!$N90))/SUMIFS('NREL Scaling Data'!$F:$F,'NREL Scaling Data'!$B:$B,UPPER(About!$B$1),'NREL Scaling Data'!$E:$E,Calculations!$M90,'NREL Scaling Data'!$A:$A,AA$3,'NREL Scaling Data'!$C:$C,Calculations!$L90,'NREL Scaling Data'!$D:$D,Calculations!$N90) + 1) * AA90,0)</f>
        <v>0</v>
      </c>
      <c r="AC90" s="45">
        <f>IFERROR(((SUMIFS('NREL Scaling Data'!$F:$F,'NREL Scaling Data'!$B:$B,UPPER(About!$B$1),'NREL Scaling Data'!$E:$E,Calculations!$M90,'NREL Scaling Data'!$A:$A,AC$3,'NREL Scaling Data'!$C:$C,Calculations!$L90,'NREL Scaling Data'!$D:$D,Calculations!$N90)-SUMIFS('NREL Scaling Data'!$F:$F,'NREL Scaling Data'!$B:$B,UPPER(About!$B$1),'NREL Scaling Data'!$E:$E,Calculations!$M90,'NREL Scaling Data'!$A:$A,AB$3,'NREL Scaling Data'!$C:$C,Calculations!$L90,'NREL Scaling Data'!$D:$D,Calculations!$N90))/SUMIFS('NREL Scaling Data'!$F:$F,'NREL Scaling Data'!$B:$B,UPPER(About!$B$1),'NREL Scaling Data'!$E:$E,Calculations!$M90,'NREL Scaling Data'!$A:$A,AB$3,'NREL Scaling Data'!$C:$C,Calculations!$L90,'NREL Scaling Data'!$D:$D,Calculations!$N90) + 1) * AB90,0)</f>
        <v>0</v>
      </c>
      <c r="AD90" s="45">
        <f>IFERROR(((SUMIFS('NREL Scaling Data'!$F:$F,'NREL Scaling Data'!$B:$B,UPPER(About!$B$1),'NREL Scaling Data'!$E:$E,Calculations!$M90,'NREL Scaling Data'!$A:$A,AD$3,'NREL Scaling Data'!$C:$C,Calculations!$L90,'NREL Scaling Data'!$D:$D,Calculations!$N90)-SUMIFS('NREL Scaling Data'!$F:$F,'NREL Scaling Data'!$B:$B,UPPER(About!$B$1),'NREL Scaling Data'!$E:$E,Calculations!$M90,'NREL Scaling Data'!$A:$A,AC$3,'NREL Scaling Data'!$C:$C,Calculations!$L90,'NREL Scaling Data'!$D:$D,Calculations!$N90))/SUMIFS('NREL Scaling Data'!$F:$F,'NREL Scaling Data'!$B:$B,UPPER(About!$B$1),'NREL Scaling Data'!$E:$E,Calculations!$M90,'NREL Scaling Data'!$A:$A,AC$3,'NREL Scaling Data'!$C:$C,Calculations!$L90,'NREL Scaling Data'!$D:$D,Calculations!$N90) + 1) * AC90,0)</f>
        <v>0</v>
      </c>
      <c r="AE90" s="45">
        <f>IFERROR(((SUMIFS('NREL Scaling Data'!$F:$F,'NREL Scaling Data'!$B:$B,UPPER(About!$B$1),'NREL Scaling Data'!$E:$E,Calculations!$M90,'NREL Scaling Data'!$A:$A,AE$3,'NREL Scaling Data'!$C:$C,Calculations!$L90,'NREL Scaling Data'!$D:$D,Calculations!$N90)-SUMIFS('NREL Scaling Data'!$F:$F,'NREL Scaling Data'!$B:$B,UPPER(About!$B$1),'NREL Scaling Data'!$E:$E,Calculations!$M90,'NREL Scaling Data'!$A:$A,AD$3,'NREL Scaling Data'!$C:$C,Calculations!$L90,'NREL Scaling Data'!$D:$D,Calculations!$N90))/SUMIFS('NREL Scaling Data'!$F:$F,'NREL Scaling Data'!$B:$B,UPPER(About!$B$1),'NREL Scaling Data'!$E:$E,Calculations!$M90,'NREL Scaling Data'!$A:$A,AD$3,'NREL Scaling Data'!$C:$C,Calculations!$L90,'NREL Scaling Data'!$D:$D,Calculations!$N90) + 1) * AD90,0)</f>
        <v>0</v>
      </c>
      <c r="AF90" s="45">
        <f>IFERROR(((SUMIFS('NREL Scaling Data'!$F:$F,'NREL Scaling Data'!$B:$B,UPPER(About!$B$1),'NREL Scaling Data'!$E:$E,Calculations!$M90,'NREL Scaling Data'!$A:$A,AF$3,'NREL Scaling Data'!$C:$C,Calculations!$L90,'NREL Scaling Data'!$D:$D,Calculations!$N90)-SUMIFS('NREL Scaling Data'!$F:$F,'NREL Scaling Data'!$B:$B,UPPER(About!$B$1),'NREL Scaling Data'!$E:$E,Calculations!$M90,'NREL Scaling Data'!$A:$A,AE$3,'NREL Scaling Data'!$C:$C,Calculations!$L90,'NREL Scaling Data'!$D:$D,Calculations!$N90))/SUMIFS('NREL Scaling Data'!$F:$F,'NREL Scaling Data'!$B:$B,UPPER(About!$B$1),'NREL Scaling Data'!$E:$E,Calculations!$M90,'NREL Scaling Data'!$A:$A,AE$3,'NREL Scaling Data'!$C:$C,Calculations!$L90,'NREL Scaling Data'!$D:$D,Calculations!$N90) + 1) * AE90,0)</f>
        <v>0</v>
      </c>
      <c r="AG90" s="45">
        <f>IFERROR(((SUMIFS('NREL Scaling Data'!$F:$F,'NREL Scaling Data'!$B:$B,UPPER(About!$B$1),'NREL Scaling Data'!$E:$E,Calculations!$M90,'NREL Scaling Data'!$A:$A,AG$3,'NREL Scaling Data'!$C:$C,Calculations!$L90,'NREL Scaling Data'!$D:$D,Calculations!$N90)-SUMIFS('NREL Scaling Data'!$F:$F,'NREL Scaling Data'!$B:$B,UPPER(About!$B$1),'NREL Scaling Data'!$E:$E,Calculations!$M90,'NREL Scaling Data'!$A:$A,AF$3,'NREL Scaling Data'!$C:$C,Calculations!$L90,'NREL Scaling Data'!$D:$D,Calculations!$N90))/SUMIFS('NREL Scaling Data'!$F:$F,'NREL Scaling Data'!$B:$B,UPPER(About!$B$1),'NREL Scaling Data'!$E:$E,Calculations!$M90,'NREL Scaling Data'!$A:$A,AF$3,'NREL Scaling Data'!$C:$C,Calculations!$L90,'NREL Scaling Data'!$D:$D,Calculations!$N90) + 1) * AF90,0)</f>
        <v>0</v>
      </c>
      <c r="AH90" s="45">
        <f>IFERROR(((SUMIFS('NREL Scaling Data'!$F:$F,'NREL Scaling Data'!$B:$B,UPPER(About!$B$1),'NREL Scaling Data'!$E:$E,Calculations!$M90,'NREL Scaling Data'!$A:$A,AH$3,'NREL Scaling Data'!$C:$C,Calculations!$L90,'NREL Scaling Data'!$D:$D,Calculations!$N90)-SUMIFS('NREL Scaling Data'!$F:$F,'NREL Scaling Data'!$B:$B,UPPER(About!$B$1),'NREL Scaling Data'!$E:$E,Calculations!$M90,'NREL Scaling Data'!$A:$A,AG$3,'NREL Scaling Data'!$C:$C,Calculations!$L90,'NREL Scaling Data'!$D:$D,Calculations!$N90))/SUMIFS('NREL Scaling Data'!$F:$F,'NREL Scaling Data'!$B:$B,UPPER(About!$B$1),'NREL Scaling Data'!$E:$E,Calculations!$M90,'NREL Scaling Data'!$A:$A,AG$3,'NREL Scaling Data'!$C:$C,Calculations!$L90,'NREL Scaling Data'!$D:$D,Calculations!$N90) + 1) * AG90,0)</f>
        <v>0</v>
      </c>
      <c r="AI90" s="45">
        <f>IFERROR(((SUMIFS('NREL Scaling Data'!$F:$F,'NREL Scaling Data'!$B:$B,UPPER(About!$B$1),'NREL Scaling Data'!$E:$E,Calculations!$M90,'NREL Scaling Data'!$A:$A,AI$3,'NREL Scaling Data'!$C:$C,Calculations!$L90,'NREL Scaling Data'!$D:$D,Calculations!$N90)-SUMIFS('NREL Scaling Data'!$F:$F,'NREL Scaling Data'!$B:$B,UPPER(About!$B$1),'NREL Scaling Data'!$E:$E,Calculations!$M90,'NREL Scaling Data'!$A:$A,AH$3,'NREL Scaling Data'!$C:$C,Calculations!$L90,'NREL Scaling Data'!$D:$D,Calculations!$N90))/SUMIFS('NREL Scaling Data'!$F:$F,'NREL Scaling Data'!$B:$B,UPPER(About!$B$1),'NREL Scaling Data'!$E:$E,Calculations!$M90,'NREL Scaling Data'!$A:$A,AH$3,'NREL Scaling Data'!$C:$C,Calculations!$L90,'NREL Scaling Data'!$D:$D,Calculations!$N90) + 1) * AH90,0)</f>
        <v>0</v>
      </c>
      <c r="AJ90" s="45">
        <f>IFERROR(((SUMIFS('NREL Scaling Data'!$F:$F,'NREL Scaling Data'!$B:$B,UPPER(About!$B$1),'NREL Scaling Data'!$E:$E,Calculations!$M90,'NREL Scaling Data'!$A:$A,AJ$3,'NREL Scaling Data'!$C:$C,Calculations!$L90,'NREL Scaling Data'!$D:$D,Calculations!$N90)-SUMIFS('NREL Scaling Data'!$F:$F,'NREL Scaling Data'!$B:$B,UPPER(About!$B$1),'NREL Scaling Data'!$E:$E,Calculations!$M90,'NREL Scaling Data'!$A:$A,AI$3,'NREL Scaling Data'!$C:$C,Calculations!$L90,'NREL Scaling Data'!$D:$D,Calculations!$N90))/SUMIFS('NREL Scaling Data'!$F:$F,'NREL Scaling Data'!$B:$B,UPPER(About!$B$1),'NREL Scaling Data'!$E:$E,Calculations!$M90,'NREL Scaling Data'!$A:$A,AI$3,'NREL Scaling Data'!$C:$C,Calculations!$L90,'NREL Scaling Data'!$D:$D,Calculations!$N90) + 1) * AI90,0)</f>
        <v>0</v>
      </c>
      <c r="AK90" s="45">
        <f>IFERROR(((SUMIFS('NREL Scaling Data'!$F:$F,'NREL Scaling Data'!$B:$B,UPPER(About!$B$1),'NREL Scaling Data'!$E:$E,Calculations!$M90,'NREL Scaling Data'!$A:$A,AK$3,'NREL Scaling Data'!$C:$C,Calculations!$L90,'NREL Scaling Data'!$D:$D,Calculations!$N90)-SUMIFS('NREL Scaling Data'!$F:$F,'NREL Scaling Data'!$B:$B,UPPER(About!$B$1),'NREL Scaling Data'!$E:$E,Calculations!$M90,'NREL Scaling Data'!$A:$A,AJ$3,'NREL Scaling Data'!$C:$C,Calculations!$L90,'NREL Scaling Data'!$D:$D,Calculations!$N90))/SUMIFS('NREL Scaling Data'!$F:$F,'NREL Scaling Data'!$B:$B,UPPER(About!$B$1),'NREL Scaling Data'!$E:$E,Calculations!$M90,'NREL Scaling Data'!$A:$A,AJ$3,'NREL Scaling Data'!$C:$C,Calculations!$L90,'NREL Scaling Data'!$D:$D,Calculations!$N90) + 1) * AJ90,0)</f>
        <v>0</v>
      </c>
      <c r="AL90" s="45">
        <f>IFERROR(((SUMIFS('NREL Scaling Data'!$F:$F,'NREL Scaling Data'!$B:$B,UPPER(About!$B$1),'NREL Scaling Data'!$E:$E,Calculations!$M90,'NREL Scaling Data'!$A:$A,AL$3,'NREL Scaling Data'!$C:$C,Calculations!$L90,'NREL Scaling Data'!$D:$D,Calculations!$N90)-SUMIFS('NREL Scaling Data'!$F:$F,'NREL Scaling Data'!$B:$B,UPPER(About!$B$1),'NREL Scaling Data'!$E:$E,Calculations!$M90,'NREL Scaling Data'!$A:$A,AK$3,'NREL Scaling Data'!$C:$C,Calculations!$L90,'NREL Scaling Data'!$D:$D,Calculations!$N90))/SUMIFS('NREL Scaling Data'!$F:$F,'NREL Scaling Data'!$B:$B,UPPER(About!$B$1),'NREL Scaling Data'!$E:$E,Calculations!$M90,'NREL Scaling Data'!$A:$A,AK$3,'NREL Scaling Data'!$C:$C,Calculations!$L90,'NREL Scaling Data'!$D:$D,Calculations!$N90) + 1) * AK90,0)</f>
        <v>0</v>
      </c>
      <c r="AM90" s="45">
        <f>IFERROR(((SUMIFS('NREL Scaling Data'!$F:$F,'NREL Scaling Data'!$B:$B,UPPER(About!$B$1),'NREL Scaling Data'!$E:$E,Calculations!$M90,'NREL Scaling Data'!$A:$A,AM$3,'NREL Scaling Data'!$C:$C,Calculations!$L90,'NREL Scaling Data'!$D:$D,Calculations!$N90)-SUMIFS('NREL Scaling Data'!$F:$F,'NREL Scaling Data'!$B:$B,UPPER(About!$B$1),'NREL Scaling Data'!$E:$E,Calculations!$M90,'NREL Scaling Data'!$A:$A,AL$3,'NREL Scaling Data'!$C:$C,Calculations!$L90,'NREL Scaling Data'!$D:$D,Calculations!$N90))/SUMIFS('NREL Scaling Data'!$F:$F,'NREL Scaling Data'!$B:$B,UPPER(About!$B$1),'NREL Scaling Data'!$E:$E,Calculations!$M90,'NREL Scaling Data'!$A:$A,AL$3,'NREL Scaling Data'!$C:$C,Calculations!$L90,'NREL Scaling Data'!$D:$D,Calculations!$N90) + 1) * AL90,0)</f>
        <v>0</v>
      </c>
      <c r="AN90" s="45">
        <f>IFERROR(((SUMIFS('NREL Scaling Data'!$F:$F,'NREL Scaling Data'!$B:$B,UPPER(About!$B$1),'NREL Scaling Data'!$E:$E,Calculations!$M90,'NREL Scaling Data'!$A:$A,AN$3,'NREL Scaling Data'!$C:$C,Calculations!$L90,'NREL Scaling Data'!$D:$D,Calculations!$N90)-SUMIFS('NREL Scaling Data'!$F:$F,'NREL Scaling Data'!$B:$B,UPPER(About!$B$1),'NREL Scaling Data'!$E:$E,Calculations!$M90,'NREL Scaling Data'!$A:$A,AM$3,'NREL Scaling Data'!$C:$C,Calculations!$L90,'NREL Scaling Data'!$D:$D,Calculations!$N90))/SUMIFS('NREL Scaling Data'!$F:$F,'NREL Scaling Data'!$B:$B,UPPER(About!$B$1),'NREL Scaling Data'!$E:$E,Calculations!$M90,'NREL Scaling Data'!$A:$A,AM$3,'NREL Scaling Data'!$C:$C,Calculations!$L90,'NREL Scaling Data'!$D:$D,Calculations!$N90) + 1) * AM90,0)</f>
        <v>0</v>
      </c>
      <c r="AO90" s="45">
        <f>IFERROR(((SUMIFS('NREL Scaling Data'!$F:$F,'NREL Scaling Data'!$B:$B,UPPER(About!$B$1),'NREL Scaling Data'!$E:$E,Calculations!$M90,'NREL Scaling Data'!$A:$A,AO$3,'NREL Scaling Data'!$C:$C,Calculations!$L90,'NREL Scaling Data'!$D:$D,Calculations!$N90)-SUMIFS('NREL Scaling Data'!$F:$F,'NREL Scaling Data'!$B:$B,UPPER(About!$B$1),'NREL Scaling Data'!$E:$E,Calculations!$M90,'NREL Scaling Data'!$A:$A,AN$3,'NREL Scaling Data'!$C:$C,Calculations!$L90,'NREL Scaling Data'!$D:$D,Calculations!$N90))/SUMIFS('NREL Scaling Data'!$F:$F,'NREL Scaling Data'!$B:$B,UPPER(About!$B$1),'NREL Scaling Data'!$E:$E,Calculations!$M90,'NREL Scaling Data'!$A:$A,AN$3,'NREL Scaling Data'!$C:$C,Calculations!$L90,'NREL Scaling Data'!$D:$D,Calculations!$N90) + 1) * AN90,0)</f>
        <v>0</v>
      </c>
      <c r="AP90" s="45">
        <f>IFERROR(((SUMIFS('NREL Scaling Data'!$F:$F,'NREL Scaling Data'!$B:$B,UPPER(About!$B$1),'NREL Scaling Data'!$E:$E,Calculations!$M90,'NREL Scaling Data'!$A:$A,AP$3,'NREL Scaling Data'!$C:$C,Calculations!$L90,'NREL Scaling Data'!$D:$D,Calculations!$N90)-SUMIFS('NREL Scaling Data'!$F:$F,'NREL Scaling Data'!$B:$B,UPPER(About!$B$1),'NREL Scaling Data'!$E:$E,Calculations!$M90,'NREL Scaling Data'!$A:$A,AO$3,'NREL Scaling Data'!$C:$C,Calculations!$L90,'NREL Scaling Data'!$D:$D,Calculations!$N90))/SUMIFS('NREL Scaling Data'!$F:$F,'NREL Scaling Data'!$B:$B,UPPER(About!$B$1),'NREL Scaling Data'!$E:$E,Calculations!$M90,'NREL Scaling Data'!$A:$A,AO$3,'NREL Scaling Data'!$C:$C,Calculations!$L90,'NREL Scaling Data'!$D:$D,Calculations!$N90) + 1) * AO90,0)</f>
        <v>0</v>
      </c>
      <c r="AQ90" s="45">
        <f>IFERROR(((SUMIFS('NREL Scaling Data'!$F:$F,'NREL Scaling Data'!$B:$B,UPPER(About!$B$1),'NREL Scaling Data'!$E:$E,Calculations!$M90,'NREL Scaling Data'!$A:$A,AQ$3,'NREL Scaling Data'!$C:$C,Calculations!$L90,'NREL Scaling Data'!$D:$D,Calculations!$N90)-SUMIFS('NREL Scaling Data'!$F:$F,'NREL Scaling Data'!$B:$B,UPPER(About!$B$1),'NREL Scaling Data'!$E:$E,Calculations!$M90,'NREL Scaling Data'!$A:$A,AP$3,'NREL Scaling Data'!$C:$C,Calculations!$L90,'NREL Scaling Data'!$D:$D,Calculations!$N90))/SUMIFS('NREL Scaling Data'!$F:$F,'NREL Scaling Data'!$B:$B,UPPER(About!$B$1),'NREL Scaling Data'!$E:$E,Calculations!$M90,'NREL Scaling Data'!$A:$A,AP$3,'NREL Scaling Data'!$C:$C,Calculations!$L90,'NREL Scaling Data'!$D:$D,Calculations!$N90) + 1) * AP90,0)</f>
        <v>0</v>
      </c>
      <c r="AR90" s="45">
        <f>IFERROR(((SUMIFS('NREL Scaling Data'!$F:$F,'NREL Scaling Data'!$B:$B,UPPER(About!$B$1),'NREL Scaling Data'!$E:$E,Calculations!$M90,'NREL Scaling Data'!$A:$A,AR$3,'NREL Scaling Data'!$C:$C,Calculations!$L90,'NREL Scaling Data'!$D:$D,Calculations!$N90)-SUMIFS('NREL Scaling Data'!$F:$F,'NREL Scaling Data'!$B:$B,UPPER(About!$B$1),'NREL Scaling Data'!$E:$E,Calculations!$M90,'NREL Scaling Data'!$A:$A,AQ$3,'NREL Scaling Data'!$C:$C,Calculations!$L90,'NREL Scaling Data'!$D:$D,Calculations!$N90))/SUMIFS('NREL Scaling Data'!$F:$F,'NREL Scaling Data'!$B:$B,UPPER(About!$B$1),'NREL Scaling Data'!$E:$E,Calculations!$M90,'NREL Scaling Data'!$A:$A,AQ$3,'NREL Scaling Data'!$C:$C,Calculations!$L90,'NREL Scaling Data'!$D:$D,Calculations!$N90) + 1) * AQ90,0)</f>
        <v>0</v>
      </c>
      <c r="AS90" s="45">
        <f>IFERROR(((SUMIFS('NREL Scaling Data'!$F:$F,'NREL Scaling Data'!$B:$B,UPPER(About!$B$1),'NREL Scaling Data'!$E:$E,Calculations!$M90,'NREL Scaling Data'!$A:$A,AS$3,'NREL Scaling Data'!$C:$C,Calculations!$L90,'NREL Scaling Data'!$D:$D,Calculations!$N90)-SUMIFS('NREL Scaling Data'!$F:$F,'NREL Scaling Data'!$B:$B,UPPER(About!$B$1),'NREL Scaling Data'!$E:$E,Calculations!$M90,'NREL Scaling Data'!$A:$A,AR$3,'NREL Scaling Data'!$C:$C,Calculations!$L90,'NREL Scaling Data'!$D:$D,Calculations!$N90))/SUMIFS('NREL Scaling Data'!$F:$F,'NREL Scaling Data'!$B:$B,UPPER(About!$B$1),'NREL Scaling Data'!$E:$E,Calculations!$M90,'NREL Scaling Data'!$A:$A,AR$3,'NREL Scaling Data'!$C:$C,Calculations!$L90,'NREL Scaling Data'!$D:$D,Calculations!$N90) + 1) * AR90,0)</f>
        <v>0</v>
      </c>
      <c r="AT90" s="45">
        <f>IFERROR(((SUMIFS('NREL Scaling Data'!$F:$F,'NREL Scaling Data'!$B:$B,UPPER(About!$B$1),'NREL Scaling Data'!$E:$E,Calculations!$M90,'NREL Scaling Data'!$A:$A,AT$3,'NREL Scaling Data'!$C:$C,Calculations!$L90,'NREL Scaling Data'!$D:$D,Calculations!$N90)-SUMIFS('NREL Scaling Data'!$F:$F,'NREL Scaling Data'!$B:$B,UPPER(About!$B$1),'NREL Scaling Data'!$E:$E,Calculations!$M90,'NREL Scaling Data'!$A:$A,AS$3,'NREL Scaling Data'!$C:$C,Calculations!$L90,'NREL Scaling Data'!$D:$D,Calculations!$N90))/SUMIFS('NREL Scaling Data'!$F:$F,'NREL Scaling Data'!$B:$B,UPPER(About!$B$1),'NREL Scaling Data'!$E:$E,Calculations!$M90,'NREL Scaling Data'!$A:$A,AS$3,'NREL Scaling Data'!$C:$C,Calculations!$L90,'NREL Scaling Data'!$D:$D,Calculations!$N90) + 1) * AS90,0)</f>
        <v>0</v>
      </c>
    </row>
    <row r="91" spans="7:46">
      <c r="I91" s="12" t="s">
        <v>1084</v>
      </c>
      <c r="J91" s="209">
        <f>IFERROR(SUMIFS('NREL Scaling Data'!F:F,'NREL Scaling Data'!B:B,UPPER(About!$B$1),'NREL Scaling Data'!E:E,Calculations!M91,'NREL Scaling Data'!A:A, 2021,'NREL Scaling Data'!C:C,Calculations!L91,'NREL Scaling Data'!D:D,Calculations!N91) / SUMIFS('NREL Scaling Data'!F:F,'NREL Scaling Data'!B:B,UPPER(About!$B$1),'NREL Scaling Data'!A:A, 2021,'NREL Scaling Data'!C:C,Calculations!L91,'NREL Scaling Data'!D:D,Calculations!N91),0)</f>
        <v>0</v>
      </c>
      <c r="K91" s="210">
        <f t="shared" si="17"/>
        <v>5.7633672610931462E-2</v>
      </c>
      <c r="L91" s="209" t="s">
        <v>1022</v>
      </c>
      <c r="M91" s="12" t="s">
        <v>1018</v>
      </c>
      <c r="N91" s="1" t="s">
        <v>1080</v>
      </c>
      <c r="O91" s="7">
        <f t="shared" si="18"/>
        <v>0</v>
      </c>
      <c r="P91" s="7">
        <f t="shared" si="19"/>
        <v>0</v>
      </c>
      <c r="Q91" s="45">
        <f>SUMIFS('SEDS 2021'!$F$23:$F$40,'SEDS 2021'!E$23:E$40,Calculations!L91,'SEDS 2021'!D$23:D$40,Calculations!N91)*J91*K91</f>
        <v>0</v>
      </c>
      <c r="R91" s="45">
        <f>IFERROR(((SUMIFS('NREL Scaling Data'!$F:$F,'NREL Scaling Data'!$B:$B,UPPER(About!$B$1),'NREL Scaling Data'!$E:$E,Calculations!$M91,'NREL Scaling Data'!$A:$A,R$3,'NREL Scaling Data'!$C:$C,Calculations!$L91,'NREL Scaling Data'!$D:$D,Calculations!$N91)-SUMIFS('NREL Scaling Data'!$F:$F,'NREL Scaling Data'!$B:$B,UPPER(About!$B$1),'NREL Scaling Data'!$E:$E,Calculations!$M91,'NREL Scaling Data'!$A:$A,Q$3,'NREL Scaling Data'!$C:$C,Calculations!$L91,'NREL Scaling Data'!$D:$D,Calculations!$N91))/SUMIFS('NREL Scaling Data'!$F:$F,'NREL Scaling Data'!$B:$B,UPPER(About!$B$1),'NREL Scaling Data'!$E:$E,Calculations!$M91,'NREL Scaling Data'!$A:$A,Q$3,'NREL Scaling Data'!$C:$C,Calculations!$L91,'NREL Scaling Data'!$D:$D,Calculations!$N91) + 1) * Q91,0)</f>
        <v>0</v>
      </c>
      <c r="S91" s="45">
        <f>IFERROR(((SUMIFS('NREL Scaling Data'!$F:$F,'NREL Scaling Data'!$B:$B,UPPER(About!$B$1),'NREL Scaling Data'!$E:$E,Calculations!$M91,'NREL Scaling Data'!$A:$A,S$3,'NREL Scaling Data'!$C:$C,Calculations!$L91,'NREL Scaling Data'!$D:$D,Calculations!$N91)-SUMIFS('NREL Scaling Data'!$F:$F,'NREL Scaling Data'!$B:$B,UPPER(About!$B$1),'NREL Scaling Data'!$E:$E,Calculations!$M91,'NREL Scaling Data'!$A:$A,R$3,'NREL Scaling Data'!$C:$C,Calculations!$L91,'NREL Scaling Data'!$D:$D,Calculations!$N91))/SUMIFS('NREL Scaling Data'!$F:$F,'NREL Scaling Data'!$B:$B,UPPER(About!$B$1),'NREL Scaling Data'!$E:$E,Calculations!$M91,'NREL Scaling Data'!$A:$A,R$3,'NREL Scaling Data'!$C:$C,Calculations!$L91,'NREL Scaling Data'!$D:$D,Calculations!$N91) + 1) * R91,0)</f>
        <v>0</v>
      </c>
      <c r="T91" s="45">
        <f>IFERROR(((SUMIFS('NREL Scaling Data'!$F:$F,'NREL Scaling Data'!$B:$B,UPPER(About!$B$1),'NREL Scaling Data'!$E:$E,Calculations!$M91,'NREL Scaling Data'!$A:$A,T$3,'NREL Scaling Data'!$C:$C,Calculations!$L91,'NREL Scaling Data'!$D:$D,Calculations!$N91)-SUMIFS('NREL Scaling Data'!$F:$F,'NREL Scaling Data'!$B:$B,UPPER(About!$B$1),'NREL Scaling Data'!$E:$E,Calculations!$M91,'NREL Scaling Data'!$A:$A,S$3,'NREL Scaling Data'!$C:$C,Calculations!$L91,'NREL Scaling Data'!$D:$D,Calculations!$N91))/SUMIFS('NREL Scaling Data'!$F:$F,'NREL Scaling Data'!$B:$B,UPPER(About!$B$1),'NREL Scaling Data'!$E:$E,Calculations!$M91,'NREL Scaling Data'!$A:$A,S$3,'NREL Scaling Data'!$C:$C,Calculations!$L91,'NREL Scaling Data'!$D:$D,Calculations!$N91) + 1) * S91,0)</f>
        <v>0</v>
      </c>
      <c r="U91" s="45">
        <f>IFERROR(((SUMIFS('NREL Scaling Data'!$F:$F,'NREL Scaling Data'!$B:$B,UPPER(About!$B$1),'NREL Scaling Data'!$E:$E,Calculations!$M91,'NREL Scaling Data'!$A:$A,U$3,'NREL Scaling Data'!$C:$C,Calculations!$L91,'NREL Scaling Data'!$D:$D,Calculations!$N91)-SUMIFS('NREL Scaling Data'!$F:$F,'NREL Scaling Data'!$B:$B,UPPER(About!$B$1),'NREL Scaling Data'!$E:$E,Calculations!$M91,'NREL Scaling Data'!$A:$A,T$3,'NREL Scaling Data'!$C:$C,Calculations!$L91,'NREL Scaling Data'!$D:$D,Calculations!$N91))/SUMIFS('NREL Scaling Data'!$F:$F,'NREL Scaling Data'!$B:$B,UPPER(About!$B$1),'NREL Scaling Data'!$E:$E,Calculations!$M91,'NREL Scaling Data'!$A:$A,T$3,'NREL Scaling Data'!$C:$C,Calculations!$L91,'NREL Scaling Data'!$D:$D,Calculations!$N91) + 1) * T91,0)</f>
        <v>0</v>
      </c>
      <c r="V91" s="45">
        <f>IFERROR(((SUMIFS('NREL Scaling Data'!$F:$F,'NREL Scaling Data'!$B:$B,UPPER(About!$B$1),'NREL Scaling Data'!$E:$E,Calculations!$M91,'NREL Scaling Data'!$A:$A,V$3,'NREL Scaling Data'!$C:$C,Calculations!$L91,'NREL Scaling Data'!$D:$D,Calculations!$N91)-SUMIFS('NREL Scaling Data'!$F:$F,'NREL Scaling Data'!$B:$B,UPPER(About!$B$1),'NREL Scaling Data'!$E:$E,Calculations!$M91,'NREL Scaling Data'!$A:$A,U$3,'NREL Scaling Data'!$C:$C,Calculations!$L91,'NREL Scaling Data'!$D:$D,Calculations!$N91))/SUMIFS('NREL Scaling Data'!$F:$F,'NREL Scaling Data'!$B:$B,UPPER(About!$B$1),'NREL Scaling Data'!$E:$E,Calculations!$M91,'NREL Scaling Data'!$A:$A,U$3,'NREL Scaling Data'!$C:$C,Calculations!$L91,'NREL Scaling Data'!$D:$D,Calculations!$N91) + 1) * U91,0)</f>
        <v>0</v>
      </c>
      <c r="W91" s="45">
        <f>IFERROR(((SUMIFS('NREL Scaling Data'!$F:$F,'NREL Scaling Data'!$B:$B,UPPER(About!$B$1),'NREL Scaling Data'!$E:$E,Calculations!$M91,'NREL Scaling Data'!$A:$A,W$3,'NREL Scaling Data'!$C:$C,Calculations!$L91,'NREL Scaling Data'!$D:$D,Calculations!$N91)-SUMIFS('NREL Scaling Data'!$F:$F,'NREL Scaling Data'!$B:$B,UPPER(About!$B$1),'NREL Scaling Data'!$E:$E,Calculations!$M91,'NREL Scaling Data'!$A:$A,V$3,'NREL Scaling Data'!$C:$C,Calculations!$L91,'NREL Scaling Data'!$D:$D,Calculations!$N91))/SUMIFS('NREL Scaling Data'!$F:$F,'NREL Scaling Data'!$B:$B,UPPER(About!$B$1),'NREL Scaling Data'!$E:$E,Calculations!$M91,'NREL Scaling Data'!$A:$A,V$3,'NREL Scaling Data'!$C:$C,Calculations!$L91,'NREL Scaling Data'!$D:$D,Calculations!$N91) + 1) * V91,0)</f>
        <v>0</v>
      </c>
      <c r="X91" s="45">
        <f>IFERROR(((SUMIFS('NREL Scaling Data'!$F:$F,'NREL Scaling Data'!$B:$B,UPPER(About!$B$1),'NREL Scaling Data'!$E:$E,Calculations!$M91,'NREL Scaling Data'!$A:$A,X$3,'NREL Scaling Data'!$C:$C,Calculations!$L91,'NREL Scaling Data'!$D:$D,Calculations!$N91)-SUMIFS('NREL Scaling Data'!$F:$F,'NREL Scaling Data'!$B:$B,UPPER(About!$B$1),'NREL Scaling Data'!$E:$E,Calculations!$M91,'NREL Scaling Data'!$A:$A,W$3,'NREL Scaling Data'!$C:$C,Calculations!$L91,'NREL Scaling Data'!$D:$D,Calculations!$N91))/SUMIFS('NREL Scaling Data'!$F:$F,'NREL Scaling Data'!$B:$B,UPPER(About!$B$1),'NREL Scaling Data'!$E:$E,Calculations!$M91,'NREL Scaling Data'!$A:$A,W$3,'NREL Scaling Data'!$C:$C,Calculations!$L91,'NREL Scaling Data'!$D:$D,Calculations!$N91) + 1) * W91,0)</f>
        <v>0</v>
      </c>
      <c r="Y91" s="45">
        <f>IFERROR(((SUMIFS('NREL Scaling Data'!$F:$F,'NREL Scaling Data'!$B:$B,UPPER(About!$B$1),'NREL Scaling Data'!$E:$E,Calculations!$M91,'NREL Scaling Data'!$A:$A,Y$3,'NREL Scaling Data'!$C:$C,Calculations!$L91,'NREL Scaling Data'!$D:$D,Calculations!$N91)-SUMIFS('NREL Scaling Data'!$F:$F,'NREL Scaling Data'!$B:$B,UPPER(About!$B$1),'NREL Scaling Data'!$E:$E,Calculations!$M91,'NREL Scaling Data'!$A:$A,X$3,'NREL Scaling Data'!$C:$C,Calculations!$L91,'NREL Scaling Data'!$D:$D,Calculations!$N91))/SUMIFS('NREL Scaling Data'!$F:$F,'NREL Scaling Data'!$B:$B,UPPER(About!$B$1),'NREL Scaling Data'!$E:$E,Calculations!$M91,'NREL Scaling Data'!$A:$A,X$3,'NREL Scaling Data'!$C:$C,Calculations!$L91,'NREL Scaling Data'!$D:$D,Calculations!$N91) + 1) * X91,0)</f>
        <v>0</v>
      </c>
      <c r="Z91" s="45">
        <f>IFERROR(((SUMIFS('NREL Scaling Data'!$F:$F,'NREL Scaling Data'!$B:$B,UPPER(About!$B$1),'NREL Scaling Data'!$E:$E,Calculations!$M91,'NREL Scaling Data'!$A:$A,Z$3,'NREL Scaling Data'!$C:$C,Calculations!$L91,'NREL Scaling Data'!$D:$D,Calculations!$N91)-SUMIFS('NREL Scaling Data'!$F:$F,'NREL Scaling Data'!$B:$B,UPPER(About!$B$1),'NREL Scaling Data'!$E:$E,Calculations!$M91,'NREL Scaling Data'!$A:$A,Y$3,'NREL Scaling Data'!$C:$C,Calculations!$L91,'NREL Scaling Data'!$D:$D,Calculations!$N91))/SUMIFS('NREL Scaling Data'!$F:$F,'NREL Scaling Data'!$B:$B,UPPER(About!$B$1),'NREL Scaling Data'!$E:$E,Calculations!$M91,'NREL Scaling Data'!$A:$A,Y$3,'NREL Scaling Data'!$C:$C,Calculations!$L91,'NREL Scaling Data'!$D:$D,Calculations!$N91) + 1) * Y91,0)</f>
        <v>0</v>
      </c>
      <c r="AA91" s="45">
        <f>IFERROR(((SUMIFS('NREL Scaling Data'!$F:$F,'NREL Scaling Data'!$B:$B,UPPER(About!$B$1),'NREL Scaling Data'!$E:$E,Calculations!$M91,'NREL Scaling Data'!$A:$A,AA$3,'NREL Scaling Data'!$C:$C,Calculations!$L91,'NREL Scaling Data'!$D:$D,Calculations!$N91)-SUMIFS('NREL Scaling Data'!$F:$F,'NREL Scaling Data'!$B:$B,UPPER(About!$B$1),'NREL Scaling Data'!$E:$E,Calculations!$M91,'NREL Scaling Data'!$A:$A,Z$3,'NREL Scaling Data'!$C:$C,Calculations!$L91,'NREL Scaling Data'!$D:$D,Calculations!$N91))/SUMIFS('NREL Scaling Data'!$F:$F,'NREL Scaling Data'!$B:$B,UPPER(About!$B$1),'NREL Scaling Data'!$E:$E,Calculations!$M91,'NREL Scaling Data'!$A:$A,Z$3,'NREL Scaling Data'!$C:$C,Calculations!$L91,'NREL Scaling Data'!$D:$D,Calculations!$N91) + 1) * Z91,0)</f>
        <v>0</v>
      </c>
      <c r="AB91" s="45">
        <f>IFERROR(((SUMIFS('NREL Scaling Data'!$F:$F,'NREL Scaling Data'!$B:$B,UPPER(About!$B$1),'NREL Scaling Data'!$E:$E,Calculations!$M91,'NREL Scaling Data'!$A:$A,AB$3,'NREL Scaling Data'!$C:$C,Calculations!$L91,'NREL Scaling Data'!$D:$D,Calculations!$N91)-SUMIFS('NREL Scaling Data'!$F:$F,'NREL Scaling Data'!$B:$B,UPPER(About!$B$1),'NREL Scaling Data'!$E:$E,Calculations!$M91,'NREL Scaling Data'!$A:$A,AA$3,'NREL Scaling Data'!$C:$C,Calculations!$L91,'NREL Scaling Data'!$D:$D,Calculations!$N91))/SUMIFS('NREL Scaling Data'!$F:$F,'NREL Scaling Data'!$B:$B,UPPER(About!$B$1),'NREL Scaling Data'!$E:$E,Calculations!$M91,'NREL Scaling Data'!$A:$A,AA$3,'NREL Scaling Data'!$C:$C,Calculations!$L91,'NREL Scaling Data'!$D:$D,Calculations!$N91) + 1) * AA91,0)</f>
        <v>0</v>
      </c>
      <c r="AC91" s="45">
        <f>IFERROR(((SUMIFS('NREL Scaling Data'!$F:$F,'NREL Scaling Data'!$B:$B,UPPER(About!$B$1),'NREL Scaling Data'!$E:$E,Calculations!$M91,'NREL Scaling Data'!$A:$A,AC$3,'NREL Scaling Data'!$C:$C,Calculations!$L91,'NREL Scaling Data'!$D:$D,Calculations!$N91)-SUMIFS('NREL Scaling Data'!$F:$F,'NREL Scaling Data'!$B:$B,UPPER(About!$B$1),'NREL Scaling Data'!$E:$E,Calculations!$M91,'NREL Scaling Data'!$A:$A,AB$3,'NREL Scaling Data'!$C:$C,Calculations!$L91,'NREL Scaling Data'!$D:$D,Calculations!$N91))/SUMIFS('NREL Scaling Data'!$F:$F,'NREL Scaling Data'!$B:$B,UPPER(About!$B$1),'NREL Scaling Data'!$E:$E,Calculations!$M91,'NREL Scaling Data'!$A:$A,AB$3,'NREL Scaling Data'!$C:$C,Calculations!$L91,'NREL Scaling Data'!$D:$D,Calculations!$N91) + 1) * AB91,0)</f>
        <v>0</v>
      </c>
      <c r="AD91" s="45">
        <f>IFERROR(((SUMIFS('NREL Scaling Data'!$F:$F,'NREL Scaling Data'!$B:$B,UPPER(About!$B$1),'NREL Scaling Data'!$E:$E,Calculations!$M91,'NREL Scaling Data'!$A:$A,AD$3,'NREL Scaling Data'!$C:$C,Calculations!$L91,'NREL Scaling Data'!$D:$D,Calculations!$N91)-SUMIFS('NREL Scaling Data'!$F:$F,'NREL Scaling Data'!$B:$B,UPPER(About!$B$1),'NREL Scaling Data'!$E:$E,Calculations!$M91,'NREL Scaling Data'!$A:$A,AC$3,'NREL Scaling Data'!$C:$C,Calculations!$L91,'NREL Scaling Data'!$D:$D,Calculations!$N91))/SUMIFS('NREL Scaling Data'!$F:$F,'NREL Scaling Data'!$B:$B,UPPER(About!$B$1),'NREL Scaling Data'!$E:$E,Calculations!$M91,'NREL Scaling Data'!$A:$A,AC$3,'NREL Scaling Data'!$C:$C,Calculations!$L91,'NREL Scaling Data'!$D:$D,Calculations!$N91) + 1) * AC91,0)</f>
        <v>0</v>
      </c>
      <c r="AE91" s="45">
        <f>IFERROR(((SUMIFS('NREL Scaling Data'!$F:$F,'NREL Scaling Data'!$B:$B,UPPER(About!$B$1),'NREL Scaling Data'!$E:$E,Calculations!$M91,'NREL Scaling Data'!$A:$A,AE$3,'NREL Scaling Data'!$C:$C,Calculations!$L91,'NREL Scaling Data'!$D:$D,Calculations!$N91)-SUMIFS('NREL Scaling Data'!$F:$F,'NREL Scaling Data'!$B:$B,UPPER(About!$B$1),'NREL Scaling Data'!$E:$E,Calculations!$M91,'NREL Scaling Data'!$A:$A,AD$3,'NREL Scaling Data'!$C:$C,Calculations!$L91,'NREL Scaling Data'!$D:$D,Calculations!$N91))/SUMIFS('NREL Scaling Data'!$F:$F,'NREL Scaling Data'!$B:$B,UPPER(About!$B$1),'NREL Scaling Data'!$E:$E,Calculations!$M91,'NREL Scaling Data'!$A:$A,AD$3,'NREL Scaling Data'!$C:$C,Calculations!$L91,'NREL Scaling Data'!$D:$D,Calculations!$N91) + 1) * AD91,0)</f>
        <v>0</v>
      </c>
      <c r="AF91" s="45">
        <f>IFERROR(((SUMIFS('NREL Scaling Data'!$F:$F,'NREL Scaling Data'!$B:$B,UPPER(About!$B$1),'NREL Scaling Data'!$E:$E,Calculations!$M91,'NREL Scaling Data'!$A:$A,AF$3,'NREL Scaling Data'!$C:$C,Calculations!$L91,'NREL Scaling Data'!$D:$D,Calculations!$N91)-SUMIFS('NREL Scaling Data'!$F:$F,'NREL Scaling Data'!$B:$B,UPPER(About!$B$1),'NREL Scaling Data'!$E:$E,Calculations!$M91,'NREL Scaling Data'!$A:$A,AE$3,'NREL Scaling Data'!$C:$C,Calculations!$L91,'NREL Scaling Data'!$D:$D,Calculations!$N91))/SUMIFS('NREL Scaling Data'!$F:$F,'NREL Scaling Data'!$B:$B,UPPER(About!$B$1),'NREL Scaling Data'!$E:$E,Calculations!$M91,'NREL Scaling Data'!$A:$A,AE$3,'NREL Scaling Data'!$C:$C,Calculations!$L91,'NREL Scaling Data'!$D:$D,Calculations!$N91) + 1) * AE91,0)</f>
        <v>0</v>
      </c>
      <c r="AG91" s="45">
        <f>IFERROR(((SUMIFS('NREL Scaling Data'!$F:$F,'NREL Scaling Data'!$B:$B,UPPER(About!$B$1),'NREL Scaling Data'!$E:$E,Calculations!$M91,'NREL Scaling Data'!$A:$A,AG$3,'NREL Scaling Data'!$C:$C,Calculations!$L91,'NREL Scaling Data'!$D:$D,Calculations!$N91)-SUMIFS('NREL Scaling Data'!$F:$F,'NREL Scaling Data'!$B:$B,UPPER(About!$B$1),'NREL Scaling Data'!$E:$E,Calculations!$M91,'NREL Scaling Data'!$A:$A,AF$3,'NREL Scaling Data'!$C:$C,Calculations!$L91,'NREL Scaling Data'!$D:$D,Calculations!$N91))/SUMIFS('NREL Scaling Data'!$F:$F,'NREL Scaling Data'!$B:$B,UPPER(About!$B$1),'NREL Scaling Data'!$E:$E,Calculations!$M91,'NREL Scaling Data'!$A:$A,AF$3,'NREL Scaling Data'!$C:$C,Calculations!$L91,'NREL Scaling Data'!$D:$D,Calculations!$N91) + 1) * AF91,0)</f>
        <v>0</v>
      </c>
      <c r="AH91" s="45">
        <f>IFERROR(((SUMIFS('NREL Scaling Data'!$F:$F,'NREL Scaling Data'!$B:$B,UPPER(About!$B$1),'NREL Scaling Data'!$E:$E,Calculations!$M91,'NREL Scaling Data'!$A:$A,AH$3,'NREL Scaling Data'!$C:$C,Calculations!$L91,'NREL Scaling Data'!$D:$D,Calculations!$N91)-SUMIFS('NREL Scaling Data'!$F:$F,'NREL Scaling Data'!$B:$B,UPPER(About!$B$1),'NREL Scaling Data'!$E:$E,Calculations!$M91,'NREL Scaling Data'!$A:$A,AG$3,'NREL Scaling Data'!$C:$C,Calculations!$L91,'NREL Scaling Data'!$D:$D,Calculations!$N91))/SUMIFS('NREL Scaling Data'!$F:$F,'NREL Scaling Data'!$B:$B,UPPER(About!$B$1),'NREL Scaling Data'!$E:$E,Calculations!$M91,'NREL Scaling Data'!$A:$A,AG$3,'NREL Scaling Data'!$C:$C,Calculations!$L91,'NREL Scaling Data'!$D:$D,Calculations!$N91) + 1) * AG91,0)</f>
        <v>0</v>
      </c>
      <c r="AI91" s="45">
        <f>IFERROR(((SUMIFS('NREL Scaling Data'!$F:$F,'NREL Scaling Data'!$B:$B,UPPER(About!$B$1),'NREL Scaling Data'!$E:$E,Calculations!$M91,'NREL Scaling Data'!$A:$A,AI$3,'NREL Scaling Data'!$C:$C,Calculations!$L91,'NREL Scaling Data'!$D:$D,Calculations!$N91)-SUMIFS('NREL Scaling Data'!$F:$F,'NREL Scaling Data'!$B:$B,UPPER(About!$B$1),'NREL Scaling Data'!$E:$E,Calculations!$M91,'NREL Scaling Data'!$A:$A,AH$3,'NREL Scaling Data'!$C:$C,Calculations!$L91,'NREL Scaling Data'!$D:$D,Calculations!$N91))/SUMIFS('NREL Scaling Data'!$F:$F,'NREL Scaling Data'!$B:$B,UPPER(About!$B$1),'NREL Scaling Data'!$E:$E,Calculations!$M91,'NREL Scaling Data'!$A:$A,AH$3,'NREL Scaling Data'!$C:$C,Calculations!$L91,'NREL Scaling Data'!$D:$D,Calculations!$N91) + 1) * AH91,0)</f>
        <v>0</v>
      </c>
      <c r="AJ91" s="45">
        <f>IFERROR(((SUMIFS('NREL Scaling Data'!$F:$F,'NREL Scaling Data'!$B:$B,UPPER(About!$B$1),'NREL Scaling Data'!$E:$E,Calculations!$M91,'NREL Scaling Data'!$A:$A,AJ$3,'NREL Scaling Data'!$C:$C,Calculations!$L91,'NREL Scaling Data'!$D:$D,Calculations!$N91)-SUMIFS('NREL Scaling Data'!$F:$F,'NREL Scaling Data'!$B:$B,UPPER(About!$B$1),'NREL Scaling Data'!$E:$E,Calculations!$M91,'NREL Scaling Data'!$A:$A,AI$3,'NREL Scaling Data'!$C:$C,Calculations!$L91,'NREL Scaling Data'!$D:$D,Calculations!$N91))/SUMIFS('NREL Scaling Data'!$F:$F,'NREL Scaling Data'!$B:$B,UPPER(About!$B$1),'NREL Scaling Data'!$E:$E,Calculations!$M91,'NREL Scaling Data'!$A:$A,AI$3,'NREL Scaling Data'!$C:$C,Calculations!$L91,'NREL Scaling Data'!$D:$D,Calculations!$N91) + 1) * AI91,0)</f>
        <v>0</v>
      </c>
      <c r="AK91" s="45">
        <f>IFERROR(((SUMIFS('NREL Scaling Data'!$F:$F,'NREL Scaling Data'!$B:$B,UPPER(About!$B$1),'NREL Scaling Data'!$E:$E,Calculations!$M91,'NREL Scaling Data'!$A:$A,AK$3,'NREL Scaling Data'!$C:$C,Calculations!$L91,'NREL Scaling Data'!$D:$D,Calculations!$N91)-SUMIFS('NREL Scaling Data'!$F:$F,'NREL Scaling Data'!$B:$B,UPPER(About!$B$1),'NREL Scaling Data'!$E:$E,Calculations!$M91,'NREL Scaling Data'!$A:$A,AJ$3,'NREL Scaling Data'!$C:$C,Calculations!$L91,'NREL Scaling Data'!$D:$D,Calculations!$N91))/SUMIFS('NREL Scaling Data'!$F:$F,'NREL Scaling Data'!$B:$B,UPPER(About!$B$1),'NREL Scaling Data'!$E:$E,Calculations!$M91,'NREL Scaling Data'!$A:$A,AJ$3,'NREL Scaling Data'!$C:$C,Calculations!$L91,'NREL Scaling Data'!$D:$D,Calculations!$N91) + 1) * AJ91,0)</f>
        <v>0</v>
      </c>
      <c r="AL91" s="45">
        <f>IFERROR(((SUMIFS('NREL Scaling Data'!$F:$F,'NREL Scaling Data'!$B:$B,UPPER(About!$B$1),'NREL Scaling Data'!$E:$E,Calculations!$M91,'NREL Scaling Data'!$A:$A,AL$3,'NREL Scaling Data'!$C:$C,Calculations!$L91,'NREL Scaling Data'!$D:$D,Calculations!$N91)-SUMIFS('NREL Scaling Data'!$F:$F,'NREL Scaling Data'!$B:$B,UPPER(About!$B$1),'NREL Scaling Data'!$E:$E,Calculations!$M91,'NREL Scaling Data'!$A:$A,AK$3,'NREL Scaling Data'!$C:$C,Calculations!$L91,'NREL Scaling Data'!$D:$D,Calculations!$N91))/SUMIFS('NREL Scaling Data'!$F:$F,'NREL Scaling Data'!$B:$B,UPPER(About!$B$1),'NREL Scaling Data'!$E:$E,Calculations!$M91,'NREL Scaling Data'!$A:$A,AK$3,'NREL Scaling Data'!$C:$C,Calculations!$L91,'NREL Scaling Data'!$D:$D,Calculations!$N91) + 1) * AK91,0)</f>
        <v>0</v>
      </c>
      <c r="AM91" s="45">
        <f>IFERROR(((SUMIFS('NREL Scaling Data'!$F:$F,'NREL Scaling Data'!$B:$B,UPPER(About!$B$1),'NREL Scaling Data'!$E:$E,Calculations!$M91,'NREL Scaling Data'!$A:$A,AM$3,'NREL Scaling Data'!$C:$C,Calculations!$L91,'NREL Scaling Data'!$D:$D,Calculations!$N91)-SUMIFS('NREL Scaling Data'!$F:$F,'NREL Scaling Data'!$B:$B,UPPER(About!$B$1),'NREL Scaling Data'!$E:$E,Calculations!$M91,'NREL Scaling Data'!$A:$A,AL$3,'NREL Scaling Data'!$C:$C,Calculations!$L91,'NREL Scaling Data'!$D:$D,Calculations!$N91))/SUMIFS('NREL Scaling Data'!$F:$F,'NREL Scaling Data'!$B:$B,UPPER(About!$B$1),'NREL Scaling Data'!$E:$E,Calculations!$M91,'NREL Scaling Data'!$A:$A,AL$3,'NREL Scaling Data'!$C:$C,Calculations!$L91,'NREL Scaling Data'!$D:$D,Calculations!$N91) + 1) * AL91,0)</f>
        <v>0</v>
      </c>
      <c r="AN91" s="45">
        <f>IFERROR(((SUMIFS('NREL Scaling Data'!$F:$F,'NREL Scaling Data'!$B:$B,UPPER(About!$B$1),'NREL Scaling Data'!$E:$E,Calculations!$M91,'NREL Scaling Data'!$A:$A,AN$3,'NREL Scaling Data'!$C:$C,Calculations!$L91,'NREL Scaling Data'!$D:$D,Calculations!$N91)-SUMIFS('NREL Scaling Data'!$F:$F,'NREL Scaling Data'!$B:$B,UPPER(About!$B$1),'NREL Scaling Data'!$E:$E,Calculations!$M91,'NREL Scaling Data'!$A:$A,AM$3,'NREL Scaling Data'!$C:$C,Calculations!$L91,'NREL Scaling Data'!$D:$D,Calculations!$N91))/SUMIFS('NREL Scaling Data'!$F:$F,'NREL Scaling Data'!$B:$B,UPPER(About!$B$1),'NREL Scaling Data'!$E:$E,Calculations!$M91,'NREL Scaling Data'!$A:$A,AM$3,'NREL Scaling Data'!$C:$C,Calculations!$L91,'NREL Scaling Data'!$D:$D,Calculations!$N91) + 1) * AM91,0)</f>
        <v>0</v>
      </c>
      <c r="AO91" s="45">
        <f>IFERROR(((SUMIFS('NREL Scaling Data'!$F:$F,'NREL Scaling Data'!$B:$B,UPPER(About!$B$1),'NREL Scaling Data'!$E:$E,Calculations!$M91,'NREL Scaling Data'!$A:$A,AO$3,'NREL Scaling Data'!$C:$C,Calculations!$L91,'NREL Scaling Data'!$D:$D,Calculations!$N91)-SUMIFS('NREL Scaling Data'!$F:$F,'NREL Scaling Data'!$B:$B,UPPER(About!$B$1),'NREL Scaling Data'!$E:$E,Calculations!$M91,'NREL Scaling Data'!$A:$A,AN$3,'NREL Scaling Data'!$C:$C,Calculations!$L91,'NREL Scaling Data'!$D:$D,Calculations!$N91))/SUMIFS('NREL Scaling Data'!$F:$F,'NREL Scaling Data'!$B:$B,UPPER(About!$B$1),'NREL Scaling Data'!$E:$E,Calculations!$M91,'NREL Scaling Data'!$A:$A,AN$3,'NREL Scaling Data'!$C:$C,Calculations!$L91,'NREL Scaling Data'!$D:$D,Calculations!$N91) + 1) * AN91,0)</f>
        <v>0</v>
      </c>
      <c r="AP91" s="45">
        <f>IFERROR(((SUMIFS('NREL Scaling Data'!$F:$F,'NREL Scaling Data'!$B:$B,UPPER(About!$B$1),'NREL Scaling Data'!$E:$E,Calculations!$M91,'NREL Scaling Data'!$A:$A,AP$3,'NREL Scaling Data'!$C:$C,Calculations!$L91,'NREL Scaling Data'!$D:$D,Calculations!$N91)-SUMIFS('NREL Scaling Data'!$F:$F,'NREL Scaling Data'!$B:$B,UPPER(About!$B$1),'NREL Scaling Data'!$E:$E,Calculations!$M91,'NREL Scaling Data'!$A:$A,AO$3,'NREL Scaling Data'!$C:$C,Calculations!$L91,'NREL Scaling Data'!$D:$D,Calculations!$N91))/SUMIFS('NREL Scaling Data'!$F:$F,'NREL Scaling Data'!$B:$B,UPPER(About!$B$1),'NREL Scaling Data'!$E:$E,Calculations!$M91,'NREL Scaling Data'!$A:$A,AO$3,'NREL Scaling Data'!$C:$C,Calculations!$L91,'NREL Scaling Data'!$D:$D,Calculations!$N91) + 1) * AO91,0)</f>
        <v>0</v>
      </c>
      <c r="AQ91" s="45">
        <f>IFERROR(((SUMIFS('NREL Scaling Data'!$F:$F,'NREL Scaling Data'!$B:$B,UPPER(About!$B$1),'NREL Scaling Data'!$E:$E,Calculations!$M91,'NREL Scaling Data'!$A:$A,AQ$3,'NREL Scaling Data'!$C:$C,Calculations!$L91,'NREL Scaling Data'!$D:$D,Calculations!$N91)-SUMIFS('NREL Scaling Data'!$F:$F,'NREL Scaling Data'!$B:$B,UPPER(About!$B$1),'NREL Scaling Data'!$E:$E,Calculations!$M91,'NREL Scaling Data'!$A:$A,AP$3,'NREL Scaling Data'!$C:$C,Calculations!$L91,'NREL Scaling Data'!$D:$D,Calculations!$N91))/SUMIFS('NREL Scaling Data'!$F:$F,'NREL Scaling Data'!$B:$B,UPPER(About!$B$1),'NREL Scaling Data'!$E:$E,Calculations!$M91,'NREL Scaling Data'!$A:$A,AP$3,'NREL Scaling Data'!$C:$C,Calculations!$L91,'NREL Scaling Data'!$D:$D,Calculations!$N91) + 1) * AP91,0)</f>
        <v>0</v>
      </c>
      <c r="AR91" s="45">
        <f>IFERROR(((SUMIFS('NREL Scaling Data'!$F:$F,'NREL Scaling Data'!$B:$B,UPPER(About!$B$1),'NREL Scaling Data'!$E:$E,Calculations!$M91,'NREL Scaling Data'!$A:$A,AR$3,'NREL Scaling Data'!$C:$C,Calculations!$L91,'NREL Scaling Data'!$D:$D,Calculations!$N91)-SUMIFS('NREL Scaling Data'!$F:$F,'NREL Scaling Data'!$B:$B,UPPER(About!$B$1),'NREL Scaling Data'!$E:$E,Calculations!$M91,'NREL Scaling Data'!$A:$A,AQ$3,'NREL Scaling Data'!$C:$C,Calculations!$L91,'NREL Scaling Data'!$D:$D,Calculations!$N91))/SUMIFS('NREL Scaling Data'!$F:$F,'NREL Scaling Data'!$B:$B,UPPER(About!$B$1),'NREL Scaling Data'!$E:$E,Calculations!$M91,'NREL Scaling Data'!$A:$A,AQ$3,'NREL Scaling Data'!$C:$C,Calculations!$L91,'NREL Scaling Data'!$D:$D,Calculations!$N91) + 1) * AQ91,0)</f>
        <v>0</v>
      </c>
      <c r="AS91" s="45">
        <f>IFERROR(((SUMIFS('NREL Scaling Data'!$F:$F,'NREL Scaling Data'!$B:$B,UPPER(About!$B$1),'NREL Scaling Data'!$E:$E,Calculations!$M91,'NREL Scaling Data'!$A:$A,AS$3,'NREL Scaling Data'!$C:$C,Calculations!$L91,'NREL Scaling Data'!$D:$D,Calculations!$N91)-SUMIFS('NREL Scaling Data'!$F:$F,'NREL Scaling Data'!$B:$B,UPPER(About!$B$1),'NREL Scaling Data'!$E:$E,Calculations!$M91,'NREL Scaling Data'!$A:$A,AR$3,'NREL Scaling Data'!$C:$C,Calculations!$L91,'NREL Scaling Data'!$D:$D,Calculations!$N91))/SUMIFS('NREL Scaling Data'!$F:$F,'NREL Scaling Data'!$B:$B,UPPER(About!$B$1),'NREL Scaling Data'!$E:$E,Calculations!$M91,'NREL Scaling Data'!$A:$A,AR$3,'NREL Scaling Data'!$C:$C,Calculations!$L91,'NREL Scaling Data'!$D:$D,Calculations!$N91) + 1) * AR91,0)</f>
        <v>0</v>
      </c>
      <c r="AT91" s="45">
        <f>IFERROR(((SUMIFS('NREL Scaling Data'!$F:$F,'NREL Scaling Data'!$B:$B,UPPER(About!$B$1),'NREL Scaling Data'!$E:$E,Calculations!$M91,'NREL Scaling Data'!$A:$A,AT$3,'NREL Scaling Data'!$C:$C,Calculations!$L91,'NREL Scaling Data'!$D:$D,Calculations!$N91)-SUMIFS('NREL Scaling Data'!$F:$F,'NREL Scaling Data'!$B:$B,UPPER(About!$B$1),'NREL Scaling Data'!$E:$E,Calculations!$M91,'NREL Scaling Data'!$A:$A,AS$3,'NREL Scaling Data'!$C:$C,Calculations!$L91,'NREL Scaling Data'!$D:$D,Calculations!$N91))/SUMIFS('NREL Scaling Data'!$F:$F,'NREL Scaling Data'!$B:$B,UPPER(About!$B$1),'NREL Scaling Data'!$E:$E,Calculations!$M91,'NREL Scaling Data'!$A:$A,AS$3,'NREL Scaling Data'!$C:$C,Calculations!$L91,'NREL Scaling Data'!$D:$D,Calculations!$N91) + 1) * AS91,0)</f>
        <v>0</v>
      </c>
    </row>
    <row r="93" spans="7:46">
      <c r="H93" s="1" t="s">
        <v>361</v>
      </c>
      <c r="I93" s="1"/>
      <c r="J93" s="1"/>
      <c r="K93" s="1"/>
      <c r="L93" s="1"/>
      <c r="M93" s="1"/>
    </row>
    <row r="94" spans="7:46">
      <c r="N94" s="1" t="s">
        <v>75</v>
      </c>
      <c r="O94" s="1">
        <v>2019</v>
      </c>
      <c r="P94" s="1">
        <v>2020</v>
      </c>
      <c r="Q94" s="1">
        <v>2021</v>
      </c>
      <c r="R94" s="1">
        <v>2022</v>
      </c>
      <c r="S94" s="1">
        <v>2023</v>
      </c>
      <c r="T94" s="1">
        <v>2024</v>
      </c>
      <c r="U94" s="1">
        <v>2025</v>
      </c>
      <c r="V94" s="1">
        <v>2026</v>
      </c>
      <c r="W94" s="1">
        <v>2027</v>
      </c>
      <c r="X94" s="1">
        <v>2028</v>
      </c>
      <c r="Y94" s="1">
        <v>2029</v>
      </c>
      <c r="Z94" s="1">
        <v>2030</v>
      </c>
      <c r="AA94" s="1">
        <v>2031</v>
      </c>
      <c r="AB94" s="1">
        <v>2032</v>
      </c>
      <c r="AC94" s="1">
        <v>2033</v>
      </c>
      <c r="AD94" s="1">
        <v>2034</v>
      </c>
      <c r="AE94" s="1">
        <v>2035</v>
      </c>
      <c r="AF94" s="1">
        <v>2036</v>
      </c>
      <c r="AG94" s="1">
        <v>2037</v>
      </c>
      <c r="AH94" s="1">
        <v>2038</v>
      </c>
      <c r="AI94" s="1">
        <v>2039</v>
      </c>
      <c r="AJ94" s="1">
        <v>2040</v>
      </c>
      <c r="AK94" s="1">
        <v>2041</v>
      </c>
      <c r="AL94" s="1">
        <v>2042</v>
      </c>
      <c r="AM94" s="1">
        <v>2043</v>
      </c>
      <c r="AN94" s="1">
        <v>2044</v>
      </c>
      <c r="AO94" s="1">
        <v>2045</v>
      </c>
      <c r="AP94" s="1">
        <v>2046</v>
      </c>
      <c r="AQ94" s="1">
        <v>2047</v>
      </c>
      <c r="AR94" s="1">
        <v>2048</v>
      </c>
      <c r="AS94" s="1">
        <v>2049</v>
      </c>
      <c r="AT94" s="1">
        <v>2050</v>
      </c>
    </row>
    <row r="95" spans="7:46">
      <c r="H95" s="12" t="s">
        <v>386</v>
      </c>
      <c r="I95" s="12" t="s">
        <v>1084</v>
      </c>
      <c r="J95" s="209">
        <f>SUMIFS('NREL Scaling Data'!F:F,'NREL Scaling Data'!B:B,UPPER(About!$B$1),'NREL Scaling Data'!E:E,Calculations!M95,'NREL Scaling Data'!A:A, 2021,'NREL Scaling Data'!C:C,Calculations!L95,'NREL Scaling Data'!D:D,Calculations!N95) / SUMIFS('NREL Scaling Data'!F:F,'NREL Scaling Data'!B:B,UPPER(About!$B$1),'NREL Scaling Data'!A:A, 2021,'NREL Scaling Data'!C:C,Calculations!L95,'NREL Scaling Data'!D:D,Calculations!N95)</f>
        <v>7.6837466978409805E-2</v>
      </c>
      <c r="K95" s="210">
        <f>$C$12</f>
        <v>5.7633672610931462E-2</v>
      </c>
      <c r="L95" s="209" t="s">
        <v>1022</v>
      </c>
      <c r="M95" s="12" t="s">
        <v>1019</v>
      </c>
      <c r="N95" s="1" t="s">
        <v>635</v>
      </c>
      <c r="O95" s="7">
        <f>P95</f>
        <v>1364172021000.1619</v>
      </c>
      <c r="P95" s="7">
        <f>Q95</f>
        <v>1364172021000.1619</v>
      </c>
      <c r="Q95" s="45">
        <f>SUMIFS('SEDS 2021'!$F$23:$F$40,'SEDS 2021'!E$23:E$40,Calculations!L95,'SEDS 2021'!D$23:D$40,Calculations!N95)*J95*K95</f>
        <v>1364172021000.1619</v>
      </c>
      <c r="R95" s="45">
        <f>IFERROR(((SUMIFS('NREL Scaling Data'!$F:$F,'NREL Scaling Data'!$B:$B,UPPER(About!$B$1),'NREL Scaling Data'!$E:$E,Calculations!$M95,'NREL Scaling Data'!$A:$A,R$3,'NREL Scaling Data'!$C:$C,Calculations!$L95,'NREL Scaling Data'!$D:$D,Calculations!$N95)-SUMIFS('NREL Scaling Data'!$F:$F,'NREL Scaling Data'!$B:$B,UPPER(About!$B$1),'NREL Scaling Data'!$E:$E,Calculations!$M95,'NREL Scaling Data'!$A:$A,Q$3,'NREL Scaling Data'!$C:$C,Calculations!$L95,'NREL Scaling Data'!$D:$D,Calculations!$N95))/SUMIFS('NREL Scaling Data'!$F:$F,'NREL Scaling Data'!$B:$B,UPPER(About!$B$1),'NREL Scaling Data'!$E:$E,Calculations!$M95,'NREL Scaling Data'!$A:$A,Q$3,'NREL Scaling Data'!$C:$C,Calculations!$L95,'NREL Scaling Data'!$D:$D,Calculations!$N95) + 1) * Q95,0)</f>
        <v>1360363648980.4163</v>
      </c>
      <c r="S95" s="45">
        <f>IFERROR(((SUMIFS('NREL Scaling Data'!$F:$F,'NREL Scaling Data'!$B:$B,UPPER(About!$B$1),'NREL Scaling Data'!$E:$E,Calculations!$M95,'NREL Scaling Data'!$A:$A,S$3,'NREL Scaling Data'!$C:$C,Calculations!$L95,'NREL Scaling Data'!$D:$D,Calculations!$N95)-SUMIFS('NREL Scaling Data'!$F:$F,'NREL Scaling Data'!$B:$B,UPPER(About!$B$1),'NREL Scaling Data'!$E:$E,Calculations!$M95,'NREL Scaling Data'!$A:$A,R$3,'NREL Scaling Data'!$C:$C,Calculations!$L95,'NREL Scaling Data'!$D:$D,Calculations!$N95))/SUMIFS('NREL Scaling Data'!$F:$F,'NREL Scaling Data'!$B:$B,UPPER(About!$B$1),'NREL Scaling Data'!$E:$E,Calculations!$M95,'NREL Scaling Data'!$A:$A,R$3,'NREL Scaling Data'!$C:$C,Calculations!$L95,'NREL Scaling Data'!$D:$D,Calculations!$N95) + 1) * R95,0)</f>
        <v>1356829401886.0581</v>
      </c>
      <c r="T95" s="45">
        <f>IFERROR(((SUMIFS('NREL Scaling Data'!$F:$F,'NREL Scaling Data'!$B:$B,UPPER(About!$B$1),'NREL Scaling Data'!$E:$E,Calculations!$M95,'NREL Scaling Data'!$A:$A,T$3,'NREL Scaling Data'!$C:$C,Calculations!$L95,'NREL Scaling Data'!$D:$D,Calculations!$N95)-SUMIFS('NREL Scaling Data'!$F:$F,'NREL Scaling Data'!$B:$B,UPPER(About!$B$1),'NREL Scaling Data'!$E:$E,Calculations!$M95,'NREL Scaling Data'!$A:$A,S$3,'NREL Scaling Data'!$C:$C,Calculations!$L95,'NREL Scaling Data'!$D:$D,Calculations!$N95))/SUMIFS('NREL Scaling Data'!$F:$F,'NREL Scaling Data'!$B:$B,UPPER(About!$B$1),'NREL Scaling Data'!$E:$E,Calculations!$M95,'NREL Scaling Data'!$A:$A,S$3,'NREL Scaling Data'!$C:$C,Calculations!$L95,'NREL Scaling Data'!$D:$D,Calculations!$N95) + 1) * S95,0)</f>
        <v>1354278621303.7837</v>
      </c>
      <c r="U95" s="45">
        <f>IFERROR(((SUMIFS('NREL Scaling Data'!$F:$F,'NREL Scaling Data'!$B:$B,UPPER(About!$B$1),'NREL Scaling Data'!$E:$E,Calculations!$M95,'NREL Scaling Data'!$A:$A,U$3,'NREL Scaling Data'!$C:$C,Calculations!$L95,'NREL Scaling Data'!$D:$D,Calculations!$N95)-SUMIFS('NREL Scaling Data'!$F:$F,'NREL Scaling Data'!$B:$B,UPPER(About!$B$1),'NREL Scaling Data'!$E:$E,Calculations!$M95,'NREL Scaling Data'!$A:$A,T$3,'NREL Scaling Data'!$C:$C,Calculations!$L95,'NREL Scaling Data'!$D:$D,Calculations!$N95))/SUMIFS('NREL Scaling Data'!$F:$F,'NREL Scaling Data'!$B:$B,UPPER(About!$B$1),'NREL Scaling Data'!$E:$E,Calculations!$M95,'NREL Scaling Data'!$A:$A,T$3,'NREL Scaling Data'!$C:$C,Calculations!$L95,'NREL Scaling Data'!$D:$D,Calculations!$N95) + 1) * T95,0)</f>
        <v>1355951418359.2742</v>
      </c>
      <c r="V95" s="45">
        <f>IFERROR(((SUMIFS('NREL Scaling Data'!$F:$F,'NREL Scaling Data'!$B:$B,UPPER(About!$B$1),'NREL Scaling Data'!$E:$E,Calculations!$M95,'NREL Scaling Data'!$A:$A,V$3,'NREL Scaling Data'!$C:$C,Calculations!$L95,'NREL Scaling Data'!$D:$D,Calculations!$N95)-SUMIFS('NREL Scaling Data'!$F:$F,'NREL Scaling Data'!$B:$B,UPPER(About!$B$1),'NREL Scaling Data'!$E:$E,Calculations!$M95,'NREL Scaling Data'!$A:$A,U$3,'NREL Scaling Data'!$C:$C,Calculations!$L95,'NREL Scaling Data'!$D:$D,Calculations!$N95))/SUMIFS('NREL Scaling Data'!$F:$F,'NREL Scaling Data'!$B:$B,UPPER(About!$B$1),'NREL Scaling Data'!$E:$E,Calculations!$M95,'NREL Scaling Data'!$A:$A,U$3,'NREL Scaling Data'!$C:$C,Calculations!$L95,'NREL Scaling Data'!$D:$D,Calculations!$N95) + 1) * U95,0)</f>
        <v>1361806168865.6301</v>
      </c>
      <c r="W95" s="45">
        <f>IFERROR(((SUMIFS('NREL Scaling Data'!$F:$F,'NREL Scaling Data'!$B:$B,UPPER(About!$B$1),'NREL Scaling Data'!$E:$E,Calculations!$M95,'NREL Scaling Data'!$A:$A,W$3,'NREL Scaling Data'!$C:$C,Calculations!$L95,'NREL Scaling Data'!$D:$D,Calculations!$N95)-SUMIFS('NREL Scaling Data'!$F:$F,'NREL Scaling Data'!$B:$B,UPPER(About!$B$1),'NREL Scaling Data'!$E:$E,Calculations!$M95,'NREL Scaling Data'!$A:$A,V$3,'NREL Scaling Data'!$C:$C,Calculations!$L95,'NREL Scaling Data'!$D:$D,Calculations!$N95))/SUMIFS('NREL Scaling Data'!$F:$F,'NREL Scaling Data'!$B:$B,UPPER(About!$B$1),'NREL Scaling Data'!$E:$E,Calculations!$M95,'NREL Scaling Data'!$A:$A,V$3,'NREL Scaling Data'!$C:$C,Calculations!$L95,'NREL Scaling Data'!$D:$D,Calculations!$N95) + 1) * V95,0)</f>
        <v>1369004268268.3118</v>
      </c>
      <c r="X95" s="45">
        <f>IFERROR(((SUMIFS('NREL Scaling Data'!$F:$F,'NREL Scaling Data'!$B:$B,UPPER(About!$B$1),'NREL Scaling Data'!$E:$E,Calculations!$M95,'NREL Scaling Data'!$A:$A,X$3,'NREL Scaling Data'!$C:$C,Calculations!$L95,'NREL Scaling Data'!$D:$D,Calculations!$N95)-SUMIFS('NREL Scaling Data'!$F:$F,'NREL Scaling Data'!$B:$B,UPPER(About!$B$1),'NREL Scaling Data'!$E:$E,Calculations!$M95,'NREL Scaling Data'!$A:$A,W$3,'NREL Scaling Data'!$C:$C,Calculations!$L95,'NREL Scaling Data'!$D:$D,Calculations!$N95))/SUMIFS('NREL Scaling Data'!$F:$F,'NREL Scaling Data'!$B:$B,UPPER(About!$B$1),'NREL Scaling Data'!$E:$E,Calculations!$M95,'NREL Scaling Data'!$A:$A,W$3,'NREL Scaling Data'!$C:$C,Calculations!$L95,'NREL Scaling Data'!$D:$D,Calculations!$N95) + 1) * W95,0)</f>
        <v>1375978778944.7117</v>
      </c>
      <c r="Y95" s="45">
        <f>IFERROR(((SUMIFS('NREL Scaling Data'!$F:$F,'NREL Scaling Data'!$B:$B,UPPER(About!$B$1),'NREL Scaling Data'!$E:$E,Calculations!$M95,'NREL Scaling Data'!$A:$A,Y$3,'NREL Scaling Data'!$C:$C,Calculations!$L95,'NREL Scaling Data'!$D:$D,Calculations!$N95)-SUMIFS('NREL Scaling Data'!$F:$F,'NREL Scaling Data'!$B:$B,UPPER(About!$B$1),'NREL Scaling Data'!$E:$E,Calculations!$M95,'NREL Scaling Data'!$A:$A,X$3,'NREL Scaling Data'!$C:$C,Calculations!$L95,'NREL Scaling Data'!$D:$D,Calculations!$N95))/SUMIFS('NREL Scaling Data'!$F:$F,'NREL Scaling Data'!$B:$B,UPPER(About!$B$1),'NREL Scaling Data'!$E:$E,Calculations!$M95,'NREL Scaling Data'!$A:$A,X$3,'NREL Scaling Data'!$C:$C,Calculations!$L95,'NREL Scaling Data'!$D:$D,Calculations!$N95) + 1) * X95,0)</f>
        <v>1383077552944.4175</v>
      </c>
      <c r="Z95" s="45">
        <f>IFERROR(((SUMIFS('NREL Scaling Data'!$F:$F,'NREL Scaling Data'!$B:$B,UPPER(About!$B$1),'NREL Scaling Data'!$E:$E,Calculations!$M95,'NREL Scaling Data'!$A:$A,Z$3,'NREL Scaling Data'!$C:$C,Calculations!$L95,'NREL Scaling Data'!$D:$D,Calculations!$N95)-SUMIFS('NREL Scaling Data'!$F:$F,'NREL Scaling Data'!$B:$B,UPPER(About!$B$1),'NREL Scaling Data'!$E:$E,Calculations!$M95,'NREL Scaling Data'!$A:$A,Y$3,'NREL Scaling Data'!$C:$C,Calculations!$L95,'NREL Scaling Data'!$D:$D,Calculations!$N95))/SUMIFS('NREL Scaling Data'!$F:$F,'NREL Scaling Data'!$B:$B,UPPER(About!$B$1),'NREL Scaling Data'!$E:$E,Calculations!$M95,'NREL Scaling Data'!$A:$A,Y$3,'NREL Scaling Data'!$C:$C,Calculations!$L95,'NREL Scaling Data'!$D:$D,Calculations!$N95) + 1) * Y95,0)</f>
        <v>1391047514337.8899</v>
      </c>
      <c r="AA95" s="45">
        <f>IFERROR(((SUMIFS('NREL Scaling Data'!$F:$F,'NREL Scaling Data'!$B:$B,UPPER(About!$B$1),'NREL Scaling Data'!$E:$E,Calculations!$M95,'NREL Scaling Data'!$A:$A,AA$3,'NREL Scaling Data'!$C:$C,Calculations!$L95,'NREL Scaling Data'!$D:$D,Calculations!$N95)-SUMIFS('NREL Scaling Data'!$F:$F,'NREL Scaling Data'!$B:$B,UPPER(About!$B$1),'NREL Scaling Data'!$E:$E,Calculations!$M95,'NREL Scaling Data'!$A:$A,Z$3,'NREL Scaling Data'!$C:$C,Calculations!$L95,'NREL Scaling Data'!$D:$D,Calculations!$N95))/SUMIFS('NREL Scaling Data'!$F:$F,'NREL Scaling Data'!$B:$B,UPPER(About!$B$1),'NREL Scaling Data'!$E:$E,Calculations!$M95,'NREL Scaling Data'!$A:$A,Z$3,'NREL Scaling Data'!$C:$C,Calculations!$L95,'NREL Scaling Data'!$D:$D,Calculations!$N95) + 1) * Z95,0)</f>
        <v>1400984743248.6157</v>
      </c>
      <c r="AB95" s="45">
        <f>IFERROR(((SUMIFS('NREL Scaling Data'!$F:$F,'NREL Scaling Data'!$B:$B,UPPER(About!$B$1),'NREL Scaling Data'!$E:$E,Calculations!$M95,'NREL Scaling Data'!$A:$A,AB$3,'NREL Scaling Data'!$C:$C,Calculations!$L95,'NREL Scaling Data'!$D:$D,Calculations!$N95)-SUMIFS('NREL Scaling Data'!$F:$F,'NREL Scaling Data'!$B:$B,UPPER(About!$B$1),'NREL Scaling Data'!$E:$E,Calculations!$M95,'NREL Scaling Data'!$A:$A,AA$3,'NREL Scaling Data'!$C:$C,Calculations!$L95,'NREL Scaling Data'!$D:$D,Calculations!$N95))/SUMIFS('NREL Scaling Data'!$F:$F,'NREL Scaling Data'!$B:$B,UPPER(About!$B$1),'NREL Scaling Data'!$E:$E,Calculations!$M95,'NREL Scaling Data'!$A:$A,AA$3,'NREL Scaling Data'!$C:$C,Calculations!$L95,'NREL Scaling Data'!$D:$D,Calculations!$N95) + 1) * AA95,0)</f>
        <v>1412705338095.5293</v>
      </c>
      <c r="AC95" s="45">
        <f>IFERROR(((SUMIFS('NREL Scaling Data'!$F:$F,'NREL Scaling Data'!$B:$B,UPPER(About!$B$1),'NREL Scaling Data'!$E:$E,Calculations!$M95,'NREL Scaling Data'!$A:$A,AC$3,'NREL Scaling Data'!$C:$C,Calculations!$L95,'NREL Scaling Data'!$D:$D,Calculations!$N95)-SUMIFS('NREL Scaling Data'!$F:$F,'NREL Scaling Data'!$B:$B,UPPER(About!$B$1),'NREL Scaling Data'!$E:$E,Calculations!$M95,'NREL Scaling Data'!$A:$A,AB$3,'NREL Scaling Data'!$C:$C,Calculations!$L95,'NREL Scaling Data'!$D:$D,Calculations!$N95))/SUMIFS('NREL Scaling Data'!$F:$F,'NREL Scaling Data'!$B:$B,UPPER(About!$B$1),'NREL Scaling Data'!$E:$E,Calculations!$M95,'NREL Scaling Data'!$A:$A,AB$3,'NREL Scaling Data'!$C:$C,Calculations!$L95,'NREL Scaling Data'!$D:$D,Calculations!$N95) + 1) * AB95,0)</f>
        <v>1425647499469.644</v>
      </c>
      <c r="AD95" s="45">
        <f>IFERROR(((SUMIFS('NREL Scaling Data'!$F:$F,'NREL Scaling Data'!$B:$B,UPPER(About!$B$1),'NREL Scaling Data'!$E:$E,Calculations!$M95,'NREL Scaling Data'!$A:$A,AD$3,'NREL Scaling Data'!$C:$C,Calculations!$L95,'NREL Scaling Data'!$D:$D,Calculations!$N95)-SUMIFS('NREL Scaling Data'!$F:$F,'NREL Scaling Data'!$B:$B,UPPER(About!$B$1),'NREL Scaling Data'!$E:$E,Calculations!$M95,'NREL Scaling Data'!$A:$A,AC$3,'NREL Scaling Data'!$C:$C,Calculations!$L95,'NREL Scaling Data'!$D:$D,Calculations!$N95))/SUMIFS('NREL Scaling Data'!$F:$F,'NREL Scaling Data'!$B:$B,UPPER(About!$B$1),'NREL Scaling Data'!$E:$E,Calculations!$M95,'NREL Scaling Data'!$A:$A,AC$3,'NREL Scaling Data'!$C:$C,Calculations!$L95,'NREL Scaling Data'!$D:$D,Calculations!$N95) + 1) * AC95,0)</f>
        <v>1438542592718.1289</v>
      </c>
      <c r="AE95" s="45">
        <f>IFERROR(((SUMIFS('NREL Scaling Data'!$F:$F,'NREL Scaling Data'!$B:$B,UPPER(About!$B$1),'NREL Scaling Data'!$E:$E,Calculations!$M95,'NREL Scaling Data'!$A:$A,AE$3,'NREL Scaling Data'!$C:$C,Calculations!$L95,'NREL Scaling Data'!$D:$D,Calculations!$N95)-SUMIFS('NREL Scaling Data'!$F:$F,'NREL Scaling Data'!$B:$B,UPPER(About!$B$1),'NREL Scaling Data'!$E:$E,Calculations!$M95,'NREL Scaling Data'!$A:$A,AD$3,'NREL Scaling Data'!$C:$C,Calculations!$L95,'NREL Scaling Data'!$D:$D,Calculations!$N95))/SUMIFS('NREL Scaling Data'!$F:$F,'NREL Scaling Data'!$B:$B,UPPER(About!$B$1),'NREL Scaling Data'!$E:$E,Calculations!$M95,'NREL Scaling Data'!$A:$A,AD$3,'NREL Scaling Data'!$C:$C,Calculations!$L95,'NREL Scaling Data'!$D:$D,Calculations!$N95) + 1) * AD95,0)</f>
        <v>1451452069554.4102</v>
      </c>
      <c r="AF95" s="45">
        <f>IFERROR(((SUMIFS('NREL Scaling Data'!$F:$F,'NREL Scaling Data'!$B:$B,UPPER(About!$B$1),'NREL Scaling Data'!$E:$E,Calculations!$M95,'NREL Scaling Data'!$A:$A,AF$3,'NREL Scaling Data'!$C:$C,Calculations!$L95,'NREL Scaling Data'!$D:$D,Calculations!$N95)-SUMIFS('NREL Scaling Data'!$F:$F,'NREL Scaling Data'!$B:$B,UPPER(About!$B$1),'NREL Scaling Data'!$E:$E,Calculations!$M95,'NREL Scaling Data'!$A:$A,AE$3,'NREL Scaling Data'!$C:$C,Calculations!$L95,'NREL Scaling Data'!$D:$D,Calculations!$N95))/SUMIFS('NREL Scaling Data'!$F:$F,'NREL Scaling Data'!$B:$B,UPPER(About!$B$1),'NREL Scaling Data'!$E:$E,Calculations!$M95,'NREL Scaling Data'!$A:$A,AE$3,'NREL Scaling Data'!$C:$C,Calculations!$L95,'NREL Scaling Data'!$D:$D,Calculations!$N95) + 1) * AE95,0)</f>
        <v>1462125349478.2336</v>
      </c>
      <c r="AG95" s="45">
        <f>IFERROR(((SUMIFS('NREL Scaling Data'!$F:$F,'NREL Scaling Data'!$B:$B,UPPER(About!$B$1),'NREL Scaling Data'!$E:$E,Calculations!$M95,'NREL Scaling Data'!$A:$A,AG$3,'NREL Scaling Data'!$C:$C,Calculations!$L95,'NREL Scaling Data'!$D:$D,Calculations!$N95)-SUMIFS('NREL Scaling Data'!$F:$F,'NREL Scaling Data'!$B:$B,UPPER(About!$B$1),'NREL Scaling Data'!$E:$E,Calculations!$M95,'NREL Scaling Data'!$A:$A,AF$3,'NREL Scaling Data'!$C:$C,Calculations!$L95,'NREL Scaling Data'!$D:$D,Calculations!$N95))/SUMIFS('NREL Scaling Data'!$F:$F,'NREL Scaling Data'!$B:$B,UPPER(About!$B$1),'NREL Scaling Data'!$E:$E,Calculations!$M95,'NREL Scaling Data'!$A:$A,AF$3,'NREL Scaling Data'!$C:$C,Calculations!$L95,'NREL Scaling Data'!$D:$D,Calculations!$N95) + 1) * AF95,0)</f>
        <v>1471986738160.1433</v>
      </c>
      <c r="AH95" s="45">
        <f>IFERROR(((SUMIFS('NREL Scaling Data'!$F:$F,'NREL Scaling Data'!$B:$B,UPPER(About!$B$1),'NREL Scaling Data'!$E:$E,Calculations!$M95,'NREL Scaling Data'!$A:$A,AH$3,'NREL Scaling Data'!$C:$C,Calculations!$L95,'NREL Scaling Data'!$D:$D,Calculations!$N95)-SUMIFS('NREL Scaling Data'!$F:$F,'NREL Scaling Data'!$B:$B,UPPER(About!$B$1),'NREL Scaling Data'!$E:$E,Calculations!$M95,'NREL Scaling Data'!$A:$A,AG$3,'NREL Scaling Data'!$C:$C,Calculations!$L95,'NREL Scaling Data'!$D:$D,Calculations!$N95))/SUMIFS('NREL Scaling Data'!$F:$F,'NREL Scaling Data'!$B:$B,UPPER(About!$B$1),'NREL Scaling Data'!$E:$E,Calculations!$M95,'NREL Scaling Data'!$A:$A,AG$3,'NREL Scaling Data'!$C:$C,Calculations!$L95,'NREL Scaling Data'!$D:$D,Calculations!$N95) + 1) * AG95,0)</f>
        <v>1481338998232.7346</v>
      </c>
      <c r="AI95" s="45">
        <f>IFERROR(((SUMIFS('NREL Scaling Data'!$F:$F,'NREL Scaling Data'!$B:$B,UPPER(About!$B$1),'NREL Scaling Data'!$E:$E,Calculations!$M95,'NREL Scaling Data'!$A:$A,AI$3,'NREL Scaling Data'!$C:$C,Calculations!$L95,'NREL Scaling Data'!$D:$D,Calculations!$N95)-SUMIFS('NREL Scaling Data'!$F:$F,'NREL Scaling Data'!$B:$B,UPPER(About!$B$1),'NREL Scaling Data'!$E:$E,Calculations!$M95,'NREL Scaling Data'!$A:$A,AH$3,'NREL Scaling Data'!$C:$C,Calculations!$L95,'NREL Scaling Data'!$D:$D,Calculations!$N95))/SUMIFS('NREL Scaling Data'!$F:$F,'NREL Scaling Data'!$B:$B,UPPER(About!$B$1),'NREL Scaling Data'!$E:$E,Calculations!$M95,'NREL Scaling Data'!$A:$A,AH$3,'NREL Scaling Data'!$C:$C,Calculations!$L95,'NREL Scaling Data'!$D:$D,Calculations!$N95) + 1) * AH95,0)</f>
        <v>1490335157786.2053</v>
      </c>
      <c r="AJ95" s="45">
        <f>IFERROR(((SUMIFS('NREL Scaling Data'!$F:$F,'NREL Scaling Data'!$B:$B,UPPER(About!$B$1),'NREL Scaling Data'!$E:$E,Calculations!$M95,'NREL Scaling Data'!$A:$A,AJ$3,'NREL Scaling Data'!$C:$C,Calculations!$L95,'NREL Scaling Data'!$D:$D,Calculations!$N95)-SUMIFS('NREL Scaling Data'!$F:$F,'NREL Scaling Data'!$B:$B,UPPER(About!$B$1),'NREL Scaling Data'!$E:$E,Calculations!$M95,'NREL Scaling Data'!$A:$A,AI$3,'NREL Scaling Data'!$C:$C,Calculations!$L95,'NREL Scaling Data'!$D:$D,Calculations!$N95))/SUMIFS('NREL Scaling Data'!$F:$F,'NREL Scaling Data'!$B:$B,UPPER(About!$B$1),'NREL Scaling Data'!$E:$E,Calculations!$M95,'NREL Scaling Data'!$A:$A,AI$3,'NREL Scaling Data'!$C:$C,Calculations!$L95,'NREL Scaling Data'!$D:$D,Calculations!$N95) + 1) * AI95,0)</f>
        <v>1499057122639.5774</v>
      </c>
      <c r="AK95" s="45">
        <f>IFERROR(((SUMIFS('NREL Scaling Data'!$F:$F,'NREL Scaling Data'!$B:$B,UPPER(About!$B$1),'NREL Scaling Data'!$E:$E,Calculations!$M95,'NREL Scaling Data'!$A:$A,AK$3,'NREL Scaling Data'!$C:$C,Calculations!$L95,'NREL Scaling Data'!$D:$D,Calculations!$N95)-SUMIFS('NREL Scaling Data'!$F:$F,'NREL Scaling Data'!$B:$B,UPPER(About!$B$1),'NREL Scaling Data'!$E:$E,Calculations!$M95,'NREL Scaling Data'!$A:$A,AJ$3,'NREL Scaling Data'!$C:$C,Calculations!$L95,'NREL Scaling Data'!$D:$D,Calculations!$N95))/SUMIFS('NREL Scaling Data'!$F:$F,'NREL Scaling Data'!$B:$B,UPPER(About!$B$1),'NREL Scaling Data'!$E:$E,Calculations!$M95,'NREL Scaling Data'!$A:$A,AJ$3,'NREL Scaling Data'!$C:$C,Calculations!$L95,'NREL Scaling Data'!$D:$D,Calculations!$N95) + 1) * AJ95,0)</f>
        <v>1504369628660.4678</v>
      </c>
      <c r="AL95" s="45">
        <f>IFERROR(((SUMIFS('NREL Scaling Data'!$F:$F,'NREL Scaling Data'!$B:$B,UPPER(About!$B$1),'NREL Scaling Data'!$E:$E,Calculations!$M95,'NREL Scaling Data'!$A:$A,AL$3,'NREL Scaling Data'!$C:$C,Calculations!$L95,'NREL Scaling Data'!$D:$D,Calculations!$N95)-SUMIFS('NREL Scaling Data'!$F:$F,'NREL Scaling Data'!$B:$B,UPPER(About!$B$1),'NREL Scaling Data'!$E:$E,Calculations!$M95,'NREL Scaling Data'!$A:$A,AK$3,'NREL Scaling Data'!$C:$C,Calculations!$L95,'NREL Scaling Data'!$D:$D,Calculations!$N95))/SUMIFS('NREL Scaling Data'!$F:$F,'NREL Scaling Data'!$B:$B,UPPER(About!$B$1),'NREL Scaling Data'!$E:$E,Calculations!$M95,'NREL Scaling Data'!$A:$A,AK$3,'NREL Scaling Data'!$C:$C,Calculations!$L95,'NREL Scaling Data'!$D:$D,Calculations!$N95) + 1) * AK95,0)</f>
        <v>1509962858208.9016</v>
      </c>
      <c r="AM95" s="45">
        <f>IFERROR(((SUMIFS('NREL Scaling Data'!$F:$F,'NREL Scaling Data'!$B:$B,UPPER(About!$B$1),'NREL Scaling Data'!$E:$E,Calculations!$M95,'NREL Scaling Data'!$A:$A,AM$3,'NREL Scaling Data'!$C:$C,Calculations!$L95,'NREL Scaling Data'!$D:$D,Calculations!$N95)-SUMIFS('NREL Scaling Data'!$F:$F,'NREL Scaling Data'!$B:$B,UPPER(About!$B$1),'NREL Scaling Data'!$E:$E,Calculations!$M95,'NREL Scaling Data'!$A:$A,AL$3,'NREL Scaling Data'!$C:$C,Calculations!$L95,'NREL Scaling Data'!$D:$D,Calculations!$N95))/SUMIFS('NREL Scaling Data'!$F:$F,'NREL Scaling Data'!$B:$B,UPPER(About!$B$1),'NREL Scaling Data'!$E:$E,Calculations!$M95,'NREL Scaling Data'!$A:$A,AL$3,'NREL Scaling Data'!$C:$C,Calculations!$L95,'NREL Scaling Data'!$D:$D,Calculations!$N95) + 1) * AL95,0)</f>
        <v>1515971310456.1047</v>
      </c>
      <c r="AN95" s="45">
        <f>IFERROR(((SUMIFS('NREL Scaling Data'!$F:$F,'NREL Scaling Data'!$B:$B,UPPER(About!$B$1),'NREL Scaling Data'!$E:$E,Calculations!$M95,'NREL Scaling Data'!$A:$A,AN$3,'NREL Scaling Data'!$C:$C,Calculations!$L95,'NREL Scaling Data'!$D:$D,Calculations!$N95)-SUMIFS('NREL Scaling Data'!$F:$F,'NREL Scaling Data'!$B:$B,UPPER(About!$B$1),'NREL Scaling Data'!$E:$E,Calculations!$M95,'NREL Scaling Data'!$A:$A,AM$3,'NREL Scaling Data'!$C:$C,Calculations!$L95,'NREL Scaling Data'!$D:$D,Calculations!$N95))/SUMIFS('NREL Scaling Data'!$F:$F,'NREL Scaling Data'!$B:$B,UPPER(About!$B$1),'NREL Scaling Data'!$E:$E,Calculations!$M95,'NREL Scaling Data'!$A:$A,AM$3,'NREL Scaling Data'!$C:$C,Calculations!$L95,'NREL Scaling Data'!$D:$D,Calculations!$N95) + 1) * AM95,0)</f>
        <v>1522476089000.9346</v>
      </c>
      <c r="AO95" s="45">
        <f>IFERROR(((SUMIFS('NREL Scaling Data'!$F:$F,'NREL Scaling Data'!$B:$B,UPPER(About!$B$1),'NREL Scaling Data'!$E:$E,Calculations!$M95,'NREL Scaling Data'!$A:$A,AO$3,'NREL Scaling Data'!$C:$C,Calculations!$L95,'NREL Scaling Data'!$D:$D,Calculations!$N95)-SUMIFS('NREL Scaling Data'!$F:$F,'NREL Scaling Data'!$B:$B,UPPER(About!$B$1),'NREL Scaling Data'!$E:$E,Calculations!$M95,'NREL Scaling Data'!$A:$A,AN$3,'NREL Scaling Data'!$C:$C,Calculations!$L95,'NREL Scaling Data'!$D:$D,Calculations!$N95))/SUMIFS('NREL Scaling Data'!$F:$F,'NREL Scaling Data'!$B:$B,UPPER(About!$B$1),'NREL Scaling Data'!$E:$E,Calculations!$M95,'NREL Scaling Data'!$A:$A,AN$3,'NREL Scaling Data'!$C:$C,Calculations!$L95,'NREL Scaling Data'!$D:$D,Calculations!$N95) + 1) * AN95,0)</f>
        <v>1529499772520.3967</v>
      </c>
      <c r="AP95" s="45">
        <f>IFERROR(((SUMIFS('NREL Scaling Data'!$F:$F,'NREL Scaling Data'!$B:$B,UPPER(About!$B$1),'NREL Scaling Data'!$E:$E,Calculations!$M95,'NREL Scaling Data'!$A:$A,AP$3,'NREL Scaling Data'!$C:$C,Calculations!$L95,'NREL Scaling Data'!$D:$D,Calculations!$N95)-SUMIFS('NREL Scaling Data'!$F:$F,'NREL Scaling Data'!$B:$B,UPPER(About!$B$1),'NREL Scaling Data'!$E:$E,Calculations!$M95,'NREL Scaling Data'!$A:$A,AO$3,'NREL Scaling Data'!$C:$C,Calculations!$L95,'NREL Scaling Data'!$D:$D,Calculations!$N95))/SUMIFS('NREL Scaling Data'!$F:$F,'NREL Scaling Data'!$B:$B,UPPER(About!$B$1),'NREL Scaling Data'!$E:$E,Calculations!$M95,'NREL Scaling Data'!$A:$A,AO$3,'NREL Scaling Data'!$C:$C,Calculations!$L95,'NREL Scaling Data'!$D:$D,Calculations!$N95) + 1) * AO95,0)</f>
        <v>1536943678206.7544</v>
      </c>
      <c r="AQ95" s="45">
        <f>IFERROR(((SUMIFS('NREL Scaling Data'!$F:$F,'NREL Scaling Data'!$B:$B,UPPER(About!$B$1),'NREL Scaling Data'!$E:$E,Calculations!$M95,'NREL Scaling Data'!$A:$A,AQ$3,'NREL Scaling Data'!$C:$C,Calculations!$L95,'NREL Scaling Data'!$D:$D,Calculations!$N95)-SUMIFS('NREL Scaling Data'!$F:$F,'NREL Scaling Data'!$B:$B,UPPER(About!$B$1),'NREL Scaling Data'!$E:$E,Calculations!$M95,'NREL Scaling Data'!$A:$A,AP$3,'NREL Scaling Data'!$C:$C,Calculations!$L95,'NREL Scaling Data'!$D:$D,Calculations!$N95))/SUMIFS('NREL Scaling Data'!$F:$F,'NREL Scaling Data'!$B:$B,UPPER(About!$B$1),'NREL Scaling Data'!$E:$E,Calculations!$M95,'NREL Scaling Data'!$A:$A,AP$3,'NREL Scaling Data'!$C:$C,Calculations!$L95,'NREL Scaling Data'!$D:$D,Calculations!$N95) + 1) * AP95,0)</f>
        <v>1544771504679.4727</v>
      </c>
      <c r="AR95" s="45">
        <f>IFERROR(((SUMIFS('NREL Scaling Data'!$F:$F,'NREL Scaling Data'!$B:$B,UPPER(About!$B$1),'NREL Scaling Data'!$E:$E,Calculations!$M95,'NREL Scaling Data'!$A:$A,AR$3,'NREL Scaling Data'!$C:$C,Calculations!$L95,'NREL Scaling Data'!$D:$D,Calculations!$N95)-SUMIFS('NREL Scaling Data'!$F:$F,'NREL Scaling Data'!$B:$B,UPPER(About!$B$1),'NREL Scaling Data'!$E:$E,Calculations!$M95,'NREL Scaling Data'!$A:$A,AQ$3,'NREL Scaling Data'!$C:$C,Calculations!$L95,'NREL Scaling Data'!$D:$D,Calculations!$N95))/SUMIFS('NREL Scaling Data'!$F:$F,'NREL Scaling Data'!$B:$B,UPPER(About!$B$1),'NREL Scaling Data'!$E:$E,Calculations!$M95,'NREL Scaling Data'!$A:$A,AQ$3,'NREL Scaling Data'!$C:$C,Calculations!$L95,'NREL Scaling Data'!$D:$D,Calculations!$N95) + 1) * AQ95,0)</f>
        <v>1552869672649.3315</v>
      </c>
      <c r="AS95" s="45">
        <f>IFERROR(((SUMIFS('NREL Scaling Data'!$F:$F,'NREL Scaling Data'!$B:$B,UPPER(About!$B$1),'NREL Scaling Data'!$E:$E,Calculations!$M95,'NREL Scaling Data'!$A:$A,AS$3,'NREL Scaling Data'!$C:$C,Calculations!$L95,'NREL Scaling Data'!$D:$D,Calculations!$N95)-SUMIFS('NREL Scaling Data'!$F:$F,'NREL Scaling Data'!$B:$B,UPPER(About!$B$1),'NREL Scaling Data'!$E:$E,Calculations!$M95,'NREL Scaling Data'!$A:$A,AR$3,'NREL Scaling Data'!$C:$C,Calculations!$L95,'NREL Scaling Data'!$D:$D,Calculations!$N95))/SUMIFS('NREL Scaling Data'!$F:$F,'NREL Scaling Data'!$B:$B,UPPER(About!$B$1),'NREL Scaling Data'!$E:$E,Calculations!$M95,'NREL Scaling Data'!$A:$A,AR$3,'NREL Scaling Data'!$C:$C,Calculations!$L95,'NREL Scaling Data'!$D:$D,Calculations!$N95) + 1) * AR95,0)</f>
        <v>1561144445400.8643</v>
      </c>
      <c r="AT95" s="45">
        <f>IFERROR(((SUMIFS('NREL Scaling Data'!$F:$F,'NREL Scaling Data'!$B:$B,UPPER(About!$B$1),'NREL Scaling Data'!$E:$E,Calculations!$M95,'NREL Scaling Data'!$A:$A,AT$3,'NREL Scaling Data'!$C:$C,Calculations!$L95,'NREL Scaling Data'!$D:$D,Calculations!$N95)-SUMIFS('NREL Scaling Data'!$F:$F,'NREL Scaling Data'!$B:$B,UPPER(About!$B$1),'NREL Scaling Data'!$E:$E,Calculations!$M95,'NREL Scaling Data'!$A:$A,AS$3,'NREL Scaling Data'!$C:$C,Calculations!$L95,'NREL Scaling Data'!$D:$D,Calculations!$N95))/SUMIFS('NREL Scaling Data'!$F:$F,'NREL Scaling Data'!$B:$B,UPPER(About!$B$1),'NREL Scaling Data'!$E:$E,Calculations!$M95,'NREL Scaling Data'!$A:$A,AS$3,'NREL Scaling Data'!$C:$C,Calculations!$L95,'NREL Scaling Data'!$D:$D,Calculations!$N95) + 1) * AS95,0)</f>
        <v>1569599824085.1736</v>
      </c>
    </row>
    <row r="96" spans="7:46">
      <c r="I96" s="12" t="s">
        <v>1084</v>
      </c>
      <c r="J96" s="209">
        <f>SUMIFS('NREL Scaling Data'!F:F,'NREL Scaling Data'!B:B,UPPER(About!$B$1),'NREL Scaling Data'!E:E,Calculations!M96,'NREL Scaling Data'!A:A, 2021,'NREL Scaling Data'!C:C,Calculations!L96,'NREL Scaling Data'!D:D,Calculations!N96) / SUMIFS('NREL Scaling Data'!F:F,'NREL Scaling Data'!B:B,UPPER(About!$B$1),'NREL Scaling Data'!A:A, 2021,'NREL Scaling Data'!C:C,Calculations!L96,'NREL Scaling Data'!D:D,Calculations!N96)</f>
        <v>0</v>
      </c>
      <c r="K96" s="210">
        <f t="shared" ref="K96:K104" si="20">$C$12</f>
        <v>5.7633672610931462E-2</v>
      </c>
      <c r="L96" s="209" t="s">
        <v>1022</v>
      </c>
      <c r="M96" s="12" t="s">
        <v>1019</v>
      </c>
      <c r="N96" s="1" t="s">
        <v>961</v>
      </c>
      <c r="O96" s="7">
        <f t="shared" ref="O96:O104" si="21">P96</f>
        <v>0</v>
      </c>
      <c r="P96" s="7">
        <f t="shared" ref="P96:P104" si="22">Q96</f>
        <v>0</v>
      </c>
      <c r="Q96" s="45">
        <f>SUMIFS('SEDS 2021'!$F$23:$F$40,'SEDS 2021'!E$23:E$40,Calculations!L96,'SEDS 2021'!D$23:D$40,Calculations!N96)*J96*K96</f>
        <v>0</v>
      </c>
      <c r="R96" s="45">
        <f>IFERROR(((SUMIFS('NREL Scaling Data'!$F:$F,'NREL Scaling Data'!$B:$B,UPPER(About!$B$1),'NREL Scaling Data'!$E:$E,Calculations!$M96,'NREL Scaling Data'!$A:$A,R$3,'NREL Scaling Data'!$C:$C,Calculations!$L96,'NREL Scaling Data'!$D:$D,Calculations!$N96)-SUMIFS('NREL Scaling Data'!$F:$F,'NREL Scaling Data'!$B:$B,UPPER(About!$B$1),'NREL Scaling Data'!$E:$E,Calculations!$M96,'NREL Scaling Data'!$A:$A,Q$3,'NREL Scaling Data'!$C:$C,Calculations!$L96,'NREL Scaling Data'!$D:$D,Calculations!$N96))/SUMIFS('NREL Scaling Data'!$F:$F,'NREL Scaling Data'!$B:$B,UPPER(About!$B$1),'NREL Scaling Data'!$E:$E,Calculations!$M96,'NREL Scaling Data'!$A:$A,Q$3,'NREL Scaling Data'!$C:$C,Calculations!$L96,'NREL Scaling Data'!$D:$D,Calculations!$N96) + 1) * Q96,0)</f>
        <v>0</v>
      </c>
      <c r="S96" s="45">
        <f>IFERROR(((SUMIFS('NREL Scaling Data'!$F:$F,'NREL Scaling Data'!$B:$B,UPPER(About!$B$1),'NREL Scaling Data'!$E:$E,Calculations!$M96,'NREL Scaling Data'!$A:$A,S$3,'NREL Scaling Data'!$C:$C,Calculations!$L96,'NREL Scaling Data'!$D:$D,Calculations!$N96)-SUMIFS('NREL Scaling Data'!$F:$F,'NREL Scaling Data'!$B:$B,UPPER(About!$B$1),'NREL Scaling Data'!$E:$E,Calculations!$M96,'NREL Scaling Data'!$A:$A,R$3,'NREL Scaling Data'!$C:$C,Calculations!$L96,'NREL Scaling Data'!$D:$D,Calculations!$N96))/SUMIFS('NREL Scaling Data'!$F:$F,'NREL Scaling Data'!$B:$B,UPPER(About!$B$1),'NREL Scaling Data'!$E:$E,Calculations!$M96,'NREL Scaling Data'!$A:$A,R$3,'NREL Scaling Data'!$C:$C,Calculations!$L96,'NREL Scaling Data'!$D:$D,Calculations!$N96) + 1) * R96,0)</f>
        <v>0</v>
      </c>
      <c r="T96" s="45">
        <f>IFERROR(((SUMIFS('NREL Scaling Data'!$F:$F,'NREL Scaling Data'!$B:$B,UPPER(About!$B$1),'NREL Scaling Data'!$E:$E,Calculations!$M96,'NREL Scaling Data'!$A:$A,T$3,'NREL Scaling Data'!$C:$C,Calculations!$L96,'NREL Scaling Data'!$D:$D,Calculations!$N96)-SUMIFS('NREL Scaling Data'!$F:$F,'NREL Scaling Data'!$B:$B,UPPER(About!$B$1),'NREL Scaling Data'!$E:$E,Calculations!$M96,'NREL Scaling Data'!$A:$A,S$3,'NREL Scaling Data'!$C:$C,Calculations!$L96,'NREL Scaling Data'!$D:$D,Calculations!$N96))/SUMIFS('NREL Scaling Data'!$F:$F,'NREL Scaling Data'!$B:$B,UPPER(About!$B$1),'NREL Scaling Data'!$E:$E,Calculations!$M96,'NREL Scaling Data'!$A:$A,S$3,'NREL Scaling Data'!$C:$C,Calculations!$L96,'NREL Scaling Data'!$D:$D,Calculations!$N96) + 1) * S96,0)</f>
        <v>0</v>
      </c>
      <c r="U96" s="45">
        <f>IFERROR(((SUMIFS('NREL Scaling Data'!$F:$F,'NREL Scaling Data'!$B:$B,UPPER(About!$B$1),'NREL Scaling Data'!$E:$E,Calculations!$M96,'NREL Scaling Data'!$A:$A,U$3,'NREL Scaling Data'!$C:$C,Calculations!$L96,'NREL Scaling Data'!$D:$D,Calculations!$N96)-SUMIFS('NREL Scaling Data'!$F:$F,'NREL Scaling Data'!$B:$B,UPPER(About!$B$1),'NREL Scaling Data'!$E:$E,Calculations!$M96,'NREL Scaling Data'!$A:$A,T$3,'NREL Scaling Data'!$C:$C,Calculations!$L96,'NREL Scaling Data'!$D:$D,Calculations!$N96))/SUMIFS('NREL Scaling Data'!$F:$F,'NREL Scaling Data'!$B:$B,UPPER(About!$B$1),'NREL Scaling Data'!$E:$E,Calculations!$M96,'NREL Scaling Data'!$A:$A,T$3,'NREL Scaling Data'!$C:$C,Calculations!$L96,'NREL Scaling Data'!$D:$D,Calculations!$N96) + 1) * T96,0)</f>
        <v>0</v>
      </c>
      <c r="V96" s="45">
        <f>IFERROR(((SUMIFS('NREL Scaling Data'!$F:$F,'NREL Scaling Data'!$B:$B,UPPER(About!$B$1),'NREL Scaling Data'!$E:$E,Calculations!$M96,'NREL Scaling Data'!$A:$A,V$3,'NREL Scaling Data'!$C:$C,Calculations!$L96,'NREL Scaling Data'!$D:$D,Calculations!$N96)-SUMIFS('NREL Scaling Data'!$F:$F,'NREL Scaling Data'!$B:$B,UPPER(About!$B$1),'NREL Scaling Data'!$E:$E,Calculations!$M96,'NREL Scaling Data'!$A:$A,U$3,'NREL Scaling Data'!$C:$C,Calculations!$L96,'NREL Scaling Data'!$D:$D,Calculations!$N96))/SUMIFS('NREL Scaling Data'!$F:$F,'NREL Scaling Data'!$B:$B,UPPER(About!$B$1),'NREL Scaling Data'!$E:$E,Calculations!$M96,'NREL Scaling Data'!$A:$A,U$3,'NREL Scaling Data'!$C:$C,Calculations!$L96,'NREL Scaling Data'!$D:$D,Calculations!$N96) + 1) * U96,0)</f>
        <v>0</v>
      </c>
      <c r="W96" s="45">
        <f>IFERROR(((SUMIFS('NREL Scaling Data'!$F:$F,'NREL Scaling Data'!$B:$B,UPPER(About!$B$1),'NREL Scaling Data'!$E:$E,Calculations!$M96,'NREL Scaling Data'!$A:$A,W$3,'NREL Scaling Data'!$C:$C,Calculations!$L96,'NREL Scaling Data'!$D:$D,Calculations!$N96)-SUMIFS('NREL Scaling Data'!$F:$F,'NREL Scaling Data'!$B:$B,UPPER(About!$B$1),'NREL Scaling Data'!$E:$E,Calculations!$M96,'NREL Scaling Data'!$A:$A,V$3,'NREL Scaling Data'!$C:$C,Calculations!$L96,'NREL Scaling Data'!$D:$D,Calculations!$N96))/SUMIFS('NREL Scaling Data'!$F:$F,'NREL Scaling Data'!$B:$B,UPPER(About!$B$1),'NREL Scaling Data'!$E:$E,Calculations!$M96,'NREL Scaling Data'!$A:$A,V$3,'NREL Scaling Data'!$C:$C,Calculations!$L96,'NREL Scaling Data'!$D:$D,Calculations!$N96) + 1) * V96,0)</f>
        <v>0</v>
      </c>
      <c r="X96" s="45">
        <f>IFERROR(((SUMIFS('NREL Scaling Data'!$F:$F,'NREL Scaling Data'!$B:$B,UPPER(About!$B$1),'NREL Scaling Data'!$E:$E,Calculations!$M96,'NREL Scaling Data'!$A:$A,X$3,'NREL Scaling Data'!$C:$C,Calculations!$L96,'NREL Scaling Data'!$D:$D,Calculations!$N96)-SUMIFS('NREL Scaling Data'!$F:$F,'NREL Scaling Data'!$B:$B,UPPER(About!$B$1),'NREL Scaling Data'!$E:$E,Calculations!$M96,'NREL Scaling Data'!$A:$A,W$3,'NREL Scaling Data'!$C:$C,Calculations!$L96,'NREL Scaling Data'!$D:$D,Calculations!$N96))/SUMIFS('NREL Scaling Data'!$F:$F,'NREL Scaling Data'!$B:$B,UPPER(About!$B$1),'NREL Scaling Data'!$E:$E,Calculations!$M96,'NREL Scaling Data'!$A:$A,W$3,'NREL Scaling Data'!$C:$C,Calculations!$L96,'NREL Scaling Data'!$D:$D,Calculations!$N96) + 1) * W96,0)</f>
        <v>0</v>
      </c>
      <c r="Y96" s="45">
        <f>IFERROR(((SUMIFS('NREL Scaling Data'!$F:$F,'NREL Scaling Data'!$B:$B,UPPER(About!$B$1),'NREL Scaling Data'!$E:$E,Calculations!$M96,'NREL Scaling Data'!$A:$A,Y$3,'NREL Scaling Data'!$C:$C,Calculations!$L96,'NREL Scaling Data'!$D:$D,Calculations!$N96)-SUMIFS('NREL Scaling Data'!$F:$F,'NREL Scaling Data'!$B:$B,UPPER(About!$B$1),'NREL Scaling Data'!$E:$E,Calculations!$M96,'NREL Scaling Data'!$A:$A,X$3,'NREL Scaling Data'!$C:$C,Calculations!$L96,'NREL Scaling Data'!$D:$D,Calculations!$N96))/SUMIFS('NREL Scaling Data'!$F:$F,'NREL Scaling Data'!$B:$B,UPPER(About!$B$1),'NREL Scaling Data'!$E:$E,Calculations!$M96,'NREL Scaling Data'!$A:$A,X$3,'NREL Scaling Data'!$C:$C,Calculations!$L96,'NREL Scaling Data'!$D:$D,Calculations!$N96) + 1) * X96,0)</f>
        <v>0</v>
      </c>
      <c r="Z96" s="45">
        <f>IFERROR(((SUMIFS('NREL Scaling Data'!$F:$F,'NREL Scaling Data'!$B:$B,UPPER(About!$B$1),'NREL Scaling Data'!$E:$E,Calculations!$M96,'NREL Scaling Data'!$A:$A,Z$3,'NREL Scaling Data'!$C:$C,Calculations!$L96,'NREL Scaling Data'!$D:$D,Calculations!$N96)-SUMIFS('NREL Scaling Data'!$F:$F,'NREL Scaling Data'!$B:$B,UPPER(About!$B$1),'NREL Scaling Data'!$E:$E,Calculations!$M96,'NREL Scaling Data'!$A:$A,Y$3,'NREL Scaling Data'!$C:$C,Calculations!$L96,'NREL Scaling Data'!$D:$D,Calculations!$N96))/SUMIFS('NREL Scaling Data'!$F:$F,'NREL Scaling Data'!$B:$B,UPPER(About!$B$1),'NREL Scaling Data'!$E:$E,Calculations!$M96,'NREL Scaling Data'!$A:$A,Y$3,'NREL Scaling Data'!$C:$C,Calculations!$L96,'NREL Scaling Data'!$D:$D,Calculations!$N96) + 1) * Y96,0)</f>
        <v>0</v>
      </c>
      <c r="AA96" s="45">
        <f>IFERROR(((SUMIFS('NREL Scaling Data'!$F:$F,'NREL Scaling Data'!$B:$B,UPPER(About!$B$1),'NREL Scaling Data'!$E:$E,Calculations!$M96,'NREL Scaling Data'!$A:$A,AA$3,'NREL Scaling Data'!$C:$C,Calculations!$L96,'NREL Scaling Data'!$D:$D,Calculations!$N96)-SUMIFS('NREL Scaling Data'!$F:$F,'NREL Scaling Data'!$B:$B,UPPER(About!$B$1),'NREL Scaling Data'!$E:$E,Calculations!$M96,'NREL Scaling Data'!$A:$A,Z$3,'NREL Scaling Data'!$C:$C,Calculations!$L96,'NREL Scaling Data'!$D:$D,Calculations!$N96))/SUMIFS('NREL Scaling Data'!$F:$F,'NREL Scaling Data'!$B:$B,UPPER(About!$B$1),'NREL Scaling Data'!$E:$E,Calculations!$M96,'NREL Scaling Data'!$A:$A,Z$3,'NREL Scaling Data'!$C:$C,Calculations!$L96,'NREL Scaling Data'!$D:$D,Calculations!$N96) + 1) * Z96,0)</f>
        <v>0</v>
      </c>
      <c r="AB96" s="45">
        <f>IFERROR(((SUMIFS('NREL Scaling Data'!$F:$F,'NREL Scaling Data'!$B:$B,UPPER(About!$B$1),'NREL Scaling Data'!$E:$E,Calculations!$M96,'NREL Scaling Data'!$A:$A,AB$3,'NREL Scaling Data'!$C:$C,Calculations!$L96,'NREL Scaling Data'!$D:$D,Calculations!$N96)-SUMIFS('NREL Scaling Data'!$F:$F,'NREL Scaling Data'!$B:$B,UPPER(About!$B$1),'NREL Scaling Data'!$E:$E,Calculations!$M96,'NREL Scaling Data'!$A:$A,AA$3,'NREL Scaling Data'!$C:$C,Calculations!$L96,'NREL Scaling Data'!$D:$D,Calculations!$N96))/SUMIFS('NREL Scaling Data'!$F:$F,'NREL Scaling Data'!$B:$B,UPPER(About!$B$1),'NREL Scaling Data'!$E:$E,Calculations!$M96,'NREL Scaling Data'!$A:$A,AA$3,'NREL Scaling Data'!$C:$C,Calculations!$L96,'NREL Scaling Data'!$D:$D,Calculations!$N96) + 1) * AA96,0)</f>
        <v>0</v>
      </c>
      <c r="AC96" s="45">
        <f>IFERROR(((SUMIFS('NREL Scaling Data'!$F:$F,'NREL Scaling Data'!$B:$B,UPPER(About!$B$1),'NREL Scaling Data'!$E:$E,Calculations!$M96,'NREL Scaling Data'!$A:$A,AC$3,'NREL Scaling Data'!$C:$C,Calculations!$L96,'NREL Scaling Data'!$D:$D,Calculations!$N96)-SUMIFS('NREL Scaling Data'!$F:$F,'NREL Scaling Data'!$B:$B,UPPER(About!$B$1),'NREL Scaling Data'!$E:$E,Calculations!$M96,'NREL Scaling Data'!$A:$A,AB$3,'NREL Scaling Data'!$C:$C,Calculations!$L96,'NREL Scaling Data'!$D:$D,Calculations!$N96))/SUMIFS('NREL Scaling Data'!$F:$F,'NREL Scaling Data'!$B:$B,UPPER(About!$B$1),'NREL Scaling Data'!$E:$E,Calculations!$M96,'NREL Scaling Data'!$A:$A,AB$3,'NREL Scaling Data'!$C:$C,Calculations!$L96,'NREL Scaling Data'!$D:$D,Calculations!$N96) + 1) * AB96,0)</f>
        <v>0</v>
      </c>
      <c r="AD96" s="45">
        <f>IFERROR(((SUMIFS('NREL Scaling Data'!$F:$F,'NREL Scaling Data'!$B:$B,UPPER(About!$B$1),'NREL Scaling Data'!$E:$E,Calculations!$M96,'NREL Scaling Data'!$A:$A,AD$3,'NREL Scaling Data'!$C:$C,Calculations!$L96,'NREL Scaling Data'!$D:$D,Calculations!$N96)-SUMIFS('NREL Scaling Data'!$F:$F,'NREL Scaling Data'!$B:$B,UPPER(About!$B$1),'NREL Scaling Data'!$E:$E,Calculations!$M96,'NREL Scaling Data'!$A:$A,AC$3,'NREL Scaling Data'!$C:$C,Calculations!$L96,'NREL Scaling Data'!$D:$D,Calculations!$N96))/SUMIFS('NREL Scaling Data'!$F:$F,'NREL Scaling Data'!$B:$B,UPPER(About!$B$1),'NREL Scaling Data'!$E:$E,Calculations!$M96,'NREL Scaling Data'!$A:$A,AC$3,'NREL Scaling Data'!$C:$C,Calculations!$L96,'NREL Scaling Data'!$D:$D,Calculations!$N96) + 1) * AC96,0)</f>
        <v>0</v>
      </c>
      <c r="AE96" s="45">
        <f>IFERROR(((SUMIFS('NREL Scaling Data'!$F:$F,'NREL Scaling Data'!$B:$B,UPPER(About!$B$1),'NREL Scaling Data'!$E:$E,Calculations!$M96,'NREL Scaling Data'!$A:$A,AE$3,'NREL Scaling Data'!$C:$C,Calculations!$L96,'NREL Scaling Data'!$D:$D,Calculations!$N96)-SUMIFS('NREL Scaling Data'!$F:$F,'NREL Scaling Data'!$B:$B,UPPER(About!$B$1),'NREL Scaling Data'!$E:$E,Calculations!$M96,'NREL Scaling Data'!$A:$A,AD$3,'NREL Scaling Data'!$C:$C,Calculations!$L96,'NREL Scaling Data'!$D:$D,Calculations!$N96))/SUMIFS('NREL Scaling Data'!$F:$F,'NREL Scaling Data'!$B:$B,UPPER(About!$B$1),'NREL Scaling Data'!$E:$E,Calculations!$M96,'NREL Scaling Data'!$A:$A,AD$3,'NREL Scaling Data'!$C:$C,Calculations!$L96,'NREL Scaling Data'!$D:$D,Calculations!$N96) + 1) * AD96,0)</f>
        <v>0</v>
      </c>
      <c r="AF96" s="45">
        <f>IFERROR(((SUMIFS('NREL Scaling Data'!$F:$F,'NREL Scaling Data'!$B:$B,UPPER(About!$B$1),'NREL Scaling Data'!$E:$E,Calculations!$M96,'NREL Scaling Data'!$A:$A,AF$3,'NREL Scaling Data'!$C:$C,Calculations!$L96,'NREL Scaling Data'!$D:$D,Calculations!$N96)-SUMIFS('NREL Scaling Data'!$F:$F,'NREL Scaling Data'!$B:$B,UPPER(About!$B$1),'NREL Scaling Data'!$E:$E,Calculations!$M96,'NREL Scaling Data'!$A:$A,AE$3,'NREL Scaling Data'!$C:$C,Calculations!$L96,'NREL Scaling Data'!$D:$D,Calculations!$N96))/SUMIFS('NREL Scaling Data'!$F:$F,'NREL Scaling Data'!$B:$B,UPPER(About!$B$1),'NREL Scaling Data'!$E:$E,Calculations!$M96,'NREL Scaling Data'!$A:$A,AE$3,'NREL Scaling Data'!$C:$C,Calculations!$L96,'NREL Scaling Data'!$D:$D,Calculations!$N96) + 1) * AE96,0)</f>
        <v>0</v>
      </c>
      <c r="AG96" s="45">
        <f>IFERROR(((SUMIFS('NREL Scaling Data'!$F:$F,'NREL Scaling Data'!$B:$B,UPPER(About!$B$1),'NREL Scaling Data'!$E:$E,Calculations!$M96,'NREL Scaling Data'!$A:$A,AG$3,'NREL Scaling Data'!$C:$C,Calculations!$L96,'NREL Scaling Data'!$D:$D,Calculations!$N96)-SUMIFS('NREL Scaling Data'!$F:$F,'NREL Scaling Data'!$B:$B,UPPER(About!$B$1),'NREL Scaling Data'!$E:$E,Calculations!$M96,'NREL Scaling Data'!$A:$A,AF$3,'NREL Scaling Data'!$C:$C,Calculations!$L96,'NREL Scaling Data'!$D:$D,Calculations!$N96))/SUMIFS('NREL Scaling Data'!$F:$F,'NREL Scaling Data'!$B:$B,UPPER(About!$B$1),'NREL Scaling Data'!$E:$E,Calculations!$M96,'NREL Scaling Data'!$A:$A,AF$3,'NREL Scaling Data'!$C:$C,Calculations!$L96,'NREL Scaling Data'!$D:$D,Calculations!$N96) + 1) * AF96,0)</f>
        <v>0</v>
      </c>
      <c r="AH96" s="45">
        <f>IFERROR(((SUMIFS('NREL Scaling Data'!$F:$F,'NREL Scaling Data'!$B:$B,UPPER(About!$B$1),'NREL Scaling Data'!$E:$E,Calculations!$M96,'NREL Scaling Data'!$A:$A,AH$3,'NREL Scaling Data'!$C:$C,Calculations!$L96,'NREL Scaling Data'!$D:$D,Calculations!$N96)-SUMIFS('NREL Scaling Data'!$F:$F,'NREL Scaling Data'!$B:$B,UPPER(About!$B$1),'NREL Scaling Data'!$E:$E,Calculations!$M96,'NREL Scaling Data'!$A:$A,AG$3,'NREL Scaling Data'!$C:$C,Calculations!$L96,'NREL Scaling Data'!$D:$D,Calculations!$N96))/SUMIFS('NREL Scaling Data'!$F:$F,'NREL Scaling Data'!$B:$B,UPPER(About!$B$1),'NREL Scaling Data'!$E:$E,Calculations!$M96,'NREL Scaling Data'!$A:$A,AG$3,'NREL Scaling Data'!$C:$C,Calculations!$L96,'NREL Scaling Data'!$D:$D,Calculations!$N96) + 1) * AG96,0)</f>
        <v>0</v>
      </c>
      <c r="AI96" s="45">
        <f>IFERROR(((SUMIFS('NREL Scaling Data'!$F:$F,'NREL Scaling Data'!$B:$B,UPPER(About!$B$1),'NREL Scaling Data'!$E:$E,Calculations!$M96,'NREL Scaling Data'!$A:$A,AI$3,'NREL Scaling Data'!$C:$C,Calculations!$L96,'NREL Scaling Data'!$D:$D,Calculations!$N96)-SUMIFS('NREL Scaling Data'!$F:$F,'NREL Scaling Data'!$B:$B,UPPER(About!$B$1),'NREL Scaling Data'!$E:$E,Calculations!$M96,'NREL Scaling Data'!$A:$A,AH$3,'NREL Scaling Data'!$C:$C,Calculations!$L96,'NREL Scaling Data'!$D:$D,Calculations!$N96))/SUMIFS('NREL Scaling Data'!$F:$F,'NREL Scaling Data'!$B:$B,UPPER(About!$B$1),'NREL Scaling Data'!$E:$E,Calculations!$M96,'NREL Scaling Data'!$A:$A,AH$3,'NREL Scaling Data'!$C:$C,Calculations!$L96,'NREL Scaling Data'!$D:$D,Calculations!$N96) + 1) * AH96,0)</f>
        <v>0</v>
      </c>
      <c r="AJ96" s="45">
        <f>IFERROR(((SUMIFS('NREL Scaling Data'!$F:$F,'NREL Scaling Data'!$B:$B,UPPER(About!$B$1),'NREL Scaling Data'!$E:$E,Calculations!$M96,'NREL Scaling Data'!$A:$A,AJ$3,'NREL Scaling Data'!$C:$C,Calculations!$L96,'NREL Scaling Data'!$D:$D,Calculations!$N96)-SUMIFS('NREL Scaling Data'!$F:$F,'NREL Scaling Data'!$B:$B,UPPER(About!$B$1),'NREL Scaling Data'!$E:$E,Calculations!$M96,'NREL Scaling Data'!$A:$A,AI$3,'NREL Scaling Data'!$C:$C,Calculations!$L96,'NREL Scaling Data'!$D:$D,Calculations!$N96))/SUMIFS('NREL Scaling Data'!$F:$F,'NREL Scaling Data'!$B:$B,UPPER(About!$B$1),'NREL Scaling Data'!$E:$E,Calculations!$M96,'NREL Scaling Data'!$A:$A,AI$3,'NREL Scaling Data'!$C:$C,Calculations!$L96,'NREL Scaling Data'!$D:$D,Calculations!$N96) + 1) * AI96,0)</f>
        <v>0</v>
      </c>
      <c r="AK96" s="45">
        <f>IFERROR(((SUMIFS('NREL Scaling Data'!$F:$F,'NREL Scaling Data'!$B:$B,UPPER(About!$B$1),'NREL Scaling Data'!$E:$E,Calculations!$M96,'NREL Scaling Data'!$A:$A,AK$3,'NREL Scaling Data'!$C:$C,Calculations!$L96,'NREL Scaling Data'!$D:$D,Calculations!$N96)-SUMIFS('NREL Scaling Data'!$F:$F,'NREL Scaling Data'!$B:$B,UPPER(About!$B$1),'NREL Scaling Data'!$E:$E,Calculations!$M96,'NREL Scaling Data'!$A:$A,AJ$3,'NREL Scaling Data'!$C:$C,Calculations!$L96,'NREL Scaling Data'!$D:$D,Calculations!$N96))/SUMIFS('NREL Scaling Data'!$F:$F,'NREL Scaling Data'!$B:$B,UPPER(About!$B$1),'NREL Scaling Data'!$E:$E,Calculations!$M96,'NREL Scaling Data'!$A:$A,AJ$3,'NREL Scaling Data'!$C:$C,Calculations!$L96,'NREL Scaling Data'!$D:$D,Calculations!$N96) + 1) * AJ96,0)</f>
        <v>0</v>
      </c>
      <c r="AL96" s="45">
        <f>IFERROR(((SUMIFS('NREL Scaling Data'!$F:$F,'NREL Scaling Data'!$B:$B,UPPER(About!$B$1),'NREL Scaling Data'!$E:$E,Calculations!$M96,'NREL Scaling Data'!$A:$A,AL$3,'NREL Scaling Data'!$C:$C,Calculations!$L96,'NREL Scaling Data'!$D:$D,Calculations!$N96)-SUMIFS('NREL Scaling Data'!$F:$F,'NREL Scaling Data'!$B:$B,UPPER(About!$B$1),'NREL Scaling Data'!$E:$E,Calculations!$M96,'NREL Scaling Data'!$A:$A,AK$3,'NREL Scaling Data'!$C:$C,Calculations!$L96,'NREL Scaling Data'!$D:$D,Calculations!$N96))/SUMIFS('NREL Scaling Data'!$F:$F,'NREL Scaling Data'!$B:$B,UPPER(About!$B$1),'NREL Scaling Data'!$E:$E,Calculations!$M96,'NREL Scaling Data'!$A:$A,AK$3,'NREL Scaling Data'!$C:$C,Calculations!$L96,'NREL Scaling Data'!$D:$D,Calculations!$N96) + 1) * AK96,0)</f>
        <v>0</v>
      </c>
      <c r="AM96" s="45">
        <f>IFERROR(((SUMIFS('NREL Scaling Data'!$F:$F,'NREL Scaling Data'!$B:$B,UPPER(About!$B$1),'NREL Scaling Data'!$E:$E,Calculations!$M96,'NREL Scaling Data'!$A:$A,AM$3,'NREL Scaling Data'!$C:$C,Calculations!$L96,'NREL Scaling Data'!$D:$D,Calculations!$N96)-SUMIFS('NREL Scaling Data'!$F:$F,'NREL Scaling Data'!$B:$B,UPPER(About!$B$1),'NREL Scaling Data'!$E:$E,Calculations!$M96,'NREL Scaling Data'!$A:$A,AL$3,'NREL Scaling Data'!$C:$C,Calculations!$L96,'NREL Scaling Data'!$D:$D,Calculations!$N96))/SUMIFS('NREL Scaling Data'!$F:$F,'NREL Scaling Data'!$B:$B,UPPER(About!$B$1),'NREL Scaling Data'!$E:$E,Calculations!$M96,'NREL Scaling Data'!$A:$A,AL$3,'NREL Scaling Data'!$C:$C,Calculations!$L96,'NREL Scaling Data'!$D:$D,Calculations!$N96) + 1) * AL96,0)</f>
        <v>0</v>
      </c>
      <c r="AN96" s="45">
        <f>IFERROR(((SUMIFS('NREL Scaling Data'!$F:$F,'NREL Scaling Data'!$B:$B,UPPER(About!$B$1),'NREL Scaling Data'!$E:$E,Calculations!$M96,'NREL Scaling Data'!$A:$A,AN$3,'NREL Scaling Data'!$C:$C,Calculations!$L96,'NREL Scaling Data'!$D:$D,Calculations!$N96)-SUMIFS('NREL Scaling Data'!$F:$F,'NREL Scaling Data'!$B:$B,UPPER(About!$B$1),'NREL Scaling Data'!$E:$E,Calculations!$M96,'NREL Scaling Data'!$A:$A,AM$3,'NREL Scaling Data'!$C:$C,Calculations!$L96,'NREL Scaling Data'!$D:$D,Calculations!$N96))/SUMIFS('NREL Scaling Data'!$F:$F,'NREL Scaling Data'!$B:$B,UPPER(About!$B$1),'NREL Scaling Data'!$E:$E,Calculations!$M96,'NREL Scaling Data'!$A:$A,AM$3,'NREL Scaling Data'!$C:$C,Calculations!$L96,'NREL Scaling Data'!$D:$D,Calculations!$N96) + 1) * AM96,0)</f>
        <v>0</v>
      </c>
      <c r="AO96" s="45">
        <f>IFERROR(((SUMIFS('NREL Scaling Data'!$F:$F,'NREL Scaling Data'!$B:$B,UPPER(About!$B$1),'NREL Scaling Data'!$E:$E,Calculations!$M96,'NREL Scaling Data'!$A:$A,AO$3,'NREL Scaling Data'!$C:$C,Calculations!$L96,'NREL Scaling Data'!$D:$D,Calculations!$N96)-SUMIFS('NREL Scaling Data'!$F:$F,'NREL Scaling Data'!$B:$B,UPPER(About!$B$1),'NREL Scaling Data'!$E:$E,Calculations!$M96,'NREL Scaling Data'!$A:$A,AN$3,'NREL Scaling Data'!$C:$C,Calculations!$L96,'NREL Scaling Data'!$D:$D,Calculations!$N96))/SUMIFS('NREL Scaling Data'!$F:$F,'NREL Scaling Data'!$B:$B,UPPER(About!$B$1),'NREL Scaling Data'!$E:$E,Calculations!$M96,'NREL Scaling Data'!$A:$A,AN$3,'NREL Scaling Data'!$C:$C,Calculations!$L96,'NREL Scaling Data'!$D:$D,Calculations!$N96) + 1) * AN96,0)</f>
        <v>0</v>
      </c>
      <c r="AP96" s="45">
        <f>IFERROR(((SUMIFS('NREL Scaling Data'!$F:$F,'NREL Scaling Data'!$B:$B,UPPER(About!$B$1),'NREL Scaling Data'!$E:$E,Calculations!$M96,'NREL Scaling Data'!$A:$A,AP$3,'NREL Scaling Data'!$C:$C,Calculations!$L96,'NREL Scaling Data'!$D:$D,Calculations!$N96)-SUMIFS('NREL Scaling Data'!$F:$F,'NREL Scaling Data'!$B:$B,UPPER(About!$B$1),'NREL Scaling Data'!$E:$E,Calculations!$M96,'NREL Scaling Data'!$A:$A,AO$3,'NREL Scaling Data'!$C:$C,Calculations!$L96,'NREL Scaling Data'!$D:$D,Calculations!$N96))/SUMIFS('NREL Scaling Data'!$F:$F,'NREL Scaling Data'!$B:$B,UPPER(About!$B$1),'NREL Scaling Data'!$E:$E,Calculations!$M96,'NREL Scaling Data'!$A:$A,AO$3,'NREL Scaling Data'!$C:$C,Calculations!$L96,'NREL Scaling Data'!$D:$D,Calculations!$N96) + 1) * AO96,0)</f>
        <v>0</v>
      </c>
      <c r="AQ96" s="45">
        <f>IFERROR(((SUMIFS('NREL Scaling Data'!$F:$F,'NREL Scaling Data'!$B:$B,UPPER(About!$B$1),'NREL Scaling Data'!$E:$E,Calculations!$M96,'NREL Scaling Data'!$A:$A,AQ$3,'NREL Scaling Data'!$C:$C,Calculations!$L96,'NREL Scaling Data'!$D:$D,Calculations!$N96)-SUMIFS('NREL Scaling Data'!$F:$F,'NREL Scaling Data'!$B:$B,UPPER(About!$B$1),'NREL Scaling Data'!$E:$E,Calculations!$M96,'NREL Scaling Data'!$A:$A,AP$3,'NREL Scaling Data'!$C:$C,Calculations!$L96,'NREL Scaling Data'!$D:$D,Calculations!$N96))/SUMIFS('NREL Scaling Data'!$F:$F,'NREL Scaling Data'!$B:$B,UPPER(About!$B$1),'NREL Scaling Data'!$E:$E,Calculations!$M96,'NREL Scaling Data'!$A:$A,AP$3,'NREL Scaling Data'!$C:$C,Calculations!$L96,'NREL Scaling Data'!$D:$D,Calculations!$N96) + 1) * AP96,0)</f>
        <v>0</v>
      </c>
      <c r="AR96" s="45">
        <f>IFERROR(((SUMIFS('NREL Scaling Data'!$F:$F,'NREL Scaling Data'!$B:$B,UPPER(About!$B$1),'NREL Scaling Data'!$E:$E,Calculations!$M96,'NREL Scaling Data'!$A:$A,AR$3,'NREL Scaling Data'!$C:$C,Calculations!$L96,'NREL Scaling Data'!$D:$D,Calculations!$N96)-SUMIFS('NREL Scaling Data'!$F:$F,'NREL Scaling Data'!$B:$B,UPPER(About!$B$1),'NREL Scaling Data'!$E:$E,Calculations!$M96,'NREL Scaling Data'!$A:$A,AQ$3,'NREL Scaling Data'!$C:$C,Calculations!$L96,'NREL Scaling Data'!$D:$D,Calculations!$N96))/SUMIFS('NREL Scaling Data'!$F:$F,'NREL Scaling Data'!$B:$B,UPPER(About!$B$1),'NREL Scaling Data'!$E:$E,Calculations!$M96,'NREL Scaling Data'!$A:$A,AQ$3,'NREL Scaling Data'!$C:$C,Calculations!$L96,'NREL Scaling Data'!$D:$D,Calculations!$N96) + 1) * AQ96,0)</f>
        <v>0</v>
      </c>
      <c r="AS96" s="45">
        <f>IFERROR(((SUMIFS('NREL Scaling Data'!$F:$F,'NREL Scaling Data'!$B:$B,UPPER(About!$B$1),'NREL Scaling Data'!$E:$E,Calculations!$M96,'NREL Scaling Data'!$A:$A,AS$3,'NREL Scaling Data'!$C:$C,Calculations!$L96,'NREL Scaling Data'!$D:$D,Calculations!$N96)-SUMIFS('NREL Scaling Data'!$F:$F,'NREL Scaling Data'!$B:$B,UPPER(About!$B$1),'NREL Scaling Data'!$E:$E,Calculations!$M96,'NREL Scaling Data'!$A:$A,AR$3,'NREL Scaling Data'!$C:$C,Calculations!$L96,'NREL Scaling Data'!$D:$D,Calculations!$N96))/SUMIFS('NREL Scaling Data'!$F:$F,'NREL Scaling Data'!$B:$B,UPPER(About!$B$1),'NREL Scaling Data'!$E:$E,Calculations!$M96,'NREL Scaling Data'!$A:$A,AR$3,'NREL Scaling Data'!$C:$C,Calculations!$L96,'NREL Scaling Data'!$D:$D,Calculations!$N96) + 1) * AR96,0)</f>
        <v>0</v>
      </c>
      <c r="AT96" s="45">
        <f>IFERROR(((SUMIFS('NREL Scaling Data'!$F:$F,'NREL Scaling Data'!$B:$B,UPPER(About!$B$1),'NREL Scaling Data'!$E:$E,Calculations!$M96,'NREL Scaling Data'!$A:$A,AT$3,'NREL Scaling Data'!$C:$C,Calculations!$L96,'NREL Scaling Data'!$D:$D,Calculations!$N96)-SUMIFS('NREL Scaling Data'!$F:$F,'NREL Scaling Data'!$B:$B,UPPER(About!$B$1),'NREL Scaling Data'!$E:$E,Calculations!$M96,'NREL Scaling Data'!$A:$A,AS$3,'NREL Scaling Data'!$C:$C,Calculations!$L96,'NREL Scaling Data'!$D:$D,Calculations!$N96))/SUMIFS('NREL Scaling Data'!$F:$F,'NREL Scaling Data'!$B:$B,UPPER(About!$B$1),'NREL Scaling Data'!$E:$E,Calculations!$M96,'NREL Scaling Data'!$A:$A,AS$3,'NREL Scaling Data'!$C:$C,Calculations!$L96,'NREL Scaling Data'!$D:$D,Calculations!$N96) + 1) * AS96,0)</f>
        <v>0</v>
      </c>
    </row>
    <row r="97" spans="2:46">
      <c r="I97" s="12" t="s">
        <v>1084</v>
      </c>
      <c r="J97" s="209">
        <f>SUMIFS('NREL Scaling Data'!F:F,'NREL Scaling Data'!B:B,UPPER(About!$B$1),'NREL Scaling Data'!E:E,Calculations!M97,'NREL Scaling Data'!A:A, 2021,'NREL Scaling Data'!C:C,Calculations!L97,'NREL Scaling Data'!D:D,Calculations!N97) / SUMIFS('NREL Scaling Data'!F:F,'NREL Scaling Data'!B:B,UPPER(About!$B$1),'NREL Scaling Data'!A:A, 2021,'NREL Scaling Data'!C:C,Calculations!L97,'NREL Scaling Data'!D:D,Calculations!N97)</f>
        <v>0</v>
      </c>
      <c r="K97" s="210">
        <f t="shared" si="20"/>
        <v>5.7633672610931462E-2</v>
      </c>
      <c r="L97" s="209" t="s">
        <v>1022</v>
      </c>
      <c r="M97" s="12" t="s">
        <v>1019</v>
      </c>
      <c r="N97" s="1" t="s">
        <v>972</v>
      </c>
      <c r="O97" s="7">
        <f t="shared" si="21"/>
        <v>0</v>
      </c>
      <c r="P97" s="7">
        <f t="shared" si="22"/>
        <v>0</v>
      </c>
      <c r="Q97" s="45">
        <f>SUMIFS('SEDS 2021'!$F$23:$F$40,'SEDS 2021'!E$23:E$40,Calculations!L97,'SEDS 2021'!D$23:D$40,Calculations!N97)*J97*K97</f>
        <v>0</v>
      </c>
      <c r="R97" s="45">
        <f>IFERROR(((SUMIFS('NREL Scaling Data'!$F:$F,'NREL Scaling Data'!$B:$B,UPPER(About!$B$1),'NREL Scaling Data'!$E:$E,Calculations!$M97,'NREL Scaling Data'!$A:$A,R$3,'NREL Scaling Data'!$C:$C,Calculations!$L97,'NREL Scaling Data'!$D:$D,Calculations!$N97)-SUMIFS('NREL Scaling Data'!$F:$F,'NREL Scaling Data'!$B:$B,UPPER(About!$B$1),'NREL Scaling Data'!$E:$E,Calculations!$M97,'NREL Scaling Data'!$A:$A,Q$3,'NREL Scaling Data'!$C:$C,Calculations!$L97,'NREL Scaling Data'!$D:$D,Calculations!$N97))/SUMIFS('NREL Scaling Data'!$F:$F,'NREL Scaling Data'!$B:$B,UPPER(About!$B$1),'NREL Scaling Data'!$E:$E,Calculations!$M97,'NREL Scaling Data'!$A:$A,Q$3,'NREL Scaling Data'!$C:$C,Calculations!$L97,'NREL Scaling Data'!$D:$D,Calculations!$N97) + 1) * Q97,0)</f>
        <v>0</v>
      </c>
      <c r="S97" s="45">
        <f>IFERROR(((SUMIFS('NREL Scaling Data'!$F:$F,'NREL Scaling Data'!$B:$B,UPPER(About!$B$1),'NREL Scaling Data'!$E:$E,Calculations!$M97,'NREL Scaling Data'!$A:$A,S$3,'NREL Scaling Data'!$C:$C,Calculations!$L97,'NREL Scaling Data'!$D:$D,Calculations!$N97)-SUMIFS('NREL Scaling Data'!$F:$F,'NREL Scaling Data'!$B:$B,UPPER(About!$B$1),'NREL Scaling Data'!$E:$E,Calculations!$M97,'NREL Scaling Data'!$A:$A,R$3,'NREL Scaling Data'!$C:$C,Calculations!$L97,'NREL Scaling Data'!$D:$D,Calculations!$N97))/SUMIFS('NREL Scaling Data'!$F:$F,'NREL Scaling Data'!$B:$B,UPPER(About!$B$1),'NREL Scaling Data'!$E:$E,Calculations!$M97,'NREL Scaling Data'!$A:$A,R$3,'NREL Scaling Data'!$C:$C,Calculations!$L97,'NREL Scaling Data'!$D:$D,Calculations!$N97) + 1) * R97,0)</f>
        <v>0</v>
      </c>
      <c r="T97" s="45">
        <f>IFERROR(((SUMIFS('NREL Scaling Data'!$F:$F,'NREL Scaling Data'!$B:$B,UPPER(About!$B$1),'NREL Scaling Data'!$E:$E,Calculations!$M97,'NREL Scaling Data'!$A:$A,T$3,'NREL Scaling Data'!$C:$C,Calculations!$L97,'NREL Scaling Data'!$D:$D,Calculations!$N97)-SUMIFS('NREL Scaling Data'!$F:$F,'NREL Scaling Data'!$B:$B,UPPER(About!$B$1),'NREL Scaling Data'!$E:$E,Calculations!$M97,'NREL Scaling Data'!$A:$A,S$3,'NREL Scaling Data'!$C:$C,Calculations!$L97,'NREL Scaling Data'!$D:$D,Calculations!$N97))/SUMIFS('NREL Scaling Data'!$F:$F,'NREL Scaling Data'!$B:$B,UPPER(About!$B$1),'NREL Scaling Data'!$E:$E,Calculations!$M97,'NREL Scaling Data'!$A:$A,S$3,'NREL Scaling Data'!$C:$C,Calculations!$L97,'NREL Scaling Data'!$D:$D,Calculations!$N97) + 1) * S97,0)</f>
        <v>0</v>
      </c>
      <c r="U97" s="45">
        <f>IFERROR(((SUMIFS('NREL Scaling Data'!$F:$F,'NREL Scaling Data'!$B:$B,UPPER(About!$B$1),'NREL Scaling Data'!$E:$E,Calculations!$M97,'NREL Scaling Data'!$A:$A,U$3,'NREL Scaling Data'!$C:$C,Calculations!$L97,'NREL Scaling Data'!$D:$D,Calculations!$N97)-SUMIFS('NREL Scaling Data'!$F:$F,'NREL Scaling Data'!$B:$B,UPPER(About!$B$1),'NREL Scaling Data'!$E:$E,Calculations!$M97,'NREL Scaling Data'!$A:$A,T$3,'NREL Scaling Data'!$C:$C,Calculations!$L97,'NREL Scaling Data'!$D:$D,Calculations!$N97))/SUMIFS('NREL Scaling Data'!$F:$F,'NREL Scaling Data'!$B:$B,UPPER(About!$B$1),'NREL Scaling Data'!$E:$E,Calculations!$M97,'NREL Scaling Data'!$A:$A,T$3,'NREL Scaling Data'!$C:$C,Calculations!$L97,'NREL Scaling Data'!$D:$D,Calculations!$N97) + 1) * T97,0)</f>
        <v>0</v>
      </c>
      <c r="V97" s="45">
        <f>IFERROR(((SUMIFS('NREL Scaling Data'!$F:$F,'NREL Scaling Data'!$B:$B,UPPER(About!$B$1),'NREL Scaling Data'!$E:$E,Calculations!$M97,'NREL Scaling Data'!$A:$A,V$3,'NREL Scaling Data'!$C:$C,Calculations!$L97,'NREL Scaling Data'!$D:$D,Calculations!$N97)-SUMIFS('NREL Scaling Data'!$F:$F,'NREL Scaling Data'!$B:$B,UPPER(About!$B$1),'NREL Scaling Data'!$E:$E,Calculations!$M97,'NREL Scaling Data'!$A:$A,U$3,'NREL Scaling Data'!$C:$C,Calculations!$L97,'NREL Scaling Data'!$D:$D,Calculations!$N97))/SUMIFS('NREL Scaling Data'!$F:$F,'NREL Scaling Data'!$B:$B,UPPER(About!$B$1),'NREL Scaling Data'!$E:$E,Calculations!$M97,'NREL Scaling Data'!$A:$A,U$3,'NREL Scaling Data'!$C:$C,Calculations!$L97,'NREL Scaling Data'!$D:$D,Calculations!$N97) + 1) * U97,0)</f>
        <v>0</v>
      </c>
      <c r="W97" s="45">
        <f>IFERROR(((SUMIFS('NREL Scaling Data'!$F:$F,'NREL Scaling Data'!$B:$B,UPPER(About!$B$1),'NREL Scaling Data'!$E:$E,Calculations!$M97,'NREL Scaling Data'!$A:$A,W$3,'NREL Scaling Data'!$C:$C,Calculations!$L97,'NREL Scaling Data'!$D:$D,Calculations!$N97)-SUMIFS('NREL Scaling Data'!$F:$F,'NREL Scaling Data'!$B:$B,UPPER(About!$B$1),'NREL Scaling Data'!$E:$E,Calculations!$M97,'NREL Scaling Data'!$A:$A,V$3,'NREL Scaling Data'!$C:$C,Calculations!$L97,'NREL Scaling Data'!$D:$D,Calculations!$N97))/SUMIFS('NREL Scaling Data'!$F:$F,'NREL Scaling Data'!$B:$B,UPPER(About!$B$1),'NREL Scaling Data'!$E:$E,Calculations!$M97,'NREL Scaling Data'!$A:$A,V$3,'NREL Scaling Data'!$C:$C,Calculations!$L97,'NREL Scaling Data'!$D:$D,Calculations!$N97) + 1) * V97,0)</f>
        <v>0</v>
      </c>
      <c r="X97" s="45">
        <f>IFERROR(((SUMIFS('NREL Scaling Data'!$F:$F,'NREL Scaling Data'!$B:$B,UPPER(About!$B$1),'NREL Scaling Data'!$E:$E,Calculations!$M97,'NREL Scaling Data'!$A:$A,X$3,'NREL Scaling Data'!$C:$C,Calculations!$L97,'NREL Scaling Data'!$D:$D,Calculations!$N97)-SUMIFS('NREL Scaling Data'!$F:$F,'NREL Scaling Data'!$B:$B,UPPER(About!$B$1),'NREL Scaling Data'!$E:$E,Calculations!$M97,'NREL Scaling Data'!$A:$A,W$3,'NREL Scaling Data'!$C:$C,Calculations!$L97,'NREL Scaling Data'!$D:$D,Calculations!$N97))/SUMIFS('NREL Scaling Data'!$F:$F,'NREL Scaling Data'!$B:$B,UPPER(About!$B$1),'NREL Scaling Data'!$E:$E,Calculations!$M97,'NREL Scaling Data'!$A:$A,W$3,'NREL Scaling Data'!$C:$C,Calculations!$L97,'NREL Scaling Data'!$D:$D,Calculations!$N97) + 1) * W97,0)</f>
        <v>0</v>
      </c>
      <c r="Y97" s="45">
        <f>IFERROR(((SUMIFS('NREL Scaling Data'!$F:$F,'NREL Scaling Data'!$B:$B,UPPER(About!$B$1),'NREL Scaling Data'!$E:$E,Calculations!$M97,'NREL Scaling Data'!$A:$A,Y$3,'NREL Scaling Data'!$C:$C,Calculations!$L97,'NREL Scaling Data'!$D:$D,Calculations!$N97)-SUMIFS('NREL Scaling Data'!$F:$F,'NREL Scaling Data'!$B:$B,UPPER(About!$B$1),'NREL Scaling Data'!$E:$E,Calculations!$M97,'NREL Scaling Data'!$A:$A,X$3,'NREL Scaling Data'!$C:$C,Calculations!$L97,'NREL Scaling Data'!$D:$D,Calculations!$N97))/SUMIFS('NREL Scaling Data'!$F:$F,'NREL Scaling Data'!$B:$B,UPPER(About!$B$1),'NREL Scaling Data'!$E:$E,Calculations!$M97,'NREL Scaling Data'!$A:$A,X$3,'NREL Scaling Data'!$C:$C,Calculations!$L97,'NREL Scaling Data'!$D:$D,Calculations!$N97) + 1) * X97,0)</f>
        <v>0</v>
      </c>
      <c r="Z97" s="45">
        <f>IFERROR(((SUMIFS('NREL Scaling Data'!$F:$F,'NREL Scaling Data'!$B:$B,UPPER(About!$B$1),'NREL Scaling Data'!$E:$E,Calculations!$M97,'NREL Scaling Data'!$A:$A,Z$3,'NREL Scaling Data'!$C:$C,Calculations!$L97,'NREL Scaling Data'!$D:$D,Calculations!$N97)-SUMIFS('NREL Scaling Data'!$F:$F,'NREL Scaling Data'!$B:$B,UPPER(About!$B$1),'NREL Scaling Data'!$E:$E,Calculations!$M97,'NREL Scaling Data'!$A:$A,Y$3,'NREL Scaling Data'!$C:$C,Calculations!$L97,'NREL Scaling Data'!$D:$D,Calculations!$N97))/SUMIFS('NREL Scaling Data'!$F:$F,'NREL Scaling Data'!$B:$B,UPPER(About!$B$1),'NREL Scaling Data'!$E:$E,Calculations!$M97,'NREL Scaling Data'!$A:$A,Y$3,'NREL Scaling Data'!$C:$C,Calculations!$L97,'NREL Scaling Data'!$D:$D,Calculations!$N97) + 1) * Y97,0)</f>
        <v>0</v>
      </c>
      <c r="AA97" s="45">
        <f>IFERROR(((SUMIFS('NREL Scaling Data'!$F:$F,'NREL Scaling Data'!$B:$B,UPPER(About!$B$1),'NREL Scaling Data'!$E:$E,Calculations!$M97,'NREL Scaling Data'!$A:$A,AA$3,'NREL Scaling Data'!$C:$C,Calculations!$L97,'NREL Scaling Data'!$D:$D,Calculations!$N97)-SUMIFS('NREL Scaling Data'!$F:$F,'NREL Scaling Data'!$B:$B,UPPER(About!$B$1),'NREL Scaling Data'!$E:$E,Calculations!$M97,'NREL Scaling Data'!$A:$A,Z$3,'NREL Scaling Data'!$C:$C,Calculations!$L97,'NREL Scaling Data'!$D:$D,Calculations!$N97))/SUMIFS('NREL Scaling Data'!$F:$F,'NREL Scaling Data'!$B:$B,UPPER(About!$B$1),'NREL Scaling Data'!$E:$E,Calculations!$M97,'NREL Scaling Data'!$A:$A,Z$3,'NREL Scaling Data'!$C:$C,Calculations!$L97,'NREL Scaling Data'!$D:$D,Calculations!$N97) + 1) * Z97,0)</f>
        <v>0</v>
      </c>
      <c r="AB97" s="45">
        <f>IFERROR(((SUMIFS('NREL Scaling Data'!$F:$F,'NREL Scaling Data'!$B:$B,UPPER(About!$B$1),'NREL Scaling Data'!$E:$E,Calculations!$M97,'NREL Scaling Data'!$A:$A,AB$3,'NREL Scaling Data'!$C:$C,Calculations!$L97,'NREL Scaling Data'!$D:$D,Calculations!$N97)-SUMIFS('NREL Scaling Data'!$F:$F,'NREL Scaling Data'!$B:$B,UPPER(About!$B$1),'NREL Scaling Data'!$E:$E,Calculations!$M97,'NREL Scaling Data'!$A:$A,AA$3,'NREL Scaling Data'!$C:$C,Calculations!$L97,'NREL Scaling Data'!$D:$D,Calculations!$N97))/SUMIFS('NREL Scaling Data'!$F:$F,'NREL Scaling Data'!$B:$B,UPPER(About!$B$1),'NREL Scaling Data'!$E:$E,Calculations!$M97,'NREL Scaling Data'!$A:$A,AA$3,'NREL Scaling Data'!$C:$C,Calculations!$L97,'NREL Scaling Data'!$D:$D,Calculations!$N97) + 1) * AA97,0)</f>
        <v>0</v>
      </c>
      <c r="AC97" s="45">
        <f>IFERROR(((SUMIFS('NREL Scaling Data'!$F:$F,'NREL Scaling Data'!$B:$B,UPPER(About!$B$1),'NREL Scaling Data'!$E:$E,Calculations!$M97,'NREL Scaling Data'!$A:$A,AC$3,'NREL Scaling Data'!$C:$C,Calculations!$L97,'NREL Scaling Data'!$D:$D,Calculations!$N97)-SUMIFS('NREL Scaling Data'!$F:$F,'NREL Scaling Data'!$B:$B,UPPER(About!$B$1),'NREL Scaling Data'!$E:$E,Calculations!$M97,'NREL Scaling Data'!$A:$A,AB$3,'NREL Scaling Data'!$C:$C,Calculations!$L97,'NREL Scaling Data'!$D:$D,Calculations!$N97))/SUMIFS('NREL Scaling Data'!$F:$F,'NREL Scaling Data'!$B:$B,UPPER(About!$B$1),'NREL Scaling Data'!$E:$E,Calculations!$M97,'NREL Scaling Data'!$A:$A,AB$3,'NREL Scaling Data'!$C:$C,Calculations!$L97,'NREL Scaling Data'!$D:$D,Calculations!$N97) + 1) * AB97,0)</f>
        <v>0</v>
      </c>
      <c r="AD97" s="45">
        <f>IFERROR(((SUMIFS('NREL Scaling Data'!$F:$F,'NREL Scaling Data'!$B:$B,UPPER(About!$B$1),'NREL Scaling Data'!$E:$E,Calculations!$M97,'NREL Scaling Data'!$A:$A,AD$3,'NREL Scaling Data'!$C:$C,Calculations!$L97,'NREL Scaling Data'!$D:$D,Calculations!$N97)-SUMIFS('NREL Scaling Data'!$F:$F,'NREL Scaling Data'!$B:$B,UPPER(About!$B$1),'NREL Scaling Data'!$E:$E,Calculations!$M97,'NREL Scaling Data'!$A:$A,AC$3,'NREL Scaling Data'!$C:$C,Calculations!$L97,'NREL Scaling Data'!$D:$D,Calculations!$N97))/SUMIFS('NREL Scaling Data'!$F:$F,'NREL Scaling Data'!$B:$B,UPPER(About!$B$1),'NREL Scaling Data'!$E:$E,Calculations!$M97,'NREL Scaling Data'!$A:$A,AC$3,'NREL Scaling Data'!$C:$C,Calculations!$L97,'NREL Scaling Data'!$D:$D,Calculations!$N97) + 1) * AC97,0)</f>
        <v>0</v>
      </c>
      <c r="AE97" s="45">
        <f>IFERROR(((SUMIFS('NREL Scaling Data'!$F:$F,'NREL Scaling Data'!$B:$B,UPPER(About!$B$1),'NREL Scaling Data'!$E:$E,Calculations!$M97,'NREL Scaling Data'!$A:$A,AE$3,'NREL Scaling Data'!$C:$C,Calculations!$L97,'NREL Scaling Data'!$D:$D,Calculations!$N97)-SUMIFS('NREL Scaling Data'!$F:$F,'NREL Scaling Data'!$B:$B,UPPER(About!$B$1),'NREL Scaling Data'!$E:$E,Calculations!$M97,'NREL Scaling Data'!$A:$A,AD$3,'NREL Scaling Data'!$C:$C,Calculations!$L97,'NREL Scaling Data'!$D:$D,Calculations!$N97))/SUMIFS('NREL Scaling Data'!$F:$F,'NREL Scaling Data'!$B:$B,UPPER(About!$B$1),'NREL Scaling Data'!$E:$E,Calculations!$M97,'NREL Scaling Data'!$A:$A,AD$3,'NREL Scaling Data'!$C:$C,Calculations!$L97,'NREL Scaling Data'!$D:$D,Calculations!$N97) + 1) * AD97,0)</f>
        <v>0</v>
      </c>
      <c r="AF97" s="45">
        <f>IFERROR(((SUMIFS('NREL Scaling Data'!$F:$F,'NREL Scaling Data'!$B:$B,UPPER(About!$B$1),'NREL Scaling Data'!$E:$E,Calculations!$M97,'NREL Scaling Data'!$A:$A,AF$3,'NREL Scaling Data'!$C:$C,Calculations!$L97,'NREL Scaling Data'!$D:$D,Calculations!$N97)-SUMIFS('NREL Scaling Data'!$F:$F,'NREL Scaling Data'!$B:$B,UPPER(About!$B$1),'NREL Scaling Data'!$E:$E,Calculations!$M97,'NREL Scaling Data'!$A:$A,AE$3,'NREL Scaling Data'!$C:$C,Calculations!$L97,'NREL Scaling Data'!$D:$D,Calculations!$N97))/SUMIFS('NREL Scaling Data'!$F:$F,'NREL Scaling Data'!$B:$B,UPPER(About!$B$1),'NREL Scaling Data'!$E:$E,Calculations!$M97,'NREL Scaling Data'!$A:$A,AE$3,'NREL Scaling Data'!$C:$C,Calculations!$L97,'NREL Scaling Data'!$D:$D,Calculations!$N97) + 1) * AE97,0)</f>
        <v>0</v>
      </c>
      <c r="AG97" s="45">
        <f>IFERROR(((SUMIFS('NREL Scaling Data'!$F:$F,'NREL Scaling Data'!$B:$B,UPPER(About!$B$1),'NREL Scaling Data'!$E:$E,Calculations!$M97,'NREL Scaling Data'!$A:$A,AG$3,'NREL Scaling Data'!$C:$C,Calculations!$L97,'NREL Scaling Data'!$D:$D,Calculations!$N97)-SUMIFS('NREL Scaling Data'!$F:$F,'NREL Scaling Data'!$B:$B,UPPER(About!$B$1),'NREL Scaling Data'!$E:$E,Calculations!$M97,'NREL Scaling Data'!$A:$A,AF$3,'NREL Scaling Data'!$C:$C,Calculations!$L97,'NREL Scaling Data'!$D:$D,Calculations!$N97))/SUMIFS('NREL Scaling Data'!$F:$F,'NREL Scaling Data'!$B:$B,UPPER(About!$B$1),'NREL Scaling Data'!$E:$E,Calculations!$M97,'NREL Scaling Data'!$A:$A,AF$3,'NREL Scaling Data'!$C:$C,Calculations!$L97,'NREL Scaling Data'!$D:$D,Calculations!$N97) + 1) * AF97,0)</f>
        <v>0</v>
      </c>
      <c r="AH97" s="45">
        <f>IFERROR(((SUMIFS('NREL Scaling Data'!$F:$F,'NREL Scaling Data'!$B:$B,UPPER(About!$B$1),'NREL Scaling Data'!$E:$E,Calculations!$M97,'NREL Scaling Data'!$A:$A,AH$3,'NREL Scaling Data'!$C:$C,Calculations!$L97,'NREL Scaling Data'!$D:$D,Calculations!$N97)-SUMIFS('NREL Scaling Data'!$F:$F,'NREL Scaling Data'!$B:$B,UPPER(About!$B$1),'NREL Scaling Data'!$E:$E,Calculations!$M97,'NREL Scaling Data'!$A:$A,AG$3,'NREL Scaling Data'!$C:$C,Calculations!$L97,'NREL Scaling Data'!$D:$D,Calculations!$N97))/SUMIFS('NREL Scaling Data'!$F:$F,'NREL Scaling Data'!$B:$B,UPPER(About!$B$1),'NREL Scaling Data'!$E:$E,Calculations!$M97,'NREL Scaling Data'!$A:$A,AG$3,'NREL Scaling Data'!$C:$C,Calculations!$L97,'NREL Scaling Data'!$D:$D,Calculations!$N97) + 1) * AG97,0)</f>
        <v>0</v>
      </c>
      <c r="AI97" s="45">
        <f>IFERROR(((SUMIFS('NREL Scaling Data'!$F:$F,'NREL Scaling Data'!$B:$B,UPPER(About!$B$1),'NREL Scaling Data'!$E:$E,Calculations!$M97,'NREL Scaling Data'!$A:$A,AI$3,'NREL Scaling Data'!$C:$C,Calculations!$L97,'NREL Scaling Data'!$D:$D,Calculations!$N97)-SUMIFS('NREL Scaling Data'!$F:$F,'NREL Scaling Data'!$B:$B,UPPER(About!$B$1),'NREL Scaling Data'!$E:$E,Calculations!$M97,'NREL Scaling Data'!$A:$A,AH$3,'NREL Scaling Data'!$C:$C,Calculations!$L97,'NREL Scaling Data'!$D:$D,Calculations!$N97))/SUMIFS('NREL Scaling Data'!$F:$F,'NREL Scaling Data'!$B:$B,UPPER(About!$B$1),'NREL Scaling Data'!$E:$E,Calculations!$M97,'NREL Scaling Data'!$A:$A,AH$3,'NREL Scaling Data'!$C:$C,Calculations!$L97,'NREL Scaling Data'!$D:$D,Calculations!$N97) + 1) * AH97,0)</f>
        <v>0</v>
      </c>
      <c r="AJ97" s="45">
        <f>IFERROR(((SUMIFS('NREL Scaling Data'!$F:$F,'NREL Scaling Data'!$B:$B,UPPER(About!$B$1),'NREL Scaling Data'!$E:$E,Calculations!$M97,'NREL Scaling Data'!$A:$A,AJ$3,'NREL Scaling Data'!$C:$C,Calculations!$L97,'NREL Scaling Data'!$D:$D,Calculations!$N97)-SUMIFS('NREL Scaling Data'!$F:$F,'NREL Scaling Data'!$B:$B,UPPER(About!$B$1),'NREL Scaling Data'!$E:$E,Calculations!$M97,'NREL Scaling Data'!$A:$A,AI$3,'NREL Scaling Data'!$C:$C,Calculations!$L97,'NREL Scaling Data'!$D:$D,Calculations!$N97))/SUMIFS('NREL Scaling Data'!$F:$F,'NREL Scaling Data'!$B:$B,UPPER(About!$B$1),'NREL Scaling Data'!$E:$E,Calculations!$M97,'NREL Scaling Data'!$A:$A,AI$3,'NREL Scaling Data'!$C:$C,Calculations!$L97,'NREL Scaling Data'!$D:$D,Calculations!$N97) + 1) * AI97,0)</f>
        <v>0</v>
      </c>
      <c r="AK97" s="45">
        <f>IFERROR(((SUMIFS('NREL Scaling Data'!$F:$F,'NREL Scaling Data'!$B:$B,UPPER(About!$B$1),'NREL Scaling Data'!$E:$E,Calculations!$M97,'NREL Scaling Data'!$A:$A,AK$3,'NREL Scaling Data'!$C:$C,Calculations!$L97,'NREL Scaling Data'!$D:$D,Calculations!$N97)-SUMIFS('NREL Scaling Data'!$F:$F,'NREL Scaling Data'!$B:$B,UPPER(About!$B$1),'NREL Scaling Data'!$E:$E,Calculations!$M97,'NREL Scaling Data'!$A:$A,AJ$3,'NREL Scaling Data'!$C:$C,Calculations!$L97,'NREL Scaling Data'!$D:$D,Calculations!$N97))/SUMIFS('NREL Scaling Data'!$F:$F,'NREL Scaling Data'!$B:$B,UPPER(About!$B$1),'NREL Scaling Data'!$E:$E,Calculations!$M97,'NREL Scaling Data'!$A:$A,AJ$3,'NREL Scaling Data'!$C:$C,Calculations!$L97,'NREL Scaling Data'!$D:$D,Calculations!$N97) + 1) * AJ97,0)</f>
        <v>0</v>
      </c>
      <c r="AL97" s="45">
        <f>IFERROR(((SUMIFS('NREL Scaling Data'!$F:$F,'NREL Scaling Data'!$B:$B,UPPER(About!$B$1),'NREL Scaling Data'!$E:$E,Calculations!$M97,'NREL Scaling Data'!$A:$A,AL$3,'NREL Scaling Data'!$C:$C,Calculations!$L97,'NREL Scaling Data'!$D:$D,Calculations!$N97)-SUMIFS('NREL Scaling Data'!$F:$F,'NREL Scaling Data'!$B:$B,UPPER(About!$B$1),'NREL Scaling Data'!$E:$E,Calculations!$M97,'NREL Scaling Data'!$A:$A,AK$3,'NREL Scaling Data'!$C:$C,Calculations!$L97,'NREL Scaling Data'!$D:$D,Calculations!$N97))/SUMIFS('NREL Scaling Data'!$F:$F,'NREL Scaling Data'!$B:$B,UPPER(About!$B$1),'NREL Scaling Data'!$E:$E,Calculations!$M97,'NREL Scaling Data'!$A:$A,AK$3,'NREL Scaling Data'!$C:$C,Calculations!$L97,'NREL Scaling Data'!$D:$D,Calculations!$N97) + 1) * AK97,0)</f>
        <v>0</v>
      </c>
      <c r="AM97" s="45">
        <f>IFERROR(((SUMIFS('NREL Scaling Data'!$F:$F,'NREL Scaling Data'!$B:$B,UPPER(About!$B$1),'NREL Scaling Data'!$E:$E,Calculations!$M97,'NREL Scaling Data'!$A:$A,AM$3,'NREL Scaling Data'!$C:$C,Calculations!$L97,'NREL Scaling Data'!$D:$D,Calculations!$N97)-SUMIFS('NREL Scaling Data'!$F:$F,'NREL Scaling Data'!$B:$B,UPPER(About!$B$1),'NREL Scaling Data'!$E:$E,Calculations!$M97,'NREL Scaling Data'!$A:$A,AL$3,'NREL Scaling Data'!$C:$C,Calculations!$L97,'NREL Scaling Data'!$D:$D,Calculations!$N97))/SUMIFS('NREL Scaling Data'!$F:$F,'NREL Scaling Data'!$B:$B,UPPER(About!$B$1),'NREL Scaling Data'!$E:$E,Calculations!$M97,'NREL Scaling Data'!$A:$A,AL$3,'NREL Scaling Data'!$C:$C,Calculations!$L97,'NREL Scaling Data'!$D:$D,Calculations!$N97) + 1) * AL97,0)</f>
        <v>0</v>
      </c>
      <c r="AN97" s="45">
        <f>IFERROR(((SUMIFS('NREL Scaling Data'!$F:$F,'NREL Scaling Data'!$B:$B,UPPER(About!$B$1),'NREL Scaling Data'!$E:$E,Calculations!$M97,'NREL Scaling Data'!$A:$A,AN$3,'NREL Scaling Data'!$C:$C,Calculations!$L97,'NREL Scaling Data'!$D:$D,Calculations!$N97)-SUMIFS('NREL Scaling Data'!$F:$F,'NREL Scaling Data'!$B:$B,UPPER(About!$B$1),'NREL Scaling Data'!$E:$E,Calculations!$M97,'NREL Scaling Data'!$A:$A,AM$3,'NREL Scaling Data'!$C:$C,Calculations!$L97,'NREL Scaling Data'!$D:$D,Calculations!$N97))/SUMIFS('NREL Scaling Data'!$F:$F,'NREL Scaling Data'!$B:$B,UPPER(About!$B$1),'NREL Scaling Data'!$E:$E,Calculations!$M97,'NREL Scaling Data'!$A:$A,AM$3,'NREL Scaling Data'!$C:$C,Calculations!$L97,'NREL Scaling Data'!$D:$D,Calculations!$N97) + 1) * AM97,0)</f>
        <v>0</v>
      </c>
      <c r="AO97" s="45">
        <f>IFERROR(((SUMIFS('NREL Scaling Data'!$F:$F,'NREL Scaling Data'!$B:$B,UPPER(About!$B$1),'NREL Scaling Data'!$E:$E,Calculations!$M97,'NREL Scaling Data'!$A:$A,AO$3,'NREL Scaling Data'!$C:$C,Calculations!$L97,'NREL Scaling Data'!$D:$D,Calculations!$N97)-SUMIFS('NREL Scaling Data'!$F:$F,'NREL Scaling Data'!$B:$B,UPPER(About!$B$1),'NREL Scaling Data'!$E:$E,Calculations!$M97,'NREL Scaling Data'!$A:$A,AN$3,'NREL Scaling Data'!$C:$C,Calculations!$L97,'NREL Scaling Data'!$D:$D,Calculations!$N97))/SUMIFS('NREL Scaling Data'!$F:$F,'NREL Scaling Data'!$B:$B,UPPER(About!$B$1),'NREL Scaling Data'!$E:$E,Calculations!$M97,'NREL Scaling Data'!$A:$A,AN$3,'NREL Scaling Data'!$C:$C,Calculations!$L97,'NREL Scaling Data'!$D:$D,Calculations!$N97) + 1) * AN97,0)</f>
        <v>0</v>
      </c>
      <c r="AP97" s="45">
        <f>IFERROR(((SUMIFS('NREL Scaling Data'!$F:$F,'NREL Scaling Data'!$B:$B,UPPER(About!$B$1),'NREL Scaling Data'!$E:$E,Calculations!$M97,'NREL Scaling Data'!$A:$A,AP$3,'NREL Scaling Data'!$C:$C,Calculations!$L97,'NREL Scaling Data'!$D:$D,Calculations!$N97)-SUMIFS('NREL Scaling Data'!$F:$F,'NREL Scaling Data'!$B:$B,UPPER(About!$B$1),'NREL Scaling Data'!$E:$E,Calculations!$M97,'NREL Scaling Data'!$A:$A,AO$3,'NREL Scaling Data'!$C:$C,Calculations!$L97,'NREL Scaling Data'!$D:$D,Calculations!$N97))/SUMIFS('NREL Scaling Data'!$F:$F,'NREL Scaling Data'!$B:$B,UPPER(About!$B$1),'NREL Scaling Data'!$E:$E,Calculations!$M97,'NREL Scaling Data'!$A:$A,AO$3,'NREL Scaling Data'!$C:$C,Calculations!$L97,'NREL Scaling Data'!$D:$D,Calculations!$N97) + 1) * AO97,0)</f>
        <v>0</v>
      </c>
      <c r="AQ97" s="45">
        <f>IFERROR(((SUMIFS('NREL Scaling Data'!$F:$F,'NREL Scaling Data'!$B:$B,UPPER(About!$B$1),'NREL Scaling Data'!$E:$E,Calculations!$M97,'NREL Scaling Data'!$A:$A,AQ$3,'NREL Scaling Data'!$C:$C,Calculations!$L97,'NREL Scaling Data'!$D:$D,Calculations!$N97)-SUMIFS('NREL Scaling Data'!$F:$F,'NREL Scaling Data'!$B:$B,UPPER(About!$B$1),'NREL Scaling Data'!$E:$E,Calculations!$M97,'NREL Scaling Data'!$A:$A,AP$3,'NREL Scaling Data'!$C:$C,Calculations!$L97,'NREL Scaling Data'!$D:$D,Calculations!$N97))/SUMIFS('NREL Scaling Data'!$F:$F,'NREL Scaling Data'!$B:$B,UPPER(About!$B$1),'NREL Scaling Data'!$E:$E,Calculations!$M97,'NREL Scaling Data'!$A:$A,AP$3,'NREL Scaling Data'!$C:$C,Calculations!$L97,'NREL Scaling Data'!$D:$D,Calculations!$N97) + 1) * AP97,0)</f>
        <v>0</v>
      </c>
      <c r="AR97" s="45">
        <f>IFERROR(((SUMIFS('NREL Scaling Data'!$F:$F,'NREL Scaling Data'!$B:$B,UPPER(About!$B$1),'NREL Scaling Data'!$E:$E,Calculations!$M97,'NREL Scaling Data'!$A:$A,AR$3,'NREL Scaling Data'!$C:$C,Calculations!$L97,'NREL Scaling Data'!$D:$D,Calculations!$N97)-SUMIFS('NREL Scaling Data'!$F:$F,'NREL Scaling Data'!$B:$B,UPPER(About!$B$1),'NREL Scaling Data'!$E:$E,Calculations!$M97,'NREL Scaling Data'!$A:$A,AQ$3,'NREL Scaling Data'!$C:$C,Calculations!$L97,'NREL Scaling Data'!$D:$D,Calculations!$N97))/SUMIFS('NREL Scaling Data'!$F:$F,'NREL Scaling Data'!$B:$B,UPPER(About!$B$1),'NREL Scaling Data'!$E:$E,Calculations!$M97,'NREL Scaling Data'!$A:$A,AQ$3,'NREL Scaling Data'!$C:$C,Calculations!$L97,'NREL Scaling Data'!$D:$D,Calculations!$N97) + 1) * AQ97,0)</f>
        <v>0</v>
      </c>
      <c r="AS97" s="45">
        <f>IFERROR(((SUMIFS('NREL Scaling Data'!$F:$F,'NREL Scaling Data'!$B:$B,UPPER(About!$B$1),'NREL Scaling Data'!$E:$E,Calculations!$M97,'NREL Scaling Data'!$A:$A,AS$3,'NREL Scaling Data'!$C:$C,Calculations!$L97,'NREL Scaling Data'!$D:$D,Calculations!$N97)-SUMIFS('NREL Scaling Data'!$F:$F,'NREL Scaling Data'!$B:$B,UPPER(About!$B$1),'NREL Scaling Data'!$E:$E,Calculations!$M97,'NREL Scaling Data'!$A:$A,AR$3,'NREL Scaling Data'!$C:$C,Calculations!$L97,'NREL Scaling Data'!$D:$D,Calculations!$N97))/SUMIFS('NREL Scaling Data'!$F:$F,'NREL Scaling Data'!$B:$B,UPPER(About!$B$1),'NREL Scaling Data'!$E:$E,Calculations!$M97,'NREL Scaling Data'!$A:$A,AR$3,'NREL Scaling Data'!$C:$C,Calculations!$L97,'NREL Scaling Data'!$D:$D,Calculations!$N97) + 1) * AR97,0)</f>
        <v>0</v>
      </c>
      <c r="AT97" s="45">
        <f>IFERROR(((SUMIFS('NREL Scaling Data'!$F:$F,'NREL Scaling Data'!$B:$B,UPPER(About!$B$1),'NREL Scaling Data'!$E:$E,Calculations!$M97,'NREL Scaling Data'!$A:$A,AT$3,'NREL Scaling Data'!$C:$C,Calculations!$L97,'NREL Scaling Data'!$D:$D,Calculations!$N97)-SUMIFS('NREL Scaling Data'!$F:$F,'NREL Scaling Data'!$B:$B,UPPER(About!$B$1),'NREL Scaling Data'!$E:$E,Calculations!$M97,'NREL Scaling Data'!$A:$A,AS$3,'NREL Scaling Data'!$C:$C,Calculations!$L97,'NREL Scaling Data'!$D:$D,Calculations!$N97))/SUMIFS('NREL Scaling Data'!$F:$F,'NREL Scaling Data'!$B:$B,UPPER(About!$B$1),'NREL Scaling Data'!$E:$E,Calculations!$M97,'NREL Scaling Data'!$A:$A,AS$3,'NREL Scaling Data'!$C:$C,Calculations!$L97,'NREL Scaling Data'!$D:$D,Calculations!$N97) + 1) * AS97,0)</f>
        <v>0</v>
      </c>
    </row>
    <row r="98" spans="2:46">
      <c r="I98" s="12" t="s">
        <v>1084</v>
      </c>
      <c r="J98" s="209">
        <f>SUMIFS('NREL Scaling Data'!F:F,'NREL Scaling Data'!B:B,UPPER(About!$B$1),'NREL Scaling Data'!E:E,Calculations!M98,'NREL Scaling Data'!A:A, 2021,'NREL Scaling Data'!C:C,Calculations!L98,'NREL Scaling Data'!D:D,Calculations!N98) / SUMIFS('NREL Scaling Data'!F:F,'NREL Scaling Data'!B:B,UPPER(About!$B$1),'NREL Scaling Data'!A:A, 2021,'NREL Scaling Data'!C:C,Calculations!L98,'NREL Scaling Data'!D:D,Calculations!N98)</f>
        <v>0</v>
      </c>
      <c r="K98" s="210">
        <f t="shared" si="20"/>
        <v>5.7633672610931462E-2</v>
      </c>
      <c r="L98" s="209" t="s">
        <v>1022</v>
      </c>
      <c r="M98" s="12" t="s">
        <v>1019</v>
      </c>
      <c r="N98" s="1" t="s">
        <v>964</v>
      </c>
      <c r="O98" s="7">
        <f t="shared" si="21"/>
        <v>0</v>
      </c>
      <c r="P98" s="7">
        <f t="shared" si="22"/>
        <v>0</v>
      </c>
      <c r="Q98" s="45">
        <f>SUMIFS('SEDS 2021'!$F$23:$F$40,'SEDS 2021'!E$23:E$40,Calculations!L98,'SEDS 2021'!D$23:D$40,Calculations!N98)*J98*K98</f>
        <v>0</v>
      </c>
      <c r="R98" s="45">
        <f>IFERROR(((SUMIFS('NREL Scaling Data'!$F:$F,'NREL Scaling Data'!$B:$B,UPPER(About!$B$1),'NREL Scaling Data'!$E:$E,Calculations!$M98,'NREL Scaling Data'!$A:$A,R$3,'NREL Scaling Data'!$C:$C,Calculations!$L98,'NREL Scaling Data'!$D:$D,Calculations!$N98)-SUMIFS('NREL Scaling Data'!$F:$F,'NREL Scaling Data'!$B:$B,UPPER(About!$B$1),'NREL Scaling Data'!$E:$E,Calculations!$M98,'NREL Scaling Data'!$A:$A,Q$3,'NREL Scaling Data'!$C:$C,Calculations!$L98,'NREL Scaling Data'!$D:$D,Calculations!$N98))/SUMIFS('NREL Scaling Data'!$F:$F,'NREL Scaling Data'!$B:$B,UPPER(About!$B$1),'NREL Scaling Data'!$E:$E,Calculations!$M98,'NREL Scaling Data'!$A:$A,Q$3,'NREL Scaling Data'!$C:$C,Calculations!$L98,'NREL Scaling Data'!$D:$D,Calculations!$N98) + 1) * Q98,0)</f>
        <v>0</v>
      </c>
      <c r="S98" s="45">
        <f>IFERROR(((SUMIFS('NREL Scaling Data'!$F:$F,'NREL Scaling Data'!$B:$B,UPPER(About!$B$1),'NREL Scaling Data'!$E:$E,Calculations!$M98,'NREL Scaling Data'!$A:$A,S$3,'NREL Scaling Data'!$C:$C,Calculations!$L98,'NREL Scaling Data'!$D:$D,Calculations!$N98)-SUMIFS('NREL Scaling Data'!$F:$F,'NREL Scaling Data'!$B:$B,UPPER(About!$B$1),'NREL Scaling Data'!$E:$E,Calculations!$M98,'NREL Scaling Data'!$A:$A,R$3,'NREL Scaling Data'!$C:$C,Calculations!$L98,'NREL Scaling Data'!$D:$D,Calculations!$N98))/SUMIFS('NREL Scaling Data'!$F:$F,'NREL Scaling Data'!$B:$B,UPPER(About!$B$1),'NREL Scaling Data'!$E:$E,Calculations!$M98,'NREL Scaling Data'!$A:$A,R$3,'NREL Scaling Data'!$C:$C,Calculations!$L98,'NREL Scaling Data'!$D:$D,Calculations!$N98) + 1) * R98,0)</f>
        <v>0</v>
      </c>
      <c r="T98" s="45">
        <f>IFERROR(((SUMIFS('NREL Scaling Data'!$F:$F,'NREL Scaling Data'!$B:$B,UPPER(About!$B$1),'NREL Scaling Data'!$E:$E,Calculations!$M98,'NREL Scaling Data'!$A:$A,T$3,'NREL Scaling Data'!$C:$C,Calculations!$L98,'NREL Scaling Data'!$D:$D,Calculations!$N98)-SUMIFS('NREL Scaling Data'!$F:$F,'NREL Scaling Data'!$B:$B,UPPER(About!$B$1),'NREL Scaling Data'!$E:$E,Calculations!$M98,'NREL Scaling Data'!$A:$A,S$3,'NREL Scaling Data'!$C:$C,Calculations!$L98,'NREL Scaling Data'!$D:$D,Calculations!$N98))/SUMIFS('NREL Scaling Data'!$F:$F,'NREL Scaling Data'!$B:$B,UPPER(About!$B$1),'NREL Scaling Data'!$E:$E,Calculations!$M98,'NREL Scaling Data'!$A:$A,S$3,'NREL Scaling Data'!$C:$C,Calculations!$L98,'NREL Scaling Data'!$D:$D,Calculations!$N98) + 1) * S98,0)</f>
        <v>0</v>
      </c>
      <c r="U98" s="45">
        <f>IFERROR(((SUMIFS('NREL Scaling Data'!$F:$F,'NREL Scaling Data'!$B:$B,UPPER(About!$B$1),'NREL Scaling Data'!$E:$E,Calculations!$M98,'NREL Scaling Data'!$A:$A,U$3,'NREL Scaling Data'!$C:$C,Calculations!$L98,'NREL Scaling Data'!$D:$D,Calculations!$N98)-SUMIFS('NREL Scaling Data'!$F:$F,'NREL Scaling Data'!$B:$B,UPPER(About!$B$1),'NREL Scaling Data'!$E:$E,Calculations!$M98,'NREL Scaling Data'!$A:$A,T$3,'NREL Scaling Data'!$C:$C,Calculations!$L98,'NREL Scaling Data'!$D:$D,Calculations!$N98))/SUMIFS('NREL Scaling Data'!$F:$F,'NREL Scaling Data'!$B:$B,UPPER(About!$B$1),'NREL Scaling Data'!$E:$E,Calculations!$M98,'NREL Scaling Data'!$A:$A,T$3,'NREL Scaling Data'!$C:$C,Calculations!$L98,'NREL Scaling Data'!$D:$D,Calculations!$N98) + 1) * T98,0)</f>
        <v>0</v>
      </c>
      <c r="V98" s="45">
        <f>IFERROR(((SUMIFS('NREL Scaling Data'!$F:$F,'NREL Scaling Data'!$B:$B,UPPER(About!$B$1),'NREL Scaling Data'!$E:$E,Calculations!$M98,'NREL Scaling Data'!$A:$A,V$3,'NREL Scaling Data'!$C:$C,Calculations!$L98,'NREL Scaling Data'!$D:$D,Calculations!$N98)-SUMIFS('NREL Scaling Data'!$F:$F,'NREL Scaling Data'!$B:$B,UPPER(About!$B$1),'NREL Scaling Data'!$E:$E,Calculations!$M98,'NREL Scaling Data'!$A:$A,U$3,'NREL Scaling Data'!$C:$C,Calculations!$L98,'NREL Scaling Data'!$D:$D,Calculations!$N98))/SUMIFS('NREL Scaling Data'!$F:$F,'NREL Scaling Data'!$B:$B,UPPER(About!$B$1),'NREL Scaling Data'!$E:$E,Calculations!$M98,'NREL Scaling Data'!$A:$A,U$3,'NREL Scaling Data'!$C:$C,Calculations!$L98,'NREL Scaling Data'!$D:$D,Calculations!$N98) + 1) * U98,0)</f>
        <v>0</v>
      </c>
      <c r="W98" s="45">
        <f>IFERROR(((SUMIFS('NREL Scaling Data'!$F:$F,'NREL Scaling Data'!$B:$B,UPPER(About!$B$1),'NREL Scaling Data'!$E:$E,Calculations!$M98,'NREL Scaling Data'!$A:$A,W$3,'NREL Scaling Data'!$C:$C,Calculations!$L98,'NREL Scaling Data'!$D:$D,Calculations!$N98)-SUMIFS('NREL Scaling Data'!$F:$F,'NREL Scaling Data'!$B:$B,UPPER(About!$B$1),'NREL Scaling Data'!$E:$E,Calculations!$M98,'NREL Scaling Data'!$A:$A,V$3,'NREL Scaling Data'!$C:$C,Calculations!$L98,'NREL Scaling Data'!$D:$D,Calculations!$N98))/SUMIFS('NREL Scaling Data'!$F:$F,'NREL Scaling Data'!$B:$B,UPPER(About!$B$1),'NREL Scaling Data'!$E:$E,Calculations!$M98,'NREL Scaling Data'!$A:$A,V$3,'NREL Scaling Data'!$C:$C,Calculations!$L98,'NREL Scaling Data'!$D:$D,Calculations!$N98) + 1) * V98,0)</f>
        <v>0</v>
      </c>
      <c r="X98" s="45">
        <f>IFERROR(((SUMIFS('NREL Scaling Data'!$F:$F,'NREL Scaling Data'!$B:$B,UPPER(About!$B$1),'NREL Scaling Data'!$E:$E,Calculations!$M98,'NREL Scaling Data'!$A:$A,X$3,'NREL Scaling Data'!$C:$C,Calculations!$L98,'NREL Scaling Data'!$D:$D,Calculations!$N98)-SUMIFS('NREL Scaling Data'!$F:$F,'NREL Scaling Data'!$B:$B,UPPER(About!$B$1),'NREL Scaling Data'!$E:$E,Calculations!$M98,'NREL Scaling Data'!$A:$A,W$3,'NREL Scaling Data'!$C:$C,Calculations!$L98,'NREL Scaling Data'!$D:$D,Calculations!$N98))/SUMIFS('NREL Scaling Data'!$F:$F,'NREL Scaling Data'!$B:$B,UPPER(About!$B$1),'NREL Scaling Data'!$E:$E,Calculations!$M98,'NREL Scaling Data'!$A:$A,W$3,'NREL Scaling Data'!$C:$C,Calculations!$L98,'NREL Scaling Data'!$D:$D,Calculations!$N98) + 1) * W98,0)</f>
        <v>0</v>
      </c>
      <c r="Y98" s="45">
        <f>IFERROR(((SUMIFS('NREL Scaling Data'!$F:$F,'NREL Scaling Data'!$B:$B,UPPER(About!$B$1),'NREL Scaling Data'!$E:$E,Calculations!$M98,'NREL Scaling Data'!$A:$A,Y$3,'NREL Scaling Data'!$C:$C,Calculations!$L98,'NREL Scaling Data'!$D:$D,Calculations!$N98)-SUMIFS('NREL Scaling Data'!$F:$F,'NREL Scaling Data'!$B:$B,UPPER(About!$B$1),'NREL Scaling Data'!$E:$E,Calculations!$M98,'NREL Scaling Data'!$A:$A,X$3,'NREL Scaling Data'!$C:$C,Calculations!$L98,'NREL Scaling Data'!$D:$D,Calculations!$N98))/SUMIFS('NREL Scaling Data'!$F:$F,'NREL Scaling Data'!$B:$B,UPPER(About!$B$1),'NREL Scaling Data'!$E:$E,Calculations!$M98,'NREL Scaling Data'!$A:$A,X$3,'NREL Scaling Data'!$C:$C,Calculations!$L98,'NREL Scaling Data'!$D:$D,Calculations!$N98) + 1) * X98,0)</f>
        <v>0</v>
      </c>
      <c r="Z98" s="45">
        <f>IFERROR(((SUMIFS('NREL Scaling Data'!$F:$F,'NREL Scaling Data'!$B:$B,UPPER(About!$B$1),'NREL Scaling Data'!$E:$E,Calculations!$M98,'NREL Scaling Data'!$A:$A,Z$3,'NREL Scaling Data'!$C:$C,Calculations!$L98,'NREL Scaling Data'!$D:$D,Calculations!$N98)-SUMIFS('NREL Scaling Data'!$F:$F,'NREL Scaling Data'!$B:$B,UPPER(About!$B$1),'NREL Scaling Data'!$E:$E,Calculations!$M98,'NREL Scaling Data'!$A:$A,Y$3,'NREL Scaling Data'!$C:$C,Calculations!$L98,'NREL Scaling Data'!$D:$D,Calculations!$N98))/SUMIFS('NREL Scaling Data'!$F:$F,'NREL Scaling Data'!$B:$B,UPPER(About!$B$1),'NREL Scaling Data'!$E:$E,Calculations!$M98,'NREL Scaling Data'!$A:$A,Y$3,'NREL Scaling Data'!$C:$C,Calculations!$L98,'NREL Scaling Data'!$D:$D,Calculations!$N98) + 1) * Y98,0)</f>
        <v>0</v>
      </c>
      <c r="AA98" s="45">
        <f>IFERROR(((SUMIFS('NREL Scaling Data'!$F:$F,'NREL Scaling Data'!$B:$B,UPPER(About!$B$1),'NREL Scaling Data'!$E:$E,Calculations!$M98,'NREL Scaling Data'!$A:$A,AA$3,'NREL Scaling Data'!$C:$C,Calculations!$L98,'NREL Scaling Data'!$D:$D,Calculations!$N98)-SUMIFS('NREL Scaling Data'!$F:$F,'NREL Scaling Data'!$B:$B,UPPER(About!$B$1),'NREL Scaling Data'!$E:$E,Calculations!$M98,'NREL Scaling Data'!$A:$A,Z$3,'NREL Scaling Data'!$C:$C,Calculations!$L98,'NREL Scaling Data'!$D:$D,Calculations!$N98))/SUMIFS('NREL Scaling Data'!$F:$F,'NREL Scaling Data'!$B:$B,UPPER(About!$B$1),'NREL Scaling Data'!$E:$E,Calculations!$M98,'NREL Scaling Data'!$A:$A,Z$3,'NREL Scaling Data'!$C:$C,Calculations!$L98,'NREL Scaling Data'!$D:$D,Calculations!$N98) + 1) * Z98,0)</f>
        <v>0</v>
      </c>
      <c r="AB98" s="45">
        <f>IFERROR(((SUMIFS('NREL Scaling Data'!$F:$F,'NREL Scaling Data'!$B:$B,UPPER(About!$B$1),'NREL Scaling Data'!$E:$E,Calculations!$M98,'NREL Scaling Data'!$A:$A,AB$3,'NREL Scaling Data'!$C:$C,Calculations!$L98,'NREL Scaling Data'!$D:$D,Calculations!$N98)-SUMIFS('NREL Scaling Data'!$F:$F,'NREL Scaling Data'!$B:$B,UPPER(About!$B$1),'NREL Scaling Data'!$E:$E,Calculations!$M98,'NREL Scaling Data'!$A:$A,AA$3,'NREL Scaling Data'!$C:$C,Calculations!$L98,'NREL Scaling Data'!$D:$D,Calculations!$N98))/SUMIFS('NREL Scaling Data'!$F:$F,'NREL Scaling Data'!$B:$B,UPPER(About!$B$1),'NREL Scaling Data'!$E:$E,Calculations!$M98,'NREL Scaling Data'!$A:$A,AA$3,'NREL Scaling Data'!$C:$C,Calculations!$L98,'NREL Scaling Data'!$D:$D,Calculations!$N98) + 1) * AA98,0)</f>
        <v>0</v>
      </c>
      <c r="AC98" s="45">
        <f>IFERROR(((SUMIFS('NREL Scaling Data'!$F:$F,'NREL Scaling Data'!$B:$B,UPPER(About!$B$1),'NREL Scaling Data'!$E:$E,Calculations!$M98,'NREL Scaling Data'!$A:$A,AC$3,'NREL Scaling Data'!$C:$C,Calculations!$L98,'NREL Scaling Data'!$D:$D,Calculations!$N98)-SUMIFS('NREL Scaling Data'!$F:$F,'NREL Scaling Data'!$B:$B,UPPER(About!$B$1),'NREL Scaling Data'!$E:$E,Calculations!$M98,'NREL Scaling Data'!$A:$A,AB$3,'NREL Scaling Data'!$C:$C,Calculations!$L98,'NREL Scaling Data'!$D:$D,Calculations!$N98))/SUMIFS('NREL Scaling Data'!$F:$F,'NREL Scaling Data'!$B:$B,UPPER(About!$B$1),'NREL Scaling Data'!$E:$E,Calculations!$M98,'NREL Scaling Data'!$A:$A,AB$3,'NREL Scaling Data'!$C:$C,Calculations!$L98,'NREL Scaling Data'!$D:$D,Calculations!$N98) + 1) * AB98,0)</f>
        <v>0</v>
      </c>
      <c r="AD98" s="45">
        <f>IFERROR(((SUMIFS('NREL Scaling Data'!$F:$F,'NREL Scaling Data'!$B:$B,UPPER(About!$B$1),'NREL Scaling Data'!$E:$E,Calculations!$M98,'NREL Scaling Data'!$A:$A,AD$3,'NREL Scaling Data'!$C:$C,Calculations!$L98,'NREL Scaling Data'!$D:$D,Calculations!$N98)-SUMIFS('NREL Scaling Data'!$F:$F,'NREL Scaling Data'!$B:$B,UPPER(About!$B$1),'NREL Scaling Data'!$E:$E,Calculations!$M98,'NREL Scaling Data'!$A:$A,AC$3,'NREL Scaling Data'!$C:$C,Calculations!$L98,'NREL Scaling Data'!$D:$D,Calculations!$N98))/SUMIFS('NREL Scaling Data'!$F:$F,'NREL Scaling Data'!$B:$B,UPPER(About!$B$1),'NREL Scaling Data'!$E:$E,Calculations!$M98,'NREL Scaling Data'!$A:$A,AC$3,'NREL Scaling Data'!$C:$C,Calculations!$L98,'NREL Scaling Data'!$D:$D,Calculations!$N98) + 1) * AC98,0)</f>
        <v>0</v>
      </c>
      <c r="AE98" s="45">
        <f>IFERROR(((SUMIFS('NREL Scaling Data'!$F:$F,'NREL Scaling Data'!$B:$B,UPPER(About!$B$1),'NREL Scaling Data'!$E:$E,Calculations!$M98,'NREL Scaling Data'!$A:$A,AE$3,'NREL Scaling Data'!$C:$C,Calculations!$L98,'NREL Scaling Data'!$D:$D,Calculations!$N98)-SUMIFS('NREL Scaling Data'!$F:$F,'NREL Scaling Data'!$B:$B,UPPER(About!$B$1),'NREL Scaling Data'!$E:$E,Calculations!$M98,'NREL Scaling Data'!$A:$A,AD$3,'NREL Scaling Data'!$C:$C,Calculations!$L98,'NREL Scaling Data'!$D:$D,Calculations!$N98))/SUMIFS('NREL Scaling Data'!$F:$F,'NREL Scaling Data'!$B:$B,UPPER(About!$B$1),'NREL Scaling Data'!$E:$E,Calculations!$M98,'NREL Scaling Data'!$A:$A,AD$3,'NREL Scaling Data'!$C:$C,Calculations!$L98,'NREL Scaling Data'!$D:$D,Calculations!$N98) + 1) * AD98,0)</f>
        <v>0</v>
      </c>
      <c r="AF98" s="45">
        <f>IFERROR(((SUMIFS('NREL Scaling Data'!$F:$F,'NREL Scaling Data'!$B:$B,UPPER(About!$B$1),'NREL Scaling Data'!$E:$E,Calculations!$M98,'NREL Scaling Data'!$A:$A,AF$3,'NREL Scaling Data'!$C:$C,Calculations!$L98,'NREL Scaling Data'!$D:$D,Calculations!$N98)-SUMIFS('NREL Scaling Data'!$F:$F,'NREL Scaling Data'!$B:$B,UPPER(About!$B$1),'NREL Scaling Data'!$E:$E,Calculations!$M98,'NREL Scaling Data'!$A:$A,AE$3,'NREL Scaling Data'!$C:$C,Calculations!$L98,'NREL Scaling Data'!$D:$D,Calculations!$N98))/SUMIFS('NREL Scaling Data'!$F:$F,'NREL Scaling Data'!$B:$B,UPPER(About!$B$1),'NREL Scaling Data'!$E:$E,Calculations!$M98,'NREL Scaling Data'!$A:$A,AE$3,'NREL Scaling Data'!$C:$C,Calculations!$L98,'NREL Scaling Data'!$D:$D,Calculations!$N98) + 1) * AE98,0)</f>
        <v>0</v>
      </c>
      <c r="AG98" s="45">
        <f>IFERROR(((SUMIFS('NREL Scaling Data'!$F:$F,'NREL Scaling Data'!$B:$B,UPPER(About!$B$1),'NREL Scaling Data'!$E:$E,Calculations!$M98,'NREL Scaling Data'!$A:$A,AG$3,'NREL Scaling Data'!$C:$C,Calculations!$L98,'NREL Scaling Data'!$D:$D,Calculations!$N98)-SUMIFS('NREL Scaling Data'!$F:$F,'NREL Scaling Data'!$B:$B,UPPER(About!$B$1),'NREL Scaling Data'!$E:$E,Calculations!$M98,'NREL Scaling Data'!$A:$A,AF$3,'NREL Scaling Data'!$C:$C,Calculations!$L98,'NREL Scaling Data'!$D:$D,Calculations!$N98))/SUMIFS('NREL Scaling Data'!$F:$F,'NREL Scaling Data'!$B:$B,UPPER(About!$B$1),'NREL Scaling Data'!$E:$E,Calculations!$M98,'NREL Scaling Data'!$A:$A,AF$3,'NREL Scaling Data'!$C:$C,Calculations!$L98,'NREL Scaling Data'!$D:$D,Calculations!$N98) + 1) * AF98,0)</f>
        <v>0</v>
      </c>
      <c r="AH98" s="45">
        <f>IFERROR(((SUMIFS('NREL Scaling Data'!$F:$F,'NREL Scaling Data'!$B:$B,UPPER(About!$B$1),'NREL Scaling Data'!$E:$E,Calculations!$M98,'NREL Scaling Data'!$A:$A,AH$3,'NREL Scaling Data'!$C:$C,Calculations!$L98,'NREL Scaling Data'!$D:$D,Calculations!$N98)-SUMIFS('NREL Scaling Data'!$F:$F,'NREL Scaling Data'!$B:$B,UPPER(About!$B$1),'NREL Scaling Data'!$E:$E,Calculations!$M98,'NREL Scaling Data'!$A:$A,AG$3,'NREL Scaling Data'!$C:$C,Calculations!$L98,'NREL Scaling Data'!$D:$D,Calculations!$N98))/SUMIFS('NREL Scaling Data'!$F:$F,'NREL Scaling Data'!$B:$B,UPPER(About!$B$1),'NREL Scaling Data'!$E:$E,Calculations!$M98,'NREL Scaling Data'!$A:$A,AG$3,'NREL Scaling Data'!$C:$C,Calculations!$L98,'NREL Scaling Data'!$D:$D,Calculations!$N98) + 1) * AG98,0)</f>
        <v>0</v>
      </c>
      <c r="AI98" s="45">
        <f>IFERROR(((SUMIFS('NREL Scaling Data'!$F:$F,'NREL Scaling Data'!$B:$B,UPPER(About!$B$1),'NREL Scaling Data'!$E:$E,Calculations!$M98,'NREL Scaling Data'!$A:$A,AI$3,'NREL Scaling Data'!$C:$C,Calculations!$L98,'NREL Scaling Data'!$D:$D,Calculations!$N98)-SUMIFS('NREL Scaling Data'!$F:$F,'NREL Scaling Data'!$B:$B,UPPER(About!$B$1),'NREL Scaling Data'!$E:$E,Calculations!$M98,'NREL Scaling Data'!$A:$A,AH$3,'NREL Scaling Data'!$C:$C,Calculations!$L98,'NREL Scaling Data'!$D:$D,Calculations!$N98))/SUMIFS('NREL Scaling Data'!$F:$F,'NREL Scaling Data'!$B:$B,UPPER(About!$B$1),'NREL Scaling Data'!$E:$E,Calculations!$M98,'NREL Scaling Data'!$A:$A,AH$3,'NREL Scaling Data'!$C:$C,Calculations!$L98,'NREL Scaling Data'!$D:$D,Calculations!$N98) + 1) * AH98,0)</f>
        <v>0</v>
      </c>
      <c r="AJ98" s="45">
        <f>IFERROR(((SUMIFS('NREL Scaling Data'!$F:$F,'NREL Scaling Data'!$B:$B,UPPER(About!$B$1),'NREL Scaling Data'!$E:$E,Calculations!$M98,'NREL Scaling Data'!$A:$A,AJ$3,'NREL Scaling Data'!$C:$C,Calculations!$L98,'NREL Scaling Data'!$D:$D,Calculations!$N98)-SUMIFS('NREL Scaling Data'!$F:$F,'NREL Scaling Data'!$B:$B,UPPER(About!$B$1),'NREL Scaling Data'!$E:$E,Calculations!$M98,'NREL Scaling Data'!$A:$A,AI$3,'NREL Scaling Data'!$C:$C,Calculations!$L98,'NREL Scaling Data'!$D:$D,Calculations!$N98))/SUMIFS('NREL Scaling Data'!$F:$F,'NREL Scaling Data'!$B:$B,UPPER(About!$B$1),'NREL Scaling Data'!$E:$E,Calculations!$M98,'NREL Scaling Data'!$A:$A,AI$3,'NREL Scaling Data'!$C:$C,Calculations!$L98,'NREL Scaling Data'!$D:$D,Calculations!$N98) + 1) * AI98,0)</f>
        <v>0</v>
      </c>
      <c r="AK98" s="45">
        <f>IFERROR(((SUMIFS('NREL Scaling Data'!$F:$F,'NREL Scaling Data'!$B:$B,UPPER(About!$B$1),'NREL Scaling Data'!$E:$E,Calculations!$M98,'NREL Scaling Data'!$A:$A,AK$3,'NREL Scaling Data'!$C:$C,Calculations!$L98,'NREL Scaling Data'!$D:$D,Calculations!$N98)-SUMIFS('NREL Scaling Data'!$F:$F,'NREL Scaling Data'!$B:$B,UPPER(About!$B$1),'NREL Scaling Data'!$E:$E,Calculations!$M98,'NREL Scaling Data'!$A:$A,AJ$3,'NREL Scaling Data'!$C:$C,Calculations!$L98,'NREL Scaling Data'!$D:$D,Calculations!$N98))/SUMIFS('NREL Scaling Data'!$F:$F,'NREL Scaling Data'!$B:$B,UPPER(About!$B$1),'NREL Scaling Data'!$E:$E,Calculations!$M98,'NREL Scaling Data'!$A:$A,AJ$3,'NREL Scaling Data'!$C:$C,Calculations!$L98,'NREL Scaling Data'!$D:$D,Calculations!$N98) + 1) * AJ98,0)</f>
        <v>0</v>
      </c>
      <c r="AL98" s="45">
        <f>IFERROR(((SUMIFS('NREL Scaling Data'!$F:$F,'NREL Scaling Data'!$B:$B,UPPER(About!$B$1),'NREL Scaling Data'!$E:$E,Calculations!$M98,'NREL Scaling Data'!$A:$A,AL$3,'NREL Scaling Data'!$C:$C,Calculations!$L98,'NREL Scaling Data'!$D:$D,Calculations!$N98)-SUMIFS('NREL Scaling Data'!$F:$F,'NREL Scaling Data'!$B:$B,UPPER(About!$B$1),'NREL Scaling Data'!$E:$E,Calculations!$M98,'NREL Scaling Data'!$A:$A,AK$3,'NREL Scaling Data'!$C:$C,Calculations!$L98,'NREL Scaling Data'!$D:$D,Calculations!$N98))/SUMIFS('NREL Scaling Data'!$F:$F,'NREL Scaling Data'!$B:$B,UPPER(About!$B$1),'NREL Scaling Data'!$E:$E,Calculations!$M98,'NREL Scaling Data'!$A:$A,AK$3,'NREL Scaling Data'!$C:$C,Calculations!$L98,'NREL Scaling Data'!$D:$D,Calculations!$N98) + 1) * AK98,0)</f>
        <v>0</v>
      </c>
      <c r="AM98" s="45">
        <f>IFERROR(((SUMIFS('NREL Scaling Data'!$F:$F,'NREL Scaling Data'!$B:$B,UPPER(About!$B$1),'NREL Scaling Data'!$E:$E,Calculations!$M98,'NREL Scaling Data'!$A:$A,AM$3,'NREL Scaling Data'!$C:$C,Calculations!$L98,'NREL Scaling Data'!$D:$D,Calculations!$N98)-SUMIFS('NREL Scaling Data'!$F:$F,'NREL Scaling Data'!$B:$B,UPPER(About!$B$1),'NREL Scaling Data'!$E:$E,Calculations!$M98,'NREL Scaling Data'!$A:$A,AL$3,'NREL Scaling Data'!$C:$C,Calculations!$L98,'NREL Scaling Data'!$D:$D,Calculations!$N98))/SUMIFS('NREL Scaling Data'!$F:$F,'NREL Scaling Data'!$B:$B,UPPER(About!$B$1),'NREL Scaling Data'!$E:$E,Calculations!$M98,'NREL Scaling Data'!$A:$A,AL$3,'NREL Scaling Data'!$C:$C,Calculations!$L98,'NREL Scaling Data'!$D:$D,Calculations!$N98) + 1) * AL98,0)</f>
        <v>0</v>
      </c>
      <c r="AN98" s="45">
        <f>IFERROR(((SUMIFS('NREL Scaling Data'!$F:$F,'NREL Scaling Data'!$B:$B,UPPER(About!$B$1),'NREL Scaling Data'!$E:$E,Calculations!$M98,'NREL Scaling Data'!$A:$A,AN$3,'NREL Scaling Data'!$C:$C,Calculations!$L98,'NREL Scaling Data'!$D:$D,Calculations!$N98)-SUMIFS('NREL Scaling Data'!$F:$F,'NREL Scaling Data'!$B:$B,UPPER(About!$B$1),'NREL Scaling Data'!$E:$E,Calculations!$M98,'NREL Scaling Data'!$A:$A,AM$3,'NREL Scaling Data'!$C:$C,Calculations!$L98,'NREL Scaling Data'!$D:$D,Calculations!$N98))/SUMIFS('NREL Scaling Data'!$F:$F,'NREL Scaling Data'!$B:$B,UPPER(About!$B$1),'NREL Scaling Data'!$E:$E,Calculations!$M98,'NREL Scaling Data'!$A:$A,AM$3,'NREL Scaling Data'!$C:$C,Calculations!$L98,'NREL Scaling Data'!$D:$D,Calculations!$N98) + 1) * AM98,0)</f>
        <v>0</v>
      </c>
      <c r="AO98" s="45">
        <f>IFERROR(((SUMIFS('NREL Scaling Data'!$F:$F,'NREL Scaling Data'!$B:$B,UPPER(About!$B$1),'NREL Scaling Data'!$E:$E,Calculations!$M98,'NREL Scaling Data'!$A:$A,AO$3,'NREL Scaling Data'!$C:$C,Calculations!$L98,'NREL Scaling Data'!$D:$D,Calculations!$N98)-SUMIFS('NREL Scaling Data'!$F:$F,'NREL Scaling Data'!$B:$B,UPPER(About!$B$1),'NREL Scaling Data'!$E:$E,Calculations!$M98,'NREL Scaling Data'!$A:$A,AN$3,'NREL Scaling Data'!$C:$C,Calculations!$L98,'NREL Scaling Data'!$D:$D,Calculations!$N98))/SUMIFS('NREL Scaling Data'!$F:$F,'NREL Scaling Data'!$B:$B,UPPER(About!$B$1),'NREL Scaling Data'!$E:$E,Calculations!$M98,'NREL Scaling Data'!$A:$A,AN$3,'NREL Scaling Data'!$C:$C,Calculations!$L98,'NREL Scaling Data'!$D:$D,Calculations!$N98) + 1) * AN98,0)</f>
        <v>0</v>
      </c>
      <c r="AP98" s="45">
        <f>IFERROR(((SUMIFS('NREL Scaling Data'!$F:$F,'NREL Scaling Data'!$B:$B,UPPER(About!$B$1),'NREL Scaling Data'!$E:$E,Calculations!$M98,'NREL Scaling Data'!$A:$A,AP$3,'NREL Scaling Data'!$C:$C,Calculations!$L98,'NREL Scaling Data'!$D:$D,Calculations!$N98)-SUMIFS('NREL Scaling Data'!$F:$F,'NREL Scaling Data'!$B:$B,UPPER(About!$B$1),'NREL Scaling Data'!$E:$E,Calculations!$M98,'NREL Scaling Data'!$A:$A,AO$3,'NREL Scaling Data'!$C:$C,Calculations!$L98,'NREL Scaling Data'!$D:$D,Calculations!$N98))/SUMIFS('NREL Scaling Data'!$F:$F,'NREL Scaling Data'!$B:$B,UPPER(About!$B$1),'NREL Scaling Data'!$E:$E,Calculations!$M98,'NREL Scaling Data'!$A:$A,AO$3,'NREL Scaling Data'!$C:$C,Calculations!$L98,'NREL Scaling Data'!$D:$D,Calculations!$N98) + 1) * AO98,0)</f>
        <v>0</v>
      </c>
      <c r="AQ98" s="45">
        <f>IFERROR(((SUMIFS('NREL Scaling Data'!$F:$F,'NREL Scaling Data'!$B:$B,UPPER(About!$B$1),'NREL Scaling Data'!$E:$E,Calculations!$M98,'NREL Scaling Data'!$A:$A,AQ$3,'NREL Scaling Data'!$C:$C,Calculations!$L98,'NREL Scaling Data'!$D:$D,Calculations!$N98)-SUMIFS('NREL Scaling Data'!$F:$F,'NREL Scaling Data'!$B:$B,UPPER(About!$B$1),'NREL Scaling Data'!$E:$E,Calculations!$M98,'NREL Scaling Data'!$A:$A,AP$3,'NREL Scaling Data'!$C:$C,Calculations!$L98,'NREL Scaling Data'!$D:$D,Calculations!$N98))/SUMIFS('NREL Scaling Data'!$F:$F,'NREL Scaling Data'!$B:$B,UPPER(About!$B$1),'NREL Scaling Data'!$E:$E,Calculations!$M98,'NREL Scaling Data'!$A:$A,AP$3,'NREL Scaling Data'!$C:$C,Calculations!$L98,'NREL Scaling Data'!$D:$D,Calculations!$N98) + 1) * AP98,0)</f>
        <v>0</v>
      </c>
      <c r="AR98" s="45">
        <f>IFERROR(((SUMIFS('NREL Scaling Data'!$F:$F,'NREL Scaling Data'!$B:$B,UPPER(About!$B$1),'NREL Scaling Data'!$E:$E,Calculations!$M98,'NREL Scaling Data'!$A:$A,AR$3,'NREL Scaling Data'!$C:$C,Calculations!$L98,'NREL Scaling Data'!$D:$D,Calculations!$N98)-SUMIFS('NREL Scaling Data'!$F:$F,'NREL Scaling Data'!$B:$B,UPPER(About!$B$1),'NREL Scaling Data'!$E:$E,Calculations!$M98,'NREL Scaling Data'!$A:$A,AQ$3,'NREL Scaling Data'!$C:$C,Calculations!$L98,'NREL Scaling Data'!$D:$D,Calculations!$N98))/SUMIFS('NREL Scaling Data'!$F:$F,'NREL Scaling Data'!$B:$B,UPPER(About!$B$1),'NREL Scaling Data'!$E:$E,Calculations!$M98,'NREL Scaling Data'!$A:$A,AQ$3,'NREL Scaling Data'!$C:$C,Calculations!$L98,'NREL Scaling Data'!$D:$D,Calculations!$N98) + 1) * AQ98,0)</f>
        <v>0</v>
      </c>
      <c r="AS98" s="45">
        <f>IFERROR(((SUMIFS('NREL Scaling Data'!$F:$F,'NREL Scaling Data'!$B:$B,UPPER(About!$B$1),'NREL Scaling Data'!$E:$E,Calculations!$M98,'NREL Scaling Data'!$A:$A,AS$3,'NREL Scaling Data'!$C:$C,Calculations!$L98,'NREL Scaling Data'!$D:$D,Calculations!$N98)-SUMIFS('NREL Scaling Data'!$F:$F,'NREL Scaling Data'!$B:$B,UPPER(About!$B$1),'NREL Scaling Data'!$E:$E,Calculations!$M98,'NREL Scaling Data'!$A:$A,AR$3,'NREL Scaling Data'!$C:$C,Calculations!$L98,'NREL Scaling Data'!$D:$D,Calculations!$N98))/SUMIFS('NREL Scaling Data'!$F:$F,'NREL Scaling Data'!$B:$B,UPPER(About!$B$1),'NREL Scaling Data'!$E:$E,Calculations!$M98,'NREL Scaling Data'!$A:$A,AR$3,'NREL Scaling Data'!$C:$C,Calculations!$L98,'NREL Scaling Data'!$D:$D,Calculations!$N98) + 1) * AR98,0)</f>
        <v>0</v>
      </c>
      <c r="AT98" s="45">
        <f>IFERROR(((SUMIFS('NREL Scaling Data'!$F:$F,'NREL Scaling Data'!$B:$B,UPPER(About!$B$1),'NREL Scaling Data'!$E:$E,Calculations!$M98,'NREL Scaling Data'!$A:$A,AT$3,'NREL Scaling Data'!$C:$C,Calculations!$L98,'NREL Scaling Data'!$D:$D,Calculations!$N98)-SUMIFS('NREL Scaling Data'!$F:$F,'NREL Scaling Data'!$B:$B,UPPER(About!$B$1),'NREL Scaling Data'!$E:$E,Calculations!$M98,'NREL Scaling Data'!$A:$A,AS$3,'NREL Scaling Data'!$C:$C,Calculations!$L98,'NREL Scaling Data'!$D:$D,Calculations!$N98))/SUMIFS('NREL Scaling Data'!$F:$F,'NREL Scaling Data'!$B:$B,UPPER(About!$B$1),'NREL Scaling Data'!$E:$E,Calculations!$M98,'NREL Scaling Data'!$A:$A,AS$3,'NREL Scaling Data'!$C:$C,Calculations!$L98,'NREL Scaling Data'!$D:$D,Calculations!$N98) + 1) * AS98,0)</f>
        <v>0</v>
      </c>
    </row>
    <row r="99" spans="2:46">
      <c r="I99" s="12" t="s">
        <v>1084</v>
      </c>
      <c r="J99" s="209">
        <f>IFERROR(SUMIFS('NREL Scaling Data'!F:F,'NREL Scaling Data'!B:B,UPPER(About!$B$1),'NREL Scaling Data'!E:E,Calculations!M99,'NREL Scaling Data'!A:A, 2021,'NREL Scaling Data'!C:C,Calculations!L99,'NREL Scaling Data'!D:D,Calculations!N99) / SUMIFS('NREL Scaling Data'!F:F,'NREL Scaling Data'!B:B,UPPER(About!$B$1),'NREL Scaling Data'!A:A, 2021,'NREL Scaling Data'!C:C,Calculations!L99,'NREL Scaling Data'!D:D,Calculations!N99),0)</f>
        <v>0</v>
      </c>
      <c r="K99" s="210">
        <f t="shared" si="20"/>
        <v>5.7633672610931462E-2</v>
      </c>
      <c r="L99" s="209" t="s">
        <v>1022</v>
      </c>
      <c r="M99" s="12" t="s">
        <v>1019</v>
      </c>
      <c r="N99" s="1" t="s">
        <v>83</v>
      </c>
      <c r="O99" s="7">
        <f t="shared" si="21"/>
        <v>0</v>
      </c>
      <c r="P99" s="7">
        <f t="shared" si="22"/>
        <v>0</v>
      </c>
      <c r="Q99" s="45">
        <f>SUMIFS('SEDS 2021'!$F$23:$F$40,'SEDS 2021'!E$23:E$40,Calculations!L99,'SEDS 2021'!D$23:D$40,Calculations!N99)*J99*K99</f>
        <v>0</v>
      </c>
      <c r="R99" s="45">
        <f>IFERROR(((SUMIFS('NREL Scaling Data'!$F:$F,'NREL Scaling Data'!$B:$B,UPPER(About!$B$1),'NREL Scaling Data'!$E:$E,Calculations!$M99,'NREL Scaling Data'!$A:$A,R$3,'NREL Scaling Data'!$C:$C,Calculations!$L99,'NREL Scaling Data'!$D:$D,Calculations!$N99)-SUMIFS('NREL Scaling Data'!$F:$F,'NREL Scaling Data'!$B:$B,UPPER(About!$B$1),'NREL Scaling Data'!$E:$E,Calculations!$M99,'NREL Scaling Data'!$A:$A,Q$3,'NREL Scaling Data'!$C:$C,Calculations!$L99,'NREL Scaling Data'!$D:$D,Calculations!$N99))/SUMIFS('NREL Scaling Data'!$F:$F,'NREL Scaling Data'!$B:$B,UPPER(About!$B$1),'NREL Scaling Data'!$E:$E,Calculations!$M99,'NREL Scaling Data'!$A:$A,Q$3,'NREL Scaling Data'!$C:$C,Calculations!$L99,'NREL Scaling Data'!$D:$D,Calculations!$N99) + 1) * Q99,0)</f>
        <v>0</v>
      </c>
      <c r="S99" s="45">
        <f>IFERROR(((SUMIFS('NREL Scaling Data'!$F:$F,'NREL Scaling Data'!$B:$B,UPPER(About!$B$1),'NREL Scaling Data'!$E:$E,Calculations!$M99,'NREL Scaling Data'!$A:$A,S$3,'NREL Scaling Data'!$C:$C,Calculations!$L99,'NREL Scaling Data'!$D:$D,Calculations!$N99)-SUMIFS('NREL Scaling Data'!$F:$F,'NREL Scaling Data'!$B:$B,UPPER(About!$B$1),'NREL Scaling Data'!$E:$E,Calculations!$M99,'NREL Scaling Data'!$A:$A,R$3,'NREL Scaling Data'!$C:$C,Calculations!$L99,'NREL Scaling Data'!$D:$D,Calculations!$N99))/SUMIFS('NREL Scaling Data'!$F:$F,'NREL Scaling Data'!$B:$B,UPPER(About!$B$1),'NREL Scaling Data'!$E:$E,Calculations!$M99,'NREL Scaling Data'!$A:$A,R$3,'NREL Scaling Data'!$C:$C,Calculations!$L99,'NREL Scaling Data'!$D:$D,Calculations!$N99) + 1) * R99,0)</f>
        <v>0</v>
      </c>
      <c r="T99" s="45">
        <f>IFERROR(((SUMIFS('NREL Scaling Data'!$F:$F,'NREL Scaling Data'!$B:$B,UPPER(About!$B$1),'NREL Scaling Data'!$E:$E,Calculations!$M99,'NREL Scaling Data'!$A:$A,T$3,'NREL Scaling Data'!$C:$C,Calculations!$L99,'NREL Scaling Data'!$D:$D,Calculations!$N99)-SUMIFS('NREL Scaling Data'!$F:$F,'NREL Scaling Data'!$B:$B,UPPER(About!$B$1),'NREL Scaling Data'!$E:$E,Calculations!$M99,'NREL Scaling Data'!$A:$A,S$3,'NREL Scaling Data'!$C:$C,Calculations!$L99,'NREL Scaling Data'!$D:$D,Calculations!$N99))/SUMIFS('NREL Scaling Data'!$F:$F,'NREL Scaling Data'!$B:$B,UPPER(About!$B$1),'NREL Scaling Data'!$E:$E,Calculations!$M99,'NREL Scaling Data'!$A:$A,S$3,'NREL Scaling Data'!$C:$C,Calculations!$L99,'NREL Scaling Data'!$D:$D,Calculations!$N99) + 1) * S99,0)</f>
        <v>0</v>
      </c>
      <c r="U99" s="45">
        <f>IFERROR(((SUMIFS('NREL Scaling Data'!$F:$F,'NREL Scaling Data'!$B:$B,UPPER(About!$B$1),'NREL Scaling Data'!$E:$E,Calculations!$M99,'NREL Scaling Data'!$A:$A,U$3,'NREL Scaling Data'!$C:$C,Calculations!$L99,'NREL Scaling Data'!$D:$D,Calculations!$N99)-SUMIFS('NREL Scaling Data'!$F:$F,'NREL Scaling Data'!$B:$B,UPPER(About!$B$1),'NREL Scaling Data'!$E:$E,Calculations!$M99,'NREL Scaling Data'!$A:$A,T$3,'NREL Scaling Data'!$C:$C,Calculations!$L99,'NREL Scaling Data'!$D:$D,Calculations!$N99))/SUMIFS('NREL Scaling Data'!$F:$F,'NREL Scaling Data'!$B:$B,UPPER(About!$B$1),'NREL Scaling Data'!$E:$E,Calculations!$M99,'NREL Scaling Data'!$A:$A,T$3,'NREL Scaling Data'!$C:$C,Calculations!$L99,'NREL Scaling Data'!$D:$D,Calculations!$N99) + 1) * T99,0)</f>
        <v>0</v>
      </c>
      <c r="V99" s="45">
        <f>IFERROR(((SUMIFS('NREL Scaling Data'!$F:$F,'NREL Scaling Data'!$B:$B,UPPER(About!$B$1),'NREL Scaling Data'!$E:$E,Calculations!$M99,'NREL Scaling Data'!$A:$A,V$3,'NREL Scaling Data'!$C:$C,Calculations!$L99,'NREL Scaling Data'!$D:$D,Calculations!$N99)-SUMIFS('NREL Scaling Data'!$F:$F,'NREL Scaling Data'!$B:$B,UPPER(About!$B$1),'NREL Scaling Data'!$E:$E,Calculations!$M99,'NREL Scaling Data'!$A:$A,U$3,'NREL Scaling Data'!$C:$C,Calculations!$L99,'NREL Scaling Data'!$D:$D,Calculations!$N99))/SUMIFS('NREL Scaling Data'!$F:$F,'NREL Scaling Data'!$B:$B,UPPER(About!$B$1),'NREL Scaling Data'!$E:$E,Calculations!$M99,'NREL Scaling Data'!$A:$A,U$3,'NREL Scaling Data'!$C:$C,Calculations!$L99,'NREL Scaling Data'!$D:$D,Calculations!$N99) + 1) * U99,0)</f>
        <v>0</v>
      </c>
      <c r="W99" s="45">
        <f>IFERROR(((SUMIFS('NREL Scaling Data'!$F:$F,'NREL Scaling Data'!$B:$B,UPPER(About!$B$1),'NREL Scaling Data'!$E:$E,Calculations!$M99,'NREL Scaling Data'!$A:$A,W$3,'NREL Scaling Data'!$C:$C,Calculations!$L99,'NREL Scaling Data'!$D:$D,Calculations!$N99)-SUMIFS('NREL Scaling Data'!$F:$F,'NREL Scaling Data'!$B:$B,UPPER(About!$B$1),'NREL Scaling Data'!$E:$E,Calculations!$M99,'NREL Scaling Data'!$A:$A,V$3,'NREL Scaling Data'!$C:$C,Calculations!$L99,'NREL Scaling Data'!$D:$D,Calculations!$N99))/SUMIFS('NREL Scaling Data'!$F:$F,'NREL Scaling Data'!$B:$B,UPPER(About!$B$1),'NREL Scaling Data'!$E:$E,Calculations!$M99,'NREL Scaling Data'!$A:$A,V$3,'NREL Scaling Data'!$C:$C,Calculations!$L99,'NREL Scaling Data'!$D:$D,Calculations!$N99) + 1) * V99,0)</f>
        <v>0</v>
      </c>
      <c r="X99" s="45">
        <f>IFERROR(((SUMIFS('NREL Scaling Data'!$F:$F,'NREL Scaling Data'!$B:$B,UPPER(About!$B$1),'NREL Scaling Data'!$E:$E,Calculations!$M99,'NREL Scaling Data'!$A:$A,X$3,'NREL Scaling Data'!$C:$C,Calculations!$L99,'NREL Scaling Data'!$D:$D,Calculations!$N99)-SUMIFS('NREL Scaling Data'!$F:$F,'NREL Scaling Data'!$B:$B,UPPER(About!$B$1),'NREL Scaling Data'!$E:$E,Calculations!$M99,'NREL Scaling Data'!$A:$A,W$3,'NREL Scaling Data'!$C:$C,Calculations!$L99,'NREL Scaling Data'!$D:$D,Calculations!$N99))/SUMIFS('NREL Scaling Data'!$F:$F,'NREL Scaling Data'!$B:$B,UPPER(About!$B$1),'NREL Scaling Data'!$E:$E,Calculations!$M99,'NREL Scaling Data'!$A:$A,W$3,'NREL Scaling Data'!$C:$C,Calculations!$L99,'NREL Scaling Data'!$D:$D,Calculations!$N99) + 1) * W99,0)</f>
        <v>0</v>
      </c>
      <c r="Y99" s="45">
        <f>IFERROR(((SUMIFS('NREL Scaling Data'!$F:$F,'NREL Scaling Data'!$B:$B,UPPER(About!$B$1),'NREL Scaling Data'!$E:$E,Calculations!$M99,'NREL Scaling Data'!$A:$A,Y$3,'NREL Scaling Data'!$C:$C,Calculations!$L99,'NREL Scaling Data'!$D:$D,Calculations!$N99)-SUMIFS('NREL Scaling Data'!$F:$F,'NREL Scaling Data'!$B:$B,UPPER(About!$B$1),'NREL Scaling Data'!$E:$E,Calculations!$M99,'NREL Scaling Data'!$A:$A,X$3,'NREL Scaling Data'!$C:$C,Calculations!$L99,'NREL Scaling Data'!$D:$D,Calculations!$N99))/SUMIFS('NREL Scaling Data'!$F:$F,'NREL Scaling Data'!$B:$B,UPPER(About!$B$1),'NREL Scaling Data'!$E:$E,Calculations!$M99,'NREL Scaling Data'!$A:$A,X$3,'NREL Scaling Data'!$C:$C,Calculations!$L99,'NREL Scaling Data'!$D:$D,Calculations!$N99) + 1) * X99,0)</f>
        <v>0</v>
      </c>
      <c r="Z99" s="45">
        <f>IFERROR(((SUMIFS('NREL Scaling Data'!$F:$F,'NREL Scaling Data'!$B:$B,UPPER(About!$B$1),'NREL Scaling Data'!$E:$E,Calculations!$M99,'NREL Scaling Data'!$A:$A,Z$3,'NREL Scaling Data'!$C:$C,Calculations!$L99,'NREL Scaling Data'!$D:$D,Calculations!$N99)-SUMIFS('NREL Scaling Data'!$F:$F,'NREL Scaling Data'!$B:$B,UPPER(About!$B$1),'NREL Scaling Data'!$E:$E,Calculations!$M99,'NREL Scaling Data'!$A:$A,Y$3,'NREL Scaling Data'!$C:$C,Calculations!$L99,'NREL Scaling Data'!$D:$D,Calculations!$N99))/SUMIFS('NREL Scaling Data'!$F:$F,'NREL Scaling Data'!$B:$B,UPPER(About!$B$1),'NREL Scaling Data'!$E:$E,Calculations!$M99,'NREL Scaling Data'!$A:$A,Y$3,'NREL Scaling Data'!$C:$C,Calculations!$L99,'NREL Scaling Data'!$D:$D,Calculations!$N99) + 1) * Y99,0)</f>
        <v>0</v>
      </c>
      <c r="AA99" s="45">
        <f>IFERROR(((SUMIFS('NREL Scaling Data'!$F:$F,'NREL Scaling Data'!$B:$B,UPPER(About!$B$1),'NREL Scaling Data'!$E:$E,Calculations!$M99,'NREL Scaling Data'!$A:$A,AA$3,'NREL Scaling Data'!$C:$C,Calculations!$L99,'NREL Scaling Data'!$D:$D,Calculations!$N99)-SUMIFS('NREL Scaling Data'!$F:$F,'NREL Scaling Data'!$B:$B,UPPER(About!$B$1),'NREL Scaling Data'!$E:$E,Calculations!$M99,'NREL Scaling Data'!$A:$A,Z$3,'NREL Scaling Data'!$C:$C,Calculations!$L99,'NREL Scaling Data'!$D:$D,Calculations!$N99))/SUMIFS('NREL Scaling Data'!$F:$F,'NREL Scaling Data'!$B:$B,UPPER(About!$B$1),'NREL Scaling Data'!$E:$E,Calculations!$M99,'NREL Scaling Data'!$A:$A,Z$3,'NREL Scaling Data'!$C:$C,Calculations!$L99,'NREL Scaling Data'!$D:$D,Calculations!$N99) + 1) * Z99,0)</f>
        <v>0</v>
      </c>
      <c r="AB99" s="45">
        <f>IFERROR(((SUMIFS('NREL Scaling Data'!$F:$F,'NREL Scaling Data'!$B:$B,UPPER(About!$B$1),'NREL Scaling Data'!$E:$E,Calculations!$M99,'NREL Scaling Data'!$A:$A,AB$3,'NREL Scaling Data'!$C:$C,Calculations!$L99,'NREL Scaling Data'!$D:$D,Calculations!$N99)-SUMIFS('NREL Scaling Data'!$F:$F,'NREL Scaling Data'!$B:$B,UPPER(About!$B$1),'NREL Scaling Data'!$E:$E,Calculations!$M99,'NREL Scaling Data'!$A:$A,AA$3,'NREL Scaling Data'!$C:$C,Calculations!$L99,'NREL Scaling Data'!$D:$D,Calculations!$N99))/SUMIFS('NREL Scaling Data'!$F:$F,'NREL Scaling Data'!$B:$B,UPPER(About!$B$1),'NREL Scaling Data'!$E:$E,Calculations!$M99,'NREL Scaling Data'!$A:$A,AA$3,'NREL Scaling Data'!$C:$C,Calculations!$L99,'NREL Scaling Data'!$D:$D,Calculations!$N99) + 1) * AA99,0)</f>
        <v>0</v>
      </c>
      <c r="AC99" s="45">
        <f>IFERROR(((SUMIFS('NREL Scaling Data'!$F:$F,'NREL Scaling Data'!$B:$B,UPPER(About!$B$1),'NREL Scaling Data'!$E:$E,Calculations!$M99,'NREL Scaling Data'!$A:$A,AC$3,'NREL Scaling Data'!$C:$C,Calculations!$L99,'NREL Scaling Data'!$D:$D,Calculations!$N99)-SUMIFS('NREL Scaling Data'!$F:$F,'NREL Scaling Data'!$B:$B,UPPER(About!$B$1),'NREL Scaling Data'!$E:$E,Calculations!$M99,'NREL Scaling Data'!$A:$A,AB$3,'NREL Scaling Data'!$C:$C,Calculations!$L99,'NREL Scaling Data'!$D:$D,Calculations!$N99))/SUMIFS('NREL Scaling Data'!$F:$F,'NREL Scaling Data'!$B:$B,UPPER(About!$B$1),'NREL Scaling Data'!$E:$E,Calculations!$M99,'NREL Scaling Data'!$A:$A,AB$3,'NREL Scaling Data'!$C:$C,Calculations!$L99,'NREL Scaling Data'!$D:$D,Calculations!$N99) + 1) * AB99,0)</f>
        <v>0</v>
      </c>
      <c r="AD99" s="45">
        <f>IFERROR(((SUMIFS('NREL Scaling Data'!$F:$F,'NREL Scaling Data'!$B:$B,UPPER(About!$B$1),'NREL Scaling Data'!$E:$E,Calculations!$M99,'NREL Scaling Data'!$A:$A,AD$3,'NREL Scaling Data'!$C:$C,Calculations!$L99,'NREL Scaling Data'!$D:$D,Calculations!$N99)-SUMIFS('NREL Scaling Data'!$F:$F,'NREL Scaling Data'!$B:$B,UPPER(About!$B$1),'NREL Scaling Data'!$E:$E,Calculations!$M99,'NREL Scaling Data'!$A:$A,AC$3,'NREL Scaling Data'!$C:$C,Calculations!$L99,'NREL Scaling Data'!$D:$D,Calculations!$N99))/SUMIFS('NREL Scaling Data'!$F:$F,'NREL Scaling Data'!$B:$B,UPPER(About!$B$1),'NREL Scaling Data'!$E:$E,Calculations!$M99,'NREL Scaling Data'!$A:$A,AC$3,'NREL Scaling Data'!$C:$C,Calculations!$L99,'NREL Scaling Data'!$D:$D,Calculations!$N99) + 1) * AC99,0)</f>
        <v>0</v>
      </c>
      <c r="AE99" s="45">
        <f>IFERROR(((SUMIFS('NREL Scaling Data'!$F:$F,'NREL Scaling Data'!$B:$B,UPPER(About!$B$1),'NREL Scaling Data'!$E:$E,Calculations!$M99,'NREL Scaling Data'!$A:$A,AE$3,'NREL Scaling Data'!$C:$C,Calculations!$L99,'NREL Scaling Data'!$D:$D,Calculations!$N99)-SUMIFS('NREL Scaling Data'!$F:$F,'NREL Scaling Data'!$B:$B,UPPER(About!$B$1),'NREL Scaling Data'!$E:$E,Calculations!$M99,'NREL Scaling Data'!$A:$A,AD$3,'NREL Scaling Data'!$C:$C,Calculations!$L99,'NREL Scaling Data'!$D:$D,Calculations!$N99))/SUMIFS('NREL Scaling Data'!$F:$F,'NREL Scaling Data'!$B:$B,UPPER(About!$B$1),'NREL Scaling Data'!$E:$E,Calculations!$M99,'NREL Scaling Data'!$A:$A,AD$3,'NREL Scaling Data'!$C:$C,Calculations!$L99,'NREL Scaling Data'!$D:$D,Calculations!$N99) + 1) * AD99,0)</f>
        <v>0</v>
      </c>
      <c r="AF99" s="45">
        <f>IFERROR(((SUMIFS('NREL Scaling Data'!$F:$F,'NREL Scaling Data'!$B:$B,UPPER(About!$B$1),'NREL Scaling Data'!$E:$E,Calculations!$M99,'NREL Scaling Data'!$A:$A,AF$3,'NREL Scaling Data'!$C:$C,Calculations!$L99,'NREL Scaling Data'!$D:$D,Calculations!$N99)-SUMIFS('NREL Scaling Data'!$F:$F,'NREL Scaling Data'!$B:$B,UPPER(About!$B$1),'NREL Scaling Data'!$E:$E,Calculations!$M99,'NREL Scaling Data'!$A:$A,AE$3,'NREL Scaling Data'!$C:$C,Calculations!$L99,'NREL Scaling Data'!$D:$D,Calculations!$N99))/SUMIFS('NREL Scaling Data'!$F:$F,'NREL Scaling Data'!$B:$B,UPPER(About!$B$1),'NREL Scaling Data'!$E:$E,Calculations!$M99,'NREL Scaling Data'!$A:$A,AE$3,'NREL Scaling Data'!$C:$C,Calculations!$L99,'NREL Scaling Data'!$D:$D,Calculations!$N99) + 1) * AE99,0)</f>
        <v>0</v>
      </c>
      <c r="AG99" s="45">
        <f>IFERROR(((SUMIFS('NREL Scaling Data'!$F:$F,'NREL Scaling Data'!$B:$B,UPPER(About!$B$1),'NREL Scaling Data'!$E:$E,Calculations!$M99,'NREL Scaling Data'!$A:$A,AG$3,'NREL Scaling Data'!$C:$C,Calculations!$L99,'NREL Scaling Data'!$D:$D,Calculations!$N99)-SUMIFS('NREL Scaling Data'!$F:$F,'NREL Scaling Data'!$B:$B,UPPER(About!$B$1),'NREL Scaling Data'!$E:$E,Calculations!$M99,'NREL Scaling Data'!$A:$A,AF$3,'NREL Scaling Data'!$C:$C,Calculations!$L99,'NREL Scaling Data'!$D:$D,Calculations!$N99))/SUMIFS('NREL Scaling Data'!$F:$F,'NREL Scaling Data'!$B:$B,UPPER(About!$B$1),'NREL Scaling Data'!$E:$E,Calculations!$M99,'NREL Scaling Data'!$A:$A,AF$3,'NREL Scaling Data'!$C:$C,Calculations!$L99,'NREL Scaling Data'!$D:$D,Calculations!$N99) + 1) * AF99,0)</f>
        <v>0</v>
      </c>
      <c r="AH99" s="45">
        <f>IFERROR(((SUMIFS('NREL Scaling Data'!$F:$F,'NREL Scaling Data'!$B:$B,UPPER(About!$B$1),'NREL Scaling Data'!$E:$E,Calculations!$M99,'NREL Scaling Data'!$A:$A,AH$3,'NREL Scaling Data'!$C:$C,Calculations!$L99,'NREL Scaling Data'!$D:$D,Calculations!$N99)-SUMIFS('NREL Scaling Data'!$F:$F,'NREL Scaling Data'!$B:$B,UPPER(About!$B$1),'NREL Scaling Data'!$E:$E,Calculations!$M99,'NREL Scaling Data'!$A:$A,AG$3,'NREL Scaling Data'!$C:$C,Calculations!$L99,'NREL Scaling Data'!$D:$D,Calculations!$N99))/SUMIFS('NREL Scaling Data'!$F:$F,'NREL Scaling Data'!$B:$B,UPPER(About!$B$1),'NREL Scaling Data'!$E:$E,Calculations!$M99,'NREL Scaling Data'!$A:$A,AG$3,'NREL Scaling Data'!$C:$C,Calculations!$L99,'NREL Scaling Data'!$D:$D,Calculations!$N99) + 1) * AG99,0)</f>
        <v>0</v>
      </c>
      <c r="AI99" s="45">
        <f>IFERROR(((SUMIFS('NREL Scaling Data'!$F:$F,'NREL Scaling Data'!$B:$B,UPPER(About!$B$1),'NREL Scaling Data'!$E:$E,Calculations!$M99,'NREL Scaling Data'!$A:$A,AI$3,'NREL Scaling Data'!$C:$C,Calculations!$L99,'NREL Scaling Data'!$D:$D,Calculations!$N99)-SUMIFS('NREL Scaling Data'!$F:$F,'NREL Scaling Data'!$B:$B,UPPER(About!$B$1),'NREL Scaling Data'!$E:$E,Calculations!$M99,'NREL Scaling Data'!$A:$A,AH$3,'NREL Scaling Data'!$C:$C,Calculations!$L99,'NREL Scaling Data'!$D:$D,Calculations!$N99))/SUMIFS('NREL Scaling Data'!$F:$F,'NREL Scaling Data'!$B:$B,UPPER(About!$B$1),'NREL Scaling Data'!$E:$E,Calculations!$M99,'NREL Scaling Data'!$A:$A,AH$3,'NREL Scaling Data'!$C:$C,Calculations!$L99,'NREL Scaling Data'!$D:$D,Calculations!$N99) + 1) * AH99,0)</f>
        <v>0</v>
      </c>
      <c r="AJ99" s="45">
        <f>IFERROR(((SUMIFS('NREL Scaling Data'!$F:$F,'NREL Scaling Data'!$B:$B,UPPER(About!$B$1),'NREL Scaling Data'!$E:$E,Calculations!$M99,'NREL Scaling Data'!$A:$A,AJ$3,'NREL Scaling Data'!$C:$C,Calculations!$L99,'NREL Scaling Data'!$D:$D,Calculations!$N99)-SUMIFS('NREL Scaling Data'!$F:$F,'NREL Scaling Data'!$B:$B,UPPER(About!$B$1),'NREL Scaling Data'!$E:$E,Calculations!$M99,'NREL Scaling Data'!$A:$A,AI$3,'NREL Scaling Data'!$C:$C,Calculations!$L99,'NREL Scaling Data'!$D:$D,Calculations!$N99))/SUMIFS('NREL Scaling Data'!$F:$F,'NREL Scaling Data'!$B:$B,UPPER(About!$B$1),'NREL Scaling Data'!$E:$E,Calculations!$M99,'NREL Scaling Data'!$A:$A,AI$3,'NREL Scaling Data'!$C:$C,Calculations!$L99,'NREL Scaling Data'!$D:$D,Calculations!$N99) + 1) * AI99,0)</f>
        <v>0</v>
      </c>
      <c r="AK99" s="45">
        <f>IFERROR(((SUMIFS('NREL Scaling Data'!$F:$F,'NREL Scaling Data'!$B:$B,UPPER(About!$B$1),'NREL Scaling Data'!$E:$E,Calculations!$M99,'NREL Scaling Data'!$A:$A,AK$3,'NREL Scaling Data'!$C:$C,Calculations!$L99,'NREL Scaling Data'!$D:$D,Calculations!$N99)-SUMIFS('NREL Scaling Data'!$F:$F,'NREL Scaling Data'!$B:$B,UPPER(About!$B$1),'NREL Scaling Data'!$E:$E,Calculations!$M99,'NREL Scaling Data'!$A:$A,AJ$3,'NREL Scaling Data'!$C:$C,Calculations!$L99,'NREL Scaling Data'!$D:$D,Calculations!$N99))/SUMIFS('NREL Scaling Data'!$F:$F,'NREL Scaling Data'!$B:$B,UPPER(About!$B$1),'NREL Scaling Data'!$E:$E,Calculations!$M99,'NREL Scaling Data'!$A:$A,AJ$3,'NREL Scaling Data'!$C:$C,Calculations!$L99,'NREL Scaling Data'!$D:$D,Calculations!$N99) + 1) * AJ99,0)</f>
        <v>0</v>
      </c>
      <c r="AL99" s="45">
        <f>IFERROR(((SUMIFS('NREL Scaling Data'!$F:$F,'NREL Scaling Data'!$B:$B,UPPER(About!$B$1),'NREL Scaling Data'!$E:$E,Calculations!$M99,'NREL Scaling Data'!$A:$A,AL$3,'NREL Scaling Data'!$C:$C,Calculations!$L99,'NREL Scaling Data'!$D:$D,Calculations!$N99)-SUMIFS('NREL Scaling Data'!$F:$F,'NREL Scaling Data'!$B:$B,UPPER(About!$B$1),'NREL Scaling Data'!$E:$E,Calculations!$M99,'NREL Scaling Data'!$A:$A,AK$3,'NREL Scaling Data'!$C:$C,Calculations!$L99,'NREL Scaling Data'!$D:$D,Calculations!$N99))/SUMIFS('NREL Scaling Data'!$F:$F,'NREL Scaling Data'!$B:$B,UPPER(About!$B$1),'NREL Scaling Data'!$E:$E,Calculations!$M99,'NREL Scaling Data'!$A:$A,AK$3,'NREL Scaling Data'!$C:$C,Calculations!$L99,'NREL Scaling Data'!$D:$D,Calculations!$N99) + 1) * AK99,0)</f>
        <v>0</v>
      </c>
      <c r="AM99" s="45">
        <f>IFERROR(((SUMIFS('NREL Scaling Data'!$F:$F,'NREL Scaling Data'!$B:$B,UPPER(About!$B$1),'NREL Scaling Data'!$E:$E,Calculations!$M99,'NREL Scaling Data'!$A:$A,AM$3,'NREL Scaling Data'!$C:$C,Calculations!$L99,'NREL Scaling Data'!$D:$D,Calculations!$N99)-SUMIFS('NREL Scaling Data'!$F:$F,'NREL Scaling Data'!$B:$B,UPPER(About!$B$1),'NREL Scaling Data'!$E:$E,Calculations!$M99,'NREL Scaling Data'!$A:$A,AL$3,'NREL Scaling Data'!$C:$C,Calculations!$L99,'NREL Scaling Data'!$D:$D,Calculations!$N99))/SUMIFS('NREL Scaling Data'!$F:$F,'NREL Scaling Data'!$B:$B,UPPER(About!$B$1),'NREL Scaling Data'!$E:$E,Calculations!$M99,'NREL Scaling Data'!$A:$A,AL$3,'NREL Scaling Data'!$C:$C,Calculations!$L99,'NREL Scaling Data'!$D:$D,Calculations!$N99) + 1) * AL99,0)</f>
        <v>0</v>
      </c>
      <c r="AN99" s="45">
        <f>IFERROR(((SUMIFS('NREL Scaling Data'!$F:$F,'NREL Scaling Data'!$B:$B,UPPER(About!$B$1),'NREL Scaling Data'!$E:$E,Calculations!$M99,'NREL Scaling Data'!$A:$A,AN$3,'NREL Scaling Data'!$C:$C,Calculations!$L99,'NREL Scaling Data'!$D:$D,Calculations!$N99)-SUMIFS('NREL Scaling Data'!$F:$F,'NREL Scaling Data'!$B:$B,UPPER(About!$B$1),'NREL Scaling Data'!$E:$E,Calculations!$M99,'NREL Scaling Data'!$A:$A,AM$3,'NREL Scaling Data'!$C:$C,Calculations!$L99,'NREL Scaling Data'!$D:$D,Calculations!$N99))/SUMIFS('NREL Scaling Data'!$F:$F,'NREL Scaling Data'!$B:$B,UPPER(About!$B$1),'NREL Scaling Data'!$E:$E,Calculations!$M99,'NREL Scaling Data'!$A:$A,AM$3,'NREL Scaling Data'!$C:$C,Calculations!$L99,'NREL Scaling Data'!$D:$D,Calculations!$N99) + 1) * AM99,0)</f>
        <v>0</v>
      </c>
      <c r="AO99" s="45">
        <f>IFERROR(((SUMIFS('NREL Scaling Data'!$F:$F,'NREL Scaling Data'!$B:$B,UPPER(About!$B$1),'NREL Scaling Data'!$E:$E,Calculations!$M99,'NREL Scaling Data'!$A:$A,AO$3,'NREL Scaling Data'!$C:$C,Calculations!$L99,'NREL Scaling Data'!$D:$D,Calculations!$N99)-SUMIFS('NREL Scaling Data'!$F:$F,'NREL Scaling Data'!$B:$B,UPPER(About!$B$1),'NREL Scaling Data'!$E:$E,Calculations!$M99,'NREL Scaling Data'!$A:$A,AN$3,'NREL Scaling Data'!$C:$C,Calculations!$L99,'NREL Scaling Data'!$D:$D,Calculations!$N99))/SUMIFS('NREL Scaling Data'!$F:$F,'NREL Scaling Data'!$B:$B,UPPER(About!$B$1),'NREL Scaling Data'!$E:$E,Calculations!$M99,'NREL Scaling Data'!$A:$A,AN$3,'NREL Scaling Data'!$C:$C,Calculations!$L99,'NREL Scaling Data'!$D:$D,Calculations!$N99) + 1) * AN99,0)</f>
        <v>0</v>
      </c>
      <c r="AP99" s="45">
        <f>IFERROR(((SUMIFS('NREL Scaling Data'!$F:$F,'NREL Scaling Data'!$B:$B,UPPER(About!$B$1),'NREL Scaling Data'!$E:$E,Calculations!$M99,'NREL Scaling Data'!$A:$A,AP$3,'NREL Scaling Data'!$C:$C,Calculations!$L99,'NREL Scaling Data'!$D:$D,Calculations!$N99)-SUMIFS('NREL Scaling Data'!$F:$F,'NREL Scaling Data'!$B:$B,UPPER(About!$B$1),'NREL Scaling Data'!$E:$E,Calculations!$M99,'NREL Scaling Data'!$A:$A,AO$3,'NREL Scaling Data'!$C:$C,Calculations!$L99,'NREL Scaling Data'!$D:$D,Calculations!$N99))/SUMIFS('NREL Scaling Data'!$F:$F,'NREL Scaling Data'!$B:$B,UPPER(About!$B$1),'NREL Scaling Data'!$E:$E,Calculations!$M99,'NREL Scaling Data'!$A:$A,AO$3,'NREL Scaling Data'!$C:$C,Calculations!$L99,'NREL Scaling Data'!$D:$D,Calculations!$N99) + 1) * AO99,0)</f>
        <v>0</v>
      </c>
      <c r="AQ99" s="45">
        <f>IFERROR(((SUMIFS('NREL Scaling Data'!$F:$F,'NREL Scaling Data'!$B:$B,UPPER(About!$B$1),'NREL Scaling Data'!$E:$E,Calculations!$M99,'NREL Scaling Data'!$A:$A,AQ$3,'NREL Scaling Data'!$C:$C,Calculations!$L99,'NREL Scaling Data'!$D:$D,Calculations!$N99)-SUMIFS('NREL Scaling Data'!$F:$F,'NREL Scaling Data'!$B:$B,UPPER(About!$B$1),'NREL Scaling Data'!$E:$E,Calculations!$M99,'NREL Scaling Data'!$A:$A,AP$3,'NREL Scaling Data'!$C:$C,Calculations!$L99,'NREL Scaling Data'!$D:$D,Calculations!$N99))/SUMIFS('NREL Scaling Data'!$F:$F,'NREL Scaling Data'!$B:$B,UPPER(About!$B$1),'NREL Scaling Data'!$E:$E,Calculations!$M99,'NREL Scaling Data'!$A:$A,AP$3,'NREL Scaling Data'!$C:$C,Calculations!$L99,'NREL Scaling Data'!$D:$D,Calculations!$N99) + 1) * AP99,0)</f>
        <v>0</v>
      </c>
      <c r="AR99" s="45">
        <f>IFERROR(((SUMIFS('NREL Scaling Data'!$F:$F,'NREL Scaling Data'!$B:$B,UPPER(About!$B$1),'NREL Scaling Data'!$E:$E,Calculations!$M99,'NREL Scaling Data'!$A:$A,AR$3,'NREL Scaling Data'!$C:$C,Calculations!$L99,'NREL Scaling Data'!$D:$D,Calculations!$N99)-SUMIFS('NREL Scaling Data'!$F:$F,'NREL Scaling Data'!$B:$B,UPPER(About!$B$1),'NREL Scaling Data'!$E:$E,Calculations!$M99,'NREL Scaling Data'!$A:$A,AQ$3,'NREL Scaling Data'!$C:$C,Calculations!$L99,'NREL Scaling Data'!$D:$D,Calculations!$N99))/SUMIFS('NREL Scaling Data'!$F:$F,'NREL Scaling Data'!$B:$B,UPPER(About!$B$1),'NREL Scaling Data'!$E:$E,Calculations!$M99,'NREL Scaling Data'!$A:$A,AQ$3,'NREL Scaling Data'!$C:$C,Calculations!$L99,'NREL Scaling Data'!$D:$D,Calculations!$N99) + 1) * AQ99,0)</f>
        <v>0</v>
      </c>
      <c r="AS99" s="45">
        <f>IFERROR(((SUMIFS('NREL Scaling Data'!$F:$F,'NREL Scaling Data'!$B:$B,UPPER(About!$B$1),'NREL Scaling Data'!$E:$E,Calculations!$M99,'NREL Scaling Data'!$A:$A,AS$3,'NREL Scaling Data'!$C:$C,Calculations!$L99,'NREL Scaling Data'!$D:$D,Calculations!$N99)-SUMIFS('NREL Scaling Data'!$F:$F,'NREL Scaling Data'!$B:$B,UPPER(About!$B$1),'NREL Scaling Data'!$E:$E,Calculations!$M99,'NREL Scaling Data'!$A:$A,AR$3,'NREL Scaling Data'!$C:$C,Calculations!$L99,'NREL Scaling Data'!$D:$D,Calculations!$N99))/SUMIFS('NREL Scaling Data'!$F:$F,'NREL Scaling Data'!$B:$B,UPPER(About!$B$1),'NREL Scaling Data'!$E:$E,Calculations!$M99,'NREL Scaling Data'!$A:$A,AR$3,'NREL Scaling Data'!$C:$C,Calculations!$L99,'NREL Scaling Data'!$D:$D,Calculations!$N99) + 1) * AR99,0)</f>
        <v>0</v>
      </c>
      <c r="AT99" s="45">
        <f>IFERROR(((SUMIFS('NREL Scaling Data'!$F:$F,'NREL Scaling Data'!$B:$B,UPPER(About!$B$1),'NREL Scaling Data'!$E:$E,Calculations!$M99,'NREL Scaling Data'!$A:$A,AT$3,'NREL Scaling Data'!$C:$C,Calculations!$L99,'NREL Scaling Data'!$D:$D,Calculations!$N99)-SUMIFS('NREL Scaling Data'!$F:$F,'NREL Scaling Data'!$B:$B,UPPER(About!$B$1),'NREL Scaling Data'!$E:$E,Calculations!$M99,'NREL Scaling Data'!$A:$A,AS$3,'NREL Scaling Data'!$C:$C,Calculations!$L99,'NREL Scaling Data'!$D:$D,Calculations!$N99))/SUMIFS('NREL Scaling Data'!$F:$F,'NREL Scaling Data'!$B:$B,UPPER(About!$B$1),'NREL Scaling Data'!$E:$E,Calculations!$M99,'NREL Scaling Data'!$A:$A,AS$3,'NREL Scaling Data'!$C:$C,Calculations!$L99,'NREL Scaling Data'!$D:$D,Calculations!$N99) + 1) * AS99,0)</f>
        <v>0</v>
      </c>
    </row>
    <row r="100" spans="2:46">
      <c r="I100" s="12" t="s">
        <v>1084</v>
      </c>
      <c r="J100" s="209">
        <f>IFERROR(SUMIFS('NREL Scaling Data'!F:F,'NREL Scaling Data'!B:B,UPPER(About!$B$1),'NREL Scaling Data'!E:E,Calculations!M100,'NREL Scaling Data'!A:A, 2021,'NREL Scaling Data'!C:C,Calculations!L100,'NREL Scaling Data'!D:D,Calculations!N100) / SUMIFS('NREL Scaling Data'!F:F,'NREL Scaling Data'!B:B,UPPER(About!$B$1),'NREL Scaling Data'!A:A, 2021,'NREL Scaling Data'!C:C,Calculations!L100,'NREL Scaling Data'!D:D,Calculations!N100),0)</f>
        <v>0</v>
      </c>
      <c r="K100" s="210">
        <f t="shared" si="20"/>
        <v>5.7633672610931462E-2</v>
      </c>
      <c r="L100" s="209" t="s">
        <v>1022</v>
      </c>
      <c r="M100" s="12" t="s">
        <v>1019</v>
      </c>
      <c r="N100" s="1" t="s">
        <v>981</v>
      </c>
      <c r="O100" s="7">
        <f t="shared" si="21"/>
        <v>0</v>
      </c>
      <c r="P100" s="7">
        <f t="shared" si="22"/>
        <v>0</v>
      </c>
      <c r="Q100" s="45">
        <f>SUMIFS('SEDS 2021'!$F$23:$F$40,'SEDS 2021'!E$23:E$40,Calculations!L100,'SEDS 2021'!D$23:D$40,Calculations!N100)*J100*K100</f>
        <v>0</v>
      </c>
      <c r="R100" s="45">
        <f>IFERROR(((SUMIFS('NREL Scaling Data'!$F:$F,'NREL Scaling Data'!$B:$B,UPPER(About!$B$1),'NREL Scaling Data'!$E:$E,Calculations!$M100,'NREL Scaling Data'!$A:$A,R$3,'NREL Scaling Data'!$C:$C,Calculations!$L100,'NREL Scaling Data'!$D:$D,Calculations!$N100)-SUMIFS('NREL Scaling Data'!$F:$F,'NREL Scaling Data'!$B:$B,UPPER(About!$B$1),'NREL Scaling Data'!$E:$E,Calculations!$M100,'NREL Scaling Data'!$A:$A,Q$3,'NREL Scaling Data'!$C:$C,Calculations!$L100,'NREL Scaling Data'!$D:$D,Calculations!$N100))/SUMIFS('NREL Scaling Data'!$F:$F,'NREL Scaling Data'!$B:$B,UPPER(About!$B$1),'NREL Scaling Data'!$E:$E,Calculations!$M100,'NREL Scaling Data'!$A:$A,Q$3,'NREL Scaling Data'!$C:$C,Calculations!$L100,'NREL Scaling Data'!$D:$D,Calculations!$N100) + 1) * Q100,0)</f>
        <v>0</v>
      </c>
      <c r="S100" s="45">
        <f>IFERROR(((SUMIFS('NREL Scaling Data'!$F:$F,'NREL Scaling Data'!$B:$B,UPPER(About!$B$1),'NREL Scaling Data'!$E:$E,Calculations!$M100,'NREL Scaling Data'!$A:$A,S$3,'NREL Scaling Data'!$C:$C,Calculations!$L100,'NREL Scaling Data'!$D:$D,Calculations!$N100)-SUMIFS('NREL Scaling Data'!$F:$F,'NREL Scaling Data'!$B:$B,UPPER(About!$B$1),'NREL Scaling Data'!$E:$E,Calculations!$M100,'NREL Scaling Data'!$A:$A,R$3,'NREL Scaling Data'!$C:$C,Calculations!$L100,'NREL Scaling Data'!$D:$D,Calculations!$N100))/SUMIFS('NREL Scaling Data'!$F:$F,'NREL Scaling Data'!$B:$B,UPPER(About!$B$1),'NREL Scaling Data'!$E:$E,Calculations!$M100,'NREL Scaling Data'!$A:$A,R$3,'NREL Scaling Data'!$C:$C,Calculations!$L100,'NREL Scaling Data'!$D:$D,Calculations!$N100) + 1) * R100,0)</f>
        <v>0</v>
      </c>
      <c r="T100" s="45">
        <f>IFERROR(((SUMIFS('NREL Scaling Data'!$F:$F,'NREL Scaling Data'!$B:$B,UPPER(About!$B$1),'NREL Scaling Data'!$E:$E,Calculations!$M100,'NREL Scaling Data'!$A:$A,T$3,'NREL Scaling Data'!$C:$C,Calculations!$L100,'NREL Scaling Data'!$D:$D,Calculations!$N100)-SUMIFS('NREL Scaling Data'!$F:$F,'NREL Scaling Data'!$B:$B,UPPER(About!$B$1),'NREL Scaling Data'!$E:$E,Calculations!$M100,'NREL Scaling Data'!$A:$A,S$3,'NREL Scaling Data'!$C:$C,Calculations!$L100,'NREL Scaling Data'!$D:$D,Calculations!$N100))/SUMIFS('NREL Scaling Data'!$F:$F,'NREL Scaling Data'!$B:$B,UPPER(About!$B$1),'NREL Scaling Data'!$E:$E,Calculations!$M100,'NREL Scaling Data'!$A:$A,S$3,'NREL Scaling Data'!$C:$C,Calculations!$L100,'NREL Scaling Data'!$D:$D,Calculations!$N100) + 1) * S100,0)</f>
        <v>0</v>
      </c>
      <c r="U100" s="45">
        <f>IFERROR(((SUMIFS('NREL Scaling Data'!$F:$F,'NREL Scaling Data'!$B:$B,UPPER(About!$B$1),'NREL Scaling Data'!$E:$E,Calculations!$M100,'NREL Scaling Data'!$A:$A,U$3,'NREL Scaling Data'!$C:$C,Calculations!$L100,'NREL Scaling Data'!$D:$D,Calculations!$N100)-SUMIFS('NREL Scaling Data'!$F:$F,'NREL Scaling Data'!$B:$B,UPPER(About!$B$1),'NREL Scaling Data'!$E:$E,Calculations!$M100,'NREL Scaling Data'!$A:$A,T$3,'NREL Scaling Data'!$C:$C,Calculations!$L100,'NREL Scaling Data'!$D:$D,Calculations!$N100))/SUMIFS('NREL Scaling Data'!$F:$F,'NREL Scaling Data'!$B:$B,UPPER(About!$B$1),'NREL Scaling Data'!$E:$E,Calculations!$M100,'NREL Scaling Data'!$A:$A,T$3,'NREL Scaling Data'!$C:$C,Calculations!$L100,'NREL Scaling Data'!$D:$D,Calculations!$N100) + 1) * T100,0)</f>
        <v>0</v>
      </c>
      <c r="V100" s="45">
        <f>IFERROR(((SUMIFS('NREL Scaling Data'!$F:$F,'NREL Scaling Data'!$B:$B,UPPER(About!$B$1),'NREL Scaling Data'!$E:$E,Calculations!$M100,'NREL Scaling Data'!$A:$A,V$3,'NREL Scaling Data'!$C:$C,Calculations!$L100,'NREL Scaling Data'!$D:$D,Calculations!$N100)-SUMIFS('NREL Scaling Data'!$F:$F,'NREL Scaling Data'!$B:$B,UPPER(About!$B$1),'NREL Scaling Data'!$E:$E,Calculations!$M100,'NREL Scaling Data'!$A:$A,U$3,'NREL Scaling Data'!$C:$C,Calculations!$L100,'NREL Scaling Data'!$D:$D,Calculations!$N100))/SUMIFS('NREL Scaling Data'!$F:$F,'NREL Scaling Data'!$B:$B,UPPER(About!$B$1),'NREL Scaling Data'!$E:$E,Calculations!$M100,'NREL Scaling Data'!$A:$A,U$3,'NREL Scaling Data'!$C:$C,Calculations!$L100,'NREL Scaling Data'!$D:$D,Calculations!$N100) + 1) * U100,0)</f>
        <v>0</v>
      </c>
      <c r="W100" s="45">
        <f>IFERROR(((SUMIFS('NREL Scaling Data'!$F:$F,'NREL Scaling Data'!$B:$B,UPPER(About!$B$1),'NREL Scaling Data'!$E:$E,Calculations!$M100,'NREL Scaling Data'!$A:$A,W$3,'NREL Scaling Data'!$C:$C,Calculations!$L100,'NREL Scaling Data'!$D:$D,Calculations!$N100)-SUMIFS('NREL Scaling Data'!$F:$F,'NREL Scaling Data'!$B:$B,UPPER(About!$B$1),'NREL Scaling Data'!$E:$E,Calculations!$M100,'NREL Scaling Data'!$A:$A,V$3,'NREL Scaling Data'!$C:$C,Calculations!$L100,'NREL Scaling Data'!$D:$D,Calculations!$N100))/SUMIFS('NREL Scaling Data'!$F:$F,'NREL Scaling Data'!$B:$B,UPPER(About!$B$1),'NREL Scaling Data'!$E:$E,Calculations!$M100,'NREL Scaling Data'!$A:$A,V$3,'NREL Scaling Data'!$C:$C,Calculations!$L100,'NREL Scaling Data'!$D:$D,Calculations!$N100) + 1) * V100,0)</f>
        <v>0</v>
      </c>
      <c r="X100" s="45">
        <f>IFERROR(((SUMIFS('NREL Scaling Data'!$F:$F,'NREL Scaling Data'!$B:$B,UPPER(About!$B$1),'NREL Scaling Data'!$E:$E,Calculations!$M100,'NREL Scaling Data'!$A:$A,X$3,'NREL Scaling Data'!$C:$C,Calculations!$L100,'NREL Scaling Data'!$D:$D,Calculations!$N100)-SUMIFS('NREL Scaling Data'!$F:$F,'NREL Scaling Data'!$B:$B,UPPER(About!$B$1),'NREL Scaling Data'!$E:$E,Calculations!$M100,'NREL Scaling Data'!$A:$A,W$3,'NREL Scaling Data'!$C:$C,Calculations!$L100,'NREL Scaling Data'!$D:$D,Calculations!$N100))/SUMIFS('NREL Scaling Data'!$F:$F,'NREL Scaling Data'!$B:$B,UPPER(About!$B$1),'NREL Scaling Data'!$E:$E,Calculations!$M100,'NREL Scaling Data'!$A:$A,W$3,'NREL Scaling Data'!$C:$C,Calculations!$L100,'NREL Scaling Data'!$D:$D,Calculations!$N100) + 1) * W100,0)</f>
        <v>0</v>
      </c>
      <c r="Y100" s="45">
        <f>IFERROR(((SUMIFS('NREL Scaling Data'!$F:$F,'NREL Scaling Data'!$B:$B,UPPER(About!$B$1),'NREL Scaling Data'!$E:$E,Calculations!$M100,'NREL Scaling Data'!$A:$A,Y$3,'NREL Scaling Data'!$C:$C,Calculations!$L100,'NREL Scaling Data'!$D:$D,Calculations!$N100)-SUMIFS('NREL Scaling Data'!$F:$F,'NREL Scaling Data'!$B:$B,UPPER(About!$B$1),'NREL Scaling Data'!$E:$E,Calculations!$M100,'NREL Scaling Data'!$A:$A,X$3,'NREL Scaling Data'!$C:$C,Calculations!$L100,'NREL Scaling Data'!$D:$D,Calculations!$N100))/SUMIFS('NREL Scaling Data'!$F:$F,'NREL Scaling Data'!$B:$B,UPPER(About!$B$1),'NREL Scaling Data'!$E:$E,Calculations!$M100,'NREL Scaling Data'!$A:$A,X$3,'NREL Scaling Data'!$C:$C,Calculations!$L100,'NREL Scaling Data'!$D:$D,Calculations!$N100) + 1) * X100,0)</f>
        <v>0</v>
      </c>
      <c r="Z100" s="45">
        <f>IFERROR(((SUMIFS('NREL Scaling Data'!$F:$F,'NREL Scaling Data'!$B:$B,UPPER(About!$B$1),'NREL Scaling Data'!$E:$E,Calculations!$M100,'NREL Scaling Data'!$A:$A,Z$3,'NREL Scaling Data'!$C:$C,Calculations!$L100,'NREL Scaling Data'!$D:$D,Calculations!$N100)-SUMIFS('NREL Scaling Data'!$F:$F,'NREL Scaling Data'!$B:$B,UPPER(About!$B$1),'NREL Scaling Data'!$E:$E,Calculations!$M100,'NREL Scaling Data'!$A:$A,Y$3,'NREL Scaling Data'!$C:$C,Calculations!$L100,'NREL Scaling Data'!$D:$D,Calculations!$N100))/SUMIFS('NREL Scaling Data'!$F:$F,'NREL Scaling Data'!$B:$B,UPPER(About!$B$1),'NREL Scaling Data'!$E:$E,Calculations!$M100,'NREL Scaling Data'!$A:$A,Y$3,'NREL Scaling Data'!$C:$C,Calculations!$L100,'NREL Scaling Data'!$D:$D,Calculations!$N100) + 1) * Y100,0)</f>
        <v>0</v>
      </c>
      <c r="AA100" s="45">
        <f>IFERROR(((SUMIFS('NREL Scaling Data'!$F:$F,'NREL Scaling Data'!$B:$B,UPPER(About!$B$1),'NREL Scaling Data'!$E:$E,Calculations!$M100,'NREL Scaling Data'!$A:$A,AA$3,'NREL Scaling Data'!$C:$C,Calculations!$L100,'NREL Scaling Data'!$D:$D,Calculations!$N100)-SUMIFS('NREL Scaling Data'!$F:$F,'NREL Scaling Data'!$B:$B,UPPER(About!$B$1),'NREL Scaling Data'!$E:$E,Calculations!$M100,'NREL Scaling Data'!$A:$A,Z$3,'NREL Scaling Data'!$C:$C,Calculations!$L100,'NREL Scaling Data'!$D:$D,Calculations!$N100))/SUMIFS('NREL Scaling Data'!$F:$F,'NREL Scaling Data'!$B:$B,UPPER(About!$B$1),'NREL Scaling Data'!$E:$E,Calculations!$M100,'NREL Scaling Data'!$A:$A,Z$3,'NREL Scaling Data'!$C:$C,Calculations!$L100,'NREL Scaling Data'!$D:$D,Calculations!$N100) + 1) * Z100,0)</f>
        <v>0</v>
      </c>
      <c r="AB100" s="45">
        <f>IFERROR(((SUMIFS('NREL Scaling Data'!$F:$F,'NREL Scaling Data'!$B:$B,UPPER(About!$B$1),'NREL Scaling Data'!$E:$E,Calculations!$M100,'NREL Scaling Data'!$A:$A,AB$3,'NREL Scaling Data'!$C:$C,Calculations!$L100,'NREL Scaling Data'!$D:$D,Calculations!$N100)-SUMIFS('NREL Scaling Data'!$F:$F,'NREL Scaling Data'!$B:$B,UPPER(About!$B$1),'NREL Scaling Data'!$E:$E,Calculations!$M100,'NREL Scaling Data'!$A:$A,AA$3,'NREL Scaling Data'!$C:$C,Calculations!$L100,'NREL Scaling Data'!$D:$D,Calculations!$N100))/SUMIFS('NREL Scaling Data'!$F:$F,'NREL Scaling Data'!$B:$B,UPPER(About!$B$1),'NREL Scaling Data'!$E:$E,Calculations!$M100,'NREL Scaling Data'!$A:$A,AA$3,'NREL Scaling Data'!$C:$C,Calculations!$L100,'NREL Scaling Data'!$D:$D,Calculations!$N100) + 1) * AA100,0)</f>
        <v>0</v>
      </c>
      <c r="AC100" s="45">
        <f>IFERROR(((SUMIFS('NREL Scaling Data'!$F:$F,'NREL Scaling Data'!$B:$B,UPPER(About!$B$1),'NREL Scaling Data'!$E:$E,Calculations!$M100,'NREL Scaling Data'!$A:$A,AC$3,'NREL Scaling Data'!$C:$C,Calculations!$L100,'NREL Scaling Data'!$D:$D,Calculations!$N100)-SUMIFS('NREL Scaling Data'!$F:$F,'NREL Scaling Data'!$B:$B,UPPER(About!$B$1),'NREL Scaling Data'!$E:$E,Calculations!$M100,'NREL Scaling Data'!$A:$A,AB$3,'NREL Scaling Data'!$C:$C,Calculations!$L100,'NREL Scaling Data'!$D:$D,Calculations!$N100))/SUMIFS('NREL Scaling Data'!$F:$F,'NREL Scaling Data'!$B:$B,UPPER(About!$B$1),'NREL Scaling Data'!$E:$E,Calculations!$M100,'NREL Scaling Data'!$A:$A,AB$3,'NREL Scaling Data'!$C:$C,Calculations!$L100,'NREL Scaling Data'!$D:$D,Calculations!$N100) + 1) * AB100,0)</f>
        <v>0</v>
      </c>
      <c r="AD100" s="45">
        <f>IFERROR(((SUMIFS('NREL Scaling Data'!$F:$F,'NREL Scaling Data'!$B:$B,UPPER(About!$B$1),'NREL Scaling Data'!$E:$E,Calculations!$M100,'NREL Scaling Data'!$A:$A,AD$3,'NREL Scaling Data'!$C:$C,Calculations!$L100,'NREL Scaling Data'!$D:$D,Calculations!$N100)-SUMIFS('NREL Scaling Data'!$F:$F,'NREL Scaling Data'!$B:$B,UPPER(About!$B$1),'NREL Scaling Data'!$E:$E,Calculations!$M100,'NREL Scaling Data'!$A:$A,AC$3,'NREL Scaling Data'!$C:$C,Calculations!$L100,'NREL Scaling Data'!$D:$D,Calculations!$N100))/SUMIFS('NREL Scaling Data'!$F:$F,'NREL Scaling Data'!$B:$B,UPPER(About!$B$1),'NREL Scaling Data'!$E:$E,Calculations!$M100,'NREL Scaling Data'!$A:$A,AC$3,'NREL Scaling Data'!$C:$C,Calculations!$L100,'NREL Scaling Data'!$D:$D,Calculations!$N100) + 1) * AC100,0)</f>
        <v>0</v>
      </c>
      <c r="AE100" s="45">
        <f>IFERROR(((SUMIFS('NREL Scaling Data'!$F:$F,'NREL Scaling Data'!$B:$B,UPPER(About!$B$1),'NREL Scaling Data'!$E:$E,Calculations!$M100,'NREL Scaling Data'!$A:$A,AE$3,'NREL Scaling Data'!$C:$C,Calculations!$L100,'NREL Scaling Data'!$D:$D,Calculations!$N100)-SUMIFS('NREL Scaling Data'!$F:$F,'NREL Scaling Data'!$B:$B,UPPER(About!$B$1),'NREL Scaling Data'!$E:$E,Calculations!$M100,'NREL Scaling Data'!$A:$A,AD$3,'NREL Scaling Data'!$C:$C,Calculations!$L100,'NREL Scaling Data'!$D:$D,Calculations!$N100))/SUMIFS('NREL Scaling Data'!$F:$F,'NREL Scaling Data'!$B:$B,UPPER(About!$B$1),'NREL Scaling Data'!$E:$E,Calculations!$M100,'NREL Scaling Data'!$A:$A,AD$3,'NREL Scaling Data'!$C:$C,Calculations!$L100,'NREL Scaling Data'!$D:$D,Calculations!$N100) + 1) * AD100,0)</f>
        <v>0</v>
      </c>
      <c r="AF100" s="45">
        <f>IFERROR(((SUMIFS('NREL Scaling Data'!$F:$F,'NREL Scaling Data'!$B:$B,UPPER(About!$B$1),'NREL Scaling Data'!$E:$E,Calculations!$M100,'NREL Scaling Data'!$A:$A,AF$3,'NREL Scaling Data'!$C:$C,Calculations!$L100,'NREL Scaling Data'!$D:$D,Calculations!$N100)-SUMIFS('NREL Scaling Data'!$F:$F,'NREL Scaling Data'!$B:$B,UPPER(About!$B$1),'NREL Scaling Data'!$E:$E,Calculations!$M100,'NREL Scaling Data'!$A:$A,AE$3,'NREL Scaling Data'!$C:$C,Calculations!$L100,'NREL Scaling Data'!$D:$D,Calculations!$N100))/SUMIFS('NREL Scaling Data'!$F:$F,'NREL Scaling Data'!$B:$B,UPPER(About!$B$1),'NREL Scaling Data'!$E:$E,Calculations!$M100,'NREL Scaling Data'!$A:$A,AE$3,'NREL Scaling Data'!$C:$C,Calculations!$L100,'NREL Scaling Data'!$D:$D,Calculations!$N100) + 1) * AE100,0)</f>
        <v>0</v>
      </c>
      <c r="AG100" s="45">
        <f>IFERROR(((SUMIFS('NREL Scaling Data'!$F:$F,'NREL Scaling Data'!$B:$B,UPPER(About!$B$1),'NREL Scaling Data'!$E:$E,Calculations!$M100,'NREL Scaling Data'!$A:$A,AG$3,'NREL Scaling Data'!$C:$C,Calculations!$L100,'NREL Scaling Data'!$D:$D,Calculations!$N100)-SUMIFS('NREL Scaling Data'!$F:$F,'NREL Scaling Data'!$B:$B,UPPER(About!$B$1),'NREL Scaling Data'!$E:$E,Calculations!$M100,'NREL Scaling Data'!$A:$A,AF$3,'NREL Scaling Data'!$C:$C,Calculations!$L100,'NREL Scaling Data'!$D:$D,Calculations!$N100))/SUMIFS('NREL Scaling Data'!$F:$F,'NREL Scaling Data'!$B:$B,UPPER(About!$B$1),'NREL Scaling Data'!$E:$E,Calculations!$M100,'NREL Scaling Data'!$A:$A,AF$3,'NREL Scaling Data'!$C:$C,Calculations!$L100,'NREL Scaling Data'!$D:$D,Calculations!$N100) + 1) * AF100,0)</f>
        <v>0</v>
      </c>
      <c r="AH100" s="45">
        <f>IFERROR(((SUMIFS('NREL Scaling Data'!$F:$F,'NREL Scaling Data'!$B:$B,UPPER(About!$B$1),'NREL Scaling Data'!$E:$E,Calculations!$M100,'NREL Scaling Data'!$A:$A,AH$3,'NREL Scaling Data'!$C:$C,Calculations!$L100,'NREL Scaling Data'!$D:$D,Calculations!$N100)-SUMIFS('NREL Scaling Data'!$F:$F,'NREL Scaling Data'!$B:$B,UPPER(About!$B$1),'NREL Scaling Data'!$E:$E,Calculations!$M100,'NREL Scaling Data'!$A:$A,AG$3,'NREL Scaling Data'!$C:$C,Calculations!$L100,'NREL Scaling Data'!$D:$D,Calculations!$N100))/SUMIFS('NREL Scaling Data'!$F:$F,'NREL Scaling Data'!$B:$B,UPPER(About!$B$1),'NREL Scaling Data'!$E:$E,Calculations!$M100,'NREL Scaling Data'!$A:$A,AG$3,'NREL Scaling Data'!$C:$C,Calculations!$L100,'NREL Scaling Data'!$D:$D,Calculations!$N100) + 1) * AG100,0)</f>
        <v>0</v>
      </c>
      <c r="AI100" s="45">
        <f>IFERROR(((SUMIFS('NREL Scaling Data'!$F:$F,'NREL Scaling Data'!$B:$B,UPPER(About!$B$1),'NREL Scaling Data'!$E:$E,Calculations!$M100,'NREL Scaling Data'!$A:$A,AI$3,'NREL Scaling Data'!$C:$C,Calculations!$L100,'NREL Scaling Data'!$D:$D,Calculations!$N100)-SUMIFS('NREL Scaling Data'!$F:$F,'NREL Scaling Data'!$B:$B,UPPER(About!$B$1),'NREL Scaling Data'!$E:$E,Calculations!$M100,'NREL Scaling Data'!$A:$A,AH$3,'NREL Scaling Data'!$C:$C,Calculations!$L100,'NREL Scaling Data'!$D:$D,Calculations!$N100))/SUMIFS('NREL Scaling Data'!$F:$F,'NREL Scaling Data'!$B:$B,UPPER(About!$B$1),'NREL Scaling Data'!$E:$E,Calculations!$M100,'NREL Scaling Data'!$A:$A,AH$3,'NREL Scaling Data'!$C:$C,Calculations!$L100,'NREL Scaling Data'!$D:$D,Calculations!$N100) + 1) * AH100,0)</f>
        <v>0</v>
      </c>
      <c r="AJ100" s="45">
        <f>IFERROR(((SUMIFS('NREL Scaling Data'!$F:$F,'NREL Scaling Data'!$B:$B,UPPER(About!$B$1),'NREL Scaling Data'!$E:$E,Calculations!$M100,'NREL Scaling Data'!$A:$A,AJ$3,'NREL Scaling Data'!$C:$C,Calculations!$L100,'NREL Scaling Data'!$D:$D,Calculations!$N100)-SUMIFS('NREL Scaling Data'!$F:$F,'NREL Scaling Data'!$B:$B,UPPER(About!$B$1),'NREL Scaling Data'!$E:$E,Calculations!$M100,'NREL Scaling Data'!$A:$A,AI$3,'NREL Scaling Data'!$C:$C,Calculations!$L100,'NREL Scaling Data'!$D:$D,Calculations!$N100))/SUMIFS('NREL Scaling Data'!$F:$F,'NREL Scaling Data'!$B:$B,UPPER(About!$B$1),'NREL Scaling Data'!$E:$E,Calculations!$M100,'NREL Scaling Data'!$A:$A,AI$3,'NREL Scaling Data'!$C:$C,Calculations!$L100,'NREL Scaling Data'!$D:$D,Calculations!$N100) + 1) * AI100,0)</f>
        <v>0</v>
      </c>
      <c r="AK100" s="45">
        <f>IFERROR(((SUMIFS('NREL Scaling Data'!$F:$F,'NREL Scaling Data'!$B:$B,UPPER(About!$B$1),'NREL Scaling Data'!$E:$E,Calculations!$M100,'NREL Scaling Data'!$A:$A,AK$3,'NREL Scaling Data'!$C:$C,Calculations!$L100,'NREL Scaling Data'!$D:$D,Calculations!$N100)-SUMIFS('NREL Scaling Data'!$F:$F,'NREL Scaling Data'!$B:$B,UPPER(About!$B$1),'NREL Scaling Data'!$E:$E,Calculations!$M100,'NREL Scaling Data'!$A:$A,AJ$3,'NREL Scaling Data'!$C:$C,Calculations!$L100,'NREL Scaling Data'!$D:$D,Calculations!$N100))/SUMIFS('NREL Scaling Data'!$F:$F,'NREL Scaling Data'!$B:$B,UPPER(About!$B$1),'NREL Scaling Data'!$E:$E,Calculations!$M100,'NREL Scaling Data'!$A:$A,AJ$3,'NREL Scaling Data'!$C:$C,Calculations!$L100,'NREL Scaling Data'!$D:$D,Calculations!$N100) + 1) * AJ100,0)</f>
        <v>0</v>
      </c>
      <c r="AL100" s="45">
        <f>IFERROR(((SUMIFS('NREL Scaling Data'!$F:$F,'NREL Scaling Data'!$B:$B,UPPER(About!$B$1),'NREL Scaling Data'!$E:$E,Calculations!$M100,'NREL Scaling Data'!$A:$A,AL$3,'NREL Scaling Data'!$C:$C,Calculations!$L100,'NREL Scaling Data'!$D:$D,Calculations!$N100)-SUMIFS('NREL Scaling Data'!$F:$F,'NREL Scaling Data'!$B:$B,UPPER(About!$B$1),'NREL Scaling Data'!$E:$E,Calculations!$M100,'NREL Scaling Data'!$A:$A,AK$3,'NREL Scaling Data'!$C:$C,Calculations!$L100,'NREL Scaling Data'!$D:$D,Calculations!$N100))/SUMIFS('NREL Scaling Data'!$F:$F,'NREL Scaling Data'!$B:$B,UPPER(About!$B$1),'NREL Scaling Data'!$E:$E,Calculations!$M100,'NREL Scaling Data'!$A:$A,AK$3,'NREL Scaling Data'!$C:$C,Calculations!$L100,'NREL Scaling Data'!$D:$D,Calculations!$N100) + 1) * AK100,0)</f>
        <v>0</v>
      </c>
      <c r="AM100" s="45">
        <f>IFERROR(((SUMIFS('NREL Scaling Data'!$F:$F,'NREL Scaling Data'!$B:$B,UPPER(About!$B$1),'NREL Scaling Data'!$E:$E,Calculations!$M100,'NREL Scaling Data'!$A:$A,AM$3,'NREL Scaling Data'!$C:$C,Calculations!$L100,'NREL Scaling Data'!$D:$D,Calculations!$N100)-SUMIFS('NREL Scaling Data'!$F:$F,'NREL Scaling Data'!$B:$B,UPPER(About!$B$1),'NREL Scaling Data'!$E:$E,Calculations!$M100,'NREL Scaling Data'!$A:$A,AL$3,'NREL Scaling Data'!$C:$C,Calculations!$L100,'NREL Scaling Data'!$D:$D,Calculations!$N100))/SUMIFS('NREL Scaling Data'!$F:$F,'NREL Scaling Data'!$B:$B,UPPER(About!$B$1),'NREL Scaling Data'!$E:$E,Calculations!$M100,'NREL Scaling Data'!$A:$A,AL$3,'NREL Scaling Data'!$C:$C,Calculations!$L100,'NREL Scaling Data'!$D:$D,Calculations!$N100) + 1) * AL100,0)</f>
        <v>0</v>
      </c>
      <c r="AN100" s="45">
        <f>IFERROR(((SUMIFS('NREL Scaling Data'!$F:$F,'NREL Scaling Data'!$B:$B,UPPER(About!$B$1),'NREL Scaling Data'!$E:$E,Calculations!$M100,'NREL Scaling Data'!$A:$A,AN$3,'NREL Scaling Data'!$C:$C,Calculations!$L100,'NREL Scaling Data'!$D:$D,Calculations!$N100)-SUMIFS('NREL Scaling Data'!$F:$F,'NREL Scaling Data'!$B:$B,UPPER(About!$B$1),'NREL Scaling Data'!$E:$E,Calculations!$M100,'NREL Scaling Data'!$A:$A,AM$3,'NREL Scaling Data'!$C:$C,Calculations!$L100,'NREL Scaling Data'!$D:$D,Calculations!$N100))/SUMIFS('NREL Scaling Data'!$F:$F,'NREL Scaling Data'!$B:$B,UPPER(About!$B$1),'NREL Scaling Data'!$E:$E,Calculations!$M100,'NREL Scaling Data'!$A:$A,AM$3,'NREL Scaling Data'!$C:$C,Calculations!$L100,'NREL Scaling Data'!$D:$D,Calculations!$N100) + 1) * AM100,0)</f>
        <v>0</v>
      </c>
      <c r="AO100" s="45">
        <f>IFERROR(((SUMIFS('NREL Scaling Data'!$F:$F,'NREL Scaling Data'!$B:$B,UPPER(About!$B$1),'NREL Scaling Data'!$E:$E,Calculations!$M100,'NREL Scaling Data'!$A:$A,AO$3,'NREL Scaling Data'!$C:$C,Calculations!$L100,'NREL Scaling Data'!$D:$D,Calculations!$N100)-SUMIFS('NREL Scaling Data'!$F:$F,'NREL Scaling Data'!$B:$B,UPPER(About!$B$1),'NREL Scaling Data'!$E:$E,Calculations!$M100,'NREL Scaling Data'!$A:$A,AN$3,'NREL Scaling Data'!$C:$C,Calculations!$L100,'NREL Scaling Data'!$D:$D,Calculations!$N100))/SUMIFS('NREL Scaling Data'!$F:$F,'NREL Scaling Data'!$B:$B,UPPER(About!$B$1),'NREL Scaling Data'!$E:$E,Calculations!$M100,'NREL Scaling Data'!$A:$A,AN$3,'NREL Scaling Data'!$C:$C,Calculations!$L100,'NREL Scaling Data'!$D:$D,Calculations!$N100) + 1) * AN100,0)</f>
        <v>0</v>
      </c>
      <c r="AP100" s="45">
        <f>IFERROR(((SUMIFS('NREL Scaling Data'!$F:$F,'NREL Scaling Data'!$B:$B,UPPER(About!$B$1),'NREL Scaling Data'!$E:$E,Calculations!$M100,'NREL Scaling Data'!$A:$A,AP$3,'NREL Scaling Data'!$C:$C,Calculations!$L100,'NREL Scaling Data'!$D:$D,Calculations!$N100)-SUMIFS('NREL Scaling Data'!$F:$F,'NREL Scaling Data'!$B:$B,UPPER(About!$B$1),'NREL Scaling Data'!$E:$E,Calculations!$M100,'NREL Scaling Data'!$A:$A,AO$3,'NREL Scaling Data'!$C:$C,Calculations!$L100,'NREL Scaling Data'!$D:$D,Calculations!$N100))/SUMIFS('NREL Scaling Data'!$F:$F,'NREL Scaling Data'!$B:$B,UPPER(About!$B$1),'NREL Scaling Data'!$E:$E,Calculations!$M100,'NREL Scaling Data'!$A:$A,AO$3,'NREL Scaling Data'!$C:$C,Calculations!$L100,'NREL Scaling Data'!$D:$D,Calculations!$N100) + 1) * AO100,0)</f>
        <v>0</v>
      </c>
      <c r="AQ100" s="45">
        <f>IFERROR(((SUMIFS('NREL Scaling Data'!$F:$F,'NREL Scaling Data'!$B:$B,UPPER(About!$B$1),'NREL Scaling Data'!$E:$E,Calculations!$M100,'NREL Scaling Data'!$A:$A,AQ$3,'NREL Scaling Data'!$C:$C,Calculations!$L100,'NREL Scaling Data'!$D:$D,Calculations!$N100)-SUMIFS('NREL Scaling Data'!$F:$F,'NREL Scaling Data'!$B:$B,UPPER(About!$B$1),'NREL Scaling Data'!$E:$E,Calculations!$M100,'NREL Scaling Data'!$A:$A,AP$3,'NREL Scaling Data'!$C:$C,Calculations!$L100,'NREL Scaling Data'!$D:$D,Calculations!$N100))/SUMIFS('NREL Scaling Data'!$F:$F,'NREL Scaling Data'!$B:$B,UPPER(About!$B$1),'NREL Scaling Data'!$E:$E,Calculations!$M100,'NREL Scaling Data'!$A:$A,AP$3,'NREL Scaling Data'!$C:$C,Calculations!$L100,'NREL Scaling Data'!$D:$D,Calculations!$N100) + 1) * AP100,0)</f>
        <v>0</v>
      </c>
      <c r="AR100" s="45">
        <f>IFERROR(((SUMIFS('NREL Scaling Data'!$F:$F,'NREL Scaling Data'!$B:$B,UPPER(About!$B$1),'NREL Scaling Data'!$E:$E,Calculations!$M100,'NREL Scaling Data'!$A:$A,AR$3,'NREL Scaling Data'!$C:$C,Calculations!$L100,'NREL Scaling Data'!$D:$D,Calculations!$N100)-SUMIFS('NREL Scaling Data'!$F:$F,'NREL Scaling Data'!$B:$B,UPPER(About!$B$1),'NREL Scaling Data'!$E:$E,Calculations!$M100,'NREL Scaling Data'!$A:$A,AQ$3,'NREL Scaling Data'!$C:$C,Calculations!$L100,'NREL Scaling Data'!$D:$D,Calculations!$N100))/SUMIFS('NREL Scaling Data'!$F:$F,'NREL Scaling Data'!$B:$B,UPPER(About!$B$1),'NREL Scaling Data'!$E:$E,Calculations!$M100,'NREL Scaling Data'!$A:$A,AQ$3,'NREL Scaling Data'!$C:$C,Calculations!$L100,'NREL Scaling Data'!$D:$D,Calculations!$N100) + 1) * AQ100,0)</f>
        <v>0</v>
      </c>
      <c r="AS100" s="45">
        <f>IFERROR(((SUMIFS('NREL Scaling Data'!$F:$F,'NREL Scaling Data'!$B:$B,UPPER(About!$B$1),'NREL Scaling Data'!$E:$E,Calculations!$M100,'NREL Scaling Data'!$A:$A,AS$3,'NREL Scaling Data'!$C:$C,Calculations!$L100,'NREL Scaling Data'!$D:$D,Calculations!$N100)-SUMIFS('NREL Scaling Data'!$F:$F,'NREL Scaling Data'!$B:$B,UPPER(About!$B$1),'NREL Scaling Data'!$E:$E,Calculations!$M100,'NREL Scaling Data'!$A:$A,AR$3,'NREL Scaling Data'!$C:$C,Calculations!$L100,'NREL Scaling Data'!$D:$D,Calculations!$N100))/SUMIFS('NREL Scaling Data'!$F:$F,'NREL Scaling Data'!$B:$B,UPPER(About!$B$1),'NREL Scaling Data'!$E:$E,Calculations!$M100,'NREL Scaling Data'!$A:$A,AR$3,'NREL Scaling Data'!$C:$C,Calculations!$L100,'NREL Scaling Data'!$D:$D,Calculations!$N100) + 1) * AR100,0)</f>
        <v>0</v>
      </c>
      <c r="AT100" s="45">
        <f>IFERROR(((SUMIFS('NREL Scaling Data'!$F:$F,'NREL Scaling Data'!$B:$B,UPPER(About!$B$1),'NREL Scaling Data'!$E:$E,Calculations!$M100,'NREL Scaling Data'!$A:$A,AT$3,'NREL Scaling Data'!$C:$C,Calculations!$L100,'NREL Scaling Data'!$D:$D,Calculations!$N100)-SUMIFS('NREL Scaling Data'!$F:$F,'NREL Scaling Data'!$B:$B,UPPER(About!$B$1),'NREL Scaling Data'!$E:$E,Calculations!$M100,'NREL Scaling Data'!$A:$A,AS$3,'NREL Scaling Data'!$C:$C,Calculations!$L100,'NREL Scaling Data'!$D:$D,Calculations!$N100))/SUMIFS('NREL Scaling Data'!$F:$F,'NREL Scaling Data'!$B:$B,UPPER(About!$B$1),'NREL Scaling Data'!$E:$E,Calculations!$M100,'NREL Scaling Data'!$A:$A,AS$3,'NREL Scaling Data'!$C:$C,Calculations!$L100,'NREL Scaling Data'!$D:$D,Calculations!$N100) + 1) * AS100,0)</f>
        <v>0</v>
      </c>
    </row>
    <row r="101" spans="2:46">
      <c r="I101" s="12" t="s">
        <v>1084</v>
      </c>
      <c r="J101" s="209">
        <f>IFERROR(SUMIFS('NREL Scaling Data'!F:F,'NREL Scaling Data'!B:B,UPPER(About!$B$1),'NREL Scaling Data'!E:E,Calculations!M101,'NREL Scaling Data'!A:A, 2021,'NREL Scaling Data'!C:C,Calculations!L101,'NREL Scaling Data'!D:D,Calculations!N101) / SUMIFS('NREL Scaling Data'!F:F,'NREL Scaling Data'!B:B,UPPER(About!$B$1),'NREL Scaling Data'!A:A, 2021,'NREL Scaling Data'!C:C,Calculations!L101,'NREL Scaling Data'!D:D,Calculations!N101),0)</f>
        <v>0</v>
      </c>
      <c r="K101" s="210">
        <f t="shared" si="20"/>
        <v>5.7633672610931462E-2</v>
      </c>
      <c r="L101" s="209" t="s">
        <v>1022</v>
      </c>
      <c r="M101" s="12" t="s">
        <v>1019</v>
      </c>
      <c r="N101" s="1" t="s">
        <v>969</v>
      </c>
      <c r="O101" s="7">
        <f t="shared" si="21"/>
        <v>0</v>
      </c>
      <c r="P101" s="7">
        <f t="shared" si="22"/>
        <v>0</v>
      </c>
      <c r="Q101" s="45">
        <f>SUMIFS('SEDS 2021'!$F$23:$F$40,'SEDS 2021'!E$23:E$40,Calculations!L101,'SEDS 2021'!D$23:D$40,Calculations!N101)*J101*K101</f>
        <v>0</v>
      </c>
      <c r="R101" s="45">
        <f>IFERROR(((SUMIFS('NREL Scaling Data'!$F:$F,'NREL Scaling Data'!$B:$B,UPPER(About!$B$1),'NREL Scaling Data'!$E:$E,Calculations!$M101,'NREL Scaling Data'!$A:$A,R$3,'NREL Scaling Data'!$C:$C,Calculations!$L101,'NREL Scaling Data'!$D:$D,Calculations!$N101)-SUMIFS('NREL Scaling Data'!$F:$F,'NREL Scaling Data'!$B:$B,UPPER(About!$B$1),'NREL Scaling Data'!$E:$E,Calculations!$M101,'NREL Scaling Data'!$A:$A,Q$3,'NREL Scaling Data'!$C:$C,Calculations!$L101,'NREL Scaling Data'!$D:$D,Calculations!$N101))/SUMIFS('NREL Scaling Data'!$F:$F,'NREL Scaling Data'!$B:$B,UPPER(About!$B$1),'NREL Scaling Data'!$E:$E,Calculations!$M101,'NREL Scaling Data'!$A:$A,Q$3,'NREL Scaling Data'!$C:$C,Calculations!$L101,'NREL Scaling Data'!$D:$D,Calculations!$N101) + 1) * Q101,0)</f>
        <v>0</v>
      </c>
      <c r="S101" s="45">
        <f>IFERROR(((SUMIFS('NREL Scaling Data'!$F:$F,'NREL Scaling Data'!$B:$B,UPPER(About!$B$1),'NREL Scaling Data'!$E:$E,Calculations!$M101,'NREL Scaling Data'!$A:$A,S$3,'NREL Scaling Data'!$C:$C,Calculations!$L101,'NREL Scaling Data'!$D:$D,Calculations!$N101)-SUMIFS('NREL Scaling Data'!$F:$F,'NREL Scaling Data'!$B:$B,UPPER(About!$B$1),'NREL Scaling Data'!$E:$E,Calculations!$M101,'NREL Scaling Data'!$A:$A,R$3,'NREL Scaling Data'!$C:$C,Calculations!$L101,'NREL Scaling Data'!$D:$D,Calculations!$N101))/SUMIFS('NREL Scaling Data'!$F:$F,'NREL Scaling Data'!$B:$B,UPPER(About!$B$1),'NREL Scaling Data'!$E:$E,Calculations!$M101,'NREL Scaling Data'!$A:$A,R$3,'NREL Scaling Data'!$C:$C,Calculations!$L101,'NREL Scaling Data'!$D:$D,Calculations!$N101) + 1) * R101,0)</f>
        <v>0</v>
      </c>
      <c r="T101" s="45">
        <f>IFERROR(((SUMIFS('NREL Scaling Data'!$F:$F,'NREL Scaling Data'!$B:$B,UPPER(About!$B$1),'NREL Scaling Data'!$E:$E,Calculations!$M101,'NREL Scaling Data'!$A:$A,T$3,'NREL Scaling Data'!$C:$C,Calculations!$L101,'NREL Scaling Data'!$D:$D,Calculations!$N101)-SUMIFS('NREL Scaling Data'!$F:$F,'NREL Scaling Data'!$B:$B,UPPER(About!$B$1),'NREL Scaling Data'!$E:$E,Calculations!$M101,'NREL Scaling Data'!$A:$A,S$3,'NREL Scaling Data'!$C:$C,Calculations!$L101,'NREL Scaling Data'!$D:$D,Calculations!$N101))/SUMIFS('NREL Scaling Data'!$F:$F,'NREL Scaling Data'!$B:$B,UPPER(About!$B$1),'NREL Scaling Data'!$E:$E,Calculations!$M101,'NREL Scaling Data'!$A:$A,S$3,'NREL Scaling Data'!$C:$C,Calculations!$L101,'NREL Scaling Data'!$D:$D,Calculations!$N101) + 1) * S101,0)</f>
        <v>0</v>
      </c>
      <c r="U101" s="45">
        <f>IFERROR(((SUMIFS('NREL Scaling Data'!$F:$F,'NREL Scaling Data'!$B:$B,UPPER(About!$B$1),'NREL Scaling Data'!$E:$E,Calculations!$M101,'NREL Scaling Data'!$A:$A,U$3,'NREL Scaling Data'!$C:$C,Calculations!$L101,'NREL Scaling Data'!$D:$D,Calculations!$N101)-SUMIFS('NREL Scaling Data'!$F:$F,'NREL Scaling Data'!$B:$B,UPPER(About!$B$1),'NREL Scaling Data'!$E:$E,Calculations!$M101,'NREL Scaling Data'!$A:$A,T$3,'NREL Scaling Data'!$C:$C,Calculations!$L101,'NREL Scaling Data'!$D:$D,Calculations!$N101))/SUMIFS('NREL Scaling Data'!$F:$F,'NREL Scaling Data'!$B:$B,UPPER(About!$B$1),'NREL Scaling Data'!$E:$E,Calculations!$M101,'NREL Scaling Data'!$A:$A,T$3,'NREL Scaling Data'!$C:$C,Calculations!$L101,'NREL Scaling Data'!$D:$D,Calculations!$N101) + 1) * T101,0)</f>
        <v>0</v>
      </c>
      <c r="V101" s="45">
        <f>IFERROR(((SUMIFS('NREL Scaling Data'!$F:$F,'NREL Scaling Data'!$B:$B,UPPER(About!$B$1),'NREL Scaling Data'!$E:$E,Calculations!$M101,'NREL Scaling Data'!$A:$A,V$3,'NREL Scaling Data'!$C:$C,Calculations!$L101,'NREL Scaling Data'!$D:$D,Calculations!$N101)-SUMIFS('NREL Scaling Data'!$F:$F,'NREL Scaling Data'!$B:$B,UPPER(About!$B$1),'NREL Scaling Data'!$E:$E,Calculations!$M101,'NREL Scaling Data'!$A:$A,U$3,'NREL Scaling Data'!$C:$C,Calculations!$L101,'NREL Scaling Data'!$D:$D,Calculations!$N101))/SUMIFS('NREL Scaling Data'!$F:$F,'NREL Scaling Data'!$B:$B,UPPER(About!$B$1),'NREL Scaling Data'!$E:$E,Calculations!$M101,'NREL Scaling Data'!$A:$A,U$3,'NREL Scaling Data'!$C:$C,Calculations!$L101,'NREL Scaling Data'!$D:$D,Calculations!$N101) + 1) * U101,0)</f>
        <v>0</v>
      </c>
      <c r="W101" s="45">
        <f>IFERROR(((SUMIFS('NREL Scaling Data'!$F:$F,'NREL Scaling Data'!$B:$B,UPPER(About!$B$1),'NREL Scaling Data'!$E:$E,Calculations!$M101,'NREL Scaling Data'!$A:$A,W$3,'NREL Scaling Data'!$C:$C,Calculations!$L101,'NREL Scaling Data'!$D:$D,Calculations!$N101)-SUMIFS('NREL Scaling Data'!$F:$F,'NREL Scaling Data'!$B:$B,UPPER(About!$B$1),'NREL Scaling Data'!$E:$E,Calculations!$M101,'NREL Scaling Data'!$A:$A,V$3,'NREL Scaling Data'!$C:$C,Calculations!$L101,'NREL Scaling Data'!$D:$D,Calculations!$N101))/SUMIFS('NREL Scaling Data'!$F:$F,'NREL Scaling Data'!$B:$B,UPPER(About!$B$1),'NREL Scaling Data'!$E:$E,Calculations!$M101,'NREL Scaling Data'!$A:$A,V$3,'NREL Scaling Data'!$C:$C,Calculations!$L101,'NREL Scaling Data'!$D:$D,Calculations!$N101) + 1) * V101,0)</f>
        <v>0</v>
      </c>
      <c r="X101" s="45">
        <f>IFERROR(((SUMIFS('NREL Scaling Data'!$F:$F,'NREL Scaling Data'!$B:$B,UPPER(About!$B$1),'NREL Scaling Data'!$E:$E,Calculations!$M101,'NREL Scaling Data'!$A:$A,X$3,'NREL Scaling Data'!$C:$C,Calculations!$L101,'NREL Scaling Data'!$D:$D,Calculations!$N101)-SUMIFS('NREL Scaling Data'!$F:$F,'NREL Scaling Data'!$B:$B,UPPER(About!$B$1),'NREL Scaling Data'!$E:$E,Calculations!$M101,'NREL Scaling Data'!$A:$A,W$3,'NREL Scaling Data'!$C:$C,Calculations!$L101,'NREL Scaling Data'!$D:$D,Calculations!$N101))/SUMIFS('NREL Scaling Data'!$F:$F,'NREL Scaling Data'!$B:$B,UPPER(About!$B$1),'NREL Scaling Data'!$E:$E,Calculations!$M101,'NREL Scaling Data'!$A:$A,W$3,'NREL Scaling Data'!$C:$C,Calculations!$L101,'NREL Scaling Data'!$D:$D,Calculations!$N101) + 1) * W101,0)</f>
        <v>0</v>
      </c>
      <c r="Y101" s="45">
        <f>IFERROR(((SUMIFS('NREL Scaling Data'!$F:$F,'NREL Scaling Data'!$B:$B,UPPER(About!$B$1),'NREL Scaling Data'!$E:$E,Calculations!$M101,'NREL Scaling Data'!$A:$A,Y$3,'NREL Scaling Data'!$C:$C,Calculations!$L101,'NREL Scaling Data'!$D:$D,Calculations!$N101)-SUMIFS('NREL Scaling Data'!$F:$F,'NREL Scaling Data'!$B:$B,UPPER(About!$B$1),'NREL Scaling Data'!$E:$E,Calculations!$M101,'NREL Scaling Data'!$A:$A,X$3,'NREL Scaling Data'!$C:$C,Calculations!$L101,'NREL Scaling Data'!$D:$D,Calculations!$N101))/SUMIFS('NREL Scaling Data'!$F:$F,'NREL Scaling Data'!$B:$B,UPPER(About!$B$1),'NREL Scaling Data'!$E:$E,Calculations!$M101,'NREL Scaling Data'!$A:$A,X$3,'NREL Scaling Data'!$C:$C,Calculations!$L101,'NREL Scaling Data'!$D:$D,Calculations!$N101) + 1) * X101,0)</f>
        <v>0</v>
      </c>
      <c r="Z101" s="45">
        <f>IFERROR(((SUMIFS('NREL Scaling Data'!$F:$F,'NREL Scaling Data'!$B:$B,UPPER(About!$B$1),'NREL Scaling Data'!$E:$E,Calculations!$M101,'NREL Scaling Data'!$A:$A,Z$3,'NREL Scaling Data'!$C:$C,Calculations!$L101,'NREL Scaling Data'!$D:$D,Calculations!$N101)-SUMIFS('NREL Scaling Data'!$F:$F,'NREL Scaling Data'!$B:$B,UPPER(About!$B$1),'NREL Scaling Data'!$E:$E,Calculations!$M101,'NREL Scaling Data'!$A:$A,Y$3,'NREL Scaling Data'!$C:$C,Calculations!$L101,'NREL Scaling Data'!$D:$D,Calculations!$N101))/SUMIFS('NREL Scaling Data'!$F:$F,'NREL Scaling Data'!$B:$B,UPPER(About!$B$1),'NREL Scaling Data'!$E:$E,Calculations!$M101,'NREL Scaling Data'!$A:$A,Y$3,'NREL Scaling Data'!$C:$C,Calculations!$L101,'NREL Scaling Data'!$D:$D,Calculations!$N101) + 1) * Y101,0)</f>
        <v>0</v>
      </c>
      <c r="AA101" s="45">
        <f>IFERROR(((SUMIFS('NREL Scaling Data'!$F:$F,'NREL Scaling Data'!$B:$B,UPPER(About!$B$1),'NREL Scaling Data'!$E:$E,Calculations!$M101,'NREL Scaling Data'!$A:$A,AA$3,'NREL Scaling Data'!$C:$C,Calculations!$L101,'NREL Scaling Data'!$D:$D,Calculations!$N101)-SUMIFS('NREL Scaling Data'!$F:$F,'NREL Scaling Data'!$B:$B,UPPER(About!$B$1),'NREL Scaling Data'!$E:$E,Calculations!$M101,'NREL Scaling Data'!$A:$A,Z$3,'NREL Scaling Data'!$C:$C,Calculations!$L101,'NREL Scaling Data'!$D:$D,Calculations!$N101))/SUMIFS('NREL Scaling Data'!$F:$F,'NREL Scaling Data'!$B:$B,UPPER(About!$B$1),'NREL Scaling Data'!$E:$E,Calculations!$M101,'NREL Scaling Data'!$A:$A,Z$3,'NREL Scaling Data'!$C:$C,Calculations!$L101,'NREL Scaling Data'!$D:$D,Calculations!$N101) + 1) * Z101,0)</f>
        <v>0</v>
      </c>
      <c r="AB101" s="45">
        <f>IFERROR(((SUMIFS('NREL Scaling Data'!$F:$F,'NREL Scaling Data'!$B:$B,UPPER(About!$B$1),'NREL Scaling Data'!$E:$E,Calculations!$M101,'NREL Scaling Data'!$A:$A,AB$3,'NREL Scaling Data'!$C:$C,Calculations!$L101,'NREL Scaling Data'!$D:$D,Calculations!$N101)-SUMIFS('NREL Scaling Data'!$F:$F,'NREL Scaling Data'!$B:$B,UPPER(About!$B$1),'NREL Scaling Data'!$E:$E,Calculations!$M101,'NREL Scaling Data'!$A:$A,AA$3,'NREL Scaling Data'!$C:$C,Calculations!$L101,'NREL Scaling Data'!$D:$D,Calculations!$N101))/SUMIFS('NREL Scaling Data'!$F:$F,'NREL Scaling Data'!$B:$B,UPPER(About!$B$1),'NREL Scaling Data'!$E:$E,Calculations!$M101,'NREL Scaling Data'!$A:$A,AA$3,'NREL Scaling Data'!$C:$C,Calculations!$L101,'NREL Scaling Data'!$D:$D,Calculations!$N101) + 1) * AA101,0)</f>
        <v>0</v>
      </c>
      <c r="AC101" s="45">
        <f>IFERROR(((SUMIFS('NREL Scaling Data'!$F:$F,'NREL Scaling Data'!$B:$B,UPPER(About!$B$1),'NREL Scaling Data'!$E:$E,Calculations!$M101,'NREL Scaling Data'!$A:$A,AC$3,'NREL Scaling Data'!$C:$C,Calculations!$L101,'NREL Scaling Data'!$D:$D,Calculations!$N101)-SUMIFS('NREL Scaling Data'!$F:$F,'NREL Scaling Data'!$B:$B,UPPER(About!$B$1),'NREL Scaling Data'!$E:$E,Calculations!$M101,'NREL Scaling Data'!$A:$A,AB$3,'NREL Scaling Data'!$C:$C,Calculations!$L101,'NREL Scaling Data'!$D:$D,Calculations!$N101))/SUMIFS('NREL Scaling Data'!$F:$F,'NREL Scaling Data'!$B:$B,UPPER(About!$B$1),'NREL Scaling Data'!$E:$E,Calculations!$M101,'NREL Scaling Data'!$A:$A,AB$3,'NREL Scaling Data'!$C:$C,Calculations!$L101,'NREL Scaling Data'!$D:$D,Calculations!$N101) + 1) * AB101,0)</f>
        <v>0</v>
      </c>
      <c r="AD101" s="45">
        <f>IFERROR(((SUMIFS('NREL Scaling Data'!$F:$F,'NREL Scaling Data'!$B:$B,UPPER(About!$B$1),'NREL Scaling Data'!$E:$E,Calculations!$M101,'NREL Scaling Data'!$A:$A,AD$3,'NREL Scaling Data'!$C:$C,Calculations!$L101,'NREL Scaling Data'!$D:$D,Calculations!$N101)-SUMIFS('NREL Scaling Data'!$F:$F,'NREL Scaling Data'!$B:$B,UPPER(About!$B$1),'NREL Scaling Data'!$E:$E,Calculations!$M101,'NREL Scaling Data'!$A:$A,AC$3,'NREL Scaling Data'!$C:$C,Calculations!$L101,'NREL Scaling Data'!$D:$D,Calculations!$N101))/SUMIFS('NREL Scaling Data'!$F:$F,'NREL Scaling Data'!$B:$B,UPPER(About!$B$1),'NREL Scaling Data'!$E:$E,Calculations!$M101,'NREL Scaling Data'!$A:$A,AC$3,'NREL Scaling Data'!$C:$C,Calculations!$L101,'NREL Scaling Data'!$D:$D,Calculations!$N101) + 1) * AC101,0)</f>
        <v>0</v>
      </c>
      <c r="AE101" s="45">
        <f>IFERROR(((SUMIFS('NREL Scaling Data'!$F:$F,'NREL Scaling Data'!$B:$B,UPPER(About!$B$1),'NREL Scaling Data'!$E:$E,Calculations!$M101,'NREL Scaling Data'!$A:$A,AE$3,'NREL Scaling Data'!$C:$C,Calculations!$L101,'NREL Scaling Data'!$D:$D,Calculations!$N101)-SUMIFS('NREL Scaling Data'!$F:$F,'NREL Scaling Data'!$B:$B,UPPER(About!$B$1),'NREL Scaling Data'!$E:$E,Calculations!$M101,'NREL Scaling Data'!$A:$A,AD$3,'NREL Scaling Data'!$C:$C,Calculations!$L101,'NREL Scaling Data'!$D:$D,Calculations!$N101))/SUMIFS('NREL Scaling Data'!$F:$F,'NREL Scaling Data'!$B:$B,UPPER(About!$B$1),'NREL Scaling Data'!$E:$E,Calculations!$M101,'NREL Scaling Data'!$A:$A,AD$3,'NREL Scaling Data'!$C:$C,Calculations!$L101,'NREL Scaling Data'!$D:$D,Calculations!$N101) + 1) * AD101,0)</f>
        <v>0</v>
      </c>
      <c r="AF101" s="45">
        <f>IFERROR(((SUMIFS('NREL Scaling Data'!$F:$F,'NREL Scaling Data'!$B:$B,UPPER(About!$B$1),'NREL Scaling Data'!$E:$E,Calculations!$M101,'NREL Scaling Data'!$A:$A,AF$3,'NREL Scaling Data'!$C:$C,Calculations!$L101,'NREL Scaling Data'!$D:$D,Calculations!$N101)-SUMIFS('NREL Scaling Data'!$F:$F,'NREL Scaling Data'!$B:$B,UPPER(About!$B$1),'NREL Scaling Data'!$E:$E,Calculations!$M101,'NREL Scaling Data'!$A:$A,AE$3,'NREL Scaling Data'!$C:$C,Calculations!$L101,'NREL Scaling Data'!$D:$D,Calculations!$N101))/SUMIFS('NREL Scaling Data'!$F:$F,'NREL Scaling Data'!$B:$B,UPPER(About!$B$1),'NREL Scaling Data'!$E:$E,Calculations!$M101,'NREL Scaling Data'!$A:$A,AE$3,'NREL Scaling Data'!$C:$C,Calculations!$L101,'NREL Scaling Data'!$D:$D,Calculations!$N101) + 1) * AE101,0)</f>
        <v>0</v>
      </c>
      <c r="AG101" s="45">
        <f>IFERROR(((SUMIFS('NREL Scaling Data'!$F:$F,'NREL Scaling Data'!$B:$B,UPPER(About!$B$1),'NREL Scaling Data'!$E:$E,Calculations!$M101,'NREL Scaling Data'!$A:$A,AG$3,'NREL Scaling Data'!$C:$C,Calculations!$L101,'NREL Scaling Data'!$D:$D,Calculations!$N101)-SUMIFS('NREL Scaling Data'!$F:$F,'NREL Scaling Data'!$B:$B,UPPER(About!$B$1),'NREL Scaling Data'!$E:$E,Calculations!$M101,'NREL Scaling Data'!$A:$A,AF$3,'NREL Scaling Data'!$C:$C,Calculations!$L101,'NREL Scaling Data'!$D:$D,Calculations!$N101))/SUMIFS('NREL Scaling Data'!$F:$F,'NREL Scaling Data'!$B:$B,UPPER(About!$B$1),'NREL Scaling Data'!$E:$E,Calculations!$M101,'NREL Scaling Data'!$A:$A,AF$3,'NREL Scaling Data'!$C:$C,Calculations!$L101,'NREL Scaling Data'!$D:$D,Calculations!$N101) + 1) * AF101,0)</f>
        <v>0</v>
      </c>
      <c r="AH101" s="45">
        <f>IFERROR(((SUMIFS('NREL Scaling Data'!$F:$F,'NREL Scaling Data'!$B:$B,UPPER(About!$B$1),'NREL Scaling Data'!$E:$E,Calculations!$M101,'NREL Scaling Data'!$A:$A,AH$3,'NREL Scaling Data'!$C:$C,Calculations!$L101,'NREL Scaling Data'!$D:$D,Calculations!$N101)-SUMIFS('NREL Scaling Data'!$F:$F,'NREL Scaling Data'!$B:$B,UPPER(About!$B$1),'NREL Scaling Data'!$E:$E,Calculations!$M101,'NREL Scaling Data'!$A:$A,AG$3,'NREL Scaling Data'!$C:$C,Calculations!$L101,'NREL Scaling Data'!$D:$D,Calculations!$N101))/SUMIFS('NREL Scaling Data'!$F:$F,'NREL Scaling Data'!$B:$B,UPPER(About!$B$1),'NREL Scaling Data'!$E:$E,Calculations!$M101,'NREL Scaling Data'!$A:$A,AG$3,'NREL Scaling Data'!$C:$C,Calculations!$L101,'NREL Scaling Data'!$D:$D,Calculations!$N101) + 1) * AG101,0)</f>
        <v>0</v>
      </c>
      <c r="AI101" s="45">
        <f>IFERROR(((SUMIFS('NREL Scaling Data'!$F:$F,'NREL Scaling Data'!$B:$B,UPPER(About!$B$1),'NREL Scaling Data'!$E:$E,Calculations!$M101,'NREL Scaling Data'!$A:$A,AI$3,'NREL Scaling Data'!$C:$C,Calculations!$L101,'NREL Scaling Data'!$D:$D,Calculations!$N101)-SUMIFS('NREL Scaling Data'!$F:$F,'NREL Scaling Data'!$B:$B,UPPER(About!$B$1),'NREL Scaling Data'!$E:$E,Calculations!$M101,'NREL Scaling Data'!$A:$A,AH$3,'NREL Scaling Data'!$C:$C,Calculations!$L101,'NREL Scaling Data'!$D:$D,Calculations!$N101))/SUMIFS('NREL Scaling Data'!$F:$F,'NREL Scaling Data'!$B:$B,UPPER(About!$B$1),'NREL Scaling Data'!$E:$E,Calculations!$M101,'NREL Scaling Data'!$A:$A,AH$3,'NREL Scaling Data'!$C:$C,Calculations!$L101,'NREL Scaling Data'!$D:$D,Calculations!$N101) + 1) * AH101,0)</f>
        <v>0</v>
      </c>
      <c r="AJ101" s="45">
        <f>IFERROR(((SUMIFS('NREL Scaling Data'!$F:$F,'NREL Scaling Data'!$B:$B,UPPER(About!$B$1),'NREL Scaling Data'!$E:$E,Calculations!$M101,'NREL Scaling Data'!$A:$A,AJ$3,'NREL Scaling Data'!$C:$C,Calculations!$L101,'NREL Scaling Data'!$D:$D,Calculations!$N101)-SUMIFS('NREL Scaling Data'!$F:$F,'NREL Scaling Data'!$B:$B,UPPER(About!$B$1),'NREL Scaling Data'!$E:$E,Calculations!$M101,'NREL Scaling Data'!$A:$A,AI$3,'NREL Scaling Data'!$C:$C,Calculations!$L101,'NREL Scaling Data'!$D:$D,Calculations!$N101))/SUMIFS('NREL Scaling Data'!$F:$F,'NREL Scaling Data'!$B:$B,UPPER(About!$B$1),'NREL Scaling Data'!$E:$E,Calculations!$M101,'NREL Scaling Data'!$A:$A,AI$3,'NREL Scaling Data'!$C:$C,Calculations!$L101,'NREL Scaling Data'!$D:$D,Calculations!$N101) + 1) * AI101,0)</f>
        <v>0</v>
      </c>
      <c r="AK101" s="45">
        <f>IFERROR(((SUMIFS('NREL Scaling Data'!$F:$F,'NREL Scaling Data'!$B:$B,UPPER(About!$B$1),'NREL Scaling Data'!$E:$E,Calculations!$M101,'NREL Scaling Data'!$A:$A,AK$3,'NREL Scaling Data'!$C:$C,Calculations!$L101,'NREL Scaling Data'!$D:$D,Calculations!$N101)-SUMIFS('NREL Scaling Data'!$F:$F,'NREL Scaling Data'!$B:$B,UPPER(About!$B$1),'NREL Scaling Data'!$E:$E,Calculations!$M101,'NREL Scaling Data'!$A:$A,AJ$3,'NREL Scaling Data'!$C:$C,Calculations!$L101,'NREL Scaling Data'!$D:$D,Calculations!$N101))/SUMIFS('NREL Scaling Data'!$F:$F,'NREL Scaling Data'!$B:$B,UPPER(About!$B$1),'NREL Scaling Data'!$E:$E,Calculations!$M101,'NREL Scaling Data'!$A:$A,AJ$3,'NREL Scaling Data'!$C:$C,Calculations!$L101,'NREL Scaling Data'!$D:$D,Calculations!$N101) + 1) * AJ101,0)</f>
        <v>0</v>
      </c>
      <c r="AL101" s="45">
        <f>IFERROR(((SUMIFS('NREL Scaling Data'!$F:$F,'NREL Scaling Data'!$B:$B,UPPER(About!$B$1),'NREL Scaling Data'!$E:$E,Calculations!$M101,'NREL Scaling Data'!$A:$A,AL$3,'NREL Scaling Data'!$C:$C,Calculations!$L101,'NREL Scaling Data'!$D:$D,Calculations!$N101)-SUMIFS('NREL Scaling Data'!$F:$F,'NREL Scaling Data'!$B:$B,UPPER(About!$B$1),'NREL Scaling Data'!$E:$E,Calculations!$M101,'NREL Scaling Data'!$A:$A,AK$3,'NREL Scaling Data'!$C:$C,Calculations!$L101,'NREL Scaling Data'!$D:$D,Calculations!$N101))/SUMIFS('NREL Scaling Data'!$F:$F,'NREL Scaling Data'!$B:$B,UPPER(About!$B$1),'NREL Scaling Data'!$E:$E,Calculations!$M101,'NREL Scaling Data'!$A:$A,AK$3,'NREL Scaling Data'!$C:$C,Calculations!$L101,'NREL Scaling Data'!$D:$D,Calculations!$N101) + 1) * AK101,0)</f>
        <v>0</v>
      </c>
      <c r="AM101" s="45">
        <f>IFERROR(((SUMIFS('NREL Scaling Data'!$F:$F,'NREL Scaling Data'!$B:$B,UPPER(About!$B$1),'NREL Scaling Data'!$E:$E,Calculations!$M101,'NREL Scaling Data'!$A:$A,AM$3,'NREL Scaling Data'!$C:$C,Calculations!$L101,'NREL Scaling Data'!$D:$D,Calculations!$N101)-SUMIFS('NREL Scaling Data'!$F:$F,'NREL Scaling Data'!$B:$B,UPPER(About!$B$1),'NREL Scaling Data'!$E:$E,Calculations!$M101,'NREL Scaling Data'!$A:$A,AL$3,'NREL Scaling Data'!$C:$C,Calculations!$L101,'NREL Scaling Data'!$D:$D,Calculations!$N101))/SUMIFS('NREL Scaling Data'!$F:$F,'NREL Scaling Data'!$B:$B,UPPER(About!$B$1),'NREL Scaling Data'!$E:$E,Calculations!$M101,'NREL Scaling Data'!$A:$A,AL$3,'NREL Scaling Data'!$C:$C,Calculations!$L101,'NREL Scaling Data'!$D:$D,Calculations!$N101) + 1) * AL101,0)</f>
        <v>0</v>
      </c>
      <c r="AN101" s="45">
        <f>IFERROR(((SUMIFS('NREL Scaling Data'!$F:$F,'NREL Scaling Data'!$B:$B,UPPER(About!$B$1),'NREL Scaling Data'!$E:$E,Calculations!$M101,'NREL Scaling Data'!$A:$A,AN$3,'NREL Scaling Data'!$C:$C,Calculations!$L101,'NREL Scaling Data'!$D:$D,Calculations!$N101)-SUMIFS('NREL Scaling Data'!$F:$F,'NREL Scaling Data'!$B:$B,UPPER(About!$B$1),'NREL Scaling Data'!$E:$E,Calculations!$M101,'NREL Scaling Data'!$A:$A,AM$3,'NREL Scaling Data'!$C:$C,Calculations!$L101,'NREL Scaling Data'!$D:$D,Calculations!$N101))/SUMIFS('NREL Scaling Data'!$F:$F,'NREL Scaling Data'!$B:$B,UPPER(About!$B$1),'NREL Scaling Data'!$E:$E,Calculations!$M101,'NREL Scaling Data'!$A:$A,AM$3,'NREL Scaling Data'!$C:$C,Calculations!$L101,'NREL Scaling Data'!$D:$D,Calculations!$N101) + 1) * AM101,0)</f>
        <v>0</v>
      </c>
      <c r="AO101" s="45">
        <f>IFERROR(((SUMIFS('NREL Scaling Data'!$F:$F,'NREL Scaling Data'!$B:$B,UPPER(About!$B$1),'NREL Scaling Data'!$E:$E,Calculations!$M101,'NREL Scaling Data'!$A:$A,AO$3,'NREL Scaling Data'!$C:$C,Calculations!$L101,'NREL Scaling Data'!$D:$D,Calculations!$N101)-SUMIFS('NREL Scaling Data'!$F:$F,'NREL Scaling Data'!$B:$B,UPPER(About!$B$1),'NREL Scaling Data'!$E:$E,Calculations!$M101,'NREL Scaling Data'!$A:$A,AN$3,'NREL Scaling Data'!$C:$C,Calculations!$L101,'NREL Scaling Data'!$D:$D,Calculations!$N101))/SUMIFS('NREL Scaling Data'!$F:$F,'NREL Scaling Data'!$B:$B,UPPER(About!$B$1),'NREL Scaling Data'!$E:$E,Calculations!$M101,'NREL Scaling Data'!$A:$A,AN$3,'NREL Scaling Data'!$C:$C,Calculations!$L101,'NREL Scaling Data'!$D:$D,Calculations!$N101) + 1) * AN101,0)</f>
        <v>0</v>
      </c>
      <c r="AP101" s="45">
        <f>IFERROR(((SUMIFS('NREL Scaling Data'!$F:$F,'NREL Scaling Data'!$B:$B,UPPER(About!$B$1),'NREL Scaling Data'!$E:$E,Calculations!$M101,'NREL Scaling Data'!$A:$A,AP$3,'NREL Scaling Data'!$C:$C,Calculations!$L101,'NREL Scaling Data'!$D:$D,Calculations!$N101)-SUMIFS('NREL Scaling Data'!$F:$F,'NREL Scaling Data'!$B:$B,UPPER(About!$B$1),'NREL Scaling Data'!$E:$E,Calculations!$M101,'NREL Scaling Data'!$A:$A,AO$3,'NREL Scaling Data'!$C:$C,Calculations!$L101,'NREL Scaling Data'!$D:$D,Calculations!$N101))/SUMIFS('NREL Scaling Data'!$F:$F,'NREL Scaling Data'!$B:$B,UPPER(About!$B$1),'NREL Scaling Data'!$E:$E,Calculations!$M101,'NREL Scaling Data'!$A:$A,AO$3,'NREL Scaling Data'!$C:$C,Calculations!$L101,'NREL Scaling Data'!$D:$D,Calculations!$N101) + 1) * AO101,0)</f>
        <v>0</v>
      </c>
      <c r="AQ101" s="45">
        <f>IFERROR(((SUMIFS('NREL Scaling Data'!$F:$F,'NREL Scaling Data'!$B:$B,UPPER(About!$B$1),'NREL Scaling Data'!$E:$E,Calculations!$M101,'NREL Scaling Data'!$A:$A,AQ$3,'NREL Scaling Data'!$C:$C,Calculations!$L101,'NREL Scaling Data'!$D:$D,Calculations!$N101)-SUMIFS('NREL Scaling Data'!$F:$F,'NREL Scaling Data'!$B:$B,UPPER(About!$B$1),'NREL Scaling Data'!$E:$E,Calculations!$M101,'NREL Scaling Data'!$A:$A,AP$3,'NREL Scaling Data'!$C:$C,Calculations!$L101,'NREL Scaling Data'!$D:$D,Calculations!$N101))/SUMIFS('NREL Scaling Data'!$F:$F,'NREL Scaling Data'!$B:$B,UPPER(About!$B$1),'NREL Scaling Data'!$E:$E,Calculations!$M101,'NREL Scaling Data'!$A:$A,AP$3,'NREL Scaling Data'!$C:$C,Calculations!$L101,'NREL Scaling Data'!$D:$D,Calculations!$N101) + 1) * AP101,0)</f>
        <v>0</v>
      </c>
      <c r="AR101" s="45">
        <f>IFERROR(((SUMIFS('NREL Scaling Data'!$F:$F,'NREL Scaling Data'!$B:$B,UPPER(About!$B$1),'NREL Scaling Data'!$E:$E,Calculations!$M101,'NREL Scaling Data'!$A:$A,AR$3,'NREL Scaling Data'!$C:$C,Calculations!$L101,'NREL Scaling Data'!$D:$D,Calculations!$N101)-SUMIFS('NREL Scaling Data'!$F:$F,'NREL Scaling Data'!$B:$B,UPPER(About!$B$1),'NREL Scaling Data'!$E:$E,Calculations!$M101,'NREL Scaling Data'!$A:$A,AQ$3,'NREL Scaling Data'!$C:$C,Calculations!$L101,'NREL Scaling Data'!$D:$D,Calculations!$N101))/SUMIFS('NREL Scaling Data'!$F:$F,'NREL Scaling Data'!$B:$B,UPPER(About!$B$1),'NREL Scaling Data'!$E:$E,Calculations!$M101,'NREL Scaling Data'!$A:$A,AQ$3,'NREL Scaling Data'!$C:$C,Calculations!$L101,'NREL Scaling Data'!$D:$D,Calculations!$N101) + 1) * AQ101,0)</f>
        <v>0</v>
      </c>
      <c r="AS101" s="45">
        <f>IFERROR(((SUMIFS('NREL Scaling Data'!$F:$F,'NREL Scaling Data'!$B:$B,UPPER(About!$B$1),'NREL Scaling Data'!$E:$E,Calculations!$M101,'NREL Scaling Data'!$A:$A,AS$3,'NREL Scaling Data'!$C:$C,Calculations!$L101,'NREL Scaling Data'!$D:$D,Calculations!$N101)-SUMIFS('NREL Scaling Data'!$F:$F,'NREL Scaling Data'!$B:$B,UPPER(About!$B$1),'NREL Scaling Data'!$E:$E,Calculations!$M101,'NREL Scaling Data'!$A:$A,AR$3,'NREL Scaling Data'!$C:$C,Calculations!$L101,'NREL Scaling Data'!$D:$D,Calculations!$N101))/SUMIFS('NREL Scaling Data'!$F:$F,'NREL Scaling Data'!$B:$B,UPPER(About!$B$1),'NREL Scaling Data'!$E:$E,Calculations!$M101,'NREL Scaling Data'!$A:$A,AR$3,'NREL Scaling Data'!$C:$C,Calculations!$L101,'NREL Scaling Data'!$D:$D,Calculations!$N101) + 1) * AR101,0)</f>
        <v>0</v>
      </c>
      <c r="AT101" s="45">
        <f>IFERROR(((SUMIFS('NREL Scaling Data'!$F:$F,'NREL Scaling Data'!$B:$B,UPPER(About!$B$1),'NREL Scaling Data'!$E:$E,Calculations!$M101,'NREL Scaling Data'!$A:$A,AT$3,'NREL Scaling Data'!$C:$C,Calculations!$L101,'NREL Scaling Data'!$D:$D,Calculations!$N101)-SUMIFS('NREL Scaling Data'!$F:$F,'NREL Scaling Data'!$B:$B,UPPER(About!$B$1),'NREL Scaling Data'!$E:$E,Calculations!$M101,'NREL Scaling Data'!$A:$A,AS$3,'NREL Scaling Data'!$C:$C,Calculations!$L101,'NREL Scaling Data'!$D:$D,Calculations!$N101))/SUMIFS('NREL Scaling Data'!$F:$F,'NREL Scaling Data'!$B:$B,UPPER(About!$B$1),'NREL Scaling Data'!$E:$E,Calculations!$M101,'NREL Scaling Data'!$A:$A,AS$3,'NREL Scaling Data'!$C:$C,Calculations!$L101,'NREL Scaling Data'!$D:$D,Calculations!$N101) + 1) * AS101,0)</f>
        <v>0</v>
      </c>
    </row>
    <row r="102" spans="2:46">
      <c r="I102" s="12" t="s">
        <v>1084</v>
      </c>
      <c r="J102" s="209">
        <f>IFERROR(SUMIFS('NREL Scaling Data'!F:F,'NREL Scaling Data'!B:B,UPPER(About!$B$1),'NREL Scaling Data'!E:E,Calculations!M102,'NREL Scaling Data'!A:A, 2021,'NREL Scaling Data'!C:C,Calculations!L102,'NREL Scaling Data'!D:D,Calculations!N102) / SUMIFS('NREL Scaling Data'!F:F,'NREL Scaling Data'!B:B,UPPER(About!$B$1),'NREL Scaling Data'!A:A, 2021,'NREL Scaling Data'!C:C,Calculations!L102,'NREL Scaling Data'!D:D,Calculations!N102),0)</f>
        <v>0</v>
      </c>
      <c r="K102" s="210">
        <f t="shared" si="20"/>
        <v>5.7633672610931462E-2</v>
      </c>
      <c r="L102" s="209" t="s">
        <v>1022</v>
      </c>
      <c r="M102" s="12" t="s">
        <v>1019</v>
      </c>
      <c r="N102" s="1" t="s">
        <v>1079</v>
      </c>
      <c r="O102" s="7">
        <f t="shared" si="21"/>
        <v>0</v>
      </c>
      <c r="P102" s="7">
        <f t="shared" si="22"/>
        <v>0</v>
      </c>
      <c r="Q102" s="45">
        <f>SUMIFS('SEDS 2021'!$F$23:$F$40,'SEDS 2021'!E$23:E$40,Calculations!L102,'SEDS 2021'!D$23:D$40,Calculations!N102)*J102*K102</f>
        <v>0</v>
      </c>
      <c r="R102" s="45">
        <f>IFERROR(((SUMIFS('NREL Scaling Data'!$F:$F,'NREL Scaling Data'!$B:$B,UPPER(About!$B$1),'NREL Scaling Data'!$E:$E,Calculations!$M102,'NREL Scaling Data'!$A:$A,R$3,'NREL Scaling Data'!$C:$C,Calculations!$L102,'NREL Scaling Data'!$D:$D,Calculations!$N102)-SUMIFS('NREL Scaling Data'!$F:$F,'NREL Scaling Data'!$B:$B,UPPER(About!$B$1),'NREL Scaling Data'!$E:$E,Calculations!$M102,'NREL Scaling Data'!$A:$A,Q$3,'NREL Scaling Data'!$C:$C,Calculations!$L102,'NREL Scaling Data'!$D:$D,Calculations!$N102))/SUMIFS('NREL Scaling Data'!$F:$F,'NREL Scaling Data'!$B:$B,UPPER(About!$B$1),'NREL Scaling Data'!$E:$E,Calculations!$M102,'NREL Scaling Data'!$A:$A,Q$3,'NREL Scaling Data'!$C:$C,Calculations!$L102,'NREL Scaling Data'!$D:$D,Calculations!$N102) + 1) * Q102,0)</f>
        <v>0</v>
      </c>
      <c r="S102" s="45">
        <f>IFERROR(((SUMIFS('NREL Scaling Data'!$F:$F,'NREL Scaling Data'!$B:$B,UPPER(About!$B$1),'NREL Scaling Data'!$E:$E,Calculations!$M102,'NREL Scaling Data'!$A:$A,S$3,'NREL Scaling Data'!$C:$C,Calculations!$L102,'NREL Scaling Data'!$D:$D,Calculations!$N102)-SUMIFS('NREL Scaling Data'!$F:$F,'NREL Scaling Data'!$B:$B,UPPER(About!$B$1),'NREL Scaling Data'!$E:$E,Calculations!$M102,'NREL Scaling Data'!$A:$A,R$3,'NREL Scaling Data'!$C:$C,Calculations!$L102,'NREL Scaling Data'!$D:$D,Calculations!$N102))/SUMIFS('NREL Scaling Data'!$F:$F,'NREL Scaling Data'!$B:$B,UPPER(About!$B$1),'NREL Scaling Data'!$E:$E,Calculations!$M102,'NREL Scaling Data'!$A:$A,R$3,'NREL Scaling Data'!$C:$C,Calculations!$L102,'NREL Scaling Data'!$D:$D,Calculations!$N102) + 1) * R102,0)</f>
        <v>0</v>
      </c>
      <c r="T102" s="45">
        <f>IFERROR(((SUMIFS('NREL Scaling Data'!$F:$F,'NREL Scaling Data'!$B:$B,UPPER(About!$B$1),'NREL Scaling Data'!$E:$E,Calculations!$M102,'NREL Scaling Data'!$A:$A,T$3,'NREL Scaling Data'!$C:$C,Calculations!$L102,'NREL Scaling Data'!$D:$D,Calculations!$N102)-SUMIFS('NREL Scaling Data'!$F:$F,'NREL Scaling Data'!$B:$B,UPPER(About!$B$1),'NREL Scaling Data'!$E:$E,Calculations!$M102,'NREL Scaling Data'!$A:$A,S$3,'NREL Scaling Data'!$C:$C,Calculations!$L102,'NREL Scaling Data'!$D:$D,Calculations!$N102))/SUMIFS('NREL Scaling Data'!$F:$F,'NREL Scaling Data'!$B:$B,UPPER(About!$B$1),'NREL Scaling Data'!$E:$E,Calculations!$M102,'NREL Scaling Data'!$A:$A,S$3,'NREL Scaling Data'!$C:$C,Calculations!$L102,'NREL Scaling Data'!$D:$D,Calculations!$N102) + 1) * S102,0)</f>
        <v>0</v>
      </c>
      <c r="U102" s="45">
        <f>IFERROR(((SUMIFS('NREL Scaling Data'!$F:$F,'NREL Scaling Data'!$B:$B,UPPER(About!$B$1),'NREL Scaling Data'!$E:$E,Calculations!$M102,'NREL Scaling Data'!$A:$A,U$3,'NREL Scaling Data'!$C:$C,Calculations!$L102,'NREL Scaling Data'!$D:$D,Calculations!$N102)-SUMIFS('NREL Scaling Data'!$F:$F,'NREL Scaling Data'!$B:$B,UPPER(About!$B$1),'NREL Scaling Data'!$E:$E,Calculations!$M102,'NREL Scaling Data'!$A:$A,T$3,'NREL Scaling Data'!$C:$C,Calculations!$L102,'NREL Scaling Data'!$D:$D,Calculations!$N102))/SUMIFS('NREL Scaling Data'!$F:$F,'NREL Scaling Data'!$B:$B,UPPER(About!$B$1),'NREL Scaling Data'!$E:$E,Calculations!$M102,'NREL Scaling Data'!$A:$A,T$3,'NREL Scaling Data'!$C:$C,Calculations!$L102,'NREL Scaling Data'!$D:$D,Calculations!$N102) + 1) * T102,0)</f>
        <v>0</v>
      </c>
      <c r="V102" s="45">
        <f>IFERROR(((SUMIFS('NREL Scaling Data'!$F:$F,'NREL Scaling Data'!$B:$B,UPPER(About!$B$1),'NREL Scaling Data'!$E:$E,Calculations!$M102,'NREL Scaling Data'!$A:$A,V$3,'NREL Scaling Data'!$C:$C,Calculations!$L102,'NREL Scaling Data'!$D:$D,Calculations!$N102)-SUMIFS('NREL Scaling Data'!$F:$F,'NREL Scaling Data'!$B:$B,UPPER(About!$B$1),'NREL Scaling Data'!$E:$E,Calculations!$M102,'NREL Scaling Data'!$A:$A,U$3,'NREL Scaling Data'!$C:$C,Calculations!$L102,'NREL Scaling Data'!$D:$D,Calculations!$N102))/SUMIFS('NREL Scaling Data'!$F:$F,'NREL Scaling Data'!$B:$B,UPPER(About!$B$1),'NREL Scaling Data'!$E:$E,Calculations!$M102,'NREL Scaling Data'!$A:$A,U$3,'NREL Scaling Data'!$C:$C,Calculations!$L102,'NREL Scaling Data'!$D:$D,Calculations!$N102) + 1) * U102,0)</f>
        <v>0</v>
      </c>
      <c r="W102" s="45">
        <f>IFERROR(((SUMIFS('NREL Scaling Data'!$F:$F,'NREL Scaling Data'!$B:$B,UPPER(About!$B$1),'NREL Scaling Data'!$E:$E,Calculations!$M102,'NREL Scaling Data'!$A:$A,W$3,'NREL Scaling Data'!$C:$C,Calculations!$L102,'NREL Scaling Data'!$D:$D,Calculations!$N102)-SUMIFS('NREL Scaling Data'!$F:$F,'NREL Scaling Data'!$B:$B,UPPER(About!$B$1),'NREL Scaling Data'!$E:$E,Calculations!$M102,'NREL Scaling Data'!$A:$A,V$3,'NREL Scaling Data'!$C:$C,Calculations!$L102,'NREL Scaling Data'!$D:$D,Calculations!$N102))/SUMIFS('NREL Scaling Data'!$F:$F,'NREL Scaling Data'!$B:$B,UPPER(About!$B$1),'NREL Scaling Data'!$E:$E,Calculations!$M102,'NREL Scaling Data'!$A:$A,V$3,'NREL Scaling Data'!$C:$C,Calculations!$L102,'NREL Scaling Data'!$D:$D,Calculations!$N102) + 1) * V102,0)</f>
        <v>0</v>
      </c>
      <c r="X102" s="45">
        <f>IFERROR(((SUMIFS('NREL Scaling Data'!$F:$F,'NREL Scaling Data'!$B:$B,UPPER(About!$B$1),'NREL Scaling Data'!$E:$E,Calculations!$M102,'NREL Scaling Data'!$A:$A,X$3,'NREL Scaling Data'!$C:$C,Calculations!$L102,'NREL Scaling Data'!$D:$D,Calculations!$N102)-SUMIFS('NREL Scaling Data'!$F:$F,'NREL Scaling Data'!$B:$B,UPPER(About!$B$1),'NREL Scaling Data'!$E:$E,Calculations!$M102,'NREL Scaling Data'!$A:$A,W$3,'NREL Scaling Data'!$C:$C,Calculations!$L102,'NREL Scaling Data'!$D:$D,Calculations!$N102))/SUMIFS('NREL Scaling Data'!$F:$F,'NREL Scaling Data'!$B:$B,UPPER(About!$B$1),'NREL Scaling Data'!$E:$E,Calculations!$M102,'NREL Scaling Data'!$A:$A,W$3,'NREL Scaling Data'!$C:$C,Calculations!$L102,'NREL Scaling Data'!$D:$D,Calculations!$N102) + 1) * W102,0)</f>
        <v>0</v>
      </c>
      <c r="Y102" s="45">
        <f>IFERROR(((SUMIFS('NREL Scaling Data'!$F:$F,'NREL Scaling Data'!$B:$B,UPPER(About!$B$1),'NREL Scaling Data'!$E:$E,Calculations!$M102,'NREL Scaling Data'!$A:$A,Y$3,'NREL Scaling Data'!$C:$C,Calculations!$L102,'NREL Scaling Data'!$D:$D,Calculations!$N102)-SUMIFS('NREL Scaling Data'!$F:$F,'NREL Scaling Data'!$B:$B,UPPER(About!$B$1),'NREL Scaling Data'!$E:$E,Calculations!$M102,'NREL Scaling Data'!$A:$A,X$3,'NREL Scaling Data'!$C:$C,Calculations!$L102,'NREL Scaling Data'!$D:$D,Calculations!$N102))/SUMIFS('NREL Scaling Data'!$F:$F,'NREL Scaling Data'!$B:$B,UPPER(About!$B$1),'NREL Scaling Data'!$E:$E,Calculations!$M102,'NREL Scaling Data'!$A:$A,X$3,'NREL Scaling Data'!$C:$C,Calculations!$L102,'NREL Scaling Data'!$D:$D,Calculations!$N102) + 1) * X102,0)</f>
        <v>0</v>
      </c>
      <c r="Z102" s="45">
        <f>IFERROR(((SUMIFS('NREL Scaling Data'!$F:$F,'NREL Scaling Data'!$B:$B,UPPER(About!$B$1),'NREL Scaling Data'!$E:$E,Calculations!$M102,'NREL Scaling Data'!$A:$A,Z$3,'NREL Scaling Data'!$C:$C,Calculations!$L102,'NREL Scaling Data'!$D:$D,Calculations!$N102)-SUMIFS('NREL Scaling Data'!$F:$F,'NREL Scaling Data'!$B:$B,UPPER(About!$B$1),'NREL Scaling Data'!$E:$E,Calculations!$M102,'NREL Scaling Data'!$A:$A,Y$3,'NREL Scaling Data'!$C:$C,Calculations!$L102,'NREL Scaling Data'!$D:$D,Calculations!$N102))/SUMIFS('NREL Scaling Data'!$F:$F,'NREL Scaling Data'!$B:$B,UPPER(About!$B$1),'NREL Scaling Data'!$E:$E,Calculations!$M102,'NREL Scaling Data'!$A:$A,Y$3,'NREL Scaling Data'!$C:$C,Calculations!$L102,'NREL Scaling Data'!$D:$D,Calculations!$N102) + 1) * Y102,0)</f>
        <v>0</v>
      </c>
      <c r="AA102" s="45">
        <f>IFERROR(((SUMIFS('NREL Scaling Data'!$F:$F,'NREL Scaling Data'!$B:$B,UPPER(About!$B$1),'NREL Scaling Data'!$E:$E,Calculations!$M102,'NREL Scaling Data'!$A:$A,AA$3,'NREL Scaling Data'!$C:$C,Calculations!$L102,'NREL Scaling Data'!$D:$D,Calculations!$N102)-SUMIFS('NREL Scaling Data'!$F:$F,'NREL Scaling Data'!$B:$B,UPPER(About!$B$1),'NREL Scaling Data'!$E:$E,Calculations!$M102,'NREL Scaling Data'!$A:$A,Z$3,'NREL Scaling Data'!$C:$C,Calculations!$L102,'NREL Scaling Data'!$D:$D,Calculations!$N102))/SUMIFS('NREL Scaling Data'!$F:$F,'NREL Scaling Data'!$B:$B,UPPER(About!$B$1),'NREL Scaling Data'!$E:$E,Calculations!$M102,'NREL Scaling Data'!$A:$A,Z$3,'NREL Scaling Data'!$C:$C,Calculations!$L102,'NREL Scaling Data'!$D:$D,Calculations!$N102) + 1) * Z102,0)</f>
        <v>0</v>
      </c>
      <c r="AB102" s="45">
        <f>IFERROR(((SUMIFS('NREL Scaling Data'!$F:$F,'NREL Scaling Data'!$B:$B,UPPER(About!$B$1),'NREL Scaling Data'!$E:$E,Calculations!$M102,'NREL Scaling Data'!$A:$A,AB$3,'NREL Scaling Data'!$C:$C,Calculations!$L102,'NREL Scaling Data'!$D:$D,Calculations!$N102)-SUMIFS('NREL Scaling Data'!$F:$F,'NREL Scaling Data'!$B:$B,UPPER(About!$B$1),'NREL Scaling Data'!$E:$E,Calculations!$M102,'NREL Scaling Data'!$A:$A,AA$3,'NREL Scaling Data'!$C:$C,Calculations!$L102,'NREL Scaling Data'!$D:$D,Calculations!$N102))/SUMIFS('NREL Scaling Data'!$F:$F,'NREL Scaling Data'!$B:$B,UPPER(About!$B$1),'NREL Scaling Data'!$E:$E,Calculations!$M102,'NREL Scaling Data'!$A:$A,AA$3,'NREL Scaling Data'!$C:$C,Calculations!$L102,'NREL Scaling Data'!$D:$D,Calculations!$N102) + 1) * AA102,0)</f>
        <v>0</v>
      </c>
      <c r="AC102" s="45">
        <f>IFERROR(((SUMIFS('NREL Scaling Data'!$F:$F,'NREL Scaling Data'!$B:$B,UPPER(About!$B$1),'NREL Scaling Data'!$E:$E,Calculations!$M102,'NREL Scaling Data'!$A:$A,AC$3,'NREL Scaling Data'!$C:$C,Calculations!$L102,'NREL Scaling Data'!$D:$D,Calculations!$N102)-SUMIFS('NREL Scaling Data'!$F:$F,'NREL Scaling Data'!$B:$B,UPPER(About!$B$1),'NREL Scaling Data'!$E:$E,Calculations!$M102,'NREL Scaling Data'!$A:$A,AB$3,'NREL Scaling Data'!$C:$C,Calculations!$L102,'NREL Scaling Data'!$D:$D,Calculations!$N102))/SUMIFS('NREL Scaling Data'!$F:$F,'NREL Scaling Data'!$B:$B,UPPER(About!$B$1),'NREL Scaling Data'!$E:$E,Calculations!$M102,'NREL Scaling Data'!$A:$A,AB$3,'NREL Scaling Data'!$C:$C,Calculations!$L102,'NREL Scaling Data'!$D:$D,Calculations!$N102) + 1) * AB102,0)</f>
        <v>0</v>
      </c>
      <c r="AD102" s="45">
        <f>IFERROR(((SUMIFS('NREL Scaling Data'!$F:$F,'NREL Scaling Data'!$B:$B,UPPER(About!$B$1),'NREL Scaling Data'!$E:$E,Calculations!$M102,'NREL Scaling Data'!$A:$A,AD$3,'NREL Scaling Data'!$C:$C,Calculations!$L102,'NREL Scaling Data'!$D:$D,Calculations!$N102)-SUMIFS('NREL Scaling Data'!$F:$F,'NREL Scaling Data'!$B:$B,UPPER(About!$B$1),'NREL Scaling Data'!$E:$E,Calculations!$M102,'NREL Scaling Data'!$A:$A,AC$3,'NREL Scaling Data'!$C:$C,Calculations!$L102,'NREL Scaling Data'!$D:$D,Calculations!$N102))/SUMIFS('NREL Scaling Data'!$F:$F,'NREL Scaling Data'!$B:$B,UPPER(About!$B$1),'NREL Scaling Data'!$E:$E,Calculations!$M102,'NREL Scaling Data'!$A:$A,AC$3,'NREL Scaling Data'!$C:$C,Calculations!$L102,'NREL Scaling Data'!$D:$D,Calculations!$N102) + 1) * AC102,0)</f>
        <v>0</v>
      </c>
      <c r="AE102" s="45">
        <f>IFERROR(((SUMIFS('NREL Scaling Data'!$F:$F,'NREL Scaling Data'!$B:$B,UPPER(About!$B$1),'NREL Scaling Data'!$E:$E,Calculations!$M102,'NREL Scaling Data'!$A:$A,AE$3,'NREL Scaling Data'!$C:$C,Calculations!$L102,'NREL Scaling Data'!$D:$D,Calculations!$N102)-SUMIFS('NREL Scaling Data'!$F:$F,'NREL Scaling Data'!$B:$B,UPPER(About!$B$1),'NREL Scaling Data'!$E:$E,Calculations!$M102,'NREL Scaling Data'!$A:$A,AD$3,'NREL Scaling Data'!$C:$C,Calculations!$L102,'NREL Scaling Data'!$D:$D,Calculations!$N102))/SUMIFS('NREL Scaling Data'!$F:$F,'NREL Scaling Data'!$B:$B,UPPER(About!$B$1),'NREL Scaling Data'!$E:$E,Calculations!$M102,'NREL Scaling Data'!$A:$A,AD$3,'NREL Scaling Data'!$C:$C,Calculations!$L102,'NREL Scaling Data'!$D:$D,Calculations!$N102) + 1) * AD102,0)</f>
        <v>0</v>
      </c>
      <c r="AF102" s="45">
        <f>IFERROR(((SUMIFS('NREL Scaling Data'!$F:$F,'NREL Scaling Data'!$B:$B,UPPER(About!$B$1),'NREL Scaling Data'!$E:$E,Calculations!$M102,'NREL Scaling Data'!$A:$A,AF$3,'NREL Scaling Data'!$C:$C,Calculations!$L102,'NREL Scaling Data'!$D:$D,Calculations!$N102)-SUMIFS('NREL Scaling Data'!$F:$F,'NREL Scaling Data'!$B:$B,UPPER(About!$B$1),'NREL Scaling Data'!$E:$E,Calculations!$M102,'NREL Scaling Data'!$A:$A,AE$3,'NREL Scaling Data'!$C:$C,Calculations!$L102,'NREL Scaling Data'!$D:$D,Calculations!$N102))/SUMIFS('NREL Scaling Data'!$F:$F,'NREL Scaling Data'!$B:$B,UPPER(About!$B$1),'NREL Scaling Data'!$E:$E,Calculations!$M102,'NREL Scaling Data'!$A:$A,AE$3,'NREL Scaling Data'!$C:$C,Calculations!$L102,'NREL Scaling Data'!$D:$D,Calculations!$N102) + 1) * AE102,0)</f>
        <v>0</v>
      </c>
      <c r="AG102" s="45">
        <f>IFERROR(((SUMIFS('NREL Scaling Data'!$F:$F,'NREL Scaling Data'!$B:$B,UPPER(About!$B$1),'NREL Scaling Data'!$E:$E,Calculations!$M102,'NREL Scaling Data'!$A:$A,AG$3,'NREL Scaling Data'!$C:$C,Calculations!$L102,'NREL Scaling Data'!$D:$D,Calculations!$N102)-SUMIFS('NREL Scaling Data'!$F:$F,'NREL Scaling Data'!$B:$B,UPPER(About!$B$1),'NREL Scaling Data'!$E:$E,Calculations!$M102,'NREL Scaling Data'!$A:$A,AF$3,'NREL Scaling Data'!$C:$C,Calculations!$L102,'NREL Scaling Data'!$D:$D,Calculations!$N102))/SUMIFS('NREL Scaling Data'!$F:$F,'NREL Scaling Data'!$B:$B,UPPER(About!$B$1),'NREL Scaling Data'!$E:$E,Calculations!$M102,'NREL Scaling Data'!$A:$A,AF$3,'NREL Scaling Data'!$C:$C,Calculations!$L102,'NREL Scaling Data'!$D:$D,Calculations!$N102) + 1) * AF102,0)</f>
        <v>0</v>
      </c>
      <c r="AH102" s="45">
        <f>IFERROR(((SUMIFS('NREL Scaling Data'!$F:$F,'NREL Scaling Data'!$B:$B,UPPER(About!$B$1),'NREL Scaling Data'!$E:$E,Calculations!$M102,'NREL Scaling Data'!$A:$A,AH$3,'NREL Scaling Data'!$C:$C,Calculations!$L102,'NREL Scaling Data'!$D:$D,Calculations!$N102)-SUMIFS('NREL Scaling Data'!$F:$F,'NREL Scaling Data'!$B:$B,UPPER(About!$B$1),'NREL Scaling Data'!$E:$E,Calculations!$M102,'NREL Scaling Data'!$A:$A,AG$3,'NREL Scaling Data'!$C:$C,Calculations!$L102,'NREL Scaling Data'!$D:$D,Calculations!$N102))/SUMIFS('NREL Scaling Data'!$F:$F,'NREL Scaling Data'!$B:$B,UPPER(About!$B$1),'NREL Scaling Data'!$E:$E,Calculations!$M102,'NREL Scaling Data'!$A:$A,AG$3,'NREL Scaling Data'!$C:$C,Calculations!$L102,'NREL Scaling Data'!$D:$D,Calculations!$N102) + 1) * AG102,0)</f>
        <v>0</v>
      </c>
      <c r="AI102" s="45">
        <f>IFERROR(((SUMIFS('NREL Scaling Data'!$F:$F,'NREL Scaling Data'!$B:$B,UPPER(About!$B$1),'NREL Scaling Data'!$E:$E,Calculations!$M102,'NREL Scaling Data'!$A:$A,AI$3,'NREL Scaling Data'!$C:$C,Calculations!$L102,'NREL Scaling Data'!$D:$D,Calculations!$N102)-SUMIFS('NREL Scaling Data'!$F:$F,'NREL Scaling Data'!$B:$B,UPPER(About!$B$1),'NREL Scaling Data'!$E:$E,Calculations!$M102,'NREL Scaling Data'!$A:$A,AH$3,'NREL Scaling Data'!$C:$C,Calculations!$L102,'NREL Scaling Data'!$D:$D,Calculations!$N102))/SUMIFS('NREL Scaling Data'!$F:$F,'NREL Scaling Data'!$B:$B,UPPER(About!$B$1),'NREL Scaling Data'!$E:$E,Calculations!$M102,'NREL Scaling Data'!$A:$A,AH$3,'NREL Scaling Data'!$C:$C,Calculations!$L102,'NREL Scaling Data'!$D:$D,Calculations!$N102) + 1) * AH102,0)</f>
        <v>0</v>
      </c>
      <c r="AJ102" s="45">
        <f>IFERROR(((SUMIFS('NREL Scaling Data'!$F:$F,'NREL Scaling Data'!$B:$B,UPPER(About!$B$1),'NREL Scaling Data'!$E:$E,Calculations!$M102,'NREL Scaling Data'!$A:$A,AJ$3,'NREL Scaling Data'!$C:$C,Calculations!$L102,'NREL Scaling Data'!$D:$D,Calculations!$N102)-SUMIFS('NREL Scaling Data'!$F:$F,'NREL Scaling Data'!$B:$B,UPPER(About!$B$1),'NREL Scaling Data'!$E:$E,Calculations!$M102,'NREL Scaling Data'!$A:$A,AI$3,'NREL Scaling Data'!$C:$C,Calculations!$L102,'NREL Scaling Data'!$D:$D,Calculations!$N102))/SUMIFS('NREL Scaling Data'!$F:$F,'NREL Scaling Data'!$B:$B,UPPER(About!$B$1),'NREL Scaling Data'!$E:$E,Calculations!$M102,'NREL Scaling Data'!$A:$A,AI$3,'NREL Scaling Data'!$C:$C,Calculations!$L102,'NREL Scaling Data'!$D:$D,Calculations!$N102) + 1) * AI102,0)</f>
        <v>0</v>
      </c>
      <c r="AK102" s="45">
        <f>IFERROR(((SUMIFS('NREL Scaling Data'!$F:$F,'NREL Scaling Data'!$B:$B,UPPER(About!$B$1),'NREL Scaling Data'!$E:$E,Calculations!$M102,'NREL Scaling Data'!$A:$A,AK$3,'NREL Scaling Data'!$C:$C,Calculations!$L102,'NREL Scaling Data'!$D:$D,Calculations!$N102)-SUMIFS('NREL Scaling Data'!$F:$F,'NREL Scaling Data'!$B:$B,UPPER(About!$B$1),'NREL Scaling Data'!$E:$E,Calculations!$M102,'NREL Scaling Data'!$A:$A,AJ$3,'NREL Scaling Data'!$C:$C,Calculations!$L102,'NREL Scaling Data'!$D:$D,Calculations!$N102))/SUMIFS('NREL Scaling Data'!$F:$F,'NREL Scaling Data'!$B:$B,UPPER(About!$B$1),'NREL Scaling Data'!$E:$E,Calculations!$M102,'NREL Scaling Data'!$A:$A,AJ$3,'NREL Scaling Data'!$C:$C,Calculations!$L102,'NREL Scaling Data'!$D:$D,Calculations!$N102) + 1) * AJ102,0)</f>
        <v>0</v>
      </c>
      <c r="AL102" s="45">
        <f>IFERROR(((SUMIFS('NREL Scaling Data'!$F:$F,'NREL Scaling Data'!$B:$B,UPPER(About!$B$1),'NREL Scaling Data'!$E:$E,Calculations!$M102,'NREL Scaling Data'!$A:$A,AL$3,'NREL Scaling Data'!$C:$C,Calculations!$L102,'NREL Scaling Data'!$D:$D,Calculations!$N102)-SUMIFS('NREL Scaling Data'!$F:$F,'NREL Scaling Data'!$B:$B,UPPER(About!$B$1),'NREL Scaling Data'!$E:$E,Calculations!$M102,'NREL Scaling Data'!$A:$A,AK$3,'NREL Scaling Data'!$C:$C,Calculations!$L102,'NREL Scaling Data'!$D:$D,Calculations!$N102))/SUMIFS('NREL Scaling Data'!$F:$F,'NREL Scaling Data'!$B:$B,UPPER(About!$B$1),'NREL Scaling Data'!$E:$E,Calculations!$M102,'NREL Scaling Data'!$A:$A,AK$3,'NREL Scaling Data'!$C:$C,Calculations!$L102,'NREL Scaling Data'!$D:$D,Calculations!$N102) + 1) * AK102,0)</f>
        <v>0</v>
      </c>
      <c r="AM102" s="45">
        <f>IFERROR(((SUMIFS('NREL Scaling Data'!$F:$F,'NREL Scaling Data'!$B:$B,UPPER(About!$B$1),'NREL Scaling Data'!$E:$E,Calculations!$M102,'NREL Scaling Data'!$A:$A,AM$3,'NREL Scaling Data'!$C:$C,Calculations!$L102,'NREL Scaling Data'!$D:$D,Calculations!$N102)-SUMIFS('NREL Scaling Data'!$F:$F,'NREL Scaling Data'!$B:$B,UPPER(About!$B$1),'NREL Scaling Data'!$E:$E,Calculations!$M102,'NREL Scaling Data'!$A:$A,AL$3,'NREL Scaling Data'!$C:$C,Calculations!$L102,'NREL Scaling Data'!$D:$D,Calculations!$N102))/SUMIFS('NREL Scaling Data'!$F:$F,'NREL Scaling Data'!$B:$B,UPPER(About!$B$1),'NREL Scaling Data'!$E:$E,Calculations!$M102,'NREL Scaling Data'!$A:$A,AL$3,'NREL Scaling Data'!$C:$C,Calculations!$L102,'NREL Scaling Data'!$D:$D,Calculations!$N102) + 1) * AL102,0)</f>
        <v>0</v>
      </c>
      <c r="AN102" s="45">
        <f>IFERROR(((SUMIFS('NREL Scaling Data'!$F:$F,'NREL Scaling Data'!$B:$B,UPPER(About!$B$1),'NREL Scaling Data'!$E:$E,Calculations!$M102,'NREL Scaling Data'!$A:$A,AN$3,'NREL Scaling Data'!$C:$C,Calculations!$L102,'NREL Scaling Data'!$D:$D,Calculations!$N102)-SUMIFS('NREL Scaling Data'!$F:$F,'NREL Scaling Data'!$B:$B,UPPER(About!$B$1),'NREL Scaling Data'!$E:$E,Calculations!$M102,'NREL Scaling Data'!$A:$A,AM$3,'NREL Scaling Data'!$C:$C,Calculations!$L102,'NREL Scaling Data'!$D:$D,Calculations!$N102))/SUMIFS('NREL Scaling Data'!$F:$F,'NREL Scaling Data'!$B:$B,UPPER(About!$B$1),'NREL Scaling Data'!$E:$E,Calculations!$M102,'NREL Scaling Data'!$A:$A,AM$3,'NREL Scaling Data'!$C:$C,Calculations!$L102,'NREL Scaling Data'!$D:$D,Calculations!$N102) + 1) * AM102,0)</f>
        <v>0</v>
      </c>
      <c r="AO102" s="45">
        <f>IFERROR(((SUMIFS('NREL Scaling Data'!$F:$F,'NREL Scaling Data'!$B:$B,UPPER(About!$B$1),'NREL Scaling Data'!$E:$E,Calculations!$M102,'NREL Scaling Data'!$A:$A,AO$3,'NREL Scaling Data'!$C:$C,Calculations!$L102,'NREL Scaling Data'!$D:$D,Calculations!$N102)-SUMIFS('NREL Scaling Data'!$F:$F,'NREL Scaling Data'!$B:$B,UPPER(About!$B$1),'NREL Scaling Data'!$E:$E,Calculations!$M102,'NREL Scaling Data'!$A:$A,AN$3,'NREL Scaling Data'!$C:$C,Calculations!$L102,'NREL Scaling Data'!$D:$D,Calculations!$N102))/SUMIFS('NREL Scaling Data'!$F:$F,'NREL Scaling Data'!$B:$B,UPPER(About!$B$1),'NREL Scaling Data'!$E:$E,Calculations!$M102,'NREL Scaling Data'!$A:$A,AN$3,'NREL Scaling Data'!$C:$C,Calculations!$L102,'NREL Scaling Data'!$D:$D,Calculations!$N102) + 1) * AN102,0)</f>
        <v>0</v>
      </c>
      <c r="AP102" s="45">
        <f>IFERROR(((SUMIFS('NREL Scaling Data'!$F:$F,'NREL Scaling Data'!$B:$B,UPPER(About!$B$1),'NREL Scaling Data'!$E:$E,Calculations!$M102,'NREL Scaling Data'!$A:$A,AP$3,'NREL Scaling Data'!$C:$C,Calculations!$L102,'NREL Scaling Data'!$D:$D,Calculations!$N102)-SUMIFS('NREL Scaling Data'!$F:$F,'NREL Scaling Data'!$B:$B,UPPER(About!$B$1),'NREL Scaling Data'!$E:$E,Calculations!$M102,'NREL Scaling Data'!$A:$A,AO$3,'NREL Scaling Data'!$C:$C,Calculations!$L102,'NREL Scaling Data'!$D:$D,Calculations!$N102))/SUMIFS('NREL Scaling Data'!$F:$F,'NREL Scaling Data'!$B:$B,UPPER(About!$B$1),'NREL Scaling Data'!$E:$E,Calculations!$M102,'NREL Scaling Data'!$A:$A,AO$3,'NREL Scaling Data'!$C:$C,Calculations!$L102,'NREL Scaling Data'!$D:$D,Calculations!$N102) + 1) * AO102,0)</f>
        <v>0</v>
      </c>
      <c r="AQ102" s="45">
        <f>IFERROR(((SUMIFS('NREL Scaling Data'!$F:$F,'NREL Scaling Data'!$B:$B,UPPER(About!$B$1),'NREL Scaling Data'!$E:$E,Calculations!$M102,'NREL Scaling Data'!$A:$A,AQ$3,'NREL Scaling Data'!$C:$C,Calculations!$L102,'NREL Scaling Data'!$D:$D,Calculations!$N102)-SUMIFS('NREL Scaling Data'!$F:$F,'NREL Scaling Data'!$B:$B,UPPER(About!$B$1),'NREL Scaling Data'!$E:$E,Calculations!$M102,'NREL Scaling Data'!$A:$A,AP$3,'NREL Scaling Data'!$C:$C,Calculations!$L102,'NREL Scaling Data'!$D:$D,Calculations!$N102))/SUMIFS('NREL Scaling Data'!$F:$F,'NREL Scaling Data'!$B:$B,UPPER(About!$B$1),'NREL Scaling Data'!$E:$E,Calculations!$M102,'NREL Scaling Data'!$A:$A,AP$3,'NREL Scaling Data'!$C:$C,Calculations!$L102,'NREL Scaling Data'!$D:$D,Calculations!$N102) + 1) * AP102,0)</f>
        <v>0</v>
      </c>
      <c r="AR102" s="45">
        <f>IFERROR(((SUMIFS('NREL Scaling Data'!$F:$F,'NREL Scaling Data'!$B:$B,UPPER(About!$B$1),'NREL Scaling Data'!$E:$E,Calculations!$M102,'NREL Scaling Data'!$A:$A,AR$3,'NREL Scaling Data'!$C:$C,Calculations!$L102,'NREL Scaling Data'!$D:$D,Calculations!$N102)-SUMIFS('NREL Scaling Data'!$F:$F,'NREL Scaling Data'!$B:$B,UPPER(About!$B$1),'NREL Scaling Data'!$E:$E,Calculations!$M102,'NREL Scaling Data'!$A:$A,AQ$3,'NREL Scaling Data'!$C:$C,Calculations!$L102,'NREL Scaling Data'!$D:$D,Calculations!$N102))/SUMIFS('NREL Scaling Data'!$F:$F,'NREL Scaling Data'!$B:$B,UPPER(About!$B$1),'NREL Scaling Data'!$E:$E,Calculations!$M102,'NREL Scaling Data'!$A:$A,AQ$3,'NREL Scaling Data'!$C:$C,Calculations!$L102,'NREL Scaling Data'!$D:$D,Calculations!$N102) + 1) * AQ102,0)</f>
        <v>0</v>
      </c>
      <c r="AS102" s="45">
        <f>IFERROR(((SUMIFS('NREL Scaling Data'!$F:$F,'NREL Scaling Data'!$B:$B,UPPER(About!$B$1),'NREL Scaling Data'!$E:$E,Calculations!$M102,'NREL Scaling Data'!$A:$A,AS$3,'NREL Scaling Data'!$C:$C,Calculations!$L102,'NREL Scaling Data'!$D:$D,Calculations!$N102)-SUMIFS('NREL Scaling Data'!$F:$F,'NREL Scaling Data'!$B:$B,UPPER(About!$B$1),'NREL Scaling Data'!$E:$E,Calculations!$M102,'NREL Scaling Data'!$A:$A,AR$3,'NREL Scaling Data'!$C:$C,Calculations!$L102,'NREL Scaling Data'!$D:$D,Calculations!$N102))/SUMIFS('NREL Scaling Data'!$F:$F,'NREL Scaling Data'!$B:$B,UPPER(About!$B$1),'NREL Scaling Data'!$E:$E,Calculations!$M102,'NREL Scaling Data'!$A:$A,AR$3,'NREL Scaling Data'!$C:$C,Calculations!$L102,'NREL Scaling Data'!$D:$D,Calculations!$N102) + 1) * AR102,0)</f>
        <v>0</v>
      </c>
      <c r="AT102" s="45">
        <f>IFERROR(((SUMIFS('NREL Scaling Data'!$F:$F,'NREL Scaling Data'!$B:$B,UPPER(About!$B$1),'NREL Scaling Data'!$E:$E,Calculations!$M102,'NREL Scaling Data'!$A:$A,AT$3,'NREL Scaling Data'!$C:$C,Calculations!$L102,'NREL Scaling Data'!$D:$D,Calculations!$N102)-SUMIFS('NREL Scaling Data'!$F:$F,'NREL Scaling Data'!$B:$B,UPPER(About!$B$1),'NREL Scaling Data'!$E:$E,Calculations!$M102,'NREL Scaling Data'!$A:$A,AS$3,'NREL Scaling Data'!$C:$C,Calculations!$L102,'NREL Scaling Data'!$D:$D,Calculations!$N102))/SUMIFS('NREL Scaling Data'!$F:$F,'NREL Scaling Data'!$B:$B,UPPER(About!$B$1),'NREL Scaling Data'!$E:$E,Calculations!$M102,'NREL Scaling Data'!$A:$A,AS$3,'NREL Scaling Data'!$C:$C,Calculations!$L102,'NREL Scaling Data'!$D:$D,Calculations!$N102) + 1) * AS102,0)</f>
        <v>0</v>
      </c>
    </row>
    <row r="103" spans="2:46">
      <c r="I103" s="12" t="s">
        <v>1084</v>
      </c>
      <c r="J103" s="209">
        <f>IFERROR(SUMIFS('NREL Scaling Data'!F:F,'NREL Scaling Data'!B:B,UPPER(About!$B$1),'NREL Scaling Data'!E:E,Calculations!M103,'NREL Scaling Data'!A:A, 2021,'NREL Scaling Data'!C:C,Calculations!L103,'NREL Scaling Data'!D:D,Calculations!N103) / SUMIFS('NREL Scaling Data'!F:F,'NREL Scaling Data'!B:B,UPPER(About!$B$1),'NREL Scaling Data'!A:A, 2021,'NREL Scaling Data'!C:C,Calculations!L103,'NREL Scaling Data'!D:D,Calculations!N103),0)</f>
        <v>0</v>
      </c>
      <c r="K103" s="210">
        <f t="shared" si="20"/>
        <v>5.7633672610931462E-2</v>
      </c>
      <c r="L103" s="209" t="s">
        <v>1022</v>
      </c>
      <c r="M103" s="12" t="s">
        <v>1019</v>
      </c>
      <c r="N103" s="1" t="s">
        <v>975</v>
      </c>
      <c r="O103" s="7">
        <f t="shared" si="21"/>
        <v>0</v>
      </c>
      <c r="P103" s="7">
        <f t="shared" si="22"/>
        <v>0</v>
      </c>
      <c r="Q103" s="45">
        <f>SUMIFS('SEDS 2021'!$F$23:$F$40,'SEDS 2021'!E$23:E$40,Calculations!L103,'SEDS 2021'!D$23:D$40,Calculations!N103)*J103*K103</f>
        <v>0</v>
      </c>
      <c r="R103" s="45">
        <f>IFERROR(((SUMIFS('NREL Scaling Data'!$F:$F,'NREL Scaling Data'!$B:$B,UPPER(About!$B$1),'NREL Scaling Data'!$E:$E,Calculations!$M103,'NREL Scaling Data'!$A:$A,R$3,'NREL Scaling Data'!$C:$C,Calculations!$L103,'NREL Scaling Data'!$D:$D,Calculations!$N103)-SUMIFS('NREL Scaling Data'!$F:$F,'NREL Scaling Data'!$B:$B,UPPER(About!$B$1),'NREL Scaling Data'!$E:$E,Calculations!$M103,'NREL Scaling Data'!$A:$A,Q$3,'NREL Scaling Data'!$C:$C,Calculations!$L103,'NREL Scaling Data'!$D:$D,Calculations!$N103))/SUMIFS('NREL Scaling Data'!$F:$F,'NREL Scaling Data'!$B:$B,UPPER(About!$B$1),'NREL Scaling Data'!$E:$E,Calculations!$M103,'NREL Scaling Data'!$A:$A,Q$3,'NREL Scaling Data'!$C:$C,Calculations!$L103,'NREL Scaling Data'!$D:$D,Calculations!$N103) + 1) * Q103,0)</f>
        <v>0</v>
      </c>
      <c r="S103" s="45">
        <f>IFERROR(((SUMIFS('NREL Scaling Data'!$F:$F,'NREL Scaling Data'!$B:$B,UPPER(About!$B$1),'NREL Scaling Data'!$E:$E,Calculations!$M103,'NREL Scaling Data'!$A:$A,S$3,'NREL Scaling Data'!$C:$C,Calculations!$L103,'NREL Scaling Data'!$D:$D,Calculations!$N103)-SUMIFS('NREL Scaling Data'!$F:$F,'NREL Scaling Data'!$B:$B,UPPER(About!$B$1),'NREL Scaling Data'!$E:$E,Calculations!$M103,'NREL Scaling Data'!$A:$A,R$3,'NREL Scaling Data'!$C:$C,Calculations!$L103,'NREL Scaling Data'!$D:$D,Calculations!$N103))/SUMIFS('NREL Scaling Data'!$F:$F,'NREL Scaling Data'!$B:$B,UPPER(About!$B$1),'NREL Scaling Data'!$E:$E,Calculations!$M103,'NREL Scaling Data'!$A:$A,R$3,'NREL Scaling Data'!$C:$C,Calculations!$L103,'NREL Scaling Data'!$D:$D,Calculations!$N103) + 1) * R103,0)</f>
        <v>0</v>
      </c>
      <c r="T103" s="45">
        <f>IFERROR(((SUMIFS('NREL Scaling Data'!$F:$F,'NREL Scaling Data'!$B:$B,UPPER(About!$B$1),'NREL Scaling Data'!$E:$E,Calculations!$M103,'NREL Scaling Data'!$A:$A,T$3,'NREL Scaling Data'!$C:$C,Calculations!$L103,'NREL Scaling Data'!$D:$D,Calculations!$N103)-SUMIFS('NREL Scaling Data'!$F:$F,'NREL Scaling Data'!$B:$B,UPPER(About!$B$1),'NREL Scaling Data'!$E:$E,Calculations!$M103,'NREL Scaling Data'!$A:$A,S$3,'NREL Scaling Data'!$C:$C,Calculations!$L103,'NREL Scaling Data'!$D:$D,Calculations!$N103))/SUMIFS('NREL Scaling Data'!$F:$F,'NREL Scaling Data'!$B:$B,UPPER(About!$B$1),'NREL Scaling Data'!$E:$E,Calculations!$M103,'NREL Scaling Data'!$A:$A,S$3,'NREL Scaling Data'!$C:$C,Calculations!$L103,'NREL Scaling Data'!$D:$D,Calculations!$N103) + 1) * S103,0)</f>
        <v>0</v>
      </c>
      <c r="U103" s="45">
        <f>IFERROR(((SUMIFS('NREL Scaling Data'!$F:$F,'NREL Scaling Data'!$B:$B,UPPER(About!$B$1),'NREL Scaling Data'!$E:$E,Calculations!$M103,'NREL Scaling Data'!$A:$A,U$3,'NREL Scaling Data'!$C:$C,Calculations!$L103,'NREL Scaling Data'!$D:$D,Calculations!$N103)-SUMIFS('NREL Scaling Data'!$F:$F,'NREL Scaling Data'!$B:$B,UPPER(About!$B$1),'NREL Scaling Data'!$E:$E,Calculations!$M103,'NREL Scaling Data'!$A:$A,T$3,'NREL Scaling Data'!$C:$C,Calculations!$L103,'NREL Scaling Data'!$D:$D,Calculations!$N103))/SUMIFS('NREL Scaling Data'!$F:$F,'NREL Scaling Data'!$B:$B,UPPER(About!$B$1),'NREL Scaling Data'!$E:$E,Calculations!$M103,'NREL Scaling Data'!$A:$A,T$3,'NREL Scaling Data'!$C:$C,Calculations!$L103,'NREL Scaling Data'!$D:$D,Calculations!$N103) + 1) * T103,0)</f>
        <v>0</v>
      </c>
      <c r="V103" s="45">
        <f>IFERROR(((SUMIFS('NREL Scaling Data'!$F:$F,'NREL Scaling Data'!$B:$B,UPPER(About!$B$1),'NREL Scaling Data'!$E:$E,Calculations!$M103,'NREL Scaling Data'!$A:$A,V$3,'NREL Scaling Data'!$C:$C,Calculations!$L103,'NREL Scaling Data'!$D:$D,Calculations!$N103)-SUMIFS('NREL Scaling Data'!$F:$F,'NREL Scaling Data'!$B:$B,UPPER(About!$B$1),'NREL Scaling Data'!$E:$E,Calculations!$M103,'NREL Scaling Data'!$A:$A,U$3,'NREL Scaling Data'!$C:$C,Calculations!$L103,'NREL Scaling Data'!$D:$D,Calculations!$N103))/SUMIFS('NREL Scaling Data'!$F:$F,'NREL Scaling Data'!$B:$B,UPPER(About!$B$1),'NREL Scaling Data'!$E:$E,Calculations!$M103,'NREL Scaling Data'!$A:$A,U$3,'NREL Scaling Data'!$C:$C,Calculations!$L103,'NREL Scaling Data'!$D:$D,Calculations!$N103) + 1) * U103,0)</f>
        <v>0</v>
      </c>
      <c r="W103" s="45">
        <f>IFERROR(((SUMIFS('NREL Scaling Data'!$F:$F,'NREL Scaling Data'!$B:$B,UPPER(About!$B$1),'NREL Scaling Data'!$E:$E,Calculations!$M103,'NREL Scaling Data'!$A:$A,W$3,'NREL Scaling Data'!$C:$C,Calculations!$L103,'NREL Scaling Data'!$D:$D,Calculations!$N103)-SUMIFS('NREL Scaling Data'!$F:$F,'NREL Scaling Data'!$B:$B,UPPER(About!$B$1),'NREL Scaling Data'!$E:$E,Calculations!$M103,'NREL Scaling Data'!$A:$A,V$3,'NREL Scaling Data'!$C:$C,Calculations!$L103,'NREL Scaling Data'!$D:$D,Calculations!$N103))/SUMIFS('NREL Scaling Data'!$F:$F,'NREL Scaling Data'!$B:$B,UPPER(About!$B$1),'NREL Scaling Data'!$E:$E,Calculations!$M103,'NREL Scaling Data'!$A:$A,V$3,'NREL Scaling Data'!$C:$C,Calculations!$L103,'NREL Scaling Data'!$D:$D,Calculations!$N103) + 1) * V103,0)</f>
        <v>0</v>
      </c>
      <c r="X103" s="45">
        <f>IFERROR(((SUMIFS('NREL Scaling Data'!$F:$F,'NREL Scaling Data'!$B:$B,UPPER(About!$B$1),'NREL Scaling Data'!$E:$E,Calculations!$M103,'NREL Scaling Data'!$A:$A,X$3,'NREL Scaling Data'!$C:$C,Calculations!$L103,'NREL Scaling Data'!$D:$D,Calculations!$N103)-SUMIFS('NREL Scaling Data'!$F:$F,'NREL Scaling Data'!$B:$B,UPPER(About!$B$1),'NREL Scaling Data'!$E:$E,Calculations!$M103,'NREL Scaling Data'!$A:$A,W$3,'NREL Scaling Data'!$C:$C,Calculations!$L103,'NREL Scaling Data'!$D:$D,Calculations!$N103))/SUMIFS('NREL Scaling Data'!$F:$F,'NREL Scaling Data'!$B:$B,UPPER(About!$B$1),'NREL Scaling Data'!$E:$E,Calculations!$M103,'NREL Scaling Data'!$A:$A,W$3,'NREL Scaling Data'!$C:$C,Calculations!$L103,'NREL Scaling Data'!$D:$D,Calculations!$N103) + 1) * W103,0)</f>
        <v>0</v>
      </c>
      <c r="Y103" s="45">
        <f>IFERROR(((SUMIFS('NREL Scaling Data'!$F:$F,'NREL Scaling Data'!$B:$B,UPPER(About!$B$1),'NREL Scaling Data'!$E:$E,Calculations!$M103,'NREL Scaling Data'!$A:$A,Y$3,'NREL Scaling Data'!$C:$C,Calculations!$L103,'NREL Scaling Data'!$D:$D,Calculations!$N103)-SUMIFS('NREL Scaling Data'!$F:$F,'NREL Scaling Data'!$B:$B,UPPER(About!$B$1),'NREL Scaling Data'!$E:$E,Calculations!$M103,'NREL Scaling Data'!$A:$A,X$3,'NREL Scaling Data'!$C:$C,Calculations!$L103,'NREL Scaling Data'!$D:$D,Calculations!$N103))/SUMIFS('NREL Scaling Data'!$F:$F,'NREL Scaling Data'!$B:$B,UPPER(About!$B$1),'NREL Scaling Data'!$E:$E,Calculations!$M103,'NREL Scaling Data'!$A:$A,X$3,'NREL Scaling Data'!$C:$C,Calculations!$L103,'NREL Scaling Data'!$D:$D,Calculations!$N103) + 1) * X103,0)</f>
        <v>0</v>
      </c>
      <c r="Z103" s="45">
        <f>IFERROR(((SUMIFS('NREL Scaling Data'!$F:$F,'NREL Scaling Data'!$B:$B,UPPER(About!$B$1),'NREL Scaling Data'!$E:$E,Calculations!$M103,'NREL Scaling Data'!$A:$A,Z$3,'NREL Scaling Data'!$C:$C,Calculations!$L103,'NREL Scaling Data'!$D:$D,Calculations!$N103)-SUMIFS('NREL Scaling Data'!$F:$F,'NREL Scaling Data'!$B:$B,UPPER(About!$B$1),'NREL Scaling Data'!$E:$E,Calculations!$M103,'NREL Scaling Data'!$A:$A,Y$3,'NREL Scaling Data'!$C:$C,Calculations!$L103,'NREL Scaling Data'!$D:$D,Calculations!$N103))/SUMIFS('NREL Scaling Data'!$F:$F,'NREL Scaling Data'!$B:$B,UPPER(About!$B$1),'NREL Scaling Data'!$E:$E,Calculations!$M103,'NREL Scaling Data'!$A:$A,Y$3,'NREL Scaling Data'!$C:$C,Calculations!$L103,'NREL Scaling Data'!$D:$D,Calculations!$N103) + 1) * Y103,0)</f>
        <v>0</v>
      </c>
      <c r="AA103" s="45">
        <f>IFERROR(((SUMIFS('NREL Scaling Data'!$F:$F,'NREL Scaling Data'!$B:$B,UPPER(About!$B$1),'NREL Scaling Data'!$E:$E,Calculations!$M103,'NREL Scaling Data'!$A:$A,AA$3,'NREL Scaling Data'!$C:$C,Calculations!$L103,'NREL Scaling Data'!$D:$D,Calculations!$N103)-SUMIFS('NREL Scaling Data'!$F:$F,'NREL Scaling Data'!$B:$B,UPPER(About!$B$1),'NREL Scaling Data'!$E:$E,Calculations!$M103,'NREL Scaling Data'!$A:$A,Z$3,'NREL Scaling Data'!$C:$C,Calculations!$L103,'NREL Scaling Data'!$D:$D,Calculations!$N103))/SUMIFS('NREL Scaling Data'!$F:$F,'NREL Scaling Data'!$B:$B,UPPER(About!$B$1),'NREL Scaling Data'!$E:$E,Calculations!$M103,'NREL Scaling Data'!$A:$A,Z$3,'NREL Scaling Data'!$C:$C,Calculations!$L103,'NREL Scaling Data'!$D:$D,Calculations!$N103) + 1) * Z103,0)</f>
        <v>0</v>
      </c>
      <c r="AB103" s="45">
        <f>IFERROR(((SUMIFS('NREL Scaling Data'!$F:$F,'NREL Scaling Data'!$B:$B,UPPER(About!$B$1),'NREL Scaling Data'!$E:$E,Calculations!$M103,'NREL Scaling Data'!$A:$A,AB$3,'NREL Scaling Data'!$C:$C,Calculations!$L103,'NREL Scaling Data'!$D:$D,Calculations!$N103)-SUMIFS('NREL Scaling Data'!$F:$F,'NREL Scaling Data'!$B:$B,UPPER(About!$B$1),'NREL Scaling Data'!$E:$E,Calculations!$M103,'NREL Scaling Data'!$A:$A,AA$3,'NREL Scaling Data'!$C:$C,Calculations!$L103,'NREL Scaling Data'!$D:$D,Calculations!$N103))/SUMIFS('NREL Scaling Data'!$F:$F,'NREL Scaling Data'!$B:$B,UPPER(About!$B$1),'NREL Scaling Data'!$E:$E,Calculations!$M103,'NREL Scaling Data'!$A:$A,AA$3,'NREL Scaling Data'!$C:$C,Calculations!$L103,'NREL Scaling Data'!$D:$D,Calculations!$N103) + 1) * AA103,0)</f>
        <v>0</v>
      </c>
      <c r="AC103" s="45">
        <f>IFERROR(((SUMIFS('NREL Scaling Data'!$F:$F,'NREL Scaling Data'!$B:$B,UPPER(About!$B$1),'NREL Scaling Data'!$E:$E,Calculations!$M103,'NREL Scaling Data'!$A:$A,AC$3,'NREL Scaling Data'!$C:$C,Calculations!$L103,'NREL Scaling Data'!$D:$D,Calculations!$N103)-SUMIFS('NREL Scaling Data'!$F:$F,'NREL Scaling Data'!$B:$B,UPPER(About!$B$1),'NREL Scaling Data'!$E:$E,Calculations!$M103,'NREL Scaling Data'!$A:$A,AB$3,'NREL Scaling Data'!$C:$C,Calculations!$L103,'NREL Scaling Data'!$D:$D,Calculations!$N103))/SUMIFS('NREL Scaling Data'!$F:$F,'NREL Scaling Data'!$B:$B,UPPER(About!$B$1),'NREL Scaling Data'!$E:$E,Calculations!$M103,'NREL Scaling Data'!$A:$A,AB$3,'NREL Scaling Data'!$C:$C,Calculations!$L103,'NREL Scaling Data'!$D:$D,Calculations!$N103) + 1) * AB103,0)</f>
        <v>0</v>
      </c>
      <c r="AD103" s="45">
        <f>IFERROR(((SUMIFS('NREL Scaling Data'!$F:$F,'NREL Scaling Data'!$B:$B,UPPER(About!$B$1),'NREL Scaling Data'!$E:$E,Calculations!$M103,'NREL Scaling Data'!$A:$A,AD$3,'NREL Scaling Data'!$C:$C,Calculations!$L103,'NREL Scaling Data'!$D:$D,Calculations!$N103)-SUMIFS('NREL Scaling Data'!$F:$F,'NREL Scaling Data'!$B:$B,UPPER(About!$B$1),'NREL Scaling Data'!$E:$E,Calculations!$M103,'NREL Scaling Data'!$A:$A,AC$3,'NREL Scaling Data'!$C:$C,Calculations!$L103,'NREL Scaling Data'!$D:$D,Calculations!$N103))/SUMIFS('NREL Scaling Data'!$F:$F,'NREL Scaling Data'!$B:$B,UPPER(About!$B$1),'NREL Scaling Data'!$E:$E,Calculations!$M103,'NREL Scaling Data'!$A:$A,AC$3,'NREL Scaling Data'!$C:$C,Calculations!$L103,'NREL Scaling Data'!$D:$D,Calculations!$N103) + 1) * AC103,0)</f>
        <v>0</v>
      </c>
      <c r="AE103" s="45">
        <f>IFERROR(((SUMIFS('NREL Scaling Data'!$F:$F,'NREL Scaling Data'!$B:$B,UPPER(About!$B$1),'NREL Scaling Data'!$E:$E,Calculations!$M103,'NREL Scaling Data'!$A:$A,AE$3,'NREL Scaling Data'!$C:$C,Calculations!$L103,'NREL Scaling Data'!$D:$D,Calculations!$N103)-SUMIFS('NREL Scaling Data'!$F:$F,'NREL Scaling Data'!$B:$B,UPPER(About!$B$1),'NREL Scaling Data'!$E:$E,Calculations!$M103,'NREL Scaling Data'!$A:$A,AD$3,'NREL Scaling Data'!$C:$C,Calculations!$L103,'NREL Scaling Data'!$D:$D,Calculations!$N103))/SUMIFS('NREL Scaling Data'!$F:$F,'NREL Scaling Data'!$B:$B,UPPER(About!$B$1),'NREL Scaling Data'!$E:$E,Calculations!$M103,'NREL Scaling Data'!$A:$A,AD$3,'NREL Scaling Data'!$C:$C,Calculations!$L103,'NREL Scaling Data'!$D:$D,Calculations!$N103) + 1) * AD103,0)</f>
        <v>0</v>
      </c>
      <c r="AF103" s="45">
        <f>IFERROR(((SUMIFS('NREL Scaling Data'!$F:$F,'NREL Scaling Data'!$B:$B,UPPER(About!$B$1),'NREL Scaling Data'!$E:$E,Calculations!$M103,'NREL Scaling Data'!$A:$A,AF$3,'NREL Scaling Data'!$C:$C,Calculations!$L103,'NREL Scaling Data'!$D:$D,Calculations!$N103)-SUMIFS('NREL Scaling Data'!$F:$F,'NREL Scaling Data'!$B:$B,UPPER(About!$B$1),'NREL Scaling Data'!$E:$E,Calculations!$M103,'NREL Scaling Data'!$A:$A,AE$3,'NREL Scaling Data'!$C:$C,Calculations!$L103,'NREL Scaling Data'!$D:$D,Calculations!$N103))/SUMIFS('NREL Scaling Data'!$F:$F,'NREL Scaling Data'!$B:$B,UPPER(About!$B$1),'NREL Scaling Data'!$E:$E,Calculations!$M103,'NREL Scaling Data'!$A:$A,AE$3,'NREL Scaling Data'!$C:$C,Calculations!$L103,'NREL Scaling Data'!$D:$D,Calculations!$N103) + 1) * AE103,0)</f>
        <v>0</v>
      </c>
      <c r="AG103" s="45">
        <f>IFERROR(((SUMIFS('NREL Scaling Data'!$F:$F,'NREL Scaling Data'!$B:$B,UPPER(About!$B$1),'NREL Scaling Data'!$E:$E,Calculations!$M103,'NREL Scaling Data'!$A:$A,AG$3,'NREL Scaling Data'!$C:$C,Calculations!$L103,'NREL Scaling Data'!$D:$D,Calculations!$N103)-SUMIFS('NREL Scaling Data'!$F:$F,'NREL Scaling Data'!$B:$B,UPPER(About!$B$1),'NREL Scaling Data'!$E:$E,Calculations!$M103,'NREL Scaling Data'!$A:$A,AF$3,'NREL Scaling Data'!$C:$C,Calculations!$L103,'NREL Scaling Data'!$D:$D,Calculations!$N103))/SUMIFS('NREL Scaling Data'!$F:$F,'NREL Scaling Data'!$B:$B,UPPER(About!$B$1),'NREL Scaling Data'!$E:$E,Calculations!$M103,'NREL Scaling Data'!$A:$A,AF$3,'NREL Scaling Data'!$C:$C,Calculations!$L103,'NREL Scaling Data'!$D:$D,Calculations!$N103) + 1) * AF103,0)</f>
        <v>0</v>
      </c>
      <c r="AH103" s="45">
        <f>IFERROR(((SUMIFS('NREL Scaling Data'!$F:$F,'NREL Scaling Data'!$B:$B,UPPER(About!$B$1),'NREL Scaling Data'!$E:$E,Calculations!$M103,'NREL Scaling Data'!$A:$A,AH$3,'NREL Scaling Data'!$C:$C,Calculations!$L103,'NREL Scaling Data'!$D:$D,Calculations!$N103)-SUMIFS('NREL Scaling Data'!$F:$F,'NREL Scaling Data'!$B:$B,UPPER(About!$B$1),'NREL Scaling Data'!$E:$E,Calculations!$M103,'NREL Scaling Data'!$A:$A,AG$3,'NREL Scaling Data'!$C:$C,Calculations!$L103,'NREL Scaling Data'!$D:$D,Calculations!$N103))/SUMIFS('NREL Scaling Data'!$F:$F,'NREL Scaling Data'!$B:$B,UPPER(About!$B$1),'NREL Scaling Data'!$E:$E,Calculations!$M103,'NREL Scaling Data'!$A:$A,AG$3,'NREL Scaling Data'!$C:$C,Calculations!$L103,'NREL Scaling Data'!$D:$D,Calculations!$N103) + 1) * AG103,0)</f>
        <v>0</v>
      </c>
      <c r="AI103" s="45">
        <f>IFERROR(((SUMIFS('NREL Scaling Data'!$F:$F,'NREL Scaling Data'!$B:$B,UPPER(About!$B$1),'NREL Scaling Data'!$E:$E,Calculations!$M103,'NREL Scaling Data'!$A:$A,AI$3,'NREL Scaling Data'!$C:$C,Calculations!$L103,'NREL Scaling Data'!$D:$D,Calculations!$N103)-SUMIFS('NREL Scaling Data'!$F:$F,'NREL Scaling Data'!$B:$B,UPPER(About!$B$1),'NREL Scaling Data'!$E:$E,Calculations!$M103,'NREL Scaling Data'!$A:$A,AH$3,'NREL Scaling Data'!$C:$C,Calculations!$L103,'NREL Scaling Data'!$D:$D,Calculations!$N103))/SUMIFS('NREL Scaling Data'!$F:$F,'NREL Scaling Data'!$B:$B,UPPER(About!$B$1),'NREL Scaling Data'!$E:$E,Calculations!$M103,'NREL Scaling Data'!$A:$A,AH$3,'NREL Scaling Data'!$C:$C,Calculations!$L103,'NREL Scaling Data'!$D:$D,Calculations!$N103) + 1) * AH103,0)</f>
        <v>0</v>
      </c>
      <c r="AJ103" s="45">
        <f>IFERROR(((SUMIFS('NREL Scaling Data'!$F:$F,'NREL Scaling Data'!$B:$B,UPPER(About!$B$1),'NREL Scaling Data'!$E:$E,Calculations!$M103,'NREL Scaling Data'!$A:$A,AJ$3,'NREL Scaling Data'!$C:$C,Calculations!$L103,'NREL Scaling Data'!$D:$D,Calculations!$N103)-SUMIFS('NREL Scaling Data'!$F:$F,'NREL Scaling Data'!$B:$B,UPPER(About!$B$1),'NREL Scaling Data'!$E:$E,Calculations!$M103,'NREL Scaling Data'!$A:$A,AI$3,'NREL Scaling Data'!$C:$C,Calculations!$L103,'NREL Scaling Data'!$D:$D,Calculations!$N103))/SUMIFS('NREL Scaling Data'!$F:$F,'NREL Scaling Data'!$B:$B,UPPER(About!$B$1),'NREL Scaling Data'!$E:$E,Calculations!$M103,'NREL Scaling Data'!$A:$A,AI$3,'NREL Scaling Data'!$C:$C,Calculations!$L103,'NREL Scaling Data'!$D:$D,Calculations!$N103) + 1) * AI103,0)</f>
        <v>0</v>
      </c>
      <c r="AK103" s="45">
        <f>IFERROR(((SUMIFS('NREL Scaling Data'!$F:$F,'NREL Scaling Data'!$B:$B,UPPER(About!$B$1),'NREL Scaling Data'!$E:$E,Calculations!$M103,'NREL Scaling Data'!$A:$A,AK$3,'NREL Scaling Data'!$C:$C,Calculations!$L103,'NREL Scaling Data'!$D:$D,Calculations!$N103)-SUMIFS('NREL Scaling Data'!$F:$F,'NREL Scaling Data'!$B:$B,UPPER(About!$B$1),'NREL Scaling Data'!$E:$E,Calculations!$M103,'NREL Scaling Data'!$A:$A,AJ$3,'NREL Scaling Data'!$C:$C,Calculations!$L103,'NREL Scaling Data'!$D:$D,Calculations!$N103))/SUMIFS('NREL Scaling Data'!$F:$F,'NREL Scaling Data'!$B:$B,UPPER(About!$B$1),'NREL Scaling Data'!$E:$E,Calculations!$M103,'NREL Scaling Data'!$A:$A,AJ$3,'NREL Scaling Data'!$C:$C,Calculations!$L103,'NREL Scaling Data'!$D:$D,Calculations!$N103) + 1) * AJ103,0)</f>
        <v>0</v>
      </c>
      <c r="AL103" s="45">
        <f>IFERROR(((SUMIFS('NREL Scaling Data'!$F:$F,'NREL Scaling Data'!$B:$B,UPPER(About!$B$1),'NREL Scaling Data'!$E:$E,Calculations!$M103,'NREL Scaling Data'!$A:$A,AL$3,'NREL Scaling Data'!$C:$C,Calculations!$L103,'NREL Scaling Data'!$D:$D,Calculations!$N103)-SUMIFS('NREL Scaling Data'!$F:$F,'NREL Scaling Data'!$B:$B,UPPER(About!$B$1),'NREL Scaling Data'!$E:$E,Calculations!$M103,'NREL Scaling Data'!$A:$A,AK$3,'NREL Scaling Data'!$C:$C,Calculations!$L103,'NREL Scaling Data'!$D:$D,Calculations!$N103))/SUMIFS('NREL Scaling Data'!$F:$F,'NREL Scaling Data'!$B:$B,UPPER(About!$B$1),'NREL Scaling Data'!$E:$E,Calculations!$M103,'NREL Scaling Data'!$A:$A,AK$3,'NREL Scaling Data'!$C:$C,Calculations!$L103,'NREL Scaling Data'!$D:$D,Calculations!$N103) + 1) * AK103,0)</f>
        <v>0</v>
      </c>
      <c r="AM103" s="45">
        <f>IFERROR(((SUMIFS('NREL Scaling Data'!$F:$F,'NREL Scaling Data'!$B:$B,UPPER(About!$B$1),'NREL Scaling Data'!$E:$E,Calculations!$M103,'NREL Scaling Data'!$A:$A,AM$3,'NREL Scaling Data'!$C:$C,Calculations!$L103,'NREL Scaling Data'!$D:$D,Calculations!$N103)-SUMIFS('NREL Scaling Data'!$F:$F,'NREL Scaling Data'!$B:$B,UPPER(About!$B$1),'NREL Scaling Data'!$E:$E,Calculations!$M103,'NREL Scaling Data'!$A:$A,AL$3,'NREL Scaling Data'!$C:$C,Calculations!$L103,'NREL Scaling Data'!$D:$D,Calculations!$N103))/SUMIFS('NREL Scaling Data'!$F:$F,'NREL Scaling Data'!$B:$B,UPPER(About!$B$1),'NREL Scaling Data'!$E:$E,Calculations!$M103,'NREL Scaling Data'!$A:$A,AL$3,'NREL Scaling Data'!$C:$C,Calculations!$L103,'NREL Scaling Data'!$D:$D,Calculations!$N103) + 1) * AL103,0)</f>
        <v>0</v>
      </c>
      <c r="AN103" s="45">
        <f>IFERROR(((SUMIFS('NREL Scaling Data'!$F:$F,'NREL Scaling Data'!$B:$B,UPPER(About!$B$1),'NREL Scaling Data'!$E:$E,Calculations!$M103,'NREL Scaling Data'!$A:$A,AN$3,'NREL Scaling Data'!$C:$C,Calculations!$L103,'NREL Scaling Data'!$D:$D,Calculations!$N103)-SUMIFS('NREL Scaling Data'!$F:$F,'NREL Scaling Data'!$B:$B,UPPER(About!$B$1),'NREL Scaling Data'!$E:$E,Calculations!$M103,'NREL Scaling Data'!$A:$A,AM$3,'NREL Scaling Data'!$C:$C,Calculations!$L103,'NREL Scaling Data'!$D:$D,Calculations!$N103))/SUMIFS('NREL Scaling Data'!$F:$F,'NREL Scaling Data'!$B:$B,UPPER(About!$B$1),'NREL Scaling Data'!$E:$E,Calculations!$M103,'NREL Scaling Data'!$A:$A,AM$3,'NREL Scaling Data'!$C:$C,Calculations!$L103,'NREL Scaling Data'!$D:$D,Calculations!$N103) + 1) * AM103,0)</f>
        <v>0</v>
      </c>
      <c r="AO103" s="45">
        <f>IFERROR(((SUMIFS('NREL Scaling Data'!$F:$F,'NREL Scaling Data'!$B:$B,UPPER(About!$B$1),'NREL Scaling Data'!$E:$E,Calculations!$M103,'NREL Scaling Data'!$A:$A,AO$3,'NREL Scaling Data'!$C:$C,Calculations!$L103,'NREL Scaling Data'!$D:$D,Calculations!$N103)-SUMIFS('NREL Scaling Data'!$F:$F,'NREL Scaling Data'!$B:$B,UPPER(About!$B$1),'NREL Scaling Data'!$E:$E,Calculations!$M103,'NREL Scaling Data'!$A:$A,AN$3,'NREL Scaling Data'!$C:$C,Calculations!$L103,'NREL Scaling Data'!$D:$D,Calculations!$N103))/SUMIFS('NREL Scaling Data'!$F:$F,'NREL Scaling Data'!$B:$B,UPPER(About!$B$1),'NREL Scaling Data'!$E:$E,Calculations!$M103,'NREL Scaling Data'!$A:$A,AN$3,'NREL Scaling Data'!$C:$C,Calculations!$L103,'NREL Scaling Data'!$D:$D,Calculations!$N103) + 1) * AN103,0)</f>
        <v>0</v>
      </c>
      <c r="AP103" s="45">
        <f>IFERROR(((SUMIFS('NREL Scaling Data'!$F:$F,'NREL Scaling Data'!$B:$B,UPPER(About!$B$1),'NREL Scaling Data'!$E:$E,Calculations!$M103,'NREL Scaling Data'!$A:$A,AP$3,'NREL Scaling Data'!$C:$C,Calculations!$L103,'NREL Scaling Data'!$D:$D,Calculations!$N103)-SUMIFS('NREL Scaling Data'!$F:$F,'NREL Scaling Data'!$B:$B,UPPER(About!$B$1),'NREL Scaling Data'!$E:$E,Calculations!$M103,'NREL Scaling Data'!$A:$A,AO$3,'NREL Scaling Data'!$C:$C,Calculations!$L103,'NREL Scaling Data'!$D:$D,Calculations!$N103))/SUMIFS('NREL Scaling Data'!$F:$F,'NREL Scaling Data'!$B:$B,UPPER(About!$B$1),'NREL Scaling Data'!$E:$E,Calculations!$M103,'NREL Scaling Data'!$A:$A,AO$3,'NREL Scaling Data'!$C:$C,Calculations!$L103,'NREL Scaling Data'!$D:$D,Calculations!$N103) + 1) * AO103,0)</f>
        <v>0</v>
      </c>
      <c r="AQ103" s="45">
        <f>IFERROR(((SUMIFS('NREL Scaling Data'!$F:$F,'NREL Scaling Data'!$B:$B,UPPER(About!$B$1),'NREL Scaling Data'!$E:$E,Calculations!$M103,'NREL Scaling Data'!$A:$A,AQ$3,'NREL Scaling Data'!$C:$C,Calculations!$L103,'NREL Scaling Data'!$D:$D,Calculations!$N103)-SUMIFS('NREL Scaling Data'!$F:$F,'NREL Scaling Data'!$B:$B,UPPER(About!$B$1),'NREL Scaling Data'!$E:$E,Calculations!$M103,'NREL Scaling Data'!$A:$A,AP$3,'NREL Scaling Data'!$C:$C,Calculations!$L103,'NREL Scaling Data'!$D:$D,Calculations!$N103))/SUMIFS('NREL Scaling Data'!$F:$F,'NREL Scaling Data'!$B:$B,UPPER(About!$B$1),'NREL Scaling Data'!$E:$E,Calculations!$M103,'NREL Scaling Data'!$A:$A,AP$3,'NREL Scaling Data'!$C:$C,Calculations!$L103,'NREL Scaling Data'!$D:$D,Calculations!$N103) + 1) * AP103,0)</f>
        <v>0</v>
      </c>
      <c r="AR103" s="45">
        <f>IFERROR(((SUMIFS('NREL Scaling Data'!$F:$F,'NREL Scaling Data'!$B:$B,UPPER(About!$B$1),'NREL Scaling Data'!$E:$E,Calculations!$M103,'NREL Scaling Data'!$A:$A,AR$3,'NREL Scaling Data'!$C:$C,Calculations!$L103,'NREL Scaling Data'!$D:$D,Calculations!$N103)-SUMIFS('NREL Scaling Data'!$F:$F,'NREL Scaling Data'!$B:$B,UPPER(About!$B$1),'NREL Scaling Data'!$E:$E,Calculations!$M103,'NREL Scaling Data'!$A:$A,AQ$3,'NREL Scaling Data'!$C:$C,Calculations!$L103,'NREL Scaling Data'!$D:$D,Calculations!$N103))/SUMIFS('NREL Scaling Data'!$F:$F,'NREL Scaling Data'!$B:$B,UPPER(About!$B$1),'NREL Scaling Data'!$E:$E,Calculations!$M103,'NREL Scaling Data'!$A:$A,AQ$3,'NREL Scaling Data'!$C:$C,Calculations!$L103,'NREL Scaling Data'!$D:$D,Calculations!$N103) + 1) * AQ103,0)</f>
        <v>0</v>
      </c>
      <c r="AS103" s="45">
        <f>IFERROR(((SUMIFS('NREL Scaling Data'!$F:$F,'NREL Scaling Data'!$B:$B,UPPER(About!$B$1),'NREL Scaling Data'!$E:$E,Calculations!$M103,'NREL Scaling Data'!$A:$A,AS$3,'NREL Scaling Data'!$C:$C,Calculations!$L103,'NREL Scaling Data'!$D:$D,Calculations!$N103)-SUMIFS('NREL Scaling Data'!$F:$F,'NREL Scaling Data'!$B:$B,UPPER(About!$B$1),'NREL Scaling Data'!$E:$E,Calculations!$M103,'NREL Scaling Data'!$A:$A,AR$3,'NREL Scaling Data'!$C:$C,Calculations!$L103,'NREL Scaling Data'!$D:$D,Calculations!$N103))/SUMIFS('NREL Scaling Data'!$F:$F,'NREL Scaling Data'!$B:$B,UPPER(About!$B$1),'NREL Scaling Data'!$E:$E,Calculations!$M103,'NREL Scaling Data'!$A:$A,AR$3,'NREL Scaling Data'!$C:$C,Calculations!$L103,'NREL Scaling Data'!$D:$D,Calculations!$N103) + 1) * AR103,0)</f>
        <v>0</v>
      </c>
      <c r="AT103" s="45">
        <f>IFERROR(((SUMIFS('NREL Scaling Data'!$F:$F,'NREL Scaling Data'!$B:$B,UPPER(About!$B$1),'NREL Scaling Data'!$E:$E,Calculations!$M103,'NREL Scaling Data'!$A:$A,AT$3,'NREL Scaling Data'!$C:$C,Calculations!$L103,'NREL Scaling Data'!$D:$D,Calculations!$N103)-SUMIFS('NREL Scaling Data'!$F:$F,'NREL Scaling Data'!$B:$B,UPPER(About!$B$1),'NREL Scaling Data'!$E:$E,Calculations!$M103,'NREL Scaling Data'!$A:$A,AS$3,'NREL Scaling Data'!$C:$C,Calculations!$L103,'NREL Scaling Data'!$D:$D,Calculations!$N103))/SUMIFS('NREL Scaling Data'!$F:$F,'NREL Scaling Data'!$B:$B,UPPER(About!$B$1),'NREL Scaling Data'!$E:$E,Calculations!$M103,'NREL Scaling Data'!$A:$A,AS$3,'NREL Scaling Data'!$C:$C,Calculations!$L103,'NREL Scaling Data'!$D:$D,Calculations!$N103) + 1) * AS103,0)</f>
        <v>0</v>
      </c>
    </row>
    <row r="104" spans="2:46">
      <c r="I104" s="12" t="s">
        <v>1084</v>
      </c>
      <c r="J104" s="209">
        <f>IFERROR(SUMIFS('NREL Scaling Data'!F:F,'NREL Scaling Data'!B:B,UPPER(About!$B$1),'NREL Scaling Data'!E:E,Calculations!M104,'NREL Scaling Data'!A:A, 2021,'NREL Scaling Data'!C:C,Calculations!L104,'NREL Scaling Data'!D:D,Calculations!N104) / SUMIFS('NREL Scaling Data'!F:F,'NREL Scaling Data'!B:B,UPPER(About!$B$1),'NREL Scaling Data'!A:A, 2021,'NREL Scaling Data'!C:C,Calculations!L104,'NREL Scaling Data'!D:D,Calculations!N104),0)</f>
        <v>0</v>
      </c>
      <c r="K104" s="210">
        <f t="shared" si="20"/>
        <v>5.7633672610931462E-2</v>
      </c>
      <c r="L104" s="209" t="s">
        <v>1022</v>
      </c>
      <c r="M104" s="12" t="s">
        <v>1019</v>
      </c>
      <c r="N104" s="1" t="s">
        <v>1080</v>
      </c>
      <c r="O104" s="7">
        <f t="shared" si="21"/>
        <v>0</v>
      </c>
      <c r="P104" s="7">
        <f t="shared" si="22"/>
        <v>0</v>
      </c>
      <c r="Q104" s="45">
        <f>SUMIFS('SEDS 2021'!$F$23:$F$40,'SEDS 2021'!E$23:E$40,Calculations!L104,'SEDS 2021'!D$23:D$40,Calculations!N104)*J104*K104</f>
        <v>0</v>
      </c>
      <c r="R104" s="45">
        <f>IFERROR(((SUMIFS('NREL Scaling Data'!$F:$F,'NREL Scaling Data'!$B:$B,UPPER(About!$B$1),'NREL Scaling Data'!$E:$E,Calculations!$M104,'NREL Scaling Data'!$A:$A,R$3,'NREL Scaling Data'!$C:$C,Calculations!$L104,'NREL Scaling Data'!$D:$D,Calculations!$N104)-SUMIFS('NREL Scaling Data'!$F:$F,'NREL Scaling Data'!$B:$B,UPPER(About!$B$1),'NREL Scaling Data'!$E:$E,Calculations!$M104,'NREL Scaling Data'!$A:$A,Q$3,'NREL Scaling Data'!$C:$C,Calculations!$L104,'NREL Scaling Data'!$D:$D,Calculations!$N104))/SUMIFS('NREL Scaling Data'!$F:$F,'NREL Scaling Data'!$B:$B,UPPER(About!$B$1),'NREL Scaling Data'!$E:$E,Calculations!$M104,'NREL Scaling Data'!$A:$A,Q$3,'NREL Scaling Data'!$C:$C,Calculations!$L104,'NREL Scaling Data'!$D:$D,Calculations!$N104) + 1) * Q104,0)</f>
        <v>0</v>
      </c>
      <c r="S104" s="45">
        <f>IFERROR(((SUMIFS('NREL Scaling Data'!$F:$F,'NREL Scaling Data'!$B:$B,UPPER(About!$B$1),'NREL Scaling Data'!$E:$E,Calculations!$M104,'NREL Scaling Data'!$A:$A,S$3,'NREL Scaling Data'!$C:$C,Calculations!$L104,'NREL Scaling Data'!$D:$D,Calculations!$N104)-SUMIFS('NREL Scaling Data'!$F:$F,'NREL Scaling Data'!$B:$B,UPPER(About!$B$1),'NREL Scaling Data'!$E:$E,Calculations!$M104,'NREL Scaling Data'!$A:$A,R$3,'NREL Scaling Data'!$C:$C,Calculations!$L104,'NREL Scaling Data'!$D:$D,Calculations!$N104))/SUMIFS('NREL Scaling Data'!$F:$F,'NREL Scaling Data'!$B:$B,UPPER(About!$B$1),'NREL Scaling Data'!$E:$E,Calculations!$M104,'NREL Scaling Data'!$A:$A,R$3,'NREL Scaling Data'!$C:$C,Calculations!$L104,'NREL Scaling Data'!$D:$D,Calculations!$N104) + 1) * R104,0)</f>
        <v>0</v>
      </c>
      <c r="T104" s="45">
        <f>IFERROR(((SUMIFS('NREL Scaling Data'!$F:$F,'NREL Scaling Data'!$B:$B,UPPER(About!$B$1),'NREL Scaling Data'!$E:$E,Calculations!$M104,'NREL Scaling Data'!$A:$A,T$3,'NREL Scaling Data'!$C:$C,Calculations!$L104,'NREL Scaling Data'!$D:$D,Calculations!$N104)-SUMIFS('NREL Scaling Data'!$F:$F,'NREL Scaling Data'!$B:$B,UPPER(About!$B$1),'NREL Scaling Data'!$E:$E,Calculations!$M104,'NREL Scaling Data'!$A:$A,S$3,'NREL Scaling Data'!$C:$C,Calculations!$L104,'NREL Scaling Data'!$D:$D,Calculations!$N104))/SUMIFS('NREL Scaling Data'!$F:$F,'NREL Scaling Data'!$B:$B,UPPER(About!$B$1),'NREL Scaling Data'!$E:$E,Calculations!$M104,'NREL Scaling Data'!$A:$A,S$3,'NREL Scaling Data'!$C:$C,Calculations!$L104,'NREL Scaling Data'!$D:$D,Calculations!$N104) + 1) * S104,0)</f>
        <v>0</v>
      </c>
      <c r="U104" s="45">
        <f>IFERROR(((SUMIFS('NREL Scaling Data'!$F:$F,'NREL Scaling Data'!$B:$B,UPPER(About!$B$1),'NREL Scaling Data'!$E:$E,Calculations!$M104,'NREL Scaling Data'!$A:$A,U$3,'NREL Scaling Data'!$C:$C,Calculations!$L104,'NREL Scaling Data'!$D:$D,Calculations!$N104)-SUMIFS('NREL Scaling Data'!$F:$F,'NREL Scaling Data'!$B:$B,UPPER(About!$B$1),'NREL Scaling Data'!$E:$E,Calculations!$M104,'NREL Scaling Data'!$A:$A,T$3,'NREL Scaling Data'!$C:$C,Calculations!$L104,'NREL Scaling Data'!$D:$D,Calculations!$N104))/SUMIFS('NREL Scaling Data'!$F:$F,'NREL Scaling Data'!$B:$B,UPPER(About!$B$1),'NREL Scaling Data'!$E:$E,Calculations!$M104,'NREL Scaling Data'!$A:$A,T$3,'NREL Scaling Data'!$C:$C,Calculations!$L104,'NREL Scaling Data'!$D:$D,Calculations!$N104) + 1) * T104,0)</f>
        <v>0</v>
      </c>
      <c r="V104" s="45">
        <f>IFERROR(((SUMIFS('NREL Scaling Data'!$F:$F,'NREL Scaling Data'!$B:$B,UPPER(About!$B$1),'NREL Scaling Data'!$E:$E,Calculations!$M104,'NREL Scaling Data'!$A:$A,V$3,'NREL Scaling Data'!$C:$C,Calculations!$L104,'NREL Scaling Data'!$D:$D,Calculations!$N104)-SUMIFS('NREL Scaling Data'!$F:$F,'NREL Scaling Data'!$B:$B,UPPER(About!$B$1),'NREL Scaling Data'!$E:$E,Calculations!$M104,'NREL Scaling Data'!$A:$A,U$3,'NREL Scaling Data'!$C:$C,Calculations!$L104,'NREL Scaling Data'!$D:$D,Calculations!$N104))/SUMIFS('NREL Scaling Data'!$F:$F,'NREL Scaling Data'!$B:$B,UPPER(About!$B$1),'NREL Scaling Data'!$E:$E,Calculations!$M104,'NREL Scaling Data'!$A:$A,U$3,'NREL Scaling Data'!$C:$C,Calculations!$L104,'NREL Scaling Data'!$D:$D,Calculations!$N104) + 1) * U104,0)</f>
        <v>0</v>
      </c>
      <c r="W104" s="45">
        <f>IFERROR(((SUMIFS('NREL Scaling Data'!$F:$F,'NREL Scaling Data'!$B:$B,UPPER(About!$B$1),'NREL Scaling Data'!$E:$E,Calculations!$M104,'NREL Scaling Data'!$A:$A,W$3,'NREL Scaling Data'!$C:$C,Calculations!$L104,'NREL Scaling Data'!$D:$D,Calculations!$N104)-SUMIFS('NREL Scaling Data'!$F:$F,'NREL Scaling Data'!$B:$B,UPPER(About!$B$1),'NREL Scaling Data'!$E:$E,Calculations!$M104,'NREL Scaling Data'!$A:$A,V$3,'NREL Scaling Data'!$C:$C,Calculations!$L104,'NREL Scaling Data'!$D:$D,Calculations!$N104))/SUMIFS('NREL Scaling Data'!$F:$F,'NREL Scaling Data'!$B:$B,UPPER(About!$B$1),'NREL Scaling Data'!$E:$E,Calculations!$M104,'NREL Scaling Data'!$A:$A,V$3,'NREL Scaling Data'!$C:$C,Calculations!$L104,'NREL Scaling Data'!$D:$D,Calculations!$N104) + 1) * V104,0)</f>
        <v>0</v>
      </c>
      <c r="X104" s="45">
        <f>IFERROR(((SUMIFS('NREL Scaling Data'!$F:$F,'NREL Scaling Data'!$B:$B,UPPER(About!$B$1),'NREL Scaling Data'!$E:$E,Calculations!$M104,'NREL Scaling Data'!$A:$A,X$3,'NREL Scaling Data'!$C:$C,Calculations!$L104,'NREL Scaling Data'!$D:$D,Calculations!$N104)-SUMIFS('NREL Scaling Data'!$F:$F,'NREL Scaling Data'!$B:$B,UPPER(About!$B$1),'NREL Scaling Data'!$E:$E,Calculations!$M104,'NREL Scaling Data'!$A:$A,W$3,'NREL Scaling Data'!$C:$C,Calculations!$L104,'NREL Scaling Data'!$D:$D,Calculations!$N104))/SUMIFS('NREL Scaling Data'!$F:$F,'NREL Scaling Data'!$B:$B,UPPER(About!$B$1),'NREL Scaling Data'!$E:$E,Calculations!$M104,'NREL Scaling Data'!$A:$A,W$3,'NREL Scaling Data'!$C:$C,Calculations!$L104,'NREL Scaling Data'!$D:$D,Calculations!$N104) + 1) * W104,0)</f>
        <v>0</v>
      </c>
      <c r="Y104" s="45">
        <f>IFERROR(((SUMIFS('NREL Scaling Data'!$F:$F,'NREL Scaling Data'!$B:$B,UPPER(About!$B$1),'NREL Scaling Data'!$E:$E,Calculations!$M104,'NREL Scaling Data'!$A:$A,Y$3,'NREL Scaling Data'!$C:$C,Calculations!$L104,'NREL Scaling Data'!$D:$D,Calculations!$N104)-SUMIFS('NREL Scaling Data'!$F:$F,'NREL Scaling Data'!$B:$B,UPPER(About!$B$1),'NREL Scaling Data'!$E:$E,Calculations!$M104,'NREL Scaling Data'!$A:$A,X$3,'NREL Scaling Data'!$C:$C,Calculations!$L104,'NREL Scaling Data'!$D:$D,Calculations!$N104))/SUMIFS('NREL Scaling Data'!$F:$F,'NREL Scaling Data'!$B:$B,UPPER(About!$B$1),'NREL Scaling Data'!$E:$E,Calculations!$M104,'NREL Scaling Data'!$A:$A,X$3,'NREL Scaling Data'!$C:$C,Calculations!$L104,'NREL Scaling Data'!$D:$D,Calculations!$N104) + 1) * X104,0)</f>
        <v>0</v>
      </c>
      <c r="Z104" s="45">
        <f>IFERROR(((SUMIFS('NREL Scaling Data'!$F:$F,'NREL Scaling Data'!$B:$B,UPPER(About!$B$1),'NREL Scaling Data'!$E:$E,Calculations!$M104,'NREL Scaling Data'!$A:$A,Z$3,'NREL Scaling Data'!$C:$C,Calculations!$L104,'NREL Scaling Data'!$D:$D,Calculations!$N104)-SUMIFS('NREL Scaling Data'!$F:$F,'NREL Scaling Data'!$B:$B,UPPER(About!$B$1),'NREL Scaling Data'!$E:$E,Calculations!$M104,'NREL Scaling Data'!$A:$A,Y$3,'NREL Scaling Data'!$C:$C,Calculations!$L104,'NREL Scaling Data'!$D:$D,Calculations!$N104))/SUMIFS('NREL Scaling Data'!$F:$F,'NREL Scaling Data'!$B:$B,UPPER(About!$B$1),'NREL Scaling Data'!$E:$E,Calculations!$M104,'NREL Scaling Data'!$A:$A,Y$3,'NREL Scaling Data'!$C:$C,Calculations!$L104,'NREL Scaling Data'!$D:$D,Calculations!$N104) + 1) * Y104,0)</f>
        <v>0</v>
      </c>
      <c r="AA104" s="45">
        <f>IFERROR(((SUMIFS('NREL Scaling Data'!$F:$F,'NREL Scaling Data'!$B:$B,UPPER(About!$B$1),'NREL Scaling Data'!$E:$E,Calculations!$M104,'NREL Scaling Data'!$A:$A,AA$3,'NREL Scaling Data'!$C:$C,Calculations!$L104,'NREL Scaling Data'!$D:$D,Calculations!$N104)-SUMIFS('NREL Scaling Data'!$F:$F,'NREL Scaling Data'!$B:$B,UPPER(About!$B$1),'NREL Scaling Data'!$E:$E,Calculations!$M104,'NREL Scaling Data'!$A:$A,Z$3,'NREL Scaling Data'!$C:$C,Calculations!$L104,'NREL Scaling Data'!$D:$D,Calculations!$N104))/SUMIFS('NREL Scaling Data'!$F:$F,'NREL Scaling Data'!$B:$B,UPPER(About!$B$1),'NREL Scaling Data'!$E:$E,Calculations!$M104,'NREL Scaling Data'!$A:$A,Z$3,'NREL Scaling Data'!$C:$C,Calculations!$L104,'NREL Scaling Data'!$D:$D,Calculations!$N104) + 1) * Z104,0)</f>
        <v>0</v>
      </c>
      <c r="AB104" s="45">
        <f>IFERROR(((SUMIFS('NREL Scaling Data'!$F:$F,'NREL Scaling Data'!$B:$B,UPPER(About!$B$1),'NREL Scaling Data'!$E:$E,Calculations!$M104,'NREL Scaling Data'!$A:$A,AB$3,'NREL Scaling Data'!$C:$C,Calculations!$L104,'NREL Scaling Data'!$D:$D,Calculations!$N104)-SUMIFS('NREL Scaling Data'!$F:$F,'NREL Scaling Data'!$B:$B,UPPER(About!$B$1),'NREL Scaling Data'!$E:$E,Calculations!$M104,'NREL Scaling Data'!$A:$A,AA$3,'NREL Scaling Data'!$C:$C,Calculations!$L104,'NREL Scaling Data'!$D:$D,Calculations!$N104))/SUMIFS('NREL Scaling Data'!$F:$F,'NREL Scaling Data'!$B:$B,UPPER(About!$B$1),'NREL Scaling Data'!$E:$E,Calculations!$M104,'NREL Scaling Data'!$A:$A,AA$3,'NREL Scaling Data'!$C:$C,Calculations!$L104,'NREL Scaling Data'!$D:$D,Calculations!$N104) + 1) * AA104,0)</f>
        <v>0</v>
      </c>
      <c r="AC104" s="45">
        <f>IFERROR(((SUMIFS('NREL Scaling Data'!$F:$F,'NREL Scaling Data'!$B:$B,UPPER(About!$B$1),'NREL Scaling Data'!$E:$E,Calculations!$M104,'NREL Scaling Data'!$A:$A,AC$3,'NREL Scaling Data'!$C:$C,Calculations!$L104,'NREL Scaling Data'!$D:$D,Calculations!$N104)-SUMIFS('NREL Scaling Data'!$F:$F,'NREL Scaling Data'!$B:$B,UPPER(About!$B$1),'NREL Scaling Data'!$E:$E,Calculations!$M104,'NREL Scaling Data'!$A:$A,AB$3,'NREL Scaling Data'!$C:$C,Calculations!$L104,'NREL Scaling Data'!$D:$D,Calculations!$N104))/SUMIFS('NREL Scaling Data'!$F:$F,'NREL Scaling Data'!$B:$B,UPPER(About!$B$1),'NREL Scaling Data'!$E:$E,Calculations!$M104,'NREL Scaling Data'!$A:$A,AB$3,'NREL Scaling Data'!$C:$C,Calculations!$L104,'NREL Scaling Data'!$D:$D,Calculations!$N104) + 1) * AB104,0)</f>
        <v>0</v>
      </c>
      <c r="AD104" s="45">
        <f>IFERROR(((SUMIFS('NREL Scaling Data'!$F:$F,'NREL Scaling Data'!$B:$B,UPPER(About!$B$1),'NREL Scaling Data'!$E:$E,Calculations!$M104,'NREL Scaling Data'!$A:$A,AD$3,'NREL Scaling Data'!$C:$C,Calculations!$L104,'NREL Scaling Data'!$D:$D,Calculations!$N104)-SUMIFS('NREL Scaling Data'!$F:$F,'NREL Scaling Data'!$B:$B,UPPER(About!$B$1),'NREL Scaling Data'!$E:$E,Calculations!$M104,'NREL Scaling Data'!$A:$A,AC$3,'NREL Scaling Data'!$C:$C,Calculations!$L104,'NREL Scaling Data'!$D:$D,Calculations!$N104))/SUMIFS('NREL Scaling Data'!$F:$F,'NREL Scaling Data'!$B:$B,UPPER(About!$B$1),'NREL Scaling Data'!$E:$E,Calculations!$M104,'NREL Scaling Data'!$A:$A,AC$3,'NREL Scaling Data'!$C:$C,Calculations!$L104,'NREL Scaling Data'!$D:$D,Calculations!$N104) + 1) * AC104,0)</f>
        <v>0</v>
      </c>
      <c r="AE104" s="45">
        <f>IFERROR(((SUMIFS('NREL Scaling Data'!$F:$F,'NREL Scaling Data'!$B:$B,UPPER(About!$B$1),'NREL Scaling Data'!$E:$E,Calculations!$M104,'NREL Scaling Data'!$A:$A,AE$3,'NREL Scaling Data'!$C:$C,Calculations!$L104,'NREL Scaling Data'!$D:$D,Calculations!$N104)-SUMIFS('NREL Scaling Data'!$F:$F,'NREL Scaling Data'!$B:$B,UPPER(About!$B$1),'NREL Scaling Data'!$E:$E,Calculations!$M104,'NREL Scaling Data'!$A:$A,AD$3,'NREL Scaling Data'!$C:$C,Calculations!$L104,'NREL Scaling Data'!$D:$D,Calculations!$N104))/SUMIFS('NREL Scaling Data'!$F:$F,'NREL Scaling Data'!$B:$B,UPPER(About!$B$1),'NREL Scaling Data'!$E:$E,Calculations!$M104,'NREL Scaling Data'!$A:$A,AD$3,'NREL Scaling Data'!$C:$C,Calculations!$L104,'NREL Scaling Data'!$D:$D,Calculations!$N104) + 1) * AD104,0)</f>
        <v>0</v>
      </c>
      <c r="AF104" s="45">
        <f>IFERROR(((SUMIFS('NREL Scaling Data'!$F:$F,'NREL Scaling Data'!$B:$B,UPPER(About!$B$1),'NREL Scaling Data'!$E:$E,Calculations!$M104,'NREL Scaling Data'!$A:$A,AF$3,'NREL Scaling Data'!$C:$C,Calculations!$L104,'NREL Scaling Data'!$D:$D,Calculations!$N104)-SUMIFS('NREL Scaling Data'!$F:$F,'NREL Scaling Data'!$B:$B,UPPER(About!$B$1),'NREL Scaling Data'!$E:$E,Calculations!$M104,'NREL Scaling Data'!$A:$A,AE$3,'NREL Scaling Data'!$C:$C,Calculations!$L104,'NREL Scaling Data'!$D:$D,Calculations!$N104))/SUMIFS('NREL Scaling Data'!$F:$F,'NREL Scaling Data'!$B:$B,UPPER(About!$B$1),'NREL Scaling Data'!$E:$E,Calculations!$M104,'NREL Scaling Data'!$A:$A,AE$3,'NREL Scaling Data'!$C:$C,Calculations!$L104,'NREL Scaling Data'!$D:$D,Calculations!$N104) + 1) * AE104,0)</f>
        <v>0</v>
      </c>
      <c r="AG104" s="45">
        <f>IFERROR(((SUMIFS('NREL Scaling Data'!$F:$F,'NREL Scaling Data'!$B:$B,UPPER(About!$B$1),'NREL Scaling Data'!$E:$E,Calculations!$M104,'NREL Scaling Data'!$A:$A,AG$3,'NREL Scaling Data'!$C:$C,Calculations!$L104,'NREL Scaling Data'!$D:$D,Calculations!$N104)-SUMIFS('NREL Scaling Data'!$F:$F,'NREL Scaling Data'!$B:$B,UPPER(About!$B$1),'NREL Scaling Data'!$E:$E,Calculations!$M104,'NREL Scaling Data'!$A:$A,AF$3,'NREL Scaling Data'!$C:$C,Calculations!$L104,'NREL Scaling Data'!$D:$D,Calculations!$N104))/SUMIFS('NREL Scaling Data'!$F:$F,'NREL Scaling Data'!$B:$B,UPPER(About!$B$1),'NREL Scaling Data'!$E:$E,Calculations!$M104,'NREL Scaling Data'!$A:$A,AF$3,'NREL Scaling Data'!$C:$C,Calculations!$L104,'NREL Scaling Data'!$D:$D,Calculations!$N104) + 1) * AF104,0)</f>
        <v>0</v>
      </c>
      <c r="AH104" s="45">
        <f>IFERROR(((SUMIFS('NREL Scaling Data'!$F:$F,'NREL Scaling Data'!$B:$B,UPPER(About!$B$1),'NREL Scaling Data'!$E:$E,Calculations!$M104,'NREL Scaling Data'!$A:$A,AH$3,'NREL Scaling Data'!$C:$C,Calculations!$L104,'NREL Scaling Data'!$D:$D,Calculations!$N104)-SUMIFS('NREL Scaling Data'!$F:$F,'NREL Scaling Data'!$B:$B,UPPER(About!$B$1),'NREL Scaling Data'!$E:$E,Calculations!$M104,'NREL Scaling Data'!$A:$A,AG$3,'NREL Scaling Data'!$C:$C,Calculations!$L104,'NREL Scaling Data'!$D:$D,Calculations!$N104))/SUMIFS('NREL Scaling Data'!$F:$F,'NREL Scaling Data'!$B:$B,UPPER(About!$B$1),'NREL Scaling Data'!$E:$E,Calculations!$M104,'NREL Scaling Data'!$A:$A,AG$3,'NREL Scaling Data'!$C:$C,Calculations!$L104,'NREL Scaling Data'!$D:$D,Calculations!$N104) + 1) * AG104,0)</f>
        <v>0</v>
      </c>
      <c r="AI104" s="45">
        <f>IFERROR(((SUMIFS('NREL Scaling Data'!$F:$F,'NREL Scaling Data'!$B:$B,UPPER(About!$B$1),'NREL Scaling Data'!$E:$E,Calculations!$M104,'NREL Scaling Data'!$A:$A,AI$3,'NREL Scaling Data'!$C:$C,Calculations!$L104,'NREL Scaling Data'!$D:$D,Calculations!$N104)-SUMIFS('NREL Scaling Data'!$F:$F,'NREL Scaling Data'!$B:$B,UPPER(About!$B$1),'NREL Scaling Data'!$E:$E,Calculations!$M104,'NREL Scaling Data'!$A:$A,AH$3,'NREL Scaling Data'!$C:$C,Calculations!$L104,'NREL Scaling Data'!$D:$D,Calculations!$N104))/SUMIFS('NREL Scaling Data'!$F:$F,'NREL Scaling Data'!$B:$B,UPPER(About!$B$1),'NREL Scaling Data'!$E:$E,Calculations!$M104,'NREL Scaling Data'!$A:$A,AH$3,'NREL Scaling Data'!$C:$C,Calculations!$L104,'NREL Scaling Data'!$D:$D,Calculations!$N104) + 1) * AH104,0)</f>
        <v>0</v>
      </c>
      <c r="AJ104" s="45">
        <f>IFERROR(((SUMIFS('NREL Scaling Data'!$F:$F,'NREL Scaling Data'!$B:$B,UPPER(About!$B$1),'NREL Scaling Data'!$E:$E,Calculations!$M104,'NREL Scaling Data'!$A:$A,AJ$3,'NREL Scaling Data'!$C:$C,Calculations!$L104,'NREL Scaling Data'!$D:$D,Calculations!$N104)-SUMIFS('NREL Scaling Data'!$F:$F,'NREL Scaling Data'!$B:$B,UPPER(About!$B$1),'NREL Scaling Data'!$E:$E,Calculations!$M104,'NREL Scaling Data'!$A:$A,AI$3,'NREL Scaling Data'!$C:$C,Calculations!$L104,'NREL Scaling Data'!$D:$D,Calculations!$N104))/SUMIFS('NREL Scaling Data'!$F:$F,'NREL Scaling Data'!$B:$B,UPPER(About!$B$1),'NREL Scaling Data'!$E:$E,Calculations!$M104,'NREL Scaling Data'!$A:$A,AI$3,'NREL Scaling Data'!$C:$C,Calculations!$L104,'NREL Scaling Data'!$D:$D,Calculations!$N104) + 1) * AI104,0)</f>
        <v>0</v>
      </c>
      <c r="AK104" s="45">
        <f>IFERROR(((SUMIFS('NREL Scaling Data'!$F:$F,'NREL Scaling Data'!$B:$B,UPPER(About!$B$1),'NREL Scaling Data'!$E:$E,Calculations!$M104,'NREL Scaling Data'!$A:$A,AK$3,'NREL Scaling Data'!$C:$C,Calculations!$L104,'NREL Scaling Data'!$D:$D,Calculations!$N104)-SUMIFS('NREL Scaling Data'!$F:$F,'NREL Scaling Data'!$B:$B,UPPER(About!$B$1),'NREL Scaling Data'!$E:$E,Calculations!$M104,'NREL Scaling Data'!$A:$A,AJ$3,'NREL Scaling Data'!$C:$C,Calculations!$L104,'NREL Scaling Data'!$D:$D,Calculations!$N104))/SUMIFS('NREL Scaling Data'!$F:$F,'NREL Scaling Data'!$B:$B,UPPER(About!$B$1),'NREL Scaling Data'!$E:$E,Calculations!$M104,'NREL Scaling Data'!$A:$A,AJ$3,'NREL Scaling Data'!$C:$C,Calculations!$L104,'NREL Scaling Data'!$D:$D,Calculations!$N104) + 1) * AJ104,0)</f>
        <v>0</v>
      </c>
      <c r="AL104" s="45">
        <f>IFERROR(((SUMIFS('NREL Scaling Data'!$F:$F,'NREL Scaling Data'!$B:$B,UPPER(About!$B$1),'NREL Scaling Data'!$E:$E,Calculations!$M104,'NREL Scaling Data'!$A:$A,AL$3,'NREL Scaling Data'!$C:$C,Calculations!$L104,'NREL Scaling Data'!$D:$D,Calculations!$N104)-SUMIFS('NREL Scaling Data'!$F:$F,'NREL Scaling Data'!$B:$B,UPPER(About!$B$1),'NREL Scaling Data'!$E:$E,Calculations!$M104,'NREL Scaling Data'!$A:$A,AK$3,'NREL Scaling Data'!$C:$C,Calculations!$L104,'NREL Scaling Data'!$D:$D,Calculations!$N104))/SUMIFS('NREL Scaling Data'!$F:$F,'NREL Scaling Data'!$B:$B,UPPER(About!$B$1),'NREL Scaling Data'!$E:$E,Calculations!$M104,'NREL Scaling Data'!$A:$A,AK$3,'NREL Scaling Data'!$C:$C,Calculations!$L104,'NREL Scaling Data'!$D:$D,Calculations!$N104) + 1) * AK104,0)</f>
        <v>0</v>
      </c>
      <c r="AM104" s="45">
        <f>IFERROR(((SUMIFS('NREL Scaling Data'!$F:$F,'NREL Scaling Data'!$B:$B,UPPER(About!$B$1),'NREL Scaling Data'!$E:$E,Calculations!$M104,'NREL Scaling Data'!$A:$A,AM$3,'NREL Scaling Data'!$C:$C,Calculations!$L104,'NREL Scaling Data'!$D:$D,Calculations!$N104)-SUMIFS('NREL Scaling Data'!$F:$F,'NREL Scaling Data'!$B:$B,UPPER(About!$B$1),'NREL Scaling Data'!$E:$E,Calculations!$M104,'NREL Scaling Data'!$A:$A,AL$3,'NREL Scaling Data'!$C:$C,Calculations!$L104,'NREL Scaling Data'!$D:$D,Calculations!$N104))/SUMIFS('NREL Scaling Data'!$F:$F,'NREL Scaling Data'!$B:$B,UPPER(About!$B$1),'NREL Scaling Data'!$E:$E,Calculations!$M104,'NREL Scaling Data'!$A:$A,AL$3,'NREL Scaling Data'!$C:$C,Calculations!$L104,'NREL Scaling Data'!$D:$D,Calculations!$N104) + 1) * AL104,0)</f>
        <v>0</v>
      </c>
      <c r="AN104" s="45">
        <f>IFERROR(((SUMIFS('NREL Scaling Data'!$F:$F,'NREL Scaling Data'!$B:$B,UPPER(About!$B$1),'NREL Scaling Data'!$E:$E,Calculations!$M104,'NREL Scaling Data'!$A:$A,AN$3,'NREL Scaling Data'!$C:$C,Calculations!$L104,'NREL Scaling Data'!$D:$D,Calculations!$N104)-SUMIFS('NREL Scaling Data'!$F:$F,'NREL Scaling Data'!$B:$B,UPPER(About!$B$1),'NREL Scaling Data'!$E:$E,Calculations!$M104,'NREL Scaling Data'!$A:$A,AM$3,'NREL Scaling Data'!$C:$C,Calculations!$L104,'NREL Scaling Data'!$D:$D,Calculations!$N104))/SUMIFS('NREL Scaling Data'!$F:$F,'NREL Scaling Data'!$B:$B,UPPER(About!$B$1),'NREL Scaling Data'!$E:$E,Calculations!$M104,'NREL Scaling Data'!$A:$A,AM$3,'NREL Scaling Data'!$C:$C,Calculations!$L104,'NREL Scaling Data'!$D:$D,Calculations!$N104) + 1) * AM104,0)</f>
        <v>0</v>
      </c>
      <c r="AO104" s="45">
        <f>IFERROR(((SUMIFS('NREL Scaling Data'!$F:$F,'NREL Scaling Data'!$B:$B,UPPER(About!$B$1),'NREL Scaling Data'!$E:$E,Calculations!$M104,'NREL Scaling Data'!$A:$A,AO$3,'NREL Scaling Data'!$C:$C,Calculations!$L104,'NREL Scaling Data'!$D:$D,Calculations!$N104)-SUMIFS('NREL Scaling Data'!$F:$F,'NREL Scaling Data'!$B:$B,UPPER(About!$B$1),'NREL Scaling Data'!$E:$E,Calculations!$M104,'NREL Scaling Data'!$A:$A,AN$3,'NREL Scaling Data'!$C:$C,Calculations!$L104,'NREL Scaling Data'!$D:$D,Calculations!$N104))/SUMIFS('NREL Scaling Data'!$F:$F,'NREL Scaling Data'!$B:$B,UPPER(About!$B$1),'NREL Scaling Data'!$E:$E,Calculations!$M104,'NREL Scaling Data'!$A:$A,AN$3,'NREL Scaling Data'!$C:$C,Calculations!$L104,'NREL Scaling Data'!$D:$D,Calculations!$N104) + 1) * AN104,0)</f>
        <v>0</v>
      </c>
      <c r="AP104" s="45">
        <f>IFERROR(((SUMIFS('NREL Scaling Data'!$F:$F,'NREL Scaling Data'!$B:$B,UPPER(About!$B$1),'NREL Scaling Data'!$E:$E,Calculations!$M104,'NREL Scaling Data'!$A:$A,AP$3,'NREL Scaling Data'!$C:$C,Calculations!$L104,'NREL Scaling Data'!$D:$D,Calculations!$N104)-SUMIFS('NREL Scaling Data'!$F:$F,'NREL Scaling Data'!$B:$B,UPPER(About!$B$1),'NREL Scaling Data'!$E:$E,Calculations!$M104,'NREL Scaling Data'!$A:$A,AO$3,'NREL Scaling Data'!$C:$C,Calculations!$L104,'NREL Scaling Data'!$D:$D,Calculations!$N104))/SUMIFS('NREL Scaling Data'!$F:$F,'NREL Scaling Data'!$B:$B,UPPER(About!$B$1),'NREL Scaling Data'!$E:$E,Calculations!$M104,'NREL Scaling Data'!$A:$A,AO$3,'NREL Scaling Data'!$C:$C,Calculations!$L104,'NREL Scaling Data'!$D:$D,Calculations!$N104) + 1) * AO104,0)</f>
        <v>0</v>
      </c>
      <c r="AQ104" s="45">
        <f>IFERROR(((SUMIFS('NREL Scaling Data'!$F:$F,'NREL Scaling Data'!$B:$B,UPPER(About!$B$1),'NREL Scaling Data'!$E:$E,Calculations!$M104,'NREL Scaling Data'!$A:$A,AQ$3,'NREL Scaling Data'!$C:$C,Calculations!$L104,'NREL Scaling Data'!$D:$D,Calculations!$N104)-SUMIFS('NREL Scaling Data'!$F:$F,'NREL Scaling Data'!$B:$B,UPPER(About!$B$1),'NREL Scaling Data'!$E:$E,Calculations!$M104,'NREL Scaling Data'!$A:$A,AP$3,'NREL Scaling Data'!$C:$C,Calculations!$L104,'NREL Scaling Data'!$D:$D,Calculations!$N104))/SUMIFS('NREL Scaling Data'!$F:$F,'NREL Scaling Data'!$B:$B,UPPER(About!$B$1),'NREL Scaling Data'!$E:$E,Calculations!$M104,'NREL Scaling Data'!$A:$A,AP$3,'NREL Scaling Data'!$C:$C,Calculations!$L104,'NREL Scaling Data'!$D:$D,Calculations!$N104) + 1) * AP104,0)</f>
        <v>0</v>
      </c>
      <c r="AR104" s="45">
        <f>IFERROR(((SUMIFS('NREL Scaling Data'!$F:$F,'NREL Scaling Data'!$B:$B,UPPER(About!$B$1),'NREL Scaling Data'!$E:$E,Calculations!$M104,'NREL Scaling Data'!$A:$A,AR$3,'NREL Scaling Data'!$C:$C,Calculations!$L104,'NREL Scaling Data'!$D:$D,Calculations!$N104)-SUMIFS('NREL Scaling Data'!$F:$F,'NREL Scaling Data'!$B:$B,UPPER(About!$B$1),'NREL Scaling Data'!$E:$E,Calculations!$M104,'NREL Scaling Data'!$A:$A,AQ$3,'NREL Scaling Data'!$C:$C,Calculations!$L104,'NREL Scaling Data'!$D:$D,Calculations!$N104))/SUMIFS('NREL Scaling Data'!$F:$F,'NREL Scaling Data'!$B:$B,UPPER(About!$B$1),'NREL Scaling Data'!$E:$E,Calculations!$M104,'NREL Scaling Data'!$A:$A,AQ$3,'NREL Scaling Data'!$C:$C,Calculations!$L104,'NREL Scaling Data'!$D:$D,Calculations!$N104) + 1) * AQ104,0)</f>
        <v>0</v>
      </c>
      <c r="AS104" s="45">
        <f>IFERROR(((SUMIFS('NREL Scaling Data'!$F:$F,'NREL Scaling Data'!$B:$B,UPPER(About!$B$1),'NREL Scaling Data'!$E:$E,Calculations!$M104,'NREL Scaling Data'!$A:$A,AS$3,'NREL Scaling Data'!$C:$C,Calculations!$L104,'NREL Scaling Data'!$D:$D,Calculations!$N104)-SUMIFS('NREL Scaling Data'!$F:$F,'NREL Scaling Data'!$B:$B,UPPER(About!$B$1),'NREL Scaling Data'!$E:$E,Calculations!$M104,'NREL Scaling Data'!$A:$A,AR$3,'NREL Scaling Data'!$C:$C,Calculations!$L104,'NREL Scaling Data'!$D:$D,Calculations!$N104))/SUMIFS('NREL Scaling Data'!$F:$F,'NREL Scaling Data'!$B:$B,UPPER(About!$B$1),'NREL Scaling Data'!$E:$E,Calculations!$M104,'NREL Scaling Data'!$A:$A,AR$3,'NREL Scaling Data'!$C:$C,Calculations!$L104,'NREL Scaling Data'!$D:$D,Calculations!$N104) + 1) * AR104,0)</f>
        <v>0</v>
      </c>
      <c r="AT104" s="45">
        <f>IFERROR(((SUMIFS('NREL Scaling Data'!$F:$F,'NREL Scaling Data'!$B:$B,UPPER(About!$B$1),'NREL Scaling Data'!$E:$E,Calculations!$M104,'NREL Scaling Data'!$A:$A,AT$3,'NREL Scaling Data'!$C:$C,Calculations!$L104,'NREL Scaling Data'!$D:$D,Calculations!$N104)-SUMIFS('NREL Scaling Data'!$F:$F,'NREL Scaling Data'!$B:$B,UPPER(About!$B$1),'NREL Scaling Data'!$E:$E,Calculations!$M104,'NREL Scaling Data'!$A:$A,AS$3,'NREL Scaling Data'!$C:$C,Calculations!$L104,'NREL Scaling Data'!$D:$D,Calculations!$N104))/SUMIFS('NREL Scaling Data'!$F:$F,'NREL Scaling Data'!$B:$B,UPPER(About!$B$1),'NREL Scaling Data'!$E:$E,Calculations!$M104,'NREL Scaling Data'!$A:$A,AS$3,'NREL Scaling Data'!$C:$C,Calculations!$L104,'NREL Scaling Data'!$D:$D,Calculations!$N104) + 1) * AS104,0)</f>
        <v>0</v>
      </c>
    </row>
    <row r="106" spans="2:46">
      <c r="H106" s="1" t="s">
        <v>362</v>
      </c>
      <c r="I106" s="1"/>
      <c r="J106" s="1"/>
      <c r="K106" s="1"/>
      <c r="L106" s="1"/>
      <c r="M106" s="1"/>
    </row>
    <row r="107" spans="2:46">
      <c r="N107" s="1" t="s">
        <v>75</v>
      </c>
      <c r="O107" s="1">
        <v>2019</v>
      </c>
      <c r="P107" s="1">
        <v>2020</v>
      </c>
      <c r="Q107" s="1">
        <v>2021</v>
      </c>
      <c r="R107" s="1">
        <v>2022</v>
      </c>
      <c r="S107" s="1">
        <v>2023</v>
      </c>
      <c r="T107" s="1">
        <v>2024</v>
      </c>
      <c r="U107" s="1">
        <v>2025</v>
      </c>
      <c r="V107" s="1">
        <v>2026</v>
      </c>
      <c r="W107" s="1">
        <v>2027</v>
      </c>
      <c r="X107" s="1">
        <v>2028</v>
      </c>
      <c r="Y107" s="1">
        <v>2029</v>
      </c>
      <c r="Z107" s="1">
        <v>2030</v>
      </c>
      <c r="AA107" s="1">
        <v>2031</v>
      </c>
      <c r="AB107" s="1">
        <v>2032</v>
      </c>
      <c r="AC107" s="1">
        <v>2033</v>
      </c>
      <c r="AD107" s="1">
        <v>2034</v>
      </c>
      <c r="AE107" s="1">
        <v>2035</v>
      </c>
      <c r="AF107" s="1">
        <v>2036</v>
      </c>
      <c r="AG107" s="1">
        <v>2037</v>
      </c>
      <c r="AH107" s="1">
        <v>2038</v>
      </c>
      <c r="AI107" s="1">
        <v>2039</v>
      </c>
      <c r="AJ107" s="1">
        <v>2040</v>
      </c>
      <c r="AK107" s="1">
        <v>2041</v>
      </c>
      <c r="AL107" s="1">
        <v>2042</v>
      </c>
      <c r="AM107" s="1">
        <v>2043</v>
      </c>
      <c r="AN107" s="1">
        <v>2044</v>
      </c>
      <c r="AO107" s="1">
        <v>2045</v>
      </c>
      <c r="AP107" s="1">
        <v>2046</v>
      </c>
      <c r="AQ107" s="1">
        <v>2047</v>
      </c>
      <c r="AR107" s="1">
        <v>2048</v>
      </c>
      <c r="AS107" s="1">
        <v>2049</v>
      </c>
      <c r="AT107" s="1">
        <v>2050</v>
      </c>
    </row>
    <row r="108" spans="2:46">
      <c r="B108" s="12" t="s">
        <v>381</v>
      </c>
      <c r="C108" s="12" t="s">
        <v>382</v>
      </c>
      <c r="D108" s="12" t="s">
        <v>383</v>
      </c>
      <c r="E108" s="12" t="s">
        <v>384</v>
      </c>
      <c r="F108" s="12" t="s">
        <v>385</v>
      </c>
      <c r="G108" s="12" t="s">
        <v>387</v>
      </c>
      <c r="H108" s="12" t="s">
        <v>388</v>
      </c>
      <c r="I108" s="12" t="s">
        <v>1084</v>
      </c>
      <c r="J108" s="209">
        <f>SUMIFS('NREL Scaling Data'!F:F,'NREL Scaling Data'!B:B,UPPER(About!$B$1),'NREL Scaling Data'!E:E,Calculations!M108,'NREL Scaling Data'!A:A, 2021,'NREL Scaling Data'!C:C,Calculations!L108,'NREL Scaling Data'!D:D,Calculations!N108) / SUMIFS('NREL Scaling Data'!F:F,'NREL Scaling Data'!B:B,UPPER(About!$B$1),'NREL Scaling Data'!A:A, 2021,'NREL Scaling Data'!C:C,Calculations!L108,'NREL Scaling Data'!D:D,Calculations!N108)</f>
        <v>0.31060598195913169</v>
      </c>
      <c r="K108" s="210">
        <f>$C$12</f>
        <v>5.7633672610931462E-2</v>
      </c>
      <c r="L108" s="209" t="s">
        <v>1022</v>
      </c>
      <c r="M108" s="12" t="s">
        <v>1014</v>
      </c>
      <c r="N108" s="1" t="s">
        <v>635</v>
      </c>
      <c r="O108" s="7">
        <f>P108</f>
        <v>5514497117180.9668</v>
      </c>
      <c r="P108" s="7">
        <f>Q108</f>
        <v>5514497117180.9668</v>
      </c>
      <c r="Q108" s="45">
        <f>SUMIFS('SEDS 2021'!$F$23:$F$40,'SEDS 2021'!E$23:E$40,Calculations!L108,'SEDS 2021'!D$23:D$40,Calculations!N108)*J108*K108</f>
        <v>5514497117180.9668</v>
      </c>
      <c r="R108" s="45">
        <f>IFERROR(((SUMIFS('NREL Scaling Data'!$F:$F,'NREL Scaling Data'!$B:$B,UPPER(About!$B$1),'NREL Scaling Data'!$E:$E,Calculations!$M108,'NREL Scaling Data'!$A:$A,R$3,'NREL Scaling Data'!$C:$C,Calculations!$L108,'NREL Scaling Data'!$D:$D,Calculations!$N108)-SUMIFS('NREL Scaling Data'!$F:$F,'NREL Scaling Data'!$B:$B,UPPER(About!$B$1),'NREL Scaling Data'!$E:$E,Calculations!$M108,'NREL Scaling Data'!$A:$A,Q$3,'NREL Scaling Data'!$C:$C,Calculations!$L108,'NREL Scaling Data'!$D:$D,Calculations!$N108))/SUMIFS('NREL Scaling Data'!$F:$F,'NREL Scaling Data'!$B:$B,UPPER(About!$B$1),'NREL Scaling Data'!$E:$E,Calculations!$M108,'NREL Scaling Data'!$A:$A,Q$3,'NREL Scaling Data'!$C:$C,Calculations!$L108,'NREL Scaling Data'!$D:$D,Calculations!$N108) + 1) * Q108,0)</f>
        <v>5496023980569.6553</v>
      </c>
      <c r="S108" s="45">
        <f>IFERROR(((SUMIFS('NREL Scaling Data'!$F:$F,'NREL Scaling Data'!$B:$B,UPPER(About!$B$1),'NREL Scaling Data'!$E:$E,Calculations!$M108,'NREL Scaling Data'!$A:$A,S$3,'NREL Scaling Data'!$C:$C,Calculations!$L108,'NREL Scaling Data'!$D:$D,Calculations!$N108)-SUMIFS('NREL Scaling Data'!$F:$F,'NREL Scaling Data'!$B:$B,UPPER(About!$B$1),'NREL Scaling Data'!$E:$E,Calculations!$M108,'NREL Scaling Data'!$A:$A,R$3,'NREL Scaling Data'!$C:$C,Calculations!$L108,'NREL Scaling Data'!$D:$D,Calculations!$N108))/SUMIFS('NREL Scaling Data'!$F:$F,'NREL Scaling Data'!$B:$B,UPPER(About!$B$1),'NREL Scaling Data'!$E:$E,Calculations!$M108,'NREL Scaling Data'!$A:$A,R$3,'NREL Scaling Data'!$C:$C,Calculations!$L108,'NREL Scaling Data'!$D:$D,Calculations!$N108) + 1) * R108,0)</f>
        <v>5478020904704.0635</v>
      </c>
      <c r="T108" s="45">
        <f>IFERROR(((SUMIFS('NREL Scaling Data'!$F:$F,'NREL Scaling Data'!$B:$B,UPPER(About!$B$1),'NREL Scaling Data'!$E:$E,Calculations!$M108,'NREL Scaling Data'!$A:$A,T$3,'NREL Scaling Data'!$C:$C,Calculations!$L108,'NREL Scaling Data'!$D:$D,Calculations!$N108)-SUMIFS('NREL Scaling Data'!$F:$F,'NREL Scaling Data'!$B:$B,UPPER(About!$B$1),'NREL Scaling Data'!$E:$E,Calculations!$M108,'NREL Scaling Data'!$A:$A,S$3,'NREL Scaling Data'!$C:$C,Calculations!$L108,'NREL Scaling Data'!$D:$D,Calculations!$N108))/SUMIFS('NREL Scaling Data'!$F:$F,'NREL Scaling Data'!$B:$B,UPPER(About!$B$1),'NREL Scaling Data'!$E:$E,Calculations!$M108,'NREL Scaling Data'!$A:$A,S$3,'NREL Scaling Data'!$C:$C,Calculations!$L108,'NREL Scaling Data'!$D:$D,Calculations!$N108) + 1) * S108,0)</f>
        <v>5462056093455.5166</v>
      </c>
      <c r="U108" s="45">
        <f>IFERROR(((SUMIFS('NREL Scaling Data'!$F:$F,'NREL Scaling Data'!$B:$B,UPPER(About!$B$1),'NREL Scaling Data'!$E:$E,Calculations!$M108,'NREL Scaling Data'!$A:$A,U$3,'NREL Scaling Data'!$C:$C,Calculations!$L108,'NREL Scaling Data'!$D:$D,Calculations!$N108)-SUMIFS('NREL Scaling Data'!$F:$F,'NREL Scaling Data'!$B:$B,UPPER(About!$B$1),'NREL Scaling Data'!$E:$E,Calculations!$M108,'NREL Scaling Data'!$A:$A,T$3,'NREL Scaling Data'!$C:$C,Calculations!$L108,'NREL Scaling Data'!$D:$D,Calculations!$N108))/SUMIFS('NREL Scaling Data'!$F:$F,'NREL Scaling Data'!$B:$B,UPPER(About!$B$1),'NREL Scaling Data'!$E:$E,Calculations!$M108,'NREL Scaling Data'!$A:$A,T$3,'NREL Scaling Data'!$C:$C,Calculations!$L108,'NREL Scaling Data'!$D:$D,Calculations!$N108) + 1) * T108,0)</f>
        <v>5449887525337.6338</v>
      </c>
      <c r="V108" s="45">
        <f>IFERROR(((SUMIFS('NREL Scaling Data'!$F:$F,'NREL Scaling Data'!$B:$B,UPPER(About!$B$1),'NREL Scaling Data'!$E:$E,Calculations!$M108,'NREL Scaling Data'!$A:$A,V$3,'NREL Scaling Data'!$C:$C,Calculations!$L108,'NREL Scaling Data'!$D:$D,Calculations!$N108)-SUMIFS('NREL Scaling Data'!$F:$F,'NREL Scaling Data'!$B:$B,UPPER(About!$B$1),'NREL Scaling Data'!$E:$E,Calculations!$M108,'NREL Scaling Data'!$A:$A,U$3,'NREL Scaling Data'!$C:$C,Calculations!$L108,'NREL Scaling Data'!$D:$D,Calculations!$N108))/SUMIFS('NREL Scaling Data'!$F:$F,'NREL Scaling Data'!$B:$B,UPPER(About!$B$1),'NREL Scaling Data'!$E:$E,Calculations!$M108,'NREL Scaling Data'!$A:$A,U$3,'NREL Scaling Data'!$C:$C,Calculations!$L108,'NREL Scaling Data'!$D:$D,Calculations!$N108) + 1) * U108,0)</f>
        <v>5443202344236.8086</v>
      </c>
      <c r="W108" s="45">
        <f>IFERROR(((SUMIFS('NREL Scaling Data'!$F:$F,'NREL Scaling Data'!$B:$B,UPPER(About!$B$1),'NREL Scaling Data'!$E:$E,Calculations!$M108,'NREL Scaling Data'!$A:$A,W$3,'NREL Scaling Data'!$C:$C,Calculations!$L108,'NREL Scaling Data'!$D:$D,Calculations!$N108)-SUMIFS('NREL Scaling Data'!$F:$F,'NREL Scaling Data'!$B:$B,UPPER(About!$B$1),'NREL Scaling Data'!$E:$E,Calculations!$M108,'NREL Scaling Data'!$A:$A,V$3,'NREL Scaling Data'!$C:$C,Calculations!$L108,'NREL Scaling Data'!$D:$D,Calculations!$N108))/SUMIFS('NREL Scaling Data'!$F:$F,'NREL Scaling Data'!$B:$B,UPPER(About!$B$1),'NREL Scaling Data'!$E:$E,Calculations!$M108,'NREL Scaling Data'!$A:$A,V$3,'NREL Scaling Data'!$C:$C,Calculations!$L108,'NREL Scaling Data'!$D:$D,Calculations!$N108) + 1) * V108,0)</f>
        <v>5442408065748.7979</v>
      </c>
      <c r="X108" s="45">
        <f>IFERROR(((SUMIFS('NREL Scaling Data'!$F:$F,'NREL Scaling Data'!$B:$B,UPPER(About!$B$1),'NREL Scaling Data'!$E:$E,Calculations!$M108,'NREL Scaling Data'!$A:$A,X$3,'NREL Scaling Data'!$C:$C,Calculations!$L108,'NREL Scaling Data'!$D:$D,Calculations!$N108)-SUMIFS('NREL Scaling Data'!$F:$F,'NREL Scaling Data'!$B:$B,UPPER(About!$B$1),'NREL Scaling Data'!$E:$E,Calculations!$M108,'NREL Scaling Data'!$A:$A,W$3,'NREL Scaling Data'!$C:$C,Calculations!$L108,'NREL Scaling Data'!$D:$D,Calculations!$N108))/SUMIFS('NREL Scaling Data'!$F:$F,'NREL Scaling Data'!$B:$B,UPPER(About!$B$1),'NREL Scaling Data'!$E:$E,Calculations!$M108,'NREL Scaling Data'!$A:$A,W$3,'NREL Scaling Data'!$C:$C,Calculations!$L108,'NREL Scaling Data'!$D:$D,Calculations!$N108) + 1) * W108,0)</f>
        <v>5447233569760.0537</v>
      </c>
      <c r="Y108" s="45">
        <f>IFERROR(((SUMIFS('NREL Scaling Data'!$F:$F,'NREL Scaling Data'!$B:$B,UPPER(About!$B$1),'NREL Scaling Data'!$E:$E,Calculations!$M108,'NREL Scaling Data'!$A:$A,Y$3,'NREL Scaling Data'!$C:$C,Calculations!$L108,'NREL Scaling Data'!$D:$D,Calculations!$N108)-SUMIFS('NREL Scaling Data'!$F:$F,'NREL Scaling Data'!$B:$B,UPPER(About!$B$1),'NREL Scaling Data'!$E:$E,Calculations!$M108,'NREL Scaling Data'!$A:$A,X$3,'NREL Scaling Data'!$C:$C,Calculations!$L108,'NREL Scaling Data'!$D:$D,Calculations!$N108))/SUMIFS('NREL Scaling Data'!$F:$F,'NREL Scaling Data'!$B:$B,UPPER(About!$B$1),'NREL Scaling Data'!$E:$E,Calculations!$M108,'NREL Scaling Data'!$A:$A,X$3,'NREL Scaling Data'!$C:$C,Calculations!$L108,'NREL Scaling Data'!$D:$D,Calculations!$N108) + 1) * X108,0)</f>
        <v>5457048489073.1377</v>
      </c>
      <c r="Z108" s="45">
        <f>IFERROR(((SUMIFS('NREL Scaling Data'!$F:$F,'NREL Scaling Data'!$B:$B,UPPER(About!$B$1),'NREL Scaling Data'!$E:$E,Calculations!$M108,'NREL Scaling Data'!$A:$A,Z$3,'NREL Scaling Data'!$C:$C,Calculations!$L108,'NREL Scaling Data'!$D:$D,Calculations!$N108)-SUMIFS('NREL Scaling Data'!$F:$F,'NREL Scaling Data'!$B:$B,UPPER(About!$B$1),'NREL Scaling Data'!$E:$E,Calculations!$M108,'NREL Scaling Data'!$A:$A,Y$3,'NREL Scaling Data'!$C:$C,Calculations!$L108,'NREL Scaling Data'!$D:$D,Calculations!$N108))/SUMIFS('NREL Scaling Data'!$F:$F,'NREL Scaling Data'!$B:$B,UPPER(About!$B$1),'NREL Scaling Data'!$E:$E,Calculations!$M108,'NREL Scaling Data'!$A:$A,Y$3,'NREL Scaling Data'!$C:$C,Calculations!$L108,'NREL Scaling Data'!$D:$D,Calculations!$N108) + 1) * Y108,0)</f>
        <v>5472855406356.5234</v>
      </c>
      <c r="AA108" s="45">
        <f>IFERROR(((SUMIFS('NREL Scaling Data'!$F:$F,'NREL Scaling Data'!$B:$B,UPPER(About!$B$1),'NREL Scaling Data'!$E:$E,Calculations!$M108,'NREL Scaling Data'!$A:$A,AA$3,'NREL Scaling Data'!$C:$C,Calculations!$L108,'NREL Scaling Data'!$D:$D,Calculations!$N108)-SUMIFS('NREL Scaling Data'!$F:$F,'NREL Scaling Data'!$B:$B,UPPER(About!$B$1),'NREL Scaling Data'!$E:$E,Calculations!$M108,'NREL Scaling Data'!$A:$A,Z$3,'NREL Scaling Data'!$C:$C,Calculations!$L108,'NREL Scaling Data'!$D:$D,Calculations!$N108))/SUMIFS('NREL Scaling Data'!$F:$F,'NREL Scaling Data'!$B:$B,UPPER(About!$B$1),'NREL Scaling Data'!$E:$E,Calculations!$M108,'NREL Scaling Data'!$A:$A,Z$3,'NREL Scaling Data'!$C:$C,Calculations!$L108,'NREL Scaling Data'!$D:$D,Calculations!$N108) + 1) * Z108,0)</f>
        <v>5495288490091.6162</v>
      </c>
      <c r="AB108" s="45">
        <f>IFERROR(((SUMIFS('NREL Scaling Data'!$F:$F,'NREL Scaling Data'!$B:$B,UPPER(About!$B$1),'NREL Scaling Data'!$E:$E,Calculations!$M108,'NREL Scaling Data'!$A:$A,AB$3,'NREL Scaling Data'!$C:$C,Calculations!$L108,'NREL Scaling Data'!$D:$D,Calculations!$N108)-SUMIFS('NREL Scaling Data'!$F:$F,'NREL Scaling Data'!$B:$B,UPPER(About!$B$1),'NREL Scaling Data'!$E:$E,Calculations!$M108,'NREL Scaling Data'!$A:$A,AA$3,'NREL Scaling Data'!$C:$C,Calculations!$L108,'NREL Scaling Data'!$D:$D,Calculations!$N108))/SUMIFS('NREL Scaling Data'!$F:$F,'NREL Scaling Data'!$B:$B,UPPER(About!$B$1),'NREL Scaling Data'!$E:$E,Calculations!$M108,'NREL Scaling Data'!$A:$A,AA$3,'NREL Scaling Data'!$C:$C,Calculations!$L108,'NREL Scaling Data'!$D:$D,Calculations!$N108) + 1) * AA108,0)</f>
        <v>5522869689377.0957</v>
      </c>
      <c r="AC108" s="45">
        <f>IFERROR(((SUMIFS('NREL Scaling Data'!$F:$F,'NREL Scaling Data'!$B:$B,UPPER(About!$B$1),'NREL Scaling Data'!$E:$E,Calculations!$M108,'NREL Scaling Data'!$A:$A,AC$3,'NREL Scaling Data'!$C:$C,Calculations!$L108,'NREL Scaling Data'!$D:$D,Calculations!$N108)-SUMIFS('NREL Scaling Data'!$F:$F,'NREL Scaling Data'!$B:$B,UPPER(About!$B$1),'NREL Scaling Data'!$E:$E,Calculations!$M108,'NREL Scaling Data'!$A:$A,AB$3,'NREL Scaling Data'!$C:$C,Calculations!$L108,'NREL Scaling Data'!$D:$D,Calculations!$N108))/SUMIFS('NREL Scaling Data'!$F:$F,'NREL Scaling Data'!$B:$B,UPPER(About!$B$1),'NREL Scaling Data'!$E:$E,Calculations!$M108,'NREL Scaling Data'!$A:$A,AB$3,'NREL Scaling Data'!$C:$C,Calculations!$L108,'NREL Scaling Data'!$D:$D,Calculations!$N108) + 1) * AB108,0)</f>
        <v>5554518147491.2119</v>
      </c>
      <c r="AD108" s="45">
        <f>IFERROR(((SUMIFS('NREL Scaling Data'!$F:$F,'NREL Scaling Data'!$B:$B,UPPER(About!$B$1),'NREL Scaling Data'!$E:$E,Calculations!$M108,'NREL Scaling Data'!$A:$A,AD$3,'NREL Scaling Data'!$C:$C,Calculations!$L108,'NREL Scaling Data'!$D:$D,Calculations!$N108)-SUMIFS('NREL Scaling Data'!$F:$F,'NREL Scaling Data'!$B:$B,UPPER(About!$B$1),'NREL Scaling Data'!$E:$E,Calculations!$M108,'NREL Scaling Data'!$A:$A,AC$3,'NREL Scaling Data'!$C:$C,Calculations!$L108,'NREL Scaling Data'!$D:$D,Calculations!$N108))/SUMIFS('NREL Scaling Data'!$F:$F,'NREL Scaling Data'!$B:$B,UPPER(About!$B$1),'NREL Scaling Data'!$E:$E,Calculations!$M108,'NREL Scaling Data'!$A:$A,AC$3,'NREL Scaling Data'!$C:$C,Calculations!$L108,'NREL Scaling Data'!$D:$D,Calculations!$N108) + 1) * AC108,0)</f>
        <v>5590543899341.4697</v>
      </c>
      <c r="AE108" s="45">
        <f>IFERROR(((SUMIFS('NREL Scaling Data'!$F:$F,'NREL Scaling Data'!$B:$B,UPPER(About!$B$1),'NREL Scaling Data'!$E:$E,Calculations!$M108,'NREL Scaling Data'!$A:$A,AE$3,'NREL Scaling Data'!$C:$C,Calculations!$L108,'NREL Scaling Data'!$D:$D,Calculations!$N108)-SUMIFS('NREL Scaling Data'!$F:$F,'NREL Scaling Data'!$B:$B,UPPER(About!$B$1),'NREL Scaling Data'!$E:$E,Calculations!$M108,'NREL Scaling Data'!$A:$A,AD$3,'NREL Scaling Data'!$C:$C,Calculations!$L108,'NREL Scaling Data'!$D:$D,Calculations!$N108))/SUMIFS('NREL Scaling Data'!$F:$F,'NREL Scaling Data'!$B:$B,UPPER(About!$B$1),'NREL Scaling Data'!$E:$E,Calculations!$M108,'NREL Scaling Data'!$A:$A,AD$3,'NREL Scaling Data'!$C:$C,Calculations!$L108,'NREL Scaling Data'!$D:$D,Calculations!$N108) + 1) * AD108,0)</f>
        <v>5630319668835.04</v>
      </c>
      <c r="AF108" s="45">
        <f>IFERROR(((SUMIFS('NREL Scaling Data'!$F:$F,'NREL Scaling Data'!$B:$B,UPPER(About!$B$1),'NREL Scaling Data'!$E:$E,Calculations!$M108,'NREL Scaling Data'!$A:$A,AF$3,'NREL Scaling Data'!$C:$C,Calculations!$L108,'NREL Scaling Data'!$D:$D,Calculations!$N108)-SUMIFS('NREL Scaling Data'!$F:$F,'NREL Scaling Data'!$B:$B,UPPER(About!$B$1),'NREL Scaling Data'!$E:$E,Calculations!$M108,'NREL Scaling Data'!$A:$A,AE$3,'NREL Scaling Data'!$C:$C,Calculations!$L108,'NREL Scaling Data'!$D:$D,Calculations!$N108))/SUMIFS('NREL Scaling Data'!$F:$F,'NREL Scaling Data'!$B:$B,UPPER(About!$B$1),'NREL Scaling Data'!$E:$E,Calculations!$M108,'NREL Scaling Data'!$A:$A,AE$3,'NREL Scaling Data'!$C:$C,Calculations!$L108,'NREL Scaling Data'!$D:$D,Calculations!$N108) + 1) * AE108,0)</f>
        <v>5672871727599.7227</v>
      </c>
      <c r="AG108" s="45">
        <f>IFERROR(((SUMIFS('NREL Scaling Data'!$F:$F,'NREL Scaling Data'!$B:$B,UPPER(About!$B$1),'NREL Scaling Data'!$E:$E,Calculations!$M108,'NREL Scaling Data'!$A:$A,AG$3,'NREL Scaling Data'!$C:$C,Calculations!$L108,'NREL Scaling Data'!$D:$D,Calculations!$N108)-SUMIFS('NREL Scaling Data'!$F:$F,'NREL Scaling Data'!$B:$B,UPPER(About!$B$1),'NREL Scaling Data'!$E:$E,Calculations!$M108,'NREL Scaling Data'!$A:$A,AF$3,'NREL Scaling Data'!$C:$C,Calculations!$L108,'NREL Scaling Data'!$D:$D,Calculations!$N108))/SUMIFS('NREL Scaling Data'!$F:$F,'NREL Scaling Data'!$B:$B,UPPER(About!$B$1),'NREL Scaling Data'!$E:$E,Calculations!$M108,'NREL Scaling Data'!$A:$A,AF$3,'NREL Scaling Data'!$C:$C,Calculations!$L108,'NREL Scaling Data'!$D:$D,Calculations!$N108) + 1) * AF108,0)</f>
        <v>5716971700822.2285</v>
      </c>
      <c r="AH108" s="45">
        <f>IFERROR(((SUMIFS('NREL Scaling Data'!$F:$F,'NREL Scaling Data'!$B:$B,UPPER(About!$B$1),'NREL Scaling Data'!$E:$E,Calculations!$M108,'NREL Scaling Data'!$A:$A,AH$3,'NREL Scaling Data'!$C:$C,Calculations!$L108,'NREL Scaling Data'!$D:$D,Calculations!$N108)-SUMIFS('NREL Scaling Data'!$F:$F,'NREL Scaling Data'!$B:$B,UPPER(About!$B$1),'NREL Scaling Data'!$E:$E,Calculations!$M108,'NREL Scaling Data'!$A:$A,AG$3,'NREL Scaling Data'!$C:$C,Calculations!$L108,'NREL Scaling Data'!$D:$D,Calculations!$N108))/SUMIFS('NREL Scaling Data'!$F:$F,'NREL Scaling Data'!$B:$B,UPPER(About!$B$1),'NREL Scaling Data'!$E:$E,Calculations!$M108,'NREL Scaling Data'!$A:$A,AG$3,'NREL Scaling Data'!$C:$C,Calculations!$L108,'NREL Scaling Data'!$D:$D,Calculations!$N108) + 1) * AG108,0)</f>
        <v>5762091909942.7666</v>
      </c>
      <c r="AI108" s="45">
        <f>IFERROR(((SUMIFS('NREL Scaling Data'!$F:$F,'NREL Scaling Data'!$B:$B,UPPER(About!$B$1),'NREL Scaling Data'!$E:$E,Calculations!$M108,'NREL Scaling Data'!$A:$A,AI$3,'NREL Scaling Data'!$C:$C,Calculations!$L108,'NREL Scaling Data'!$D:$D,Calculations!$N108)-SUMIFS('NREL Scaling Data'!$F:$F,'NREL Scaling Data'!$B:$B,UPPER(About!$B$1),'NREL Scaling Data'!$E:$E,Calculations!$M108,'NREL Scaling Data'!$A:$A,AH$3,'NREL Scaling Data'!$C:$C,Calculations!$L108,'NREL Scaling Data'!$D:$D,Calculations!$N108))/SUMIFS('NREL Scaling Data'!$F:$F,'NREL Scaling Data'!$B:$B,UPPER(About!$B$1),'NREL Scaling Data'!$E:$E,Calculations!$M108,'NREL Scaling Data'!$A:$A,AH$3,'NREL Scaling Data'!$C:$C,Calculations!$L108,'NREL Scaling Data'!$D:$D,Calculations!$N108) + 1) * AH108,0)</f>
        <v>5807800780533.7705</v>
      </c>
      <c r="AJ108" s="45">
        <f>IFERROR(((SUMIFS('NREL Scaling Data'!$F:$F,'NREL Scaling Data'!$B:$B,UPPER(About!$B$1),'NREL Scaling Data'!$E:$E,Calculations!$M108,'NREL Scaling Data'!$A:$A,AJ$3,'NREL Scaling Data'!$C:$C,Calculations!$L108,'NREL Scaling Data'!$D:$D,Calculations!$N108)-SUMIFS('NREL Scaling Data'!$F:$F,'NREL Scaling Data'!$B:$B,UPPER(About!$B$1),'NREL Scaling Data'!$E:$E,Calculations!$M108,'NREL Scaling Data'!$A:$A,AI$3,'NREL Scaling Data'!$C:$C,Calculations!$L108,'NREL Scaling Data'!$D:$D,Calculations!$N108))/SUMIFS('NREL Scaling Data'!$F:$F,'NREL Scaling Data'!$B:$B,UPPER(About!$B$1),'NREL Scaling Data'!$E:$E,Calculations!$M108,'NREL Scaling Data'!$A:$A,AI$3,'NREL Scaling Data'!$C:$C,Calculations!$L108,'NREL Scaling Data'!$D:$D,Calculations!$N108) + 1) * AI108,0)</f>
        <v>5853802795928.6592</v>
      </c>
      <c r="AK108" s="45">
        <f>IFERROR(((SUMIFS('NREL Scaling Data'!$F:$F,'NREL Scaling Data'!$B:$B,UPPER(About!$B$1),'NREL Scaling Data'!$E:$E,Calculations!$M108,'NREL Scaling Data'!$A:$A,AK$3,'NREL Scaling Data'!$C:$C,Calculations!$L108,'NREL Scaling Data'!$D:$D,Calculations!$N108)-SUMIFS('NREL Scaling Data'!$F:$F,'NREL Scaling Data'!$B:$B,UPPER(About!$B$1),'NREL Scaling Data'!$E:$E,Calculations!$M108,'NREL Scaling Data'!$A:$A,AJ$3,'NREL Scaling Data'!$C:$C,Calculations!$L108,'NREL Scaling Data'!$D:$D,Calculations!$N108))/SUMIFS('NREL Scaling Data'!$F:$F,'NREL Scaling Data'!$B:$B,UPPER(About!$B$1),'NREL Scaling Data'!$E:$E,Calculations!$M108,'NREL Scaling Data'!$A:$A,AJ$3,'NREL Scaling Data'!$C:$C,Calculations!$L108,'NREL Scaling Data'!$D:$D,Calculations!$N108) + 1) * AJ108,0)</f>
        <v>5884382353298.6865</v>
      </c>
      <c r="AL108" s="45">
        <f>IFERROR(((SUMIFS('NREL Scaling Data'!$F:$F,'NREL Scaling Data'!$B:$B,UPPER(About!$B$1),'NREL Scaling Data'!$E:$E,Calculations!$M108,'NREL Scaling Data'!$A:$A,AL$3,'NREL Scaling Data'!$C:$C,Calculations!$L108,'NREL Scaling Data'!$D:$D,Calculations!$N108)-SUMIFS('NREL Scaling Data'!$F:$F,'NREL Scaling Data'!$B:$B,UPPER(About!$B$1),'NREL Scaling Data'!$E:$E,Calculations!$M108,'NREL Scaling Data'!$A:$A,AK$3,'NREL Scaling Data'!$C:$C,Calculations!$L108,'NREL Scaling Data'!$D:$D,Calculations!$N108))/SUMIFS('NREL Scaling Data'!$F:$F,'NREL Scaling Data'!$B:$B,UPPER(About!$B$1),'NREL Scaling Data'!$E:$E,Calculations!$M108,'NREL Scaling Data'!$A:$A,AK$3,'NREL Scaling Data'!$C:$C,Calculations!$L108,'NREL Scaling Data'!$D:$D,Calculations!$N108) + 1) * AK108,0)</f>
        <v>5914992428786.0254</v>
      </c>
      <c r="AM108" s="45">
        <f>IFERROR(((SUMIFS('NREL Scaling Data'!$F:$F,'NREL Scaling Data'!$B:$B,UPPER(About!$B$1),'NREL Scaling Data'!$E:$E,Calculations!$M108,'NREL Scaling Data'!$A:$A,AM$3,'NREL Scaling Data'!$C:$C,Calculations!$L108,'NREL Scaling Data'!$D:$D,Calculations!$N108)-SUMIFS('NREL Scaling Data'!$F:$F,'NREL Scaling Data'!$B:$B,UPPER(About!$B$1),'NREL Scaling Data'!$E:$E,Calculations!$M108,'NREL Scaling Data'!$A:$A,AL$3,'NREL Scaling Data'!$C:$C,Calculations!$L108,'NREL Scaling Data'!$D:$D,Calculations!$N108))/SUMIFS('NREL Scaling Data'!$F:$F,'NREL Scaling Data'!$B:$B,UPPER(About!$B$1),'NREL Scaling Data'!$E:$E,Calculations!$M108,'NREL Scaling Data'!$A:$A,AL$3,'NREL Scaling Data'!$C:$C,Calculations!$L108,'NREL Scaling Data'!$D:$D,Calculations!$N108) + 1) * AL108,0)</f>
        <v>5945550162866.9814</v>
      </c>
      <c r="AN108" s="45">
        <f>IFERROR(((SUMIFS('NREL Scaling Data'!$F:$F,'NREL Scaling Data'!$B:$B,UPPER(About!$B$1),'NREL Scaling Data'!$E:$E,Calculations!$M108,'NREL Scaling Data'!$A:$A,AN$3,'NREL Scaling Data'!$C:$C,Calculations!$L108,'NREL Scaling Data'!$D:$D,Calculations!$N108)-SUMIFS('NREL Scaling Data'!$F:$F,'NREL Scaling Data'!$B:$B,UPPER(About!$B$1),'NREL Scaling Data'!$E:$E,Calculations!$M108,'NREL Scaling Data'!$A:$A,AM$3,'NREL Scaling Data'!$C:$C,Calculations!$L108,'NREL Scaling Data'!$D:$D,Calculations!$N108))/SUMIFS('NREL Scaling Data'!$F:$F,'NREL Scaling Data'!$B:$B,UPPER(About!$B$1),'NREL Scaling Data'!$E:$E,Calculations!$M108,'NREL Scaling Data'!$A:$A,AM$3,'NREL Scaling Data'!$C:$C,Calculations!$L108,'NREL Scaling Data'!$D:$D,Calculations!$N108) + 1) * AM108,0)</f>
        <v>5975938955479.2861</v>
      </c>
      <c r="AO108" s="45">
        <f>IFERROR(((SUMIFS('NREL Scaling Data'!$F:$F,'NREL Scaling Data'!$B:$B,UPPER(About!$B$1),'NREL Scaling Data'!$E:$E,Calculations!$M108,'NREL Scaling Data'!$A:$A,AO$3,'NREL Scaling Data'!$C:$C,Calculations!$L108,'NREL Scaling Data'!$D:$D,Calculations!$N108)-SUMIFS('NREL Scaling Data'!$F:$F,'NREL Scaling Data'!$B:$B,UPPER(About!$B$1),'NREL Scaling Data'!$E:$E,Calculations!$M108,'NREL Scaling Data'!$A:$A,AN$3,'NREL Scaling Data'!$C:$C,Calculations!$L108,'NREL Scaling Data'!$D:$D,Calculations!$N108))/SUMIFS('NREL Scaling Data'!$F:$F,'NREL Scaling Data'!$B:$B,UPPER(About!$B$1),'NREL Scaling Data'!$E:$E,Calculations!$M108,'NREL Scaling Data'!$A:$A,AN$3,'NREL Scaling Data'!$C:$C,Calculations!$L108,'NREL Scaling Data'!$D:$D,Calculations!$N108) + 1) * AN108,0)</f>
        <v>6006304977437.7314</v>
      </c>
      <c r="AP108" s="45">
        <f>IFERROR(((SUMIFS('NREL Scaling Data'!$F:$F,'NREL Scaling Data'!$B:$B,UPPER(About!$B$1),'NREL Scaling Data'!$E:$E,Calculations!$M108,'NREL Scaling Data'!$A:$A,AP$3,'NREL Scaling Data'!$C:$C,Calculations!$L108,'NREL Scaling Data'!$D:$D,Calculations!$N108)-SUMIFS('NREL Scaling Data'!$F:$F,'NREL Scaling Data'!$B:$B,UPPER(About!$B$1),'NREL Scaling Data'!$E:$E,Calculations!$M108,'NREL Scaling Data'!$A:$A,AO$3,'NREL Scaling Data'!$C:$C,Calculations!$L108,'NREL Scaling Data'!$D:$D,Calculations!$N108))/SUMIFS('NREL Scaling Data'!$F:$F,'NREL Scaling Data'!$B:$B,UPPER(About!$B$1),'NREL Scaling Data'!$E:$E,Calculations!$M108,'NREL Scaling Data'!$A:$A,AO$3,'NREL Scaling Data'!$C:$C,Calculations!$L108,'NREL Scaling Data'!$D:$D,Calculations!$N108) + 1) * AO108,0)</f>
        <v>6036493641784.9824</v>
      </c>
      <c r="AQ108" s="45">
        <f>IFERROR(((SUMIFS('NREL Scaling Data'!$F:$F,'NREL Scaling Data'!$B:$B,UPPER(About!$B$1),'NREL Scaling Data'!$E:$E,Calculations!$M108,'NREL Scaling Data'!$A:$A,AQ$3,'NREL Scaling Data'!$C:$C,Calculations!$L108,'NREL Scaling Data'!$D:$D,Calculations!$N108)-SUMIFS('NREL Scaling Data'!$F:$F,'NREL Scaling Data'!$B:$B,UPPER(About!$B$1),'NREL Scaling Data'!$E:$E,Calculations!$M108,'NREL Scaling Data'!$A:$A,AP$3,'NREL Scaling Data'!$C:$C,Calculations!$L108,'NREL Scaling Data'!$D:$D,Calculations!$N108))/SUMIFS('NREL Scaling Data'!$F:$F,'NREL Scaling Data'!$B:$B,UPPER(About!$B$1),'NREL Scaling Data'!$E:$E,Calculations!$M108,'NREL Scaling Data'!$A:$A,AP$3,'NREL Scaling Data'!$C:$C,Calculations!$L108,'NREL Scaling Data'!$D:$D,Calculations!$N108) + 1) * AP108,0)</f>
        <v>6066698636859.9277</v>
      </c>
      <c r="AR108" s="45">
        <f>IFERROR(((SUMIFS('NREL Scaling Data'!$F:$F,'NREL Scaling Data'!$B:$B,UPPER(About!$B$1),'NREL Scaling Data'!$E:$E,Calculations!$M108,'NREL Scaling Data'!$A:$A,AR$3,'NREL Scaling Data'!$C:$C,Calculations!$L108,'NREL Scaling Data'!$D:$D,Calculations!$N108)-SUMIFS('NREL Scaling Data'!$F:$F,'NREL Scaling Data'!$B:$B,UPPER(About!$B$1),'NREL Scaling Data'!$E:$E,Calculations!$M108,'NREL Scaling Data'!$A:$A,AQ$3,'NREL Scaling Data'!$C:$C,Calculations!$L108,'NREL Scaling Data'!$D:$D,Calculations!$N108))/SUMIFS('NREL Scaling Data'!$F:$F,'NREL Scaling Data'!$B:$B,UPPER(About!$B$1),'NREL Scaling Data'!$E:$E,Calculations!$M108,'NREL Scaling Data'!$A:$A,AQ$3,'NREL Scaling Data'!$C:$C,Calculations!$L108,'NREL Scaling Data'!$D:$D,Calculations!$N108) + 1) * AQ108,0)</f>
        <v>6096885744726.6289</v>
      </c>
      <c r="AS108" s="45">
        <f>IFERROR(((SUMIFS('NREL Scaling Data'!$F:$F,'NREL Scaling Data'!$B:$B,UPPER(About!$B$1),'NREL Scaling Data'!$E:$E,Calculations!$M108,'NREL Scaling Data'!$A:$A,AS$3,'NREL Scaling Data'!$C:$C,Calculations!$L108,'NREL Scaling Data'!$D:$D,Calculations!$N108)-SUMIFS('NREL Scaling Data'!$F:$F,'NREL Scaling Data'!$B:$B,UPPER(About!$B$1),'NREL Scaling Data'!$E:$E,Calculations!$M108,'NREL Scaling Data'!$A:$A,AR$3,'NREL Scaling Data'!$C:$C,Calculations!$L108,'NREL Scaling Data'!$D:$D,Calculations!$N108))/SUMIFS('NREL Scaling Data'!$F:$F,'NREL Scaling Data'!$B:$B,UPPER(About!$B$1),'NREL Scaling Data'!$E:$E,Calculations!$M108,'NREL Scaling Data'!$A:$A,AR$3,'NREL Scaling Data'!$C:$C,Calculations!$L108,'NREL Scaling Data'!$D:$D,Calculations!$N108) + 1) * AR108,0)</f>
        <v>6126877439525.0596</v>
      </c>
      <c r="AT108" s="45">
        <f>IFERROR(((SUMIFS('NREL Scaling Data'!$F:$F,'NREL Scaling Data'!$B:$B,UPPER(About!$B$1),'NREL Scaling Data'!$E:$E,Calculations!$M108,'NREL Scaling Data'!$A:$A,AT$3,'NREL Scaling Data'!$C:$C,Calculations!$L108,'NREL Scaling Data'!$D:$D,Calculations!$N108)-SUMIFS('NREL Scaling Data'!$F:$F,'NREL Scaling Data'!$B:$B,UPPER(About!$B$1),'NREL Scaling Data'!$E:$E,Calculations!$M108,'NREL Scaling Data'!$A:$A,AS$3,'NREL Scaling Data'!$C:$C,Calculations!$L108,'NREL Scaling Data'!$D:$D,Calculations!$N108))/SUMIFS('NREL Scaling Data'!$F:$F,'NREL Scaling Data'!$B:$B,UPPER(About!$B$1),'NREL Scaling Data'!$E:$E,Calculations!$M108,'NREL Scaling Data'!$A:$A,AS$3,'NREL Scaling Data'!$C:$C,Calculations!$L108,'NREL Scaling Data'!$D:$D,Calculations!$N108) + 1) * AS108,0)</f>
        <v>6156773691006.5596</v>
      </c>
    </row>
    <row r="109" spans="2:46">
      <c r="I109" s="12" t="s">
        <v>1084</v>
      </c>
      <c r="J109" s="209">
        <f>SUMIFS('NREL Scaling Data'!F:F,'NREL Scaling Data'!B:B,UPPER(About!$B$1),'NREL Scaling Data'!E:E,Calculations!M109,'NREL Scaling Data'!A:A, 2021,'NREL Scaling Data'!C:C,Calculations!L109,'NREL Scaling Data'!D:D,Calculations!N109) / SUMIFS('NREL Scaling Data'!F:F,'NREL Scaling Data'!B:B,UPPER(About!$B$1),'NREL Scaling Data'!A:A, 2021,'NREL Scaling Data'!C:C,Calculations!L109,'NREL Scaling Data'!D:D,Calculations!N109)</f>
        <v>0</v>
      </c>
      <c r="K109" s="210">
        <f t="shared" ref="K109:K117" si="23">$C$12</f>
        <v>5.7633672610931462E-2</v>
      </c>
      <c r="L109" s="209" t="s">
        <v>1022</v>
      </c>
      <c r="M109" s="12" t="s">
        <v>1014</v>
      </c>
      <c r="N109" s="1" t="s">
        <v>961</v>
      </c>
      <c r="O109" s="7">
        <f t="shared" ref="O109:O117" si="24">P109</f>
        <v>0</v>
      </c>
      <c r="P109" s="7">
        <f t="shared" ref="P109:P117" si="25">Q109</f>
        <v>0</v>
      </c>
      <c r="Q109" s="45">
        <f>SUMIFS('SEDS 2021'!$F$23:$F$40,'SEDS 2021'!E$23:E$40,Calculations!L109,'SEDS 2021'!D$23:D$40,Calculations!N109)*J109*K109</f>
        <v>0</v>
      </c>
      <c r="R109" s="45">
        <f>IFERROR(((SUMIFS('NREL Scaling Data'!$F:$F,'NREL Scaling Data'!$B:$B,UPPER(About!$B$1),'NREL Scaling Data'!$E:$E,Calculations!$M109,'NREL Scaling Data'!$A:$A,R$3,'NREL Scaling Data'!$C:$C,Calculations!$L109,'NREL Scaling Data'!$D:$D,Calculations!$N109)-SUMIFS('NREL Scaling Data'!$F:$F,'NREL Scaling Data'!$B:$B,UPPER(About!$B$1),'NREL Scaling Data'!$E:$E,Calculations!$M109,'NREL Scaling Data'!$A:$A,Q$3,'NREL Scaling Data'!$C:$C,Calculations!$L109,'NREL Scaling Data'!$D:$D,Calculations!$N109))/SUMIFS('NREL Scaling Data'!$F:$F,'NREL Scaling Data'!$B:$B,UPPER(About!$B$1),'NREL Scaling Data'!$E:$E,Calculations!$M109,'NREL Scaling Data'!$A:$A,Q$3,'NREL Scaling Data'!$C:$C,Calculations!$L109,'NREL Scaling Data'!$D:$D,Calculations!$N109) + 1) * Q109,0)</f>
        <v>0</v>
      </c>
      <c r="S109" s="45">
        <f>IFERROR(((SUMIFS('NREL Scaling Data'!$F:$F,'NREL Scaling Data'!$B:$B,UPPER(About!$B$1),'NREL Scaling Data'!$E:$E,Calculations!$M109,'NREL Scaling Data'!$A:$A,S$3,'NREL Scaling Data'!$C:$C,Calculations!$L109,'NREL Scaling Data'!$D:$D,Calculations!$N109)-SUMIFS('NREL Scaling Data'!$F:$F,'NREL Scaling Data'!$B:$B,UPPER(About!$B$1),'NREL Scaling Data'!$E:$E,Calculations!$M109,'NREL Scaling Data'!$A:$A,R$3,'NREL Scaling Data'!$C:$C,Calculations!$L109,'NREL Scaling Data'!$D:$D,Calculations!$N109))/SUMIFS('NREL Scaling Data'!$F:$F,'NREL Scaling Data'!$B:$B,UPPER(About!$B$1),'NREL Scaling Data'!$E:$E,Calculations!$M109,'NREL Scaling Data'!$A:$A,R$3,'NREL Scaling Data'!$C:$C,Calculations!$L109,'NREL Scaling Data'!$D:$D,Calculations!$N109) + 1) * R109,0)</f>
        <v>0</v>
      </c>
      <c r="T109" s="45">
        <f>IFERROR(((SUMIFS('NREL Scaling Data'!$F:$F,'NREL Scaling Data'!$B:$B,UPPER(About!$B$1),'NREL Scaling Data'!$E:$E,Calculations!$M109,'NREL Scaling Data'!$A:$A,T$3,'NREL Scaling Data'!$C:$C,Calculations!$L109,'NREL Scaling Data'!$D:$D,Calculations!$N109)-SUMIFS('NREL Scaling Data'!$F:$F,'NREL Scaling Data'!$B:$B,UPPER(About!$B$1),'NREL Scaling Data'!$E:$E,Calculations!$M109,'NREL Scaling Data'!$A:$A,S$3,'NREL Scaling Data'!$C:$C,Calculations!$L109,'NREL Scaling Data'!$D:$D,Calculations!$N109))/SUMIFS('NREL Scaling Data'!$F:$F,'NREL Scaling Data'!$B:$B,UPPER(About!$B$1),'NREL Scaling Data'!$E:$E,Calculations!$M109,'NREL Scaling Data'!$A:$A,S$3,'NREL Scaling Data'!$C:$C,Calculations!$L109,'NREL Scaling Data'!$D:$D,Calculations!$N109) + 1) * S109,0)</f>
        <v>0</v>
      </c>
      <c r="U109" s="45">
        <f>IFERROR(((SUMIFS('NREL Scaling Data'!$F:$F,'NREL Scaling Data'!$B:$B,UPPER(About!$B$1),'NREL Scaling Data'!$E:$E,Calculations!$M109,'NREL Scaling Data'!$A:$A,U$3,'NREL Scaling Data'!$C:$C,Calculations!$L109,'NREL Scaling Data'!$D:$D,Calculations!$N109)-SUMIFS('NREL Scaling Data'!$F:$F,'NREL Scaling Data'!$B:$B,UPPER(About!$B$1),'NREL Scaling Data'!$E:$E,Calculations!$M109,'NREL Scaling Data'!$A:$A,T$3,'NREL Scaling Data'!$C:$C,Calculations!$L109,'NREL Scaling Data'!$D:$D,Calculations!$N109))/SUMIFS('NREL Scaling Data'!$F:$F,'NREL Scaling Data'!$B:$B,UPPER(About!$B$1),'NREL Scaling Data'!$E:$E,Calculations!$M109,'NREL Scaling Data'!$A:$A,T$3,'NREL Scaling Data'!$C:$C,Calculations!$L109,'NREL Scaling Data'!$D:$D,Calculations!$N109) + 1) * T109,0)</f>
        <v>0</v>
      </c>
      <c r="V109" s="45">
        <f>IFERROR(((SUMIFS('NREL Scaling Data'!$F:$F,'NREL Scaling Data'!$B:$B,UPPER(About!$B$1),'NREL Scaling Data'!$E:$E,Calculations!$M109,'NREL Scaling Data'!$A:$A,V$3,'NREL Scaling Data'!$C:$C,Calculations!$L109,'NREL Scaling Data'!$D:$D,Calculations!$N109)-SUMIFS('NREL Scaling Data'!$F:$F,'NREL Scaling Data'!$B:$B,UPPER(About!$B$1),'NREL Scaling Data'!$E:$E,Calculations!$M109,'NREL Scaling Data'!$A:$A,U$3,'NREL Scaling Data'!$C:$C,Calculations!$L109,'NREL Scaling Data'!$D:$D,Calculations!$N109))/SUMIFS('NREL Scaling Data'!$F:$F,'NREL Scaling Data'!$B:$B,UPPER(About!$B$1),'NREL Scaling Data'!$E:$E,Calculations!$M109,'NREL Scaling Data'!$A:$A,U$3,'NREL Scaling Data'!$C:$C,Calculations!$L109,'NREL Scaling Data'!$D:$D,Calculations!$N109) + 1) * U109,0)</f>
        <v>0</v>
      </c>
      <c r="W109" s="45">
        <f>IFERROR(((SUMIFS('NREL Scaling Data'!$F:$F,'NREL Scaling Data'!$B:$B,UPPER(About!$B$1),'NREL Scaling Data'!$E:$E,Calculations!$M109,'NREL Scaling Data'!$A:$A,W$3,'NREL Scaling Data'!$C:$C,Calculations!$L109,'NREL Scaling Data'!$D:$D,Calculations!$N109)-SUMIFS('NREL Scaling Data'!$F:$F,'NREL Scaling Data'!$B:$B,UPPER(About!$B$1),'NREL Scaling Data'!$E:$E,Calculations!$M109,'NREL Scaling Data'!$A:$A,V$3,'NREL Scaling Data'!$C:$C,Calculations!$L109,'NREL Scaling Data'!$D:$D,Calculations!$N109))/SUMIFS('NREL Scaling Data'!$F:$F,'NREL Scaling Data'!$B:$B,UPPER(About!$B$1),'NREL Scaling Data'!$E:$E,Calculations!$M109,'NREL Scaling Data'!$A:$A,V$3,'NREL Scaling Data'!$C:$C,Calculations!$L109,'NREL Scaling Data'!$D:$D,Calculations!$N109) + 1) * V109,0)</f>
        <v>0</v>
      </c>
      <c r="X109" s="45">
        <f>IFERROR(((SUMIFS('NREL Scaling Data'!$F:$F,'NREL Scaling Data'!$B:$B,UPPER(About!$B$1),'NREL Scaling Data'!$E:$E,Calculations!$M109,'NREL Scaling Data'!$A:$A,X$3,'NREL Scaling Data'!$C:$C,Calculations!$L109,'NREL Scaling Data'!$D:$D,Calculations!$N109)-SUMIFS('NREL Scaling Data'!$F:$F,'NREL Scaling Data'!$B:$B,UPPER(About!$B$1),'NREL Scaling Data'!$E:$E,Calculations!$M109,'NREL Scaling Data'!$A:$A,W$3,'NREL Scaling Data'!$C:$C,Calculations!$L109,'NREL Scaling Data'!$D:$D,Calculations!$N109))/SUMIFS('NREL Scaling Data'!$F:$F,'NREL Scaling Data'!$B:$B,UPPER(About!$B$1),'NREL Scaling Data'!$E:$E,Calculations!$M109,'NREL Scaling Data'!$A:$A,W$3,'NREL Scaling Data'!$C:$C,Calculations!$L109,'NREL Scaling Data'!$D:$D,Calculations!$N109) + 1) * W109,0)</f>
        <v>0</v>
      </c>
      <c r="Y109" s="45">
        <f>IFERROR(((SUMIFS('NREL Scaling Data'!$F:$F,'NREL Scaling Data'!$B:$B,UPPER(About!$B$1),'NREL Scaling Data'!$E:$E,Calculations!$M109,'NREL Scaling Data'!$A:$A,Y$3,'NREL Scaling Data'!$C:$C,Calculations!$L109,'NREL Scaling Data'!$D:$D,Calculations!$N109)-SUMIFS('NREL Scaling Data'!$F:$F,'NREL Scaling Data'!$B:$B,UPPER(About!$B$1),'NREL Scaling Data'!$E:$E,Calculations!$M109,'NREL Scaling Data'!$A:$A,X$3,'NREL Scaling Data'!$C:$C,Calculations!$L109,'NREL Scaling Data'!$D:$D,Calculations!$N109))/SUMIFS('NREL Scaling Data'!$F:$F,'NREL Scaling Data'!$B:$B,UPPER(About!$B$1),'NREL Scaling Data'!$E:$E,Calculations!$M109,'NREL Scaling Data'!$A:$A,X$3,'NREL Scaling Data'!$C:$C,Calculations!$L109,'NREL Scaling Data'!$D:$D,Calculations!$N109) + 1) * X109,0)</f>
        <v>0</v>
      </c>
      <c r="Z109" s="45">
        <f>IFERROR(((SUMIFS('NREL Scaling Data'!$F:$F,'NREL Scaling Data'!$B:$B,UPPER(About!$B$1),'NREL Scaling Data'!$E:$E,Calculations!$M109,'NREL Scaling Data'!$A:$A,Z$3,'NREL Scaling Data'!$C:$C,Calculations!$L109,'NREL Scaling Data'!$D:$D,Calculations!$N109)-SUMIFS('NREL Scaling Data'!$F:$F,'NREL Scaling Data'!$B:$B,UPPER(About!$B$1),'NREL Scaling Data'!$E:$E,Calculations!$M109,'NREL Scaling Data'!$A:$A,Y$3,'NREL Scaling Data'!$C:$C,Calculations!$L109,'NREL Scaling Data'!$D:$D,Calculations!$N109))/SUMIFS('NREL Scaling Data'!$F:$F,'NREL Scaling Data'!$B:$B,UPPER(About!$B$1),'NREL Scaling Data'!$E:$E,Calculations!$M109,'NREL Scaling Data'!$A:$A,Y$3,'NREL Scaling Data'!$C:$C,Calculations!$L109,'NREL Scaling Data'!$D:$D,Calculations!$N109) + 1) * Y109,0)</f>
        <v>0</v>
      </c>
      <c r="AA109" s="45">
        <f>IFERROR(((SUMIFS('NREL Scaling Data'!$F:$F,'NREL Scaling Data'!$B:$B,UPPER(About!$B$1),'NREL Scaling Data'!$E:$E,Calculations!$M109,'NREL Scaling Data'!$A:$A,AA$3,'NREL Scaling Data'!$C:$C,Calculations!$L109,'NREL Scaling Data'!$D:$D,Calculations!$N109)-SUMIFS('NREL Scaling Data'!$F:$F,'NREL Scaling Data'!$B:$B,UPPER(About!$B$1),'NREL Scaling Data'!$E:$E,Calculations!$M109,'NREL Scaling Data'!$A:$A,Z$3,'NREL Scaling Data'!$C:$C,Calculations!$L109,'NREL Scaling Data'!$D:$D,Calculations!$N109))/SUMIFS('NREL Scaling Data'!$F:$F,'NREL Scaling Data'!$B:$B,UPPER(About!$B$1),'NREL Scaling Data'!$E:$E,Calculations!$M109,'NREL Scaling Data'!$A:$A,Z$3,'NREL Scaling Data'!$C:$C,Calculations!$L109,'NREL Scaling Data'!$D:$D,Calculations!$N109) + 1) * Z109,0)</f>
        <v>0</v>
      </c>
      <c r="AB109" s="45">
        <f>IFERROR(((SUMIFS('NREL Scaling Data'!$F:$F,'NREL Scaling Data'!$B:$B,UPPER(About!$B$1),'NREL Scaling Data'!$E:$E,Calculations!$M109,'NREL Scaling Data'!$A:$A,AB$3,'NREL Scaling Data'!$C:$C,Calculations!$L109,'NREL Scaling Data'!$D:$D,Calculations!$N109)-SUMIFS('NREL Scaling Data'!$F:$F,'NREL Scaling Data'!$B:$B,UPPER(About!$B$1),'NREL Scaling Data'!$E:$E,Calculations!$M109,'NREL Scaling Data'!$A:$A,AA$3,'NREL Scaling Data'!$C:$C,Calculations!$L109,'NREL Scaling Data'!$D:$D,Calculations!$N109))/SUMIFS('NREL Scaling Data'!$F:$F,'NREL Scaling Data'!$B:$B,UPPER(About!$B$1),'NREL Scaling Data'!$E:$E,Calculations!$M109,'NREL Scaling Data'!$A:$A,AA$3,'NREL Scaling Data'!$C:$C,Calculations!$L109,'NREL Scaling Data'!$D:$D,Calculations!$N109) + 1) * AA109,0)</f>
        <v>0</v>
      </c>
      <c r="AC109" s="45">
        <f>IFERROR(((SUMIFS('NREL Scaling Data'!$F:$F,'NREL Scaling Data'!$B:$B,UPPER(About!$B$1),'NREL Scaling Data'!$E:$E,Calculations!$M109,'NREL Scaling Data'!$A:$A,AC$3,'NREL Scaling Data'!$C:$C,Calculations!$L109,'NREL Scaling Data'!$D:$D,Calculations!$N109)-SUMIFS('NREL Scaling Data'!$F:$F,'NREL Scaling Data'!$B:$B,UPPER(About!$B$1),'NREL Scaling Data'!$E:$E,Calculations!$M109,'NREL Scaling Data'!$A:$A,AB$3,'NREL Scaling Data'!$C:$C,Calculations!$L109,'NREL Scaling Data'!$D:$D,Calculations!$N109))/SUMIFS('NREL Scaling Data'!$F:$F,'NREL Scaling Data'!$B:$B,UPPER(About!$B$1),'NREL Scaling Data'!$E:$E,Calculations!$M109,'NREL Scaling Data'!$A:$A,AB$3,'NREL Scaling Data'!$C:$C,Calculations!$L109,'NREL Scaling Data'!$D:$D,Calculations!$N109) + 1) * AB109,0)</f>
        <v>0</v>
      </c>
      <c r="AD109" s="45">
        <f>IFERROR(((SUMIFS('NREL Scaling Data'!$F:$F,'NREL Scaling Data'!$B:$B,UPPER(About!$B$1),'NREL Scaling Data'!$E:$E,Calculations!$M109,'NREL Scaling Data'!$A:$A,AD$3,'NREL Scaling Data'!$C:$C,Calculations!$L109,'NREL Scaling Data'!$D:$D,Calculations!$N109)-SUMIFS('NREL Scaling Data'!$F:$F,'NREL Scaling Data'!$B:$B,UPPER(About!$B$1),'NREL Scaling Data'!$E:$E,Calculations!$M109,'NREL Scaling Data'!$A:$A,AC$3,'NREL Scaling Data'!$C:$C,Calculations!$L109,'NREL Scaling Data'!$D:$D,Calculations!$N109))/SUMIFS('NREL Scaling Data'!$F:$F,'NREL Scaling Data'!$B:$B,UPPER(About!$B$1),'NREL Scaling Data'!$E:$E,Calculations!$M109,'NREL Scaling Data'!$A:$A,AC$3,'NREL Scaling Data'!$C:$C,Calculations!$L109,'NREL Scaling Data'!$D:$D,Calculations!$N109) + 1) * AC109,0)</f>
        <v>0</v>
      </c>
      <c r="AE109" s="45">
        <f>IFERROR(((SUMIFS('NREL Scaling Data'!$F:$F,'NREL Scaling Data'!$B:$B,UPPER(About!$B$1),'NREL Scaling Data'!$E:$E,Calculations!$M109,'NREL Scaling Data'!$A:$A,AE$3,'NREL Scaling Data'!$C:$C,Calculations!$L109,'NREL Scaling Data'!$D:$D,Calculations!$N109)-SUMIFS('NREL Scaling Data'!$F:$F,'NREL Scaling Data'!$B:$B,UPPER(About!$B$1),'NREL Scaling Data'!$E:$E,Calculations!$M109,'NREL Scaling Data'!$A:$A,AD$3,'NREL Scaling Data'!$C:$C,Calculations!$L109,'NREL Scaling Data'!$D:$D,Calculations!$N109))/SUMIFS('NREL Scaling Data'!$F:$F,'NREL Scaling Data'!$B:$B,UPPER(About!$B$1),'NREL Scaling Data'!$E:$E,Calculations!$M109,'NREL Scaling Data'!$A:$A,AD$3,'NREL Scaling Data'!$C:$C,Calculations!$L109,'NREL Scaling Data'!$D:$D,Calculations!$N109) + 1) * AD109,0)</f>
        <v>0</v>
      </c>
      <c r="AF109" s="45">
        <f>IFERROR(((SUMIFS('NREL Scaling Data'!$F:$F,'NREL Scaling Data'!$B:$B,UPPER(About!$B$1),'NREL Scaling Data'!$E:$E,Calculations!$M109,'NREL Scaling Data'!$A:$A,AF$3,'NREL Scaling Data'!$C:$C,Calculations!$L109,'NREL Scaling Data'!$D:$D,Calculations!$N109)-SUMIFS('NREL Scaling Data'!$F:$F,'NREL Scaling Data'!$B:$B,UPPER(About!$B$1),'NREL Scaling Data'!$E:$E,Calculations!$M109,'NREL Scaling Data'!$A:$A,AE$3,'NREL Scaling Data'!$C:$C,Calculations!$L109,'NREL Scaling Data'!$D:$D,Calculations!$N109))/SUMIFS('NREL Scaling Data'!$F:$F,'NREL Scaling Data'!$B:$B,UPPER(About!$B$1),'NREL Scaling Data'!$E:$E,Calculations!$M109,'NREL Scaling Data'!$A:$A,AE$3,'NREL Scaling Data'!$C:$C,Calculations!$L109,'NREL Scaling Data'!$D:$D,Calculations!$N109) + 1) * AE109,0)</f>
        <v>0</v>
      </c>
      <c r="AG109" s="45">
        <f>IFERROR(((SUMIFS('NREL Scaling Data'!$F:$F,'NREL Scaling Data'!$B:$B,UPPER(About!$B$1),'NREL Scaling Data'!$E:$E,Calculations!$M109,'NREL Scaling Data'!$A:$A,AG$3,'NREL Scaling Data'!$C:$C,Calculations!$L109,'NREL Scaling Data'!$D:$D,Calculations!$N109)-SUMIFS('NREL Scaling Data'!$F:$F,'NREL Scaling Data'!$B:$B,UPPER(About!$B$1),'NREL Scaling Data'!$E:$E,Calculations!$M109,'NREL Scaling Data'!$A:$A,AF$3,'NREL Scaling Data'!$C:$C,Calculations!$L109,'NREL Scaling Data'!$D:$D,Calculations!$N109))/SUMIFS('NREL Scaling Data'!$F:$F,'NREL Scaling Data'!$B:$B,UPPER(About!$B$1),'NREL Scaling Data'!$E:$E,Calculations!$M109,'NREL Scaling Data'!$A:$A,AF$3,'NREL Scaling Data'!$C:$C,Calculations!$L109,'NREL Scaling Data'!$D:$D,Calculations!$N109) + 1) * AF109,0)</f>
        <v>0</v>
      </c>
      <c r="AH109" s="45">
        <f>IFERROR(((SUMIFS('NREL Scaling Data'!$F:$F,'NREL Scaling Data'!$B:$B,UPPER(About!$B$1),'NREL Scaling Data'!$E:$E,Calculations!$M109,'NREL Scaling Data'!$A:$A,AH$3,'NREL Scaling Data'!$C:$C,Calculations!$L109,'NREL Scaling Data'!$D:$D,Calculations!$N109)-SUMIFS('NREL Scaling Data'!$F:$F,'NREL Scaling Data'!$B:$B,UPPER(About!$B$1),'NREL Scaling Data'!$E:$E,Calculations!$M109,'NREL Scaling Data'!$A:$A,AG$3,'NREL Scaling Data'!$C:$C,Calculations!$L109,'NREL Scaling Data'!$D:$D,Calculations!$N109))/SUMIFS('NREL Scaling Data'!$F:$F,'NREL Scaling Data'!$B:$B,UPPER(About!$B$1),'NREL Scaling Data'!$E:$E,Calculations!$M109,'NREL Scaling Data'!$A:$A,AG$3,'NREL Scaling Data'!$C:$C,Calculations!$L109,'NREL Scaling Data'!$D:$D,Calculations!$N109) + 1) * AG109,0)</f>
        <v>0</v>
      </c>
      <c r="AI109" s="45">
        <f>IFERROR(((SUMIFS('NREL Scaling Data'!$F:$F,'NREL Scaling Data'!$B:$B,UPPER(About!$B$1),'NREL Scaling Data'!$E:$E,Calculations!$M109,'NREL Scaling Data'!$A:$A,AI$3,'NREL Scaling Data'!$C:$C,Calculations!$L109,'NREL Scaling Data'!$D:$D,Calculations!$N109)-SUMIFS('NREL Scaling Data'!$F:$F,'NREL Scaling Data'!$B:$B,UPPER(About!$B$1),'NREL Scaling Data'!$E:$E,Calculations!$M109,'NREL Scaling Data'!$A:$A,AH$3,'NREL Scaling Data'!$C:$C,Calculations!$L109,'NREL Scaling Data'!$D:$D,Calculations!$N109))/SUMIFS('NREL Scaling Data'!$F:$F,'NREL Scaling Data'!$B:$B,UPPER(About!$B$1),'NREL Scaling Data'!$E:$E,Calculations!$M109,'NREL Scaling Data'!$A:$A,AH$3,'NREL Scaling Data'!$C:$C,Calculations!$L109,'NREL Scaling Data'!$D:$D,Calculations!$N109) + 1) * AH109,0)</f>
        <v>0</v>
      </c>
      <c r="AJ109" s="45">
        <f>IFERROR(((SUMIFS('NREL Scaling Data'!$F:$F,'NREL Scaling Data'!$B:$B,UPPER(About!$B$1),'NREL Scaling Data'!$E:$E,Calculations!$M109,'NREL Scaling Data'!$A:$A,AJ$3,'NREL Scaling Data'!$C:$C,Calculations!$L109,'NREL Scaling Data'!$D:$D,Calculations!$N109)-SUMIFS('NREL Scaling Data'!$F:$F,'NREL Scaling Data'!$B:$B,UPPER(About!$B$1),'NREL Scaling Data'!$E:$E,Calculations!$M109,'NREL Scaling Data'!$A:$A,AI$3,'NREL Scaling Data'!$C:$C,Calculations!$L109,'NREL Scaling Data'!$D:$D,Calculations!$N109))/SUMIFS('NREL Scaling Data'!$F:$F,'NREL Scaling Data'!$B:$B,UPPER(About!$B$1),'NREL Scaling Data'!$E:$E,Calculations!$M109,'NREL Scaling Data'!$A:$A,AI$3,'NREL Scaling Data'!$C:$C,Calculations!$L109,'NREL Scaling Data'!$D:$D,Calculations!$N109) + 1) * AI109,0)</f>
        <v>0</v>
      </c>
      <c r="AK109" s="45">
        <f>IFERROR(((SUMIFS('NREL Scaling Data'!$F:$F,'NREL Scaling Data'!$B:$B,UPPER(About!$B$1),'NREL Scaling Data'!$E:$E,Calculations!$M109,'NREL Scaling Data'!$A:$A,AK$3,'NREL Scaling Data'!$C:$C,Calculations!$L109,'NREL Scaling Data'!$D:$D,Calculations!$N109)-SUMIFS('NREL Scaling Data'!$F:$F,'NREL Scaling Data'!$B:$B,UPPER(About!$B$1),'NREL Scaling Data'!$E:$E,Calculations!$M109,'NREL Scaling Data'!$A:$A,AJ$3,'NREL Scaling Data'!$C:$C,Calculations!$L109,'NREL Scaling Data'!$D:$D,Calculations!$N109))/SUMIFS('NREL Scaling Data'!$F:$F,'NREL Scaling Data'!$B:$B,UPPER(About!$B$1),'NREL Scaling Data'!$E:$E,Calculations!$M109,'NREL Scaling Data'!$A:$A,AJ$3,'NREL Scaling Data'!$C:$C,Calculations!$L109,'NREL Scaling Data'!$D:$D,Calculations!$N109) + 1) * AJ109,0)</f>
        <v>0</v>
      </c>
      <c r="AL109" s="45">
        <f>IFERROR(((SUMIFS('NREL Scaling Data'!$F:$F,'NREL Scaling Data'!$B:$B,UPPER(About!$B$1),'NREL Scaling Data'!$E:$E,Calculations!$M109,'NREL Scaling Data'!$A:$A,AL$3,'NREL Scaling Data'!$C:$C,Calculations!$L109,'NREL Scaling Data'!$D:$D,Calculations!$N109)-SUMIFS('NREL Scaling Data'!$F:$F,'NREL Scaling Data'!$B:$B,UPPER(About!$B$1),'NREL Scaling Data'!$E:$E,Calculations!$M109,'NREL Scaling Data'!$A:$A,AK$3,'NREL Scaling Data'!$C:$C,Calculations!$L109,'NREL Scaling Data'!$D:$D,Calculations!$N109))/SUMIFS('NREL Scaling Data'!$F:$F,'NREL Scaling Data'!$B:$B,UPPER(About!$B$1),'NREL Scaling Data'!$E:$E,Calculations!$M109,'NREL Scaling Data'!$A:$A,AK$3,'NREL Scaling Data'!$C:$C,Calculations!$L109,'NREL Scaling Data'!$D:$D,Calculations!$N109) + 1) * AK109,0)</f>
        <v>0</v>
      </c>
      <c r="AM109" s="45">
        <f>IFERROR(((SUMIFS('NREL Scaling Data'!$F:$F,'NREL Scaling Data'!$B:$B,UPPER(About!$B$1),'NREL Scaling Data'!$E:$E,Calculations!$M109,'NREL Scaling Data'!$A:$A,AM$3,'NREL Scaling Data'!$C:$C,Calculations!$L109,'NREL Scaling Data'!$D:$D,Calculations!$N109)-SUMIFS('NREL Scaling Data'!$F:$F,'NREL Scaling Data'!$B:$B,UPPER(About!$B$1),'NREL Scaling Data'!$E:$E,Calculations!$M109,'NREL Scaling Data'!$A:$A,AL$3,'NREL Scaling Data'!$C:$C,Calculations!$L109,'NREL Scaling Data'!$D:$D,Calculations!$N109))/SUMIFS('NREL Scaling Data'!$F:$F,'NREL Scaling Data'!$B:$B,UPPER(About!$B$1),'NREL Scaling Data'!$E:$E,Calculations!$M109,'NREL Scaling Data'!$A:$A,AL$3,'NREL Scaling Data'!$C:$C,Calculations!$L109,'NREL Scaling Data'!$D:$D,Calculations!$N109) + 1) * AL109,0)</f>
        <v>0</v>
      </c>
      <c r="AN109" s="45">
        <f>IFERROR(((SUMIFS('NREL Scaling Data'!$F:$F,'NREL Scaling Data'!$B:$B,UPPER(About!$B$1),'NREL Scaling Data'!$E:$E,Calculations!$M109,'NREL Scaling Data'!$A:$A,AN$3,'NREL Scaling Data'!$C:$C,Calculations!$L109,'NREL Scaling Data'!$D:$D,Calculations!$N109)-SUMIFS('NREL Scaling Data'!$F:$F,'NREL Scaling Data'!$B:$B,UPPER(About!$B$1),'NREL Scaling Data'!$E:$E,Calculations!$M109,'NREL Scaling Data'!$A:$A,AM$3,'NREL Scaling Data'!$C:$C,Calculations!$L109,'NREL Scaling Data'!$D:$D,Calculations!$N109))/SUMIFS('NREL Scaling Data'!$F:$F,'NREL Scaling Data'!$B:$B,UPPER(About!$B$1),'NREL Scaling Data'!$E:$E,Calculations!$M109,'NREL Scaling Data'!$A:$A,AM$3,'NREL Scaling Data'!$C:$C,Calculations!$L109,'NREL Scaling Data'!$D:$D,Calculations!$N109) + 1) * AM109,0)</f>
        <v>0</v>
      </c>
      <c r="AO109" s="45">
        <f>IFERROR(((SUMIFS('NREL Scaling Data'!$F:$F,'NREL Scaling Data'!$B:$B,UPPER(About!$B$1),'NREL Scaling Data'!$E:$E,Calculations!$M109,'NREL Scaling Data'!$A:$A,AO$3,'NREL Scaling Data'!$C:$C,Calculations!$L109,'NREL Scaling Data'!$D:$D,Calculations!$N109)-SUMIFS('NREL Scaling Data'!$F:$F,'NREL Scaling Data'!$B:$B,UPPER(About!$B$1),'NREL Scaling Data'!$E:$E,Calculations!$M109,'NREL Scaling Data'!$A:$A,AN$3,'NREL Scaling Data'!$C:$C,Calculations!$L109,'NREL Scaling Data'!$D:$D,Calculations!$N109))/SUMIFS('NREL Scaling Data'!$F:$F,'NREL Scaling Data'!$B:$B,UPPER(About!$B$1),'NREL Scaling Data'!$E:$E,Calculations!$M109,'NREL Scaling Data'!$A:$A,AN$3,'NREL Scaling Data'!$C:$C,Calculations!$L109,'NREL Scaling Data'!$D:$D,Calculations!$N109) + 1) * AN109,0)</f>
        <v>0</v>
      </c>
      <c r="AP109" s="45">
        <f>IFERROR(((SUMIFS('NREL Scaling Data'!$F:$F,'NREL Scaling Data'!$B:$B,UPPER(About!$B$1),'NREL Scaling Data'!$E:$E,Calculations!$M109,'NREL Scaling Data'!$A:$A,AP$3,'NREL Scaling Data'!$C:$C,Calculations!$L109,'NREL Scaling Data'!$D:$D,Calculations!$N109)-SUMIFS('NREL Scaling Data'!$F:$F,'NREL Scaling Data'!$B:$B,UPPER(About!$B$1),'NREL Scaling Data'!$E:$E,Calculations!$M109,'NREL Scaling Data'!$A:$A,AO$3,'NREL Scaling Data'!$C:$C,Calculations!$L109,'NREL Scaling Data'!$D:$D,Calculations!$N109))/SUMIFS('NREL Scaling Data'!$F:$F,'NREL Scaling Data'!$B:$B,UPPER(About!$B$1),'NREL Scaling Data'!$E:$E,Calculations!$M109,'NREL Scaling Data'!$A:$A,AO$3,'NREL Scaling Data'!$C:$C,Calculations!$L109,'NREL Scaling Data'!$D:$D,Calculations!$N109) + 1) * AO109,0)</f>
        <v>0</v>
      </c>
      <c r="AQ109" s="45">
        <f>IFERROR(((SUMIFS('NREL Scaling Data'!$F:$F,'NREL Scaling Data'!$B:$B,UPPER(About!$B$1),'NREL Scaling Data'!$E:$E,Calculations!$M109,'NREL Scaling Data'!$A:$A,AQ$3,'NREL Scaling Data'!$C:$C,Calculations!$L109,'NREL Scaling Data'!$D:$D,Calculations!$N109)-SUMIFS('NREL Scaling Data'!$F:$F,'NREL Scaling Data'!$B:$B,UPPER(About!$B$1),'NREL Scaling Data'!$E:$E,Calculations!$M109,'NREL Scaling Data'!$A:$A,AP$3,'NREL Scaling Data'!$C:$C,Calculations!$L109,'NREL Scaling Data'!$D:$D,Calculations!$N109))/SUMIFS('NREL Scaling Data'!$F:$F,'NREL Scaling Data'!$B:$B,UPPER(About!$B$1),'NREL Scaling Data'!$E:$E,Calculations!$M109,'NREL Scaling Data'!$A:$A,AP$3,'NREL Scaling Data'!$C:$C,Calculations!$L109,'NREL Scaling Data'!$D:$D,Calculations!$N109) + 1) * AP109,0)</f>
        <v>0</v>
      </c>
      <c r="AR109" s="45">
        <f>IFERROR(((SUMIFS('NREL Scaling Data'!$F:$F,'NREL Scaling Data'!$B:$B,UPPER(About!$B$1),'NREL Scaling Data'!$E:$E,Calculations!$M109,'NREL Scaling Data'!$A:$A,AR$3,'NREL Scaling Data'!$C:$C,Calculations!$L109,'NREL Scaling Data'!$D:$D,Calculations!$N109)-SUMIFS('NREL Scaling Data'!$F:$F,'NREL Scaling Data'!$B:$B,UPPER(About!$B$1),'NREL Scaling Data'!$E:$E,Calculations!$M109,'NREL Scaling Data'!$A:$A,AQ$3,'NREL Scaling Data'!$C:$C,Calculations!$L109,'NREL Scaling Data'!$D:$D,Calculations!$N109))/SUMIFS('NREL Scaling Data'!$F:$F,'NREL Scaling Data'!$B:$B,UPPER(About!$B$1),'NREL Scaling Data'!$E:$E,Calculations!$M109,'NREL Scaling Data'!$A:$A,AQ$3,'NREL Scaling Data'!$C:$C,Calculations!$L109,'NREL Scaling Data'!$D:$D,Calculations!$N109) + 1) * AQ109,0)</f>
        <v>0</v>
      </c>
      <c r="AS109" s="45">
        <f>IFERROR(((SUMIFS('NREL Scaling Data'!$F:$F,'NREL Scaling Data'!$B:$B,UPPER(About!$B$1),'NREL Scaling Data'!$E:$E,Calculations!$M109,'NREL Scaling Data'!$A:$A,AS$3,'NREL Scaling Data'!$C:$C,Calculations!$L109,'NREL Scaling Data'!$D:$D,Calculations!$N109)-SUMIFS('NREL Scaling Data'!$F:$F,'NREL Scaling Data'!$B:$B,UPPER(About!$B$1),'NREL Scaling Data'!$E:$E,Calculations!$M109,'NREL Scaling Data'!$A:$A,AR$3,'NREL Scaling Data'!$C:$C,Calculations!$L109,'NREL Scaling Data'!$D:$D,Calculations!$N109))/SUMIFS('NREL Scaling Data'!$F:$F,'NREL Scaling Data'!$B:$B,UPPER(About!$B$1),'NREL Scaling Data'!$E:$E,Calculations!$M109,'NREL Scaling Data'!$A:$A,AR$3,'NREL Scaling Data'!$C:$C,Calculations!$L109,'NREL Scaling Data'!$D:$D,Calculations!$N109) + 1) * AR109,0)</f>
        <v>0</v>
      </c>
      <c r="AT109" s="45">
        <f>IFERROR(((SUMIFS('NREL Scaling Data'!$F:$F,'NREL Scaling Data'!$B:$B,UPPER(About!$B$1),'NREL Scaling Data'!$E:$E,Calculations!$M109,'NREL Scaling Data'!$A:$A,AT$3,'NREL Scaling Data'!$C:$C,Calculations!$L109,'NREL Scaling Data'!$D:$D,Calculations!$N109)-SUMIFS('NREL Scaling Data'!$F:$F,'NREL Scaling Data'!$B:$B,UPPER(About!$B$1),'NREL Scaling Data'!$E:$E,Calculations!$M109,'NREL Scaling Data'!$A:$A,AS$3,'NREL Scaling Data'!$C:$C,Calculations!$L109,'NREL Scaling Data'!$D:$D,Calculations!$N109))/SUMIFS('NREL Scaling Data'!$F:$F,'NREL Scaling Data'!$B:$B,UPPER(About!$B$1),'NREL Scaling Data'!$E:$E,Calculations!$M109,'NREL Scaling Data'!$A:$A,AS$3,'NREL Scaling Data'!$C:$C,Calculations!$L109,'NREL Scaling Data'!$D:$D,Calculations!$N109) + 1) * AS109,0)</f>
        <v>0</v>
      </c>
    </row>
    <row r="110" spans="2:46">
      <c r="F110" s="12" t="s">
        <v>396</v>
      </c>
      <c r="G110" s="12" t="s">
        <v>397</v>
      </c>
      <c r="H110" s="12" t="s">
        <v>398</v>
      </c>
      <c r="I110" s="12" t="s">
        <v>1084</v>
      </c>
      <c r="J110" s="209">
        <f>SUMIFS('NREL Scaling Data'!F:F,'NREL Scaling Data'!B:B,UPPER(About!$B$1),'NREL Scaling Data'!E:E,Calculations!M110,'NREL Scaling Data'!A:A, 2021,'NREL Scaling Data'!C:C,Calculations!L110,'NREL Scaling Data'!D:D,Calculations!N110) / SUMIFS('NREL Scaling Data'!F:F,'NREL Scaling Data'!B:B,UPPER(About!$B$1),'NREL Scaling Data'!A:A, 2021,'NREL Scaling Data'!C:C,Calculations!L110,'NREL Scaling Data'!D:D,Calculations!N110)</f>
        <v>0.52428599336110915</v>
      </c>
      <c r="K110" s="210">
        <f t="shared" si="23"/>
        <v>5.7633672610931462E-2</v>
      </c>
      <c r="L110" s="209" t="s">
        <v>1022</v>
      </c>
      <c r="M110" s="12" t="s">
        <v>1014</v>
      </c>
      <c r="N110" s="1" t="s">
        <v>972</v>
      </c>
      <c r="O110" s="7">
        <f t="shared" si="24"/>
        <v>14043523875610.963</v>
      </c>
      <c r="P110" s="7">
        <f t="shared" si="25"/>
        <v>14043523875610.963</v>
      </c>
      <c r="Q110" s="45">
        <f>SUMIFS('SEDS 2021'!$F$23:$F$40,'SEDS 2021'!E$23:E$40,Calculations!L110,'SEDS 2021'!D$23:D$40,Calculations!N110)*J110*K110</f>
        <v>14043523875610.963</v>
      </c>
      <c r="R110" s="45">
        <f>IFERROR(((SUMIFS('NREL Scaling Data'!$F:$F,'NREL Scaling Data'!$B:$B,UPPER(About!$B$1),'NREL Scaling Data'!$E:$E,Calculations!$M110,'NREL Scaling Data'!$A:$A,R$3,'NREL Scaling Data'!$C:$C,Calculations!$L110,'NREL Scaling Data'!$D:$D,Calculations!$N110)-SUMIFS('NREL Scaling Data'!$F:$F,'NREL Scaling Data'!$B:$B,UPPER(About!$B$1),'NREL Scaling Data'!$E:$E,Calculations!$M110,'NREL Scaling Data'!$A:$A,Q$3,'NREL Scaling Data'!$C:$C,Calculations!$L110,'NREL Scaling Data'!$D:$D,Calculations!$N110))/SUMIFS('NREL Scaling Data'!$F:$F,'NREL Scaling Data'!$B:$B,UPPER(About!$B$1),'NREL Scaling Data'!$E:$E,Calculations!$M110,'NREL Scaling Data'!$A:$A,Q$3,'NREL Scaling Data'!$C:$C,Calculations!$L110,'NREL Scaling Data'!$D:$D,Calculations!$N110) + 1) * Q110,0)</f>
        <v>14101445844091.719</v>
      </c>
      <c r="S110" s="45">
        <f>IFERROR(((SUMIFS('NREL Scaling Data'!$F:$F,'NREL Scaling Data'!$B:$B,UPPER(About!$B$1),'NREL Scaling Data'!$E:$E,Calculations!$M110,'NREL Scaling Data'!$A:$A,S$3,'NREL Scaling Data'!$C:$C,Calculations!$L110,'NREL Scaling Data'!$D:$D,Calculations!$N110)-SUMIFS('NREL Scaling Data'!$F:$F,'NREL Scaling Data'!$B:$B,UPPER(About!$B$1),'NREL Scaling Data'!$E:$E,Calculations!$M110,'NREL Scaling Data'!$A:$A,R$3,'NREL Scaling Data'!$C:$C,Calculations!$L110,'NREL Scaling Data'!$D:$D,Calculations!$N110))/SUMIFS('NREL Scaling Data'!$F:$F,'NREL Scaling Data'!$B:$B,UPPER(About!$B$1),'NREL Scaling Data'!$E:$E,Calculations!$M110,'NREL Scaling Data'!$A:$A,R$3,'NREL Scaling Data'!$C:$C,Calculations!$L110,'NREL Scaling Data'!$D:$D,Calculations!$N110) + 1) * R110,0)</f>
        <v>14161455774671.447</v>
      </c>
      <c r="T110" s="45">
        <f>IFERROR(((SUMIFS('NREL Scaling Data'!$F:$F,'NREL Scaling Data'!$B:$B,UPPER(About!$B$1),'NREL Scaling Data'!$E:$E,Calculations!$M110,'NREL Scaling Data'!$A:$A,T$3,'NREL Scaling Data'!$C:$C,Calculations!$L110,'NREL Scaling Data'!$D:$D,Calculations!$N110)-SUMIFS('NREL Scaling Data'!$F:$F,'NREL Scaling Data'!$B:$B,UPPER(About!$B$1),'NREL Scaling Data'!$E:$E,Calculations!$M110,'NREL Scaling Data'!$A:$A,S$3,'NREL Scaling Data'!$C:$C,Calculations!$L110,'NREL Scaling Data'!$D:$D,Calculations!$N110))/SUMIFS('NREL Scaling Data'!$F:$F,'NREL Scaling Data'!$B:$B,UPPER(About!$B$1),'NREL Scaling Data'!$E:$E,Calculations!$M110,'NREL Scaling Data'!$A:$A,S$3,'NREL Scaling Data'!$C:$C,Calculations!$L110,'NREL Scaling Data'!$D:$D,Calculations!$N110) + 1) * S110,0)</f>
        <v>14225886606522.818</v>
      </c>
      <c r="U110" s="45">
        <f>IFERROR(((SUMIFS('NREL Scaling Data'!$F:$F,'NREL Scaling Data'!$B:$B,UPPER(About!$B$1),'NREL Scaling Data'!$E:$E,Calculations!$M110,'NREL Scaling Data'!$A:$A,U$3,'NREL Scaling Data'!$C:$C,Calculations!$L110,'NREL Scaling Data'!$D:$D,Calculations!$N110)-SUMIFS('NREL Scaling Data'!$F:$F,'NREL Scaling Data'!$B:$B,UPPER(About!$B$1),'NREL Scaling Data'!$E:$E,Calculations!$M110,'NREL Scaling Data'!$A:$A,T$3,'NREL Scaling Data'!$C:$C,Calculations!$L110,'NREL Scaling Data'!$D:$D,Calculations!$N110))/SUMIFS('NREL Scaling Data'!$F:$F,'NREL Scaling Data'!$B:$B,UPPER(About!$B$1),'NREL Scaling Data'!$E:$E,Calculations!$M110,'NREL Scaling Data'!$A:$A,T$3,'NREL Scaling Data'!$C:$C,Calculations!$L110,'NREL Scaling Data'!$D:$D,Calculations!$N110) + 1) * T110,0)</f>
        <v>14297822411486.33</v>
      </c>
      <c r="V110" s="45">
        <f>IFERROR(((SUMIFS('NREL Scaling Data'!$F:$F,'NREL Scaling Data'!$B:$B,UPPER(About!$B$1),'NREL Scaling Data'!$E:$E,Calculations!$M110,'NREL Scaling Data'!$A:$A,V$3,'NREL Scaling Data'!$C:$C,Calculations!$L110,'NREL Scaling Data'!$D:$D,Calculations!$N110)-SUMIFS('NREL Scaling Data'!$F:$F,'NREL Scaling Data'!$B:$B,UPPER(About!$B$1),'NREL Scaling Data'!$E:$E,Calculations!$M110,'NREL Scaling Data'!$A:$A,U$3,'NREL Scaling Data'!$C:$C,Calculations!$L110,'NREL Scaling Data'!$D:$D,Calculations!$N110))/SUMIFS('NREL Scaling Data'!$F:$F,'NREL Scaling Data'!$B:$B,UPPER(About!$B$1),'NREL Scaling Data'!$E:$E,Calculations!$M110,'NREL Scaling Data'!$A:$A,U$3,'NREL Scaling Data'!$C:$C,Calculations!$L110,'NREL Scaling Data'!$D:$D,Calculations!$N110) + 1) * U110,0)</f>
        <v>14380564910564.539</v>
      </c>
      <c r="W110" s="45">
        <f>IFERROR(((SUMIFS('NREL Scaling Data'!$F:$F,'NREL Scaling Data'!$B:$B,UPPER(About!$B$1),'NREL Scaling Data'!$E:$E,Calculations!$M110,'NREL Scaling Data'!$A:$A,W$3,'NREL Scaling Data'!$C:$C,Calculations!$L110,'NREL Scaling Data'!$D:$D,Calculations!$N110)-SUMIFS('NREL Scaling Data'!$F:$F,'NREL Scaling Data'!$B:$B,UPPER(About!$B$1),'NREL Scaling Data'!$E:$E,Calculations!$M110,'NREL Scaling Data'!$A:$A,V$3,'NREL Scaling Data'!$C:$C,Calculations!$L110,'NREL Scaling Data'!$D:$D,Calculations!$N110))/SUMIFS('NREL Scaling Data'!$F:$F,'NREL Scaling Data'!$B:$B,UPPER(About!$B$1),'NREL Scaling Data'!$E:$E,Calculations!$M110,'NREL Scaling Data'!$A:$A,V$3,'NREL Scaling Data'!$C:$C,Calculations!$L110,'NREL Scaling Data'!$D:$D,Calculations!$N110) + 1) * V110,0)</f>
        <v>14472956823933.525</v>
      </c>
      <c r="X110" s="45">
        <f>IFERROR(((SUMIFS('NREL Scaling Data'!$F:$F,'NREL Scaling Data'!$B:$B,UPPER(About!$B$1),'NREL Scaling Data'!$E:$E,Calculations!$M110,'NREL Scaling Data'!$A:$A,X$3,'NREL Scaling Data'!$C:$C,Calculations!$L110,'NREL Scaling Data'!$D:$D,Calculations!$N110)-SUMIFS('NREL Scaling Data'!$F:$F,'NREL Scaling Data'!$B:$B,UPPER(About!$B$1),'NREL Scaling Data'!$E:$E,Calculations!$M110,'NREL Scaling Data'!$A:$A,W$3,'NREL Scaling Data'!$C:$C,Calculations!$L110,'NREL Scaling Data'!$D:$D,Calculations!$N110))/SUMIFS('NREL Scaling Data'!$F:$F,'NREL Scaling Data'!$B:$B,UPPER(About!$B$1),'NREL Scaling Data'!$E:$E,Calculations!$M110,'NREL Scaling Data'!$A:$A,W$3,'NREL Scaling Data'!$C:$C,Calculations!$L110,'NREL Scaling Data'!$D:$D,Calculations!$N110) + 1) * W110,0)</f>
        <v>14571899804248.9</v>
      </c>
      <c r="Y110" s="45">
        <f>IFERROR(((SUMIFS('NREL Scaling Data'!$F:$F,'NREL Scaling Data'!$B:$B,UPPER(About!$B$1),'NREL Scaling Data'!$E:$E,Calculations!$M110,'NREL Scaling Data'!$A:$A,Y$3,'NREL Scaling Data'!$C:$C,Calculations!$L110,'NREL Scaling Data'!$D:$D,Calculations!$N110)-SUMIFS('NREL Scaling Data'!$F:$F,'NREL Scaling Data'!$B:$B,UPPER(About!$B$1),'NREL Scaling Data'!$E:$E,Calculations!$M110,'NREL Scaling Data'!$A:$A,X$3,'NREL Scaling Data'!$C:$C,Calculations!$L110,'NREL Scaling Data'!$D:$D,Calculations!$N110))/SUMIFS('NREL Scaling Data'!$F:$F,'NREL Scaling Data'!$B:$B,UPPER(About!$B$1),'NREL Scaling Data'!$E:$E,Calculations!$M110,'NREL Scaling Data'!$A:$A,X$3,'NREL Scaling Data'!$C:$C,Calculations!$L110,'NREL Scaling Data'!$D:$D,Calculations!$N110) + 1) * X110,0)</f>
        <v>14674375584277.586</v>
      </c>
      <c r="Z110" s="45">
        <f>IFERROR(((SUMIFS('NREL Scaling Data'!$F:$F,'NREL Scaling Data'!$B:$B,UPPER(About!$B$1),'NREL Scaling Data'!$E:$E,Calculations!$M110,'NREL Scaling Data'!$A:$A,Z$3,'NREL Scaling Data'!$C:$C,Calculations!$L110,'NREL Scaling Data'!$D:$D,Calculations!$N110)-SUMIFS('NREL Scaling Data'!$F:$F,'NREL Scaling Data'!$B:$B,UPPER(About!$B$1),'NREL Scaling Data'!$E:$E,Calculations!$M110,'NREL Scaling Data'!$A:$A,Y$3,'NREL Scaling Data'!$C:$C,Calculations!$L110,'NREL Scaling Data'!$D:$D,Calculations!$N110))/SUMIFS('NREL Scaling Data'!$F:$F,'NREL Scaling Data'!$B:$B,UPPER(About!$B$1),'NREL Scaling Data'!$E:$E,Calculations!$M110,'NREL Scaling Data'!$A:$A,Y$3,'NREL Scaling Data'!$C:$C,Calculations!$L110,'NREL Scaling Data'!$D:$D,Calculations!$N110) + 1) * Y110,0)</f>
        <v>14782904281609.301</v>
      </c>
      <c r="AA110" s="45">
        <f>IFERROR(((SUMIFS('NREL Scaling Data'!$F:$F,'NREL Scaling Data'!$B:$B,UPPER(About!$B$1),'NREL Scaling Data'!$E:$E,Calculations!$M110,'NREL Scaling Data'!$A:$A,AA$3,'NREL Scaling Data'!$C:$C,Calculations!$L110,'NREL Scaling Data'!$D:$D,Calculations!$N110)-SUMIFS('NREL Scaling Data'!$F:$F,'NREL Scaling Data'!$B:$B,UPPER(About!$B$1),'NREL Scaling Data'!$E:$E,Calculations!$M110,'NREL Scaling Data'!$A:$A,Z$3,'NREL Scaling Data'!$C:$C,Calculations!$L110,'NREL Scaling Data'!$D:$D,Calculations!$N110))/SUMIFS('NREL Scaling Data'!$F:$F,'NREL Scaling Data'!$B:$B,UPPER(About!$B$1),'NREL Scaling Data'!$E:$E,Calculations!$M110,'NREL Scaling Data'!$A:$A,Z$3,'NREL Scaling Data'!$C:$C,Calculations!$L110,'NREL Scaling Data'!$D:$D,Calculations!$N110) + 1) * Z110,0)</f>
        <v>14897123600408.363</v>
      </c>
      <c r="AB110" s="45">
        <f>IFERROR(((SUMIFS('NREL Scaling Data'!$F:$F,'NREL Scaling Data'!$B:$B,UPPER(About!$B$1),'NREL Scaling Data'!$E:$E,Calculations!$M110,'NREL Scaling Data'!$A:$A,AB$3,'NREL Scaling Data'!$C:$C,Calculations!$L110,'NREL Scaling Data'!$D:$D,Calculations!$N110)-SUMIFS('NREL Scaling Data'!$F:$F,'NREL Scaling Data'!$B:$B,UPPER(About!$B$1),'NREL Scaling Data'!$E:$E,Calculations!$M110,'NREL Scaling Data'!$A:$A,AA$3,'NREL Scaling Data'!$C:$C,Calculations!$L110,'NREL Scaling Data'!$D:$D,Calculations!$N110))/SUMIFS('NREL Scaling Data'!$F:$F,'NREL Scaling Data'!$B:$B,UPPER(About!$B$1),'NREL Scaling Data'!$E:$E,Calculations!$M110,'NREL Scaling Data'!$A:$A,AA$3,'NREL Scaling Data'!$C:$C,Calculations!$L110,'NREL Scaling Data'!$D:$D,Calculations!$N110) + 1) * AA110,0)</f>
        <v>15013026045435.119</v>
      </c>
      <c r="AC110" s="45">
        <f>IFERROR(((SUMIFS('NREL Scaling Data'!$F:$F,'NREL Scaling Data'!$B:$B,UPPER(About!$B$1),'NREL Scaling Data'!$E:$E,Calculations!$M110,'NREL Scaling Data'!$A:$A,AC$3,'NREL Scaling Data'!$C:$C,Calculations!$L110,'NREL Scaling Data'!$D:$D,Calculations!$N110)-SUMIFS('NREL Scaling Data'!$F:$F,'NREL Scaling Data'!$B:$B,UPPER(About!$B$1),'NREL Scaling Data'!$E:$E,Calculations!$M110,'NREL Scaling Data'!$A:$A,AB$3,'NREL Scaling Data'!$C:$C,Calculations!$L110,'NREL Scaling Data'!$D:$D,Calculations!$N110))/SUMIFS('NREL Scaling Data'!$F:$F,'NREL Scaling Data'!$B:$B,UPPER(About!$B$1),'NREL Scaling Data'!$E:$E,Calculations!$M110,'NREL Scaling Data'!$A:$A,AB$3,'NREL Scaling Data'!$C:$C,Calculations!$L110,'NREL Scaling Data'!$D:$D,Calculations!$N110) + 1) * AB110,0)</f>
        <v>15129144974446.959</v>
      </c>
      <c r="AD110" s="45">
        <f>IFERROR(((SUMIFS('NREL Scaling Data'!$F:$F,'NREL Scaling Data'!$B:$B,UPPER(About!$B$1),'NREL Scaling Data'!$E:$E,Calculations!$M110,'NREL Scaling Data'!$A:$A,AD$3,'NREL Scaling Data'!$C:$C,Calculations!$L110,'NREL Scaling Data'!$D:$D,Calculations!$N110)-SUMIFS('NREL Scaling Data'!$F:$F,'NREL Scaling Data'!$B:$B,UPPER(About!$B$1),'NREL Scaling Data'!$E:$E,Calculations!$M110,'NREL Scaling Data'!$A:$A,AC$3,'NREL Scaling Data'!$C:$C,Calculations!$L110,'NREL Scaling Data'!$D:$D,Calculations!$N110))/SUMIFS('NREL Scaling Data'!$F:$F,'NREL Scaling Data'!$B:$B,UPPER(About!$B$1),'NREL Scaling Data'!$E:$E,Calculations!$M110,'NREL Scaling Data'!$A:$A,AC$3,'NREL Scaling Data'!$C:$C,Calculations!$L110,'NREL Scaling Data'!$D:$D,Calculations!$N110) + 1) * AC110,0)</f>
        <v>15248655483838.715</v>
      </c>
      <c r="AE110" s="45">
        <f>IFERROR(((SUMIFS('NREL Scaling Data'!$F:$F,'NREL Scaling Data'!$B:$B,UPPER(About!$B$1),'NREL Scaling Data'!$E:$E,Calculations!$M110,'NREL Scaling Data'!$A:$A,AE$3,'NREL Scaling Data'!$C:$C,Calculations!$L110,'NREL Scaling Data'!$D:$D,Calculations!$N110)-SUMIFS('NREL Scaling Data'!$F:$F,'NREL Scaling Data'!$B:$B,UPPER(About!$B$1),'NREL Scaling Data'!$E:$E,Calculations!$M110,'NREL Scaling Data'!$A:$A,AD$3,'NREL Scaling Data'!$C:$C,Calculations!$L110,'NREL Scaling Data'!$D:$D,Calculations!$N110))/SUMIFS('NREL Scaling Data'!$F:$F,'NREL Scaling Data'!$B:$B,UPPER(About!$B$1),'NREL Scaling Data'!$E:$E,Calculations!$M110,'NREL Scaling Data'!$A:$A,AD$3,'NREL Scaling Data'!$C:$C,Calculations!$L110,'NREL Scaling Data'!$D:$D,Calculations!$N110) + 1) * AD110,0)</f>
        <v>15371768286953.727</v>
      </c>
      <c r="AF110" s="45">
        <f>IFERROR(((SUMIFS('NREL Scaling Data'!$F:$F,'NREL Scaling Data'!$B:$B,UPPER(About!$B$1),'NREL Scaling Data'!$E:$E,Calculations!$M110,'NREL Scaling Data'!$A:$A,AF$3,'NREL Scaling Data'!$C:$C,Calculations!$L110,'NREL Scaling Data'!$D:$D,Calculations!$N110)-SUMIFS('NREL Scaling Data'!$F:$F,'NREL Scaling Data'!$B:$B,UPPER(About!$B$1),'NREL Scaling Data'!$E:$E,Calculations!$M110,'NREL Scaling Data'!$A:$A,AE$3,'NREL Scaling Data'!$C:$C,Calculations!$L110,'NREL Scaling Data'!$D:$D,Calculations!$N110))/SUMIFS('NREL Scaling Data'!$F:$F,'NREL Scaling Data'!$B:$B,UPPER(About!$B$1),'NREL Scaling Data'!$E:$E,Calculations!$M110,'NREL Scaling Data'!$A:$A,AE$3,'NREL Scaling Data'!$C:$C,Calculations!$L110,'NREL Scaling Data'!$D:$D,Calculations!$N110) + 1) * AE110,0)</f>
        <v>15497226216191.703</v>
      </c>
      <c r="AG110" s="45">
        <f>IFERROR(((SUMIFS('NREL Scaling Data'!$F:$F,'NREL Scaling Data'!$B:$B,UPPER(About!$B$1),'NREL Scaling Data'!$E:$E,Calculations!$M110,'NREL Scaling Data'!$A:$A,AG$3,'NREL Scaling Data'!$C:$C,Calculations!$L110,'NREL Scaling Data'!$D:$D,Calculations!$N110)-SUMIFS('NREL Scaling Data'!$F:$F,'NREL Scaling Data'!$B:$B,UPPER(About!$B$1),'NREL Scaling Data'!$E:$E,Calculations!$M110,'NREL Scaling Data'!$A:$A,AF$3,'NREL Scaling Data'!$C:$C,Calculations!$L110,'NREL Scaling Data'!$D:$D,Calculations!$N110))/SUMIFS('NREL Scaling Data'!$F:$F,'NREL Scaling Data'!$B:$B,UPPER(About!$B$1),'NREL Scaling Data'!$E:$E,Calculations!$M110,'NREL Scaling Data'!$A:$A,AF$3,'NREL Scaling Data'!$C:$C,Calculations!$L110,'NREL Scaling Data'!$D:$D,Calculations!$N110) + 1) * AF110,0)</f>
        <v>15622988296691.965</v>
      </c>
      <c r="AH110" s="45">
        <f>IFERROR(((SUMIFS('NREL Scaling Data'!$F:$F,'NREL Scaling Data'!$B:$B,UPPER(About!$B$1),'NREL Scaling Data'!$E:$E,Calculations!$M110,'NREL Scaling Data'!$A:$A,AH$3,'NREL Scaling Data'!$C:$C,Calculations!$L110,'NREL Scaling Data'!$D:$D,Calculations!$N110)-SUMIFS('NREL Scaling Data'!$F:$F,'NREL Scaling Data'!$B:$B,UPPER(About!$B$1),'NREL Scaling Data'!$E:$E,Calculations!$M110,'NREL Scaling Data'!$A:$A,AG$3,'NREL Scaling Data'!$C:$C,Calculations!$L110,'NREL Scaling Data'!$D:$D,Calculations!$N110))/SUMIFS('NREL Scaling Data'!$F:$F,'NREL Scaling Data'!$B:$B,UPPER(About!$B$1),'NREL Scaling Data'!$E:$E,Calculations!$M110,'NREL Scaling Data'!$A:$A,AG$3,'NREL Scaling Data'!$C:$C,Calculations!$L110,'NREL Scaling Data'!$D:$D,Calculations!$N110) + 1) * AG110,0)</f>
        <v>15749028717112.83</v>
      </c>
      <c r="AI110" s="45">
        <f>IFERROR(((SUMIFS('NREL Scaling Data'!$F:$F,'NREL Scaling Data'!$B:$B,UPPER(About!$B$1),'NREL Scaling Data'!$E:$E,Calculations!$M110,'NREL Scaling Data'!$A:$A,AI$3,'NREL Scaling Data'!$C:$C,Calculations!$L110,'NREL Scaling Data'!$D:$D,Calculations!$N110)-SUMIFS('NREL Scaling Data'!$F:$F,'NREL Scaling Data'!$B:$B,UPPER(About!$B$1),'NREL Scaling Data'!$E:$E,Calculations!$M110,'NREL Scaling Data'!$A:$A,AH$3,'NREL Scaling Data'!$C:$C,Calculations!$L110,'NREL Scaling Data'!$D:$D,Calculations!$N110))/SUMIFS('NREL Scaling Data'!$F:$F,'NREL Scaling Data'!$B:$B,UPPER(About!$B$1),'NREL Scaling Data'!$E:$E,Calculations!$M110,'NREL Scaling Data'!$A:$A,AH$3,'NREL Scaling Data'!$C:$C,Calculations!$L110,'NREL Scaling Data'!$D:$D,Calculations!$N110) + 1) * AH110,0)</f>
        <v>15874723349145.268</v>
      </c>
      <c r="AJ110" s="45">
        <f>IFERROR(((SUMIFS('NREL Scaling Data'!$F:$F,'NREL Scaling Data'!$B:$B,UPPER(About!$B$1),'NREL Scaling Data'!$E:$E,Calculations!$M110,'NREL Scaling Data'!$A:$A,AJ$3,'NREL Scaling Data'!$C:$C,Calculations!$L110,'NREL Scaling Data'!$D:$D,Calculations!$N110)-SUMIFS('NREL Scaling Data'!$F:$F,'NREL Scaling Data'!$B:$B,UPPER(About!$B$1),'NREL Scaling Data'!$E:$E,Calculations!$M110,'NREL Scaling Data'!$A:$A,AI$3,'NREL Scaling Data'!$C:$C,Calculations!$L110,'NREL Scaling Data'!$D:$D,Calculations!$N110))/SUMIFS('NREL Scaling Data'!$F:$F,'NREL Scaling Data'!$B:$B,UPPER(About!$B$1),'NREL Scaling Data'!$E:$E,Calculations!$M110,'NREL Scaling Data'!$A:$A,AI$3,'NREL Scaling Data'!$C:$C,Calculations!$L110,'NREL Scaling Data'!$D:$D,Calculations!$N110) + 1) * AI110,0)</f>
        <v>15999745652456.438</v>
      </c>
      <c r="AK110" s="45">
        <f>IFERROR(((SUMIFS('NREL Scaling Data'!$F:$F,'NREL Scaling Data'!$B:$B,UPPER(About!$B$1),'NREL Scaling Data'!$E:$E,Calculations!$M110,'NREL Scaling Data'!$A:$A,AK$3,'NREL Scaling Data'!$C:$C,Calculations!$L110,'NREL Scaling Data'!$D:$D,Calculations!$N110)-SUMIFS('NREL Scaling Data'!$F:$F,'NREL Scaling Data'!$B:$B,UPPER(About!$B$1),'NREL Scaling Data'!$E:$E,Calculations!$M110,'NREL Scaling Data'!$A:$A,AJ$3,'NREL Scaling Data'!$C:$C,Calculations!$L110,'NREL Scaling Data'!$D:$D,Calculations!$N110))/SUMIFS('NREL Scaling Data'!$F:$F,'NREL Scaling Data'!$B:$B,UPPER(About!$B$1),'NREL Scaling Data'!$E:$E,Calculations!$M110,'NREL Scaling Data'!$A:$A,AJ$3,'NREL Scaling Data'!$C:$C,Calculations!$L110,'NREL Scaling Data'!$D:$D,Calculations!$N110) + 1) * AJ110,0)</f>
        <v>16078242945692.256</v>
      </c>
      <c r="AL110" s="45">
        <f>IFERROR(((SUMIFS('NREL Scaling Data'!$F:$F,'NREL Scaling Data'!$B:$B,UPPER(About!$B$1),'NREL Scaling Data'!$E:$E,Calculations!$M110,'NREL Scaling Data'!$A:$A,AL$3,'NREL Scaling Data'!$C:$C,Calculations!$L110,'NREL Scaling Data'!$D:$D,Calculations!$N110)-SUMIFS('NREL Scaling Data'!$F:$F,'NREL Scaling Data'!$B:$B,UPPER(About!$B$1),'NREL Scaling Data'!$E:$E,Calculations!$M110,'NREL Scaling Data'!$A:$A,AK$3,'NREL Scaling Data'!$C:$C,Calculations!$L110,'NREL Scaling Data'!$D:$D,Calculations!$N110))/SUMIFS('NREL Scaling Data'!$F:$F,'NREL Scaling Data'!$B:$B,UPPER(About!$B$1),'NREL Scaling Data'!$E:$E,Calculations!$M110,'NREL Scaling Data'!$A:$A,AK$3,'NREL Scaling Data'!$C:$C,Calculations!$L110,'NREL Scaling Data'!$D:$D,Calculations!$N110) + 1) * AK110,0)</f>
        <v>16156303247597.174</v>
      </c>
      <c r="AM110" s="45">
        <f>IFERROR(((SUMIFS('NREL Scaling Data'!$F:$F,'NREL Scaling Data'!$B:$B,UPPER(About!$B$1),'NREL Scaling Data'!$E:$E,Calculations!$M110,'NREL Scaling Data'!$A:$A,AM$3,'NREL Scaling Data'!$C:$C,Calculations!$L110,'NREL Scaling Data'!$D:$D,Calculations!$N110)-SUMIFS('NREL Scaling Data'!$F:$F,'NREL Scaling Data'!$B:$B,UPPER(About!$B$1),'NREL Scaling Data'!$E:$E,Calculations!$M110,'NREL Scaling Data'!$A:$A,AL$3,'NREL Scaling Data'!$C:$C,Calculations!$L110,'NREL Scaling Data'!$D:$D,Calculations!$N110))/SUMIFS('NREL Scaling Data'!$F:$F,'NREL Scaling Data'!$B:$B,UPPER(About!$B$1),'NREL Scaling Data'!$E:$E,Calculations!$M110,'NREL Scaling Data'!$A:$A,AL$3,'NREL Scaling Data'!$C:$C,Calculations!$L110,'NREL Scaling Data'!$D:$D,Calculations!$N110) + 1) * AL110,0)</f>
        <v>16234163728450.859</v>
      </c>
      <c r="AN110" s="45">
        <f>IFERROR(((SUMIFS('NREL Scaling Data'!$F:$F,'NREL Scaling Data'!$B:$B,UPPER(About!$B$1),'NREL Scaling Data'!$E:$E,Calculations!$M110,'NREL Scaling Data'!$A:$A,AN$3,'NREL Scaling Data'!$C:$C,Calculations!$L110,'NREL Scaling Data'!$D:$D,Calculations!$N110)-SUMIFS('NREL Scaling Data'!$F:$F,'NREL Scaling Data'!$B:$B,UPPER(About!$B$1),'NREL Scaling Data'!$E:$E,Calculations!$M110,'NREL Scaling Data'!$A:$A,AM$3,'NREL Scaling Data'!$C:$C,Calculations!$L110,'NREL Scaling Data'!$D:$D,Calculations!$N110))/SUMIFS('NREL Scaling Data'!$F:$F,'NREL Scaling Data'!$B:$B,UPPER(About!$B$1),'NREL Scaling Data'!$E:$E,Calculations!$M110,'NREL Scaling Data'!$A:$A,AM$3,'NREL Scaling Data'!$C:$C,Calculations!$L110,'NREL Scaling Data'!$D:$D,Calculations!$N110) + 1) * AM110,0)</f>
        <v>16311809033670.98</v>
      </c>
      <c r="AO110" s="45">
        <f>IFERROR(((SUMIFS('NREL Scaling Data'!$F:$F,'NREL Scaling Data'!$B:$B,UPPER(About!$B$1),'NREL Scaling Data'!$E:$E,Calculations!$M110,'NREL Scaling Data'!$A:$A,AO$3,'NREL Scaling Data'!$C:$C,Calculations!$L110,'NREL Scaling Data'!$D:$D,Calculations!$N110)-SUMIFS('NREL Scaling Data'!$F:$F,'NREL Scaling Data'!$B:$B,UPPER(About!$B$1),'NREL Scaling Data'!$E:$E,Calculations!$M110,'NREL Scaling Data'!$A:$A,AN$3,'NREL Scaling Data'!$C:$C,Calculations!$L110,'NREL Scaling Data'!$D:$D,Calculations!$N110))/SUMIFS('NREL Scaling Data'!$F:$F,'NREL Scaling Data'!$B:$B,UPPER(About!$B$1),'NREL Scaling Data'!$E:$E,Calculations!$M110,'NREL Scaling Data'!$A:$A,AN$3,'NREL Scaling Data'!$C:$C,Calculations!$L110,'NREL Scaling Data'!$D:$D,Calculations!$N110) + 1) * AN110,0)</f>
        <v>16389756799844.24</v>
      </c>
      <c r="AP110" s="45">
        <f>IFERROR(((SUMIFS('NREL Scaling Data'!$F:$F,'NREL Scaling Data'!$B:$B,UPPER(About!$B$1),'NREL Scaling Data'!$E:$E,Calculations!$M110,'NREL Scaling Data'!$A:$A,AP$3,'NREL Scaling Data'!$C:$C,Calculations!$L110,'NREL Scaling Data'!$D:$D,Calculations!$N110)-SUMIFS('NREL Scaling Data'!$F:$F,'NREL Scaling Data'!$B:$B,UPPER(About!$B$1),'NREL Scaling Data'!$E:$E,Calculations!$M110,'NREL Scaling Data'!$A:$A,AO$3,'NREL Scaling Data'!$C:$C,Calculations!$L110,'NREL Scaling Data'!$D:$D,Calculations!$N110))/SUMIFS('NREL Scaling Data'!$F:$F,'NREL Scaling Data'!$B:$B,UPPER(About!$B$1),'NREL Scaling Data'!$E:$E,Calculations!$M110,'NREL Scaling Data'!$A:$A,AO$3,'NREL Scaling Data'!$C:$C,Calculations!$L110,'NREL Scaling Data'!$D:$D,Calculations!$N110) + 1) * AO110,0)</f>
        <v>16467549168455.258</v>
      </c>
      <c r="AQ110" s="45">
        <f>IFERROR(((SUMIFS('NREL Scaling Data'!$F:$F,'NREL Scaling Data'!$B:$B,UPPER(About!$B$1),'NREL Scaling Data'!$E:$E,Calculations!$M110,'NREL Scaling Data'!$A:$A,AQ$3,'NREL Scaling Data'!$C:$C,Calculations!$L110,'NREL Scaling Data'!$D:$D,Calculations!$N110)-SUMIFS('NREL Scaling Data'!$F:$F,'NREL Scaling Data'!$B:$B,UPPER(About!$B$1),'NREL Scaling Data'!$E:$E,Calculations!$M110,'NREL Scaling Data'!$A:$A,AP$3,'NREL Scaling Data'!$C:$C,Calculations!$L110,'NREL Scaling Data'!$D:$D,Calculations!$N110))/SUMIFS('NREL Scaling Data'!$F:$F,'NREL Scaling Data'!$B:$B,UPPER(About!$B$1),'NREL Scaling Data'!$E:$E,Calculations!$M110,'NREL Scaling Data'!$A:$A,AP$3,'NREL Scaling Data'!$C:$C,Calculations!$L110,'NREL Scaling Data'!$D:$D,Calculations!$N110) + 1) * AP110,0)</f>
        <v>16545959924794.797</v>
      </c>
      <c r="AR110" s="45">
        <f>IFERROR(((SUMIFS('NREL Scaling Data'!$F:$F,'NREL Scaling Data'!$B:$B,UPPER(About!$B$1),'NREL Scaling Data'!$E:$E,Calculations!$M110,'NREL Scaling Data'!$A:$A,AR$3,'NREL Scaling Data'!$C:$C,Calculations!$L110,'NREL Scaling Data'!$D:$D,Calculations!$N110)-SUMIFS('NREL Scaling Data'!$F:$F,'NREL Scaling Data'!$B:$B,UPPER(About!$B$1),'NREL Scaling Data'!$E:$E,Calculations!$M110,'NREL Scaling Data'!$A:$A,AQ$3,'NREL Scaling Data'!$C:$C,Calculations!$L110,'NREL Scaling Data'!$D:$D,Calculations!$N110))/SUMIFS('NREL Scaling Data'!$F:$F,'NREL Scaling Data'!$B:$B,UPPER(About!$B$1),'NREL Scaling Data'!$E:$E,Calculations!$M110,'NREL Scaling Data'!$A:$A,AQ$3,'NREL Scaling Data'!$C:$C,Calculations!$L110,'NREL Scaling Data'!$D:$D,Calculations!$N110) + 1) * AQ110,0)</f>
        <v>16624711439966.482</v>
      </c>
      <c r="AS110" s="45">
        <f>IFERROR(((SUMIFS('NREL Scaling Data'!$F:$F,'NREL Scaling Data'!$B:$B,UPPER(About!$B$1),'NREL Scaling Data'!$E:$E,Calculations!$M110,'NREL Scaling Data'!$A:$A,AS$3,'NREL Scaling Data'!$C:$C,Calculations!$L110,'NREL Scaling Data'!$D:$D,Calculations!$N110)-SUMIFS('NREL Scaling Data'!$F:$F,'NREL Scaling Data'!$B:$B,UPPER(About!$B$1),'NREL Scaling Data'!$E:$E,Calculations!$M110,'NREL Scaling Data'!$A:$A,AR$3,'NREL Scaling Data'!$C:$C,Calculations!$L110,'NREL Scaling Data'!$D:$D,Calculations!$N110))/SUMIFS('NREL Scaling Data'!$F:$F,'NREL Scaling Data'!$B:$B,UPPER(About!$B$1),'NREL Scaling Data'!$E:$E,Calculations!$M110,'NREL Scaling Data'!$A:$A,AR$3,'NREL Scaling Data'!$C:$C,Calculations!$L110,'NREL Scaling Data'!$D:$D,Calculations!$N110) + 1) * AR110,0)</f>
        <v>16703509642659.645</v>
      </c>
      <c r="AT110" s="45">
        <f>IFERROR(((SUMIFS('NREL Scaling Data'!$F:$F,'NREL Scaling Data'!$B:$B,UPPER(About!$B$1),'NREL Scaling Data'!$E:$E,Calculations!$M110,'NREL Scaling Data'!$A:$A,AT$3,'NREL Scaling Data'!$C:$C,Calculations!$L110,'NREL Scaling Data'!$D:$D,Calculations!$N110)-SUMIFS('NREL Scaling Data'!$F:$F,'NREL Scaling Data'!$B:$B,UPPER(About!$B$1),'NREL Scaling Data'!$E:$E,Calculations!$M110,'NREL Scaling Data'!$A:$A,AS$3,'NREL Scaling Data'!$C:$C,Calculations!$L110,'NREL Scaling Data'!$D:$D,Calculations!$N110))/SUMIFS('NREL Scaling Data'!$F:$F,'NREL Scaling Data'!$B:$B,UPPER(About!$B$1),'NREL Scaling Data'!$E:$E,Calculations!$M110,'NREL Scaling Data'!$A:$A,AS$3,'NREL Scaling Data'!$C:$C,Calculations!$L110,'NREL Scaling Data'!$D:$D,Calculations!$N110) + 1) * AS110,0)</f>
        <v>16782676493452.152</v>
      </c>
    </row>
    <row r="111" spans="2:46">
      <c r="H111" s="12" t="s">
        <v>402</v>
      </c>
      <c r="I111" s="12" t="s">
        <v>1084</v>
      </c>
      <c r="J111" s="209">
        <f>SUMIFS('NREL Scaling Data'!F:F,'NREL Scaling Data'!B:B,UPPER(About!$B$1),'NREL Scaling Data'!E:E,Calculations!M111,'NREL Scaling Data'!A:A, 2021,'NREL Scaling Data'!C:C,Calculations!L111,'NREL Scaling Data'!D:D,Calculations!N111) / SUMIFS('NREL Scaling Data'!F:F,'NREL Scaling Data'!B:B,UPPER(About!$B$1),'NREL Scaling Data'!A:A, 2021,'NREL Scaling Data'!C:C,Calculations!L111,'NREL Scaling Data'!D:D,Calculations!N111)</f>
        <v>1.3119826001451862E-2</v>
      </c>
      <c r="K111" s="210">
        <f t="shared" si="23"/>
        <v>5.7633672610931462E-2</v>
      </c>
      <c r="L111" s="209" t="s">
        <v>1022</v>
      </c>
      <c r="M111" s="12" t="s">
        <v>1014</v>
      </c>
      <c r="N111" s="1" t="s">
        <v>964</v>
      </c>
      <c r="O111" s="7">
        <f t="shared" si="24"/>
        <v>407561484.74275374</v>
      </c>
      <c r="P111" s="7">
        <f t="shared" si="25"/>
        <v>407561484.74275374</v>
      </c>
      <c r="Q111" s="45">
        <f>SUMIFS('SEDS 2021'!$F$23:$F$40,'SEDS 2021'!E$23:E$40,Calculations!L111,'SEDS 2021'!D$23:D$40,Calculations!N111)*J111*K111</f>
        <v>407561484.74275374</v>
      </c>
      <c r="R111" s="45">
        <f>IFERROR(((SUMIFS('NREL Scaling Data'!$F:$F,'NREL Scaling Data'!$B:$B,UPPER(About!$B$1),'NREL Scaling Data'!$E:$E,Calculations!$M111,'NREL Scaling Data'!$A:$A,R$3,'NREL Scaling Data'!$C:$C,Calculations!$L111,'NREL Scaling Data'!$D:$D,Calculations!$N111)-SUMIFS('NREL Scaling Data'!$F:$F,'NREL Scaling Data'!$B:$B,UPPER(About!$B$1),'NREL Scaling Data'!$E:$E,Calculations!$M111,'NREL Scaling Data'!$A:$A,Q$3,'NREL Scaling Data'!$C:$C,Calculations!$L111,'NREL Scaling Data'!$D:$D,Calculations!$N111))/SUMIFS('NREL Scaling Data'!$F:$F,'NREL Scaling Data'!$B:$B,UPPER(About!$B$1),'NREL Scaling Data'!$E:$E,Calculations!$M111,'NREL Scaling Data'!$A:$A,Q$3,'NREL Scaling Data'!$C:$C,Calculations!$L111,'NREL Scaling Data'!$D:$D,Calculations!$N111) + 1) * Q111,0)</f>
        <v>392365298.27402717</v>
      </c>
      <c r="S111" s="45">
        <f>IFERROR(((SUMIFS('NREL Scaling Data'!$F:$F,'NREL Scaling Data'!$B:$B,UPPER(About!$B$1),'NREL Scaling Data'!$E:$E,Calculations!$M111,'NREL Scaling Data'!$A:$A,S$3,'NREL Scaling Data'!$C:$C,Calculations!$L111,'NREL Scaling Data'!$D:$D,Calculations!$N111)-SUMIFS('NREL Scaling Data'!$F:$F,'NREL Scaling Data'!$B:$B,UPPER(About!$B$1),'NREL Scaling Data'!$E:$E,Calculations!$M111,'NREL Scaling Data'!$A:$A,R$3,'NREL Scaling Data'!$C:$C,Calculations!$L111,'NREL Scaling Data'!$D:$D,Calculations!$N111))/SUMIFS('NREL Scaling Data'!$F:$F,'NREL Scaling Data'!$B:$B,UPPER(About!$B$1),'NREL Scaling Data'!$E:$E,Calculations!$M111,'NREL Scaling Data'!$A:$A,R$3,'NREL Scaling Data'!$C:$C,Calculations!$L111,'NREL Scaling Data'!$D:$D,Calculations!$N111) + 1) * R111,0)</f>
        <v>377783939.31760639</v>
      </c>
      <c r="T111" s="45">
        <f>IFERROR(((SUMIFS('NREL Scaling Data'!$F:$F,'NREL Scaling Data'!$B:$B,UPPER(About!$B$1),'NREL Scaling Data'!$E:$E,Calculations!$M111,'NREL Scaling Data'!$A:$A,T$3,'NREL Scaling Data'!$C:$C,Calculations!$L111,'NREL Scaling Data'!$D:$D,Calculations!$N111)-SUMIFS('NREL Scaling Data'!$F:$F,'NREL Scaling Data'!$B:$B,UPPER(About!$B$1),'NREL Scaling Data'!$E:$E,Calculations!$M111,'NREL Scaling Data'!$A:$A,S$3,'NREL Scaling Data'!$C:$C,Calculations!$L111,'NREL Scaling Data'!$D:$D,Calculations!$N111))/SUMIFS('NREL Scaling Data'!$F:$F,'NREL Scaling Data'!$B:$B,UPPER(About!$B$1),'NREL Scaling Data'!$E:$E,Calculations!$M111,'NREL Scaling Data'!$A:$A,S$3,'NREL Scaling Data'!$C:$C,Calculations!$L111,'NREL Scaling Data'!$D:$D,Calculations!$N111) + 1) * S111,0)</f>
        <v>364212039.24244249</v>
      </c>
      <c r="U111" s="45">
        <f>IFERROR(((SUMIFS('NREL Scaling Data'!$F:$F,'NREL Scaling Data'!$B:$B,UPPER(About!$B$1),'NREL Scaling Data'!$E:$E,Calculations!$M111,'NREL Scaling Data'!$A:$A,U$3,'NREL Scaling Data'!$C:$C,Calculations!$L111,'NREL Scaling Data'!$D:$D,Calculations!$N111)-SUMIFS('NREL Scaling Data'!$F:$F,'NREL Scaling Data'!$B:$B,UPPER(About!$B$1),'NREL Scaling Data'!$E:$E,Calculations!$M111,'NREL Scaling Data'!$A:$A,T$3,'NREL Scaling Data'!$C:$C,Calculations!$L111,'NREL Scaling Data'!$D:$D,Calculations!$N111))/SUMIFS('NREL Scaling Data'!$F:$F,'NREL Scaling Data'!$B:$B,UPPER(About!$B$1),'NREL Scaling Data'!$E:$E,Calculations!$M111,'NREL Scaling Data'!$A:$A,T$3,'NREL Scaling Data'!$C:$C,Calculations!$L111,'NREL Scaling Data'!$D:$D,Calculations!$N111) + 1) * T111,0)</f>
        <v>352118145.47422028</v>
      </c>
      <c r="V111" s="45">
        <f>IFERROR(((SUMIFS('NREL Scaling Data'!$F:$F,'NREL Scaling Data'!$B:$B,UPPER(About!$B$1),'NREL Scaling Data'!$E:$E,Calculations!$M111,'NREL Scaling Data'!$A:$A,V$3,'NREL Scaling Data'!$C:$C,Calculations!$L111,'NREL Scaling Data'!$D:$D,Calculations!$N111)-SUMIFS('NREL Scaling Data'!$F:$F,'NREL Scaling Data'!$B:$B,UPPER(About!$B$1),'NREL Scaling Data'!$E:$E,Calculations!$M111,'NREL Scaling Data'!$A:$A,U$3,'NREL Scaling Data'!$C:$C,Calculations!$L111,'NREL Scaling Data'!$D:$D,Calculations!$N111))/SUMIFS('NREL Scaling Data'!$F:$F,'NREL Scaling Data'!$B:$B,UPPER(About!$B$1),'NREL Scaling Data'!$E:$E,Calculations!$M111,'NREL Scaling Data'!$A:$A,U$3,'NREL Scaling Data'!$C:$C,Calculations!$L111,'NREL Scaling Data'!$D:$D,Calculations!$N111) + 1) * U111,0)</f>
        <v>341994103.25378287</v>
      </c>
      <c r="W111" s="45">
        <f>IFERROR(((SUMIFS('NREL Scaling Data'!$F:$F,'NREL Scaling Data'!$B:$B,UPPER(About!$B$1),'NREL Scaling Data'!$E:$E,Calculations!$M111,'NREL Scaling Data'!$A:$A,W$3,'NREL Scaling Data'!$C:$C,Calculations!$L111,'NREL Scaling Data'!$D:$D,Calculations!$N111)-SUMIFS('NREL Scaling Data'!$F:$F,'NREL Scaling Data'!$B:$B,UPPER(About!$B$1),'NREL Scaling Data'!$E:$E,Calculations!$M111,'NREL Scaling Data'!$A:$A,V$3,'NREL Scaling Data'!$C:$C,Calculations!$L111,'NREL Scaling Data'!$D:$D,Calculations!$N111))/SUMIFS('NREL Scaling Data'!$F:$F,'NREL Scaling Data'!$B:$B,UPPER(About!$B$1),'NREL Scaling Data'!$E:$E,Calculations!$M111,'NREL Scaling Data'!$A:$A,V$3,'NREL Scaling Data'!$C:$C,Calculations!$L111,'NREL Scaling Data'!$D:$D,Calculations!$N111) + 1) * V111,0)</f>
        <v>334056417.6733489</v>
      </c>
      <c r="X111" s="45">
        <f>IFERROR(((SUMIFS('NREL Scaling Data'!$F:$F,'NREL Scaling Data'!$B:$B,UPPER(About!$B$1),'NREL Scaling Data'!$E:$E,Calculations!$M111,'NREL Scaling Data'!$A:$A,X$3,'NREL Scaling Data'!$C:$C,Calculations!$L111,'NREL Scaling Data'!$D:$D,Calculations!$N111)-SUMIFS('NREL Scaling Data'!$F:$F,'NREL Scaling Data'!$B:$B,UPPER(About!$B$1),'NREL Scaling Data'!$E:$E,Calculations!$M111,'NREL Scaling Data'!$A:$A,W$3,'NREL Scaling Data'!$C:$C,Calculations!$L111,'NREL Scaling Data'!$D:$D,Calculations!$N111))/SUMIFS('NREL Scaling Data'!$F:$F,'NREL Scaling Data'!$B:$B,UPPER(About!$B$1),'NREL Scaling Data'!$E:$E,Calculations!$M111,'NREL Scaling Data'!$A:$A,W$3,'NREL Scaling Data'!$C:$C,Calculations!$L111,'NREL Scaling Data'!$D:$D,Calculations!$N111) + 1) * W111,0)</f>
        <v>328294487.00772649</v>
      </c>
      <c r="Y111" s="45">
        <f>IFERROR(((SUMIFS('NREL Scaling Data'!$F:$F,'NREL Scaling Data'!$B:$B,UPPER(About!$B$1),'NREL Scaling Data'!$E:$E,Calculations!$M111,'NREL Scaling Data'!$A:$A,Y$3,'NREL Scaling Data'!$C:$C,Calculations!$L111,'NREL Scaling Data'!$D:$D,Calculations!$N111)-SUMIFS('NREL Scaling Data'!$F:$F,'NREL Scaling Data'!$B:$B,UPPER(About!$B$1),'NREL Scaling Data'!$E:$E,Calculations!$M111,'NREL Scaling Data'!$A:$A,X$3,'NREL Scaling Data'!$C:$C,Calculations!$L111,'NREL Scaling Data'!$D:$D,Calculations!$N111))/SUMIFS('NREL Scaling Data'!$F:$F,'NREL Scaling Data'!$B:$B,UPPER(About!$B$1),'NREL Scaling Data'!$E:$E,Calculations!$M111,'NREL Scaling Data'!$A:$A,X$3,'NREL Scaling Data'!$C:$C,Calculations!$L111,'NREL Scaling Data'!$D:$D,Calculations!$N111) + 1) * X111,0)</f>
        <v>324512221.05471039</v>
      </c>
      <c r="Z111" s="45">
        <f>IFERROR(((SUMIFS('NREL Scaling Data'!$F:$F,'NREL Scaling Data'!$B:$B,UPPER(About!$B$1),'NREL Scaling Data'!$E:$E,Calculations!$M111,'NREL Scaling Data'!$A:$A,Z$3,'NREL Scaling Data'!$C:$C,Calculations!$L111,'NREL Scaling Data'!$D:$D,Calculations!$N111)-SUMIFS('NREL Scaling Data'!$F:$F,'NREL Scaling Data'!$B:$B,UPPER(About!$B$1),'NREL Scaling Data'!$E:$E,Calculations!$M111,'NREL Scaling Data'!$A:$A,Y$3,'NREL Scaling Data'!$C:$C,Calculations!$L111,'NREL Scaling Data'!$D:$D,Calculations!$N111))/SUMIFS('NREL Scaling Data'!$F:$F,'NREL Scaling Data'!$B:$B,UPPER(About!$B$1),'NREL Scaling Data'!$E:$E,Calculations!$M111,'NREL Scaling Data'!$A:$A,Y$3,'NREL Scaling Data'!$C:$C,Calculations!$L111,'NREL Scaling Data'!$D:$D,Calculations!$N111) + 1) * Y111,0)</f>
        <v>322527464.15623039</v>
      </c>
      <c r="AA111" s="45">
        <f>IFERROR(((SUMIFS('NREL Scaling Data'!$F:$F,'NREL Scaling Data'!$B:$B,UPPER(About!$B$1),'NREL Scaling Data'!$E:$E,Calculations!$M111,'NREL Scaling Data'!$A:$A,AA$3,'NREL Scaling Data'!$C:$C,Calculations!$L111,'NREL Scaling Data'!$D:$D,Calculations!$N111)-SUMIFS('NREL Scaling Data'!$F:$F,'NREL Scaling Data'!$B:$B,UPPER(About!$B$1),'NREL Scaling Data'!$E:$E,Calculations!$M111,'NREL Scaling Data'!$A:$A,Z$3,'NREL Scaling Data'!$C:$C,Calculations!$L111,'NREL Scaling Data'!$D:$D,Calculations!$N111))/SUMIFS('NREL Scaling Data'!$F:$F,'NREL Scaling Data'!$B:$B,UPPER(About!$B$1),'NREL Scaling Data'!$E:$E,Calculations!$M111,'NREL Scaling Data'!$A:$A,Z$3,'NREL Scaling Data'!$C:$C,Calculations!$L111,'NREL Scaling Data'!$D:$D,Calculations!$N111) + 1) * Z111,0)</f>
        <v>322009797.24963391</v>
      </c>
      <c r="AB111" s="45">
        <f>IFERROR(((SUMIFS('NREL Scaling Data'!$F:$F,'NREL Scaling Data'!$B:$B,UPPER(About!$B$1),'NREL Scaling Data'!$E:$E,Calculations!$M111,'NREL Scaling Data'!$A:$A,AB$3,'NREL Scaling Data'!$C:$C,Calculations!$L111,'NREL Scaling Data'!$D:$D,Calculations!$N111)-SUMIFS('NREL Scaling Data'!$F:$F,'NREL Scaling Data'!$B:$B,UPPER(About!$B$1),'NREL Scaling Data'!$E:$E,Calculations!$M111,'NREL Scaling Data'!$A:$A,AA$3,'NREL Scaling Data'!$C:$C,Calculations!$L111,'NREL Scaling Data'!$D:$D,Calculations!$N111))/SUMIFS('NREL Scaling Data'!$F:$F,'NREL Scaling Data'!$B:$B,UPPER(About!$B$1),'NREL Scaling Data'!$E:$E,Calculations!$M111,'NREL Scaling Data'!$A:$A,AA$3,'NREL Scaling Data'!$C:$C,Calculations!$L111,'NREL Scaling Data'!$D:$D,Calculations!$N111) + 1) * AA111,0)</f>
        <v>322516372.90078765</v>
      </c>
      <c r="AC111" s="45">
        <f>IFERROR(((SUMIFS('NREL Scaling Data'!$F:$F,'NREL Scaling Data'!$B:$B,UPPER(About!$B$1),'NREL Scaling Data'!$E:$E,Calculations!$M111,'NREL Scaling Data'!$A:$A,AC$3,'NREL Scaling Data'!$C:$C,Calculations!$L111,'NREL Scaling Data'!$D:$D,Calculations!$N111)-SUMIFS('NREL Scaling Data'!$F:$F,'NREL Scaling Data'!$B:$B,UPPER(About!$B$1),'NREL Scaling Data'!$E:$E,Calculations!$M111,'NREL Scaling Data'!$A:$A,AB$3,'NREL Scaling Data'!$C:$C,Calculations!$L111,'NREL Scaling Data'!$D:$D,Calculations!$N111))/SUMIFS('NREL Scaling Data'!$F:$F,'NREL Scaling Data'!$B:$B,UPPER(About!$B$1),'NREL Scaling Data'!$E:$E,Calculations!$M111,'NREL Scaling Data'!$A:$A,AB$3,'NREL Scaling Data'!$C:$C,Calculations!$L111,'NREL Scaling Data'!$D:$D,Calculations!$N111) + 1) * AB111,0)</f>
        <v>323691527.40042156</v>
      </c>
      <c r="AD111" s="45">
        <f>IFERROR(((SUMIFS('NREL Scaling Data'!$F:$F,'NREL Scaling Data'!$B:$B,UPPER(About!$B$1),'NREL Scaling Data'!$E:$E,Calculations!$M111,'NREL Scaling Data'!$A:$A,AD$3,'NREL Scaling Data'!$C:$C,Calculations!$L111,'NREL Scaling Data'!$D:$D,Calculations!$N111)-SUMIFS('NREL Scaling Data'!$F:$F,'NREL Scaling Data'!$B:$B,UPPER(About!$B$1),'NREL Scaling Data'!$E:$E,Calculations!$M111,'NREL Scaling Data'!$A:$A,AC$3,'NREL Scaling Data'!$C:$C,Calculations!$L111,'NREL Scaling Data'!$D:$D,Calculations!$N111))/SUMIFS('NREL Scaling Data'!$F:$F,'NREL Scaling Data'!$B:$B,UPPER(About!$B$1),'NREL Scaling Data'!$E:$E,Calculations!$M111,'NREL Scaling Data'!$A:$A,AC$3,'NREL Scaling Data'!$C:$C,Calculations!$L111,'NREL Scaling Data'!$D:$D,Calculations!$N111) + 1) * AC111,0)</f>
        <v>325372912.64892215</v>
      </c>
      <c r="AE111" s="45">
        <f>IFERROR(((SUMIFS('NREL Scaling Data'!$F:$F,'NREL Scaling Data'!$B:$B,UPPER(About!$B$1),'NREL Scaling Data'!$E:$E,Calculations!$M111,'NREL Scaling Data'!$A:$A,AE$3,'NREL Scaling Data'!$C:$C,Calculations!$L111,'NREL Scaling Data'!$D:$D,Calculations!$N111)-SUMIFS('NREL Scaling Data'!$F:$F,'NREL Scaling Data'!$B:$B,UPPER(About!$B$1),'NREL Scaling Data'!$E:$E,Calculations!$M111,'NREL Scaling Data'!$A:$A,AD$3,'NREL Scaling Data'!$C:$C,Calculations!$L111,'NREL Scaling Data'!$D:$D,Calculations!$N111))/SUMIFS('NREL Scaling Data'!$F:$F,'NREL Scaling Data'!$B:$B,UPPER(About!$B$1),'NREL Scaling Data'!$E:$E,Calculations!$M111,'NREL Scaling Data'!$A:$A,AD$3,'NREL Scaling Data'!$C:$C,Calculations!$L111,'NREL Scaling Data'!$D:$D,Calculations!$N111) + 1) * AD111,0)</f>
        <v>327386451.50135237</v>
      </c>
      <c r="AF111" s="45">
        <f>IFERROR(((SUMIFS('NREL Scaling Data'!$F:$F,'NREL Scaling Data'!$B:$B,UPPER(About!$B$1),'NREL Scaling Data'!$E:$E,Calculations!$M111,'NREL Scaling Data'!$A:$A,AF$3,'NREL Scaling Data'!$C:$C,Calculations!$L111,'NREL Scaling Data'!$D:$D,Calculations!$N111)-SUMIFS('NREL Scaling Data'!$F:$F,'NREL Scaling Data'!$B:$B,UPPER(About!$B$1),'NREL Scaling Data'!$E:$E,Calculations!$M111,'NREL Scaling Data'!$A:$A,AE$3,'NREL Scaling Data'!$C:$C,Calculations!$L111,'NREL Scaling Data'!$D:$D,Calculations!$N111))/SUMIFS('NREL Scaling Data'!$F:$F,'NREL Scaling Data'!$B:$B,UPPER(About!$B$1),'NREL Scaling Data'!$E:$E,Calculations!$M111,'NREL Scaling Data'!$A:$A,AE$3,'NREL Scaling Data'!$C:$C,Calculations!$L111,'NREL Scaling Data'!$D:$D,Calculations!$N111) + 1) * AE111,0)</f>
        <v>329587552.2032125</v>
      </c>
      <c r="AG111" s="45">
        <f>IFERROR(((SUMIFS('NREL Scaling Data'!$F:$F,'NREL Scaling Data'!$B:$B,UPPER(About!$B$1),'NREL Scaling Data'!$E:$E,Calculations!$M111,'NREL Scaling Data'!$A:$A,AG$3,'NREL Scaling Data'!$C:$C,Calculations!$L111,'NREL Scaling Data'!$D:$D,Calculations!$N111)-SUMIFS('NREL Scaling Data'!$F:$F,'NREL Scaling Data'!$B:$B,UPPER(About!$B$1),'NREL Scaling Data'!$E:$E,Calculations!$M111,'NREL Scaling Data'!$A:$A,AF$3,'NREL Scaling Data'!$C:$C,Calculations!$L111,'NREL Scaling Data'!$D:$D,Calculations!$N111))/SUMIFS('NREL Scaling Data'!$F:$F,'NREL Scaling Data'!$B:$B,UPPER(About!$B$1),'NREL Scaling Data'!$E:$E,Calculations!$M111,'NREL Scaling Data'!$A:$A,AF$3,'NREL Scaling Data'!$C:$C,Calculations!$L111,'NREL Scaling Data'!$D:$D,Calculations!$N111) + 1) * AF111,0)</f>
        <v>331851848.38479346</v>
      </c>
      <c r="AH111" s="45">
        <f>IFERROR(((SUMIFS('NREL Scaling Data'!$F:$F,'NREL Scaling Data'!$B:$B,UPPER(About!$B$1),'NREL Scaling Data'!$E:$E,Calculations!$M111,'NREL Scaling Data'!$A:$A,AH$3,'NREL Scaling Data'!$C:$C,Calculations!$L111,'NREL Scaling Data'!$D:$D,Calculations!$N111)-SUMIFS('NREL Scaling Data'!$F:$F,'NREL Scaling Data'!$B:$B,UPPER(About!$B$1),'NREL Scaling Data'!$E:$E,Calculations!$M111,'NREL Scaling Data'!$A:$A,AG$3,'NREL Scaling Data'!$C:$C,Calculations!$L111,'NREL Scaling Data'!$D:$D,Calculations!$N111))/SUMIFS('NREL Scaling Data'!$F:$F,'NREL Scaling Data'!$B:$B,UPPER(About!$B$1),'NREL Scaling Data'!$E:$E,Calculations!$M111,'NREL Scaling Data'!$A:$A,AG$3,'NREL Scaling Data'!$C:$C,Calculations!$L111,'NREL Scaling Data'!$D:$D,Calculations!$N111) + 1) * AG111,0)</f>
        <v>334149185.1473887</v>
      </c>
      <c r="AI111" s="45">
        <f>IFERROR(((SUMIFS('NREL Scaling Data'!$F:$F,'NREL Scaling Data'!$B:$B,UPPER(About!$B$1),'NREL Scaling Data'!$E:$E,Calculations!$M111,'NREL Scaling Data'!$A:$A,AI$3,'NREL Scaling Data'!$C:$C,Calculations!$L111,'NREL Scaling Data'!$D:$D,Calculations!$N111)-SUMIFS('NREL Scaling Data'!$F:$F,'NREL Scaling Data'!$B:$B,UPPER(About!$B$1),'NREL Scaling Data'!$E:$E,Calculations!$M111,'NREL Scaling Data'!$A:$A,AH$3,'NREL Scaling Data'!$C:$C,Calculations!$L111,'NREL Scaling Data'!$D:$D,Calculations!$N111))/SUMIFS('NREL Scaling Data'!$F:$F,'NREL Scaling Data'!$B:$B,UPPER(About!$B$1),'NREL Scaling Data'!$E:$E,Calculations!$M111,'NREL Scaling Data'!$A:$A,AH$3,'NREL Scaling Data'!$C:$C,Calculations!$L111,'NREL Scaling Data'!$D:$D,Calculations!$N111) + 1) * AH111,0)</f>
        <v>336452934.7425648</v>
      </c>
      <c r="AJ111" s="45">
        <f>IFERROR(((SUMIFS('NREL Scaling Data'!$F:$F,'NREL Scaling Data'!$B:$B,UPPER(About!$B$1),'NREL Scaling Data'!$E:$E,Calculations!$M111,'NREL Scaling Data'!$A:$A,AJ$3,'NREL Scaling Data'!$C:$C,Calculations!$L111,'NREL Scaling Data'!$D:$D,Calculations!$N111)-SUMIFS('NREL Scaling Data'!$F:$F,'NREL Scaling Data'!$B:$B,UPPER(About!$B$1),'NREL Scaling Data'!$E:$E,Calculations!$M111,'NREL Scaling Data'!$A:$A,AI$3,'NREL Scaling Data'!$C:$C,Calculations!$L111,'NREL Scaling Data'!$D:$D,Calculations!$N111))/SUMIFS('NREL Scaling Data'!$F:$F,'NREL Scaling Data'!$B:$B,UPPER(About!$B$1),'NREL Scaling Data'!$E:$E,Calculations!$M111,'NREL Scaling Data'!$A:$A,AI$3,'NREL Scaling Data'!$C:$C,Calculations!$L111,'NREL Scaling Data'!$D:$D,Calculations!$N111) + 1) * AI111,0)</f>
        <v>338749106.4018783</v>
      </c>
      <c r="AK111" s="45">
        <f>IFERROR(((SUMIFS('NREL Scaling Data'!$F:$F,'NREL Scaling Data'!$B:$B,UPPER(About!$B$1),'NREL Scaling Data'!$E:$E,Calculations!$M111,'NREL Scaling Data'!$A:$A,AK$3,'NREL Scaling Data'!$C:$C,Calculations!$L111,'NREL Scaling Data'!$D:$D,Calculations!$N111)-SUMIFS('NREL Scaling Data'!$F:$F,'NREL Scaling Data'!$B:$B,UPPER(About!$B$1),'NREL Scaling Data'!$E:$E,Calculations!$M111,'NREL Scaling Data'!$A:$A,AJ$3,'NREL Scaling Data'!$C:$C,Calculations!$L111,'NREL Scaling Data'!$D:$D,Calculations!$N111))/SUMIFS('NREL Scaling Data'!$F:$F,'NREL Scaling Data'!$B:$B,UPPER(About!$B$1),'NREL Scaling Data'!$E:$E,Calculations!$M111,'NREL Scaling Data'!$A:$A,AJ$3,'NREL Scaling Data'!$C:$C,Calculations!$L111,'NREL Scaling Data'!$D:$D,Calculations!$N111) + 1) * AJ111,0)</f>
        <v>340298394.47757268</v>
      </c>
      <c r="AL111" s="45">
        <f>IFERROR(((SUMIFS('NREL Scaling Data'!$F:$F,'NREL Scaling Data'!$B:$B,UPPER(About!$B$1),'NREL Scaling Data'!$E:$E,Calculations!$M111,'NREL Scaling Data'!$A:$A,AL$3,'NREL Scaling Data'!$C:$C,Calculations!$L111,'NREL Scaling Data'!$D:$D,Calculations!$N111)-SUMIFS('NREL Scaling Data'!$F:$F,'NREL Scaling Data'!$B:$B,UPPER(About!$B$1),'NREL Scaling Data'!$E:$E,Calculations!$M111,'NREL Scaling Data'!$A:$A,AK$3,'NREL Scaling Data'!$C:$C,Calculations!$L111,'NREL Scaling Data'!$D:$D,Calculations!$N111))/SUMIFS('NREL Scaling Data'!$F:$F,'NREL Scaling Data'!$B:$B,UPPER(About!$B$1),'NREL Scaling Data'!$E:$E,Calculations!$M111,'NREL Scaling Data'!$A:$A,AK$3,'NREL Scaling Data'!$C:$C,Calculations!$L111,'NREL Scaling Data'!$D:$D,Calculations!$N111) + 1) * AK111,0)</f>
        <v>341847229.00671118</v>
      </c>
      <c r="AM111" s="45">
        <f>IFERROR(((SUMIFS('NREL Scaling Data'!$F:$F,'NREL Scaling Data'!$B:$B,UPPER(About!$B$1),'NREL Scaling Data'!$E:$E,Calculations!$M111,'NREL Scaling Data'!$A:$A,AM$3,'NREL Scaling Data'!$C:$C,Calculations!$L111,'NREL Scaling Data'!$D:$D,Calculations!$N111)-SUMIFS('NREL Scaling Data'!$F:$F,'NREL Scaling Data'!$B:$B,UPPER(About!$B$1),'NREL Scaling Data'!$E:$E,Calculations!$M111,'NREL Scaling Data'!$A:$A,AL$3,'NREL Scaling Data'!$C:$C,Calculations!$L111,'NREL Scaling Data'!$D:$D,Calculations!$N111))/SUMIFS('NREL Scaling Data'!$F:$F,'NREL Scaling Data'!$B:$B,UPPER(About!$B$1),'NREL Scaling Data'!$E:$E,Calculations!$M111,'NREL Scaling Data'!$A:$A,AL$3,'NREL Scaling Data'!$C:$C,Calculations!$L111,'NREL Scaling Data'!$D:$D,Calculations!$N111) + 1) * AL111,0)</f>
        <v>343402538.21076667</v>
      </c>
      <c r="AN111" s="45">
        <f>IFERROR(((SUMIFS('NREL Scaling Data'!$F:$F,'NREL Scaling Data'!$B:$B,UPPER(About!$B$1),'NREL Scaling Data'!$E:$E,Calculations!$M111,'NREL Scaling Data'!$A:$A,AN$3,'NREL Scaling Data'!$C:$C,Calculations!$L111,'NREL Scaling Data'!$D:$D,Calculations!$N111)-SUMIFS('NREL Scaling Data'!$F:$F,'NREL Scaling Data'!$B:$B,UPPER(About!$B$1),'NREL Scaling Data'!$E:$E,Calculations!$M111,'NREL Scaling Data'!$A:$A,AM$3,'NREL Scaling Data'!$C:$C,Calculations!$L111,'NREL Scaling Data'!$D:$D,Calculations!$N111))/SUMIFS('NREL Scaling Data'!$F:$F,'NREL Scaling Data'!$B:$B,UPPER(About!$B$1),'NREL Scaling Data'!$E:$E,Calculations!$M111,'NREL Scaling Data'!$A:$A,AM$3,'NREL Scaling Data'!$C:$C,Calculations!$L111,'NREL Scaling Data'!$D:$D,Calculations!$N111) + 1) * AM111,0)</f>
        <v>344965296.49414361</v>
      </c>
      <c r="AO111" s="45">
        <f>IFERROR(((SUMIFS('NREL Scaling Data'!$F:$F,'NREL Scaling Data'!$B:$B,UPPER(About!$B$1),'NREL Scaling Data'!$E:$E,Calculations!$M111,'NREL Scaling Data'!$A:$A,AO$3,'NREL Scaling Data'!$C:$C,Calculations!$L111,'NREL Scaling Data'!$D:$D,Calculations!$N111)-SUMIFS('NREL Scaling Data'!$F:$F,'NREL Scaling Data'!$B:$B,UPPER(About!$B$1),'NREL Scaling Data'!$E:$E,Calculations!$M111,'NREL Scaling Data'!$A:$A,AN$3,'NREL Scaling Data'!$C:$C,Calculations!$L111,'NREL Scaling Data'!$D:$D,Calculations!$N111))/SUMIFS('NREL Scaling Data'!$F:$F,'NREL Scaling Data'!$B:$B,UPPER(About!$B$1),'NREL Scaling Data'!$E:$E,Calculations!$M111,'NREL Scaling Data'!$A:$A,AN$3,'NREL Scaling Data'!$C:$C,Calculations!$L111,'NREL Scaling Data'!$D:$D,Calculations!$N111) + 1) * AN111,0)</f>
        <v>346547153.86164904</v>
      </c>
      <c r="AP111" s="45">
        <f>IFERROR(((SUMIFS('NREL Scaling Data'!$F:$F,'NREL Scaling Data'!$B:$B,UPPER(About!$B$1),'NREL Scaling Data'!$E:$E,Calculations!$M111,'NREL Scaling Data'!$A:$A,AP$3,'NREL Scaling Data'!$C:$C,Calculations!$L111,'NREL Scaling Data'!$D:$D,Calculations!$N111)-SUMIFS('NREL Scaling Data'!$F:$F,'NREL Scaling Data'!$B:$B,UPPER(About!$B$1),'NREL Scaling Data'!$E:$E,Calculations!$M111,'NREL Scaling Data'!$A:$A,AO$3,'NREL Scaling Data'!$C:$C,Calculations!$L111,'NREL Scaling Data'!$D:$D,Calculations!$N111))/SUMIFS('NREL Scaling Data'!$F:$F,'NREL Scaling Data'!$B:$B,UPPER(About!$B$1),'NREL Scaling Data'!$E:$E,Calculations!$M111,'NREL Scaling Data'!$A:$A,AO$3,'NREL Scaling Data'!$C:$C,Calculations!$L111,'NREL Scaling Data'!$D:$D,Calculations!$N111) + 1) * AO111,0)</f>
        <v>348135941.91425812</v>
      </c>
      <c r="AQ111" s="45">
        <f>IFERROR(((SUMIFS('NREL Scaling Data'!$F:$F,'NREL Scaling Data'!$B:$B,UPPER(About!$B$1),'NREL Scaling Data'!$E:$E,Calculations!$M111,'NREL Scaling Data'!$A:$A,AQ$3,'NREL Scaling Data'!$C:$C,Calculations!$L111,'NREL Scaling Data'!$D:$D,Calculations!$N111)-SUMIFS('NREL Scaling Data'!$F:$F,'NREL Scaling Data'!$B:$B,UPPER(About!$B$1),'NREL Scaling Data'!$E:$E,Calculations!$M111,'NREL Scaling Data'!$A:$A,AP$3,'NREL Scaling Data'!$C:$C,Calculations!$L111,'NREL Scaling Data'!$D:$D,Calculations!$N111))/SUMIFS('NREL Scaling Data'!$F:$F,'NREL Scaling Data'!$B:$B,UPPER(About!$B$1),'NREL Scaling Data'!$E:$E,Calculations!$M111,'NREL Scaling Data'!$A:$A,AP$3,'NREL Scaling Data'!$C:$C,Calculations!$L111,'NREL Scaling Data'!$D:$D,Calculations!$N111) + 1) * AP111,0)</f>
        <v>349747596.29924935</v>
      </c>
      <c r="AR111" s="45">
        <f>IFERROR(((SUMIFS('NREL Scaling Data'!$F:$F,'NREL Scaling Data'!$B:$B,UPPER(About!$B$1),'NREL Scaling Data'!$E:$E,Calculations!$M111,'NREL Scaling Data'!$A:$A,AR$3,'NREL Scaling Data'!$C:$C,Calculations!$L111,'NREL Scaling Data'!$D:$D,Calculations!$N111)-SUMIFS('NREL Scaling Data'!$F:$F,'NREL Scaling Data'!$B:$B,UPPER(About!$B$1),'NREL Scaling Data'!$E:$E,Calculations!$M111,'NREL Scaling Data'!$A:$A,AQ$3,'NREL Scaling Data'!$C:$C,Calculations!$L111,'NREL Scaling Data'!$D:$D,Calculations!$N111))/SUMIFS('NREL Scaling Data'!$F:$F,'NREL Scaling Data'!$B:$B,UPPER(About!$B$1),'NREL Scaling Data'!$E:$E,Calculations!$M111,'NREL Scaling Data'!$A:$A,AQ$3,'NREL Scaling Data'!$C:$C,Calculations!$L111,'NREL Scaling Data'!$D:$D,Calculations!$N111) + 1) * AQ111,0)</f>
        <v>351374478.96547431</v>
      </c>
      <c r="AS111" s="45">
        <f>IFERROR(((SUMIFS('NREL Scaling Data'!$F:$F,'NREL Scaling Data'!$B:$B,UPPER(About!$B$1),'NREL Scaling Data'!$E:$E,Calculations!$M111,'NREL Scaling Data'!$A:$A,AS$3,'NREL Scaling Data'!$C:$C,Calculations!$L111,'NREL Scaling Data'!$D:$D,Calculations!$N111)-SUMIFS('NREL Scaling Data'!$F:$F,'NREL Scaling Data'!$B:$B,UPPER(About!$B$1),'NREL Scaling Data'!$E:$E,Calculations!$M111,'NREL Scaling Data'!$A:$A,AR$3,'NREL Scaling Data'!$C:$C,Calculations!$L111,'NREL Scaling Data'!$D:$D,Calculations!$N111))/SUMIFS('NREL Scaling Data'!$F:$F,'NREL Scaling Data'!$B:$B,UPPER(About!$B$1),'NREL Scaling Data'!$E:$E,Calculations!$M111,'NREL Scaling Data'!$A:$A,AR$3,'NREL Scaling Data'!$C:$C,Calculations!$L111,'NREL Scaling Data'!$D:$D,Calculations!$N111) + 1) * AR111,0)</f>
        <v>353009174.4349075</v>
      </c>
      <c r="AT111" s="45">
        <f>IFERROR(((SUMIFS('NREL Scaling Data'!$F:$F,'NREL Scaling Data'!$B:$B,UPPER(About!$B$1),'NREL Scaling Data'!$E:$E,Calculations!$M111,'NREL Scaling Data'!$A:$A,AT$3,'NREL Scaling Data'!$C:$C,Calculations!$L111,'NREL Scaling Data'!$D:$D,Calculations!$N111)-SUMIFS('NREL Scaling Data'!$F:$F,'NREL Scaling Data'!$B:$B,UPPER(About!$B$1),'NREL Scaling Data'!$E:$E,Calculations!$M111,'NREL Scaling Data'!$A:$A,AS$3,'NREL Scaling Data'!$C:$C,Calculations!$L111,'NREL Scaling Data'!$D:$D,Calculations!$N111))/SUMIFS('NREL Scaling Data'!$F:$F,'NREL Scaling Data'!$B:$B,UPPER(About!$B$1),'NREL Scaling Data'!$E:$E,Calculations!$M111,'NREL Scaling Data'!$A:$A,AS$3,'NREL Scaling Data'!$C:$C,Calculations!$L111,'NREL Scaling Data'!$D:$D,Calculations!$N111) + 1) * AS111,0)</f>
        <v>354658135.86262083</v>
      </c>
    </row>
    <row r="112" spans="2:46">
      <c r="I112" s="12" t="s">
        <v>1084</v>
      </c>
      <c r="J112" s="209">
        <f>IFERROR(SUMIFS('NREL Scaling Data'!F:F,'NREL Scaling Data'!B:B,UPPER(About!$B$1),'NREL Scaling Data'!E:E,Calculations!M112,'NREL Scaling Data'!A:A, 2021,'NREL Scaling Data'!C:C,Calculations!L112,'NREL Scaling Data'!D:D,Calculations!N112) / SUMIFS('NREL Scaling Data'!F:F,'NREL Scaling Data'!B:B,UPPER(About!$B$1),'NREL Scaling Data'!A:A, 2021,'NREL Scaling Data'!C:C,Calculations!L112,'NREL Scaling Data'!D:D,Calculations!N112),0)</f>
        <v>0</v>
      </c>
      <c r="K112" s="210">
        <f t="shared" si="23"/>
        <v>5.7633672610931462E-2</v>
      </c>
      <c r="L112" s="209" t="s">
        <v>1022</v>
      </c>
      <c r="M112" s="12" t="s">
        <v>1014</v>
      </c>
      <c r="N112" s="1" t="s">
        <v>83</v>
      </c>
      <c r="O112" s="7">
        <f t="shared" si="24"/>
        <v>0</v>
      </c>
      <c r="P112" s="7">
        <f t="shared" si="25"/>
        <v>0</v>
      </c>
      <c r="Q112" s="45">
        <f>SUMIFS('SEDS 2021'!$F$23:$F$40,'SEDS 2021'!E$23:E$40,Calculations!L112,'SEDS 2021'!D$23:D$40,Calculations!N112)*J112*K112</f>
        <v>0</v>
      </c>
      <c r="R112" s="45">
        <f>IFERROR(((SUMIFS('NREL Scaling Data'!$F:$F,'NREL Scaling Data'!$B:$B,UPPER(About!$B$1),'NREL Scaling Data'!$E:$E,Calculations!$M112,'NREL Scaling Data'!$A:$A,R$3,'NREL Scaling Data'!$C:$C,Calculations!$L112,'NREL Scaling Data'!$D:$D,Calculations!$N112)-SUMIFS('NREL Scaling Data'!$F:$F,'NREL Scaling Data'!$B:$B,UPPER(About!$B$1),'NREL Scaling Data'!$E:$E,Calculations!$M112,'NREL Scaling Data'!$A:$A,Q$3,'NREL Scaling Data'!$C:$C,Calculations!$L112,'NREL Scaling Data'!$D:$D,Calculations!$N112))/SUMIFS('NREL Scaling Data'!$F:$F,'NREL Scaling Data'!$B:$B,UPPER(About!$B$1),'NREL Scaling Data'!$E:$E,Calculations!$M112,'NREL Scaling Data'!$A:$A,Q$3,'NREL Scaling Data'!$C:$C,Calculations!$L112,'NREL Scaling Data'!$D:$D,Calculations!$N112) + 1) * Q112,0)</f>
        <v>0</v>
      </c>
      <c r="S112" s="45">
        <f>IFERROR(((SUMIFS('NREL Scaling Data'!$F:$F,'NREL Scaling Data'!$B:$B,UPPER(About!$B$1),'NREL Scaling Data'!$E:$E,Calculations!$M112,'NREL Scaling Data'!$A:$A,S$3,'NREL Scaling Data'!$C:$C,Calculations!$L112,'NREL Scaling Data'!$D:$D,Calculations!$N112)-SUMIFS('NREL Scaling Data'!$F:$F,'NREL Scaling Data'!$B:$B,UPPER(About!$B$1),'NREL Scaling Data'!$E:$E,Calculations!$M112,'NREL Scaling Data'!$A:$A,R$3,'NREL Scaling Data'!$C:$C,Calculations!$L112,'NREL Scaling Data'!$D:$D,Calculations!$N112))/SUMIFS('NREL Scaling Data'!$F:$F,'NREL Scaling Data'!$B:$B,UPPER(About!$B$1),'NREL Scaling Data'!$E:$E,Calculations!$M112,'NREL Scaling Data'!$A:$A,R$3,'NREL Scaling Data'!$C:$C,Calculations!$L112,'NREL Scaling Data'!$D:$D,Calculations!$N112) + 1) * R112,0)</f>
        <v>0</v>
      </c>
      <c r="T112" s="45">
        <f>IFERROR(((SUMIFS('NREL Scaling Data'!$F:$F,'NREL Scaling Data'!$B:$B,UPPER(About!$B$1),'NREL Scaling Data'!$E:$E,Calculations!$M112,'NREL Scaling Data'!$A:$A,T$3,'NREL Scaling Data'!$C:$C,Calculations!$L112,'NREL Scaling Data'!$D:$D,Calculations!$N112)-SUMIFS('NREL Scaling Data'!$F:$F,'NREL Scaling Data'!$B:$B,UPPER(About!$B$1),'NREL Scaling Data'!$E:$E,Calculations!$M112,'NREL Scaling Data'!$A:$A,S$3,'NREL Scaling Data'!$C:$C,Calculations!$L112,'NREL Scaling Data'!$D:$D,Calculations!$N112))/SUMIFS('NREL Scaling Data'!$F:$F,'NREL Scaling Data'!$B:$B,UPPER(About!$B$1),'NREL Scaling Data'!$E:$E,Calculations!$M112,'NREL Scaling Data'!$A:$A,S$3,'NREL Scaling Data'!$C:$C,Calculations!$L112,'NREL Scaling Data'!$D:$D,Calculations!$N112) + 1) * S112,0)</f>
        <v>0</v>
      </c>
      <c r="U112" s="45">
        <f>IFERROR(((SUMIFS('NREL Scaling Data'!$F:$F,'NREL Scaling Data'!$B:$B,UPPER(About!$B$1),'NREL Scaling Data'!$E:$E,Calculations!$M112,'NREL Scaling Data'!$A:$A,U$3,'NREL Scaling Data'!$C:$C,Calculations!$L112,'NREL Scaling Data'!$D:$D,Calculations!$N112)-SUMIFS('NREL Scaling Data'!$F:$F,'NREL Scaling Data'!$B:$B,UPPER(About!$B$1),'NREL Scaling Data'!$E:$E,Calculations!$M112,'NREL Scaling Data'!$A:$A,T$3,'NREL Scaling Data'!$C:$C,Calculations!$L112,'NREL Scaling Data'!$D:$D,Calculations!$N112))/SUMIFS('NREL Scaling Data'!$F:$F,'NREL Scaling Data'!$B:$B,UPPER(About!$B$1),'NREL Scaling Data'!$E:$E,Calculations!$M112,'NREL Scaling Data'!$A:$A,T$3,'NREL Scaling Data'!$C:$C,Calculations!$L112,'NREL Scaling Data'!$D:$D,Calculations!$N112) + 1) * T112,0)</f>
        <v>0</v>
      </c>
      <c r="V112" s="45">
        <f>IFERROR(((SUMIFS('NREL Scaling Data'!$F:$F,'NREL Scaling Data'!$B:$B,UPPER(About!$B$1),'NREL Scaling Data'!$E:$E,Calculations!$M112,'NREL Scaling Data'!$A:$A,V$3,'NREL Scaling Data'!$C:$C,Calculations!$L112,'NREL Scaling Data'!$D:$D,Calculations!$N112)-SUMIFS('NREL Scaling Data'!$F:$F,'NREL Scaling Data'!$B:$B,UPPER(About!$B$1),'NREL Scaling Data'!$E:$E,Calculations!$M112,'NREL Scaling Data'!$A:$A,U$3,'NREL Scaling Data'!$C:$C,Calculations!$L112,'NREL Scaling Data'!$D:$D,Calculations!$N112))/SUMIFS('NREL Scaling Data'!$F:$F,'NREL Scaling Data'!$B:$B,UPPER(About!$B$1),'NREL Scaling Data'!$E:$E,Calculations!$M112,'NREL Scaling Data'!$A:$A,U$3,'NREL Scaling Data'!$C:$C,Calculations!$L112,'NREL Scaling Data'!$D:$D,Calculations!$N112) + 1) * U112,0)</f>
        <v>0</v>
      </c>
      <c r="W112" s="45">
        <f>IFERROR(((SUMIFS('NREL Scaling Data'!$F:$F,'NREL Scaling Data'!$B:$B,UPPER(About!$B$1),'NREL Scaling Data'!$E:$E,Calculations!$M112,'NREL Scaling Data'!$A:$A,W$3,'NREL Scaling Data'!$C:$C,Calculations!$L112,'NREL Scaling Data'!$D:$D,Calculations!$N112)-SUMIFS('NREL Scaling Data'!$F:$F,'NREL Scaling Data'!$B:$B,UPPER(About!$B$1),'NREL Scaling Data'!$E:$E,Calculations!$M112,'NREL Scaling Data'!$A:$A,V$3,'NREL Scaling Data'!$C:$C,Calculations!$L112,'NREL Scaling Data'!$D:$D,Calculations!$N112))/SUMIFS('NREL Scaling Data'!$F:$F,'NREL Scaling Data'!$B:$B,UPPER(About!$B$1),'NREL Scaling Data'!$E:$E,Calculations!$M112,'NREL Scaling Data'!$A:$A,V$3,'NREL Scaling Data'!$C:$C,Calculations!$L112,'NREL Scaling Data'!$D:$D,Calculations!$N112) + 1) * V112,0)</f>
        <v>0</v>
      </c>
      <c r="X112" s="45">
        <f>IFERROR(((SUMIFS('NREL Scaling Data'!$F:$F,'NREL Scaling Data'!$B:$B,UPPER(About!$B$1),'NREL Scaling Data'!$E:$E,Calculations!$M112,'NREL Scaling Data'!$A:$A,X$3,'NREL Scaling Data'!$C:$C,Calculations!$L112,'NREL Scaling Data'!$D:$D,Calculations!$N112)-SUMIFS('NREL Scaling Data'!$F:$F,'NREL Scaling Data'!$B:$B,UPPER(About!$B$1),'NREL Scaling Data'!$E:$E,Calculations!$M112,'NREL Scaling Data'!$A:$A,W$3,'NREL Scaling Data'!$C:$C,Calculations!$L112,'NREL Scaling Data'!$D:$D,Calculations!$N112))/SUMIFS('NREL Scaling Data'!$F:$F,'NREL Scaling Data'!$B:$B,UPPER(About!$B$1),'NREL Scaling Data'!$E:$E,Calculations!$M112,'NREL Scaling Data'!$A:$A,W$3,'NREL Scaling Data'!$C:$C,Calculations!$L112,'NREL Scaling Data'!$D:$D,Calculations!$N112) + 1) * W112,0)</f>
        <v>0</v>
      </c>
      <c r="Y112" s="45">
        <f>IFERROR(((SUMIFS('NREL Scaling Data'!$F:$F,'NREL Scaling Data'!$B:$B,UPPER(About!$B$1),'NREL Scaling Data'!$E:$E,Calculations!$M112,'NREL Scaling Data'!$A:$A,Y$3,'NREL Scaling Data'!$C:$C,Calculations!$L112,'NREL Scaling Data'!$D:$D,Calculations!$N112)-SUMIFS('NREL Scaling Data'!$F:$F,'NREL Scaling Data'!$B:$B,UPPER(About!$B$1),'NREL Scaling Data'!$E:$E,Calculations!$M112,'NREL Scaling Data'!$A:$A,X$3,'NREL Scaling Data'!$C:$C,Calculations!$L112,'NREL Scaling Data'!$D:$D,Calculations!$N112))/SUMIFS('NREL Scaling Data'!$F:$F,'NREL Scaling Data'!$B:$B,UPPER(About!$B$1),'NREL Scaling Data'!$E:$E,Calculations!$M112,'NREL Scaling Data'!$A:$A,X$3,'NREL Scaling Data'!$C:$C,Calculations!$L112,'NREL Scaling Data'!$D:$D,Calculations!$N112) + 1) * X112,0)</f>
        <v>0</v>
      </c>
      <c r="Z112" s="45">
        <f>IFERROR(((SUMIFS('NREL Scaling Data'!$F:$F,'NREL Scaling Data'!$B:$B,UPPER(About!$B$1),'NREL Scaling Data'!$E:$E,Calculations!$M112,'NREL Scaling Data'!$A:$A,Z$3,'NREL Scaling Data'!$C:$C,Calculations!$L112,'NREL Scaling Data'!$D:$D,Calculations!$N112)-SUMIFS('NREL Scaling Data'!$F:$F,'NREL Scaling Data'!$B:$B,UPPER(About!$B$1),'NREL Scaling Data'!$E:$E,Calculations!$M112,'NREL Scaling Data'!$A:$A,Y$3,'NREL Scaling Data'!$C:$C,Calculations!$L112,'NREL Scaling Data'!$D:$D,Calculations!$N112))/SUMIFS('NREL Scaling Data'!$F:$F,'NREL Scaling Data'!$B:$B,UPPER(About!$B$1),'NREL Scaling Data'!$E:$E,Calculations!$M112,'NREL Scaling Data'!$A:$A,Y$3,'NREL Scaling Data'!$C:$C,Calculations!$L112,'NREL Scaling Data'!$D:$D,Calculations!$N112) + 1) * Y112,0)</f>
        <v>0</v>
      </c>
      <c r="AA112" s="45">
        <f>IFERROR(((SUMIFS('NREL Scaling Data'!$F:$F,'NREL Scaling Data'!$B:$B,UPPER(About!$B$1),'NREL Scaling Data'!$E:$E,Calculations!$M112,'NREL Scaling Data'!$A:$A,AA$3,'NREL Scaling Data'!$C:$C,Calculations!$L112,'NREL Scaling Data'!$D:$D,Calculations!$N112)-SUMIFS('NREL Scaling Data'!$F:$F,'NREL Scaling Data'!$B:$B,UPPER(About!$B$1),'NREL Scaling Data'!$E:$E,Calculations!$M112,'NREL Scaling Data'!$A:$A,Z$3,'NREL Scaling Data'!$C:$C,Calculations!$L112,'NREL Scaling Data'!$D:$D,Calculations!$N112))/SUMIFS('NREL Scaling Data'!$F:$F,'NREL Scaling Data'!$B:$B,UPPER(About!$B$1),'NREL Scaling Data'!$E:$E,Calculations!$M112,'NREL Scaling Data'!$A:$A,Z$3,'NREL Scaling Data'!$C:$C,Calculations!$L112,'NREL Scaling Data'!$D:$D,Calculations!$N112) + 1) * Z112,0)</f>
        <v>0</v>
      </c>
      <c r="AB112" s="45">
        <f>IFERROR(((SUMIFS('NREL Scaling Data'!$F:$F,'NREL Scaling Data'!$B:$B,UPPER(About!$B$1),'NREL Scaling Data'!$E:$E,Calculations!$M112,'NREL Scaling Data'!$A:$A,AB$3,'NREL Scaling Data'!$C:$C,Calculations!$L112,'NREL Scaling Data'!$D:$D,Calculations!$N112)-SUMIFS('NREL Scaling Data'!$F:$F,'NREL Scaling Data'!$B:$B,UPPER(About!$B$1),'NREL Scaling Data'!$E:$E,Calculations!$M112,'NREL Scaling Data'!$A:$A,AA$3,'NREL Scaling Data'!$C:$C,Calculations!$L112,'NREL Scaling Data'!$D:$D,Calculations!$N112))/SUMIFS('NREL Scaling Data'!$F:$F,'NREL Scaling Data'!$B:$B,UPPER(About!$B$1),'NREL Scaling Data'!$E:$E,Calculations!$M112,'NREL Scaling Data'!$A:$A,AA$3,'NREL Scaling Data'!$C:$C,Calculations!$L112,'NREL Scaling Data'!$D:$D,Calculations!$N112) + 1) * AA112,0)</f>
        <v>0</v>
      </c>
      <c r="AC112" s="45">
        <f>IFERROR(((SUMIFS('NREL Scaling Data'!$F:$F,'NREL Scaling Data'!$B:$B,UPPER(About!$B$1),'NREL Scaling Data'!$E:$E,Calculations!$M112,'NREL Scaling Data'!$A:$A,AC$3,'NREL Scaling Data'!$C:$C,Calculations!$L112,'NREL Scaling Data'!$D:$D,Calculations!$N112)-SUMIFS('NREL Scaling Data'!$F:$F,'NREL Scaling Data'!$B:$B,UPPER(About!$B$1),'NREL Scaling Data'!$E:$E,Calculations!$M112,'NREL Scaling Data'!$A:$A,AB$3,'NREL Scaling Data'!$C:$C,Calculations!$L112,'NREL Scaling Data'!$D:$D,Calculations!$N112))/SUMIFS('NREL Scaling Data'!$F:$F,'NREL Scaling Data'!$B:$B,UPPER(About!$B$1),'NREL Scaling Data'!$E:$E,Calculations!$M112,'NREL Scaling Data'!$A:$A,AB$3,'NREL Scaling Data'!$C:$C,Calculations!$L112,'NREL Scaling Data'!$D:$D,Calculations!$N112) + 1) * AB112,0)</f>
        <v>0</v>
      </c>
      <c r="AD112" s="45">
        <f>IFERROR(((SUMIFS('NREL Scaling Data'!$F:$F,'NREL Scaling Data'!$B:$B,UPPER(About!$B$1),'NREL Scaling Data'!$E:$E,Calculations!$M112,'NREL Scaling Data'!$A:$A,AD$3,'NREL Scaling Data'!$C:$C,Calculations!$L112,'NREL Scaling Data'!$D:$D,Calculations!$N112)-SUMIFS('NREL Scaling Data'!$F:$F,'NREL Scaling Data'!$B:$B,UPPER(About!$B$1),'NREL Scaling Data'!$E:$E,Calculations!$M112,'NREL Scaling Data'!$A:$A,AC$3,'NREL Scaling Data'!$C:$C,Calculations!$L112,'NREL Scaling Data'!$D:$D,Calculations!$N112))/SUMIFS('NREL Scaling Data'!$F:$F,'NREL Scaling Data'!$B:$B,UPPER(About!$B$1),'NREL Scaling Data'!$E:$E,Calculations!$M112,'NREL Scaling Data'!$A:$A,AC$3,'NREL Scaling Data'!$C:$C,Calculations!$L112,'NREL Scaling Data'!$D:$D,Calculations!$N112) + 1) * AC112,0)</f>
        <v>0</v>
      </c>
      <c r="AE112" s="45">
        <f>IFERROR(((SUMIFS('NREL Scaling Data'!$F:$F,'NREL Scaling Data'!$B:$B,UPPER(About!$B$1),'NREL Scaling Data'!$E:$E,Calculations!$M112,'NREL Scaling Data'!$A:$A,AE$3,'NREL Scaling Data'!$C:$C,Calculations!$L112,'NREL Scaling Data'!$D:$D,Calculations!$N112)-SUMIFS('NREL Scaling Data'!$F:$F,'NREL Scaling Data'!$B:$B,UPPER(About!$B$1),'NREL Scaling Data'!$E:$E,Calculations!$M112,'NREL Scaling Data'!$A:$A,AD$3,'NREL Scaling Data'!$C:$C,Calculations!$L112,'NREL Scaling Data'!$D:$D,Calculations!$N112))/SUMIFS('NREL Scaling Data'!$F:$F,'NREL Scaling Data'!$B:$B,UPPER(About!$B$1),'NREL Scaling Data'!$E:$E,Calculations!$M112,'NREL Scaling Data'!$A:$A,AD$3,'NREL Scaling Data'!$C:$C,Calculations!$L112,'NREL Scaling Data'!$D:$D,Calculations!$N112) + 1) * AD112,0)</f>
        <v>0</v>
      </c>
      <c r="AF112" s="45">
        <f>IFERROR(((SUMIFS('NREL Scaling Data'!$F:$F,'NREL Scaling Data'!$B:$B,UPPER(About!$B$1),'NREL Scaling Data'!$E:$E,Calculations!$M112,'NREL Scaling Data'!$A:$A,AF$3,'NREL Scaling Data'!$C:$C,Calculations!$L112,'NREL Scaling Data'!$D:$D,Calculations!$N112)-SUMIFS('NREL Scaling Data'!$F:$F,'NREL Scaling Data'!$B:$B,UPPER(About!$B$1),'NREL Scaling Data'!$E:$E,Calculations!$M112,'NREL Scaling Data'!$A:$A,AE$3,'NREL Scaling Data'!$C:$C,Calculations!$L112,'NREL Scaling Data'!$D:$D,Calculations!$N112))/SUMIFS('NREL Scaling Data'!$F:$F,'NREL Scaling Data'!$B:$B,UPPER(About!$B$1),'NREL Scaling Data'!$E:$E,Calculations!$M112,'NREL Scaling Data'!$A:$A,AE$3,'NREL Scaling Data'!$C:$C,Calculations!$L112,'NREL Scaling Data'!$D:$D,Calculations!$N112) + 1) * AE112,0)</f>
        <v>0</v>
      </c>
      <c r="AG112" s="45">
        <f>IFERROR(((SUMIFS('NREL Scaling Data'!$F:$F,'NREL Scaling Data'!$B:$B,UPPER(About!$B$1),'NREL Scaling Data'!$E:$E,Calculations!$M112,'NREL Scaling Data'!$A:$A,AG$3,'NREL Scaling Data'!$C:$C,Calculations!$L112,'NREL Scaling Data'!$D:$D,Calculations!$N112)-SUMIFS('NREL Scaling Data'!$F:$F,'NREL Scaling Data'!$B:$B,UPPER(About!$B$1),'NREL Scaling Data'!$E:$E,Calculations!$M112,'NREL Scaling Data'!$A:$A,AF$3,'NREL Scaling Data'!$C:$C,Calculations!$L112,'NREL Scaling Data'!$D:$D,Calculations!$N112))/SUMIFS('NREL Scaling Data'!$F:$F,'NREL Scaling Data'!$B:$B,UPPER(About!$B$1),'NREL Scaling Data'!$E:$E,Calculations!$M112,'NREL Scaling Data'!$A:$A,AF$3,'NREL Scaling Data'!$C:$C,Calculations!$L112,'NREL Scaling Data'!$D:$D,Calculations!$N112) + 1) * AF112,0)</f>
        <v>0</v>
      </c>
      <c r="AH112" s="45">
        <f>IFERROR(((SUMIFS('NREL Scaling Data'!$F:$F,'NREL Scaling Data'!$B:$B,UPPER(About!$B$1),'NREL Scaling Data'!$E:$E,Calculations!$M112,'NREL Scaling Data'!$A:$A,AH$3,'NREL Scaling Data'!$C:$C,Calculations!$L112,'NREL Scaling Data'!$D:$D,Calculations!$N112)-SUMIFS('NREL Scaling Data'!$F:$F,'NREL Scaling Data'!$B:$B,UPPER(About!$B$1),'NREL Scaling Data'!$E:$E,Calculations!$M112,'NREL Scaling Data'!$A:$A,AG$3,'NREL Scaling Data'!$C:$C,Calculations!$L112,'NREL Scaling Data'!$D:$D,Calculations!$N112))/SUMIFS('NREL Scaling Data'!$F:$F,'NREL Scaling Data'!$B:$B,UPPER(About!$B$1),'NREL Scaling Data'!$E:$E,Calculations!$M112,'NREL Scaling Data'!$A:$A,AG$3,'NREL Scaling Data'!$C:$C,Calculations!$L112,'NREL Scaling Data'!$D:$D,Calculations!$N112) + 1) * AG112,0)</f>
        <v>0</v>
      </c>
      <c r="AI112" s="45">
        <f>IFERROR(((SUMIFS('NREL Scaling Data'!$F:$F,'NREL Scaling Data'!$B:$B,UPPER(About!$B$1),'NREL Scaling Data'!$E:$E,Calculations!$M112,'NREL Scaling Data'!$A:$A,AI$3,'NREL Scaling Data'!$C:$C,Calculations!$L112,'NREL Scaling Data'!$D:$D,Calculations!$N112)-SUMIFS('NREL Scaling Data'!$F:$F,'NREL Scaling Data'!$B:$B,UPPER(About!$B$1),'NREL Scaling Data'!$E:$E,Calculations!$M112,'NREL Scaling Data'!$A:$A,AH$3,'NREL Scaling Data'!$C:$C,Calculations!$L112,'NREL Scaling Data'!$D:$D,Calculations!$N112))/SUMIFS('NREL Scaling Data'!$F:$F,'NREL Scaling Data'!$B:$B,UPPER(About!$B$1),'NREL Scaling Data'!$E:$E,Calculations!$M112,'NREL Scaling Data'!$A:$A,AH$3,'NREL Scaling Data'!$C:$C,Calculations!$L112,'NREL Scaling Data'!$D:$D,Calculations!$N112) + 1) * AH112,0)</f>
        <v>0</v>
      </c>
      <c r="AJ112" s="45">
        <f>IFERROR(((SUMIFS('NREL Scaling Data'!$F:$F,'NREL Scaling Data'!$B:$B,UPPER(About!$B$1),'NREL Scaling Data'!$E:$E,Calculations!$M112,'NREL Scaling Data'!$A:$A,AJ$3,'NREL Scaling Data'!$C:$C,Calculations!$L112,'NREL Scaling Data'!$D:$D,Calculations!$N112)-SUMIFS('NREL Scaling Data'!$F:$F,'NREL Scaling Data'!$B:$B,UPPER(About!$B$1),'NREL Scaling Data'!$E:$E,Calculations!$M112,'NREL Scaling Data'!$A:$A,AI$3,'NREL Scaling Data'!$C:$C,Calculations!$L112,'NREL Scaling Data'!$D:$D,Calculations!$N112))/SUMIFS('NREL Scaling Data'!$F:$F,'NREL Scaling Data'!$B:$B,UPPER(About!$B$1),'NREL Scaling Data'!$E:$E,Calculations!$M112,'NREL Scaling Data'!$A:$A,AI$3,'NREL Scaling Data'!$C:$C,Calculations!$L112,'NREL Scaling Data'!$D:$D,Calculations!$N112) + 1) * AI112,0)</f>
        <v>0</v>
      </c>
      <c r="AK112" s="45">
        <f>IFERROR(((SUMIFS('NREL Scaling Data'!$F:$F,'NREL Scaling Data'!$B:$B,UPPER(About!$B$1),'NREL Scaling Data'!$E:$E,Calculations!$M112,'NREL Scaling Data'!$A:$A,AK$3,'NREL Scaling Data'!$C:$C,Calculations!$L112,'NREL Scaling Data'!$D:$D,Calculations!$N112)-SUMIFS('NREL Scaling Data'!$F:$F,'NREL Scaling Data'!$B:$B,UPPER(About!$B$1),'NREL Scaling Data'!$E:$E,Calculations!$M112,'NREL Scaling Data'!$A:$A,AJ$3,'NREL Scaling Data'!$C:$C,Calculations!$L112,'NREL Scaling Data'!$D:$D,Calculations!$N112))/SUMIFS('NREL Scaling Data'!$F:$F,'NREL Scaling Data'!$B:$B,UPPER(About!$B$1),'NREL Scaling Data'!$E:$E,Calculations!$M112,'NREL Scaling Data'!$A:$A,AJ$3,'NREL Scaling Data'!$C:$C,Calculations!$L112,'NREL Scaling Data'!$D:$D,Calculations!$N112) + 1) * AJ112,0)</f>
        <v>0</v>
      </c>
      <c r="AL112" s="45">
        <f>IFERROR(((SUMIFS('NREL Scaling Data'!$F:$F,'NREL Scaling Data'!$B:$B,UPPER(About!$B$1),'NREL Scaling Data'!$E:$E,Calculations!$M112,'NREL Scaling Data'!$A:$A,AL$3,'NREL Scaling Data'!$C:$C,Calculations!$L112,'NREL Scaling Data'!$D:$D,Calculations!$N112)-SUMIFS('NREL Scaling Data'!$F:$F,'NREL Scaling Data'!$B:$B,UPPER(About!$B$1),'NREL Scaling Data'!$E:$E,Calculations!$M112,'NREL Scaling Data'!$A:$A,AK$3,'NREL Scaling Data'!$C:$C,Calculations!$L112,'NREL Scaling Data'!$D:$D,Calculations!$N112))/SUMIFS('NREL Scaling Data'!$F:$F,'NREL Scaling Data'!$B:$B,UPPER(About!$B$1),'NREL Scaling Data'!$E:$E,Calculations!$M112,'NREL Scaling Data'!$A:$A,AK$3,'NREL Scaling Data'!$C:$C,Calculations!$L112,'NREL Scaling Data'!$D:$D,Calculations!$N112) + 1) * AK112,0)</f>
        <v>0</v>
      </c>
      <c r="AM112" s="45">
        <f>IFERROR(((SUMIFS('NREL Scaling Data'!$F:$F,'NREL Scaling Data'!$B:$B,UPPER(About!$B$1),'NREL Scaling Data'!$E:$E,Calculations!$M112,'NREL Scaling Data'!$A:$A,AM$3,'NREL Scaling Data'!$C:$C,Calculations!$L112,'NREL Scaling Data'!$D:$D,Calculations!$N112)-SUMIFS('NREL Scaling Data'!$F:$F,'NREL Scaling Data'!$B:$B,UPPER(About!$B$1),'NREL Scaling Data'!$E:$E,Calculations!$M112,'NREL Scaling Data'!$A:$A,AL$3,'NREL Scaling Data'!$C:$C,Calculations!$L112,'NREL Scaling Data'!$D:$D,Calculations!$N112))/SUMIFS('NREL Scaling Data'!$F:$F,'NREL Scaling Data'!$B:$B,UPPER(About!$B$1),'NREL Scaling Data'!$E:$E,Calculations!$M112,'NREL Scaling Data'!$A:$A,AL$3,'NREL Scaling Data'!$C:$C,Calculations!$L112,'NREL Scaling Data'!$D:$D,Calculations!$N112) + 1) * AL112,0)</f>
        <v>0</v>
      </c>
      <c r="AN112" s="45">
        <f>IFERROR(((SUMIFS('NREL Scaling Data'!$F:$F,'NREL Scaling Data'!$B:$B,UPPER(About!$B$1),'NREL Scaling Data'!$E:$E,Calculations!$M112,'NREL Scaling Data'!$A:$A,AN$3,'NREL Scaling Data'!$C:$C,Calculations!$L112,'NREL Scaling Data'!$D:$D,Calculations!$N112)-SUMIFS('NREL Scaling Data'!$F:$F,'NREL Scaling Data'!$B:$B,UPPER(About!$B$1),'NREL Scaling Data'!$E:$E,Calculations!$M112,'NREL Scaling Data'!$A:$A,AM$3,'NREL Scaling Data'!$C:$C,Calculations!$L112,'NREL Scaling Data'!$D:$D,Calculations!$N112))/SUMIFS('NREL Scaling Data'!$F:$F,'NREL Scaling Data'!$B:$B,UPPER(About!$B$1),'NREL Scaling Data'!$E:$E,Calculations!$M112,'NREL Scaling Data'!$A:$A,AM$3,'NREL Scaling Data'!$C:$C,Calculations!$L112,'NREL Scaling Data'!$D:$D,Calculations!$N112) + 1) * AM112,0)</f>
        <v>0</v>
      </c>
      <c r="AO112" s="45">
        <f>IFERROR(((SUMIFS('NREL Scaling Data'!$F:$F,'NREL Scaling Data'!$B:$B,UPPER(About!$B$1),'NREL Scaling Data'!$E:$E,Calculations!$M112,'NREL Scaling Data'!$A:$A,AO$3,'NREL Scaling Data'!$C:$C,Calculations!$L112,'NREL Scaling Data'!$D:$D,Calculations!$N112)-SUMIFS('NREL Scaling Data'!$F:$F,'NREL Scaling Data'!$B:$B,UPPER(About!$B$1),'NREL Scaling Data'!$E:$E,Calculations!$M112,'NREL Scaling Data'!$A:$A,AN$3,'NREL Scaling Data'!$C:$C,Calculations!$L112,'NREL Scaling Data'!$D:$D,Calculations!$N112))/SUMIFS('NREL Scaling Data'!$F:$F,'NREL Scaling Data'!$B:$B,UPPER(About!$B$1),'NREL Scaling Data'!$E:$E,Calculations!$M112,'NREL Scaling Data'!$A:$A,AN$3,'NREL Scaling Data'!$C:$C,Calculations!$L112,'NREL Scaling Data'!$D:$D,Calculations!$N112) + 1) * AN112,0)</f>
        <v>0</v>
      </c>
      <c r="AP112" s="45">
        <f>IFERROR(((SUMIFS('NREL Scaling Data'!$F:$F,'NREL Scaling Data'!$B:$B,UPPER(About!$B$1),'NREL Scaling Data'!$E:$E,Calculations!$M112,'NREL Scaling Data'!$A:$A,AP$3,'NREL Scaling Data'!$C:$C,Calculations!$L112,'NREL Scaling Data'!$D:$D,Calculations!$N112)-SUMIFS('NREL Scaling Data'!$F:$F,'NREL Scaling Data'!$B:$B,UPPER(About!$B$1),'NREL Scaling Data'!$E:$E,Calculations!$M112,'NREL Scaling Data'!$A:$A,AO$3,'NREL Scaling Data'!$C:$C,Calculations!$L112,'NREL Scaling Data'!$D:$D,Calculations!$N112))/SUMIFS('NREL Scaling Data'!$F:$F,'NREL Scaling Data'!$B:$B,UPPER(About!$B$1),'NREL Scaling Data'!$E:$E,Calculations!$M112,'NREL Scaling Data'!$A:$A,AO$3,'NREL Scaling Data'!$C:$C,Calculations!$L112,'NREL Scaling Data'!$D:$D,Calculations!$N112) + 1) * AO112,0)</f>
        <v>0</v>
      </c>
      <c r="AQ112" s="45">
        <f>IFERROR(((SUMIFS('NREL Scaling Data'!$F:$F,'NREL Scaling Data'!$B:$B,UPPER(About!$B$1),'NREL Scaling Data'!$E:$E,Calculations!$M112,'NREL Scaling Data'!$A:$A,AQ$3,'NREL Scaling Data'!$C:$C,Calculations!$L112,'NREL Scaling Data'!$D:$D,Calculations!$N112)-SUMIFS('NREL Scaling Data'!$F:$F,'NREL Scaling Data'!$B:$B,UPPER(About!$B$1),'NREL Scaling Data'!$E:$E,Calculations!$M112,'NREL Scaling Data'!$A:$A,AP$3,'NREL Scaling Data'!$C:$C,Calculations!$L112,'NREL Scaling Data'!$D:$D,Calculations!$N112))/SUMIFS('NREL Scaling Data'!$F:$F,'NREL Scaling Data'!$B:$B,UPPER(About!$B$1),'NREL Scaling Data'!$E:$E,Calculations!$M112,'NREL Scaling Data'!$A:$A,AP$3,'NREL Scaling Data'!$C:$C,Calculations!$L112,'NREL Scaling Data'!$D:$D,Calculations!$N112) + 1) * AP112,0)</f>
        <v>0</v>
      </c>
      <c r="AR112" s="45">
        <f>IFERROR(((SUMIFS('NREL Scaling Data'!$F:$F,'NREL Scaling Data'!$B:$B,UPPER(About!$B$1),'NREL Scaling Data'!$E:$E,Calculations!$M112,'NREL Scaling Data'!$A:$A,AR$3,'NREL Scaling Data'!$C:$C,Calculations!$L112,'NREL Scaling Data'!$D:$D,Calculations!$N112)-SUMIFS('NREL Scaling Data'!$F:$F,'NREL Scaling Data'!$B:$B,UPPER(About!$B$1),'NREL Scaling Data'!$E:$E,Calculations!$M112,'NREL Scaling Data'!$A:$A,AQ$3,'NREL Scaling Data'!$C:$C,Calculations!$L112,'NREL Scaling Data'!$D:$D,Calculations!$N112))/SUMIFS('NREL Scaling Data'!$F:$F,'NREL Scaling Data'!$B:$B,UPPER(About!$B$1),'NREL Scaling Data'!$E:$E,Calculations!$M112,'NREL Scaling Data'!$A:$A,AQ$3,'NREL Scaling Data'!$C:$C,Calculations!$L112,'NREL Scaling Data'!$D:$D,Calculations!$N112) + 1) * AQ112,0)</f>
        <v>0</v>
      </c>
      <c r="AS112" s="45">
        <f>IFERROR(((SUMIFS('NREL Scaling Data'!$F:$F,'NREL Scaling Data'!$B:$B,UPPER(About!$B$1),'NREL Scaling Data'!$E:$E,Calculations!$M112,'NREL Scaling Data'!$A:$A,AS$3,'NREL Scaling Data'!$C:$C,Calculations!$L112,'NREL Scaling Data'!$D:$D,Calculations!$N112)-SUMIFS('NREL Scaling Data'!$F:$F,'NREL Scaling Data'!$B:$B,UPPER(About!$B$1),'NREL Scaling Data'!$E:$E,Calculations!$M112,'NREL Scaling Data'!$A:$A,AR$3,'NREL Scaling Data'!$C:$C,Calculations!$L112,'NREL Scaling Data'!$D:$D,Calculations!$N112))/SUMIFS('NREL Scaling Data'!$F:$F,'NREL Scaling Data'!$B:$B,UPPER(About!$B$1),'NREL Scaling Data'!$E:$E,Calculations!$M112,'NREL Scaling Data'!$A:$A,AR$3,'NREL Scaling Data'!$C:$C,Calculations!$L112,'NREL Scaling Data'!$D:$D,Calculations!$N112) + 1) * AR112,0)</f>
        <v>0</v>
      </c>
      <c r="AT112" s="45">
        <f>IFERROR(((SUMIFS('NREL Scaling Data'!$F:$F,'NREL Scaling Data'!$B:$B,UPPER(About!$B$1),'NREL Scaling Data'!$E:$E,Calculations!$M112,'NREL Scaling Data'!$A:$A,AT$3,'NREL Scaling Data'!$C:$C,Calculations!$L112,'NREL Scaling Data'!$D:$D,Calculations!$N112)-SUMIFS('NREL Scaling Data'!$F:$F,'NREL Scaling Data'!$B:$B,UPPER(About!$B$1),'NREL Scaling Data'!$E:$E,Calculations!$M112,'NREL Scaling Data'!$A:$A,AS$3,'NREL Scaling Data'!$C:$C,Calculations!$L112,'NREL Scaling Data'!$D:$D,Calculations!$N112))/SUMIFS('NREL Scaling Data'!$F:$F,'NREL Scaling Data'!$B:$B,UPPER(About!$B$1),'NREL Scaling Data'!$E:$E,Calculations!$M112,'NREL Scaling Data'!$A:$A,AS$3,'NREL Scaling Data'!$C:$C,Calculations!$L112,'NREL Scaling Data'!$D:$D,Calculations!$N112) + 1) * AS112,0)</f>
        <v>0</v>
      </c>
    </row>
    <row r="113" spans="6:46">
      <c r="I113" s="12" t="s">
        <v>1084</v>
      </c>
      <c r="J113" s="209">
        <f>IFERROR(SUMIFS('NREL Scaling Data'!F:F,'NREL Scaling Data'!B:B,UPPER(About!$B$1),'NREL Scaling Data'!E:E,Calculations!M113,'NREL Scaling Data'!A:A, 2021,'NREL Scaling Data'!C:C,Calculations!L113,'NREL Scaling Data'!D:D,Calculations!N113) / SUMIFS('NREL Scaling Data'!F:F,'NREL Scaling Data'!B:B,UPPER(About!$B$1),'NREL Scaling Data'!A:A, 2021,'NREL Scaling Data'!C:C,Calculations!L113,'NREL Scaling Data'!D:D,Calculations!N113),0)</f>
        <v>0</v>
      </c>
      <c r="K113" s="210">
        <f t="shared" si="23"/>
        <v>5.7633672610931462E-2</v>
      </c>
      <c r="L113" s="209" t="s">
        <v>1022</v>
      </c>
      <c r="M113" s="12" t="s">
        <v>1014</v>
      </c>
      <c r="N113" s="1" t="s">
        <v>981</v>
      </c>
      <c r="O113" s="7">
        <f t="shared" si="24"/>
        <v>0</v>
      </c>
      <c r="P113" s="7">
        <f t="shared" si="25"/>
        <v>0</v>
      </c>
      <c r="Q113" s="45">
        <f>SUMIFS('SEDS 2021'!$F$23:$F$40,'SEDS 2021'!E$23:E$40,Calculations!L113,'SEDS 2021'!D$23:D$40,Calculations!N113)*J113*K113</f>
        <v>0</v>
      </c>
      <c r="R113" s="45">
        <f>IFERROR(((SUMIFS('NREL Scaling Data'!$F:$F,'NREL Scaling Data'!$B:$B,UPPER(About!$B$1),'NREL Scaling Data'!$E:$E,Calculations!$M113,'NREL Scaling Data'!$A:$A,R$3,'NREL Scaling Data'!$C:$C,Calculations!$L113,'NREL Scaling Data'!$D:$D,Calculations!$N113)-SUMIFS('NREL Scaling Data'!$F:$F,'NREL Scaling Data'!$B:$B,UPPER(About!$B$1),'NREL Scaling Data'!$E:$E,Calculations!$M113,'NREL Scaling Data'!$A:$A,Q$3,'NREL Scaling Data'!$C:$C,Calculations!$L113,'NREL Scaling Data'!$D:$D,Calculations!$N113))/SUMIFS('NREL Scaling Data'!$F:$F,'NREL Scaling Data'!$B:$B,UPPER(About!$B$1),'NREL Scaling Data'!$E:$E,Calculations!$M113,'NREL Scaling Data'!$A:$A,Q$3,'NREL Scaling Data'!$C:$C,Calculations!$L113,'NREL Scaling Data'!$D:$D,Calculations!$N113) + 1) * Q113,0)</f>
        <v>0</v>
      </c>
      <c r="S113" s="45">
        <f>IFERROR(((SUMIFS('NREL Scaling Data'!$F:$F,'NREL Scaling Data'!$B:$B,UPPER(About!$B$1),'NREL Scaling Data'!$E:$E,Calculations!$M113,'NREL Scaling Data'!$A:$A,S$3,'NREL Scaling Data'!$C:$C,Calculations!$L113,'NREL Scaling Data'!$D:$D,Calculations!$N113)-SUMIFS('NREL Scaling Data'!$F:$F,'NREL Scaling Data'!$B:$B,UPPER(About!$B$1),'NREL Scaling Data'!$E:$E,Calculations!$M113,'NREL Scaling Data'!$A:$A,R$3,'NREL Scaling Data'!$C:$C,Calculations!$L113,'NREL Scaling Data'!$D:$D,Calculations!$N113))/SUMIFS('NREL Scaling Data'!$F:$F,'NREL Scaling Data'!$B:$B,UPPER(About!$B$1),'NREL Scaling Data'!$E:$E,Calculations!$M113,'NREL Scaling Data'!$A:$A,R$3,'NREL Scaling Data'!$C:$C,Calculations!$L113,'NREL Scaling Data'!$D:$D,Calculations!$N113) + 1) * R113,0)</f>
        <v>0</v>
      </c>
      <c r="T113" s="45">
        <f>IFERROR(((SUMIFS('NREL Scaling Data'!$F:$F,'NREL Scaling Data'!$B:$B,UPPER(About!$B$1),'NREL Scaling Data'!$E:$E,Calculations!$M113,'NREL Scaling Data'!$A:$A,T$3,'NREL Scaling Data'!$C:$C,Calculations!$L113,'NREL Scaling Data'!$D:$D,Calculations!$N113)-SUMIFS('NREL Scaling Data'!$F:$F,'NREL Scaling Data'!$B:$B,UPPER(About!$B$1),'NREL Scaling Data'!$E:$E,Calculations!$M113,'NREL Scaling Data'!$A:$A,S$3,'NREL Scaling Data'!$C:$C,Calculations!$L113,'NREL Scaling Data'!$D:$D,Calculations!$N113))/SUMIFS('NREL Scaling Data'!$F:$F,'NREL Scaling Data'!$B:$B,UPPER(About!$B$1),'NREL Scaling Data'!$E:$E,Calculations!$M113,'NREL Scaling Data'!$A:$A,S$3,'NREL Scaling Data'!$C:$C,Calculations!$L113,'NREL Scaling Data'!$D:$D,Calculations!$N113) + 1) * S113,0)</f>
        <v>0</v>
      </c>
      <c r="U113" s="45">
        <f>IFERROR(((SUMIFS('NREL Scaling Data'!$F:$F,'NREL Scaling Data'!$B:$B,UPPER(About!$B$1),'NREL Scaling Data'!$E:$E,Calculations!$M113,'NREL Scaling Data'!$A:$A,U$3,'NREL Scaling Data'!$C:$C,Calculations!$L113,'NREL Scaling Data'!$D:$D,Calculations!$N113)-SUMIFS('NREL Scaling Data'!$F:$F,'NREL Scaling Data'!$B:$B,UPPER(About!$B$1),'NREL Scaling Data'!$E:$E,Calculations!$M113,'NREL Scaling Data'!$A:$A,T$3,'NREL Scaling Data'!$C:$C,Calculations!$L113,'NREL Scaling Data'!$D:$D,Calculations!$N113))/SUMIFS('NREL Scaling Data'!$F:$F,'NREL Scaling Data'!$B:$B,UPPER(About!$B$1),'NREL Scaling Data'!$E:$E,Calculations!$M113,'NREL Scaling Data'!$A:$A,T$3,'NREL Scaling Data'!$C:$C,Calculations!$L113,'NREL Scaling Data'!$D:$D,Calculations!$N113) + 1) * T113,0)</f>
        <v>0</v>
      </c>
      <c r="V113" s="45">
        <f>IFERROR(((SUMIFS('NREL Scaling Data'!$F:$F,'NREL Scaling Data'!$B:$B,UPPER(About!$B$1),'NREL Scaling Data'!$E:$E,Calculations!$M113,'NREL Scaling Data'!$A:$A,V$3,'NREL Scaling Data'!$C:$C,Calculations!$L113,'NREL Scaling Data'!$D:$D,Calculations!$N113)-SUMIFS('NREL Scaling Data'!$F:$F,'NREL Scaling Data'!$B:$B,UPPER(About!$B$1),'NREL Scaling Data'!$E:$E,Calculations!$M113,'NREL Scaling Data'!$A:$A,U$3,'NREL Scaling Data'!$C:$C,Calculations!$L113,'NREL Scaling Data'!$D:$D,Calculations!$N113))/SUMIFS('NREL Scaling Data'!$F:$F,'NREL Scaling Data'!$B:$B,UPPER(About!$B$1),'NREL Scaling Data'!$E:$E,Calculations!$M113,'NREL Scaling Data'!$A:$A,U$3,'NREL Scaling Data'!$C:$C,Calculations!$L113,'NREL Scaling Data'!$D:$D,Calculations!$N113) + 1) * U113,0)</f>
        <v>0</v>
      </c>
      <c r="W113" s="45">
        <f>IFERROR(((SUMIFS('NREL Scaling Data'!$F:$F,'NREL Scaling Data'!$B:$B,UPPER(About!$B$1),'NREL Scaling Data'!$E:$E,Calculations!$M113,'NREL Scaling Data'!$A:$A,W$3,'NREL Scaling Data'!$C:$C,Calculations!$L113,'NREL Scaling Data'!$D:$D,Calculations!$N113)-SUMIFS('NREL Scaling Data'!$F:$F,'NREL Scaling Data'!$B:$B,UPPER(About!$B$1),'NREL Scaling Data'!$E:$E,Calculations!$M113,'NREL Scaling Data'!$A:$A,V$3,'NREL Scaling Data'!$C:$C,Calculations!$L113,'NREL Scaling Data'!$D:$D,Calculations!$N113))/SUMIFS('NREL Scaling Data'!$F:$F,'NREL Scaling Data'!$B:$B,UPPER(About!$B$1),'NREL Scaling Data'!$E:$E,Calculations!$M113,'NREL Scaling Data'!$A:$A,V$3,'NREL Scaling Data'!$C:$C,Calculations!$L113,'NREL Scaling Data'!$D:$D,Calculations!$N113) + 1) * V113,0)</f>
        <v>0</v>
      </c>
      <c r="X113" s="45">
        <f>IFERROR(((SUMIFS('NREL Scaling Data'!$F:$F,'NREL Scaling Data'!$B:$B,UPPER(About!$B$1),'NREL Scaling Data'!$E:$E,Calculations!$M113,'NREL Scaling Data'!$A:$A,X$3,'NREL Scaling Data'!$C:$C,Calculations!$L113,'NREL Scaling Data'!$D:$D,Calculations!$N113)-SUMIFS('NREL Scaling Data'!$F:$F,'NREL Scaling Data'!$B:$B,UPPER(About!$B$1),'NREL Scaling Data'!$E:$E,Calculations!$M113,'NREL Scaling Data'!$A:$A,W$3,'NREL Scaling Data'!$C:$C,Calculations!$L113,'NREL Scaling Data'!$D:$D,Calculations!$N113))/SUMIFS('NREL Scaling Data'!$F:$F,'NREL Scaling Data'!$B:$B,UPPER(About!$B$1),'NREL Scaling Data'!$E:$E,Calculations!$M113,'NREL Scaling Data'!$A:$A,W$3,'NREL Scaling Data'!$C:$C,Calculations!$L113,'NREL Scaling Data'!$D:$D,Calculations!$N113) + 1) * W113,0)</f>
        <v>0</v>
      </c>
      <c r="Y113" s="45">
        <f>IFERROR(((SUMIFS('NREL Scaling Data'!$F:$F,'NREL Scaling Data'!$B:$B,UPPER(About!$B$1),'NREL Scaling Data'!$E:$E,Calculations!$M113,'NREL Scaling Data'!$A:$A,Y$3,'NREL Scaling Data'!$C:$C,Calculations!$L113,'NREL Scaling Data'!$D:$D,Calculations!$N113)-SUMIFS('NREL Scaling Data'!$F:$F,'NREL Scaling Data'!$B:$B,UPPER(About!$B$1),'NREL Scaling Data'!$E:$E,Calculations!$M113,'NREL Scaling Data'!$A:$A,X$3,'NREL Scaling Data'!$C:$C,Calculations!$L113,'NREL Scaling Data'!$D:$D,Calculations!$N113))/SUMIFS('NREL Scaling Data'!$F:$F,'NREL Scaling Data'!$B:$B,UPPER(About!$B$1),'NREL Scaling Data'!$E:$E,Calculations!$M113,'NREL Scaling Data'!$A:$A,X$3,'NREL Scaling Data'!$C:$C,Calculations!$L113,'NREL Scaling Data'!$D:$D,Calculations!$N113) + 1) * X113,0)</f>
        <v>0</v>
      </c>
      <c r="Z113" s="45">
        <f>IFERROR(((SUMIFS('NREL Scaling Data'!$F:$F,'NREL Scaling Data'!$B:$B,UPPER(About!$B$1),'NREL Scaling Data'!$E:$E,Calculations!$M113,'NREL Scaling Data'!$A:$A,Z$3,'NREL Scaling Data'!$C:$C,Calculations!$L113,'NREL Scaling Data'!$D:$D,Calculations!$N113)-SUMIFS('NREL Scaling Data'!$F:$F,'NREL Scaling Data'!$B:$B,UPPER(About!$B$1),'NREL Scaling Data'!$E:$E,Calculations!$M113,'NREL Scaling Data'!$A:$A,Y$3,'NREL Scaling Data'!$C:$C,Calculations!$L113,'NREL Scaling Data'!$D:$D,Calculations!$N113))/SUMIFS('NREL Scaling Data'!$F:$F,'NREL Scaling Data'!$B:$B,UPPER(About!$B$1),'NREL Scaling Data'!$E:$E,Calculations!$M113,'NREL Scaling Data'!$A:$A,Y$3,'NREL Scaling Data'!$C:$C,Calculations!$L113,'NREL Scaling Data'!$D:$D,Calculations!$N113) + 1) * Y113,0)</f>
        <v>0</v>
      </c>
      <c r="AA113" s="45">
        <f>IFERROR(((SUMIFS('NREL Scaling Data'!$F:$F,'NREL Scaling Data'!$B:$B,UPPER(About!$B$1),'NREL Scaling Data'!$E:$E,Calculations!$M113,'NREL Scaling Data'!$A:$A,AA$3,'NREL Scaling Data'!$C:$C,Calculations!$L113,'NREL Scaling Data'!$D:$D,Calculations!$N113)-SUMIFS('NREL Scaling Data'!$F:$F,'NREL Scaling Data'!$B:$B,UPPER(About!$B$1),'NREL Scaling Data'!$E:$E,Calculations!$M113,'NREL Scaling Data'!$A:$A,Z$3,'NREL Scaling Data'!$C:$C,Calculations!$L113,'NREL Scaling Data'!$D:$D,Calculations!$N113))/SUMIFS('NREL Scaling Data'!$F:$F,'NREL Scaling Data'!$B:$B,UPPER(About!$B$1),'NREL Scaling Data'!$E:$E,Calculations!$M113,'NREL Scaling Data'!$A:$A,Z$3,'NREL Scaling Data'!$C:$C,Calculations!$L113,'NREL Scaling Data'!$D:$D,Calculations!$N113) + 1) * Z113,0)</f>
        <v>0</v>
      </c>
      <c r="AB113" s="45">
        <f>IFERROR(((SUMIFS('NREL Scaling Data'!$F:$F,'NREL Scaling Data'!$B:$B,UPPER(About!$B$1),'NREL Scaling Data'!$E:$E,Calculations!$M113,'NREL Scaling Data'!$A:$A,AB$3,'NREL Scaling Data'!$C:$C,Calculations!$L113,'NREL Scaling Data'!$D:$D,Calculations!$N113)-SUMIFS('NREL Scaling Data'!$F:$F,'NREL Scaling Data'!$B:$B,UPPER(About!$B$1),'NREL Scaling Data'!$E:$E,Calculations!$M113,'NREL Scaling Data'!$A:$A,AA$3,'NREL Scaling Data'!$C:$C,Calculations!$L113,'NREL Scaling Data'!$D:$D,Calculations!$N113))/SUMIFS('NREL Scaling Data'!$F:$F,'NREL Scaling Data'!$B:$B,UPPER(About!$B$1),'NREL Scaling Data'!$E:$E,Calculations!$M113,'NREL Scaling Data'!$A:$A,AA$3,'NREL Scaling Data'!$C:$C,Calculations!$L113,'NREL Scaling Data'!$D:$D,Calculations!$N113) + 1) * AA113,0)</f>
        <v>0</v>
      </c>
      <c r="AC113" s="45">
        <f>IFERROR(((SUMIFS('NREL Scaling Data'!$F:$F,'NREL Scaling Data'!$B:$B,UPPER(About!$B$1),'NREL Scaling Data'!$E:$E,Calculations!$M113,'NREL Scaling Data'!$A:$A,AC$3,'NREL Scaling Data'!$C:$C,Calculations!$L113,'NREL Scaling Data'!$D:$D,Calculations!$N113)-SUMIFS('NREL Scaling Data'!$F:$F,'NREL Scaling Data'!$B:$B,UPPER(About!$B$1),'NREL Scaling Data'!$E:$E,Calculations!$M113,'NREL Scaling Data'!$A:$A,AB$3,'NREL Scaling Data'!$C:$C,Calculations!$L113,'NREL Scaling Data'!$D:$D,Calculations!$N113))/SUMIFS('NREL Scaling Data'!$F:$F,'NREL Scaling Data'!$B:$B,UPPER(About!$B$1),'NREL Scaling Data'!$E:$E,Calculations!$M113,'NREL Scaling Data'!$A:$A,AB$3,'NREL Scaling Data'!$C:$C,Calculations!$L113,'NREL Scaling Data'!$D:$D,Calculations!$N113) + 1) * AB113,0)</f>
        <v>0</v>
      </c>
      <c r="AD113" s="45">
        <f>IFERROR(((SUMIFS('NREL Scaling Data'!$F:$F,'NREL Scaling Data'!$B:$B,UPPER(About!$B$1),'NREL Scaling Data'!$E:$E,Calculations!$M113,'NREL Scaling Data'!$A:$A,AD$3,'NREL Scaling Data'!$C:$C,Calculations!$L113,'NREL Scaling Data'!$D:$D,Calculations!$N113)-SUMIFS('NREL Scaling Data'!$F:$F,'NREL Scaling Data'!$B:$B,UPPER(About!$B$1),'NREL Scaling Data'!$E:$E,Calculations!$M113,'NREL Scaling Data'!$A:$A,AC$3,'NREL Scaling Data'!$C:$C,Calculations!$L113,'NREL Scaling Data'!$D:$D,Calculations!$N113))/SUMIFS('NREL Scaling Data'!$F:$F,'NREL Scaling Data'!$B:$B,UPPER(About!$B$1),'NREL Scaling Data'!$E:$E,Calculations!$M113,'NREL Scaling Data'!$A:$A,AC$3,'NREL Scaling Data'!$C:$C,Calculations!$L113,'NREL Scaling Data'!$D:$D,Calculations!$N113) + 1) * AC113,0)</f>
        <v>0</v>
      </c>
      <c r="AE113" s="45">
        <f>IFERROR(((SUMIFS('NREL Scaling Data'!$F:$F,'NREL Scaling Data'!$B:$B,UPPER(About!$B$1),'NREL Scaling Data'!$E:$E,Calculations!$M113,'NREL Scaling Data'!$A:$A,AE$3,'NREL Scaling Data'!$C:$C,Calculations!$L113,'NREL Scaling Data'!$D:$D,Calculations!$N113)-SUMIFS('NREL Scaling Data'!$F:$F,'NREL Scaling Data'!$B:$B,UPPER(About!$B$1),'NREL Scaling Data'!$E:$E,Calculations!$M113,'NREL Scaling Data'!$A:$A,AD$3,'NREL Scaling Data'!$C:$C,Calculations!$L113,'NREL Scaling Data'!$D:$D,Calculations!$N113))/SUMIFS('NREL Scaling Data'!$F:$F,'NREL Scaling Data'!$B:$B,UPPER(About!$B$1),'NREL Scaling Data'!$E:$E,Calculations!$M113,'NREL Scaling Data'!$A:$A,AD$3,'NREL Scaling Data'!$C:$C,Calculations!$L113,'NREL Scaling Data'!$D:$D,Calculations!$N113) + 1) * AD113,0)</f>
        <v>0</v>
      </c>
      <c r="AF113" s="45">
        <f>IFERROR(((SUMIFS('NREL Scaling Data'!$F:$F,'NREL Scaling Data'!$B:$B,UPPER(About!$B$1),'NREL Scaling Data'!$E:$E,Calculations!$M113,'NREL Scaling Data'!$A:$A,AF$3,'NREL Scaling Data'!$C:$C,Calculations!$L113,'NREL Scaling Data'!$D:$D,Calculations!$N113)-SUMIFS('NREL Scaling Data'!$F:$F,'NREL Scaling Data'!$B:$B,UPPER(About!$B$1),'NREL Scaling Data'!$E:$E,Calculations!$M113,'NREL Scaling Data'!$A:$A,AE$3,'NREL Scaling Data'!$C:$C,Calculations!$L113,'NREL Scaling Data'!$D:$D,Calculations!$N113))/SUMIFS('NREL Scaling Data'!$F:$F,'NREL Scaling Data'!$B:$B,UPPER(About!$B$1),'NREL Scaling Data'!$E:$E,Calculations!$M113,'NREL Scaling Data'!$A:$A,AE$3,'NREL Scaling Data'!$C:$C,Calculations!$L113,'NREL Scaling Data'!$D:$D,Calculations!$N113) + 1) * AE113,0)</f>
        <v>0</v>
      </c>
      <c r="AG113" s="45">
        <f>IFERROR(((SUMIFS('NREL Scaling Data'!$F:$F,'NREL Scaling Data'!$B:$B,UPPER(About!$B$1),'NREL Scaling Data'!$E:$E,Calculations!$M113,'NREL Scaling Data'!$A:$A,AG$3,'NREL Scaling Data'!$C:$C,Calculations!$L113,'NREL Scaling Data'!$D:$D,Calculations!$N113)-SUMIFS('NREL Scaling Data'!$F:$F,'NREL Scaling Data'!$B:$B,UPPER(About!$B$1),'NREL Scaling Data'!$E:$E,Calculations!$M113,'NREL Scaling Data'!$A:$A,AF$3,'NREL Scaling Data'!$C:$C,Calculations!$L113,'NREL Scaling Data'!$D:$D,Calculations!$N113))/SUMIFS('NREL Scaling Data'!$F:$F,'NREL Scaling Data'!$B:$B,UPPER(About!$B$1),'NREL Scaling Data'!$E:$E,Calculations!$M113,'NREL Scaling Data'!$A:$A,AF$3,'NREL Scaling Data'!$C:$C,Calculations!$L113,'NREL Scaling Data'!$D:$D,Calculations!$N113) + 1) * AF113,0)</f>
        <v>0</v>
      </c>
      <c r="AH113" s="45">
        <f>IFERROR(((SUMIFS('NREL Scaling Data'!$F:$F,'NREL Scaling Data'!$B:$B,UPPER(About!$B$1),'NREL Scaling Data'!$E:$E,Calculations!$M113,'NREL Scaling Data'!$A:$A,AH$3,'NREL Scaling Data'!$C:$C,Calculations!$L113,'NREL Scaling Data'!$D:$D,Calculations!$N113)-SUMIFS('NREL Scaling Data'!$F:$F,'NREL Scaling Data'!$B:$B,UPPER(About!$B$1),'NREL Scaling Data'!$E:$E,Calculations!$M113,'NREL Scaling Data'!$A:$A,AG$3,'NREL Scaling Data'!$C:$C,Calculations!$L113,'NREL Scaling Data'!$D:$D,Calculations!$N113))/SUMIFS('NREL Scaling Data'!$F:$F,'NREL Scaling Data'!$B:$B,UPPER(About!$B$1),'NREL Scaling Data'!$E:$E,Calculations!$M113,'NREL Scaling Data'!$A:$A,AG$3,'NREL Scaling Data'!$C:$C,Calculations!$L113,'NREL Scaling Data'!$D:$D,Calculations!$N113) + 1) * AG113,0)</f>
        <v>0</v>
      </c>
      <c r="AI113" s="45">
        <f>IFERROR(((SUMIFS('NREL Scaling Data'!$F:$F,'NREL Scaling Data'!$B:$B,UPPER(About!$B$1),'NREL Scaling Data'!$E:$E,Calculations!$M113,'NREL Scaling Data'!$A:$A,AI$3,'NREL Scaling Data'!$C:$C,Calculations!$L113,'NREL Scaling Data'!$D:$D,Calculations!$N113)-SUMIFS('NREL Scaling Data'!$F:$F,'NREL Scaling Data'!$B:$B,UPPER(About!$B$1),'NREL Scaling Data'!$E:$E,Calculations!$M113,'NREL Scaling Data'!$A:$A,AH$3,'NREL Scaling Data'!$C:$C,Calculations!$L113,'NREL Scaling Data'!$D:$D,Calculations!$N113))/SUMIFS('NREL Scaling Data'!$F:$F,'NREL Scaling Data'!$B:$B,UPPER(About!$B$1),'NREL Scaling Data'!$E:$E,Calculations!$M113,'NREL Scaling Data'!$A:$A,AH$3,'NREL Scaling Data'!$C:$C,Calculations!$L113,'NREL Scaling Data'!$D:$D,Calculations!$N113) + 1) * AH113,0)</f>
        <v>0</v>
      </c>
      <c r="AJ113" s="45">
        <f>IFERROR(((SUMIFS('NREL Scaling Data'!$F:$F,'NREL Scaling Data'!$B:$B,UPPER(About!$B$1),'NREL Scaling Data'!$E:$E,Calculations!$M113,'NREL Scaling Data'!$A:$A,AJ$3,'NREL Scaling Data'!$C:$C,Calculations!$L113,'NREL Scaling Data'!$D:$D,Calculations!$N113)-SUMIFS('NREL Scaling Data'!$F:$F,'NREL Scaling Data'!$B:$B,UPPER(About!$B$1),'NREL Scaling Data'!$E:$E,Calculations!$M113,'NREL Scaling Data'!$A:$A,AI$3,'NREL Scaling Data'!$C:$C,Calculations!$L113,'NREL Scaling Data'!$D:$D,Calculations!$N113))/SUMIFS('NREL Scaling Data'!$F:$F,'NREL Scaling Data'!$B:$B,UPPER(About!$B$1),'NREL Scaling Data'!$E:$E,Calculations!$M113,'NREL Scaling Data'!$A:$A,AI$3,'NREL Scaling Data'!$C:$C,Calculations!$L113,'NREL Scaling Data'!$D:$D,Calculations!$N113) + 1) * AI113,0)</f>
        <v>0</v>
      </c>
      <c r="AK113" s="45">
        <f>IFERROR(((SUMIFS('NREL Scaling Data'!$F:$F,'NREL Scaling Data'!$B:$B,UPPER(About!$B$1),'NREL Scaling Data'!$E:$E,Calculations!$M113,'NREL Scaling Data'!$A:$A,AK$3,'NREL Scaling Data'!$C:$C,Calculations!$L113,'NREL Scaling Data'!$D:$D,Calculations!$N113)-SUMIFS('NREL Scaling Data'!$F:$F,'NREL Scaling Data'!$B:$B,UPPER(About!$B$1),'NREL Scaling Data'!$E:$E,Calculations!$M113,'NREL Scaling Data'!$A:$A,AJ$3,'NREL Scaling Data'!$C:$C,Calculations!$L113,'NREL Scaling Data'!$D:$D,Calculations!$N113))/SUMIFS('NREL Scaling Data'!$F:$F,'NREL Scaling Data'!$B:$B,UPPER(About!$B$1),'NREL Scaling Data'!$E:$E,Calculations!$M113,'NREL Scaling Data'!$A:$A,AJ$3,'NREL Scaling Data'!$C:$C,Calculations!$L113,'NREL Scaling Data'!$D:$D,Calculations!$N113) + 1) * AJ113,0)</f>
        <v>0</v>
      </c>
      <c r="AL113" s="45">
        <f>IFERROR(((SUMIFS('NREL Scaling Data'!$F:$F,'NREL Scaling Data'!$B:$B,UPPER(About!$B$1),'NREL Scaling Data'!$E:$E,Calculations!$M113,'NREL Scaling Data'!$A:$A,AL$3,'NREL Scaling Data'!$C:$C,Calculations!$L113,'NREL Scaling Data'!$D:$D,Calculations!$N113)-SUMIFS('NREL Scaling Data'!$F:$F,'NREL Scaling Data'!$B:$B,UPPER(About!$B$1),'NREL Scaling Data'!$E:$E,Calculations!$M113,'NREL Scaling Data'!$A:$A,AK$3,'NREL Scaling Data'!$C:$C,Calculations!$L113,'NREL Scaling Data'!$D:$D,Calculations!$N113))/SUMIFS('NREL Scaling Data'!$F:$F,'NREL Scaling Data'!$B:$B,UPPER(About!$B$1),'NREL Scaling Data'!$E:$E,Calculations!$M113,'NREL Scaling Data'!$A:$A,AK$3,'NREL Scaling Data'!$C:$C,Calculations!$L113,'NREL Scaling Data'!$D:$D,Calculations!$N113) + 1) * AK113,0)</f>
        <v>0</v>
      </c>
      <c r="AM113" s="45">
        <f>IFERROR(((SUMIFS('NREL Scaling Data'!$F:$F,'NREL Scaling Data'!$B:$B,UPPER(About!$B$1),'NREL Scaling Data'!$E:$E,Calculations!$M113,'NREL Scaling Data'!$A:$A,AM$3,'NREL Scaling Data'!$C:$C,Calculations!$L113,'NREL Scaling Data'!$D:$D,Calculations!$N113)-SUMIFS('NREL Scaling Data'!$F:$F,'NREL Scaling Data'!$B:$B,UPPER(About!$B$1),'NREL Scaling Data'!$E:$E,Calculations!$M113,'NREL Scaling Data'!$A:$A,AL$3,'NREL Scaling Data'!$C:$C,Calculations!$L113,'NREL Scaling Data'!$D:$D,Calculations!$N113))/SUMIFS('NREL Scaling Data'!$F:$F,'NREL Scaling Data'!$B:$B,UPPER(About!$B$1),'NREL Scaling Data'!$E:$E,Calculations!$M113,'NREL Scaling Data'!$A:$A,AL$3,'NREL Scaling Data'!$C:$C,Calculations!$L113,'NREL Scaling Data'!$D:$D,Calculations!$N113) + 1) * AL113,0)</f>
        <v>0</v>
      </c>
      <c r="AN113" s="45">
        <f>IFERROR(((SUMIFS('NREL Scaling Data'!$F:$F,'NREL Scaling Data'!$B:$B,UPPER(About!$B$1),'NREL Scaling Data'!$E:$E,Calculations!$M113,'NREL Scaling Data'!$A:$A,AN$3,'NREL Scaling Data'!$C:$C,Calculations!$L113,'NREL Scaling Data'!$D:$D,Calculations!$N113)-SUMIFS('NREL Scaling Data'!$F:$F,'NREL Scaling Data'!$B:$B,UPPER(About!$B$1),'NREL Scaling Data'!$E:$E,Calculations!$M113,'NREL Scaling Data'!$A:$A,AM$3,'NREL Scaling Data'!$C:$C,Calculations!$L113,'NREL Scaling Data'!$D:$D,Calculations!$N113))/SUMIFS('NREL Scaling Data'!$F:$F,'NREL Scaling Data'!$B:$B,UPPER(About!$B$1),'NREL Scaling Data'!$E:$E,Calculations!$M113,'NREL Scaling Data'!$A:$A,AM$3,'NREL Scaling Data'!$C:$C,Calculations!$L113,'NREL Scaling Data'!$D:$D,Calculations!$N113) + 1) * AM113,0)</f>
        <v>0</v>
      </c>
      <c r="AO113" s="45">
        <f>IFERROR(((SUMIFS('NREL Scaling Data'!$F:$F,'NREL Scaling Data'!$B:$B,UPPER(About!$B$1),'NREL Scaling Data'!$E:$E,Calculations!$M113,'NREL Scaling Data'!$A:$A,AO$3,'NREL Scaling Data'!$C:$C,Calculations!$L113,'NREL Scaling Data'!$D:$D,Calculations!$N113)-SUMIFS('NREL Scaling Data'!$F:$F,'NREL Scaling Data'!$B:$B,UPPER(About!$B$1),'NREL Scaling Data'!$E:$E,Calculations!$M113,'NREL Scaling Data'!$A:$A,AN$3,'NREL Scaling Data'!$C:$C,Calculations!$L113,'NREL Scaling Data'!$D:$D,Calculations!$N113))/SUMIFS('NREL Scaling Data'!$F:$F,'NREL Scaling Data'!$B:$B,UPPER(About!$B$1),'NREL Scaling Data'!$E:$E,Calculations!$M113,'NREL Scaling Data'!$A:$A,AN$3,'NREL Scaling Data'!$C:$C,Calculations!$L113,'NREL Scaling Data'!$D:$D,Calculations!$N113) + 1) * AN113,0)</f>
        <v>0</v>
      </c>
      <c r="AP113" s="45">
        <f>IFERROR(((SUMIFS('NREL Scaling Data'!$F:$F,'NREL Scaling Data'!$B:$B,UPPER(About!$B$1),'NREL Scaling Data'!$E:$E,Calculations!$M113,'NREL Scaling Data'!$A:$A,AP$3,'NREL Scaling Data'!$C:$C,Calculations!$L113,'NREL Scaling Data'!$D:$D,Calculations!$N113)-SUMIFS('NREL Scaling Data'!$F:$F,'NREL Scaling Data'!$B:$B,UPPER(About!$B$1),'NREL Scaling Data'!$E:$E,Calculations!$M113,'NREL Scaling Data'!$A:$A,AO$3,'NREL Scaling Data'!$C:$C,Calculations!$L113,'NREL Scaling Data'!$D:$D,Calculations!$N113))/SUMIFS('NREL Scaling Data'!$F:$F,'NREL Scaling Data'!$B:$B,UPPER(About!$B$1),'NREL Scaling Data'!$E:$E,Calculations!$M113,'NREL Scaling Data'!$A:$A,AO$3,'NREL Scaling Data'!$C:$C,Calculations!$L113,'NREL Scaling Data'!$D:$D,Calculations!$N113) + 1) * AO113,0)</f>
        <v>0</v>
      </c>
      <c r="AQ113" s="45">
        <f>IFERROR(((SUMIFS('NREL Scaling Data'!$F:$F,'NREL Scaling Data'!$B:$B,UPPER(About!$B$1),'NREL Scaling Data'!$E:$E,Calculations!$M113,'NREL Scaling Data'!$A:$A,AQ$3,'NREL Scaling Data'!$C:$C,Calculations!$L113,'NREL Scaling Data'!$D:$D,Calculations!$N113)-SUMIFS('NREL Scaling Data'!$F:$F,'NREL Scaling Data'!$B:$B,UPPER(About!$B$1),'NREL Scaling Data'!$E:$E,Calculations!$M113,'NREL Scaling Data'!$A:$A,AP$3,'NREL Scaling Data'!$C:$C,Calculations!$L113,'NREL Scaling Data'!$D:$D,Calculations!$N113))/SUMIFS('NREL Scaling Data'!$F:$F,'NREL Scaling Data'!$B:$B,UPPER(About!$B$1),'NREL Scaling Data'!$E:$E,Calculations!$M113,'NREL Scaling Data'!$A:$A,AP$3,'NREL Scaling Data'!$C:$C,Calculations!$L113,'NREL Scaling Data'!$D:$D,Calculations!$N113) + 1) * AP113,0)</f>
        <v>0</v>
      </c>
      <c r="AR113" s="45">
        <f>IFERROR(((SUMIFS('NREL Scaling Data'!$F:$F,'NREL Scaling Data'!$B:$B,UPPER(About!$B$1),'NREL Scaling Data'!$E:$E,Calculations!$M113,'NREL Scaling Data'!$A:$A,AR$3,'NREL Scaling Data'!$C:$C,Calculations!$L113,'NREL Scaling Data'!$D:$D,Calculations!$N113)-SUMIFS('NREL Scaling Data'!$F:$F,'NREL Scaling Data'!$B:$B,UPPER(About!$B$1),'NREL Scaling Data'!$E:$E,Calculations!$M113,'NREL Scaling Data'!$A:$A,AQ$3,'NREL Scaling Data'!$C:$C,Calculations!$L113,'NREL Scaling Data'!$D:$D,Calculations!$N113))/SUMIFS('NREL Scaling Data'!$F:$F,'NREL Scaling Data'!$B:$B,UPPER(About!$B$1),'NREL Scaling Data'!$E:$E,Calculations!$M113,'NREL Scaling Data'!$A:$A,AQ$3,'NREL Scaling Data'!$C:$C,Calculations!$L113,'NREL Scaling Data'!$D:$D,Calculations!$N113) + 1) * AQ113,0)</f>
        <v>0</v>
      </c>
      <c r="AS113" s="45">
        <f>IFERROR(((SUMIFS('NREL Scaling Data'!$F:$F,'NREL Scaling Data'!$B:$B,UPPER(About!$B$1),'NREL Scaling Data'!$E:$E,Calculations!$M113,'NREL Scaling Data'!$A:$A,AS$3,'NREL Scaling Data'!$C:$C,Calculations!$L113,'NREL Scaling Data'!$D:$D,Calculations!$N113)-SUMIFS('NREL Scaling Data'!$F:$F,'NREL Scaling Data'!$B:$B,UPPER(About!$B$1),'NREL Scaling Data'!$E:$E,Calculations!$M113,'NREL Scaling Data'!$A:$A,AR$3,'NREL Scaling Data'!$C:$C,Calculations!$L113,'NREL Scaling Data'!$D:$D,Calculations!$N113))/SUMIFS('NREL Scaling Data'!$F:$F,'NREL Scaling Data'!$B:$B,UPPER(About!$B$1),'NREL Scaling Data'!$E:$E,Calculations!$M113,'NREL Scaling Data'!$A:$A,AR$3,'NREL Scaling Data'!$C:$C,Calculations!$L113,'NREL Scaling Data'!$D:$D,Calculations!$N113) + 1) * AR113,0)</f>
        <v>0</v>
      </c>
      <c r="AT113" s="45">
        <f>IFERROR(((SUMIFS('NREL Scaling Data'!$F:$F,'NREL Scaling Data'!$B:$B,UPPER(About!$B$1),'NREL Scaling Data'!$E:$E,Calculations!$M113,'NREL Scaling Data'!$A:$A,AT$3,'NREL Scaling Data'!$C:$C,Calculations!$L113,'NREL Scaling Data'!$D:$D,Calculations!$N113)-SUMIFS('NREL Scaling Data'!$F:$F,'NREL Scaling Data'!$B:$B,UPPER(About!$B$1),'NREL Scaling Data'!$E:$E,Calculations!$M113,'NREL Scaling Data'!$A:$A,AS$3,'NREL Scaling Data'!$C:$C,Calculations!$L113,'NREL Scaling Data'!$D:$D,Calculations!$N113))/SUMIFS('NREL Scaling Data'!$F:$F,'NREL Scaling Data'!$B:$B,UPPER(About!$B$1),'NREL Scaling Data'!$E:$E,Calculations!$M113,'NREL Scaling Data'!$A:$A,AS$3,'NREL Scaling Data'!$C:$C,Calculations!$L113,'NREL Scaling Data'!$D:$D,Calculations!$N113) + 1) * AS113,0)</f>
        <v>0</v>
      </c>
    </row>
    <row r="114" spans="6:46">
      <c r="I114" s="12" t="s">
        <v>1084</v>
      </c>
      <c r="J114" s="209">
        <f>IFERROR(SUMIFS('NREL Scaling Data'!F:F,'NREL Scaling Data'!B:B,UPPER(About!$B$1),'NREL Scaling Data'!E:E,Calculations!M114,'NREL Scaling Data'!A:A, 2021,'NREL Scaling Data'!C:C,Calculations!L114,'NREL Scaling Data'!D:D,Calculations!N114) / SUMIFS('NREL Scaling Data'!F:F,'NREL Scaling Data'!B:B,UPPER(About!$B$1),'NREL Scaling Data'!A:A, 2021,'NREL Scaling Data'!C:C,Calculations!L114,'NREL Scaling Data'!D:D,Calculations!N114),0)</f>
        <v>0</v>
      </c>
      <c r="K114" s="210">
        <f t="shared" si="23"/>
        <v>5.7633672610931462E-2</v>
      </c>
      <c r="L114" s="209" t="s">
        <v>1022</v>
      </c>
      <c r="M114" s="12" t="s">
        <v>1014</v>
      </c>
      <c r="N114" s="1" t="s">
        <v>969</v>
      </c>
      <c r="O114" s="7">
        <f t="shared" si="24"/>
        <v>0</v>
      </c>
      <c r="P114" s="7">
        <f t="shared" si="25"/>
        <v>0</v>
      </c>
      <c r="Q114" s="45">
        <f>SUMIFS('SEDS 2021'!$F$23:$F$40,'SEDS 2021'!E$23:E$40,Calculations!L114,'SEDS 2021'!D$23:D$40,Calculations!N114)*J114*K114</f>
        <v>0</v>
      </c>
      <c r="R114" s="45">
        <f>IFERROR(((SUMIFS('NREL Scaling Data'!$F:$F,'NREL Scaling Data'!$B:$B,UPPER(About!$B$1),'NREL Scaling Data'!$E:$E,Calculations!$M114,'NREL Scaling Data'!$A:$A,R$3,'NREL Scaling Data'!$C:$C,Calculations!$L114,'NREL Scaling Data'!$D:$D,Calculations!$N114)-SUMIFS('NREL Scaling Data'!$F:$F,'NREL Scaling Data'!$B:$B,UPPER(About!$B$1),'NREL Scaling Data'!$E:$E,Calculations!$M114,'NREL Scaling Data'!$A:$A,Q$3,'NREL Scaling Data'!$C:$C,Calculations!$L114,'NREL Scaling Data'!$D:$D,Calculations!$N114))/SUMIFS('NREL Scaling Data'!$F:$F,'NREL Scaling Data'!$B:$B,UPPER(About!$B$1),'NREL Scaling Data'!$E:$E,Calculations!$M114,'NREL Scaling Data'!$A:$A,Q$3,'NREL Scaling Data'!$C:$C,Calculations!$L114,'NREL Scaling Data'!$D:$D,Calculations!$N114) + 1) * Q114,0)</f>
        <v>0</v>
      </c>
      <c r="S114" s="45">
        <f>IFERROR(((SUMIFS('NREL Scaling Data'!$F:$F,'NREL Scaling Data'!$B:$B,UPPER(About!$B$1),'NREL Scaling Data'!$E:$E,Calculations!$M114,'NREL Scaling Data'!$A:$A,S$3,'NREL Scaling Data'!$C:$C,Calculations!$L114,'NREL Scaling Data'!$D:$D,Calculations!$N114)-SUMIFS('NREL Scaling Data'!$F:$F,'NREL Scaling Data'!$B:$B,UPPER(About!$B$1),'NREL Scaling Data'!$E:$E,Calculations!$M114,'NREL Scaling Data'!$A:$A,R$3,'NREL Scaling Data'!$C:$C,Calculations!$L114,'NREL Scaling Data'!$D:$D,Calculations!$N114))/SUMIFS('NREL Scaling Data'!$F:$F,'NREL Scaling Data'!$B:$B,UPPER(About!$B$1),'NREL Scaling Data'!$E:$E,Calculations!$M114,'NREL Scaling Data'!$A:$A,R$3,'NREL Scaling Data'!$C:$C,Calculations!$L114,'NREL Scaling Data'!$D:$D,Calculations!$N114) + 1) * R114,0)</f>
        <v>0</v>
      </c>
      <c r="T114" s="45">
        <f>IFERROR(((SUMIFS('NREL Scaling Data'!$F:$F,'NREL Scaling Data'!$B:$B,UPPER(About!$B$1),'NREL Scaling Data'!$E:$E,Calculations!$M114,'NREL Scaling Data'!$A:$A,T$3,'NREL Scaling Data'!$C:$C,Calculations!$L114,'NREL Scaling Data'!$D:$D,Calculations!$N114)-SUMIFS('NREL Scaling Data'!$F:$F,'NREL Scaling Data'!$B:$B,UPPER(About!$B$1),'NREL Scaling Data'!$E:$E,Calculations!$M114,'NREL Scaling Data'!$A:$A,S$3,'NREL Scaling Data'!$C:$C,Calculations!$L114,'NREL Scaling Data'!$D:$D,Calculations!$N114))/SUMIFS('NREL Scaling Data'!$F:$F,'NREL Scaling Data'!$B:$B,UPPER(About!$B$1),'NREL Scaling Data'!$E:$E,Calculations!$M114,'NREL Scaling Data'!$A:$A,S$3,'NREL Scaling Data'!$C:$C,Calculations!$L114,'NREL Scaling Data'!$D:$D,Calculations!$N114) + 1) * S114,0)</f>
        <v>0</v>
      </c>
      <c r="U114" s="45">
        <f>IFERROR(((SUMIFS('NREL Scaling Data'!$F:$F,'NREL Scaling Data'!$B:$B,UPPER(About!$B$1),'NREL Scaling Data'!$E:$E,Calculations!$M114,'NREL Scaling Data'!$A:$A,U$3,'NREL Scaling Data'!$C:$C,Calculations!$L114,'NREL Scaling Data'!$D:$D,Calculations!$N114)-SUMIFS('NREL Scaling Data'!$F:$F,'NREL Scaling Data'!$B:$B,UPPER(About!$B$1),'NREL Scaling Data'!$E:$E,Calculations!$M114,'NREL Scaling Data'!$A:$A,T$3,'NREL Scaling Data'!$C:$C,Calculations!$L114,'NREL Scaling Data'!$D:$D,Calculations!$N114))/SUMIFS('NREL Scaling Data'!$F:$F,'NREL Scaling Data'!$B:$B,UPPER(About!$B$1),'NREL Scaling Data'!$E:$E,Calculations!$M114,'NREL Scaling Data'!$A:$A,T$3,'NREL Scaling Data'!$C:$C,Calculations!$L114,'NREL Scaling Data'!$D:$D,Calculations!$N114) + 1) * T114,0)</f>
        <v>0</v>
      </c>
      <c r="V114" s="45">
        <f>IFERROR(((SUMIFS('NREL Scaling Data'!$F:$F,'NREL Scaling Data'!$B:$B,UPPER(About!$B$1),'NREL Scaling Data'!$E:$E,Calculations!$M114,'NREL Scaling Data'!$A:$A,V$3,'NREL Scaling Data'!$C:$C,Calculations!$L114,'NREL Scaling Data'!$D:$D,Calculations!$N114)-SUMIFS('NREL Scaling Data'!$F:$F,'NREL Scaling Data'!$B:$B,UPPER(About!$B$1),'NREL Scaling Data'!$E:$E,Calculations!$M114,'NREL Scaling Data'!$A:$A,U$3,'NREL Scaling Data'!$C:$C,Calculations!$L114,'NREL Scaling Data'!$D:$D,Calculations!$N114))/SUMIFS('NREL Scaling Data'!$F:$F,'NREL Scaling Data'!$B:$B,UPPER(About!$B$1),'NREL Scaling Data'!$E:$E,Calculations!$M114,'NREL Scaling Data'!$A:$A,U$3,'NREL Scaling Data'!$C:$C,Calculations!$L114,'NREL Scaling Data'!$D:$D,Calculations!$N114) + 1) * U114,0)</f>
        <v>0</v>
      </c>
      <c r="W114" s="45">
        <f>IFERROR(((SUMIFS('NREL Scaling Data'!$F:$F,'NREL Scaling Data'!$B:$B,UPPER(About!$B$1),'NREL Scaling Data'!$E:$E,Calculations!$M114,'NREL Scaling Data'!$A:$A,W$3,'NREL Scaling Data'!$C:$C,Calculations!$L114,'NREL Scaling Data'!$D:$D,Calculations!$N114)-SUMIFS('NREL Scaling Data'!$F:$F,'NREL Scaling Data'!$B:$B,UPPER(About!$B$1),'NREL Scaling Data'!$E:$E,Calculations!$M114,'NREL Scaling Data'!$A:$A,V$3,'NREL Scaling Data'!$C:$C,Calculations!$L114,'NREL Scaling Data'!$D:$D,Calculations!$N114))/SUMIFS('NREL Scaling Data'!$F:$F,'NREL Scaling Data'!$B:$B,UPPER(About!$B$1),'NREL Scaling Data'!$E:$E,Calculations!$M114,'NREL Scaling Data'!$A:$A,V$3,'NREL Scaling Data'!$C:$C,Calculations!$L114,'NREL Scaling Data'!$D:$D,Calculations!$N114) + 1) * V114,0)</f>
        <v>0</v>
      </c>
      <c r="X114" s="45">
        <f>IFERROR(((SUMIFS('NREL Scaling Data'!$F:$F,'NREL Scaling Data'!$B:$B,UPPER(About!$B$1),'NREL Scaling Data'!$E:$E,Calculations!$M114,'NREL Scaling Data'!$A:$A,X$3,'NREL Scaling Data'!$C:$C,Calculations!$L114,'NREL Scaling Data'!$D:$D,Calculations!$N114)-SUMIFS('NREL Scaling Data'!$F:$F,'NREL Scaling Data'!$B:$B,UPPER(About!$B$1),'NREL Scaling Data'!$E:$E,Calculations!$M114,'NREL Scaling Data'!$A:$A,W$3,'NREL Scaling Data'!$C:$C,Calculations!$L114,'NREL Scaling Data'!$D:$D,Calculations!$N114))/SUMIFS('NREL Scaling Data'!$F:$F,'NREL Scaling Data'!$B:$B,UPPER(About!$B$1),'NREL Scaling Data'!$E:$E,Calculations!$M114,'NREL Scaling Data'!$A:$A,W$3,'NREL Scaling Data'!$C:$C,Calculations!$L114,'NREL Scaling Data'!$D:$D,Calculations!$N114) + 1) * W114,0)</f>
        <v>0</v>
      </c>
      <c r="Y114" s="45">
        <f>IFERROR(((SUMIFS('NREL Scaling Data'!$F:$F,'NREL Scaling Data'!$B:$B,UPPER(About!$B$1),'NREL Scaling Data'!$E:$E,Calculations!$M114,'NREL Scaling Data'!$A:$A,Y$3,'NREL Scaling Data'!$C:$C,Calculations!$L114,'NREL Scaling Data'!$D:$D,Calculations!$N114)-SUMIFS('NREL Scaling Data'!$F:$F,'NREL Scaling Data'!$B:$B,UPPER(About!$B$1),'NREL Scaling Data'!$E:$E,Calculations!$M114,'NREL Scaling Data'!$A:$A,X$3,'NREL Scaling Data'!$C:$C,Calculations!$L114,'NREL Scaling Data'!$D:$D,Calculations!$N114))/SUMIFS('NREL Scaling Data'!$F:$F,'NREL Scaling Data'!$B:$B,UPPER(About!$B$1),'NREL Scaling Data'!$E:$E,Calculations!$M114,'NREL Scaling Data'!$A:$A,X$3,'NREL Scaling Data'!$C:$C,Calculations!$L114,'NREL Scaling Data'!$D:$D,Calculations!$N114) + 1) * X114,0)</f>
        <v>0</v>
      </c>
      <c r="Z114" s="45">
        <f>IFERROR(((SUMIFS('NREL Scaling Data'!$F:$F,'NREL Scaling Data'!$B:$B,UPPER(About!$B$1),'NREL Scaling Data'!$E:$E,Calculations!$M114,'NREL Scaling Data'!$A:$A,Z$3,'NREL Scaling Data'!$C:$C,Calculations!$L114,'NREL Scaling Data'!$D:$D,Calculations!$N114)-SUMIFS('NREL Scaling Data'!$F:$F,'NREL Scaling Data'!$B:$B,UPPER(About!$B$1),'NREL Scaling Data'!$E:$E,Calculations!$M114,'NREL Scaling Data'!$A:$A,Y$3,'NREL Scaling Data'!$C:$C,Calculations!$L114,'NREL Scaling Data'!$D:$D,Calculations!$N114))/SUMIFS('NREL Scaling Data'!$F:$F,'NREL Scaling Data'!$B:$B,UPPER(About!$B$1),'NREL Scaling Data'!$E:$E,Calculations!$M114,'NREL Scaling Data'!$A:$A,Y$3,'NREL Scaling Data'!$C:$C,Calculations!$L114,'NREL Scaling Data'!$D:$D,Calculations!$N114) + 1) * Y114,0)</f>
        <v>0</v>
      </c>
      <c r="AA114" s="45">
        <f>IFERROR(((SUMIFS('NREL Scaling Data'!$F:$F,'NREL Scaling Data'!$B:$B,UPPER(About!$B$1),'NREL Scaling Data'!$E:$E,Calculations!$M114,'NREL Scaling Data'!$A:$A,AA$3,'NREL Scaling Data'!$C:$C,Calculations!$L114,'NREL Scaling Data'!$D:$D,Calculations!$N114)-SUMIFS('NREL Scaling Data'!$F:$F,'NREL Scaling Data'!$B:$B,UPPER(About!$B$1),'NREL Scaling Data'!$E:$E,Calculations!$M114,'NREL Scaling Data'!$A:$A,Z$3,'NREL Scaling Data'!$C:$C,Calculations!$L114,'NREL Scaling Data'!$D:$D,Calculations!$N114))/SUMIFS('NREL Scaling Data'!$F:$F,'NREL Scaling Data'!$B:$B,UPPER(About!$B$1),'NREL Scaling Data'!$E:$E,Calculations!$M114,'NREL Scaling Data'!$A:$A,Z$3,'NREL Scaling Data'!$C:$C,Calculations!$L114,'NREL Scaling Data'!$D:$D,Calculations!$N114) + 1) * Z114,0)</f>
        <v>0</v>
      </c>
      <c r="AB114" s="45">
        <f>IFERROR(((SUMIFS('NREL Scaling Data'!$F:$F,'NREL Scaling Data'!$B:$B,UPPER(About!$B$1),'NREL Scaling Data'!$E:$E,Calculations!$M114,'NREL Scaling Data'!$A:$A,AB$3,'NREL Scaling Data'!$C:$C,Calculations!$L114,'NREL Scaling Data'!$D:$D,Calculations!$N114)-SUMIFS('NREL Scaling Data'!$F:$F,'NREL Scaling Data'!$B:$B,UPPER(About!$B$1),'NREL Scaling Data'!$E:$E,Calculations!$M114,'NREL Scaling Data'!$A:$A,AA$3,'NREL Scaling Data'!$C:$C,Calculations!$L114,'NREL Scaling Data'!$D:$D,Calculations!$N114))/SUMIFS('NREL Scaling Data'!$F:$F,'NREL Scaling Data'!$B:$B,UPPER(About!$B$1),'NREL Scaling Data'!$E:$E,Calculations!$M114,'NREL Scaling Data'!$A:$A,AA$3,'NREL Scaling Data'!$C:$C,Calculations!$L114,'NREL Scaling Data'!$D:$D,Calculations!$N114) + 1) * AA114,0)</f>
        <v>0</v>
      </c>
      <c r="AC114" s="45">
        <f>IFERROR(((SUMIFS('NREL Scaling Data'!$F:$F,'NREL Scaling Data'!$B:$B,UPPER(About!$B$1),'NREL Scaling Data'!$E:$E,Calculations!$M114,'NREL Scaling Data'!$A:$A,AC$3,'NREL Scaling Data'!$C:$C,Calculations!$L114,'NREL Scaling Data'!$D:$D,Calculations!$N114)-SUMIFS('NREL Scaling Data'!$F:$F,'NREL Scaling Data'!$B:$B,UPPER(About!$B$1),'NREL Scaling Data'!$E:$E,Calculations!$M114,'NREL Scaling Data'!$A:$A,AB$3,'NREL Scaling Data'!$C:$C,Calculations!$L114,'NREL Scaling Data'!$D:$D,Calculations!$N114))/SUMIFS('NREL Scaling Data'!$F:$F,'NREL Scaling Data'!$B:$B,UPPER(About!$B$1),'NREL Scaling Data'!$E:$E,Calculations!$M114,'NREL Scaling Data'!$A:$A,AB$3,'NREL Scaling Data'!$C:$C,Calculations!$L114,'NREL Scaling Data'!$D:$D,Calculations!$N114) + 1) * AB114,0)</f>
        <v>0</v>
      </c>
      <c r="AD114" s="45">
        <f>IFERROR(((SUMIFS('NREL Scaling Data'!$F:$F,'NREL Scaling Data'!$B:$B,UPPER(About!$B$1),'NREL Scaling Data'!$E:$E,Calculations!$M114,'NREL Scaling Data'!$A:$A,AD$3,'NREL Scaling Data'!$C:$C,Calculations!$L114,'NREL Scaling Data'!$D:$D,Calculations!$N114)-SUMIFS('NREL Scaling Data'!$F:$F,'NREL Scaling Data'!$B:$B,UPPER(About!$B$1),'NREL Scaling Data'!$E:$E,Calculations!$M114,'NREL Scaling Data'!$A:$A,AC$3,'NREL Scaling Data'!$C:$C,Calculations!$L114,'NREL Scaling Data'!$D:$D,Calculations!$N114))/SUMIFS('NREL Scaling Data'!$F:$F,'NREL Scaling Data'!$B:$B,UPPER(About!$B$1),'NREL Scaling Data'!$E:$E,Calculations!$M114,'NREL Scaling Data'!$A:$A,AC$3,'NREL Scaling Data'!$C:$C,Calculations!$L114,'NREL Scaling Data'!$D:$D,Calculations!$N114) + 1) * AC114,0)</f>
        <v>0</v>
      </c>
      <c r="AE114" s="45">
        <f>IFERROR(((SUMIFS('NREL Scaling Data'!$F:$F,'NREL Scaling Data'!$B:$B,UPPER(About!$B$1),'NREL Scaling Data'!$E:$E,Calculations!$M114,'NREL Scaling Data'!$A:$A,AE$3,'NREL Scaling Data'!$C:$C,Calculations!$L114,'NREL Scaling Data'!$D:$D,Calculations!$N114)-SUMIFS('NREL Scaling Data'!$F:$F,'NREL Scaling Data'!$B:$B,UPPER(About!$B$1),'NREL Scaling Data'!$E:$E,Calculations!$M114,'NREL Scaling Data'!$A:$A,AD$3,'NREL Scaling Data'!$C:$C,Calculations!$L114,'NREL Scaling Data'!$D:$D,Calculations!$N114))/SUMIFS('NREL Scaling Data'!$F:$F,'NREL Scaling Data'!$B:$B,UPPER(About!$B$1),'NREL Scaling Data'!$E:$E,Calculations!$M114,'NREL Scaling Data'!$A:$A,AD$3,'NREL Scaling Data'!$C:$C,Calculations!$L114,'NREL Scaling Data'!$D:$D,Calculations!$N114) + 1) * AD114,0)</f>
        <v>0</v>
      </c>
      <c r="AF114" s="45">
        <f>IFERROR(((SUMIFS('NREL Scaling Data'!$F:$F,'NREL Scaling Data'!$B:$B,UPPER(About!$B$1),'NREL Scaling Data'!$E:$E,Calculations!$M114,'NREL Scaling Data'!$A:$A,AF$3,'NREL Scaling Data'!$C:$C,Calculations!$L114,'NREL Scaling Data'!$D:$D,Calculations!$N114)-SUMIFS('NREL Scaling Data'!$F:$F,'NREL Scaling Data'!$B:$B,UPPER(About!$B$1),'NREL Scaling Data'!$E:$E,Calculations!$M114,'NREL Scaling Data'!$A:$A,AE$3,'NREL Scaling Data'!$C:$C,Calculations!$L114,'NREL Scaling Data'!$D:$D,Calculations!$N114))/SUMIFS('NREL Scaling Data'!$F:$F,'NREL Scaling Data'!$B:$B,UPPER(About!$B$1),'NREL Scaling Data'!$E:$E,Calculations!$M114,'NREL Scaling Data'!$A:$A,AE$3,'NREL Scaling Data'!$C:$C,Calculations!$L114,'NREL Scaling Data'!$D:$D,Calculations!$N114) + 1) * AE114,0)</f>
        <v>0</v>
      </c>
      <c r="AG114" s="45">
        <f>IFERROR(((SUMIFS('NREL Scaling Data'!$F:$F,'NREL Scaling Data'!$B:$B,UPPER(About!$B$1),'NREL Scaling Data'!$E:$E,Calculations!$M114,'NREL Scaling Data'!$A:$A,AG$3,'NREL Scaling Data'!$C:$C,Calculations!$L114,'NREL Scaling Data'!$D:$D,Calculations!$N114)-SUMIFS('NREL Scaling Data'!$F:$F,'NREL Scaling Data'!$B:$B,UPPER(About!$B$1),'NREL Scaling Data'!$E:$E,Calculations!$M114,'NREL Scaling Data'!$A:$A,AF$3,'NREL Scaling Data'!$C:$C,Calculations!$L114,'NREL Scaling Data'!$D:$D,Calculations!$N114))/SUMIFS('NREL Scaling Data'!$F:$F,'NREL Scaling Data'!$B:$B,UPPER(About!$B$1),'NREL Scaling Data'!$E:$E,Calculations!$M114,'NREL Scaling Data'!$A:$A,AF$3,'NREL Scaling Data'!$C:$C,Calculations!$L114,'NREL Scaling Data'!$D:$D,Calculations!$N114) + 1) * AF114,0)</f>
        <v>0</v>
      </c>
      <c r="AH114" s="45">
        <f>IFERROR(((SUMIFS('NREL Scaling Data'!$F:$F,'NREL Scaling Data'!$B:$B,UPPER(About!$B$1),'NREL Scaling Data'!$E:$E,Calculations!$M114,'NREL Scaling Data'!$A:$A,AH$3,'NREL Scaling Data'!$C:$C,Calculations!$L114,'NREL Scaling Data'!$D:$D,Calculations!$N114)-SUMIFS('NREL Scaling Data'!$F:$F,'NREL Scaling Data'!$B:$B,UPPER(About!$B$1),'NREL Scaling Data'!$E:$E,Calculations!$M114,'NREL Scaling Data'!$A:$A,AG$3,'NREL Scaling Data'!$C:$C,Calculations!$L114,'NREL Scaling Data'!$D:$D,Calculations!$N114))/SUMIFS('NREL Scaling Data'!$F:$F,'NREL Scaling Data'!$B:$B,UPPER(About!$B$1),'NREL Scaling Data'!$E:$E,Calculations!$M114,'NREL Scaling Data'!$A:$A,AG$3,'NREL Scaling Data'!$C:$C,Calculations!$L114,'NREL Scaling Data'!$D:$D,Calculations!$N114) + 1) * AG114,0)</f>
        <v>0</v>
      </c>
      <c r="AI114" s="45">
        <f>IFERROR(((SUMIFS('NREL Scaling Data'!$F:$F,'NREL Scaling Data'!$B:$B,UPPER(About!$B$1),'NREL Scaling Data'!$E:$E,Calculations!$M114,'NREL Scaling Data'!$A:$A,AI$3,'NREL Scaling Data'!$C:$C,Calculations!$L114,'NREL Scaling Data'!$D:$D,Calculations!$N114)-SUMIFS('NREL Scaling Data'!$F:$F,'NREL Scaling Data'!$B:$B,UPPER(About!$B$1),'NREL Scaling Data'!$E:$E,Calculations!$M114,'NREL Scaling Data'!$A:$A,AH$3,'NREL Scaling Data'!$C:$C,Calculations!$L114,'NREL Scaling Data'!$D:$D,Calculations!$N114))/SUMIFS('NREL Scaling Data'!$F:$F,'NREL Scaling Data'!$B:$B,UPPER(About!$B$1),'NREL Scaling Data'!$E:$E,Calculations!$M114,'NREL Scaling Data'!$A:$A,AH$3,'NREL Scaling Data'!$C:$C,Calculations!$L114,'NREL Scaling Data'!$D:$D,Calculations!$N114) + 1) * AH114,0)</f>
        <v>0</v>
      </c>
      <c r="AJ114" s="45">
        <f>IFERROR(((SUMIFS('NREL Scaling Data'!$F:$F,'NREL Scaling Data'!$B:$B,UPPER(About!$B$1),'NREL Scaling Data'!$E:$E,Calculations!$M114,'NREL Scaling Data'!$A:$A,AJ$3,'NREL Scaling Data'!$C:$C,Calculations!$L114,'NREL Scaling Data'!$D:$D,Calculations!$N114)-SUMIFS('NREL Scaling Data'!$F:$F,'NREL Scaling Data'!$B:$B,UPPER(About!$B$1),'NREL Scaling Data'!$E:$E,Calculations!$M114,'NREL Scaling Data'!$A:$A,AI$3,'NREL Scaling Data'!$C:$C,Calculations!$L114,'NREL Scaling Data'!$D:$D,Calculations!$N114))/SUMIFS('NREL Scaling Data'!$F:$F,'NREL Scaling Data'!$B:$B,UPPER(About!$B$1),'NREL Scaling Data'!$E:$E,Calculations!$M114,'NREL Scaling Data'!$A:$A,AI$3,'NREL Scaling Data'!$C:$C,Calculations!$L114,'NREL Scaling Data'!$D:$D,Calculations!$N114) + 1) * AI114,0)</f>
        <v>0</v>
      </c>
      <c r="AK114" s="45">
        <f>IFERROR(((SUMIFS('NREL Scaling Data'!$F:$F,'NREL Scaling Data'!$B:$B,UPPER(About!$B$1),'NREL Scaling Data'!$E:$E,Calculations!$M114,'NREL Scaling Data'!$A:$A,AK$3,'NREL Scaling Data'!$C:$C,Calculations!$L114,'NREL Scaling Data'!$D:$D,Calculations!$N114)-SUMIFS('NREL Scaling Data'!$F:$F,'NREL Scaling Data'!$B:$B,UPPER(About!$B$1),'NREL Scaling Data'!$E:$E,Calculations!$M114,'NREL Scaling Data'!$A:$A,AJ$3,'NREL Scaling Data'!$C:$C,Calculations!$L114,'NREL Scaling Data'!$D:$D,Calculations!$N114))/SUMIFS('NREL Scaling Data'!$F:$F,'NREL Scaling Data'!$B:$B,UPPER(About!$B$1),'NREL Scaling Data'!$E:$E,Calculations!$M114,'NREL Scaling Data'!$A:$A,AJ$3,'NREL Scaling Data'!$C:$C,Calculations!$L114,'NREL Scaling Data'!$D:$D,Calculations!$N114) + 1) * AJ114,0)</f>
        <v>0</v>
      </c>
      <c r="AL114" s="45">
        <f>IFERROR(((SUMIFS('NREL Scaling Data'!$F:$F,'NREL Scaling Data'!$B:$B,UPPER(About!$B$1),'NREL Scaling Data'!$E:$E,Calculations!$M114,'NREL Scaling Data'!$A:$A,AL$3,'NREL Scaling Data'!$C:$C,Calculations!$L114,'NREL Scaling Data'!$D:$D,Calculations!$N114)-SUMIFS('NREL Scaling Data'!$F:$F,'NREL Scaling Data'!$B:$B,UPPER(About!$B$1),'NREL Scaling Data'!$E:$E,Calculations!$M114,'NREL Scaling Data'!$A:$A,AK$3,'NREL Scaling Data'!$C:$C,Calculations!$L114,'NREL Scaling Data'!$D:$D,Calculations!$N114))/SUMIFS('NREL Scaling Data'!$F:$F,'NREL Scaling Data'!$B:$B,UPPER(About!$B$1),'NREL Scaling Data'!$E:$E,Calculations!$M114,'NREL Scaling Data'!$A:$A,AK$3,'NREL Scaling Data'!$C:$C,Calculations!$L114,'NREL Scaling Data'!$D:$D,Calculations!$N114) + 1) * AK114,0)</f>
        <v>0</v>
      </c>
      <c r="AM114" s="45">
        <f>IFERROR(((SUMIFS('NREL Scaling Data'!$F:$F,'NREL Scaling Data'!$B:$B,UPPER(About!$B$1),'NREL Scaling Data'!$E:$E,Calculations!$M114,'NREL Scaling Data'!$A:$A,AM$3,'NREL Scaling Data'!$C:$C,Calculations!$L114,'NREL Scaling Data'!$D:$D,Calculations!$N114)-SUMIFS('NREL Scaling Data'!$F:$F,'NREL Scaling Data'!$B:$B,UPPER(About!$B$1),'NREL Scaling Data'!$E:$E,Calculations!$M114,'NREL Scaling Data'!$A:$A,AL$3,'NREL Scaling Data'!$C:$C,Calculations!$L114,'NREL Scaling Data'!$D:$D,Calculations!$N114))/SUMIFS('NREL Scaling Data'!$F:$F,'NREL Scaling Data'!$B:$B,UPPER(About!$B$1),'NREL Scaling Data'!$E:$E,Calculations!$M114,'NREL Scaling Data'!$A:$A,AL$3,'NREL Scaling Data'!$C:$C,Calculations!$L114,'NREL Scaling Data'!$D:$D,Calculations!$N114) + 1) * AL114,0)</f>
        <v>0</v>
      </c>
      <c r="AN114" s="45">
        <f>IFERROR(((SUMIFS('NREL Scaling Data'!$F:$F,'NREL Scaling Data'!$B:$B,UPPER(About!$B$1),'NREL Scaling Data'!$E:$E,Calculations!$M114,'NREL Scaling Data'!$A:$A,AN$3,'NREL Scaling Data'!$C:$C,Calculations!$L114,'NREL Scaling Data'!$D:$D,Calculations!$N114)-SUMIFS('NREL Scaling Data'!$F:$F,'NREL Scaling Data'!$B:$B,UPPER(About!$B$1),'NREL Scaling Data'!$E:$E,Calculations!$M114,'NREL Scaling Data'!$A:$A,AM$3,'NREL Scaling Data'!$C:$C,Calculations!$L114,'NREL Scaling Data'!$D:$D,Calculations!$N114))/SUMIFS('NREL Scaling Data'!$F:$F,'NREL Scaling Data'!$B:$B,UPPER(About!$B$1),'NREL Scaling Data'!$E:$E,Calculations!$M114,'NREL Scaling Data'!$A:$A,AM$3,'NREL Scaling Data'!$C:$C,Calculations!$L114,'NREL Scaling Data'!$D:$D,Calculations!$N114) + 1) * AM114,0)</f>
        <v>0</v>
      </c>
      <c r="AO114" s="45">
        <f>IFERROR(((SUMIFS('NREL Scaling Data'!$F:$F,'NREL Scaling Data'!$B:$B,UPPER(About!$B$1),'NREL Scaling Data'!$E:$E,Calculations!$M114,'NREL Scaling Data'!$A:$A,AO$3,'NREL Scaling Data'!$C:$C,Calculations!$L114,'NREL Scaling Data'!$D:$D,Calculations!$N114)-SUMIFS('NREL Scaling Data'!$F:$F,'NREL Scaling Data'!$B:$B,UPPER(About!$B$1),'NREL Scaling Data'!$E:$E,Calculations!$M114,'NREL Scaling Data'!$A:$A,AN$3,'NREL Scaling Data'!$C:$C,Calculations!$L114,'NREL Scaling Data'!$D:$D,Calculations!$N114))/SUMIFS('NREL Scaling Data'!$F:$F,'NREL Scaling Data'!$B:$B,UPPER(About!$B$1),'NREL Scaling Data'!$E:$E,Calculations!$M114,'NREL Scaling Data'!$A:$A,AN$3,'NREL Scaling Data'!$C:$C,Calculations!$L114,'NREL Scaling Data'!$D:$D,Calculations!$N114) + 1) * AN114,0)</f>
        <v>0</v>
      </c>
      <c r="AP114" s="45">
        <f>IFERROR(((SUMIFS('NREL Scaling Data'!$F:$F,'NREL Scaling Data'!$B:$B,UPPER(About!$B$1),'NREL Scaling Data'!$E:$E,Calculations!$M114,'NREL Scaling Data'!$A:$A,AP$3,'NREL Scaling Data'!$C:$C,Calculations!$L114,'NREL Scaling Data'!$D:$D,Calculations!$N114)-SUMIFS('NREL Scaling Data'!$F:$F,'NREL Scaling Data'!$B:$B,UPPER(About!$B$1),'NREL Scaling Data'!$E:$E,Calculations!$M114,'NREL Scaling Data'!$A:$A,AO$3,'NREL Scaling Data'!$C:$C,Calculations!$L114,'NREL Scaling Data'!$D:$D,Calculations!$N114))/SUMIFS('NREL Scaling Data'!$F:$F,'NREL Scaling Data'!$B:$B,UPPER(About!$B$1),'NREL Scaling Data'!$E:$E,Calculations!$M114,'NREL Scaling Data'!$A:$A,AO$3,'NREL Scaling Data'!$C:$C,Calculations!$L114,'NREL Scaling Data'!$D:$D,Calculations!$N114) + 1) * AO114,0)</f>
        <v>0</v>
      </c>
      <c r="AQ114" s="45">
        <f>IFERROR(((SUMIFS('NREL Scaling Data'!$F:$F,'NREL Scaling Data'!$B:$B,UPPER(About!$B$1),'NREL Scaling Data'!$E:$E,Calculations!$M114,'NREL Scaling Data'!$A:$A,AQ$3,'NREL Scaling Data'!$C:$C,Calculations!$L114,'NREL Scaling Data'!$D:$D,Calculations!$N114)-SUMIFS('NREL Scaling Data'!$F:$F,'NREL Scaling Data'!$B:$B,UPPER(About!$B$1),'NREL Scaling Data'!$E:$E,Calculations!$M114,'NREL Scaling Data'!$A:$A,AP$3,'NREL Scaling Data'!$C:$C,Calculations!$L114,'NREL Scaling Data'!$D:$D,Calculations!$N114))/SUMIFS('NREL Scaling Data'!$F:$F,'NREL Scaling Data'!$B:$B,UPPER(About!$B$1),'NREL Scaling Data'!$E:$E,Calculations!$M114,'NREL Scaling Data'!$A:$A,AP$3,'NREL Scaling Data'!$C:$C,Calculations!$L114,'NREL Scaling Data'!$D:$D,Calculations!$N114) + 1) * AP114,0)</f>
        <v>0</v>
      </c>
      <c r="AR114" s="45">
        <f>IFERROR(((SUMIFS('NREL Scaling Data'!$F:$F,'NREL Scaling Data'!$B:$B,UPPER(About!$B$1),'NREL Scaling Data'!$E:$E,Calculations!$M114,'NREL Scaling Data'!$A:$A,AR$3,'NREL Scaling Data'!$C:$C,Calculations!$L114,'NREL Scaling Data'!$D:$D,Calculations!$N114)-SUMIFS('NREL Scaling Data'!$F:$F,'NREL Scaling Data'!$B:$B,UPPER(About!$B$1),'NREL Scaling Data'!$E:$E,Calculations!$M114,'NREL Scaling Data'!$A:$A,AQ$3,'NREL Scaling Data'!$C:$C,Calculations!$L114,'NREL Scaling Data'!$D:$D,Calculations!$N114))/SUMIFS('NREL Scaling Data'!$F:$F,'NREL Scaling Data'!$B:$B,UPPER(About!$B$1),'NREL Scaling Data'!$E:$E,Calculations!$M114,'NREL Scaling Data'!$A:$A,AQ$3,'NREL Scaling Data'!$C:$C,Calculations!$L114,'NREL Scaling Data'!$D:$D,Calculations!$N114) + 1) * AQ114,0)</f>
        <v>0</v>
      </c>
      <c r="AS114" s="45">
        <f>IFERROR(((SUMIFS('NREL Scaling Data'!$F:$F,'NREL Scaling Data'!$B:$B,UPPER(About!$B$1),'NREL Scaling Data'!$E:$E,Calculations!$M114,'NREL Scaling Data'!$A:$A,AS$3,'NREL Scaling Data'!$C:$C,Calculations!$L114,'NREL Scaling Data'!$D:$D,Calculations!$N114)-SUMIFS('NREL Scaling Data'!$F:$F,'NREL Scaling Data'!$B:$B,UPPER(About!$B$1),'NREL Scaling Data'!$E:$E,Calculations!$M114,'NREL Scaling Data'!$A:$A,AR$3,'NREL Scaling Data'!$C:$C,Calculations!$L114,'NREL Scaling Data'!$D:$D,Calculations!$N114))/SUMIFS('NREL Scaling Data'!$F:$F,'NREL Scaling Data'!$B:$B,UPPER(About!$B$1),'NREL Scaling Data'!$E:$E,Calculations!$M114,'NREL Scaling Data'!$A:$A,AR$3,'NREL Scaling Data'!$C:$C,Calculations!$L114,'NREL Scaling Data'!$D:$D,Calculations!$N114) + 1) * AR114,0)</f>
        <v>0</v>
      </c>
      <c r="AT114" s="45">
        <f>IFERROR(((SUMIFS('NREL Scaling Data'!$F:$F,'NREL Scaling Data'!$B:$B,UPPER(About!$B$1),'NREL Scaling Data'!$E:$E,Calculations!$M114,'NREL Scaling Data'!$A:$A,AT$3,'NREL Scaling Data'!$C:$C,Calculations!$L114,'NREL Scaling Data'!$D:$D,Calculations!$N114)-SUMIFS('NREL Scaling Data'!$F:$F,'NREL Scaling Data'!$B:$B,UPPER(About!$B$1),'NREL Scaling Data'!$E:$E,Calculations!$M114,'NREL Scaling Data'!$A:$A,AS$3,'NREL Scaling Data'!$C:$C,Calculations!$L114,'NREL Scaling Data'!$D:$D,Calculations!$N114))/SUMIFS('NREL Scaling Data'!$F:$F,'NREL Scaling Data'!$B:$B,UPPER(About!$B$1),'NREL Scaling Data'!$E:$E,Calculations!$M114,'NREL Scaling Data'!$A:$A,AS$3,'NREL Scaling Data'!$C:$C,Calculations!$L114,'NREL Scaling Data'!$D:$D,Calculations!$N114) + 1) * AS114,0)</f>
        <v>0</v>
      </c>
    </row>
    <row r="115" spans="6:46">
      <c r="I115" s="12" t="s">
        <v>1084</v>
      </c>
      <c r="J115" s="209">
        <f>IFERROR(SUMIFS('NREL Scaling Data'!F:F,'NREL Scaling Data'!B:B,UPPER(About!$B$1),'NREL Scaling Data'!E:E,Calculations!M115,'NREL Scaling Data'!A:A, 2021,'NREL Scaling Data'!C:C,Calculations!L115,'NREL Scaling Data'!D:D,Calculations!N115) / SUMIFS('NREL Scaling Data'!F:F,'NREL Scaling Data'!B:B,UPPER(About!$B$1),'NREL Scaling Data'!A:A, 2021,'NREL Scaling Data'!C:C,Calculations!L115,'NREL Scaling Data'!D:D,Calculations!N115),0)</f>
        <v>0</v>
      </c>
      <c r="K115" s="210">
        <f t="shared" si="23"/>
        <v>5.7633672610931462E-2</v>
      </c>
      <c r="L115" s="209" t="s">
        <v>1022</v>
      </c>
      <c r="M115" s="12" t="s">
        <v>1014</v>
      </c>
      <c r="N115" s="1" t="s">
        <v>1079</v>
      </c>
      <c r="O115" s="7">
        <f t="shared" si="24"/>
        <v>0</v>
      </c>
      <c r="P115" s="7">
        <f t="shared" si="25"/>
        <v>0</v>
      </c>
      <c r="Q115" s="45">
        <f>SUMIFS('SEDS 2021'!$F$23:$F$40,'SEDS 2021'!E$23:E$40,Calculations!L115,'SEDS 2021'!D$23:D$40,Calculations!N115)*J115*K115</f>
        <v>0</v>
      </c>
      <c r="R115" s="45">
        <f>IFERROR(((SUMIFS('NREL Scaling Data'!$F:$F,'NREL Scaling Data'!$B:$B,UPPER(About!$B$1),'NREL Scaling Data'!$E:$E,Calculations!$M115,'NREL Scaling Data'!$A:$A,R$3,'NREL Scaling Data'!$C:$C,Calculations!$L115,'NREL Scaling Data'!$D:$D,Calculations!$N115)-SUMIFS('NREL Scaling Data'!$F:$F,'NREL Scaling Data'!$B:$B,UPPER(About!$B$1),'NREL Scaling Data'!$E:$E,Calculations!$M115,'NREL Scaling Data'!$A:$A,Q$3,'NREL Scaling Data'!$C:$C,Calculations!$L115,'NREL Scaling Data'!$D:$D,Calculations!$N115))/SUMIFS('NREL Scaling Data'!$F:$F,'NREL Scaling Data'!$B:$B,UPPER(About!$B$1),'NREL Scaling Data'!$E:$E,Calculations!$M115,'NREL Scaling Data'!$A:$A,Q$3,'NREL Scaling Data'!$C:$C,Calculations!$L115,'NREL Scaling Data'!$D:$D,Calculations!$N115) + 1) * Q115,0)</f>
        <v>0</v>
      </c>
      <c r="S115" s="45">
        <f>IFERROR(((SUMIFS('NREL Scaling Data'!$F:$F,'NREL Scaling Data'!$B:$B,UPPER(About!$B$1),'NREL Scaling Data'!$E:$E,Calculations!$M115,'NREL Scaling Data'!$A:$A,S$3,'NREL Scaling Data'!$C:$C,Calculations!$L115,'NREL Scaling Data'!$D:$D,Calculations!$N115)-SUMIFS('NREL Scaling Data'!$F:$F,'NREL Scaling Data'!$B:$B,UPPER(About!$B$1),'NREL Scaling Data'!$E:$E,Calculations!$M115,'NREL Scaling Data'!$A:$A,R$3,'NREL Scaling Data'!$C:$C,Calculations!$L115,'NREL Scaling Data'!$D:$D,Calculations!$N115))/SUMIFS('NREL Scaling Data'!$F:$F,'NREL Scaling Data'!$B:$B,UPPER(About!$B$1),'NREL Scaling Data'!$E:$E,Calculations!$M115,'NREL Scaling Data'!$A:$A,R$3,'NREL Scaling Data'!$C:$C,Calculations!$L115,'NREL Scaling Data'!$D:$D,Calculations!$N115) + 1) * R115,0)</f>
        <v>0</v>
      </c>
      <c r="T115" s="45">
        <f>IFERROR(((SUMIFS('NREL Scaling Data'!$F:$F,'NREL Scaling Data'!$B:$B,UPPER(About!$B$1),'NREL Scaling Data'!$E:$E,Calculations!$M115,'NREL Scaling Data'!$A:$A,T$3,'NREL Scaling Data'!$C:$C,Calculations!$L115,'NREL Scaling Data'!$D:$D,Calculations!$N115)-SUMIFS('NREL Scaling Data'!$F:$F,'NREL Scaling Data'!$B:$B,UPPER(About!$B$1),'NREL Scaling Data'!$E:$E,Calculations!$M115,'NREL Scaling Data'!$A:$A,S$3,'NREL Scaling Data'!$C:$C,Calculations!$L115,'NREL Scaling Data'!$D:$D,Calculations!$N115))/SUMIFS('NREL Scaling Data'!$F:$F,'NREL Scaling Data'!$B:$B,UPPER(About!$B$1),'NREL Scaling Data'!$E:$E,Calculations!$M115,'NREL Scaling Data'!$A:$A,S$3,'NREL Scaling Data'!$C:$C,Calculations!$L115,'NREL Scaling Data'!$D:$D,Calculations!$N115) + 1) * S115,0)</f>
        <v>0</v>
      </c>
      <c r="U115" s="45">
        <f>IFERROR(((SUMIFS('NREL Scaling Data'!$F:$F,'NREL Scaling Data'!$B:$B,UPPER(About!$B$1),'NREL Scaling Data'!$E:$E,Calculations!$M115,'NREL Scaling Data'!$A:$A,U$3,'NREL Scaling Data'!$C:$C,Calculations!$L115,'NREL Scaling Data'!$D:$D,Calculations!$N115)-SUMIFS('NREL Scaling Data'!$F:$F,'NREL Scaling Data'!$B:$B,UPPER(About!$B$1),'NREL Scaling Data'!$E:$E,Calculations!$M115,'NREL Scaling Data'!$A:$A,T$3,'NREL Scaling Data'!$C:$C,Calculations!$L115,'NREL Scaling Data'!$D:$D,Calculations!$N115))/SUMIFS('NREL Scaling Data'!$F:$F,'NREL Scaling Data'!$B:$B,UPPER(About!$B$1),'NREL Scaling Data'!$E:$E,Calculations!$M115,'NREL Scaling Data'!$A:$A,T$3,'NREL Scaling Data'!$C:$C,Calculations!$L115,'NREL Scaling Data'!$D:$D,Calculations!$N115) + 1) * T115,0)</f>
        <v>0</v>
      </c>
      <c r="V115" s="45">
        <f>IFERROR(((SUMIFS('NREL Scaling Data'!$F:$F,'NREL Scaling Data'!$B:$B,UPPER(About!$B$1),'NREL Scaling Data'!$E:$E,Calculations!$M115,'NREL Scaling Data'!$A:$A,V$3,'NREL Scaling Data'!$C:$C,Calculations!$L115,'NREL Scaling Data'!$D:$D,Calculations!$N115)-SUMIFS('NREL Scaling Data'!$F:$F,'NREL Scaling Data'!$B:$B,UPPER(About!$B$1),'NREL Scaling Data'!$E:$E,Calculations!$M115,'NREL Scaling Data'!$A:$A,U$3,'NREL Scaling Data'!$C:$C,Calculations!$L115,'NREL Scaling Data'!$D:$D,Calculations!$N115))/SUMIFS('NREL Scaling Data'!$F:$F,'NREL Scaling Data'!$B:$B,UPPER(About!$B$1),'NREL Scaling Data'!$E:$E,Calculations!$M115,'NREL Scaling Data'!$A:$A,U$3,'NREL Scaling Data'!$C:$C,Calculations!$L115,'NREL Scaling Data'!$D:$D,Calculations!$N115) + 1) * U115,0)</f>
        <v>0</v>
      </c>
      <c r="W115" s="45">
        <f>IFERROR(((SUMIFS('NREL Scaling Data'!$F:$F,'NREL Scaling Data'!$B:$B,UPPER(About!$B$1),'NREL Scaling Data'!$E:$E,Calculations!$M115,'NREL Scaling Data'!$A:$A,W$3,'NREL Scaling Data'!$C:$C,Calculations!$L115,'NREL Scaling Data'!$D:$D,Calculations!$N115)-SUMIFS('NREL Scaling Data'!$F:$F,'NREL Scaling Data'!$B:$B,UPPER(About!$B$1),'NREL Scaling Data'!$E:$E,Calculations!$M115,'NREL Scaling Data'!$A:$A,V$3,'NREL Scaling Data'!$C:$C,Calculations!$L115,'NREL Scaling Data'!$D:$D,Calculations!$N115))/SUMIFS('NREL Scaling Data'!$F:$F,'NREL Scaling Data'!$B:$B,UPPER(About!$B$1),'NREL Scaling Data'!$E:$E,Calculations!$M115,'NREL Scaling Data'!$A:$A,V$3,'NREL Scaling Data'!$C:$C,Calculations!$L115,'NREL Scaling Data'!$D:$D,Calculations!$N115) + 1) * V115,0)</f>
        <v>0</v>
      </c>
      <c r="X115" s="45">
        <f>IFERROR(((SUMIFS('NREL Scaling Data'!$F:$F,'NREL Scaling Data'!$B:$B,UPPER(About!$B$1),'NREL Scaling Data'!$E:$E,Calculations!$M115,'NREL Scaling Data'!$A:$A,X$3,'NREL Scaling Data'!$C:$C,Calculations!$L115,'NREL Scaling Data'!$D:$D,Calculations!$N115)-SUMIFS('NREL Scaling Data'!$F:$F,'NREL Scaling Data'!$B:$B,UPPER(About!$B$1),'NREL Scaling Data'!$E:$E,Calculations!$M115,'NREL Scaling Data'!$A:$A,W$3,'NREL Scaling Data'!$C:$C,Calculations!$L115,'NREL Scaling Data'!$D:$D,Calculations!$N115))/SUMIFS('NREL Scaling Data'!$F:$F,'NREL Scaling Data'!$B:$B,UPPER(About!$B$1),'NREL Scaling Data'!$E:$E,Calculations!$M115,'NREL Scaling Data'!$A:$A,W$3,'NREL Scaling Data'!$C:$C,Calculations!$L115,'NREL Scaling Data'!$D:$D,Calculations!$N115) + 1) * W115,0)</f>
        <v>0</v>
      </c>
      <c r="Y115" s="45">
        <f>IFERROR(((SUMIFS('NREL Scaling Data'!$F:$F,'NREL Scaling Data'!$B:$B,UPPER(About!$B$1),'NREL Scaling Data'!$E:$E,Calculations!$M115,'NREL Scaling Data'!$A:$A,Y$3,'NREL Scaling Data'!$C:$C,Calculations!$L115,'NREL Scaling Data'!$D:$D,Calculations!$N115)-SUMIFS('NREL Scaling Data'!$F:$F,'NREL Scaling Data'!$B:$B,UPPER(About!$B$1),'NREL Scaling Data'!$E:$E,Calculations!$M115,'NREL Scaling Data'!$A:$A,X$3,'NREL Scaling Data'!$C:$C,Calculations!$L115,'NREL Scaling Data'!$D:$D,Calculations!$N115))/SUMIFS('NREL Scaling Data'!$F:$F,'NREL Scaling Data'!$B:$B,UPPER(About!$B$1),'NREL Scaling Data'!$E:$E,Calculations!$M115,'NREL Scaling Data'!$A:$A,X$3,'NREL Scaling Data'!$C:$C,Calculations!$L115,'NREL Scaling Data'!$D:$D,Calculations!$N115) + 1) * X115,0)</f>
        <v>0</v>
      </c>
      <c r="Z115" s="45">
        <f>IFERROR(((SUMIFS('NREL Scaling Data'!$F:$F,'NREL Scaling Data'!$B:$B,UPPER(About!$B$1),'NREL Scaling Data'!$E:$E,Calculations!$M115,'NREL Scaling Data'!$A:$A,Z$3,'NREL Scaling Data'!$C:$C,Calculations!$L115,'NREL Scaling Data'!$D:$D,Calculations!$N115)-SUMIFS('NREL Scaling Data'!$F:$F,'NREL Scaling Data'!$B:$B,UPPER(About!$B$1),'NREL Scaling Data'!$E:$E,Calculations!$M115,'NREL Scaling Data'!$A:$A,Y$3,'NREL Scaling Data'!$C:$C,Calculations!$L115,'NREL Scaling Data'!$D:$D,Calculations!$N115))/SUMIFS('NREL Scaling Data'!$F:$F,'NREL Scaling Data'!$B:$B,UPPER(About!$B$1),'NREL Scaling Data'!$E:$E,Calculations!$M115,'NREL Scaling Data'!$A:$A,Y$3,'NREL Scaling Data'!$C:$C,Calculations!$L115,'NREL Scaling Data'!$D:$D,Calculations!$N115) + 1) * Y115,0)</f>
        <v>0</v>
      </c>
      <c r="AA115" s="45">
        <f>IFERROR(((SUMIFS('NREL Scaling Data'!$F:$F,'NREL Scaling Data'!$B:$B,UPPER(About!$B$1),'NREL Scaling Data'!$E:$E,Calculations!$M115,'NREL Scaling Data'!$A:$A,AA$3,'NREL Scaling Data'!$C:$C,Calculations!$L115,'NREL Scaling Data'!$D:$D,Calculations!$N115)-SUMIFS('NREL Scaling Data'!$F:$F,'NREL Scaling Data'!$B:$B,UPPER(About!$B$1),'NREL Scaling Data'!$E:$E,Calculations!$M115,'NREL Scaling Data'!$A:$A,Z$3,'NREL Scaling Data'!$C:$C,Calculations!$L115,'NREL Scaling Data'!$D:$D,Calculations!$N115))/SUMIFS('NREL Scaling Data'!$F:$F,'NREL Scaling Data'!$B:$B,UPPER(About!$B$1),'NREL Scaling Data'!$E:$E,Calculations!$M115,'NREL Scaling Data'!$A:$A,Z$3,'NREL Scaling Data'!$C:$C,Calculations!$L115,'NREL Scaling Data'!$D:$D,Calculations!$N115) + 1) * Z115,0)</f>
        <v>0</v>
      </c>
      <c r="AB115" s="45">
        <f>IFERROR(((SUMIFS('NREL Scaling Data'!$F:$F,'NREL Scaling Data'!$B:$B,UPPER(About!$B$1),'NREL Scaling Data'!$E:$E,Calculations!$M115,'NREL Scaling Data'!$A:$A,AB$3,'NREL Scaling Data'!$C:$C,Calculations!$L115,'NREL Scaling Data'!$D:$D,Calculations!$N115)-SUMIFS('NREL Scaling Data'!$F:$F,'NREL Scaling Data'!$B:$B,UPPER(About!$B$1),'NREL Scaling Data'!$E:$E,Calculations!$M115,'NREL Scaling Data'!$A:$A,AA$3,'NREL Scaling Data'!$C:$C,Calculations!$L115,'NREL Scaling Data'!$D:$D,Calculations!$N115))/SUMIFS('NREL Scaling Data'!$F:$F,'NREL Scaling Data'!$B:$B,UPPER(About!$B$1),'NREL Scaling Data'!$E:$E,Calculations!$M115,'NREL Scaling Data'!$A:$A,AA$3,'NREL Scaling Data'!$C:$C,Calculations!$L115,'NREL Scaling Data'!$D:$D,Calculations!$N115) + 1) * AA115,0)</f>
        <v>0</v>
      </c>
      <c r="AC115" s="45">
        <f>IFERROR(((SUMIFS('NREL Scaling Data'!$F:$F,'NREL Scaling Data'!$B:$B,UPPER(About!$B$1),'NREL Scaling Data'!$E:$E,Calculations!$M115,'NREL Scaling Data'!$A:$A,AC$3,'NREL Scaling Data'!$C:$C,Calculations!$L115,'NREL Scaling Data'!$D:$D,Calculations!$N115)-SUMIFS('NREL Scaling Data'!$F:$F,'NREL Scaling Data'!$B:$B,UPPER(About!$B$1),'NREL Scaling Data'!$E:$E,Calculations!$M115,'NREL Scaling Data'!$A:$A,AB$3,'NREL Scaling Data'!$C:$C,Calculations!$L115,'NREL Scaling Data'!$D:$D,Calculations!$N115))/SUMIFS('NREL Scaling Data'!$F:$F,'NREL Scaling Data'!$B:$B,UPPER(About!$B$1),'NREL Scaling Data'!$E:$E,Calculations!$M115,'NREL Scaling Data'!$A:$A,AB$3,'NREL Scaling Data'!$C:$C,Calculations!$L115,'NREL Scaling Data'!$D:$D,Calculations!$N115) + 1) * AB115,0)</f>
        <v>0</v>
      </c>
      <c r="AD115" s="45">
        <f>IFERROR(((SUMIFS('NREL Scaling Data'!$F:$F,'NREL Scaling Data'!$B:$B,UPPER(About!$B$1),'NREL Scaling Data'!$E:$E,Calculations!$M115,'NREL Scaling Data'!$A:$A,AD$3,'NREL Scaling Data'!$C:$C,Calculations!$L115,'NREL Scaling Data'!$D:$D,Calculations!$N115)-SUMIFS('NREL Scaling Data'!$F:$F,'NREL Scaling Data'!$B:$B,UPPER(About!$B$1),'NREL Scaling Data'!$E:$E,Calculations!$M115,'NREL Scaling Data'!$A:$A,AC$3,'NREL Scaling Data'!$C:$C,Calculations!$L115,'NREL Scaling Data'!$D:$D,Calculations!$N115))/SUMIFS('NREL Scaling Data'!$F:$F,'NREL Scaling Data'!$B:$B,UPPER(About!$B$1),'NREL Scaling Data'!$E:$E,Calculations!$M115,'NREL Scaling Data'!$A:$A,AC$3,'NREL Scaling Data'!$C:$C,Calculations!$L115,'NREL Scaling Data'!$D:$D,Calculations!$N115) + 1) * AC115,0)</f>
        <v>0</v>
      </c>
      <c r="AE115" s="45">
        <f>IFERROR(((SUMIFS('NREL Scaling Data'!$F:$F,'NREL Scaling Data'!$B:$B,UPPER(About!$B$1),'NREL Scaling Data'!$E:$E,Calculations!$M115,'NREL Scaling Data'!$A:$A,AE$3,'NREL Scaling Data'!$C:$C,Calculations!$L115,'NREL Scaling Data'!$D:$D,Calculations!$N115)-SUMIFS('NREL Scaling Data'!$F:$F,'NREL Scaling Data'!$B:$B,UPPER(About!$B$1),'NREL Scaling Data'!$E:$E,Calculations!$M115,'NREL Scaling Data'!$A:$A,AD$3,'NREL Scaling Data'!$C:$C,Calculations!$L115,'NREL Scaling Data'!$D:$D,Calculations!$N115))/SUMIFS('NREL Scaling Data'!$F:$F,'NREL Scaling Data'!$B:$B,UPPER(About!$B$1),'NREL Scaling Data'!$E:$E,Calculations!$M115,'NREL Scaling Data'!$A:$A,AD$3,'NREL Scaling Data'!$C:$C,Calculations!$L115,'NREL Scaling Data'!$D:$D,Calculations!$N115) + 1) * AD115,0)</f>
        <v>0</v>
      </c>
      <c r="AF115" s="45">
        <f>IFERROR(((SUMIFS('NREL Scaling Data'!$F:$F,'NREL Scaling Data'!$B:$B,UPPER(About!$B$1),'NREL Scaling Data'!$E:$E,Calculations!$M115,'NREL Scaling Data'!$A:$A,AF$3,'NREL Scaling Data'!$C:$C,Calculations!$L115,'NREL Scaling Data'!$D:$D,Calculations!$N115)-SUMIFS('NREL Scaling Data'!$F:$F,'NREL Scaling Data'!$B:$B,UPPER(About!$B$1),'NREL Scaling Data'!$E:$E,Calculations!$M115,'NREL Scaling Data'!$A:$A,AE$3,'NREL Scaling Data'!$C:$C,Calculations!$L115,'NREL Scaling Data'!$D:$D,Calculations!$N115))/SUMIFS('NREL Scaling Data'!$F:$F,'NREL Scaling Data'!$B:$B,UPPER(About!$B$1),'NREL Scaling Data'!$E:$E,Calculations!$M115,'NREL Scaling Data'!$A:$A,AE$3,'NREL Scaling Data'!$C:$C,Calculations!$L115,'NREL Scaling Data'!$D:$D,Calculations!$N115) + 1) * AE115,0)</f>
        <v>0</v>
      </c>
      <c r="AG115" s="45">
        <f>IFERROR(((SUMIFS('NREL Scaling Data'!$F:$F,'NREL Scaling Data'!$B:$B,UPPER(About!$B$1),'NREL Scaling Data'!$E:$E,Calculations!$M115,'NREL Scaling Data'!$A:$A,AG$3,'NREL Scaling Data'!$C:$C,Calculations!$L115,'NREL Scaling Data'!$D:$D,Calculations!$N115)-SUMIFS('NREL Scaling Data'!$F:$F,'NREL Scaling Data'!$B:$B,UPPER(About!$B$1),'NREL Scaling Data'!$E:$E,Calculations!$M115,'NREL Scaling Data'!$A:$A,AF$3,'NREL Scaling Data'!$C:$C,Calculations!$L115,'NREL Scaling Data'!$D:$D,Calculations!$N115))/SUMIFS('NREL Scaling Data'!$F:$F,'NREL Scaling Data'!$B:$B,UPPER(About!$B$1),'NREL Scaling Data'!$E:$E,Calculations!$M115,'NREL Scaling Data'!$A:$A,AF$3,'NREL Scaling Data'!$C:$C,Calculations!$L115,'NREL Scaling Data'!$D:$D,Calculations!$N115) + 1) * AF115,0)</f>
        <v>0</v>
      </c>
      <c r="AH115" s="45">
        <f>IFERROR(((SUMIFS('NREL Scaling Data'!$F:$F,'NREL Scaling Data'!$B:$B,UPPER(About!$B$1),'NREL Scaling Data'!$E:$E,Calculations!$M115,'NREL Scaling Data'!$A:$A,AH$3,'NREL Scaling Data'!$C:$C,Calculations!$L115,'NREL Scaling Data'!$D:$D,Calculations!$N115)-SUMIFS('NREL Scaling Data'!$F:$F,'NREL Scaling Data'!$B:$B,UPPER(About!$B$1),'NREL Scaling Data'!$E:$E,Calculations!$M115,'NREL Scaling Data'!$A:$A,AG$3,'NREL Scaling Data'!$C:$C,Calculations!$L115,'NREL Scaling Data'!$D:$D,Calculations!$N115))/SUMIFS('NREL Scaling Data'!$F:$F,'NREL Scaling Data'!$B:$B,UPPER(About!$B$1),'NREL Scaling Data'!$E:$E,Calculations!$M115,'NREL Scaling Data'!$A:$A,AG$3,'NREL Scaling Data'!$C:$C,Calculations!$L115,'NREL Scaling Data'!$D:$D,Calculations!$N115) + 1) * AG115,0)</f>
        <v>0</v>
      </c>
      <c r="AI115" s="45">
        <f>IFERROR(((SUMIFS('NREL Scaling Data'!$F:$F,'NREL Scaling Data'!$B:$B,UPPER(About!$B$1),'NREL Scaling Data'!$E:$E,Calculations!$M115,'NREL Scaling Data'!$A:$A,AI$3,'NREL Scaling Data'!$C:$C,Calculations!$L115,'NREL Scaling Data'!$D:$D,Calculations!$N115)-SUMIFS('NREL Scaling Data'!$F:$F,'NREL Scaling Data'!$B:$B,UPPER(About!$B$1),'NREL Scaling Data'!$E:$E,Calculations!$M115,'NREL Scaling Data'!$A:$A,AH$3,'NREL Scaling Data'!$C:$C,Calculations!$L115,'NREL Scaling Data'!$D:$D,Calculations!$N115))/SUMIFS('NREL Scaling Data'!$F:$F,'NREL Scaling Data'!$B:$B,UPPER(About!$B$1),'NREL Scaling Data'!$E:$E,Calculations!$M115,'NREL Scaling Data'!$A:$A,AH$3,'NREL Scaling Data'!$C:$C,Calculations!$L115,'NREL Scaling Data'!$D:$D,Calculations!$N115) + 1) * AH115,0)</f>
        <v>0</v>
      </c>
      <c r="AJ115" s="45">
        <f>IFERROR(((SUMIFS('NREL Scaling Data'!$F:$F,'NREL Scaling Data'!$B:$B,UPPER(About!$B$1),'NREL Scaling Data'!$E:$E,Calculations!$M115,'NREL Scaling Data'!$A:$A,AJ$3,'NREL Scaling Data'!$C:$C,Calculations!$L115,'NREL Scaling Data'!$D:$D,Calculations!$N115)-SUMIFS('NREL Scaling Data'!$F:$F,'NREL Scaling Data'!$B:$B,UPPER(About!$B$1),'NREL Scaling Data'!$E:$E,Calculations!$M115,'NREL Scaling Data'!$A:$A,AI$3,'NREL Scaling Data'!$C:$C,Calculations!$L115,'NREL Scaling Data'!$D:$D,Calculations!$N115))/SUMIFS('NREL Scaling Data'!$F:$F,'NREL Scaling Data'!$B:$B,UPPER(About!$B$1),'NREL Scaling Data'!$E:$E,Calculations!$M115,'NREL Scaling Data'!$A:$A,AI$3,'NREL Scaling Data'!$C:$C,Calculations!$L115,'NREL Scaling Data'!$D:$D,Calculations!$N115) + 1) * AI115,0)</f>
        <v>0</v>
      </c>
      <c r="AK115" s="45">
        <f>IFERROR(((SUMIFS('NREL Scaling Data'!$F:$F,'NREL Scaling Data'!$B:$B,UPPER(About!$B$1),'NREL Scaling Data'!$E:$E,Calculations!$M115,'NREL Scaling Data'!$A:$A,AK$3,'NREL Scaling Data'!$C:$C,Calculations!$L115,'NREL Scaling Data'!$D:$D,Calculations!$N115)-SUMIFS('NREL Scaling Data'!$F:$F,'NREL Scaling Data'!$B:$B,UPPER(About!$B$1),'NREL Scaling Data'!$E:$E,Calculations!$M115,'NREL Scaling Data'!$A:$A,AJ$3,'NREL Scaling Data'!$C:$C,Calculations!$L115,'NREL Scaling Data'!$D:$D,Calculations!$N115))/SUMIFS('NREL Scaling Data'!$F:$F,'NREL Scaling Data'!$B:$B,UPPER(About!$B$1),'NREL Scaling Data'!$E:$E,Calculations!$M115,'NREL Scaling Data'!$A:$A,AJ$3,'NREL Scaling Data'!$C:$C,Calculations!$L115,'NREL Scaling Data'!$D:$D,Calculations!$N115) + 1) * AJ115,0)</f>
        <v>0</v>
      </c>
      <c r="AL115" s="45">
        <f>IFERROR(((SUMIFS('NREL Scaling Data'!$F:$F,'NREL Scaling Data'!$B:$B,UPPER(About!$B$1),'NREL Scaling Data'!$E:$E,Calculations!$M115,'NREL Scaling Data'!$A:$A,AL$3,'NREL Scaling Data'!$C:$C,Calculations!$L115,'NREL Scaling Data'!$D:$D,Calculations!$N115)-SUMIFS('NREL Scaling Data'!$F:$F,'NREL Scaling Data'!$B:$B,UPPER(About!$B$1),'NREL Scaling Data'!$E:$E,Calculations!$M115,'NREL Scaling Data'!$A:$A,AK$3,'NREL Scaling Data'!$C:$C,Calculations!$L115,'NREL Scaling Data'!$D:$D,Calculations!$N115))/SUMIFS('NREL Scaling Data'!$F:$F,'NREL Scaling Data'!$B:$B,UPPER(About!$B$1),'NREL Scaling Data'!$E:$E,Calculations!$M115,'NREL Scaling Data'!$A:$A,AK$3,'NREL Scaling Data'!$C:$C,Calculations!$L115,'NREL Scaling Data'!$D:$D,Calculations!$N115) + 1) * AK115,0)</f>
        <v>0</v>
      </c>
      <c r="AM115" s="45">
        <f>IFERROR(((SUMIFS('NREL Scaling Data'!$F:$F,'NREL Scaling Data'!$B:$B,UPPER(About!$B$1),'NREL Scaling Data'!$E:$E,Calculations!$M115,'NREL Scaling Data'!$A:$A,AM$3,'NREL Scaling Data'!$C:$C,Calculations!$L115,'NREL Scaling Data'!$D:$D,Calculations!$N115)-SUMIFS('NREL Scaling Data'!$F:$F,'NREL Scaling Data'!$B:$B,UPPER(About!$B$1),'NREL Scaling Data'!$E:$E,Calculations!$M115,'NREL Scaling Data'!$A:$A,AL$3,'NREL Scaling Data'!$C:$C,Calculations!$L115,'NREL Scaling Data'!$D:$D,Calculations!$N115))/SUMIFS('NREL Scaling Data'!$F:$F,'NREL Scaling Data'!$B:$B,UPPER(About!$B$1),'NREL Scaling Data'!$E:$E,Calculations!$M115,'NREL Scaling Data'!$A:$A,AL$3,'NREL Scaling Data'!$C:$C,Calculations!$L115,'NREL Scaling Data'!$D:$D,Calculations!$N115) + 1) * AL115,0)</f>
        <v>0</v>
      </c>
      <c r="AN115" s="45">
        <f>IFERROR(((SUMIFS('NREL Scaling Data'!$F:$F,'NREL Scaling Data'!$B:$B,UPPER(About!$B$1),'NREL Scaling Data'!$E:$E,Calculations!$M115,'NREL Scaling Data'!$A:$A,AN$3,'NREL Scaling Data'!$C:$C,Calculations!$L115,'NREL Scaling Data'!$D:$D,Calculations!$N115)-SUMIFS('NREL Scaling Data'!$F:$F,'NREL Scaling Data'!$B:$B,UPPER(About!$B$1),'NREL Scaling Data'!$E:$E,Calculations!$M115,'NREL Scaling Data'!$A:$A,AM$3,'NREL Scaling Data'!$C:$C,Calculations!$L115,'NREL Scaling Data'!$D:$D,Calculations!$N115))/SUMIFS('NREL Scaling Data'!$F:$F,'NREL Scaling Data'!$B:$B,UPPER(About!$B$1),'NREL Scaling Data'!$E:$E,Calculations!$M115,'NREL Scaling Data'!$A:$A,AM$3,'NREL Scaling Data'!$C:$C,Calculations!$L115,'NREL Scaling Data'!$D:$D,Calculations!$N115) + 1) * AM115,0)</f>
        <v>0</v>
      </c>
      <c r="AO115" s="45">
        <f>IFERROR(((SUMIFS('NREL Scaling Data'!$F:$F,'NREL Scaling Data'!$B:$B,UPPER(About!$B$1),'NREL Scaling Data'!$E:$E,Calculations!$M115,'NREL Scaling Data'!$A:$A,AO$3,'NREL Scaling Data'!$C:$C,Calculations!$L115,'NREL Scaling Data'!$D:$D,Calculations!$N115)-SUMIFS('NREL Scaling Data'!$F:$F,'NREL Scaling Data'!$B:$B,UPPER(About!$B$1),'NREL Scaling Data'!$E:$E,Calculations!$M115,'NREL Scaling Data'!$A:$A,AN$3,'NREL Scaling Data'!$C:$C,Calculations!$L115,'NREL Scaling Data'!$D:$D,Calculations!$N115))/SUMIFS('NREL Scaling Data'!$F:$F,'NREL Scaling Data'!$B:$B,UPPER(About!$B$1),'NREL Scaling Data'!$E:$E,Calculations!$M115,'NREL Scaling Data'!$A:$A,AN$3,'NREL Scaling Data'!$C:$C,Calculations!$L115,'NREL Scaling Data'!$D:$D,Calculations!$N115) + 1) * AN115,0)</f>
        <v>0</v>
      </c>
      <c r="AP115" s="45">
        <f>IFERROR(((SUMIFS('NREL Scaling Data'!$F:$F,'NREL Scaling Data'!$B:$B,UPPER(About!$B$1),'NREL Scaling Data'!$E:$E,Calculations!$M115,'NREL Scaling Data'!$A:$A,AP$3,'NREL Scaling Data'!$C:$C,Calculations!$L115,'NREL Scaling Data'!$D:$D,Calculations!$N115)-SUMIFS('NREL Scaling Data'!$F:$F,'NREL Scaling Data'!$B:$B,UPPER(About!$B$1),'NREL Scaling Data'!$E:$E,Calculations!$M115,'NREL Scaling Data'!$A:$A,AO$3,'NREL Scaling Data'!$C:$C,Calculations!$L115,'NREL Scaling Data'!$D:$D,Calculations!$N115))/SUMIFS('NREL Scaling Data'!$F:$F,'NREL Scaling Data'!$B:$B,UPPER(About!$B$1),'NREL Scaling Data'!$E:$E,Calculations!$M115,'NREL Scaling Data'!$A:$A,AO$3,'NREL Scaling Data'!$C:$C,Calculations!$L115,'NREL Scaling Data'!$D:$D,Calculations!$N115) + 1) * AO115,0)</f>
        <v>0</v>
      </c>
      <c r="AQ115" s="45">
        <f>IFERROR(((SUMIFS('NREL Scaling Data'!$F:$F,'NREL Scaling Data'!$B:$B,UPPER(About!$B$1),'NREL Scaling Data'!$E:$E,Calculations!$M115,'NREL Scaling Data'!$A:$A,AQ$3,'NREL Scaling Data'!$C:$C,Calculations!$L115,'NREL Scaling Data'!$D:$D,Calculations!$N115)-SUMIFS('NREL Scaling Data'!$F:$F,'NREL Scaling Data'!$B:$B,UPPER(About!$B$1),'NREL Scaling Data'!$E:$E,Calculations!$M115,'NREL Scaling Data'!$A:$A,AP$3,'NREL Scaling Data'!$C:$C,Calculations!$L115,'NREL Scaling Data'!$D:$D,Calculations!$N115))/SUMIFS('NREL Scaling Data'!$F:$F,'NREL Scaling Data'!$B:$B,UPPER(About!$B$1),'NREL Scaling Data'!$E:$E,Calculations!$M115,'NREL Scaling Data'!$A:$A,AP$3,'NREL Scaling Data'!$C:$C,Calculations!$L115,'NREL Scaling Data'!$D:$D,Calculations!$N115) + 1) * AP115,0)</f>
        <v>0</v>
      </c>
      <c r="AR115" s="45">
        <f>IFERROR(((SUMIFS('NREL Scaling Data'!$F:$F,'NREL Scaling Data'!$B:$B,UPPER(About!$B$1),'NREL Scaling Data'!$E:$E,Calculations!$M115,'NREL Scaling Data'!$A:$A,AR$3,'NREL Scaling Data'!$C:$C,Calculations!$L115,'NREL Scaling Data'!$D:$D,Calculations!$N115)-SUMIFS('NREL Scaling Data'!$F:$F,'NREL Scaling Data'!$B:$B,UPPER(About!$B$1),'NREL Scaling Data'!$E:$E,Calculations!$M115,'NREL Scaling Data'!$A:$A,AQ$3,'NREL Scaling Data'!$C:$C,Calculations!$L115,'NREL Scaling Data'!$D:$D,Calculations!$N115))/SUMIFS('NREL Scaling Data'!$F:$F,'NREL Scaling Data'!$B:$B,UPPER(About!$B$1),'NREL Scaling Data'!$E:$E,Calculations!$M115,'NREL Scaling Data'!$A:$A,AQ$3,'NREL Scaling Data'!$C:$C,Calculations!$L115,'NREL Scaling Data'!$D:$D,Calculations!$N115) + 1) * AQ115,0)</f>
        <v>0</v>
      </c>
      <c r="AS115" s="45">
        <f>IFERROR(((SUMIFS('NREL Scaling Data'!$F:$F,'NREL Scaling Data'!$B:$B,UPPER(About!$B$1),'NREL Scaling Data'!$E:$E,Calculations!$M115,'NREL Scaling Data'!$A:$A,AS$3,'NREL Scaling Data'!$C:$C,Calculations!$L115,'NREL Scaling Data'!$D:$D,Calculations!$N115)-SUMIFS('NREL Scaling Data'!$F:$F,'NREL Scaling Data'!$B:$B,UPPER(About!$B$1),'NREL Scaling Data'!$E:$E,Calculations!$M115,'NREL Scaling Data'!$A:$A,AR$3,'NREL Scaling Data'!$C:$C,Calculations!$L115,'NREL Scaling Data'!$D:$D,Calculations!$N115))/SUMIFS('NREL Scaling Data'!$F:$F,'NREL Scaling Data'!$B:$B,UPPER(About!$B$1),'NREL Scaling Data'!$E:$E,Calculations!$M115,'NREL Scaling Data'!$A:$A,AR$3,'NREL Scaling Data'!$C:$C,Calculations!$L115,'NREL Scaling Data'!$D:$D,Calculations!$N115) + 1) * AR115,0)</f>
        <v>0</v>
      </c>
      <c r="AT115" s="45">
        <f>IFERROR(((SUMIFS('NREL Scaling Data'!$F:$F,'NREL Scaling Data'!$B:$B,UPPER(About!$B$1),'NREL Scaling Data'!$E:$E,Calculations!$M115,'NREL Scaling Data'!$A:$A,AT$3,'NREL Scaling Data'!$C:$C,Calculations!$L115,'NREL Scaling Data'!$D:$D,Calculations!$N115)-SUMIFS('NREL Scaling Data'!$F:$F,'NREL Scaling Data'!$B:$B,UPPER(About!$B$1),'NREL Scaling Data'!$E:$E,Calculations!$M115,'NREL Scaling Data'!$A:$A,AS$3,'NREL Scaling Data'!$C:$C,Calculations!$L115,'NREL Scaling Data'!$D:$D,Calculations!$N115))/SUMIFS('NREL Scaling Data'!$F:$F,'NREL Scaling Data'!$B:$B,UPPER(About!$B$1),'NREL Scaling Data'!$E:$E,Calculations!$M115,'NREL Scaling Data'!$A:$A,AS$3,'NREL Scaling Data'!$C:$C,Calculations!$L115,'NREL Scaling Data'!$D:$D,Calculations!$N115) + 1) * AS115,0)</f>
        <v>0</v>
      </c>
    </row>
    <row r="116" spans="6:46">
      <c r="G116" s="12" t="s">
        <v>406</v>
      </c>
      <c r="H116" s="12" t="s">
        <v>407</v>
      </c>
      <c r="I116" s="12" t="s">
        <v>1084</v>
      </c>
      <c r="J116" s="209">
        <f>IFERROR(SUMIFS('NREL Scaling Data'!F:F,'NREL Scaling Data'!B:B,UPPER(About!$B$1),'NREL Scaling Data'!E:E,Calculations!M116,'NREL Scaling Data'!A:A, 2021,'NREL Scaling Data'!C:C,Calculations!L116,'NREL Scaling Data'!D:D,Calculations!N116) / SUMIFS('NREL Scaling Data'!F:F,'NREL Scaling Data'!B:B,UPPER(About!$B$1),'NREL Scaling Data'!A:A, 2021,'NREL Scaling Data'!C:C,Calculations!L116,'NREL Scaling Data'!D:D,Calculations!N116),0)</f>
        <v>0.30957469491047818</v>
      </c>
      <c r="K116" s="210">
        <f t="shared" si="23"/>
        <v>5.7633672610931462E-2</v>
      </c>
      <c r="L116" s="209" t="s">
        <v>1022</v>
      </c>
      <c r="M116" s="12" t="s">
        <v>1014</v>
      </c>
      <c r="N116" s="1" t="s">
        <v>975</v>
      </c>
      <c r="O116" s="7">
        <f t="shared" si="24"/>
        <v>432595352709.70221</v>
      </c>
      <c r="P116" s="7">
        <f t="shared" si="25"/>
        <v>432595352709.70221</v>
      </c>
      <c r="Q116" s="45">
        <f>SUMIFS('SEDS 2021'!$F$23:$F$40,'SEDS 2021'!E$23:E$40,Calculations!L116,'SEDS 2021'!D$23:D$40,Calculations!N116)*J116*K116</f>
        <v>432595352709.70221</v>
      </c>
      <c r="R116" s="45">
        <f>IFERROR(((SUMIFS('NREL Scaling Data'!$F:$F,'NREL Scaling Data'!$B:$B,UPPER(About!$B$1),'NREL Scaling Data'!$E:$E,Calculations!$M116,'NREL Scaling Data'!$A:$A,R$3,'NREL Scaling Data'!$C:$C,Calculations!$L116,'NREL Scaling Data'!$D:$D,Calculations!$N116)-SUMIFS('NREL Scaling Data'!$F:$F,'NREL Scaling Data'!$B:$B,UPPER(About!$B$1),'NREL Scaling Data'!$E:$E,Calculations!$M116,'NREL Scaling Data'!$A:$A,Q$3,'NREL Scaling Data'!$C:$C,Calculations!$L116,'NREL Scaling Data'!$D:$D,Calculations!$N116))/SUMIFS('NREL Scaling Data'!$F:$F,'NREL Scaling Data'!$B:$B,UPPER(About!$B$1),'NREL Scaling Data'!$E:$E,Calculations!$M116,'NREL Scaling Data'!$A:$A,Q$3,'NREL Scaling Data'!$C:$C,Calculations!$L116,'NREL Scaling Data'!$D:$D,Calculations!$N116) + 1) * Q116,0)</f>
        <v>423977101110.83887</v>
      </c>
      <c r="S116" s="45">
        <f>IFERROR(((SUMIFS('NREL Scaling Data'!$F:$F,'NREL Scaling Data'!$B:$B,UPPER(About!$B$1),'NREL Scaling Data'!$E:$E,Calculations!$M116,'NREL Scaling Data'!$A:$A,S$3,'NREL Scaling Data'!$C:$C,Calculations!$L116,'NREL Scaling Data'!$D:$D,Calculations!$N116)-SUMIFS('NREL Scaling Data'!$F:$F,'NREL Scaling Data'!$B:$B,UPPER(About!$B$1),'NREL Scaling Data'!$E:$E,Calculations!$M116,'NREL Scaling Data'!$A:$A,R$3,'NREL Scaling Data'!$C:$C,Calculations!$L116,'NREL Scaling Data'!$D:$D,Calculations!$N116))/SUMIFS('NREL Scaling Data'!$F:$F,'NREL Scaling Data'!$B:$B,UPPER(About!$B$1),'NREL Scaling Data'!$E:$E,Calculations!$M116,'NREL Scaling Data'!$A:$A,R$3,'NREL Scaling Data'!$C:$C,Calculations!$L116,'NREL Scaling Data'!$D:$D,Calculations!$N116) + 1) * R116,0)</f>
        <v>417204756047.62781</v>
      </c>
      <c r="T116" s="45">
        <f>IFERROR(((SUMIFS('NREL Scaling Data'!$F:$F,'NREL Scaling Data'!$B:$B,UPPER(About!$B$1),'NREL Scaling Data'!$E:$E,Calculations!$M116,'NREL Scaling Data'!$A:$A,T$3,'NREL Scaling Data'!$C:$C,Calculations!$L116,'NREL Scaling Data'!$D:$D,Calculations!$N116)-SUMIFS('NREL Scaling Data'!$F:$F,'NREL Scaling Data'!$B:$B,UPPER(About!$B$1),'NREL Scaling Data'!$E:$E,Calculations!$M116,'NREL Scaling Data'!$A:$A,S$3,'NREL Scaling Data'!$C:$C,Calculations!$L116,'NREL Scaling Data'!$D:$D,Calculations!$N116))/SUMIFS('NREL Scaling Data'!$F:$F,'NREL Scaling Data'!$B:$B,UPPER(About!$B$1),'NREL Scaling Data'!$E:$E,Calculations!$M116,'NREL Scaling Data'!$A:$A,S$3,'NREL Scaling Data'!$C:$C,Calculations!$L116,'NREL Scaling Data'!$D:$D,Calculations!$N116) + 1) * S116,0)</f>
        <v>412162632499.62756</v>
      </c>
      <c r="U116" s="45">
        <f>IFERROR(((SUMIFS('NREL Scaling Data'!$F:$F,'NREL Scaling Data'!$B:$B,UPPER(About!$B$1),'NREL Scaling Data'!$E:$E,Calculations!$M116,'NREL Scaling Data'!$A:$A,U$3,'NREL Scaling Data'!$C:$C,Calculations!$L116,'NREL Scaling Data'!$D:$D,Calculations!$N116)-SUMIFS('NREL Scaling Data'!$F:$F,'NREL Scaling Data'!$B:$B,UPPER(About!$B$1),'NREL Scaling Data'!$E:$E,Calculations!$M116,'NREL Scaling Data'!$A:$A,T$3,'NREL Scaling Data'!$C:$C,Calculations!$L116,'NREL Scaling Data'!$D:$D,Calculations!$N116))/SUMIFS('NREL Scaling Data'!$F:$F,'NREL Scaling Data'!$B:$B,UPPER(About!$B$1),'NREL Scaling Data'!$E:$E,Calculations!$M116,'NREL Scaling Data'!$A:$A,T$3,'NREL Scaling Data'!$C:$C,Calculations!$L116,'NREL Scaling Data'!$D:$D,Calculations!$N116) + 1) * T116,0)</f>
        <v>408680432502.03503</v>
      </c>
      <c r="V116" s="45">
        <f>IFERROR(((SUMIFS('NREL Scaling Data'!$F:$F,'NREL Scaling Data'!$B:$B,UPPER(About!$B$1),'NREL Scaling Data'!$E:$E,Calculations!$M116,'NREL Scaling Data'!$A:$A,V$3,'NREL Scaling Data'!$C:$C,Calculations!$L116,'NREL Scaling Data'!$D:$D,Calculations!$N116)-SUMIFS('NREL Scaling Data'!$F:$F,'NREL Scaling Data'!$B:$B,UPPER(About!$B$1),'NREL Scaling Data'!$E:$E,Calculations!$M116,'NREL Scaling Data'!$A:$A,U$3,'NREL Scaling Data'!$C:$C,Calculations!$L116,'NREL Scaling Data'!$D:$D,Calculations!$N116))/SUMIFS('NREL Scaling Data'!$F:$F,'NREL Scaling Data'!$B:$B,UPPER(About!$B$1),'NREL Scaling Data'!$E:$E,Calculations!$M116,'NREL Scaling Data'!$A:$A,U$3,'NREL Scaling Data'!$C:$C,Calculations!$L116,'NREL Scaling Data'!$D:$D,Calculations!$N116) + 1) * U116,0)</f>
        <v>406554668873.31287</v>
      </c>
      <c r="W116" s="45">
        <f>IFERROR(((SUMIFS('NREL Scaling Data'!$F:$F,'NREL Scaling Data'!$B:$B,UPPER(About!$B$1),'NREL Scaling Data'!$E:$E,Calculations!$M116,'NREL Scaling Data'!$A:$A,W$3,'NREL Scaling Data'!$C:$C,Calculations!$L116,'NREL Scaling Data'!$D:$D,Calculations!$N116)-SUMIFS('NREL Scaling Data'!$F:$F,'NREL Scaling Data'!$B:$B,UPPER(About!$B$1),'NREL Scaling Data'!$E:$E,Calculations!$M116,'NREL Scaling Data'!$A:$A,V$3,'NREL Scaling Data'!$C:$C,Calculations!$L116,'NREL Scaling Data'!$D:$D,Calculations!$N116))/SUMIFS('NREL Scaling Data'!$F:$F,'NREL Scaling Data'!$B:$B,UPPER(About!$B$1),'NREL Scaling Data'!$E:$E,Calculations!$M116,'NREL Scaling Data'!$A:$A,V$3,'NREL Scaling Data'!$C:$C,Calculations!$L116,'NREL Scaling Data'!$D:$D,Calculations!$N116) + 1) * V116,0)</f>
        <v>405571688227.18719</v>
      </c>
      <c r="X116" s="45">
        <f>IFERROR(((SUMIFS('NREL Scaling Data'!$F:$F,'NREL Scaling Data'!$B:$B,UPPER(About!$B$1),'NREL Scaling Data'!$E:$E,Calculations!$M116,'NREL Scaling Data'!$A:$A,X$3,'NREL Scaling Data'!$C:$C,Calculations!$L116,'NREL Scaling Data'!$D:$D,Calculations!$N116)-SUMIFS('NREL Scaling Data'!$F:$F,'NREL Scaling Data'!$B:$B,UPPER(About!$B$1),'NREL Scaling Data'!$E:$E,Calculations!$M116,'NREL Scaling Data'!$A:$A,W$3,'NREL Scaling Data'!$C:$C,Calculations!$L116,'NREL Scaling Data'!$D:$D,Calculations!$N116))/SUMIFS('NREL Scaling Data'!$F:$F,'NREL Scaling Data'!$B:$B,UPPER(About!$B$1),'NREL Scaling Data'!$E:$E,Calculations!$M116,'NREL Scaling Data'!$A:$A,W$3,'NREL Scaling Data'!$C:$C,Calculations!$L116,'NREL Scaling Data'!$D:$D,Calculations!$N116) + 1) * W116,0)</f>
        <v>405517673566.27203</v>
      </c>
      <c r="Y116" s="45">
        <f>IFERROR(((SUMIFS('NREL Scaling Data'!$F:$F,'NREL Scaling Data'!$B:$B,UPPER(About!$B$1),'NREL Scaling Data'!$E:$E,Calculations!$M116,'NREL Scaling Data'!$A:$A,Y$3,'NREL Scaling Data'!$C:$C,Calculations!$L116,'NREL Scaling Data'!$D:$D,Calculations!$N116)-SUMIFS('NREL Scaling Data'!$F:$F,'NREL Scaling Data'!$B:$B,UPPER(About!$B$1),'NREL Scaling Data'!$E:$E,Calculations!$M116,'NREL Scaling Data'!$A:$A,X$3,'NREL Scaling Data'!$C:$C,Calculations!$L116,'NREL Scaling Data'!$D:$D,Calculations!$N116))/SUMIFS('NREL Scaling Data'!$F:$F,'NREL Scaling Data'!$B:$B,UPPER(About!$B$1),'NREL Scaling Data'!$E:$E,Calculations!$M116,'NREL Scaling Data'!$A:$A,X$3,'NREL Scaling Data'!$C:$C,Calculations!$L116,'NREL Scaling Data'!$D:$D,Calculations!$N116) + 1) * X116,0)</f>
        <v>406166172042.16229</v>
      </c>
      <c r="Z116" s="45">
        <f>IFERROR(((SUMIFS('NREL Scaling Data'!$F:$F,'NREL Scaling Data'!$B:$B,UPPER(About!$B$1),'NREL Scaling Data'!$E:$E,Calculations!$M116,'NREL Scaling Data'!$A:$A,Z$3,'NREL Scaling Data'!$C:$C,Calculations!$L116,'NREL Scaling Data'!$D:$D,Calculations!$N116)-SUMIFS('NREL Scaling Data'!$F:$F,'NREL Scaling Data'!$B:$B,UPPER(About!$B$1),'NREL Scaling Data'!$E:$E,Calculations!$M116,'NREL Scaling Data'!$A:$A,Y$3,'NREL Scaling Data'!$C:$C,Calculations!$L116,'NREL Scaling Data'!$D:$D,Calculations!$N116))/SUMIFS('NREL Scaling Data'!$F:$F,'NREL Scaling Data'!$B:$B,UPPER(About!$B$1),'NREL Scaling Data'!$E:$E,Calculations!$M116,'NREL Scaling Data'!$A:$A,Y$3,'NREL Scaling Data'!$C:$C,Calculations!$L116,'NREL Scaling Data'!$D:$D,Calculations!$N116) + 1) * Y116,0)</f>
        <v>407439474963.08441</v>
      </c>
      <c r="AA116" s="45">
        <f>IFERROR(((SUMIFS('NREL Scaling Data'!$F:$F,'NREL Scaling Data'!$B:$B,UPPER(About!$B$1),'NREL Scaling Data'!$E:$E,Calculations!$M116,'NREL Scaling Data'!$A:$A,AA$3,'NREL Scaling Data'!$C:$C,Calculations!$L116,'NREL Scaling Data'!$D:$D,Calculations!$N116)-SUMIFS('NREL Scaling Data'!$F:$F,'NREL Scaling Data'!$B:$B,UPPER(About!$B$1),'NREL Scaling Data'!$E:$E,Calculations!$M116,'NREL Scaling Data'!$A:$A,Z$3,'NREL Scaling Data'!$C:$C,Calculations!$L116,'NREL Scaling Data'!$D:$D,Calculations!$N116))/SUMIFS('NREL Scaling Data'!$F:$F,'NREL Scaling Data'!$B:$B,UPPER(About!$B$1),'NREL Scaling Data'!$E:$E,Calculations!$M116,'NREL Scaling Data'!$A:$A,Z$3,'NREL Scaling Data'!$C:$C,Calculations!$L116,'NREL Scaling Data'!$D:$D,Calculations!$N116) + 1) * Z116,0)</f>
        <v>409183884383.90704</v>
      </c>
      <c r="AB116" s="45">
        <f>IFERROR(((SUMIFS('NREL Scaling Data'!$F:$F,'NREL Scaling Data'!$B:$B,UPPER(About!$B$1),'NREL Scaling Data'!$E:$E,Calculations!$M116,'NREL Scaling Data'!$A:$A,AB$3,'NREL Scaling Data'!$C:$C,Calculations!$L116,'NREL Scaling Data'!$D:$D,Calculations!$N116)-SUMIFS('NREL Scaling Data'!$F:$F,'NREL Scaling Data'!$B:$B,UPPER(About!$B$1),'NREL Scaling Data'!$E:$E,Calculations!$M116,'NREL Scaling Data'!$A:$A,AA$3,'NREL Scaling Data'!$C:$C,Calculations!$L116,'NREL Scaling Data'!$D:$D,Calculations!$N116))/SUMIFS('NREL Scaling Data'!$F:$F,'NREL Scaling Data'!$B:$B,UPPER(About!$B$1),'NREL Scaling Data'!$E:$E,Calculations!$M116,'NREL Scaling Data'!$A:$A,AA$3,'NREL Scaling Data'!$C:$C,Calculations!$L116,'NREL Scaling Data'!$D:$D,Calculations!$N116) + 1) * AA116,0)</f>
        <v>411202083603.30249</v>
      </c>
      <c r="AC116" s="45">
        <f>IFERROR(((SUMIFS('NREL Scaling Data'!$F:$F,'NREL Scaling Data'!$B:$B,UPPER(About!$B$1),'NREL Scaling Data'!$E:$E,Calculations!$M116,'NREL Scaling Data'!$A:$A,AC$3,'NREL Scaling Data'!$C:$C,Calculations!$L116,'NREL Scaling Data'!$D:$D,Calculations!$N116)-SUMIFS('NREL Scaling Data'!$F:$F,'NREL Scaling Data'!$B:$B,UPPER(About!$B$1),'NREL Scaling Data'!$E:$E,Calculations!$M116,'NREL Scaling Data'!$A:$A,AB$3,'NREL Scaling Data'!$C:$C,Calculations!$L116,'NREL Scaling Data'!$D:$D,Calculations!$N116))/SUMIFS('NREL Scaling Data'!$F:$F,'NREL Scaling Data'!$B:$B,UPPER(About!$B$1),'NREL Scaling Data'!$E:$E,Calculations!$M116,'NREL Scaling Data'!$A:$A,AB$3,'NREL Scaling Data'!$C:$C,Calculations!$L116,'NREL Scaling Data'!$D:$D,Calculations!$N116) + 1) * AB116,0)</f>
        <v>413395689322.44586</v>
      </c>
      <c r="AD116" s="45">
        <f>IFERROR(((SUMIFS('NREL Scaling Data'!$F:$F,'NREL Scaling Data'!$B:$B,UPPER(About!$B$1),'NREL Scaling Data'!$E:$E,Calculations!$M116,'NREL Scaling Data'!$A:$A,AD$3,'NREL Scaling Data'!$C:$C,Calculations!$L116,'NREL Scaling Data'!$D:$D,Calculations!$N116)-SUMIFS('NREL Scaling Data'!$F:$F,'NREL Scaling Data'!$B:$B,UPPER(About!$B$1),'NREL Scaling Data'!$E:$E,Calculations!$M116,'NREL Scaling Data'!$A:$A,AC$3,'NREL Scaling Data'!$C:$C,Calculations!$L116,'NREL Scaling Data'!$D:$D,Calculations!$N116))/SUMIFS('NREL Scaling Data'!$F:$F,'NREL Scaling Data'!$B:$B,UPPER(About!$B$1),'NREL Scaling Data'!$E:$E,Calculations!$M116,'NREL Scaling Data'!$A:$A,AC$3,'NREL Scaling Data'!$C:$C,Calculations!$L116,'NREL Scaling Data'!$D:$D,Calculations!$N116) + 1) * AC116,0)</f>
        <v>415768130611.32593</v>
      </c>
      <c r="AE116" s="45">
        <f>IFERROR(((SUMIFS('NREL Scaling Data'!$F:$F,'NREL Scaling Data'!$B:$B,UPPER(About!$B$1),'NREL Scaling Data'!$E:$E,Calculations!$M116,'NREL Scaling Data'!$A:$A,AE$3,'NREL Scaling Data'!$C:$C,Calculations!$L116,'NREL Scaling Data'!$D:$D,Calculations!$N116)-SUMIFS('NREL Scaling Data'!$F:$F,'NREL Scaling Data'!$B:$B,UPPER(About!$B$1),'NREL Scaling Data'!$E:$E,Calculations!$M116,'NREL Scaling Data'!$A:$A,AD$3,'NREL Scaling Data'!$C:$C,Calculations!$L116,'NREL Scaling Data'!$D:$D,Calculations!$N116))/SUMIFS('NREL Scaling Data'!$F:$F,'NREL Scaling Data'!$B:$B,UPPER(About!$B$1),'NREL Scaling Data'!$E:$E,Calculations!$M116,'NREL Scaling Data'!$A:$A,AD$3,'NREL Scaling Data'!$C:$C,Calculations!$L116,'NREL Scaling Data'!$D:$D,Calculations!$N116) + 1) * AD116,0)</f>
        <v>418284844643.60406</v>
      </c>
      <c r="AF116" s="45">
        <f>IFERROR(((SUMIFS('NREL Scaling Data'!$F:$F,'NREL Scaling Data'!$B:$B,UPPER(About!$B$1),'NREL Scaling Data'!$E:$E,Calculations!$M116,'NREL Scaling Data'!$A:$A,AF$3,'NREL Scaling Data'!$C:$C,Calculations!$L116,'NREL Scaling Data'!$D:$D,Calculations!$N116)-SUMIFS('NREL Scaling Data'!$F:$F,'NREL Scaling Data'!$B:$B,UPPER(About!$B$1),'NREL Scaling Data'!$E:$E,Calculations!$M116,'NREL Scaling Data'!$A:$A,AE$3,'NREL Scaling Data'!$C:$C,Calculations!$L116,'NREL Scaling Data'!$D:$D,Calculations!$N116))/SUMIFS('NREL Scaling Data'!$F:$F,'NREL Scaling Data'!$B:$B,UPPER(About!$B$1),'NREL Scaling Data'!$E:$E,Calculations!$M116,'NREL Scaling Data'!$A:$A,AE$3,'NREL Scaling Data'!$C:$C,Calculations!$L116,'NREL Scaling Data'!$D:$D,Calculations!$N116) + 1) * AE116,0)</f>
        <v>420896071303.31854</v>
      </c>
      <c r="AG116" s="45">
        <f>IFERROR(((SUMIFS('NREL Scaling Data'!$F:$F,'NREL Scaling Data'!$B:$B,UPPER(About!$B$1),'NREL Scaling Data'!$E:$E,Calculations!$M116,'NREL Scaling Data'!$A:$A,AG$3,'NREL Scaling Data'!$C:$C,Calculations!$L116,'NREL Scaling Data'!$D:$D,Calculations!$N116)-SUMIFS('NREL Scaling Data'!$F:$F,'NREL Scaling Data'!$B:$B,UPPER(About!$B$1),'NREL Scaling Data'!$E:$E,Calculations!$M116,'NREL Scaling Data'!$A:$A,AF$3,'NREL Scaling Data'!$C:$C,Calculations!$L116,'NREL Scaling Data'!$D:$D,Calculations!$N116))/SUMIFS('NREL Scaling Data'!$F:$F,'NREL Scaling Data'!$B:$B,UPPER(About!$B$1),'NREL Scaling Data'!$E:$E,Calculations!$M116,'NREL Scaling Data'!$A:$A,AF$3,'NREL Scaling Data'!$C:$C,Calculations!$L116,'NREL Scaling Data'!$D:$D,Calculations!$N116) + 1) * AF116,0)</f>
        <v>423544492013.92462</v>
      </c>
      <c r="AH116" s="45">
        <f>IFERROR(((SUMIFS('NREL Scaling Data'!$F:$F,'NREL Scaling Data'!$B:$B,UPPER(About!$B$1),'NREL Scaling Data'!$E:$E,Calculations!$M116,'NREL Scaling Data'!$A:$A,AH$3,'NREL Scaling Data'!$C:$C,Calculations!$L116,'NREL Scaling Data'!$D:$D,Calculations!$N116)-SUMIFS('NREL Scaling Data'!$F:$F,'NREL Scaling Data'!$B:$B,UPPER(About!$B$1),'NREL Scaling Data'!$E:$E,Calculations!$M116,'NREL Scaling Data'!$A:$A,AG$3,'NREL Scaling Data'!$C:$C,Calculations!$L116,'NREL Scaling Data'!$D:$D,Calculations!$N116))/SUMIFS('NREL Scaling Data'!$F:$F,'NREL Scaling Data'!$B:$B,UPPER(About!$B$1),'NREL Scaling Data'!$E:$E,Calculations!$M116,'NREL Scaling Data'!$A:$A,AG$3,'NREL Scaling Data'!$C:$C,Calculations!$L116,'NREL Scaling Data'!$D:$D,Calculations!$N116) + 1) * AG116,0)</f>
        <v>426224103129.95557</v>
      </c>
      <c r="AI116" s="45">
        <f>IFERROR(((SUMIFS('NREL Scaling Data'!$F:$F,'NREL Scaling Data'!$B:$B,UPPER(About!$B$1),'NREL Scaling Data'!$E:$E,Calculations!$M116,'NREL Scaling Data'!$A:$A,AI$3,'NREL Scaling Data'!$C:$C,Calculations!$L116,'NREL Scaling Data'!$D:$D,Calculations!$N116)-SUMIFS('NREL Scaling Data'!$F:$F,'NREL Scaling Data'!$B:$B,UPPER(About!$B$1),'NREL Scaling Data'!$E:$E,Calculations!$M116,'NREL Scaling Data'!$A:$A,AH$3,'NREL Scaling Data'!$C:$C,Calculations!$L116,'NREL Scaling Data'!$D:$D,Calculations!$N116))/SUMIFS('NREL Scaling Data'!$F:$F,'NREL Scaling Data'!$B:$B,UPPER(About!$B$1),'NREL Scaling Data'!$E:$E,Calculations!$M116,'NREL Scaling Data'!$A:$A,AH$3,'NREL Scaling Data'!$C:$C,Calculations!$L116,'NREL Scaling Data'!$D:$D,Calculations!$N116) + 1) * AH116,0)</f>
        <v>428915654400.05389</v>
      </c>
      <c r="AJ116" s="45">
        <f>IFERROR(((SUMIFS('NREL Scaling Data'!$F:$F,'NREL Scaling Data'!$B:$B,UPPER(About!$B$1),'NREL Scaling Data'!$E:$E,Calculations!$M116,'NREL Scaling Data'!$A:$A,AJ$3,'NREL Scaling Data'!$C:$C,Calculations!$L116,'NREL Scaling Data'!$D:$D,Calculations!$N116)-SUMIFS('NREL Scaling Data'!$F:$F,'NREL Scaling Data'!$B:$B,UPPER(About!$B$1),'NREL Scaling Data'!$E:$E,Calculations!$M116,'NREL Scaling Data'!$A:$A,AI$3,'NREL Scaling Data'!$C:$C,Calculations!$L116,'NREL Scaling Data'!$D:$D,Calculations!$N116))/SUMIFS('NREL Scaling Data'!$F:$F,'NREL Scaling Data'!$B:$B,UPPER(About!$B$1),'NREL Scaling Data'!$E:$E,Calculations!$M116,'NREL Scaling Data'!$A:$A,AI$3,'NREL Scaling Data'!$C:$C,Calculations!$L116,'NREL Scaling Data'!$D:$D,Calculations!$N116) + 1) * AI116,0)</f>
        <v>431616552800.1391</v>
      </c>
      <c r="AK116" s="45">
        <f>IFERROR(((SUMIFS('NREL Scaling Data'!$F:$F,'NREL Scaling Data'!$B:$B,UPPER(About!$B$1),'NREL Scaling Data'!$E:$E,Calculations!$M116,'NREL Scaling Data'!$A:$A,AK$3,'NREL Scaling Data'!$C:$C,Calculations!$L116,'NREL Scaling Data'!$D:$D,Calculations!$N116)-SUMIFS('NREL Scaling Data'!$F:$F,'NREL Scaling Data'!$B:$B,UPPER(About!$B$1),'NREL Scaling Data'!$E:$E,Calculations!$M116,'NREL Scaling Data'!$A:$A,AJ$3,'NREL Scaling Data'!$C:$C,Calculations!$L116,'NREL Scaling Data'!$D:$D,Calculations!$N116))/SUMIFS('NREL Scaling Data'!$F:$F,'NREL Scaling Data'!$B:$B,UPPER(About!$B$1),'NREL Scaling Data'!$E:$E,Calculations!$M116,'NREL Scaling Data'!$A:$A,AJ$3,'NREL Scaling Data'!$C:$C,Calculations!$L116,'NREL Scaling Data'!$D:$D,Calculations!$N116) + 1) * AJ116,0)</f>
        <v>433769316881.59888</v>
      </c>
      <c r="AL116" s="45">
        <f>IFERROR(((SUMIFS('NREL Scaling Data'!$F:$F,'NREL Scaling Data'!$B:$B,UPPER(About!$B$1),'NREL Scaling Data'!$E:$E,Calculations!$M116,'NREL Scaling Data'!$A:$A,AL$3,'NREL Scaling Data'!$C:$C,Calculations!$L116,'NREL Scaling Data'!$D:$D,Calculations!$N116)-SUMIFS('NREL Scaling Data'!$F:$F,'NREL Scaling Data'!$B:$B,UPPER(About!$B$1),'NREL Scaling Data'!$E:$E,Calculations!$M116,'NREL Scaling Data'!$A:$A,AK$3,'NREL Scaling Data'!$C:$C,Calculations!$L116,'NREL Scaling Data'!$D:$D,Calculations!$N116))/SUMIFS('NREL Scaling Data'!$F:$F,'NREL Scaling Data'!$B:$B,UPPER(About!$B$1),'NREL Scaling Data'!$E:$E,Calculations!$M116,'NREL Scaling Data'!$A:$A,AK$3,'NREL Scaling Data'!$C:$C,Calculations!$L116,'NREL Scaling Data'!$D:$D,Calculations!$N116) + 1) * AK116,0)</f>
        <v>435901897708.57068</v>
      </c>
      <c r="AM116" s="45">
        <f>IFERROR(((SUMIFS('NREL Scaling Data'!$F:$F,'NREL Scaling Data'!$B:$B,UPPER(About!$B$1),'NREL Scaling Data'!$E:$E,Calculations!$M116,'NREL Scaling Data'!$A:$A,AM$3,'NREL Scaling Data'!$C:$C,Calculations!$L116,'NREL Scaling Data'!$D:$D,Calculations!$N116)-SUMIFS('NREL Scaling Data'!$F:$F,'NREL Scaling Data'!$B:$B,UPPER(About!$B$1),'NREL Scaling Data'!$E:$E,Calculations!$M116,'NREL Scaling Data'!$A:$A,AL$3,'NREL Scaling Data'!$C:$C,Calculations!$L116,'NREL Scaling Data'!$D:$D,Calculations!$N116))/SUMIFS('NREL Scaling Data'!$F:$F,'NREL Scaling Data'!$B:$B,UPPER(About!$B$1),'NREL Scaling Data'!$E:$E,Calculations!$M116,'NREL Scaling Data'!$A:$A,AL$3,'NREL Scaling Data'!$C:$C,Calculations!$L116,'NREL Scaling Data'!$D:$D,Calculations!$N116) + 1) * AL116,0)</f>
        <v>438019738224.47949</v>
      </c>
      <c r="AN116" s="45">
        <f>IFERROR(((SUMIFS('NREL Scaling Data'!$F:$F,'NREL Scaling Data'!$B:$B,UPPER(About!$B$1),'NREL Scaling Data'!$E:$E,Calculations!$M116,'NREL Scaling Data'!$A:$A,AN$3,'NREL Scaling Data'!$C:$C,Calculations!$L116,'NREL Scaling Data'!$D:$D,Calculations!$N116)-SUMIFS('NREL Scaling Data'!$F:$F,'NREL Scaling Data'!$B:$B,UPPER(About!$B$1),'NREL Scaling Data'!$E:$E,Calculations!$M116,'NREL Scaling Data'!$A:$A,AM$3,'NREL Scaling Data'!$C:$C,Calculations!$L116,'NREL Scaling Data'!$D:$D,Calculations!$N116))/SUMIFS('NREL Scaling Data'!$F:$F,'NREL Scaling Data'!$B:$B,UPPER(About!$B$1),'NREL Scaling Data'!$E:$E,Calculations!$M116,'NREL Scaling Data'!$A:$A,AM$3,'NREL Scaling Data'!$C:$C,Calculations!$L116,'NREL Scaling Data'!$D:$D,Calculations!$N116) + 1) * AM116,0)</f>
        <v>440122274360.4259</v>
      </c>
      <c r="AO116" s="45">
        <f>IFERROR(((SUMIFS('NREL Scaling Data'!$F:$F,'NREL Scaling Data'!$B:$B,UPPER(About!$B$1),'NREL Scaling Data'!$E:$E,Calculations!$M116,'NREL Scaling Data'!$A:$A,AO$3,'NREL Scaling Data'!$C:$C,Calculations!$L116,'NREL Scaling Data'!$D:$D,Calculations!$N116)-SUMIFS('NREL Scaling Data'!$F:$F,'NREL Scaling Data'!$B:$B,UPPER(About!$B$1),'NREL Scaling Data'!$E:$E,Calculations!$M116,'NREL Scaling Data'!$A:$A,AN$3,'NREL Scaling Data'!$C:$C,Calculations!$L116,'NREL Scaling Data'!$D:$D,Calculations!$N116))/SUMIFS('NREL Scaling Data'!$F:$F,'NREL Scaling Data'!$B:$B,UPPER(About!$B$1),'NREL Scaling Data'!$E:$E,Calculations!$M116,'NREL Scaling Data'!$A:$A,AN$3,'NREL Scaling Data'!$C:$C,Calculations!$L116,'NREL Scaling Data'!$D:$D,Calculations!$N116) + 1) * AN116,0)</f>
        <v>442222830099.09369</v>
      </c>
      <c r="AP116" s="45">
        <f>IFERROR(((SUMIFS('NREL Scaling Data'!$F:$F,'NREL Scaling Data'!$B:$B,UPPER(About!$B$1),'NREL Scaling Data'!$E:$E,Calculations!$M116,'NREL Scaling Data'!$A:$A,AP$3,'NREL Scaling Data'!$C:$C,Calculations!$L116,'NREL Scaling Data'!$D:$D,Calculations!$N116)-SUMIFS('NREL Scaling Data'!$F:$F,'NREL Scaling Data'!$B:$B,UPPER(About!$B$1),'NREL Scaling Data'!$E:$E,Calculations!$M116,'NREL Scaling Data'!$A:$A,AO$3,'NREL Scaling Data'!$C:$C,Calculations!$L116,'NREL Scaling Data'!$D:$D,Calculations!$N116))/SUMIFS('NREL Scaling Data'!$F:$F,'NREL Scaling Data'!$B:$B,UPPER(About!$B$1),'NREL Scaling Data'!$E:$E,Calculations!$M116,'NREL Scaling Data'!$A:$A,AO$3,'NREL Scaling Data'!$C:$C,Calculations!$L116,'NREL Scaling Data'!$D:$D,Calculations!$N116) + 1) * AO116,0)</f>
        <v>444314034835.7384</v>
      </c>
      <c r="AQ116" s="45">
        <f>IFERROR(((SUMIFS('NREL Scaling Data'!$F:$F,'NREL Scaling Data'!$B:$B,UPPER(About!$B$1),'NREL Scaling Data'!$E:$E,Calculations!$M116,'NREL Scaling Data'!$A:$A,AQ$3,'NREL Scaling Data'!$C:$C,Calculations!$L116,'NREL Scaling Data'!$D:$D,Calculations!$N116)-SUMIFS('NREL Scaling Data'!$F:$F,'NREL Scaling Data'!$B:$B,UPPER(About!$B$1),'NREL Scaling Data'!$E:$E,Calculations!$M116,'NREL Scaling Data'!$A:$A,AP$3,'NREL Scaling Data'!$C:$C,Calculations!$L116,'NREL Scaling Data'!$D:$D,Calculations!$N116))/SUMIFS('NREL Scaling Data'!$F:$F,'NREL Scaling Data'!$B:$B,UPPER(About!$B$1),'NREL Scaling Data'!$E:$E,Calculations!$M116,'NREL Scaling Data'!$A:$A,AP$3,'NREL Scaling Data'!$C:$C,Calculations!$L116,'NREL Scaling Data'!$D:$D,Calculations!$N116) + 1) * AP116,0)</f>
        <v>446419984979.89362</v>
      </c>
      <c r="AR116" s="45">
        <f>IFERROR(((SUMIFS('NREL Scaling Data'!$F:$F,'NREL Scaling Data'!$B:$B,UPPER(About!$B$1),'NREL Scaling Data'!$E:$E,Calculations!$M116,'NREL Scaling Data'!$A:$A,AR$3,'NREL Scaling Data'!$C:$C,Calculations!$L116,'NREL Scaling Data'!$D:$D,Calculations!$N116)-SUMIFS('NREL Scaling Data'!$F:$F,'NREL Scaling Data'!$B:$B,UPPER(About!$B$1),'NREL Scaling Data'!$E:$E,Calculations!$M116,'NREL Scaling Data'!$A:$A,AQ$3,'NREL Scaling Data'!$C:$C,Calculations!$L116,'NREL Scaling Data'!$D:$D,Calculations!$N116))/SUMIFS('NREL Scaling Data'!$F:$F,'NREL Scaling Data'!$B:$B,UPPER(About!$B$1),'NREL Scaling Data'!$E:$E,Calculations!$M116,'NREL Scaling Data'!$A:$A,AQ$3,'NREL Scaling Data'!$C:$C,Calculations!$L116,'NREL Scaling Data'!$D:$D,Calculations!$N116) + 1) * AQ116,0)</f>
        <v>448534342257.12311</v>
      </c>
      <c r="AS116" s="45">
        <f>IFERROR(((SUMIFS('NREL Scaling Data'!$F:$F,'NREL Scaling Data'!$B:$B,UPPER(About!$B$1),'NREL Scaling Data'!$E:$E,Calculations!$M116,'NREL Scaling Data'!$A:$A,AS$3,'NREL Scaling Data'!$C:$C,Calculations!$L116,'NREL Scaling Data'!$D:$D,Calculations!$N116)-SUMIFS('NREL Scaling Data'!$F:$F,'NREL Scaling Data'!$B:$B,UPPER(About!$B$1),'NREL Scaling Data'!$E:$E,Calculations!$M116,'NREL Scaling Data'!$A:$A,AR$3,'NREL Scaling Data'!$C:$C,Calculations!$L116,'NREL Scaling Data'!$D:$D,Calculations!$N116))/SUMIFS('NREL Scaling Data'!$F:$F,'NREL Scaling Data'!$B:$B,UPPER(About!$B$1),'NREL Scaling Data'!$E:$E,Calculations!$M116,'NREL Scaling Data'!$A:$A,AR$3,'NREL Scaling Data'!$C:$C,Calculations!$L116,'NREL Scaling Data'!$D:$D,Calculations!$N116) + 1) * AR116,0)</f>
        <v>450652335775.14423</v>
      </c>
      <c r="AT116" s="45">
        <f>IFERROR(((SUMIFS('NREL Scaling Data'!$F:$F,'NREL Scaling Data'!$B:$B,UPPER(About!$B$1),'NREL Scaling Data'!$E:$E,Calculations!$M116,'NREL Scaling Data'!$A:$A,AT$3,'NREL Scaling Data'!$C:$C,Calculations!$L116,'NREL Scaling Data'!$D:$D,Calculations!$N116)-SUMIFS('NREL Scaling Data'!$F:$F,'NREL Scaling Data'!$B:$B,UPPER(About!$B$1),'NREL Scaling Data'!$E:$E,Calculations!$M116,'NREL Scaling Data'!$A:$A,AS$3,'NREL Scaling Data'!$C:$C,Calculations!$L116,'NREL Scaling Data'!$D:$D,Calculations!$N116))/SUMIFS('NREL Scaling Data'!$F:$F,'NREL Scaling Data'!$B:$B,UPPER(About!$B$1),'NREL Scaling Data'!$E:$E,Calculations!$M116,'NREL Scaling Data'!$A:$A,AS$3,'NREL Scaling Data'!$C:$C,Calculations!$L116,'NREL Scaling Data'!$D:$D,Calculations!$N116) + 1) * AS116,0)</f>
        <v>452783190786.06976</v>
      </c>
    </row>
    <row r="117" spans="6:46">
      <c r="I117" s="12" t="s">
        <v>1084</v>
      </c>
      <c r="J117" s="209">
        <f>IFERROR(SUMIFS('NREL Scaling Data'!F:F,'NREL Scaling Data'!B:B,UPPER(About!$B$1),'NREL Scaling Data'!E:E,Calculations!M117,'NREL Scaling Data'!A:A, 2021,'NREL Scaling Data'!C:C,Calculations!L117,'NREL Scaling Data'!D:D,Calculations!N117) / SUMIFS('NREL Scaling Data'!F:F,'NREL Scaling Data'!B:B,UPPER(About!$B$1),'NREL Scaling Data'!A:A, 2021,'NREL Scaling Data'!C:C,Calculations!L117,'NREL Scaling Data'!D:D,Calculations!N117),0)</f>
        <v>0</v>
      </c>
      <c r="K117" s="210">
        <f t="shared" si="23"/>
        <v>5.7633672610931462E-2</v>
      </c>
      <c r="L117" s="209" t="s">
        <v>1022</v>
      </c>
      <c r="M117" s="12" t="s">
        <v>1014</v>
      </c>
      <c r="N117" s="1" t="s">
        <v>1080</v>
      </c>
      <c r="O117" s="7">
        <f t="shared" si="24"/>
        <v>0</v>
      </c>
      <c r="P117" s="7">
        <f t="shared" si="25"/>
        <v>0</v>
      </c>
      <c r="Q117" s="45">
        <f>SUMIFS('SEDS 2021'!$F$23:$F$40,'SEDS 2021'!E$23:E$40,Calculations!L117,'SEDS 2021'!D$23:D$40,Calculations!N117)*J117*K117</f>
        <v>0</v>
      </c>
      <c r="R117" s="45">
        <f>IFERROR(((SUMIFS('NREL Scaling Data'!$F:$F,'NREL Scaling Data'!$B:$B,UPPER(About!$B$1),'NREL Scaling Data'!$E:$E,Calculations!$M117,'NREL Scaling Data'!$A:$A,R$3,'NREL Scaling Data'!$C:$C,Calculations!$L117,'NREL Scaling Data'!$D:$D,Calculations!$N117)-SUMIFS('NREL Scaling Data'!$F:$F,'NREL Scaling Data'!$B:$B,UPPER(About!$B$1),'NREL Scaling Data'!$E:$E,Calculations!$M117,'NREL Scaling Data'!$A:$A,Q$3,'NREL Scaling Data'!$C:$C,Calculations!$L117,'NREL Scaling Data'!$D:$D,Calculations!$N117))/SUMIFS('NREL Scaling Data'!$F:$F,'NREL Scaling Data'!$B:$B,UPPER(About!$B$1),'NREL Scaling Data'!$E:$E,Calculations!$M117,'NREL Scaling Data'!$A:$A,Q$3,'NREL Scaling Data'!$C:$C,Calculations!$L117,'NREL Scaling Data'!$D:$D,Calculations!$N117) + 1) * Q117,0)</f>
        <v>0</v>
      </c>
      <c r="S117" s="45">
        <f>IFERROR(((SUMIFS('NREL Scaling Data'!$F:$F,'NREL Scaling Data'!$B:$B,UPPER(About!$B$1),'NREL Scaling Data'!$E:$E,Calculations!$M117,'NREL Scaling Data'!$A:$A,S$3,'NREL Scaling Data'!$C:$C,Calculations!$L117,'NREL Scaling Data'!$D:$D,Calculations!$N117)-SUMIFS('NREL Scaling Data'!$F:$F,'NREL Scaling Data'!$B:$B,UPPER(About!$B$1),'NREL Scaling Data'!$E:$E,Calculations!$M117,'NREL Scaling Data'!$A:$A,R$3,'NREL Scaling Data'!$C:$C,Calculations!$L117,'NREL Scaling Data'!$D:$D,Calculations!$N117))/SUMIFS('NREL Scaling Data'!$F:$F,'NREL Scaling Data'!$B:$B,UPPER(About!$B$1),'NREL Scaling Data'!$E:$E,Calculations!$M117,'NREL Scaling Data'!$A:$A,R$3,'NREL Scaling Data'!$C:$C,Calculations!$L117,'NREL Scaling Data'!$D:$D,Calculations!$N117) + 1) * R117,0)</f>
        <v>0</v>
      </c>
      <c r="T117" s="45">
        <f>IFERROR(((SUMIFS('NREL Scaling Data'!$F:$F,'NREL Scaling Data'!$B:$B,UPPER(About!$B$1),'NREL Scaling Data'!$E:$E,Calculations!$M117,'NREL Scaling Data'!$A:$A,T$3,'NREL Scaling Data'!$C:$C,Calculations!$L117,'NREL Scaling Data'!$D:$D,Calculations!$N117)-SUMIFS('NREL Scaling Data'!$F:$F,'NREL Scaling Data'!$B:$B,UPPER(About!$B$1),'NREL Scaling Data'!$E:$E,Calculations!$M117,'NREL Scaling Data'!$A:$A,S$3,'NREL Scaling Data'!$C:$C,Calculations!$L117,'NREL Scaling Data'!$D:$D,Calculations!$N117))/SUMIFS('NREL Scaling Data'!$F:$F,'NREL Scaling Data'!$B:$B,UPPER(About!$B$1),'NREL Scaling Data'!$E:$E,Calculations!$M117,'NREL Scaling Data'!$A:$A,S$3,'NREL Scaling Data'!$C:$C,Calculations!$L117,'NREL Scaling Data'!$D:$D,Calculations!$N117) + 1) * S117,0)</f>
        <v>0</v>
      </c>
      <c r="U117" s="45">
        <f>IFERROR(((SUMIFS('NREL Scaling Data'!$F:$F,'NREL Scaling Data'!$B:$B,UPPER(About!$B$1),'NREL Scaling Data'!$E:$E,Calculations!$M117,'NREL Scaling Data'!$A:$A,U$3,'NREL Scaling Data'!$C:$C,Calculations!$L117,'NREL Scaling Data'!$D:$D,Calculations!$N117)-SUMIFS('NREL Scaling Data'!$F:$F,'NREL Scaling Data'!$B:$B,UPPER(About!$B$1),'NREL Scaling Data'!$E:$E,Calculations!$M117,'NREL Scaling Data'!$A:$A,T$3,'NREL Scaling Data'!$C:$C,Calculations!$L117,'NREL Scaling Data'!$D:$D,Calculations!$N117))/SUMIFS('NREL Scaling Data'!$F:$F,'NREL Scaling Data'!$B:$B,UPPER(About!$B$1),'NREL Scaling Data'!$E:$E,Calculations!$M117,'NREL Scaling Data'!$A:$A,T$3,'NREL Scaling Data'!$C:$C,Calculations!$L117,'NREL Scaling Data'!$D:$D,Calculations!$N117) + 1) * T117,0)</f>
        <v>0</v>
      </c>
      <c r="V117" s="45">
        <f>IFERROR(((SUMIFS('NREL Scaling Data'!$F:$F,'NREL Scaling Data'!$B:$B,UPPER(About!$B$1),'NREL Scaling Data'!$E:$E,Calculations!$M117,'NREL Scaling Data'!$A:$A,V$3,'NREL Scaling Data'!$C:$C,Calculations!$L117,'NREL Scaling Data'!$D:$D,Calculations!$N117)-SUMIFS('NREL Scaling Data'!$F:$F,'NREL Scaling Data'!$B:$B,UPPER(About!$B$1),'NREL Scaling Data'!$E:$E,Calculations!$M117,'NREL Scaling Data'!$A:$A,U$3,'NREL Scaling Data'!$C:$C,Calculations!$L117,'NREL Scaling Data'!$D:$D,Calculations!$N117))/SUMIFS('NREL Scaling Data'!$F:$F,'NREL Scaling Data'!$B:$B,UPPER(About!$B$1),'NREL Scaling Data'!$E:$E,Calculations!$M117,'NREL Scaling Data'!$A:$A,U$3,'NREL Scaling Data'!$C:$C,Calculations!$L117,'NREL Scaling Data'!$D:$D,Calculations!$N117) + 1) * U117,0)</f>
        <v>0</v>
      </c>
      <c r="W117" s="45">
        <f>IFERROR(((SUMIFS('NREL Scaling Data'!$F:$F,'NREL Scaling Data'!$B:$B,UPPER(About!$B$1),'NREL Scaling Data'!$E:$E,Calculations!$M117,'NREL Scaling Data'!$A:$A,W$3,'NREL Scaling Data'!$C:$C,Calculations!$L117,'NREL Scaling Data'!$D:$D,Calculations!$N117)-SUMIFS('NREL Scaling Data'!$F:$F,'NREL Scaling Data'!$B:$B,UPPER(About!$B$1),'NREL Scaling Data'!$E:$E,Calculations!$M117,'NREL Scaling Data'!$A:$A,V$3,'NREL Scaling Data'!$C:$C,Calculations!$L117,'NREL Scaling Data'!$D:$D,Calculations!$N117))/SUMIFS('NREL Scaling Data'!$F:$F,'NREL Scaling Data'!$B:$B,UPPER(About!$B$1),'NREL Scaling Data'!$E:$E,Calculations!$M117,'NREL Scaling Data'!$A:$A,V$3,'NREL Scaling Data'!$C:$C,Calculations!$L117,'NREL Scaling Data'!$D:$D,Calculations!$N117) + 1) * V117,0)</f>
        <v>0</v>
      </c>
      <c r="X117" s="45">
        <f>IFERROR(((SUMIFS('NREL Scaling Data'!$F:$F,'NREL Scaling Data'!$B:$B,UPPER(About!$B$1),'NREL Scaling Data'!$E:$E,Calculations!$M117,'NREL Scaling Data'!$A:$A,X$3,'NREL Scaling Data'!$C:$C,Calculations!$L117,'NREL Scaling Data'!$D:$D,Calculations!$N117)-SUMIFS('NREL Scaling Data'!$F:$F,'NREL Scaling Data'!$B:$B,UPPER(About!$B$1),'NREL Scaling Data'!$E:$E,Calculations!$M117,'NREL Scaling Data'!$A:$A,W$3,'NREL Scaling Data'!$C:$C,Calculations!$L117,'NREL Scaling Data'!$D:$D,Calculations!$N117))/SUMIFS('NREL Scaling Data'!$F:$F,'NREL Scaling Data'!$B:$B,UPPER(About!$B$1),'NREL Scaling Data'!$E:$E,Calculations!$M117,'NREL Scaling Data'!$A:$A,W$3,'NREL Scaling Data'!$C:$C,Calculations!$L117,'NREL Scaling Data'!$D:$D,Calculations!$N117) + 1) * W117,0)</f>
        <v>0</v>
      </c>
      <c r="Y117" s="45">
        <f>IFERROR(((SUMIFS('NREL Scaling Data'!$F:$F,'NREL Scaling Data'!$B:$B,UPPER(About!$B$1),'NREL Scaling Data'!$E:$E,Calculations!$M117,'NREL Scaling Data'!$A:$A,Y$3,'NREL Scaling Data'!$C:$C,Calculations!$L117,'NREL Scaling Data'!$D:$D,Calculations!$N117)-SUMIFS('NREL Scaling Data'!$F:$F,'NREL Scaling Data'!$B:$B,UPPER(About!$B$1),'NREL Scaling Data'!$E:$E,Calculations!$M117,'NREL Scaling Data'!$A:$A,X$3,'NREL Scaling Data'!$C:$C,Calculations!$L117,'NREL Scaling Data'!$D:$D,Calculations!$N117))/SUMIFS('NREL Scaling Data'!$F:$F,'NREL Scaling Data'!$B:$B,UPPER(About!$B$1),'NREL Scaling Data'!$E:$E,Calculations!$M117,'NREL Scaling Data'!$A:$A,X$3,'NREL Scaling Data'!$C:$C,Calculations!$L117,'NREL Scaling Data'!$D:$D,Calculations!$N117) + 1) * X117,0)</f>
        <v>0</v>
      </c>
      <c r="Z117" s="45">
        <f>IFERROR(((SUMIFS('NREL Scaling Data'!$F:$F,'NREL Scaling Data'!$B:$B,UPPER(About!$B$1),'NREL Scaling Data'!$E:$E,Calculations!$M117,'NREL Scaling Data'!$A:$A,Z$3,'NREL Scaling Data'!$C:$C,Calculations!$L117,'NREL Scaling Data'!$D:$D,Calculations!$N117)-SUMIFS('NREL Scaling Data'!$F:$F,'NREL Scaling Data'!$B:$B,UPPER(About!$B$1),'NREL Scaling Data'!$E:$E,Calculations!$M117,'NREL Scaling Data'!$A:$A,Y$3,'NREL Scaling Data'!$C:$C,Calculations!$L117,'NREL Scaling Data'!$D:$D,Calculations!$N117))/SUMIFS('NREL Scaling Data'!$F:$F,'NREL Scaling Data'!$B:$B,UPPER(About!$B$1),'NREL Scaling Data'!$E:$E,Calculations!$M117,'NREL Scaling Data'!$A:$A,Y$3,'NREL Scaling Data'!$C:$C,Calculations!$L117,'NREL Scaling Data'!$D:$D,Calculations!$N117) + 1) * Y117,0)</f>
        <v>0</v>
      </c>
      <c r="AA117" s="45">
        <f>IFERROR(((SUMIFS('NREL Scaling Data'!$F:$F,'NREL Scaling Data'!$B:$B,UPPER(About!$B$1),'NREL Scaling Data'!$E:$E,Calculations!$M117,'NREL Scaling Data'!$A:$A,AA$3,'NREL Scaling Data'!$C:$C,Calculations!$L117,'NREL Scaling Data'!$D:$D,Calculations!$N117)-SUMIFS('NREL Scaling Data'!$F:$F,'NREL Scaling Data'!$B:$B,UPPER(About!$B$1),'NREL Scaling Data'!$E:$E,Calculations!$M117,'NREL Scaling Data'!$A:$A,Z$3,'NREL Scaling Data'!$C:$C,Calculations!$L117,'NREL Scaling Data'!$D:$D,Calculations!$N117))/SUMIFS('NREL Scaling Data'!$F:$F,'NREL Scaling Data'!$B:$B,UPPER(About!$B$1),'NREL Scaling Data'!$E:$E,Calculations!$M117,'NREL Scaling Data'!$A:$A,Z$3,'NREL Scaling Data'!$C:$C,Calculations!$L117,'NREL Scaling Data'!$D:$D,Calculations!$N117) + 1) * Z117,0)</f>
        <v>0</v>
      </c>
      <c r="AB117" s="45">
        <f>IFERROR(((SUMIFS('NREL Scaling Data'!$F:$F,'NREL Scaling Data'!$B:$B,UPPER(About!$B$1),'NREL Scaling Data'!$E:$E,Calculations!$M117,'NREL Scaling Data'!$A:$A,AB$3,'NREL Scaling Data'!$C:$C,Calculations!$L117,'NREL Scaling Data'!$D:$D,Calculations!$N117)-SUMIFS('NREL Scaling Data'!$F:$F,'NREL Scaling Data'!$B:$B,UPPER(About!$B$1),'NREL Scaling Data'!$E:$E,Calculations!$M117,'NREL Scaling Data'!$A:$A,AA$3,'NREL Scaling Data'!$C:$C,Calculations!$L117,'NREL Scaling Data'!$D:$D,Calculations!$N117))/SUMIFS('NREL Scaling Data'!$F:$F,'NREL Scaling Data'!$B:$B,UPPER(About!$B$1),'NREL Scaling Data'!$E:$E,Calculations!$M117,'NREL Scaling Data'!$A:$A,AA$3,'NREL Scaling Data'!$C:$C,Calculations!$L117,'NREL Scaling Data'!$D:$D,Calculations!$N117) + 1) * AA117,0)</f>
        <v>0</v>
      </c>
      <c r="AC117" s="45">
        <f>IFERROR(((SUMIFS('NREL Scaling Data'!$F:$F,'NREL Scaling Data'!$B:$B,UPPER(About!$B$1),'NREL Scaling Data'!$E:$E,Calculations!$M117,'NREL Scaling Data'!$A:$A,AC$3,'NREL Scaling Data'!$C:$C,Calculations!$L117,'NREL Scaling Data'!$D:$D,Calculations!$N117)-SUMIFS('NREL Scaling Data'!$F:$F,'NREL Scaling Data'!$B:$B,UPPER(About!$B$1),'NREL Scaling Data'!$E:$E,Calculations!$M117,'NREL Scaling Data'!$A:$A,AB$3,'NREL Scaling Data'!$C:$C,Calculations!$L117,'NREL Scaling Data'!$D:$D,Calculations!$N117))/SUMIFS('NREL Scaling Data'!$F:$F,'NREL Scaling Data'!$B:$B,UPPER(About!$B$1),'NREL Scaling Data'!$E:$E,Calculations!$M117,'NREL Scaling Data'!$A:$A,AB$3,'NREL Scaling Data'!$C:$C,Calculations!$L117,'NREL Scaling Data'!$D:$D,Calculations!$N117) + 1) * AB117,0)</f>
        <v>0</v>
      </c>
      <c r="AD117" s="45">
        <f>IFERROR(((SUMIFS('NREL Scaling Data'!$F:$F,'NREL Scaling Data'!$B:$B,UPPER(About!$B$1),'NREL Scaling Data'!$E:$E,Calculations!$M117,'NREL Scaling Data'!$A:$A,AD$3,'NREL Scaling Data'!$C:$C,Calculations!$L117,'NREL Scaling Data'!$D:$D,Calculations!$N117)-SUMIFS('NREL Scaling Data'!$F:$F,'NREL Scaling Data'!$B:$B,UPPER(About!$B$1),'NREL Scaling Data'!$E:$E,Calculations!$M117,'NREL Scaling Data'!$A:$A,AC$3,'NREL Scaling Data'!$C:$C,Calculations!$L117,'NREL Scaling Data'!$D:$D,Calculations!$N117))/SUMIFS('NREL Scaling Data'!$F:$F,'NREL Scaling Data'!$B:$B,UPPER(About!$B$1),'NREL Scaling Data'!$E:$E,Calculations!$M117,'NREL Scaling Data'!$A:$A,AC$3,'NREL Scaling Data'!$C:$C,Calculations!$L117,'NREL Scaling Data'!$D:$D,Calculations!$N117) + 1) * AC117,0)</f>
        <v>0</v>
      </c>
      <c r="AE117" s="45">
        <f>IFERROR(((SUMIFS('NREL Scaling Data'!$F:$F,'NREL Scaling Data'!$B:$B,UPPER(About!$B$1),'NREL Scaling Data'!$E:$E,Calculations!$M117,'NREL Scaling Data'!$A:$A,AE$3,'NREL Scaling Data'!$C:$C,Calculations!$L117,'NREL Scaling Data'!$D:$D,Calculations!$N117)-SUMIFS('NREL Scaling Data'!$F:$F,'NREL Scaling Data'!$B:$B,UPPER(About!$B$1),'NREL Scaling Data'!$E:$E,Calculations!$M117,'NREL Scaling Data'!$A:$A,AD$3,'NREL Scaling Data'!$C:$C,Calculations!$L117,'NREL Scaling Data'!$D:$D,Calculations!$N117))/SUMIFS('NREL Scaling Data'!$F:$F,'NREL Scaling Data'!$B:$B,UPPER(About!$B$1),'NREL Scaling Data'!$E:$E,Calculations!$M117,'NREL Scaling Data'!$A:$A,AD$3,'NREL Scaling Data'!$C:$C,Calculations!$L117,'NREL Scaling Data'!$D:$D,Calculations!$N117) + 1) * AD117,0)</f>
        <v>0</v>
      </c>
      <c r="AF117" s="45">
        <f>IFERROR(((SUMIFS('NREL Scaling Data'!$F:$F,'NREL Scaling Data'!$B:$B,UPPER(About!$B$1),'NREL Scaling Data'!$E:$E,Calculations!$M117,'NREL Scaling Data'!$A:$A,AF$3,'NREL Scaling Data'!$C:$C,Calculations!$L117,'NREL Scaling Data'!$D:$D,Calculations!$N117)-SUMIFS('NREL Scaling Data'!$F:$F,'NREL Scaling Data'!$B:$B,UPPER(About!$B$1),'NREL Scaling Data'!$E:$E,Calculations!$M117,'NREL Scaling Data'!$A:$A,AE$3,'NREL Scaling Data'!$C:$C,Calculations!$L117,'NREL Scaling Data'!$D:$D,Calculations!$N117))/SUMIFS('NREL Scaling Data'!$F:$F,'NREL Scaling Data'!$B:$B,UPPER(About!$B$1),'NREL Scaling Data'!$E:$E,Calculations!$M117,'NREL Scaling Data'!$A:$A,AE$3,'NREL Scaling Data'!$C:$C,Calculations!$L117,'NREL Scaling Data'!$D:$D,Calculations!$N117) + 1) * AE117,0)</f>
        <v>0</v>
      </c>
      <c r="AG117" s="45">
        <f>IFERROR(((SUMIFS('NREL Scaling Data'!$F:$F,'NREL Scaling Data'!$B:$B,UPPER(About!$B$1),'NREL Scaling Data'!$E:$E,Calculations!$M117,'NREL Scaling Data'!$A:$A,AG$3,'NREL Scaling Data'!$C:$C,Calculations!$L117,'NREL Scaling Data'!$D:$D,Calculations!$N117)-SUMIFS('NREL Scaling Data'!$F:$F,'NREL Scaling Data'!$B:$B,UPPER(About!$B$1),'NREL Scaling Data'!$E:$E,Calculations!$M117,'NREL Scaling Data'!$A:$A,AF$3,'NREL Scaling Data'!$C:$C,Calculations!$L117,'NREL Scaling Data'!$D:$D,Calculations!$N117))/SUMIFS('NREL Scaling Data'!$F:$F,'NREL Scaling Data'!$B:$B,UPPER(About!$B$1),'NREL Scaling Data'!$E:$E,Calculations!$M117,'NREL Scaling Data'!$A:$A,AF$3,'NREL Scaling Data'!$C:$C,Calculations!$L117,'NREL Scaling Data'!$D:$D,Calculations!$N117) + 1) * AF117,0)</f>
        <v>0</v>
      </c>
      <c r="AH117" s="45">
        <f>IFERROR(((SUMIFS('NREL Scaling Data'!$F:$F,'NREL Scaling Data'!$B:$B,UPPER(About!$B$1),'NREL Scaling Data'!$E:$E,Calculations!$M117,'NREL Scaling Data'!$A:$A,AH$3,'NREL Scaling Data'!$C:$C,Calculations!$L117,'NREL Scaling Data'!$D:$D,Calculations!$N117)-SUMIFS('NREL Scaling Data'!$F:$F,'NREL Scaling Data'!$B:$B,UPPER(About!$B$1),'NREL Scaling Data'!$E:$E,Calculations!$M117,'NREL Scaling Data'!$A:$A,AG$3,'NREL Scaling Data'!$C:$C,Calculations!$L117,'NREL Scaling Data'!$D:$D,Calculations!$N117))/SUMIFS('NREL Scaling Data'!$F:$F,'NREL Scaling Data'!$B:$B,UPPER(About!$B$1),'NREL Scaling Data'!$E:$E,Calculations!$M117,'NREL Scaling Data'!$A:$A,AG$3,'NREL Scaling Data'!$C:$C,Calculations!$L117,'NREL Scaling Data'!$D:$D,Calculations!$N117) + 1) * AG117,0)</f>
        <v>0</v>
      </c>
      <c r="AI117" s="45">
        <f>IFERROR(((SUMIFS('NREL Scaling Data'!$F:$F,'NREL Scaling Data'!$B:$B,UPPER(About!$B$1),'NREL Scaling Data'!$E:$E,Calculations!$M117,'NREL Scaling Data'!$A:$A,AI$3,'NREL Scaling Data'!$C:$C,Calculations!$L117,'NREL Scaling Data'!$D:$D,Calculations!$N117)-SUMIFS('NREL Scaling Data'!$F:$F,'NREL Scaling Data'!$B:$B,UPPER(About!$B$1),'NREL Scaling Data'!$E:$E,Calculations!$M117,'NREL Scaling Data'!$A:$A,AH$3,'NREL Scaling Data'!$C:$C,Calculations!$L117,'NREL Scaling Data'!$D:$D,Calculations!$N117))/SUMIFS('NREL Scaling Data'!$F:$F,'NREL Scaling Data'!$B:$B,UPPER(About!$B$1),'NREL Scaling Data'!$E:$E,Calculations!$M117,'NREL Scaling Data'!$A:$A,AH$3,'NREL Scaling Data'!$C:$C,Calculations!$L117,'NREL Scaling Data'!$D:$D,Calculations!$N117) + 1) * AH117,0)</f>
        <v>0</v>
      </c>
      <c r="AJ117" s="45">
        <f>IFERROR(((SUMIFS('NREL Scaling Data'!$F:$F,'NREL Scaling Data'!$B:$B,UPPER(About!$B$1),'NREL Scaling Data'!$E:$E,Calculations!$M117,'NREL Scaling Data'!$A:$A,AJ$3,'NREL Scaling Data'!$C:$C,Calculations!$L117,'NREL Scaling Data'!$D:$D,Calculations!$N117)-SUMIFS('NREL Scaling Data'!$F:$F,'NREL Scaling Data'!$B:$B,UPPER(About!$B$1),'NREL Scaling Data'!$E:$E,Calculations!$M117,'NREL Scaling Data'!$A:$A,AI$3,'NREL Scaling Data'!$C:$C,Calculations!$L117,'NREL Scaling Data'!$D:$D,Calculations!$N117))/SUMIFS('NREL Scaling Data'!$F:$F,'NREL Scaling Data'!$B:$B,UPPER(About!$B$1),'NREL Scaling Data'!$E:$E,Calculations!$M117,'NREL Scaling Data'!$A:$A,AI$3,'NREL Scaling Data'!$C:$C,Calculations!$L117,'NREL Scaling Data'!$D:$D,Calculations!$N117) + 1) * AI117,0)</f>
        <v>0</v>
      </c>
      <c r="AK117" s="45">
        <f>IFERROR(((SUMIFS('NREL Scaling Data'!$F:$F,'NREL Scaling Data'!$B:$B,UPPER(About!$B$1),'NREL Scaling Data'!$E:$E,Calculations!$M117,'NREL Scaling Data'!$A:$A,AK$3,'NREL Scaling Data'!$C:$C,Calculations!$L117,'NREL Scaling Data'!$D:$D,Calculations!$N117)-SUMIFS('NREL Scaling Data'!$F:$F,'NREL Scaling Data'!$B:$B,UPPER(About!$B$1),'NREL Scaling Data'!$E:$E,Calculations!$M117,'NREL Scaling Data'!$A:$A,AJ$3,'NREL Scaling Data'!$C:$C,Calculations!$L117,'NREL Scaling Data'!$D:$D,Calculations!$N117))/SUMIFS('NREL Scaling Data'!$F:$F,'NREL Scaling Data'!$B:$B,UPPER(About!$B$1),'NREL Scaling Data'!$E:$E,Calculations!$M117,'NREL Scaling Data'!$A:$A,AJ$3,'NREL Scaling Data'!$C:$C,Calculations!$L117,'NREL Scaling Data'!$D:$D,Calculations!$N117) + 1) * AJ117,0)</f>
        <v>0</v>
      </c>
      <c r="AL117" s="45">
        <f>IFERROR(((SUMIFS('NREL Scaling Data'!$F:$F,'NREL Scaling Data'!$B:$B,UPPER(About!$B$1),'NREL Scaling Data'!$E:$E,Calculations!$M117,'NREL Scaling Data'!$A:$A,AL$3,'NREL Scaling Data'!$C:$C,Calculations!$L117,'NREL Scaling Data'!$D:$D,Calculations!$N117)-SUMIFS('NREL Scaling Data'!$F:$F,'NREL Scaling Data'!$B:$B,UPPER(About!$B$1),'NREL Scaling Data'!$E:$E,Calculations!$M117,'NREL Scaling Data'!$A:$A,AK$3,'NREL Scaling Data'!$C:$C,Calculations!$L117,'NREL Scaling Data'!$D:$D,Calculations!$N117))/SUMIFS('NREL Scaling Data'!$F:$F,'NREL Scaling Data'!$B:$B,UPPER(About!$B$1),'NREL Scaling Data'!$E:$E,Calculations!$M117,'NREL Scaling Data'!$A:$A,AK$3,'NREL Scaling Data'!$C:$C,Calculations!$L117,'NREL Scaling Data'!$D:$D,Calculations!$N117) + 1) * AK117,0)</f>
        <v>0</v>
      </c>
      <c r="AM117" s="45">
        <f>IFERROR(((SUMIFS('NREL Scaling Data'!$F:$F,'NREL Scaling Data'!$B:$B,UPPER(About!$B$1),'NREL Scaling Data'!$E:$E,Calculations!$M117,'NREL Scaling Data'!$A:$A,AM$3,'NREL Scaling Data'!$C:$C,Calculations!$L117,'NREL Scaling Data'!$D:$D,Calculations!$N117)-SUMIFS('NREL Scaling Data'!$F:$F,'NREL Scaling Data'!$B:$B,UPPER(About!$B$1),'NREL Scaling Data'!$E:$E,Calculations!$M117,'NREL Scaling Data'!$A:$A,AL$3,'NREL Scaling Data'!$C:$C,Calculations!$L117,'NREL Scaling Data'!$D:$D,Calculations!$N117))/SUMIFS('NREL Scaling Data'!$F:$F,'NREL Scaling Data'!$B:$B,UPPER(About!$B$1),'NREL Scaling Data'!$E:$E,Calculations!$M117,'NREL Scaling Data'!$A:$A,AL$3,'NREL Scaling Data'!$C:$C,Calculations!$L117,'NREL Scaling Data'!$D:$D,Calculations!$N117) + 1) * AL117,0)</f>
        <v>0</v>
      </c>
      <c r="AN117" s="45">
        <f>IFERROR(((SUMIFS('NREL Scaling Data'!$F:$F,'NREL Scaling Data'!$B:$B,UPPER(About!$B$1),'NREL Scaling Data'!$E:$E,Calculations!$M117,'NREL Scaling Data'!$A:$A,AN$3,'NREL Scaling Data'!$C:$C,Calculations!$L117,'NREL Scaling Data'!$D:$D,Calculations!$N117)-SUMIFS('NREL Scaling Data'!$F:$F,'NREL Scaling Data'!$B:$B,UPPER(About!$B$1),'NREL Scaling Data'!$E:$E,Calculations!$M117,'NREL Scaling Data'!$A:$A,AM$3,'NREL Scaling Data'!$C:$C,Calculations!$L117,'NREL Scaling Data'!$D:$D,Calculations!$N117))/SUMIFS('NREL Scaling Data'!$F:$F,'NREL Scaling Data'!$B:$B,UPPER(About!$B$1),'NREL Scaling Data'!$E:$E,Calculations!$M117,'NREL Scaling Data'!$A:$A,AM$3,'NREL Scaling Data'!$C:$C,Calculations!$L117,'NREL Scaling Data'!$D:$D,Calculations!$N117) + 1) * AM117,0)</f>
        <v>0</v>
      </c>
      <c r="AO117" s="45">
        <f>IFERROR(((SUMIFS('NREL Scaling Data'!$F:$F,'NREL Scaling Data'!$B:$B,UPPER(About!$B$1),'NREL Scaling Data'!$E:$E,Calculations!$M117,'NREL Scaling Data'!$A:$A,AO$3,'NREL Scaling Data'!$C:$C,Calculations!$L117,'NREL Scaling Data'!$D:$D,Calculations!$N117)-SUMIFS('NREL Scaling Data'!$F:$F,'NREL Scaling Data'!$B:$B,UPPER(About!$B$1),'NREL Scaling Data'!$E:$E,Calculations!$M117,'NREL Scaling Data'!$A:$A,AN$3,'NREL Scaling Data'!$C:$C,Calculations!$L117,'NREL Scaling Data'!$D:$D,Calculations!$N117))/SUMIFS('NREL Scaling Data'!$F:$F,'NREL Scaling Data'!$B:$B,UPPER(About!$B$1),'NREL Scaling Data'!$E:$E,Calculations!$M117,'NREL Scaling Data'!$A:$A,AN$3,'NREL Scaling Data'!$C:$C,Calculations!$L117,'NREL Scaling Data'!$D:$D,Calculations!$N117) + 1) * AN117,0)</f>
        <v>0</v>
      </c>
      <c r="AP117" s="45">
        <f>IFERROR(((SUMIFS('NREL Scaling Data'!$F:$F,'NREL Scaling Data'!$B:$B,UPPER(About!$B$1),'NREL Scaling Data'!$E:$E,Calculations!$M117,'NREL Scaling Data'!$A:$A,AP$3,'NREL Scaling Data'!$C:$C,Calculations!$L117,'NREL Scaling Data'!$D:$D,Calculations!$N117)-SUMIFS('NREL Scaling Data'!$F:$F,'NREL Scaling Data'!$B:$B,UPPER(About!$B$1),'NREL Scaling Data'!$E:$E,Calculations!$M117,'NREL Scaling Data'!$A:$A,AO$3,'NREL Scaling Data'!$C:$C,Calculations!$L117,'NREL Scaling Data'!$D:$D,Calculations!$N117))/SUMIFS('NREL Scaling Data'!$F:$F,'NREL Scaling Data'!$B:$B,UPPER(About!$B$1),'NREL Scaling Data'!$E:$E,Calculations!$M117,'NREL Scaling Data'!$A:$A,AO$3,'NREL Scaling Data'!$C:$C,Calculations!$L117,'NREL Scaling Data'!$D:$D,Calculations!$N117) + 1) * AO117,0)</f>
        <v>0</v>
      </c>
      <c r="AQ117" s="45">
        <f>IFERROR(((SUMIFS('NREL Scaling Data'!$F:$F,'NREL Scaling Data'!$B:$B,UPPER(About!$B$1),'NREL Scaling Data'!$E:$E,Calculations!$M117,'NREL Scaling Data'!$A:$A,AQ$3,'NREL Scaling Data'!$C:$C,Calculations!$L117,'NREL Scaling Data'!$D:$D,Calculations!$N117)-SUMIFS('NREL Scaling Data'!$F:$F,'NREL Scaling Data'!$B:$B,UPPER(About!$B$1),'NREL Scaling Data'!$E:$E,Calculations!$M117,'NREL Scaling Data'!$A:$A,AP$3,'NREL Scaling Data'!$C:$C,Calculations!$L117,'NREL Scaling Data'!$D:$D,Calculations!$N117))/SUMIFS('NREL Scaling Data'!$F:$F,'NREL Scaling Data'!$B:$B,UPPER(About!$B$1),'NREL Scaling Data'!$E:$E,Calculations!$M117,'NREL Scaling Data'!$A:$A,AP$3,'NREL Scaling Data'!$C:$C,Calculations!$L117,'NREL Scaling Data'!$D:$D,Calculations!$N117) + 1) * AP117,0)</f>
        <v>0</v>
      </c>
      <c r="AR117" s="45">
        <f>IFERROR(((SUMIFS('NREL Scaling Data'!$F:$F,'NREL Scaling Data'!$B:$B,UPPER(About!$B$1),'NREL Scaling Data'!$E:$E,Calculations!$M117,'NREL Scaling Data'!$A:$A,AR$3,'NREL Scaling Data'!$C:$C,Calculations!$L117,'NREL Scaling Data'!$D:$D,Calculations!$N117)-SUMIFS('NREL Scaling Data'!$F:$F,'NREL Scaling Data'!$B:$B,UPPER(About!$B$1),'NREL Scaling Data'!$E:$E,Calculations!$M117,'NREL Scaling Data'!$A:$A,AQ$3,'NREL Scaling Data'!$C:$C,Calculations!$L117,'NREL Scaling Data'!$D:$D,Calculations!$N117))/SUMIFS('NREL Scaling Data'!$F:$F,'NREL Scaling Data'!$B:$B,UPPER(About!$B$1),'NREL Scaling Data'!$E:$E,Calculations!$M117,'NREL Scaling Data'!$A:$A,AQ$3,'NREL Scaling Data'!$C:$C,Calculations!$L117,'NREL Scaling Data'!$D:$D,Calculations!$N117) + 1) * AQ117,0)</f>
        <v>0</v>
      </c>
      <c r="AS117" s="45">
        <f>IFERROR(((SUMIFS('NREL Scaling Data'!$F:$F,'NREL Scaling Data'!$B:$B,UPPER(About!$B$1),'NREL Scaling Data'!$E:$E,Calculations!$M117,'NREL Scaling Data'!$A:$A,AS$3,'NREL Scaling Data'!$C:$C,Calculations!$L117,'NREL Scaling Data'!$D:$D,Calculations!$N117)-SUMIFS('NREL Scaling Data'!$F:$F,'NREL Scaling Data'!$B:$B,UPPER(About!$B$1),'NREL Scaling Data'!$E:$E,Calculations!$M117,'NREL Scaling Data'!$A:$A,AR$3,'NREL Scaling Data'!$C:$C,Calculations!$L117,'NREL Scaling Data'!$D:$D,Calculations!$N117))/SUMIFS('NREL Scaling Data'!$F:$F,'NREL Scaling Data'!$B:$B,UPPER(About!$B$1),'NREL Scaling Data'!$E:$E,Calculations!$M117,'NREL Scaling Data'!$A:$A,AR$3,'NREL Scaling Data'!$C:$C,Calculations!$L117,'NREL Scaling Data'!$D:$D,Calculations!$N117) + 1) * AR117,0)</f>
        <v>0</v>
      </c>
      <c r="AT117" s="45">
        <f>IFERROR(((SUMIFS('NREL Scaling Data'!$F:$F,'NREL Scaling Data'!$B:$B,UPPER(About!$B$1),'NREL Scaling Data'!$E:$E,Calculations!$M117,'NREL Scaling Data'!$A:$A,AT$3,'NREL Scaling Data'!$C:$C,Calculations!$L117,'NREL Scaling Data'!$D:$D,Calculations!$N117)-SUMIFS('NREL Scaling Data'!$F:$F,'NREL Scaling Data'!$B:$B,UPPER(About!$B$1),'NREL Scaling Data'!$E:$E,Calculations!$M117,'NREL Scaling Data'!$A:$A,AS$3,'NREL Scaling Data'!$C:$C,Calculations!$L117,'NREL Scaling Data'!$D:$D,Calculations!$N117))/SUMIFS('NREL Scaling Data'!$F:$F,'NREL Scaling Data'!$B:$B,UPPER(About!$B$1),'NREL Scaling Data'!$E:$E,Calculations!$M117,'NREL Scaling Data'!$A:$A,AS$3,'NREL Scaling Data'!$C:$C,Calculations!$L117,'NREL Scaling Data'!$D:$D,Calculations!$N117) + 1) * AS117,0)</f>
        <v>0</v>
      </c>
    </row>
    <row r="119" spans="6:46">
      <c r="H119" s="1" t="s">
        <v>363</v>
      </c>
      <c r="I119" s="1"/>
      <c r="J119" s="1"/>
      <c r="K119" s="1"/>
      <c r="L119" s="1"/>
      <c r="M119" s="1"/>
    </row>
    <row r="120" spans="6:46">
      <c r="N120" s="1" t="s">
        <v>75</v>
      </c>
      <c r="O120" s="1">
        <v>2019</v>
      </c>
      <c r="P120" s="1">
        <v>2020</v>
      </c>
      <c r="Q120" s="1">
        <v>2021</v>
      </c>
      <c r="R120" s="1">
        <v>2022</v>
      </c>
      <c r="S120" s="1">
        <v>2023</v>
      </c>
      <c r="T120" s="1">
        <v>2024</v>
      </c>
      <c r="U120" s="1">
        <v>2025</v>
      </c>
      <c r="V120" s="1">
        <v>2026</v>
      </c>
      <c r="W120" s="1">
        <v>2027</v>
      </c>
      <c r="X120" s="1">
        <v>2028</v>
      </c>
      <c r="Y120" s="1">
        <v>2029</v>
      </c>
      <c r="Z120" s="1">
        <v>2030</v>
      </c>
      <c r="AA120" s="1">
        <v>2031</v>
      </c>
      <c r="AB120" s="1">
        <v>2032</v>
      </c>
      <c r="AC120" s="1">
        <v>2033</v>
      </c>
      <c r="AD120" s="1">
        <v>2034</v>
      </c>
      <c r="AE120" s="1">
        <v>2035</v>
      </c>
      <c r="AF120" s="1">
        <v>2036</v>
      </c>
      <c r="AG120" s="1">
        <v>2037</v>
      </c>
      <c r="AH120" s="1">
        <v>2038</v>
      </c>
      <c r="AI120" s="1">
        <v>2039</v>
      </c>
      <c r="AJ120" s="1">
        <v>2040</v>
      </c>
      <c r="AK120" s="1">
        <v>2041</v>
      </c>
      <c r="AL120" s="1">
        <v>2042</v>
      </c>
      <c r="AM120" s="1">
        <v>2043</v>
      </c>
      <c r="AN120" s="1">
        <v>2044</v>
      </c>
      <c r="AO120" s="1">
        <v>2045</v>
      </c>
      <c r="AP120" s="1">
        <v>2046</v>
      </c>
      <c r="AQ120" s="1">
        <v>2047</v>
      </c>
      <c r="AR120" s="1">
        <v>2048</v>
      </c>
      <c r="AS120" s="1">
        <v>2049</v>
      </c>
      <c r="AT120" s="1">
        <v>2050</v>
      </c>
    </row>
    <row r="121" spans="6:46">
      <c r="F121" s="12" t="s">
        <v>392</v>
      </c>
      <c r="G121" s="12" t="s">
        <v>389</v>
      </c>
      <c r="H121" s="12" t="s">
        <v>390</v>
      </c>
      <c r="I121" s="12" t="s">
        <v>1084</v>
      </c>
      <c r="J121" s="209">
        <f>SUMIFS('NREL Scaling Data'!F:F,'NREL Scaling Data'!B:B,UPPER(About!$B$1),'NREL Scaling Data'!E:E,Calculations!M121,'NREL Scaling Data'!A:A, 2021,'NREL Scaling Data'!C:C,Calculations!L121,'NREL Scaling Data'!D:D,Calculations!N121) / SUMIFS('NREL Scaling Data'!F:F,'NREL Scaling Data'!B:B,UPPER(About!$B$1),'NREL Scaling Data'!A:A, 2021,'NREL Scaling Data'!C:C,Calculations!L121,'NREL Scaling Data'!D:D,Calculations!N121)</f>
        <v>0.42695958824168928</v>
      </c>
      <c r="K121" s="210">
        <f>$C$12</f>
        <v>5.7633672610931462E-2</v>
      </c>
      <c r="L121" s="209" t="s">
        <v>1022</v>
      </c>
      <c r="M121" s="12" t="s">
        <v>1016</v>
      </c>
      <c r="N121" s="1" t="s">
        <v>635</v>
      </c>
      <c r="O121" s="7">
        <f>P121</f>
        <v>7580238486267.6582</v>
      </c>
      <c r="P121" s="7">
        <f>Q121</f>
        <v>7580238486267.6582</v>
      </c>
      <c r="Q121" s="45">
        <f>SUMIFS('SEDS 2021'!$F$23:$F$40,'SEDS 2021'!E$23:E$40,Calculations!L121,'SEDS 2021'!D$23:D$40,Calculations!N121)*J121*K121</f>
        <v>7580238486267.6582</v>
      </c>
      <c r="R121" s="45">
        <f>IFERROR(((SUMIFS('NREL Scaling Data'!$F:$F,'NREL Scaling Data'!$B:$B,UPPER(About!$B$1),'NREL Scaling Data'!$E:$E,Calculations!$M121,'NREL Scaling Data'!$A:$A,R$3,'NREL Scaling Data'!$C:$C,Calculations!$L121,'NREL Scaling Data'!$D:$D,Calculations!$N121)-SUMIFS('NREL Scaling Data'!$F:$F,'NREL Scaling Data'!$B:$B,UPPER(About!$B$1),'NREL Scaling Data'!$E:$E,Calculations!$M121,'NREL Scaling Data'!$A:$A,Q$3,'NREL Scaling Data'!$C:$C,Calculations!$L121,'NREL Scaling Data'!$D:$D,Calculations!$N121))/SUMIFS('NREL Scaling Data'!$F:$F,'NREL Scaling Data'!$B:$B,UPPER(About!$B$1),'NREL Scaling Data'!$E:$E,Calculations!$M121,'NREL Scaling Data'!$A:$A,Q$3,'NREL Scaling Data'!$C:$C,Calculations!$L121,'NREL Scaling Data'!$D:$D,Calculations!$N121) + 1) * Q121,0)</f>
        <v>7470495303562.6299</v>
      </c>
      <c r="S121" s="45">
        <f>IFERROR(((SUMIFS('NREL Scaling Data'!$F:$F,'NREL Scaling Data'!$B:$B,UPPER(About!$B$1),'NREL Scaling Data'!$E:$E,Calculations!$M121,'NREL Scaling Data'!$A:$A,S$3,'NREL Scaling Data'!$C:$C,Calculations!$L121,'NREL Scaling Data'!$D:$D,Calculations!$N121)-SUMIFS('NREL Scaling Data'!$F:$F,'NREL Scaling Data'!$B:$B,UPPER(About!$B$1),'NREL Scaling Data'!$E:$E,Calculations!$M121,'NREL Scaling Data'!$A:$A,R$3,'NREL Scaling Data'!$C:$C,Calculations!$L121,'NREL Scaling Data'!$D:$D,Calculations!$N121))/SUMIFS('NREL Scaling Data'!$F:$F,'NREL Scaling Data'!$B:$B,UPPER(About!$B$1),'NREL Scaling Data'!$E:$E,Calculations!$M121,'NREL Scaling Data'!$A:$A,R$3,'NREL Scaling Data'!$C:$C,Calculations!$L121,'NREL Scaling Data'!$D:$D,Calculations!$N121) + 1) * R121,0)</f>
        <v>7324958746434.667</v>
      </c>
      <c r="T121" s="45">
        <f>IFERROR(((SUMIFS('NREL Scaling Data'!$F:$F,'NREL Scaling Data'!$B:$B,UPPER(About!$B$1),'NREL Scaling Data'!$E:$E,Calculations!$M121,'NREL Scaling Data'!$A:$A,T$3,'NREL Scaling Data'!$C:$C,Calculations!$L121,'NREL Scaling Data'!$D:$D,Calculations!$N121)-SUMIFS('NREL Scaling Data'!$F:$F,'NREL Scaling Data'!$B:$B,UPPER(About!$B$1),'NREL Scaling Data'!$E:$E,Calculations!$M121,'NREL Scaling Data'!$A:$A,S$3,'NREL Scaling Data'!$C:$C,Calculations!$L121,'NREL Scaling Data'!$D:$D,Calculations!$N121))/SUMIFS('NREL Scaling Data'!$F:$F,'NREL Scaling Data'!$B:$B,UPPER(About!$B$1),'NREL Scaling Data'!$E:$E,Calculations!$M121,'NREL Scaling Data'!$A:$A,S$3,'NREL Scaling Data'!$C:$C,Calculations!$L121,'NREL Scaling Data'!$D:$D,Calculations!$N121) + 1) * S121,0)</f>
        <v>7206643044953.8389</v>
      </c>
      <c r="U121" s="45">
        <f>IFERROR(((SUMIFS('NREL Scaling Data'!$F:$F,'NREL Scaling Data'!$B:$B,UPPER(About!$B$1),'NREL Scaling Data'!$E:$E,Calculations!$M121,'NREL Scaling Data'!$A:$A,U$3,'NREL Scaling Data'!$C:$C,Calculations!$L121,'NREL Scaling Data'!$D:$D,Calculations!$N121)-SUMIFS('NREL Scaling Data'!$F:$F,'NREL Scaling Data'!$B:$B,UPPER(About!$B$1),'NREL Scaling Data'!$E:$E,Calculations!$M121,'NREL Scaling Data'!$A:$A,T$3,'NREL Scaling Data'!$C:$C,Calculations!$L121,'NREL Scaling Data'!$D:$D,Calculations!$N121))/SUMIFS('NREL Scaling Data'!$F:$F,'NREL Scaling Data'!$B:$B,UPPER(About!$B$1),'NREL Scaling Data'!$E:$E,Calculations!$M121,'NREL Scaling Data'!$A:$A,T$3,'NREL Scaling Data'!$C:$C,Calculations!$L121,'NREL Scaling Data'!$D:$D,Calculations!$N121) + 1) * T121,0)</f>
        <v>7097777937098.8311</v>
      </c>
      <c r="V121" s="45">
        <f>IFERROR(((SUMIFS('NREL Scaling Data'!$F:$F,'NREL Scaling Data'!$B:$B,UPPER(About!$B$1),'NREL Scaling Data'!$E:$E,Calculations!$M121,'NREL Scaling Data'!$A:$A,V$3,'NREL Scaling Data'!$C:$C,Calculations!$L121,'NREL Scaling Data'!$D:$D,Calculations!$N121)-SUMIFS('NREL Scaling Data'!$F:$F,'NREL Scaling Data'!$B:$B,UPPER(About!$B$1),'NREL Scaling Data'!$E:$E,Calculations!$M121,'NREL Scaling Data'!$A:$A,U$3,'NREL Scaling Data'!$C:$C,Calculations!$L121,'NREL Scaling Data'!$D:$D,Calculations!$N121))/SUMIFS('NREL Scaling Data'!$F:$F,'NREL Scaling Data'!$B:$B,UPPER(About!$B$1),'NREL Scaling Data'!$E:$E,Calculations!$M121,'NREL Scaling Data'!$A:$A,U$3,'NREL Scaling Data'!$C:$C,Calculations!$L121,'NREL Scaling Data'!$D:$D,Calculations!$N121) + 1) * U121,0)</f>
        <v>6975282576390.4307</v>
      </c>
      <c r="W121" s="45">
        <f>IFERROR(((SUMIFS('NREL Scaling Data'!$F:$F,'NREL Scaling Data'!$B:$B,UPPER(About!$B$1),'NREL Scaling Data'!$E:$E,Calculations!$M121,'NREL Scaling Data'!$A:$A,W$3,'NREL Scaling Data'!$C:$C,Calculations!$L121,'NREL Scaling Data'!$D:$D,Calculations!$N121)-SUMIFS('NREL Scaling Data'!$F:$F,'NREL Scaling Data'!$B:$B,UPPER(About!$B$1),'NREL Scaling Data'!$E:$E,Calculations!$M121,'NREL Scaling Data'!$A:$A,V$3,'NREL Scaling Data'!$C:$C,Calculations!$L121,'NREL Scaling Data'!$D:$D,Calculations!$N121))/SUMIFS('NREL Scaling Data'!$F:$F,'NREL Scaling Data'!$B:$B,UPPER(About!$B$1),'NREL Scaling Data'!$E:$E,Calculations!$M121,'NREL Scaling Data'!$A:$A,V$3,'NREL Scaling Data'!$C:$C,Calculations!$L121,'NREL Scaling Data'!$D:$D,Calculations!$N121) + 1) * V121,0)</f>
        <v>6862529430334.7715</v>
      </c>
      <c r="X121" s="45">
        <f>IFERROR(((SUMIFS('NREL Scaling Data'!$F:$F,'NREL Scaling Data'!$B:$B,UPPER(About!$B$1),'NREL Scaling Data'!$E:$E,Calculations!$M121,'NREL Scaling Data'!$A:$A,X$3,'NREL Scaling Data'!$C:$C,Calculations!$L121,'NREL Scaling Data'!$D:$D,Calculations!$N121)-SUMIFS('NREL Scaling Data'!$F:$F,'NREL Scaling Data'!$B:$B,UPPER(About!$B$1),'NREL Scaling Data'!$E:$E,Calculations!$M121,'NREL Scaling Data'!$A:$A,W$3,'NREL Scaling Data'!$C:$C,Calculations!$L121,'NREL Scaling Data'!$D:$D,Calculations!$N121))/SUMIFS('NREL Scaling Data'!$F:$F,'NREL Scaling Data'!$B:$B,UPPER(About!$B$1),'NREL Scaling Data'!$E:$E,Calculations!$M121,'NREL Scaling Data'!$A:$A,W$3,'NREL Scaling Data'!$C:$C,Calculations!$L121,'NREL Scaling Data'!$D:$D,Calculations!$N121) + 1) * W121,0)</f>
        <v>6764539221188.9805</v>
      </c>
      <c r="Y121" s="45">
        <f>IFERROR(((SUMIFS('NREL Scaling Data'!$F:$F,'NREL Scaling Data'!$B:$B,UPPER(About!$B$1),'NREL Scaling Data'!$E:$E,Calculations!$M121,'NREL Scaling Data'!$A:$A,Y$3,'NREL Scaling Data'!$C:$C,Calculations!$L121,'NREL Scaling Data'!$D:$D,Calculations!$N121)-SUMIFS('NREL Scaling Data'!$F:$F,'NREL Scaling Data'!$B:$B,UPPER(About!$B$1),'NREL Scaling Data'!$E:$E,Calculations!$M121,'NREL Scaling Data'!$A:$A,X$3,'NREL Scaling Data'!$C:$C,Calculations!$L121,'NREL Scaling Data'!$D:$D,Calculations!$N121))/SUMIFS('NREL Scaling Data'!$F:$F,'NREL Scaling Data'!$B:$B,UPPER(About!$B$1),'NREL Scaling Data'!$E:$E,Calculations!$M121,'NREL Scaling Data'!$A:$A,X$3,'NREL Scaling Data'!$C:$C,Calculations!$L121,'NREL Scaling Data'!$D:$D,Calculations!$N121) + 1) * X121,0)</f>
        <v>6673344925205.6523</v>
      </c>
      <c r="Z121" s="45">
        <f>IFERROR(((SUMIFS('NREL Scaling Data'!$F:$F,'NREL Scaling Data'!$B:$B,UPPER(About!$B$1),'NREL Scaling Data'!$E:$E,Calculations!$M121,'NREL Scaling Data'!$A:$A,Z$3,'NREL Scaling Data'!$C:$C,Calculations!$L121,'NREL Scaling Data'!$D:$D,Calculations!$N121)-SUMIFS('NREL Scaling Data'!$F:$F,'NREL Scaling Data'!$B:$B,UPPER(About!$B$1),'NREL Scaling Data'!$E:$E,Calculations!$M121,'NREL Scaling Data'!$A:$A,Y$3,'NREL Scaling Data'!$C:$C,Calculations!$L121,'NREL Scaling Data'!$D:$D,Calculations!$N121))/SUMIFS('NREL Scaling Data'!$F:$F,'NREL Scaling Data'!$B:$B,UPPER(About!$B$1),'NREL Scaling Data'!$E:$E,Calculations!$M121,'NREL Scaling Data'!$A:$A,Y$3,'NREL Scaling Data'!$C:$C,Calculations!$L121,'NREL Scaling Data'!$D:$D,Calculations!$N121) + 1) * Y121,0)</f>
        <v>6577683593092</v>
      </c>
      <c r="AA121" s="45">
        <f>IFERROR(((SUMIFS('NREL Scaling Data'!$F:$F,'NREL Scaling Data'!$B:$B,UPPER(About!$B$1),'NREL Scaling Data'!$E:$E,Calculations!$M121,'NREL Scaling Data'!$A:$A,AA$3,'NREL Scaling Data'!$C:$C,Calculations!$L121,'NREL Scaling Data'!$D:$D,Calculations!$N121)-SUMIFS('NREL Scaling Data'!$F:$F,'NREL Scaling Data'!$B:$B,UPPER(About!$B$1),'NREL Scaling Data'!$E:$E,Calculations!$M121,'NREL Scaling Data'!$A:$A,Z$3,'NREL Scaling Data'!$C:$C,Calculations!$L121,'NREL Scaling Data'!$D:$D,Calculations!$N121))/SUMIFS('NREL Scaling Data'!$F:$F,'NREL Scaling Data'!$B:$B,UPPER(About!$B$1),'NREL Scaling Data'!$E:$E,Calculations!$M121,'NREL Scaling Data'!$A:$A,Z$3,'NREL Scaling Data'!$C:$C,Calculations!$L121,'NREL Scaling Data'!$D:$D,Calculations!$N121) + 1) * Z121,0)</f>
        <v>6476160896280.2549</v>
      </c>
      <c r="AB121" s="45">
        <f>IFERROR(((SUMIFS('NREL Scaling Data'!$F:$F,'NREL Scaling Data'!$B:$B,UPPER(About!$B$1),'NREL Scaling Data'!$E:$E,Calculations!$M121,'NREL Scaling Data'!$A:$A,AB$3,'NREL Scaling Data'!$C:$C,Calculations!$L121,'NREL Scaling Data'!$D:$D,Calculations!$N121)-SUMIFS('NREL Scaling Data'!$F:$F,'NREL Scaling Data'!$B:$B,UPPER(About!$B$1),'NREL Scaling Data'!$E:$E,Calculations!$M121,'NREL Scaling Data'!$A:$A,AA$3,'NREL Scaling Data'!$C:$C,Calculations!$L121,'NREL Scaling Data'!$D:$D,Calculations!$N121))/SUMIFS('NREL Scaling Data'!$F:$F,'NREL Scaling Data'!$B:$B,UPPER(About!$B$1),'NREL Scaling Data'!$E:$E,Calculations!$M121,'NREL Scaling Data'!$A:$A,AA$3,'NREL Scaling Data'!$C:$C,Calculations!$L121,'NREL Scaling Data'!$D:$D,Calculations!$N121) + 1) * AA121,0)</f>
        <v>6373565889032.1963</v>
      </c>
      <c r="AC121" s="45">
        <f>IFERROR(((SUMIFS('NREL Scaling Data'!$F:$F,'NREL Scaling Data'!$B:$B,UPPER(About!$B$1),'NREL Scaling Data'!$E:$E,Calculations!$M121,'NREL Scaling Data'!$A:$A,AC$3,'NREL Scaling Data'!$C:$C,Calculations!$L121,'NREL Scaling Data'!$D:$D,Calculations!$N121)-SUMIFS('NREL Scaling Data'!$F:$F,'NREL Scaling Data'!$B:$B,UPPER(About!$B$1),'NREL Scaling Data'!$E:$E,Calculations!$M121,'NREL Scaling Data'!$A:$A,AB$3,'NREL Scaling Data'!$C:$C,Calculations!$L121,'NREL Scaling Data'!$D:$D,Calculations!$N121))/SUMIFS('NREL Scaling Data'!$F:$F,'NREL Scaling Data'!$B:$B,UPPER(About!$B$1),'NREL Scaling Data'!$E:$E,Calculations!$M121,'NREL Scaling Data'!$A:$A,AB$3,'NREL Scaling Data'!$C:$C,Calculations!$L121,'NREL Scaling Data'!$D:$D,Calculations!$N121) + 1) * AB121,0)</f>
        <v>6278287101611.5391</v>
      </c>
      <c r="AD121" s="45">
        <f>IFERROR(((SUMIFS('NREL Scaling Data'!$F:$F,'NREL Scaling Data'!$B:$B,UPPER(About!$B$1),'NREL Scaling Data'!$E:$E,Calculations!$M121,'NREL Scaling Data'!$A:$A,AD$3,'NREL Scaling Data'!$C:$C,Calculations!$L121,'NREL Scaling Data'!$D:$D,Calculations!$N121)-SUMIFS('NREL Scaling Data'!$F:$F,'NREL Scaling Data'!$B:$B,UPPER(About!$B$1),'NREL Scaling Data'!$E:$E,Calculations!$M121,'NREL Scaling Data'!$A:$A,AC$3,'NREL Scaling Data'!$C:$C,Calculations!$L121,'NREL Scaling Data'!$D:$D,Calculations!$N121))/SUMIFS('NREL Scaling Data'!$F:$F,'NREL Scaling Data'!$B:$B,UPPER(About!$B$1),'NREL Scaling Data'!$E:$E,Calculations!$M121,'NREL Scaling Data'!$A:$A,AC$3,'NREL Scaling Data'!$C:$C,Calculations!$L121,'NREL Scaling Data'!$D:$D,Calculations!$N121) + 1) * AC121,0)</f>
        <v>6189705350734.1074</v>
      </c>
      <c r="AE121" s="45">
        <f>IFERROR(((SUMIFS('NREL Scaling Data'!$F:$F,'NREL Scaling Data'!$B:$B,UPPER(About!$B$1),'NREL Scaling Data'!$E:$E,Calculations!$M121,'NREL Scaling Data'!$A:$A,AE$3,'NREL Scaling Data'!$C:$C,Calculations!$L121,'NREL Scaling Data'!$D:$D,Calculations!$N121)-SUMIFS('NREL Scaling Data'!$F:$F,'NREL Scaling Data'!$B:$B,UPPER(About!$B$1),'NREL Scaling Data'!$E:$E,Calculations!$M121,'NREL Scaling Data'!$A:$A,AD$3,'NREL Scaling Data'!$C:$C,Calculations!$L121,'NREL Scaling Data'!$D:$D,Calculations!$N121))/SUMIFS('NREL Scaling Data'!$F:$F,'NREL Scaling Data'!$B:$B,UPPER(About!$B$1),'NREL Scaling Data'!$E:$E,Calculations!$M121,'NREL Scaling Data'!$A:$A,AD$3,'NREL Scaling Data'!$C:$C,Calculations!$L121,'NREL Scaling Data'!$D:$D,Calculations!$N121) + 1) * AD121,0)</f>
        <v>6104502801997.8896</v>
      </c>
      <c r="AF121" s="45">
        <f>IFERROR(((SUMIFS('NREL Scaling Data'!$F:$F,'NREL Scaling Data'!$B:$B,UPPER(About!$B$1),'NREL Scaling Data'!$E:$E,Calculations!$M121,'NREL Scaling Data'!$A:$A,AF$3,'NREL Scaling Data'!$C:$C,Calculations!$L121,'NREL Scaling Data'!$D:$D,Calculations!$N121)-SUMIFS('NREL Scaling Data'!$F:$F,'NREL Scaling Data'!$B:$B,UPPER(About!$B$1),'NREL Scaling Data'!$E:$E,Calculations!$M121,'NREL Scaling Data'!$A:$A,AE$3,'NREL Scaling Data'!$C:$C,Calculations!$L121,'NREL Scaling Data'!$D:$D,Calculations!$N121))/SUMIFS('NREL Scaling Data'!$F:$F,'NREL Scaling Data'!$B:$B,UPPER(About!$B$1),'NREL Scaling Data'!$E:$E,Calculations!$M121,'NREL Scaling Data'!$A:$A,AE$3,'NREL Scaling Data'!$C:$C,Calculations!$L121,'NREL Scaling Data'!$D:$D,Calculations!$N121) + 1) * AE121,0)</f>
        <v>6018730967111.4092</v>
      </c>
      <c r="AG121" s="45">
        <f>IFERROR(((SUMIFS('NREL Scaling Data'!$F:$F,'NREL Scaling Data'!$B:$B,UPPER(About!$B$1),'NREL Scaling Data'!$E:$E,Calculations!$M121,'NREL Scaling Data'!$A:$A,AG$3,'NREL Scaling Data'!$C:$C,Calculations!$L121,'NREL Scaling Data'!$D:$D,Calculations!$N121)-SUMIFS('NREL Scaling Data'!$F:$F,'NREL Scaling Data'!$B:$B,UPPER(About!$B$1),'NREL Scaling Data'!$E:$E,Calculations!$M121,'NREL Scaling Data'!$A:$A,AF$3,'NREL Scaling Data'!$C:$C,Calculations!$L121,'NREL Scaling Data'!$D:$D,Calculations!$N121))/SUMIFS('NREL Scaling Data'!$F:$F,'NREL Scaling Data'!$B:$B,UPPER(About!$B$1),'NREL Scaling Data'!$E:$E,Calculations!$M121,'NREL Scaling Data'!$A:$A,AF$3,'NREL Scaling Data'!$C:$C,Calculations!$L121,'NREL Scaling Data'!$D:$D,Calculations!$N121) + 1) * AF121,0)</f>
        <v>5930237501660.8125</v>
      </c>
      <c r="AH121" s="45">
        <f>IFERROR(((SUMIFS('NREL Scaling Data'!$F:$F,'NREL Scaling Data'!$B:$B,UPPER(About!$B$1),'NREL Scaling Data'!$E:$E,Calculations!$M121,'NREL Scaling Data'!$A:$A,AH$3,'NREL Scaling Data'!$C:$C,Calculations!$L121,'NREL Scaling Data'!$D:$D,Calculations!$N121)-SUMIFS('NREL Scaling Data'!$F:$F,'NREL Scaling Data'!$B:$B,UPPER(About!$B$1),'NREL Scaling Data'!$E:$E,Calculations!$M121,'NREL Scaling Data'!$A:$A,AG$3,'NREL Scaling Data'!$C:$C,Calculations!$L121,'NREL Scaling Data'!$D:$D,Calculations!$N121))/SUMIFS('NREL Scaling Data'!$F:$F,'NREL Scaling Data'!$B:$B,UPPER(About!$B$1),'NREL Scaling Data'!$E:$E,Calculations!$M121,'NREL Scaling Data'!$A:$A,AG$3,'NREL Scaling Data'!$C:$C,Calculations!$L121,'NREL Scaling Data'!$D:$D,Calculations!$N121) + 1) * AG121,0)</f>
        <v>5841385044493.8418</v>
      </c>
      <c r="AI121" s="45">
        <f>IFERROR(((SUMIFS('NREL Scaling Data'!$F:$F,'NREL Scaling Data'!$B:$B,UPPER(About!$B$1),'NREL Scaling Data'!$E:$E,Calculations!$M121,'NREL Scaling Data'!$A:$A,AI$3,'NREL Scaling Data'!$C:$C,Calculations!$L121,'NREL Scaling Data'!$D:$D,Calculations!$N121)-SUMIFS('NREL Scaling Data'!$F:$F,'NREL Scaling Data'!$B:$B,UPPER(About!$B$1),'NREL Scaling Data'!$E:$E,Calculations!$M121,'NREL Scaling Data'!$A:$A,AH$3,'NREL Scaling Data'!$C:$C,Calculations!$L121,'NREL Scaling Data'!$D:$D,Calculations!$N121))/SUMIFS('NREL Scaling Data'!$F:$F,'NREL Scaling Data'!$B:$B,UPPER(About!$B$1),'NREL Scaling Data'!$E:$E,Calculations!$M121,'NREL Scaling Data'!$A:$A,AH$3,'NREL Scaling Data'!$C:$C,Calculations!$L121,'NREL Scaling Data'!$D:$D,Calculations!$N121) + 1) * AH121,0)</f>
        <v>5745525194434.5586</v>
      </c>
      <c r="AJ121" s="45">
        <f>IFERROR(((SUMIFS('NREL Scaling Data'!$F:$F,'NREL Scaling Data'!$B:$B,UPPER(About!$B$1),'NREL Scaling Data'!$E:$E,Calculations!$M121,'NREL Scaling Data'!$A:$A,AJ$3,'NREL Scaling Data'!$C:$C,Calculations!$L121,'NREL Scaling Data'!$D:$D,Calculations!$N121)-SUMIFS('NREL Scaling Data'!$F:$F,'NREL Scaling Data'!$B:$B,UPPER(About!$B$1),'NREL Scaling Data'!$E:$E,Calculations!$M121,'NREL Scaling Data'!$A:$A,AI$3,'NREL Scaling Data'!$C:$C,Calculations!$L121,'NREL Scaling Data'!$D:$D,Calculations!$N121))/SUMIFS('NREL Scaling Data'!$F:$F,'NREL Scaling Data'!$B:$B,UPPER(About!$B$1),'NREL Scaling Data'!$E:$E,Calculations!$M121,'NREL Scaling Data'!$A:$A,AI$3,'NREL Scaling Data'!$C:$C,Calculations!$L121,'NREL Scaling Data'!$D:$D,Calculations!$N121) + 1) * AI121,0)</f>
        <v>5638807001573.332</v>
      </c>
      <c r="AK121" s="45">
        <f>IFERROR(((SUMIFS('NREL Scaling Data'!$F:$F,'NREL Scaling Data'!$B:$B,UPPER(About!$B$1),'NREL Scaling Data'!$E:$E,Calculations!$M121,'NREL Scaling Data'!$A:$A,AK$3,'NREL Scaling Data'!$C:$C,Calculations!$L121,'NREL Scaling Data'!$D:$D,Calculations!$N121)-SUMIFS('NREL Scaling Data'!$F:$F,'NREL Scaling Data'!$B:$B,UPPER(About!$B$1),'NREL Scaling Data'!$E:$E,Calculations!$M121,'NREL Scaling Data'!$A:$A,AJ$3,'NREL Scaling Data'!$C:$C,Calculations!$L121,'NREL Scaling Data'!$D:$D,Calculations!$N121))/SUMIFS('NREL Scaling Data'!$F:$F,'NREL Scaling Data'!$B:$B,UPPER(About!$B$1),'NREL Scaling Data'!$E:$E,Calculations!$M121,'NREL Scaling Data'!$A:$A,AJ$3,'NREL Scaling Data'!$C:$C,Calculations!$L121,'NREL Scaling Data'!$D:$D,Calculations!$N121) + 1) * AJ121,0)</f>
        <v>5498266849018.9863</v>
      </c>
      <c r="AL121" s="45">
        <f>IFERROR(((SUMIFS('NREL Scaling Data'!$F:$F,'NREL Scaling Data'!$B:$B,UPPER(About!$B$1),'NREL Scaling Data'!$E:$E,Calculations!$M121,'NREL Scaling Data'!$A:$A,AL$3,'NREL Scaling Data'!$C:$C,Calculations!$L121,'NREL Scaling Data'!$D:$D,Calculations!$N121)-SUMIFS('NREL Scaling Data'!$F:$F,'NREL Scaling Data'!$B:$B,UPPER(About!$B$1),'NREL Scaling Data'!$E:$E,Calculations!$M121,'NREL Scaling Data'!$A:$A,AK$3,'NREL Scaling Data'!$C:$C,Calculations!$L121,'NREL Scaling Data'!$D:$D,Calculations!$N121))/SUMIFS('NREL Scaling Data'!$F:$F,'NREL Scaling Data'!$B:$B,UPPER(About!$B$1),'NREL Scaling Data'!$E:$E,Calculations!$M121,'NREL Scaling Data'!$A:$A,AK$3,'NREL Scaling Data'!$C:$C,Calculations!$L121,'NREL Scaling Data'!$D:$D,Calculations!$N121) + 1) * AK121,0)</f>
        <v>5350612971059.4502</v>
      </c>
      <c r="AM121" s="45">
        <f>IFERROR(((SUMIFS('NREL Scaling Data'!$F:$F,'NREL Scaling Data'!$B:$B,UPPER(About!$B$1),'NREL Scaling Data'!$E:$E,Calculations!$M121,'NREL Scaling Data'!$A:$A,AM$3,'NREL Scaling Data'!$C:$C,Calculations!$L121,'NREL Scaling Data'!$D:$D,Calculations!$N121)-SUMIFS('NREL Scaling Data'!$F:$F,'NREL Scaling Data'!$B:$B,UPPER(About!$B$1),'NREL Scaling Data'!$E:$E,Calculations!$M121,'NREL Scaling Data'!$A:$A,AL$3,'NREL Scaling Data'!$C:$C,Calculations!$L121,'NREL Scaling Data'!$D:$D,Calculations!$N121))/SUMIFS('NREL Scaling Data'!$F:$F,'NREL Scaling Data'!$B:$B,UPPER(About!$B$1),'NREL Scaling Data'!$E:$E,Calculations!$M121,'NREL Scaling Data'!$A:$A,AL$3,'NREL Scaling Data'!$C:$C,Calculations!$L121,'NREL Scaling Data'!$D:$D,Calculations!$N121) + 1) * AL121,0)</f>
        <v>5199089599044.7891</v>
      </c>
      <c r="AN121" s="45">
        <f>IFERROR(((SUMIFS('NREL Scaling Data'!$F:$F,'NREL Scaling Data'!$B:$B,UPPER(About!$B$1),'NREL Scaling Data'!$E:$E,Calculations!$M121,'NREL Scaling Data'!$A:$A,AN$3,'NREL Scaling Data'!$C:$C,Calculations!$L121,'NREL Scaling Data'!$D:$D,Calculations!$N121)-SUMIFS('NREL Scaling Data'!$F:$F,'NREL Scaling Data'!$B:$B,UPPER(About!$B$1),'NREL Scaling Data'!$E:$E,Calculations!$M121,'NREL Scaling Data'!$A:$A,AM$3,'NREL Scaling Data'!$C:$C,Calculations!$L121,'NREL Scaling Data'!$D:$D,Calculations!$N121))/SUMIFS('NREL Scaling Data'!$F:$F,'NREL Scaling Data'!$B:$B,UPPER(About!$B$1),'NREL Scaling Data'!$E:$E,Calculations!$M121,'NREL Scaling Data'!$A:$A,AM$3,'NREL Scaling Data'!$C:$C,Calculations!$L121,'NREL Scaling Data'!$D:$D,Calculations!$N121) + 1) * AM121,0)</f>
        <v>5044015806984.2402</v>
      </c>
      <c r="AO121" s="45">
        <f>IFERROR(((SUMIFS('NREL Scaling Data'!$F:$F,'NREL Scaling Data'!$B:$B,UPPER(About!$B$1),'NREL Scaling Data'!$E:$E,Calculations!$M121,'NREL Scaling Data'!$A:$A,AO$3,'NREL Scaling Data'!$C:$C,Calculations!$L121,'NREL Scaling Data'!$D:$D,Calculations!$N121)-SUMIFS('NREL Scaling Data'!$F:$F,'NREL Scaling Data'!$B:$B,UPPER(About!$B$1),'NREL Scaling Data'!$E:$E,Calculations!$M121,'NREL Scaling Data'!$A:$A,AN$3,'NREL Scaling Data'!$C:$C,Calculations!$L121,'NREL Scaling Data'!$D:$D,Calculations!$N121))/SUMIFS('NREL Scaling Data'!$F:$F,'NREL Scaling Data'!$B:$B,UPPER(About!$B$1),'NREL Scaling Data'!$E:$E,Calculations!$M121,'NREL Scaling Data'!$A:$A,AN$3,'NREL Scaling Data'!$C:$C,Calculations!$L121,'NREL Scaling Data'!$D:$D,Calculations!$N121) + 1) * AN121,0)</f>
        <v>4884838941105.4521</v>
      </c>
      <c r="AP121" s="45">
        <f>IFERROR(((SUMIFS('NREL Scaling Data'!$F:$F,'NREL Scaling Data'!$B:$B,UPPER(About!$B$1),'NREL Scaling Data'!$E:$E,Calculations!$M121,'NREL Scaling Data'!$A:$A,AP$3,'NREL Scaling Data'!$C:$C,Calculations!$L121,'NREL Scaling Data'!$D:$D,Calculations!$N121)-SUMIFS('NREL Scaling Data'!$F:$F,'NREL Scaling Data'!$B:$B,UPPER(About!$B$1),'NREL Scaling Data'!$E:$E,Calculations!$M121,'NREL Scaling Data'!$A:$A,AO$3,'NREL Scaling Data'!$C:$C,Calculations!$L121,'NREL Scaling Data'!$D:$D,Calculations!$N121))/SUMIFS('NREL Scaling Data'!$F:$F,'NREL Scaling Data'!$B:$B,UPPER(About!$B$1),'NREL Scaling Data'!$E:$E,Calculations!$M121,'NREL Scaling Data'!$A:$A,AO$3,'NREL Scaling Data'!$C:$C,Calculations!$L121,'NREL Scaling Data'!$D:$D,Calculations!$N121) + 1) * AO121,0)</f>
        <v>4718785676649</v>
      </c>
      <c r="AQ121" s="45">
        <f>IFERROR(((SUMIFS('NREL Scaling Data'!$F:$F,'NREL Scaling Data'!$B:$B,UPPER(About!$B$1),'NREL Scaling Data'!$E:$E,Calculations!$M121,'NREL Scaling Data'!$A:$A,AQ$3,'NREL Scaling Data'!$C:$C,Calculations!$L121,'NREL Scaling Data'!$D:$D,Calculations!$N121)-SUMIFS('NREL Scaling Data'!$F:$F,'NREL Scaling Data'!$B:$B,UPPER(About!$B$1),'NREL Scaling Data'!$E:$E,Calculations!$M121,'NREL Scaling Data'!$A:$A,AP$3,'NREL Scaling Data'!$C:$C,Calculations!$L121,'NREL Scaling Data'!$D:$D,Calculations!$N121))/SUMIFS('NREL Scaling Data'!$F:$F,'NREL Scaling Data'!$B:$B,UPPER(About!$B$1),'NREL Scaling Data'!$E:$E,Calculations!$M121,'NREL Scaling Data'!$A:$A,AP$3,'NREL Scaling Data'!$C:$C,Calculations!$L121,'NREL Scaling Data'!$D:$D,Calculations!$N121) + 1) * AP121,0)</f>
        <v>4542541505688.5586</v>
      </c>
      <c r="AR121" s="45">
        <f>IFERROR(((SUMIFS('NREL Scaling Data'!$F:$F,'NREL Scaling Data'!$B:$B,UPPER(About!$B$1),'NREL Scaling Data'!$E:$E,Calculations!$M121,'NREL Scaling Data'!$A:$A,AR$3,'NREL Scaling Data'!$C:$C,Calculations!$L121,'NREL Scaling Data'!$D:$D,Calculations!$N121)-SUMIFS('NREL Scaling Data'!$F:$F,'NREL Scaling Data'!$B:$B,UPPER(About!$B$1),'NREL Scaling Data'!$E:$E,Calculations!$M121,'NREL Scaling Data'!$A:$A,AQ$3,'NREL Scaling Data'!$C:$C,Calculations!$L121,'NREL Scaling Data'!$D:$D,Calculations!$N121))/SUMIFS('NREL Scaling Data'!$F:$F,'NREL Scaling Data'!$B:$B,UPPER(About!$B$1),'NREL Scaling Data'!$E:$E,Calculations!$M121,'NREL Scaling Data'!$A:$A,AQ$3,'NREL Scaling Data'!$C:$C,Calculations!$L121,'NREL Scaling Data'!$D:$D,Calculations!$N121) + 1) * AQ121,0)</f>
        <v>4517964624606.3252</v>
      </c>
      <c r="AS121" s="45">
        <f>IFERROR(((SUMIFS('NREL Scaling Data'!$F:$F,'NREL Scaling Data'!$B:$B,UPPER(About!$B$1),'NREL Scaling Data'!$E:$E,Calculations!$M121,'NREL Scaling Data'!$A:$A,AS$3,'NREL Scaling Data'!$C:$C,Calculations!$L121,'NREL Scaling Data'!$D:$D,Calculations!$N121)-SUMIFS('NREL Scaling Data'!$F:$F,'NREL Scaling Data'!$B:$B,UPPER(About!$B$1),'NREL Scaling Data'!$E:$E,Calculations!$M121,'NREL Scaling Data'!$A:$A,AR$3,'NREL Scaling Data'!$C:$C,Calculations!$L121,'NREL Scaling Data'!$D:$D,Calculations!$N121))/SUMIFS('NREL Scaling Data'!$F:$F,'NREL Scaling Data'!$B:$B,UPPER(About!$B$1),'NREL Scaling Data'!$E:$E,Calculations!$M121,'NREL Scaling Data'!$A:$A,AR$3,'NREL Scaling Data'!$C:$C,Calculations!$L121,'NREL Scaling Data'!$D:$D,Calculations!$N121) + 1) * AR121,0)</f>
        <v>4515323097103.9521</v>
      </c>
      <c r="AT121" s="45">
        <f>IFERROR(((SUMIFS('NREL Scaling Data'!$F:$F,'NREL Scaling Data'!$B:$B,UPPER(About!$B$1),'NREL Scaling Data'!$E:$E,Calculations!$M121,'NREL Scaling Data'!$A:$A,AT$3,'NREL Scaling Data'!$C:$C,Calculations!$L121,'NREL Scaling Data'!$D:$D,Calculations!$N121)-SUMIFS('NREL Scaling Data'!$F:$F,'NREL Scaling Data'!$B:$B,UPPER(About!$B$1),'NREL Scaling Data'!$E:$E,Calculations!$M121,'NREL Scaling Data'!$A:$A,AS$3,'NREL Scaling Data'!$C:$C,Calculations!$L121,'NREL Scaling Data'!$D:$D,Calculations!$N121))/SUMIFS('NREL Scaling Data'!$F:$F,'NREL Scaling Data'!$B:$B,UPPER(About!$B$1),'NREL Scaling Data'!$E:$E,Calculations!$M121,'NREL Scaling Data'!$A:$A,AS$3,'NREL Scaling Data'!$C:$C,Calculations!$L121,'NREL Scaling Data'!$D:$D,Calculations!$N121) + 1) * AS121,0)</f>
        <v>4511144890819.7676</v>
      </c>
    </row>
    <row r="122" spans="6:46">
      <c r="I122" s="12" t="s">
        <v>1084</v>
      </c>
      <c r="J122" s="209">
        <f>SUMIFS('NREL Scaling Data'!F:F,'NREL Scaling Data'!B:B,UPPER(About!$B$1),'NREL Scaling Data'!E:E,Calculations!M122,'NREL Scaling Data'!A:A, 2021,'NREL Scaling Data'!C:C,Calculations!L122,'NREL Scaling Data'!D:D,Calculations!N122) / SUMIFS('NREL Scaling Data'!F:F,'NREL Scaling Data'!B:B,UPPER(About!$B$1),'NREL Scaling Data'!A:A, 2021,'NREL Scaling Data'!C:C,Calculations!L122,'NREL Scaling Data'!D:D,Calculations!N122)</f>
        <v>0</v>
      </c>
      <c r="K122" s="210">
        <f t="shared" ref="K122:K130" si="26">$C$12</f>
        <v>5.7633672610931462E-2</v>
      </c>
      <c r="L122" s="209" t="s">
        <v>1022</v>
      </c>
      <c r="M122" s="12" t="s">
        <v>1016</v>
      </c>
      <c r="N122" s="1" t="s">
        <v>961</v>
      </c>
      <c r="O122" s="7">
        <f t="shared" ref="O122:O130" si="27">P122</f>
        <v>0</v>
      </c>
      <c r="P122" s="7">
        <f t="shared" ref="P122:P130" si="28">Q122</f>
        <v>0</v>
      </c>
      <c r="Q122" s="45">
        <f>SUMIFS('SEDS 2021'!$F$23:$F$40,'SEDS 2021'!E$23:E$40,Calculations!L122,'SEDS 2021'!D$23:D$40,Calculations!N122)*J122*K122</f>
        <v>0</v>
      </c>
      <c r="R122" s="45">
        <f>IFERROR(((SUMIFS('NREL Scaling Data'!$F:$F,'NREL Scaling Data'!$B:$B,UPPER(About!$B$1),'NREL Scaling Data'!$E:$E,Calculations!$M122,'NREL Scaling Data'!$A:$A,R$3,'NREL Scaling Data'!$C:$C,Calculations!$L122,'NREL Scaling Data'!$D:$D,Calculations!$N122)-SUMIFS('NREL Scaling Data'!$F:$F,'NREL Scaling Data'!$B:$B,UPPER(About!$B$1),'NREL Scaling Data'!$E:$E,Calculations!$M122,'NREL Scaling Data'!$A:$A,Q$3,'NREL Scaling Data'!$C:$C,Calculations!$L122,'NREL Scaling Data'!$D:$D,Calculations!$N122))/SUMIFS('NREL Scaling Data'!$F:$F,'NREL Scaling Data'!$B:$B,UPPER(About!$B$1),'NREL Scaling Data'!$E:$E,Calculations!$M122,'NREL Scaling Data'!$A:$A,Q$3,'NREL Scaling Data'!$C:$C,Calculations!$L122,'NREL Scaling Data'!$D:$D,Calculations!$N122) + 1) * Q122,0)</f>
        <v>0</v>
      </c>
      <c r="S122" s="45">
        <f>IFERROR(((SUMIFS('NREL Scaling Data'!$F:$F,'NREL Scaling Data'!$B:$B,UPPER(About!$B$1),'NREL Scaling Data'!$E:$E,Calculations!$M122,'NREL Scaling Data'!$A:$A,S$3,'NREL Scaling Data'!$C:$C,Calculations!$L122,'NREL Scaling Data'!$D:$D,Calculations!$N122)-SUMIFS('NREL Scaling Data'!$F:$F,'NREL Scaling Data'!$B:$B,UPPER(About!$B$1),'NREL Scaling Data'!$E:$E,Calculations!$M122,'NREL Scaling Data'!$A:$A,R$3,'NREL Scaling Data'!$C:$C,Calculations!$L122,'NREL Scaling Data'!$D:$D,Calculations!$N122))/SUMIFS('NREL Scaling Data'!$F:$F,'NREL Scaling Data'!$B:$B,UPPER(About!$B$1),'NREL Scaling Data'!$E:$E,Calculations!$M122,'NREL Scaling Data'!$A:$A,R$3,'NREL Scaling Data'!$C:$C,Calculations!$L122,'NREL Scaling Data'!$D:$D,Calculations!$N122) + 1) * R122,0)</f>
        <v>0</v>
      </c>
      <c r="T122" s="45">
        <f>IFERROR(((SUMIFS('NREL Scaling Data'!$F:$F,'NREL Scaling Data'!$B:$B,UPPER(About!$B$1),'NREL Scaling Data'!$E:$E,Calculations!$M122,'NREL Scaling Data'!$A:$A,T$3,'NREL Scaling Data'!$C:$C,Calculations!$L122,'NREL Scaling Data'!$D:$D,Calculations!$N122)-SUMIFS('NREL Scaling Data'!$F:$F,'NREL Scaling Data'!$B:$B,UPPER(About!$B$1),'NREL Scaling Data'!$E:$E,Calculations!$M122,'NREL Scaling Data'!$A:$A,S$3,'NREL Scaling Data'!$C:$C,Calculations!$L122,'NREL Scaling Data'!$D:$D,Calculations!$N122))/SUMIFS('NREL Scaling Data'!$F:$F,'NREL Scaling Data'!$B:$B,UPPER(About!$B$1),'NREL Scaling Data'!$E:$E,Calculations!$M122,'NREL Scaling Data'!$A:$A,S$3,'NREL Scaling Data'!$C:$C,Calculations!$L122,'NREL Scaling Data'!$D:$D,Calculations!$N122) + 1) * S122,0)</f>
        <v>0</v>
      </c>
      <c r="U122" s="45">
        <f>IFERROR(((SUMIFS('NREL Scaling Data'!$F:$F,'NREL Scaling Data'!$B:$B,UPPER(About!$B$1),'NREL Scaling Data'!$E:$E,Calculations!$M122,'NREL Scaling Data'!$A:$A,U$3,'NREL Scaling Data'!$C:$C,Calculations!$L122,'NREL Scaling Data'!$D:$D,Calculations!$N122)-SUMIFS('NREL Scaling Data'!$F:$F,'NREL Scaling Data'!$B:$B,UPPER(About!$B$1),'NREL Scaling Data'!$E:$E,Calculations!$M122,'NREL Scaling Data'!$A:$A,T$3,'NREL Scaling Data'!$C:$C,Calculations!$L122,'NREL Scaling Data'!$D:$D,Calculations!$N122))/SUMIFS('NREL Scaling Data'!$F:$F,'NREL Scaling Data'!$B:$B,UPPER(About!$B$1),'NREL Scaling Data'!$E:$E,Calculations!$M122,'NREL Scaling Data'!$A:$A,T$3,'NREL Scaling Data'!$C:$C,Calculations!$L122,'NREL Scaling Data'!$D:$D,Calculations!$N122) + 1) * T122,0)</f>
        <v>0</v>
      </c>
      <c r="V122" s="45">
        <f>IFERROR(((SUMIFS('NREL Scaling Data'!$F:$F,'NREL Scaling Data'!$B:$B,UPPER(About!$B$1),'NREL Scaling Data'!$E:$E,Calculations!$M122,'NREL Scaling Data'!$A:$A,V$3,'NREL Scaling Data'!$C:$C,Calculations!$L122,'NREL Scaling Data'!$D:$D,Calculations!$N122)-SUMIFS('NREL Scaling Data'!$F:$F,'NREL Scaling Data'!$B:$B,UPPER(About!$B$1),'NREL Scaling Data'!$E:$E,Calculations!$M122,'NREL Scaling Data'!$A:$A,U$3,'NREL Scaling Data'!$C:$C,Calculations!$L122,'NREL Scaling Data'!$D:$D,Calculations!$N122))/SUMIFS('NREL Scaling Data'!$F:$F,'NREL Scaling Data'!$B:$B,UPPER(About!$B$1),'NREL Scaling Data'!$E:$E,Calculations!$M122,'NREL Scaling Data'!$A:$A,U$3,'NREL Scaling Data'!$C:$C,Calculations!$L122,'NREL Scaling Data'!$D:$D,Calculations!$N122) + 1) * U122,0)</f>
        <v>0</v>
      </c>
      <c r="W122" s="45">
        <f>IFERROR(((SUMIFS('NREL Scaling Data'!$F:$F,'NREL Scaling Data'!$B:$B,UPPER(About!$B$1),'NREL Scaling Data'!$E:$E,Calculations!$M122,'NREL Scaling Data'!$A:$A,W$3,'NREL Scaling Data'!$C:$C,Calculations!$L122,'NREL Scaling Data'!$D:$D,Calculations!$N122)-SUMIFS('NREL Scaling Data'!$F:$F,'NREL Scaling Data'!$B:$B,UPPER(About!$B$1),'NREL Scaling Data'!$E:$E,Calculations!$M122,'NREL Scaling Data'!$A:$A,V$3,'NREL Scaling Data'!$C:$C,Calculations!$L122,'NREL Scaling Data'!$D:$D,Calculations!$N122))/SUMIFS('NREL Scaling Data'!$F:$F,'NREL Scaling Data'!$B:$B,UPPER(About!$B$1),'NREL Scaling Data'!$E:$E,Calculations!$M122,'NREL Scaling Data'!$A:$A,V$3,'NREL Scaling Data'!$C:$C,Calculations!$L122,'NREL Scaling Data'!$D:$D,Calculations!$N122) + 1) * V122,0)</f>
        <v>0</v>
      </c>
      <c r="X122" s="45">
        <f>IFERROR(((SUMIFS('NREL Scaling Data'!$F:$F,'NREL Scaling Data'!$B:$B,UPPER(About!$B$1),'NREL Scaling Data'!$E:$E,Calculations!$M122,'NREL Scaling Data'!$A:$A,X$3,'NREL Scaling Data'!$C:$C,Calculations!$L122,'NREL Scaling Data'!$D:$D,Calculations!$N122)-SUMIFS('NREL Scaling Data'!$F:$F,'NREL Scaling Data'!$B:$B,UPPER(About!$B$1),'NREL Scaling Data'!$E:$E,Calculations!$M122,'NREL Scaling Data'!$A:$A,W$3,'NREL Scaling Data'!$C:$C,Calculations!$L122,'NREL Scaling Data'!$D:$D,Calculations!$N122))/SUMIFS('NREL Scaling Data'!$F:$F,'NREL Scaling Data'!$B:$B,UPPER(About!$B$1),'NREL Scaling Data'!$E:$E,Calculations!$M122,'NREL Scaling Data'!$A:$A,W$3,'NREL Scaling Data'!$C:$C,Calculations!$L122,'NREL Scaling Data'!$D:$D,Calculations!$N122) + 1) * W122,0)</f>
        <v>0</v>
      </c>
      <c r="Y122" s="45">
        <f>IFERROR(((SUMIFS('NREL Scaling Data'!$F:$F,'NREL Scaling Data'!$B:$B,UPPER(About!$B$1),'NREL Scaling Data'!$E:$E,Calculations!$M122,'NREL Scaling Data'!$A:$A,Y$3,'NREL Scaling Data'!$C:$C,Calculations!$L122,'NREL Scaling Data'!$D:$D,Calculations!$N122)-SUMIFS('NREL Scaling Data'!$F:$F,'NREL Scaling Data'!$B:$B,UPPER(About!$B$1),'NREL Scaling Data'!$E:$E,Calculations!$M122,'NREL Scaling Data'!$A:$A,X$3,'NREL Scaling Data'!$C:$C,Calculations!$L122,'NREL Scaling Data'!$D:$D,Calculations!$N122))/SUMIFS('NREL Scaling Data'!$F:$F,'NREL Scaling Data'!$B:$B,UPPER(About!$B$1),'NREL Scaling Data'!$E:$E,Calculations!$M122,'NREL Scaling Data'!$A:$A,X$3,'NREL Scaling Data'!$C:$C,Calculations!$L122,'NREL Scaling Data'!$D:$D,Calculations!$N122) + 1) * X122,0)</f>
        <v>0</v>
      </c>
      <c r="Z122" s="45">
        <f>IFERROR(((SUMIFS('NREL Scaling Data'!$F:$F,'NREL Scaling Data'!$B:$B,UPPER(About!$B$1),'NREL Scaling Data'!$E:$E,Calculations!$M122,'NREL Scaling Data'!$A:$A,Z$3,'NREL Scaling Data'!$C:$C,Calculations!$L122,'NREL Scaling Data'!$D:$D,Calculations!$N122)-SUMIFS('NREL Scaling Data'!$F:$F,'NREL Scaling Data'!$B:$B,UPPER(About!$B$1),'NREL Scaling Data'!$E:$E,Calculations!$M122,'NREL Scaling Data'!$A:$A,Y$3,'NREL Scaling Data'!$C:$C,Calculations!$L122,'NREL Scaling Data'!$D:$D,Calculations!$N122))/SUMIFS('NREL Scaling Data'!$F:$F,'NREL Scaling Data'!$B:$B,UPPER(About!$B$1),'NREL Scaling Data'!$E:$E,Calculations!$M122,'NREL Scaling Data'!$A:$A,Y$3,'NREL Scaling Data'!$C:$C,Calculations!$L122,'NREL Scaling Data'!$D:$D,Calculations!$N122) + 1) * Y122,0)</f>
        <v>0</v>
      </c>
      <c r="AA122" s="45">
        <f>IFERROR(((SUMIFS('NREL Scaling Data'!$F:$F,'NREL Scaling Data'!$B:$B,UPPER(About!$B$1),'NREL Scaling Data'!$E:$E,Calculations!$M122,'NREL Scaling Data'!$A:$A,AA$3,'NREL Scaling Data'!$C:$C,Calculations!$L122,'NREL Scaling Data'!$D:$D,Calculations!$N122)-SUMIFS('NREL Scaling Data'!$F:$F,'NREL Scaling Data'!$B:$B,UPPER(About!$B$1),'NREL Scaling Data'!$E:$E,Calculations!$M122,'NREL Scaling Data'!$A:$A,Z$3,'NREL Scaling Data'!$C:$C,Calculations!$L122,'NREL Scaling Data'!$D:$D,Calculations!$N122))/SUMIFS('NREL Scaling Data'!$F:$F,'NREL Scaling Data'!$B:$B,UPPER(About!$B$1),'NREL Scaling Data'!$E:$E,Calculations!$M122,'NREL Scaling Data'!$A:$A,Z$3,'NREL Scaling Data'!$C:$C,Calculations!$L122,'NREL Scaling Data'!$D:$D,Calculations!$N122) + 1) * Z122,0)</f>
        <v>0</v>
      </c>
      <c r="AB122" s="45">
        <f>IFERROR(((SUMIFS('NREL Scaling Data'!$F:$F,'NREL Scaling Data'!$B:$B,UPPER(About!$B$1),'NREL Scaling Data'!$E:$E,Calculations!$M122,'NREL Scaling Data'!$A:$A,AB$3,'NREL Scaling Data'!$C:$C,Calculations!$L122,'NREL Scaling Data'!$D:$D,Calculations!$N122)-SUMIFS('NREL Scaling Data'!$F:$F,'NREL Scaling Data'!$B:$B,UPPER(About!$B$1),'NREL Scaling Data'!$E:$E,Calculations!$M122,'NREL Scaling Data'!$A:$A,AA$3,'NREL Scaling Data'!$C:$C,Calculations!$L122,'NREL Scaling Data'!$D:$D,Calculations!$N122))/SUMIFS('NREL Scaling Data'!$F:$F,'NREL Scaling Data'!$B:$B,UPPER(About!$B$1),'NREL Scaling Data'!$E:$E,Calculations!$M122,'NREL Scaling Data'!$A:$A,AA$3,'NREL Scaling Data'!$C:$C,Calculations!$L122,'NREL Scaling Data'!$D:$D,Calculations!$N122) + 1) * AA122,0)</f>
        <v>0</v>
      </c>
      <c r="AC122" s="45">
        <f>IFERROR(((SUMIFS('NREL Scaling Data'!$F:$F,'NREL Scaling Data'!$B:$B,UPPER(About!$B$1),'NREL Scaling Data'!$E:$E,Calculations!$M122,'NREL Scaling Data'!$A:$A,AC$3,'NREL Scaling Data'!$C:$C,Calculations!$L122,'NREL Scaling Data'!$D:$D,Calculations!$N122)-SUMIFS('NREL Scaling Data'!$F:$F,'NREL Scaling Data'!$B:$B,UPPER(About!$B$1),'NREL Scaling Data'!$E:$E,Calculations!$M122,'NREL Scaling Data'!$A:$A,AB$3,'NREL Scaling Data'!$C:$C,Calculations!$L122,'NREL Scaling Data'!$D:$D,Calculations!$N122))/SUMIFS('NREL Scaling Data'!$F:$F,'NREL Scaling Data'!$B:$B,UPPER(About!$B$1),'NREL Scaling Data'!$E:$E,Calculations!$M122,'NREL Scaling Data'!$A:$A,AB$3,'NREL Scaling Data'!$C:$C,Calculations!$L122,'NREL Scaling Data'!$D:$D,Calculations!$N122) + 1) * AB122,0)</f>
        <v>0</v>
      </c>
      <c r="AD122" s="45">
        <f>IFERROR(((SUMIFS('NREL Scaling Data'!$F:$F,'NREL Scaling Data'!$B:$B,UPPER(About!$B$1),'NREL Scaling Data'!$E:$E,Calculations!$M122,'NREL Scaling Data'!$A:$A,AD$3,'NREL Scaling Data'!$C:$C,Calculations!$L122,'NREL Scaling Data'!$D:$D,Calculations!$N122)-SUMIFS('NREL Scaling Data'!$F:$F,'NREL Scaling Data'!$B:$B,UPPER(About!$B$1),'NREL Scaling Data'!$E:$E,Calculations!$M122,'NREL Scaling Data'!$A:$A,AC$3,'NREL Scaling Data'!$C:$C,Calculations!$L122,'NREL Scaling Data'!$D:$D,Calculations!$N122))/SUMIFS('NREL Scaling Data'!$F:$F,'NREL Scaling Data'!$B:$B,UPPER(About!$B$1),'NREL Scaling Data'!$E:$E,Calculations!$M122,'NREL Scaling Data'!$A:$A,AC$3,'NREL Scaling Data'!$C:$C,Calculations!$L122,'NREL Scaling Data'!$D:$D,Calculations!$N122) + 1) * AC122,0)</f>
        <v>0</v>
      </c>
      <c r="AE122" s="45">
        <f>IFERROR(((SUMIFS('NREL Scaling Data'!$F:$F,'NREL Scaling Data'!$B:$B,UPPER(About!$B$1),'NREL Scaling Data'!$E:$E,Calculations!$M122,'NREL Scaling Data'!$A:$A,AE$3,'NREL Scaling Data'!$C:$C,Calculations!$L122,'NREL Scaling Data'!$D:$D,Calculations!$N122)-SUMIFS('NREL Scaling Data'!$F:$F,'NREL Scaling Data'!$B:$B,UPPER(About!$B$1),'NREL Scaling Data'!$E:$E,Calculations!$M122,'NREL Scaling Data'!$A:$A,AD$3,'NREL Scaling Data'!$C:$C,Calculations!$L122,'NREL Scaling Data'!$D:$D,Calculations!$N122))/SUMIFS('NREL Scaling Data'!$F:$F,'NREL Scaling Data'!$B:$B,UPPER(About!$B$1),'NREL Scaling Data'!$E:$E,Calculations!$M122,'NREL Scaling Data'!$A:$A,AD$3,'NREL Scaling Data'!$C:$C,Calculations!$L122,'NREL Scaling Data'!$D:$D,Calculations!$N122) + 1) * AD122,0)</f>
        <v>0</v>
      </c>
      <c r="AF122" s="45">
        <f>IFERROR(((SUMIFS('NREL Scaling Data'!$F:$F,'NREL Scaling Data'!$B:$B,UPPER(About!$B$1),'NREL Scaling Data'!$E:$E,Calculations!$M122,'NREL Scaling Data'!$A:$A,AF$3,'NREL Scaling Data'!$C:$C,Calculations!$L122,'NREL Scaling Data'!$D:$D,Calculations!$N122)-SUMIFS('NREL Scaling Data'!$F:$F,'NREL Scaling Data'!$B:$B,UPPER(About!$B$1),'NREL Scaling Data'!$E:$E,Calculations!$M122,'NREL Scaling Data'!$A:$A,AE$3,'NREL Scaling Data'!$C:$C,Calculations!$L122,'NREL Scaling Data'!$D:$D,Calculations!$N122))/SUMIFS('NREL Scaling Data'!$F:$F,'NREL Scaling Data'!$B:$B,UPPER(About!$B$1),'NREL Scaling Data'!$E:$E,Calculations!$M122,'NREL Scaling Data'!$A:$A,AE$3,'NREL Scaling Data'!$C:$C,Calculations!$L122,'NREL Scaling Data'!$D:$D,Calculations!$N122) + 1) * AE122,0)</f>
        <v>0</v>
      </c>
      <c r="AG122" s="45">
        <f>IFERROR(((SUMIFS('NREL Scaling Data'!$F:$F,'NREL Scaling Data'!$B:$B,UPPER(About!$B$1),'NREL Scaling Data'!$E:$E,Calculations!$M122,'NREL Scaling Data'!$A:$A,AG$3,'NREL Scaling Data'!$C:$C,Calculations!$L122,'NREL Scaling Data'!$D:$D,Calculations!$N122)-SUMIFS('NREL Scaling Data'!$F:$F,'NREL Scaling Data'!$B:$B,UPPER(About!$B$1),'NREL Scaling Data'!$E:$E,Calculations!$M122,'NREL Scaling Data'!$A:$A,AF$3,'NREL Scaling Data'!$C:$C,Calculations!$L122,'NREL Scaling Data'!$D:$D,Calculations!$N122))/SUMIFS('NREL Scaling Data'!$F:$F,'NREL Scaling Data'!$B:$B,UPPER(About!$B$1),'NREL Scaling Data'!$E:$E,Calculations!$M122,'NREL Scaling Data'!$A:$A,AF$3,'NREL Scaling Data'!$C:$C,Calculations!$L122,'NREL Scaling Data'!$D:$D,Calculations!$N122) + 1) * AF122,0)</f>
        <v>0</v>
      </c>
      <c r="AH122" s="45">
        <f>IFERROR(((SUMIFS('NREL Scaling Data'!$F:$F,'NREL Scaling Data'!$B:$B,UPPER(About!$B$1),'NREL Scaling Data'!$E:$E,Calculations!$M122,'NREL Scaling Data'!$A:$A,AH$3,'NREL Scaling Data'!$C:$C,Calculations!$L122,'NREL Scaling Data'!$D:$D,Calculations!$N122)-SUMIFS('NREL Scaling Data'!$F:$F,'NREL Scaling Data'!$B:$B,UPPER(About!$B$1),'NREL Scaling Data'!$E:$E,Calculations!$M122,'NREL Scaling Data'!$A:$A,AG$3,'NREL Scaling Data'!$C:$C,Calculations!$L122,'NREL Scaling Data'!$D:$D,Calculations!$N122))/SUMIFS('NREL Scaling Data'!$F:$F,'NREL Scaling Data'!$B:$B,UPPER(About!$B$1),'NREL Scaling Data'!$E:$E,Calculations!$M122,'NREL Scaling Data'!$A:$A,AG$3,'NREL Scaling Data'!$C:$C,Calculations!$L122,'NREL Scaling Data'!$D:$D,Calculations!$N122) + 1) * AG122,0)</f>
        <v>0</v>
      </c>
      <c r="AI122" s="45">
        <f>IFERROR(((SUMIFS('NREL Scaling Data'!$F:$F,'NREL Scaling Data'!$B:$B,UPPER(About!$B$1),'NREL Scaling Data'!$E:$E,Calculations!$M122,'NREL Scaling Data'!$A:$A,AI$3,'NREL Scaling Data'!$C:$C,Calculations!$L122,'NREL Scaling Data'!$D:$D,Calculations!$N122)-SUMIFS('NREL Scaling Data'!$F:$F,'NREL Scaling Data'!$B:$B,UPPER(About!$B$1),'NREL Scaling Data'!$E:$E,Calculations!$M122,'NREL Scaling Data'!$A:$A,AH$3,'NREL Scaling Data'!$C:$C,Calculations!$L122,'NREL Scaling Data'!$D:$D,Calculations!$N122))/SUMIFS('NREL Scaling Data'!$F:$F,'NREL Scaling Data'!$B:$B,UPPER(About!$B$1),'NREL Scaling Data'!$E:$E,Calculations!$M122,'NREL Scaling Data'!$A:$A,AH$3,'NREL Scaling Data'!$C:$C,Calculations!$L122,'NREL Scaling Data'!$D:$D,Calculations!$N122) + 1) * AH122,0)</f>
        <v>0</v>
      </c>
      <c r="AJ122" s="45">
        <f>IFERROR(((SUMIFS('NREL Scaling Data'!$F:$F,'NREL Scaling Data'!$B:$B,UPPER(About!$B$1),'NREL Scaling Data'!$E:$E,Calculations!$M122,'NREL Scaling Data'!$A:$A,AJ$3,'NREL Scaling Data'!$C:$C,Calculations!$L122,'NREL Scaling Data'!$D:$D,Calculations!$N122)-SUMIFS('NREL Scaling Data'!$F:$F,'NREL Scaling Data'!$B:$B,UPPER(About!$B$1),'NREL Scaling Data'!$E:$E,Calculations!$M122,'NREL Scaling Data'!$A:$A,AI$3,'NREL Scaling Data'!$C:$C,Calculations!$L122,'NREL Scaling Data'!$D:$D,Calculations!$N122))/SUMIFS('NREL Scaling Data'!$F:$F,'NREL Scaling Data'!$B:$B,UPPER(About!$B$1),'NREL Scaling Data'!$E:$E,Calculations!$M122,'NREL Scaling Data'!$A:$A,AI$3,'NREL Scaling Data'!$C:$C,Calculations!$L122,'NREL Scaling Data'!$D:$D,Calculations!$N122) + 1) * AI122,0)</f>
        <v>0</v>
      </c>
      <c r="AK122" s="45">
        <f>IFERROR(((SUMIFS('NREL Scaling Data'!$F:$F,'NREL Scaling Data'!$B:$B,UPPER(About!$B$1),'NREL Scaling Data'!$E:$E,Calculations!$M122,'NREL Scaling Data'!$A:$A,AK$3,'NREL Scaling Data'!$C:$C,Calculations!$L122,'NREL Scaling Data'!$D:$D,Calculations!$N122)-SUMIFS('NREL Scaling Data'!$F:$F,'NREL Scaling Data'!$B:$B,UPPER(About!$B$1),'NREL Scaling Data'!$E:$E,Calculations!$M122,'NREL Scaling Data'!$A:$A,AJ$3,'NREL Scaling Data'!$C:$C,Calculations!$L122,'NREL Scaling Data'!$D:$D,Calculations!$N122))/SUMIFS('NREL Scaling Data'!$F:$F,'NREL Scaling Data'!$B:$B,UPPER(About!$B$1),'NREL Scaling Data'!$E:$E,Calculations!$M122,'NREL Scaling Data'!$A:$A,AJ$3,'NREL Scaling Data'!$C:$C,Calculations!$L122,'NREL Scaling Data'!$D:$D,Calculations!$N122) + 1) * AJ122,0)</f>
        <v>0</v>
      </c>
      <c r="AL122" s="45">
        <f>IFERROR(((SUMIFS('NREL Scaling Data'!$F:$F,'NREL Scaling Data'!$B:$B,UPPER(About!$B$1),'NREL Scaling Data'!$E:$E,Calculations!$M122,'NREL Scaling Data'!$A:$A,AL$3,'NREL Scaling Data'!$C:$C,Calculations!$L122,'NREL Scaling Data'!$D:$D,Calculations!$N122)-SUMIFS('NREL Scaling Data'!$F:$F,'NREL Scaling Data'!$B:$B,UPPER(About!$B$1),'NREL Scaling Data'!$E:$E,Calculations!$M122,'NREL Scaling Data'!$A:$A,AK$3,'NREL Scaling Data'!$C:$C,Calculations!$L122,'NREL Scaling Data'!$D:$D,Calculations!$N122))/SUMIFS('NREL Scaling Data'!$F:$F,'NREL Scaling Data'!$B:$B,UPPER(About!$B$1),'NREL Scaling Data'!$E:$E,Calculations!$M122,'NREL Scaling Data'!$A:$A,AK$3,'NREL Scaling Data'!$C:$C,Calculations!$L122,'NREL Scaling Data'!$D:$D,Calculations!$N122) + 1) * AK122,0)</f>
        <v>0</v>
      </c>
      <c r="AM122" s="45">
        <f>IFERROR(((SUMIFS('NREL Scaling Data'!$F:$F,'NREL Scaling Data'!$B:$B,UPPER(About!$B$1),'NREL Scaling Data'!$E:$E,Calculations!$M122,'NREL Scaling Data'!$A:$A,AM$3,'NREL Scaling Data'!$C:$C,Calculations!$L122,'NREL Scaling Data'!$D:$D,Calculations!$N122)-SUMIFS('NREL Scaling Data'!$F:$F,'NREL Scaling Data'!$B:$B,UPPER(About!$B$1),'NREL Scaling Data'!$E:$E,Calculations!$M122,'NREL Scaling Data'!$A:$A,AL$3,'NREL Scaling Data'!$C:$C,Calculations!$L122,'NREL Scaling Data'!$D:$D,Calculations!$N122))/SUMIFS('NREL Scaling Data'!$F:$F,'NREL Scaling Data'!$B:$B,UPPER(About!$B$1),'NREL Scaling Data'!$E:$E,Calculations!$M122,'NREL Scaling Data'!$A:$A,AL$3,'NREL Scaling Data'!$C:$C,Calculations!$L122,'NREL Scaling Data'!$D:$D,Calculations!$N122) + 1) * AL122,0)</f>
        <v>0</v>
      </c>
      <c r="AN122" s="45">
        <f>IFERROR(((SUMIFS('NREL Scaling Data'!$F:$F,'NREL Scaling Data'!$B:$B,UPPER(About!$B$1),'NREL Scaling Data'!$E:$E,Calculations!$M122,'NREL Scaling Data'!$A:$A,AN$3,'NREL Scaling Data'!$C:$C,Calculations!$L122,'NREL Scaling Data'!$D:$D,Calculations!$N122)-SUMIFS('NREL Scaling Data'!$F:$F,'NREL Scaling Data'!$B:$B,UPPER(About!$B$1),'NREL Scaling Data'!$E:$E,Calculations!$M122,'NREL Scaling Data'!$A:$A,AM$3,'NREL Scaling Data'!$C:$C,Calculations!$L122,'NREL Scaling Data'!$D:$D,Calculations!$N122))/SUMIFS('NREL Scaling Data'!$F:$F,'NREL Scaling Data'!$B:$B,UPPER(About!$B$1),'NREL Scaling Data'!$E:$E,Calculations!$M122,'NREL Scaling Data'!$A:$A,AM$3,'NREL Scaling Data'!$C:$C,Calculations!$L122,'NREL Scaling Data'!$D:$D,Calculations!$N122) + 1) * AM122,0)</f>
        <v>0</v>
      </c>
      <c r="AO122" s="45">
        <f>IFERROR(((SUMIFS('NREL Scaling Data'!$F:$F,'NREL Scaling Data'!$B:$B,UPPER(About!$B$1),'NREL Scaling Data'!$E:$E,Calculations!$M122,'NREL Scaling Data'!$A:$A,AO$3,'NREL Scaling Data'!$C:$C,Calculations!$L122,'NREL Scaling Data'!$D:$D,Calculations!$N122)-SUMIFS('NREL Scaling Data'!$F:$F,'NREL Scaling Data'!$B:$B,UPPER(About!$B$1),'NREL Scaling Data'!$E:$E,Calculations!$M122,'NREL Scaling Data'!$A:$A,AN$3,'NREL Scaling Data'!$C:$C,Calculations!$L122,'NREL Scaling Data'!$D:$D,Calculations!$N122))/SUMIFS('NREL Scaling Data'!$F:$F,'NREL Scaling Data'!$B:$B,UPPER(About!$B$1),'NREL Scaling Data'!$E:$E,Calculations!$M122,'NREL Scaling Data'!$A:$A,AN$3,'NREL Scaling Data'!$C:$C,Calculations!$L122,'NREL Scaling Data'!$D:$D,Calculations!$N122) + 1) * AN122,0)</f>
        <v>0</v>
      </c>
      <c r="AP122" s="45">
        <f>IFERROR(((SUMIFS('NREL Scaling Data'!$F:$F,'NREL Scaling Data'!$B:$B,UPPER(About!$B$1),'NREL Scaling Data'!$E:$E,Calculations!$M122,'NREL Scaling Data'!$A:$A,AP$3,'NREL Scaling Data'!$C:$C,Calculations!$L122,'NREL Scaling Data'!$D:$D,Calculations!$N122)-SUMIFS('NREL Scaling Data'!$F:$F,'NREL Scaling Data'!$B:$B,UPPER(About!$B$1),'NREL Scaling Data'!$E:$E,Calculations!$M122,'NREL Scaling Data'!$A:$A,AO$3,'NREL Scaling Data'!$C:$C,Calculations!$L122,'NREL Scaling Data'!$D:$D,Calculations!$N122))/SUMIFS('NREL Scaling Data'!$F:$F,'NREL Scaling Data'!$B:$B,UPPER(About!$B$1),'NREL Scaling Data'!$E:$E,Calculations!$M122,'NREL Scaling Data'!$A:$A,AO$3,'NREL Scaling Data'!$C:$C,Calculations!$L122,'NREL Scaling Data'!$D:$D,Calculations!$N122) + 1) * AO122,0)</f>
        <v>0</v>
      </c>
      <c r="AQ122" s="45">
        <f>IFERROR(((SUMIFS('NREL Scaling Data'!$F:$F,'NREL Scaling Data'!$B:$B,UPPER(About!$B$1),'NREL Scaling Data'!$E:$E,Calculations!$M122,'NREL Scaling Data'!$A:$A,AQ$3,'NREL Scaling Data'!$C:$C,Calculations!$L122,'NREL Scaling Data'!$D:$D,Calculations!$N122)-SUMIFS('NREL Scaling Data'!$F:$F,'NREL Scaling Data'!$B:$B,UPPER(About!$B$1),'NREL Scaling Data'!$E:$E,Calculations!$M122,'NREL Scaling Data'!$A:$A,AP$3,'NREL Scaling Data'!$C:$C,Calculations!$L122,'NREL Scaling Data'!$D:$D,Calculations!$N122))/SUMIFS('NREL Scaling Data'!$F:$F,'NREL Scaling Data'!$B:$B,UPPER(About!$B$1),'NREL Scaling Data'!$E:$E,Calculations!$M122,'NREL Scaling Data'!$A:$A,AP$3,'NREL Scaling Data'!$C:$C,Calculations!$L122,'NREL Scaling Data'!$D:$D,Calculations!$N122) + 1) * AP122,0)</f>
        <v>0</v>
      </c>
      <c r="AR122" s="45">
        <f>IFERROR(((SUMIFS('NREL Scaling Data'!$F:$F,'NREL Scaling Data'!$B:$B,UPPER(About!$B$1),'NREL Scaling Data'!$E:$E,Calculations!$M122,'NREL Scaling Data'!$A:$A,AR$3,'NREL Scaling Data'!$C:$C,Calculations!$L122,'NREL Scaling Data'!$D:$D,Calculations!$N122)-SUMIFS('NREL Scaling Data'!$F:$F,'NREL Scaling Data'!$B:$B,UPPER(About!$B$1),'NREL Scaling Data'!$E:$E,Calculations!$M122,'NREL Scaling Data'!$A:$A,AQ$3,'NREL Scaling Data'!$C:$C,Calculations!$L122,'NREL Scaling Data'!$D:$D,Calculations!$N122))/SUMIFS('NREL Scaling Data'!$F:$F,'NREL Scaling Data'!$B:$B,UPPER(About!$B$1),'NREL Scaling Data'!$E:$E,Calculations!$M122,'NREL Scaling Data'!$A:$A,AQ$3,'NREL Scaling Data'!$C:$C,Calculations!$L122,'NREL Scaling Data'!$D:$D,Calculations!$N122) + 1) * AQ122,0)</f>
        <v>0</v>
      </c>
      <c r="AS122" s="45">
        <f>IFERROR(((SUMIFS('NREL Scaling Data'!$F:$F,'NREL Scaling Data'!$B:$B,UPPER(About!$B$1),'NREL Scaling Data'!$E:$E,Calculations!$M122,'NREL Scaling Data'!$A:$A,AS$3,'NREL Scaling Data'!$C:$C,Calculations!$L122,'NREL Scaling Data'!$D:$D,Calculations!$N122)-SUMIFS('NREL Scaling Data'!$F:$F,'NREL Scaling Data'!$B:$B,UPPER(About!$B$1),'NREL Scaling Data'!$E:$E,Calculations!$M122,'NREL Scaling Data'!$A:$A,AR$3,'NREL Scaling Data'!$C:$C,Calculations!$L122,'NREL Scaling Data'!$D:$D,Calculations!$N122))/SUMIFS('NREL Scaling Data'!$F:$F,'NREL Scaling Data'!$B:$B,UPPER(About!$B$1),'NREL Scaling Data'!$E:$E,Calculations!$M122,'NREL Scaling Data'!$A:$A,AR$3,'NREL Scaling Data'!$C:$C,Calculations!$L122,'NREL Scaling Data'!$D:$D,Calculations!$N122) + 1) * AR122,0)</f>
        <v>0</v>
      </c>
      <c r="AT122" s="45">
        <f>IFERROR(((SUMIFS('NREL Scaling Data'!$F:$F,'NREL Scaling Data'!$B:$B,UPPER(About!$B$1),'NREL Scaling Data'!$E:$E,Calculations!$M122,'NREL Scaling Data'!$A:$A,AT$3,'NREL Scaling Data'!$C:$C,Calculations!$L122,'NREL Scaling Data'!$D:$D,Calculations!$N122)-SUMIFS('NREL Scaling Data'!$F:$F,'NREL Scaling Data'!$B:$B,UPPER(About!$B$1),'NREL Scaling Data'!$E:$E,Calculations!$M122,'NREL Scaling Data'!$A:$A,AS$3,'NREL Scaling Data'!$C:$C,Calculations!$L122,'NREL Scaling Data'!$D:$D,Calculations!$N122))/SUMIFS('NREL Scaling Data'!$F:$F,'NREL Scaling Data'!$B:$B,UPPER(About!$B$1),'NREL Scaling Data'!$E:$E,Calculations!$M122,'NREL Scaling Data'!$A:$A,AS$3,'NREL Scaling Data'!$C:$C,Calculations!$L122,'NREL Scaling Data'!$D:$D,Calculations!$N122) + 1) * AS122,0)</f>
        <v>0</v>
      </c>
    </row>
    <row r="123" spans="6:46">
      <c r="H123" s="12" t="s">
        <v>399</v>
      </c>
      <c r="I123" s="12" t="s">
        <v>1084</v>
      </c>
      <c r="J123" s="209">
        <f>SUMIFS('NREL Scaling Data'!F:F,'NREL Scaling Data'!B:B,UPPER(About!$B$1),'NREL Scaling Data'!E:E,Calculations!M123,'NREL Scaling Data'!A:A, 2021,'NREL Scaling Data'!C:C,Calculations!L123,'NREL Scaling Data'!D:D,Calculations!N123) / SUMIFS('NREL Scaling Data'!F:F,'NREL Scaling Data'!B:B,UPPER(About!$B$1),'NREL Scaling Data'!A:A, 2021,'NREL Scaling Data'!C:C,Calculations!L123,'NREL Scaling Data'!D:D,Calculations!N123)</f>
        <v>0</v>
      </c>
      <c r="K123" s="210">
        <f t="shared" si="26"/>
        <v>5.7633672610931462E-2</v>
      </c>
      <c r="L123" s="209" t="s">
        <v>1022</v>
      </c>
      <c r="M123" s="12" t="s">
        <v>1016</v>
      </c>
      <c r="N123" s="1" t="s">
        <v>972</v>
      </c>
      <c r="O123" s="7">
        <f t="shared" si="27"/>
        <v>0</v>
      </c>
      <c r="P123" s="7">
        <f t="shared" si="28"/>
        <v>0</v>
      </c>
      <c r="Q123" s="45">
        <f>SUMIFS('SEDS 2021'!$F$23:$F$40,'SEDS 2021'!E$23:E$40,Calculations!L123,'SEDS 2021'!D$23:D$40,Calculations!N123)*J123*K123</f>
        <v>0</v>
      </c>
      <c r="R123" s="45">
        <f>IFERROR(((SUMIFS('NREL Scaling Data'!$F:$F,'NREL Scaling Data'!$B:$B,UPPER(About!$B$1),'NREL Scaling Data'!$E:$E,Calculations!$M123,'NREL Scaling Data'!$A:$A,R$3,'NREL Scaling Data'!$C:$C,Calculations!$L123,'NREL Scaling Data'!$D:$D,Calculations!$N123)-SUMIFS('NREL Scaling Data'!$F:$F,'NREL Scaling Data'!$B:$B,UPPER(About!$B$1),'NREL Scaling Data'!$E:$E,Calculations!$M123,'NREL Scaling Data'!$A:$A,Q$3,'NREL Scaling Data'!$C:$C,Calculations!$L123,'NREL Scaling Data'!$D:$D,Calculations!$N123))/SUMIFS('NREL Scaling Data'!$F:$F,'NREL Scaling Data'!$B:$B,UPPER(About!$B$1),'NREL Scaling Data'!$E:$E,Calculations!$M123,'NREL Scaling Data'!$A:$A,Q$3,'NREL Scaling Data'!$C:$C,Calculations!$L123,'NREL Scaling Data'!$D:$D,Calculations!$N123) + 1) * Q123,0)</f>
        <v>0</v>
      </c>
      <c r="S123" s="45">
        <f>IFERROR(((SUMIFS('NREL Scaling Data'!$F:$F,'NREL Scaling Data'!$B:$B,UPPER(About!$B$1),'NREL Scaling Data'!$E:$E,Calculations!$M123,'NREL Scaling Data'!$A:$A,S$3,'NREL Scaling Data'!$C:$C,Calculations!$L123,'NREL Scaling Data'!$D:$D,Calculations!$N123)-SUMIFS('NREL Scaling Data'!$F:$F,'NREL Scaling Data'!$B:$B,UPPER(About!$B$1),'NREL Scaling Data'!$E:$E,Calculations!$M123,'NREL Scaling Data'!$A:$A,R$3,'NREL Scaling Data'!$C:$C,Calculations!$L123,'NREL Scaling Data'!$D:$D,Calculations!$N123))/SUMIFS('NREL Scaling Data'!$F:$F,'NREL Scaling Data'!$B:$B,UPPER(About!$B$1),'NREL Scaling Data'!$E:$E,Calculations!$M123,'NREL Scaling Data'!$A:$A,R$3,'NREL Scaling Data'!$C:$C,Calculations!$L123,'NREL Scaling Data'!$D:$D,Calculations!$N123) + 1) * R123,0)</f>
        <v>0</v>
      </c>
      <c r="T123" s="45">
        <f>IFERROR(((SUMIFS('NREL Scaling Data'!$F:$F,'NREL Scaling Data'!$B:$B,UPPER(About!$B$1),'NREL Scaling Data'!$E:$E,Calculations!$M123,'NREL Scaling Data'!$A:$A,T$3,'NREL Scaling Data'!$C:$C,Calculations!$L123,'NREL Scaling Data'!$D:$D,Calculations!$N123)-SUMIFS('NREL Scaling Data'!$F:$F,'NREL Scaling Data'!$B:$B,UPPER(About!$B$1),'NREL Scaling Data'!$E:$E,Calculations!$M123,'NREL Scaling Data'!$A:$A,S$3,'NREL Scaling Data'!$C:$C,Calculations!$L123,'NREL Scaling Data'!$D:$D,Calculations!$N123))/SUMIFS('NREL Scaling Data'!$F:$F,'NREL Scaling Data'!$B:$B,UPPER(About!$B$1),'NREL Scaling Data'!$E:$E,Calculations!$M123,'NREL Scaling Data'!$A:$A,S$3,'NREL Scaling Data'!$C:$C,Calculations!$L123,'NREL Scaling Data'!$D:$D,Calculations!$N123) + 1) * S123,0)</f>
        <v>0</v>
      </c>
      <c r="U123" s="45">
        <f>IFERROR(((SUMIFS('NREL Scaling Data'!$F:$F,'NREL Scaling Data'!$B:$B,UPPER(About!$B$1),'NREL Scaling Data'!$E:$E,Calculations!$M123,'NREL Scaling Data'!$A:$A,U$3,'NREL Scaling Data'!$C:$C,Calculations!$L123,'NREL Scaling Data'!$D:$D,Calculations!$N123)-SUMIFS('NREL Scaling Data'!$F:$F,'NREL Scaling Data'!$B:$B,UPPER(About!$B$1),'NREL Scaling Data'!$E:$E,Calculations!$M123,'NREL Scaling Data'!$A:$A,T$3,'NREL Scaling Data'!$C:$C,Calculations!$L123,'NREL Scaling Data'!$D:$D,Calculations!$N123))/SUMIFS('NREL Scaling Data'!$F:$F,'NREL Scaling Data'!$B:$B,UPPER(About!$B$1),'NREL Scaling Data'!$E:$E,Calculations!$M123,'NREL Scaling Data'!$A:$A,T$3,'NREL Scaling Data'!$C:$C,Calculations!$L123,'NREL Scaling Data'!$D:$D,Calculations!$N123) + 1) * T123,0)</f>
        <v>0</v>
      </c>
      <c r="V123" s="45">
        <f>IFERROR(((SUMIFS('NREL Scaling Data'!$F:$F,'NREL Scaling Data'!$B:$B,UPPER(About!$B$1),'NREL Scaling Data'!$E:$E,Calculations!$M123,'NREL Scaling Data'!$A:$A,V$3,'NREL Scaling Data'!$C:$C,Calculations!$L123,'NREL Scaling Data'!$D:$D,Calculations!$N123)-SUMIFS('NREL Scaling Data'!$F:$F,'NREL Scaling Data'!$B:$B,UPPER(About!$B$1),'NREL Scaling Data'!$E:$E,Calculations!$M123,'NREL Scaling Data'!$A:$A,U$3,'NREL Scaling Data'!$C:$C,Calculations!$L123,'NREL Scaling Data'!$D:$D,Calculations!$N123))/SUMIFS('NREL Scaling Data'!$F:$F,'NREL Scaling Data'!$B:$B,UPPER(About!$B$1),'NREL Scaling Data'!$E:$E,Calculations!$M123,'NREL Scaling Data'!$A:$A,U$3,'NREL Scaling Data'!$C:$C,Calculations!$L123,'NREL Scaling Data'!$D:$D,Calculations!$N123) + 1) * U123,0)</f>
        <v>0</v>
      </c>
      <c r="W123" s="45">
        <f>IFERROR(((SUMIFS('NREL Scaling Data'!$F:$F,'NREL Scaling Data'!$B:$B,UPPER(About!$B$1),'NREL Scaling Data'!$E:$E,Calculations!$M123,'NREL Scaling Data'!$A:$A,W$3,'NREL Scaling Data'!$C:$C,Calculations!$L123,'NREL Scaling Data'!$D:$D,Calculations!$N123)-SUMIFS('NREL Scaling Data'!$F:$F,'NREL Scaling Data'!$B:$B,UPPER(About!$B$1),'NREL Scaling Data'!$E:$E,Calculations!$M123,'NREL Scaling Data'!$A:$A,V$3,'NREL Scaling Data'!$C:$C,Calculations!$L123,'NREL Scaling Data'!$D:$D,Calculations!$N123))/SUMIFS('NREL Scaling Data'!$F:$F,'NREL Scaling Data'!$B:$B,UPPER(About!$B$1),'NREL Scaling Data'!$E:$E,Calculations!$M123,'NREL Scaling Data'!$A:$A,V$3,'NREL Scaling Data'!$C:$C,Calculations!$L123,'NREL Scaling Data'!$D:$D,Calculations!$N123) + 1) * V123,0)</f>
        <v>0</v>
      </c>
      <c r="X123" s="45">
        <f>IFERROR(((SUMIFS('NREL Scaling Data'!$F:$F,'NREL Scaling Data'!$B:$B,UPPER(About!$B$1),'NREL Scaling Data'!$E:$E,Calculations!$M123,'NREL Scaling Data'!$A:$A,X$3,'NREL Scaling Data'!$C:$C,Calculations!$L123,'NREL Scaling Data'!$D:$D,Calculations!$N123)-SUMIFS('NREL Scaling Data'!$F:$F,'NREL Scaling Data'!$B:$B,UPPER(About!$B$1),'NREL Scaling Data'!$E:$E,Calculations!$M123,'NREL Scaling Data'!$A:$A,W$3,'NREL Scaling Data'!$C:$C,Calculations!$L123,'NREL Scaling Data'!$D:$D,Calculations!$N123))/SUMIFS('NREL Scaling Data'!$F:$F,'NREL Scaling Data'!$B:$B,UPPER(About!$B$1),'NREL Scaling Data'!$E:$E,Calculations!$M123,'NREL Scaling Data'!$A:$A,W$3,'NREL Scaling Data'!$C:$C,Calculations!$L123,'NREL Scaling Data'!$D:$D,Calculations!$N123) + 1) * W123,0)</f>
        <v>0</v>
      </c>
      <c r="Y123" s="45">
        <f>IFERROR(((SUMIFS('NREL Scaling Data'!$F:$F,'NREL Scaling Data'!$B:$B,UPPER(About!$B$1),'NREL Scaling Data'!$E:$E,Calculations!$M123,'NREL Scaling Data'!$A:$A,Y$3,'NREL Scaling Data'!$C:$C,Calculations!$L123,'NREL Scaling Data'!$D:$D,Calculations!$N123)-SUMIFS('NREL Scaling Data'!$F:$F,'NREL Scaling Data'!$B:$B,UPPER(About!$B$1),'NREL Scaling Data'!$E:$E,Calculations!$M123,'NREL Scaling Data'!$A:$A,X$3,'NREL Scaling Data'!$C:$C,Calculations!$L123,'NREL Scaling Data'!$D:$D,Calculations!$N123))/SUMIFS('NREL Scaling Data'!$F:$F,'NREL Scaling Data'!$B:$B,UPPER(About!$B$1),'NREL Scaling Data'!$E:$E,Calculations!$M123,'NREL Scaling Data'!$A:$A,X$3,'NREL Scaling Data'!$C:$C,Calculations!$L123,'NREL Scaling Data'!$D:$D,Calculations!$N123) + 1) * X123,0)</f>
        <v>0</v>
      </c>
      <c r="Z123" s="45">
        <f>IFERROR(((SUMIFS('NREL Scaling Data'!$F:$F,'NREL Scaling Data'!$B:$B,UPPER(About!$B$1),'NREL Scaling Data'!$E:$E,Calculations!$M123,'NREL Scaling Data'!$A:$A,Z$3,'NREL Scaling Data'!$C:$C,Calculations!$L123,'NREL Scaling Data'!$D:$D,Calculations!$N123)-SUMIFS('NREL Scaling Data'!$F:$F,'NREL Scaling Data'!$B:$B,UPPER(About!$B$1),'NREL Scaling Data'!$E:$E,Calculations!$M123,'NREL Scaling Data'!$A:$A,Y$3,'NREL Scaling Data'!$C:$C,Calculations!$L123,'NREL Scaling Data'!$D:$D,Calculations!$N123))/SUMIFS('NREL Scaling Data'!$F:$F,'NREL Scaling Data'!$B:$B,UPPER(About!$B$1),'NREL Scaling Data'!$E:$E,Calculations!$M123,'NREL Scaling Data'!$A:$A,Y$3,'NREL Scaling Data'!$C:$C,Calculations!$L123,'NREL Scaling Data'!$D:$D,Calculations!$N123) + 1) * Y123,0)</f>
        <v>0</v>
      </c>
      <c r="AA123" s="45">
        <f>IFERROR(((SUMIFS('NREL Scaling Data'!$F:$F,'NREL Scaling Data'!$B:$B,UPPER(About!$B$1),'NREL Scaling Data'!$E:$E,Calculations!$M123,'NREL Scaling Data'!$A:$A,AA$3,'NREL Scaling Data'!$C:$C,Calculations!$L123,'NREL Scaling Data'!$D:$D,Calculations!$N123)-SUMIFS('NREL Scaling Data'!$F:$F,'NREL Scaling Data'!$B:$B,UPPER(About!$B$1),'NREL Scaling Data'!$E:$E,Calculations!$M123,'NREL Scaling Data'!$A:$A,Z$3,'NREL Scaling Data'!$C:$C,Calculations!$L123,'NREL Scaling Data'!$D:$D,Calculations!$N123))/SUMIFS('NREL Scaling Data'!$F:$F,'NREL Scaling Data'!$B:$B,UPPER(About!$B$1),'NREL Scaling Data'!$E:$E,Calculations!$M123,'NREL Scaling Data'!$A:$A,Z$3,'NREL Scaling Data'!$C:$C,Calculations!$L123,'NREL Scaling Data'!$D:$D,Calculations!$N123) + 1) * Z123,0)</f>
        <v>0</v>
      </c>
      <c r="AB123" s="45">
        <f>IFERROR(((SUMIFS('NREL Scaling Data'!$F:$F,'NREL Scaling Data'!$B:$B,UPPER(About!$B$1),'NREL Scaling Data'!$E:$E,Calculations!$M123,'NREL Scaling Data'!$A:$A,AB$3,'NREL Scaling Data'!$C:$C,Calculations!$L123,'NREL Scaling Data'!$D:$D,Calculations!$N123)-SUMIFS('NREL Scaling Data'!$F:$F,'NREL Scaling Data'!$B:$B,UPPER(About!$B$1),'NREL Scaling Data'!$E:$E,Calculations!$M123,'NREL Scaling Data'!$A:$A,AA$3,'NREL Scaling Data'!$C:$C,Calculations!$L123,'NREL Scaling Data'!$D:$D,Calculations!$N123))/SUMIFS('NREL Scaling Data'!$F:$F,'NREL Scaling Data'!$B:$B,UPPER(About!$B$1),'NREL Scaling Data'!$E:$E,Calculations!$M123,'NREL Scaling Data'!$A:$A,AA$3,'NREL Scaling Data'!$C:$C,Calculations!$L123,'NREL Scaling Data'!$D:$D,Calculations!$N123) + 1) * AA123,0)</f>
        <v>0</v>
      </c>
      <c r="AC123" s="45">
        <f>IFERROR(((SUMIFS('NREL Scaling Data'!$F:$F,'NREL Scaling Data'!$B:$B,UPPER(About!$B$1),'NREL Scaling Data'!$E:$E,Calculations!$M123,'NREL Scaling Data'!$A:$A,AC$3,'NREL Scaling Data'!$C:$C,Calculations!$L123,'NREL Scaling Data'!$D:$D,Calculations!$N123)-SUMIFS('NREL Scaling Data'!$F:$F,'NREL Scaling Data'!$B:$B,UPPER(About!$B$1),'NREL Scaling Data'!$E:$E,Calculations!$M123,'NREL Scaling Data'!$A:$A,AB$3,'NREL Scaling Data'!$C:$C,Calculations!$L123,'NREL Scaling Data'!$D:$D,Calculations!$N123))/SUMIFS('NREL Scaling Data'!$F:$F,'NREL Scaling Data'!$B:$B,UPPER(About!$B$1),'NREL Scaling Data'!$E:$E,Calculations!$M123,'NREL Scaling Data'!$A:$A,AB$3,'NREL Scaling Data'!$C:$C,Calculations!$L123,'NREL Scaling Data'!$D:$D,Calculations!$N123) + 1) * AB123,0)</f>
        <v>0</v>
      </c>
      <c r="AD123" s="45">
        <f>IFERROR(((SUMIFS('NREL Scaling Data'!$F:$F,'NREL Scaling Data'!$B:$B,UPPER(About!$B$1),'NREL Scaling Data'!$E:$E,Calculations!$M123,'NREL Scaling Data'!$A:$A,AD$3,'NREL Scaling Data'!$C:$C,Calculations!$L123,'NREL Scaling Data'!$D:$D,Calculations!$N123)-SUMIFS('NREL Scaling Data'!$F:$F,'NREL Scaling Data'!$B:$B,UPPER(About!$B$1),'NREL Scaling Data'!$E:$E,Calculations!$M123,'NREL Scaling Data'!$A:$A,AC$3,'NREL Scaling Data'!$C:$C,Calculations!$L123,'NREL Scaling Data'!$D:$D,Calculations!$N123))/SUMIFS('NREL Scaling Data'!$F:$F,'NREL Scaling Data'!$B:$B,UPPER(About!$B$1),'NREL Scaling Data'!$E:$E,Calculations!$M123,'NREL Scaling Data'!$A:$A,AC$3,'NREL Scaling Data'!$C:$C,Calculations!$L123,'NREL Scaling Data'!$D:$D,Calculations!$N123) + 1) * AC123,0)</f>
        <v>0</v>
      </c>
      <c r="AE123" s="45">
        <f>IFERROR(((SUMIFS('NREL Scaling Data'!$F:$F,'NREL Scaling Data'!$B:$B,UPPER(About!$B$1),'NREL Scaling Data'!$E:$E,Calculations!$M123,'NREL Scaling Data'!$A:$A,AE$3,'NREL Scaling Data'!$C:$C,Calculations!$L123,'NREL Scaling Data'!$D:$D,Calculations!$N123)-SUMIFS('NREL Scaling Data'!$F:$F,'NREL Scaling Data'!$B:$B,UPPER(About!$B$1),'NREL Scaling Data'!$E:$E,Calculations!$M123,'NREL Scaling Data'!$A:$A,AD$3,'NREL Scaling Data'!$C:$C,Calculations!$L123,'NREL Scaling Data'!$D:$D,Calculations!$N123))/SUMIFS('NREL Scaling Data'!$F:$F,'NREL Scaling Data'!$B:$B,UPPER(About!$B$1),'NREL Scaling Data'!$E:$E,Calculations!$M123,'NREL Scaling Data'!$A:$A,AD$3,'NREL Scaling Data'!$C:$C,Calculations!$L123,'NREL Scaling Data'!$D:$D,Calculations!$N123) + 1) * AD123,0)</f>
        <v>0</v>
      </c>
      <c r="AF123" s="45">
        <f>IFERROR(((SUMIFS('NREL Scaling Data'!$F:$F,'NREL Scaling Data'!$B:$B,UPPER(About!$B$1),'NREL Scaling Data'!$E:$E,Calculations!$M123,'NREL Scaling Data'!$A:$A,AF$3,'NREL Scaling Data'!$C:$C,Calculations!$L123,'NREL Scaling Data'!$D:$D,Calculations!$N123)-SUMIFS('NREL Scaling Data'!$F:$F,'NREL Scaling Data'!$B:$B,UPPER(About!$B$1),'NREL Scaling Data'!$E:$E,Calculations!$M123,'NREL Scaling Data'!$A:$A,AE$3,'NREL Scaling Data'!$C:$C,Calculations!$L123,'NREL Scaling Data'!$D:$D,Calculations!$N123))/SUMIFS('NREL Scaling Data'!$F:$F,'NREL Scaling Data'!$B:$B,UPPER(About!$B$1),'NREL Scaling Data'!$E:$E,Calculations!$M123,'NREL Scaling Data'!$A:$A,AE$3,'NREL Scaling Data'!$C:$C,Calculations!$L123,'NREL Scaling Data'!$D:$D,Calculations!$N123) + 1) * AE123,0)</f>
        <v>0</v>
      </c>
      <c r="AG123" s="45">
        <f>IFERROR(((SUMIFS('NREL Scaling Data'!$F:$F,'NREL Scaling Data'!$B:$B,UPPER(About!$B$1),'NREL Scaling Data'!$E:$E,Calculations!$M123,'NREL Scaling Data'!$A:$A,AG$3,'NREL Scaling Data'!$C:$C,Calculations!$L123,'NREL Scaling Data'!$D:$D,Calculations!$N123)-SUMIFS('NREL Scaling Data'!$F:$F,'NREL Scaling Data'!$B:$B,UPPER(About!$B$1),'NREL Scaling Data'!$E:$E,Calculations!$M123,'NREL Scaling Data'!$A:$A,AF$3,'NREL Scaling Data'!$C:$C,Calculations!$L123,'NREL Scaling Data'!$D:$D,Calculations!$N123))/SUMIFS('NREL Scaling Data'!$F:$F,'NREL Scaling Data'!$B:$B,UPPER(About!$B$1),'NREL Scaling Data'!$E:$E,Calculations!$M123,'NREL Scaling Data'!$A:$A,AF$3,'NREL Scaling Data'!$C:$C,Calculations!$L123,'NREL Scaling Data'!$D:$D,Calculations!$N123) + 1) * AF123,0)</f>
        <v>0</v>
      </c>
      <c r="AH123" s="45">
        <f>IFERROR(((SUMIFS('NREL Scaling Data'!$F:$F,'NREL Scaling Data'!$B:$B,UPPER(About!$B$1),'NREL Scaling Data'!$E:$E,Calculations!$M123,'NREL Scaling Data'!$A:$A,AH$3,'NREL Scaling Data'!$C:$C,Calculations!$L123,'NREL Scaling Data'!$D:$D,Calculations!$N123)-SUMIFS('NREL Scaling Data'!$F:$F,'NREL Scaling Data'!$B:$B,UPPER(About!$B$1),'NREL Scaling Data'!$E:$E,Calculations!$M123,'NREL Scaling Data'!$A:$A,AG$3,'NREL Scaling Data'!$C:$C,Calculations!$L123,'NREL Scaling Data'!$D:$D,Calculations!$N123))/SUMIFS('NREL Scaling Data'!$F:$F,'NREL Scaling Data'!$B:$B,UPPER(About!$B$1),'NREL Scaling Data'!$E:$E,Calculations!$M123,'NREL Scaling Data'!$A:$A,AG$3,'NREL Scaling Data'!$C:$C,Calculations!$L123,'NREL Scaling Data'!$D:$D,Calculations!$N123) + 1) * AG123,0)</f>
        <v>0</v>
      </c>
      <c r="AI123" s="45">
        <f>IFERROR(((SUMIFS('NREL Scaling Data'!$F:$F,'NREL Scaling Data'!$B:$B,UPPER(About!$B$1),'NREL Scaling Data'!$E:$E,Calculations!$M123,'NREL Scaling Data'!$A:$A,AI$3,'NREL Scaling Data'!$C:$C,Calculations!$L123,'NREL Scaling Data'!$D:$D,Calculations!$N123)-SUMIFS('NREL Scaling Data'!$F:$F,'NREL Scaling Data'!$B:$B,UPPER(About!$B$1),'NREL Scaling Data'!$E:$E,Calculations!$M123,'NREL Scaling Data'!$A:$A,AH$3,'NREL Scaling Data'!$C:$C,Calculations!$L123,'NREL Scaling Data'!$D:$D,Calculations!$N123))/SUMIFS('NREL Scaling Data'!$F:$F,'NREL Scaling Data'!$B:$B,UPPER(About!$B$1),'NREL Scaling Data'!$E:$E,Calculations!$M123,'NREL Scaling Data'!$A:$A,AH$3,'NREL Scaling Data'!$C:$C,Calculations!$L123,'NREL Scaling Data'!$D:$D,Calculations!$N123) + 1) * AH123,0)</f>
        <v>0</v>
      </c>
      <c r="AJ123" s="45">
        <f>IFERROR(((SUMIFS('NREL Scaling Data'!$F:$F,'NREL Scaling Data'!$B:$B,UPPER(About!$B$1),'NREL Scaling Data'!$E:$E,Calculations!$M123,'NREL Scaling Data'!$A:$A,AJ$3,'NREL Scaling Data'!$C:$C,Calculations!$L123,'NREL Scaling Data'!$D:$D,Calculations!$N123)-SUMIFS('NREL Scaling Data'!$F:$F,'NREL Scaling Data'!$B:$B,UPPER(About!$B$1),'NREL Scaling Data'!$E:$E,Calculations!$M123,'NREL Scaling Data'!$A:$A,AI$3,'NREL Scaling Data'!$C:$C,Calculations!$L123,'NREL Scaling Data'!$D:$D,Calculations!$N123))/SUMIFS('NREL Scaling Data'!$F:$F,'NREL Scaling Data'!$B:$B,UPPER(About!$B$1),'NREL Scaling Data'!$E:$E,Calculations!$M123,'NREL Scaling Data'!$A:$A,AI$3,'NREL Scaling Data'!$C:$C,Calculations!$L123,'NREL Scaling Data'!$D:$D,Calculations!$N123) + 1) * AI123,0)</f>
        <v>0</v>
      </c>
      <c r="AK123" s="45">
        <f>IFERROR(((SUMIFS('NREL Scaling Data'!$F:$F,'NREL Scaling Data'!$B:$B,UPPER(About!$B$1),'NREL Scaling Data'!$E:$E,Calculations!$M123,'NREL Scaling Data'!$A:$A,AK$3,'NREL Scaling Data'!$C:$C,Calculations!$L123,'NREL Scaling Data'!$D:$D,Calculations!$N123)-SUMIFS('NREL Scaling Data'!$F:$F,'NREL Scaling Data'!$B:$B,UPPER(About!$B$1),'NREL Scaling Data'!$E:$E,Calculations!$M123,'NREL Scaling Data'!$A:$A,AJ$3,'NREL Scaling Data'!$C:$C,Calculations!$L123,'NREL Scaling Data'!$D:$D,Calculations!$N123))/SUMIFS('NREL Scaling Data'!$F:$F,'NREL Scaling Data'!$B:$B,UPPER(About!$B$1),'NREL Scaling Data'!$E:$E,Calculations!$M123,'NREL Scaling Data'!$A:$A,AJ$3,'NREL Scaling Data'!$C:$C,Calculations!$L123,'NREL Scaling Data'!$D:$D,Calculations!$N123) + 1) * AJ123,0)</f>
        <v>0</v>
      </c>
      <c r="AL123" s="45">
        <f>IFERROR(((SUMIFS('NREL Scaling Data'!$F:$F,'NREL Scaling Data'!$B:$B,UPPER(About!$B$1),'NREL Scaling Data'!$E:$E,Calculations!$M123,'NREL Scaling Data'!$A:$A,AL$3,'NREL Scaling Data'!$C:$C,Calculations!$L123,'NREL Scaling Data'!$D:$D,Calculations!$N123)-SUMIFS('NREL Scaling Data'!$F:$F,'NREL Scaling Data'!$B:$B,UPPER(About!$B$1),'NREL Scaling Data'!$E:$E,Calculations!$M123,'NREL Scaling Data'!$A:$A,AK$3,'NREL Scaling Data'!$C:$C,Calculations!$L123,'NREL Scaling Data'!$D:$D,Calculations!$N123))/SUMIFS('NREL Scaling Data'!$F:$F,'NREL Scaling Data'!$B:$B,UPPER(About!$B$1),'NREL Scaling Data'!$E:$E,Calculations!$M123,'NREL Scaling Data'!$A:$A,AK$3,'NREL Scaling Data'!$C:$C,Calculations!$L123,'NREL Scaling Data'!$D:$D,Calculations!$N123) + 1) * AK123,0)</f>
        <v>0</v>
      </c>
      <c r="AM123" s="45">
        <f>IFERROR(((SUMIFS('NREL Scaling Data'!$F:$F,'NREL Scaling Data'!$B:$B,UPPER(About!$B$1),'NREL Scaling Data'!$E:$E,Calculations!$M123,'NREL Scaling Data'!$A:$A,AM$3,'NREL Scaling Data'!$C:$C,Calculations!$L123,'NREL Scaling Data'!$D:$D,Calculations!$N123)-SUMIFS('NREL Scaling Data'!$F:$F,'NREL Scaling Data'!$B:$B,UPPER(About!$B$1),'NREL Scaling Data'!$E:$E,Calculations!$M123,'NREL Scaling Data'!$A:$A,AL$3,'NREL Scaling Data'!$C:$C,Calculations!$L123,'NREL Scaling Data'!$D:$D,Calculations!$N123))/SUMIFS('NREL Scaling Data'!$F:$F,'NREL Scaling Data'!$B:$B,UPPER(About!$B$1),'NREL Scaling Data'!$E:$E,Calculations!$M123,'NREL Scaling Data'!$A:$A,AL$3,'NREL Scaling Data'!$C:$C,Calculations!$L123,'NREL Scaling Data'!$D:$D,Calculations!$N123) + 1) * AL123,0)</f>
        <v>0</v>
      </c>
      <c r="AN123" s="45">
        <f>IFERROR(((SUMIFS('NREL Scaling Data'!$F:$F,'NREL Scaling Data'!$B:$B,UPPER(About!$B$1),'NREL Scaling Data'!$E:$E,Calculations!$M123,'NREL Scaling Data'!$A:$A,AN$3,'NREL Scaling Data'!$C:$C,Calculations!$L123,'NREL Scaling Data'!$D:$D,Calculations!$N123)-SUMIFS('NREL Scaling Data'!$F:$F,'NREL Scaling Data'!$B:$B,UPPER(About!$B$1),'NREL Scaling Data'!$E:$E,Calculations!$M123,'NREL Scaling Data'!$A:$A,AM$3,'NREL Scaling Data'!$C:$C,Calculations!$L123,'NREL Scaling Data'!$D:$D,Calculations!$N123))/SUMIFS('NREL Scaling Data'!$F:$F,'NREL Scaling Data'!$B:$B,UPPER(About!$B$1),'NREL Scaling Data'!$E:$E,Calculations!$M123,'NREL Scaling Data'!$A:$A,AM$3,'NREL Scaling Data'!$C:$C,Calculations!$L123,'NREL Scaling Data'!$D:$D,Calculations!$N123) + 1) * AM123,0)</f>
        <v>0</v>
      </c>
      <c r="AO123" s="45">
        <f>IFERROR(((SUMIFS('NREL Scaling Data'!$F:$F,'NREL Scaling Data'!$B:$B,UPPER(About!$B$1),'NREL Scaling Data'!$E:$E,Calculations!$M123,'NREL Scaling Data'!$A:$A,AO$3,'NREL Scaling Data'!$C:$C,Calculations!$L123,'NREL Scaling Data'!$D:$D,Calculations!$N123)-SUMIFS('NREL Scaling Data'!$F:$F,'NREL Scaling Data'!$B:$B,UPPER(About!$B$1),'NREL Scaling Data'!$E:$E,Calculations!$M123,'NREL Scaling Data'!$A:$A,AN$3,'NREL Scaling Data'!$C:$C,Calculations!$L123,'NREL Scaling Data'!$D:$D,Calculations!$N123))/SUMIFS('NREL Scaling Data'!$F:$F,'NREL Scaling Data'!$B:$B,UPPER(About!$B$1),'NREL Scaling Data'!$E:$E,Calculations!$M123,'NREL Scaling Data'!$A:$A,AN$3,'NREL Scaling Data'!$C:$C,Calculations!$L123,'NREL Scaling Data'!$D:$D,Calculations!$N123) + 1) * AN123,0)</f>
        <v>0</v>
      </c>
      <c r="AP123" s="45">
        <f>IFERROR(((SUMIFS('NREL Scaling Data'!$F:$F,'NREL Scaling Data'!$B:$B,UPPER(About!$B$1),'NREL Scaling Data'!$E:$E,Calculations!$M123,'NREL Scaling Data'!$A:$A,AP$3,'NREL Scaling Data'!$C:$C,Calculations!$L123,'NREL Scaling Data'!$D:$D,Calculations!$N123)-SUMIFS('NREL Scaling Data'!$F:$F,'NREL Scaling Data'!$B:$B,UPPER(About!$B$1),'NREL Scaling Data'!$E:$E,Calculations!$M123,'NREL Scaling Data'!$A:$A,AO$3,'NREL Scaling Data'!$C:$C,Calculations!$L123,'NREL Scaling Data'!$D:$D,Calculations!$N123))/SUMIFS('NREL Scaling Data'!$F:$F,'NREL Scaling Data'!$B:$B,UPPER(About!$B$1),'NREL Scaling Data'!$E:$E,Calculations!$M123,'NREL Scaling Data'!$A:$A,AO$3,'NREL Scaling Data'!$C:$C,Calculations!$L123,'NREL Scaling Data'!$D:$D,Calculations!$N123) + 1) * AO123,0)</f>
        <v>0</v>
      </c>
      <c r="AQ123" s="45">
        <f>IFERROR(((SUMIFS('NREL Scaling Data'!$F:$F,'NREL Scaling Data'!$B:$B,UPPER(About!$B$1),'NREL Scaling Data'!$E:$E,Calculations!$M123,'NREL Scaling Data'!$A:$A,AQ$3,'NREL Scaling Data'!$C:$C,Calculations!$L123,'NREL Scaling Data'!$D:$D,Calculations!$N123)-SUMIFS('NREL Scaling Data'!$F:$F,'NREL Scaling Data'!$B:$B,UPPER(About!$B$1),'NREL Scaling Data'!$E:$E,Calculations!$M123,'NREL Scaling Data'!$A:$A,AP$3,'NREL Scaling Data'!$C:$C,Calculations!$L123,'NREL Scaling Data'!$D:$D,Calculations!$N123))/SUMIFS('NREL Scaling Data'!$F:$F,'NREL Scaling Data'!$B:$B,UPPER(About!$B$1),'NREL Scaling Data'!$E:$E,Calculations!$M123,'NREL Scaling Data'!$A:$A,AP$3,'NREL Scaling Data'!$C:$C,Calculations!$L123,'NREL Scaling Data'!$D:$D,Calculations!$N123) + 1) * AP123,0)</f>
        <v>0</v>
      </c>
      <c r="AR123" s="45">
        <f>IFERROR(((SUMIFS('NREL Scaling Data'!$F:$F,'NREL Scaling Data'!$B:$B,UPPER(About!$B$1),'NREL Scaling Data'!$E:$E,Calculations!$M123,'NREL Scaling Data'!$A:$A,AR$3,'NREL Scaling Data'!$C:$C,Calculations!$L123,'NREL Scaling Data'!$D:$D,Calculations!$N123)-SUMIFS('NREL Scaling Data'!$F:$F,'NREL Scaling Data'!$B:$B,UPPER(About!$B$1),'NREL Scaling Data'!$E:$E,Calculations!$M123,'NREL Scaling Data'!$A:$A,AQ$3,'NREL Scaling Data'!$C:$C,Calculations!$L123,'NREL Scaling Data'!$D:$D,Calculations!$N123))/SUMIFS('NREL Scaling Data'!$F:$F,'NREL Scaling Data'!$B:$B,UPPER(About!$B$1),'NREL Scaling Data'!$E:$E,Calculations!$M123,'NREL Scaling Data'!$A:$A,AQ$3,'NREL Scaling Data'!$C:$C,Calculations!$L123,'NREL Scaling Data'!$D:$D,Calculations!$N123) + 1) * AQ123,0)</f>
        <v>0</v>
      </c>
      <c r="AS123" s="45">
        <f>IFERROR(((SUMIFS('NREL Scaling Data'!$F:$F,'NREL Scaling Data'!$B:$B,UPPER(About!$B$1),'NREL Scaling Data'!$E:$E,Calculations!$M123,'NREL Scaling Data'!$A:$A,AS$3,'NREL Scaling Data'!$C:$C,Calculations!$L123,'NREL Scaling Data'!$D:$D,Calculations!$N123)-SUMIFS('NREL Scaling Data'!$F:$F,'NREL Scaling Data'!$B:$B,UPPER(About!$B$1),'NREL Scaling Data'!$E:$E,Calculations!$M123,'NREL Scaling Data'!$A:$A,AR$3,'NREL Scaling Data'!$C:$C,Calculations!$L123,'NREL Scaling Data'!$D:$D,Calculations!$N123))/SUMIFS('NREL Scaling Data'!$F:$F,'NREL Scaling Data'!$B:$B,UPPER(About!$B$1),'NREL Scaling Data'!$E:$E,Calculations!$M123,'NREL Scaling Data'!$A:$A,AR$3,'NREL Scaling Data'!$C:$C,Calculations!$L123,'NREL Scaling Data'!$D:$D,Calculations!$N123) + 1) * AR123,0)</f>
        <v>0</v>
      </c>
      <c r="AT123" s="45">
        <f>IFERROR(((SUMIFS('NREL Scaling Data'!$F:$F,'NREL Scaling Data'!$B:$B,UPPER(About!$B$1),'NREL Scaling Data'!$E:$E,Calculations!$M123,'NREL Scaling Data'!$A:$A,AT$3,'NREL Scaling Data'!$C:$C,Calculations!$L123,'NREL Scaling Data'!$D:$D,Calculations!$N123)-SUMIFS('NREL Scaling Data'!$F:$F,'NREL Scaling Data'!$B:$B,UPPER(About!$B$1),'NREL Scaling Data'!$E:$E,Calculations!$M123,'NREL Scaling Data'!$A:$A,AS$3,'NREL Scaling Data'!$C:$C,Calculations!$L123,'NREL Scaling Data'!$D:$D,Calculations!$N123))/SUMIFS('NREL Scaling Data'!$F:$F,'NREL Scaling Data'!$B:$B,UPPER(About!$B$1),'NREL Scaling Data'!$E:$E,Calculations!$M123,'NREL Scaling Data'!$A:$A,AS$3,'NREL Scaling Data'!$C:$C,Calculations!$L123,'NREL Scaling Data'!$D:$D,Calculations!$N123) + 1) * AS123,0)</f>
        <v>0</v>
      </c>
    </row>
    <row r="124" spans="6:46">
      <c r="H124" s="12" t="s">
        <v>403</v>
      </c>
      <c r="I124" s="12" t="s">
        <v>1084</v>
      </c>
      <c r="J124" s="209">
        <f>SUMIFS('NREL Scaling Data'!F:F,'NREL Scaling Data'!B:B,UPPER(About!$B$1),'NREL Scaling Data'!E:E,Calculations!M124,'NREL Scaling Data'!A:A, 2021,'NREL Scaling Data'!C:C,Calculations!L124,'NREL Scaling Data'!D:D,Calculations!N124) / SUMIFS('NREL Scaling Data'!F:F,'NREL Scaling Data'!B:B,UPPER(About!$B$1),'NREL Scaling Data'!A:A, 2021,'NREL Scaling Data'!C:C,Calculations!L124,'NREL Scaling Data'!D:D,Calculations!N124)</f>
        <v>0</v>
      </c>
      <c r="K124" s="210">
        <f t="shared" si="26"/>
        <v>5.7633672610931462E-2</v>
      </c>
      <c r="L124" s="209" t="s">
        <v>1022</v>
      </c>
      <c r="M124" s="12" t="s">
        <v>1016</v>
      </c>
      <c r="N124" s="1" t="s">
        <v>964</v>
      </c>
      <c r="O124" s="7">
        <f t="shared" si="27"/>
        <v>0</v>
      </c>
      <c r="P124" s="7">
        <f t="shared" si="28"/>
        <v>0</v>
      </c>
      <c r="Q124" s="45">
        <f>SUMIFS('SEDS 2021'!$F$23:$F$40,'SEDS 2021'!E$23:E$40,Calculations!L124,'SEDS 2021'!D$23:D$40,Calculations!N124)*J124*K124</f>
        <v>0</v>
      </c>
      <c r="R124" s="45">
        <f>IFERROR(((SUMIFS('NREL Scaling Data'!$F:$F,'NREL Scaling Data'!$B:$B,UPPER(About!$B$1),'NREL Scaling Data'!$E:$E,Calculations!$M124,'NREL Scaling Data'!$A:$A,R$3,'NREL Scaling Data'!$C:$C,Calculations!$L124,'NREL Scaling Data'!$D:$D,Calculations!$N124)-SUMIFS('NREL Scaling Data'!$F:$F,'NREL Scaling Data'!$B:$B,UPPER(About!$B$1),'NREL Scaling Data'!$E:$E,Calculations!$M124,'NREL Scaling Data'!$A:$A,Q$3,'NREL Scaling Data'!$C:$C,Calculations!$L124,'NREL Scaling Data'!$D:$D,Calculations!$N124))/SUMIFS('NREL Scaling Data'!$F:$F,'NREL Scaling Data'!$B:$B,UPPER(About!$B$1),'NREL Scaling Data'!$E:$E,Calculations!$M124,'NREL Scaling Data'!$A:$A,Q$3,'NREL Scaling Data'!$C:$C,Calculations!$L124,'NREL Scaling Data'!$D:$D,Calculations!$N124) + 1) * Q124,0)</f>
        <v>0</v>
      </c>
      <c r="S124" s="45">
        <f>IFERROR(((SUMIFS('NREL Scaling Data'!$F:$F,'NREL Scaling Data'!$B:$B,UPPER(About!$B$1),'NREL Scaling Data'!$E:$E,Calculations!$M124,'NREL Scaling Data'!$A:$A,S$3,'NREL Scaling Data'!$C:$C,Calculations!$L124,'NREL Scaling Data'!$D:$D,Calculations!$N124)-SUMIFS('NREL Scaling Data'!$F:$F,'NREL Scaling Data'!$B:$B,UPPER(About!$B$1),'NREL Scaling Data'!$E:$E,Calculations!$M124,'NREL Scaling Data'!$A:$A,R$3,'NREL Scaling Data'!$C:$C,Calculations!$L124,'NREL Scaling Data'!$D:$D,Calculations!$N124))/SUMIFS('NREL Scaling Data'!$F:$F,'NREL Scaling Data'!$B:$B,UPPER(About!$B$1),'NREL Scaling Data'!$E:$E,Calculations!$M124,'NREL Scaling Data'!$A:$A,R$3,'NREL Scaling Data'!$C:$C,Calculations!$L124,'NREL Scaling Data'!$D:$D,Calculations!$N124) + 1) * R124,0)</f>
        <v>0</v>
      </c>
      <c r="T124" s="45">
        <f>IFERROR(((SUMIFS('NREL Scaling Data'!$F:$F,'NREL Scaling Data'!$B:$B,UPPER(About!$B$1),'NREL Scaling Data'!$E:$E,Calculations!$M124,'NREL Scaling Data'!$A:$A,T$3,'NREL Scaling Data'!$C:$C,Calculations!$L124,'NREL Scaling Data'!$D:$D,Calculations!$N124)-SUMIFS('NREL Scaling Data'!$F:$F,'NREL Scaling Data'!$B:$B,UPPER(About!$B$1),'NREL Scaling Data'!$E:$E,Calculations!$M124,'NREL Scaling Data'!$A:$A,S$3,'NREL Scaling Data'!$C:$C,Calculations!$L124,'NREL Scaling Data'!$D:$D,Calculations!$N124))/SUMIFS('NREL Scaling Data'!$F:$F,'NREL Scaling Data'!$B:$B,UPPER(About!$B$1),'NREL Scaling Data'!$E:$E,Calculations!$M124,'NREL Scaling Data'!$A:$A,S$3,'NREL Scaling Data'!$C:$C,Calculations!$L124,'NREL Scaling Data'!$D:$D,Calculations!$N124) + 1) * S124,0)</f>
        <v>0</v>
      </c>
      <c r="U124" s="45">
        <f>IFERROR(((SUMIFS('NREL Scaling Data'!$F:$F,'NREL Scaling Data'!$B:$B,UPPER(About!$B$1),'NREL Scaling Data'!$E:$E,Calculations!$M124,'NREL Scaling Data'!$A:$A,U$3,'NREL Scaling Data'!$C:$C,Calculations!$L124,'NREL Scaling Data'!$D:$D,Calculations!$N124)-SUMIFS('NREL Scaling Data'!$F:$F,'NREL Scaling Data'!$B:$B,UPPER(About!$B$1),'NREL Scaling Data'!$E:$E,Calculations!$M124,'NREL Scaling Data'!$A:$A,T$3,'NREL Scaling Data'!$C:$C,Calculations!$L124,'NREL Scaling Data'!$D:$D,Calculations!$N124))/SUMIFS('NREL Scaling Data'!$F:$F,'NREL Scaling Data'!$B:$B,UPPER(About!$B$1),'NREL Scaling Data'!$E:$E,Calculations!$M124,'NREL Scaling Data'!$A:$A,T$3,'NREL Scaling Data'!$C:$C,Calculations!$L124,'NREL Scaling Data'!$D:$D,Calculations!$N124) + 1) * T124,0)</f>
        <v>0</v>
      </c>
      <c r="V124" s="45">
        <f>IFERROR(((SUMIFS('NREL Scaling Data'!$F:$F,'NREL Scaling Data'!$B:$B,UPPER(About!$B$1),'NREL Scaling Data'!$E:$E,Calculations!$M124,'NREL Scaling Data'!$A:$A,V$3,'NREL Scaling Data'!$C:$C,Calculations!$L124,'NREL Scaling Data'!$D:$D,Calculations!$N124)-SUMIFS('NREL Scaling Data'!$F:$F,'NREL Scaling Data'!$B:$B,UPPER(About!$B$1),'NREL Scaling Data'!$E:$E,Calculations!$M124,'NREL Scaling Data'!$A:$A,U$3,'NREL Scaling Data'!$C:$C,Calculations!$L124,'NREL Scaling Data'!$D:$D,Calculations!$N124))/SUMIFS('NREL Scaling Data'!$F:$F,'NREL Scaling Data'!$B:$B,UPPER(About!$B$1),'NREL Scaling Data'!$E:$E,Calculations!$M124,'NREL Scaling Data'!$A:$A,U$3,'NREL Scaling Data'!$C:$C,Calculations!$L124,'NREL Scaling Data'!$D:$D,Calculations!$N124) + 1) * U124,0)</f>
        <v>0</v>
      </c>
      <c r="W124" s="45">
        <f>IFERROR(((SUMIFS('NREL Scaling Data'!$F:$F,'NREL Scaling Data'!$B:$B,UPPER(About!$B$1),'NREL Scaling Data'!$E:$E,Calculations!$M124,'NREL Scaling Data'!$A:$A,W$3,'NREL Scaling Data'!$C:$C,Calculations!$L124,'NREL Scaling Data'!$D:$D,Calculations!$N124)-SUMIFS('NREL Scaling Data'!$F:$F,'NREL Scaling Data'!$B:$B,UPPER(About!$B$1),'NREL Scaling Data'!$E:$E,Calculations!$M124,'NREL Scaling Data'!$A:$A,V$3,'NREL Scaling Data'!$C:$C,Calculations!$L124,'NREL Scaling Data'!$D:$D,Calculations!$N124))/SUMIFS('NREL Scaling Data'!$F:$F,'NREL Scaling Data'!$B:$B,UPPER(About!$B$1),'NREL Scaling Data'!$E:$E,Calculations!$M124,'NREL Scaling Data'!$A:$A,V$3,'NREL Scaling Data'!$C:$C,Calculations!$L124,'NREL Scaling Data'!$D:$D,Calculations!$N124) + 1) * V124,0)</f>
        <v>0</v>
      </c>
      <c r="X124" s="45">
        <f>IFERROR(((SUMIFS('NREL Scaling Data'!$F:$F,'NREL Scaling Data'!$B:$B,UPPER(About!$B$1),'NREL Scaling Data'!$E:$E,Calculations!$M124,'NREL Scaling Data'!$A:$A,X$3,'NREL Scaling Data'!$C:$C,Calculations!$L124,'NREL Scaling Data'!$D:$D,Calculations!$N124)-SUMIFS('NREL Scaling Data'!$F:$F,'NREL Scaling Data'!$B:$B,UPPER(About!$B$1),'NREL Scaling Data'!$E:$E,Calculations!$M124,'NREL Scaling Data'!$A:$A,W$3,'NREL Scaling Data'!$C:$C,Calculations!$L124,'NREL Scaling Data'!$D:$D,Calculations!$N124))/SUMIFS('NREL Scaling Data'!$F:$F,'NREL Scaling Data'!$B:$B,UPPER(About!$B$1),'NREL Scaling Data'!$E:$E,Calculations!$M124,'NREL Scaling Data'!$A:$A,W$3,'NREL Scaling Data'!$C:$C,Calculations!$L124,'NREL Scaling Data'!$D:$D,Calculations!$N124) + 1) * W124,0)</f>
        <v>0</v>
      </c>
      <c r="Y124" s="45">
        <f>IFERROR(((SUMIFS('NREL Scaling Data'!$F:$F,'NREL Scaling Data'!$B:$B,UPPER(About!$B$1),'NREL Scaling Data'!$E:$E,Calculations!$M124,'NREL Scaling Data'!$A:$A,Y$3,'NREL Scaling Data'!$C:$C,Calculations!$L124,'NREL Scaling Data'!$D:$D,Calculations!$N124)-SUMIFS('NREL Scaling Data'!$F:$F,'NREL Scaling Data'!$B:$B,UPPER(About!$B$1),'NREL Scaling Data'!$E:$E,Calculations!$M124,'NREL Scaling Data'!$A:$A,X$3,'NREL Scaling Data'!$C:$C,Calculations!$L124,'NREL Scaling Data'!$D:$D,Calculations!$N124))/SUMIFS('NREL Scaling Data'!$F:$F,'NREL Scaling Data'!$B:$B,UPPER(About!$B$1),'NREL Scaling Data'!$E:$E,Calculations!$M124,'NREL Scaling Data'!$A:$A,X$3,'NREL Scaling Data'!$C:$C,Calculations!$L124,'NREL Scaling Data'!$D:$D,Calculations!$N124) + 1) * X124,0)</f>
        <v>0</v>
      </c>
      <c r="Z124" s="45">
        <f>IFERROR(((SUMIFS('NREL Scaling Data'!$F:$F,'NREL Scaling Data'!$B:$B,UPPER(About!$B$1),'NREL Scaling Data'!$E:$E,Calculations!$M124,'NREL Scaling Data'!$A:$A,Z$3,'NREL Scaling Data'!$C:$C,Calculations!$L124,'NREL Scaling Data'!$D:$D,Calculations!$N124)-SUMIFS('NREL Scaling Data'!$F:$F,'NREL Scaling Data'!$B:$B,UPPER(About!$B$1),'NREL Scaling Data'!$E:$E,Calculations!$M124,'NREL Scaling Data'!$A:$A,Y$3,'NREL Scaling Data'!$C:$C,Calculations!$L124,'NREL Scaling Data'!$D:$D,Calculations!$N124))/SUMIFS('NREL Scaling Data'!$F:$F,'NREL Scaling Data'!$B:$B,UPPER(About!$B$1),'NREL Scaling Data'!$E:$E,Calculations!$M124,'NREL Scaling Data'!$A:$A,Y$3,'NREL Scaling Data'!$C:$C,Calculations!$L124,'NREL Scaling Data'!$D:$D,Calculations!$N124) + 1) * Y124,0)</f>
        <v>0</v>
      </c>
      <c r="AA124" s="45">
        <f>IFERROR(((SUMIFS('NREL Scaling Data'!$F:$F,'NREL Scaling Data'!$B:$B,UPPER(About!$B$1),'NREL Scaling Data'!$E:$E,Calculations!$M124,'NREL Scaling Data'!$A:$A,AA$3,'NREL Scaling Data'!$C:$C,Calculations!$L124,'NREL Scaling Data'!$D:$D,Calculations!$N124)-SUMIFS('NREL Scaling Data'!$F:$F,'NREL Scaling Data'!$B:$B,UPPER(About!$B$1),'NREL Scaling Data'!$E:$E,Calculations!$M124,'NREL Scaling Data'!$A:$A,Z$3,'NREL Scaling Data'!$C:$C,Calculations!$L124,'NREL Scaling Data'!$D:$D,Calculations!$N124))/SUMIFS('NREL Scaling Data'!$F:$F,'NREL Scaling Data'!$B:$B,UPPER(About!$B$1),'NREL Scaling Data'!$E:$E,Calculations!$M124,'NREL Scaling Data'!$A:$A,Z$3,'NREL Scaling Data'!$C:$C,Calculations!$L124,'NREL Scaling Data'!$D:$D,Calculations!$N124) + 1) * Z124,0)</f>
        <v>0</v>
      </c>
      <c r="AB124" s="45">
        <f>IFERROR(((SUMIFS('NREL Scaling Data'!$F:$F,'NREL Scaling Data'!$B:$B,UPPER(About!$B$1),'NREL Scaling Data'!$E:$E,Calculations!$M124,'NREL Scaling Data'!$A:$A,AB$3,'NREL Scaling Data'!$C:$C,Calculations!$L124,'NREL Scaling Data'!$D:$D,Calculations!$N124)-SUMIFS('NREL Scaling Data'!$F:$F,'NREL Scaling Data'!$B:$B,UPPER(About!$B$1),'NREL Scaling Data'!$E:$E,Calculations!$M124,'NREL Scaling Data'!$A:$A,AA$3,'NREL Scaling Data'!$C:$C,Calculations!$L124,'NREL Scaling Data'!$D:$D,Calculations!$N124))/SUMIFS('NREL Scaling Data'!$F:$F,'NREL Scaling Data'!$B:$B,UPPER(About!$B$1),'NREL Scaling Data'!$E:$E,Calculations!$M124,'NREL Scaling Data'!$A:$A,AA$3,'NREL Scaling Data'!$C:$C,Calculations!$L124,'NREL Scaling Data'!$D:$D,Calculations!$N124) + 1) * AA124,0)</f>
        <v>0</v>
      </c>
      <c r="AC124" s="45">
        <f>IFERROR(((SUMIFS('NREL Scaling Data'!$F:$F,'NREL Scaling Data'!$B:$B,UPPER(About!$B$1),'NREL Scaling Data'!$E:$E,Calculations!$M124,'NREL Scaling Data'!$A:$A,AC$3,'NREL Scaling Data'!$C:$C,Calculations!$L124,'NREL Scaling Data'!$D:$D,Calculations!$N124)-SUMIFS('NREL Scaling Data'!$F:$F,'NREL Scaling Data'!$B:$B,UPPER(About!$B$1),'NREL Scaling Data'!$E:$E,Calculations!$M124,'NREL Scaling Data'!$A:$A,AB$3,'NREL Scaling Data'!$C:$C,Calculations!$L124,'NREL Scaling Data'!$D:$D,Calculations!$N124))/SUMIFS('NREL Scaling Data'!$F:$F,'NREL Scaling Data'!$B:$B,UPPER(About!$B$1),'NREL Scaling Data'!$E:$E,Calculations!$M124,'NREL Scaling Data'!$A:$A,AB$3,'NREL Scaling Data'!$C:$C,Calculations!$L124,'NREL Scaling Data'!$D:$D,Calculations!$N124) + 1) * AB124,0)</f>
        <v>0</v>
      </c>
      <c r="AD124" s="45">
        <f>IFERROR(((SUMIFS('NREL Scaling Data'!$F:$F,'NREL Scaling Data'!$B:$B,UPPER(About!$B$1),'NREL Scaling Data'!$E:$E,Calculations!$M124,'NREL Scaling Data'!$A:$A,AD$3,'NREL Scaling Data'!$C:$C,Calculations!$L124,'NREL Scaling Data'!$D:$D,Calculations!$N124)-SUMIFS('NREL Scaling Data'!$F:$F,'NREL Scaling Data'!$B:$B,UPPER(About!$B$1),'NREL Scaling Data'!$E:$E,Calculations!$M124,'NREL Scaling Data'!$A:$A,AC$3,'NREL Scaling Data'!$C:$C,Calculations!$L124,'NREL Scaling Data'!$D:$D,Calculations!$N124))/SUMIFS('NREL Scaling Data'!$F:$F,'NREL Scaling Data'!$B:$B,UPPER(About!$B$1),'NREL Scaling Data'!$E:$E,Calculations!$M124,'NREL Scaling Data'!$A:$A,AC$3,'NREL Scaling Data'!$C:$C,Calculations!$L124,'NREL Scaling Data'!$D:$D,Calculations!$N124) + 1) * AC124,0)</f>
        <v>0</v>
      </c>
      <c r="AE124" s="45">
        <f>IFERROR(((SUMIFS('NREL Scaling Data'!$F:$F,'NREL Scaling Data'!$B:$B,UPPER(About!$B$1),'NREL Scaling Data'!$E:$E,Calculations!$M124,'NREL Scaling Data'!$A:$A,AE$3,'NREL Scaling Data'!$C:$C,Calculations!$L124,'NREL Scaling Data'!$D:$D,Calculations!$N124)-SUMIFS('NREL Scaling Data'!$F:$F,'NREL Scaling Data'!$B:$B,UPPER(About!$B$1),'NREL Scaling Data'!$E:$E,Calculations!$M124,'NREL Scaling Data'!$A:$A,AD$3,'NREL Scaling Data'!$C:$C,Calculations!$L124,'NREL Scaling Data'!$D:$D,Calculations!$N124))/SUMIFS('NREL Scaling Data'!$F:$F,'NREL Scaling Data'!$B:$B,UPPER(About!$B$1),'NREL Scaling Data'!$E:$E,Calculations!$M124,'NREL Scaling Data'!$A:$A,AD$3,'NREL Scaling Data'!$C:$C,Calculations!$L124,'NREL Scaling Data'!$D:$D,Calculations!$N124) + 1) * AD124,0)</f>
        <v>0</v>
      </c>
      <c r="AF124" s="45">
        <f>IFERROR(((SUMIFS('NREL Scaling Data'!$F:$F,'NREL Scaling Data'!$B:$B,UPPER(About!$B$1),'NREL Scaling Data'!$E:$E,Calculations!$M124,'NREL Scaling Data'!$A:$A,AF$3,'NREL Scaling Data'!$C:$C,Calculations!$L124,'NREL Scaling Data'!$D:$D,Calculations!$N124)-SUMIFS('NREL Scaling Data'!$F:$F,'NREL Scaling Data'!$B:$B,UPPER(About!$B$1),'NREL Scaling Data'!$E:$E,Calculations!$M124,'NREL Scaling Data'!$A:$A,AE$3,'NREL Scaling Data'!$C:$C,Calculations!$L124,'NREL Scaling Data'!$D:$D,Calculations!$N124))/SUMIFS('NREL Scaling Data'!$F:$F,'NREL Scaling Data'!$B:$B,UPPER(About!$B$1),'NREL Scaling Data'!$E:$E,Calculations!$M124,'NREL Scaling Data'!$A:$A,AE$3,'NREL Scaling Data'!$C:$C,Calculations!$L124,'NREL Scaling Data'!$D:$D,Calculations!$N124) + 1) * AE124,0)</f>
        <v>0</v>
      </c>
      <c r="AG124" s="45">
        <f>IFERROR(((SUMIFS('NREL Scaling Data'!$F:$F,'NREL Scaling Data'!$B:$B,UPPER(About!$B$1),'NREL Scaling Data'!$E:$E,Calculations!$M124,'NREL Scaling Data'!$A:$A,AG$3,'NREL Scaling Data'!$C:$C,Calculations!$L124,'NREL Scaling Data'!$D:$D,Calculations!$N124)-SUMIFS('NREL Scaling Data'!$F:$F,'NREL Scaling Data'!$B:$B,UPPER(About!$B$1),'NREL Scaling Data'!$E:$E,Calculations!$M124,'NREL Scaling Data'!$A:$A,AF$3,'NREL Scaling Data'!$C:$C,Calculations!$L124,'NREL Scaling Data'!$D:$D,Calculations!$N124))/SUMIFS('NREL Scaling Data'!$F:$F,'NREL Scaling Data'!$B:$B,UPPER(About!$B$1),'NREL Scaling Data'!$E:$E,Calculations!$M124,'NREL Scaling Data'!$A:$A,AF$3,'NREL Scaling Data'!$C:$C,Calculations!$L124,'NREL Scaling Data'!$D:$D,Calculations!$N124) + 1) * AF124,0)</f>
        <v>0</v>
      </c>
      <c r="AH124" s="45">
        <f>IFERROR(((SUMIFS('NREL Scaling Data'!$F:$F,'NREL Scaling Data'!$B:$B,UPPER(About!$B$1),'NREL Scaling Data'!$E:$E,Calculations!$M124,'NREL Scaling Data'!$A:$A,AH$3,'NREL Scaling Data'!$C:$C,Calculations!$L124,'NREL Scaling Data'!$D:$D,Calculations!$N124)-SUMIFS('NREL Scaling Data'!$F:$F,'NREL Scaling Data'!$B:$B,UPPER(About!$B$1),'NREL Scaling Data'!$E:$E,Calculations!$M124,'NREL Scaling Data'!$A:$A,AG$3,'NREL Scaling Data'!$C:$C,Calculations!$L124,'NREL Scaling Data'!$D:$D,Calculations!$N124))/SUMIFS('NREL Scaling Data'!$F:$F,'NREL Scaling Data'!$B:$B,UPPER(About!$B$1),'NREL Scaling Data'!$E:$E,Calculations!$M124,'NREL Scaling Data'!$A:$A,AG$3,'NREL Scaling Data'!$C:$C,Calculations!$L124,'NREL Scaling Data'!$D:$D,Calculations!$N124) + 1) * AG124,0)</f>
        <v>0</v>
      </c>
      <c r="AI124" s="45">
        <f>IFERROR(((SUMIFS('NREL Scaling Data'!$F:$F,'NREL Scaling Data'!$B:$B,UPPER(About!$B$1),'NREL Scaling Data'!$E:$E,Calculations!$M124,'NREL Scaling Data'!$A:$A,AI$3,'NREL Scaling Data'!$C:$C,Calculations!$L124,'NREL Scaling Data'!$D:$D,Calculations!$N124)-SUMIFS('NREL Scaling Data'!$F:$F,'NREL Scaling Data'!$B:$B,UPPER(About!$B$1),'NREL Scaling Data'!$E:$E,Calculations!$M124,'NREL Scaling Data'!$A:$A,AH$3,'NREL Scaling Data'!$C:$C,Calculations!$L124,'NREL Scaling Data'!$D:$D,Calculations!$N124))/SUMIFS('NREL Scaling Data'!$F:$F,'NREL Scaling Data'!$B:$B,UPPER(About!$B$1),'NREL Scaling Data'!$E:$E,Calculations!$M124,'NREL Scaling Data'!$A:$A,AH$3,'NREL Scaling Data'!$C:$C,Calculations!$L124,'NREL Scaling Data'!$D:$D,Calculations!$N124) + 1) * AH124,0)</f>
        <v>0</v>
      </c>
      <c r="AJ124" s="45">
        <f>IFERROR(((SUMIFS('NREL Scaling Data'!$F:$F,'NREL Scaling Data'!$B:$B,UPPER(About!$B$1),'NREL Scaling Data'!$E:$E,Calculations!$M124,'NREL Scaling Data'!$A:$A,AJ$3,'NREL Scaling Data'!$C:$C,Calculations!$L124,'NREL Scaling Data'!$D:$D,Calculations!$N124)-SUMIFS('NREL Scaling Data'!$F:$F,'NREL Scaling Data'!$B:$B,UPPER(About!$B$1),'NREL Scaling Data'!$E:$E,Calculations!$M124,'NREL Scaling Data'!$A:$A,AI$3,'NREL Scaling Data'!$C:$C,Calculations!$L124,'NREL Scaling Data'!$D:$D,Calculations!$N124))/SUMIFS('NREL Scaling Data'!$F:$F,'NREL Scaling Data'!$B:$B,UPPER(About!$B$1),'NREL Scaling Data'!$E:$E,Calculations!$M124,'NREL Scaling Data'!$A:$A,AI$3,'NREL Scaling Data'!$C:$C,Calculations!$L124,'NREL Scaling Data'!$D:$D,Calculations!$N124) + 1) * AI124,0)</f>
        <v>0</v>
      </c>
      <c r="AK124" s="45">
        <f>IFERROR(((SUMIFS('NREL Scaling Data'!$F:$F,'NREL Scaling Data'!$B:$B,UPPER(About!$B$1),'NREL Scaling Data'!$E:$E,Calculations!$M124,'NREL Scaling Data'!$A:$A,AK$3,'NREL Scaling Data'!$C:$C,Calculations!$L124,'NREL Scaling Data'!$D:$D,Calculations!$N124)-SUMIFS('NREL Scaling Data'!$F:$F,'NREL Scaling Data'!$B:$B,UPPER(About!$B$1),'NREL Scaling Data'!$E:$E,Calculations!$M124,'NREL Scaling Data'!$A:$A,AJ$3,'NREL Scaling Data'!$C:$C,Calculations!$L124,'NREL Scaling Data'!$D:$D,Calculations!$N124))/SUMIFS('NREL Scaling Data'!$F:$F,'NREL Scaling Data'!$B:$B,UPPER(About!$B$1),'NREL Scaling Data'!$E:$E,Calculations!$M124,'NREL Scaling Data'!$A:$A,AJ$3,'NREL Scaling Data'!$C:$C,Calculations!$L124,'NREL Scaling Data'!$D:$D,Calculations!$N124) + 1) * AJ124,0)</f>
        <v>0</v>
      </c>
      <c r="AL124" s="45">
        <f>IFERROR(((SUMIFS('NREL Scaling Data'!$F:$F,'NREL Scaling Data'!$B:$B,UPPER(About!$B$1),'NREL Scaling Data'!$E:$E,Calculations!$M124,'NREL Scaling Data'!$A:$A,AL$3,'NREL Scaling Data'!$C:$C,Calculations!$L124,'NREL Scaling Data'!$D:$D,Calculations!$N124)-SUMIFS('NREL Scaling Data'!$F:$F,'NREL Scaling Data'!$B:$B,UPPER(About!$B$1),'NREL Scaling Data'!$E:$E,Calculations!$M124,'NREL Scaling Data'!$A:$A,AK$3,'NREL Scaling Data'!$C:$C,Calculations!$L124,'NREL Scaling Data'!$D:$D,Calculations!$N124))/SUMIFS('NREL Scaling Data'!$F:$F,'NREL Scaling Data'!$B:$B,UPPER(About!$B$1),'NREL Scaling Data'!$E:$E,Calculations!$M124,'NREL Scaling Data'!$A:$A,AK$3,'NREL Scaling Data'!$C:$C,Calculations!$L124,'NREL Scaling Data'!$D:$D,Calculations!$N124) + 1) * AK124,0)</f>
        <v>0</v>
      </c>
      <c r="AM124" s="45">
        <f>IFERROR(((SUMIFS('NREL Scaling Data'!$F:$F,'NREL Scaling Data'!$B:$B,UPPER(About!$B$1),'NREL Scaling Data'!$E:$E,Calculations!$M124,'NREL Scaling Data'!$A:$A,AM$3,'NREL Scaling Data'!$C:$C,Calculations!$L124,'NREL Scaling Data'!$D:$D,Calculations!$N124)-SUMIFS('NREL Scaling Data'!$F:$F,'NREL Scaling Data'!$B:$B,UPPER(About!$B$1),'NREL Scaling Data'!$E:$E,Calculations!$M124,'NREL Scaling Data'!$A:$A,AL$3,'NREL Scaling Data'!$C:$C,Calculations!$L124,'NREL Scaling Data'!$D:$D,Calculations!$N124))/SUMIFS('NREL Scaling Data'!$F:$F,'NREL Scaling Data'!$B:$B,UPPER(About!$B$1),'NREL Scaling Data'!$E:$E,Calculations!$M124,'NREL Scaling Data'!$A:$A,AL$3,'NREL Scaling Data'!$C:$C,Calculations!$L124,'NREL Scaling Data'!$D:$D,Calculations!$N124) + 1) * AL124,0)</f>
        <v>0</v>
      </c>
      <c r="AN124" s="45">
        <f>IFERROR(((SUMIFS('NREL Scaling Data'!$F:$F,'NREL Scaling Data'!$B:$B,UPPER(About!$B$1),'NREL Scaling Data'!$E:$E,Calculations!$M124,'NREL Scaling Data'!$A:$A,AN$3,'NREL Scaling Data'!$C:$C,Calculations!$L124,'NREL Scaling Data'!$D:$D,Calculations!$N124)-SUMIFS('NREL Scaling Data'!$F:$F,'NREL Scaling Data'!$B:$B,UPPER(About!$B$1),'NREL Scaling Data'!$E:$E,Calculations!$M124,'NREL Scaling Data'!$A:$A,AM$3,'NREL Scaling Data'!$C:$C,Calculations!$L124,'NREL Scaling Data'!$D:$D,Calculations!$N124))/SUMIFS('NREL Scaling Data'!$F:$F,'NREL Scaling Data'!$B:$B,UPPER(About!$B$1),'NREL Scaling Data'!$E:$E,Calculations!$M124,'NREL Scaling Data'!$A:$A,AM$3,'NREL Scaling Data'!$C:$C,Calculations!$L124,'NREL Scaling Data'!$D:$D,Calculations!$N124) + 1) * AM124,0)</f>
        <v>0</v>
      </c>
      <c r="AO124" s="45">
        <f>IFERROR(((SUMIFS('NREL Scaling Data'!$F:$F,'NREL Scaling Data'!$B:$B,UPPER(About!$B$1),'NREL Scaling Data'!$E:$E,Calculations!$M124,'NREL Scaling Data'!$A:$A,AO$3,'NREL Scaling Data'!$C:$C,Calculations!$L124,'NREL Scaling Data'!$D:$D,Calculations!$N124)-SUMIFS('NREL Scaling Data'!$F:$F,'NREL Scaling Data'!$B:$B,UPPER(About!$B$1),'NREL Scaling Data'!$E:$E,Calculations!$M124,'NREL Scaling Data'!$A:$A,AN$3,'NREL Scaling Data'!$C:$C,Calculations!$L124,'NREL Scaling Data'!$D:$D,Calculations!$N124))/SUMIFS('NREL Scaling Data'!$F:$F,'NREL Scaling Data'!$B:$B,UPPER(About!$B$1),'NREL Scaling Data'!$E:$E,Calculations!$M124,'NREL Scaling Data'!$A:$A,AN$3,'NREL Scaling Data'!$C:$C,Calculations!$L124,'NREL Scaling Data'!$D:$D,Calculations!$N124) + 1) * AN124,0)</f>
        <v>0</v>
      </c>
      <c r="AP124" s="45">
        <f>IFERROR(((SUMIFS('NREL Scaling Data'!$F:$F,'NREL Scaling Data'!$B:$B,UPPER(About!$B$1),'NREL Scaling Data'!$E:$E,Calculations!$M124,'NREL Scaling Data'!$A:$A,AP$3,'NREL Scaling Data'!$C:$C,Calculations!$L124,'NREL Scaling Data'!$D:$D,Calculations!$N124)-SUMIFS('NREL Scaling Data'!$F:$F,'NREL Scaling Data'!$B:$B,UPPER(About!$B$1),'NREL Scaling Data'!$E:$E,Calculations!$M124,'NREL Scaling Data'!$A:$A,AO$3,'NREL Scaling Data'!$C:$C,Calculations!$L124,'NREL Scaling Data'!$D:$D,Calculations!$N124))/SUMIFS('NREL Scaling Data'!$F:$F,'NREL Scaling Data'!$B:$B,UPPER(About!$B$1),'NREL Scaling Data'!$E:$E,Calculations!$M124,'NREL Scaling Data'!$A:$A,AO$3,'NREL Scaling Data'!$C:$C,Calculations!$L124,'NREL Scaling Data'!$D:$D,Calculations!$N124) + 1) * AO124,0)</f>
        <v>0</v>
      </c>
      <c r="AQ124" s="45">
        <f>IFERROR(((SUMIFS('NREL Scaling Data'!$F:$F,'NREL Scaling Data'!$B:$B,UPPER(About!$B$1),'NREL Scaling Data'!$E:$E,Calculations!$M124,'NREL Scaling Data'!$A:$A,AQ$3,'NREL Scaling Data'!$C:$C,Calculations!$L124,'NREL Scaling Data'!$D:$D,Calculations!$N124)-SUMIFS('NREL Scaling Data'!$F:$F,'NREL Scaling Data'!$B:$B,UPPER(About!$B$1),'NREL Scaling Data'!$E:$E,Calculations!$M124,'NREL Scaling Data'!$A:$A,AP$3,'NREL Scaling Data'!$C:$C,Calculations!$L124,'NREL Scaling Data'!$D:$D,Calculations!$N124))/SUMIFS('NREL Scaling Data'!$F:$F,'NREL Scaling Data'!$B:$B,UPPER(About!$B$1),'NREL Scaling Data'!$E:$E,Calculations!$M124,'NREL Scaling Data'!$A:$A,AP$3,'NREL Scaling Data'!$C:$C,Calculations!$L124,'NREL Scaling Data'!$D:$D,Calculations!$N124) + 1) * AP124,0)</f>
        <v>0</v>
      </c>
      <c r="AR124" s="45">
        <f>IFERROR(((SUMIFS('NREL Scaling Data'!$F:$F,'NREL Scaling Data'!$B:$B,UPPER(About!$B$1),'NREL Scaling Data'!$E:$E,Calculations!$M124,'NREL Scaling Data'!$A:$A,AR$3,'NREL Scaling Data'!$C:$C,Calculations!$L124,'NREL Scaling Data'!$D:$D,Calculations!$N124)-SUMIFS('NREL Scaling Data'!$F:$F,'NREL Scaling Data'!$B:$B,UPPER(About!$B$1),'NREL Scaling Data'!$E:$E,Calculations!$M124,'NREL Scaling Data'!$A:$A,AQ$3,'NREL Scaling Data'!$C:$C,Calculations!$L124,'NREL Scaling Data'!$D:$D,Calculations!$N124))/SUMIFS('NREL Scaling Data'!$F:$F,'NREL Scaling Data'!$B:$B,UPPER(About!$B$1),'NREL Scaling Data'!$E:$E,Calculations!$M124,'NREL Scaling Data'!$A:$A,AQ$3,'NREL Scaling Data'!$C:$C,Calculations!$L124,'NREL Scaling Data'!$D:$D,Calculations!$N124) + 1) * AQ124,0)</f>
        <v>0</v>
      </c>
      <c r="AS124" s="45">
        <f>IFERROR(((SUMIFS('NREL Scaling Data'!$F:$F,'NREL Scaling Data'!$B:$B,UPPER(About!$B$1),'NREL Scaling Data'!$E:$E,Calculations!$M124,'NREL Scaling Data'!$A:$A,AS$3,'NREL Scaling Data'!$C:$C,Calculations!$L124,'NREL Scaling Data'!$D:$D,Calculations!$N124)-SUMIFS('NREL Scaling Data'!$F:$F,'NREL Scaling Data'!$B:$B,UPPER(About!$B$1),'NREL Scaling Data'!$E:$E,Calculations!$M124,'NREL Scaling Data'!$A:$A,AR$3,'NREL Scaling Data'!$C:$C,Calculations!$L124,'NREL Scaling Data'!$D:$D,Calculations!$N124))/SUMIFS('NREL Scaling Data'!$F:$F,'NREL Scaling Data'!$B:$B,UPPER(About!$B$1),'NREL Scaling Data'!$E:$E,Calculations!$M124,'NREL Scaling Data'!$A:$A,AR$3,'NREL Scaling Data'!$C:$C,Calculations!$L124,'NREL Scaling Data'!$D:$D,Calculations!$N124) + 1) * AR124,0)</f>
        <v>0</v>
      </c>
      <c r="AT124" s="45">
        <f>IFERROR(((SUMIFS('NREL Scaling Data'!$F:$F,'NREL Scaling Data'!$B:$B,UPPER(About!$B$1),'NREL Scaling Data'!$E:$E,Calculations!$M124,'NREL Scaling Data'!$A:$A,AT$3,'NREL Scaling Data'!$C:$C,Calculations!$L124,'NREL Scaling Data'!$D:$D,Calculations!$N124)-SUMIFS('NREL Scaling Data'!$F:$F,'NREL Scaling Data'!$B:$B,UPPER(About!$B$1),'NREL Scaling Data'!$E:$E,Calculations!$M124,'NREL Scaling Data'!$A:$A,AS$3,'NREL Scaling Data'!$C:$C,Calculations!$L124,'NREL Scaling Data'!$D:$D,Calculations!$N124))/SUMIFS('NREL Scaling Data'!$F:$F,'NREL Scaling Data'!$B:$B,UPPER(About!$B$1),'NREL Scaling Data'!$E:$E,Calculations!$M124,'NREL Scaling Data'!$A:$A,AS$3,'NREL Scaling Data'!$C:$C,Calculations!$L124,'NREL Scaling Data'!$D:$D,Calculations!$N124) + 1) * AS124,0)</f>
        <v>0</v>
      </c>
    </row>
    <row r="125" spans="6:46">
      <c r="I125" s="12" t="s">
        <v>1084</v>
      </c>
      <c r="J125" s="209">
        <f>IFERROR(SUMIFS('NREL Scaling Data'!F:F,'NREL Scaling Data'!B:B,UPPER(About!$B$1),'NREL Scaling Data'!E:E,Calculations!M125,'NREL Scaling Data'!A:A, 2021,'NREL Scaling Data'!C:C,Calculations!L125,'NREL Scaling Data'!D:D,Calculations!N125) / SUMIFS('NREL Scaling Data'!F:F,'NREL Scaling Data'!B:B,UPPER(About!$B$1),'NREL Scaling Data'!A:A, 2021,'NREL Scaling Data'!C:C,Calculations!L125,'NREL Scaling Data'!D:D,Calculations!N125),0)</f>
        <v>0</v>
      </c>
      <c r="K125" s="210">
        <f t="shared" si="26"/>
        <v>5.7633672610931462E-2</v>
      </c>
      <c r="L125" s="209" t="s">
        <v>1022</v>
      </c>
      <c r="M125" s="12" t="s">
        <v>1016</v>
      </c>
      <c r="N125" s="1" t="s">
        <v>83</v>
      </c>
      <c r="O125" s="7">
        <f t="shared" si="27"/>
        <v>0</v>
      </c>
      <c r="P125" s="7">
        <f t="shared" si="28"/>
        <v>0</v>
      </c>
      <c r="Q125" s="45">
        <f>SUMIFS('SEDS 2021'!$F$23:$F$40,'SEDS 2021'!E$23:E$40,Calculations!L125,'SEDS 2021'!D$23:D$40,Calculations!N125)*J125*K125</f>
        <v>0</v>
      </c>
      <c r="R125" s="45">
        <f>IFERROR(((SUMIFS('NREL Scaling Data'!$F:$F,'NREL Scaling Data'!$B:$B,UPPER(About!$B$1),'NREL Scaling Data'!$E:$E,Calculations!$M125,'NREL Scaling Data'!$A:$A,R$3,'NREL Scaling Data'!$C:$C,Calculations!$L125,'NREL Scaling Data'!$D:$D,Calculations!$N125)-SUMIFS('NREL Scaling Data'!$F:$F,'NREL Scaling Data'!$B:$B,UPPER(About!$B$1),'NREL Scaling Data'!$E:$E,Calculations!$M125,'NREL Scaling Data'!$A:$A,Q$3,'NREL Scaling Data'!$C:$C,Calculations!$L125,'NREL Scaling Data'!$D:$D,Calculations!$N125))/SUMIFS('NREL Scaling Data'!$F:$F,'NREL Scaling Data'!$B:$B,UPPER(About!$B$1),'NREL Scaling Data'!$E:$E,Calculations!$M125,'NREL Scaling Data'!$A:$A,Q$3,'NREL Scaling Data'!$C:$C,Calculations!$L125,'NREL Scaling Data'!$D:$D,Calculations!$N125) + 1) * Q125,0)</f>
        <v>0</v>
      </c>
      <c r="S125" s="45">
        <f>IFERROR(((SUMIFS('NREL Scaling Data'!$F:$F,'NREL Scaling Data'!$B:$B,UPPER(About!$B$1),'NREL Scaling Data'!$E:$E,Calculations!$M125,'NREL Scaling Data'!$A:$A,S$3,'NREL Scaling Data'!$C:$C,Calculations!$L125,'NREL Scaling Data'!$D:$D,Calculations!$N125)-SUMIFS('NREL Scaling Data'!$F:$F,'NREL Scaling Data'!$B:$B,UPPER(About!$B$1),'NREL Scaling Data'!$E:$E,Calculations!$M125,'NREL Scaling Data'!$A:$A,R$3,'NREL Scaling Data'!$C:$C,Calculations!$L125,'NREL Scaling Data'!$D:$D,Calculations!$N125))/SUMIFS('NREL Scaling Data'!$F:$F,'NREL Scaling Data'!$B:$B,UPPER(About!$B$1),'NREL Scaling Data'!$E:$E,Calculations!$M125,'NREL Scaling Data'!$A:$A,R$3,'NREL Scaling Data'!$C:$C,Calculations!$L125,'NREL Scaling Data'!$D:$D,Calculations!$N125) + 1) * R125,0)</f>
        <v>0</v>
      </c>
      <c r="T125" s="45">
        <f>IFERROR(((SUMIFS('NREL Scaling Data'!$F:$F,'NREL Scaling Data'!$B:$B,UPPER(About!$B$1),'NREL Scaling Data'!$E:$E,Calculations!$M125,'NREL Scaling Data'!$A:$A,T$3,'NREL Scaling Data'!$C:$C,Calculations!$L125,'NREL Scaling Data'!$D:$D,Calculations!$N125)-SUMIFS('NREL Scaling Data'!$F:$F,'NREL Scaling Data'!$B:$B,UPPER(About!$B$1),'NREL Scaling Data'!$E:$E,Calculations!$M125,'NREL Scaling Data'!$A:$A,S$3,'NREL Scaling Data'!$C:$C,Calculations!$L125,'NREL Scaling Data'!$D:$D,Calculations!$N125))/SUMIFS('NREL Scaling Data'!$F:$F,'NREL Scaling Data'!$B:$B,UPPER(About!$B$1),'NREL Scaling Data'!$E:$E,Calculations!$M125,'NREL Scaling Data'!$A:$A,S$3,'NREL Scaling Data'!$C:$C,Calculations!$L125,'NREL Scaling Data'!$D:$D,Calculations!$N125) + 1) * S125,0)</f>
        <v>0</v>
      </c>
      <c r="U125" s="45">
        <f>IFERROR(((SUMIFS('NREL Scaling Data'!$F:$F,'NREL Scaling Data'!$B:$B,UPPER(About!$B$1),'NREL Scaling Data'!$E:$E,Calculations!$M125,'NREL Scaling Data'!$A:$A,U$3,'NREL Scaling Data'!$C:$C,Calculations!$L125,'NREL Scaling Data'!$D:$D,Calculations!$N125)-SUMIFS('NREL Scaling Data'!$F:$F,'NREL Scaling Data'!$B:$B,UPPER(About!$B$1),'NREL Scaling Data'!$E:$E,Calculations!$M125,'NREL Scaling Data'!$A:$A,T$3,'NREL Scaling Data'!$C:$C,Calculations!$L125,'NREL Scaling Data'!$D:$D,Calculations!$N125))/SUMIFS('NREL Scaling Data'!$F:$F,'NREL Scaling Data'!$B:$B,UPPER(About!$B$1),'NREL Scaling Data'!$E:$E,Calculations!$M125,'NREL Scaling Data'!$A:$A,T$3,'NREL Scaling Data'!$C:$C,Calculations!$L125,'NREL Scaling Data'!$D:$D,Calculations!$N125) + 1) * T125,0)</f>
        <v>0</v>
      </c>
      <c r="V125" s="45">
        <f>IFERROR(((SUMIFS('NREL Scaling Data'!$F:$F,'NREL Scaling Data'!$B:$B,UPPER(About!$B$1),'NREL Scaling Data'!$E:$E,Calculations!$M125,'NREL Scaling Data'!$A:$A,V$3,'NREL Scaling Data'!$C:$C,Calculations!$L125,'NREL Scaling Data'!$D:$D,Calculations!$N125)-SUMIFS('NREL Scaling Data'!$F:$F,'NREL Scaling Data'!$B:$B,UPPER(About!$B$1),'NREL Scaling Data'!$E:$E,Calculations!$M125,'NREL Scaling Data'!$A:$A,U$3,'NREL Scaling Data'!$C:$C,Calculations!$L125,'NREL Scaling Data'!$D:$D,Calculations!$N125))/SUMIFS('NREL Scaling Data'!$F:$F,'NREL Scaling Data'!$B:$B,UPPER(About!$B$1),'NREL Scaling Data'!$E:$E,Calculations!$M125,'NREL Scaling Data'!$A:$A,U$3,'NREL Scaling Data'!$C:$C,Calculations!$L125,'NREL Scaling Data'!$D:$D,Calculations!$N125) + 1) * U125,0)</f>
        <v>0</v>
      </c>
      <c r="W125" s="45">
        <f>IFERROR(((SUMIFS('NREL Scaling Data'!$F:$F,'NREL Scaling Data'!$B:$B,UPPER(About!$B$1),'NREL Scaling Data'!$E:$E,Calculations!$M125,'NREL Scaling Data'!$A:$A,W$3,'NREL Scaling Data'!$C:$C,Calculations!$L125,'NREL Scaling Data'!$D:$D,Calculations!$N125)-SUMIFS('NREL Scaling Data'!$F:$F,'NREL Scaling Data'!$B:$B,UPPER(About!$B$1),'NREL Scaling Data'!$E:$E,Calculations!$M125,'NREL Scaling Data'!$A:$A,V$3,'NREL Scaling Data'!$C:$C,Calculations!$L125,'NREL Scaling Data'!$D:$D,Calculations!$N125))/SUMIFS('NREL Scaling Data'!$F:$F,'NREL Scaling Data'!$B:$B,UPPER(About!$B$1),'NREL Scaling Data'!$E:$E,Calculations!$M125,'NREL Scaling Data'!$A:$A,V$3,'NREL Scaling Data'!$C:$C,Calculations!$L125,'NREL Scaling Data'!$D:$D,Calculations!$N125) + 1) * V125,0)</f>
        <v>0</v>
      </c>
      <c r="X125" s="45">
        <f>IFERROR(((SUMIFS('NREL Scaling Data'!$F:$F,'NREL Scaling Data'!$B:$B,UPPER(About!$B$1),'NREL Scaling Data'!$E:$E,Calculations!$M125,'NREL Scaling Data'!$A:$A,X$3,'NREL Scaling Data'!$C:$C,Calculations!$L125,'NREL Scaling Data'!$D:$D,Calculations!$N125)-SUMIFS('NREL Scaling Data'!$F:$F,'NREL Scaling Data'!$B:$B,UPPER(About!$B$1),'NREL Scaling Data'!$E:$E,Calculations!$M125,'NREL Scaling Data'!$A:$A,W$3,'NREL Scaling Data'!$C:$C,Calculations!$L125,'NREL Scaling Data'!$D:$D,Calculations!$N125))/SUMIFS('NREL Scaling Data'!$F:$F,'NREL Scaling Data'!$B:$B,UPPER(About!$B$1),'NREL Scaling Data'!$E:$E,Calculations!$M125,'NREL Scaling Data'!$A:$A,W$3,'NREL Scaling Data'!$C:$C,Calculations!$L125,'NREL Scaling Data'!$D:$D,Calculations!$N125) + 1) * W125,0)</f>
        <v>0</v>
      </c>
      <c r="Y125" s="45">
        <f>IFERROR(((SUMIFS('NREL Scaling Data'!$F:$F,'NREL Scaling Data'!$B:$B,UPPER(About!$B$1),'NREL Scaling Data'!$E:$E,Calculations!$M125,'NREL Scaling Data'!$A:$A,Y$3,'NREL Scaling Data'!$C:$C,Calculations!$L125,'NREL Scaling Data'!$D:$D,Calculations!$N125)-SUMIFS('NREL Scaling Data'!$F:$F,'NREL Scaling Data'!$B:$B,UPPER(About!$B$1),'NREL Scaling Data'!$E:$E,Calculations!$M125,'NREL Scaling Data'!$A:$A,X$3,'NREL Scaling Data'!$C:$C,Calculations!$L125,'NREL Scaling Data'!$D:$D,Calculations!$N125))/SUMIFS('NREL Scaling Data'!$F:$F,'NREL Scaling Data'!$B:$B,UPPER(About!$B$1),'NREL Scaling Data'!$E:$E,Calculations!$M125,'NREL Scaling Data'!$A:$A,X$3,'NREL Scaling Data'!$C:$C,Calculations!$L125,'NREL Scaling Data'!$D:$D,Calculations!$N125) + 1) * X125,0)</f>
        <v>0</v>
      </c>
      <c r="Z125" s="45">
        <f>IFERROR(((SUMIFS('NREL Scaling Data'!$F:$F,'NREL Scaling Data'!$B:$B,UPPER(About!$B$1),'NREL Scaling Data'!$E:$E,Calculations!$M125,'NREL Scaling Data'!$A:$A,Z$3,'NREL Scaling Data'!$C:$C,Calculations!$L125,'NREL Scaling Data'!$D:$D,Calculations!$N125)-SUMIFS('NREL Scaling Data'!$F:$F,'NREL Scaling Data'!$B:$B,UPPER(About!$B$1),'NREL Scaling Data'!$E:$E,Calculations!$M125,'NREL Scaling Data'!$A:$A,Y$3,'NREL Scaling Data'!$C:$C,Calculations!$L125,'NREL Scaling Data'!$D:$D,Calculations!$N125))/SUMIFS('NREL Scaling Data'!$F:$F,'NREL Scaling Data'!$B:$B,UPPER(About!$B$1),'NREL Scaling Data'!$E:$E,Calculations!$M125,'NREL Scaling Data'!$A:$A,Y$3,'NREL Scaling Data'!$C:$C,Calculations!$L125,'NREL Scaling Data'!$D:$D,Calculations!$N125) + 1) * Y125,0)</f>
        <v>0</v>
      </c>
      <c r="AA125" s="45">
        <f>IFERROR(((SUMIFS('NREL Scaling Data'!$F:$F,'NREL Scaling Data'!$B:$B,UPPER(About!$B$1),'NREL Scaling Data'!$E:$E,Calculations!$M125,'NREL Scaling Data'!$A:$A,AA$3,'NREL Scaling Data'!$C:$C,Calculations!$L125,'NREL Scaling Data'!$D:$D,Calculations!$N125)-SUMIFS('NREL Scaling Data'!$F:$F,'NREL Scaling Data'!$B:$B,UPPER(About!$B$1),'NREL Scaling Data'!$E:$E,Calculations!$M125,'NREL Scaling Data'!$A:$A,Z$3,'NREL Scaling Data'!$C:$C,Calculations!$L125,'NREL Scaling Data'!$D:$D,Calculations!$N125))/SUMIFS('NREL Scaling Data'!$F:$F,'NREL Scaling Data'!$B:$B,UPPER(About!$B$1),'NREL Scaling Data'!$E:$E,Calculations!$M125,'NREL Scaling Data'!$A:$A,Z$3,'NREL Scaling Data'!$C:$C,Calculations!$L125,'NREL Scaling Data'!$D:$D,Calculations!$N125) + 1) * Z125,0)</f>
        <v>0</v>
      </c>
      <c r="AB125" s="45">
        <f>IFERROR(((SUMIFS('NREL Scaling Data'!$F:$F,'NREL Scaling Data'!$B:$B,UPPER(About!$B$1),'NREL Scaling Data'!$E:$E,Calculations!$M125,'NREL Scaling Data'!$A:$A,AB$3,'NREL Scaling Data'!$C:$C,Calculations!$L125,'NREL Scaling Data'!$D:$D,Calculations!$N125)-SUMIFS('NREL Scaling Data'!$F:$F,'NREL Scaling Data'!$B:$B,UPPER(About!$B$1),'NREL Scaling Data'!$E:$E,Calculations!$M125,'NREL Scaling Data'!$A:$A,AA$3,'NREL Scaling Data'!$C:$C,Calculations!$L125,'NREL Scaling Data'!$D:$D,Calculations!$N125))/SUMIFS('NREL Scaling Data'!$F:$F,'NREL Scaling Data'!$B:$B,UPPER(About!$B$1),'NREL Scaling Data'!$E:$E,Calculations!$M125,'NREL Scaling Data'!$A:$A,AA$3,'NREL Scaling Data'!$C:$C,Calculations!$L125,'NREL Scaling Data'!$D:$D,Calculations!$N125) + 1) * AA125,0)</f>
        <v>0</v>
      </c>
      <c r="AC125" s="45">
        <f>IFERROR(((SUMIFS('NREL Scaling Data'!$F:$F,'NREL Scaling Data'!$B:$B,UPPER(About!$B$1),'NREL Scaling Data'!$E:$E,Calculations!$M125,'NREL Scaling Data'!$A:$A,AC$3,'NREL Scaling Data'!$C:$C,Calculations!$L125,'NREL Scaling Data'!$D:$D,Calculations!$N125)-SUMIFS('NREL Scaling Data'!$F:$F,'NREL Scaling Data'!$B:$B,UPPER(About!$B$1),'NREL Scaling Data'!$E:$E,Calculations!$M125,'NREL Scaling Data'!$A:$A,AB$3,'NREL Scaling Data'!$C:$C,Calculations!$L125,'NREL Scaling Data'!$D:$D,Calculations!$N125))/SUMIFS('NREL Scaling Data'!$F:$F,'NREL Scaling Data'!$B:$B,UPPER(About!$B$1),'NREL Scaling Data'!$E:$E,Calculations!$M125,'NREL Scaling Data'!$A:$A,AB$3,'NREL Scaling Data'!$C:$C,Calculations!$L125,'NREL Scaling Data'!$D:$D,Calculations!$N125) + 1) * AB125,0)</f>
        <v>0</v>
      </c>
      <c r="AD125" s="45">
        <f>IFERROR(((SUMIFS('NREL Scaling Data'!$F:$F,'NREL Scaling Data'!$B:$B,UPPER(About!$B$1),'NREL Scaling Data'!$E:$E,Calculations!$M125,'NREL Scaling Data'!$A:$A,AD$3,'NREL Scaling Data'!$C:$C,Calculations!$L125,'NREL Scaling Data'!$D:$D,Calculations!$N125)-SUMIFS('NREL Scaling Data'!$F:$F,'NREL Scaling Data'!$B:$B,UPPER(About!$B$1),'NREL Scaling Data'!$E:$E,Calculations!$M125,'NREL Scaling Data'!$A:$A,AC$3,'NREL Scaling Data'!$C:$C,Calculations!$L125,'NREL Scaling Data'!$D:$D,Calculations!$N125))/SUMIFS('NREL Scaling Data'!$F:$F,'NREL Scaling Data'!$B:$B,UPPER(About!$B$1),'NREL Scaling Data'!$E:$E,Calculations!$M125,'NREL Scaling Data'!$A:$A,AC$3,'NREL Scaling Data'!$C:$C,Calculations!$L125,'NREL Scaling Data'!$D:$D,Calculations!$N125) + 1) * AC125,0)</f>
        <v>0</v>
      </c>
      <c r="AE125" s="45">
        <f>IFERROR(((SUMIFS('NREL Scaling Data'!$F:$F,'NREL Scaling Data'!$B:$B,UPPER(About!$B$1),'NREL Scaling Data'!$E:$E,Calculations!$M125,'NREL Scaling Data'!$A:$A,AE$3,'NREL Scaling Data'!$C:$C,Calculations!$L125,'NREL Scaling Data'!$D:$D,Calculations!$N125)-SUMIFS('NREL Scaling Data'!$F:$F,'NREL Scaling Data'!$B:$B,UPPER(About!$B$1),'NREL Scaling Data'!$E:$E,Calculations!$M125,'NREL Scaling Data'!$A:$A,AD$3,'NREL Scaling Data'!$C:$C,Calculations!$L125,'NREL Scaling Data'!$D:$D,Calculations!$N125))/SUMIFS('NREL Scaling Data'!$F:$F,'NREL Scaling Data'!$B:$B,UPPER(About!$B$1),'NREL Scaling Data'!$E:$E,Calculations!$M125,'NREL Scaling Data'!$A:$A,AD$3,'NREL Scaling Data'!$C:$C,Calculations!$L125,'NREL Scaling Data'!$D:$D,Calculations!$N125) + 1) * AD125,0)</f>
        <v>0</v>
      </c>
      <c r="AF125" s="45">
        <f>IFERROR(((SUMIFS('NREL Scaling Data'!$F:$F,'NREL Scaling Data'!$B:$B,UPPER(About!$B$1),'NREL Scaling Data'!$E:$E,Calculations!$M125,'NREL Scaling Data'!$A:$A,AF$3,'NREL Scaling Data'!$C:$C,Calculations!$L125,'NREL Scaling Data'!$D:$D,Calculations!$N125)-SUMIFS('NREL Scaling Data'!$F:$F,'NREL Scaling Data'!$B:$B,UPPER(About!$B$1),'NREL Scaling Data'!$E:$E,Calculations!$M125,'NREL Scaling Data'!$A:$A,AE$3,'NREL Scaling Data'!$C:$C,Calculations!$L125,'NREL Scaling Data'!$D:$D,Calculations!$N125))/SUMIFS('NREL Scaling Data'!$F:$F,'NREL Scaling Data'!$B:$B,UPPER(About!$B$1),'NREL Scaling Data'!$E:$E,Calculations!$M125,'NREL Scaling Data'!$A:$A,AE$3,'NREL Scaling Data'!$C:$C,Calculations!$L125,'NREL Scaling Data'!$D:$D,Calculations!$N125) + 1) * AE125,0)</f>
        <v>0</v>
      </c>
      <c r="AG125" s="45">
        <f>IFERROR(((SUMIFS('NREL Scaling Data'!$F:$F,'NREL Scaling Data'!$B:$B,UPPER(About!$B$1),'NREL Scaling Data'!$E:$E,Calculations!$M125,'NREL Scaling Data'!$A:$A,AG$3,'NREL Scaling Data'!$C:$C,Calculations!$L125,'NREL Scaling Data'!$D:$D,Calculations!$N125)-SUMIFS('NREL Scaling Data'!$F:$F,'NREL Scaling Data'!$B:$B,UPPER(About!$B$1),'NREL Scaling Data'!$E:$E,Calculations!$M125,'NREL Scaling Data'!$A:$A,AF$3,'NREL Scaling Data'!$C:$C,Calculations!$L125,'NREL Scaling Data'!$D:$D,Calculations!$N125))/SUMIFS('NREL Scaling Data'!$F:$F,'NREL Scaling Data'!$B:$B,UPPER(About!$B$1),'NREL Scaling Data'!$E:$E,Calculations!$M125,'NREL Scaling Data'!$A:$A,AF$3,'NREL Scaling Data'!$C:$C,Calculations!$L125,'NREL Scaling Data'!$D:$D,Calculations!$N125) + 1) * AF125,0)</f>
        <v>0</v>
      </c>
      <c r="AH125" s="45">
        <f>IFERROR(((SUMIFS('NREL Scaling Data'!$F:$F,'NREL Scaling Data'!$B:$B,UPPER(About!$B$1),'NREL Scaling Data'!$E:$E,Calculations!$M125,'NREL Scaling Data'!$A:$A,AH$3,'NREL Scaling Data'!$C:$C,Calculations!$L125,'NREL Scaling Data'!$D:$D,Calculations!$N125)-SUMIFS('NREL Scaling Data'!$F:$F,'NREL Scaling Data'!$B:$B,UPPER(About!$B$1),'NREL Scaling Data'!$E:$E,Calculations!$M125,'NREL Scaling Data'!$A:$A,AG$3,'NREL Scaling Data'!$C:$C,Calculations!$L125,'NREL Scaling Data'!$D:$D,Calculations!$N125))/SUMIFS('NREL Scaling Data'!$F:$F,'NREL Scaling Data'!$B:$B,UPPER(About!$B$1),'NREL Scaling Data'!$E:$E,Calculations!$M125,'NREL Scaling Data'!$A:$A,AG$3,'NREL Scaling Data'!$C:$C,Calculations!$L125,'NREL Scaling Data'!$D:$D,Calculations!$N125) + 1) * AG125,0)</f>
        <v>0</v>
      </c>
      <c r="AI125" s="45">
        <f>IFERROR(((SUMIFS('NREL Scaling Data'!$F:$F,'NREL Scaling Data'!$B:$B,UPPER(About!$B$1),'NREL Scaling Data'!$E:$E,Calculations!$M125,'NREL Scaling Data'!$A:$A,AI$3,'NREL Scaling Data'!$C:$C,Calculations!$L125,'NREL Scaling Data'!$D:$D,Calculations!$N125)-SUMIFS('NREL Scaling Data'!$F:$F,'NREL Scaling Data'!$B:$B,UPPER(About!$B$1),'NREL Scaling Data'!$E:$E,Calculations!$M125,'NREL Scaling Data'!$A:$A,AH$3,'NREL Scaling Data'!$C:$C,Calculations!$L125,'NREL Scaling Data'!$D:$D,Calculations!$N125))/SUMIFS('NREL Scaling Data'!$F:$F,'NREL Scaling Data'!$B:$B,UPPER(About!$B$1),'NREL Scaling Data'!$E:$E,Calculations!$M125,'NREL Scaling Data'!$A:$A,AH$3,'NREL Scaling Data'!$C:$C,Calculations!$L125,'NREL Scaling Data'!$D:$D,Calculations!$N125) + 1) * AH125,0)</f>
        <v>0</v>
      </c>
      <c r="AJ125" s="45">
        <f>IFERROR(((SUMIFS('NREL Scaling Data'!$F:$F,'NREL Scaling Data'!$B:$B,UPPER(About!$B$1),'NREL Scaling Data'!$E:$E,Calculations!$M125,'NREL Scaling Data'!$A:$A,AJ$3,'NREL Scaling Data'!$C:$C,Calculations!$L125,'NREL Scaling Data'!$D:$D,Calculations!$N125)-SUMIFS('NREL Scaling Data'!$F:$F,'NREL Scaling Data'!$B:$B,UPPER(About!$B$1),'NREL Scaling Data'!$E:$E,Calculations!$M125,'NREL Scaling Data'!$A:$A,AI$3,'NREL Scaling Data'!$C:$C,Calculations!$L125,'NREL Scaling Data'!$D:$D,Calculations!$N125))/SUMIFS('NREL Scaling Data'!$F:$F,'NREL Scaling Data'!$B:$B,UPPER(About!$B$1),'NREL Scaling Data'!$E:$E,Calculations!$M125,'NREL Scaling Data'!$A:$A,AI$3,'NREL Scaling Data'!$C:$C,Calculations!$L125,'NREL Scaling Data'!$D:$D,Calculations!$N125) + 1) * AI125,0)</f>
        <v>0</v>
      </c>
      <c r="AK125" s="45">
        <f>IFERROR(((SUMIFS('NREL Scaling Data'!$F:$F,'NREL Scaling Data'!$B:$B,UPPER(About!$B$1),'NREL Scaling Data'!$E:$E,Calculations!$M125,'NREL Scaling Data'!$A:$A,AK$3,'NREL Scaling Data'!$C:$C,Calculations!$L125,'NREL Scaling Data'!$D:$D,Calculations!$N125)-SUMIFS('NREL Scaling Data'!$F:$F,'NREL Scaling Data'!$B:$B,UPPER(About!$B$1),'NREL Scaling Data'!$E:$E,Calculations!$M125,'NREL Scaling Data'!$A:$A,AJ$3,'NREL Scaling Data'!$C:$C,Calculations!$L125,'NREL Scaling Data'!$D:$D,Calculations!$N125))/SUMIFS('NREL Scaling Data'!$F:$F,'NREL Scaling Data'!$B:$B,UPPER(About!$B$1),'NREL Scaling Data'!$E:$E,Calculations!$M125,'NREL Scaling Data'!$A:$A,AJ$3,'NREL Scaling Data'!$C:$C,Calculations!$L125,'NREL Scaling Data'!$D:$D,Calculations!$N125) + 1) * AJ125,0)</f>
        <v>0</v>
      </c>
      <c r="AL125" s="45">
        <f>IFERROR(((SUMIFS('NREL Scaling Data'!$F:$F,'NREL Scaling Data'!$B:$B,UPPER(About!$B$1),'NREL Scaling Data'!$E:$E,Calculations!$M125,'NREL Scaling Data'!$A:$A,AL$3,'NREL Scaling Data'!$C:$C,Calculations!$L125,'NREL Scaling Data'!$D:$D,Calculations!$N125)-SUMIFS('NREL Scaling Data'!$F:$F,'NREL Scaling Data'!$B:$B,UPPER(About!$B$1),'NREL Scaling Data'!$E:$E,Calculations!$M125,'NREL Scaling Data'!$A:$A,AK$3,'NREL Scaling Data'!$C:$C,Calculations!$L125,'NREL Scaling Data'!$D:$D,Calculations!$N125))/SUMIFS('NREL Scaling Data'!$F:$F,'NREL Scaling Data'!$B:$B,UPPER(About!$B$1),'NREL Scaling Data'!$E:$E,Calculations!$M125,'NREL Scaling Data'!$A:$A,AK$3,'NREL Scaling Data'!$C:$C,Calculations!$L125,'NREL Scaling Data'!$D:$D,Calculations!$N125) + 1) * AK125,0)</f>
        <v>0</v>
      </c>
      <c r="AM125" s="45">
        <f>IFERROR(((SUMIFS('NREL Scaling Data'!$F:$F,'NREL Scaling Data'!$B:$B,UPPER(About!$B$1),'NREL Scaling Data'!$E:$E,Calculations!$M125,'NREL Scaling Data'!$A:$A,AM$3,'NREL Scaling Data'!$C:$C,Calculations!$L125,'NREL Scaling Data'!$D:$D,Calculations!$N125)-SUMIFS('NREL Scaling Data'!$F:$F,'NREL Scaling Data'!$B:$B,UPPER(About!$B$1),'NREL Scaling Data'!$E:$E,Calculations!$M125,'NREL Scaling Data'!$A:$A,AL$3,'NREL Scaling Data'!$C:$C,Calculations!$L125,'NREL Scaling Data'!$D:$D,Calculations!$N125))/SUMIFS('NREL Scaling Data'!$F:$F,'NREL Scaling Data'!$B:$B,UPPER(About!$B$1),'NREL Scaling Data'!$E:$E,Calculations!$M125,'NREL Scaling Data'!$A:$A,AL$3,'NREL Scaling Data'!$C:$C,Calculations!$L125,'NREL Scaling Data'!$D:$D,Calculations!$N125) + 1) * AL125,0)</f>
        <v>0</v>
      </c>
      <c r="AN125" s="45">
        <f>IFERROR(((SUMIFS('NREL Scaling Data'!$F:$F,'NREL Scaling Data'!$B:$B,UPPER(About!$B$1),'NREL Scaling Data'!$E:$E,Calculations!$M125,'NREL Scaling Data'!$A:$A,AN$3,'NREL Scaling Data'!$C:$C,Calculations!$L125,'NREL Scaling Data'!$D:$D,Calculations!$N125)-SUMIFS('NREL Scaling Data'!$F:$F,'NREL Scaling Data'!$B:$B,UPPER(About!$B$1),'NREL Scaling Data'!$E:$E,Calculations!$M125,'NREL Scaling Data'!$A:$A,AM$3,'NREL Scaling Data'!$C:$C,Calculations!$L125,'NREL Scaling Data'!$D:$D,Calculations!$N125))/SUMIFS('NREL Scaling Data'!$F:$F,'NREL Scaling Data'!$B:$B,UPPER(About!$B$1),'NREL Scaling Data'!$E:$E,Calculations!$M125,'NREL Scaling Data'!$A:$A,AM$3,'NREL Scaling Data'!$C:$C,Calculations!$L125,'NREL Scaling Data'!$D:$D,Calculations!$N125) + 1) * AM125,0)</f>
        <v>0</v>
      </c>
      <c r="AO125" s="45">
        <f>IFERROR(((SUMIFS('NREL Scaling Data'!$F:$F,'NREL Scaling Data'!$B:$B,UPPER(About!$B$1),'NREL Scaling Data'!$E:$E,Calculations!$M125,'NREL Scaling Data'!$A:$A,AO$3,'NREL Scaling Data'!$C:$C,Calculations!$L125,'NREL Scaling Data'!$D:$D,Calculations!$N125)-SUMIFS('NREL Scaling Data'!$F:$F,'NREL Scaling Data'!$B:$B,UPPER(About!$B$1),'NREL Scaling Data'!$E:$E,Calculations!$M125,'NREL Scaling Data'!$A:$A,AN$3,'NREL Scaling Data'!$C:$C,Calculations!$L125,'NREL Scaling Data'!$D:$D,Calculations!$N125))/SUMIFS('NREL Scaling Data'!$F:$F,'NREL Scaling Data'!$B:$B,UPPER(About!$B$1),'NREL Scaling Data'!$E:$E,Calculations!$M125,'NREL Scaling Data'!$A:$A,AN$3,'NREL Scaling Data'!$C:$C,Calculations!$L125,'NREL Scaling Data'!$D:$D,Calculations!$N125) + 1) * AN125,0)</f>
        <v>0</v>
      </c>
      <c r="AP125" s="45">
        <f>IFERROR(((SUMIFS('NREL Scaling Data'!$F:$F,'NREL Scaling Data'!$B:$B,UPPER(About!$B$1),'NREL Scaling Data'!$E:$E,Calculations!$M125,'NREL Scaling Data'!$A:$A,AP$3,'NREL Scaling Data'!$C:$C,Calculations!$L125,'NREL Scaling Data'!$D:$D,Calculations!$N125)-SUMIFS('NREL Scaling Data'!$F:$F,'NREL Scaling Data'!$B:$B,UPPER(About!$B$1),'NREL Scaling Data'!$E:$E,Calculations!$M125,'NREL Scaling Data'!$A:$A,AO$3,'NREL Scaling Data'!$C:$C,Calculations!$L125,'NREL Scaling Data'!$D:$D,Calculations!$N125))/SUMIFS('NREL Scaling Data'!$F:$F,'NREL Scaling Data'!$B:$B,UPPER(About!$B$1),'NREL Scaling Data'!$E:$E,Calculations!$M125,'NREL Scaling Data'!$A:$A,AO$3,'NREL Scaling Data'!$C:$C,Calculations!$L125,'NREL Scaling Data'!$D:$D,Calculations!$N125) + 1) * AO125,0)</f>
        <v>0</v>
      </c>
      <c r="AQ125" s="45">
        <f>IFERROR(((SUMIFS('NREL Scaling Data'!$F:$F,'NREL Scaling Data'!$B:$B,UPPER(About!$B$1),'NREL Scaling Data'!$E:$E,Calculations!$M125,'NREL Scaling Data'!$A:$A,AQ$3,'NREL Scaling Data'!$C:$C,Calculations!$L125,'NREL Scaling Data'!$D:$D,Calculations!$N125)-SUMIFS('NREL Scaling Data'!$F:$F,'NREL Scaling Data'!$B:$B,UPPER(About!$B$1),'NREL Scaling Data'!$E:$E,Calculations!$M125,'NREL Scaling Data'!$A:$A,AP$3,'NREL Scaling Data'!$C:$C,Calculations!$L125,'NREL Scaling Data'!$D:$D,Calculations!$N125))/SUMIFS('NREL Scaling Data'!$F:$F,'NREL Scaling Data'!$B:$B,UPPER(About!$B$1),'NREL Scaling Data'!$E:$E,Calculations!$M125,'NREL Scaling Data'!$A:$A,AP$3,'NREL Scaling Data'!$C:$C,Calculations!$L125,'NREL Scaling Data'!$D:$D,Calculations!$N125) + 1) * AP125,0)</f>
        <v>0</v>
      </c>
      <c r="AR125" s="45">
        <f>IFERROR(((SUMIFS('NREL Scaling Data'!$F:$F,'NREL Scaling Data'!$B:$B,UPPER(About!$B$1),'NREL Scaling Data'!$E:$E,Calculations!$M125,'NREL Scaling Data'!$A:$A,AR$3,'NREL Scaling Data'!$C:$C,Calculations!$L125,'NREL Scaling Data'!$D:$D,Calculations!$N125)-SUMIFS('NREL Scaling Data'!$F:$F,'NREL Scaling Data'!$B:$B,UPPER(About!$B$1),'NREL Scaling Data'!$E:$E,Calculations!$M125,'NREL Scaling Data'!$A:$A,AQ$3,'NREL Scaling Data'!$C:$C,Calculations!$L125,'NREL Scaling Data'!$D:$D,Calculations!$N125))/SUMIFS('NREL Scaling Data'!$F:$F,'NREL Scaling Data'!$B:$B,UPPER(About!$B$1),'NREL Scaling Data'!$E:$E,Calculations!$M125,'NREL Scaling Data'!$A:$A,AQ$3,'NREL Scaling Data'!$C:$C,Calculations!$L125,'NREL Scaling Data'!$D:$D,Calculations!$N125) + 1) * AQ125,0)</f>
        <v>0</v>
      </c>
      <c r="AS125" s="45">
        <f>IFERROR(((SUMIFS('NREL Scaling Data'!$F:$F,'NREL Scaling Data'!$B:$B,UPPER(About!$B$1),'NREL Scaling Data'!$E:$E,Calculations!$M125,'NREL Scaling Data'!$A:$A,AS$3,'NREL Scaling Data'!$C:$C,Calculations!$L125,'NREL Scaling Data'!$D:$D,Calculations!$N125)-SUMIFS('NREL Scaling Data'!$F:$F,'NREL Scaling Data'!$B:$B,UPPER(About!$B$1),'NREL Scaling Data'!$E:$E,Calculations!$M125,'NREL Scaling Data'!$A:$A,AR$3,'NREL Scaling Data'!$C:$C,Calculations!$L125,'NREL Scaling Data'!$D:$D,Calculations!$N125))/SUMIFS('NREL Scaling Data'!$F:$F,'NREL Scaling Data'!$B:$B,UPPER(About!$B$1),'NREL Scaling Data'!$E:$E,Calculations!$M125,'NREL Scaling Data'!$A:$A,AR$3,'NREL Scaling Data'!$C:$C,Calculations!$L125,'NREL Scaling Data'!$D:$D,Calculations!$N125) + 1) * AR125,0)</f>
        <v>0</v>
      </c>
      <c r="AT125" s="45">
        <f>IFERROR(((SUMIFS('NREL Scaling Data'!$F:$F,'NREL Scaling Data'!$B:$B,UPPER(About!$B$1),'NREL Scaling Data'!$E:$E,Calculations!$M125,'NREL Scaling Data'!$A:$A,AT$3,'NREL Scaling Data'!$C:$C,Calculations!$L125,'NREL Scaling Data'!$D:$D,Calculations!$N125)-SUMIFS('NREL Scaling Data'!$F:$F,'NREL Scaling Data'!$B:$B,UPPER(About!$B$1),'NREL Scaling Data'!$E:$E,Calculations!$M125,'NREL Scaling Data'!$A:$A,AS$3,'NREL Scaling Data'!$C:$C,Calculations!$L125,'NREL Scaling Data'!$D:$D,Calculations!$N125))/SUMIFS('NREL Scaling Data'!$F:$F,'NREL Scaling Data'!$B:$B,UPPER(About!$B$1),'NREL Scaling Data'!$E:$E,Calculations!$M125,'NREL Scaling Data'!$A:$A,AS$3,'NREL Scaling Data'!$C:$C,Calculations!$L125,'NREL Scaling Data'!$D:$D,Calculations!$N125) + 1) * AS125,0)</f>
        <v>0</v>
      </c>
    </row>
    <row r="126" spans="6:46">
      <c r="I126" s="12" t="s">
        <v>1084</v>
      </c>
      <c r="J126" s="209">
        <f>IFERROR(SUMIFS('NREL Scaling Data'!F:F,'NREL Scaling Data'!B:B,UPPER(About!$B$1),'NREL Scaling Data'!E:E,Calculations!M126,'NREL Scaling Data'!A:A, 2021,'NREL Scaling Data'!C:C,Calculations!L126,'NREL Scaling Data'!D:D,Calculations!N126) / SUMIFS('NREL Scaling Data'!F:F,'NREL Scaling Data'!B:B,UPPER(About!$B$1),'NREL Scaling Data'!A:A, 2021,'NREL Scaling Data'!C:C,Calculations!L126,'NREL Scaling Data'!D:D,Calculations!N126),0)</f>
        <v>0</v>
      </c>
      <c r="K126" s="210">
        <f t="shared" si="26"/>
        <v>5.7633672610931462E-2</v>
      </c>
      <c r="L126" s="209" t="s">
        <v>1022</v>
      </c>
      <c r="M126" s="12" t="s">
        <v>1016</v>
      </c>
      <c r="N126" s="1" t="s">
        <v>981</v>
      </c>
      <c r="O126" s="7">
        <f t="shared" si="27"/>
        <v>0</v>
      </c>
      <c r="P126" s="7">
        <f t="shared" si="28"/>
        <v>0</v>
      </c>
      <c r="Q126" s="45">
        <f>SUMIFS('SEDS 2021'!$F$23:$F$40,'SEDS 2021'!E$23:E$40,Calculations!L126,'SEDS 2021'!D$23:D$40,Calculations!N126)*J126*K126</f>
        <v>0</v>
      </c>
      <c r="R126" s="45">
        <f>IFERROR(((SUMIFS('NREL Scaling Data'!$F:$F,'NREL Scaling Data'!$B:$B,UPPER(About!$B$1),'NREL Scaling Data'!$E:$E,Calculations!$M126,'NREL Scaling Data'!$A:$A,R$3,'NREL Scaling Data'!$C:$C,Calculations!$L126,'NREL Scaling Data'!$D:$D,Calculations!$N126)-SUMIFS('NREL Scaling Data'!$F:$F,'NREL Scaling Data'!$B:$B,UPPER(About!$B$1),'NREL Scaling Data'!$E:$E,Calculations!$M126,'NREL Scaling Data'!$A:$A,Q$3,'NREL Scaling Data'!$C:$C,Calculations!$L126,'NREL Scaling Data'!$D:$D,Calculations!$N126))/SUMIFS('NREL Scaling Data'!$F:$F,'NREL Scaling Data'!$B:$B,UPPER(About!$B$1),'NREL Scaling Data'!$E:$E,Calculations!$M126,'NREL Scaling Data'!$A:$A,Q$3,'NREL Scaling Data'!$C:$C,Calculations!$L126,'NREL Scaling Data'!$D:$D,Calculations!$N126) + 1) * Q126,0)</f>
        <v>0</v>
      </c>
      <c r="S126" s="45">
        <f>IFERROR(((SUMIFS('NREL Scaling Data'!$F:$F,'NREL Scaling Data'!$B:$B,UPPER(About!$B$1),'NREL Scaling Data'!$E:$E,Calculations!$M126,'NREL Scaling Data'!$A:$A,S$3,'NREL Scaling Data'!$C:$C,Calculations!$L126,'NREL Scaling Data'!$D:$D,Calculations!$N126)-SUMIFS('NREL Scaling Data'!$F:$F,'NREL Scaling Data'!$B:$B,UPPER(About!$B$1),'NREL Scaling Data'!$E:$E,Calculations!$M126,'NREL Scaling Data'!$A:$A,R$3,'NREL Scaling Data'!$C:$C,Calculations!$L126,'NREL Scaling Data'!$D:$D,Calculations!$N126))/SUMIFS('NREL Scaling Data'!$F:$F,'NREL Scaling Data'!$B:$B,UPPER(About!$B$1),'NREL Scaling Data'!$E:$E,Calculations!$M126,'NREL Scaling Data'!$A:$A,R$3,'NREL Scaling Data'!$C:$C,Calculations!$L126,'NREL Scaling Data'!$D:$D,Calculations!$N126) + 1) * R126,0)</f>
        <v>0</v>
      </c>
      <c r="T126" s="45">
        <f>IFERROR(((SUMIFS('NREL Scaling Data'!$F:$F,'NREL Scaling Data'!$B:$B,UPPER(About!$B$1),'NREL Scaling Data'!$E:$E,Calculations!$M126,'NREL Scaling Data'!$A:$A,T$3,'NREL Scaling Data'!$C:$C,Calculations!$L126,'NREL Scaling Data'!$D:$D,Calculations!$N126)-SUMIFS('NREL Scaling Data'!$F:$F,'NREL Scaling Data'!$B:$B,UPPER(About!$B$1),'NREL Scaling Data'!$E:$E,Calculations!$M126,'NREL Scaling Data'!$A:$A,S$3,'NREL Scaling Data'!$C:$C,Calculations!$L126,'NREL Scaling Data'!$D:$D,Calculations!$N126))/SUMIFS('NREL Scaling Data'!$F:$F,'NREL Scaling Data'!$B:$B,UPPER(About!$B$1),'NREL Scaling Data'!$E:$E,Calculations!$M126,'NREL Scaling Data'!$A:$A,S$3,'NREL Scaling Data'!$C:$C,Calculations!$L126,'NREL Scaling Data'!$D:$D,Calculations!$N126) + 1) * S126,0)</f>
        <v>0</v>
      </c>
      <c r="U126" s="45">
        <f>IFERROR(((SUMIFS('NREL Scaling Data'!$F:$F,'NREL Scaling Data'!$B:$B,UPPER(About!$B$1),'NREL Scaling Data'!$E:$E,Calculations!$M126,'NREL Scaling Data'!$A:$A,U$3,'NREL Scaling Data'!$C:$C,Calculations!$L126,'NREL Scaling Data'!$D:$D,Calculations!$N126)-SUMIFS('NREL Scaling Data'!$F:$F,'NREL Scaling Data'!$B:$B,UPPER(About!$B$1),'NREL Scaling Data'!$E:$E,Calculations!$M126,'NREL Scaling Data'!$A:$A,T$3,'NREL Scaling Data'!$C:$C,Calculations!$L126,'NREL Scaling Data'!$D:$D,Calculations!$N126))/SUMIFS('NREL Scaling Data'!$F:$F,'NREL Scaling Data'!$B:$B,UPPER(About!$B$1),'NREL Scaling Data'!$E:$E,Calculations!$M126,'NREL Scaling Data'!$A:$A,T$3,'NREL Scaling Data'!$C:$C,Calculations!$L126,'NREL Scaling Data'!$D:$D,Calculations!$N126) + 1) * T126,0)</f>
        <v>0</v>
      </c>
      <c r="V126" s="45">
        <f>IFERROR(((SUMIFS('NREL Scaling Data'!$F:$F,'NREL Scaling Data'!$B:$B,UPPER(About!$B$1),'NREL Scaling Data'!$E:$E,Calculations!$M126,'NREL Scaling Data'!$A:$A,V$3,'NREL Scaling Data'!$C:$C,Calculations!$L126,'NREL Scaling Data'!$D:$D,Calculations!$N126)-SUMIFS('NREL Scaling Data'!$F:$F,'NREL Scaling Data'!$B:$B,UPPER(About!$B$1),'NREL Scaling Data'!$E:$E,Calculations!$M126,'NREL Scaling Data'!$A:$A,U$3,'NREL Scaling Data'!$C:$C,Calculations!$L126,'NREL Scaling Data'!$D:$D,Calculations!$N126))/SUMIFS('NREL Scaling Data'!$F:$F,'NREL Scaling Data'!$B:$B,UPPER(About!$B$1),'NREL Scaling Data'!$E:$E,Calculations!$M126,'NREL Scaling Data'!$A:$A,U$3,'NREL Scaling Data'!$C:$C,Calculations!$L126,'NREL Scaling Data'!$D:$D,Calculations!$N126) + 1) * U126,0)</f>
        <v>0</v>
      </c>
      <c r="W126" s="45">
        <f>IFERROR(((SUMIFS('NREL Scaling Data'!$F:$F,'NREL Scaling Data'!$B:$B,UPPER(About!$B$1),'NREL Scaling Data'!$E:$E,Calculations!$M126,'NREL Scaling Data'!$A:$A,W$3,'NREL Scaling Data'!$C:$C,Calculations!$L126,'NREL Scaling Data'!$D:$D,Calculations!$N126)-SUMIFS('NREL Scaling Data'!$F:$F,'NREL Scaling Data'!$B:$B,UPPER(About!$B$1),'NREL Scaling Data'!$E:$E,Calculations!$M126,'NREL Scaling Data'!$A:$A,V$3,'NREL Scaling Data'!$C:$C,Calculations!$L126,'NREL Scaling Data'!$D:$D,Calculations!$N126))/SUMIFS('NREL Scaling Data'!$F:$F,'NREL Scaling Data'!$B:$B,UPPER(About!$B$1),'NREL Scaling Data'!$E:$E,Calculations!$M126,'NREL Scaling Data'!$A:$A,V$3,'NREL Scaling Data'!$C:$C,Calculations!$L126,'NREL Scaling Data'!$D:$D,Calculations!$N126) + 1) * V126,0)</f>
        <v>0</v>
      </c>
      <c r="X126" s="45">
        <f>IFERROR(((SUMIFS('NREL Scaling Data'!$F:$F,'NREL Scaling Data'!$B:$B,UPPER(About!$B$1),'NREL Scaling Data'!$E:$E,Calculations!$M126,'NREL Scaling Data'!$A:$A,X$3,'NREL Scaling Data'!$C:$C,Calculations!$L126,'NREL Scaling Data'!$D:$D,Calculations!$N126)-SUMIFS('NREL Scaling Data'!$F:$F,'NREL Scaling Data'!$B:$B,UPPER(About!$B$1),'NREL Scaling Data'!$E:$E,Calculations!$M126,'NREL Scaling Data'!$A:$A,W$3,'NREL Scaling Data'!$C:$C,Calculations!$L126,'NREL Scaling Data'!$D:$D,Calculations!$N126))/SUMIFS('NREL Scaling Data'!$F:$F,'NREL Scaling Data'!$B:$B,UPPER(About!$B$1),'NREL Scaling Data'!$E:$E,Calculations!$M126,'NREL Scaling Data'!$A:$A,W$3,'NREL Scaling Data'!$C:$C,Calculations!$L126,'NREL Scaling Data'!$D:$D,Calculations!$N126) + 1) * W126,0)</f>
        <v>0</v>
      </c>
      <c r="Y126" s="45">
        <f>IFERROR(((SUMIFS('NREL Scaling Data'!$F:$F,'NREL Scaling Data'!$B:$B,UPPER(About!$B$1),'NREL Scaling Data'!$E:$E,Calculations!$M126,'NREL Scaling Data'!$A:$A,Y$3,'NREL Scaling Data'!$C:$C,Calculations!$L126,'NREL Scaling Data'!$D:$D,Calculations!$N126)-SUMIFS('NREL Scaling Data'!$F:$F,'NREL Scaling Data'!$B:$B,UPPER(About!$B$1),'NREL Scaling Data'!$E:$E,Calculations!$M126,'NREL Scaling Data'!$A:$A,X$3,'NREL Scaling Data'!$C:$C,Calculations!$L126,'NREL Scaling Data'!$D:$D,Calculations!$N126))/SUMIFS('NREL Scaling Data'!$F:$F,'NREL Scaling Data'!$B:$B,UPPER(About!$B$1),'NREL Scaling Data'!$E:$E,Calculations!$M126,'NREL Scaling Data'!$A:$A,X$3,'NREL Scaling Data'!$C:$C,Calculations!$L126,'NREL Scaling Data'!$D:$D,Calculations!$N126) + 1) * X126,0)</f>
        <v>0</v>
      </c>
      <c r="Z126" s="45">
        <f>IFERROR(((SUMIFS('NREL Scaling Data'!$F:$F,'NREL Scaling Data'!$B:$B,UPPER(About!$B$1),'NREL Scaling Data'!$E:$E,Calculations!$M126,'NREL Scaling Data'!$A:$A,Z$3,'NREL Scaling Data'!$C:$C,Calculations!$L126,'NREL Scaling Data'!$D:$D,Calculations!$N126)-SUMIFS('NREL Scaling Data'!$F:$F,'NREL Scaling Data'!$B:$B,UPPER(About!$B$1),'NREL Scaling Data'!$E:$E,Calculations!$M126,'NREL Scaling Data'!$A:$A,Y$3,'NREL Scaling Data'!$C:$C,Calculations!$L126,'NREL Scaling Data'!$D:$D,Calculations!$N126))/SUMIFS('NREL Scaling Data'!$F:$F,'NREL Scaling Data'!$B:$B,UPPER(About!$B$1),'NREL Scaling Data'!$E:$E,Calculations!$M126,'NREL Scaling Data'!$A:$A,Y$3,'NREL Scaling Data'!$C:$C,Calculations!$L126,'NREL Scaling Data'!$D:$D,Calculations!$N126) + 1) * Y126,0)</f>
        <v>0</v>
      </c>
      <c r="AA126" s="45">
        <f>IFERROR(((SUMIFS('NREL Scaling Data'!$F:$F,'NREL Scaling Data'!$B:$B,UPPER(About!$B$1),'NREL Scaling Data'!$E:$E,Calculations!$M126,'NREL Scaling Data'!$A:$A,AA$3,'NREL Scaling Data'!$C:$C,Calculations!$L126,'NREL Scaling Data'!$D:$D,Calculations!$N126)-SUMIFS('NREL Scaling Data'!$F:$F,'NREL Scaling Data'!$B:$B,UPPER(About!$B$1),'NREL Scaling Data'!$E:$E,Calculations!$M126,'NREL Scaling Data'!$A:$A,Z$3,'NREL Scaling Data'!$C:$C,Calculations!$L126,'NREL Scaling Data'!$D:$D,Calculations!$N126))/SUMIFS('NREL Scaling Data'!$F:$F,'NREL Scaling Data'!$B:$B,UPPER(About!$B$1),'NREL Scaling Data'!$E:$E,Calculations!$M126,'NREL Scaling Data'!$A:$A,Z$3,'NREL Scaling Data'!$C:$C,Calculations!$L126,'NREL Scaling Data'!$D:$D,Calculations!$N126) + 1) * Z126,0)</f>
        <v>0</v>
      </c>
      <c r="AB126" s="45">
        <f>IFERROR(((SUMIFS('NREL Scaling Data'!$F:$F,'NREL Scaling Data'!$B:$B,UPPER(About!$B$1),'NREL Scaling Data'!$E:$E,Calculations!$M126,'NREL Scaling Data'!$A:$A,AB$3,'NREL Scaling Data'!$C:$C,Calculations!$L126,'NREL Scaling Data'!$D:$D,Calculations!$N126)-SUMIFS('NREL Scaling Data'!$F:$F,'NREL Scaling Data'!$B:$B,UPPER(About!$B$1),'NREL Scaling Data'!$E:$E,Calculations!$M126,'NREL Scaling Data'!$A:$A,AA$3,'NREL Scaling Data'!$C:$C,Calculations!$L126,'NREL Scaling Data'!$D:$D,Calculations!$N126))/SUMIFS('NREL Scaling Data'!$F:$F,'NREL Scaling Data'!$B:$B,UPPER(About!$B$1),'NREL Scaling Data'!$E:$E,Calculations!$M126,'NREL Scaling Data'!$A:$A,AA$3,'NREL Scaling Data'!$C:$C,Calculations!$L126,'NREL Scaling Data'!$D:$D,Calculations!$N126) + 1) * AA126,0)</f>
        <v>0</v>
      </c>
      <c r="AC126" s="45">
        <f>IFERROR(((SUMIFS('NREL Scaling Data'!$F:$F,'NREL Scaling Data'!$B:$B,UPPER(About!$B$1),'NREL Scaling Data'!$E:$E,Calculations!$M126,'NREL Scaling Data'!$A:$A,AC$3,'NREL Scaling Data'!$C:$C,Calculations!$L126,'NREL Scaling Data'!$D:$D,Calculations!$N126)-SUMIFS('NREL Scaling Data'!$F:$F,'NREL Scaling Data'!$B:$B,UPPER(About!$B$1),'NREL Scaling Data'!$E:$E,Calculations!$M126,'NREL Scaling Data'!$A:$A,AB$3,'NREL Scaling Data'!$C:$C,Calculations!$L126,'NREL Scaling Data'!$D:$D,Calculations!$N126))/SUMIFS('NREL Scaling Data'!$F:$F,'NREL Scaling Data'!$B:$B,UPPER(About!$B$1),'NREL Scaling Data'!$E:$E,Calculations!$M126,'NREL Scaling Data'!$A:$A,AB$3,'NREL Scaling Data'!$C:$C,Calculations!$L126,'NREL Scaling Data'!$D:$D,Calculations!$N126) + 1) * AB126,0)</f>
        <v>0</v>
      </c>
      <c r="AD126" s="45">
        <f>IFERROR(((SUMIFS('NREL Scaling Data'!$F:$F,'NREL Scaling Data'!$B:$B,UPPER(About!$B$1),'NREL Scaling Data'!$E:$E,Calculations!$M126,'NREL Scaling Data'!$A:$A,AD$3,'NREL Scaling Data'!$C:$C,Calculations!$L126,'NREL Scaling Data'!$D:$D,Calculations!$N126)-SUMIFS('NREL Scaling Data'!$F:$F,'NREL Scaling Data'!$B:$B,UPPER(About!$B$1),'NREL Scaling Data'!$E:$E,Calculations!$M126,'NREL Scaling Data'!$A:$A,AC$3,'NREL Scaling Data'!$C:$C,Calculations!$L126,'NREL Scaling Data'!$D:$D,Calculations!$N126))/SUMIFS('NREL Scaling Data'!$F:$F,'NREL Scaling Data'!$B:$B,UPPER(About!$B$1),'NREL Scaling Data'!$E:$E,Calculations!$M126,'NREL Scaling Data'!$A:$A,AC$3,'NREL Scaling Data'!$C:$C,Calculations!$L126,'NREL Scaling Data'!$D:$D,Calculations!$N126) + 1) * AC126,0)</f>
        <v>0</v>
      </c>
      <c r="AE126" s="45">
        <f>IFERROR(((SUMIFS('NREL Scaling Data'!$F:$F,'NREL Scaling Data'!$B:$B,UPPER(About!$B$1),'NREL Scaling Data'!$E:$E,Calculations!$M126,'NREL Scaling Data'!$A:$A,AE$3,'NREL Scaling Data'!$C:$C,Calculations!$L126,'NREL Scaling Data'!$D:$D,Calculations!$N126)-SUMIFS('NREL Scaling Data'!$F:$F,'NREL Scaling Data'!$B:$B,UPPER(About!$B$1),'NREL Scaling Data'!$E:$E,Calculations!$M126,'NREL Scaling Data'!$A:$A,AD$3,'NREL Scaling Data'!$C:$C,Calculations!$L126,'NREL Scaling Data'!$D:$D,Calculations!$N126))/SUMIFS('NREL Scaling Data'!$F:$F,'NREL Scaling Data'!$B:$B,UPPER(About!$B$1),'NREL Scaling Data'!$E:$E,Calculations!$M126,'NREL Scaling Data'!$A:$A,AD$3,'NREL Scaling Data'!$C:$C,Calculations!$L126,'NREL Scaling Data'!$D:$D,Calculations!$N126) + 1) * AD126,0)</f>
        <v>0</v>
      </c>
      <c r="AF126" s="45">
        <f>IFERROR(((SUMIFS('NREL Scaling Data'!$F:$F,'NREL Scaling Data'!$B:$B,UPPER(About!$B$1),'NREL Scaling Data'!$E:$E,Calculations!$M126,'NREL Scaling Data'!$A:$A,AF$3,'NREL Scaling Data'!$C:$C,Calculations!$L126,'NREL Scaling Data'!$D:$D,Calculations!$N126)-SUMIFS('NREL Scaling Data'!$F:$F,'NREL Scaling Data'!$B:$B,UPPER(About!$B$1),'NREL Scaling Data'!$E:$E,Calculations!$M126,'NREL Scaling Data'!$A:$A,AE$3,'NREL Scaling Data'!$C:$C,Calculations!$L126,'NREL Scaling Data'!$D:$D,Calculations!$N126))/SUMIFS('NREL Scaling Data'!$F:$F,'NREL Scaling Data'!$B:$B,UPPER(About!$B$1),'NREL Scaling Data'!$E:$E,Calculations!$M126,'NREL Scaling Data'!$A:$A,AE$3,'NREL Scaling Data'!$C:$C,Calculations!$L126,'NREL Scaling Data'!$D:$D,Calculations!$N126) + 1) * AE126,0)</f>
        <v>0</v>
      </c>
      <c r="AG126" s="45">
        <f>IFERROR(((SUMIFS('NREL Scaling Data'!$F:$F,'NREL Scaling Data'!$B:$B,UPPER(About!$B$1),'NREL Scaling Data'!$E:$E,Calculations!$M126,'NREL Scaling Data'!$A:$A,AG$3,'NREL Scaling Data'!$C:$C,Calculations!$L126,'NREL Scaling Data'!$D:$D,Calculations!$N126)-SUMIFS('NREL Scaling Data'!$F:$F,'NREL Scaling Data'!$B:$B,UPPER(About!$B$1),'NREL Scaling Data'!$E:$E,Calculations!$M126,'NREL Scaling Data'!$A:$A,AF$3,'NREL Scaling Data'!$C:$C,Calculations!$L126,'NREL Scaling Data'!$D:$D,Calculations!$N126))/SUMIFS('NREL Scaling Data'!$F:$F,'NREL Scaling Data'!$B:$B,UPPER(About!$B$1),'NREL Scaling Data'!$E:$E,Calculations!$M126,'NREL Scaling Data'!$A:$A,AF$3,'NREL Scaling Data'!$C:$C,Calculations!$L126,'NREL Scaling Data'!$D:$D,Calculations!$N126) + 1) * AF126,0)</f>
        <v>0</v>
      </c>
      <c r="AH126" s="45">
        <f>IFERROR(((SUMIFS('NREL Scaling Data'!$F:$F,'NREL Scaling Data'!$B:$B,UPPER(About!$B$1),'NREL Scaling Data'!$E:$E,Calculations!$M126,'NREL Scaling Data'!$A:$A,AH$3,'NREL Scaling Data'!$C:$C,Calculations!$L126,'NREL Scaling Data'!$D:$D,Calculations!$N126)-SUMIFS('NREL Scaling Data'!$F:$F,'NREL Scaling Data'!$B:$B,UPPER(About!$B$1),'NREL Scaling Data'!$E:$E,Calculations!$M126,'NREL Scaling Data'!$A:$A,AG$3,'NREL Scaling Data'!$C:$C,Calculations!$L126,'NREL Scaling Data'!$D:$D,Calculations!$N126))/SUMIFS('NREL Scaling Data'!$F:$F,'NREL Scaling Data'!$B:$B,UPPER(About!$B$1),'NREL Scaling Data'!$E:$E,Calculations!$M126,'NREL Scaling Data'!$A:$A,AG$3,'NREL Scaling Data'!$C:$C,Calculations!$L126,'NREL Scaling Data'!$D:$D,Calculations!$N126) + 1) * AG126,0)</f>
        <v>0</v>
      </c>
      <c r="AI126" s="45">
        <f>IFERROR(((SUMIFS('NREL Scaling Data'!$F:$F,'NREL Scaling Data'!$B:$B,UPPER(About!$B$1),'NREL Scaling Data'!$E:$E,Calculations!$M126,'NREL Scaling Data'!$A:$A,AI$3,'NREL Scaling Data'!$C:$C,Calculations!$L126,'NREL Scaling Data'!$D:$D,Calculations!$N126)-SUMIFS('NREL Scaling Data'!$F:$F,'NREL Scaling Data'!$B:$B,UPPER(About!$B$1),'NREL Scaling Data'!$E:$E,Calculations!$M126,'NREL Scaling Data'!$A:$A,AH$3,'NREL Scaling Data'!$C:$C,Calculations!$L126,'NREL Scaling Data'!$D:$D,Calculations!$N126))/SUMIFS('NREL Scaling Data'!$F:$F,'NREL Scaling Data'!$B:$B,UPPER(About!$B$1),'NREL Scaling Data'!$E:$E,Calculations!$M126,'NREL Scaling Data'!$A:$A,AH$3,'NREL Scaling Data'!$C:$C,Calculations!$L126,'NREL Scaling Data'!$D:$D,Calculations!$N126) + 1) * AH126,0)</f>
        <v>0</v>
      </c>
      <c r="AJ126" s="45">
        <f>IFERROR(((SUMIFS('NREL Scaling Data'!$F:$F,'NREL Scaling Data'!$B:$B,UPPER(About!$B$1),'NREL Scaling Data'!$E:$E,Calculations!$M126,'NREL Scaling Data'!$A:$A,AJ$3,'NREL Scaling Data'!$C:$C,Calculations!$L126,'NREL Scaling Data'!$D:$D,Calculations!$N126)-SUMIFS('NREL Scaling Data'!$F:$F,'NREL Scaling Data'!$B:$B,UPPER(About!$B$1),'NREL Scaling Data'!$E:$E,Calculations!$M126,'NREL Scaling Data'!$A:$A,AI$3,'NREL Scaling Data'!$C:$C,Calculations!$L126,'NREL Scaling Data'!$D:$D,Calculations!$N126))/SUMIFS('NREL Scaling Data'!$F:$F,'NREL Scaling Data'!$B:$B,UPPER(About!$B$1),'NREL Scaling Data'!$E:$E,Calculations!$M126,'NREL Scaling Data'!$A:$A,AI$3,'NREL Scaling Data'!$C:$C,Calculations!$L126,'NREL Scaling Data'!$D:$D,Calculations!$N126) + 1) * AI126,0)</f>
        <v>0</v>
      </c>
      <c r="AK126" s="45">
        <f>IFERROR(((SUMIFS('NREL Scaling Data'!$F:$F,'NREL Scaling Data'!$B:$B,UPPER(About!$B$1),'NREL Scaling Data'!$E:$E,Calculations!$M126,'NREL Scaling Data'!$A:$A,AK$3,'NREL Scaling Data'!$C:$C,Calculations!$L126,'NREL Scaling Data'!$D:$D,Calculations!$N126)-SUMIFS('NREL Scaling Data'!$F:$F,'NREL Scaling Data'!$B:$B,UPPER(About!$B$1),'NREL Scaling Data'!$E:$E,Calculations!$M126,'NREL Scaling Data'!$A:$A,AJ$3,'NREL Scaling Data'!$C:$C,Calculations!$L126,'NREL Scaling Data'!$D:$D,Calculations!$N126))/SUMIFS('NREL Scaling Data'!$F:$F,'NREL Scaling Data'!$B:$B,UPPER(About!$B$1),'NREL Scaling Data'!$E:$E,Calculations!$M126,'NREL Scaling Data'!$A:$A,AJ$3,'NREL Scaling Data'!$C:$C,Calculations!$L126,'NREL Scaling Data'!$D:$D,Calculations!$N126) + 1) * AJ126,0)</f>
        <v>0</v>
      </c>
      <c r="AL126" s="45">
        <f>IFERROR(((SUMIFS('NREL Scaling Data'!$F:$F,'NREL Scaling Data'!$B:$B,UPPER(About!$B$1),'NREL Scaling Data'!$E:$E,Calculations!$M126,'NREL Scaling Data'!$A:$A,AL$3,'NREL Scaling Data'!$C:$C,Calculations!$L126,'NREL Scaling Data'!$D:$D,Calculations!$N126)-SUMIFS('NREL Scaling Data'!$F:$F,'NREL Scaling Data'!$B:$B,UPPER(About!$B$1),'NREL Scaling Data'!$E:$E,Calculations!$M126,'NREL Scaling Data'!$A:$A,AK$3,'NREL Scaling Data'!$C:$C,Calculations!$L126,'NREL Scaling Data'!$D:$D,Calculations!$N126))/SUMIFS('NREL Scaling Data'!$F:$F,'NREL Scaling Data'!$B:$B,UPPER(About!$B$1),'NREL Scaling Data'!$E:$E,Calculations!$M126,'NREL Scaling Data'!$A:$A,AK$3,'NREL Scaling Data'!$C:$C,Calculations!$L126,'NREL Scaling Data'!$D:$D,Calculations!$N126) + 1) * AK126,0)</f>
        <v>0</v>
      </c>
      <c r="AM126" s="45">
        <f>IFERROR(((SUMIFS('NREL Scaling Data'!$F:$F,'NREL Scaling Data'!$B:$B,UPPER(About!$B$1),'NREL Scaling Data'!$E:$E,Calculations!$M126,'NREL Scaling Data'!$A:$A,AM$3,'NREL Scaling Data'!$C:$C,Calculations!$L126,'NREL Scaling Data'!$D:$D,Calculations!$N126)-SUMIFS('NREL Scaling Data'!$F:$F,'NREL Scaling Data'!$B:$B,UPPER(About!$B$1),'NREL Scaling Data'!$E:$E,Calculations!$M126,'NREL Scaling Data'!$A:$A,AL$3,'NREL Scaling Data'!$C:$C,Calculations!$L126,'NREL Scaling Data'!$D:$D,Calculations!$N126))/SUMIFS('NREL Scaling Data'!$F:$F,'NREL Scaling Data'!$B:$B,UPPER(About!$B$1),'NREL Scaling Data'!$E:$E,Calculations!$M126,'NREL Scaling Data'!$A:$A,AL$3,'NREL Scaling Data'!$C:$C,Calculations!$L126,'NREL Scaling Data'!$D:$D,Calculations!$N126) + 1) * AL126,0)</f>
        <v>0</v>
      </c>
      <c r="AN126" s="45">
        <f>IFERROR(((SUMIFS('NREL Scaling Data'!$F:$F,'NREL Scaling Data'!$B:$B,UPPER(About!$B$1),'NREL Scaling Data'!$E:$E,Calculations!$M126,'NREL Scaling Data'!$A:$A,AN$3,'NREL Scaling Data'!$C:$C,Calculations!$L126,'NREL Scaling Data'!$D:$D,Calculations!$N126)-SUMIFS('NREL Scaling Data'!$F:$F,'NREL Scaling Data'!$B:$B,UPPER(About!$B$1),'NREL Scaling Data'!$E:$E,Calculations!$M126,'NREL Scaling Data'!$A:$A,AM$3,'NREL Scaling Data'!$C:$C,Calculations!$L126,'NREL Scaling Data'!$D:$D,Calculations!$N126))/SUMIFS('NREL Scaling Data'!$F:$F,'NREL Scaling Data'!$B:$B,UPPER(About!$B$1),'NREL Scaling Data'!$E:$E,Calculations!$M126,'NREL Scaling Data'!$A:$A,AM$3,'NREL Scaling Data'!$C:$C,Calculations!$L126,'NREL Scaling Data'!$D:$D,Calculations!$N126) + 1) * AM126,0)</f>
        <v>0</v>
      </c>
      <c r="AO126" s="45">
        <f>IFERROR(((SUMIFS('NREL Scaling Data'!$F:$F,'NREL Scaling Data'!$B:$B,UPPER(About!$B$1),'NREL Scaling Data'!$E:$E,Calculations!$M126,'NREL Scaling Data'!$A:$A,AO$3,'NREL Scaling Data'!$C:$C,Calculations!$L126,'NREL Scaling Data'!$D:$D,Calculations!$N126)-SUMIFS('NREL Scaling Data'!$F:$F,'NREL Scaling Data'!$B:$B,UPPER(About!$B$1),'NREL Scaling Data'!$E:$E,Calculations!$M126,'NREL Scaling Data'!$A:$A,AN$3,'NREL Scaling Data'!$C:$C,Calculations!$L126,'NREL Scaling Data'!$D:$D,Calculations!$N126))/SUMIFS('NREL Scaling Data'!$F:$F,'NREL Scaling Data'!$B:$B,UPPER(About!$B$1),'NREL Scaling Data'!$E:$E,Calculations!$M126,'NREL Scaling Data'!$A:$A,AN$3,'NREL Scaling Data'!$C:$C,Calculations!$L126,'NREL Scaling Data'!$D:$D,Calculations!$N126) + 1) * AN126,0)</f>
        <v>0</v>
      </c>
      <c r="AP126" s="45">
        <f>IFERROR(((SUMIFS('NREL Scaling Data'!$F:$F,'NREL Scaling Data'!$B:$B,UPPER(About!$B$1),'NREL Scaling Data'!$E:$E,Calculations!$M126,'NREL Scaling Data'!$A:$A,AP$3,'NREL Scaling Data'!$C:$C,Calculations!$L126,'NREL Scaling Data'!$D:$D,Calculations!$N126)-SUMIFS('NREL Scaling Data'!$F:$F,'NREL Scaling Data'!$B:$B,UPPER(About!$B$1),'NREL Scaling Data'!$E:$E,Calculations!$M126,'NREL Scaling Data'!$A:$A,AO$3,'NREL Scaling Data'!$C:$C,Calculations!$L126,'NREL Scaling Data'!$D:$D,Calculations!$N126))/SUMIFS('NREL Scaling Data'!$F:$F,'NREL Scaling Data'!$B:$B,UPPER(About!$B$1),'NREL Scaling Data'!$E:$E,Calculations!$M126,'NREL Scaling Data'!$A:$A,AO$3,'NREL Scaling Data'!$C:$C,Calculations!$L126,'NREL Scaling Data'!$D:$D,Calculations!$N126) + 1) * AO126,0)</f>
        <v>0</v>
      </c>
      <c r="AQ126" s="45">
        <f>IFERROR(((SUMIFS('NREL Scaling Data'!$F:$F,'NREL Scaling Data'!$B:$B,UPPER(About!$B$1),'NREL Scaling Data'!$E:$E,Calculations!$M126,'NREL Scaling Data'!$A:$A,AQ$3,'NREL Scaling Data'!$C:$C,Calculations!$L126,'NREL Scaling Data'!$D:$D,Calculations!$N126)-SUMIFS('NREL Scaling Data'!$F:$F,'NREL Scaling Data'!$B:$B,UPPER(About!$B$1),'NREL Scaling Data'!$E:$E,Calculations!$M126,'NREL Scaling Data'!$A:$A,AP$3,'NREL Scaling Data'!$C:$C,Calculations!$L126,'NREL Scaling Data'!$D:$D,Calculations!$N126))/SUMIFS('NREL Scaling Data'!$F:$F,'NREL Scaling Data'!$B:$B,UPPER(About!$B$1),'NREL Scaling Data'!$E:$E,Calculations!$M126,'NREL Scaling Data'!$A:$A,AP$3,'NREL Scaling Data'!$C:$C,Calculations!$L126,'NREL Scaling Data'!$D:$D,Calculations!$N126) + 1) * AP126,0)</f>
        <v>0</v>
      </c>
      <c r="AR126" s="45">
        <f>IFERROR(((SUMIFS('NREL Scaling Data'!$F:$F,'NREL Scaling Data'!$B:$B,UPPER(About!$B$1),'NREL Scaling Data'!$E:$E,Calculations!$M126,'NREL Scaling Data'!$A:$A,AR$3,'NREL Scaling Data'!$C:$C,Calculations!$L126,'NREL Scaling Data'!$D:$D,Calculations!$N126)-SUMIFS('NREL Scaling Data'!$F:$F,'NREL Scaling Data'!$B:$B,UPPER(About!$B$1),'NREL Scaling Data'!$E:$E,Calculations!$M126,'NREL Scaling Data'!$A:$A,AQ$3,'NREL Scaling Data'!$C:$C,Calculations!$L126,'NREL Scaling Data'!$D:$D,Calculations!$N126))/SUMIFS('NREL Scaling Data'!$F:$F,'NREL Scaling Data'!$B:$B,UPPER(About!$B$1),'NREL Scaling Data'!$E:$E,Calculations!$M126,'NREL Scaling Data'!$A:$A,AQ$3,'NREL Scaling Data'!$C:$C,Calculations!$L126,'NREL Scaling Data'!$D:$D,Calculations!$N126) + 1) * AQ126,0)</f>
        <v>0</v>
      </c>
      <c r="AS126" s="45">
        <f>IFERROR(((SUMIFS('NREL Scaling Data'!$F:$F,'NREL Scaling Data'!$B:$B,UPPER(About!$B$1),'NREL Scaling Data'!$E:$E,Calculations!$M126,'NREL Scaling Data'!$A:$A,AS$3,'NREL Scaling Data'!$C:$C,Calculations!$L126,'NREL Scaling Data'!$D:$D,Calculations!$N126)-SUMIFS('NREL Scaling Data'!$F:$F,'NREL Scaling Data'!$B:$B,UPPER(About!$B$1),'NREL Scaling Data'!$E:$E,Calculations!$M126,'NREL Scaling Data'!$A:$A,AR$3,'NREL Scaling Data'!$C:$C,Calculations!$L126,'NREL Scaling Data'!$D:$D,Calculations!$N126))/SUMIFS('NREL Scaling Data'!$F:$F,'NREL Scaling Data'!$B:$B,UPPER(About!$B$1),'NREL Scaling Data'!$E:$E,Calculations!$M126,'NREL Scaling Data'!$A:$A,AR$3,'NREL Scaling Data'!$C:$C,Calculations!$L126,'NREL Scaling Data'!$D:$D,Calculations!$N126) + 1) * AR126,0)</f>
        <v>0</v>
      </c>
      <c r="AT126" s="45">
        <f>IFERROR(((SUMIFS('NREL Scaling Data'!$F:$F,'NREL Scaling Data'!$B:$B,UPPER(About!$B$1),'NREL Scaling Data'!$E:$E,Calculations!$M126,'NREL Scaling Data'!$A:$A,AT$3,'NREL Scaling Data'!$C:$C,Calculations!$L126,'NREL Scaling Data'!$D:$D,Calculations!$N126)-SUMIFS('NREL Scaling Data'!$F:$F,'NREL Scaling Data'!$B:$B,UPPER(About!$B$1),'NREL Scaling Data'!$E:$E,Calculations!$M126,'NREL Scaling Data'!$A:$A,AS$3,'NREL Scaling Data'!$C:$C,Calculations!$L126,'NREL Scaling Data'!$D:$D,Calculations!$N126))/SUMIFS('NREL Scaling Data'!$F:$F,'NREL Scaling Data'!$B:$B,UPPER(About!$B$1),'NREL Scaling Data'!$E:$E,Calculations!$M126,'NREL Scaling Data'!$A:$A,AS$3,'NREL Scaling Data'!$C:$C,Calculations!$L126,'NREL Scaling Data'!$D:$D,Calculations!$N126) + 1) * AS126,0)</f>
        <v>0</v>
      </c>
    </row>
    <row r="127" spans="6:46">
      <c r="I127" s="12" t="s">
        <v>1084</v>
      </c>
      <c r="J127" s="209">
        <f>IFERROR(SUMIFS('NREL Scaling Data'!F:F,'NREL Scaling Data'!B:B,UPPER(About!$B$1),'NREL Scaling Data'!E:E,Calculations!M127,'NREL Scaling Data'!A:A, 2021,'NREL Scaling Data'!C:C,Calculations!L127,'NREL Scaling Data'!D:D,Calculations!N127) / SUMIFS('NREL Scaling Data'!F:F,'NREL Scaling Data'!B:B,UPPER(About!$B$1),'NREL Scaling Data'!A:A, 2021,'NREL Scaling Data'!C:C,Calculations!L127,'NREL Scaling Data'!D:D,Calculations!N127),0)</f>
        <v>0</v>
      </c>
      <c r="K127" s="210">
        <f t="shared" si="26"/>
        <v>5.7633672610931462E-2</v>
      </c>
      <c r="L127" s="209" t="s">
        <v>1022</v>
      </c>
      <c r="M127" s="12" t="s">
        <v>1016</v>
      </c>
      <c r="N127" s="1" t="s">
        <v>969</v>
      </c>
      <c r="O127" s="7">
        <f t="shared" si="27"/>
        <v>0</v>
      </c>
      <c r="P127" s="7">
        <f t="shared" si="28"/>
        <v>0</v>
      </c>
      <c r="Q127" s="45">
        <f>SUMIFS('SEDS 2021'!$F$23:$F$40,'SEDS 2021'!E$23:E$40,Calculations!L127,'SEDS 2021'!D$23:D$40,Calculations!N127)*J127*K127</f>
        <v>0</v>
      </c>
      <c r="R127" s="45">
        <f>IFERROR(((SUMIFS('NREL Scaling Data'!$F:$F,'NREL Scaling Data'!$B:$B,UPPER(About!$B$1),'NREL Scaling Data'!$E:$E,Calculations!$M127,'NREL Scaling Data'!$A:$A,R$3,'NREL Scaling Data'!$C:$C,Calculations!$L127,'NREL Scaling Data'!$D:$D,Calculations!$N127)-SUMIFS('NREL Scaling Data'!$F:$F,'NREL Scaling Data'!$B:$B,UPPER(About!$B$1),'NREL Scaling Data'!$E:$E,Calculations!$M127,'NREL Scaling Data'!$A:$A,Q$3,'NREL Scaling Data'!$C:$C,Calculations!$L127,'NREL Scaling Data'!$D:$D,Calculations!$N127))/SUMIFS('NREL Scaling Data'!$F:$F,'NREL Scaling Data'!$B:$B,UPPER(About!$B$1),'NREL Scaling Data'!$E:$E,Calculations!$M127,'NREL Scaling Data'!$A:$A,Q$3,'NREL Scaling Data'!$C:$C,Calculations!$L127,'NREL Scaling Data'!$D:$D,Calculations!$N127) + 1) * Q127,0)</f>
        <v>0</v>
      </c>
      <c r="S127" s="45">
        <f>IFERROR(((SUMIFS('NREL Scaling Data'!$F:$F,'NREL Scaling Data'!$B:$B,UPPER(About!$B$1),'NREL Scaling Data'!$E:$E,Calculations!$M127,'NREL Scaling Data'!$A:$A,S$3,'NREL Scaling Data'!$C:$C,Calculations!$L127,'NREL Scaling Data'!$D:$D,Calculations!$N127)-SUMIFS('NREL Scaling Data'!$F:$F,'NREL Scaling Data'!$B:$B,UPPER(About!$B$1),'NREL Scaling Data'!$E:$E,Calculations!$M127,'NREL Scaling Data'!$A:$A,R$3,'NREL Scaling Data'!$C:$C,Calculations!$L127,'NREL Scaling Data'!$D:$D,Calculations!$N127))/SUMIFS('NREL Scaling Data'!$F:$F,'NREL Scaling Data'!$B:$B,UPPER(About!$B$1),'NREL Scaling Data'!$E:$E,Calculations!$M127,'NREL Scaling Data'!$A:$A,R$3,'NREL Scaling Data'!$C:$C,Calculations!$L127,'NREL Scaling Data'!$D:$D,Calculations!$N127) + 1) * R127,0)</f>
        <v>0</v>
      </c>
      <c r="T127" s="45">
        <f>IFERROR(((SUMIFS('NREL Scaling Data'!$F:$F,'NREL Scaling Data'!$B:$B,UPPER(About!$B$1),'NREL Scaling Data'!$E:$E,Calculations!$M127,'NREL Scaling Data'!$A:$A,T$3,'NREL Scaling Data'!$C:$C,Calculations!$L127,'NREL Scaling Data'!$D:$D,Calculations!$N127)-SUMIFS('NREL Scaling Data'!$F:$F,'NREL Scaling Data'!$B:$B,UPPER(About!$B$1),'NREL Scaling Data'!$E:$E,Calculations!$M127,'NREL Scaling Data'!$A:$A,S$3,'NREL Scaling Data'!$C:$C,Calculations!$L127,'NREL Scaling Data'!$D:$D,Calculations!$N127))/SUMIFS('NREL Scaling Data'!$F:$F,'NREL Scaling Data'!$B:$B,UPPER(About!$B$1),'NREL Scaling Data'!$E:$E,Calculations!$M127,'NREL Scaling Data'!$A:$A,S$3,'NREL Scaling Data'!$C:$C,Calculations!$L127,'NREL Scaling Data'!$D:$D,Calculations!$N127) + 1) * S127,0)</f>
        <v>0</v>
      </c>
      <c r="U127" s="45">
        <f>IFERROR(((SUMIFS('NREL Scaling Data'!$F:$F,'NREL Scaling Data'!$B:$B,UPPER(About!$B$1),'NREL Scaling Data'!$E:$E,Calculations!$M127,'NREL Scaling Data'!$A:$A,U$3,'NREL Scaling Data'!$C:$C,Calculations!$L127,'NREL Scaling Data'!$D:$D,Calculations!$N127)-SUMIFS('NREL Scaling Data'!$F:$F,'NREL Scaling Data'!$B:$B,UPPER(About!$B$1),'NREL Scaling Data'!$E:$E,Calculations!$M127,'NREL Scaling Data'!$A:$A,T$3,'NREL Scaling Data'!$C:$C,Calculations!$L127,'NREL Scaling Data'!$D:$D,Calculations!$N127))/SUMIFS('NREL Scaling Data'!$F:$F,'NREL Scaling Data'!$B:$B,UPPER(About!$B$1),'NREL Scaling Data'!$E:$E,Calculations!$M127,'NREL Scaling Data'!$A:$A,T$3,'NREL Scaling Data'!$C:$C,Calculations!$L127,'NREL Scaling Data'!$D:$D,Calculations!$N127) + 1) * T127,0)</f>
        <v>0</v>
      </c>
      <c r="V127" s="45">
        <f>IFERROR(((SUMIFS('NREL Scaling Data'!$F:$F,'NREL Scaling Data'!$B:$B,UPPER(About!$B$1),'NREL Scaling Data'!$E:$E,Calculations!$M127,'NREL Scaling Data'!$A:$A,V$3,'NREL Scaling Data'!$C:$C,Calculations!$L127,'NREL Scaling Data'!$D:$D,Calculations!$N127)-SUMIFS('NREL Scaling Data'!$F:$F,'NREL Scaling Data'!$B:$B,UPPER(About!$B$1),'NREL Scaling Data'!$E:$E,Calculations!$M127,'NREL Scaling Data'!$A:$A,U$3,'NREL Scaling Data'!$C:$C,Calculations!$L127,'NREL Scaling Data'!$D:$D,Calculations!$N127))/SUMIFS('NREL Scaling Data'!$F:$F,'NREL Scaling Data'!$B:$B,UPPER(About!$B$1),'NREL Scaling Data'!$E:$E,Calculations!$M127,'NREL Scaling Data'!$A:$A,U$3,'NREL Scaling Data'!$C:$C,Calculations!$L127,'NREL Scaling Data'!$D:$D,Calculations!$N127) + 1) * U127,0)</f>
        <v>0</v>
      </c>
      <c r="W127" s="45">
        <f>IFERROR(((SUMIFS('NREL Scaling Data'!$F:$F,'NREL Scaling Data'!$B:$B,UPPER(About!$B$1),'NREL Scaling Data'!$E:$E,Calculations!$M127,'NREL Scaling Data'!$A:$A,W$3,'NREL Scaling Data'!$C:$C,Calculations!$L127,'NREL Scaling Data'!$D:$D,Calculations!$N127)-SUMIFS('NREL Scaling Data'!$F:$F,'NREL Scaling Data'!$B:$B,UPPER(About!$B$1),'NREL Scaling Data'!$E:$E,Calculations!$M127,'NREL Scaling Data'!$A:$A,V$3,'NREL Scaling Data'!$C:$C,Calculations!$L127,'NREL Scaling Data'!$D:$D,Calculations!$N127))/SUMIFS('NREL Scaling Data'!$F:$F,'NREL Scaling Data'!$B:$B,UPPER(About!$B$1),'NREL Scaling Data'!$E:$E,Calculations!$M127,'NREL Scaling Data'!$A:$A,V$3,'NREL Scaling Data'!$C:$C,Calculations!$L127,'NREL Scaling Data'!$D:$D,Calculations!$N127) + 1) * V127,0)</f>
        <v>0</v>
      </c>
      <c r="X127" s="45">
        <f>IFERROR(((SUMIFS('NREL Scaling Data'!$F:$F,'NREL Scaling Data'!$B:$B,UPPER(About!$B$1),'NREL Scaling Data'!$E:$E,Calculations!$M127,'NREL Scaling Data'!$A:$A,X$3,'NREL Scaling Data'!$C:$C,Calculations!$L127,'NREL Scaling Data'!$D:$D,Calculations!$N127)-SUMIFS('NREL Scaling Data'!$F:$F,'NREL Scaling Data'!$B:$B,UPPER(About!$B$1),'NREL Scaling Data'!$E:$E,Calculations!$M127,'NREL Scaling Data'!$A:$A,W$3,'NREL Scaling Data'!$C:$C,Calculations!$L127,'NREL Scaling Data'!$D:$D,Calculations!$N127))/SUMIFS('NREL Scaling Data'!$F:$F,'NREL Scaling Data'!$B:$B,UPPER(About!$B$1),'NREL Scaling Data'!$E:$E,Calculations!$M127,'NREL Scaling Data'!$A:$A,W$3,'NREL Scaling Data'!$C:$C,Calculations!$L127,'NREL Scaling Data'!$D:$D,Calculations!$N127) + 1) * W127,0)</f>
        <v>0</v>
      </c>
      <c r="Y127" s="45">
        <f>IFERROR(((SUMIFS('NREL Scaling Data'!$F:$F,'NREL Scaling Data'!$B:$B,UPPER(About!$B$1),'NREL Scaling Data'!$E:$E,Calculations!$M127,'NREL Scaling Data'!$A:$A,Y$3,'NREL Scaling Data'!$C:$C,Calculations!$L127,'NREL Scaling Data'!$D:$D,Calculations!$N127)-SUMIFS('NREL Scaling Data'!$F:$F,'NREL Scaling Data'!$B:$B,UPPER(About!$B$1),'NREL Scaling Data'!$E:$E,Calculations!$M127,'NREL Scaling Data'!$A:$A,X$3,'NREL Scaling Data'!$C:$C,Calculations!$L127,'NREL Scaling Data'!$D:$D,Calculations!$N127))/SUMIFS('NREL Scaling Data'!$F:$F,'NREL Scaling Data'!$B:$B,UPPER(About!$B$1),'NREL Scaling Data'!$E:$E,Calculations!$M127,'NREL Scaling Data'!$A:$A,X$3,'NREL Scaling Data'!$C:$C,Calculations!$L127,'NREL Scaling Data'!$D:$D,Calculations!$N127) + 1) * X127,0)</f>
        <v>0</v>
      </c>
      <c r="Z127" s="45">
        <f>IFERROR(((SUMIFS('NREL Scaling Data'!$F:$F,'NREL Scaling Data'!$B:$B,UPPER(About!$B$1),'NREL Scaling Data'!$E:$E,Calculations!$M127,'NREL Scaling Data'!$A:$A,Z$3,'NREL Scaling Data'!$C:$C,Calculations!$L127,'NREL Scaling Data'!$D:$D,Calculations!$N127)-SUMIFS('NREL Scaling Data'!$F:$F,'NREL Scaling Data'!$B:$B,UPPER(About!$B$1),'NREL Scaling Data'!$E:$E,Calculations!$M127,'NREL Scaling Data'!$A:$A,Y$3,'NREL Scaling Data'!$C:$C,Calculations!$L127,'NREL Scaling Data'!$D:$D,Calculations!$N127))/SUMIFS('NREL Scaling Data'!$F:$F,'NREL Scaling Data'!$B:$B,UPPER(About!$B$1),'NREL Scaling Data'!$E:$E,Calculations!$M127,'NREL Scaling Data'!$A:$A,Y$3,'NREL Scaling Data'!$C:$C,Calculations!$L127,'NREL Scaling Data'!$D:$D,Calculations!$N127) + 1) * Y127,0)</f>
        <v>0</v>
      </c>
      <c r="AA127" s="45">
        <f>IFERROR(((SUMIFS('NREL Scaling Data'!$F:$F,'NREL Scaling Data'!$B:$B,UPPER(About!$B$1),'NREL Scaling Data'!$E:$E,Calculations!$M127,'NREL Scaling Data'!$A:$A,AA$3,'NREL Scaling Data'!$C:$C,Calculations!$L127,'NREL Scaling Data'!$D:$D,Calculations!$N127)-SUMIFS('NREL Scaling Data'!$F:$F,'NREL Scaling Data'!$B:$B,UPPER(About!$B$1),'NREL Scaling Data'!$E:$E,Calculations!$M127,'NREL Scaling Data'!$A:$A,Z$3,'NREL Scaling Data'!$C:$C,Calculations!$L127,'NREL Scaling Data'!$D:$D,Calculations!$N127))/SUMIFS('NREL Scaling Data'!$F:$F,'NREL Scaling Data'!$B:$B,UPPER(About!$B$1),'NREL Scaling Data'!$E:$E,Calculations!$M127,'NREL Scaling Data'!$A:$A,Z$3,'NREL Scaling Data'!$C:$C,Calculations!$L127,'NREL Scaling Data'!$D:$D,Calculations!$N127) + 1) * Z127,0)</f>
        <v>0</v>
      </c>
      <c r="AB127" s="45">
        <f>IFERROR(((SUMIFS('NREL Scaling Data'!$F:$F,'NREL Scaling Data'!$B:$B,UPPER(About!$B$1),'NREL Scaling Data'!$E:$E,Calculations!$M127,'NREL Scaling Data'!$A:$A,AB$3,'NREL Scaling Data'!$C:$C,Calculations!$L127,'NREL Scaling Data'!$D:$D,Calculations!$N127)-SUMIFS('NREL Scaling Data'!$F:$F,'NREL Scaling Data'!$B:$B,UPPER(About!$B$1),'NREL Scaling Data'!$E:$E,Calculations!$M127,'NREL Scaling Data'!$A:$A,AA$3,'NREL Scaling Data'!$C:$C,Calculations!$L127,'NREL Scaling Data'!$D:$D,Calculations!$N127))/SUMIFS('NREL Scaling Data'!$F:$F,'NREL Scaling Data'!$B:$B,UPPER(About!$B$1),'NREL Scaling Data'!$E:$E,Calculations!$M127,'NREL Scaling Data'!$A:$A,AA$3,'NREL Scaling Data'!$C:$C,Calculations!$L127,'NREL Scaling Data'!$D:$D,Calculations!$N127) + 1) * AA127,0)</f>
        <v>0</v>
      </c>
      <c r="AC127" s="45">
        <f>IFERROR(((SUMIFS('NREL Scaling Data'!$F:$F,'NREL Scaling Data'!$B:$B,UPPER(About!$B$1),'NREL Scaling Data'!$E:$E,Calculations!$M127,'NREL Scaling Data'!$A:$A,AC$3,'NREL Scaling Data'!$C:$C,Calculations!$L127,'NREL Scaling Data'!$D:$D,Calculations!$N127)-SUMIFS('NREL Scaling Data'!$F:$F,'NREL Scaling Data'!$B:$B,UPPER(About!$B$1),'NREL Scaling Data'!$E:$E,Calculations!$M127,'NREL Scaling Data'!$A:$A,AB$3,'NREL Scaling Data'!$C:$C,Calculations!$L127,'NREL Scaling Data'!$D:$D,Calculations!$N127))/SUMIFS('NREL Scaling Data'!$F:$F,'NREL Scaling Data'!$B:$B,UPPER(About!$B$1),'NREL Scaling Data'!$E:$E,Calculations!$M127,'NREL Scaling Data'!$A:$A,AB$3,'NREL Scaling Data'!$C:$C,Calculations!$L127,'NREL Scaling Data'!$D:$D,Calculations!$N127) + 1) * AB127,0)</f>
        <v>0</v>
      </c>
      <c r="AD127" s="45">
        <f>IFERROR(((SUMIFS('NREL Scaling Data'!$F:$F,'NREL Scaling Data'!$B:$B,UPPER(About!$B$1),'NREL Scaling Data'!$E:$E,Calculations!$M127,'NREL Scaling Data'!$A:$A,AD$3,'NREL Scaling Data'!$C:$C,Calculations!$L127,'NREL Scaling Data'!$D:$D,Calculations!$N127)-SUMIFS('NREL Scaling Data'!$F:$F,'NREL Scaling Data'!$B:$B,UPPER(About!$B$1),'NREL Scaling Data'!$E:$E,Calculations!$M127,'NREL Scaling Data'!$A:$A,AC$3,'NREL Scaling Data'!$C:$C,Calculations!$L127,'NREL Scaling Data'!$D:$D,Calculations!$N127))/SUMIFS('NREL Scaling Data'!$F:$F,'NREL Scaling Data'!$B:$B,UPPER(About!$B$1),'NREL Scaling Data'!$E:$E,Calculations!$M127,'NREL Scaling Data'!$A:$A,AC$3,'NREL Scaling Data'!$C:$C,Calculations!$L127,'NREL Scaling Data'!$D:$D,Calculations!$N127) + 1) * AC127,0)</f>
        <v>0</v>
      </c>
      <c r="AE127" s="45">
        <f>IFERROR(((SUMIFS('NREL Scaling Data'!$F:$F,'NREL Scaling Data'!$B:$B,UPPER(About!$B$1),'NREL Scaling Data'!$E:$E,Calculations!$M127,'NREL Scaling Data'!$A:$A,AE$3,'NREL Scaling Data'!$C:$C,Calculations!$L127,'NREL Scaling Data'!$D:$D,Calculations!$N127)-SUMIFS('NREL Scaling Data'!$F:$F,'NREL Scaling Data'!$B:$B,UPPER(About!$B$1),'NREL Scaling Data'!$E:$E,Calculations!$M127,'NREL Scaling Data'!$A:$A,AD$3,'NREL Scaling Data'!$C:$C,Calculations!$L127,'NREL Scaling Data'!$D:$D,Calculations!$N127))/SUMIFS('NREL Scaling Data'!$F:$F,'NREL Scaling Data'!$B:$B,UPPER(About!$B$1),'NREL Scaling Data'!$E:$E,Calculations!$M127,'NREL Scaling Data'!$A:$A,AD$3,'NREL Scaling Data'!$C:$C,Calculations!$L127,'NREL Scaling Data'!$D:$D,Calculations!$N127) + 1) * AD127,0)</f>
        <v>0</v>
      </c>
      <c r="AF127" s="45">
        <f>IFERROR(((SUMIFS('NREL Scaling Data'!$F:$F,'NREL Scaling Data'!$B:$B,UPPER(About!$B$1),'NREL Scaling Data'!$E:$E,Calculations!$M127,'NREL Scaling Data'!$A:$A,AF$3,'NREL Scaling Data'!$C:$C,Calculations!$L127,'NREL Scaling Data'!$D:$D,Calculations!$N127)-SUMIFS('NREL Scaling Data'!$F:$F,'NREL Scaling Data'!$B:$B,UPPER(About!$B$1),'NREL Scaling Data'!$E:$E,Calculations!$M127,'NREL Scaling Data'!$A:$A,AE$3,'NREL Scaling Data'!$C:$C,Calculations!$L127,'NREL Scaling Data'!$D:$D,Calculations!$N127))/SUMIFS('NREL Scaling Data'!$F:$F,'NREL Scaling Data'!$B:$B,UPPER(About!$B$1),'NREL Scaling Data'!$E:$E,Calculations!$M127,'NREL Scaling Data'!$A:$A,AE$3,'NREL Scaling Data'!$C:$C,Calculations!$L127,'NREL Scaling Data'!$D:$D,Calculations!$N127) + 1) * AE127,0)</f>
        <v>0</v>
      </c>
      <c r="AG127" s="45">
        <f>IFERROR(((SUMIFS('NREL Scaling Data'!$F:$F,'NREL Scaling Data'!$B:$B,UPPER(About!$B$1),'NREL Scaling Data'!$E:$E,Calculations!$M127,'NREL Scaling Data'!$A:$A,AG$3,'NREL Scaling Data'!$C:$C,Calculations!$L127,'NREL Scaling Data'!$D:$D,Calculations!$N127)-SUMIFS('NREL Scaling Data'!$F:$F,'NREL Scaling Data'!$B:$B,UPPER(About!$B$1),'NREL Scaling Data'!$E:$E,Calculations!$M127,'NREL Scaling Data'!$A:$A,AF$3,'NREL Scaling Data'!$C:$C,Calculations!$L127,'NREL Scaling Data'!$D:$D,Calculations!$N127))/SUMIFS('NREL Scaling Data'!$F:$F,'NREL Scaling Data'!$B:$B,UPPER(About!$B$1),'NREL Scaling Data'!$E:$E,Calculations!$M127,'NREL Scaling Data'!$A:$A,AF$3,'NREL Scaling Data'!$C:$C,Calculations!$L127,'NREL Scaling Data'!$D:$D,Calculations!$N127) + 1) * AF127,0)</f>
        <v>0</v>
      </c>
      <c r="AH127" s="45">
        <f>IFERROR(((SUMIFS('NREL Scaling Data'!$F:$F,'NREL Scaling Data'!$B:$B,UPPER(About!$B$1),'NREL Scaling Data'!$E:$E,Calculations!$M127,'NREL Scaling Data'!$A:$A,AH$3,'NREL Scaling Data'!$C:$C,Calculations!$L127,'NREL Scaling Data'!$D:$D,Calculations!$N127)-SUMIFS('NREL Scaling Data'!$F:$F,'NREL Scaling Data'!$B:$B,UPPER(About!$B$1),'NREL Scaling Data'!$E:$E,Calculations!$M127,'NREL Scaling Data'!$A:$A,AG$3,'NREL Scaling Data'!$C:$C,Calculations!$L127,'NREL Scaling Data'!$D:$D,Calculations!$N127))/SUMIFS('NREL Scaling Data'!$F:$F,'NREL Scaling Data'!$B:$B,UPPER(About!$B$1),'NREL Scaling Data'!$E:$E,Calculations!$M127,'NREL Scaling Data'!$A:$A,AG$3,'NREL Scaling Data'!$C:$C,Calculations!$L127,'NREL Scaling Data'!$D:$D,Calculations!$N127) + 1) * AG127,0)</f>
        <v>0</v>
      </c>
      <c r="AI127" s="45">
        <f>IFERROR(((SUMIFS('NREL Scaling Data'!$F:$F,'NREL Scaling Data'!$B:$B,UPPER(About!$B$1),'NREL Scaling Data'!$E:$E,Calculations!$M127,'NREL Scaling Data'!$A:$A,AI$3,'NREL Scaling Data'!$C:$C,Calculations!$L127,'NREL Scaling Data'!$D:$D,Calculations!$N127)-SUMIFS('NREL Scaling Data'!$F:$F,'NREL Scaling Data'!$B:$B,UPPER(About!$B$1),'NREL Scaling Data'!$E:$E,Calculations!$M127,'NREL Scaling Data'!$A:$A,AH$3,'NREL Scaling Data'!$C:$C,Calculations!$L127,'NREL Scaling Data'!$D:$D,Calculations!$N127))/SUMIFS('NREL Scaling Data'!$F:$F,'NREL Scaling Data'!$B:$B,UPPER(About!$B$1),'NREL Scaling Data'!$E:$E,Calculations!$M127,'NREL Scaling Data'!$A:$A,AH$3,'NREL Scaling Data'!$C:$C,Calculations!$L127,'NREL Scaling Data'!$D:$D,Calculations!$N127) + 1) * AH127,0)</f>
        <v>0</v>
      </c>
      <c r="AJ127" s="45">
        <f>IFERROR(((SUMIFS('NREL Scaling Data'!$F:$F,'NREL Scaling Data'!$B:$B,UPPER(About!$B$1),'NREL Scaling Data'!$E:$E,Calculations!$M127,'NREL Scaling Data'!$A:$A,AJ$3,'NREL Scaling Data'!$C:$C,Calculations!$L127,'NREL Scaling Data'!$D:$D,Calculations!$N127)-SUMIFS('NREL Scaling Data'!$F:$F,'NREL Scaling Data'!$B:$B,UPPER(About!$B$1),'NREL Scaling Data'!$E:$E,Calculations!$M127,'NREL Scaling Data'!$A:$A,AI$3,'NREL Scaling Data'!$C:$C,Calculations!$L127,'NREL Scaling Data'!$D:$D,Calculations!$N127))/SUMIFS('NREL Scaling Data'!$F:$F,'NREL Scaling Data'!$B:$B,UPPER(About!$B$1),'NREL Scaling Data'!$E:$E,Calculations!$M127,'NREL Scaling Data'!$A:$A,AI$3,'NREL Scaling Data'!$C:$C,Calculations!$L127,'NREL Scaling Data'!$D:$D,Calculations!$N127) + 1) * AI127,0)</f>
        <v>0</v>
      </c>
      <c r="AK127" s="45">
        <f>IFERROR(((SUMIFS('NREL Scaling Data'!$F:$F,'NREL Scaling Data'!$B:$B,UPPER(About!$B$1),'NREL Scaling Data'!$E:$E,Calculations!$M127,'NREL Scaling Data'!$A:$A,AK$3,'NREL Scaling Data'!$C:$C,Calculations!$L127,'NREL Scaling Data'!$D:$D,Calculations!$N127)-SUMIFS('NREL Scaling Data'!$F:$F,'NREL Scaling Data'!$B:$B,UPPER(About!$B$1),'NREL Scaling Data'!$E:$E,Calculations!$M127,'NREL Scaling Data'!$A:$A,AJ$3,'NREL Scaling Data'!$C:$C,Calculations!$L127,'NREL Scaling Data'!$D:$D,Calculations!$N127))/SUMIFS('NREL Scaling Data'!$F:$F,'NREL Scaling Data'!$B:$B,UPPER(About!$B$1),'NREL Scaling Data'!$E:$E,Calculations!$M127,'NREL Scaling Data'!$A:$A,AJ$3,'NREL Scaling Data'!$C:$C,Calculations!$L127,'NREL Scaling Data'!$D:$D,Calculations!$N127) + 1) * AJ127,0)</f>
        <v>0</v>
      </c>
      <c r="AL127" s="45">
        <f>IFERROR(((SUMIFS('NREL Scaling Data'!$F:$F,'NREL Scaling Data'!$B:$B,UPPER(About!$B$1),'NREL Scaling Data'!$E:$E,Calculations!$M127,'NREL Scaling Data'!$A:$A,AL$3,'NREL Scaling Data'!$C:$C,Calculations!$L127,'NREL Scaling Data'!$D:$D,Calculations!$N127)-SUMIFS('NREL Scaling Data'!$F:$F,'NREL Scaling Data'!$B:$B,UPPER(About!$B$1),'NREL Scaling Data'!$E:$E,Calculations!$M127,'NREL Scaling Data'!$A:$A,AK$3,'NREL Scaling Data'!$C:$C,Calculations!$L127,'NREL Scaling Data'!$D:$D,Calculations!$N127))/SUMIFS('NREL Scaling Data'!$F:$F,'NREL Scaling Data'!$B:$B,UPPER(About!$B$1),'NREL Scaling Data'!$E:$E,Calculations!$M127,'NREL Scaling Data'!$A:$A,AK$3,'NREL Scaling Data'!$C:$C,Calculations!$L127,'NREL Scaling Data'!$D:$D,Calculations!$N127) + 1) * AK127,0)</f>
        <v>0</v>
      </c>
      <c r="AM127" s="45">
        <f>IFERROR(((SUMIFS('NREL Scaling Data'!$F:$F,'NREL Scaling Data'!$B:$B,UPPER(About!$B$1),'NREL Scaling Data'!$E:$E,Calculations!$M127,'NREL Scaling Data'!$A:$A,AM$3,'NREL Scaling Data'!$C:$C,Calculations!$L127,'NREL Scaling Data'!$D:$D,Calculations!$N127)-SUMIFS('NREL Scaling Data'!$F:$F,'NREL Scaling Data'!$B:$B,UPPER(About!$B$1),'NREL Scaling Data'!$E:$E,Calculations!$M127,'NREL Scaling Data'!$A:$A,AL$3,'NREL Scaling Data'!$C:$C,Calculations!$L127,'NREL Scaling Data'!$D:$D,Calculations!$N127))/SUMIFS('NREL Scaling Data'!$F:$F,'NREL Scaling Data'!$B:$B,UPPER(About!$B$1),'NREL Scaling Data'!$E:$E,Calculations!$M127,'NREL Scaling Data'!$A:$A,AL$3,'NREL Scaling Data'!$C:$C,Calculations!$L127,'NREL Scaling Data'!$D:$D,Calculations!$N127) + 1) * AL127,0)</f>
        <v>0</v>
      </c>
      <c r="AN127" s="45">
        <f>IFERROR(((SUMIFS('NREL Scaling Data'!$F:$F,'NREL Scaling Data'!$B:$B,UPPER(About!$B$1),'NREL Scaling Data'!$E:$E,Calculations!$M127,'NREL Scaling Data'!$A:$A,AN$3,'NREL Scaling Data'!$C:$C,Calculations!$L127,'NREL Scaling Data'!$D:$D,Calculations!$N127)-SUMIFS('NREL Scaling Data'!$F:$F,'NREL Scaling Data'!$B:$B,UPPER(About!$B$1),'NREL Scaling Data'!$E:$E,Calculations!$M127,'NREL Scaling Data'!$A:$A,AM$3,'NREL Scaling Data'!$C:$C,Calculations!$L127,'NREL Scaling Data'!$D:$D,Calculations!$N127))/SUMIFS('NREL Scaling Data'!$F:$F,'NREL Scaling Data'!$B:$B,UPPER(About!$B$1),'NREL Scaling Data'!$E:$E,Calculations!$M127,'NREL Scaling Data'!$A:$A,AM$3,'NREL Scaling Data'!$C:$C,Calculations!$L127,'NREL Scaling Data'!$D:$D,Calculations!$N127) + 1) * AM127,0)</f>
        <v>0</v>
      </c>
      <c r="AO127" s="45">
        <f>IFERROR(((SUMIFS('NREL Scaling Data'!$F:$F,'NREL Scaling Data'!$B:$B,UPPER(About!$B$1),'NREL Scaling Data'!$E:$E,Calculations!$M127,'NREL Scaling Data'!$A:$A,AO$3,'NREL Scaling Data'!$C:$C,Calculations!$L127,'NREL Scaling Data'!$D:$D,Calculations!$N127)-SUMIFS('NREL Scaling Data'!$F:$F,'NREL Scaling Data'!$B:$B,UPPER(About!$B$1),'NREL Scaling Data'!$E:$E,Calculations!$M127,'NREL Scaling Data'!$A:$A,AN$3,'NREL Scaling Data'!$C:$C,Calculations!$L127,'NREL Scaling Data'!$D:$D,Calculations!$N127))/SUMIFS('NREL Scaling Data'!$F:$F,'NREL Scaling Data'!$B:$B,UPPER(About!$B$1),'NREL Scaling Data'!$E:$E,Calculations!$M127,'NREL Scaling Data'!$A:$A,AN$3,'NREL Scaling Data'!$C:$C,Calculations!$L127,'NREL Scaling Data'!$D:$D,Calculations!$N127) + 1) * AN127,0)</f>
        <v>0</v>
      </c>
      <c r="AP127" s="45">
        <f>IFERROR(((SUMIFS('NREL Scaling Data'!$F:$F,'NREL Scaling Data'!$B:$B,UPPER(About!$B$1),'NREL Scaling Data'!$E:$E,Calculations!$M127,'NREL Scaling Data'!$A:$A,AP$3,'NREL Scaling Data'!$C:$C,Calculations!$L127,'NREL Scaling Data'!$D:$D,Calculations!$N127)-SUMIFS('NREL Scaling Data'!$F:$F,'NREL Scaling Data'!$B:$B,UPPER(About!$B$1),'NREL Scaling Data'!$E:$E,Calculations!$M127,'NREL Scaling Data'!$A:$A,AO$3,'NREL Scaling Data'!$C:$C,Calculations!$L127,'NREL Scaling Data'!$D:$D,Calculations!$N127))/SUMIFS('NREL Scaling Data'!$F:$F,'NREL Scaling Data'!$B:$B,UPPER(About!$B$1),'NREL Scaling Data'!$E:$E,Calculations!$M127,'NREL Scaling Data'!$A:$A,AO$3,'NREL Scaling Data'!$C:$C,Calculations!$L127,'NREL Scaling Data'!$D:$D,Calculations!$N127) + 1) * AO127,0)</f>
        <v>0</v>
      </c>
      <c r="AQ127" s="45">
        <f>IFERROR(((SUMIFS('NREL Scaling Data'!$F:$F,'NREL Scaling Data'!$B:$B,UPPER(About!$B$1),'NREL Scaling Data'!$E:$E,Calculations!$M127,'NREL Scaling Data'!$A:$A,AQ$3,'NREL Scaling Data'!$C:$C,Calculations!$L127,'NREL Scaling Data'!$D:$D,Calculations!$N127)-SUMIFS('NREL Scaling Data'!$F:$F,'NREL Scaling Data'!$B:$B,UPPER(About!$B$1),'NREL Scaling Data'!$E:$E,Calculations!$M127,'NREL Scaling Data'!$A:$A,AP$3,'NREL Scaling Data'!$C:$C,Calculations!$L127,'NREL Scaling Data'!$D:$D,Calculations!$N127))/SUMIFS('NREL Scaling Data'!$F:$F,'NREL Scaling Data'!$B:$B,UPPER(About!$B$1),'NREL Scaling Data'!$E:$E,Calculations!$M127,'NREL Scaling Data'!$A:$A,AP$3,'NREL Scaling Data'!$C:$C,Calculations!$L127,'NREL Scaling Data'!$D:$D,Calculations!$N127) + 1) * AP127,0)</f>
        <v>0</v>
      </c>
      <c r="AR127" s="45">
        <f>IFERROR(((SUMIFS('NREL Scaling Data'!$F:$F,'NREL Scaling Data'!$B:$B,UPPER(About!$B$1),'NREL Scaling Data'!$E:$E,Calculations!$M127,'NREL Scaling Data'!$A:$A,AR$3,'NREL Scaling Data'!$C:$C,Calculations!$L127,'NREL Scaling Data'!$D:$D,Calculations!$N127)-SUMIFS('NREL Scaling Data'!$F:$F,'NREL Scaling Data'!$B:$B,UPPER(About!$B$1),'NREL Scaling Data'!$E:$E,Calculations!$M127,'NREL Scaling Data'!$A:$A,AQ$3,'NREL Scaling Data'!$C:$C,Calculations!$L127,'NREL Scaling Data'!$D:$D,Calculations!$N127))/SUMIFS('NREL Scaling Data'!$F:$F,'NREL Scaling Data'!$B:$B,UPPER(About!$B$1),'NREL Scaling Data'!$E:$E,Calculations!$M127,'NREL Scaling Data'!$A:$A,AQ$3,'NREL Scaling Data'!$C:$C,Calculations!$L127,'NREL Scaling Data'!$D:$D,Calculations!$N127) + 1) * AQ127,0)</f>
        <v>0</v>
      </c>
      <c r="AS127" s="45">
        <f>IFERROR(((SUMIFS('NREL Scaling Data'!$F:$F,'NREL Scaling Data'!$B:$B,UPPER(About!$B$1),'NREL Scaling Data'!$E:$E,Calculations!$M127,'NREL Scaling Data'!$A:$A,AS$3,'NREL Scaling Data'!$C:$C,Calculations!$L127,'NREL Scaling Data'!$D:$D,Calculations!$N127)-SUMIFS('NREL Scaling Data'!$F:$F,'NREL Scaling Data'!$B:$B,UPPER(About!$B$1),'NREL Scaling Data'!$E:$E,Calculations!$M127,'NREL Scaling Data'!$A:$A,AR$3,'NREL Scaling Data'!$C:$C,Calculations!$L127,'NREL Scaling Data'!$D:$D,Calculations!$N127))/SUMIFS('NREL Scaling Data'!$F:$F,'NREL Scaling Data'!$B:$B,UPPER(About!$B$1),'NREL Scaling Data'!$E:$E,Calculations!$M127,'NREL Scaling Data'!$A:$A,AR$3,'NREL Scaling Data'!$C:$C,Calculations!$L127,'NREL Scaling Data'!$D:$D,Calculations!$N127) + 1) * AR127,0)</f>
        <v>0</v>
      </c>
      <c r="AT127" s="45">
        <f>IFERROR(((SUMIFS('NREL Scaling Data'!$F:$F,'NREL Scaling Data'!$B:$B,UPPER(About!$B$1),'NREL Scaling Data'!$E:$E,Calculations!$M127,'NREL Scaling Data'!$A:$A,AT$3,'NREL Scaling Data'!$C:$C,Calculations!$L127,'NREL Scaling Data'!$D:$D,Calculations!$N127)-SUMIFS('NREL Scaling Data'!$F:$F,'NREL Scaling Data'!$B:$B,UPPER(About!$B$1),'NREL Scaling Data'!$E:$E,Calculations!$M127,'NREL Scaling Data'!$A:$A,AS$3,'NREL Scaling Data'!$C:$C,Calculations!$L127,'NREL Scaling Data'!$D:$D,Calculations!$N127))/SUMIFS('NREL Scaling Data'!$F:$F,'NREL Scaling Data'!$B:$B,UPPER(About!$B$1),'NREL Scaling Data'!$E:$E,Calculations!$M127,'NREL Scaling Data'!$A:$A,AS$3,'NREL Scaling Data'!$C:$C,Calculations!$L127,'NREL Scaling Data'!$D:$D,Calculations!$N127) + 1) * AS127,0)</f>
        <v>0</v>
      </c>
    </row>
    <row r="128" spans="6:46">
      <c r="I128" s="12" t="s">
        <v>1084</v>
      </c>
      <c r="J128" s="209">
        <f>IFERROR(SUMIFS('NREL Scaling Data'!F:F,'NREL Scaling Data'!B:B,UPPER(About!$B$1),'NREL Scaling Data'!E:E,Calculations!M128,'NREL Scaling Data'!A:A, 2021,'NREL Scaling Data'!C:C,Calculations!L128,'NREL Scaling Data'!D:D,Calculations!N128) / SUMIFS('NREL Scaling Data'!F:F,'NREL Scaling Data'!B:B,UPPER(About!$B$1),'NREL Scaling Data'!A:A, 2021,'NREL Scaling Data'!C:C,Calculations!L128,'NREL Scaling Data'!D:D,Calculations!N128),0)</f>
        <v>0</v>
      </c>
      <c r="K128" s="210">
        <f t="shared" si="26"/>
        <v>5.7633672610931462E-2</v>
      </c>
      <c r="L128" s="209" t="s">
        <v>1022</v>
      </c>
      <c r="M128" s="12" t="s">
        <v>1016</v>
      </c>
      <c r="N128" s="1" t="s">
        <v>1079</v>
      </c>
      <c r="O128" s="7">
        <f t="shared" si="27"/>
        <v>0</v>
      </c>
      <c r="P128" s="7">
        <f t="shared" si="28"/>
        <v>0</v>
      </c>
      <c r="Q128" s="45">
        <f>SUMIFS('SEDS 2021'!$F$23:$F$40,'SEDS 2021'!E$23:E$40,Calculations!L128,'SEDS 2021'!D$23:D$40,Calculations!N128)*J128*K128</f>
        <v>0</v>
      </c>
      <c r="R128" s="45">
        <f>IFERROR(((SUMIFS('NREL Scaling Data'!$F:$F,'NREL Scaling Data'!$B:$B,UPPER(About!$B$1),'NREL Scaling Data'!$E:$E,Calculations!$M128,'NREL Scaling Data'!$A:$A,R$3,'NREL Scaling Data'!$C:$C,Calculations!$L128,'NREL Scaling Data'!$D:$D,Calculations!$N128)-SUMIFS('NREL Scaling Data'!$F:$F,'NREL Scaling Data'!$B:$B,UPPER(About!$B$1),'NREL Scaling Data'!$E:$E,Calculations!$M128,'NREL Scaling Data'!$A:$A,Q$3,'NREL Scaling Data'!$C:$C,Calculations!$L128,'NREL Scaling Data'!$D:$D,Calculations!$N128))/SUMIFS('NREL Scaling Data'!$F:$F,'NREL Scaling Data'!$B:$B,UPPER(About!$B$1),'NREL Scaling Data'!$E:$E,Calculations!$M128,'NREL Scaling Data'!$A:$A,Q$3,'NREL Scaling Data'!$C:$C,Calculations!$L128,'NREL Scaling Data'!$D:$D,Calculations!$N128) + 1) * Q128,0)</f>
        <v>0</v>
      </c>
      <c r="S128" s="45">
        <f>IFERROR(((SUMIFS('NREL Scaling Data'!$F:$F,'NREL Scaling Data'!$B:$B,UPPER(About!$B$1),'NREL Scaling Data'!$E:$E,Calculations!$M128,'NREL Scaling Data'!$A:$A,S$3,'NREL Scaling Data'!$C:$C,Calculations!$L128,'NREL Scaling Data'!$D:$D,Calculations!$N128)-SUMIFS('NREL Scaling Data'!$F:$F,'NREL Scaling Data'!$B:$B,UPPER(About!$B$1),'NREL Scaling Data'!$E:$E,Calculations!$M128,'NREL Scaling Data'!$A:$A,R$3,'NREL Scaling Data'!$C:$C,Calculations!$L128,'NREL Scaling Data'!$D:$D,Calculations!$N128))/SUMIFS('NREL Scaling Data'!$F:$F,'NREL Scaling Data'!$B:$B,UPPER(About!$B$1),'NREL Scaling Data'!$E:$E,Calculations!$M128,'NREL Scaling Data'!$A:$A,R$3,'NREL Scaling Data'!$C:$C,Calculations!$L128,'NREL Scaling Data'!$D:$D,Calculations!$N128) + 1) * R128,0)</f>
        <v>0</v>
      </c>
      <c r="T128" s="45">
        <f>IFERROR(((SUMIFS('NREL Scaling Data'!$F:$F,'NREL Scaling Data'!$B:$B,UPPER(About!$B$1),'NREL Scaling Data'!$E:$E,Calculations!$M128,'NREL Scaling Data'!$A:$A,T$3,'NREL Scaling Data'!$C:$C,Calculations!$L128,'NREL Scaling Data'!$D:$D,Calculations!$N128)-SUMIFS('NREL Scaling Data'!$F:$F,'NREL Scaling Data'!$B:$B,UPPER(About!$B$1),'NREL Scaling Data'!$E:$E,Calculations!$M128,'NREL Scaling Data'!$A:$A,S$3,'NREL Scaling Data'!$C:$C,Calculations!$L128,'NREL Scaling Data'!$D:$D,Calculations!$N128))/SUMIFS('NREL Scaling Data'!$F:$F,'NREL Scaling Data'!$B:$B,UPPER(About!$B$1),'NREL Scaling Data'!$E:$E,Calculations!$M128,'NREL Scaling Data'!$A:$A,S$3,'NREL Scaling Data'!$C:$C,Calculations!$L128,'NREL Scaling Data'!$D:$D,Calculations!$N128) + 1) * S128,0)</f>
        <v>0</v>
      </c>
      <c r="U128" s="45">
        <f>IFERROR(((SUMIFS('NREL Scaling Data'!$F:$F,'NREL Scaling Data'!$B:$B,UPPER(About!$B$1),'NREL Scaling Data'!$E:$E,Calculations!$M128,'NREL Scaling Data'!$A:$A,U$3,'NREL Scaling Data'!$C:$C,Calculations!$L128,'NREL Scaling Data'!$D:$D,Calculations!$N128)-SUMIFS('NREL Scaling Data'!$F:$F,'NREL Scaling Data'!$B:$B,UPPER(About!$B$1),'NREL Scaling Data'!$E:$E,Calculations!$M128,'NREL Scaling Data'!$A:$A,T$3,'NREL Scaling Data'!$C:$C,Calculations!$L128,'NREL Scaling Data'!$D:$D,Calculations!$N128))/SUMIFS('NREL Scaling Data'!$F:$F,'NREL Scaling Data'!$B:$B,UPPER(About!$B$1),'NREL Scaling Data'!$E:$E,Calculations!$M128,'NREL Scaling Data'!$A:$A,T$3,'NREL Scaling Data'!$C:$C,Calculations!$L128,'NREL Scaling Data'!$D:$D,Calculations!$N128) + 1) * T128,0)</f>
        <v>0</v>
      </c>
      <c r="V128" s="45">
        <f>IFERROR(((SUMIFS('NREL Scaling Data'!$F:$F,'NREL Scaling Data'!$B:$B,UPPER(About!$B$1),'NREL Scaling Data'!$E:$E,Calculations!$M128,'NREL Scaling Data'!$A:$A,V$3,'NREL Scaling Data'!$C:$C,Calculations!$L128,'NREL Scaling Data'!$D:$D,Calculations!$N128)-SUMIFS('NREL Scaling Data'!$F:$F,'NREL Scaling Data'!$B:$B,UPPER(About!$B$1),'NREL Scaling Data'!$E:$E,Calculations!$M128,'NREL Scaling Data'!$A:$A,U$3,'NREL Scaling Data'!$C:$C,Calculations!$L128,'NREL Scaling Data'!$D:$D,Calculations!$N128))/SUMIFS('NREL Scaling Data'!$F:$F,'NREL Scaling Data'!$B:$B,UPPER(About!$B$1),'NREL Scaling Data'!$E:$E,Calculations!$M128,'NREL Scaling Data'!$A:$A,U$3,'NREL Scaling Data'!$C:$C,Calculations!$L128,'NREL Scaling Data'!$D:$D,Calculations!$N128) + 1) * U128,0)</f>
        <v>0</v>
      </c>
      <c r="W128" s="45">
        <f>IFERROR(((SUMIFS('NREL Scaling Data'!$F:$F,'NREL Scaling Data'!$B:$B,UPPER(About!$B$1),'NREL Scaling Data'!$E:$E,Calculations!$M128,'NREL Scaling Data'!$A:$A,W$3,'NREL Scaling Data'!$C:$C,Calculations!$L128,'NREL Scaling Data'!$D:$D,Calculations!$N128)-SUMIFS('NREL Scaling Data'!$F:$F,'NREL Scaling Data'!$B:$B,UPPER(About!$B$1),'NREL Scaling Data'!$E:$E,Calculations!$M128,'NREL Scaling Data'!$A:$A,V$3,'NREL Scaling Data'!$C:$C,Calculations!$L128,'NREL Scaling Data'!$D:$D,Calculations!$N128))/SUMIFS('NREL Scaling Data'!$F:$F,'NREL Scaling Data'!$B:$B,UPPER(About!$B$1),'NREL Scaling Data'!$E:$E,Calculations!$M128,'NREL Scaling Data'!$A:$A,V$3,'NREL Scaling Data'!$C:$C,Calculations!$L128,'NREL Scaling Data'!$D:$D,Calculations!$N128) + 1) * V128,0)</f>
        <v>0</v>
      </c>
      <c r="X128" s="45">
        <f>IFERROR(((SUMIFS('NREL Scaling Data'!$F:$F,'NREL Scaling Data'!$B:$B,UPPER(About!$B$1),'NREL Scaling Data'!$E:$E,Calculations!$M128,'NREL Scaling Data'!$A:$A,X$3,'NREL Scaling Data'!$C:$C,Calculations!$L128,'NREL Scaling Data'!$D:$D,Calculations!$N128)-SUMIFS('NREL Scaling Data'!$F:$F,'NREL Scaling Data'!$B:$B,UPPER(About!$B$1),'NREL Scaling Data'!$E:$E,Calculations!$M128,'NREL Scaling Data'!$A:$A,W$3,'NREL Scaling Data'!$C:$C,Calculations!$L128,'NREL Scaling Data'!$D:$D,Calculations!$N128))/SUMIFS('NREL Scaling Data'!$F:$F,'NREL Scaling Data'!$B:$B,UPPER(About!$B$1),'NREL Scaling Data'!$E:$E,Calculations!$M128,'NREL Scaling Data'!$A:$A,W$3,'NREL Scaling Data'!$C:$C,Calculations!$L128,'NREL Scaling Data'!$D:$D,Calculations!$N128) + 1) * W128,0)</f>
        <v>0</v>
      </c>
      <c r="Y128" s="45">
        <f>IFERROR(((SUMIFS('NREL Scaling Data'!$F:$F,'NREL Scaling Data'!$B:$B,UPPER(About!$B$1),'NREL Scaling Data'!$E:$E,Calculations!$M128,'NREL Scaling Data'!$A:$A,Y$3,'NREL Scaling Data'!$C:$C,Calculations!$L128,'NREL Scaling Data'!$D:$D,Calculations!$N128)-SUMIFS('NREL Scaling Data'!$F:$F,'NREL Scaling Data'!$B:$B,UPPER(About!$B$1),'NREL Scaling Data'!$E:$E,Calculations!$M128,'NREL Scaling Data'!$A:$A,X$3,'NREL Scaling Data'!$C:$C,Calculations!$L128,'NREL Scaling Data'!$D:$D,Calculations!$N128))/SUMIFS('NREL Scaling Data'!$F:$F,'NREL Scaling Data'!$B:$B,UPPER(About!$B$1),'NREL Scaling Data'!$E:$E,Calculations!$M128,'NREL Scaling Data'!$A:$A,X$3,'NREL Scaling Data'!$C:$C,Calculations!$L128,'NREL Scaling Data'!$D:$D,Calculations!$N128) + 1) * X128,0)</f>
        <v>0</v>
      </c>
      <c r="Z128" s="45">
        <f>IFERROR(((SUMIFS('NREL Scaling Data'!$F:$F,'NREL Scaling Data'!$B:$B,UPPER(About!$B$1),'NREL Scaling Data'!$E:$E,Calculations!$M128,'NREL Scaling Data'!$A:$A,Z$3,'NREL Scaling Data'!$C:$C,Calculations!$L128,'NREL Scaling Data'!$D:$D,Calculations!$N128)-SUMIFS('NREL Scaling Data'!$F:$F,'NREL Scaling Data'!$B:$B,UPPER(About!$B$1),'NREL Scaling Data'!$E:$E,Calculations!$M128,'NREL Scaling Data'!$A:$A,Y$3,'NREL Scaling Data'!$C:$C,Calculations!$L128,'NREL Scaling Data'!$D:$D,Calculations!$N128))/SUMIFS('NREL Scaling Data'!$F:$F,'NREL Scaling Data'!$B:$B,UPPER(About!$B$1),'NREL Scaling Data'!$E:$E,Calculations!$M128,'NREL Scaling Data'!$A:$A,Y$3,'NREL Scaling Data'!$C:$C,Calculations!$L128,'NREL Scaling Data'!$D:$D,Calculations!$N128) + 1) * Y128,0)</f>
        <v>0</v>
      </c>
      <c r="AA128" s="45">
        <f>IFERROR(((SUMIFS('NREL Scaling Data'!$F:$F,'NREL Scaling Data'!$B:$B,UPPER(About!$B$1),'NREL Scaling Data'!$E:$E,Calculations!$M128,'NREL Scaling Data'!$A:$A,AA$3,'NREL Scaling Data'!$C:$C,Calculations!$L128,'NREL Scaling Data'!$D:$D,Calculations!$N128)-SUMIFS('NREL Scaling Data'!$F:$F,'NREL Scaling Data'!$B:$B,UPPER(About!$B$1),'NREL Scaling Data'!$E:$E,Calculations!$M128,'NREL Scaling Data'!$A:$A,Z$3,'NREL Scaling Data'!$C:$C,Calculations!$L128,'NREL Scaling Data'!$D:$D,Calculations!$N128))/SUMIFS('NREL Scaling Data'!$F:$F,'NREL Scaling Data'!$B:$B,UPPER(About!$B$1),'NREL Scaling Data'!$E:$E,Calculations!$M128,'NREL Scaling Data'!$A:$A,Z$3,'NREL Scaling Data'!$C:$C,Calculations!$L128,'NREL Scaling Data'!$D:$D,Calculations!$N128) + 1) * Z128,0)</f>
        <v>0</v>
      </c>
      <c r="AB128" s="45">
        <f>IFERROR(((SUMIFS('NREL Scaling Data'!$F:$F,'NREL Scaling Data'!$B:$B,UPPER(About!$B$1),'NREL Scaling Data'!$E:$E,Calculations!$M128,'NREL Scaling Data'!$A:$A,AB$3,'NREL Scaling Data'!$C:$C,Calculations!$L128,'NREL Scaling Data'!$D:$D,Calculations!$N128)-SUMIFS('NREL Scaling Data'!$F:$F,'NREL Scaling Data'!$B:$B,UPPER(About!$B$1),'NREL Scaling Data'!$E:$E,Calculations!$M128,'NREL Scaling Data'!$A:$A,AA$3,'NREL Scaling Data'!$C:$C,Calculations!$L128,'NREL Scaling Data'!$D:$D,Calculations!$N128))/SUMIFS('NREL Scaling Data'!$F:$F,'NREL Scaling Data'!$B:$B,UPPER(About!$B$1),'NREL Scaling Data'!$E:$E,Calculations!$M128,'NREL Scaling Data'!$A:$A,AA$3,'NREL Scaling Data'!$C:$C,Calculations!$L128,'NREL Scaling Data'!$D:$D,Calculations!$N128) + 1) * AA128,0)</f>
        <v>0</v>
      </c>
      <c r="AC128" s="45">
        <f>IFERROR(((SUMIFS('NREL Scaling Data'!$F:$F,'NREL Scaling Data'!$B:$B,UPPER(About!$B$1),'NREL Scaling Data'!$E:$E,Calculations!$M128,'NREL Scaling Data'!$A:$A,AC$3,'NREL Scaling Data'!$C:$C,Calculations!$L128,'NREL Scaling Data'!$D:$D,Calculations!$N128)-SUMIFS('NREL Scaling Data'!$F:$F,'NREL Scaling Data'!$B:$B,UPPER(About!$B$1),'NREL Scaling Data'!$E:$E,Calculations!$M128,'NREL Scaling Data'!$A:$A,AB$3,'NREL Scaling Data'!$C:$C,Calculations!$L128,'NREL Scaling Data'!$D:$D,Calculations!$N128))/SUMIFS('NREL Scaling Data'!$F:$F,'NREL Scaling Data'!$B:$B,UPPER(About!$B$1),'NREL Scaling Data'!$E:$E,Calculations!$M128,'NREL Scaling Data'!$A:$A,AB$3,'NREL Scaling Data'!$C:$C,Calculations!$L128,'NREL Scaling Data'!$D:$D,Calculations!$N128) + 1) * AB128,0)</f>
        <v>0</v>
      </c>
      <c r="AD128" s="45">
        <f>IFERROR(((SUMIFS('NREL Scaling Data'!$F:$F,'NREL Scaling Data'!$B:$B,UPPER(About!$B$1),'NREL Scaling Data'!$E:$E,Calculations!$M128,'NREL Scaling Data'!$A:$A,AD$3,'NREL Scaling Data'!$C:$C,Calculations!$L128,'NREL Scaling Data'!$D:$D,Calculations!$N128)-SUMIFS('NREL Scaling Data'!$F:$F,'NREL Scaling Data'!$B:$B,UPPER(About!$B$1),'NREL Scaling Data'!$E:$E,Calculations!$M128,'NREL Scaling Data'!$A:$A,AC$3,'NREL Scaling Data'!$C:$C,Calculations!$L128,'NREL Scaling Data'!$D:$D,Calculations!$N128))/SUMIFS('NREL Scaling Data'!$F:$F,'NREL Scaling Data'!$B:$B,UPPER(About!$B$1),'NREL Scaling Data'!$E:$E,Calculations!$M128,'NREL Scaling Data'!$A:$A,AC$3,'NREL Scaling Data'!$C:$C,Calculations!$L128,'NREL Scaling Data'!$D:$D,Calculations!$N128) + 1) * AC128,0)</f>
        <v>0</v>
      </c>
      <c r="AE128" s="45">
        <f>IFERROR(((SUMIFS('NREL Scaling Data'!$F:$F,'NREL Scaling Data'!$B:$B,UPPER(About!$B$1),'NREL Scaling Data'!$E:$E,Calculations!$M128,'NREL Scaling Data'!$A:$A,AE$3,'NREL Scaling Data'!$C:$C,Calculations!$L128,'NREL Scaling Data'!$D:$D,Calculations!$N128)-SUMIFS('NREL Scaling Data'!$F:$F,'NREL Scaling Data'!$B:$B,UPPER(About!$B$1),'NREL Scaling Data'!$E:$E,Calculations!$M128,'NREL Scaling Data'!$A:$A,AD$3,'NREL Scaling Data'!$C:$C,Calculations!$L128,'NREL Scaling Data'!$D:$D,Calculations!$N128))/SUMIFS('NREL Scaling Data'!$F:$F,'NREL Scaling Data'!$B:$B,UPPER(About!$B$1),'NREL Scaling Data'!$E:$E,Calculations!$M128,'NREL Scaling Data'!$A:$A,AD$3,'NREL Scaling Data'!$C:$C,Calculations!$L128,'NREL Scaling Data'!$D:$D,Calculations!$N128) + 1) * AD128,0)</f>
        <v>0</v>
      </c>
      <c r="AF128" s="45">
        <f>IFERROR(((SUMIFS('NREL Scaling Data'!$F:$F,'NREL Scaling Data'!$B:$B,UPPER(About!$B$1),'NREL Scaling Data'!$E:$E,Calculations!$M128,'NREL Scaling Data'!$A:$A,AF$3,'NREL Scaling Data'!$C:$C,Calculations!$L128,'NREL Scaling Data'!$D:$D,Calculations!$N128)-SUMIFS('NREL Scaling Data'!$F:$F,'NREL Scaling Data'!$B:$B,UPPER(About!$B$1),'NREL Scaling Data'!$E:$E,Calculations!$M128,'NREL Scaling Data'!$A:$A,AE$3,'NREL Scaling Data'!$C:$C,Calculations!$L128,'NREL Scaling Data'!$D:$D,Calculations!$N128))/SUMIFS('NREL Scaling Data'!$F:$F,'NREL Scaling Data'!$B:$B,UPPER(About!$B$1),'NREL Scaling Data'!$E:$E,Calculations!$M128,'NREL Scaling Data'!$A:$A,AE$3,'NREL Scaling Data'!$C:$C,Calculations!$L128,'NREL Scaling Data'!$D:$D,Calculations!$N128) + 1) * AE128,0)</f>
        <v>0</v>
      </c>
      <c r="AG128" s="45">
        <f>IFERROR(((SUMIFS('NREL Scaling Data'!$F:$F,'NREL Scaling Data'!$B:$B,UPPER(About!$B$1),'NREL Scaling Data'!$E:$E,Calculations!$M128,'NREL Scaling Data'!$A:$A,AG$3,'NREL Scaling Data'!$C:$C,Calculations!$L128,'NREL Scaling Data'!$D:$D,Calculations!$N128)-SUMIFS('NREL Scaling Data'!$F:$F,'NREL Scaling Data'!$B:$B,UPPER(About!$B$1),'NREL Scaling Data'!$E:$E,Calculations!$M128,'NREL Scaling Data'!$A:$A,AF$3,'NREL Scaling Data'!$C:$C,Calculations!$L128,'NREL Scaling Data'!$D:$D,Calculations!$N128))/SUMIFS('NREL Scaling Data'!$F:$F,'NREL Scaling Data'!$B:$B,UPPER(About!$B$1),'NREL Scaling Data'!$E:$E,Calculations!$M128,'NREL Scaling Data'!$A:$A,AF$3,'NREL Scaling Data'!$C:$C,Calculations!$L128,'NREL Scaling Data'!$D:$D,Calculations!$N128) + 1) * AF128,0)</f>
        <v>0</v>
      </c>
      <c r="AH128" s="45">
        <f>IFERROR(((SUMIFS('NREL Scaling Data'!$F:$F,'NREL Scaling Data'!$B:$B,UPPER(About!$B$1),'NREL Scaling Data'!$E:$E,Calculations!$M128,'NREL Scaling Data'!$A:$A,AH$3,'NREL Scaling Data'!$C:$C,Calculations!$L128,'NREL Scaling Data'!$D:$D,Calculations!$N128)-SUMIFS('NREL Scaling Data'!$F:$F,'NREL Scaling Data'!$B:$B,UPPER(About!$B$1),'NREL Scaling Data'!$E:$E,Calculations!$M128,'NREL Scaling Data'!$A:$A,AG$3,'NREL Scaling Data'!$C:$C,Calculations!$L128,'NREL Scaling Data'!$D:$D,Calculations!$N128))/SUMIFS('NREL Scaling Data'!$F:$F,'NREL Scaling Data'!$B:$B,UPPER(About!$B$1),'NREL Scaling Data'!$E:$E,Calculations!$M128,'NREL Scaling Data'!$A:$A,AG$3,'NREL Scaling Data'!$C:$C,Calculations!$L128,'NREL Scaling Data'!$D:$D,Calculations!$N128) + 1) * AG128,0)</f>
        <v>0</v>
      </c>
      <c r="AI128" s="45">
        <f>IFERROR(((SUMIFS('NREL Scaling Data'!$F:$F,'NREL Scaling Data'!$B:$B,UPPER(About!$B$1),'NREL Scaling Data'!$E:$E,Calculations!$M128,'NREL Scaling Data'!$A:$A,AI$3,'NREL Scaling Data'!$C:$C,Calculations!$L128,'NREL Scaling Data'!$D:$D,Calculations!$N128)-SUMIFS('NREL Scaling Data'!$F:$F,'NREL Scaling Data'!$B:$B,UPPER(About!$B$1),'NREL Scaling Data'!$E:$E,Calculations!$M128,'NREL Scaling Data'!$A:$A,AH$3,'NREL Scaling Data'!$C:$C,Calculations!$L128,'NREL Scaling Data'!$D:$D,Calculations!$N128))/SUMIFS('NREL Scaling Data'!$F:$F,'NREL Scaling Data'!$B:$B,UPPER(About!$B$1),'NREL Scaling Data'!$E:$E,Calculations!$M128,'NREL Scaling Data'!$A:$A,AH$3,'NREL Scaling Data'!$C:$C,Calculations!$L128,'NREL Scaling Data'!$D:$D,Calculations!$N128) + 1) * AH128,0)</f>
        <v>0</v>
      </c>
      <c r="AJ128" s="45">
        <f>IFERROR(((SUMIFS('NREL Scaling Data'!$F:$F,'NREL Scaling Data'!$B:$B,UPPER(About!$B$1),'NREL Scaling Data'!$E:$E,Calculations!$M128,'NREL Scaling Data'!$A:$A,AJ$3,'NREL Scaling Data'!$C:$C,Calculations!$L128,'NREL Scaling Data'!$D:$D,Calculations!$N128)-SUMIFS('NREL Scaling Data'!$F:$F,'NREL Scaling Data'!$B:$B,UPPER(About!$B$1),'NREL Scaling Data'!$E:$E,Calculations!$M128,'NREL Scaling Data'!$A:$A,AI$3,'NREL Scaling Data'!$C:$C,Calculations!$L128,'NREL Scaling Data'!$D:$D,Calculations!$N128))/SUMIFS('NREL Scaling Data'!$F:$F,'NREL Scaling Data'!$B:$B,UPPER(About!$B$1),'NREL Scaling Data'!$E:$E,Calculations!$M128,'NREL Scaling Data'!$A:$A,AI$3,'NREL Scaling Data'!$C:$C,Calculations!$L128,'NREL Scaling Data'!$D:$D,Calculations!$N128) + 1) * AI128,0)</f>
        <v>0</v>
      </c>
      <c r="AK128" s="45">
        <f>IFERROR(((SUMIFS('NREL Scaling Data'!$F:$F,'NREL Scaling Data'!$B:$B,UPPER(About!$B$1),'NREL Scaling Data'!$E:$E,Calculations!$M128,'NREL Scaling Data'!$A:$A,AK$3,'NREL Scaling Data'!$C:$C,Calculations!$L128,'NREL Scaling Data'!$D:$D,Calculations!$N128)-SUMIFS('NREL Scaling Data'!$F:$F,'NREL Scaling Data'!$B:$B,UPPER(About!$B$1),'NREL Scaling Data'!$E:$E,Calculations!$M128,'NREL Scaling Data'!$A:$A,AJ$3,'NREL Scaling Data'!$C:$C,Calculations!$L128,'NREL Scaling Data'!$D:$D,Calculations!$N128))/SUMIFS('NREL Scaling Data'!$F:$F,'NREL Scaling Data'!$B:$B,UPPER(About!$B$1),'NREL Scaling Data'!$E:$E,Calculations!$M128,'NREL Scaling Data'!$A:$A,AJ$3,'NREL Scaling Data'!$C:$C,Calculations!$L128,'NREL Scaling Data'!$D:$D,Calculations!$N128) + 1) * AJ128,0)</f>
        <v>0</v>
      </c>
      <c r="AL128" s="45">
        <f>IFERROR(((SUMIFS('NREL Scaling Data'!$F:$F,'NREL Scaling Data'!$B:$B,UPPER(About!$B$1),'NREL Scaling Data'!$E:$E,Calculations!$M128,'NREL Scaling Data'!$A:$A,AL$3,'NREL Scaling Data'!$C:$C,Calculations!$L128,'NREL Scaling Data'!$D:$D,Calculations!$N128)-SUMIFS('NREL Scaling Data'!$F:$F,'NREL Scaling Data'!$B:$B,UPPER(About!$B$1),'NREL Scaling Data'!$E:$E,Calculations!$M128,'NREL Scaling Data'!$A:$A,AK$3,'NREL Scaling Data'!$C:$C,Calculations!$L128,'NREL Scaling Data'!$D:$D,Calculations!$N128))/SUMIFS('NREL Scaling Data'!$F:$F,'NREL Scaling Data'!$B:$B,UPPER(About!$B$1),'NREL Scaling Data'!$E:$E,Calculations!$M128,'NREL Scaling Data'!$A:$A,AK$3,'NREL Scaling Data'!$C:$C,Calculations!$L128,'NREL Scaling Data'!$D:$D,Calculations!$N128) + 1) * AK128,0)</f>
        <v>0</v>
      </c>
      <c r="AM128" s="45">
        <f>IFERROR(((SUMIFS('NREL Scaling Data'!$F:$F,'NREL Scaling Data'!$B:$B,UPPER(About!$B$1),'NREL Scaling Data'!$E:$E,Calculations!$M128,'NREL Scaling Data'!$A:$A,AM$3,'NREL Scaling Data'!$C:$C,Calculations!$L128,'NREL Scaling Data'!$D:$D,Calculations!$N128)-SUMIFS('NREL Scaling Data'!$F:$F,'NREL Scaling Data'!$B:$B,UPPER(About!$B$1),'NREL Scaling Data'!$E:$E,Calculations!$M128,'NREL Scaling Data'!$A:$A,AL$3,'NREL Scaling Data'!$C:$C,Calculations!$L128,'NREL Scaling Data'!$D:$D,Calculations!$N128))/SUMIFS('NREL Scaling Data'!$F:$F,'NREL Scaling Data'!$B:$B,UPPER(About!$B$1),'NREL Scaling Data'!$E:$E,Calculations!$M128,'NREL Scaling Data'!$A:$A,AL$3,'NREL Scaling Data'!$C:$C,Calculations!$L128,'NREL Scaling Data'!$D:$D,Calculations!$N128) + 1) * AL128,0)</f>
        <v>0</v>
      </c>
      <c r="AN128" s="45">
        <f>IFERROR(((SUMIFS('NREL Scaling Data'!$F:$F,'NREL Scaling Data'!$B:$B,UPPER(About!$B$1),'NREL Scaling Data'!$E:$E,Calculations!$M128,'NREL Scaling Data'!$A:$A,AN$3,'NREL Scaling Data'!$C:$C,Calculations!$L128,'NREL Scaling Data'!$D:$D,Calculations!$N128)-SUMIFS('NREL Scaling Data'!$F:$F,'NREL Scaling Data'!$B:$B,UPPER(About!$B$1),'NREL Scaling Data'!$E:$E,Calculations!$M128,'NREL Scaling Data'!$A:$A,AM$3,'NREL Scaling Data'!$C:$C,Calculations!$L128,'NREL Scaling Data'!$D:$D,Calculations!$N128))/SUMIFS('NREL Scaling Data'!$F:$F,'NREL Scaling Data'!$B:$B,UPPER(About!$B$1),'NREL Scaling Data'!$E:$E,Calculations!$M128,'NREL Scaling Data'!$A:$A,AM$3,'NREL Scaling Data'!$C:$C,Calculations!$L128,'NREL Scaling Data'!$D:$D,Calculations!$N128) + 1) * AM128,0)</f>
        <v>0</v>
      </c>
      <c r="AO128" s="45">
        <f>IFERROR(((SUMIFS('NREL Scaling Data'!$F:$F,'NREL Scaling Data'!$B:$B,UPPER(About!$B$1),'NREL Scaling Data'!$E:$E,Calculations!$M128,'NREL Scaling Data'!$A:$A,AO$3,'NREL Scaling Data'!$C:$C,Calculations!$L128,'NREL Scaling Data'!$D:$D,Calculations!$N128)-SUMIFS('NREL Scaling Data'!$F:$F,'NREL Scaling Data'!$B:$B,UPPER(About!$B$1),'NREL Scaling Data'!$E:$E,Calculations!$M128,'NREL Scaling Data'!$A:$A,AN$3,'NREL Scaling Data'!$C:$C,Calculations!$L128,'NREL Scaling Data'!$D:$D,Calculations!$N128))/SUMIFS('NREL Scaling Data'!$F:$F,'NREL Scaling Data'!$B:$B,UPPER(About!$B$1),'NREL Scaling Data'!$E:$E,Calculations!$M128,'NREL Scaling Data'!$A:$A,AN$3,'NREL Scaling Data'!$C:$C,Calculations!$L128,'NREL Scaling Data'!$D:$D,Calculations!$N128) + 1) * AN128,0)</f>
        <v>0</v>
      </c>
      <c r="AP128" s="45">
        <f>IFERROR(((SUMIFS('NREL Scaling Data'!$F:$F,'NREL Scaling Data'!$B:$B,UPPER(About!$B$1),'NREL Scaling Data'!$E:$E,Calculations!$M128,'NREL Scaling Data'!$A:$A,AP$3,'NREL Scaling Data'!$C:$C,Calculations!$L128,'NREL Scaling Data'!$D:$D,Calculations!$N128)-SUMIFS('NREL Scaling Data'!$F:$F,'NREL Scaling Data'!$B:$B,UPPER(About!$B$1),'NREL Scaling Data'!$E:$E,Calculations!$M128,'NREL Scaling Data'!$A:$A,AO$3,'NREL Scaling Data'!$C:$C,Calculations!$L128,'NREL Scaling Data'!$D:$D,Calculations!$N128))/SUMIFS('NREL Scaling Data'!$F:$F,'NREL Scaling Data'!$B:$B,UPPER(About!$B$1),'NREL Scaling Data'!$E:$E,Calculations!$M128,'NREL Scaling Data'!$A:$A,AO$3,'NREL Scaling Data'!$C:$C,Calculations!$L128,'NREL Scaling Data'!$D:$D,Calculations!$N128) + 1) * AO128,0)</f>
        <v>0</v>
      </c>
      <c r="AQ128" s="45">
        <f>IFERROR(((SUMIFS('NREL Scaling Data'!$F:$F,'NREL Scaling Data'!$B:$B,UPPER(About!$B$1),'NREL Scaling Data'!$E:$E,Calculations!$M128,'NREL Scaling Data'!$A:$A,AQ$3,'NREL Scaling Data'!$C:$C,Calculations!$L128,'NREL Scaling Data'!$D:$D,Calculations!$N128)-SUMIFS('NREL Scaling Data'!$F:$F,'NREL Scaling Data'!$B:$B,UPPER(About!$B$1),'NREL Scaling Data'!$E:$E,Calculations!$M128,'NREL Scaling Data'!$A:$A,AP$3,'NREL Scaling Data'!$C:$C,Calculations!$L128,'NREL Scaling Data'!$D:$D,Calculations!$N128))/SUMIFS('NREL Scaling Data'!$F:$F,'NREL Scaling Data'!$B:$B,UPPER(About!$B$1),'NREL Scaling Data'!$E:$E,Calculations!$M128,'NREL Scaling Data'!$A:$A,AP$3,'NREL Scaling Data'!$C:$C,Calculations!$L128,'NREL Scaling Data'!$D:$D,Calculations!$N128) + 1) * AP128,0)</f>
        <v>0</v>
      </c>
      <c r="AR128" s="45">
        <f>IFERROR(((SUMIFS('NREL Scaling Data'!$F:$F,'NREL Scaling Data'!$B:$B,UPPER(About!$B$1),'NREL Scaling Data'!$E:$E,Calculations!$M128,'NREL Scaling Data'!$A:$A,AR$3,'NREL Scaling Data'!$C:$C,Calculations!$L128,'NREL Scaling Data'!$D:$D,Calculations!$N128)-SUMIFS('NREL Scaling Data'!$F:$F,'NREL Scaling Data'!$B:$B,UPPER(About!$B$1),'NREL Scaling Data'!$E:$E,Calculations!$M128,'NREL Scaling Data'!$A:$A,AQ$3,'NREL Scaling Data'!$C:$C,Calculations!$L128,'NREL Scaling Data'!$D:$D,Calculations!$N128))/SUMIFS('NREL Scaling Data'!$F:$F,'NREL Scaling Data'!$B:$B,UPPER(About!$B$1),'NREL Scaling Data'!$E:$E,Calculations!$M128,'NREL Scaling Data'!$A:$A,AQ$3,'NREL Scaling Data'!$C:$C,Calculations!$L128,'NREL Scaling Data'!$D:$D,Calculations!$N128) + 1) * AQ128,0)</f>
        <v>0</v>
      </c>
      <c r="AS128" s="45">
        <f>IFERROR(((SUMIFS('NREL Scaling Data'!$F:$F,'NREL Scaling Data'!$B:$B,UPPER(About!$B$1),'NREL Scaling Data'!$E:$E,Calculations!$M128,'NREL Scaling Data'!$A:$A,AS$3,'NREL Scaling Data'!$C:$C,Calculations!$L128,'NREL Scaling Data'!$D:$D,Calculations!$N128)-SUMIFS('NREL Scaling Data'!$F:$F,'NREL Scaling Data'!$B:$B,UPPER(About!$B$1),'NREL Scaling Data'!$E:$E,Calculations!$M128,'NREL Scaling Data'!$A:$A,AR$3,'NREL Scaling Data'!$C:$C,Calculations!$L128,'NREL Scaling Data'!$D:$D,Calculations!$N128))/SUMIFS('NREL Scaling Data'!$F:$F,'NREL Scaling Data'!$B:$B,UPPER(About!$B$1),'NREL Scaling Data'!$E:$E,Calculations!$M128,'NREL Scaling Data'!$A:$A,AR$3,'NREL Scaling Data'!$C:$C,Calculations!$L128,'NREL Scaling Data'!$D:$D,Calculations!$N128) + 1) * AR128,0)</f>
        <v>0</v>
      </c>
      <c r="AT128" s="45">
        <f>IFERROR(((SUMIFS('NREL Scaling Data'!$F:$F,'NREL Scaling Data'!$B:$B,UPPER(About!$B$1),'NREL Scaling Data'!$E:$E,Calculations!$M128,'NREL Scaling Data'!$A:$A,AT$3,'NREL Scaling Data'!$C:$C,Calculations!$L128,'NREL Scaling Data'!$D:$D,Calculations!$N128)-SUMIFS('NREL Scaling Data'!$F:$F,'NREL Scaling Data'!$B:$B,UPPER(About!$B$1),'NREL Scaling Data'!$E:$E,Calculations!$M128,'NREL Scaling Data'!$A:$A,AS$3,'NREL Scaling Data'!$C:$C,Calculations!$L128,'NREL Scaling Data'!$D:$D,Calculations!$N128))/SUMIFS('NREL Scaling Data'!$F:$F,'NREL Scaling Data'!$B:$B,UPPER(About!$B$1),'NREL Scaling Data'!$E:$E,Calculations!$M128,'NREL Scaling Data'!$A:$A,AS$3,'NREL Scaling Data'!$C:$C,Calculations!$L128,'NREL Scaling Data'!$D:$D,Calculations!$N128) + 1) * AS128,0)</f>
        <v>0</v>
      </c>
    </row>
    <row r="129" spans="1:46">
      <c r="H129" s="12" t="s">
        <v>408</v>
      </c>
      <c r="I129" s="12" t="s">
        <v>1084</v>
      </c>
      <c r="J129" s="209">
        <f>IFERROR(SUMIFS('NREL Scaling Data'!F:F,'NREL Scaling Data'!B:B,UPPER(About!$B$1),'NREL Scaling Data'!E:E,Calculations!M129,'NREL Scaling Data'!A:A, 2021,'NREL Scaling Data'!C:C,Calculations!L129,'NREL Scaling Data'!D:D,Calculations!N129) / SUMIFS('NREL Scaling Data'!F:F,'NREL Scaling Data'!B:B,UPPER(About!$B$1),'NREL Scaling Data'!A:A, 2021,'NREL Scaling Data'!C:C,Calculations!L129,'NREL Scaling Data'!D:D,Calculations!N129),0)</f>
        <v>0</v>
      </c>
      <c r="K129" s="210">
        <f t="shared" si="26"/>
        <v>5.7633672610931462E-2</v>
      </c>
      <c r="L129" s="209" t="s">
        <v>1022</v>
      </c>
      <c r="M129" s="12" t="s">
        <v>1016</v>
      </c>
      <c r="N129" s="1" t="s">
        <v>975</v>
      </c>
      <c r="O129" s="7">
        <f t="shared" si="27"/>
        <v>0</v>
      </c>
      <c r="P129" s="7">
        <f t="shared" si="28"/>
        <v>0</v>
      </c>
      <c r="Q129" s="45">
        <f>SUMIFS('SEDS 2021'!$F$23:$F$40,'SEDS 2021'!E$23:E$40,Calculations!L129,'SEDS 2021'!D$23:D$40,Calculations!N129)*J129*K129</f>
        <v>0</v>
      </c>
      <c r="R129" s="45">
        <f>IFERROR(((SUMIFS('NREL Scaling Data'!$F:$F,'NREL Scaling Data'!$B:$B,UPPER(About!$B$1),'NREL Scaling Data'!$E:$E,Calculations!$M129,'NREL Scaling Data'!$A:$A,R$3,'NREL Scaling Data'!$C:$C,Calculations!$L129,'NREL Scaling Data'!$D:$D,Calculations!$N129)-SUMIFS('NREL Scaling Data'!$F:$F,'NREL Scaling Data'!$B:$B,UPPER(About!$B$1),'NREL Scaling Data'!$E:$E,Calculations!$M129,'NREL Scaling Data'!$A:$A,Q$3,'NREL Scaling Data'!$C:$C,Calculations!$L129,'NREL Scaling Data'!$D:$D,Calculations!$N129))/SUMIFS('NREL Scaling Data'!$F:$F,'NREL Scaling Data'!$B:$B,UPPER(About!$B$1),'NREL Scaling Data'!$E:$E,Calculations!$M129,'NREL Scaling Data'!$A:$A,Q$3,'NREL Scaling Data'!$C:$C,Calculations!$L129,'NREL Scaling Data'!$D:$D,Calculations!$N129) + 1) * Q129,0)</f>
        <v>0</v>
      </c>
      <c r="S129" s="45">
        <f>IFERROR(((SUMIFS('NREL Scaling Data'!$F:$F,'NREL Scaling Data'!$B:$B,UPPER(About!$B$1),'NREL Scaling Data'!$E:$E,Calculations!$M129,'NREL Scaling Data'!$A:$A,S$3,'NREL Scaling Data'!$C:$C,Calculations!$L129,'NREL Scaling Data'!$D:$D,Calculations!$N129)-SUMIFS('NREL Scaling Data'!$F:$F,'NREL Scaling Data'!$B:$B,UPPER(About!$B$1),'NREL Scaling Data'!$E:$E,Calculations!$M129,'NREL Scaling Data'!$A:$A,R$3,'NREL Scaling Data'!$C:$C,Calculations!$L129,'NREL Scaling Data'!$D:$D,Calculations!$N129))/SUMIFS('NREL Scaling Data'!$F:$F,'NREL Scaling Data'!$B:$B,UPPER(About!$B$1),'NREL Scaling Data'!$E:$E,Calculations!$M129,'NREL Scaling Data'!$A:$A,R$3,'NREL Scaling Data'!$C:$C,Calculations!$L129,'NREL Scaling Data'!$D:$D,Calculations!$N129) + 1) * R129,0)</f>
        <v>0</v>
      </c>
      <c r="T129" s="45">
        <f>IFERROR(((SUMIFS('NREL Scaling Data'!$F:$F,'NREL Scaling Data'!$B:$B,UPPER(About!$B$1),'NREL Scaling Data'!$E:$E,Calculations!$M129,'NREL Scaling Data'!$A:$A,T$3,'NREL Scaling Data'!$C:$C,Calculations!$L129,'NREL Scaling Data'!$D:$D,Calculations!$N129)-SUMIFS('NREL Scaling Data'!$F:$F,'NREL Scaling Data'!$B:$B,UPPER(About!$B$1),'NREL Scaling Data'!$E:$E,Calculations!$M129,'NREL Scaling Data'!$A:$A,S$3,'NREL Scaling Data'!$C:$C,Calculations!$L129,'NREL Scaling Data'!$D:$D,Calculations!$N129))/SUMIFS('NREL Scaling Data'!$F:$F,'NREL Scaling Data'!$B:$B,UPPER(About!$B$1),'NREL Scaling Data'!$E:$E,Calculations!$M129,'NREL Scaling Data'!$A:$A,S$3,'NREL Scaling Data'!$C:$C,Calculations!$L129,'NREL Scaling Data'!$D:$D,Calculations!$N129) + 1) * S129,0)</f>
        <v>0</v>
      </c>
      <c r="U129" s="45">
        <f>IFERROR(((SUMIFS('NREL Scaling Data'!$F:$F,'NREL Scaling Data'!$B:$B,UPPER(About!$B$1),'NREL Scaling Data'!$E:$E,Calculations!$M129,'NREL Scaling Data'!$A:$A,U$3,'NREL Scaling Data'!$C:$C,Calculations!$L129,'NREL Scaling Data'!$D:$D,Calculations!$N129)-SUMIFS('NREL Scaling Data'!$F:$F,'NREL Scaling Data'!$B:$B,UPPER(About!$B$1),'NREL Scaling Data'!$E:$E,Calculations!$M129,'NREL Scaling Data'!$A:$A,T$3,'NREL Scaling Data'!$C:$C,Calculations!$L129,'NREL Scaling Data'!$D:$D,Calculations!$N129))/SUMIFS('NREL Scaling Data'!$F:$F,'NREL Scaling Data'!$B:$B,UPPER(About!$B$1),'NREL Scaling Data'!$E:$E,Calculations!$M129,'NREL Scaling Data'!$A:$A,T$3,'NREL Scaling Data'!$C:$C,Calculations!$L129,'NREL Scaling Data'!$D:$D,Calculations!$N129) + 1) * T129,0)</f>
        <v>0</v>
      </c>
      <c r="V129" s="45">
        <f>IFERROR(((SUMIFS('NREL Scaling Data'!$F:$F,'NREL Scaling Data'!$B:$B,UPPER(About!$B$1),'NREL Scaling Data'!$E:$E,Calculations!$M129,'NREL Scaling Data'!$A:$A,V$3,'NREL Scaling Data'!$C:$C,Calculations!$L129,'NREL Scaling Data'!$D:$D,Calculations!$N129)-SUMIFS('NREL Scaling Data'!$F:$F,'NREL Scaling Data'!$B:$B,UPPER(About!$B$1),'NREL Scaling Data'!$E:$E,Calculations!$M129,'NREL Scaling Data'!$A:$A,U$3,'NREL Scaling Data'!$C:$C,Calculations!$L129,'NREL Scaling Data'!$D:$D,Calculations!$N129))/SUMIFS('NREL Scaling Data'!$F:$F,'NREL Scaling Data'!$B:$B,UPPER(About!$B$1),'NREL Scaling Data'!$E:$E,Calculations!$M129,'NREL Scaling Data'!$A:$A,U$3,'NREL Scaling Data'!$C:$C,Calculations!$L129,'NREL Scaling Data'!$D:$D,Calculations!$N129) + 1) * U129,0)</f>
        <v>0</v>
      </c>
      <c r="W129" s="45">
        <f>IFERROR(((SUMIFS('NREL Scaling Data'!$F:$F,'NREL Scaling Data'!$B:$B,UPPER(About!$B$1),'NREL Scaling Data'!$E:$E,Calculations!$M129,'NREL Scaling Data'!$A:$A,W$3,'NREL Scaling Data'!$C:$C,Calculations!$L129,'NREL Scaling Data'!$D:$D,Calculations!$N129)-SUMIFS('NREL Scaling Data'!$F:$F,'NREL Scaling Data'!$B:$B,UPPER(About!$B$1),'NREL Scaling Data'!$E:$E,Calculations!$M129,'NREL Scaling Data'!$A:$A,V$3,'NREL Scaling Data'!$C:$C,Calculations!$L129,'NREL Scaling Data'!$D:$D,Calculations!$N129))/SUMIFS('NREL Scaling Data'!$F:$F,'NREL Scaling Data'!$B:$B,UPPER(About!$B$1),'NREL Scaling Data'!$E:$E,Calculations!$M129,'NREL Scaling Data'!$A:$A,V$3,'NREL Scaling Data'!$C:$C,Calculations!$L129,'NREL Scaling Data'!$D:$D,Calculations!$N129) + 1) * V129,0)</f>
        <v>0</v>
      </c>
      <c r="X129" s="45">
        <f>IFERROR(((SUMIFS('NREL Scaling Data'!$F:$F,'NREL Scaling Data'!$B:$B,UPPER(About!$B$1),'NREL Scaling Data'!$E:$E,Calculations!$M129,'NREL Scaling Data'!$A:$A,X$3,'NREL Scaling Data'!$C:$C,Calculations!$L129,'NREL Scaling Data'!$D:$D,Calculations!$N129)-SUMIFS('NREL Scaling Data'!$F:$F,'NREL Scaling Data'!$B:$B,UPPER(About!$B$1),'NREL Scaling Data'!$E:$E,Calculations!$M129,'NREL Scaling Data'!$A:$A,W$3,'NREL Scaling Data'!$C:$C,Calculations!$L129,'NREL Scaling Data'!$D:$D,Calculations!$N129))/SUMIFS('NREL Scaling Data'!$F:$F,'NREL Scaling Data'!$B:$B,UPPER(About!$B$1),'NREL Scaling Data'!$E:$E,Calculations!$M129,'NREL Scaling Data'!$A:$A,W$3,'NREL Scaling Data'!$C:$C,Calculations!$L129,'NREL Scaling Data'!$D:$D,Calculations!$N129) + 1) * W129,0)</f>
        <v>0</v>
      </c>
      <c r="Y129" s="45">
        <f>IFERROR(((SUMIFS('NREL Scaling Data'!$F:$F,'NREL Scaling Data'!$B:$B,UPPER(About!$B$1),'NREL Scaling Data'!$E:$E,Calculations!$M129,'NREL Scaling Data'!$A:$A,Y$3,'NREL Scaling Data'!$C:$C,Calculations!$L129,'NREL Scaling Data'!$D:$D,Calculations!$N129)-SUMIFS('NREL Scaling Data'!$F:$F,'NREL Scaling Data'!$B:$B,UPPER(About!$B$1),'NREL Scaling Data'!$E:$E,Calculations!$M129,'NREL Scaling Data'!$A:$A,X$3,'NREL Scaling Data'!$C:$C,Calculations!$L129,'NREL Scaling Data'!$D:$D,Calculations!$N129))/SUMIFS('NREL Scaling Data'!$F:$F,'NREL Scaling Data'!$B:$B,UPPER(About!$B$1),'NREL Scaling Data'!$E:$E,Calculations!$M129,'NREL Scaling Data'!$A:$A,X$3,'NREL Scaling Data'!$C:$C,Calculations!$L129,'NREL Scaling Data'!$D:$D,Calculations!$N129) + 1) * X129,0)</f>
        <v>0</v>
      </c>
      <c r="Z129" s="45">
        <f>IFERROR(((SUMIFS('NREL Scaling Data'!$F:$F,'NREL Scaling Data'!$B:$B,UPPER(About!$B$1),'NREL Scaling Data'!$E:$E,Calculations!$M129,'NREL Scaling Data'!$A:$A,Z$3,'NREL Scaling Data'!$C:$C,Calculations!$L129,'NREL Scaling Data'!$D:$D,Calculations!$N129)-SUMIFS('NREL Scaling Data'!$F:$F,'NREL Scaling Data'!$B:$B,UPPER(About!$B$1),'NREL Scaling Data'!$E:$E,Calculations!$M129,'NREL Scaling Data'!$A:$A,Y$3,'NREL Scaling Data'!$C:$C,Calculations!$L129,'NREL Scaling Data'!$D:$D,Calculations!$N129))/SUMIFS('NREL Scaling Data'!$F:$F,'NREL Scaling Data'!$B:$B,UPPER(About!$B$1),'NREL Scaling Data'!$E:$E,Calculations!$M129,'NREL Scaling Data'!$A:$A,Y$3,'NREL Scaling Data'!$C:$C,Calculations!$L129,'NREL Scaling Data'!$D:$D,Calculations!$N129) + 1) * Y129,0)</f>
        <v>0</v>
      </c>
      <c r="AA129" s="45">
        <f>IFERROR(((SUMIFS('NREL Scaling Data'!$F:$F,'NREL Scaling Data'!$B:$B,UPPER(About!$B$1),'NREL Scaling Data'!$E:$E,Calculations!$M129,'NREL Scaling Data'!$A:$A,AA$3,'NREL Scaling Data'!$C:$C,Calculations!$L129,'NREL Scaling Data'!$D:$D,Calculations!$N129)-SUMIFS('NREL Scaling Data'!$F:$F,'NREL Scaling Data'!$B:$B,UPPER(About!$B$1),'NREL Scaling Data'!$E:$E,Calculations!$M129,'NREL Scaling Data'!$A:$A,Z$3,'NREL Scaling Data'!$C:$C,Calculations!$L129,'NREL Scaling Data'!$D:$D,Calculations!$N129))/SUMIFS('NREL Scaling Data'!$F:$F,'NREL Scaling Data'!$B:$B,UPPER(About!$B$1),'NREL Scaling Data'!$E:$E,Calculations!$M129,'NREL Scaling Data'!$A:$A,Z$3,'NREL Scaling Data'!$C:$C,Calculations!$L129,'NREL Scaling Data'!$D:$D,Calculations!$N129) + 1) * Z129,0)</f>
        <v>0</v>
      </c>
      <c r="AB129" s="45">
        <f>IFERROR(((SUMIFS('NREL Scaling Data'!$F:$F,'NREL Scaling Data'!$B:$B,UPPER(About!$B$1),'NREL Scaling Data'!$E:$E,Calculations!$M129,'NREL Scaling Data'!$A:$A,AB$3,'NREL Scaling Data'!$C:$C,Calculations!$L129,'NREL Scaling Data'!$D:$D,Calculations!$N129)-SUMIFS('NREL Scaling Data'!$F:$F,'NREL Scaling Data'!$B:$B,UPPER(About!$B$1),'NREL Scaling Data'!$E:$E,Calculations!$M129,'NREL Scaling Data'!$A:$A,AA$3,'NREL Scaling Data'!$C:$C,Calculations!$L129,'NREL Scaling Data'!$D:$D,Calculations!$N129))/SUMIFS('NREL Scaling Data'!$F:$F,'NREL Scaling Data'!$B:$B,UPPER(About!$B$1),'NREL Scaling Data'!$E:$E,Calculations!$M129,'NREL Scaling Data'!$A:$A,AA$3,'NREL Scaling Data'!$C:$C,Calculations!$L129,'NREL Scaling Data'!$D:$D,Calculations!$N129) + 1) * AA129,0)</f>
        <v>0</v>
      </c>
      <c r="AC129" s="45">
        <f>IFERROR(((SUMIFS('NREL Scaling Data'!$F:$F,'NREL Scaling Data'!$B:$B,UPPER(About!$B$1),'NREL Scaling Data'!$E:$E,Calculations!$M129,'NREL Scaling Data'!$A:$A,AC$3,'NREL Scaling Data'!$C:$C,Calculations!$L129,'NREL Scaling Data'!$D:$D,Calculations!$N129)-SUMIFS('NREL Scaling Data'!$F:$F,'NREL Scaling Data'!$B:$B,UPPER(About!$B$1),'NREL Scaling Data'!$E:$E,Calculations!$M129,'NREL Scaling Data'!$A:$A,AB$3,'NREL Scaling Data'!$C:$C,Calculations!$L129,'NREL Scaling Data'!$D:$D,Calculations!$N129))/SUMIFS('NREL Scaling Data'!$F:$F,'NREL Scaling Data'!$B:$B,UPPER(About!$B$1),'NREL Scaling Data'!$E:$E,Calculations!$M129,'NREL Scaling Data'!$A:$A,AB$3,'NREL Scaling Data'!$C:$C,Calculations!$L129,'NREL Scaling Data'!$D:$D,Calculations!$N129) + 1) * AB129,0)</f>
        <v>0</v>
      </c>
      <c r="AD129" s="45">
        <f>IFERROR(((SUMIFS('NREL Scaling Data'!$F:$F,'NREL Scaling Data'!$B:$B,UPPER(About!$B$1),'NREL Scaling Data'!$E:$E,Calculations!$M129,'NREL Scaling Data'!$A:$A,AD$3,'NREL Scaling Data'!$C:$C,Calculations!$L129,'NREL Scaling Data'!$D:$D,Calculations!$N129)-SUMIFS('NREL Scaling Data'!$F:$F,'NREL Scaling Data'!$B:$B,UPPER(About!$B$1),'NREL Scaling Data'!$E:$E,Calculations!$M129,'NREL Scaling Data'!$A:$A,AC$3,'NREL Scaling Data'!$C:$C,Calculations!$L129,'NREL Scaling Data'!$D:$D,Calculations!$N129))/SUMIFS('NREL Scaling Data'!$F:$F,'NREL Scaling Data'!$B:$B,UPPER(About!$B$1),'NREL Scaling Data'!$E:$E,Calculations!$M129,'NREL Scaling Data'!$A:$A,AC$3,'NREL Scaling Data'!$C:$C,Calculations!$L129,'NREL Scaling Data'!$D:$D,Calculations!$N129) + 1) * AC129,0)</f>
        <v>0</v>
      </c>
      <c r="AE129" s="45">
        <f>IFERROR(((SUMIFS('NREL Scaling Data'!$F:$F,'NREL Scaling Data'!$B:$B,UPPER(About!$B$1),'NREL Scaling Data'!$E:$E,Calculations!$M129,'NREL Scaling Data'!$A:$A,AE$3,'NREL Scaling Data'!$C:$C,Calculations!$L129,'NREL Scaling Data'!$D:$D,Calculations!$N129)-SUMIFS('NREL Scaling Data'!$F:$F,'NREL Scaling Data'!$B:$B,UPPER(About!$B$1),'NREL Scaling Data'!$E:$E,Calculations!$M129,'NREL Scaling Data'!$A:$A,AD$3,'NREL Scaling Data'!$C:$C,Calculations!$L129,'NREL Scaling Data'!$D:$D,Calculations!$N129))/SUMIFS('NREL Scaling Data'!$F:$F,'NREL Scaling Data'!$B:$B,UPPER(About!$B$1),'NREL Scaling Data'!$E:$E,Calculations!$M129,'NREL Scaling Data'!$A:$A,AD$3,'NREL Scaling Data'!$C:$C,Calculations!$L129,'NREL Scaling Data'!$D:$D,Calculations!$N129) + 1) * AD129,0)</f>
        <v>0</v>
      </c>
      <c r="AF129" s="45">
        <f>IFERROR(((SUMIFS('NREL Scaling Data'!$F:$F,'NREL Scaling Data'!$B:$B,UPPER(About!$B$1),'NREL Scaling Data'!$E:$E,Calculations!$M129,'NREL Scaling Data'!$A:$A,AF$3,'NREL Scaling Data'!$C:$C,Calculations!$L129,'NREL Scaling Data'!$D:$D,Calculations!$N129)-SUMIFS('NREL Scaling Data'!$F:$F,'NREL Scaling Data'!$B:$B,UPPER(About!$B$1),'NREL Scaling Data'!$E:$E,Calculations!$M129,'NREL Scaling Data'!$A:$A,AE$3,'NREL Scaling Data'!$C:$C,Calculations!$L129,'NREL Scaling Data'!$D:$D,Calculations!$N129))/SUMIFS('NREL Scaling Data'!$F:$F,'NREL Scaling Data'!$B:$B,UPPER(About!$B$1),'NREL Scaling Data'!$E:$E,Calculations!$M129,'NREL Scaling Data'!$A:$A,AE$3,'NREL Scaling Data'!$C:$C,Calculations!$L129,'NREL Scaling Data'!$D:$D,Calculations!$N129) + 1) * AE129,0)</f>
        <v>0</v>
      </c>
      <c r="AG129" s="45">
        <f>IFERROR(((SUMIFS('NREL Scaling Data'!$F:$F,'NREL Scaling Data'!$B:$B,UPPER(About!$B$1),'NREL Scaling Data'!$E:$E,Calculations!$M129,'NREL Scaling Data'!$A:$A,AG$3,'NREL Scaling Data'!$C:$C,Calculations!$L129,'NREL Scaling Data'!$D:$D,Calculations!$N129)-SUMIFS('NREL Scaling Data'!$F:$F,'NREL Scaling Data'!$B:$B,UPPER(About!$B$1),'NREL Scaling Data'!$E:$E,Calculations!$M129,'NREL Scaling Data'!$A:$A,AF$3,'NREL Scaling Data'!$C:$C,Calculations!$L129,'NREL Scaling Data'!$D:$D,Calculations!$N129))/SUMIFS('NREL Scaling Data'!$F:$F,'NREL Scaling Data'!$B:$B,UPPER(About!$B$1),'NREL Scaling Data'!$E:$E,Calculations!$M129,'NREL Scaling Data'!$A:$A,AF$3,'NREL Scaling Data'!$C:$C,Calculations!$L129,'NREL Scaling Data'!$D:$D,Calculations!$N129) + 1) * AF129,0)</f>
        <v>0</v>
      </c>
      <c r="AH129" s="45">
        <f>IFERROR(((SUMIFS('NREL Scaling Data'!$F:$F,'NREL Scaling Data'!$B:$B,UPPER(About!$B$1),'NREL Scaling Data'!$E:$E,Calculations!$M129,'NREL Scaling Data'!$A:$A,AH$3,'NREL Scaling Data'!$C:$C,Calculations!$L129,'NREL Scaling Data'!$D:$D,Calculations!$N129)-SUMIFS('NREL Scaling Data'!$F:$F,'NREL Scaling Data'!$B:$B,UPPER(About!$B$1),'NREL Scaling Data'!$E:$E,Calculations!$M129,'NREL Scaling Data'!$A:$A,AG$3,'NREL Scaling Data'!$C:$C,Calculations!$L129,'NREL Scaling Data'!$D:$D,Calculations!$N129))/SUMIFS('NREL Scaling Data'!$F:$F,'NREL Scaling Data'!$B:$B,UPPER(About!$B$1),'NREL Scaling Data'!$E:$E,Calculations!$M129,'NREL Scaling Data'!$A:$A,AG$3,'NREL Scaling Data'!$C:$C,Calculations!$L129,'NREL Scaling Data'!$D:$D,Calculations!$N129) + 1) * AG129,0)</f>
        <v>0</v>
      </c>
      <c r="AI129" s="45">
        <f>IFERROR(((SUMIFS('NREL Scaling Data'!$F:$F,'NREL Scaling Data'!$B:$B,UPPER(About!$B$1),'NREL Scaling Data'!$E:$E,Calculations!$M129,'NREL Scaling Data'!$A:$A,AI$3,'NREL Scaling Data'!$C:$C,Calculations!$L129,'NREL Scaling Data'!$D:$D,Calculations!$N129)-SUMIFS('NREL Scaling Data'!$F:$F,'NREL Scaling Data'!$B:$B,UPPER(About!$B$1),'NREL Scaling Data'!$E:$E,Calculations!$M129,'NREL Scaling Data'!$A:$A,AH$3,'NREL Scaling Data'!$C:$C,Calculations!$L129,'NREL Scaling Data'!$D:$D,Calculations!$N129))/SUMIFS('NREL Scaling Data'!$F:$F,'NREL Scaling Data'!$B:$B,UPPER(About!$B$1),'NREL Scaling Data'!$E:$E,Calculations!$M129,'NREL Scaling Data'!$A:$A,AH$3,'NREL Scaling Data'!$C:$C,Calculations!$L129,'NREL Scaling Data'!$D:$D,Calculations!$N129) + 1) * AH129,0)</f>
        <v>0</v>
      </c>
      <c r="AJ129" s="45">
        <f>IFERROR(((SUMIFS('NREL Scaling Data'!$F:$F,'NREL Scaling Data'!$B:$B,UPPER(About!$B$1),'NREL Scaling Data'!$E:$E,Calculations!$M129,'NREL Scaling Data'!$A:$A,AJ$3,'NREL Scaling Data'!$C:$C,Calculations!$L129,'NREL Scaling Data'!$D:$D,Calculations!$N129)-SUMIFS('NREL Scaling Data'!$F:$F,'NREL Scaling Data'!$B:$B,UPPER(About!$B$1),'NREL Scaling Data'!$E:$E,Calculations!$M129,'NREL Scaling Data'!$A:$A,AI$3,'NREL Scaling Data'!$C:$C,Calculations!$L129,'NREL Scaling Data'!$D:$D,Calculations!$N129))/SUMIFS('NREL Scaling Data'!$F:$F,'NREL Scaling Data'!$B:$B,UPPER(About!$B$1),'NREL Scaling Data'!$E:$E,Calculations!$M129,'NREL Scaling Data'!$A:$A,AI$3,'NREL Scaling Data'!$C:$C,Calculations!$L129,'NREL Scaling Data'!$D:$D,Calculations!$N129) + 1) * AI129,0)</f>
        <v>0</v>
      </c>
      <c r="AK129" s="45">
        <f>IFERROR(((SUMIFS('NREL Scaling Data'!$F:$F,'NREL Scaling Data'!$B:$B,UPPER(About!$B$1),'NREL Scaling Data'!$E:$E,Calculations!$M129,'NREL Scaling Data'!$A:$A,AK$3,'NREL Scaling Data'!$C:$C,Calculations!$L129,'NREL Scaling Data'!$D:$D,Calculations!$N129)-SUMIFS('NREL Scaling Data'!$F:$F,'NREL Scaling Data'!$B:$B,UPPER(About!$B$1),'NREL Scaling Data'!$E:$E,Calculations!$M129,'NREL Scaling Data'!$A:$A,AJ$3,'NREL Scaling Data'!$C:$C,Calculations!$L129,'NREL Scaling Data'!$D:$D,Calculations!$N129))/SUMIFS('NREL Scaling Data'!$F:$F,'NREL Scaling Data'!$B:$B,UPPER(About!$B$1),'NREL Scaling Data'!$E:$E,Calculations!$M129,'NREL Scaling Data'!$A:$A,AJ$3,'NREL Scaling Data'!$C:$C,Calculations!$L129,'NREL Scaling Data'!$D:$D,Calculations!$N129) + 1) * AJ129,0)</f>
        <v>0</v>
      </c>
      <c r="AL129" s="45">
        <f>IFERROR(((SUMIFS('NREL Scaling Data'!$F:$F,'NREL Scaling Data'!$B:$B,UPPER(About!$B$1),'NREL Scaling Data'!$E:$E,Calculations!$M129,'NREL Scaling Data'!$A:$A,AL$3,'NREL Scaling Data'!$C:$C,Calculations!$L129,'NREL Scaling Data'!$D:$D,Calculations!$N129)-SUMIFS('NREL Scaling Data'!$F:$F,'NREL Scaling Data'!$B:$B,UPPER(About!$B$1),'NREL Scaling Data'!$E:$E,Calculations!$M129,'NREL Scaling Data'!$A:$A,AK$3,'NREL Scaling Data'!$C:$C,Calculations!$L129,'NREL Scaling Data'!$D:$D,Calculations!$N129))/SUMIFS('NREL Scaling Data'!$F:$F,'NREL Scaling Data'!$B:$B,UPPER(About!$B$1),'NREL Scaling Data'!$E:$E,Calculations!$M129,'NREL Scaling Data'!$A:$A,AK$3,'NREL Scaling Data'!$C:$C,Calculations!$L129,'NREL Scaling Data'!$D:$D,Calculations!$N129) + 1) * AK129,0)</f>
        <v>0</v>
      </c>
      <c r="AM129" s="45">
        <f>IFERROR(((SUMIFS('NREL Scaling Data'!$F:$F,'NREL Scaling Data'!$B:$B,UPPER(About!$B$1),'NREL Scaling Data'!$E:$E,Calculations!$M129,'NREL Scaling Data'!$A:$A,AM$3,'NREL Scaling Data'!$C:$C,Calculations!$L129,'NREL Scaling Data'!$D:$D,Calculations!$N129)-SUMIFS('NREL Scaling Data'!$F:$F,'NREL Scaling Data'!$B:$B,UPPER(About!$B$1),'NREL Scaling Data'!$E:$E,Calculations!$M129,'NREL Scaling Data'!$A:$A,AL$3,'NREL Scaling Data'!$C:$C,Calculations!$L129,'NREL Scaling Data'!$D:$D,Calculations!$N129))/SUMIFS('NREL Scaling Data'!$F:$F,'NREL Scaling Data'!$B:$B,UPPER(About!$B$1),'NREL Scaling Data'!$E:$E,Calculations!$M129,'NREL Scaling Data'!$A:$A,AL$3,'NREL Scaling Data'!$C:$C,Calculations!$L129,'NREL Scaling Data'!$D:$D,Calculations!$N129) + 1) * AL129,0)</f>
        <v>0</v>
      </c>
      <c r="AN129" s="45">
        <f>IFERROR(((SUMIFS('NREL Scaling Data'!$F:$F,'NREL Scaling Data'!$B:$B,UPPER(About!$B$1),'NREL Scaling Data'!$E:$E,Calculations!$M129,'NREL Scaling Data'!$A:$A,AN$3,'NREL Scaling Data'!$C:$C,Calculations!$L129,'NREL Scaling Data'!$D:$D,Calculations!$N129)-SUMIFS('NREL Scaling Data'!$F:$F,'NREL Scaling Data'!$B:$B,UPPER(About!$B$1),'NREL Scaling Data'!$E:$E,Calculations!$M129,'NREL Scaling Data'!$A:$A,AM$3,'NREL Scaling Data'!$C:$C,Calculations!$L129,'NREL Scaling Data'!$D:$D,Calculations!$N129))/SUMIFS('NREL Scaling Data'!$F:$F,'NREL Scaling Data'!$B:$B,UPPER(About!$B$1),'NREL Scaling Data'!$E:$E,Calculations!$M129,'NREL Scaling Data'!$A:$A,AM$3,'NREL Scaling Data'!$C:$C,Calculations!$L129,'NREL Scaling Data'!$D:$D,Calculations!$N129) + 1) * AM129,0)</f>
        <v>0</v>
      </c>
      <c r="AO129" s="45">
        <f>IFERROR(((SUMIFS('NREL Scaling Data'!$F:$F,'NREL Scaling Data'!$B:$B,UPPER(About!$B$1),'NREL Scaling Data'!$E:$E,Calculations!$M129,'NREL Scaling Data'!$A:$A,AO$3,'NREL Scaling Data'!$C:$C,Calculations!$L129,'NREL Scaling Data'!$D:$D,Calculations!$N129)-SUMIFS('NREL Scaling Data'!$F:$F,'NREL Scaling Data'!$B:$B,UPPER(About!$B$1),'NREL Scaling Data'!$E:$E,Calculations!$M129,'NREL Scaling Data'!$A:$A,AN$3,'NREL Scaling Data'!$C:$C,Calculations!$L129,'NREL Scaling Data'!$D:$D,Calculations!$N129))/SUMIFS('NREL Scaling Data'!$F:$F,'NREL Scaling Data'!$B:$B,UPPER(About!$B$1),'NREL Scaling Data'!$E:$E,Calculations!$M129,'NREL Scaling Data'!$A:$A,AN$3,'NREL Scaling Data'!$C:$C,Calculations!$L129,'NREL Scaling Data'!$D:$D,Calculations!$N129) + 1) * AN129,0)</f>
        <v>0</v>
      </c>
      <c r="AP129" s="45">
        <f>IFERROR(((SUMIFS('NREL Scaling Data'!$F:$F,'NREL Scaling Data'!$B:$B,UPPER(About!$B$1),'NREL Scaling Data'!$E:$E,Calculations!$M129,'NREL Scaling Data'!$A:$A,AP$3,'NREL Scaling Data'!$C:$C,Calculations!$L129,'NREL Scaling Data'!$D:$D,Calculations!$N129)-SUMIFS('NREL Scaling Data'!$F:$F,'NREL Scaling Data'!$B:$B,UPPER(About!$B$1),'NREL Scaling Data'!$E:$E,Calculations!$M129,'NREL Scaling Data'!$A:$A,AO$3,'NREL Scaling Data'!$C:$C,Calculations!$L129,'NREL Scaling Data'!$D:$D,Calculations!$N129))/SUMIFS('NREL Scaling Data'!$F:$F,'NREL Scaling Data'!$B:$B,UPPER(About!$B$1),'NREL Scaling Data'!$E:$E,Calculations!$M129,'NREL Scaling Data'!$A:$A,AO$3,'NREL Scaling Data'!$C:$C,Calculations!$L129,'NREL Scaling Data'!$D:$D,Calculations!$N129) + 1) * AO129,0)</f>
        <v>0</v>
      </c>
      <c r="AQ129" s="45">
        <f>IFERROR(((SUMIFS('NREL Scaling Data'!$F:$F,'NREL Scaling Data'!$B:$B,UPPER(About!$B$1),'NREL Scaling Data'!$E:$E,Calculations!$M129,'NREL Scaling Data'!$A:$A,AQ$3,'NREL Scaling Data'!$C:$C,Calculations!$L129,'NREL Scaling Data'!$D:$D,Calculations!$N129)-SUMIFS('NREL Scaling Data'!$F:$F,'NREL Scaling Data'!$B:$B,UPPER(About!$B$1),'NREL Scaling Data'!$E:$E,Calculations!$M129,'NREL Scaling Data'!$A:$A,AP$3,'NREL Scaling Data'!$C:$C,Calculations!$L129,'NREL Scaling Data'!$D:$D,Calculations!$N129))/SUMIFS('NREL Scaling Data'!$F:$F,'NREL Scaling Data'!$B:$B,UPPER(About!$B$1),'NREL Scaling Data'!$E:$E,Calculations!$M129,'NREL Scaling Data'!$A:$A,AP$3,'NREL Scaling Data'!$C:$C,Calculations!$L129,'NREL Scaling Data'!$D:$D,Calculations!$N129) + 1) * AP129,0)</f>
        <v>0</v>
      </c>
      <c r="AR129" s="45">
        <f>IFERROR(((SUMIFS('NREL Scaling Data'!$F:$F,'NREL Scaling Data'!$B:$B,UPPER(About!$B$1),'NREL Scaling Data'!$E:$E,Calculations!$M129,'NREL Scaling Data'!$A:$A,AR$3,'NREL Scaling Data'!$C:$C,Calculations!$L129,'NREL Scaling Data'!$D:$D,Calculations!$N129)-SUMIFS('NREL Scaling Data'!$F:$F,'NREL Scaling Data'!$B:$B,UPPER(About!$B$1),'NREL Scaling Data'!$E:$E,Calculations!$M129,'NREL Scaling Data'!$A:$A,AQ$3,'NREL Scaling Data'!$C:$C,Calculations!$L129,'NREL Scaling Data'!$D:$D,Calculations!$N129))/SUMIFS('NREL Scaling Data'!$F:$F,'NREL Scaling Data'!$B:$B,UPPER(About!$B$1),'NREL Scaling Data'!$E:$E,Calculations!$M129,'NREL Scaling Data'!$A:$A,AQ$3,'NREL Scaling Data'!$C:$C,Calculations!$L129,'NREL Scaling Data'!$D:$D,Calculations!$N129) + 1) * AQ129,0)</f>
        <v>0</v>
      </c>
      <c r="AS129" s="45">
        <f>IFERROR(((SUMIFS('NREL Scaling Data'!$F:$F,'NREL Scaling Data'!$B:$B,UPPER(About!$B$1),'NREL Scaling Data'!$E:$E,Calculations!$M129,'NREL Scaling Data'!$A:$A,AS$3,'NREL Scaling Data'!$C:$C,Calculations!$L129,'NREL Scaling Data'!$D:$D,Calculations!$N129)-SUMIFS('NREL Scaling Data'!$F:$F,'NREL Scaling Data'!$B:$B,UPPER(About!$B$1),'NREL Scaling Data'!$E:$E,Calculations!$M129,'NREL Scaling Data'!$A:$A,AR$3,'NREL Scaling Data'!$C:$C,Calculations!$L129,'NREL Scaling Data'!$D:$D,Calculations!$N129))/SUMIFS('NREL Scaling Data'!$F:$F,'NREL Scaling Data'!$B:$B,UPPER(About!$B$1),'NREL Scaling Data'!$E:$E,Calculations!$M129,'NREL Scaling Data'!$A:$A,AR$3,'NREL Scaling Data'!$C:$C,Calculations!$L129,'NREL Scaling Data'!$D:$D,Calculations!$N129) + 1) * AR129,0)</f>
        <v>0</v>
      </c>
      <c r="AT129" s="45">
        <f>IFERROR(((SUMIFS('NREL Scaling Data'!$F:$F,'NREL Scaling Data'!$B:$B,UPPER(About!$B$1),'NREL Scaling Data'!$E:$E,Calculations!$M129,'NREL Scaling Data'!$A:$A,AT$3,'NREL Scaling Data'!$C:$C,Calculations!$L129,'NREL Scaling Data'!$D:$D,Calculations!$N129)-SUMIFS('NREL Scaling Data'!$F:$F,'NREL Scaling Data'!$B:$B,UPPER(About!$B$1),'NREL Scaling Data'!$E:$E,Calculations!$M129,'NREL Scaling Data'!$A:$A,AS$3,'NREL Scaling Data'!$C:$C,Calculations!$L129,'NREL Scaling Data'!$D:$D,Calculations!$N129))/SUMIFS('NREL Scaling Data'!$F:$F,'NREL Scaling Data'!$B:$B,UPPER(About!$B$1),'NREL Scaling Data'!$E:$E,Calculations!$M129,'NREL Scaling Data'!$A:$A,AS$3,'NREL Scaling Data'!$C:$C,Calculations!$L129,'NREL Scaling Data'!$D:$D,Calculations!$N129) + 1) * AS129,0)</f>
        <v>0</v>
      </c>
    </row>
    <row r="130" spans="1:46">
      <c r="I130" s="12" t="s">
        <v>1084</v>
      </c>
      <c r="J130" s="209">
        <f>IFERROR(SUMIFS('NREL Scaling Data'!F:F,'NREL Scaling Data'!B:B,UPPER(About!$B$1),'NREL Scaling Data'!E:E,Calculations!M130,'NREL Scaling Data'!A:A, 2021,'NREL Scaling Data'!C:C,Calculations!L130,'NREL Scaling Data'!D:D,Calculations!N130) / SUMIFS('NREL Scaling Data'!F:F,'NREL Scaling Data'!B:B,UPPER(About!$B$1),'NREL Scaling Data'!A:A, 2021,'NREL Scaling Data'!C:C,Calculations!L130,'NREL Scaling Data'!D:D,Calculations!N130),0)</f>
        <v>0</v>
      </c>
      <c r="K130" s="210">
        <f t="shared" si="26"/>
        <v>5.7633672610931462E-2</v>
      </c>
      <c r="L130" s="209" t="s">
        <v>1022</v>
      </c>
      <c r="M130" s="12" t="s">
        <v>1016</v>
      </c>
      <c r="N130" s="1" t="s">
        <v>1080</v>
      </c>
      <c r="O130" s="7">
        <f t="shared" si="27"/>
        <v>0</v>
      </c>
      <c r="P130" s="7">
        <f t="shared" si="28"/>
        <v>0</v>
      </c>
      <c r="Q130" s="45">
        <f>SUMIFS('SEDS 2021'!$F$23:$F$40,'SEDS 2021'!E$23:E$40,Calculations!L130,'SEDS 2021'!D$23:D$40,Calculations!N130)*J130*K130</f>
        <v>0</v>
      </c>
      <c r="R130" s="45">
        <f>IFERROR(((SUMIFS('NREL Scaling Data'!$F:$F,'NREL Scaling Data'!$B:$B,UPPER(About!$B$1),'NREL Scaling Data'!$E:$E,Calculations!$M130,'NREL Scaling Data'!$A:$A,R$3,'NREL Scaling Data'!$C:$C,Calculations!$L130,'NREL Scaling Data'!$D:$D,Calculations!$N130)-SUMIFS('NREL Scaling Data'!$F:$F,'NREL Scaling Data'!$B:$B,UPPER(About!$B$1),'NREL Scaling Data'!$E:$E,Calculations!$M130,'NREL Scaling Data'!$A:$A,Q$3,'NREL Scaling Data'!$C:$C,Calculations!$L130,'NREL Scaling Data'!$D:$D,Calculations!$N130))/SUMIFS('NREL Scaling Data'!$F:$F,'NREL Scaling Data'!$B:$B,UPPER(About!$B$1),'NREL Scaling Data'!$E:$E,Calculations!$M130,'NREL Scaling Data'!$A:$A,Q$3,'NREL Scaling Data'!$C:$C,Calculations!$L130,'NREL Scaling Data'!$D:$D,Calculations!$N130) + 1) * Q130,0)</f>
        <v>0</v>
      </c>
      <c r="S130" s="45">
        <f>IFERROR(((SUMIFS('NREL Scaling Data'!$F:$F,'NREL Scaling Data'!$B:$B,UPPER(About!$B$1),'NREL Scaling Data'!$E:$E,Calculations!$M130,'NREL Scaling Data'!$A:$A,S$3,'NREL Scaling Data'!$C:$C,Calculations!$L130,'NREL Scaling Data'!$D:$D,Calculations!$N130)-SUMIFS('NREL Scaling Data'!$F:$F,'NREL Scaling Data'!$B:$B,UPPER(About!$B$1),'NREL Scaling Data'!$E:$E,Calculations!$M130,'NREL Scaling Data'!$A:$A,R$3,'NREL Scaling Data'!$C:$C,Calculations!$L130,'NREL Scaling Data'!$D:$D,Calculations!$N130))/SUMIFS('NREL Scaling Data'!$F:$F,'NREL Scaling Data'!$B:$B,UPPER(About!$B$1),'NREL Scaling Data'!$E:$E,Calculations!$M130,'NREL Scaling Data'!$A:$A,R$3,'NREL Scaling Data'!$C:$C,Calculations!$L130,'NREL Scaling Data'!$D:$D,Calculations!$N130) + 1) * R130,0)</f>
        <v>0</v>
      </c>
      <c r="T130" s="45">
        <f>IFERROR(((SUMIFS('NREL Scaling Data'!$F:$F,'NREL Scaling Data'!$B:$B,UPPER(About!$B$1),'NREL Scaling Data'!$E:$E,Calculations!$M130,'NREL Scaling Data'!$A:$A,T$3,'NREL Scaling Data'!$C:$C,Calculations!$L130,'NREL Scaling Data'!$D:$D,Calculations!$N130)-SUMIFS('NREL Scaling Data'!$F:$F,'NREL Scaling Data'!$B:$B,UPPER(About!$B$1),'NREL Scaling Data'!$E:$E,Calculations!$M130,'NREL Scaling Data'!$A:$A,S$3,'NREL Scaling Data'!$C:$C,Calculations!$L130,'NREL Scaling Data'!$D:$D,Calculations!$N130))/SUMIFS('NREL Scaling Data'!$F:$F,'NREL Scaling Data'!$B:$B,UPPER(About!$B$1),'NREL Scaling Data'!$E:$E,Calculations!$M130,'NREL Scaling Data'!$A:$A,S$3,'NREL Scaling Data'!$C:$C,Calculations!$L130,'NREL Scaling Data'!$D:$D,Calculations!$N130) + 1) * S130,0)</f>
        <v>0</v>
      </c>
      <c r="U130" s="45">
        <f>IFERROR(((SUMIFS('NREL Scaling Data'!$F:$F,'NREL Scaling Data'!$B:$B,UPPER(About!$B$1),'NREL Scaling Data'!$E:$E,Calculations!$M130,'NREL Scaling Data'!$A:$A,U$3,'NREL Scaling Data'!$C:$C,Calculations!$L130,'NREL Scaling Data'!$D:$D,Calculations!$N130)-SUMIFS('NREL Scaling Data'!$F:$F,'NREL Scaling Data'!$B:$B,UPPER(About!$B$1),'NREL Scaling Data'!$E:$E,Calculations!$M130,'NREL Scaling Data'!$A:$A,T$3,'NREL Scaling Data'!$C:$C,Calculations!$L130,'NREL Scaling Data'!$D:$D,Calculations!$N130))/SUMIFS('NREL Scaling Data'!$F:$F,'NREL Scaling Data'!$B:$B,UPPER(About!$B$1),'NREL Scaling Data'!$E:$E,Calculations!$M130,'NREL Scaling Data'!$A:$A,T$3,'NREL Scaling Data'!$C:$C,Calculations!$L130,'NREL Scaling Data'!$D:$D,Calculations!$N130) + 1) * T130,0)</f>
        <v>0</v>
      </c>
      <c r="V130" s="45">
        <f>IFERROR(((SUMIFS('NREL Scaling Data'!$F:$F,'NREL Scaling Data'!$B:$B,UPPER(About!$B$1),'NREL Scaling Data'!$E:$E,Calculations!$M130,'NREL Scaling Data'!$A:$A,V$3,'NREL Scaling Data'!$C:$C,Calculations!$L130,'NREL Scaling Data'!$D:$D,Calculations!$N130)-SUMIFS('NREL Scaling Data'!$F:$F,'NREL Scaling Data'!$B:$B,UPPER(About!$B$1),'NREL Scaling Data'!$E:$E,Calculations!$M130,'NREL Scaling Data'!$A:$A,U$3,'NREL Scaling Data'!$C:$C,Calculations!$L130,'NREL Scaling Data'!$D:$D,Calculations!$N130))/SUMIFS('NREL Scaling Data'!$F:$F,'NREL Scaling Data'!$B:$B,UPPER(About!$B$1),'NREL Scaling Data'!$E:$E,Calculations!$M130,'NREL Scaling Data'!$A:$A,U$3,'NREL Scaling Data'!$C:$C,Calculations!$L130,'NREL Scaling Data'!$D:$D,Calculations!$N130) + 1) * U130,0)</f>
        <v>0</v>
      </c>
      <c r="W130" s="45">
        <f>IFERROR(((SUMIFS('NREL Scaling Data'!$F:$F,'NREL Scaling Data'!$B:$B,UPPER(About!$B$1),'NREL Scaling Data'!$E:$E,Calculations!$M130,'NREL Scaling Data'!$A:$A,W$3,'NREL Scaling Data'!$C:$C,Calculations!$L130,'NREL Scaling Data'!$D:$D,Calculations!$N130)-SUMIFS('NREL Scaling Data'!$F:$F,'NREL Scaling Data'!$B:$B,UPPER(About!$B$1),'NREL Scaling Data'!$E:$E,Calculations!$M130,'NREL Scaling Data'!$A:$A,V$3,'NREL Scaling Data'!$C:$C,Calculations!$L130,'NREL Scaling Data'!$D:$D,Calculations!$N130))/SUMIFS('NREL Scaling Data'!$F:$F,'NREL Scaling Data'!$B:$B,UPPER(About!$B$1),'NREL Scaling Data'!$E:$E,Calculations!$M130,'NREL Scaling Data'!$A:$A,V$3,'NREL Scaling Data'!$C:$C,Calculations!$L130,'NREL Scaling Data'!$D:$D,Calculations!$N130) + 1) * V130,0)</f>
        <v>0</v>
      </c>
      <c r="X130" s="45">
        <f>IFERROR(((SUMIFS('NREL Scaling Data'!$F:$F,'NREL Scaling Data'!$B:$B,UPPER(About!$B$1),'NREL Scaling Data'!$E:$E,Calculations!$M130,'NREL Scaling Data'!$A:$A,X$3,'NREL Scaling Data'!$C:$C,Calculations!$L130,'NREL Scaling Data'!$D:$D,Calculations!$N130)-SUMIFS('NREL Scaling Data'!$F:$F,'NREL Scaling Data'!$B:$B,UPPER(About!$B$1),'NREL Scaling Data'!$E:$E,Calculations!$M130,'NREL Scaling Data'!$A:$A,W$3,'NREL Scaling Data'!$C:$C,Calculations!$L130,'NREL Scaling Data'!$D:$D,Calculations!$N130))/SUMIFS('NREL Scaling Data'!$F:$F,'NREL Scaling Data'!$B:$B,UPPER(About!$B$1),'NREL Scaling Data'!$E:$E,Calculations!$M130,'NREL Scaling Data'!$A:$A,W$3,'NREL Scaling Data'!$C:$C,Calculations!$L130,'NREL Scaling Data'!$D:$D,Calculations!$N130) + 1) * W130,0)</f>
        <v>0</v>
      </c>
      <c r="Y130" s="45">
        <f>IFERROR(((SUMIFS('NREL Scaling Data'!$F:$F,'NREL Scaling Data'!$B:$B,UPPER(About!$B$1),'NREL Scaling Data'!$E:$E,Calculations!$M130,'NREL Scaling Data'!$A:$A,Y$3,'NREL Scaling Data'!$C:$C,Calculations!$L130,'NREL Scaling Data'!$D:$D,Calculations!$N130)-SUMIFS('NREL Scaling Data'!$F:$F,'NREL Scaling Data'!$B:$B,UPPER(About!$B$1),'NREL Scaling Data'!$E:$E,Calculations!$M130,'NREL Scaling Data'!$A:$A,X$3,'NREL Scaling Data'!$C:$C,Calculations!$L130,'NREL Scaling Data'!$D:$D,Calculations!$N130))/SUMIFS('NREL Scaling Data'!$F:$F,'NREL Scaling Data'!$B:$B,UPPER(About!$B$1),'NREL Scaling Data'!$E:$E,Calculations!$M130,'NREL Scaling Data'!$A:$A,X$3,'NREL Scaling Data'!$C:$C,Calculations!$L130,'NREL Scaling Data'!$D:$D,Calculations!$N130) + 1) * X130,0)</f>
        <v>0</v>
      </c>
      <c r="Z130" s="45">
        <f>IFERROR(((SUMIFS('NREL Scaling Data'!$F:$F,'NREL Scaling Data'!$B:$B,UPPER(About!$B$1),'NREL Scaling Data'!$E:$E,Calculations!$M130,'NREL Scaling Data'!$A:$A,Z$3,'NREL Scaling Data'!$C:$C,Calculations!$L130,'NREL Scaling Data'!$D:$D,Calculations!$N130)-SUMIFS('NREL Scaling Data'!$F:$F,'NREL Scaling Data'!$B:$B,UPPER(About!$B$1),'NREL Scaling Data'!$E:$E,Calculations!$M130,'NREL Scaling Data'!$A:$A,Y$3,'NREL Scaling Data'!$C:$C,Calculations!$L130,'NREL Scaling Data'!$D:$D,Calculations!$N130))/SUMIFS('NREL Scaling Data'!$F:$F,'NREL Scaling Data'!$B:$B,UPPER(About!$B$1),'NREL Scaling Data'!$E:$E,Calculations!$M130,'NREL Scaling Data'!$A:$A,Y$3,'NREL Scaling Data'!$C:$C,Calculations!$L130,'NREL Scaling Data'!$D:$D,Calculations!$N130) + 1) * Y130,0)</f>
        <v>0</v>
      </c>
      <c r="AA130" s="45">
        <f>IFERROR(((SUMIFS('NREL Scaling Data'!$F:$F,'NREL Scaling Data'!$B:$B,UPPER(About!$B$1),'NREL Scaling Data'!$E:$E,Calculations!$M130,'NREL Scaling Data'!$A:$A,AA$3,'NREL Scaling Data'!$C:$C,Calculations!$L130,'NREL Scaling Data'!$D:$D,Calculations!$N130)-SUMIFS('NREL Scaling Data'!$F:$F,'NREL Scaling Data'!$B:$B,UPPER(About!$B$1),'NREL Scaling Data'!$E:$E,Calculations!$M130,'NREL Scaling Data'!$A:$A,Z$3,'NREL Scaling Data'!$C:$C,Calculations!$L130,'NREL Scaling Data'!$D:$D,Calculations!$N130))/SUMIFS('NREL Scaling Data'!$F:$F,'NREL Scaling Data'!$B:$B,UPPER(About!$B$1),'NREL Scaling Data'!$E:$E,Calculations!$M130,'NREL Scaling Data'!$A:$A,Z$3,'NREL Scaling Data'!$C:$C,Calculations!$L130,'NREL Scaling Data'!$D:$D,Calculations!$N130) + 1) * Z130,0)</f>
        <v>0</v>
      </c>
      <c r="AB130" s="45">
        <f>IFERROR(((SUMIFS('NREL Scaling Data'!$F:$F,'NREL Scaling Data'!$B:$B,UPPER(About!$B$1),'NREL Scaling Data'!$E:$E,Calculations!$M130,'NREL Scaling Data'!$A:$A,AB$3,'NREL Scaling Data'!$C:$C,Calculations!$L130,'NREL Scaling Data'!$D:$D,Calculations!$N130)-SUMIFS('NREL Scaling Data'!$F:$F,'NREL Scaling Data'!$B:$B,UPPER(About!$B$1),'NREL Scaling Data'!$E:$E,Calculations!$M130,'NREL Scaling Data'!$A:$A,AA$3,'NREL Scaling Data'!$C:$C,Calculations!$L130,'NREL Scaling Data'!$D:$D,Calculations!$N130))/SUMIFS('NREL Scaling Data'!$F:$F,'NREL Scaling Data'!$B:$B,UPPER(About!$B$1),'NREL Scaling Data'!$E:$E,Calculations!$M130,'NREL Scaling Data'!$A:$A,AA$3,'NREL Scaling Data'!$C:$C,Calculations!$L130,'NREL Scaling Data'!$D:$D,Calculations!$N130) + 1) * AA130,0)</f>
        <v>0</v>
      </c>
      <c r="AC130" s="45">
        <f>IFERROR(((SUMIFS('NREL Scaling Data'!$F:$F,'NREL Scaling Data'!$B:$B,UPPER(About!$B$1),'NREL Scaling Data'!$E:$E,Calculations!$M130,'NREL Scaling Data'!$A:$A,AC$3,'NREL Scaling Data'!$C:$C,Calculations!$L130,'NREL Scaling Data'!$D:$D,Calculations!$N130)-SUMIFS('NREL Scaling Data'!$F:$F,'NREL Scaling Data'!$B:$B,UPPER(About!$B$1),'NREL Scaling Data'!$E:$E,Calculations!$M130,'NREL Scaling Data'!$A:$A,AB$3,'NREL Scaling Data'!$C:$C,Calculations!$L130,'NREL Scaling Data'!$D:$D,Calculations!$N130))/SUMIFS('NREL Scaling Data'!$F:$F,'NREL Scaling Data'!$B:$B,UPPER(About!$B$1),'NREL Scaling Data'!$E:$E,Calculations!$M130,'NREL Scaling Data'!$A:$A,AB$3,'NREL Scaling Data'!$C:$C,Calculations!$L130,'NREL Scaling Data'!$D:$D,Calculations!$N130) + 1) * AB130,0)</f>
        <v>0</v>
      </c>
      <c r="AD130" s="45">
        <f>IFERROR(((SUMIFS('NREL Scaling Data'!$F:$F,'NREL Scaling Data'!$B:$B,UPPER(About!$B$1),'NREL Scaling Data'!$E:$E,Calculations!$M130,'NREL Scaling Data'!$A:$A,AD$3,'NREL Scaling Data'!$C:$C,Calculations!$L130,'NREL Scaling Data'!$D:$D,Calculations!$N130)-SUMIFS('NREL Scaling Data'!$F:$F,'NREL Scaling Data'!$B:$B,UPPER(About!$B$1),'NREL Scaling Data'!$E:$E,Calculations!$M130,'NREL Scaling Data'!$A:$A,AC$3,'NREL Scaling Data'!$C:$C,Calculations!$L130,'NREL Scaling Data'!$D:$D,Calculations!$N130))/SUMIFS('NREL Scaling Data'!$F:$F,'NREL Scaling Data'!$B:$B,UPPER(About!$B$1),'NREL Scaling Data'!$E:$E,Calculations!$M130,'NREL Scaling Data'!$A:$A,AC$3,'NREL Scaling Data'!$C:$C,Calculations!$L130,'NREL Scaling Data'!$D:$D,Calculations!$N130) + 1) * AC130,0)</f>
        <v>0</v>
      </c>
      <c r="AE130" s="45">
        <f>IFERROR(((SUMIFS('NREL Scaling Data'!$F:$F,'NREL Scaling Data'!$B:$B,UPPER(About!$B$1),'NREL Scaling Data'!$E:$E,Calculations!$M130,'NREL Scaling Data'!$A:$A,AE$3,'NREL Scaling Data'!$C:$C,Calculations!$L130,'NREL Scaling Data'!$D:$D,Calculations!$N130)-SUMIFS('NREL Scaling Data'!$F:$F,'NREL Scaling Data'!$B:$B,UPPER(About!$B$1),'NREL Scaling Data'!$E:$E,Calculations!$M130,'NREL Scaling Data'!$A:$A,AD$3,'NREL Scaling Data'!$C:$C,Calculations!$L130,'NREL Scaling Data'!$D:$D,Calculations!$N130))/SUMIFS('NREL Scaling Data'!$F:$F,'NREL Scaling Data'!$B:$B,UPPER(About!$B$1),'NREL Scaling Data'!$E:$E,Calculations!$M130,'NREL Scaling Data'!$A:$A,AD$3,'NREL Scaling Data'!$C:$C,Calculations!$L130,'NREL Scaling Data'!$D:$D,Calculations!$N130) + 1) * AD130,0)</f>
        <v>0</v>
      </c>
      <c r="AF130" s="45">
        <f>IFERROR(((SUMIFS('NREL Scaling Data'!$F:$F,'NREL Scaling Data'!$B:$B,UPPER(About!$B$1),'NREL Scaling Data'!$E:$E,Calculations!$M130,'NREL Scaling Data'!$A:$A,AF$3,'NREL Scaling Data'!$C:$C,Calculations!$L130,'NREL Scaling Data'!$D:$D,Calculations!$N130)-SUMIFS('NREL Scaling Data'!$F:$F,'NREL Scaling Data'!$B:$B,UPPER(About!$B$1),'NREL Scaling Data'!$E:$E,Calculations!$M130,'NREL Scaling Data'!$A:$A,AE$3,'NREL Scaling Data'!$C:$C,Calculations!$L130,'NREL Scaling Data'!$D:$D,Calculations!$N130))/SUMIFS('NREL Scaling Data'!$F:$F,'NREL Scaling Data'!$B:$B,UPPER(About!$B$1),'NREL Scaling Data'!$E:$E,Calculations!$M130,'NREL Scaling Data'!$A:$A,AE$3,'NREL Scaling Data'!$C:$C,Calculations!$L130,'NREL Scaling Data'!$D:$D,Calculations!$N130) + 1) * AE130,0)</f>
        <v>0</v>
      </c>
      <c r="AG130" s="45">
        <f>IFERROR(((SUMIFS('NREL Scaling Data'!$F:$F,'NREL Scaling Data'!$B:$B,UPPER(About!$B$1),'NREL Scaling Data'!$E:$E,Calculations!$M130,'NREL Scaling Data'!$A:$A,AG$3,'NREL Scaling Data'!$C:$C,Calculations!$L130,'NREL Scaling Data'!$D:$D,Calculations!$N130)-SUMIFS('NREL Scaling Data'!$F:$F,'NREL Scaling Data'!$B:$B,UPPER(About!$B$1),'NREL Scaling Data'!$E:$E,Calculations!$M130,'NREL Scaling Data'!$A:$A,AF$3,'NREL Scaling Data'!$C:$C,Calculations!$L130,'NREL Scaling Data'!$D:$D,Calculations!$N130))/SUMIFS('NREL Scaling Data'!$F:$F,'NREL Scaling Data'!$B:$B,UPPER(About!$B$1),'NREL Scaling Data'!$E:$E,Calculations!$M130,'NREL Scaling Data'!$A:$A,AF$3,'NREL Scaling Data'!$C:$C,Calculations!$L130,'NREL Scaling Data'!$D:$D,Calculations!$N130) + 1) * AF130,0)</f>
        <v>0</v>
      </c>
      <c r="AH130" s="45">
        <f>IFERROR(((SUMIFS('NREL Scaling Data'!$F:$F,'NREL Scaling Data'!$B:$B,UPPER(About!$B$1),'NREL Scaling Data'!$E:$E,Calculations!$M130,'NREL Scaling Data'!$A:$A,AH$3,'NREL Scaling Data'!$C:$C,Calculations!$L130,'NREL Scaling Data'!$D:$D,Calculations!$N130)-SUMIFS('NREL Scaling Data'!$F:$F,'NREL Scaling Data'!$B:$B,UPPER(About!$B$1),'NREL Scaling Data'!$E:$E,Calculations!$M130,'NREL Scaling Data'!$A:$A,AG$3,'NREL Scaling Data'!$C:$C,Calculations!$L130,'NREL Scaling Data'!$D:$D,Calculations!$N130))/SUMIFS('NREL Scaling Data'!$F:$F,'NREL Scaling Data'!$B:$B,UPPER(About!$B$1),'NREL Scaling Data'!$E:$E,Calculations!$M130,'NREL Scaling Data'!$A:$A,AG$3,'NREL Scaling Data'!$C:$C,Calculations!$L130,'NREL Scaling Data'!$D:$D,Calculations!$N130) + 1) * AG130,0)</f>
        <v>0</v>
      </c>
      <c r="AI130" s="45">
        <f>IFERROR(((SUMIFS('NREL Scaling Data'!$F:$F,'NREL Scaling Data'!$B:$B,UPPER(About!$B$1),'NREL Scaling Data'!$E:$E,Calculations!$M130,'NREL Scaling Data'!$A:$A,AI$3,'NREL Scaling Data'!$C:$C,Calculations!$L130,'NREL Scaling Data'!$D:$D,Calculations!$N130)-SUMIFS('NREL Scaling Data'!$F:$F,'NREL Scaling Data'!$B:$B,UPPER(About!$B$1),'NREL Scaling Data'!$E:$E,Calculations!$M130,'NREL Scaling Data'!$A:$A,AH$3,'NREL Scaling Data'!$C:$C,Calculations!$L130,'NREL Scaling Data'!$D:$D,Calculations!$N130))/SUMIFS('NREL Scaling Data'!$F:$F,'NREL Scaling Data'!$B:$B,UPPER(About!$B$1),'NREL Scaling Data'!$E:$E,Calculations!$M130,'NREL Scaling Data'!$A:$A,AH$3,'NREL Scaling Data'!$C:$C,Calculations!$L130,'NREL Scaling Data'!$D:$D,Calculations!$N130) + 1) * AH130,0)</f>
        <v>0</v>
      </c>
      <c r="AJ130" s="45">
        <f>IFERROR(((SUMIFS('NREL Scaling Data'!$F:$F,'NREL Scaling Data'!$B:$B,UPPER(About!$B$1),'NREL Scaling Data'!$E:$E,Calculations!$M130,'NREL Scaling Data'!$A:$A,AJ$3,'NREL Scaling Data'!$C:$C,Calculations!$L130,'NREL Scaling Data'!$D:$D,Calculations!$N130)-SUMIFS('NREL Scaling Data'!$F:$F,'NREL Scaling Data'!$B:$B,UPPER(About!$B$1),'NREL Scaling Data'!$E:$E,Calculations!$M130,'NREL Scaling Data'!$A:$A,AI$3,'NREL Scaling Data'!$C:$C,Calculations!$L130,'NREL Scaling Data'!$D:$D,Calculations!$N130))/SUMIFS('NREL Scaling Data'!$F:$F,'NREL Scaling Data'!$B:$B,UPPER(About!$B$1),'NREL Scaling Data'!$E:$E,Calculations!$M130,'NREL Scaling Data'!$A:$A,AI$3,'NREL Scaling Data'!$C:$C,Calculations!$L130,'NREL Scaling Data'!$D:$D,Calculations!$N130) + 1) * AI130,0)</f>
        <v>0</v>
      </c>
      <c r="AK130" s="45">
        <f>IFERROR(((SUMIFS('NREL Scaling Data'!$F:$F,'NREL Scaling Data'!$B:$B,UPPER(About!$B$1),'NREL Scaling Data'!$E:$E,Calculations!$M130,'NREL Scaling Data'!$A:$A,AK$3,'NREL Scaling Data'!$C:$C,Calculations!$L130,'NREL Scaling Data'!$D:$D,Calculations!$N130)-SUMIFS('NREL Scaling Data'!$F:$F,'NREL Scaling Data'!$B:$B,UPPER(About!$B$1),'NREL Scaling Data'!$E:$E,Calculations!$M130,'NREL Scaling Data'!$A:$A,AJ$3,'NREL Scaling Data'!$C:$C,Calculations!$L130,'NREL Scaling Data'!$D:$D,Calculations!$N130))/SUMIFS('NREL Scaling Data'!$F:$F,'NREL Scaling Data'!$B:$B,UPPER(About!$B$1),'NREL Scaling Data'!$E:$E,Calculations!$M130,'NREL Scaling Data'!$A:$A,AJ$3,'NREL Scaling Data'!$C:$C,Calculations!$L130,'NREL Scaling Data'!$D:$D,Calculations!$N130) + 1) * AJ130,0)</f>
        <v>0</v>
      </c>
      <c r="AL130" s="45">
        <f>IFERROR(((SUMIFS('NREL Scaling Data'!$F:$F,'NREL Scaling Data'!$B:$B,UPPER(About!$B$1),'NREL Scaling Data'!$E:$E,Calculations!$M130,'NREL Scaling Data'!$A:$A,AL$3,'NREL Scaling Data'!$C:$C,Calculations!$L130,'NREL Scaling Data'!$D:$D,Calculations!$N130)-SUMIFS('NREL Scaling Data'!$F:$F,'NREL Scaling Data'!$B:$B,UPPER(About!$B$1),'NREL Scaling Data'!$E:$E,Calculations!$M130,'NREL Scaling Data'!$A:$A,AK$3,'NREL Scaling Data'!$C:$C,Calculations!$L130,'NREL Scaling Data'!$D:$D,Calculations!$N130))/SUMIFS('NREL Scaling Data'!$F:$F,'NREL Scaling Data'!$B:$B,UPPER(About!$B$1),'NREL Scaling Data'!$E:$E,Calculations!$M130,'NREL Scaling Data'!$A:$A,AK$3,'NREL Scaling Data'!$C:$C,Calculations!$L130,'NREL Scaling Data'!$D:$D,Calculations!$N130) + 1) * AK130,0)</f>
        <v>0</v>
      </c>
      <c r="AM130" s="45">
        <f>IFERROR(((SUMIFS('NREL Scaling Data'!$F:$F,'NREL Scaling Data'!$B:$B,UPPER(About!$B$1),'NREL Scaling Data'!$E:$E,Calculations!$M130,'NREL Scaling Data'!$A:$A,AM$3,'NREL Scaling Data'!$C:$C,Calculations!$L130,'NREL Scaling Data'!$D:$D,Calculations!$N130)-SUMIFS('NREL Scaling Data'!$F:$F,'NREL Scaling Data'!$B:$B,UPPER(About!$B$1),'NREL Scaling Data'!$E:$E,Calculations!$M130,'NREL Scaling Data'!$A:$A,AL$3,'NREL Scaling Data'!$C:$C,Calculations!$L130,'NREL Scaling Data'!$D:$D,Calculations!$N130))/SUMIFS('NREL Scaling Data'!$F:$F,'NREL Scaling Data'!$B:$B,UPPER(About!$B$1),'NREL Scaling Data'!$E:$E,Calculations!$M130,'NREL Scaling Data'!$A:$A,AL$3,'NREL Scaling Data'!$C:$C,Calculations!$L130,'NREL Scaling Data'!$D:$D,Calculations!$N130) + 1) * AL130,0)</f>
        <v>0</v>
      </c>
      <c r="AN130" s="45">
        <f>IFERROR(((SUMIFS('NREL Scaling Data'!$F:$F,'NREL Scaling Data'!$B:$B,UPPER(About!$B$1),'NREL Scaling Data'!$E:$E,Calculations!$M130,'NREL Scaling Data'!$A:$A,AN$3,'NREL Scaling Data'!$C:$C,Calculations!$L130,'NREL Scaling Data'!$D:$D,Calculations!$N130)-SUMIFS('NREL Scaling Data'!$F:$F,'NREL Scaling Data'!$B:$B,UPPER(About!$B$1),'NREL Scaling Data'!$E:$E,Calculations!$M130,'NREL Scaling Data'!$A:$A,AM$3,'NREL Scaling Data'!$C:$C,Calculations!$L130,'NREL Scaling Data'!$D:$D,Calculations!$N130))/SUMIFS('NREL Scaling Data'!$F:$F,'NREL Scaling Data'!$B:$B,UPPER(About!$B$1),'NREL Scaling Data'!$E:$E,Calculations!$M130,'NREL Scaling Data'!$A:$A,AM$3,'NREL Scaling Data'!$C:$C,Calculations!$L130,'NREL Scaling Data'!$D:$D,Calculations!$N130) + 1) * AM130,0)</f>
        <v>0</v>
      </c>
      <c r="AO130" s="45">
        <f>IFERROR(((SUMIFS('NREL Scaling Data'!$F:$F,'NREL Scaling Data'!$B:$B,UPPER(About!$B$1),'NREL Scaling Data'!$E:$E,Calculations!$M130,'NREL Scaling Data'!$A:$A,AO$3,'NREL Scaling Data'!$C:$C,Calculations!$L130,'NREL Scaling Data'!$D:$D,Calculations!$N130)-SUMIFS('NREL Scaling Data'!$F:$F,'NREL Scaling Data'!$B:$B,UPPER(About!$B$1),'NREL Scaling Data'!$E:$E,Calculations!$M130,'NREL Scaling Data'!$A:$A,AN$3,'NREL Scaling Data'!$C:$C,Calculations!$L130,'NREL Scaling Data'!$D:$D,Calculations!$N130))/SUMIFS('NREL Scaling Data'!$F:$F,'NREL Scaling Data'!$B:$B,UPPER(About!$B$1),'NREL Scaling Data'!$E:$E,Calculations!$M130,'NREL Scaling Data'!$A:$A,AN$3,'NREL Scaling Data'!$C:$C,Calculations!$L130,'NREL Scaling Data'!$D:$D,Calculations!$N130) + 1) * AN130,0)</f>
        <v>0</v>
      </c>
      <c r="AP130" s="45">
        <f>IFERROR(((SUMIFS('NREL Scaling Data'!$F:$F,'NREL Scaling Data'!$B:$B,UPPER(About!$B$1),'NREL Scaling Data'!$E:$E,Calculations!$M130,'NREL Scaling Data'!$A:$A,AP$3,'NREL Scaling Data'!$C:$C,Calculations!$L130,'NREL Scaling Data'!$D:$D,Calculations!$N130)-SUMIFS('NREL Scaling Data'!$F:$F,'NREL Scaling Data'!$B:$B,UPPER(About!$B$1),'NREL Scaling Data'!$E:$E,Calculations!$M130,'NREL Scaling Data'!$A:$A,AO$3,'NREL Scaling Data'!$C:$C,Calculations!$L130,'NREL Scaling Data'!$D:$D,Calculations!$N130))/SUMIFS('NREL Scaling Data'!$F:$F,'NREL Scaling Data'!$B:$B,UPPER(About!$B$1),'NREL Scaling Data'!$E:$E,Calculations!$M130,'NREL Scaling Data'!$A:$A,AO$3,'NREL Scaling Data'!$C:$C,Calculations!$L130,'NREL Scaling Data'!$D:$D,Calculations!$N130) + 1) * AO130,0)</f>
        <v>0</v>
      </c>
      <c r="AQ130" s="45">
        <f>IFERROR(((SUMIFS('NREL Scaling Data'!$F:$F,'NREL Scaling Data'!$B:$B,UPPER(About!$B$1),'NREL Scaling Data'!$E:$E,Calculations!$M130,'NREL Scaling Data'!$A:$A,AQ$3,'NREL Scaling Data'!$C:$C,Calculations!$L130,'NREL Scaling Data'!$D:$D,Calculations!$N130)-SUMIFS('NREL Scaling Data'!$F:$F,'NREL Scaling Data'!$B:$B,UPPER(About!$B$1),'NREL Scaling Data'!$E:$E,Calculations!$M130,'NREL Scaling Data'!$A:$A,AP$3,'NREL Scaling Data'!$C:$C,Calculations!$L130,'NREL Scaling Data'!$D:$D,Calculations!$N130))/SUMIFS('NREL Scaling Data'!$F:$F,'NREL Scaling Data'!$B:$B,UPPER(About!$B$1),'NREL Scaling Data'!$E:$E,Calculations!$M130,'NREL Scaling Data'!$A:$A,AP$3,'NREL Scaling Data'!$C:$C,Calculations!$L130,'NREL Scaling Data'!$D:$D,Calculations!$N130) + 1) * AP130,0)</f>
        <v>0</v>
      </c>
      <c r="AR130" s="45">
        <f>IFERROR(((SUMIFS('NREL Scaling Data'!$F:$F,'NREL Scaling Data'!$B:$B,UPPER(About!$B$1),'NREL Scaling Data'!$E:$E,Calculations!$M130,'NREL Scaling Data'!$A:$A,AR$3,'NREL Scaling Data'!$C:$C,Calculations!$L130,'NREL Scaling Data'!$D:$D,Calculations!$N130)-SUMIFS('NREL Scaling Data'!$F:$F,'NREL Scaling Data'!$B:$B,UPPER(About!$B$1),'NREL Scaling Data'!$E:$E,Calculations!$M130,'NREL Scaling Data'!$A:$A,AQ$3,'NREL Scaling Data'!$C:$C,Calculations!$L130,'NREL Scaling Data'!$D:$D,Calculations!$N130))/SUMIFS('NREL Scaling Data'!$F:$F,'NREL Scaling Data'!$B:$B,UPPER(About!$B$1),'NREL Scaling Data'!$E:$E,Calculations!$M130,'NREL Scaling Data'!$A:$A,AQ$3,'NREL Scaling Data'!$C:$C,Calculations!$L130,'NREL Scaling Data'!$D:$D,Calculations!$N130) + 1) * AQ130,0)</f>
        <v>0</v>
      </c>
      <c r="AS130" s="45">
        <f>IFERROR(((SUMIFS('NREL Scaling Data'!$F:$F,'NREL Scaling Data'!$B:$B,UPPER(About!$B$1),'NREL Scaling Data'!$E:$E,Calculations!$M130,'NREL Scaling Data'!$A:$A,AS$3,'NREL Scaling Data'!$C:$C,Calculations!$L130,'NREL Scaling Data'!$D:$D,Calculations!$N130)-SUMIFS('NREL Scaling Data'!$F:$F,'NREL Scaling Data'!$B:$B,UPPER(About!$B$1),'NREL Scaling Data'!$E:$E,Calculations!$M130,'NREL Scaling Data'!$A:$A,AR$3,'NREL Scaling Data'!$C:$C,Calculations!$L130,'NREL Scaling Data'!$D:$D,Calculations!$N130))/SUMIFS('NREL Scaling Data'!$F:$F,'NREL Scaling Data'!$B:$B,UPPER(About!$B$1),'NREL Scaling Data'!$E:$E,Calculations!$M130,'NREL Scaling Data'!$A:$A,AR$3,'NREL Scaling Data'!$C:$C,Calculations!$L130,'NREL Scaling Data'!$D:$D,Calculations!$N130) + 1) * AR130,0)</f>
        <v>0</v>
      </c>
      <c r="AT130" s="45">
        <f>IFERROR(((SUMIFS('NREL Scaling Data'!$F:$F,'NREL Scaling Data'!$B:$B,UPPER(About!$B$1),'NREL Scaling Data'!$E:$E,Calculations!$M130,'NREL Scaling Data'!$A:$A,AT$3,'NREL Scaling Data'!$C:$C,Calculations!$L130,'NREL Scaling Data'!$D:$D,Calculations!$N130)-SUMIFS('NREL Scaling Data'!$F:$F,'NREL Scaling Data'!$B:$B,UPPER(About!$B$1),'NREL Scaling Data'!$E:$E,Calculations!$M130,'NREL Scaling Data'!$A:$A,AS$3,'NREL Scaling Data'!$C:$C,Calculations!$L130,'NREL Scaling Data'!$D:$D,Calculations!$N130))/SUMIFS('NREL Scaling Data'!$F:$F,'NREL Scaling Data'!$B:$B,UPPER(About!$B$1),'NREL Scaling Data'!$E:$E,Calculations!$M130,'NREL Scaling Data'!$A:$A,AS$3,'NREL Scaling Data'!$C:$C,Calculations!$L130,'NREL Scaling Data'!$D:$D,Calculations!$N130) + 1) * AS130,0)</f>
        <v>0</v>
      </c>
    </row>
    <row r="131" spans="1:46" s="70" customFormat="1" ht="18.75">
      <c r="A131" s="72" t="s">
        <v>74</v>
      </c>
      <c r="B131" s="72"/>
      <c r="C131" s="72"/>
      <c r="D131" s="72"/>
      <c r="E131" s="72"/>
      <c r="F131" s="72" t="s">
        <v>74</v>
      </c>
      <c r="G131" s="72"/>
      <c r="O131"/>
      <c r="P131"/>
    </row>
    <row r="132" spans="1:46">
      <c r="H132" s="1" t="s">
        <v>364</v>
      </c>
      <c r="I132" s="1"/>
      <c r="J132" s="1"/>
      <c r="K132" s="1"/>
      <c r="L132" s="1"/>
      <c r="M132" s="1"/>
    </row>
    <row r="133" spans="1:46">
      <c r="N133" s="1" t="s">
        <v>75</v>
      </c>
      <c r="O133" s="1">
        <v>2019</v>
      </c>
      <c r="P133" s="1">
        <v>2020</v>
      </c>
      <c r="Q133" s="1">
        <v>2021</v>
      </c>
      <c r="R133" s="1">
        <v>2022</v>
      </c>
      <c r="S133" s="1">
        <v>2023</v>
      </c>
      <c r="T133" s="1">
        <v>2024</v>
      </c>
      <c r="U133" s="1">
        <v>2025</v>
      </c>
      <c r="V133" s="1">
        <v>2026</v>
      </c>
      <c r="W133" s="1">
        <v>2027</v>
      </c>
      <c r="X133" s="1">
        <v>2028</v>
      </c>
      <c r="Y133" s="1">
        <v>2029</v>
      </c>
      <c r="Z133" s="1">
        <v>2030</v>
      </c>
      <c r="AA133" s="1">
        <v>2031</v>
      </c>
      <c r="AB133" s="1">
        <v>2032</v>
      </c>
      <c r="AC133" s="1">
        <v>2033</v>
      </c>
      <c r="AD133" s="1">
        <v>2034</v>
      </c>
      <c r="AE133" s="1">
        <v>2035</v>
      </c>
      <c r="AF133" s="1">
        <v>2036</v>
      </c>
      <c r="AG133" s="1">
        <v>2037</v>
      </c>
      <c r="AH133" s="1">
        <v>2038</v>
      </c>
      <c r="AI133" s="1">
        <v>2039</v>
      </c>
      <c r="AJ133" s="1">
        <v>2040</v>
      </c>
      <c r="AK133" s="1">
        <v>2041</v>
      </c>
      <c r="AL133" s="1">
        <v>2042</v>
      </c>
      <c r="AM133" s="1">
        <v>2043</v>
      </c>
      <c r="AN133" s="1">
        <v>2044</v>
      </c>
      <c r="AO133" s="1">
        <v>2045</v>
      </c>
      <c r="AP133" s="1">
        <v>2046</v>
      </c>
      <c r="AQ133" s="1">
        <v>2047</v>
      </c>
      <c r="AR133" s="1">
        <v>2048</v>
      </c>
      <c r="AS133" s="1">
        <v>2049</v>
      </c>
      <c r="AT133" s="1">
        <v>2050</v>
      </c>
    </row>
    <row r="134" spans="1:46">
      <c r="H134" s="12" t="s">
        <v>473</v>
      </c>
      <c r="I134" s="12" t="s">
        <v>1086</v>
      </c>
      <c r="J134" s="209">
        <f>SUMIFS('NREL Scaling Data'!F:F,'NREL Scaling Data'!B:B,UPPER(About!$B$1),'NREL Scaling Data'!E:E,Calculations!M134,'NREL Scaling Data'!A:A, 2021,'NREL Scaling Data'!C:C,Calculations!L134,'NREL Scaling Data'!D:D,Calculations!N134) / SUMIFS('NREL Scaling Data'!F:F,'NREL Scaling Data'!B:B,UPPER(About!$B$1),'NREL Scaling Data'!A:A, 2021,'NREL Scaling Data'!C:C,Calculations!L134,'NREL Scaling Data'!D:D,Calculations!N134)</f>
        <v>2.4267380676588207E-2</v>
      </c>
      <c r="K134" s="12">
        <v>1</v>
      </c>
      <c r="L134" s="12" t="s">
        <v>1013</v>
      </c>
      <c r="M134" s="12" t="s">
        <v>1015</v>
      </c>
      <c r="N134" s="1" t="s">
        <v>635</v>
      </c>
      <c r="O134" s="7">
        <f>P134</f>
        <v>9005503632178.5</v>
      </c>
      <c r="P134" s="7">
        <f>Q134</f>
        <v>9005503632178.5</v>
      </c>
      <c r="Q134" s="45">
        <f>SUMIFS('SEDS 2021'!$F$23:$F$40,'SEDS 2021'!E$23:E$40,Calculations!L134,'SEDS 2021'!D$23:D$40,Calculations!N134)*J134*K134</f>
        <v>9005503632178.5</v>
      </c>
      <c r="R134" s="45">
        <f>IFERROR(((SUMIFS('NREL Scaling Data'!$F:$F,'NREL Scaling Data'!$B:$B,UPPER(About!$B$1),'NREL Scaling Data'!$E:$E,Calculations!$M134,'NREL Scaling Data'!$A:$A,R$3,'NREL Scaling Data'!$C:$C,Calculations!$L134,'NREL Scaling Data'!$D:$D,Calculations!$N134)-SUMIFS('NREL Scaling Data'!$F:$F,'NREL Scaling Data'!$B:$B,UPPER(About!$B$1),'NREL Scaling Data'!$E:$E,Calculations!$M134,'NREL Scaling Data'!$A:$A,Q$3,'NREL Scaling Data'!$C:$C,Calculations!$L134,'NREL Scaling Data'!$D:$D,Calculations!$N134))/SUMIFS('NREL Scaling Data'!$F:$F,'NREL Scaling Data'!$B:$B,UPPER(About!$B$1),'NREL Scaling Data'!$E:$E,Calculations!$M134,'NREL Scaling Data'!$A:$A,Q$3,'NREL Scaling Data'!$C:$C,Calculations!$L134,'NREL Scaling Data'!$D:$D,Calculations!$N134) + 1) * Q134,0)</f>
        <v>8958472582024.0371</v>
      </c>
      <c r="S134" s="45">
        <f>IFERROR(((SUMIFS('NREL Scaling Data'!$F:$F,'NREL Scaling Data'!$B:$B,UPPER(About!$B$1),'NREL Scaling Data'!$E:$E,Calculations!$M134,'NREL Scaling Data'!$A:$A,S$3,'NREL Scaling Data'!$C:$C,Calculations!$L134,'NREL Scaling Data'!$D:$D,Calculations!$N134)-SUMIFS('NREL Scaling Data'!$F:$F,'NREL Scaling Data'!$B:$B,UPPER(About!$B$1),'NREL Scaling Data'!$E:$E,Calculations!$M134,'NREL Scaling Data'!$A:$A,R$3,'NREL Scaling Data'!$C:$C,Calculations!$L134,'NREL Scaling Data'!$D:$D,Calculations!$N134))/SUMIFS('NREL Scaling Data'!$F:$F,'NREL Scaling Data'!$B:$B,UPPER(About!$B$1),'NREL Scaling Data'!$E:$E,Calculations!$M134,'NREL Scaling Data'!$A:$A,R$3,'NREL Scaling Data'!$C:$C,Calculations!$L134,'NREL Scaling Data'!$D:$D,Calculations!$N134) + 1) * R134,0)</f>
        <v>8910970474372.9668</v>
      </c>
      <c r="T134" s="45">
        <f>IFERROR(((SUMIFS('NREL Scaling Data'!$F:$F,'NREL Scaling Data'!$B:$B,UPPER(About!$B$1),'NREL Scaling Data'!$E:$E,Calculations!$M134,'NREL Scaling Data'!$A:$A,T$3,'NREL Scaling Data'!$C:$C,Calculations!$L134,'NREL Scaling Data'!$D:$D,Calculations!$N134)-SUMIFS('NREL Scaling Data'!$F:$F,'NREL Scaling Data'!$B:$B,UPPER(About!$B$1),'NREL Scaling Data'!$E:$E,Calculations!$M134,'NREL Scaling Data'!$A:$A,S$3,'NREL Scaling Data'!$C:$C,Calculations!$L134,'NREL Scaling Data'!$D:$D,Calculations!$N134))/SUMIFS('NREL Scaling Data'!$F:$F,'NREL Scaling Data'!$B:$B,UPPER(About!$B$1),'NREL Scaling Data'!$E:$E,Calculations!$M134,'NREL Scaling Data'!$A:$A,S$3,'NREL Scaling Data'!$C:$C,Calculations!$L134,'NREL Scaling Data'!$D:$D,Calculations!$N134) + 1) * S134,0)</f>
        <v>8862722850947.1641</v>
      </c>
      <c r="U134" s="45">
        <f>IFERROR(((SUMIFS('NREL Scaling Data'!$F:$F,'NREL Scaling Data'!$B:$B,UPPER(About!$B$1),'NREL Scaling Data'!$E:$E,Calculations!$M134,'NREL Scaling Data'!$A:$A,U$3,'NREL Scaling Data'!$C:$C,Calculations!$L134,'NREL Scaling Data'!$D:$D,Calculations!$N134)-SUMIFS('NREL Scaling Data'!$F:$F,'NREL Scaling Data'!$B:$B,UPPER(About!$B$1),'NREL Scaling Data'!$E:$E,Calculations!$M134,'NREL Scaling Data'!$A:$A,T$3,'NREL Scaling Data'!$C:$C,Calculations!$L134,'NREL Scaling Data'!$D:$D,Calculations!$N134))/SUMIFS('NREL Scaling Data'!$F:$F,'NREL Scaling Data'!$B:$B,UPPER(About!$B$1),'NREL Scaling Data'!$E:$E,Calculations!$M134,'NREL Scaling Data'!$A:$A,T$3,'NREL Scaling Data'!$C:$C,Calculations!$L134,'NREL Scaling Data'!$D:$D,Calculations!$N134) + 1) * T134,0)</f>
        <v>8813516337872.2363</v>
      </c>
      <c r="V134" s="45">
        <f>IFERROR(((SUMIFS('NREL Scaling Data'!$F:$F,'NREL Scaling Data'!$B:$B,UPPER(About!$B$1),'NREL Scaling Data'!$E:$E,Calculations!$M134,'NREL Scaling Data'!$A:$A,V$3,'NREL Scaling Data'!$C:$C,Calculations!$L134,'NREL Scaling Data'!$D:$D,Calculations!$N134)-SUMIFS('NREL Scaling Data'!$F:$F,'NREL Scaling Data'!$B:$B,UPPER(About!$B$1),'NREL Scaling Data'!$E:$E,Calculations!$M134,'NREL Scaling Data'!$A:$A,U$3,'NREL Scaling Data'!$C:$C,Calculations!$L134,'NREL Scaling Data'!$D:$D,Calculations!$N134))/SUMIFS('NREL Scaling Data'!$F:$F,'NREL Scaling Data'!$B:$B,UPPER(About!$B$1),'NREL Scaling Data'!$E:$E,Calculations!$M134,'NREL Scaling Data'!$A:$A,U$3,'NREL Scaling Data'!$C:$C,Calculations!$L134,'NREL Scaling Data'!$D:$D,Calculations!$N134) + 1) * U134,0)</f>
        <v>8764161111882.0293</v>
      </c>
      <c r="W134" s="45">
        <f>IFERROR(((SUMIFS('NREL Scaling Data'!$F:$F,'NREL Scaling Data'!$B:$B,UPPER(About!$B$1),'NREL Scaling Data'!$E:$E,Calculations!$M134,'NREL Scaling Data'!$A:$A,W$3,'NREL Scaling Data'!$C:$C,Calculations!$L134,'NREL Scaling Data'!$D:$D,Calculations!$N134)-SUMIFS('NREL Scaling Data'!$F:$F,'NREL Scaling Data'!$B:$B,UPPER(About!$B$1),'NREL Scaling Data'!$E:$E,Calculations!$M134,'NREL Scaling Data'!$A:$A,V$3,'NREL Scaling Data'!$C:$C,Calculations!$L134,'NREL Scaling Data'!$D:$D,Calculations!$N134))/SUMIFS('NREL Scaling Data'!$F:$F,'NREL Scaling Data'!$B:$B,UPPER(About!$B$1),'NREL Scaling Data'!$E:$E,Calculations!$M134,'NREL Scaling Data'!$A:$A,V$3,'NREL Scaling Data'!$C:$C,Calculations!$L134,'NREL Scaling Data'!$D:$D,Calculations!$N134) + 1) * V134,0)</f>
        <v>8715503732891.5107</v>
      </c>
      <c r="X134" s="45">
        <f>IFERROR(((SUMIFS('NREL Scaling Data'!$F:$F,'NREL Scaling Data'!$B:$B,UPPER(About!$B$1),'NREL Scaling Data'!$E:$E,Calculations!$M134,'NREL Scaling Data'!$A:$A,X$3,'NREL Scaling Data'!$C:$C,Calculations!$L134,'NREL Scaling Data'!$D:$D,Calculations!$N134)-SUMIFS('NREL Scaling Data'!$F:$F,'NREL Scaling Data'!$B:$B,UPPER(About!$B$1),'NREL Scaling Data'!$E:$E,Calculations!$M134,'NREL Scaling Data'!$A:$A,W$3,'NREL Scaling Data'!$C:$C,Calculations!$L134,'NREL Scaling Data'!$D:$D,Calculations!$N134))/SUMIFS('NREL Scaling Data'!$F:$F,'NREL Scaling Data'!$B:$B,UPPER(About!$B$1),'NREL Scaling Data'!$E:$E,Calculations!$M134,'NREL Scaling Data'!$A:$A,W$3,'NREL Scaling Data'!$C:$C,Calculations!$L134,'NREL Scaling Data'!$D:$D,Calculations!$N134) + 1) * W134,0)</f>
        <v>8667115427968.1338</v>
      </c>
      <c r="Y134" s="45">
        <f>IFERROR(((SUMIFS('NREL Scaling Data'!$F:$F,'NREL Scaling Data'!$B:$B,UPPER(About!$B$1),'NREL Scaling Data'!$E:$E,Calculations!$M134,'NREL Scaling Data'!$A:$A,Y$3,'NREL Scaling Data'!$C:$C,Calculations!$L134,'NREL Scaling Data'!$D:$D,Calculations!$N134)-SUMIFS('NREL Scaling Data'!$F:$F,'NREL Scaling Data'!$B:$B,UPPER(About!$B$1),'NREL Scaling Data'!$E:$E,Calculations!$M134,'NREL Scaling Data'!$A:$A,X$3,'NREL Scaling Data'!$C:$C,Calculations!$L134,'NREL Scaling Data'!$D:$D,Calculations!$N134))/SUMIFS('NREL Scaling Data'!$F:$F,'NREL Scaling Data'!$B:$B,UPPER(About!$B$1),'NREL Scaling Data'!$E:$E,Calculations!$M134,'NREL Scaling Data'!$A:$A,X$3,'NREL Scaling Data'!$C:$C,Calculations!$L134,'NREL Scaling Data'!$D:$D,Calculations!$N134) + 1) * X134,0)</f>
        <v>8619672824512.2607</v>
      </c>
      <c r="Z134" s="45">
        <f>IFERROR(((SUMIFS('NREL Scaling Data'!$F:$F,'NREL Scaling Data'!$B:$B,UPPER(About!$B$1),'NREL Scaling Data'!$E:$E,Calculations!$M134,'NREL Scaling Data'!$A:$A,Z$3,'NREL Scaling Data'!$C:$C,Calculations!$L134,'NREL Scaling Data'!$D:$D,Calculations!$N134)-SUMIFS('NREL Scaling Data'!$F:$F,'NREL Scaling Data'!$B:$B,UPPER(About!$B$1),'NREL Scaling Data'!$E:$E,Calculations!$M134,'NREL Scaling Data'!$A:$A,Y$3,'NREL Scaling Data'!$C:$C,Calculations!$L134,'NREL Scaling Data'!$D:$D,Calculations!$N134))/SUMIFS('NREL Scaling Data'!$F:$F,'NREL Scaling Data'!$B:$B,UPPER(About!$B$1),'NREL Scaling Data'!$E:$E,Calculations!$M134,'NREL Scaling Data'!$A:$A,Y$3,'NREL Scaling Data'!$C:$C,Calculations!$L134,'NREL Scaling Data'!$D:$D,Calculations!$N134) + 1) * Y134,0)</f>
        <v>8572275577690.6436</v>
      </c>
      <c r="AA134" s="45">
        <f>IFERROR(((SUMIFS('NREL Scaling Data'!$F:$F,'NREL Scaling Data'!$B:$B,UPPER(About!$B$1),'NREL Scaling Data'!$E:$E,Calculations!$M134,'NREL Scaling Data'!$A:$A,AA$3,'NREL Scaling Data'!$C:$C,Calculations!$L134,'NREL Scaling Data'!$D:$D,Calculations!$N134)-SUMIFS('NREL Scaling Data'!$F:$F,'NREL Scaling Data'!$B:$B,UPPER(About!$B$1),'NREL Scaling Data'!$E:$E,Calculations!$M134,'NREL Scaling Data'!$A:$A,Z$3,'NREL Scaling Data'!$C:$C,Calculations!$L134,'NREL Scaling Data'!$D:$D,Calculations!$N134))/SUMIFS('NREL Scaling Data'!$F:$F,'NREL Scaling Data'!$B:$B,UPPER(About!$B$1),'NREL Scaling Data'!$E:$E,Calculations!$M134,'NREL Scaling Data'!$A:$A,Z$3,'NREL Scaling Data'!$C:$C,Calculations!$L134,'NREL Scaling Data'!$D:$D,Calculations!$N134) + 1) * Z134,0)</f>
        <v>8527383250216.5088</v>
      </c>
      <c r="AB134" s="45">
        <f>IFERROR(((SUMIFS('NREL Scaling Data'!$F:$F,'NREL Scaling Data'!$B:$B,UPPER(About!$B$1),'NREL Scaling Data'!$E:$E,Calculations!$M134,'NREL Scaling Data'!$A:$A,AB$3,'NREL Scaling Data'!$C:$C,Calculations!$L134,'NREL Scaling Data'!$D:$D,Calculations!$N134)-SUMIFS('NREL Scaling Data'!$F:$F,'NREL Scaling Data'!$B:$B,UPPER(About!$B$1),'NREL Scaling Data'!$E:$E,Calculations!$M134,'NREL Scaling Data'!$A:$A,AA$3,'NREL Scaling Data'!$C:$C,Calculations!$L134,'NREL Scaling Data'!$D:$D,Calculations!$N134))/SUMIFS('NREL Scaling Data'!$F:$F,'NREL Scaling Data'!$B:$B,UPPER(About!$B$1),'NREL Scaling Data'!$E:$E,Calculations!$M134,'NREL Scaling Data'!$A:$A,AA$3,'NREL Scaling Data'!$C:$C,Calculations!$L134,'NREL Scaling Data'!$D:$D,Calculations!$N134) + 1) * AA134,0)</f>
        <v>8482687204762.5156</v>
      </c>
      <c r="AC134" s="45">
        <f>IFERROR(((SUMIFS('NREL Scaling Data'!$F:$F,'NREL Scaling Data'!$B:$B,UPPER(About!$B$1),'NREL Scaling Data'!$E:$E,Calculations!$M134,'NREL Scaling Data'!$A:$A,AC$3,'NREL Scaling Data'!$C:$C,Calculations!$L134,'NREL Scaling Data'!$D:$D,Calculations!$N134)-SUMIFS('NREL Scaling Data'!$F:$F,'NREL Scaling Data'!$B:$B,UPPER(About!$B$1),'NREL Scaling Data'!$E:$E,Calculations!$M134,'NREL Scaling Data'!$A:$A,AB$3,'NREL Scaling Data'!$C:$C,Calculations!$L134,'NREL Scaling Data'!$D:$D,Calculations!$N134))/SUMIFS('NREL Scaling Data'!$F:$F,'NREL Scaling Data'!$B:$B,UPPER(About!$B$1),'NREL Scaling Data'!$E:$E,Calculations!$M134,'NREL Scaling Data'!$A:$A,AB$3,'NREL Scaling Data'!$C:$C,Calculations!$L134,'NREL Scaling Data'!$D:$D,Calculations!$N134) + 1) * AB134,0)</f>
        <v>8439743136246.4141</v>
      </c>
      <c r="AD134" s="45">
        <f>IFERROR(((SUMIFS('NREL Scaling Data'!$F:$F,'NREL Scaling Data'!$B:$B,UPPER(About!$B$1),'NREL Scaling Data'!$E:$E,Calculations!$M134,'NREL Scaling Data'!$A:$A,AD$3,'NREL Scaling Data'!$C:$C,Calculations!$L134,'NREL Scaling Data'!$D:$D,Calculations!$N134)-SUMIFS('NREL Scaling Data'!$F:$F,'NREL Scaling Data'!$B:$B,UPPER(About!$B$1),'NREL Scaling Data'!$E:$E,Calculations!$M134,'NREL Scaling Data'!$A:$A,AC$3,'NREL Scaling Data'!$C:$C,Calculations!$L134,'NREL Scaling Data'!$D:$D,Calculations!$N134))/SUMIFS('NREL Scaling Data'!$F:$F,'NREL Scaling Data'!$B:$B,UPPER(About!$B$1),'NREL Scaling Data'!$E:$E,Calculations!$M134,'NREL Scaling Data'!$A:$A,AC$3,'NREL Scaling Data'!$C:$C,Calculations!$L134,'NREL Scaling Data'!$D:$D,Calculations!$N134) + 1) * AC134,0)</f>
        <v>8398215092491.333</v>
      </c>
      <c r="AE134" s="45">
        <f>IFERROR(((SUMIFS('NREL Scaling Data'!$F:$F,'NREL Scaling Data'!$B:$B,UPPER(About!$B$1),'NREL Scaling Data'!$E:$E,Calculations!$M134,'NREL Scaling Data'!$A:$A,AE$3,'NREL Scaling Data'!$C:$C,Calculations!$L134,'NREL Scaling Data'!$D:$D,Calculations!$N134)-SUMIFS('NREL Scaling Data'!$F:$F,'NREL Scaling Data'!$B:$B,UPPER(About!$B$1),'NREL Scaling Data'!$E:$E,Calculations!$M134,'NREL Scaling Data'!$A:$A,AD$3,'NREL Scaling Data'!$C:$C,Calculations!$L134,'NREL Scaling Data'!$D:$D,Calculations!$N134))/SUMIFS('NREL Scaling Data'!$F:$F,'NREL Scaling Data'!$B:$B,UPPER(About!$B$1),'NREL Scaling Data'!$E:$E,Calculations!$M134,'NREL Scaling Data'!$A:$A,AD$3,'NREL Scaling Data'!$C:$C,Calculations!$L134,'NREL Scaling Data'!$D:$D,Calculations!$N134) + 1) * AD134,0)</f>
        <v>8357052783126.6299</v>
      </c>
      <c r="AF134" s="45">
        <f>IFERROR(((SUMIFS('NREL Scaling Data'!$F:$F,'NREL Scaling Data'!$B:$B,UPPER(About!$B$1),'NREL Scaling Data'!$E:$E,Calculations!$M134,'NREL Scaling Data'!$A:$A,AF$3,'NREL Scaling Data'!$C:$C,Calculations!$L134,'NREL Scaling Data'!$D:$D,Calculations!$N134)-SUMIFS('NREL Scaling Data'!$F:$F,'NREL Scaling Data'!$B:$B,UPPER(About!$B$1),'NREL Scaling Data'!$E:$E,Calculations!$M134,'NREL Scaling Data'!$A:$A,AE$3,'NREL Scaling Data'!$C:$C,Calculations!$L134,'NREL Scaling Data'!$D:$D,Calculations!$N134))/SUMIFS('NREL Scaling Data'!$F:$F,'NREL Scaling Data'!$B:$B,UPPER(About!$B$1),'NREL Scaling Data'!$E:$E,Calculations!$M134,'NREL Scaling Data'!$A:$A,AE$3,'NREL Scaling Data'!$C:$C,Calculations!$L134,'NREL Scaling Data'!$D:$D,Calculations!$N134) + 1) * AE134,0)</f>
        <v>8316662910253.7568</v>
      </c>
      <c r="AG134" s="45">
        <f>IFERROR(((SUMIFS('NREL Scaling Data'!$F:$F,'NREL Scaling Data'!$B:$B,UPPER(About!$B$1),'NREL Scaling Data'!$E:$E,Calculations!$M134,'NREL Scaling Data'!$A:$A,AG$3,'NREL Scaling Data'!$C:$C,Calculations!$L134,'NREL Scaling Data'!$D:$D,Calculations!$N134)-SUMIFS('NREL Scaling Data'!$F:$F,'NREL Scaling Data'!$B:$B,UPPER(About!$B$1),'NREL Scaling Data'!$E:$E,Calculations!$M134,'NREL Scaling Data'!$A:$A,AF$3,'NREL Scaling Data'!$C:$C,Calculations!$L134,'NREL Scaling Data'!$D:$D,Calculations!$N134))/SUMIFS('NREL Scaling Data'!$F:$F,'NREL Scaling Data'!$B:$B,UPPER(About!$B$1),'NREL Scaling Data'!$E:$E,Calculations!$M134,'NREL Scaling Data'!$A:$A,AF$3,'NREL Scaling Data'!$C:$C,Calculations!$L134,'NREL Scaling Data'!$D:$D,Calculations!$N134) + 1) * AF134,0)</f>
        <v>8274838585954.7354</v>
      </c>
      <c r="AH134" s="45">
        <f>IFERROR(((SUMIFS('NREL Scaling Data'!$F:$F,'NREL Scaling Data'!$B:$B,UPPER(About!$B$1),'NREL Scaling Data'!$E:$E,Calculations!$M134,'NREL Scaling Data'!$A:$A,AH$3,'NREL Scaling Data'!$C:$C,Calculations!$L134,'NREL Scaling Data'!$D:$D,Calculations!$N134)-SUMIFS('NREL Scaling Data'!$F:$F,'NREL Scaling Data'!$B:$B,UPPER(About!$B$1),'NREL Scaling Data'!$E:$E,Calculations!$M134,'NREL Scaling Data'!$A:$A,AG$3,'NREL Scaling Data'!$C:$C,Calculations!$L134,'NREL Scaling Data'!$D:$D,Calculations!$N134))/SUMIFS('NREL Scaling Data'!$F:$F,'NREL Scaling Data'!$B:$B,UPPER(About!$B$1),'NREL Scaling Data'!$E:$E,Calculations!$M134,'NREL Scaling Data'!$A:$A,AG$3,'NREL Scaling Data'!$C:$C,Calculations!$L134,'NREL Scaling Data'!$D:$D,Calculations!$N134) + 1) * AG134,0)</f>
        <v>8232980490355.4375</v>
      </c>
      <c r="AI134" s="45">
        <f>IFERROR(((SUMIFS('NREL Scaling Data'!$F:$F,'NREL Scaling Data'!$B:$B,UPPER(About!$B$1),'NREL Scaling Data'!$E:$E,Calculations!$M134,'NREL Scaling Data'!$A:$A,AI$3,'NREL Scaling Data'!$C:$C,Calculations!$L134,'NREL Scaling Data'!$D:$D,Calculations!$N134)-SUMIFS('NREL Scaling Data'!$F:$F,'NREL Scaling Data'!$B:$B,UPPER(About!$B$1),'NREL Scaling Data'!$E:$E,Calculations!$M134,'NREL Scaling Data'!$A:$A,AH$3,'NREL Scaling Data'!$C:$C,Calculations!$L134,'NREL Scaling Data'!$D:$D,Calculations!$N134))/SUMIFS('NREL Scaling Data'!$F:$F,'NREL Scaling Data'!$B:$B,UPPER(About!$B$1),'NREL Scaling Data'!$E:$E,Calculations!$M134,'NREL Scaling Data'!$A:$A,AH$3,'NREL Scaling Data'!$C:$C,Calculations!$L134,'NREL Scaling Data'!$D:$D,Calculations!$N134) + 1) * AH134,0)</f>
        <v>8190252923616.6045</v>
      </c>
      <c r="AJ134" s="45">
        <f>IFERROR(((SUMIFS('NREL Scaling Data'!$F:$F,'NREL Scaling Data'!$B:$B,UPPER(About!$B$1),'NREL Scaling Data'!$E:$E,Calculations!$M134,'NREL Scaling Data'!$A:$A,AJ$3,'NREL Scaling Data'!$C:$C,Calculations!$L134,'NREL Scaling Data'!$D:$D,Calculations!$N134)-SUMIFS('NREL Scaling Data'!$F:$F,'NREL Scaling Data'!$B:$B,UPPER(About!$B$1),'NREL Scaling Data'!$E:$E,Calculations!$M134,'NREL Scaling Data'!$A:$A,AI$3,'NREL Scaling Data'!$C:$C,Calculations!$L134,'NREL Scaling Data'!$D:$D,Calculations!$N134))/SUMIFS('NREL Scaling Data'!$F:$F,'NREL Scaling Data'!$B:$B,UPPER(About!$B$1),'NREL Scaling Data'!$E:$E,Calculations!$M134,'NREL Scaling Data'!$A:$A,AI$3,'NREL Scaling Data'!$C:$C,Calculations!$L134,'NREL Scaling Data'!$D:$D,Calculations!$N134) + 1) * AI134,0)</f>
        <v>8146899575919.8809</v>
      </c>
      <c r="AK134" s="45">
        <f>IFERROR(((SUMIFS('NREL Scaling Data'!$F:$F,'NREL Scaling Data'!$B:$B,UPPER(About!$B$1),'NREL Scaling Data'!$E:$E,Calculations!$M134,'NREL Scaling Data'!$A:$A,AK$3,'NREL Scaling Data'!$C:$C,Calculations!$L134,'NREL Scaling Data'!$D:$D,Calculations!$N134)-SUMIFS('NREL Scaling Data'!$F:$F,'NREL Scaling Data'!$B:$B,UPPER(About!$B$1),'NREL Scaling Data'!$E:$E,Calculations!$M134,'NREL Scaling Data'!$A:$A,AJ$3,'NREL Scaling Data'!$C:$C,Calculations!$L134,'NREL Scaling Data'!$D:$D,Calculations!$N134))/SUMIFS('NREL Scaling Data'!$F:$F,'NREL Scaling Data'!$B:$B,UPPER(About!$B$1),'NREL Scaling Data'!$E:$E,Calculations!$M134,'NREL Scaling Data'!$A:$A,AJ$3,'NREL Scaling Data'!$C:$C,Calculations!$L134,'NREL Scaling Data'!$D:$D,Calculations!$N134) + 1) * AJ134,0)</f>
        <v>8101900378262.9697</v>
      </c>
      <c r="AL134" s="45">
        <f>IFERROR(((SUMIFS('NREL Scaling Data'!$F:$F,'NREL Scaling Data'!$B:$B,UPPER(About!$B$1),'NREL Scaling Data'!$E:$E,Calculations!$M134,'NREL Scaling Data'!$A:$A,AL$3,'NREL Scaling Data'!$C:$C,Calculations!$L134,'NREL Scaling Data'!$D:$D,Calculations!$N134)-SUMIFS('NREL Scaling Data'!$F:$F,'NREL Scaling Data'!$B:$B,UPPER(About!$B$1),'NREL Scaling Data'!$E:$E,Calculations!$M134,'NREL Scaling Data'!$A:$A,AK$3,'NREL Scaling Data'!$C:$C,Calculations!$L134,'NREL Scaling Data'!$D:$D,Calculations!$N134))/SUMIFS('NREL Scaling Data'!$F:$F,'NREL Scaling Data'!$B:$B,UPPER(About!$B$1),'NREL Scaling Data'!$E:$E,Calculations!$M134,'NREL Scaling Data'!$A:$A,AK$3,'NREL Scaling Data'!$C:$C,Calculations!$L134,'NREL Scaling Data'!$D:$D,Calculations!$N134) + 1) * AK134,0)</f>
        <v>8056530222592.1094</v>
      </c>
      <c r="AM134" s="45">
        <f>IFERROR(((SUMIFS('NREL Scaling Data'!$F:$F,'NREL Scaling Data'!$B:$B,UPPER(About!$B$1),'NREL Scaling Data'!$E:$E,Calculations!$M134,'NREL Scaling Data'!$A:$A,AM$3,'NREL Scaling Data'!$C:$C,Calculations!$L134,'NREL Scaling Data'!$D:$D,Calculations!$N134)-SUMIFS('NREL Scaling Data'!$F:$F,'NREL Scaling Data'!$B:$B,UPPER(About!$B$1),'NREL Scaling Data'!$E:$E,Calculations!$M134,'NREL Scaling Data'!$A:$A,AL$3,'NREL Scaling Data'!$C:$C,Calculations!$L134,'NREL Scaling Data'!$D:$D,Calculations!$N134))/SUMIFS('NREL Scaling Data'!$F:$F,'NREL Scaling Data'!$B:$B,UPPER(About!$B$1),'NREL Scaling Data'!$E:$E,Calculations!$M134,'NREL Scaling Data'!$A:$A,AL$3,'NREL Scaling Data'!$C:$C,Calculations!$L134,'NREL Scaling Data'!$D:$D,Calculations!$N134) + 1) * AL134,0)</f>
        <v>8010778660105.6934</v>
      </c>
      <c r="AN134" s="45">
        <f>IFERROR(((SUMIFS('NREL Scaling Data'!$F:$F,'NREL Scaling Data'!$B:$B,UPPER(About!$B$1),'NREL Scaling Data'!$E:$E,Calculations!$M134,'NREL Scaling Data'!$A:$A,AN$3,'NREL Scaling Data'!$C:$C,Calculations!$L134,'NREL Scaling Data'!$D:$D,Calculations!$N134)-SUMIFS('NREL Scaling Data'!$F:$F,'NREL Scaling Data'!$B:$B,UPPER(About!$B$1),'NREL Scaling Data'!$E:$E,Calculations!$M134,'NREL Scaling Data'!$A:$A,AM$3,'NREL Scaling Data'!$C:$C,Calculations!$L134,'NREL Scaling Data'!$D:$D,Calculations!$N134))/SUMIFS('NREL Scaling Data'!$F:$F,'NREL Scaling Data'!$B:$B,UPPER(About!$B$1),'NREL Scaling Data'!$E:$E,Calculations!$M134,'NREL Scaling Data'!$A:$A,AM$3,'NREL Scaling Data'!$C:$C,Calculations!$L134,'NREL Scaling Data'!$D:$D,Calculations!$N134) + 1) * AM134,0)</f>
        <v>7964123511537.2969</v>
      </c>
      <c r="AO134" s="45">
        <f>IFERROR(((SUMIFS('NREL Scaling Data'!$F:$F,'NREL Scaling Data'!$B:$B,UPPER(About!$B$1),'NREL Scaling Data'!$E:$E,Calculations!$M134,'NREL Scaling Data'!$A:$A,AO$3,'NREL Scaling Data'!$C:$C,Calculations!$L134,'NREL Scaling Data'!$D:$D,Calculations!$N134)-SUMIFS('NREL Scaling Data'!$F:$F,'NREL Scaling Data'!$B:$B,UPPER(About!$B$1),'NREL Scaling Data'!$E:$E,Calculations!$M134,'NREL Scaling Data'!$A:$A,AN$3,'NREL Scaling Data'!$C:$C,Calculations!$L134,'NREL Scaling Data'!$D:$D,Calculations!$N134))/SUMIFS('NREL Scaling Data'!$F:$F,'NREL Scaling Data'!$B:$B,UPPER(About!$B$1),'NREL Scaling Data'!$E:$E,Calculations!$M134,'NREL Scaling Data'!$A:$A,AN$3,'NREL Scaling Data'!$C:$C,Calculations!$L134,'NREL Scaling Data'!$D:$D,Calculations!$N134) + 1) * AN134,0)</f>
        <v>7917894765519.6543</v>
      </c>
      <c r="AP134" s="45">
        <f>IFERROR(((SUMIFS('NREL Scaling Data'!$F:$F,'NREL Scaling Data'!$B:$B,UPPER(About!$B$1),'NREL Scaling Data'!$E:$E,Calculations!$M134,'NREL Scaling Data'!$A:$A,AP$3,'NREL Scaling Data'!$C:$C,Calculations!$L134,'NREL Scaling Data'!$D:$D,Calculations!$N134)-SUMIFS('NREL Scaling Data'!$F:$F,'NREL Scaling Data'!$B:$B,UPPER(About!$B$1),'NREL Scaling Data'!$E:$E,Calculations!$M134,'NREL Scaling Data'!$A:$A,AO$3,'NREL Scaling Data'!$C:$C,Calculations!$L134,'NREL Scaling Data'!$D:$D,Calculations!$N134))/SUMIFS('NREL Scaling Data'!$F:$F,'NREL Scaling Data'!$B:$B,UPPER(About!$B$1),'NREL Scaling Data'!$E:$E,Calculations!$M134,'NREL Scaling Data'!$A:$A,AO$3,'NREL Scaling Data'!$C:$C,Calculations!$L134,'NREL Scaling Data'!$D:$D,Calculations!$N134) + 1) * AO134,0)</f>
        <v>7871148751493.9824</v>
      </c>
      <c r="AQ134" s="45">
        <f>IFERROR(((SUMIFS('NREL Scaling Data'!$F:$F,'NREL Scaling Data'!$B:$B,UPPER(About!$B$1),'NREL Scaling Data'!$E:$E,Calculations!$M134,'NREL Scaling Data'!$A:$A,AQ$3,'NREL Scaling Data'!$C:$C,Calculations!$L134,'NREL Scaling Data'!$D:$D,Calculations!$N134)-SUMIFS('NREL Scaling Data'!$F:$F,'NREL Scaling Data'!$B:$B,UPPER(About!$B$1),'NREL Scaling Data'!$E:$E,Calculations!$M134,'NREL Scaling Data'!$A:$A,AP$3,'NREL Scaling Data'!$C:$C,Calculations!$L134,'NREL Scaling Data'!$D:$D,Calculations!$N134))/SUMIFS('NREL Scaling Data'!$F:$F,'NREL Scaling Data'!$B:$B,UPPER(About!$B$1),'NREL Scaling Data'!$E:$E,Calculations!$M134,'NREL Scaling Data'!$A:$A,AP$3,'NREL Scaling Data'!$C:$C,Calculations!$L134,'NREL Scaling Data'!$D:$D,Calculations!$N134) + 1) * AP134,0)</f>
        <v>7823622134520.2383</v>
      </c>
      <c r="AR134" s="45">
        <f>IFERROR(((SUMIFS('NREL Scaling Data'!$F:$F,'NREL Scaling Data'!$B:$B,UPPER(About!$B$1),'NREL Scaling Data'!$E:$E,Calculations!$M134,'NREL Scaling Data'!$A:$A,AR$3,'NREL Scaling Data'!$C:$C,Calculations!$L134,'NREL Scaling Data'!$D:$D,Calculations!$N134)-SUMIFS('NREL Scaling Data'!$F:$F,'NREL Scaling Data'!$B:$B,UPPER(About!$B$1),'NREL Scaling Data'!$E:$E,Calculations!$M134,'NREL Scaling Data'!$A:$A,AQ$3,'NREL Scaling Data'!$C:$C,Calculations!$L134,'NREL Scaling Data'!$D:$D,Calculations!$N134))/SUMIFS('NREL Scaling Data'!$F:$F,'NREL Scaling Data'!$B:$B,UPPER(About!$B$1),'NREL Scaling Data'!$E:$E,Calculations!$M134,'NREL Scaling Data'!$A:$A,AQ$3,'NREL Scaling Data'!$C:$C,Calculations!$L134,'NREL Scaling Data'!$D:$D,Calculations!$N134) + 1) * AQ134,0)</f>
        <v>7775358857432.292</v>
      </c>
      <c r="AS134" s="45">
        <f>IFERROR(((SUMIFS('NREL Scaling Data'!$F:$F,'NREL Scaling Data'!$B:$B,UPPER(About!$B$1),'NREL Scaling Data'!$E:$E,Calculations!$M134,'NREL Scaling Data'!$A:$A,AS$3,'NREL Scaling Data'!$C:$C,Calculations!$L134,'NREL Scaling Data'!$D:$D,Calculations!$N134)-SUMIFS('NREL Scaling Data'!$F:$F,'NREL Scaling Data'!$B:$B,UPPER(About!$B$1),'NREL Scaling Data'!$E:$E,Calculations!$M134,'NREL Scaling Data'!$A:$A,AR$3,'NREL Scaling Data'!$C:$C,Calculations!$L134,'NREL Scaling Data'!$D:$D,Calculations!$N134))/SUMIFS('NREL Scaling Data'!$F:$F,'NREL Scaling Data'!$B:$B,UPPER(About!$B$1),'NREL Scaling Data'!$E:$E,Calculations!$M134,'NREL Scaling Data'!$A:$A,AR$3,'NREL Scaling Data'!$C:$C,Calculations!$L134,'NREL Scaling Data'!$D:$D,Calculations!$N134) + 1) * AR134,0)</f>
        <v>7727035560593.5234</v>
      </c>
      <c r="AT134" s="45">
        <f>IFERROR(((SUMIFS('NREL Scaling Data'!$F:$F,'NREL Scaling Data'!$B:$B,UPPER(About!$B$1),'NREL Scaling Data'!$E:$E,Calculations!$M134,'NREL Scaling Data'!$A:$A,AT$3,'NREL Scaling Data'!$C:$C,Calculations!$L134,'NREL Scaling Data'!$D:$D,Calculations!$N134)-SUMIFS('NREL Scaling Data'!$F:$F,'NREL Scaling Data'!$B:$B,UPPER(About!$B$1),'NREL Scaling Data'!$E:$E,Calculations!$M134,'NREL Scaling Data'!$A:$A,AS$3,'NREL Scaling Data'!$C:$C,Calculations!$L134,'NREL Scaling Data'!$D:$D,Calculations!$N134))/SUMIFS('NREL Scaling Data'!$F:$F,'NREL Scaling Data'!$B:$B,UPPER(About!$B$1),'NREL Scaling Data'!$E:$E,Calculations!$M134,'NREL Scaling Data'!$A:$A,AS$3,'NREL Scaling Data'!$C:$C,Calculations!$L134,'NREL Scaling Data'!$D:$D,Calculations!$N134) + 1) * AS134,0)</f>
        <v>7678227494874.4453</v>
      </c>
    </row>
    <row r="135" spans="1:46">
      <c r="I135" s="12" t="s">
        <v>1086</v>
      </c>
      <c r="J135" s="209">
        <f>IFERROR(SUMIFS('NREL Scaling Data'!F:F,'NREL Scaling Data'!B:B,UPPER(About!$B$1),'NREL Scaling Data'!E:E,Calculations!M135,'NREL Scaling Data'!A:A, 2021,'NREL Scaling Data'!C:C,Calculations!L135,'NREL Scaling Data'!D:D,Calculations!N135) / SUMIFS('NREL Scaling Data'!F:F,'NREL Scaling Data'!B:B,UPPER(About!$B$1),'NREL Scaling Data'!A:A, 2021,'NREL Scaling Data'!C:C,Calculations!L135,'NREL Scaling Data'!D:D,Calculations!N135),0)</f>
        <v>0</v>
      </c>
      <c r="K135" s="12">
        <v>1</v>
      </c>
      <c r="L135" s="12" t="s">
        <v>1013</v>
      </c>
      <c r="M135" s="12" t="s">
        <v>1015</v>
      </c>
      <c r="N135" s="1" t="s">
        <v>961</v>
      </c>
      <c r="O135" s="7">
        <f t="shared" ref="O135:O143" si="29">P135</f>
        <v>0</v>
      </c>
      <c r="P135" s="7">
        <f t="shared" ref="P135:P143" si="30">Q135</f>
        <v>0</v>
      </c>
      <c r="Q135" s="45">
        <f>SUMIFS('SEDS 2021'!$F$23:$F$40,'SEDS 2021'!E$23:E$40,Calculations!L135,'SEDS 2021'!D$23:D$40,Calculations!N135)*J135*K135</f>
        <v>0</v>
      </c>
      <c r="R135" s="45">
        <f>IFERROR(((SUMIFS('NREL Scaling Data'!$F:$F,'NREL Scaling Data'!$B:$B,UPPER(About!$B$1),'NREL Scaling Data'!$E:$E,Calculations!$M135,'NREL Scaling Data'!$A:$A,R$3,'NREL Scaling Data'!$C:$C,Calculations!$L135,'NREL Scaling Data'!$D:$D,Calculations!$N135)-SUMIFS('NREL Scaling Data'!$F:$F,'NREL Scaling Data'!$B:$B,UPPER(About!$B$1),'NREL Scaling Data'!$E:$E,Calculations!$M135,'NREL Scaling Data'!$A:$A,Q$3,'NREL Scaling Data'!$C:$C,Calculations!$L135,'NREL Scaling Data'!$D:$D,Calculations!$N135))/SUMIFS('NREL Scaling Data'!$F:$F,'NREL Scaling Data'!$B:$B,UPPER(About!$B$1),'NREL Scaling Data'!$E:$E,Calculations!$M135,'NREL Scaling Data'!$A:$A,Q$3,'NREL Scaling Data'!$C:$C,Calculations!$L135,'NREL Scaling Data'!$D:$D,Calculations!$N135) + 1) * Q135,0)</f>
        <v>0</v>
      </c>
      <c r="S135" s="45">
        <f>IFERROR(((SUMIFS('NREL Scaling Data'!$F:$F,'NREL Scaling Data'!$B:$B,UPPER(About!$B$1),'NREL Scaling Data'!$E:$E,Calculations!$M135,'NREL Scaling Data'!$A:$A,S$3,'NREL Scaling Data'!$C:$C,Calculations!$L135,'NREL Scaling Data'!$D:$D,Calculations!$N135)-SUMIFS('NREL Scaling Data'!$F:$F,'NREL Scaling Data'!$B:$B,UPPER(About!$B$1),'NREL Scaling Data'!$E:$E,Calculations!$M135,'NREL Scaling Data'!$A:$A,R$3,'NREL Scaling Data'!$C:$C,Calculations!$L135,'NREL Scaling Data'!$D:$D,Calculations!$N135))/SUMIFS('NREL Scaling Data'!$F:$F,'NREL Scaling Data'!$B:$B,UPPER(About!$B$1),'NREL Scaling Data'!$E:$E,Calculations!$M135,'NREL Scaling Data'!$A:$A,R$3,'NREL Scaling Data'!$C:$C,Calculations!$L135,'NREL Scaling Data'!$D:$D,Calculations!$N135) + 1) * R135,0)</f>
        <v>0</v>
      </c>
      <c r="T135" s="45">
        <f>IFERROR(((SUMIFS('NREL Scaling Data'!$F:$F,'NREL Scaling Data'!$B:$B,UPPER(About!$B$1),'NREL Scaling Data'!$E:$E,Calculations!$M135,'NREL Scaling Data'!$A:$A,T$3,'NREL Scaling Data'!$C:$C,Calculations!$L135,'NREL Scaling Data'!$D:$D,Calculations!$N135)-SUMIFS('NREL Scaling Data'!$F:$F,'NREL Scaling Data'!$B:$B,UPPER(About!$B$1),'NREL Scaling Data'!$E:$E,Calculations!$M135,'NREL Scaling Data'!$A:$A,S$3,'NREL Scaling Data'!$C:$C,Calculations!$L135,'NREL Scaling Data'!$D:$D,Calculations!$N135))/SUMIFS('NREL Scaling Data'!$F:$F,'NREL Scaling Data'!$B:$B,UPPER(About!$B$1),'NREL Scaling Data'!$E:$E,Calculations!$M135,'NREL Scaling Data'!$A:$A,S$3,'NREL Scaling Data'!$C:$C,Calculations!$L135,'NREL Scaling Data'!$D:$D,Calculations!$N135) + 1) * S135,0)</f>
        <v>0</v>
      </c>
      <c r="U135" s="45">
        <f>IFERROR(((SUMIFS('NREL Scaling Data'!$F:$F,'NREL Scaling Data'!$B:$B,UPPER(About!$B$1),'NREL Scaling Data'!$E:$E,Calculations!$M135,'NREL Scaling Data'!$A:$A,U$3,'NREL Scaling Data'!$C:$C,Calculations!$L135,'NREL Scaling Data'!$D:$D,Calculations!$N135)-SUMIFS('NREL Scaling Data'!$F:$F,'NREL Scaling Data'!$B:$B,UPPER(About!$B$1),'NREL Scaling Data'!$E:$E,Calculations!$M135,'NREL Scaling Data'!$A:$A,T$3,'NREL Scaling Data'!$C:$C,Calculations!$L135,'NREL Scaling Data'!$D:$D,Calculations!$N135))/SUMIFS('NREL Scaling Data'!$F:$F,'NREL Scaling Data'!$B:$B,UPPER(About!$B$1),'NREL Scaling Data'!$E:$E,Calculations!$M135,'NREL Scaling Data'!$A:$A,T$3,'NREL Scaling Data'!$C:$C,Calculations!$L135,'NREL Scaling Data'!$D:$D,Calculations!$N135) + 1) * T135,0)</f>
        <v>0</v>
      </c>
      <c r="V135" s="45">
        <f>IFERROR(((SUMIFS('NREL Scaling Data'!$F:$F,'NREL Scaling Data'!$B:$B,UPPER(About!$B$1),'NREL Scaling Data'!$E:$E,Calculations!$M135,'NREL Scaling Data'!$A:$A,V$3,'NREL Scaling Data'!$C:$C,Calculations!$L135,'NREL Scaling Data'!$D:$D,Calculations!$N135)-SUMIFS('NREL Scaling Data'!$F:$F,'NREL Scaling Data'!$B:$B,UPPER(About!$B$1),'NREL Scaling Data'!$E:$E,Calculations!$M135,'NREL Scaling Data'!$A:$A,U$3,'NREL Scaling Data'!$C:$C,Calculations!$L135,'NREL Scaling Data'!$D:$D,Calculations!$N135))/SUMIFS('NREL Scaling Data'!$F:$F,'NREL Scaling Data'!$B:$B,UPPER(About!$B$1),'NREL Scaling Data'!$E:$E,Calculations!$M135,'NREL Scaling Data'!$A:$A,U$3,'NREL Scaling Data'!$C:$C,Calculations!$L135,'NREL Scaling Data'!$D:$D,Calculations!$N135) + 1) * U135,0)</f>
        <v>0</v>
      </c>
      <c r="W135" s="45">
        <f>IFERROR(((SUMIFS('NREL Scaling Data'!$F:$F,'NREL Scaling Data'!$B:$B,UPPER(About!$B$1),'NREL Scaling Data'!$E:$E,Calculations!$M135,'NREL Scaling Data'!$A:$A,W$3,'NREL Scaling Data'!$C:$C,Calculations!$L135,'NREL Scaling Data'!$D:$D,Calculations!$N135)-SUMIFS('NREL Scaling Data'!$F:$F,'NREL Scaling Data'!$B:$B,UPPER(About!$B$1),'NREL Scaling Data'!$E:$E,Calculations!$M135,'NREL Scaling Data'!$A:$A,V$3,'NREL Scaling Data'!$C:$C,Calculations!$L135,'NREL Scaling Data'!$D:$D,Calculations!$N135))/SUMIFS('NREL Scaling Data'!$F:$F,'NREL Scaling Data'!$B:$B,UPPER(About!$B$1),'NREL Scaling Data'!$E:$E,Calculations!$M135,'NREL Scaling Data'!$A:$A,V$3,'NREL Scaling Data'!$C:$C,Calculations!$L135,'NREL Scaling Data'!$D:$D,Calculations!$N135) + 1) * V135,0)</f>
        <v>0</v>
      </c>
      <c r="X135" s="45">
        <f>IFERROR(((SUMIFS('NREL Scaling Data'!$F:$F,'NREL Scaling Data'!$B:$B,UPPER(About!$B$1),'NREL Scaling Data'!$E:$E,Calculations!$M135,'NREL Scaling Data'!$A:$A,X$3,'NREL Scaling Data'!$C:$C,Calculations!$L135,'NREL Scaling Data'!$D:$D,Calculations!$N135)-SUMIFS('NREL Scaling Data'!$F:$F,'NREL Scaling Data'!$B:$B,UPPER(About!$B$1),'NREL Scaling Data'!$E:$E,Calculations!$M135,'NREL Scaling Data'!$A:$A,W$3,'NREL Scaling Data'!$C:$C,Calculations!$L135,'NREL Scaling Data'!$D:$D,Calculations!$N135))/SUMIFS('NREL Scaling Data'!$F:$F,'NREL Scaling Data'!$B:$B,UPPER(About!$B$1),'NREL Scaling Data'!$E:$E,Calculations!$M135,'NREL Scaling Data'!$A:$A,W$3,'NREL Scaling Data'!$C:$C,Calculations!$L135,'NREL Scaling Data'!$D:$D,Calculations!$N135) + 1) * W135,0)</f>
        <v>0</v>
      </c>
      <c r="Y135" s="45">
        <f>IFERROR(((SUMIFS('NREL Scaling Data'!$F:$F,'NREL Scaling Data'!$B:$B,UPPER(About!$B$1),'NREL Scaling Data'!$E:$E,Calculations!$M135,'NREL Scaling Data'!$A:$A,Y$3,'NREL Scaling Data'!$C:$C,Calculations!$L135,'NREL Scaling Data'!$D:$D,Calculations!$N135)-SUMIFS('NREL Scaling Data'!$F:$F,'NREL Scaling Data'!$B:$B,UPPER(About!$B$1),'NREL Scaling Data'!$E:$E,Calculations!$M135,'NREL Scaling Data'!$A:$A,X$3,'NREL Scaling Data'!$C:$C,Calculations!$L135,'NREL Scaling Data'!$D:$D,Calculations!$N135))/SUMIFS('NREL Scaling Data'!$F:$F,'NREL Scaling Data'!$B:$B,UPPER(About!$B$1),'NREL Scaling Data'!$E:$E,Calculations!$M135,'NREL Scaling Data'!$A:$A,X$3,'NREL Scaling Data'!$C:$C,Calculations!$L135,'NREL Scaling Data'!$D:$D,Calculations!$N135) + 1) * X135,0)</f>
        <v>0</v>
      </c>
      <c r="Z135" s="45">
        <f>IFERROR(((SUMIFS('NREL Scaling Data'!$F:$F,'NREL Scaling Data'!$B:$B,UPPER(About!$B$1),'NREL Scaling Data'!$E:$E,Calculations!$M135,'NREL Scaling Data'!$A:$A,Z$3,'NREL Scaling Data'!$C:$C,Calculations!$L135,'NREL Scaling Data'!$D:$D,Calculations!$N135)-SUMIFS('NREL Scaling Data'!$F:$F,'NREL Scaling Data'!$B:$B,UPPER(About!$B$1),'NREL Scaling Data'!$E:$E,Calculations!$M135,'NREL Scaling Data'!$A:$A,Y$3,'NREL Scaling Data'!$C:$C,Calculations!$L135,'NREL Scaling Data'!$D:$D,Calculations!$N135))/SUMIFS('NREL Scaling Data'!$F:$F,'NREL Scaling Data'!$B:$B,UPPER(About!$B$1),'NREL Scaling Data'!$E:$E,Calculations!$M135,'NREL Scaling Data'!$A:$A,Y$3,'NREL Scaling Data'!$C:$C,Calculations!$L135,'NREL Scaling Data'!$D:$D,Calculations!$N135) + 1) * Y135,0)</f>
        <v>0</v>
      </c>
      <c r="AA135" s="45">
        <f>IFERROR(((SUMIFS('NREL Scaling Data'!$F:$F,'NREL Scaling Data'!$B:$B,UPPER(About!$B$1),'NREL Scaling Data'!$E:$E,Calculations!$M135,'NREL Scaling Data'!$A:$A,AA$3,'NREL Scaling Data'!$C:$C,Calculations!$L135,'NREL Scaling Data'!$D:$D,Calculations!$N135)-SUMIFS('NREL Scaling Data'!$F:$F,'NREL Scaling Data'!$B:$B,UPPER(About!$B$1),'NREL Scaling Data'!$E:$E,Calculations!$M135,'NREL Scaling Data'!$A:$A,Z$3,'NREL Scaling Data'!$C:$C,Calculations!$L135,'NREL Scaling Data'!$D:$D,Calculations!$N135))/SUMIFS('NREL Scaling Data'!$F:$F,'NREL Scaling Data'!$B:$B,UPPER(About!$B$1),'NREL Scaling Data'!$E:$E,Calculations!$M135,'NREL Scaling Data'!$A:$A,Z$3,'NREL Scaling Data'!$C:$C,Calculations!$L135,'NREL Scaling Data'!$D:$D,Calculations!$N135) + 1) * Z135,0)</f>
        <v>0</v>
      </c>
      <c r="AB135" s="45">
        <f>IFERROR(((SUMIFS('NREL Scaling Data'!$F:$F,'NREL Scaling Data'!$B:$B,UPPER(About!$B$1),'NREL Scaling Data'!$E:$E,Calculations!$M135,'NREL Scaling Data'!$A:$A,AB$3,'NREL Scaling Data'!$C:$C,Calculations!$L135,'NREL Scaling Data'!$D:$D,Calculations!$N135)-SUMIFS('NREL Scaling Data'!$F:$F,'NREL Scaling Data'!$B:$B,UPPER(About!$B$1),'NREL Scaling Data'!$E:$E,Calculations!$M135,'NREL Scaling Data'!$A:$A,AA$3,'NREL Scaling Data'!$C:$C,Calculations!$L135,'NREL Scaling Data'!$D:$D,Calculations!$N135))/SUMIFS('NREL Scaling Data'!$F:$F,'NREL Scaling Data'!$B:$B,UPPER(About!$B$1),'NREL Scaling Data'!$E:$E,Calculations!$M135,'NREL Scaling Data'!$A:$A,AA$3,'NREL Scaling Data'!$C:$C,Calculations!$L135,'NREL Scaling Data'!$D:$D,Calculations!$N135) + 1) * AA135,0)</f>
        <v>0</v>
      </c>
      <c r="AC135" s="45">
        <f>IFERROR(((SUMIFS('NREL Scaling Data'!$F:$F,'NREL Scaling Data'!$B:$B,UPPER(About!$B$1),'NREL Scaling Data'!$E:$E,Calculations!$M135,'NREL Scaling Data'!$A:$A,AC$3,'NREL Scaling Data'!$C:$C,Calculations!$L135,'NREL Scaling Data'!$D:$D,Calculations!$N135)-SUMIFS('NREL Scaling Data'!$F:$F,'NREL Scaling Data'!$B:$B,UPPER(About!$B$1),'NREL Scaling Data'!$E:$E,Calculations!$M135,'NREL Scaling Data'!$A:$A,AB$3,'NREL Scaling Data'!$C:$C,Calculations!$L135,'NREL Scaling Data'!$D:$D,Calculations!$N135))/SUMIFS('NREL Scaling Data'!$F:$F,'NREL Scaling Data'!$B:$B,UPPER(About!$B$1),'NREL Scaling Data'!$E:$E,Calculations!$M135,'NREL Scaling Data'!$A:$A,AB$3,'NREL Scaling Data'!$C:$C,Calculations!$L135,'NREL Scaling Data'!$D:$D,Calculations!$N135) + 1) * AB135,0)</f>
        <v>0</v>
      </c>
      <c r="AD135" s="45">
        <f>IFERROR(((SUMIFS('NREL Scaling Data'!$F:$F,'NREL Scaling Data'!$B:$B,UPPER(About!$B$1),'NREL Scaling Data'!$E:$E,Calculations!$M135,'NREL Scaling Data'!$A:$A,AD$3,'NREL Scaling Data'!$C:$C,Calculations!$L135,'NREL Scaling Data'!$D:$D,Calculations!$N135)-SUMIFS('NREL Scaling Data'!$F:$F,'NREL Scaling Data'!$B:$B,UPPER(About!$B$1),'NREL Scaling Data'!$E:$E,Calculations!$M135,'NREL Scaling Data'!$A:$A,AC$3,'NREL Scaling Data'!$C:$C,Calculations!$L135,'NREL Scaling Data'!$D:$D,Calculations!$N135))/SUMIFS('NREL Scaling Data'!$F:$F,'NREL Scaling Data'!$B:$B,UPPER(About!$B$1),'NREL Scaling Data'!$E:$E,Calculations!$M135,'NREL Scaling Data'!$A:$A,AC$3,'NREL Scaling Data'!$C:$C,Calculations!$L135,'NREL Scaling Data'!$D:$D,Calculations!$N135) + 1) * AC135,0)</f>
        <v>0</v>
      </c>
      <c r="AE135" s="45">
        <f>IFERROR(((SUMIFS('NREL Scaling Data'!$F:$F,'NREL Scaling Data'!$B:$B,UPPER(About!$B$1),'NREL Scaling Data'!$E:$E,Calculations!$M135,'NREL Scaling Data'!$A:$A,AE$3,'NREL Scaling Data'!$C:$C,Calculations!$L135,'NREL Scaling Data'!$D:$D,Calculations!$N135)-SUMIFS('NREL Scaling Data'!$F:$F,'NREL Scaling Data'!$B:$B,UPPER(About!$B$1),'NREL Scaling Data'!$E:$E,Calculations!$M135,'NREL Scaling Data'!$A:$A,AD$3,'NREL Scaling Data'!$C:$C,Calculations!$L135,'NREL Scaling Data'!$D:$D,Calculations!$N135))/SUMIFS('NREL Scaling Data'!$F:$F,'NREL Scaling Data'!$B:$B,UPPER(About!$B$1),'NREL Scaling Data'!$E:$E,Calculations!$M135,'NREL Scaling Data'!$A:$A,AD$3,'NREL Scaling Data'!$C:$C,Calculations!$L135,'NREL Scaling Data'!$D:$D,Calculations!$N135) + 1) * AD135,0)</f>
        <v>0</v>
      </c>
      <c r="AF135" s="45">
        <f>IFERROR(((SUMIFS('NREL Scaling Data'!$F:$F,'NREL Scaling Data'!$B:$B,UPPER(About!$B$1),'NREL Scaling Data'!$E:$E,Calculations!$M135,'NREL Scaling Data'!$A:$A,AF$3,'NREL Scaling Data'!$C:$C,Calculations!$L135,'NREL Scaling Data'!$D:$D,Calculations!$N135)-SUMIFS('NREL Scaling Data'!$F:$F,'NREL Scaling Data'!$B:$B,UPPER(About!$B$1),'NREL Scaling Data'!$E:$E,Calculations!$M135,'NREL Scaling Data'!$A:$A,AE$3,'NREL Scaling Data'!$C:$C,Calculations!$L135,'NREL Scaling Data'!$D:$D,Calculations!$N135))/SUMIFS('NREL Scaling Data'!$F:$F,'NREL Scaling Data'!$B:$B,UPPER(About!$B$1),'NREL Scaling Data'!$E:$E,Calculations!$M135,'NREL Scaling Data'!$A:$A,AE$3,'NREL Scaling Data'!$C:$C,Calculations!$L135,'NREL Scaling Data'!$D:$D,Calculations!$N135) + 1) * AE135,0)</f>
        <v>0</v>
      </c>
      <c r="AG135" s="45">
        <f>IFERROR(((SUMIFS('NREL Scaling Data'!$F:$F,'NREL Scaling Data'!$B:$B,UPPER(About!$B$1),'NREL Scaling Data'!$E:$E,Calculations!$M135,'NREL Scaling Data'!$A:$A,AG$3,'NREL Scaling Data'!$C:$C,Calculations!$L135,'NREL Scaling Data'!$D:$D,Calculations!$N135)-SUMIFS('NREL Scaling Data'!$F:$F,'NREL Scaling Data'!$B:$B,UPPER(About!$B$1),'NREL Scaling Data'!$E:$E,Calculations!$M135,'NREL Scaling Data'!$A:$A,AF$3,'NREL Scaling Data'!$C:$C,Calculations!$L135,'NREL Scaling Data'!$D:$D,Calculations!$N135))/SUMIFS('NREL Scaling Data'!$F:$F,'NREL Scaling Data'!$B:$B,UPPER(About!$B$1),'NREL Scaling Data'!$E:$E,Calculations!$M135,'NREL Scaling Data'!$A:$A,AF$3,'NREL Scaling Data'!$C:$C,Calculations!$L135,'NREL Scaling Data'!$D:$D,Calculations!$N135) + 1) * AF135,0)</f>
        <v>0</v>
      </c>
      <c r="AH135" s="45">
        <f>IFERROR(((SUMIFS('NREL Scaling Data'!$F:$F,'NREL Scaling Data'!$B:$B,UPPER(About!$B$1),'NREL Scaling Data'!$E:$E,Calculations!$M135,'NREL Scaling Data'!$A:$A,AH$3,'NREL Scaling Data'!$C:$C,Calculations!$L135,'NREL Scaling Data'!$D:$D,Calculations!$N135)-SUMIFS('NREL Scaling Data'!$F:$F,'NREL Scaling Data'!$B:$B,UPPER(About!$B$1),'NREL Scaling Data'!$E:$E,Calculations!$M135,'NREL Scaling Data'!$A:$A,AG$3,'NREL Scaling Data'!$C:$C,Calculations!$L135,'NREL Scaling Data'!$D:$D,Calculations!$N135))/SUMIFS('NREL Scaling Data'!$F:$F,'NREL Scaling Data'!$B:$B,UPPER(About!$B$1),'NREL Scaling Data'!$E:$E,Calculations!$M135,'NREL Scaling Data'!$A:$A,AG$3,'NREL Scaling Data'!$C:$C,Calculations!$L135,'NREL Scaling Data'!$D:$D,Calculations!$N135) + 1) * AG135,0)</f>
        <v>0</v>
      </c>
      <c r="AI135" s="45">
        <f>IFERROR(((SUMIFS('NREL Scaling Data'!$F:$F,'NREL Scaling Data'!$B:$B,UPPER(About!$B$1),'NREL Scaling Data'!$E:$E,Calculations!$M135,'NREL Scaling Data'!$A:$A,AI$3,'NREL Scaling Data'!$C:$C,Calculations!$L135,'NREL Scaling Data'!$D:$D,Calculations!$N135)-SUMIFS('NREL Scaling Data'!$F:$F,'NREL Scaling Data'!$B:$B,UPPER(About!$B$1),'NREL Scaling Data'!$E:$E,Calculations!$M135,'NREL Scaling Data'!$A:$A,AH$3,'NREL Scaling Data'!$C:$C,Calculations!$L135,'NREL Scaling Data'!$D:$D,Calculations!$N135))/SUMIFS('NREL Scaling Data'!$F:$F,'NREL Scaling Data'!$B:$B,UPPER(About!$B$1),'NREL Scaling Data'!$E:$E,Calculations!$M135,'NREL Scaling Data'!$A:$A,AH$3,'NREL Scaling Data'!$C:$C,Calculations!$L135,'NREL Scaling Data'!$D:$D,Calculations!$N135) + 1) * AH135,0)</f>
        <v>0</v>
      </c>
      <c r="AJ135" s="45">
        <f>IFERROR(((SUMIFS('NREL Scaling Data'!$F:$F,'NREL Scaling Data'!$B:$B,UPPER(About!$B$1),'NREL Scaling Data'!$E:$E,Calculations!$M135,'NREL Scaling Data'!$A:$A,AJ$3,'NREL Scaling Data'!$C:$C,Calculations!$L135,'NREL Scaling Data'!$D:$D,Calculations!$N135)-SUMIFS('NREL Scaling Data'!$F:$F,'NREL Scaling Data'!$B:$B,UPPER(About!$B$1),'NREL Scaling Data'!$E:$E,Calculations!$M135,'NREL Scaling Data'!$A:$A,AI$3,'NREL Scaling Data'!$C:$C,Calculations!$L135,'NREL Scaling Data'!$D:$D,Calculations!$N135))/SUMIFS('NREL Scaling Data'!$F:$F,'NREL Scaling Data'!$B:$B,UPPER(About!$B$1),'NREL Scaling Data'!$E:$E,Calculations!$M135,'NREL Scaling Data'!$A:$A,AI$3,'NREL Scaling Data'!$C:$C,Calculations!$L135,'NREL Scaling Data'!$D:$D,Calculations!$N135) + 1) * AI135,0)</f>
        <v>0</v>
      </c>
      <c r="AK135" s="45">
        <f>IFERROR(((SUMIFS('NREL Scaling Data'!$F:$F,'NREL Scaling Data'!$B:$B,UPPER(About!$B$1),'NREL Scaling Data'!$E:$E,Calculations!$M135,'NREL Scaling Data'!$A:$A,AK$3,'NREL Scaling Data'!$C:$C,Calculations!$L135,'NREL Scaling Data'!$D:$D,Calculations!$N135)-SUMIFS('NREL Scaling Data'!$F:$F,'NREL Scaling Data'!$B:$B,UPPER(About!$B$1),'NREL Scaling Data'!$E:$E,Calculations!$M135,'NREL Scaling Data'!$A:$A,AJ$3,'NREL Scaling Data'!$C:$C,Calculations!$L135,'NREL Scaling Data'!$D:$D,Calculations!$N135))/SUMIFS('NREL Scaling Data'!$F:$F,'NREL Scaling Data'!$B:$B,UPPER(About!$B$1),'NREL Scaling Data'!$E:$E,Calculations!$M135,'NREL Scaling Data'!$A:$A,AJ$3,'NREL Scaling Data'!$C:$C,Calculations!$L135,'NREL Scaling Data'!$D:$D,Calculations!$N135) + 1) * AJ135,0)</f>
        <v>0</v>
      </c>
      <c r="AL135" s="45">
        <f>IFERROR(((SUMIFS('NREL Scaling Data'!$F:$F,'NREL Scaling Data'!$B:$B,UPPER(About!$B$1),'NREL Scaling Data'!$E:$E,Calculations!$M135,'NREL Scaling Data'!$A:$A,AL$3,'NREL Scaling Data'!$C:$C,Calculations!$L135,'NREL Scaling Data'!$D:$D,Calculations!$N135)-SUMIFS('NREL Scaling Data'!$F:$F,'NREL Scaling Data'!$B:$B,UPPER(About!$B$1),'NREL Scaling Data'!$E:$E,Calculations!$M135,'NREL Scaling Data'!$A:$A,AK$3,'NREL Scaling Data'!$C:$C,Calculations!$L135,'NREL Scaling Data'!$D:$D,Calculations!$N135))/SUMIFS('NREL Scaling Data'!$F:$F,'NREL Scaling Data'!$B:$B,UPPER(About!$B$1),'NREL Scaling Data'!$E:$E,Calculations!$M135,'NREL Scaling Data'!$A:$A,AK$3,'NREL Scaling Data'!$C:$C,Calculations!$L135,'NREL Scaling Data'!$D:$D,Calculations!$N135) + 1) * AK135,0)</f>
        <v>0</v>
      </c>
      <c r="AM135" s="45">
        <f>IFERROR(((SUMIFS('NREL Scaling Data'!$F:$F,'NREL Scaling Data'!$B:$B,UPPER(About!$B$1),'NREL Scaling Data'!$E:$E,Calculations!$M135,'NREL Scaling Data'!$A:$A,AM$3,'NREL Scaling Data'!$C:$C,Calculations!$L135,'NREL Scaling Data'!$D:$D,Calculations!$N135)-SUMIFS('NREL Scaling Data'!$F:$F,'NREL Scaling Data'!$B:$B,UPPER(About!$B$1),'NREL Scaling Data'!$E:$E,Calculations!$M135,'NREL Scaling Data'!$A:$A,AL$3,'NREL Scaling Data'!$C:$C,Calculations!$L135,'NREL Scaling Data'!$D:$D,Calculations!$N135))/SUMIFS('NREL Scaling Data'!$F:$F,'NREL Scaling Data'!$B:$B,UPPER(About!$B$1),'NREL Scaling Data'!$E:$E,Calculations!$M135,'NREL Scaling Data'!$A:$A,AL$3,'NREL Scaling Data'!$C:$C,Calculations!$L135,'NREL Scaling Data'!$D:$D,Calculations!$N135) + 1) * AL135,0)</f>
        <v>0</v>
      </c>
      <c r="AN135" s="45">
        <f>IFERROR(((SUMIFS('NREL Scaling Data'!$F:$F,'NREL Scaling Data'!$B:$B,UPPER(About!$B$1),'NREL Scaling Data'!$E:$E,Calculations!$M135,'NREL Scaling Data'!$A:$A,AN$3,'NREL Scaling Data'!$C:$C,Calculations!$L135,'NREL Scaling Data'!$D:$D,Calculations!$N135)-SUMIFS('NREL Scaling Data'!$F:$F,'NREL Scaling Data'!$B:$B,UPPER(About!$B$1),'NREL Scaling Data'!$E:$E,Calculations!$M135,'NREL Scaling Data'!$A:$A,AM$3,'NREL Scaling Data'!$C:$C,Calculations!$L135,'NREL Scaling Data'!$D:$D,Calculations!$N135))/SUMIFS('NREL Scaling Data'!$F:$F,'NREL Scaling Data'!$B:$B,UPPER(About!$B$1),'NREL Scaling Data'!$E:$E,Calculations!$M135,'NREL Scaling Data'!$A:$A,AM$3,'NREL Scaling Data'!$C:$C,Calculations!$L135,'NREL Scaling Data'!$D:$D,Calculations!$N135) + 1) * AM135,0)</f>
        <v>0</v>
      </c>
      <c r="AO135" s="45">
        <f>IFERROR(((SUMIFS('NREL Scaling Data'!$F:$F,'NREL Scaling Data'!$B:$B,UPPER(About!$B$1),'NREL Scaling Data'!$E:$E,Calculations!$M135,'NREL Scaling Data'!$A:$A,AO$3,'NREL Scaling Data'!$C:$C,Calculations!$L135,'NREL Scaling Data'!$D:$D,Calculations!$N135)-SUMIFS('NREL Scaling Data'!$F:$F,'NREL Scaling Data'!$B:$B,UPPER(About!$B$1),'NREL Scaling Data'!$E:$E,Calculations!$M135,'NREL Scaling Data'!$A:$A,AN$3,'NREL Scaling Data'!$C:$C,Calculations!$L135,'NREL Scaling Data'!$D:$D,Calculations!$N135))/SUMIFS('NREL Scaling Data'!$F:$F,'NREL Scaling Data'!$B:$B,UPPER(About!$B$1),'NREL Scaling Data'!$E:$E,Calculations!$M135,'NREL Scaling Data'!$A:$A,AN$3,'NREL Scaling Data'!$C:$C,Calculations!$L135,'NREL Scaling Data'!$D:$D,Calculations!$N135) + 1) * AN135,0)</f>
        <v>0</v>
      </c>
      <c r="AP135" s="45">
        <f>IFERROR(((SUMIFS('NREL Scaling Data'!$F:$F,'NREL Scaling Data'!$B:$B,UPPER(About!$B$1),'NREL Scaling Data'!$E:$E,Calculations!$M135,'NREL Scaling Data'!$A:$A,AP$3,'NREL Scaling Data'!$C:$C,Calculations!$L135,'NREL Scaling Data'!$D:$D,Calculations!$N135)-SUMIFS('NREL Scaling Data'!$F:$F,'NREL Scaling Data'!$B:$B,UPPER(About!$B$1),'NREL Scaling Data'!$E:$E,Calculations!$M135,'NREL Scaling Data'!$A:$A,AO$3,'NREL Scaling Data'!$C:$C,Calculations!$L135,'NREL Scaling Data'!$D:$D,Calculations!$N135))/SUMIFS('NREL Scaling Data'!$F:$F,'NREL Scaling Data'!$B:$B,UPPER(About!$B$1),'NREL Scaling Data'!$E:$E,Calculations!$M135,'NREL Scaling Data'!$A:$A,AO$3,'NREL Scaling Data'!$C:$C,Calculations!$L135,'NREL Scaling Data'!$D:$D,Calculations!$N135) + 1) * AO135,0)</f>
        <v>0</v>
      </c>
      <c r="AQ135" s="45">
        <f>IFERROR(((SUMIFS('NREL Scaling Data'!$F:$F,'NREL Scaling Data'!$B:$B,UPPER(About!$B$1),'NREL Scaling Data'!$E:$E,Calculations!$M135,'NREL Scaling Data'!$A:$A,AQ$3,'NREL Scaling Data'!$C:$C,Calculations!$L135,'NREL Scaling Data'!$D:$D,Calculations!$N135)-SUMIFS('NREL Scaling Data'!$F:$F,'NREL Scaling Data'!$B:$B,UPPER(About!$B$1),'NREL Scaling Data'!$E:$E,Calculations!$M135,'NREL Scaling Data'!$A:$A,AP$3,'NREL Scaling Data'!$C:$C,Calculations!$L135,'NREL Scaling Data'!$D:$D,Calculations!$N135))/SUMIFS('NREL Scaling Data'!$F:$F,'NREL Scaling Data'!$B:$B,UPPER(About!$B$1),'NREL Scaling Data'!$E:$E,Calculations!$M135,'NREL Scaling Data'!$A:$A,AP$3,'NREL Scaling Data'!$C:$C,Calculations!$L135,'NREL Scaling Data'!$D:$D,Calculations!$N135) + 1) * AP135,0)</f>
        <v>0</v>
      </c>
      <c r="AR135" s="45">
        <f>IFERROR(((SUMIFS('NREL Scaling Data'!$F:$F,'NREL Scaling Data'!$B:$B,UPPER(About!$B$1),'NREL Scaling Data'!$E:$E,Calculations!$M135,'NREL Scaling Data'!$A:$A,AR$3,'NREL Scaling Data'!$C:$C,Calculations!$L135,'NREL Scaling Data'!$D:$D,Calculations!$N135)-SUMIFS('NREL Scaling Data'!$F:$F,'NREL Scaling Data'!$B:$B,UPPER(About!$B$1),'NREL Scaling Data'!$E:$E,Calculations!$M135,'NREL Scaling Data'!$A:$A,AQ$3,'NREL Scaling Data'!$C:$C,Calculations!$L135,'NREL Scaling Data'!$D:$D,Calculations!$N135))/SUMIFS('NREL Scaling Data'!$F:$F,'NREL Scaling Data'!$B:$B,UPPER(About!$B$1),'NREL Scaling Data'!$E:$E,Calculations!$M135,'NREL Scaling Data'!$A:$A,AQ$3,'NREL Scaling Data'!$C:$C,Calculations!$L135,'NREL Scaling Data'!$D:$D,Calculations!$N135) + 1) * AQ135,0)</f>
        <v>0</v>
      </c>
      <c r="AS135" s="45">
        <f>IFERROR(((SUMIFS('NREL Scaling Data'!$F:$F,'NREL Scaling Data'!$B:$B,UPPER(About!$B$1),'NREL Scaling Data'!$E:$E,Calculations!$M135,'NREL Scaling Data'!$A:$A,AS$3,'NREL Scaling Data'!$C:$C,Calculations!$L135,'NREL Scaling Data'!$D:$D,Calculations!$N135)-SUMIFS('NREL Scaling Data'!$F:$F,'NREL Scaling Data'!$B:$B,UPPER(About!$B$1),'NREL Scaling Data'!$E:$E,Calculations!$M135,'NREL Scaling Data'!$A:$A,AR$3,'NREL Scaling Data'!$C:$C,Calculations!$L135,'NREL Scaling Data'!$D:$D,Calculations!$N135))/SUMIFS('NREL Scaling Data'!$F:$F,'NREL Scaling Data'!$B:$B,UPPER(About!$B$1),'NREL Scaling Data'!$E:$E,Calculations!$M135,'NREL Scaling Data'!$A:$A,AR$3,'NREL Scaling Data'!$C:$C,Calculations!$L135,'NREL Scaling Data'!$D:$D,Calculations!$N135) + 1) * AR135,0)</f>
        <v>0</v>
      </c>
      <c r="AT135" s="45">
        <f>IFERROR(((SUMIFS('NREL Scaling Data'!$F:$F,'NREL Scaling Data'!$B:$B,UPPER(About!$B$1),'NREL Scaling Data'!$E:$E,Calculations!$M135,'NREL Scaling Data'!$A:$A,AT$3,'NREL Scaling Data'!$C:$C,Calculations!$L135,'NREL Scaling Data'!$D:$D,Calculations!$N135)-SUMIFS('NREL Scaling Data'!$F:$F,'NREL Scaling Data'!$B:$B,UPPER(About!$B$1),'NREL Scaling Data'!$E:$E,Calculations!$M135,'NREL Scaling Data'!$A:$A,AS$3,'NREL Scaling Data'!$C:$C,Calculations!$L135,'NREL Scaling Data'!$D:$D,Calculations!$N135))/SUMIFS('NREL Scaling Data'!$F:$F,'NREL Scaling Data'!$B:$B,UPPER(About!$B$1),'NREL Scaling Data'!$E:$E,Calculations!$M135,'NREL Scaling Data'!$A:$A,AS$3,'NREL Scaling Data'!$C:$C,Calculations!$L135,'NREL Scaling Data'!$D:$D,Calculations!$N135) + 1) * AS135,0)</f>
        <v>0</v>
      </c>
    </row>
    <row r="136" spans="1:46">
      <c r="H136" s="12" t="s">
        <v>483</v>
      </c>
      <c r="I136" s="12" t="s">
        <v>1086</v>
      </c>
      <c r="J136" s="209">
        <f>SUMIFS('NREL Scaling Data'!F:F,'NREL Scaling Data'!B:B,UPPER(About!$B$1),'NREL Scaling Data'!E:E,Calculations!M136,'NREL Scaling Data'!A:A, 2021,'NREL Scaling Data'!C:C,Calculations!L136,'NREL Scaling Data'!D:D,Calculations!N136) / SUMIFS('NREL Scaling Data'!F:F,'NREL Scaling Data'!B:B,UPPER(About!$B$1),'NREL Scaling Data'!A:A, 2021,'NREL Scaling Data'!C:C,Calculations!L136,'NREL Scaling Data'!D:D,Calculations!N136)</f>
        <v>0.2520375856874929</v>
      </c>
      <c r="K136" s="12">
        <v>1</v>
      </c>
      <c r="L136" s="12" t="s">
        <v>1013</v>
      </c>
      <c r="M136" s="12" t="s">
        <v>1015</v>
      </c>
      <c r="N136" s="1" t="s">
        <v>972</v>
      </c>
      <c r="O136" s="7">
        <f t="shared" si="29"/>
        <v>62574127511390.93</v>
      </c>
      <c r="P136" s="7">
        <f t="shared" si="30"/>
        <v>62574127511390.93</v>
      </c>
      <c r="Q136" s="45">
        <f>SUMIFS('SEDS 2021'!$F$23:$F$40,'SEDS 2021'!E$23:E$40,Calculations!L136,'SEDS 2021'!D$23:D$40,Calculations!N136)*J136*K136</f>
        <v>62574127511390.93</v>
      </c>
      <c r="R136" s="45">
        <f>IFERROR(((SUMIFS('NREL Scaling Data'!$F:$F,'NREL Scaling Data'!$B:$B,UPPER(About!$B$1),'NREL Scaling Data'!$E:$E,Calculations!$M136,'NREL Scaling Data'!$A:$A,R$3,'NREL Scaling Data'!$C:$C,Calculations!$L136,'NREL Scaling Data'!$D:$D,Calculations!$N136)-SUMIFS('NREL Scaling Data'!$F:$F,'NREL Scaling Data'!$B:$B,UPPER(About!$B$1),'NREL Scaling Data'!$E:$E,Calculations!$M136,'NREL Scaling Data'!$A:$A,Q$3,'NREL Scaling Data'!$C:$C,Calculations!$L136,'NREL Scaling Data'!$D:$D,Calculations!$N136))/SUMIFS('NREL Scaling Data'!$F:$F,'NREL Scaling Data'!$B:$B,UPPER(About!$B$1),'NREL Scaling Data'!$E:$E,Calculations!$M136,'NREL Scaling Data'!$A:$A,Q$3,'NREL Scaling Data'!$C:$C,Calculations!$L136,'NREL Scaling Data'!$D:$D,Calculations!$N136) + 1) * Q136,0)</f>
        <v>61931554887423.906</v>
      </c>
      <c r="S136" s="45">
        <f>IFERROR(((SUMIFS('NREL Scaling Data'!$F:$F,'NREL Scaling Data'!$B:$B,UPPER(About!$B$1),'NREL Scaling Data'!$E:$E,Calculations!$M136,'NREL Scaling Data'!$A:$A,S$3,'NREL Scaling Data'!$C:$C,Calculations!$L136,'NREL Scaling Data'!$D:$D,Calculations!$N136)-SUMIFS('NREL Scaling Data'!$F:$F,'NREL Scaling Data'!$B:$B,UPPER(About!$B$1),'NREL Scaling Data'!$E:$E,Calculations!$M136,'NREL Scaling Data'!$A:$A,R$3,'NREL Scaling Data'!$C:$C,Calculations!$L136,'NREL Scaling Data'!$D:$D,Calculations!$N136))/SUMIFS('NREL Scaling Data'!$F:$F,'NREL Scaling Data'!$B:$B,UPPER(About!$B$1),'NREL Scaling Data'!$E:$E,Calculations!$M136,'NREL Scaling Data'!$A:$A,R$3,'NREL Scaling Data'!$C:$C,Calculations!$L136,'NREL Scaling Data'!$D:$D,Calculations!$N136) + 1) * R136,0)</f>
        <v>61293240241731.695</v>
      </c>
      <c r="T136" s="45">
        <f>IFERROR(((SUMIFS('NREL Scaling Data'!$F:$F,'NREL Scaling Data'!$B:$B,UPPER(About!$B$1),'NREL Scaling Data'!$E:$E,Calculations!$M136,'NREL Scaling Data'!$A:$A,T$3,'NREL Scaling Data'!$C:$C,Calculations!$L136,'NREL Scaling Data'!$D:$D,Calculations!$N136)-SUMIFS('NREL Scaling Data'!$F:$F,'NREL Scaling Data'!$B:$B,UPPER(About!$B$1),'NREL Scaling Data'!$E:$E,Calculations!$M136,'NREL Scaling Data'!$A:$A,S$3,'NREL Scaling Data'!$C:$C,Calculations!$L136,'NREL Scaling Data'!$D:$D,Calculations!$N136))/SUMIFS('NREL Scaling Data'!$F:$F,'NREL Scaling Data'!$B:$B,UPPER(About!$B$1),'NREL Scaling Data'!$E:$E,Calculations!$M136,'NREL Scaling Data'!$A:$A,S$3,'NREL Scaling Data'!$C:$C,Calculations!$L136,'NREL Scaling Data'!$D:$D,Calculations!$N136) + 1) * S136,0)</f>
        <v>60659595156384.43</v>
      </c>
      <c r="U136" s="45">
        <f>IFERROR(((SUMIFS('NREL Scaling Data'!$F:$F,'NREL Scaling Data'!$B:$B,UPPER(About!$B$1),'NREL Scaling Data'!$E:$E,Calculations!$M136,'NREL Scaling Data'!$A:$A,U$3,'NREL Scaling Data'!$C:$C,Calculations!$L136,'NREL Scaling Data'!$D:$D,Calculations!$N136)-SUMIFS('NREL Scaling Data'!$F:$F,'NREL Scaling Data'!$B:$B,UPPER(About!$B$1),'NREL Scaling Data'!$E:$E,Calculations!$M136,'NREL Scaling Data'!$A:$A,T$3,'NREL Scaling Data'!$C:$C,Calculations!$L136,'NREL Scaling Data'!$D:$D,Calculations!$N136))/SUMIFS('NREL Scaling Data'!$F:$F,'NREL Scaling Data'!$B:$B,UPPER(About!$B$1),'NREL Scaling Data'!$E:$E,Calculations!$M136,'NREL Scaling Data'!$A:$A,T$3,'NREL Scaling Data'!$C:$C,Calculations!$L136,'NREL Scaling Data'!$D:$D,Calculations!$N136) + 1) * T136,0)</f>
        <v>60031799304918.648</v>
      </c>
      <c r="V136" s="45">
        <f>IFERROR(((SUMIFS('NREL Scaling Data'!$F:$F,'NREL Scaling Data'!$B:$B,UPPER(About!$B$1),'NREL Scaling Data'!$E:$E,Calculations!$M136,'NREL Scaling Data'!$A:$A,V$3,'NREL Scaling Data'!$C:$C,Calculations!$L136,'NREL Scaling Data'!$D:$D,Calculations!$N136)-SUMIFS('NREL Scaling Data'!$F:$F,'NREL Scaling Data'!$B:$B,UPPER(About!$B$1),'NREL Scaling Data'!$E:$E,Calculations!$M136,'NREL Scaling Data'!$A:$A,U$3,'NREL Scaling Data'!$C:$C,Calculations!$L136,'NREL Scaling Data'!$D:$D,Calculations!$N136))/SUMIFS('NREL Scaling Data'!$F:$F,'NREL Scaling Data'!$B:$B,UPPER(About!$B$1),'NREL Scaling Data'!$E:$E,Calculations!$M136,'NREL Scaling Data'!$A:$A,U$3,'NREL Scaling Data'!$C:$C,Calculations!$L136,'NREL Scaling Data'!$D:$D,Calculations!$N136) + 1) * U136,0)</f>
        <v>59418315875717.367</v>
      </c>
      <c r="W136" s="45">
        <f>IFERROR(((SUMIFS('NREL Scaling Data'!$F:$F,'NREL Scaling Data'!$B:$B,UPPER(About!$B$1),'NREL Scaling Data'!$E:$E,Calculations!$M136,'NREL Scaling Data'!$A:$A,W$3,'NREL Scaling Data'!$C:$C,Calculations!$L136,'NREL Scaling Data'!$D:$D,Calculations!$N136)-SUMIFS('NREL Scaling Data'!$F:$F,'NREL Scaling Data'!$B:$B,UPPER(About!$B$1),'NREL Scaling Data'!$E:$E,Calculations!$M136,'NREL Scaling Data'!$A:$A,V$3,'NREL Scaling Data'!$C:$C,Calculations!$L136,'NREL Scaling Data'!$D:$D,Calculations!$N136))/SUMIFS('NREL Scaling Data'!$F:$F,'NREL Scaling Data'!$B:$B,UPPER(About!$B$1),'NREL Scaling Data'!$E:$E,Calculations!$M136,'NREL Scaling Data'!$A:$A,V$3,'NREL Scaling Data'!$C:$C,Calculations!$L136,'NREL Scaling Data'!$D:$D,Calculations!$N136) + 1) * V136,0)</f>
        <v>58828708167190.875</v>
      </c>
      <c r="X136" s="45">
        <f>IFERROR(((SUMIFS('NREL Scaling Data'!$F:$F,'NREL Scaling Data'!$B:$B,UPPER(About!$B$1),'NREL Scaling Data'!$E:$E,Calculations!$M136,'NREL Scaling Data'!$A:$A,X$3,'NREL Scaling Data'!$C:$C,Calculations!$L136,'NREL Scaling Data'!$D:$D,Calculations!$N136)-SUMIFS('NREL Scaling Data'!$F:$F,'NREL Scaling Data'!$B:$B,UPPER(About!$B$1),'NREL Scaling Data'!$E:$E,Calculations!$M136,'NREL Scaling Data'!$A:$A,W$3,'NREL Scaling Data'!$C:$C,Calculations!$L136,'NREL Scaling Data'!$D:$D,Calculations!$N136))/SUMIFS('NREL Scaling Data'!$F:$F,'NREL Scaling Data'!$B:$B,UPPER(About!$B$1),'NREL Scaling Data'!$E:$E,Calculations!$M136,'NREL Scaling Data'!$A:$A,W$3,'NREL Scaling Data'!$C:$C,Calculations!$L136,'NREL Scaling Data'!$D:$D,Calculations!$N136) + 1) * W136,0)</f>
        <v>58264055651113.133</v>
      </c>
      <c r="Y136" s="45">
        <f>IFERROR(((SUMIFS('NREL Scaling Data'!$F:$F,'NREL Scaling Data'!$B:$B,UPPER(About!$B$1),'NREL Scaling Data'!$E:$E,Calculations!$M136,'NREL Scaling Data'!$A:$A,Y$3,'NREL Scaling Data'!$C:$C,Calculations!$L136,'NREL Scaling Data'!$D:$D,Calculations!$N136)-SUMIFS('NREL Scaling Data'!$F:$F,'NREL Scaling Data'!$B:$B,UPPER(About!$B$1),'NREL Scaling Data'!$E:$E,Calculations!$M136,'NREL Scaling Data'!$A:$A,X$3,'NREL Scaling Data'!$C:$C,Calculations!$L136,'NREL Scaling Data'!$D:$D,Calculations!$N136))/SUMIFS('NREL Scaling Data'!$F:$F,'NREL Scaling Data'!$B:$B,UPPER(About!$B$1),'NREL Scaling Data'!$E:$E,Calculations!$M136,'NREL Scaling Data'!$A:$A,X$3,'NREL Scaling Data'!$C:$C,Calculations!$L136,'NREL Scaling Data'!$D:$D,Calculations!$N136) + 1) * X136,0)</f>
        <v>57732551561048.883</v>
      </c>
      <c r="Z136" s="45">
        <f>IFERROR(((SUMIFS('NREL Scaling Data'!$F:$F,'NREL Scaling Data'!$B:$B,UPPER(About!$B$1),'NREL Scaling Data'!$E:$E,Calculations!$M136,'NREL Scaling Data'!$A:$A,Z$3,'NREL Scaling Data'!$C:$C,Calculations!$L136,'NREL Scaling Data'!$D:$D,Calculations!$N136)-SUMIFS('NREL Scaling Data'!$F:$F,'NREL Scaling Data'!$B:$B,UPPER(About!$B$1),'NREL Scaling Data'!$E:$E,Calculations!$M136,'NREL Scaling Data'!$A:$A,Y$3,'NREL Scaling Data'!$C:$C,Calculations!$L136,'NREL Scaling Data'!$D:$D,Calculations!$N136))/SUMIFS('NREL Scaling Data'!$F:$F,'NREL Scaling Data'!$B:$B,UPPER(About!$B$1),'NREL Scaling Data'!$E:$E,Calculations!$M136,'NREL Scaling Data'!$A:$A,Y$3,'NREL Scaling Data'!$C:$C,Calculations!$L136,'NREL Scaling Data'!$D:$D,Calculations!$N136) + 1) * Y136,0)</f>
        <v>57231486128488.055</v>
      </c>
      <c r="AA136" s="45">
        <f>IFERROR(((SUMIFS('NREL Scaling Data'!$F:$F,'NREL Scaling Data'!$B:$B,UPPER(About!$B$1),'NREL Scaling Data'!$E:$E,Calculations!$M136,'NREL Scaling Data'!$A:$A,AA$3,'NREL Scaling Data'!$C:$C,Calculations!$L136,'NREL Scaling Data'!$D:$D,Calculations!$N136)-SUMIFS('NREL Scaling Data'!$F:$F,'NREL Scaling Data'!$B:$B,UPPER(About!$B$1),'NREL Scaling Data'!$E:$E,Calculations!$M136,'NREL Scaling Data'!$A:$A,Z$3,'NREL Scaling Data'!$C:$C,Calculations!$L136,'NREL Scaling Data'!$D:$D,Calculations!$N136))/SUMIFS('NREL Scaling Data'!$F:$F,'NREL Scaling Data'!$B:$B,UPPER(About!$B$1),'NREL Scaling Data'!$E:$E,Calculations!$M136,'NREL Scaling Data'!$A:$A,Z$3,'NREL Scaling Data'!$C:$C,Calculations!$L136,'NREL Scaling Data'!$D:$D,Calculations!$N136) + 1) * Z136,0)</f>
        <v>56777615930658.969</v>
      </c>
      <c r="AB136" s="45">
        <f>IFERROR(((SUMIFS('NREL Scaling Data'!$F:$F,'NREL Scaling Data'!$B:$B,UPPER(About!$B$1),'NREL Scaling Data'!$E:$E,Calculations!$M136,'NREL Scaling Data'!$A:$A,AB$3,'NREL Scaling Data'!$C:$C,Calculations!$L136,'NREL Scaling Data'!$D:$D,Calculations!$N136)-SUMIFS('NREL Scaling Data'!$F:$F,'NREL Scaling Data'!$B:$B,UPPER(About!$B$1),'NREL Scaling Data'!$E:$E,Calculations!$M136,'NREL Scaling Data'!$A:$A,AA$3,'NREL Scaling Data'!$C:$C,Calculations!$L136,'NREL Scaling Data'!$D:$D,Calculations!$N136))/SUMIFS('NREL Scaling Data'!$F:$F,'NREL Scaling Data'!$B:$B,UPPER(About!$B$1),'NREL Scaling Data'!$E:$E,Calculations!$M136,'NREL Scaling Data'!$A:$A,AA$3,'NREL Scaling Data'!$C:$C,Calculations!$L136,'NREL Scaling Data'!$D:$D,Calculations!$N136) + 1) * AA136,0)</f>
        <v>56356076991861.039</v>
      </c>
      <c r="AC136" s="45">
        <f>IFERROR(((SUMIFS('NREL Scaling Data'!$F:$F,'NREL Scaling Data'!$B:$B,UPPER(About!$B$1),'NREL Scaling Data'!$E:$E,Calculations!$M136,'NREL Scaling Data'!$A:$A,AC$3,'NREL Scaling Data'!$C:$C,Calculations!$L136,'NREL Scaling Data'!$D:$D,Calculations!$N136)-SUMIFS('NREL Scaling Data'!$F:$F,'NREL Scaling Data'!$B:$B,UPPER(About!$B$1),'NREL Scaling Data'!$E:$E,Calculations!$M136,'NREL Scaling Data'!$A:$A,AB$3,'NREL Scaling Data'!$C:$C,Calculations!$L136,'NREL Scaling Data'!$D:$D,Calculations!$N136))/SUMIFS('NREL Scaling Data'!$F:$F,'NREL Scaling Data'!$B:$B,UPPER(About!$B$1),'NREL Scaling Data'!$E:$E,Calculations!$M136,'NREL Scaling Data'!$A:$A,AB$3,'NREL Scaling Data'!$C:$C,Calculations!$L136,'NREL Scaling Data'!$D:$D,Calculations!$N136) + 1) * AB136,0)</f>
        <v>55975717490846.844</v>
      </c>
      <c r="AD136" s="45">
        <f>IFERROR(((SUMIFS('NREL Scaling Data'!$F:$F,'NREL Scaling Data'!$B:$B,UPPER(About!$B$1),'NREL Scaling Data'!$E:$E,Calculations!$M136,'NREL Scaling Data'!$A:$A,AD$3,'NREL Scaling Data'!$C:$C,Calculations!$L136,'NREL Scaling Data'!$D:$D,Calculations!$N136)-SUMIFS('NREL Scaling Data'!$F:$F,'NREL Scaling Data'!$B:$B,UPPER(About!$B$1),'NREL Scaling Data'!$E:$E,Calculations!$M136,'NREL Scaling Data'!$A:$A,AC$3,'NREL Scaling Data'!$C:$C,Calculations!$L136,'NREL Scaling Data'!$D:$D,Calculations!$N136))/SUMIFS('NREL Scaling Data'!$F:$F,'NREL Scaling Data'!$B:$B,UPPER(About!$B$1),'NREL Scaling Data'!$E:$E,Calculations!$M136,'NREL Scaling Data'!$A:$A,AC$3,'NREL Scaling Data'!$C:$C,Calculations!$L136,'NREL Scaling Data'!$D:$D,Calculations!$N136) + 1) * AC136,0)</f>
        <v>55632094027454.719</v>
      </c>
      <c r="AE136" s="45">
        <f>IFERROR(((SUMIFS('NREL Scaling Data'!$F:$F,'NREL Scaling Data'!$B:$B,UPPER(About!$B$1),'NREL Scaling Data'!$E:$E,Calculations!$M136,'NREL Scaling Data'!$A:$A,AE$3,'NREL Scaling Data'!$C:$C,Calculations!$L136,'NREL Scaling Data'!$D:$D,Calculations!$N136)-SUMIFS('NREL Scaling Data'!$F:$F,'NREL Scaling Data'!$B:$B,UPPER(About!$B$1),'NREL Scaling Data'!$E:$E,Calculations!$M136,'NREL Scaling Data'!$A:$A,AD$3,'NREL Scaling Data'!$C:$C,Calculations!$L136,'NREL Scaling Data'!$D:$D,Calculations!$N136))/SUMIFS('NREL Scaling Data'!$F:$F,'NREL Scaling Data'!$B:$B,UPPER(About!$B$1),'NREL Scaling Data'!$E:$E,Calculations!$M136,'NREL Scaling Data'!$A:$A,AD$3,'NREL Scaling Data'!$C:$C,Calculations!$L136,'NREL Scaling Data'!$D:$D,Calculations!$N136) + 1) * AD136,0)</f>
        <v>55315047234161.578</v>
      </c>
      <c r="AF136" s="45">
        <f>IFERROR(((SUMIFS('NREL Scaling Data'!$F:$F,'NREL Scaling Data'!$B:$B,UPPER(About!$B$1),'NREL Scaling Data'!$E:$E,Calculations!$M136,'NREL Scaling Data'!$A:$A,AF$3,'NREL Scaling Data'!$C:$C,Calculations!$L136,'NREL Scaling Data'!$D:$D,Calculations!$N136)-SUMIFS('NREL Scaling Data'!$F:$F,'NREL Scaling Data'!$B:$B,UPPER(About!$B$1),'NREL Scaling Data'!$E:$E,Calculations!$M136,'NREL Scaling Data'!$A:$A,AE$3,'NREL Scaling Data'!$C:$C,Calculations!$L136,'NREL Scaling Data'!$D:$D,Calculations!$N136))/SUMIFS('NREL Scaling Data'!$F:$F,'NREL Scaling Data'!$B:$B,UPPER(About!$B$1),'NREL Scaling Data'!$E:$E,Calculations!$M136,'NREL Scaling Data'!$A:$A,AE$3,'NREL Scaling Data'!$C:$C,Calculations!$L136,'NREL Scaling Data'!$D:$D,Calculations!$N136) + 1) * AE136,0)</f>
        <v>55023047316948.406</v>
      </c>
      <c r="AG136" s="45">
        <f>IFERROR(((SUMIFS('NREL Scaling Data'!$F:$F,'NREL Scaling Data'!$B:$B,UPPER(About!$B$1),'NREL Scaling Data'!$E:$E,Calculations!$M136,'NREL Scaling Data'!$A:$A,AG$3,'NREL Scaling Data'!$C:$C,Calculations!$L136,'NREL Scaling Data'!$D:$D,Calculations!$N136)-SUMIFS('NREL Scaling Data'!$F:$F,'NREL Scaling Data'!$B:$B,UPPER(About!$B$1),'NREL Scaling Data'!$E:$E,Calculations!$M136,'NREL Scaling Data'!$A:$A,AF$3,'NREL Scaling Data'!$C:$C,Calculations!$L136,'NREL Scaling Data'!$D:$D,Calculations!$N136))/SUMIFS('NREL Scaling Data'!$F:$F,'NREL Scaling Data'!$B:$B,UPPER(About!$B$1),'NREL Scaling Data'!$E:$E,Calculations!$M136,'NREL Scaling Data'!$A:$A,AF$3,'NREL Scaling Data'!$C:$C,Calculations!$L136,'NREL Scaling Data'!$D:$D,Calculations!$N136) + 1) * AF136,0)</f>
        <v>54738516564582.859</v>
      </c>
      <c r="AH136" s="45">
        <f>IFERROR(((SUMIFS('NREL Scaling Data'!$F:$F,'NREL Scaling Data'!$B:$B,UPPER(About!$B$1),'NREL Scaling Data'!$E:$E,Calculations!$M136,'NREL Scaling Data'!$A:$A,AH$3,'NREL Scaling Data'!$C:$C,Calculations!$L136,'NREL Scaling Data'!$D:$D,Calculations!$N136)-SUMIFS('NREL Scaling Data'!$F:$F,'NREL Scaling Data'!$B:$B,UPPER(About!$B$1),'NREL Scaling Data'!$E:$E,Calculations!$M136,'NREL Scaling Data'!$A:$A,AG$3,'NREL Scaling Data'!$C:$C,Calculations!$L136,'NREL Scaling Data'!$D:$D,Calculations!$N136))/SUMIFS('NREL Scaling Data'!$F:$F,'NREL Scaling Data'!$B:$B,UPPER(About!$B$1),'NREL Scaling Data'!$E:$E,Calculations!$M136,'NREL Scaling Data'!$A:$A,AG$3,'NREL Scaling Data'!$C:$C,Calculations!$L136,'NREL Scaling Data'!$D:$D,Calculations!$N136) + 1) * AG136,0)</f>
        <v>54467929336460.172</v>
      </c>
      <c r="AI136" s="45">
        <f>IFERROR(((SUMIFS('NREL Scaling Data'!$F:$F,'NREL Scaling Data'!$B:$B,UPPER(About!$B$1),'NREL Scaling Data'!$E:$E,Calculations!$M136,'NREL Scaling Data'!$A:$A,AI$3,'NREL Scaling Data'!$C:$C,Calculations!$L136,'NREL Scaling Data'!$D:$D,Calculations!$N136)-SUMIFS('NREL Scaling Data'!$F:$F,'NREL Scaling Data'!$B:$B,UPPER(About!$B$1),'NREL Scaling Data'!$E:$E,Calculations!$M136,'NREL Scaling Data'!$A:$A,AH$3,'NREL Scaling Data'!$C:$C,Calculations!$L136,'NREL Scaling Data'!$D:$D,Calculations!$N136))/SUMIFS('NREL Scaling Data'!$F:$F,'NREL Scaling Data'!$B:$B,UPPER(About!$B$1),'NREL Scaling Data'!$E:$E,Calculations!$M136,'NREL Scaling Data'!$A:$A,AH$3,'NREL Scaling Data'!$C:$C,Calculations!$L136,'NREL Scaling Data'!$D:$D,Calculations!$N136) + 1) * AH136,0)</f>
        <v>54203565710051.789</v>
      </c>
      <c r="AJ136" s="45">
        <f>IFERROR(((SUMIFS('NREL Scaling Data'!$F:$F,'NREL Scaling Data'!$B:$B,UPPER(About!$B$1),'NREL Scaling Data'!$E:$E,Calculations!$M136,'NREL Scaling Data'!$A:$A,AJ$3,'NREL Scaling Data'!$C:$C,Calculations!$L136,'NREL Scaling Data'!$D:$D,Calculations!$N136)-SUMIFS('NREL Scaling Data'!$F:$F,'NREL Scaling Data'!$B:$B,UPPER(About!$B$1),'NREL Scaling Data'!$E:$E,Calculations!$M136,'NREL Scaling Data'!$A:$A,AI$3,'NREL Scaling Data'!$C:$C,Calculations!$L136,'NREL Scaling Data'!$D:$D,Calculations!$N136))/SUMIFS('NREL Scaling Data'!$F:$F,'NREL Scaling Data'!$B:$B,UPPER(About!$B$1),'NREL Scaling Data'!$E:$E,Calculations!$M136,'NREL Scaling Data'!$A:$A,AI$3,'NREL Scaling Data'!$C:$C,Calculations!$L136,'NREL Scaling Data'!$D:$D,Calculations!$N136) + 1) * AI136,0)</f>
        <v>53945428849999.773</v>
      </c>
      <c r="AK136" s="45">
        <f>IFERROR(((SUMIFS('NREL Scaling Data'!$F:$F,'NREL Scaling Data'!$B:$B,UPPER(About!$B$1),'NREL Scaling Data'!$E:$E,Calculations!$M136,'NREL Scaling Data'!$A:$A,AK$3,'NREL Scaling Data'!$C:$C,Calculations!$L136,'NREL Scaling Data'!$D:$D,Calculations!$N136)-SUMIFS('NREL Scaling Data'!$F:$F,'NREL Scaling Data'!$B:$B,UPPER(About!$B$1),'NREL Scaling Data'!$E:$E,Calculations!$M136,'NREL Scaling Data'!$A:$A,AJ$3,'NREL Scaling Data'!$C:$C,Calculations!$L136,'NREL Scaling Data'!$D:$D,Calculations!$N136))/SUMIFS('NREL Scaling Data'!$F:$F,'NREL Scaling Data'!$B:$B,UPPER(About!$B$1),'NREL Scaling Data'!$E:$E,Calculations!$M136,'NREL Scaling Data'!$A:$A,AJ$3,'NREL Scaling Data'!$C:$C,Calculations!$L136,'NREL Scaling Data'!$D:$D,Calculations!$N136) + 1) * AJ136,0)</f>
        <v>53684223333524.617</v>
      </c>
      <c r="AL136" s="45">
        <f>IFERROR(((SUMIFS('NREL Scaling Data'!$F:$F,'NREL Scaling Data'!$B:$B,UPPER(About!$B$1),'NREL Scaling Data'!$E:$E,Calculations!$M136,'NREL Scaling Data'!$A:$A,AL$3,'NREL Scaling Data'!$C:$C,Calculations!$L136,'NREL Scaling Data'!$D:$D,Calculations!$N136)-SUMIFS('NREL Scaling Data'!$F:$F,'NREL Scaling Data'!$B:$B,UPPER(About!$B$1),'NREL Scaling Data'!$E:$E,Calculations!$M136,'NREL Scaling Data'!$A:$A,AK$3,'NREL Scaling Data'!$C:$C,Calculations!$L136,'NREL Scaling Data'!$D:$D,Calculations!$N136))/SUMIFS('NREL Scaling Data'!$F:$F,'NREL Scaling Data'!$B:$B,UPPER(About!$B$1),'NREL Scaling Data'!$E:$E,Calculations!$M136,'NREL Scaling Data'!$A:$A,AK$3,'NREL Scaling Data'!$C:$C,Calculations!$L136,'NREL Scaling Data'!$D:$D,Calculations!$N136) + 1) * AK136,0)</f>
        <v>53425953051855.305</v>
      </c>
      <c r="AM136" s="45">
        <f>IFERROR(((SUMIFS('NREL Scaling Data'!$F:$F,'NREL Scaling Data'!$B:$B,UPPER(About!$B$1),'NREL Scaling Data'!$E:$E,Calculations!$M136,'NREL Scaling Data'!$A:$A,AM$3,'NREL Scaling Data'!$C:$C,Calculations!$L136,'NREL Scaling Data'!$D:$D,Calculations!$N136)-SUMIFS('NREL Scaling Data'!$F:$F,'NREL Scaling Data'!$B:$B,UPPER(About!$B$1),'NREL Scaling Data'!$E:$E,Calculations!$M136,'NREL Scaling Data'!$A:$A,AL$3,'NREL Scaling Data'!$C:$C,Calculations!$L136,'NREL Scaling Data'!$D:$D,Calculations!$N136))/SUMIFS('NREL Scaling Data'!$F:$F,'NREL Scaling Data'!$B:$B,UPPER(About!$B$1),'NREL Scaling Data'!$E:$E,Calculations!$M136,'NREL Scaling Data'!$A:$A,AL$3,'NREL Scaling Data'!$C:$C,Calculations!$L136,'NREL Scaling Data'!$D:$D,Calculations!$N136) + 1) * AL136,0)</f>
        <v>53168792988901.813</v>
      </c>
      <c r="AN136" s="45">
        <f>IFERROR(((SUMIFS('NREL Scaling Data'!$F:$F,'NREL Scaling Data'!$B:$B,UPPER(About!$B$1),'NREL Scaling Data'!$E:$E,Calculations!$M136,'NREL Scaling Data'!$A:$A,AN$3,'NREL Scaling Data'!$C:$C,Calculations!$L136,'NREL Scaling Data'!$D:$D,Calculations!$N136)-SUMIFS('NREL Scaling Data'!$F:$F,'NREL Scaling Data'!$B:$B,UPPER(About!$B$1),'NREL Scaling Data'!$E:$E,Calculations!$M136,'NREL Scaling Data'!$A:$A,AM$3,'NREL Scaling Data'!$C:$C,Calculations!$L136,'NREL Scaling Data'!$D:$D,Calculations!$N136))/SUMIFS('NREL Scaling Data'!$F:$F,'NREL Scaling Data'!$B:$B,UPPER(About!$B$1),'NREL Scaling Data'!$E:$E,Calculations!$M136,'NREL Scaling Data'!$A:$A,AM$3,'NREL Scaling Data'!$C:$C,Calculations!$L136,'NREL Scaling Data'!$D:$D,Calculations!$N136) + 1) * AM136,0)</f>
        <v>52907464201106.602</v>
      </c>
      <c r="AO136" s="45">
        <f>IFERROR(((SUMIFS('NREL Scaling Data'!$F:$F,'NREL Scaling Data'!$B:$B,UPPER(About!$B$1),'NREL Scaling Data'!$E:$E,Calculations!$M136,'NREL Scaling Data'!$A:$A,AO$3,'NREL Scaling Data'!$C:$C,Calculations!$L136,'NREL Scaling Data'!$D:$D,Calculations!$N136)-SUMIFS('NREL Scaling Data'!$F:$F,'NREL Scaling Data'!$B:$B,UPPER(About!$B$1),'NREL Scaling Data'!$E:$E,Calculations!$M136,'NREL Scaling Data'!$A:$A,AN$3,'NREL Scaling Data'!$C:$C,Calculations!$L136,'NREL Scaling Data'!$D:$D,Calculations!$N136))/SUMIFS('NREL Scaling Data'!$F:$F,'NREL Scaling Data'!$B:$B,UPPER(About!$B$1),'NREL Scaling Data'!$E:$E,Calculations!$M136,'NREL Scaling Data'!$A:$A,AN$3,'NREL Scaling Data'!$C:$C,Calculations!$L136,'NREL Scaling Data'!$D:$D,Calculations!$N136) + 1) * AN136,0)</f>
        <v>52649905869007.453</v>
      </c>
      <c r="AP136" s="45">
        <f>IFERROR(((SUMIFS('NREL Scaling Data'!$F:$F,'NREL Scaling Data'!$B:$B,UPPER(About!$B$1),'NREL Scaling Data'!$E:$E,Calculations!$M136,'NREL Scaling Data'!$A:$A,AP$3,'NREL Scaling Data'!$C:$C,Calculations!$L136,'NREL Scaling Data'!$D:$D,Calculations!$N136)-SUMIFS('NREL Scaling Data'!$F:$F,'NREL Scaling Data'!$B:$B,UPPER(About!$B$1),'NREL Scaling Data'!$E:$E,Calculations!$M136,'NREL Scaling Data'!$A:$A,AO$3,'NREL Scaling Data'!$C:$C,Calculations!$L136,'NREL Scaling Data'!$D:$D,Calculations!$N136))/SUMIFS('NREL Scaling Data'!$F:$F,'NREL Scaling Data'!$B:$B,UPPER(About!$B$1),'NREL Scaling Data'!$E:$E,Calculations!$M136,'NREL Scaling Data'!$A:$A,AO$3,'NREL Scaling Data'!$C:$C,Calculations!$L136,'NREL Scaling Data'!$D:$D,Calculations!$N136) + 1) * AO136,0)</f>
        <v>52388824548639.797</v>
      </c>
      <c r="AQ136" s="45">
        <f>IFERROR(((SUMIFS('NREL Scaling Data'!$F:$F,'NREL Scaling Data'!$B:$B,UPPER(About!$B$1),'NREL Scaling Data'!$E:$E,Calculations!$M136,'NREL Scaling Data'!$A:$A,AQ$3,'NREL Scaling Data'!$C:$C,Calculations!$L136,'NREL Scaling Data'!$D:$D,Calculations!$N136)-SUMIFS('NREL Scaling Data'!$F:$F,'NREL Scaling Data'!$B:$B,UPPER(About!$B$1),'NREL Scaling Data'!$E:$E,Calculations!$M136,'NREL Scaling Data'!$A:$A,AP$3,'NREL Scaling Data'!$C:$C,Calculations!$L136,'NREL Scaling Data'!$D:$D,Calculations!$N136))/SUMIFS('NREL Scaling Data'!$F:$F,'NREL Scaling Data'!$B:$B,UPPER(About!$B$1),'NREL Scaling Data'!$E:$E,Calculations!$M136,'NREL Scaling Data'!$A:$A,AP$3,'NREL Scaling Data'!$C:$C,Calculations!$L136,'NREL Scaling Data'!$D:$D,Calculations!$N136) + 1) * AP136,0)</f>
        <v>52122679654922.078</v>
      </c>
      <c r="AR136" s="45">
        <f>IFERROR(((SUMIFS('NREL Scaling Data'!$F:$F,'NREL Scaling Data'!$B:$B,UPPER(About!$B$1),'NREL Scaling Data'!$E:$E,Calculations!$M136,'NREL Scaling Data'!$A:$A,AR$3,'NREL Scaling Data'!$C:$C,Calculations!$L136,'NREL Scaling Data'!$D:$D,Calculations!$N136)-SUMIFS('NREL Scaling Data'!$F:$F,'NREL Scaling Data'!$B:$B,UPPER(About!$B$1),'NREL Scaling Data'!$E:$E,Calculations!$M136,'NREL Scaling Data'!$A:$A,AQ$3,'NREL Scaling Data'!$C:$C,Calculations!$L136,'NREL Scaling Data'!$D:$D,Calculations!$N136))/SUMIFS('NREL Scaling Data'!$F:$F,'NREL Scaling Data'!$B:$B,UPPER(About!$B$1),'NREL Scaling Data'!$E:$E,Calculations!$M136,'NREL Scaling Data'!$A:$A,AQ$3,'NREL Scaling Data'!$C:$C,Calculations!$L136,'NREL Scaling Data'!$D:$D,Calculations!$N136) + 1) * AQ136,0)</f>
        <v>51851840439690.391</v>
      </c>
      <c r="AS136" s="45">
        <f>IFERROR(((SUMIFS('NREL Scaling Data'!$F:$F,'NREL Scaling Data'!$B:$B,UPPER(About!$B$1),'NREL Scaling Data'!$E:$E,Calculations!$M136,'NREL Scaling Data'!$A:$A,AS$3,'NREL Scaling Data'!$C:$C,Calculations!$L136,'NREL Scaling Data'!$D:$D,Calculations!$N136)-SUMIFS('NREL Scaling Data'!$F:$F,'NREL Scaling Data'!$B:$B,UPPER(About!$B$1),'NREL Scaling Data'!$E:$E,Calculations!$M136,'NREL Scaling Data'!$A:$A,AR$3,'NREL Scaling Data'!$C:$C,Calculations!$L136,'NREL Scaling Data'!$D:$D,Calculations!$N136))/SUMIFS('NREL Scaling Data'!$F:$F,'NREL Scaling Data'!$B:$B,UPPER(About!$B$1),'NREL Scaling Data'!$E:$E,Calculations!$M136,'NREL Scaling Data'!$A:$A,AR$3,'NREL Scaling Data'!$C:$C,Calculations!$L136,'NREL Scaling Data'!$D:$D,Calculations!$N136) + 1) * AR136,0)</f>
        <v>51580197740745.156</v>
      </c>
      <c r="AT136" s="45">
        <f>IFERROR(((SUMIFS('NREL Scaling Data'!$F:$F,'NREL Scaling Data'!$B:$B,UPPER(About!$B$1),'NREL Scaling Data'!$E:$E,Calculations!$M136,'NREL Scaling Data'!$A:$A,AT$3,'NREL Scaling Data'!$C:$C,Calculations!$L136,'NREL Scaling Data'!$D:$D,Calculations!$N136)-SUMIFS('NREL Scaling Data'!$F:$F,'NREL Scaling Data'!$B:$B,UPPER(About!$B$1),'NREL Scaling Data'!$E:$E,Calculations!$M136,'NREL Scaling Data'!$A:$A,AS$3,'NREL Scaling Data'!$C:$C,Calculations!$L136,'NREL Scaling Data'!$D:$D,Calculations!$N136))/SUMIFS('NREL Scaling Data'!$F:$F,'NREL Scaling Data'!$B:$B,UPPER(About!$B$1),'NREL Scaling Data'!$E:$E,Calculations!$M136,'NREL Scaling Data'!$A:$A,AS$3,'NREL Scaling Data'!$C:$C,Calculations!$L136,'NREL Scaling Data'!$D:$D,Calculations!$N136) + 1) * AS136,0)</f>
        <v>51305458502496.859</v>
      </c>
    </row>
    <row r="137" spans="1:46">
      <c r="H137" s="12" t="s">
        <v>489</v>
      </c>
      <c r="I137" s="12" t="s">
        <v>1086</v>
      </c>
      <c r="J137" s="209">
        <f>SUMIFS('NREL Scaling Data'!F:F,'NREL Scaling Data'!B:B,UPPER(About!$B$1),'NREL Scaling Data'!E:E,Calculations!M137,'NREL Scaling Data'!A:A, 2021,'NREL Scaling Data'!C:C,Calculations!L137,'NREL Scaling Data'!D:D,Calculations!N137) / SUMIFS('NREL Scaling Data'!F:F,'NREL Scaling Data'!B:B,UPPER(About!$B$1),'NREL Scaling Data'!A:A, 2021,'NREL Scaling Data'!C:C,Calculations!L137,'NREL Scaling Data'!D:D,Calculations!N137)</f>
        <v>0</v>
      </c>
      <c r="K137" s="12">
        <v>1</v>
      </c>
      <c r="L137" s="12" t="s">
        <v>1013</v>
      </c>
      <c r="M137" s="12" t="s">
        <v>1015</v>
      </c>
      <c r="N137" s="1" t="s">
        <v>964</v>
      </c>
      <c r="O137" s="7">
        <f t="shared" si="29"/>
        <v>0</v>
      </c>
      <c r="P137" s="7">
        <f t="shared" si="30"/>
        <v>0</v>
      </c>
      <c r="Q137" s="45">
        <f>SUMIFS('SEDS 2021'!$F$23:$F$40,'SEDS 2021'!E$23:E$40,Calculations!L137,'SEDS 2021'!D$23:D$40,Calculations!N137)*J137*K137</f>
        <v>0</v>
      </c>
      <c r="R137" s="45">
        <f>IFERROR(((SUMIFS('NREL Scaling Data'!$F:$F,'NREL Scaling Data'!$B:$B,UPPER(About!$B$1),'NREL Scaling Data'!$E:$E,Calculations!$M137,'NREL Scaling Data'!$A:$A,R$3,'NREL Scaling Data'!$C:$C,Calculations!$L137,'NREL Scaling Data'!$D:$D,Calculations!$N137)-SUMIFS('NREL Scaling Data'!$F:$F,'NREL Scaling Data'!$B:$B,UPPER(About!$B$1),'NREL Scaling Data'!$E:$E,Calculations!$M137,'NREL Scaling Data'!$A:$A,Q$3,'NREL Scaling Data'!$C:$C,Calculations!$L137,'NREL Scaling Data'!$D:$D,Calculations!$N137))/SUMIFS('NREL Scaling Data'!$F:$F,'NREL Scaling Data'!$B:$B,UPPER(About!$B$1),'NREL Scaling Data'!$E:$E,Calculations!$M137,'NREL Scaling Data'!$A:$A,Q$3,'NREL Scaling Data'!$C:$C,Calculations!$L137,'NREL Scaling Data'!$D:$D,Calculations!$N137) + 1) * Q137,0)</f>
        <v>0</v>
      </c>
      <c r="S137" s="45">
        <f>IFERROR(((SUMIFS('NREL Scaling Data'!$F:$F,'NREL Scaling Data'!$B:$B,UPPER(About!$B$1),'NREL Scaling Data'!$E:$E,Calculations!$M137,'NREL Scaling Data'!$A:$A,S$3,'NREL Scaling Data'!$C:$C,Calculations!$L137,'NREL Scaling Data'!$D:$D,Calculations!$N137)-SUMIFS('NREL Scaling Data'!$F:$F,'NREL Scaling Data'!$B:$B,UPPER(About!$B$1),'NREL Scaling Data'!$E:$E,Calculations!$M137,'NREL Scaling Data'!$A:$A,R$3,'NREL Scaling Data'!$C:$C,Calculations!$L137,'NREL Scaling Data'!$D:$D,Calculations!$N137))/SUMIFS('NREL Scaling Data'!$F:$F,'NREL Scaling Data'!$B:$B,UPPER(About!$B$1),'NREL Scaling Data'!$E:$E,Calculations!$M137,'NREL Scaling Data'!$A:$A,R$3,'NREL Scaling Data'!$C:$C,Calculations!$L137,'NREL Scaling Data'!$D:$D,Calculations!$N137) + 1) * R137,0)</f>
        <v>0</v>
      </c>
      <c r="T137" s="45">
        <f>IFERROR(((SUMIFS('NREL Scaling Data'!$F:$F,'NREL Scaling Data'!$B:$B,UPPER(About!$B$1),'NREL Scaling Data'!$E:$E,Calculations!$M137,'NREL Scaling Data'!$A:$A,T$3,'NREL Scaling Data'!$C:$C,Calculations!$L137,'NREL Scaling Data'!$D:$D,Calculations!$N137)-SUMIFS('NREL Scaling Data'!$F:$F,'NREL Scaling Data'!$B:$B,UPPER(About!$B$1),'NREL Scaling Data'!$E:$E,Calculations!$M137,'NREL Scaling Data'!$A:$A,S$3,'NREL Scaling Data'!$C:$C,Calculations!$L137,'NREL Scaling Data'!$D:$D,Calculations!$N137))/SUMIFS('NREL Scaling Data'!$F:$F,'NREL Scaling Data'!$B:$B,UPPER(About!$B$1),'NREL Scaling Data'!$E:$E,Calculations!$M137,'NREL Scaling Data'!$A:$A,S$3,'NREL Scaling Data'!$C:$C,Calculations!$L137,'NREL Scaling Data'!$D:$D,Calculations!$N137) + 1) * S137,0)</f>
        <v>0</v>
      </c>
      <c r="U137" s="45">
        <f>IFERROR(((SUMIFS('NREL Scaling Data'!$F:$F,'NREL Scaling Data'!$B:$B,UPPER(About!$B$1),'NREL Scaling Data'!$E:$E,Calculations!$M137,'NREL Scaling Data'!$A:$A,U$3,'NREL Scaling Data'!$C:$C,Calculations!$L137,'NREL Scaling Data'!$D:$D,Calculations!$N137)-SUMIFS('NREL Scaling Data'!$F:$F,'NREL Scaling Data'!$B:$B,UPPER(About!$B$1),'NREL Scaling Data'!$E:$E,Calculations!$M137,'NREL Scaling Data'!$A:$A,T$3,'NREL Scaling Data'!$C:$C,Calculations!$L137,'NREL Scaling Data'!$D:$D,Calculations!$N137))/SUMIFS('NREL Scaling Data'!$F:$F,'NREL Scaling Data'!$B:$B,UPPER(About!$B$1),'NREL Scaling Data'!$E:$E,Calculations!$M137,'NREL Scaling Data'!$A:$A,T$3,'NREL Scaling Data'!$C:$C,Calculations!$L137,'NREL Scaling Data'!$D:$D,Calculations!$N137) + 1) * T137,0)</f>
        <v>0</v>
      </c>
      <c r="V137" s="45">
        <f>IFERROR(((SUMIFS('NREL Scaling Data'!$F:$F,'NREL Scaling Data'!$B:$B,UPPER(About!$B$1),'NREL Scaling Data'!$E:$E,Calculations!$M137,'NREL Scaling Data'!$A:$A,V$3,'NREL Scaling Data'!$C:$C,Calculations!$L137,'NREL Scaling Data'!$D:$D,Calculations!$N137)-SUMIFS('NREL Scaling Data'!$F:$F,'NREL Scaling Data'!$B:$B,UPPER(About!$B$1),'NREL Scaling Data'!$E:$E,Calculations!$M137,'NREL Scaling Data'!$A:$A,U$3,'NREL Scaling Data'!$C:$C,Calculations!$L137,'NREL Scaling Data'!$D:$D,Calculations!$N137))/SUMIFS('NREL Scaling Data'!$F:$F,'NREL Scaling Data'!$B:$B,UPPER(About!$B$1),'NREL Scaling Data'!$E:$E,Calculations!$M137,'NREL Scaling Data'!$A:$A,U$3,'NREL Scaling Data'!$C:$C,Calculations!$L137,'NREL Scaling Data'!$D:$D,Calculations!$N137) + 1) * U137,0)</f>
        <v>0</v>
      </c>
      <c r="W137" s="45">
        <f>IFERROR(((SUMIFS('NREL Scaling Data'!$F:$F,'NREL Scaling Data'!$B:$B,UPPER(About!$B$1),'NREL Scaling Data'!$E:$E,Calculations!$M137,'NREL Scaling Data'!$A:$A,W$3,'NREL Scaling Data'!$C:$C,Calculations!$L137,'NREL Scaling Data'!$D:$D,Calculations!$N137)-SUMIFS('NREL Scaling Data'!$F:$F,'NREL Scaling Data'!$B:$B,UPPER(About!$B$1),'NREL Scaling Data'!$E:$E,Calculations!$M137,'NREL Scaling Data'!$A:$A,V$3,'NREL Scaling Data'!$C:$C,Calculations!$L137,'NREL Scaling Data'!$D:$D,Calculations!$N137))/SUMIFS('NREL Scaling Data'!$F:$F,'NREL Scaling Data'!$B:$B,UPPER(About!$B$1),'NREL Scaling Data'!$E:$E,Calculations!$M137,'NREL Scaling Data'!$A:$A,V$3,'NREL Scaling Data'!$C:$C,Calculations!$L137,'NREL Scaling Data'!$D:$D,Calculations!$N137) + 1) * V137,0)</f>
        <v>0</v>
      </c>
      <c r="X137" s="45">
        <f>IFERROR(((SUMIFS('NREL Scaling Data'!$F:$F,'NREL Scaling Data'!$B:$B,UPPER(About!$B$1),'NREL Scaling Data'!$E:$E,Calculations!$M137,'NREL Scaling Data'!$A:$A,X$3,'NREL Scaling Data'!$C:$C,Calculations!$L137,'NREL Scaling Data'!$D:$D,Calculations!$N137)-SUMIFS('NREL Scaling Data'!$F:$F,'NREL Scaling Data'!$B:$B,UPPER(About!$B$1),'NREL Scaling Data'!$E:$E,Calculations!$M137,'NREL Scaling Data'!$A:$A,W$3,'NREL Scaling Data'!$C:$C,Calculations!$L137,'NREL Scaling Data'!$D:$D,Calculations!$N137))/SUMIFS('NREL Scaling Data'!$F:$F,'NREL Scaling Data'!$B:$B,UPPER(About!$B$1),'NREL Scaling Data'!$E:$E,Calculations!$M137,'NREL Scaling Data'!$A:$A,W$3,'NREL Scaling Data'!$C:$C,Calculations!$L137,'NREL Scaling Data'!$D:$D,Calculations!$N137) + 1) * W137,0)</f>
        <v>0</v>
      </c>
      <c r="Y137" s="45">
        <f>IFERROR(((SUMIFS('NREL Scaling Data'!$F:$F,'NREL Scaling Data'!$B:$B,UPPER(About!$B$1),'NREL Scaling Data'!$E:$E,Calculations!$M137,'NREL Scaling Data'!$A:$A,Y$3,'NREL Scaling Data'!$C:$C,Calculations!$L137,'NREL Scaling Data'!$D:$D,Calculations!$N137)-SUMIFS('NREL Scaling Data'!$F:$F,'NREL Scaling Data'!$B:$B,UPPER(About!$B$1),'NREL Scaling Data'!$E:$E,Calculations!$M137,'NREL Scaling Data'!$A:$A,X$3,'NREL Scaling Data'!$C:$C,Calculations!$L137,'NREL Scaling Data'!$D:$D,Calculations!$N137))/SUMIFS('NREL Scaling Data'!$F:$F,'NREL Scaling Data'!$B:$B,UPPER(About!$B$1),'NREL Scaling Data'!$E:$E,Calculations!$M137,'NREL Scaling Data'!$A:$A,X$3,'NREL Scaling Data'!$C:$C,Calculations!$L137,'NREL Scaling Data'!$D:$D,Calculations!$N137) + 1) * X137,0)</f>
        <v>0</v>
      </c>
      <c r="Z137" s="45">
        <f>IFERROR(((SUMIFS('NREL Scaling Data'!$F:$F,'NREL Scaling Data'!$B:$B,UPPER(About!$B$1),'NREL Scaling Data'!$E:$E,Calculations!$M137,'NREL Scaling Data'!$A:$A,Z$3,'NREL Scaling Data'!$C:$C,Calculations!$L137,'NREL Scaling Data'!$D:$D,Calculations!$N137)-SUMIFS('NREL Scaling Data'!$F:$F,'NREL Scaling Data'!$B:$B,UPPER(About!$B$1),'NREL Scaling Data'!$E:$E,Calculations!$M137,'NREL Scaling Data'!$A:$A,Y$3,'NREL Scaling Data'!$C:$C,Calculations!$L137,'NREL Scaling Data'!$D:$D,Calculations!$N137))/SUMIFS('NREL Scaling Data'!$F:$F,'NREL Scaling Data'!$B:$B,UPPER(About!$B$1),'NREL Scaling Data'!$E:$E,Calculations!$M137,'NREL Scaling Data'!$A:$A,Y$3,'NREL Scaling Data'!$C:$C,Calculations!$L137,'NREL Scaling Data'!$D:$D,Calculations!$N137) + 1) * Y137,0)</f>
        <v>0</v>
      </c>
      <c r="AA137" s="45">
        <f>IFERROR(((SUMIFS('NREL Scaling Data'!$F:$F,'NREL Scaling Data'!$B:$B,UPPER(About!$B$1),'NREL Scaling Data'!$E:$E,Calculations!$M137,'NREL Scaling Data'!$A:$A,AA$3,'NREL Scaling Data'!$C:$C,Calculations!$L137,'NREL Scaling Data'!$D:$D,Calculations!$N137)-SUMIFS('NREL Scaling Data'!$F:$F,'NREL Scaling Data'!$B:$B,UPPER(About!$B$1),'NREL Scaling Data'!$E:$E,Calculations!$M137,'NREL Scaling Data'!$A:$A,Z$3,'NREL Scaling Data'!$C:$C,Calculations!$L137,'NREL Scaling Data'!$D:$D,Calculations!$N137))/SUMIFS('NREL Scaling Data'!$F:$F,'NREL Scaling Data'!$B:$B,UPPER(About!$B$1),'NREL Scaling Data'!$E:$E,Calculations!$M137,'NREL Scaling Data'!$A:$A,Z$3,'NREL Scaling Data'!$C:$C,Calculations!$L137,'NREL Scaling Data'!$D:$D,Calculations!$N137) + 1) * Z137,0)</f>
        <v>0</v>
      </c>
      <c r="AB137" s="45">
        <f>IFERROR(((SUMIFS('NREL Scaling Data'!$F:$F,'NREL Scaling Data'!$B:$B,UPPER(About!$B$1),'NREL Scaling Data'!$E:$E,Calculations!$M137,'NREL Scaling Data'!$A:$A,AB$3,'NREL Scaling Data'!$C:$C,Calculations!$L137,'NREL Scaling Data'!$D:$D,Calculations!$N137)-SUMIFS('NREL Scaling Data'!$F:$F,'NREL Scaling Data'!$B:$B,UPPER(About!$B$1),'NREL Scaling Data'!$E:$E,Calculations!$M137,'NREL Scaling Data'!$A:$A,AA$3,'NREL Scaling Data'!$C:$C,Calculations!$L137,'NREL Scaling Data'!$D:$D,Calculations!$N137))/SUMIFS('NREL Scaling Data'!$F:$F,'NREL Scaling Data'!$B:$B,UPPER(About!$B$1),'NREL Scaling Data'!$E:$E,Calculations!$M137,'NREL Scaling Data'!$A:$A,AA$3,'NREL Scaling Data'!$C:$C,Calculations!$L137,'NREL Scaling Data'!$D:$D,Calculations!$N137) + 1) * AA137,0)</f>
        <v>0</v>
      </c>
      <c r="AC137" s="45">
        <f>IFERROR(((SUMIFS('NREL Scaling Data'!$F:$F,'NREL Scaling Data'!$B:$B,UPPER(About!$B$1),'NREL Scaling Data'!$E:$E,Calculations!$M137,'NREL Scaling Data'!$A:$A,AC$3,'NREL Scaling Data'!$C:$C,Calculations!$L137,'NREL Scaling Data'!$D:$D,Calculations!$N137)-SUMIFS('NREL Scaling Data'!$F:$F,'NREL Scaling Data'!$B:$B,UPPER(About!$B$1),'NREL Scaling Data'!$E:$E,Calculations!$M137,'NREL Scaling Data'!$A:$A,AB$3,'NREL Scaling Data'!$C:$C,Calculations!$L137,'NREL Scaling Data'!$D:$D,Calculations!$N137))/SUMIFS('NREL Scaling Data'!$F:$F,'NREL Scaling Data'!$B:$B,UPPER(About!$B$1),'NREL Scaling Data'!$E:$E,Calculations!$M137,'NREL Scaling Data'!$A:$A,AB$3,'NREL Scaling Data'!$C:$C,Calculations!$L137,'NREL Scaling Data'!$D:$D,Calculations!$N137) + 1) * AB137,0)</f>
        <v>0</v>
      </c>
      <c r="AD137" s="45">
        <f>IFERROR(((SUMIFS('NREL Scaling Data'!$F:$F,'NREL Scaling Data'!$B:$B,UPPER(About!$B$1),'NREL Scaling Data'!$E:$E,Calculations!$M137,'NREL Scaling Data'!$A:$A,AD$3,'NREL Scaling Data'!$C:$C,Calculations!$L137,'NREL Scaling Data'!$D:$D,Calculations!$N137)-SUMIFS('NREL Scaling Data'!$F:$F,'NREL Scaling Data'!$B:$B,UPPER(About!$B$1),'NREL Scaling Data'!$E:$E,Calculations!$M137,'NREL Scaling Data'!$A:$A,AC$3,'NREL Scaling Data'!$C:$C,Calculations!$L137,'NREL Scaling Data'!$D:$D,Calculations!$N137))/SUMIFS('NREL Scaling Data'!$F:$F,'NREL Scaling Data'!$B:$B,UPPER(About!$B$1),'NREL Scaling Data'!$E:$E,Calculations!$M137,'NREL Scaling Data'!$A:$A,AC$3,'NREL Scaling Data'!$C:$C,Calculations!$L137,'NREL Scaling Data'!$D:$D,Calculations!$N137) + 1) * AC137,0)</f>
        <v>0</v>
      </c>
      <c r="AE137" s="45">
        <f>IFERROR(((SUMIFS('NREL Scaling Data'!$F:$F,'NREL Scaling Data'!$B:$B,UPPER(About!$B$1),'NREL Scaling Data'!$E:$E,Calculations!$M137,'NREL Scaling Data'!$A:$A,AE$3,'NREL Scaling Data'!$C:$C,Calculations!$L137,'NREL Scaling Data'!$D:$D,Calculations!$N137)-SUMIFS('NREL Scaling Data'!$F:$F,'NREL Scaling Data'!$B:$B,UPPER(About!$B$1),'NREL Scaling Data'!$E:$E,Calculations!$M137,'NREL Scaling Data'!$A:$A,AD$3,'NREL Scaling Data'!$C:$C,Calculations!$L137,'NREL Scaling Data'!$D:$D,Calculations!$N137))/SUMIFS('NREL Scaling Data'!$F:$F,'NREL Scaling Data'!$B:$B,UPPER(About!$B$1),'NREL Scaling Data'!$E:$E,Calculations!$M137,'NREL Scaling Data'!$A:$A,AD$3,'NREL Scaling Data'!$C:$C,Calculations!$L137,'NREL Scaling Data'!$D:$D,Calculations!$N137) + 1) * AD137,0)</f>
        <v>0</v>
      </c>
      <c r="AF137" s="45">
        <f>IFERROR(((SUMIFS('NREL Scaling Data'!$F:$F,'NREL Scaling Data'!$B:$B,UPPER(About!$B$1),'NREL Scaling Data'!$E:$E,Calculations!$M137,'NREL Scaling Data'!$A:$A,AF$3,'NREL Scaling Data'!$C:$C,Calculations!$L137,'NREL Scaling Data'!$D:$D,Calculations!$N137)-SUMIFS('NREL Scaling Data'!$F:$F,'NREL Scaling Data'!$B:$B,UPPER(About!$B$1),'NREL Scaling Data'!$E:$E,Calculations!$M137,'NREL Scaling Data'!$A:$A,AE$3,'NREL Scaling Data'!$C:$C,Calculations!$L137,'NREL Scaling Data'!$D:$D,Calculations!$N137))/SUMIFS('NREL Scaling Data'!$F:$F,'NREL Scaling Data'!$B:$B,UPPER(About!$B$1),'NREL Scaling Data'!$E:$E,Calculations!$M137,'NREL Scaling Data'!$A:$A,AE$3,'NREL Scaling Data'!$C:$C,Calculations!$L137,'NREL Scaling Data'!$D:$D,Calculations!$N137) + 1) * AE137,0)</f>
        <v>0</v>
      </c>
      <c r="AG137" s="45">
        <f>IFERROR(((SUMIFS('NREL Scaling Data'!$F:$F,'NREL Scaling Data'!$B:$B,UPPER(About!$B$1),'NREL Scaling Data'!$E:$E,Calculations!$M137,'NREL Scaling Data'!$A:$A,AG$3,'NREL Scaling Data'!$C:$C,Calculations!$L137,'NREL Scaling Data'!$D:$D,Calculations!$N137)-SUMIFS('NREL Scaling Data'!$F:$F,'NREL Scaling Data'!$B:$B,UPPER(About!$B$1),'NREL Scaling Data'!$E:$E,Calculations!$M137,'NREL Scaling Data'!$A:$A,AF$3,'NREL Scaling Data'!$C:$C,Calculations!$L137,'NREL Scaling Data'!$D:$D,Calculations!$N137))/SUMIFS('NREL Scaling Data'!$F:$F,'NREL Scaling Data'!$B:$B,UPPER(About!$B$1),'NREL Scaling Data'!$E:$E,Calculations!$M137,'NREL Scaling Data'!$A:$A,AF$3,'NREL Scaling Data'!$C:$C,Calculations!$L137,'NREL Scaling Data'!$D:$D,Calculations!$N137) + 1) * AF137,0)</f>
        <v>0</v>
      </c>
      <c r="AH137" s="45">
        <f>IFERROR(((SUMIFS('NREL Scaling Data'!$F:$F,'NREL Scaling Data'!$B:$B,UPPER(About!$B$1),'NREL Scaling Data'!$E:$E,Calculations!$M137,'NREL Scaling Data'!$A:$A,AH$3,'NREL Scaling Data'!$C:$C,Calculations!$L137,'NREL Scaling Data'!$D:$D,Calculations!$N137)-SUMIFS('NREL Scaling Data'!$F:$F,'NREL Scaling Data'!$B:$B,UPPER(About!$B$1),'NREL Scaling Data'!$E:$E,Calculations!$M137,'NREL Scaling Data'!$A:$A,AG$3,'NREL Scaling Data'!$C:$C,Calculations!$L137,'NREL Scaling Data'!$D:$D,Calculations!$N137))/SUMIFS('NREL Scaling Data'!$F:$F,'NREL Scaling Data'!$B:$B,UPPER(About!$B$1),'NREL Scaling Data'!$E:$E,Calculations!$M137,'NREL Scaling Data'!$A:$A,AG$3,'NREL Scaling Data'!$C:$C,Calculations!$L137,'NREL Scaling Data'!$D:$D,Calculations!$N137) + 1) * AG137,0)</f>
        <v>0</v>
      </c>
      <c r="AI137" s="45">
        <f>IFERROR(((SUMIFS('NREL Scaling Data'!$F:$F,'NREL Scaling Data'!$B:$B,UPPER(About!$B$1),'NREL Scaling Data'!$E:$E,Calculations!$M137,'NREL Scaling Data'!$A:$A,AI$3,'NREL Scaling Data'!$C:$C,Calculations!$L137,'NREL Scaling Data'!$D:$D,Calculations!$N137)-SUMIFS('NREL Scaling Data'!$F:$F,'NREL Scaling Data'!$B:$B,UPPER(About!$B$1),'NREL Scaling Data'!$E:$E,Calculations!$M137,'NREL Scaling Data'!$A:$A,AH$3,'NREL Scaling Data'!$C:$C,Calculations!$L137,'NREL Scaling Data'!$D:$D,Calculations!$N137))/SUMIFS('NREL Scaling Data'!$F:$F,'NREL Scaling Data'!$B:$B,UPPER(About!$B$1),'NREL Scaling Data'!$E:$E,Calculations!$M137,'NREL Scaling Data'!$A:$A,AH$3,'NREL Scaling Data'!$C:$C,Calculations!$L137,'NREL Scaling Data'!$D:$D,Calculations!$N137) + 1) * AH137,0)</f>
        <v>0</v>
      </c>
      <c r="AJ137" s="45">
        <f>IFERROR(((SUMIFS('NREL Scaling Data'!$F:$F,'NREL Scaling Data'!$B:$B,UPPER(About!$B$1),'NREL Scaling Data'!$E:$E,Calculations!$M137,'NREL Scaling Data'!$A:$A,AJ$3,'NREL Scaling Data'!$C:$C,Calculations!$L137,'NREL Scaling Data'!$D:$D,Calculations!$N137)-SUMIFS('NREL Scaling Data'!$F:$F,'NREL Scaling Data'!$B:$B,UPPER(About!$B$1),'NREL Scaling Data'!$E:$E,Calculations!$M137,'NREL Scaling Data'!$A:$A,AI$3,'NREL Scaling Data'!$C:$C,Calculations!$L137,'NREL Scaling Data'!$D:$D,Calculations!$N137))/SUMIFS('NREL Scaling Data'!$F:$F,'NREL Scaling Data'!$B:$B,UPPER(About!$B$1),'NREL Scaling Data'!$E:$E,Calculations!$M137,'NREL Scaling Data'!$A:$A,AI$3,'NREL Scaling Data'!$C:$C,Calculations!$L137,'NREL Scaling Data'!$D:$D,Calculations!$N137) + 1) * AI137,0)</f>
        <v>0</v>
      </c>
      <c r="AK137" s="45">
        <f>IFERROR(((SUMIFS('NREL Scaling Data'!$F:$F,'NREL Scaling Data'!$B:$B,UPPER(About!$B$1),'NREL Scaling Data'!$E:$E,Calculations!$M137,'NREL Scaling Data'!$A:$A,AK$3,'NREL Scaling Data'!$C:$C,Calculations!$L137,'NREL Scaling Data'!$D:$D,Calculations!$N137)-SUMIFS('NREL Scaling Data'!$F:$F,'NREL Scaling Data'!$B:$B,UPPER(About!$B$1),'NREL Scaling Data'!$E:$E,Calculations!$M137,'NREL Scaling Data'!$A:$A,AJ$3,'NREL Scaling Data'!$C:$C,Calculations!$L137,'NREL Scaling Data'!$D:$D,Calculations!$N137))/SUMIFS('NREL Scaling Data'!$F:$F,'NREL Scaling Data'!$B:$B,UPPER(About!$B$1),'NREL Scaling Data'!$E:$E,Calculations!$M137,'NREL Scaling Data'!$A:$A,AJ$3,'NREL Scaling Data'!$C:$C,Calculations!$L137,'NREL Scaling Data'!$D:$D,Calculations!$N137) + 1) * AJ137,0)</f>
        <v>0</v>
      </c>
      <c r="AL137" s="45">
        <f>IFERROR(((SUMIFS('NREL Scaling Data'!$F:$F,'NREL Scaling Data'!$B:$B,UPPER(About!$B$1),'NREL Scaling Data'!$E:$E,Calculations!$M137,'NREL Scaling Data'!$A:$A,AL$3,'NREL Scaling Data'!$C:$C,Calculations!$L137,'NREL Scaling Data'!$D:$D,Calculations!$N137)-SUMIFS('NREL Scaling Data'!$F:$F,'NREL Scaling Data'!$B:$B,UPPER(About!$B$1),'NREL Scaling Data'!$E:$E,Calculations!$M137,'NREL Scaling Data'!$A:$A,AK$3,'NREL Scaling Data'!$C:$C,Calculations!$L137,'NREL Scaling Data'!$D:$D,Calculations!$N137))/SUMIFS('NREL Scaling Data'!$F:$F,'NREL Scaling Data'!$B:$B,UPPER(About!$B$1),'NREL Scaling Data'!$E:$E,Calculations!$M137,'NREL Scaling Data'!$A:$A,AK$3,'NREL Scaling Data'!$C:$C,Calculations!$L137,'NREL Scaling Data'!$D:$D,Calculations!$N137) + 1) * AK137,0)</f>
        <v>0</v>
      </c>
      <c r="AM137" s="45">
        <f>IFERROR(((SUMIFS('NREL Scaling Data'!$F:$F,'NREL Scaling Data'!$B:$B,UPPER(About!$B$1),'NREL Scaling Data'!$E:$E,Calculations!$M137,'NREL Scaling Data'!$A:$A,AM$3,'NREL Scaling Data'!$C:$C,Calculations!$L137,'NREL Scaling Data'!$D:$D,Calculations!$N137)-SUMIFS('NREL Scaling Data'!$F:$F,'NREL Scaling Data'!$B:$B,UPPER(About!$B$1),'NREL Scaling Data'!$E:$E,Calculations!$M137,'NREL Scaling Data'!$A:$A,AL$3,'NREL Scaling Data'!$C:$C,Calculations!$L137,'NREL Scaling Data'!$D:$D,Calculations!$N137))/SUMIFS('NREL Scaling Data'!$F:$F,'NREL Scaling Data'!$B:$B,UPPER(About!$B$1),'NREL Scaling Data'!$E:$E,Calculations!$M137,'NREL Scaling Data'!$A:$A,AL$3,'NREL Scaling Data'!$C:$C,Calculations!$L137,'NREL Scaling Data'!$D:$D,Calculations!$N137) + 1) * AL137,0)</f>
        <v>0</v>
      </c>
      <c r="AN137" s="45">
        <f>IFERROR(((SUMIFS('NREL Scaling Data'!$F:$F,'NREL Scaling Data'!$B:$B,UPPER(About!$B$1),'NREL Scaling Data'!$E:$E,Calculations!$M137,'NREL Scaling Data'!$A:$A,AN$3,'NREL Scaling Data'!$C:$C,Calculations!$L137,'NREL Scaling Data'!$D:$D,Calculations!$N137)-SUMIFS('NREL Scaling Data'!$F:$F,'NREL Scaling Data'!$B:$B,UPPER(About!$B$1),'NREL Scaling Data'!$E:$E,Calculations!$M137,'NREL Scaling Data'!$A:$A,AM$3,'NREL Scaling Data'!$C:$C,Calculations!$L137,'NREL Scaling Data'!$D:$D,Calculations!$N137))/SUMIFS('NREL Scaling Data'!$F:$F,'NREL Scaling Data'!$B:$B,UPPER(About!$B$1),'NREL Scaling Data'!$E:$E,Calculations!$M137,'NREL Scaling Data'!$A:$A,AM$3,'NREL Scaling Data'!$C:$C,Calculations!$L137,'NREL Scaling Data'!$D:$D,Calculations!$N137) + 1) * AM137,0)</f>
        <v>0</v>
      </c>
      <c r="AO137" s="45">
        <f>IFERROR(((SUMIFS('NREL Scaling Data'!$F:$F,'NREL Scaling Data'!$B:$B,UPPER(About!$B$1),'NREL Scaling Data'!$E:$E,Calculations!$M137,'NREL Scaling Data'!$A:$A,AO$3,'NREL Scaling Data'!$C:$C,Calculations!$L137,'NREL Scaling Data'!$D:$D,Calculations!$N137)-SUMIFS('NREL Scaling Data'!$F:$F,'NREL Scaling Data'!$B:$B,UPPER(About!$B$1),'NREL Scaling Data'!$E:$E,Calculations!$M137,'NREL Scaling Data'!$A:$A,AN$3,'NREL Scaling Data'!$C:$C,Calculations!$L137,'NREL Scaling Data'!$D:$D,Calculations!$N137))/SUMIFS('NREL Scaling Data'!$F:$F,'NREL Scaling Data'!$B:$B,UPPER(About!$B$1),'NREL Scaling Data'!$E:$E,Calculations!$M137,'NREL Scaling Data'!$A:$A,AN$3,'NREL Scaling Data'!$C:$C,Calculations!$L137,'NREL Scaling Data'!$D:$D,Calculations!$N137) + 1) * AN137,0)</f>
        <v>0</v>
      </c>
      <c r="AP137" s="45">
        <f>IFERROR(((SUMIFS('NREL Scaling Data'!$F:$F,'NREL Scaling Data'!$B:$B,UPPER(About!$B$1),'NREL Scaling Data'!$E:$E,Calculations!$M137,'NREL Scaling Data'!$A:$A,AP$3,'NREL Scaling Data'!$C:$C,Calculations!$L137,'NREL Scaling Data'!$D:$D,Calculations!$N137)-SUMIFS('NREL Scaling Data'!$F:$F,'NREL Scaling Data'!$B:$B,UPPER(About!$B$1),'NREL Scaling Data'!$E:$E,Calculations!$M137,'NREL Scaling Data'!$A:$A,AO$3,'NREL Scaling Data'!$C:$C,Calculations!$L137,'NREL Scaling Data'!$D:$D,Calculations!$N137))/SUMIFS('NREL Scaling Data'!$F:$F,'NREL Scaling Data'!$B:$B,UPPER(About!$B$1),'NREL Scaling Data'!$E:$E,Calculations!$M137,'NREL Scaling Data'!$A:$A,AO$3,'NREL Scaling Data'!$C:$C,Calculations!$L137,'NREL Scaling Data'!$D:$D,Calculations!$N137) + 1) * AO137,0)</f>
        <v>0</v>
      </c>
      <c r="AQ137" s="45">
        <f>IFERROR(((SUMIFS('NREL Scaling Data'!$F:$F,'NREL Scaling Data'!$B:$B,UPPER(About!$B$1),'NREL Scaling Data'!$E:$E,Calculations!$M137,'NREL Scaling Data'!$A:$A,AQ$3,'NREL Scaling Data'!$C:$C,Calculations!$L137,'NREL Scaling Data'!$D:$D,Calculations!$N137)-SUMIFS('NREL Scaling Data'!$F:$F,'NREL Scaling Data'!$B:$B,UPPER(About!$B$1),'NREL Scaling Data'!$E:$E,Calculations!$M137,'NREL Scaling Data'!$A:$A,AP$3,'NREL Scaling Data'!$C:$C,Calculations!$L137,'NREL Scaling Data'!$D:$D,Calculations!$N137))/SUMIFS('NREL Scaling Data'!$F:$F,'NREL Scaling Data'!$B:$B,UPPER(About!$B$1),'NREL Scaling Data'!$E:$E,Calculations!$M137,'NREL Scaling Data'!$A:$A,AP$3,'NREL Scaling Data'!$C:$C,Calculations!$L137,'NREL Scaling Data'!$D:$D,Calculations!$N137) + 1) * AP137,0)</f>
        <v>0</v>
      </c>
      <c r="AR137" s="45">
        <f>IFERROR(((SUMIFS('NREL Scaling Data'!$F:$F,'NREL Scaling Data'!$B:$B,UPPER(About!$B$1),'NREL Scaling Data'!$E:$E,Calculations!$M137,'NREL Scaling Data'!$A:$A,AR$3,'NREL Scaling Data'!$C:$C,Calculations!$L137,'NREL Scaling Data'!$D:$D,Calculations!$N137)-SUMIFS('NREL Scaling Data'!$F:$F,'NREL Scaling Data'!$B:$B,UPPER(About!$B$1),'NREL Scaling Data'!$E:$E,Calculations!$M137,'NREL Scaling Data'!$A:$A,AQ$3,'NREL Scaling Data'!$C:$C,Calculations!$L137,'NREL Scaling Data'!$D:$D,Calculations!$N137))/SUMIFS('NREL Scaling Data'!$F:$F,'NREL Scaling Data'!$B:$B,UPPER(About!$B$1),'NREL Scaling Data'!$E:$E,Calculations!$M137,'NREL Scaling Data'!$A:$A,AQ$3,'NREL Scaling Data'!$C:$C,Calculations!$L137,'NREL Scaling Data'!$D:$D,Calculations!$N137) + 1) * AQ137,0)</f>
        <v>0</v>
      </c>
      <c r="AS137" s="45">
        <f>IFERROR(((SUMIFS('NREL Scaling Data'!$F:$F,'NREL Scaling Data'!$B:$B,UPPER(About!$B$1),'NREL Scaling Data'!$E:$E,Calculations!$M137,'NREL Scaling Data'!$A:$A,AS$3,'NREL Scaling Data'!$C:$C,Calculations!$L137,'NREL Scaling Data'!$D:$D,Calculations!$N137)-SUMIFS('NREL Scaling Data'!$F:$F,'NREL Scaling Data'!$B:$B,UPPER(About!$B$1),'NREL Scaling Data'!$E:$E,Calculations!$M137,'NREL Scaling Data'!$A:$A,AR$3,'NREL Scaling Data'!$C:$C,Calculations!$L137,'NREL Scaling Data'!$D:$D,Calculations!$N137))/SUMIFS('NREL Scaling Data'!$F:$F,'NREL Scaling Data'!$B:$B,UPPER(About!$B$1),'NREL Scaling Data'!$E:$E,Calculations!$M137,'NREL Scaling Data'!$A:$A,AR$3,'NREL Scaling Data'!$C:$C,Calculations!$L137,'NREL Scaling Data'!$D:$D,Calculations!$N137) + 1) * AR137,0)</f>
        <v>0</v>
      </c>
      <c r="AT137" s="45">
        <f>IFERROR(((SUMIFS('NREL Scaling Data'!$F:$F,'NREL Scaling Data'!$B:$B,UPPER(About!$B$1),'NREL Scaling Data'!$E:$E,Calculations!$M137,'NREL Scaling Data'!$A:$A,AT$3,'NREL Scaling Data'!$C:$C,Calculations!$L137,'NREL Scaling Data'!$D:$D,Calculations!$N137)-SUMIFS('NREL Scaling Data'!$F:$F,'NREL Scaling Data'!$B:$B,UPPER(About!$B$1),'NREL Scaling Data'!$E:$E,Calculations!$M137,'NREL Scaling Data'!$A:$A,AS$3,'NREL Scaling Data'!$C:$C,Calculations!$L137,'NREL Scaling Data'!$D:$D,Calculations!$N137))/SUMIFS('NREL Scaling Data'!$F:$F,'NREL Scaling Data'!$B:$B,UPPER(About!$B$1),'NREL Scaling Data'!$E:$E,Calculations!$M137,'NREL Scaling Data'!$A:$A,AS$3,'NREL Scaling Data'!$C:$C,Calculations!$L137,'NREL Scaling Data'!$D:$D,Calculations!$N137) + 1) * AS137,0)</f>
        <v>0</v>
      </c>
    </row>
    <row r="138" spans="1:46">
      <c r="I138" s="12" t="s">
        <v>1086</v>
      </c>
      <c r="J138" s="209">
        <f>IFERROR(SUMIFS('NREL Scaling Data'!F:F,'NREL Scaling Data'!B:B,UPPER(About!$B$1),'NREL Scaling Data'!E:E,Calculations!M138,'NREL Scaling Data'!A:A, 2021,'NREL Scaling Data'!C:C,Calculations!L138,'NREL Scaling Data'!D:D,Calculations!N138) / SUMIFS('NREL Scaling Data'!F:F,'NREL Scaling Data'!B:B,UPPER(About!$B$1),'NREL Scaling Data'!A:A, 2021,'NREL Scaling Data'!C:C,Calculations!L138,'NREL Scaling Data'!D:D,Calculations!N138),0)</f>
        <v>0</v>
      </c>
      <c r="K138" s="12">
        <v>1</v>
      </c>
      <c r="L138" s="12" t="s">
        <v>1013</v>
      </c>
      <c r="M138" s="12" t="s">
        <v>1015</v>
      </c>
      <c r="N138" s="1" t="s">
        <v>83</v>
      </c>
      <c r="O138" s="7">
        <f t="shared" si="29"/>
        <v>0</v>
      </c>
      <c r="P138" s="7">
        <f t="shared" si="30"/>
        <v>0</v>
      </c>
      <c r="Q138" s="45">
        <f>SUMIFS('SEDS 2021'!$F$23:$F$40,'SEDS 2021'!E$23:E$40,Calculations!L138,'SEDS 2021'!D$23:D$40,Calculations!N138)*J138*K138</f>
        <v>0</v>
      </c>
      <c r="R138" s="45">
        <f>IFERROR(((SUMIFS('NREL Scaling Data'!$F:$F,'NREL Scaling Data'!$B:$B,UPPER(About!$B$1),'NREL Scaling Data'!$E:$E,Calculations!$M138,'NREL Scaling Data'!$A:$A,R$3,'NREL Scaling Data'!$C:$C,Calculations!$L138,'NREL Scaling Data'!$D:$D,Calculations!$N138)-SUMIFS('NREL Scaling Data'!$F:$F,'NREL Scaling Data'!$B:$B,UPPER(About!$B$1),'NREL Scaling Data'!$E:$E,Calculations!$M138,'NREL Scaling Data'!$A:$A,Q$3,'NREL Scaling Data'!$C:$C,Calculations!$L138,'NREL Scaling Data'!$D:$D,Calculations!$N138))/SUMIFS('NREL Scaling Data'!$F:$F,'NREL Scaling Data'!$B:$B,UPPER(About!$B$1),'NREL Scaling Data'!$E:$E,Calculations!$M138,'NREL Scaling Data'!$A:$A,Q$3,'NREL Scaling Data'!$C:$C,Calculations!$L138,'NREL Scaling Data'!$D:$D,Calculations!$N138) + 1) * Q138,0)</f>
        <v>0</v>
      </c>
      <c r="S138" s="45">
        <f>IFERROR(((SUMIFS('NREL Scaling Data'!$F:$F,'NREL Scaling Data'!$B:$B,UPPER(About!$B$1),'NREL Scaling Data'!$E:$E,Calculations!$M138,'NREL Scaling Data'!$A:$A,S$3,'NREL Scaling Data'!$C:$C,Calculations!$L138,'NREL Scaling Data'!$D:$D,Calculations!$N138)-SUMIFS('NREL Scaling Data'!$F:$F,'NREL Scaling Data'!$B:$B,UPPER(About!$B$1),'NREL Scaling Data'!$E:$E,Calculations!$M138,'NREL Scaling Data'!$A:$A,R$3,'NREL Scaling Data'!$C:$C,Calculations!$L138,'NREL Scaling Data'!$D:$D,Calculations!$N138))/SUMIFS('NREL Scaling Data'!$F:$F,'NREL Scaling Data'!$B:$B,UPPER(About!$B$1),'NREL Scaling Data'!$E:$E,Calculations!$M138,'NREL Scaling Data'!$A:$A,R$3,'NREL Scaling Data'!$C:$C,Calculations!$L138,'NREL Scaling Data'!$D:$D,Calculations!$N138) + 1) * R138,0)</f>
        <v>0</v>
      </c>
      <c r="T138" s="45">
        <f>IFERROR(((SUMIFS('NREL Scaling Data'!$F:$F,'NREL Scaling Data'!$B:$B,UPPER(About!$B$1),'NREL Scaling Data'!$E:$E,Calculations!$M138,'NREL Scaling Data'!$A:$A,T$3,'NREL Scaling Data'!$C:$C,Calculations!$L138,'NREL Scaling Data'!$D:$D,Calculations!$N138)-SUMIFS('NREL Scaling Data'!$F:$F,'NREL Scaling Data'!$B:$B,UPPER(About!$B$1),'NREL Scaling Data'!$E:$E,Calculations!$M138,'NREL Scaling Data'!$A:$A,S$3,'NREL Scaling Data'!$C:$C,Calculations!$L138,'NREL Scaling Data'!$D:$D,Calculations!$N138))/SUMIFS('NREL Scaling Data'!$F:$F,'NREL Scaling Data'!$B:$B,UPPER(About!$B$1),'NREL Scaling Data'!$E:$E,Calculations!$M138,'NREL Scaling Data'!$A:$A,S$3,'NREL Scaling Data'!$C:$C,Calculations!$L138,'NREL Scaling Data'!$D:$D,Calculations!$N138) + 1) * S138,0)</f>
        <v>0</v>
      </c>
      <c r="U138" s="45">
        <f>IFERROR(((SUMIFS('NREL Scaling Data'!$F:$F,'NREL Scaling Data'!$B:$B,UPPER(About!$B$1),'NREL Scaling Data'!$E:$E,Calculations!$M138,'NREL Scaling Data'!$A:$A,U$3,'NREL Scaling Data'!$C:$C,Calculations!$L138,'NREL Scaling Data'!$D:$D,Calculations!$N138)-SUMIFS('NREL Scaling Data'!$F:$F,'NREL Scaling Data'!$B:$B,UPPER(About!$B$1),'NREL Scaling Data'!$E:$E,Calculations!$M138,'NREL Scaling Data'!$A:$A,T$3,'NREL Scaling Data'!$C:$C,Calculations!$L138,'NREL Scaling Data'!$D:$D,Calculations!$N138))/SUMIFS('NREL Scaling Data'!$F:$F,'NREL Scaling Data'!$B:$B,UPPER(About!$B$1),'NREL Scaling Data'!$E:$E,Calculations!$M138,'NREL Scaling Data'!$A:$A,T$3,'NREL Scaling Data'!$C:$C,Calculations!$L138,'NREL Scaling Data'!$D:$D,Calculations!$N138) + 1) * T138,0)</f>
        <v>0</v>
      </c>
      <c r="V138" s="45">
        <f>IFERROR(((SUMIFS('NREL Scaling Data'!$F:$F,'NREL Scaling Data'!$B:$B,UPPER(About!$B$1),'NREL Scaling Data'!$E:$E,Calculations!$M138,'NREL Scaling Data'!$A:$A,V$3,'NREL Scaling Data'!$C:$C,Calculations!$L138,'NREL Scaling Data'!$D:$D,Calculations!$N138)-SUMIFS('NREL Scaling Data'!$F:$F,'NREL Scaling Data'!$B:$B,UPPER(About!$B$1),'NREL Scaling Data'!$E:$E,Calculations!$M138,'NREL Scaling Data'!$A:$A,U$3,'NREL Scaling Data'!$C:$C,Calculations!$L138,'NREL Scaling Data'!$D:$D,Calculations!$N138))/SUMIFS('NREL Scaling Data'!$F:$F,'NREL Scaling Data'!$B:$B,UPPER(About!$B$1),'NREL Scaling Data'!$E:$E,Calculations!$M138,'NREL Scaling Data'!$A:$A,U$3,'NREL Scaling Data'!$C:$C,Calculations!$L138,'NREL Scaling Data'!$D:$D,Calculations!$N138) + 1) * U138,0)</f>
        <v>0</v>
      </c>
      <c r="W138" s="45">
        <f>IFERROR(((SUMIFS('NREL Scaling Data'!$F:$F,'NREL Scaling Data'!$B:$B,UPPER(About!$B$1),'NREL Scaling Data'!$E:$E,Calculations!$M138,'NREL Scaling Data'!$A:$A,W$3,'NREL Scaling Data'!$C:$C,Calculations!$L138,'NREL Scaling Data'!$D:$D,Calculations!$N138)-SUMIFS('NREL Scaling Data'!$F:$F,'NREL Scaling Data'!$B:$B,UPPER(About!$B$1),'NREL Scaling Data'!$E:$E,Calculations!$M138,'NREL Scaling Data'!$A:$A,V$3,'NREL Scaling Data'!$C:$C,Calculations!$L138,'NREL Scaling Data'!$D:$D,Calculations!$N138))/SUMIFS('NREL Scaling Data'!$F:$F,'NREL Scaling Data'!$B:$B,UPPER(About!$B$1),'NREL Scaling Data'!$E:$E,Calculations!$M138,'NREL Scaling Data'!$A:$A,V$3,'NREL Scaling Data'!$C:$C,Calculations!$L138,'NREL Scaling Data'!$D:$D,Calculations!$N138) + 1) * V138,0)</f>
        <v>0</v>
      </c>
      <c r="X138" s="45">
        <f>IFERROR(((SUMIFS('NREL Scaling Data'!$F:$F,'NREL Scaling Data'!$B:$B,UPPER(About!$B$1),'NREL Scaling Data'!$E:$E,Calculations!$M138,'NREL Scaling Data'!$A:$A,X$3,'NREL Scaling Data'!$C:$C,Calculations!$L138,'NREL Scaling Data'!$D:$D,Calculations!$N138)-SUMIFS('NREL Scaling Data'!$F:$F,'NREL Scaling Data'!$B:$B,UPPER(About!$B$1),'NREL Scaling Data'!$E:$E,Calculations!$M138,'NREL Scaling Data'!$A:$A,W$3,'NREL Scaling Data'!$C:$C,Calculations!$L138,'NREL Scaling Data'!$D:$D,Calculations!$N138))/SUMIFS('NREL Scaling Data'!$F:$F,'NREL Scaling Data'!$B:$B,UPPER(About!$B$1),'NREL Scaling Data'!$E:$E,Calculations!$M138,'NREL Scaling Data'!$A:$A,W$3,'NREL Scaling Data'!$C:$C,Calculations!$L138,'NREL Scaling Data'!$D:$D,Calculations!$N138) + 1) * W138,0)</f>
        <v>0</v>
      </c>
      <c r="Y138" s="45">
        <f>IFERROR(((SUMIFS('NREL Scaling Data'!$F:$F,'NREL Scaling Data'!$B:$B,UPPER(About!$B$1),'NREL Scaling Data'!$E:$E,Calculations!$M138,'NREL Scaling Data'!$A:$A,Y$3,'NREL Scaling Data'!$C:$C,Calculations!$L138,'NREL Scaling Data'!$D:$D,Calculations!$N138)-SUMIFS('NREL Scaling Data'!$F:$F,'NREL Scaling Data'!$B:$B,UPPER(About!$B$1),'NREL Scaling Data'!$E:$E,Calculations!$M138,'NREL Scaling Data'!$A:$A,X$3,'NREL Scaling Data'!$C:$C,Calculations!$L138,'NREL Scaling Data'!$D:$D,Calculations!$N138))/SUMIFS('NREL Scaling Data'!$F:$F,'NREL Scaling Data'!$B:$B,UPPER(About!$B$1),'NREL Scaling Data'!$E:$E,Calculations!$M138,'NREL Scaling Data'!$A:$A,X$3,'NREL Scaling Data'!$C:$C,Calculations!$L138,'NREL Scaling Data'!$D:$D,Calculations!$N138) + 1) * X138,0)</f>
        <v>0</v>
      </c>
      <c r="Z138" s="45">
        <f>IFERROR(((SUMIFS('NREL Scaling Data'!$F:$F,'NREL Scaling Data'!$B:$B,UPPER(About!$B$1),'NREL Scaling Data'!$E:$E,Calculations!$M138,'NREL Scaling Data'!$A:$A,Z$3,'NREL Scaling Data'!$C:$C,Calculations!$L138,'NREL Scaling Data'!$D:$D,Calculations!$N138)-SUMIFS('NREL Scaling Data'!$F:$F,'NREL Scaling Data'!$B:$B,UPPER(About!$B$1),'NREL Scaling Data'!$E:$E,Calculations!$M138,'NREL Scaling Data'!$A:$A,Y$3,'NREL Scaling Data'!$C:$C,Calculations!$L138,'NREL Scaling Data'!$D:$D,Calculations!$N138))/SUMIFS('NREL Scaling Data'!$F:$F,'NREL Scaling Data'!$B:$B,UPPER(About!$B$1),'NREL Scaling Data'!$E:$E,Calculations!$M138,'NREL Scaling Data'!$A:$A,Y$3,'NREL Scaling Data'!$C:$C,Calculations!$L138,'NREL Scaling Data'!$D:$D,Calculations!$N138) + 1) * Y138,0)</f>
        <v>0</v>
      </c>
      <c r="AA138" s="45">
        <f>IFERROR(((SUMIFS('NREL Scaling Data'!$F:$F,'NREL Scaling Data'!$B:$B,UPPER(About!$B$1),'NREL Scaling Data'!$E:$E,Calculations!$M138,'NREL Scaling Data'!$A:$A,AA$3,'NREL Scaling Data'!$C:$C,Calculations!$L138,'NREL Scaling Data'!$D:$D,Calculations!$N138)-SUMIFS('NREL Scaling Data'!$F:$F,'NREL Scaling Data'!$B:$B,UPPER(About!$B$1),'NREL Scaling Data'!$E:$E,Calculations!$M138,'NREL Scaling Data'!$A:$A,Z$3,'NREL Scaling Data'!$C:$C,Calculations!$L138,'NREL Scaling Data'!$D:$D,Calculations!$N138))/SUMIFS('NREL Scaling Data'!$F:$F,'NREL Scaling Data'!$B:$B,UPPER(About!$B$1),'NREL Scaling Data'!$E:$E,Calculations!$M138,'NREL Scaling Data'!$A:$A,Z$3,'NREL Scaling Data'!$C:$C,Calculations!$L138,'NREL Scaling Data'!$D:$D,Calculations!$N138) + 1) * Z138,0)</f>
        <v>0</v>
      </c>
      <c r="AB138" s="45">
        <f>IFERROR(((SUMIFS('NREL Scaling Data'!$F:$F,'NREL Scaling Data'!$B:$B,UPPER(About!$B$1),'NREL Scaling Data'!$E:$E,Calculations!$M138,'NREL Scaling Data'!$A:$A,AB$3,'NREL Scaling Data'!$C:$C,Calculations!$L138,'NREL Scaling Data'!$D:$D,Calculations!$N138)-SUMIFS('NREL Scaling Data'!$F:$F,'NREL Scaling Data'!$B:$B,UPPER(About!$B$1),'NREL Scaling Data'!$E:$E,Calculations!$M138,'NREL Scaling Data'!$A:$A,AA$3,'NREL Scaling Data'!$C:$C,Calculations!$L138,'NREL Scaling Data'!$D:$D,Calculations!$N138))/SUMIFS('NREL Scaling Data'!$F:$F,'NREL Scaling Data'!$B:$B,UPPER(About!$B$1),'NREL Scaling Data'!$E:$E,Calculations!$M138,'NREL Scaling Data'!$A:$A,AA$3,'NREL Scaling Data'!$C:$C,Calculations!$L138,'NREL Scaling Data'!$D:$D,Calculations!$N138) + 1) * AA138,0)</f>
        <v>0</v>
      </c>
      <c r="AC138" s="45">
        <f>IFERROR(((SUMIFS('NREL Scaling Data'!$F:$F,'NREL Scaling Data'!$B:$B,UPPER(About!$B$1),'NREL Scaling Data'!$E:$E,Calculations!$M138,'NREL Scaling Data'!$A:$A,AC$3,'NREL Scaling Data'!$C:$C,Calculations!$L138,'NREL Scaling Data'!$D:$D,Calculations!$N138)-SUMIFS('NREL Scaling Data'!$F:$F,'NREL Scaling Data'!$B:$B,UPPER(About!$B$1),'NREL Scaling Data'!$E:$E,Calculations!$M138,'NREL Scaling Data'!$A:$A,AB$3,'NREL Scaling Data'!$C:$C,Calculations!$L138,'NREL Scaling Data'!$D:$D,Calculations!$N138))/SUMIFS('NREL Scaling Data'!$F:$F,'NREL Scaling Data'!$B:$B,UPPER(About!$B$1),'NREL Scaling Data'!$E:$E,Calculations!$M138,'NREL Scaling Data'!$A:$A,AB$3,'NREL Scaling Data'!$C:$C,Calculations!$L138,'NREL Scaling Data'!$D:$D,Calculations!$N138) + 1) * AB138,0)</f>
        <v>0</v>
      </c>
      <c r="AD138" s="45">
        <f>IFERROR(((SUMIFS('NREL Scaling Data'!$F:$F,'NREL Scaling Data'!$B:$B,UPPER(About!$B$1),'NREL Scaling Data'!$E:$E,Calculations!$M138,'NREL Scaling Data'!$A:$A,AD$3,'NREL Scaling Data'!$C:$C,Calculations!$L138,'NREL Scaling Data'!$D:$D,Calculations!$N138)-SUMIFS('NREL Scaling Data'!$F:$F,'NREL Scaling Data'!$B:$B,UPPER(About!$B$1),'NREL Scaling Data'!$E:$E,Calculations!$M138,'NREL Scaling Data'!$A:$A,AC$3,'NREL Scaling Data'!$C:$C,Calculations!$L138,'NREL Scaling Data'!$D:$D,Calculations!$N138))/SUMIFS('NREL Scaling Data'!$F:$F,'NREL Scaling Data'!$B:$B,UPPER(About!$B$1),'NREL Scaling Data'!$E:$E,Calculations!$M138,'NREL Scaling Data'!$A:$A,AC$3,'NREL Scaling Data'!$C:$C,Calculations!$L138,'NREL Scaling Data'!$D:$D,Calculations!$N138) + 1) * AC138,0)</f>
        <v>0</v>
      </c>
      <c r="AE138" s="45">
        <f>IFERROR(((SUMIFS('NREL Scaling Data'!$F:$F,'NREL Scaling Data'!$B:$B,UPPER(About!$B$1),'NREL Scaling Data'!$E:$E,Calculations!$M138,'NREL Scaling Data'!$A:$A,AE$3,'NREL Scaling Data'!$C:$C,Calculations!$L138,'NREL Scaling Data'!$D:$D,Calculations!$N138)-SUMIFS('NREL Scaling Data'!$F:$F,'NREL Scaling Data'!$B:$B,UPPER(About!$B$1),'NREL Scaling Data'!$E:$E,Calculations!$M138,'NREL Scaling Data'!$A:$A,AD$3,'NREL Scaling Data'!$C:$C,Calculations!$L138,'NREL Scaling Data'!$D:$D,Calculations!$N138))/SUMIFS('NREL Scaling Data'!$F:$F,'NREL Scaling Data'!$B:$B,UPPER(About!$B$1),'NREL Scaling Data'!$E:$E,Calculations!$M138,'NREL Scaling Data'!$A:$A,AD$3,'NREL Scaling Data'!$C:$C,Calculations!$L138,'NREL Scaling Data'!$D:$D,Calculations!$N138) + 1) * AD138,0)</f>
        <v>0</v>
      </c>
      <c r="AF138" s="45">
        <f>IFERROR(((SUMIFS('NREL Scaling Data'!$F:$F,'NREL Scaling Data'!$B:$B,UPPER(About!$B$1),'NREL Scaling Data'!$E:$E,Calculations!$M138,'NREL Scaling Data'!$A:$A,AF$3,'NREL Scaling Data'!$C:$C,Calculations!$L138,'NREL Scaling Data'!$D:$D,Calculations!$N138)-SUMIFS('NREL Scaling Data'!$F:$F,'NREL Scaling Data'!$B:$B,UPPER(About!$B$1),'NREL Scaling Data'!$E:$E,Calculations!$M138,'NREL Scaling Data'!$A:$A,AE$3,'NREL Scaling Data'!$C:$C,Calculations!$L138,'NREL Scaling Data'!$D:$D,Calculations!$N138))/SUMIFS('NREL Scaling Data'!$F:$F,'NREL Scaling Data'!$B:$B,UPPER(About!$B$1),'NREL Scaling Data'!$E:$E,Calculations!$M138,'NREL Scaling Data'!$A:$A,AE$3,'NREL Scaling Data'!$C:$C,Calculations!$L138,'NREL Scaling Data'!$D:$D,Calculations!$N138) + 1) * AE138,0)</f>
        <v>0</v>
      </c>
      <c r="AG138" s="45">
        <f>IFERROR(((SUMIFS('NREL Scaling Data'!$F:$F,'NREL Scaling Data'!$B:$B,UPPER(About!$B$1),'NREL Scaling Data'!$E:$E,Calculations!$M138,'NREL Scaling Data'!$A:$A,AG$3,'NREL Scaling Data'!$C:$C,Calculations!$L138,'NREL Scaling Data'!$D:$D,Calculations!$N138)-SUMIFS('NREL Scaling Data'!$F:$F,'NREL Scaling Data'!$B:$B,UPPER(About!$B$1),'NREL Scaling Data'!$E:$E,Calculations!$M138,'NREL Scaling Data'!$A:$A,AF$3,'NREL Scaling Data'!$C:$C,Calculations!$L138,'NREL Scaling Data'!$D:$D,Calculations!$N138))/SUMIFS('NREL Scaling Data'!$F:$F,'NREL Scaling Data'!$B:$B,UPPER(About!$B$1),'NREL Scaling Data'!$E:$E,Calculations!$M138,'NREL Scaling Data'!$A:$A,AF$3,'NREL Scaling Data'!$C:$C,Calculations!$L138,'NREL Scaling Data'!$D:$D,Calculations!$N138) + 1) * AF138,0)</f>
        <v>0</v>
      </c>
      <c r="AH138" s="45">
        <f>IFERROR(((SUMIFS('NREL Scaling Data'!$F:$F,'NREL Scaling Data'!$B:$B,UPPER(About!$B$1),'NREL Scaling Data'!$E:$E,Calculations!$M138,'NREL Scaling Data'!$A:$A,AH$3,'NREL Scaling Data'!$C:$C,Calculations!$L138,'NREL Scaling Data'!$D:$D,Calculations!$N138)-SUMIFS('NREL Scaling Data'!$F:$F,'NREL Scaling Data'!$B:$B,UPPER(About!$B$1),'NREL Scaling Data'!$E:$E,Calculations!$M138,'NREL Scaling Data'!$A:$A,AG$3,'NREL Scaling Data'!$C:$C,Calculations!$L138,'NREL Scaling Data'!$D:$D,Calculations!$N138))/SUMIFS('NREL Scaling Data'!$F:$F,'NREL Scaling Data'!$B:$B,UPPER(About!$B$1),'NREL Scaling Data'!$E:$E,Calculations!$M138,'NREL Scaling Data'!$A:$A,AG$3,'NREL Scaling Data'!$C:$C,Calculations!$L138,'NREL Scaling Data'!$D:$D,Calculations!$N138) + 1) * AG138,0)</f>
        <v>0</v>
      </c>
      <c r="AI138" s="45">
        <f>IFERROR(((SUMIFS('NREL Scaling Data'!$F:$F,'NREL Scaling Data'!$B:$B,UPPER(About!$B$1),'NREL Scaling Data'!$E:$E,Calculations!$M138,'NREL Scaling Data'!$A:$A,AI$3,'NREL Scaling Data'!$C:$C,Calculations!$L138,'NREL Scaling Data'!$D:$D,Calculations!$N138)-SUMIFS('NREL Scaling Data'!$F:$F,'NREL Scaling Data'!$B:$B,UPPER(About!$B$1),'NREL Scaling Data'!$E:$E,Calculations!$M138,'NREL Scaling Data'!$A:$A,AH$3,'NREL Scaling Data'!$C:$C,Calculations!$L138,'NREL Scaling Data'!$D:$D,Calculations!$N138))/SUMIFS('NREL Scaling Data'!$F:$F,'NREL Scaling Data'!$B:$B,UPPER(About!$B$1),'NREL Scaling Data'!$E:$E,Calculations!$M138,'NREL Scaling Data'!$A:$A,AH$3,'NREL Scaling Data'!$C:$C,Calculations!$L138,'NREL Scaling Data'!$D:$D,Calculations!$N138) + 1) * AH138,0)</f>
        <v>0</v>
      </c>
      <c r="AJ138" s="45">
        <f>IFERROR(((SUMIFS('NREL Scaling Data'!$F:$F,'NREL Scaling Data'!$B:$B,UPPER(About!$B$1),'NREL Scaling Data'!$E:$E,Calculations!$M138,'NREL Scaling Data'!$A:$A,AJ$3,'NREL Scaling Data'!$C:$C,Calculations!$L138,'NREL Scaling Data'!$D:$D,Calculations!$N138)-SUMIFS('NREL Scaling Data'!$F:$F,'NREL Scaling Data'!$B:$B,UPPER(About!$B$1),'NREL Scaling Data'!$E:$E,Calculations!$M138,'NREL Scaling Data'!$A:$A,AI$3,'NREL Scaling Data'!$C:$C,Calculations!$L138,'NREL Scaling Data'!$D:$D,Calculations!$N138))/SUMIFS('NREL Scaling Data'!$F:$F,'NREL Scaling Data'!$B:$B,UPPER(About!$B$1),'NREL Scaling Data'!$E:$E,Calculations!$M138,'NREL Scaling Data'!$A:$A,AI$3,'NREL Scaling Data'!$C:$C,Calculations!$L138,'NREL Scaling Data'!$D:$D,Calculations!$N138) + 1) * AI138,0)</f>
        <v>0</v>
      </c>
      <c r="AK138" s="45">
        <f>IFERROR(((SUMIFS('NREL Scaling Data'!$F:$F,'NREL Scaling Data'!$B:$B,UPPER(About!$B$1),'NREL Scaling Data'!$E:$E,Calculations!$M138,'NREL Scaling Data'!$A:$A,AK$3,'NREL Scaling Data'!$C:$C,Calculations!$L138,'NREL Scaling Data'!$D:$D,Calculations!$N138)-SUMIFS('NREL Scaling Data'!$F:$F,'NREL Scaling Data'!$B:$B,UPPER(About!$B$1),'NREL Scaling Data'!$E:$E,Calculations!$M138,'NREL Scaling Data'!$A:$A,AJ$3,'NREL Scaling Data'!$C:$C,Calculations!$L138,'NREL Scaling Data'!$D:$D,Calculations!$N138))/SUMIFS('NREL Scaling Data'!$F:$F,'NREL Scaling Data'!$B:$B,UPPER(About!$B$1),'NREL Scaling Data'!$E:$E,Calculations!$M138,'NREL Scaling Data'!$A:$A,AJ$3,'NREL Scaling Data'!$C:$C,Calculations!$L138,'NREL Scaling Data'!$D:$D,Calculations!$N138) + 1) * AJ138,0)</f>
        <v>0</v>
      </c>
      <c r="AL138" s="45">
        <f>IFERROR(((SUMIFS('NREL Scaling Data'!$F:$F,'NREL Scaling Data'!$B:$B,UPPER(About!$B$1),'NREL Scaling Data'!$E:$E,Calculations!$M138,'NREL Scaling Data'!$A:$A,AL$3,'NREL Scaling Data'!$C:$C,Calculations!$L138,'NREL Scaling Data'!$D:$D,Calculations!$N138)-SUMIFS('NREL Scaling Data'!$F:$F,'NREL Scaling Data'!$B:$B,UPPER(About!$B$1),'NREL Scaling Data'!$E:$E,Calculations!$M138,'NREL Scaling Data'!$A:$A,AK$3,'NREL Scaling Data'!$C:$C,Calculations!$L138,'NREL Scaling Data'!$D:$D,Calculations!$N138))/SUMIFS('NREL Scaling Data'!$F:$F,'NREL Scaling Data'!$B:$B,UPPER(About!$B$1),'NREL Scaling Data'!$E:$E,Calculations!$M138,'NREL Scaling Data'!$A:$A,AK$3,'NREL Scaling Data'!$C:$C,Calculations!$L138,'NREL Scaling Data'!$D:$D,Calculations!$N138) + 1) * AK138,0)</f>
        <v>0</v>
      </c>
      <c r="AM138" s="45">
        <f>IFERROR(((SUMIFS('NREL Scaling Data'!$F:$F,'NREL Scaling Data'!$B:$B,UPPER(About!$B$1),'NREL Scaling Data'!$E:$E,Calculations!$M138,'NREL Scaling Data'!$A:$A,AM$3,'NREL Scaling Data'!$C:$C,Calculations!$L138,'NREL Scaling Data'!$D:$D,Calculations!$N138)-SUMIFS('NREL Scaling Data'!$F:$F,'NREL Scaling Data'!$B:$B,UPPER(About!$B$1),'NREL Scaling Data'!$E:$E,Calculations!$M138,'NREL Scaling Data'!$A:$A,AL$3,'NREL Scaling Data'!$C:$C,Calculations!$L138,'NREL Scaling Data'!$D:$D,Calculations!$N138))/SUMIFS('NREL Scaling Data'!$F:$F,'NREL Scaling Data'!$B:$B,UPPER(About!$B$1),'NREL Scaling Data'!$E:$E,Calculations!$M138,'NREL Scaling Data'!$A:$A,AL$3,'NREL Scaling Data'!$C:$C,Calculations!$L138,'NREL Scaling Data'!$D:$D,Calculations!$N138) + 1) * AL138,0)</f>
        <v>0</v>
      </c>
      <c r="AN138" s="45">
        <f>IFERROR(((SUMIFS('NREL Scaling Data'!$F:$F,'NREL Scaling Data'!$B:$B,UPPER(About!$B$1),'NREL Scaling Data'!$E:$E,Calculations!$M138,'NREL Scaling Data'!$A:$A,AN$3,'NREL Scaling Data'!$C:$C,Calculations!$L138,'NREL Scaling Data'!$D:$D,Calculations!$N138)-SUMIFS('NREL Scaling Data'!$F:$F,'NREL Scaling Data'!$B:$B,UPPER(About!$B$1),'NREL Scaling Data'!$E:$E,Calculations!$M138,'NREL Scaling Data'!$A:$A,AM$3,'NREL Scaling Data'!$C:$C,Calculations!$L138,'NREL Scaling Data'!$D:$D,Calculations!$N138))/SUMIFS('NREL Scaling Data'!$F:$F,'NREL Scaling Data'!$B:$B,UPPER(About!$B$1),'NREL Scaling Data'!$E:$E,Calculations!$M138,'NREL Scaling Data'!$A:$A,AM$3,'NREL Scaling Data'!$C:$C,Calculations!$L138,'NREL Scaling Data'!$D:$D,Calculations!$N138) + 1) * AM138,0)</f>
        <v>0</v>
      </c>
      <c r="AO138" s="45">
        <f>IFERROR(((SUMIFS('NREL Scaling Data'!$F:$F,'NREL Scaling Data'!$B:$B,UPPER(About!$B$1),'NREL Scaling Data'!$E:$E,Calculations!$M138,'NREL Scaling Data'!$A:$A,AO$3,'NREL Scaling Data'!$C:$C,Calculations!$L138,'NREL Scaling Data'!$D:$D,Calculations!$N138)-SUMIFS('NREL Scaling Data'!$F:$F,'NREL Scaling Data'!$B:$B,UPPER(About!$B$1),'NREL Scaling Data'!$E:$E,Calculations!$M138,'NREL Scaling Data'!$A:$A,AN$3,'NREL Scaling Data'!$C:$C,Calculations!$L138,'NREL Scaling Data'!$D:$D,Calculations!$N138))/SUMIFS('NREL Scaling Data'!$F:$F,'NREL Scaling Data'!$B:$B,UPPER(About!$B$1),'NREL Scaling Data'!$E:$E,Calculations!$M138,'NREL Scaling Data'!$A:$A,AN$3,'NREL Scaling Data'!$C:$C,Calculations!$L138,'NREL Scaling Data'!$D:$D,Calculations!$N138) + 1) * AN138,0)</f>
        <v>0</v>
      </c>
      <c r="AP138" s="45">
        <f>IFERROR(((SUMIFS('NREL Scaling Data'!$F:$F,'NREL Scaling Data'!$B:$B,UPPER(About!$B$1),'NREL Scaling Data'!$E:$E,Calculations!$M138,'NREL Scaling Data'!$A:$A,AP$3,'NREL Scaling Data'!$C:$C,Calculations!$L138,'NREL Scaling Data'!$D:$D,Calculations!$N138)-SUMIFS('NREL Scaling Data'!$F:$F,'NREL Scaling Data'!$B:$B,UPPER(About!$B$1),'NREL Scaling Data'!$E:$E,Calculations!$M138,'NREL Scaling Data'!$A:$A,AO$3,'NREL Scaling Data'!$C:$C,Calculations!$L138,'NREL Scaling Data'!$D:$D,Calculations!$N138))/SUMIFS('NREL Scaling Data'!$F:$F,'NREL Scaling Data'!$B:$B,UPPER(About!$B$1),'NREL Scaling Data'!$E:$E,Calculations!$M138,'NREL Scaling Data'!$A:$A,AO$3,'NREL Scaling Data'!$C:$C,Calculations!$L138,'NREL Scaling Data'!$D:$D,Calculations!$N138) + 1) * AO138,0)</f>
        <v>0</v>
      </c>
      <c r="AQ138" s="45">
        <f>IFERROR(((SUMIFS('NREL Scaling Data'!$F:$F,'NREL Scaling Data'!$B:$B,UPPER(About!$B$1),'NREL Scaling Data'!$E:$E,Calculations!$M138,'NREL Scaling Data'!$A:$A,AQ$3,'NREL Scaling Data'!$C:$C,Calculations!$L138,'NREL Scaling Data'!$D:$D,Calculations!$N138)-SUMIFS('NREL Scaling Data'!$F:$F,'NREL Scaling Data'!$B:$B,UPPER(About!$B$1),'NREL Scaling Data'!$E:$E,Calculations!$M138,'NREL Scaling Data'!$A:$A,AP$3,'NREL Scaling Data'!$C:$C,Calculations!$L138,'NREL Scaling Data'!$D:$D,Calculations!$N138))/SUMIFS('NREL Scaling Data'!$F:$F,'NREL Scaling Data'!$B:$B,UPPER(About!$B$1),'NREL Scaling Data'!$E:$E,Calculations!$M138,'NREL Scaling Data'!$A:$A,AP$3,'NREL Scaling Data'!$C:$C,Calculations!$L138,'NREL Scaling Data'!$D:$D,Calculations!$N138) + 1) * AP138,0)</f>
        <v>0</v>
      </c>
      <c r="AR138" s="45">
        <f>IFERROR(((SUMIFS('NREL Scaling Data'!$F:$F,'NREL Scaling Data'!$B:$B,UPPER(About!$B$1),'NREL Scaling Data'!$E:$E,Calculations!$M138,'NREL Scaling Data'!$A:$A,AR$3,'NREL Scaling Data'!$C:$C,Calculations!$L138,'NREL Scaling Data'!$D:$D,Calculations!$N138)-SUMIFS('NREL Scaling Data'!$F:$F,'NREL Scaling Data'!$B:$B,UPPER(About!$B$1),'NREL Scaling Data'!$E:$E,Calculations!$M138,'NREL Scaling Data'!$A:$A,AQ$3,'NREL Scaling Data'!$C:$C,Calculations!$L138,'NREL Scaling Data'!$D:$D,Calculations!$N138))/SUMIFS('NREL Scaling Data'!$F:$F,'NREL Scaling Data'!$B:$B,UPPER(About!$B$1),'NREL Scaling Data'!$E:$E,Calculations!$M138,'NREL Scaling Data'!$A:$A,AQ$3,'NREL Scaling Data'!$C:$C,Calculations!$L138,'NREL Scaling Data'!$D:$D,Calculations!$N138) + 1) * AQ138,0)</f>
        <v>0</v>
      </c>
      <c r="AS138" s="45">
        <f>IFERROR(((SUMIFS('NREL Scaling Data'!$F:$F,'NREL Scaling Data'!$B:$B,UPPER(About!$B$1),'NREL Scaling Data'!$E:$E,Calculations!$M138,'NREL Scaling Data'!$A:$A,AS$3,'NREL Scaling Data'!$C:$C,Calculations!$L138,'NREL Scaling Data'!$D:$D,Calculations!$N138)-SUMIFS('NREL Scaling Data'!$F:$F,'NREL Scaling Data'!$B:$B,UPPER(About!$B$1),'NREL Scaling Data'!$E:$E,Calculations!$M138,'NREL Scaling Data'!$A:$A,AR$3,'NREL Scaling Data'!$C:$C,Calculations!$L138,'NREL Scaling Data'!$D:$D,Calculations!$N138))/SUMIFS('NREL Scaling Data'!$F:$F,'NREL Scaling Data'!$B:$B,UPPER(About!$B$1),'NREL Scaling Data'!$E:$E,Calculations!$M138,'NREL Scaling Data'!$A:$A,AR$3,'NREL Scaling Data'!$C:$C,Calculations!$L138,'NREL Scaling Data'!$D:$D,Calculations!$N138) + 1) * AR138,0)</f>
        <v>0</v>
      </c>
      <c r="AT138" s="45">
        <f>IFERROR(((SUMIFS('NREL Scaling Data'!$F:$F,'NREL Scaling Data'!$B:$B,UPPER(About!$B$1),'NREL Scaling Data'!$E:$E,Calculations!$M138,'NREL Scaling Data'!$A:$A,AT$3,'NREL Scaling Data'!$C:$C,Calculations!$L138,'NREL Scaling Data'!$D:$D,Calculations!$N138)-SUMIFS('NREL Scaling Data'!$F:$F,'NREL Scaling Data'!$B:$B,UPPER(About!$B$1),'NREL Scaling Data'!$E:$E,Calculations!$M138,'NREL Scaling Data'!$A:$A,AS$3,'NREL Scaling Data'!$C:$C,Calculations!$L138,'NREL Scaling Data'!$D:$D,Calculations!$N138))/SUMIFS('NREL Scaling Data'!$F:$F,'NREL Scaling Data'!$B:$B,UPPER(About!$B$1),'NREL Scaling Data'!$E:$E,Calculations!$M138,'NREL Scaling Data'!$A:$A,AS$3,'NREL Scaling Data'!$C:$C,Calculations!$L138,'NREL Scaling Data'!$D:$D,Calculations!$N138) + 1) * AS138,0)</f>
        <v>0</v>
      </c>
    </row>
    <row r="139" spans="1:46">
      <c r="I139" s="12" t="s">
        <v>1086</v>
      </c>
      <c r="J139" s="209">
        <v>1</v>
      </c>
      <c r="K139" s="12">
        <v>1</v>
      </c>
      <c r="L139" s="12" t="s">
        <v>1013</v>
      </c>
      <c r="M139" s="12" t="s">
        <v>1015</v>
      </c>
      <c r="N139" s="1" t="s">
        <v>981</v>
      </c>
      <c r="O139" s="7">
        <f t="shared" si="29"/>
        <v>12938000000000</v>
      </c>
      <c r="P139" s="7">
        <f t="shared" si="30"/>
        <v>12938000000000</v>
      </c>
      <c r="Q139" s="45">
        <f>SUMIFS('SEDS 2021'!$F$23:$F$40,'SEDS 2021'!E$23:E$40,Calculations!L139,'SEDS 2021'!D$23:D$40,Calculations!N139)*J139*K139</f>
        <v>12938000000000</v>
      </c>
      <c r="R139" s="45">
        <f>IFERROR(((SUMIFS('NREL Scaling Data'!$F:$F,'NREL Scaling Data'!$B:$B,UPPER(About!$B$1),'NREL Scaling Data'!$E:$E,Calculations!$M139,'NREL Scaling Data'!$A:$A,R$3,'NREL Scaling Data'!$C:$C,Calculations!$L139,'NREL Scaling Data'!$D:$D,Calculations!$N139)-SUMIFS('NREL Scaling Data'!$F:$F,'NREL Scaling Data'!$B:$B,UPPER(About!$B$1),'NREL Scaling Data'!$E:$E,Calculations!$M139,'NREL Scaling Data'!$A:$A,Q$3,'NREL Scaling Data'!$C:$C,Calculations!$L139,'NREL Scaling Data'!$D:$D,Calculations!$N139))/SUMIFS('NREL Scaling Data'!$F:$F,'NREL Scaling Data'!$B:$B,UPPER(About!$B$1),'NREL Scaling Data'!$E:$E,Calculations!$M139,'NREL Scaling Data'!$A:$A,Q$3,'NREL Scaling Data'!$C:$C,Calculations!$L139,'NREL Scaling Data'!$D:$D,Calculations!$N139) + 1) * Q139,0)</f>
        <v>0</v>
      </c>
      <c r="S139" s="45">
        <f>IFERROR(((SUMIFS('NREL Scaling Data'!$F:$F,'NREL Scaling Data'!$B:$B,UPPER(About!$B$1),'NREL Scaling Data'!$E:$E,Calculations!$M139,'NREL Scaling Data'!$A:$A,S$3,'NREL Scaling Data'!$C:$C,Calculations!$L139,'NREL Scaling Data'!$D:$D,Calculations!$N139)-SUMIFS('NREL Scaling Data'!$F:$F,'NREL Scaling Data'!$B:$B,UPPER(About!$B$1),'NREL Scaling Data'!$E:$E,Calculations!$M139,'NREL Scaling Data'!$A:$A,R$3,'NREL Scaling Data'!$C:$C,Calculations!$L139,'NREL Scaling Data'!$D:$D,Calculations!$N139))/SUMIFS('NREL Scaling Data'!$F:$F,'NREL Scaling Data'!$B:$B,UPPER(About!$B$1),'NREL Scaling Data'!$E:$E,Calculations!$M139,'NREL Scaling Data'!$A:$A,R$3,'NREL Scaling Data'!$C:$C,Calculations!$L139,'NREL Scaling Data'!$D:$D,Calculations!$N139) + 1) * R139,0)</f>
        <v>0</v>
      </c>
      <c r="T139" s="45">
        <f>IFERROR(((SUMIFS('NREL Scaling Data'!$F:$F,'NREL Scaling Data'!$B:$B,UPPER(About!$B$1),'NREL Scaling Data'!$E:$E,Calculations!$M139,'NREL Scaling Data'!$A:$A,T$3,'NREL Scaling Data'!$C:$C,Calculations!$L139,'NREL Scaling Data'!$D:$D,Calculations!$N139)-SUMIFS('NREL Scaling Data'!$F:$F,'NREL Scaling Data'!$B:$B,UPPER(About!$B$1),'NREL Scaling Data'!$E:$E,Calculations!$M139,'NREL Scaling Data'!$A:$A,S$3,'NREL Scaling Data'!$C:$C,Calculations!$L139,'NREL Scaling Data'!$D:$D,Calculations!$N139))/SUMIFS('NREL Scaling Data'!$F:$F,'NREL Scaling Data'!$B:$B,UPPER(About!$B$1),'NREL Scaling Data'!$E:$E,Calculations!$M139,'NREL Scaling Data'!$A:$A,S$3,'NREL Scaling Data'!$C:$C,Calculations!$L139,'NREL Scaling Data'!$D:$D,Calculations!$N139) + 1) * S139,0)</f>
        <v>0</v>
      </c>
      <c r="U139" s="45">
        <f>IFERROR(((SUMIFS('NREL Scaling Data'!$F:$F,'NREL Scaling Data'!$B:$B,UPPER(About!$B$1),'NREL Scaling Data'!$E:$E,Calculations!$M139,'NREL Scaling Data'!$A:$A,U$3,'NREL Scaling Data'!$C:$C,Calculations!$L139,'NREL Scaling Data'!$D:$D,Calculations!$N139)-SUMIFS('NREL Scaling Data'!$F:$F,'NREL Scaling Data'!$B:$B,UPPER(About!$B$1),'NREL Scaling Data'!$E:$E,Calculations!$M139,'NREL Scaling Data'!$A:$A,T$3,'NREL Scaling Data'!$C:$C,Calculations!$L139,'NREL Scaling Data'!$D:$D,Calculations!$N139))/SUMIFS('NREL Scaling Data'!$F:$F,'NREL Scaling Data'!$B:$B,UPPER(About!$B$1),'NREL Scaling Data'!$E:$E,Calculations!$M139,'NREL Scaling Data'!$A:$A,T$3,'NREL Scaling Data'!$C:$C,Calculations!$L139,'NREL Scaling Data'!$D:$D,Calculations!$N139) + 1) * T139,0)</f>
        <v>0</v>
      </c>
      <c r="V139" s="45">
        <f>IFERROR(((SUMIFS('NREL Scaling Data'!$F:$F,'NREL Scaling Data'!$B:$B,UPPER(About!$B$1),'NREL Scaling Data'!$E:$E,Calculations!$M139,'NREL Scaling Data'!$A:$A,V$3,'NREL Scaling Data'!$C:$C,Calculations!$L139,'NREL Scaling Data'!$D:$D,Calculations!$N139)-SUMIFS('NREL Scaling Data'!$F:$F,'NREL Scaling Data'!$B:$B,UPPER(About!$B$1),'NREL Scaling Data'!$E:$E,Calculations!$M139,'NREL Scaling Data'!$A:$A,U$3,'NREL Scaling Data'!$C:$C,Calculations!$L139,'NREL Scaling Data'!$D:$D,Calculations!$N139))/SUMIFS('NREL Scaling Data'!$F:$F,'NREL Scaling Data'!$B:$B,UPPER(About!$B$1),'NREL Scaling Data'!$E:$E,Calculations!$M139,'NREL Scaling Data'!$A:$A,U$3,'NREL Scaling Data'!$C:$C,Calculations!$L139,'NREL Scaling Data'!$D:$D,Calculations!$N139) + 1) * U139,0)</f>
        <v>0</v>
      </c>
      <c r="W139" s="45">
        <f>IFERROR(((SUMIFS('NREL Scaling Data'!$F:$F,'NREL Scaling Data'!$B:$B,UPPER(About!$B$1),'NREL Scaling Data'!$E:$E,Calculations!$M139,'NREL Scaling Data'!$A:$A,W$3,'NREL Scaling Data'!$C:$C,Calculations!$L139,'NREL Scaling Data'!$D:$D,Calculations!$N139)-SUMIFS('NREL Scaling Data'!$F:$F,'NREL Scaling Data'!$B:$B,UPPER(About!$B$1),'NREL Scaling Data'!$E:$E,Calculations!$M139,'NREL Scaling Data'!$A:$A,V$3,'NREL Scaling Data'!$C:$C,Calculations!$L139,'NREL Scaling Data'!$D:$D,Calculations!$N139))/SUMIFS('NREL Scaling Data'!$F:$F,'NREL Scaling Data'!$B:$B,UPPER(About!$B$1),'NREL Scaling Data'!$E:$E,Calculations!$M139,'NREL Scaling Data'!$A:$A,V$3,'NREL Scaling Data'!$C:$C,Calculations!$L139,'NREL Scaling Data'!$D:$D,Calculations!$N139) + 1) * V139,0)</f>
        <v>0</v>
      </c>
      <c r="X139" s="45">
        <f>IFERROR(((SUMIFS('NREL Scaling Data'!$F:$F,'NREL Scaling Data'!$B:$B,UPPER(About!$B$1),'NREL Scaling Data'!$E:$E,Calculations!$M139,'NREL Scaling Data'!$A:$A,X$3,'NREL Scaling Data'!$C:$C,Calculations!$L139,'NREL Scaling Data'!$D:$D,Calculations!$N139)-SUMIFS('NREL Scaling Data'!$F:$F,'NREL Scaling Data'!$B:$B,UPPER(About!$B$1),'NREL Scaling Data'!$E:$E,Calculations!$M139,'NREL Scaling Data'!$A:$A,W$3,'NREL Scaling Data'!$C:$C,Calculations!$L139,'NREL Scaling Data'!$D:$D,Calculations!$N139))/SUMIFS('NREL Scaling Data'!$F:$F,'NREL Scaling Data'!$B:$B,UPPER(About!$B$1),'NREL Scaling Data'!$E:$E,Calculations!$M139,'NREL Scaling Data'!$A:$A,W$3,'NREL Scaling Data'!$C:$C,Calculations!$L139,'NREL Scaling Data'!$D:$D,Calculations!$N139) + 1) * W139,0)</f>
        <v>0</v>
      </c>
      <c r="Y139" s="45">
        <f>IFERROR(((SUMIFS('NREL Scaling Data'!$F:$F,'NREL Scaling Data'!$B:$B,UPPER(About!$B$1),'NREL Scaling Data'!$E:$E,Calculations!$M139,'NREL Scaling Data'!$A:$A,Y$3,'NREL Scaling Data'!$C:$C,Calculations!$L139,'NREL Scaling Data'!$D:$D,Calculations!$N139)-SUMIFS('NREL Scaling Data'!$F:$F,'NREL Scaling Data'!$B:$B,UPPER(About!$B$1),'NREL Scaling Data'!$E:$E,Calculations!$M139,'NREL Scaling Data'!$A:$A,X$3,'NREL Scaling Data'!$C:$C,Calculations!$L139,'NREL Scaling Data'!$D:$D,Calculations!$N139))/SUMIFS('NREL Scaling Data'!$F:$F,'NREL Scaling Data'!$B:$B,UPPER(About!$B$1),'NREL Scaling Data'!$E:$E,Calculations!$M139,'NREL Scaling Data'!$A:$A,X$3,'NREL Scaling Data'!$C:$C,Calculations!$L139,'NREL Scaling Data'!$D:$D,Calculations!$N139) + 1) * X139,0)</f>
        <v>0</v>
      </c>
      <c r="Z139" s="45">
        <f>IFERROR(((SUMIFS('NREL Scaling Data'!$F:$F,'NREL Scaling Data'!$B:$B,UPPER(About!$B$1),'NREL Scaling Data'!$E:$E,Calculations!$M139,'NREL Scaling Data'!$A:$A,Z$3,'NREL Scaling Data'!$C:$C,Calculations!$L139,'NREL Scaling Data'!$D:$D,Calculations!$N139)-SUMIFS('NREL Scaling Data'!$F:$F,'NREL Scaling Data'!$B:$B,UPPER(About!$B$1),'NREL Scaling Data'!$E:$E,Calculations!$M139,'NREL Scaling Data'!$A:$A,Y$3,'NREL Scaling Data'!$C:$C,Calculations!$L139,'NREL Scaling Data'!$D:$D,Calculations!$N139))/SUMIFS('NREL Scaling Data'!$F:$F,'NREL Scaling Data'!$B:$B,UPPER(About!$B$1),'NREL Scaling Data'!$E:$E,Calculations!$M139,'NREL Scaling Data'!$A:$A,Y$3,'NREL Scaling Data'!$C:$C,Calculations!$L139,'NREL Scaling Data'!$D:$D,Calculations!$N139) + 1) * Y139,0)</f>
        <v>0</v>
      </c>
      <c r="AA139" s="45">
        <f>IFERROR(((SUMIFS('NREL Scaling Data'!$F:$F,'NREL Scaling Data'!$B:$B,UPPER(About!$B$1),'NREL Scaling Data'!$E:$E,Calculations!$M139,'NREL Scaling Data'!$A:$A,AA$3,'NREL Scaling Data'!$C:$C,Calculations!$L139,'NREL Scaling Data'!$D:$D,Calculations!$N139)-SUMIFS('NREL Scaling Data'!$F:$F,'NREL Scaling Data'!$B:$B,UPPER(About!$B$1),'NREL Scaling Data'!$E:$E,Calculations!$M139,'NREL Scaling Data'!$A:$A,Z$3,'NREL Scaling Data'!$C:$C,Calculations!$L139,'NREL Scaling Data'!$D:$D,Calculations!$N139))/SUMIFS('NREL Scaling Data'!$F:$F,'NREL Scaling Data'!$B:$B,UPPER(About!$B$1),'NREL Scaling Data'!$E:$E,Calculations!$M139,'NREL Scaling Data'!$A:$A,Z$3,'NREL Scaling Data'!$C:$C,Calculations!$L139,'NREL Scaling Data'!$D:$D,Calculations!$N139) + 1) * Z139,0)</f>
        <v>0</v>
      </c>
      <c r="AB139" s="45">
        <f>IFERROR(((SUMIFS('NREL Scaling Data'!$F:$F,'NREL Scaling Data'!$B:$B,UPPER(About!$B$1),'NREL Scaling Data'!$E:$E,Calculations!$M139,'NREL Scaling Data'!$A:$A,AB$3,'NREL Scaling Data'!$C:$C,Calculations!$L139,'NREL Scaling Data'!$D:$D,Calculations!$N139)-SUMIFS('NREL Scaling Data'!$F:$F,'NREL Scaling Data'!$B:$B,UPPER(About!$B$1),'NREL Scaling Data'!$E:$E,Calculations!$M139,'NREL Scaling Data'!$A:$A,AA$3,'NREL Scaling Data'!$C:$C,Calculations!$L139,'NREL Scaling Data'!$D:$D,Calculations!$N139))/SUMIFS('NREL Scaling Data'!$F:$F,'NREL Scaling Data'!$B:$B,UPPER(About!$B$1),'NREL Scaling Data'!$E:$E,Calculations!$M139,'NREL Scaling Data'!$A:$A,AA$3,'NREL Scaling Data'!$C:$C,Calculations!$L139,'NREL Scaling Data'!$D:$D,Calculations!$N139) + 1) * AA139,0)</f>
        <v>0</v>
      </c>
      <c r="AC139" s="45">
        <f>IFERROR(((SUMIFS('NREL Scaling Data'!$F:$F,'NREL Scaling Data'!$B:$B,UPPER(About!$B$1),'NREL Scaling Data'!$E:$E,Calculations!$M139,'NREL Scaling Data'!$A:$A,AC$3,'NREL Scaling Data'!$C:$C,Calculations!$L139,'NREL Scaling Data'!$D:$D,Calculations!$N139)-SUMIFS('NREL Scaling Data'!$F:$F,'NREL Scaling Data'!$B:$B,UPPER(About!$B$1),'NREL Scaling Data'!$E:$E,Calculations!$M139,'NREL Scaling Data'!$A:$A,AB$3,'NREL Scaling Data'!$C:$C,Calculations!$L139,'NREL Scaling Data'!$D:$D,Calculations!$N139))/SUMIFS('NREL Scaling Data'!$F:$F,'NREL Scaling Data'!$B:$B,UPPER(About!$B$1),'NREL Scaling Data'!$E:$E,Calculations!$M139,'NREL Scaling Data'!$A:$A,AB$3,'NREL Scaling Data'!$C:$C,Calculations!$L139,'NREL Scaling Data'!$D:$D,Calculations!$N139) + 1) * AB139,0)</f>
        <v>0</v>
      </c>
      <c r="AD139" s="45">
        <f>IFERROR(((SUMIFS('NREL Scaling Data'!$F:$F,'NREL Scaling Data'!$B:$B,UPPER(About!$B$1),'NREL Scaling Data'!$E:$E,Calculations!$M139,'NREL Scaling Data'!$A:$A,AD$3,'NREL Scaling Data'!$C:$C,Calculations!$L139,'NREL Scaling Data'!$D:$D,Calculations!$N139)-SUMIFS('NREL Scaling Data'!$F:$F,'NREL Scaling Data'!$B:$B,UPPER(About!$B$1),'NREL Scaling Data'!$E:$E,Calculations!$M139,'NREL Scaling Data'!$A:$A,AC$3,'NREL Scaling Data'!$C:$C,Calculations!$L139,'NREL Scaling Data'!$D:$D,Calculations!$N139))/SUMIFS('NREL Scaling Data'!$F:$F,'NREL Scaling Data'!$B:$B,UPPER(About!$B$1),'NREL Scaling Data'!$E:$E,Calculations!$M139,'NREL Scaling Data'!$A:$A,AC$3,'NREL Scaling Data'!$C:$C,Calculations!$L139,'NREL Scaling Data'!$D:$D,Calculations!$N139) + 1) * AC139,0)</f>
        <v>0</v>
      </c>
      <c r="AE139" s="45">
        <f>IFERROR(((SUMIFS('NREL Scaling Data'!$F:$F,'NREL Scaling Data'!$B:$B,UPPER(About!$B$1),'NREL Scaling Data'!$E:$E,Calculations!$M139,'NREL Scaling Data'!$A:$A,AE$3,'NREL Scaling Data'!$C:$C,Calculations!$L139,'NREL Scaling Data'!$D:$D,Calculations!$N139)-SUMIFS('NREL Scaling Data'!$F:$F,'NREL Scaling Data'!$B:$B,UPPER(About!$B$1),'NREL Scaling Data'!$E:$E,Calculations!$M139,'NREL Scaling Data'!$A:$A,AD$3,'NREL Scaling Data'!$C:$C,Calculations!$L139,'NREL Scaling Data'!$D:$D,Calculations!$N139))/SUMIFS('NREL Scaling Data'!$F:$F,'NREL Scaling Data'!$B:$B,UPPER(About!$B$1),'NREL Scaling Data'!$E:$E,Calculations!$M139,'NREL Scaling Data'!$A:$A,AD$3,'NREL Scaling Data'!$C:$C,Calculations!$L139,'NREL Scaling Data'!$D:$D,Calculations!$N139) + 1) * AD139,0)</f>
        <v>0</v>
      </c>
      <c r="AF139" s="45">
        <f>IFERROR(((SUMIFS('NREL Scaling Data'!$F:$F,'NREL Scaling Data'!$B:$B,UPPER(About!$B$1),'NREL Scaling Data'!$E:$E,Calculations!$M139,'NREL Scaling Data'!$A:$A,AF$3,'NREL Scaling Data'!$C:$C,Calculations!$L139,'NREL Scaling Data'!$D:$D,Calculations!$N139)-SUMIFS('NREL Scaling Data'!$F:$F,'NREL Scaling Data'!$B:$B,UPPER(About!$B$1),'NREL Scaling Data'!$E:$E,Calculations!$M139,'NREL Scaling Data'!$A:$A,AE$3,'NREL Scaling Data'!$C:$C,Calculations!$L139,'NREL Scaling Data'!$D:$D,Calculations!$N139))/SUMIFS('NREL Scaling Data'!$F:$F,'NREL Scaling Data'!$B:$B,UPPER(About!$B$1),'NREL Scaling Data'!$E:$E,Calculations!$M139,'NREL Scaling Data'!$A:$A,AE$3,'NREL Scaling Data'!$C:$C,Calculations!$L139,'NREL Scaling Data'!$D:$D,Calculations!$N139) + 1) * AE139,0)</f>
        <v>0</v>
      </c>
      <c r="AG139" s="45">
        <f>IFERROR(((SUMIFS('NREL Scaling Data'!$F:$F,'NREL Scaling Data'!$B:$B,UPPER(About!$B$1),'NREL Scaling Data'!$E:$E,Calculations!$M139,'NREL Scaling Data'!$A:$A,AG$3,'NREL Scaling Data'!$C:$C,Calculations!$L139,'NREL Scaling Data'!$D:$D,Calculations!$N139)-SUMIFS('NREL Scaling Data'!$F:$F,'NREL Scaling Data'!$B:$B,UPPER(About!$B$1),'NREL Scaling Data'!$E:$E,Calculations!$M139,'NREL Scaling Data'!$A:$A,AF$3,'NREL Scaling Data'!$C:$C,Calculations!$L139,'NREL Scaling Data'!$D:$D,Calculations!$N139))/SUMIFS('NREL Scaling Data'!$F:$F,'NREL Scaling Data'!$B:$B,UPPER(About!$B$1),'NREL Scaling Data'!$E:$E,Calculations!$M139,'NREL Scaling Data'!$A:$A,AF$3,'NREL Scaling Data'!$C:$C,Calculations!$L139,'NREL Scaling Data'!$D:$D,Calculations!$N139) + 1) * AF139,0)</f>
        <v>0</v>
      </c>
      <c r="AH139" s="45">
        <f>IFERROR(((SUMIFS('NREL Scaling Data'!$F:$F,'NREL Scaling Data'!$B:$B,UPPER(About!$B$1),'NREL Scaling Data'!$E:$E,Calculations!$M139,'NREL Scaling Data'!$A:$A,AH$3,'NREL Scaling Data'!$C:$C,Calculations!$L139,'NREL Scaling Data'!$D:$D,Calculations!$N139)-SUMIFS('NREL Scaling Data'!$F:$F,'NREL Scaling Data'!$B:$B,UPPER(About!$B$1),'NREL Scaling Data'!$E:$E,Calculations!$M139,'NREL Scaling Data'!$A:$A,AG$3,'NREL Scaling Data'!$C:$C,Calculations!$L139,'NREL Scaling Data'!$D:$D,Calculations!$N139))/SUMIFS('NREL Scaling Data'!$F:$F,'NREL Scaling Data'!$B:$B,UPPER(About!$B$1),'NREL Scaling Data'!$E:$E,Calculations!$M139,'NREL Scaling Data'!$A:$A,AG$3,'NREL Scaling Data'!$C:$C,Calculations!$L139,'NREL Scaling Data'!$D:$D,Calculations!$N139) + 1) * AG139,0)</f>
        <v>0</v>
      </c>
      <c r="AI139" s="45">
        <f>IFERROR(((SUMIFS('NREL Scaling Data'!$F:$F,'NREL Scaling Data'!$B:$B,UPPER(About!$B$1),'NREL Scaling Data'!$E:$E,Calculations!$M139,'NREL Scaling Data'!$A:$A,AI$3,'NREL Scaling Data'!$C:$C,Calculations!$L139,'NREL Scaling Data'!$D:$D,Calculations!$N139)-SUMIFS('NREL Scaling Data'!$F:$F,'NREL Scaling Data'!$B:$B,UPPER(About!$B$1),'NREL Scaling Data'!$E:$E,Calculations!$M139,'NREL Scaling Data'!$A:$A,AH$3,'NREL Scaling Data'!$C:$C,Calculations!$L139,'NREL Scaling Data'!$D:$D,Calculations!$N139))/SUMIFS('NREL Scaling Data'!$F:$F,'NREL Scaling Data'!$B:$B,UPPER(About!$B$1),'NREL Scaling Data'!$E:$E,Calculations!$M139,'NREL Scaling Data'!$A:$A,AH$3,'NREL Scaling Data'!$C:$C,Calculations!$L139,'NREL Scaling Data'!$D:$D,Calculations!$N139) + 1) * AH139,0)</f>
        <v>0</v>
      </c>
      <c r="AJ139" s="45">
        <f>IFERROR(((SUMIFS('NREL Scaling Data'!$F:$F,'NREL Scaling Data'!$B:$B,UPPER(About!$B$1),'NREL Scaling Data'!$E:$E,Calculations!$M139,'NREL Scaling Data'!$A:$A,AJ$3,'NREL Scaling Data'!$C:$C,Calculations!$L139,'NREL Scaling Data'!$D:$D,Calculations!$N139)-SUMIFS('NREL Scaling Data'!$F:$F,'NREL Scaling Data'!$B:$B,UPPER(About!$B$1),'NREL Scaling Data'!$E:$E,Calculations!$M139,'NREL Scaling Data'!$A:$A,AI$3,'NREL Scaling Data'!$C:$C,Calculations!$L139,'NREL Scaling Data'!$D:$D,Calculations!$N139))/SUMIFS('NREL Scaling Data'!$F:$F,'NREL Scaling Data'!$B:$B,UPPER(About!$B$1),'NREL Scaling Data'!$E:$E,Calculations!$M139,'NREL Scaling Data'!$A:$A,AI$3,'NREL Scaling Data'!$C:$C,Calculations!$L139,'NREL Scaling Data'!$D:$D,Calculations!$N139) + 1) * AI139,0)</f>
        <v>0</v>
      </c>
      <c r="AK139" s="45">
        <f>IFERROR(((SUMIFS('NREL Scaling Data'!$F:$F,'NREL Scaling Data'!$B:$B,UPPER(About!$B$1),'NREL Scaling Data'!$E:$E,Calculations!$M139,'NREL Scaling Data'!$A:$A,AK$3,'NREL Scaling Data'!$C:$C,Calculations!$L139,'NREL Scaling Data'!$D:$D,Calculations!$N139)-SUMIFS('NREL Scaling Data'!$F:$F,'NREL Scaling Data'!$B:$B,UPPER(About!$B$1),'NREL Scaling Data'!$E:$E,Calculations!$M139,'NREL Scaling Data'!$A:$A,AJ$3,'NREL Scaling Data'!$C:$C,Calculations!$L139,'NREL Scaling Data'!$D:$D,Calculations!$N139))/SUMIFS('NREL Scaling Data'!$F:$F,'NREL Scaling Data'!$B:$B,UPPER(About!$B$1),'NREL Scaling Data'!$E:$E,Calculations!$M139,'NREL Scaling Data'!$A:$A,AJ$3,'NREL Scaling Data'!$C:$C,Calculations!$L139,'NREL Scaling Data'!$D:$D,Calculations!$N139) + 1) * AJ139,0)</f>
        <v>0</v>
      </c>
      <c r="AL139" s="45">
        <f>IFERROR(((SUMIFS('NREL Scaling Data'!$F:$F,'NREL Scaling Data'!$B:$B,UPPER(About!$B$1),'NREL Scaling Data'!$E:$E,Calculations!$M139,'NREL Scaling Data'!$A:$A,AL$3,'NREL Scaling Data'!$C:$C,Calculations!$L139,'NREL Scaling Data'!$D:$D,Calculations!$N139)-SUMIFS('NREL Scaling Data'!$F:$F,'NREL Scaling Data'!$B:$B,UPPER(About!$B$1),'NREL Scaling Data'!$E:$E,Calculations!$M139,'NREL Scaling Data'!$A:$A,AK$3,'NREL Scaling Data'!$C:$C,Calculations!$L139,'NREL Scaling Data'!$D:$D,Calculations!$N139))/SUMIFS('NREL Scaling Data'!$F:$F,'NREL Scaling Data'!$B:$B,UPPER(About!$B$1),'NREL Scaling Data'!$E:$E,Calculations!$M139,'NREL Scaling Data'!$A:$A,AK$3,'NREL Scaling Data'!$C:$C,Calculations!$L139,'NREL Scaling Data'!$D:$D,Calculations!$N139) + 1) * AK139,0)</f>
        <v>0</v>
      </c>
      <c r="AM139" s="45">
        <f>IFERROR(((SUMIFS('NREL Scaling Data'!$F:$F,'NREL Scaling Data'!$B:$B,UPPER(About!$B$1),'NREL Scaling Data'!$E:$E,Calculations!$M139,'NREL Scaling Data'!$A:$A,AM$3,'NREL Scaling Data'!$C:$C,Calculations!$L139,'NREL Scaling Data'!$D:$D,Calculations!$N139)-SUMIFS('NREL Scaling Data'!$F:$F,'NREL Scaling Data'!$B:$B,UPPER(About!$B$1),'NREL Scaling Data'!$E:$E,Calculations!$M139,'NREL Scaling Data'!$A:$A,AL$3,'NREL Scaling Data'!$C:$C,Calculations!$L139,'NREL Scaling Data'!$D:$D,Calculations!$N139))/SUMIFS('NREL Scaling Data'!$F:$F,'NREL Scaling Data'!$B:$B,UPPER(About!$B$1),'NREL Scaling Data'!$E:$E,Calculations!$M139,'NREL Scaling Data'!$A:$A,AL$3,'NREL Scaling Data'!$C:$C,Calculations!$L139,'NREL Scaling Data'!$D:$D,Calculations!$N139) + 1) * AL139,0)</f>
        <v>0</v>
      </c>
      <c r="AN139" s="45">
        <f>IFERROR(((SUMIFS('NREL Scaling Data'!$F:$F,'NREL Scaling Data'!$B:$B,UPPER(About!$B$1),'NREL Scaling Data'!$E:$E,Calculations!$M139,'NREL Scaling Data'!$A:$A,AN$3,'NREL Scaling Data'!$C:$C,Calculations!$L139,'NREL Scaling Data'!$D:$D,Calculations!$N139)-SUMIFS('NREL Scaling Data'!$F:$F,'NREL Scaling Data'!$B:$B,UPPER(About!$B$1),'NREL Scaling Data'!$E:$E,Calculations!$M139,'NREL Scaling Data'!$A:$A,AM$3,'NREL Scaling Data'!$C:$C,Calculations!$L139,'NREL Scaling Data'!$D:$D,Calculations!$N139))/SUMIFS('NREL Scaling Data'!$F:$F,'NREL Scaling Data'!$B:$B,UPPER(About!$B$1),'NREL Scaling Data'!$E:$E,Calculations!$M139,'NREL Scaling Data'!$A:$A,AM$3,'NREL Scaling Data'!$C:$C,Calculations!$L139,'NREL Scaling Data'!$D:$D,Calculations!$N139) + 1) * AM139,0)</f>
        <v>0</v>
      </c>
      <c r="AO139" s="45">
        <f>IFERROR(((SUMIFS('NREL Scaling Data'!$F:$F,'NREL Scaling Data'!$B:$B,UPPER(About!$B$1),'NREL Scaling Data'!$E:$E,Calculations!$M139,'NREL Scaling Data'!$A:$A,AO$3,'NREL Scaling Data'!$C:$C,Calculations!$L139,'NREL Scaling Data'!$D:$D,Calculations!$N139)-SUMIFS('NREL Scaling Data'!$F:$F,'NREL Scaling Data'!$B:$B,UPPER(About!$B$1),'NREL Scaling Data'!$E:$E,Calculations!$M139,'NREL Scaling Data'!$A:$A,AN$3,'NREL Scaling Data'!$C:$C,Calculations!$L139,'NREL Scaling Data'!$D:$D,Calculations!$N139))/SUMIFS('NREL Scaling Data'!$F:$F,'NREL Scaling Data'!$B:$B,UPPER(About!$B$1),'NREL Scaling Data'!$E:$E,Calculations!$M139,'NREL Scaling Data'!$A:$A,AN$3,'NREL Scaling Data'!$C:$C,Calculations!$L139,'NREL Scaling Data'!$D:$D,Calculations!$N139) + 1) * AN139,0)</f>
        <v>0</v>
      </c>
      <c r="AP139" s="45">
        <f>IFERROR(((SUMIFS('NREL Scaling Data'!$F:$F,'NREL Scaling Data'!$B:$B,UPPER(About!$B$1),'NREL Scaling Data'!$E:$E,Calculations!$M139,'NREL Scaling Data'!$A:$A,AP$3,'NREL Scaling Data'!$C:$C,Calculations!$L139,'NREL Scaling Data'!$D:$D,Calculations!$N139)-SUMIFS('NREL Scaling Data'!$F:$F,'NREL Scaling Data'!$B:$B,UPPER(About!$B$1),'NREL Scaling Data'!$E:$E,Calculations!$M139,'NREL Scaling Data'!$A:$A,AO$3,'NREL Scaling Data'!$C:$C,Calculations!$L139,'NREL Scaling Data'!$D:$D,Calculations!$N139))/SUMIFS('NREL Scaling Data'!$F:$F,'NREL Scaling Data'!$B:$B,UPPER(About!$B$1),'NREL Scaling Data'!$E:$E,Calculations!$M139,'NREL Scaling Data'!$A:$A,AO$3,'NREL Scaling Data'!$C:$C,Calculations!$L139,'NREL Scaling Data'!$D:$D,Calculations!$N139) + 1) * AO139,0)</f>
        <v>0</v>
      </c>
      <c r="AQ139" s="45">
        <f>IFERROR(((SUMIFS('NREL Scaling Data'!$F:$F,'NREL Scaling Data'!$B:$B,UPPER(About!$B$1),'NREL Scaling Data'!$E:$E,Calculations!$M139,'NREL Scaling Data'!$A:$A,AQ$3,'NREL Scaling Data'!$C:$C,Calculations!$L139,'NREL Scaling Data'!$D:$D,Calculations!$N139)-SUMIFS('NREL Scaling Data'!$F:$F,'NREL Scaling Data'!$B:$B,UPPER(About!$B$1),'NREL Scaling Data'!$E:$E,Calculations!$M139,'NREL Scaling Data'!$A:$A,AP$3,'NREL Scaling Data'!$C:$C,Calculations!$L139,'NREL Scaling Data'!$D:$D,Calculations!$N139))/SUMIFS('NREL Scaling Data'!$F:$F,'NREL Scaling Data'!$B:$B,UPPER(About!$B$1),'NREL Scaling Data'!$E:$E,Calculations!$M139,'NREL Scaling Data'!$A:$A,AP$3,'NREL Scaling Data'!$C:$C,Calculations!$L139,'NREL Scaling Data'!$D:$D,Calculations!$N139) + 1) * AP139,0)</f>
        <v>0</v>
      </c>
      <c r="AR139" s="45">
        <f>IFERROR(((SUMIFS('NREL Scaling Data'!$F:$F,'NREL Scaling Data'!$B:$B,UPPER(About!$B$1),'NREL Scaling Data'!$E:$E,Calculations!$M139,'NREL Scaling Data'!$A:$A,AR$3,'NREL Scaling Data'!$C:$C,Calculations!$L139,'NREL Scaling Data'!$D:$D,Calculations!$N139)-SUMIFS('NREL Scaling Data'!$F:$F,'NREL Scaling Data'!$B:$B,UPPER(About!$B$1),'NREL Scaling Data'!$E:$E,Calculations!$M139,'NREL Scaling Data'!$A:$A,AQ$3,'NREL Scaling Data'!$C:$C,Calculations!$L139,'NREL Scaling Data'!$D:$D,Calculations!$N139))/SUMIFS('NREL Scaling Data'!$F:$F,'NREL Scaling Data'!$B:$B,UPPER(About!$B$1),'NREL Scaling Data'!$E:$E,Calculations!$M139,'NREL Scaling Data'!$A:$A,AQ$3,'NREL Scaling Data'!$C:$C,Calculations!$L139,'NREL Scaling Data'!$D:$D,Calculations!$N139) + 1) * AQ139,0)</f>
        <v>0</v>
      </c>
      <c r="AS139" s="45">
        <f>IFERROR(((SUMIFS('NREL Scaling Data'!$F:$F,'NREL Scaling Data'!$B:$B,UPPER(About!$B$1),'NREL Scaling Data'!$E:$E,Calculations!$M139,'NREL Scaling Data'!$A:$A,AS$3,'NREL Scaling Data'!$C:$C,Calculations!$L139,'NREL Scaling Data'!$D:$D,Calculations!$N139)-SUMIFS('NREL Scaling Data'!$F:$F,'NREL Scaling Data'!$B:$B,UPPER(About!$B$1),'NREL Scaling Data'!$E:$E,Calculations!$M139,'NREL Scaling Data'!$A:$A,AR$3,'NREL Scaling Data'!$C:$C,Calculations!$L139,'NREL Scaling Data'!$D:$D,Calculations!$N139))/SUMIFS('NREL Scaling Data'!$F:$F,'NREL Scaling Data'!$B:$B,UPPER(About!$B$1),'NREL Scaling Data'!$E:$E,Calculations!$M139,'NREL Scaling Data'!$A:$A,AR$3,'NREL Scaling Data'!$C:$C,Calculations!$L139,'NREL Scaling Data'!$D:$D,Calculations!$N139) + 1) * AR139,0)</f>
        <v>0</v>
      </c>
      <c r="AT139" s="45">
        <f>IFERROR(((SUMIFS('NREL Scaling Data'!$F:$F,'NREL Scaling Data'!$B:$B,UPPER(About!$B$1),'NREL Scaling Data'!$E:$E,Calculations!$M139,'NREL Scaling Data'!$A:$A,AT$3,'NREL Scaling Data'!$C:$C,Calculations!$L139,'NREL Scaling Data'!$D:$D,Calculations!$N139)-SUMIFS('NREL Scaling Data'!$F:$F,'NREL Scaling Data'!$B:$B,UPPER(About!$B$1),'NREL Scaling Data'!$E:$E,Calculations!$M139,'NREL Scaling Data'!$A:$A,AS$3,'NREL Scaling Data'!$C:$C,Calculations!$L139,'NREL Scaling Data'!$D:$D,Calculations!$N139))/SUMIFS('NREL Scaling Data'!$F:$F,'NREL Scaling Data'!$B:$B,UPPER(About!$B$1),'NREL Scaling Data'!$E:$E,Calculations!$M139,'NREL Scaling Data'!$A:$A,AS$3,'NREL Scaling Data'!$C:$C,Calculations!$L139,'NREL Scaling Data'!$D:$D,Calculations!$N139) + 1) * AS139,0)</f>
        <v>0</v>
      </c>
    </row>
    <row r="140" spans="1:46">
      <c r="I140" s="12" t="s">
        <v>1086</v>
      </c>
      <c r="J140" s="209">
        <v>1</v>
      </c>
      <c r="K140" s="12">
        <v>1</v>
      </c>
      <c r="L140" s="12" t="s">
        <v>1013</v>
      </c>
      <c r="M140" s="12" t="s">
        <v>1015</v>
      </c>
      <c r="N140" s="1" t="s">
        <v>969</v>
      </c>
      <c r="O140" s="7">
        <f t="shared" si="29"/>
        <v>55000000000</v>
      </c>
      <c r="P140" s="7">
        <f t="shared" si="30"/>
        <v>55000000000</v>
      </c>
      <c r="Q140" s="45">
        <f>SUMIFS('SEDS 2021'!$F$23:$F$40,'SEDS 2021'!E$23:E$40,Calculations!L140,'SEDS 2021'!D$23:D$40,Calculations!N140)*J140*K140</f>
        <v>55000000000</v>
      </c>
      <c r="R140" s="45">
        <f>IFERROR(((SUMIFS('NREL Scaling Data'!$F:$F,'NREL Scaling Data'!$B:$B,UPPER(About!$B$1),'NREL Scaling Data'!$E:$E,Calculations!$M140,'NREL Scaling Data'!$A:$A,R$3,'NREL Scaling Data'!$C:$C,Calculations!$L140,'NREL Scaling Data'!$D:$D,Calculations!$N140)-SUMIFS('NREL Scaling Data'!$F:$F,'NREL Scaling Data'!$B:$B,UPPER(About!$B$1),'NREL Scaling Data'!$E:$E,Calculations!$M140,'NREL Scaling Data'!$A:$A,Q$3,'NREL Scaling Data'!$C:$C,Calculations!$L140,'NREL Scaling Data'!$D:$D,Calculations!$N140))/SUMIFS('NREL Scaling Data'!$F:$F,'NREL Scaling Data'!$B:$B,UPPER(About!$B$1),'NREL Scaling Data'!$E:$E,Calculations!$M140,'NREL Scaling Data'!$A:$A,Q$3,'NREL Scaling Data'!$C:$C,Calculations!$L140,'NREL Scaling Data'!$D:$D,Calculations!$N140) + 1) * Q140,0)</f>
        <v>0</v>
      </c>
      <c r="S140" s="45">
        <f>IFERROR(((SUMIFS('NREL Scaling Data'!$F:$F,'NREL Scaling Data'!$B:$B,UPPER(About!$B$1),'NREL Scaling Data'!$E:$E,Calculations!$M140,'NREL Scaling Data'!$A:$A,S$3,'NREL Scaling Data'!$C:$C,Calculations!$L140,'NREL Scaling Data'!$D:$D,Calculations!$N140)-SUMIFS('NREL Scaling Data'!$F:$F,'NREL Scaling Data'!$B:$B,UPPER(About!$B$1),'NREL Scaling Data'!$E:$E,Calculations!$M140,'NREL Scaling Data'!$A:$A,R$3,'NREL Scaling Data'!$C:$C,Calculations!$L140,'NREL Scaling Data'!$D:$D,Calculations!$N140))/SUMIFS('NREL Scaling Data'!$F:$F,'NREL Scaling Data'!$B:$B,UPPER(About!$B$1),'NREL Scaling Data'!$E:$E,Calculations!$M140,'NREL Scaling Data'!$A:$A,R$3,'NREL Scaling Data'!$C:$C,Calculations!$L140,'NREL Scaling Data'!$D:$D,Calculations!$N140) + 1) * R140,0)</f>
        <v>0</v>
      </c>
      <c r="T140" s="45">
        <f>IFERROR(((SUMIFS('NREL Scaling Data'!$F:$F,'NREL Scaling Data'!$B:$B,UPPER(About!$B$1),'NREL Scaling Data'!$E:$E,Calculations!$M140,'NREL Scaling Data'!$A:$A,T$3,'NREL Scaling Data'!$C:$C,Calculations!$L140,'NREL Scaling Data'!$D:$D,Calculations!$N140)-SUMIFS('NREL Scaling Data'!$F:$F,'NREL Scaling Data'!$B:$B,UPPER(About!$B$1),'NREL Scaling Data'!$E:$E,Calculations!$M140,'NREL Scaling Data'!$A:$A,S$3,'NREL Scaling Data'!$C:$C,Calculations!$L140,'NREL Scaling Data'!$D:$D,Calculations!$N140))/SUMIFS('NREL Scaling Data'!$F:$F,'NREL Scaling Data'!$B:$B,UPPER(About!$B$1),'NREL Scaling Data'!$E:$E,Calculations!$M140,'NREL Scaling Data'!$A:$A,S$3,'NREL Scaling Data'!$C:$C,Calculations!$L140,'NREL Scaling Data'!$D:$D,Calculations!$N140) + 1) * S140,0)</f>
        <v>0</v>
      </c>
      <c r="U140" s="45">
        <f>IFERROR(((SUMIFS('NREL Scaling Data'!$F:$F,'NREL Scaling Data'!$B:$B,UPPER(About!$B$1),'NREL Scaling Data'!$E:$E,Calculations!$M140,'NREL Scaling Data'!$A:$A,U$3,'NREL Scaling Data'!$C:$C,Calculations!$L140,'NREL Scaling Data'!$D:$D,Calculations!$N140)-SUMIFS('NREL Scaling Data'!$F:$F,'NREL Scaling Data'!$B:$B,UPPER(About!$B$1),'NREL Scaling Data'!$E:$E,Calculations!$M140,'NREL Scaling Data'!$A:$A,T$3,'NREL Scaling Data'!$C:$C,Calculations!$L140,'NREL Scaling Data'!$D:$D,Calculations!$N140))/SUMIFS('NREL Scaling Data'!$F:$F,'NREL Scaling Data'!$B:$B,UPPER(About!$B$1),'NREL Scaling Data'!$E:$E,Calculations!$M140,'NREL Scaling Data'!$A:$A,T$3,'NREL Scaling Data'!$C:$C,Calculations!$L140,'NREL Scaling Data'!$D:$D,Calculations!$N140) + 1) * T140,0)</f>
        <v>0</v>
      </c>
      <c r="V140" s="45">
        <f>IFERROR(((SUMIFS('NREL Scaling Data'!$F:$F,'NREL Scaling Data'!$B:$B,UPPER(About!$B$1),'NREL Scaling Data'!$E:$E,Calculations!$M140,'NREL Scaling Data'!$A:$A,V$3,'NREL Scaling Data'!$C:$C,Calculations!$L140,'NREL Scaling Data'!$D:$D,Calculations!$N140)-SUMIFS('NREL Scaling Data'!$F:$F,'NREL Scaling Data'!$B:$B,UPPER(About!$B$1),'NREL Scaling Data'!$E:$E,Calculations!$M140,'NREL Scaling Data'!$A:$A,U$3,'NREL Scaling Data'!$C:$C,Calculations!$L140,'NREL Scaling Data'!$D:$D,Calculations!$N140))/SUMIFS('NREL Scaling Data'!$F:$F,'NREL Scaling Data'!$B:$B,UPPER(About!$B$1),'NREL Scaling Data'!$E:$E,Calculations!$M140,'NREL Scaling Data'!$A:$A,U$3,'NREL Scaling Data'!$C:$C,Calculations!$L140,'NREL Scaling Data'!$D:$D,Calculations!$N140) + 1) * U140,0)</f>
        <v>0</v>
      </c>
      <c r="W140" s="45">
        <f>IFERROR(((SUMIFS('NREL Scaling Data'!$F:$F,'NREL Scaling Data'!$B:$B,UPPER(About!$B$1),'NREL Scaling Data'!$E:$E,Calculations!$M140,'NREL Scaling Data'!$A:$A,W$3,'NREL Scaling Data'!$C:$C,Calculations!$L140,'NREL Scaling Data'!$D:$D,Calculations!$N140)-SUMIFS('NREL Scaling Data'!$F:$F,'NREL Scaling Data'!$B:$B,UPPER(About!$B$1),'NREL Scaling Data'!$E:$E,Calculations!$M140,'NREL Scaling Data'!$A:$A,V$3,'NREL Scaling Data'!$C:$C,Calculations!$L140,'NREL Scaling Data'!$D:$D,Calculations!$N140))/SUMIFS('NREL Scaling Data'!$F:$F,'NREL Scaling Data'!$B:$B,UPPER(About!$B$1),'NREL Scaling Data'!$E:$E,Calculations!$M140,'NREL Scaling Data'!$A:$A,V$3,'NREL Scaling Data'!$C:$C,Calculations!$L140,'NREL Scaling Data'!$D:$D,Calculations!$N140) + 1) * V140,0)</f>
        <v>0</v>
      </c>
      <c r="X140" s="45">
        <f>IFERROR(((SUMIFS('NREL Scaling Data'!$F:$F,'NREL Scaling Data'!$B:$B,UPPER(About!$B$1),'NREL Scaling Data'!$E:$E,Calculations!$M140,'NREL Scaling Data'!$A:$A,X$3,'NREL Scaling Data'!$C:$C,Calculations!$L140,'NREL Scaling Data'!$D:$D,Calculations!$N140)-SUMIFS('NREL Scaling Data'!$F:$F,'NREL Scaling Data'!$B:$B,UPPER(About!$B$1),'NREL Scaling Data'!$E:$E,Calculations!$M140,'NREL Scaling Data'!$A:$A,W$3,'NREL Scaling Data'!$C:$C,Calculations!$L140,'NREL Scaling Data'!$D:$D,Calculations!$N140))/SUMIFS('NREL Scaling Data'!$F:$F,'NREL Scaling Data'!$B:$B,UPPER(About!$B$1),'NREL Scaling Data'!$E:$E,Calculations!$M140,'NREL Scaling Data'!$A:$A,W$3,'NREL Scaling Data'!$C:$C,Calculations!$L140,'NREL Scaling Data'!$D:$D,Calculations!$N140) + 1) * W140,0)</f>
        <v>0</v>
      </c>
      <c r="Y140" s="45">
        <f>IFERROR(((SUMIFS('NREL Scaling Data'!$F:$F,'NREL Scaling Data'!$B:$B,UPPER(About!$B$1),'NREL Scaling Data'!$E:$E,Calculations!$M140,'NREL Scaling Data'!$A:$A,Y$3,'NREL Scaling Data'!$C:$C,Calculations!$L140,'NREL Scaling Data'!$D:$D,Calculations!$N140)-SUMIFS('NREL Scaling Data'!$F:$F,'NREL Scaling Data'!$B:$B,UPPER(About!$B$1),'NREL Scaling Data'!$E:$E,Calculations!$M140,'NREL Scaling Data'!$A:$A,X$3,'NREL Scaling Data'!$C:$C,Calculations!$L140,'NREL Scaling Data'!$D:$D,Calculations!$N140))/SUMIFS('NREL Scaling Data'!$F:$F,'NREL Scaling Data'!$B:$B,UPPER(About!$B$1),'NREL Scaling Data'!$E:$E,Calculations!$M140,'NREL Scaling Data'!$A:$A,X$3,'NREL Scaling Data'!$C:$C,Calculations!$L140,'NREL Scaling Data'!$D:$D,Calculations!$N140) + 1) * X140,0)</f>
        <v>0</v>
      </c>
      <c r="Z140" s="45">
        <f>IFERROR(((SUMIFS('NREL Scaling Data'!$F:$F,'NREL Scaling Data'!$B:$B,UPPER(About!$B$1),'NREL Scaling Data'!$E:$E,Calculations!$M140,'NREL Scaling Data'!$A:$A,Z$3,'NREL Scaling Data'!$C:$C,Calculations!$L140,'NREL Scaling Data'!$D:$D,Calculations!$N140)-SUMIFS('NREL Scaling Data'!$F:$F,'NREL Scaling Data'!$B:$B,UPPER(About!$B$1),'NREL Scaling Data'!$E:$E,Calculations!$M140,'NREL Scaling Data'!$A:$A,Y$3,'NREL Scaling Data'!$C:$C,Calculations!$L140,'NREL Scaling Data'!$D:$D,Calculations!$N140))/SUMIFS('NREL Scaling Data'!$F:$F,'NREL Scaling Data'!$B:$B,UPPER(About!$B$1),'NREL Scaling Data'!$E:$E,Calculations!$M140,'NREL Scaling Data'!$A:$A,Y$3,'NREL Scaling Data'!$C:$C,Calculations!$L140,'NREL Scaling Data'!$D:$D,Calculations!$N140) + 1) * Y140,0)</f>
        <v>0</v>
      </c>
      <c r="AA140" s="45">
        <f>IFERROR(((SUMIFS('NREL Scaling Data'!$F:$F,'NREL Scaling Data'!$B:$B,UPPER(About!$B$1),'NREL Scaling Data'!$E:$E,Calculations!$M140,'NREL Scaling Data'!$A:$A,AA$3,'NREL Scaling Data'!$C:$C,Calculations!$L140,'NREL Scaling Data'!$D:$D,Calculations!$N140)-SUMIFS('NREL Scaling Data'!$F:$F,'NREL Scaling Data'!$B:$B,UPPER(About!$B$1),'NREL Scaling Data'!$E:$E,Calculations!$M140,'NREL Scaling Data'!$A:$A,Z$3,'NREL Scaling Data'!$C:$C,Calculations!$L140,'NREL Scaling Data'!$D:$D,Calculations!$N140))/SUMIFS('NREL Scaling Data'!$F:$F,'NREL Scaling Data'!$B:$B,UPPER(About!$B$1),'NREL Scaling Data'!$E:$E,Calculations!$M140,'NREL Scaling Data'!$A:$A,Z$3,'NREL Scaling Data'!$C:$C,Calculations!$L140,'NREL Scaling Data'!$D:$D,Calculations!$N140) + 1) * Z140,0)</f>
        <v>0</v>
      </c>
      <c r="AB140" s="45">
        <f>IFERROR(((SUMIFS('NREL Scaling Data'!$F:$F,'NREL Scaling Data'!$B:$B,UPPER(About!$B$1),'NREL Scaling Data'!$E:$E,Calculations!$M140,'NREL Scaling Data'!$A:$A,AB$3,'NREL Scaling Data'!$C:$C,Calculations!$L140,'NREL Scaling Data'!$D:$D,Calculations!$N140)-SUMIFS('NREL Scaling Data'!$F:$F,'NREL Scaling Data'!$B:$B,UPPER(About!$B$1),'NREL Scaling Data'!$E:$E,Calculations!$M140,'NREL Scaling Data'!$A:$A,AA$3,'NREL Scaling Data'!$C:$C,Calculations!$L140,'NREL Scaling Data'!$D:$D,Calculations!$N140))/SUMIFS('NREL Scaling Data'!$F:$F,'NREL Scaling Data'!$B:$B,UPPER(About!$B$1),'NREL Scaling Data'!$E:$E,Calculations!$M140,'NREL Scaling Data'!$A:$A,AA$3,'NREL Scaling Data'!$C:$C,Calculations!$L140,'NREL Scaling Data'!$D:$D,Calculations!$N140) + 1) * AA140,0)</f>
        <v>0</v>
      </c>
      <c r="AC140" s="45">
        <f>IFERROR(((SUMIFS('NREL Scaling Data'!$F:$F,'NREL Scaling Data'!$B:$B,UPPER(About!$B$1),'NREL Scaling Data'!$E:$E,Calculations!$M140,'NREL Scaling Data'!$A:$A,AC$3,'NREL Scaling Data'!$C:$C,Calculations!$L140,'NREL Scaling Data'!$D:$D,Calculations!$N140)-SUMIFS('NREL Scaling Data'!$F:$F,'NREL Scaling Data'!$B:$B,UPPER(About!$B$1),'NREL Scaling Data'!$E:$E,Calculations!$M140,'NREL Scaling Data'!$A:$A,AB$3,'NREL Scaling Data'!$C:$C,Calculations!$L140,'NREL Scaling Data'!$D:$D,Calculations!$N140))/SUMIFS('NREL Scaling Data'!$F:$F,'NREL Scaling Data'!$B:$B,UPPER(About!$B$1),'NREL Scaling Data'!$E:$E,Calculations!$M140,'NREL Scaling Data'!$A:$A,AB$3,'NREL Scaling Data'!$C:$C,Calculations!$L140,'NREL Scaling Data'!$D:$D,Calculations!$N140) + 1) * AB140,0)</f>
        <v>0</v>
      </c>
      <c r="AD140" s="45">
        <f>IFERROR(((SUMIFS('NREL Scaling Data'!$F:$F,'NREL Scaling Data'!$B:$B,UPPER(About!$B$1),'NREL Scaling Data'!$E:$E,Calculations!$M140,'NREL Scaling Data'!$A:$A,AD$3,'NREL Scaling Data'!$C:$C,Calculations!$L140,'NREL Scaling Data'!$D:$D,Calculations!$N140)-SUMIFS('NREL Scaling Data'!$F:$F,'NREL Scaling Data'!$B:$B,UPPER(About!$B$1),'NREL Scaling Data'!$E:$E,Calculations!$M140,'NREL Scaling Data'!$A:$A,AC$3,'NREL Scaling Data'!$C:$C,Calculations!$L140,'NREL Scaling Data'!$D:$D,Calculations!$N140))/SUMIFS('NREL Scaling Data'!$F:$F,'NREL Scaling Data'!$B:$B,UPPER(About!$B$1),'NREL Scaling Data'!$E:$E,Calculations!$M140,'NREL Scaling Data'!$A:$A,AC$3,'NREL Scaling Data'!$C:$C,Calculations!$L140,'NREL Scaling Data'!$D:$D,Calculations!$N140) + 1) * AC140,0)</f>
        <v>0</v>
      </c>
      <c r="AE140" s="45">
        <f>IFERROR(((SUMIFS('NREL Scaling Data'!$F:$F,'NREL Scaling Data'!$B:$B,UPPER(About!$B$1),'NREL Scaling Data'!$E:$E,Calculations!$M140,'NREL Scaling Data'!$A:$A,AE$3,'NREL Scaling Data'!$C:$C,Calculations!$L140,'NREL Scaling Data'!$D:$D,Calculations!$N140)-SUMIFS('NREL Scaling Data'!$F:$F,'NREL Scaling Data'!$B:$B,UPPER(About!$B$1),'NREL Scaling Data'!$E:$E,Calculations!$M140,'NREL Scaling Data'!$A:$A,AD$3,'NREL Scaling Data'!$C:$C,Calculations!$L140,'NREL Scaling Data'!$D:$D,Calculations!$N140))/SUMIFS('NREL Scaling Data'!$F:$F,'NREL Scaling Data'!$B:$B,UPPER(About!$B$1),'NREL Scaling Data'!$E:$E,Calculations!$M140,'NREL Scaling Data'!$A:$A,AD$3,'NREL Scaling Data'!$C:$C,Calculations!$L140,'NREL Scaling Data'!$D:$D,Calculations!$N140) + 1) * AD140,0)</f>
        <v>0</v>
      </c>
      <c r="AF140" s="45">
        <f>IFERROR(((SUMIFS('NREL Scaling Data'!$F:$F,'NREL Scaling Data'!$B:$B,UPPER(About!$B$1),'NREL Scaling Data'!$E:$E,Calculations!$M140,'NREL Scaling Data'!$A:$A,AF$3,'NREL Scaling Data'!$C:$C,Calculations!$L140,'NREL Scaling Data'!$D:$D,Calculations!$N140)-SUMIFS('NREL Scaling Data'!$F:$F,'NREL Scaling Data'!$B:$B,UPPER(About!$B$1),'NREL Scaling Data'!$E:$E,Calculations!$M140,'NREL Scaling Data'!$A:$A,AE$3,'NREL Scaling Data'!$C:$C,Calculations!$L140,'NREL Scaling Data'!$D:$D,Calculations!$N140))/SUMIFS('NREL Scaling Data'!$F:$F,'NREL Scaling Data'!$B:$B,UPPER(About!$B$1),'NREL Scaling Data'!$E:$E,Calculations!$M140,'NREL Scaling Data'!$A:$A,AE$3,'NREL Scaling Data'!$C:$C,Calculations!$L140,'NREL Scaling Data'!$D:$D,Calculations!$N140) + 1) * AE140,0)</f>
        <v>0</v>
      </c>
      <c r="AG140" s="45">
        <f>IFERROR(((SUMIFS('NREL Scaling Data'!$F:$F,'NREL Scaling Data'!$B:$B,UPPER(About!$B$1),'NREL Scaling Data'!$E:$E,Calculations!$M140,'NREL Scaling Data'!$A:$A,AG$3,'NREL Scaling Data'!$C:$C,Calculations!$L140,'NREL Scaling Data'!$D:$D,Calculations!$N140)-SUMIFS('NREL Scaling Data'!$F:$F,'NREL Scaling Data'!$B:$B,UPPER(About!$B$1),'NREL Scaling Data'!$E:$E,Calculations!$M140,'NREL Scaling Data'!$A:$A,AF$3,'NREL Scaling Data'!$C:$C,Calculations!$L140,'NREL Scaling Data'!$D:$D,Calculations!$N140))/SUMIFS('NREL Scaling Data'!$F:$F,'NREL Scaling Data'!$B:$B,UPPER(About!$B$1),'NREL Scaling Data'!$E:$E,Calculations!$M140,'NREL Scaling Data'!$A:$A,AF$3,'NREL Scaling Data'!$C:$C,Calculations!$L140,'NREL Scaling Data'!$D:$D,Calculations!$N140) + 1) * AF140,0)</f>
        <v>0</v>
      </c>
      <c r="AH140" s="45">
        <f>IFERROR(((SUMIFS('NREL Scaling Data'!$F:$F,'NREL Scaling Data'!$B:$B,UPPER(About!$B$1),'NREL Scaling Data'!$E:$E,Calculations!$M140,'NREL Scaling Data'!$A:$A,AH$3,'NREL Scaling Data'!$C:$C,Calculations!$L140,'NREL Scaling Data'!$D:$D,Calculations!$N140)-SUMIFS('NREL Scaling Data'!$F:$F,'NREL Scaling Data'!$B:$B,UPPER(About!$B$1),'NREL Scaling Data'!$E:$E,Calculations!$M140,'NREL Scaling Data'!$A:$A,AG$3,'NREL Scaling Data'!$C:$C,Calculations!$L140,'NREL Scaling Data'!$D:$D,Calculations!$N140))/SUMIFS('NREL Scaling Data'!$F:$F,'NREL Scaling Data'!$B:$B,UPPER(About!$B$1),'NREL Scaling Data'!$E:$E,Calculations!$M140,'NREL Scaling Data'!$A:$A,AG$3,'NREL Scaling Data'!$C:$C,Calculations!$L140,'NREL Scaling Data'!$D:$D,Calculations!$N140) + 1) * AG140,0)</f>
        <v>0</v>
      </c>
      <c r="AI140" s="45">
        <f>IFERROR(((SUMIFS('NREL Scaling Data'!$F:$F,'NREL Scaling Data'!$B:$B,UPPER(About!$B$1),'NREL Scaling Data'!$E:$E,Calculations!$M140,'NREL Scaling Data'!$A:$A,AI$3,'NREL Scaling Data'!$C:$C,Calculations!$L140,'NREL Scaling Data'!$D:$D,Calculations!$N140)-SUMIFS('NREL Scaling Data'!$F:$F,'NREL Scaling Data'!$B:$B,UPPER(About!$B$1),'NREL Scaling Data'!$E:$E,Calculations!$M140,'NREL Scaling Data'!$A:$A,AH$3,'NREL Scaling Data'!$C:$C,Calculations!$L140,'NREL Scaling Data'!$D:$D,Calculations!$N140))/SUMIFS('NREL Scaling Data'!$F:$F,'NREL Scaling Data'!$B:$B,UPPER(About!$B$1),'NREL Scaling Data'!$E:$E,Calculations!$M140,'NREL Scaling Data'!$A:$A,AH$3,'NREL Scaling Data'!$C:$C,Calculations!$L140,'NREL Scaling Data'!$D:$D,Calculations!$N140) + 1) * AH140,0)</f>
        <v>0</v>
      </c>
      <c r="AJ140" s="45">
        <f>IFERROR(((SUMIFS('NREL Scaling Data'!$F:$F,'NREL Scaling Data'!$B:$B,UPPER(About!$B$1),'NREL Scaling Data'!$E:$E,Calculations!$M140,'NREL Scaling Data'!$A:$A,AJ$3,'NREL Scaling Data'!$C:$C,Calculations!$L140,'NREL Scaling Data'!$D:$D,Calculations!$N140)-SUMIFS('NREL Scaling Data'!$F:$F,'NREL Scaling Data'!$B:$B,UPPER(About!$B$1),'NREL Scaling Data'!$E:$E,Calculations!$M140,'NREL Scaling Data'!$A:$A,AI$3,'NREL Scaling Data'!$C:$C,Calculations!$L140,'NREL Scaling Data'!$D:$D,Calculations!$N140))/SUMIFS('NREL Scaling Data'!$F:$F,'NREL Scaling Data'!$B:$B,UPPER(About!$B$1),'NREL Scaling Data'!$E:$E,Calculations!$M140,'NREL Scaling Data'!$A:$A,AI$3,'NREL Scaling Data'!$C:$C,Calculations!$L140,'NREL Scaling Data'!$D:$D,Calculations!$N140) + 1) * AI140,0)</f>
        <v>0</v>
      </c>
      <c r="AK140" s="45">
        <f>IFERROR(((SUMIFS('NREL Scaling Data'!$F:$F,'NREL Scaling Data'!$B:$B,UPPER(About!$B$1),'NREL Scaling Data'!$E:$E,Calculations!$M140,'NREL Scaling Data'!$A:$A,AK$3,'NREL Scaling Data'!$C:$C,Calculations!$L140,'NREL Scaling Data'!$D:$D,Calculations!$N140)-SUMIFS('NREL Scaling Data'!$F:$F,'NREL Scaling Data'!$B:$B,UPPER(About!$B$1),'NREL Scaling Data'!$E:$E,Calculations!$M140,'NREL Scaling Data'!$A:$A,AJ$3,'NREL Scaling Data'!$C:$C,Calculations!$L140,'NREL Scaling Data'!$D:$D,Calculations!$N140))/SUMIFS('NREL Scaling Data'!$F:$F,'NREL Scaling Data'!$B:$B,UPPER(About!$B$1),'NREL Scaling Data'!$E:$E,Calculations!$M140,'NREL Scaling Data'!$A:$A,AJ$3,'NREL Scaling Data'!$C:$C,Calculations!$L140,'NREL Scaling Data'!$D:$D,Calculations!$N140) + 1) * AJ140,0)</f>
        <v>0</v>
      </c>
      <c r="AL140" s="45">
        <f>IFERROR(((SUMIFS('NREL Scaling Data'!$F:$F,'NREL Scaling Data'!$B:$B,UPPER(About!$B$1),'NREL Scaling Data'!$E:$E,Calculations!$M140,'NREL Scaling Data'!$A:$A,AL$3,'NREL Scaling Data'!$C:$C,Calculations!$L140,'NREL Scaling Data'!$D:$D,Calculations!$N140)-SUMIFS('NREL Scaling Data'!$F:$F,'NREL Scaling Data'!$B:$B,UPPER(About!$B$1),'NREL Scaling Data'!$E:$E,Calculations!$M140,'NREL Scaling Data'!$A:$A,AK$3,'NREL Scaling Data'!$C:$C,Calculations!$L140,'NREL Scaling Data'!$D:$D,Calculations!$N140))/SUMIFS('NREL Scaling Data'!$F:$F,'NREL Scaling Data'!$B:$B,UPPER(About!$B$1),'NREL Scaling Data'!$E:$E,Calculations!$M140,'NREL Scaling Data'!$A:$A,AK$3,'NREL Scaling Data'!$C:$C,Calculations!$L140,'NREL Scaling Data'!$D:$D,Calculations!$N140) + 1) * AK140,0)</f>
        <v>0</v>
      </c>
      <c r="AM140" s="45">
        <f>IFERROR(((SUMIFS('NREL Scaling Data'!$F:$F,'NREL Scaling Data'!$B:$B,UPPER(About!$B$1),'NREL Scaling Data'!$E:$E,Calculations!$M140,'NREL Scaling Data'!$A:$A,AM$3,'NREL Scaling Data'!$C:$C,Calculations!$L140,'NREL Scaling Data'!$D:$D,Calculations!$N140)-SUMIFS('NREL Scaling Data'!$F:$F,'NREL Scaling Data'!$B:$B,UPPER(About!$B$1),'NREL Scaling Data'!$E:$E,Calculations!$M140,'NREL Scaling Data'!$A:$A,AL$3,'NREL Scaling Data'!$C:$C,Calculations!$L140,'NREL Scaling Data'!$D:$D,Calculations!$N140))/SUMIFS('NREL Scaling Data'!$F:$F,'NREL Scaling Data'!$B:$B,UPPER(About!$B$1),'NREL Scaling Data'!$E:$E,Calculations!$M140,'NREL Scaling Data'!$A:$A,AL$3,'NREL Scaling Data'!$C:$C,Calculations!$L140,'NREL Scaling Data'!$D:$D,Calculations!$N140) + 1) * AL140,0)</f>
        <v>0</v>
      </c>
      <c r="AN140" s="45">
        <f>IFERROR(((SUMIFS('NREL Scaling Data'!$F:$F,'NREL Scaling Data'!$B:$B,UPPER(About!$B$1),'NREL Scaling Data'!$E:$E,Calculations!$M140,'NREL Scaling Data'!$A:$A,AN$3,'NREL Scaling Data'!$C:$C,Calculations!$L140,'NREL Scaling Data'!$D:$D,Calculations!$N140)-SUMIFS('NREL Scaling Data'!$F:$F,'NREL Scaling Data'!$B:$B,UPPER(About!$B$1),'NREL Scaling Data'!$E:$E,Calculations!$M140,'NREL Scaling Data'!$A:$A,AM$3,'NREL Scaling Data'!$C:$C,Calculations!$L140,'NREL Scaling Data'!$D:$D,Calculations!$N140))/SUMIFS('NREL Scaling Data'!$F:$F,'NREL Scaling Data'!$B:$B,UPPER(About!$B$1),'NREL Scaling Data'!$E:$E,Calculations!$M140,'NREL Scaling Data'!$A:$A,AM$3,'NREL Scaling Data'!$C:$C,Calculations!$L140,'NREL Scaling Data'!$D:$D,Calculations!$N140) + 1) * AM140,0)</f>
        <v>0</v>
      </c>
      <c r="AO140" s="45">
        <f>IFERROR(((SUMIFS('NREL Scaling Data'!$F:$F,'NREL Scaling Data'!$B:$B,UPPER(About!$B$1),'NREL Scaling Data'!$E:$E,Calculations!$M140,'NREL Scaling Data'!$A:$A,AO$3,'NREL Scaling Data'!$C:$C,Calculations!$L140,'NREL Scaling Data'!$D:$D,Calculations!$N140)-SUMIFS('NREL Scaling Data'!$F:$F,'NREL Scaling Data'!$B:$B,UPPER(About!$B$1),'NREL Scaling Data'!$E:$E,Calculations!$M140,'NREL Scaling Data'!$A:$A,AN$3,'NREL Scaling Data'!$C:$C,Calculations!$L140,'NREL Scaling Data'!$D:$D,Calculations!$N140))/SUMIFS('NREL Scaling Data'!$F:$F,'NREL Scaling Data'!$B:$B,UPPER(About!$B$1),'NREL Scaling Data'!$E:$E,Calculations!$M140,'NREL Scaling Data'!$A:$A,AN$3,'NREL Scaling Data'!$C:$C,Calculations!$L140,'NREL Scaling Data'!$D:$D,Calculations!$N140) + 1) * AN140,0)</f>
        <v>0</v>
      </c>
      <c r="AP140" s="45">
        <f>IFERROR(((SUMIFS('NREL Scaling Data'!$F:$F,'NREL Scaling Data'!$B:$B,UPPER(About!$B$1),'NREL Scaling Data'!$E:$E,Calculations!$M140,'NREL Scaling Data'!$A:$A,AP$3,'NREL Scaling Data'!$C:$C,Calculations!$L140,'NREL Scaling Data'!$D:$D,Calculations!$N140)-SUMIFS('NREL Scaling Data'!$F:$F,'NREL Scaling Data'!$B:$B,UPPER(About!$B$1),'NREL Scaling Data'!$E:$E,Calculations!$M140,'NREL Scaling Data'!$A:$A,AO$3,'NREL Scaling Data'!$C:$C,Calculations!$L140,'NREL Scaling Data'!$D:$D,Calculations!$N140))/SUMIFS('NREL Scaling Data'!$F:$F,'NREL Scaling Data'!$B:$B,UPPER(About!$B$1),'NREL Scaling Data'!$E:$E,Calculations!$M140,'NREL Scaling Data'!$A:$A,AO$3,'NREL Scaling Data'!$C:$C,Calculations!$L140,'NREL Scaling Data'!$D:$D,Calculations!$N140) + 1) * AO140,0)</f>
        <v>0</v>
      </c>
      <c r="AQ140" s="45">
        <f>IFERROR(((SUMIFS('NREL Scaling Data'!$F:$F,'NREL Scaling Data'!$B:$B,UPPER(About!$B$1),'NREL Scaling Data'!$E:$E,Calculations!$M140,'NREL Scaling Data'!$A:$A,AQ$3,'NREL Scaling Data'!$C:$C,Calculations!$L140,'NREL Scaling Data'!$D:$D,Calculations!$N140)-SUMIFS('NREL Scaling Data'!$F:$F,'NREL Scaling Data'!$B:$B,UPPER(About!$B$1),'NREL Scaling Data'!$E:$E,Calculations!$M140,'NREL Scaling Data'!$A:$A,AP$3,'NREL Scaling Data'!$C:$C,Calculations!$L140,'NREL Scaling Data'!$D:$D,Calculations!$N140))/SUMIFS('NREL Scaling Data'!$F:$F,'NREL Scaling Data'!$B:$B,UPPER(About!$B$1),'NREL Scaling Data'!$E:$E,Calculations!$M140,'NREL Scaling Data'!$A:$A,AP$3,'NREL Scaling Data'!$C:$C,Calculations!$L140,'NREL Scaling Data'!$D:$D,Calculations!$N140) + 1) * AP140,0)</f>
        <v>0</v>
      </c>
      <c r="AR140" s="45">
        <f>IFERROR(((SUMIFS('NREL Scaling Data'!$F:$F,'NREL Scaling Data'!$B:$B,UPPER(About!$B$1),'NREL Scaling Data'!$E:$E,Calculations!$M140,'NREL Scaling Data'!$A:$A,AR$3,'NREL Scaling Data'!$C:$C,Calculations!$L140,'NREL Scaling Data'!$D:$D,Calculations!$N140)-SUMIFS('NREL Scaling Data'!$F:$F,'NREL Scaling Data'!$B:$B,UPPER(About!$B$1),'NREL Scaling Data'!$E:$E,Calculations!$M140,'NREL Scaling Data'!$A:$A,AQ$3,'NREL Scaling Data'!$C:$C,Calculations!$L140,'NREL Scaling Data'!$D:$D,Calculations!$N140))/SUMIFS('NREL Scaling Data'!$F:$F,'NREL Scaling Data'!$B:$B,UPPER(About!$B$1),'NREL Scaling Data'!$E:$E,Calculations!$M140,'NREL Scaling Data'!$A:$A,AQ$3,'NREL Scaling Data'!$C:$C,Calculations!$L140,'NREL Scaling Data'!$D:$D,Calculations!$N140) + 1) * AQ140,0)</f>
        <v>0</v>
      </c>
      <c r="AS140" s="45">
        <f>IFERROR(((SUMIFS('NREL Scaling Data'!$F:$F,'NREL Scaling Data'!$B:$B,UPPER(About!$B$1),'NREL Scaling Data'!$E:$E,Calculations!$M140,'NREL Scaling Data'!$A:$A,AS$3,'NREL Scaling Data'!$C:$C,Calculations!$L140,'NREL Scaling Data'!$D:$D,Calculations!$N140)-SUMIFS('NREL Scaling Data'!$F:$F,'NREL Scaling Data'!$B:$B,UPPER(About!$B$1),'NREL Scaling Data'!$E:$E,Calculations!$M140,'NREL Scaling Data'!$A:$A,AR$3,'NREL Scaling Data'!$C:$C,Calculations!$L140,'NREL Scaling Data'!$D:$D,Calculations!$N140))/SUMIFS('NREL Scaling Data'!$F:$F,'NREL Scaling Data'!$B:$B,UPPER(About!$B$1),'NREL Scaling Data'!$E:$E,Calculations!$M140,'NREL Scaling Data'!$A:$A,AR$3,'NREL Scaling Data'!$C:$C,Calculations!$L140,'NREL Scaling Data'!$D:$D,Calculations!$N140) + 1) * AR140,0)</f>
        <v>0</v>
      </c>
      <c r="AT140" s="45">
        <f>IFERROR(((SUMIFS('NREL Scaling Data'!$F:$F,'NREL Scaling Data'!$B:$B,UPPER(About!$B$1),'NREL Scaling Data'!$E:$E,Calculations!$M140,'NREL Scaling Data'!$A:$A,AT$3,'NREL Scaling Data'!$C:$C,Calculations!$L140,'NREL Scaling Data'!$D:$D,Calculations!$N140)-SUMIFS('NREL Scaling Data'!$F:$F,'NREL Scaling Data'!$B:$B,UPPER(About!$B$1),'NREL Scaling Data'!$E:$E,Calculations!$M140,'NREL Scaling Data'!$A:$A,AS$3,'NREL Scaling Data'!$C:$C,Calculations!$L140,'NREL Scaling Data'!$D:$D,Calculations!$N140))/SUMIFS('NREL Scaling Data'!$F:$F,'NREL Scaling Data'!$B:$B,UPPER(About!$B$1),'NREL Scaling Data'!$E:$E,Calculations!$M140,'NREL Scaling Data'!$A:$A,AS$3,'NREL Scaling Data'!$C:$C,Calculations!$L140,'NREL Scaling Data'!$D:$D,Calculations!$N140) + 1) * AS140,0)</f>
        <v>0</v>
      </c>
    </row>
    <row r="141" spans="1:46">
      <c r="I141" s="12" t="s">
        <v>1086</v>
      </c>
      <c r="J141" s="209">
        <v>1</v>
      </c>
      <c r="K141" s="12">
        <v>1</v>
      </c>
      <c r="L141" s="12" t="s">
        <v>1013</v>
      </c>
      <c r="M141" s="12" t="s">
        <v>1015</v>
      </c>
      <c r="N141" s="1" t="s">
        <v>1079</v>
      </c>
      <c r="O141" s="7">
        <f t="shared" si="29"/>
        <v>0</v>
      </c>
      <c r="P141" s="7">
        <f t="shared" si="30"/>
        <v>0</v>
      </c>
      <c r="Q141" s="45">
        <f>SUMIFS('SEDS 2021'!$F$23:$F$40,'SEDS 2021'!E$23:E$40,Calculations!L141,'SEDS 2021'!D$23:D$40,Calculations!N141)*J141*K141</f>
        <v>0</v>
      </c>
      <c r="R141" s="45">
        <f>IFERROR(((SUMIFS('NREL Scaling Data'!$F:$F,'NREL Scaling Data'!$B:$B,UPPER(About!$B$1),'NREL Scaling Data'!$E:$E,Calculations!$M141,'NREL Scaling Data'!$A:$A,R$3,'NREL Scaling Data'!$C:$C,Calculations!$L141,'NREL Scaling Data'!$D:$D,Calculations!$N141)-SUMIFS('NREL Scaling Data'!$F:$F,'NREL Scaling Data'!$B:$B,UPPER(About!$B$1),'NREL Scaling Data'!$E:$E,Calculations!$M141,'NREL Scaling Data'!$A:$A,Q$3,'NREL Scaling Data'!$C:$C,Calculations!$L141,'NREL Scaling Data'!$D:$D,Calculations!$N141))/SUMIFS('NREL Scaling Data'!$F:$F,'NREL Scaling Data'!$B:$B,UPPER(About!$B$1),'NREL Scaling Data'!$E:$E,Calculations!$M141,'NREL Scaling Data'!$A:$A,Q$3,'NREL Scaling Data'!$C:$C,Calculations!$L141,'NREL Scaling Data'!$D:$D,Calculations!$N141) + 1) * Q141,0)</f>
        <v>0</v>
      </c>
      <c r="S141" s="45">
        <f>IFERROR(((SUMIFS('NREL Scaling Data'!$F:$F,'NREL Scaling Data'!$B:$B,UPPER(About!$B$1),'NREL Scaling Data'!$E:$E,Calculations!$M141,'NREL Scaling Data'!$A:$A,S$3,'NREL Scaling Data'!$C:$C,Calculations!$L141,'NREL Scaling Data'!$D:$D,Calculations!$N141)-SUMIFS('NREL Scaling Data'!$F:$F,'NREL Scaling Data'!$B:$B,UPPER(About!$B$1),'NREL Scaling Data'!$E:$E,Calculations!$M141,'NREL Scaling Data'!$A:$A,R$3,'NREL Scaling Data'!$C:$C,Calculations!$L141,'NREL Scaling Data'!$D:$D,Calculations!$N141))/SUMIFS('NREL Scaling Data'!$F:$F,'NREL Scaling Data'!$B:$B,UPPER(About!$B$1),'NREL Scaling Data'!$E:$E,Calculations!$M141,'NREL Scaling Data'!$A:$A,R$3,'NREL Scaling Data'!$C:$C,Calculations!$L141,'NREL Scaling Data'!$D:$D,Calculations!$N141) + 1) * R141,0)</f>
        <v>0</v>
      </c>
      <c r="T141" s="45">
        <f>IFERROR(((SUMIFS('NREL Scaling Data'!$F:$F,'NREL Scaling Data'!$B:$B,UPPER(About!$B$1),'NREL Scaling Data'!$E:$E,Calculations!$M141,'NREL Scaling Data'!$A:$A,T$3,'NREL Scaling Data'!$C:$C,Calculations!$L141,'NREL Scaling Data'!$D:$D,Calculations!$N141)-SUMIFS('NREL Scaling Data'!$F:$F,'NREL Scaling Data'!$B:$B,UPPER(About!$B$1),'NREL Scaling Data'!$E:$E,Calculations!$M141,'NREL Scaling Data'!$A:$A,S$3,'NREL Scaling Data'!$C:$C,Calculations!$L141,'NREL Scaling Data'!$D:$D,Calculations!$N141))/SUMIFS('NREL Scaling Data'!$F:$F,'NREL Scaling Data'!$B:$B,UPPER(About!$B$1),'NREL Scaling Data'!$E:$E,Calculations!$M141,'NREL Scaling Data'!$A:$A,S$3,'NREL Scaling Data'!$C:$C,Calculations!$L141,'NREL Scaling Data'!$D:$D,Calculations!$N141) + 1) * S141,0)</f>
        <v>0</v>
      </c>
      <c r="U141" s="45">
        <f>IFERROR(((SUMIFS('NREL Scaling Data'!$F:$F,'NREL Scaling Data'!$B:$B,UPPER(About!$B$1),'NREL Scaling Data'!$E:$E,Calculations!$M141,'NREL Scaling Data'!$A:$A,U$3,'NREL Scaling Data'!$C:$C,Calculations!$L141,'NREL Scaling Data'!$D:$D,Calculations!$N141)-SUMIFS('NREL Scaling Data'!$F:$F,'NREL Scaling Data'!$B:$B,UPPER(About!$B$1),'NREL Scaling Data'!$E:$E,Calculations!$M141,'NREL Scaling Data'!$A:$A,T$3,'NREL Scaling Data'!$C:$C,Calculations!$L141,'NREL Scaling Data'!$D:$D,Calculations!$N141))/SUMIFS('NREL Scaling Data'!$F:$F,'NREL Scaling Data'!$B:$B,UPPER(About!$B$1),'NREL Scaling Data'!$E:$E,Calculations!$M141,'NREL Scaling Data'!$A:$A,T$3,'NREL Scaling Data'!$C:$C,Calculations!$L141,'NREL Scaling Data'!$D:$D,Calculations!$N141) + 1) * T141,0)</f>
        <v>0</v>
      </c>
      <c r="V141" s="45">
        <f>IFERROR(((SUMIFS('NREL Scaling Data'!$F:$F,'NREL Scaling Data'!$B:$B,UPPER(About!$B$1),'NREL Scaling Data'!$E:$E,Calculations!$M141,'NREL Scaling Data'!$A:$A,V$3,'NREL Scaling Data'!$C:$C,Calculations!$L141,'NREL Scaling Data'!$D:$D,Calculations!$N141)-SUMIFS('NREL Scaling Data'!$F:$F,'NREL Scaling Data'!$B:$B,UPPER(About!$B$1),'NREL Scaling Data'!$E:$E,Calculations!$M141,'NREL Scaling Data'!$A:$A,U$3,'NREL Scaling Data'!$C:$C,Calculations!$L141,'NREL Scaling Data'!$D:$D,Calculations!$N141))/SUMIFS('NREL Scaling Data'!$F:$F,'NREL Scaling Data'!$B:$B,UPPER(About!$B$1),'NREL Scaling Data'!$E:$E,Calculations!$M141,'NREL Scaling Data'!$A:$A,U$3,'NREL Scaling Data'!$C:$C,Calculations!$L141,'NREL Scaling Data'!$D:$D,Calculations!$N141) + 1) * U141,0)</f>
        <v>0</v>
      </c>
      <c r="W141" s="45">
        <f>IFERROR(((SUMIFS('NREL Scaling Data'!$F:$F,'NREL Scaling Data'!$B:$B,UPPER(About!$B$1),'NREL Scaling Data'!$E:$E,Calculations!$M141,'NREL Scaling Data'!$A:$A,W$3,'NREL Scaling Data'!$C:$C,Calculations!$L141,'NREL Scaling Data'!$D:$D,Calculations!$N141)-SUMIFS('NREL Scaling Data'!$F:$F,'NREL Scaling Data'!$B:$B,UPPER(About!$B$1),'NREL Scaling Data'!$E:$E,Calculations!$M141,'NREL Scaling Data'!$A:$A,V$3,'NREL Scaling Data'!$C:$C,Calculations!$L141,'NREL Scaling Data'!$D:$D,Calculations!$N141))/SUMIFS('NREL Scaling Data'!$F:$F,'NREL Scaling Data'!$B:$B,UPPER(About!$B$1),'NREL Scaling Data'!$E:$E,Calculations!$M141,'NREL Scaling Data'!$A:$A,V$3,'NREL Scaling Data'!$C:$C,Calculations!$L141,'NREL Scaling Data'!$D:$D,Calculations!$N141) + 1) * V141,0)</f>
        <v>0</v>
      </c>
      <c r="X141" s="45">
        <f>IFERROR(((SUMIFS('NREL Scaling Data'!$F:$F,'NREL Scaling Data'!$B:$B,UPPER(About!$B$1),'NREL Scaling Data'!$E:$E,Calculations!$M141,'NREL Scaling Data'!$A:$A,X$3,'NREL Scaling Data'!$C:$C,Calculations!$L141,'NREL Scaling Data'!$D:$D,Calculations!$N141)-SUMIFS('NREL Scaling Data'!$F:$F,'NREL Scaling Data'!$B:$B,UPPER(About!$B$1),'NREL Scaling Data'!$E:$E,Calculations!$M141,'NREL Scaling Data'!$A:$A,W$3,'NREL Scaling Data'!$C:$C,Calculations!$L141,'NREL Scaling Data'!$D:$D,Calculations!$N141))/SUMIFS('NREL Scaling Data'!$F:$F,'NREL Scaling Data'!$B:$B,UPPER(About!$B$1),'NREL Scaling Data'!$E:$E,Calculations!$M141,'NREL Scaling Data'!$A:$A,W$3,'NREL Scaling Data'!$C:$C,Calculations!$L141,'NREL Scaling Data'!$D:$D,Calculations!$N141) + 1) * W141,0)</f>
        <v>0</v>
      </c>
      <c r="Y141" s="45">
        <f>IFERROR(((SUMIFS('NREL Scaling Data'!$F:$F,'NREL Scaling Data'!$B:$B,UPPER(About!$B$1),'NREL Scaling Data'!$E:$E,Calculations!$M141,'NREL Scaling Data'!$A:$A,Y$3,'NREL Scaling Data'!$C:$C,Calculations!$L141,'NREL Scaling Data'!$D:$D,Calculations!$N141)-SUMIFS('NREL Scaling Data'!$F:$F,'NREL Scaling Data'!$B:$B,UPPER(About!$B$1),'NREL Scaling Data'!$E:$E,Calculations!$M141,'NREL Scaling Data'!$A:$A,X$3,'NREL Scaling Data'!$C:$C,Calculations!$L141,'NREL Scaling Data'!$D:$D,Calculations!$N141))/SUMIFS('NREL Scaling Data'!$F:$F,'NREL Scaling Data'!$B:$B,UPPER(About!$B$1),'NREL Scaling Data'!$E:$E,Calculations!$M141,'NREL Scaling Data'!$A:$A,X$3,'NREL Scaling Data'!$C:$C,Calculations!$L141,'NREL Scaling Data'!$D:$D,Calculations!$N141) + 1) * X141,0)</f>
        <v>0</v>
      </c>
      <c r="Z141" s="45">
        <f>IFERROR(((SUMIFS('NREL Scaling Data'!$F:$F,'NREL Scaling Data'!$B:$B,UPPER(About!$B$1),'NREL Scaling Data'!$E:$E,Calculations!$M141,'NREL Scaling Data'!$A:$A,Z$3,'NREL Scaling Data'!$C:$C,Calculations!$L141,'NREL Scaling Data'!$D:$D,Calculations!$N141)-SUMIFS('NREL Scaling Data'!$F:$F,'NREL Scaling Data'!$B:$B,UPPER(About!$B$1),'NREL Scaling Data'!$E:$E,Calculations!$M141,'NREL Scaling Data'!$A:$A,Y$3,'NREL Scaling Data'!$C:$C,Calculations!$L141,'NREL Scaling Data'!$D:$D,Calculations!$N141))/SUMIFS('NREL Scaling Data'!$F:$F,'NREL Scaling Data'!$B:$B,UPPER(About!$B$1),'NREL Scaling Data'!$E:$E,Calculations!$M141,'NREL Scaling Data'!$A:$A,Y$3,'NREL Scaling Data'!$C:$C,Calculations!$L141,'NREL Scaling Data'!$D:$D,Calculations!$N141) + 1) * Y141,0)</f>
        <v>0</v>
      </c>
      <c r="AA141" s="45">
        <f>IFERROR(((SUMIFS('NREL Scaling Data'!$F:$F,'NREL Scaling Data'!$B:$B,UPPER(About!$B$1),'NREL Scaling Data'!$E:$E,Calculations!$M141,'NREL Scaling Data'!$A:$A,AA$3,'NREL Scaling Data'!$C:$C,Calculations!$L141,'NREL Scaling Data'!$D:$D,Calculations!$N141)-SUMIFS('NREL Scaling Data'!$F:$F,'NREL Scaling Data'!$B:$B,UPPER(About!$B$1),'NREL Scaling Data'!$E:$E,Calculations!$M141,'NREL Scaling Data'!$A:$A,Z$3,'NREL Scaling Data'!$C:$C,Calculations!$L141,'NREL Scaling Data'!$D:$D,Calculations!$N141))/SUMIFS('NREL Scaling Data'!$F:$F,'NREL Scaling Data'!$B:$B,UPPER(About!$B$1),'NREL Scaling Data'!$E:$E,Calculations!$M141,'NREL Scaling Data'!$A:$A,Z$3,'NREL Scaling Data'!$C:$C,Calculations!$L141,'NREL Scaling Data'!$D:$D,Calculations!$N141) + 1) * Z141,0)</f>
        <v>0</v>
      </c>
      <c r="AB141" s="45">
        <f>IFERROR(((SUMIFS('NREL Scaling Data'!$F:$F,'NREL Scaling Data'!$B:$B,UPPER(About!$B$1),'NREL Scaling Data'!$E:$E,Calculations!$M141,'NREL Scaling Data'!$A:$A,AB$3,'NREL Scaling Data'!$C:$C,Calculations!$L141,'NREL Scaling Data'!$D:$D,Calculations!$N141)-SUMIFS('NREL Scaling Data'!$F:$F,'NREL Scaling Data'!$B:$B,UPPER(About!$B$1),'NREL Scaling Data'!$E:$E,Calculations!$M141,'NREL Scaling Data'!$A:$A,AA$3,'NREL Scaling Data'!$C:$C,Calculations!$L141,'NREL Scaling Data'!$D:$D,Calculations!$N141))/SUMIFS('NREL Scaling Data'!$F:$F,'NREL Scaling Data'!$B:$B,UPPER(About!$B$1),'NREL Scaling Data'!$E:$E,Calculations!$M141,'NREL Scaling Data'!$A:$A,AA$3,'NREL Scaling Data'!$C:$C,Calculations!$L141,'NREL Scaling Data'!$D:$D,Calculations!$N141) + 1) * AA141,0)</f>
        <v>0</v>
      </c>
      <c r="AC141" s="45">
        <f>IFERROR(((SUMIFS('NREL Scaling Data'!$F:$F,'NREL Scaling Data'!$B:$B,UPPER(About!$B$1),'NREL Scaling Data'!$E:$E,Calculations!$M141,'NREL Scaling Data'!$A:$A,AC$3,'NREL Scaling Data'!$C:$C,Calculations!$L141,'NREL Scaling Data'!$D:$D,Calculations!$N141)-SUMIFS('NREL Scaling Data'!$F:$F,'NREL Scaling Data'!$B:$B,UPPER(About!$B$1),'NREL Scaling Data'!$E:$E,Calculations!$M141,'NREL Scaling Data'!$A:$A,AB$3,'NREL Scaling Data'!$C:$C,Calculations!$L141,'NREL Scaling Data'!$D:$D,Calculations!$N141))/SUMIFS('NREL Scaling Data'!$F:$F,'NREL Scaling Data'!$B:$B,UPPER(About!$B$1),'NREL Scaling Data'!$E:$E,Calculations!$M141,'NREL Scaling Data'!$A:$A,AB$3,'NREL Scaling Data'!$C:$C,Calculations!$L141,'NREL Scaling Data'!$D:$D,Calculations!$N141) + 1) * AB141,0)</f>
        <v>0</v>
      </c>
      <c r="AD141" s="45">
        <f>IFERROR(((SUMIFS('NREL Scaling Data'!$F:$F,'NREL Scaling Data'!$B:$B,UPPER(About!$B$1),'NREL Scaling Data'!$E:$E,Calculations!$M141,'NREL Scaling Data'!$A:$A,AD$3,'NREL Scaling Data'!$C:$C,Calculations!$L141,'NREL Scaling Data'!$D:$D,Calculations!$N141)-SUMIFS('NREL Scaling Data'!$F:$F,'NREL Scaling Data'!$B:$B,UPPER(About!$B$1),'NREL Scaling Data'!$E:$E,Calculations!$M141,'NREL Scaling Data'!$A:$A,AC$3,'NREL Scaling Data'!$C:$C,Calculations!$L141,'NREL Scaling Data'!$D:$D,Calculations!$N141))/SUMIFS('NREL Scaling Data'!$F:$F,'NREL Scaling Data'!$B:$B,UPPER(About!$B$1),'NREL Scaling Data'!$E:$E,Calculations!$M141,'NREL Scaling Data'!$A:$A,AC$3,'NREL Scaling Data'!$C:$C,Calculations!$L141,'NREL Scaling Data'!$D:$D,Calculations!$N141) + 1) * AC141,0)</f>
        <v>0</v>
      </c>
      <c r="AE141" s="45">
        <f>IFERROR(((SUMIFS('NREL Scaling Data'!$F:$F,'NREL Scaling Data'!$B:$B,UPPER(About!$B$1),'NREL Scaling Data'!$E:$E,Calculations!$M141,'NREL Scaling Data'!$A:$A,AE$3,'NREL Scaling Data'!$C:$C,Calculations!$L141,'NREL Scaling Data'!$D:$D,Calculations!$N141)-SUMIFS('NREL Scaling Data'!$F:$F,'NREL Scaling Data'!$B:$B,UPPER(About!$B$1),'NREL Scaling Data'!$E:$E,Calculations!$M141,'NREL Scaling Data'!$A:$A,AD$3,'NREL Scaling Data'!$C:$C,Calculations!$L141,'NREL Scaling Data'!$D:$D,Calculations!$N141))/SUMIFS('NREL Scaling Data'!$F:$F,'NREL Scaling Data'!$B:$B,UPPER(About!$B$1),'NREL Scaling Data'!$E:$E,Calculations!$M141,'NREL Scaling Data'!$A:$A,AD$3,'NREL Scaling Data'!$C:$C,Calculations!$L141,'NREL Scaling Data'!$D:$D,Calculations!$N141) + 1) * AD141,0)</f>
        <v>0</v>
      </c>
      <c r="AF141" s="45">
        <f>IFERROR(((SUMIFS('NREL Scaling Data'!$F:$F,'NREL Scaling Data'!$B:$B,UPPER(About!$B$1),'NREL Scaling Data'!$E:$E,Calculations!$M141,'NREL Scaling Data'!$A:$A,AF$3,'NREL Scaling Data'!$C:$C,Calculations!$L141,'NREL Scaling Data'!$D:$D,Calculations!$N141)-SUMIFS('NREL Scaling Data'!$F:$F,'NREL Scaling Data'!$B:$B,UPPER(About!$B$1),'NREL Scaling Data'!$E:$E,Calculations!$M141,'NREL Scaling Data'!$A:$A,AE$3,'NREL Scaling Data'!$C:$C,Calculations!$L141,'NREL Scaling Data'!$D:$D,Calculations!$N141))/SUMIFS('NREL Scaling Data'!$F:$F,'NREL Scaling Data'!$B:$B,UPPER(About!$B$1),'NREL Scaling Data'!$E:$E,Calculations!$M141,'NREL Scaling Data'!$A:$A,AE$3,'NREL Scaling Data'!$C:$C,Calculations!$L141,'NREL Scaling Data'!$D:$D,Calculations!$N141) + 1) * AE141,0)</f>
        <v>0</v>
      </c>
      <c r="AG141" s="45">
        <f>IFERROR(((SUMIFS('NREL Scaling Data'!$F:$F,'NREL Scaling Data'!$B:$B,UPPER(About!$B$1),'NREL Scaling Data'!$E:$E,Calculations!$M141,'NREL Scaling Data'!$A:$A,AG$3,'NREL Scaling Data'!$C:$C,Calculations!$L141,'NREL Scaling Data'!$D:$D,Calculations!$N141)-SUMIFS('NREL Scaling Data'!$F:$F,'NREL Scaling Data'!$B:$B,UPPER(About!$B$1),'NREL Scaling Data'!$E:$E,Calculations!$M141,'NREL Scaling Data'!$A:$A,AF$3,'NREL Scaling Data'!$C:$C,Calculations!$L141,'NREL Scaling Data'!$D:$D,Calculations!$N141))/SUMIFS('NREL Scaling Data'!$F:$F,'NREL Scaling Data'!$B:$B,UPPER(About!$B$1),'NREL Scaling Data'!$E:$E,Calculations!$M141,'NREL Scaling Data'!$A:$A,AF$3,'NREL Scaling Data'!$C:$C,Calculations!$L141,'NREL Scaling Data'!$D:$D,Calculations!$N141) + 1) * AF141,0)</f>
        <v>0</v>
      </c>
      <c r="AH141" s="45">
        <f>IFERROR(((SUMIFS('NREL Scaling Data'!$F:$F,'NREL Scaling Data'!$B:$B,UPPER(About!$B$1),'NREL Scaling Data'!$E:$E,Calculations!$M141,'NREL Scaling Data'!$A:$A,AH$3,'NREL Scaling Data'!$C:$C,Calculations!$L141,'NREL Scaling Data'!$D:$D,Calculations!$N141)-SUMIFS('NREL Scaling Data'!$F:$F,'NREL Scaling Data'!$B:$B,UPPER(About!$B$1),'NREL Scaling Data'!$E:$E,Calculations!$M141,'NREL Scaling Data'!$A:$A,AG$3,'NREL Scaling Data'!$C:$C,Calculations!$L141,'NREL Scaling Data'!$D:$D,Calculations!$N141))/SUMIFS('NREL Scaling Data'!$F:$F,'NREL Scaling Data'!$B:$B,UPPER(About!$B$1),'NREL Scaling Data'!$E:$E,Calculations!$M141,'NREL Scaling Data'!$A:$A,AG$3,'NREL Scaling Data'!$C:$C,Calculations!$L141,'NREL Scaling Data'!$D:$D,Calculations!$N141) + 1) * AG141,0)</f>
        <v>0</v>
      </c>
      <c r="AI141" s="45">
        <f>IFERROR(((SUMIFS('NREL Scaling Data'!$F:$F,'NREL Scaling Data'!$B:$B,UPPER(About!$B$1),'NREL Scaling Data'!$E:$E,Calculations!$M141,'NREL Scaling Data'!$A:$A,AI$3,'NREL Scaling Data'!$C:$C,Calculations!$L141,'NREL Scaling Data'!$D:$D,Calculations!$N141)-SUMIFS('NREL Scaling Data'!$F:$F,'NREL Scaling Data'!$B:$B,UPPER(About!$B$1),'NREL Scaling Data'!$E:$E,Calculations!$M141,'NREL Scaling Data'!$A:$A,AH$3,'NREL Scaling Data'!$C:$C,Calculations!$L141,'NREL Scaling Data'!$D:$D,Calculations!$N141))/SUMIFS('NREL Scaling Data'!$F:$F,'NREL Scaling Data'!$B:$B,UPPER(About!$B$1),'NREL Scaling Data'!$E:$E,Calculations!$M141,'NREL Scaling Data'!$A:$A,AH$3,'NREL Scaling Data'!$C:$C,Calculations!$L141,'NREL Scaling Data'!$D:$D,Calculations!$N141) + 1) * AH141,0)</f>
        <v>0</v>
      </c>
      <c r="AJ141" s="45">
        <f>IFERROR(((SUMIFS('NREL Scaling Data'!$F:$F,'NREL Scaling Data'!$B:$B,UPPER(About!$B$1),'NREL Scaling Data'!$E:$E,Calculations!$M141,'NREL Scaling Data'!$A:$A,AJ$3,'NREL Scaling Data'!$C:$C,Calculations!$L141,'NREL Scaling Data'!$D:$D,Calculations!$N141)-SUMIFS('NREL Scaling Data'!$F:$F,'NREL Scaling Data'!$B:$B,UPPER(About!$B$1),'NREL Scaling Data'!$E:$E,Calculations!$M141,'NREL Scaling Data'!$A:$A,AI$3,'NREL Scaling Data'!$C:$C,Calculations!$L141,'NREL Scaling Data'!$D:$D,Calculations!$N141))/SUMIFS('NREL Scaling Data'!$F:$F,'NREL Scaling Data'!$B:$B,UPPER(About!$B$1),'NREL Scaling Data'!$E:$E,Calculations!$M141,'NREL Scaling Data'!$A:$A,AI$3,'NREL Scaling Data'!$C:$C,Calculations!$L141,'NREL Scaling Data'!$D:$D,Calculations!$N141) + 1) * AI141,0)</f>
        <v>0</v>
      </c>
      <c r="AK141" s="45">
        <f>IFERROR(((SUMIFS('NREL Scaling Data'!$F:$F,'NREL Scaling Data'!$B:$B,UPPER(About!$B$1),'NREL Scaling Data'!$E:$E,Calculations!$M141,'NREL Scaling Data'!$A:$A,AK$3,'NREL Scaling Data'!$C:$C,Calculations!$L141,'NREL Scaling Data'!$D:$D,Calculations!$N141)-SUMIFS('NREL Scaling Data'!$F:$F,'NREL Scaling Data'!$B:$B,UPPER(About!$B$1),'NREL Scaling Data'!$E:$E,Calculations!$M141,'NREL Scaling Data'!$A:$A,AJ$3,'NREL Scaling Data'!$C:$C,Calculations!$L141,'NREL Scaling Data'!$D:$D,Calculations!$N141))/SUMIFS('NREL Scaling Data'!$F:$F,'NREL Scaling Data'!$B:$B,UPPER(About!$B$1),'NREL Scaling Data'!$E:$E,Calculations!$M141,'NREL Scaling Data'!$A:$A,AJ$3,'NREL Scaling Data'!$C:$C,Calculations!$L141,'NREL Scaling Data'!$D:$D,Calculations!$N141) + 1) * AJ141,0)</f>
        <v>0</v>
      </c>
      <c r="AL141" s="45">
        <f>IFERROR(((SUMIFS('NREL Scaling Data'!$F:$F,'NREL Scaling Data'!$B:$B,UPPER(About!$B$1),'NREL Scaling Data'!$E:$E,Calculations!$M141,'NREL Scaling Data'!$A:$A,AL$3,'NREL Scaling Data'!$C:$C,Calculations!$L141,'NREL Scaling Data'!$D:$D,Calculations!$N141)-SUMIFS('NREL Scaling Data'!$F:$F,'NREL Scaling Data'!$B:$B,UPPER(About!$B$1),'NREL Scaling Data'!$E:$E,Calculations!$M141,'NREL Scaling Data'!$A:$A,AK$3,'NREL Scaling Data'!$C:$C,Calculations!$L141,'NREL Scaling Data'!$D:$D,Calculations!$N141))/SUMIFS('NREL Scaling Data'!$F:$F,'NREL Scaling Data'!$B:$B,UPPER(About!$B$1),'NREL Scaling Data'!$E:$E,Calculations!$M141,'NREL Scaling Data'!$A:$A,AK$3,'NREL Scaling Data'!$C:$C,Calculations!$L141,'NREL Scaling Data'!$D:$D,Calculations!$N141) + 1) * AK141,0)</f>
        <v>0</v>
      </c>
      <c r="AM141" s="45">
        <f>IFERROR(((SUMIFS('NREL Scaling Data'!$F:$F,'NREL Scaling Data'!$B:$B,UPPER(About!$B$1),'NREL Scaling Data'!$E:$E,Calculations!$M141,'NREL Scaling Data'!$A:$A,AM$3,'NREL Scaling Data'!$C:$C,Calculations!$L141,'NREL Scaling Data'!$D:$D,Calculations!$N141)-SUMIFS('NREL Scaling Data'!$F:$F,'NREL Scaling Data'!$B:$B,UPPER(About!$B$1),'NREL Scaling Data'!$E:$E,Calculations!$M141,'NREL Scaling Data'!$A:$A,AL$3,'NREL Scaling Data'!$C:$C,Calculations!$L141,'NREL Scaling Data'!$D:$D,Calculations!$N141))/SUMIFS('NREL Scaling Data'!$F:$F,'NREL Scaling Data'!$B:$B,UPPER(About!$B$1),'NREL Scaling Data'!$E:$E,Calculations!$M141,'NREL Scaling Data'!$A:$A,AL$3,'NREL Scaling Data'!$C:$C,Calculations!$L141,'NREL Scaling Data'!$D:$D,Calculations!$N141) + 1) * AL141,0)</f>
        <v>0</v>
      </c>
      <c r="AN141" s="45">
        <f>IFERROR(((SUMIFS('NREL Scaling Data'!$F:$F,'NREL Scaling Data'!$B:$B,UPPER(About!$B$1),'NREL Scaling Data'!$E:$E,Calculations!$M141,'NREL Scaling Data'!$A:$A,AN$3,'NREL Scaling Data'!$C:$C,Calculations!$L141,'NREL Scaling Data'!$D:$D,Calculations!$N141)-SUMIFS('NREL Scaling Data'!$F:$F,'NREL Scaling Data'!$B:$B,UPPER(About!$B$1),'NREL Scaling Data'!$E:$E,Calculations!$M141,'NREL Scaling Data'!$A:$A,AM$3,'NREL Scaling Data'!$C:$C,Calculations!$L141,'NREL Scaling Data'!$D:$D,Calculations!$N141))/SUMIFS('NREL Scaling Data'!$F:$F,'NREL Scaling Data'!$B:$B,UPPER(About!$B$1),'NREL Scaling Data'!$E:$E,Calculations!$M141,'NREL Scaling Data'!$A:$A,AM$3,'NREL Scaling Data'!$C:$C,Calculations!$L141,'NREL Scaling Data'!$D:$D,Calculations!$N141) + 1) * AM141,0)</f>
        <v>0</v>
      </c>
      <c r="AO141" s="45">
        <f>IFERROR(((SUMIFS('NREL Scaling Data'!$F:$F,'NREL Scaling Data'!$B:$B,UPPER(About!$B$1),'NREL Scaling Data'!$E:$E,Calculations!$M141,'NREL Scaling Data'!$A:$A,AO$3,'NREL Scaling Data'!$C:$C,Calculations!$L141,'NREL Scaling Data'!$D:$D,Calculations!$N141)-SUMIFS('NREL Scaling Data'!$F:$F,'NREL Scaling Data'!$B:$B,UPPER(About!$B$1),'NREL Scaling Data'!$E:$E,Calculations!$M141,'NREL Scaling Data'!$A:$A,AN$3,'NREL Scaling Data'!$C:$C,Calculations!$L141,'NREL Scaling Data'!$D:$D,Calculations!$N141))/SUMIFS('NREL Scaling Data'!$F:$F,'NREL Scaling Data'!$B:$B,UPPER(About!$B$1),'NREL Scaling Data'!$E:$E,Calculations!$M141,'NREL Scaling Data'!$A:$A,AN$3,'NREL Scaling Data'!$C:$C,Calculations!$L141,'NREL Scaling Data'!$D:$D,Calculations!$N141) + 1) * AN141,0)</f>
        <v>0</v>
      </c>
      <c r="AP141" s="45">
        <f>IFERROR(((SUMIFS('NREL Scaling Data'!$F:$F,'NREL Scaling Data'!$B:$B,UPPER(About!$B$1),'NREL Scaling Data'!$E:$E,Calculations!$M141,'NREL Scaling Data'!$A:$A,AP$3,'NREL Scaling Data'!$C:$C,Calculations!$L141,'NREL Scaling Data'!$D:$D,Calculations!$N141)-SUMIFS('NREL Scaling Data'!$F:$F,'NREL Scaling Data'!$B:$B,UPPER(About!$B$1),'NREL Scaling Data'!$E:$E,Calculations!$M141,'NREL Scaling Data'!$A:$A,AO$3,'NREL Scaling Data'!$C:$C,Calculations!$L141,'NREL Scaling Data'!$D:$D,Calculations!$N141))/SUMIFS('NREL Scaling Data'!$F:$F,'NREL Scaling Data'!$B:$B,UPPER(About!$B$1),'NREL Scaling Data'!$E:$E,Calculations!$M141,'NREL Scaling Data'!$A:$A,AO$3,'NREL Scaling Data'!$C:$C,Calculations!$L141,'NREL Scaling Data'!$D:$D,Calculations!$N141) + 1) * AO141,0)</f>
        <v>0</v>
      </c>
      <c r="AQ141" s="45">
        <f>IFERROR(((SUMIFS('NREL Scaling Data'!$F:$F,'NREL Scaling Data'!$B:$B,UPPER(About!$B$1),'NREL Scaling Data'!$E:$E,Calculations!$M141,'NREL Scaling Data'!$A:$A,AQ$3,'NREL Scaling Data'!$C:$C,Calculations!$L141,'NREL Scaling Data'!$D:$D,Calculations!$N141)-SUMIFS('NREL Scaling Data'!$F:$F,'NREL Scaling Data'!$B:$B,UPPER(About!$B$1),'NREL Scaling Data'!$E:$E,Calculations!$M141,'NREL Scaling Data'!$A:$A,AP$3,'NREL Scaling Data'!$C:$C,Calculations!$L141,'NREL Scaling Data'!$D:$D,Calculations!$N141))/SUMIFS('NREL Scaling Data'!$F:$F,'NREL Scaling Data'!$B:$B,UPPER(About!$B$1),'NREL Scaling Data'!$E:$E,Calculations!$M141,'NREL Scaling Data'!$A:$A,AP$3,'NREL Scaling Data'!$C:$C,Calculations!$L141,'NREL Scaling Data'!$D:$D,Calculations!$N141) + 1) * AP141,0)</f>
        <v>0</v>
      </c>
      <c r="AR141" s="45">
        <f>IFERROR(((SUMIFS('NREL Scaling Data'!$F:$F,'NREL Scaling Data'!$B:$B,UPPER(About!$B$1),'NREL Scaling Data'!$E:$E,Calculations!$M141,'NREL Scaling Data'!$A:$A,AR$3,'NREL Scaling Data'!$C:$C,Calculations!$L141,'NREL Scaling Data'!$D:$D,Calculations!$N141)-SUMIFS('NREL Scaling Data'!$F:$F,'NREL Scaling Data'!$B:$B,UPPER(About!$B$1),'NREL Scaling Data'!$E:$E,Calculations!$M141,'NREL Scaling Data'!$A:$A,AQ$3,'NREL Scaling Data'!$C:$C,Calculations!$L141,'NREL Scaling Data'!$D:$D,Calculations!$N141))/SUMIFS('NREL Scaling Data'!$F:$F,'NREL Scaling Data'!$B:$B,UPPER(About!$B$1),'NREL Scaling Data'!$E:$E,Calculations!$M141,'NREL Scaling Data'!$A:$A,AQ$3,'NREL Scaling Data'!$C:$C,Calculations!$L141,'NREL Scaling Data'!$D:$D,Calculations!$N141) + 1) * AQ141,0)</f>
        <v>0</v>
      </c>
      <c r="AS141" s="45">
        <f>IFERROR(((SUMIFS('NREL Scaling Data'!$F:$F,'NREL Scaling Data'!$B:$B,UPPER(About!$B$1),'NREL Scaling Data'!$E:$E,Calculations!$M141,'NREL Scaling Data'!$A:$A,AS$3,'NREL Scaling Data'!$C:$C,Calculations!$L141,'NREL Scaling Data'!$D:$D,Calculations!$N141)-SUMIFS('NREL Scaling Data'!$F:$F,'NREL Scaling Data'!$B:$B,UPPER(About!$B$1),'NREL Scaling Data'!$E:$E,Calculations!$M141,'NREL Scaling Data'!$A:$A,AR$3,'NREL Scaling Data'!$C:$C,Calculations!$L141,'NREL Scaling Data'!$D:$D,Calculations!$N141))/SUMIFS('NREL Scaling Data'!$F:$F,'NREL Scaling Data'!$B:$B,UPPER(About!$B$1),'NREL Scaling Data'!$E:$E,Calculations!$M141,'NREL Scaling Data'!$A:$A,AR$3,'NREL Scaling Data'!$C:$C,Calculations!$L141,'NREL Scaling Data'!$D:$D,Calculations!$N141) + 1) * AR141,0)</f>
        <v>0</v>
      </c>
      <c r="AT141" s="45">
        <f>IFERROR(((SUMIFS('NREL Scaling Data'!$F:$F,'NREL Scaling Data'!$B:$B,UPPER(About!$B$1),'NREL Scaling Data'!$E:$E,Calculations!$M141,'NREL Scaling Data'!$A:$A,AT$3,'NREL Scaling Data'!$C:$C,Calculations!$L141,'NREL Scaling Data'!$D:$D,Calculations!$N141)-SUMIFS('NREL Scaling Data'!$F:$F,'NREL Scaling Data'!$B:$B,UPPER(About!$B$1),'NREL Scaling Data'!$E:$E,Calculations!$M141,'NREL Scaling Data'!$A:$A,AS$3,'NREL Scaling Data'!$C:$C,Calculations!$L141,'NREL Scaling Data'!$D:$D,Calculations!$N141))/SUMIFS('NREL Scaling Data'!$F:$F,'NREL Scaling Data'!$B:$B,UPPER(About!$B$1),'NREL Scaling Data'!$E:$E,Calculations!$M141,'NREL Scaling Data'!$A:$A,AS$3,'NREL Scaling Data'!$C:$C,Calculations!$L141,'NREL Scaling Data'!$D:$D,Calculations!$N141) + 1) * AS141,0)</f>
        <v>0</v>
      </c>
    </row>
    <row r="142" spans="1:46">
      <c r="F142" s="12" t="s">
        <v>492</v>
      </c>
      <c r="G142" s="12" t="s">
        <v>489</v>
      </c>
      <c r="H142" s="12" t="s">
        <v>494</v>
      </c>
      <c r="I142" s="12" t="s">
        <v>1086</v>
      </c>
      <c r="J142" s="209">
        <v>1</v>
      </c>
      <c r="K142" s="12">
        <v>1</v>
      </c>
      <c r="L142" s="12" t="s">
        <v>1013</v>
      </c>
      <c r="M142" s="12" t="s">
        <v>1015</v>
      </c>
      <c r="N142" s="1" t="s">
        <v>975</v>
      </c>
      <c r="O142" s="7">
        <f t="shared" si="29"/>
        <v>14140000000000</v>
      </c>
      <c r="P142" s="7">
        <f t="shared" si="30"/>
        <v>14140000000000</v>
      </c>
      <c r="Q142" s="45">
        <f>SUMIFS('SEDS 2021'!$F$23:$F$40,'SEDS 2021'!E$23:E$40,Calculations!L142,'SEDS 2021'!D$23:D$40,Calculations!N142)*J142*K142</f>
        <v>14140000000000</v>
      </c>
      <c r="R142" s="45">
        <f>IFERROR(((SUMIFS('NREL Scaling Data'!$F:$F,'NREL Scaling Data'!$B:$B,UPPER(About!$B$1),'NREL Scaling Data'!$E:$E,Calculations!$M142,'NREL Scaling Data'!$A:$A,R$3,'NREL Scaling Data'!$C:$C,Calculations!$L142,'NREL Scaling Data'!$D:$D,Calculations!$N142)-SUMIFS('NREL Scaling Data'!$F:$F,'NREL Scaling Data'!$B:$B,UPPER(About!$B$1),'NREL Scaling Data'!$E:$E,Calculations!$M142,'NREL Scaling Data'!$A:$A,Q$3,'NREL Scaling Data'!$C:$C,Calculations!$L142,'NREL Scaling Data'!$D:$D,Calculations!$N142))/SUMIFS('NREL Scaling Data'!$F:$F,'NREL Scaling Data'!$B:$B,UPPER(About!$B$1),'NREL Scaling Data'!$E:$E,Calculations!$M142,'NREL Scaling Data'!$A:$A,Q$3,'NREL Scaling Data'!$C:$C,Calculations!$L142,'NREL Scaling Data'!$D:$D,Calculations!$N142) + 1) * Q142,0)</f>
        <v>0</v>
      </c>
      <c r="S142" s="45">
        <f>IFERROR(((SUMIFS('NREL Scaling Data'!$F:$F,'NREL Scaling Data'!$B:$B,UPPER(About!$B$1),'NREL Scaling Data'!$E:$E,Calculations!$M142,'NREL Scaling Data'!$A:$A,S$3,'NREL Scaling Data'!$C:$C,Calculations!$L142,'NREL Scaling Data'!$D:$D,Calculations!$N142)-SUMIFS('NREL Scaling Data'!$F:$F,'NREL Scaling Data'!$B:$B,UPPER(About!$B$1),'NREL Scaling Data'!$E:$E,Calculations!$M142,'NREL Scaling Data'!$A:$A,R$3,'NREL Scaling Data'!$C:$C,Calculations!$L142,'NREL Scaling Data'!$D:$D,Calculations!$N142))/SUMIFS('NREL Scaling Data'!$F:$F,'NREL Scaling Data'!$B:$B,UPPER(About!$B$1),'NREL Scaling Data'!$E:$E,Calculations!$M142,'NREL Scaling Data'!$A:$A,R$3,'NREL Scaling Data'!$C:$C,Calculations!$L142,'NREL Scaling Data'!$D:$D,Calculations!$N142) + 1) * R142,0)</f>
        <v>0</v>
      </c>
      <c r="T142" s="45">
        <f>IFERROR(((SUMIFS('NREL Scaling Data'!$F:$F,'NREL Scaling Data'!$B:$B,UPPER(About!$B$1),'NREL Scaling Data'!$E:$E,Calculations!$M142,'NREL Scaling Data'!$A:$A,T$3,'NREL Scaling Data'!$C:$C,Calculations!$L142,'NREL Scaling Data'!$D:$D,Calculations!$N142)-SUMIFS('NREL Scaling Data'!$F:$F,'NREL Scaling Data'!$B:$B,UPPER(About!$B$1),'NREL Scaling Data'!$E:$E,Calculations!$M142,'NREL Scaling Data'!$A:$A,S$3,'NREL Scaling Data'!$C:$C,Calculations!$L142,'NREL Scaling Data'!$D:$D,Calculations!$N142))/SUMIFS('NREL Scaling Data'!$F:$F,'NREL Scaling Data'!$B:$B,UPPER(About!$B$1),'NREL Scaling Data'!$E:$E,Calculations!$M142,'NREL Scaling Data'!$A:$A,S$3,'NREL Scaling Data'!$C:$C,Calculations!$L142,'NREL Scaling Data'!$D:$D,Calculations!$N142) + 1) * S142,0)</f>
        <v>0</v>
      </c>
      <c r="U142" s="45">
        <f>IFERROR(((SUMIFS('NREL Scaling Data'!$F:$F,'NREL Scaling Data'!$B:$B,UPPER(About!$B$1),'NREL Scaling Data'!$E:$E,Calculations!$M142,'NREL Scaling Data'!$A:$A,U$3,'NREL Scaling Data'!$C:$C,Calculations!$L142,'NREL Scaling Data'!$D:$D,Calculations!$N142)-SUMIFS('NREL Scaling Data'!$F:$F,'NREL Scaling Data'!$B:$B,UPPER(About!$B$1),'NREL Scaling Data'!$E:$E,Calculations!$M142,'NREL Scaling Data'!$A:$A,T$3,'NREL Scaling Data'!$C:$C,Calculations!$L142,'NREL Scaling Data'!$D:$D,Calculations!$N142))/SUMIFS('NREL Scaling Data'!$F:$F,'NREL Scaling Data'!$B:$B,UPPER(About!$B$1),'NREL Scaling Data'!$E:$E,Calculations!$M142,'NREL Scaling Data'!$A:$A,T$3,'NREL Scaling Data'!$C:$C,Calculations!$L142,'NREL Scaling Data'!$D:$D,Calculations!$N142) + 1) * T142,0)</f>
        <v>0</v>
      </c>
      <c r="V142" s="45">
        <f>IFERROR(((SUMIFS('NREL Scaling Data'!$F:$F,'NREL Scaling Data'!$B:$B,UPPER(About!$B$1),'NREL Scaling Data'!$E:$E,Calculations!$M142,'NREL Scaling Data'!$A:$A,V$3,'NREL Scaling Data'!$C:$C,Calculations!$L142,'NREL Scaling Data'!$D:$D,Calculations!$N142)-SUMIFS('NREL Scaling Data'!$F:$F,'NREL Scaling Data'!$B:$B,UPPER(About!$B$1),'NREL Scaling Data'!$E:$E,Calculations!$M142,'NREL Scaling Data'!$A:$A,U$3,'NREL Scaling Data'!$C:$C,Calculations!$L142,'NREL Scaling Data'!$D:$D,Calculations!$N142))/SUMIFS('NREL Scaling Data'!$F:$F,'NREL Scaling Data'!$B:$B,UPPER(About!$B$1),'NREL Scaling Data'!$E:$E,Calculations!$M142,'NREL Scaling Data'!$A:$A,U$3,'NREL Scaling Data'!$C:$C,Calculations!$L142,'NREL Scaling Data'!$D:$D,Calculations!$N142) + 1) * U142,0)</f>
        <v>0</v>
      </c>
      <c r="W142" s="45">
        <f>IFERROR(((SUMIFS('NREL Scaling Data'!$F:$F,'NREL Scaling Data'!$B:$B,UPPER(About!$B$1),'NREL Scaling Data'!$E:$E,Calculations!$M142,'NREL Scaling Data'!$A:$A,W$3,'NREL Scaling Data'!$C:$C,Calculations!$L142,'NREL Scaling Data'!$D:$D,Calculations!$N142)-SUMIFS('NREL Scaling Data'!$F:$F,'NREL Scaling Data'!$B:$B,UPPER(About!$B$1),'NREL Scaling Data'!$E:$E,Calculations!$M142,'NREL Scaling Data'!$A:$A,V$3,'NREL Scaling Data'!$C:$C,Calculations!$L142,'NREL Scaling Data'!$D:$D,Calculations!$N142))/SUMIFS('NREL Scaling Data'!$F:$F,'NREL Scaling Data'!$B:$B,UPPER(About!$B$1),'NREL Scaling Data'!$E:$E,Calculations!$M142,'NREL Scaling Data'!$A:$A,V$3,'NREL Scaling Data'!$C:$C,Calculations!$L142,'NREL Scaling Data'!$D:$D,Calculations!$N142) + 1) * V142,0)</f>
        <v>0</v>
      </c>
      <c r="X142" s="45">
        <f>IFERROR(((SUMIFS('NREL Scaling Data'!$F:$F,'NREL Scaling Data'!$B:$B,UPPER(About!$B$1),'NREL Scaling Data'!$E:$E,Calculations!$M142,'NREL Scaling Data'!$A:$A,X$3,'NREL Scaling Data'!$C:$C,Calculations!$L142,'NREL Scaling Data'!$D:$D,Calculations!$N142)-SUMIFS('NREL Scaling Data'!$F:$F,'NREL Scaling Data'!$B:$B,UPPER(About!$B$1),'NREL Scaling Data'!$E:$E,Calculations!$M142,'NREL Scaling Data'!$A:$A,W$3,'NREL Scaling Data'!$C:$C,Calculations!$L142,'NREL Scaling Data'!$D:$D,Calculations!$N142))/SUMIFS('NREL Scaling Data'!$F:$F,'NREL Scaling Data'!$B:$B,UPPER(About!$B$1),'NREL Scaling Data'!$E:$E,Calculations!$M142,'NREL Scaling Data'!$A:$A,W$3,'NREL Scaling Data'!$C:$C,Calculations!$L142,'NREL Scaling Data'!$D:$D,Calculations!$N142) + 1) * W142,0)</f>
        <v>0</v>
      </c>
      <c r="Y142" s="45">
        <f>IFERROR(((SUMIFS('NREL Scaling Data'!$F:$F,'NREL Scaling Data'!$B:$B,UPPER(About!$B$1),'NREL Scaling Data'!$E:$E,Calculations!$M142,'NREL Scaling Data'!$A:$A,Y$3,'NREL Scaling Data'!$C:$C,Calculations!$L142,'NREL Scaling Data'!$D:$D,Calculations!$N142)-SUMIFS('NREL Scaling Data'!$F:$F,'NREL Scaling Data'!$B:$B,UPPER(About!$B$1),'NREL Scaling Data'!$E:$E,Calculations!$M142,'NREL Scaling Data'!$A:$A,X$3,'NREL Scaling Data'!$C:$C,Calculations!$L142,'NREL Scaling Data'!$D:$D,Calculations!$N142))/SUMIFS('NREL Scaling Data'!$F:$F,'NREL Scaling Data'!$B:$B,UPPER(About!$B$1),'NREL Scaling Data'!$E:$E,Calculations!$M142,'NREL Scaling Data'!$A:$A,X$3,'NREL Scaling Data'!$C:$C,Calculations!$L142,'NREL Scaling Data'!$D:$D,Calculations!$N142) + 1) * X142,0)</f>
        <v>0</v>
      </c>
      <c r="Z142" s="45">
        <f>IFERROR(((SUMIFS('NREL Scaling Data'!$F:$F,'NREL Scaling Data'!$B:$B,UPPER(About!$B$1),'NREL Scaling Data'!$E:$E,Calculations!$M142,'NREL Scaling Data'!$A:$A,Z$3,'NREL Scaling Data'!$C:$C,Calculations!$L142,'NREL Scaling Data'!$D:$D,Calculations!$N142)-SUMIFS('NREL Scaling Data'!$F:$F,'NREL Scaling Data'!$B:$B,UPPER(About!$B$1),'NREL Scaling Data'!$E:$E,Calculations!$M142,'NREL Scaling Data'!$A:$A,Y$3,'NREL Scaling Data'!$C:$C,Calculations!$L142,'NREL Scaling Data'!$D:$D,Calculations!$N142))/SUMIFS('NREL Scaling Data'!$F:$F,'NREL Scaling Data'!$B:$B,UPPER(About!$B$1),'NREL Scaling Data'!$E:$E,Calculations!$M142,'NREL Scaling Data'!$A:$A,Y$3,'NREL Scaling Data'!$C:$C,Calculations!$L142,'NREL Scaling Data'!$D:$D,Calculations!$N142) + 1) * Y142,0)</f>
        <v>0</v>
      </c>
      <c r="AA142" s="45">
        <f>IFERROR(((SUMIFS('NREL Scaling Data'!$F:$F,'NREL Scaling Data'!$B:$B,UPPER(About!$B$1),'NREL Scaling Data'!$E:$E,Calculations!$M142,'NREL Scaling Data'!$A:$A,AA$3,'NREL Scaling Data'!$C:$C,Calculations!$L142,'NREL Scaling Data'!$D:$D,Calculations!$N142)-SUMIFS('NREL Scaling Data'!$F:$F,'NREL Scaling Data'!$B:$B,UPPER(About!$B$1),'NREL Scaling Data'!$E:$E,Calculations!$M142,'NREL Scaling Data'!$A:$A,Z$3,'NREL Scaling Data'!$C:$C,Calculations!$L142,'NREL Scaling Data'!$D:$D,Calculations!$N142))/SUMIFS('NREL Scaling Data'!$F:$F,'NREL Scaling Data'!$B:$B,UPPER(About!$B$1),'NREL Scaling Data'!$E:$E,Calculations!$M142,'NREL Scaling Data'!$A:$A,Z$3,'NREL Scaling Data'!$C:$C,Calculations!$L142,'NREL Scaling Data'!$D:$D,Calculations!$N142) + 1) * Z142,0)</f>
        <v>0</v>
      </c>
      <c r="AB142" s="45">
        <f>IFERROR(((SUMIFS('NREL Scaling Data'!$F:$F,'NREL Scaling Data'!$B:$B,UPPER(About!$B$1),'NREL Scaling Data'!$E:$E,Calculations!$M142,'NREL Scaling Data'!$A:$A,AB$3,'NREL Scaling Data'!$C:$C,Calculations!$L142,'NREL Scaling Data'!$D:$D,Calculations!$N142)-SUMIFS('NREL Scaling Data'!$F:$F,'NREL Scaling Data'!$B:$B,UPPER(About!$B$1),'NREL Scaling Data'!$E:$E,Calculations!$M142,'NREL Scaling Data'!$A:$A,AA$3,'NREL Scaling Data'!$C:$C,Calculations!$L142,'NREL Scaling Data'!$D:$D,Calculations!$N142))/SUMIFS('NREL Scaling Data'!$F:$F,'NREL Scaling Data'!$B:$B,UPPER(About!$B$1),'NREL Scaling Data'!$E:$E,Calculations!$M142,'NREL Scaling Data'!$A:$A,AA$3,'NREL Scaling Data'!$C:$C,Calculations!$L142,'NREL Scaling Data'!$D:$D,Calculations!$N142) + 1) * AA142,0)</f>
        <v>0</v>
      </c>
      <c r="AC142" s="45">
        <f>IFERROR(((SUMIFS('NREL Scaling Data'!$F:$F,'NREL Scaling Data'!$B:$B,UPPER(About!$B$1),'NREL Scaling Data'!$E:$E,Calculations!$M142,'NREL Scaling Data'!$A:$A,AC$3,'NREL Scaling Data'!$C:$C,Calculations!$L142,'NREL Scaling Data'!$D:$D,Calculations!$N142)-SUMIFS('NREL Scaling Data'!$F:$F,'NREL Scaling Data'!$B:$B,UPPER(About!$B$1),'NREL Scaling Data'!$E:$E,Calculations!$M142,'NREL Scaling Data'!$A:$A,AB$3,'NREL Scaling Data'!$C:$C,Calculations!$L142,'NREL Scaling Data'!$D:$D,Calculations!$N142))/SUMIFS('NREL Scaling Data'!$F:$F,'NREL Scaling Data'!$B:$B,UPPER(About!$B$1),'NREL Scaling Data'!$E:$E,Calculations!$M142,'NREL Scaling Data'!$A:$A,AB$3,'NREL Scaling Data'!$C:$C,Calculations!$L142,'NREL Scaling Data'!$D:$D,Calculations!$N142) + 1) * AB142,0)</f>
        <v>0</v>
      </c>
      <c r="AD142" s="45">
        <f>IFERROR(((SUMIFS('NREL Scaling Data'!$F:$F,'NREL Scaling Data'!$B:$B,UPPER(About!$B$1),'NREL Scaling Data'!$E:$E,Calculations!$M142,'NREL Scaling Data'!$A:$A,AD$3,'NREL Scaling Data'!$C:$C,Calculations!$L142,'NREL Scaling Data'!$D:$D,Calculations!$N142)-SUMIFS('NREL Scaling Data'!$F:$F,'NREL Scaling Data'!$B:$B,UPPER(About!$B$1),'NREL Scaling Data'!$E:$E,Calculations!$M142,'NREL Scaling Data'!$A:$A,AC$3,'NREL Scaling Data'!$C:$C,Calculations!$L142,'NREL Scaling Data'!$D:$D,Calculations!$N142))/SUMIFS('NREL Scaling Data'!$F:$F,'NREL Scaling Data'!$B:$B,UPPER(About!$B$1),'NREL Scaling Data'!$E:$E,Calculations!$M142,'NREL Scaling Data'!$A:$A,AC$3,'NREL Scaling Data'!$C:$C,Calculations!$L142,'NREL Scaling Data'!$D:$D,Calculations!$N142) + 1) * AC142,0)</f>
        <v>0</v>
      </c>
      <c r="AE142" s="45">
        <f>IFERROR(((SUMIFS('NREL Scaling Data'!$F:$F,'NREL Scaling Data'!$B:$B,UPPER(About!$B$1),'NREL Scaling Data'!$E:$E,Calculations!$M142,'NREL Scaling Data'!$A:$A,AE$3,'NREL Scaling Data'!$C:$C,Calculations!$L142,'NREL Scaling Data'!$D:$D,Calculations!$N142)-SUMIFS('NREL Scaling Data'!$F:$F,'NREL Scaling Data'!$B:$B,UPPER(About!$B$1),'NREL Scaling Data'!$E:$E,Calculations!$M142,'NREL Scaling Data'!$A:$A,AD$3,'NREL Scaling Data'!$C:$C,Calculations!$L142,'NREL Scaling Data'!$D:$D,Calculations!$N142))/SUMIFS('NREL Scaling Data'!$F:$F,'NREL Scaling Data'!$B:$B,UPPER(About!$B$1),'NREL Scaling Data'!$E:$E,Calculations!$M142,'NREL Scaling Data'!$A:$A,AD$3,'NREL Scaling Data'!$C:$C,Calculations!$L142,'NREL Scaling Data'!$D:$D,Calculations!$N142) + 1) * AD142,0)</f>
        <v>0</v>
      </c>
      <c r="AF142" s="45">
        <f>IFERROR(((SUMIFS('NREL Scaling Data'!$F:$F,'NREL Scaling Data'!$B:$B,UPPER(About!$B$1),'NREL Scaling Data'!$E:$E,Calculations!$M142,'NREL Scaling Data'!$A:$A,AF$3,'NREL Scaling Data'!$C:$C,Calculations!$L142,'NREL Scaling Data'!$D:$D,Calculations!$N142)-SUMIFS('NREL Scaling Data'!$F:$F,'NREL Scaling Data'!$B:$B,UPPER(About!$B$1),'NREL Scaling Data'!$E:$E,Calculations!$M142,'NREL Scaling Data'!$A:$A,AE$3,'NREL Scaling Data'!$C:$C,Calculations!$L142,'NREL Scaling Data'!$D:$D,Calculations!$N142))/SUMIFS('NREL Scaling Data'!$F:$F,'NREL Scaling Data'!$B:$B,UPPER(About!$B$1),'NREL Scaling Data'!$E:$E,Calculations!$M142,'NREL Scaling Data'!$A:$A,AE$3,'NREL Scaling Data'!$C:$C,Calculations!$L142,'NREL Scaling Data'!$D:$D,Calculations!$N142) + 1) * AE142,0)</f>
        <v>0</v>
      </c>
      <c r="AG142" s="45">
        <f>IFERROR(((SUMIFS('NREL Scaling Data'!$F:$F,'NREL Scaling Data'!$B:$B,UPPER(About!$B$1),'NREL Scaling Data'!$E:$E,Calculations!$M142,'NREL Scaling Data'!$A:$A,AG$3,'NREL Scaling Data'!$C:$C,Calculations!$L142,'NREL Scaling Data'!$D:$D,Calculations!$N142)-SUMIFS('NREL Scaling Data'!$F:$F,'NREL Scaling Data'!$B:$B,UPPER(About!$B$1),'NREL Scaling Data'!$E:$E,Calculations!$M142,'NREL Scaling Data'!$A:$A,AF$3,'NREL Scaling Data'!$C:$C,Calculations!$L142,'NREL Scaling Data'!$D:$D,Calculations!$N142))/SUMIFS('NREL Scaling Data'!$F:$F,'NREL Scaling Data'!$B:$B,UPPER(About!$B$1),'NREL Scaling Data'!$E:$E,Calculations!$M142,'NREL Scaling Data'!$A:$A,AF$3,'NREL Scaling Data'!$C:$C,Calculations!$L142,'NREL Scaling Data'!$D:$D,Calculations!$N142) + 1) * AF142,0)</f>
        <v>0</v>
      </c>
      <c r="AH142" s="45">
        <f>IFERROR(((SUMIFS('NREL Scaling Data'!$F:$F,'NREL Scaling Data'!$B:$B,UPPER(About!$B$1),'NREL Scaling Data'!$E:$E,Calculations!$M142,'NREL Scaling Data'!$A:$A,AH$3,'NREL Scaling Data'!$C:$C,Calculations!$L142,'NREL Scaling Data'!$D:$D,Calculations!$N142)-SUMIFS('NREL Scaling Data'!$F:$F,'NREL Scaling Data'!$B:$B,UPPER(About!$B$1),'NREL Scaling Data'!$E:$E,Calculations!$M142,'NREL Scaling Data'!$A:$A,AG$3,'NREL Scaling Data'!$C:$C,Calculations!$L142,'NREL Scaling Data'!$D:$D,Calculations!$N142))/SUMIFS('NREL Scaling Data'!$F:$F,'NREL Scaling Data'!$B:$B,UPPER(About!$B$1),'NREL Scaling Data'!$E:$E,Calculations!$M142,'NREL Scaling Data'!$A:$A,AG$3,'NREL Scaling Data'!$C:$C,Calculations!$L142,'NREL Scaling Data'!$D:$D,Calculations!$N142) + 1) * AG142,0)</f>
        <v>0</v>
      </c>
      <c r="AI142" s="45">
        <f>IFERROR(((SUMIFS('NREL Scaling Data'!$F:$F,'NREL Scaling Data'!$B:$B,UPPER(About!$B$1),'NREL Scaling Data'!$E:$E,Calculations!$M142,'NREL Scaling Data'!$A:$A,AI$3,'NREL Scaling Data'!$C:$C,Calculations!$L142,'NREL Scaling Data'!$D:$D,Calculations!$N142)-SUMIFS('NREL Scaling Data'!$F:$F,'NREL Scaling Data'!$B:$B,UPPER(About!$B$1),'NREL Scaling Data'!$E:$E,Calculations!$M142,'NREL Scaling Data'!$A:$A,AH$3,'NREL Scaling Data'!$C:$C,Calculations!$L142,'NREL Scaling Data'!$D:$D,Calculations!$N142))/SUMIFS('NREL Scaling Data'!$F:$F,'NREL Scaling Data'!$B:$B,UPPER(About!$B$1),'NREL Scaling Data'!$E:$E,Calculations!$M142,'NREL Scaling Data'!$A:$A,AH$3,'NREL Scaling Data'!$C:$C,Calculations!$L142,'NREL Scaling Data'!$D:$D,Calculations!$N142) + 1) * AH142,0)</f>
        <v>0</v>
      </c>
      <c r="AJ142" s="45">
        <f>IFERROR(((SUMIFS('NREL Scaling Data'!$F:$F,'NREL Scaling Data'!$B:$B,UPPER(About!$B$1),'NREL Scaling Data'!$E:$E,Calculations!$M142,'NREL Scaling Data'!$A:$A,AJ$3,'NREL Scaling Data'!$C:$C,Calculations!$L142,'NREL Scaling Data'!$D:$D,Calculations!$N142)-SUMIFS('NREL Scaling Data'!$F:$F,'NREL Scaling Data'!$B:$B,UPPER(About!$B$1),'NREL Scaling Data'!$E:$E,Calculations!$M142,'NREL Scaling Data'!$A:$A,AI$3,'NREL Scaling Data'!$C:$C,Calculations!$L142,'NREL Scaling Data'!$D:$D,Calculations!$N142))/SUMIFS('NREL Scaling Data'!$F:$F,'NREL Scaling Data'!$B:$B,UPPER(About!$B$1),'NREL Scaling Data'!$E:$E,Calculations!$M142,'NREL Scaling Data'!$A:$A,AI$3,'NREL Scaling Data'!$C:$C,Calculations!$L142,'NREL Scaling Data'!$D:$D,Calculations!$N142) + 1) * AI142,0)</f>
        <v>0</v>
      </c>
      <c r="AK142" s="45">
        <f>IFERROR(((SUMIFS('NREL Scaling Data'!$F:$F,'NREL Scaling Data'!$B:$B,UPPER(About!$B$1),'NREL Scaling Data'!$E:$E,Calculations!$M142,'NREL Scaling Data'!$A:$A,AK$3,'NREL Scaling Data'!$C:$C,Calculations!$L142,'NREL Scaling Data'!$D:$D,Calculations!$N142)-SUMIFS('NREL Scaling Data'!$F:$F,'NREL Scaling Data'!$B:$B,UPPER(About!$B$1),'NREL Scaling Data'!$E:$E,Calculations!$M142,'NREL Scaling Data'!$A:$A,AJ$3,'NREL Scaling Data'!$C:$C,Calculations!$L142,'NREL Scaling Data'!$D:$D,Calculations!$N142))/SUMIFS('NREL Scaling Data'!$F:$F,'NREL Scaling Data'!$B:$B,UPPER(About!$B$1),'NREL Scaling Data'!$E:$E,Calculations!$M142,'NREL Scaling Data'!$A:$A,AJ$3,'NREL Scaling Data'!$C:$C,Calculations!$L142,'NREL Scaling Data'!$D:$D,Calculations!$N142) + 1) * AJ142,0)</f>
        <v>0</v>
      </c>
      <c r="AL142" s="45">
        <f>IFERROR(((SUMIFS('NREL Scaling Data'!$F:$F,'NREL Scaling Data'!$B:$B,UPPER(About!$B$1),'NREL Scaling Data'!$E:$E,Calculations!$M142,'NREL Scaling Data'!$A:$A,AL$3,'NREL Scaling Data'!$C:$C,Calculations!$L142,'NREL Scaling Data'!$D:$D,Calculations!$N142)-SUMIFS('NREL Scaling Data'!$F:$F,'NREL Scaling Data'!$B:$B,UPPER(About!$B$1),'NREL Scaling Data'!$E:$E,Calculations!$M142,'NREL Scaling Data'!$A:$A,AK$3,'NREL Scaling Data'!$C:$C,Calculations!$L142,'NREL Scaling Data'!$D:$D,Calculations!$N142))/SUMIFS('NREL Scaling Data'!$F:$F,'NREL Scaling Data'!$B:$B,UPPER(About!$B$1),'NREL Scaling Data'!$E:$E,Calculations!$M142,'NREL Scaling Data'!$A:$A,AK$3,'NREL Scaling Data'!$C:$C,Calculations!$L142,'NREL Scaling Data'!$D:$D,Calculations!$N142) + 1) * AK142,0)</f>
        <v>0</v>
      </c>
      <c r="AM142" s="45">
        <f>IFERROR(((SUMIFS('NREL Scaling Data'!$F:$F,'NREL Scaling Data'!$B:$B,UPPER(About!$B$1),'NREL Scaling Data'!$E:$E,Calculations!$M142,'NREL Scaling Data'!$A:$A,AM$3,'NREL Scaling Data'!$C:$C,Calculations!$L142,'NREL Scaling Data'!$D:$D,Calculations!$N142)-SUMIFS('NREL Scaling Data'!$F:$F,'NREL Scaling Data'!$B:$B,UPPER(About!$B$1),'NREL Scaling Data'!$E:$E,Calculations!$M142,'NREL Scaling Data'!$A:$A,AL$3,'NREL Scaling Data'!$C:$C,Calculations!$L142,'NREL Scaling Data'!$D:$D,Calculations!$N142))/SUMIFS('NREL Scaling Data'!$F:$F,'NREL Scaling Data'!$B:$B,UPPER(About!$B$1),'NREL Scaling Data'!$E:$E,Calculations!$M142,'NREL Scaling Data'!$A:$A,AL$3,'NREL Scaling Data'!$C:$C,Calculations!$L142,'NREL Scaling Data'!$D:$D,Calculations!$N142) + 1) * AL142,0)</f>
        <v>0</v>
      </c>
      <c r="AN142" s="45">
        <f>IFERROR(((SUMIFS('NREL Scaling Data'!$F:$F,'NREL Scaling Data'!$B:$B,UPPER(About!$B$1),'NREL Scaling Data'!$E:$E,Calculations!$M142,'NREL Scaling Data'!$A:$A,AN$3,'NREL Scaling Data'!$C:$C,Calculations!$L142,'NREL Scaling Data'!$D:$D,Calculations!$N142)-SUMIFS('NREL Scaling Data'!$F:$F,'NREL Scaling Data'!$B:$B,UPPER(About!$B$1),'NREL Scaling Data'!$E:$E,Calculations!$M142,'NREL Scaling Data'!$A:$A,AM$3,'NREL Scaling Data'!$C:$C,Calculations!$L142,'NREL Scaling Data'!$D:$D,Calculations!$N142))/SUMIFS('NREL Scaling Data'!$F:$F,'NREL Scaling Data'!$B:$B,UPPER(About!$B$1),'NREL Scaling Data'!$E:$E,Calculations!$M142,'NREL Scaling Data'!$A:$A,AM$3,'NREL Scaling Data'!$C:$C,Calculations!$L142,'NREL Scaling Data'!$D:$D,Calculations!$N142) + 1) * AM142,0)</f>
        <v>0</v>
      </c>
      <c r="AO142" s="45">
        <f>IFERROR(((SUMIFS('NREL Scaling Data'!$F:$F,'NREL Scaling Data'!$B:$B,UPPER(About!$B$1),'NREL Scaling Data'!$E:$E,Calculations!$M142,'NREL Scaling Data'!$A:$A,AO$3,'NREL Scaling Data'!$C:$C,Calculations!$L142,'NREL Scaling Data'!$D:$D,Calculations!$N142)-SUMIFS('NREL Scaling Data'!$F:$F,'NREL Scaling Data'!$B:$B,UPPER(About!$B$1),'NREL Scaling Data'!$E:$E,Calculations!$M142,'NREL Scaling Data'!$A:$A,AN$3,'NREL Scaling Data'!$C:$C,Calculations!$L142,'NREL Scaling Data'!$D:$D,Calculations!$N142))/SUMIFS('NREL Scaling Data'!$F:$F,'NREL Scaling Data'!$B:$B,UPPER(About!$B$1),'NREL Scaling Data'!$E:$E,Calculations!$M142,'NREL Scaling Data'!$A:$A,AN$3,'NREL Scaling Data'!$C:$C,Calculations!$L142,'NREL Scaling Data'!$D:$D,Calculations!$N142) + 1) * AN142,0)</f>
        <v>0</v>
      </c>
      <c r="AP142" s="45">
        <f>IFERROR(((SUMIFS('NREL Scaling Data'!$F:$F,'NREL Scaling Data'!$B:$B,UPPER(About!$B$1),'NREL Scaling Data'!$E:$E,Calculations!$M142,'NREL Scaling Data'!$A:$A,AP$3,'NREL Scaling Data'!$C:$C,Calculations!$L142,'NREL Scaling Data'!$D:$D,Calculations!$N142)-SUMIFS('NREL Scaling Data'!$F:$F,'NREL Scaling Data'!$B:$B,UPPER(About!$B$1),'NREL Scaling Data'!$E:$E,Calculations!$M142,'NREL Scaling Data'!$A:$A,AO$3,'NREL Scaling Data'!$C:$C,Calculations!$L142,'NREL Scaling Data'!$D:$D,Calculations!$N142))/SUMIFS('NREL Scaling Data'!$F:$F,'NREL Scaling Data'!$B:$B,UPPER(About!$B$1),'NREL Scaling Data'!$E:$E,Calculations!$M142,'NREL Scaling Data'!$A:$A,AO$3,'NREL Scaling Data'!$C:$C,Calculations!$L142,'NREL Scaling Data'!$D:$D,Calculations!$N142) + 1) * AO142,0)</f>
        <v>0</v>
      </c>
      <c r="AQ142" s="45">
        <f>IFERROR(((SUMIFS('NREL Scaling Data'!$F:$F,'NREL Scaling Data'!$B:$B,UPPER(About!$B$1),'NREL Scaling Data'!$E:$E,Calculations!$M142,'NREL Scaling Data'!$A:$A,AQ$3,'NREL Scaling Data'!$C:$C,Calculations!$L142,'NREL Scaling Data'!$D:$D,Calculations!$N142)-SUMIFS('NREL Scaling Data'!$F:$F,'NREL Scaling Data'!$B:$B,UPPER(About!$B$1),'NREL Scaling Data'!$E:$E,Calculations!$M142,'NREL Scaling Data'!$A:$A,AP$3,'NREL Scaling Data'!$C:$C,Calculations!$L142,'NREL Scaling Data'!$D:$D,Calculations!$N142))/SUMIFS('NREL Scaling Data'!$F:$F,'NREL Scaling Data'!$B:$B,UPPER(About!$B$1),'NREL Scaling Data'!$E:$E,Calculations!$M142,'NREL Scaling Data'!$A:$A,AP$3,'NREL Scaling Data'!$C:$C,Calculations!$L142,'NREL Scaling Data'!$D:$D,Calculations!$N142) + 1) * AP142,0)</f>
        <v>0</v>
      </c>
      <c r="AR142" s="45">
        <f>IFERROR(((SUMIFS('NREL Scaling Data'!$F:$F,'NREL Scaling Data'!$B:$B,UPPER(About!$B$1),'NREL Scaling Data'!$E:$E,Calculations!$M142,'NREL Scaling Data'!$A:$A,AR$3,'NREL Scaling Data'!$C:$C,Calculations!$L142,'NREL Scaling Data'!$D:$D,Calculations!$N142)-SUMIFS('NREL Scaling Data'!$F:$F,'NREL Scaling Data'!$B:$B,UPPER(About!$B$1),'NREL Scaling Data'!$E:$E,Calculations!$M142,'NREL Scaling Data'!$A:$A,AQ$3,'NREL Scaling Data'!$C:$C,Calculations!$L142,'NREL Scaling Data'!$D:$D,Calculations!$N142))/SUMIFS('NREL Scaling Data'!$F:$F,'NREL Scaling Data'!$B:$B,UPPER(About!$B$1),'NREL Scaling Data'!$E:$E,Calculations!$M142,'NREL Scaling Data'!$A:$A,AQ$3,'NREL Scaling Data'!$C:$C,Calculations!$L142,'NREL Scaling Data'!$D:$D,Calculations!$N142) + 1) * AQ142,0)</f>
        <v>0</v>
      </c>
      <c r="AS142" s="45">
        <f>IFERROR(((SUMIFS('NREL Scaling Data'!$F:$F,'NREL Scaling Data'!$B:$B,UPPER(About!$B$1),'NREL Scaling Data'!$E:$E,Calculations!$M142,'NREL Scaling Data'!$A:$A,AS$3,'NREL Scaling Data'!$C:$C,Calculations!$L142,'NREL Scaling Data'!$D:$D,Calculations!$N142)-SUMIFS('NREL Scaling Data'!$F:$F,'NREL Scaling Data'!$B:$B,UPPER(About!$B$1),'NREL Scaling Data'!$E:$E,Calculations!$M142,'NREL Scaling Data'!$A:$A,AR$3,'NREL Scaling Data'!$C:$C,Calculations!$L142,'NREL Scaling Data'!$D:$D,Calculations!$N142))/SUMIFS('NREL Scaling Data'!$F:$F,'NREL Scaling Data'!$B:$B,UPPER(About!$B$1),'NREL Scaling Data'!$E:$E,Calculations!$M142,'NREL Scaling Data'!$A:$A,AR$3,'NREL Scaling Data'!$C:$C,Calculations!$L142,'NREL Scaling Data'!$D:$D,Calculations!$N142) + 1) * AR142,0)</f>
        <v>0</v>
      </c>
      <c r="AT142" s="45">
        <f>IFERROR(((SUMIFS('NREL Scaling Data'!$F:$F,'NREL Scaling Data'!$B:$B,UPPER(About!$B$1),'NREL Scaling Data'!$E:$E,Calculations!$M142,'NREL Scaling Data'!$A:$A,AT$3,'NREL Scaling Data'!$C:$C,Calculations!$L142,'NREL Scaling Data'!$D:$D,Calculations!$N142)-SUMIFS('NREL Scaling Data'!$F:$F,'NREL Scaling Data'!$B:$B,UPPER(About!$B$1),'NREL Scaling Data'!$E:$E,Calculations!$M142,'NREL Scaling Data'!$A:$A,AS$3,'NREL Scaling Data'!$C:$C,Calculations!$L142,'NREL Scaling Data'!$D:$D,Calculations!$N142))/SUMIFS('NREL Scaling Data'!$F:$F,'NREL Scaling Data'!$B:$B,UPPER(About!$B$1),'NREL Scaling Data'!$E:$E,Calculations!$M142,'NREL Scaling Data'!$A:$A,AS$3,'NREL Scaling Data'!$C:$C,Calculations!$L142,'NREL Scaling Data'!$D:$D,Calculations!$N142) + 1) * AS142,0)</f>
        <v>0</v>
      </c>
    </row>
    <row r="143" spans="1:46">
      <c r="I143" s="12" t="s">
        <v>1086</v>
      </c>
      <c r="J143" s="209">
        <f>IFERROR(SUMIFS('NREL Scaling Data'!F:F,'NREL Scaling Data'!B:B,UPPER(About!$B$1),'NREL Scaling Data'!E:E,Calculations!M143,'NREL Scaling Data'!A:A, 2021,'NREL Scaling Data'!C:C,Calculations!L143,'NREL Scaling Data'!D:D,Calculations!N143) / SUMIFS('NREL Scaling Data'!F:F,'NREL Scaling Data'!B:B,UPPER(About!$B$1),'NREL Scaling Data'!A:A, 2021,'NREL Scaling Data'!C:C,Calculations!L143,'NREL Scaling Data'!D:D,Calculations!N143),0)</f>
        <v>0</v>
      </c>
      <c r="K143" s="12">
        <v>1</v>
      </c>
      <c r="L143" s="12" t="s">
        <v>1013</v>
      </c>
      <c r="M143" s="12" t="s">
        <v>1015</v>
      </c>
      <c r="N143" s="1" t="s">
        <v>1080</v>
      </c>
      <c r="O143" s="7">
        <f t="shared" si="29"/>
        <v>0</v>
      </c>
      <c r="P143" s="7">
        <f t="shared" si="30"/>
        <v>0</v>
      </c>
      <c r="Q143" s="45">
        <f>SUMIFS('SEDS 2021'!$F$23:$F$40,'SEDS 2021'!E$23:E$40,Calculations!L143,'SEDS 2021'!D$23:D$40,Calculations!N143)*J143*K143</f>
        <v>0</v>
      </c>
      <c r="R143" s="45">
        <f>IFERROR(((SUMIFS('NREL Scaling Data'!$F:$F,'NREL Scaling Data'!$B:$B,UPPER(About!$B$1),'NREL Scaling Data'!$E:$E,Calculations!$M143,'NREL Scaling Data'!$A:$A,R$3,'NREL Scaling Data'!$C:$C,Calculations!$L143,'NREL Scaling Data'!$D:$D,Calculations!$N143)-SUMIFS('NREL Scaling Data'!$F:$F,'NREL Scaling Data'!$B:$B,UPPER(About!$B$1),'NREL Scaling Data'!$E:$E,Calculations!$M143,'NREL Scaling Data'!$A:$A,Q$3,'NREL Scaling Data'!$C:$C,Calculations!$L143,'NREL Scaling Data'!$D:$D,Calculations!$N143))/SUMIFS('NREL Scaling Data'!$F:$F,'NREL Scaling Data'!$B:$B,UPPER(About!$B$1),'NREL Scaling Data'!$E:$E,Calculations!$M143,'NREL Scaling Data'!$A:$A,Q$3,'NREL Scaling Data'!$C:$C,Calculations!$L143,'NREL Scaling Data'!$D:$D,Calculations!$N143) + 1) * Q143,0)</f>
        <v>0</v>
      </c>
      <c r="S143" s="45">
        <f>IFERROR(((SUMIFS('NREL Scaling Data'!$F:$F,'NREL Scaling Data'!$B:$B,UPPER(About!$B$1),'NREL Scaling Data'!$E:$E,Calculations!$M143,'NREL Scaling Data'!$A:$A,S$3,'NREL Scaling Data'!$C:$C,Calculations!$L143,'NREL Scaling Data'!$D:$D,Calculations!$N143)-SUMIFS('NREL Scaling Data'!$F:$F,'NREL Scaling Data'!$B:$B,UPPER(About!$B$1),'NREL Scaling Data'!$E:$E,Calculations!$M143,'NREL Scaling Data'!$A:$A,R$3,'NREL Scaling Data'!$C:$C,Calculations!$L143,'NREL Scaling Data'!$D:$D,Calculations!$N143))/SUMIFS('NREL Scaling Data'!$F:$F,'NREL Scaling Data'!$B:$B,UPPER(About!$B$1),'NREL Scaling Data'!$E:$E,Calculations!$M143,'NREL Scaling Data'!$A:$A,R$3,'NREL Scaling Data'!$C:$C,Calculations!$L143,'NREL Scaling Data'!$D:$D,Calculations!$N143) + 1) * R143,0)</f>
        <v>0</v>
      </c>
      <c r="T143" s="45">
        <f>IFERROR(((SUMIFS('NREL Scaling Data'!$F:$F,'NREL Scaling Data'!$B:$B,UPPER(About!$B$1),'NREL Scaling Data'!$E:$E,Calculations!$M143,'NREL Scaling Data'!$A:$A,T$3,'NREL Scaling Data'!$C:$C,Calculations!$L143,'NREL Scaling Data'!$D:$D,Calculations!$N143)-SUMIFS('NREL Scaling Data'!$F:$F,'NREL Scaling Data'!$B:$B,UPPER(About!$B$1),'NREL Scaling Data'!$E:$E,Calculations!$M143,'NREL Scaling Data'!$A:$A,S$3,'NREL Scaling Data'!$C:$C,Calculations!$L143,'NREL Scaling Data'!$D:$D,Calculations!$N143))/SUMIFS('NREL Scaling Data'!$F:$F,'NREL Scaling Data'!$B:$B,UPPER(About!$B$1),'NREL Scaling Data'!$E:$E,Calculations!$M143,'NREL Scaling Data'!$A:$A,S$3,'NREL Scaling Data'!$C:$C,Calculations!$L143,'NREL Scaling Data'!$D:$D,Calculations!$N143) + 1) * S143,0)</f>
        <v>0</v>
      </c>
      <c r="U143" s="45">
        <f>IFERROR(((SUMIFS('NREL Scaling Data'!$F:$F,'NREL Scaling Data'!$B:$B,UPPER(About!$B$1),'NREL Scaling Data'!$E:$E,Calculations!$M143,'NREL Scaling Data'!$A:$A,U$3,'NREL Scaling Data'!$C:$C,Calculations!$L143,'NREL Scaling Data'!$D:$D,Calculations!$N143)-SUMIFS('NREL Scaling Data'!$F:$F,'NREL Scaling Data'!$B:$B,UPPER(About!$B$1),'NREL Scaling Data'!$E:$E,Calculations!$M143,'NREL Scaling Data'!$A:$A,T$3,'NREL Scaling Data'!$C:$C,Calculations!$L143,'NREL Scaling Data'!$D:$D,Calculations!$N143))/SUMIFS('NREL Scaling Data'!$F:$F,'NREL Scaling Data'!$B:$B,UPPER(About!$B$1),'NREL Scaling Data'!$E:$E,Calculations!$M143,'NREL Scaling Data'!$A:$A,T$3,'NREL Scaling Data'!$C:$C,Calculations!$L143,'NREL Scaling Data'!$D:$D,Calculations!$N143) + 1) * T143,0)</f>
        <v>0</v>
      </c>
      <c r="V143" s="45">
        <f>IFERROR(((SUMIFS('NREL Scaling Data'!$F:$F,'NREL Scaling Data'!$B:$B,UPPER(About!$B$1),'NREL Scaling Data'!$E:$E,Calculations!$M143,'NREL Scaling Data'!$A:$A,V$3,'NREL Scaling Data'!$C:$C,Calculations!$L143,'NREL Scaling Data'!$D:$D,Calculations!$N143)-SUMIFS('NREL Scaling Data'!$F:$F,'NREL Scaling Data'!$B:$B,UPPER(About!$B$1),'NREL Scaling Data'!$E:$E,Calculations!$M143,'NREL Scaling Data'!$A:$A,U$3,'NREL Scaling Data'!$C:$C,Calculations!$L143,'NREL Scaling Data'!$D:$D,Calculations!$N143))/SUMIFS('NREL Scaling Data'!$F:$F,'NREL Scaling Data'!$B:$B,UPPER(About!$B$1),'NREL Scaling Data'!$E:$E,Calculations!$M143,'NREL Scaling Data'!$A:$A,U$3,'NREL Scaling Data'!$C:$C,Calculations!$L143,'NREL Scaling Data'!$D:$D,Calculations!$N143) + 1) * U143,0)</f>
        <v>0</v>
      </c>
      <c r="W143" s="45">
        <f>IFERROR(((SUMIFS('NREL Scaling Data'!$F:$F,'NREL Scaling Data'!$B:$B,UPPER(About!$B$1),'NREL Scaling Data'!$E:$E,Calculations!$M143,'NREL Scaling Data'!$A:$A,W$3,'NREL Scaling Data'!$C:$C,Calculations!$L143,'NREL Scaling Data'!$D:$D,Calculations!$N143)-SUMIFS('NREL Scaling Data'!$F:$F,'NREL Scaling Data'!$B:$B,UPPER(About!$B$1),'NREL Scaling Data'!$E:$E,Calculations!$M143,'NREL Scaling Data'!$A:$A,V$3,'NREL Scaling Data'!$C:$C,Calculations!$L143,'NREL Scaling Data'!$D:$D,Calculations!$N143))/SUMIFS('NREL Scaling Data'!$F:$F,'NREL Scaling Data'!$B:$B,UPPER(About!$B$1),'NREL Scaling Data'!$E:$E,Calculations!$M143,'NREL Scaling Data'!$A:$A,V$3,'NREL Scaling Data'!$C:$C,Calculations!$L143,'NREL Scaling Data'!$D:$D,Calculations!$N143) + 1) * V143,0)</f>
        <v>0</v>
      </c>
      <c r="X143" s="45">
        <f>IFERROR(((SUMIFS('NREL Scaling Data'!$F:$F,'NREL Scaling Data'!$B:$B,UPPER(About!$B$1),'NREL Scaling Data'!$E:$E,Calculations!$M143,'NREL Scaling Data'!$A:$A,X$3,'NREL Scaling Data'!$C:$C,Calculations!$L143,'NREL Scaling Data'!$D:$D,Calculations!$N143)-SUMIFS('NREL Scaling Data'!$F:$F,'NREL Scaling Data'!$B:$B,UPPER(About!$B$1),'NREL Scaling Data'!$E:$E,Calculations!$M143,'NREL Scaling Data'!$A:$A,W$3,'NREL Scaling Data'!$C:$C,Calculations!$L143,'NREL Scaling Data'!$D:$D,Calculations!$N143))/SUMIFS('NREL Scaling Data'!$F:$F,'NREL Scaling Data'!$B:$B,UPPER(About!$B$1),'NREL Scaling Data'!$E:$E,Calculations!$M143,'NREL Scaling Data'!$A:$A,W$3,'NREL Scaling Data'!$C:$C,Calculations!$L143,'NREL Scaling Data'!$D:$D,Calculations!$N143) + 1) * W143,0)</f>
        <v>0</v>
      </c>
      <c r="Y143" s="45">
        <f>IFERROR(((SUMIFS('NREL Scaling Data'!$F:$F,'NREL Scaling Data'!$B:$B,UPPER(About!$B$1),'NREL Scaling Data'!$E:$E,Calculations!$M143,'NREL Scaling Data'!$A:$A,Y$3,'NREL Scaling Data'!$C:$C,Calculations!$L143,'NREL Scaling Data'!$D:$D,Calculations!$N143)-SUMIFS('NREL Scaling Data'!$F:$F,'NREL Scaling Data'!$B:$B,UPPER(About!$B$1),'NREL Scaling Data'!$E:$E,Calculations!$M143,'NREL Scaling Data'!$A:$A,X$3,'NREL Scaling Data'!$C:$C,Calculations!$L143,'NREL Scaling Data'!$D:$D,Calculations!$N143))/SUMIFS('NREL Scaling Data'!$F:$F,'NREL Scaling Data'!$B:$B,UPPER(About!$B$1),'NREL Scaling Data'!$E:$E,Calculations!$M143,'NREL Scaling Data'!$A:$A,X$3,'NREL Scaling Data'!$C:$C,Calculations!$L143,'NREL Scaling Data'!$D:$D,Calculations!$N143) + 1) * X143,0)</f>
        <v>0</v>
      </c>
      <c r="Z143" s="45">
        <f>IFERROR(((SUMIFS('NREL Scaling Data'!$F:$F,'NREL Scaling Data'!$B:$B,UPPER(About!$B$1),'NREL Scaling Data'!$E:$E,Calculations!$M143,'NREL Scaling Data'!$A:$A,Z$3,'NREL Scaling Data'!$C:$C,Calculations!$L143,'NREL Scaling Data'!$D:$D,Calculations!$N143)-SUMIFS('NREL Scaling Data'!$F:$F,'NREL Scaling Data'!$B:$B,UPPER(About!$B$1),'NREL Scaling Data'!$E:$E,Calculations!$M143,'NREL Scaling Data'!$A:$A,Y$3,'NREL Scaling Data'!$C:$C,Calculations!$L143,'NREL Scaling Data'!$D:$D,Calculations!$N143))/SUMIFS('NREL Scaling Data'!$F:$F,'NREL Scaling Data'!$B:$B,UPPER(About!$B$1),'NREL Scaling Data'!$E:$E,Calculations!$M143,'NREL Scaling Data'!$A:$A,Y$3,'NREL Scaling Data'!$C:$C,Calculations!$L143,'NREL Scaling Data'!$D:$D,Calculations!$N143) + 1) * Y143,0)</f>
        <v>0</v>
      </c>
      <c r="AA143" s="45">
        <f>IFERROR(((SUMIFS('NREL Scaling Data'!$F:$F,'NREL Scaling Data'!$B:$B,UPPER(About!$B$1),'NREL Scaling Data'!$E:$E,Calculations!$M143,'NREL Scaling Data'!$A:$A,AA$3,'NREL Scaling Data'!$C:$C,Calculations!$L143,'NREL Scaling Data'!$D:$D,Calculations!$N143)-SUMIFS('NREL Scaling Data'!$F:$F,'NREL Scaling Data'!$B:$B,UPPER(About!$B$1),'NREL Scaling Data'!$E:$E,Calculations!$M143,'NREL Scaling Data'!$A:$A,Z$3,'NREL Scaling Data'!$C:$C,Calculations!$L143,'NREL Scaling Data'!$D:$D,Calculations!$N143))/SUMIFS('NREL Scaling Data'!$F:$F,'NREL Scaling Data'!$B:$B,UPPER(About!$B$1),'NREL Scaling Data'!$E:$E,Calculations!$M143,'NREL Scaling Data'!$A:$A,Z$3,'NREL Scaling Data'!$C:$C,Calculations!$L143,'NREL Scaling Data'!$D:$D,Calculations!$N143) + 1) * Z143,0)</f>
        <v>0</v>
      </c>
      <c r="AB143" s="45">
        <f>IFERROR(((SUMIFS('NREL Scaling Data'!$F:$F,'NREL Scaling Data'!$B:$B,UPPER(About!$B$1),'NREL Scaling Data'!$E:$E,Calculations!$M143,'NREL Scaling Data'!$A:$A,AB$3,'NREL Scaling Data'!$C:$C,Calculations!$L143,'NREL Scaling Data'!$D:$D,Calculations!$N143)-SUMIFS('NREL Scaling Data'!$F:$F,'NREL Scaling Data'!$B:$B,UPPER(About!$B$1),'NREL Scaling Data'!$E:$E,Calculations!$M143,'NREL Scaling Data'!$A:$A,AA$3,'NREL Scaling Data'!$C:$C,Calculations!$L143,'NREL Scaling Data'!$D:$D,Calculations!$N143))/SUMIFS('NREL Scaling Data'!$F:$F,'NREL Scaling Data'!$B:$B,UPPER(About!$B$1),'NREL Scaling Data'!$E:$E,Calculations!$M143,'NREL Scaling Data'!$A:$A,AA$3,'NREL Scaling Data'!$C:$C,Calculations!$L143,'NREL Scaling Data'!$D:$D,Calculations!$N143) + 1) * AA143,0)</f>
        <v>0</v>
      </c>
      <c r="AC143" s="45">
        <f>IFERROR(((SUMIFS('NREL Scaling Data'!$F:$F,'NREL Scaling Data'!$B:$B,UPPER(About!$B$1),'NREL Scaling Data'!$E:$E,Calculations!$M143,'NREL Scaling Data'!$A:$A,AC$3,'NREL Scaling Data'!$C:$C,Calculations!$L143,'NREL Scaling Data'!$D:$D,Calculations!$N143)-SUMIFS('NREL Scaling Data'!$F:$F,'NREL Scaling Data'!$B:$B,UPPER(About!$B$1),'NREL Scaling Data'!$E:$E,Calculations!$M143,'NREL Scaling Data'!$A:$A,AB$3,'NREL Scaling Data'!$C:$C,Calculations!$L143,'NREL Scaling Data'!$D:$D,Calculations!$N143))/SUMIFS('NREL Scaling Data'!$F:$F,'NREL Scaling Data'!$B:$B,UPPER(About!$B$1),'NREL Scaling Data'!$E:$E,Calculations!$M143,'NREL Scaling Data'!$A:$A,AB$3,'NREL Scaling Data'!$C:$C,Calculations!$L143,'NREL Scaling Data'!$D:$D,Calculations!$N143) + 1) * AB143,0)</f>
        <v>0</v>
      </c>
      <c r="AD143" s="45">
        <f>IFERROR(((SUMIFS('NREL Scaling Data'!$F:$F,'NREL Scaling Data'!$B:$B,UPPER(About!$B$1),'NREL Scaling Data'!$E:$E,Calculations!$M143,'NREL Scaling Data'!$A:$A,AD$3,'NREL Scaling Data'!$C:$C,Calculations!$L143,'NREL Scaling Data'!$D:$D,Calculations!$N143)-SUMIFS('NREL Scaling Data'!$F:$F,'NREL Scaling Data'!$B:$B,UPPER(About!$B$1),'NREL Scaling Data'!$E:$E,Calculations!$M143,'NREL Scaling Data'!$A:$A,AC$3,'NREL Scaling Data'!$C:$C,Calculations!$L143,'NREL Scaling Data'!$D:$D,Calculations!$N143))/SUMIFS('NREL Scaling Data'!$F:$F,'NREL Scaling Data'!$B:$B,UPPER(About!$B$1),'NREL Scaling Data'!$E:$E,Calculations!$M143,'NREL Scaling Data'!$A:$A,AC$3,'NREL Scaling Data'!$C:$C,Calculations!$L143,'NREL Scaling Data'!$D:$D,Calculations!$N143) + 1) * AC143,0)</f>
        <v>0</v>
      </c>
      <c r="AE143" s="45">
        <f>IFERROR(((SUMIFS('NREL Scaling Data'!$F:$F,'NREL Scaling Data'!$B:$B,UPPER(About!$B$1),'NREL Scaling Data'!$E:$E,Calculations!$M143,'NREL Scaling Data'!$A:$A,AE$3,'NREL Scaling Data'!$C:$C,Calculations!$L143,'NREL Scaling Data'!$D:$D,Calculations!$N143)-SUMIFS('NREL Scaling Data'!$F:$F,'NREL Scaling Data'!$B:$B,UPPER(About!$B$1),'NREL Scaling Data'!$E:$E,Calculations!$M143,'NREL Scaling Data'!$A:$A,AD$3,'NREL Scaling Data'!$C:$C,Calculations!$L143,'NREL Scaling Data'!$D:$D,Calculations!$N143))/SUMIFS('NREL Scaling Data'!$F:$F,'NREL Scaling Data'!$B:$B,UPPER(About!$B$1),'NREL Scaling Data'!$E:$E,Calculations!$M143,'NREL Scaling Data'!$A:$A,AD$3,'NREL Scaling Data'!$C:$C,Calculations!$L143,'NREL Scaling Data'!$D:$D,Calculations!$N143) + 1) * AD143,0)</f>
        <v>0</v>
      </c>
      <c r="AF143" s="45">
        <f>IFERROR(((SUMIFS('NREL Scaling Data'!$F:$F,'NREL Scaling Data'!$B:$B,UPPER(About!$B$1),'NREL Scaling Data'!$E:$E,Calculations!$M143,'NREL Scaling Data'!$A:$A,AF$3,'NREL Scaling Data'!$C:$C,Calculations!$L143,'NREL Scaling Data'!$D:$D,Calculations!$N143)-SUMIFS('NREL Scaling Data'!$F:$F,'NREL Scaling Data'!$B:$B,UPPER(About!$B$1),'NREL Scaling Data'!$E:$E,Calculations!$M143,'NREL Scaling Data'!$A:$A,AE$3,'NREL Scaling Data'!$C:$C,Calculations!$L143,'NREL Scaling Data'!$D:$D,Calculations!$N143))/SUMIFS('NREL Scaling Data'!$F:$F,'NREL Scaling Data'!$B:$B,UPPER(About!$B$1),'NREL Scaling Data'!$E:$E,Calculations!$M143,'NREL Scaling Data'!$A:$A,AE$3,'NREL Scaling Data'!$C:$C,Calculations!$L143,'NREL Scaling Data'!$D:$D,Calculations!$N143) + 1) * AE143,0)</f>
        <v>0</v>
      </c>
      <c r="AG143" s="45">
        <f>IFERROR(((SUMIFS('NREL Scaling Data'!$F:$F,'NREL Scaling Data'!$B:$B,UPPER(About!$B$1),'NREL Scaling Data'!$E:$E,Calculations!$M143,'NREL Scaling Data'!$A:$A,AG$3,'NREL Scaling Data'!$C:$C,Calculations!$L143,'NREL Scaling Data'!$D:$D,Calculations!$N143)-SUMIFS('NREL Scaling Data'!$F:$F,'NREL Scaling Data'!$B:$B,UPPER(About!$B$1),'NREL Scaling Data'!$E:$E,Calculations!$M143,'NREL Scaling Data'!$A:$A,AF$3,'NREL Scaling Data'!$C:$C,Calculations!$L143,'NREL Scaling Data'!$D:$D,Calculations!$N143))/SUMIFS('NREL Scaling Data'!$F:$F,'NREL Scaling Data'!$B:$B,UPPER(About!$B$1),'NREL Scaling Data'!$E:$E,Calculations!$M143,'NREL Scaling Data'!$A:$A,AF$3,'NREL Scaling Data'!$C:$C,Calculations!$L143,'NREL Scaling Data'!$D:$D,Calculations!$N143) + 1) * AF143,0)</f>
        <v>0</v>
      </c>
      <c r="AH143" s="45">
        <f>IFERROR(((SUMIFS('NREL Scaling Data'!$F:$F,'NREL Scaling Data'!$B:$B,UPPER(About!$B$1),'NREL Scaling Data'!$E:$E,Calculations!$M143,'NREL Scaling Data'!$A:$A,AH$3,'NREL Scaling Data'!$C:$C,Calculations!$L143,'NREL Scaling Data'!$D:$D,Calculations!$N143)-SUMIFS('NREL Scaling Data'!$F:$F,'NREL Scaling Data'!$B:$B,UPPER(About!$B$1),'NREL Scaling Data'!$E:$E,Calculations!$M143,'NREL Scaling Data'!$A:$A,AG$3,'NREL Scaling Data'!$C:$C,Calculations!$L143,'NREL Scaling Data'!$D:$D,Calculations!$N143))/SUMIFS('NREL Scaling Data'!$F:$F,'NREL Scaling Data'!$B:$B,UPPER(About!$B$1),'NREL Scaling Data'!$E:$E,Calculations!$M143,'NREL Scaling Data'!$A:$A,AG$3,'NREL Scaling Data'!$C:$C,Calculations!$L143,'NREL Scaling Data'!$D:$D,Calculations!$N143) + 1) * AG143,0)</f>
        <v>0</v>
      </c>
      <c r="AI143" s="45">
        <f>IFERROR(((SUMIFS('NREL Scaling Data'!$F:$F,'NREL Scaling Data'!$B:$B,UPPER(About!$B$1),'NREL Scaling Data'!$E:$E,Calculations!$M143,'NREL Scaling Data'!$A:$A,AI$3,'NREL Scaling Data'!$C:$C,Calculations!$L143,'NREL Scaling Data'!$D:$D,Calculations!$N143)-SUMIFS('NREL Scaling Data'!$F:$F,'NREL Scaling Data'!$B:$B,UPPER(About!$B$1),'NREL Scaling Data'!$E:$E,Calculations!$M143,'NREL Scaling Data'!$A:$A,AH$3,'NREL Scaling Data'!$C:$C,Calculations!$L143,'NREL Scaling Data'!$D:$D,Calculations!$N143))/SUMIFS('NREL Scaling Data'!$F:$F,'NREL Scaling Data'!$B:$B,UPPER(About!$B$1),'NREL Scaling Data'!$E:$E,Calculations!$M143,'NREL Scaling Data'!$A:$A,AH$3,'NREL Scaling Data'!$C:$C,Calculations!$L143,'NREL Scaling Data'!$D:$D,Calculations!$N143) + 1) * AH143,0)</f>
        <v>0</v>
      </c>
      <c r="AJ143" s="45">
        <f>IFERROR(((SUMIFS('NREL Scaling Data'!$F:$F,'NREL Scaling Data'!$B:$B,UPPER(About!$B$1),'NREL Scaling Data'!$E:$E,Calculations!$M143,'NREL Scaling Data'!$A:$A,AJ$3,'NREL Scaling Data'!$C:$C,Calculations!$L143,'NREL Scaling Data'!$D:$D,Calculations!$N143)-SUMIFS('NREL Scaling Data'!$F:$F,'NREL Scaling Data'!$B:$B,UPPER(About!$B$1),'NREL Scaling Data'!$E:$E,Calculations!$M143,'NREL Scaling Data'!$A:$A,AI$3,'NREL Scaling Data'!$C:$C,Calculations!$L143,'NREL Scaling Data'!$D:$D,Calculations!$N143))/SUMIFS('NREL Scaling Data'!$F:$F,'NREL Scaling Data'!$B:$B,UPPER(About!$B$1),'NREL Scaling Data'!$E:$E,Calculations!$M143,'NREL Scaling Data'!$A:$A,AI$3,'NREL Scaling Data'!$C:$C,Calculations!$L143,'NREL Scaling Data'!$D:$D,Calculations!$N143) + 1) * AI143,0)</f>
        <v>0</v>
      </c>
      <c r="AK143" s="45">
        <f>IFERROR(((SUMIFS('NREL Scaling Data'!$F:$F,'NREL Scaling Data'!$B:$B,UPPER(About!$B$1),'NREL Scaling Data'!$E:$E,Calculations!$M143,'NREL Scaling Data'!$A:$A,AK$3,'NREL Scaling Data'!$C:$C,Calculations!$L143,'NREL Scaling Data'!$D:$D,Calculations!$N143)-SUMIFS('NREL Scaling Data'!$F:$F,'NREL Scaling Data'!$B:$B,UPPER(About!$B$1),'NREL Scaling Data'!$E:$E,Calculations!$M143,'NREL Scaling Data'!$A:$A,AJ$3,'NREL Scaling Data'!$C:$C,Calculations!$L143,'NREL Scaling Data'!$D:$D,Calculations!$N143))/SUMIFS('NREL Scaling Data'!$F:$F,'NREL Scaling Data'!$B:$B,UPPER(About!$B$1),'NREL Scaling Data'!$E:$E,Calculations!$M143,'NREL Scaling Data'!$A:$A,AJ$3,'NREL Scaling Data'!$C:$C,Calculations!$L143,'NREL Scaling Data'!$D:$D,Calculations!$N143) + 1) * AJ143,0)</f>
        <v>0</v>
      </c>
      <c r="AL143" s="45">
        <f>IFERROR(((SUMIFS('NREL Scaling Data'!$F:$F,'NREL Scaling Data'!$B:$B,UPPER(About!$B$1),'NREL Scaling Data'!$E:$E,Calculations!$M143,'NREL Scaling Data'!$A:$A,AL$3,'NREL Scaling Data'!$C:$C,Calculations!$L143,'NREL Scaling Data'!$D:$D,Calculations!$N143)-SUMIFS('NREL Scaling Data'!$F:$F,'NREL Scaling Data'!$B:$B,UPPER(About!$B$1),'NREL Scaling Data'!$E:$E,Calculations!$M143,'NREL Scaling Data'!$A:$A,AK$3,'NREL Scaling Data'!$C:$C,Calculations!$L143,'NREL Scaling Data'!$D:$D,Calculations!$N143))/SUMIFS('NREL Scaling Data'!$F:$F,'NREL Scaling Data'!$B:$B,UPPER(About!$B$1),'NREL Scaling Data'!$E:$E,Calculations!$M143,'NREL Scaling Data'!$A:$A,AK$3,'NREL Scaling Data'!$C:$C,Calculations!$L143,'NREL Scaling Data'!$D:$D,Calculations!$N143) + 1) * AK143,0)</f>
        <v>0</v>
      </c>
      <c r="AM143" s="45">
        <f>IFERROR(((SUMIFS('NREL Scaling Data'!$F:$F,'NREL Scaling Data'!$B:$B,UPPER(About!$B$1),'NREL Scaling Data'!$E:$E,Calculations!$M143,'NREL Scaling Data'!$A:$A,AM$3,'NREL Scaling Data'!$C:$C,Calculations!$L143,'NREL Scaling Data'!$D:$D,Calculations!$N143)-SUMIFS('NREL Scaling Data'!$F:$F,'NREL Scaling Data'!$B:$B,UPPER(About!$B$1),'NREL Scaling Data'!$E:$E,Calculations!$M143,'NREL Scaling Data'!$A:$A,AL$3,'NREL Scaling Data'!$C:$C,Calculations!$L143,'NREL Scaling Data'!$D:$D,Calculations!$N143))/SUMIFS('NREL Scaling Data'!$F:$F,'NREL Scaling Data'!$B:$B,UPPER(About!$B$1),'NREL Scaling Data'!$E:$E,Calculations!$M143,'NREL Scaling Data'!$A:$A,AL$3,'NREL Scaling Data'!$C:$C,Calculations!$L143,'NREL Scaling Data'!$D:$D,Calculations!$N143) + 1) * AL143,0)</f>
        <v>0</v>
      </c>
      <c r="AN143" s="45">
        <f>IFERROR(((SUMIFS('NREL Scaling Data'!$F:$F,'NREL Scaling Data'!$B:$B,UPPER(About!$B$1),'NREL Scaling Data'!$E:$E,Calculations!$M143,'NREL Scaling Data'!$A:$A,AN$3,'NREL Scaling Data'!$C:$C,Calculations!$L143,'NREL Scaling Data'!$D:$D,Calculations!$N143)-SUMIFS('NREL Scaling Data'!$F:$F,'NREL Scaling Data'!$B:$B,UPPER(About!$B$1),'NREL Scaling Data'!$E:$E,Calculations!$M143,'NREL Scaling Data'!$A:$A,AM$3,'NREL Scaling Data'!$C:$C,Calculations!$L143,'NREL Scaling Data'!$D:$D,Calculations!$N143))/SUMIFS('NREL Scaling Data'!$F:$F,'NREL Scaling Data'!$B:$B,UPPER(About!$B$1),'NREL Scaling Data'!$E:$E,Calculations!$M143,'NREL Scaling Data'!$A:$A,AM$3,'NREL Scaling Data'!$C:$C,Calculations!$L143,'NREL Scaling Data'!$D:$D,Calculations!$N143) + 1) * AM143,0)</f>
        <v>0</v>
      </c>
      <c r="AO143" s="45">
        <f>IFERROR(((SUMIFS('NREL Scaling Data'!$F:$F,'NREL Scaling Data'!$B:$B,UPPER(About!$B$1),'NREL Scaling Data'!$E:$E,Calculations!$M143,'NREL Scaling Data'!$A:$A,AO$3,'NREL Scaling Data'!$C:$C,Calculations!$L143,'NREL Scaling Data'!$D:$D,Calculations!$N143)-SUMIFS('NREL Scaling Data'!$F:$F,'NREL Scaling Data'!$B:$B,UPPER(About!$B$1),'NREL Scaling Data'!$E:$E,Calculations!$M143,'NREL Scaling Data'!$A:$A,AN$3,'NREL Scaling Data'!$C:$C,Calculations!$L143,'NREL Scaling Data'!$D:$D,Calculations!$N143))/SUMIFS('NREL Scaling Data'!$F:$F,'NREL Scaling Data'!$B:$B,UPPER(About!$B$1),'NREL Scaling Data'!$E:$E,Calculations!$M143,'NREL Scaling Data'!$A:$A,AN$3,'NREL Scaling Data'!$C:$C,Calculations!$L143,'NREL Scaling Data'!$D:$D,Calculations!$N143) + 1) * AN143,0)</f>
        <v>0</v>
      </c>
      <c r="AP143" s="45">
        <f>IFERROR(((SUMIFS('NREL Scaling Data'!$F:$F,'NREL Scaling Data'!$B:$B,UPPER(About!$B$1),'NREL Scaling Data'!$E:$E,Calculations!$M143,'NREL Scaling Data'!$A:$A,AP$3,'NREL Scaling Data'!$C:$C,Calculations!$L143,'NREL Scaling Data'!$D:$D,Calculations!$N143)-SUMIFS('NREL Scaling Data'!$F:$F,'NREL Scaling Data'!$B:$B,UPPER(About!$B$1),'NREL Scaling Data'!$E:$E,Calculations!$M143,'NREL Scaling Data'!$A:$A,AO$3,'NREL Scaling Data'!$C:$C,Calculations!$L143,'NREL Scaling Data'!$D:$D,Calculations!$N143))/SUMIFS('NREL Scaling Data'!$F:$F,'NREL Scaling Data'!$B:$B,UPPER(About!$B$1),'NREL Scaling Data'!$E:$E,Calculations!$M143,'NREL Scaling Data'!$A:$A,AO$3,'NREL Scaling Data'!$C:$C,Calculations!$L143,'NREL Scaling Data'!$D:$D,Calculations!$N143) + 1) * AO143,0)</f>
        <v>0</v>
      </c>
      <c r="AQ143" s="45">
        <f>IFERROR(((SUMIFS('NREL Scaling Data'!$F:$F,'NREL Scaling Data'!$B:$B,UPPER(About!$B$1),'NREL Scaling Data'!$E:$E,Calculations!$M143,'NREL Scaling Data'!$A:$A,AQ$3,'NREL Scaling Data'!$C:$C,Calculations!$L143,'NREL Scaling Data'!$D:$D,Calculations!$N143)-SUMIFS('NREL Scaling Data'!$F:$F,'NREL Scaling Data'!$B:$B,UPPER(About!$B$1),'NREL Scaling Data'!$E:$E,Calculations!$M143,'NREL Scaling Data'!$A:$A,AP$3,'NREL Scaling Data'!$C:$C,Calculations!$L143,'NREL Scaling Data'!$D:$D,Calculations!$N143))/SUMIFS('NREL Scaling Data'!$F:$F,'NREL Scaling Data'!$B:$B,UPPER(About!$B$1),'NREL Scaling Data'!$E:$E,Calculations!$M143,'NREL Scaling Data'!$A:$A,AP$3,'NREL Scaling Data'!$C:$C,Calculations!$L143,'NREL Scaling Data'!$D:$D,Calculations!$N143) + 1) * AP143,0)</f>
        <v>0</v>
      </c>
      <c r="AR143" s="45">
        <f>IFERROR(((SUMIFS('NREL Scaling Data'!$F:$F,'NREL Scaling Data'!$B:$B,UPPER(About!$B$1),'NREL Scaling Data'!$E:$E,Calculations!$M143,'NREL Scaling Data'!$A:$A,AR$3,'NREL Scaling Data'!$C:$C,Calculations!$L143,'NREL Scaling Data'!$D:$D,Calculations!$N143)-SUMIFS('NREL Scaling Data'!$F:$F,'NREL Scaling Data'!$B:$B,UPPER(About!$B$1),'NREL Scaling Data'!$E:$E,Calculations!$M143,'NREL Scaling Data'!$A:$A,AQ$3,'NREL Scaling Data'!$C:$C,Calculations!$L143,'NREL Scaling Data'!$D:$D,Calculations!$N143))/SUMIFS('NREL Scaling Data'!$F:$F,'NREL Scaling Data'!$B:$B,UPPER(About!$B$1),'NREL Scaling Data'!$E:$E,Calculations!$M143,'NREL Scaling Data'!$A:$A,AQ$3,'NREL Scaling Data'!$C:$C,Calculations!$L143,'NREL Scaling Data'!$D:$D,Calculations!$N143) + 1) * AQ143,0)</f>
        <v>0</v>
      </c>
      <c r="AS143" s="45">
        <f>IFERROR(((SUMIFS('NREL Scaling Data'!$F:$F,'NREL Scaling Data'!$B:$B,UPPER(About!$B$1),'NREL Scaling Data'!$E:$E,Calculations!$M143,'NREL Scaling Data'!$A:$A,AS$3,'NREL Scaling Data'!$C:$C,Calculations!$L143,'NREL Scaling Data'!$D:$D,Calculations!$N143)-SUMIFS('NREL Scaling Data'!$F:$F,'NREL Scaling Data'!$B:$B,UPPER(About!$B$1),'NREL Scaling Data'!$E:$E,Calculations!$M143,'NREL Scaling Data'!$A:$A,AR$3,'NREL Scaling Data'!$C:$C,Calculations!$L143,'NREL Scaling Data'!$D:$D,Calculations!$N143))/SUMIFS('NREL Scaling Data'!$F:$F,'NREL Scaling Data'!$B:$B,UPPER(About!$B$1),'NREL Scaling Data'!$E:$E,Calculations!$M143,'NREL Scaling Data'!$A:$A,AR$3,'NREL Scaling Data'!$C:$C,Calculations!$L143,'NREL Scaling Data'!$D:$D,Calculations!$N143) + 1) * AR143,0)</f>
        <v>0</v>
      </c>
      <c r="AT143" s="45">
        <f>IFERROR(((SUMIFS('NREL Scaling Data'!$F:$F,'NREL Scaling Data'!$B:$B,UPPER(About!$B$1),'NREL Scaling Data'!$E:$E,Calculations!$M143,'NREL Scaling Data'!$A:$A,AT$3,'NREL Scaling Data'!$C:$C,Calculations!$L143,'NREL Scaling Data'!$D:$D,Calculations!$N143)-SUMIFS('NREL Scaling Data'!$F:$F,'NREL Scaling Data'!$B:$B,UPPER(About!$B$1),'NREL Scaling Data'!$E:$E,Calculations!$M143,'NREL Scaling Data'!$A:$A,AS$3,'NREL Scaling Data'!$C:$C,Calculations!$L143,'NREL Scaling Data'!$D:$D,Calculations!$N143))/SUMIFS('NREL Scaling Data'!$F:$F,'NREL Scaling Data'!$B:$B,UPPER(About!$B$1),'NREL Scaling Data'!$E:$E,Calculations!$M143,'NREL Scaling Data'!$A:$A,AS$3,'NREL Scaling Data'!$C:$C,Calculations!$L143,'NREL Scaling Data'!$D:$D,Calculations!$N143) + 1) * AS143,0)</f>
        <v>0</v>
      </c>
    </row>
    <row r="145" spans="7:46">
      <c r="H145" s="1" t="s">
        <v>365</v>
      </c>
      <c r="I145" s="1"/>
      <c r="J145" s="1"/>
      <c r="K145" s="1"/>
      <c r="L145" s="1"/>
      <c r="M145" s="1"/>
    </row>
    <row r="146" spans="7:46">
      <c r="N146" s="1" t="s">
        <v>75</v>
      </c>
      <c r="O146" s="1">
        <v>2019</v>
      </c>
      <c r="P146" s="1">
        <v>2020</v>
      </c>
      <c r="Q146" s="1">
        <v>2021</v>
      </c>
      <c r="R146" s="1">
        <v>2022</v>
      </c>
      <c r="S146" s="1">
        <v>2023</v>
      </c>
      <c r="T146" s="1">
        <v>2024</v>
      </c>
      <c r="U146" s="1">
        <v>2025</v>
      </c>
      <c r="V146" s="1">
        <v>2026</v>
      </c>
      <c r="W146" s="1">
        <v>2027</v>
      </c>
      <c r="X146" s="1">
        <v>2028</v>
      </c>
      <c r="Y146" s="1">
        <v>2029</v>
      </c>
      <c r="Z146" s="1">
        <v>2030</v>
      </c>
      <c r="AA146" s="1">
        <v>2031</v>
      </c>
      <c r="AB146" s="1">
        <v>2032</v>
      </c>
      <c r="AC146" s="1">
        <v>2033</v>
      </c>
      <c r="AD146" s="1">
        <v>2034</v>
      </c>
      <c r="AE146" s="1">
        <v>2035</v>
      </c>
      <c r="AF146" s="1">
        <v>2036</v>
      </c>
      <c r="AG146" s="1">
        <v>2037</v>
      </c>
      <c r="AH146" s="1">
        <v>2038</v>
      </c>
      <c r="AI146" s="1">
        <v>2039</v>
      </c>
      <c r="AJ146" s="1">
        <v>2040</v>
      </c>
      <c r="AK146" s="1">
        <v>2041</v>
      </c>
      <c r="AL146" s="1">
        <v>2042</v>
      </c>
      <c r="AM146" s="1">
        <v>2043</v>
      </c>
      <c r="AN146" s="1">
        <v>2044</v>
      </c>
      <c r="AO146" s="1">
        <v>2045</v>
      </c>
      <c r="AP146" s="1">
        <v>2046</v>
      </c>
      <c r="AQ146" s="1">
        <v>2047</v>
      </c>
      <c r="AR146" s="1">
        <v>2048</v>
      </c>
      <c r="AS146" s="1">
        <v>2049</v>
      </c>
      <c r="AT146" s="1">
        <v>2050</v>
      </c>
    </row>
    <row r="147" spans="7:46">
      <c r="G147" s="12" t="s">
        <v>476</v>
      </c>
      <c r="H147" s="12" t="s">
        <v>474</v>
      </c>
      <c r="I147" s="12" t="s">
        <v>1086</v>
      </c>
      <c r="J147" s="209">
        <f>SUMIFS('NREL Scaling Data'!F:F,'NREL Scaling Data'!B:B,UPPER(About!$B$1),'NREL Scaling Data'!E:E,Calculations!M147,'NREL Scaling Data'!A:A, 2021,'NREL Scaling Data'!C:C,Calculations!L147,'NREL Scaling Data'!D:D,Calculations!N147) / SUMIFS('NREL Scaling Data'!F:F,'NREL Scaling Data'!B:B,UPPER(About!$B$1),'NREL Scaling Data'!A:A, 2021,'NREL Scaling Data'!C:C,Calculations!L147,'NREL Scaling Data'!D:D,Calculations!N147)</f>
        <v>0.18262775012999657</v>
      </c>
      <c r="K147" s="12">
        <v>1</v>
      </c>
      <c r="L147" s="12" t="s">
        <v>1013</v>
      </c>
      <c r="M147" s="12" t="s">
        <v>1018</v>
      </c>
      <c r="N147" s="1" t="s">
        <v>635</v>
      </c>
      <c r="O147" s="7">
        <f>P147</f>
        <v>67772244934491.078</v>
      </c>
      <c r="P147" s="7">
        <f>Q147</f>
        <v>67772244934491.078</v>
      </c>
      <c r="Q147" s="45">
        <f>SUMIFS('SEDS 2021'!$F$23:$F$40,'SEDS 2021'!E$23:E$40,Calculations!L147,'SEDS 2021'!D$23:D$40,Calculations!N147)*J147*K147</f>
        <v>67772244934491.078</v>
      </c>
      <c r="R147" s="45">
        <f>IFERROR(((SUMIFS('NREL Scaling Data'!$F:$F,'NREL Scaling Data'!$B:$B,UPPER(About!$B$1),'NREL Scaling Data'!$E:$E,Calculations!$M147,'NREL Scaling Data'!$A:$A,R$3,'NREL Scaling Data'!$C:$C,Calculations!$L147,'NREL Scaling Data'!$D:$D,Calculations!$N147)-SUMIFS('NREL Scaling Data'!$F:$F,'NREL Scaling Data'!$B:$B,UPPER(About!$B$1),'NREL Scaling Data'!$E:$E,Calculations!$M147,'NREL Scaling Data'!$A:$A,Q$3,'NREL Scaling Data'!$C:$C,Calculations!$L147,'NREL Scaling Data'!$D:$D,Calculations!$N147))/SUMIFS('NREL Scaling Data'!$F:$F,'NREL Scaling Data'!$B:$B,UPPER(About!$B$1),'NREL Scaling Data'!$E:$E,Calculations!$M147,'NREL Scaling Data'!$A:$A,Q$3,'NREL Scaling Data'!$C:$C,Calculations!$L147,'NREL Scaling Data'!$D:$D,Calculations!$N147) + 1) * Q147,0)</f>
        <v>67893788182138.766</v>
      </c>
      <c r="S147" s="45">
        <f>IFERROR(((SUMIFS('NREL Scaling Data'!$F:$F,'NREL Scaling Data'!$B:$B,UPPER(About!$B$1),'NREL Scaling Data'!$E:$E,Calculations!$M147,'NREL Scaling Data'!$A:$A,S$3,'NREL Scaling Data'!$C:$C,Calculations!$L147,'NREL Scaling Data'!$D:$D,Calculations!$N147)-SUMIFS('NREL Scaling Data'!$F:$F,'NREL Scaling Data'!$B:$B,UPPER(About!$B$1),'NREL Scaling Data'!$E:$E,Calculations!$M147,'NREL Scaling Data'!$A:$A,R$3,'NREL Scaling Data'!$C:$C,Calculations!$L147,'NREL Scaling Data'!$D:$D,Calculations!$N147))/SUMIFS('NREL Scaling Data'!$F:$F,'NREL Scaling Data'!$B:$B,UPPER(About!$B$1),'NREL Scaling Data'!$E:$E,Calculations!$M147,'NREL Scaling Data'!$A:$A,R$3,'NREL Scaling Data'!$C:$C,Calculations!$L147,'NREL Scaling Data'!$D:$D,Calculations!$N147) + 1) * R147,0)</f>
        <v>67963381563844.297</v>
      </c>
      <c r="T147" s="45">
        <f>IFERROR(((SUMIFS('NREL Scaling Data'!$F:$F,'NREL Scaling Data'!$B:$B,UPPER(About!$B$1),'NREL Scaling Data'!$E:$E,Calculations!$M147,'NREL Scaling Data'!$A:$A,T$3,'NREL Scaling Data'!$C:$C,Calculations!$L147,'NREL Scaling Data'!$D:$D,Calculations!$N147)-SUMIFS('NREL Scaling Data'!$F:$F,'NREL Scaling Data'!$B:$B,UPPER(About!$B$1),'NREL Scaling Data'!$E:$E,Calculations!$M147,'NREL Scaling Data'!$A:$A,S$3,'NREL Scaling Data'!$C:$C,Calculations!$L147,'NREL Scaling Data'!$D:$D,Calculations!$N147))/SUMIFS('NREL Scaling Data'!$F:$F,'NREL Scaling Data'!$B:$B,UPPER(About!$B$1),'NREL Scaling Data'!$E:$E,Calculations!$M147,'NREL Scaling Data'!$A:$A,S$3,'NREL Scaling Data'!$C:$C,Calculations!$L147,'NREL Scaling Data'!$D:$D,Calculations!$N147) + 1) * S147,0)</f>
        <v>67974528903598.922</v>
      </c>
      <c r="U147" s="45">
        <f>IFERROR(((SUMIFS('NREL Scaling Data'!$F:$F,'NREL Scaling Data'!$B:$B,UPPER(About!$B$1),'NREL Scaling Data'!$E:$E,Calculations!$M147,'NREL Scaling Data'!$A:$A,U$3,'NREL Scaling Data'!$C:$C,Calculations!$L147,'NREL Scaling Data'!$D:$D,Calculations!$N147)-SUMIFS('NREL Scaling Data'!$F:$F,'NREL Scaling Data'!$B:$B,UPPER(About!$B$1),'NREL Scaling Data'!$E:$E,Calculations!$M147,'NREL Scaling Data'!$A:$A,T$3,'NREL Scaling Data'!$C:$C,Calculations!$L147,'NREL Scaling Data'!$D:$D,Calculations!$N147))/SUMIFS('NREL Scaling Data'!$F:$F,'NREL Scaling Data'!$B:$B,UPPER(About!$B$1),'NREL Scaling Data'!$E:$E,Calculations!$M147,'NREL Scaling Data'!$A:$A,T$3,'NREL Scaling Data'!$C:$C,Calculations!$L147,'NREL Scaling Data'!$D:$D,Calculations!$N147) + 1) * T147,0)</f>
        <v>67937240002377.5</v>
      </c>
      <c r="V147" s="45">
        <f>IFERROR(((SUMIFS('NREL Scaling Data'!$F:$F,'NREL Scaling Data'!$B:$B,UPPER(About!$B$1),'NREL Scaling Data'!$E:$E,Calculations!$M147,'NREL Scaling Data'!$A:$A,V$3,'NREL Scaling Data'!$C:$C,Calculations!$L147,'NREL Scaling Data'!$D:$D,Calculations!$N147)-SUMIFS('NREL Scaling Data'!$F:$F,'NREL Scaling Data'!$B:$B,UPPER(About!$B$1),'NREL Scaling Data'!$E:$E,Calculations!$M147,'NREL Scaling Data'!$A:$A,U$3,'NREL Scaling Data'!$C:$C,Calculations!$L147,'NREL Scaling Data'!$D:$D,Calculations!$N147))/SUMIFS('NREL Scaling Data'!$F:$F,'NREL Scaling Data'!$B:$B,UPPER(About!$B$1),'NREL Scaling Data'!$E:$E,Calculations!$M147,'NREL Scaling Data'!$A:$A,U$3,'NREL Scaling Data'!$C:$C,Calculations!$L147,'NREL Scaling Data'!$D:$D,Calculations!$N147) + 1) * U147,0)</f>
        <v>67834579921757.594</v>
      </c>
      <c r="W147" s="45">
        <f>IFERROR(((SUMIFS('NREL Scaling Data'!$F:$F,'NREL Scaling Data'!$B:$B,UPPER(About!$B$1),'NREL Scaling Data'!$E:$E,Calculations!$M147,'NREL Scaling Data'!$A:$A,W$3,'NREL Scaling Data'!$C:$C,Calculations!$L147,'NREL Scaling Data'!$D:$D,Calculations!$N147)-SUMIFS('NREL Scaling Data'!$F:$F,'NREL Scaling Data'!$B:$B,UPPER(About!$B$1),'NREL Scaling Data'!$E:$E,Calculations!$M147,'NREL Scaling Data'!$A:$A,V$3,'NREL Scaling Data'!$C:$C,Calculations!$L147,'NREL Scaling Data'!$D:$D,Calculations!$N147))/SUMIFS('NREL Scaling Data'!$F:$F,'NREL Scaling Data'!$B:$B,UPPER(About!$B$1),'NREL Scaling Data'!$E:$E,Calculations!$M147,'NREL Scaling Data'!$A:$A,V$3,'NREL Scaling Data'!$C:$C,Calculations!$L147,'NREL Scaling Data'!$D:$D,Calculations!$N147) + 1) * V147,0)</f>
        <v>67674441818000.742</v>
      </c>
      <c r="X147" s="45">
        <f>IFERROR(((SUMIFS('NREL Scaling Data'!$F:$F,'NREL Scaling Data'!$B:$B,UPPER(About!$B$1),'NREL Scaling Data'!$E:$E,Calculations!$M147,'NREL Scaling Data'!$A:$A,X$3,'NREL Scaling Data'!$C:$C,Calculations!$L147,'NREL Scaling Data'!$D:$D,Calculations!$N147)-SUMIFS('NREL Scaling Data'!$F:$F,'NREL Scaling Data'!$B:$B,UPPER(About!$B$1),'NREL Scaling Data'!$E:$E,Calculations!$M147,'NREL Scaling Data'!$A:$A,W$3,'NREL Scaling Data'!$C:$C,Calculations!$L147,'NREL Scaling Data'!$D:$D,Calculations!$N147))/SUMIFS('NREL Scaling Data'!$F:$F,'NREL Scaling Data'!$B:$B,UPPER(About!$B$1),'NREL Scaling Data'!$E:$E,Calculations!$M147,'NREL Scaling Data'!$A:$A,W$3,'NREL Scaling Data'!$C:$C,Calculations!$L147,'NREL Scaling Data'!$D:$D,Calculations!$N147) + 1) * W147,0)</f>
        <v>67469462777817.039</v>
      </c>
      <c r="Y147" s="45">
        <f>IFERROR(((SUMIFS('NREL Scaling Data'!$F:$F,'NREL Scaling Data'!$B:$B,UPPER(About!$B$1),'NREL Scaling Data'!$E:$E,Calculations!$M147,'NREL Scaling Data'!$A:$A,Y$3,'NREL Scaling Data'!$C:$C,Calculations!$L147,'NREL Scaling Data'!$D:$D,Calculations!$N147)-SUMIFS('NREL Scaling Data'!$F:$F,'NREL Scaling Data'!$B:$B,UPPER(About!$B$1),'NREL Scaling Data'!$E:$E,Calculations!$M147,'NREL Scaling Data'!$A:$A,X$3,'NREL Scaling Data'!$C:$C,Calculations!$L147,'NREL Scaling Data'!$D:$D,Calculations!$N147))/SUMIFS('NREL Scaling Data'!$F:$F,'NREL Scaling Data'!$B:$B,UPPER(About!$B$1),'NREL Scaling Data'!$E:$E,Calculations!$M147,'NREL Scaling Data'!$A:$A,X$3,'NREL Scaling Data'!$C:$C,Calculations!$L147,'NREL Scaling Data'!$D:$D,Calculations!$N147) + 1) * X147,0)</f>
        <v>67217021196592.375</v>
      </c>
      <c r="Z147" s="45">
        <f>IFERROR(((SUMIFS('NREL Scaling Data'!$F:$F,'NREL Scaling Data'!$B:$B,UPPER(About!$B$1),'NREL Scaling Data'!$E:$E,Calculations!$M147,'NREL Scaling Data'!$A:$A,Z$3,'NREL Scaling Data'!$C:$C,Calculations!$L147,'NREL Scaling Data'!$D:$D,Calculations!$N147)-SUMIFS('NREL Scaling Data'!$F:$F,'NREL Scaling Data'!$B:$B,UPPER(About!$B$1),'NREL Scaling Data'!$E:$E,Calculations!$M147,'NREL Scaling Data'!$A:$A,Y$3,'NREL Scaling Data'!$C:$C,Calculations!$L147,'NREL Scaling Data'!$D:$D,Calculations!$N147))/SUMIFS('NREL Scaling Data'!$F:$F,'NREL Scaling Data'!$B:$B,UPPER(About!$B$1),'NREL Scaling Data'!$E:$E,Calculations!$M147,'NREL Scaling Data'!$A:$A,Y$3,'NREL Scaling Data'!$C:$C,Calculations!$L147,'NREL Scaling Data'!$D:$D,Calculations!$N147) + 1) * Y147,0)</f>
        <v>66906172485904.531</v>
      </c>
      <c r="AA147" s="45">
        <f>IFERROR(((SUMIFS('NREL Scaling Data'!$F:$F,'NREL Scaling Data'!$B:$B,UPPER(About!$B$1),'NREL Scaling Data'!$E:$E,Calculations!$M147,'NREL Scaling Data'!$A:$A,AA$3,'NREL Scaling Data'!$C:$C,Calculations!$L147,'NREL Scaling Data'!$D:$D,Calculations!$N147)-SUMIFS('NREL Scaling Data'!$F:$F,'NREL Scaling Data'!$B:$B,UPPER(About!$B$1),'NREL Scaling Data'!$E:$E,Calculations!$M147,'NREL Scaling Data'!$A:$A,Z$3,'NREL Scaling Data'!$C:$C,Calculations!$L147,'NREL Scaling Data'!$D:$D,Calculations!$N147))/SUMIFS('NREL Scaling Data'!$F:$F,'NREL Scaling Data'!$B:$B,UPPER(About!$B$1),'NREL Scaling Data'!$E:$E,Calculations!$M147,'NREL Scaling Data'!$A:$A,Z$3,'NREL Scaling Data'!$C:$C,Calculations!$L147,'NREL Scaling Data'!$D:$D,Calculations!$N147) + 1) * Z147,0)</f>
        <v>66618631759024.531</v>
      </c>
      <c r="AB147" s="45">
        <f>IFERROR(((SUMIFS('NREL Scaling Data'!$F:$F,'NREL Scaling Data'!$B:$B,UPPER(About!$B$1),'NREL Scaling Data'!$E:$E,Calculations!$M147,'NREL Scaling Data'!$A:$A,AB$3,'NREL Scaling Data'!$C:$C,Calculations!$L147,'NREL Scaling Data'!$D:$D,Calculations!$N147)-SUMIFS('NREL Scaling Data'!$F:$F,'NREL Scaling Data'!$B:$B,UPPER(About!$B$1),'NREL Scaling Data'!$E:$E,Calculations!$M147,'NREL Scaling Data'!$A:$A,AA$3,'NREL Scaling Data'!$C:$C,Calculations!$L147,'NREL Scaling Data'!$D:$D,Calculations!$N147))/SUMIFS('NREL Scaling Data'!$F:$F,'NREL Scaling Data'!$B:$B,UPPER(About!$B$1),'NREL Scaling Data'!$E:$E,Calculations!$M147,'NREL Scaling Data'!$A:$A,AA$3,'NREL Scaling Data'!$C:$C,Calculations!$L147,'NREL Scaling Data'!$D:$D,Calculations!$N147) + 1) * AA147,0)</f>
        <v>66326632803120.188</v>
      </c>
      <c r="AC147" s="45">
        <f>IFERROR(((SUMIFS('NREL Scaling Data'!$F:$F,'NREL Scaling Data'!$B:$B,UPPER(About!$B$1),'NREL Scaling Data'!$E:$E,Calculations!$M147,'NREL Scaling Data'!$A:$A,AC$3,'NREL Scaling Data'!$C:$C,Calculations!$L147,'NREL Scaling Data'!$D:$D,Calculations!$N147)-SUMIFS('NREL Scaling Data'!$F:$F,'NREL Scaling Data'!$B:$B,UPPER(About!$B$1),'NREL Scaling Data'!$E:$E,Calculations!$M147,'NREL Scaling Data'!$A:$A,AB$3,'NREL Scaling Data'!$C:$C,Calculations!$L147,'NREL Scaling Data'!$D:$D,Calculations!$N147))/SUMIFS('NREL Scaling Data'!$F:$F,'NREL Scaling Data'!$B:$B,UPPER(About!$B$1),'NREL Scaling Data'!$E:$E,Calculations!$M147,'NREL Scaling Data'!$A:$A,AB$3,'NREL Scaling Data'!$C:$C,Calculations!$L147,'NREL Scaling Data'!$D:$D,Calculations!$N147) + 1) * AB147,0)</f>
        <v>66054116901978.242</v>
      </c>
      <c r="AD147" s="45">
        <f>IFERROR(((SUMIFS('NREL Scaling Data'!$F:$F,'NREL Scaling Data'!$B:$B,UPPER(About!$B$1),'NREL Scaling Data'!$E:$E,Calculations!$M147,'NREL Scaling Data'!$A:$A,AD$3,'NREL Scaling Data'!$C:$C,Calculations!$L147,'NREL Scaling Data'!$D:$D,Calculations!$N147)-SUMIFS('NREL Scaling Data'!$F:$F,'NREL Scaling Data'!$B:$B,UPPER(About!$B$1),'NREL Scaling Data'!$E:$E,Calculations!$M147,'NREL Scaling Data'!$A:$A,AC$3,'NREL Scaling Data'!$C:$C,Calculations!$L147,'NREL Scaling Data'!$D:$D,Calculations!$N147))/SUMIFS('NREL Scaling Data'!$F:$F,'NREL Scaling Data'!$B:$B,UPPER(About!$B$1),'NREL Scaling Data'!$E:$E,Calculations!$M147,'NREL Scaling Data'!$A:$A,AC$3,'NREL Scaling Data'!$C:$C,Calculations!$L147,'NREL Scaling Data'!$D:$D,Calculations!$N147) + 1) * AC147,0)</f>
        <v>65804498371765.008</v>
      </c>
      <c r="AE147" s="45">
        <f>IFERROR(((SUMIFS('NREL Scaling Data'!$F:$F,'NREL Scaling Data'!$B:$B,UPPER(About!$B$1),'NREL Scaling Data'!$E:$E,Calculations!$M147,'NREL Scaling Data'!$A:$A,AE$3,'NREL Scaling Data'!$C:$C,Calculations!$L147,'NREL Scaling Data'!$D:$D,Calculations!$N147)-SUMIFS('NREL Scaling Data'!$F:$F,'NREL Scaling Data'!$B:$B,UPPER(About!$B$1),'NREL Scaling Data'!$E:$E,Calculations!$M147,'NREL Scaling Data'!$A:$A,AD$3,'NREL Scaling Data'!$C:$C,Calculations!$L147,'NREL Scaling Data'!$D:$D,Calculations!$N147))/SUMIFS('NREL Scaling Data'!$F:$F,'NREL Scaling Data'!$B:$B,UPPER(About!$B$1),'NREL Scaling Data'!$E:$E,Calculations!$M147,'NREL Scaling Data'!$A:$A,AD$3,'NREL Scaling Data'!$C:$C,Calculations!$L147,'NREL Scaling Data'!$D:$D,Calculations!$N147) + 1) * AD147,0)</f>
        <v>65580585732763.984</v>
      </c>
      <c r="AF147" s="45">
        <f>IFERROR(((SUMIFS('NREL Scaling Data'!$F:$F,'NREL Scaling Data'!$B:$B,UPPER(About!$B$1),'NREL Scaling Data'!$E:$E,Calculations!$M147,'NREL Scaling Data'!$A:$A,AF$3,'NREL Scaling Data'!$C:$C,Calculations!$L147,'NREL Scaling Data'!$D:$D,Calculations!$N147)-SUMIFS('NREL Scaling Data'!$F:$F,'NREL Scaling Data'!$B:$B,UPPER(About!$B$1),'NREL Scaling Data'!$E:$E,Calculations!$M147,'NREL Scaling Data'!$A:$A,AE$3,'NREL Scaling Data'!$C:$C,Calculations!$L147,'NREL Scaling Data'!$D:$D,Calculations!$N147))/SUMIFS('NREL Scaling Data'!$F:$F,'NREL Scaling Data'!$B:$B,UPPER(About!$B$1),'NREL Scaling Data'!$E:$E,Calculations!$M147,'NREL Scaling Data'!$A:$A,AE$3,'NREL Scaling Data'!$C:$C,Calculations!$L147,'NREL Scaling Data'!$D:$D,Calculations!$N147) + 1) * AE147,0)</f>
        <v>65385889200318.625</v>
      </c>
      <c r="AG147" s="45">
        <f>IFERROR(((SUMIFS('NREL Scaling Data'!$F:$F,'NREL Scaling Data'!$B:$B,UPPER(About!$B$1),'NREL Scaling Data'!$E:$E,Calculations!$M147,'NREL Scaling Data'!$A:$A,AG$3,'NREL Scaling Data'!$C:$C,Calculations!$L147,'NREL Scaling Data'!$D:$D,Calculations!$N147)-SUMIFS('NREL Scaling Data'!$F:$F,'NREL Scaling Data'!$B:$B,UPPER(About!$B$1),'NREL Scaling Data'!$E:$E,Calculations!$M147,'NREL Scaling Data'!$A:$A,AF$3,'NREL Scaling Data'!$C:$C,Calculations!$L147,'NREL Scaling Data'!$D:$D,Calculations!$N147))/SUMIFS('NREL Scaling Data'!$F:$F,'NREL Scaling Data'!$B:$B,UPPER(About!$B$1),'NREL Scaling Data'!$E:$E,Calculations!$M147,'NREL Scaling Data'!$A:$A,AF$3,'NREL Scaling Data'!$C:$C,Calculations!$L147,'NREL Scaling Data'!$D:$D,Calculations!$N147) + 1) * AF147,0)</f>
        <v>65219892581169.813</v>
      </c>
      <c r="AH147" s="45">
        <f>IFERROR(((SUMIFS('NREL Scaling Data'!$F:$F,'NREL Scaling Data'!$B:$B,UPPER(About!$B$1),'NREL Scaling Data'!$E:$E,Calculations!$M147,'NREL Scaling Data'!$A:$A,AH$3,'NREL Scaling Data'!$C:$C,Calculations!$L147,'NREL Scaling Data'!$D:$D,Calculations!$N147)-SUMIFS('NREL Scaling Data'!$F:$F,'NREL Scaling Data'!$B:$B,UPPER(About!$B$1),'NREL Scaling Data'!$E:$E,Calculations!$M147,'NREL Scaling Data'!$A:$A,AG$3,'NREL Scaling Data'!$C:$C,Calculations!$L147,'NREL Scaling Data'!$D:$D,Calculations!$N147))/SUMIFS('NREL Scaling Data'!$F:$F,'NREL Scaling Data'!$B:$B,UPPER(About!$B$1),'NREL Scaling Data'!$E:$E,Calculations!$M147,'NREL Scaling Data'!$A:$A,AG$3,'NREL Scaling Data'!$C:$C,Calculations!$L147,'NREL Scaling Data'!$D:$D,Calculations!$N147) + 1) * AG147,0)</f>
        <v>65100449859699.594</v>
      </c>
      <c r="AI147" s="45">
        <f>IFERROR(((SUMIFS('NREL Scaling Data'!$F:$F,'NREL Scaling Data'!$B:$B,UPPER(About!$B$1),'NREL Scaling Data'!$E:$E,Calculations!$M147,'NREL Scaling Data'!$A:$A,AI$3,'NREL Scaling Data'!$C:$C,Calculations!$L147,'NREL Scaling Data'!$D:$D,Calculations!$N147)-SUMIFS('NREL Scaling Data'!$F:$F,'NREL Scaling Data'!$B:$B,UPPER(About!$B$1),'NREL Scaling Data'!$E:$E,Calculations!$M147,'NREL Scaling Data'!$A:$A,AH$3,'NREL Scaling Data'!$C:$C,Calculations!$L147,'NREL Scaling Data'!$D:$D,Calculations!$N147))/SUMIFS('NREL Scaling Data'!$F:$F,'NREL Scaling Data'!$B:$B,UPPER(About!$B$1),'NREL Scaling Data'!$E:$E,Calculations!$M147,'NREL Scaling Data'!$A:$A,AH$3,'NREL Scaling Data'!$C:$C,Calculations!$L147,'NREL Scaling Data'!$D:$D,Calculations!$N147) + 1) * AH147,0)</f>
        <v>65029014248334.148</v>
      </c>
      <c r="AJ147" s="45">
        <f>IFERROR(((SUMIFS('NREL Scaling Data'!$F:$F,'NREL Scaling Data'!$B:$B,UPPER(About!$B$1),'NREL Scaling Data'!$E:$E,Calculations!$M147,'NREL Scaling Data'!$A:$A,AJ$3,'NREL Scaling Data'!$C:$C,Calculations!$L147,'NREL Scaling Data'!$D:$D,Calculations!$N147)-SUMIFS('NREL Scaling Data'!$F:$F,'NREL Scaling Data'!$B:$B,UPPER(About!$B$1),'NREL Scaling Data'!$E:$E,Calculations!$M147,'NREL Scaling Data'!$A:$A,AI$3,'NREL Scaling Data'!$C:$C,Calculations!$L147,'NREL Scaling Data'!$D:$D,Calculations!$N147))/SUMIFS('NREL Scaling Data'!$F:$F,'NREL Scaling Data'!$B:$B,UPPER(About!$B$1),'NREL Scaling Data'!$E:$E,Calculations!$M147,'NREL Scaling Data'!$A:$A,AI$3,'NREL Scaling Data'!$C:$C,Calculations!$L147,'NREL Scaling Data'!$D:$D,Calculations!$N147) + 1) * AI147,0)</f>
        <v>65013496578104.844</v>
      </c>
      <c r="AK147" s="45">
        <f>IFERROR(((SUMIFS('NREL Scaling Data'!$F:$F,'NREL Scaling Data'!$B:$B,UPPER(About!$B$1),'NREL Scaling Data'!$E:$E,Calculations!$M147,'NREL Scaling Data'!$A:$A,AK$3,'NREL Scaling Data'!$C:$C,Calculations!$L147,'NREL Scaling Data'!$D:$D,Calculations!$N147)-SUMIFS('NREL Scaling Data'!$F:$F,'NREL Scaling Data'!$B:$B,UPPER(About!$B$1),'NREL Scaling Data'!$E:$E,Calculations!$M147,'NREL Scaling Data'!$A:$A,AJ$3,'NREL Scaling Data'!$C:$C,Calculations!$L147,'NREL Scaling Data'!$D:$D,Calculations!$N147))/SUMIFS('NREL Scaling Data'!$F:$F,'NREL Scaling Data'!$B:$B,UPPER(About!$B$1),'NREL Scaling Data'!$E:$E,Calculations!$M147,'NREL Scaling Data'!$A:$A,AJ$3,'NREL Scaling Data'!$C:$C,Calculations!$L147,'NREL Scaling Data'!$D:$D,Calculations!$N147) + 1) * AJ147,0)</f>
        <v>65042060569794.242</v>
      </c>
      <c r="AL147" s="45">
        <f>IFERROR(((SUMIFS('NREL Scaling Data'!$F:$F,'NREL Scaling Data'!$B:$B,UPPER(About!$B$1),'NREL Scaling Data'!$E:$E,Calculations!$M147,'NREL Scaling Data'!$A:$A,AL$3,'NREL Scaling Data'!$C:$C,Calculations!$L147,'NREL Scaling Data'!$D:$D,Calculations!$N147)-SUMIFS('NREL Scaling Data'!$F:$F,'NREL Scaling Data'!$B:$B,UPPER(About!$B$1),'NREL Scaling Data'!$E:$E,Calculations!$M147,'NREL Scaling Data'!$A:$A,AK$3,'NREL Scaling Data'!$C:$C,Calculations!$L147,'NREL Scaling Data'!$D:$D,Calculations!$N147))/SUMIFS('NREL Scaling Data'!$F:$F,'NREL Scaling Data'!$B:$B,UPPER(About!$B$1),'NREL Scaling Data'!$E:$E,Calculations!$M147,'NREL Scaling Data'!$A:$A,AK$3,'NREL Scaling Data'!$C:$C,Calculations!$L147,'NREL Scaling Data'!$D:$D,Calculations!$N147) + 1) * AK147,0)</f>
        <v>65124917135623.75</v>
      </c>
      <c r="AM147" s="45">
        <f>IFERROR(((SUMIFS('NREL Scaling Data'!$F:$F,'NREL Scaling Data'!$B:$B,UPPER(About!$B$1),'NREL Scaling Data'!$E:$E,Calculations!$M147,'NREL Scaling Data'!$A:$A,AM$3,'NREL Scaling Data'!$C:$C,Calculations!$L147,'NREL Scaling Data'!$D:$D,Calculations!$N147)-SUMIFS('NREL Scaling Data'!$F:$F,'NREL Scaling Data'!$B:$B,UPPER(About!$B$1),'NREL Scaling Data'!$E:$E,Calculations!$M147,'NREL Scaling Data'!$A:$A,AL$3,'NREL Scaling Data'!$C:$C,Calculations!$L147,'NREL Scaling Data'!$D:$D,Calculations!$N147))/SUMIFS('NREL Scaling Data'!$F:$F,'NREL Scaling Data'!$B:$B,UPPER(About!$B$1),'NREL Scaling Data'!$E:$E,Calculations!$M147,'NREL Scaling Data'!$A:$A,AL$3,'NREL Scaling Data'!$C:$C,Calculations!$L147,'NREL Scaling Data'!$D:$D,Calculations!$N147) + 1) * AL147,0)</f>
        <v>65273340361607.969</v>
      </c>
      <c r="AN147" s="45">
        <f>IFERROR(((SUMIFS('NREL Scaling Data'!$F:$F,'NREL Scaling Data'!$B:$B,UPPER(About!$B$1),'NREL Scaling Data'!$E:$E,Calculations!$M147,'NREL Scaling Data'!$A:$A,AN$3,'NREL Scaling Data'!$C:$C,Calculations!$L147,'NREL Scaling Data'!$D:$D,Calculations!$N147)-SUMIFS('NREL Scaling Data'!$F:$F,'NREL Scaling Data'!$B:$B,UPPER(About!$B$1),'NREL Scaling Data'!$E:$E,Calculations!$M147,'NREL Scaling Data'!$A:$A,AM$3,'NREL Scaling Data'!$C:$C,Calculations!$L147,'NREL Scaling Data'!$D:$D,Calculations!$N147))/SUMIFS('NREL Scaling Data'!$F:$F,'NREL Scaling Data'!$B:$B,UPPER(About!$B$1),'NREL Scaling Data'!$E:$E,Calculations!$M147,'NREL Scaling Data'!$A:$A,AM$3,'NREL Scaling Data'!$C:$C,Calculations!$L147,'NREL Scaling Data'!$D:$D,Calculations!$N147) + 1) * AM147,0)</f>
        <v>65481553702992.422</v>
      </c>
      <c r="AO147" s="45">
        <f>IFERROR(((SUMIFS('NREL Scaling Data'!$F:$F,'NREL Scaling Data'!$B:$B,UPPER(About!$B$1),'NREL Scaling Data'!$E:$E,Calculations!$M147,'NREL Scaling Data'!$A:$A,AO$3,'NREL Scaling Data'!$C:$C,Calculations!$L147,'NREL Scaling Data'!$D:$D,Calculations!$N147)-SUMIFS('NREL Scaling Data'!$F:$F,'NREL Scaling Data'!$B:$B,UPPER(About!$B$1),'NREL Scaling Data'!$E:$E,Calculations!$M147,'NREL Scaling Data'!$A:$A,AN$3,'NREL Scaling Data'!$C:$C,Calculations!$L147,'NREL Scaling Data'!$D:$D,Calculations!$N147))/SUMIFS('NREL Scaling Data'!$F:$F,'NREL Scaling Data'!$B:$B,UPPER(About!$B$1),'NREL Scaling Data'!$E:$E,Calculations!$M147,'NREL Scaling Data'!$A:$A,AN$3,'NREL Scaling Data'!$C:$C,Calculations!$L147,'NREL Scaling Data'!$D:$D,Calculations!$N147) + 1) * AN147,0)</f>
        <v>65737861647074.5</v>
      </c>
      <c r="AP147" s="45">
        <f>IFERROR(((SUMIFS('NREL Scaling Data'!$F:$F,'NREL Scaling Data'!$B:$B,UPPER(About!$B$1),'NREL Scaling Data'!$E:$E,Calculations!$M147,'NREL Scaling Data'!$A:$A,AP$3,'NREL Scaling Data'!$C:$C,Calculations!$L147,'NREL Scaling Data'!$D:$D,Calculations!$N147)-SUMIFS('NREL Scaling Data'!$F:$F,'NREL Scaling Data'!$B:$B,UPPER(About!$B$1),'NREL Scaling Data'!$E:$E,Calculations!$M147,'NREL Scaling Data'!$A:$A,AO$3,'NREL Scaling Data'!$C:$C,Calculations!$L147,'NREL Scaling Data'!$D:$D,Calculations!$N147))/SUMIFS('NREL Scaling Data'!$F:$F,'NREL Scaling Data'!$B:$B,UPPER(About!$B$1),'NREL Scaling Data'!$E:$E,Calculations!$M147,'NREL Scaling Data'!$A:$A,AO$3,'NREL Scaling Data'!$C:$C,Calculations!$L147,'NREL Scaling Data'!$D:$D,Calculations!$N147) + 1) * AO147,0)</f>
        <v>66058422765561.016</v>
      </c>
      <c r="AQ147" s="45">
        <f>IFERROR(((SUMIFS('NREL Scaling Data'!$F:$F,'NREL Scaling Data'!$B:$B,UPPER(About!$B$1),'NREL Scaling Data'!$E:$E,Calculations!$M147,'NREL Scaling Data'!$A:$A,AQ$3,'NREL Scaling Data'!$C:$C,Calculations!$L147,'NREL Scaling Data'!$D:$D,Calculations!$N147)-SUMIFS('NREL Scaling Data'!$F:$F,'NREL Scaling Data'!$B:$B,UPPER(About!$B$1),'NREL Scaling Data'!$E:$E,Calculations!$M147,'NREL Scaling Data'!$A:$A,AP$3,'NREL Scaling Data'!$C:$C,Calculations!$L147,'NREL Scaling Data'!$D:$D,Calculations!$N147))/SUMIFS('NREL Scaling Data'!$F:$F,'NREL Scaling Data'!$B:$B,UPPER(About!$B$1),'NREL Scaling Data'!$E:$E,Calculations!$M147,'NREL Scaling Data'!$A:$A,AP$3,'NREL Scaling Data'!$C:$C,Calculations!$L147,'NREL Scaling Data'!$D:$D,Calculations!$N147) + 1) * AP147,0)</f>
        <v>66424924043540.789</v>
      </c>
      <c r="AR147" s="45">
        <f>IFERROR(((SUMIFS('NREL Scaling Data'!$F:$F,'NREL Scaling Data'!$B:$B,UPPER(About!$B$1),'NREL Scaling Data'!$E:$E,Calculations!$M147,'NREL Scaling Data'!$A:$A,AR$3,'NREL Scaling Data'!$C:$C,Calculations!$L147,'NREL Scaling Data'!$D:$D,Calculations!$N147)-SUMIFS('NREL Scaling Data'!$F:$F,'NREL Scaling Data'!$B:$B,UPPER(About!$B$1),'NREL Scaling Data'!$E:$E,Calculations!$M147,'NREL Scaling Data'!$A:$A,AQ$3,'NREL Scaling Data'!$C:$C,Calculations!$L147,'NREL Scaling Data'!$D:$D,Calculations!$N147))/SUMIFS('NREL Scaling Data'!$F:$F,'NREL Scaling Data'!$B:$B,UPPER(About!$B$1),'NREL Scaling Data'!$E:$E,Calculations!$M147,'NREL Scaling Data'!$A:$A,AQ$3,'NREL Scaling Data'!$C:$C,Calculations!$L147,'NREL Scaling Data'!$D:$D,Calculations!$N147) + 1) * AQ147,0)</f>
        <v>66850723111599.258</v>
      </c>
      <c r="AS147" s="45">
        <f>IFERROR(((SUMIFS('NREL Scaling Data'!$F:$F,'NREL Scaling Data'!$B:$B,UPPER(About!$B$1),'NREL Scaling Data'!$E:$E,Calculations!$M147,'NREL Scaling Data'!$A:$A,AS$3,'NREL Scaling Data'!$C:$C,Calculations!$L147,'NREL Scaling Data'!$D:$D,Calculations!$N147)-SUMIFS('NREL Scaling Data'!$F:$F,'NREL Scaling Data'!$B:$B,UPPER(About!$B$1),'NREL Scaling Data'!$E:$E,Calculations!$M147,'NREL Scaling Data'!$A:$A,AR$3,'NREL Scaling Data'!$C:$C,Calculations!$L147,'NREL Scaling Data'!$D:$D,Calculations!$N147))/SUMIFS('NREL Scaling Data'!$F:$F,'NREL Scaling Data'!$B:$B,UPPER(About!$B$1),'NREL Scaling Data'!$E:$E,Calculations!$M147,'NREL Scaling Data'!$A:$A,AR$3,'NREL Scaling Data'!$C:$C,Calculations!$L147,'NREL Scaling Data'!$D:$D,Calculations!$N147) + 1) * AR147,0)</f>
        <v>67314712786034.141</v>
      </c>
      <c r="AT147" s="45">
        <f>IFERROR(((SUMIFS('NREL Scaling Data'!$F:$F,'NREL Scaling Data'!$B:$B,UPPER(About!$B$1),'NREL Scaling Data'!$E:$E,Calculations!$M147,'NREL Scaling Data'!$A:$A,AT$3,'NREL Scaling Data'!$C:$C,Calculations!$L147,'NREL Scaling Data'!$D:$D,Calculations!$N147)-SUMIFS('NREL Scaling Data'!$F:$F,'NREL Scaling Data'!$B:$B,UPPER(About!$B$1),'NREL Scaling Data'!$E:$E,Calculations!$M147,'NREL Scaling Data'!$A:$A,AS$3,'NREL Scaling Data'!$C:$C,Calculations!$L147,'NREL Scaling Data'!$D:$D,Calculations!$N147))/SUMIFS('NREL Scaling Data'!$F:$F,'NREL Scaling Data'!$B:$B,UPPER(About!$B$1),'NREL Scaling Data'!$E:$E,Calculations!$M147,'NREL Scaling Data'!$A:$A,AS$3,'NREL Scaling Data'!$C:$C,Calculations!$L147,'NREL Scaling Data'!$D:$D,Calculations!$N147) + 1) * AS147,0)</f>
        <v>67825434165242.141</v>
      </c>
    </row>
    <row r="148" spans="7:46">
      <c r="I148" s="12" t="s">
        <v>1086</v>
      </c>
      <c r="J148" s="209">
        <f>IFERROR(SUMIFS('NREL Scaling Data'!F:F,'NREL Scaling Data'!B:B,UPPER(About!$B$1),'NREL Scaling Data'!E:E,Calculations!M148,'NREL Scaling Data'!A:A, 2021,'NREL Scaling Data'!C:C,Calculations!L148,'NREL Scaling Data'!D:D,Calculations!N148) / SUMIFS('NREL Scaling Data'!F:F,'NREL Scaling Data'!B:B,UPPER(About!$B$1),'NREL Scaling Data'!A:A, 2021,'NREL Scaling Data'!C:C,Calculations!L148,'NREL Scaling Data'!D:D,Calculations!N148),0)</f>
        <v>0</v>
      </c>
      <c r="K148" s="12">
        <v>1</v>
      </c>
      <c r="L148" s="12" t="s">
        <v>1013</v>
      </c>
      <c r="M148" s="12" t="s">
        <v>1018</v>
      </c>
      <c r="N148" s="1" t="s">
        <v>961</v>
      </c>
      <c r="O148" s="7">
        <f t="shared" ref="O148:O156" si="31">P148</f>
        <v>0</v>
      </c>
      <c r="P148" s="7">
        <f t="shared" ref="P148:P156" si="32">Q148</f>
        <v>0</v>
      </c>
      <c r="Q148" s="45">
        <f>SUMIFS('SEDS 2021'!$F$23:$F$40,'SEDS 2021'!E$23:E$40,Calculations!L148,'SEDS 2021'!D$23:D$40,Calculations!N148)*J148*K148</f>
        <v>0</v>
      </c>
      <c r="R148" s="45">
        <f>IFERROR(((SUMIFS('NREL Scaling Data'!$F:$F,'NREL Scaling Data'!$B:$B,UPPER(About!$B$1),'NREL Scaling Data'!$E:$E,Calculations!$M148,'NREL Scaling Data'!$A:$A,R$3,'NREL Scaling Data'!$C:$C,Calculations!$L148,'NREL Scaling Data'!$D:$D,Calculations!$N148)-SUMIFS('NREL Scaling Data'!$F:$F,'NREL Scaling Data'!$B:$B,UPPER(About!$B$1),'NREL Scaling Data'!$E:$E,Calculations!$M148,'NREL Scaling Data'!$A:$A,Q$3,'NREL Scaling Data'!$C:$C,Calculations!$L148,'NREL Scaling Data'!$D:$D,Calculations!$N148))/SUMIFS('NREL Scaling Data'!$F:$F,'NREL Scaling Data'!$B:$B,UPPER(About!$B$1),'NREL Scaling Data'!$E:$E,Calculations!$M148,'NREL Scaling Data'!$A:$A,Q$3,'NREL Scaling Data'!$C:$C,Calculations!$L148,'NREL Scaling Data'!$D:$D,Calculations!$N148) + 1) * Q148,0)</f>
        <v>0</v>
      </c>
      <c r="S148" s="45">
        <f>IFERROR(((SUMIFS('NREL Scaling Data'!$F:$F,'NREL Scaling Data'!$B:$B,UPPER(About!$B$1),'NREL Scaling Data'!$E:$E,Calculations!$M148,'NREL Scaling Data'!$A:$A,S$3,'NREL Scaling Data'!$C:$C,Calculations!$L148,'NREL Scaling Data'!$D:$D,Calculations!$N148)-SUMIFS('NREL Scaling Data'!$F:$F,'NREL Scaling Data'!$B:$B,UPPER(About!$B$1),'NREL Scaling Data'!$E:$E,Calculations!$M148,'NREL Scaling Data'!$A:$A,R$3,'NREL Scaling Data'!$C:$C,Calculations!$L148,'NREL Scaling Data'!$D:$D,Calculations!$N148))/SUMIFS('NREL Scaling Data'!$F:$F,'NREL Scaling Data'!$B:$B,UPPER(About!$B$1),'NREL Scaling Data'!$E:$E,Calculations!$M148,'NREL Scaling Data'!$A:$A,R$3,'NREL Scaling Data'!$C:$C,Calculations!$L148,'NREL Scaling Data'!$D:$D,Calculations!$N148) + 1) * R148,0)</f>
        <v>0</v>
      </c>
      <c r="T148" s="45">
        <f>IFERROR(((SUMIFS('NREL Scaling Data'!$F:$F,'NREL Scaling Data'!$B:$B,UPPER(About!$B$1),'NREL Scaling Data'!$E:$E,Calculations!$M148,'NREL Scaling Data'!$A:$A,T$3,'NREL Scaling Data'!$C:$C,Calculations!$L148,'NREL Scaling Data'!$D:$D,Calculations!$N148)-SUMIFS('NREL Scaling Data'!$F:$F,'NREL Scaling Data'!$B:$B,UPPER(About!$B$1),'NREL Scaling Data'!$E:$E,Calculations!$M148,'NREL Scaling Data'!$A:$A,S$3,'NREL Scaling Data'!$C:$C,Calculations!$L148,'NREL Scaling Data'!$D:$D,Calculations!$N148))/SUMIFS('NREL Scaling Data'!$F:$F,'NREL Scaling Data'!$B:$B,UPPER(About!$B$1),'NREL Scaling Data'!$E:$E,Calculations!$M148,'NREL Scaling Data'!$A:$A,S$3,'NREL Scaling Data'!$C:$C,Calculations!$L148,'NREL Scaling Data'!$D:$D,Calculations!$N148) + 1) * S148,0)</f>
        <v>0</v>
      </c>
      <c r="U148" s="45">
        <f>IFERROR(((SUMIFS('NREL Scaling Data'!$F:$F,'NREL Scaling Data'!$B:$B,UPPER(About!$B$1),'NREL Scaling Data'!$E:$E,Calculations!$M148,'NREL Scaling Data'!$A:$A,U$3,'NREL Scaling Data'!$C:$C,Calculations!$L148,'NREL Scaling Data'!$D:$D,Calculations!$N148)-SUMIFS('NREL Scaling Data'!$F:$F,'NREL Scaling Data'!$B:$B,UPPER(About!$B$1),'NREL Scaling Data'!$E:$E,Calculations!$M148,'NREL Scaling Data'!$A:$A,T$3,'NREL Scaling Data'!$C:$C,Calculations!$L148,'NREL Scaling Data'!$D:$D,Calculations!$N148))/SUMIFS('NREL Scaling Data'!$F:$F,'NREL Scaling Data'!$B:$B,UPPER(About!$B$1),'NREL Scaling Data'!$E:$E,Calculations!$M148,'NREL Scaling Data'!$A:$A,T$3,'NREL Scaling Data'!$C:$C,Calculations!$L148,'NREL Scaling Data'!$D:$D,Calculations!$N148) + 1) * T148,0)</f>
        <v>0</v>
      </c>
      <c r="V148" s="45">
        <f>IFERROR(((SUMIFS('NREL Scaling Data'!$F:$F,'NREL Scaling Data'!$B:$B,UPPER(About!$B$1),'NREL Scaling Data'!$E:$E,Calculations!$M148,'NREL Scaling Data'!$A:$A,V$3,'NREL Scaling Data'!$C:$C,Calculations!$L148,'NREL Scaling Data'!$D:$D,Calculations!$N148)-SUMIFS('NREL Scaling Data'!$F:$F,'NREL Scaling Data'!$B:$B,UPPER(About!$B$1),'NREL Scaling Data'!$E:$E,Calculations!$M148,'NREL Scaling Data'!$A:$A,U$3,'NREL Scaling Data'!$C:$C,Calculations!$L148,'NREL Scaling Data'!$D:$D,Calculations!$N148))/SUMIFS('NREL Scaling Data'!$F:$F,'NREL Scaling Data'!$B:$B,UPPER(About!$B$1),'NREL Scaling Data'!$E:$E,Calculations!$M148,'NREL Scaling Data'!$A:$A,U$3,'NREL Scaling Data'!$C:$C,Calculations!$L148,'NREL Scaling Data'!$D:$D,Calculations!$N148) + 1) * U148,0)</f>
        <v>0</v>
      </c>
      <c r="W148" s="45">
        <f>IFERROR(((SUMIFS('NREL Scaling Data'!$F:$F,'NREL Scaling Data'!$B:$B,UPPER(About!$B$1),'NREL Scaling Data'!$E:$E,Calculations!$M148,'NREL Scaling Data'!$A:$A,W$3,'NREL Scaling Data'!$C:$C,Calculations!$L148,'NREL Scaling Data'!$D:$D,Calculations!$N148)-SUMIFS('NREL Scaling Data'!$F:$F,'NREL Scaling Data'!$B:$B,UPPER(About!$B$1),'NREL Scaling Data'!$E:$E,Calculations!$M148,'NREL Scaling Data'!$A:$A,V$3,'NREL Scaling Data'!$C:$C,Calculations!$L148,'NREL Scaling Data'!$D:$D,Calculations!$N148))/SUMIFS('NREL Scaling Data'!$F:$F,'NREL Scaling Data'!$B:$B,UPPER(About!$B$1),'NREL Scaling Data'!$E:$E,Calculations!$M148,'NREL Scaling Data'!$A:$A,V$3,'NREL Scaling Data'!$C:$C,Calculations!$L148,'NREL Scaling Data'!$D:$D,Calculations!$N148) + 1) * V148,0)</f>
        <v>0</v>
      </c>
      <c r="X148" s="45">
        <f>IFERROR(((SUMIFS('NREL Scaling Data'!$F:$F,'NREL Scaling Data'!$B:$B,UPPER(About!$B$1),'NREL Scaling Data'!$E:$E,Calculations!$M148,'NREL Scaling Data'!$A:$A,X$3,'NREL Scaling Data'!$C:$C,Calculations!$L148,'NREL Scaling Data'!$D:$D,Calculations!$N148)-SUMIFS('NREL Scaling Data'!$F:$F,'NREL Scaling Data'!$B:$B,UPPER(About!$B$1),'NREL Scaling Data'!$E:$E,Calculations!$M148,'NREL Scaling Data'!$A:$A,W$3,'NREL Scaling Data'!$C:$C,Calculations!$L148,'NREL Scaling Data'!$D:$D,Calculations!$N148))/SUMIFS('NREL Scaling Data'!$F:$F,'NREL Scaling Data'!$B:$B,UPPER(About!$B$1),'NREL Scaling Data'!$E:$E,Calculations!$M148,'NREL Scaling Data'!$A:$A,W$3,'NREL Scaling Data'!$C:$C,Calculations!$L148,'NREL Scaling Data'!$D:$D,Calculations!$N148) + 1) * W148,0)</f>
        <v>0</v>
      </c>
      <c r="Y148" s="45">
        <f>IFERROR(((SUMIFS('NREL Scaling Data'!$F:$F,'NREL Scaling Data'!$B:$B,UPPER(About!$B$1),'NREL Scaling Data'!$E:$E,Calculations!$M148,'NREL Scaling Data'!$A:$A,Y$3,'NREL Scaling Data'!$C:$C,Calculations!$L148,'NREL Scaling Data'!$D:$D,Calculations!$N148)-SUMIFS('NREL Scaling Data'!$F:$F,'NREL Scaling Data'!$B:$B,UPPER(About!$B$1),'NREL Scaling Data'!$E:$E,Calculations!$M148,'NREL Scaling Data'!$A:$A,X$3,'NREL Scaling Data'!$C:$C,Calculations!$L148,'NREL Scaling Data'!$D:$D,Calculations!$N148))/SUMIFS('NREL Scaling Data'!$F:$F,'NREL Scaling Data'!$B:$B,UPPER(About!$B$1),'NREL Scaling Data'!$E:$E,Calculations!$M148,'NREL Scaling Data'!$A:$A,X$3,'NREL Scaling Data'!$C:$C,Calculations!$L148,'NREL Scaling Data'!$D:$D,Calculations!$N148) + 1) * X148,0)</f>
        <v>0</v>
      </c>
      <c r="Z148" s="45">
        <f>IFERROR(((SUMIFS('NREL Scaling Data'!$F:$F,'NREL Scaling Data'!$B:$B,UPPER(About!$B$1),'NREL Scaling Data'!$E:$E,Calculations!$M148,'NREL Scaling Data'!$A:$A,Z$3,'NREL Scaling Data'!$C:$C,Calculations!$L148,'NREL Scaling Data'!$D:$D,Calculations!$N148)-SUMIFS('NREL Scaling Data'!$F:$F,'NREL Scaling Data'!$B:$B,UPPER(About!$B$1),'NREL Scaling Data'!$E:$E,Calculations!$M148,'NREL Scaling Data'!$A:$A,Y$3,'NREL Scaling Data'!$C:$C,Calculations!$L148,'NREL Scaling Data'!$D:$D,Calculations!$N148))/SUMIFS('NREL Scaling Data'!$F:$F,'NREL Scaling Data'!$B:$B,UPPER(About!$B$1),'NREL Scaling Data'!$E:$E,Calculations!$M148,'NREL Scaling Data'!$A:$A,Y$3,'NREL Scaling Data'!$C:$C,Calculations!$L148,'NREL Scaling Data'!$D:$D,Calculations!$N148) + 1) * Y148,0)</f>
        <v>0</v>
      </c>
      <c r="AA148" s="45">
        <f>IFERROR(((SUMIFS('NREL Scaling Data'!$F:$F,'NREL Scaling Data'!$B:$B,UPPER(About!$B$1),'NREL Scaling Data'!$E:$E,Calculations!$M148,'NREL Scaling Data'!$A:$A,AA$3,'NREL Scaling Data'!$C:$C,Calculations!$L148,'NREL Scaling Data'!$D:$D,Calculations!$N148)-SUMIFS('NREL Scaling Data'!$F:$F,'NREL Scaling Data'!$B:$B,UPPER(About!$B$1),'NREL Scaling Data'!$E:$E,Calculations!$M148,'NREL Scaling Data'!$A:$A,Z$3,'NREL Scaling Data'!$C:$C,Calculations!$L148,'NREL Scaling Data'!$D:$D,Calculations!$N148))/SUMIFS('NREL Scaling Data'!$F:$F,'NREL Scaling Data'!$B:$B,UPPER(About!$B$1),'NREL Scaling Data'!$E:$E,Calculations!$M148,'NREL Scaling Data'!$A:$A,Z$3,'NREL Scaling Data'!$C:$C,Calculations!$L148,'NREL Scaling Data'!$D:$D,Calculations!$N148) + 1) * Z148,0)</f>
        <v>0</v>
      </c>
      <c r="AB148" s="45">
        <f>IFERROR(((SUMIFS('NREL Scaling Data'!$F:$F,'NREL Scaling Data'!$B:$B,UPPER(About!$B$1),'NREL Scaling Data'!$E:$E,Calculations!$M148,'NREL Scaling Data'!$A:$A,AB$3,'NREL Scaling Data'!$C:$C,Calculations!$L148,'NREL Scaling Data'!$D:$D,Calculations!$N148)-SUMIFS('NREL Scaling Data'!$F:$F,'NREL Scaling Data'!$B:$B,UPPER(About!$B$1),'NREL Scaling Data'!$E:$E,Calculations!$M148,'NREL Scaling Data'!$A:$A,AA$3,'NREL Scaling Data'!$C:$C,Calculations!$L148,'NREL Scaling Data'!$D:$D,Calculations!$N148))/SUMIFS('NREL Scaling Data'!$F:$F,'NREL Scaling Data'!$B:$B,UPPER(About!$B$1),'NREL Scaling Data'!$E:$E,Calculations!$M148,'NREL Scaling Data'!$A:$A,AA$3,'NREL Scaling Data'!$C:$C,Calculations!$L148,'NREL Scaling Data'!$D:$D,Calculations!$N148) + 1) * AA148,0)</f>
        <v>0</v>
      </c>
      <c r="AC148" s="45">
        <f>IFERROR(((SUMIFS('NREL Scaling Data'!$F:$F,'NREL Scaling Data'!$B:$B,UPPER(About!$B$1),'NREL Scaling Data'!$E:$E,Calculations!$M148,'NREL Scaling Data'!$A:$A,AC$3,'NREL Scaling Data'!$C:$C,Calculations!$L148,'NREL Scaling Data'!$D:$D,Calculations!$N148)-SUMIFS('NREL Scaling Data'!$F:$F,'NREL Scaling Data'!$B:$B,UPPER(About!$B$1),'NREL Scaling Data'!$E:$E,Calculations!$M148,'NREL Scaling Data'!$A:$A,AB$3,'NREL Scaling Data'!$C:$C,Calculations!$L148,'NREL Scaling Data'!$D:$D,Calculations!$N148))/SUMIFS('NREL Scaling Data'!$F:$F,'NREL Scaling Data'!$B:$B,UPPER(About!$B$1),'NREL Scaling Data'!$E:$E,Calculations!$M148,'NREL Scaling Data'!$A:$A,AB$3,'NREL Scaling Data'!$C:$C,Calculations!$L148,'NREL Scaling Data'!$D:$D,Calculations!$N148) + 1) * AB148,0)</f>
        <v>0</v>
      </c>
      <c r="AD148" s="45">
        <f>IFERROR(((SUMIFS('NREL Scaling Data'!$F:$F,'NREL Scaling Data'!$B:$B,UPPER(About!$B$1),'NREL Scaling Data'!$E:$E,Calculations!$M148,'NREL Scaling Data'!$A:$A,AD$3,'NREL Scaling Data'!$C:$C,Calculations!$L148,'NREL Scaling Data'!$D:$D,Calculations!$N148)-SUMIFS('NREL Scaling Data'!$F:$F,'NREL Scaling Data'!$B:$B,UPPER(About!$B$1),'NREL Scaling Data'!$E:$E,Calculations!$M148,'NREL Scaling Data'!$A:$A,AC$3,'NREL Scaling Data'!$C:$C,Calculations!$L148,'NREL Scaling Data'!$D:$D,Calculations!$N148))/SUMIFS('NREL Scaling Data'!$F:$F,'NREL Scaling Data'!$B:$B,UPPER(About!$B$1),'NREL Scaling Data'!$E:$E,Calculations!$M148,'NREL Scaling Data'!$A:$A,AC$3,'NREL Scaling Data'!$C:$C,Calculations!$L148,'NREL Scaling Data'!$D:$D,Calculations!$N148) + 1) * AC148,0)</f>
        <v>0</v>
      </c>
      <c r="AE148" s="45">
        <f>IFERROR(((SUMIFS('NREL Scaling Data'!$F:$F,'NREL Scaling Data'!$B:$B,UPPER(About!$B$1),'NREL Scaling Data'!$E:$E,Calculations!$M148,'NREL Scaling Data'!$A:$A,AE$3,'NREL Scaling Data'!$C:$C,Calculations!$L148,'NREL Scaling Data'!$D:$D,Calculations!$N148)-SUMIFS('NREL Scaling Data'!$F:$F,'NREL Scaling Data'!$B:$B,UPPER(About!$B$1),'NREL Scaling Data'!$E:$E,Calculations!$M148,'NREL Scaling Data'!$A:$A,AD$3,'NREL Scaling Data'!$C:$C,Calculations!$L148,'NREL Scaling Data'!$D:$D,Calculations!$N148))/SUMIFS('NREL Scaling Data'!$F:$F,'NREL Scaling Data'!$B:$B,UPPER(About!$B$1),'NREL Scaling Data'!$E:$E,Calculations!$M148,'NREL Scaling Data'!$A:$A,AD$3,'NREL Scaling Data'!$C:$C,Calculations!$L148,'NREL Scaling Data'!$D:$D,Calculations!$N148) + 1) * AD148,0)</f>
        <v>0</v>
      </c>
      <c r="AF148" s="45">
        <f>IFERROR(((SUMIFS('NREL Scaling Data'!$F:$F,'NREL Scaling Data'!$B:$B,UPPER(About!$B$1),'NREL Scaling Data'!$E:$E,Calculations!$M148,'NREL Scaling Data'!$A:$A,AF$3,'NREL Scaling Data'!$C:$C,Calculations!$L148,'NREL Scaling Data'!$D:$D,Calculations!$N148)-SUMIFS('NREL Scaling Data'!$F:$F,'NREL Scaling Data'!$B:$B,UPPER(About!$B$1),'NREL Scaling Data'!$E:$E,Calculations!$M148,'NREL Scaling Data'!$A:$A,AE$3,'NREL Scaling Data'!$C:$C,Calculations!$L148,'NREL Scaling Data'!$D:$D,Calculations!$N148))/SUMIFS('NREL Scaling Data'!$F:$F,'NREL Scaling Data'!$B:$B,UPPER(About!$B$1),'NREL Scaling Data'!$E:$E,Calculations!$M148,'NREL Scaling Data'!$A:$A,AE$3,'NREL Scaling Data'!$C:$C,Calculations!$L148,'NREL Scaling Data'!$D:$D,Calculations!$N148) + 1) * AE148,0)</f>
        <v>0</v>
      </c>
      <c r="AG148" s="45">
        <f>IFERROR(((SUMIFS('NREL Scaling Data'!$F:$F,'NREL Scaling Data'!$B:$B,UPPER(About!$B$1),'NREL Scaling Data'!$E:$E,Calculations!$M148,'NREL Scaling Data'!$A:$A,AG$3,'NREL Scaling Data'!$C:$C,Calculations!$L148,'NREL Scaling Data'!$D:$D,Calculations!$N148)-SUMIFS('NREL Scaling Data'!$F:$F,'NREL Scaling Data'!$B:$B,UPPER(About!$B$1),'NREL Scaling Data'!$E:$E,Calculations!$M148,'NREL Scaling Data'!$A:$A,AF$3,'NREL Scaling Data'!$C:$C,Calculations!$L148,'NREL Scaling Data'!$D:$D,Calculations!$N148))/SUMIFS('NREL Scaling Data'!$F:$F,'NREL Scaling Data'!$B:$B,UPPER(About!$B$1),'NREL Scaling Data'!$E:$E,Calculations!$M148,'NREL Scaling Data'!$A:$A,AF$3,'NREL Scaling Data'!$C:$C,Calculations!$L148,'NREL Scaling Data'!$D:$D,Calculations!$N148) + 1) * AF148,0)</f>
        <v>0</v>
      </c>
      <c r="AH148" s="45">
        <f>IFERROR(((SUMIFS('NREL Scaling Data'!$F:$F,'NREL Scaling Data'!$B:$B,UPPER(About!$B$1),'NREL Scaling Data'!$E:$E,Calculations!$M148,'NREL Scaling Data'!$A:$A,AH$3,'NREL Scaling Data'!$C:$C,Calculations!$L148,'NREL Scaling Data'!$D:$D,Calculations!$N148)-SUMIFS('NREL Scaling Data'!$F:$F,'NREL Scaling Data'!$B:$B,UPPER(About!$B$1),'NREL Scaling Data'!$E:$E,Calculations!$M148,'NREL Scaling Data'!$A:$A,AG$3,'NREL Scaling Data'!$C:$C,Calculations!$L148,'NREL Scaling Data'!$D:$D,Calculations!$N148))/SUMIFS('NREL Scaling Data'!$F:$F,'NREL Scaling Data'!$B:$B,UPPER(About!$B$1),'NREL Scaling Data'!$E:$E,Calculations!$M148,'NREL Scaling Data'!$A:$A,AG$3,'NREL Scaling Data'!$C:$C,Calculations!$L148,'NREL Scaling Data'!$D:$D,Calculations!$N148) + 1) * AG148,0)</f>
        <v>0</v>
      </c>
      <c r="AI148" s="45">
        <f>IFERROR(((SUMIFS('NREL Scaling Data'!$F:$F,'NREL Scaling Data'!$B:$B,UPPER(About!$B$1),'NREL Scaling Data'!$E:$E,Calculations!$M148,'NREL Scaling Data'!$A:$A,AI$3,'NREL Scaling Data'!$C:$C,Calculations!$L148,'NREL Scaling Data'!$D:$D,Calculations!$N148)-SUMIFS('NREL Scaling Data'!$F:$F,'NREL Scaling Data'!$B:$B,UPPER(About!$B$1),'NREL Scaling Data'!$E:$E,Calculations!$M148,'NREL Scaling Data'!$A:$A,AH$3,'NREL Scaling Data'!$C:$C,Calculations!$L148,'NREL Scaling Data'!$D:$D,Calculations!$N148))/SUMIFS('NREL Scaling Data'!$F:$F,'NREL Scaling Data'!$B:$B,UPPER(About!$B$1),'NREL Scaling Data'!$E:$E,Calculations!$M148,'NREL Scaling Data'!$A:$A,AH$3,'NREL Scaling Data'!$C:$C,Calculations!$L148,'NREL Scaling Data'!$D:$D,Calculations!$N148) + 1) * AH148,0)</f>
        <v>0</v>
      </c>
      <c r="AJ148" s="45">
        <f>IFERROR(((SUMIFS('NREL Scaling Data'!$F:$F,'NREL Scaling Data'!$B:$B,UPPER(About!$B$1),'NREL Scaling Data'!$E:$E,Calculations!$M148,'NREL Scaling Data'!$A:$A,AJ$3,'NREL Scaling Data'!$C:$C,Calculations!$L148,'NREL Scaling Data'!$D:$D,Calculations!$N148)-SUMIFS('NREL Scaling Data'!$F:$F,'NREL Scaling Data'!$B:$B,UPPER(About!$B$1),'NREL Scaling Data'!$E:$E,Calculations!$M148,'NREL Scaling Data'!$A:$A,AI$3,'NREL Scaling Data'!$C:$C,Calculations!$L148,'NREL Scaling Data'!$D:$D,Calculations!$N148))/SUMIFS('NREL Scaling Data'!$F:$F,'NREL Scaling Data'!$B:$B,UPPER(About!$B$1),'NREL Scaling Data'!$E:$E,Calculations!$M148,'NREL Scaling Data'!$A:$A,AI$3,'NREL Scaling Data'!$C:$C,Calculations!$L148,'NREL Scaling Data'!$D:$D,Calculations!$N148) + 1) * AI148,0)</f>
        <v>0</v>
      </c>
      <c r="AK148" s="45">
        <f>IFERROR(((SUMIFS('NREL Scaling Data'!$F:$F,'NREL Scaling Data'!$B:$B,UPPER(About!$B$1),'NREL Scaling Data'!$E:$E,Calculations!$M148,'NREL Scaling Data'!$A:$A,AK$3,'NREL Scaling Data'!$C:$C,Calculations!$L148,'NREL Scaling Data'!$D:$D,Calculations!$N148)-SUMIFS('NREL Scaling Data'!$F:$F,'NREL Scaling Data'!$B:$B,UPPER(About!$B$1),'NREL Scaling Data'!$E:$E,Calculations!$M148,'NREL Scaling Data'!$A:$A,AJ$3,'NREL Scaling Data'!$C:$C,Calculations!$L148,'NREL Scaling Data'!$D:$D,Calculations!$N148))/SUMIFS('NREL Scaling Data'!$F:$F,'NREL Scaling Data'!$B:$B,UPPER(About!$B$1),'NREL Scaling Data'!$E:$E,Calculations!$M148,'NREL Scaling Data'!$A:$A,AJ$3,'NREL Scaling Data'!$C:$C,Calculations!$L148,'NREL Scaling Data'!$D:$D,Calculations!$N148) + 1) * AJ148,0)</f>
        <v>0</v>
      </c>
      <c r="AL148" s="45">
        <f>IFERROR(((SUMIFS('NREL Scaling Data'!$F:$F,'NREL Scaling Data'!$B:$B,UPPER(About!$B$1),'NREL Scaling Data'!$E:$E,Calculations!$M148,'NREL Scaling Data'!$A:$A,AL$3,'NREL Scaling Data'!$C:$C,Calculations!$L148,'NREL Scaling Data'!$D:$D,Calculations!$N148)-SUMIFS('NREL Scaling Data'!$F:$F,'NREL Scaling Data'!$B:$B,UPPER(About!$B$1),'NREL Scaling Data'!$E:$E,Calculations!$M148,'NREL Scaling Data'!$A:$A,AK$3,'NREL Scaling Data'!$C:$C,Calculations!$L148,'NREL Scaling Data'!$D:$D,Calculations!$N148))/SUMIFS('NREL Scaling Data'!$F:$F,'NREL Scaling Data'!$B:$B,UPPER(About!$B$1),'NREL Scaling Data'!$E:$E,Calculations!$M148,'NREL Scaling Data'!$A:$A,AK$3,'NREL Scaling Data'!$C:$C,Calculations!$L148,'NREL Scaling Data'!$D:$D,Calculations!$N148) + 1) * AK148,0)</f>
        <v>0</v>
      </c>
      <c r="AM148" s="45">
        <f>IFERROR(((SUMIFS('NREL Scaling Data'!$F:$F,'NREL Scaling Data'!$B:$B,UPPER(About!$B$1),'NREL Scaling Data'!$E:$E,Calculations!$M148,'NREL Scaling Data'!$A:$A,AM$3,'NREL Scaling Data'!$C:$C,Calculations!$L148,'NREL Scaling Data'!$D:$D,Calculations!$N148)-SUMIFS('NREL Scaling Data'!$F:$F,'NREL Scaling Data'!$B:$B,UPPER(About!$B$1),'NREL Scaling Data'!$E:$E,Calculations!$M148,'NREL Scaling Data'!$A:$A,AL$3,'NREL Scaling Data'!$C:$C,Calculations!$L148,'NREL Scaling Data'!$D:$D,Calculations!$N148))/SUMIFS('NREL Scaling Data'!$F:$F,'NREL Scaling Data'!$B:$B,UPPER(About!$B$1),'NREL Scaling Data'!$E:$E,Calculations!$M148,'NREL Scaling Data'!$A:$A,AL$3,'NREL Scaling Data'!$C:$C,Calculations!$L148,'NREL Scaling Data'!$D:$D,Calculations!$N148) + 1) * AL148,0)</f>
        <v>0</v>
      </c>
      <c r="AN148" s="45">
        <f>IFERROR(((SUMIFS('NREL Scaling Data'!$F:$F,'NREL Scaling Data'!$B:$B,UPPER(About!$B$1),'NREL Scaling Data'!$E:$E,Calculations!$M148,'NREL Scaling Data'!$A:$A,AN$3,'NREL Scaling Data'!$C:$C,Calculations!$L148,'NREL Scaling Data'!$D:$D,Calculations!$N148)-SUMIFS('NREL Scaling Data'!$F:$F,'NREL Scaling Data'!$B:$B,UPPER(About!$B$1),'NREL Scaling Data'!$E:$E,Calculations!$M148,'NREL Scaling Data'!$A:$A,AM$3,'NREL Scaling Data'!$C:$C,Calculations!$L148,'NREL Scaling Data'!$D:$D,Calculations!$N148))/SUMIFS('NREL Scaling Data'!$F:$F,'NREL Scaling Data'!$B:$B,UPPER(About!$B$1),'NREL Scaling Data'!$E:$E,Calculations!$M148,'NREL Scaling Data'!$A:$A,AM$3,'NREL Scaling Data'!$C:$C,Calculations!$L148,'NREL Scaling Data'!$D:$D,Calculations!$N148) + 1) * AM148,0)</f>
        <v>0</v>
      </c>
      <c r="AO148" s="45">
        <f>IFERROR(((SUMIFS('NREL Scaling Data'!$F:$F,'NREL Scaling Data'!$B:$B,UPPER(About!$B$1),'NREL Scaling Data'!$E:$E,Calculations!$M148,'NREL Scaling Data'!$A:$A,AO$3,'NREL Scaling Data'!$C:$C,Calculations!$L148,'NREL Scaling Data'!$D:$D,Calculations!$N148)-SUMIFS('NREL Scaling Data'!$F:$F,'NREL Scaling Data'!$B:$B,UPPER(About!$B$1),'NREL Scaling Data'!$E:$E,Calculations!$M148,'NREL Scaling Data'!$A:$A,AN$3,'NREL Scaling Data'!$C:$C,Calculations!$L148,'NREL Scaling Data'!$D:$D,Calculations!$N148))/SUMIFS('NREL Scaling Data'!$F:$F,'NREL Scaling Data'!$B:$B,UPPER(About!$B$1),'NREL Scaling Data'!$E:$E,Calculations!$M148,'NREL Scaling Data'!$A:$A,AN$3,'NREL Scaling Data'!$C:$C,Calculations!$L148,'NREL Scaling Data'!$D:$D,Calculations!$N148) + 1) * AN148,0)</f>
        <v>0</v>
      </c>
      <c r="AP148" s="45">
        <f>IFERROR(((SUMIFS('NREL Scaling Data'!$F:$F,'NREL Scaling Data'!$B:$B,UPPER(About!$B$1),'NREL Scaling Data'!$E:$E,Calculations!$M148,'NREL Scaling Data'!$A:$A,AP$3,'NREL Scaling Data'!$C:$C,Calculations!$L148,'NREL Scaling Data'!$D:$D,Calculations!$N148)-SUMIFS('NREL Scaling Data'!$F:$F,'NREL Scaling Data'!$B:$B,UPPER(About!$B$1),'NREL Scaling Data'!$E:$E,Calculations!$M148,'NREL Scaling Data'!$A:$A,AO$3,'NREL Scaling Data'!$C:$C,Calculations!$L148,'NREL Scaling Data'!$D:$D,Calculations!$N148))/SUMIFS('NREL Scaling Data'!$F:$F,'NREL Scaling Data'!$B:$B,UPPER(About!$B$1),'NREL Scaling Data'!$E:$E,Calculations!$M148,'NREL Scaling Data'!$A:$A,AO$3,'NREL Scaling Data'!$C:$C,Calculations!$L148,'NREL Scaling Data'!$D:$D,Calculations!$N148) + 1) * AO148,0)</f>
        <v>0</v>
      </c>
      <c r="AQ148" s="45">
        <f>IFERROR(((SUMIFS('NREL Scaling Data'!$F:$F,'NREL Scaling Data'!$B:$B,UPPER(About!$B$1),'NREL Scaling Data'!$E:$E,Calculations!$M148,'NREL Scaling Data'!$A:$A,AQ$3,'NREL Scaling Data'!$C:$C,Calculations!$L148,'NREL Scaling Data'!$D:$D,Calculations!$N148)-SUMIFS('NREL Scaling Data'!$F:$F,'NREL Scaling Data'!$B:$B,UPPER(About!$B$1),'NREL Scaling Data'!$E:$E,Calculations!$M148,'NREL Scaling Data'!$A:$A,AP$3,'NREL Scaling Data'!$C:$C,Calculations!$L148,'NREL Scaling Data'!$D:$D,Calculations!$N148))/SUMIFS('NREL Scaling Data'!$F:$F,'NREL Scaling Data'!$B:$B,UPPER(About!$B$1),'NREL Scaling Data'!$E:$E,Calculations!$M148,'NREL Scaling Data'!$A:$A,AP$3,'NREL Scaling Data'!$C:$C,Calculations!$L148,'NREL Scaling Data'!$D:$D,Calculations!$N148) + 1) * AP148,0)</f>
        <v>0</v>
      </c>
      <c r="AR148" s="45">
        <f>IFERROR(((SUMIFS('NREL Scaling Data'!$F:$F,'NREL Scaling Data'!$B:$B,UPPER(About!$B$1),'NREL Scaling Data'!$E:$E,Calculations!$M148,'NREL Scaling Data'!$A:$A,AR$3,'NREL Scaling Data'!$C:$C,Calculations!$L148,'NREL Scaling Data'!$D:$D,Calculations!$N148)-SUMIFS('NREL Scaling Data'!$F:$F,'NREL Scaling Data'!$B:$B,UPPER(About!$B$1),'NREL Scaling Data'!$E:$E,Calculations!$M148,'NREL Scaling Data'!$A:$A,AQ$3,'NREL Scaling Data'!$C:$C,Calculations!$L148,'NREL Scaling Data'!$D:$D,Calculations!$N148))/SUMIFS('NREL Scaling Data'!$F:$F,'NREL Scaling Data'!$B:$B,UPPER(About!$B$1),'NREL Scaling Data'!$E:$E,Calculations!$M148,'NREL Scaling Data'!$A:$A,AQ$3,'NREL Scaling Data'!$C:$C,Calculations!$L148,'NREL Scaling Data'!$D:$D,Calculations!$N148) + 1) * AQ148,0)</f>
        <v>0</v>
      </c>
      <c r="AS148" s="45">
        <f>IFERROR(((SUMIFS('NREL Scaling Data'!$F:$F,'NREL Scaling Data'!$B:$B,UPPER(About!$B$1),'NREL Scaling Data'!$E:$E,Calculations!$M148,'NREL Scaling Data'!$A:$A,AS$3,'NREL Scaling Data'!$C:$C,Calculations!$L148,'NREL Scaling Data'!$D:$D,Calculations!$N148)-SUMIFS('NREL Scaling Data'!$F:$F,'NREL Scaling Data'!$B:$B,UPPER(About!$B$1),'NREL Scaling Data'!$E:$E,Calculations!$M148,'NREL Scaling Data'!$A:$A,AR$3,'NREL Scaling Data'!$C:$C,Calculations!$L148,'NREL Scaling Data'!$D:$D,Calculations!$N148))/SUMIFS('NREL Scaling Data'!$F:$F,'NREL Scaling Data'!$B:$B,UPPER(About!$B$1),'NREL Scaling Data'!$E:$E,Calculations!$M148,'NREL Scaling Data'!$A:$A,AR$3,'NREL Scaling Data'!$C:$C,Calculations!$L148,'NREL Scaling Data'!$D:$D,Calculations!$N148) + 1) * AR148,0)</f>
        <v>0</v>
      </c>
      <c r="AT148" s="45">
        <f>IFERROR(((SUMIFS('NREL Scaling Data'!$F:$F,'NREL Scaling Data'!$B:$B,UPPER(About!$B$1),'NREL Scaling Data'!$E:$E,Calculations!$M148,'NREL Scaling Data'!$A:$A,AT$3,'NREL Scaling Data'!$C:$C,Calculations!$L148,'NREL Scaling Data'!$D:$D,Calculations!$N148)-SUMIFS('NREL Scaling Data'!$F:$F,'NREL Scaling Data'!$B:$B,UPPER(About!$B$1),'NREL Scaling Data'!$E:$E,Calculations!$M148,'NREL Scaling Data'!$A:$A,AS$3,'NREL Scaling Data'!$C:$C,Calculations!$L148,'NREL Scaling Data'!$D:$D,Calculations!$N148))/SUMIFS('NREL Scaling Data'!$F:$F,'NREL Scaling Data'!$B:$B,UPPER(About!$B$1),'NREL Scaling Data'!$E:$E,Calculations!$M148,'NREL Scaling Data'!$A:$A,AS$3,'NREL Scaling Data'!$C:$C,Calculations!$L148,'NREL Scaling Data'!$D:$D,Calculations!$N148) + 1) * AS148,0)</f>
        <v>0</v>
      </c>
    </row>
    <row r="149" spans="7:46">
      <c r="H149" s="12" t="s">
        <v>484</v>
      </c>
      <c r="I149" s="12" t="s">
        <v>1086</v>
      </c>
      <c r="J149" s="209">
        <f>SUMIFS('NREL Scaling Data'!F:F,'NREL Scaling Data'!B:B,UPPER(About!$B$1),'NREL Scaling Data'!E:E,Calculations!M149,'NREL Scaling Data'!A:A, 2021,'NREL Scaling Data'!C:C,Calculations!L149,'NREL Scaling Data'!D:D,Calculations!N149) / SUMIFS('NREL Scaling Data'!F:F,'NREL Scaling Data'!B:B,UPPER(About!$B$1),'NREL Scaling Data'!A:A, 2021,'NREL Scaling Data'!C:C,Calculations!L149,'NREL Scaling Data'!D:D,Calculations!N149)</f>
        <v>4.0889502847048379E-3</v>
      </c>
      <c r="K149" s="12">
        <v>1</v>
      </c>
      <c r="L149" s="12" t="s">
        <v>1013</v>
      </c>
      <c r="M149" s="12" t="s">
        <v>1018</v>
      </c>
      <c r="N149" s="1" t="s">
        <v>972</v>
      </c>
      <c r="O149" s="7">
        <f t="shared" si="31"/>
        <v>1015175954034.5242</v>
      </c>
      <c r="P149" s="7">
        <f t="shared" si="32"/>
        <v>1015175954034.5242</v>
      </c>
      <c r="Q149" s="45">
        <f>SUMIFS('SEDS 2021'!$F$23:$F$40,'SEDS 2021'!E$23:E$40,Calculations!L149,'SEDS 2021'!D$23:D$40,Calculations!N149)*J149*K149</f>
        <v>1015175954034.5242</v>
      </c>
      <c r="R149" s="45">
        <f>IFERROR(((SUMIFS('NREL Scaling Data'!$F:$F,'NREL Scaling Data'!$B:$B,UPPER(About!$B$1),'NREL Scaling Data'!$E:$E,Calculations!$M149,'NREL Scaling Data'!$A:$A,R$3,'NREL Scaling Data'!$C:$C,Calculations!$L149,'NREL Scaling Data'!$D:$D,Calculations!$N149)-SUMIFS('NREL Scaling Data'!$F:$F,'NREL Scaling Data'!$B:$B,UPPER(About!$B$1),'NREL Scaling Data'!$E:$E,Calculations!$M149,'NREL Scaling Data'!$A:$A,Q$3,'NREL Scaling Data'!$C:$C,Calculations!$L149,'NREL Scaling Data'!$D:$D,Calculations!$N149))/SUMIFS('NREL Scaling Data'!$F:$F,'NREL Scaling Data'!$B:$B,UPPER(About!$B$1),'NREL Scaling Data'!$E:$E,Calculations!$M149,'NREL Scaling Data'!$A:$A,Q$3,'NREL Scaling Data'!$C:$C,Calculations!$L149,'NREL Scaling Data'!$D:$D,Calculations!$N149) + 1) * Q149,0)</f>
        <v>1015276313343.9417</v>
      </c>
      <c r="S149" s="45">
        <f>IFERROR(((SUMIFS('NREL Scaling Data'!$F:$F,'NREL Scaling Data'!$B:$B,UPPER(About!$B$1),'NREL Scaling Data'!$E:$E,Calculations!$M149,'NREL Scaling Data'!$A:$A,S$3,'NREL Scaling Data'!$C:$C,Calculations!$L149,'NREL Scaling Data'!$D:$D,Calculations!$N149)-SUMIFS('NREL Scaling Data'!$F:$F,'NREL Scaling Data'!$B:$B,UPPER(About!$B$1),'NREL Scaling Data'!$E:$E,Calculations!$M149,'NREL Scaling Data'!$A:$A,R$3,'NREL Scaling Data'!$C:$C,Calculations!$L149,'NREL Scaling Data'!$D:$D,Calculations!$N149))/SUMIFS('NREL Scaling Data'!$F:$F,'NREL Scaling Data'!$B:$B,UPPER(About!$B$1),'NREL Scaling Data'!$E:$E,Calculations!$M149,'NREL Scaling Data'!$A:$A,R$3,'NREL Scaling Data'!$C:$C,Calculations!$L149,'NREL Scaling Data'!$D:$D,Calculations!$N149) + 1) * R149,0)</f>
        <v>1014504530362.8431</v>
      </c>
      <c r="T149" s="45">
        <f>IFERROR(((SUMIFS('NREL Scaling Data'!$F:$F,'NREL Scaling Data'!$B:$B,UPPER(About!$B$1),'NREL Scaling Data'!$E:$E,Calculations!$M149,'NREL Scaling Data'!$A:$A,T$3,'NREL Scaling Data'!$C:$C,Calculations!$L149,'NREL Scaling Data'!$D:$D,Calculations!$N149)-SUMIFS('NREL Scaling Data'!$F:$F,'NREL Scaling Data'!$B:$B,UPPER(About!$B$1),'NREL Scaling Data'!$E:$E,Calculations!$M149,'NREL Scaling Data'!$A:$A,S$3,'NREL Scaling Data'!$C:$C,Calculations!$L149,'NREL Scaling Data'!$D:$D,Calculations!$N149))/SUMIFS('NREL Scaling Data'!$F:$F,'NREL Scaling Data'!$B:$B,UPPER(About!$B$1),'NREL Scaling Data'!$E:$E,Calculations!$M149,'NREL Scaling Data'!$A:$A,S$3,'NREL Scaling Data'!$C:$C,Calculations!$L149,'NREL Scaling Data'!$D:$D,Calculations!$N149) + 1) * S149,0)</f>
        <v>1012663287670.0876</v>
      </c>
      <c r="U149" s="45">
        <f>IFERROR(((SUMIFS('NREL Scaling Data'!$F:$F,'NREL Scaling Data'!$B:$B,UPPER(About!$B$1),'NREL Scaling Data'!$E:$E,Calculations!$M149,'NREL Scaling Data'!$A:$A,U$3,'NREL Scaling Data'!$C:$C,Calculations!$L149,'NREL Scaling Data'!$D:$D,Calculations!$N149)-SUMIFS('NREL Scaling Data'!$F:$F,'NREL Scaling Data'!$B:$B,UPPER(About!$B$1),'NREL Scaling Data'!$E:$E,Calculations!$M149,'NREL Scaling Data'!$A:$A,T$3,'NREL Scaling Data'!$C:$C,Calculations!$L149,'NREL Scaling Data'!$D:$D,Calculations!$N149))/SUMIFS('NREL Scaling Data'!$F:$F,'NREL Scaling Data'!$B:$B,UPPER(About!$B$1),'NREL Scaling Data'!$E:$E,Calculations!$M149,'NREL Scaling Data'!$A:$A,T$3,'NREL Scaling Data'!$C:$C,Calculations!$L149,'NREL Scaling Data'!$D:$D,Calculations!$N149) + 1) * T149,0)</f>
        <v>1009573760564.729</v>
      </c>
      <c r="V149" s="45">
        <f>IFERROR(((SUMIFS('NREL Scaling Data'!$F:$F,'NREL Scaling Data'!$B:$B,UPPER(About!$B$1),'NREL Scaling Data'!$E:$E,Calculations!$M149,'NREL Scaling Data'!$A:$A,V$3,'NREL Scaling Data'!$C:$C,Calculations!$L149,'NREL Scaling Data'!$D:$D,Calculations!$N149)-SUMIFS('NREL Scaling Data'!$F:$F,'NREL Scaling Data'!$B:$B,UPPER(About!$B$1),'NREL Scaling Data'!$E:$E,Calculations!$M149,'NREL Scaling Data'!$A:$A,U$3,'NREL Scaling Data'!$C:$C,Calculations!$L149,'NREL Scaling Data'!$D:$D,Calculations!$N149))/SUMIFS('NREL Scaling Data'!$F:$F,'NREL Scaling Data'!$B:$B,UPPER(About!$B$1),'NREL Scaling Data'!$E:$E,Calculations!$M149,'NREL Scaling Data'!$A:$A,U$3,'NREL Scaling Data'!$C:$C,Calculations!$L149,'NREL Scaling Data'!$D:$D,Calculations!$N149) + 1) * U149,0)</f>
        <v>1004895870555.8383</v>
      </c>
      <c r="W149" s="45">
        <f>IFERROR(((SUMIFS('NREL Scaling Data'!$F:$F,'NREL Scaling Data'!$B:$B,UPPER(About!$B$1),'NREL Scaling Data'!$E:$E,Calculations!$M149,'NREL Scaling Data'!$A:$A,W$3,'NREL Scaling Data'!$C:$C,Calculations!$L149,'NREL Scaling Data'!$D:$D,Calculations!$N149)-SUMIFS('NREL Scaling Data'!$F:$F,'NREL Scaling Data'!$B:$B,UPPER(About!$B$1),'NREL Scaling Data'!$E:$E,Calculations!$M149,'NREL Scaling Data'!$A:$A,V$3,'NREL Scaling Data'!$C:$C,Calculations!$L149,'NREL Scaling Data'!$D:$D,Calculations!$N149))/SUMIFS('NREL Scaling Data'!$F:$F,'NREL Scaling Data'!$B:$B,UPPER(About!$B$1),'NREL Scaling Data'!$E:$E,Calculations!$M149,'NREL Scaling Data'!$A:$A,V$3,'NREL Scaling Data'!$C:$C,Calculations!$L149,'NREL Scaling Data'!$D:$D,Calculations!$N149) + 1) * V149,0)</f>
        <v>998732401924.87805</v>
      </c>
      <c r="X149" s="45">
        <f>IFERROR(((SUMIFS('NREL Scaling Data'!$F:$F,'NREL Scaling Data'!$B:$B,UPPER(About!$B$1),'NREL Scaling Data'!$E:$E,Calculations!$M149,'NREL Scaling Data'!$A:$A,X$3,'NREL Scaling Data'!$C:$C,Calculations!$L149,'NREL Scaling Data'!$D:$D,Calculations!$N149)-SUMIFS('NREL Scaling Data'!$F:$F,'NREL Scaling Data'!$B:$B,UPPER(About!$B$1),'NREL Scaling Data'!$E:$E,Calculations!$M149,'NREL Scaling Data'!$A:$A,W$3,'NREL Scaling Data'!$C:$C,Calculations!$L149,'NREL Scaling Data'!$D:$D,Calculations!$N149))/SUMIFS('NREL Scaling Data'!$F:$F,'NREL Scaling Data'!$B:$B,UPPER(About!$B$1),'NREL Scaling Data'!$E:$E,Calculations!$M149,'NREL Scaling Data'!$A:$A,W$3,'NREL Scaling Data'!$C:$C,Calculations!$L149,'NREL Scaling Data'!$D:$D,Calculations!$N149) + 1) * W149,0)</f>
        <v>990995399472.56995</v>
      </c>
      <c r="Y149" s="45">
        <f>IFERROR(((SUMIFS('NREL Scaling Data'!$F:$F,'NREL Scaling Data'!$B:$B,UPPER(About!$B$1),'NREL Scaling Data'!$E:$E,Calculations!$M149,'NREL Scaling Data'!$A:$A,Y$3,'NREL Scaling Data'!$C:$C,Calculations!$L149,'NREL Scaling Data'!$D:$D,Calculations!$N149)-SUMIFS('NREL Scaling Data'!$F:$F,'NREL Scaling Data'!$B:$B,UPPER(About!$B$1),'NREL Scaling Data'!$E:$E,Calculations!$M149,'NREL Scaling Data'!$A:$A,X$3,'NREL Scaling Data'!$C:$C,Calculations!$L149,'NREL Scaling Data'!$D:$D,Calculations!$N149))/SUMIFS('NREL Scaling Data'!$F:$F,'NREL Scaling Data'!$B:$B,UPPER(About!$B$1),'NREL Scaling Data'!$E:$E,Calculations!$M149,'NREL Scaling Data'!$A:$A,X$3,'NREL Scaling Data'!$C:$C,Calculations!$L149,'NREL Scaling Data'!$D:$D,Calculations!$N149) + 1) * X149,0)</f>
        <v>981830715247.33044</v>
      </c>
      <c r="Z149" s="45">
        <f>IFERROR(((SUMIFS('NREL Scaling Data'!$F:$F,'NREL Scaling Data'!$B:$B,UPPER(About!$B$1),'NREL Scaling Data'!$E:$E,Calculations!$M149,'NREL Scaling Data'!$A:$A,Z$3,'NREL Scaling Data'!$C:$C,Calculations!$L149,'NREL Scaling Data'!$D:$D,Calculations!$N149)-SUMIFS('NREL Scaling Data'!$F:$F,'NREL Scaling Data'!$B:$B,UPPER(About!$B$1),'NREL Scaling Data'!$E:$E,Calculations!$M149,'NREL Scaling Data'!$A:$A,Y$3,'NREL Scaling Data'!$C:$C,Calculations!$L149,'NREL Scaling Data'!$D:$D,Calculations!$N149))/SUMIFS('NREL Scaling Data'!$F:$F,'NREL Scaling Data'!$B:$B,UPPER(About!$B$1),'NREL Scaling Data'!$E:$E,Calculations!$M149,'NREL Scaling Data'!$A:$A,Y$3,'NREL Scaling Data'!$C:$C,Calculations!$L149,'NREL Scaling Data'!$D:$D,Calculations!$N149) + 1) * Y149,0)</f>
        <v>971326476056.71826</v>
      </c>
      <c r="AA149" s="45">
        <f>IFERROR(((SUMIFS('NREL Scaling Data'!$F:$F,'NREL Scaling Data'!$B:$B,UPPER(About!$B$1),'NREL Scaling Data'!$E:$E,Calculations!$M149,'NREL Scaling Data'!$A:$A,AA$3,'NREL Scaling Data'!$C:$C,Calculations!$L149,'NREL Scaling Data'!$D:$D,Calculations!$N149)-SUMIFS('NREL Scaling Data'!$F:$F,'NREL Scaling Data'!$B:$B,UPPER(About!$B$1),'NREL Scaling Data'!$E:$E,Calculations!$M149,'NREL Scaling Data'!$A:$A,Z$3,'NREL Scaling Data'!$C:$C,Calculations!$L149,'NREL Scaling Data'!$D:$D,Calculations!$N149))/SUMIFS('NREL Scaling Data'!$F:$F,'NREL Scaling Data'!$B:$B,UPPER(About!$B$1),'NREL Scaling Data'!$E:$E,Calculations!$M149,'NREL Scaling Data'!$A:$A,Z$3,'NREL Scaling Data'!$C:$C,Calculations!$L149,'NREL Scaling Data'!$D:$D,Calculations!$N149) + 1) * Z149,0)</f>
        <v>959392008599.99207</v>
      </c>
      <c r="AB149" s="45">
        <f>IFERROR(((SUMIFS('NREL Scaling Data'!$F:$F,'NREL Scaling Data'!$B:$B,UPPER(About!$B$1),'NREL Scaling Data'!$E:$E,Calculations!$M149,'NREL Scaling Data'!$A:$A,AB$3,'NREL Scaling Data'!$C:$C,Calculations!$L149,'NREL Scaling Data'!$D:$D,Calculations!$N149)-SUMIFS('NREL Scaling Data'!$F:$F,'NREL Scaling Data'!$B:$B,UPPER(About!$B$1),'NREL Scaling Data'!$E:$E,Calculations!$M149,'NREL Scaling Data'!$A:$A,AA$3,'NREL Scaling Data'!$C:$C,Calculations!$L149,'NREL Scaling Data'!$D:$D,Calculations!$N149))/SUMIFS('NREL Scaling Data'!$F:$F,'NREL Scaling Data'!$B:$B,UPPER(About!$B$1),'NREL Scaling Data'!$E:$E,Calculations!$M149,'NREL Scaling Data'!$A:$A,AA$3,'NREL Scaling Data'!$C:$C,Calculations!$L149,'NREL Scaling Data'!$D:$D,Calculations!$N149) + 1) * AA149,0)</f>
        <v>946055966351.75659</v>
      </c>
      <c r="AC149" s="45">
        <f>IFERROR(((SUMIFS('NREL Scaling Data'!$F:$F,'NREL Scaling Data'!$B:$B,UPPER(About!$B$1),'NREL Scaling Data'!$E:$E,Calculations!$M149,'NREL Scaling Data'!$A:$A,AC$3,'NREL Scaling Data'!$C:$C,Calculations!$L149,'NREL Scaling Data'!$D:$D,Calculations!$N149)-SUMIFS('NREL Scaling Data'!$F:$F,'NREL Scaling Data'!$B:$B,UPPER(About!$B$1),'NREL Scaling Data'!$E:$E,Calculations!$M149,'NREL Scaling Data'!$A:$A,AB$3,'NREL Scaling Data'!$C:$C,Calculations!$L149,'NREL Scaling Data'!$D:$D,Calculations!$N149))/SUMIFS('NREL Scaling Data'!$F:$F,'NREL Scaling Data'!$B:$B,UPPER(About!$B$1),'NREL Scaling Data'!$E:$E,Calculations!$M149,'NREL Scaling Data'!$A:$A,AB$3,'NREL Scaling Data'!$C:$C,Calculations!$L149,'NREL Scaling Data'!$D:$D,Calculations!$N149) + 1) * AB149,0)</f>
        <v>931409682001.72852</v>
      </c>
      <c r="AD149" s="45">
        <f>IFERROR(((SUMIFS('NREL Scaling Data'!$F:$F,'NREL Scaling Data'!$B:$B,UPPER(About!$B$1),'NREL Scaling Data'!$E:$E,Calculations!$M149,'NREL Scaling Data'!$A:$A,AD$3,'NREL Scaling Data'!$C:$C,Calculations!$L149,'NREL Scaling Data'!$D:$D,Calculations!$N149)-SUMIFS('NREL Scaling Data'!$F:$F,'NREL Scaling Data'!$B:$B,UPPER(About!$B$1),'NREL Scaling Data'!$E:$E,Calculations!$M149,'NREL Scaling Data'!$A:$A,AC$3,'NREL Scaling Data'!$C:$C,Calculations!$L149,'NREL Scaling Data'!$D:$D,Calculations!$N149))/SUMIFS('NREL Scaling Data'!$F:$F,'NREL Scaling Data'!$B:$B,UPPER(About!$B$1),'NREL Scaling Data'!$E:$E,Calculations!$M149,'NREL Scaling Data'!$A:$A,AC$3,'NREL Scaling Data'!$C:$C,Calculations!$L149,'NREL Scaling Data'!$D:$D,Calculations!$N149) + 1) * AC149,0)</f>
        <v>915319898016.31628</v>
      </c>
      <c r="AE149" s="45">
        <f>IFERROR(((SUMIFS('NREL Scaling Data'!$F:$F,'NREL Scaling Data'!$B:$B,UPPER(About!$B$1),'NREL Scaling Data'!$E:$E,Calculations!$M149,'NREL Scaling Data'!$A:$A,AE$3,'NREL Scaling Data'!$C:$C,Calculations!$L149,'NREL Scaling Data'!$D:$D,Calculations!$N149)-SUMIFS('NREL Scaling Data'!$F:$F,'NREL Scaling Data'!$B:$B,UPPER(About!$B$1),'NREL Scaling Data'!$E:$E,Calculations!$M149,'NREL Scaling Data'!$A:$A,AD$3,'NREL Scaling Data'!$C:$C,Calculations!$L149,'NREL Scaling Data'!$D:$D,Calculations!$N149))/SUMIFS('NREL Scaling Data'!$F:$F,'NREL Scaling Data'!$B:$B,UPPER(About!$B$1),'NREL Scaling Data'!$E:$E,Calculations!$M149,'NREL Scaling Data'!$A:$A,AD$3,'NREL Scaling Data'!$C:$C,Calculations!$L149,'NREL Scaling Data'!$D:$D,Calculations!$N149) + 1) * AD149,0)</f>
        <v>897712086711.82129</v>
      </c>
      <c r="AF149" s="45">
        <f>IFERROR(((SUMIFS('NREL Scaling Data'!$F:$F,'NREL Scaling Data'!$B:$B,UPPER(About!$B$1),'NREL Scaling Data'!$E:$E,Calculations!$M149,'NREL Scaling Data'!$A:$A,AF$3,'NREL Scaling Data'!$C:$C,Calculations!$L149,'NREL Scaling Data'!$D:$D,Calculations!$N149)-SUMIFS('NREL Scaling Data'!$F:$F,'NREL Scaling Data'!$B:$B,UPPER(About!$B$1),'NREL Scaling Data'!$E:$E,Calculations!$M149,'NREL Scaling Data'!$A:$A,AE$3,'NREL Scaling Data'!$C:$C,Calculations!$L149,'NREL Scaling Data'!$D:$D,Calculations!$N149))/SUMIFS('NREL Scaling Data'!$F:$F,'NREL Scaling Data'!$B:$B,UPPER(About!$B$1),'NREL Scaling Data'!$E:$E,Calculations!$M149,'NREL Scaling Data'!$A:$A,AE$3,'NREL Scaling Data'!$C:$C,Calculations!$L149,'NREL Scaling Data'!$D:$D,Calculations!$N149) + 1) * AE149,0)</f>
        <v>878681474061.68506</v>
      </c>
      <c r="AG149" s="45">
        <f>IFERROR(((SUMIFS('NREL Scaling Data'!$F:$F,'NREL Scaling Data'!$B:$B,UPPER(About!$B$1),'NREL Scaling Data'!$E:$E,Calculations!$M149,'NREL Scaling Data'!$A:$A,AG$3,'NREL Scaling Data'!$C:$C,Calculations!$L149,'NREL Scaling Data'!$D:$D,Calculations!$N149)-SUMIFS('NREL Scaling Data'!$F:$F,'NREL Scaling Data'!$B:$B,UPPER(About!$B$1),'NREL Scaling Data'!$E:$E,Calculations!$M149,'NREL Scaling Data'!$A:$A,AF$3,'NREL Scaling Data'!$C:$C,Calculations!$L149,'NREL Scaling Data'!$D:$D,Calculations!$N149))/SUMIFS('NREL Scaling Data'!$F:$F,'NREL Scaling Data'!$B:$B,UPPER(About!$B$1),'NREL Scaling Data'!$E:$E,Calculations!$M149,'NREL Scaling Data'!$A:$A,AF$3,'NREL Scaling Data'!$C:$C,Calculations!$L149,'NREL Scaling Data'!$D:$D,Calculations!$N149) + 1) * AF149,0)</f>
        <v>858419086021.26025</v>
      </c>
      <c r="AH149" s="45">
        <f>IFERROR(((SUMIFS('NREL Scaling Data'!$F:$F,'NREL Scaling Data'!$B:$B,UPPER(About!$B$1),'NREL Scaling Data'!$E:$E,Calculations!$M149,'NREL Scaling Data'!$A:$A,AH$3,'NREL Scaling Data'!$C:$C,Calculations!$L149,'NREL Scaling Data'!$D:$D,Calculations!$N149)-SUMIFS('NREL Scaling Data'!$F:$F,'NREL Scaling Data'!$B:$B,UPPER(About!$B$1),'NREL Scaling Data'!$E:$E,Calculations!$M149,'NREL Scaling Data'!$A:$A,AG$3,'NREL Scaling Data'!$C:$C,Calculations!$L149,'NREL Scaling Data'!$D:$D,Calculations!$N149))/SUMIFS('NREL Scaling Data'!$F:$F,'NREL Scaling Data'!$B:$B,UPPER(About!$B$1),'NREL Scaling Data'!$E:$E,Calculations!$M149,'NREL Scaling Data'!$A:$A,AG$3,'NREL Scaling Data'!$C:$C,Calculations!$L149,'NREL Scaling Data'!$D:$D,Calculations!$N149) + 1) * AG149,0)</f>
        <v>836984308512.24377</v>
      </c>
      <c r="AI149" s="45">
        <f>IFERROR(((SUMIFS('NREL Scaling Data'!$F:$F,'NREL Scaling Data'!$B:$B,UPPER(About!$B$1),'NREL Scaling Data'!$E:$E,Calculations!$M149,'NREL Scaling Data'!$A:$A,AI$3,'NREL Scaling Data'!$C:$C,Calculations!$L149,'NREL Scaling Data'!$D:$D,Calculations!$N149)-SUMIFS('NREL Scaling Data'!$F:$F,'NREL Scaling Data'!$B:$B,UPPER(About!$B$1),'NREL Scaling Data'!$E:$E,Calculations!$M149,'NREL Scaling Data'!$A:$A,AH$3,'NREL Scaling Data'!$C:$C,Calculations!$L149,'NREL Scaling Data'!$D:$D,Calculations!$N149))/SUMIFS('NREL Scaling Data'!$F:$F,'NREL Scaling Data'!$B:$B,UPPER(About!$B$1),'NREL Scaling Data'!$E:$E,Calculations!$M149,'NREL Scaling Data'!$A:$A,AH$3,'NREL Scaling Data'!$C:$C,Calculations!$L149,'NREL Scaling Data'!$D:$D,Calculations!$N149) + 1) * AH149,0)</f>
        <v>814627124903.21582</v>
      </c>
      <c r="AJ149" s="45">
        <f>IFERROR(((SUMIFS('NREL Scaling Data'!$F:$F,'NREL Scaling Data'!$B:$B,UPPER(About!$B$1),'NREL Scaling Data'!$E:$E,Calculations!$M149,'NREL Scaling Data'!$A:$A,AJ$3,'NREL Scaling Data'!$C:$C,Calculations!$L149,'NREL Scaling Data'!$D:$D,Calculations!$N149)-SUMIFS('NREL Scaling Data'!$F:$F,'NREL Scaling Data'!$B:$B,UPPER(About!$B$1),'NREL Scaling Data'!$E:$E,Calculations!$M149,'NREL Scaling Data'!$A:$A,AI$3,'NREL Scaling Data'!$C:$C,Calculations!$L149,'NREL Scaling Data'!$D:$D,Calculations!$N149))/SUMIFS('NREL Scaling Data'!$F:$F,'NREL Scaling Data'!$B:$B,UPPER(About!$B$1),'NREL Scaling Data'!$E:$E,Calculations!$M149,'NREL Scaling Data'!$A:$A,AI$3,'NREL Scaling Data'!$C:$C,Calculations!$L149,'NREL Scaling Data'!$D:$D,Calculations!$N149) + 1) * AI149,0)</f>
        <v>791717332931.37708</v>
      </c>
      <c r="AK149" s="45">
        <f>IFERROR(((SUMIFS('NREL Scaling Data'!$F:$F,'NREL Scaling Data'!$B:$B,UPPER(About!$B$1),'NREL Scaling Data'!$E:$E,Calculations!$M149,'NREL Scaling Data'!$A:$A,AK$3,'NREL Scaling Data'!$C:$C,Calculations!$L149,'NREL Scaling Data'!$D:$D,Calculations!$N149)-SUMIFS('NREL Scaling Data'!$F:$F,'NREL Scaling Data'!$B:$B,UPPER(About!$B$1),'NREL Scaling Data'!$E:$E,Calculations!$M149,'NREL Scaling Data'!$A:$A,AJ$3,'NREL Scaling Data'!$C:$C,Calculations!$L149,'NREL Scaling Data'!$D:$D,Calculations!$N149))/SUMIFS('NREL Scaling Data'!$F:$F,'NREL Scaling Data'!$B:$B,UPPER(About!$B$1),'NREL Scaling Data'!$E:$E,Calculations!$M149,'NREL Scaling Data'!$A:$A,AJ$3,'NREL Scaling Data'!$C:$C,Calculations!$L149,'NREL Scaling Data'!$D:$D,Calculations!$N149) + 1) * AJ149,0)</f>
        <v>768613777385.46948</v>
      </c>
      <c r="AL149" s="45">
        <f>IFERROR(((SUMIFS('NREL Scaling Data'!$F:$F,'NREL Scaling Data'!$B:$B,UPPER(About!$B$1),'NREL Scaling Data'!$E:$E,Calculations!$M149,'NREL Scaling Data'!$A:$A,AL$3,'NREL Scaling Data'!$C:$C,Calculations!$L149,'NREL Scaling Data'!$D:$D,Calculations!$N149)-SUMIFS('NREL Scaling Data'!$F:$F,'NREL Scaling Data'!$B:$B,UPPER(About!$B$1),'NREL Scaling Data'!$E:$E,Calculations!$M149,'NREL Scaling Data'!$A:$A,AK$3,'NREL Scaling Data'!$C:$C,Calculations!$L149,'NREL Scaling Data'!$D:$D,Calculations!$N149))/SUMIFS('NREL Scaling Data'!$F:$F,'NREL Scaling Data'!$B:$B,UPPER(About!$B$1),'NREL Scaling Data'!$E:$E,Calculations!$M149,'NREL Scaling Data'!$A:$A,AK$3,'NREL Scaling Data'!$C:$C,Calculations!$L149,'NREL Scaling Data'!$D:$D,Calculations!$N149) + 1) * AK149,0)</f>
        <v>745846605922.03503</v>
      </c>
      <c r="AM149" s="45">
        <f>IFERROR(((SUMIFS('NREL Scaling Data'!$F:$F,'NREL Scaling Data'!$B:$B,UPPER(About!$B$1),'NREL Scaling Data'!$E:$E,Calculations!$M149,'NREL Scaling Data'!$A:$A,AM$3,'NREL Scaling Data'!$C:$C,Calculations!$L149,'NREL Scaling Data'!$D:$D,Calculations!$N149)-SUMIFS('NREL Scaling Data'!$F:$F,'NREL Scaling Data'!$B:$B,UPPER(About!$B$1),'NREL Scaling Data'!$E:$E,Calculations!$M149,'NREL Scaling Data'!$A:$A,AL$3,'NREL Scaling Data'!$C:$C,Calculations!$L149,'NREL Scaling Data'!$D:$D,Calculations!$N149))/SUMIFS('NREL Scaling Data'!$F:$F,'NREL Scaling Data'!$B:$B,UPPER(About!$B$1),'NREL Scaling Data'!$E:$E,Calculations!$M149,'NREL Scaling Data'!$A:$A,AL$3,'NREL Scaling Data'!$C:$C,Calculations!$L149,'NREL Scaling Data'!$D:$D,Calculations!$N149) + 1) * AL149,0)</f>
        <v>723779737338.41064</v>
      </c>
      <c r="AN149" s="45">
        <f>IFERROR(((SUMIFS('NREL Scaling Data'!$F:$F,'NREL Scaling Data'!$B:$B,UPPER(About!$B$1),'NREL Scaling Data'!$E:$E,Calculations!$M149,'NREL Scaling Data'!$A:$A,AN$3,'NREL Scaling Data'!$C:$C,Calculations!$L149,'NREL Scaling Data'!$D:$D,Calculations!$N149)-SUMIFS('NREL Scaling Data'!$F:$F,'NREL Scaling Data'!$B:$B,UPPER(About!$B$1),'NREL Scaling Data'!$E:$E,Calculations!$M149,'NREL Scaling Data'!$A:$A,AM$3,'NREL Scaling Data'!$C:$C,Calculations!$L149,'NREL Scaling Data'!$D:$D,Calculations!$N149))/SUMIFS('NREL Scaling Data'!$F:$F,'NREL Scaling Data'!$B:$B,UPPER(About!$B$1),'NREL Scaling Data'!$E:$E,Calculations!$M149,'NREL Scaling Data'!$A:$A,AM$3,'NREL Scaling Data'!$C:$C,Calculations!$L149,'NREL Scaling Data'!$D:$D,Calculations!$N149) + 1) * AM149,0)</f>
        <v>702940119494.02271</v>
      </c>
      <c r="AO149" s="45">
        <f>IFERROR(((SUMIFS('NREL Scaling Data'!$F:$F,'NREL Scaling Data'!$B:$B,UPPER(About!$B$1),'NREL Scaling Data'!$E:$E,Calculations!$M149,'NREL Scaling Data'!$A:$A,AO$3,'NREL Scaling Data'!$C:$C,Calculations!$L149,'NREL Scaling Data'!$D:$D,Calculations!$N149)-SUMIFS('NREL Scaling Data'!$F:$F,'NREL Scaling Data'!$B:$B,UPPER(About!$B$1),'NREL Scaling Data'!$E:$E,Calculations!$M149,'NREL Scaling Data'!$A:$A,AN$3,'NREL Scaling Data'!$C:$C,Calculations!$L149,'NREL Scaling Data'!$D:$D,Calculations!$N149))/SUMIFS('NREL Scaling Data'!$F:$F,'NREL Scaling Data'!$B:$B,UPPER(About!$B$1),'NREL Scaling Data'!$E:$E,Calculations!$M149,'NREL Scaling Data'!$A:$A,AN$3,'NREL Scaling Data'!$C:$C,Calculations!$L149,'NREL Scaling Data'!$D:$D,Calculations!$N149) + 1) * AN149,0)</f>
        <v>683466486320.2373</v>
      </c>
      <c r="AP149" s="45">
        <f>IFERROR(((SUMIFS('NREL Scaling Data'!$F:$F,'NREL Scaling Data'!$B:$B,UPPER(About!$B$1),'NREL Scaling Data'!$E:$E,Calculations!$M149,'NREL Scaling Data'!$A:$A,AP$3,'NREL Scaling Data'!$C:$C,Calculations!$L149,'NREL Scaling Data'!$D:$D,Calculations!$N149)-SUMIFS('NREL Scaling Data'!$F:$F,'NREL Scaling Data'!$B:$B,UPPER(About!$B$1),'NREL Scaling Data'!$E:$E,Calculations!$M149,'NREL Scaling Data'!$A:$A,AO$3,'NREL Scaling Data'!$C:$C,Calculations!$L149,'NREL Scaling Data'!$D:$D,Calculations!$N149))/SUMIFS('NREL Scaling Data'!$F:$F,'NREL Scaling Data'!$B:$B,UPPER(About!$B$1),'NREL Scaling Data'!$E:$E,Calculations!$M149,'NREL Scaling Data'!$A:$A,AO$3,'NREL Scaling Data'!$C:$C,Calculations!$L149,'NREL Scaling Data'!$D:$D,Calculations!$N149) + 1) * AO149,0)</f>
        <v>665760227793.53149</v>
      </c>
      <c r="AQ149" s="45">
        <f>IFERROR(((SUMIFS('NREL Scaling Data'!$F:$F,'NREL Scaling Data'!$B:$B,UPPER(About!$B$1),'NREL Scaling Data'!$E:$E,Calculations!$M149,'NREL Scaling Data'!$A:$A,AQ$3,'NREL Scaling Data'!$C:$C,Calculations!$L149,'NREL Scaling Data'!$D:$D,Calculations!$N149)-SUMIFS('NREL Scaling Data'!$F:$F,'NREL Scaling Data'!$B:$B,UPPER(About!$B$1),'NREL Scaling Data'!$E:$E,Calculations!$M149,'NREL Scaling Data'!$A:$A,AP$3,'NREL Scaling Data'!$C:$C,Calculations!$L149,'NREL Scaling Data'!$D:$D,Calculations!$N149))/SUMIFS('NREL Scaling Data'!$F:$F,'NREL Scaling Data'!$B:$B,UPPER(About!$B$1),'NREL Scaling Data'!$E:$E,Calculations!$M149,'NREL Scaling Data'!$A:$A,AP$3,'NREL Scaling Data'!$C:$C,Calculations!$L149,'NREL Scaling Data'!$D:$D,Calculations!$N149) + 1) * AP149,0)</f>
        <v>649859780700.69604</v>
      </c>
      <c r="AR149" s="45">
        <f>IFERROR(((SUMIFS('NREL Scaling Data'!$F:$F,'NREL Scaling Data'!$B:$B,UPPER(About!$B$1),'NREL Scaling Data'!$E:$E,Calculations!$M149,'NREL Scaling Data'!$A:$A,AR$3,'NREL Scaling Data'!$C:$C,Calculations!$L149,'NREL Scaling Data'!$D:$D,Calculations!$N149)-SUMIFS('NREL Scaling Data'!$F:$F,'NREL Scaling Data'!$B:$B,UPPER(About!$B$1),'NREL Scaling Data'!$E:$E,Calculations!$M149,'NREL Scaling Data'!$A:$A,AQ$3,'NREL Scaling Data'!$C:$C,Calculations!$L149,'NREL Scaling Data'!$D:$D,Calculations!$N149))/SUMIFS('NREL Scaling Data'!$F:$F,'NREL Scaling Data'!$B:$B,UPPER(About!$B$1),'NREL Scaling Data'!$E:$E,Calculations!$M149,'NREL Scaling Data'!$A:$A,AQ$3,'NREL Scaling Data'!$C:$C,Calculations!$L149,'NREL Scaling Data'!$D:$D,Calculations!$N149) + 1) * AQ149,0)</f>
        <v>635696567188.11267</v>
      </c>
      <c r="AS149" s="45">
        <f>IFERROR(((SUMIFS('NREL Scaling Data'!$F:$F,'NREL Scaling Data'!$B:$B,UPPER(About!$B$1),'NREL Scaling Data'!$E:$E,Calculations!$M149,'NREL Scaling Data'!$A:$A,AS$3,'NREL Scaling Data'!$C:$C,Calculations!$L149,'NREL Scaling Data'!$D:$D,Calculations!$N149)-SUMIFS('NREL Scaling Data'!$F:$F,'NREL Scaling Data'!$B:$B,UPPER(About!$B$1),'NREL Scaling Data'!$E:$E,Calculations!$M149,'NREL Scaling Data'!$A:$A,AR$3,'NREL Scaling Data'!$C:$C,Calculations!$L149,'NREL Scaling Data'!$D:$D,Calculations!$N149))/SUMIFS('NREL Scaling Data'!$F:$F,'NREL Scaling Data'!$B:$B,UPPER(About!$B$1),'NREL Scaling Data'!$E:$E,Calculations!$M149,'NREL Scaling Data'!$A:$A,AR$3,'NREL Scaling Data'!$C:$C,Calculations!$L149,'NREL Scaling Data'!$D:$D,Calculations!$N149) + 1) * AR149,0)</f>
        <v>623270769616.104</v>
      </c>
      <c r="AT149" s="45">
        <f>IFERROR(((SUMIFS('NREL Scaling Data'!$F:$F,'NREL Scaling Data'!$B:$B,UPPER(About!$B$1),'NREL Scaling Data'!$E:$E,Calculations!$M149,'NREL Scaling Data'!$A:$A,AT$3,'NREL Scaling Data'!$C:$C,Calculations!$L149,'NREL Scaling Data'!$D:$D,Calculations!$N149)-SUMIFS('NREL Scaling Data'!$F:$F,'NREL Scaling Data'!$B:$B,UPPER(About!$B$1),'NREL Scaling Data'!$E:$E,Calculations!$M149,'NREL Scaling Data'!$A:$A,AS$3,'NREL Scaling Data'!$C:$C,Calculations!$L149,'NREL Scaling Data'!$D:$D,Calculations!$N149))/SUMIFS('NREL Scaling Data'!$F:$F,'NREL Scaling Data'!$B:$B,UPPER(About!$B$1),'NREL Scaling Data'!$E:$E,Calculations!$M149,'NREL Scaling Data'!$A:$A,AS$3,'NREL Scaling Data'!$C:$C,Calculations!$L149,'NREL Scaling Data'!$D:$D,Calculations!$N149) + 1) * AS149,0)</f>
        <v>612326447161.07617</v>
      </c>
    </row>
    <row r="150" spans="7:46">
      <c r="I150" s="12" t="s">
        <v>1086</v>
      </c>
      <c r="J150" s="209">
        <f>SUMIFS('NREL Scaling Data'!F:F,'NREL Scaling Data'!B:B,UPPER(About!$B$1),'NREL Scaling Data'!E:E,Calculations!M150,'NREL Scaling Data'!A:A, 2021,'NREL Scaling Data'!C:C,Calculations!L150,'NREL Scaling Data'!D:D,Calculations!N150) / SUMIFS('NREL Scaling Data'!F:F,'NREL Scaling Data'!B:B,UPPER(About!$B$1),'NREL Scaling Data'!A:A, 2021,'NREL Scaling Data'!C:C,Calculations!L150,'NREL Scaling Data'!D:D,Calculations!N150)</f>
        <v>0</v>
      </c>
      <c r="K150" s="12">
        <v>1</v>
      </c>
      <c r="L150" s="12" t="s">
        <v>1013</v>
      </c>
      <c r="M150" s="12" t="s">
        <v>1018</v>
      </c>
      <c r="N150" s="1" t="s">
        <v>964</v>
      </c>
      <c r="O150" s="7">
        <f t="shared" si="31"/>
        <v>0</v>
      </c>
      <c r="P150" s="7">
        <f t="shared" si="32"/>
        <v>0</v>
      </c>
      <c r="Q150" s="45">
        <f>SUMIFS('SEDS 2021'!$F$23:$F$40,'SEDS 2021'!E$23:E$40,Calculations!L150,'SEDS 2021'!D$23:D$40,Calculations!N150)*J150*K150</f>
        <v>0</v>
      </c>
      <c r="R150" s="45">
        <f>IFERROR(((SUMIFS('NREL Scaling Data'!$F:$F,'NREL Scaling Data'!$B:$B,UPPER(About!$B$1),'NREL Scaling Data'!$E:$E,Calculations!$M150,'NREL Scaling Data'!$A:$A,R$3,'NREL Scaling Data'!$C:$C,Calculations!$L150,'NREL Scaling Data'!$D:$D,Calculations!$N150)-SUMIFS('NREL Scaling Data'!$F:$F,'NREL Scaling Data'!$B:$B,UPPER(About!$B$1),'NREL Scaling Data'!$E:$E,Calculations!$M150,'NREL Scaling Data'!$A:$A,Q$3,'NREL Scaling Data'!$C:$C,Calculations!$L150,'NREL Scaling Data'!$D:$D,Calculations!$N150))/SUMIFS('NREL Scaling Data'!$F:$F,'NREL Scaling Data'!$B:$B,UPPER(About!$B$1),'NREL Scaling Data'!$E:$E,Calculations!$M150,'NREL Scaling Data'!$A:$A,Q$3,'NREL Scaling Data'!$C:$C,Calculations!$L150,'NREL Scaling Data'!$D:$D,Calculations!$N150) + 1) * Q150,0)</f>
        <v>0</v>
      </c>
      <c r="S150" s="45">
        <f>IFERROR(((SUMIFS('NREL Scaling Data'!$F:$F,'NREL Scaling Data'!$B:$B,UPPER(About!$B$1),'NREL Scaling Data'!$E:$E,Calculations!$M150,'NREL Scaling Data'!$A:$A,S$3,'NREL Scaling Data'!$C:$C,Calculations!$L150,'NREL Scaling Data'!$D:$D,Calculations!$N150)-SUMIFS('NREL Scaling Data'!$F:$F,'NREL Scaling Data'!$B:$B,UPPER(About!$B$1),'NREL Scaling Data'!$E:$E,Calculations!$M150,'NREL Scaling Data'!$A:$A,R$3,'NREL Scaling Data'!$C:$C,Calculations!$L150,'NREL Scaling Data'!$D:$D,Calculations!$N150))/SUMIFS('NREL Scaling Data'!$F:$F,'NREL Scaling Data'!$B:$B,UPPER(About!$B$1),'NREL Scaling Data'!$E:$E,Calculations!$M150,'NREL Scaling Data'!$A:$A,R$3,'NREL Scaling Data'!$C:$C,Calculations!$L150,'NREL Scaling Data'!$D:$D,Calculations!$N150) + 1) * R150,0)</f>
        <v>0</v>
      </c>
      <c r="T150" s="45">
        <f>IFERROR(((SUMIFS('NREL Scaling Data'!$F:$F,'NREL Scaling Data'!$B:$B,UPPER(About!$B$1),'NREL Scaling Data'!$E:$E,Calculations!$M150,'NREL Scaling Data'!$A:$A,T$3,'NREL Scaling Data'!$C:$C,Calculations!$L150,'NREL Scaling Data'!$D:$D,Calculations!$N150)-SUMIFS('NREL Scaling Data'!$F:$F,'NREL Scaling Data'!$B:$B,UPPER(About!$B$1),'NREL Scaling Data'!$E:$E,Calculations!$M150,'NREL Scaling Data'!$A:$A,S$3,'NREL Scaling Data'!$C:$C,Calculations!$L150,'NREL Scaling Data'!$D:$D,Calculations!$N150))/SUMIFS('NREL Scaling Data'!$F:$F,'NREL Scaling Data'!$B:$B,UPPER(About!$B$1),'NREL Scaling Data'!$E:$E,Calculations!$M150,'NREL Scaling Data'!$A:$A,S$3,'NREL Scaling Data'!$C:$C,Calculations!$L150,'NREL Scaling Data'!$D:$D,Calculations!$N150) + 1) * S150,0)</f>
        <v>0</v>
      </c>
      <c r="U150" s="45">
        <f>IFERROR(((SUMIFS('NREL Scaling Data'!$F:$F,'NREL Scaling Data'!$B:$B,UPPER(About!$B$1),'NREL Scaling Data'!$E:$E,Calculations!$M150,'NREL Scaling Data'!$A:$A,U$3,'NREL Scaling Data'!$C:$C,Calculations!$L150,'NREL Scaling Data'!$D:$D,Calculations!$N150)-SUMIFS('NREL Scaling Data'!$F:$F,'NREL Scaling Data'!$B:$B,UPPER(About!$B$1),'NREL Scaling Data'!$E:$E,Calculations!$M150,'NREL Scaling Data'!$A:$A,T$3,'NREL Scaling Data'!$C:$C,Calculations!$L150,'NREL Scaling Data'!$D:$D,Calculations!$N150))/SUMIFS('NREL Scaling Data'!$F:$F,'NREL Scaling Data'!$B:$B,UPPER(About!$B$1),'NREL Scaling Data'!$E:$E,Calculations!$M150,'NREL Scaling Data'!$A:$A,T$3,'NREL Scaling Data'!$C:$C,Calculations!$L150,'NREL Scaling Data'!$D:$D,Calculations!$N150) + 1) * T150,0)</f>
        <v>0</v>
      </c>
      <c r="V150" s="45">
        <f>IFERROR(((SUMIFS('NREL Scaling Data'!$F:$F,'NREL Scaling Data'!$B:$B,UPPER(About!$B$1),'NREL Scaling Data'!$E:$E,Calculations!$M150,'NREL Scaling Data'!$A:$A,V$3,'NREL Scaling Data'!$C:$C,Calculations!$L150,'NREL Scaling Data'!$D:$D,Calculations!$N150)-SUMIFS('NREL Scaling Data'!$F:$F,'NREL Scaling Data'!$B:$B,UPPER(About!$B$1),'NREL Scaling Data'!$E:$E,Calculations!$M150,'NREL Scaling Data'!$A:$A,U$3,'NREL Scaling Data'!$C:$C,Calculations!$L150,'NREL Scaling Data'!$D:$D,Calculations!$N150))/SUMIFS('NREL Scaling Data'!$F:$F,'NREL Scaling Data'!$B:$B,UPPER(About!$B$1),'NREL Scaling Data'!$E:$E,Calculations!$M150,'NREL Scaling Data'!$A:$A,U$3,'NREL Scaling Data'!$C:$C,Calculations!$L150,'NREL Scaling Data'!$D:$D,Calculations!$N150) + 1) * U150,0)</f>
        <v>0</v>
      </c>
      <c r="W150" s="45">
        <f>IFERROR(((SUMIFS('NREL Scaling Data'!$F:$F,'NREL Scaling Data'!$B:$B,UPPER(About!$B$1),'NREL Scaling Data'!$E:$E,Calculations!$M150,'NREL Scaling Data'!$A:$A,W$3,'NREL Scaling Data'!$C:$C,Calculations!$L150,'NREL Scaling Data'!$D:$D,Calculations!$N150)-SUMIFS('NREL Scaling Data'!$F:$F,'NREL Scaling Data'!$B:$B,UPPER(About!$B$1),'NREL Scaling Data'!$E:$E,Calculations!$M150,'NREL Scaling Data'!$A:$A,V$3,'NREL Scaling Data'!$C:$C,Calculations!$L150,'NREL Scaling Data'!$D:$D,Calculations!$N150))/SUMIFS('NREL Scaling Data'!$F:$F,'NREL Scaling Data'!$B:$B,UPPER(About!$B$1),'NREL Scaling Data'!$E:$E,Calculations!$M150,'NREL Scaling Data'!$A:$A,V$3,'NREL Scaling Data'!$C:$C,Calculations!$L150,'NREL Scaling Data'!$D:$D,Calculations!$N150) + 1) * V150,0)</f>
        <v>0</v>
      </c>
      <c r="X150" s="45">
        <f>IFERROR(((SUMIFS('NREL Scaling Data'!$F:$F,'NREL Scaling Data'!$B:$B,UPPER(About!$B$1),'NREL Scaling Data'!$E:$E,Calculations!$M150,'NREL Scaling Data'!$A:$A,X$3,'NREL Scaling Data'!$C:$C,Calculations!$L150,'NREL Scaling Data'!$D:$D,Calculations!$N150)-SUMIFS('NREL Scaling Data'!$F:$F,'NREL Scaling Data'!$B:$B,UPPER(About!$B$1),'NREL Scaling Data'!$E:$E,Calculations!$M150,'NREL Scaling Data'!$A:$A,W$3,'NREL Scaling Data'!$C:$C,Calculations!$L150,'NREL Scaling Data'!$D:$D,Calculations!$N150))/SUMIFS('NREL Scaling Data'!$F:$F,'NREL Scaling Data'!$B:$B,UPPER(About!$B$1),'NREL Scaling Data'!$E:$E,Calculations!$M150,'NREL Scaling Data'!$A:$A,W$3,'NREL Scaling Data'!$C:$C,Calculations!$L150,'NREL Scaling Data'!$D:$D,Calculations!$N150) + 1) * W150,0)</f>
        <v>0</v>
      </c>
      <c r="Y150" s="45">
        <f>IFERROR(((SUMIFS('NREL Scaling Data'!$F:$F,'NREL Scaling Data'!$B:$B,UPPER(About!$B$1),'NREL Scaling Data'!$E:$E,Calculations!$M150,'NREL Scaling Data'!$A:$A,Y$3,'NREL Scaling Data'!$C:$C,Calculations!$L150,'NREL Scaling Data'!$D:$D,Calculations!$N150)-SUMIFS('NREL Scaling Data'!$F:$F,'NREL Scaling Data'!$B:$B,UPPER(About!$B$1),'NREL Scaling Data'!$E:$E,Calculations!$M150,'NREL Scaling Data'!$A:$A,X$3,'NREL Scaling Data'!$C:$C,Calculations!$L150,'NREL Scaling Data'!$D:$D,Calculations!$N150))/SUMIFS('NREL Scaling Data'!$F:$F,'NREL Scaling Data'!$B:$B,UPPER(About!$B$1),'NREL Scaling Data'!$E:$E,Calculations!$M150,'NREL Scaling Data'!$A:$A,X$3,'NREL Scaling Data'!$C:$C,Calculations!$L150,'NREL Scaling Data'!$D:$D,Calculations!$N150) + 1) * X150,0)</f>
        <v>0</v>
      </c>
      <c r="Z150" s="45">
        <f>IFERROR(((SUMIFS('NREL Scaling Data'!$F:$F,'NREL Scaling Data'!$B:$B,UPPER(About!$B$1),'NREL Scaling Data'!$E:$E,Calculations!$M150,'NREL Scaling Data'!$A:$A,Z$3,'NREL Scaling Data'!$C:$C,Calculations!$L150,'NREL Scaling Data'!$D:$D,Calculations!$N150)-SUMIFS('NREL Scaling Data'!$F:$F,'NREL Scaling Data'!$B:$B,UPPER(About!$B$1),'NREL Scaling Data'!$E:$E,Calculations!$M150,'NREL Scaling Data'!$A:$A,Y$3,'NREL Scaling Data'!$C:$C,Calculations!$L150,'NREL Scaling Data'!$D:$D,Calculations!$N150))/SUMIFS('NREL Scaling Data'!$F:$F,'NREL Scaling Data'!$B:$B,UPPER(About!$B$1),'NREL Scaling Data'!$E:$E,Calculations!$M150,'NREL Scaling Data'!$A:$A,Y$3,'NREL Scaling Data'!$C:$C,Calculations!$L150,'NREL Scaling Data'!$D:$D,Calculations!$N150) + 1) * Y150,0)</f>
        <v>0</v>
      </c>
      <c r="AA150" s="45">
        <f>IFERROR(((SUMIFS('NREL Scaling Data'!$F:$F,'NREL Scaling Data'!$B:$B,UPPER(About!$B$1),'NREL Scaling Data'!$E:$E,Calculations!$M150,'NREL Scaling Data'!$A:$A,AA$3,'NREL Scaling Data'!$C:$C,Calculations!$L150,'NREL Scaling Data'!$D:$D,Calculations!$N150)-SUMIFS('NREL Scaling Data'!$F:$F,'NREL Scaling Data'!$B:$B,UPPER(About!$B$1),'NREL Scaling Data'!$E:$E,Calculations!$M150,'NREL Scaling Data'!$A:$A,Z$3,'NREL Scaling Data'!$C:$C,Calculations!$L150,'NREL Scaling Data'!$D:$D,Calculations!$N150))/SUMIFS('NREL Scaling Data'!$F:$F,'NREL Scaling Data'!$B:$B,UPPER(About!$B$1),'NREL Scaling Data'!$E:$E,Calculations!$M150,'NREL Scaling Data'!$A:$A,Z$3,'NREL Scaling Data'!$C:$C,Calculations!$L150,'NREL Scaling Data'!$D:$D,Calculations!$N150) + 1) * Z150,0)</f>
        <v>0</v>
      </c>
      <c r="AB150" s="45">
        <f>IFERROR(((SUMIFS('NREL Scaling Data'!$F:$F,'NREL Scaling Data'!$B:$B,UPPER(About!$B$1),'NREL Scaling Data'!$E:$E,Calculations!$M150,'NREL Scaling Data'!$A:$A,AB$3,'NREL Scaling Data'!$C:$C,Calculations!$L150,'NREL Scaling Data'!$D:$D,Calculations!$N150)-SUMIFS('NREL Scaling Data'!$F:$F,'NREL Scaling Data'!$B:$B,UPPER(About!$B$1),'NREL Scaling Data'!$E:$E,Calculations!$M150,'NREL Scaling Data'!$A:$A,AA$3,'NREL Scaling Data'!$C:$C,Calculations!$L150,'NREL Scaling Data'!$D:$D,Calculations!$N150))/SUMIFS('NREL Scaling Data'!$F:$F,'NREL Scaling Data'!$B:$B,UPPER(About!$B$1),'NREL Scaling Data'!$E:$E,Calculations!$M150,'NREL Scaling Data'!$A:$A,AA$3,'NREL Scaling Data'!$C:$C,Calculations!$L150,'NREL Scaling Data'!$D:$D,Calculations!$N150) + 1) * AA150,0)</f>
        <v>0</v>
      </c>
      <c r="AC150" s="45">
        <f>IFERROR(((SUMIFS('NREL Scaling Data'!$F:$F,'NREL Scaling Data'!$B:$B,UPPER(About!$B$1),'NREL Scaling Data'!$E:$E,Calculations!$M150,'NREL Scaling Data'!$A:$A,AC$3,'NREL Scaling Data'!$C:$C,Calculations!$L150,'NREL Scaling Data'!$D:$D,Calculations!$N150)-SUMIFS('NREL Scaling Data'!$F:$F,'NREL Scaling Data'!$B:$B,UPPER(About!$B$1),'NREL Scaling Data'!$E:$E,Calculations!$M150,'NREL Scaling Data'!$A:$A,AB$3,'NREL Scaling Data'!$C:$C,Calculations!$L150,'NREL Scaling Data'!$D:$D,Calculations!$N150))/SUMIFS('NREL Scaling Data'!$F:$F,'NREL Scaling Data'!$B:$B,UPPER(About!$B$1),'NREL Scaling Data'!$E:$E,Calculations!$M150,'NREL Scaling Data'!$A:$A,AB$3,'NREL Scaling Data'!$C:$C,Calculations!$L150,'NREL Scaling Data'!$D:$D,Calculations!$N150) + 1) * AB150,0)</f>
        <v>0</v>
      </c>
      <c r="AD150" s="45">
        <f>IFERROR(((SUMIFS('NREL Scaling Data'!$F:$F,'NREL Scaling Data'!$B:$B,UPPER(About!$B$1),'NREL Scaling Data'!$E:$E,Calculations!$M150,'NREL Scaling Data'!$A:$A,AD$3,'NREL Scaling Data'!$C:$C,Calculations!$L150,'NREL Scaling Data'!$D:$D,Calculations!$N150)-SUMIFS('NREL Scaling Data'!$F:$F,'NREL Scaling Data'!$B:$B,UPPER(About!$B$1),'NREL Scaling Data'!$E:$E,Calculations!$M150,'NREL Scaling Data'!$A:$A,AC$3,'NREL Scaling Data'!$C:$C,Calculations!$L150,'NREL Scaling Data'!$D:$D,Calculations!$N150))/SUMIFS('NREL Scaling Data'!$F:$F,'NREL Scaling Data'!$B:$B,UPPER(About!$B$1),'NREL Scaling Data'!$E:$E,Calculations!$M150,'NREL Scaling Data'!$A:$A,AC$3,'NREL Scaling Data'!$C:$C,Calculations!$L150,'NREL Scaling Data'!$D:$D,Calculations!$N150) + 1) * AC150,0)</f>
        <v>0</v>
      </c>
      <c r="AE150" s="45">
        <f>IFERROR(((SUMIFS('NREL Scaling Data'!$F:$F,'NREL Scaling Data'!$B:$B,UPPER(About!$B$1),'NREL Scaling Data'!$E:$E,Calculations!$M150,'NREL Scaling Data'!$A:$A,AE$3,'NREL Scaling Data'!$C:$C,Calculations!$L150,'NREL Scaling Data'!$D:$D,Calculations!$N150)-SUMIFS('NREL Scaling Data'!$F:$F,'NREL Scaling Data'!$B:$B,UPPER(About!$B$1),'NREL Scaling Data'!$E:$E,Calculations!$M150,'NREL Scaling Data'!$A:$A,AD$3,'NREL Scaling Data'!$C:$C,Calculations!$L150,'NREL Scaling Data'!$D:$D,Calculations!$N150))/SUMIFS('NREL Scaling Data'!$F:$F,'NREL Scaling Data'!$B:$B,UPPER(About!$B$1),'NREL Scaling Data'!$E:$E,Calculations!$M150,'NREL Scaling Data'!$A:$A,AD$3,'NREL Scaling Data'!$C:$C,Calculations!$L150,'NREL Scaling Data'!$D:$D,Calculations!$N150) + 1) * AD150,0)</f>
        <v>0</v>
      </c>
      <c r="AF150" s="45">
        <f>IFERROR(((SUMIFS('NREL Scaling Data'!$F:$F,'NREL Scaling Data'!$B:$B,UPPER(About!$B$1),'NREL Scaling Data'!$E:$E,Calculations!$M150,'NREL Scaling Data'!$A:$A,AF$3,'NREL Scaling Data'!$C:$C,Calculations!$L150,'NREL Scaling Data'!$D:$D,Calculations!$N150)-SUMIFS('NREL Scaling Data'!$F:$F,'NREL Scaling Data'!$B:$B,UPPER(About!$B$1),'NREL Scaling Data'!$E:$E,Calculations!$M150,'NREL Scaling Data'!$A:$A,AE$3,'NREL Scaling Data'!$C:$C,Calculations!$L150,'NREL Scaling Data'!$D:$D,Calculations!$N150))/SUMIFS('NREL Scaling Data'!$F:$F,'NREL Scaling Data'!$B:$B,UPPER(About!$B$1),'NREL Scaling Data'!$E:$E,Calculations!$M150,'NREL Scaling Data'!$A:$A,AE$3,'NREL Scaling Data'!$C:$C,Calculations!$L150,'NREL Scaling Data'!$D:$D,Calculations!$N150) + 1) * AE150,0)</f>
        <v>0</v>
      </c>
      <c r="AG150" s="45">
        <f>IFERROR(((SUMIFS('NREL Scaling Data'!$F:$F,'NREL Scaling Data'!$B:$B,UPPER(About!$B$1),'NREL Scaling Data'!$E:$E,Calculations!$M150,'NREL Scaling Data'!$A:$A,AG$3,'NREL Scaling Data'!$C:$C,Calculations!$L150,'NREL Scaling Data'!$D:$D,Calculations!$N150)-SUMIFS('NREL Scaling Data'!$F:$F,'NREL Scaling Data'!$B:$B,UPPER(About!$B$1),'NREL Scaling Data'!$E:$E,Calculations!$M150,'NREL Scaling Data'!$A:$A,AF$3,'NREL Scaling Data'!$C:$C,Calculations!$L150,'NREL Scaling Data'!$D:$D,Calculations!$N150))/SUMIFS('NREL Scaling Data'!$F:$F,'NREL Scaling Data'!$B:$B,UPPER(About!$B$1),'NREL Scaling Data'!$E:$E,Calculations!$M150,'NREL Scaling Data'!$A:$A,AF$3,'NREL Scaling Data'!$C:$C,Calculations!$L150,'NREL Scaling Data'!$D:$D,Calculations!$N150) + 1) * AF150,0)</f>
        <v>0</v>
      </c>
      <c r="AH150" s="45">
        <f>IFERROR(((SUMIFS('NREL Scaling Data'!$F:$F,'NREL Scaling Data'!$B:$B,UPPER(About!$B$1),'NREL Scaling Data'!$E:$E,Calculations!$M150,'NREL Scaling Data'!$A:$A,AH$3,'NREL Scaling Data'!$C:$C,Calculations!$L150,'NREL Scaling Data'!$D:$D,Calculations!$N150)-SUMIFS('NREL Scaling Data'!$F:$F,'NREL Scaling Data'!$B:$B,UPPER(About!$B$1),'NREL Scaling Data'!$E:$E,Calculations!$M150,'NREL Scaling Data'!$A:$A,AG$3,'NREL Scaling Data'!$C:$C,Calculations!$L150,'NREL Scaling Data'!$D:$D,Calculations!$N150))/SUMIFS('NREL Scaling Data'!$F:$F,'NREL Scaling Data'!$B:$B,UPPER(About!$B$1),'NREL Scaling Data'!$E:$E,Calculations!$M150,'NREL Scaling Data'!$A:$A,AG$3,'NREL Scaling Data'!$C:$C,Calculations!$L150,'NREL Scaling Data'!$D:$D,Calculations!$N150) + 1) * AG150,0)</f>
        <v>0</v>
      </c>
      <c r="AI150" s="45">
        <f>IFERROR(((SUMIFS('NREL Scaling Data'!$F:$F,'NREL Scaling Data'!$B:$B,UPPER(About!$B$1),'NREL Scaling Data'!$E:$E,Calculations!$M150,'NREL Scaling Data'!$A:$A,AI$3,'NREL Scaling Data'!$C:$C,Calculations!$L150,'NREL Scaling Data'!$D:$D,Calculations!$N150)-SUMIFS('NREL Scaling Data'!$F:$F,'NREL Scaling Data'!$B:$B,UPPER(About!$B$1),'NREL Scaling Data'!$E:$E,Calculations!$M150,'NREL Scaling Data'!$A:$A,AH$3,'NREL Scaling Data'!$C:$C,Calculations!$L150,'NREL Scaling Data'!$D:$D,Calculations!$N150))/SUMIFS('NREL Scaling Data'!$F:$F,'NREL Scaling Data'!$B:$B,UPPER(About!$B$1),'NREL Scaling Data'!$E:$E,Calculations!$M150,'NREL Scaling Data'!$A:$A,AH$3,'NREL Scaling Data'!$C:$C,Calculations!$L150,'NREL Scaling Data'!$D:$D,Calculations!$N150) + 1) * AH150,0)</f>
        <v>0</v>
      </c>
      <c r="AJ150" s="45">
        <f>IFERROR(((SUMIFS('NREL Scaling Data'!$F:$F,'NREL Scaling Data'!$B:$B,UPPER(About!$B$1),'NREL Scaling Data'!$E:$E,Calculations!$M150,'NREL Scaling Data'!$A:$A,AJ$3,'NREL Scaling Data'!$C:$C,Calculations!$L150,'NREL Scaling Data'!$D:$D,Calculations!$N150)-SUMIFS('NREL Scaling Data'!$F:$F,'NREL Scaling Data'!$B:$B,UPPER(About!$B$1),'NREL Scaling Data'!$E:$E,Calculations!$M150,'NREL Scaling Data'!$A:$A,AI$3,'NREL Scaling Data'!$C:$C,Calculations!$L150,'NREL Scaling Data'!$D:$D,Calculations!$N150))/SUMIFS('NREL Scaling Data'!$F:$F,'NREL Scaling Data'!$B:$B,UPPER(About!$B$1),'NREL Scaling Data'!$E:$E,Calculations!$M150,'NREL Scaling Data'!$A:$A,AI$3,'NREL Scaling Data'!$C:$C,Calculations!$L150,'NREL Scaling Data'!$D:$D,Calculations!$N150) + 1) * AI150,0)</f>
        <v>0</v>
      </c>
      <c r="AK150" s="45">
        <f>IFERROR(((SUMIFS('NREL Scaling Data'!$F:$F,'NREL Scaling Data'!$B:$B,UPPER(About!$B$1),'NREL Scaling Data'!$E:$E,Calculations!$M150,'NREL Scaling Data'!$A:$A,AK$3,'NREL Scaling Data'!$C:$C,Calculations!$L150,'NREL Scaling Data'!$D:$D,Calculations!$N150)-SUMIFS('NREL Scaling Data'!$F:$F,'NREL Scaling Data'!$B:$B,UPPER(About!$B$1),'NREL Scaling Data'!$E:$E,Calculations!$M150,'NREL Scaling Data'!$A:$A,AJ$3,'NREL Scaling Data'!$C:$C,Calculations!$L150,'NREL Scaling Data'!$D:$D,Calculations!$N150))/SUMIFS('NREL Scaling Data'!$F:$F,'NREL Scaling Data'!$B:$B,UPPER(About!$B$1),'NREL Scaling Data'!$E:$E,Calculations!$M150,'NREL Scaling Data'!$A:$A,AJ$3,'NREL Scaling Data'!$C:$C,Calculations!$L150,'NREL Scaling Data'!$D:$D,Calculations!$N150) + 1) * AJ150,0)</f>
        <v>0</v>
      </c>
      <c r="AL150" s="45">
        <f>IFERROR(((SUMIFS('NREL Scaling Data'!$F:$F,'NREL Scaling Data'!$B:$B,UPPER(About!$B$1),'NREL Scaling Data'!$E:$E,Calculations!$M150,'NREL Scaling Data'!$A:$A,AL$3,'NREL Scaling Data'!$C:$C,Calculations!$L150,'NREL Scaling Data'!$D:$D,Calculations!$N150)-SUMIFS('NREL Scaling Data'!$F:$F,'NREL Scaling Data'!$B:$B,UPPER(About!$B$1),'NREL Scaling Data'!$E:$E,Calculations!$M150,'NREL Scaling Data'!$A:$A,AK$3,'NREL Scaling Data'!$C:$C,Calculations!$L150,'NREL Scaling Data'!$D:$D,Calculations!$N150))/SUMIFS('NREL Scaling Data'!$F:$F,'NREL Scaling Data'!$B:$B,UPPER(About!$B$1),'NREL Scaling Data'!$E:$E,Calculations!$M150,'NREL Scaling Data'!$A:$A,AK$3,'NREL Scaling Data'!$C:$C,Calculations!$L150,'NREL Scaling Data'!$D:$D,Calculations!$N150) + 1) * AK150,0)</f>
        <v>0</v>
      </c>
      <c r="AM150" s="45">
        <f>IFERROR(((SUMIFS('NREL Scaling Data'!$F:$F,'NREL Scaling Data'!$B:$B,UPPER(About!$B$1),'NREL Scaling Data'!$E:$E,Calculations!$M150,'NREL Scaling Data'!$A:$A,AM$3,'NREL Scaling Data'!$C:$C,Calculations!$L150,'NREL Scaling Data'!$D:$D,Calculations!$N150)-SUMIFS('NREL Scaling Data'!$F:$F,'NREL Scaling Data'!$B:$B,UPPER(About!$B$1),'NREL Scaling Data'!$E:$E,Calculations!$M150,'NREL Scaling Data'!$A:$A,AL$3,'NREL Scaling Data'!$C:$C,Calculations!$L150,'NREL Scaling Data'!$D:$D,Calculations!$N150))/SUMIFS('NREL Scaling Data'!$F:$F,'NREL Scaling Data'!$B:$B,UPPER(About!$B$1),'NREL Scaling Data'!$E:$E,Calculations!$M150,'NREL Scaling Data'!$A:$A,AL$3,'NREL Scaling Data'!$C:$C,Calculations!$L150,'NREL Scaling Data'!$D:$D,Calculations!$N150) + 1) * AL150,0)</f>
        <v>0</v>
      </c>
      <c r="AN150" s="45">
        <f>IFERROR(((SUMIFS('NREL Scaling Data'!$F:$F,'NREL Scaling Data'!$B:$B,UPPER(About!$B$1),'NREL Scaling Data'!$E:$E,Calculations!$M150,'NREL Scaling Data'!$A:$A,AN$3,'NREL Scaling Data'!$C:$C,Calculations!$L150,'NREL Scaling Data'!$D:$D,Calculations!$N150)-SUMIFS('NREL Scaling Data'!$F:$F,'NREL Scaling Data'!$B:$B,UPPER(About!$B$1),'NREL Scaling Data'!$E:$E,Calculations!$M150,'NREL Scaling Data'!$A:$A,AM$3,'NREL Scaling Data'!$C:$C,Calculations!$L150,'NREL Scaling Data'!$D:$D,Calculations!$N150))/SUMIFS('NREL Scaling Data'!$F:$F,'NREL Scaling Data'!$B:$B,UPPER(About!$B$1),'NREL Scaling Data'!$E:$E,Calculations!$M150,'NREL Scaling Data'!$A:$A,AM$3,'NREL Scaling Data'!$C:$C,Calculations!$L150,'NREL Scaling Data'!$D:$D,Calculations!$N150) + 1) * AM150,0)</f>
        <v>0</v>
      </c>
      <c r="AO150" s="45">
        <f>IFERROR(((SUMIFS('NREL Scaling Data'!$F:$F,'NREL Scaling Data'!$B:$B,UPPER(About!$B$1),'NREL Scaling Data'!$E:$E,Calculations!$M150,'NREL Scaling Data'!$A:$A,AO$3,'NREL Scaling Data'!$C:$C,Calculations!$L150,'NREL Scaling Data'!$D:$D,Calculations!$N150)-SUMIFS('NREL Scaling Data'!$F:$F,'NREL Scaling Data'!$B:$B,UPPER(About!$B$1),'NREL Scaling Data'!$E:$E,Calculations!$M150,'NREL Scaling Data'!$A:$A,AN$3,'NREL Scaling Data'!$C:$C,Calculations!$L150,'NREL Scaling Data'!$D:$D,Calculations!$N150))/SUMIFS('NREL Scaling Data'!$F:$F,'NREL Scaling Data'!$B:$B,UPPER(About!$B$1),'NREL Scaling Data'!$E:$E,Calculations!$M150,'NREL Scaling Data'!$A:$A,AN$3,'NREL Scaling Data'!$C:$C,Calculations!$L150,'NREL Scaling Data'!$D:$D,Calculations!$N150) + 1) * AN150,0)</f>
        <v>0</v>
      </c>
      <c r="AP150" s="45">
        <f>IFERROR(((SUMIFS('NREL Scaling Data'!$F:$F,'NREL Scaling Data'!$B:$B,UPPER(About!$B$1),'NREL Scaling Data'!$E:$E,Calculations!$M150,'NREL Scaling Data'!$A:$A,AP$3,'NREL Scaling Data'!$C:$C,Calculations!$L150,'NREL Scaling Data'!$D:$D,Calculations!$N150)-SUMIFS('NREL Scaling Data'!$F:$F,'NREL Scaling Data'!$B:$B,UPPER(About!$B$1),'NREL Scaling Data'!$E:$E,Calculations!$M150,'NREL Scaling Data'!$A:$A,AO$3,'NREL Scaling Data'!$C:$C,Calculations!$L150,'NREL Scaling Data'!$D:$D,Calculations!$N150))/SUMIFS('NREL Scaling Data'!$F:$F,'NREL Scaling Data'!$B:$B,UPPER(About!$B$1),'NREL Scaling Data'!$E:$E,Calculations!$M150,'NREL Scaling Data'!$A:$A,AO$3,'NREL Scaling Data'!$C:$C,Calculations!$L150,'NREL Scaling Data'!$D:$D,Calculations!$N150) + 1) * AO150,0)</f>
        <v>0</v>
      </c>
      <c r="AQ150" s="45">
        <f>IFERROR(((SUMIFS('NREL Scaling Data'!$F:$F,'NREL Scaling Data'!$B:$B,UPPER(About!$B$1),'NREL Scaling Data'!$E:$E,Calculations!$M150,'NREL Scaling Data'!$A:$A,AQ$3,'NREL Scaling Data'!$C:$C,Calculations!$L150,'NREL Scaling Data'!$D:$D,Calculations!$N150)-SUMIFS('NREL Scaling Data'!$F:$F,'NREL Scaling Data'!$B:$B,UPPER(About!$B$1),'NREL Scaling Data'!$E:$E,Calculations!$M150,'NREL Scaling Data'!$A:$A,AP$3,'NREL Scaling Data'!$C:$C,Calculations!$L150,'NREL Scaling Data'!$D:$D,Calculations!$N150))/SUMIFS('NREL Scaling Data'!$F:$F,'NREL Scaling Data'!$B:$B,UPPER(About!$B$1),'NREL Scaling Data'!$E:$E,Calculations!$M150,'NREL Scaling Data'!$A:$A,AP$3,'NREL Scaling Data'!$C:$C,Calculations!$L150,'NREL Scaling Data'!$D:$D,Calculations!$N150) + 1) * AP150,0)</f>
        <v>0</v>
      </c>
      <c r="AR150" s="45">
        <f>IFERROR(((SUMIFS('NREL Scaling Data'!$F:$F,'NREL Scaling Data'!$B:$B,UPPER(About!$B$1),'NREL Scaling Data'!$E:$E,Calculations!$M150,'NREL Scaling Data'!$A:$A,AR$3,'NREL Scaling Data'!$C:$C,Calculations!$L150,'NREL Scaling Data'!$D:$D,Calculations!$N150)-SUMIFS('NREL Scaling Data'!$F:$F,'NREL Scaling Data'!$B:$B,UPPER(About!$B$1),'NREL Scaling Data'!$E:$E,Calculations!$M150,'NREL Scaling Data'!$A:$A,AQ$3,'NREL Scaling Data'!$C:$C,Calculations!$L150,'NREL Scaling Data'!$D:$D,Calculations!$N150))/SUMIFS('NREL Scaling Data'!$F:$F,'NREL Scaling Data'!$B:$B,UPPER(About!$B$1),'NREL Scaling Data'!$E:$E,Calculations!$M150,'NREL Scaling Data'!$A:$A,AQ$3,'NREL Scaling Data'!$C:$C,Calculations!$L150,'NREL Scaling Data'!$D:$D,Calculations!$N150) + 1) * AQ150,0)</f>
        <v>0</v>
      </c>
      <c r="AS150" s="45">
        <f>IFERROR(((SUMIFS('NREL Scaling Data'!$F:$F,'NREL Scaling Data'!$B:$B,UPPER(About!$B$1),'NREL Scaling Data'!$E:$E,Calculations!$M150,'NREL Scaling Data'!$A:$A,AS$3,'NREL Scaling Data'!$C:$C,Calculations!$L150,'NREL Scaling Data'!$D:$D,Calculations!$N150)-SUMIFS('NREL Scaling Data'!$F:$F,'NREL Scaling Data'!$B:$B,UPPER(About!$B$1),'NREL Scaling Data'!$E:$E,Calculations!$M150,'NREL Scaling Data'!$A:$A,AR$3,'NREL Scaling Data'!$C:$C,Calculations!$L150,'NREL Scaling Data'!$D:$D,Calculations!$N150))/SUMIFS('NREL Scaling Data'!$F:$F,'NREL Scaling Data'!$B:$B,UPPER(About!$B$1),'NREL Scaling Data'!$E:$E,Calculations!$M150,'NREL Scaling Data'!$A:$A,AR$3,'NREL Scaling Data'!$C:$C,Calculations!$L150,'NREL Scaling Data'!$D:$D,Calculations!$N150) + 1) * AR150,0)</f>
        <v>0</v>
      </c>
      <c r="AT150" s="45">
        <f>IFERROR(((SUMIFS('NREL Scaling Data'!$F:$F,'NREL Scaling Data'!$B:$B,UPPER(About!$B$1),'NREL Scaling Data'!$E:$E,Calculations!$M150,'NREL Scaling Data'!$A:$A,AT$3,'NREL Scaling Data'!$C:$C,Calculations!$L150,'NREL Scaling Data'!$D:$D,Calculations!$N150)-SUMIFS('NREL Scaling Data'!$F:$F,'NREL Scaling Data'!$B:$B,UPPER(About!$B$1),'NREL Scaling Data'!$E:$E,Calculations!$M150,'NREL Scaling Data'!$A:$A,AS$3,'NREL Scaling Data'!$C:$C,Calculations!$L150,'NREL Scaling Data'!$D:$D,Calculations!$N150))/SUMIFS('NREL Scaling Data'!$F:$F,'NREL Scaling Data'!$B:$B,UPPER(About!$B$1),'NREL Scaling Data'!$E:$E,Calculations!$M150,'NREL Scaling Data'!$A:$A,AS$3,'NREL Scaling Data'!$C:$C,Calculations!$L150,'NREL Scaling Data'!$D:$D,Calculations!$N150) + 1) * AS150,0)</f>
        <v>0</v>
      </c>
    </row>
    <row r="151" spans="7:46">
      <c r="I151" s="12" t="s">
        <v>1086</v>
      </c>
      <c r="J151" s="209">
        <f>IFERROR(SUMIFS('NREL Scaling Data'!F:F,'NREL Scaling Data'!B:B,UPPER(About!$B$1),'NREL Scaling Data'!E:E,Calculations!M151,'NREL Scaling Data'!A:A, 2021,'NREL Scaling Data'!C:C,Calculations!L151,'NREL Scaling Data'!D:D,Calculations!N151) / SUMIFS('NREL Scaling Data'!F:F,'NREL Scaling Data'!B:B,UPPER(About!$B$1),'NREL Scaling Data'!A:A, 2021,'NREL Scaling Data'!C:C,Calculations!L151,'NREL Scaling Data'!D:D,Calculations!N151),0)</f>
        <v>0</v>
      </c>
      <c r="K151" s="12">
        <v>1</v>
      </c>
      <c r="L151" s="12" t="s">
        <v>1013</v>
      </c>
      <c r="M151" s="12" t="s">
        <v>1018</v>
      </c>
      <c r="N151" s="1" t="s">
        <v>83</v>
      </c>
      <c r="O151" s="7">
        <f t="shared" si="31"/>
        <v>0</v>
      </c>
      <c r="P151" s="7">
        <f t="shared" si="32"/>
        <v>0</v>
      </c>
      <c r="Q151" s="45">
        <f>SUMIFS('SEDS 2021'!$F$23:$F$40,'SEDS 2021'!E$23:E$40,Calculations!L151,'SEDS 2021'!D$23:D$40,Calculations!N151)*J151*K151</f>
        <v>0</v>
      </c>
      <c r="R151" s="45">
        <f>IFERROR(((SUMIFS('NREL Scaling Data'!$F:$F,'NREL Scaling Data'!$B:$B,UPPER(About!$B$1),'NREL Scaling Data'!$E:$E,Calculations!$M151,'NREL Scaling Data'!$A:$A,R$3,'NREL Scaling Data'!$C:$C,Calculations!$L151,'NREL Scaling Data'!$D:$D,Calculations!$N151)-SUMIFS('NREL Scaling Data'!$F:$F,'NREL Scaling Data'!$B:$B,UPPER(About!$B$1),'NREL Scaling Data'!$E:$E,Calculations!$M151,'NREL Scaling Data'!$A:$A,Q$3,'NREL Scaling Data'!$C:$C,Calculations!$L151,'NREL Scaling Data'!$D:$D,Calculations!$N151))/SUMIFS('NREL Scaling Data'!$F:$F,'NREL Scaling Data'!$B:$B,UPPER(About!$B$1),'NREL Scaling Data'!$E:$E,Calculations!$M151,'NREL Scaling Data'!$A:$A,Q$3,'NREL Scaling Data'!$C:$C,Calculations!$L151,'NREL Scaling Data'!$D:$D,Calculations!$N151) + 1) * Q151,0)</f>
        <v>0</v>
      </c>
      <c r="S151" s="45">
        <f>IFERROR(((SUMIFS('NREL Scaling Data'!$F:$F,'NREL Scaling Data'!$B:$B,UPPER(About!$B$1),'NREL Scaling Data'!$E:$E,Calculations!$M151,'NREL Scaling Data'!$A:$A,S$3,'NREL Scaling Data'!$C:$C,Calculations!$L151,'NREL Scaling Data'!$D:$D,Calculations!$N151)-SUMIFS('NREL Scaling Data'!$F:$F,'NREL Scaling Data'!$B:$B,UPPER(About!$B$1),'NREL Scaling Data'!$E:$E,Calculations!$M151,'NREL Scaling Data'!$A:$A,R$3,'NREL Scaling Data'!$C:$C,Calculations!$L151,'NREL Scaling Data'!$D:$D,Calculations!$N151))/SUMIFS('NREL Scaling Data'!$F:$F,'NREL Scaling Data'!$B:$B,UPPER(About!$B$1),'NREL Scaling Data'!$E:$E,Calculations!$M151,'NREL Scaling Data'!$A:$A,R$3,'NREL Scaling Data'!$C:$C,Calculations!$L151,'NREL Scaling Data'!$D:$D,Calculations!$N151) + 1) * R151,0)</f>
        <v>0</v>
      </c>
      <c r="T151" s="45">
        <f>IFERROR(((SUMIFS('NREL Scaling Data'!$F:$F,'NREL Scaling Data'!$B:$B,UPPER(About!$B$1),'NREL Scaling Data'!$E:$E,Calculations!$M151,'NREL Scaling Data'!$A:$A,T$3,'NREL Scaling Data'!$C:$C,Calculations!$L151,'NREL Scaling Data'!$D:$D,Calculations!$N151)-SUMIFS('NREL Scaling Data'!$F:$F,'NREL Scaling Data'!$B:$B,UPPER(About!$B$1),'NREL Scaling Data'!$E:$E,Calculations!$M151,'NREL Scaling Data'!$A:$A,S$3,'NREL Scaling Data'!$C:$C,Calculations!$L151,'NREL Scaling Data'!$D:$D,Calculations!$N151))/SUMIFS('NREL Scaling Data'!$F:$F,'NREL Scaling Data'!$B:$B,UPPER(About!$B$1),'NREL Scaling Data'!$E:$E,Calculations!$M151,'NREL Scaling Data'!$A:$A,S$3,'NREL Scaling Data'!$C:$C,Calculations!$L151,'NREL Scaling Data'!$D:$D,Calculations!$N151) + 1) * S151,0)</f>
        <v>0</v>
      </c>
      <c r="U151" s="45">
        <f>IFERROR(((SUMIFS('NREL Scaling Data'!$F:$F,'NREL Scaling Data'!$B:$B,UPPER(About!$B$1),'NREL Scaling Data'!$E:$E,Calculations!$M151,'NREL Scaling Data'!$A:$A,U$3,'NREL Scaling Data'!$C:$C,Calculations!$L151,'NREL Scaling Data'!$D:$D,Calculations!$N151)-SUMIFS('NREL Scaling Data'!$F:$F,'NREL Scaling Data'!$B:$B,UPPER(About!$B$1),'NREL Scaling Data'!$E:$E,Calculations!$M151,'NREL Scaling Data'!$A:$A,T$3,'NREL Scaling Data'!$C:$C,Calculations!$L151,'NREL Scaling Data'!$D:$D,Calculations!$N151))/SUMIFS('NREL Scaling Data'!$F:$F,'NREL Scaling Data'!$B:$B,UPPER(About!$B$1),'NREL Scaling Data'!$E:$E,Calculations!$M151,'NREL Scaling Data'!$A:$A,T$3,'NREL Scaling Data'!$C:$C,Calculations!$L151,'NREL Scaling Data'!$D:$D,Calculations!$N151) + 1) * T151,0)</f>
        <v>0</v>
      </c>
      <c r="V151" s="45">
        <f>IFERROR(((SUMIFS('NREL Scaling Data'!$F:$F,'NREL Scaling Data'!$B:$B,UPPER(About!$B$1),'NREL Scaling Data'!$E:$E,Calculations!$M151,'NREL Scaling Data'!$A:$A,V$3,'NREL Scaling Data'!$C:$C,Calculations!$L151,'NREL Scaling Data'!$D:$D,Calculations!$N151)-SUMIFS('NREL Scaling Data'!$F:$F,'NREL Scaling Data'!$B:$B,UPPER(About!$B$1),'NREL Scaling Data'!$E:$E,Calculations!$M151,'NREL Scaling Data'!$A:$A,U$3,'NREL Scaling Data'!$C:$C,Calculations!$L151,'NREL Scaling Data'!$D:$D,Calculations!$N151))/SUMIFS('NREL Scaling Data'!$F:$F,'NREL Scaling Data'!$B:$B,UPPER(About!$B$1),'NREL Scaling Data'!$E:$E,Calculations!$M151,'NREL Scaling Data'!$A:$A,U$3,'NREL Scaling Data'!$C:$C,Calculations!$L151,'NREL Scaling Data'!$D:$D,Calculations!$N151) + 1) * U151,0)</f>
        <v>0</v>
      </c>
      <c r="W151" s="45">
        <f>IFERROR(((SUMIFS('NREL Scaling Data'!$F:$F,'NREL Scaling Data'!$B:$B,UPPER(About!$B$1),'NREL Scaling Data'!$E:$E,Calculations!$M151,'NREL Scaling Data'!$A:$A,W$3,'NREL Scaling Data'!$C:$C,Calculations!$L151,'NREL Scaling Data'!$D:$D,Calculations!$N151)-SUMIFS('NREL Scaling Data'!$F:$F,'NREL Scaling Data'!$B:$B,UPPER(About!$B$1),'NREL Scaling Data'!$E:$E,Calculations!$M151,'NREL Scaling Data'!$A:$A,V$3,'NREL Scaling Data'!$C:$C,Calculations!$L151,'NREL Scaling Data'!$D:$D,Calculations!$N151))/SUMIFS('NREL Scaling Data'!$F:$F,'NREL Scaling Data'!$B:$B,UPPER(About!$B$1),'NREL Scaling Data'!$E:$E,Calculations!$M151,'NREL Scaling Data'!$A:$A,V$3,'NREL Scaling Data'!$C:$C,Calculations!$L151,'NREL Scaling Data'!$D:$D,Calculations!$N151) + 1) * V151,0)</f>
        <v>0</v>
      </c>
      <c r="X151" s="45">
        <f>IFERROR(((SUMIFS('NREL Scaling Data'!$F:$F,'NREL Scaling Data'!$B:$B,UPPER(About!$B$1),'NREL Scaling Data'!$E:$E,Calculations!$M151,'NREL Scaling Data'!$A:$A,X$3,'NREL Scaling Data'!$C:$C,Calculations!$L151,'NREL Scaling Data'!$D:$D,Calculations!$N151)-SUMIFS('NREL Scaling Data'!$F:$F,'NREL Scaling Data'!$B:$B,UPPER(About!$B$1),'NREL Scaling Data'!$E:$E,Calculations!$M151,'NREL Scaling Data'!$A:$A,W$3,'NREL Scaling Data'!$C:$C,Calculations!$L151,'NREL Scaling Data'!$D:$D,Calculations!$N151))/SUMIFS('NREL Scaling Data'!$F:$F,'NREL Scaling Data'!$B:$B,UPPER(About!$B$1),'NREL Scaling Data'!$E:$E,Calculations!$M151,'NREL Scaling Data'!$A:$A,W$3,'NREL Scaling Data'!$C:$C,Calculations!$L151,'NREL Scaling Data'!$D:$D,Calculations!$N151) + 1) * W151,0)</f>
        <v>0</v>
      </c>
      <c r="Y151" s="45">
        <f>IFERROR(((SUMIFS('NREL Scaling Data'!$F:$F,'NREL Scaling Data'!$B:$B,UPPER(About!$B$1),'NREL Scaling Data'!$E:$E,Calculations!$M151,'NREL Scaling Data'!$A:$A,Y$3,'NREL Scaling Data'!$C:$C,Calculations!$L151,'NREL Scaling Data'!$D:$D,Calculations!$N151)-SUMIFS('NREL Scaling Data'!$F:$F,'NREL Scaling Data'!$B:$B,UPPER(About!$B$1),'NREL Scaling Data'!$E:$E,Calculations!$M151,'NREL Scaling Data'!$A:$A,X$3,'NREL Scaling Data'!$C:$C,Calculations!$L151,'NREL Scaling Data'!$D:$D,Calculations!$N151))/SUMIFS('NREL Scaling Data'!$F:$F,'NREL Scaling Data'!$B:$B,UPPER(About!$B$1),'NREL Scaling Data'!$E:$E,Calculations!$M151,'NREL Scaling Data'!$A:$A,X$3,'NREL Scaling Data'!$C:$C,Calculations!$L151,'NREL Scaling Data'!$D:$D,Calculations!$N151) + 1) * X151,0)</f>
        <v>0</v>
      </c>
      <c r="Z151" s="45">
        <f>IFERROR(((SUMIFS('NREL Scaling Data'!$F:$F,'NREL Scaling Data'!$B:$B,UPPER(About!$B$1),'NREL Scaling Data'!$E:$E,Calculations!$M151,'NREL Scaling Data'!$A:$A,Z$3,'NREL Scaling Data'!$C:$C,Calculations!$L151,'NREL Scaling Data'!$D:$D,Calculations!$N151)-SUMIFS('NREL Scaling Data'!$F:$F,'NREL Scaling Data'!$B:$B,UPPER(About!$B$1),'NREL Scaling Data'!$E:$E,Calculations!$M151,'NREL Scaling Data'!$A:$A,Y$3,'NREL Scaling Data'!$C:$C,Calculations!$L151,'NREL Scaling Data'!$D:$D,Calculations!$N151))/SUMIFS('NREL Scaling Data'!$F:$F,'NREL Scaling Data'!$B:$B,UPPER(About!$B$1),'NREL Scaling Data'!$E:$E,Calculations!$M151,'NREL Scaling Data'!$A:$A,Y$3,'NREL Scaling Data'!$C:$C,Calculations!$L151,'NREL Scaling Data'!$D:$D,Calculations!$N151) + 1) * Y151,0)</f>
        <v>0</v>
      </c>
      <c r="AA151" s="45">
        <f>IFERROR(((SUMIFS('NREL Scaling Data'!$F:$F,'NREL Scaling Data'!$B:$B,UPPER(About!$B$1),'NREL Scaling Data'!$E:$E,Calculations!$M151,'NREL Scaling Data'!$A:$A,AA$3,'NREL Scaling Data'!$C:$C,Calculations!$L151,'NREL Scaling Data'!$D:$D,Calculations!$N151)-SUMIFS('NREL Scaling Data'!$F:$F,'NREL Scaling Data'!$B:$B,UPPER(About!$B$1),'NREL Scaling Data'!$E:$E,Calculations!$M151,'NREL Scaling Data'!$A:$A,Z$3,'NREL Scaling Data'!$C:$C,Calculations!$L151,'NREL Scaling Data'!$D:$D,Calculations!$N151))/SUMIFS('NREL Scaling Data'!$F:$F,'NREL Scaling Data'!$B:$B,UPPER(About!$B$1),'NREL Scaling Data'!$E:$E,Calculations!$M151,'NREL Scaling Data'!$A:$A,Z$3,'NREL Scaling Data'!$C:$C,Calculations!$L151,'NREL Scaling Data'!$D:$D,Calculations!$N151) + 1) * Z151,0)</f>
        <v>0</v>
      </c>
      <c r="AB151" s="45">
        <f>IFERROR(((SUMIFS('NREL Scaling Data'!$F:$F,'NREL Scaling Data'!$B:$B,UPPER(About!$B$1),'NREL Scaling Data'!$E:$E,Calculations!$M151,'NREL Scaling Data'!$A:$A,AB$3,'NREL Scaling Data'!$C:$C,Calculations!$L151,'NREL Scaling Data'!$D:$D,Calculations!$N151)-SUMIFS('NREL Scaling Data'!$F:$F,'NREL Scaling Data'!$B:$B,UPPER(About!$B$1),'NREL Scaling Data'!$E:$E,Calculations!$M151,'NREL Scaling Data'!$A:$A,AA$3,'NREL Scaling Data'!$C:$C,Calculations!$L151,'NREL Scaling Data'!$D:$D,Calculations!$N151))/SUMIFS('NREL Scaling Data'!$F:$F,'NREL Scaling Data'!$B:$B,UPPER(About!$B$1),'NREL Scaling Data'!$E:$E,Calculations!$M151,'NREL Scaling Data'!$A:$A,AA$3,'NREL Scaling Data'!$C:$C,Calculations!$L151,'NREL Scaling Data'!$D:$D,Calculations!$N151) + 1) * AA151,0)</f>
        <v>0</v>
      </c>
      <c r="AC151" s="45">
        <f>IFERROR(((SUMIFS('NREL Scaling Data'!$F:$F,'NREL Scaling Data'!$B:$B,UPPER(About!$B$1),'NREL Scaling Data'!$E:$E,Calculations!$M151,'NREL Scaling Data'!$A:$A,AC$3,'NREL Scaling Data'!$C:$C,Calculations!$L151,'NREL Scaling Data'!$D:$D,Calculations!$N151)-SUMIFS('NREL Scaling Data'!$F:$F,'NREL Scaling Data'!$B:$B,UPPER(About!$B$1),'NREL Scaling Data'!$E:$E,Calculations!$M151,'NREL Scaling Data'!$A:$A,AB$3,'NREL Scaling Data'!$C:$C,Calculations!$L151,'NREL Scaling Data'!$D:$D,Calculations!$N151))/SUMIFS('NREL Scaling Data'!$F:$F,'NREL Scaling Data'!$B:$B,UPPER(About!$B$1),'NREL Scaling Data'!$E:$E,Calculations!$M151,'NREL Scaling Data'!$A:$A,AB$3,'NREL Scaling Data'!$C:$C,Calculations!$L151,'NREL Scaling Data'!$D:$D,Calculations!$N151) + 1) * AB151,0)</f>
        <v>0</v>
      </c>
      <c r="AD151" s="45">
        <f>IFERROR(((SUMIFS('NREL Scaling Data'!$F:$F,'NREL Scaling Data'!$B:$B,UPPER(About!$B$1),'NREL Scaling Data'!$E:$E,Calculations!$M151,'NREL Scaling Data'!$A:$A,AD$3,'NREL Scaling Data'!$C:$C,Calculations!$L151,'NREL Scaling Data'!$D:$D,Calculations!$N151)-SUMIFS('NREL Scaling Data'!$F:$F,'NREL Scaling Data'!$B:$B,UPPER(About!$B$1),'NREL Scaling Data'!$E:$E,Calculations!$M151,'NREL Scaling Data'!$A:$A,AC$3,'NREL Scaling Data'!$C:$C,Calculations!$L151,'NREL Scaling Data'!$D:$D,Calculations!$N151))/SUMIFS('NREL Scaling Data'!$F:$F,'NREL Scaling Data'!$B:$B,UPPER(About!$B$1),'NREL Scaling Data'!$E:$E,Calculations!$M151,'NREL Scaling Data'!$A:$A,AC$3,'NREL Scaling Data'!$C:$C,Calculations!$L151,'NREL Scaling Data'!$D:$D,Calculations!$N151) + 1) * AC151,0)</f>
        <v>0</v>
      </c>
      <c r="AE151" s="45">
        <f>IFERROR(((SUMIFS('NREL Scaling Data'!$F:$F,'NREL Scaling Data'!$B:$B,UPPER(About!$B$1),'NREL Scaling Data'!$E:$E,Calculations!$M151,'NREL Scaling Data'!$A:$A,AE$3,'NREL Scaling Data'!$C:$C,Calculations!$L151,'NREL Scaling Data'!$D:$D,Calculations!$N151)-SUMIFS('NREL Scaling Data'!$F:$F,'NREL Scaling Data'!$B:$B,UPPER(About!$B$1),'NREL Scaling Data'!$E:$E,Calculations!$M151,'NREL Scaling Data'!$A:$A,AD$3,'NREL Scaling Data'!$C:$C,Calculations!$L151,'NREL Scaling Data'!$D:$D,Calculations!$N151))/SUMIFS('NREL Scaling Data'!$F:$F,'NREL Scaling Data'!$B:$B,UPPER(About!$B$1),'NREL Scaling Data'!$E:$E,Calculations!$M151,'NREL Scaling Data'!$A:$A,AD$3,'NREL Scaling Data'!$C:$C,Calculations!$L151,'NREL Scaling Data'!$D:$D,Calculations!$N151) + 1) * AD151,0)</f>
        <v>0</v>
      </c>
      <c r="AF151" s="45">
        <f>IFERROR(((SUMIFS('NREL Scaling Data'!$F:$F,'NREL Scaling Data'!$B:$B,UPPER(About!$B$1),'NREL Scaling Data'!$E:$E,Calculations!$M151,'NREL Scaling Data'!$A:$A,AF$3,'NREL Scaling Data'!$C:$C,Calculations!$L151,'NREL Scaling Data'!$D:$D,Calculations!$N151)-SUMIFS('NREL Scaling Data'!$F:$F,'NREL Scaling Data'!$B:$B,UPPER(About!$B$1),'NREL Scaling Data'!$E:$E,Calculations!$M151,'NREL Scaling Data'!$A:$A,AE$3,'NREL Scaling Data'!$C:$C,Calculations!$L151,'NREL Scaling Data'!$D:$D,Calculations!$N151))/SUMIFS('NREL Scaling Data'!$F:$F,'NREL Scaling Data'!$B:$B,UPPER(About!$B$1),'NREL Scaling Data'!$E:$E,Calculations!$M151,'NREL Scaling Data'!$A:$A,AE$3,'NREL Scaling Data'!$C:$C,Calculations!$L151,'NREL Scaling Data'!$D:$D,Calculations!$N151) + 1) * AE151,0)</f>
        <v>0</v>
      </c>
      <c r="AG151" s="45">
        <f>IFERROR(((SUMIFS('NREL Scaling Data'!$F:$F,'NREL Scaling Data'!$B:$B,UPPER(About!$B$1),'NREL Scaling Data'!$E:$E,Calculations!$M151,'NREL Scaling Data'!$A:$A,AG$3,'NREL Scaling Data'!$C:$C,Calculations!$L151,'NREL Scaling Data'!$D:$D,Calculations!$N151)-SUMIFS('NREL Scaling Data'!$F:$F,'NREL Scaling Data'!$B:$B,UPPER(About!$B$1),'NREL Scaling Data'!$E:$E,Calculations!$M151,'NREL Scaling Data'!$A:$A,AF$3,'NREL Scaling Data'!$C:$C,Calculations!$L151,'NREL Scaling Data'!$D:$D,Calculations!$N151))/SUMIFS('NREL Scaling Data'!$F:$F,'NREL Scaling Data'!$B:$B,UPPER(About!$B$1),'NREL Scaling Data'!$E:$E,Calculations!$M151,'NREL Scaling Data'!$A:$A,AF$3,'NREL Scaling Data'!$C:$C,Calculations!$L151,'NREL Scaling Data'!$D:$D,Calculations!$N151) + 1) * AF151,0)</f>
        <v>0</v>
      </c>
      <c r="AH151" s="45">
        <f>IFERROR(((SUMIFS('NREL Scaling Data'!$F:$F,'NREL Scaling Data'!$B:$B,UPPER(About!$B$1),'NREL Scaling Data'!$E:$E,Calculations!$M151,'NREL Scaling Data'!$A:$A,AH$3,'NREL Scaling Data'!$C:$C,Calculations!$L151,'NREL Scaling Data'!$D:$D,Calculations!$N151)-SUMIFS('NREL Scaling Data'!$F:$F,'NREL Scaling Data'!$B:$B,UPPER(About!$B$1),'NREL Scaling Data'!$E:$E,Calculations!$M151,'NREL Scaling Data'!$A:$A,AG$3,'NREL Scaling Data'!$C:$C,Calculations!$L151,'NREL Scaling Data'!$D:$D,Calculations!$N151))/SUMIFS('NREL Scaling Data'!$F:$F,'NREL Scaling Data'!$B:$B,UPPER(About!$B$1),'NREL Scaling Data'!$E:$E,Calculations!$M151,'NREL Scaling Data'!$A:$A,AG$3,'NREL Scaling Data'!$C:$C,Calculations!$L151,'NREL Scaling Data'!$D:$D,Calculations!$N151) + 1) * AG151,0)</f>
        <v>0</v>
      </c>
      <c r="AI151" s="45">
        <f>IFERROR(((SUMIFS('NREL Scaling Data'!$F:$F,'NREL Scaling Data'!$B:$B,UPPER(About!$B$1),'NREL Scaling Data'!$E:$E,Calculations!$M151,'NREL Scaling Data'!$A:$A,AI$3,'NREL Scaling Data'!$C:$C,Calculations!$L151,'NREL Scaling Data'!$D:$D,Calculations!$N151)-SUMIFS('NREL Scaling Data'!$F:$F,'NREL Scaling Data'!$B:$B,UPPER(About!$B$1),'NREL Scaling Data'!$E:$E,Calculations!$M151,'NREL Scaling Data'!$A:$A,AH$3,'NREL Scaling Data'!$C:$C,Calculations!$L151,'NREL Scaling Data'!$D:$D,Calculations!$N151))/SUMIFS('NREL Scaling Data'!$F:$F,'NREL Scaling Data'!$B:$B,UPPER(About!$B$1),'NREL Scaling Data'!$E:$E,Calculations!$M151,'NREL Scaling Data'!$A:$A,AH$3,'NREL Scaling Data'!$C:$C,Calculations!$L151,'NREL Scaling Data'!$D:$D,Calculations!$N151) + 1) * AH151,0)</f>
        <v>0</v>
      </c>
      <c r="AJ151" s="45">
        <f>IFERROR(((SUMIFS('NREL Scaling Data'!$F:$F,'NREL Scaling Data'!$B:$B,UPPER(About!$B$1),'NREL Scaling Data'!$E:$E,Calculations!$M151,'NREL Scaling Data'!$A:$A,AJ$3,'NREL Scaling Data'!$C:$C,Calculations!$L151,'NREL Scaling Data'!$D:$D,Calculations!$N151)-SUMIFS('NREL Scaling Data'!$F:$F,'NREL Scaling Data'!$B:$B,UPPER(About!$B$1),'NREL Scaling Data'!$E:$E,Calculations!$M151,'NREL Scaling Data'!$A:$A,AI$3,'NREL Scaling Data'!$C:$C,Calculations!$L151,'NREL Scaling Data'!$D:$D,Calculations!$N151))/SUMIFS('NREL Scaling Data'!$F:$F,'NREL Scaling Data'!$B:$B,UPPER(About!$B$1),'NREL Scaling Data'!$E:$E,Calculations!$M151,'NREL Scaling Data'!$A:$A,AI$3,'NREL Scaling Data'!$C:$C,Calculations!$L151,'NREL Scaling Data'!$D:$D,Calculations!$N151) + 1) * AI151,0)</f>
        <v>0</v>
      </c>
      <c r="AK151" s="45">
        <f>IFERROR(((SUMIFS('NREL Scaling Data'!$F:$F,'NREL Scaling Data'!$B:$B,UPPER(About!$B$1),'NREL Scaling Data'!$E:$E,Calculations!$M151,'NREL Scaling Data'!$A:$A,AK$3,'NREL Scaling Data'!$C:$C,Calculations!$L151,'NREL Scaling Data'!$D:$D,Calculations!$N151)-SUMIFS('NREL Scaling Data'!$F:$F,'NREL Scaling Data'!$B:$B,UPPER(About!$B$1),'NREL Scaling Data'!$E:$E,Calculations!$M151,'NREL Scaling Data'!$A:$A,AJ$3,'NREL Scaling Data'!$C:$C,Calculations!$L151,'NREL Scaling Data'!$D:$D,Calculations!$N151))/SUMIFS('NREL Scaling Data'!$F:$F,'NREL Scaling Data'!$B:$B,UPPER(About!$B$1),'NREL Scaling Data'!$E:$E,Calculations!$M151,'NREL Scaling Data'!$A:$A,AJ$3,'NREL Scaling Data'!$C:$C,Calculations!$L151,'NREL Scaling Data'!$D:$D,Calculations!$N151) + 1) * AJ151,0)</f>
        <v>0</v>
      </c>
      <c r="AL151" s="45">
        <f>IFERROR(((SUMIFS('NREL Scaling Data'!$F:$F,'NREL Scaling Data'!$B:$B,UPPER(About!$B$1),'NREL Scaling Data'!$E:$E,Calculations!$M151,'NREL Scaling Data'!$A:$A,AL$3,'NREL Scaling Data'!$C:$C,Calculations!$L151,'NREL Scaling Data'!$D:$D,Calculations!$N151)-SUMIFS('NREL Scaling Data'!$F:$F,'NREL Scaling Data'!$B:$B,UPPER(About!$B$1),'NREL Scaling Data'!$E:$E,Calculations!$M151,'NREL Scaling Data'!$A:$A,AK$3,'NREL Scaling Data'!$C:$C,Calculations!$L151,'NREL Scaling Data'!$D:$D,Calculations!$N151))/SUMIFS('NREL Scaling Data'!$F:$F,'NREL Scaling Data'!$B:$B,UPPER(About!$B$1),'NREL Scaling Data'!$E:$E,Calculations!$M151,'NREL Scaling Data'!$A:$A,AK$3,'NREL Scaling Data'!$C:$C,Calculations!$L151,'NREL Scaling Data'!$D:$D,Calculations!$N151) + 1) * AK151,0)</f>
        <v>0</v>
      </c>
      <c r="AM151" s="45">
        <f>IFERROR(((SUMIFS('NREL Scaling Data'!$F:$F,'NREL Scaling Data'!$B:$B,UPPER(About!$B$1),'NREL Scaling Data'!$E:$E,Calculations!$M151,'NREL Scaling Data'!$A:$A,AM$3,'NREL Scaling Data'!$C:$C,Calculations!$L151,'NREL Scaling Data'!$D:$D,Calculations!$N151)-SUMIFS('NREL Scaling Data'!$F:$F,'NREL Scaling Data'!$B:$B,UPPER(About!$B$1),'NREL Scaling Data'!$E:$E,Calculations!$M151,'NREL Scaling Data'!$A:$A,AL$3,'NREL Scaling Data'!$C:$C,Calculations!$L151,'NREL Scaling Data'!$D:$D,Calculations!$N151))/SUMIFS('NREL Scaling Data'!$F:$F,'NREL Scaling Data'!$B:$B,UPPER(About!$B$1),'NREL Scaling Data'!$E:$E,Calculations!$M151,'NREL Scaling Data'!$A:$A,AL$3,'NREL Scaling Data'!$C:$C,Calculations!$L151,'NREL Scaling Data'!$D:$D,Calculations!$N151) + 1) * AL151,0)</f>
        <v>0</v>
      </c>
      <c r="AN151" s="45">
        <f>IFERROR(((SUMIFS('NREL Scaling Data'!$F:$F,'NREL Scaling Data'!$B:$B,UPPER(About!$B$1),'NREL Scaling Data'!$E:$E,Calculations!$M151,'NREL Scaling Data'!$A:$A,AN$3,'NREL Scaling Data'!$C:$C,Calculations!$L151,'NREL Scaling Data'!$D:$D,Calculations!$N151)-SUMIFS('NREL Scaling Data'!$F:$F,'NREL Scaling Data'!$B:$B,UPPER(About!$B$1),'NREL Scaling Data'!$E:$E,Calculations!$M151,'NREL Scaling Data'!$A:$A,AM$3,'NREL Scaling Data'!$C:$C,Calculations!$L151,'NREL Scaling Data'!$D:$D,Calculations!$N151))/SUMIFS('NREL Scaling Data'!$F:$F,'NREL Scaling Data'!$B:$B,UPPER(About!$B$1),'NREL Scaling Data'!$E:$E,Calculations!$M151,'NREL Scaling Data'!$A:$A,AM$3,'NREL Scaling Data'!$C:$C,Calculations!$L151,'NREL Scaling Data'!$D:$D,Calculations!$N151) + 1) * AM151,0)</f>
        <v>0</v>
      </c>
      <c r="AO151" s="45">
        <f>IFERROR(((SUMIFS('NREL Scaling Data'!$F:$F,'NREL Scaling Data'!$B:$B,UPPER(About!$B$1),'NREL Scaling Data'!$E:$E,Calculations!$M151,'NREL Scaling Data'!$A:$A,AO$3,'NREL Scaling Data'!$C:$C,Calculations!$L151,'NREL Scaling Data'!$D:$D,Calculations!$N151)-SUMIFS('NREL Scaling Data'!$F:$F,'NREL Scaling Data'!$B:$B,UPPER(About!$B$1),'NREL Scaling Data'!$E:$E,Calculations!$M151,'NREL Scaling Data'!$A:$A,AN$3,'NREL Scaling Data'!$C:$C,Calculations!$L151,'NREL Scaling Data'!$D:$D,Calculations!$N151))/SUMIFS('NREL Scaling Data'!$F:$F,'NREL Scaling Data'!$B:$B,UPPER(About!$B$1),'NREL Scaling Data'!$E:$E,Calculations!$M151,'NREL Scaling Data'!$A:$A,AN$3,'NREL Scaling Data'!$C:$C,Calculations!$L151,'NREL Scaling Data'!$D:$D,Calculations!$N151) + 1) * AN151,0)</f>
        <v>0</v>
      </c>
      <c r="AP151" s="45">
        <f>IFERROR(((SUMIFS('NREL Scaling Data'!$F:$F,'NREL Scaling Data'!$B:$B,UPPER(About!$B$1),'NREL Scaling Data'!$E:$E,Calculations!$M151,'NREL Scaling Data'!$A:$A,AP$3,'NREL Scaling Data'!$C:$C,Calculations!$L151,'NREL Scaling Data'!$D:$D,Calculations!$N151)-SUMIFS('NREL Scaling Data'!$F:$F,'NREL Scaling Data'!$B:$B,UPPER(About!$B$1),'NREL Scaling Data'!$E:$E,Calculations!$M151,'NREL Scaling Data'!$A:$A,AO$3,'NREL Scaling Data'!$C:$C,Calculations!$L151,'NREL Scaling Data'!$D:$D,Calculations!$N151))/SUMIFS('NREL Scaling Data'!$F:$F,'NREL Scaling Data'!$B:$B,UPPER(About!$B$1),'NREL Scaling Data'!$E:$E,Calculations!$M151,'NREL Scaling Data'!$A:$A,AO$3,'NREL Scaling Data'!$C:$C,Calculations!$L151,'NREL Scaling Data'!$D:$D,Calculations!$N151) + 1) * AO151,0)</f>
        <v>0</v>
      </c>
      <c r="AQ151" s="45">
        <f>IFERROR(((SUMIFS('NREL Scaling Data'!$F:$F,'NREL Scaling Data'!$B:$B,UPPER(About!$B$1),'NREL Scaling Data'!$E:$E,Calculations!$M151,'NREL Scaling Data'!$A:$A,AQ$3,'NREL Scaling Data'!$C:$C,Calculations!$L151,'NREL Scaling Data'!$D:$D,Calculations!$N151)-SUMIFS('NREL Scaling Data'!$F:$F,'NREL Scaling Data'!$B:$B,UPPER(About!$B$1),'NREL Scaling Data'!$E:$E,Calculations!$M151,'NREL Scaling Data'!$A:$A,AP$3,'NREL Scaling Data'!$C:$C,Calculations!$L151,'NREL Scaling Data'!$D:$D,Calculations!$N151))/SUMIFS('NREL Scaling Data'!$F:$F,'NREL Scaling Data'!$B:$B,UPPER(About!$B$1),'NREL Scaling Data'!$E:$E,Calculations!$M151,'NREL Scaling Data'!$A:$A,AP$3,'NREL Scaling Data'!$C:$C,Calculations!$L151,'NREL Scaling Data'!$D:$D,Calculations!$N151) + 1) * AP151,0)</f>
        <v>0</v>
      </c>
      <c r="AR151" s="45">
        <f>IFERROR(((SUMIFS('NREL Scaling Data'!$F:$F,'NREL Scaling Data'!$B:$B,UPPER(About!$B$1),'NREL Scaling Data'!$E:$E,Calculations!$M151,'NREL Scaling Data'!$A:$A,AR$3,'NREL Scaling Data'!$C:$C,Calculations!$L151,'NREL Scaling Data'!$D:$D,Calculations!$N151)-SUMIFS('NREL Scaling Data'!$F:$F,'NREL Scaling Data'!$B:$B,UPPER(About!$B$1),'NREL Scaling Data'!$E:$E,Calculations!$M151,'NREL Scaling Data'!$A:$A,AQ$3,'NREL Scaling Data'!$C:$C,Calculations!$L151,'NREL Scaling Data'!$D:$D,Calculations!$N151))/SUMIFS('NREL Scaling Data'!$F:$F,'NREL Scaling Data'!$B:$B,UPPER(About!$B$1),'NREL Scaling Data'!$E:$E,Calculations!$M151,'NREL Scaling Data'!$A:$A,AQ$3,'NREL Scaling Data'!$C:$C,Calculations!$L151,'NREL Scaling Data'!$D:$D,Calculations!$N151) + 1) * AQ151,0)</f>
        <v>0</v>
      </c>
      <c r="AS151" s="45">
        <f>IFERROR(((SUMIFS('NREL Scaling Data'!$F:$F,'NREL Scaling Data'!$B:$B,UPPER(About!$B$1),'NREL Scaling Data'!$E:$E,Calculations!$M151,'NREL Scaling Data'!$A:$A,AS$3,'NREL Scaling Data'!$C:$C,Calculations!$L151,'NREL Scaling Data'!$D:$D,Calculations!$N151)-SUMIFS('NREL Scaling Data'!$F:$F,'NREL Scaling Data'!$B:$B,UPPER(About!$B$1),'NREL Scaling Data'!$E:$E,Calculations!$M151,'NREL Scaling Data'!$A:$A,AR$3,'NREL Scaling Data'!$C:$C,Calculations!$L151,'NREL Scaling Data'!$D:$D,Calculations!$N151))/SUMIFS('NREL Scaling Data'!$F:$F,'NREL Scaling Data'!$B:$B,UPPER(About!$B$1),'NREL Scaling Data'!$E:$E,Calculations!$M151,'NREL Scaling Data'!$A:$A,AR$3,'NREL Scaling Data'!$C:$C,Calculations!$L151,'NREL Scaling Data'!$D:$D,Calculations!$N151) + 1) * AR151,0)</f>
        <v>0</v>
      </c>
      <c r="AT151" s="45">
        <f>IFERROR(((SUMIFS('NREL Scaling Data'!$F:$F,'NREL Scaling Data'!$B:$B,UPPER(About!$B$1),'NREL Scaling Data'!$E:$E,Calculations!$M151,'NREL Scaling Data'!$A:$A,AT$3,'NREL Scaling Data'!$C:$C,Calculations!$L151,'NREL Scaling Data'!$D:$D,Calculations!$N151)-SUMIFS('NREL Scaling Data'!$F:$F,'NREL Scaling Data'!$B:$B,UPPER(About!$B$1),'NREL Scaling Data'!$E:$E,Calculations!$M151,'NREL Scaling Data'!$A:$A,AS$3,'NREL Scaling Data'!$C:$C,Calculations!$L151,'NREL Scaling Data'!$D:$D,Calculations!$N151))/SUMIFS('NREL Scaling Data'!$F:$F,'NREL Scaling Data'!$B:$B,UPPER(About!$B$1),'NREL Scaling Data'!$E:$E,Calculations!$M151,'NREL Scaling Data'!$A:$A,AS$3,'NREL Scaling Data'!$C:$C,Calculations!$L151,'NREL Scaling Data'!$D:$D,Calculations!$N151) + 1) * AS151,0)</f>
        <v>0</v>
      </c>
    </row>
    <row r="152" spans="7:46">
      <c r="I152" s="12" t="s">
        <v>1086</v>
      </c>
      <c r="J152" s="209">
        <f>IFERROR(SUMIFS('NREL Scaling Data'!F:F,'NREL Scaling Data'!B:B,UPPER(About!$B$1),'NREL Scaling Data'!E:E,Calculations!M152,'NREL Scaling Data'!A:A, 2021,'NREL Scaling Data'!C:C,Calculations!L152,'NREL Scaling Data'!D:D,Calculations!N152) / SUMIFS('NREL Scaling Data'!F:F,'NREL Scaling Data'!B:B,UPPER(About!$B$1),'NREL Scaling Data'!A:A, 2021,'NREL Scaling Data'!C:C,Calculations!L152,'NREL Scaling Data'!D:D,Calculations!N152),0)</f>
        <v>0</v>
      </c>
      <c r="K152" s="12">
        <v>1</v>
      </c>
      <c r="L152" s="12" t="s">
        <v>1013</v>
      </c>
      <c r="M152" s="12" t="s">
        <v>1018</v>
      </c>
      <c r="N152" s="1" t="s">
        <v>981</v>
      </c>
      <c r="O152" s="7">
        <f t="shared" si="31"/>
        <v>0</v>
      </c>
      <c r="P152" s="7">
        <f t="shared" si="32"/>
        <v>0</v>
      </c>
      <c r="Q152" s="45">
        <f>SUMIFS('SEDS 2021'!$F$23:$F$40,'SEDS 2021'!E$23:E$40,Calculations!L152,'SEDS 2021'!D$23:D$40,Calculations!N152)*J152*K152</f>
        <v>0</v>
      </c>
      <c r="R152" s="45">
        <f>IFERROR(((SUMIFS('NREL Scaling Data'!$F:$F,'NREL Scaling Data'!$B:$B,UPPER(About!$B$1),'NREL Scaling Data'!$E:$E,Calculations!$M152,'NREL Scaling Data'!$A:$A,R$3,'NREL Scaling Data'!$C:$C,Calculations!$L152,'NREL Scaling Data'!$D:$D,Calculations!$N152)-SUMIFS('NREL Scaling Data'!$F:$F,'NREL Scaling Data'!$B:$B,UPPER(About!$B$1),'NREL Scaling Data'!$E:$E,Calculations!$M152,'NREL Scaling Data'!$A:$A,Q$3,'NREL Scaling Data'!$C:$C,Calculations!$L152,'NREL Scaling Data'!$D:$D,Calculations!$N152))/SUMIFS('NREL Scaling Data'!$F:$F,'NREL Scaling Data'!$B:$B,UPPER(About!$B$1),'NREL Scaling Data'!$E:$E,Calculations!$M152,'NREL Scaling Data'!$A:$A,Q$3,'NREL Scaling Data'!$C:$C,Calculations!$L152,'NREL Scaling Data'!$D:$D,Calculations!$N152) + 1) * Q152,0)</f>
        <v>0</v>
      </c>
      <c r="S152" s="45">
        <f>IFERROR(((SUMIFS('NREL Scaling Data'!$F:$F,'NREL Scaling Data'!$B:$B,UPPER(About!$B$1),'NREL Scaling Data'!$E:$E,Calculations!$M152,'NREL Scaling Data'!$A:$A,S$3,'NREL Scaling Data'!$C:$C,Calculations!$L152,'NREL Scaling Data'!$D:$D,Calculations!$N152)-SUMIFS('NREL Scaling Data'!$F:$F,'NREL Scaling Data'!$B:$B,UPPER(About!$B$1),'NREL Scaling Data'!$E:$E,Calculations!$M152,'NREL Scaling Data'!$A:$A,R$3,'NREL Scaling Data'!$C:$C,Calculations!$L152,'NREL Scaling Data'!$D:$D,Calculations!$N152))/SUMIFS('NREL Scaling Data'!$F:$F,'NREL Scaling Data'!$B:$B,UPPER(About!$B$1),'NREL Scaling Data'!$E:$E,Calculations!$M152,'NREL Scaling Data'!$A:$A,R$3,'NREL Scaling Data'!$C:$C,Calculations!$L152,'NREL Scaling Data'!$D:$D,Calculations!$N152) + 1) * R152,0)</f>
        <v>0</v>
      </c>
      <c r="T152" s="45">
        <f>IFERROR(((SUMIFS('NREL Scaling Data'!$F:$F,'NREL Scaling Data'!$B:$B,UPPER(About!$B$1),'NREL Scaling Data'!$E:$E,Calculations!$M152,'NREL Scaling Data'!$A:$A,T$3,'NREL Scaling Data'!$C:$C,Calculations!$L152,'NREL Scaling Data'!$D:$D,Calculations!$N152)-SUMIFS('NREL Scaling Data'!$F:$F,'NREL Scaling Data'!$B:$B,UPPER(About!$B$1),'NREL Scaling Data'!$E:$E,Calculations!$M152,'NREL Scaling Data'!$A:$A,S$3,'NREL Scaling Data'!$C:$C,Calculations!$L152,'NREL Scaling Data'!$D:$D,Calculations!$N152))/SUMIFS('NREL Scaling Data'!$F:$F,'NREL Scaling Data'!$B:$B,UPPER(About!$B$1),'NREL Scaling Data'!$E:$E,Calculations!$M152,'NREL Scaling Data'!$A:$A,S$3,'NREL Scaling Data'!$C:$C,Calculations!$L152,'NREL Scaling Data'!$D:$D,Calculations!$N152) + 1) * S152,0)</f>
        <v>0</v>
      </c>
      <c r="U152" s="45">
        <f>IFERROR(((SUMIFS('NREL Scaling Data'!$F:$F,'NREL Scaling Data'!$B:$B,UPPER(About!$B$1),'NREL Scaling Data'!$E:$E,Calculations!$M152,'NREL Scaling Data'!$A:$A,U$3,'NREL Scaling Data'!$C:$C,Calculations!$L152,'NREL Scaling Data'!$D:$D,Calculations!$N152)-SUMIFS('NREL Scaling Data'!$F:$F,'NREL Scaling Data'!$B:$B,UPPER(About!$B$1),'NREL Scaling Data'!$E:$E,Calculations!$M152,'NREL Scaling Data'!$A:$A,T$3,'NREL Scaling Data'!$C:$C,Calculations!$L152,'NREL Scaling Data'!$D:$D,Calculations!$N152))/SUMIFS('NREL Scaling Data'!$F:$F,'NREL Scaling Data'!$B:$B,UPPER(About!$B$1),'NREL Scaling Data'!$E:$E,Calculations!$M152,'NREL Scaling Data'!$A:$A,T$3,'NREL Scaling Data'!$C:$C,Calculations!$L152,'NREL Scaling Data'!$D:$D,Calculations!$N152) + 1) * T152,0)</f>
        <v>0</v>
      </c>
      <c r="V152" s="45">
        <f>IFERROR(((SUMIFS('NREL Scaling Data'!$F:$F,'NREL Scaling Data'!$B:$B,UPPER(About!$B$1),'NREL Scaling Data'!$E:$E,Calculations!$M152,'NREL Scaling Data'!$A:$A,V$3,'NREL Scaling Data'!$C:$C,Calculations!$L152,'NREL Scaling Data'!$D:$D,Calculations!$N152)-SUMIFS('NREL Scaling Data'!$F:$F,'NREL Scaling Data'!$B:$B,UPPER(About!$B$1),'NREL Scaling Data'!$E:$E,Calculations!$M152,'NREL Scaling Data'!$A:$A,U$3,'NREL Scaling Data'!$C:$C,Calculations!$L152,'NREL Scaling Data'!$D:$D,Calculations!$N152))/SUMIFS('NREL Scaling Data'!$F:$F,'NREL Scaling Data'!$B:$B,UPPER(About!$B$1),'NREL Scaling Data'!$E:$E,Calculations!$M152,'NREL Scaling Data'!$A:$A,U$3,'NREL Scaling Data'!$C:$C,Calculations!$L152,'NREL Scaling Data'!$D:$D,Calculations!$N152) + 1) * U152,0)</f>
        <v>0</v>
      </c>
      <c r="W152" s="45">
        <f>IFERROR(((SUMIFS('NREL Scaling Data'!$F:$F,'NREL Scaling Data'!$B:$B,UPPER(About!$B$1),'NREL Scaling Data'!$E:$E,Calculations!$M152,'NREL Scaling Data'!$A:$A,W$3,'NREL Scaling Data'!$C:$C,Calculations!$L152,'NREL Scaling Data'!$D:$D,Calculations!$N152)-SUMIFS('NREL Scaling Data'!$F:$F,'NREL Scaling Data'!$B:$B,UPPER(About!$B$1),'NREL Scaling Data'!$E:$E,Calculations!$M152,'NREL Scaling Data'!$A:$A,V$3,'NREL Scaling Data'!$C:$C,Calculations!$L152,'NREL Scaling Data'!$D:$D,Calculations!$N152))/SUMIFS('NREL Scaling Data'!$F:$F,'NREL Scaling Data'!$B:$B,UPPER(About!$B$1),'NREL Scaling Data'!$E:$E,Calculations!$M152,'NREL Scaling Data'!$A:$A,V$3,'NREL Scaling Data'!$C:$C,Calculations!$L152,'NREL Scaling Data'!$D:$D,Calculations!$N152) + 1) * V152,0)</f>
        <v>0</v>
      </c>
      <c r="X152" s="45">
        <f>IFERROR(((SUMIFS('NREL Scaling Data'!$F:$F,'NREL Scaling Data'!$B:$B,UPPER(About!$B$1),'NREL Scaling Data'!$E:$E,Calculations!$M152,'NREL Scaling Data'!$A:$A,X$3,'NREL Scaling Data'!$C:$C,Calculations!$L152,'NREL Scaling Data'!$D:$D,Calculations!$N152)-SUMIFS('NREL Scaling Data'!$F:$F,'NREL Scaling Data'!$B:$B,UPPER(About!$B$1),'NREL Scaling Data'!$E:$E,Calculations!$M152,'NREL Scaling Data'!$A:$A,W$3,'NREL Scaling Data'!$C:$C,Calculations!$L152,'NREL Scaling Data'!$D:$D,Calculations!$N152))/SUMIFS('NREL Scaling Data'!$F:$F,'NREL Scaling Data'!$B:$B,UPPER(About!$B$1),'NREL Scaling Data'!$E:$E,Calculations!$M152,'NREL Scaling Data'!$A:$A,W$3,'NREL Scaling Data'!$C:$C,Calculations!$L152,'NREL Scaling Data'!$D:$D,Calculations!$N152) + 1) * W152,0)</f>
        <v>0</v>
      </c>
      <c r="Y152" s="45">
        <f>IFERROR(((SUMIFS('NREL Scaling Data'!$F:$F,'NREL Scaling Data'!$B:$B,UPPER(About!$B$1),'NREL Scaling Data'!$E:$E,Calculations!$M152,'NREL Scaling Data'!$A:$A,Y$3,'NREL Scaling Data'!$C:$C,Calculations!$L152,'NREL Scaling Data'!$D:$D,Calculations!$N152)-SUMIFS('NREL Scaling Data'!$F:$F,'NREL Scaling Data'!$B:$B,UPPER(About!$B$1),'NREL Scaling Data'!$E:$E,Calculations!$M152,'NREL Scaling Data'!$A:$A,X$3,'NREL Scaling Data'!$C:$C,Calculations!$L152,'NREL Scaling Data'!$D:$D,Calculations!$N152))/SUMIFS('NREL Scaling Data'!$F:$F,'NREL Scaling Data'!$B:$B,UPPER(About!$B$1),'NREL Scaling Data'!$E:$E,Calculations!$M152,'NREL Scaling Data'!$A:$A,X$3,'NREL Scaling Data'!$C:$C,Calculations!$L152,'NREL Scaling Data'!$D:$D,Calculations!$N152) + 1) * X152,0)</f>
        <v>0</v>
      </c>
      <c r="Z152" s="45">
        <f>IFERROR(((SUMIFS('NREL Scaling Data'!$F:$F,'NREL Scaling Data'!$B:$B,UPPER(About!$B$1),'NREL Scaling Data'!$E:$E,Calculations!$M152,'NREL Scaling Data'!$A:$A,Z$3,'NREL Scaling Data'!$C:$C,Calculations!$L152,'NREL Scaling Data'!$D:$D,Calculations!$N152)-SUMIFS('NREL Scaling Data'!$F:$F,'NREL Scaling Data'!$B:$B,UPPER(About!$B$1),'NREL Scaling Data'!$E:$E,Calculations!$M152,'NREL Scaling Data'!$A:$A,Y$3,'NREL Scaling Data'!$C:$C,Calculations!$L152,'NREL Scaling Data'!$D:$D,Calculations!$N152))/SUMIFS('NREL Scaling Data'!$F:$F,'NREL Scaling Data'!$B:$B,UPPER(About!$B$1),'NREL Scaling Data'!$E:$E,Calculations!$M152,'NREL Scaling Data'!$A:$A,Y$3,'NREL Scaling Data'!$C:$C,Calculations!$L152,'NREL Scaling Data'!$D:$D,Calculations!$N152) + 1) * Y152,0)</f>
        <v>0</v>
      </c>
      <c r="AA152" s="45">
        <f>IFERROR(((SUMIFS('NREL Scaling Data'!$F:$F,'NREL Scaling Data'!$B:$B,UPPER(About!$B$1),'NREL Scaling Data'!$E:$E,Calculations!$M152,'NREL Scaling Data'!$A:$A,AA$3,'NREL Scaling Data'!$C:$C,Calculations!$L152,'NREL Scaling Data'!$D:$D,Calculations!$N152)-SUMIFS('NREL Scaling Data'!$F:$F,'NREL Scaling Data'!$B:$B,UPPER(About!$B$1),'NREL Scaling Data'!$E:$E,Calculations!$M152,'NREL Scaling Data'!$A:$A,Z$3,'NREL Scaling Data'!$C:$C,Calculations!$L152,'NREL Scaling Data'!$D:$D,Calculations!$N152))/SUMIFS('NREL Scaling Data'!$F:$F,'NREL Scaling Data'!$B:$B,UPPER(About!$B$1),'NREL Scaling Data'!$E:$E,Calculations!$M152,'NREL Scaling Data'!$A:$A,Z$3,'NREL Scaling Data'!$C:$C,Calculations!$L152,'NREL Scaling Data'!$D:$D,Calculations!$N152) + 1) * Z152,0)</f>
        <v>0</v>
      </c>
      <c r="AB152" s="45">
        <f>IFERROR(((SUMIFS('NREL Scaling Data'!$F:$F,'NREL Scaling Data'!$B:$B,UPPER(About!$B$1),'NREL Scaling Data'!$E:$E,Calculations!$M152,'NREL Scaling Data'!$A:$A,AB$3,'NREL Scaling Data'!$C:$C,Calculations!$L152,'NREL Scaling Data'!$D:$D,Calculations!$N152)-SUMIFS('NREL Scaling Data'!$F:$F,'NREL Scaling Data'!$B:$B,UPPER(About!$B$1),'NREL Scaling Data'!$E:$E,Calculations!$M152,'NREL Scaling Data'!$A:$A,AA$3,'NREL Scaling Data'!$C:$C,Calculations!$L152,'NREL Scaling Data'!$D:$D,Calculations!$N152))/SUMIFS('NREL Scaling Data'!$F:$F,'NREL Scaling Data'!$B:$B,UPPER(About!$B$1),'NREL Scaling Data'!$E:$E,Calculations!$M152,'NREL Scaling Data'!$A:$A,AA$3,'NREL Scaling Data'!$C:$C,Calculations!$L152,'NREL Scaling Data'!$D:$D,Calculations!$N152) + 1) * AA152,0)</f>
        <v>0</v>
      </c>
      <c r="AC152" s="45">
        <f>IFERROR(((SUMIFS('NREL Scaling Data'!$F:$F,'NREL Scaling Data'!$B:$B,UPPER(About!$B$1),'NREL Scaling Data'!$E:$E,Calculations!$M152,'NREL Scaling Data'!$A:$A,AC$3,'NREL Scaling Data'!$C:$C,Calculations!$L152,'NREL Scaling Data'!$D:$D,Calculations!$N152)-SUMIFS('NREL Scaling Data'!$F:$F,'NREL Scaling Data'!$B:$B,UPPER(About!$B$1),'NREL Scaling Data'!$E:$E,Calculations!$M152,'NREL Scaling Data'!$A:$A,AB$3,'NREL Scaling Data'!$C:$C,Calculations!$L152,'NREL Scaling Data'!$D:$D,Calculations!$N152))/SUMIFS('NREL Scaling Data'!$F:$F,'NREL Scaling Data'!$B:$B,UPPER(About!$B$1),'NREL Scaling Data'!$E:$E,Calculations!$M152,'NREL Scaling Data'!$A:$A,AB$3,'NREL Scaling Data'!$C:$C,Calculations!$L152,'NREL Scaling Data'!$D:$D,Calculations!$N152) + 1) * AB152,0)</f>
        <v>0</v>
      </c>
      <c r="AD152" s="45">
        <f>IFERROR(((SUMIFS('NREL Scaling Data'!$F:$F,'NREL Scaling Data'!$B:$B,UPPER(About!$B$1),'NREL Scaling Data'!$E:$E,Calculations!$M152,'NREL Scaling Data'!$A:$A,AD$3,'NREL Scaling Data'!$C:$C,Calculations!$L152,'NREL Scaling Data'!$D:$D,Calculations!$N152)-SUMIFS('NREL Scaling Data'!$F:$F,'NREL Scaling Data'!$B:$B,UPPER(About!$B$1),'NREL Scaling Data'!$E:$E,Calculations!$M152,'NREL Scaling Data'!$A:$A,AC$3,'NREL Scaling Data'!$C:$C,Calculations!$L152,'NREL Scaling Data'!$D:$D,Calculations!$N152))/SUMIFS('NREL Scaling Data'!$F:$F,'NREL Scaling Data'!$B:$B,UPPER(About!$B$1),'NREL Scaling Data'!$E:$E,Calculations!$M152,'NREL Scaling Data'!$A:$A,AC$3,'NREL Scaling Data'!$C:$C,Calculations!$L152,'NREL Scaling Data'!$D:$D,Calculations!$N152) + 1) * AC152,0)</f>
        <v>0</v>
      </c>
      <c r="AE152" s="45">
        <f>IFERROR(((SUMIFS('NREL Scaling Data'!$F:$F,'NREL Scaling Data'!$B:$B,UPPER(About!$B$1),'NREL Scaling Data'!$E:$E,Calculations!$M152,'NREL Scaling Data'!$A:$A,AE$3,'NREL Scaling Data'!$C:$C,Calculations!$L152,'NREL Scaling Data'!$D:$D,Calculations!$N152)-SUMIFS('NREL Scaling Data'!$F:$F,'NREL Scaling Data'!$B:$B,UPPER(About!$B$1),'NREL Scaling Data'!$E:$E,Calculations!$M152,'NREL Scaling Data'!$A:$A,AD$3,'NREL Scaling Data'!$C:$C,Calculations!$L152,'NREL Scaling Data'!$D:$D,Calculations!$N152))/SUMIFS('NREL Scaling Data'!$F:$F,'NREL Scaling Data'!$B:$B,UPPER(About!$B$1),'NREL Scaling Data'!$E:$E,Calculations!$M152,'NREL Scaling Data'!$A:$A,AD$3,'NREL Scaling Data'!$C:$C,Calculations!$L152,'NREL Scaling Data'!$D:$D,Calculations!$N152) + 1) * AD152,0)</f>
        <v>0</v>
      </c>
      <c r="AF152" s="45">
        <f>IFERROR(((SUMIFS('NREL Scaling Data'!$F:$F,'NREL Scaling Data'!$B:$B,UPPER(About!$B$1),'NREL Scaling Data'!$E:$E,Calculations!$M152,'NREL Scaling Data'!$A:$A,AF$3,'NREL Scaling Data'!$C:$C,Calculations!$L152,'NREL Scaling Data'!$D:$D,Calculations!$N152)-SUMIFS('NREL Scaling Data'!$F:$F,'NREL Scaling Data'!$B:$B,UPPER(About!$B$1),'NREL Scaling Data'!$E:$E,Calculations!$M152,'NREL Scaling Data'!$A:$A,AE$3,'NREL Scaling Data'!$C:$C,Calculations!$L152,'NREL Scaling Data'!$D:$D,Calculations!$N152))/SUMIFS('NREL Scaling Data'!$F:$F,'NREL Scaling Data'!$B:$B,UPPER(About!$B$1),'NREL Scaling Data'!$E:$E,Calculations!$M152,'NREL Scaling Data'!$A:$A,AE$3,'NREL Scaling Data'!$C:$C,Calculations!$L152,'NREL Scaling Data'!$D:$D,Calculations!$N152) + 1) * AE152,0)</f>
        <v>0</v>
      </c>
      <c r="AG152" s="45">
        <f>IFERROR(((SUMIFS('NREL Scaling Data'!$F:$F,'NREL Scaling Data'!$B:$B,UPPER(About!$B$1),'NREL Scaling Data'!$E:$E,Calculations!$M152,'NREL Scaling Data'!$A:$A,AG$3,'NREL Scaling Data'!$C:$C,Calculations!$L152,'NREL Scaling Data'!$D:$D,Calculations!$N152)-SUMIFS('NREL Scaling Data'!$F:$F,'NREL Scaling Data'!$B:$B,UPPER(About!$B$1),'NREL Scaling Data'!$E:$E,Calculations!$M152,'NREL Scaling Data'!$A:$A,AF$3,'NREL Scaling Data'!$C:$C,Calculations!$L152,'NREL Scaling Data'!$D:$D,Calculations!$N152))/SUMIFS('NREL Scaling Data'!$F:$F,'NREL Scaling Data'!$B:$B,UPPER(About!$B$1),'NREL Scaling Data'!$E:$E,Calculations!$M152,'NREL Scaling Data'!$A:$A,AF$3,'NREL Scaling Data'!$C:$C,Calculations!$L152,'NREL Scaling Data'!$D:$D,Calculations!$N152) + 1) * AF152,0)</f>
        <v>0</v>
      </c>
      <c r="AH152" s="45">
        <f>IFERROR(((SUMIFS('NREL Scaling Data'!$F:$F,'NREL Scaling Data'!$B:$B,UPPER(About!$B$1),'NREL Scaling Data'!$E:$E,Calculations!$M152,'NREL Scaling Data'!$A:$A,AH$3,'NREL Scaling Data'!$C:$C,Calculations!$L152,'NREL Scaling Data'!$D:$D,Calculations!$N152)-SUMIFS('NREL Scaling Data'!$F:$F,'NREL Scaling Data'!$B:$B,UPPER(About!$B$1),'NREL Scaling Data'!$E:$E,Calculations!$M152,'NREL Scaling Data'!$A:$A,AG$3,'NREL Scaling Data'!$C:$C,Calculations!$L152,'NREL Scaling Data'!$D:$D,Calculations!$N152))/SUMIFS('NREL Scaling Data'!$F:$F,'NREL Scaling Data'!$B:$B,UPPER(About!$B$1),'NREL Scaling Data'!$E:$E,Calculations!$M152,'NREL Scaling Data'!$A:$A,AG$3,'NREL Scaling Data'!$C:$C,Calculations!$L152,'NREL Scaling Data'!$D:$D,Calculations!$N152) + 1) * AG152,0)</f>
        <v>0</v>
      </c>
      <c r="AI152" s="45">
        <f>IFERROR(((SUMIFS('NREL Scaling Data'!$F:$F,'NREL Scaling Data'!$B:$B,UPPER(About!$B$1),'NREL Scaling Data'!$E:$E,Calculations!$M152,'NREL Scaling Data'!$A:$A,AI$3,'NREL Scaling Data'!$C:$C,Calculations!$L152,'NREL Scaling Data'!$D:$D,Calculations!$N152)-SUMIFS('NREL Scaling Data'!$F:$F,'NREL Scaling Data'!$B:$B,UPPER(About!$B$1),'NREL Scaling Data'!$E:$E,Calculations!$M152,'NREL Scaling Data'!$A:$A,AH$3,'NREL Scaling Data'!$C:$C,Calculations!$L152,'NREL Scaling Data'!$D:$D,Calculations!$N152))/SUMIFS('NREL Scaling Data'!$F:$F,'NREL Scaling Data'!$B:$B,UPPER(About!$B$1),'NREL Scaling Data'!$E:$E,Calculations!$M152,'NREL Scaling Data'!$A:$A,AH$3,'NREL Scaling Data'!$C:$C,Calculations!$L152,'NREL Scaling Data'!$D:$D,Calculations!$N152) + 1) * AH152,0)</f>
        <v>0</v>
      </c>
      <c r="AJ152" s="45">
        <f>IFERROR(((SUMIFS('NREL Scaling Data'!$F:$F,'NREL Scaling Data'!$B:$B,UPPER(About!$B$1),'NREL Scaling Data'!$E:$E,Calculations!$M152,'NREL Scaling Data'!$A:$A,AJ$3,'NREL Scaling Data'!$C:$C,Calculations!$L152,'NREL Scaling Data'!$D:$D,Calculations!$N152)-SUMIFS('NREL Scaling Data'!$F:$F,'NREL Scaling Data'!$B:$B,UPPER(About!$B$1),'NREL Scaling Data'!$E:$E,Calculations!$M152,'NREL Scaling Data'!$A:$A,AI$3,'NREL Scaling Data'!$C:$C,Calculations!$L152,'NREL Scaling Data'!$D:$D,Calculations!$N152))/SUMIFS('NREL Scaling Data'!$F:$F,'NREL Scaling Data'!$B:$B,UPPER(About!$B$1),'NREL Scaling Data'!$E:$E,Calculations!$M152,'NREL Scaling Data'!$A:$A,AI$3,'NREL Scaling Data'!$C:$C,Calculations!$L152,'NREL Scaling Data'!$D:$D,Calculations!$N152) + 1) * AI152,0)</f>
        <v>0</v>
      </c>
      <c r="AK152" s="45">
        <f>IFERROR(((SUMIFS('NREL Scaling Data'!$F:$F,'NREL Scaling Data'!$B:$B,UPPER(About!$B$1),'NREL Scaling Data'!$E:$E,Calculations!$M152,'NREL Scaling Data'!$A:$A,AK$3,'NREL Scaling Data'!$C:$C,Calculations!$L152,'NREL Scaling Data'!$D:$D,Calculations!$N152)-SUMIFS('NREL Scaling Data'!$F:$F,'NREL Scaling Data'!$B:$B,UPPER(About!$B$1),'NREL Scaling Data'!$E:$E,Calculations!$M152,'NREL Scaling Data'!$A:$A,AJ$3,'NREL Scaling Data'!$C:$C,Calculations!$L152,'NREL Scaling Data'!$D:$D,Calculations!$N152))/SUMIFS('NREL Scaling Data'!$F:$F,'NREL Scaling Data'!$B:$B,UPPER(About!$B$1),'NREL Scaling Data'!$E:$E,Calculations!$M152,'NREL Scaling Data'!$A:$A,AJ$3,'NREL Scaling Data'!$C:$C,Calculations!$L152,'NREL Scaling Data'!$D:$D,Calculations!$N152) + 1) * AJ152,0)</f>
        <v>0</v>
      </c>
      <c r="AL152" s="45">
        <f>IFERROR(((SUMIFS('NREL Scaling Data'!$F:$F,'NREL Scaling Data'!$B:$B,UPPER(About!$B$1),'NREL Scaling Data'!$E:$E,Calculations!$M152,'NREL Scaling Data'!$A:$A,AL$3,'NREL Scaling Data'!$C:$C,Calculations!$L152,'NREL Scaling Data'!$D:$D,Calculations!$N152)-SUMIFS('NREL Scaling Data'!$F:$F,'NREL Scaling Data'!$B:$B,UPPER(About!$B$1),'NREL Scaling Data'!$E:$E,Calculations!$M152,'NREL Scaling Data'!$A:$A,AK$3,'NREL Scaling Data'!$C:$C,Calculations!$L152,'NREL Scaling Data'!$D:$D,Calculations!$N152))/SUMIFS('NREL Scaling Data'!$F:$F,'NREL Scaling Data'!$B:$B,UPPER(About!$B$1),'NREL Scaling Data'!$E:$E,Calculations!$M152,'NREL Scaling Data'!$A:$A,AK$3,'NREL Scaling Data'!$C:$C,Calculations!$L152,'NREL Scaling Data'!$D:$D,Calculations!$N152) + 1) * AK152,0)</f>
        <v>0</v>
      </c>
      <c r="AM152" s="45">
        <f>IFERROR(((SUMIFS('NREL Scaling Data'!$F:$F,'NREL Scaling Data'!$B:$B,UPPER(About!$B$1),'NREL Scaling Data'!$E:$E,Calculations!$M152,'NREL Scaling Data'!$A:$A,AM$3,'NREL Scaling Data'!$C:$C,Calculations!$L152,'NREL Scaling Data'!$D:$D,Calculations!$N152)-SUMIFS('NREL Scaling Data'!$F:$F,'NREL Scaling Data'!$B:$B,UPPER(About!$B$1),'NREL Scaling Data'!$E:$E,Calculations!$M152,'NREL Scaling Data'!$A:$A,AL$3,'NREL Scaling Data'!$C:$C,Calculations!$L152,'NREL Scaling Data'!$D:$D,Calculations!$N152))/SUMIFS('NREL Scaling Data'!$F:$F,'NREL Scaling Data'!$B:$B,UPPER(About!$B$1),'NREL Scaling Data'!$E:$E,Calculations!$M152,'NREL Scaling Data'!$A:$A,AL$3,'NREL Scaling Data'!$C:$C,Calculations!$L152,'NREL Scaling Data'!$D:$D,Calculations!$N152) + 1) * AL152,0)</f>
        <v>0</v>
      </c>
      <c r="AN152" s="45">
        <f>IFERROR(((SUMIFS('NREL Scaling Data'!$F:$F,'NREL Scaling Data'!$B:$B,UPPER(About!$B$1),'NREL Scaling Data'!$E:$E,Calculations!$M152,'NREL Scaling Data'!$A:$A,AN$3,'NREL Scaling Data'!$C:$C,Calculations!$L152,'NREL Scaling Data'!$D:$D,Calculations!$N152)-SUMIFS('NREL Scaling Data'!$F:$F,'NREL Scaling Data'!$B:$B,UPPER(About!$B$1),'NREL Scaling Data'!$E:$E,Calculations!$M152,'NREL Scaling Data'!$A:$A,AM$3,'NREL Scaling Data'!$C:$C,Calculations!$L152,'NREL Scaling Data'!$D:$D,Calculations!$N152))/SUMIFS('NREL Scaling Data'!$F:$F,'NREL Scaling Data'!$B:$B,UPPER(About!$B$1),'NREL Scaling Data'!$E:$E,Calculations!$M152,'NREL Scaling Data'!$A:$A,AM$3,'NREL Scaling Data'!$C:$C,Calculations!$L152,'NREL Scaling Data'!$D:$D,Calculations!$N152) + 1) * AM152,0)</f>
        <v>0</v>
      </c>
      <c r="AO152" s="45">
        <f>IFERROR(((SUMIFS('NREL Scaling Data'!$F:$F,'NREL Scaling Data'!$B:$B,UPPER(About!$B$1),'NREL Scaling Data'!$E:$E,Calculations!$M152,'NREL Scaling Data'!$A:$A,AO$3,'NREL Scaling Data'!$C:$C,Calculations!$L152,'NREL Scaling Data'!$D:$D,Calculations!$N152)-SUMIFS('NREL Scaling Data'!$F:$F,'NREL Scaling Data'!$B:$B,UPPER(About!$B$1),'NREL Scaling Data'!$E:$E,Calculations!$M152,'NREL Scaling Data'!$A:$A,AN$3,'NREL Scaling Data'!$C:$C,Calculations!$L152,'NREL Scaling Data'!$D:$D,Calculations!$N152))/SUMIFS('NREL Scaling Data'!$F:$F,'NREL Scaling Data'!$B:$B,UPPER(About!$B$1),'NREL Scaling Data'!$E:$E,Calculations!$M152,'NREL Scaling Data'!$A:$A,AN$3,'NREL Scaling Data'!$C:$C,Calculations!$L152,'NREL Scaling Data'!$D:$D,Calculations!$N152) + 1) * AN152,0)</f>
        <v>0</v>
      </c>
      <c r="AP152" s="45">
        <f>IFERROR(((SUMIFS('NREL Scaling Data'!$F:$F,'NREL Scaling Data'!$B:$B,UPPER(About!$B$1),'NREL Scaling Data'!$E:$E,Calculations!$M152,'NREL Scaling Data'!$A:$A,AP$3,'NREL Scaling Data'!$C:$C,Calculations!$L152,'NREL Scaling Data'!$D:$D,Calculations!$N152)-SUMIFS('NREL Scaling Data'!$F:$F,'NREL Scaling Data'!$B:$B,UPPER(About!$B$1),'NREL Scaling Data'!$E:$E,Calculations!$M152,'NREL Scaling Data'!$A:$A,AO$3,'NREL Scaling Data'!$C:$C,Calculations!$L152,'NREL Scaling Data'!$D:$D,Calculations!$N152))/SUMIFS('NREL Scaling Data'!$F:$F,'NREL Scaling Data'!$B:$B,UPPER(About!$B$1),'NREL Scaling Data'!$E:$E,Calculations!$M152,'NREL Scaling Data'!$A:$A,AO$3,'NREL Scaling Data'!$C:$C,Calculations!$L152,'NREL Scaling Data'!$D:$D,Calculations!$N152) + 1) * AO152,0)</f>
        <v>0</v>
      </c>
      <c r="AQ152" s="45">
        <f>IFERROR(((SUMIFS('NREL Scaling Data'!$F:$F,'NREL Scaling Data'!$B:$B,UPPER(About!$B$1),'NREL Scaling Data'!$E:$E,Calculations!$M152,'NREL Scaling Data'!$A:$A,AQ$3,'NREL Scaling Data'!$C:$C,Calculations!$L152,'NREL Scaling Data'!$D:$D,Calculations!$N152)-SUMIFS('NREL Scaling Data'!$F:$F,'NREL Scaling Data'!$B:$B,UPPER(About!$B$1),'NREL Scaling Data'!$E:$E,Calculations!$M152,'NREL Scaling Data'!$A:$A,AP$3,'NREL Scaling Data'!$C:$C,Calculations!$L152,'NREL Scaling Data'!$D:$D,Calculations!$N152))/SUMIFS('NREL Scaling Data'!$F:$F,'NREL Scaling Data'!$B:$B,UPPER(About!$B$1),'NREL Scaling Data'!$E:$E,Calculations!$M152,'NREL Scaling Data'!$A:$A,AP$3,'NREL Scaling Data'!$C:$C,Calculations!$L152,'NREL Scaling Data'!$D:$D,Calculations!$N152) + 1) * AP152,0)</f>
        <v>0</v>
      </c>
      <c r="AR152" s="45">
        <f>IFERROR(((SUMIFS('NREL Scaling Data'!$F:$F,'NREL Scaling Data'!$B:$B,UPPER(About!$B$1),'NREL Scaling Data'!$E:$E,Calculations!$M152,'NREL Scaling Data'!$A:$A,AR$3,'NREL Scaling Data'!$C:$C,Calculations!$L152,'NREL Scaling Data'!$D:$D,Calculations!$N152)-SUMIFS('NREL Scaling Data'!$F:$F,'NREL Scaling Data'!$B:$B,UPPER(About!$B$1),'NREL Scaling Data'!$E:$E,Calculations!$M152,'NREL Scaling Data'!$A:$A,AQ$3,'NREL Scaling Data'!$C:$C,Calculations!$L152,'NREL Scaling Data'!$D:$D,Calculations!$N152))/SUMIFS('NREL Scaling Data'!$F:$F,'NREL Scaling Data'!$B:$B,UPPER(About!$B$1),'NREL Scaling Data'!$E:$E,Calculations!$M152,'NREL Scaling Data'!$A:$A,AQ$3,'NREL Scaling Data'!$C:$C,Calculations!$L152,'NREL Scaling Data'!$D:$D,Calculations!$N152) + 1) * AQ152,0)</f>
        <v>0</v>
      </c>
      <c r="AS152" s="45">
        <f>IFERROR(((SUMIFS('NREL Scaling Data'!$F:$F,'NREL Scaling Data'!$B:$B,UPPER(About!$B$1),'NREL Scaling Data'!$E:$E,Calculations!$M152,'NREL Scaling Data'!$A:$A,AS$3,'NREL Scaling Data'!$C:$C,Calculations!$L152,'NREL Scaling Data'!$D:$D,Calculations!$N152)-SUMIFS('NREL Scaling Data'!$F:$F,'NREL Scaling Data'!$B:$B,UPPER(About!$B$1),'NREL Scaling Data'!$E:$E,Calculations!$M152,'NREL Scaling Data'!$A:$A,AR$3,'NREL Scaling Data'!$C:$C,Calculations!$L152,'NREL Scaling Data'!$D:$D,Calculations!$N152))/SUMIFS('NREL Scaling Data'!$F:$F,'NREL Scaling Data'!$B:$B,UPPER(About!$B$1),'NREL Scaling Data'!$E:$E,Calculations!$M152,'NREL Scaling Data'!$A:$A,AR$3,'NREL Scaling Data'!$C:$C,Calculations!$L152,'NREL Scaling Data'!$D:$D,Calculations!$N152) + 1) * AR152,0)</f>
        <v>0</v>
      </c>
      <c r="AT152" s="45">
        <f>IFERROR(((SUMIFS('NREL Scaling Data'!$F:$F,'NREL Scaling Data'!$B:$B,UPPER(About!$B$1),'NREL Scaling Data'!$E:$E,Calculations!$M152,'NREL Scaling Data'!$A:$A,AT$3,'NREL Scaling Data'!$C:$C,Calculations!$L152,'NREL Scaling Data'!$D:$D,Calculations!$N152)-SUMIFS('NREL Scaling Data'!$F:$F,'NREL Scaling Data'!$B:$B,UPPER(About!$B$1),'NREL Scaling Data'!$E:$E,Calculations!$M152,'NREL Scaling Data'!$A:$A,AS$3,'NREL Scaling Data'!$C:$C,Calculations!$L152,'NREL Scaling Data'!$D:$D,Calculations!$N152))/SUMIFS('NREL Scaling Data'!$F:$F,'NREL Scaling Data'!$B:$B,UPPER(About!$B$1),'NREL Scaling Data'!$E:$E,Calculations!$M152,'NREL Scaling Data'!$A:$A,AS$3,'NREL Scaling Data'!$C:$C,Calculations!$L152,'NREL Scaling Data'!$D:$D,Calculations!$N152) + 1) * AS152,0)</f>
        <v>0</v>
      </c>
    </row>
    <row r="153" spans="7:46">
      <c r="I153" s="12" t="s">
        <v>1086</v>
      </c>
      <c r="J153" s="209">
        <f>IFERROR(SUMIFS('NREL Scaling Data'!F:F,'NREL Scaling Data'!B:B,UPPER(About!$B$1),'NREL Scaling Data'!E:E,Calculations!M153,'NREL Scaling Data'!A:A, 2021,'NREL Scaling Data'!C:C,Calculations!L153,'NREL Scaling Data'!D:D,Calculations!N153) / SUMIFS('NREL Scaling Data'!F:F,'NREL Scaling Data'!B:B,UPPER(About!$B$1),'NREL Scaling Data'!A:A, 2021,'NREL Scaling Data'!C:C,Calculations!L153,'NREL Scaling Data'!D:D,Calculations!N153),0)</f>
        <v>0</v>
      </c>
      <c r="K153" s="12">
        <v>1</v>
      </c>
      <c r="L153" s="12" t="s">
        <v>1013</v>
      </c>
      <c r="M153" s="12" t="s">
        <v>1018</v>
      </c>
      <c r="N153" s="1" t="s">
        <v>969</v>
      </c>
      <c r="O153" s="7">
        <f t="shared" si="31"/>
        <v>0</v>
      </c>
      <c r="P153" s="7">
        <f t="shared" si="32"/>
        <v>0</v>
      </c>
      <c r="Q153" s="45">
        <f>SUMIFS('SEDS 2021'!$F$23:$F$40,'SEDS 2021'!E$23:E$40,Calculations!L153,'SEDS 2021'!D$23:D$40,Calculations!N153)*J153*K153</f>
        <v>0</v>
      </c>
      <c r="R153" s="45">
        <f>IFERROR(((SUMIFS('NREL Scaling Data'!$F:$F,'NREL Scaling Data'!$B:$B,UPPER(About!$B$1),'NREL Scaling Data'!$E:$E,Calculations!$M153,'NREL Scaling Data'!$A:$A,R$3,'NREL Scaling Data'!$C:$C,Calculations!$L153,'NREL Scaling Data'!$D:$D,Calculations!$N153)-SUMIFS('NREL Scaling Data'!$F:$F,'NREL Scaling Data'!$B:$B,UPPER(About!$B$1),'NREL Scaling Data'!$E:$E,Calculations!$M153,'NREL Scaling Data'!$A:$A,Q$3,'NREL Scaling Data'!$C:$C,Calculations!$L153,'NREL Scaling Data'!$D:$D,Calculations!$N153))/SUMIFS('NREL Scaling Data'!$F:$F,'NREL Scaling Data'!$B:$B,UPPER(About!$B$1),'NREL Scaling Data'!$E:$E,Calculations!$M153,'NREL Scaling Data'!$A:$A,Q$3,'NREL Scaling Data'!$C:$C,Calculations!$L153,'NREL Scaling Data'!$D:$D,Calculations!$N153) + 1) * Q153,0)</f>
        <v>0</v>
      </c>
      <c r="S153" s="45">
        <f>IFERROR(((SUMIFS('NREL Scaling Data'!$F:$F,'NREL Scaling Data'!$B:$B,UPPER(About!$B$1),'NREL Scaling Data'!$E:$E,Calculations!$M153,'NREL Scaling Data'!$A:$A,S$3,'NREL Scaling Data'!$C:$C,Calculations!$L153,'NREL Scaling Data'!$D:$D,Calculations!$N153)-SUMIFS('NREL Scaling Data'!$F:$F,'NREL Scaling Data'!$B:$B,UPPER(About!$B$1),'NREL Scaling Data'!$E:$E,Calculations!$M153,'NREL Scaling Data'!$A:$A,R$3,'NREL Scaling Data'!$C:$C,Calculations!$L153,'NREL Scaling Data'!$D:$D,Calculations!$N153))/SUMIFS('NREL Scaling Data'!$F:$F,'NREL Scaling Data'!$B:$B,UPPER(About!$B$1),'NREL Scaling Data'!$E:$E,Calculations!$M153,'NREL Scaling Data'!$A:$A,R$3,'NREL Scaling Data'!$C:$C,Calculations!$L153,'NREL Scaling Data'!$D:$D,Calculations!$N153) + 1) * R153,0)</f>
        <v>0</v>
      </c>
      <c r="T153" s="45">
        <f>IFERROR(((SUMIFS('NREL Scaling Data'!$F:$F,'NREL Scaling Data'!$B:$B,UPPER(About!$B$1),'NREL Scaling Data'!$E:$E,Calculations!$M153,'NREL Scaling Data'!$A:$A,T$3,'NREL Scaling Data'!$C:$C,Calculations!$L153,'NREL Scaling Data'!$D:$D,Calculations!$N153)-SUMIFS('NREL Scaling Data'!$F:$F,'NREL Scaling Data'!$B:$B,UPPER(About!$B$1),'NREL Scaling Data'!$E:$E,Calculations!$M153,'NREL Scaling Data'!$A:$A,S$3,'NREL Scaling Data'!$C:$C,Calculations!$L153,'NREL Scaling Data'!$D:$D,Calculations!$N153))/SUMIFS('NREL Scaling Data'!$F:$F,'NREL Scaling Data'!$B:$B,UPPER(About!$B$1),'NREL Scaling Data'!$E:$E,Calculations!$M153,'NREL Scaling Data'!$A:$A,S$3,'NREL Scaling Data'!$C:$C,Calculations!$L153,'NREL Scaling Data'!$D:$D,Calculations!$N153) + 1) * S153,0)</f>
        <v>0</v>
      </c>
      <c r="U153" s="45">
        <f>IFERROR(((SUMIFS('NREL Scaling Data'!$F:$F,'NREL Scaling Data'!$B:$B,UPPER(About!$B$1),'NREL Scaling Data'!$E:$E,Calculations!$M153,'NREL Scaling Data'!$A:$A,U$3,'NREL Scaling Data'!$C:$C,Calculations!$L153,'NREL Scaling Data'!$D:$D,Calculations!$N153)-SUMIFS('NREL Scaling Data'!$F:$F,'NREL Scaling Data'!$B:$B,UPPER(About!$B$1),'NREL Scaling Data'!$E:$E,Calculations!$M153,'NREL Scaling Data'!$A:$A,T$3,'NREL Scaling Data'!$C:$C,Calculations!$L153,'NREL Scaling Data'!$D:$D,Calculations!$N153))/SUMIFS('NREL Scaling Data'!$F:$F,'NREL Scaling Data'!$B:$B,UPPER(About!$B$1),'NREL Scaling Data'!$E:$E,Calculations!$M153,'NREL Scaling Data'!$A:$A,T$3,'NREL Scaling Data'!$C:$C,Calculations!$L153,'NREL Scaling Data'!$D:$D,Calculations!$N153) + 1) * T153,0)</f>
        <v>0</v>
      </c>
      <c r="V153" s="45">
        <f>IFERROR(((SUMIFS('NREL Scaling Data'!$F:$F,'NREL Scaling Data'!$B:$B,UPPER(About!$B$1),'NREL Scaling Data'!$E:$E,Calculations!$M153,'NREL Scaling Data'!$A:$A,V$3,'NREL Scaling Data'!$C:$C,Calculations!$L153,'NREL Scaling Data'!$D:$D,Calculations!$N153)-SUMIFS('NREL Scaling Data'!$F:$F,'NREL Scaling Data'!$B:$B,UPPER(About!$B$1),'NREL Scaling Data'!$E:$E,Calculations!$M153,'NREL Scaling Data'!$A:$A,U$3,'NREL Scaling Data'!$C:$C,Calculations!$L153,'NREL Scaling Data'!$D:$D,Calculations!$N153))/SUMIFS('NREL Scaling Data'!$F:$F,'NREL Scaling Data'!$B:$B,UPPER(About!$B$1),'NREL Scaling Data'!$E:$E,Calculations!$M153,'NREL Scaling Data'!$A:$A,U$3,'NREL Scaling Data'!$C:$C,Calculations!$L153,'NREL Scaling Data'!$D:$D,Calculations!$N153) + 1) * U153,0)</f>
        <v>0</v>
      </c>
      <c r="W153" s="45">
        <f>IFERROR(((SUMIFS('NREL Scaling Data'!$F:$F,'NREL Scaling Data'!$B:$B,UPPER(About!$B$1),'NREL Scaling Data'!$E:$E,Calculations!$M153,'NREL Scaling Data'!$A:$A,W$3,'NREL Scaling Data'!$C:$C,Calculations!$L153,'NREL Scaling Data'!$D:$D,Calculations!$N153)-SUMIFS('NREL Scaling Data'!$F:$F,'NREL Scaling Data'!$B:$B,UPPER(About!$B$1),'NREL Scaling Data'!$E:$E,Calculations!$M153,'NREL Scaling Data'!$A:$A,V$3,'NREL Scaling Data'!$C:$C,Calculations!$L153,'NREL Scaling Data'!$D:$D,Calculations!$N153))/SUMIFS('NREL Scaling Data'!$F:$F,'NREL Scaling Data'!$B:$B,UPPER(About!$B$1),'NREL Scaling Data'!$E:$E,Calculations!$M153,'NREL Scaling Data'!$A:$A,V$3,'NREL Scaling Data'!$C:$C,Calculations!$L153,'NREL Scaling Data'!$D:$D,Calculations!$N153) + 1) * V153,0)</f>
        <v>0</v>
      </c>
      <c r="X153" s="45">
        <f>IFERROR(((SUMIFS('NREL Scaling Data'!$F:$F,'NREL Scaling Data'!$B:$B,UPPER(About!$B$1),'NREL Scaling Data'!$E:$E,Calculations!$M153,'NREL Scaling Data'!$A:$A,X$3,'NREL Scaling Data'!$C:$C,Calculations!$L153,'NREL Scaling Data'!$D:$D,Calculations!$N153)-SUMIFS('NREL Scaling Data'!$F:$F,'NREL Scaling Data'!$B:$B,UPPER(About!$B$1),'NREL Scaling Data'!$E:$E,Calculations!$M153,'NREL Scaling Data'!$A:$A,W$3,'NREL Scaling Data'!$C:$C,Calculations!$L153,'NREL Scaling Data'!$D:$D,Calculations!$N153))/SUMIFS('NREL Scaling Data'!$F:$F,'NREL Scaling Data'!$B:$B,UPPER(About!$B$1),'NREL Scaling Data'!$E:$E,Calculations!$M153,'NREL Scaling Data'!$A:$A,W$3,'NREL Scaling Data'!$C:$C,Calculations!$L153,'NREL Scaling Data'!$D:$D,Calculations!$N153) + 1) * W153,0)</f>
        <v>0</v>
      </c>
      <c r="Y153" s="45">
        <f>IFERROR(((SUMIFS('NREL Scaling Data'!$F:$F,'NREL Scaling Data'!$B:$B,UPPER(About!$B$1),'NREL Scaling Data'!$E:$E,Calculations!$M153,'NREL Scaling Data'!$A:$A,Y$3,'NREL Scaling Data'!$C:$C,Calculations!$L153,'NREL Scaling Data'!$D:$D,Calculations!$N153)-SUMIFS('NREL Scaling Data'!$F:$F,'NREL Scaling Data'!$B:$B,UPPER(About!$B$1),'NREL Scaling Data'!$E:$E,Calculations!$M153,'NREL Scaling Data'!$A:$A,X$3,'NREL Scaling Data'!$C:$C,Calculations!$L153,'NREL Scaling Data'!$D:$D,Calculations!$N153))/SUMIFS('NREL Scaling Data'!$F:$F,'NREL Scaling Data'!$B:$B,UPPER(About!$B$1),'NREL Scaling Data'!$E:$E,Calculations!$M153,'NREL Scaling Data'!$A:$A,X$3,'NREL Scaling Data'!$C:$C,Calculations!$L153,'NREL Scaling Data'!$D:$D,Calculations!$N153) + 1) * X153,0)</f>
        <v>0</v>
      </c>
      <c r="Z153" s="45">
        <f>IFERROR(((SUMIFS('NREL Scaling Data'!$F:$F,'NREL Scaling Data'!$B:$B,UPPER(About!$B$1),'NREL Scaling Data'!$E:$E,Calculations!$M153,'NREL Scaling Data'!$A:$A,Z$3,'NREL Scaling Data'!$C:$C,Calculations!$L153,'NREL Scaling Data'!$D:$D,Calculations!$N153)-SUMIFS('NREL Scaling Data'!$F:$F,'NREL Scaling Data'!$B:$B,UPPER(About!$B$1),'NREL Scaling Data'!$E:$E,Calculations!$M153,'NREL Scaling Data'!$A:$A,Y$3,'NREL Scaling Data'!$C:$C,Calculations!$L153,'NREL Scaling Data'!$D:$D,Calculations!$N153))/SUMIFS('NREL Scaling Data'!$F:$F,'NREL Scaling Data'!$B:$B,UPPER(About!$B$1),'NREL Scaling Data'!$E:$E,Calculations!$M153,'NREL Scaling Data'!$A:$A,Y$3,'NREL Scaling Data'!$C:$C,Calculations!$L153,'NREL Scaling Data'!$D:$D,Calculations!$N153) + 1) * Y153,0)</f>
        <v>0</v>
      </c>
      <c r="AA153" s="45">
        <f>IFERROR(((SUMIFS('NREL Scaling Data'!$F:$F,'NREL Scaling Data'!$B:$B,UPPER(About!$B$1),'NREL Scaling Data'!$E:$E,Calculations!$M153,'NREL Scaling Data'!$A:$A,AA$3,'NREL Scaling Data'!$C:$C,Calculations!$L153,'NREL Scaling Data'!$D:$D,Calculations!$N153)-SUMIFS('NREL Scaling Data'!$F:$F,'NREL Scaling Data'!$B:$B,UPPER(About!$B$1),'NREL Scaling Data'!$E:$E,Calculations!$M153,'NREL Scaling Data'!$A:$A,Z$3,'NREL Scaling Data'!$C:$C,Calculations!$L153,'NREL Scaling Data'!$D:$D,Calculations!$N153))/SUMIFS('NREL Scaling Data'!$F:$F,'NREL Scaling Data'!$B:$B,UPPER(About!$B$1),'NREL Scaling Data'!$E:$E,Calculations!$M153,'NREL Scaling Data'!$A:$A,Z$3,'NREL Scaling Data'!$C:$C,Calculations!$L153,'NREL Scaling Data'!$D:$D,Calculations!$N153) + 1) * Z153,0)</f>
        <v>0</v>
      </c>
      <c r="AB153" s="45">
        <f>IFERROR(((SUMIFS('NREL Scaling Data'!$F:$F,'NREL Scaling Data'!$B:$B,UPPER(About!$B$1),'NREL Scaling Data'!$E:$E,Calculations!$M153,'NREL Scaling Data'!$A:$A,AB$3,'NREL Scaling Data'!$C:$C,Calculations!$L153,'NREL Scaling Data'!$D:$D,Calculations!$N153)-SUMIFS('NREL Scaling Data'!$F:$F,'NREL Scaling Data'!$B:$B,UPPER(About!$B$1),'NREL Scaling Data'!$E:$E,Calculations!$M153,'NREL Scaling Data'!$A:$A,AA$3,'NREL Scaling Data'!$C:$C,Calculations!$L153,'NREL Scaling Data'!$D:$D,Calculations!$N153))/SUMIFS('NREL Scaling Data'!$F:$F,'NREL Scaling Data'!$B:$B,UPPER(About!$B$1),'NREL Scaling Data'!$E:$E,Calculations!$M153,'NREL Scaling Data'!$A:$A,AA$3,'NREL Scaling Data'!$C:$C,Calculations!$L153,'NREL Scaling Data'!$D:$D,Calculations!$N153) + 1) * AA153,0)</f>
        <v>0</v>
      </c>
      <c r="AC153" s="45">
        <f>IFERROR(((SUMIFS('NREL Scaling Data'!$F:$F,'NREL Scaling Data'!$B:$B,UPPER(About!$B$1),'NREL Scaling Data'!$E:$E,Calculations!$M153,'NREL Scaling Data'!$A:$A,AC$3,'NREL Scaling Data'!$C:$C,Calculations!$L153,'NREL Scaling Data'!$D:$D,Calculations!$N153)-SUMIFS('NREL Scaling Data'!$F:$F,'NREL Scaling Data'!$B:$B,UPPER(About!$B$1),'NREL Scaling Data'!$E:$E,Calculations!$M153,'NREL Scaling Data'!$A:$A,AB$3,'NREL Scaling Data'!$C:$C,Calculations!$L153,'NREL Scaling Data'!$D:$D,Calculations!$N153))/SUMIFS('NREL Scaling Data'!$F:$F,'NREL Scaling Data'!$B:$B,UPPER(About!$B$1),'NREL Scaling Data'!$E:$E,Calculations!$M153,'NREL Scaling Data'!$A:$A,AB$3,'NREL Scaling Data'!$C:$C,Calculations!$L153,'NREL Scaling Data'!$D:$D,Calculations!$N153) + 1) * AB153,0)</f>
        <v>0</v>
      </c>
      <c r="AD153" s="45">
        <f>IFERROR(((SUMIFS('NREL Scaling Data'!$F:$F,'NREL Scaling Data'!$B:$B,UPPER(About!$B$1),'NREL Scaling Data'!$E:$E,Calculations!$M153,'NREL Scaling Data'!$A:$A,AD$3,'NREL Scaling Data'!$C:$C,Calculations!$L153,'NREL Scaling Data'!$D:$D,Calculations!$N153)-SUMIFS('NREL Scaling Data'!$F:$F,'NREL Scaling Data'!$B:$B,UPPER(About!$B$1),'NREL Scaling Data'!$E:$E,Calculations!$M153,'NREL Scaling Data'!$A:$A,AC$3,'NREL Scaling Data'!$C:$C,Calculations!$L153,'NREL Scaling Data'!$D:$D,Calculations!$N153))/SUMIFS('NREL Scaling Data'!$F:$F,'NREL Scaling Data'!$B:$B,UPPER(About!$B$1),'NREL Scaling Data'!$E:$E,Calculations!$M153,'NREL Scaling Data'!$A:$A,AC$3,'NREL Scaling Data'!$C:$C,Calculations!$L153,'NREL Scaling Data'!$D:$D,Calculations!$N153) + 1) * AC153,0)</f>
        <v>0</v>
      </c>
      <c r="AE153" s="45">
        <f>IFERROR(((SUMIFS('NREL Scaling Data'!$F:$F,'NREL Scaling Data'!$B:$B,UPPER(About!$B$1),'NREL Scaling Data'!$E:$E,Calculations!$M153,'NREL Scaling Data'!$A:$A,AE$3,'NREL Scaling Data'!$C:$C,Calculations!$L153,'NREL Scaling Data'!$D:$D,Calculations!$N153)-SUMIFS('NREL Scaling Data'!$F:$F,'NREL Scaling Data'!$B:$B,UPPER(About!$B$1),'NREL Scaling Data'!$E:$E,Calculations!$M153,'NREL Scaling Data'!$A:$A,AD$3,'NREL Scaling Data'!$C:$C,Calculations!$L153,'NREL Scaling Data'!$D:$D,Calculations!$N153))/SUMIFS('NREL Scaling Data'!$F:$F,'NREL Scaling Data'!$B:$B,UPPER(About!$B$1),'NREL Scaling Data'!$E:$E,Calculations!$M153,'NREL Scaling Data'!$A:$A,AD$3,'NREL Scaling Data'!$C:$C,Calculations!$L153,'NREL Scaling Data'!$D:$D,Calculations!$N153) + 1) * AD153,0)</f>
        <v>0</v>
      </c>
      <c r="AF153" s="45">
        <f>IFERROR(((SUMIFS('NREL Scaling Data'!$F:$F,'NREL Scaling Data'!$B:$B,UPPER(About!$B$1),'NREL Scaling Data'!$E:$E,Calculations!$M153,'NREL Scaling Data'!$A:$A,AF$3,'NREL Scaling Data'!$C:$C,Calculations!$L153,'NREL Scaling Data'!$D:$D,Calculations!$N153)-SUMIFS('NREL Scaling Data'!$F:$F,'NREL Scaling Data'!$B:$B,UPPER(About!$B$1),'NREL Scaling Data'!$E:$E,Calculations!$M153,'NREL Scaling Data'!$A:$A,AE$3,'NREL Scaling Data'!$C:$C,Calculations!$L153,'NREL Scaling Data'!$D:$D,Calculations!$N153))/SUMIFS('NREL Scaling Data'!$F:$F,'NREL Scaling Data'!$B:$B,UPPER(About!$B$1),'NREL Scaling Data'!$E:$E,Calculations!$M153,'NREL Scaling Data'!$A:$A,AE$3,'NREL Scaling Data'!$C:$C,Calculations!$L153,'NREL Scaling Data'!$D:$D,Calculations!$N153) + 1) * AE153,0)</f>
        <v>0</v>
      </c>
      <c r="AG153" s="45">
        <f>IFERROR(((SUMIFS('NREL Scaling Data'!$F:$F,'NREL Scaling Data'!$B:$B,UPPER(About!$B$1),'NREL Scaling Data'!$E:$E,Calculations!$M153,'NREL Scaling Data'!$A:$A,AG$3,'NREL Scaling Data'!$C:$C,Calculations!$L153,'NREL Scaling Data'!$D:$D,Calculations!$N153)-SUMIFS('NREL Scaling Data'!$F:$F,'NREL Scaling Data'!$B:$B,UPPER(About!$B$1),'NREL Scaling Data'!$E:$E,Calculations!$M153,'NREL Scaling Data'!$A:$A,AF$3,'NREL Scaling Data'!$C:$C,Calculations!$L153,'NREL Scaling Data'!$D:$D,Calculations!$N153))/SUMIFS('NREL Scaling Data'!$F:$F,'NREL Scaling Data'!$B:$B,UPPER(About!$B$1),'NREL Scaling Data'!$E:$E,Calculations!$M153,'NREL Scaling Data'!$A:$A,AF$3,'NREL Scaling Data'!$C:$C,Calculations!$L153,'NREL Scaling Data'!$D:$D,Calculations!$N153) + 1) * AF153,0)</f>
        <v>0</v>
      </c>
      <c r="AH153" s="45">
        <f>IFERROR(((SUMIFS('NREL Scaling Data'!$F:$F,'NREL Scaling Data'!$B:$B,UPPER(About!$B$1),'NREL Scaling Data'!$E:$E,Calculations!$M153,'NREL Scaling Data'!$A:$A,AH$3,'NREL Scaling Data'!$C:$C,Calculations!$L153,'NREL Scaling Data'!$D:$D,Calculations!$N153)-SUMIFS('NREL Scaling Data'!$F:$F,'NREL Scaling Data'!$B:$B,UPPER(About!$B$1),'NREL Scaling Data'!$E:$E,Calculations!$M153,'NREL Scaling Data'!$A:$A,AG$3,'NREL Scaling Data'!$C:$C,Calculations!$L153,'NREL Scaling Data'!$D:$D,Calculations!$N153))/SUMIFS('NREL Scaling Data'!$F:$F,'NREL Scaling Data'!$B:$B,UPPER(About!$B$1),'NREL Scaling Data'!$E:$E,Calculations!$M153,'NREL Scaling Data'!$A:$A,AG$3,'NREL Scaling Data'!$C:$C,Calculations!$L153,'NREL Scaling Data'!$D:$D,Calculations!$N153) + 1) * AG153,0)</f>
        <v>0</v>
      </c>
      <c r="AI153" s="45">
        <f>IFERROR(((SUMIFS('NREL Scaling Data'!$F:$F,'NREL Scaling Data'!$B:$B,UPPER(About!$B$1),'NREL Scaling Data'!$E:$E,Calculations!$M153,'NREL Scaling Data'!$A:$A,AI$3,'NREL Scaling Data'!$C:$C,Calculations!$L153,'NREL Scaling Data'!$D:$D,Calculations!$N153)-SUMIFS('NREL Scaling Data'!$F:$F,'NREL Scaling Data'!$B:$B,UPPER(About!$B$1),'NREL Scaling Data'!$E:$E,Calculations!$M153,'NREL Scaling Data'!$A:$A,AH$3,'NREL Scaling Data'!$C:$C,Calculations!$L153,'NREL Scaling Data'!$D:$D,Calculations!$N153))/SUMIFS('NREL Scaling Data'!$F:$F,'NREL Scaling Data'!$B:$B,UPPER(About!$B$1),'NREL Scaling Data'!$E:$E,Calculations!$M153,'NREL Scaling Data'!$A:$A,AH$3,'NREL Scaling Data'!$C:$C,Calculations!$L153,'NREL Scaling Data'!$D:$D,Calculations!$N153) + 1) * AH153,0)</f>
        <v>0</v>
      </c>
      <c r="AJ153" s="45">
        <f>IFERROR(((SUMIFS('NREL Scaling Data'!$F:$F,'NREL Scaling Data'!$B:$B,UPPER(About!$B$1),'NREL Scaling Data'!$E:$E,Calculations!$M153,'NREL Scaling Data'!$A:$A,AJ$3,'NREL Scaling Data'!$C:$C,Calculations!$L153,'NREL Scaling Data'!$D:$D,Calculations!$N153)-SUMIFS('NREL Scaling Data'!$F:$F,'NREL Scaling Data'!$B:$B,UPPER(About!$B$1),'NREL Scaling Data'!$E:$E,Calculations!$M153,'NREL Scaling Data'!$A:$A,AI$3,'NREL Scaling Data'!$C:$C,Calculations!$L153,'NREL Scaling Data'!$D:$D,Calculations!$N153))/SUMIFS('NREL Scaling Data'!$F:$F,'NREL Scaling Data'!$B:$B,UPPER(About!$B$1),'NREL Scaling Data'!$E:$E,Calculations!$M153,'NREL Scaling Data'!$A:$A,AI$3,'NREL Scaling Data'!$C:$C,Calculations!$L153,'NREL Scaling Data'!$D:$D,Calculations!$N153) + 1) * AI153,0)</f>
        <v>0</v>
      </c>
      <c r="AK153" s="45">
        <f>IFERROR(((SUMIFS('NREL Scaling Data'!$F:$F,'NREL Scaling Data'!$B:$B,UPPER(About!$B$1),'NREL Scaling Data'!$E:$E,Calculations!$M153,'NREL Scaling Data'!$A:$A,AK$3,'NREL Scaling Data'!$C:$C,Calculations!$L153,'NREL Scaling Data'!$D:$D,Calculations!$N153)-SUMIFS('NREL Scaling Data'!$F:$F,'NREL Scaling Data'!$B:$B,UPPER(About!$B$1),'NREL Scaling Data'!$E:$E,Calculations!$M153,'NREL Scaling Data'!$A:$A,AJ$3,'NREL Scaling Data'!$C:$C,Calculations!$L153,'NREL Scaling Data'!$D:$D,Calculations!$N153))/SUMIFS('NREL Scaling Data'!$F:$F,'NREL Scaling Data'!$B:$B,UPPER(About!$B$1),'NREL Scaling Data'!$E:$E,Calculations!$M153,'NREL Scaling Data'!$A:$A,AJ$3,'NREL Scaling Data'!$C:$C,Calculations!$L153,'NREL Scaling Data'!$D:$D,Calculations!$N153) + 1) * AJ153,0)</f>
        <v>0</v>
      </c>
      <c r="AL153" s="45">
        <f>IFERROR(((SUMIFS('NREL Scaling Data'!$F:$F,'NREL Scaling Data'!$B:$B,UPPER(About!$B$1),'NREL Scaling Data'!$E:$E,Calculations!$M153,'NREL Scaling Data'!$A:$A,AL$3,'NREL Scaling Data'!$C:$C,Calculations!$L153,'NREL Scaling Data'!$D:$D,Calculations!$N153)-SUMIFS('NREL Scaling Data'!$F:$F,'NREL Scaling Data'!$B:$B,UPPER(About!$B$1),'NREL Scaling Data'!$E:$E,Calculations!$M153,'NREL Scaling Data'!$A:$A,AK$3,'NREL Scaling Data'!$C:$C,Calculations!$L153,'NREL Scaling Data'!$D:$D,Calculations!$N153))/SUMIFS('NREL Scaling Data'!$F:$F,'NREL Scaling Data'!$B:$B,UPPER(About!$B$1),'NREL Scaling Data'!$E:$E,Calculations!$M153,'NREL Scaling Data'!$A:$A,AK$3,'NREL Scaling Data'!$C:$C,Calculations!$L153,'NREL Scaling Data'!$D:$D,Calculations!$N153) + 1) * AK153,0)</f>
        <v>0</v>
      </c>
      <c r="AM153" s="45">
        <f>IFERROR(((SUMIFS('NREL Scaling Data'!$F:$F,'NREL Scaling Data'!$B:$B,UPPER(About!$B$1),'NREL Scaling Data'!$E:$E,Calculations!$M153,'NREL Scaling Data'!$A:$A,AM$3,'NREL Scaling Data'!$C:$C,Calculations!$L153,'NREL Scaling Data'!$D:$D,Calculations!$N153)-SUMIFS('NREL Scaling Data'!$F:$F,'NREL Scaling Data'!$B:$B,UPPER(About!$B$1),'NREL Scaling Data'!$E:$E,Calculations!$M153,'NREL Scaling Data'!$A:$A,AL$3,'NREL Scaling Data'!$C:$C,Calculations!$L153,'NREL Scaling Data'!$D:$D,Calculations!$N153))/SUMIFS('NREL Scaling Data'!$F:$F,'NREL Scaling Data'!$B:$B,UPPER(About!$B$1),'NREL Scaling Data'!$E:$E,Calculations!$M153,'NREL Scaling Data'!$A:$A,AL$3,'NREL Scaling Data'!$C:$C,Calculations!$L153,'NREL Scaling Data'!$D:$D,Calculations!$N153) + 1) * AL153,0)</f>
        <v>0</v>
      </c>
      <c r="AN153" s="45">
        <f>IFERROR(((SUMIFS('NREL Scaling Data'!$F:$F,'NREL Scaling Data'!$B:$B,UPPER(About!$B$1),'NREL Scaling Data'!$E:$E,Calculations!$M153,'NREL Scaling Data'!$A:$A,AN$3,'NREL Scaling Data'!$C:$C,Calculations!$L153,'NREL Scaling Data'!$D:$D,Calculations!$N153)-SUMIFS('NREL Scaling Data'!$F:$F,'NREL Scaling Data'!$B:$B,UPPER(About!$B$1),'NREL Scaling Data'!$E:$E,Calculations!$M153,'NREL Scaling Data'!$A:$A,AM$3,'NREL Scaling Data'!$C:$C,Calculations!$L153,'NREL Scaling Data'!$D:$D,Calculations!$N153))/SUMIFS('NREL Scaling Data'!$F:$F,'NREL Scaling Data'!$B:$B,UPPER(About!$B$1),'NREL Scaling Data'!$E:$E,Calculations!$M153,'NREL Scaling Data'!$A:$A,AM$3,'NREL Scaling Data'!$C:$C,Calculations!$L153,'NREL Scaling Data'!$D:$D,Calculations!$N153) + 1) * AM153,0)</f>
        <v>0</v>
      </c>
      <c r="AO153" s="45">
        <f>IFERROR(((SUMIFS('NREL Scaling Data'!$F:$F,'NREL Scaling Data'!$B:$B,UPPER(About!$B$1),'NREL Scaling Data'!$E:$E,Calculations!$M153,'NREL Scaling Data'!$A:$A,AO$3,'NREL Scaling Data'!$C:$C,Calculations!$L153,'NREL Scaling Data'!$D:$D,Calculations!$N153)-SUMIFS('NREL Scaling Data'!$F:$F,'NREL Scaling Data'!$B:$B,UPPER(About!$B$1),'NREL Scaling Data'!$E:$E,Calculations!$M153,'NREL Scaling Data'!$A:$A,AN$3,'NREL Scaling Data'!$C:$C,Calculations!$L153,'NREL Scaling Data'!$D:$D,Calculations!$N153))/SUMIFS('NREL Scaling Data'!$F:$F,'NREL Scaling Data'!$B:$B,UPPER(About!$B$1),'NREL Scaling Data'!$E:$E,Calculations!$M153,'NREL Scaling Data'!$A:$A,AN$3,'NREL Scaling Data'!$C:$C,Calculations!$L153,'NREL Scaling Data'!$D:$D,Calculations!$N153) + 1) * AN153,0)</f>
        <v>0</v>
      </c>
      <c r="AP153" s="45">
        <f>IFERROR(((SUMIFS('NREL Scaling Data'!$F:$F,'NREL Scaling Data'!$B:$B,UPPER(About!$B$1),'NREL Scaling Data'!$E:$E,Calculations!$M153,'NREL Scaling Data'!$A:$A,AP$3,'NREL Scaling Data'!$C:$C,Calculations!$L153,'NREL Scaling Data'!$D:$D,Calculations!$N153)-SUMIFS('NREL Scaling Data'!$F:$F,'NREL Scaling Data'!$B:$B,UPPER(About!$B$1),'NREL Scaling Data'!$E:$E,Calculations!$M153,'NREL Scaling Data'!$A:$A,AO$3,'NREL Scaling Data'!$C:$C,Calculations!$L153,'NREL Scaling Data'!$D:$D,Calculations!$N153))/SUMIFS('NREL Scaling Data'!$F:$F,'NREL Scaling Data'!$B:$B,UPPER(About!$B$1),'NREL Scaling Data'!$E:$E,Calculations!$M153,'NREL Scaling Data'!$A:$A,AO$3,'NREL Scaling Data'!$C:$C,Calculations!$L153,'NREL Scaling Data'!$D:$D,Calculations!$N153) + 1) * AO153,0)</f>
        <v>0</v>
      </c>
      <c r="AQ153" s="45">
        <f>IFERROR(((SUMIFS('NREL Scaling Data'!$F:$F,'NREL Scaling Data'!$B:$B,UPPER(About!$B$1),'NREL Scaling Data'!$E:$E,Calculations!$M153,'NREL Scaling Data'!$A:$A,AQ$3,'NREL Scaling Data'!$C:$C,Calculations!$L153,'NREL Scaling Data'!$D:$D,Calculations!$N153)-SUMIFS('NREL Scaling Data'!$F:$F,'NREL Scaling Data'!$B:$B,UPPER(About!$B$1),'NREL Scaling Data'!$E:$E,Calculations!$M153,'NREL Scaling Data'!$A:$A,AP$3,'NREL Scaling Data'!$C:$C,Calculations!$L153,'NREL Scaling Data'!$D:$D,Calculations!$N153))/SUMIFS('NREL Scaling Data'!$F:$F,'NREL Scaling Data'!$B:$B,UPPER(About!$B$1),'NREL Scaling Data'!$E:$E,Calculations!$M153,'NREL Scaling Data'!$A:$A,AP$3,'NREL Scaling Data'!$C:$C,Calculations!$L153,'NREL Scaling Data'!$D:$D,Calculations!$N153) + 1) * AP153,0)</f>
        <v>0</v>
      </c>
      <c r="AR153" s="45">
        <f>IFERROR(((SUMIFS('NREL Scaling Data'!$F:$F,'NREL Scaling Data'!$B:$B,UPPER(About!$B$1),'NREL Scaling Data'!$E:$E,Calculations!$M153,'NREL Scaling Data'!$A:$A,AR$3,'NREL Scaling Data'!$C:$C,Calculations!$L153,'NREL Scaling Data'!$D:$D,Calculations!$N153)-SUMIFS('NREL Scaling Data'!$F:$F,'NREL Scaling Data'!$B:$B,UPPER(About!$B$1),'NREL Scaling Data'!$E:$E,Calculations!$M153,'NREL Scaling Data'!$A:$A,AQ$3,'NREL Scaling Data'!$C:$C,Calculations!$L153,'NREL Scaling Data'!$D:$D,Calculations!$N153))/SUMIFS('NREL Scaling Data'!$F:$F,'NREL Scaling Data'!$B:$B,UPPER(About!$B$1),'NREL Scaling Data'!$E:$E,Calculations!$M153,'NREL Scaling Data'!$A:$A,AQ$3,'NREL Scaling Data'!$C:$C,Calculations!$L153,'NREL Scaling Data'!$D:$D,Calculations!$N153) + 1) * AQ153,0)</f>
        <v>0</v>
      </c>
      <c r="AS153" s="45">
        <f>IFERROR(((SUMIFS('NREL Scaling Data'!$F:$F,'NREL Scaling Data'!$B:$B,UPPER(About!$B$1),'NREL Scaling Data'!$E:$E,Calculations!$M153,'NREL Scaling Data'!$A:$A,AS$3,'NREL Scaling Data'!$C:$C,Calculations!$L153,'NREL Scaling Data'!$D:$D,Calculations!$N153)-SUMIFS('NREL Scaling Data'!$F:$F,'NREL Scaling Data'!$B:$B,UPPER(About!$B$1),'NREL Scaling Data'!$E:$E,Calculations!$M153,'NREL Scaling Data'!$A:$A,AR$3,'NREL Scaling Data'!$C:$C,Calculations!$L153,'NREL Scaling Data'!$D:$D,Calculations!$N153))/SUMIFS('NREL Scaling Data'!$F:$F,'NREL Scaling Data'!$B:$B,UPPER(About!$B$1),'NREL Scaling Data'!$E:$E,Calculations!$M153,'NREL Scaling Data'!$A:$A,AR$3,'NREL Scaling Data'!$C:$C,Calculations!$L153,'NREL Scaling Data'!$D:$D,Calculations!$N153) + 1) * AR153,0)</f>
        <v>0</v>
      </c>
      <c r="AT153" s="45">
        <f>IFERROR(((SUMIFS('NREL Scaling Data'!$F:$F,'NREL Scaling Data'!$B:$B,UPPER(About!$B$1),'NREL Scaling Data'!$E:$E,Calculations!$M153,'NREL Scaling Data'!$A:$A,AT$3,'NREL Scaling Data'!$C:$C,Calculations!$L153,'NREL Scaling Data'!$D:$D,Calculations!$N153)-SUMIFS('NREL Scaling Data'!$F:$F,'NREL Scaling Data'!$B:$B,UPPER(About!$B$1),'NREL Scaling Data'!$E:$E,Calculations!$M153,'NREL Scaling Data'!$A:$A,AS$3,'NREL Scaling Data'!$C:$C,Calculations!$L153,'NREL Scaling Data'!$D:$D,Calculations!$N153))/SUMIFS('NREL Scaling Data'!$F:$F,'NREL Scaling Data'!$B:$B,UPPER(About!$B$1),'NREL Scaling Data'!$E:$E,Calculations!$M153,'NREL Scaling Data'!$A:$A,AS$3,'NREL Scaling Data'!$C:$C,Calculations!$L153,'NREL Scaling Data'!$D:$D,Calculations!$N153) + 1) * AS153,0)</f>
        <v>0</v>
      </c>
    </row>
    <row r="154" spans="7:46">
      <c r="I154" s="12" t="s">
        <v>1086</v>
      </c>
      <c r="J154" s="209">
        <f>IFERROR(SUMIFS('NREL Scaling Data'!F:F,'NREL Scaling Data'!B:B,UPPER(About!$B$1),'NREL Scaling Data'!E:E,Calculations!M154,'NREL Scaling Data'!A:A, 2021,'NREL Scaling Data'!C:C,Calculations!L154,'NREL Scaling Data'!D:D,Calculations!N154) / SUMIFS('NREL Scaling Data'!F:F,'NREL Scaling Data'!B:B,UPPER(About!$B$1),'NREL Scaling Data'!A:A, 2021,'NREL Scaling Data'!C:C,Calculations!L154,'NREL Scaling Data'!D:D,Calculations!N154),0)</f>
        <v>0</v>
      </c>
      <c r="K154" s="12">
        <v>1</v>
      </c>
      <c r="L154" s="12" t="s">
        <v>1013</v>
      </c>
      <c r="M154" s="12" t="s">
        <v>1018</v>
      </c>
      <c r="N154" s="1" t="s">
        <v>1079</v>
      </c>
      <c r="O154" s="7">
        <f t="shared" si="31"/>
        <v>0</v>
      </c>
      <c r="P154" s="7">
        <f t="shared" si="32"/>
        <v>0</v>
      </c>
      <c r="Q154" s="45">
        <f>SUMIFS('SEDS 2021'!$F$23:$F$40,'SEDS 2021'!E$23:E$40,Calculations!L154,'SEDS 2021'!D$23:D$40,Calculations!N154)*J154*K154</f>
        <v>0</v>
      </c>
      <c r="R154" s="45">
        <f>IFERROR(((SUMIFS('NREL Scaling Data'!$F:$F,'NREL Scaling Data'!$B:$B,UPPER(About!$B$1),'NREL Scaling Data'!$E:$E,Calculations!$M154,'NREL Scaling Data'!$A:$A,R$3,'NREL Scaling Data'!$C:$C,Calculations!$L154,'NREL Scaling Data'!$D:$D,Calculations!$N154)-SUMIFS('NREL Scaling Data'!$F:$F,'NREL Scaling Data'!$B:$B,UPPER(About!$B$1),'NREL Scaling Data'!$E:$E,Calculations!$M154,'NREL Scaling Data'!$A:$A,Q$3,'NREL Scaling Data'!$C:$C,Calculations!$L154,'NREL Scaling Data'!$D:$D,Calculations!$N154))/SUMIFS('NREL Scaling Data'!$F:$F,'NREL Scaling Data'!$B:$B,UPPER(About!$B$1),'NREL Scaling Data'!$E:$E,Calculations!$M154,'NREL Scaling Data'!$A:$A,Q$3,'NREL Scaling Data'!$C:$C,Calculations!$L154,'NREL Scaling Data'!$D:$D,Calculations!$N154) + 1) * Q154,0)</f>
        <v>0</v>
      </c>
      <c r="S154" s="45">
        <f>IFERROR(((SUMIFS('NREL Scaling Data'!$F:$F,'NREL Scaling Data'!$B:$B,UPPER(About!$B$1),'NREL Scaling Data'!$E:$E,Calculations!$M154,'NREL Scaling Data'!$A:$A,S$3,'NREL Scaling Data'!$C:$C,Calculations!$L154,'NREL Scaling Data'!$D:$D,Calculations!$N154)-SUMIFS('NREL Scaling Data'!$F:$F,'NREL Scaling Data'!$B:$B,UPPER(About!$B$1),'NREL Scaling Data'!$E:$E,Calculations!$M154,'NREL Scaling Data'!$A:$A,R$3,'NREL Scaling Data'!$C:$C,Calculations!$L154,'NREL Scaling Data'!$D:$D,Calculations!$N154))/SUMIFS('NREL Scaling Data'!$F:$F,'NREL Scaling Data'!$B:$B,UPPER(About!$B$1),'NREL Scaling Data'!$E:$E,Calculations!$M154,'NREL Scaling Data'!$A:$A,R$3,'NREL Scaling Data'!$C:$C,Calculations!$L154,'NREL Scaling Data'!$D:$D,Calculations!$N154) + 1) * R154,0)</f>
        <v>0</v>
      </c>
      <c r="T154" s="45">
        <f>IFERROR(((SUMIFS('NREL Scaling Data'!$F:$F,'NREL Scaling Data'!$B:$B,UPPER(About!$B$1),'NREL Scaling Data'!$E:$E,Calculations!$M154,'NREL Scaling Data'!$A:$A,T$3,'NREL Scaling Data'!$C:$C,Calculations!$L154,'NREL Scaling Data'!$D:$D,Calculations!$N154)-SUMIFS('NREL Scaling Data'!$F:$F,'NREL Scaling Data'!$B:$B,UPPER(About!$B$1),'NREL Scaling Data'!$E:$E,Calculations!$M154,'NREL Scaling Data'!$A:$A,S$3,'NREL Scaling Data'!$C:$C,Calculations!$L154,'NREL Scaling Data'!$D:$D,Calculations!$N154))/SUMIFS('NREL Scaling Data'!$F:$F,'NREL Scaling Data'!$B:$B,UPPER(About!$B$1),'NREL Scaling Data'!$E:$E,Calculations!$M154,'NREL Scaling Data'!$A:$A,S$3,'NREL Scaling Data'!$C:$C,Calculations!$L154,'NREL Scaling Data'!$D:$D,Calculations!$N154) + 1) * S154,0)</f>
        <v>0</v>
      </c>
      <c r="U154" s="45">
        <f>IFERROR(((SUMIFS('NREL Scaling Data'!$F:$F,'NREL Scaling Data'!$B:$B,UPPER(About!$B$1),'NREL Scaling Data'!$E:$E,Calculations!$M154,'NREL Scaling Data'!$A:$A,U$3,'NREL Scaling Data'!$C:$C,Calculations!$L154,'NREL Scaling Data'!$D:$D,Calculations!$N154)-SUMIFS('NREL Scaling Data'!$F:$F,'NREL Scaling Data'!$B:$B,UPPER(About!$B$1),'NREL Scaling Data'!$E:$E,Calculations!$M154,'NREL Scaling Data'!$A:$A,T$3,'NREL Scaling Data'!$C:$C,Calculations!$L154,'NREL Scaling Data'!$D:$D,Calculations!$N154))/SUMIFS('NREL Scaling Data'!$F:$F,'NREL Scaling Data'!$B:$B,UPPER(About!$B$1),'NREL Scaling Data'!$E:$E,Calculations!$M154,'NREL Scaling Data'!$A:$A,T$3,'NREL Scaling Data'!$C:$C,Calculations!$L154,'NREL Scaling Data'!$D:$D,Calculations!$N154) + 1) * T154,0)</f>
        <v>0</v>
      </c>
      <c r="V154" s="45">
        <f>IFERROR(((SUMIFS('NREL Scaling Data'!$F:$F,'NREL Scaling Data'!$B:$B,UPPER(About!$B$1),'NREL Scaling Data'!$E:$E,Calculations!$M154,'NREL Scaling Data'!$A:$A,V$3,'NREL Scaling Data'!$C:$C,Calculations!$L154,'NREL Scaling Data'!$D:$D,Calculations!$N154)-SUMIFS('NREL Scaling Data'!$F:$F,'NREL Scaling Data'!$B:$B,UPPER(About!$B$1),'NREL Scaling Data'!$E:$E,Calculations!$M154,'NREL Scaling Data'!$A:$A,U$3,'NREL Scaling Data'!$C:$C,Calculations!$L154,'NREL Scaling Data'!$D:$D,Calculations!$N154))/SUMIFS('NREL Scaling Data'!$F:$F,'NREL Scaling Data'!$B:$B,UPPER(About!$B$1),'NREL Scaling Data'!$E:$E,Calculations!$M154,'NREL Scaling Data'!$A:$A,U$3,'NREL Scaling Data'!$C:$C,Calculations!$L154,'NREL Scaling Data'!$D:$D,Calculations!$N154) + 1) * U154,0)</f>
        <v>0</v>
      </c>
      <c r="W154" s="45">
        <f>IFERROR(((SUMIFS('NREL Scaling Data'!$F:$F,'NREL Scaling Data'!$B:$B,UPPER(About!$B$1),'NREL Scaling Data'!$E:$E,Calculations!$M154,'NREL Scaling Data'!$A:$A,W$3,'NREL Scaling Data'!$C:$C,Calculations!$L154,'NREL Scaling Data'!$D:$D,Calculations!$N154)-SUMIFS('NREL Scaling Data'!$F:$F,'NREL Scaling Data'!$B:$B,UPPER(About!$B$1),'NREL Scaling Data'!$E:$E,Calculations!$M154,'NREL Scaling Data'!$A:$A,V$3,'NREL Scaling Data'!$C:$C,Calculations!$L154,'NREL Scaling Data'!$D:$D,Calculations!$N154))/SUMIFS('NREL Scaling Data'!$F:$F,'NREL Scaling Data'!$B:$B,UPPER(About!$B$1),'NREL Scaling Data'!$E:$E,Calculations!$M154,'NREL Scaling Data'!$A:$A,V$3,'NREL Scaling Data'!$C:$C,Calculations!$L154,'NREL Scaling Data'!$D:$D,Calculations!$N154) + 1) * V154,0)</f>
        <v>0</v>
      </c>
      <c r="X154" s="45">
        <f>IFERROR(((SUMIFS('NREL Scaling Data'!$F:$F,'NREL Scaling Data'!$B:$B,UPPER(About!$B$1),'NREL Scaling Data'!$E:$E,Calculations!$M154,'NREL Scaling Data'!$A:$A,X$3,'NREL Scaling Data'!$C:$C,Calculations!$L154,'NREL Scaling Data'!$D:$D,Calculations!$N154)-SUMIFS('NREL Scaling Data'!$F:$F,'NREL Scaling Data'!$B:$B,UPPER(About!$B$1),'NREL Scaling Data'!$E:$E,Calculations!$M154,'NREL Scaling Data'!$A:$A,W$3,'NREL Scaling Data'!$C:$C,Calculations!$L154,'NREL Scaling Data'!$D:$D,Calculations!$N154))/SUMIFS('NREL Scaling Data'!$F:$F,'NREL Scaling Data'!$B:$B,UPPER(About!$B$1),'NREL Scaling Data'!$E:$E,Calculations!$M154,'NREL Scaling Data'!$A:$A,W$3,'NREL Scaling Data'!$C:$C,Calculations!$L154,'NREL Scaling Data'!$D:$D,Calculations!$N154) + 1) * W154,0)</f>
        <v>0</v>
      </c>
      <c r="Y154" s="45">
        <f>IFERROR(((SUMIFS('NREL Scaling Data'!$F:$F,'NREL Scaling Data'!$B:$B,UPPER(About!$B$1),'NREL Scaling Data'!$E:$E,Calculations!$M154,'NREL Scaling Data'!$A:$A,Y$3,'NREL Scaling Data'!$C:$C,Calculations!$L154,'NREL Scaling Data'!$D:$D,Calculations!$N154)-SUMIFS('NREL Scaling Data'!$F:$F,'NREL Scaling Data'!$B:$B,UPPER(About!$B$1),'NREL Scaling Data'!$E:$E,Calculations!$M154,'NREL Scaling Data'!$A:$A,X$3,'NREL Scaling Data'!$C:$C,Calculations!$L154,'NREL Scaling Data'!$D:$D,Calculations!$N154))/SUMIFS('NREL Scaling Data'!$F:$F,'NREL Scaling Data'!$B:$B,UPPER(About!$B$1),'NREL Scaling Data'!$E:$E,Calculations!$M154,'NREL Scaling Data'!$A:$A,X$3,'NREL Scaling Data'!$C:$C,Calculations!$L154,'NREL Scaling Data'!$D:$D,Calculations!$N154) + 1) * X154,0)</f>
        <v>0</v>
      </c>
      <c r="Z154" s="45">
        <f>IFERROR(((SUMIFS('NREL Scaling Data'!$F:$F,'NREL Scaling Data'!$B:$B,UPPER(About!$B$1),'NREL Scaling Data'!$E:$E,Calculations!$M154,'NREL Scaling Data'!$A:$A,Z$3,'NREL Scaling Data'!$C:$C,Calculations!$L154,'NREL Scaling Data'!$D:$D,Calculations!$N154)-SUMIFS('NREL Scaling Data'!$F:$F,'NREL Scaling Data'!$B:$B,UPPER(About!$B$1),'NREL Scaling Data'!$E:$E,Calculations!$M154,'NREL Scaling Data'!$A:$A,Y$3,'NREL Scaling Data'!$C:$C,Calculations!$L154,'NREL Scaling Data'!$D:$D,Calculations!$N154))/SUMIFS('NREL Scaling Data'!$F:$F,'NREL Scaling Data'!$B:$B,UPPER(About!$B$1),'NREL Scaling Data'!$E:$E,Calculations!$M154,'NREL Scaling Data'!$A:$A,Y$3,'NREL Scaling Data'!$C:$C,Calculations!$L154,'NREL Scaling Data'!$D:$D,Calculations!$N154) + 1) * Y154,0)</f>
        <v>0</v>
      </c>
      <c r="AA154" s="45">
        <f>IFERROR(((SUMIFS('NREL Scaling Data'!$F:$F,'NREL Scaling Data'!$B:$B,UPPER(About!$B$1),'NREL Scaling Data'!$E:$E,Calculations!$M154,'NREL Scaling Data'!$A:$A,AA$3,'NREL Scaling Data'!$C:$C,Calculations!$L154,'NREL Scaling Data'!$D:$D,Calculations!$N154)-SUMIFS('NREL Scaling Data'!$F:$F,'NREL Scaling Data'!$B:$B,UPPER(About!$B$1),'NREL Scaling Data'!$E:$E,Calculations!$M154,'NREL Scaling Data'!$A:$A,Z$3,'NREL Scaling Data'!$C:$C,Calculations!$L154,'NREL Scaling Data'!$D:$D,Calculations!$N154))/SUMIFS('NREL Scaling Data'!$F:$F,'NREL Scaling Data'!$B:$B,UPPER(About!$B$1),'NREL Scaling Data'!$E:$E,Calculations!$M154,'NREL Scaling Data'!$A:$A,Z$3,'NREL Scaling Data'!$C:$C,Calculations!$L154,'NREL Scaling Data'!$D:$D,Calculations!$N154) + 1) * Z154,0)</f>
        <v>0</v>
      </c>
      <c r="AB154" s="45">
        <f>IFERROR(((SUMIFS('NREL Scaling Data'!$F:$F,'NREL Scaling Data'!$B:$B,UPPER(About!$B$1),'NREL Scaling Data'!$E:$E,Calculations!$M154,'NREL Scaling Data'!$A:$A,AB$3,'NREL Scaling Data'!$C:$C,Calculations!$L154,'NREL Scaling Data'!$D:$D,Calculations!$N154)-SUMIFS('NREL Scaling Data'!$F:$F,'NREL Scaling Data'!$B:$B,UPPER(About!$B$1),'NREL Scaling Data'!$E:$E,Calculations!$M154,'NREL Scaling Data'!$A:$A,AA$3,'NREL Scaling Data'!$C:$C,Calculations!$L154,'NREL Scaling Data'!$D:$D,Calculations!$N154))/SUMIFS('NREL Scaling Data'!$F:$F,'NREL Scaling Data'!$B:$B,UPPER(About!$B$1),'NREL Scaling Data'!$E:$E,Calculations!$M154,'NREL Scaling Data'!$A:$A,AA$3,'NREL Scaling Data'!$C:$C,Calculations!$L154,'NREL Scaling Data'!$D:$D,Calculations!$N154) + 1) * AA154,0)</f>
        <v>0</v>
      </c>
      <c r="AC154" s="45">
        <f>IFERROR(((SUMIFS('NREL Scaling Data'!$F:$F,'NREL Scaling Data'!$B:$B,UPPER(About!$B$1),'NREL Scaling Data'!$E:$E,Calculations!$M154,'NREL Scaling Data'!$A:$A,AC$3,'NREL Scaling Data'!$C:$C,Calculations!$L154,'NREL Scaling Data'!$D:$D,Calculations!$N154)-SUMIFS('NREL Scaling Data'!$F:$F,'NREL Scaling Data'!$B:$B,UPPER(About!$B$1),'NREL Scaling Data'!$E:$E,Calculations!$M154,'NREL Scaling Data'!$A:$A,AB$3,'NREL Scaling Data'!$C:$C,Calculations!$L154,'NREL Scaling Data'!$D:$D,Calculations!$N154))/SUMIFS('NREL Scaling Data'!$F:$F,'NREL Scaling Data'!$B:$B,UPPER(About!$B$1),'NREL Scaling Data'!$E:$E,Calculations!$M154,'NREL Scaling Data'!$A:$A,AB$3,'NREL Scaling Data'!$C:$C,Calculations!$L154,'NREL Scaling Data'!$D:$D,Calculations!$N154) + 1) * AB154,0)</f>
        <v>0</v>
      </c>
      <c r="AD154" s="45">
        <f>IFERROR(((SUMIFS('NREL Scaling Data'!$F:$F,'NREL Scaling Data'!$B:$B,UPPER(About!$B$1),'NREL Scaling Data'!$E:$E,Calculations!$M154,'NREL Scaling Data'!$A:$A,AD$3,'NREL Scaling Data'!$C:$C,Calculations!$L154,'NREL Scaling Data'!$D:$D,Calculations!$N154)-SUMIFS('NREL Scaling Data'!$F:$F,'NREL Scaling Data'!$B:$B,UPPER(About!$B$1),'NREL Scaling Data'!$E:$E,Calculations!$M154,'NREL Scaling Data'!$A:$A,AC$3,'NREL Scaling Data'!$C:$C,Calculations!$L154,'NREL Scaling Data'!$D:$D,Calculations!$N154))/SUMIFS('NREL Scaling Data'!$F:$F,'NREL Scaling Data'!$B:$B,UPPER(About!$B$1),'NREL Scaling Data'!$E:$E,Calculations!$M154,'NREL Scaling Data'!$A:$A,AC$3,'NREL Scaling Data'!$C:$C,Calculations!$L154,'NREL Scaling Data'!$D:$D,Calculations!$N154) + 1) * AC154,0)</f>
        <v>0</v>
      </c>
      <c r="AE154" s="45">
        <f>IFERROR(((SUMIFS('NREL Scaling Data'!$F:$F,'NREL Scaling Data'!$B:$B,UPPER(About!$B$1),'NREL Scaling Data'!$E:$E,Calculations!$M154,'NREL Scaling Data'!$A:$A,AE$3,'NREL Scaling Data'!$C:$C,Calculations!$L154,'NREL Scaling Data'!$D:$D,Calculations!$N154)-SUMIFS('NREL Scaling Data'!$F:$F,'NREL Scaling Data'!$B:$B,UPPER(About!$B$1),'NREL Scaling Data'!$E:$E,Calculations!$M154,'NREL Scaling Data'!$A:$A,AD$3,'NREL Scaling Data'!$C:$C,Calculations!$L154,'NREL Scaling Data'!$D:$D,Calculations!$N154))/SUMIFS('NREL Scaling Data'!$F:$F,'NREL Scaling Data'!$B:$B,UPPER(About!$B$1),'NREL Scaling Data'!$E:$E,Calculations!$M154,'NREL Scaling Data'!$A:$A,AD$3,'NREL Scaling Data'!$C:$C,Calculations!$L154,'NREL Scaling Data'!$D:$D,Calculations!$N154) + 1) * AD154,0)</f>
        <v>0</v>
      </c>
      <c r="AF154" s="45">
        <f>IFERROR(((SUMIFS('NREL Scaling Data'!$F:$F,'NREL Scaling Data'!$B:$B,UPPER(About!$B$1),'NREL Scaling Data'!$E:$E,Calculations!$M154,'NREL Scaling Data'!$A:$A,AF$3,'NREL Scaling Data'!$C:$C,Calculations!$L154,'NREL Scaling Data'!$D:$D,Calculations!$N154)-SUMIFS('NREL Scaling Data'!$F:$F,'NREL Scaling Data'!$B:$B,UPPER(About!$B$1),'NREL Scaling Data'!$E:$E,Calculations!$M154,'NREL Scaling Data'!$A:$A,AE$3,'NREL Scaling Data'!$C:$C,Calculations!$L154,'NREL Scaling Data'!$D:$D,Calculations!$N154))/SUMIFS('NREL Scaling Data'!$F:$F,'NREL Scaling Data'!$B:$B,UPPER(About!$B$1),'NREL Scaling Data'!$E:$E,Calculations!$M154,'NREL Scaling Data'!$A:$A,AE$3,'NREL Scaling Data'!$C:$C,Calculations!$L154,'NREL Scaling Data'!$D:$D,Calculations!$N154) + 1) * AE154,0)</f>
        <v>0</v>
      </c>
      <c r="AG154" s="45">
        <f>IFERROR(((SUMIFS('NREL Scaling Data'!$F:$F,'NREL Scaling Data'!$B:$B,UPPER(About!$B$1),'NREL Scaling Data'!$E:$E,Calculations!$M154,'NREL Scaling Data'!$A:$A,AG$3,'NREL Scaling Data'!$C:$C,Calculations!$L154,'NREL Scaling Data'!$D:$D,Calculations!$N154)-SUMIFS('NREL Scaling Data'!$F:$F,'NREL Scaling Data'!$B:$B,UPPER(About!$B$1),'NREL Scaling Data'!$E:$E,Calculations!$M154,'NREL Scaling Data'!$A:$A,AF$3,'NREL Scaling Data'!$C:$C,Calculations!$L154,'NREL Scaling Data'!$D:$D,Calculations!$N154))/SUMIFS('NREL Scaling Data'!$F:$F,'NREL Scaling Data'!$B:$B,UPPER(About!$B$1),'NREL Scaling Data'!$E:$E,Calculations!$M154,'NREL Scaling Data'!$A:$A,AF$3,'NREL Scaling Data'!$C:$C,Calculations!$L154,'NREL Scaling Data'!$D:$D,Calculations!$N154) + 1) * AF154,0)</f>
        <v>0</v>
      </c>
      <c r="AH154" s="45">
        <f>IFERROR(((SUMIFS('NREL Scaling Data'!$F:$F,'NREL Scaling Data'!$B:$B,UPPER(About!$B$1),'NREL Scaling Data'!$E:$E,Calculations!$M154,'NREL Scaling Data'!$A:$A,AH$3,'NREL Scaling Data'!$C:$C,Calculations!$L154,'NREL Scaling Data'!$D:$D,Calculations!$N154)-SUMIFS('NREL Scaling Data'!$F:$F,'NREL Scaling Data'!$B:$B,UPPER(About!$B$1),'NREL Scaling Data'!$E:$E,Calculations!$M154,'NREL Scaling Data'!$A:$A,AG$3,'NREL Scaling Data'!$C:$C,Calculations!$L154,'NREL Scaling Data'!$D:$D,Calculations!$N154))/SUMIFS('NREL Scaling Data'!$F:$F,'NREL Scaling Data'!$B:$B,UPPER(About!$B$1),'NREL Scaling Data'!$E:$E,Calculations!$M154,'NREL Scaling Data'!$A:$A,AG$3,'NREL Scaling Data'!$C:$C,Calculations!$L154,'NREL Scaling Data'!$D:$D,Calculations!$N154) + 1) * AG154,0)</f>
        <v>0</v>
      </c>
      <c r="AI154" s="45">
        <f>IFERROR(((SUMIFS('NREL Scaling Data'!$F:$F,'NREL Scaling Data'!$B:$B,UPPER(About!$B$1),'NREL Scaling Data'!$E:$E,Calculations!$M154,'NREL Scaling Data'!$A:$A,AI$3,'NREL Scaling Data'!$C:$C,Calculations!$L154,'NREL Scaling Data'!$D:$D,Calculations!$N154)-SUMIFS('NREL Scaling Data'!$F:$F,'NREL Scaling Data'!$B:$B,UPPER(About!$B$1),'NREL Scaling Data'!$E:$E,Calculations!$M154,'NREL Scaling Data'!$A:$A,AH$3,'NREL Scaling Data'!$C:$C,Calculations!$L154,'NREL Scaling Data'!$D:$D,Calculations!$N154))/SUMIFS('NREL Scaling Data'!$F:$F,'NREL Scaling Data'!$B:$B,UPPER(About!$B$1),'NREL Scaling Data'!$E:$E,Calculations!$M154,'NREL Scaling Data'!$A:$A,AH$3,'NREL Scaling Data'!$C:$C,Calculations!$L154,'NREL Scaling Data'!$D:$D,Calculations!$N154) + 1) * AH154,0)</f>
        <v>0</v>
      </c>
      <c r="AJ154" s="45">
        <f>IFERROR(((SUMIFS('NREL Scaling Data'!$F:$F,'NREL Scaling Data'!$B:$B,UPPER(About!$B$1),'NREL Scaling Data'!$E:$E,Calculations!$M154,'NREL Scaling Data'!$A:$A,AJ$3,'NREL Scaling Data'!$C:$C,Calculations!$L154,'NREL Scaling Data'!$D:$D,Calculations!$N154)-SUMIFS('NREL Scaling Data'!$F:$F,'NREL Scaling Data'!$B:$B,UPPER(About!$B$1),'NREL Scaling Data'!$E:$E,Calculations!$M154,'NREL Scaling Data'!$A:$A,AI$3,'NREL Scaling Data'!$C:$C,Calculations!$L154,'NREL Scaling Data'!$D:$D,Calculations!$N154))/SUMIFS('NREL Scaling Data'!$F:$F,'NREL Scaling Data'!$B:$B,UPPER(About!$B$1),'NREL Scaling Data'!$E:$E,Calculations!$M154,'NREL Scaling Data'!$A:$A,AI$3,'NREL Scaling Data'!$C:$C,Calculations!$L154,'NREL Scaling Data'!$D:$D,Calculations!$N154) + 1) * AI154,0)</f>
        <v>0</v>
      </c>
      <c r="AK154" s="45">
        <f>IFERROR(((SUMIFS('NREL Scaling Data'!$F:$F,'NREL Scaling Data'!$B:$B,UPPER(About!$B$1),'NREL Scaling Data'!$E:$E,Calculations!$M154,'NREL Scaling Data'!$A:$A,AK$3,'NREL Scaling Data'!$C:$C,Calculations!$L154,'NREL Scaling Data'!$D:$D,Calculations!$N154)-SUMIFS('NREL Scaling Data'!$F:$F,'NREL Scaling Data'!$B:$B,UPPER(About!$B$1),'NREL Scaling Data'!$E:$E,Calculations!$M154,'NREL Scaling Data'!$A:$A,AJ$3,'NREL Scaling Data'!$C:$C,Calculations!$L154,'NREL Scaling Data'!$D:$D,Calculations!$N154))/SUMIFS('NREL Scaling Data'!$F:$F,'NREL Scaling Data'!$B:$B,UPPER(About!$B$1),'NREL Scaling Data'!$E:$E,Calculations!$M154,'NREL Scaling Data'!$A:$A,AJ$3,'NREL Scaling Data'!$C:$C,Calculations!$L154,'NREL Scaling Data'!$D:$D,Calculations!$N154) + 1) * AJ154,0)</f>
        <v>0</v>
      </c>
      <c r="AL154" s="45">
        <f>IFERROR(((SUMIFS('NREL Scaling Data'!$F:$F,'NREL Scaling Data'!$B:$B,UPPER(About!$B$1),'NREL Scaling Data'!$E:$E,Calculations!$M154,'NREL Scaling Data'!$A:$A,AL$3,'NREL Scaling Data'!$C:$C,Calculations!$L154,'NREL Scaling Data'!$D:$D,Calculations!$N154)-SUMIFS('NREL Scaling Data'!$F:$F,'NREL Scaling Data'!$B:$B,UPPER(About!$B$1),'NREL Scaling Data'!$E:$E,Calculations!$M154,'NREL Scaling Data'!$A:$A,AK$3,'NREL Scaling Data'!$C:$C,Calculations!$L154,'NREL Scaling Data'!$D:$D,Calculations!$N154))/SUMIFS('NREL Scaling Data'!$F:$F,'NREL Scaling Data'!$B:$B,UPPER(About!$B$1),'NREL Scaling Data'!$E:$E,Calculations!$M154,'NREL Scaling Data'!$A:$A,AK$3,'NREL Scaling Data'!$C:$C,Calculations!$L154,'NREL Scaling Data'!$D:$D,Calculations!$N154) + 1) * AK154,0)</f>
        <v>0</v>
      </c>
      <c r="AM154" s="45">
        <f>IFERROR(((SUMIFS('NREL Scaling Data'!$F:$F,'NREL Scaling Data'!$B:$B,UPPER(About!$B$1),'NREL Scaling Data'!$E:$E,Calculations!$M154,'NREL Scaling Data'!$A:$A,AM$3,'NREL Scaling Data'!$C:$C,Calculations!$L154,'NREL Scaling Data'!$D:$D,Calculations!$N154)-SUMIFS('NREL Scaling Data'!$F:$F,'NREL Scaling Data'!$B:$B,UPPER(About!$B$1),'NREL Scaling Data'!$E:$E,Calculations!$M154,'NREL Scaling Data'!$A:$A,AL$3,'NREL Scaling Data'!$C:$C,Calculations!$L154,'NREL Scaling Data'!$D:$D,Calculations!$N154))/SUMIFS('NREL Scaling Data'!$F:$F,'NREL Scaling Data'!$B:$B,UPPER(About!$B$1),'NREL Scaling Data'!$E:$E,Calculations!$M154,'NREL Scaling Data'!$A:$A,AL$3,'NREL Scaling Data'!$C:$C,Calculations!$L154,'NREL Scaling Data'!$D:$D,Calculations!$N154) + 1) * AL154,0)</f>
        <v>0</v>
      </c>
      <c r="AN154" s="45">
        <f>IFERROR(((SUMIFS('NREL Scaling Data'!$F:$F,'NREL Scaling Data'!$B:$B,UPPER(About!$B$1),'NREL Scaling Data'!$E:$E,Calculations!$M154,'NREL Scaling Data'!$A:$A,AN$3,'NREL Scaling Data'!$C:$C,Calculations!$L154,'NREL Scaling Data'!$D:$D,Calculations!$N154)-SUMIFS('NREL Scaling Data'!$F:$F,'NREL Scaling Data'!$B:$B,UPPER(About!$B$1),'NREL Scaling Data'!$E:$E,Calculations!$M154,'NREL Scaling Data'!$A:$A,AM$3,'NREL Scaling Data'!$C:$C,Calculations!$L154,'NREL Scaling Data'!$D:$D,Calculations!$N154))/SUMIFS('NREL Scaling Data'!$F:$F,'NREL Scaling Data'!$B:$B,UPPER(About!$B$1),'NREL Scaling Data'!$E:$E,Calculations!$M154,'NREL Scaling Data'!$A:$A,AM$3,'NREL Scaling Data'!$C:$C,Calculations!$L154,'NREL Scaling Data'!$D:$D,Calculations!$N154) + 1) * AM154,0)</f>
        <v>0</v>
      </c>
      <c r="AO154" s="45">
        <f>IFERROR(((SUMIFS('NREL Scaling Data'!$F:$F,'NREL Scaling Data'!$B:$B,UPPER(About!$B$1),'NREL Scaling Data'!$E:$E,Calculations!$M154,'NREL Scaling Data'!$A:$A,AO$3,'NREL Scaling Data'!$C:$C,Calculations!$L154,'NREL Scaling Data'!$D:$D,Calculations!$N154)-SUMIFS('NREL Scaling Data'!$F:$F,'NREL Scaling Data'!$B:$B,UPPER(About!$B$1),'NREL Scaling Data'!$E:$E,Calculations!$M154,'NREL Scaling Data'!$A:$A,AN$3,'NREL Scaling Data'!$C:$C,Calculations!$L154,'NREL Scaling Data'!$D:$D,Calculations!$N154))/SUMIFS('NREL Scaling Data'!$F:$F,'NREL Scaling Data'!$B:$B,UPPER(About!$B$1),'NREL Scaling Data'!$E:$E,Calculations!$M154,'NREL Scaling Data'!$A:$A,AN$3,'NREL Scaling Data'!$C:$C,Calculations!$L154,'NREL Scaling Data'!$D:$D,Calculations!$N154) + 1) * AN154,0)</f>
        <v>0</v>
      </c>
      <c r="AP154" s="45">
        <f>IFERROR(((SUMIFS('NREL Scaling Data'!$F:$F,'NREL Scaling Data'!$B:$B,UPPER(About!$B$1),'NREL Scaling Data'!$E:$E,Calculations!$M154,'NREL Scaling Data'!$A:$A,AP$3,'NREL Scaling Data'!$C:$C,Calculations!$L154,'NREL Scaling Data'!$D:$D,Calculations!$N154)-SUMIFS('NREL Scaling Data'!$F:$F,'NREL Scaling Data'!$B:$B,UPPER(About!$B$1),'NREL Scaling Data'!$E:$E,Calculations!$M154,'NREL Scaling Data'!$A:$A,AO$3,'NREL Scaling Data'!$C:$C,Calculations!$L154,'NREL Scaling Data'!$D:$D,Calculations!$N154))/SUMIFS('NREL Scaling Data'!$F:$F,'NREL Scaling Data'!$B:$B,UPPER(About!$B$1),'NREL Scaling Data'!$E:$E,Calculations!$M154,'NREL Scaling Data'!$A:$A,AO$3,'NREL Scaling Data'!$C:$C,Calculations!$L154,'NREL Scaling Data'!$D:$D,Calculations!$N154) + 1) * AO154,0)</f>
        <v>0</v>
      </c>
      <c r="AQ154" s="45">
        <f>IFERROR(((SUMIFS('NREL Scaling Data'!$F:$F,'NREL Scaling Data'!$B:$B,UPPER(About!$B$1),'NREL Scaling Data'!$E:$E,Calculations!$M154,'NREL Scaling Data'!$A:$A,AQ$3,'NREL Scaling Data'!$C:$C,Calculations!$L154,'NREL Scaling Data'!$D:$D,Calculations!$N154)-SUMIFS('NREL Scaling Data'!$F:$F,'NREL Scaling Data'!$B:$B,UPPER(About!$B$1),'NREL Scaling Data'!$E:$E,Calculations!$M154,'NREL Scaling Data'!$A:$A,AP$3,'NREL Scaling Data'!$C:$C,Calculations!$L154,'NREL Scaling Data'!$D:$D,Calculations!$N154))/SUMIFS('NREL Scaling Data'!$F:$F,'NREL Scaling Data'!$B:$B,UPPER(About!$B$1),'NREL Scaling Data'!$E:$E,Calculations!$M154,'NREL Scaling Data'!$A:$A,AP$3,'NREL Scaling Data'!$C:$C,Calculations!$L154,'NREL Scaling Data'!$D:$D,Calculations!$N154) + 1) * AP154,0)</f>
        <v>0</v>
      </c>
      <c r="AR154" s="45">
        <f>IFERROR(((SUMIFS('NREL Scaling Data'!$F:$F,'NREL Scaling Data'!$B:$B,UPPER(About!$B$1),'NREL Scaling Data'!$E:$E,Calculations!$M154,'NREL Scaling Data'!$A:$A,AR$3,'NREL Scaling Data'!$C:$C,Calculations!$L154,'NREL Scaling Data'!$D:$D,Calculations!$N154)-SUMIFS('NREL Scaling Data'!$F:$F,'NREL Scaling Data'!$B:$B,UPPER(About!$B$1),'NREL Scaling Data'!$E:$E,Calculations!$M154,'NREL Scaling Data'!$A:$A,AQ$3,'NREL Scaling Data'!$C:$C,Calculations!$L154,'NREL Scaling Data'!$D:$D,Calculations!$N154))/SUMIFS('NREL Scaling Data'!$F:$F,'NREL Scaling Data'!$B:$B,UPPER(About!$B$1),'NREL Scaling Data'!$E:$E,Calculations!$M154,'NREL Scaling Data'!$A:$A,AQ$3,'NREL Scaling Data'!$C:$C,Calculations!$L154,'NREL Scaling Data'!$D:$D,Calculations!$N154) + 1) * AQ154,0)</f>
        <v>0</v>
      </c>
      <c r="AS154" s="45">
        <f>IFERROR(((SUMIFS('NREL Scaling Data'!$F:$F,'NREL Scaling Data'!$B:$B,UPPER(About!$B$1),'NREL Scaling Data'!$E:$E,Calculations!$M154,'NREL Scaling Data'!$A:$A,AS$3,'NREL Scaling Data'!$C:$C,Calculations!$L154,'NREL Scaling Data'!$D:$D,Calculations!$N154)-SUMIFS('NREL Scaling Data'!$F:$F,'NREL Scaling Data'!$B:$B,UPPER(About!$B$1),'NREL Scaling Data'!$E:$E,Calculations!$M154,'NREL Scaling Data'!$A:$A,AR$3,'NREL Scaling Data'!$C:$C,Calculations!$L154,'NREL Scaling Data'!$D:$D,Calculations!$N154))/SUMIFS('NREL Scaling Data'!$F:$F,'NREL Scaling Data'!$B:$B,UPPER(About!$B$1),'NREL Scaling Data'!$E:$E,Calculations!$M154,'NREL Scaling Data'!$A:$A,AR$3,'NREL Scaling Data'!$C:$C,Calculations!$L154,'NREL Scaling Data'!$D:$D,Calculations!$N154) + 1) * AR154,0)</f>
        <v>0</v>
      </c>
      <c r="AT154" s="45">
        <f>IFERROR(((SUMIFS('NREL Scaling Data'!$F:$F,'NREL Scaling Data'!$B:$B,UPPER(About!$B$1),'NREL Scaling Data'!$E:$E,Calculations!$M154,'NREL Scaling Data'!$A:$A,AT$3,'NREL Scaling Data'!$C:$C,Calculations!$L154,'NREL Scaling Data'!$D:$D,Calculations!$N154)-SUMIFS('NREL Scaling Data'!$F:$F,'NREL Scaling Data'!$B:$B,UPPER(About!$B$1),'NREL Scaling Data'!$E:$E,Calculations!$M154,'NREL Scaling Data'!$A:$A,AS$3,'NREL Scaling Data'!$C:$C,Calculations!$L154,'NREL Scaling Data'!$D:$D,Calculations!$N154))/SUMIFS('NREL Scaling Data'!$F:$F,'NREL Scaling Data'!$B:$B,UPPER(About!$B$1),'NREL Scaling Data'!$E:$E,Calculations!$M154,'NREL Scaling Data'!$A:$A,AS$3,'NREL Scaling Data'!$C:$C,Calculations!$L154,'NREL Scaling Data'!$D:$D,Calculations!$N154) + 1) * AS154,0)</f>
        <v>0</v>
      </c>
    </row>
    <row r="155" spans="7:46">
      <c r="I155" s="12" t="s">
        <v>1086</v>
      </c>
      <c r="J155" s="209">
        <f>IFERROR(SUMIFS('NREL Scaling Data'!F:F,'NREL Scaling Data'!B:B,UPPER(About!$B$1),'NREL Scaling Data'!E:E,Calculations!M155,'NREL Scaling Data'!A:A, 2021,'NREL Scaling Data'!C:C,Calculations!L155,'NREL Scaling Data'!D:D,Calculations!N155) / SUMIFS('NREL Scaling Data'!F:F,'NREL Scaling Data'!B:B,UPPER(About!$B$1),'NREL Scaling Data'!A:A, 2021,'NREL Scaling Data'!C:C,Calculations!L155,'NREL Scaling Data'!D:D,Calculations!N155),0)</f>
        <v>0</v>
      </c>
      <c r="K155" s="12">
        <v>1</v>
      </c>
      <c r="L155" s="12" t="s">
        <v>1013</v>
      </c>
      <c r="M155" s="12" t="s">
        <v>1018</v>
      </c>
      <c r="N155" s="1" t="s">
        <v>975</v>
      </c>
      <c r="O155" s="7">
        <f t="shared" si="31"/>
        <v>0</v>
      </c>
      <c r="P155" s="7">
        <f t="shared" si="32"/>
        <v>0</v>
      </c>
      <c r="Q155" s="45">
        <f>SUMIFS('SEDS 2021'!$F$23:$F$40,'SEDS 2021'!E$23:E$40,Calculations!L155,'SEDS 2021'!D$23:D$40,Calculations!N155)*J155*K155</f>
        <v>0</v>
      </c>
      <c r="R155" s="45">
        <f>IFERROR(((SUMIFS('NREL Scaling Data'!$F:$F,'NREL Scaling Data'!$B:$B,UPPER(About!$B$1),'NREL Scaling Data'!$E:$E,Calculations!$M155,'NREL Scaling Data'!$A:$A,R$3,'NREL Scaling Data'!$C:$C,Calculations!$L155,'NREL Scaling Data'!$D:$D,Calculations!$N155)-SUMIFS('NREL Scaling Data'!$F:$F,'NREL Scaling Data'!$B:$B,UPPER(About!$B$1),'NREL Scaling Data'!$E:$E,Calculations!$M155,'NREL Scaling Data'!$A:$A,Q$3,'NREL Scaling Data'!$C:$C,Calculations!$L155,'NREL Scaling Data'!$D:$D,Calculations!$N155))/SUMIFS('NREL Scaling Data'!$F:$F,'NREL Scaling Data'!$B:$B,UPPER(About!$B$1),'NREL Scaling Data'!$E:$E,Calculations!$M155,'NREL Scaling Data'!$A:$A,Q$3,'NREL Scaling Data'!$C:$C,Calculations!$L155,'NREL Scaling Data'!$D:$D,Calculations!$N155) + 1) * Q155,0)</f>
        <v>0</v>
      </c>
      <c r="S155" s="45">
        <f>IFERROR(((SUMIFS('NREL Scaling Data'!$F:$F,'NREL Scaling Data'!$B:$B,UPPER(About!$B$1),'NREL Scaling Data'!$E:$E,Calculations!$M155,'NREL Scaling Data'!$A:$A,S$3,'NREL Scaling Data'!$C:$C,Calculations!$L155,'NREL Scaling Data'!$D:$D,Calculations!$N155)-SUMIFS('NREL Scaling Data'!$F:$F,'NREL Scaling Data'!$B:$B,UPPER(About!$B$1),'NREL Scaling Data'!$E:$E,Calculations!$M155,'NREL Scaling Data'!$A:$A,R$3,'NREL Scaling Data'!$C:$C,Calculations!$L155,'NREL Scaling Data'!$D:$D,Calculations!$N155))/SUMIFS('NREL Scaling Data'!$F:$F,'NREL Scaling Data'!$B:$B,UPPER(About!$B$1),'NREL Scaling Data'!$E:$E,Calculations!$M155,'NREL Scaling Data'!$A:$A,R$3,'NREL Scaling Data'!$C:$C,Calculations!$L155,'NREL Scaling Data'!$D:$D,Calculations!$N155) + 1) * R155,0)</f>
        <v>0</v>
      </c>
      <c r="T155" s="45">
        <f>IFERROR(((SUMIFS('NREL Scaling Data'!$F:$F,'NREL Scaling Data'!$B:$B,UPPER(About!$B$1),'NREL Scaling Data'!$E:$E,Calculations!$M155,'NREL Scaling Data'!$A:$A,T$3,'NREL Scaling Data'!$C:$C,Calculations!$L155,'NREL Scaling Data'!$D:$D,Calculations!$N155)-SUMIFS('NREL Scaling Data'!$F:$F,'NREL Scaling Data'!$B:$B,UPPER(About!$B$1),'NREL Scaling Data'!$E:$E,Calculations!$M155,'NREL Scaling Data'!$A:$A,S$3,'NREL Scaling Data'!$C:$C,Calculations!$L155,'NREL Scaling Data'!$D:$D,Calculations!$N155))/SUMIFS('NREL Scaling Data'!$F:$F,'NREL Scaling Data'!$B:$B,UPPER(About!$B$1),'NREL Scaling Data'!$E:$E,Calculations!$M155,'NREL Scaling Data'!$A:$A,S$3,'NREL Scaling Data'!$C:$C,Calculations!$L155,'NREL Scaling Data'!$D:$D,Calculations!$N155) + 1) * S155,0)</f>
        <v>0</v>
      </c>
      <c r="U155" s="45">
        <f>IFERROR(((SUMIFS('NREL Scaling Data'!$F:$F,'NREL Scaling Data'!$B:$B,UPPER(About!$B$1),'NREL Scaling Data'!$E:$E,Calculations!$M155,'NREL Scaling Data'!$A:$A,U$3,'NREL Scaling Data'!$C:$C,Calculations!$L155,'NREL Scaling Data'!$D:$D,Calculations!$N155)-SUMIFS('NREL Scaling Data'!$F:$F,'NREL Scaling Data'!$B:$B,UPPER(About!$B$1),'NREL Scaling Data'!$E:$E,Calculations!$M155,'NREL Scaling Data'!$A:$A,T$3,'NREL Scaling Data'!$C:$C,Calculations!$L155,'NREL Scaling Data'!$D:$D,Calculations!$N155))/SUMIFS('NREL Scaling Data'!$F:$F,'NREL Scaling Data'!$B:$B,UPPER(About!$B$1),'NREL Scaling Data'!$E:$E,Calculations!$M155,'NREL Scaling Data'!$A:$A,T$3,'NREL Scaling Data'!$C:$C,Calculations!$L155,'NREL Scaling Data'!$D:$D,Calculations!$N155) + 1) * T155,0)</f>
        <v>0</v>
      </c>
      <c r="V155" s="45">
        <f>IFERROR(((SUMIFS('NREL Scaling Data'!$F:$F,'NREL Scaling Data'!$B:$B,UPPER(About!$B$1),'NREL Scaling Data'!$E:$E,Calculations!$M155,'NREL Scaling Data'!$A:$A,V$3,'NREL Scaling Data'!$C:$C,Calculations!$L155,'NREL Scaling Data'!$D:$D,Calculations!$N155)-SUMIFS('NREL Scaling Data'!$F:$F,'NREL Scaling Data'!$B:$B,UPPER(About!$B$1),'NREL Scaling Data'!$E:$E,Calculations!$M155,'NREL Scaling Data'!$A:$A,U$3,'NREL Scaling Data'!$C:$C,Calculations!$L155,'NREL Scaling Data'!$D:$D,Calculations!$N155))/SUMIFS('NREL Scaling Data'!$F:$F,'NREL Scaling Data'!$B:$B,UPPER(About!$B$1),'NREL Scaling Data'!$E:$E,Calculations!$M155,'NREL Scaling Data'!$A:$A,U$3,'NREL Scaling Data'!$C:$C,Calculations!$L155,'NREL Scaling Data'!$D:$D,Calculations!$N155) + 1) * U155,0)</f>
        <v>0</v>
      </c>
      <c r="W155" s="45">
        <f>IFERROR(((SUMIFS('NREL Scaling Data'!$F:$F,'NREL Scaling Data'!$B:$B,UPPER(About!$B$1),'NREL Scaling Data'!$E:$E,Calculations!$M155,'NREL Scaling Data'!$A:$A,W$3,'NREL Scaling Data'!$C:$C,Calculations!$L155,'NREL Scaling Data'!$D:$D,Calculations!$N155)-SUMIFS('NREL Scaling Data'!$F:$F,'NREL Scaling Data'!$B:$B,UPPER(About!$B$1),'NREL Scaling Data'!$E:$E,Calculations!$M155,'NREL Scaling Data'!$A:$A,V$3,'NREL Scaling Data'!$C:$C,Calculations!$L155,'NREL Scaling Data'!$D:$D,Calculations!$N155))/SUMIFS('NREL Scaling Data'!$F:$F,'NREL Scaling Data'!$B:$B,UPPER(About!$B$1),'NREL Scaling Data'!$E:$E,Calculations!$M155,'NREL Scaling Data'!$A:$A,V$3,'NREL Scaling Data'!$C:$C,Calculations!$L155,'NREL Scaling Data'!$D:$D,Calculations!$N155) + 1) * V155,0)</f>
        <v>0</v>
      </c>
      <c r="X155" s="45">
        <f>IFERROR(((SUMIFS('NREL Scaling Data'!$F:$F,'NREL Scaling Data'!$B:$B,UPPER(About!$B$1),'NREL Scaling Data'!$E:$E,Calculations!$M155,'NREL Scaling Data'!$A:$A,X$3,'NREL Scaling Data'!$C:$C,Calculations!$L155,'NREL Scaling Data'!$D:$D,Calculations!$N155)-SUMIFS('NREL Scaling Data'!$F:$F,'NREL Scaling Data'!$B:$B,UPPER(About!$B$1),'NREL Scaling Data'!$E:$E,Calculations!$M155,'NREL Scaling Data'!$A:$A,W$3,'NREL Scaling Data'!$C:$C,Calculations!$L155,'NREL Scaling Data'!$D:$D,Calculations!$N155))/SUMIFS('NREL Scaling Data'!$F:$F,'NREL Scaling Data'!$B:$B,UPPER(About!$B$1),'NREL Scaling Data'!$E:$E,Calculations!$M155,'NREL Scaling Data'!$A:$A,W$3,'NREL Scaling Data'!$C:$C,Calculations!$L155,'NREL Scaling Data'!$D:$D,Calculations!$N155) + 1) * W155,0)</f>
        <v>0</v>
      </c>
      <c r="Y155" s="45">
        <f>IFERROR(((SUMIFS('NREL Scaling Data'!$F:$F,'NREL Scaling Data'!$B:$B,UPPER(About!$B$1),'NREL Scaling Data'!$E:$E,Calculations!$M155,'NREL Scaling Data'!$A:$A,Y$3,'NREL Scaling Data'!$C:$C,Calculations!$L155,'NREL Scaling Data'!$D:$D,Calculations!$N155)-SUMIFS('NREL Scaling Data'!$F:$F,'NREL Scaling Data'!$B:$B,UPPER(About!$B$1),'NREL Scaling Data'!$E:$E,Calculations!$M155,'NREL Scaling Data'!$A:$A,X$3,'NREL Scaling Data'!$C:$C,Calculations!$L155,'NREL Scaling Data'!$D:$D,Calculations!$N155))/SUMIFS('NREL Scaling Data'!$F:$F,'NREL Scaling Data'!$B:$B,UPPER(About!$B$1),'NREL Scaling Data'!$E:$E,Calculations!$M155,'NREL Scaling Data'!$A:$A,X$3,'NREL Scaling Data'!$C:$C,Calculations!$L155,'NREL Scaling Data'!$D:$D,Calculations!$N155) + 1) * X155,0)</f>
        <v>0</v>
      </c>
      <c r="Z155" s="45">
        <f>IFERROR(((SUMIFS('NREL Scaling Data'!$F:$F,'NREL Scaling Data'!$B:$B,UPPER(About!$B$1),'NREL Scaling Data'!$E:$E,Calculations!$M155,'NREL Scaling Data'!$A:$A,Z$3,'NREL Scaling Data'!$C:$C,Calculations!$L155,'NREL Scaling Data'!$D:$D,Calculations!$N155)-SUMIFS('NREL Scaling Data'!$F:$F,'NREL Scaling Data'!$B:$B,UPPER(About!$B$1),'NREL Scaling Data'!$E:$E,Calculations!$M155,'NREL Scaling Data'!$A:$A,Y$3,'NREL Scaling Data'!$C:$C,Calculations!$L155,'NREL Scaling Data'!$D:$D,Calculations!$N155))/SUMIFS('NREL Scaling Data'!$F:$F,'NREL Scaling Data'!$B:$B,UPPER(About!$B$1),'NREL Scaling Data'!$E:$E,Calculations!$M155,'NREL Scaling Data'!$A:$A,Y$3,'NREL Scaling Data'!$C:$C,Calculations!$L155,'NREL Scaling Data'!$D:$D,Calculations!$N155) + 1) * Y155,0)</f>
        <v>0</v>
      </c>
      <c r="AA155" s="45">
        <f>IFERROR(((SUMIFS('NREL Scaling Data'!$F:$F,'NREL Scaling Data'!$B:$B,UPPER(About!$B$1),'NREL Scaling Data'!$E:$E,Calculations!$M155,'NREL Scaling Data'!$A:$A,AA$3,'NREL Scaling Data'!$C:$C,Calculations!$L155,'NREL Scaling Data'!$D:$D,Calculations!$N155)-SUMIFS('NREL Scaling Data'!$F:$F,'NREL Scaling Data'!$B:$B,UPPER(About!$B$1),'NREL Scaling Data'!$E:$E,Calculations!$M155,'NREL Scaling Data'!$A:$A,Z$3,'NREL Scaling Data'!$C:$C,Calculations!$L155,'NREL Scaling Data'!$D:$D,Calculations!$N155))/SUMIFS('NREL Scaling Data'!$F:$F,'NREL Scaling Data'!$B:$B,UPPER(About!$B$1),'NREL Scaling Data'!$E:$E,Calculations!$M155,'NREL Scaling Data'!$A:$A,Z$3,'NREL Scaling Data'!$C:$C,Calculations!$L155,'NREL Scaling Data'!$D:$D,Calculations!$N155) + 1) * Z155,0)</f>
        <v>0</v>
      </c>
      <c r="AB155" s="45">
        <f>IFERROR(((SUMIFS('NREL Scaling Data'!$F:$F,'NREL Scaling Data'!$B:$B,UPPER(About!$B$1),'NREL Scaling Data'!$E:$E,Calculations!$M155,'NREL Scaling Data'!$A:$A,AB$3,'NREL Scaling Data'!$C:$C,Calculations!$L155,'NREL Scaling Data'!$D:$D,Calculations!$N155)-SUMIFS('NREL Scaling Data'!$F:$F,'NREL Scaling Data'!$B:$B,UPPER(About!$B$1),'NREL Scaling Data'!$E:$E,Calculations!$M155,'NREL Scaling Data'!$A:$A,AA$3,'NREL Scaling Data'!$C:$C,Calculations!$L155,'NREL Scaling Data'!$D:$D,Calculations!$N155))/SUMIFS('NREL Scaling Data'!$F:$F,'NREL Scaling Data'!$B:$B,UPPER(About!$B$1),'NREL Scaling Data'!$E:$E,Calculations!$M155,'NREL Scaling Data'!$A:$A,AA$3,'NREL Scaling Data'!$C:$C,Calculations!$L155,'NREL Scaling Data'!$D:$D,Calculations!$N155) + 1) * AA155,0)</f>
        <v>0</v>
      </c>
      <c r="AC155" s="45">
        <f>IFERROR(((SUMIFS('NREL Scaling Data'!$F:$F,'NREL Scaling Data'!$B:$B,UPPER(About!$B$1),'NREL Scaling Data'!$E:$E,Calculations!$M155,'NREL Scaling Data'!$A:$A,AC$3,'NREL Scaling Data'!$C:$C,Calculations!$L155,'NREL Scaling Data'!$D:$D,Calculations!$N155)-SUMIFS('NREL Scaling Data'!$F:$F,'NREL Scaling Data'!$B:$B,UPPER(About!$B$1),'NREL Scaling Data'!$E:$E,Calculations!$M155,'NREL Scaling Data'!$A:$A,AB$3,'NREL Scaling Data'!$C:$C,Calculations!$L155,'NREL Scaling Data'!$D:$D,Calculations!$N155))/SUMIFS('NREL Scaling Data'!$F:$F,'NREL Scaling Data'!$B:$B,UPPER(About!$B$1),'NREL Scaling Data'!$E:$E,Calculations!$M155,'NREL Scaling Data'!$A:$A,AB$3,'NREL Scaling Data'!$C:$C,Calculations!$L155,'NREL Scaling Data'!$D:$D,Calculations!$N155) + 1) * AB155,0)</f>
        <v>0</v>
      </c>
      <c r="AD155" s="45">
        <f>IFERROR(((SUMIFS('NREL Scaling Data'!$F:$F,'NREL Scaling Data'!$B:$B,UPPER(About!$B$1),'NREL Scaling Data'!$E:$E,Calculations!$M155,'NREL Scaling Data'!$A:$A,AD$3,'NREL Scaling Data'!$C:$C,Calculations!$L155,'NREL Scaling Data'!$D:$D,Calculations!$N155)-SUMIFS('NREL Scaling Data'!$F:$F,'NREL Scaling Data'!$B:$B,UPPER(About!$B$1),'NREL Scaling Data'!$E:$E,Calculations!$M155,'NREL Scaling Data'!$A:$A,AC$3,'NREL Scaling Data'!$C:$C,Calculations!$L155,'NREL Scaling Data'!$D:$D,Calculations!$N155))/SUMIFS('NREL Scaling Data'!$F:$F,'NREL Scaling Data'!$B:$B,UPPER(About!$B$1),'NREL Scaling Data'!$E:$E,Calculations!$M155,'NREL Scaling Data'!$A:$A,AC$3,'NREL Scaling Data'!$C:$C,Calculations!$L155,'NREL Scaling Data'!$D:$D,Calculations!$N155) + 1) * AC155,0)</f>
        <v>0</v>
      </c>
      <c r="AE155" s="45">
        <f>IFERROR(((SUMIFS('NREL Scaling Data'!$F:$F,'NREL Scaling Data'!$B:$B,UPPER(About!$B$1),'NREL Scaling Data'!$E:$E,Calculations!$M155,'NREL Scaling Data'!$A:$A,AE$3,'NREL Scaling Data'!$C:$C,Calculations!$L155,'NREL Scaling Data'!$D:$D,Calculations!$N155)-SUMIFS('NREL Scaling Data'!$F:$F,'NREL Scaling Data'!$B:$B,UPPER(About!$B$1),'NREL Scaling Data'!$E:$E,Calculations!$M155,'NREL Scaling Data'!$A:$A,AD$3,'NREL Scaling Data'!$C:$C,Calculations!$L155,'NREL Scaling Data'!$D:$D,Calculations!$N155))/SUMIFS('NREL Scaling Data'!$F:$F,'NREL Scaling Data'!$B:$B,UPPER(About!$B$1),'NREL Scaling Data'!$E:$E,Calculations!$M155,'NREL Scaling Data'!$A:$A,AD$3,'NREL Scaling Data'!$C:$C,Calculations!$L155,'NREL Scaling Data'!$D:$D,Calculations!$N155) + 1) * AD155,0)</f>
        <v>0</v>
      </c>
      <c r="AF155" s="45">
        <f>IFERROR(((SUMIFS('NREL Scaling Data'!$F:$F,'NREL Scaling Data'!$B:$B,UPPER(About!$B$1),'NREL Scaling Data'!$E:$E,Calculations!$M155,'NREL Scaling Data'!$A:$A,AF$3,'NREL Scaling Data'!$C:$C,Calculations!$L155,'NREL Scaling Data'!$D:$D,Calculations!$N155)-SUMIFS('NREL Scaling Data'!$F:$F,'NREL Scaling Data'!$B:$B,UPPER(About!$B$1),'NREL Scaling Data'!$E:$E,Calculations!$M155,'NREL Scaling Data'!$A:$A,AE$3,'NREL Scaling Data'!$C:$C,Calculations!$L155,'NREL Scaling Data'!$D:$D,Calculations!$N155))/SUMIFS('NREL Scaling Data'!$F:$F,'NREL Scaling Data'!$B:$B,UPPER(About!$B$1),'NREL Scaling Data'!$E:$E,Calculations!$M155,'NREL Scaling Data'!$A:$A,AE$3,'NREL Scaling Data'!$C:$C,Calculations!$L155,'NREL Scaling Data'!$D:$D,Calculations!$N155) + 1) * AE155,0)</f>
        <v>0</v>
      </c>
      <c r="AG155" s="45">
        <f>IFERROR(((SUMIFS('NREL Scaling Data'!$F:$F,'NREL Scaling Data'!$B:$B,UPPER(About!$B$1),'NREL Scaling Data'!$E:$E,Calculations!$M155,'NREL Scaling Data'!$A:$A,AG$3,'NREL Scaling Data'!$C:$C,Calculations!$L155,'NREL Scaling Data'!$D:$D,Calculations!$N155)-SUMIFS('NREL Scaling Data'!$F:$F,'NREL Scaling Data'!$B:$B,UPPER(About!$B$1),'NREL Scaling Data'!$E:$E,Calculations!$M155,'NREL Scaling Data'!$A:$A,AF$3,'NREL Scaling Data'!$C:$C,Calculations!$L155,'NREL Scaling Data'!$D:$D,Calculations!$N155))/SUMIFS('NREL Scaling Data'!$F:$F,'NREL Scaling Data'!$B:$B,UPPER(About!$B$1),'NREL Scaling Data'!$E:$E,Calculations!$M155,'NREL Scaling Data'!$A:$A,AF$3,'NREL Scaling Data'!$C:$C,Calculations!$L155,'NREL Scaling Data'!$D:$D,Calculations!$N155) + 1) * AF155,0)</f>
        <v>0</v>
      </c>
      <c r="AH155" s="45">
        <f>IFERROR(((SUMIFS('NREL Scaling Data'!$F:$F,'NREL Scaling Data'!$B:$B,UPPER(About!$B$1),'NREL Scaling Data'!$E:$E,Calculations!$M155,'NREL Scaling Data'!$A:$A,AH$3,'NREL Scaling Data'!$C:$C,Calculations!$L155,'NREL Scaling Data'!$D:$D,Calculations!$N155)-SUMIFS('NREL Scaling Data'!$F:$F,'NREL Scaling Data'!$B:$B,UPPER(About!$B$1),'NREL Scaling Data'!$E:$E,Calculations!$M155,'NREL Scaling Data'!$A:$A,AG$3,'NREL Scaling Data'!$C:$C,Calculations!$L155,'NREL Scaling Data'!$D:$D,Calculations!$N155))/SUMIFS('NREL Scaling Data'!$F:$F,'NREL Scaling Data'!$B:$B,UPPER(About!$B$1),'NREL Scaling Data'!$E:$E,Calculations!$M155,'NREL Scaling Data'!$A:$A,AG$3,'NREL Scaling Data'!$C:$C,Calculations!$L155,'NREL Scaling Data'!$D:$D,Calculations!$N155) + 1) * AG155,0)</f>
        <v>0</v>
      </c>
      <c r="AI155" s="45">
        <f>IFERROR(((SUMIFS('NREL Scaling Data'!$F:$F,'NREL Scaling Data'!$B:$B,UPPER(About!$B$1),'NREL Scaling Data'!$E:$E,Calculations!$M155,'NREL Scaling Data'!$A:$A,AI$3,'NREL Scaling Data'!$C:$C,Calculations!$L155,'NREL Scaling Data'!$D:$D,Calculations!$N155)-SUMIFS('NREL Scaling Data'!$F:$F,'NREL Scaling Data'!$B:$B,UPPER(About!$B$1),'NREL Scaling Data'!$E:$E,Calculations!$M155,'NREL Scaling Data'!$A:$A,AH$3,'NREL Scaling Data'!$C:$C,Calculations!$L155,'NREL Scaling Data'!$D:$D,Calculations!$N155))/SUMIFS('NREL Scaling Data'!$F:$F,'NREL Scaling Data'!$B:$B,UPPER(About!$B$1),'NREL Scaling Data'!$E:$E,Calculations!$M155,'NREL Scaling Data'!$A:$A,AH$3,'NREL Scaling Data'!$C:$C,Calculations!$L155,'NREL Scaling Data'!$D:$D,Calculations!$N155) + 1) * AH155,0)</f>
        <v>0</v>
      </c>
      <c r="AJ155" s="45">
        <f>IFERROR(((SUMIFS('NREL Scaling Data'!$F:$F,'NREL Scaling Data'!$B:$B,UPPER(About!$B$1),'NREL Scaling Data'!$E:$E,Calculations!$M155,'NREL Scaling Data'!$A:$A,AJ$3,'NREL Scaling Data'!$C:$C,Calculations!$L155,'NREL Scaling Data'!$D:$D,Calculations!$N155)-SUMIFS('NREL Scaling Data'!$F:$F,'NREL Scaling Data'!$B:$B,UPPER(About!$B$1),'NREL Scaling Data'!$E:$E,Calculations!$M155,'NREL Scaling Data'!$A:$A,AI$3,'NREL Scaling Data'!$C:$C,Calculations!$L155,'NREL Scaling Data'!$D:$D,Calculations!$N155))/SUMIFS('NREL Scaling Data'!$F:$F,'NREL Scaling Data'!$B:$B,UPPER(About!$B$1),'NREL Scaling Data'!$E:$E,Calculations!$M155,'NREL Scaling Data'!$A:$A,AI$3,'NREL Scaling Data'!$C:$C,Calculations!$L155,'NREL Scaling Data'!$D:$D,Calculations!$N155) + 1) * AI155,0)</f>
        <v>0</v>
      </c>
      <c r="AK155" s="45">
        <f>IFERROR(((SUMIFS('NREL Scaling Data'!$F:$F,'NREL Scaling Data'!$B:$B,UPPER(About!$B$1),'NREL Scaling Data'!$E:$E,Calculations!$M155,'NREL Scaling Data'!$A:$A,AK$3,'NREL Scaling Data'!$C:$C,Calculations!$L155,'NREL Scaling Data'!$D:$D,Calculations!$N155)-SUMIFS('NREL Scaling Data'!$F:$F,'NREL Scaling Data'!$B:$B,UPPER(About!$B$1),'NREL Scaling Data'!$E:$E,Calculations!$M155,'NREL Scaling Data'!$A:$A,AJ$3,'NREL Scaling Data'!$C:$C,Calculations!$L155,'NREL Scaling Data'!$D:$D,Calculations!$N155))/SUMIFS('NREL Scaling Data'!$F:$F,'NREL Scaling Data'!$B:$B,UPPER(About!$B$1),'NREL Scaling Data'!$E:$E,Calculations!$M155,'NREL Scaling Data'!$A:$A,AJ$3,'NREL Scaling Data'!$C:$C,Calculations!$L155,'NREL Scaling Data'!$D:$D,Calculations!$N155) + 1) * AJ155,0)</f>
        <v>0</v>
      </c>
      <c r="AL155" s="45">
        <f>IFERROR(((SUMIFS('NREL Scaling Data'!$F:$F,'NREL Scaling Data'!$B:$B,UPPER(About!$B$1),'NREL Scaling Data'!$E:$E,Calculations!$M155,'NREL Scaling Data'!$A:$A,AL$3,'NREL Scaling Data'!$C:$C,Calculations!$L155,'NREL Scaling Data'!$D:$D,Calculations!$N155)-SUMIFS('NREL Scaling Data'!$F:$F,'NREL Scaling Data'!$B:$B,UPPER(About!$B$1),'NREL Scaling Data'!$E:$E,Calculations!$M155,'NREL Scaling Data'!$A:$A,AK$3,'NREL Scaling Data'!$C:$C,Calculations!$L155,'NREL Scaling Data'!$D:$D,Calculations!$N155))/SUMIFS('NREL Scaling Data'!$F:$F,'NREL Scaling Data'!$B:$B,UPPER(About!$B$1),'NREL Scaling Data'!$E:$E,Calculations!$M155,'NREL Scaling Data'!$A:$A,AK$3,'NREL Scaling Data'!$C:$C,Calculations!$L155,'NREL Scaling Data'!$D:$D,Calculations!$N155) + 1) * AK155,0)</f>
        <v>0</v>
      </c>
      <c r="AM155" s="45">
        <f>IFERROR(((SUMIFS('NREL Scaling Data'!$F:$F,'NREL Scaling Data'!$B:$B,UPPER(About!$B$1),'NREL Scaling Data'!$E:$E,Calculations!$M155,'NREL Scaling Data'!$A:$A,AM$3,'NREL Scaling Data'!$C:$C,Calculations!$L155,'NREL Scaling Data'!$D:$D,Calculations!$N155)-SUMIFS('NREL Scaling Data'!$F:$F,'NREL Scaling Data'!$B:$B,UPPER(About!$B$1),'NREL Scaling Data'!$E:$E,Calculations!$M155,'NREL Scaling Data'!$A:$A,AL$3,'NREL Scaling Data'!$C:$C,Calculations!$L155,'NREL Scaling Data'!$D:$D,Calculations!$N155))/SUMIFS('NREL Scaling Data'!$F:$F,'NREL Scaling Data'!$B:$B,UPPER(About!$B$1),'NREL Scaling Data'!$E:$E,Calculations!$M155,'NREL Scaling Data'!$A:$A,AL$3,'NREL Scaling Data'!$C:$C,Calculations!$L155,'NREL Scaling Data'!$D:$D,Calculations!$N155) + 1) * AL155,0)</f>
        <v>0</v>
      </c>
      <c r="AN155" s="45">
        <f>IFERROR(((SUMIFS('NREL Scaling Data'!$F:$F,'NREL Scaling Data'!$B:$B,UPPER(About!$B$1),'NREL Scaling Data'!$E:$E,Calculations!$M155,'NREL Scaling Data'!$A:$A,AN$3,'NREL Scaling Data'!$C:$C,Calculations!$L155,'NREL Scaling Data'!$D:$D,Calculations!$N155)-SUMIFS('NREL Scaling Data'!$F:$F,'NREL Scaling Data'!$B:$B,UPPER(About!$B$1),'NREL Scaling Data'!$E:$E,Calculations!$M155,'NREL Scaling Data'!$A:$A,AM$3,'NREL Scaling Data'!$C:$C,Calculations!$L155,'NREL Scaling Data'!$D:$D,Calculations!$N155))/SUMIFS('NREL Scaling Data'!$F:$F,'NREL Scaling Data'!$B:$B,UPPER(About!$B$1),'NREL Scaling Data'!$E:$E,Calculations!$M155,'NREL Scaling Data'!$A:$A,AM$3,'NREL Scaling Data'!$C:$C,Calculations!$L155,'NREL Scaling Data'!$D:$D,Calculations!$N155) + 1) * AM155,0)</f>
        <v>0</v>
      </c>
      <c r="AO155" s="45">
        <f>IFERROR(((SUMIFS('NREL Scaling Data'!$F:$F,'NREL Scaling Data'!$B:$B,UPPER(About!$B$1),'NREL Scaling Data'!$E:$E,Calculations!$M155,'NREL Scaling Data'!$A:$A,AO$3,'NREL Scaling Data'!$C:$C,Calculations!$L155,'NREL Scaling Data'!$D:$D,Calculations!$N155)-SUMIFS('NREL Scaling Data'!$F:$F,'NREL Scaling Data'!$B:$B,UPPER(About!$B$1),'NREL Scaling Data'!$E:$E,Calculations!$M155,'NREL Scaling Data'!$A:$A,AN$3,'NREL Scaling Data'!$C:$C,Calculations!$L155,'NREL Scaling Data'!$D:$D,Calculations!$N155))/SUMIFS('NREL Scaling Data'!$F:$F,'NREL Scaling Data'!$B:$B,UPPER(About!$B$1),'NREL Scaling Data'!$E:$E,Calculations!$M155,'NREL Scaling Data'!$A:$A,AN$3,'NREL Scaling Data'!$C:$C,Calculations!$L155,'NREL Scaling Data'!$D:$D,Calculations!$N155) + 1) * AN155,0)</f>
        <v>0</v>
      </c>
      <c r="AP155" s="45">
        <f>IFERROR(((SUMIFS('NREL Scaling Data'!$F:$F,'NREL Scaling Data'!$B:$B,UPPER(About!$B$1),'NREL Scaling Data'!$E:$E,Calculations!$M155,'NREL Scaling Data'!$A:$A,AP$3,'NREL Scaling Data'!$C:$C,Calculations!$L155,'NREL Scaling Data'!$D:$D,Calculations!$N155)-SUMIFS('NREL Scaling Data'!$F:$F,'NREL Scaling Data'!$B:$B,UPPER(About!$B$1),'NREL Scaling Data'!$E:$E,Calculations!$M155,'NREL Scaling Data'!$A:$A,AO$3,'NREL Scaling Data'!$C:$C,Calculations!$L155,'NREL Scaling Data'!$D:$D,Calculations!$N155))/SUMIFS('NREL Scaling Data'!$F:$F,'NREL Scaling Data'!$B:$B,UPPER(About!$B$1),'NREL Scaling Data'!$E:$E,Calculations!$M155,'NREL Scaling Data'!$A:$A,AO$3,'NREL Scaling Data'!$C:$C,Calculations!$L155,'NREL Scaling Data'!$D:$D,Calculations!$N155) + 1) * AO155,0)</f>
        <v>0</v>
      </c>
      <c r="AQ155" s="45">
        <f>IFERROR(((SUMIFS('NREL Scaling Data'!$F:$F,'NREL Scaling Data'!$B:$B,UPPER(About!$B$1),'NREL Scaling Data'!$E:$E,Calculations!$M155,'NREL Scaling Data'!$A:$A,AQ$3,'NREL Scaling Data'!$C:$C,Calculations!$L155,'NREL Scaling Data'!$D:$D,Calculations!$N155)-SUMIFS('NREL Scaling Data'!$F:$F,'NREL Scaling Data'!$B:$B,UPPER(About!$B$1),'NREL Scaling Data'!$E:$E,Calculations!$M155,'NREL Scaling Data'!$A:$A,AP$3,'NREL Scaling Data'!$C:$C,Calculations!$L155,'NREL Scaling Data'!$D:$D,Calculations!$N155))/SUMIFS('NREL Scaling Data'!$F:$F,'NREL Scaling Data'!$B:$B,UPPER(About!$B$1),'NREL Scaling Data'!$E:$E,Calculations!$M155,'NREL Scaling Data'!$A:$A,AP$3,'NREL Scaling Data'!$C:$C,Calculations!$L155,'NREL Scaling Data'!$D:$D,Calculations!$N155) + 1) * AP155,0)</f>
        <v>0</v>
      </c>
      <c r="AR155" s="45">
        <f>IFERROR(((SUMIFS('NREL Scaling Data'!$F:$F,'NREL Scaling Data'!$B:$B,UPPER(About!$B$1),'NREL Scaling Data'!$E:$E,Calculations!$M155,'NREL Scaling Data'!$A:$A,AR$3,'NREL Scaling Data'!$C:$C,Calculations!$L155,'NREL Scaling Data'!$D:$D,Calculations!$N155)-SUMIFS('NREL Scaling Data'!$F:$F,'NREL Scaling Data'!$B:$B,UPPER(About!$B$1),'NREL Scaling Data'!$E:$E,Calculations!$M155,'NREL Scaling Data'!$A:$A,AQ$3,'NREL Scaling Data'!$C:$C,Calculations!$L155,'NREL Scaling Data'!$D:$D,Calculations!$N155))/SUMIFS('NREL Scaling Data'!$F:$F,'NREL Scaling Data'!$B:$B,UPPER(About!$B$1),'NREL Scaling Data'!$E:$E,Calculations!$M155,'NREL Scaling Data'!$A:$A,AQ$3,'NREL Scaling Data'!$C:$C,Calculations!$L155,'NREL Scaling Data'!$D:$D,Calculations!$N155) + 1) * AQ155,0)</f>
        <v>0</v>
      </c>
      <c r="AS155" s="45">
        <f>IFERROR(((SUMIFS('NREL Scaling Data'!$F:$F,'NREL Scaling Data'!$B:$B,UPPER(About!$B$1),'NREL Scaling Data'!$E:$E,Calculations!$M155,'NREL Scaling Data'!$A:$A,AS$3,'NREL Scaling Data'!$C:$C,Calculations!$L155,'NREL Scaling Data'!$D:$D,Calculations!$N155)-SUMIFS('NREL Scaling Data'!$F:$F,'NREL Scaling Data'!$B:$B,UPPER(About!$B$1),'NREL Scaling Data'!$E:$E,Calculations!$M155,'NREL Scaling Data'!$A:$A,AR$3,'NREL Scaling Data'!$C:$C,Calculations!$L155,'NREL Scaling Data'!$D:$D,Calculations!$N155))/SUMIFS('NREL Scaling Data'!$F:$F,'NREL Scaling Data'!$B:$B,UPPER(About!$B$1),'NREL Scaling Data'!$E:$E,Calculations!$M155,'NREL Scaling Data'!$A:$A,AR$3,'NREL Scaling Data'!$C:$C,Calculations!$L155,'NREL Scaling Data'!$D:$D,Calculations!$N155) + 1) * AR155,0)</f>
        <v>0</v>
      </c>
      <c r="AT155" s="45">
        <f>IFERROR(((SUMIFS('NREL Scaling Data'!$F:$F,'NREL Scaling Data'!$B:$B,UPPER(About!$B$1),'NREL Scaling Data'!$E:$E,Calculations!$M155,'NREL Scaling Data'!$A:$A,AT$3,'NREL Scaling Data'!$C:$C,Calculations!$L155,'NREL Scaling Data'!$D:$D,Calculations!$N155)-SUMIFS('NREL Scaling Data'!$F:$F,'NREL Scaling Data'!$B:$B,UPPER(About!$B$1),'NREL Scaling Data'!$E:$E,Calculations!$M155,'NREL Scaling Data'!$A:$A,AS$3,'NREL Scaling Data'!$C:$C,Calculations!$L155,'NREL Scaling Data'!$D:$D,Calculations!$N155))/SUMIFS('NREL Scaling Data'!$F:$F,'NREL Scaling Data'!$B:$B,UPPER(About!$B$1),'NREL Scaling Data'!$E:$E,Calculations!$M155,'NREL Scaling Data'!$A:$A,AS$3,'NREL Scaling Data'!$C:$C,Calculations!$L155,'NREL Scaling Data'!$D:$D,Calculations!$N155) + 1) * AS155,0)</f>
        <v>0</v>
      </c>
    </row>
    <row r="156" spans="7:46">
      <c r="I156" s="12" t="s">
        <v>1086</v>
      </c>
      <c r="J156" s="209">
        <f>IFERROR(SUMIFS('NREL Scaling Data'!F:F,'NREL Scaling Data'!B:B,UPPER(About!$B$1),'NREL Scaling Data'!E:E,Calculations!M156,'NREL Scaling Data'!A:A, 2021,'NREL Scaling Data'!C:C,Calculations!L156,'NREL Scaling Data'!D:D,Calculations!N156) / SUMIFS('NREL Scaling Data'!F:F,'NREL Scaling Data'!B:B,UPPER(About!$B$1),'NREL Scaling Data'!A:A, 2021,'NREL Scaling Data'!C:C,Calculations!L156,'NREL Scaling Data'!D:D,Calculations!N156),0)</f>
        <v>0</v>
      </c>
      <c r="K156" s="12">
        <v>1</v>
      </c>
      <c r="L156" s="12" t="s">
        <v>1013</v>
      </c>
      <c r="M156" s="12" t="s">
        <v>1018</v>
      </c>
      <c r="N156" s="1" t="s">
        <v>1080</v>
      </c>
      <c r="O156" s="7">
        <f t="shared" si="31"/>
        <v>0</v>
      </c>
      <c r="P156" s="7">
        <f t="shared" si="32"/>
        <v>0</v>
      </c>
      <c r="Q156" s="45">
        <f>SUMIFS('SEDS 2021'!$F$23:$F$40,'SEDS 2021'!E$23:E$40,Calculations!L156,'SEDS 2021'!D$23:D$40,Calculations!N156)*J156*K156</f>
        <v>0</v>
      </c>
      <c r="R156" s="45">
        <f>IFERROR(((SUMIFS('NREL Scaling Data'!$F:$F,'NREL Scaling Data'!$B:$B,UPPER(About!$B$1),'NREL Scaling Data'!$E:$E,Calculations!$M156,'NREL Scaling Data'!$A:$A,R$3,'NREL Scaling Data'!$C:$C,Calculations!$L156,'NREL Scaling Data'!$D:$D,Calculations!$N156)-SUMIFS('NREL Scaling Data'!$F:$F,'NREL Scaling Data'!$B:$B,UPPER(About!$B$1),'NREL Scaling Data'!$E:$E,Calculations!$M156,'NREL Scaling Data'!$A:$A,Q$3,'NREL Scaling Data'!$C:$C,Calculations!$L156,'NREL Scaling Data'!$D:$D,Calculations!$N156))/SUMIFS('NREL Scaling Data'!$F:$F,'NREL Scaling Data'!$B:$B,UPPER(About!$B$1),'NREL Scaling Data'!$E:$E,Calculations!$M156,'NREL Scaling Data'!$A:$A,Q$3,'NREL Scaling Data'!$C:$C,Calculations!$L156,'NREL Scaling Data'!$D:$D,Calculations!$N156) + 1) * Q156,0)</f>
        <v>0</v>
      </c>
      <c r="S156" s="45">
        <f>IFERROR(((SUMIFS('NREL Scaling Data'!$F:$F,'NREL Scaling Data'!$B:$B,UPPER(About!$B$1),'NREL Scaling Data'!$E:$E,Calculations!$M156,'NREL Scaling Data'!$A:$A,S$3,'NREL Scaling Data'!$C:$C,Calculations!$L156,'NREL Scaling Data'!$D:$D,Calculations!$N156)-SUMIFS('NREL Scaling Data'!$F:$F,'NREL Scaling Data'!$B:$B,UPPER(About!$B$1),'NREL Scaling Data'!$E:$E,Calculations!$M156,'NREL Scaling Data'!$A:$A,R$3,'NREL Scaling Data'!$C:$C,Calculations!$L156,'NREL Scaling Data'!$D:$D,Calculations!$N156))/SUMIFS('NREL Scaling Data'!$F:$F,'NREL Scaling Data'!$B:$B,UPPER(About!$B$1),'NREL Scaling Data'!$E:$E,Calculations!$M156,'NREL Scaling Data'!$A:$A,R$3,'NREL Scaling Data'!$C:$C,Calculations!$L156,'NREL Scaling Data'!$D:$D,Calculations!$N156) + 1) * R156,0)</f>
        <v>0</v>
      </c>
      <c r="T156" s="45">
        <f>IFERROR(((SUMIFS('NREL Scaling Data'!$F:$F,'NREL Scaling Data'!$B:$B,UPPER(About!$B$1),'NREL Scaling Data'!$E:$E,Calculations!$M156,'NREL Scaling Data'!$A:$A,T$3,'NREL Scaling Data'!$C:$C,Calculations!$L156,'NREL Scaling Data'!$D:$D,Calculations!$N156)-SUMIFS('NREL Scaling Data'!$F:$F,'NREL Scaling Data'!$B:$B,UPPER(About!$B$1),'NREL Scaling Data'!$E:$E,Calculations!$M156,'NREL Scaling Data'!$A:$A,S$3,'NREL Scaling Data'!$C:$C,Calculations!$L156,'NREL Scaling Data'!$D:$D,Calculations!$N156))/SUMIFS('NREL Scaling Data'!$F:$F,'NREL Scaling Data'!$B:$B,UPPER(About!$B$1),'NREL Scaling Data'!$E:$E,Calculations!$M156,'NREL Scaling Data'!$A:$A,S$3,'NREL Scaling Data'!$C:$C,Calculations!$L156,'NREL Scaling Data'!$D:$D,Calculations!$N156) + 1) * S156,0)</f>
        <v>0</v>
      </c>
      <c r="U156" s="45">
        <f>IFERROR(((SUMIFS('NREL Scaling Data'!$F:$F,'NREL Scaling Data'!$B:$B,UPPER(About!$B$1),'NREL Scaling Data'!$E:$E,Calculations!$M156,'NREL Scaling Data'!$A:$A,U$3,'NREL Scaling Data'!$C:$C,Calculations!$L156,'NREL Scaling Data'!$D:$D,Calculations!$N156)-SUMIFS('NREL Scaling Data'!$F:$F,'NREL Scaling Data'!$B:$B,UPPER(About!$B$1),'NREL Scaling Data'!$E:$E,Calculations!$M156,'NREL Scaling Data'!$A:$A,T$3,'NREL Scaling Data'!$C:$C,Calculations!$L156,'NREL Scaling Data'!$D:$D,Calculations!$N156))/SUMIFS('NREL Scaling Data'!$F:$F,'NREL Scaling Data'!$B:$B,UPPER(About!$B$1),'NREL Scaling Data'!$E:$E,Calculations!$M156,'NREL Scaling Data'!$A:$A,T$3,'NREL Scaling Data'!$C:$C,Calculations!$L156,'NREL Scaling Data'!$D:$D,Calculations!$N156) + 1) * T156,0)</f>
        <v>0</v>
      </c>
      <c r="V156" s="45">
        <f>IFERROR(((SUMIFS('NREL Scaling Data'!$F:$F,'NREL Scaling Data'!$B:$B,UPPER(About!$B$1),'NREL Scaling Data'!$E:$E,Calculations!$M156,'NREL Scaling Data'!$A:$A,V$3,'NREL Scaling Data'!$C:$C,Calculations!$L156,'NREL Scaling Data'!$D:$D,Calculations!$N156)-SUMIFS('NREL Scaling Data'!$F:$F,'NREL Scaling Data'!$B:$B,UPPER(About!$B$1),'NREL Scaling Data'!$E:$E,Calculations!$M156,'NREL Scaling Data'!$A:$A,U$3,'NREL Scaling Data'!$C:$C,Calculations!$L156,'NREL Scaling Data'!$D:$D,Calculations!$N156))/SUMIFS('NREL Scaling Data'!$F:$F,'NREL Scaling Data'!$B:$B,UPPER(About!$B$1),'NREL Scaling Data'!$E:$E,Calculations!$M156,'NREL Scaling Data'!$A:$A,U$3,'NREL Scaling Data'!$C:$C,Calculations!$L156,'NREL Scaling Data'!$D:$D,Calculations!$N156) + 1) * U156,0)</f>
        <v>0</v>
      </c>
      <c r="W156" s="45">
        <f>IFERROR(((SUMIFS('NREL Scaling Data'!$F:$F,'NREL Scaling Data'!$B:$B,UPPER(About!$B$1),'NREL Scaling Data'!$E:$E,Calculations!$M156,'NREL Scaling Data'!$A:$A,W$3,'NREL Scaling Data'!$C:$C,Calculations!$L156,'NREL Scaling Data'!$D:$D,Calculations!$N156)-SUMIFS('NREL Scaling Data'!$F:$F,'NREL Scaling Data'!$B:$B,UPPER(About!$B$1),'NREL Scaling Data'!$E:$E,Calculations!$M156,'NREL Scaling Data'!$A:$A,V$3,'NREL Scaling Data'!$C:$C,Calculations!$L156,'NREL Scaling Data'!$D:$D,Calculations!$N156))/SUMIFS('NREL Scaling Data'!$F:$F,'NREL Scaling Data'!$B:$B,UPPER(About!$B$1),'NREL Scaling Data'!$E:$E,Calculations!$M156,'NREL Scaling Data'!$A:$A,V$3,'NREL Scaling Data'!$C:$C,Calculations!$L156,'NREL Scaling Data'!$D:$D,Calculations!$N156) + 1) * V156,0)</f>
        <v>0</v>
      </c>
      <c r="X156" s="45">
        <f>IFERROR(((SUMIFS('NREL Scaling Data'!$F:$F,'NREL Scaling Data'!$B:$B,UPPER(About!$B$1),'NREL Scaling Data'!$E:$E,Calculations!$M156,'NREL Scaling Data'!$A:$A,X$3,'NREL Scaling Data'!$C:$C,Calculations!$L156,'NREL Scaling Data'!$D:$D,Calculations!$N156)-SUMIFS('NREL Scaling Data'!$F:$F,'NREL Scaling Data'!$B:$B,UPPER(About!$B$1),'NREL Scaling Data'!$E:$E,Calculations!$M156,'NREL Scaling Data'!$A:$A,W$3,'NREL Scaling Data'!$C:$C,Calculations!$L156,'NREL Scaling Data'!$D:$D,Calculations!$N156))/SUMIFS('NREL Scaling Data'!$F:$F,'NREL Scaling Data'!$B:$B,UPPER(About!$B$1),'NREL Scaling Data'!$E:$E,Calculations!$M156,'NREL Scaling Data'!$A:$A,W$3,'NREL Scaling Data'!$C:$C,Calculations!$L156,'NREL Scaling Data'!$D:$D,Calculations!$N156) + 1) * W156,0)</f>
        <v>0</v>
      </c>
      <c r="Y156" s="45">
        <f>IFERROR(((SUMIFS('NREL Scaling Data'!$F:$F,'NREL Scaling Data'!$B:$B,UPPER(About!$B$1),'NREL Scaling Data'!$E:$E,Calculations!$M156,'NREL Scaling Data'!$A:$A,Y$3,'NREL Scaling Data'!$C:$C,Calculations!$L156,'NREL Scaling Data'!$D:$D,Calculations!$N156)-SUMIFS('NREL Scaling Data'!$F:$F,'NREL Scaling Data'!$B:$B,UPPER(About!$B$1),'NREL Scaling Data'!$E:$E,Calculations!$M156,'NREL Scaling Data'!$A:$A,X$3,'NREL Scaling Data'!$C:$C,Calculations!$L156,'NREL Scaling Data'!$D:$D,Calculations!$N156))/SUMIFS('NREL Scaling Data'!$F:$F,'NREL Scaling Data'!$B:$B,UPPER(About!$B$1),'NREL Scaling Data'!$E:$E,Calculations!$M156,'NREL Scaling Data'!$A:$A,X$3,'NREL Scaling Data'!$C:$C,Calculations!$L156,'NREL Scaling Data'!$D:$D,Calculations!$N156) + 1) * X156,0)</f>
        <v>0</v>
      </c>
      <c r="Z156" s="45">
        <f>IFERROR(((SUMIFS('NREL Scaling Data'!$F:$F,'NREL Scaling Data'!$B:$B,UPPER(About!$B$1),'NREL Scaling Data'!$E:$E,Calculations!$M156,'NREL Scaling Data'!$A:$A,Z$3,'NREL Scaling Data'!$C:$C,Calculations!$L156,'NREL Scaling Data'!$D:$D,Calculations!$N156)-SUMIFS('NREL Scaling Data'!$F:$F,'NREL Scaling Data'!$B:$B,UPPER(About!$B$1),'NREL Scaling Data'!$E:$E,Calculations!$M156,'NREL Scaling Data'!$A:$A,Y$3,'NREL Scaling Data'!$C:$C,Calculations!$L156,'NREL Scaling Data'!$D:$D,Calculations!$N156))/SUMIFS('NREL Scaling Data'!$F:$F,'NREL Scaling Data'!$B:$B,UPPER(About!$B$1),'NREL Scaling Data'!$E:$E,Calculations!$M156,'NREL Scaling Data'!$A:$A,Y$3,'NREL Scaling Data'!$C:$C,Calculations!$L156,'NREL Scaling Data'!$D:$D,Calculations!$N156) + 1) * Y156,0)</f>
        <v>0</v>
      </c>
      <c r="AA156" s="45">
        <f>IFERROR(((SUMIFS('NREL Scaling Data'!$F:$F,'NREL Scaling Data'!$B:$B,UPPER(About!$B$1),'NREL Scaling Data'!$E:$E,Calculations!$M156,'NREL Scaling Data'!$A:$A,AA$3,'NREL Scaling Data'!$C:$C,Calculations!$L156,'NREL Scaling Data'!$D:$D,Calculations!$N156)-SUMIFS('NREL Scaling Data'!$F:$F,'NREL Scaling Data'!$B:$B,UPPER(About!$B$1),'NREL Scaling Data'!$E:$E,Calculations!$M156,'NREL Scaling Data'!$A:$A,Z$3,'NREL Scaling Data'!$C:$C,Calculations!$L156,'NREL Scaling Data'!$D:$D,Calculations!$N156))/SUMIFS('NREL Scaling Data'!$F:$F,'NREL Scaling Data'!$B:$B,UPPER(About!$B$1),'NREL Scaling Data'!$E:$E,Calculations!$M156,'NREL Scaling Data'!$A:$A,Z$3,'NREL Scaling Data'!$C:$C,Calculations!$L156,'NREL Scaling Data'!$D:$D,Calculations!$N156) + 1) * Z156,0)</f>
        <v>0</v>
      </c>
      <c r="AB156" s="45">
        <f>IFERROR(((SUMIFS('NREL Scaling Data'!$F:$F,'NREL Scaling Data'!$B:$B,UPPER(About!$B$1),'NREL Scaling Data'!$E:$E,Calculations!$M156,'NREL Scaling Data'!$A:$A,AB$3,'NREL Scaling Data'!$C:$C,Calculations!$L156,'NREL Scaling Data'!$D:$D,Calculations!$N156)-SUMIFS('NREL Scaling Data'!$F:$F,'NREL Scaling Data'!$B:$B,UPPER(About!$B$1),'NREL Scaling Data'!$E:$E,Calculations!$M156,'NREL Scaling Data'!$A:$A,AA$3,'NREL Scaling Data'!$C:$C,Calculations!$L156,'NREL Scaling Data'!$D:$D,Calculations!$N156))/SUMIFS('NREL Scaling Data'!$F:$F,'NREL Scaling Data'!$B:$B,UPPER(About!$B$1),'NREL Scaling Data'!$E:$E,Calculations!$M156,'NREL Scaling Data'!$A:$A,AA$3,'NREL Scaling Data'!$C:$C,Calculations!$L156,'NREL Scaling Data'!$D:$D,Calculations!$N156) + 1) * AA156,0)</f>
        <v>0</v>
      </c>
      <c r="AC156" s="45">
        <f>IFERROR(((SUMIFS('NREL Scaling Data'!$F:$F,'NREL Scaling Data'!$B:$B,UPPER(About!$B$1),'NREL Scaling Data'!$E:$E,Calculations!$M156,'NREL Scaling Data'!$A:$A,AC$3,'NREL Scaling Data'!$C:$C,Calculations!$L156,'NREL Scaling Data'!$D:$D,Calculations!$N156)-SUMIFS('NREL Scaling Data'!$F:$F,'NREL Scaling Data'!$B:$B,UPPER(About!$B$1),'NREL Scaling Data'!$E:$E,Calculations!$M156,'NREL Scaling Data'!$A:$A,AB$3,'NREL Scaling Data'!$C:$C,Calculations!$L156,'NREL Scaling Data'!$D:$D,Calculations!$N156))/SUMIFS('NREL Scaling Data'!$F:$F,'NREL Scaling Data'!$B:$B,UPPER(About!$B$1),'NREL Scaling Data'!$E:$E,Calculations!$M156,'NREL Scaling Data'!$A:$A,AB$3,'NREL Scaling Data'!$C:$C,Calculations!$L156,'NREL Scaling Data'!$D:$D,Calculations!$N156) + 1) * AB156,0)</f>
        <v>0</v>
      </c>
      <c r="AD156" s="45">
        <f>IFERROR(((SUMIFS('NREL Scaling Data'!$F:$F,'NREL Scaling Data'!$B:$B,UPPER(About!$B$1),'NREL Scaling Data'!$E:$E,Calculations!$M156,'NREL Scaling Data'!$A:$A,AD$3,'NREL Scaling Data'!$C:$C,Calculations!$L156,'NREL Scaling Data'!$D:$D,Calculations!$N156)-SUMIFS('NREL Scaling Data'!$F:$F,'NREL Scaling Data'!$B:$B,UPPER(About!$B$1),'NREL Scaling Data'!$E:$E,Calculations!$M156,'NREL Scaling Data'!$A:$A,AC$3,'NREL Scaling Data'!$C:$C,Calculations!$L156,'NREL Scaling Data'!$D:$D,Calculations!$N156))/SUMIFS('NREL Scaling Data'!$F:$F,'NREL Scaling Data'!$B:$B,UPPER(About!$B$1),'NREL Scaling Data'!$E:$E,Calculations!$M156,'NREL Scaling Data'!$A:$A,AC$3,'NREL Scaling Data'!$C:$C,Calculations!$L156,'NREL Scaling Data'!$D:$D,Calculations!$N156) + 1) * AC156,0)</f>
        <v>0</v>
      </c>
      <c r="AE156" s="45">
        <f>IFERROR(((SUMIFS('NREL Scaling Data'!$F:$F,'NREL Scaling Data'!$B:$B,UPPER(About!$B$1),'NREL Scaling Data'!$E:$E,Calculations!$M156,'NREL Scaling Data'!$A:$A,AE$3,'NREL Scaling Data'!$C:$C,Calculations!$L156,'NREL Scaling Data'!$D:$D,Calculations!$N156)-SUMIFS('NREL Scaling Data'!$F:$F,'NREL Scaling Data'!$B:$B,UPPER(About!$B$1),'NREL Scaling Data'!$E:$E,Calculations!$M156,'NREL Scaling Data'!$A:$A,AD$3,'NREL Scaling Data'!$C:$C,Calculations!$L156,'NREL Scaling Data'!$D:$D,Calculations!$N156))/SUMIFS('NREL Scaling Data'!$F:$F,'NREL Scaling Data'!$B:$B,UPPER(About!$B$1),'NREL Scaling Data'!$E:$E,Calculations!$M156,'NREL Scaling Data'!$A:$A,AD$3,'NREL Scaling Data'!$C:$C,Calculations!$L156,'NREL Scaling Data'!$D:$D,Calculations!$N156) + 1) * AD156,0)</f>
        <v>0</v>
      </c>
      <c r="AF156" s="45">
        <f>IFERROR(((SUMIFS('NREL Scaling Data'!$F:$F,'NREL Scaling Data'!$B:$B,UPPER(About!$B$1),'NREL Scaling Data'!$E:$E,Calculations!$M156,'NREL Scaling Data'!$A:$A,AF$3,'NREL Scaling Data'!$C:$C,Calculations!$L156,'NREL Scaling Data'!$D:$D,Calculations!$N156)-SUMIFS('NREL Scaling Data'!$F:$F,'NREL Scaling Data'!$B:$B,UPPER(About!$B$1),'NREL Scaling Data'!$E:$E,Calculations!$M156,'NREL Scaling Data'!$A:$A,AE$3,'NREL Scaling Data'!$C:$C,Calculations!$L156,'NREL Scaling Data'!$D:$D,Calculations!$N156))/SUMIFS('NREL Scaling Data'!$F:$F,'NREL Scaling Data'!$B:$B,UPPER(About!$B$1),'NREL Scaling Data'!$E:$E,Calculations!$M156,'NREL Scaling Data'!$A:$A,AE$3,'NREL Scaling Data'!$C:$C,Calculations!$L156,'NREL Scaling Data'!$D:$D,Calculations!$N156) + 1) * AE156,0)</f>
        <v>0</v>
      </c>
      <c r="AG156" s="45">
        <f>IFERROR(((SUMIFS('NREL Scaling Data'!$F:$F,'NREL Scaling Data'!$B:$B,UPPER(About!$B$1),'NREL Scaling Data'!$E:$E,Calculations!$M156,'NREL Scaling Data'!$A:$A,AG$3,'NREL Scaling Data'!$C:$C,Calculations!$L156,'NREL Scaling Data'!$D:$D,Calculations!$N156)-SUMIFS('NREL Scaling Data'!$F:$F,'NREL Scaling Data'!$B:$B,UPPER(About!$B$1),'NREL Scaling Data'!$E:$E,Calculations!$M156,'NREL Scaling Data'!$A:$A,AF$3,'NREL Scaling Data'!$C:$C,Calculations!$L156,'NREL Scaling Data'!$D:$D,Calculations!$N156))/SUMIFS('NREL Scaling Data'!$F:$F,'NREL Scaling Data'!$B:$B,UPPER(About!$B$1),'NREL Scaling Data'!$E:$E,Calculations!$M156,'NREL Scaling Data'!$A:$A,AF$3,'NREL Scaling Data'!$C:$C,Calculations!$L156,'NREL Scaling Data'!$D:$D,Calculations!$N156) + 1) * AF156,0)</f>
        <v>0</v>
      </c>
      <c r="AH156" s="45">
        <f>IFERROR(((SUMIFS('NREL Scaling Data'!$F:$F,'NREL Scaling Data'!$B:$B,UPPER(About!$B$1),'NREL Scaling Data'!$E:$E,Calculations!$M156,'NREL Scaling Data'!$A:$A,AH$3,'NREL Scaling Data'!$C:$C,Calculations!$L156,'NREL Scaling Data'!$D:$D,Calculations!$N156)-SUMIFS('NREL Scaling Data'!$F:$F,'NREL Scaling Data'!$B:$B,UPPER(About!$B$1),'NREL Scaling Data'!$E:$E,Calculations!$M156,'NREL Scaling Data'!$A:$A,AG$3,'NREL Scaling Data'!$C:$C,Calculations!$L156,'NREL Scaling Data'!$D:$D,Calculations!$N156))/SUMIFS('NREL Scaling Data'!$F:$F,'NREL Scaling Data'!$B:$B,UPPER(About!$B$1),'NREL Scaling Data'!$E:$E,Calculations!$M156,'NREL Scaling Data'!$A:$A,AG$3,'NREL Scaling Data'!$C:$C,Calculations!$L156,'NREL Scaling Data'!$D:$D,Calculations!$N156) + 1) * AG156,0)</f>
        <v>0</v>
      </c>
      <c r="AI156" s="45">
        <f>IFERROR(((SUMIFS('NREL Scaling Data'!$F:$F,'NREL Scaling Data'!$B:$B,UPPER(About!$B$1),'NREL Scaling Data'!$E:$E,Calculations!$M156,'NREL Scaling Data'!$A:$A,AI$3,'NREL Scaling Data'!$C:$C,Calculations!$L156,'NREL Scaling Data'!$D:$D,Calculations!$N156)-SUMIFS('NREL Scaling Data'!$F:$F,'NREL Scaling Data'!$B:$B,UPPER(About!$B$1),'NREL Scaling Data'!$E:$E,Calculations!$M156,'NREL Scaling Data'!$A:$A,AH$3,'NREL Scaling Data'!$C:$C,Calculations!$L156,'NREL Scaling Data'!$D:$D,Calculations!$N156))/SUMIFS('NREL Scaling Data'!$F:$F,'NREL Scaling Data'!$B:$B,UPPER(About!$B$1),'NREL Scaling Data'!$E:$E,Calculations!$M156,'NREL Scaling Data'!$A:$A,AH$3,'NREL Scaling Data'!$C:$C,Calculations!$L156,'NREL Scaling Data'!$D:$D,Calculations!$N156) + 1) * AH156,0)</f>
        <v>0</v>
      </c>
      <c r="AJ156" s="45">
        <f>IFERROR(((SUMIFS('NREL Scaling Data'!$F:$F,'NREL Scaling Data'!$B:$B,UPPER(About!$B$1),'NREL Scaling Data'!$E:$E,Calculations!$M156,'NREL Scaling Data'!$A:$A,AJ$3,'NREL Scaling Data'!$C:$C,Calculations!$L156,'NREL Scaling Data'!$D:$D,Calculations!$N156)-SUMIFS('NREL Scaling Data'!$F:$F,'NREL Scaling Data'!$B:$B,UPPER(About!$B$1),'NREL Scaling Data'!$E:$E,Calculations!$M156,'NREL Scaling Data'!$A:$A,AI$3,'NREL Scaling Data'!$C:$C,Calculations!$L156,'NREL Scaling Data'!$D:$D,Calculations!$N156))/SUMIFS('NREL Scaling Data'!$F:$F,'NREL Scaling Data'!$B:$B,UPPER(About!$B$1),'NREL Scaling Data'!$E:$E,Calculations!$M156,'NREL Scaling Data'!$A:$A,AI$3,'NREL Scaling Data'!$C:$C,Calculations!$L156,'NREL Scaling Data'!$D:$D,Calculations!$N156) + 1) * AI156,0)</f>
        <v>0</v>
      </c>
      <c r="AK156" s="45">
        <f>IFERROR(((SUMIFS('NREL Scaling Data'!$F:$F,'NREL Scaling Data'!$B:$B,UPPER(About!$B$1),'NREL Scaling Data'!$E:$E,Calculations!$M156,'NREL Scaling Data'!$A:$A,AK$3,'NREL Scaling Data'!$C:$C,Calculations!$L156,'NREL Scaling Data'!$D:$D,Calculations!$N156)-SUMIFS('NREL Scaling Data'!$F:$F,'NREL Scaling Data'!$B:$B,UPPER(About!$B$1),'NREL Scaling Data'!$E:$E,Calculations!$M156,'NREL Scaling Data'!$A:$A,AJ$3,'NREL Scaling Data'!$C:$C,Calculations!$L156,'NREL Scaling Data'!$D:$D,Calculations!$N156))/SUMIFS('NREL Scaling Data'!$F:$F,'NREL Scaling Data'!$B:$B,UPPER(About!$B$1),'NREL Scaling Data'!$E:$E,Calculations!$M156,'NREL Scaling Data'!$A:$A,AJ$3,'NREL Scaling Data'!$C:$C,Calculations!$L156,'NREL Scaling Data'!$D:$D,Calculations!$N156) + 1) * AJ156,0)</f>
        <v>0</v>
      </c>
      <c r="AL156" s="45">
        <f>IFERROR(((SUMIFS('NREL Scaling Data'!$F:$F,'NREL Scaling Data'!$B:$B,UPPER(About!$B$1),'NREL Scaling Data'!$E:$E,Calculations!$M156,'NREL Scaling Data'!$A:$A,AL$3,'NREL Scaling Data'!$C:$C,Calculations!$L156,'NREL Scaling Data'!$D:$D,Calculations!$N156)-SUMIFS('NREL Scaling Data'!$F:$F,'NREL Scaling Data'!$B:$B,UPPER(About!$B$1),'NREL Scaling Data'!$E:$E,Calculations!$M156,'NREL Scaling Data'!$A:$A,AK$3,'NREL Scaling Data'!$C:$C,Calculations!$L156,'NREL Scaling Data'!$D:$D,Calculations!$N156))/SUMIFS('NREL Scaling Data'!$F:$F,'NREL Scaling Data'!$B:$B,UPPER(About!$B$1),'NREL Scaling Data'!$E:$E,Calculations!$M156,'NREL Scaling Data'!$A:$A,AK$3,'NREL Scaling Data'!$C:$C,Calculations!$L156,'NREL Scaling Data'!$D:$D,Calculations!$N156) + 1) * AK156,0)</f>
        <v>0</v>
      </c>
      <c r="AM156" s="45">
        <f>IFERROR(((SUMIFS('NREL Scaling Data'!$F:$F,'NREL Scaling Data'!$B:$B,UPPER(About!$B$1),'NREL Scaling Data'!$E:$E,Calculations!$M156,'NREL Scaling Data'!$A:$A,AM$3,'NREL Scaling Data'!$C:$C,Calculations!$L156,'NREL Scaling Data'!$D:$D,Calculations!$N156)-SUMIFS('NREL Scaling Data'!$F:$F,'NREL Scaling Data'!$B:$B,UPPER(About!$B$1),'NREL Scaling Data'!$E:$E,Calculations!$M156,'NREL Scaling Data'!$A:$A,AL$3,'NREL Scaling Data'!$C:$C,Calculations!$L156,'NREL Scaling Data'!$D:$D,Calculations!$N156))/SUMIFS('NREL Scaling Data'!$F:$F,'NREL Scaling Data'!$B:$B,UPPER(About!$B$1),'NREL Scaling Data'!$E:$E,Calculations!$M156,'NREL Scaling Data'!$A:$A,AL$3,'NREL Scaling Data'!$C:$C,Calculations!$L156,'NREL Scaling Data'!$D:$D,Calculations!$N156) + 1) * AL156,0)</f>
        <v>0</v>
      </c>
      <c r="AN156" s="45">
        <f>IFERROR(((SUMIFS('NREL Scaling Data'!$F:$F,'NREL Scaling Data'!$B:$B,UPPER(About!$B$1),'NREL Scaling Data'!$E:$E,Calculations!$M156,'NREL Scaling Data'!$A:$A,AN$3,'NREL Scaling Data'!$C:$C,Calculations!$L156,'NREL Scaling Data'!$D:$D,Calculations!$N156)-SUMIFS('NREL Scaling Data'!$F:$F,'NREL Scaling Data'!$B:$B,UPPER(About!$B$1),'NREL Scaling Data'!$E:$E,Calculations!$M156,'NREL Scaling Data'!$A:$A,AM$3,'NREL Scaling Data'!$C:$C,Calculations!$L156,'NREL Scaling Data'!$D:$D,Calculations!$N156))/SUMIFS('NREL Scaling Data'!$F:$F,'NREL Scaling Data'!$B:$B,UPPER(About!$B$1),'NREL Scaling Data'!$E:$E,Calculations!$M156,'NREL Scaling Data'!$A:$A,AM$3,'NREL Scaling Data'!$C:$C,Calculations!$L156,'NREL Scaling Data'!$D:$D,Calculations!$N156) + 1) * AM156,0)</f>
        <v>0</v>
      </c>
      <c r="AO156" s="45">
        <f>IFERROR(((SUMIFS('NREL Scaling Data'!$F:$F,'NREL Scaling Data'!$B:$B,UPPER(About!$B$1),'NREL Scaling Data'!$E:$E,Calculations!$M156,'NREL Scaling Data'!$A:$A,AO$3,'NREL Scaling Data'!$C:$C,Calculations!$L156,'NREL Scaling Data'!$D:$D,Calculations!$N156)-SUMIFS('NREL Scaling Data'!$F:$F,'NREL Scaling Data'!$B:$B,UPPER(About!$B$1),'NREL Scaling Data'!$E:$E,Calculations!$M156,'NREL Scaling Data'!$A:$A,AN$3,'NREL Scaling Data'!$C:$C,Calculations!$L156,'NREL Scaling Data'!$D:$D,Calculations!$N156))/SUMIFS('NREL Scaling Data'!$F:$F,'NREL Scaling Data'!$B:$B,UPPER(About!$B$1),'NREL Scaling Data'!$E:$E,Calculations!$M156,'NREL Scaling Data'!$A:$A,AN$3,'NREL Scaling Data'!$C:$C,Calculations!$L156,'NREL Scaling Data'!$D:$D,Calculations!$N156) + 1) * AN156,0)</f>
        <v>0</v>
      </c>
      <c r="AP156" s="45">
        <f>IFERROR(((SUMIFS('NREL Scaling Data'!$F:$F,'NREL Scaling Data'!$B:$B,UPPER(About!$B$1),'NREL Scaling Data'!$E:$E,Calculations!$M156,'NREL Scaling Data'!$A:$A,AP$3,'NREL Scaling Data'!$C:$C,Calculations!$L156,'NREL Scaling Data'!$D:$D,Calculations!$N156)-SUMIFS('NREL Scaling Data'!$F:$F,'NREL Scaling Data'!$B:$B,UPPER(About!$B$1),'NREL Scaling Data'!$E:$E,Calculations!$M156,'NREL Scaling Data'!$A:$A,AO$3,'NREL Scaling Data'!$C:$C,Calculations!$L156,'NREL Scaling Data'!$D:$D,Calculations!$N156))/SUMIFS('NREL Scaling Data'!$F:$F,'NREL Scaling Data'!$B:$B,UPPER(About!$B$1),'NREL Scaling Data'!$E:$E,Calculations!$M156,'NREL Scaling Data'!$A:$A,AO$3,'NREL Scaling Data'!$C:$C,Calculations!$L156,'NREL Scaling Data'!$D:$D,Calculations!$N156) + 1) * AO156,0)</f>
        <v>0</v>
      </c>
      <c r="AQ156" s="45">
        <f>IFERROR(((SUMIFS('NREL Scaling Data'!$F:$F,'NREL Scaling Data'!$B:$B,UPPER(About!$B$1),'NREL Scaling Data'!$E:$E,Calculations!$M156,'NREL Scaling Data'!$A:$A,AQ$3,'NREL Scaling Data'!$C:$C,Calculations!$L156,'NREL Scaling Data'!$D:$D,Calculations!$N156)-SUMIFS('NREL Scaling Data'!$F:$F,'NREL Scaling Data'!$B:$B,UPPER(About!$B$1),'NREL Scaling Data'!$E:$E,Calculations!$M156,'NREL Scaling Data'!$A:$A,AP$3,'NREL Scaling Data'!$C:$C,Calculations!$L156,'NREL Scaling Data'!$D:$D,Calculations!$N156))/SUMIFS('NREL Scaling Data'!$F:$F,'NREL Scaling Data'!$B:$B,UPPER(About!$B$1),'NREL Scaling Data'!$E:$E,Calculations!$M156,'NREL Scaling Data'!$A:$A,AP$3,'NREL Scaling Data'!$C:$C,Calculations!$L156,'NREL Scaling Data'!$D:$D,Calculations!$N156) + 1) * AP156,0)</f>
        <v>0</v>
      </c>
      <c r="AR156" s="45">
        <f>IFERROR(((SUMIFS('NREL Scaling Data'!$F:$F,'NREL Scaling Data'!$B:$B,UPPER(About!$B$1),'NREL Scaling Data'!$E:$E,Calculations!$M156,'NREL Scaling Data'!$A:$A,AR$3,'NREL Scaling Data'!$C:$C,Calculations!$L156,'NREL Scaling Data'!$D:$D,Calculations!$N156)-SUMIFS('NREL Scaling Data'!$F:$F,'NREL Scaling Data'!$B:$B,UPPER(About!$B$1),'NREL Scaling Data'!$E:$E,Calculations!$M156,'NREL Scaling Data'!$A:$A,AQ$3,'NREL Scaling Data'!$C:$C,Calculations!$L156,'NREL Scaling Data'!$D:$D,Calculations!$N156))/SUMIFS('NREL Scaling Data'!$F:$F,'NREL Scaling Data'!$B:$B,UPPER(About!$B$1),'NREL Scaling Data'!$E:$E,Calculations!$M156,'NREL Scaling Data'!$A:$A,AQ$3,'NREL Scaling Data'!$C:$C,Calculations!$L156,'NREL Scaling Data'!$D:$D,Calculations!$N156) + 1) * AQ156,0)</f>
        <v>0</v>
      </c>
      <c r="AS156" s="45">
        <f>IFERROR(((SUMIFS('NREL Scaling Data'!$F:$F,'NREL Scaling Data'!$B:$B,UPPER(About!$B$1),'NREL Scaling Data'!$E:$E,Calculations!$M156,'NREL Scaling Data'!$A:$A,AS$3,'NREL Scaling Data'!$C:$C,Calculations!$L156,'NREL Scaling Data'!$D:$D,Calculations!$N156)-SUMIFS('NREL Scaling Data'!$F:$F,'NREL Scaling Data'!$B:$B,UPPER(About!$B$1),'NREL Scaling Data'!$E:$E,Calculations!$M156,'NREL Scaling Data'!$A:$A,AR$3,'NREL Scaling Data'!$C:$C,Calculations!$L156,'NREL Scaling Data'!$D:$D,Calculations!$N156))/SUMIFS('NREL Scaling Data'!$F:$F,'NREL Scaling Data'!$B:$B,UPPER(About!$B$1),'NREL Scaling Data'!$E:$E,Calculations!$M156,'NREL Scaling Data'!$A:$A,AR$3,'NREL Scaling Data'!$C:$C,Calculations!$L156,'NREL Scaling Data'!$D:$D,Calculations!$N156) + 1) * AR156,0)</f>
        <v>0</v>
      </c>
      <c r="AT156" s="45">
        <f>IFERROR(((SUMIFS('NREL Scaling Data'!$F:$F,'NREL Scaling Data'!$B:$B,UPPER(About!$B$1),'NREL Scaling Data'!$E:$E,Calculations!$M156,'NREL Scaling Data'!$A:$A,AT$3,'NREL Scaling Data'!$C:$C,Calculations!$L156,'NREL Scaling Data'!$D:$D,Calculations!$N156)-SUMIFS('NREL Scaling Data'!$F:$F,'NREL Scaling Data'!$B:$B,UPPER(About!$B$1),'NREL Scaling Data'!$E:$E,Calculations!$M156,'NREL Scaling Data'!$A:$A,AS$3,'NREL Scaling Data'!$C:$C,Calculations!$L156,'NREL Scaling Data'!$D:$D,Calculations!$N156))/SUMIFS('NREL Scaling Data'!$F:$F,'NREL Scaling Data'!$B:$B,UPPER(About!$B$1),'NREL Scaling Data'!$E:$E,Calculations!$M156,'NREL Scaling Data'!$A:$A,AS$3,'NREL Scaling Data'!$C:$C,Calculations!$L156,'NREL Scaling Data'!$D:$D,Calculations!$N156) + 1) * AS156,0)</f>
        <v>0</v>
      </c>
    </row>
    <row r="158" spans="7:46">
      <c r="H158" s="1" t="s">
        <v>366</v>
      </c>
      <c r="I158" s="1"/>
      <c r="J158" s="1"/>
      <c r="K158" s="1"/>
      <c r="L158" s="1"/>
      <c r="M158" s="1"/>
      <c r="R158">
        <f>SUMIFS('NREL Scaling Data'!$F:$F,'NREL Scaling Data'!$B:$B,UPPER(About!$B$1),'NREL Scaling Data'!$E:$E,Calculations!$M160,'NREL Scaling Data'!$A:$A,R$3,'NREL Scaling Data'!$C:$C,Calculations!$L160,'NREL Scaling Data'!$D:$D,Calculations!$N160)</f>
        <v>50763734.279479504</v>
      </c>
      <c r="S158">
        <f>SUMIFS('NREL Scaling Data'!$F:$F,'NREL Scaling Data'!$B:$B,UPPER(About!$B$1),'NREL Scaling Data'!$E:$E,Calculations!$M160,'NREL Scaling Data'!$A:$A,Q$3,'NREL Scaling Data'!$C:$C,Calculations!$L160,'NREL Scaling Data'!$D:$D,Calculations!$N160)</f>
        <v>51545518.569999501</v>
      </c>
    </row>
    <row r="159" spans="7:46">
      <c r="N159" s="1" t="s">
        <v>75</v>
      </c>
      <c r="O159" s="1">
        <v>2019</v>
      </c>
      <c r="P159" s="1">
        <v>2020</v>
      </c>
      <c r="Q159" s="1">
        <v>2021</v>
      </c>
      <c r="R159" s="1">
        <v>2022</v>
      </c>
      <c r="S159" s="1">
        <v>2023</v>
      </c>
      <c r="T159" s="1">
        <v>2024</v>
      </c>
      <c r="U159" s="1">
        <v>2025</v>
      </c>
      <c r="V159" s="1">
        <v>2026</v>
      </c>
      <c r="W159" s="1">
        <v>2027</v>
      </c>
      <c r="X159" s="1">
        <v>2028</v>
      </c>
      <c r="Y159" s="1">
        <v>2029</v>
      </c>
      <c r="Z159" s="1">
        <v>2030</v>
      </c>
      <c r="AA159" s="1">
        <v>2031</v>
      </c>
      <c r="AB159" s="1">
        <v>2032</v>
      </c>
      <c r="AC159" s="1">
        <v>2033</v>
      </c>
      <c r="AD159" s="1">
        <v>2034</v>
      </c>
      <c r="AE159" s="1">
        <v>2035</v>
      </c>
      <c r="AF159" s="1">
        <v>2036</v>
      </c>
      <c r="AG159" s="1">
        <v>2037</v>
      </c>
      <c r="AH159" s="1">
        <v>2038</v>
      </c>
      <c r="AI159" s="1">
        <v>2039</v>
      </c>
      <c r="AJ159" s="1">
        <v>2040</v>
      </c>
      <c r="AK159" s="1">
        <v>2041</v>
      </c>
      <c r="AL159" s="1">
        <v>2042</v>
      </c>
      <c r="AM159" s="1">
        <v>2043</v>
      </c>
      <c r="AN159" s="1">
        <v>2044</v>
      </c>
      <c r="AO159" s="1">
        <v>2045</v>
      </c>
      <c r="AP159" s="1">
        <v>2046</v>
      </c>
      <c r="AQ159" s="1">
        <v>2047</v>
      </c>
      <c r="AR159" s="1">
        <v>2048</v>
      </c>
      <c r="AS159" s="1">
        <v>2049</v>
      </c>
      <c r="AT159" s="1">
        <v>2050</v>
      </c>
    </row>
    <row r="160" spans="7:46">
      <c r="H160" s="12" t="s">
        <v>478</v>
      </c>
      <c r="I160" s="12" t="s">
        <v>1086</v>
      </c>
      <c r="J160" s="209">
        <f>SUMIFS('NREL Scaling Data'!F:F,'NREL Scaling Data'!B:B,UPPER(About!$B$1),'NREL Scaling Data'!E:E,Calculations!M160,'NREL Scaling Data'!A:A, 2021,'NREL Scaling Data'!C:C,Calculations!L160,'NREL Scaling Data'!D:D,Calculations!N160) / SUMIFS('NREL Scaling Data'!F:F,'NREL Scaling Data'!B:B,UPPER(About!$B$1),'NREL Scaling Data'!A:A, 2021,'NREL Scaling Data'!C:C,Calculations!L160,'NREL Scaling Data'!D:D,Calculations!N160)</f>
        <v>9.7536228000756287E-2</v>
      </c>
      <c r="K160" s="12">
        <v>1</v>
      </c>
      <c r="L160" s="12" t="s">
        <v>1013</v>
      </c>
      <c r="M160" s="12" t="s">
        <v>1019</v>
      </c>
      <c r="N160" s="1" t="s">
        <v>635</v>
      </c>
      <c r="O160" s="7">
        <f>P160</f>
        <v>36195206529940.656</v>
      </c>
      <c r="P160" s="7">
        <f>Q160</f>
        <v>36195206529940.656</v>
      </c>
      <c r="Q160" s="45">
        <f>SUMIFS('SEDS 2021'!$F$23:$F$40,'SEDS 2021'!E$23:E$40,Calculations!L160,'SEDS 2021'!D$23:D$40,Calculations!N160)*J160*K160</f>
        <v>36195206529940.656</v>
      </c>
      <c r="R160" s="45">
        <f>IFERROR(((SUMIFS('NREL Scaling Data'!$F:$F,'NREL Scaling Data'!$B:$B,UPPER(About!$B$1),'NREL Scaling Data'!$E:$E,Calculations!$M160,'NREL Scaling Data'!$A:$A,R$3,'NREL Scaling Data'!$C:$C,Calculations!$L160,'NREL Scaling Data'!$D:$D,Calculations!$N160)-SUMIFS('NREL Scaling Data'!$F:$F,'NREL Scaling Data'!$B:$B,UPPER(About!$B$1),'NREL Scaling Data'!$E:$E,Calculations!$M160,'NREL Scaling Data'!$A:$A,Q$3,'NREL Scaling Data'!$C:$C,Calculations!$L160,'NREL Scaling Data'!$D:$D,Calculations!$N160))/SUMIFS('NREL Scaling Data'!$F:$F,'NREL Scaling Data'!$B:$B,UPPER(About!$B$1),'NREL Scaling Data'!$E:$E,Calculations!$M160,'NREL Scaling Data'!$A:$A,Q$3,'NREL Scaling Data'!$C:$C,Calculations!$L160,'NREL Scaling Data'!$D:$D,Calculations!$N160) + 1) * Q160,0)</f>
        <v>35646238459732.828</v>
      </c>
      <c r="S160" s="45">
        <f>IFERROR(((SUMIFS('NREL Scaling Data'!$F:$F,'NREL Scaling Data'!$B:$B,UPPER(About!$B$1),'NREL Scaling Data'!$E:$E,Calculations!$M160,'NREL Scaling Data'!$A:$A,S$3,'NREL Scaling Data'!$C:$C,Calculations!$L160,'NREL Scaling Data'!$D:$D,Calculations!$N160)-SUMIFS('NREL Scaling Data'!$F:$F,'NREL Scaling Data'!$B:$B,UPPER(About!$B$1),'NREL Scaling Data'!$E:$E,Calculations!$M160,'NREL Scaling Data'!$A:$A,R$3,'NREL Scaling Data'!$C:$C,Calculations!$L160,'NREL Scaling Data'!$D:$D,Calculations!$N160))/SUMIFS('NREL Scaling Data'!$F:$F,'NREL Scaling Data'!$B:$B,UPPER(About!$B$1),'NREL Scaling Data'!$E:$E,Calculations!$M160,'NREL Scaling Data'!$A:$A,R$3,'NREL Scaling Data'!$C:$C,Calculations!$L160,'NREL Scaling Data'!$D:$D,Calculations!$N160) + 1) * R160,0)</f>
        <v>34783905999631.434</v>
      </c>
      <c r="T160" s="45">
        <f>IFERROR(((SUMIFS('NREL Scaling Data'!$F:$F,'NREL Scaling Data'!$B:$B,UPPER(About!$B$1),'NREL Scaling Data'!$E:$E,Calculations!$M160,'NREL Scaling Data'!$A:$A,T$3,'NREL Scaling Data'!$C:$C,Calculations!$L160,'NREL Scaling Data'!$D:$D,Calculations!$N160)-SUMIFS('NREL Scaling Data'!$F:$F,'NREL Scaling Data'!$B:$B,UPPER(About!$B$1),'NREL Scaling Data'!$E:$E,Calculations!$M160,'NREL Scaling Data'!$A:$A,S$3,'NREL Scaling Data'!$C:$C,Calculations!$L160,'NREL Scaling Data'!$D:$D,Calculations!$N160))/SUMIFS('NREL Scaling Data'!$F:$F,'NREL Scaling Data'!$B:$B,UPPER(About!$B$1),'NREL Scaling Data'!$E:$E,Calculations!$M160,'NREL Scaling Data'!$A:$A,S$3,'NREL Scaling Data'!$C:$C,Calculations!$L160,'NREL Scaling Data'!$D:$D,Calculations!$N160) + 1) * S160,0)</f>
        <v>33841669245946.023</v>
      </c>
      <c r="U160" s="45">
        <f>IFERROR(((SUMIFS('NREL Scaling Data'!$F:$F,'NREL Scaling Data'!$B:$B,UPPER(About!$B$1),'NREL Scaling Data'!$E:$E,Calculations!$M160,'NREL Scaling Data'!$A:$A,U$3,'NREL Scaling Data'!$C:$C,Calculations!$L160,'NREL Scaling Data'!$D:$D,Calculations!$N160)-SUMIFS('NREL Scaling Data'!$F:$F,'NREL Scaling Data'!$B:$B,UPPER(About!$B$1),'NREL Scaling Data'!$E:$E,Calculations!$M160,'NREL Scaling Data'!$A:$A,T$3,'NREL Scaling Data'!$C:$C,Calculations!$L160,'NREL Scaling Data'!$D:$D,Calculations!$N160))/SUMIFS('NREL Scaling Data'!$F:$F,'NREL Scaling Data'!$B:$B,UPPER(About!$B$1),'NREL Scaling Data'!$E:$E,Calculations!$M160,'NREL Scaling Data'!$A:$A,T$3,'NREL Scaling Data'!$C:$C,Calculations!$L160,'NREL Scaling Data'!$D:$D,Calculations!$N160) + 1) * T160,0)</f>
        <v>32925423001184.324</v>
      </c>
      <c r="V160" s="45">
        <f>IFERROR(((SUMIFS('NREL Scaling Data'!$F:$F,'NREL Scaling Data'!$B:$B,UPPER(About!$B$1),'NREL Scaling Data'!$E:$E,Calculations!$M160,'NREL Scaling Data'!$A:$A,V$3,'NREL Scaling Data'!$C:$C,Calculations!$L160,'NREL Scaling Data'!$D:$D,Calculations!$N160)-SUMIFS('NREL Scaling Data'!$F:$F,'NREL Scaling Data'!$B:$B,UPPER(About!$B$1),'NREL Scaling Data'!$E:$E,Calculations!$M160,'NREL Scaling Data'!$A:$A,U$3,'NREL Scaling Data'!$C:$C,Calculations!$L160,'NREL Scaling Data'!$D:$D,Calculations!$N160))/SUMIFS('NREL Scaling Data'!$F:$F,'NREL Scaling Data'!$B:$B,UPPER(About!$B$1),'NREL Scaling Data'!$E:$E,Calculations!$M160,'NREL Scaling Data'!$A:$A,U$3,'NREL Scaling Data'!$C:$C,Calculations!$L160,'NREL Scaling Data'!$D:$D,Calculations!$N160) + 1) * U160,0)</f>
        <v>32029218605679.047</v>
      </c>
      <c r="W160" s="45">
        <f>IFERROR(((SUMIFS('NREL Scaling Data'!$F:$F,'NREL Scaling Data'!$B:$B,UPPER(About!$B$1),'NREL Scaling Data'!$E:$E,Calculations!$M160,'NREL Scaling Data'!$A:$A,W$3,'NREL Scaling Data'!$C:$C,Calculations!$L160,'NREL Scaling Data'!$D:$D,Calculations!$N160)-SUMIFS('NREL Scaling Data'!$F:$F,'NREL Scaling Data'!$B:$B,UPPER(About!$B$1),'NREL Scaling Data'!$E:$E,Calculations!$M160,'NREL Scaling Data'!$A:$A,V$3,'NREL Scaling Data'!$C:$C,Calculations!$L160,'NREL Scaling Data'!$D:$D,Calculations!$N160))/SUMIFS('NREL Scaling Data'!$F:$F,'NREL Scaling Data'!$B:$B,UPPER(About!$B$1),'NREL Scaling Data'!$E:$E,Calculations!$M160,'NREL Scaling Data'!$A:$A,V$3,'NREL Scaling Data'!$C:$C,Calculations!$L160,'NREL Scaling Data'!$D:$D,Calculations!$N160) + 1) * V160,0)</f>
        <v>31164123373296.641</v>
      </c>
      <c r="X160" s="45">
        <f>IFERROR(((SUMIFS('NREL Scaling Data'!$F:$F,'NREL Scaling Data'!$B:$B,UPPER(About!$B$1),'NREL Scaling Data'!$E:$E,Calculations!$M160,'NREL Scaling Data'!$A:$A,X$3,'NREL Scaling Data'!$C:$C,Calculations!$L160,'NREL Scaling Data'!$D:$D,Calculations!$N160)-SUMIFS('NREL Scaling Data'!$F:$F,'NREL Scaling Data'!$B:$B,UPPER(About!$B$1),'NREL Scaling Data'!$E:$E,Calculations!$M160,'NREL Scaling Data'!$A:$A,W$3,'NREL Scaling Data'!$C:$C,Calculations!$L160,'NREL Scaling Data'!$D:$D,Calculations!$N160))/SUMIFS('NREL Scaling Data'!$F:$F,'NREL Scaling Data'!$B:$B,UPPER(About!$B$1),'NREL Scaling Data'!$E:$E,Calculations!$M160,'NREL Scaling Data'!$A:$A,W$3,'NREL Scaling Data'!$C:$C,Calculations!$L160,'NREL Scaling Data'!$D:$D,Calculations!$N160) + 1) * W160,0)</f>
        <v>30354829351400.461</v>
      </c>
      <c r="Y160" s="45">
        <f>IFERROR(((SUMIFS('NREL Scaling Data'!$F:$F,'NREL Scaling Data'!$B:$B,UPPER(About!$B$1),'NREL Scaling Data'!$E:$E,Calculations!$M160,'NREL Scaling Data'!$A:$A,Y$3,'NREL Scaling Data'!$C:$C,Calculations!$L160,'NREL Scaling Data'!$D:$D,Calculations!$N160)-SUMIFS('NREL Scaling Data'!$F:$F,'NREL Scaling Data'!$B:$B,UPPER(About!$B$1),'NREL Scaling Data'!$E:$E,Calculations!$M160,'NREL Scaling Data'!$A:$A,X$3,'NREL Scaling Data'!$C:$C,Calculations!$L160,'NREL Scaling Data'!$D:$D,Calculations!$N160))/SUMIFS('NREL Scaling Data'!$F:$F,'NREL Scaling Data'!$B:$B,UPPER(About!$B$1),'NREL Scaling Data'!$E:$E,Calculations!$M160,'NREL Scaling Data'!$A:$A,X$3,'NREL Scaling Data'!$C:$C,Calculations!$L160,'NREL Scaling Data'!$D:$D,Calculations!$N160) + 1) * X160,0)</f>
        <v>29610218825408.434</v>
      </c>
      <c r="Z160" s="45">
        <f>IFERROR(((SUMIFS('NREL Scaling Data'!$F:$F,'NREL Scaling Data'!$B:$B,UPPER(About!$B$1),'NREL Scaling Data'!$E:$E,Calculations!$M160,'NREL Scaling Data'!$A:$A,Z$3,'NREL Scaling Data'!$C:$C,Calculations!$L160,'NREL Scaling Data'!$D:$D,Calculations!$N160)-SUMIFS('NREL Scaling Data'!$F:$F,'NREL Scaling Data'!$B:$B,UPPER(About!$B$1),'NREL Scaling Data'!$E:$E,Calculations!$M160,'NREL Scaling Data'!$A:$A,Y$3,'NREL Scaling Data'!$C:$C,Calculations!$L160,'NREL Scaling Data'!$D:$D,Calculations!$N160))/SUMIFS('NREL Scaling Data'!$F:$F,'NREL Scaling Data'!$B:$B,UPPER(About!$B$1),'NREL Scaling Data'!$E:$E,Calculations!$M160,'NREL Scaling Data'!$A:$A,Y$3,'NREL Scaling Data'!$C:$C,Calculations!$L160,'NREL Scaling Data'!$D:$D,Calculations!$N160) + 1) * Y160,0)</f>
        <v>28948302411233.258</v>
      </c>
      <c r="AA160" s="45">
        <f>IFERROR(((SUMIFS('NREL Scaling Data'!$F:$F,'NREL Scaling Data'!$B:$B,UPPER(About!$B$1),'NREL Scaling Data'!$E:$E,Calculations!$M160,'NREL Scaling Data'!$A:$A,AA$3,'NREL Scaling Data'!$C:$C,Calculations!$L160,'NREL Scaling Data'!$D:$D,Calculations!$N160)-SUMIFS('NREL Scaling Data'!$F:$F,'NREL Scaling Data'!$B:$B,UPPER(About!$B$1),'NREL Scaling Data'!$E:$E,Calculations!$M160,'NREL Scaling Data'!$A:$A,Z$3,'NREL Scaling Data'!$C:$C,Calculations!$L160,'NREL Scaling Data'!$D:$D,Calculations!$N160))/SUMIFS('NREL Scaling Data'!$F:$F,'NREL Scaling Data'!$B:$B,UPPER(About!$B$1),'NREL Scaling Data'!$E:$E,Calculations!$M160,'NREL Scaling Data'!$A:$A,Z$3,'NREL Scaling Data'!$C:$C,Calculations!$L160,'NREL Scaling Data'!$D:$D,Calculations!$N160) + 1) * Z160,0)</f>
        <v>28382279672789.586</v>
      </c>
      <c r="AB160" s="45">
        <f>IFERROR(((SUMIFS('NREL Scaling Data'!$F:$F,'NREL Scaling Data'!$B:$B,UPPER(About!$B$1),'NREL Scaling Data'!$E:$E,Calculations!$M160,'NREL Scaling Data'!$A:$A,AB$3,'NREL Scaling Data'!$C:$C,Calculations!$L160,'NREL Scaling Data'!$D:$D,Calculations!$N160)-SUMIFS('NREL Scaling Data'!$F:$F,'NREL Scaling Data'!$B:$B,UPPER(About!$B$1),'NREL Scaling Data'!$E:$E,Calculations!$M160,'NREL Scaling Data'!$A:$A,AA$3,'NREL Scaling Data'!$C:$C,Calculations!$L160,'NREL Scaling Data'!$D:$D,Calculations!$N160))/SUMIFS('NREL Scaling Data'!$F:$F,'NREL Scaling Data'!$B:$B,UPPER(About!$B$1),'NREL Scaling Data'!$E:$E,Calculations!$M160,'NREL Scaling Data'!$A:$A,AA$3,'NREL Scaling Data'!$C:$C,Calculations!$L160,'NREL Scaling Data'!$D:$D,Calculations!$N160) + 1) * AA160,0)</f>
        <v>27912307229135.871</v>
      </c>
      <c r="AC160" s="45">
        <f>IFERROR(((SUMIFS('NREL Scaling Data'!$F:$F,'NREL Scaling Data'!$B:$B,UPPER(About!$B$1),'NREL Scaling Data'!$E:$E,Calculations!$M160,'NREL Scaling Data'!$A:$A,AC$3,'NREL Scaling Data'!$C:$C,Calculations!$L160,'NREL Scaling Data'!$D:$D,Calculations!$N160)-SUMIFS('NREL Scaling Data'!$F:$F,'NREL Scaling Data'!$B:$B,UPPER(About!$B$1),'NREL Scaling Data'!$E:$E,Calculations!$M160,'NREL Scaling Data'!$A:$A,AB$3,'NREL Scaling Data'!$C:$C,Calculations!$L160,'NREL Scaling Data'!$D:$D,Calculations!$N160))/SUMIFS('NREL Scaling Data'!$F:$F,'NREL Scaling Data'!$B:$B,UPPER(About!$B$1),'NREL Scaling Data'!$E:$E,Calculations!$M160,'NREL Scaling Data'!$A:$A,AB$3,'NREL Scaling Data'!$C:$C,Calculations!$L160,'NREL Scaling Data'!$D:$D,Calculations!$N160) + 1) * AB160,0)</f>
        <v>27511924481175.723</v>
      </c>
      <c r="AD160" s="45">
        <f>IFERROR(((SUMIFS('NREL Scaling Data'!$F:$F,'NREL Scaling Data'!$B:$B,UPPER(About!$B$1),'NREL Scaling Data'!$E:$E,Calculations!$M160,'NREL Scaling Data'!$A:$A,AD$3,'NREL Scaling Data'!$C:$C,Calculations!$L160,'NREL Scaling Data'!$D:$D,Calculations!$N160)-SUMIFS('NREL Scaling Data'!$F:$F,'NREL Scaling Data'!$B:$B,UPPER(About!$B$1),'NREL Scaling Data'!$E:$E,Calculations!$M160,'NREL Scaling Data'!$A:$A,AC$3,'NREL Scaling Data'!$C:$C,Calculations!$L160,'NREL Scaling Data'!$D:$D,Calculations!$N160))/SUMIFS('NREL Scaling Data'!$F:$F,'NREL Scaling Data'!$B:$B,UPPER(About!$B$1),'NREL Scaling Data'!$E:$E,Calculations!$M160,'NREL Scaling Data'!$A:$A,AC$3,'NREL Scaling Data'!$C:$C,Calculations!$L160,'NREL Scaling Data'!$D:$D,Calculations!$N160) + 1) * AC160,0)</f>
        <v>27160223140360.941</v>
      </c>
      <c r="AE160" s="45">
        <f>IFERROR(((SUMIFS('NREL Scaling Data'!$F:$F,'NREL Scaling Data'!$B:$B,UPPER(About!$B$1),'NREL Scaling Data'!$E:$E,Calculations!$M160,'NREL Scaling Data'!$A:$A,AE$3,'NREL Scaling Data'!$C:$C,Calculations!$L160,'NREL Scaling Data'!$D:$D,Calculations!$N160)-SUMIFS('NREL Scaling Data'!$F:$F,'NREL Scaling Data'!$B:$B,UPPER(About!$B$1),'NREL Scaling Data'!$E:$E,Calculations!$M160,'NREL Scaling Data'!$A:$A,AD$3,'NREL Scaling Data'!$C:$C,Calculations!$L160,'NREL Scaling Data'!$D:$D,Calculations!$N160))/SUMIFS('NREL Scaling Data'!$F:$F,'NREL Scaling Data'!$B:$B,UPPER(About!$B$1),'NREL Scaling Data'!$E:$E,Calculations!$M160,'NREL Scaling Data'!$A:$A,AD$3,'NREL Scaling Data'!$C:$C,Calculations!$L160,'NREL Scaling Data'!$D:$D,Calculations!$N160) + 1) * AD160,0)</f>
        <v>26840348258480.203</v>
      </c>
      <c r="AF160" s="45">
        <f>IFERROR(((SUMIFS('NREL Scaling Data'!$F:$F,'NREL Scaling Data'!$B:$B,UPPER(About!$B$1),'NREL Scaling Data'!$E:$E,Calculations!$M160,'NREL Scaling Data'!$A:$A,AF$3,'NREL Scaling Data'!$C:$C,Calculations!$L160,'NREL Scaling Data'!$D:$D,Calculations!$N160)-SUMIFS('NREL Scaling Data'!$F:$F,'NREL Scaling Data'!$B:$B,UPPER(About!$B$1),'NREL Scaling Data'!$E:$E,Calculations!$M160,'NREL Scaling Data'!$A:$A,AE$3,'NREL Scaling Data'!$C:$C,Calculations!$L160,'NREL Scaling Data'!$D:$D,Calculations!$N160))/SUMIFS('NREL Scaling Data'!$F:$F,'NREL Scaling Data'!$B:$B,UPPER(About!$B$1),'NREL Scaling Data'!$E:$E,Calculations!$M160,'NREL Scaling Data'!$A:$A,AE$3,'NREL Scaling Data'!$C:$C,Calculations!$L160,'NREL Scaling Data'!$D:$D,Calculations!$N160) + 1) * AE160,0)</f>
        <v>26539350629531.223</v>
      </c>
      <c r="AG160" s="45">
        <f>IFERROR(((SUMIFS('NREL Scaling Data'!$F:$F,'NREL Scaling Data'!$B:$B,UPPER(About!$B$1),'NREL Scaling Data'!$E:$E,Calculations!$M160,'NREL Scaling Data'!$A:$A,AG$3,'NREL Scaling Data'!$C:$C,Calculations!$L160,'NREL Scaling Data'!$D:$D,Calculations!$N160)-SUMIFS('NREL Scaling Data'!$F:$F,'NREL Scaling Data'!$B:$B,UPPER(About!$B$1),'NREL Scaling Data'!$E:$E,Calculations!$M160,'NREL Scaling Data'!$A:$A,AF$3,'NREL Scaling Data'!$C:$C,Calculations!$L160,'NREL Scaling Data'!$D:$D,Calculations!$N160))/SUMIFS('NREL Scaling Data'!$F:$F,'NREL Scaling Data'!$B:$B,UPPER(About!$B$1),'NREL Scaling Data'!$E:$E,Calculations!$M160,'NREL Scaling Data'!$A:$A,AF$3,'NREL Scaling Data'!$C:$C,Calculations!$L160,'NREL Scaling Data'!$D:$D,Calculations!$N160) + 1) * AF160,0)</f>
        <v>26268683730101.469</v>
      </c>
      <c r="AH160" s="45">
        <f>IFERROR(((SUMIFS('NREL Scaling Data'!$F:$F,'NREL Scaling Data'!$B:$B,UPPER(About!$B$1),'NREL Scaling Data'!$E:$E,Calculations!$M160,'NREL Scaling Data'!$A:$A,AH$3,'NREL Scaling Data'!$C:$C,Calculations!$L160,'NREL Scaling Data'!$D:$D,Calculations!$N160)-SUMIFS('NREL Scaling Data'!$F:$F,'NREL Scaling Data'!$B:$B,UPPER(About!$B$1),'NREL Scaling Data'!$E:$E,Calculations!$M160,'NREL Scaling Data'!$A:$A,AG$3,'NREL Scaling Data'!$C:$C,Calculations!$L160,'NREL Scaling Data'!$D:$D,Calculations!$N160))/SUMIFS('NREL Scaling Data'!$F:$F,'NREL Scaling Data'!$B:$B,UPPER(About!$B$1),'NREL Scaling Data'!$E:$E,Calculations!$M160,'NREL Scaling Data'!$A:$A,AG$3,'NREL Scaling Data'!$C:$C,Calculations!$L160,'NREL Scaling Data'!$D:$D,Calculations!$N160) + 1) * AG160,0)</f>
        <v>26033357870891.375</v>
      </c>
      <c r="AI160" s="45">
        <f>IFERROR(((SUMIFS('NREL Scaling Data'!$F:$F,'NREL Scaling Data'!$B:$B,UPPER(About!$B$1),'NREL Scaling Data'!$E:$E,Calculations!$M160,'NREL Scaling Data'!$A:$A,AI$3,'NREL Scaling Data'!$C:$C,Calculations!$L160,'NREL Scaling Data'!$D:$D,Calculations!$N160)-SUMIFS('NREL Scaling Data'!$F:$F,'NREL Scaling Data'!$B:$B,UPPER(About!$B$1),'NREL Scaling Data'!$E:$E,Calculations!$M160,'NREL Scaling Data'!$A:$A,AH$3,'NREL Scaling Data'!$C:$C,Calculations!$L160,'NREL Scaling Data'!$D:$D,Calculations!$N160))/SUMIFS('NREL Scaling Data'!$F:$F,'NREL Scaling Data'!$B:$B,UPPER(About!$B$1),'NREL Scaling Data'!$E:$E,Calculations!$M160,'NREL Scaling Data'!$A:$A,AH$3,'NREL Scaling Data'!$C:$C,Calculations!$L160,'NREL Scaling Data'!$D:$D,Calculations!$N160) + 1) * AH160,0)</f>
        <v>25823861261790.676</v>
      </c>
      <c r="AJ160" s="45">
        <f>IFERROR(((SUMIFS('NREL Scaling Data'!$F:$F,'NREL Scaling Data'!$B:$B,UPPER(About!$B$1),'NREL Scaling Data'!$E:$E,Calculations!$M160,'NREL Scaling Data'!$A:$A,AJ$3,'NREL Scaling Data'!$C:$C,Calculations!$L160,'NREL Scaling Data'!$D:$D,Calculations!$N160)-SUMIFS('NREL Scaling Data'!$F:$F,'NREL Scaling Data'!$B:$B,UPPER(About!$B$1),'NREL Scaling Data'!$E:$E,Calculations!$M160,'NREL Scaling Data'!$A:$A,AI$3,'NREL Scaling Data'!$C:$C,Calculations!$L160,'NREL Scaling Data'!$D:$D,Calculations!$N160))/SUMIFS('NREL Scaling Data'!$F:$F,'NREL Scaling Data'!$B:$B,UPPER(About!$B$1),'NREL Scaling Data'!$E:$E,Calculations!$M160,'NREL Scaling Data'!$A:$A,AI$3,'NREL Scaling Data'!$C:$C,Calculations!$L160,'NREL Scaling Data'!$D:$D,Calculations!$N160) + 1) * AI160,0)</f>
        <v>25628777789043.434</v>
      </c>
      <c r="AK160" s="45">
        <f>IFERROR(((SUMIFS('NREL Scaling Data'!$F:$F,'NREL Scaling Data'!$B:$B,UPPER(About!$B$1),'NREL Scaling Data'!$E:$E,Calculations!$M160,'NREL Scaling Data'!$A:$A,AK$3,'NREL Scaling Data'!$C:$C,Calculations!$L160,'NREL Scaling Data'!$D:$D,Calculations!$N160)-SUMIFS('NREL Scaling Data'!$F:$F,'NREL Scaling Data'!$B:$B,UPPER(About!$B$1),'NREL Scaling Data'!$E:$E,Calculations!$M160,'NREL Scaling Data'!$A:$A,AJ$3,'NREL Scaling Data'!$C:$C,Calculations!$L160,'NREL Scaling Data'!$D:$D,Calculations!$N160))/SUMIFS('NREL Scaling Data'!$F:$F,'NREL Scaling Data'!$B:$B,UPPER(About!$B$1),'NREL Scaling Data'!$E:$E,Calculations!$M160,'NREL Scaling Data'!$A:$A,AJ$3,'NREL Scaling Data'!$C:$C,Calculations!$L160,'NREL Scaling Data'!$D:$D,Calculations!$N160) + 1) * AJ160,0)</f>
        <v>25464134964711.289</v>
      </c>
      <c r="AL160" s="45">
        <f>IFERROR(((SUMIFS('NREL Scaling Data'!$F:$F,'NREL Scaling Data'!$B:$B,UPPER(About!$B$1),'NREL Scaling Data'!$E:$E,Calculations!$M160,'NREL Scaling Data'!$A:$A,AL$3,'NREL Scaling Data'!$C:$C,Calculations!$L160,'NREL Scaling Data'!$D:$D,Calculations!$N160)-SUMIFS('NREL Scaling Data'!$F:$F,'NREL Scaling Data'!$B:$B,UPPER(About!$B$1),'NREL Scaling Data'!$E:$E,Calculations!$M160,'NREL Scaling Data'!$A:$A,AK$3,'NREL Scaling Data'!$C:$C,Calculations!$L160,'NREL Scaling Data'!$D:$D,Calculations!$N160))/SUMIFS('NREL Scaling Data'!$F:$F,'NREL Scaling Data'!$B:$B,UPPER(About!$B$1),'NREL Scaling Data'!$E:$E,Calculations!$M160,'NREL Scaling Data'!$A:$A,AK$3,'NREL Scaling Data'!$C:$C,Calculations!$L160,'NREL Scaling Data'!$D:$D,Calculations!$N160) + 1) * AK160,0)</f>
        <v>25344569321646.195</v>
      </c>
      <c r="AM160" s="45">
        <f>IFERROR(((SUMIFS('NREL Scaling Data'!$F:$F,'NREL Scaling Data'!$B:$B,UPPER(About!$B$1),'NREL Scaling Data'!$E:$E,Calculations!$M160,'NREL Scaling Data'!$A:$A,AM$3,'NREL Scaling Data'!$C:$C,Calculations!$L160,'NREL Scaling Data'!$D:$D,Calculations!$N160)-SUMIFS('NREL Scaling Data'!$F:$F,'NREL Scaling Data'!$B:$B,UPPER(About!$B$1),'NREL Scaling Data'!$E:$E,Calculations!$M160,'NREL Scaling Data'!$A:$A,AL$3,'NREL Scaling Data'!$C:$C,Calculations!$L160,'NREL Scaling Data'!$D:$D,Calculations!$N160))/SUMIFS('NREL Scaling Data'!$F:$F,'NREL Scaling Data'!$B:$B,UPPER(About!$B$1),'NREL Scaling Data'!$E:$E,Calculations!$M160,'NREL Scaling Data'!$A:$A,AL$3,'NREL Scaling Data'!$C:$C,Calculations!$L160,'NREL Scaling Data'!$D:$D,Calculations!$N160) + 1) * AL160,0)</f>
        <v>25259820088406.051</v>
      </c>
      <c r="AN160" s="45">
        <f>IFERROR(((SUMIFS('NREL Scaling Data'!$F:$F,'NREL Scaling Data'!$B:$B,UPPER(About!$B$1),'NREL Scaling Data'!$E:$E,Calculations!$M160,'NREL Scaling Data'!$A:$A,AN$3,'NREL Scaling Data'!$C:$C,Calculations!$L160,'NREL Scaling Data'!$D:$D,Calculations!$N160)-SUMIFS('NREL Scaling Data'!$F:$F,'NREL Scaling Data'!$B:$B,UPPER(About!$B$1),'NREL Scaling Data'!$E:$E,Calculations!$M160,'NREL Scaling Data'!$A:$A,AM$3,'NREL Scaling Data'!$C:$C,Calculations!$L160,'NREL Scaling Data'!$D:$D,Calculations!$N160))/SUMIFS('NREL Scaling Data'!$F:$F,'NREL Scaling Data'!$B:$B,UPPER(About!$B$1),'NREL Scaling Data'!$E:$E,Calculations!$M160,'NREL Scaling Data'!$A:$A,AM$3,'NREL Scaling Data'!$C:$C,Calculations!$L160,'NREL Scaling Data'!$D:$D,Calculations!$N160) + 1) * AM160,0)</f>
        <v>25209021325177.574</v>
      </c>
      <c r="AO160" s="45">
        <f>IFERROR(((SUMIFS('NREL Scaling Data'!$F:$F,'NREL Scaling Data'!$B:$B,UPPER(About!$B$1),'NREL Scaling Data'!$E:$E,Calculations!$M160,'NREL Scaling Data'!$A:$A,AO$3,'NREL Scaling Data'!$C:$C,Calculations!$L160,'NREL Scaling Data'!$D:$D,Calculations!$N160)-SUMIFS('NREL Scaling Data'!$F:$F,'NREL Scaling Data'!$B:$B,UPPER(About!$B$1),'NREL Scaling Data'!$E:$E,Calculations!$M160,'NREL Scaling Data'!$A:$A,AN$3,'NREL Scaling Data'!$C:$C,Calculations!$L160,'NREL Scaling Data'!$D:$D,Calculations!$N160))/SUMIFS('NREL Scaling Data'!$F:$F,'NREL Scaling Data'!$B:$B,UPPER(About!$B$1),'NREL Scaling Data'!$E:$E,Calculations!$M160,'NREL Scaling Data'!$A:$A,AN$3,'NREL Scaling Data'!$C:$C,Calculations!$L160,'NREL Scaling Data'!$D:$D,Calculations!$N160) + 1) * AN160,0)</f>
        <v>25186464310281.465</v>
      </c>
      <c r="AP160" s="45">
        <f>IFERROR(((SUMIFS('NREL Scaling Data'!$F:$F,'NREL Scaling Data'!$B:$B,UPPER(About!$B$1),'NREL Scaling Data'!$E:$E,Calculations!$M160,'NREL Scaling Data'!$A:$A,AP$3,'NREL Scaling Data'!$C:$C,Calculations!$L160,'NREL Scaling Data'!$D:$D,Calculations!$N160)-SUMIFS('NREL Scaling Data'!$F:$F,'NREL Scaling Data'!$B:$B,UPPER(About!$B$1),'NREL Scaling Data'!$E:$E,Calculations!$M160,'NREL Scaling Data'!$A:$A,AO$3,'NREL Scaling Data'!$C:$C,Calculations!$L160,'NREL Scaling Data'!$D:$D,Calculations!$N160))/SUMIFS('NREL Scaling Data'!$F:$F,'NREL Scaling Data'!$B:$B,UPPER(About!$B$1),'NREL Scaling Data'!$E:$E,Calculations!$M160,'NREL Scaling Data'!$A:$A,AO$3,'NREL Scaling Data'!$C:$C,Calculations!$L160,'NREL Scaling Data'!$D:$D,Calculations!$N160) + 1) * AO160,0)</f>
        <v>25192626543289.703</v>
      </c>
      <c r="AQ160" s="45">
        <f>IFERROR(((SUMIFS('NREL Scaling Data'!$F:$F,'NREL Scaling Data'!$B:$B,UPPER(About!$B$1),'NREL Scaling Data'!$E:$E,Calculations!$M160,'NREL Scaling Data'!$A:$A,AQ$3,'NREL Scaling Data'!$C:$C,Calculations!$L160,'NREL Scaling Data'!$D:$D,Calculations!$N160)-SUMIFS('NREL Scaling Data'!$F:$F,'NREL Scaling Data'!$B:$B,UPPER(About!$B$1),'NREL Scaling Data'!$E:$E,Calculations!$M160,'NREL Scaling Data'!$A:$A,AP$3,'NREL Scaling Data'!$C:$C,Calculations!$L160,'NREL Scaling Data'!$D:$D,Calculations!$N160))/SUMIFS('NREL Scaling Data'!$F:$F,'NREL Scaling Data'!$B:$B,UPPER(About!$B$1),'NREL Scaling Data'!$E:$E,Calculations!$M160,'NREL Scaling Data'!$A:$A,AP$3,'NREL Scaling Data'!$C:$C,Calculations!$L160,'NREL Scaling Data'!$D:$D,Calculations!$N160) + 1) * AP160,0)</f>
        <v>25227753433081.914</v>
      </c>
      <c r="AR160" s="45">
        <f>IFERROR(((SUMIFS('NREL Scaling Data'!$F:$F,'NREL Scaling Data'!$B:$B,UPPER(About!$B$1),'NREL Scaling Data'!$E:$E,Calculations!$M160,'NREL Scaling Data'!$A:$A,AR$3,'NREL Scaling Data'!$C:$C,Calculations!$L160,'NREL Scaling Data'!$D:$D,Calculations!$N160)-SUMIFS('NREL Scaling Data'!$F:$F,'NREL Scaling Data'!$B:$B,UPPER(About!$B$1),'NREL Scaling Data'!$E:$E,Calculations!$M160,'NREL Scaling Data'!$A:$A,AQ$3,'NREL Scaling Data'!$C:$C,Calculations!$L160,'NREL Scaling Data'!$D:$D,Calculations!$N160))/SUMIFS('NREL Scaling Data'!$F:$F,'NREL Scaling Data'!$B:$B,UPPER(About!$B$1),'NREL Scaling Data'!$E:$E,Calculations!$M160,'NREL Scaling Data'!$A:$A,AQ$3,'NREL Scaling Data'!$C:$C,Calculations!$L160,'NREL Scaling Data'!$D:$D,Calculations!$N160) + 1) * AQ160,0)</f>
        <v>25293604501386.605</v>
      </c>
      <c r="AS160" s="45">
        <f>IFERROR(((SUMIFS('NREL Scaling Data'!$F:$F,'NREL Scaling Data'!$B:$B,UPPER(About!$B$1),'NREL Scaling Data'!$E:$E,Calculations!$M160,'NREL Scaling Data'!$A:$A,AS$3,'NREL Scaling Data'!$C:$C,Calculations!$L160,'NREL Scaling Data'!$D:$D,Calculations!$N160)-SUMIFS('NREL Scaling Data'!$F:$F,'NREL Scaling Data'!$B:$B,UPPER(About!$B$1),'NREL Scaling Data'!$E:$E,Calculations!$M160,'NREL Scaling Data'!$A:$A,AR$3,'NREL Scaling Data'!$C:$C,Calculations!$L160,'NREL Scaling Data'!$D:$D,Calculations!$N160))/SUMIFS('NREL Scaling Data'!$F:$F,'NREL Scaling Data'!$B:$B,UPPER(About!$B$1),'NREL Scaling Data'!$E:$E,Calculations!$M160,'NREL Scaling Data'!$A:$A,AR$3,'NREL Scaling Data'!$C:$C,Calculations!$L160,'NREL Scaling Data'!$D:$D,Calculations!$N160) + 1) * AR160,0)</f>
        <v>25389318712304.539</v>
      </c>
      <c r="AT160" s="45">
        <f>IFERROR(((SUMIFS('NREL Scaling Data'!$F:$F,'NREL Scaling Data'!$B:$B,UPPER(About!$B$1),'NREL Scaling Data'!$E:$E,Calculations!$M160,'NREL Scaling Data'!$A:$A,AT$3,'NREL Scaling Data'!$C:$C,Calculations!$L160,'NREL Scaling Data'!$D:$D,Calculations!$N160)-SUMIFS('NREL Scaling Data'!$F:$F,'NREL Scaling Data'!$B:$B,UPPER(About!$B$1),'NREL Scaling Data'!$E:$E,Calculations!$M160,'NREL Scaling Data'!$A:$A,AS$3,'NREL Scaling Data'!$C:$C,Calculations!$L160,'NREL Scaling Data'!$D:$D,Calculations!$N160))/SUMIFS('NREL Scaling Data'!$F:$F,'NREL Scaling Data'!$B:$B,UPPER(About!$B$1),'NREL Scaling Data'!$E:$E,Calculations!$M160,'NREL Scaling Data'!$A:$A,AS$3,'NREL Scaling Data'!$C:$C,Calculations!$L160,'NREL Scaling Data'!$D:$D,Calculations!$N160) + 1) * AS160,0)</f>
        <v>25517270706101.996</v>
      </c>
    </row>
    <row r="161" spans="6:46">
      <c r="I161" s="12" t="s">
        <v>1086</v>
      </c>
      <c r="J161" s="209">
        <f>IFERROR(SUMIFS('NREL Scaling Data'!F:F,'NREL Scaling Data'!B:B,UPPER(About!$B$1),'NREL Scaling Data'!E:E,Calculations!M161,'NREL Scaling Data'!A:A, 2021,'NREL Scaling Data'!C:C,Calculations!L161,'NREL Scaling Data'!D:D,Calculations!N161) / SUMIFS('NREL Scaling Data'!F:F,'NREL Scaling Data'!B:B,UPPER(About!$B$1),'NREL Scaling Data'!A:A, 2021,'NREL Scaling Data'!C:C,Calculations!L161,'NREL Scaling Data'!D:D,Calculations!N161),0)</f>
        <v>0</v>
      </c>
      <c r="K161" s="12">
        <v>1</v>
      </c>
      <c r="L161" s="12" t="s">
        <v>1013</v>
      </c>
      <c r="M161" s="12" t="s">
        <v>1019</v>
      </c>
      <c r="N161" s="1" t="s">
        <v>961</v>
      </c>
      <c r="O161" s="7">
        <f t="shared" ref="O161:O169" si="33">P161</f>
        <v>0</v>
      </c>
      <c r="P161" s="7">
        <f t="shared" ref="P161:P169" si="34">Q161</f>
        <v>0</v>
      </c>
      <c r="Q161" s="45">
        <f>SUMIFS('SEDS 2021'!$F$23:$F$40,'SEDS 2021'!E$23:E$40,Calculations!L161,'SEDS 2021'!D$23:D$40,Calculations!N161)*J161*K161</f>
        <v>0</v>
      </c>
      <c r="R161" s="45">
        <f>IFERROR(((SUMIFS('NREL Scaling Data'!$F:$F,'NREL Scaling Data'!$B:$B,UPPER(About!$B$1),'NREL Scaling Data'!$E:$E,Calculations!$M161,'NREL Scaling Data'!$A:$A,R$3,'NREL Scaling Data'!$C:$C,Calculations!$L161,'NREL Scaling Data'!$D:$D,Calculations!$N161)-SUMIFS('NREL Scaling Data'!$F:$F,'NREL Scaling Data'!$B:$B,UPPER(About!$B$1),'NREL Scaling Data'!$E:$E,Calculations!$M161,'NREL Scaling Data'!$A:$A,Q$3,'NREL Scaling Data'!$C:$C,Calculations!$L161,'NREL Scaling Data'!$D:$D,Calculations!$N161))/SUMIFS('NREL Scaling Data'!$F:$F,'NREL Scaling Data'!$B:$B,UPPER(About!$B$1),'NREL Scaling Data'!$E:$E,Calculations!$M161,'NREL Scaling Data'!$A:$A,Q$3,'NREL Scaling Data'!$C:$C,Calculations!$L161,'NREL Scaling Data'!$D:$D,Calculations!$N161) + 1) * Q161,0)</f>
        <v>0</v>
      </c>
      <c r="S161" s="45">
        <f>IFERROR(((SUMIFS('NREL Scaling Data'!$F:$F,'NREL Scaling Data'!$B:$B,UPPER(About!$B$1),'NREL Scaling Data'!$E:$E,Calculations!$M161,'NREL Scaling Data'!$A:$A,S$3,'NREL Scaling Data'!$C:$C,Calculations!$L161,'NREL Scaling Data'!$D:$D,Calculations!$N161)-SUMIFS('NREL Scaling Data'!$F:$F,'NREL Scaling Data'!$B:$B,UPPER(About!$B$1),'NREL Scaling Data'!$E:$E,Calculations!$M161,'NREL Scaling Data'!$A:$A,R$3,'NREL Scaling Data'!$C:$C,Calculations!$L161,'NREL Scaling Data'!$D:$D,Calculations!$N161))/SUMIFS('NREL Scaling Data'!$F:$F,'NREL Scaling Data'!$B:$B,UPPER(About!$B$1),'NREL Scaling Data'!$E:$E,Calculations!$M161,'NREL Scaling Data'!$A:$A,R$3,'NREL Scaling Data'!$C:$C,Calculations!$L161,'NREL Scaling Data'!$D:$D,Calculations!$N161) + 1) * R161,0)</f>
        <v>0</v>
      </c>
      <c r="T161" s="45">
        <f>IFERROR(((SUMIFS('NREL Scaling Data'!$F:$F,'NREL Scaling Data'!$B:$B,UPPER(About!$B$1),'NREL Scaling Data'!$E:$E,Calculations!$M161,'NREL Scaling Data'!$A:$A,T$3,'NREL Scaling Data'!$C:$C,Calculations!$L161,'NREL Scaling Data'!$D:$D,Calculations!$N161)-SUMIFS('NREL Scaling Data'!$F:$F,'NREL Scaling Data'!$B:$B,UPPER(About!$B$1),'NREL Scaling Data'!$E:$E,Calculations!$M161,'NREL Scaling Data'!$A:$A,S$3,'NREL Scaling Data'!$C:$C,Calculations!$L161,'NREL Scaling Data'!$D:$D,Calculations!$N161))/SUMIFS('NREL Scaling Data'!$F:$F,'NREL Scaling Data'!$B:$B,UPPER(About!$B$1),'NREL Scaling Data'!$E:$E,Calculations!$M161,'NREL Scaling Data'!$A:$A,S$3,'NREL Scaling Data'!$C:$C,Calculations!$L161,'NREL Scaling Data'!$D:$D,Calculations!$N161) + 1) * S161,0)</f>
        <v>0</v>
      </c>
      <c r="U161" s="45">
        <f>IFERROR(((SUMIFS('NREL Scaling Data'!$F:$F,'NREL Scaling Data'!$B:$B,UPPER(About!$B$1),'NREL Scaling Data'!$E:$E,Calculations!$M161,'NREL Scaling Data'!$A:$A,U$3,'NREL Scaling Data'!$C:$C,Calculations!$L161,'NREL Scaling Data'!$D:$D,Calculations!$N161)-SUMIFS('NREL Scaling Data'!$F:$F,'NREL Scaling Data'!$B:$B,UPPER(About!$B$1),'NREL Scaling Data'!$E:$E,Calculations!$M161,'NREL Scaling Data'!$A:$A,T$3,'NREL Scaling Data'!$C:$C,Calculations!$L161,'NREL Scaling Data'!$D:$D,Calculations!$N161))/SUMIFS('NREL Scaling Data'!$F:$F,'NREL Scaling Data'!$B:$B,UPPER(About!$B$1),'NREL Scaling Data'!$E:$E,Calculations!$M161,'NREL Scaling Data'!$A:$A,T$3,'NREL Scaling Data'!$C:$C,Calculations!$L161,'NREL Scaling Data'!$D:$D,Calculations!$N161) + 1) * T161,0)</f>
        <v>0</v>
      </c>
      <c r="V161" s="45">
        <f>IFERROR(((SUMIFS('NREL Scaling Data'!$F:$F,'NREL Scaling Data'!$B:$B,UPPER(About!$B$1),'NREL Scaling Data'!$E:$E,Calculations!$M161,'NREL Scaling Data'!$A:$A,V$3,'NREL Scaling Data'!$C:$C,Calculations!$L161,'NREL Scaling Data'!$D:$D,Calculations!$N161)-SUMIFS('NREL Scaling Data'!$F:$F,'NREL Scaling Data'!$B:$B,UPPER(About!$B$1),'NREL Scaling Data'!$E:$E,Calculations!$M161,'NREL Scaling Data'!$A:$A,U$3,'NREL Scaling Data'!$C:$C,Calculations!$L161,'NREL Scaling Data'!$D:$D,Calculations!$N161))/SUMIFS('NREL Scaling Data'!$F:$F,'NREL Scaling Data'!$B:$B,UPPER(About!$B$1),'NREL Scaling Data'!$E:$E,Calculations!$M161,'NREL Scaling Data'!$A:$A,U$3,'NREL Scaling Data'!$C:$C,Calculations!$L161,'NREL Scaling Data'!$D:$D,Calculations!$N161) + 1) * U161,0)</f>
        <v>0</v>
      </c>
      <c r="W161" s="45">
        <f>IFERROR(((SUMIFS('NREL Scaling Data'!$F:$F,'NREL Scaling Data'!$B:$B,UPPER(About!$B$1),'NREL Scaling Data'!$E:$E,Calculations!$M161,'NREL Scaling Data'!$A:$A,W$3,'NREL Scaling Data'!$C:$C,Calculations!$L161,'NREL Scaling Data'!$D:$D,Calculations!$N161)-SUMIFS('NREL Scaling Data'!$F:$F,'NREL Scaling Data'!$B:$B,UPPER(About!$B$1),'NREL Scaling Data'!$E:$E,Calculations!$M161,'NREL Scaling Data'!$A:$A,V$3,'NREL Scaling Data'!$C:$C,Calculations!$L161,'NREL Scaling Data'!$D:$D,Calculations!$N161))/SUMIFS('NREL Scaling Data'!$F:$F,'NREL Scaling Data'!$B:$B,UPPER(About!$B$1),'NREL Scaling Data'!$E:$E,Calculations!$M161,'NREL Scaling Data'!$A:$A,V$3,'NREL Scaling Data'!$C:$C,Calculations!$L161,'NREL Scaling Data'!$D:$D,Calculations!$N161) + 1) * V161,0)</f>
        <v>0</v>
      </c>
      <c r="X161" s="45">
        <f>IFERROR(((SUMIFS('NREL Scaling Data'!$F:$F,'NREL Scaling Data'!$B:$B,UPPER(About!$B$1),'NREL Scaling Data'!$E:$E,Calculations!$M161,'NREL Scaling Data'!$A:$A,X$3,'NREL Scaling Data'!$C:$C,Calculations!$L161,'NREL Scaling Data'!$D:$D,Calculations!$N161)-SUMIFS('NREL Scaling Data'!$F:$F,'NREL Scaling Data'!$B:$B,UPPER(About!$B$1),'NREL Scaling Data'!$E:$E,Calculations!$M161,'NREL Scaling Data'!$A:$A,W$3,'NREL Scaling Data'!$C:$C,Calculations!$L161,'NREL Scaling Data'!$D:$D,Calculations!$N161))/SUMIFS('NREL Scaling Data'!$F:$F,'NREL Scaling Data'!$B:$B,UPPER(About!$B$1),'NREL Scaling Data'!$E:$E,Calculations!$M161,'NREL Scaling Data'!$A:$A,W$3,'NREL Scaling Data'!$C:$C,Calculations!$L161,'NREL Scaling Data'!$D:$D,Calculations!$N161) + 1) * W161,0)</f>
        <v>0</v>
      </c>
      <c r="Y161" s="45">
        <f>IFERROR(((SUMIFS('NREL Scaling Data'!$F:$F,'NREL Scaling Data'!$B:$B,UPPER(About!$B$1),'NREL Scaling Data'!$E:$E,Calculations!$M161,'NREL Scaling Data'!$A:$A,Y$3,'NREL Scaling Data'!$C:$C,Calculations!$L161,'NREL Scaling Data'!$D:$D,Calculations!$N161)-SUMIFS('NREL Scaling Data'!$F:$F,'NREL Scaling Data'!$B:$B,UPPER(About!$B$1),'NREL Scaling Data'!$E:$E,Calculations!$M161,'NREL Scaling Data'!$A:$A,X$3,'NREL Scaling Data'!$C:$C,Calculations!$L161,'NREL Scaling Data'!$D:$D,Calculations!$N161))/SUMIFS('NREL Scaling Data'!$F:$F,'NREL Scaling Data'!$B:$B,UPPER(About!$B$1),'NREL Scaling Data'!$E:$E,Calculations!$M161,'NREL Scaling Data'!$A:$A,X$3,'NREL Scaling Data'!$C:$C,Calculations!$L161,'NREL Scaling Data'!$D:$D,Calculations!$N161) + 1) * X161,0)</f>
        <v>0</v>
      </c>
      <c r="Z161" s="45">
        <f>IFERROR(((SUMIFS('NREL Scaling Data'!$F:$F,'NREL Scaling Data'!$B:$B,UPPER(About!$B$1),'NREL Scaling Data'!$E:$E,Calculations!$M161,'NREL Scaling Data'!$A:$A,Z$3,'NREL Scaling Data'!$C:$C,Calculations!$L161,'NREL Scaling Data'!$D:$D,Calculations!$N161)-SUMIFS('NREL Scaling Data'!$F:$F,'NREL Scaling Data'!$B:$B,UPPER(About!$B$1),'NREL Scaling Data'!$E:$E,Calculations!$M161,'NREL Scaling Data'!$A:$A,Y$3,'NREL Scaling Data'!$C:$C,Calculations!$L161,'NREL Scaling Data'!$D:$D,Calculations!$N161))/SUMIFS('NREL Scaling Data'!$F:$F,'NREL Scaling Data'!$B:$B,UPPER(About!$B$1),'NREL Scaling Data'!$E:$E,Calculations!$M161,'NREL Scaling Data'!$A:$A,Y$3,'NREL Scaling Data'!$C:$C,Calculations!$L161,'NREL Scaling Data'!$D:$D,Calculations!$N161) + 1) * Y161,0)</f>
        <v>0</v>
      </c>
      <c r="AA161" s="45">
        <f>IFERROR(((SUMIFS('NREL Scaling Data'!$F:$F,'NREL Scaling Data'!$B:$B,UPPER(About!$B$1),'NREL Scaling Data'!$E:$E,Calculations!$M161,'NREL Scaling Data'!$A:$A,AA$3,'NREL Scaling Data'!$C:$C,Calculations!$L161,'NREL Scaling Data'!$D:$D,Calculations!$N161)-SUMIFS('NREL Scaling Data'!$F:$F,'NREL Scaling Data'!$B:$B,UPPER(About!$B$1),'NREL Scaling Data'!$E:$E,Calculations!$M161,'NREL Scaling Data'!$A:$A,Z$3,'NREL Scaling Data'!$C:$C,Calculations!$L161,'NREL Scaling Data'!$D:$D,Calculations!$N161))/SUMIFS('NREL Scaling Data'!$F:$F,'NREL Scaling Data'!$B:$B,UPPER(About!$B$1),'NREL Scaling Data'!$E:$E,Calculations!$M161,'NREL Scaling Data'!$A:$A,Z$3,'NREL Scaling Data'!$C:$C,Calculations!$L161,'NREL Scaling Data'!$D:$D,Calculations!$N161) + 1) * Z161,0)</f>
        <v>0</v>
      </c>
      <c r="AB161" s="45">
        <f>IFERROR(((SUMIFS('NREL Scaling Data'!$F:$F,'NREL Scaling Data'!$B:$B,UPPER(About!$B$1),'NREL Scaling Data'!$E:$E,Calculations!$M161,'NREL Scaling Data'!$A:$A,AB$3,'NREL Scaling Data'!$C:$C,Calculations!$L161,'NREL Scaling Data'!$D:$D,Calculations!$N161)-SUMIFS('NREL Scaling Data'!$F:$F,'NREL Scaling Data'!$B:$B,UPPER(About!$B$1),'NREL Scaling Data'!$E:$E,Calculations!$M161,'NREL Scaling Data'!$A:$A,AA$3,'NREL Scaling Data'!$C:$C,Calculations!$L161,'NREL Scaling Data'!$D:$D,Calculations!$N161))/SUMIFS('NREL Scaling Data'!$F:$F,'NREL Scaling Data'!$B:$B,UPPER(About!$B$1),'NREL Scaling Data'!$E:$E,Calculations!$M161,'NREL Scaling Data'!$A:$A,AA$3,'NREL Scaling Data'!$C:$C,Calculations!$L161,'NREL Scaling Data'!$D:$D,Calculations!$N161) + 1) * AA161,0)</f>
        <v>0</v>
      </c>
      <c r="AC161" s="45">
        <f>IFERROR(((SUMIFS('NREL Scaling Data'!$F:$F,'NREL Scaling Data'!$B:$B,UPPER(About!$B$1),'NREL Scaling Data'!$E:$E,Calculations!$M161,'NREL Scaling Data'!$A:$A,AC$3,'NREL Scaling Data'!$C:$C,Calculations!$L161,'NREL Scaling Data'!$D:$D,Calculations!$N161)-SUMIFS('NREL Scaling Data'!$F:$F,'NREL Scaling Data'!$B:$B,UPPER(About!$B$1),'NREL Scaling Data'!$E:$E,Calculations!$M161,'NREL Scaling Data'!$A:$A,AB$3,'NREL Scaling Data'!$C:$C,Calculations!$L161,'NREL Scaling Data'!$D:$D,Calculations!$N161))/SUMIFS('NREL Scaling Data'!$F:$F,'NREL Scaling Data'!$B:$B,UPPER(About!$B$1),'NREL Scaling Data'!$E:$E,Calculations!$M161,'NREL Scaling Data'!$A:$A,AB$3,'NREL Scaling Data'!$C:$C,Calculations!$L161,'NREL Scaling Data'!$D:$D,Calculations!$N161) + 1) * AB161,0)</f>
        <v>0</v>
      </c>
      <c r="AD161" s="45">
        <f>IFERROR(((SUMIFS('NREL Scaling Data'!$F:$F,'NREL Scaling Data'!$B:$B,UPPER(About!$B$1),'NREL Scaling Data'!$E:$E,Calculations!$M161,'NREL Scaling Data'!$A:$A,AD$3,'NREL Scaling Data'!$C:$C,Calculations!$L161,'NREL Scaling Data'!$D:$D,Calculations!$N161)-SUMIFS('NREL Scaling Data'!$F:$F,'NREL Scaling Data'!$B:$B,UPPER(About!$B$1),'NREL Scaling Data'!$E:$E,Calculations!$M161,'NREL Scaling Data'!$A:$A,AC$3,'NREL Scaling Data'!$C:$C,Calculations!$L161,'NREL Scaling Data'!$D:$D,Calculations!$N161))/SUMIFS('NREL Scaling Data'!$F:$F,'NREL Scaling Data'!$B:$B,UPPER(About!$B$1),'NREL Scaling Data'!$E:$E,Calculations!$M161,'NREL Scaling Data'!$A:$A,AC$3,'NREL Scaling Data'!$C:$C,Calculations!$L161,'NREL Scaling Data'!$D:$D,Calculations!$N161) + 1) * AC161,0)</f>
        <v>0</v>
      </c>
      <c r="AE161" s="45">
        <f>IFERROR(((SUMIFS('NREL Scaling Data'!$F:$F,'NREL Scaling Data'!$B:$B,UPPER(About!$B$1),'NREL Scaling Data'!$E:$E,Calculations!$M161,'NREL Scaling Data'!$A:$A,AE$3,'NREL Scaling Data'!$C:$C,Calculations!$L161,'NREL Scaling Data'!$D:$D,Calculations!$N161)-SUMIFS('NREL Scaling Data'!$F:$F,'NREL Scaling Data'!$B:$B,UPPER(About!$B$1),'NREL Scaling Data'!$E:$E,Calculations!$M161,'NREL Scaling Data'!$A:$A,AD$3,'NREL Scaling Data'!$C:$C,Calculations!$L161,'NREL Scaling Data'!$D:$D,Calculations!$N161))/SUMIFS('NREL Scaling Data'!$F:$F,'NREL Scaling Data'!$B:$B,UPPER(About!$B$1),'NREL Scaling Data'!$E:$E,Calculations!$M161,'NREL Scaling Data'!$A:$A,AD$3,'NREL Scaling Data'!$C:$C,Calculations!$L161,'NREL Scaling Data'!$D:$D,Calculations!$N161) + 1) * AD161,0)</f>
        <v>0</v>
      </c>
      <c r="AF161" s="45">
        <f>IFERROR(((SUMIFS('NREL Scaling Data'!$F:$F,'NREL Scaling Data'!$B:$B,UPPER(About!$B$1),'NREL Scaling Data'!$E:$E,Calculations!$M161,'NREL Scaling Data'!$A:$A,AF$3,'NREL Scaling Data'!$C:$C,Calculations!$L161,'NREL Scaling Data'!$D:$D,Calculations!$N161)-SUMIFS('NREL Scaling Data'!$F:$F,'NREL Scaling Data'!$B:$B,UPPER(About!$B$1),'NREL Scaling Data'!$E:$E,Calculations!$M161,'NREL Scaling Data'!$A:$A,AE$3,'NREL Scaling Data'!$C:$C,Calculations!$L161,'NREL Scaling Data'!$D:$D,Calculations!$N161))/SUMIFS('NREL Scaling Data'!$F:$F,'NREL Scaling Data'!$B:$B,UPPER(About!$B$1),'NREL Scaling Data'!$E:$E,Calculations!$M161,'NREL Scaling Data'!$A:$A,AE$3,'NREL Scaling Data'!$C:$C,Calculations!$L161,'NREL Scaling Data'!$D:$D,Calculations!$N161) + 1) * AE161,0)</f>
        <v>0</v>
      </c>
      <c r="AG161" s="45">
        <f>IFERROR(((SUMIFS('NREL Scaling Data'!$F:$F,'NREL Scaling Data'!$B:$B,UPPER(About!$B$1),'NREL Scaling Data'!$E:$E,Calculations!$M161,'NREL Scaling Data'!$A:$A,AG$3,'NREL Scaling Data'!$C:$C,Calculations!$L161,'NREL Scaling Data'!$D:$D,Calculations!$N161)-SUMIFS('NREL Scaling Data'!$F:$F,'NREL Scaling Data'!$B:$B,UPPER(About!$B$1),'NREL Scaling Data'!$E:$E,Calculations!$M161,'NREL Scaling Data'!$A:$A,AF$3,'NREL Scaling Data'!$C:$C,Calculations!$L161,'NREL Scaling Data'!$D:$D,Calculations!$N161))/SUMIFS('NREL Scaling Data'!$F:$F,'NREL Scaling Data'!$B:$B,UPPER(About!$B$1),'NREL Scaling Data'!$E:$E,Calculations!$M161,'NREL Scaling Data'!$A:$A,AF$3,'NREL Scaling Data'!$C:$C,Calculations!$L161,'NREL Scaling Data'!$D:$D,Calculations!$N161) + 1) * AF161,0)</f>
        <v>0</v>
      </c>
      <c r="AH161" s="45">
        <f>IFERROR(((SUMIFS('NREL Scaling Data'!$F:$F,'NREL Scaling Data'!$B:$B,UPPER(About!$B$1),'NREL Scaling Data'!$E:$E,Calculations!$M161,'NREL Scaling Data'!$A:$A,AH$3,'NREL Scaling Data'!$C:$C,Calculations!$L161,'NREL Scaling Data'!$D:$D,Calculations!$N161)-SUMIFS('NREL Scaling Data'!$F:$F,'NREL Scaling Data'!$B:$B,UPPER(About!$B$1),'NREL Scaling Data'!$E:$E,Calculations!$M161,'NREL Scaling Data'!$A:$A,AG$3,'NREL Scaling Data'!$C:$C,Calculations!$L161,'NREL Scaling Data'!$D:$D,Calculations!$N161))/SUMIFS('NREL Scaling Data'!$F:$F,'NREL Scaling Data'!$B:$B,UPPER(About!$B$1),'NREL Scaling Data'!$E:$E,Calculations!$M161,'NREL Scaling Data'!$A:$A,AG$3,'NREL Scaling Data'!$C:$C,Calculations!$L161,'NREL Scaling Data'!$D:$D,Calculations!$N161) + 1) * AG161,0)</f>
        <v>0</v>
      </c>
      <c r="AI161" s="45">
        <f>IFERROR(((SUMIFS('NREL Scaling Data'!$F:$F,'NREL Scaling Data'!$B:$B,UPPER(About!$B$1),'NREL Scaling Data'!$E:$E,Calculations!$M161,'NREL Scaling Data'!$A:$A,AI$3,'NREL Scaling Data'!$C:$C,Calculations!$L161,'NREL Scaling Data'!$D:$D,Calculations!$N161)-SUMIFS('NREL Scaling Data'!$F:$F,'NREL Scaling Data'!$B:$B,UPPER(About!$B$1),'NREL Scaling Data'!$E:$E,Calculations!$M161,'NREL Scaling Data'!$A:$A,AH$3,'NREL Scaling Data'!$C:$C,Calculations!$L161,'NREL Scaling Data'!$D:$D,Calculations!$N161))/SUMIFS('NREL Scaling Data'!$F:$F,'NREL Scaling Data'!$B:$B,UPPER(About!$B$1),'NREL Scaling Data'!$E:$E,Calculations!$M161,'NREL Scaling Data'!$A:$A,AH$3,'NREL Scaling Data'!$C:$C,Calculations!$L161,'NREL Scaling Data'!$D:$D,Calculations!$N161) + 1) * AH161,0)</f>
        <v>0</v>
      </c>
      <c r="AJ161" s="45">
        <f>IFERROR(((SUMIFS('NREL Scaling Data'!$F:$F,'NREL Scaling Data'!$B:$B,UPPER(About!$B$1),'NREL Scaling Data'!$E:$E,Calculations!$M161,'NREL Scaling Data'!$A:$A,AJ$3,'NREL Scaling Data'!$C:$C,Calculations!$L161,'NREL Scaling Data'!$D:$D,Calculations!$N161)-SUMIFS('NREL Scaling Data'!$F:$F,'NREL Scaling Data'!$B:$B,UPPER(About!$B$1),'NREL Scaling Data'!$E:$E,Calculations!$M161,'NREL Scaling Data'!$A:$A,AI$3,'NREL Scaling Data'!$C:$C,Calculations!$L161,'NREL Scaling Data'!$D:$D,Calculations!$N161))/SUMIFS('NREL Scaling Data'!$F:$F,'NREL Scaling Data'!$B:$B,UPPER(About!$B$1),'NREL Scaling Data'!$E:$E,Calculations!$M161,'NREL Scaling Data'!$A:$A,AI$3,'NREL Scaling Data'!$C:$C,Calculations!$L161,'NREL Scaling Data'!$D:$D,Calculations!$N161) + 1) * AI161,0)</f>
        <v>0</v>
      </c>
      <c r="AK161" s="45">
        <f>IFERROR(((SUMIFS('NREL Scaling Data'!$F:$F,'NREL Scaling Data'!$B:$B,UPPER(About!$B$1),'NREL Scaling Data'!$E:$E,Calculations!$M161,'NREL Scaling Data'!$A:$A,AK$3,'NREL Scaling Data'!$C:$C,Calculations!$L161,'NREL Scaling Data'!$D:$D,Calculations!$N161)-SUMIFS('NREL Scaling Data'!$F:$F,'NREL Scaling Data'!$B:$B,UPPER(About!$B$1),'NREL Scaling Data'!$E:$E,Calculations!$M161,'NREL Scaling Data'!$A:$A,AJ$3,'NREL Scaling Data'!$C:$C,Calculations!$L161,'NREL Scaling Data'!$D:$D,Calculations!$N161))/SUMIFS('NREL Scaling Data'!$F:$F,'NREL Scaling Data'!$B:$B,UPPER(About!$B$1),'NREL Scaling Data'!$E:$E,Calculations!$M161,'NREL Scaling Data'!$A:$A,AJ$3,'NREL Scaling Data'!$C:$C,Calculations!$L161,'NREL Scaling Data'!$D:$D,Calculations!$N161) + 1) * AJ161,0)</f>
        <v>0</v>
      </c>
      <c r="AL161" s="45">
        <f>IFERROR(((SUMIFS('NREL Scaling Data'!$F:$F,'NREL Scaling Data'!$B:$B,UPPER(About!$B$1),'NREL Scaling Data'!$E:$E,Calculations!$M161,'NREL Scaling Data'!$A:$A,AL$3,'NREL Scaling Data'!$C:$C,Calculations!$L161,'NREL Scaling Data'!$D:$D,Calculations!$N161)-SUMIFS('NREL Scaling Data'!$F:$F,'NREL Scaling Data'!$B:$B,UPPER(About!$B$1),'NREL Scaling Data'!$E:$E,Calculations!$M161,'NREL Scaling Data'!$A:$A,AK$3,'NREL Scaling Data'!$C:$C,Calculations!$L161,'NREL Scaling Data'!$D:$D,Calculations!$N161))/SUMIFS('NREL Scaling Data'!$F:$F,'NREL Scaling Data'!$B:$B,UPPER(About!$B$1),'NREL Scaling Data'!$E:$E,Calculations!$M161,'NREL Scaling Data'!$A:$A,AK$3,'NREL Scaling Data'!$C:$C,Calculations!$L161,'NREL Scaling Data'!$D:$D,Calculations!$N161) + 1) * AK161,0)</f>
        <v>0</v>
      </c>
      <c r="AM161" s="45">
        <f>IFERROR(((SUMIFS('NREL Scaling Data'!$F:$F,'NREL Scaling Data'!$B:$B,UPPER(About!$B$1),'NREL Scaling Data'!$E:$E,Calculations!$M161,'NREL Scaling Data'!$A:$A,AM$3,'NREL Scaling Data'!$C:$C,Calculations!$L161,'NREL Scaling Data'!$D:$D,Calculations!$N161)-SUMIFS('NREL Scaling Data'!$F:$F,'NREL Scaling Data'!$B:$B,UPPER(About!$B$1),'NREL Scaling Data'!$E:$E,Calculations!$M161,'NREL Scaling Data'!$A:$A,AL$3,'NREL Scaling Data'!$C:$C,Calculations!$L161,'NREL Scaling Data'!$D:$D,Calculations!$N161))/SUMIFS('NREL Scaling Data'!$F:$F,'NREL Scaling Data'!$B:$B,UPPER(About!$B$1),'NREL Scaling Data'!$E:$E,Calculations!$M161,'NREL Scaling Data'!$A:$A,AL$3,'NREL Scaling Data'!$C:$C,Calculations!$L161,'NREL Scaling Data'!$D:$D,Calculations!$N161) + 1) * AL161,0)</f>
        <v>0</v>
      </c>
      <c r="AN161" s="45">
        <f>IFERROR(((SUMIFS('NREL Scaling Data'!$F:$F,'NREL Scaling Data'!$B:$B,UPPER(About!$B$1),'NREL Scaling Data'!$E:$E,Calculations!$M161,'NREL Scaling Data'!$A:$A,AN$3,'NREL Scaling Data'!$C:$C,Calculations!$L161,'NREL Scaling Data'!$D:$D,Calculations!$N161)-SUMIFS('NREL Scaling Data'!$F:$F,'NREL Scaling Data'!$B:$B,UPPER(About!$B$1),'NREL Scaling Data'!$E:$E,Calculations!$M161,'NREL Scaling Data'!$A:$A,AM$3,'NREL Scaling Data'!$C:$C,Calculations!$L161,'NREL Scaling Data'!$D:$D,Calculations!$N161))/SUMIFS('NREL Scaling Data'!$F:$F,'NREL Scaling Data'!$B:$B,UPPER(About!$B$1),'NREL Scaling Data'!$E:$E,Calculations!$M161,'NREL Scaling Data'!$A:$A,AM$3,'NREL Scaling Data'!$C:$C,Calculations!$L161,'NREL Scaling Data'!$D:$D,Calculations!$N161) + 1) * AM161,0)</f>
        <v>0</v>
      </c>
      <c r="AO161" s="45">
        <f>IFERROR(((SUMIFS('NREL Scaling Data'!$F:$F,'NREL Scaling Data'!$B:$B,UPPER(About!$B$1),'NREL Scaling Data'!$E:$E,Calculations!$M161,'NREL Scaling Data'!$A:$A,AO$3,'NREL Scaling Data'!$C:$C,Calculations!$L161,'NREL Scaling Data'!$D:$D,Calculations!$N161)-SUMIFS('NREL Scaling Data'!$F:$F,'NREL Scaling Data'!$B:$B,UPPER(About!$B$1),'NREL Scaling Data'!$E:$E,Calculations!$M161,'NREL Scaling Data'!$A:$A,AN$3,'NREL Scaling Data'!$C:$C,Calculations!$L161,'NREL Scaling Data'!$D:$D,Calculations!$N161))/SUMIFS('NREL Scaling Data'!$F:$F,'NREL Scaling Data'!$B:$B,UPPER(About!$B$1),'NREL Scaling Data'!$E:$E,Calculations!$M161,'NREL Scaling Data'!$A:$A,AN$3,'NREL Scaling Data'!$C:$C,Calculations!$L161,'NREL Scaling Data'!$D:$D,Calculations!$N161) + 1) * AN161,0)</f>
        <v>0</v>
      </c>
      <c r="AP161" s="45">
        <f>IFERROR(((SUMIFS('NREL Scaling Data'!$F:$F,'NREL Scaling Data'!$B:$B,UPPER(About!$B$1),'NREL Scaling Data'!$E:$E,Calculations!$M161,'NREL Scaling Data'!$A:$A,AP$3,'NREL Scaling Data'!$C:$C,Calculations!$L161,'NREL Scaling Data'!$D:$D,Calculations!$N161)-SUMIFS('NREL Scaling Data'!$F:$F,'NREL Scaling Data'!$B:$B,UPPER(About!$B$1),'NREL Scaling Data'!$E:$E,Calculations!$M161,'NREL Scaling Data'!$A:$A,AO$3,'NREL Scaling Data'!$C:$C,Calculations!$L161,'NREL Scaling Data'!$D:$D,Calculations!$N161))/SUMIFS('NREL Scaling Data'!$F:$F,'NREL Scaling Data'!$B:$B,UPPER(About!$B$1),'NREL Scaling Data'!$E:$E,Calculations!$M161,'NREL Scaling Data'!$A:$A,AO$3,'NREL Scaling Data'!$C:$C,Calculations!$L161,'NREL Scaling Data'!$D:$D,Calculations!$N161) + 1) * AO161,0)</f>
        <v>0</v>
      </c>
      <c r="AQ161" s="45">
        <f>IFERROR(((SUMIFS('NREL Scaling Data'!$F:$F,'NREL Scaling Data'!$B:$B,UPPER(About!$B$1),'NREL Scaling Data'!$E:$E,Calculations!$M161,'NREL Scaling Data'!$A:$A,AQ$3,'NREL Scaling Data'!$C:$C,Calculations!$L161,'NREL Scaling Data'!$D:$D,Calculations!$N161)-SUMIFS('NREL Scaling Data'!$F:$F,'NREL Scaling Data'!$B:$B,UPPER(About!$B$1),'NREL Scaling Data'!$E:$E,Calculations!$M161,'NREL Scaling Data'!$A:$A,AP$3,'NREL Scaling Data'!$C:$C,Calculations!$L161,'NREL Scaling Data'!$D:$D,Calculations!$N161))/SUMIFS('NREL Scaling Data'!$F:$F,'NREL Scaling Data'!$B:$B,UPPER(About!$B$1),'NREL Scaling Data'!$E:$E,Calculations!$M161,'NREL Scaling Data'!$A:$A,AP$3,'NREL Scaling Data'!$C:$C,Calculations!$L161,'NREL Scaling Data'!$D:$D,Calculations!$N161) + 1) * AP161,0)</f>
        <v>0</v>
      </c>
      <c r="AR161" s="45">
        <f>IFERROR(((SUMIFS('NREL Scaling Data'!$F:$F,'NREL Scaling Data'!$B:$B,UPPER(About!$B$1),'NREL Scaling Data'!$E:$E,Calculations!$M161,'NREL Scaling Data'!$A:$A,AR$3,'NREL Scaling Data'!$C:$C,Calculations!$L161,'NREL Scaling Data'!$D:$D,Calculations!$N161)-SUMIFS('NREL Scaling Data'!$F:$F,'NREL Scaling Data'!$B:$B,UPPER(About!$B$1),'NREL Scaling Data'!$E:$E,Calculations!$M161,'NREL Scaling Data'!$A:$A,AQ$3,'NREL Scaling Data'!$C:$C,Calculations!$L161,'NREL Scaling Data'!$D:$D,Calculations!$N161))/SUMIFS('NREL Scaling Data'!$F:$F,'NREL Scaling Data'!$B:$B,UPPER(About!$B$1),'NREL Scaling Data'!$E:$E,Calculations!$M161,'NREL Scaling Data'!$A:$A,AQ$3,'NREL Scaling Data'!$C:$C,Calculations!$L161,'NREL Scaling Data'!$D:$D,Calculations!$N161) + 1) * AQ161,0)</f>
        <v>0</v>
      </c>
      <c r="AS161" s="45">
        <f>IFERROR(((SUMIFS('NREL Scaling Data'!$F:$F,'NREL Scaling Data'!$B:$B,UPPER(About!$B$1),'NREL Scaling Data'!$E:$E,Calculations!$M161,'NREL Scaling Data'!$A:$A,AS$3,'NREL Scaling Data'!$C:$C,Calculations!$L161,'NREL Scaling Data'!$D:$D,Calculations!$N161)-SUMIFS('NREL Scaling Data'!$F:$F,'NREL Scaling Data'!$B:$B,UPPER(About!$B$1),'NREL Scaling Data'!$E:$E,Calculations!$M161,'NREL Scaling Data'!$A:$A,AR$3,'NREL Scaling Data'!$C:$C,Calculations!$L161,'NREL Scaling Data'!$D:$D,Calculations!$N161))/SUMIFS('NREL Scaling Data'!$F:$F,'NREL Scaling Data'!$B:$B,UPPER(About!$B$1),'NREL Scaling Data'!$E:$E,Calculations!$M161,'NREL Scaling Data'!$A:$A,AR$3,'NREL Scaling Data'!$C:$C,Calculations!$L161,'NREL Scaling Data'!$D:$D,Calculations!$N161) + 1) * AR161,0)</f>
        <v>0</v>
      </c>
      <c r="AT161" s="45">
        <f>IFERROR(((SUMIFS('NREL Scaling Data'!$F:$F,'NREL Scaling Data'!$B:$B,UPPER(About!$B$1),'NREL Scaling Data'!$E:$E,Calculations!$M161,'NREL Scaling Data'!$A:$A,AT$3,'NREL Scaling Data'!$C:$C,Calculations!$L161,'NREL Scaling Data'!$D:$D,Calculations!$N161)-SUMIFS('NREL Scaling Data'!$F:$F,'NREL Scaling Data'!$B:$B,UPPER(About!$B$1),'NREL Scaling Data'!$E:$E,Calculations!$M161,'NREL Scaling Data'!$A:$A,AS$3,'NREL Scaling Data'!$C:$C,Calculations!$L161,'NREL Scaling Data'!$D:$D,Calculations!$N161))/SUMIFS('NREL Scaling Data'!$F:$F,'NREL Scaling Data'!$B:$B,UPPER(About!$B$1),'NREL Scaling Data'!$E:$E,Calculations!$M161,'NREL Scaling Data'!$A:$A,AS$3,'NREL Scaling Data'!$C:$C,Calculations!$L161,'NREL Scaling Data'!$D:$D,Calculations!$N161) + 1) * AS161,0)</f>
        <v>0</v>
      </c>
    </row>
    <row r="162" spans="6:46">
      <c r="I162" s="12" t="s">
        <v>1086</v>
      </c>
      <c r="J162" s="209">
        <f>SUMIFS('NREL Scaling Data'!F:F,'NREL Scaling Data'!B:B,UPPER(About!$B$1),'NREL Scaling Data'!E:E,Calculations!M162,'NREL Scaling Data'!A:A, 2021,'NREL Scaling Data'!C:C,Calculations!L162,'NREL Scaling Data'!D:D,Calculations!N162) / SUMIFS('NREL Scaling Data'!F:F,'NREL Scaling Data'!B:B,UPPER(About!$B$1),'NREL Scaling Data'!A:A, 2021,'NREL Scaling Data'!C:C,Calculations!L162,'NREL Scaling Data'!D:D,Calculations!N162)</f>
        <v>0</v>
      </c>
      <c r="K162" s="12">
        <v>1</v>
      </c>
      <c r="L162" s="12" t="s">
        <v>1013</v>
      </c>
      <c r="M162" s="12" t="s">
        <v>1019</v>
      </c>
      <c r="N162" s="1" t="s">
        <v>972</v>
      </c>
      <c r="O162" s="7">
        <f t="shared" si="33"/>
        <v>0</v>
      </c>
      <c r="P162" s="7">
        <f t="shared" si="34"/>
        <v>0</v>
      </c>
      <c r="Q162" s="45">
        <f>SUMIFS('SEDS 2021'!$F$23:$F$40,'SEDS 2021'!E$23:E$40,Calculations!L162,'SEDS 2021'!D$23:D$40,Calculations!N162)*J162*K162</f>
        <v>0</v>
      </c>
      <c r="R162" s="45">
        <f>IFERROR(((SUMIFS('NREL Scaling Data'!$F:$F,'NREL Scaling Data'!$B:$B,UPPER(About!$B$1),'NREL Scaling Data'!$E:$E,Calculations!$M162,'NREL Scaling Data'!$A:$A,R$3,'NREL Scaling Data'!$C:$C,Calculations!$L162,'NREL Scaling Data'!$D:$D,Calculations!$N162)-SUMIFS('NREL Scaling Data'!$F:$F,'NREL Scaling Data'!$B:$B,UPPER(About!$B$1),'NREL Scaling Data'!$E:$E,Calculations!$M162,'NREL Scaling Data'!$A:$A,Q$3,'NREL Scaling Data'!$C:$C,Calculations!$L162,'NREL Scaling Data'!$D:$D,Calculations!$N162))/SUMIFS('NREL Scaling Data'!$F:$F,'NREL Scaling Data'!$B:$B,UPPER(About!$B$1),'NREL Scaling Data'!$E:$E,Calculations!$M162,'NREL Scaling Data'!$A:$A,Q$3,'NREL Scaling Data'!$C:$C,Calculations!$L162,'NREL Scaling Data'!$D:$D,Calculations!$N162) + 1) * Q162,0)</f>
        <v>0</v>
      </c>
      <c r="S162" s="45">
        <f>IFERROR(((SUMIFS('NREL Scaling Data'!$F:$F,'NREL Scaling Data'!$B:$B,UPPER(About!$B$1),'NREL Scaling Data'!$E:$E,Calculations!$M162,'NREL Scaling Data'!$A:$A,S$3,'NREL Scaling Data'!$C:$C,Calculations!$L162,'NREL Scaling Data'!$D:$D,Calculations!$N162)-SUMIFS('NREL Scaling Data'!$F:$F,'NREL Scaling Data'!$B:$B,UPPER(About!$B$1),'NREL Scaling Data'!$E:$E,Calculations!$M162,'NREL Scaling Data'!$A:$A,R$3,'NREL Scaling Data'!$C:$C,Calculations!$L162,'NREL Scaling Data'!$D:$D,Calculations!$N162))/SUMIFS('NREL Scaling Data'!$F:$F,'NREL Scaling Data'!$B:$B,UPPER(About!$B$1),'NREL Scaling Data'!$E:$E,Calculations!$M162,'NREL Scaling Data'!$A:$A,R$3,'NREL Scaling Data'!$C:$C,Calculations!$L162,'NREL Scaling Data'!$D:$D,Calculations!$N162) + 1) * R162,0)</f>
        <v>0</v>
      </c>
      <c r="T162" s="45">
        <f>IFERROR(((SUMIFS('NREL Scaling Data'!$F:$F,'NREL Scaling Data'!$B:$B,UPPER(About!$B$1),'NREL Scaling Data'!$E:$E,Calculations!$M162,'NREL Scaling Data'!$A:$A,T$3,'NREL Scaling Data'!$C:$C,Calculations!$L162,'NREL Scaling Data'!$D:$D,Calculations!$N162)-SUMIFS('NREL Scaling Data'!$F:$F,'NREL Scaling Data'!$B:$B,UPPER(About!$B$1),'NREL Scaling Data'!$E:$E,Calculations!$M162,'NREL Scaling Data'!$A:$A,S$3,'NREL Scaling Data'!$C:$C,Calculations!$L162,'NREL Scaling Data'!$D:$D,Calculations!$N162))/SUMIFS('NREL Scaling Data'!$F:$F,'NREL Scaling Data'!$B:$B,UPPER(About!$B$1),'NREL Scaling Data'!$E:$E,Calculations!$M162,'NREL Scaling Data'!$A:$A,S$3,'NREL Scaling Data'!$C:$C,Calculations!$L162,'NREL Scaling Data'!$D:$D,Calculations!$N162) + 1) * S162,0)</f>
        <v>0</v>
      </c>
      <c r="U162" s="45">
        <f>IFERROR(((SUMIFS('NREL Scaling Data'!$F:$F,'NREL Scaling Data'!$B:$B,UPPER(About!$B$1),'NREL Scaling Data'!$E:$E,Calculations!$M162,'NREL Scaling Data'!$A:$A,U$3,'NREL Scaling Data'!$C:$C,Calculations!$L162,'NREL Scaling Data'!$D:$D,Calculations!$N162)-SUMIFS('NREL Scaling Data'!$F:$F,'NREL Scaling Data'!$B:$B,UPPER(About!$B$1),'NREL Scaling Data'!$E:$E,Calculations!$M162,'NREL Scaling Data'!$A:$A,T$3,'NREL Scaling Data'!$C:$C,Calculations!$L162,'NREL Scaling Data'!$D:$D,Calculations!$N162))/SUMIFS('NREL Scaling Data'!$F:$F,'NREL Scaling Data'!$B:$B,UPPER(About!$B$1),'NREL Scaling Data'!$E:$E,Calculations!$M162,'NREL Scaling Data'!$A:$A,T$3,'NREL Scaling Data'!$C:$C,Calculations!$L162,'NREL Scaling Data'!$D:$D,Calculations!$N162) + 1) * T162,0)</f>
        <v>0</v>
      </c>
      <c r="V162" s="45">
        <f>IFERROR(((SUMIFS('NREL Scaling Data'!$F:$F,'NREL Scaling Data'!$B:$B,UPPER(About!$B$1),'NREL Scaling Data'!$E:$E,Calculations!$M162,'NREL Scaling Data'!$A:$A,V$3,'NREL Scaling Data'!$C:$C,Calculations!$L162,'NREL Scaling Data'!$D:$D,Calculations!$N162)-SUMIFS('NREL Scaling Data'!$F:$F,'NREL Scaling Data'!$B:$B,UPPER(About!$B$1),'NREL Scaling Data'!$E:$E,Calculations!$M162,'NREL Scaling Data'!$A:$A,U$3,'NREL Scaling Data'!$C:$C,Calculations!$L162,'NREL Scaling Data'!$D:$D,Calculations!$N162))/SUMIFS('NREL Scaling Data'!$F:$F,'NREL Scaling Data'!$B:$B,UPPER(About!$B$1),'NREL Scaling Data'!$E:$E,Calculations!$M162,'NREL Scaling Data'!$A:$A,U$3,'NREL Scaling Data'!$C:$C,Calculations!$L162,'NREL Scaling Data'!$D:$D,Calculations!$N162) + 1) * U162,0)</f>
        <v>0</v>
      </c>
      <c r="W162" s="45">
        <f>IFERROR(((SUMIFS('NREL Scaling Data'!$F:$F,'NREL Scaling Data'!$B:$B,UPPER(About!$B$1),'NREL Scaling Data'!$E:$E,Calculations!$M162,'NREL Scaling Data'!$A:$A,W$3,'NREL Scaling Data'!$C:$C,Calculations!$L162,'NREL Scaling Data'!$D:$D,Calculations!$N162)-SUMIFS('NREL Scaling Data'!$F:$F,'NREL Scaling Data'!$B:$B,UPPER(About!$B$1),'NREL Scaling Data'!$E:$E,Calculations!$M162,'NREL Scaling Data'!$A:$A,V$3,'NREL Scaling Data'!$C:$C,Calculations!$L162,'NREL Scaling Data'!$D:$D,Calculations!$N162))/SUMIFS('NREL Scaling Data'!$F:$F,'NREL Scaling Data'!$B:$B,UPPER(About!$B$1),'NREL Scaling Data'!$E:$E,Calculations!$M162,'NREL Scaling Data'!$A:$A,V$3,'NREL Scaling Data'!$C:$C,Calculations!$L162,'NREL Scaling Data'!$D:$D,Calculations!$N162) + 1) * V162,0)</f>
        <v>0</v>
      </c>
      <c r="X162" s="45">
        <f>IFERROR(((SUMIFS('NREL Scaling Data'!$F:$F,'NREL Scaling Data'!$B:$B,UPPER(About!$B$1),'NREL Scaling Data'!$E:$E,Calculations!$M162,'NREL Scaling Data'!$A:$A,X$3,'NREL Scaling Data'!$C:$C,Calculations!$L162,'NREL Scaling Data'!$D:$D,Calculations!$N162)-SUMIFS('NREL Scaling Data'!$F:$F,'NREL Scaling Data'!$B:$B,UPPER(About!$B$1),'NREL Scaling Data'!$E:$E,Calculations!$M162,'NREL Scaling Data'!$A:$A,W$3,'NREL Scaling Data'!$C:$C,Calculations!$L162,'NREL Scaling Data'!$D:$D,Calculations!$N162))/SUMIFS('NREL Scaling Data'!$F:$F,'NREL Scaling Data'!$B:$B,UPPER(About!$B$1),'NREL Scaling Data'!$E:$E,Calculations!$M162,'NREL Scaling Data'!$A:$A,W$3,'NREL Scaling Data'!$C:$C,Calculations!$L162,'NREL Scaling Data'!$D:$D,Calculations!$N162) + 1) * W162,0)</f>
        <v>0</v>
      </c>
      <c r="Y162" s="45">
        <f>IFERROR(((SUMIFS('NREL Scaling Data'!$F:$F,'NREL Scaling Data'!$B:$B,UPPER(About!$B$1),'NREL Scaling Data'!$E:$E,Calculations!$M162,'NREL Scaling Data'!$A:$A,Y$3,'NREL Scaling Data'!$C:$C,Calculations!$L162,'NREL Scaling Data'!$D:$D,Calculations!$N162)-SUMIFS('NREL Scaling Data'!$F:$F,'NREL Scaling Data'!$B:$B,UPPER(About!$B$1),'NREL Scaling Data'!$E:$E,Calculations!$M162,'NREL Scaling Data'!$A:$A,X$3,'NREL Scaling Data'!$C:$C,Calculations!$L162,'NREL Scaling Data'!$D:$D,Calculations!$N162))/SUMIFS('NREL Scaling Data'!$F:$F,'NREL Scaling Data'!$B:$B,UPPER(About!$B$1),'NREL Scaling Data'!$E:$E,Calculations!$M162,'NREL Scaling Data'!$A:$A,X$3,'NREL Scaling Data'!$C:$C,Calculations!$L162,'NREL Scaling Data'!$D:$D,Calculations!$N162) + 1) * X162,0)</f>
        <v>0</v>
      </c>
      <c r="Z162" s="45">
        <f>IFERROR(((SUMIFS('NREL Scaling Data'!$F:$F,'NREL Scaling Data'!$B:$B,UPPER(About!$B$1),'NREL Scaling Data'!$E:$E,Calculations!$M162,'NREL Scaling Data'!$A:$A,Z$3,'NREL Scaling Data'!$C:$C,Calculations!$L162,'NREL Scaling Data'!$D:$D,Calculations!$N162)-SUMIFS('NREL Scaling Data'!$F:$F,'NREL Scaling Data'!$B:$B,UPPER(About!$B$1),'NREL Scaling Data'!$E:$E,Calculations!$M162,'NREL Scaling Data'!$A:$A,Y$3,'NREL Scaling Data'!$C:$C,Calculations!$L162,'NREL Scaling Data'!$D:$D,Calculations!$N162))/SUMIFS('NREL Scaling Data'!$F:$F,'NREL Scaling Data'!$B:$B,UPPER(About!$B$1),'NREL Scaling Data'!$E:$E,Calculations!$M162,'NREL Scaling Data'!$A:$A,Y$3,'NREL Scaling Data'!$C:$C,Calculations!$L162,'NREL Scaling Data'!$D:$D,Calculations!$N162) + 1) * Y162,0)</f>
        <v>0</v>
      </c>
      <c r="AA162" s="45">
        <f>IFERROR(((SUMIFS('NREL Scaling Data'!$F:$F,'NREL Scaling Data'!$B:$B,UPPER(About!$B$1),'NREL Scaling Data'!$E:$E,Calculations!$M162,'NREL Scaling Data'!$A:$A,AA$3,'NREL Scaling Data'!$C:$C,Calculations!$L162,'NREL Scaling Data'!$D:$D,Calculations!$N162)-SUMIFS('NREL Scaling Data'!$F:$F,'NREL Scaling Data'!$B:$B,UPPER(About!$B$1),'NREL Scaling Data'!$E:$E,Calculations!$M162,'NREL Scaling Data'!$A:$A,Z$3,'NREL Scaling Data'!$C:$C,Calculations!$L162,'NREL Scaling Data'!$D:$D,Calculations!$N162))/SUMIFS('NREL Scaling Data'!$F:$F,'NREL Scaling Data'!$B:$B,UPPER(About!$B$1),'NREL Scaling Data'!$E:$E,Calculations!$M162,'NREL Scaling Data'!$A:$A,Z$3,'NREL Scaling Data'!$C:$C,Calculations!$L162,'NREL Scaling Data'!$D:$D,Calculations!$N162) + 1) * Z162,0)</f>
        <v>0</v>
      </c>
      <c r="AB162" s="45">
        <f>IFERROR(((SUMIFS('NREL Scaling Data'!$F:$F,'NREL Scaling Data'!$B:$B,UPPER(About!$B$1),'NREL Scaling Data'!$E:$E,Calculations!$M162,'NREL Scaling Data'!$A:$A,AB$3,'NREL Scaling Data'!$C:$C,Calculations!$L162,'NREL Scaling Data'!$D:$D,Calculations!$N162)-SUMIFS('NREL Scaling Data'!$F:$F,'NREL Scaling Data'!$B:$B,UPPER(About!$B$1),'NREL Scaling Data'!$E:$E,Calculations!$M162,'NREL Scaling Data'!$A:$A,AA$3,'NREL Scaling Data'!$C:$C,Calculations!$L162,'NREL Scaling Data'!$D:$D,Calculations!$N162))/SUMIFS('NREL Scaling Data'!$F:$F,'NREL Scaling Data'!$B:$B,UPPER(About!$B$1),'NREL Scaling Data'!$E:$E,Calculations!$M162,'NREL Scaling Data'!$A:$A,AA$3,'NREL Scaling Data'!$C:$C,Calculations!$L162,'NREL Scaling Data'!$D:$D,Calculations!$N162) + 1) * AA162,0)</f>
        <v>0</v>
      </c>
      <c r="AC162" s="45">
        <f>IFERROR(((SUMIFS('NREL Scaling Data'!$F:$F,'NREL Scaling Data'!$B:$B,UPPER(About!$B$1),'NREL Scaling Data'!$E:$E,Calculations!$M162,'NREL Scaling Data'!$A:$A,AC$3,'NREL Scaling Data'!$C:$C,Calculations!$L162,'NREL Scaling Data'!$D:$D,Calculations!$N162)-SUMIFS('NREL Scaling Data'!$F:$F,'NREL Scaling Data'!$B:$B,UPPER(About!$B$1),'NREL Scaling Data'!$E:$E,Calculations!$M162,'NREL Scaling Data'!$A:$A,AB$3,'NREL Scaling Data'!$C:$C,Calculations!$L162,'NREL Scaling Data'!$D:$D,Calculations!$N162))/SUMIFS('NREL Scaling Data'!$F:$F,'NREL Scaling Data'!$B:$B,UPPER(About!$B$1),'NREL Scaling Data'!$E:$E,Calculations!$M162,'NREL Scaling Data'!$A:$A,AB$3,'NREL Scaling Data'!$C:$C,Calculations!$L162,'NREL Scaling Data'!$D:$D,Calculations!$N162) + 1) * AB162,0)</f>
        <v>0</v>
      </c>
      <c r="AD162" s="45">
        <f>IFERROR(((SUMIFS('NREL Scaling Data'!$F:$F,'NREL Scaling Data'!$B:$B,UPPER(About!$B$1),'NREL Scaling Data'!$E:$E,Calculations!$M162,'NREL Scaling Data'!$A:$A,AD$3,'NREL Scaling Data'!$C:$C,Calculations!$L162,'NREL Scaling Data'!$D:$D,Calculations!$N162)-SUMIFS('NREL Scaling Data'!$F:$F,'NREL Scaling Data'!$B:$B,UPPER(About!$B$1),'NREL Scaling Data'!$E:$E,Calculations!$M162,'NREL Scaling Data'!$A:$A,AC$3,'NREL Scaling Data'!$C:$C,Calculations!$L162,'NREL Scaling Data'!$D:$D,Calculations!$N162))/SUMIFS('NREL Scaling Data'!$F:$F,'NREL Scaling Data'!$B:$B,UPPER(About!$B$1),'NREL Scaling Data'!$E:$E,Calculations!$M162,'NREL Scaling Data'!$A:$A,AC$3,'NREL Scaling Data'!$C:$C,Calculations!$L162,'NREL Scaling Data'!$D:$D,Calculations!$N162) + 1) * AC162,0)</f>
        <v>0</v>
      </c>
      <c r="AE162" s="45">
        <f>IFERROR(((SUMIFS('NREL Scaling Data'!$F:$F,'NREL Scaling Data'!$B:$B,UPPER(About!$B$1),'NREL Scaling Data'!$E:$E,Calculations!$M162,'NREL Scaling Data'!$A:$A,AE$3,'NREL Scaling Data'!$C:$C,Calculations!$L162,'NREL Scaling Data'!$D:$D,Calculations!$N162)-SUMIFS('NREL Scaling Data'!$F:$F,'NREL Scaling Data'!$B:$B,UPPER(About!$B$1),'NREL Scaling Data'!$E:$E,Calculations!$M162,'NREL Scaling Data'!$A:$A,AD$3,'NREL Scaling Data'!$C:$C,Calculations!$L162,'NREL Scaling Data'!$D:$D,Calculations!$N162))/SUMIFS('NREL Scaling Data'!$F:$F,'NREL Scaling Data'!$B:$B,UPPER(About!$B$1),'NREL Scaling Data'!$E:$E,Calculations!$M162,'NREL Scaling Data'!$A:$A,AD$3,'NREL Scaling Data'!$C:$C,Calculations!$L162,'NREL Scaling Data'!$D:$D,Calculations!$N162) + 1) * AD162,0)</f>
        <v>0</v>
      </c>
      <c r="AF162" s="45">
        <f>IFERROR(((SUMIFS('NREL Scaling Data'!$F:$F,'NREL Scaling Data'!$B:$B,UPPER(About!$B$1),'NREL Scaling Data'!$E:$E,Calculations!$M162,'NREL Scaling Data'!$A:$A,AF$3,'NREL Scaling Data'!$C:$C,Calculations!$L162,'NREL Scaling Data'!$D:$D,Calculations!$N162)-SUMIFS('NREL Scaling Data'!$F:$F,'NREL Scaling Data'!$B:$B,UPPER(About!$B$1),'NREL Scaling Data'!$E:$E,Calculations!$M162,'NREL Scaling Data'!$A:$A,AE$3,'NREL Scaling Data'!$C:$C,Calculations!$L162,'NREL Scaling Data'!$D:$D,Calculations!$N162))/SUMIFS('NREL Scaling Data'!$F:$F,'NREL Scaling Data'!$B:$B,UPPER(About!$B$1),'NREL Scaling Data'!$E:$E,Calculations!$M162,'NREL Scaling Data'!$A:$A,AE$3,'NREL Scaling Data'!$C:$C,Calculations!$L162,'NREL Scaling Data'!$D:$D,Calculations!$N162) + 1) * AE162,0)</f>
        <v>0</v>
      </c>
      <c r="AG162" s="45">
        <f>IFERROR(((SUMIFS('NREL Scaling Data'!$F:$F,'NREL Scaling Data'!$B:$B,UPPER(About!$B$1),'NREL Scaling Data'!$E:$E,Calculations!$M162,'NREL Scaling Data'!$A:$A,AG$3,'NREL Scaling Data'!$C:$C,Calculations!$L162,'NREL Scaling Data'!$D:$D,Calculations!$N162)-SUMIFS('NREL Scaling Data'!$F:$F,'NREL Scaling Data'!$B:$B,UPPER(About!$B$1),'NREL Scaling Data'!$E:$E,Calculations!$M162,'NREL Scaling Data'!$A:$A,AF$3,'NREL Scaling Data'!$C:$C,Calculations!$L162,'NREL Scaling Data'!$D:$D,Calculations!$N162))/SUMIFS('NREL Scaling Data'!$F:$F,'NREL Scaling Data'!$B:$B,UPPER(About!$B$1),'NREL Scaling Data'!$E:$E,Calculations!$M162,'NREL Scaling Data'!$A:$A,AF$3,'NREL Scaling Data'!$C:$C,Calculations!$L162,'NREL Scaling Data'!$D:$D,Calculations!$N162) + 1) * AF162,0)</f>
        <v>0</v>
      </c>
      <c r="AH162" s="45">
        <f>IFERROR(((SUMIFS('NREL Scaling Data'!$F:$F,'NREL Scaling Data'!$B:$B,UPPER(About!$B$1),'NREL Scaling Data'!$E:$E,Calculations!$M162,'NREL Scaling Data'!$A:$A,AH$3,'NREL Scaling Data'!$C:$C,Calculations!$L162,'NREL Scaling Data'!$D:$D,Calculations!$N162)-SUMIFS('NREL Scaling Data'!$F:$F,'NREL Scaling Data'!$B:$B,UPPER(About!$B$1),'NREL Scaling Data'!$E:$E,Calculations!$M162,'NREL Scaling Data'!$A:$A,AG$3,'NREL Scaling Data'!$C:$C,Calculations!$L162,'NREL Scaling Data'!$D:$D,Calculations!$N162))/SUMIFS('NREL Scaling Data'!$F:$F,'NREL Scaling Data'!$B:$B,UPPER(About!$B$1),'NREL Scaling Data'!$E:$E,Calculations!$M162,'NREL Scaling Data'!$A:$A,AG$3,'NREL Scaling Data'!$C:$C,Calculations!$L162,'NREL Scaling Data'!$D:$D,Calculations!$N162) + 1) * AG162,0)</f>
        <v>0</v>
      </c>
      <c r="AI162" s="45">
        <f>IFERROR(((SUMIFS('NREL Scaling Data'!$F:$F,'NREL Scaling Data'!$B:$B,UPPER(About!$B$1),'NREL Scaling Data'!$E:$E,Calculations!$M162,'NREL Scaling Data'!$A:$A,AI$3,'NREL Scaling Data'!$C:$C,Calculations!$L162,'NREL Scaling Data'!$D:$D,Calculations!$N162)-SUMIFS('NREL Scaling Data'!$F:$F,'NREL Scaling Data'!$B:$B,UPPER(About!$B$1),'NREL Scaling Data'!$E:$E,Calculations!$M162,'NREL Scaling Data'!$A:$A,AH$3,'NREL Scaling Data'!$C:$C,Calculations!$L162,'NREL Scaling Data'!$D:$D,Calculations!$N162))/SUMIFS('NREL Scaling Data'!$F:$F,'NREL Scaling Data'!$B:$B,UPPER(About!$B$1),'NREL Scaling Data'!$E:$E,Calculations!$M162,'NREL Scaling Data'!$A:$A,AH$3,'NREL Scaling Data'!$C:$C,Calculations!$L162,'NREL Scaling Data'!$D:$D,Calculations!$N162) + 1) * AH162,0)</f>
        <v>0</v>
      </c>
      <c r="AJ162" s="45">
        <f>IFERROR(((SUMIFS('NREL Scaling Data'!$F:$F,'NREL Scaling Data'!$B:$B,UPPER(About!$B$1),'NREL Scaling Data'!$E:$E,Calculations!$M162,'NREL Scaling Data'!$A:$A,AJ$3,'NREL Scaling Data'!$C:$C,Calculations!$L162,'NREL Scaling Data'!$D:$D,Calculations!$N162)-SUMIFS('NREL Scaling Data'!$F:$F,'NREL Scaling Data'!$B:$B,UPPER(About!$B$1),'NREL Scaling Data'!$E:$E,Calculations!$M162,'NREL Scaling Data'!$A:$A,AI$3,'NREL Scaling Data'!$C:$C,Calculations!$L162,'NREL Scaling Data'!$D:$D,Calculations!$N162))/SUMIFS('NREL Scaling Data'!$F:$F,'NREL Scaling Data'!$B:$B,UPPER(About!$B$1),'NREL Scaling Data'!$E:$E,Calculations!$M162,'NREL Scaling Data'!$A:$A,AI$3,'NREL Scaling Data'!$C:$C,Calculations!$L162,'NREL Scaling Data'!$D:$D,Calculations!$N162) + 1) * AI162,0)</f>
        <v>0</v>
      </c>
      <c r="AK162" s="45">
        <f>IFERROR(((SUMIFS('NREL Scaling Data'!$F:$F,'NREL Scaling Data'!$B:$B,UPPER(About!$B$1),'NREL Scaling Data'!$E:$E,Calculations!$M162,'NREL Scaling Data'!$A:$A,AK$3,'NREL Scaling Data'!$C:$C,Calculations!$L162,'NREL Scaling Data'!$D:$D,Calculations!$N162)-SUMIFS('NREL Scaling Data'!$F:$F,'NREL Scaling Data'!$B:$B,UPPER(About!$B$1),'NREL Scaling Data'!$E:$E,Calculations!$M162,'NREL Scaling Data'!$A:$A,AJ$3,'NREL Scaling Data'!$C:$C,Calculations!$L162,'NREL Scaling Data'!$D:$D,Calculations!$N162))/SUMIFS('NREL Scaling Data'!$F:$F,'NREL Scaling Data'!$B:$B,UPPER(About!$B$1),'NREL Scaling Data'!$E:$E,Calculations!$M162,'NREL Scaling Data'!$A:$A,AJ$3,'NREL Scaling Data'!$C:$C,Calculations!$L162,'NREL Scaling Data'!$D:$D,Calculations!$N162) + 1) * AJ162,0)</f>
        <v>0</v>
      </c>
      <c r="AL162" s="45">
        <f>IFERROR(((SUMIFS('NREL Scaling Data'!$F:$F,'NREL Scaling Data'!$B:$B,UPPER(About!$B$1),'NREL Scaling Data'!$E:$E,Calculations!$M162,'NREL Scaling Data'!$A:$A,AL$3,'NREL Scaling Data'!$C:$C,Calculations!$L162,'NREL Scaling Data'!$D:$D,Calculations!$N162)-SUMIFS('NREL Scaling Data'!$F:$F,'NREL Scaling Data'!$B:$B,UPPER(About!$B$1),'NREL Scaling Data'!$E:$E,Calculations!$M162,'NREL Scaling Data'!$A:$A,AK$3,'NREL Scaling Data'!$C:$C,Calculations!$L162,'NREL Scaling Data'!$D:$D,Calculations!$N162))/SUMIFS('NREL Scaling Data'!$F:$F,'NREL Scaling Data'!$B:$B,UPPER(About!$B$1),'NREL Scaling Data'!$E:$E,Calculations!$M162,'NREL Scaling Data'!$A:$A,AK$3,'NREL Scaling Data'!$C:$C,Calculations!$L162,'NREL Scaling Data'!$D:$D,Calculations!$N162) + 1) * AK162,0)</f>
        <v>0</v>
      </c>
      <c r="AM162" s="45">
        <f>IFERROR(((SUMIFS('NREL Scaling Data'!$F:$F,'NREL Scaling Data'!$B:$B,UPPER(About!$B$1),'NREL Scaling Data'!$E:$E,Calculations!$M162,'NREL Scaling Data'!$A:$A,AM$3,'NREL Scaling Data'!$C:$C,Calculations!$L162,'NREL Scaling Data'!$D:$D,Calculations!$N162)-SUMIFS('NREL Scaling Data'!$F:$F,'NREL Scaling Data'!$B:$B,UPPER(About!$B$1),'NREL Scaling Data'!$E:$E,Calculations!$M162,'NREL Scaling Data'!$A:$A,AL$3,'NREL Scaling Data'!$C:$C,Calculations!$L162,'NREL Scaling Data'!$D:$D,Calculations!$N162))/SUMIFS('NREL Scaling Data'!$F:$F,'NREL Scaling Data'!$B:$B,UPPER(About!$B$1),'NREL Scaling Data'!$E:$E,Calculations!$M162,'NREL Scaling Data'!$A:$A,AL$3,'NREL Scaling Data'!$C:$C,Calculations!$L162,'NREL Scaling Data'!$D:$D,Calculations!$N162) + 1) * AL162,0)</f>
        <v>0</v>
      </c>
      <c r="AN162" s="45">
        <f>IFERROR(((SUMIFS('NREL Scaling Data'!$F:$F,'NREL Scaling Data'!$B:$B,UPPER(About!$B$1),'NREL Scaling Data'!$E:$E,Calculations!$M162,'NREL Scaling Data'!$A:$A,AN$3,'NREL Scaling Data'!$C:$C,Calculations!$L162,'NREL Scaling Data'!$D:$D,Calculations!$N162)-SUMIFS('NREL Scaling Data'!$F:$F,'NREL Scaling Data'!$B:$B,UPPER(About!$B$1),'NREL Scaling Data'!$E:$E,Calculations!$M162,'NREL Scaling Data'!$A:$A,AM$3,'NREL Scaling Data'!$C:$C,Calculations!$L162,'NREL Scaling Data'!$D:$D,Calculations!$N162))/SUMIFS('NREL Scaling Data'!$F:$F,'NREL Scaling Data'!$B:$B,UPPER(About!$B$1),'NREL Scaling Data'!$E:$E,Calculations!$M162,'NREL Scaling Data'!$A:$A,AM$3,'NREL Scaling Data'!$C:$C,Calculations!$L162,'NREL Scaling Data'!$D:$D,Calculations!$N162) + 1) * AM162,0)</f>
        <v>0</v>
      </c>
      <c r="AO162" s="45">
        <f>IFERROR(((SUMIFS('NREL Scaling Data'!$F:$F,'NREL Scaling Data'!$B:$B,UPPER(About!$B$1),'NREL Scaling Data'!$E:$E,Calculations!$M162,'NREL Scaling Data'!$A:$A,AO$3,'NREL Scaling Data'!$C:$C,Calculations!$L162,'NREL Scaling Data'!$D:$D,Calculations!$N162)-SUMIFS('NREL Scaling Data'!$F:$F,'NREL Scaling Data'!$B:$B,UPPER(About!$B$1),'NREL Scaling Data'!$E:$E,Calculations!$M162,'NREL Scaling Data'!$A:$A,AN$3,'NREL Scaling Data'!$C:$C,Calculations!$L162,'NREL Scaling Data'!$D:$D,Calculations!$N162))/SUMIFS('NREL Scaling Data'!$F:$F,'NREL Scaling Data'!$B:$B,UPPER(About!$B$1),'NREL Scaling Data'!$E:$E,Calculations!$M162,'NREL Scaling Data'!$A:$A,AN$3,'NREL Scaling Data'!$C:$C,Calculations!$L162,'NREL Scaling Data'!$D:$D,Calculations!$N162) + 1) * AN162,0)</f>
        <v>0</v>
      </c>
      <c r="AP162" s="45">
        <f>IFERROR(((SUMIFS('NREL Scaling Data'!$F:$F,'NREL Scaling Data'!$B:$B,UPPER(About!$B$1),'NREL Scaling Data'!$E:$E,Calculations!$M162,'NREL Scaling Data'!$A:$A,AP$3,'NREL Scaling Data'!$C:$C,Calculations!$L162,'NREL Scaling Data'!$D:$D,Calculations!$N162)-SUMIFS('NREL Scaling Data'!$F:$F,'NREL Scaling Data'!$B:$B,UPPER(About!$B$1),'NREL Scaling Data'!$E:$E,Calculations!$M162,'NREL Scaling Data'!$A:$A,AO$3,'NREL Scaling Data'!$C:$C,Calculations!$L162,'NREL Scaling Data'!$D:$D,Calculations!$N162))/SUMIFS('NREL Scaling Data'!$F:$F,'NREL Scaling Data'!$B:$B,UPPER(About!$B$1),'NREL Scaling Data'!$E:$E,Calculations!$M162,'NREL Scaling Data'!$A:$A,AO$3,'NREL Scaling Data'!$C:$C,Calculations!$L162,'NREL Scaling Data'!$D:$D,Calculations!$N162) + 1) * AO162,0)</f>
        <v>0</v>
      </c>
      <c r="AQ162" s="45">
        <f>IFERROR(((SUMIFS('NREL Scaling Data'!$F:$F,'NREL Scaling Data'!$B:$B,UPPER(About!$B$1),'NREL Scaling Data'!$E:$E,Calculations!$M162,'NREL Scaling Data'!$A:$A,AQ$3,'NREL Scaling Data'!$C:$C,Calculations!$L162,'NREL Scaling Data'!$D:$D,Calculations!$N162)-SUMIFS('NREL Scaling Data'!$F:$F,'NREL Scaling Data'!$B:$B,UPPER(About!$B$1),'NREL Scaling Data'!$E:$E,Calculations!$M162,'NREL Scaling Data'!$A:$A,AP$3,'NREL Scaling Data'!$C:$C,Calculations!$L162,'NREL Scaling Data'!$D:$D,Calculations!$N162))/SUMIFS('NREL Scaling Data'!$F:$F,'NREL Scaling Data'!$B:$B,UPPER(About!$B$1),'NREL Scaling Data'!$E:$E,Calculations!$M162,'NREL Scaling Data'!$A:$A,AP$3,'NREL Scaling Data'!$C:$C,Calculations!$L162,'NREL Scaling Data'!$D:$D,Calculations!$N162) + 1) * AP162,0)</f>
        <v>0</v>
      </c>
      <c r="AR162" s="45">
        <f>IFERROR(((SUMIFS('NREL Scaling Data'!$F:$F,'NREL Scaling Data'!$B:$B,UPPER(About!$B$1),'NREL Scaling Data'!$E:$E,Calculations!$M162,'NREL Scaling Data'!$A:$A,AR$3,'NREL Scaling Data'!$C:$C,Calculations!$L162,'NREL Scaling Data'!$D:$D,Calculations!$N162)-SUMIFS('NREL Scaling Data'!$F:$F,'NREL Scaling Data'!$B:$B,UPPER(About!$B$1),'NREL Scaling Data'!$E:$E,Calculations!$M162,'NREL Scaling Data'!$A:$A,AQ$3,'NREL Scaling Data'!$C:$C,Calculations!$L162,'NREL Scaling Data'!$D:$D,Calculations!$N162))/SUMIFS('NREL Scaling Data'!$F:$F,'NREL Scaling Data'!$B:$B,UPPER(About!$B$1),'NREL Scaling Data'!$E:$E,Calculations!$M162,'NREL Scaling Data'!$A:$A,AQ$3,'NREL Scaling Data'!$C:$C,Calculations!$L162,'NREL Scaling Data'!$D:$D,Calculations!$N162) + 1) * AQ162,0)</f>
        <v>0</v>
      </c>
      <c r="AS162" s="45">
        <f>IFERROR(((SUMIFS('NREL Scaling Data'!$F:$F,'NREL Scaling Data'!$B:$B,UPPER(About!$B$1),'NREL Scaling Data'!$E:$E,Calculations!$M162,'NREL Scaling Data'!$A:$A,AS$3,'NREL Scaling Data'!$C:$C,Calculations!$L162,'NREL Scaling Data'!$D:$D,Calculations!$N162)-SUMIFS('NREL Scaling Data'!$F:$F,'NREL Scaling Data'!$B:$B,UPPER(About!$B$1),'NREL Scaling Data'!$E:$E,Calculations!$M162,'NREL Scaling Data'!$A:$A,AR$3,'NREL Scaling Data'!$C:$C,Calculations!$L162,'NREL Scaling Data'!$D:$D,Calculations!$N162))/SUMIFS('NREL Scaling Data'!$F:$F,'NREL Scaling Data'!$B:$B,UPPER(About!$B$1),'NREL Scaling Data'!$E:$E,Calculations!$M162,'NREL Scaling Data'!$A:$A,AR$3,'NREL Scaling Data'!$C:$C,Calculations!$L162,'NREL Scaling Data'!$D:$D,Calculations!$N162) + 1) * AR162,0)</f>
        <v>0</v>
      </c>
      <c r="AT162" s="45">
        <f>IFERROR(((SUMIFS('NREL Scaling Data'!$F:$F,'NREL Scaling Data'!$B:$B,UPPER(About!$B$1),'NREL Scaling Data'!$E:$E,Calculations!$M162,'NREL Scaling Data'!$A:$A,AT$3,'NREL Scaling Data'!$C:$C,Calculations!$L162,'NREL Scaling Data'!$D:$D,Calculations!$N162)-SUMIFS('NREL Scaling Data'!$F:$F,'NREL Scaling Data'!$B:$B,UPPER(About!$B$1),'NREL Scaling Data'!$E:$E,Calculations!$M162,'NREL Scaling Data'!$A:$A,AS$3,'NREL Scaling Data'!$C:$C,Calculations!$L162,'NREL Scaling Data'!$D:$D,Calculations!$N162))/SUMIFS('NREL Scaling Data'!$F:$F,'NREL Scaling Data'!$B:$B,UPPER(About!$B$1),'NREL Scaling Data'!$E:$E,Calculations!$M162,'NREL Scaling Data'!$A:$A,AS$3,'NREL Scaling Data'!$C:$C,Calculations!$L162,'NREL Scaling Data'!$D:$D,Calculations!$N162) + 1) * AS162,0)</f>
        <v>0</v>
      </c>
    </row>
    <row r="163" spans="6:46">
      <c r="I163" s="12" t="s">
        <v>1086</v>
      </c>
      <c r="J163" s="209">
        <f>SUMIFS('NREL Scaling Data'!F:F,'NREL Scaling Data'!B:B,UPPER(About!$B$1),'NREL Scaling Data'!E:E,Calculations!M163,'NREL Scaling Data'!A:A, 2021,'NREL Scaling Data'!C:C,Calculations!L163,'NREL Scaling Data'!D:D,Calculations!N163) / SUMIFS('NREL Scaling Data'!F:F,'NREL Scaling Data'!B:B,UPPER(About!$B$1),'NREL Scaling Data'!A:A, 2021,'NREL Scaling Data'!C:C,Calculations!L163,'NREL Scaling Data'!D:D,Calculations!N163)</f>
        <v>0</v>
      </c>
      <c r="K163" s="12">
        <v>1</v>
      </c>
      <c r="L163" s="12" t="s">
        <v>1013</v>
      </c>
      <c r="M163" s="12" t="s">
        <v>1019</v>
      </c>
      <c r="N163" s="1" t="s">
        <v>964</v>
      </c>
      <c r="O163" s="7">
        <f t="shared" si="33"/>
        <v>0</v>
      </c>
      <c r="P163" s="7">
        <f t="shared" si="34"/>
        <v>0</v>
      </c>
      <c r="Q163" s="45">
        <f>SUMIFS('SEDS 2021'!$F$23:$F$40,'SEDS 2021'!E$23:E$40,Calculations!L163,'SEDS 2021'!D$23:D$40,Calculations!N163)*J163*K163</f>
        <v>0</v>
      </c>
      <c r="R163" s="45">
        <f>IFERROR(((SUMIFS('NREL Scaling Data'!$F:$F,'NREL Scaling Data'!$B:$B,UPPER(About!$B$1),'NREL Scaling Data'!$E:$E,Calculations!$M163,'NREL Scaling Data'!$A:$A,R$3,'NREL Scaling Data'!$C:$C,Calculations!$L163,'NREL Scaling Data'!$D:$D,Calculations!$N163)-SUMIFS('NREL Scaling Data'!$F:$F,'NREL Scaling Data'!$B:$B,UPPER(About!$B$1),'NREL Scaling Data'!$E:$E,Calculations!$M163,'NREL Scaling Data'!$A:$A,Q$3,'NREL Scaling Data'!$C:$C,Calculations!$L163,'NREL Scaling Data'!$D:$D,Calculations!$N163))/SUMIFS('NREL Scaling Data'!$F:$F,'NREL Scaling Data'!$B:$B,UPPER(About!$B$1),'NREL Scaling Data'!$E:$E,Calculations!$M163,'NREL Scaling Data'!$A:$A,Q$3,'NREL Scaling Data'!$C:$C,Calculations!$L163,'NREL Scaling Data'!$D:$D,Calculations!$N163) + 1) * Q163,0)</f>
        <v>0</v>
      </c>
      <c r="S163" s="45">
        <f>IFERROR(((SUMIFS('NREL Scaling Data'!$F:$F,'NREL Scaling Data'!$B:$B,UPPER(About!$B$1),'NREL Scaling Data'!$E:$E,Calculations!$M163,'NREL Scaling Data'!$A:$A,S$3,'NREL Scaling Data'!$C:$C,Calculations!$L163,'NREL Scaling Data'!$D:$D,Calculations!$N163)-SUMIFS('NREL Scaling Data'!$F:$F,'NREL Scaling Data'!$B:$B,UPPER(About!$B$1),'NREL Scaling Data'!$E:$E,Calculations!$M163,'NREL Scaling Data'!$A:$A,R$3,'NREL Scaling Data'!$C:$C,Calculations!$L163,'NREL Scaling Data'!$D:$D,Calculations!$N163))/SUMIFS('NREL Scaling Data'!$F:$F,'NREL Scaling Data'!$B:$B,UPPER(About!$B$1),'NREL Scaling Data'!$E:$E,Calculations!$M163,'NREL Scaling Data'!$A:$A,R$3,'NREL Scaling Data'!$C:$C,Calculations!$L163,'NREL Scaling Data'!$D:$D,Calculations!$N163) + 1) * R163,0)</f>
        <v>0</v>
      </c>
      <c r="T163" s="45">
        <f>IFERROR(((SUMIFS('NREL Scaling Data'!$F:$F,'NREL Scaling Data'!$B:$B,UPPER(About!$B$1),'NREL Scaling Data'!$E:$E,Calculations!$M163,'NREL Scaling Data'!$A:$A,T$3,'NREL Scaling Data'!$C:$C,Calculations!$L163,'NREL Scaling Data'!$D:$D,Calculations!$N163)-SUMIFS('NREL Scaling Data'!$F:$F,'NREL Scaling Data'!$B:$B,UPPER(About!$B$1),'NREL Scaling Data'!$E:$E,Calculations!$M163,'NREL Scaling Data'!$A:$A,S$3,'NREL Scaling Data'!$C:$C,Calculations!$L163,'NREL Scaling Data'!$D:$D,Calculations!$N163))/SUMIFS('NREL Scaling Data'!$F:$F,'NREL Scaling Data'!$B:$B,UPPER(About!$B$1),'NREL Scaling Data'!$E:$E,Calculations!$M163,'NREL Scaling Data'!$A:$A,S$3,'NREL Scaling Data'!$C:$C,Calculations!$L163,'NREL Scaling Data'!$D:$D,Calculations!$N163) + 1) * S163,0)</f>
        <v>0</v>
      </c>
      <c r="U163" s="45">
        <f>IFERROR(((SUMIFS('NREL Scaling Data'!$F:$F,'NREL Scaling Data'!$B:$B,UPPER(About!$B$1),'NREL Scaling Data'!$E:$E,Calculations!$M163,'NREL Scaling Data'!$A:$A,U$3,'NREL Scaling Data'!$C:$C,Calculations!$L163,'NREL Scaling Data'!$D:$D,Calculations!$N163)-SUMIFS('NREL Scaling Data'!$F:$F,'NREL Scaling Data'!$B:$B,UPPER(About!$B$1),'NREL Scaling Data'!$E:$E,Calculations!$M163,'NREL Scaling Data'!$A:$A,T$3,'NREL Scaling Data'!$C:$C,Calculations!$L163,'NREL Scaling Data'!$D:$D,Calculations!$N163))/SUMIFS('NREL Scaling Data'!$F:$F,'NREL Scaling Data'!$B:$B,UPPER(About!$B$1),'NREL Scaling Data'!$E:$E,Calculations!$M163,'NREL Scaling Data'!$A:$A,T$3,'NREL Scaling Data'!$C:$C,Calculations!$L163,'NREL Scaling Data'!$D:$D,Calculations!$N163) + 1) * T163,0)</f>
        <v>0</v>
      </c>
      <c r="V163" s="45">
        <f>IFERROR(((SUMIFS('NREL Scaling Data'!$F:$F,'NREL Scaling Data'!$B:$B,UPPER(About!$B$1),'NREL Scaling Data'!$E:$E,Calculations!$M163,'NREL Scaling Data'!$A:$A,V$3,'NREL Scaling Data'!$C:$C,Calculations!$L163,'NREL Scaling Data'!$D:$D,Calculations!$N163)-SUMIFS('NREL Scaling Data'!$F:$F,'NREL Scaling Data'!$B:$B,UPPER(About!$B$1),'NREL Scaling Data'!$E:$E,Calculations!$M163,'NREL Scaling Data'!$A:$A,U$3,'NREL Scaling Data'!$C:$C,Calculations!$L163,'NREL Scaling Data'!$D:$D,Calculations!$N163))/SUMIFS('NREL Scaling Data'!$F:$F,'NREL Scaling Data'!$B:$B,UPPER(About!$B$1),'NREL Scaling Data'!$E:$E,Calculations!$M163,'NREL Scaling Data'!$A:$A,U$3,'NREL Scaling Data'!$C:$C,Calculations!$L163,'NREL Scaling Data'!$D:$D,Calculations!$N163) + 1) * U163,0)</f>
        <v>0</v>
      </c>
      <c r="W163" s="45">
        <f>IFERROR(((SUMIFS('NREL Scaling Data'!$F:$F,'NREL Scaling Data'!$B:$B,UPPER(About!$B$1),'NREL Scaling Data'!$E:$E,Calculations!$M163,'NREL Scaling Data'!$A:$A,W$3,'NREL Scaling Data'!$C:$C,Calculations!$L163,'NREL Scaling Data'!$D:$D,Calculations!$N163)-SUMIFS('NREL Scaling Data'!$F:$F,'NREL Scaling Data'!$B:$B,UPPER(About!$B$1),'NREL Scaling Data'!$E:$E,Calculations!$M163,'NREL Scaling Data'!$A:$A,V$3,'NREL Scaling Data'!$C:$C,Calculations!$L163,'NREL Scaling Data'!$D:$D,Calculations!$N163))/SUMIFS('NREL Scaling Data'!$F:$F,'NREL Scaling Data'!$B:$B,UPPER(About!$B$1),'NREL Scaling Data'!$E:$E,Calculations!$M163,'NREL Scaling Data'!$A:$A,V$3,'NREL Scaling Data'!$C:$C,Calculations!$L163,'NREL Scaling Data'!$D:$D,Calculations!$N163) + 1) * V163,0)</f>
        <v>0</v>
      </c>
      <c r="X163" s="45">
        <f>IFERROR(((SUMIFS('NREL Scaling Data'!$F:$F,'NREL Scaling Data'!$B:$B,UPPER(About!$B$1),'NREL Scaling Data'!$E:$E,Calculations!$M163,'NREL Scaling Data'!$A:$A,X$3,'NREL Scaling Data'!$C:$C,Calculations!$L163,'NREL Scaling Data'!$D:$D,Calculations!$N163)-SUMIFS('NREL Scaling Data'!$F:$F,'NREL Scaling Data'!$B:$B,UPPER(About!$B$1),'NREL Scaling Data'!$E:$E,Calculations!$M163,'NREL Scaling Data'!$A:$A,W$3,'NREL Scaling Data'!$C:$C,Calculations!$L163,'NREL Scaling Data'!$D:$D,Calculations!$N163))/SUMIFS('NREL Scaling Data'!$F:$F,'NREL Scaling Data'!$B:$B,UPPER(About!$B$1),'NREL Scaling Data'!$E:$E,Calculations!$M163,'NREL Scaling Data'!$A:$A,W$3,'NREL Scaling Data'!$C:$C,Calculations!$L163,'NREL Scaling Data'!$D:$D,Calculations!$N163) + 1) * W163,0)</f>
        <v>0</v>
      </c>
      <c r="Y163" s="45">
        <f>IFERROR(((SUMIFS('NREL Scaling Data'!$F:$F,'NREL Scaling Data'!$B:$B,UPPER(About!$B$1),'NREL Scaling Data'!$E:$E,Calculations!$M163,'NREL Scaling Data'!$A:$A,Y$3,'NREL Scaling Data'!$C:$C,Calculations!$L163,'NREL Scaling Data'!$D:$D,Calculations!$N163)-SUMIFS('NREL Scaling Data'!$F:$F,'NREL Scaling Data'!$B:$B,UPPER(About!$B$1),'NREL Scaling Data'!$E:$E,Calculations!$M163,'NREL Scaling Data'!$A:$A,X$3,'NREL Scaling Data'!$C:$C,Calculations!$L163,'NREL Scaling Data'!$D:$D,Calculations!$N163))/SUMIFS('NREL Scaling Data'!$F:$F,'NREL Scaling Data'!$B:$B,UPPER(About!$B$1),'NREL Scaling Data'!$E:$E,Calculations!$M163,'NREL Scaling Data'!$A:$A,X$3,'NREL Scaling Data'!$C:$C,Calculations!$L163,'NREL Scaling Data'!$D:$D,Calculations!$N163) + 1) * X163,0)</f>
        <v>0</v>
      </c>
      <c r="Z163" s="45">
        <f>IFERROR(((SUMIFS('NREL Scaling Data'!$F:$F,'NREL Scaling Data'!$B:$B,UPPER(About!$B$1),'NREL Scaling Data'!$E:$E,Calculations!$M163,'NREL Scaling Data'!$A:$A,Z$3,'NREL Scaling Data'!$C:$C,Calculations!$L163,'NREL Scaling Data'!$D:$D,Calculations!$N163)-SUMIFS('NREL Scaling Data'!$F:$F,'NREL Scaling Data'!$B:$B,UPPER(About!$B$1),'NREL Scaling Data'!$E:$E,Calculations!$M163,'NREL Scaling Data'!$A:$A,Y$3,'NREL Scaling Data'!$C:$C,Calculations!$L163,'NREL Scaling Data'!$D:$D,Calculations!$N163))/SUMIFS('NREL Scaling Data'!$F:$F,'NREL Scaling Data'!$B:$B,UPPER(About!$B$1),'NREL Scaling Data'!$E:$E,Calculations!$M163,'NREL Scaling Data'!$A:$A,Y$3,'NREL Scaling Data'!$C:$C,Calculations!$L163,'NREL Scaling Data'!$D:$D,Calculations!$N163) + 1) * Y163,0)</f>
        <v>0</v>
      </c>
      <c r="AA163" s="45">
        <f>IFERROR(((SUMIFS('NREL Scaling Data'!$F:$F,'NREL Scaling Data'!$B:$B,UPPER(About!$B$1),'NREL Scaling Data'!$E:$E,Calculations!$M163,'NREL Scaling Data'!$A:$A,AA$3,'NREL Scaling Data'!$C:$C,Calculations!$L163,'NREL Scaling Data'!$D:$D,Calculations!$N163)-SUMIFS('NREL Scaling Data'!$F:$F,'NREL Scaling Data'!$B:$B,UPPER(About!$B$1),'NREL Scaling Data'!$E:$E,Calculations!$M163,'NREL Scaling Data'!$A:$A,Z$3,'NREL Scaling Data'!$C:$C,Calculations!$L163,'NREL Scaling Data'!$D:$D,Calculations!$N163))/SUMIFS('NREL Scaling Data'!$F:$F,'NREL Scaling Data'!$B:$B,UPPER(About!$B$1),'NREL Scaling Data'!$E:$E,Calculations!$M163,'NREL Scaling Data'!$A:$A,Z$3,'NREL Scaling Data'!$C:$C,Calculations!$L163,'NREL Scaling Data'!$D:$D,Calculations!$N163) + 1) * Z163,0)</f>
        <v>0</v>
      </c>
      <c r="AB163" s="45">
        <f>IFERROR(((SUMIFS('NREL Scaling Data'!$F:$F,'NREL Scaling Data'!$B:$B,UPPER(About!$B$1),'NREL Scaling Data'!$E:$E,Calculations!$M163,'NREL Scaling Data'!$A:$A,AB$3,'NREL Scaling Data'!$C:$C,Calculations!$L163,'NREL Scaling Data'!$D:$D,Calculations!$N163)-SUMIFS('NREL Scaling Data'!$F:$F,'NREL Scaling Data'!$B:$B,UPPER(About!$B$1),'NREL Scaling Data'!$E:$E,Calculations!$M163,'NREL Scaling Data'!$A:$A,AA$3,'NREL Scaling Data'!$C:$C,Calculations!$L163,'NREL Scaling Data'!$D:$D,Calculations!$N163))/SUMIFS('NREL Scaling Data'!$F:$F,'NREL Scaling Data'!$B:$B,UPPER(About!$B$1),'NREL Scaling Data'!$E:$E,Calculations!$M163,'NREL Scaling Data'!$A:$A,AA$3,'NREL Scaling Data'!$C:$C,Calculations!$L163,'NREL Scaling Data'!$D:$D,Calculations!$N163) + 1) * AA163,0)</f>
        <v>0</v>
      </c>
      <c r="AC163" s="45">
        <f>IFERROR(((SUMIFS('NREL Scaling Data'!$F:$F,'NREL Scaling Data'!$B:$B,UPPER(About!$B$1),'NREL Scaling Data'!$E:$E,Calculations!$M163,'NREL Scaling Data'!$A:$A,AC$3,'NREL Scaling Data'!$C:$C,Calculations!$L163,'NREL Scaling Data'!$D:$D,Calculations!$N163)-SUMIFS('NREL Scaling Data'!$F:$F,'NREL Scaling Data'!$B:$B,UPPER(About!$B$1),'NREL Scaling Data'!$E:$E,Calculations!$M163,'NREL Scaling Data'!$A:$A,AB$3,'NREL Scaling Data'!$C:$C,Calculations!$L163,'NREL Scaling Data'!$D:$D,Calculations!$N163))/SUMIFS('NREL Scaling Data'!$F:$F,'NREL Scaling Data'!$B:$B,UPPER(About!$B$1),'NREL Scaling Data'!$E:$E,Calculations!$M163,'NREL Scaling Data'!$A:$A,AB$3,'NREL Scaling Data'!$C:$C,Calculations!$L163,'NREL Scaling Data'!$D:$D,Calculations!$N163) + 1) * AB163,0)</f>
        <v>0</v>
      </c>
      <c r="AD163" s="45">
        <f>IFERROR(((SUMIFS('NREL Scaling Data'!$F:$F,'NREL Scaling Data'!$B:$B,UPPER(About!$B$1),'NREL Scaling Data'!$E:$E,Calculations!$M163,'NREL Scaling Data'!$A:$A,AD$3,'NREL Scaling Data'!$C:$C,Calculations!$L163,'NREL Scaling Data'!$D:$D,Calculations!$N163)-SUMIFS('NREL Scaling Data'!$F:$F,'NREL Scaling Data'!$B:$B,UPPER(About!$B$1),'NREL Scaling Data'!$E:$E,Calculations!$M163,'NREL Scaling Data'!$A:$A,AC$3,'NREL Scaling Data'!$C:$C,Calculations!$L163,'NREL Scaling Data'!$D:$D,Calculations!$N163))/SUMIFS('NREL Scaling Data'!$F:$F,'NREL Scaling Data'!$B:$B,UPPER(About!$B$1),'NREL Scaling Data'!$E:$E,Calculations!$M163,'NREL Scaling Data'!$A:$A,AC$3,'NREL Scaling Data'!$C:$C,Calculations!$L163,'NREL Scaling Data'!$D:$D,Calculations!$N163) + 1) * AC163,0)</f>
        <v>0</v>
      </c>
      <c r="AE163" s="45">
        <f>IFERROR(((SUMIFS('NREL Scaling Data'!$F:$F,'NREL Scaling Data'!$B:$B,UPPER(About!$B$1),'NREL Scaling Data'!$E:$E,Calculations!$M163,'NREL Scaling Data'!$A:$A,AE$3,'NREL Scaling Data'!$C:$C,Calculations!$L163,'NREL Scaling Data'!$D:$D,Calculations!$N163)-SUMIFS('NREL Scaling Data'!$F:$F,'NREL Scaling Data'!$B:$B,UPPER(About!$B$1),'NREL Scaling Data'!$E:$E,Calculations!$M163,'NREL Scaling Data'!$A:$A,AD$3,'NREL Scaling Data'!$C:$C,Calculations!$L163,'NREL Scaling Data'!$D:$D,Calculations!$N163))/SUMIFS('NREL Scaling Data'!$F:$F,'NREL Scaling Data'!$B:$B,UPPER(About!$B$1),'NREL Scaling Data'!$E:$E,Calculations!$M163,'NREL Scaling Data'!$A:$A,AD$3,'NREL Scaling Data'!$C:$C,Calculations!$L163,'NREL Scaling Data'!$D:$D,Calculations!$N163) + 1) * AD163,0)</f>
        <v>0</v>
      </c>
      <c r="AF163" s="45">
        <f>IFERROR(((SUMIFS('NREL Scaling Data'!$F:$F,'NREL Scaling Data'!$B:$B,UPPER(About!$B$1),'NREL Scaling Data'!$E:$E,Calculations!$M163,'NREL Scaling Data'!$A:$A,AF$3,'NREL Scaling Data'!$C:$C,Calculations!$L163,'NREL Scaling Data'!$D:$D,Calculations!$N163)-SUMIFS('NREL Scaling Data'!$F:$F,'NREL Scaling Data'!$B:$B,UPPER(About!$B$1),'NREL Scaling Data'!$E:$E,Calculations!$M163,'NREL Scaling Data'!$A:$A,AE$3,'NREL Scaling Data'!$C:$C,Calculations!$L163,'NREL Scaling Data'!$D:$D,Calculations!$N163))/SUMIFS('NREL Scaling Data'!$F:$F,'NREL Scaling Data'!$B:$B,UPPER(About!$B$1),'NREL Scaling Data'!$E:$E,Calculations!$M163,'NREL Scaling Data'!$A:$A,AE$3,'NREL Scaling Data'!$C:$C,Calculations!$L163,'NREL Scaling Data'!$D:$D,Calculations!$N163) + 1) * AE163,0)</f>
        <v>0</v>
      </c>
      <c r="AG163" s="45">
        <f>IFERROR(((SUMIFS('NREL Scaling Data'!$F:$F,'NREL Scaling Data'!$B:$B,UPPER(About!$B$1),'NREL Scaling Data'!$E:$E,Calculations!$M163,'NREL Scaling Data'!$A:$A,AG$3,'NREL Scaling Data'!$C:$C,Calculations!$L163,'NREL Scaling Data'!$D:$D,Calculations!$N163)-SUMIFS('NREL Scaling Data'!$F:$F,'NREL Scaling Data'!$B:$B,UPPER(About!$B$1),'NREL Scaling Data'!$E:$E,Calculations!$M163,'NREL Scaling Data'!$A:$A,AF$3,'NREL Scaling Data'!$C:$C,Calculations!$L163,'NREL Scaling Data'!$D:$D,Calculations!$N163))/SUMIFS('NREL Scaling Data'!$F:$F,'NREL Scaling Data'!$B:$B,UPPER(About!$B$1),'NREL Scaling Data'!$E:$E,Calculations!$M163,'NREL Scaling Data'!$A:$A,AF$3,'NREL Scaling Data'!$C:$C,Calculations!$L163,'NREL Scaling Data'!$D:$D,Calculations!$N163) + 1) * AF163,0)</f>
        <v>0</v>
      </c>
      <c r="AH163" s="45">
        <f>IFERROR(((SUMIFS('NREL Scaling Data'!$F:$F,'NREL Scaling Data'!$B:$B,UPPER(About!$B$1),'NREL Scaling Data'!$E:$E,Calculations!$M163,'NREL Scaling Data'!$A:$A,AH$3,'NREL Scaling Data'!$C:$C,Calculations!$L163,'NREL Scaling Data'!$D:$D,Calculations!$N163)-SUMIFS('NREL Scaling Data'!$F:$F,'NREL Scaling Data'!$B:$B,UPPER(About!$B$1),'NREL Scaling Data'!$E:$E,Calculations!$M163,'NREL Scaling Data'!$A:$A,AG$3,'NREL Scaling Data'!$C:$C,Calculations!$L163,'NREL Scaling Data'!$D:$D,Calculations!$N163))/SUMIFS('NREL Scaling Data'!$F:$F,'NREL Scaling Data'!$B:$B,UPPER(About!$B$1),'NREL Scaling Data'!$E:$E,Calculations!$M163,'NREL Scaling Data'!$A:$A,AG$3,'NREL Scaling Data'!$C:$C,Calculations!$L163,'NREL Scaling Data'!$D:$D,Calculations!$N163) + 1) * AG163,0)</f>
        <v>0</v>
      </c>
      <c r="AI163" s="45">
        <f>IFERROR(((SUMIFS('NREL Scaling Data'!$F:$F,'NREL Scaling Data'!$B:$B,UPPER(About!$B$1),'NREL Scaling Data'!$E:$E,Calculations!$M163,'NREL Scaling Data'!$A:$A,AI$3,'NREL Scaling Data'!$C:$C,Calculations!$L163,'NREL Scaling Data'!$D:$D,Calculations!$N163)-SUMIFS('NREL Scaling Data'!$F:$F,'NREL Scaling Data'!$B:$B,UPPER(About!$B$1),'NREL Scaling Data'!$E:$E,Calculations!$M163,'NREL Scaling Data'!$A:$A,AH$3,'NREL Scaling Data'!$C:$C,Calculations!$L163,'NREL Scaling Data'!$D:$D,Calculations!$N163))/SUMIFS('NREL Scaling Data'!$F:$F,'NREL Scaling Data'!$B:$B,UPPER(About!$B$1),'NREL Scaling Data'!$E:$E,Calculations!$M163,'NREL Scaling Data'!$A:$A,AH$3,'NREL Scaling Data'!$C:$C,Calculations!$L163,'NREL Scaling Data'!$D:$D,Calculations!$N163) + 1) * AH163,0)</f>
        <v>0</v>
      </c>
      <c r="AJ163" s="45">
        <f>IFERROR(((SUMIFS('NREL Scaling Data'!$F:$F,'NREL Scaling Data'!$B:$B,UPPER(About!$B$1),'NREL Scaling Data'!$E:$E,Calculations!$M163,'NREL Scaling Data'!$A:$A,AJ$3,'NREL Scaling Data'!$C:$C,Calculations!$L163,'NREL Scaling Data'!$D:$D,Calculations!$N163)-SUMIFS('NREL Scaling Data'!$F:$F,'NREL Scaling Data'!$B:$B,UPPER(About!$B$1),'NREL Scaling Data'!$E:$E,Calculations!$M163,'NREL Scaling Data'!$A:$A,AI$3,'NREL Scaling Data'!$C:$C,Calculations!$L163,'NREL Scaling Data'!$D:$D,Calculations!$N163))/SUMIFS('NREL Scaling Data'!$F:$F,'NREL Scaling Data'!$B:$B,UPPER(About!$B$1),'NREL Scaling Data'!$E:$E,Calculations!$M163,'NREL Scaling Data'!$A:$A,AI$3,'NREL Scaling Data'!$C:$C,Calculations!$L163,'NREL Scaling Data'!$D:$D,Calculations!$N163) + 1) * AI163,0)</f>
        <v>0</v>
      </c>
      <c r="AK163" s="45">
        <f>IFERROR(((SUMIFS('NREL Scaling Data'!$F:$F,'NREL Scaling Data'!$B:$B,UPPER(About!$B$1),'NREL Scaling Data'!$E:$E,Calculations!$M163,'NREL Scaling Data'!$A:$A,AK$3,'NREL Scaling Data'!$C:$C,Calculations!$L163,'NREL Scaling Data'!$D:$D,Calculations!$N163)-SUMIFS('NREL Scaling Data'!$F:$F,'NREL Scaling Data'!$B:$B,UPPER(About!$B$1),'NREL Scaling Data'!$E:$E,Calculations!$M163,'NREL Scaling Data'!$A:$A,AJ$3,'NREL Scaling Data'!$C:$C,Calculations!$L163,'NREL Scaling Data'!$D:$D,Calculations!$N163))/SUMIFS('NREL Scaling Data'!$F:$F,'NREL Scaling Data'!$B:$B,UPPER(About!$B$1),'NREL Scaling Data'!$E:$E,Calculations!$M163,'NREL Scaling Data'!$A:$A,AJ$3,'NREL Scaling Data'!$C:$C,Calculations!$L163,'NREL Scaling Data'!$D:$D,Calculations!$N163) + 1) * AJ163,0)</f>
        <v>0</v>
      </c>
      <c r="AL163" s="45">
        <f>IFERROR(((SUMIFS('NREL Scaling Data'!$F:$F,'NREL Scaling Data'!$B:$B,UPPER(About!$B$1),'NREL Scaling Data'!$E:$E,Calculations!$M163,'NREL Scaling Data'!$A:$A,AL$3,'NREL Scaling Data'!$C:$C,Calculations!$L163,'NREL Scaling Data'!$D:$D,Calculations!$N163)-SUMIFS('NREL Scaling Data'!$F:$F,'NREL Scaling Data'!$B:$B,UPPER(About!$B$1),'NREL Scaling Data'!$E:$E,Calculations!$M163,'NREL Scaling Data'!$A:$A,AK$3,'NREL Scaling Data'!$C:$C,Calculations!$L163,'NREL Scaling Data'!$D:$D,Calculations!$N163))/SUMIFS('NREL Scaling Data'!$F:$F,'NREL Scaling Data'!$B:$B,UPPER(About!$B$1),'NREL Scaling Data'!$E:$E,Calculations!$M163,'NREL Scaling Data'!$A:$A,AK$3,'NREL Scaling Data'!$C:$C,Calculations!$L163,'NREL Scaling Data'!$D:$D,Calculations!$N163) + 1) * AK163,0)</f>
        <v>0</v>
      </c>
      <c r="AM163" s="45">
        <f>IFERROR(((SUMIFS('NREL Scaling Data'!$F:$F,'NREL Scaling Data'!$B:$B,UPPER(About!$B$1),'NREL Scaling Data'!$E:$E,Calculations!$M163,'NREL Scaling Data'!$A:$A,AM$3,'NREL Scaling Data'!$C:$C,Calculations!$L163,'NREL Scaling Data'!$D:$D,Calculations!$N163)-SUMIFS('NREL Scaling Data'!$F:$F,'NREL Scaling Data'!$B:$B,UPPER(About!$B$1),'NREL Scaling Data'!$E:$E,Calculations!$M163,'NREL Scaling Data'!$A:$A,AL$3,'NREL Scaling Data'!$C:$C,Calculations!$L163,'NREL Scaling Data'!$D:$D,Calculations!$N163))/SUMIFS('NREL Scaling Data'!$F:$F,'NREL Scaling Data'!$B:$B,UPPER(About!$B$1),'NREL Scaling Data'!$E:$E,Calculations!$M163,'NREL Scaling Data'!$A:$A,AL$3,'NREL Scaling Data'!$C:$C,Calculations!$L163,'NREL Scaling Data'!$D:$D,Calculations!$N163) + 1) * AL163,0)</f>
        <v>0</v>
      </c>
      <c r="AN163" s="45">
        <f>IFERROR(((SUMIFS('NREL Scaling Data'!$F:$F,'NREL Scaling Data'!$B:$B,UPPER(About!$B$1),'NREL Scaling Data'!$E:$E,Calculations!$M163,'NREL Scaling Data'!$A:$A,AN$3,'NREL Scaling Data'!$C:$C,Calculations!$L163,'NREL Scaling Data'!$D:$D,Calculations!$N163)-SUMIFS('NREL Scaling Data'!$F:$F,'NREL Scaling Data'!$B:$B,UPPER(About!$B$1),'NREL Scaling Data'!$E:$E,Calculations!$M163,'NREL Scaling Data'!$A:$A,AM$3,'NREL Scaling Data'!$C:$C,Calculations!$L163,'NREL Scaling Data'!$D:$D,Calculations!$N163))/SUMIFS('NREL Scaling Data'!$F:$F,'NREL Scaling Data'!$B:$B,UPPER(About!$B$1),'NREL Scaling Data'!$E:$E,Calculations!$M163,'NREL Scaling Data'!$A:$A,AM$3,'NREL Scaling Data'!$C:$C,Calculations!$L163,'NREL Scaling Data'!$D:$D,Calculations!$N163) + 1) * AM163,0)</f>
        <v>0</v>
      </c>
      <c r="AO163" s="45">
        <f>IFERROR(((SUMIFS('NREL Scaling Data'!$F:$F,'NREL Scaling Data'!$B:$B,UPPER(About!$B$1),'NREL Scaling Data'!$E:$E,Calculations!$M163,'NREL Scaling Data'!$A:$A,AO$3,'NREL Scaling Data'!$C:$C,Calculations!$L163,'NREL Scaling Data'!$D:$D,Calculations!$N163)-SUMIFS('NREL Scaling Data'!$F:$F,'NREL Scaling Data'!$B:$B,UPPER(About!$B$1),'NREL Scaling Data'!$E:$E,Calculations!$M163,'NREL Scaling Data'!$A:$A,AN$3,'NREL Scaling Data'!$C:$C,Calculations!$L163,'NREL Scaling Data'!$D:$D,Calculations!$N163))/SUMIFS('NREL Scaling Data'!$F:$F,'NREL Scaling Data'!$B:$B,UPPER(About!$B$1),'NREL Scaling Data'!$E:$E,Calculations!$M163,'NREL Scaling Data'!$A:$A,AN$3,'NREL Scaling Data'!$C:$C,Calculations!$L163,'NREL Scaling Data'!$D:$D,Calculations!$N163) + 1) * AN163,0)</f>
        <v>0</v>
      </c>
      <c r="AP163" s="45">
        <f>IFERROR(((SUMIFS('NREL Scaling Data'!$F:$F,'NREL Scaling Data'!$B:$B,UPPER(About!$B$1),'NREL Scaling Data'!$E:$E,Calculations!$M163,'NREL Scaling Data'!$A:$A,AP$3,'NREL Scaling Data'!$C:$C,Calculations!$L163,'NREL Scaling Data'!$D:$D,Calculations!$N163)-SUMIFS('NREL Scaling Data'!$F:$F,'NREL Scaling Data'!$B:$B,UPPER(About!$B$1),'NREL Scaling Data'!$E:$E,Calculations!$M163,'NREL Scaling Data'!$A:$A,AO$3,'NREL Scaling Data'!$C:$C,Calculations!$L163,'NREL Scaling Data'!$D:$D,Calculations!$N163))/SUMIFS('NREL Scaling Data'!$F:$F,'NREL Scaling Data'!$B:$B,UPPER(About!$B$1),'NREL Scaling Data'!$E:$E,Calculations!$M163,'NREL Scaling Data'!$A:$A,AO$3,'NREL Scaling Data'!$C:$C,Calculations!$L163,'NREL Scaling Data'!$D:$D,Calculations!$N163) + 1) * AO163,0)</f>
        <v>0</v>
      </c>
      <c r="AQ163" s="45">
        <f>IFERROR(((SUMIFS('NREL Scaling Data'!$F:$F,'NREL Scaling Data'!$B:$B,UPPER(About!$B$1),'NREL Scaling Data'!$E:$E,Calculations!$M163,'NREL Scaling Data'!$A:$A,AQ$3,'NREL Scaling Data'!$C:$C,Calculations!$L163,'NREL Scaling Data'!$D:$D,Calculations!$N163)-SUMIFS('NREL Scaling Data'!$F:$F,'NREL Scaling Data'!$B:$B,UPPER(About!$B$1),'NREL Scaling Data'!$E:$E,Calculations!$M163,'NREL Scaling Data'!$A:$A,AP$3,'NREL Scaling Data'!$C:$C,Calculations!$L163,'NREL Scaling Data'!$D:$D,Calculations!$N163))/SUMIFS('NREL Scaling Data'!$F:$F,'NREL Scaling Data'!$B:$B,UPPER(About!$B$1),'NREL Scaling Data'!$E:$E,Calculations!$M163,'NREL Scaling Data'!$A:$A,AP$3,'NREL Scaling Data'!$C:$C,Calculations!$L163,'NREL Scaling Data'!$D:$D,Calculations!$N163) + 1) * AP163,0)</f>
        <v>0</v>
      </c>
      <c r="AR163" s="45">
        <f>IFERROR(((SUMIFS('NREL Scaling Data'!$F:$F,'NREL Scaling Data'!$B:$B,UPPER(About!$B$1),'NREL Scaling Data'!$E:$E,Calculations!$M163,'NREL Scaling Data'!$A:$A,AR$3,'NREL Scaling Data'!$C:$C,Calculations!$L163,'NREL Scaling Data'!$D:$D,Calculations!$N163)-SUMIFS('NREL Scaling Data'!$F:$F,'NREL Scaling Data'!$B:$B,UPPER(About!$B$1),'NREL Scaling Data'!$E:$E,Calculations!$M163,'NREL Scaling Data'!$A:$A,AQ$3,'NREL Scaling Data'!$C:$C,Calculations!$L163,'NREL Scaling Data'!$D:$D,Calculations!$N163))/SUMIFS('NREL Scaling Data'!$F:$F,'NREL Scaling Data'!$B:$B,UPPER(About!$B$1),'NREL Scaling Data'!$E:$E,Calculations!$M163,'NREL Scaling Data'!$A:$A,AQ$3,'NREL Scaling Data'!$C:$C,Calculations!$L163,'NREL Scaling Data'!$D:$D,Calculations!$N163) + 1) * AQ163,0)</f>
        <v>0</v>
      </c>
      <c r="AS163" s="45">
        <f>IFERROR(((SUMIFS('NREL Scaling Data'!$F:$F,'NREL Scaling Data'!$B:$B,UPPER(About!$B$1),'NREL Scaling Data'!$E:$E,Calculations!$M163,'NREL Scaling Data'!$A:$A,AS$3,'NREL Scaling Data'!$C:$C,Calculations!$L163,'NREL Scaling Data'!$D:$D,Calculations!$N163)-SUMIFS('NREL Scaling Data'!$F:$F,'NREL Scaling Data'!$B:$B,UPPER(About!$B$1),'NREL Scaling Data'!$E:$E,Calculations!$M163,'NREL Scaling Data'!$A:$A,AR$3,'NREL Scaling Data'!$C:$C,Calculations!$L163,'NREL Scaling Data'!$D:$D,Calculations!$N163))/SUMIFS('NREL Scaling Data'!$F:$F,'NREL Scaling Data'!$B:$B,UPPER(About!$B$1),'NREL Scaling Data'!$E:$E,Calculations!$M163,'NREL Scaling Data'!$A:$A,AR$3,'NREL Scaling Data'!$C:$C,Calculations!$L163,'NREL Scaling Data'!$D:$D,Calculations!$N163) + 1) * AR163,0)</f>
        <v>0</v>
      </c>
      <c r="AT163" s="45">
        <f>IFERROR(((SUMIFS('NREL Scaling Data'!$F:$F,'NREL Scaling Data'!$B:$B,UPPER(About!$B$1),'NREL Scaling Data'!$E:$E,Calculations!$M163,'NREL Scaling Data'!$A:$A,AT$3,'NREL Scaling Data'!$C:$C,Calculations!$L163,'NREL Scaling Data'!$D:$D,Calculations!$N163)-SUMIFS('NREL Scaling Data'!$F:$F,'NREL Scaling Data'!$B:$B,UPPER(About!$B$1),'NREL Scaling Data'!$E:$E,Calculations!$M163,'NREL Scaling Data'!$A:$A,AS$3,'NREL Scaling Data'!$C:$C,Calculations!$L163,'NREL Scaling Data'!$D:$D,Calculations!$N163))/SUMIFS('NREL Scaling Data'!$F:$F,'NREL Scaling Data'!$B:$B,UPPER(About!$B$1),'NREL Scaling Data'!$E:$E,Calculations!$M163,'NREL Scaling Data'!$A:$A,AS$3,'NREL Scaling Data'!$C:$C,Calculations!$L163,'NREL Scaling Data'!$D:$D,Calculations!$N163) + 1) * AS163,0)</f>
        <v>0</v>
      </c>
    </row>
    <row r="164" spans="6:46">
      <c r="I164" s="12" t="s">
        <v>1086</v>
      </c>
      <c r="J164" s="209">
        <f>IFERROR(SUMIFS('NREL Scaling Data'!F:F,'NREL Scaling Data'!B:B,UPPER(About!$B$1),'NREL Scaling Data'!E:E,Calculations!M164,'NREL Scaling Data'!A:A, 2021,'NREL Scaling Data'!C:C,Calculations!L164,'NREL Scaling Data'!D:D,Calculations!N164) / SUMIFS('NREL Scaling Data'!F:F,'NREL Scaling Data'!B:B,UPPER(About!$B$1),'NREL Scaling Data'!A:A, 2021,'NREL Scaling Data'!C:C,Calculations!L164,'NREL Scaling Data'!D:D,Calculations!N164),0)</f>
        <v>0</v>
      </c>
      <c r="K164" s="12">
        <v>1</v>
      </c>
      <c r="L164" s="12" t="s">
        <v>1013</v>
      </c>
      <c r="M164" s="12" t="s">
        <v>1019</v>
      </c>
      <c r="N164" s="1" t="s">
        <v>83</v>
      </c>
      <c r="O164" s="7">
        <f t="shared" si="33"/>
        <v>0</v>
      </c>
      <c r="P164" s="7">
        <f t="shared" si="34"/>
        <v>0</v>
      </c>
      <c r="Q164" s="45">
        <f>SUMIFS('SEDS 2021'!$F$23:$F$40,'SEDS 2021'!E$23:E$40,Calculations!L164,'SEDS 2021'!D$23:D$40,Calculations!N164)*J164*K164</f>
        <v>0</v>
      </c>
      <c r="R164" s="45">
        <f>IFERROR(((SUMIFS('NREL Scaling Data'!$F:$F,'NREL Scaling Data'!$B:$B,UPPER(About!$B$1),'NREL Scaling Data'!$E:$E,Calculations!$M164,'NREL Scaling Data'!$A:$A,R$3,'NREL Scaling Data'!$C:$C,Calculations!$L164,'NREL Scaling Data'!$D:$D,Calculations!$N164)-SUMIFS('NREL Scaling Data'!$F:$F,'NREL Scaling Data'!$B:$B,UPPER(About!$B$1),'NREL Scaling Data'!$E:$E,Calculations!$M164,'NREL Scaling Data'!$A:$A,Q$3,'NREL Scaling Data'!$C:$C,Calculations!$L164,'NREL Scaling Data'!$D:$D,Calculations!$N164))/SUMIFS('NREL Scaling Data'!$F:$F,'NREL Scaling Data'!$B:$B,UPPER(About!$B$1),'NREL Scaling Data'!$E:$E,Calculations!$M164,'NREL Scaling Data'!$A:$A,Q$3,'NREL Scaling Data'!$C:$C,Calculations!$L164,'NREL Scaling Data'!$D:$D,Calculations!$N164) + 1) * Q164,0)</f>
        <v>0</v>
      </c>
      <c r="S164" s="45">
        <f>IFERROR(((SUMIFS('NREL Scaling Data'!$F:$F,'NREL Scaling Data'!$B:$B,UPPER(About!$B$1),'NREL Scaling Data'!$E:$E,Calculations!$M164,'NREL Scaling Data'!$A:$A,S$3,'NREL Scaling Data'!$C:$C,Calculations!$L164,'NREL Scaling Data'!$D:$D,Calculations!$N164)-SUMIFS('NREL Scaling Data'!$F:$F,'NREL Scaling Data'!$B:$B,UPPER(About!$B$1),'NREL Scaling Data'!$E:$E,Calculations!$M164,'NREL Scaling Data'!$A:$A,R$3,'NREL Scaling Data'!$C:$C,Calculations!$L164,'NREL Scaling Data'!$D:$D,Calculations!$N164))/SUMIFS('NREL Scaling Data'!$F:$F,'NREL Scaling Data'!$B:$B,UPPER(About!$B$1),'NREL Scaling Data'!$E:$E,Calculations!$M164,'NREL Scaling Data'!$A:$A,R$3,'NREL Scaling Data'!$C:$C,Calculations!$L164,'NREL Scaling Data'!$D:$D,Calculations!$N164) + 1) * R164,0)</f>
        <v>0</v>
      </c>
      <c r="T164" s="45">
        <f>IFERROR(((SUMIFS('NREL Scaling Data'!$F:$F,'NREL Scaling Data'!$B:$B,UPPER(About!$B$1),'NREL Scaling Data'!$E:$E,Calculations!$M164,'NREL Scaling Data'!$A:$A,T$3,'NREL Scaling Data'!$C:$C,Calculations!$L164,'NREL Scaling Data'!$D:$D,Calculations!$N164)-SUMIFS('NREL Scaling Data'!$F:$F,'NREL Scaling Data'!$B:$B,UPPER(About!$B$1),'NREL Scaling Data'!$E:$E,Calculations!$M164,'NREL Scaling Data'!$A:$A,S$3,'NREL Scaling Data'!$C:$C,Calculations!$L164,'NREL Scaling Data'!$D:$D,Calculations!$N164))/SUMIFS('NREL Scaling Data'!$F:$F,'NREL Scaling Data'!$B:$B,UPPER(About!$B$1),'NREL Scaling Data'!$E:$E,Calculations!$M164,'NREL Scaling Data'!$A:$A,S$3,'NREL Scaling Data'!$C:$C,Calculations!$L164,'NREL Scaling Data'!$D:$D,Calculations!$N164) + 1) * S164,0)</f>
        <v>0</v>
      </c>
      <c r="U164" s="45">
        <f>IFERROR(((SUMIFS('NREL Scaling Data'!$F:$F,'NREL Scaling Data'!$B:$B,UPPER(About!$B$1),'NREL Scaling Data'!$E:$E,Calculations!$M164,'NREL Scaling Data'!$A:$A,U$3,'NREL Scaling Data'!$C:$C,Calculations!$L164,'NREL Scaling Data'!$D:$D,Calculations!$N164)-SUMIFS('NREL Scaling Data'!$F:$F,'NREL Scaling Data'!$B:$B,UPPER(About!$B$1),'NREL Scaling Data'!$E:$E,Calculations!$M164,'NREL Scaling Data'!$A:$A,T$3,'NREL Scaling Data'!$C:$C,Calculations!$L164,'NREL Scaling Data'!$D:$D,Calculations!$N164))/SUMIFS('NREL Scaling Data'!$F:$F,'NREL Scaling Data'!$B:$B,UPPER(About!$B$1),'NREL Scaling Data'!$E:$E,Calculations!$M164,'NREL Scaling Data'!$A:$A,T$3,'NREL Scaling Data'!$C:$C,Calculations!$L164,'NREL Scaling Data'!$D:$D,Calculations!$N164) + 1) * T164,0)</f>
        <v>0</v>
      </c>
      <c r="V164" s="45">
        <f>IFERROR(((SUMIFS('NREL Scaling Data'!$F:$F,'NREL Scaling Data'!$B:$B,UPPER(About!$B$1),'NREL Scaling Data'!$E:$E,Calculations!$M164,'NREL Scaling Data'!$A:$A,V$3,'NREL Scaling Data'!$C:$C,Calculations!$L164,'NREL Scaling Data'!$D:$D,Calculations!$N164)-SUMIFS('NREL Scaling Data'!$F:$F,'NREL Scaling Data'!$B:$B,UPPER(About!$B$1),'NREL Scaling Data'!$E:$E,Calculations!$M164,'NREL Scaling Data'!$A:$A,U$3,'NREL Scaling Data'!$C:$C,Calculations!$L164,'NREL Scaling Data'!$D:$D,Calculations!$N164))/SUMIFS('NREL Scaling Data'!$F:$F,'NREL Scaling Data'!$B:$B,UPPER(About!$B$1),'NREL Scaling Data'!$E:$E,Calculations!$M164,'NREL Scaling Data'!$A:$A,U$3,'NREL Scaling Data'!$C:$C,Calculations!$L164,'NREL Scaling Data'!$D:$D,Calculations!$N164) + 1) * U164,0)</f>
        <v>0</v>
      </c>
      <c r="W164" s="45">
        <f>IFERROR(((SUMIFS('NREL Scaling Data'!$F:$F,'NREL Scaling Data'!$B:$B,UPPER(About!$B$1),'NREL Scaling Data'!$E:$E,Calculations!$M164,'NREL Scaling Data'!$A:$A,W$3,'NREL Scaling Data'!$C:$C,Calculations!$L164,'NREL Scaling Data'!$D:$D,Calculations!$N164)-SUMIFS('NREL Scaling Data'!$F:$F,'NREL Scaling Data'!$B:$B,UPPER(About!$B$1),'NREL Scaling Data'!$E:$E,Calculations!$M164,'NREL Scaling Data'!$A:$A,V$3,'NREL Scaling Data'!$C:$C,Calculations!$L164,'NREL Scaling Data'!$D:$D,Calculations!$N164))/SUMIFS('NREL Scaling Data'!$F:$F,'NREL Scaling Data'!$B:$B,UPPER(About!$B$1),'NREL Scaling Data'!$E:$E,Calculations!$M164,'NREL Scaling Data'!$A:$A,V$3,'NREL Scaling Data'!$C:$C,Calculations!$L164,'NREL Scaling Data'!$D:$D,Calculations!$N164) + 1) * V164,0)</f>
        <v>0</v>
      </c>
      <c r="X164" s="45">
        <f>IFERROR(((SUMIFS('NREL Scaling Data'!$F:$F,'NREL Scaling Data'!$B:$B,UPPER(About!$B$1),'NREL Scaling Data'!$E:$E,Calculations!$M164,'NREL Scaling Data'!$A:$A,X$3,'NREL Scaling Data'!$C:$C,Calculations!$L164,'NREL Scaling Data'!$D:$D,Calculations!$N164)-SUMIFS('NREL Scaling Data'!$F:$F,'NREL Scaling Data'!$B:$B,UPPER(About!$B$1),'NREL Scaling Data'!$E:$E,Calculations!$M164,'NREL Scaling Data'!$A:$A,W$3,'NREL Scaling Data'!$C:$C,Calculations!$L164,'NREL Scaling Data'!$D:$D,Calculations!$N164))/SUMIFS('NREL Scaling Data'!$F:$F,'NREL Scaling Data'!$B:$B,UPPER(About!$B$1),'NREL Scaling Data'!$E:$E,Calculations!$M164,'NREL Scaling Data'!$A:$A,W$3,'NREL Scaling Data'!$C:$C,Calculations!$L164,'NREL Scaling Data'!$D:$D,Calculations!$N164) + 1) * W164,0)</f>
        <v>0</v>
      </c>
      <c r="Y164" s="45">
        <f>IFERROR(((SUMIFS('NREL Scaling Data'!$F:$F,'NREL Scaling Data'!$B:$B,UPPER(About!$B$1),'NREL Scaling Data'!$E:$E,Calculations!$M164,'NREL Scaling Data'!$A:$A,Y$3,'NREL Scaling Data'!$C:$C,Calculations!$L164,'NREL Scaling Data'!$D:$D,Calculations!$N164)-SUMIFS('NREL Scaling Data'!$F:$F,'NREL Scaling Data'!$B:$B,UPPER(About!$B$1),'NREL Scaling Data'!$E:$E,Calculations!$M164,'NREL Scaling Data'!$A:$A,X$3,'NREL Scaling Data'!$C:$C,Calculations!$L164,'NREL Scaling Data'!$D:$D,Calculations!$N164))/SUMIFS('NREL Scaling Data'!$F:$F,'NREL Scaling Data'!$B:$B,UPPER(About!$B$1),'NREL Scaling Data'!$E:$E,Calculations!$M164,'NREL Scaling Data'!$A:$A,X$3,'NREL Scaling Data'!$C:$C,Calculations!$L164,'NREL Scaling Data'!$D:$D,Calculations!$N164) + 1) * X164,0)</f>
        <v>0</v>
      </c>
      <c r="Z164" s="45">
        <f>IFERROR(((SUMIFS('NREL Scaling Data'!$F:$F,'NREL Scaling Data'!$B:$B,UPPER(About!$B$1),'NREL Scaling Data'!$E:$E,Calculations!$M164,'NREL Scaling Data'!$A:$A,Z$3,'NREL Scaling Data'!$C:$C,Calculations!$L164,'NREL Scaling Data'!$D:$D,Calculations!$N164)-SUMIFS('NREL Scaling Data'!$F:$F,'NREL Scaling Data'!$B:$B,UPPER(About!$B$1),'NREL Scaling Data'!$E:$E,Calculations!$M164,'NREL Scaling Data'!$A:$A,Y$3,'NREL Scaling Data'!$C:$C,Calculations!$L164,'NREL Scaling Data'!$D:$D,Calculations!$N164))/SUMIFS('NREL Scaling Data'!$F:$F,'NREL Scaling Data'!$B:$B,UPPER(About!$B$1),'NREL Scaling Data'!$E:$E,Calculations!$M164,'NREL Scaling Data'!$A:$A,Y$3,'NREL Scaling Data'!$C:$C,Calculations!$L164,'NREL Scaling Data'!$D:$D,Calculations!$N164) + 1) * Y164,0)</f>
        <v>0</v>
      </c>
      <c r="AA164" s="45">
        <f>IFERROR(((SUMIFS('NREL Scaling Data'!$F:$F,'NREL Scaling Data'!$B:$B,UPPER(About!$B$1),'NREL Scaling Data'!$E:$E,Calculations!$M164,'NREL Scaling Data'!$A:$A,AA$3,'NREL Scaling Data'!$C:$C,Calculations!$L164,'NREL Scaling Data'!$D:$D,Calculations!$N164)-SUMIFS('NREL Scaling Data'!$F:$F,'NREL Scaling Data'!$B:$B,UPPER(About!$B$1),'NREL Scaling Data'!$E:$E,Calculations!$M164,'NREL Scaling Data'!$A:$A,Z$3,'NREL Scaling Data'!$C:$C,Calculations!$L164,'NREL Scaling Data'!$D:$D,Calculations!$N164))/SUMIFS('NREL Scaling Data'!$F:$F,'NREL Scaling Data'!$B:$B,UPPER(About!$B$1),'NREL Scaling Data'!$E:$E,Calculations!$M164,'NREL Scaling Data'!$A:$A,Z$3,'NREL Scaling Data'!$C:$C,Calculations!$L164,'NREL Scaling Data'!$D:$D,Calculations!$N164) + 1) * Z164,0)</f>
        <v>0</v>
      </c>
      <c r="AB164" s="45">
        <f>IFERROR(((SUMIFS('NREL Scaling Data'!$F:$F,'NREL Scaling Data'!$B:$B,UPPER(About!$B$1),'NREL Scaling Data'!$E:$E,Calculations!$M164,'NREL Scaling Data'!$A:$A,AB$3,'NREL Scaling Data'!$C:$C,Calculations!$L164,'NREL Scaling Data'!$D:$D,Calculations!$N164)-SUMIFS('NREL Scaling Data'!$F:$F,'NREL Scaling Data'!$B:$B,UPPER(About!$B$1),'NREL Scaling Data'!$E:$E,Calculations!$M164,'NREL Scaling Data'!$A:$A,AA$3,'NREL Scaling Data'!$C:$C,Calculations!$L164,'NREL Scaling Data'!$D:$D,Calculations!$N164))/SUMIFS('NREL Scaling Data'!$F:$F,'NREL Scaling Data'!$B:$B,UPPER(About!$B$1),'NREL Scaling Data'!$E:$E,Calculations!$M164,'NREL Scaling Data'!$A:$A,AA$3,'NREL Scaling Data'!$C:$C,Calculations!$L164,'NREL Scaling Data'!$D:$D,Calculations!$N164) + 1) * AA164,0)</f>
        <v>0</v>
      </c>
      <c r="AC164" s="45">
        <f>IFERROR(((SUMIFS('NREL Scaling Data'!$F:$F,'NREL Scaling Data'!$B:$B,UPPER(About!$B$1),'NREL Scaling Data'!$E:$E,Calculations!$M164,'NREL Scaling Data'!$A:$A,AC$3,'NREL Scaling Data'!$C:$C,Calculations!$L164,'NREL Scaling Data'!$D:$D,Calculations!$N164)-SUMIFS('NREL Scaling Data'!$F:$F,'NREL Scaling Data'!$B:$B,UPPER(About!$B$1),'NREL Scaling Data'!$E:$E,Calculations!$M164,'NREL Scaling Data'!$A:$A,AB$3,'NREL Scaling Data'!$C:$C,Calculations!$L164,'NREL Scaling Data'!$D:$D,Calculations!$N164))/SUMIFS('NREL Scaling Data'!$F:$F,'NREL Scaling Data'!$B:$B,UPPER(About!$B$1),'NREL Scaling Data'!$E:$E,Calculations!$M164,'NREL Scaling Data'!$A:$A,AB$3,'NREL Scaling Data'!$C:$C,Calculations!$L164,'NREL Scaling Data'!$D:$D,Calculations!$N164) + 1) * AB164,0)</f>
        <v>0</v>
      </c>
      <c r="AD164" s="45">
        <f>IFERROR(((SUMIFS('NREL Scaling Data'!$F:$F,'NREL Scaling Data'!$B:$B,UPPER(About!$B$1),'NREL Scaling Data'!$E:$E,Calculations!$M164,'NREL Scaling Data'!$A:$A,AD$3,'NREL Scaling Data'!$C:$C,Calculations!$L164,'NREL Scaling Data'!$D:$D,Calculations!$N164)-SUMIFS('NREL Scaling Data'!$F:$F,'NREL Scaling Data'!$B:$B,UPPER(About!$B$1),'NREL Scaling Data'!$E:$E,Calculations!$M164,'NREL Scaling Data'!$A:$A,AC$3,'NREL Scaling Data'!$C:$C,Calculations!$L164,'NREL Scaling Data'!$D:$D,Calculations!$N164))/SUMIFS('NREL Scaling Data'!$F:$F,'NREL Scaling Data'!$B:$B,UPPER(About!$B$1),'NREL Scaling Data'!$E:$E,Calculations!$M164,'NREL Scaling Data'!$A:$A,AC$3,'NREL Scaling Data'!$C:$C,Calculations!$L164,'NREL Scaling Data'!$D:$D,Calculations!$N164) + 1) * AC164,0)</f>
        <v>0</v>
      </c>
      <c r="AE164" s="45">
        <f>IFERROR(((SUMIFS('NREL Scaling Data'!$F:$F,'NREL Scaling Data'!$B:$B,UPPER(About!$B$1),'NREL Scaling Data'!$E:$E,Calculations!$M164,'NREL Scaling Data'!$A:$A,AE$3,'NREL Scaling Data'!$C:$C,Calculations!$L164,'NREL Scaling Data'!$D:$D,Calculations!$N164)-SUMIFS('NREL Scaling Data'!$F:$F,'NREL Scaling Data'!$B:$B,UPPER(About!$B$1),'NREL Scaling Data'!$E:$E,Calculations!$M164,'NREL Scaling Data'!$A:$A,AD$3,'NREL Scaling Data'!$C:$C,Calculations!$L164,'NREL Scaling Data'!$D:$D,Calculations!$N164))/SUMIFS('NREL Scaling Data'!$F:$F,'NREL Scaling Data'!$B:$B,UPPER(About!$B$1),'NREL Scaling Data'!$E:$E,Calculations!$M164,'NREL Scaling Data'!$A:$A,AD$3,'NREL Scaling Data'!$C:$C,Calculations!$L164,'NREL Scaling Data'!$D:$D,Calculations!$N164) + 1) * AD164,0)</f>
        <v>0</v>
      </c>
      <c r="AF164" s="45">
        <f>IFERROR(((SUMIFS('NREL Scaling Data'!$F:$F,'NREL Scaling Data'!$B:$B,UPPER(About!$B$1),'NREL Scaling Data'!$E:$E,Calculations!$M164,'NREL Scaling Data'!$A:$A,AF$3,'NREL Scaling Data'!$C:$C,Calculations!$L164,'NREL Scaling Data'!$D:$D,Calculations!$N164)-SUMIFS('NREL Scaling Data'!$F:$F,'NREL Scaling Data'!$B:$B,UPPER(About!$B$1),'NREL Scaling Data'!$E:$E,Calculations!$M164,'NREL Scaling Data'!$A:$A,AE$3,'NREL Scaling Data'!$C:$C,Calculations!$L164,'NREL Scaling Data'!$D:$D,Calculations!$N164))/SUMIFS('NREL Scaling Data'!$F:$F,'NREL Scaling Data'!$B:$B,UPPER(About!$B$1),'NREL Scaling Data'!$E:$E,Calculations!$M164,'NREL Scaling Data'!$A:$A,AE$3,'NREL Scaling Data'!$C:$C,Calculations!$L164,'NREL Scaling Data'!$D:$D,Calculations!$N164) + 1) * AE164,0)</f>
        <v>0</v>
      </c>
      <c r="AG164" s="45">
        <f>IFERROR(((SUMIFS('NREL Scaling Data'!$F:$F,'NREL Scaling Data'!$B:$B,UPPER(About!$B$1),'NREL Scaling Data'!$E:$E,Calculations!$M164,'NREL Scaling Data'!$A:$A,AG$3,'NREL Scaling Data'!$C:$C,Calculations!$L164,'NREL Scaling Data'!$D:$D,Calculations!$N164)-SUMIFS('NREL Scaling Data'!$F:$F,'NREL Scaling Data'!$B:$B,UPPER(About!$B$1),'NREL Scaling Data'!$E:$E,Calculations!$M164,'NREL Scaling Data'!$A:$A,AF$3,'NREL Scaling Data'!$C:$C,Calculations!$L164,'NREL Scaling Data'!$D:$D,Calculations!$N164))/SUMIFS('NREL Scaling Data'!$F:$F,'NREL Scaling Data'!$B:$B,UPPER(About!$B$1),'NREL Scaling Data'!$E:$E,Calculations!$M164,'NREL Scaling Data'!$A:$A,AF$3,'NREL Scaling Data'!$C:$C,Calculations!$L164,'NREL Scaling Data'!$D:$D,Calculations!$N164) + 1) * AF164,0)</f>
        <v>0</v>
      </c>
      <c r="AH164" s="45">
        <f>IFERROR(((SUMIFS('NREL Scaling Data'!$F:$F,'NREL Scaling Data'!$B:$B,UPPER(About!$B$1),'NREL Scaling Data'!$E:$E,Calculations!$M164,'NREL Scaling Data'!$A:$A,AH$3,'NREL Scaling Data'!$C:$C,Calculations!$L164,'NREL Scaling Data'!$D:$D,Calculations!$N164)-SUMIFS('NREL Scaling Data'!$F:$F,'NREL Scaling Data'!$B:$B,UPPER(About!$B$1),'NREL Scaling Data'!$E:$E,Calculations!$M164,'NREL Scaling Data'!$A:$A,AG$3,'NREL Scaling Data'!$C:$C,Calculations!$L164,'NREL Scaling Data'!$D:$D,Calculations!$N164))/SUMIFS('NREL Scaling Data'!$F:$F,'NREL Scaling Data'!$B:$B,UPPER(About!$B$1),'NREL Scaling Data'!$E:$E,Calculations!$M164,'NREL Scaling Data'!$A:$A,AG$3,'NREL Scaling Data'!$C:$C,Calculations!$L164,'NREL Scaling Data'!$D:$D,Calculations!$N164) + 1) * AG164,0)</f>
        <v>0</v>
      </c>
      <c r="AI164" s="45">
        <f>IFERROR(((SUMIFS('NREL Scaling Data'!$F:$F,'NREL Scaling Data'!$B:$B,UPPER(About!$B$1),'NREL Scaling Data'!$E:$E,Calculations!$M164,'NREL Scaling Data'!$A:$A,AI$3,'NREL Scaling Data'!$C:$C,Calculations!$L164,'NREL Scaling Data'!$D:$D,Calculations!$N164)-SUMIFS('NREL Scaling Data'!$F:$F,'NREL Scaling Data'!$B:$B,UPPER(About!$B$1),'NREL Scaling Data'!$E:$E,Calculations!$M164,'NREL Scaling Data'!$A:$A,AH$3,'NREL Scaling Data'!$C:$C,Calculations!$L164,'NREL Scaling Data'!$D:$D,Calculations!$N164))/SUMIFS('NREL Scaling Data'!$F:$F,'NREL Scaling Data'!$B:$B,UPPER(About!$B$1),'NREL Scaling Data'!$E:$E,Calculations!$M164,'NREL Scaling Data'!$A:$A,AH$3,'NREL Scaling Data'!$C:$C,Calculations!$L164,'NREL Scaling Data'!$D:$D,Calculations!$N164) + 1) * AH164,0)</f>
        <v>0</v>
      </c>
      <c r="AJ164" s="45">
        <f>IFERROR(((SUMIFS('NREL Scaling Data'!$F:$F,'NREL Scaling Data'!$B:$B,UPPER(About!$B$1),'NREL Scaling Data'!$E:$E,Calculations!$M164,'NREL Scaling Data'!$A:$A,AJ$3,'NREL Scaling Data'!$C:$C,Calculations!$L164,'NREL Scaling Data'!$D:$D,Calculations!$N164)-SUMIFS('NREL Scaling Data'!$F:$F,'NREL Scaling Data'!$B:$B,UPPER(About!$B$1),'NREL Scaling Data'!$E:$E,Calculations!$M164,'NREL Scaling Data'!$A:$A,AI$3,'NREL Scaling Data'!$C:$C,Calculations!$L164,'NREL Scaling Data'!$D:$D,Calculations!$N164))/SUMIFS('NREL Scaling Data'!$F:$F,'NREL Scaling Data'!$B:$B,UPPER(About!$B$1),'NREL Scaling Data'!$E:$E,Calculations!$M164,'NREL Scaling Data'!$A:$A,AI$3,'NREL Scaling Data'!$C:$C,Calculations!$L164,'NREL Scaling Data'!$D:$D,Calculations!$N164) + 1) * AI164,0)</f>
        <v>0</v>
      </c>
      <c r="AK164" s="45">
        <f>IFERROR(((SUMIFS('NREL Scaling Data'!$F:$F,'NREL Scaling Data'!$B:$B,UPPER(About!$B$1),'NREL Scaling Data'!$E:$E,Calculations!$M164,'NREL Scaling Data'!$A:$A,AK$3,'NREL Scaling Data'!$C:$C,Calculations!$L164,'NREL Scaling Data'!$D:$D,Calculations!$N164)-SUMIFS('NREL Scaling Data'!$F:$F,'NREL Scaling Data'!$B:$B,UPPER(About!$B$1),'NREL Scaling Data'!$E:$E,Calculations!$M164,'NREL Scaling Data'!$A:$A,AJ$3,'NREL Scaling Data'!$C:$C,Calculations!$L164,'NREL Scaling Data'!$D:$D,Calculations!$N164))/SUMIFS('NREL Scaling Data'!$F:$F,'NREL Scaling Data'!$B:$B,UPPER(About!$B$1),'NREL Scaling Data'!$E:$E,Calculations!$M164,'NREL Scaling Data'!$A:$A,AJ$3,'NREL Scaling Data'!$C:$C,Calculations!$L164,'NREL Scaling Data'!$D:$D,Calculations!$N164) + 1) * AJ164,0)</f>
        <v>0</v>
      </c>
      <c r="AL164" s="45">
        <f>IFERROR(((SUMIFS('NREL Scaling Data'!$F:$F,'NREL Scaling Data'!$B:$B,UPPER(About!$B$1),'NREL Scaling Data'!$E:$E,Calculations!$M164,'NREL Scaling Data'!$A:$A,AL$3,'NREL Scaling Data'!$C:$C,Calculations!$L164,'NREL Scaling Data'!$D:$D,Calculations!$N164)-SUMIFS('NREL Scaling Data'!$F:$F,'NREL Scaling Data'!$B:$B,UPPER(About!$B$1),'NREL Scaling Data'!$E:$E,Calculations!$M164,'NREL Scaling Data'!$A:$A,AK$3,'NREL Scaling Data'!$C:$C,Calculations!$L164,'NREL Scaling Data'!$D:$D,Calculations!$N164))/SUMIFS('NREL Scaling Data'!$F:$F,'NREL Scaling Data'!$B:$B,UPPER(About!$B$1),'NREL Scaling Data'!$E:$E,Calculations!$M164,'NREL Scaling Data'!$A:$A,AK$3,'NREL Scaling Data'!$C:$C,Calculations!$L164,'NREL Scaling Data'!$D:$D,Calculations!$N164) + 1) * AK164,0)</f>
        <v>0</v>
      </c>
      <c r="AM164" s="45">
        <f>IFERROR(((SUMIFS('NREL Scaling Data'!$F:$F,'NREL Scaling Data'!$B:$B,UPPER(About!$B$1),'NREL Scaling Data'!$E:$E,Calculations!$M164,'NREL Scaling Data'!$A:$A,AM$3,'NREL Scaling Data'!$C:$C,Calculations!$L164,'NREL Scaling Data'!$D:$D,Calculations!$N164)-SUMIFS('NREL Scaling Data'!$F:$F,'NREL Scaling Data'!$B:$B,UPPER(About!$B$1),'NREL Scaling Data'!$E:$E,Calculations!$M164,'NREL Scaling Data'!$A:$A,AL$3,'NREL Scaling Data'!$C:$C,Calculations!$L164,'NREL Scaling Data'!$D:$D,Calculations!$N164))/SUMIFS('NREL Scaling Data'!$F:$F,'NREL Scaling Data'!$B:$B,UPPER(About!$B$1),'NREL Scaling Data'!$E:$E,Calculations!$M164,'NREL Scaling Data'!$A:$A,AL$3,'NREL Scaling Data'!$C:$C,Calculations!$L164,'NREL Scaling Data'!$D:$D,Calculations!$N164) + 1) * AL164,0)</f>
        <v>0</v>
      </c>
      <c r="AN164" s="45">
        <f>IFERROR(((SUMIFS('NREL Scaling Data'!$F:$F,'NREL Scaling Data'!$B:$B,UPPER(About!$B$1),'NREL Scaling Data'!$E:$E,Calculations!$M164,'NREL Scaling Data'!$A:$A,AN$3,'NREL Scaling Data'!$C:$C,Calculations!$L164,'NREL Scaling Data'!$D:$D,Calculations!$N164)-SUMIFS('NREL Scaling Data'!$F:$F,'NREL Scaling Data'!$B:$B,UPPER(About!$B$1),'NREL Scaling Data'!$E:$E,Calculations!$M164,'NREL Scaling Data'!$A:$A,AM$3,'NREL Scaling Data'!$C:$C,Calculations!$L164,'NREL Scaling Data'!$D:$D,Calculations!$N164))/SUMIFS('NREL Scaling Data'!$F:$F,'NREL Scaling Data'!$B:$B,UPPER(About!$B$1),'NREL Scaling Data'!$E:$E,Calculations!$M164,'NREL Scaling Data'!$A:$A,AM$3,'NREL Scaling Data'!$C:$C,Calculations!$L164,'NREL Scaling Data'!$D:$D,Calculations!$N164) + 1) * AM164,0)</f>
        <v>0</v>
      </c>
      <c r="AO164" s="45">
        <f>IFERROR(((SUMIFS('NREL Scaling Data'!$F:$F,'NREL Scaling Data'!$B:$B,UPPER(About!$B$1),'NREL Scaling Data'!$E:$E,Calculations!$M164,'NREL Scaling Data'!$A:$A,AO$3,'NREL Scaling Data'!$C:$C,Calculations!$L164,'NREL Scaling Data'!$D:$D,Calculations!$N164)-SUMIFS('NREL Scaling Data'!$F:$F,'NREL Scaling Data'!$B:$B,UPPER(About!$B$1),'NREL Scaling Data'!$E:$E,Calculations!$M164,'NREL Scaling Data'!$A:$A,AN$3,'NREL Scaling Data'!$C:$C,Calculations!$L164,'NREL Scaling Data'!$D:$D,Calculations!$N164))/SUMIFS('NREL Scaling Data'!$F:$F,'NREL Scaling Data'!$B:$B,UPPER(About!$B$1),'NREL Scaling Data'!$E:$E,Calculations!$M164,'NREL Scaling Data'!$A:$A,AN$3,'NREL Scaling Data'!$C:$C,Calculations!$L164,'NREL Scaling Data'!$D:$D,Calculations!$N164) + 1) * AN164,0)</f>
        <v>0</v>
      </c>
      <c r="AP164" s="45">
        <f>IFERROR(((SUMIFS('NREL Scaling Data'!$F:$F,'NREL Scaling Data'!$B:$B,UPPER(About!$B$1),'NREL Scaling Data'!$E:$E,Calculations!$M164,'NREL Scaling Data'!$A:$A,AP$3,'NREL Scaling Data'!$C:$C,Calculations!$L164,'NREL Scaling Data'!$D:$D,Calculations!$N164)-SUMIFS('NREL Scaling Data'!$F:$F,'NREL Scaling Data'!$B:$B,UPPER(About!$B$1),'NREL Scaling Data'!$E:$E,Calculations!$M164,'NREL Scaling Data'!$A:$A,AO$3,'NREL Scaling Data'!$C:$C,Calculations!$L164,'NREL Scaling Data'!$D:$D,Calculations!$N164))/SUMIFS('NREL Scaling Data'!$F:$F,'NREL Scaling Data'!$B:$B,UPPER(About!$B$1),'NREL Scaling Data'!$E:$E,Calculations!$M164,'NREL Scaling Data'!$A:$A,AO$3,'NREL Scaling Data'!$C:$C,Calculations!$L164,'NREL Scaling Data'!$D:$D,Calculations!$N164) + 1) * AO164,0)</f>
        <v>0</v>
      </c>
      <c r="AQ164" s="45">
        <f>IFERROR(((SUMIFS('NREL Scaling Data'!$F:$F,'NREL Scaling Data'!$B:$B,UPPER(About!$B$1),'NREL Scaling Data'!$E:$E,Calculations!$M164,'NREL Scaling Data'!$A:$A,AQ$3,'NREL Scaling Data'!$C:$C,Calculations!$L164,'NREL Scaling Data'!$D:$D,Calculations!$N164)-SUMIFS('NREL Scaling Data'!$F:$F,'NREL Scaling Data'!$B:$B,UPPER(About!$B$1),'NREL Scaling Data'!$E:$E,Calculations!$M164,'NREL Scaling Data'!$A:$A,AP$3,'NREL Scaling Data'!$C:$C,Calculations!$L164,'NREL Scaling Data'!$D:$D,Calculations!$N164))/SUMIFS('NREL Scaling Data'!$F:$F,'NREL Scaling Data'!$B:$B,UPPER(About!$B$1),'NREL Scaling Data'!$E:$E,Calculations!$M164,'NREL Scaling Data'!$A:$A,AP$3,'NREL Scaling Data'!$C:$C,Calculations!$L164,'NREL Scaling Data'!$D:$D,Calculations!$N164) + 1) * AP164,0)</f>
        <v>0</v>
      </c>
      <c r="AR164" s="45">
        <f>IFERROR(((SUMIFS('NREL Scaling Data'!$F:$F,'NREL Scaling Data'!$B:$B,UPPER(About!$B$1),'NREL Scaling Data'!$E:$E,Calculations!$M164,'NREL Scaling Data'!$A:$A,AR$3,'NREL Scaling Data'!$C:$C,Calculations!$L164,'NREL Scaling Data'!$D:$D,Calculations!$N164)-SUMIFS('NREL Scaling Data'!$F:$F,'NREL Scaling Data'!$B:$B,UPPER(About!$B$1),'NREL Scaling Data'!$E:$E,Calculations!$M164,'NREL Scaling Data'!$A:$A,AQ$3,'NREL Scaling Data'!$C:$C,Calculations!$L164,'NREL Scaling Data'!$D:$D,Calculations!$N164))/SUMIFS('NREL Scaling Data'!$F:$F,'NREL Scaling Data'!$B:$B,UPPER(About!$B$1),'NREL Scaling Data'!$E:$E,Calculations!$M164,'NREL Scaling Data'!$A:$A,AQ$3,'NREL Scaling Data'!$C:$C,Calculations!$L164,'NREL Scaling Data'!$D:$D,Calculations!$N164) + 1) * AQ164,0)</f>
        <v>0</v>
      </c>
      <c r="AS164" s="45">
        <f>IFERROR(((SUMIFS('NREL Scaling Data'!$F:$F,'NREL Scaling Data'!$B:$B,UPPER(About!$B$1),'NREL Scaling Data'!$E:$E,Calculations!$M164,'NREL Scaling Data'!$A:$A,AS$3,'NREL Scaling Data'!$C:$C,Calculations!$L164,'NREL Scaling Data'!$D:$D,Calculations!$N164)-SUMIFS('NREL Scaling Data'!$F:$F,'NREL Scaling Data'!$B:$B,UPPER(About!$B$1),'NREL Scaling Data'!$E:$E,Calculations!$M164,'NREL Scaling Data'!$A:$A,AR$3,'NREL Scaling Data'!$C:$C,Calculations!$L164,'NREL Scaling Data'!$D:$D,Calculations!$N164))/SUMIFS('NREL Scaling Data'!$F:$F,'NREL Scaling Data'!$B:$B,UPPER(About!$B$1),'NREL Scaling Data'!$E:$E,Calculations!$M164,'NREL Scaling Data'!$A:$A,AR$3,'NREL Scaling Data'!$C:$C,Calculations!$L164,'NREL Scaling Data'!$D:$D,Calculations!$N164) + 1) * AR164,0)</f>
        <v>0</v>
      </c>
      <c r="AT164" s="45">
        <f>IFERROR(((SUMIFS('NREL Scaling Data'!$F:$F,'NREL Scaling Data'!$B:$B,UPPER(About!$B$1),'NREL Scaling Data'!$E:$E,Calculations!$M164,'NREL Scaling Data'!$A:$A,AT$3,'NREL Scaling Data'!$C:$C,Calculations!$L164,'NREL Scaling Data'!$D:$D,Calculations!$N164)-SUMIFS('NREL Scaling Data'!$F:$F,'NREL Scaling Data'!$B:$B,UPPER(About!$B$1),'NREL Scaling Data'!$E:$E,Calculations!$M164,'NREL Scaling Data'!$A:$A,AS$3,'NREL Scaling Data'!$C:$C,Calculations!$L164,'NREL Scaling Data'!$D:$D,Calculations!$N164))/SUMIFS('NREL Scaling Data'!$F:$F,'NREL Scaling Data'!$B:$B,UPPER(About!$B$1),'NREL Scaling Data'!$E:$E,Calculations!$M164,'NREL Scaling Data'!$A:$A,AS$3,'NREL Scaling Data'!$C:$C,Calculations!$L164,'NREL Scaling Data'!$D:$D,Calculations!$N164) + 1) * AS164,0)</f>
        <v>0</v>
      </c>
    </row>
    <row r="165" spans="6:46">
      <c r="I165" s="12" t="s">
        <v>1086</v>
      </c>
      <c r="J165" s="209">
        <f>IFERROR(SUMIFS('NREL Scaling Data'!F:F,'NREL Scaling Data'!B:B,UPPER(About!$B$1),'NREL Scaling Data'!E:E,Calculations!M165,'NREL Scaling Data'!A:A, 2021,'NREL Scaling Data'!C:C,Calculations!L165,'NREL Scaling Data'!D:D,Calculations!N165) / SUMIFS('NREL Scaling Data'!F:F,'NREL Scaling Data'!B:B,UPPER(About!$B$1),'NREL Scaling Data'!A:A, 2021,'NREL Scaling Data'!C:C,Calculations!L165,'NREL Scaling Data'!D:D,Calculations!N165),0)</f>
        <v>0</v>
      </c>
      <c r="K165" s="12">
        <v>1</v>
      </c>
      <c r="L165" s="12" t="s">
        <v>1013</v>
      </c>
      <c r="M165" s="12" t="s">
        <v>1019</v>
      </c>
      <c r="N165" s="1" t="s">
        <v>981</v>
      </c>
      <c r="O165" s="7">
        <f t="shared" si="33"/>
        <v>0</v>
      </c>
      <c r="P165" s="7">
        <f t="shared" si="34"/>
        <v>0</v>
      </c>
      <c r="Q165" s="45">
        <f>SUMIFS('SEDS 2021'!$F$23:$F$40,'SEDS 2021'!E$23:E$40,Calculations!L165,'SEDS 2021'!D$23:D$40,Calculations!N165)*J165*K165</f>
        <v>0</v>
      </c>
      <c r="R165" s="45">
        <f>IFERROR(((SUMIFS('NREL Scaling Data'!$F:$F,'NREL Scaling Data'!$B:$B,UPPER(About!$B$1),'NREL Scaling Data'!$E:$E,Calculations!$M165,'NREL Scaling Data'!$A:$A,R$3,'NREL Scaling Data'!$C:$C,Calculations!$L165,'NREL Scaling Data'!$D:$D,Calculations!$N165)-SUMIFS('NREL Scaling Data'!$F:$F,'NREL Scaling Data'!$B:$B,UPPER(About!$B$1),'NREL Scaling Data'!$E:$E,Calculations!$M165,'NREL Scaling Data'!$A:$A,Q$3,'NREL Scaling Data'!$C:$C,Calculations!$L165,'NREL Scaling Data'!$D:$D,Calculations!$N165))/SUMIFS('NREL Scaling Data'!$F:$F,'NREL Scaling Data'!$B:$B,UPPER(About!$B$1),'NREL Scaling Data'!$E:$E,Calculations!$M165,'NREL Scaling Data'!$A:$A,Q$3,'NREL Scaling Data'!$C:$C,Calculations!$L165,'NREL Scaling Data'!$D:$D,Calculations!$N165) + 1) * Q165,0)</f>
        <v>0</v>
      </c>
      <c r="S165" s="45">
        <f>IFERROR(((SUMIFS('NREL Scaling Data'!$F:$F,'NREL Scaling Data'!$B:$B,UPPER(About!$B$1),'NREL Scaling Data'!$E:$E,Calculations!$M165,'NREL Scaling Data'!$A:$A,S$3,'NREL Scaling Data'!$C:$C,Calculations!$L165,'NREL Scaling Data'!$D:$D,Calculations!$N165)-SUMIFS('NREL Scaling Data'!$F:$F,'NREL Scaling Data'!$B:$B,UPPER(About!$B$1),'NREL Scaling Data'!$E:$E,Calculations!$M165,'NREL Scaling Data'!$A:$A,R$3,'NREL Scaling Data'!$C:$C,Calculations!$L165,'NREL Scaling Data'!$D:$D,Calculations!$N165))/SUMIFS('NREL Scaling Data'!$F:$F,'NREL Scaling Data'!$B:$B,UPPER(About!$B$1),'NREL Scaling Data'!$E:$E,Calculations!$M165,'NREL Scaling Data'!$A:$A,R$3,'NREL Scaling Data'!$C:$C,Calculations!$L165,'NREL Scaling Data'!$D:$D,Calculations!$N165) + 1) * R165,0)</f>
        <v>0</v>
      </c>
      <c r="T165" s="45">
        <f>IFERROR(((SUMIFS('NREL Scaling Data'!$F:$F,'NREL Scaling Data'!$B:$B,UPPER(About!$B$1),'NREL Scaling Data'!$E:$E,Calculations!$M165,'NREL Scaling Data'!$A:$A,T$3,'NREL Scaling Data'!$C:$C,Calculations!$L165,'NREL Scaling Data'!$D:$D,Calculations!$N165)-SUMIFS('NREL Scaling Data'!$F:$F,'NREL Scaling Data'!$B:$B,UPPER(About!$B$1),'NREL Scaling Data'!$E:$E,Calculations!$M165,'NREL Scaling Data'!$A:$A,S$3,'NREL Scaling Data'!$C:$C,Calculations!$L165,'NREL Scaling Data'!$D:$D,Calculations!$N165))/SUMIFS('NREL Scaling Data'!$F:$F,'NREL Scaling Data'!$B:$B,UPPER(About!$B$1),'NREL Scaling Data'!$E:$E,Calculations!$M165,'NREL Scaling Data'!$A:$A,S$3,'NREL Scaling Data'!$C:$C,Calculations!$L165,'NREL Scaling Data'!$D:$D,Calculations!$N165) + 1) * S165,0)</f>
        <v>0</v>
      </c>
      <c r="U165" s="45">
        <f>IFERROR(((SUMIFS('NREL Scaling Data'!$F:$F,'NREL Scaling Data'!$B:$B,UPPER(About!$B$1),'NREL Scaling Data'!$E:$E,Calculations!$M165,'NREL Scaling Data'!$A:$A,U$3,'NREL Scaling Data'!$C:$C,Calculations!$L165,'NREL Scaling Data'!$D:$D,Calculations!$N165)-SUMIFS('NREL Scaling Data'!$F:$F,'NREL Scaling Data'!$B:$B,UPPER(About!$B$1),'NREL Scaling Data'!$E:$E,Calculations!$M165,'NREL Scaling Data'!$A:$A,T$3,'NREL Scaling Data'!$C:$C,Calculations!$L165,'NREL Scaling Data'!$D:$D,Calculations!$N165))/SUMIFS('NREL Scaling Data'!$F:$F,'NREL Scaling Data'!$B:$B,UPPER(About!$B$1),'NREL Scaling Data'!$E:$E,Calculations!$M165,'NREL Scaling Data'!$A:$A,T$3,'NREL Scaling Data'!$C:$C,Calculations!$L165,'NREL Scaling Data'!$D:$D,Calculations!$N165) + 1) * T165,0)</f>
        <v>0</v>
      </c>
      <c r="V165" s="45">
        <f>IFERROR(((SUMIFS('NREL Scaling Data'!$F:$F,'NREL Scaling Data'!$B:$B,UPPER(About!$B$1),'NREL Scaling Data'!$E:$E,Calculations!$M165,'NREL Scaling Data'!$A:$A,V$3,'NREL Scaling Data'!$C:$C,Calculations!$L165,'NREL Scaling Data'!$D:$D,Calculations!$N165)-SUMIFS('NREL Scaling Data'!$F:$F,'NREL Scaling Data'!$B:$B,UPPER(About!$B$1),'NREL Scaling Data'!$E:$E,Calculations!$M165,'NREL Scaling Data'!$A:$A,U$3,'NREL Scaling Data'!$C:$C,Calculations!$L165,'NREL Scaling Data'!$D:$D,Calculations!$N165))/SUMIFS('NREL Scaling Data'!$F:$F,'NREL Scaling Data'!$B:$B,UPPER(About!$B$1),'NREL Scaling Data'!$E:$E,Calculations!$M165,'NREL Scaling Data'!$A:$A,U$3,'NREL Scaling Data'!$C:$C,Calculations!$L165,'NREL Scaling Data'!$D:$D,Calculations!$N165) + 1) * U165,0)</f>
        <v>0</v>
      </c>
      <c r="W165" s="45">
        <f>IFERROR(((SUMIFS('NREL Scaling Data'!$F:$F,'NREL Scaling Data'!$B:$B,UPPER(About!$B$1),'NREL Scaling Data'!$E:$E,Calculations!$M165,'NREL Scaling Data'!$A:$A,W$3,'NREL Scaling Data'!$C:$C,Calculations!$L165,'NREL Scaling Data'!$D:$D,Calculations!$N165)-SUMIFS('NREL Scaling Data'!$F:$F,'NREL Scaling Data'!$B:$B,UPPER(About!$B$1),'NREL Scaling Data'!$E:$E,Calculations!$M165,'NREL Scaling Data'!$A:$A,V$3,'NREL Scaling Data'!$C:$C,Calculations!$L165,'NREL Scaling Data'!$D:$D,Calculations!$N165))/SUMIFS('NREL Scaling Data'!$F:$F,'NREL Scaling Data'!$B:$B,UPPER(About!$B$1),'NREL Scaling Data'!$E:$E,Calculations!$M165,'NREL Scaling Data'!$A:$A,V$3,'NREL Scaling Data'!$C:$C,Calculations!$L165,'NREL Scaling Data'!$D:$D,Calculations!$N165) + 1) * V165,0)</f>
        <v>0</v>
      </c>
      <c r="X165" s="45">
        <f>IFERROR(((SUMIFS('NREL Scaling Data'!$F:$F,'NREL Scaling Data'!$B:$B,UPPER(About!$B$1),'NREL Scaling Data'!$E:$E,Calculations!$M165,'NREL Scaling Data'!$A:$A,X$3,'NREL Scaling Data'!$C:$C,Calculations!$L165,'NREL Scaling Data'!$D:$D,Calculations!$N165)-SUMIFS('NREL Scaling Data'!$F:$F,'NREL Scaling Data'!$B:$B,UPPER(About!$B$1),'NREL Scaling Data'!$E:$E,Calculations!$M165,'NREL Scaling Data'!$A:$A,W$3,'NREL Scaling Data'!$C:$C,Calculations!$L165,'NREL Scaling Data'!$D:$D,Calculations!$N165))/SUMIFS('NREL Scaling Data'!$F:$F,'NREL Scaling Data'!$B:$B,UPPER(About!$B$1),'NREL Scaling Data'!$E:$E,Calculations!$M165,'NREL Scaling Data'!$A:$A,W$3,'NREL Scaling Data'!$C:$C,Calculations!$L165,'NREL Scaling Data'!$D:$D,Calculations!$N165) + 1) * W165,0)</f>
        <v>0</v>
      </c>
      <c r="Y165" s="45">
        <f>IFERROR(((SUMIFS('NREL Scaling Data'!$F:$F,'NREL Scaling Data'!$B:$B,UPPER(About!$B$1),'NREL Scaling Data'!$E:$E,Calculations!$M165,'NREL Scaling Data'!$A:$A,Y$3,'NREL Scaling Data'!$C:$C,Calculations!$L165,'NREL Scaling Data'!$D:$D,Calculations!$N165)-SUMIFS('NREL Scaling Data'!$F:$F,'NREL Scaling Data'!$B:$B,UPPER(About!$B$1),'NREL Scaling Data'!$E:$E,Calculations!$M165,'NREL Scaling Data'!$A:$A,X$3,'NREL Scaling Data'!$C:$C,Calculations!$L165,'NREL Scaling Data'!$D:$D,Calculations!$N165))/SUMIFS('NREL Scaling Data'!$F:$F,'NREL Scaling Data'!$B:$B,UPPER(About!$B$1),'NREL Scaling Data'!$E:$E,Calculations!$M165,'NREL Scaling Data'!$A:$A,X$3,'NREL Scaling Data'!$C:$C,Calculations!$L165,'NREL Scaling Data'!$D:$D,Calculations!$N165) + 1) * X165,0)</f>
        <v>0</v>
      </c>
      <c r="Z165" s="45">
        <f>IFERROR(((SUMIFS('NREL Scaling Data'!$F:$F,'NREL Scaling Data'!$B:$B,UPPER(About!$B$1),'NREL Scaling Data'!$E:$E,Calculations!$M165,'NREL Scaling Data'!$A:$A,Z$3,'NREL Scaling Data'!$C:$C,Calculations!$L165,'NREL Scaling Data'!$D:$D,Calculations!$N165)-SUMIFS('NREL Scaling Data'!$F:$F,'NREL Scaling Data'!$B:$B,UPPER(About!$B$1),'NREL Scaling Data'!$E:$E,Calculations!$M165,'NREL Scaling Data'!$A:$A,Y$3,'NREL Scaling Data'!$C:$C,Calculations!$L165,'NREL Scaling Data'!$D:$D,Calculations!$N165))/SUMIFS('NREL Scaling Data'!$F:$F,'NREL Scaling Data'!$B:$B,UPPER(About!$B$1),'NREL Scaling Data'!$E:$E,Calculations!$M165,'NREL Scaling Data'!$A:$A,Y$3,'NREL Scaling Data'!$C:$C,Calculations!$L165,'NREL Scaling Data'!$D:$D,Calculations!$N165) + 1) * Y165,0)</f>
        <v>0</v>
      </c>
      <c r="AA165" s="45">
        <f>IFERROR(((SUMIFS('NREL Scaling Data'!$F:$F,'NREL Scaling Data'!$B:$B,UPPER(About!$B$1),'NREL Scaling Data'!$E:$E,Calculations!$M165,'NREL Scaling Data'!$A:$A,AA$3,'NREL Scaling Data'!$C:$C,Calculations!$L165,'NREL Scaling Data'!$D:$D,Calculations!$N165)-SUMIFS('NREL Scaling Data'!$F:$F,'NREL Scaling Data'!$B:$B,UPPER(About!$B$1),'NREL Scaling Data'!$E:$E,Calculations!$M165,'NREL Scaling Data'!$A:$A,Z$3,'NREL Scaling Data'!$C:$C,Calculations!$L165,'NREL Scaling Data'!$D:$D,Calculations!$N165))/SUMIFS('NREL Scaling Data'!$F:$F,'NREL Scaling Data'!$B:$B,UPPER(About!$B$1),'NREL Scaling Data'!$E:$E,Calculations!$M165,'NREL Scaling Data'!$A:$A,Z$3,'NREL Scaling Data'!$C:$C,Calculations!$L165,'NREL Scaling Data'!$D:$D,Calculations!$N165) + 1) * Z165,0)</f>
        <v>0</v>
      </c>
      <c r="AB165" s="45">
        <f>IFERROR(((SUMIFS('NREL Scaling Data'!$F:$F,'NREL Scaling Data'!$B:$B,UPPER(About!$B$1),'NREL Scaling Data'!$E:$E,Calculations!$M165,'NREL Scaling Data'!$A:$A,AB$3,'NREL Scaling Data'!$C:$C,Calculations!$L165,'NREL Scaling Data'!$D:$D,Calculations!$N165)-SUMIFS('NREL Scaling Data'!$F:$F,'NREL Scaling Data'!$B:$B,UPPER(About!$B$1),'NREL Scaling Data'!$E:$E,Calculations!$M165,'NREL Scaling Data'!$A:$A,AA$3,'NREL Scaling Data'!$C:$C,Calculations!$L165,'NREL Scaling Data'!$D:$D,Calculations!$N165))/SUMIFS('NREL Scaling Data'!$F:$F,'NREL Scaling Data'!$B:$B,UPPER(About!$B$1),'NREL Scaling Data'!$E:$E,Calculations!$M165,'NREL Scaling Data'!$A:$A,AA$3,'NREL Scaling Data'!$C:$C,Calculations!$L165,'NREL Scaling Data'!$D:$D,Calculations!$N165) + 1) * AA165,0)</f>
        <v>0</v>
      </c>
      <c r="AC165" s="45">
        <f>IFERROR(((SUMIFS('NREL Scaling Data'!$F:$F,'NREL Scaling Data'!$B:$B,UPPER(About!$B$1),'NREL Scaling Data'!$E:$E,Calculations!$M165,'NREL Scaling Data'!$A:$A,AC$3,'NREL Scaling Data'!$C:$C,Calculations!$L165,'NREL Scaling Data'!$D:$D,Calculations!$N165)-SUMIFS('NREL Scaling Data'!$F:$F,'NREL Scaling Data'!$B:$B,UPPER(About!$B$1),'NREL Scaling Data'!$E:$E,Calculations!$M165,'NREL Scaling Data'!$A:$A,AB$3,'NREL Scaling Data'!$C:$C,Calculations!$L165,'NREL Scaling Data'!$D:$D,Calculations!$N165))/SUMIFS('NREL Scaling Data'!$F:$F,'NREL Scaling Data'!$B:$B,UPPER(About!$B$1),'NREL Scaling Data'!$E:$E,Calculations!$M165,'NREL Scaling Data'!$A:$A,AB$3,'NREL Scaling Data'!$C:$C,Calculations!$L165,'NREL Scaling Data'!$D:$D,Calculations!$N165) + 1) * AB165,0)</f>
        <v>0</v>
      </c>
      <c r="AD165" s="45">
        <f>IFERROR(((SUMIFS('NREL Scaling Data'!$F:$F,'NREL Scaling Data'!$B:$B,UPPER(About!$B$1),'NREL Scaling Data'!$E:$E,Calculations!$M165,'NREL Scaling Data'!$A:$A,AD$3,'NREL Scaling Data'!$C:$C,Calculations!$L165,'NREL Scaling Data'!$D:$D,Calculations!$N165)-SUMIFS('NREL Scaling Data'!$F:$F,'NREL Scaling Data'!$B:$B,UPPER(About!$B$1),'NREL Scaling Data'!$E:$E,Calculations!$M165,'NREL Scaling Data'!$A:$A,AC$3,'NREL Scaling Data'!$C:$C,Calculations!$L165,'NREL Scaling Data'!$D:$D,Calculations!$N165))/SUMIFS('NREL Scaling Data'!$F:$F,'NREL Scaling Data'!$B:$B,UPPER(About!$B$1),'NREL Scaling Data'!$E:$E,Calculations!$M165,'NREL Scaling Data'!$A:$A,AC$3,'NREL Scaling Data'!$C:$C,Calculations!$L165,'NREL Scaling Data'!$D:$D,Calculations!$N165) + 1) * AC165,0)</f>
        <v>0</v>
      </c>
      <c r="AE165" s="45">
        <f>IFERROR(((SUMIFS('NREL Scaling Data'!$F:$F,'NREL Scaling Data'!$B:$B,UPPER(About!$B$1),'NREL Scaling Data'!$E:$E,Calculations!$M165,'NREL Scaling Data'!$A:$A,AE$3,'NREL Scaling Data'!$C:$C,Calculations!$L165,'NREL Scaling Data'!$D:$D,Calculations!$N165)-SUMIFS('NREL Scaling Data'!$F:$F,'NREL Scaling Data'!$B:$B,UPPER(About!$B$1),'NREL Scaling Data'!$E:$E,Calculations!$M165,'NREL Scaling Data'!$A:$A,AD$3,'NREL Scaling Data'!$C:$C,Calculations!$L165,'NREL Scaling Data'!$D:$D,Calculations!$N165))/SUMIFS('NREL Scaling Data'!$F:$F,'NREL Scaling Data'!$B:$B,UPPER(About!$B$1),'NREL Scaling Data'!$E:$E,Calculations!$M165,'NREL Scaling Data'!$A:$A,AD$3,'NREL Scaling Data'!$C:$C,Calculations!$L165,'NREL Scaling Data'!$D:$D,Calculations!$N165) + 1) * AD165,0)</f>
        <v>0</v>
      </c>
      <c r="AF165" s="45">
        <f>IFERROR(((SUMIFS('NREL Scaling Data'!$F:$F,'NREL Scaling Data'!$B:$B,UPPER(About!$B$1),'NREL Scaling Data'!$E:$E,Calculations!$M165,'NREL Scaling Data'!$A:$A,AF$3,'NREL Scaling Data'!$C:$C,Calculations!$L165,'NREL Scaling Data'!$D:$D,Calculations!$N165)-SUMIFS('NREL Scaling Data'!$F:$F,'NREL Scaling Data'!$B:$B,UPPER(About!$B$1),'NREL Scaling Data'!$E:$E,Calculations!$M165,'NREL Scaling Data'!$A:$A,AE$3,'NREL Scaling Data'!$C:$C,Calculations!$L165,'NREL Scaling Data'!$D:$D,Calculations!$N165))/SUMIFS('NREL Scaling Data'!$F:$F,'NREL Scaling Data'!$B:$B,UPPER(About!$B$1),'NREL Scaling Data'!$E:$E,Calculations!$M165,'NREL Scaling Data'!$A:$A,AE$3,'NREL Scaling Data'!$C:$C,Calculations!$L165,'NREL Scaling Data'!$D:$D,Calculations!$N165) + 1) * AE165,0)</f>
        <v>0</v>
      </c>
      <c r="AG165" s="45">
        <f>IFERROR(((SUMIFS('NREL Scaling Data'!$F:$F,'NREL Scaling Data'!$B:$B,UPPER(About!$B$1),'NREL Scaling Data'!$E:$E,Calculations!$M165,'NREL Scaling Data'!$A:$A,AG$3,'NREL Scaling Data'!$C:$C,Calculations!$L165,'NREL Scaling Data'!$D:$D,Calculations!$N165)-SUMIFS('NREL Scaling Data'!$F:$F,'NREL Scaling Data'!$B:$B,UPPER(About!$B$1),'NREL Scaling Data'!$E:$E,Calculations!$M165,'NREL Scaling Data'!$A:$A,AF$3,'NREL Scaling Data'!$C:$C,Calculations!$L165,'NREL Scaling Data'!$D:$D,Calculations!$N165))/SUMIFS('NREL Scaling Data'!$F:$F,'NREL Scaling Data'!$B:$B,UPPER(About!$B$1),'NREL Scaling Data'!$E:$E,Calculations!$M165,'NREL Scaling Data'!$A:$A,AF$3,'NREL Scaling Data'!$C:$C,Calculations!$L165,'NREL Scaling Data'!$D:$D,Calculations!$N165) + 1) * AF165,0)</f>
        <v>0</v>
      </c>
      <c r="AH165" s="45">
        <f>IFERROR(((SUMIFS('NREL Scaling Data'!$F:$F,'NREL Scaling Data'!$B:$B,UPPER(About!$B$1),'NREL Scaling Data'!$E:$E,Calculations!$M165,'NREL Scaling Data'!$A:$A,AH$3,'NREL Scaling Data'!$C:$C,Calculations!$L165,'NREL Scaling Data'!$D:$D,Calculations!$N165)-SUMIFS('NREL Scaling Data'!$F:$F,'NREL Scaling Data'!$B:$B,UPPER(About!$B$1),'NREL Scaling Data'!$E:$E,Calculations!$M165,'NREL Scaling Data'!$A:$A,AG$3,'NREL Scaling Data'!$C:$C,Calculations!$L165,'NREL Scaling Data'!$D:$D,Calculations!$N165))/SUMIFS('NREL Scaling Data'!$F:$F,'NREL Scaling Data'!$B:$B,UPPER(About!$B$1),'NREL Scaling Data'!$E:$E,Calculations!$M165,'NREL Scaling Data'!$A:$A,AG$3,'NREL Scaling Data'!$C:$C,Calculations!$L165,'NREL Scaling Data'!$D:$D,Calculations!$N165) + 1) * AG165,0)</f>
        <v>0</v>
      </c>
      <c r="AI165" s="45">
        <f>IFERROR(((SUMIFS('NREL Scaling Data'!$F:$F,'NREL Scaling Data'!$B:$B,UPPER(About!$B$1),'NREL Scaling Data'!$E:$E,Calculations!$M165,'NREL Scaling Data'!$A:$A,AI$3,'NREL Scaling Data'!$C:$C,Calculations!$L165,'NREL Scaling Data'!$D:$D,Calculations!$N165)-SUMIFS('NREL Scaling Data'!$F:$F,'NREL Scaling Data'!$B:$B,UPPER(About!$B$1),'NREL Scaling Data'!$E:$E,Calculations!$M165,'NREL Scaling Data'!$A:$A,AH$3,'NREL Scaling Data'!$C:$C,Calculations!$L165,'NREL Scaling Data'!$D:$D,Calculations!$N165))/SUMIFS('NREL Scaling Data'!$F:$F,'NREL Scaling Data'!$B:$B,UPPER(About!$B$1),'NREL Scaling Data'!$E:$E,Calculations!$M165,'NREL Scaling Data'!$A:$A,AH$3,'NREL Scaling Data'!$C:$C,Calculations!$L165,'NREL Scaling Data'!$D:$D,Calculations!$N165) + 1) * AH165,0)</f>
        <v>0</v>
      </c>
      <c r="AJ165" s="45">
        <f>IFERROR(((SUMIFS('NREL Scaling Data'!$F:$F,'NREL Scaling Data'!$B:$B,UPPER(About!$B$1),'NREL Scaling Data'!$E:$E,Calculations!$M165,'NREL Scaling Data'!$A:$A,AJ$3,'NREL Scaling Data'!$C:$C,Calculations!$L165,'NREL Scaling Data'!$D:$D,Calculations!$N165)-SUMIFS('NREL Scaling Data'!$F:$F,'NREL Scaling Data'!$B:$B,UPPER(About!$B$1),'NREL Scaling Data'!$E:$E,Calculations!$M165,'NREL Scaling Data'!$A:$A,AI$3,'NREL Scaling Data'!$C:$C,Calculations!$L165,'NREL Scaling Data'!$D:$D,Calculations!$N165))/SUMIFS('NREL Scaling Data'!$F:$F,'NREL Scaling Data'!$B:$B,UPPER(About!$B$1),'NREL Scaling Data'!$E:$E,Calculations!$M165,'NREL Scaling Data'!$A:$A,AI$3,'NREL Scaling Data'!$C:$C,Calculations!$L165,'NREL Scaling Data'!$D:$D,Calculations!$N165) + 1) * AI165,0)</f>
        <v>0</v>
      </c>
      <c r="AK165" s="45">
        <f>IFERROR(((SUMIFS('NREL Scaling Data'!$F:$F,'NREL Scaling Data'!$B:$B,UPPER(About!$B$1),'NREL Scaling Data'!$E:$E,Calculations!$M165,'NREL Scaling Data'!$A:$A,AK$3,'NREL Scaling Data'!$C:$C,Calculations!$L165,'NREL Scaling Data'!$D:$D,Calculations!$N165)-SUMIFS('NREL Scaling Data'!$F:$F,'NREL Scaling Data'!$B:$B,UPPER(About!$B$1),'NREL Scaling Data'!$E:$E,Calculations!$M165,'NREL Scaling Data'!$A:$A,AJ$3,'NREL Scaling Data'!$C:$C,Calculations!$L165,'NREL Scaling Data'!$D:$D,Calculations!$N165))/SUMIFS('NREL Scaling Data'!$F:$F,'NREL Scaling Data'!$B:$B,UPPER(About!$B$1),'NREL Scaling Data'!$E:$E,Calculations!$M165,'NREL Scaling Data'!$A:$A,AJ$3,'NREL Scaling Data'!$C:$C,Calculations!$L165,'NREL Scaling Data'!$D:$D,Calculations!$N165) + 1) * AJ165,0)</f>
        <v>0</v>
      </c>
      <c r="AL165" s="45">
        <f>IFERROR(((SUMIFS('NREL Scaling Data'!$F:$F,'NREL Scaling Data'!$B:$B,UPPER(About!$B$1),'NREL Scaling Data'!$E:$E,Calculations!$M165,'NREL Scaling Data'!$A:$A,AL$3,'NREL Scaling Data'!$C:$C,Calculations!$L165,'NREL Scaling Data'!$D:$D,Calculations!$N165)-SUMIFS('NREL Scaling Data'!$F:$F,'NREL Scaling Data'!$B:$B,UPPER(About!$B$1),'NREL Scaling Data'!$E:$E,Calculations!$M165,'NREL Scaling Data'!$A:$A,AK$3,'NREL Scaling Data'!$C:$C,Calculations!$L165,'NREL Scaling Data'!$D:$D,Calculations!$N165))/SUMIFS('NREL Scaling Data'!$F:$F,'NREL Scaling Data'!$B:$B,UPPER(About!$B$1),'NREL Scaling Data'!$E:$E,Calculations!$M165,'NREL Scaling Data'!$A:$A,AK$3,'NREL Scaling Data'!$C:$C,Calculations!$L165,'NREL Scaling Data'!$D:$D,Calculations!$N165) + 1) * AK165,0)</f>
        <v>0</v>
      </c>
      <c r="AM165" s="45">
        <f>IFERROR(((SUMIFS('NREL Scaling Data'!$F:$F,'NREL Scaling Data'!$B:$B,UPPER(About!$B$1),'NREL Scaling Data'!$E:$E,Calculations!$M165,'NREL Scaling Data'!$A:$A,AM$3,'NREL Scaling Data'!$C:$C,Calculations!$L165,'NREL Scaling Data'!$D:$D,Calculations!$N165)-SUMIFS('NREL Scaling Data'!$F:$F,'NREL Scaling Data'!$B:$B,UPPER(About!$B$1),'NREL Scaling Data'!$E:$E,Calculations!$M165,'NREL Scaling Data'!$A:$A,AL$3,'NREL Scaling Data'!$C:$C,Calculations!$L165,'NREL Scaling Data'!$D:$D,Calculations!$N165))/SUMIFS('NREL Scaling Data'!$F:$F,'NREL Scaling Data'!$B:$B,UPPER(About!$B$1),'NREL Scaling Data'!$E:$E,Calculations!$M165,'NREL Scaling Data'!$A:$A,AL$3,'NREL Scaling Data'!$C:$C,Calculations!$L165,'NREL Scaling Data'!$D:$D,Calculations!$N165) + 1) * AL165,0)</f>
        <v>0</v>
      </c>
      <c r="AN165" s="45">
        <f>IFERROR(((SUMIFS('NREL Scaling Data'!$F:$F,'NREL Scaling Data'!$B:$B,UPPER(About!$B$1),'NREL Scaling Data'!$E:$E,Calculations!$M165,'NREL Scaling Data'!$A:$A,AN$3,'NREL Scaling Data'!$C:$C,Calculations!$L165,'NREL Scaling Data'!$D:$D,Calculations!$N165)-SUMIFS('NREL Scaling Data'!$F:$F,'NREL Scaling Data'!$B:$B,UPPER(About!$B$1),'NREL Scaling Data'!$E:$E,Calculations!$M165,'NREL Scaling Data'!$A:$A,AM$3,'NREL Scaling Data'!$C:$C,Calculations!$L165,'NREL Scaling Data'!$D:$D,Calculations!$N165))/SUMIFS('NREL Scaling Data'!$F:$F,'NREL Scaling Data'!$B:$B,UPPER(About!$B$1),'NREL Scaling Data'!$E:$E,Calculations!$M165,'NREL Scaling Data'!$A:$A,AM$3,'NREL Scaling Data'!$C:$C,Calculations!$L165,'NREL Scaling Data'!$D:$D,Calculations!$N165) + 1) * AM165,0)</f>
        <v>0</v>
      </c>
      <c r="AO165" s="45">
        <f>IFERROR(((SUMIFS('NREL Scaling Data'!$F:$F,'NREL Scaling Data'!$B:$B,UPPER(About!$B$1),'NREL Scaling Data'!$E:$E,Calculations!$M165,'NREL Scaling Data'!$A:$A,AO$3,'NREL Scaling Data'!$C:$C,Calculations!$L165,'NREL Scaling Data'!$D:$D,Calculations!$N165)-SUMIFS('NREL Scaling Data'!$F:$F,'NREL Scaling Data'!$B:$B,UPPER(About!$B$1),'NREL Scaling Data'!$E:$E,Calculations!$M165,'NREL Scaling Data'!$A:$A,AN$3,'NREL Scaling Data'!$C:$C,Calculations!$L165,'NREL Scaling Data'!$D:$D,Calculations!$N165))/SUMIFS('NREL Scaling Data'!$F:$F,'NREL Scaling Data'!$B:$B,UPPER(About!$B$1),'NREL Scaling Data'!$E:$E,Calculations!$M165,'NREL Scaling Data'!$A:$A,AN$3,'NREL Scaling Data'!$C:$C,Calculations!$L165,'NREL Scaling Data'!$D:$D,Calculations!$N165) + 1) * AN165,0)</f>
        <v>0</v>
      </c>
      <c r="AP165" s="45">
        <f>IFERROR(((SUMIFS('NREL Scaling Data'!$F:$F,'NREL Scaling Data'!$B:$B,UPPER(About!$B$1),'NREL Scaling Data'!$E:$E,Calculations!$M165,'NREL Scaling Data'!$A:$A,AP$3,'NREL Scaling Data'!$C:$C,Calculations!$L165,'NREL Scaling Data'!$D:$D,Calculations!$N165)-SUMIFS('NREL Scaling Data'!$F:$F,'NREL Scaling Data'!$B:$B,UPPER(About!$B$1),'NREL Scaling Data'!$E:$E,Calculations!$M165,'NREL Scaling Data'!$A:$A,AO$3,'NREL Scaling Data'!$C:$C,Calculations!$L165,'NREL Scaling Data'!$D:$D,Calculations!$N165))/SUMIFS('NREL Scaling Data'!$F:$F,'NREL Scaling Data'!$B:$B,UPPER(About!$B$1),'NREL Scaling Data'!$E:$E,Calculations!$M165,'NREL Scaling Data'!$A:$A,AO$3,'NREL Scaling Data'!$C:$C,Calculations!$L165,'NREL Scaling Data'!$D:$D,Calculations!$N165) + 1) * AO165,0)</f>
        <v>0</v>
      </c>
      <c r="AQ165" s="45">
        <f>IFERROR(((SUMIFS('NREL Scaling Data'!$F:$F,'NREL Scaling Data'!$B:$B,UPPER(About!$B$1),'NREL Scaling Data'!$E:$E,Calculations!$M165,'NREL Scaling Data'!$A:$A,AQ$3,'NREL Scaling Data'!$C:$C,Calculations!$L165,'NREL Scaling Data'!$D:$D,Calculations!$N165)-SUMIFS('NREL Scaling Data'!$F:$F,'NREL Scaling Data'!$B:$B,UPPER(About!$B$1),'NREL Scaling Data'!$E:$E,Calculations!$M165,'NREL Scaling Data'!$A:$A,AP$3,'NREL Scaling Data'!$C:$C,Calculations!$L165,'NREL Scaling Data'!$D:$D,Calculations!$N165))/SUMIFS('NREL Scaling Data'!$F:$F,'NREL Scaling Data'!$B:$B,UPPER(About!$B$1),'NREL Scaling Data'!$E:$E,Calculations!$M165,'NREL Scaling Data'!$A:$A,AP$3,'NREL Scaling Data'!$C:$C,Calculations!$L165,'NREL Scaling Data'!$D:$D,Calculations!$N165) + 1) * AP165,0)</f>
        <v>0</v>
      </c>
      <c r="AR165" s="45">
        <f>IFERROR(((SUMIFS('NREL Scaling Data'!$F:$F,'NREL Scaling Data'!$B:$B,UPPER(About!$B$1),'NREL Scaling Data'!$E:$E,Calculations!$M165,'NREL Scaling Data'!$A:$A,AR$3,'NREL Scaling Data'!$C:$C,Calculations!$L165,'NREL Scaling Data'!$D:$D,Calculations!$N165)-SUMIFS('NREL Scaling Data'!$F:$F,'NREL Scaling Data'!$B:$B,UPPER(About!$B$1),'NREL Scaling Data'!$E:$E,Calculations!$M165,'NREL Scaling Data'!$A:$A,AQ$3,'NREL Scaling Data'!$C:$C,Calculations!$L165,'NREL Scaling Data'!$D:$D,Calculations!$N165))/SUMIFS('NREL Scaling Data'!$F:$F,'NREL Scaling Data'!$B:$B,UPPER(About!$B$1),'NREL Scaling Data'!$E:$E,Calculations!$M165,'NREL Scaling Data'!$A:$A,AQ$3,'NREL Scaling Data'!$C:$C,Calculations!$L165,'NREL Scaling Data'!$D:$D,Calculations!$N165) + 1) * AQ165,0)</f>
        <v>0</v>
      </c>
      <c r="AS165" s="45">
        <f>IFERROR(((SUMIFS('NREL Scaling Data'!$F:$F,'NREL Scaling Data'!$B:$B,UPPER(About!$B$1),'NREL Scaling Data'!$E:$E,Calculations!$M165,'NREL Scaling Data'!$A:$A,AS$3,'NREL Scaling Data'!$C:$C,Calculations!$L165,'NREL Scaling Data'!$D:$D,Calculations!$N165)-SUMIFS('NREL Scaling Data'!$F:$F,'NREL Scaling Data'!$B:$B,UPPER(About!$B$1),'NREL Scaling Data'!$E:$E,Calculations!$M165,'NREL Scaling Data'!$A:$A,AR$3,'NREL Scaling Data'!$C:$C,Calculations!$L165,'NREL Scaling Data'!$D:$D,Calculations!$N165))/SUMIFS('NREL Scaling Data'!$F:$F,'NREL Scaling Data'!$B:$B,UPPER(About!$B$1),'NREL Scaling Data'!$E:$E,Calculations!$M165,'NREL Scaling Data'!$A:$A,AR$3,'NREL Scaling Data'!$C:$C,Calculations!$L165,'NREL Scaling Data'!$D:$D,Calculations!$N165) + 1) * AR165,0)</f>
        <v>0</v>
      </c>
      <c r="AT165" s="45">
        <f>IFERROR(((SUMIFS('NREL Scaling Data'!$F:$F,'NREL Scaling Data'!$B:$B,UPPER(About!$B$1),'NREL Scaling Data'!$E:$E,Calculations!$M165,'NREL Scaling Data'!$A:$A,AT$3,'NREL Scaling Data'!$C:$C,Calculations!$L165,'NREL Scaling Data'!$D:$D,Calculations!$N165)-SUMIFS('NREL Scaling Data'!$F:$F,'NREL Scaling Data'!$B:$B,UPPER(About!$B$1),'NREL Scaling Data'!$E:$E,Calculations!$M165,'NREL Scaling Data'!$A:$A,AS$3,'NREL Scaling Data'!$C:$C,Calculations!$L165,'NREL Scaling Data'!$D:$D,Calculations!$N165))/SUMIFS('NREL Scaling Data'!$F:$F,'NREL Scaling Data'!$B:$B,UPPER(About!$B$1),'NREL Scaling Data'!$E:$E,Calculations!$M165,'NREL Scaling Data'!$A:$A,AS$3,'NREL Scaling Data'!$C:$C,Calculations!$L165,'NREL Scaling Data'!$D:$D,Calculations!$N165) + 1) * AS165,0)</f>
        <v>0</v>
      </c>
    </row>
    <row r="166" spans="6:46">
      <c r="I166" s="12" t="s">
        <v>1086</v>
      </c>
      <c r="J166" s="209">
        <f>IFERROR(SUMIFS('NREL Scaling Data'!F:F,'NREL Scaling Data'!B:B,UPPER(About!$B$1),'NREL Scaling Data'!E:E,Calculations!M166,'NREL Scaling Data'!A:A, 2021,'NREL Scaling Data'!C:C,Calculations!L166,'NREL Scaling Data'!D:D,Calculations!N166) / SUMIFS('NREL Scaling Data'!F:F,'NREL Scaling Data'!B:B,UPPER(About!$B$1),'NREL Scaling Data'!A:A, 2021,'NREL Scaling Data'!C:C,Calculations!L166,'NREL Scaling Data'!D:D,Calculations!N166),0)</f>
        <v>0</v>
      </c>
      <c r="K166" s="12">
        <v>1</v>
      </c>
      <c r="L166" s="12" t="s">
        <v>1013</v>
      </c>
      <c r="M166" s="12" t="s">
        <v>1019</v>
      </c>
      <c r="N166" s="1" t="s">
        <v>969</v>
      </c>
      <c r="O166" s="7">
        <f t="shared" si="33"/>
        <v>0</v>
      </c>
      <c r="P166" s="7">
        <f t="shared" si="34"/>
        <v>0</v>
      </c>
      <c r="Q166" s="45">
        <f>SUMIFS('SEDS 2021'!$F$23:$F$40,'SEDS 2021'!E$23:E$40,Calculations!L166,'SEDS 2021'!D$23:D$40,Calculations!N166)*J166*K166</f>
        <v>0</v>
      </c>
      <c r="R166" s="45">
        <f>IFERROR(((SUMIFS('NREL Scaling Data'!$F:$F,'NREL Scaling Data'!$B:$B,UPPER(About!$B$1),'NREL Scaling Data'!$E:$E,Calculations!$M166,'NREL Scaling Data'!$A:$A,R$3,'NREL Scaling Data'!$C:$C,Calculations!$L166,'NREL Scaling Data'!$D:$D,Calculations!$N166)-SUMIFS('NREL Scaling Data'!$F:$F,'NREL Scaling Data'!$B:$B,UPPER(About!$B$1),'NREL Scaling Data'!$E:$E,Calculations!$M166,'NREL Scaling Data'!$A:$A,Q$3,'NREL Scaling Data'!$C:$C,Calculations!$L166,'NREL Scaling Data'!$D:$D,Calculations!$N166))/SUMIFS('NREL Scaling Data'!$F:$F,'NREL Scaling Data'!$B:$B,UPPER(About!$B$1),'NREL Scaling Data'!$E:$E,Calculations!$M166,'NREL Scaling Data'!$A:$A,Q$3,'NREL Scaling Data'!$C:$C,Calculations!$L166,'NREL Scaling Data'!$D:$D,Calculations!$N166) + 1) * Q166,0)</f>
        <v>0</v>
      </c>
      <c r="S166" s="45">
        <f>IFERROR(((SUMIFS('NREL Scaling Data'!$F:$F,'NREL Scaling Data'!$B:$B,UPPER(About!$B$1),'NREL Scaling Data'!$E:$E,Calculations!$M166,'NREL Scaling Data'!$A:$A,S$3,'NREL Scaling Data'!$C:$C,Calculations!$L166,'NREL Scaling Data'!$D:$D,Calculations!$N166)-SUMIFS('NREL Scaling Data'!$F:$F,'NREL Scaling Data'!$B:$B,UPPER(About!$B$1),'NREL Scaling Data'!$E:$E,Calculations!$M166,'NREL Scaling Data'!$A:$A,R$3,'NREL Scaling Data'!$C:$C,Calculations!$L166,'NREL Scaling Data'!$D:$D,Calculations!$N166))/SUMIFS('NREL Scaling Data'!$F:$F,'NREL Scaling Data'!$B:$B,UPPER(About!$B$1),'NREL Scaling Data'!$E:$E,Calculations!$M166,'NREL Scaling Data'!$A:$A,R$3,'NREL Scaling Data'!$C:$C,Calculations!$L166,'NREL Scaling Data'!$D:$D,Calculations!$N166) + 1) * R166,0)</f>
        <v>0</v>
      </c>
      <c r="T166" s="45">
        <f>IFERROR(((SUMIFS('NREL Scaling Data'!$F:$F,'NREL Scaling Data'!$B:$B,UPPER(About!$B$1),'NREL Scaling Data'!$E:$E,Calculations!$M166,'NREL Scaling Data'!$A:$A,T$3,'NREL Scaling Data'!$C:$C,Calculations!$L166,'NREL Scaling Data'!$D:$D,Calculations!$N166)-SUMIFS('NREL Scaling Data'!$F:$F,'NREL Scaling Data'!$B:$B,UPPER(About!$B$1),'NREL Scaling Data'!$E:$E,Calculations!$M166,'NREL Scaling Data'!$A:$A,S$3,'NREL Scaling Data'!$C:$C,Calculations!$L166,'NREL Scaling Data'!$D:$D,Calculations!$N166))/SUMIFS('NREL Scaling Data'!$F:$F,'NREL Scaling Data'!$B:$B,UPPER(About!$B$1),'NREL Scaling Data'!$E:$E,Calculations!$M166,'NREL Scaling Data'!$A:$A,S$3,'NREL Scaling Data'!$C:$C,Calculations!$L166,'NREL Scaling Data'!$D:$D,Calculations!$N166) + 1) * S166,0)</f>
        <v>0</v>
      </c>
      <c r="U166" s="45">
        <f>IFERROR(((SUMIFS('NREL Scaling Data'!$F:$F,'NREL Scaling Data'!$B:$B,UPPER(About!$B$1),'NREL Scaling Data'!$E:$E,Calculations!$M166,'NREL Scaling Data'!$A:$A,U$3,'NREL Scaling Data'!$C:$C,Calculations!$L166,'NREL Scaling Data'!$D:$D,Calculations!$N166)-SUMIFS('NREL Scaling Data'!$F:$F,'NREL Scaling Data'!$B:$B,UPPER(About!$B$1),'NREL Scaling Data'!$E:$E,Calculations!$M166,'NREL Scaling Data'!$A:$A,T$3,'NREL Scaling Data'!$C:$C,Calculations!$L166,'NREL Scaling Data'!$D:$D,Calculations!$N166))/SUMIFS('NREL Scaling Data'!$F:$F,'NREL Scaling Data'!$B:$B,UPPER(About!$B$1),'NREL Scaling Data'!$E:$E,Calculations!$M166,'NREL Scaling Data'!$A:$A,T$3,'NREL Scaling Data'!$C:$C,Calculations!$L166,'NREL Scaling Data'!$D:$D,Calculations!$N166) + 1) * T166,0)</f>
        <v>0</v>
      </c>
      <c r="V166" s="45">
        <f>IFERROR(((SUMIFS('NREL Scaling Data'!$F:$F,'NREL Scaling Data'!$B:$B,UPPER(About!$B$1),'NREL Scaling Data'!$E:$E,Calculations!$M166,'NREL Scaling Data'!$A:$A,V$3,'NREL Scaling Data'!$C:$C,Calculations!$L166,'NREL Scaling Data'!$D:$D,Calculations!$N166)-SUMIFS('NREL Scaling Data'!$F:$F,'NREL Scaling Data'!$B:$B,UPPER(About!$B$1),'NREL Scaling Data'!$E:$E,Calculations!$M166,'NREL Scaling Data'!$A:$A,U$3,'NREL Scaling Data'!$C:$C,Calculations!$L166,'NREL Scaling Data'!$D:$D,Calculations!$N166))/SUMIFS('NREL Scaling Data'!$F:$F,'NREL Scaling Data'!$B:$B,UPPER(About!$B$1),'NREL Scaling Data'!$E:$E,Calculations!$M166,'NREL Scaling Data'!$A:$A,U$3,'NREL Scaling Data'!$C:$C,Calculations!$L166,'NREL Scaling Data'!$D:$D,Calculations!$N166) + 1) * U166,0)</f>
        <v>0</v>
      </c>
      <c r="W166" s="45">
        <f>IFERROR(((SUMIFS('NREL Scaling Data'!$F:$F,'NREL Scaling Data'!$B:$B,UPPER(About!$B$1),'NREL Scaling Data'!$E:$E,Calculations!$M166,'NREL Scaling Data'!$A:$A,W$3,'NREL Scaling Data'!$C:$C,Calculations!$L166,'NREL Scaling Data'!$D:$D,Calculations!$N166)-SUMIFS('NREL Scaling Data'!$F:$F,'NREL Scaling Data'!$B:$B,UPPER(About!$B$1),'NREL Scaling Data'!$E:$E,Calculations!$M166,'NREL Scaling Data'!$A:$A,V$3,'NREL Scaling Data'!$C:$C,Calculations!$L166,'NREL Scaling Data'!$D:$D,Calculations!$N166))/SUMIFS('NREL Scaling Data'!$F:$F,'NREL Scaling Data'!$B:$B,UPPER(About!$B$1),'NREL Scaling Data'!$E:$E,Calculations!$M166,'NREL Scaling Data'!$A:$A,V$3,'NREL Scaling Data'!$C:$C,Calculations!$L166,'NREL Scaling Data'!$D:$D,Calculations!$N166) + 1) * V166,0)</f>
        <v>0</v>
      </c>
      <c r="X166" s="45">
        <f>IFERROR(((SUMIFS('NREL Scaling Data'!$F:$F,'NREL Scaling Data'!$B:$B,UPPER(About!$B$1),'NREL Scaling Data'!$E:$E,Calculations!$M166,'NREL Scaling Data'!$A:$A,X$3,'NREL Scaling Data'!$C:$C,Calculations!$L166,'NREL Scaling Data'!$D:$D,Calculations!$N166)-SUMIFS('NREL Scaling Data'!$F:$F,'NREL Scaling Data'!$B:$B,UPPER(About!$B$1),'NREL Scaling Data'!$E:$E,Calculations!$M166,'NREL Scaling Data'!$A:$A,W$3,'NREL Scaling Data'!$C:$C,Calculations!$L166,'NREL Scaling Data'!$D:$D,Calculations!$N166))/SUMIFS('NREL Scaling Data'!$F:$F,'NREL Scaling Data'!$B:$B,UPPER(About!$B$1),'NREL Scaling Data'!$E:$E,Calculations!$M166,'NREL Scaling Data'!$A:$A,W$3,'NREL Scaling Data'!$C:$C,Calculations!$L166,'NREL Scaling Data'!$D:$D,Calculations!$N166) + 1) * W166,0)</f>
        <v>0</v>
      </c>
      <c r="Y166" s="45">
        <f>IFERROR(((SUMIFS('NREL Scaling Data'!$F:$F,'NREL Scaling Data'!$B:$B,UPPER(About!$B$1),'NREL Scaling Data'!$E:$E,Calculations!$M166,'NREL Scaling Data'!$A:$A,Y$3,'NREL Scaling Data'!$C:$C,Calculations!$L166,'NREL Scaling Data'!$D:$D,Calculations!$N166)-SUMIFS('NREL Scaling Data'!$F:$F,'NREL Scaling Data'!$B:$B,UPPER(About!$B$1),'NREL Scaling Data'!$E:$E,Calculations!$M166,'NREL Scaling Data'!$A:$A,X$3,'NREL Scaling Data'!$C:$C,Calculations!$L166,'NREL Scaling Data'!$D:$D,Calculations!$N166))/SUMIFS('NREL Scaling Data'!$F:$F,'NREL Scaling Data'!$B:$B,UPPER(About!$B$1),'NREL Scaling Data'!$E:$E,Calculations!$M166,'NREL Scaling Data'!$A:$A,X$3,'NREL Scaling Data'!$C:$C,Calculations!$L166,'NREL Scaling Data'!$D:$D,Calculations!$N166) + 1) * X166,0)</f>
        <v>0</v>
      </c>
      <c r="Z166" s="45">
        <f>IFERROR(((SUMIFS('NREL Scaling Data'!$F:$F,'NREL Scaling Data'!$B:$B,UPPER(About!$B$1),'NREL Scaling Data'!$E:$E,Calculations!$M166,'NREL Scaling Data'!$A:$A,Z$3,'NREL Scaling Data'!$C:$C,Calculations!$L166,'NREL Scaling Data'!$D:$D,Calculations!$N166)-SUMIFS('NREL Scaling Data'!$F:$F,'NREL Scaling Data'!$B:$B,UPPER(About!$B$1),'NREL Scaling Data'!$E:$E,Calculations!$M166,'NREL Scaling Data'!$A:$A,Y$3,'NREL Scaling Data'!$C:$C,Calculations!$L166,'NREL Scaling Data'!$D:$D,Calculations!$N166))/SUMIFS('NREL Scaling Data'!$F:$F,'NREL Scaling Data'!$B:$B,UPPER(About!$B$1),'NREL Scaling Data'!$E:$E,Calculations!$M166,'NREL Scaling Data'!$A:$A,Y$3,'NREL Scaling Data'!$C:$C,Calculations!$L166,'NREL Scaling Data'!$D:$D,Calculations!$N166) + 1) * Y166,0)</f>
        <v>0</v>
      </c>
      <c r="AA166" s="45">
        <f>IFERROR(((SUMIFS('NREL Scaling Data'!$F:$F,'NREL Scaling Data'!$B:$B,UPPER(About!$B$1),'NREL Scaling Data'!$E:$E,Calculations!$M166,'NREL Scaling Data'!$A:$A,AA$3,'NREL Scaling Data'!$C:$C,Calculations!$L166,'NREL Scaling Data'!$D:$D,Calculations!$N166)-SUMIFS('NREL Scaling Data'!$F:$F,'NREL Scaling Data'!$B:$B,UPPER(About!$B$1),'NREL Scaling Data'!$E:$E,Calculations!$M166,'NREL Scaling Data'!$A:$A,Z$3,'NREL Scaling Data'!$C:$C,Calculations!$L166,'NREL Scaling Data'!$D:$D,Calculations!$N166))/SUMIFS('NREL Scaling Data'!$F:$F,'NREL Scaling Data'!$B:$B,UPPER(About!$B$1),'NREL Scaling Data'!$E:$E,Calculations!$M166,'NREL Scaling Data'!$A:$A,Z$3,'NREL Scaling Data'!$C:$C,Calculations!$L166,'NREL Scaling Data'!$D:$D,Calculations!$N166) + 1) * Z166,0)</f>
        <v>0</v>
      </c>
      <c r="AB166" s="45">
        <f>IFERROR(((SUMIFS('NREL Scaling Data'!$F:$F,'NREL Scaling Data'!$B:$B,UPPER(About!$B$1),'NREL Scaling Data'!$E:$E,Calculations!$M166,'NREL Scaling Data'!$A:$A,AB$3,'NREL Scaling Data'!$C:$C,Calculations!$L166,'NREL Scaling Data'!$D:$D,Calculations!$N166)-SUMIFS('NREL Scaling Data'!$F:$F,'NREL Scaling Data'!$B:$B,UPPER(About!$B$1),'NREL Scaling Data'!$E:$E,Calculations!$M166,'NREL Scaling Data'!$A:$A,AA$3,'NREL Scaling Data'!$C:$C,Calculations!$L166,'NREL Scaling Data'!$D:$D,Calculations!$N166))/SUMIFS('NREL Scaling Data'!$F:$F,'NREL Scaling Data'!$B:$B,UPPER(About!$B$1),'NREL Scaling Data'!$E:$E,Calculations!$M166,'NREL Scaling Data'!$A:$A,AA$3,'NREL Scaling Data'!$C:$C,Calculations!$L166,'NREL Scaling Data'!$D:$D,Calculations!$N166) + 1) * AA166,0)</f>
        <v>0</v>
      </c>
      <c r="AC166" s="45">
        <f>IFERROR(((SUMIFS('NREL Scaling Data'!$F:$F,'NREL Scaling Data'!$B:$B,UPPER(About!$B$1),'NREL Scaling Data'!$E:$E,Calculations!$M166,'NREL Scaling Data'!$A:$A,AC$3,'NREL Scaling Data'!$C:$C,Calculations!$L166,'NREL Scaling Data'!$D:$D,Calculations!$N166)-SUMIFS('NREL Scaling Data'!$F:$F,'NREL Scaling Data'!$B:$B,UPPER(About!$B$1),'NREL Scaling Data'!$E:$E,Calculations!$M166,'NREL Scaling Data'!$A:$A,AB$3,'NREL Scaling Data'!$C:$C,Calculations!$L166,'NREL Scaling Data'!$D:$D,Calculations!$N166))/SUMIFS('NREL Scaling Data'!$F:$F,'NREL Scaling Data'!$B:$B,UPPER(About!$B$1),'NREL Scaling Data'!$E:$E,Calculations!$M166,'NREL Scaling Data'!$A:$A,AB$3,'NREL Scaling Data'!$C:$C,Calculations!$L166,'NREL Scaling Data'!$D:$D,Calculations!$N166) + 1) * AB166,0)</f>
        <v>0</v>
      </c>
      <c r="AD166" s="45">
        <f>IFERROR(((SUMIFS('NREL Scaling Data'!$F:$F,'NREL Scaling Data'!$B:$B,UPPER(About!$B$1),'NREL Scaling Data'!$E:$E,Calculations!$M166,'NREL Scaling Data'!$A:$A,AD$3,'NREL Scaling Data'!$C:$C,Calculations!$L166,'NREL Scaling Data'!$D:$D,Calculations!$N166)-SUMIFS('NREL Scaling Data'!$F:$F,'NREL Scaling Data'!$B:$B,UPPER(About!$B$1),'NREL Scaling Data'!$E:$E,Calculations!$M166,'NREL Scaling Data'!$A:$A,AC$3,'NREL Scaling Data'!$C:$C,Calculations!$L166,'NREL Scaling Data'!$D:$D,Calculations!$N166))/SUMIFS('NREL Scaling Data'!$F:$F,'NREL Scaling Data'!$B:$B,UPPER(About!$B$1),'NREL Scaling Data'!$E:$E,Calculations!$M166,'NREL Scaling Data'!$A:$A,AC$3,'NREL Scaling Data'!$C:$C,Calculations!$L166,'NREL Scaling Data'!$D:$D,Calculations!$N166) + 1) * AC166,0)</f>
        <v>0</v>
      </c>
      <c r="AE166" s="45">
        <f>IFERROR(((SUMIFS('NREL Scaling Data'!$F:$F,'NREL Scaling Data'!$B:$B,UPPER(About!$B$1),'NREL Scaling Data'!$E:$E,Calculations!$M166,'NREL Scaling Data'!$A:$A,AE$3,'NREL Scaling Data'!$C:$C,Calculations!$L166,'NREL Scaling Data'!$D:$D,Calculations!$N166)-SUMIFS('NREL Scaling Data'!$F:$F,'NREL Scaling Data'!$B:$B,UPPER(About!$B$1),'NREL Scaling Data'!$E:$E,Calculations!$M166,'NREL Scaling Data'!$A:$A,AD$3,'NREL Scaling Data'!$C:$C,Calculations!$L166,'NREL Scaling Data'!$D:$D,Calculations!$N166))/SUMIFS('NREL Scaling Data'!$F:$F,'NREL Scaling Data'!$B:$B,UPPER(About!$B$1),'NREL Scaling Data'!$E:$E,Calculations!$M166,'NREL Scaling Data'!$A:$A,AD$3,'NREL Scaling Data'!$C:$C,Calculations!$L166,'NREL Scaling Data'!$D:$D,Calculations!$N166) + 1) * AD166,0)</f>
        <v>0</v>
      </c>
      <c r="AF166" s="45">
        <f>IFERROR(((SUMIFS('NREL Scaling Data'!$F:$F,'NREL Scaling Data'!$B:$B,UPPER(About!$B$1),'NREL Scaling Data'!$E:$E,Calculations!$M166,'NREL Scaling Data'!$A:$A,AF$3,'NREL Scaling Data'!$C:$C,Calculations!$L166,'NREL Scaling Data'!$D:$D,Calculations!$N166)-SUMIFS('NREL Scaling Data'!$F:$F,'NREL Scaling Data'!$B:$B,UPPER(About!$B$1),'NREL Scaling Data'!$E:$E,Calculations!$M166,'NREL Scaling Data'!$A:$A,AE$3,'NREL Scaling Data'!$C:$C,Calculations!$L166,'NREL Scaling Data'!$D:$D,Calculations!$N166))/SUMIFS('NREL Scaling Data'!$F:$F,'NREL Scaling Data'!$B:$B,UPPER(About!$B$1),'NREL Scaling Data'!$E:$E,Calculations!$M166,'NREL Scaling Data'!$A:$A,AE$3,'NREL Scaling Data'!$C:$C,Calculations!$L166,'NREL Scaling Data'!$D:$D,Calculations!$N166) + 1) * AE166,0)</f>
        <v>0</v>
      </c>
      <c r="AG166" s="45">
        <f>IFERROR(((SUMIFS('NREL Scaling Data'!$F:$F,'NREL Scaling Data'!$B:$B,UPPER(About!$B$1),'NREL Scaling Data'!$E:$E,Calculations!$M166,'NREL Scaling Data'!$A:$A,AG$3,'NREL Scaling Data'!$C:$C,Calculations!$L166,'NREL Scaling Data'!$D:$D,Calculations!$N166)-SUMIFS('NREL Scaling Data'!$F:$F,'NREL Scaling Data'!$B:$B,UPPER(About!$B$1),'NREL Scaling Data'!$E:$E,Calculations!$M166,'NREL Scaling Data'!$A:$A,AF$3,'NREL Scaling Data'!$C:$C,Calculations!$L166,'NREL Scaling Data'!$D:$D,Calculations!$N166))/SUMIFS('NREL Scaling Data'!$F:$F,'NREL Scaling Data'!$B:$B,UPPER(About!$B$1),'NREL Scaling Data'!$E:$E,Calculations!$M166,'NREL Scaling Data'!$A:$A,AF$3,'NREL Scaling Data'!$C:$C,Calculations!$L166,'NREL Scaling Data'!$D:$D,Calculations!$N166) + 1) * AF166,0)</f>
        <v>0</v>
      </c>
      <c r="AH166" s="45">
        <f>IFERROR(((SUMIFS('NREL Scaling Data'!$F:$F,'NREL Scaling Data'!$B:$B,UPPER(About!$B$1),'NREL Scaling Data'!$E:$E,Calculations!$M166,'NREL Scaling Data'!$A:$A,AH$3,'NREL Scaling Data'!$C:$C,Calculations!$L166,'NREL Scaling Data'!$D:$D,Calculations!$N166)-SUMIFS('NREL Scaling Data'!$F:$F,'NREL Scaling Data'!$B:$B,UPPER(About!$B$1),'NREL Scaling Data'!$E:$E,Calculations!$M166,'NREL Scaling Data'!$A:$A,AG$3,'NREL Scaling Data'!$C:$C,Calculations!$L166,'NREL Scaling Data'!$D:$D,Calculations!$N166))/SUMIFS('NREL Scaling Data'!$F:$F,'NREL Scaling Data'!$B:$B,UPPER(About!$B$1),'NREL Scaling Data'!$E:$E,Calculations!$M166,'NREL Scaling Data'!$A:$A,AG$3,'NREL Scaling Data'!$C:$C,Calculations!$L166,'NREL Scaling Data'!$D:$D,Calculations!$N166) + 1) * AG166,0)</f>
        <v>0</v>
      </c>
      <c r="AI166" s="45">
        <f>IFERROR(((SUMIFS('NREL Scaling Data'!$F:$F,'NREL Scaling Data'!$B:$B,UPPER(About!$B$1),'NREL Scaling Data'!$E:$E,Calculations!$M166,'NREL Scaling Data'!$A:$A,AI$3,'NREL Scaling Data'!$C:$C,Calculations!$L166,'NREL Scaling Data'!$D:$D,Calculations!$N166)-SUMIFS('NREL Scaling Data'!$F:$F,'NREL Scaling Data'!$B:$B,UPPER(About!$B$1),'NREL Scaling Data'!$E:$E,Calculations!$M166,'NREL Scaling Data'!$A:$A,AH$3,'NREL Scaling Data'!$C:$C,Calculations!$L166,'NREL Scaling Data'!$D:$D,Calculations!$N166))/SUMIFS('NREL Scaling Data'!$F:$F,'NREL Scaling Data'!$B:$B,UPPER(About!$B$1),'NREL Scaling Data'!$E:$E,Calculations!$M166,'NREL Scaling Data'!$A:$A,AH$3,'NREL Scaling Data'!$C:$C,Calculations!$L166,'NREL Scaling Data'!$D:$D,Calculations!$N166) + 1) * AH166,0)</f>
        <v>0</v>
      </c>
      <c r="AJ166" s="45">
        <f>IFERROR(((SUMIFS('NREL Scaling Data'!$F:$F,'NREL Scaling Data'!$B:$B,UPPER(About!$B$1),'NREL Scaling Data'!$E:$E,Calculations!$M166,'NREL Scaling Data'!$A:$A,AJ$3,'NREL Scaling Data'!$C:$C,Calculations!$L166,'NREL Scaling Data'!$D:$D,Calculations!$N166)-SUMIFS('NREL Scaling Data'!$F:$F,'NREL Scaling Data'!$B:$B,UPPER(About!$B$1),'NREL Scaling Data'!$E:$E,Calculations!$M166,'NREL Scaling Data'!$A:$A,AI$3,'NREL Scaling Data'!$C:$C,Calculations!$L166,'NREL Scaling Data'!$D:$D,Calculations!$N166))/SUMIFS('NREL Scaling Data'!$F:$F,'NREL Scaling Data'!$B:$B,UPPER(About!$B$1),'NREL Scaling Data'!$E:$E,Calculations!$M166,'NREL Scaling Data'!$A:$A,AI$3,'NREL Scaling Data'!$C:$C,Calculations!$L166,'NREL Scaling Data'!$D:$D,Calculations!$N166) + 1) * AI166,0)</f>
        <v>0</v>
      </c>
      <c r="AK166" s="45">
        <f>IFERROR(((SUMIFS('NREL Scaling Data'!$F:$F,'NREL Scaling Data'!$B:$B,UPPER(About!$B$1),'NREL Scaling Data'!$E:$E,Calculations!$M166,'NREL Scaling Data'!$A:$A,AK$3,'NREL Scaling Data'!$C:$C,Calculations!$L166,'NREL Scaling Data'!$D:$D,Calculations!$N166)-SUMIFS('NREL Scaling Data'!$F:$F,'NREL Scaling Data'!$B:$B,UPPER(About!$B$1),'NREL Scaling Data'!$E:$E,Calculations!$M166,'NREL Scaling Data'!$A:$A,AJ$3,'NREL Scaling Data'!$C:$C,Calculations!$L166,'NREL Scaling Data'!$D:$D,Calculations!$N166))/SUMIFS('NREL Scaling Data'!$F:$F,'NREL Scaling Data'!$B:$B,UPPER(About!$B$1),'NREL Scaling Data'!$E:$E,Calculations!$M166,'NREL Scaling Data'!$A:$A,AJ$3,'NREL Scaling Data'!$C:$C,Calculations!$L166,'NREL Scaling Data'!$D:$D,Calculations!$N166) + 1) * AJ166,0)</f>
        <v>0</v>
      </c>
      <c r="AL166" s="45">
        <f>IFERROR(((SUMIFS('NREL Scaling Data'!$F:$F,'NREL Scaling Data'!$B:$B,UPPER(About!$B$1),'NREL Scaling Data'!$E:$E,Calculations!$M166,'NREL Scaling Data'!$A:$A,AL$3,'NREL Scaling Data'!$C:$C,Calculations!$L166,'NREL Scaling Data'!$D:$D,Calculations!$N166)-SUMIFS('NREL Scaling Data'!$F:$F,'NREL Scaling Data'!$B:$B,UPPER(About!$B$1),'NREL Scaling Data'!$E:$E,Calculations!$M166,'NREL Scaling Data'!$A:$A,AK$3,'NREL Scaling Data'!$C:$C,Calculations!$L166,'NREL Scaling Data'!$D:$D,Calculations!$N166))/SUMIFS('NREL Scaling Data'!$F:$F,'NREL Scaling Data'!$B:$B,UPPER(About!$B$1),'NREL Scaling Data'!$E:$E,Calculations!$M166,'NREL Scaling Data'!$A:$A,AK$3,'NREL Scaling Data'!$C:$C,Calculations!$L166,'NREL Scaling Data'!$D:$D,Calculations!$N166) + 1) * AK166,0)</f>
        <v>0</v>
      </c>
      <c r="AM166" s="45">
        <f>IFERROR(((SUMIFS('NREL Scaling Data'!$F:$F,'NREL Scaling Data'!$B:$B,UPPER(About!$B$1),'NREL Scaling Data'!$E:$E,Calculations!$M166,'NREL Scaling Data'!$A:$A,AM$3,'NREL Scaling Data'!$C:$C,Calculations!$L166,'NREL Scaling Data'!$D:$D,Calculations!$N166)-SUMIFS('NREL Scaling Data'!$F:$F,'NREL Scaling Data'!$B:$B,UPPER(About!$B$1),'NREL Scaling Data'!$E:$E,Calculations!$M166,'NREL Scaling Data'!$A:$A,AL$3,'NREL Scaling Data'!$C:$C,Calculations!$L166,'NREL Scaling Data'!$D:$D,Calculations!$N166))/SUMIFS('NREL Scaling Data'!$F:$F,'NREL Scaling Data'!$B:$B,UPPER(About!$B$1),'NREL Scaling Data'!$E:$E,Calculations!$M166,'NREL Scaling Data'!$A:$A,AL$3,'NREL Scaling Data'!$C:$C,Calculations!$L166,'NREL Scaling Data'!$D:$D,Calculations!$N166) + 1) * AL166,0)</f>
        <v>0</v>
      </c>
      <c r="AN166" s="45">
        <f>IFERROR(((SUMIFS('NREL Scaling Data'!$F:$F,'NREL Scaling Data'!$B:$B,UPPER(About!$B$1),'NREL Scaling Data'!$E:$E,Calculations!$M166,'NREL Scaling Data'!$A:$A,AN$3,'NREL Scaling Data'!$C:$C,Calculations!$L166,'NREL Scaling Data'!$D:$D,Calculations!$N166)-SUMIFS('NREL Scaling Data'!$F:$F,'NREL Scaling Data'!$B:$B,UPPER(About!$B$1),'NREL Scaling Data'!$E:$E,Calculations!$M166,'NREL Scaling Data'!$A:$A,AM$3,'NREL Scaling Data'!$C:$C,Calculations!$L166,'NREL Scaling Data'!$D:$D,Calculations!$N166))/SUMIFS('NREL Scaling Data'!$F:$F,'NREL Scaling Data'!$B:$B,UPPER(About!$B$1),'NREL Scaling Data'!$E:$E,Calculations!$M166,'NREL Scaling Data'!$A:$A,AM$3,'NREL Scaling Data'!$C:$C,Calculations!$L166,'NREL Scaling Data'!$D:$D,Calculations!$N166) + 1) * AM166,0)</f>
        <v>0</v>
      </c>
      <c r="AO166" s="45">
        <f>IFERROR(((SUMIFS('NREL Scaling Data'!$F:$F,'NREL Scaling Data'!$B:$B,UPPER(About!$B$1),'NREL Scaling Data'!$E:$E,Calculations!$M166,'NREL Scaling Data'!$A:$A,AO$3,'NREL Scaling Data'!$C:$C,Calculations!$L166,'NREL Scaling Data'!$D:$D,Calculations!$N166)-SUMIFS('NREL Scaling Data'!$F:$F,'NREL Scaling Data'!$B:$B,UPPER(About!$B$1),'NREL Scaling Data'!$E:$E,Calculations!$M166,'NREL Scaling Data'!$A:$A,AN$3,'NREL Scaling Data'!$C:$C,Calculations!$L166,'NREL Scaling Data'!$D:$D,Calculations!$N166))/SUMIFS('NREL Scaling Data'!$F:$F,'NREL Scaling Data'!$B:$B,UPPER(About!$B$1),'NREL Scaling Data'!$E:$E,Calculations!$M166,'NREL Scaling Data'!$A:$A,AN$3,'NREL Scaling Data'!$C:$C,Calculations!$L166,'NREL Scaling Data'!$D:$D,Calculations!$N166) + 1) * AN166,0)</f>
        <v>0</v>
      </c>
      <c r="AP166" s="45">
        <f>IFERROR(((SUMIFS('NREL Scaling Data'!$F:$F,'NREL Scaling Data'!$B:$B,UPPER(About!$B$1),'NREL Scaling Data'!$E:$E,Calculations!$M166,'NREL Scaling Data'!$A:$A,AP$3,'NREL Scaling Data'!$C:$C,Calculations!$L166,'NREL Scaling Data'!$D:$D,Calculations!$N166)-SUMIFS('NREL Scaling Data'!$F:$F,'NREL Scaling Data'!$B:$B,UPPER(About!$B$1),'NREL Scaling Data'!$E:$E,Calculations!$M166,'NREL Scaling Data'!$A:$A,AO$3,'NREL Scaling Data'!$C:$C,Calculations!$L166,'NREL Scaling Data'!$D:$D,Calculations!$N166))/SUMIFS('NREL Scaling Data'!$F:$F,'NREL Scaling Data'!$B:$B,UPPER(About!$B$1),'NREL Scaling Data'!$E:$E,Calculations!$M166,'NREL Scaling Data'!$A:$A,AO$3,'NREL Scaling Data'!$C:$C,Calculations!$L166,'NREL Scaling Data'!$D:$D,Calculations!$N166) + 1) * AO166,0)</f>
        <v>0</v>
      </c>
      <c r="AQ166" s="45">
        <f>IFERROR(((SUMIFS('NREL Scaling Data'!$F:$F,'NREL Scaling Data'!$B:$B,UPPER(About!$B$1),'NREL Scaling Data'!$E:$E,Calculations!$M166,'NREL Scaling Data'!$A:$A,AQ$3,'NREL Scaling Data'!$C:$C,Calculations!$L166,'NREL Scaling Data'!$D:$D,Calculations!$N166)-SUMIFS('NREL Scaling Data'!$F:$F,'NREL Scaling Data'!$B:$B,UPPER(About!$B$1),'NREL Scaling Data'!$E:$E,Calculations!$M166,'NREL Scaling Data'!$A:$A,AP$3,'NREL Scaling Data'!$C:$C,Calculations!$L166,'NREL Scaling Data'!$D:$D,Calculations!$N166))/SUMIFS('NREL Scaling Data'!$F:$F,'NREL Scaling Data'!$B:$B,UPPER(About!$B$1),'NREL Scaling Data'!$E:$E,Calculations!$M166,'NREL Scaling Data'!$A:$A,AP$3,'NREL Scaling Data'!$C:$C,Calculations!$L166,'NREL Scaling Data'!$D:$D,Calculations!$N166) + 1) * AP166,0)</f>
        <v>0</v>
      </c>
      <c r="AR166" s="45">
        <f>IFERROR(((SUMIFS('NREL Scaling Data'!$F:$F,'NREL Scaling Data'!$B:$B,UPPER(About!$B$1),'NREL Scaling Data'!$E:$E,Calculations!$M166,'NREL Scaling Data'!$A:$A,AR$3,'NREL Scaling Data'!$C:$C,Calculations!$L166,'NREL Scaling Data'!$D:$D,Calculations!$N166)-SUMIFS('NREL Scaling Data'!$F:$F,'NREL Scaling Data'!$B:$B,UPPER(About!$B$1),'NREL Scaling Data'!$E:$E,Calculations!$M166,'NREL Scaling Data'!$A:$A,AQ$3,'NREL Scaling Data'!$C:$C,Calculations!$L166,'NREL Scaling Data'!$D:$D,Calculations!$N166))/SUMIFS('NREL Scaling Data'!$F:$F,'NREL Scaling Data'!$B:$B,UPPER(About!$B$1),'NREL Scaling Data'!$E:$E,Calculations!$M166,'NREL Scaling Data'!$A:$A,AQ$3,'NREL Scaling Data'!$C:$C,Calculations!$L166,'NREL Scaling Data'!$D:$D,Calculations!$N166) + 1) * AQ166,0)</f>
        <v>0</v>
      </c>
      <c r="AS166" s="45">
        <f>IFERROR(((SUMIFS('NREL Scaling Data'!$F:$F,'NREL Scaling Data'!$B:$B,UPPER(About!$B$1),'NREL Scaling Data'!$E:$E,Calculations!$M166,'NREL Scaling Data'!$A:$A,AS$3,'NREL Scaling Data'!$C:$C,Calculations!$L166,'NREL Scaling Data'!$D:$D,Calculations!$N166)-SUMIFS('NREL Scaling Data'!$F:$F,'NREL Scaling Data'!$B:$B,UPPER(About!$B$1),'NREL Scaling Data'!$E:$E,Calculations!$M166,'NREL Scaling Data'!$A:$A,AR$3,'NREL Scaling Data'!$C:$C,Calculations!$L166,'NREL Scaling Data'!$D:$D,Calculations!$N166))/SUMIFS('NREL Scaling Data'!$F:$F,'NREL Scaling Data'!$B:$B,UPPER(About!$B$1),'NREL Scaling Data'!$E:$E,Calculations!$M166,'NREL Scaling Data'!$A:$A,AR$3,'NREL Scaling Data'!$C:$C,Calculations!$L166,'NREL Scaling Data'!$D:$D,Calculations!$N166) + 1) * AR166,0)</f>
        <v>0</v>
      </c>
      <c r="AT166" s="45">
        <f>IFERROR(((SUMIFS('NREL Scaling Data'!$F:$F,'NREL Scaling Data'!$B:$B,UPPER(About!$B$1),'NREL Scaling Data'!$E:$E,Calculations!$M166,'NREL Scaling Data'!$A:$A,AT$3,'NREL Scaling Data'!$C:$C,Calculations!$L166,'NREL Scaling Data'!$D:$D,Calculations!$N166)-SUMIFS('NREL Scaling Data'!$F:$F,'NREL Scaling Data'!$B:$B,UPPER(About!$B$1),'NREL Scaling Data'!$E:$E,Calculations!$M166,'NREL Scaling Data'!$A:$A,AS$3,'NREL Scaling Data'!$C:$C,Calculations!$L166,'NREL Scaling Data'!$D:$D,Calculations!$N166))/SUMIFS('NREL Scaling Data'!$F:$F,'NREL Scaling Data'!$B:$B,UPPER(About!$B$1),'NREL Scaling Data'!$E:$E,Calculations!$M166,'NREL Scaling Data'!$A:$A,AS$3,'NREL Scaling Data'!$C:$C,Calculations!$L166,'NREL Scaling Data'!$D:$D,Calculations!$N166) + 1) * AS166,0)</f>
        <v>0</v>
      </c>
    </row>
    <row r="167" spans="6:46">
      <c r="I167" s="12" t="s">
        <v>1086</v>
      </c>
      <c r="J167" s="209">
        <f>IFERROR(SUMIFS('NREL Scaling Data'!F:F,'NREL Scaling Data'!B:B,UPPER(About!$B$1),'NREL Scaling Data'!E:E,Calculations!M167,'NREL Scaling Data'!A:A, 2021,'NREL Scaling Data'!C:C,Calculations!L167,'NREL Scaling Data'!D:D,Calculations!N167) / SUMIFS('NREL Scaling Data'!F:F,'NREL Scaling Data'!B:B,UPPER(About!$B$1),'NREL Scaling Data'!A:A, 2021,'NREL Scaling Data'!C:C,Calculations!L167,'NREL Scaling Data'!D:D,Calculations!N167),0)</f>
        <v>0</v>
      </c>
      <c r="K167" s="12">
        <v>1</v>
      </c>
      <c r="L167" s="12" t="s">
        <v>1013</v>
      </c>
      <c r="M167" s="12" t="s">
        <v>1019</v>
      </c>
      <c r="N167" s="1" t="s">
        <v>1079</v>
      </c>
      <c r="O167" s="7">
        <f t="shared" si="33"/>
        <v>0</v>
      </c>
      <c r="P167" s="7">
        <f t="shared" si="34"/>
        <v>0</v>
      </c>
      <c r="Q167" s="45">
        <f>SUMIFS('SEDS 2021'!$F$23:$F$40,'SEDS 2021'!E$23:E$40,Calculations!L167,'SEDS 2021'!D$23:D$40,Calculations!N167)*J167*K167</f>
        <v>0</v>
      </c>
      <c r="R167" s="45">
        <f>IFERROR(((SUMIFS('NREL Scaling Data'!$F:$F,'NREL Scaling Data'!$B:$B,UPPER(About!$B$1),'NREL Scaling Data'!$E:$E,Calculations!$M167,'NREL Scaling Data'!$A:$A,R$3,'NREL Scaling Data'!$C:$C,Calculations!$L167,'NREL Scaling Data'!$D:$D,Calculations!$N167)-SUMIFS('NREL Scaling Data'!$F:$F,'NREL Scaling Data'!$B:$B,UPPER(About!$B$1),'NREL Scaling Data'!$E:$E,Calculations!$M167,'NREL Scaling Data'!$A:$A,Q$3,'NREL Scaling Data'!$C:$C,Calculations!$L167,'NREL Scaling Data'!$D:$D,Calculations!$N167))/SUMIFS('NREL Scaling Data'!$F:$F,'NREL Scaling Data'!$B:$B,UPPER(About!$B$1),'NREL Scaling Data'!$E:$E,Calculations!$M167,'NREL Scaling Data'!$A:$A,Q$3,'NREL Scaling Data'!$C:$C,Calculations!$L167,'NREL Scaling Data'!$D:$D,Calculations!$N167) + 1) * Q167,0)</f>
        <v>0</v>
      </c>
      <c r="S167" s="45">
        <f>IFERROR(((SUMIFS('NREL Scaling Data'!$F:$F,'NREL Scaling Data'!$B:$B,UPPER(About!$B$1),'NREL Scaling Data'!$E:$E,Calculations!$M167,'NREL Scaling Data'!$A:$A,S$3,'NREL Scaling Data'!$C:$C,Calculations!$L167,'NREL Scaling Data'!$D:$D,Calculations!$N167)-SUMIFS('NREL Scaling Data'!$F:$F,'NREL Scaling Data'!$B:$B,UPPER(About!$B$1),'NREL Scaling Data'!$E:$E,Calculations!$M167,'NREL Scaling Data'!$A:$A,R$3,'NREL Scaling Data'!$C:$C,Calculations!$L167,'NREL Scaling Data'!$D:$D,Calculations!$N167))/SUMIFS('NREL Scaling Data'!$F:$F,'NREL Scaling Data'!$B:$B,UPPER(About!$B$1),'NREL Scaling Data'!$E:$E,Calculations!$M167,'NREL Scaling Data'!$A:$A,R$3,'NREL Scaling Data'!$C:$C,Calculations!$L167,'NREL Scaling Data'!$D:$D,Calculations!$N167) + 1) * R167,0)</f>
        <v>0</v>
      </c>
      <c r="T167" s="45">
        <f>IFERROR(((SUMIFS('NREL Scaling Data'!$F:$F,'NREL Scaling Data'!$B:$B,UPPER(About!$B$1),'NREL Scaling Data'!$E:$E,Calculations!$M167,'NREL Scaling Data'!$A:$A,T$3,'NREL Scaling Data'!$C:$C,Calculations!$L167,'NREL Scaling Data'!$D:$D,Calculations!$N167)-SUMIFS('NREL Scaling Data'!$F:$F,'NREL Scaling Data'!$B:$B,UPPER(About!$B$1),'NREL Scaling Data'!$E:$E,Calculations!$M167,'NREL Scaling Data'!$A:$A,S$3,'NREL Scaling Data'!$C:$C,Calculations!$L167,'NREL Scaling Data'!$D:$D,Calculations!$N167))/SUMIFS('NREL Scaling Data'!$F:$F,'NREL Scaling Data'!$B:$B,UPPER(About!$B$1),'NREL Scaling Data'!$E:$E,Calculations!$M167,'NREL Scaling Data'!$A:$A,S$3,'NREL Scaling Data'!$C:$C,Calculations!$L167,'NREL Scaling Data'!$D:$D,Calculations!$N167) + 1) * S167,0)</f>
        <v>0</v>
      </c>
      <c r="U167" s="45">
        <f>IFERROR(((SUMIFS('NREL Scaling Data'!$F:$F,'NREL Scaling Data'!$B:$B,UPPER(About!$B$1),'NREL Scaling Data'!$E:$E,Calculations!$M167,'NREL Scaling Data'!$A:$A,U$3,'NREL Scaling Data'!$C:$C,Calculations!$L167,'NREL Scaling Data'!$D:$D,Calculations!$N167)-SUMIFS('NREL Scaling Data'!$F:$F,'NREL Scaling Data'!$B:$B,UPPER(About!$B$1),'NREL Scaling Data'!$E:$E,Calculations!$M167,'NREL Scaling Data'!$A:$A,T$3,'NREL Scaling Data'!$C:$C,Calculations!$L167,'NREL Scaling Data'!$D:$D,Calculations!$N167))/SUMIFS('NREL Scaling Data'!$F:$F,'NREL Scaling Data'!$B:$B,UPPER(About!$B$1),'NREL Scaling Data'!$E:$E,Calculations!$M167,'NREL Scaling Data'!$A:$A,T$3,'NREL Scaling Data'!$C:$C,Calculations!$L167,'NREL Scaling Data'!$D:$D,Calculations!$N167) + 1) * T167,0)</f>
        <v>0</v>
      </c>
      <c r="V167" s="45">
        <f>IFERROR(((SUMIFS('NREL Scaling Data'!$F:$F,'NREL Scaling Data'!$B:$B,UPPER(About!$B$1),'NREL Scaling Data'!$E:$E,Calculations!$M167,'NREL Scaling Data'!$A:$A,V$3,'NREL Scaling Data'!$C:$C,Calculations!$L167,'NREL Scaling Data'!$D:$D,Calculations!$N167)-SUMIFS('NREL Scaling Data'!$F:$F,'NREL Scaling Data'!$B:$B,UPPER(About!$B$1),'NREL Scaling Data'!$E:$E,Calculations!$M167,'NREL Scaling Data'!$A:$A,U$3,'NREL Scaling Data'!$C:$C,Calculations!$L167,'NREL Scaling Data'!$D:$D,Calculations!$N167))/SUMIFS('NREL Scaling Data'!$F:$F,'NREL Scaling Data'!$B:$B,UPPER(About!$B$1),'NREL Scaling Data'!$E:$E,Calculations!$M167,'NREL Scaling Data'!$A:$A,U$3,'NREL Scaling Data'!$C:$C,Calculations!$L167,'NREL Scaling Data'!$D:$D,Calculations!$N167) + 1) * U167,0)</f>
        <v>0</v>
      </c>
      <c r="W167" s="45">
        <f>IFERROR(((SUMIFS('NREL Scaling Data'!$F:$F,'NREL Scaling Data'!$B:$B,UPPER(About!$B$1),'NREL Scaling Data'!$E:$E,Calculations!$M167,'NREL Scaling Data'!$A:$A,W$3,'NREL Scaling Data'!$C:$C,Calculations!$L167,'NREL Scaling Data'!$D:$D,Calculations!$N167)-SUMIFS('NREL Scaling Data'!$F:$F,'NREL Scaling Data'!$B:$B,UPPER(About!$B$1),'NREL Scaling Data'!$E:$E,Calculations!$M167,'NREL Scaling Data'!$A:$A,V$3,'NREL Scaling Data'!$C:$C,Calculations!$L167,'NREL Scaling Data'!$D:$D,Calculations!$N167))/SUMIFS('NREL Scaling Data'!$F:$F,'NREL Scaling Data'!$B:$B,UPPER(About!$B$1),'NREL Scaling Data'!$E:$E,Calculations!$M167,'NREL Scaling Data'!$A:$A,V$3,'NREL Scaling Data'!$C:$C,Calculations!$L167,'NREL Scaling Data'!$D:$D,Calculations!$N167) + 1) * V167,0)</f>
        <v>0</v>
      </c>
      <c r="X167" s="45">
        <f>IFERROR(((SUMIFS('NREL Scaling Data'!$F:$F,'NREL Scaling Data'!$B:$B,UPPER(About!$B$1),'NREL Scaling Data'!$E:$E,Calculations!$M167,'NREL Scaling Data'!$A:$A,X$3,'NREL Scaling Data'!$C:$C,Calculations!$L167,'NREL Scaling Data'!$D:$D,Calculations!$N167)-SUMIFS('NREL Scaling Data'!$F:$F,'NREL Scaling Data'!$B:$B,UPPER(About!$B$1),'NREL Scaling Data'!$E:$E,Calculations!$M167,'NREL Scaling Data'!$A:$A,W$3,'NREL Scaling Data'!$C:$C,Calculations!$L167,'NREL Scaling Data'!$D:$D,Calculations!$N167))/SUMIFS('NREL Scaling Data'!$F:$F,'NREL Scaling Data'!$B:$B,UPPER(About!$B$1),'NREL Scaling Data'!$E:$E,Calculations!$M167,'NREL Scaling Data'!$A:$A,W$3,'NREL Scaling Data'!$C:$C,Calculations!$L167,'NREL Scaling Data'!$D:$D,Calculations!$N167) + 1) * W167,0)</f>
        <v>0</v>
      </c>
      <c r="Y167" s="45">
        <f>IFERROR(((SUMIFS('NREL Scaling Data'!$F:$F,'NREL Scaling Data'!$B:$B,UPPER(About!$B$1),'NREL Scaling Data'!$E:$E,Calculations!$M167,'NREL Scaling Data'!$A:$A,Y$3,'NREL Scaling Data'!$C:$C,Calculations!$L167,'NREL Scaling Data'!$D:$D,Calculations!$N167)-SUMIFS('NREL Scaling Data'!$F:$F,'NREL Scaling Data'!$B:$B,UPPER(About!$B$1),'NREL Scaling Data'!$E:$E,Calculations!$M167,'NREL Scaling Data'!$A:$A,X$3,'NREL Scaling Data'!$C:$C,Calculations!$L167,'NREL Scaling Data'!$D:$D,Calculations!$N167))/SUMIFS('NREL Scaling Data'!$F:$F,'NREL Scaling Data'!$B:$B,UPPER(About!$B$1),'NREL Scaling Data'!$E:$E,Calculations!$M167,'NREL Scaling Data'!$A:$A,X$3,'NREL Scaling Data'!$C:$C,Calculations!$L167,'NREL Scaling Data'!$D:$D,Calculations!$N167) + 1) * X167,0)</f>
        <v>0</v>
      </c>
      <c r="Z167" s="45">
        <f>IFERROR(((SUMIFS('NREL Scaling Data'!$F:$F,'NREL Scaling Data'!$B:$B,UPPER(About!$B$1),'NREL Scaling Data'!$E:$E,Calculations!$M167,'NREL Scaling Data'!$A:$A,Z$3,'NREL Scaling Data'!$C:$C,Calculations!$L167,'NREL Scaling Data'!$D:$D,Calculations!$N167)-SUMIFS('NREL Scaling Data'!$F:$F,'NREL Scaling Data'!$B:$B,UPPER(About!$B$1),'NREL Scaling Data'!$E:$E,Calculations!$M167,'NREL Scaling Data'!$A:$A,Y$3,'NREL Scaling Data'!$C:$C,Calculations!$L167,'NREL Scaling Data'!$D:$D,Calculations!$N167))/SUMIFS('NREL Scaling Data'!$F:$F,'NREL Scaling Data'!$B:$B,UPPER(About!$B$1),'NREL Scaling Data'!$E:$E,Calculations!$M167,'NREL Scaling Data'!$A:$A,Y$3,'NREL Scaling Data'!$C:$C,Calculations!$L167,'NREL Scaling Data'!$D:$D,Calculations!$N167) + 1) * Y167,0)</f>
        <v>0</v>
      </c>
      <c r="AA167" s="45">
        <f>IFERROR(((SUMIFS('NREL Scaling Data'!$F:$F,'NREL Scaling Data'!$B:$B,UPPER(About!$B$1),'NREL Scaling Data'!$E:$E,Calculations!$M167,'NREL Scaling Data'!$A:$A,AA$3,'NREL Scaling Data'!$C:$C,Calculations!$L167,'NREL Scaling Data'!$D:$D,Calculations!$N167)-SUMIFS('NREL Scaling Data'!$F:$F,'NREL Scaling Data'!$B:$B,UPPER(About!$B$1),'NREL Scaling Data'!$E:$E,Calculations!$M167,'NREL Scaling Data'!$A:$A,Z$3,'NREL Scaling Data'!$C:$C,Calculations!$L167,'NREL Scaling Data'!$D:$D,Calculations!$N167))/SUMIFS('NREL Scaling Data'!$F:$F,'NREL Scaling Data'!$B:$B,UPPER(About!$B$1),'NREL Scaling Data'!$E:$E,Calculations!$M167,'NREL Scaling Data'!$A:$A,Z$3,'NREL Scaling Data'!$C:$C,Calculations!$L167,'NREL Scaling Data'!$D:$D,Calculations!$N167) + 1) * Z167,0)</f>
        <v>0</v>
      </c>
      <c r="AB167" s="45">
        <f>IFERROR(((SUMIFS('NREL Scaling Data'!$F:$F,'NREL Scaling Data'!$B:$B,UPPER(About!$B$1),'NREL Scaling Data'!$E:$E,Calculations!$M167,'NREL Scaling Data'!$A:$A,AB$3,'NREL Scaling Data'!$C:$C,Calculations!$L167,'NREL Scaling Data'!$D:$D,Calculations!$N167)-SUMIFS('NREL Scaling Data'!$F:$F,'NREL Scaling Data'!$B:$B,UPPER(About!$B$1),'NREL Scaling Data'!$E:$E,Calculations!$M167,'NREL Scaling Data'!$A:$A,AA$3,'NREL Scaling Data'!$C:$C,Calculations!$L167,'NREL Scaling Data'!$D:$D,Calculations!$N167))/SUMIFS('NREL Scaling Data'!$F:$F,'NREL Scaling Data'!$B:$B,UPPER(About!$B$1),'NREL Scaling Data'!$E:$E,Calculations!$M167,'NREL Scaling Data'!$A:$A,AA$3,'NREL Scaling Data'!$C:$C,Calculations!$L167,'NREL Scaling Data'!$D:$D,Calculations!$N167) + 1) * AA167,0)</f>
        <v>0</v>
      </c>
      <c r="AC167" s="45">
        <f>IFERROR(((SUMIFS('NREL Scaling Data'!$F:$F,'NREL Scaling Data'!$B:$B,UPPER(About!$B$1),'NREL Scaling Data'!$E:$E,Calculations!$M167,'NREL Scaling Data'!$A:$A,AC$3,'NREL Scaling Data'!$C:$C,Calculations!$L167,'NREL Scaling Data'!$D:$D,Calculations!$N167)-SUMIFS('NREL Scaling Data'!$F:$F,'NREL Scaling Data'!$B:$B,UPPER(About!$B$1),'NREL Scaling Data'!$E:$E,Calculations!$M167,'NREL Scaling Data'!$A:$A,AB$3,'NREL Scaling Data'!$C:$C,Calculations!$L167,'NREL Scaling Data'!$D:$D,Calculations!$N167))/SUMIFS('NREL Scaling Data'!$F:$F,'NREL Scaling Data'!$B:$B,UPPER(About!$B$1),'NREL Scaling Data'!$E:$E,Calculations!$M167,'NREL Scaling Data'!$A:$A,AB$3,'NREL Scaling Data'!$C:$C,Calculations!$L167,'NREL Scaling Data'!$D:$D,Calculations!$N167) + 1) * AB167,0)</f>
        <v>0</v>
      </c>
      <c r="AD167" s="45">
        <f>IFERROR(((SUMIFS('NREL Scaling Data'!$F:$F,'NREL Scaling Data'!$B:$B,UPPER(About!$B$1),'NREL Scaling Data'!$E:$E,Calculations!$M167,'NREL Scaling Data'!$A:$A,AD$3,'NREL Scaling Data'!$C:$C,Calculations!$L167,'NREL Scaling Data'!$D:$D,Calculations!$N167)-SUMIFS('NREL Scaling Data'!$F:$F,'NREL Scaling Data'!$B:$B,UPPER(About!$B$1),'NREL Scaling Data'!$E:$E,Calculations!$M167,'NREL Scaling Data'!$A:$A,AC$3,'NREL Scaling Data'!$C:$C,Calculations!$L167,'NREL Scaling Data'!$D:$D,Calculations!$N167))/SUMIFS('NREL Scaling Data'!$F:$F,'NREL Scaling Data'!$B:$B,UPPER(About!$B$1),'NREL Scaling Data'!$E:$E,Calculations!$M167,'NREL Scaling Data'!$A:$A,AC$3,'NREL Scaling Data'!$C:$C,Calculations!$L167,'NREL Scaling Data'!$D:$D,Calculations!$N167) + 1) * AC167,0)</f>
        <v>0</v>
      </c>
      <c r="AE167" s="45">
        <f>IFERROR(((SUMIFS('NREL Scaling Data'!$F:$F,'NREL Scaling Data'!$B:$B,UPPER(About!$B$1),'NREL Scaling Data'!$E:$E,Calculations!$M167,'NREL Scaling Data'!$A:$A,AE$3,'NREL Scaling Data'!$C:$C,Calculations!$L167,'NREL Scaling Data'!$D:$D,Calculations!$N167)-SUMIFS('NREL Scaling Data'!$F:$F,'NREL Scaling Data'!$B:$B,UPPER(About!$B$1),'NREL Scaling Data'!$E:$E,Calculations!$M167,'NREL Scaling Data'!$A:$A,AD$3,'NREL Scaling Data'!$C:$C,Calculations!$L167,'NREL Scaling Data'!$D:$D,Calculations!$N167))/SUMIFS('NREL Scaling Data'!$F:$F,'NREL Scaling Data'!$B:$B,UPPER(About!$B$1),'NREL Scaling Data'!$E:$E,Calculations!$M167,'NREL Scaling Data'!$A:$A,AD$3,'NREL Scaling Data'!$C:$C,Calculations!$L167,'NREL Scaling Data'!$D:$D,Calculations!$N167) + 1) * AD167,0)</f>
        <v>0</v>
      </c>
      <c r="AF167" s="45">
        <f>IFERROR(((SUMIFS('NREL Scaling Data'!$F:$F,'NREL Scaling Data'!$B:$B,UPPER(About!$B$1),'NREL Scaling Data'!$E:$E,Calculations!$M167,'NREL Scaling Data'!$A:$A,AF$3,'NREL Scaling Data'!$C:$C,Calculations!$L167,'NREL Scaling Data'!$D:$D,Calculations!$N167)-SUMIFS('NREL Scaling Data'!$F:$F,'NREL Scaling Data'!$B:$B,UPPER(About!$B$1),'NREL Scaling Data'!$E:$E,Calculations!$M167,'NREL Scaling Data'!$A:$A,AE$3,'NREL Scaling Data'!$C:$C,Calculations!$L167,'NREL Scaling Data'!$D:$D,Calculations!$N167))/SUMIFS('NREL Scaling Data'!$F:$F,'NREL Scaling Data'!$B:$B,UPPER(About!$B$1),'NREL Scaling Data'!$E:$E,Calculations!$M167,'NREL Scaling Data'!$A:$A,AE$3,'NREL Scaling Data'!$C:$C,Calculations!$L167,'NREL Scaling Data'!$D:$D,Calculations!$N167) + 1) * AE167,0)</f>
        <v>0</v>
      </c>
      <c r="AG167" s="45">
        <f>IFERROR(((SUMIFS('NREL Scaling Data'!$F:$F,'NREL Scaling Data'!$B:$B,UPPER(About!$B$1),'NREL Scaling Data'!$E:$E,Calculations!$M167,'NREL Scaling Data'!$A:$A,AG$3,'NREL Scaling Data'!$C:$C,Calculations!$L167,'NREL Scaling Data'!$D:$D,Calculations!$N167)-SUMIFS('NREL Scaling Data'!$F:$F,'NREL Scaling Data'!$B:$B,UPPER(About!$B$1),'NREL Scaling Data'!$E:$E,Calculations!$M167,'NREL Scaling Data'!$A:$A,AF$3,'NREL Scaling Data'!$C:$C,Calculations!$L167,'NREL Scaling Data'!$D:$D,Calculations!$N167))/SUMIFS('NREL Scaling Data'!$F:$F,'NREL Scaling Data'!$B:$B,UPPER(About!$B$1),'NREL Scaling Data'!$E:$E,Calculations!$M167,'NREL Scaling Data'!$A:$A,AF$3,'NREL Scaling Data'!$C:$C,Calculations!$L167,'NREL Scaling Data'!$D:$D,Calculations!$N167) + 1) * AF167,0)</f>
        <v>0</v>
      </c>
      <c r="AH167" s="45">
        <f>IFERROR(((SUMIFS('NREL Scaling Data'!$F:$F,'NREL Scaling Data'!$B:$B,UPPER(About!$B$1),'NREL Scaling Data'!$E:$E,Calculations!$M167,'NREL Scaling Data'!$A:$A,AH$3,'NREL Scaling Data'!$C:$C,Calculations!$L167,'NREL Scaling Data'!$D:$D,Calculations!$N167)-SUMIFS('NREL Scaling Data'!$F:$F,'NREL Scaling Data'!$B:$B,UPPER(About!$B$1),'NREL Scaling Data'!$E:$E,Calculations!$M167,'NREL Scaling Data'!$A:$A,AG$3,'NREL Scaling Data'!$C:$C,Calculations!$L167,'NREL Scaling Data'!$D:$D,Calculations!$N167))/SUMIFS('NREL Scaling Data'!$F:$F,'NREL Scaling Data'!$B:$B,UPPER(About!$B$1),'NREL Scaling Data'!$E:$E,Calculations!$M167,'NREL Scaling Data'!$A:$A,AG$3,'NREL Scaling Data'!$C:$C,Calculations!$L167,'NREL Scaling Data'!$D:$D,Calculations!$N167) + 1) * AG167,0)</f>
        <v>0</v>
      </c>
      <c r="AI167" s="45">
        <f>IFERROR(((SUMIFS('NREL Scaling Data'!$F:$F,'NREL Scaling Data'!$B:$B,UPPER(About!$B$1),'NREL Scaling Data'!$E:$E,Calculations!$M167,'NREL Scaling Data'!$A:$A,AI$3,'NREL Scaling Data'!$C:$C,Calculations!$L167,'NREL Scaling Data'!$D:$D,Calculations!$N167)-SUMIFS('NREL Scaling Data'!$F:$F,'NREL Scaling Data'!$B:$B,UPPER(About!$B$1),'NREL Scaling Data'!$E:$E,Calculations!$M167,'NREL Scaling Data'!$A:$A,AH$3,'NREL Scaling Data'!$C:$C,Calculations!$L167,'NREL Scaling Data'!$D:$D,Calculations!$N167))/SUMIFS('NREL Scaling Data'!$F:$F,'NREL Scaling Data'!$B:$B,UPPER(About!$B$1),'NREL Scaling Data'!$E:$E,Calculations!$M167,'NREL Scaling Data'!$A:$A,AH$3,'NREL Scaling Data'!$C:$C,Calculations!$L167,'NREL Scaling Data'!$D:$D,Calculations!$N167) + 1) * AH167,0)</f>
        <v>0</v>
      </c>
      <c r="AJ167" s="45">
        <f>IFERROR(((SUMIFS('NREL Scaling Data'!$F:$F,'NREL Scaling Data'!$B:$B,UPPER(About!$B$1),'NREL Scaling Data'!$E:$E,Calculations!$M167,'NREL Scaling Data'!$A:$A,AJ$3,'NREL Scaling Data'!$C:$C,Calculations!$L167,'NREL Scaling Data'!$D:$D,Calculations!$N167)-SUMIFS('NREL Scaling Data'!$F:$F,'NREL Scaling Data'!$B:$B,UPPER(About!$B$1),'NREL Scaling Data'!$E:$E,Calculations!$M167,'NREL Scaling Data'!$A:$A,AI$3,'NREL Scaling Data'!$C:$C,Calculations!$L167,'NREL Scaling Data'!$D:$D,Calculations!$N167))/SUMIFS('NREL Scaling Data'!$F:$F,'NREL Scaling Data'!$B:$B,UPPER(About!$B$1),'NREL Scaling Data'!$E:$E,Calculations!$M167,'NREL Scaling Data'!$A:$A,AI$3,'NREL Scaling Data'!$C:$C,Calculations!$L167,'NREL Scaling Data'!$D:$D,Calculations!$N167) + 1) * AI167,0)</f>
        <v>0</v>
      </c>
      <c r="AK167" s="45">
        <f>IFERROR(((SUMIFS('NREL Scaling Data'!$F:$F,'NREL Scaling Data'!$B:$B,UPPER(About!$B$1),'NREL Scaling Data'!$E:$E,Calculations!$M167,'NREL Scaling Data'!$A:$A,AK$3,'NREL Scaling Data'!$C:$C,Calculations!$L167,'NREL Scaling Data'!$D:$D,Calculations!$N167)-SUMIFS('NREL Scaling Data'!$F:$F,'NREL Scaling Data'!$B:$B,UPPER(About!$B$1),'NREL Scaling Data'!$E:$E,Calculations!$M167,'NREL Scaling Data'!$A:$A,AJ$3,'NREL Scaling Data'!$C:$C,Calculations!$L167,'NREL Scaling Data'!$D:$D,Calculations!$N167))/SUMIFS('NREL Scaling Data'!$F:$F,'NREL Scaling Data'!$B:$B,UPPER(About!$B$1),'NREL Scaling Data'!$E:$E,Calculations!$M167,'NREL Scaling Data'!$A:$A,AJ$3,'NREL Scaling Data'!$C:$C,Calculations!$L167,'NREL Scaling Data'!$D:$D,Calculations!$N167) + 1) * AJ167,0)</f>
        <v>0</v>
      </c>
      <c r="AL167" s="45">
        <f>IFERROR(((SUMIFS('NREL Scaling Data'!$F:$F,'NREL Scaling Data'!$B:$B,UPPER(About!$B$1),'NREL Scaling Data'!$E:$E,Calculations!$M167,'NREL Scaling Data'!$A:$A,AL$3,'NREL Scaling Data'!$C:$C,Calculations!$L167,'NREL Scaling Data'!$D:$D,Calculations!$N167)-SUMIFS('NREL Scaling Data'!$F:$F,'NREL Scaling Data'!$B:$B,UPPER(About!$B$1),'NREL Scaling Data'!$E:$E,Calculations!$M167,'NREL Scaling Data'!$A:$A,AK$3,'NREL Scaling Data'!$C:$C,Calculations!$L167,'NREL Scaling Data'!$D:$D,Calculations!$N167))/SUMIFS('NREL Scaling Data'!$F:$F,'NREL Scaling Data'!$B:$B,UPPER(About!$B$1),'NREL Scaling Data'!$E:$E,Calculations!$M167,'NREL Scaling Data'!$A:$A,AK$3,'NREL Scaling Data'!$C:$C,Calculations!$L167,'NREL Scaling Data'!$D:$D,Calculations!$N167) + 1) * AK167,0)</f>
        <v>0</v>
      </c>
      <c r="AM167" s="45">
        <f>IFERROR(((SUMIFS('NREL Scaling Data'!$F:$F,'NREL Scaling Data'!$B:$B,UPPER(About!$B$1),'NREL Scaling Data'!$E:$E,Calculations!$M167,'NREL Scaling Data'!$A:$A,AM$3,'NREL Scaling Data'!$C:$C,Calculations!$L167,'NREL Scaling Data'!$D:$D,Calculations!$N167)-SUMIFS('NREL Scaling Data'!$F:$F,'NREL Scaling Data'!$B:$B,UPPER(About!$B$1),'NREL Scaling Data'!$E:$E,Calculations!$M167,'NREL Scaling Data'!$A:$A,AL$3,'NREL Scaling Data'!$C:$C,Calculations!$L167,'NREL Scaling Data'!$D:$D,Calculations!$N167))/SUMIFS('NREL Scaling Data'!$F:$F,'NREL Scaling Data'!$B:$B,UPPER(About!$B$1),'NREL Scaling Data'!$E:$E,Calculations!$M167,'NREL Scaling Data'!$A:$A,AL$3,'NREL Scaling Data'!$C:$C,Calculations!$L167,'NREL Scaling Data'!$D:$D,Calculations!$N167) + 1) * AL167,0)</f>
        <v>0</v>
      </c>
      <c r="AN167" s="45">
        <f>IFERROR(((SUMIFS('NREL Scaling Data'!$F:$F,'NREL Scaling Data'!$B:$B,UPPER(About!$B$1),'NREL Scaling Data'!$E:$E,Calculations!$M167,'NREL Scaling Data'!$A:$A,AN$3,'NREL Scaling Data'!$C:$C,Calculations!$L167,'NREL Scaling Data'!$D:$D,Calculations!$N167)-SUMIFS('NREL Scaling Data'!$F:$F,'NREL Scaling Data'!$B:$B,UPPER(About!$B$1),'NREL Scaling Data'!$E:$E,Calculations!$M167,'NREL Scaling Data'!$A:$A,AM$3,'NREL Scaling Data'!$C:$C,Calculations!$L167,'NREL Scaling Data'!$D:$D,Calculations!$N167))/SUMIFS('NREL Scaling Data'!$F:$F,'NREL Scaling Data'!$B:$B,UPPER(About!$B$1),'NREL Scaling Data'!$E:$E,Calculations!$M167,'NREL Scaling Data'!$A:$A,AM$3,'NREL Scaling Data'!$C:$C,Calculations!$L167,'NREL Scaling Data'!$D:$D,Calculations!$N167) + 1) * AM167,0)</f>
        <v>0</v>
      </c>
      <c r="AO167" s="45">
        <f>IFERROR(((SUMIFS('NREL Scaling Data'!$F:$F,'NREL Scaling Data'!$B:$B,UPPER(About!$B$1),'NREL Scaling Data'!$E:$E,Calculations!$M167,'NREL Scaling Data'!$A:$A,AO$3,'NREL Scaling Data'!$C:$C,Calculations!$L167,'NREL Scaling Data'!$D:$D,Calculations!$N167)-SUMIFS('NREL Scaling Data'!$F:$F,'NREL Scaling Data'!$B:$B,UPPER(About!$B$1),'NREL Scaling Data'!$E:$E,Calculations!$M167,'NREL Scaling Data'!$A:$A,AN$3,'NREL Scaling Data'!$C:$C,Calculations!$L167,'NREL Scaling Data'!$D:$D,Calculations!$N167))/SUMIFS('NREL Scaling Data'!$F:$F,'NREL Scaling Data'!$B:$B,UPPER(About!$B$1),'NREL Scaling Data'!$E:$E,Calculations!$M167,'NREL Scaling Data'!$A:$A,AN$3,'NREL Scaling Data'!$C:$C,Calculations!$L167,'NREL Scaling Data'!$D:$D,Calculations!$N167) + 1) * AN167,0)</f>
        <v>0</v>
      </c>
      <c r="AP167" s="45">
        <f>IFERROR(((SUMIFS('NREL Scaling Data'!$F:$F,'NREL Scaling Data'!$B:$B,UPPER(About!$B$1),'NREL Scaling Data'!$E:$E,Calculations!$M167,'NREL Scaling Data'!$A:$A,AP$3,'NREL Scaling Data'!$C:$C,Calculations!$L167,'NREL Scaling Data'!$D:$D,Calculations!$N167)-SUMIFS('NREL Scaling Data'!$F:$F,'NREL Scaling Data'!$B:$B,UPPER(About!$B$1),'NREL Scaling Data'!$E:$E,Calculations!$M167,'NREL Scaling Data'!$A:$A,AO$3,'NREL Scaling Data'!$C:$C,Calculations!$L167,'NREL Scaling Data'!$D:$D,Calculations!$N167))/SUMIFS('NREL Scaling Data'!$F:$F,'NREL Scaling Data'!$B:$B,UPPER(About!$B$1),'NREL Scaling Data'!$E:$E,Calculations!$M167,'NREL Scaling Data'!$A:$A,AO$3,'NREL Scaling Data'!$C:$C,Calculations!$L167,'NREL Scaling Data'!$D:$D,Calculations!$N167) + 1) * AO167,0)</f>
        <v>0</v>
      </c>
      <c r="AQ167" s="45">
        <f>IFERROR(((SUMIFS('NREL Scaling Data'!$F:$F,'NREL Scaling Data'!$B:$B,UPPER(About!$B$1),'NREL Scaling Data'!$E:$E,Calculations!$M167,'NREL Scaling Data'!$A:$A,AQ$3,'NREL Scaling Data'!$C:$C,Calculations!$L167,'NREL Scaling Data'!$D:$D,Calculations!$N167)-SUMIFS('NREL Scaling Data'!$F:$F,'NREL Scaling Data'!$B:$B,UPPER(About!$B$1),'NREL Scaling Data'!$E:$E,Calculations!$M167,'NREL Scaling Data'!$A:$A,AP$3,'NREL Scaling Data'!$C:$C,Calculations!$L167,'NREL Scaling Data'!$D:$D,Calculations!$N167))/SUMIFS('NREL Scaling Data'!$F:$F,'NREL Scaling Data'!$B:$B,UPPER(About!$B$1),'NREL Scaling Data'!$E:$E,Calculations!$M167,'NREL Scaling Data'!$A:$A,AP$3,'NREL Scaling Data'!$C:$C,Calculations!$L167,'NREL Scaling Data'!$D:$D,Calculations!$N167) + 1) * AP167,0)</f>
        <v>0</v>
      </c>
      <c r="AR167" s="45">
        <f>IFERROR(((SUMIFS('NREL Scaling Data'!$F:$F,'NREL Scaling Data'!$B:$B,UPPER(About!$B$1),'NREL Scaling Data'!$E:$E,Calculations!$M167,'NREL Scaling Data'!$A:$A,AR$3,'NREL Scaling Data'!$C:$C,Calculations!$L167,'NREL Scaling Data'!$D:$D,Calculations!$N167)-SUMIFS('NREL Scaling Data'!$F:$F,'NREL Scaling Data'!$B:$B,UPPER(About!$B$1),'NREL Scaling Data'!$E:$E,Calculations!$M167,'NREL Scaling Data'!$A:$A,AQ$3,'NREL Scaling Data'!$C:$C,Calculations!$L167,'NREL Scaling Data'!$D:$D,Calculations!$N167))/SUMIFS('NREL Scaling Data'!$F:$F,'NREL Scaling Data'!$B:$B,UPPER(About!$B$1),'NREL Scaling Data'!$E:$E,Calculations!$M167,'NREL Scaling Data'!$A:$A,AQ$3,'NREL Scaling Data'!$C:$C,Calculations!$L167,'NREL Scaling Data'!$D:$D,Calculations!$N167) + 1) * AQ167,0)</f>
        <v>0</v>
      </c>
      <c r="AS167" s="45">
        <f>IFERROR(((SUMIFS('NREL Scaling Data'!$F:$F,'NREL Scaling Data'!$B:$B,UPPER(About!$B$1),'NREL Scaling Data'!$E:$E,Calculations!$M167,'NREL Scaling Data'!$A:$A,AS$3,'NREL Scaling Data'!$C:$C,Calculations!$L167,'NREL Scaling Data'!$D:$D,Calculations!$N167)-SUMIFS('NREL Scaling Data'!$F:$F,'NREL Scaling Data'!$B:$B,UPPER(About!$B$1),'NREL Scaling Data'!$E:$E,Calculations!$M167,'NREL Scaling Data'!$A:$A,AR$3,'NREL Scaling Data'!$C:$C,Calculations!$L167,'NREL Scaling Data'!$D:$D,Calculations!$N167))/SUMIFS('NREL Scaling Data'!$F:$F,'NREL Scaling Data'!$B:$B,UPPER(About!$B$1),'NREL Scaling Data'!$E:$E,Calculations!$M167,'NREL Scaling Data'!$A:$A,AR$3,'NREL Scaling Data'!$C:$C,Calculations!$L167,'NREL Scaling Data'!$D:$D,Calculations!$N167) + 1) * AR167,0)</f>
        <v>0</v>
      </c>
      <c r="AT167" s="45">
        <f>IFERROR(((SUMIFS('NREL Scaling Data'!$F:$F,'NREL Scaling Data'!$B:$B,UPPER(About!$B$1),'NREL Scaling Data'!$E:$E,Calculations!$M167,'NREL Scaling Data'!$A:$A,AT$3,'NREL Scaling Data'!$C:$C,Calculations!$L167,'NREL Scaling Data'!$D:$D,Calculations!$N167)-SUMIFS('NREL Scaling Data'!$F:$F,'NREL Scaling Data'!$B:$B,UPPER(About!$B$1),'NREL Scaling Data'!$E:$E,Calculations!$M167,'NREL Scaling Data'!$A:$A,AS$3,'NREL Scaling Data'!$C:$C,Calculations!$L167,'NREL Scaling Data'!$D:$D,Calculations!$N167))/SUMIFS('NREL Scaling Data'!$F:$F,'NREL Scaling Data'!$B:$B,UPPER(About!$B$1),'NREL Scaling Data'!$E:$E,Calculations!$M167,'NREL Scaling Data'!$A:$A,AS$3,'NREL Scaling Data'!$C:$C,Calculations!$L167,'NREL Scaling Data'!$D:$D,Calculations!$N167) + 1) * AS167,0)</f>
        <v>0</v>
      </c>
    </row>
    <row r="168" spans="6:46">
      <c r="I168" s="12" t="s">
        <v>1086</v>
      </c>
      <c r="J168" s="209">
        <f>IFERROR(SUMIFS('NREL Scaling Data'!F:F,'NREL Scaling Data'!B:B,UPPER(About!$B$1),'NREL Scaling Data'!E:E,Calculations!M168,'NREL Scaling Data'!A:A, 2021,'NREL Scaling Data'!C:C,Calculations!L168,'NREL Scaling Data'!D:D,Calculations!N168) / SUMIFS('NREL Scaling Data'!F:F,'NREL Scaling Data'!B:B,UPPER(About!$B$1),'NREL Scaling Data'!A:A, 2021,'NREL Scaling Data'!C:C,Calculations!L168,'NREL Scaling Data'!D:D,Calculations!N168),0)</f>
        <v>0</v>
      </c>
      <c r="K168" s="12">
        <v>1</v>
      </c>
      <c r="L168" s="12" t="s">
        <v>1013</v>
      </c>
      <c r="M168" s="12" t="s">
        <v>1019</v>
      </c>
      <c r="N168" s="1" t="s">
        <v>975</v>
      </c>
      <c r="O168" s="7">
        <f t="shared" si="33"/>
        <v>0</v>
      </c>
      <c r="P168" s="7">
        <f t="shared" si="34"/>
        <v>0</v>
      </c>
      <c r="Q168" s="45">
        <f>SUMIFS('SEDS 2021'!$F$23:$F$40,'SEDS 2021'!E$23:E$40,Calculations!L168,'SEDS 2021'!D$23:D$40,Calculations!N168)*J168*K168</f>
        <v>0</v>
      </c>
      <c r="R168" s="45">
        <f>IFERROR(((SUMIFS('NREL Scaling Data'!$F:$F,'NREL Scaling Data'!$B:$B,UPPER(About!$B$1),'NREL Scaling Data'!$E:$E,Calculations!$M168,'NREL Scaling Data'!$A:$A,R$3,'NREL Scaling Data'!$C:$C,Calculations!$L168,'NREL Scaling Data'!$D:$D,Calculations!$N168)-SUMIFS('NREL Scaling Data'!$F:$F,'NREL Scaling Data'!$B:$B,UPPER(About!$B$1),'NREL Scaling Data'!$E:$E,Calculations!$M168,'NREL Scaling Data'!$A:$A,Q$3,'NREL Scaling Data'!$C:$C,Calculations!$L168,'NREL Scaling Data'!$D:$D,Calculations!$N168))/SUMIFS('NREL Scaling Data'!$F:$F,'NREL Scaling Data'!$B:$B,UPPER(About!$B$1),'NREL Scaling Data'!$E:$E,Calculations!$M168,'NREL Scaling Data'!$A:$A,Q$3,'NREL Scaling Data'!$C:$C,Calculations!$L168,'NREL Scaling Data'!$D:$D,Calculations!$N168) + 1) * Q168,0)</f>
        <v>0</v>
      </c>
      <c r="S168" s="45">
        <f>IFERROR(((SUMIFS('NREL Scaling Data'!$F:$F,'NREL Scaling Data'!$B:$B,UPPER(About!$B$1),'NREL Scaling Data'!$E:$E,Calculations!$M168,'NREL Scaling Data'!$A:$A,S$3,'NREL Scaling Data'!$C:$C,Calculations!$L168,'NREL Scaling Data'!$D:$D,Calculations!$N168)-SUMIFS('NREL Scaling Data'!$F:$F,'NREL Scaling Data'!$B:$B,UPPER(About!$B$1),'NREL Scaling Data'!$E:$E,Calculations!$M168,'NREL Scaling Data'!$A:$A,R$3,'NREL Scaling Data'!$C:$C,Calculations!$L168,'NREL Scaling Data'!$D:$D,Calculations!$N168))/SUMIFS('NREL Scaling Data'!$F:$F,'NREL Scaling Data'!$B:$B,UPPER(About!$B$1),'NREL Scaling Data'!$E:$E,Calculations!$M168,'NREL Scaling Data'!$A:$A,R$3,'NREL Scaling Data'!$C:$C,Calculations!$L168,'NREL Scaling Data'!$D:$D,Calculations!$N168) + 1) * R168,0)</f>
        <v>0</v>
      </c>
      <c r="T168" s="45">
        <f>IFERROR(((SUMIFS('NREL Scaling Data'!$F:$F,'NREL Scaling Data'!$B:$B,UPPER(About!$B$1),'NREL Scaling Data'!$E:$E,Calculations!$M168,'NREL Scaling Data'!$A:$A,T$3,'NREL Scaling Data'!$C:$C,Calculations!$L168,'NREL Scaling Data'!$D:$D,Calculations!$N168)-SUMIFS('NREL Scaling Data'!$F:$F,'NREL Scaling Data'!$B:$B,UPPER(About!$B$1),'NREL Scaling Data'!$E:$E,Calculations!$M168,'NREL Scaling Data'!$A:$A,S$3,'NREL Scaling Data'!$C:$C,Calculations!$L168,'NREL Scaling Data'!$D:$D,Calculations!$N168))/SUMIFS('NREL Scaling Data'!$F:$F,'NREL Scaling Data'!$B:$B,UPPER(About!$B$1),'NREL Scaling Data'!$E:$E,Calculations!$M168,'NREL Scaling Data'!$A:$A,S$3,'NREL Scaling Data'!$C:$C,Calculations!$L168,'NREL Scaling Data'!$D:$D,Calculations!$N168) + 1) * S168,0)</f>
        <v>0</v>
      </c>
      <c r="U168" s="45">
        <f>IFERROR(((SUMIFS('NREL Scaling Data'!$F:$F,'NREL Scaling Data'!$B:$B,UPPER(About!$B$1),'NREL Scaling Data'!$E:$E,Calculations!$M168,'NREL Scaling Data'!$A:$A,U$3,'NREL Scaling Data'!$C:$C,Calculations!$L168,'NREL Scaling Data'!$D:$D,Calculations!$N168)-SUMIFS('NREL Scaling Data'!$F:$F,'NREL Scaling Data'!$B:$B,UPPER(About!$B$1),'NREL Scaling Data'!$E:$E,Calculations!$M168,'NREL Scaling Data'!$A:$A,T$3,'NREL Scaling Data'!$C:$C,Calculations!$L168,'NREL Scaling Data'!$D:$D,Calculations!$N168))/SUMIFS('NREL Scaling Data'!$F:$F,'NREL Scaling Data'!$B:$B,UPPER(About!$B$1),'NREL Scaling Data'!$E:$E,Calculations!$M168,'NREL Scaling Data'!$A:$A,T$3,'NREL Scaling Data'!$C:$C,Calculations!$L168,'NREL Scaling Data'!$D:$D,Calculations!$N168) + 1) * T168,0)</f>
        <v>0</v>
      </c>
      <c r="V168" s="45">
        <f>IFERROR(((SUMIFS('NREL Scaling Data'!$F:$F,'NREL Scaling Data'!$B:$B,UPPER(About!$B$1),'NREL Scaling Data'!$E:$E,Calculations!$M168,'NREL Scaling Data'!$A:$A,V$3,'NREL Scaling Data'!$C:$C,Calculations!$L168,'NREL Scaling Data'!$D:$D,Calculations!$N168)-SUMIFS('NREL Scaling Data'!$F:$F,'NREL Scaling Data'!$B:$B,UPPER(About!$B$1),'NREL Scaling Data'!$E:$E,Calculations!$M168,'NREL Scaling Data'!$A:$A,U$3,'NREL Scaling Data'!$C:$C,Calculations!$L168,'NREL Scaling Data'!$D:$D,Calculations!$N168))/SUMIFS('NREL Scaling Data'!$F:$F,'NREL Scaling Data'!$B:$B,UPPER(About!$B$1),'NREL Scaling Data'!$E:$E,Calculations!$M168,'NREL Scaling Data'!$A:$A,U$3,'NREL Scaling Data'!$C:$C,Calculations!$L168,'NREL Scaling Data'!$D:$D,Calculations!$N168) + 1) * U168,0)</f>
        <v>0</v>
      </c>
      <c r="W168" s="45">
        <f>IFERROR(((SUMIFS('NREL Scaling Data'!$F:$F,'NREL Scaling Data'!$B:$B,UPPER(About!$B$1),'NREL Scaling Data'!$E:$E,Calculations!$M168,'NREL Scaling Data'!$A:$A,W$3,'NREL Scaling Data'!$C:$C,Calculations!$L168,'NREL Scaling Data'!$D:$D,Calculations!$N168)-SUMIFS('NREL Scaling Data'!$F:$F,'NREL Scaling Data'!$B:$B,UPPER(About!$B$1),'NREL Scaling Data'!$E:$E,Calculations!$M168,'NREL Scaling Data'!$A:$A,V$3,'NREL Scaling Data'!$C:$C,Calculations!$L168,'NREL Scaling Data'!$D:$D,Calculations!$N168))/SUMIFS('NREL Scaling Data'!$F:$F,'NREL Scaling Data'!$B:$B,UPPER(About!$B$1),'NREL Scaling Data'!$E:$E,Calculations!$M168,'NREL Scaling Data'!$A:$A,V$3,'NREL Scaling Data'!$C:$C,Calculations!$L168,'NREL Scaling Data'!$D:$D,Calculations!$N168) + 1) * V168,0)</f>
        <v>0</v>
      </c>
      <c r="X168" s="45">
        <f>IFERROR(((SUMIFS('NREL Scaling Data'!$F:$F,'NREL Scaling Data'!$B:$B,UPPER(About!$B$1),'NREL Scaling Data'!$E:$E,Calculations!$M168,'NREL Scaling Data'!$A:$A,X$3,'NREL Scaling Data'!$C:$C,Calculations!$L168,'NREL Scaling Data'!$D:$D,Calculations!$N168)-SUMIFS('NREL Scaling Data'!$F:$F,'NREL Scaling Data'!$B:$B,UPPER(About!$B$1),'NREL Scaling Data'!$E:$E,Calculations!$M168,'NREL Scaling Data'!$A:$A,W$3,'NREL Scaling Data'!$C:$C,Calculations!$L168,'NREL Scaling Data'!$D:$D,Calculations!$N168))/SUMIFS('NREL Scaling Data'!$F:$F,'NREL Scaling Data'!$B:$B,UPPER(About!$B$1),'NREL Scaling Data'!$E:$E,Calculations!$M168,'NREL Scaling Data'!$A:$A,W$3,'NREL Scaling Data'!$C:$C,Calculations!$L168,'NREL Scaling Data'!$D:$D,Calculations!$N168) + 1) * W168,0)</f>
        <v>0</v>
      </c>
      <c r="Y168" s="45">
        <f>IFERROR(((SUMIFS('NREL Scaling Data'!$F:$F,'NREL Scaling Data'!$B:$B,UPPER(About!$B$1),'NREL Scaling Data'!$E:$E,Calculations!$M168,'NREL Scaling Data'!$A:$A,Y$3,'NREL Scaling Data'!$C:$C,Calculations!$L168,'NREL Scaling Data'!$D:$D,Calculations!$N168)-SUMIFS('NREL Scaling Data'!$F:$F,'NREL Scaling Data'!$B:$B,UPPER(About!$B$1),'NREL Scaling Data'!$E:$E,Calculations!$M168,'NREL Scaling Data'!$A:$A,X$3,'NREL Scaling Data'!$C:$C,Calculations!$L168,'NREL Scaling Data'!$D:$D,Calculations!$N168))/SUMIFS('NREL Scaling Data'!$F:$F,'NREL Scaling Data'!$B:$B,UPPER(About!$B$1),'NREL Scaling Data'!$E:$E,Calculations!$M168,'NREL Scaling Data'!$A:$A,X$3,'NREL Scaling Data'!$C:$C,Calculations!$L168,'NREL Scaling Data'!$D:$D,Calculations!$N168) + 1) * X168,0)</f>
        <v>0</v>
      </c>
      <c r="Z168" s="45">
        <f>IFERROR(((SUMIFS('NREL Scaling Data'!$F:$F,'NREL Scaling Data'!$B:$B,UPPER(About!$B$1),'NREL Scaling Data'!$E:$E,Calculations!$M168,'NREL Scaling Data'!$A:$A,Z$3,'NREL Scaling Data'!$C:$C,Calculations!$L168,'NREL Scaling Data'!$D:$D,Calculations!$N168)-SUMIFS('NREL Scaling Data'!$F:$F,'NREL Scaling Data'!$B:$B,UPPER(About!$B$1),'NREL Scaling Data'!$E:$E,Calculations!$M168,'NREL Scaling Data'!$A:$A,Y$3,'NREL Scaling Data'!$C:$C,Calculations!$L168,'NREL Scaling Data'!$D:$D,Calculations!$N168))/SUMIFS('NREL Scaling Data'!$F:$F,'NREL Scaling Data'!$B:$B,UPPER(About!$B$1),'NREL Scaling Data'!$E:$E,Calculations!$M168,'NREL Scaling Data'!$A:$A,Y$3,'NREL Scaling Data'!$C:$C,Calculations!$L168,'NREL Scaling Data'!$D:$D,Calculations!$N168) + 1) * Y168,0)</f>
        <v>0</v>
      </c>
      <c r="AA168" s="45">
        <f>IFERROR(((SUMIFS('NREL Scaling Data'!$F:$F,'NREL Scaling Data'!$B:$B,UPPER(About!$B$1),'NREL Scaling Data'!$E:$E,Calculations!$M168,'NREL Scaling Data'!$A:$A,AA$3,'NREL Scaling Data'!$C:$C,Calculations!$L168,'NREL Scaling Data'!$D:$D,Calculations!$N168)-SUMIFS('NREL Scaling Data'!$F:$F,'NREL Scaling Data'!$B:$B,UPPER(About!$B$1),'NREL Scaling Data'!$E:$E,Calculations!$M168,'NREL Scaling Data'!$A:$A,Z$3,'NREL Scaling Data'!$C:$C,Calculations!$L168,'NREL Scaling Data'!$D:$D,Calculations!$N168))/SUMIFS('NREL Scaling Data'!$F:$F,'NREL Scaling Data'!$B:$B,UPPER(About!$B$1),'NREL Scaling Data'!$E:$E,Calculations!$M168,'NREL Scaling Data'!$A:$A,Z$3,'NREL Scaling Data'!$C:$C,Calculations!$L168,'NREL Scaling Data'!$D:$D,Calculations!$N168) + 1) * Z168,0)</f>
        <v>0</v>
      </c>
      <c r="AB168" s="45">
        <f>IFERROR(((SUMIFS('NREL Scaling Data'!$F:$F,'NREL Scaling Data'!$B:$B,UPPER(About!$B$1),'NREL Scaling Data'!$E:$E,Calculations!$M168,'NREL Scaling Data'!$A:$A,AB$3,'NREL Scaling Data'!$C:$C,Calculations!$L168,'NREL Scaling Data'!$D:$D,Calculations!$N168)-SUMIFS('NREL Scaling Data'!$F:$F,'NREL Scaling Data'!$B:$B,UPPER(About!$B$1),'NREL Scaling Data'!$E:$E,Calculations!$M168,'NREL Scaling Data'!$A:$A,AA$3,'NREL Scaling Data'!$C:$C,Calculations!$L168,'NREL Scaling Data'!$D:$D,Calculations!$N168))/SUMIFS('NREL Scaling Data'!$F:$F,'NREL Scaling Data'!$B:$B,UPPER(About!$B$1),'NREL Scaling Data'!$E:$E,Calculations!$M168,'NREL Scaling Data'!$A:$A,AA$3,'NREL Scaling Data'!$C:$C,Calculations!$L168,'NREL Scaling Data'!$D:$D,Calculations!$N168) + 1) * AA168,0)</f>
        <v>0</v>
      </c>
      <c r="AC168" s="45">
        <f>IFERROR(((SUMIFS('NREL Scaling Data'!$F:$F,'NREL Scaling Data'!$B:$B,UPPER(About!$B$1),'NREL Scaling Data'!$E:$E,Calculations!$M168,'NREL Scaling Data'!$A:$A,AC$3,'NREL Scaling Data'!$C:$C,Calculations!$L168,'NREL Scaling Data'!$D:$D,Calculations!$N168)-SUMIFS('NREL Scaling Data'!$F:$F,'NREL Scaling Data'!$B:$B,UPPER(About!$B$1),'NREL Scaling Data'!$E:$E,Calculations!$M168,'NREL Scaling Data'!$A:$A,AB$3,'NREL Scaling Data'!$C:$C,Calculations!$L168,'NREL Scaling Data'!$D:$D,Calculations!$N168))/SUMIFS('NREL Scaling Data'!$F:$F,'NREL Scaling Data'!$B:$B,UPPER(About!$B$1),'NREL Scaling Data'!$E:$E,Calculations!$M168,'NREL Scaling Data'!$A:$A,AB$3,'NREL Scaling Data'!$C:$C,Calculations!$L168,'NREL Scaling Data'!$D:$D,Calculations!$N168) + 1) * AB168,0)</f>
        <v>0</v>
      </c>
      <c r="AD168" s="45">
        <f>IFERROR(((SUMIFS('NREL Scaling Data'!$F:$F,'NREL Scaling Data'!$B:$B,UPPER(About!$B$1),'NREL Scaling Data'!$E:$E,Calculations!$M168,'NREL Scaling Data'!$A:$A,AD$3,'NREL Scaling Data'!$C:$C,Calculations!$L168,'NREL Scaling Data'!$D:$D,Calculations!$N168)-SUMIFS('NREL Scaling Data'!$F:$F,'NREL Scaling Data'!$B:$B,UPPER(About!$B$1),'NREL Scaling Data'!$E:$E,Calculations!$M168,'NREL Scaling Data'!$A:$A,AC$3,'NREL Scaling Data'!$C:$C,Calculations!$L168,'NREL Scaling Data'!$D:$D,Calculations!$N168))/SUMIFS('NREL Scaling Data'!$F:$F,'NREL Scaling Data'!$B:$B,UPPER(About!$B$1),'NREL Scaling Data'!$E:$E,Calculations!$M168,'NREL Scaling Data'!$A:$A,AC$3,'NREL Scaling Data'!$C:$C,Calculations!$L168,'NREL Scaling Data'!$D:$D,Calculations!$N168) + 1) * AC168,0)</f>
        <v>0</v>
      </c>
      <c r="AE168" s="45">
        <f>IFERROR(((SUMIFS('NREL Scaling Data'!$F:$F,'NREL Scaling Data'!$B:$B,UPPER(About!$B$1),'NREL Scaling Data'!$E:$E,Calculations!$M168,'NREL Scaling Data'!$A:$A,AE$3,'NREL Scaling Data'!$C:$C,Calculations!$L168,'NREL Scaling Data'!$D:$D,Calculations!$N168)-SUMIFS('NREL Scaling Data'!$F:$F,'NREL Scaling Data'!$B:$B,UPPER(About!$B$1),'NREL Scaling Data'!$E:$E,Calculations!$M168,'NREL Scaling Data'!$A:$A,AD$3,'NREL Scaling Data'!$C:$C,Calculations!$L168,'NREL Scaling Data'!$D:$D,Calculations!$N168))/SUMIFS('NREL Scaling Data'!$F:$F,'NREL Scaling Data'!$B:$B,UPPER(About!$B$1),'NREL Scaling Data'!$E:$E,Calculations!$M168,'NREL Scaling Data'!$A:$A,AD$3,'NREL Scaling Data'!$C:$C,Calculations!$L168,'NREL Scaling Data'!$D:$D,Calculations!$N168) + 1) * AD168,0)</f>
        <v>0</v>
      </c>
      <c r="AF168" s="45">
        <f>IFERROR(((SUMIFS('NREL Scaling Data'!$F:$F,'NREL Scaling Data'!$B:$B,UPPER(About!$B$1),'NREL Scaling Data'!$E:$E,Calculations!$M168,'NREL Scaling Data'!$A:$A,AF$3,'NREL Scaling Data'!$C:$C,Calculations!$L168,'NREL Scaling Data'!$D:$D,Calculations!$N168)-SUMIFS('NREL Scaling Data'!$F:$F,'NREL Scaling Data'!$B:$B,UPPER(About!$B$1),'NREL Scaling Data'!$E:$E,Calculations!$M168,'NREL Scaling Data'!$A:$A,AE$3,'NREL Scaling Data'!$C:$C,Calculations!$L168,'NREL Scaling Data'!$D:$D,Calculations!$N168))/SUMIFS('NREL Scaling Data'!$F:$F,'NREL Scaling Data'!$B:$B,UPPER(About!$B$1),'NREL Scaling Data'!$E:$E,Calculations!$M168,'NREL Scaling Data'!$A:$A,AE$3,'NREL Scaling Data'!$C:$C,Calculations!$L168,'NREL Scaling Data'!$D:$D,Calculations!$N168) + 1) * AE168,0)</f>
        <v>0</v>
      </c>
      <c r="AG168" s="45">
        <f>IFERROR(((SUMIFS('NREL Scaling Data'!$F:$F,'NREL Scaling Data'!$B:$B,UPPER(About!$B$1),'NREL Scaling Data'!$E:$E,Calculations!$M168,'NREL Scaling Data'!$A:$A,AG$3,'NREL Scaling Data'!$C:$C,Calculations!$L168,'NREL Scaling Data'!$D:$D,Calculations!$N168)-SUMIFS('NREL Scaling Data'!$F:$F,'NREL Scaling Data'!$B:$B,UPPER(About!$B$1),'NREL Scaling Data'!$E:$E,Calculations!$M168,'NREL Scaling Data'!$A:$A,AF$3,'NREL Scaling Data'!$C:$C,Calculations!$L168,'NREL Scaling Data'!$D:$D,Calculations!$N168))/SUMIFS('NREL Scaling Data'!$F:$F,'NREL Scaling Data'!$B:$B,UPPER(About!$B$1),'NREL Scaling Data'!$E:$E,Calculations!$M168,'NREL Scaling Data'!$A:$A,AF$3,'NREL Scaling Data'!$C:$C,Calculations!$L168,'NREL Scaling Data'!$D:$D,Calculations!$N168) + 1) * AF168,0)</f>
        <v>0</v>
      </c>
      <c r="AH168" s="45">
        <f>IFERROR(((SUMIFS('NREL Scaling Data'!$F:$F,'NREL Scaling Data'!$B:$B,UPPER(About!$B$1),'NREL Scaling Data'!$E:$E,Calculations!$M168,'NREL Scaling Data'!$A:$A,AH$3,'NREL Scaling Data'!$C:$C,Calculations!$L168,'NREL Scaling Data'!$D:$D,Calculations!$N168)-SUMIFS('NREL Scaling Data'!$F:$F,'NREL Scaling Data'!$B:$B,UPPER(About!$B$1),'NREL Scaling Data'!$E:$E,Calculations!$M168,'NREL Scaling Data'!$A:$A,AG$3,'NREL Scaling Data'!$C:$C,Calculations!$L168,'NREL Scaling Data'!$D:$D,Calculations!$N168))/SUMIFS('NREL Scaling Data'!$F:$F,'NREL Scaling Data'!$B:$B,UPPER(About!$B$1),'NREL Scaling Data'!$E:$E,Calculations!$M168,'NREL Scaling Data'!$A:$A,AG$3,'NREL Scaling Data'!$C:$C,Calculations!$L168,'NREL Scaling Data'!$D:$D,Calculations!$N168) + 1) * AG168,0)</f>
        <v>0</v>
      </c>
      <c r="AI168" s="45">
        <f>IFERROR(((SUMIFS('NREL Scaling Data'!$F:$F,'NREL Scaling Data'!$B:$B,UPPER(About!$B$1),'NREL Scaling Data'!$E:$E,Calculations!$M168,'NREL Scaling Data'!$A:$A,AI$3,'NREL Scaling Data'!$C:$C,Calculations!$L168,'NREL Scaling Data'!$D:$D,Calculations!$N168)-SUMIFS('NREL Scaling Data'!$F:$F,'NREL Scaling Data'!$B:$B,UPPER(About!$B$1),'NREL Scaling Data'!$E:$E,Calculations!$M168,'NREL Scaling Data'!$A:$A,AH$3,'NREL Scaling Data'!$C:$C,Calculations!$L168,'NREL Scaling Data'!$D:$D,Calculations!$N168))/SUMIFS('NREL Scaling Data'!$F:$F,'NREL Scaling Data'!$B:$B,UPPER(About!$B$1),'NREL Scaling Data'!$E:$E,Calculations!$M168,'NREL Scaling Data'!$A:$A,AH$3,'NREL Scaling Data'!$C:$C,Calculations!$L168,'NREL Scaling Data'!$D:$D,Calculations!$N168) + 1) * AH168,0)</f>
        <v>0</v>
      </c>
      <c r="AJ168" s="45">
        <f>IFERROR(((SUMIFS('NREL Scaling Data'!$F:$F,'NREL Scaling Data'!$B:$B,UPPER(About!$B$1),'NREL Scaling Data'!$E:$E,Calculations!$M168,'NREL Scaling Data'!$A:$A,AJ$3,'NREL Scaling Data'!$C:$C,Calculations!$L168,'NREL Scaling Data'!$D:$D,Calculations!$N168)-SUMIFS('NREL Scaling Data'!$F:$F,'NREL Scaling Data'!$B:$B,UPPER(About!$B$1),'NREL Scaling Data'!$E:$E,Calculations!$M168,'NREL Scaling Data'!$A:$A,AI$3,'NREL Scaling Data'!$C:$C,Calculations!$L168,'NREL Scaling Data'!$D:$D,Calculations!$N168))/SUMIFS('NREL Scaling Data'!$F:$F,'NREL Scaling Data'!$B:$B,UPPER(About!$B$1),'NREL Scaling Data'!$E:$E,Calculations!$M168,'NREL Scaling Data'!$A:$A,AI$3,'NREL Scaling Data'!$C:$C,Calculations!$L168,'NREL Scaling Data'!$D:$D,Calculations!$N168) + 1) * AI168,0)</f>
        <v>0</v>
      </c>
      <c r="AK168" s="45">
        <f>IFERROR(((SUMIFS('NREL Scaling Data'!$F:$F,'NREL Scaling Data'!$B:$B,UPPER(About!$B$1),'NREL Scaling Data'!$E:$E,Calculations!$M168,'NREL Scaling Data'!$A:$A,AK$3,'NREL Scaling Data'!$C:$C,Calculations!$L168,'NREL Scaling Data'!$D:$D,Calculations!$N168)-SUMIFS('NREL Scaling Data'!$F:$F,'NREL Scaling Data'!$B:$B,UPPER(About!$B$1),'NREL Scaling Data'!$E:$E,Calculations!$M168,'NREL Scaling Data'!$A:$A,AJ$3,'NREL Scaling Data'!$C:$C,Calculations!$L168,'NREL Scaling Data'!$D:$D,Calculations!$N168))/SUMIFS('NREL Scaling Data'!$F:$F,'NREL Scaling Data'!$B:$B,UPPER(About!$B$1),'NREL Scaling Data'!$E:$E,Calculations!$M168,'NREL Scaling Data'!$A:$A,AJ$3,'NREL Scaling Data'!$C:$C,Calculations!$L168,'NREL Scaling Data'!$D:$D,Calculations!$N168) + 1) * AJ168,0)</f>
        <v>0</v>
      </c>
      <c r="AL168" s="45">
        <f>IFERROR(((SUMIFS('NREL Scaling Data'!$F:$F,'NREL Scaling Data'!$B:$B,UPPER(About!$B$1),'NREL Scaling Data'!$E:$E,Calculations!$M168,'NREL Scaling Data'!$A:$A,AL$3,'NREL Scaling Data'!$C:$C,Calculations!$L168,'NREL Scaling Data'!$D:$D,Calculations!$N168)-SUMIFS('NREL Scaling Data'!$F:$F,'NREL Scaling Data'!$B:$B,UPPER(About!$B$1),'NREL Scaling Data'!$E:$E,Calculations!$M168,'NREL Scaling Data'!$A:$A,AK$3,'NREL Scaling Data'!$C:$C,Calculations!$L168,'NREL Scaling Data'!$D:$D,Calculations!$N168))/SUMIFS('NREL Scaling Data'!$F:$F,'NREL Scaling Data'!$B:$B,UPPER(About!$B$1),'NREL Scaling Data'!$E:$E,Calculations!$M168,'NREL Scaling Data'!$A:$A,AK$3,'NREL Scaling Data'!$C:$C,Calculations!$L168,'NREL Scaling Data'!$D:$D,Calculations!$N168) + 1) * AK168,0)</f>
        <v>0</v>
      </c>
      <c r="AM168" s="45">
        <f>IFERROR(((SUMIFS('NREL Scaling Data'!$F:$F,'NREL Scaling Data'!$B:$B,UPPER(About!$B$1),'NREL Scaling Data'!$E:$E,Calculations!$M168,'NREL Scaling Data'!$A:$A,AM$3,'NREL Scaling Data'!$C:$C,Calculations!$L168,'NREL Scaling Data'!$D:$D,Calculations!$N168)-SUMIFS('NREL Scaling Data'!$F:$F,'NREL Scaling Data'!$B:$B,UPPER(About!$B$1),'NREL Scaling Data'!$E:$E,Calculations!$M168,'NREL Scaling Data'!$A:$A,AL$3,'NREL Scaling Data'!$C:$C,Calculations!$L168,'NREL Scaling Data'!$D:$D,Calculations!$N168))/SUMIFS('NREL Scaling Data'!$F:$F,'NREL Scaling Data'!$B:$B,UPPER(About!$B$1),'NREL Scaling Data'!$E:$E,Calculations!$M168,'NREL Scaling Data'!$A:$A,AL$3,'NREL Scaling Data'!$C:$C,Calculations!$L168,'NREL Scaling Data'!$D:$D,Calculations!$N168) + 1) * AL168,0)</f>
        <v>0</v>
      </c>
      <c r="AN168" s="45">
        <f>IFERROR(((SUMIFS('NREL Scaling Data'!$F:$F,'NREL Scaling Data'!$B:$B,UPPER(About!$B$1),'NREL Scaling Data'!$E:$E,Calculations!$M168,'NREL Scaling Data'!$A:$A,AN$3,'NREL Scaling Data'!$C:$C,Calculations!$L168,'NREL Scaling Data'!$D:$D,Calculations!$N168)-SUMIFS('NREL Scaling Data'!$F:$F,'NREL Scaling Data'!$B:$B,UPPER(About!$B$1),'NREL Scaling Data'!$E:$E,Calculations!$M168,'NREL Scaling Data'!$A:$A,AM$3,'NREL Scaling Data'!$C:$C,Calculations!$L168,'NREL Scaling Data'!$D:$D,Calculations!$N168))/SUMIFS('NREL Scaling Data'!$F:$F,'NREL Scaling Data'!$B:$B,UPPER(About!$B$1),'NREL Scaling Data'!$E:$E,Calculations!$M168,'NREL Scaling Data'!$A:$A,AM$3,'NREL Scaling Data'!$C:$C,Calculations!$L168,'NREL Scaling Data'!$D:$D,Calculations!$N168) + 1) * AM168,0)</f>
        <v>0</v>
      </c>
      <c r="AO168" s="45">
        <f>IFERROR(((SUMIFS('NREL Scaling Data'!$F:$F,'NREL Scaling Data'!$B:$B,UPPER(About!$B$1),'NREL Scaling Data'!$E:$E,Calculations!$M168,'NREL Scaling Data'!$A:$A,AO$3,'NREL Scaling Data'!$C:$C,Calculations!$L168,'NREL Scaling Data'!$D:$D,Calculations!$N168)-SUMIFS('NREL Scaling Data'!$F:$F,'NREL Scaling Data'!$B:$B,UPPER(About!$B$1),'NREL Scaling Data'!$E:$E,Calculations!$M168,'NREL Scaling Data'!$A:$A,AN$3,'NREL Scaling Data'!$C:$C,Calculations!$L168,'NREL Scaling Data'!$D:$D,Calculations!$N168))/SUMIFS('NREL Scaling Data'!$F:$F,'NREL Scaling Data'!$B:$B,UPPER(About!$B$1),'NREL Scaling Data'!$E:$E,Calculations!$M168,'NREL Scaling Data'!$A:$A,AN$3,'NREL Scaling Data'!$C:$C,Calculations!$L168,'NREL Scaling Data'!$D:$D,Calculations!$N168) + 1) * AN168,0)</f>
        <v>0</v>
      </c>
      <c r="AP168" s="45">
        <f>IFERROR(((SUMIFS('NREL Scaling Data'!$F:$F,'NREL Scaling Data'!$B:$B,UPPER(About!$B$1),'NREL Scaling Data'!$E:$E,Calculations!$M168,'NREL Scaling Data'!$A:$A,AP$3,'NREL Scaling Data'!$C:$C,Calculations!$L168,'NREL Scaling Data'!$D:$D,Calculations!$N168)-SUMIFS('NREL Scaling Data'!$F:$F,'NREL Scaling Data'!$B:$B,UPPER(About!$B$1),'NREL Scaling Data'!$E:$E,Calculations!$M168,'NREL Scaling Data'!$A:$A,AO$3,'NREL Scaling Data'!$C:$C,Calculations!$L168,'NREL Scaling Data'!$D:$D,Calculations!$N168))/SUMIFS('NREL Scaling Data'!$F:$F,'NREL Scaling Data'!$B:$B,UPPER(About!$B$1),'NREL Scaling Data'!$E:$E,Calculations!$M168,'NREL Scaling Data'!$A:$A,AO$3,'NREL Scaling Data'!$C:$C,Calculations!$L168,'NREL Scaling Data'!$D:$D,Calculations!$N168) + 1) * AO168,0)</f>
        <v>0</v>
      </c>
      <c r="AQ168" s="45">
        <f>IFERROR(((SUMIFS('NREL Scaling Data'!$F:$F,'NREL Scaling Data'!$B:$B,UPPER(About!$B$1),'NREL Scaling Data'!$E:$E,Calculations!$M168,'NREL Scaling Data'!$A:$A,AQ$3,'NREL Scaling Data'!$C:$C,Calculations!$L168,'NREL Scaling Data'!$D:$D,Calculations!$N168)-SUMIFS('NREL Scaling Data'!$F:$F,'NREL Scaling Data'!$B:$B,UPPER(About!$B$1),'NREL Scaling Data'!$E:$E,Calculations!$M168,'NREL Scaling Data'!$A:$A,AP$3,'NREL Scaling Data'!$C:$C,Calculations!$L168,'NREL Scaling Data'!$D:$D,Calculations!$N168))/SUMIFS('NREL Scaling Data'!$F:$F,'NREL Scaling Data'!$B:$B,UPPER(About!$B$1),'NREL Scaling Data'!$E:$E,Calculations!$M168,'NREL Scaling Data'!$A:$A,AP$3,'NREL Scaling Data'!$C:$C,Calculations!$L168,'NREL Scaling Data'!$D:$D,Calculations!$N168) + 1) * AP168,0)</f>
        <v>0</v>
      </c>
      <c r="AR168" s="45">
        <f>IFERROR(((SUMIFS('NREL Scaling Data'!$F:$F,'NREL Scaling Data'!$B:$B,UPPER(About!$B$1),'NREL Scaling Data'!$E:$E,Calculations!$M168,'NREL Scaling Data'!$A:$A,AR$3,'NREL Scaling Data'!$C:$C,Calculations!$L168,'NREL Scaling Data'!$D:$D,Calculations!$N168)-SUMIFS('NREL Scaling Data'!$F:$F,'NREL Scaling Data'!$B:$B,UPPER(About!$B$1),'NREL Scaling Data'!$E:$E,Calculations!$M168,'NREL Scaling Data'!$A:$A,AQ$3,'NREL Scaling Data'!$C:$C,Calculations!$L168,'NREL Scaling Data'!$D:$D,Calculations!$N168))/SUMIFS('NREL Scaling Data'!$F:$F,'NREL Scaling Data'!$B:$B,UPPER(About!$B$1),'NREL Scaling Data'!$E:$E,Calculations!$M168,'NREL Scaling Data'!$A:$A,AQ$3,'NREL Scaling Data'!$C:$C,Calculations!$L168,'NREL Scaling Data'!$D:$D,Calculations!$N168) + 1) * AQ168,0)</f>
        <v>0</v>
      </c>
      <c r="AS168" s="45">
        <f>IFERROR(((SUMIFS('NREL Scaling Data'!$F:$F,'NREL Scaling Data'!$B:$B,UPPER(About!$B$1),'NREL Scaling Data'!$E:$E,Calculations!$M168,'NREL Scaling Data'!$A:$A,AS$3,'NREL Scaling Data'!$C:$C,Calculations!$L168,'NREL Scaling Data'!$D:$D,Calculations!$N168)-SUMIFS('NREL Scaling Data'!$F:$F,'NREL Scaling Data'!$B:$B,UPPER(About!$B$1),'NREL Scaling Data'!$E:$E,Calculations!$M168,'NREL Scaling Data'!$A:$A,AR$3,'NREL Scaling Data'!$C:$C,Calculations!$L168,'NREL Scaling Data'!$D:$D,Calculations!$N168))/SUMIFS('NREL Scaling Data'!$F:$F,'NREL Scaling Data'!$B:$B,UPPER(About!$B$1),'NREL Scaling Data'!$E:$E,Calculations!$M168,'NREL Scaling Data'!$A:$A,AR$3,'NREL Scaling Data'!$C:$C,Calculations!$L168,'NREL Scaling Data'!$D:$D,Calculations!$N168) + 1) * AR168,0)</f>
        <v>0</v>
      </c>
      <c r="AT168" s="45">
        <f>IFERROR(((SUMIFS('NREL Scaling Data'!$F:$F,'NREL Scaling Data'!$B:$B,UPPER(About!$B$1),'NREL Scaling Data'!$E:$E,Calculations!$M168,'NREL Scaling Data'!$A:$A,AT$3,'NREL Scaling Data'!$C:$C,Calculations!$L168,'NREL Scaling Data'!$D:$D,Calculations!$N168)-SUMIFS('NREL Scaling Data'!$F:$F,'NREL Scaling Data'!$B:$B,UPPER(About!$B$1),'NREL Scaling Data'!$E:$E,Calculations!$M168,'NREL Scaling Data'!$A:$A,AS$3,'NREL Scaling Data'!$C:$C,Calculations!$L168,'NREL Scaling Data'!$D:$D,Calculations!$N168))/SUMIFS('NREL Scaling Data'!$F:$F,'NREL Scaling Data'!$B:$B,UPPER(About!$B$1),'NREL Scaling Data'!$E:$E,Calculations!$M168,'NREL Scaling Data'!$A:$A,AS$3,'NREL Scaling Data'!$C:$C,Calculations!$L168,'NREL Scaling Data'!$D:$D,Calculations!$N168) + 1) * AS168,0)</f>
        <v>0</v>
      </c>
    </row>
    <row r="169" spans="6:46">
      <c r="I169" s="12" t="s">
        <v>1086</v>
      </c>
      <c r="J169" s="209">
        <f>IFERROR(SUMIFS('NREL Scaling Data'!F:F,'NREL Scaling Data'!B:B,UPPER(About!$B$1),'NREL Scaling Data'!E:E,Calculations!M169,'NREL Scaling Data'!A:A, 2021,'NREL Scaling Data'!C:C,Calculations!L169,'NREL Scaling Data'!D:D,Calculations!N169) / SUMIFS('NREL Scaling Data'!F:F,'NREL Scaling Data'!B:B,UPPER(About!$B$1),'NREL Scaling Data'!A:A, 2021,'NREL Scaling Data'!C:C,Calculations!L169,'NREL Scaling Data'!D:D,Calculations!N169),0)</f>
        <v>0</v>
      </c>
      <c r="K169" s="12">
        <v>1</v>
      </c>
      <c r="L169" s="12" t="s">
        <v>1013</v>
      </c>
      <c r="M169" s="12" t="s">
        <v>1019</v>
      </c>
      <c r="N169" s="1" t="s">
        <v>1080</v>
      </c>
      <c r="O169" s="7">
        <f t="shared" si="33"/>
        <v>0</v>
      </c>
      <c r="P169" s="7">
        <f t="shared" si="34"/>
        <v>0</v>
      </c>
      <c r="Q169" s="45">
        <f>SUMIFS('SEDS 2021'!$F$23:$F$40,'SEDS 2021'!E$23:E$40,Calculations!L169,'SEDS 2021'!D$23:D$40,Calculations!N169)*J169*K169</f>
        <v>0</v>
      </c>
      <c r="R169" s="45">
        <f>IFERROR(((SUMIFS('NREL Scaling Data'!$F:$F,'NREL Scaling Data'!$B:$B,UPPER(About!$B$1),'NREL Scaling Data'!$E:$E,Calculations!$M169,'NREL Scaling Data'!$A:$A,R$3,'NREL Scaling Data'!$C:$C,Calculations!$L169,'NREL Scaling Data'!$D:$D,Calculations!$N169)-SUMIFS('NREL Scaling Data'!$F:$F,'NREL Scaling Data'!$B:$B,UPPER(About!$B$1),'NREL Scaling Data'!$E:$E,Calculations!$M169,'NREL Scaling Data'!$A:$A,Q$3,'NREL Scaling Data'!$C:$C,Calculations!$L169,'NREL Scaling Data'!$D:$D,Calculations!$N169))/SUMIFS('NREL Scaling Data'!$F:$F,'NREL Scaling Data'!$B:$B,UPPER(About!$B$1),'NREL Scaling Data'!$E:$E,Calculations!$M169,'NREL Scaling Data'!$A:$A,Q$3,'NREL Scaling Data'!$C:$C,Calculations!$L169,'NREL Scaling Data'!$D:$D,Calculations!$N169) + 1) * Q169,0)</f>
        <v>0</v>
      </c>
      <c r="S169" s="45">
        <f>IFERROR(((SUMIFS('NREL Scaling Data'!$F:$F,'NREL Scaling Data'!$B:$B,UPPER(About!$B$1),'NREL Scaling Data'!$E:$E,Calculations!$M169,'NREL Scaling Data'!$A:$A,S$3,'NREL Scaling Data'!$C:$C,Calculations!$L169,'NREL Scaling Data'!$D:$D,Calculations!$N169)-SUMIFS('NREL Scaling Data'!$F:$F,'NREL Scaling Data'!$B:$B,UPPER(About!$B$1),'NREL Scaling Data'!$E:$E,Calculations!$M169,'NREL Scaling Data'!$A:$A,R$3,'NREL Scaling Data'!$C:$C,Calculations!$L169,'NREL Scaling Data'!$D:$D,Calculations!$N169))/SUMIFS('NREL Scaling Data'!$F:$F,'NREL Scaling Data'!$B:$B,UPPER(About!$B$1),'NREL Scaling Data'!$E:$E,Calculations!$M169,'NREL Scaling Data'!$A:$A,R$3,'NREL Scaling Data'!$C:$C,Calculations!$L169,'NREL Scaling Data'!$D:$D,Calculations!$N169) + 1) * R169,0)</f>
        <v>0</v>
      </c>
      <c r="T169" s="45">
        <f>IFERROR(((SUMIFS('NREL Scaling Data'!$F:$F,'NREL Scaling Data'!$B:$B,UPPER(About!$B$1),'NREL Scaling Data'!$E:$E,Calculations!$M169,'NREL Scaling Data'!$A:$A,T$3,'NREL Scaling Data'!$C:$C,Calculations!$L169,'NREL Scaling Data'!$D:$D,Calculations!$N169)-SUMIFS('NREL Scaling Data'!$F:$F,'NREL Scaling Data'!$B:$B,UPPER(About!$B$1),'NREL Scaling Data'!$E:$E,Calculations!$M169,'NREL Scaling Data'!$A:$A,S$3,'NREL Scaling Data'!$C:$C,Calculations!$L169,'NREL Scaling Data'!$D:$D,Calculations!$N169))/SUMIFS('NREL Scaling Data'!$F:$F,'NREL Scaling Data'!$B:$B,UPPER(About!$B$1),'NREL Scaling Data'!$E:$E,Calculations!$M169,'NREL Scaling Data'!$A:$A,S$3,'NREL Scaling Data'!$C:$C,Calculations!$L169,'NREL Scaling Data'!$D:$D,Calculations!$N169) + 1) * S169,0)</f>
        <v>0</v>
      </c>
      <c r="U169" s="45">
        <f>IFERROR(((SUMIFS('NREL Scaling Data'!$F:$F,'NREL Scaling Data'!$B:$B,UPPER(About!$B$1),'NREL Scaling Data'!$E:$E,Calculations!$M169,'NREL Scaling Data'!$A:$A,U$3,'NREL Scaling Data'!$C:$C,Calculations!$L169,'NREL Scaling Data'!$D:$D,Calculations!$N169)-SUMIFS('NREL Scaling Data'!$F:$F,'NREL Scaling Data'!$B:$B,UPPER(About!$B$1),'NREL Scaling Data'!$E:$E,Calculations!$M169,'NREL Scaling Data'!$A:$A,T$3,'NREL Scaling Data'!$C:$C,Calculations!$L169,'NREL Scaling Data'!$D:$D,Calculations!$N169))/SUMIFS('NREL Scaling Data'!$F:$F,'NREL Scaling Data'!$B:$B,UPPER(About!$B$1),'NREL Scaling Data'!$E:$E,Calculations!$M169,'NREL Scaling Data'!$A:$A,T$3,'NREL Scaling Data'!$C:$C,Calculations!$L169,'NREL Scaling Data'!$D:$D,Calculations!$N169) + 1) * T169,0)</f>
        <v>0</v>
      </c>
      <c r="V169" s="45">
        <f>IFERROR(((SUMIFS('NREL Scaling Data'!$F:$F,'NREL Scaling Data'!$B:$B,UPPER(About!$B$1),'NREL Scaling Data'!$E:$E,Calculations!$M169,'NREL Scaling Data'!$A:$A,V$3,'NREL Scaling Data'!$C:$C,Calculations!$L169,'NREL Scaling Data'!$D:$D,Calculations!$N169)-SUMIFS('NREL Scaling Data'!$F:$F,'NREL Scaling Data'!$B:$B,UPPER(About!$B$1),'NREL Scaling Data'!$E:$E,Calculations!$M169,'NREL Scaling Data'!$A:$A,U$3,'NREL Scaling Data'!$C:$C,Calculations!$L169,'NREL Scaling Data'!$D:$D,Calculations!$N169))/SUMIFS('NREL Scaling Data'!$F:$F,'NREL Scaling Data'!$B:$B,UPPER(About!$B$1),'NREL Scaling Data'!$E:$E,Calculations!$M169,'NREL Scaling Data'!$A:$A,U$3,'NREL Scaling Data'!$C:$C,Calculations!$L169,'NREL Scaling Data'!$D:$D,Calculations!$N169) + 1) * U169,0)</f>
        <v>0</v>
      </c>
      <c r="W169" s="45">
        <f>IFERROR(((SUMIFS('NREL Scaling Data'!$F:$F,'NREL Scaling Data'!$B:$B,UPPER(About!$B$1),'NREL Scaling Data'!$E:$E,Calculations!$M169,'NREL Scaling Data'!$A:$A,W$3,'NREL Scaling Data'!$C:$C,Calculations!$L169,'NREL Scaling Data'!$D:$D,Calculations!$N169)-SUMIFS('NREL Scaling Data'!$F:$F,'NREL Scaling Data'!$B:$B,UPPER(About!$B$1),'NREL Scaling Data'!$E:$E,Calculations!$M169,'NREL Scaling Data'!$A:$A,V$3,'NREL Scaling Data'!$C:$C,Calculations!$L169,'NREL Scaling Data'!$D:$D,Calculations!$N169))/SUMIFS('NREL Scaling Data'!$F:$F,'NREL Scaling Data'!$B:$B,UPPER(About!$B$1),'NREL Scaling Data'!$E:$E,Calculations!$M169,'NREL Scaling Data'!$A:$A,V$3,'NREL Scaling Data'!$C:$C,Calculations!$L169,'NREL Scaling Data'!$D:$D,Calculations!$N169) + 1) * V169,0)</f>
        <v>0</v>
      </c>
      <c r="X169" s="45">
        <f>IFERROR(((SUMIFS('NREL Scaling Data'!$F:$F,'NREL Scaling Data'!$B:$B,UPPER(About!$B$1),'NREL Scaling Data'!$E:$E,Calculations!$M169,'NREL Scaling Data'!$A:$A,X$3,'NREL Scaling Data'!$C:$C,Calculations!$L169,'NREL Scaling Data'!$D:$D,Calculations!$N169)-SUMIFS('NREL Scaling Data'!$F:$F,'NREL Scaling Data'!$B:$B,UPPER(About!$B$1),'NREL Scaling Data'!$E:$E,Calculations!$M169,'NREL Scaling Data'!$A:$A,W$3,'NREL Scaling Data'!$C:$C,Calculations!$L169,'NREL Scaling Data'!$D:$D,Calculations!$N169))/SUMIFS('NREL Scaling Data'!$F:$F,'NREL Scaling Data'!$B:$B,UPPER(About!$B$1),'NREL Scaling Data'!$E:$E,Calculations!$M169,'NREL Scaling Data'!$A:$A,W$3,'NREL Scaling Data'!$C:$C,Calculations!$L169,'NREL Scaling Data'!$D:$D,Calculations!$N169) + 1) * W169,0)</f>
        <v>0</v>
      </c>
      <c r="Y169" s="45">
        <f>IFERROR(((SUMIFS('NREL Scaling Data'!$F:$F,'NREL Scaling Data'!$B:$B,UPPER(About!$B$1),'NREL Scaling Data'!$E:$E,Calculations!$M169,'NREL Scaling Data'!$A:$A,Y$3,'NREL Scaling Data'!$C:$C,Calculations!$L169,'NREL Scaling Data'!$D:$D,Calculations!$N169)-SUMIFS('NREL Scaling Data'!$F:$F,'NREL Scaling Data'!$B:$B,UPPER(About!$B$1),'NREL Scaling Data'!$E:$E,Calculations!$M169,'NREL Scaling Data'!$A:$A,X$3,'NREL Scaling Data'!$C:$C,Calculations!$L169,'NREL Scaling Data'!$D:$D,Calculations!$N169))/SUMIFS('NREL Scaling Data'!$F:$F,'NREL Scaling Data'!$B:$B,UPPER(About!$B$1),'NREL Scaling Data'!$E:$E,Calculations!$M169,'NREL Scaling Data'!$A:$A,X$3,'NREL Scaling Data'!$C:$C,Calculations!$L169,'NREL Scaling Data'!$D:$D,Calculations!$N169) + 1) * X169,0)</f>
        <v>0</v>
      </c>
      <c r="Z169" s="45">
        <f>IFERROR(((SUMIFS('NREL Scaling Data'!$F:$F,'NREL Scaling Data'!$B:$B,UPPER(About!$B$1),'NREL Scaling Data'!$E:$E,Calculations!$M169,'NREL Scaling Data'!$A:$A,Z$3,'NREL Scaling Data'!$C:$C,Calculations!$L169,'NREL Scaling Data'!$D:$D,Calculations!$N169)-SUMIFS('NREL Scaling Data'!$F:$F,'NREL Scaling Data'!$B:$B,UPPER(About!$B$1),'NREL Scaling Data'!$E:$E,Calculations!$M169,'NREL Scaling Data'!$A:$A,Y$3,'NREL Scaling Data'!$C:$C,Calculations!$L169,'NREL Scaling Data'!$D:$D,Calculations!$N169))/SUMIFS('NREL Scaling Data'!$F:$F,'NREL Scaling Data'!$B:$B,UPPER(About!$B$1),'NREL Scaling Data'!$E:$E,Calculations!$M169,'NREL Scaling Data'!$A:$A,Y$3,'NREL Scaling Data'!$C:$C,Calculations!$L169,'NREL Scaling Data'!$D:$D,Calculations!$N169) + 1) * Y169,0)</f>
        <v>0</v>
      </c>
      <c r="AA169" s="45">
        <f>IFERROR(((SUMIFS('NREL Scaling Data'!$F:$F,'NREL Scaling Data'!$B:$B,UPPER(About!$B$1),'NREL Scaling Data'!$E:$E,Calculations!$M169,'NREL Scaling Data'!$A:$A,AA$3,'NREL Scaling Data'!$C:$C,Calculations!$L169,'NREL Scaling Data'!$D:$D,Calculations!$N169)-SUMIFS('NREL Scaling Data'!$F:$F,'NREL Scaling Data'!$B:$B,UPPER(About!$B$1),'NREL Scaling Data'!$E:$E,Calculations!$M169,'NREL Scaling Data'!$A:$A,Z$3,'NREL Scaling Data'!$C:$C,Calculations!$L169,'NREL Scaling Data'!$D:$D,Calculations!$N169))/SUMIFS('NREL Scaling Data'!$F:$F,'NREL Scaling Data'!$B:$B,UPPER(About!$B$1),'NREL Scaling Data'!$E:$E,Calculations!$M169,'NREL Scaling Data'!$A:$A,Z$3,'NREL Scaling Data'!$C:$C,Calculations!$L169,'NREL Scaling Data'!$D:$D,Calculations!$N169) + 1) * Z169,0)</f>
        <v>0</v>
      </c>
      <c r="AB169" s="45">
        <f>IFERROR(((SUMIFS('NREL Scaling Data'!$F:$F,'NREL Scaling Data'!$B:$B,UPPER(About!$B$1),'NREL Scaling Data'!$E:$E,Calculations!$M169,'NREL Scaling Data'!$A:$A,AB$3,'NREL Scaling Data'!$C:$C,Calculations!$L169,'NREL Scaling Data'!$D:$D,Calculations!$N169)-SUMIFS('NREL Scaling Data'!$F:$F,'NREL Scaling Data'!$B:$B,UPPER(About!$B$1),'NREL Scaling Data'!$E:$E,Calculations!$M169,'NREL Scaling Data'!$A:$A,AA$3,'NREL Scaling Data'!$C:$C,Calculations!$L169,'NREL Scaling Data'!$D:$D,Calculations!$N169))/SUMIFS('NREL Scaling Data'!$F:$F,'NREL Scaling Data'!$B:$B,UPPER(About!$B$1),'NREL Scaling Data'!$E:$E,Calculations!$M169,'NREL Scaling Data'!$A:$A,AA$3,'NREL Scaling Data'!$C:$C,Calculations!$L169,'NREL Scaling Data'!$D:$D,Calculations!$N169) + 1) * AA169,0)</f>
        <v>0</v>
      </c>
      <c r="AC169" s="45">
        <f>IFERROR(((SUMIFS('NREL Scaling Data'!$F:$F,'NREL Scaling Data'!$B:$B,UPPER(About!$B$1),'NREL Scaling Data'!$E:$E,Calculations!$M169,'NREL Scaling Data'!$A:$A,AC$3,'NREL Scaling Data'!$C:$C,Calculations!$L169,'NREL Scaling Data'!$D:$D,Calculations!$N169)-SUMIFS('NREL Scaling Data'!$F:$F,'NREL Scaling Data'!$B:$B,UPPER(About!$B$1),'NREL Scaling Data'!$E:$E,Calculations!$M169,'NREL Scaling Data'!$A:$A,AB$3,'NREL Scaling Data'!$C:$C,Calculations!$L169,'NREL Scaling Data'!$D:$D,Calculations!$N169))/SUMIFS('NREL Scaling Data'!$F:$F,'NREL Scaling Data'!$B:$B,UPPER(About!$B$1),'NREL Scaling Data'!$E:$E,Calculations!$M169,'NREL Scaling Data'!$A:$A,AB$3,'NREL Scaling Data'!$C:$C,Calculations!$L169,'NREL Scaling Data'!$D:$D,Calculations!$N169) + 1) * AB169,0)</f>
        <v>0</v>
      </c>
      <c r="AD169" s="45">
        <f>IFERROR(((SUMIFS('NREL Scaling Data'!$F:$F,'NREL Scaling Data'!$B:$B,UPPER(About!$B$1),'NREL Scaling Data'!$E:$E,Calculations!$M169,'NREL Scaling Data'!$A:$A,AD$3,'NREL Scaling Data'!$C:$C,Calculations!$L169,'NREL Scaling Data'!$D:$D,Calculations!$N169)-SUMIFS('NREL Scaling Data'!$F:$F,'NREL Scaling Data'!$B:$B,UPPER(About!$B$1),'NREL Scaling Data'!$E:$E,Calculations!$M169,'NREL Scaling Data'!$A:$A,AC$3,'NREL Scaling Data'!$C:$C,Calculations!$L169,'NREL Scaling Data'!$D:$D,Calculations!$N169))/SUMIFS('NREL Scaling Data'!$F:$F,'NREL Scaling Data'!$B:$B,UPPER(About!$B$1),'NREL Scaling Data'!$E:$E,Calculations!$M169,'NREL Scaling Data'!$A:$A,AC$3,'NREL Scaling Data'!$C:$C,Calculations!$L169,'NREL Scaling Data'!$D:$D,Calculations!$N169) + 1) * AC169,0)</f>
        <v>0</v>
      </c>
      <c r="AE169" s="45">
        <f>IFERROR(((SUMIFS('NREL Scaling Data'!$F:$F,'NREL Scaling Data'!$B:$B,UPPER(About!$B$1),'NREL Scaling Data'!$E:$E,Calculations!$M169,'NREL Scaling Data'!$A:$A,AE$3,'NREL Scaling Data'!$C:$C,Calculations!$L169,'NREL Scaling Data'!$D:$D,Calculations!$N169)-SUMIFS('NREL Scaling Data'!$F:$F,'NREL Scaling Data'!$B:$B,UPPER(About!$B$1),'NREL Scaling Data'!$E:$E,Calculations!$M169,'NREL Scaling Data'!$A:$A,AD$3,'NREL Scaling Data'!$C:$C,Calculations!$L169,'NREL Scaling Data'!$D:$D,Calculations!$N169))/SUMIFS('NREL Scaling Data'!$F:$F,'NREL Scaling Data'!$B:$B,UPPER(About!$B$1),'NREL Scaling Data'!$E:$E,Calculations!$M169,'NREL Scaling Data'!$A:$A,AD$3,'NREL Scaling Data'!$C:$C,Calculations!$L169,'NREL Scaling Data'!$D:$D,Calculations!$N169) + 1) * AD169,0)</f>
        <v>0</v>
      </c>
      <c r="AF169" s="45">
        <f>IFERROR(((SUMIFS('NREL Scaling Data'!$F:$F,'NREL Scaling Data'!$B:$B,UPPER(About!$B$1),'NREL Scaling Data'!$E:$E,Calculations!$M169,'NREL Scaling Data'!$A:$A,AF$3,'NREL Scaling Data'!$C:$C,Calculations!$L169,'NREL Scaling Data'!$D:$D,Calculations!$N169)-SUMIFS('NREL Scaling Data'!$F:$F,'NREL Scaling Data'!$B:$B,UPPER(About!$B$1),'NREL Scaling Data'!$E:$E,Calculations!$M169,'NREL Scaling Data'!$A:$A,AE$3,'NREL Scaling Data'!$C:$C,Calculations!$L169,'NREL Scaling Data'!$D:$D,Calculations!$N169))/SUMIFS('NREL Scaling Data'!$F:$F,'NREL Scaling Data'!$B:$B,UPPER(About!$B$1),'NREL Scaling Data'!$E:$E,Calculations!$M169,'NREL Scaling Data'!$A:$A,AE$3,'NREL Scaling Data'!$C:$C,Calculations!$L169,'NREL Scaling Data'!$D:$D,Calculations!$N169) + 1) * AE169,0)</f>
        <v>0</v>
      </c>
      <c r="AG169" s="45">
        <f>IFERROR(((SUMIFS('NREL Scaling Data'!$F:$F,'NREL Scaling Data'!$B:$B,UPPER(About!$B$1),'NREL Scaling Data'!$E:$E,Calculations!$M169,'NREL Scaling Data'!$A:$A,AG$3,'NREL Scaling Data'!$C:$C,Calculations!$L169,'NREL Scaling Data'!$D:$D,Calculations!$N169)-SUMIFS('NREL Scaling Data'!$F:$F,'NREL Scaling Data'!$B:$B,UPPER(About!$B$1),'NREL Scaling Data'!$E:$E,Calculations!$M169,'NREL Scaling Data'!$A:$A,AF$3,'NREL Scaling Data'!$C:$C,Calculations!$L169,'NREL Scaling Data'!$D:$D,Calculations!$N169))/SUMIFS('NREL Scaling Data'!$F:$F,'NREL Scaling Data'!$B:$B,UPPER(About!$B$1),'NREL Scaling Data'!$E:$E,Calculations!$M169,'NREL Scaling Data'!$A:$A,AF$3,'NREL Scaling Data'!$C:$C,Calculations!$L169,'NREL Scaling Data'!$D:$D,Calculations!$N169) + 1) * AF169,0)</f>
        <v>0</v>
      </c>
      <c r="AH169" s="45">
        <f>IFERROR(((SUMIFS('NREL Scaling Data'!$F:$F,'NREL Scaling Data'!$B:$B,UPPER(About!$B$1),'NREL Scaling Data'!$E:$E,Calculations!$M169,'NREL Scaling Data'!$A:$A,AH$3,'NREL Scaling Data'!$C:$C,Calculations!$L169,'NREL Scaling Data'!$D:$D,Calculations!$N169)-SUMIFS('NREL Scaling Data'!$F:$F,'NREL Scaling Data'!$B:$B,UPPER(About!$B$1),'NREL Scaling Data'!$E:$E,Calculations!$M169,'NREL Scaling Data'!$A:$A,AG$3,'NREL Scaling Data'!$C:$C,Calculations!$L169,'NREL Scaling Data'!$D:$D,Calculations!$N169))/SUMIFS('NREL Scaling Data'!$F:$F,'NREL Scaling Data'!$B:$B,UPPER(About!$B$1),'NREL Scaling Data'!$E:$E,Calculations!$M169,'NREL Scaling Data'!$A:$A,AG$3,'NREL Scaling Data'!$C:$C,Calculations!$L169,'NREL Scaling Data'!$D:$D,Calculations!$N169) + 1) * AG169,0)</f>
        <v>0</v>
      </c>
      <c r="AI169" s="45">
        <f>IFERROR(((SUMIFS('NREL Scaling Data'!$F:$F,'NREL Scaling Data'!$B:$B,UPPER(About!$B$1),'NREL Scaling Data'!$E:$E,Calculations!$M169,'NREL Scaling Data'!$A:$A,AI$3,'NREL Scaling Data'!$C:$C,Calculations!$L169,'NREL Scaling Data'!$D:$D,Calculations!$N169)-SUMIFS('NREL Scaling Data'!$F:$F,'NREL Scaling Data'!$B:$B,UPPER(About!$B$1),'NREL Scaling Data'!$E:$E,Calculations!$M169,'NREL Scaling Data'!$A:$A,AH$3,'NREL Scaling Data'!$C:$C,Calculations!$L169,'NREL Scaling Data'!$D:$D,Calculations!$N169))/SUMIFS('NREL Scaling Data'!$F:$F,'NREL Scaling Data'!$B:$B,UPPER(About!$B$1),'NREL Scaling Data'!$E:$E,Calculations!$M169,'NREL Scaling Data'!$A:$A,AH$3,'NREL Scaling Data'!$C:$C,Calculations!$L169,'NREL Scaling Data'!$D:$D,Calculations!$N169) + 1) * AH169,0)</f>
        <v>0</v>
      </c>
      <c r="AJ169" s="45">
        <f>IFERROR(((SUMIFS('NREL Scaling Data'!$F:$F,'NREL Scaling Data'!$B:$B,UPPER(About!$B$1),'NREL Scaling Data'!$E:$E,Calculations!$M169,'NREL Scaling Data'!$A:$A,AJ$3,'NREL Scaling Data'!$C:$C,Calculations!$L169,'NREL Scaling Data'!$D:$D,Calculations!$N169)-SUMIFS('NREL Scaling Data'!$F:$F,'NREL Scaling Data'!$B:$B,UPPER(About!$B$1),'NREL Scaling Data'!$E:$E,Calculations!$M169,'NREL Scaling Data'!$A:$A,AI$3,'NREL Scaling Data'!$C:$C,Calculations!$L169,'NREL Scaling Data'!$D:$D,Calculations!$N169))/SUMIFS('NREL Scaling Data'!$F:$F,'NREL Scaling Data'!$B:$B,UPPER(About!$B$1),'NREL Scaling Data'!$E:$E,Calculations!$M169,'NREL Scaling Data'!$A:$A,AI$3,'NREL Scaling Data'!$C:$C,Calculations!$L169,'NREL Scaling Data'!$D:$D,Calculations!$N169) + 1) * AI169,0)</f>
        <v>0</v>
      </c>
      <c r="AK169" s="45">
        <f>IFERROR(((SUMIFS('NREL Scaling Data'!$F:$F,'NREL Scaling Data'!$B:$B,UPPER(About!$B$1),'NREL Scaling Data'!$E:$E,Calculations!$M169,'NREL Scaling Data'!$A:$A,AK$3,'NREL Scaling Data'!$C:$C,Calculations!$L169,'NREL Scaling Data'!$D:$D,Calculations!$N169)-SUMIFS('NREL Scaling Data'!$F:$F,'NREL Scaling Data'!$B:$B,UPPER(About!$B$1),'NREL Scaling Data'!$E:$E,Calculations!$M169,'NREL Scaling Data'!$A:$A,AJ$3,'NREL Scaling Data'!$C:$C,Calculations!$L169,'NREL Scaling Data'!$D:$D,Calculations!$N169))/SUMIFS('NREL Scaling Data'!$F:$F,'NREL Scaling Data'!$B:$B,UPPER(About!$B$1),'NREL Scaling Data'!$E:$E,Calculations!$M169,'NREL Scaling Data'!$A:$A,AJ$3,'NREL Scaling Data'!$C:$C,Calculations!$L169,'NREL Scaling Data'!$D:$D,Calculations!$N169) + 1) * AJ169,0)</f>
        <v>0</v>
      </c>
      <c r="AL169" s="45">
        <f>IFERROR(((SUMIFS('NREL Scaling Data'!$F:$F,'NREL Scaling Data'!$B:$B,UPPER(About!$B$1),'NREL Scaling Data'!$E:$E,Calculations!$M169,'NREL Scaling Data'!$A:$A,AL$3,'NREL Scaling Data'!$C:$C,Calculations!$L169,'NREL Scaling Data'!$D:$D,Calculations!$N169)-SUMIFS('NREL Scaling Data'!$F:$F,'NREL Scaling Data'!$B:$B,UPPER(About!$B$1),'NREL Scaling Data'!$E:$E,Calculations!$M169,'NREL Scaling Data'!$A:$A,AK$3,'NREL Scaling Data'!$C:$C,Calculations!$L169,'NREL Scaling Data'!$D:$D,Calculations!$N169))/SUMIFS('NREL Scaling Data'!$F:$F,'NREL Scaling Data'!$B:$B,UPPER(About!$B$1),'NREL Scaling Data'!$E:$E,Calculations!$M169,'NREL Scaling Data'!$A:$A,AK$3,'NREL Scaling Data'!$C:$C,Calculations!$L169,'NREL Scaling Data'!$D:$D,Calculations!$N169) + 1) * AK169,0)</f>
        <v>0</v>
      </c>
      <c r="AM169" s="45">
        <f>IFERROR(((SUMIFS('NREL Scaling Data'!$F:$F,'NREL Scaling Data'!$B:$B,UPPER(About!$B$1),'NREL Scaling Data'!$E:$E,Calculations!$M169,'NREL Scaling Data'!$A:$A,AM$3,'NREL Scaling Data'!$C:$C,Calculations!$L169,'NREL Scaling Data'!$D:$D,Calculations!$N169)-SUMIFS('NREL Scaling Data'!$F:$F,'NREL Scaling Data'!$B:$B,UPPER(About!$B$1),'NREL Scaling Data'!$E:$E,Calculations!$M169,'NREL Scaling Data'!$A:$A,AL$3,'NREL Scaling Data'!$C:$C,Calculations!$L169,'NREL Scaling Data'!$D:$D,Calculations!$N169))/SUMIFS('NREL Scaling Data'!$F:$F,'NREL Scaling Data'!$B:$B,UPPER(About!$B$1),'NREL Scaling Data'!$E:$E,Calculations!$M169,'NREL Scaling Data'!$A:$A,AL$3,'NREL Scaling Data'!$C:$C,Calculations!$L169,'NREL Scaling Data'!$D:$D,Calculations!$N169) + 1) * AL169,0)</f>
        <v>0</v>
      </c>
      <c r="AN169" s="45">
        <f>IFERROR(((SUMIFS('NREL Scaling Data'!$F:$F,'NREL Scaling Data'!$B:$B,UPPER(About!$B$1),'NREL Scaling Data'!$E:$E,Calculations!$M169,'NREL Scaling Data'!$A:$A,AN$3,'NREL Scaling Data'!$C:$C,Calculations!$L169,'NREL Scaling Data'!$D:$D,Calculations!$N169)-SUMIFS('NREL Scaling Data'!$F:$F,'NREL Scaling Data'!$B:$B,UPPER(About!$B$1),'NREL Scaling Data'!$E:$E,Calculations!$M169,'NREL Scaling Data'!$A:$A,AM$3,'NREL Scaling Data'!$C:$C,Calculations!$L169,'NREL Scaling Data'!$D:$D,Calculations!$N169))/SUMIFS('NREL Scaling Data'!$F:$F,'NREL Scaling Data'!$B:$B,UPPER(About!$B$1),'NREL Scaling Data'!$E:$E,Calculations!$M169,'NREL Scaling Data'!$A:$A,AM$3,'NREL Scaling Data'!$C:$C,Calculations!$L169,'NREL Scaling Data'!$D:$D,Calculations!$N169) + 1) * AM169,0)</f>
        <v>0</v>
      </c>
      <c r="AO169" s="45">
        <f>IFERROR(((SUMIFS('NREL Scaling Data'!$F:$F,'NREL Scaling Data'!$B:$B,UPPER(About!$B$1),'NREL Scaling Data'!$E:$E,Calculations!$M169,'NREL Scaling Data'!$A:$A,AO$3,'NREL Scaling Data'!$C:$C,Calculations!$L169,'NREL Scaling Data'!$D:$D,Calculations!$N169)-SUMIFS('NREL Scaling Data'!$F:$F,'NREL Scaling Data'!$B:$B,UPPER(About!$B$1),'NREL Scaling Data'!$E:$E,Calculations!$M169,'NREL Scaling Data'!$A:$A,AN$3,'NREL Scaling Data'!$C:$C,Calculations!$L169,'NREL Scaling Data'!$D:$D,Calculations!$N169))/SUMIFS('NREL Scaling Data'!$F:$F,'NREL Scaling Data'!$B:$B,UPPER(About!$B$1),'NREL Scaling Data'!$E:$E,Calculations!$M169,'NREL Scaling Data'!$A:$A,AN$3,'NREL Scaling Data'!$C:$C,Calculations!$L169,'NREL Scaling Data'!$D:$D,Calculations!$N169) + 1) * AN169,0)</f>
        <v>0</v>
      </c>
      <c r="AP169" s="45">
        <f>IFERROR(((SUMIFS('NREL Scaling Data'!$F:$F,'NREL Scaling Data'!$B:$B,UPPER(About!$B$1),'NREL Scaling Data'!$E:$E,Calculations!$M169,'NREL Scaling Data'!$A:$A,AP$3,'NREL Scaling Data'!$C:$C,Calculations!$L169,'NREL Scaling Data'!$D:$D,Calculations!$N169)-SUMIFS('NREL Scaling Data'!$F:$F,'NREL Scaling Data'!$B:$B,UPPER(About!$B$1),'NREL Scaling Data'!$E:$E,Calculations!$M169,'NREL Scaling Data'!$A:$A,AO$3,'NREL Scaling Data'!$C:$C,Calculations!$L169,'NREL Scaling Data'!$D:$D,Calculations!$N169))/SUMIFS('NREL Scaling Data'!$F:$F,'NREL Scaling Data'!$B:$B,UPPER(About!$B$1),'NREL Scaling Data'!$E:$E,Calculations!$M169,'NREL Scaling Data'!$A:$A,AO$3,'NREL Scaling Data'!$C:$C,Calculations!$L169,'NREL Scaling Data'!$D:$D,Calculations!$N169) + 1) * AO169,0)</f>
        <v>0</v>
      </c>
      <c r="AQ169" s="45">
        <f>IFERROR(((SUMIFS('NREL Scaling Data'!$F:$F,'NREL Scaling Data'!$B:$B,UPPER(About!$B$1),'NREL Scaling Data'!$E:$E,Calculations!$M169,'NREL Scaling Data'!$A:$A,AQ$3,'NREL Scaling Data'!$C:$C,Calculations!$L169,'NREL Scaling Data'!$D:$D,Calculations!$N169)-SUMIFS('NREL Scaling Data'!$F:$F,'NREL Scaling Data'!$B:$B,UPPER(About!$B$1),'NREL Scaling Data'!$E:$E,Calculations!$M169,'NREL Scaling Data'!$A:$A,AP$3,'NREL Scaling Data'!$C:$C,Calculations!$L169,'NREL Scaling Data'!$D:$D,Calculations!$N169))/SUMIFS('NREL Scaling Data'!$F:$F,'NREL Scaling Data'!$B:$B,UPPER(About!$B$1),'NREL Scaling Data'!$E:$E,Calculations!$M169,'NREL Scaling Data'!$A:$A,AP$3,'NREL Scaling Data'!$C:$C,Calculations!$L169,'NREL Scaling Data'!$D:$D,Calculations!$N169) + 1) * AP169,0)</f>
        <v>0</v>
      </c>
      <c r="AR169" s="45">
        <f>IFERROR(((SUMIFS('NREL Scaling Data'!$F:$F,'NREL Scaling Data'!$B:$B,UPPER(About!$B$1),'NREL Scaling Data'!$E:$E,Calculations!$M169,'NREL Scaling Data'!$A:$A,AR$3,'NREL Scaling Data'!$C:$C,Calculations!$L169,'NREL Scaling Data'!$D:$D,Calculations!$N169)-SUMIFS('NREL Scaling Data'!$F:$F,'NREL Scaling Data'!$B:$B,UPPER(About!$B$1),'NREL Scaling Data'!$E:$E,Calculations!$M169,'NREL Scaling Data'!$A:$A,AQ$3,'NREL Scaling Data'!$C:$C,Calculations!$L169,'NREL Scaling Data'!$D:$D,Calculations!$N169))/SUMIFS('NREL Scaling Data'!$F:$F,'NREL Scaling Data'!$B:$B,UPPER(About!$B$1),'NREL Scaling Data'!$E:$E,Calculations!$M169,'NREL Scaling Data'!$A:$A,AQ$3,'NREL Scaling Data'!$C:$C,Calculations!$L169,'NREL Scaling Data'!$D:$D,Calculations!$N169) + 1) * AQ169,0)</f>
        <v>0</v>
      </c>
      <c r="AS169" s="45">
        <f>IFERROR(((SUMIFS('NREL Scaling Data'!$F:$F,'NREL Scaling Data'!$B:$B,UPPER(About!$B$1),'NREL Scaling Data'!$E:$E,Calculations!$M169,'NREL Scaling Data'!$A:$A,AS$3,'NREL Scaling Data'!$C:$C,Calculations!$L169,'NREL Scaling Data'!$D:$D,Calculations!$N169)-SUMIFS('NREL Scaling Data'!$F:$F,'NREL Scaling Data'!$B:$B,UPPER(About!$B$1),'NREL Scaling Data'!$E:$E,Calculations!$M169,'NREL Scaling Data'!$A:$A,AR$3,'NREL Scaling Data'!$C:$C,Calculations!$L169,'NREL Scaling Data'!$D:$D,Calculations!$N169))/SUMIFS('NREL Scaling Data'!$F:$F,'NREL Scaling Data'!$B:$B,UPPER(About!$B$1),'NREL Scaling Data'!$E:$E,Calculations!$M169,'NREL Scaling Data'!$A:$A,AR$3,'NREL Scaling Data'!$C:$C,Calculations!$L169,'NREL Scaling Data'!$D:$D,Calculations!$N169) + 1) * AR169,0)</f>
        <v>0</v>
      </c>
      <c r="AT169" s="45">
        <f>IFERROR(((SUMIFS('NREL Scaling Data'!$F:$F,'NREL Scaling Data'!$B:$B,UPPER(About!$B$1),'NREL Scaling Data'!$E:$E,Calculations!$M169,'NREL Scaling Data'!$A:$A,AT$3,'NREL Scaling Data'!$C:$C,Calculations!$L169,'NREL Scaling Data'!$D:$D,Calculations!$N169)-SUMIFS('NREL Scaling Data'!$F:$F,'NREL Scaling Data'!$B:$B,UPPER(About!$B$1),'NREL Scaling Data'!$E:$E,Calculations!$M169,'NREL Scaling Data'!$A:$A,AS$3,'NREL Scaling Data'!$C:$C,Calculations!$L169,'NREL Scaling Data'!$D:$D,Calculations!$N169))/SUMIFS('NREL Scaling Data'!$F:$F,'NREL Scaling Data'!$B:$B,UPPER(About!$B$1),'NREL Scaling Data'!$E:$E,Calculations!$M169,'NREL Scaling Data'!$A:$A,AS$3,'NREL Scaling Data'!$C:$C,Calculations!$L169,'NREL Scaling Data'!$D:$D,Calculations!$N169) + 1) * AS169,0)</f>
        <v>0</v>
      </c>
    </row>
    <row r="171" spans="6:46">
      <c r="H171" s="1" t="s">
        <v>367</v>
      </c>
      <c r="I171" s="1"/>
      <c r="J171" s="1"/>
      <c r="K171" s="1"/>
      <c r="L171" s="1"/>
      <c r="M171" s="1"/>
    </row>
    <row r="172" spans="6:46">
      <c r="N172" s="1" t="s">
        <v>75</v>
      </c>
      <c r="O172" s="1">
        <v>2019</v>
      </c>
      <c r="P172" s="1">
        <v>2020</v>
      </c>
      <c r="Q172" s="1">
        <v>2021</v>
      </c>
      <c r="R172" s="1">
        <v>2022</v>
      </c>
      <c r="S172" s="1">
        <v>2023</v>
      </c>
      <c r="T172" s="1">
        <v>2024</v>
      </c>
      <c r="U172" s="1">
        <v>2025</v>
      </c>
      <c r="V172" s="1">
        <v>2026</v>
      </c>
      <c r="W172" s="1">
        <v>2027</v>
      </c>
      <c r="X172" s="1">
        <v>2028</v>
      </c>
      <c r="Y172" s="1">
        <v>2029</v>
      </c>
      <c r="Z172" s="1">
        <v>2030</v>
      </c>
      <c r="AA172" s="1">
        <v>2031</v>
      </c>
      <c r="AB172" s="1">
        <v>2032</v>
      </c>
      <c r="AC172" s="1">
        <v>2033</v>
      </c>
      <c r="AD172" s="1">
        <v>2034</v>
      </c>
      <c r="AE172" s="1">
        <v>2035</v>
      </c>
      <c r="AF172" s="1">
        <v>2036</v>
      </c>
      <c r="AG172" s="1">
        <v>2037</v>
      </c>
      <c r="AH172" s="1">
        <v>2038</v>
      </c>
      <c r="AI172" s="1">
        <v>2039</v>
      </c>
      <c r="AJ172" s="1">
        <v>2040</v>
      </c>
      <c r="AK172" s="1">
        <v>2041</v>
      </c>
      <c r="AL172" s="1">
        <v>2042</v>
      </c>
      <c r="AM172" s="1">
        <v>2043</v>
      </c>
      <c r="AN172" s="1">
        <v>2044</v>
      </c>
      <c r="AO172" s="1">
        <v>2045</v>
      </c>
      <c r="AP172" s="1">
        <v>2046</v>
      </c>
      <c r="AQ172" s="1">
        <v>2047</v>
      </c>
      <c r="AR172" s="1">
        <v>2048</v>
      </c>
      <c r="AS172" s="1">
        <v>2049</v>
      </c>
      <c r="AT172" s="1">
        <v>2050</v>
      </c>
    </row>
    <row r="173" spans="6:46">
      <c r="F173" s="12" t="s">
        <v>479</v>
      </c>
      <c r="G173" s="12" t="s">
        <v>477</v>
      </c>
      <c r="H173" s="12" t="s">
        <v>475</v>
      </c>
      <c r="I173" s="12" t="s">
        <v>1086</v>
      </c>
      <c r="J173" s="209">
        <f>SUMIFS('NREL Scaling Data'!F:F,'NREL Scaling Data'!B:B,UPPER(About!$B$1),'NREL Scaling Data'!E:E,Calculations!M173,'NREL Scaling Data'!A:A, 2021,'NREL Scaling Data'!C:C,Calculations!L173,'NREL Scaling Data'!D:D,Calculations!N173) / SUMIFS('NREL Scaling Data'!F:F,'NREL Scaling Data'!B:B,UPPER(About!$B$1),'NREL Scaling Data'!A:A, 2021,'NREL Scaling Data'!C:C,Calculations!L173,'NREL Scaling Data'!D:D,Calculations!N173)</f>
        <v>0.18763764221364421</v>
      </c>
      <c r="K173" s="12">
        <v>1</v>
      </c>
      <c r="L173" s="12" t="s">
        <v>1013</v>
      </c>
      <c r="M173" s="12" t="s">
        <v>1014</v>
      </c>
      <c r="N173" s="1" t="s">
        <v>635</v>
      </c>
      <c r="O173" s="7">
        <f>P173</f>
        <v>69631390837272.297</v>
      </c>
      <c r="P173" s="7">
        <f>Q173</f>
        <v>69631390837272.297</v>
      </c>
      <c r="Q173" s="45">
        <f>SUMIFS('SEDS 2021'!$F$23:$F$40,'SEDS 2021'!E$23:E$40,Calculations!L173,'SEDS 2021'!D$23:D$40,Calculations!N173)*J173*K173</f>
        <v>69631390837272.297</v>
      </c>
      <c r="R173" s="45">
        <f>IFERROR(((SUMIFS('NREL Scaling Data'!$F:$F,'NREL Scaling Data'!$B:$B,UPPER(About!$B$1),'NREL Scaling Data'!$E:$E,Calculations!$M173,'NREL Scaling Data'!$A:$A,R$3,'NREL Scaling Data'!$C:$C,Calculations!$L173,'NREL Scaling Data'!$D:$D,Calculations!$N173)-SUMIFS('NREL Scaling Data'!$F:$F,'NREL Scaling Data'!$B:$B,UPPER(About!$B$1),'NREL Scaling Data'!$E:$E,Calculations!$M173,'NREL Scaling Data'!$A:$A,Q$3,'NREL Scaling Data'!$C:$C,Calculations!$L173,'NREL Scaling Data'!$D:$D,Calculations!$N173))/SUMIFS('NREL Scaling Data'!$F:$F,'NREL Scaling Data'!$B:$B,UPPER(About!$B$1),'NREL Scaling Data'!$E:$E,Calculations!$M173,'NREL Scaling Data'!$A:$A,Q$3,'NREL Scaling Data'!$C:$C,Calculations!$L173,'NREL Scaling Data'!$D:$D,Calculations!$N173) + 1) * Q173,0)</f>
        <v>70581628047717.016</v>
      </c>
      <c r="S173" s="45">
        <f>IFERROR(((SUMIFS('NREL Scaling Data'!$F:$F,'NREL Scaling Data'!$B:$B,UPPER(About!$B$1),'NREL Scaling Data'!$E:$E,Calculations!$M173,'NREL Scaling Data'!$A:$A,S$3,'NREL Scaling Data'!$C:$C,Calculations!$L173,'NREL Scaling Data'!$D:$D,Calculations!$N173)-SUMIFS('NREL Scaling Data'!$F:$F,'NREL Scaling Data'!$B:$B,UPPER(About!$B$1),'NREL Scaling Data'!$E:$E,Calculations!$M173,'NREL Scaling Data'!$A:$A,R$3,'NREL Scaling Data'!$C:$C,Calculations!$L173,'NREL Scaling Data'!$D:$D,Calculations!$N173))/SUMIFS('NREL Scaling Data'!$F:$F,'NREL Scaling Data'!$B:$B,UPPER(About!$B$1),'NREL Scaling Data'!$E:$E,Calculations!$M173,'NREL Scaling Data'!$A:$A,R$3,'NREL Scaling Data'!$C:$C,Calculations!$L173,'NREL Scaling Data'!$D:$D,Calculations!$N173) + 1) * R173,0)</f>
        <v>71418901207389</v>
      </c>
      <c r="T173" s="45">
        <f>IFERROR(((SUMIFS('NREL Scaling Data'!$F:$F,'NREL Scaling Data'!$B:$B,UPPER(About!$B$1),'NREL Scaling Data'!$E:$E,Calculations!$M173,'NREL Scaling Data'!$A:$A,T$3,'NREL Scaling Data'!$C:$C,Calculations!$L173,'NREL Scaling Data'!$D:$D,Calculations!$N173)-SUMIFS('NREL Scaling Data'!$F:$F,'NREL Scaling Data'!$B:$B,UPPER(About!$B$1),'NREL Scaling Data'!$E:$E,Calculations!$M173,'NREL Scaling Data'!$A:$A,S$3,'NREL Scaling Data'!$C:$C,Calculations!$L173,'NREL Scaling Data'!$D:$D,Calculations!$N173))/SUMIFS('NREL Scaling Data'!$F:$F,'NREL Scaling Data'!$B:$B,UPPER(About!$B$1),'NREL Scaling Data'!$E:$E,Calculations!$M173,'NREL Scaling Data'!$A:$A,S$3,'NREL Scaling Data'!$C:$C,Calculations!$L173,'NREL Scaling Data'!$D:$D,Calculations!$N173) + 1) * S173,0)</f>
        <v>72077718439808.594</v>
      </c>
      <c r="U173" s="45">
        <f>IFERROR(((SUMIFS('NREL Scaling Data'!$F:$F,'NREL Scaling Data'!$B:$B,UPPER(About!$B$1),'NREL Scaling Data'!$E:$E,Calculations!$M173,'NREL Scaling Data'!$A:$A,U$3,'NREL Scaling Data'!$C:$C,Calculations!$L173,'NREL Scaling Data'!$D:$D,Calculations!$N173)-SUMIFS('NREL Scaling Data'!$F:$F,'NREL Scaling Data'!$B:$B,UPPER(About!$B$1),'NREL Scaling Data'!$E:$E,Calculations!$M173,'NREL Scaling Data'!$A:$A,T$3,'NREL Scaling Data'!$C:$C,Calculations!$L173,'NREL Scaling Data'!$D:$D,Calculations!$N173))/SUMIFS('NREL Scaling Data'!$F:$F,'NREL Scaling Data'!$B:$B,UPPER(About!$B$1),'NREL Scaling Data'!$E:$E,Calculations!$M173,'NREL Scaling Data'!$A:$A,T$3,'NREL Scaling Data'!$C:$C,Calculations!$L173,'NREL Scaling Data'!$D:$D,Calculations!$N173) + 1) * T173,0)</f>
        <v>72517616374828.234</v>
      </c>
      <c r="V173" s="45">
        <f>IFERROR(((SUMIFS('NREL Scaling Data'!$F:$F,'NREL Scaling Data'!$B:$B,UPPER(About!$B$1),'NREL Scaling Data'!$E:$E,Calculations!$M173,'NREL Scaling Data'!$A:$A,V$3,'NREL Scaling Data'!$C:$C,Calculations!$L173,'NREL Scaling Data'!$D:$D,Calculations!$N173)-SUMIFS('NREL Scaling Data'!$F:$F,'NREL Scaling Data'!$B:$B,UPPER(About!$B$1),'NREL Scaling Data'!$E:$E,Calculations!$M173,'NREL Scaling Data'!$A:$A,U$3,'NREL Scaling Data'!$C:$C,Calculations!$L173,'NREL Scaling Data'!$D:$D,Calculations!$N173))/SUMIFS('NREL Scaling Data'!$F:$F,'NREL Scaling Data'!$B:$B,UPPER(About!$B$1),'NREL Scaling Data'!$E:$E,Calculations!$M173,'NREL Scaling Data'!$A:$A,U$3,'NREL Scaling Data'!$C:$C,Calculations!$L173,'NREL Scaling Data'!$D:$D,Calculations!$N173) + 1) * U173,0)</f>
        <v>72716586997287.688</v>
      </c>
      <c r="W173" s="45">
        <f>IFERROR(((SUMIFS('NREL Scaling Data'!$F:$F,'NREL Scaling Data'!$B:$B,UPPER(About!$B$1),'NREL Scaling Data'!$E:$E,Calculations!$M173,'NREL Scaling Data'!$A:$A,W$3,'NREL Scaling Data'!$C:$C,Calculations!$L173,'NREL Scaling Data'!$D:$D,Calculations!$N173)-SUMIFS('NREL Scaling Data'!$F:$F,'NREL Scaling Data'!$B:$B,UPPER(About!$B$1),'NREL Scaling Data'!$E:$E,Calculations!$M173,'NREL Scaling Data'!$A:$A,V$3,'NREL Scaling Data'!$C:$C,Calculations!$L173,'NREL Scaling Data'!$D:$D,Calculations!$N173))/SUMIFS('NREL Scaling Data'!$F:$F,'NREL Scaling Data'!$B:$B,UPPER(About!$B$1),'NREL Scaling Data'!$E:$E,Calculations!$M173,'NREL Scaling Data'!$A:$A,V$3,'NREL Scaling Data'!$C:$C,Calculations!$L173,'NREL Scaling Data'!$D:$D,Calculations!$N173) + 1) * V173,0)</f>
        <v>72720804650074.813</v>
      </c>
      <c r="X173" s="45">
        <f>IFERROR(((SUMIFS('NREL Scaling Data'!$F:$F,'NREL Scaling Data'!$B:$B,UPPER(About!$B$1),'NREL Scaling Data'!$E:$E,Calculations!$M173,'NREL Scaling Data'!$A:$A,X$3,'NREL Scaling Data'!$C:$C,Calculations!$L173,'NREL Scaling Data'!$D:$D,Calculations!$N173)-SUMIFS('NREL Scaling Data'!$F:$F,'NREL Scaling Data'!$B:$B,UPPER(About!$B$1),'NREL Scaling Data'!$E:$E,Calculations!$M173,'NREL Scaling Data'!$A:$A,W$3,'NREL Scaling Data'!$C:$C,Calculations!$L173,'NREL Scaling Data'!$D:$D,Calculations!$N173))/SUMIFS('NREL Scaling Data'!$F:$F,'NREL Scaling Data'!$B:$B,UPPER(About!$B$1),'NREL Scaling Data'!$E:$E,Calculations!$M173,'NREL Scaling Data'!$A:$A,W$3,'NREL Scaling Data'!$C:$C,Calculations!$L173,'NREL Scaling Data'!$D:$D,Calculations!$N173) + 1) * W173,0)</f>
        <v>72597982476817.469</v>
      </c>
      <c r="Y173" s="45">
        <f>IFERROR(((SUMIFS('NREL Scaling Data'!$F:$F,'NREL Scaling Data'!$B:$B,UPPER(About!$B$1),'NREL Scaling Data'!$E:$E,Calculations!$M173,'NREL Scaling Data'!$A:$A,Y$3,'NREL Scaling Data'!$C:$C,Calculations!$L173,'NREL Scaling Data'!$D:$D,Calculations!$N173)-SUMIFS('NREL Scaling Data'!$F:$F,'NREL Scaling Data'!$B:$B,UPPER(About!$B$1),'NREL Scaling Data'!$E:$E,Calculations!$M173,'NREL Scaling Data'!$A:$A,X$3,'NREL Scaling Data'!$C:$C,Calculations!$L173,'NREL Scaling Data'!$D:$D,Calculations!$N173))/SUMIFS('NREL Scaling Data'!$F:$F,'NREL Scaling Data'!$B:$B,UPPER(About!$B$1),'NREL Scaling Data'!$E:$E,Calculations!$M173,'NREL Scaling Data'!$A:$A,X$3,'NREL Scaling Data'!$C:$C,Calculations!$L173,'NREL Scaling Data'!$D:$D,Calculations!$N173) + 1) * X173,0)</f>
        <v>72429348834047.297</v>
      </c>
      <c r="Z173" s="45">
        <f>IFERROR(((SUMIFS('NREL Scaling Data'!$F:$F,'NREL Scaling Data'!$B:$B,UPPER(About!$B$1),'NREL Scaling Data'!$E:$E,Calculations!$M173,'NREL Scaling Data'!$A:$A,Z$3,'NREL Scaling Data'!$C:$C,Calculations!$L173,'NREL Scaling Data'!$D:$D,Calculations!$N173)-SUMIFS('NREL Scaling Data'!$F:$F,'NREL Scaling Data'!$B:$B,UPPER(About!$B$1),'NREL Scaling Data'!$E:$E,Calculations!$M173,'NREL Scaling Data'!$A:$A,Y$3,'NREL Scaling Data'!$C:$C,Calculations!$L173,'NREL Scaling Data'!$D:$D,Calculations!$N173))/SUMIFS('NREL Scaling Data'!$F:$F,'NREL Scaling Data'!$B:$B,UPPER(About!$B$1),'NREL Scaling Data'!$E:$E,Calculations!$M173,'NREL Scaling Data'!$A:$A,Y$3,'NREL Scaling Data'!$C:$C,Calculations!$L173,'NREL Scaling Data'!$D:$D,Calculations!$N173) + 1) * Y173,0)</f>
        <v>72267054152614.516</v>
      </c>
      <c r="AA173" s="45">
        <f>IFERROR(((SUMIFS('NREL Scaling Data'!$F:$F,'NREL Scaling Data'!$B:$B,UPPER(About!$B$1),'NREL Scaling Data'!$E:$E,Calculations!$M173,'NREL Scaling Data'!$A:$A,AA$3,'NREL Scaling Data'!$C:$C,Calculations!$L173,'NREL Scaling Data'!$D:$D,Calculations!$N173)-SUMIFS('NREL Scaling Data'!$F:$F,'NREL Scaling Data'!$B:$B,UPPER(About!$B$1),'NREL Scaling Data'!$E:$E,Calculations!$M173,'NREL Scaling Data'!$A:$A,Z$3,'NREL Scaling Data'!$C:$C,Calculations!$L173,'NREL Scaling Data'!$D:$D,Calculations!$N173))/SUMIFS('NREL Scaling Data'!$F:$F,'NREL Scaling Data'!$B:$B,UPPER(About!$B$1),'NREL Scaling Data'!$E:$E,Calculations!$M173,'NREL Scaling Data'!$A:$A,Z$3,'NREL Scaling Data'!$C:$C,Calculations!$L173,'NREL Scaling Data'!$D:$D,Calculations!$N173) + 1) * Z173,0)</f>
        <v>72169197604903.281</v>
      </c>
      <c r="AB173" s="45">
        <f>IFERROR(((SUMIFS('NREL Scaling Data'!$F:$F,'NREL Scaling Data'!$B:$B,UPPER(About!$B$1),'NREL Scaling Data'!$E:$E,Calculations!$M173,'NREL Scaling Data'!$A:$A,AB$3,'NREL Scaling Data'!$C:$C,Calculations!$L173,'NREL Scaling Data'!$D:$D,Calculations!$N173)-SUMIFS('NREL Scaling Data'!$F:$F,'NREL Scaling Data'!$B:$B,UPPER(About!$B$1),'NREL Scaling Data'!$E:$E,Calculations!$M173,'NREL Scaling Data'!$A:$A,AA$3,'NREL Scaling Data'!$C:$C,Calculations!$L173,'NREL Scaling Data'!$D:$D,Calculations!$N173))/SUMIFS('NREL Scaling Data'!$F:$F,'NREL Scaling Data'!$B:$B,UPPER(About!$B$1),'NREL Scaling Data'!$E:$E,Calculations!$M173,'NREL Scaling Data'!$A:$A,AA$3,'NREL Scaling Data'!$C:$C,Calculations!$L173,'NREL Scaling Data'!$D:$D,Calculations!$N173) + 1) * AA173,0)</f>
        <v>72151774589317.344</v>
      </c>
      <c r="AC173" s="45">
        <f>IFERROR(((SUMIFS('NREL Scaling Data'!$F:$F,'NREL Scaling Data'!$B:$B,UPPER(About!$B$1),'NREL Scaling Data'!$E:$E,Calculations!$M173,'NREL Scaling Data'!$A:$A,AC$3,'NREL Scaling Data'!$C:$C,Calculations!$L173,'NREL Scaling Data'!$D:$D,Calculations!$N173)-SUMIFS('NREL Scaling Data'!$F:$F,'NREL Scaling Data'!$B:$B,UPPER(About!$B$1),'NREL Scaling Data'!$E:$E,Calculations!$M173,'NREL Scaling Data'!$A:$A,AB$3,'NREL Scaling Data'!$C:$C,Calculations!$L173,'NREL Scaling Data'!$D:$D,Calculations!$N173))/SUMIFS('NREL Scaling Data'!$F:$F,'NREL Scaling Data'!$B:$B,UPPER(About!$B$1),'NREL Scaling Data'!$E:$E,Calculations!$M173,'NREL Scaling Data'!$A:$A,AB$3,'NREL Scaling Data'!$C:$C,Calculations!$L173,'NREL Scaling Data'!$D:$D,Calculations!$N173) + 1) * AB173,0)</f>
        <v>72211781700102.625</v>
      </c>
      <c r="AD173" s="45">
        <f>IFERROR(((SUMIFS('NREL Scaling Data'!$F:$F,'NREL Scaling Data'!$B:$B,UPPER(About!$B$1),'NREL Scaling Data'!$E:$E,Calculations!$M173,'NREL Scaling Data'!$A:$A,AD$3,'NREL Scaling Data'!$C:$C,Calculations!$L173,'NREL Scaling Data'!$D:$D,Calculations!$N173)-SUMIFS('NREL Scaling Data'!$F:$F,'NREL Scaling Data'!$B:$B,UPPER(About!$B$1),'NREL Scaling Data'!$E:$E,Calculations!$M173,'NREL Scaling Data'!$A:$A,AC$3,'NREL Scaling Data'!$C:$C,Calculations!$L173,'NREL Scaling Data'!$D:$D,Calculations!$N173))/SUMIFS('NREL Scaling Data'!$F:$F,'NREL Scaling Data'!$B:$B,UPPER(About!$B$1),'NREL Scaling Data'!$E:$E,Calculations!$M173,'NREL Scaling Data'!$A:$A,AC$3,'NREL Scaling Data'!$C:$C,Calculations!$L173,'NREL Scaling Data'!$D:$D,Calculations!$N173) + 1) * AC173,0)</f>
        <v>72345379990218.234</v>
      </c>
      <c r="AE173" s="45">
        <f>IFERROR(((SUMIFS('NREL Scaling Data'!$F:$F,'NREL Scaling Data'!$B:$B,UPPER(About!$B$1),'NREL Scaling Data'!$E:$E,Calculations!$M173,'NREL Scaling Data'!$A:$A,AE$3,'NREL Scaling Data'!$C:$C,Calculations!$L173,'NREL Scaling Data'!$D:$D,Calculations!$N173)-SUMIFS('NREL Scaling Data'!$F:$F,'NREL Scaling Data'!$B:$B,UPPER(About!$B$1),'NREL Scaling Data'!$E:$E,Calculations!$M173,'NREL Scaling Data'!$A:$A,AD$3,'NREL Scaling Data'!$C:$C,Calculations!$L173,'NREL Scaling Data'!$D:$D,Calculations!$N173))/SUMIFS('NREL Scaling Data'!$F:$F,'NREL Scaling Data'!$B:$B,UPPER(About!$B$1),'NREL Scaling Data'!$E:$E,Calculations!$M173,'NREL Scaling Data'!$A:$A,AD$3,'NREL Scaling Data'!$C:$C,Calculations!$L173,'NREL Scaling Data'!$D:$D,Calculations!$N173) + 1) * AD173,0)</f>
        <v>72534650821936.766</v>
      </c>
      <c r="AF173" s="45">
        <f>IFERROR(((SUMIFS('NREL Scaling Data'!$F:$F,'NREL Scaling Data'!$B:$B,UPPER(About!$B$1),'NREL Scaling Data'!$E:$E,Calculations!$M173,'NREL Scaling Data'!$A:$A,AF$3,'NREL Scaling Data'!$C:$C,Calculations!$L173,'NREL Scaling Data'!$D:$D,Calculations!$N173)-SUMIFS('NREL Scaling Data'!$F:$F,'NREL Scaling Data'!$B:$B,UPPER(About!$B$1),'NREL Scaling Data'!$E:$E,Calculations!$M173,'NREL Scaling Data'!$A:$A,AE$3,'NREL Scaling Data'!$C:$C,Calculations!$L173,'NREL Scaling Data'!$D:$D,Calculations!$N173))/SUMIFS('NREL Scaling Data'!$F:$F,'NREL Scaling Data'!$B:$B,UPPER(About!$B$1),'NREL Scaling Data'!$E:$E,Calculations!$M173,'NREL Scaling Data'!$A:$A,AE$3,'NREL Scaling Data'!$C:$C,Calculations!$L173,'NREL Scaling Data'!$D:$D,Calculations!$N173) + 1) * AE173,0)</f>
        <v>72769071857223.25</v>
      </c>
      <c r="AG173" s="45">
        <f>IFERROR(((SUMIFS('NREL Scaling Data'!$F:$F,'NREL Scaling Data'!$B:$B,UPPER(About!$B$1),'NREL Scaling Data'!$E:$E,Calculations!$M173,'NREL Scaling Data'!$A:$A,AG$3,'NREL Scaling Data'!$C:$C,Calculations!$L173,'NREL Scaling Data'!$D:$D,Calculations!$N173)-SUMIFS('NREL Scaling Data'!$F:$F,'NREL Scaling Data'!$B:$B,UPPER(About!$B$1),'NREL Scaling Data'!$E:$E,Calculations!$M173,'NREL Scaling Data'!$A:$A,AF$3,'NREL Scaling Data'!$C:$C,Calculations!$L173,'NREL Scaling Data'!$D:$D,Calculations!$N173))/SUMIFS('NREL Scaling Data'!$F:$F,'NREL Scaling Data'!$B:$B,UPPER(About!$B$1),'NREL Scaling Data'!$E:$E,Calculations!$M173,'NREL Scaling Data'!$A:$A,AF$3,'NREL Scaling Data'!$C:$C,Calculations!$L173,'NREL Scaling Data'!$D:$D,Calculations!$N173) + 1) * AF173,0)</f>
        <v>73039004332487.625</v>
      </c>
      <c r="AH173" s="45">
        <f>IFERROR(((SUMIFS('NREL Scaling Data'!$F:$F,'NREL Scaling Data'!$B:$B,UPPER(About!$B$1),'NREL Scaling Data'!$E:$E,Calculations!$M173,'NREL Scaling Data'!$A:$A,AH$3,'NREL Scaling Data'!$C:$C,Calculations!$L173,'NREL Scaling Data'!$D:$D,Calculations!$N173)-SUMIFS('NREL Scaling Data'!$F:$F,'NREL Scaling Data'!$B:$B,UPPER(About!$B$1),'NREL Scaling Data'!$E:$E,Calculations!$M173,'NREL Scaling Data'!$A:$A,AG$3,'NREL Scaling Data'!$C:$C,Calculations!$L173,'NREL Scaling Data'!$D:$D,Calculations!$N173))/SUMIFS('NREL Scaling Data'!$F:$F,'NREL Scaling Data'!$B:$B,UPPER(About!$B$1),'NREL Scaling Data'!$E:$E,Calculations!$M173,'NREL Scaling Data'!$A:$A,AG$3,'NREL Scaling Data'!$C:$C,Calculations!$L173,'NREL Scaling Data'!$D:$D,Calculations!$N173) + 1) * AG173,0)</f>
        <v>73342521189621.859</v>
      </c>
      <c r="AI173" s="45">
        <f>IFERROR(((SUMIFS('NREL Scaling Data'!$F:$F,'NREL Scaling Data'!$B:$B,UPPER(About!$B$1),'NREL Scaling Data'!$E:$E,Calculations!$M173,'NREL Scaling Data'!$A:$A,AI$3,'NREL Scaling Data'!$C:$C,Calculations!$L173,'NREL Scaling Data'!$D:$D,Calculations!$N173)-SUMIFS('NREL Scaling Data'!$F:$F,'NREL Scaling Data'!$B:$B,UPPER(About!$B$1),'NREL Scaling Data'!$E:$E,Calculations!$M173,'NREL Scaling Data'!$A:$A,AH$3,'NREL Scaling Data'!$C:$C,Calculations!$L173,'NREL Scaling Data'!$D:$D,Calculations!$N173))/SUMIFS('NREL Scaling Data'!$F:$F,'NREL Scaling Data'!$B:$B,UPPER(About!$B$1),'NREL Scaling Data'!$E:$E,Calculations!$M173,'NREL Scaling Data'!$A:$A,AH$3,'NREL Scaling Data'!$C:$C,Calculations!$L173,'NREL Scaling Data'!$D:$D,Calculations!$N173) + 1) * AH173,0)</f>
        <v>73669311739606.344</v>
      </c>
      <c r="AJ173" s="45">
        <f>IFERROR(((SUMIFS('NREL Scaling Data'!$F:$F,'NREL Scaling Data'!$B:$B,UPPER(About!$B$1),'NREL Scaling Data'!$E:$E,Calculations!$M173,'NREL Scaling Data'!$A:$A,AJ$3,'NREL Scaling Data'!$C:$C,Calculations!$L173,'NREL Scaling Data'!$D:$D,Calculations!$N173)-SUMIFS('NREL Scaling Data'!$F:$F,'NREL Scaling Data'!$B:$B,UPPER(About!$B$1),'NREL Scaling Data'!$E:$E,Calculations!$M173,'NREL Scaling Data'!$A:$A,AI$3,'NREL Scaling Data'!$C:$C,Calculations!$L173,'NREL Scaling Data'!$D:$D,Calculations!$N173))/SUMIFS('NREL Scaling Data'!$F:$F,'NREL Scaling Data'!$B:$B,UPPER(About!$B$1),'NREL Scaling Data'!$E:$E,Calculations!$M173,'NREL Scaling Data'!$A:$A,AI$3,'NREL Scaling Data'!$C:$C,Calculations!$L173,'NREL Scaling Data'!$D:$D,Calculations!$N173) + 1) * AI173,0)</f>
        <v>74002902307257.141</v>
      </c>
      <c r="AK173" s="45">
        <f>IFERROR(((SUMIFS('NREL Scaling Data'!$F:$F,'NREL Scaling Data'!$B:$B,UPPER(About!$B$1),'NREL Scaling Data'!$E:$E,Calculations!$M173,'NREL Scaling Data'!$A:$A,AK$3,'NREL Scaling Data'!$C:$C,Calculations!$L173,'NREL Scaling Data'!$D:$D,Calculations!$N173)-SUMIFS('NREL Scaling Data'!$F:$F,'NREL Scaling Data'!$B:$B,UPPER(About!$B$1),'NREL Scaling Data'!$E:$E,Calculations!$M173,'NREL Scaling Data'!$A:$A,AJ$3,'NREL Scaling Data'!$C:$C,Calculations!$L173,'NREL Scaling Data'!$D:$D,Calculations!$N173))/SUMIFS('NREL Scaling Data'!$F:$F,'NREL Scaling Data'!$B:$B,UPPER(About!$B$1),'NREL Scaling Data'!$E:$E,Calculations!$M173,'NREL Scaling Data'!$A:$A,AJ$3,'NREL Scaling Data'!$C:$C,Calculations!$L173,'NREL Scaling Data'!$D:$D,Calculations!$N173) + 1) * AJ173,0)</f>
        <v>74365675760007.656</v>
      </c>
      <c r="AL173" s="45">
        <f>IFERROR(((SUMIFS('NREL Scaling Data'!$F:$F,'NREL Scaling Data'!$B:$B,UPPER(About!$B$1),'NREL Scaling Data'!$E:$E,Calculations!$M173,'NREL Scaling Data'!$A:$A,AL$3,'NREL Scaling Data'!$C:$C,Calculations!$L173,'NREL Scaling Data'!$D:$D,Calculations!$N173)-SUMIFS('NREL Scaling Data'!$F:$F,'NREL Scaling Data'!$B:$B,UPPER(About!$B$1),'NREL Scaling Data'!$E:$E,Calculations!$M173,'NREL Scaling Data'!$A:$A,AK$3,'NREL Scaling Data'!$C:$C,Calculations!$L173,'NREL Scaling Data'!$D:$D,Calculations!$N173))/SUMIFS('NREL Scaling Data'!$F:$F,'NREL Scaling Data'!$B:$B,UPPER(About!$B$1),'NREL Scaling Data'!$E:$E,Calculations!$M173,'NREL Scaling Data'!$A:$A,AK$3,'NREL Scaling Data'!$C:$C,Calculations!$L173,'NREL Scaling Data'!$D:$D,Calculations!$N173) + 1) * AK173,0)</f>
        <v>74750555129320</v>
      </c>
      <c r="AM173" s="45">
        <f>IFERROR(((SUMIFS('NREL Scaling Data'!$F:$F,'NREL Scaling Data'!$B:$B,UPPER(About!$B$1),'NREL Scaling Data'!$E:$E,Calculations!$M173,'NREL Scaling Data'!$A:$A,AM$3,'NREL Scaling Data'!$C:$C,Calculations!$L173,'NREL Scaling Data'!$D:$D,Calculations!$N173)-SUMIFS('NREL Scaling Data'!$F:$F,'NREL Scaling Data'!$B:$B,UPPER(About!$B$1),'NREL Scaling Data'!$E:$E,Calculations!$M173,'NREL Scaling Data'!$A:$A,AL$3,'NREL Scaling Data'!$C:$C,Calculations!$L173,'NREL Scaling Data'!$D:$D,Calculations!$N173))/SUMIFS('NREL Scaling Data'!$F:$F,'NREL Scaling Data'!$B:$B,UPPER(About!$B$1),'NREL Scaling Data'!$E:$E,Calculations!$M173,'NREL Scaling Data'!$A:$A,AL$3,'NREL Scaling Data'!$C:$C,Calculations!$L173,'NREL Scaling Data'!$D:$D,Calculations!$N173) + 1) * AL173,0)</f>
        <v>75161766515469.906</v>
      </c>
      <c r="AN173" s="45">
        <f>IFERROR(((SUMIFS('NREL Scaling Data'!$F:$F,'NREL Scaling Data'!$B:$B,UPPER(About!$B$1),'NREL Scaling Data'!$E:$E,Calculations!$M173,'NREL Scaling Data'!$A:$A,AN$3,'NREL Scaling Data'!$C:$C,Calculations!$L173,'NREL Scaling Data'!$D:$D,Calculations!$N173)-SUMIFS('NREL Scaling Data'!$F:$F,'NREL Scaling Data'!$B:$B,UPPER(About!$B$1),'NREL Scaling Data'!$E:$E,Calculations!$M173,'NREL Scaling Data'!$A:$A,AM$3,'NREL Scaling Data'!$C:$C,Calculations!$L173,'NREL Scaling Data'!$D:$D,Calculations!$N173))/SUMIFS('NREL Scaling Data'!$F:$F,'NREL Scaling Data'!$B:$B,UPPER(About!$B$1),'NREL Scaling Data'!$E:$E,Calculations!$M173,'NREL Scaling Data'!$A:$A,AM$3,'NREL Scaling Data'!$C:$C,Calculations!$L173,'NREL Scaling Data'!$D:$D,Calculations!$N173) + 1) * AM173,0)</f>
        <v>75598105103919.672</v>
      </c>
      <c r="AO173" s="45">
        <f>IFERROR(((SUMIFS('NREL Scaling Data'!$F:$F,'NREL Scaling Data'!$B:$B,UPPER(About!$B$1),'NREL Scaling Data'!$E:$E,Calculations!$M173,'NREL Scaling Data'!$A:$A,AO$3,'NREL Scaling Data'!$C:$C,Calculations!$L173,'NREL Scaling Data'!$D:$D,Calculations!$N173)-SUMIFS('NREL Scaling Data'!$F:$F,'NREL Scaling Data'!$B:$B,UPPER(About!$B$1),'NREL Scaling Data'!$E:$E,Calculations!$M173,'NREL Scaling Data'!$A:$A,AN$3,'NREL Scaling Data'!$C:$C,Calculations!$L173,'NREL Scaling Data'!$D:$D,Calculations!$N173))/SUMIFS('NREL Scaling Data'!$F:$F,'NREL Scaling Data'!$B:$B,UPPER(About!$B$1),'NREL Scaling Data'!$E:$E,Calculations!$M173,'NREL Scaling Data'!$A:$A,AN$3,'NREL Scaling Data'!$C:$C,Calculations!$L173,'NREL Scaling Data'!$D:$D,Calculations!$N173) + 1) * AN173,0)</f>
        <v>76062117203106.688</v>
      </c>
      <c r="AP173" s="45">
        <f>IFERROR(((SUMIFS('NREL Scaling Data'!$F:$F,'NREL Scaling Data'!$B:$B,UPPER(About!$B$1),'NREL Scaling Data'!$E:$E,Calculations!$M173,'NREL Scaling Data'!$A:$A,AP$3,'NREL Scaling Data'!$C:$C,Calculations!$L173,'NREL Scaling Data'!$D:$D,Calculations!$N173)-SUMIFS('NREL Scaling Data'!$F:$F,'NREL Scaling Data'!$B:$B,UPPER(About!$B$1),'NREL Scaling Data'!$E:$E,Calculations!$M173,'NREL Scaling Data'!$A:$A,AO$3,'NREL Scaling Data'!$C:$C,Calculations!$L173,'NREL Scaling Data'!$D:$D,Calculations!$N173))/SUMIFS('NREL Scaling Data'!$F:$F,'NREL Scaling Data'!$B:$B,UPPER(About!$B$1),'NREL Scaling Data'!$E:$E,Calculations!$M173,'NREL Scaling Data'!$A:$A,AO$3,'NREL Scaling Data'!$C:$C,Calculations!$L173,'NREL Scaling Data'!$D:$D,Calculations!$N173) + 1) * AO173,0)</f>
        <v>76552455173023.719</v>
      </c>
      <c r="AQ173" s="45">
        <f>IFERROR(((SUMIFS('NREL Scaling Data'!$F:$F,'NREL Scaling Data'!$B:$B,UPPER(About!$B$1),'NREL Scaling Data'!$E:$E,Calculations!$M173,'NREL Scaling Data'!$A:$A,AQ$3,'NREL Scaling Data'!$C:$C,Calculations!$L173,'NREL Scaling Data'!$D:$D,Calculations!$N173)-SUMIFS('NREL Scaling Data'!$F:$F,'NREL Scaling Data'!$B:$B,UPPER(About!$B$1),'NREL Scaling Data'!$E:$E,Calculations!$M173,'NREL Scaling Data'!$A:$A,AP$3,'NREL Scaling Data'!$C:$C,Calculations!$L173,'NREL Scaling Data'!$D:$D,Calculations!$N173))/SUMIFS('NREL Scaling Data'!$F:$F,'NREL Scaling Data'!$B:$B,UPPER(About!$B$1),'NREL Scaling Data'!$E:$E,Calculations!$M173,'NREL Scaling Data'!$A:$A,AP$3,'NREL Scaling Data'!$C:$C,Calculations!$L173,'NREL Scaling Data'!$D:$D,Calculations!$N173) + 1) * AP173,0)</f>
        <v>77065091465745.781</v>
      </c>
      <c r="AR173" s="45">
        <f>IFERROR(((SUMIFS('NREL Scaling Data'!$F:$F,'NREL Scaling Data'!$B:$B,UPPER(About!$B$1),'NREL Scaling Data'!$E:$E,Calculations!$M173,'NREL Scaling Data'!$A:$A,AR$3,'NREL Scaling Data'!$C:$C,Calculations!$L173,'NREL Scaling Data'!$D:$D,Calculations!$N173)-SUMIFS('NREL Scaling Data'!$F:$F,'NREL Scaling Data'!$B:$B,UPPER(About!$B$1),'NREL Scaling Data'!$E:$E,Calculations!$M173,'NREL Scaling Data'!$A:$A,AQ$3,'NREL Scaling Data'!$C:$C,Calculations!$L173,'NREL Scaling Data'!$D:$D,Calculations!$N173))/SUMIFS('NREL Scaling Data'!$F:$F,'NREL Scaling Data'!$B:$B,UPPER(About!$B$1),'NREL Scaling Data'!$E:$E,Calculations!$M173,'NREL Scaling Data'!$A:$A,AQ$3,'NREL Scaling Data'!$C:$C,Calculations!$L173,'NREL Scaling Data'!$D:$D,Calculations!$N173) + 1) * AQ173,0)</f>
        <v>77604405301557.375</v>
      </c>
      <c r="AS173" s="45">
        <f>IFERROR(((SUMIFS('NREL Scaling Data'!$F:$F,'NREL Scaling Data'!$B:$B,UPPER(About!$B$1),'NREL Scaling Data'!$E:$E,Calculations!$M173,'NREL Scaling Data'!$A:$A,AS$3,'NREL Scaling Data'!$C:$C,Calculations!$L173,'NREL Scaling Data'!$D:$D,Calculations!$N173)-SUMIFS('NREL Scaling Data'!$F:$F,'NREL Scaling Data'!$B:$B,UPPER(About!$B$1),'NREL Scaling Data'!$E:$E,Calculations!$M173,'NREL Scaling Data'!$A:$A,AR$3,'NREL Scaling Data'!$C:$C,Calculations!$L173,'NREL Scaling Data'!$D:$D,Calculations!$N173))/SUMIFS('NREL Scaling Data'!$F:$F,'NREL Scaling Data'!$B:$B,UPPER(About!$B$1),'NREL Scaling Data'!$E:$E,Calculations!$M173,'NREL Scaling Data'!$A:$A,AR$3,'NREL Scaling Data'!$C:$C,Calculations!$L173,'NREL Scaling Data'!$D:$D,Calculations!$N173) + 1) * AR173,0)</f>
        <v>78159183513390.141</v>
      </c>
      <c r="AT173" s="45">
        <f>IFERROR(((SUMIFS('NREL Scaling Data'!$F:$F,'NREL Scaling Data'!$B:$B,UPPER(About!$B$1),'NREL Scaling Data'!$E:$E,Calculations!$M173,'NREL Scaling Data'!$A:$A,AT$3,'NREL Scaling Data'!$C:$C,Calculations!$L173,'NREL Scaling Data'!$D:$D,Calculations!$N173)-SUMIFS('NREL Scaling Data'!$F:$F,'NREL Scaling Data'!$B:$B,UPPER(About!$B$1),'NREL Scaling Data'!$E:$E,Calculations!$M173,'NREL Scaling Data'!$A:$A,AS$3,'NREL Scaling Data'!$C:$C,Calculations!$L173,'NREL Scaling Data'!$D:$D,Calculations!$N173))/SUMIFS('NREL Scaling Data'!$F:$F,'NREL Scaling Data'!$B:$B,UPPER(About!$B$1),'NREL Scaling Data'!$E:$E,Calculations!$M173,'NREL Scaling Data'!$A:$A,AS$3,'NREL Scaling Data'!$C:$C,Calculations!$L173,'NREL Scaling Data'!$D:$D,Calculations!$N173) + 1) * AS173,0)</f>
        <v>78731463652367.469</v>
      </c>
    </row>
    <row r="174" spans="6:46">
      <c r="I174" s="12" t="s">
        <v>1086</v>
      </c>
      <c r="J174" s="209">
        <f>IFERROR(SUMIFS('NREL Scaling Data'!F:F,'NREL Scaling Data'!B:B,UPPER(About!$B$1),'NREL Scaling Data'!E:E,Calculations!M174,'NREL Scaling Data'!A:A, 2021,'NREL Scaling Data'!C:C,Calculations!L174,'NREL Scaling Data'!D:D,Calculations!N174) / SUMIFS('NREL Scaling Data'!F:F,'NREL Scaling Data'!B:B,UPPER(About!$B$1),'NREL Scaling Data'!A:A, 2021,'NREL Scaling Data'!C:C,Calculations!L174,'NREL Scaling Data'!D:D,Calculations!N174),0)</f>
        <v>0</v>
      </c>
      <c r="K174" s="12">
        <v>1</v>
      </c>
      <c r="L174" s="12" t="s">
        <v>1013</v>
      </c>
      <c r="M174" s="12" t="s">
        <v>1014</v>
      </c>
      <c r="N174" s="1" t="s">
        <v>961</v>
      </c>
      <c r="O174" s="7">
        <f t="shared" ref="O174:O182" si="35">P174</f>
        <v>0</v>
      </c>
      <c r="P174" s="7">
        <f t="shared" ref="P174:P182" si="36">Q174</f>
        <v>0</v>
      </c>
      <c r="Q174" s="45">
        <f>SUMIFS('SEDS 2021'!$F$23:$F$40,'SEDS 2021'!E$23:E$40,Calculations!L174,'SEDS 2021'!D$23:D$40,Calculations!N174)*J174*K174</f>
        <v>0</v>
      </c>
      <c r="R174" s="45">
        <f>IFERROR(((SUMIFS('NREL Scaling Data'!$F:$F,'NREL Scaling Data'!$B:$B,UPPER(About!$B$1),'NREL Scaling Data'!$E:$E,Calculations!$M174,'NREL Scaling Data'!$A:$A,R$3,'NREL Scaling Data'!$C:$C,Calculations!$L174,'NREL Scaling Data'!$D:$D,Calculations!$N174)-SUMIFS('NREL Scaling Data'!$F:$F,'NREL Scaling Data'!$B:$B,UPPER(About!$B$1),'NREL Scaling Data'!$E:$E,Calculations!$M174,'NREL Scaling Data'!$A:$A,Q$3,'NREL Scaling Data'!$C:$C,Calculations!$L174,'NREL Scaling Data'!$D:$D,Calculations!$N174))/SUMIFS('NREL Scaling Data'!$F:$F,'NREL Scaling Data'!$B:$B,UPPER(About!$B$1),'NREL Scaling Data'!$E:$E,Calculations!$M174,'NREL Scaling Data'!$A:$A,Q$3,'NREL Scaling Data'!$C:$C,Calculations!$L174,'NREL Scaling Data'!$D:$D,Calculations!$N174) + 1) * Q174,0)</f>
        <v>0</v>
      </c>
      <c r="S174" s="45">
        <f>IFERROR(((SUMIFS('NREL Scaling Data'!$F:$F,'NREL Scaling Data'!$B:$B,UPPER(About!$B$1),'NREL Scaling Data'!$E:$E,Calculations!$M174,'NREL Scaling Data'!$A:$A,S$3,'NREL Scaling Data'!$C:$C,Calculations!$L174,'NREL Scaling Data'!$D:$D,Calculations!$N174)-SUMIFS('NREL Scaling Data'!$F:$F,'NREL Scaling Data'!$B:$B,UPPER(About!$B$1),'NREL Scaling Data'!$E:$E,Calculations!$M174,'NREL Scaling Data'!$A:$A,R$3,'NREL Scaling Data'!$C:$C,Calculations!$L174,'NREL Scaling Data'!$D:$D,Calculations!$N174))/SUMIFS('NREL Scaling Data'!$F:$F,'NREL Scaling Data'!$B:$B,UPPER(About!$B$1),'NREL Scaling Data'!$E:$E,Calculations!$M174,'NREL Scaling Data'!$A:$A,R$3,'NREL Scaling Data'!$C:$C,Calculations!$L174,'NREL Scaling Data'!$D:$D,Calculations!$N174) + 1) * R174,0)</f>
        <v>0</v>
      </c>
      <c r="T174" s="45">
        <f>IFERROR(((SUMIFS('NREL Scaling Data'!$F:$F,'NREL Scaling Data'!$B:$B,UPPER(About!$B$1),'NREL Scaling Data'!$E:$E,Calculations!$M174,'NREL Scaling Data'!$A:$A,T$3,'NREL Scaling Data'!$C:$C,Calculations!$L174,'NREL Scaling Data'!$D:$D,Calculations!$N174)-SUMIFS('NREL Scaling Data'!$F:$F,'NREL Scaling Data'!$B:$B,UPPER(About!$B$1),'NREL Scaling Data'!$E:$E,Calculations!$M174,'NREL Scaling Data'!$A:$A,S$3,'NREL Scaling Data'!$C:$C,Calculations!$L174,'NREL Scaling Data'!$D:$D,Calculations!$N174))/SUMIFS('NREL Scaling Data'!$F:$F,'NREL Scaling Data'!$B:$B,UPPER(About!$B$1),'NREL Scaling Data'!$E:$E,Calculations!$M174,'NREL Scaling Data'!$A:$A,S$3,'NREL Scaling Data'!$C:$C,Calculations!$L174,'NREL Scaling Data'!$D:$D,Calculations!$N174) + 1) * S174,0)</f>
        <v>0</v>
      </c>
      <c r="U174" s="45">
        <f>IFERROR(((SUMIFS('NREL Scaling Data'!$F:$F,'NREL Scaling Data'!$B:$B,UPPER(About!$B$1),'NREL Scaling Data'!$E:$E,Calculations!$M174,'NREL Scaling Data'!$A:$A,U$3,'NREL Scaling Data'!$C:$C,Calculations!$L174,'NREL Scaling Data'!$D:$D,Calculations!$N174)-SUMIFS('NREL Scaling Data'!$F:$F,'NREL Scaling Data'!$B:$B,UPPER(About!$B$1),'NREL Scaling Data'!$E:$E,Calculations!$M174,'NREL Scaling Data'!$A:$A,T$3,'NREL Scaling Data'!$C:$C,Calculations!$L174,'NREL Scaling Data'!$D:$D,Calculations!$N174))/SUMIFS('NREL Scaling Data'!$F:$F,'NREL Scaling Data'!$B:$B,UPPER(About!$B$1),'NREL Scaling Data'!$E:$E,Calculations!$M174,'NREL Scaling Data'!$A:$A,T$3,'NREL Scaling Data'!$C:$C,Calculations!$L174,'NREL Scaling Data'!$D:$D,Calculations!$N174) + 1) * T174,0)</f>
        <v>0</v>
      </c>
      <c r="V174" s="45">
        <f>IFERROR(((SUMIFS('NREL Scaling Data'!$F:$F,'NREL Scaling Data'!$B:$B,UPPER(About!$B$1),'NREL Scaling Data'!$E:$E,Calculations!$M174,'NREL Scaling Data'!$A:$A,V$3,'NREL Scaling Data'!$C:$C,Calculations!$L174,'NREL Scaling Data'!$D:$D,Calculations!$N174)-SUMIFS('NREL Scaling Data'!$F:$F,'NREL Scaling Data'!$B:$B,UPPER(About!$B$1),'NREL Scaling Data'!$E:$E,Calculations!$M174,'NREL Scaling Data'!$A:$A,U$3,'NREL Scaling Data'!$C:$C,Calculations!$L174,'NREL Scaling Data'!$D:$D,Calculations!$N174))/SUMIFS('NREL Scaling Data'!$F:$F,'NREL Scaling Data'!$B:$B,UPPER(About!$B$1),'NREL Scaling Data'!$E:$E,Calculations!$M174,'NREL Scaling Data'!$A:$A,U$3,'NREL Scaling Data'!$C:$C,Calculations!$L174,'NREL Scaling Data'!$D:$D,Calculations!$N174) + 1) * U174,0)</f>
        <v>0</v>
      </c>
      <c r="W174" s="45">
        <f>IFERROR(((SUMIFS('NREL Scaling Data'!$F:$F,'NREL Scaling Data'!$B:$B,UPPER(About!$B$1),'NREL Scaling Data'!$E:$E,Calculations!$M174,'NREL Scaling Data'!$A:$A,W$3,'NREL Scaling Data'!$C:$C,Calculations!$L174,'NREL Scaling Data'!$D:$D,Calculations!$N174)-SUMIFS('NREL Scaling Data'!$F:$F,'NREL Scaling Data'!$B:$B,UPPER(About!$B$1),'NREL Scaling Data'!$E:$E,Calculations!$M174,'NREL Scaling Data'!$A:$A,V$3,'NREL Scaling Data'!$C:$C,Calculations!$L174,'NREL Scaling Data'!$D:$D,Calculations!$N174))/SUMIFS('NREL Scaling Data'!$F:$F,'NREL Scaling Data'!$B:$B,UPPER(About!$B$1),'NREL Scaling Data'!$E:$E,Calculations!$M174,'NREL Scaling Data'!$A:$A,V$3,'NREL Scaling Data'!$C:$C,Calculations!$L174,'NREL Scaling Data'!$D:$D,Calculations!$N174) + 1) * V174,0)</f>
        <v>0</v>
      </c>
      <c r="X174" s="45">
        <f>IFERROR(((SUMIFS('NREL Scaling Data'!$F:$F,'NREL Scaling Data'!$B:$B,UPPER(About!$B$1),'NREL Scaling Data'!$E:$E,Calculations!$M174,'NREL Scaling Data'!$A:$A,X$3,'NREL Scaling Data'!$C:$C,Calculations!$L174,'NREL Scaling Data'!$D:$D,Calculations!$N174)-SUMIFS('NREL Scaling Data'!$F:$F,'NREL Scaling Data'!$B:$B,UPPER(About!$B$1),'NREL Scaling Data'!$E:$E,Calculations!$M174,'NREL Scaling Data'!$A:$A,W$3,'NREL Scaling Data'!$C:$C,Calculations!$L174,'NREL Scaling Data'!$D:$D,Calculations!$N174))/SUMIFS('NREL Scaling Data'!$F:$F,'NREL Scaling Data'!$B:$B,UPPER(About!$B$1),'NREL Scaling Data'!$E:$E,Calculations!$M174,'NREL Scaling Data'!$A:$A,W$3,'NREL Scaling Data'!$C:$C,Calculations!$L174,'NREL Scaling Data'!$D:$D,Calculations!$N174) + 1) * W174,0)</f>
        <v>0</v>
      </c>
      <c r="Y174" s="45">
        <f>IFERROR(((SUMIFS('NREL Scaling Data'!$F:$F,'NREL Scaling Data'!$B:$B,UPPER(About!$B$1),'NREL Scaling Data'!$E:$E,Calculations!$M174,'NREL Scaling Data'!$A:$A,Y$3,'NREL Scaling Data'!$C:$C,Calculations!$L174,'NREL Scaling Data'!$D:$D,Calculations!$N174)-SUMIFS('NREL Scaling Data'!$F:$F,'NREL Scaling Data'!$B:$B,UPPER(About!$B$1),'NREL Scaling Data'!$E:$E,Calculations!$M174,'NREL Scaling Data'!$A:$A,X$3,'NREL Scaling Data'!$C:$C,Calculations!$L174,'NREL Scaling Data'!$D:$D,Calculations!$N174))/SUMIFS('NREL Scaling Data'!$F:$F,'NREL Scaling Data'!$B:$B,UPPER(About!$B$1),'NREL Scaling Data'!$E:$E,Calculations!$M174,'NREL Scaling Data'!$A:$A,X$3,'NREL Scaling Data'!$C:$C,Calculations!$L174,'NREL Scaling Data'!$D:$D,Calculations!$N174) + 1) * X174,0)</f>
        <v>0</v>
      </c>
      <c r="Z174" s="45">
        <f>IFERROR(((SUMIFS('NREL Scaling Data'!$F:$F,'NREL Scaling Data'!$B:$B,UPPER(About!$B$1),'NREL Scaling Data'!$E:$E,Calculations!$M174,'NREL Scaling Data'!$A:$A,Z$3,'NREL Scaling Data'!$C:$C,Calculations!$L174,'NREL Scaling Data'!$D:$D,Calculations!$N174)-SUMIFS('NREL Scaling Data'!$F:$F,'NREL Scaling Data'!$B:$B,UPPER(About!$B$1),'NREL Scaling Data'!$E:$E,Calculations!$M174,'NREL Scaling Data'!$A:$A,Y$3,'NREL Scaling Data'!$C:$C,Calculations!$L174,'NREL Scaling Data'!$D:$D,Calculations!$N174))/SUMIFS('NREL Scaling Data'!$F:$F,'NREL Scaling Data'!$B:$B,UPPER(About!$B$1),'NREL Scaling Data'!$E:$E,Calculations!$M174,'NREL Scaling Data'!$A:$A,Y$3,'NREL Scaling Data'!$C:$C,Calculations!$L174,'NREL Scaling Data'!$D:$D,Calculations!$N174) + 1) * Y174,0)</f>
        <v>0</v>
      </c>
      <c r="AA174" s="45">
        <f>IFERROR(((SUMIFS('NREL Scaling Data'!$F:$F,'NREL Scaling Data'!$B:$B,UPPER(About!$B$1),'NREL Scaling Data'!$E:$E,Calculations!$M174,'NREL Scaling Data'!$A:$A,AA$3,'NREL Scaling Data'!$C:$C,Calculations!$L174,'NREL Scaling Data'!$D:$D,Calculations!$N174)-SUMIFS('NREL Scaling Data'!$F:$F,'NREL Scaling Data'!$B:$B,UPPER(About!$B$1),'NREL Scaling Data'!$E:$E,Calculations!$M174,'NREL Scaling Data'!$A:$A,Z$3,'NREL Scaling Data'!$C:$C,Calculations!$L174,'NREL Scaling Data'!$D:$D,Calculations!$N174))/SUMIFS('NREL Scaling Data'!$F:$F,'NREL Scaling Data'!$B:$B,UPPER(About!$B$1),'NREL Scaling Data'!$E:$E,Calculations!$M174,'NREL Scaling Data'!$A:$A,Z$3,'NREL Scaling Data'!$C:$C,Calculations!$L174,'NREL Scaling Data'!$D:$D,Calculations!$N174) + 1) * Z174,0)</f>
        <v>0</v>
      </c>
      <c r="AB174" s="45">
        <f>IFERROR(((SUMIFS('NREL Scaling Data'!$F:$F,'NREL Scaling Data'!$B:$B,UPPER(About!$B$1),'NREL Scaling Data'!$E:$E,Calculations!$M174,'NREL Scaling Data'!$A:$A,AB$3,'NREL Scaling Data'!$C:$C,Calculations!$L174,'NREL Scaling Data'!$D:$D,Calculations!$N174)-SUMIFS('NREL Scaling Data'!$F:$F,'NREL Scaling Data'!$B:$B,UPPER(About!$B$1),'NREL Scaling Data'!$E:$E,Calculations!$M174,'NREL Scaling Data'!$A:$A,AA$3,'NREL Scaling Data'!$C:$C,Calculations!$L174,'NREL Scaling Data'!$D:$D,Calculations!$N174))/SUMIFS('NREL Scaling Data'!$F:$F,'NREL Scaling Data'!$B:$B,UPPER(About!$B$1),'NREL Scaling Data'!$E:$E,Calculations!$M174,'NREL Scaling Data'!$A:$A,AA$3,'NREL Scaling Data'!$C:$C,Calculations!$L174,'NREL Scaling Data'!$D:$D,Calculations!$N174) + 1) * AA174,0)</f>
        <v>0</v>
      </c>
      <c r="AC174" s="45">
        <f>IFERROR(((SUMIFS('NREL Scaling Data'!$F:$F,'NREL Scaling Data'!$B:$B,UPPER(About!$B$1),'NREL Scaling Data'!$E:$E,Calculations!$M174,'NREL Scaling Data'!$A:$A,AC$3,'NREL Scaling Data'!$C:$C,Calculations!$L174,'NREL Scaling Data'!$D:$D,Calculations!$N174)-SUMIFS('NREL Scaling Data'!$F:$F,'NREL Scaling Data'!$B:$B,UPPER(About!$B$1),'NREL Scaling Data'!$E:$E,Calculations!$M174,'NREL Scaling Data'!$A:$A,AB$3,'NREL Scaling Data'!$C:$C,Calculations!$L174,'NREL Scaling Data'!$D:$D,Calculations!$N174))/SUMIFS('NREL Scaling Data'!$F:$F,'NREL Scaling Data'!$B:$B,UPPER(About!$B$1),'NREL Scaling Data'!$E:$E,Calculations!$M174,'NREL Scaling Data'!$A:$A,AB$3,'NREL Scaling Data'!$C:$C,Calculations!$L174,'NREL Scaling Data'!$D:$D,Calculations!$N174) + 1) * AB174,0)</f>
        <v>0</v>
      </c>
      <c r="AD174" s="45">
        <f>IFERROR(((SUMIFS('NREL Scaling Data'!$F:$F,'NREL Scaling Data'!$B:$B,UPPER(About!$B$1),'NREL Scaling Data'!$E:$E,Calculations!$M174,'NREL Scaling Data'!$A:$A,AD$3,'NREL Scaling Data'!$C:$C,Calculations!$L174,'NREL Scaling Data'!$D:$D,Calculations!$N174)-SUMIFS('NREL Scaling Data'!$F:$F,'NREL Scaling Data'!$B:$B,UPPER(About!$B$1),'NREL Scaling Data'!$E:$E,Calculations!$M174,'NREL Scaling Data'!$A:$A,AC$3,'NREL Scaling Data'!$C:$C,Calculations!$L174,'NREL Scaling Data'!$D:$D,Calculations!$N174))/SUMIFS('NREL Scaling Data'!$F:$F,'NREL Scaling Data'!$B:$B,UPPER(About!$B$1),'NREL Scaling Data'!$E:$E,Calculations!$M174,'NREL Scaling Data'!$A:$A,AC$3,'NREL Scaling Data'!$C:$C,Calculations!$L174,'NREL Scaling Data'!$D:$D,Calculations!$N174) + 1) * AC174,0)</f>
        <v>0</v>
      </c>
      <c r="AE174" s="45">
        <f>IFERROR(((SUMIFS('NREL Scaling Data'!$F:$F,'NREL Scaling Data'!$B:$B,UPPER(About!$B$1),'NREL Scaling Data'!$E:$E,Calculations!$M174,'NREL Scaling Data'!$A:$A,AE$3,'NREL Scaling Data'!$C:$C,Calculations!$L174,'NREL Scaling Data'!$D:$D,Calculations!$N174)-SUMIFS('NREL Scaling Data'!$F:$F,'NREL Scaling Data'!$B:$B,UPPER(About!$B$1),'NREL Scaling Data'!$E:$E,Calculations!$M174,'NREL Scaling Data'!$A:$A,AD$3,'NREL Scaling Data'!$C:$C,Calculations!$L174,'NREL Scaling Data'!$D:$D,Calculations!$N174))/SUMIFS('NREL Scaling Data'!$F:$F,'NREL Scaling Data'!$B:$B,UPPER(About!$B$1),'NREL Scaling Data'!$E:$E,Calculations!$M174,'NREL Scaling Data'!$A:$A,AD$3,'NREL Scaling Data'!$C:$C,Calculations!$L174,'NREL Scaling Data'!$D:$D,Calculations!$N174) + 1) * AD174,0)</f>
        <v>0</v>
      </c>
      <c r="AF174" s="45">
        <f>IFERROR(((SUMIFS('NREL Scaling Data'!$F:$F,'NREL Scaling Data'!$B:$B,UPPER(About!$B$1),'NREL Scaling Data'!$E:$E,Calculations!$M174,'NREL Scaling Data'!$A:$A,AF$3,'NREL Scaling Data'!$C:$C,Calculations!$L174,'NREL Scaling Data'!$D:$D,Calculations!$N174)-SUMIFS('NREL Scaling Data'!$F:$F,'NREL Scaling Data'!$B:$B,UPPER(About!$B$1),'NREL Scaling Data'!$E:$E,Calculations!$M174,'NREL Scaling Data'!$A:$A,AE$3,'NREL Scaling Data'!$C:$C,Calculations!$L174,'NREL Scaling Data'!$D:$D,Calculations!$N174))/SUMIFS('NREL Scaling Data'!$F:$F,'NREL Scaling Data'!$B:$B,UPPER(About!$B$1),'NREL Scaling Data'!$E:$E,Calculations!$M174,'NREL Scaling Data'!$A:$A,AE$3,'NREL Scaling Data'!$C:$C,Calculations!$L174,'NREL Scaling Data'!$D:$D,Calculations!$N174) + 1) * AE174,0)</f>
        <v>0</v>
      </c>
      <c r="AG174" s="45">
        <f>IFERROR(((SUMIFS('NREL Scaling Data'!$F:$F,'NREL Scaling Data'!$B:$B,UPPER(About!$B$1),'NREL Scaling Data'!$E:$E,Calculations!$M174,'NREL Scaling Data'!$A:$A,AG$3,'NREL Scaling Data'!$C:$C,Calculations!$L174,'NREL Scaling Data'!$D:$D,Calculations!$N174)-SUMIFS('NREL Scaling Data'!$F:$F,'NREL Scaling Data'!$B:$B,UPPER(About!$B$1),'NREL Scaling Data'!$E:$E,Calculations!$M174,'NREL Scaling Data'!$A:$A,AF$3,'NREL Scaling Data'!$C:$C,Calculations!$L174,'NREL Scaling Data'!$D:$D,Calculations!$N174))/SUMIFS('NREL Scaling Data'!$F:$F,'NREL Scaling Data'!$B:$B,UPPER(About!$B$1),'NREL Scaling Data'!$E:$E,Calculations!$M174,'NREL Scaling Data'!$A:$A,AF$3,'NREL Scaling Data'!$C:$C,Calculations!$L174,'NREL Scaling Data'!$D:$D,Calculations!$N174) + 1) * AF174,0)</f>
        <v>0</v>
      </c>
      <c r="AH174" s="45">
        <f>IFERROR(((SUMIFS('NREL Scaling Data'!$F:$F,'NREL Scaling Data'!$B:$B,UPPER(About!$B$1),'NREL Scaling Data'!$E:$E,Calculations!$M174,'NREL Scaling Data'!$A:$A,AH$3,'NREL Scaling Data'!$C:$C,Calculations!$L174,'NREL Scaling Data'!$D:$D,Calculations!$N174)-SUMIFS('NREL Scaling Data'!$F:$F,'NREL Scaling Data'!$B:$B,UPPER(About!$B$1),'NREL Scaling Data'!$E:$E,Calculations!$M174,'NREL Scaling Data'!$A:$A,AG$3,'NREL Scaling Data'!$C:$C,Calculations!$L174,'NREL Scaling Data'!$D:$D,Calculations!$N174))/SUMIFS('NREL Scaling Data'!$F:$F,'NREL Scaling Data'!$B:$B,UPPER(About!$B$1),'NREL Scaling Data'!$E:$E,Calculations!$M174,'NREL Scaling Data'!$A:$A,AG$3,'NREL Scaling Data'!$C:$C,Calculations!$L174,'NREL Scaling Data'!$D:$D,Calculations!$N174) + 1) * AG174,0)</f>
        <v>0</v>
      </c>
      <c r="AI174" s="45">
        <f>IFERROR(((SUMIFS('NREL Scaling Data'!$F:$F,'NREL Scaling Data'!$B:$B,UPPER(About!$B$1),'NREL Scaling Data'!$E:$E,Calculations!$M174,'NREL Scaling Data'!$A:$A,AI$3,'NREL Scaling Data'!$C:$C,Calculations!$L174,'NREL Scaling Data'!$D:$D,Calculations!$N174)-SUMIFS('NREL Scaling Data'!$F:$F,'NREL Scaling Data'!$B:$B,UPPER(About!$B$1),'NREL Scaling Data'!$E:$E,Calculations!$M174,'NREL Scaling Data'!$A:$A,AH$3,'NREL Scaling Data'!$C:$C,Calculations!$L174,'NREL Scaling Data'!$D:$D,Calculations!$N174))/SUMIFS('NREL Scaling Data'!$F:$F,'NREL Scaling Data'!$B:$B,UPPER(About!$B$1),'NREL Scaling Data'!$E:$E,Calculations!$M174,'NREL Scaling Data'!$A:$A,AH$3,'NREL Scaling Data'!$C:$C,Calculations!$L174,'NREL Scaling Data'!$D:$D,Calculations!$N174) + 1) * AH174,0)</f>
        <v>0</v>
      </c>
      <c r="AJ174" s="45">
        <f>IFERROR(((SUMIFS('NREL Scaling Data'!$F:$F,'NREL Scaling Data'!$B:$B,UPPER(About!$B$1),'NREL Scaling Data'!$E:$E,Calculations!$M174,'NREL Scaling Data'!$A:$A,AJ$3,'NREL Scaling Data'!$C:$C,Calculations!$L174,'NREL Scaling Data'!$D:$D,Calculations!$N174)-SUMIFS('NREL Scaling Data'!$F:$F,'NREL Scaling Data'!$B:$B,UPPER(About!$B$1),'NREL Scaling Data'!$E:$E,Calculations!$M174,'NREL Scaling Data'!$A:$A,AI$3,'NREL Scaling Data'!$C:$C,Calculations!$L174,'NREL Scaling Data'!$D:$D,Calculations!$N174))/SUMIFS('NREL Scaling Data'!$F:$F,'NREL Scaling Data'!$B:$B,UPPER(About!$B$1),'NREL Scaling Data'!$E:$E,Calculations!$M174,'NREL Scaling Data'!$A:$A,AI$3,'NREL Scaling Data'!$C:$C,Calculations!$L174,'NREL Scaling Data'!$D:$D,Calculations!$N174) + 1) * AI174,0)</f>
        <v>0</v>
      </c>
      <c r="AK174" s="45">
        <f>IFERROR(((SUMIFS('NREL Scaling Data'!$F:$F,'NREL Scaling Data'!$B:$B,UPPER(About!$B$1),'NREL Scaling Data'!$E:$E,Calculations!$M174,'NREL Scaling Data'!$A:$A,AK$3,'NREL Scaling Data'!$C:$C,Calculations!$L174,'NREL Scaling Data'!$D:$D,Calculations!$N174)-SUMIFS('NREL Scaling Data'!$F:$F,'NREL Scaling Data'!$B:$B,UPPER(About!$B$1),'NREL Scaling Data'!$E:$E,Calculations!$M174,'NREL Scaling Data'!$A:$A,AJ$3,'NREL Scaling Data'!$C:$C,Calculations!$L174,'NREL Scaling Data'!$D:$D,Calculations!$N174))/SUMIFS('NREL Scaling Data'!$F:$F,'NREL Scaling Data'!$B:$B,UPPER(About!$B$1),'NREL Scaling Data'!$E:$E,Calculations!$M174,'NREL Scaling Data'!$A:$A,AJ$3,'NREL Scaling Data'!$C:$C,Calculations!$L174,'NREL Scaling Data'!$D:$D,Calculations!$N174) + 1) * AJ174,0)</f>
        <v>0</v>
      </c>
      <c r="AL174" s="45">
        <f>IFERROR(((SUMIFS('NREL Scaling Data'!$F:$F,'NREL Scaling Data'!$B:$B,UPPER(About!$B$1),'NREL Scaling Data'!$E:$E,Calculations!$M174,'NREL Scaling Data'!$A:$A,AL$3,'NREL Scaling Data'!$C:$C,Calculations!$L174,'NREL Scaling Data'!$D:$D,Calculations!$N174)-SUMIFS('NREL Scaling Data'!$F:$F,'NREL Scaling Data'!$B:$B,UPPER(About!$B$1),'NREL Scaling Data'!$E:$E,Calculations!$M174,'NREL Scaling Data'!$A:$A,AK$3,'NREL Scaling Data'!$C:$C,Calculations!$L174,'NREL Scaling Data'!$D:$D,Calculations!$N174))/SUMIFS('NREL Scaling Data'!$F:$F,'NREL Scaling Data'!$B:$B,UPPER(About!$B$1),'NREL Scaling Data'!$E:$E,Calculations!$M174,'NREL Scaling Data'!$A:$A,AK$3,'NREL Scaling Data'!$C:$C,Calculations!$L174,'NREL Scaling Data'!$D:$D,Calculations!$N174) + 1) * AK174,0)</f>
        <v>0</v>
      </c>
      <c r="AM174" s="45">
        <f>IFERROR(((SUMIFS('NREL Scaling Data'!$F:$F,'NREL Scaling Data'!$B:$B,UPPER(About!$B$1),'NREL Scaling Data'!$E:$E,Calculations!$M174,'NREL Scaling Data'!$A:$A,AM$3,'NREL Scaling Data'!$C:$C,Calculations!$L174,'NREL Scaling Data'!$D:$D,Calculations!$N174)-SUMIFS('NREL Scaling Data'!$F:$F,'NREL Scaling Data'!$B:$B,UPPER(About!$B$1),'NREL Scaling Data'!$E:$E,Calculations!$M174,'NREL Scaling Data'!$A:$A,AL$3,'NREL Scaling Data'!$C:$C,Calculations!$L174,'NREL Scaling Data'!$D:$D,Calculations!$N174))/SUMIFS('NREL Scaling Data'!$F:$F,'NREL Scaling Data'!$B:$B,UPPER(About!$B$1),'NREL Scaling Data'!$E:$E,Calculations!$M174,'NREL Scaling Data'!$A:$A,AL$3,'NREL Scaling Data'!$C:$C,Calculations!$L174,'NREL Scaling Data'!$D:$D,Calculations!$N174) + 1) * AL174,0)</f>
        <v>0</v>
      </c>
      <c r="AN174" s="45">
        <f>IFERROR(((SUMIFS('NREL Scaling Data'!$F:$F,'NREL Scaling Data'!$B:$B,UPPER(About!$B$1),'NREL Scaling Data'!$E:$E,Calculations!$M174,'NREL Scaling Data'!$A:$A,AN$3,'NREL Scaling Data'!$C:$C,Calculations!$L174,'NREL Scaling Data'!$D:$D,Calculations!$N174)-SUMIFS('NREL Scaling Data'!$F:$F,'NREL Scaling Data'!$B:$B,UPPER(About!$B$1),'NREL Scaling Data'!$E:$E,Calculations!$M174,'NREL Scaling Data'!$A:$A,AM$3,'NREL Scaling Data'!$C:$C,Calculations!$L174,'NREL Scaling Data'!$D:$D,Calculations!$N174))/SUMIFS('NREL Scaling Data'!$F:$F,'NREL Scaling Data'!$B:$B,UPPER(About!$B$1),'NREL Scaling Data'!$E:$E,Calculations!$M174,'NREL Scaling Data'!$A:$A,AM$3,'NREL Scaling Data'!$C:$C,Calculations!$L174,'NREL Scaling Data'!$D:$D,Calculations!$N174) + 1) * AM174,0)</f>
        <v>0</v>
      </c>
      <c r="AO174" s="45">
        <f>IFERROR(((SUMIFS('NREL Scaling Data'!$F:$F,'NREL Scaling Data'!$B:$B,UPPER(About!$B$1),'NREL Scaling Data'!$E:$E,Calculations!$M174,'NREL Scaling Data'!$A:$A,AO$3,'NREL Scaling Data'!$C:$C,Calculations!$L174,'NREL Scaling Data'!$D:$D,Calculations!$N174)-SUMIFS('NREL Scaling Data'!$F:$F,'NREL Scaling Data'!$B:$B,UPPER(About!$B$1),'NREL Scaling Data'!$E:$E,Calculations!$M174,'NREL Scaling Data'!$A:$A,AN$3,'NREL Scaling Data'!$C:$C,Calculations!$L174,'NREL Scaling Data'!$D:$D,Calculations!$N174))/SUMIFS('NREL Scaling Data'!$F:$F,'NREL Scaling Data'!$B:$B,UPPER(About!$B$1),'NREL Scaling Data'!$E:$E,Calculations!$M174,'NREL Scaling Data'!$A:$A,AN$3,'NREL Scaling Data'!$C:$C,Calculations!$L174,'NREL Scaling Data'!$D:$D,Calculations!$N174) + 1) * AN174,0)</f>
        <v>0</v>
      </c>
      <c r="AP174" s="45">
        <f>IFERROR(((SUMIFS('NREL Scaling Data'!$F:$F,'NREL Scaling Data'!$B:$B,UPPER(About!$B$1),'NREL Scaling Data'!$E:$E,Calculations!$M174,'NREL Scaling Data'!$A:$A,AP$3,'NREL Scaling Data'!$C:$C,Calculations!$L174,'NREL Scaling Data'!$D:$D,Calculations!$N174)-SUMIFS('NREL Scaling Data'!$F:$F,'NREL Scaling Data'!$B:$B,UPPER(About!$B$1),'NREL Scaling Data'!$E:$E,Calculations!$M174,'NREL Scaling Data'!$A:$A,AO$3,'NREL Scaling Data'!$C:$C,Calculations!$L174,'NREL Scaling Data'!$D:$D,Calculations!$N174))/SUMIFS('NREL Scaling Data'!$F:$F,'NREL Scaling Data'!$B:$B,UPPER(About!$B$1),'NREL Scaling Data'!$E:$E,Calculations!$M174,'NREL Scaling Data'!$A:$A,AO$3,'NREL Scaling Data'!$C:$C,Calculations!$L174,'NREL Scaling Data'!$D:$D,Calculations!$N174) + 1) * AO174,0)</f>
        <v>0</v>
      </c>
      <c r="AQ174" s="45">
        <f>IFERROR(((SUMIFS('NREL Scaling Data'!$F:$F,'NREL Scaling Data'!$B:$B,UPPER(About!$B$1),'NREL Scaling Data'!$E:$E,Calculations!$M174,'NREL Scaling Data'!$A:$A,AQ$3,'NREL Scaling Data'!$C:$C,Calculations!$L174,'NREL Scaling Data'!$D:$D,Calculations!$N174)-SUMIFS('NREL Scaling Data'!$F:$F,'NREL Scaling Data'!$B:$B,UPPER(About!$B$1),'NREL Scaling Data'!$E:$E,Calculations!$M174,'NREL Scaling Data'!$A:$A,AP$3,'NREL Scaling Data'!$C:$C,Calculations!$L174,'NREL Scaling Data'!$D:$D,Calculations!$N174))/SUMIFS('NREL Scaling Data'!$F:$F,'NREL Scaling Data'!$B:$B,UPPER(About!$B$1),'NREL Scaling Data'!$E:$E,Calculations!$M174,'NREL Scaling Data'!$A:$A,AP$3,'NREL Scaling Data'!$C:$C,Calculations!$L174,'NREL Scaling Data'!$D:$D,Calculations!$N174) + 1) * AP174,0)</f>
        <v>0</v>
      </c>
      <c r="AR174" s="45">
        <f>IFERROR(((SUMIFS('NREL Scaling Data'!$F:$F,'NREL Scaling Data'!$B:$B,UPPER(About!$B$1),'NREL Scaling Data'!$E:$E,Calculations!$M174,'NREL Scaling Data'!$A:$A,AR$3,'NREL Scaling Data'!$C:$C,Calculations!$L174,'NREL Scaling Data'!$D:$D,Calculations!$N174)-SUMIFS('NREL Scaling Data'!$F:$F,'NREL Scaling Data'!$B:$B,UPPER(About!$B$1),'NREL Scaling Data'!$E:$E,Calculations!$M174,'NREL Scaling Data'!$A:$A,AQ$3,'NREL Scaling Data'!$C:$C,Calculations!$L174,'NREL Scaling Data'!$D:$D,Calculations!$N174))/SUMIFS('NREL Scaling Data'!$F:$F,'NREL Scaling Data'!$B:$B,UPPER(About!$B$1),'NREL Scaling Data'!$E:$E,Calculations!$M174,'NREL Scaling Data'!$A:$A,AQ$3,'NREL Scaling Data'!$C:$C,Calculations!$L174,'NREL Scaling Data'!$D:$D,Calculations!$N174) + 1) * AQ174,0)</f>
        <v>0</v>
      </c>
      <c r="AS174" s="45">
        <f>IFERROR(((SUMIFS('NREL Scaling Data'!$F:$F,'NREL Scaling Data'!$B:$B,UPPER(About!$B$1),'NREL Scaling Data'!$E:$E,Calculations!$M174,'NREL Scaling Data'!$A:$A,AS$3,'NREL Scaling Data'!$C:$C,Calculations!$L174,'NREL Scaling Data'!$D:$D,Calculations!$N174)-SUMIFS('NREL Scaling Data'!$F:$F,'NREL Scaling Data'!$B:$B,UPPER(About!$B$1),'NREL Scaling Data'!$E:$E,Calculations!$M174,'NREL Scaling Data'!$A:$A,AR$3,'NREL Scaling Data'!$C:$C,Calculations!$L174,'NREL Scaling Data'!$D:$D,Calculations!$N174))/SUMIFS('NREL Scaling Data'!$F:$F,'NREL Scaling Data'!$B:$B,UPPER(About!$B$1),'NREL Scaling Data'!$E:$E,Calculations!$M174,'NREL Scaling Data'!$A:$A,AR$3,'NREL Scaling Data'!$C:$C,Calculations!$L174,'NREL Scaling Data'!$D:$D,Calculations!$N174) + 1) * AR174,0)</f>
        <v>0</v>
      </c>
      <c r="AT174" s="45">
        <f>IFERROR(((SUMIFS('NREL Scaling Data'!$F:$F,'NREL Scaling Data'!$B:$B,UPPER(About!$B$1),'NREL Scaling Data'!$E:$E,Calculations!$M174,'NREL Scaling Data'!$A:$A,AT$3,'NREL Scaling Data'!$C:$C,Calculations!$L174,'NREL Scaling Data'!$D:$D,Calculations!$N174)-SUMIFS('NREL Scaling Data'!$F:$F,'NREL Scaling Data'!$B:$B,UPPER(About!$B$1),'NREL Scaling Data'!$E:$E,Calculations!$M174,'NREL Scaling Data'!$A:$A,AS$3,'NREL Scaling Data'!$C:$C,Calculations!$L174,'NREL Scaling Data'!$D:$D,Calculations!$N174))/SUMIFS('NREL Scaling Data'!$F:$F,'NREL Scaling Data'!$B:$B,UPPER(About!$B$1),'NREL Scaling Data'!$E:$E,Calculations!$M174,'NREL Scaling Data'!$A:$A,AS$3,'NREL Scaling Data'!$C:$C,Calculations!$L174,'NREL Scaling Data'!$D:$D,Calculations!$N174) + 1) * AS174,0)</f>
        <v>0</v>
      </c>
    </row>
    <row r="175" spans="6:46">
      <c r="G175" s="12" t="s">
        <v>485</v>
      </c>
      <c r="H175" s="12" t="s">
        <v>486</v>
      </c>
      <c r="I175" s="12" t="s">
        <v>1086</v>
      </c>
      <c r="J175" s="209">
        <f>SUMIFS('NREL Scaling Data'!F:F,'NREL Scaling Data'!B:B,UPPER(About!$B$1),'NREL Scaling Data'!E:E,Calculations!M175,'NREL Scaling Data'!A:A, 2021,'NREL Scaling Data'!C:C,Calculations!L175,'NREL Scaling Data'!D:D,Calculations!N175) / SUMIFS('NREL Scaling Data'!F:F,'NREL Scaling Data'!B:B,UPPER(About!$B$1),'NREL Scaling Data'!A:A, 2021,'NREL Scaling Data'!C:C,Calculations!L175,'NREL Scaling Data'!D:D,Calculations!N175)</f>
        <v>0.45350217795318243</v>
      </c>
      <c r="K175" s="12">
        <v>1</v>
      </c>
      <c r="L175" s="12" t="s">
        <v>1013</v>
      </c>
      <c r="M175" s="12" t="s">
        <v>1014</v>
      </c>
      <c r="N175" s="1" t="s">
        <v>972</v>
      </c>
      <c r="O175" s="7">
        <f t="shared" si="35"/>
        <v>112592346226970.47</v>
      </c>
      <c r="P175" s="7">
        <f t="shared" si="36"/>
        <v>112592346226970.47</v>
      </c>
      <c r="Q175" s="45">
        <f>SUMIFS('SEDS 2021'!$F$23:$F$40,'SEDS 2021'!E$23:E$40,Calculations!L175,'SEDS 2021'!D$23:D$40,Calculations!N175)*J175*K175</f>
        <v>112592346226970.47</v>
      </c>
      <c r="R175" s="45">
        <f>IFERROR(((SUMIFS('NREL Scaling Data'!$F:$F,'NREL Scaling Data'!$B:$B,UPPER(About!$B$1),'NREL Scaling Data'!$E:$E,Calculations!$M175,'NREL Scaling Data'!$A:$A,R$3,'NREL Scaling Data'!$C:$C,Calculations!$L175,'NREL Scaling Data'!$D:$D,Calculations!$N175)-SUMIFS('NREL Scaling Data'!$F:$F,'NREL Scaling Data'!$B:$B,UPPER(About!$B$1),'NREL Scaling Data'!$E:$E,Calculations!$M175,'NREL Scaling Data'!$A:$A,Q$3,'NREL Scaling Data'!$C:$C,Calculations!$L175,'NREL Scaling Data'!$D:$D,Calculations!$N175))/SUMIFS('NREL Scaling Data'!$F:$F,'NREL Scaling Data'!$B:$B,UPPER(About!$B$1),'NREL Scaling Data'!$E:$E,Calculations!$M175,'NREL Scaling Data'!$A:$A,Q$3,'NREL Scaling Data'!$C:$C,Calculations!$L175,'NREL Scaling Data'!$D:$D,Calculations!$N175) + 1) * Q175,0)</f>
        <v>113535852461413.61</v>
      </c>
      <c r="S175" s="45">
        <f>IFERROR(((SUMIFS('NREL Scaling Data'!$F:$F,'NREL Scaling Data'!$B:$B,UPPER(About!$B$1),'NREL Scaling Data'!$E:$E,Calculations!$M175,'NREL Scaling Data'!$A:$A,S$3,'NREL Scaling Data'!$C:$C,Calculations!$L175,'NREL Scaling Data'!$D:$D,Calculations!$N175)-SUMIFS('NREL Scaling Data'!$F:$F,'NREL Scaling Data'!$B:$B,UPPER(About!$B$1),'NREL Scaling Data'!$E:$E,Calculations!$M175,'NREL Scaling Data'!$A:$A,R$3,'NREL Scaling Data'!$C:$C,Calculations!$L175,'NREL Scaling Data'!$D:$D,Calculations!$N175))/SUMIFS('NREL Scaling Data'!$F:$F,'NREL Scaling Data'!$B:$B,UPPER(About!$B$1),'NREL Scaling Data'!$E:$E,Calculations!$M175,'NREL Scaling Data'!$A:$A,R$3,'NREL Scaling Data'!$C:$C,Calculations!$L175,'NREL Scaling Data'!$D:$D,Calculations!$N175) + 1) * R175,0)</f>
        <v>114447157149996.56</v>
      </c>
      <c r="T175" s="45">
        <f>IFERROR(((SUMIFS('NREL Scaling Data'!$F:$F,'NREL Scaling Data'!$B:$B,UPPER(About!$B$1),'NREL Scaling Data'!$E:$E,Calculations!$M175,'NREL Scaling Data'!$A:$A,T$3,'NREL Scaling Data'!$C:$C,Calculations!$L175,'NREL Scaling Data'!$D:$D,Calculations!$N175)-SUMIFS('NREL Scaling Data'!$F:$F,'NREL Scaling Data'!$B:$B,UPPER(About!$B$1),'NREL Scaling Data'!$E:$E,Calculations!$M175,'NREL Scaling Data'!$A:$A,S$3,'NREL Scaling Data'!$C:$C,Calculations!$L175,'NREL Scaling Data'!$D:$D,Calculations!$N175))/SUMIFS('NREL Scaling Data'!$F:$F,'NREL Scaling Data'!$B:$B,UPPER(About!$B$1),'NREL Scaling Data'!$E:$E,Calculations!$M175,'NREL Scaling Data'!$A:$A,S$3,'NREL Scaling Data'!$C:$C,Calculations!$L175,'NREL Scaling Data'!$D:$D,Calculations!$N175) + 1) * S175,0)</f>
        <v>115335766402166.55</v>
      </c>
      <c r="U175" s="45">
        <f>IFERROR(((SUMIFS('NREL Scaling Data'!$F:$F,'NREL Scaling Data'!$B:$B,UPPER(About!$B$1),'NREL Scaling Data'!$E:$E,Calculations!$M175,'NREL Scaling Data'!$A:$A,U$3,'NREL Scaling Data'!$C:$C,Calculations!$L175,'NREL Scaling Data'!$D:$D,Calculations!$N175)-SUMIFS('NREL Scaling Data'!$F:$F,'NREL Scaling Data'!$B:$B,UPPER(About!$B$1),'NREL Scaling Data'!$E:$E,Calculations!$M175,'NREL Scaling Data'!$A:$A,T$3,'NREL Scaling Data'!$C:$C,Calculations!$L175,'NREL Scaling Data'!$D:$D,Calculations!$N175))/SUMIFS('NREL Scaling Data'!$F:$F,'NREL Scaling Data'!$B:$B,UPPER(About!$B$1),'NREL Scaling Data'!$E:$E,Calculations!$M175,'NREL Scaling Data'!$A:$A,T$3,'NREL Scaling Data'!$C:$C,Calculations!$L175,'NREL Scaling Data'!$D:$D,Calculations!$N175) + 1) * T175,0)</f>
        <v>116224581762695</v>
      </c>
      <c r="V175" s="45">
        <f>IFERROR(((SUMIFS('NREL Scaling Data'!$F:$F,'NREL Scaling Data'!$B:$B,UPPER(About!$B$1),'NREL Scaling Data'!$E:$E,Calculations!$M175,'NREL Scaling Data'!$A:$A,V$3,'NREL Scaling Data'!$C:$C,Calculations!$L175,'NREL Scaling Data'!$D:$D,Calculations!$N175)-SUMIFS('NREL Scaling Data'!$F:$F,'NREL Scaling Data'!$B:$B,UPPER(About!$B$1),'NREL Scaling Data'!$E:$E,Calculations!$M175,'NREL Scaling Data'!$A:$A,U$3,'NREL Scaling Data'!$C:$C,Calculations!$L175,'NREL Scaling Data'!$D:$D,Calculations!$N175))/SUMIFS('NREL Scaling Data'!$F:$F,'NREL Scaling Data'!$B:$B,UPPER(About!$B$1),'NREL Scaling Data'!$E:$E,Calculations!$M175,'NREL Scaling Data'!$A:$A,U$3,'NREL Scaling Data'!$C:$C,Calculations!$L175,'NREL Scaling Data'!$D:$D,Calculations!$N175) + 1) * U175,0)</f>
        <v>117136458026016.3</v>
      </c>
      <c r="W175" s="45">
        <f>IFERROR(((SUMIFS('NREL Scaling Data'!$F:$F,'NREL Scaling Data'!$B:$B,UPPER(About!$B$1),'NREL Scaling Data'!$E:$E,Calculations!$M175,'NREL Scaling Data'!$A:$A,W$3,'NREL Scaling Data'!$C:$C,Calculations!$L175,'NREL Scaling Data'!$D:$D,Calculations!$N175)-SUMIFS('NREL Scaling Data'!$F:$F,'NREL Scaling Data'!$B:$B,UPPER(About!$B$1),'NREL Scaling Data'!$E:$E,Calculations!$M175,'NREL Scaling Data'!$A:$A,V$3,'NREL Scaling Data'!$C:$C,Calculations!$L175,'NREL Scaling Data'!$D:$D,Calculations!$N175))/SUMIFS('NREL Scaling Data'!$F:$F,'NREL Scaling Data'!$B:$B,UPPER(About!$B$1),'NREL Scaling Data'!$E:$E,Calculations!$M175,'NREL Scaling Data'!$A:$A,V$3,'NREL Scaling Data'!$C:$C,Calculations!$L175,'NREL Scaling Data'!$D:$D,Calculations!$N175) + 1) * V175,0)</f>
        <v>118107125970421.56</v>
      </c>
      <c r="X175" s="45">
        <f>IFERROR(((SUMIFS('NREL Scaling Data'!$F:$F,'NREL Scaling Data'!$B:$B,UPPER(About!$B$1),'NREL Scaling Data'!$E:$E,Calculations!$M175,'NREL Scaling Data'!$A:$A,X$3,'NREL Scaling Data'!$C:$C,Calculations!$L175,'NREL Scaling Data'!$D:$D,Calculations!$N175)-SUMIFS('NREL Scaling Data'!$F:$F,'NREL Scaling Data'!$B:$B,UPPER(About!$B$1),'NREL Scaling Data'!$E:$E,Calculations!$M175,'NREL Scaling Data'!$A:$A,W$3,'NREL Scaling Data'!$C:$C,Calculations!$L175,'NREL Scaling Data'!$D:$D,Calculations!$N175))/SUMIFS('NREL Scaling Data'!$F:$F,'NREL Scaling Data'!$B:$B,UPPER(About!$B$1),'NREL Scaling Data'!$E:$E,Calculations!$M175,'NREL Scaling Data'!$A:$A,W$3,'NREL Scaling Data'!$C:$C,Calculations!$L175,'NREL Scaling Data'!$D:$D,Calculations!$N175) + 1) * W175,0)</f>
        <v>119139513138111.66</v>
      </c>
      <c r="Y175" s="45">
        <f>IFERROR(((SUMIFS('NREL Scaling Data'!$F:$F,'NREL Scaling Data'!$B:$B,UPPER(About!$B$1),'NREL Scaling Data'!$E:$E,Calculations!$M175,'NREL Scaling Data'!$A:$A,Y$3,'NREL Scaling Data'!$C:$C,Calculations!$L175,'NREL Scaling Data'!$D:$D,Calculations!$N175)-SUMIFS('NREL Scaling Data'!$F:$F,'NREL Scaling Data'!$B:$B,UPPER(About!$B$1),'NREL Scaling Data'!$E:$E,Calculations!$M175,'NREL Scaling Data'!$A:$A,X$3,'NREL Scaling Data'!$C:$C,Calculations!$L175,'NREL Scaling Data'!$D:$D,Calculations!$N175))/SUMIFS('NREL Scaling Data'!$F:$F,'NREL Scaling Data'!$B:$B,UPPER(About!$B$1),'NREL Scaling Data'!$E:$E,Calculations!$M175,'NREL Scaling Data'!$A:$A,X$3,'NREL Scaling Data'!$C:$C,Calculations!$L175,'NREL Scaling Data'!$D:$D,Calculations!$N175) + 1) * X175,0)</f>
        <v>120234506785284.3</v>
      </c>
      <c r="Z175" s="45">
        <f>IFERROR(((SUMIFS('NREL Scaling Data'!$F:$F,'NREL Scaling Data'!$B:$B,UPPER(About!$B$1),'NREL Scaling Data'!$E:$E,Calculations!$M175,'NREL Scaling Data'!$A:$A,Z$3,'NREL Scaling Data'!$C:$C,Calculations!$L175,'NREL Scaling Data'!$D:$D,Calculations!$N175)-SUMIFS('NREL Scaling Data'!$F:$F,'NREL Scaling Data'!$B:$B,UPPER(About!$B$1),'NREL Scaling Data'!$E:$E,Calculations!$M175,'NREL Scaling Data'!$A:$A,Y$3,'NREL Scaling Data'!$C:$C,Calculations!$L175,'NREL Scaling Data'!$D:$D,Calculations!$N175))/SUMIFS('NREL Scaling Data'!$F:$F,'NREL Scaling Data'!$B:$B,UPPER(About!$B$1),'NREL Scaling Data'!$E:$E,Calculations!$M175,'NREL Scaling Data'!$A:$A,Y$3,'NREL Scaling Data'!$C:$C,Calculations!$L175,'NREL Scaling Data'!$D:$D,Calculations!$N175) + 1) * Y175,0)</f>
        <v>121372045266413.17</v>
      </c>
      <c r="AA175" s="45">
        <f>IFERROR(((SUMIFS('NREL Scaling Data'!$F:$F,'NREL Scaling Data'!$B:$B,UPPER(About!$B$1),'NREL Scaling Data'!$E:$E,Calculations!$M175,'NREL Scaling Data'!$A:$A,AA$3,'NREL Scaling Data'!$C:$C,Calculations!$L175,'NREL Scaling Data'!$D:$D,Calculations!$N175)-SUMIFS('NREL Scaling Data'!$F:$F,'NREL Scaling Data'!$B:$B,UPPER(About!$B$1),'NREL Scaling Data'!$E:$E,Calculations!$M175,'NREL Scaling Data'!$A:$A,Z$3,'NREL Scaling Data'!$C:$C,Calculations!$L175,'NREL Scaling Data'!$D:$D,Calculations!$N175))/SUMIFS('NREL Scaling Data'!$F:$F,'NREL Scaling Data'!$B:$B,UPPER(About!$B$1),'NREL Scaling Data'!$E:$E,Calculations!$M175,'NREL Scaling Data'!$A:$A,Z$3,'NREL Scaling Data'!$C:$C,Calculations!$L175,'NREL Scaling Data'!$D:$D,Calculations!$N175) + 1) * Z175,0)</f>
        <v>122537608913720.77</v>
      </c>
      <c r="AB175" s="45">
        <f>IFERROR(((SUMIFS('NREL Scaling Data'!$F:$F,'NREL Scaling Data'!$B:$B,UPPER(About!$B$1),'NREL Scaling Data'!$E:$E,Calculations!$M175,'NREL Scaling Data'!$A:$A,AB$3,'NREL Scaling Data'!$C:$C,Calculations!$L175,'NREL Scaling Data'!$D:$D,Calculations!$N175)-SUMIFS('NREL Scaling Data'!$F:$F,'NREL Scaling Data'!$B:$B,UPPER(About!$B$1),'NREL Scaling Data'!$E:$E,Calculations!$M175,'NREL Scaling Data'!$A:$A,AA$3,'NREL Scaling Data'!$C:$C,Calculations!$L175,'NREL Scaling Data'!$D:$D,Calculations!$N175))/SUMIFS('NREL Scaling Data'!$F:$F,'NREL Scaling Data'!$B:$B,UPPER(About!$B$1),'NREL Scaling Data'!$E:$E,Calculations!$M175,'NREL Scaling Data'!$A:$A,AA$3,'NREL Scaling Data'!$C:$C,Calculations!$L175,'NREL Scaling Data'!$D:$D,Calculations!$N175) + 1) * AA175,0)</f>
        <v>123715120340970.8</v>
      </c>
      <c r="AC175" s="45">
        <f>IFERROR(((SUMIFS('NREL Scaling Data'!$F:$F,'NREL Scaling Data'!$B:$B,UPPER(About!$B$1),'NREL Scaling Data'!$E:$E,Calculations!$M175,'NREL Scaling Data'!$A:$A,AC$3,'NREL Scaling Data'!$C:$C,Calculations!$L175,'NREL Scaling Data'!$D:$D,Calculations!$N175)-SUMIFS('NREL Scaling Data'!$F:$F,'NREL Scaling Data'!$B:$B,UPPER(About!$B$1),'NREL Scaling Data'!$E:$E,Calculations!$M175,'NREL Scaling Data'!$A:$A,AB$3,'NREL Scaling Data'!$C:$C,Calculations!$L175,'NREL Scaling Data'!$D:$D,Calculations!$N175))/SUMIFS('NREL Scaling Data'!$F:$F,'NREL Scaling Data'!$B:$B,UPPER(About!$B$1),'NREL Scaling Data'!$E:$E,Calculations!$M175,'NREL Scaling Data'!$A:$A,AB$3,'NREL Scaling Data'!$C:$C,Calculations!$L175,'NREL Scaling Data'!$D:$D,Calculations!$N175) + 1) * AB175,0)</f>
        <v>124906287602671.69</v>
      </c>
      <c r="AD175" s="45">
        <f>IFERROR(((SUMIFS('NREL Scaling Data'!$F:$F,'NREL Scaling Data'!$B:$B,UPPER(About!$B$1),'NREL Scaling Data'!$E:$E,Calculations!$M175,'NREL Scaling Data'!$A:$A,AD$3,'NREL Scaling Data'!$C:$C,Calculations!$L175,'NREL Scaling Data'!$D:$D,Calculations!$N175)-SUMIFS('NREL Scaling Data'!$F:$F,'NREL Scaling Data'!$B:$B,UPPER(About!$B$1),'NREL Scaling Data'!$E:$E,Calculations!$M175,'NREL Scaling Data'!$A:$A,AC$3,'NREL Scaling Data'!$C:$C,Calculations!$L175,'NREL Scaling Data'!$D:$D,Calculations!$N175))/SUMIFS('NREL Scaling Data'!$F:$F,'NREL Scaling Data'!$B:$B,UPPER(About!$B$1),'NREL Scaling Data'!$E:$E,Calculations!$M175,'NREL Scaling Data'!$A:$A,AC$3,'NREL Scaling Data'!$C:$C,Calculations!$L175,'NREL Scaling Data'!$D:$D,Calculations!$N175) + 1) * AC175,0)</f>
        <v>126091118421709.16</v>
      </c>
      <c r="AE175" s="45">
        <f>IFERROR(((SUMIFS('NREL Scaling Data'!$F:$F,'NREL Scaling Data'!$B:$B,UPPER(About!$B$1),'NREL Scaling Data'!$E:$E,Calculations!$M175,'NREL Scaling Data'!$A:$A,AE$3,'NREL Scaling Data'!$C:$C,Calculations!$L175,'NREL Scaling Data'!$D:$D,Calculations!$N175)-SUMIFS('NREL Scaling Data'!$F:$F,'NREL Scaling Data'!$B:$B,UPPER(About!$B$1),'NREL Scaling Data'!$E:$E,Calculations!$M175,'NREL Scaling Data'!$A:$A,AD$3,'NREL Scaling Data'!$C:$C,Calculations!$L175,'NREL Scaling Data'!$D:$D,Calculations!$N175))/SUMIFS('NREL Scaling Data'!$F:$F,'NREL Scaling Data'!$B:$B,UPPER(About!$B$1),'NREL Scaling Data'!$E:$E,Calculations!$M175,'NREL Scaling Data'!$A:$A,AD$3,'NREL Scaling Data'!$C:$C,Calculations!$L175,'NREL Scaling Data'!$D:$D,Calculations!$N175) + 1) * AD175,0)</f>
        <v>127276790310302.48</v>
      </c>
      <c r="AF175" s="45">
        <f>IFERROR(((SUMIFS('NREL Scaling Data'!$F:$F,'NREL Scaling Data'!$B:$B,UPPER(About!$B$1),'NREL Scaling Data'!$E:$E,Calculations!$M175,'NREL Scaling Data'!$A:$A,AF$3,'NREL Scaling Data'!$C:$C,Calculations!$L175,'NREL Scaling Data'!$D:$D,Calculations!$N175)-SUMIFS('NREL Scaling Data'!$F:$F,'NREL Scaling Data'!$B:$B,UPPER(About!$B$1),'NREL Scaling Data'!$E:$E,Calculations!$M175,'NREL Scaling Data'!$A:$A,AE$3,'NREL Scaling Data'!$C:$C,Calculations!$L175,'NREL Scaling Data'!$D:$D,Calculations!$N175))/SUMIFS('NREL Scaling Data'!$F:$F,'NREL Scaling Data'!$B:$B,UPPER(About!$B$1),'NREL Scaling Data'!$E:$E,Calculations!$M175,'NREL Scaling Data'!$A:$A,AE$3,'NREL Scaling Data'!$C:$C,Calculations!$L175,'NREL Scaling Data'!$D:$D,Calculations!$N175) + 1) * AE175,0)</f>
        <v>128454981034952.38</v>
      </c>
      <c r="AG175" s="45">
        <f>IFERROR(((SUMIFS('NREL Scaling Data'!$F:$F,'NREL Scaling Data'!$B:$B,UPPER(About!$B$1),'NREL Scaling Data'!$E:$E,Calculations!$M175,'NREL Scaling Data'!$A:$A,AG$3,'NREL Scaling Data'!$C:$C,Calculations!$L175,'NREL Scaling Data'!$D:$D,Calculations!$N175)-SUMIFS('NREL Scaling Data'!$F:$F,'NREL Scaling Data'!$B:$B,UPPER(About!$B$1),'NREL Scaling Data'!$E:$E,Calculations!$M175,'NREL Scaling Data'!$A:$A,AF$3,'NREL Scaling Data'!$C:$C,Calculations!$L175,'NREL Scaling Data'!$D:$D,Calculations!$N175))/SUMIFS('NREL Scaling Data'!$F:$F,'NREL Scaling Data'!$B:$B,UPPER(About!$B$1),'NREL Scaling Data'!$E:$E,Calculations!$M175,'NREL Scaling Data'!$A:$A,AF$3,'NREL Scaling Data'!$C:$C,Calculations!$L175,'NREL Scaling Data'!$D:$D,Calculations!$N175) + 1) * AF175,0)</f>
        <v>129627625734077.7</v>
      </c>
      <c r="AH175" s="45">
        <f>IFERROR(((SUMIFS('NREL Scaling Data'!$F:$F,'NREL Scaling Data'!$B:$B,UPPER(About!$B$1),'NREL Scaling Data'!$E:$E,Calculations!$M175,'NREL Scaling Data'!$A:$A,AH$3,'NREL Scaling Data'!$C:$C,Calculations!$L175,'NREL Scaling Data'!$D:$D,Calculations!$N175)-SUMIFS('NREL Scaling Data'!$F:$F,'NREL Scaling Data'!$B:$B,UPPER(About!$B$1),'NREL Scaling Data'!$E:$E,Calculations!$M175,'NREL Scaling Data'!$A:$A,AG$3,'NREL Scaling Data'!$C:$C,Calculations!$L175,'NREL Scaling Data'!$D:$D,Calculations!$N175))/SUMIFS('NREL Scaling Data'!$F:$F,'NREL Scaling Data'!$B:$B,UPPER(About!$B$1),'NREL Scaling Data'!$E:$E,Calculations!$M175,'NREL Scaling Data'!$A:$A,AG$3,'NREL Scaling Data'!$C:$C,Calculations!$L175,'NREL Scaling Data'!$D:$D,Calculations!$N175) + 1) * AG175,0)</f>
        <v>130806329945508.94</v>
      </c>
      <c r="AI175" s="45">
        <f>IFERROR(((SUMIFS('NREL Scaling Data'!$F:$F,'NREL Scaling Data'!$B:$B,UPPER(About!$B$1),'NREL Scaling Data'!$E:$E,Calculations!$M175,'NREL Scaling Data'!$A:$A,AI$3,'NREL Scaling Data'!$C:$C,Calculations!$L175,'NREL Scaling Data'!$D:$D,Calculations!$N175)-SUMIFS('NREL Scaling Data'!$F:$F,'NREL Scaling Data'!$B:$B,UPPER(About!$B$1),'NREL Scaling Data'!$E:$E,Calculations!$M175,'NREL Scaling Data'!$A:$A,AH$3,'NREL Scaling Data'!$C:$C,Calculations!$L175,'NREL Scaling Data'!$D:$D,Calculations!$N175))/SUMIFS('NREL Scaling Data'!$F:$F,'NREL Scaling Data'!$B:$B,UPPER(About!$B$1),'NREL Scaling Data'!$E:$E,Calculations!$M175,'NREL Scaling Data'!$A:$A,AH$3,'NREL Scaling Data'!$C:$C,Calculations!$L175,'NREL Scaling Data'!$D:$D,Calculations!$N175) + 1) * AH175,0)</f>
        <v>131987220375000.89</v>
      </c>
      <c r="AJ175" s="45">
        <f>IFERROR(((SUMIFS('NREL Scaling Data'!$F:$F,'NREL Scaling Data'!$B:$B,UPPER(About!$B$1),'NREL Scaling Data'!$E:$E,Calculations!$M175,'NREL Scaling Data'!$A:$A,AJ$3,'NREL Scaling Data'!$C:$C,Calculations!$L175,'NREL Scaling Data'!$D:$D,Calculations!$N175)-SUMIFS('NREL Scaling Data'!$F:$F,'NREL Scaling Data'!$B:$B,UPPER(About!$B$1),'NREL Scaling Data'!$E:$E,Calculations!$M175,'NREL Scaling Data'!$A:$A,AI$3,'NREL Scaling Data'!$C:$C,Calculations!$L175,'NREL Scaling Data'!$D:$D,Calculations!$N175))/SUMIFS('NREL Scaling Data'!$F:$F,'NREL Scaling Data'!$B:$B,UPPER(About!$B$1),'NREL Scaling Data'!$E:$E,Calculations!$M175,'NREL Scaling Data'!$A:$A,AI$3,'NREL Scaling Data'!$C:$C,Calculations!$L175,'NREL Scaling Data'!$D:$D,Calculations!$N175) + 1) * AI175,0)</f>
        <v>133167389171457.8</v>
      </c>
      <c r="AK175" s="45">
        <f>IFERROR(((SUMIFS('NREL Scaling Data'!$F:$F,'NREL Scaling Data'!$B:$B,UPPER(About!$B$1),'NREL Scaling Data'!$E:$E,Calculations!$M175,'NREL Scaling Data'!$A:$A,AK$3,'NREL Scaling Data'!$C:$C,Calculations!$L175,'NREL Scaling Data'!$D:$D,Calculations!$N175)-SUMIFS('NREL Scaling Data'!$F:$F,'NREL Scaling Data'!$B:$B,UPPER(About!$B$1),'NREL Scaling Data'!$E:$E,Calculations!$M175,'NREL Scaling Data'!$A:$A,AJ$3,'NREL Scaling Data'!$C:$C,Calculations!$L175,'NREL Scaling Data'!$D:$D,Calculations!$N175))/SUMIFS('NREL Scaling Data'!$F:$F,'NREL Scaling Data'!$B:$B,UPPER(About!$B$1),'NREL Scaling Data'!$E:$E,Calculations!$M175,'NREL Scaling Data'!$A:$A,AJ$3,'NREL Scaling Data'!$C:$C,Calculations!$L175,'NREL Scaling Data'!$D:$D,Calculations!$N175) + 1) * AJ175,0)</f>
        <v>134351540704808.28</v>
      </c>
      <c r="AL175" s="45">
        <f>IFERROR(((SUMIFS('NREL Scaling Data'!$F:$F,'NREL Scaling Data'!$B:$B,UPPER(About!$B$1),'NREL Scaling Data'!$E:$E,Calculations!$M175,'NREL Scaling Data'!$A:$A,AL$3,'NREL Scaling Data'!$C:$C,Calculations!$L175,'NREL Scaling Data'!$D:$D,Calculations!$N175)-SUMIFS('NREL Scaling Data'!$F:$F,'NREL Scaling Data'!$B:$B,UPPER(About!$B$1),'NREL Scaling Data'!$E:$E,Calculations!$M175,'NREL Scaling Data'!$A:$A,AK$3,'NREL Scaling Data'!$C:$C,Calculations!$L175,'NREL Scaling Data'!$D:$D,Calculations!$N175))/SUMIFS('NREL Scaling Data'!$F:$F,'NREL Scaling Data'!$B:$B,UPPER(About!$B$1),'NREL Scaling Data'!$E:$E,Calculations!$M175,'NREL Scaling Data'!$A:$A,AK$3,'NREL Scaling Data'!$C:$C,Calculations!$L175,'NREL Scaling Data'!$D:$D,Calculations!$N175) + 1) * AK175,0)</f>
        <v>135541168634641.45</v>
      </c>
      <c r="AM175" s="45">
        <f>IFERROR(((SUMIFS('NREL Scaling Data'!$F:$F,'NREL Scaling Data'!$B:$B,UPPER(About!$B$1),'NREL Scaling Data'!$E:$E,Calculations!$M175,'NREL Scaling Data'!$A:$A,AM$3,'NREL Scaling Data'!$C:$C,Calculations!$L175,'NREL Scaling Data'!$D:$D,Calculations!$N175)-SUMIFS('NREL Scaling Data'!$F:$F,'NREL Scaling Data'!$B:$B,UPPER(About!$B$1),'NREL Scaling Data'!$E:$E,Calculations!$M175,'NREL Scaling Data'!$A:$A,AL$3,'NREL Scaling Data'!$C:$C,Calculations!$L175,'NREL Scaling Data'!$D:$D,Calculations!$N175))/SUMIFS('NREL Scaling Data'!$F:$F,'NREL Scaling Data'!$B:$B,UPPER(About!$B$1),'NREL Scaling Data'!$E:$E,Calculations!$M175,'NREL Scaling Data'!$A:$A,AL$3,'NREL Scaling Data'!$C:$C,Calculations!$L175,'NREL Scaling Data'!$D:$D,Calculations!$N175) + 1) * AL175,0)</f>
        <v>136748973324953.38</v>
      </c>
      <c r="AN175" s="45">
        <f>IFERROR(((SUMIFS('NREL Scaling Data'!$F:$F,'NREL Scaling Data'!$B:$B,UPPER(About!$B$1),'NREL Scaling Data'!$E:$E,Calculations!$M175,'NREL Scaling Data'!$A:$A,AN$3,'NREL Scaling Data'!$C:$C,Calculations!$L175,'NREL Scaling Data'!$D:$D,Calculations!$N175)-SUMIFS('NREL Scaling Data'!$F:$F,'NREL Scaling Data'!$B:$B,UPPER(About!$B$1),'NREL Scaling Data'!$E:$E,Calculations!$M175,'NREL Scaling Data'!$A:$A,AM$3,'NREL Scaling Data'!$C:$C,Calculations!$L175,'NREL Scaling Data'!$D:$D,Calculations!$N175))/SUMIFS('NREL Scaling Data'!$F:$F,'NREL Scaling Data'!$B:$B,UPPER(About!$B$1),'NREL Scaling Data'!$E:$E,Calculations!$M175,'NREL Scaling Data'!$A:$A,AM$3,'NREL Scaling Data'!$C:$C,Calculations!$L175,'NREL Scaling Data'!$D:$D,Calculations!$N175) + 1) * AM175,0)</f>
        <v>137941889610370.09</v>
      </c>
      <c r="AO175" s="45">
        <f>IFERROR(((SUMIFS('NREL Scaling Data'!$F:$F,'NREL Scaling Data'!$B:$B,UPPER(About!$B$1),'NREL Scaling Data'!$E:$E,Calculations!$M175,'NREL Scaling Data'!$A:$A,AO$3,'NREL Scaling Data'!$C:$C,Calculations!$L175,'NREL Scaling Data'!$D:$D,Calculations!$N175)-SUMIFS('NREL Scaling Data'!$F:$F,'NREL Scaling Data'!$B:$B,UPPER(About!$B$1),'NREL Scaling Data'!$E:$E,Calculations!$M175,'NREL Scaling Data'!$A:$A,AN$3,'NREL Scaling Data'!$C:$C,Calculations!$L175,'NREL Scaling Data'!$D:$D,Calculations!$N175))/SUMIFS('NREL Scaling Data'!$F:$F,'NREL Scaling Data'!$B:$B,UPPER(About!$B$1),'NREL Scaling Data'!$E:$E,Calculations!$M175,'NREL Scaling Data'!$A:$A,AN$3,'NREL Scaling Data'!$C:$C,Calculations!$L175,'NREL Scaling Data'!$D:$D,Calculations!$N175) + 1) * AN175,0)</f>
        <v>139167514839280.78</v>
      </c>
      <c r="AP175" s="45">
        <f>IFERROR(((SUMIFS('NREL Scaling Data'!$F:$F,'NREL Scaling Data'!$B:$B,UPPER(About!$B$1),'NREL Scaling Data'!$E:$E,Calculations!$M175,'NREL Scaling Data'!$A:$A,AP$3,'NREL Scaling Data'!$C:$C,Calculations!$L175,'NREL Scaling Data'!$D:$D,Calculations!$N175)-SUMIFS('NREL Scaling Data'!$F:$F,'NREL Scaling Data'!$B:$B,UPPER(About!$B$1),'NREL Scaling Data'!$E:$E,Calculations!$M175,'NREL Scaling Data'!$A:$A,AO$3,'NREL Scaling Data'!$C:$C,Calculations!$L175,'NREL Scaling Data'!$D:$D,Calculations!$N175))/SUMIFS('NREL Scaling Data'!$F:$F,'NREL Scaling Data'!$B:$B,UPPER(About!$B$1),'NREL Scaling Data'!$E:$E,Calculations!$M175,'NREL Scaling Data'!$A:$A,AO$3,'NREL Scaling Data'!$C:$C,Calculations!$L175,'NREL Scaling Data'!$D:$D,Calculations!$N175) + 1) * AO175,0)</f>
        <v>140367925053669.78</v>
      </c>
      <c r="AQ175" s="45">
        <f>IFERROR(((SUMIFS('NREL Scaling Data'!$F:$F,'NREL Scaling Data'!$B:$B,UPPER(About!$B$1),'NREL Scaling Data'!$E:$E,Calculations!$M175,'NREL Scaling Data'!$A:$A,AQ$3,'NREL Scaling Data'!$C:$C,Calculations!$L175,'NREL Scaling Data'!$D:$D,Calculations!$N175)-SUMIFS('NREL Scaling Data'!$F:$F,'NREL Scaling Data'!$B:$B,UPPER(About!$B$1),'NREL Scaling Data'!$E:$E,Calculations!$M175,'NREL Scaling Data'!$A:$A,AP$3,'NREL Scaling Data'!$C:$C,Calculations!$L175,'NREL Scaling Data'!$D:$D,Calculations!$N175))/SUMIFS('NREL Scaling Data'!$F:$F,'NREL Scaling Data'!$B:$B,UPPER(About!$B$1),'NREL Scaling Data'!$E:$E,Calculations!$M175,'NREL Scaling Data'!$A:$A,AP$3,'NREL Scaling Data'!$C:$C,Calculations!$L175,'NREL Scaling Data'!$D:$D,Calculations!$N175) + 1) * AP175,0)</f>
        <v>141606883909511.66</v>
      </c>
      <c r="AR175" s="45">
        <f>IFERROR(((SUMIFS('NREL Scaling Data'!$F:$F,'NREL Scaling Data'!$B:$B,UPPER(About!$B$1),'NREL Scaling Data'!$E:$E,Calculations!$M175,'NREL Scaling Data'!$A:$A,AR$3,'NREL Scaling Data'!$C:$C,Calculations!$L175,'NREL Scaling Data'!$D:$D,Calculations!$N175)-SUMIFS('NREL Scaling Data'!$F:$F,'NREL Scaling Data'!$B:$B,UPPER(About!$B$1),'NREL Scaling Data'!$E:$E,Calculations!$M175,'NREL Scaling Data'!$A:$A,AQ$3,'NREL Scaling Data'!$C:$C,Calculations!$L175,'NREL Scaling Data'!$D:$D,Calculations!$N175))/SUMIFS('NREL Scaling Data'!$F:$F,'NREL Scaling Data'!$B:$B,UPPER(About!$B$1),'NREL Scaling Data'!$E:$E,Calculations!$M175,'NREL Scaling Data'!$A:$A,AQ$3,'NREL Scaling Data'!$C:$C,Calculations!$L175,'NREL Scaling Data'!$D:$D,Calculations!$N175) + 1) * AQ175,0)</f>
        <v>142835461494601.97</v>
      </c>
      <c r="AS175" s="45">
        <f>IFERROR(((SUMIFS('NREL Scaling Data'!$F:$F,'NREL Scaling Data'!$B:$B,UPPER(About!$B$1),'NREL Scaling Data'!$E:$E,Calculations!$M175,'NREL Scaling Data'!$A:$A,AS$3,'NREL Scaling Data'!$C:$C,Calculations!$L175,'NREL Scaling Data'!$D:$D,Calculations!$N175)-SUMIFS('NREL Scaling Data'!$F:$F,'NREL Scaling Data'!$B:$B,UPPER(About!$B$1),'NREL Scaling Data'!$E:$E,Calculations!$M175,'NREL Scaling Data'!$A:$A,AR$3,'NREL Scaling Data'!$C:$C,Calculations!$L175,'NREL Scaling Data'!$D:$D,Calculations!$N175))/SUMIFS('NREL Scaling Data'!$F:$F,'NREL Scaling Data'!$B:$B,UPPER(About!$B$1),'NREL Scaling Data'!$E:$E,Calculations!$M175,'NREL Scaling Data'!$A:$A,AR$3,'NREL Scaling Data'!$C:$C,Calculations!$L175,'NREL Scaling Data'!$D:$D,Calculations!$N175) + 1) * AR175,0)</f>
        <v>144072238843872.84</v>
      </c>
      <c r="AT175" s="45">
        <f>IFERROR(((SUMIFS('NREL Scaling Data'!$F:$F,'NREL Scaling Data'!$B:$B,UPPER(About!$B$1),'NREL Scaling Data'!$E:$E,Calculations!$M175,'NREL Scaling Data'!$A:$A,AT$3,'NREL Scaling Data'!$C:$C,Calculations!$L175,'NREL Scaling Data'!$D:$D,Calculations!$N175)-SUMIFS('NREL Scaling Data'!$F:$F,'NREL Scaling Data'!$B:$B,UPPER(About!$B$1),'NREL Scaling Data'!$E:$E,Calculations!$M175,'NREL Scaling Data'!$A:$A,AS$3,'NREL Scaling Data'!$C:$C,Calculations!$L175,'NREL Scaling Data'!$D:$D,Calculations!$N175))/SUMIFS('NREL Scaling Data'!$F:$F,'NREL Scaling Data'!$B:$B,UPPER(About!$B$1),'NREL Scaling Data'!$E:$E,Calculations!$M175,'NREL Scaling Data'!$A:$A,AS$3,'NREL Scaling Data'!$C:$C,Calculations!$L175,'NREL Scaling Data'!$D:$D,Calculations!$N175) + 1) * AS175,0)</f>
        <v>145315733681915.09</v>
      </c>
    </row>
    <row r="176" spans="6:46">
      <c r="H176" s="12" t="s">
        <v>490</v>
      </c>
      <c r="I176" s="12" t="s">
        <v>1086</v>
      </c>
      <c r="J176" s="209">
        <f>SUMIFS('NREL Scaling Data'!F:F,'NREL Scaling Data'!B:B,UPPER(About!$B$1),'NREL Scaling Data'!E:E,Calculations!M176,'NREL Scaling Data'!A:A, 2021,'NREL Scaling Data'!C:C,Calculations!L176,'NREL Scaling Data'!D:D,Calculations!N176) / SUMIFS('NREL Scaling Data'!F:F,'NREL Scaling Data'!B:B,UPPER(About!$B$1),'NREL Scaling Data'!A:A, 2021,'NREL Scaling Data'!C:C,Calculations!L176,'NREL Scaling Data'!D:D,Calculations!N176)</f>
        <v>1.0620732545840663E-4</v>
      </c>
      <c r="K176" s="12">
        <v>1</v>
      </c>
      <c r="L176" s="12" t="s">
        <v>1013</v>
      </c>
      <c r="M176" s="12" t="s">
        <v>1014</v>
      </c>
      <c r="N176" s="1" t="s">
        <v>964</v>
      </c>
      <c r="O176" s="7">
        <f t="shared" si="35"/>
        <v>8036920732.0885458</v>
      </c>
      <c r="P176" s="7">
        <f t="shared" si="36"/>
        <v>8036920732.0885458</v>
      </c>
      <c r="Q176" s="45">
        <f>SUMIFS('SEDS 2021'!$F$23:$F$40,'SEDS 2021'!E$23:E$40,Calculations!L176,'SEDS 2021'!D$23:D$40,Calculations!N176)*J176*K176</f>
        <v>8036920732.0885458</v>
      </c>
      <c r="R176" s="45">
        <f>IFERROR(((SUMIFS('NREL Scaling Data'!$F:$F,'NREL Scaling Data'!$B:$B,UPPER(About!$B$1),'NREL Scaling Data'!$E:$E,Calculations!$M176,'NREL Scaling Data'!$A:$A,R$3,'NREL Scaling Data'!$C:$C,Calculations!$L176,'NREL Scaling Data'!$D:$D,Calculations!$N176)-SUMIFS('NREL Scaling Data'!$F:$F,'NREL Scaling Data'!$B:$B,UPPER(About!$B$1),'NREL Scaling Data'!$E:$E,Calculations!$M176,'NREL Scaling Data'!$A:$A,Q$3,'NREL Scaling Data'!$C:$C,Calculations!$L176,'NREL Scaling Data'!$D:$D,Calculations!$N176))/SUMIFS('NREL Scaling Data'!$F:$F,'NREL Scaling Data'!$B:$B,UPPER(About!$B$1),'NREL Scaling Data'!$E:$E,Calculations!$M176,'NREL Scaling Data'!$A:$A,Q$3,'NREL Scaling Data'!$C:$C,Calculations!$L176,'NREL Scaling Data'!$D:$D,Calculations!$N176) + 1) * Q176,0)</f>
        <v>7640782345.769351</v>
      </c>
      <c r="S176" s="45">
        <f>IFERROR(((SUMIFS('NREL Scaling Data'!$F:$F,'NREL Scaling Data'!$B:$B,UPPER(About!$B$1),'NREL Scaling Data'!$E:$E,Calculations!$M176,'NREL Scaling Data'!$A:$A,S$3,'NREL Scaling Data'!$C:$C,Calculations!$L176,'NREL Scaling Data'!$D:$D,Calculations!$N176)-SUMIFS('NREL Scaling Data'!$F:$F,'NREL Scaling Data'!$B:$B,UPPER(About!$B$1),'NREL Scaling Data'!$E:$E,Calculations!$M176,'NREL Scaling Data'!$A:$A,R$3,'NREL Scaling Data'!$C:$C,Calculations!$L176,'NREL Scaling Data'!$D:$D,Calculations!$N176))/SUMIFS('NREL Scaling Data'!$F:$F,'NREL Scaling Data'!$B:$B,UPPER(About!$B$1),'NREL Scaling Data'!$E:$E,Calculations!$M176,'NREL Scaling Data'!$A:$A,R$3,'NREL Scaling Data'!$C:$C,Calculations!$L176,'NREL Scaling Data'!$D:$D,Calculations!$N176) + 1) * R176,0)</f>
        <v>7246877046.5623674</v>
      </c>
      <c r="T176" s="45">
        <f>IFERROR(((SUMIFS('NREL Scaling Data'!$F:$F,'NREL Scaling Data'!$B:$B,UPPER(About!$B$1),'NREL Scaling Data'!$E:$E,Calculations!$M176,'NREL Scaling Data'!$A:$A,T$3,'NREL Scaling Data'!$C:$C,Calculations!$L176,'NREL Scaling Data'!$D:$D,Calculations!$N176)-SUMIFS('NREL Scaling Data'!$F:$F,'NREL Scaling Data'!$B:$B,UPPER(About!$B$1),'NREL Scaling Data'!$E:$E,Calculations!$M176,'NREL Scaling Data'!$A:$A,S$3,'NREL Scaling Data'!$C:$C,Calculations!$L176,'NREL Scaling Data'!$D:$D,Calculations!$N176))/SUMIFS('NREL Scaling Data'!$F:$F,'NREL Scaling Data'!$B:$B,UPPER(About!$B$1),'NREL Scaling Data'!$E:$E,Calculations!$M176,'NREL Scaling Data'!$A:$A,S$3,'NREL Scaling Data'!$C:$C,Calculations!$L176,'NREL Scaling Data'!$D:$D,Calculations!$N176) + 1) * S176,0)</f>
        <v>6859957092.7072392</v>
      </c>
      <c r="U176" s="45">
        <f>IFERROR(((SUMIFS('NREL Scaling Data'!$F:$F,'NREL Scaling Data'!$B:$B,UPPER(About!$B$1),'NREL Scaling Data'!$E:$E,Calculations!$M176,'NREL Scaling Data'!$A:$A,U$3,'NREL Scaling Data'!$C:$C,Calculations!$L176,'NREL Scaling Data'!$D:$D,Calculations!$N176)-SUMIFS('NREL Scaling Data'!$F:$F,'NREL Scaling Data'!$B:$B,UPPER(About!$B$1),'NREL Scaling Data'!$E:$E,Calculations!$M176,'NREL Scaling Data'!$A:$A,T$3,'NREL Scaling Data'!$C:$C,Calculations!$L176,'NREL Scaling Data'!$D:$D,Calculations!$N176))/SUMIFS('NREL Scaling Data'!$F:$F,'NREL Scaling Data'!$B:$B,UPPER(About!$B$1),'NREL Scaling Data'!$E:$E,Calculations!$M176,'NREL Scaling Data'!$A:$A,T$3,'NREL Scaling Data'!$C:$C,Calculations!$L176,'NREL Scaling Data'!$D:$D,Calculations!$N176) + 1) * T176,0)</f>
        <v>6488700255.8619871</v>
      </c>
      <c r="V176" s="45">
        <f>IFERROR(((SUMIFS('NREL Scaling Data'!$F:$F,'NREL Scaling Data'!$B:$B,UPPER(About!$B$1),'NREL Scaling Data'!$E:$E,Calculations!$M176,'NREL Scaling Data'!$A:$A,V$3,'NREL Scaling Data'!$C:$C,Calculations!$L176,'NREL Scaling Data'!$D:$D,Calculations!$N176)-SUMIFS('NREL Scaling Data'!$F:$F,'NREL Scaling Data'!$B:$B,UPPER(About!$B$1),'NREL Scaling Data'!$E:$E,Calculations!$M176,'NREL Scaling Data'!$A:$A,U$3,'NREL Scaling Data'!$C:$C,Calculations!$L176,'NREL Scaling Data'!$D:$D,Calculations!$N176))/SUMIFS('NREL Scaling Data'!$F:$F,'NREL Scaling Data'!$B:$B,UPPER(About!$B$1),'NREL Scaling Data'!$E:$E,Calculations!$M176,'NREL Scaling Data'!$A:$A,U$3,'NREL Scaling Data'!$C:$C,Calculations!$L176,'NREL Scaling Data'!$D:$D,Calculations!$N176) + 1) * U176,0)</f>
        <v>6142000282.3969736</v>
      </c>
      <c r="W176" s="45">
        <f>IFERROR(((SUMIFS('NREL Scaling Data'!$F:$F,'NREL Scaling Data'!$B:$B,UPPER(About!$B$1),'NREL Scaling Data'!$E:$E,Calculations!$M176,'NREL Scaling Data'!$A:$A,W$3,'NREL Scaling Data'!$C:$C,Calculations!$L176,'NREL Scaling Data'!$D:$D,Calculations!$N176)-SUMIFS('NREL Scaling Data'!$F:$F,'NREL Scaling Data'!$B:$B,UPPER(About!$B$1),'NREL Scaling Data'!$E:$E,Calculations!$M176,'NREL Scaling Data'!$A:$A,V$3,'NREL Scaling Data'!$C:$C,Calculations!$L176,'NREL Scaling Data'!$D:$D,Calculations!$N176))/SUMIFS('NREL Scaling Data'!$F:$F,'NREL Scaling Data'!$B:$B,UPPER(About!$B$1),'NREL Scaling Data'!$E:$E,Calculations!$M176,'NREL Scaling Data'!$A:$A,V$3,'NREL Scaling Data'!$C:$C,Calculations!$L176,'NREL Scaling Data'!$D:$D,Calculations!$N176) + 1) * V176,0)</f>
        <v>5828129727.423068</v>
      </c>
      <c r="X176" s="45">
        <f>IFERROR(((SUMIFS('NREL Scaling Data'!$F:$F,'NREL Scaling Data'!$B:$B,UPPER(About!$B$1),'NREL Scaling Data'!$E:$E,Calculations!$M176,'NREL Scaling Data'!$A:$A,X$3,'NREL Scaling Data'!$C:$C,Calculations!$L176,'NREL Scaling Data'!$D:$D,Calculations!$N176)-SUMIFS('NREL Scaling Data'!$F:$F,'NREL Scaling Data'!$B:$B,UPPER(About!$B$1),'NREL Scaling Data'!$E:$E,Calculations!$M176,'NREL Scaling Data'!$A:$A,W$3,'NREL Scaling Data'!$C:$C,Calculations!$L176,'NREL Scaling Data'!$D:$D,Calculations!$N176))/SUMIFS('NREL Scaling Data'!$F:$F,'NREL Scaling Data'!$B:$B,UPPER(About!$B$1),'NREL Scaling Data'!$E:$E,Calculations!$M176,'NREL Scaling Data'!$A:$A,W$3,'NREL Scaling Data'!$C:$C,Calculations!$L176,'NREL Scaling Data'!$D:$D,Calculations!$N176) + 1) * W176,0)</f>
        <v>5555723593.3293257</v>
      </c>
      <c r="Y176" s="45">
        <f>IFERROR(((SUMIFS('NREL Scaling Data'!$F:$F,'NREL Scaling Data'!$B:$B,UPPER(About!$B$1),'NREL Scaling Data'!$E:$E,Calculations!$M176,'NREL Scaling Data'!$A:$A,Y$3,'NREL Scaling Data'!$C:$C,Calculations!$L176,'NREL Scaling Data'!$D:$D,Calculations!$N176)-SUMIFS('NREL Scaling Data'!$F:$F,'NREL Scaling Data'!$B:$B,UPPER(About!$B$1),'NREL Scaling Data'!$E:$E,Calculations!$M176,'NREL Scaling Data'!$A:$A,X$3,'NREL Scaling Data'!$C:$C,Calculations!$L176,'NREL Scaling Data'!$D:$D,Calculations!$N176))/SUMIFS('NREL Scaling Data'!$F:$F,'NREL Scaling Data'!$B:$B,UPPER(About!$B$1),'NREL Scaling Data'!$E:$E,Calculations!$M176,'NREL Scaling Data'!$A:$A,X$3,'NREL Scaling Data'!$C:$C,Calculations!$L176,'NREL Scaling Data'!$D:$D,Calculations!$N176) + 1) * X176,0)</f>
        <v>5328939687.5228348</v>
      </c>
      <c r="Z176" s="45">
        <f>IFERROR(((SUMIFS('NREL Scaling Data'!$F:$F,'NREL Scaling Data'!$B:$B,UPPER(About!$B$1),'NREL Scaling Data'!$E:$E,Calculations!$M176,'NREL Scaling Data'!$A:$A,Z$3,'NREL Scaling Data'!$C:$C,Calculations!$L176,'NREL Scaling Data'!$D:$D,Calculations!$N176)-SUMIFS('NREL Scaling Data'!$F:$F,'NREL Scaling Data'!$B:$B,UPPER(About!$B$1),'NREL Scaling Data'!$E:$E,Calculations!$M176,'NREL Scaling Data'!$A:$A,Y$3,'NREL Scaling Data'!$C:$C,Calculations!$L176,'NREL Scaling Data'!$D:$D,Calculations!$N176))/SUMIFS('NREL Scaling Data'!$F:$F,'NREL Scaling Data'!$B:$B,UPPER(About!$B$1),'NREL Scaling Data'!$E:$E,Calculations!$M176,'NREL Scaling Data'!$A:$A,Y$3,'NREL Scaling Data'!$C:$C,Calculations!$L176,'NREL Scaling Data'!$D:$D,Calculations!$N176) + 1) * Y176,0)</f>
        <v>5150138712.453721</v>
      </c>
      <c r="AA176" s="45">
        <f>IFERROR(((SUMIFS('NREL Scaling Data'!$F:$F,'NREL Scaling Data'!$B:$B,UPPER(About!$B$1),'NREL Scaling Data'!$E:$E,Calculations!$M176,'NREL Scaling Data'!$A:$A,AA$3,'NREL Scaling Data'!$C:$C,Calculations!$L176,'NREL Scaling Data'!$D:$D,Calculations!$N176)-SUMIFS('NREL Scaling Data'!$F:$F,'NREL Scaling Data'!$B:$B,UPPER(About!$B$1),'NREL Scaling Data'!$E:$E,Calculations!$M176,'NREL Scaling Data'!$A:$A,Z$3,'NREL Scaling Data'!$C:$C,Calculations!$L176,'NREL Scaling Data'!$D:$D,Calculations!$N176))/SUMIFS('NREL Scaling Data'!$F:$F,'NREL Scaling Data'!$B:$B,UPPER(About!$B$1),'NREL Scaling Data'!$E:$E,Calculations!$M176,'NREL Scaling Data'!$A:$A,Z$3,'NREL Scaling Data'!$C:$C,Calculations!$L176,'NREL Scaling Data'!$D:$D,Calculations!$N176) + 1) * Z176,0)</f>
        <v>5015929748.6483068</v>
      </c>
      <c r="AB176" s="45">
        <f>IFERROR(((SUMIFS('NREL Scaling Data'!$F:$F,'NREL Scaling Data'!$B:$B,UPPER(About!$B$1),'NREL Scaling Data'!$E:$E,Calculations!$M176,'NREL Scaling Data'!$A:$A,AB$3,'NREL Scaling Data'!$C:$C,Calculations!$L176,'NREL Scaling Data'!$D:$D,Calculations!$N176)-SUMIFS('NREL Scaling Data'!$F:$F,'NREL Scaling Data'!$B:$B,UPPER(About!$B$1),'NREL Scaling Data'!$E:$E,Calculations!$M176,'NREL Scaling Data'!$A:$A,AA$3,'NREL Scaling Data'!$C:$C,Calculations!$L176,'NREL Scaling Data'!$D:$D,Calculations!$N176))/SUMIFS('NREL Scaling Data'!$F:$F,'NREL Scaling Data'!$B:$B,UPPER(About!$B$1),'NREL Scaling Data'!$E:$E,Calculations!$M176,'NREL Scaling Data'!$A:$A,AA$3,'NREL Scaling Data'!$C:$C,Calculations!$L176,'NREL Scaling Data'!$D:$D,Calculations!$N176) + 1) * AA176,0)</f>
        <v>4920687142.7638464</v>
      </c>
      <c r="AC176" s="45">
        <f>IFERROR(((SUMIFS('NREL Scaling Data'!$F:$F,'NREL Scaling Data'!$B:$B,UPPER(About!$B$1),'NREL Scaling Data'!$E:$E,Calculations!$M176,'NREL Scaling Data'!$A:$A,AC$3,'NREL Scaling Data'!$C:$C,Calculations!$L176,'NREL Scaling Data'!$D:$D,Calculations!$N176)-SUMIFS('NREL Scaling Data'!$F:$F,'NREL Scaling Data'!$B:$B,UPPER(About!$B$1),'NREL Scaling Data'!$E:$E,Calculations!$M176,'NREL Scaling Data'!$A:$A,AB$3,'NREL Scaling Data'!$C:$C,Calculations!$L176,'NREL Scaling Data'!$D:$D,Calculations!$N176))/SUMIFS('NREL Scaling Data'!$F:$F,'NREL Scaling Data'!$B:$B,UPPER(About!$B$1),'NREL Scaling Data'!$E:$E,Calculations!$M176,'NREL Scaling Data'!$A:$A,AB$3,'NREL Scaling Data'!$C:$C,Calculations!$L176,'NREL Scaling Data'!$D:$D,Calculations!$N176) + 1) * AB176,0)</f>
        <v>4854775615.2471685</v>
      </c>
      <c r="AD176" s="45">
        <f>IFERROR(((SUMIFS('NREL Scaling Data'!$F:$F,'NREL Scaling Data'!$B:$B,UPPER(About!$B$1),'NREL Scaling Data'!$E:$E,Calculations!$M176,'NREL Scaling Data'!$A:$A,AD$3,'NREL Scaling Data'!$C:$C,Calculations!$L176,'NREL Scaling Data'!$D:$D,Calculations!$N176)-SUMIFS('NREL Scaling Data'!$F:$F,'NREL Scaling Data'!$B:$B,UPPER(About!$B$1),'NREL Scaling Data'!$E:$E,Calculations!$M176,'NREL Scaling Data'!$A:$A,AC$3,'NREL Scaling Data'!$C:$C,Calculations!$L176,'NREL Scaling Data'!$D:$D,Calculations!$N176))/SUMIFS('NREL Scaling Data'!$F:$F,'NREL Scaling Data'!$B:$B,UPPER(About!$B$1),'NREL Scaling Data'!$E:$E,Calculations!$M176,'NREL Scaling Data'!$A:$A,AC$3,'NREL Scaling Data'!$C:$C,Calculations!$L176,'NREL Scaling Data'!$D:$D,Calculations!$N176) + 1) * AC176,0)</f>
        <v>4808668147.364727</v>
      </c>
      <c r="AE176" s="45">
        <f>IFERROR(((SUMIFS('NREL Scaling Data'!$F:$F,'NREL Scaling Data'!$B:$B,UPPER(About!$B$1),'NREL Scaling Data'!$E:$E,Calculations!$M176,'NREL Scaling Data'!$A:$A,AE$3,'NREL Scaling Data'!$C:$C,Calculations!$L176,'NREL Scaling Data'!$D:$D,Calculations!$N176)-SUMIFS('NREL Scaling Data'!$F:$F,'NREL Scaling Data'!$B:$B,UPPER(About!$B$1),'NREL Scaling Data'!$E:$E,Calculations!$M176,'NREL Scaling Data'!$A:$A,AD$3,'NREL Scaling Data'!$C:$C,Calculations!$L176,'NREL Scaling Data'!$D:$D,Calculations!$N176))/SUMIFS('NREL Scaling Data'!$F:$F,'NREL Scaling Data'!$B:$B,UPPER(About!$B$1),'NREL Scaling Data'!$E:$E,Calculations!$M176,'NREL Scaling Data'!$A:$A,AD$3,'NREL Scaling Data'!$C:$C,Calculations!$L176,'NREL Scaling Data'!$D:$D,Calculations!$N176) + 1) * AD176,0)</f>
        <v>4773627565.3775434</v>
      </c>
      <c r="AF176" s="45">
        <f>IFERROR(((SUMIFS('NREL Scaling Data'!$F:$F,'NREL Scaling Data'!$B:$B,UPPER(About!$B$1),'NREL Scaling Data'!$E:$E,Calculations!$M176,'NREL Scaling Data'!$A:$A,AF$3,'NREL Scaling Data'!$C:$C,Calculations!$L176,'NREL Scaling Data'!$D:$D,Calculations!$N176)-SUMIFS('NREL Scaling Data'!$F:$F,'NREL Scaling Data'!$B:$B,UPPER(About!$B$1),'NREL Scaling Data'!$E:$E,Calculations!$M176,'NREL Scaling Data'!$A:$A,AE$3,'NREL Scaling Data'!$C:$C,Calculations!$L176,'NREL Scaling Data'!$D:$D,Calculations!$N176))/SUMIFS('NREL Scaling Data'!$F:$F,'NREL Scaling Data'!$B:$B,UPPER(About!$B$1),'NREL Scaling Data'!$E:$E,Calculations!$M176,'NREL Scaling Data'!$A:$A,AE$3,'NREL Scaling Data'!$C:$C,Calculations!$L176,'NREL Scaling Data'!$D:$D,Calculations!$N176) + 1) * AE176,0)</f>
        <v>4743526656.8896379</v>
      </c>
      <c r="AG176" s="45">
        <f>IFERROR(((SUMIFS('NREL Scaling Data'!$F:$F,'NREL Scaling Data'!$B:$B,UPPER(About!$B$1),'NREL Scaling Data'!$E:$E,Calculations!$M176,'NREL Scaling Data'!$A:$A,AG$3,'NREL Scaling Data'!$C:$C,Calculations!$L176,'NREL Scaling Data'!$D:$D,Calculations!$N176)-SUMIFS('NREL Scaling Data'!$F:$F,'NREL Scaling Data'!$B:$B,UPPER(About!$B$1),'NREL Scaling Data'!$E:$E,Calculations!$M176,'NREL Scaling Data'!$A:$A,AF$3,'NREL Scaling Data'!$C:$C,Calculations!$L176,'NREL Scaling Data'!$D:$D,Calculations!$N176))/SUMIFS('NREL Scaling Data'!$F:$F,'NREL Scaling Data'!$B:$B,UPPER(About!$B$1),'NREL Scaling Data'!$E:$E,Calculations!$M176,'NREL Scaling Data'!$A:$A,AF$3,'NREL Scaling Data'!$C:$C,Calculations!$L176,'NREL Scaling Data'!$D:$D,Calculations!$N176) + 1) * AF176,0)</f>
        <v>4715214915.3077116</v>
      </c>
      <c r="AH176" s="45">
        <f>IFERROR(((SUMIFS('NREL Scaling Data'!$F:$F,'NREL Scaling Data'!$B:$B,UPPER(About!$B$1),'NREL Scaling Data'!$E:$E,Calculations!$M176,'NREL Scaling Data'!$A:$A,AH$3,'NREL Scaling Data'!$C:$C,Calculations!$L176,'NREL Scaling Data'!$D:$D,Calculations!$N176)-SUMIFS('NREL Scaling Data'!$F:$F,'NREL Scaling Data'!$B:$B,UPPER(About!$B$1),'NREL Scaling Data'!$E:$E,Calculations!$M176,'NREL Scaling Data'!$A:$A,AG$3,'NREL Scaling Data'!$C:$C,Calculations!$L176,'NREL Scaling Data'!$D:$D,Calculations!$N176))/SUMIFS('NREL Scaling Data'!$F:$F,'NREL Scaling Data'!$B:$B,UPPER(About!$B$1),'NREL Scaling Data'!$E:$E,Calculations!$M176,'NREL Scaling Data'!$A:$A,AG$3,'NREL Scaling Data'!$C:$C,Calculations!$L176,'NREL Scaling Data'!$D:$D,Calculations!$N176) + 1) * AG176,0)</f>
        <v>4687081276.1950989</v>
      </c>
      <c r="AI176" s="45">
        <f>IFERROR(((SUMIFS('NREL Scaling Data'!$F:$F,'NREL Scaling Data'!$B:$B,UPPER(About!$B$1),'NREL Scaling Data'!$E:$E,Calculations!$M176,'NREL Scaling Data'!$A:$A,AI$3,'NREL Scaling Data'!$C:$C,Calculations!$L176,'NREL Scaling Data'!$D:$D,Calculations!$N176)-SUMIFS('NREL Scaling Data'!$F:$F,'NREL Scaling Data'!$B:$B,UPPER(About!$B$1),'NREL Scaling Data'!$E:$E,Calculations!$M176,'NREL Scaling Data'!$A:$A,AH$3,'NREL Scaling Data'!$C:$C,Calculations!$L176,'NREL Scaling Data'!$D:$D,Calculations!$N176))/SUMIFS('NREL Scaling Data'!$F:$F,'NREL Scaling Data'!$B:$B,UPPER(About!$B$1),'NREL Scaling Data'!$E:$E,Calculations!$M176,'NREL Scaling Data'!$A:$A,AH$3,'NREL Scaling Data'!$C:$C,Calculations!$L176,'NREL Scaling Data'!$D:$D,Calculations!$N176) + 1) * AH176,0)</f>
        <v>4658420222.910243</v>
      </c>
      <c r="AJ176" s="45">
        <f>IFERROR(((SUMIFS('NREL Scaling Data'!$F:$F,'NREL Scaling Data'!$B:$B,UPPER(About!$B$1),'NREL Scaling Data'!$E:$E,Calculations!$M176,'NREL Scaling Data'!$A:$A,AJ$3,'NREL Scaling Data'!$C:$C,Calculations!$L176,'NREL Scaling Data'!$D:$D,Calculations!$N176)-SUMIFS('NREL Scaling Data'!$F:$F,'NREL Scaling Data'!$B:$B,UPPER(About!$B$1),'NREL Scaling Data'!$E:$E,Calculations!$M176,'NREL Scaling Data'!$A:$A,AI$3,'NREL Scaling Data'!$C:$C,Calculations!$L176,'NREL Scaling Data'!$D:$D,Calculations!$N176))/SUMIFS('NREL Scaling Data'!$F:$F,'NREL Scaling Data'!$B:$B,UPPER(About!$B$1),'NREL Scaling Data'!$E:$E,Calculations!$M176,'NREL Scaling Data'!$A:$A,AI$3,'NREL Scaling Data'!$C:$C,Calculations!$L176,'NREL Scaling Data'!$D:$D,Calculations!$N176) + 1) * AI176,0)</f>
        <v>4628734070.370903</v>
      </c>
      <c r="AK176" s="45">
        <f>IFERROR(((SUMIFS('NREL Scaling Data'!$F:$F,'NREL Scaling Data'!$B:$B,UPPER(About!$B$1),'NREL Scaling Data'!$E:$E,Calculations!$M176,'NREL Scaling Data'!$A:$A,AK$3,'NREL Scaling Data'!$C:$C,Calculations!$L176,'NREL Scaling Data'!$D:$D,Calculations!$N176)-SUMIFS('NREL Scaling Data'!$F:$F,'NREL Scaling Data'!$B:$B,UPPER(About!$B$1),'NREL Scaling Data'!$E:$E,Calculations!$M176,'NREL Scaling Data'!$A:$A,AJ$3,'NREL Scaling Data'!$C:$C,Calculations!$L176,'NREL Scaling Data'!$D:$D,Calculations!$N176))/SUMIFS('NREL Scaling Data'!$F:$F,'NREL Scaling Data'!$B:$B,UPPER(About!$B$1),'NREL Scaling Data'!$E:$E,Calculations!$M176,'NREL Scaling Data'!$A:$A,AJ$3,'NREL Scaling Data'!$C:$C,Calculations!$L176,'NREL Scaling Data'!$D:$D,Calculations!$N176) + 1) * AJ176,0)</f>
        <v>4598080875.8944197</v>
      </c>
      <c r="AL176" s="45">
        <f>IFERROR(((SUMIFS('NREL Scaling Data'!$F:$F,'NREL Scaling Data'!$B:$B,UPPER(About!$B$1),'NREL Scaling Data'!$E:$E,Calculations!$M176,'NREL Scaling Data'!$A:$A,AL$3,'NREL Scaling Data'!$C:$C,Calculations!$L176,'NREL Scaling Data'!$D:$D,Calculations!$N176)-SUMIFS('NREL Scaling Data'!$F:$F,'NREL Scaling Data'!$B:$B,UPPER(About!$B$1),'NREL Scaling Data'!$E:$E,Calculations!$M176,'NREL Scaling Data'!$A:$A,AK$3,'NREL Scaling Data'!$C:$C,Calculations!$L176,'NREL Scaling Data'!$D:$D,Calculations!$N176))/SUMIFS('NREL Scaling Data'!$F:$F,'NREL Scaling Data'!$B:$B,UPPER(About!$B$1),'NREL Scaling Data'!$E:$E,Calculations!$M176,'NREL Scaling Data'!$A:$A,AK$3,'NREL Scaling Data'!$C:$C,Calculations!$L176,'NREL Scaling Data'!$D:$D,Calculations!$N176) + 1) * AK176,0)</f>
        <v>4566693981.3476</v>
      </c>
      <c r="AM176" s="45">
        <f>IFERROR(((SUMIFS('NREL Scaling Data'!$F:$F,'NREL Scaling Data'!$B:$B,UPPER(About!$B$1),'NREL Scaling Data'!$E:$E,Calculations!$M176,'NREL Scaling Data'!$A:$A,AM$3,'NREL Scaling Data'!$C:$C,Calculations!$L176,'NREL Scaling Data'!$D:$D,Calculations!$N176)-SUMIFS('NREL Scaling Data'!$F:$F,'NREL Scaling Data'!$B:$B,UPPER(About!$B$1),'NREL Scaling Data'!$E:$E,Calculations!$M176,'NREL Scaling Data'!$A:$A,AL$3,'NREL Scaling Data'!$C:$C,Calculations!$L176,'NREL Scaling Data'!$D:$D,Calculations!$N176))/SUMIFS('NREL Scaling Data'!$F:$F,'NREL Scaling Data'!$B:$B,UPPER(About!$B$1),'NREL Scaling Data'!$E:$E,Calculations!$M176,'NREL Scaling Data'!$A:$A,AL$3,'NREL Scaling Data'!$C:$C,Calculations!$L176,'NREL Scaling Data'!$D:$D,Calculations!$N176) + 1) * AL176,0)</f>
        <v>4534562817.1377506</v>
      </c>
      <c r="AN176" s="45">
        <f>IFERROR(((SUMIFS('NREL Scaling Data'!$F:$F,'NREL Scaling Data'!$B:$B,UPPER(About!$B$1),'NREL Scaling Data'!$E:$E,Calculations!$M176,'NREL Scaling Data'!$A:$A,AN$3,'NREL Scaling Data'!$C:$C,Calculations!$L176,'NREL Scaling Data'!$D:$D,Calculations!$N176)-SUMIFS('NREL Scaling Data'!$F:$F,'NREL Scaling Data'!$B:$B,UPPER(About!$B$1),'NREL Scaling Data'!$E:$E,Calculations!$M176,'NREL Scaling Data'!$A:$A,AM$3,'NREL Scaling Data'!$C:$C,Calculations!$L176,'NREL Scaling Data'!$D:$D,Calculations!$N176))/SUMIFS('NREL Scaling Data'!$F:$F,'NREL Scaling Data'!$B:$B,UPPER(About!$B$1),'NREL Scaling Data'!$E:$E,Calculations!$M176,'NREL Scaling Data'!$A:$A,AM$3,'NREL Scaling Data'!$C:$C,Calculations!$L176,'NREL Scaling Data'!$D:$D,Calculations!$N176) + 1) * AM176,0)</f>
        <v>4500927208.6911144</v>
      </c>
      <c r="AO176" s="45">
        <f>IFERROR(((SUMIFS('NREL Scaling Data'!$F:$F,'NREL Scaling Data'!$B:$B,UPPER(About!$B$1),'NREL Scaling Data'!$E:$E,Calculations!$M176,'NREL Scaling Data'!$A:$A,AO$3,'NREL Scaling Data'!$C:$C,Calculations!$L176,'NREL Scaling Data'!$D:$D,Calculations!$N176)-SUMIFS('NREL Scaling Data'!$F:$F,'NREL Scaling Data'!$B:$B,UPPER(About!$B$1),'NREL Scaling Data'!$E:$E,Calculations!$M176,'NREL Scaling Data'!$A:$A,AN$3,'NREL Scaling Data'!$C:$C,Calculations!$L176,'NREL Scaling Data'!$D:$D,Calculations!$N176))/SUMIFS('NREL Scaling Data'!$F:$F,'NREL Scaling Data'!$B:$B,UPPER(About!$B$1),'NREL Scaling Data'!$E:$E,Calculations!$M176,'NREL Scaling Data'!$A:$A,AN$3,'NREL Scaling Data'!$C:$C,Calculations!$L176,'NREL Scaling Data'!$D:$D,Calculations!$N176) + 1) * AN176,0)</f>
        <v>4466840562.4825678</v>
      </c>
      <c r="AP176" s="45">
        <f>IFERROR(((SUMIFS('NREL Scaling Data'!$F:$F,'NREL Scaling Data'!$B:$B,UPPER(About!$B$1),'NREL Scaling Data'!$E:$E,Calculations!$M176,'NREL Scaling Data'!$A:$A,AP$3,'NREL Scaling Data'!$C:$C,Calculations!$L176,'NREL Scaling Data'!$D:$D,Calculations!$N176)-SUMIFS('NREL Scaling Data'!$F:$F,'NREL Scaling Data'!$B:$B,UPPER(About!$B$1),'NREL Scaling Data'!$E:$E,Calculations!$M176,'NREL Scaling Data'!$A:$A,AO$3,'NREL Scaling Data'!$C:$C,Calculations!$L176,'NREL Scaling Data'!$D:$D,Calculations!$N176))/SUMIFS('NREL Scaling Data'!$F:$F,'NREL Scaling Data'!$B:$B,UPPER(About!$B$1),'NREL Scaling Data'!$E:$E,Calculations!$M176,'NREL Scaling Data'!$A:$A,AO$3,'NREL Scaling Data'!$C:$C,Calculations!$L176,'NREL Scaling Data'!$D:$D,Calculations!$N176) + 1) * AO176,0)</f>
        <v>4430933935.4675903</v>
      </c>
      <c r="AQ176" s="45">
        <f>IFERROR(((SUMIFS('NREL Scaling Data'!$F:$F,'NREL Scaling Data'!$B:$B,UPPER(About!$B$1),'NREL Scaling Data'!$E:$E,Calculations!$M176,'NREL Scaling Data'!$A:$A,AQ$3,'NREL Scaling Data'!$C:$C,Calculations!$L176,'NREL Scaling Data'!$D:$D,Calculations!$N176)-SUMIFS('NREL Scaling Data'!$F:$F,'NREL Scaling Data'!$B:$B,UPPER(About!$B$1),'NREL Scaling Data'!$E:$E,Calculations!$M176,'NREL Scaling Data'!$A:$A,AP$3,'NREL Scaling Data'!$C:$C,Calculations!$L176,'NREL Scaling Data'!$D:$D,Calculations!$N176))/SUMIFS('NREL Scaling Data'!$F:$F,'NREL Scaling Data'!$B:$B,UPPER(About!$B$1),'NREL Scaling Data'!$E:$E,Calculations!$M176,'NREL Scaling Data'!$A:$A,AP$3,'NREL Scaling Data'!$C:$C,Calculations!$L176,'NREL Scaling Data'!$D:$D,Calculations!$N176) + 1) * AP176,0)</f>
        <v>4394962926.7224331</v>
      </c>
      <c r="AR176" s="45">
        <f>IFERROR(((SUMIFS('NREL Scaling Data'!$F:$F,'NREL Scaling Data'!$B:$B,UPPER(About!$B$1),'NREL Scaling Data'!$E:$E,Calculations!$M176,'NREL Scaling Data'!$A:$A,AR$3,'NREL Scaling Data'!$C:$C,Calculations!$L176,'NREL Scaling Data'!$D:$D,Calculations!$N176)-SUMIFS('NREL Scaling Data'!$F:$F,'NREL Scaling Data'!$B:$B,UPPER(About!$B$1),'NREL Scaling Data'!$E:$E,Calculations!$M176,'NREL Scaling Data'!$A:$A,AQ$3,'NREL Scaling Data'!$C:$C,Calculations!$L176,'NREL Scaling Data'!$D:$D,Calculations!$N176))/SUMIFS('NREL Scaling Data'!$F:$F,'NREL Scaling Data'!$B:$B,UPPER(About!$B$1),'NREL Scaling Data'!$E:$E,Calculations!$M176,'NREL Scaling Data'!$A:$A,AQ$3,'NREL Scaling Data'!$C:$C,Calculations!$L176,'NREL Scaling Data'!$D:$D,Calculations!$N176) + 1) * AQ176,0)</f>
        <v>4357875961.2036352</v>
      </c>
      <c r="AS176" s="45">
        <f>IFERROR(((SUMIFS('NREL Scaling Data'!$F:$F,'NREL Scaling Data'!$B:$B,UPPER(About!$B$1),'NREL Scaling Data'!$E:$E,Calculations!$M176,'NREL Scaling Data'!$A:$A,AS$3,'NREL Scaling Data'!$C:$C,Calculations!$L176,'NREL Scaling Data'!$D:$D,Calculations!$N176)-SUMIFS('NREL Scaling Data'!$F:$F,'NREL Scaling Data'!$B:$B,UPPER(About!$B$1),'NREL Scaling Data'!$E:$E,Calculations!$M176,'NREL Scaling Data'!$A:$A,AR$3,'NREL Scaling Data'!$C:$C,Calculations!$L176,'NREL Scaling Data'!$D:$D,Calculations!$N176))/SUMIFS('NREL Scaling Data'!$F:$F,'NREL Scaling Data'!$B:$B,UPPER(About!$B$1),'NREL Scaling Data'!$E:$E,Calculations!$M176,'NREL Scaling Data'!$A:$A,AR$3,'NREL Scaling Data'!$C:$C,Calculations!$L176,'NREL Scaling Data'!$D:$D,Calculations!$N176) + 1) * AR176,0)</f>
        <v>4320124197.6143036</v>
      </c>
      <c r="AT176" s="45">
        <f>IFERROR(((SUMIFS('NREL Scaling Data'!$F:$F,'NREL Scaling Data'!$B:$B,UPPER(About!$B$1),'NREL Scaling Data'!$E:$E,Calculations!$M176,'NREL Scaling Data'!$A:$A,AT$3,'NREL Scaling Data'!$C:$C,Calculations!$L176,'NREL Scaling Data'!$D:$D,Calculations!$N176)-SUMIFS('NREL Scaling Data'!$F:$F,'NREL Scaling Data'!$B:$B,UPPER(About!$B$1),'NREL Scaling Data'!$E:$E,Calculations!$M176,'NREL Scaling Data'!$A:$A,AS$3,'NREL Scaling Data'!$C:$C,Calculations!$L176,'NREL Scaling Data'!$D:$D,Calculations!$N176))/SUMIFS('NREL Scaling Data'!$F:$F,'NREL Scaling Data'!$B:$B,UPPER(About!$B$1),'NREL Scaling Data'!$E:$E,Calculations!$M176,'NREL Scaling Data'!$A:$A,AS$3,'NREL Scaling Data'!$C:$C,Calculations!$L176,'NREL Scaling Data'!$D:$D,Calculations!$N176) + 1) * AS176,0)</f>
        <v>4281427537.4914727</v>
      </c>
    </row>
    <row r="177" spans="6:46">
      <c r="I177" s="12" t="s">
        <v>1086</v>
      </c>
      <c r="J177" s="209">
        <f>IFERROR(SUMIFS('NREL Scaling Data'!F:F,'NREL Scaling Data'!B:B,UPPER(About!$B$1),'NREL Scaling Data'!E:E,Calculations!M177,'NREL Scaling Data'!A:A, 2021,'NREL Scaling Data'!C:C,Calculations!L177,'NREL Scaling Data'!D:D,Calculations!N177) / SUMIFS('NREL Scaling Data'!F:F,'NREL Scaling Data'!B:B,UPPER(About!$B$1),'NREL Scaling Data'!A:A, 2021,'NREL Scaling Data'!C:C,Calculations!L177,'NREL Scaling Data'!D:D,Calculations!N177),0)</f>
        <v>0</v>
      </c>
      <c r="K177" s="12">
        <v>1</v>
      </c>
      <c r="L177" s="12" t="s">
        <v>1013</v>
      </c>
      <c r="M177" s="12" t="s">
        <v>1014</v>
      </c>
      <c r="N177" s="1" t="s">
        <v>83</v>
      </c>
      <c r="O177" s="7">
        <f t="shared" si="35"/>
        <v>0</v>
      </c>
      <c r="P177" s="7">
        <f t="shared" si="36"/>
        <v>0</v>
      </c>
      <c r="Q177" s="45">
        <f>SUMIFS('SEDS 2021'!$F$23:$F$40,'SEDS 2021'!E$23:E$40,Calculations!L177,'SEDS 2021'!D$23:D$40,Calculations!N177)*J177*K177</f>
        <v>0</v>
      </c>
      <c r="R177" s="45">
        <f>IFERROR(((SUMIFS('NREL Scaling Data'!$F:$F,'NREL Scaling Data'!$B:$B,UPPER(About!$B$1),'NREL Scaling Data'!$E:$E,Calculations!$M177,'NREL Scaling Data'!$A:$A,R$3,'NREL Scaling Data'!$C:$C,Calculations!$L177,'NREL Scaling Data'!$D:$D,Calculations!$N177)-SUMIFS('NREL Scaling Data'!$F:$F,'NREL Scaling Data'!$B:$B,UPPER(About!$B$1),'NREL Scaling Data'!$E:$E,Calculations!$M177,'NREL Scaling Data'!$A:$A,Q$3,'NREL Scaling Data'!$C:$C,Calculations!$L177,'NREL Scaling Data'!$D:$D,Calculations!$N177))/SUMIFS('NREL Scaling Data'!$F:$F,'NREL Scaling Data'!$B:$B,UPPER(About!$B$1),'NREL Scaling Data'!$E:$E,Calculations!$M177,'NREL Scaling Data'!$A:$A,Q$3,'NREL Scaling Data'!$C:$C,Calculations!$L177,'NREL Scaling Data'!$D:$D,Calculations!$N177) + 1) * Q177,0)</f>
        <v>0</v>
      </c>
      <c r="S177" s="45">
        <f>IFERROR(((SUMIFS('NREL Scaling Data'!$F:$F,'NREL Scaling Data'!$B:$B,UPPER(About!$B$1),'NREL Scaling Data'!$E:$E,Calculations!$M177,'NREL Scaling Data'!$A:$A,S$3,'NREL Scaling Data'!$C:$C,Calculations!$L177,'NREL Scaling Data'!$D:$D,Calculations!$N177)-SUMIFS('NREL Scaling Data'!$F:$F,'NREL Scaling Data'!$B:$B,UPPER(About!$B$1),'NREL Scaling Data'!$E:$E,Calculations!$M177,'NREL Scaling Data'!$A:$A,R$3,'NREL Scaling Data'!$C:$C,Calculations!$L177,'NREL Scaling Data'!$D:$D,Calculations!$N177))/SUMIFS('NREL Scaling Data'!$F:$F,'NREL Scaling Data'!$B:$B,UPPER(About!$B$1),'NREL Scaling Data'!$E:$E,Calculations!$M177,'NREL Scaling Data'!$A:$A,R$3,'NREL Scaling Data'!$C:$C,Calculations!$L177,'NREL Scaling Data'!$D:$D,Calculations!$N177) + 1) * R177,0)</f>
        <v>0</v>
      </c>
      <c r="T177" s="45">
        <f>IFERROR(((SUMIFS('NREL Scaling Data'!$F:$F,'NREL Scaling Data'!$B:$B,UPPER(About!$B$1),'NREL Scaling Data'!$E:$E,Calculations!$M177,'NREL Scaling Data'!$A:$A,T$3,'NREL Scaling Data'!$C:$C,Calculations!$L177,'NREL Scaling Data'!$D:$D,Calculations!$N177)-SUMIFS('NREL Scaling Data'!$F:$F,'NREL Scaling Data'!$B:$B,UPPER(About!$B$1),'NREL Scaling Data'!$E:$E,Calculations!$M177,'NREL Scaling Data'!$A:$A,S$3,'NREL Scaling Data'!$C:$C,Calculations!$L177,'NREL Scaling Data'!$D:$D,Calculations!$N177))/SUMIFS('NREL Scaling Data'!$F:$F,'NREL Scaling Data'!$B:$B,UPPER(About!$B$1),'NREL Scaling Data'!$E:$E,Calculations!$M177,'NREL Scaling Data'!$A:$A,S$3,'NREL Scaling Data'!$C:$C,Calculations!$L177,'NREL Scaling Data'!$D:$D,Calculations!$N177) + 1) * S177,0)</f>
        <v>0</v>
      </c>
      <c r="U177" s="45">
        <f>IFERROR(((SUMIFS('NREL Scaling Data'!$F:$F,'NREL Scaling Data'!$B:$B,UPPER(About!$B$1),'NREL Scaling Data'!$E:$E,Calculations!$M177,'NREL Scaling Data'!$A:$A,U$3,'NREL Scaling Data'!$C:$C,Calculations!$L177,'NREL Scaling Data'!$D:$D,Calculations!$N177)-SUMIFS('NREL Scaling Data'!$F:$F,'NREL Scaling Data'!$B:$B,UPPER(About!$B$1),'NREL Scaling Data'!$E:$E,Calculations!$M177,'NREL Scaling Data'!$A:$A,T$3,'NREL Scaling Data'!$C:$C,Calculations!$L177,'NREL Scaling Data'!$D:$D,Calculations!$N177))/SUMIFS('NREL Scaling Data'!$F:$F,'NREL Scaling Data'!$B:$B,UPPER(About!$B$1),'NREL Scaling Data'!$E:$E,Calculations!$M177,'NREL Scaling Data'!$A:$A,T$3,'NREL Scaling Data'!$C:$C,Calculations!$L177,'NREL Scaling Data'!$D:$D,Calculations!$N177) + 1) * T177,0)</f>
        <v>0</v>
      </c>
      <c r="V177" s="45">
        <f>IFERROR(((SUMIFS('NREL Scaling Data'!$F:$F,'NREL Scaling Data'!$B:$B,UPPER(About!$B$1),'NREL Scaling Data'!$E:$E,Calculations!$M177,'NREL Scaling Data'!$A:$A,V$3,'NREL Scaling Data'!$C:$C,Calculations!$L177,'NREL Scaling Data'!$D:$D,Calculations!$N177)-SUMIFS('NREL Scaling Data'!$F:$F,'NREL Scaling Data'!$B:$B,UPPER(About!$B$1),'NREL Scaling Data'!$E:$E,Calculations!$M177,'NREL Scaling Data'!$A:$A,U$3,'NREL Scaling Data'!$C:$C,Calculations!$L177,'NREL Scaling Data'!$D:$D,Calculations!$N177))/SUMIFS('NREL Scaling Data'!$F:$F,'NREL Scaling Data'!$B:$B,UPPER(About!$B$1),'NREL Scaling Data'!$E:$E,Calculations!$M177,'NREL Scaling Data'!$A:$A,U$3,'NREL Scaling Data'!$C:$C,Calculations!$L177,'NREL Scaling Data'!$D:$D,Calculations!$N177) + 1) * U177,0)</f>
        <v>0</v>
      </c>
      <c r="W177" s="45">
        <f>IFERROR(((SUMIFS('NREL Scaling Data'!$F:$F,'NREL Scaling Data'!$B:$B,UPPER(About!$B$1),'NREL Scaling Data'!$E:$E,Calculations!$M177,'NREL Scaling Data'!$A:$A,W$3,'NREL Scaling Data'!$C:$C,Calculations!$L177,'NREL Scaling Data'!$D:$D,Calculations!$N177)-SUMIFS('NREL Scaling Data'!$F:$F,'NREL Scaling Data'!$B:$B,UPPER(About!$B$1),'NREL Scaling Data'!$E:$E,Calculations!$M177,'NREL Scaling Data'!$A:$A,V$3,'NREL Scaling Data'!$C:$C,Calculations!$L177,'NREL Scaling Data'!$D:$D,Calculations!$N177))/SUMIFS('NREL Scaling Data'!$F:$F,'NREL Scaling Data'!$B:$B,UPPER(About!$B$1),'NREL Scaling Data'!$E:$E,Calculations!$M177,'NREL Scaling Data'!$A:$A,V$3,'NREL Scaling Data'!$C:$C,Calculations!$L177,'NREL Scaling Data'!$D:$D,Calculations!$N177) + 1) * V177,0)</f>
        <v>0</v>
      </c>
      <c r="X177" s="45">
        <f>IFERROR(((SUMIFS('NREL Scaling Data'!$F:$F,'NREL Scaling Data'!$B:$B,UPPER(About!$B$1),'NREL Scaling Data'!$E:$E,Calculations!$M177,'NREL Scaling Data'!$A:$A,X$3,'NREL Scaling Data'!$C:$C,Calculations!$L177,'NREL Scaling Data'!$D:$D,Calculations!$N177)-SUMIFS('NREL Scaling Data'!$F:$F,'NREL Scaling Data'!$B:$B,UPPER(About!$B$1),'NREL Scaling Data'!$E:$E,Calculations!$M177,'NREL Scaling Data'!$A:$A,W$3,'NREL Scaling Data'!$C:$C,Calculations!$L177,'NREL Scaling Data'!$D:$D,Calculations!$N177))/SUMIFS('NREL Scaling Data'!$F:$F,'NREL Scaling Data'!$B:$B,UPPER(About!$B$1),'NREL Scaling Data'!$E:$E,Calculations!$M177,'NREL Scaling Data'!$A:$A,W$3,'NREL Scaling Data'!$C:$C,Calculations!$L177,'NREL Scaling Data'!$D:$D,Calculations!$N177) + 1) * W177,0)</f>
        <v>0</v>
      </c>
      <c r="Y177" s="45">
        <f>IFERROR(((SUMIFS('NREL Scaling Data'!$F:$F,'NREL Scaling Data'!$B:$B,UPPER(About!$B$1),'NREL Scaling Data'!$E:$E,Calculations!$M177,'NREL Scaling Data'!$A:$A,Y$3,'NREL Scaling Data'!$C:$C,Calculations!$L177,'NREL Scaling Data'!$D:$D,Calculations!$N177)-SUMIFS('NREL Scaling Data'!$F:$F,'NREL Scaling Data'!$B:$B,UPPER(About!$B$1),'NREL Scaling Data'!$E:$E,Calculations!$M177,'NREL Scaling Data'!$A:$A,X$3,'NREL Scaling Data'!$C:$C,Calculations!$L177,'NREL Scaling Data'!$D:$D,Calculations!$N177))/SUMIFS('NREL Scaling Data'!$F:$F,'NREL Scaling Data'!$B:$B,UPPER(About!$B$1),'NREL Scaling Data'!$E:$E,Calculations!$M177,'NREL Scaling Data'!$A:$A,X$3,'NREL Scaling Data'!$C:$C,Calculations!$L177,'NREL Scaling Data'!$D:$D,Calculations!$N177) + 1) * X177,0)</f>
        <v>0</v>
      </c>
      <c r="Z177" s="45">
        <f>IFERROR(((SUMIFS('NREL Scaling Data'!$F:$F,'NREL Scaling Data'!$B:$B,UPPER(About!$B$1),'NREL Scaling Data'!$E:$E,Calculations!$M177,'NREL Scaling Data'!$A:$A,Z$3,'NREL Scaling Data'!$C:$C,Calculations!$L177,'NREL Scaling Data'!$D:$D,Calculations!$N177)-SUMIFS('NREL Scaling Data'!$F:$F,'NREL Scaling Data'!$B:$B,UPPER(About!$B$1),'NREL Scaling Data'!$E:$E,Calculations!$M177,'NREL Scaling Data'!$A:$A,Y$3,'NREL Scaling Data'!$C:$C,Calculations!$L177,'NREL Scaling Data'!$D:$D,Calculations!$N177))/SUMIFS('NREL Scaling Data'!$F:$F,'NREL Scaling Data'!$B:$B,UPPER(About!$B$1),'NREL Scaling Data'!$E:$E,Calculations!$M177,'NREL Scaling Data'!$A:$A,Y$3,'NREL Scaling Data'!$C:$C,Calculations!$L177,'NREL Scaling Data'!$D:$D,Calculations!$N177) + 1) * Y177,0)</f>
        <v>0</v>
      </c>
      <c r="AA177" s="45">
        <f>IFERROR(((SUMIFS('NREL Scaling Data'!$F:$F,'NREL Scaling Data'!$B:$B,UPPER(About!$B$1),'NREL Scaling Data'!$E:$E,Calculations!$M177,'NREL Scaling Data'!$A:$A,AA$3,'NREL Scaling Data'!$C:$C,Calculations!$L177,'NREL Scaling Data'!$D:$D,Calculations!$N177)-SUMIFS('NREL Scaling Data'!$F:$F,'NREL Scaling Data'!$B:$B,UPPER(About!$B$1),'NREL Scaling Data'!$E:$E,Calculations!$M177,'NREL Scaling Data'!$A:$A,Z$3,'NREL Scaling Data'!$C:$C,Calculations!$L177,'NREL Scaling Data'!$D:$D,Calculations!$N177))/SUMIFS('NREL Scaling Data'!$F:$F,'NREL Scaling Data'!$B:$B,UPPER(About!$B$1),'NREL Scaling Data'!$E:$E,Calculations!$M177,'NREL Scaling Data'!$A:$A,Z$3,'NREL Scaling Data'!$C:$C,Calculations!$L177,'NREL Scaling Data'!$D:$D,Calculations!$N177) + 1) * Z177,0)</f>
        <v>0</v>
      </c>
      <c r="AB177" s="45">
        <f>IFERROR(((SUMIFS('NREL Scaling Data'!$F:$F,'NREL Scaling Data'!$B:$B,UPPER(About!$B$1),'NREL Scaling Data'!$E:$E,Calculations!$M177,'NREL Scaling Data'!$A:$A,AB$3,'NREL Scaling Data'!$C:$C,Calculations!$L177,'NREL Scaling Data'!$D:$D,Calculations!$N177)-SUMIFS('NREL Scaling Data'!$F:$F,'NREL Scaling Data'!$B:$B,UPPER(About!$B$1),'NREL Scaling Data'!$E:$E,Calculations!$M177,'NREL Scaling Data'!$A:$A,AA$3,'NREL Scaling Data'!$C:$C,Calculations!$L177,'NREL Scaling Data'!$D:$D,Calculations!$N177))/SUMIFS('NREL Scaling Data'!$F:$F,'NREL Scaling Data'!$B:$B,UPPER(About!$B$1),'NREL Scaling Data'!$E:$E,Calculations!$M177,'NREL Scaling Data'!$A:$A,AA$3,'NREL Scaling Data'!$C:$C,Calculations!$L177,'NREL Scaling Data'!$D:$D,Calculations!$N177) + 1) * AA177,0)</f>
        <v>0</v>
      </c>
      <c r="AC177" s="45">
        <f>IFERROR(((SUMIFS('NREL Scaling Data'!$F:$F,'NREL Scaling Data'!$B:$B,UPPER(About!$B$1),'NREL Scaling Data'!$E:$E,Calculations!$M177,'NREL Scaling Data'!$A:$A,AC$3,'NREL Scaling Data'!$C:$C,Calculations!$L177,'NREL Scaling Data'!$D:$D,Calculations!$N177)-SUMIFS('NREL Scaling Data'!$F:$F,'NREL Scaling Data'!$B:$B,UPPER(About!$B$1),'NREL Scaling Data'!$E:$E,Calculations!$M177,'NREL Scaling Data'!$A:$A,AB$3,'NREL Scaling Data'!$C:$C,Calculations!$L177,'NREL Scaling Data'!$D:$D,Calculations!$N177))/SUMIFS('NREL Scaling Data'!$F:$F,'NREL Scaling Data'!$B:$B,UPPER(About!$B$1),'NREL Scaling Data'!$E:$E,Calculations!$M177,'NREL Scaling Data'!$A:$A,AB$3,'NREL Scaling Data'!$C:$C,Calculations!$L177,'NREL Scaling Data'!$D:$D,Calculations!$N177) + 1) * AB177,0)</f>
        <v>0</v>
      </c>
      <c r="AD177" s="45">
        <f>IFERROR(((SUMIFS('NREL Scaling Data'!$F:$F,'NREL Scaling Data'!$B:$B,UPPER(About!$B$1),'NREL Scaling Data'!$E:$E,Calculations!$M177,'NREL Scaling Data'!$A:$A,AD$3,'NREL Scaling Data'!$C:$C,Calculations!$L177,'NREL Scaling Data'!$D:$D,Calculations!$N177)-SUMIFS('NREL Scaling Data'!$F:$F,'NREL Scaling Data'!$B:$B,UPPER(About!$B$1),'NREL Scaling Data'!$E:$E,Calculations!$M177,'NREL Scaling Data'!$A:$A,AC$3,'NREL Scaling Data'!$C:$C,Calculations!$L177,'NREL Scaling Data'!$D:$D,Calculations!$N177))/SUMIFS('NREL Scaling Data'!$F:$F,'NREL Scaling Data'!$B:$B,UPPER(About!$B$1),'NREL Scaling Data'!$E:$E,Calculations!$M177,'NREL Scaling Data'!$A:$A,AC$3,'NREL Scaling Data'!$C:$C,Calculations!$L177,'NREL Scaling Data'!$D:$D,Calculations!$N177) + 1) * AC177,0)</f>
        <v>0</v>
      </c>
      <c r="AE177" s="45">
        <f>IFERROR(((SUMIFS('NREL Scaling Data'!$F:$F,'NREL Scaling Data'!$B:$B,UPPER(About!$B$1),'NREL Scaling Data'!$E:$E,Calculations!$M177,'NREL Scaling Data'!$A:$A,AE$3,'NREL Scaling Data'!$C:$C,Calculations!$L177,'NREL Scaling Data'!$D:$D,Calculations!$N177)-SUMIFS('NREL Scaling Data'!$F:$F,'NREL Scaling Data'!$B:$B,UPPER(About!$B$1),'NREL Scaling Data'!$E:$E,Calculations!$M177,'NREL Scaling Data'!$A:$A,AD$3,'NREL Scaling Data'!$C:$C,Calculations!$L177,'NREL Scaling Data'!$D:$D,Calculations!$N177))/SUMIFS('NREL Scaling Data'!$F:$F,'NREL Scaling Data'!$B:$B,UPPER(About!$B$1),'NREL Scaling Data'!$E:$E,Calculations!$M177,'NREL Scaling Data'!$A:$A,AD$3,'NREL Scaling Data'!$C:$C,Calculations!$L177,'NREL Scaling Data'!$D:$D,Calculations!$N177) + 1) * AD177,0)</f>
        <v>0</v>
      </c>
      <c r="AF177" s="45">
        <f>IFERROR(((SUMIFS('NREL Scaling Data'!$F:$F,'NREL Scaling Data'!$B:$B,UPPER(About!$B$1),'NREL Scaling Data'!$E:$E,Calculations!$M177,'NREL Scaling Data'!$A:$A,AF$3,'NREL Scaling Data'!$C:$C,Calculations!$L177,'NREL Scaling Data'!$D:$D,Calculations!$N177)-SUMIFS('NREL Scaling Data'!$F:$F,'NREL Scaling Data'!$B:$B,UPPER(About!$B$1),'NREL Scaling Data'!$E:$E,Calculations!$M177,'NREL Scaling Data'!$A:$A,AE$3,'NREL Scaling Data'!$C:$C,Calculations!$L177,'NREL Scaling Data'!$D:$D,Calculations!$N177))/SUMIFS('NREL Scaling Data'!$F:$F,'NREL Scaling Data'!$B:$B,UPPER(About!$B$1),'NREL Scaling Data'!$E:$E,Calculations!$M177,'NREL Scaling Data'!$A:$A,AE$3,'NREL Scaling Data'!$C:$C,Calculations!$L177,'NREL Scaling Data'!$D:$D,Calculations!$N177) + 1) * AE177,0)</f>
        <v>0</v>
      </c>
      <c r="AG177" s="45">
        <f>IFERROR(((SUMIFS('NREL Scaling Data'!$F:$F,'NREL Scaling Data'!$B:$B,UPPER(About!$B$1),'NREL Scaling Data'!$E:$E,Calculations!$M177,'NREL Scaling Data'!$A:$A,AG$3,'NREL Scaling Data'!$C:$C,Calculations!$L177,'NREL Scaling Data'!$D:$D,Calculations!$N177)-SUMIFS('NREL Scaling Data'!$F:$F,'NREL Scaling Data'!$B:$B,UPPER(About!$B$1),'NREL Scaling Data'!$E:$E,Calculations!$M177,'NREL Scaling Data'!$A:$A,AF$3,'NREL Scaling Data'!$C:$C,Calculations!$L177,'NREL Scaling Data'!$D:$D,Calculations!$N177))/SUMIFS('NREL Scaling Data'!$F:$F,'NREL Scaling Data'!$B:$B,UPPER(About!$B$1),'NREL Scaling Data'!$E:$E,Calculations!$M177,'NREL Scaling Data'!$A:$A,AF$3,'NREL Scaling Data'!$C:$C,Calculations!$L177,'NREL Scaling Data'!$D:$D,Calculations!$N177) + 1) * AF177,0)</f>
        <v>0</v>
      </c>
      <c r="AH177" s="45">
        <f>IFERROR(((SUMIFS('NREL Scaling Data'!$F:$F,'NREL Scaling Data'!$B:$B,UPPER(About!$B$1),'NREL Scaling Data'!$E:$E,Calculations!$M177,'NREL Scaling Data'!$A:$A,AH$3,'NREL Scaling Data'!$C:$C,Calculations!$L177,'NREL Scaling Data'!$D:$D,Calculations!$N177)-SUMIFS('NREL Scaling Data'!$F:$F,'NREL Scaling Data'!$B:$B,UPPER(About!$B$1),'NREL Scaling Data'!$E:$E,Calculations!$M177,'NREL Scaling Data'!$A:$A,AG$3,'NREL Scaling Data'!$C:$C,Calculations!$L177,'NREL Scaling Data'!$D:$D,Calculations!$N177))/SUMIFS('NREL Scaling Data'!$F:$F,'NREL Scaling Data'!$B:$B,UPPER(About!$B$1),'NREL Scaling Data'!$E:$E,Calculations!$M177,'NREL Scaling Data'!$A:$A,AG$3,'NREL Scaling Data'!$C:$C,Calculations!$L177,'NREL Scaling Data'!$D:$D,Calculations!$N177) + 1) * AG177,0)</f>
        <v>0</v>
      </c>
      <c r="AI177" s="45">
        <f>IFERROR(((SUMIFS('NREL Scaling Data'!$F:$F,'NREL Scaling Data'!$B:$B,UPPER(About!$B$1),'NREL Scaling Data'!$E:$E,Calculations!$M177,'NREL Scaling Data'!$A:$A,AI$3,'NREL Scaling Data'!$C:$C,Calculations!$L177,'NREL Scaling Data'!$D:$D,Calculations!$N177)-SUMIFS('NREL Scaling Data'!$F:$F,'NREL Scaling Data'!$B:$B,UPPER(About!$B$1),'NREL Scaling Data'!$E:$E,Calculations!$M177,'NREL Scaling Data'!$A:$A,AH$3,'NREL Scaling Data'!$C:$C,Calculations!$L177,'NREL Scaling Data'!$D:$D,Calculations!$N177))/SUMIFS('NREL Scaling Data'!$F:$F,'NREL Scaling Data'!$B:$B,UPPER(About!$B$1),'NREL Scaling Data'!$E:$E,Calculations!$M177,'NREL Scaling Data'!$A:$A,AH$3,'NREL Scaling Data'!$C:$C,Calculations!$L177,'NREL Scaling Data'!$D:$D,Calculations!$N177) + 1) * AH177,0)</f>
        <v>0</v>
      </c>
      <c r="AJ177" s="45">
        <f>IFERROR(((SUMIFS('NREL Scaling Data'!$F:$F,'NREL Scaling Data'!$B:$B,UPPER(About!$B$1),'NREL Scaling Data'!$E:$E,Calculations!$M177,'NREL Scaling Data'!$A:$A,AJ$3,'NREL Scaling Data'!$C:$C,Calculations!$L177,'NREL Scaling Data'!$D:$D,Calculations!$N177)-SUMIFS('NREL Scaling Data'!$F:$F,'NREL Scaling Data'!$B:$B,UPPER(About!$B$1),'NREL Scaling Data'!$E:$E,Calculations!$M177,'NREL Scaling Data'!$A:$A,AI$3,'NREL Scaling Data'!$C:$C,Calculations!$L177,'NREL Scaling Data'!$D:$D,Calculations!$N177))/SUMIFS('NREL Scaling Data'!$F:$F,'NREL Scaling Data'!$B:$B,UPPER(About!$B$1),'NREL Scaling Data'!$E:$E,Calculations!$M177,'NREL Scaling Data'!$A:$A,AI$3,'NREL Scaling Data'!$C:$C,Calculations!$L177,'NREL Scaling Data'!$D:$D,Calculations!$N177) + 1) * AI177,0)</f>
        <v>0</v>
      </c>
      <c r="AK177" s="45">
        <f>IFERROR(((SUMIFS('NREL Scaling Data'!$F:$F,'NREL Scaling Data'!$B:$B,UPPER(About!$B$1),'NREL Scaling Data'!$E:$E,Calculations!$M177,'NREL Scaling Data'!$A:$A,AK$3,'NREL Scaling Data'!$C:$C,Calculations!$L177,'NREL Scaling Data'!$D:$D,Calculations!$N177)-SUMIFS('NREL Scaling Data'!$F:$F,'NREL Scaling Data'!$B:$B,UPPER(About!$B$1),'NREL Scaling Data'!$E:$E,Calculations!$M177,'NREL Scaling Data'!$A:$A,AJ$3,'NREL Scaling Data'!$C:$C,Calculations!$L177,'NREL Scaling Data'!$D:$D,Calculations!$N177))/SUMIFS('NREL Scaling Data'!$F:$F,'NREL Scaling Data'!$B:$B,UPPER(About!$B$1),'NREL Scaling Data'!$E:$E,Calculations!$M177,'NREL Scaling Data'!$A:$A,AJ$3,'NREL Scaling Data'!$C:$C,Calculations!$L177,'NREL Scaling Data'!$D:$D,Calculations!$N177) + 1) * AJ177,0)</f>
        <v>0</v>
      </c>
      <c r="AL177" s="45">
        <f>IFERROR(((SUMIFS('NREL Scaling Data'!$F:$F,'NREL Scaling Data'!$B:$B,UPPER(About!$B$1),'NREL Scaling Data'!$E:$E,Calculations!$M177,'NREL Scaling Data'!$A:$A,AL$3,'NREL Scaling Data'!$C:$C,Calculations!$L177,'NREL Scaling Data'!$D:$D,Calculations!$N177)-SUMIFS('NREL Scaling Data'!$F:$F,'NREL Scaling Data'!$B:$B,UPPER(About!$B$1),'NREL Scaling Data'!$E:$E,Calculations!$M177,'NREL Scaling Data'!$A:$A,AK$3,'NREL Scaling Data'!$C:$C,Calculations!$L177,'NREL Scaling Data'!$D:$D,Calculations!$N177))/SUMIFS('NREL Scaling Data'!$F:$F,'NREL Scaling Data'!$B:$B,UPPER(About!$B$1),'NREL Scaling Data'!$E:$E,Calculations!$M177,'NREL Scaling Data'!$A:$A,AK$3,'NREL Scaling Data'!$C:$C,Calculations!$L177,'NREL Scaling Data'!$D:$D,Calculations!$N177) + 1) * AK177,0)</f>
        <v>0</v>
      </c>
      <c r="AM177" s="45">
        <f>IFERROR(((SUMIFS('NREL Scaling Data'!$F:$F,'NREL Scaling Data'!$B:$B,UPPER(About!$B$1),'NREL Scaling Data'!$E:$E,Calculations!$M177,'NREL Scaling Data'!$A:$A,AM$3,'NREL Scaling Data'!$C:$C,Calculations!$L177,'NREL Scaling Data'!$D:$D,Calculations!$N177)-SUMIFS('NREL Scaling Data'!$F:$F,'NREL Scaling Data'!$B:$B,UPPER(About!$B$1),'NREL Scaling Data'!$E:$E,Calculations!$M177,'NREL Scaling Data'!$A:$A,AL$3,'NREL Scaling Data'!$C:$C,Calculations!$L177,'NREL Scaling Data'!$D:$D,Calculations!$N177))/SUMIFS('NREL Scaling Data'!$F:$F,'NREL Scaling Data'!$B:$B,UPPER(About!$B$1),'NREL Scaling Data'!$E:$E,Calculations!$M177,'NREL Scaling Data'!$A:$A,AL$3,'NREL Scaling Data'!$C:$C,Calculations!$L177,'NREL Scaling Data'!$D:$D,Calculations!$N177) + 1) * AL177,0)</f>
        <v>0</v>
      </c>
      <c r="AN177" s="45">
        <f>IFERROR(((SUMIFS('NREL Scaling Data'!$F:$F,'NREL Scaling Data'!$B:$B,UPPER(About!$B$1),'NREL Scaling Data'!$E:$E,Calculations!$M177,'NREL Scaling Data'!$A:$A,AN$3,'NREL Scaling Data'!$C:$C,Calculations!$L177,'NREL Scaling Data'!$D:$D,Calculations!$N177)-SUMIFS('NREL Scaling Data'!$F:$F,'NREL Scaling Data'!$B:$B,UPPER(About!$B$1),'NREL Scaling Data'!$E:$E,Calculations!$M177,'NREL Scaling Data'!$A:$A,AM$3,'NREL Scaling Data'!$C:$C,Calculations!$L177,'NREL Scaling Data'!$D:$D,Calculations!$N177))/SUMIFS('NREL Scaling Data'!$F:$F,'NREL Scaling Data'!$B:$B,UPPER(About!$B$1),'NREL Scaling Data'!$E:$E,Calculations!$M177,'NREL Scaling Data'!$A:$A,AM$3,'NREL Scaling Data'!$C:$C,Calculations!$L177,'NREL Scaling Data'!$D:$D,Calculations!$N177) + 1) * AM177,0)</f>
        <v>0</v>
      </c>
      <c r="AO177" s="45">
        <f>IFERROR(((SUMIFS('NREL Scaling Data'!$F:$F,'NREL Scaling Data'!$B:$B,UPPER(About!$B$1),'NREL Scaling Data'!$E:$E,Calculations!$M177,'NREL Scaling Data'!$A:$A,AO$3,'NREL Scaling Data'!$C:$C,Calculations!$L177,'NREL Scaling Data'!$D:$D,Calculations!$N177)-SUMIFS('NREL Scaling Data'!$F:$F,'NREL Scaling Data'!$B:$B,UPPER(About!$B$1),'NREL Scaling Data'!$E:$E,Calculations!$M177,'NREL Scaling Data'!$A:$A,AN$3,'NREL Scaling Data'!$C:$C,Calculations!$L177,'NREL Scaling Data'!$D:$D,Calculations!$N177))/SUMIFS('NREL Scaling Data'!$F:$F,'NREL Scaling Data'!$B:$B,UPPER(About!$B$1),'NREL Scaling Data'!$E:$E,Calculations!$M177,'NREL Scaling Data'!$A:$A,AN$3,'NREL Scaling Data'!$C:$C,Calculations!$L177,'NREL Scaling Data'!$D:$D,Calculations!$N177) + 1) * AN177,0)</f>
        <v>0</v>
      </c>
      <c r="AP177" s="45">
        <f>IFERROR(((SUMIFS('NREL Scaling Data'!$F:$F,'NREL Scaling Data'!$B:$B,UPPER(About!$B$1),'NREL Scaling Data'!$E:$E,Calculations!$M177,'NREL Scaling Data'!$A:$A,AP$3,'NREL Scaling Data'!$C:$C,Calculations!$L177,'NREL Scaling Data'!$D:$D,Calculations!$N177)-SUMIFS('NREL Scaling Data'!$F:$F,'NREL Scaling Data'!$B:$B,UPPER(About!$B$1),'NREL Scaling Data'!$E:$E,Calculations!$M177,'NREL Scaling Data'!$A:$A,AO$3,'NREL Scaling Data'!$C:$C,Calculations!$L177,'NREL Scaling Data'!$D:$D,Calculations!$N177))/SUMIFS('NREL Scaling Data'!$F:$F,'NREL Scaling Data'!$B:$B,UPPER(About!$B$1),'NREL Scaling Data'!$E:$E,Calculations!$M177,'NREL Scaling Data'!$A:$A,AO$3,'NREL Scaling Data'!$C:$C,Calculations!$L177,'NREL Scaling Data'!$D:$D,Calculations!$N177) + 1) * AO177,0)</f>
        <v>0</v>
      </c>
      <c r="AQ177" s="45">
        <f>IFERROR(((SUMIFS('NREL Scaling Data'!$F:$F,'NREL Scaling Data'!$B:$B,UPPER(About!$B$1),'NREL Scaling Data'!$E:$E,Calculations!$M177,'NREL Scaling Data'!$A:$A,AQ$3,'NREL Scaling Data'!$C:$C,Calculations!$L177,'NREL Scaling Data'!$D:$D,Calculations!$N177)-SUMIFS('NREL Scaling Data'!$F:$F,'NREL Scaling Data'!$B:$B,UPPER(About!$B$1),'NREL Scaling Data'!$E:$E,Calculations!$M177,'NREL Scaling Data'!$A:$A,AP$3,'NREL Scaling Data'!$C:$C,Calculations!$L177,'NREL Scaling Data'!$D:$D,Calculations!$N177))/SUMIFS('NREL Scaling Data'!$F:$F,'NREL Scaling Data'!$B:$B,UPPER(About!$B$1),'NREL Scaling Data'!$E:$E,Calculations!$M177,'NREL Scaling Data'!$A:$A,AP$3,'NREL Scaling Data'!$C:$C,Calculations!$L177,'NREL Scaling Data'!$D:$D,Calculations!$N177) + 1) * AP177,0)</f>
        <v>0</v>
      </c>
      <c r="AR177" s="45">
        <f>IFERROR(((SUMIFS('NREL Scaling Data'!$F:$F,'NREL Scaling Data'!$B:$B,UPPER(About!$B$1),'NREL Scaling Data'!$E:$E,Calculations!$M177,'NREL Scaling Data'!$A:$A,AR$3,'NREL Scaling Data'!$C:$C,Calculations!$L177,'NREL Scaling Data'!$D:$D,Calculations!$N177)-SUMIFS('NREL Scaling Data'!$F:$F,'NREL Scaling Data'!$B:$B,UPPER(About!$B$1),'NREL Scaling Data'!$E:$E,Calculations!$M177,'NREL Scaling Data'!$A:$A,AQ$3,'NREL Scaling Data'!$C:$C,Calculations!$L177,'NREL Scaling Data'!$D:$D,Calculations!$N177))/SUMIFS('NREL Scaling Data'!$F:$F,'NREL Scaling Data'!$B:$B,UPPER(About!$B$1),'NREL Scaling Data'!$E:$E,Calculations!$M177,'NREL Scaling Data'!$A:$A,AQ$3,'NREL Scaling Data'!$C:$C,Calculations!$L177,'NREL Scaling Data'!$D:$D,Calculations!$N177) + 1) * AQ177,0)</f>
        <v>0</v>
      </c>
      <c r="AS177" s="45">
        <f>IFERROR(((SUMIFS('NREL Scaling Data'!$F:$F,'NREL Scaling Data'!$B:$B,UPPER(About!$B$1),'NREL Scaling Data'!$E:$E,Calculations!$M177,'NREL Scaling Data'!$A:$A,AS$3,'NREL Scaling Data'!$C:$C,Calculations!$L177,'NREL Scaling Data'!$D:$D,Calculations!$N177)-SUMIFS('NREL Scaling Data'!$F:$F,'NREL Scaling Data'!$B:$B,UPPER(About!$B$1),'NREL Scaling Data'!$E:$E,Calculations!$M177,'NREL Scaling Data'!$A:$A,AR$3,'NREL Scaling Data'!$C:$C,Calculations!$L177,'NREL Scaling Data'!$D:$D,Calculations!$N177))/SUMIFS('NREL Scaling Data'!$F:$F,'NREL Scaling Data'!$B:$B,UPPER(About!$B$1),'NREL Scaling Data'!$E:$E,Calculations!$M177,'NREL Scaling Data'!$A:$A,AR$3,'NREL Scaling Data'!$C:$C,Calculations!$L177,'NREL Scaling Data'!$D:$D,Calculations!$N177) + 1) * AR177,0)</f>
        <v>0</v>
      </c>
      <c r="AT177" s="45">
        <f>IFERROR(((SUMIFS('NREL Scaling Data'!$F:$F,'NREL Scaling Data'!$B:$B,UPPER(About!$B$1),'NREL Scaling Data'!$E:$E,Calculations!$M177,'NREL Scaling Data'!$A:$A,AT$3,'NREL Scaling Data'!$C:$C,Calculations!$L177,'NREL Scaling Data'!$D:$D,Calculations!$N177)-SUMIFS('NREL Scaling Data'!$F:$F,'NREL Scaling Data'!$B:$B,UPPER(About!$B$1),'NREL Scaling Data'!$E:$E,Calculations!$M177,'NREL Scaling Data'!$A:$A,AS$3,'NREL Scaling Data'!$C:$C,Calculations!$L177,'NREL Scaling Data'!$D:$D,Calculations!$N177))/SUMIFS('NREL Scaling Data'!$F:$F,'NREL Scaling Data'!$B:$B,UPPER(About!$B$1),'NREL Scaling Data'!$E:$E,Calculations!$M177,'NREL Scaling Data'!$A:$A,AS$3,'NREL Scaling Data'!$C:$C,Calculations!$L177,'NREL Scaling Data'!$D:$D,Calculations!$N177) + 1) * AS177,0)</f>
        <v>0</v>
      </c>
    </row>
    <row r="178" spans="6:46">
      <c r="I178" s="12" t="s">
        <v>1086</v>
      </c>
      <c r="J178" s="209">
        <f>IFERROR(SUMIFS('NREL Scaling Data'!F:F,'NREL Scaling Data'!B:B,UPPER(About!$B$1),'NREL Scaling Data'!E:E,Calculations!M178,'NREL Scaling Data'!A:A, 2021,'NREL Scaling Data'!C:C,Calculations!L178,'NREL Scaling Data'!D:D,Calculations!N178) / SUMIFS('NREL Scaling Data'!F:F,'NREL Scaling Data'!B:B,UPPER(About!$B$1),'NREL Scaling Data'!A:A, 2021,'NREL Scaling Data'!C:C,Calculations!L178,'NREL Scaling Data'!D:D,Calculations!N178),0)</f>
        <v>0</v>
      </c>
      <c r="K178" s="12">
        <v>1</v>
      </c>
      <c r="L178" s="12" t="s">
        <v>1013</v>
      </c>
      <c r="M178" s="12" t="s">
        <v>1014</v>
      </c>
      <c r="N178" s="1" t="s">
        <v>981</v>
      </c>
      <c r="O178" s="7">
        <f t="shared" si="35"/>
        <v>0</v>
      </c>
      <c r="P178" s="7">
        <f t="shared" si="36"/>
        <v>0</v>
      </c>
      <c r="Q178" s="45">
        <f>SUMIFS('SEDS 2021'!$F$23:$F$40,'SEDS 2021'!E$23:E$40,Calculations!L178,'SEDS 2021'!D$23:D$40,Calculations!N178)*J178*K178</f>
        <v>0</v>
      </c>
      <c r="R178" s="45">
        <f>IFERROR(((SUMIFS('NREL Scaling Data'!$F:$F,'NREL Scaling Data'!$B:$B,UPPER(About!$B$1),'NREL Scaling Data'!$E:$E,Calculations!$M178,'NREL Scaling Data'!$A:$A,R$3,'NREL Scaling Data'!$C:$C,Calculations!$L178,'NREL Scaling Data'!$D:$D,Calculations!$N178)-SUMIFS('NREL Scaling Data'!$F:$F,'NREL Scaling Data'!$B:$B,UPPER(About!$B$1),'NREL Scaling Data'!$E:$E,Calculations!$M178,'NREL Scaling Data'!$A:$A,Q$3,'NREL Scaling Data'!$C:$C,Calculations!$L178,'NREL Scaling Data'!$D:$D,Calculations!$N178))/SUMIFS('NREL Scaling Data'!$F:$F,'NREL Scaling Data'!$B:$B,UPPER(About!$B$1),'NREL Scaling Data'!$E:$E,Calculations!$M178,'NREL Scaling Data'!$A:$A,Q$3,'NREL Scaling Data'!$C:$C,Calculations!$L178,'NREL Scaling Data'!$D:$D,Calculations!$N178) + 1) * Q178,0)</f>
        <v>0</v>
      </c>
      <c r="S178" s="45">
        <f>IFERROR(((SUMIFS('NREL Scaling Data'!$F:$F,'NREL Scaling Data'!$B:$B,UPPER(About!$B$1),'NREL Scaling Data'!$E:$E,Calculations!$M178,'NREL Scaling Data'!$A:$A,S$3,'NREL Scaling Data'!$C:$C,Calculations!$L178,'NREL Scaling Data'!$D:$D,Calculations!$N178)-SUMIFS('NREL Scaling Data'!$F:$F,'NREL Scaling Data'!$B:$B,UPPER(About!$B$1),'NREL Scaling Data'!$E:$E,Calculations!$M178,'NREL Scaling Data'!$A:$A,R$3,'NREL Scaling Data'!$C:$C,Calculations!$L178,'NREL Scaling Data'!$D:$D,Calculations!$N178))/SUMIFS('NREL Scaling Data'!$F:$F,'NREL Scaling Data'!$B:$B,UPPER(About!$B$1),'NREL Scaling Data'!$E:$E,Calculations!$M178,'NREL Scaling Data'!$A:$A,R$3,'NREL Scaling Data'!$C:$C,Calculations!$L178,'NREL Scaling Data'!$D:$D,Calculations!$N178) + 1) * R178,0)</f>
        <v>0</v>
      </c>
      <c r="T178" s="45">
        <f>IFERROR(((SUMIFS('NREL Scaling Data'!$F:$F,'NREL Scaling Data'!$B:$B,UPPER(About!$B$1),'NREL Scaling Data'!$E:$E,Calculations!$M178,'NREL Scaling Data'!$A:$A,T$3,'NREL Scaling Data'!$C:$C,Calculations!$L178,'NREL Scaling Data'!$D:$D,Calculations!$N178)-SUMIFS('NREL Scaling Data'!$F:$F,'NREL Scaling Data'!$B:$B,UPPER(About!$B$1),'NREL Scaling Data'!$E:$E,Calculations!$M178,'NREL Scaling Data'!$A:$A,S$3,'NREL Scaling Data'!$C:$C,Calculations!$L178,'NREL Scaling Data'!$D:$D,Calculations!$N178))/SUMIFS('NREL Scaling Data'!$F:$F,'NREL Scaling Data'!$B:$B,UPPER(About!$B$1),'NREL Scaling Data'!$E:$E,Calculations!$M178,'NREL Scaling Data'!$A:$A,S$3,'NREL Scaling Data'!$C:$C,Calculations!$L178,'NREL Scaling Data'!$D:$D,Calculations!$N178) + 1) * S178,0)</f>
        <v>0</v>
      </c>
      <c r="U178" s="45">
        <f>IFERROR(((SUMIFS('NREL Scaling Data'!$F:$F,'NREL Scaling Data'!$B:$B,UPPER(About!$B$1),'NREL Scaling Data'!$E:$E,Calculations!$M178,'NREL Scaling Data'!$A:$A,U$3,'NREL Scaling Data'!$C:$C,Calculations!$L178,'NREL Scaling Data'!$D:$D,Calculations!$N178)-SUMIFS('NREL Scaling Data'!$F:$F,'NREL Scaling Data'!$B:$B,UPPER(About!$B$1),'NREL Scaling Data'!$E:$E,Calculations!$M178,'NREL Scaling Data'!$A:$A,T$3,'NREL Scaling Data'!$C:$C,Calculations!$L178,'NREL Scaling Data'!$D:$D,Calculations!$N178))/SUMIFS('NREL Scaling Data'!$F:$F,'NREL Scaling Data'!$B:$B,UPPER(About!$B$1),'NREL Scaling Data'!$E:$E,Calculations!$M178,'NREL Scaling Data'!$A:$A,T$3,'NREL Scaling Data'!$C:$C,Calculations!$L178,'NREL Scaling Data'!$D:$D,Calculations!$N178) + 1) * T178,0)</f>
        <v>0</v>
      </c>
      <c r="V178" s="45">
        <f>IFERROR(((SUMIFS('NREL Scaling Data'!$F:$F,'NREL Scaling Data'!$B:$B,UPPER(About!$B$1),'NREL Scaling Data'!$E:$E,Calculations!$M178,'NREL Scaling Data'!$A:$A,V$3,'NREL Scaling Data'!$C:$C,Calculations!$L178,'NREL Scaling Data'!$D:$D,Calculations!$N178)-SUMIFS('NREL Scaling Data'!$F:$F,'NREL Scaling Data'!$B:$B,UPPER(About!$B$1),'NREL Scaling Data'!$E:$E,Calculations!$M178,'NREL Scaling Data'!$A:$A,U$3,'NREL Scaling Data'!$C:$C,Calculations!$L178,'NREL Scaling Data'!$D:$D,Calculations!$N178))/SUMIFS('NREL Scaling Data'!$F:$F,'NREL Scaling Data'!$B:$B,UPPER(About!$B$1),'NREL Scaling Data'!$E:$E,Calculations!$M178,'NREL Scaling Data'!$A:$A,U$3,'NREL Scaling Data'!$C:$C,Calculations!$L178,'NREL Scaling Data'!$D:$D,Calculations!$N178) + 1) * U178,0)</f>
        <v>0</v>
      </c>
      <c r="W178" s="45">
        <f>IFERROR(((SUMIFS('NREL Scaling Data'!$F:$F,'NREL Scaling Data'!$B:$B,UPPER(About!$B$1),'NREL Scaling Data'!$E:$E,Calculations!$M178,'NREL Scaling Data'!$A:$A,W$3,'NREL Scaling Data'!$C:$C,Calculations!$L178,'NREL Scaling Data'!$D:$D,Calculations!$N178)-SUMIFS('NREL Scaling Data'!$F:$F,'NREL Scaling Data'!$B:$B,UPPER(About!$B$1),'NREL Scaling Data'!$E:$E,Calculations!$M178,'NREL Scaling Data'!$A:$A,V$3,'NREL Scaling Data'!$C:$C,Calculations!$L178,'NREL Scaling Data'!$D:$D,Calculations!$N178))/SUMIFS('NREL Scaling Data'!$F:$F,'NREL Scaling Data'!$B:$B,UPPER(About!$B$1),'NREL Scaling Data'!$E:$E,Calculations!$M178,'NREL Scaling Data'!$A:$A,V$3,'NREL Scaling Data'!$C:$C,Calculations!$L178,'NREL Scaling Data'!$D:$D,Calculations!$N178) + 1) * V178,0)</f>
        <v>0</v>
      </c>
      <c r="X178" s="45">
        <f>IFERROR(((SUMIFS('NREL Scaling Data'!$F:$F,'NREL Scaling Data'!$B:$B,UPPER(About!$B$1),'NREL Scaling Data'!$E:$E,Calculations!$M178,'NREL Scaling Data'!$A:$A,X$3,'NREL Scaling Data'!$C:$C,Calculations!$L178,'NREL Scaling Data'!$D:$D,Calculations!$N178)-SUMIFS('NREL Scaling Data'!$F:$F,'NREL Scaling Data'!$B:$B,UPPER(About!$B$1),'NREL Scaling Data'!$E:$E,Calculations!$M178,'NREL Scaling Data'!$A:$A,W$3,'NREL Scaling Data'!$C:$C,Calculations!$L178,'NREL Scaling Data'!$D:$D,Calculations!$N178))/SUMIFS('NREL Scaling Data'!$F:$F,'NREL Scaling Data'!$B:$B,UPPER(About!$B$1),'NREL Scaling Data'!$E:$E,Calculations!$M178,'NREL Scaling Data'!$A:$A,W$3,'NREL Scaling Data'!$C:$C,Calculations!$L178,'NREL Scaling Data'!$D:$D,Calculations!$N178) + 1) * W178,0)</f>
        <v>0</v>
      </c>
      <c r="Y178" s="45">
        <f>IFERROR(((SUMIFS('NREL Scaling Data'!$F:$F,'NREL Scaling Data'!$B:$B,UPPER(About!$B$1),'NREL Scaling Data'!$E:$E,Calculations!$M178,'NREL Scaling Data'!$A:$A,Y$3,'NREL Scaling Data'!$C:$C,Calculations!$L178,'NREL Scaling Data'!$D:$D,Calculations!$N178)-SUMIFS('NREL Scaling Data'!$F:$F,'NREL Scaling Data'!$B:$B,UPPER(About!$B$1),'NREL Scaling Data'!$E:$E,Calculations!$M178,'NREL Scaling Data'!$A:$A,X$3,'NREL Scaling Data'!$C:$C,Calculations!$L178,'NREL Scaling Data'!$D:$D,Calculations!$N178))/SUMIFS('NREL Scaling Data'!$F:$F,'NREL Scaling Data'!$B:$B,UPPER(About!$B$1),'NREL Scaling Data'!$E:$E,Calculations!$M178,'NREL Scaling Data'!$A:$A,X$3,'NREL Scaling Data'!$C:$C,Calculations!$L178,'NREL Scaling Data'!$D:$D,Calculations!$N178) + 1) * X178,0)</f>
        <v>0</v>
      </c>
      <c r="Z178" s="45">
        <f>IFERROR(((SUMIFS('NREL Scaling Data'!$F:$F,'NREL Scaling Data'!$B:$B,UPPER(About!$B$1),'NREL Scaling Data'!$E:$E,Calculations!$M178,'NREL Scaling Data'!$A:$A,Z$3,'NREL Scaling Data'!$C:$C,Calculations!$L178,'NREL Scaling Data'!$D:$D,Calculations!$N178)-SUMIFS('NREL Scaling Data'!$F:$F,'NREL Scaling Data'!$B:$B,UPPER(About!$B$1),'NREL Scaling Data'!$E:$E,Calculations!$M178,'NREL Scaling Data'!$A:$A,Y$3,'NREL Scaling Data'!$C:$C,Calculations!$L178,'NREL Scaling Data'!$D:$D,Calculations!$N178))/SUMIFS('NREL Scaling Data'!$F:$F,'NREL Scaling Data'!$B:$B,UPPER(About!$B$1),'NREL Scaling Data'!$E:$E,Calculations!$M178,'NREL Scaling Data'!$A:$A,Y$3,'NREL Scaling Data'!$C:$C,Calculations!$L178,'NREL Scaling Data'!$D:$D,Calculations!$N178) + 1) * Y178,0)</f>
        <v>0</v>
      </c>
      <c r="AA178" s="45">
        <f>IFERROR(((SUMIFS('NREL Scaling Data'!$F:$F,'NREL Scaling Data'!$B:$B,UPPER(About!$B$1),'NREL Scaling Data'!$E:$E,Calculations!$M178,'NREL Scaling Data'!$A:$A,AA$3,'NREL Scaling Data'!$C:$C,Calculations!$L178,'NREL Scaling Data'!$D:$D,Calculations!$N178)-SUMIFS('NREL Scaling Data'!$F:$F,'NREL Scaling Data'!$B:$B,UPPER(About!$B$1),'NREL Scaling Data'!$E:$E,Calculations!$M178,'NREL Scaling Data'!$A:$A,Z$3,'NREL Scaling Data'!$C:$C,Calculations!$L178,'NREL Scaling Data'!$D:$D,Calculations!$N178))/SUMIFS('NREL Scaling Data'!$F:$F,'NREL Scaling Data'!$B:$B,UPPER(About!$B$1),'NREL Scaling Data'!$E:$E,Calculations!$M178,'NREL Scaling Data'!$A:$A,Z$3,'NREL Scaling Data'!$C:$C,Calculations!$L178,'NREL Scaling Data'!$D:$D,Calculations!$N178) + 1) * Z178,0)</f>
        <v>0</v>
      </c>
      <c r="AB178" s="45">
        <f>IFERROR(((SUMIFS('NREL Scaling Data'!$F:$F,'NREL Scaling Data'!$B:$B,UPPER(About!$B$1),'NREL Scaling Data'!$E:$E,Calculations!$M178,'NREL Scaling Data'!$A:$A,AB$3,'NREL Scaling Data'!$C:$C,Calculations!$L178,'NREL Scaling Data'!$D:$D,Calculations!$N178)-SUMIFS('NREL Scaling Data'!$F:$F,'NREL Scaling Data'!$B:$B,UPPER(About!$B$1),'NREL Scaling Data'!$E:$E,Calculations!$M178,'NREL Scaling Data'!$A:$A,AA$3,'NREL Scaling Data'!$C:$C,Calculations!$L178,'NREL Scaling Data'!$D:$D,Calculations!$N178))/SUMIFS('NREL Scaling Data'!$F:$F,'NREL Scaling Data'!$B:$B,UPPER(About!$B$1),'NREL Scaling Data'!$E:$E,Calculations!$M178,'NREL Scaling Data'!$A:$A,AA$3,'NREL Scaling Data'!$C:$C,Calculations!$L178,'NREL Scaling Data'!$D:$D,Calculations!$N178) + 1) * AA178,0)</f>
        <v>0</v>
      </c>
      <c r="AC178" s="45">
        <f>IFERROR(((SUMIFS('NREL Scaling Data'!$F:$F,'NREL Scaling Data'!$B:$B,UPPER(About!$B$1),'NREL Scaling Data'!$E:$E,Calculations!$M178,'NREL Scaling Data'!$A:$A,AC$3,'NREL Scaling Data'!$C:$C,Calculations!$L178,'NREL Scaling Data'!$D:$D,Calculations!$N178)-SUMIFS('NREL Scaling Data'!$F:$F,'NREL Scaling Data'!$B:$B,UPPER(About!$B$1),'NREL Scaling Data'!$E:$E,Calculations!$M178,'NREL Scaling Data'!$A:$A,AB$3,'NREL Scaling Data'!$C:$C,Calculations!$L178,'NREL Scaling Data'!$D:$D,Calculations!$N178))/SUMIFS('NREL Scaling Data'!$F:$F,'NREL Scaling Data'!$B:$B,UPPER(About!$B$1),'NREL Scaling Data'!$E:$E,Calculations!$M178,'NREL Scaling Data'!$A:$A,AB$3,'NREL Scaling Data'!$C:$C,Calculations!$L178,'NREL Scaling Data'!$D:$D,Calculations!$N178) + 1) * AB178,0)</f>
        <v>0</v>
      </c>
      <c r="AD178" s="45">
        <f>IFERROR(((SUMIFS('NREL Scaling Data'!$F:$F,'NREL Scaling Data'!$B:$B,UPPER(About!$B$1),'NREL Scaling Data'!$E:$E,Calculations!$M178,'NREL Scaling Data'!$A:$A,AD$3,'NREL Scaling Data'!$C:$C,Calculations!$L178,'NREL Scaling Data'!$D:$D,Calculations!$N178)-SUMIFS('NREL Scaling Data'!$F:$F,'NREL Scaling Data'!$B:$B,UPPER(About!$B$1),'NREL Scaling Data'!$E:$E,Calculations!$M178,'NREL Scaling Data'!$A:$A,AC$3,'NREL Scaling Data'!$C:$C,Calculations!$L178,'NREL Scaling Data'!$D:$D,Calculations!$N178))/SUMIFS('NREL Scaling Data'!$F:$F,'NREL Scaling Data'!$B:$B,UPPER(About!$B$1),'NREL Scaling Data'!$E:$E,Calculations!$M178,'NREL Scaling Data'!$A:$A,AC$3,'NREL Scaling Data'!$C:$C,Calculations!$L178,'NREL Scaling Data'!$D:$D,Calculations!$N178) + 1) * AC178,0)</f>
        <v>0</v>
      </c>
      <c r="AE178" s="45">
        <f>IFERROR(((SUMIFS('NREL Scaling Data'!$F:$F,'NREL Scaling Data'!$B:$B,UPPER(About!$B$1),'NREL Scaling Data'!$E:$E,Calculations!$M178,'NREL Scaling Data'!$A:$A,AE$3,'NREL Scaling Data'!$C:$C,Calculations!$L178,'NREL Scaling Data'!$D:$D,Calculations!$N178)-SUMIFS('NREL Scaling Data'!$F:$F,'NREL Scaling Data'!$B:$B,UPPER(About!$B$1),'NREL Scaling Data'!$E:$E,Calculations!$M178,'NREL Scaling Data'!$A:$A,AD$3,'NREL Scaling Data'!$C:$C,Calculations!$L178,'NREL Scaling Data'!$D:$D,Calculations!$N178))/SUMIFS('NREL Scaling Data'!$F:$F,'NREL Scaling Data'!$B:$B,UPPER(About!$B$1),'NREL Scaling Data'!$E:$E,Calculations!$M178,'NREL Scaling Data'!$A:$A,AD$3,'NREL Scaling Data'!$C:$C,Calculations!$L178,'NREL Scaling Data'!$D:$D,Calculations!$N178) + 1) * AD178,0)</f>
        <v>0</v>
      </c>
      <c r="AF178" s="45">
        <f>IFERROR(((SUMIFS('NREL Scaling Data'!$F:$F,'NREL Scaling Data'!$B:$B,UPPER(About!$B$1),'NREL Scaling Data'!$E:$E,Calculations!$M178,'NREL Scaling Data'!$A:$A,AF$3,'NREL Scaling Data'!$C:$C,Calculations!$L178,'NREL Scaling Data'!$D:$D,Calculations!$N178)-SUMIFS('NREL Scaling Data'!$F:$F,'NREL Scaling Data'!$B:$B,UPPER(About!$B$1),'NREL Scaling Data'!$E:$E,Calculations!$M178,'NREL Scaling Data'!$A:$A,AE$3,'NREL Scaling Data'!$C:$C,Calculations!$L178,'NREL Scaling Data'!$D:$D,Calculations!$N178))/SUMIFS('NREL Scaling Data'!$F:$F,'NREL Scaling Data'!$B:$B,UPPER(About!$B$1),'NREL Scaling Data'!$E:$E,Calculations!$M178,'NREL Scaling Data'!$A:$A,AE$3,'NREL Scaling Data'!$C:$C,Calculations!$L178,'NREL Scaling Data'!$D:$D,Calculations!$N178) + 1) * AE178,0)</f>
        <v>0</v>
      </c>
      <c r="AG178" s="45">
        <f>IFERROR(((SUMIFS('NREL Scaling Data'!$F:$F,'NREL Scaling Data'!$B:$B,UPPER(About!$B$1),'NREL Scaling Data'!$E:$E,Calculations!$M178,'NREL Scaling Data'!$A:$A,AG$3,'NREL Scaling Data'!$C:$C,Calculations!$L178,'NREL Scaling Data'!$D:$D,Calculations!$N178)-SUMIFS('NREL Scaling Data'!$F:$F,'NREL Scaling Data'!$B:$B,UPPER(About!$B$1),'NREL Scaling Data'!$E:$E,Calculations!$M178,'NREL Scaling Data'!$A:$A,AF$3,'NREL Scaling Data'!$C:$C,Calculations!$L178,'NREL Scaling Data'!$D:$D,Calculations!$N178))/SUMIFS('NREL Scaling Data'!$F:$F,'NREL Scaling Data'!$B:$B,UPPER(About!$B$1),'NREL Scaling Data'!$E:$E,Calculations!$M178,'NREL Scaling Data'!$A:$A,AF$3,'NREL Scaling Data'!$C:$C,Calculations!$L178,'NREL Scaling Data'!$D:$D,Calculations!$N178) + 1) * AF178,0)</f>
        <v>0</v>
      </c>
      <c r="AH178" s="45">
        <f>IFERROR(((SUMIFS('NREL Scaling Data'!$F:$F,'NREL Scaling Data'!$B:$B,UPPER(About!$B$1),'NREL Scaling Data'!$E:$E,Calculations!$M178,'NREL Scaling Data'!$A:$A,AH$3,'NREL Scaling Data'!$C:$C,Calculations!$L178,'NREL Scaling Data'!$D:$D,Calculations!$N178)-SUMIFS('NREL Scaling Data'!$F:$F,'NREL Scaling Data'!$B:$B,UPPER(About!$B$1),'NREL Scaling Data'!$E:$E,Calculations!$M178,'NREL Scaling Data'!$A:$A,AG$3,'NREL Scaling Data'!$C:$C,Calculations!$L178,'NREL Scaling Data'!$D:$D,Calculations!$N178))/SUMIFS('NREL Scaling Data'!$F:$F,'NREL Scaling Data'!$B:$B,UPPER(About!$B$1),'NREL Scaling Data'!$E:$E,Calculations!$M178,'NREL Scaling Data'!$A:$A,AG$3,'NREL Scaling Data'!$C:$C,Calculations!$L178,'NREL Scaling Data'!$D:$D,Calculations!$N178) + 1) * AG178,0)</f>
        <v>0</v>
      </c>
      <c r="AI178" s="45">
        <f>IFERROR(((SUMIFS('NREL Scaling Data'!$F:$F,'NREL Scaling Data'!$B:$B,UPPER(About!$B$1),'NREL Scaling Data'!$E:$E,Calculations!$M178,'NREL Scaling Data'!$A:$A,AI$3,'NREL Scaling Data'!$C:$C,Calculations!$L178,'NREL Scaling Data'!$D:$D,Calculations!$N178)-SUMIFS('NREL Scaling Data'!$F:$F,'NREL Scaling Data'!$B:$B,UPPER(About!$B$1),'NREL Scaling Data'!$E:$E,Calculations!$M178,'NREL Scaling Data'!$A:$A,AH$3,'NREL Scaling Data'!$C:$C,Calculations!$L178,'NREL Scaling Data'!$D:$D,Calculations!$N178))/SUMIFS('NREL Scaling Data'!$F:$F,'NREL Scaling Data'!$B:$B,UPPER(About!$B$1),'NREL Scaling Data'!$E:$E,Calculations!$M178,'NREL Scaling Data'!$A:$A,AH$3,'NREL Scaling Data'!$C:$C,Calculations!$L178,'NREL Scaling Data'!$D:$D,Calculations!$N178) + 1) * AH178,0)</f>
        <v>0</v>
      </c>
      <c r="AJ178" s="45">
        <f>IFERROR(((SUMIFS('NREL Scaling Data'!$F:$F,'NREL Scaling Data'!$B:$B,UPPER(About!$B$1),'NREL Scaling Data'!$E:$E,Calculations!$M178,'NREL Scaling Data'!$A:$A,AJ$3,'NREL Scaling Data'!$C:$C,Calculations!$L178,'NREL Scaling Data'!$D:$D,Calculations!$N178)-SUMIFS('NREL Scaling Data'!$F:$F,'NREL Scaling Data'!$B:$B,UPPER(About!$B$1),'NREL Scaling Data'!$E:$E,Calculations!$M178,'NREL Scaling Data'!$A:$A,AI$3,'NREL Scaling Data'!$C:$C,Calculations!$L178,'NREL Scaling Data'!$D:$D,Calculations!$N178))/SUMIFS('NREL Scaling Data'!$F:$F,'NREL Scaling Data'!$B:$B,UPPER(About!$B$1),'NREL Scaling Data'!$E:$E,Calculations!$M178,'NREL Scaling Data'!$A:$A,AI$3,'NREL Scaling Data'!$C:$C,Calculations!$L178,'NREL Scaling Data'!$D:$D,Calculations!$N178) + 1) * AI178,0)</f>
        <v>0</v>
      </c>
      <c r="AK178" s="45">
        <f>IFERROR(((SUMIFS('NREL Scaling Data'!$F:$F,'NREL Scaling Data'!$B:$B,UPPER(About!$B$1),'NREL Scaling Data'!$E:$E,Calculations!$M178,'NREL Scaling Data'!$A:$A,AK$3,'NREL Scaling Data'!$C:$C,Calculations!$L178,'NREL Scaling Data'!$D:$D,Calculations!$N178)-SUMIFS('NREL Scaling Data'!$F:$F,'NREL Scaling Data'!$B:$B,UPPER(About!$B$1),'NREL Scaling Data'!$E:$E,Calculations!$M178,'NREL Scaling Data'!$A:$A,AJ$3,'NREL Scaling Data'!$C:$C,Calculations!$L178,'NREL Scaling Data'!$D:$D,Calculations!$N178))/SUMIFS('NREL Scaling Data'!$F:$F,'NREL Scaling Data'!$B:$B,UPPER(About!$B$1),'NREL Scaling Data'!$E:$E,Calculations!$M178,'NREL Scaling Data'!$A:$A,AJ$3,'NREL Scaling Data'!$C:$C,Calculations!$L178,'NREL Scaling Data'!$D:$D,Calculations!$N178) + 1) * AJ178,0)</f>
        <v>0</v>
      </c>
      <c r="AL178" s="45">
        <f>IFERROR(((SUMIFS('NREL Scaling Data'!$F:$F,'NREL Scaling Data'!$B:$B,UPPER(About!$B$1),'NREL Scaling Data'!$E:$E,Calculations!$M178,'NREL Scaling Data'!$A:$A,AL$3,'NREL Scaling Data'!$C:$C,Calculations!$L178,'NREL Scaling Data'!$D:$D,Calculations!$N178)-SUMIFS('NREL Scaling Data'!$F:$F,'NREL Scaling Data'!$B:$B,UPPER(About!$B$1),'NREL Scaling Data'!$E:$E,Calculations!$M178,'NREL Scaling Data'!$A:$A,AK$3,'NREL Scaling Data'!$C:$C,Calculations!$L178,'NREL Scaling Data'!$D:$D,Calculations!$N178))/SUMIFS('NREL Scaling Data'!$F:$F,'NREL Scaling Data'!$B:$B,UPPER(About!$B$1),'NREL Scaling Data'!$E:$E,Calculations!$M178,'NREL Scaling Data'!$A:$A,AK$3,'NREL Scaling Data'!$C:$C,Calculations!$L178,'NREL Scaling Data'!$D:$D,Calculations!$N178) + 1) * AK178,0)</f>
        <v>0</v>
      </c>
      <c r="AM178" s="45">
        <f>IFERROR(((SUMIFS('NREL Scaling Data'!$F:$F,'NREL Scaling Data'!$B:$B,UPPER(About!$B$1),'NREL Scaling Data'!$E:$E,Calculations!$M178,'NREL Scaling Data'!$A:$A,AM$3,'NREL Scaling Data'!$C:$C,Calculations!$L178,'NREL Scaling Data'!$D:$D,Calculations!$N178)-SUMIFS('NREL Scaling Data'!$F:$F,'NREL Scaling Data'!$B:$B,UPPER(About!$B$1),'NREL Scaling Data'!$E:$E,Calculations!$M178,'NREL Scaling Data'!$A:$A,AL$3,'NREL Scaling Data'!$C:$C,Calculations!$L178,'NREL Scaling Data'!$D:$D,Calculations!$N178))/SUMIFS('NREL Scaling Data'!$F:$F,'NREL Scaling Data'!$B:$B,UPPER(About!$B$1),'NREL Scaling Data'!$E:$E,Calculations!$M178,'NREL Scaling Data'!$A:$A,AL$3,'NREL Scaling Data'!$C:$C,Calculations!$L178,'NREL Scaling Data'!$D:$D,Calculations!$N178) + 1) * AL178,0)</f>
        <v>0</v>
      </c>
      <c r="AN178" s="45">
        <f>IFERROR(((SUMIFS('NREL Scaling Data'!$F:$F,'NREL Scaling Data'!$B:$B,UPPER(About!$B$1),'NREL Scaling Data'!$E:$E,Calculations!$M178,'NREL Scaling Data'!$A:$A,AN$3,'NREL Scaling Data'!$C:$C,Calculations!$L178,'NREL Scaling Data'!$D:$D,Calculations!$N178)-SUMIFS('NREL Scaling Data'!$F:$F,'NREL Scaling Data'!$B:$B,UPPER(About!$B$1),'NREL Scaling Data'!$E:$E,Calculations!$M178,'NREL Scaling Data'!$A:$A,AM$3,'NREL Scaling Data'!$C:$C,Calculations!$L178,'NREL Scaling Data'!$D:$D,Calculations!$N178))/SUMIFS('NREL Scaling Data'!$F:$F,'NREL Scaling Data'!$B:$B,UPPER(About!$B$1),'NREL Scaling Data'!$E:$E,Calculations!$M178,'NREL Scaling Data'!$A:$A,AM$3,'NREL Scaling Data'!$C:$C,Calculations!$L178,'NREL Scaling Data'!$D:$D,Calculations!$N178) + 1) * AM178,0)</f>
        <v>0</v>
      </c>
      <c r="AO178" s="45">
        <f>IFERROR(((SUMIFS('NREL Scaling Data'!$F:$F,'NREL Scaling Data'!$B:$B,UPPER(About!$B$1),'NREL Scaling Data'!$E:$E,Calculations!$M178,'NREL Scaling Data'!$A:$A,AO$3,'NREL Scaling Data'!$C:$C,Calculations!$L178,'NREL Scaling Data'!$D:$D,Calculations!$N178)-SUMIFS('NREL Scaling Data'!$F:$F,'NREL Scaling Data'!$B:$B,UPPER(About!$B$1),'NREL Scaling Data'!$E:$E,Calculations!$M178,'NREL Scaling Data'!$A:$A,AN$3,'NREL Scaling Data'!$C:$C,Calculations!$L178,'NREL Scaling Data'!$D:$D,Calculations!$N178))/SUMIFS('NREL Scaling Data'!$F:$F,'NREL Scaling Data'!$B:$B,UPPER(About!$B$1),'NREL Scaling Data'!$E:$E,Calculations!$M178,'NREL Scaling Data'!$A:$A,AN$3,'NREL Scaling Data'!$C:$C,Calculations!$L178,'NREL Scaling Data'!$D:$D,Calculations!$N178) + 1) * AN178,0)</f>
        <v>0</v>
      </c>
      <c r="AP178" s="45">
        <f>IFERROR(((SUMIFS('NREL Scaling Data'!$F:$F,'NREL Scaling Data'!$B:$B,UPPER(About!$B$1),'NREL Scaling Data'!$E:$E,Calculations!$M178,'NREL Scaling Data'!$A:$A,AP$3,'NREL Scaling Data'!$C:$C,Calculations!$L178,'NREL Scaling Data'!$D:$D,Calculations!$N178)-SUMIFS('NREL Scaling Data'!$F:$F,'NREL Scaling Data'!$B:$B,UPPER(About!$B$1),'NREL Scaling Data'!$E:$E,Calculations!$M178,'NREL Scaling Data'!$A:$A,AO$3,'NREL Scaling Data'!$C:$C,Calculations!$L178,'NREL Scaling Data'!$D:$D,Calculations!$N178))/SUMIFS('NREL Scaling Data'!$F:$F,'NREL Scaling Data'!$B:$B,UPPER(About!$B$1),'NREL Scaling Data'!$E:$E,Calculations!$M178,'NREL Scaling Data'!$A:$A,AO$3,'NREL Scaling Data'!$C:$C,Calculations!$L178,'NREL Scaling Data'!$D:$D,Calculations!$N178) + 1) * AO178,0)</f>
        <v>0</v>
      </c>
      <c r="AQ178" s="45">
        <f>IFERROR(((SUMIFS('NREL Scaling Data'!$F:$F,'NREL Scaling Data'!$B:$B,UPPER(About!$B$1),'NREL Scaling Data'!$E:$E,Calculations!$M178,'NREL Scaling Data'!$A:$A,AQ$3,'NREL Scaling Data'!$C:$C,Calculations!$L178,'NREL Scaling Data'!$D:$D,Calculations!$N178)-SUMIFS('NREL Scaling Data'!$F:$F,'NREL Scaling Data'!$B:$B,UPPER(About!$B$1),'NREL Scaling Data'!$E:$E,Calculations!$M178,'NREL Scaling Data'!$A:$A,AP$3,'NREL Scaling Data'!$C:$C,Calculations!$L178,'NREL Scaling Data'!$D:$D,Calculations!$N178))/SUMIFS('NREL Scaling Data'!$F:$F,'NREL Scaling Data'!$B:$B,UPPER(About!$B$1),'NREL Scaling Data'!$E:$E,Calculations!$M178,'NREL Scaling Data'!$A:$A,AP$3,'NREL Scaling Data'!$C:$C,Calculations!$L178,'NREL Scaling Data'!$D:$D,Calculations!$N178) + 1) * AP178,0)</f>
        <v>0</v>
      </c>
      <c r="AR178" s="45">
        <f>IFERROR(((SUMIFS('NREL Scaling Data'!$F:$F,'NREL Scaling Data'!$B:$B,UPPER(About!$B$1),'NREL Scaling Data'!$E:$E,Calculations!$M178,'NREL Scaling Data'!$A:$A,AR$3,'NREL Scaling Data'!$C:$C,Calculations!$L178,'NREL Scaling Data'!$D:$D,Calculations!$N178)-SUMIFS('NREL Scaling Data'!$F:$F,'NREL Scaling Data'!$B:$B,UPPER(About!$B$1),'NREL Scaling Data'!$E:$E,Calculations!$M178,'NREL Scaling Data'!$A:$A,AQ$3,'NREL Scaling Data'!$C:$C,Calculations!$L178,'NREL Scaling Data'!$D:$D,Calculations!$N178))/SUMIFS('NREL Scaling Data'!$F:$F,'NREL Scaling Data'!$B:$B,UPPER(About!$B$1),'NREL Scaling Data'!$E:$E,Calculations!$M178,'NREL Scaling Data'!$A:$A,AQ$3,'NREL Scaling Data'!$C:$C,Calculations!$L178,'NREL Scaling Data'!$D:$D,Calculations!$N178) + 1) * AQ178,0)</f>
        <v>0</v>
      </c>
      <c r="AS178" s="45">
        <f>IFERROR(((SUMIFS('NREL Scaling Data'!$F:$F,'NREL Scaling Data'!$B:$B,UPPER(About!$B$1),'NREL Scaling Data'!$E:$E,Calculations!$M178,'NREL Scaling Data'!$A:$A,AS$3,'NREL Scaling Data'!$C:$C,Calculations!$L178,'NREL Scaling Data'!$D:$D,Calculations!$N178)-SUMIFS('NREL Scaling Data'!$F:$F,'NREL Scaling Data'!$B:$B,UPPER(About!$B$1),'NREL Scaling Data'!$E:$E,Calculations!$M178,'NREL Scaling Data'!$A:$A,AR$3,'NREL Scaling Data'!$C:$C,Calculations!$L178,'NREL Scaling Data'!$D:$D,Calculations!$N178))/SUMIFS('NREL Scaling Data'!$F:$F,'NREL Scaling Data'!$B:$B,UPPER(About!$B$1),'NREL Scaling Data'!$E:$E,Calculations!$M178,'NREL Scaling Data'!$A:$A,AR$3,'NREL Scaling Data'!$C:$C,Calculations!$L178,'NREL Scaling Data'!$D:$D,Calculations!$N178) + 1) * AR178,0)</f>
        <v>0</v>
      </c>
      <c r="AT178" s="45">
        <f>IFERROR(((SUMIFS('NREL Scaling Data'!$F:$F,'NREL Scaling Data'!$B:$B,UPPER(About!$B$1),'NREL Scaling Data'!$E:$E,Calculations!$M178,'NREL Scaling Data'!$A:$A,AT$3,'NREL Scaling Data'!$C:$C,Calculations!$L178,'NREL Scaling Data'!$D:$D,Calculations!$N178)-SUMIFS('NREL Scaling Data'!$F:$F,'NREL Scaling Data'!$B:$B,UPPER(About!$B$1),'NREL Scaling Data'!$E:$E,Calculations!$M178,'NREL Scaling Data'!$A:$A,AS$3,'NREL Scaling Data'!$C:$C,Calculations!$L178,'NREL Scaling Data'!$D:$D,Calculations!$N178))/SUMIFS('NREL Scaling Data'!$F:$F,'NREL Scaling Data'!$B:$B,UPPER(About!$B$1),'NREL Scaling Data'!$E:$E,Calculations!$M178,'NREL Scaling Data'!$A:$A,AS$3,'NREL Scaling Data'!$C:$C,Calculations!$L178,'NREL Scaling Data'!$D:$D,Calculations!$N178) + 1) * AS178,0)</f>
        <v>0</v>
      </c>
    </row>
    <row r="179" spans="6:46">
      <c r="I179" s="12" t="s">
        <v>1086</v>
      </c>
      <c r="J179" s="209">
        <f>IFERROR(SUMIFS('NREL Scaling Data'!F:F,'NREL Scaling Data'!B:B,UPPER(About!$B$1),'NREL Scaling Data'!E:E,Calculations!M179,'NREL Scaling Data'!A:A, 2021,'NREL Scaling Data'!C:C,Calculations!L179,'NREL Scaling Data'!D:D,Calculations!N179) / SUMIFS('NREL Scaling Data'!F:F,'NREL Scaling Data'!B:B,UPPER(About!$B$1),'NREL Scaling Data'!A:A, 2021,'NREL Scaling Data'!C:C,Calculations!L179,'NREL Scaling Data'!D:D,Calculations!N179),0)</f>
        <v>0</v>
      </c>
      <c r="K179" s="12">
        <v>1</v>
      </c>
      <c r="L179" s="12" t="s">
        <v>1013</v>
      </c>
      <c r="M179" s="12" t="s">
        <v>1014</v>
      </c>
      <c r="N179" s="1" t="s">
        <v>969</v>
      </c>
      <c r="O179" s="7">
        <f t="shared" si="35"/>
        <v>0</v>
      </c>
      <c r="P179" s="7">
        <f t="shared" si="36"/>
        <v>0</v>
      </c>
      <c r="Q179" s="45">
        <f>SUMIFS('SEDS 2021'!$F$23:$F$40,'SEDS 2021'!E$23:E$40,Calculations!L179,'SEDS 2021'!D$23:D$40,Calculations!N179)*J179*K179</f>
        <v>0</v>
      </c>
      <c r="R179" s="45">
        <f>IFERROR(((SUMIFS('NREL Scaling Data'!$F:$F,'NREL Scaling Data'!$B:$B,UPPER(About!$B$1),'NREL Scaling Data'!$E:$E,Calculations!$M179,'NREL Scaling Data'!$A:$A,R$3,'NREL Scaling Data'!$C:$C,Calculations!$L179,'NREL Scaling Data'!$D:$D,Calculations!$N179)-SUMIFS('NREL Scaling Data'!$F:$F,'NREL Scaling Data'!$B:$B,UPPER(About!$B$1),'NREL Scaling Data'!$E:$E,Calculations!$M179,'NREL Scaling Data'!$A:$A,Q$3,'NREL Scaling Data'!$C:$C,Calculations!$L179,'NREL Scaling Data'!$D:$D,Calculations!$N179))/SUMIFS('NREL Scaling Data'!$F:$F,'NREL Scaling Data'!$B:$B,UPPER(About!$B$1),'NREL Scaling Data'!$E:$E,Calculations!$M179,'NREL Scaling Data'!$A:$A,Q$3,'NREL Scaling Data'!$C:$C,Calculations!$L179,'NREL Scaling Data'!$D:$D,Calculations!$N179) + 1) * Q179,0)</f>
        <v>0</v>
      </c>
      <c r="S179" s="45">
        <f>IFERROR(((SUMIFS('NREL Scaling Data'!$F:$F,'NREL Scaling Data'!$B:$B,UPPER(About!$B$1),'NREL Scaling Data'!$E:$E,Calculations!$M179,'NREL Scaling Data'!$A:$A,S$3,'NREL Scaling Data'!$C:$C,Calculations!$L179,'NREL Scaling Data'!$D:$D,Calculations!$N179)-SUMIFS('NREL Scaling Data'!$F:$F,'NREL Scaling Data'!$B:$B,UPPER(About!$B$1),'NREL Scaling Data'!$E:$E,Calculations!$M179,'NREL Scaling Data'!$A:$A,R$3,'NREL Scaling Data'!$C:$C,Calculations!$L179,'NREL Scaling Data'!$D:$D,Calculations!$N179))/SUMIFS('NREL Scaling Data'!$F:$F,'NREL Scaling Data'!$B:$B,UPPER(About!$B$1),'NREL Scaling Data'!$E:$E,Calculations!$M179,'NREL Scaling Data'!$A:$A,R$3,'NREL Scaling Data'!$C:$C,Calculations!$L179,'NREL Scaling Data'!$D:$D,Calculations!$N179) + 1) * R179,0)</f>
        <v>0</v>
      </c>
      <c r="T179" s="45">
        <f>IFERROR(((SUMIFS('NREL Scaling Data'!$F:$F,'NREL Scaling Data'!$B:$B,UPPER(About!$B$1),'NREL Scaling Data'!$E:$E,Calculations!$M179,'NREL Scaling Data'!$A:$A,T$3,'NREL Scaling Data'!$C:$C,Calculations!$L179,'NREL Scaling Data'!$D:$D,Calculations!$N179)-SUMIFS('NREL Scaling Data'!$F:$F,'NREL Scaling Data'!$B:$B,UPPER(About!$B$1),'NREL Scaling Data'!$E:$E,Calculations!$M179,'NREL Scaling Data'!$A:$A,S$3,'NREL Scaling Data'!$C:$C,Calculations!$L179,'NREL Scaling Data'!$D:$D,Calculations!$N179))/SUMIFS('NREL Scaling Data'!$F:$F,'NREL Scaling Data'!$B:$B,UPPER(About!$B$1),'NREL Scaling Data'!$E:$E,Calculations!$M179,'NREL Scaling Data'!$A:$A,S$3,'NREL Scaling Data'!$C:$C,Calculations!$L179,'NREL Scaling Data'!$D:$D,Calculations!$N179) + 1) * S179,0)</f>
        <v>0</v>
      </c>
      <c r="U179" s="45">
        <f>IFERROR(((SUMIFS('NREL Scaling Data'!$F:$F,'NREL Scaling Data'!$B:$B,UPPER(About!$B$1),'NREL Scaling Data'!$E:$E,Calculations!$M179,'NREL Scaling Data'!$A:$A,U$3,'NREL Scaling Data'!$C:$C,Calculations!$L179,'NREL Scaling Data'!$D:$D,Calculations!$N179)-SUMIFS('NREL Scaling Data'!$F:$F,'NREL Scaling Data'!$B:$B,UPPER(About!$B$1),'NREL Scaling Data'!$E:$E,Calculations!$M179,'NREL Scaling Data'!$A:$A,T$3,'NREL Scaling Data'!$C:$C,Calculations!$L179,'NREL Scaling Data'!$D:$D,Calculations!$N179))/SUMIFS('NREL Scaling Data'!$F:$F,'NREL Scaling Data'!$B:$B,UPPER(About!$B$1),'NREL Scaling Data'!$E:$E,Calculations!$M179,'NREL Scaling Data'!$A:$A,T$3,'NREL Scaling Data'!$C:$C,Calculations!$L179,'NREL Scaling Data'!$D:$D,Calculations!$N179) + 1) * T179,0)</f>
        <v>0</v>
      </c>
      <c r="V179" s="45">
        <f>IFERROR(((SUMIFS('NREL Scaling Data'!$F:$F,'NREL Scaling Data'!$B:$B,UPPER(About!$B$1),'NREL Scaling Data'!$E:$E,Calculations!$M179,'NREL Scaling Data'!$A:$A,V$3,'NREL Scaling Data'!$C:$C,Calculations!$L179,'NREL Scaling Data'!$D:$D,Calculations!$N179)-SUMIFS('NREL Scaling Data'!$F:$F,'NREL Scaling Data'!$B:$B,UPPER(About!$B$1),'NREL Scaling Data'!$E:$E,Calculations!$M179,'NREL Scaling Data'!$A:$A,U$3,'NREL Scaling Data'!$C:$C,Calculations!$L179,'NREL Scaling Data'!$D:$D,Calculations!$N179))/SUMIFS('NREL Scaling Data'!$F:$F,'NREL Scaling Data'!$B:$B,UPPER(About!$B$1),'NREL Scaling Data'!$E:$E,Calculations!$M179,'NREL Scaling Data'!$A:$A,U$3,'NREL Scaling Data'!$C:$C,Calculations!$L179,'NREL Scaling Data'!$D:$D,Calculations!$N179) + 1) * U179,0)</f>
        <v>0</v>
      </c>
      <c r="W179" s="45">
        <f>IFERROR(((SUMIFS('NREL Scaling Data'!$F:$F,'NREL Scaling Data'!$B:$B,UPPER(About!$B$1),'NREL Scaling Data'!$E:$E,Calculations!$M179,'NREL Scaling Data'!$A:$A,W$3,'NREL Scaling Data'!$C:$C,Calculations!$L179,'NREL Scaling Data'!$D:$D,Calculations!$N179)-SUMIFS('NREL Scaling Data'!$F:$F,'NREL Scaling Data'!$B:$B,UPPER(About!$B$1),'NREL Scaling Data'!$E:$E,Calculations!$M179,'NREL Scaling Data'!$A:$A,V$3,'NREL Scaling Data'!$C:$C,Calculations!$L179,'NREL Scaling Data'!$D:$D,Calculations!$N179))/SUMIFS('NREL Scaling Data'!$F:$F,'NREL Scaling Data'!$B:$B,UPPER(About!$B$1),'NREL Scaling Data'!$E:$E,Calculations!$M179,'NREL Scaling Data'!$A:$A,V$3,'NREL Scaling Data'!$C:$C,Calculations!$L179,'NREL Scaling Data'!$D:$D,Calculations!$N179) + 1) * V179,0)</f>
        <v>0</v>
      </c>
      <c r="X179" s="45">
        <f>IFERROR(((SUMIFS('NREL Scaling Data'!$F:$F,'NREL Scaling Data'!$B:$B,UPPER(About!$B$1),'NREL Scaling Data'!$E:$E,Calculations!$M179,'NREL Scaling Data'!$A:$A,X$3,'NREL Scaling Data'!$C:$C,Calculations!$L179,'NREL Scaling Data'!$D:$D,Calculations!$N179)-SUMIFS('NREL Scaling Data'!$F:$F,'NREL Scaling Data'!$B:$B,UPPER(About!$B$1),'NREL Scaling Data'!$E:$E,Calculations!$M179,'NREL Scaling Data'!$A:$A,W$3,'NREL Scaling Data'!$C:$C,Calculations!$L179,'NREL Scaling Data'!$D:$D,Calculations!$N179))/SUMIFS('NREL Scaling Data'!$F:$F,'NREL Scaling Data'!$B:$B,UPPER(About!$B$1),'NREL Scaling Data'!$E:$E,Calculations!$M179,'NREL Scaling Data'!$A:$A,W$3,'NREL Scaling Data'!$C:$C,Calculations!$L179,'NREL Scaling Data'!$D:$D,Calculations!$N179) + 1) * W179,0)</f>
        <v>0</v>
      </c>
      <c r="Y179" s="45">
        <f>IFERROR(((SUMIFS('NREL Scaling Data'!$F:$F,'NREL Scaling Data'!$B:$B,UPPER(About!$B$1),'NREL Scaling Data'!$E:$E,Calculations!$M179,'NREL Scaling Data'!$A:$A,Y$3,'NREL Scaling Data'!$C:$C,Calculations!$L179,'NREL Scaling Data'!$D:$D,Calculations!$N179)-SUMIFS('NREL Scaling Data'!$F:$F,'NREL Scaling Data'!$B:$B,UPPER(About!$B$1),'NREL Scaling Data'!$E:$E,Calculations!$M179,'NREL Scaling Data'!$A:$A,X$3,'NREL Scaling Data'!$C:$C,Calculations!$L179,'NREL Scaling Data'!$D:$D,Calculations!$N179))/SUMIFS('NREL Scaling Data'!$F:$F,'NREL Scaling Data'!$B:$B,UPPER(About!$B$1),'NREL Scaling Data'!$E:$E,Calculations!$M179,'NREL Scaling Data'!$A:$A,X$3,'NREL Scaling Data'!$C:$C,Calculations!$L179,'NREL Scaling Data'!$D:$D,Calculations!$N179) + 1) * X179,0)</f>
        <v>0</v>
      </c>
      <c r="Z179" s="45">
        <f>IFERROR(((SUMIFS('NREL Scaling Data'!$F:$F,'NREL Scaling Data'!$B:$B,UPPER(About!$B$1),'NREL Scaling Data'!$E:$E,Calculations!$M179,'NREL Scaling Data'!$A:$A,Z$3,'NREL Scaling Data'!$C:$C,Calculations!$L179,'NREL Scaling Data'!$D:$D,Calculations!$N179)-SUMIFS('NREL Scaling Data'!$F:$F,'NREL Scaling Data'!$B:$B,UPPER(About!$B$1),'NREL Scaling Data'!$E:$E,Calculations!$M179,'NREL Scaling Data'!$A:$A,Y$3,'NREL Scaling Data'!$C:$C,Calculations!$L179,'NREL Scaling Data'!$D:$D,Calculations!$N179))/SUMIFS('NREL Scaling Data'!$F:$F,'NREL Scaling Data'!$B:$B,UPPER(About!$B$1),'NREL Scaling Data'!$E:$E,Calculations!$M179,'NREL Scaling Data'!$A:$A,Y$3,'NREL Scaling Data'!$C:$C,Calculations!$L179,'NREL Scaling Data'!$D:$D,Calculations!$N179) + 1) * Y179,0)</f>
        <v>0</v>
      </c>
      <c r="AA179" s="45">
        <f>IFERROR(((SUMIFS('NREL Scaling Data'!$F:$F,'NREL Scaling Data'!$B:$B,UPPER(About!$B$1),'NREL Scaling Data'!$E:$E,Calculations!$M179,'NREL Scaling Data'!$A:$A,AA$3,'NREL Scaling Data'!$C:$C,Calculations!$L179,'NREL Scaling Data'!$D:$D,Calculations!$N179)-SUMIFS('NREL Scaling Data'!$F:$F,'NREL Scaling Data'!$B:$B,UPPER(About!$B$1),'NREL Scaling Data'!$E:$E,Calculations!$M179,'NREL Scaling Data'!$A:$A,Z$3,'NREL Scaling Data'!$C:$C,Calculations!$L179,'NREL Scaling Data'!$D:$D,Calculations!$N179))/SUMIFS('NREL Scaling Data'!$F:$F,'NREL Scaling Data'!$B:$B,UPPER(About!$B$1),'NREL Scaling Data'!$E:$E,Calculations!$M179,'NREL Scaling Data'!$A:$A,Z$3,'NREL Scaling Data'!$C:$C,Calculations!$L179,'NREL Scaling Data'!$D:$D,Calculations!$N179) + 1) * Z179,0)</f>
        <v>0</v>
      </c>
      <c r="AB179" s="45">
        <f>IFERROR(((SUMIFS('NREL Scaling Data'!$F:$F,'NREL Scaling Data'!$B:$B,UPPER(About!$B$1),'NREL Scaling Data'!$E:$E,Calculations!$M179,'NREL Scaling Data'!$A:$A,AB$3,'NREL Scaling Data'!$C:$C,Calculations!$L179,'NREL Scaling Data'!$D:$D,Calculations!$N179)-SUMIFS('NREL Scaling Data'!$F:$F,'NREL Scaling Data'!$B:$B,UPPER(About!$B$1),'NREL Scaling Data'!$E:$E,Calculations!$M179,'NREL Scaling Data'!$A:$A,AA$3,'NREL Scaling Data'!$C:$C,Calculations!$L179,'NREL Scaling Data'!$D:$D,Calculations!$N179))/SUMIFS('NREL Scaling Data'!$F:$F,'NREL Scaling Data'!$B:$B,UPPER(About!$B$1),'NREL Scaling Data'!$E:$E,Calculations!$M179,'NREL Scaling Data'!$A:$A,AA$3,'NREL Scaling Data'!$C:$C,Calculations!$L179,'NREL Scaling Data'!$D:$D,Calculations!$N179) + 1) * AA179,0)</f>
        <v>0</v>
      </c>
      <c r="AC179" s="45">
        <f>IFERROR(((SUMIFS('NREL Scaling Data'!$F:$F,'NREL Scaling Data'!$B:$B,UPPER(About!$B$1),'NREL Scaling Data'!$E:$E,Calculations!$M179,'NREL Scaling Data'!$A:$A,AC$3,'NREL Scaling Data'!$C:$C,Calculations!$L179,'NREL Scaling Data'!$D:$D,Calculations!$N179)-SUMIFS('NREL Scaling Data'!$F:$F,'NREL Scaling Data'!$B:$B,UPPER(About!$B$1),'NREL Scaling Data'!$E:$E,Calculations!$M179,'NREL Scaling Data'!$A:$A,AB$3,'NREL Scaling Data'!$C:$C,Calculations!$L179,'NREL Scaling Data'!$D:$D,Calculations!$N179))/SUMIFS('NREL Scaling Data'!$F:$F,'NREL Scaling Data'!$B:$B,UPPER(About!$B$1),'NREL Scaling Data'!$E:$E,Calculations!$M179,'NREL Scaling Data'!$A:$A,AB$3,'NREL Scaling Data'!$C:$C,Calculations!$L179,'NREL Scaling Data'!$D:$D,Calculations!$N179) + 1) * AB179,0)</f>
        <v>0</v>
      </c>
      <c r="AD179" s="45">
        <f>IFERROR(((SUMIFS('NREL Scaling Data'!$F:$F,'NREL Scaling Data'!$B:$B,UPPER(About!$B$1),'NREL Scaling Data'!$E:$E,Calculations!$M179,'NREL Scaling Data'!$A:$A,AD$3,'NREL Scaling Data'!$C:$C,Calculations!$L179,'NREL Scaling Data'!$D:$D,Calculations!$N179)-SUMIFS('NREL Scaling Data'!$F:$F,'NREL Scaling Data'!$B:$B,UPPER(About!$B$1),'NREL Scaling Data'!$E:$E,Calculations!$M179,'NREL Scaling Data'!$A:$A,AC$3,'NREL Scaling Data'!$C:$C,Calculations!$L179,'NREL Scaling Data'!$D:$D,Calculations!$N179))/SUMIFS('NREL Scaling Data'!$F:$F,'NREL Scaling Data'!$B:$B,UPPER(About!$B$1),'NREL Scaling Data'!$E:$E,Calculations!$M179,'NREL Scaling Data'!$A:$A,AC$3,'NREL Scaling Data'!$C:$C,Calculations!$L179,'NREL Scaling Data'!$D:$D,Calculations!$N179) + 1) * AC179,0)</f>
        <v>0</v>
      </c>
      <c r="AE179" s="45">
        <f>IFERROR(((SUMIFS('NREL Scaling Data'!$F:$F,'NREL Scaling Data'!$B:$B,UPPER(About!$B$1),'NREL Scaling Data'!$E:$E,Calculations!$M179,'NREL Scaling Data'!$A:$A,AE$3,'NREL Scaling Data'!$C:$C,Calculations!$L179,'NREL Scaling Data'!$D:$D,Calculations!$N179)-SUMIFS('NREL Scaling Data'!$F:$F,'NREL Scaling Data'!$B:$B,UPPER(About!$B$1),'NREL Scaling Data'!$E:$E,Calculations!$M179,'NREL Scaling Data'!$A:$A,AD$3,'NREL Scaling Data'!$C:$C,Calculations!$L179,'NREL Scaling Data'!$D:$D,Calculations!$N179))/SUMIFS('NREL Scaling Data'!$F:$F,'NREL Scaling Data'!$B:$B,UPPER(About!$B$1),'NREL Scaling Data'!$E:$E,Calculations!$M179,'NREL Scaling Data'!$A:$A,AD$3,'NREL Scaling Data'!$C:$C,Calculations!$L179,'NREL Scaling Data'!$D:$D,Calculations!$N179) + 1) * AD179,0)</f>
        <v>0</v>
      </c>
      <c r="AF179" s="45">
        <f>IFERROR(((SUMIFS('NREL Scaling Data'!$F:$F,'NREL Scaling Data'!$B:$B,UPPER(About!$B$1),'NREL Scaling Data'!$E:$E,Calculations!$M179,'NREL Scaling Data'!$A:$A,AF$3,'NREL Scaling Data'!$C:$C,Calculations!$L179,'NREL Scaling Data'!$D:$D,Calculations!$N179)-SUMIFS('NREL Scaling Data'!$F:$F,'NREL Scaling Data'!$B:$B,UPPER(About!$B$1),'NREL Scaling Data'!$E:$E,Calculations!$M179,'NREL Scaling Data'!$A:$A,AE$3,'NREL Scaling Data'!$C:$C,Calculations!$L179,'NREL Scaling Data'!$D:$D,Calculations!$N179))/SUMIFS('NREL Scaling Data'!$F:$F,'NREL Scaling Data'!$B:$B,UPPER(About!$B$1),'NREL Scaling Data'!$E:$E,Calculations!$M179,'NREL Scaling Data'!$A:$A,AE$3,'NREL Scaling Data'!$C:$C,Calculations!$L179,'NREL Scaling Data'!$D:$D,Calculations!$N179) + 1) * AE179,0)</f>
        <v>0</v>
      </c>
      <c r="AG179" s="45">
        <f>IFERROR(((SUMIFS('NREL Scaling Data'!$F:$F,'NREL Scaling Data'!$B:$B,UPPER(About!$B$1),'NREL Scaling Data'!$E:$E,Calculations!$M179,'NREL Scaling Data'!$A:$A,AG$3,'NREL Scaling Data'!$C:$C,Calculations!$L179,'NREL Scaling Data'!$D:$D,Calculations!$N179)-SUMIFS('NREL Scaling Data'!$F:$F,'NREL Scaling Data'!$B:$B,UPPER(About!$B$1),'NREL Scaling Data'!$E:$E,Calculations!$M179,'NREL Scaling Data'!$A:$A,AF$3,'NREL Scaling Data'!$C:$C,Calculations!$L179,'NREL Scaling Data'!$D:$D,Calculations!$N179))/SUMIFS('NREL Scaling Data'!$F:$F,'NREL Scaling Data'!$B:$B,UPPER(About!$B$1),'NREL Scaling Data'!$E:$E,Calculations!$M179,'NREL Scaling Data'!$A:$A,AF$3,'NREL Scaling Data'!$C:$C,Calculations!$L179,'NREL Scaling Data'!$D:$D,Calculations!$N179) + 1) * AF179,0)</f>
        <v>0</v>
      </c>
      <c r="AH179" s="45">
        <f>IFERROR(((SUMIFS('NREL Scaling Data'!$F:$F,'NREL Scaling Data'!$B:$B,UPPER(About!$B$1),'NREL Scaling Data'!$E:$E,Calculations!$M179,'NREL Scaling Data'!$A:$A,AH$3,'NREL Scaling Data'!$C:$C,Calculations!$L179,'NREL Scaling Data'!$D:$D,Calculations!$N179)-SUMIFS('NREL Scaling Data'!$F:$F,'NREL Scaling Data'!$B:$B,UPPER(About!$B$1),'NREL Scaling Data'!$E:$E,Calculations!$M179,'NREL Scaling Data'!$A:$A,AG$3,'NREL Scaling Data'!$C:$C,Calculations!$L179,'NREL Scaling Data'!$D:$D,Calculations!$N179))/SUMIFS('NREL Scaling Data'!$F:$F,'NREL Scaling Data'!$B:$B,UPPER(About!$B$1),'NREL Scaling Data'!$E:$E,Calculations!$M179,'NREL Scaling Data'!$A:$A,AG$3,'NREL Scaling Data'!$C:$C,Calculations!$L179,'NREL Scaling Data'!$D:$D,Calculations!$N179) + 1) * AG179,0)</f>
        <v>0</v>
      </c>
      <c r="AI179" s="45">
        <f>IFERROR(((SUMIFS('NREL Scaling Data'!$F:$F,'NREL Scaling Data'!$B:$B,UPPER(About!$B$1),'NREL Scaling Data'!$E:$E,Calculations!$M179,'NREL Scaling Data'!$A:$A,AI$3,'NREL Scaling Data'!$C:$C,Calculations!$L179,'NREL Scaling Data'!$D:$D,Calculations!$N179)-SUMIFS('NREL Scaling Data'!$F:$F,'NREL Scaling Data'!$B:$B,UPPER(About!$B$1),'NREL Scaling Data'!$E:$E,Calculations!$M179,'NREL Scaling Data'!$A:$A,AH$3,'NREL Scaling Data'!$C:$C,Calculations!$L179,'NREL Scaling Data'!$D:$D,Calculations!$N179))/SUMIFS('NREL Scaling Data'!$F:$F,'NREL Scaling Data'!$B:$B,UPPER(About!$B$1),'NREL Scaling Data'!$E:$E,Calculations!$M179,'NREL Scaling Data'!$A:$A,AH$3,'NREL Scaling Data'!$C:$C,Calculations!$L179,'NREL Scaling Data'!$D:$D,Calculations!$N179) + 1) * AH179,0)</f>
        <v>0</v>
      </c>
      <c r="AJ179" s="45">
        <f>IFERROR(((SUMIFS('NREL Scaling Data'!$F:$F,'NREL Scaling Data'!$B:$B,UPPER(About!$B$1),'NREL Scaling Data'!$E:$E,Calculations!$M179,'NREL Scaling Data'!$A:$A,AJ$3,'NREL Scaling Data'!$C:$C,Calculations!$L179,'NREL Scaling Data'!$D:$D,Calculations!$N179)-SUMIFS('NREL Scaling Data'!$F:$F,'NREL Scaling Data'!$B:$B,UPPER(About!$B$1),'NREL Scaling Data'!$E:$E,Calculations!$M179,'NREL Scaling Data'!$A:$A,AI$3,'NREL Scaling Data'!$C:$C,Calculations!$L179,'NREL Scaling Data'!$D:$D,Calculations!$N179))/SUMIFS('NREL Scaling Data'!$F:$F,'NREL Scaling Data'!$B:$B,UPPER(About!$B$1),'NREL Scaling Data'!$E:$E,Calculations!$M179,'NREL Scaling Data'!$A:$A,AI$3,'NREL Scaling Data'!$C:$C,Calculations!$L179,'NREL Scaling Data'!$D:$D,Calculations!$N179) + 1) * AI179,0)</f>
        <v>0</v>
      </c>
      <c r="AK179" s="45">
        <f>IFERROR(((SUMIFS('NREL Scaling Data'!$F:$F,'NREL Scaling Data'!$B:$B,UPPER(About!$B$1),'NREL Scaling Data'!$E:$E,Calculations!$M179,'NREL Scaling Data'!$A:$A,AK$3,'NREL Scaling Data'!$C:$C,Calculations!$L179,'NREL Scaling Data'!$D:$D,Calculations!$N179)-SUMIFS('NREL Scaling Data'!$F:$F,'NREL Scaling Data'!$B:$B,UPPER(About!$B$1),'NREL Scaling Data'!$E:$E,Calculations!$M179,'NREL Scaling Data'!$A:$A,AJ$3,'NREL Scaling Data'!$C:$C,Calculations!$L179,'NREL Scaling Data'!$D:$D,Calculations!$N179))/SUMIFS('NREL Scaling Data'!$F:$F,'NREL Scaling Data'!$B:$B,UPPER(About!$B$1),'NREL Scaling Data'!$E:$E,Calculations!$M179,'NREL Scaling Data'!$A:$A,AJ$3,'NREL Scaling Data'!$C:$C,Calculations!$L179,'NREL Scaling Data'!$D:$D,Calculations!$N179) + 1) * AJ179,0)</f>
        <v>0</v>
      </c>
      <c r="AL179" s="45">
        <f>IFERROR(((SUMIFS('NREL Scaling Data'!$F:$F,'NREL Scaling Data'!$B:$B,UPPER(About!$B$1),'NREL Scaling Data'!$E:$E,Calculations!$M179,'NREL Scaling Data'!$A:$A,AL$3,'NREL Scaling Data'!$C:$C,Calculations!$L179,'NREL Scaling Data'!$D:$D,Calculations!$N179)-SUMIFS('NREL Scaling Data'!$F:$F,'NREL Scaling Data'!$B:$B,UPPER(About!$B$1),'NREL Scaling Data'!$E:$E,Calculations!$M179,'NREL Scaling Data'!$A:$A,AK$3,'NREL Scaling Data'!$C:$C,Calculations!$L179,'NREL Scaling Data'!$D:$D,Calculations!$N179))/SUMIFS('NREL Scaling Data'!$F:$F,'NREL Scaling Data'!$B:$B,UPPER(About!$B$1),'NREL Scaling Data'!$E:$E,Calculations!$M179,'NREL Scaling Data'!$A:$A,AK$3,'NREL Scaling Data'!$C:$C,Calculations!$L179,'NREL Scaling Data'!$D:$D,Calculations!$N179) + 1) * AK179,0)</f>
        <v>0</v>
      </c>
      <c r="AM179" s="45">
        <f>IFERROR(((SUMIFS('NREL Scaling Data'!$F:$F,'NREL Scaling Data'!$B:$B,UPPER(About!$B$1),'NREL Scaling Data'!$E:$E,Calculations!$M179,'NREL Scaling Data'!$A:$A,AM$3,'NREL Scaling Data'!$C:$C,Calculations!$L179,'NREL Scaling Data'!$D:$D,Calculations!$N179)-SUMIFS('NREL Scaling Data'!$F:$F,'NREL Scaling Data'!$B:$B,UPPER(About!$B$1),'NREL Scaling Data'!$E:$E,Calculations!$M179,'NREL Scaling Data'!$A:$A,AL$3,'NREL Scaling Data'!$C:$C,Calculations!$L179,'NREL Scaling Data'!$D:$D,Calculations!$N179))/SUMIFS('NREL Scaling Data'!$F:$F,'NREL Scaling Data'!$B:$B,UPPER(About!$B$1),'NREL Scaling Data'!$E:$E,Calculations!$M179,'NREL Scaling Data'!$A:$A,AL$3,'NREL Scaling Data'!$C:$C,Calculations!$L179,'NREL Scaling Data'!$D:$D,Calculations!$N179) + 1) * AL179,0)</f>
        <v>0</v>
      </c>
      <c r="AN179" s="45">
        <f>IFERROR(((SUMIFS('NREL Scaling Data'!$F:$F,'NREL Scaling Data'!$B:$B,UPPER(About!$B$1),'NREL Scaling Data'!$E:$E,Calculations!$M179,'NREL Scaling Data'!$A:$A,AN$3,'NREL Scaling Data'!$C:$C,Calculations!$L179,'NREL Scaling Data'!$D:$D,Calculations!$N179)-SUMIFS('NREL Scaling Data'!$F:$F,'NREL Scaling Data'!$B:$B,UPPER(About!$B$1),'NREL Scaling Data'!$E:$E,Calculations!$M179,'NREL Scaling Data'!$A:$A,AM$3,'NREL Scaling Data'!$C:$C,Calculations!$L179,'NREL Scaling Data'!$D:$D,Calculations!$N179))/SUMIFS('NREL Scaling Data'!$F:$F,'NREL Scaling Data'!$B:$B,UPPER(About!$B$1),'NREL Scaling Data'!$E:$E,Calculations!$M179,'NREL Scaling Data'!$A:$A,AM$3,'NREL Scaling Data'!$C:$C,Calculations!$L179,'NREL Scaling Data'!$D:$D,Calculations!$N179) + 1) * AM179,0)</f>
        <v>0</v>
      </c>
      <c r="AO179" s="45">
        <f>IFERROR(((SUMIFS('NREL Scaling Data'!$F:$F,'NREL Scaling Data'!$B:$B,UPPER(About!$B$1),'NREL Scaling Data'!$E:$E,Calculations!$M179,'NREL Scaling Data'!$A:$A,AO$3,'NREL Scaling Data'!$C:$C,Calculations!$L179,'NREL Scaling Data'!$D:$D,Calculations!$N179)-SUMIFS('NREL Scaling Data'!$F:$F,'NREL Scaling Data'!$B:$B,UPPER(About!$B$1),'NREL Scaling Data'!$E:$E,Calculations!$M179,'NREL Scaling Data'!$A:$A,AN$3,'NREL Scaling Data'!$C:$C,Calculations!$L179,'NREL Scaling Data'!$D:$D,Calculations!$N179))/SUMIFS('NREL Scaling Data'!$F:$F,'NREL Scaling Data'!$B:$B,UPPER(About!$B$1),'NREL Scaling Data'!$E:$E,Calculations!$M179,'NREL Scaling Data'!$A:$A,AN$3,'NREL Scaling Data'!$C:$C,Calculations!$L179,'NREL Scaling Data'!$D:$D,Calculations!$N179) + 1) * AN179,0)</f>
        <v>0</v>
      </c>
      <c r="AP179" s="45">
        <f>IFERROR(((SUMIFS('NREL Scaling Data'!$F:$F,'NREL Scaling Data'!$B:$B,UPPER(About!$B$1),'NREL Scaling Data'!$E:$E,Calculations!$M179,'NREL Scaling Data'!$A:$A,AP$3,'NREL Scaling Data'!$C:$C,Calculations!$L179,'NREL Scaling Data'!$D:$D,Calculations!$N179)-SUMIFS('NREL Scaling Data'!$F:$F,'NREL Scaling Data'!$B:$B,UPPER(About!$B$1),'NREL Scaling Data'!$E:$E,Calculations!$M179,'NREL Scaling Data'!$A:$A,AO$3,'NREL Scaling Data'!$C:$C,Calculations!$L179,'NREL Scaling Data'!$D:$D,Calculations!$N179))/SUMIFS('NREL Scaling Data'!$F:$F,'NREL Scaling Data'!$B:$B,UPPER(About!$B$1),'NREL Scaling Data'!$E:$E,Calculations!$M179,'NREL Scaling Data'!$A:$A,AO$3,'NREL Scaling Data'!$C:$C,Calculations!$L179,'NREL Scaling Data'!$D:$D,Calculations!$N179) + 1) * AO179,0)</f>
        <v>0</v>
      </c>
      <c r="AQ179" s="45">
        <f>IFERROR(((SUMIFS('NREL Scaling Data'!$F:$F,'NREL Scaling Data'!$B:$B,UPPER(About!$B$1),'NREL Scaling Data'!$E:$E,Calculations!$M179,'NREL Scaling Data'!$A:$A,AQ$3,'NREL Scaling Data'!$C:$C,Calculations!$L179,'NREL Scaling Data'!$D:$D,Calculations!$N179)-SUMIFS('NREL Scaling Data'!$F:$F,'NREL Scaling Data'!$B:$B,UPPER(About!$B$1),'NREL Scaling Data'!$E:$E,Calculations!$M179,'NREL Scaling Data'!$A:$A,AP$3,'NREL Scaling Data'!$C:$C,Calculations!$L179,'NREL Scaling Data'!$D:$D,Calculations!$N179))/SUMIFS('NREL Scaling Data'!$F:$F,'NREL Scaling Data'!$B:$B,UPPER(About!$B$1),'NREL Scaling Data'!$E:$E,Calculations!$M179,'NREL Scaling Data'!$A:$A,AP$3,'NREL Scaling Data'!$C:$C,Calculations!$L179,'NREL Scaling Data'!$D:$D,Calculations!$N179) + 1) * AP179,0)</f>
        <v>0</v>
      </c>
      <c r="AR179" s="45">
        <f>IFERROR(((SUMIFS('NREL Scaling Data'!$F:$F,'NREL Scaling Data'!$B:$B,UPPER(About!$B$1),'NREL Scaling Data'!$E:$E,Calculations!$M179,'NREL Scaling Data'!$A:$A,AR$3,'NREL Scaling Data'!$C:$C,Calculations!$L179,'NREL Scaling Data'!$D:$D,Calculations!$N179)-SUMIFS('NREL Scaling Data'!$F:$F,'NREL Scaling Data'!$B:$B,UPPER(About!$B$1),'NREL Scaling Data'!$E:$E,Calculations!$M179,'NREL Scaling Data'!$A:$A,AQ$3,'NREL Scaling Data'!$C:$C,Calculations!$L179,'NREL Scaling Data'!$D:$D,Calculations!$N179))/SUMIFS('NREL Scaling Data'!$F:$F,'NREL Scaling Data'!$B:$B,UPPER(About!$B$1),'NREL Scaling Data'!$E:$E,Calculations!$M179,'NREL Scaling Data'!$A:$A,AQ$3,'NREL Scaling Data'!$C:$C,Calculations!$L179,'NREL Scaling Data'!$D:$D,Calculations!$N179) + 1) * AQ179,0)</f>
        <v>0</v>
      </c>
      <c r="AS179" s="45">
        <f>IFERROR(((SUMIFS('NREL Scaling Data'!$F:$F,'NREL Scaling Data'!$B:$B,UPPER(About!$B$1),'NREL Scaling Data'!$E:$E,Calculations!$M179,'NREL Scaling Data'!$A:$A,AS$3,'NREL Scaling Data'!$C:$C,Calculations!$L179,'NREL Scaling Data'!$D:$D,Calculations!$N179)-SUMIFS('NREL Scaling Data'!$F:$F,'NREL Scaling Data'!$B:$B,UPPER(About!$B$1),'NREL Scaling Data'!$E:$E,Calculations!$M179,'NREL Scaling Data'!$A:$A,AR$3,'NREL Scaling Data'!$C:$C,Calculations!$L179,'NREL Scaling Data'!$D:$D,Calculations!$N179))/SUMIFS('NREL Scaling Data'!$F:$F,'NREL Scaling Data'!$B:$B,UPPER(About!$B$1),'NREL Scaling Data'!$E:$E,Calculations!$M179,'NREL Scaling Data'!$A:$A,AR$3,'NREL Scaling Data'!$C:$C,Calculations!$L179,'NREL Scaling Data'!$D:$D,Calculations!$N179) + 1) * AR179,0)</f>
        <v>0</v>
      </c>
      <c r="AT179" s="45">
        <f>IFERROR(((SUMIFS('NREL Scaling Data'!$F:$F,'NREL Scaling Data'!$B:$B,UPPER(About!$B$1),'NREL Scaling Data'!$E:$E,Calculations!$M179,'NREL Scaling Data'!$A:$A,AT$3,'NREL Scaling Data'!$C:$C,Calculations!$L179,'NREL Scaling Data'!$D:$D,Calculations!$N179)-SUMIFS('NREL Scaling Data'!$F:$F,'NREL Scaling Data'!$B:$B,UPPER(About!$B$1),'NREL Scaling Data'!$E:$E,Calculations!$M179,'NREL Scaling Data'!$A:$A,AS$3,'NREL Scaling Data'!$C:$C,Calculations!$L179,'NREL Scaling Data'!$D:$D,Calculations!$N179))/SUMIFS('NREL Scaling Data'!$F:$F,'NREL Scaling Data'!$B:$B,UPPER(About!$B$1),'NREL Scaling Data'!$E:$E,Calculations!$M179,'NREL Scaling Data'!$A:$A,AS$3,'NREL Scaling Data'!$C:$C,Calculations!$L179,'NREL Scaling Data'!$D:$D,Calculations!$N179) + 1) * AS179,0)</f>
        <v>0</v>
      </c>
    </row>
    <row r="180" spans="6:46">
      <c r="I180" s="12" t="s">
        <v>1086</v>
      </c>
      <c r="J180" s="209">
        <f>IFERROR(SUMIFS('NREL Scaling Data'!F:F,'NREL Scaling Data'!B:B,UPPER(About!$B$1),'NREL Scaling Data'!E:E,Calculations!M180,'NREL Scaling Data'!A:A, 2021,'NREL Scaling Data'!C:C,Calculations!L180,'NREL Scaling Data'!D:D,Calculations!N180) / SUMIFS('NREL Scaling Data'!F:F,'NREL Scaling Data'!B:B,UPPER(About!$B$1),'NREL Scaling Data'!A:A, 2021,'NREL Scaling Data'!C:C,Calculations!L180,'NREL Scaling Data'!D:D,Calculations!N180),0)</f>
        <v>0</v>
      </c>
      <c r="K180" s="12">
        <v>1</v>
      </c>
      <c r="L180" s="12" t="s">
        <v>1013</v>
      </c>
      <c r="M180" s="12" t="s">
        <v>1014</v>
      </c>
      <c r="N180" s="1" t="s">
        <v>1079</v>
      </c>
      <c r="O180" s="7">
        <f t="shared" si="35"/>
        <v>0</v>
      </c>
      <c r="P180" s="7">
        <f t="shared" si="36"/>
        <v>0</v>
      </c>
      <c r="Q180" s="45">
        <f>SUMIFS('SEDS 2021'!$F$23:$F$40,'SEDS 2021'!E$23:E$40,Calculations!L180,'SEDS 2021'!D$23:D$40,Calculations!N180)*J180*K180</f>
        <v>0</v>
      </c>
      <c r="R180" s="45">
        <f>IFERROR(((SUMIFS('NREL Scaling Data'!$F:$F,'NREL Scaling Data'!$B:$B,UPPER(About!$B$1),'NREL Scaling Data'!$E:$E,Calculations!$M180,'NREL Scaling Data'!$A:$A,R$3,'NREL Scaling Data'!$C:$C,Calculations!$L180,'NREL Scaling Data'!$D:$D,Calculations!$N180)-SUMIFS('NREL Scaling Data'!$F:$F,'NREL Scaling Data'!$B:$B,UPPER(About!$B$1),'NREL Scaling Data'!$E:$E,Calculations!$M180,'NREL Scaling Data'!$A:$A,Q$3,'NREL Scaling Data'!$C:$C,Calculations!$L180,'NREL Scaling Data'!$D:$D,Calculations!$N180))/SUMIFS('NREL Scaling Data'!$F:$F,'NREL Scaling Data'!$B:$B,UPPER(About!$B$1),'NREL Scaling Data'!$E:$E,Calculations!$M180,'NREL Scaling Data'!$A:$A,Q$3,'NREL Scaling Data'!$C:$C,Calculations!$L180,'NREL Scaling Data'!$D:$D,Calculations!$N180) + 1) * Q180,0)</f>
        <v>0</v>
      </c>
      <c r="S180" s="45">
        <f>IFERROR(((SUMIFS('NREL Scaling Data'!$F:$F,'NREL Scaling Data'!$B:$B,UPPER(About!$B$1),'NREL Scaling Data'!$E:$E,Calculations!$M180,'NREL Scaling Data'!$A:$A,S$3,'NREL Scaling Data'!$C:$C,Calculations!$L180,'NREL Scaling Data'!$D:$D,Calculations!$N180)-SUMIFS('NREL Scaling Data'!$F:$F,'NREL Scaling Data'!$B:$B,UPPER(About!$B$1),'NREL Scaling Data'!$E:$E,Calculations!$M180,'NREL Scaling Data'!$A:$A,R$3,'NREL Scaling Data'!$C:$C,Calculations!$L180,'NREL Scaling Data'!$D:$D,Calculations!$N180))/SUMIFS('NREL Scaling Data'!$F:$F,'NREL Scaling Data'!$B:$B,UPPER(About!$B$1),'NREL Scaling Data'!$E:$E,Calculations!$M180,'NREL Scaling Data'!$A:$A,R$3,'NREL Scaling Data'!$C:$C,Calculations!$L180,'NREL Scaling Data'!$D:$D,Calculations!$N180) + 1) * R180,0)</f>
        <v>0</v>
      </c>
      <c r="T180" s="45">
        <f>IFERROR(((SUMIFS('NREL Scaling Data'!$F:$F,'NREL Scaling Data'!$B:$B,UPPER(About!$B$1),'NREL Scaling Data'!$E:$E,Calculations!$M180,'NREL Scaling Data'!$A:$A,T$3,'NREL Scaling Data'!$C:$C,Calculations!$L180,'NREL Scaling Data'!$D:$D,Calculations!$N180)-SUMIFS('NREL Scaling Data'!$F:$F,'NREL Scaling Data'!$B:$B,UPPER(About!$B$1),'NREL Scaling Data'!$E:$E,Calculations!$M180,'NREL Scaling Data'!$A:$A,S$3,'NREL Scaling Data'!$C:$C,Calculations!$L180,'NREL Scaling Data'!$D:$D,Calculations!$N180))/SUMIFS('NREL Scaling Data'!$F:$F,'NREL Scaling Data'!$B:$B,UPPER(About!$B$1),'NREL Scaling Data'!$E:$E,Calculations!$M180,'NREL Scaling Data'!$A:$A,S$3,'NREL Scaling Data'!$C:$C,Calculations!$L180,'NREL Scaling Data'!$D:$D,Calculations!$N180) + 1) * S180,0)</f>
        <v>0</v>
      </c>
      <c r="U180" s="45">
        <f>IFERROR(((SUMIFS('NREL Scaling Data'!$F:$F,'NREL Scaling Data'!$B:$B,UPPER(About!$B$1),'NREL Scaling Data'!$E:$E,Calculations!$M180,'NREL Scaling Data'!$A:$A,U$3,'NREL Scaling Data'!$C:$C,Calculations!$L180,'NREL Scaling Data'!$D:$D,Calculations!$N180)-SUMIFS('NREL Scaling Data'!$F:$F,'NREL Scaling Data'!$B:$B,UPPER(About!$B$1),'NREL Scaling Data'!$E:$E,Calculations!$M180,'NREL Scaling Data'!$A:$A,T$3,'NREL Scaling Data'!$C:$C,Calculations!$L180,'NREL Scaling Data'!$D:$D,Calculations!$N180))/SUMIFS('NREL Scaling Data'!$F:$F,'NREL Scaling Data'!$B:$B,UPPER(About!$B$1),'NREL Scaling Data'!$E:$E,Calculations!$M180,'NREL Scaling Data'!$A:$A,T$3,'NREL Scaling Data'!$C:$C,Calculations!$L180,'NREL Scaling Data'!$D:$D,Calculations!$N180) + 1) * T180,0)</f>
        <v>0</v>
      </c>
      <c r="V180" s="45">
        <f>IFERROR(((SUMIFS('NREL Scaling Data'!$F:$F,'NREL Scaling Data'!$B:$B,UPPER(About!$B$1),'NREL Scaling Data'!$E:$E,Calculations!$M180,'NREL Scaling Data'!$A:$A,V$3,'NREL Scaling Data'!$C:$C,Calculations!$L180,'NREL Scaling Data'!$D:$D,Calculations!$N180)-SUMIFS('NREL Scaling Data'!$F:$F,'NREL Scaling Data'!$B:$B,UPPER(About!$B$1),'NREL Scaling Data'!$E:$E,Calculations!$M180,'NREL Scaling Data'!$A:$A,U$3,'NREL Scaling Data'!$C:$C,Calculations!$L180,'NREL Scaling Data'!$D:$D,Calculations!$N180))/SUMIFS('NREL Scaling Data'!$F:$F,'NREL Scaling Data'!$B:$B,UPPER(About!$B$1),'NREL Scaling Data'!$E:$E,Calculations!$M180,'NREL Scaling Data'!$A:$A,U$3,'NREL Scaling Data'!$C:$C,Calculations!$L180,'NREL Scaling Data'!$D:$D,Calculations!$N180) + 1) * U180,0)</f>
        <v>0</v>
      </c>
      <c r="W180" s="45">
        <f>IFERROR(((SUMIFS('NREL Scaling Data'!$F:$F,'NREL Scaling Data'!$B:$B,UPPER(About!$B$1),'NREL Scaling Data'!$E:$E,Calculations!$M180,'NREL Scaling Data'!$A:$A,W$3,'NREL Scaling Data'!$C:$C,Calculations!$L180,'NREL Scaling Data'!$D:$D,Calculations!$N180)-SUMIFS('NREL Scaling Data'!$F:$F,'NREL Scaling Data'!$B:$B,UPPER(About!$B$1),'NREL Scaling Data'!$E:$E,Calculations!$M180,'NREL Scaling Data'!$A:$A,V$3,'NREL Scaling Data'!$C:$C,Calculations!$L180,'NREL Scaling Data'!$D:$D,Calculations!$N180))/SUMIFS('NREL Scaling Data'!$F:$F,'NREL Scaling Data'!$B:$B,UPPER(About!$B$1),'NREL Scaling Data'!$E:$E,Calculations!$M180,'NREL Scaling Data'!$A:$A,V$3,'NREL Scaling Data'!$C:$C,Calculations!$L180,'NREL Scaling Data'!$D:$D,Calculations!$N180) + 1) * V180,0)</f>
        <v>0</v>
      </c>
      <c r="X180" s="45">
        <f>IFERROR(((SUMIFS('NREL Scaling Data'!$F:$F,'NREL Scaling Data'!$B:$B,UPPER(About!$B$1),'NREL Scaling Data'!$E:$E,Calculations!$M180,'NREL Scaling Data'!$A:$A,X$3,'NREL Scaling Data'!$C:$C,Calculations!$L180,'NREL Scaling Data'!$D:$D,Calculations!$N180)-SUMIFS('NREL Scaling Data'!$F:$F,'NREL Scaling Data'!$B:$B,UPPER(About!$B$1),'NREL Scaling Data'!$E:$E,Calculations!$M180,'NREL Scaling Data'!$A:$A,W$3,'NREL Scaling Data'!$C:$C,Calculations!$L180,'NREL Scaling Data'!$D:$D,Calculations!$N180))/SUMIFS('NREL Scaling Data'!$F:$F,'NREL Scaling Data'!$B:$B,UPPER(About!$B$1),'NREL Scaling Data'!$E:$E,Calculations!$M180,'NREL Scaling Data'!$A:$A,W$3,'NREL Scaling Data'!$C:$C,Calculations!$L180,'NREL Scaling Data'!$D:$D,Calculations!$N180) + 1) * W180,0)</f>
        <v>0</v>
      </c>
      <c r="Y180" s="45">
        <f>IFERROR(((SUMIFS('NREL Scaling Data'!$F:$F,'NREL Scaling Data'!$B:$B,UPPER(About!$B$1),'NREL Scaling Data'!$E:$E,Calculations!$M180,'NREL Scaling Data'!$A:$A,Y$3,'NREL Scaling Data'!$C:$C,Calculations!$L180,'NREL Scaling Data'!$D:$D,Calculations!$N180)-SUMIFS('NREL Scaling Data'!$F:$F,'NREL Scaling Data'!$B:$B,UPPER(About!$B$1),'NREL Scaling Data'!$E:$E,Calculations!$M180,'NREL Scaling Data'!$A:$A,X$3,'NREL Scaling Data'!$C:$C,Calculations!$L180,'NREL Scaling Data'!$D:$D,Calculations!$N180))/SUMIFS('NREL Scaling Data'!$F:$F,'NREL Scaling Data'!$B:$B,UPPER(About!$B$1),'NREL Scaling Data'!$E:$E,Calculations!$M180,'NREL Scaling Data'!$A:$A,X$3,'NREL Scaling Data'!$C:$C,Calculations!$L180,'NREL Scaling Data'!$D:$D,Calculations!$N180) + 1) * X180,0)</f>
        <v>0</v>
      </c>
      <c r="Z180" s="45">
        <f>IFERROR(((SUMIFS('NREL Scaling Data'!$F:$F,'NREL Scaling Data'!$B:$B,UPPER(About!$B$1),'NREL Scaling Data'!$E:$E,Calculations!$M180,'NREL Scaling Data'!$A:$A,Z$3,'NREL Scaling Data'!$C:$C,Calculations!$L180,'NREL Scaling Data'!$D:$D,Calculations!$N180)-SUMIFS('NREL Scaling Data'!$F:$F,'NREL Scaling Data'!$B:$B,UPPER(About!$B$1),'NREL Scaling Data'!$E:$E,Calculations!$M180,'NREL Scaling Data'!$A:$A,Y$3,'NREL Scaling Data'!$C:$C,Calculations!$L180,'NREL Scaling Data'!$D:$D,Calculations!$N180))/SUMIFS('NREL Scaling Data'!$F:$F,'NREL Scaling Data'!$B:$B,UPPER(About!$B$1),'NREL Scaling Data'!$E:$E,Calculations!$M180,'NREL Scaling Data'!$A:$A,Y$3,'NREL Scaling Data'!$C:$C,Calculations!$L180,'NREL Scaling Data'!$D:$D,Calculations!$N180) + 1) * Y180,0)</f>
        <v>0</v>
      </c>
      <c r="AA180" s="45">
        <f>IFERROR(((SUMIFS('NREL Scaling Data'!$F:$F,'NREL Scaling Data'!$B:$B,UPPER(About!$B$1),'NREL Scaling Data'!$E:$E,Calculations!$M180,'NREL Scaling Data'!$A:$A,AA$3,'NREL Scaling Data'!$C:$C,Calculations!$L180,'NREL Scaling Data'!$D:$D,Calculations!$N180)-SUMIFS('NREL Scaling Data'!$F:$F,'NREL Scaling Data'!$B:$B,UPPER(About!$B$1),'NREL Scaling Data'!$E:$E,Calculations!$M180,'NREL Scaling Data'!$A:$A,Z$3,'NREL Scaling Data'!$C:$C,Calculations!$L180,'NREL Scaling Data'!$D:$D,Calculations!$N180))/SUMIFS('NREL Scaling Data'!$F:$F,'NREL Scaling Data'!$B:$B,UPPER(About!$B$1),'NREL Scaling Data'!$E:$E,Calculations!$M180,'NREL Scaling Data'!$A:$A,Z$3,'NREL Scaling Data'!$C:$C,Calculations!$L180,'NREL Scaling Data'!$D:$D,Calculations!$N180) + 1) * Z180,0)</f>
        <v>0</v>
      </c>
      <c r="AB180" s="45">
        <f>IFERROR(((SUMIFS('NREL Scaling Data'!$F:$F,'NREL Scaling Data'!$B:$B,UPPER(About!$B$1),'NREL Scaling Data'!$E:$E,Calculations!$M180,'NREL Scaling Data'!$A:$A,AB$3,'NREL Scaling Data'!$C:$C,Calculations!$L180,'NREL Scaling Data'!$D:$D,Calculations!$N180)-SUMIFS('NREL Scaling Data'!$F:$F,'NREL Scaling Data'!$B:$B,UPPER(About!$B$1),'NREL Scaling Data'!$E:$E,Calculations!$M180,'NREL Scaling Data'!$A:$A,AA$3,'NREL Scaling Data'!$C:$C,Calculations!$L180,'NREL Scaling Data'!$D:$D,Calculations!$N180))/SUMIFS('NREL Scaling Data'!$F:$F,'NREL Scaling Data'!$B:$B,UPPER(About!$B$1),'NREL Scaling Data'!$E:$E,Calculations!$M180,'NREL Scaling Data'!$A:$A,AA$3,'NREL Scaling Data'!$C:$C,Calculations!$L180,'NREL Scaling Data'!$D:$D,Calculations!$N180) + 1) * AA180,0)</f>
        <v>0</v>
      </c>
      <c r="AC180" s="45">
        <f>IFERROR(((SUMIFS('NREL Scaling Data'!$F:$F,'NREL Scaling Data'!$B:$B,UPPER(About!$B$1),'NREL Scaling Data'!$E:$E,Calculations!$M180,'NREL Scaling Data'!$A:$A,AC$3,'NREL Scaling Data'!$C:$C,Calculations!$L180,'NREL Scaling Data'!$D:$D,Calculations!$N180)-SUMIFS('NREL Scaling Data'!$F:$F,'NREL Scaling Data'!$B:$B,UPPER(About!$B$1),'NREL Scaling Data'!$E:$E,Calculations!$M180,'NREL Scaling Data'!$A:$A,AB$3,'NREL Scaling Data'!$C:$C,Calculations!$L180,'NREL Scaling Data'!$D:$D,Calculations!$N180))/SUMIFS('NREL Scaling Data'!$F:$F,'NREL Scaling Data'!$B:$B,UPPER(About!$B$1),'NREL Scaling Data'!$E:$E,Calculations!$M180,'NREL Scaling Data'!$A:$A,AB$3,'NREL Scaling Data'!$C:$C,Calculations!$L180,'NREL Scaling Data'!$D:$D,Calculations!$N180) + 1) * AB180,0)</f>
        <v>0</v>
      </c>
      <c r="AD180" s="45">
        <f>IFERROR(((SUMIFS('NREL Scaling Data'!$F:$F,'NREL Scaling Data'!$B:$B,UPPER(About!$B$1),'NREL Scaling Data'!$E:$E,Calculations!$M180,'NREL Scaling Data'!$A:$A,AD$3,'NREL Scaling Data'!$C:$C,Calculations!$L180,'NREL Scaling Data'!$D:$D,Calculations!$N180)-SUMIFS('NREL Scaling Data'!$F:$F,'NREL Scaling Data'!$B:$B,UPPER(About!$B$1),'NREL Scaling Data'!$E:$E,Calculations!$M180,'NREL Scaling Data'!$A:$A,AC$3,'NREL Scaling Data'!$C:$C,Calculations!$L180,'NREL Scaling Data'!$D:$D,Calculations!$N180))/SUMIFS('NREL Scaling Data'!$F:$F,'NREL Scaling Data'!$B:$B,UPPER(About!$B$1),'NREL Scaling Data'!$E:$E,Calculations!$M180,'NREL Scaling Data'!$A:$A,AC$3,'NREL Scaling Data'!$C:$C,Calculations!$L180,'NREL Scaling Data'!$D:$D,Calculations!$N180) + 1) * AC180,0)</f>
        <v>0</v>
      </c>
      <c r="AE180" s="45">
        <f>IFERROR(((SUMIFS('NREL Scaling Data'!$F:$F,'NREL Scaling Data'!$B:$B,UPPER(About!$B$1),'NREL Scaling Data'!$E:$E,Calculations!$M180,'NREL Scaling Data'!$A:$A,AE$3,'NREL Scaling Data'!$C:$C,Calculations!$L180,'NREL Scaling Data'!$D:$D,Calculations!$N180)-SUMIFS('NREL Scaling Data'!$F:$F,'NREL Scaling Data'!$B:$B,UPPER(About!$B$1),'NREL Scaling Data'!$E:$E,Calculations!$M180,'NREL Scaling Data'!$A:$A,AD$3,'NREL Scaling Data'!$C:$C,Calculations!$L180,'NREL Scaling Data'!$D:$D,Calculations!$N180))/SUMIFS('NREL Scaling Data'!$F:$F,'NREL Scaling Data'!$B:$B,UPPER(About!$B$1),'NREL Scaling Data'!$E:$E,Calculations!$M180,'NREL Scaling Data'!$A:$A,AD$3,'NREL Scaling Data'!$C:$C,Calculations!$L180,'NREL Scaling Data'!$D:$D,Calculations!$N180) + 1) * AD180,0)</f>
        <v>0</v>
      </c>
      <c r="AF180" s="45">
        <f>IFERROR(((SUMIFS('NREL Scaling Data'!$F:$F,'NREL Scaling Data'!$B:$B,UPPER(About!$B$1),'NREL Scaling Data'!$E:$E,Calculations!$M180,'NREL Scaling Data'!$A:$A,AF$3,'NREL Scaling Data'!$C:$C,Calculations!$L180,'NREL Scaling Data'!$D:$D,Calculations!$N180)-SUMIFS('NREL Scaling Data'!$F:$F,'NREL Scaling Data'!$B:$B,UPPER(About!$B$1),'NREL Scaling Data'!$E:$E,Calculations!$M180,'NREL Scaling Data'!$A:$A,AE$3,'NREL Scaling Data'!$C:$C,Calculations!$L180,'NREL Scaling Data'!$D:$D,Calculations!$N180))/SUMIFS('NREL Scaling Data'!$F:$F,'NREL Scaling Data'!$B:$B,UPPER(About!$B$1),'NREL Scaling Data'!$E:$E,Calculations!$M180,'NREL Scaling Data'!$A:$A,AE$3,'NREL Scaling Data'!$C:$C,Calculations!$L180,'NREL Scaling Data'!$D:$D,Calculations!$N180) + 1) * AE180,0)</f>
        <v>0</v>
      </c>
      <c r="AG180" s="45">
        <f>IFERROR(((SUMIFS('NREL Scaling Data'!$F:$F,'NREL Scaling Data'!$B:$B,UPPER(About!$B$1),'NREL Scaling Data'!$E:$E,Calculations!$M180,'NREL Scaling Data'!$A:$A,AG$3,'NREL Scaling Data'!$C:$C,Calculations!$L180,'NREL Scaling Data'!$D:$D,Calculations!$N180)-SUMIFS('NREL Scaling Data'!$F:$F,'NREL Scaling Data'!$B:$B,UPPER(About!$B$1),'NREL Scaling Data'!$E:$E,Calculations!$M180,'NREL Scaling Data'!$A:$A,AF$3,'NREL Scaling Data'!$C:$C,Calculations!$L180,'NREL Scaling Data'!$D:$D,Calculations!$N180))/SUMIFS('NREL Scaling Data'!$F:$F,'NREL Scaling Data'!$B:$B,UPPER(About!$B$1),'NREL Scaling Data'!$E:$E,Calculations!$M180,'NREL Scaling Data'!$A:$A,AF$3,'NREL Scaling Data'!$C:$C,Calculations!$L180,'NREL Scaling Data'!$D:$D,Calculations!$N180) + 1) * AF180,0)</f>
        <v>0</v>
      </c>
      <c r="AH180" s="45">
        <f>IFERROR(((SUMIFS('NREL Scaling Data'!$F:$F,'NREL Scaling Data'!$B:$B,UPPER(About!$B$1),'NREL Scaling Data'!$E:$E,Calculations!$M180,'NREL Scaling Data'!$A:$A,AH$3,'NREL Scaling Data'!$C:$C,Calculations!$L180,'NREL Scaling Data'!$D:$D,Calculations!$N180)-SUMIFS('NREL Scaling Data'!$F:$F,'NREL Scaling Data'!$B:$B,UPPER(About!$B$1),'NREL Scaling Data'!$E:$E,Calculations!$M180,'NREL Scaling Data'!$A:$A,AG$3,'NREL Scaling Data'!$C:$C,Calculations!$L180,'NREL Scaling Data'!$D:$D,Calculations!$N180))/SUMIFS('NREL Scaling Data'!$F:$F,'NREL Scaling Data'!$B:$B,UPPER(About!$B$1),'NREL Scaling Data'!$E:$E,Calculations!$M180,'NREL Scaling Data'!$A:$A,AG$3,'NREL Scaling Data'!$C:$C,Calculations!$L180,'NREL Scaling Data'!$D:$D,Calculations!$N180) + 1) * AG180,0)</f>
        <v>0</v>
      </c>
      <c r="AI180" s="45">
        <f>IFERROR(((SUMIFS('NREL Scaling Data'!$F:$F,'NREL Scaling Data'!$B:$B,UPPER(About!$B$1),'NREL Scaling Data'!$E:$E,Calculations!$M180,'NREL Scaling Data'!$A:$A,AI$3,'NREL Scaling Data'!$C:$C,Calculations!$L180,'NREL Scaling Data'!$D:$D,Calculations!$N180)-SUMIFS('NREL Scaling Data'!$F:$F,'NREL Scaling Data'!$B:$B,UPPER(About!$B$1),'NREL Scaling Data'!$E:$E,Calculations!$M180,'NREL Scaling Data'!$A:$A,AH$3,'NREL Scaling Data'!$C:$C,Calculations!$L180,'NREL Scaling Data'!$D:$D,Calculations!$N180))/SUMIFS('NREL Scaling Data'!$F:$F,'NREL Scaling Data'!$B:$B,UPPER(About!$B$1),'NREL Scaling Data'!$E:$E,Calculations!$M180,'NREL Scaling Data'!$A:$A,AH$3,'NREL Scaling Data'!$C:$C,Calculations!$L180,'NREL Scaling Data'!$D:$D,Calculations!$N180) + 1) * AH180,0)</f>
        <v>0</v>
      </c>
      <c r="AJ180" s="45">
        <f>IFERROR(((SUMIFS('NREL Scaling Data'!$F:$F,'NREL Scaling Data'!$B:$B,UPPER(About!$B$1),'NREL Scaling Data'!$E:$E,Calculations!$M180,'NREL Scaling Data'!$A:$A,AJ$3,'NREL Scaling Data'!$C:$C,Calculations!$L180,'NREL Scaling Data'!$D:$D,Calculations!$N180)-SUMIFS('NREL Scaling Data'!$F:$F,'NREL Scaling Data'!$B:$B,UPPER(About!$B$1),'NREL Scaling Data'!$E:$E,Calculations!$M180,'NREL Scaling Data'!$A:$A,AI$3,'NREL Scaling Data'!$C:$C,Calculations!$L180,'NREL Scaling Data'!$D:$D,Calculations!$N180))/SUMIFS('NREL Scaling Data'!$F:$F,'NREL Scaling Data'!$B:$B,UPPER(About!$B$1),'NREL Scaling Data'!$E:$E,Calculations!$M180,'NREL Scaling Data'!$A:$A,AI$3,'NREL Scaling Data'!$C:$C,Calculations!$L180,'NREL Scaling Data'!$D:$D,Calculations!$N180) + 1) * AI180,0)</f>
        <v>0</v>
      </c>
      <c r="AK180" s="45">
        <f>IFERROR(((SUMIFS('NREL Scaling Data'!$F:$F,'NREL Scaling Data'!$B:$B,UPPER(About!$B$1),'NREL Scaling Data'!$E:$E,Calculations!$M180,'NREL Scaling Data'!$A:$A,AK$3,'NREL Scaling Data'!$C:$C,Calculations!$L180,'NREL Scaling Data'!$D:$D,Calculations!$N180)-SUMIFS('NREL Scaling Data'!$F:$F,'NREL Scaling Data'!$B:$B,UPPER(About!$B$1),'NREL Scaling Data'!$E:$E,Calculations!$M180,'NREL Scaling Data'!$A:$A,AJ$3,'NREL Scaling Data'!$C:$C,Calculations!$L180,'NREL Scaling Data'!$D:$D,Calculations!$N180))/SUMIFS('NREL Scaling Data'!$F:$F,'NREL Scaling Data'!$B:$B,UPPER(About!$B$1),'NREL Scaling Data'!$E:$E,Calculations!$M180,'NREL Scaling Data'!$A:$A,AJ$3,'NREL Scaling Data'!$C:$C,Calculations!$L180,'NREL Scaling Data'!$D:$D,Calculations!$N180) + 1) * AJ180,0)</f>
        <v>0</v>
      </c>
      <c r="AL180" s="45">
        <f>IFERROR(((SUMIFS('NREL Scaling Data'!$F:$F,'NREL Scaling Data'!$B:$B,UPPER(About!$B$1),'NREL Scaling Data'!$E:$E,Calculations!$M180,'NREL Scaling Data'!$A:$A,AL$3,'NREL Scaling Data'!$C:$C,Calculations!$L180,'NREL Scaling Data'!$D:$D,Calculations!$N180)-SUMIFS('NREL Scaling Data'!$F:$F,'NREL Scaling Data'!$B:$B,UPPER(About!$B$1),'NREL Scaling Data'!$E:$E,Calculations!$M180,'NREL Scaling Data'!$A:$A,AK$3,'NREL Scaling Data'!$C:$C,Calculations!$L180,'NREL Scaling Data'!$D:$D,Calculations!$N180))/SUMIFS('NREL Scaling Data'!$F:$F,'NREL Scaling Data'!$B:$B,UPPER(About!$B$1),'NREL Scaling Data'!$E:$E,Calculations!$M180,'NREL Scaling Data'!$A:$A,AK$3,'NREL Scaling Data'!$C:$C,Calculations!$L180,'NREL Scaling Data'!$D:$D,Calculations!$N180) + 1) * AK180,0)</f>
        <v>0</v>
      </c>
      <c r="AM180" s="45">
        <f>IFERROR(((SUMIFS('NREL Scaling Data'!$F:$F,'NREL Scaling Data'!$B:$B,UPPER(About!$B$1),'NREL Scaling Data'!$E:$E,Calculations!$M180,'NREL Scaling Data'!$A:$A,AM$3,'NREL Scaling Data'!$C:$C,Calculations!$L180,'NREL Scaling Data'!$D:$D,Calculations!$N180)-SUMIFS('NREL Scaling Data'!$F:$F,'NREL Scaling Data'!$B:$B,UPPER(About!$B$1),'NREL Scaling Data'!$E:$E,Calculations!$M180,'NREL Scaling Data'!$A:$A,AL$3,'NREL Scaling Data'!$C:$C,Calculations!$L180,'NREL Scaling Data'!$D:$D,Calculations!$N180))/SUMIFS('NREL Scaling Data'!$F:$F,'NREL Scaling Data'!$B:$B,UPPER(About!$B$1),'NREL Scaling Data'!$E:$E,Calculations!$M180,'NREL Scaling Data'!$A:$A,AL$3,'NREL Scaling Data'!$C:$C,Calculations!$L180,'NREL Scaling Data'!$D:$D,Calculations!$N180) + 1) * AL180,0)</f>
        <v>0</v>
      </c>
      <c r="AN180" s="45">
        <f>IFERROR(((SUMIFS('NREL Scaling Data'!$F:$F,'NREL Scaling Data'!$B:$B,UPPER(About!$B$1),'NREL Scaling Data'!$E:$E,Calculations!$M180,'NREL Scaling Data'!$A:$A,AN$3,'NREL Scaling Data'!$C:$C,Calculations!$L180,'NREL Scaling Data'!$D:$D,Calculations!$N180)-SUMIFS('NREL Scaling Data'!$F:$F,'NREL Scaling Data'!$B:$B,UPPER(About!$B$1),'NREL Scaling Data'!$E:$E,Calculations!$M180,'NREL Scaling Data'!$A:$A,AM$3,'NREL Scaling Data'!$C:$C,Calculations!$L180,'NREL Scaling Data'!$D:$D,Calculations!$N180))/SUMIFS('NREL Scaling Data'!$F:$F,'NREL Scaling Data'!$B:$B,UPPER(About!$B$1),'NREL Scaling Data'!$E:$E,Calculations!$M180,'NREL Scaling Data'!$A:$A,AM$3,'NREL Scaling Data'!$C:$C,Calculations!$L180,'NREL Scaling Data'!$D:$D,Calculations!$N180) + 1) * AM180,0)</f>
        <v>0</v>
      </c>
      <c r="AO180" s="45">
        <f>IFERROR(((SUMIFS('NREL Scaling Data'!$F:$F,'NREL Scaling Data'!$B:$B,UPPER(About!$B$1),'NREL Scaling Data'!$E:$E,Calculations!$M180,'NREL Scaling Data'!$A:$A,AO$3,'NREL Scaling Data'!$C:$C,Calculations!$L180,'NREL Scaling Data'!$D:$D,Calculations!$N180)-SUMIFS('NREL Scaling Data'!$F:$F,'NREL Scaling Data'!$B:$B,UPPER(About!$B$1),'NREL Scaling Data'!$E:$E,Calculations!$M180,'NREL Scaling Data'!$A:$A,AN$3,'NREL Scaling Data'!$C:$C,Calculations!$L180,'NREL Scaling Data'!$D:$D,Calculations!$N180))/SUMIFS('NREL Scaling Data'!$F:$F,'NREL Scaling Data'!$B:$B,UPPER(About!$B$1),'NREL Scaling Data'!$E:$E,Calculations!$M180,'NREL Scaling Data'!$A:$A,AN$3,'NREL Scaling Data'!$C:$C,Calculations!$L180,'NREL Scaling Data'!$D:$D,Calculations!$N180) + 1) * AN180,0)</f>
        <v>0</v>
      </c>
      <c r="AP180" s="45">
        <f>IFERROR(((SUMIFS('NREL Scaling Data'!$F:$F,'NREL Scaling Data'!$B:$B,UPPER(About!$B$1),'NREL Scaling Data'!$E:$E,Calculations!$M180,'NREL Scaling Data'!$A:$A,AP$3,'NREL Scaling Data'!$C:$C,Calculations!$L180,'NREL Scaling Data'!$D:$D,Calculations!$N180)-SUMIFS('NREL Scaling Data'!$F:$F,'NREL Scaling Data'!$B:$B,UPPER(About!$B$1),'NREL Scaling Data'!$E:$E,Calculations!$M180,'NREL Scaling Data'!$A:$A,AO$3,'NREL Scaling Data'!$C:$C,Calculations!$L180,'NREL Scaling Data'!$D:$D,Calculations!$N180))/SUMIFS('NREL Scaling Data'!$F:$F,'NREL Scaling Data'!$B:$B,UPPER(About!$B$1),'NREL Scaling Data'!$E:$E,Calculations!$M180,'NREL Scaling Data'!$A:$A,AO$3,'NREL Scaling Data'!$C:$C,Calculations!$L180,'NREL Scaling Data'!$D:$D,Calculations!$N180) + 1) * AO180,0)</f>
        <v>0</v>
      </c>
      <c r="AQ180" s="45">
        <f>IFERROR(((SUMIFS('NREL Scaling Data'!$F:$F,'NREL Scaling Data'!$B:$B,UPPER(About!$B$1),'NREL Scaling Data'!$E:$E,Calculations!$M180,'NREL Scaling Data'!$A:$A,AQ$3,'NREL Scaling Data'!$C:$C,Calculations!$L180,'NREL Scaling Data'!$D:$D,Calculations!$N180)-SUMIFS('NREL Scaling Data'!$F:$F,'NREL Scaling Data'!$B:$B,UPPER(About!$B$1),'NREL Scaling Data'!$E:$E,Calculations!$M180,'NREL Scaling Data'!$A:$A,AP$3,'NREL Scaling Data'!$C:$C,Calculations!$L180,'NREL Scaling Data'!$D:$D,Calculations!$N180))/SUMIFS('NREL Scaling Data'!$F:$F,'NREL Scaling Data'!$B:$B,UPPER(About!$B$1),'NREL Scaling Data'!$E:$E,Calculations!$M180,'NREL Scaling Data'!$A:$A,AP$3,'NREL Scaling Data'!$C:$C,Calculations!$L180,'NREL Scaling Data'!$D:$D,Calculations!$N180) + 1) * AP180,0)</f>
        <v>0</v>
      </c>
      <c r="AR180" s="45">
        <f>IFERROR(((SUMIFS('NREL Scaling Data'!$F:$F,'NREL Scaling Data'!$B:$B,UPPER(About!$B$1),'NREL Scaling Data'!$E:$E,Calculations!$M180,'NREL Scaling Data'!$A:$A,AR$3,'NREL Scaling Data'!$C:$C,Calculations!$L180,'NREL Scaling Data'!$D:$D,Calculations!$N180)-SUMIFS('NREL Scaling Data'!$F:$F,'NREL Scaling Data'!$B:$B,UPPER(About!$B$1),'NREL Scaling Data'!$E:$E,Calculations!$M180,'NREL Scaling Data'!$A:$A,AQ$3,'NREL Scaling Data'!$C:$C,Calculations!$L180,'NREL Scaling Data'!$D:$D,Calculations!$N180))/SUMIFS('NREL Scaling Data'!$F:$F,'NREL Scaling Data'!$B:$B,UPPER(About!$B$1),'NREL Scaling Data'!$E:$E,Calculations!$M180,'NREL Scaling Data'!$A:$A,AQ$3,'NREL Scaling Data'!$C:$C,Calculations!$L180,'NREL Scaling Data'!$D:$D,Calculations!$N180) + 1) * AQ180,0)</f>
        <v>0</v>
      </c>
      <c r="AS180" s="45">
        <f>IFERROR(((SUMIFS('NREL Scaling Data'!$F:$F,'NREL Scaling Data'!$B:$B,UPPER(About!$B$1),'NREL Scaling Data'!$E:$E,Calculations!$M180,'NREL Scaling Data'!$A:$A,AS$3,'NREL Scaling Data'!$C:$C,Calculations!$L180,'NREL Scaling Data'!$D:$D,Calculations!$N180)-SUMIFS('NREL Scaling Data'!$F:$F,'NREL Scaling Data'!$B:$B,UPPER(About!$B$1),'NREL Scaling Data'!$E:$E,Calculations!$M180,'NREL Scaling Data'!$A:$A,AR$3,'NREL Scaling Data'!$C:$C,Calculations!$L180,'NREL Scaling Data'!$D:$D,Calculations!$N180))/SUMIFS('NREL Scaling Data'!$F:$F,'NREL Scaling Data'!$B:$B,UPPER(About!$B$1),'NREL Scaling Data'!$E:$E,Calculations!$M180,'NREL Scaling Data'!$A:$A,AR$3,'NREL Scaling Data'!$C:$C,Calculations!$L180,'NREL Scaling Data'!$D:$D,Calculations!$N180) + 1) * AR180,0)</f>
        <v>0</v>
      </c>
      <c r="AT180" s="45">
        <f>IFERROR(((SUMIFS('NREL Scaling Data'!$F:$F,'NREL Scaling Data'!$B:$B,UPPER(About!$B$1),'NREL Scaling Data'!$E:$E,Calculations!$M180,'NREL Scaling Data'!$A:$A,AT$3,'NREL Scaling Data'!$C:$C,Calculations!$L180,'NREL Scaling Data'!$D:$D,Calculations!$N180)-SUMIFS('NREL Scaling Data'!$F:$F,'NREL Scaling Data'!$B:$B,UPPER(About!$B$1),'NREL Scaling Data'!$E:$E,Calculations!$M180,'NREL Scaling Data'!$A:$A,AS$3,'NREL Scaling Data'!$C:$C,Calculations!$L180,'NREL Scaling Data'!$D:$D,Calculations!$N180))/SUMIFS('NREL Scaling Data'!$F:$F,'NREL Scaling Data'!$B:$B,UPPER(About!$B$1),'NREL Scaling Data'!$E:$E,Calculations!$M180,'NREL Scaling Data'!$A:$A,AS$3,'NREL Scaling Data'!$C:$C,Calculations!$L180,'NREL Scaling Data'!$D:$D,Calculations!$N180) + 1) * AS180,0)</f>
        <v>0</v>
      </c>
    </row>
    <row r="181" spans="6:46">
      <c r="F181" s="12" t="s">
        <v>492</v>
      </c>
      <c r="G181" s="12" t="s">
        <v>490</v>
      </c>
      <c r="H181" s="12" t="s">
        <v>494</v>
      </c>
      <c r="I181" s="12" t="s">
        <v>1086</v>
      </c>
      <c r="J181" s="209">
        <f>IFERROR(SUMIFS('NREL Scaling Data'!F:F,'NREL Scaling Data'!B:B,UPPER(About!$B$1),'NREL Scaling Data'!E:E,Calculations!M181,'NREL Scaling Data'!A:A, 2021,'NREL Scaling Data'!C:C,Calculations!L181,'NREL Scaling Data'!D:D,Calculations!N181) / SUMIFS('NREL Scaling Data'!F:F,'NREL Scaling Data'!B:B,UPPER(About!$B$1),'NREL Scaling Data'!A:A, 2021,'NREL Scaling Data'!C:C,Calculations!L181,'NREL Scaling Data'!D:D,Calculations!N181),0)</f>
        <v>0</v>
      </c>
      <c r="K181" s="12">
        <v>1</v>
      </c>
      <c r="L181" s="12" t="s">
        <v>1013</v>
      </c>
      <c r="M181" s="12" t="s">
        <v>1014</v>
      </c>
      <c r="N181" s="1" t="s">
        <v>975</v>
      </c>
      <c r="O181" s="7">
        <f t="shared" si="35"/>
        <v>0</v>
      </c>
      <c r="P181" s="7">
        <f t="shared" si="36"/>
        <v>0</v>
      </c>
      <c r="Q181" s="45">
        <f>SUMIFS('SEDS 2021'!$F$23:$F$40,'SEDS 2021'!E$23:E$40,Calculations!L181,'SEDS 2021'!D$23:D$40,Calculations!N181)*J181*K181</f>
        <v>0</v>
      </c>
      <c r="R181" s="45">
        <f>IFERROR(((SUMIFS('NREL Scaling Data'!$F:$F,'NREL Scaling Data'!$B:$B,UPPER(About!$B$1),'NREL Scaling Data'!$E:$E,Calculations!$M181,'NREL Scaling Data'!$A:$A,R$3,'NREL Scaling Data'!$C:$C,Calculations!$L181,'NREL Scaling Data'!$D:$D,Calculations!$N181)-SUMIFS('NREL Scaling Data'!$F:$F,'NREL Scaling Data'!$B:$B,UPPER(About!$B$1),'NREL Scaling Data'!$E:$E,Calculations!$M181,'NREL Scaling Data'!$A:$A,Q$3,'NREL Scaling Data'!$C:$C,Calculations!$L181,'NREL Scaling Data'!$D:$D,Calculations!$N181))/SUMIFS('NREL Scaling Data'!$F:$F,'NREL Scaling Data'!$B:$B,UPPER(About!$B$1),'NREL Scaling Data'!$E:$E,Calculations!$M181,'NREL Scaling Data'!$A:$A,Q$3,'NREL Scaling Data'!$C:$C,Calculations!$L181,'NREL Scaling Data'!$D:$D,Calculations!$N181) + 1) * Q181,0)</f>
        <v>0</v>
      </c>
      <c r="S181" s="45">
        <f>IFERROR(((SUMIFS('NREL Scaling Data'!$F:$F,'NREL Scaling Data'!$B:$B,UPPER(About!$B$1),'NREL Scaling Data'!$E:$E,Calculations!$M181,'NREL Scaling Data'!$A:$A,S$3,'NREL Scaling Data'!$C:$C,Calculations!$L181,'NREL Scaling Data'!$D:$D,Calculations!$N181)-SUMIFS('NREL Scaling Data'!$F:$F,'NREL Scaling Data'!$B:$B,UPPER(About!$B$1),'NREL Scaling Data'!$E:$E,Calculations!$M181,'NREL Scaling Data'!$A:$A,R$3,'NREL Scaling Data'!$C:$C,Calculations!$L181,'NREL Scaling Data'!$D:$D,Calculations!$N181))/SUMIFS('NREL Scaling Data'!$F:$F,'NREL Scaling Data'!$B:$B,UPPER(About!$B$1),'NREL Scaling Data'!$E:$E,Calculations!$M181,'NREL Scaling Data'!$A:$A,R$3,'NREL Scaling Data'!$C:$C,Calculations!$L181,'NREL Scaling Data'!$D:$D,Calculations!$N181) + 1) * R181,0)</f>
        <v>0</v>
      </c>
      <c r="T181" s="45">
        <f>IFERROR(((SUMIFS('NREL Scaling Data'!$F:$F,'NREL Scaling Data'!$B:$B,UPPER(About!$B$1),'NREL Scaling Data'!$E:$E,Calculations!$M181,'NREL Scaling Data'!$A:$A,T$3,'NREL Scaling Data'!$C:$C,Calculations!$L181,'NREL Scaling Data'!$D:$D,Calculations!$N181)-SUMIFS('NREL Scaling Data'!$F:$F,'NREL Scaling Data'!$B:$B,UPPER(About!$B$1),'NREL Scaling Data'!$E:$E,Calculations!$M181,'NREL Scaling Data'!$A:$A,S$3,'NREL Scaling Data'!$C:$C,Calculations!$L181,'NREL Scaling Data'!$D:$D,Calculations!$N181))/SUMIFS('NREL Scaling Data'!$F:$F,'NREL Scaling Data'!$B:$B,UPPER(About!$B$1),'NREL Scaling Data'!$E:$E,Calculations!$M181,'NREL Scaling Data'!$A:$A,S$3,'NREL Scaling Data'!$C:$C,Calculations!$L181,'NREL Scaling Data'!$D:$D,Calculations!$N181) + 1) * S181,0)</f>
        <v>0</v>
      </c>
      <c r="U181" s="45">
        <f>IFERROR(((SUMIFS('NREL Scaling Data'!$F:$F,'NREL Scaling Data'!$B:$B,UPPER(About!$B$1),'NREL Scaling Data'!$E:$E,Calculations!$M181,'NREL Scaling Data'!$A:$A,U$3,'NREL Scaling Data'!$C:$C,Calculations!$L181,'NREL Scaling Data'!$D:$D,Calculations!$N181)-SUMIFS('NREL Scaling Data'!$F:$F,'NREL Scaling Data'!$B:$B,UPPER(About!$B$1),'NREL Scaling Data'!$E:$E,Calculations!$M181,'NREL Scaling Data'!$A:$A,T$3,'NREL Scaling Data'!$C:$C,Calculations!$L181,'NREL Scaling Data'!$D:$D,Calculations!$N181))/SUMIFS('NREL Scaling Data'!$F:$F,'NREL Scaling Data'!$B:$B,UPPER(About!$B$1),'NREL Scaling Data'!$E:$E,Calculations!$M181,'NREL Scaling Data'!$A:$A,T$3,'NREL Scaling Data'!$C:$C,Calculations!$L181,'NREL Scaling Data'!$D:$D,Calculations!$N181) + 1) * T181,0)</f>
        <v>0</v>
      </c>
      <c r="V181" s="45">
        <f>IFERROR(((SUMIFS('NREL Scaling Data'!$F:$F,'NREL Scaling Data'!$B:$B,UPPER(About!$B$1),'NREL Scaling Data'!$E:$E,Calculations!$M181,'NREL Scaling Data'!$A:$A,V$3,'NREL Scaling Data'!$C:$C,Calculations!$L181,'NREL Scaling Data'!$D:$D,Calculations!$N181)-SUMIFS('NREL Scaling Data'!$F:$F,'NREL Scaling Data'!$B:$B,UPPER(About!$B$1),'NREL Scaling Data'!$E:$E,Calculations!$M181,'NREL Scaling Data'!$A:$A,U$3,'NREL Scaling Data'!$C:$C,Calculations!$L181,'NREL Scaling Data'!$D:$D,Calculations!$N181))/SUMIFS('NREL Scaling Data'!$F:$F,'NREL Scaling Data'!$B:$B,UPPER(About!$B$1),'NREL Scaling Data'!$E:$E,Calculations!$M181,'NREL Scaling Data'!$A:$A,U$3,'NREL Scaling Data'!$C:$C,Calculations!$L181,'NREL Scaling Data'!$D:$D,Calculations!$N181) + 1) * U181,0)</f>
        <v>0</v>
      </c>
      <c r="W181" s="45">
        <f>IFERROR(((SUMIFS('NREL Scaling Data'!$F:$F,'NREL Scaling Data'!$B:$B,UPPER(About!$B$1),'NREL Scaling Data'!$E:$E,Calculations!$M181,'NREL Scaling Data'!$A:$A,W$3,'NREL Scaling Data'!$C:$C,Calculations!$L181,'NREL Scaling Data'!$D:$D,Calculations!$N181)-SUMIFS('NREL Scaling Data'!$F:$F,'NREL Scaling Data'!$B:$B,UPPER(About!$B$1),'NREL Scaling Data'!$E:$E,Calculations!$M181,'NREL Scaling Data'!$A:$A,V$3,'NREL Scaling Data'!$C:$C,Calculations!$L181,'NREL Scaling Data'!$D:$D,Calculations!$N181))/SUMIFS('NREL Scaling Data'!$F:$F,'NREL Scaling Data'!$B:$B,UPPER(About!$B$1),'NREL Scaling Data'!$E:$E,Calculations!$M181,'NREL Scaling Data'!$A:$A,V$3,'NREL Scaling Data'!$C:$C,Calculations!$L181,'NREL Scaling Data'!$D:$D,Calculations!$N181) + 1) * V181,0)</f>
        <v>0</v>
      </c>
      <c r="X181" s="45">
        <f>IFERROR(((SUMIFS('NREL Scaling Data'!$F:$F,'NREL Scaling Data'!$B:$B,UPPER(About!$B$1),'NREL Scaling Data'!$E:$E,Calculations!$M181,'NREL Scaling Data'!$A:$A,X$3,'NREL Scaling Data'!$C:$C,Calculations!$L181,'NREL Scaling Data'!$D:$D,Calculations!$N181)-SUMIFS('NREL Scaling Data'!$F:$F,'NREL Scaling Data'!$B:$B,UPPER(About!$B$1),'NREL Scaling Data'!$E:$E,Calculations!$M181,'NREL Scaling Data'!$A:$A,W$3,'NREL Scaling Data'!$C:$C,Calculations!$L181,'NREL Scaling Data'!$D:$D,Calculations!$N181))/SUMIFS('NREL Scaling Data'!$F:$F,'NREL Scaling Data'!$B:$B,UPPER(About!$B$1),'NREL Scaling Data'!$E:$E,Calculations!$M181,'NREL Scaling Data'!$A:$A,W$3,'NREL Scaling Data'!$C:$C,Calculations!$L181,'NREL Scaling Data'!$D:$D,Calculations!$N181) + 1) * W181,0)</f>
        <v>0</v>
      </c>
      <c r="Y181" s="45">
        <f>IFERROR(((SUMIFS('NREL Scaling Data'!$F:$F,'NREL Scaling Data'!$B:$B,UPPER(About!$B$1),'NREL Scaling Data'!$E:$E,Calculations!$M181,'NREL Scaling Data'!$A:$A,Y$3,'NREL Scaling Data'!$C:$C,Calculations!$L181,'NREL Scaling Data'!$D:$D,Calculations!$N181)-SUMIFS('NREL Scaling Data'!$F:$F,'NREL Scaling Data'!$B:$B,UPPER(About!$B$1),'NREL Scaling Data'!$E:$E,Calculations!$M181,'NREL Scaling Data'!$A:$A,X$3,'NREL Scaling Data'!$C:$C,Calculations!$L181,'NREL Scaling Data'!$D:$D,Calculations!$N181))/SUMIFS('NREL Scaling Data'!$F:$F,'NREL Scaling Data'!$B:$B,UPPER(About!$B$1),'NREL Scaling Data'!$E:$E,Calculations!$M181,'NREL Scaling Data'!$A:$A,X$3,'NREL Scaling Data'!$C:$C,Calculations!$L181,'NREL Scaling Data'!$D:$D,Calculations!$N181) + 1) * X181,0)</f>
        <v>0</v>
      </c>
      <c r="Z181" s="45">
        <f>IFERROR(((SUMIFS('NREL Scaling Data'!$F:$F,'NREL Scaling Data'!$B:$B,UPPER(About!$B$1),'NREL Scaling Data'!$E:$E,Calculations!$M181,'NREL Scaling Data'!$A:$A,Z$3,'NREL Scaling Data'!$C:$C,Calculations!$L181,'NREL Scaling Data'!$D:$D,Calculations!$N181)-SUMIFS('NREL Scaling Data'!$F:$F,'NREL Scaling Data'!$B:$B,UPPER(About!$B$1),'NREL Scaling Data'!$E:$E,Calculations!$M181,'NREL Scaling Data'!$A:$A,Y$3,'NREL Scaling Data'!$C:$C,Calculations!$L181,'NREL Scaling Data'!$D:$D,Calculations!$N181))/SUMIFS('NREL Scaling Data'!$F:$F,'NREL Scaling Data'!$B:$B,UPPER(About!$B$1),'NREL Scaling Data'!$E:$E,Calculations!$M181,'NREL Scaling Data'!$A:$A,Y$3,'NREL Scaling Data'!$C:$C,Calculations!$L181,'NREL Scaling Data'!$D:$D,Calculations!$N181) + 1) * Y181,0)</f>
        <v>0</v>
      </c>
      <c r="AA181" s="45">
        <f>IFERROR(((SUMIFS('NREL Scaling Data'!$F:$F,'NREL Scaling Data'!$B:$B,UPPER(About!$B$1),'NREL Scaling Data'!$E:$E,Calculations!$M181,'NREL Scaling Data'!$A:$A,AA$3,'NREL Scaling Data'!$C:$C,Calculations!$L181,'NREL Scaling Data'!$D:$D,Calculations!$N181)-SUMIFS('NREL Scaling Data'!$F:$F,'NREL Scaling Data'!$B:$B,UPPER(About!$B$1),'NREL Scaling Data'!$E:$E,Calculations!$M181,'NREL Scaling Data'!$A:$A,Z$3,'NREL Scaling Data'!$C:$C,Calculations!$L181,'NREL Scaling Data'!$D:$D,Calculations!$N181))/SUMIFS('NREL Scaling Data'!$F:$F,'NREL Scaling Data'!$B:$B,UPPER(About!$B$1),'NREL Scaling Data'!$E:$E,Calculations!$M181,'NREL Scaling Data'!$A:$A,Z$3,'NREL Scaling Data'!$C:$C,Calculations!$L181,'NREL Scaling Data'!$D:$D,Calculations!$N181) + 1) * Z181,0)</f>
        <v>0</v>
      </c>
      <c r="AB181" s="45">
        <f>IFERROR(((SUMIFS('NREL Scaling Data'!$F:$F,'NREL Scaling Data'!$B:$B,UPPER(About!$B$1),'NREL Scaling Data'!$E:$E,Calculations!$M181,'NREL Scaling Data'!$A:$A,AB$3,'NREL Scaling Data'!$C:$C,Calculations!$L181,'NREL Scaling Data'!$D:$D,Calculations!$N181)-SUMIFS('NREL Scaling Data'!$F:$F,'NREL Scaling Data'!$B:$B,UPPER(About!$B$1),'NREL Scaling Data'!$E:$E,Calculations!$M181,'NREL Scaling Data'!$A:$A,AA$3,'NREL Scaling Data'!$C:$C,Calculations!$L181,'NREL Scaling Data'!$D:$D,Calculations!$N181))/SUMIFS('NREL Scaling Data'!$F:$F,'NREL Scaling Data'!$B:$B,UPPER(About!$B$1),'NREL Scaling Data'!$E:$E,Calculations!$M181,'NREL Scaling Data'!$A:$A,AA$3,'NREL Scaling Data'!$C:$C,Calculations!$L181,'NREL Scaling Data'!$D:$D,Calculations!$N181) + 1) * AA181,0)</f>
        <v>0</v>
      </c>
      <c r="AC181" s="45">
        <f>IFERROR(((SUMIFS('NREL Scaling Data'!$F:$F,'NREL Scaling Data'!$B:$B,UPPER(About!$B$1),'NREL Scaling Data'!$E:$E,Calculations!$M181,'NREL Scaling Data'!$A:$A,AC$3,'NREL Scaling Data'!$C:$C,Calculations!$L181,'NREL Scaling Data'!$D:$D,Calculations!$N181)-SUMIFS('NREL Scaling Data'!$F:$F,'NREL Scaling Data'!$B:$B,UPPER(About!$B$1),'NREL Scaling Data'!$E:$E,Calculations!$M181,'NREL Scaling Data'!$A:$A,AB$3,'NREL Scaling Data'!$C:$C,Calculations!$L181,'NREL Scaling Data'!$D:$D,Calculations!$N181))/SUMIFS('NREL Scaling Data'!$F:$F,'NREL Scaling Data'!$B:$B,UPPER(About!$B$1),'NREL Scaling Data'!$E:$E,Calculations!$M181,'NREL Scaling Data'!$A:$A,AB$3,'NREL Scaling Data'!$C:$C,Calculations!$L181,'NREL Scaling Data'!$D:$D,Calculations!$N181) + 1) * AB181,0)</f>
        <v>0</v>
      </c>
      <c r="AD181" s="45">
        <f>IFERROR(((SUMIFS('NREL Scaling Data'!$F:$F,'NREL Scaling Data'!$B:$B,UPPER(About!$B$1),'NREL Scaling Data'!$E:$E,Calculations!$M181,'NREL Scaling Data'!$A:$A,AD$3,'NREL Scaling Data'!$C:$C,Calculations!$L181,'NREL Scaling Data'!$D:$D,Calculations!$N181)-SUMIFS('NREL Scaling Data'!$F:$F,'NREL Scaling Data'!$B:$B,UPPER(About!$B$1),'NREL Scaling Data'!$E:$E,Calculations!$M181,'NREL Scaling Data'!$A:$A,AC$3,'NREL Scaling Data'!$C:$C,Calculations!$L181,'NREL Scaling Data'!$D:$D,Calculations!$N181))/SUMIFS('NREL Scaling Data'!$F:$F,'NREL Scaling Data'!$B:$B,UPPER(About!$B$1),'NREL Scaling Data'!$E:$E,Calculations!$M181,'NREL Scaling Data'!$A:$A,AC$3,'NREL Scaling Data'!$C:$C,Calculations!$L181,'NREL Scaling Data'!$D:$D,Calculations!$N181) + 1) * AC181,0)</f>
        <v>0</v>
      </c>
      <c r="AE181" s="45">
        <f>IFERROR(((SUMIFS('NREL Scaling Data'!$F:$F,'NREL Scaling Data'!$B:$B,UPPER(About!$B$1),'NREL Scaling Data'!$E:$E,Calculations!$M181,'NREL Scaling Data'!$A:$A,AE$3,'NREL Scaling Data'!$C:$C,Calculations!$L181,'NREL Scaling Data'!$D:$D,Calculations!$N181)-SUMIFS('NREL Scaling Data'!$F:$F,'NREL Scaling Data'!$B:$B,UPPER(About!$B$1),'NREL Scaling Data'!$E:$E,Calculations!$M181,'NREL Scaling Data'!$A:$A,AD$3,'NREL Scaling Data'!$C:$C,Calculations!$L181,'NREL Scaling Data'!$D:$D,Calculations!$N181))/SUMIFS('NREL Scaling Data'!$F:$F,'NREL Scaling Data'!$B:$B,UPPER(About!$B$1),'NREL Scaling Data'!$E:$E,Calculations!$M181,'NREL Scaling Data'!$A:$A,AD$3,'NREL Scaling Data'!$C:$C,Calculations!$L181,'NREL Scaling Data'!$D:$D,Calculations!$N181) + 1) * AD181,0)</f>
        <v>0</v>
      </c>
      <c r="AF181" s="45">
        <f>IFERROR(((SUMIFS('NREL Scaling Data'!$F:$F,'NREL Scaling Data'!$B:$B,UPPER(About!$B$1),'NREL Scaling Data'!$E:$E,Calculations!$M181,'NREL Scaling Data'!$A:$A,AF$3,'NREL Scaling Data'!$C:$C,Calculations!$L181,'NREL Scaling Data'!$D:$D,Calculations!$N181)-SUMIFS('NREL Scaling Data'!$F:$F,'NREL Scaling Data'!$B:$B,UPPER(About!$B$1),'NREL Scaling Data'!$E:$E,Calculations!$M181,'NREL Scaling Data'!$A:$A,AE$3,'NREL Scaling Data'!$C:$C,Calculations!$L181,'NREL Scaling Data'!$D:$D,Calculations!$N181))/SUMIFS('NREL Scaling Data'!$F:$F,'NREL Scaling Data'!$B:$B,UPPER(About!$B$1),'NREL Scaling Data'!$E:$E,Calculations!$M181,'NREL Scaling Data'!$A:$A,AE$3,'NREL Scaling Data'!$C:$C,Calculations!$L181,'NREL Scaling Data'!$D:$D,Calculations!$N181) + 1) * AE181,0)</f>
        <v>0</v>
      </c>
      <c r="AG181" s="45">
        <f>IFERROR(((SUMIFS('NREL Scaling Data'!$F:$F,'NREL Scaling Data'!$B:$B,UPPER(About!$B$1),'NREL Scaling Data'!$E:$E,Calculations!$M181,'NREL Scaling Data'!$A:$A,AG$3,'NREL Scaling Data'!$C:$C,Calculations!$L181,'NREL Scaling Data'!$D:$D,Calculations!$N181)-SUMIFS('NREL Scaling Data'!$F:$F,'NREL Scaling Data'!$B:$B,UPPER(About!$B$1),'NREL Scaling Data'!$E:$E,Calculations!$M181,'NREL Scaling Data'!$A:$A,AF$3,'NREL Scaling Data'!$C:$C,Calculations!$L181,'NREL Scaling Data'!$D:$D,Calculations!$N181))/SUMIFS('NREL Scaling Data'!$F:$F,'NREL Scaling Data'!$B:$B,UPPER(About!$B$1),'NREL Scaling Data'!$E:$E,Calculations!$M181,'NREL Scaling Data'!$A:$A,AF$3,'NREL Scaling Data'!$C:$C,Calculations!$L181,'NREL Scaling Data'!$D:$D,Calculations!$N181) + 1) * AF181,0)</f>
        <v>0</v>
      </c>
      <c r="AH181" s="45">
        <f>IFERROR(((SUMIFS('NREL Scaling Data'!$F:$F,'NREL Scaling Data'!$B:$B,UPPER(About!$B$1),'NREL Scaling Data'!$E:$E,Calculations!$M181,'NREL Scaling Data'!$A:$A,AH$3,'NREL Scaling Data'!$C:$C,Calculations!$L181,'NREL Scaling Data'!$D:$D,Calculations!$N181)-SUMIFS('NREL Scaling Data'!$F:$F,'NREL Scaling Data'!$B:$B,UPPER(About!$B$1),'NREL Scaling Data'!$E:$E,Calculations!$M181,'NREL Scaling Data'!$A:$A,AG$3,'NREL Scaling Data'!$C:$C,Calculations!$L181,'NREL Scaling Data'!$D:$D,Calculations!$N181))/SUMIFS('NREL Scaling Data'!$F:$F,'NREL Scaling Data'!$B:$B,UPPER(About!$B$1),'NREL Scaling Data'!$E:$E,Calculations!$M181,'NREL Scaling Data'!$A:$A,AG$3,'NREL Scaling Data'!$C:$C,Calculations!$L181,'NREL Scaling Data'!$D:$D,Calculations!$N181) + 1) * AG181,0)</f>
        <v>0</v>
      </c>
      <c r="AI181" s="45">
        <f>IFERROR(((SUMIFS('NREL Scaling Data'!$F:$F,'NREL Scaling Data'!$B:$B,UPPER(About!$B$1),'NREL Scaling Data'!$E:$E,Calculations!$M181,'NREL Scaling Data'!$A:$A,AI$3,'NREL Scaling Data'!$C:$C,Calculations!$L181,'NREL Scaling Data'!$D:$D,Calculations!$N181)-SUMIFS('NREL Scaling Data'!$F:$F,'NREL Scaling Data'!$B:$B,UPPER(About!$B$1),'NREL Scaling Data'!$E:$E,Calculations!$M181,'NREL Scaling Data'!$A:$A,AH$3,'NREL Scaling Data'!$C:$C,Calculations!$L181,'NREL Scaling Data'!$D:$D,Calculations!$N181))/SUMIFS('NREL Scaling Data'!$F:$F,'NREL Scaling Data'!$B:$B,UPPER(About!$B$1),'NREL Scaling Data'!$E:$E,Calculations!$M181,'NREL Scaling Data'!$A:$A,AH$3,'NREL Scaling Data'!$C:$C,Calculations!$L181,'NREL Scaling Data'!$D:$D,Calculations!$N181) + 1) * AH181,0)</f>
        <v>0</v>
      </c>
      <c r="AJ181" s="45">
        <f>IFERROR(((SUMIFS('NREL Scaling Data'!$F:$F,'NREL Scaling Data'!$B:$B,UPPER(About!$B$1),'NREL Scaling Data'!$E:$E,Calculations!$M181,'NREL Scaling Data'!$A:$A,AJ$3,'NREL Scaling Data'!$C:$C,Calculations!$L181,'NREL Scaling Data'!$D:$D,Calculations!$N181)-SUMIFS('NREL Scaling Data'!$F:$F,'NREL Scaling Data'!$B:$B,UPPER(About!$B$1),'NREL Scaling Data'!$E:$E,Calculations!$M181,'NREL Scaling Data'!$A:$A,AI$3,'NREL Scaling Data'!$C:$C,Calculations!$L181,'NREL Scaling Data'!$D:$D,Calculations!$N181))/SUMIFS('NREL Scaling Data'!$F:$F,'NREL Scaling Data'!$B:$B,UPPER(About!$B$1),'NREL Scaling Data'!$E:$E,Calculations!$M181,'NREL Scaling Data'!$A:$A,AI$3,'NREL Scaling Data'!$C:$C,Calculations!$L181,'NREL Scaling Data'!$D:$D,Calculations!$N181) + 1) * AI181,0)</f>
        <v>0</v>
      </c>
      <c r="AK181" s="45">
        <f>IFERROR(((SUMIFS('NREL Scaling Data'!$F:$F,'NREL Scaling Data'!$B:$B,UPPER(About!$B$1),'NREL Scaling Data'!$E:$E,Calculations!$M181,'NREL Scaling Data'!$A:$A,AK$3,'NREL Scaling Data'!$C:$C,Calculations!$L181,'NREL Scaling Data'!$D:$D,Calculations!$N181)-SUMIFS('NREL Scaling Data'!$F:$F,'NREL Scaling Data'!$B:$B,UPPER(About!$B$1),'NREL Scaling Data'!$E:$E,Calculations!$M181,'NREL Scaling Data'!$A:$A,AJ$3,'NREL Scaling Data'!$C:$C,Calculations!$L181,'NREL Scaling Data'!$D:$D,Calculations!$N181))/SUMIFS('NREL Scaling Data'!$F:$F,'NREL Scaling Data'!$B:$B,UPPER(About!$B$1),'NREL Scaling Data'!$E:$E,Calculations!$M181,'NREL Scaling Data'!$A:$A,AJ$3,'NREL Scaling Data'!$C:$C,Calculations!$L181,'NREL Scaling Data'!$D:$D,Calculations!$N181) + 1) * AJ181,0)</f>
        <v>0</v>
      </c>
      <c r="AL181" s="45">
        <f>IFERROR(((SUMIFS('NREL Scaling Data'!$F:$F,'NREL Scaling Data'!$B:$B,UPPER(About!$B$1),'NREL Scaling Data'!$E:$E,Calculations!$M181,'NREL Scaling Data'!$A:$A,AL$3,'NREL Scaling Data'!$C:$C,Calculations!$L181,'NREL Scaling Data'!$D:$D,Calculations!$N181)-SUMIFS('NREL Scaling Data'!$F:$F,'NREL Scaling Data'!$B:$B,UPPER(About!$B$1),'NREL Scaling Data'!$E:$E,Calculations!$M181,'NREL Scaling Data'!$A:$A,AK$3,'NREL Scaling Data'!$C:$C,Calculations!$L181,'NREL Scaling Data'!$D:$D,Calculations!$N181))/SUMIFS('NREL Scaling Data'!$F:$F,'NREL Scaling Data'!$B:$B,UPPER(About!$B$1),'NREL Scaling Data'!$E:$E,Calculations!$M181,'NREL Scaling Data'!$A:$A,AK$3,'NREL Scaling Data'!$C:$C,Calculations!$L181,'NREL Scaling Data'!$D:$D,Calculations!$N181) + 1) * AK181,0)</f>
        <v>0</v>
      </c>
      <c r="AM181" s="45">
        <f>IFERROR(((SUMIFS('NREL Scaling Data'!$F:$F,'NREL Scaling Data'!$B:$B,UPPER(About!$B$1),'NREL Scaling Data'!$E:$E,Calculations!$M181,'NREL Scaling Data'!$A:$A,AM$3,'NREL Scaling Data'!$C:$C,Calculations!$L181,'NREL Scaling Data'!$D:$D,Calculations!$N181)-SUMIFS('NREL Scaling Data'!$F:$F,'NREL Scaling Data'!$B:$B,UPPER(About!$B$1),'NREL Scaling Data'!$E:$E,Calculations!$M181,'NREL Scaling Data'!$A:$A,AL$3,'NREL Scaling Data'!$C:$C,Calculations!$L181,'NREL Scaling Data'!$D:$D,Calculations!$N181))/SUMIFS('NREL Scaling Data'!$F:$F,'NREL Scaling Data'!$B:$B,UPPER(About!$B$1),'NREL Scaling Data'!$E:$E,Calculations!$M181,'NREL Scaling Data'!$A:$A,AL$3,'NREL Scaling Data'!$C:$C,Calculations!$L181,'NREL Scaling Data'!$D:$D,Calculations!$N181) + 1) * AL181,0)</f>
        <v>0</v>
      </c>
      <c r="AN181" s="45">
        <f>IFERROR(((SUMIFS('NREL Scaling Data'!$F:$F,'NREL Scaling Data'!$B:$B,UPPER(About!$B$1),'NREL Scaling Data'!$E:$E,Calculations!$M181,'NREL Scaling Data'!$A:$A,AN$3,'NREL Scaling Data'!$C:$C,Calculations!$L181,'NREL Scaling Data'!$D:$D,Calculations!$N181)-SUMIFS('NREL Scaling Data'!$F:$F,'NREL Scaling Data'!$B:$B,UPPER(About!$B$1),'NREL Scaling Data'!$E:$E,Calculations!$M181,'NREL Scaling Data'!$A:$A,AM$3,'NREL Scaling Data'!$C:$C,Calculations!$L181,'NREL Scaling Data'!$D:$D,Calculations!$N181))/SUMIFS('NREL Scaling Data'!$F:$F,'NREL Scaling Data'!$B:$B,UPPER(About!$B$1),'NREL Scaling Data'!$E:$E,Calculations!$M181,'NREL Scaling Data'!$A:$A,AM$3,'NREL Scaling Data'!$C:$C,Calculations!$L181,'NREL Scaling Data'!$D:$D,Calculations!$N181) + 1) * AM181,0)</f>
        <v>0</v>
      </c>
      <c r="AO181" s="45">
        <f>IFERROR(((SUMIFS('NREL Scaling Data'!$F:$F,'NREL Scaling Data'!$B:$B,UPPER(About!$B$1),'NREL Scaling Data'!$E:$E,Calculations!$M181,'NREL Scaling Data'!$A:$A,AO$3,'NREL Scaling Data'!$C:$C,Calculations!$L181,'NREL Scaling Data'!$D:$D,Calculations!$N181)-SUMIFS('NREL Scaling Data'!$F:$F,'NREL Scaling Data'!$B:$B,UPPER(About!$B$1),'NREL Scaling Data'!$E:$E,Calculations!$M181,'NREL Scaling Data'!$A:$A,AN$3,'NREL Scaling Data'!$C:$C,Calculations!$L181,'NREL Scaling Data'!$D:$D,Calculations!$N181))/SUMIFS('NREL Scaling Data'!$F:$F,'NREL Scaling Data'!$B:$B,UPPER(About!$B$1),'NREL Scaling Data'!$E:$E,Calculations!$M181,'NREL Scaling Data'!$A:$A,AN$3,'NREL Scaling Data'!$C:$C,Calculations!$L181,'NREL Scaling Data'!$D:$D,Calculations!$N181) + 1) * AN181,0)</f>
        <v>0</v>
      </c>
      <c r="AP181" s="45">
        <f>IFERROR(((SUMIFS('NREL Scaling Data'!$F:$F,'NREL Scaling Data'!$B:$B,UPPER(About!$B$1),'NREL Scaling Data'!$E:$E,Calculations!$M181,'NREL Scaling Data'!$A:$A,AP$3,'NREL Scaling Data'!$C:$C,Calculations!$L181,'NREL Scaling Data'!$D:$D,Calculations!$N181)-SUMIFS('NREL Scaling Data'!$F:$F,'NREL Scaling Data'!$B:$B,UPPER(About!$B$1),'NREL Scaling Data'!$E:$E,Calculations!$M181,'NREL Scaling Data'!$A:$A,AO$3,'NREL Scaling Data'!$C:$C,Calculations!$L181,'NREL Scaling Data'!$D:$D,Calculations!$N181))/SUMIFS('NREL Scaling Data'!$F:$F,'NREL Scaling Data'!$B:$B,UPPER(About!$B$1),'NREL Scaling Data'!$E:$E,Calculations!$M181,'NREL Scaling Data'!$A:$A,AO$3,'NREL Scaling Data'!$C:$C,Calculations!$L181,'NREL Scaling Data'!$D:$D,Calculations!$N181) + 1) * AO181,0)</f>
        <v>0</v>
      </c>
      <c r="AQ181" s="45">
        <f>IFERROR(((SUMIFS('NREL Scaling Data'!$F:$F,'NREL Scaling Data'!$B:$B,UPPER(About!$B$1),'NREL Scaling Data'!$E:$E,Calculations!$M181,'NREL Scaling Data'!$A:$A,AQ$3,'NREL Scaling Data'!$C:$C,Calculations!$L181,'NREL Scaling Data'!$D:$D,Calculations!$N181)-SUMIFS('NREL Scaling Data'!$F:$F,'NREL Scaling Data'!$B:$B,UPPER(About!$B$1),'NREL Scaling Data'!$E:$E,Calculations!$M181,'NREL Scaling Data'!$A:$A,AP$3,'NREL Scaling Data'!$C:$C,Calculations!$L181,'NREL Scaling Data'!$D:$D,Calculations!$N181))/SUMIFS('NREL Scaling Data'!$F:$F,'NREL Scaling Data'!$B:$B,UPPER(About!$B$1),'NREL Scaling Data'!$E:$E,Calculations!$M181,'NREL Scaling Data'!$A:$A,AP$3,'NREL Scaling Data'!$C:$C,Calculations!$L181,'NREL Scaling Data'!$D:$D,Calculations!$N181) + 1) * AP181,0)</f>
        <v>0</v>
      </c>
      <c r="AR181" s="45">
        <f>IFERROR(((SUMIFS('NREL Scaling Data'!$F:$F,'NREL Scaling Data'!$B:$B,UPPER(About!$B$1),'NREL Scaling Data'!$E:$E,Calculations!$M181,'NREL Scaling Data'!$A:$A,AR$3,'NREL Scaling Data'!$C:$C,Calculations!$L181,'NREL Scaling Data'!$D:$D,Calculations!$N181)-SUMIFS('NREL Scaling Data'!$F:$F,'NREL Scaling Data'!$B:$B,UPPER(About!$B$1),'NREL Scaling Data'!$E:$E,Calculations!$M181,'NREL Scaling Data'!$A:$A,AQ$3,'NREL Scaling Data'!$C:$C,Calculations!$L181,'NREL Scaling Data'!$D:$D,Calculations!$N181))/SUMIFS('NREL Scaling Data'!$F:$F,'NREL Scaling Data'!$B:$B,UPPER(About!$B$1),'NREL Scaling Data'!$E:$E,Calculations!$M181,'NREL Scaling Data'!$A:$A,AQ$3,'NREL Scaling Data'!$C:$C,Calculations!$L181,'NREL Scaling Data'!$D:$D,Calculations!$N181) + 1) * AQ181,0)</f>
        <v>0</v>
      </c>
      <c r="AS181" s="45">
        <f>IFERROR(((SUMIFS('NREL Scaling Data'!$F:$F,'NREL Scaling Data'!$B:$B,UPPER(About!$B$1),'NREL Scaling Data'!$E:$E,Calculations!$M181,'NREL Scaling Data'!$A:$A,AS$3,'NREL Scaling Data'!$C:$C,Calculations!$L181,'NREL Scaling Data'!$D:$D,Calculations!$N181)-SUMIFS('NREL Scaling Data'!$F:$F,'NREL Scaling Data'!$B:$B,UPPER(About!$B$1),'NREL Scaling Data'!$E:$E,Calculations!$M181,'NREL Scaling Data'!$A:$A,AR$3,'NREL Scaling Data'!$C:$C,Calculations!$L181,'NREL Scaling Data'!$D:$D,Calculations!$N181))/SUMIFS('NREL Scaling Data'!$F:$F,'NREL Scaling Data'!$B:$B,UPPER(About!$B$1),'NREL Scaling Data'!$E:$E,Calculations!$M181,'NREL Scaling Data'!$A:$A,AR$3,'NREL Scaling Data'!$C:$C,Calculations!$L181,'NREL Scaling Data'!$D:$D,Calculations!$N181) + 1) * AR181,0)</f>
        <v>0</v>
      </c>
      <c r="AT181" s="45">
        <f>IFERROR(((SUMIFS('NREL Scaling Data'!$F:$F,'NREL Scaling Data'!$B:$B,UPPER(About!$B$1),'NREL Scaling Data'!$E:$E,Calculations!$M181,'NREL Scaling Data'!$A:$A,AT$3,'NREL Scaling Data'!$C:$C,Calculations!$L181,'NREL Scaling Data'!$D:$D,Calculations!$N181)-SUMIFS('NREL Scaling Data'!$F:$F,'NREL Scaling Data'!$B:$B,UPPER(About!$B$1),'NREL Scaling Data'!$E:$E,Calculations!$M181,'NREL Scaling Data'!$A:$A,AS$3,'NREL Scaling Data'!$C:$C,Calculations!$L181,'NREL Scaling Data'!$D:$D,Calculations!$N181))/SUMIFS('NREL Scaling Data'!$F:$F,'NREL Scaling Data'!$B:$B,UPPER(About!$B$1),'NREL Scaling Data'!$E:$E,Calculations!$M181,'NREL Scaling Data'!$A:$A,AS$3,'NREL Scaling Data'!$C:$C,Calculations!$L181,'NREL Scaling Data'!$D:$D,Calculations!$N181) + 1) * AS181,0)</f>
        <v>0</v>
      </c>
    </row>
    <row r="182" spans="6:46">
      <c r="I182" s="12" t="s">
        <v>1086</v>
      </c>
      <c r="J182" s="209">
        <f>IFERROR(SUMIFS('NREL Scaling Data'!F:F,'NREL Scaling Data'!B:B,UPPER(About!$B$1),'NREL Scaling Data'!E:E,Calculations!M182,'NREL Scaling Data'!A:A, 2021,'NREL Scaling Data'!C:C,Calculations!L182,'NREL Scaling Data'!D:D,Calculations!N182) / SUMIFS('NREL Scaling Data'!F:F,'NREL Scaling Data'!B:B,UPPER(About!$B$1),'NREL Scaling Data'!A:A, 2021,'NREL Scaling Data'!C:C,Calculations!L182,'NREL Scaling Data'!D:D,Calculations!N182),0)</f>
        <v>0</v>
      </c>
      <c r="K182" s="12">
        <v>1</v>
      </c>
      <c r="L182" s="12" t="s">
        <v>1013</v>
      </c>
      <c r="M182" s="12" t="s">
        <v>1014</v>
      </c>
      <c r="N182" s="1" t="s">
        <v>1080</v>
      </c>
      <c r="O182" s="7">
        <f t="shared" si="35"/>
        <v>0</v>
      </c>
      <c r="P182" s="7">
        <f t="shared" si="36"/>
        <v>0</v>
      </c>
      <c r="Q182" s="45">
        <f>SUMIFS('SEDS 2021'!$F$23:$F$40,'SEDS 2021'!E$23:E$40,Calculations!L182,'SEDS 2021'!D$23:D$40,Calculations!N182)*J182*K182</f>
        <v>0</v>
      </c>
      <c r="R182" s="45">
        <f>IFERROR(((SUMIFS('NREL Scaling Data'!$F:$F,'NREL Scaling Data'!$B:$B,UPPER(About!$B$1),'NREL Scaling Data'!$E:$E,Calculations!$M182,'NREL Scaling Data'!$A:$A,R$3,'NREL Scaling Data'!$C:$C,Calculations!$L182,'NREL Scaling Data'!$D:$D,Calculations!$N182)-SUMIFS('NREL Scaling Data'!$F:$F,'NREL Scaling Data'!$B:$B,UPPER(About!$B$1),'NREL Scaling Data'!$E:$E,Calculations!$M182,'NREL Scaling Data'!$A:$A,Q$3,'NREL Scaling Data'!$C:$C,Calculations!$L182,'NREL Scaling Data'!$D:$D,Calculations!$N182))/SUMIFS('NREL Scaling Data'!$F:$F,'NREL Scaling Data'!$B:$B,UPPER(About!$B$1),'NREL Scaling Data'!$E:$E,Calculations!$M182,'NREL Scaling Data'!$A:$A,Q$3,'NREL Scaling Data'!$C:$C,Calculations!$L182,'NREL Scaling Data'!$D:$D,Calculations!$N182) + 1) * Q182,0)</f>
        <v>0</v>
      </c>
      <c r="S182" s="45">
        <f>IFERROR(((SUMIFS('NREL Scaling Data'!$F:$F,'NREL Scaling Data'!$B:$B,UPPER(About!$B$1),'NREL Scaling Data'!$E:$E,Calculations!$M182,'NREL Scaling Data'!$A:$A,S$3,'NREL Scaling Data'!$C:$C,Calculations!$L182,'NREL Scaling Data'!$D:$D,Calculations!$N182)-SUMIFS('NREL Scaling Data'!$F:$F,'NREL Scaling Data'!$B:$B,UPPER(About!$B$1),'NREL Scaling Data'!$E:$E,Calculations!$M182,'NREL Scaling Data'!$A:$A,R$3,'NREL Scaling Data'!$C:$C,Calculations!$L182,'NREL Scaling Data'!$D:$D,Calculations!$N182))/SUMIFS('NREL Scaling Data'!$F:$F,'NREL Scaling Data'!$B:$B,UPPER(About!$B$1),'NREL Scaling Data'!$E:$E,Calculations!$M182,'NREL Scaling Data'!$A:$A,R$3,'NREL Scaling Data'!$C:$C,Calculations!$L182,'NREL Scaling Data'!$D:$D,Calculations!$N182) + 1) * R182,0)</f>
        <v>0</v>
      </c>
      <c r="T182" s="45">
        <f>IFERROR(((SUMIFS('NREL Scaling Data'!$F:$F,'NREL Scaling Data'!$B:$B,UPPER(About!$B$1),'NREL Scaling Data'!$E:$E,Calculations!$M182,'NREL Scaling Data'!$A:$A,T$3,'NREL Scaling Data'!$C:$C,Calculations!$L182,'NREL Scaling Data'!$D:$D,Calculations!$N182)-SUMIFS('NREL Scaling Data'!$F:$F,'NREL Scaling Data'!$B:$B,UPPER(About!$B$1),'NREL Scaling Data'!$E:$E,Calculations!$M182,'NREL Scaling Data'!$A:$A,S$3,'NREL Scaling Data'!$C:$C,Calculations!$L182,'NREL Scaling Data'!$D:$D,Calculations!$N182))/SUMIFS('NREL Scaling Data'!$F:$F,'NREL Scaling Data'!$B:$B,UPPER(About!$B$1),'NREL Scaling Data'!$E:$E,Calculations!$M182,'NREL Scaling Data'!$A:$A,S$3,'NREL Scaling Data'!$C:$C,Calculations!$L182,'NREL Scaling Data'!$D:$D,Calculations!$N182) + 1) * S182,0)</f>
        <v>0</v>
      </c>
      <c r="U182" s="45">
        <f>IFERROR(((SUMIFS('NREL Scaling Data'!$F:$F,'NREL Scaling Data'!$B:$B,UPPER(About!$B$1),'NREL Scaling Data'!$E:$E,Calculations!$M182,'NREL Scaling Data'!$A:$A,U$3,'NREL Scaling Data'!$C:$C,Calculations!$L182,'NREL Scaling Data'!$D:$D,Calculations!$N182)-SUMIFS('NREL Scaling Data'!$F:$F,'NREL Scaling Data'!$B:$B,UPPER(About!$B$1),'NREL Scaling Data'!$E:$E,Calculations!$M182,'NREL Scaling Data'!$A:$A,T$3,'NREL Scaling Data'!$C:$C,Calculations!$L182,'NREL Scaling Data'!$D:$D,Calculations!$N182))/SUMIFS('NREL Scaling Data'!$F:$F,'NREL Scaling Data'!$B:$B,UPPER(About!$B$1),'NREL Scaling Data'!$E:$E,Calculations!$M182,'NREL Scaling Data'!$A:$A,T$3,'NREL Scaling Data'!$C:$C,Calculations!$L182,'NREL Scaling Data'!$D:$D,Calculations!$N182) + 1) * T182,0)</f>
        <v>0</v>
      </c>
      <c r="V182" s="45">
        <f>IFERROR(((SUMIFS('NREL Scaling Data'!$F:$F,'NREL Scaling Data'!$B:$B,UPPER(About!$B$1),'NREL Scaling Data'!$E:$E,Calculations!$M182,'NREL Scaling Data'!$A:$A,V$3,'NREL Scaling Data'!$C:$C,Calculations!$L182,'NREL Scaling Data'!$D:$D,Calculations!$N182)-SUMIFS('NREL Scaling Data'!$F:$F,'NREL Scaling Data'!$B:$B,UPPER(About!$B$1),'NREL Scaling Data'!$E:$E,Calculations!$M182,'NREL Scaling Data'!$A:$A,U$3,'NREL Scaling Data'!$C:$C,Calculations!$L182,'NREL Scaling Data'!$D:$D,Calculations!$N182))/SUMIFS('NREL Scaling Data'!$F:$F,'NREL Scaling Data'!$B:$B,UPPER(About!$B$1),'NREL Scaling Data'!$E:$E,Calculations!$M182,'NREL Scaling Data'!$A:$A,U$3,'NREL Scaling Data'!$C:$C,Calculations!$L182,'NREL Scaling Data'!$D:$D,Calculations!$N182) + 1) * U182,0)</f>
        <v>0</v>
      </c>
      <c r="W182" s="45">
        <f>IFERROR(((SUMIFS('NREL Scaling Data'!$F:$F,'NREL Scaling Data'!$B:$B,UPPER(About!$B$1),'NREL Scaling Data'!$E:$E,Calculations!$M182,'NREL Scaling Data'!$A:$A,W$3,'NREL Scaling Data'!$C:$C,Calculations!$L182,'NREL Scaling Data'!$D:$D,Calculations!$N182)-SUMIFS('NREL Scaling Data'!$F:$F,'NREL Scaling Data'!$B:$B,UPPER(About!$B$1),'NREL Scaling Data'!$E:$E,Calculations!$M182,'NREL Scaling Data'!$A:$A,V$3,'NREL Scaling Data'!$C:$C,Calculations!$L182,'NREL Scaling Data'!$D:$D,Calculations!$N182))/SUMIFS('NREL Scaling Data'!$F:$F,'NREL Scaling Data'!$B:$B,UPPER(About!$B$1),'NREL Scaling Data'!$E:$E,Calculations!$M182,'NREL Scaling Data'!$A:$A,V$3,'NREL Scaling Data'!$C:$C,Calculations!$L182,'NREL Scaling Data'!$D:$D,Calculations!$N182) + 1) * V182,0)</f>
        <v>0</v>
      </c>
      <c r="X182" s="45">
        <f>IFERROR(((SUMIFS('NREL Scaling Data'!$F:$F,'NREL Scaling Data'!$B:$B,UPPER(About!$B$1),'NREL Scaling Data'!$E:$E,Calculations!$M182,'NREL Scaling Data'!$A:$A,X$3,'NREL Scaling Data'!$C:$C,Calculations!$L182,'NREL Scaling Data'!$D:$D,Calculations!$N182)-SUMIFS('NREL Scaling Data'!$F:$F,'NREL Scaling Data'!$B:$B,UPPER(About!$B$1),'NREL Scaling Data'!$E:$E,Calculations!$M182,'NREL Scaling Data'!$A:$A,W$3,'NREL Scaling Data'!$C:$C,Calculations!$L182,'NREL Scaling Data'!$D:$D,Calculations!$N182))/SUMIFS('NREL Scaling Data'!$F:$F,'NREL Scaling Data'!$B:$B,UPPER(About!$B$1),'NREL Scaling Data'!$E:$E,Calculations!$M182,'NREL Scaling Data'!$A:$A,W$3,'NREL Scaling Data'!$C:$C,Calculations!$L182,'NREL Scaling Data'!$D:$D,Calculations!$N182) + 1) * W182,0)</f>
        <v>0</v>
      </c>
      <c r="Y182" s="45">
        <f>IFERROR(((SUMIFS('NREL Scaling Data'!$F:$F,'NREL Scaling Data'!$B:$B,UPPER(About!$B$1),'NREL Scaling Data'!$E:$E,Calculations!$M182,'NREL Scaling Data'!$A:$A,Y$3,'NREL Scaling Data'!$C:$C,Calculations!$L182,'NREL Scaling Data'!$D:$D,Calculations!$N182)-SUMIFS('NREL Scaling Data'!$F:$F,'NREL Scaling Data'!$B:$B,UPPER(About!$B$1),'NREL Scaling Data'!$E:$E,Calculations!$M182,'NREL Scaling Data'!$A:$A,X$3,'NREL Scaling Data'!$C:$C,Calculations!$L182,'NREL Scaling Data'!$D:$D,Calculations!$N182))/SUMIFS('NREL Scaling Data'!$F:$F,'NREL Scaling Data'!$B:$B,UPPER(About!$B$1),'NREL Scaling Data'!$E:$E,Calculations!$M182,'NREL Scaling Data'!$A:$A,X$3,'NREL Scaling Data'!$C:$C,Calculations!$L182,'NREL Scaling Data'!$D:$D,Calculations!$N182) + 1) * X182,0)</f>
        <v>0</v>
      </c>
      <c r="Z182" s="45">
        <f>IFERROR(((SUMIFS('NREL Scaling Data'!$F:$F,'NREL Scaling Data'!$B:$B,UPPER(About!$B$1),'NREL Scaling Data'!$E:$E,Calculations!$M182,'NREL Scaling Data'!$A:$A,Z$3,'NREL Scaling Data'!$C:$C,Calculations!$L182,'NREL Scaling Data'!$D:$D,Calculations!$N182)-SUMIFS('NREL Scaling Data'!$F:$F,'NREL Scaling Data'!$B:$B,UPPER(About!$B$1),'NREL Scaling Data'!$E:$E,Calculations!$M182,'NREL Scaling Data'!$A:$A,Y$3,'NREL Scaling Data'!$C:$C,Calculations!$L182,'NREL Scaling Data'!$D:$D,Calculations!$N182))/SUMIFS('NREL Scaling Data'!$F:$F,'NREL Scaling Data'!$B:$B,UPPER(About!$B$1),'NREL Scaling Data'!$E:$E,Calculations!$M182,'NREL Scaling Data'!$A:$A,Y$3,'NREL Scaling Data'!$C:$C,Calculations!$L182,'NREL Scaling Data'!$D:$D,Calculations!$N182) + 1) * Y182,0)</f>
        <v>0</v>
      </c>
      <c r="AA182" s="45">
        <f>IFERROR(((SUMIFS('NREL Scaling Data'!$F:$F,'NREL Scaling Data'!$B:$B,UPPER(About!$B$1),'NREL Scaling Data'!$E:$E,Calculations!$M182,'NREL Scaling Data'!$A:$A,AA$3,'NREL Scaling Data'!$C:$C,Calculations!$L182,'NREL Scaling Data'!$D:$D,Calculations!$N182)-SUMIFS('NREL Scaling Data'!$F:$F,'NREL Scaling Data'!$B:$B,UPPER(About!$B$1),'NREL Scaling Data'!$E:$E,Calculations!$M182,'NREL Scaling Data'!$A:$A,Z$3,'NREL Scaling Data'!$C:$C,Calculations!$L182,'NREL Scaling Data'!$D:$D,Calculations!$N182))/SUMIFS('NREL Scaling Data'!$F:$F,'NREL Scaling Data'!$B:$B,UPPER(About!$B$1),'NREL Scaling Data'!$E:$E,Calculations!$M182,'NREL Scaling Data'!$A:$A,Z$3,'NREL Scaling Data'!$C:$C,Calculations!$L182,'NREL Scaling Data'!$D:$D,Calculations!$N182) + 1) * Z182,0)</f>
        <v>0</v>
      </c>
      <c r="AB182" s="45">
        <f>IFERROR(((SUMIFS('NREL Scaling Data'!$F:$F,'NREL Scaling Data'!$B:$B,UPPER(About!$B$1),'NREL Scaling Data'!$E:$E,Calculations!$M182,'NREL Scaling Data'!$A:$A,AB$3,'NREL Scaling Data'!$C:$C,Calculations!$L182,'NREL Scaling Data'!$D:$D,Calculations!$N182)-SUMIFS('NREL Scaling Data'!$F:$F,'NREL Scaling Data'!$B:$B,UPPER(About!$B$1),'NREL Scaling Data'!$E:$E,Calculations!$M182,'NREL Scaling Data'!$A:$A,AA$3,'NREL Scaling Data'!$C:$C,Calculations!$L182,'NREL Scaling Data'!$D:$D,Calculations!$N182))/SUMIFS('NREL Scaling Data'!$F:$F,'NREL Scaling Data'!$B:$B,UPPER(About!$B$1),'NREL Scaling Data'!$E:$E,Calculations!$M182,'NREL Scaling Data'!$A:$A,AA$3,'NREL Scaling Data'!$C:$C,Calculations!$L182,'NREL Scaling Data'!$D:$D,Calculations!$N182) + 1) * AA182,0)</f>
        <v>0</v>
      </c>
      <c r="AC182" s="45">
        <f>IFERROR(((SUMIFS('NREL Scaling Data'!$F:$F,'NREL Scaling Data'!$B:$B,UPPER(About!$B$1),'NREL Scaling Data'!$E:$E,Calculations!$M182,'NREL Scaling Data'!$A:$A,AC$3,'NREL Scaling Data'!$C:$C,Calculations!$L182,'NREL Scaling Data'!$D:$D,Calculations!$N182)-SUMIFS('NREL Scaling Data'!$F:$F,'NREL Scaling Data'!$B:$B,UPPER(About!$B$1),'NREL Scaling Data'!$E:$E,Calculations!$M182,'NREL Scaling Data'!$A:$A,AB$3,'NREL Scaling Data'!$C:$C,Calculations!$L182,'NREL Scaling Data'!$D:$D,Calculations!$N182))/SUMIFS('NREL Scaling Data'!$F:$F,'NREL Scaling Data'!$B:$B,UPPER(About!$B$1),'NREL Scaling Data'!$E:$E,Calculations!$M182,'NREL Scaling Data'!$A:$A,AB$3,'NREL Scaling Data'!$C:$C,Calculations!$L182,'NREL Scaling Data'!$D:$D,Calculations!$N182) + 1) * AB182,0)</f>
        <v>0</v>
      </c>
      <c r="AD182" s="45">
        <f>IFERROR(((SUMIFS('NREL Scaling Data'!$F:$F,'NREL Scaling Data'!$B:$B,UPPER(About!$B$1),'NREL Scaling Data'!$E:$E,Calculations!$M182,'NREL Scaling Data'!$A:$A,AD$3,'NREL Scaling Data'!$C:$C,Calculations!$L182,'NREL Scaling Data'!$D:$D,Calculations!$N182)-SUMIFS('NREL Scaling Data'!$F:$F,'NREL Scaling Data'!$B:$B,UPPER(About!$B$1),'NREL Scaling Data'!$E:$E,Calculations!$M182,'NREL Scaling Data'!$A:$A,AC$3,'NREL Scaling Data'!$C:$C,Calculations!$L182,'NREL Scaling Data'!$D:$D,Calculations!$N182))/SUMIFS('NREL Scaling Data'!$F:$F,'NREL Scaling Data'!$B:$B,UPPER(About!$B$1),'NREL Scaling Data'!$E:$E,Calculations!$M182,'NREL Scaling Data'!$A:$A,AC$3,'NREL Scaling Data'!$C:$C,Calculations!$L182,'NREL Scaling Data'!$D:$D,Calculations!$N182) + 1) * AC182,0)</f>
        <v>0</v>
      </c>
      <c r="AE182" s="45">
        <f>IFERROR(((SUMIFS('NREL Scaling Data'!$F:$F,'NREL Scaling Data'!$B:$B,UPPER(About!$B$1),'NREL Scaling Data'!$E:$E,Calculations!$M182,'NREL Scaling Data'!$A:$A,AE$3,'NREL Scaling Data'!$C:$C,Calculations!$L182,'NREL Scaling Data'!$D:$D,Calculations!$N182)-SUMIFS('NREL Scaling Data'!$F:$F,'NREL Scaling Data'!$B:$B,UPPER(About!$B$1),'NREL Scaling Data'!$E:$E,Calculations!$M182,'NREL Scaling Data'!$A:$A,AD$3,'NREL Scaling Data'!$C:$C,Calculations!$L182,'NREL Scaling Data'!$D:$D,Calculations!$N182))/SUMIFS('NREL Scaling Data'!$F:$F,'NREL Scaling Data'!$B:$B,UPPER(About!$B$1),'NREL Scaling Data'!$E:$E,Calculations!$M182,'NREL Scaling Data'!$A:$A,AD$3,'NREL Scaling Data'!$C:$C,Calculations!$L182,'NREL Scaling Data'!$D:$D,Calculations!$N182) + 1) * AD182,0)</f>
        <v>0</v>
      </c>
      <c r="AF182" s="45">
        <f>IFERROR(((SUMIFS('NREL Scaling Data'!$F:$F,'NREL Scaling Data'!$B:$B,UPPER(About!$B$1),'NREL Scaling Data'!$E:$E,Calculations!$M182,'NREL Scaling Data'!$A:$A,AF$3,'NREL Scaling Data'!$C:$C,Calculations!$L182,'NREL Scaling Data'!$D:$D,Calculations!$N182)-SUMIFS('NREL Scaling Data'!$F:$F,'NREL Scaling Data'!$B:$B,UPPER(About!$B$1),'NREL Scaling Data'!$E:$E,Calculations!$M182,'NREL Scaling Data'!$A:$A,AE$3,'NREL Scaling Data'!$C:$C,Calculations!$L182,'NREL Scaling Data'!$D:$D,Calculations!$N182))/SUMIFS('NREL Scaling Data'!$F:$F,'NREL Scaling Data'!$B:$B,UPPER(About!$B$1),'NREL Scaling Data'!$E:$E,Calculations!$M182,'NREL Scaling Data'!$A:$A,AE$3,'NREL Scaling Data'!$C:$C,Calculations!$L182,'NREL Scaling Data'!$D:$D,Calculations!$N182) + 1) * AE182,0)</f>
        <v>0</v>
      </c>
      <c r="AG182" s="45">
        <f>IFERROR(((SUMIFS('NREL Scaling Data'!$F:$F,'NREL Scaling Data'!$B:$B,UPPER(About!$B$1),'NREL Scaling Data'!$E:$E,Calculations!$M182,'NREL Scaling Data'!$A:$A,AG$3,'NREL Scaling Data'!$C:$C,Calculations!$L182,'NREL Scaling Data'!$D:$D,Calculations!$N182)-SUMIFS('NREL Scaling Data'!$F:$F,'NREL Scaling Data'!$B:$B,UPPER(About!$B$1),'NREL Scaling Data'!$E:$E,Calculations!$M182,'NREL Scaling Data'!$A:$A,AF$3,'NREL Scaling Data'!$C:$C,Calculations!$L182,'NREL Scaling Data'!$D:$D,Calculations!$N182))/SUMIFS('NREL Scaling Data'!$F:$F,'NREL Scaling Data'!$B:$B,UPPER(About!$B$1),'NREL Scaling Data'!$E:$E,Calculations!$M182,'NREL Scaling Data'!$A:$A,AF$3,'NREL Scaling Data'!$C:$C,Calculations!$L182,'NREL Scaling Data'!$D:$D,Calculations!$N182) + 1) * AF182,0)</f>
        <v>0</v>
      </c>
      <c r="AH182" s="45">
        <f>IFERROR(((SUMIFS('NREL Scaling Data'!$F:$F,'NREL Scaling Data'!$B:$B,UPPER(About!$B$1),'NREL Scaling Data'!$E:$E,Calculations!$M182,'NREL Scaling Data'!$A:$A,AH$3,'NREL Scaling Data'!$C:$C,Calculations!$L182,'NREL Scaling Data'!$D:$D,Calculations!$N182)-SUMIFS('NREL Scaling Data'!$F:$F,'NREL Scaling Data'!$B:$B,UPPER(About!$B$1),'NREL Scaling Data'!$E:$E,Calculations!$M182,'NREL Scaling Data'!$A:$A,AG$3,'NREL Scaling Data'!$C:$C,Calculations!$L182,'NREL Scaling Data'!$D:$D,Calculations!$N182))/SUMIFS('NREL Scaling Data'!$F:$F,'NREL Scaling Data'!$B:$B,UPPER(About!$B$1),'NREL Scaling Data'!$E:$E,Calculations!$M182,'NREL Scaling Data'!$A:$A,AG$3,'NREL Scaling Data'!$C:$C,Calculations!$L182,'NREL Scaling Data'!$D:$D,Calculations!$N182) + 1) * AG182,0)</f>
        <v>0</v>
      </c>
      <c r="AI182" s="45">
        <f>IFERROR(((SUMIFS('NREL Scaling Data'!$F:$F,'NREL Scaling Data'!$B:$B,UPPER(About!$B$1),'NREL Scaling Data'!$E:$E,Calculations!$M182,'NREL Scaling Data'!$A:$A,AI$3,'NREL Scaling Data'!$C:$C,Calculations!$L182,'NREL Scaling Data'!$D:$D,Calculations!$N182)-SUMIFS('NREL Scaling Data'!$F:$F,'NREL Scaling Data'!$B:$B,UPPER(About!$B$1),'NREL Scaling Data'!$E:$E,Calculations!$M182,'NREL Scaling Data'!$A:$A,AH$3,'NREL Scaling Data'!$C:$C,Calculations!$L182,'NREL Scaling Data'!$D:$D,Calculations!$N182))/SUMIFS('NREL Scaling Data'!$F:$F,'NREL Scaling Data'!$B:$B,UPPER(About!$B$1),'NREL Scaling Data'!$E:$E,Calculations!$M182,'NREL Scaling Data'!$A:$A,AH$3,'NREL Scaling Data'!$C:$C,Calculations!$L182,'NREL Scaling Data'!$D:$D,Calculations!$N182) + 1) * AH182,0)</f>
        <v>0</v>
      </c>
      <c r="AJ182" s="45">
        <f>IFERROR(((SUMIFS('NREL Scaling Data'!$F:$F,'NREL Scaling Data'!$B:$B,UPPER(About!$B$1),'NREL Scaling Data'!$E:$E,Calculations!$M182,'NREL Scaling Data'!$A:$A,AJ$3,'NREL Scaling Data'!$C:$C,Calculations!$L182,'NREL Scaling Data'!$D:$D,Calculations!$N182)-SUMIFS('NREL Scaling Data'!$F:$F,'NREL Scaling Data'!$B:$B,UPPER(About!$B$1),'NREL Scaling Data'!$E:$E,Calculations!$M182,'NREL Scaling Data'!$A:$A,AI$3,'NREL Scaling Data'!$C:$C,Calculations!$L182,'NREL Scaling Data'!$D:$D,Calculations!$N182))/SUMIFS('NREL Scaling Data'!$F:$F,'NREL Scaling Data'!$B:$B,UPPER(About!$B$1),'NREL Scaling Data'!$E:$E,Calculations!$M182,'NREL Scaling Data'!$A:$A,AI$3,'NREL Scaling Data'!$C:$C,Calculations!$L182,'NREL Scaling Data'!$D:$D,Calculations!$N182) + 1) * AI182,0)</f>
        <v>0</v>
      </c>
      <c r="AK182" s="45">
        <f>IFERROR(((SUMIFS('NREL Scaling Data'!$F:$F,'NREL Scaling Data'!$B:$B,UPPER(About!$B$1),'NREL Scaling Data'!$E:$E,Calculations!$M182,'NREL Scaling Data'!$A:$A,AK$3,'NREL Scaling Data'!$C:$C,Calculations!$L182,'NREL Scaling Data'!$D:$D,Calculations!$N182)-SUMIFS('NREL Scaling Data'!$F:$F,'NREL Scaling Data'!$B:$B,UPPER(About!$B$1),'NREL Scaling Data'!$E:$E,Calculations!$M182,'NREL Scaling Data'!$A:$A,AJ$3,'NREL Scaling Data'!$C:$C,Calculations!$L182,'NREL Scaling Data'!$D:$D,Calculations!$N182))/SUMIFS('NREL Scaling Data'!$F:$F,'NREL Scaling Data'!$B:$B,UPPER(About!$B$1),'NREL Scaling Data'!$E:$E,Calculations!$M182,'NREL Scaling Data'!$A:$A,AJ$3,'NREL Scaling Data'!$C:$C,Calculations!$L182,'NREL Scaling Data'!$D:$D,Calculations!$N182) + 1) * AJ182,0)</f>
        <v>0</v>
      </c>
      <c r="AL182" s="45">
        <f>IFERROR(((SUMIFS('NREL Scaling Data'!$F:$F,'NREL Scaling Data'!$B:$B,UPPER(About!$B$1),'NREL Scaling Data'!$E:$E,Calculations!$M182,'NREL Scaling Data'!$A:$A,AL$3,'NREL Scaling Data'!$C:$C,Calculations!$L182,'NREL Scaling Data'!$D:$D,Calculations!$N182)-SUMIFS('NREL Scaling Data'!$F:$F,'NREL Scaling Data'!$B:$B,UPPER(About!$B$1),'NREL Scaling Data'!$E:$E,Calculations!$M182,'NREL Scaling Data'!$A:$A,AK$3,'NREL Scaling Data'!$C:$C,Calculations!$L182,'NREL Scaling Data'!$D:$D,Calculations!$N182))/SUMIFS('NREL Scaling Data'!$F:$F,'NREL Scaling Data'!$B:$B,UPPER(About!$B$1),'NREL Scaling Data'!$E:$E,Calculations!$M182,'NREL Scaling Data'!$A:$A,AK$3,'NREL Scaling Data'!$C:$C,Calculations!$L182,'NREL Scaling Data'!$D:$D,Calculations!$N182) + 1) * AK182,0)</f>
        <v>0</v>
      </c>
      <c r="AM182" s="45">
        <f>IFERROR(((SUMIFS('NREL Scaling Data'!$F:$F,'NREL Scaling Data'!$B:$B,UPPER(About!$B$1),'NREL Scaling Data'!$E:$E,Calculations!$M182,'NREL Scaling Data'!$A:$A,AM$3,'NREL Scaling Data'!$C:$C,Calculations!$L182,'NREL Scaling Data'!$D:$D,Calculations!$N182)-SUMIFS('NREL Scaling Data'!$F:$F,'NREL Scaling Data'!$B:$B,UPPER(About!$B$1),'NREL Scaling Data'!$E:$E,Calculations!$M182,'NREL Scaling Data'!$A:$A,AL$3,'NREL Scaling Data'!$C:$C,Calculations!$L182,'NREL Scaling Data'!$D:$D,Calculations!$N182))/SUMIFS('NREL Scaling Data'!$F:$F,'NREL Scaling Data'!$B:$B,UPPER(About!$B$1),'NREL Scaling Data'!$E:$E,Calculations!$M182,'NREL Scaling Data'!$A:$A,AL$3,'NREL Scaling Data'!$C:$C,Calculations!$L182,'NREL Scaling Data'!$D:$D,Calculations!$N182) + 1) * AL182,0)</f>
        <v>0</v>
      </c>
      <c r="AN182" s="45">
        <f>IFERROR(((SUMIFS('NREL Scaling Data'!$F:$F,'NREL Scaling Data'!$B:$B,UPPER(About!$B$1),'NREL Scaling Data'!$E:$E,Calculations!$M182,'NREL Scaling Data'!$A:$A,AN$3,'NREL Scaling Data'!$C:$C,Calculations!$L182,'NREL Scaling Data'!$D:$D,Calculations!$N182)-SUMIFS('NREL Scaling Data'!$F:$F,'NREL Scaling Data'!$B:$B,UPPER(About!$B$1),'NREL Scaling Data'!$E:$E,Calculations!$M182,'NREL Scaling Data'!$A:$A,AM$3,'NREL Scaling Data'!$C:$C,Calculations!$L182,'NREL Scaling Data'!$D:$D,Calculations!$N182))/SUMIFS('NREL Scaling Data'!$F:$F,'NREL Scaling Data'!$B:$B,UPPER(About!$B$1),'NREL Scaling Data'!$E:$E,Calculations!$M182,'NREL Scaling Data'!$A:$A,AM$3,'NREL Scaling Data'!$C:$C,Calculations!$L182,'NREL Scaling Data'!$D:$D,Calculations!$N182) + 1) * AM182,0)</f>
        <v>0</v>
      </c>
      <c r="AO182" s="45">
        <f>IFERROR(((SUMIFS('NREL Scaling Data'!$F:$F,'NREL Scaling Data'!$B:$B,UPPER(About!$B$1),'NREL Scaling Data'!$E:$E,Calculations!$M182,'NREL Scaling Data'!$A:$A,AO$3,'NREL Scaling Data'!$C:$C,Calculations!$L182,'NREL Scaling Data'!$D:$D,Calculations!$N182)-SUMIFS('NREL Scaling Data'!$F:$F,'NREL Scaling Data'!$B:$B,UPPER(About!$B$1),'NREL Scaling Data'!$E:$E,Calculations!$M182,'NREL Scaling Data'!$A:$A,AN$3,'NREL Scaling Data'!$C:$C,Calculations!$L182,'NREL Scaling Data'!$D:$D,Calculations!$N182))/SUMIFS('NREL Scaling Data'!$F:$F,'NREL Scaling Data'!$B:$B,UPPER(About!$B$1),'NREL Scaling Data'!$E:$E,Calculations!$M182,'NREL Scaling Data'!$A:$A,AN$3,'NREL Scaling Data'!$C:$C,Calculations!$L182,'NREL Scaling Data'!$D:$D,Calculations!$N182) + 1) * AN182,0)</f>
        <v>0</v>
      </c>
      <c r="AP182" s="45">
        <f>IFERROR(((SUMIFS('NREL Scaling Data'!$F:$F,'NREL Scaling Data'!$B:$B,UPPER(About!$B$1),'NREL Scaling Data'!$E:$E,Calculations!$M182,'NREL Scaling Data'!$A:$A,AP$3,'NREL Scaling Data'!$C:$C,Calculations!$L182,'NREL Scaling Data'!$D:$D,Calculations!$N182)-SUMIFS('NREL Scaling Data'!$F:$F,'NREL Scaling Data'!$B:$B,UPPER(About!$B$1),'NREL Scaling Data'!$E:$E,Calculations!$M182,'NREL Scaling Data'!$A:$A,AO$3,'NREL Scaling Data'!$C:$C,Calculations!$L182,'NREL Scaling Data'!$D:$D,Calculations!$N182))/SUMIFS('NREL Scaling Data'!$F:$F,'NREL Scaling Data'!$B:$B,UPPER(About!$B$1),'NREL Scaling Data'!$E:$E,Calculations!$M182,'NREL Scaling Data'!$A:$A,AO$3,'NREL Scaling Data'!$C:$C,Calculations!$L182,'NREL Scaling Data'!$D:$D,Calculations!$N182) + 1) * AO182,0)</f>
        <v>0</v>
      </c>
      <c r="AQ182" s="45">
        <f>IFERROR(((SUMIFS('NREL Scaling Data'!$F:$F,'NREL Scaling Data'!$B:$B,UPPER(About!$B$1),'NREL Scaling Data'!$E:$E,Calculations!$M182,'NREL Scaling Data'!$A:$A,AQ$3,'NREL Scaling Data'!$C:$C,Calculations!$L182,'NREL Scaling Data'!$D:$D,Calculations!$N182)-SUMIFS('NREL Scaling Data'!$F:$F,'NREL Scaling Data'!$B:$B,UPPER(About!$B$1),'NREL Scaling Data'!$E:$E,Calculations!$M182,'NREL Scaling Data'!$A:$A,AP$3,'NREL Scaling Data'!$C:$C,Calculations!$L182,'NREL Scaling Data'!$D:$D,Calculations!$N182))/SUMIFS('NREL Scaling Data'!$F:$F,'NREL Scaling Data'!$B:$B,UPPER(About!$B$1),'NREL Scaling Data'!$E:$E,Calculations!$M182,'NREL Scaling Data'!$A:$A,AP$3,'NREL Scaling Data'!$C:$C,Calculations!$L182,'NREL Scaling Data'!$D:$D,Calculations!$N182) + 1) * AP182,0)</f>
        <v>0</v>
      </c>
      <c r="AR182" s="45">
        <f>IFERROR(((SUMIFS('NREL Scaling Data'!$F:$F,'NREL Scaling Data'!$B:$B,UPPER(About!$B$1),'NREL Scaling Data'!$E:$E,Calculations!$M182,'NREL Scaling Data'!$A:$A,AR$3,'NREL Scaling Data'!$C:$C,Calculations!$L182,'NREL Scaling Data'!$D:$D,Calculations!$N182)-SUMIFS('NREL Scaling Data'!$F:$F,'NREL Scaling Data'!$B:$B,UPPER(About!$B$1),'NREL Scaling Data'!$E:$E,Calculations!$M182,'NREL Scaling Data'!$A:$A,AQ$3,'NREL Scaling Data'!$C:$C,Calculations!$L182,'NREL Scaling Data'!$D:$D,Calculations!$N182))/SUMIFS('NREL Scaling Data'!$F:$F,'NREL Scaling Data'!$B:$B,UPPER(About!$B$1),'NREL Scaling Data'!$E:$E,Calculations!$M182,'NREL Scaling Data'!$A:$A,AQ$3,'NREL Scaling Data'!$C:$C,Calculations!$L182,'NREL Scaling Data'!$D:$D,Calculations!$N182) + 1) * AQ182,0)</f>
        <v>0</v>
      </c>
      <c r="AS182" s="45">
        <f>IFERROR(((SUMIFS('NREL Scaling Data'!$F:$F,'NREL Scaling Data'!$B:$B,UPPER(About!$B$1),'NREL Scaling Data'!$E:$E,Calculations!$M182,'NREL Scaling Data'!$A:$A,AS$3,'NREL Scaling Data'!$C:$C,Calculations!$L182,'NREL Scaling Data'!$D:$D,Calculations!$N182)-SUMIFS('NREL Scaling Data'!$F:$F,'NREL Scaling Data'!$B:$B,UPPER(About!$B$1),'NREL Scaling Data'!$E:$E,Calculations!$M182,'NREL Scaling Data'!$A:$A,AR$3,'NREL Scaling Data'!$C:$C,Calculations!$L182,'NREL Scaling Data'!$D:$D,Calculations!$N182))/SUMIFS('NREL Scaling Data'!$F:$F,'NREL Scaling Data'!$B:$B,UPPER(About!$B$1),'NREL Scaling Data'!$E:$E,Calculations!$M182,'NREL Scaling Data'!$A:$A,AR$3,'NREL Scaling Data'!$C:$C,Calculations!$L182,'NREL Scaling Data'!$D:$D,Calculations!$N182) + 1) * AR182,0)</f>
        <v>0</v>
      </c>
      <c r="AT182" s="45">
        <f>IFERROR(((SUMIFS('NREL Scaling Data'!$F:$F,'NREL Scaling Data'!$B:$B,UPPER(About!$B$1),'NREL Scaling Data'!$E:$E,Calculations!$M182,'NREL Scaling Data'!$A:$A,AT$3,'NREL Scaling Data'!$C:$C,Calculations!$L182,'NREL Scaling Data'!$D:$D,Calculations!$N182)-SUMIFS('NREL Scaling Data'!$F:$F,'NREL Scaling Data'!$B:$B,UPPER(About!$B$1),'NREL Scaling Data'!$E:$E,Calculations!$M182,'NREL Scaling Data'!$A:$A,AS$3,'NREL Scaling Data'!$C:$C,Calculations!$L182,'NREL Scaling Data'!$D:$D,Calculations!$N182))/SUMIFS('NREL Scaling Data'!$F:$F,'NREL Scaling Data'!$B:$B,UPPER(About!$B$1),'NREL Scaling Data'!$E:$E,Calculations!$M182,'NREL Scaling Data'!$A:$A,AS$3,'NREL Scaling Data'!$C:$C,Calculations!$L182,'NREL Scaling Data'!$D:$D,Calculations!$N182) + 1) * AS182,0)</f>
        <v>0</v>
      </c>
    </row>
    <row r="184" spans="6:46">
      <c r="H184" s="1" t="s">
        <v>368</v>
      </c>
      <c r="I184" s="1"/>
      <c r="J184" s="1"/>
      <c r="K184" s="1"/>
      <c r="L184" s="1"/>
      <c r="M184" s="1"/>
    </row>
    <row r="185" spans="6:46">
      <c r="N185" s="1" t="s">
        <v>75</v>
      </c>
      <c r="O185" s="1">
        <v>2019</v>
      </c>
      <c r="P185" s="1">
        <v>2020</v>
      </c>
      <c r="Q185" s="1">
        <v>2021</v>
      </c>
      <c r="R185" s="1">
        <v>2022</v>
      </c>
      <c r="S185" s="1">
        <v>2023</v>
      </c>
      <c r="T185" s="1">
        <v>2024</v>
      </c>
      <c r="U185" s="1">
        <v>2025</v>
      </c>
      <c r="V185" s="1">
        <v>2026</v>
      </c>
      <c r="W185" s="1">
        <v>2027</v>
      </c>
      <c r="X185" s="1">
        <v>2028</v>
      </c>
      <c r="Y185" s="1">
        <v>2029</v>
      </c>
      <c r="Z185" s="1">
        <v>2030</v>
      </c>
      <c r="AA185" s="1">
        <v>2031</v>
      </c>
      <c r="AB185" s="1">
        <v>2032</v>
      </c>
      <c r="AC185" s="1">
        <v>2033</v>
      </c>
      <c r="AD185" s="1">
        <v>2034</v>
      </c>
      <c r="AE185" s="1">
        <v>2035</v>
      </c>
      <c r="AF185" s="1">
        <v>2036</v>
      </c>
      <c r="AG185" s="1">
        <v>2037</v>
      </c>
      <c r="AH185" s="1">
        <v>2038</v>
      </c>
      <c r="AI185" s="1">
        <v>2039</v>
      </c>
      <c r="AJ185" s="1">
        <v>2040</v>
      </c>
      <c r="AK185" s="1">
        <v>2041</v>
      </c>
      <c r="AL185" s="1">
        <v>2042</v>
      </c>
      <c r="AM185" s="1">
        <v>2043</v>
      </c>
      <c r="AN185" s="1">
        <v>2044</v>
      </c>
      <c r="AO185" s="1">
        <v>2045</v>
      </c>
      <c r="AP185" s="1">
        <v>2046</v>
      </c>
      <c r="AQ185" s="1">
        <v>2047</v>
      </c>
      <c r="AR185" s="1">
        <v>2048</v>
      </c>
      <c r="AS185" s="1">
        <v>2049</v>
      </c>
      <c r="AT185" s="1">
        <v>2050</v>
      </c>
    </row>
    <row r="186" spans="6:46">
      <c r="F186" s="12" t="s">
        <v>480</v>
      </c>
      <c r="G186" s="12" t="s">
        <v>481</v>
      </c>
      <c r="H186" s="12" t="s">
        <v>482</v>
      </c>
      <c r="I186" s="12" t="s">
        <v>1086</v>
      </c>
      <c r="J186" s="209">
        <f>SUMIFS('NREL Scaling Data'!F:F,'NREL Scaling Data'!B:B,UPPER(About!$B$1),'NREL Scaling Data'!E:E,Calculations!M186,'NREL Scaling Data'!A:A, 2021,'NREL Scaling Data'!C:C,Calculations!L186,'NREL Scaling Data'!D:D,Calculations!N186) / SUMIFS('NREL Scaling Data'!F:F,'NREL Scaling Data'!B:B,UPPER(About!$B$1),'NREL Scaling Data'!A:A, 2021,'NREL Scaling Data'!C:C,Calculations!L186,'NREL Scaling Data'!D:D,Calculations!N186)</f>
        <v>0.50793099897901473</v>
      </c>
      <c r="K186" s="12">
        <v>1</v>
      </c>
      <c r="L186" s="12" t="s">
        <v>1013</v>
      </c>
      <c r="M186" s="12" t="s">
        <v>1016</v>
      </c>
      <c r="N186" s="1" t="s">
        <v>635</v>
      </c>
      <c r="O186" s="7">
        <f>P186</f>
        <v>188490654066117.47</v>
      </c>
      <c r="P186" s="7">
        <f>Q186</f>
        <v>188490654066117.47</v>
      </c>
      <c r="Q186" s="45">
        <f>SUMIFS('SEDS 2021'!$F$23:$F$40,'SEDS 2021'!E$23:E$40,Calculations!L186,'SEDS 2021'!D$23:D$40,Calculations!N186)*J186*K186</f>
        <v>188490654066117.47</v>
      </c>
      <c r="R186" s="45">
        <f>IFERROR(((SUMIFS('NREL Scaling Data'!$F:$F,'NREL Scaling Data'!$B:$B,UPPER(About!$B$1),'NREL Scaling Data'!$E:$E,Calculations!$M186,'NREL Scaling Data'!$A:$A,R$3,'NREL Scaling Data'!$C:$C,Calculations!$L186,'NREL Scaling Data'!$D:$D,Calculations!$N186)-SUMIFS('NREL Scaling Data'!$F:$F,'NREL Scaling Data'!$B:$B,UPPER(About!$B$1),'NREL Scaling Data'!$E:$E,Calculations!$M186,'NREL Scaling Data'!$A:$A,Q$3,'NREL Scaling Data'!$C:$C,Calculations!$L186,'NREL Scaling Data'!$D:$D,Calculations!$N186))/SUMIFS('NREL Scaling Data'!$F:$F,'NREL Scaling Data'!$B:$B,UPPER(About!$B$1),'NREL Scaling Data'!$E:$E,Calculations!$M186,'NREL Scaling Data'!$A:$A,Q$3,'NREL Scaling Data'!$C:$C,Calculations!$L186,'NREL Scaling Data'!$D:$D,Calculations!$N186) + 1) * Q186,0)</f>
        <v>190354323482015.06</v>
      </c>
      <c r="S186" s="45">
        <f>IFERROR(((SUMIFS('NREL Scaling Data'!$F:$F,'NREL Scaling Data'!$B:$B,UPPER(About!$B$1),'NREL Scaling Data'!$E:$E,Calculations!$M186,'NREL Scaling Data'!$A:$A,S$3,'NREL Scaling Data'!$C:$C,Calculations!$L186,'NREL Scaling Data'!$D:$D,Calculations!$N186)-SUMIFS('NREL Scaling Data'!$F:$F,'NREL Scaling Data'!$B:$B,UPPER(About!$B$1),'NREL Scaling Data'!$E:$E,Calculations!$M186,'NREL Scaling Data'!$A:$A,R$3,'NREL Scaling Data'!$C:$C,Calculations!$L186,'NREL Scaling Data'!$D:$D,Calculations!$N186))/SUMIFS('NREL Scaling Data'!$F:$F,'NREL Scaling Data'!$B:$B,UPPER(About!$B$1),'NREL Scaling Data'!$E:$E,Calculations!$M186,'NREL Scaling Data'!$A:$A,R$3,'NREL Scaling Data'!$C:$C,Calculations!$L186,'NREL Scaling Data'!$D:$D,Calculations!$N186) + 1) * R186,0)</f>
        <v>192517363967154.13</v>
      </c>
      <c r="T186" s="45">
        <f>IFERROR(((SUMIFS('NREL Scaling Data'!$F:$F,'NREL Scaling Data'!$B:$B,UPPER(About!$B$1),'NREL Scaling Data'!$E:$E,Calculations!$M186,'NREL Scaling Data'!$A:$A,T$3,'NREL Scaling Data'!$C:$C,Calculations!$L186,'NREL Scaling Data'!$D:$D,Calculations!$N186)-SUMIFS('NREL Scaling Data'!$F:$F,'NREL Scaling Data'!$B:$B,UPPER(About!$B$1),'NREL Scaling Data'!$E:$E,Calculations!$M186,'NREL Scaling Data'!$A:$A,S$3,'NREL Scaling Data'!$C:$C,Calculations!$L186,'NREL Scaling Data'!$D:$D,Calculations!$N186))/SUMIFS('NREL Scaling Data'!$F:$F,'NREL Scaling Data'!$B:$B,UPPER(About!$B$1),'NREL Scaling Data'!$E:$E,Calculations!$M186,'NREL Scaling Data'!$A:$A,S$3,'NREL Scaling Data'!$C:$C,Calculations!$L186,'NREL Scaling Data'!$D:$D,Calculations!$N186) + 1) * S186,0)</f>
        <v>195031553277381.81</v>
      </c>
      <c r="U186" s="45">
        <f>IFERROR(((SUMIFS('NREL Scaling Data'!$F:$F,'NREL Scaling Data'!$B:$B,UPPER(About!$B$1),'NREL Scaling Data'!$E:$E,Calculations!$M186,'NREL Scaling Data'!$A:$A,U$3,'NREL Scaling Data'!$C:$C,Calculations!$L186,'NREL Scaling Data'!$D:$D,Calculations!$N186)-SUMIFS('NREL Scaling Data'!$F:$F,'NREL Scaling Data'!$B:$B,UPPER(About!$B$1),'NREL Scaling Data'!$E:$E,Calculations!$M186,'NREL Scaling Data'!$A:$A,T$3,'NREL Scaling Data'!$C:$C,Calculations!$L186,'NREL Scaling Data'!$D:$D,Calculations!$N186))/SUMIFS('NREL Scaling Data'!$F:$F,'NREL Scaling Data'!$B:$B,UPPER(About!$B$1),'NREL Scaling Data'!$E:$E,Calculations!$M186,'NREL Scaling Data'!$A:$A,T$3,'NREL Scaling Data'!$C:$C,Calculations!$L186,'NREL Scaling Data'!$D:$D,Calculations!$N186) + 1) * T186,0)</f>
        <v>197612855793438.13</v>
      </c>
      <c r="V186" s="45">
        <f>IFERROR(((SUMIFS('NREL Scaling Data'!$F:$F,'NREL Scaling Data'!$B:$B,UPPER(About!$B$1),'NREL Scaling Data'!$E:$E,Calculations!$M186,'NREL Scaling Data'!$A:$A,V$3,'NREL Scaling Data'!$C:$C,Calculations!$L186,'NREL Scaling Data'!$D:$D,Calculations!$N186)-SUMIFS('NREL Scaling Data'!$F:$F,'NREL Scaling Data'!$B:$B,UPPER(About!$B$1),'NREL Scaling Data'!$E:$E,Calculations!$M186,'NREL Scaling Data'!$A:$A,U$3,'NREL Scaling Data'!$C:$C,Calculations!$L186,'NREL Scaling Data'!$D:$D,Calculations!$N186))/SUMIFS('NREL Scaling Data'!$F:$F,'NREL Scaling Data'!$B:$B,UPPER(About!$B$1),'NREL Scaling Data'!$E:$E,Calculations!$M186,'NREL Scaling Data'!$A:$A,U$3,'NREL Scaling Data'!$C:$C,Calculations!$L186,'NREL Scaling Data'!$D:$D,Calculations!$N186) + 1) * U186,0)</f>
        <v>200373649033189.94</v>
      </c>
      <c r="W186" s="45">
        <f>IFERROR(((SUMIFS('NREL Scaling Data'!$F:$F,'NREL Scaling Data'!$B:$B,UPPER(About!$B$1),'NREL Scaling Data'!$E:$E,Calculations!$M186,'NREL Scaling Data'!$A:$A,W$3,'NREL Scaling Data'!$C:$C,Calculations!$L186,'NREL Scaling Data'!$D:$D,Calculations!$N186)-SUMIFS('NREL Scaling Data'!$F:$F,'NREL Scaling Data'!$B:$B,UPPER(About!$B$1),'NREL Scaling Data'!$E:$E,Calculations!$M186,'NREL Scaling Data'!$A:$A,V$3,'NREL Scaling Data'!$C:$C,Calculations!$L186,'NREL Scaling Data'!$D:$D,Calculations!$N186))/SUMIFS('NREL Scaling Data'!$F:$F,'NREL Scaling Data'!$B:$B,UPPER(About!$B$1),'NREL Scaling Data'!$E:$E,Calculations!$M186,'NREL Scaling Data'!$A:$A,V$3,'NREL Scaling Data'!$C:$C,Calculations!$L186,'NREL Scaling Data'!$D:$D,Calculations!$N186) + 1) * V186,0)</f>
        <v>203255064656389.25</v>
      </c>
      <c r="X186" s="45">
        <f>IFERROR(((SUMIFS('NREL Scaling Data'!$F:$F,'NREL Scaling Data'!$B:$B,UPPER(About!$B$1),'NREL Scaling Data'!$E:$E,Calculations!$M186,'NREL Scaling Data'!$A:$A,X$3,'NREL Scaling Data'!$C:$C,Calculations!$L186,'NREL Scaling Data'!$D:$D,Calculations!$N186)-SUMIFS('NREL Scaling Data'!$F:$F,'NREL Scaling Data'!$B:$B,UPPER(About!$B$1),'NREL Scaling Data'!$E:$E,Calculations!$M186,'NREL Scaling Data'!$A:$A,W$3,'NREL Scaling Data'!$C:$C,Calculations!$L186,'NREL Scaling Data'!$D:$D,Calculations!$N186))/SUMIFS('NREL Scaling Data'!$F:$F,'NREL Scaling Data'!$B:$B,UPPER(About!$B$1),'NREL Scaling Data'!$E:$E,Calculations!$M186,'NREL Scaling Data'!$A:$A,W$3,'NREL Scaling Data'!$C:$C,Calculations!$L186,'NREL Scaling Data'!$D:$D,Calculations!$N186) + 1) * W186,0)</f>
        <v>206211261210407.44</v>
      </c>
      <c r="Y186" s="45">
        <f>IFERROR(((SUMIFS('NREL Scaling Data'!$F:$F,'NREL Scaling Data'!$B:$B,UPPER(About!$B$1),'NREL Scaling Data'!$E:$E,Calculations!$M186,'NREL Scaling Data'!$A:$A,Y$3,'NREL Scaling Data'!$C:$C,Calculations!$L186,'NREL Scaling Data'!$D:$D,Calculations!$N186)-SUMIFS('NREL Scaling Data'!$F:$F,'NREL Scaling Data'!$B:$B,UPPER(About!$B$1),'NREL Scaling Data'!$E:$E,Calculations!$M186,'NREL Scaling Data'!$A:$A,X$3,'NREL Scaling Data'!$C:$C,Calculations!$L186,'NREL Scaling Data'!$D:$D,Calculations!$N186))/SUMIFS('NREL Scaling Data'!$F:$F,'NREL Scaling Data'!$B:$B,UPPER(About!$B$1),'NREL Scaling Data'!$E:$E,Calculations!$M186,'NREL Scaling Data'!$A:$A,X$3,'NREL Scaling Data'!$C:$C,Calculations!$L186,'NREL Scaling Data'!$D:$D,Calculations!$N186) + 1) * X186,0)</f>
        <v>209293439310500.78</v>
      </c>
      <c r="Z186" s="45">
        <f>IFERROR(((SUMIFS('NREL Scaling Data'!$F:$F,'NREL Scaling Data'!$B:$B,UPPER(About!$B$1),'NREL Scaling Data'!$E:$E,Calculations!$M186,'NREL Scaling Data'!$A:$A,Z$3,'NREL Scaling Data'!$C:$C,Calculations!$L186,'NREL Scaling Data'!$D:$D,Calculations!$N186)-SUMIFS('NREL Scaling Data'!$F:$F,'NREL Scaling Data'!$B:$B,UPPER(About!$B$1),'NREL Scaling Data'!$E:$E,Calculations!$M186,'NREL Scaling Data'!$A:$A,Y$3,'NREL Scaling Data'!$C:$C,Calculations!$L186,'NREL Scaling Data'!$D:$D,Calculations!$N186))/SUMIFS('NREL Scaling Data'!$F:$F,'NREL Scaling Data'!$B:$B,UPPER(About!$B$1),'NREL Scaling Data'!$E:$E,Calculations!$M186,'NREL Scaling Data'!$A:$A,Y$3,'NREL Scaling Data'!$C:$C,Calculations!$L186,'NREL Scaling Data'!$D:$D,Calculations!$N186) + 1) * Y186,0)</f>
        <v>212457324028501.16</v>
      </c>
      <c r="AA186" s="45">
        <f>IFERROR(((SUMIFS('NREL Scaling Data'!$F:$F,'NREL Scaling Data'!$B:$B,UPPER(About!$B$1),'NREL Scaling Data'!$E:$E,Calculations!$M186,'NREL Scaling Data'!$A:$A,AA$3,'NREL Scaling Data'!$C:$C,Calculations!$L186,'NREL Scaling Data'!$D:$D,Calculations!$N186)-SUMIFS('NREL Scaling Data'!$F:$F,'NREL Scaling Data'!$B:$B,UPPER(About!$B$1),'NREL Scaling Data'!$E:$E,Calculations!$M186,'NREL Scaling Data'!$A:$A,Z$3,'NREL Scaling Data'!$C:$C,Calculations!$L186,'NREL Scaling Data'!$D:$D,Calculations!$N186))/SUMIFS('NREL Scaling Data'!$F:$F,'NREL Scaling Data'!$B:$B,UPPER(About!$B$1),'NREL Scaling Data'!$E:$E,Calculations!$M186,'NREL Scaling Data'!$A:$A,Z$3,'NREL Scaling Data'!$C:$C,Calculations!$L186,'NREL Scaling Data'!$D:$D,Calculations!$N186) + 1) * Z186,0)</f>
        <v>215687250119803.28</v>
      </c>
      <c r="AB186" s="45">
        <f>IFERROR(((SUMIFS('NREL Scaling Data'!$F:$F,'NREL Scaling Data'!$B:$B,UPPER(About!$B$1),'NREL Scaling Data'!$E:$E,Calculations!$M186,'NREL Scaling Data'!$A:$A,AB$3,'NREL Scaling Data'!$C:$C,Calculations!$L186,'NREL Scaling Data'!$D:$D,Calculations!$N186)-SUMIFS('NREL Scaling Data'!$F:$F,'NREL Scaling Data'!$B:$B,UPPER(About!$B$1),'NREL Scaling Data'!$E:$E,Calculations!$M186,'NREL Scaling Data'!$A:$A,AA$3,'NREL Scaling Data'!$C:$C,Calculations!$L186,'NREL Scaling Data'!$D:$D,Calculations!$N186))/SUMIFS('NREL Scaling Data'!$F:$F,'NREL Scaling Data'!$B:$B,UPPER(About!$B$1),'NREL Scaling Data'!$E:$E,Calculations!$M186,'NREL Scaling Data'!$A:$A,AA$3,'NREL Scaling Data'!$C:$C,Calculations!$L186,'NREL Scaling Data'!$D:$D,Calculations!$N186) + 1) * AA186,0)</f>
        <v>219069541327040.38</v>
      </c>
      <c r="AC186" s="45">
        <f>IFERROR(((SUMIFS('NREL Scaling Data'!$F:$F,'NREL Scaling Data'!$B:$B,UPPER(About!$B$1),'NREL Scaling Data'!$E:$E,Calculations!$M186,'NREL Scaling Data'!$A:$A,AC$3,'NREL Scaling Data'!$C:$C,Calculations!$L186,'NREL Scaling Data'!$D:$D,Calculations!$N186)-SUMIFS('NREL Scaling Data'!$F:$F,'NREL Scaling Data'!$B:$B,UPPER(About!$B$1),'NREL Scaling Data'!$E:$E,Calculations!$M186,'NREL Scaling Data'!$A:$A,AB$3,'NREL Scaling Data'!$C:$C,Calculations!$L186,'NREL Scaling Data'!$D:$D,Calculations!$N186))/SUMIFS('NREL Scaling Data'!$F:$F,'NREL Scaling Data'!$B:$B,UPPER(About!$B$1),'NREL Scaling Data'!$E:$E,Calculations!$M186,'NREL Scaling Data'!$A:$A,AB$3,'NREL Scaling Data'!$C:$C,Calculations!$L186,'NREL Scaling Data'!$D:$D,Calculations!$N186) + 1) * AB186,0)</f>
        <v>222527932643588.91</v>
      </c>
      <c r="AD186" s="45">
        <f>IFERROR(((SUMIFS('NREL Scaling Data'!$F:$F,'NREL Scaling Data'!$B:$B,UPPER(About!$B$1),'NREL Scaling Data'!$E:$E,Calculations!$M186,'NREL Scaling Data'!$A:$A,AD$3,'NREL Scaling Data'!$C:$C,Calculations!$L186,'NREL Scaling Data'!$D:$D,Calculations!$N186)-SUMIFS('NREL Scaling Data'!$F:$F,'NREL Scaling Data'!$B:$B,UPPER(About!$B$1),'NREL Scaling Data'!$E:$E,Calculations!$M186,'NREL Scaling Data'!$A:$A,AC$3,'NREL Scaling Data'!$C:$C,Calculations!$L186,'NREL Scaling Data'!$D:$D,Calculations!$N186))/SUMIFS('NREL Scaling Data'!$F:$F,'NREL Scaling Data'!$B:$B,UPPER(About!$B$1),'NREL Scaling Data'!$E:$E,Calculations!$M186,'NREL Scaling Data'!$A:$A,AC$3,'NREL Scaling Data'!$C:$C,Calculations!$L186,'NREL Scaling Data'!$D:$D,Calculations!$N186) + 1) * AC186,0)</f>
        <v>226109502251914.81</v>
      </c>
      <c r="AE186" s="45">
        <f>IFERROR(((SUMIFS('NREL Scaling Data'!$F:$F,'NREL Scaling Data'!$B:$B,UPPER(About!$B$1),'NREL Scaling Data'!$E:$E,Calculations!$M186,'NREL Scaling Data'!$A:$A,AE$3,'NREL Scaling Data'!$C:$C,Calculations!$L186,'NREL Scaling Data'!$D:$D,Calculations!$N186)-SUMIFS('NREL Scaling Data'!$F:$F,'NREL Scaling Data'!$B:$B,UPPER(About!$B$1),'NREL Scaling Data'!$E:$E,Calculations!$M186,'NREL Scaling Data'!$A:$A,AD$3,'NREL Scaling Data'!$C:$C,Calculations!$L186,'NREL Scaling Data'!$D:$D,Calculations!$N186))/SUMIFS('NREL Scaling Data'!$F:$F,'NREL Scaling Data'!$B:$B,UPPER(About!$B$1),'NREL Scaling Data'!$E:$E,Calculations!$M186,'NREL Scaling Data'!$A:$A,AD$3,'NREL Scaling Data'!$C:$C,Calculations!$L186,'NREL Scaling Data'!$D:$D,Calculations!$N186) + 1) * AD186,0)</f>
        <v>229795369409838.91</v>
      </c>
      <c r="AF186" s="45">
        <f>IFERROR(((SUMIFS('NREL Scaling Data'!$F:$F,'NREL Scaling Data'!$B:$B,UPPER(About!$B$1),'NREL Scaling Data'!$E:$E,Calculations!$M186,'NREL Scaling Data'!$A:$A,AF$3,'NREL Scaling Data'!$C:$C,Calculations!$L186,'NREL Scaling Data'!$D:$D,Calculations!$N186)-SUMIFS('NREL Scaling Data'!$F:$F,'NREL Scaling Data'!$B:$B,UPPER(About!$B$1),'NREL Scaling Data'!$E:$E,Calculations!$M186,'NREL Scaling Data'!$A:$A,AE$3,'NREL Scaling Data'!$C:$C,Calculations!$L186,'NREL Scaling Data'!$D:$D,Calculations!$N186))/SUMIFS('NREL Scaling Data'!$F:$F,'NREL Scaling Data'!$B:$B,UPPER(About!$B$1),'NREL Scaling Data'!$E:$E,Calculations!$M186,'NREL Scaling Data'!$A:$A,AE$3,'NREL Scaling Data'!$C:$C,Calculations!$L186,'NREL Scaling Data'!$D:$D,Calculations!$N186) + 1) * AE186,0)</f>
        <v>233520234781960.84</v>
      </c>
      <c r="AG186" s="45">
        <f>IFERROR(((SUMIFS('NREL Scaling Data'!$F:$F,'NREL Scaling Data'!$B:$B,UPPER(About!$B$1),'NREL Scaling Data'!$E:$E,Calculations!$M186,'NREL Scaling Data'!$A:$A,AG$3,'NREL Scaling Data'!$C:$C,Calculations!$L186,'NREL Scaling Data'!$D:$D,Calculations!$N186)-SUMIFS('NREL Scaling Data'!$F:$F,'NREL Scaling Data'!$B:$B,UPPER(About!$B$1),'NREL Scaling Data'!$E:$E,Calculations!$M186,'NREL Scaling Data'!$A:$A,AF$3,'NREL Scaling Data'!$C:$C,Calculations!$L186,'NREL Scaling Data'!$D:$D,Calculations!$N186))/SUMIFS('NREL Scaling Data'!$F:$F,'NREL Scaling Data'!$B:$B,UPPER(About!$B$1),'NREL Scaling Data'!$E:$E,Calculations!$M186,'NREL Scaling Data'!$A:$A,AF$3,'NREL Scaling Data'!$C:$C,Calculations!$L186,'NREL Scaling Data'!$D:$D,Calculations!$N186) + 1) * AF186,0)</f>
        <v>237408925633174.47</v>
      </c>
      <c r="AH186" s="45">
        <f>IFERROR(((SUMIFS('NREL Scaling Data'!$F:$F,'NREL Scaling Data'!$B:$B,UPPER(About!$B$1),'NREL Scaling Data'!$E:$E,Calculations!$M186,'NREL Scaling Data'!$A:$A,AH$3,'NREL Scaling Data'!$C:$C,Calculations!$L186,'NREL Scaling Data'!$D:$D,Calculations!$N186)-SUMIFS('NREL Scaling Data'!$F:$F,'NREL Scaling Data'!$B:$B,UPPER(About!$B$1),'NREL Scaling Data'!$E:$E,Calculations!$M186,'NREL Scaling Data'!$A:$A,AG$3,'NREL Scaling Data'!$C:$C,Calculations!$L186,'NREL Scaling Data'!$D:$D,Calculations!$N186))/SUMIFS('NREL Scaling Data'!$F:$F,'NREL Scaling Data'!$B:$B,UPPER(About!$B$1),'NREL Scaling Data'!$E:$E,Calculations!$M186,'NREL Scaling Data'!$A:$A,AG$3,'NREL Scaling Data'!$C:$C,Calculations!$L186,'NREL Scaling Data'!$D:$D,Calculations!$N186) + 1) * AG186,0)</f>
        <v>241323093119032.28</v>
      </c>
      <c r="AI186" s="45">
        <f>IFERROR(((SUMIFS('NREL Scaling Data'!$F:$F,'NREL Scaling Data'!$B:$B,UPPER(About!$B$1),'NREL Scaling Data'!$E:$E,Calculations!$M186,'NREL Scaling Data'!$A:$A,AI$3,'NREL Scaling Data'!$C:$C,Calculations!$L186,'NREL Scaling Data'!$D:$D,Calculations!$N186)-SUMIFS('NREL Scaling Data'!$F:$F,'NREL Scaling Data'!$B:$B,UPPER(About!$B$1),'NREL Scaling Data'!$E:$E,Calculations!$M186,'NREL Scaling Data'!$A:$A,AH$3,'NREL Scaling Data'!$C:$C,Calculations!$L186,'NREL Scaling Data'!$D:$D,Calculations!$N186))/SUMIFS('NREL Scaling Data'!$F:$F,'NREL Scaling Data'!$B:$B,UPPER(About!$B$1),'NREL Scaling Data'!$E:$E,Calculations!$M186,'NREL Scaling Data'!$A:$A,AH$3,'NREL Scaling Data'!$C:$C,Calculations!$L186,'NREL Scaling Data'!$D:$D,Calculations!$N186) + 1) * AH186,0)</f>
        <v>245358542577585.31</v>
      </c>
      <c r="AJ186" s="45">
        <f>IFERROR(((SUMIFS('NREL Scaling Data'!$F:$F,'NREL Scaling Data'!$B:$B,UPPER(About!$B$1),'NREL Scaling Data'!$E:$E,Calculations!$M186,'NREL Scaling Data'!$A:$A,AJ$3,'NREL Scaling Data'!$C:$C,Calculations!$L186,'NREL Scaling Data'!$D:$D,Calculations!$N186)-SUMIFS('NREL Scaling Data'!$F:$F,'NREL Scaling Data'!$B:$B,UPPER(About!$B$1),'NREL Scaling Data'!$E:$E,Calculations!$M186,'NREL Scaling Data'!$A:$A,AI$3,'NREL Scaling Data'!$C:$C,Calculations!$L186,'NREL Scaling Data'!$D:$D,Calculations!$N186))/SUMIFS('NREL Scaling Data'!$F:$F,'NREL Scaling Data'!$B:$B,UPPER(About!$B$1),'NREL Scaling Data'!$E:$E,Calculations!$M186,'NREL Scaling Data'!$A:$A,AI$3,'NREL Scaling Data'!$C:$C,Calculations!$L186,'NREL Scaling Data'!$D:$D,Calculations!$N186) + 1) * AI186,0)</f>
        <v>249505462618791.75</v>
      </c>
      <c r="AK186" s="45">
        <f>IFERROR(((SUMIFS('NREL Scaling Data'!$F:$F,'NREL Scaling Data'!$B:$B,UPPER(About!$B$1),'NREL Scaling Data'!$E:$E,Calculations!$M186,'NREL Scaling Data'!$A:$A,AK$3,'NREL Scaling Data'!$C:$C,Calculations!$L186,'NREL Scaling Data'!$D:$D,Calculations!$N186)-SUMIFS('NREL Scaling Data'!$F:$F,'NREL Scaling Data'!$B:$B,UPPER(About!$B$1),'NREL Scaling Data'!$E:$E,Calculations!$M186,'NREL Scaling Data'!$A:$A,AJ$3,'NREL Scaling Data'!$C:$C,Calculations!$L186,'NREL Scaling Data'!$D:$D,Calculations!$N186))/SUMIFS('NREL Scaling Data'!$F:$F,'NREL Scaling Data'!$B:$B,UPPER(About!$B$1),'NREL Scaling Data'!$E:$E,Calculations!$M186,'NREL Scaling Data'!$A:$A,AJ$3,'NREL Scaling Data'!$C:$C,Calculations!$L186,'NREL Scaling Data'!$D:$D,Calculations!$N186) + 1) * AJ186,0)</f>
        <v>253778694000696.5</v>
      </c>
      <c r="AL186" s="45">
        <f>IFERROR(((SUMIFS('NREL Scaling Data'!$F:$F,'NREL Scaling Data'!$B:$B,UPPER(About!$B$1),'NREL Scaling Data'!$E:$E,Calculations!$M186,'NREL Scaling Data'!$A:$A,AL$3,'NREL Scaling Data'!$C:$C,Calculations!$L186,'NREL Scaling Data'!$D:$D,Calculations!$N186)-SUMIFS('NREL Scaling Data'!$F:$F,'NREL Scaling Data'!$B:$B,UPPER(About!$B$1),'NREL Scaling Data'!$E:$E,Calculations!$M186,'NREL Scaling Data'!$A:$A,AK$3,'NREL Scaling Data'!$C:$C,Calculations!$L186,'NREL Scaling Data'!$D:$D,Calculations!$N186))/SUMIFS('NREL Scaling Data'!$F:$F,'NREL Scaling Data'!$B:$B,UPPER(About!$B$1),'NREL Scaling Data'!$E:$E,Calculations!$M186,'NREL Scaling Data'!$A:$A,AK$3,'NREL Scaling Data'!$C:$C,Calculations!$L186,'NREL Scaling Data'!$D:$D,Calculations!$N186) + 1) * AK186,0)</f>
        <v>258139815649693.38</v>
      </c>
      <c r="AM186" s="45">
        <f>IFERROR(((SUMIFS('NREL Scaling Data'!$F:$F,'NREL Scaling Data'!$B:$B,UPPER(About!$B$1),'NREL Scaling Data'!$E:$E,Calculations!$M186,'NREL Scaling Data'!$A:$A,AM$3,'NREL Scaling Data'!$C:$C,Calculations!$L186,'NREL Scaling Data'!$D:$D,Calculations!$N186)-SUMIFS('NREL Scaling Data'!$F:$F,'NREL Scaling Data'!$B:$B,UPPER(About!$B$1),'NREL Scaling Data'!$E:$E,Calculations!$M186,'NREL Scaling Data'!$A:$A,AL$3,'NREL Scaling Data'!$C:$C,Calculations!$L186,'NREL Scaling Data'!$D:$D,Calculations!$N186))/SUMIFS('NREL Scaling Data'!$F:$F,'NREL Scaling Data'!$B:$B,UPPER(About!$B$1),'NREL Scaling Data'!$E:$E,Calculations!$M186,'NREL Scaling Data'!$A:$A,AL$3,'NREL Scaling Data'!$C:$C,Calculations!$L186,'NREL Scaling Data'!$D:$D,Calculations!$N186) + 1) * AL186,0)</f>
        <v>262637719618676.63</v>
      </c>
      <c r="AN186" s="45">
        <f>IFERROR(((SUMIFS('NREL Scaling Data'!$F:$F,'NREL Scaling Data'!$B:$B,UPPER(About!$B$1),'NREL Scaling Data'!$E:$E,Calculations!$M186,'NREL Scaling Data'!$A:$A,AN$3,'NREL Scaling Data'!$C:$C,Calculations!$L186,'NREL Scaling Data'!$D:$D,Calculations!$N186)-SUMIFS('NREL Scaling Data'!$F:$F,'NREL Scaling Data'!$B:$B,UPPER(About!$B$1),'NREL Scaling Data'!$E:$E,Calculations!$M186,'NREL Scaling Data'!$A:$A,AM$3,'NREL Scaling Data'!$C:$C,Calculations!$L186,'NREL Scaling Data'!$D:$D,Calculations!$N186))/SUMIFS('NREL Scaling Data'!$F:$F,'NREL Scaling Data'!$B:$B,UPPER(About!$B$1),'NREL Scaling Data'!$E:$E,Calculations!$M186,'NREL Scaling Data'!$A:$A,AM$3,'NREL Scaling Data'!$C:$C,Calculations!$L186,'NREL Scaling Data'!$D:$D,Calculations!$N186) + 1) * AM186,0)</f>
        <v>267211311453692.19</v>
      </c>
      <c r="AO186" s="45">
        <f>IFERROR(((SUMIFS('NREL Scaling Data'!$F:$F,'NREL Scaling Data'!$B:$B,UPPER(About!$B$1),'NREL Scaling Data'!$E:$E,Calculations!$M186,'NREL Scaling Data'!$A:$A,AO$3,'NREL Scaling Data'!$C:$C,Calculations!$L186,'NREL Scaling Data'!$D:$D,Calculations!$N186)-SUMIFS('NREL Scaling Data'!$F:$F,'NREL Scaling Data'!$B:$B,UPPER(About!$B$1),'NREL Scaling Data'!$E:$E,Calculations!$M186,'NREL Scaling Data'!$A:$A,AN$3,'NREL Scaling Data'!$C:$C,Calculations!$L186,'NREL Scaling Data'!$D:$D,Calculations!$N186))/SUMIFS('NREL Scaling Data'!$F:$F,'NREL Scaling Data'!$B:$B,UPPER(About!$B$1),'NREL Scaling Data'!$E:$E,Calculations!$M186,'NREL Scaling Data'!$A:$A,AN$3,'NREL Scaling Data'!$C:$C,Calculations!$L186,'NREL Scaling Data'!$D:$D,Calculations!$N186) + 1) * AN186,0)</f>
        <v>271830992087304.94</v>
      </c>
      <c r="AP186" s="45">
        <f>IFERROR(((SUMIFS('NREL Scaling Data'!$F:$F,'NREL Scaling Data'!$B:$B,UPPER(About!$B$1),'NREL Scaling Data'!$E:$E,Calculations!$M186,'NREL Scaling Data'!$A:$A,AP$3,'NREL Scaling Data'!$C:$C,Calculations!$L186,'NREL Scaling Data'!$D:$D,Calculations!$N186)-SUMIFS('NREL Scaling Data'!$F:$F,'NREL Scaling Data'!$B:$B,UPPER(About!$B$1),'NREL Scaling Data'!$E:$E,Calculations!$M186,'NREL Scaling Data'!$A:$A,AO$3,'NREL Scaling Data'!$C:$C,Calculations!$L186,'NREL Scaling Data'!$D:$D,Calculations!$N186))/SUMIFS('NREL Scaling Data'!$F:$F,'NREL Scaling Data'!$B:$B,UPPER(About!$B$1),'NREL Scaling Data'!$E:$E,Calculations!$M186,'NREL Scaling Data'!$A:$A,AO$3,'NREL Scaling Data'!$C:$C,Calculations!$L186,'NREL Scaling Data'!$D:$D,Calculations!$N186) + 1) * AO186,0)</f>
        <v>276621341438441.47</v>
      </c>
      <c r="AQ186" s="45">
        <f>IFERROR(((SUMIFS('NREL Scaling Data'!$F:$F,'NREL Scaling Data'!$B:$B,UPPER(About!$B$1),'NREL Scaling Data'!$E:$E,Calculations!$M186,'NREL Scaling Data'!$A:$A,AQ$3,'NREL Scaling Data'!$C:$C,Calculations!$L186,'NREL Scaling Data'!$D:$D,Calculations!$N186)-SUMIFS('NREL Scaling Data'!$F:$F,'NREL Scaling Data'!$B:$B,UPPER(About!$B$1),'NREL Scaling Data'!$E:$E,Calculations!$M186,'NREL Scaling Data'!$A:$A,AP$3,'NREL Scaling Data'!$C:$C,Calculations!$L186,'NREL Scaling Data'!$D:$D,Calculations!$N186))/SUMIFS('NREL Scaling Data'!$F:$F,'NREL Scaling Data'!$B:$B,UPPER(About!$B$1),'NREL Scaling Data'!$E:$E,Calculations!$M186,'NREL Scaling Data'!$A:$A,AP$3,'NREL Scaling Data'!$C:$C,Calculations!$L186,'NREL Scaling Data'!$D:$D,Calculations!$N186) + 1) * AP186,0)</f>
        <v>281405424691736.25</v>
      </c>
      <c r="AR186" s="45">
        <f>IFERROR(((SUMIFS('NREL Scaling Data'!$F:$F,'NREL Scaling Data'!$B:$B,UPPER(About!$B$1),'NREL Scaling Data'!$E:$E,Calculations!$M186,'NREL Scaling Data'!$A:$A,AR$3,'NREL Scaling Data'!$C:$C,Calculations!$L186,'NREL Scaling Data'!$D:$D,Calculations!$N186)-SUMIFS('NREL Scaling Data'!$F:$F,'NREL Scaling Data'!$B:$B,UPPER(About!$B$1),'NREL Scaling Data'!$E:$E,Calculations!$M186,'NREL Scaling Data'!$A:$A,AQ$3,'NREL Scaling Data'!$C:$C,Calculations!$L186,'NREL Scaling Data'!$D:$D,Calculations!$N186))/SUMIFS('NREL Scaling Data'!$F:$F,'NREL Scaling Data'!$B:$B,UPPER(About!$B$1),'NREL Scaling Data'!$E:$E,Calculations!$M186,'NREL Scaling Data'!$A:$A,AQ$3,'NREL Scaling Data'!$C:$C,Calculations!$L186,'NREL Scaling Data'!$D:$D,Calculations!$N186) + 1) * AQ186,0)</f>
        <v>286340966125751.75</v>
      </c>
      <c r="AS186" s="45">
        <f>IFERROR(((SUMIFS('NREL Scaling Data'!$F:$F,'NREL Scaling Data'!$B:$B,UPPER(About!$B$1),'NREL Scaling Data'!$E:$E,Calculations!$M186,'NREL Scaling Data'!$A:$A,AS$3,'NREL Scaling Data'!$C:$C,Calculations!$L186,'NREL Scaling Data'!$D:$D,Calculations!$N186)-SUMIFS('NREL Scaling Data'!$F:$F,'NREL Scaling Data'!$B:$B,UPPER(About!$B$1),'NREL Scaling Data'!$E:$E,Calculations!$M186,'NREL Scaling Data'!$A:$A,AR$3,'NREL Scaling Data'!$C:$C,Calculations!$L186,'NREL Scaling Data'!$D:$D,Calculations!$N186))/SUMIFS('NREL Scaling Data'!$F:$F,'NREL Scaling Data'!$B:$B,UPPER(About!$B$1),'NREL Scaling Data'!$E:$E,Calculations!$M186,'NREL Scaling Data'!$A:$A,AR$3,'NREL Scaling Data'!$C:$C,Calculations!$L186,'NREL Scaling Data'!$D:$D,Calculations!$N186) + 1) * AR186,0)</f>
        <v>291389132423602</v>
      </c>
      <c r="AT186" s="45">
        <f>IFERROR(((SUMIFS('NREL Scaling Data'!$F:$F,'NREL Scaling Data'!$B:$B,UPPER(About!$B$1),'NREL Scaling Data'!$E:$E,Calculations!$M186,'NREL Scaling Data'!$A:$A,AT$3,'NREL Scaling Data'!$C:$C,Calculations!$L186,'NREL Scaling Data'!$D:$D,Calculations!$N186)-SUMIFS('NREL Scaling Data'!$F:$F,'NREL Scaling Data'!$B:$B,UPPER(About!$B$1),'NREL Scaling Data'!$E:$E,Calculations!$M186,'NREL Scaling Data'!$A:$A,AS$3,'NREL Scaling Data'!$C:$C,Calculations!$L186,'NREL Scaling Data'!$D:$D,Calculations!$N186))/SUMIFS('NREL Scaling Data'!$F:$F,'NREL Scaling Data'!$B:$B,UPPER(About!$B$1),'NREL Scaling Data'!$E:$E,Calculations!$M186,'NREL Scaling Data'!$A:$A,AS$3,'NREL Scaling Data'!$C:$C,Calculations!$L186,'NREL Scaling Data'!$D:$D,Calculations!$N186) + 1) * AS186,0)</f>
        <v>296578038576917</v>
      </c>
    </row>
    <row r="187" spans="6:46">
      <c r="H187" s="12" t="s">
        <v>494</v>
      </c>
      <c r="I187" s="12" t="s">
        <v>1086</v>
      </c>
      <c r="J187" s="209">
        <f>IFERROR(SUMIFS('NREL Scaling Data'!F:F,'NREL Scaling Data'!B:B,UPPER(About!$B$1),'NREL Scaling Data'!E:E,Calculations!M187,'NREL Scaling Data'!A:A, 2021,'NREL Scaling Data'!C:C,Calculations!L187,'NREL Scaling Data'!D:D,Calculations!N187) / SUMIFS('NREL Scaling Data'!F:F,'NREL Scaling Data'!B:B,UPPER(About!$B$1),'NREL Scaling Data'!A:A, 2021,'NREL Scaling Data'!C:C,Calculations!L187,'NREL Scaling Data'!D:D,Calculations!N187),0)</f>
        <v>0</v>
      </c>
      <c r="K187" s="12">
        <v>1</v>
      </c>
      <c r="L187" s="12" t="s">
        <v>1013</v>
      </c>
      <c r="M187" s="12" t="s">
        <v>1016</v>
      </c>
      <c r="N187" s="1" t="s">
        <v>961</v>
      </c>
      <c r="O187" s="7">
        <f t="shared" ref="O187:O195" si="37">P187</f>
        <v>0</v>
      </c>
      <c r="P187" s="7">
        <f t="shared" ref="P187:P195" si="38">Q187</f>
        <v>0</v>
      </c>
      <c r="Q187" s="45">
        <f>SUMIFS('SEDS 2021'!$F$23:$F$40,'SEDS 2021'!E$23:E$40,Calculations!L187,'SEDS 2021'!D$23:D$40,Calculations!N187)*J187*K187</f>
        <v>0</v>
      </c>
      <c r="R187" s="45">
        <f>IFERROR(((SUMIFS('NREL Scaling Data'!$F:$F,'NREL Scaling Data'!$B:$B,UPPER(About!$B$1),'NREL Scaling Data'!$E:$E,Calculations!$M187,'NREL Scaling Data'!$A:$A,R$3,'NREL Scaling Data'!$C:$C,Calculations!$L187,'NREL Scaling Data'!$D:$D,Calculations!$N187)-SUMIFS('NREL Scaling Data'!$F:$F,'NREL Scaling Data'!$B:$B,UPPER(About!$B$1),'NREL Scaling Data'!$E:$E,Calculations!$M187,'NREL Scaling Data'!$A:$A,Q$3,'NREL Scaling Data'!$C:$C,Calculations!$L187,'NREL Scaling Data'!$D:$D,Calculations!$N187))/SUMIFS('NREL Scaling Data'!$F:$F,'NREL Scaling Data'!$B:$B,UPPER(About!$B$1),'NREL Scaling Data'!$E:$E,Calculations!$M187,'NREL Scaling Data'!$A:$A,Q$3,'NREL Scaling Data'!$C:$C,Calculations!$L187,'NREL Scaling Data'!$D:$D,Calculations!$N187) + 1) * Q187,0)</f>
        <v>0</v>
      </c>
      <c r="S187" s="45">
        <f>IFERROR(((SUMIFS('NREL Scaling Data'!$F:$F,'NREL Scaling Data'!$B:$B,UPPER(About!$B$1),'NREL Scaling Data'!$E:$E,Calculations!$M187,'NREL Scaling Data'!$A:$A,S$3,'NREL Scaling Data'!$C:$C,Calculations!$L187,'NREL Scaling Data'!$D:$D,Calculations!$N187)-SUMIFS('NREL Scaling Data'!$F:$F,'NREL Scaling Data'!$B:$B,UPPER(About!$B$1),'NREL Scaling Data'!$E:$E,Calculations!$M187,'NREL Scaling Data'!$A:$A,R$3,'NREL Scaling Data'!$C:$C,Calculations!$L187,'NREL Scaling Data'!$D:$D,Calculations!$N187))/SUMIFS('NREL Scaling Data'!$F:$F,'NREL Scaling Data'!$B:$B,UPPER(About!$B$1),'NREL Scaling Data'!$E:$E,Calculations!$M187,'NREL Scaling Data'!$A:$A,R$3,'NREL Scaling Data'!$C:$C,Calculations!$L187,'NREL Scaling Data'!$D:$D,Calculations!$N187) + 1) * R187,0)</f>
        <v>0</v>
      </c>
      <c r="T187" s="45">
        <f>IFERROR(((SUMIFS('NREL Scaling Data'!$F:$F,'NREL Scaling Data'!$B:$B,UPPER(About!$B$1),'NREL Scaling Data'!$E:$E,Calculations!$M187,'NREL Scaling Data'!$A:$A,T$3,'NREL Scaling Data'!$C:$C,Calculations!$L187,'NREL Scaling Data'!$D:$D,Calculations!$N187)-SUMIFS('NREL Scaling Data'!$F:$F,'NREL Scaling Data'!$B:$B,UPPER(About!$B$1),'NREL Scaling Data'!$E:$E,Calculations!$M187,'NREL Scaling Data'!$A:$A,S$3,'NREL Scaling Data'!$C:$C,Calculations!$L187,'NREL Scaling Data'!$D:$D,Calculations!$N187))/SUMIFS('NREL Scaling Data'!$F:$F,'NREL Scaling Data'!$B:$B,UPPER(About!$B$1),'NREL Scaling Data'!$E:$E,Calculations!$M187,'NREL Scaling Data'!$A:$A,S$3,'NREL Scaling Data'!$C:$C,Calculations!$L187,'NREL Scaling Data'!$D:$D,Calculations!$N187) + 1) * S187,0)</f>
        <v>0</v>
      </c>
      <c r="U187" s="45">
        <f>IFERROR(((SUMIFS('NREL Scaling Data'!$F:$F,'NREL Scaling Data'!$B:$B,UPPER(About!$B$1),'NREL Scaling Data'!$E:$E,Calculations!$M187,'NREL Scaling Data'!$A:$A,U$3,'NREL Scaling Data'!$C:$C,Calculations!$L187,'NREL Scaling Data'!$D:$D,Calculations!$N187)-SUMIFS('NREL Scaling Data'!$F:$F,'NREL Scaling Data'!$B:$B,UPPER(About!$B$1),'NREL Scaling Data'!$E:$E,Calculations!$M187,'NREL Scaling Data'!$A:$A,T$3,'NREL Scaling Data'!$C:$C,Calculations!$L187,'NREL Scaling Data'!$D:$D,Calculations!$N187))/SUMIFS('NREL Scaling Data'!$F:$F,'NREL Scaling Data'!$B:$B,UPPER(About!$B$1),'NREL Scaling Data'!$E:$E,Calculations!$M187,'NREL Scaling Data'!$A:$A,T$3,'NREL Scaling Data'!$C:$C,Calculations!$L187,'NREL Scaling Data'!$D:$D,Calculations!$N187) + 1) * T187,0)</f>
        <v>0</v>
      </c>
      <c r="V187" s="45">
        <f>IFERROR(((SUMIFS('NREL Scaling Data'!$F:$F,'NREL Scaling Data'!$B:$B,UPPER(About!$B$1),'NREL Scaling Data'!$E:$E,Calculations!$M187,'NREL Scaling Data'!$A:$A,V$3,'NREL Scaling Data'!$C:$C,Calculations!$L187,'NREL Scaling Data'!$D:$D,Calculations!$N187)-SUMIFS('NREL Scaling Data'!$F:$F,'NREL Scaling Data'!$B:$B,UPPER(About!$B$1),'NREL Scaling Data'!$E:$E,Calculations!$M187,'NREL Scaling Data'!$A:$A,U$3,'NREL Scaling Data'!$C:$C,Calculations!$L187,'NREL Scaling Data'!$D:$D,Calculations!$N187))/SUMIFS('NREL Scaling Data'!$F:$F,'NREL Scaling Data'!$B:$B,UPPER(About!$B$1),'NREL Scaling Data'!$E:$E,Calculations!$M187,'NREL Scaling Data'!$A:$A,U$3,'NREL Scaling Data'!$C:$C,Calculations!$L187,'NREL Scaling Data'!$D:$D,Calculations!$N187) + 1) * U187,0)</f>
        <v>0</v>
      </c>
      <c r="W187" s="45">
        <f>IFERROR(((SUMIFS('NREL Scaling Data'!$F:$F,'NREL Scaling Data'!$B:$B,UPPER(About!$B$1),'NREL Scaling Data'!$E:$E,Calculations!$M187,'NREL Scaling Data'!$A:$A,W$3,'NREL Scaling Data'!$C:$C,Calculations!$L187,'NREL Scaling Data'!$D:$D,Calculations!$N187)-SUMIFS('NREL Scaling Data'!$F:$F,'NREL Scaling Data'!$B:$B,UPPER(About!$B$1),'NREL Scaling Data'!$E:$E,Calculations!$M187,'NREL Scaling Data'!$A:$A,V$3,'NREL Scaling Data'!$C:$C,Calculations!$L187,'NREL Scaling Data'!$D:$D,Calculations!$N187))/SUMIFS('NREL Scaling Data'!$F:$F,'NREL Scaling Data'!$B:$B,UPPER(About!$B$1),'NREL Scaling Data'!$E:$E,Calculations!$M187,'NREL Scaling Data'!$A:$A,V$3,'NREL Scaling Data'!$C:$C,Calculations!$L187,'NREL Scaling Data'!$D:$D,Calculations!$N187) + 1) * V187,0)</f>
        <v>0</v>
      </c>
      <c r="X187" s="45">
        <f>IFERROR(((SUMIFS('NREL Scaling Data'!$F:$F,'NREL Scaling Data'!$B:$B,UPPER(About!$B$1),'NREL Scaling Data'!$E:$E,Calculations!$M187,'NREL Scaling Data'!$A:$A,X$3,'NREL Scaling Data'!$C:$C,Calculations!$L187,'NREL Scaling Data'!$D:$D,Calculations!$N187)-SUMIFS('NREL Scaling Data'!$F:$F,'NREL Scaling Data'!$B:$B,UPPER(About!$B$1),'NREL Scaling Data'!$E:$E,Calculations!$M187,'NREL Scaling Data'!$A:$A,W$3,'NREL Scaling Data'!$C:$C,Calculations!$L187,'NREL Scaling Data'!$D:$D,Calculations!$N187))/SUMIFS('NREL Scaling Data'!$F:$F,'NREL Scaling Data'!$B:$B,UPPER(About!$B$1),'NREL Scaling Data'!$E:$E,Calculations!$M187,'NREL Scaling Data'!$A:$A,W$3,'NREL Scaling Data'!$C:$C,Calculations!$L187,'NREL Scaling Data'!$D:$D,Calculations!$N187) + 1) * W187,0)</f>
        <v>0</v>
      </c>
      <c r="Y187" s="45">
        <f>IFERROR(((SUMIFS('NREL Scaling Data'!$F:$F,'NREL Scaling Data'!$B:$B,UPPER(About!$B$1),'NREL Scaling Data'!$E:$E,Calculations!$M187,'NREL Scaling Data'!$A:$A,Y$3,'NREL Scaling Data'!$C:$C,Calculations!$L187,'NREL Scaling Data'!$D:$D,Calculations!$N187)-SUMIFS('NREL Scaling Data'!$F:$F,'NREL Scaling Data'!$B:$B,UPPER(About!$B$1),'NREL Scaling Data'!$E:$E,Calculations!$M187,'NREL Scaling Data'!$A:$A,X$3,'NREL Scaling Data'!$C:$C,Calculations!$L187,'NREL Scaling Data'!$D:$D,Calculations!$N187))/SUMIFS('NREL Scaling Data'!$F:$F,'NREL Scaling Data'!$B:$B,UPPER(About!$B$1),'NREL Scaling Data'!$E:$E,Calculations!$M187,'NREL Scaling Data'!$A:$A,X$3,'NREL Scaling Data'!$C:$C,Calculations!$L187,'NREL Scaling Data'!$D:$D,Calculations!$N187) + 1) * X187,0)</f>
        <v>0</v>
      </c>
      <c r="Z187" s="45">
        <f>IFERROR(((SUMIFS('NREL Scaling Data'!$F:$F,'NREL Scaling Data'!$B:$B,UPPER(About!$B$1),'NREL Scaling Data'!$E:$E,Calculations!$M187,'NREL Scaling Data'!$A:$A,Z$3,'NREL Scaling Data'!$C:$C,Calculations!$L187,'NREL Scaling Data'!$D:$D,Calculations!$N187)-SUMIFS('NREL Scaling Data'!$F:$F,'NREL Scaling Data'!$B:$B,UPPER(About!$B$1),'NREL Scaling Data'!$E:$E,Calculations!$M187,'NREL Scaling Data'!$A:$A,Y$3,'NREL Scaling Data'!$C:$C,Calculations!$L187,'NREL Scaling Data'!$D:$D,Calculations!$N187))/SUMIFS('NREL Scaling Data'!$F:$F,'NREL Scaling Data'!$B:$B,UPPER(About!$B$1),'NREL Scaling Data'!$E:$E,Calculations!$M187,'NREL Scaling Data'!$A:$A,Y$3,'NREL Scaling Data'!$C:$C,Calculations!$L187,'NREL Scaling Data'!$D:$D,Calculations!$N187) + 1) * Y187,0)</f>
        <v>0</v>
      </c>
      <c r="AA187" s="45">
        <f>IFERROR(((SUMIFS('NREL Scaling Data'!$F:$F,'NREL Scaling Data'!$B:$B,UPPER(About!$B$1),'NREL Scaling Data'!$E:$E,Calculations!$M187,'NREL Scaling Data'!$A:$A,AA$3,'NREL Scaling Data'!$C:$C,Calculations!$L187,'NREL Scaling Data'!$D:$D,Calculations!$N187)-SUMIFS('NREL Scaling Data'!$F:$F,'NREL Scaling Data'!$B:$B,UPPER(About!$B$1),'NREL Scaling Data'!$E:$E,Calculations!$M187,'NREL Scaling Data'!$A:$A,Z$3,'NREL Scaling Data'!$C:$C,Calculations!$L187,'NREL Scaling Data'!$D:$D,Calculations!$N187))/SUMIFS('NREL Scaling Data'!$F:$F,'NREL Scaling Data'!$B:$B,UPPER(About!$B$1),'NREL Scaling Data'!$E:$E,Calculations!$M187,'NREL Scaling Data'!$A:$A,Z$3,'NREL Scaling Data'!$C:$C,Calculations!$L187,'NREL Scaling Data'!$D:$D,Calculations!$N187) + 1) * Z187,0)</f>
        <v>0</v>
      </c>
      <c r="AB187" s="45">
        <f>IFERROR(((SUMIFS('NREL Scaling Data'!$F:$F,'NREL Scaling Data'!$B:$B,UPPER(About!$B$1),'NREL Scaling Data'!$E:$E,Calculations!$M187,'NREL Scaling Data'!$A:$A,AB$3,'NREL Scaling Data'!$C:$C,Calculations!$L187,'NREL Scaling Data'!$D:$D,Calculations!$N187)-SUMIFS('NREL Scaling Data'!$F:$F,'NREL Scaling Data'!$B:$B,UPPER(About!$B$1),'NREL Scaling Data'!$E:$E,Calculations!$M187,'NREL Scaling Data'!$A:$A,AA$3,'NREL Scaling Data'!$C:$C,Calculations!$L187,'NREL Scaling Data'!$D:$D,Calculations!$N187))/SUMIFS('NREL Scaling Data'!$F:$F,'NREL Scaling Data'!$B:$B,UPPER(About!$B$1),'NREL Scaling Data'!$E:$E,Calculations!$M187,'NREL Scaling Data'!$A:$A,AA$3,'NREL Scaling Data'!$C:$C,Calculations!$L187,'NREL Scaling Data'!$D:$D,Calculations!$N187) + 1) * AA187,0)</f>
        <v>0</v>
      </c>
      <c r="AC187" s="45">
        <f>IFERROR(((SUMIFS('NREL Scaling Data'!$F:$F,'NREL Scaling Data'!$B:$B,UPPER(About!$B$1),'NREL Scaling Data'!$E:$E,Calculations!$M187,'NREL Scaling Data'!$A:$A,AC$3,'NREL Scaling Data'!$C:$C,Calculations!$L187,'NREL Scaling Data'!$D:$D,Calculations!$N187)-SUMIFS('NREL Scaling Data'!$F:$F,'NREL Scaling Data'!$B:$B,UPPER(About!$B$1),'NREL Scaling Data'!$E:$E,Calculations!$M187,'NREL Scaling Data'!$A:$A,AB$3,'NREL Scaling Data'!$C:$C,Calculations!$L187,'NREL Scaling Data'!$D:$D,Calculations!$N187))/SUMIFS('NREL Scaling Data'!$F:$F,'NREL Scaling Data'!$B:$B,UPPER(About!$B$1),'NREL Scaling Data'!$E:$E,Calculations!$M187,'NREL Scaling Data'!$A:$A,AB$3,'NREL Scaling Data'!$C:$C,Calculations!$L187,'NREL Scaling Data'!$D:$D,Calculations!$N187) + 1) * AB187,0)</f>
        <v>0</v>
      </c>
      <c r="AD187" s="45">
        <f>IFERROR(((SUMIFS('NREL Scaling Data'!$F:$F,'NREL Scaling Data'!$B:$B,UPPER(About!$B$1),'NREL Scaling Data'!$E:$E,Calculations!$M187,'NREL Scaling Data'!$A:$A,AD$3,'NREL Scaling Data'!$C:$C,Calculations!$L187,'NREL Scaling Data'!$D:$D,Calculations!$N187)-SUMIFS('NREL Scaling Data'!$F:$F,'NREL Scaling Data'!$B:$B,UPPER(About!$B$1),'NREL Scaling Data'!$E:$E,Calculations!$M187,'NREL Scaling Data'!$A:$A,AC$3,'NREL Scaling Data'!$C:$C,Calculations!$L187,'NREL Scaling Data'!$D:$D,Calculations!$N187))/SUMIFS('NREL Scaling Data'!$F:$F,'NREL Scaling Data'!$B:$B,UPPER(About!$B$1),'NREL Scaling Data'!$E:$E,Calculations!$M187,'NREL Scaling Data'!$A:$A,AC$3,'NREL Scaling Data'!$C:$C,Calculations!$L187,'NREL Scaling Data'!$D:$D,Calculations!$N187) + 1) * AC187,0)</f>
        <v>0</v>
      </c>
      <c r="AE187" s="45">
        <f>IFERROR(((SUMIFS('NREL Scaling Data'!$F:$F,'NREL Scaling Data'!$B:$B,UPPER(About!$B$1),'NREL Scaling Data'!$E:$E,Calculations!$M187,'NREL Scaling Data'!$A:$A,AE$3,'NREL Scaling Data'!$C:$C,Calculations!$L187,'NREL Scaling Data'!$D:$D,Calculations!$N187)-SUMIFS('NREL Scaling Data'!$F:$F,'NREL Scaling Data'!$B:$B,UPPER(About!$B$1),'NREL Scaling Data'!$E:$E,Calculations!$M187,'NREL Scaling Data'!$A:$A,AD$3,'NREL Scaling Data'!$C:$C,Calculations!$L187,'NREL Scaling Data'!$D:$D,Calculations!$N187))/SUMIFS('NREL Scaling Data'!$F:$F,'NREL Scaling Data'!$B:$B,UPPER(About!$B$1),'NREL Scaling Data'!$E:$E,Calculations!$M187,'NREL Scaling Data'!$A:$A,AD$3,'NREL Scaling Data'!$C:$C,Calculations!$L187,'NREL Scaling Data'!$D:$D,Calculations!$N187) + 1) * AD187,0)</f>
        <v>0</v>
      </c>
      <c r="AF187" s="45">
        <f>IFERROR(((SUMIFS('NREL Scaling Data'!$F:$F,'NREL Scaling Data'!$B:$B,UPPER(About!$B$1),'NREL Scaling Data'!$E:$E,Calculations!$M187,'NREL Scaling Data'!$A:$A,AF$3,'NREL Scaling Data'!$C:$C,Calculations!$L187,'NREL Scaling Data'!$D:$D,Calculations!$N187)-SUMIFS('NREL Scaling Data'!$F:$F,'NREL Scaling Data'!$B:$B,UPPER(About!$B$1),'NREL Scaling Data'!$E:$E,Calculations!$M187,'NREL Scaling Data'!$A:$A,AE$3,'NREL Scaling Data'!$C:$C,Calculations!$L187,'NREL Scaling Data'!$D:$D,Calculations!$N187))/SUMIFS('NREL Scaling Data'!$F:$F,'NREL Scaling Data'!$B:$B,UPPER(About!$B$1),'NREL Scaling Data'!$E:$E,Calculations!$M187,'NREL Scaling Data'!$A:$A,AE$3,'NREL Scaling Data'!$C:$C,Calculations!$L187,'NREL Scaling Data'!$D:$D,Calculations!$N187) + 1) * AE187,0)</f>
        <v>0</v>
      </c>
      <c r="AG187" s="45">
        <f>IFERROR(((SUMIFS('NREL Scaling Data'!$F:$F,'NREL Scaling Data'!$B:$B,UPPER(About!$B$1),'NREL Scaling Data'!$E:$E,Calculations!$M187,'NREL Scaling Data'!$A:$A,AG$3,'NREL Scaling Data'!$C:$C,Calculations!$L187,'NREL Scaling Data'!$D:$D,Calculations!$N187)-SUMIFS('NREL Scaling Data'!$F:$F,'NREL Scaling Data'!$B:$B,UPPER(About!$B$1),'NREL Scaling Data'!$E:$E,Calculations!$M187,'NREL Scaling Data'!$A:$A,AF$3,'NREL Scaling Data'!$C:$C,Calculations!$L187,'NREL Scaling Data'!$D:$D,Calculations!$N187))/SUMIFS('NREL Scaling Data'!$F:$F,'NREL Scaling Data'!$B:$B,UPPER(About!$B$1),'NREL Scaling Data'!$E:$E,Calculations!$M187,'NREL Scaling Data'!$A:$A,AF$3,'NREL Scaling Data'!$C:$C,Calculations!$L187,'NREL Scaling Data'!$D:$D,Calculations!$N187) + 1) * AF187,0)</f>
        <v>0</v>
      </c>
      <c r="AH187" s="45">
        <f>IFERROR(((SUMIFS('NREL Scaling Data'!$F:$F,'NREL Scaling Data'!$B:$B,UPPER(About!$B$1),'NREL Scaling Data'!$E:$E,Calculations!$M187,'NREL Scaling Data'!$A:$A,AH$3,'NREL Scaling Data'!$C:$C,Calculations!$L187,'NREL Scaling Data'!$D:$D,Calculations!$N187)-SUMIFS('NREL Scaling Data'!$F:$F,'NREL Scaling Data'!$B:$B,UPPER(About!$B$1),'NREL Scaling Data'!$E:$E,Calculations!$M187,'NREL Scaling Data'!$A:$A,AG$3,'NREL Scaling Data'!$C:$C,Calculations!$L187,'NREL Scaling Data'!$D:$D,Calculations!$N187))/SUMIFS('NREL Scaling Data'!$F:$F,'NREL Scaling Data'!$B:$B,UPPER(About!$B$1),'NREL Scaling Data'!$E:$E,Calculations!$M187,'NREL Scaling Data'!$A:$A,AG$3,'NREL Scaling Data'!$C:$C,Calculations!$L187,'NREL Scaling Data'!$D:$D,Calculations!$N187) + 1) * AG187,0)</f>
        <v>0</v>
      </c>
      <c r="AI187" s="45">
        <f>IFERROR(((SUMIFS('NREL Scaling Data'!$F:$F,'NREL Scaling Data'!$B:$B,UPPER(About!$B$1),'NREL Scaling Data'!$E:$E,Calculations!$M187,'NREL Scaling Data'!$A:$A,AI$3,'NREL Scaling Data'!$C:$C,Calculations!$L187,'NREL Scaling Data'!$D:$D,Calculations!$N187)-SUMIFS('NREL Scaling Data'!$F:$F,'NREL Scaling Data'!$B:$B,UPPER(About!$B$1),'NREL Scaling Data'!$E:$E,Calculations!$M187,'NREL Scaling Data'!$A:$A,AH$3,'NREL Scaling Data'!$C:$C,Calculations!$L187,'NREL Scaling Data'!$D:$D,Calculations!$N187))/SUMIFS('NREL Scaling Data'!$F:$F,'NREL Scaling Data'!$B:$B,UPPER(About!$B$1),'NREL Scaling Data'!$E:$E,Calculations!$M187,'NREL Scaling Data'!$A:$A,AH$3,'NREL Scaling Data'!$C:$C,Calculations!$L187,'NREL Scaling Data'!$D:$D,Calculations!$N187) + 1) * AH187,0)</f>
        <v>0</v>
      </c>
      <c r="AJ187" s="45">
        <f>IFERROR(((SUMIFS('NREL Scaling Data'!$F:$F,'NREL Scaling Data'!$B:$B,UPPER(About!$B$1),'NREL Scaling Data'!$E:$E,Calculations!$M187,'NREL Scaling Data'!$A:$A,AJ$3,'NREL Scaling Data'!$C:$C,Calculations!$L187,'NREL Scaling Data'!$D:$D,Calculations!$N187)-SUMIFS('NREL Scaling Data'!$F:$F,'NREL Scaling Data'!$B:$B,UPPER(About!$B$1),'NREL Scaling Data'!$E:$E,Calculations!$M187,'NREL Scaling Data'!$A:$A,AI$3,'NREL Scaling Data'!$C:$C,Calculations!$L187,'NREL Scaling Data'!$D:$D,Calculations!$N187))/SUMIFS('NREL Scaling Data'!$F:$F,'NREL Scaling Data'!$B:$B,UPPER(About!$B$1),'NREL Scaling Data'!$E:$E,Calculations!$M187,'NREL Scaling Data'!$A:$A,AI$3,'NREL Scaling Data'!$C:$C,Calculations!$L187,'NREL Scaling Data'!$D:$D,Calculations!$N187) + 1) * AI187,0)</f>
        <v>0</v>
      </c>
      <c r="AK187" s="45">
        <f>IFERROR(((SUMIFS('NREL Scaling Data'!$F:$F,'NREL Scaling Data'!$B:$B,UPPER(About!$B$1),'NREL Scaling Data'!$E:$E,Calculations!$M187,'NREL Scaling Data'!$A:$A,AK$3,'NREL Scaling Data'!$C:$C,Calculations!$L187,'NREL Scaling Data'!$D:$D,Calculations!$N187)-SUMIFS('NREL Scaling Data'!$F:$F,'NREL Scaling Data'!$B:$B,UPPER(About!$B$1),'NREL Scaling Data'!$E:$E,Calculations!$M187,'NREL Scaling Data'!$A:$A,AJ$3,'NREL Scaling Data'!$C:$C,Calculations!$L187,'NREL Scaling Data'!$D:$D,Calculations!$N187))/SUMIFS('NREL Scaling Data'!$F:$F,'NREL Scaling Data'!$B:$B,UPPER(About!$B$1),'NREL Scaling Data'!$E:$E,Calculations!$M187,'NREL Scaling Data'!$A:$A,AJ$3,'NREL Scaling Data'!$C:$C,Calculations!$L187,'NREL Scaling Data'!$D:$D,Calculations!$N187) + 1) * AJ187,0)</f>
        <v>0</v>
      </c>
      <c r="AL187" s="45">
        <f>IFERROR(((SUMIFS('NREL Scaling Data'!$F:$F,'NREL Scaling Data'!$B:$B,UPPER(About!$B$1),'NREL Scaling Data'!$E:$E,Calculations!$M187,'NREL Scaling Data'!$A:$A,AL$3,'NREL Scaling Data'!$C:$C,Calculations!$L187,'NREL Scaling Data'!$D:$D,Calculations!$N187)-SUMIFS('NREL Scaling Data'!$F:$F,'NREL Scaling Data'!$B:$B,UPPER(About!$B$1),'NREL Scaling Data'!$E:$E,Calculations!$M187,'NREL Scaling Data'!$A:$A,AK$3,'NREL Scaling Data'!$C:$C,Calculations!$L187,'NREL Scaling Data'!$D:$D,Calculations!$N187))/SUMIFS('NREL Scaling Data'!$F:$F,'NREL Scaling Data'!$B:$B,UPPER(About!$B$1),'NREL Scaling Data'!$E:$E,Calculations!$M187,'NREL Scaling Data'!$A:$A,AK$3,'NREL Scaling Data'!$C:$C,Calculations!$L187,'NREL Scaling Data'!$D:$D,Calculations!$N187) + 1) * AK187,0)</f>
        <v>0</v>
      </c>
      <c r="AM187" s="45">
        <f>IFERROR(((SUMIFS('NREL Scaling Data'!$F:$F,'NREL Scaling Data'!$B:$B,UPPER(About!$B$1),'NREL Scaling Data'!$E:$E,Calculations!$M187,'NREL Scaling Data'!$A:$A,AM$3,'NREL Scaling Data'!$C:$C,Calculations!$L187,'NREL Scaling Data'!$D:$D,Calculations!$N187)-SUMIFS('NREL Scaling Data'!$F:$F,'NREL Scaling Data'!$B:$B,UPPER(About!$B$1),'NREL Scaling Data'!$E:$E,Calculations!$M187,'NREL Scaling Data'!$A:$A,AL$3,'NREL Scaling Data'!$C:$C,Calculations!$L187,'NREL Scaling Data'!$D:$D,Calculations!$N187))/SUMIFS('NREL Scaling Data'!$F:$F,'NREL Scaling Data'!$B:$B,UPPER(About!$B$1),'NREL Scaling Data'!$E:$E,Calculations!$M187,'NREL Scaling Data'!$A:$A,AL$3,'NREL Scaling Data'!$C:$C,Calculations!$L187,'NREL Scaling Data'!$D:$D,Calculations!$N187) + 1) * AL187,0)</f>
        <v>0</v>
      </c>
      <c r="AN187" s="45">
        <f>IFERROR(((SUMIFS('NREL Scaling Data'!$F:$F,'NREL Scaling Data'!$B:$B,UPPER(About!$B$1),'NREL Scaling Data'!$E:$E,Calculations!$M187,'NREL Scaling Data'!$A:$A,AN$3,'NREL Scaling Data'!$C:$C,Calculations!$L187,'NREL Scaling Data'!$D:$D,Calculations!$N187)-SUMIFS('NREL Scaling Data'!$F:$F,'NREL Scaling Data'!$B:$B,UPPER(About!$B$1),'NREL Scaling Data'!$E:$E,Calculations!$M187,'NREL Scaling Data'!$A:$A,AM$3,'NREL Scaling Data'!$C:$C,Calculations!$L187,'NREL Scaling Data'!$D:$D,Calculations!$N187))/SUMIFS('NREL Scaling Data'!$F:$F,'NREL Scaling Data'!$B:$B,UPPER(About!$B$1),'NREL Scaling Data'!$E:$E,Calculations!$M187,'NREL Scaling Data'!$A:$A,AM$3,'NREL Scaling Data'!$C:$C,Calculations!$L187,'NREL Scaling Data'!$D:$D,Calculations!$N187) + 1) * AM187,0)</f>
        <v>0</v>
      </c>
      <c r="AO187" s="45">
        <f>IFERROR(((SUMIFS('NREL Scaling Data'!$F:$F,'NREL Scaling Data'!$B:$B,UPPER(About!$B$1),'NREL Scaling Data'!$E:$E,Calculations!$M187,'NREL Scaling Data'!$A:$A,AO$3,'NREL Scaling Data'!$C:$C,Calculations!$L187,'NREL Scaling Data'!$D:$D,Calculations!$N187)-SUMIFS('NREL Scaling Data'!$F:$F,'NREL Scaling Data'!$B:$B,UPPER(About!$B$1),'NREL Scaling Data'!$E:$E,Calculations!$M187,'NREL Scaling Data'!$A:$A,AN$3,'NREL Scaling Data'!$C:$C,Calculations!$L187,'NREL Scaling Data'!$D:$D,Calculations!$N187))/SUMIFS('NREL Scaling Data'!$F:$F,'NREL Scaling Data'!$B:$B,UPPER(About!$B$1),'NREL Scaling Data'!$E:$E,Calculations!$M187,'NREL Scaling Data'!$A:$A,AN$3,'NREL Scaling Data'!$C:$C,Calculations!$L187,'NREL Scaling Data'!$D:$D,Calculations!$N187) + 1) * AN187,0)</f>
        <v>0</v>
      </c>
      <c r="AP187" s="45">
        <f>IFERROR(((SUMIFS('NREL Scaling Data'!$F:$F,'NREL Scaling Data'!$B:$B,UPPER(About!$B$1),'NREL Scaling Data'!$E:$E,Calculations!$M187,'NREL Scaling Data'!$A:$A,AP$3,'NREL Scaling Data'!$C:$C,Calculations!$L187,'NREL Scaling Data'!$D:$D,Calculations!$N187)-SUMIFS('NREL Scaling Data'!$F:$F,'NREL Scaling Data'!$B:$B,UPPER(About!$B$1),'NREL Scaling Data'!$E:$E,Calculations!$M187,'NREL Scaling Data'!$A:$A,AO$3,'NREL Scaling Data'!$C:$C,Calculations!$L187,'NREL Scaling Data'!$D:$D,Calculations!$N187))/SUMIFS('NREL Scaling Data'!$F:$F,'NREL Scaling Data'!$B:$B,UPPER(About!$B$1),'NREL Scaling Data'!$E:$E,Calculations!$M187,'NREL Scaling Data'!$A:$A,AO$3,'NREL Scaling Data'!$C:$C,Calculations!$L187,'NREL Scaling Data'!$D:$D,Calculations!$N187) + 1) * AO187,0)</f>
        <v>0</v>
      </c>
      <c r="AQ187" s="45">
        <f>IFERROR(((SUMIFS('NREL Scaling Data'!$F:$F,'NREL Scaling Data'!$B:$B,UPPER(About!$B$1),'NREL Scaling Data'!$E:$E,Calculations!$M187,'NREL Scaling Data'!$A:$A,AQ$3,'NREL Scaling Data'!$C:$C,Calculations!$L187,'NREL Scaling Data'!$D:$D,Calculations!$N187)-SUMIFS('NREL Scaling Data'!$F:$F,'NREL Scaling Data'!$B:$B,UPPER(About!$B$1),'NREL Scaling Data'!$E:$E,Calculations!$M187,'NREL Scaling Data'!$A:$A,AP$3,'NREL Scaling Data'!$C:$C,Calculations!$L187,'NREL Scaling Data'!$D:$D,Calculations!$N187))/SUMIFS('NREL Scaling Data'!$F:$F,'NREL Scaling Data'!$B:$B,UPPER(About!$B$1),'NREL Scaling Data'!$E:$E,Calculations!$M187,'NREL Scaling Data'!$A:$A,AP$3,'NREL Scaling Data'!$C:$C,Calculations!$L187,'NREL Scaling Data'!$D:$D,Calculations!$N187) + 1) * AP187,0)</f>
        <v>0</v>
      </c>
      <c r="AR187" s="45">
        <f>IFERROR(((SUMIFS('NREL Scaling Data'!$F:$F,'NREL Scaling Data'!$B:$B,UPPER(About!$B$1),'NREL Scaling Data'!$E:$E,Calculations!$M187,'NREL Scaling Data'!$A:$A,AR$3,'NREL Scaling Data'!$C:$C,Calculations!$L187,'NREL Scaling Data'!$D:$D,Calculations!$N187)-SUMIFS('NREL Scaling Data'!$F:$F,'NREL Scaling Data'!$B:$B,UPPER(About!$B$1),'NREL Scaling Data'!$E:$E,Calculations!$M187,'NREL Scaling Data'!$A:$A,AQ$3,'NREL Scaling Data'!$C:$C,Calculations!$L187,'NREL Scaling Data'!$D:$D,Calculations!$N187))/SUMIFS('NREL Scaling Data'!$F:$F,'NREL Scaling Data'!$B:$B,UPPER(About!$B$1),'NREL Scaling Data'!$E:$E,Calculations!$M187,'NREL Scaling Data'!$A:$A,AQ$3,'NREL Scaling Data'!$C:$C,Calculations!$L187,'NREL Scaling Data'!$D:$D,Calculations!$N187) + 1) * AQ187,0)</f>
        <v>0</v>
      </c>
      <c r="AS187" s="45">
        <f>IFERROR(((SUMIFS('NREL Scaling Data'!$F:$F,'NREL Scaling Data'!$B:$B,UPPER(About!$B$1),'NREL Scaling Data'!$E:$E,Calculations!$M187,'NREL Scaling Data'!$A:$A,AS$3,'NREL Scaling Data'!$C:$C,Calculations!$L187,'NREL Scaling Data'!$D:$D,Calculations!$N187)-SUMIFS('NREL Scaling Data'!$F:$F,'NREL Scaling Data'!$B:$B,UPPER(About!$B$1),'NREL Scaling Data'!$E:$E,Calculations!$M187,'NREL Scaling Data'!$A:$A,AR$3,'NREL Scaling Data'!$C:$C,Calculations!$L187,'NREL Scaling Data'!$D:$D,Calculations!$N187))/SUMIFS('NREL Scaling Data'!$F:$F,'NREL Scaling Data'!$B:$B,UPPER(About!$B$1),'NREL Scaling Data'!$E:$E,Calculations!$M187,'NREL Scaling Data'!$A:$A,AR$3,'NREL Scaling Data'!$C:$C,Calculations!$L187,'NREL Scaling Data'!$D:$D,Calculations!$N187) + 1) * AR187,0)</f>
        <v>0</v>
      </c>
      <c r="AT187" s="45">
        <f>IFERROR(((SUMIFS('NREL Scaling Data'!$F:$F,'NREL Scaling Data'!$B:$B,UPPER(About!$B$1),'NREL Scaling Data'!$E:$E,Calculations!$M187,'NREL Scaling Data'!$A:$A,AT$3,'NREL Scaling Data'!$C:$C,Calculations!$L187,'NREL Scaling Data'!$D:$D,Calculations!$N187)-SUMIFS('NREL Scaling Data'!$F:$F,'NREL Scaling Data'!$B:$B,UPPER(About!$B$1),'NREL Scaling Data'!$E:$E,Calculations!$M187,'NREL Scaling Data'!$A:$A,AS$3,'NREL Scaling Data'!$C:$C,Calculations!$L187,'NREL Scaling Data'!$D:$D,Calculations!$N187))/SUMIFS('NREL Scaling Data'!$F:$F,'NREL Scaling Data'!$B:$B,UPPER(About!$B$1),'NREL Scaling Data'!$E:$E,Calculations!$M187,'NREL Scaling Data'!$A:$A,AS$3,'NREL Scaling Data'!$C:$C,Calculations!$L187,'NREL Scaling Data'!$D:$D,Calculations!$N187) + 1) * AS187,0)</f>
        <v>0</v>
      </c>
    </row>
    <row r="188" spans="6:46">
      <c r="H188" s="12" t="s">
        <v>487</v>
      </c>
      <c r="I188" s="12" t="s">
        <v>1086</v>
      </c>
      <c r="J188" s="209">
        <f>SUMIFS('NREL Scaling Data'!F:F,'NREL Scaling Data'!B:B,UPPER(About!$B$1),'NREL Scaling Data'!E:E,Calculations!M188,'NREL Scaling Data'!A:A, 2021,'NREL Scaling Data'!C:C,Calculations!L188,'NREL Scaling Data'!D:D,Calculations!N188) / SUMIFS('NREL Scaling Data'!F:F,'NREL Scaling Data'!B:B,UPPER(About!$B$1),'NREL Scaling Data'!A:A, 2021,'NREL Scaling Data'!C:C,Calculations!L188,'NREL Scaling Data'!D:D,Calculations!N188)</f>
        <v>0.29037128607461982</v>
      </c>
      <c r="K188" s="12">
        <v>1</v>
      </c>
      <c r="L188" s="12" t="s">
        <v>1013</v>
      </c>
      <c r="M188" s="12" t="s">
        <v>1016</v>
      </c>
      <c r="N188" s="1" t="s">
        <v>972</v>
      </c>
      <c r="O188" s="7">
        <f t="shared" si="37"/>
        <v>72091350307604.078</v>
      </c>
      <c r="P188" s="7">
        <f t="shared" si="38"/>
        <v>72091350307604.078</v>
      </c>
      <c r="Q188" s="45">
        <f>SUMIFS('SEDS 2021'!$F$23:$F$40,'SEDS 2021'!E$23:E$40,Calculations!L188,'SEDS 2021'!D$23:D$40,Calculations!N188)*J188*K188</f>
        <v>72091350307604.078</v>
      </c>
      <c r="R188" s="45">
        <f>IFERROR(((SUMIFS('NREL Scaling Data'!$F:$F,'NREL Scaling Data'!$B:$B,UPPER(About!$B$1),'NREL Scaling Data'!$E:$E,Calculations!$M188,'NREL Scaling Data'!$A:$A,R$3,'NREL Scaling Data'!$C:$C,Calculations!$L188,'NREL Scaling Data'!$D:$D,Calculations!$N188)-SUMIFS('NREL Scaling Data'!$F:$F,'NREL Scaling Data'!$B:$B,UPPER(About!$B$1),'NREL Scaling Data'!$E:$E,Calculations!$M188,'NREL Scaling Data'!$A:$A,Q$3,'NREL Scaling Data'!$C:$C,Calculations!$L188,'NREL Scaling Data'!$D:$D,Calculations!$N188))/SUMIFS('NREL Scaling Data'!$F:$F,'NREL Scaling Data'!$B:$B,UPPER(About!$B$1),'NREL Scaling Data'!$E:$E,Calculations!$M188,'NREL Scaling Data'!$A:$A,Q$3,'NREL Scaling Data'!$C:$C,Calculations!$L188,'NREL Scaling Data'!$D:$D,Calculations!$N188) + 1) * Q188,0)</f>
        <v>71842753729610.531</v>
      </c>
      <c r="S188" s="45">
        <f>IFERROR(((SUMIFS('NREL Scaling Data'!$F:$F,'NREL Scaling Data'!$B:$B,UPPER(About!$B$1),'NREL Scaling Data'!$E:$E,Calculations!$M188,'NREL Scaling Data'!$A:$A,S$3,'NREL Scaling Data'!$C:$C,Calculations!$L188,'NREL Scaling Data'!$D:$D,Calculations!$N188)-SUMIFS('NREL Scaling Data'!$F:$F,'NREL Scaling Data'!$B:$B,UPPER(About!$B$1),'NREL Scaling Data'!$E:$E,Calculations!$M188,'NREL Scaling Data'!$A:$A,R$3,'NREL Scaling Data'!$C:$C,Calculations!$L188,'NREL Scaling Data'!$D:$D,Calculations!$N188))/SUMIFS('NREL Scaling Data'!$F:$F,'NREL Scaling Data'!$B:$B,UPPER(About!$B$1),'NREL Scaling Data'!$E:$E,Calculations!$M188,'NREL Scaling Data'!$A:$A,R$3,'NREL Scaling Data'!$C:$C,Calculations!$L188,'NREL Scaling Data'!$D:$D,Calculations!$N188) + 1) * R188,0)</f>
        <v>71763099242745.125</v>
      </c>
      <c r="T188" s="45">
        <f>IFERROR(((SUMIFS('NREL Scaling Data'!$F:$F,'NREL Scaling Data'!$B:$B,UPPER(About!$B$1),'NREL Scaling Data'!$E:$E,Calculations!$M188,'NREL Scaling Data'!$A:$A,T$3,'NREL Scaling Data'!$C:$C,Calculations!$L188,'NREL Scaling Data'!$D:$D,Calculations!$N188)-SUMIFS('NREL Scaling Data'!$F:$F,'NREL Scaling Data'!$B:$B,UPPER(About!$B$1),'NREL Scaling Data'!$E:$E,Calculations!$M188,'NREL Scaling Data'!$A:$A,S$3,'NREL Scaling Data'!$C:$C,Calculations!$L188,'NREL Scaling Data'!$D:$D,Calculations!$N188))/SUMIFS('NREL Scaling Data'!$F:$F,'NREL Scaling Data'!$B:$B,UPPER(About!$B$1),'NREL Scaling Data'!$E:$E,Calculations!$M188,'NREL Scaling Data'!$A:$A,S$3,'NREL Scaling Data'!$C:$C,Calculations!$L188,'NREL Scaling Data'!$D:$D,Calculations!$N188) + 1) * S188,0)</f>
        <v>71657031369467.891</v>
      </c>
      <c r="U188" s="45">
        <f>IFERROR(((SUMIFS('NREL Scaling Data'!$F:$F,'NREL Scaling Data'!$B:$B,UPPER(About!$B$1),'NREL Scaling Data'!$E:$E,Calculations!$M188,'NREL Scaling Data'!$A:$A,U$3,'NREL Scaling Data'!$C:$C,Calculations!$L188,'NREL Scaling Data'!$D:$D,Calculations!$N188)-SUMIFS('NREL Scaling Data'!$F:$F,'NREL Scaling Data'!$B:$B,UPPER(About!$B$1),'NREL Scaling Data'!$E:$E,Calculations!$M188,'NREL Scaling Data'!$A:$A,T$3,'NREL Scaling Data'!$C:$C,Calculations!$L188,'NREL Scaling Data'!$D:$D,Calculations!$N188))/SUMIFS('NREL Scaling Data'!$F:$F,'NREL Scaling Data'!$B:$B,UPPER(About!$B$1),'NREL Scaling Data'!$E:$E,Calculations!$M188,'NREL Scaling Data'!$A:$A,T$3,'NREL Scaling Data'!$C:$C,Calculations!$L188,'NREL Scaling Data'!$D:$D,Calculations!$N188) + 1) * T188,0)</f>
        <v>71511809535156.609</v>
      </c>
      <c r="V188" s="45">
        <f>IFERROR(((SUMIFS('NREL Scaling Data'!$F:$F,'NREL Scaling Data'!$B:$B,UPPER(About!$B$1),'NREL Scaling Data'!$E:$E,Calculations!$M188,'NREL Scaling Data'!$A:$A,V$3,'NREL Scaling Data'!$C:$C,Calculations!$L188,'NREL Scaling Data'!$D:$D,Calculations!$N188)-SUMIFS('NREL Scaling Data'!$F:$F,'NREL Scaling Data'!$B:$B,UPPER(About!$B$1),'NREL Scaling Data'!$E:$E,Calculations!$M188,'NREL Scaling Data'!$A:$A,U$3,'NREL Scaling Data'!$C:$C,Calculations!$L188,'NREL Scaling Data'!$D:$D,Calculations!$N188))/SUMIFS('NREL Scaling Data'!$F:$F,'NREL Scaling Data'!$B:$B,UPPER(About!$B$1),'NREL Scaling Data'!$E:$E,Calculations!$M188,'NREL Scaling Data'!$A:$A,U$3,'NREL Scaling Data'!$C:$C,Calculations!$L188,'NREL Scaling Data'!$D:$D,Calculations!$N188) + 1) * U188,0)</f>
        <v>71364619644602.938</v>
      </c>
      <c r="W188" s="45">
        <f>IFERROR(((SUMIFS('NREL Scaling Data'!$F:$F,'NREL Scaling Data'!$B:$B,UPPER(About!$B$1),'NREL Scaling Data'!$E:$E,Calculations!$M188,'NREL Scaling Data'!$A:$A,W$3,'NREL Scaling Data'!$C:$C,Calculations!$L188,'NREL Scaling Data'!$D:$D,Calculations!$N188)-SUMIFS('NREL Scaling Data'!$F:$F,'NREL Scaling Data'!$B:$B,UPPER(About!$B$1),'NREL Scaling Data'!$E:$E,Calculations!$M188,'NREL Scaling Data'!$A:$A,V$3,'NREL Scaling Data'!$C:$C,Calculations!$L188,'NREL Scaling Data'!$D:$D,Calculations!$N188))/SUMIFS('NREL Scaling Data'!$F:$F,'NREL Scaling Data'!$B:$B,UPPER(About!$B$1),'NREL Scaling Data'!$E:$E,Calculations!$M188,'NREL Scaling Data'!$A:$A,V$3,'NREL Scaling Data'!$C:$C,Calculations!$L188,'NREL Scaling Data'!$D:$D,Calculations!$N188) + 1) * V188,0)</f>
        <v>71034918433039.063</v>
      </c>
      <c r="X188" s="45">
        <f>IFERROR(((SUMIFS('NREL Scaling Data'!$F:$F,'NREL Scaling Data'!$B:$B,UPPER(About!$B$1),'NREL Scaling Data'!$E:$E,Calculations!$M188,'NREL Scaling Data'!$A:$A,X$3,'NREL Scaling Data'!$C:$C,Calculations!$L188,'NREL Scaling Data'!$D:$D,Calculations!$N188)-SUMIFS('NREL Scaling Data'!$F:$F,'NREL Scaling Data'!$B:$B,UPPER(About!$B$1),'NREL Scaling Data'!$E:$E,Calculations!$M188,'NREL Scaling Data'!$A:$A,W$3,'NREL Scaling Data'!$C:$C,Calculations!$L188,'NREL Scaling Data'!$D:$D,Calculations!$N188))/SUMIFS('NREL Scaling Data'!$F:$F,'NREL Scaling Data'!$B:$B,UPPER(About!$B$1),'NREL Scaling Data'!$E:$E,Calculations!$M188,'NREL Scaling Data'!$A:$A,W$3,'NREL Scaling Data'!$C:$C,Calculations!$L188,'NREL Scaling Data'!$D:$D,Calculations!$N188) + 1) * W188,0)</f>
        <v>70755972356148.766</v>
      </c>
      <c r="Y188" s="45">
        <f>IFERROR(((SUMIFS('NREL Scaling Data'!$F:$F,'NREL Scaling Data'!$B:$B,UPPER(About!$B$1),'NREL Scaling Data'!$E:$E,Calculations!$M188,'NREL Scaling Data'!$A:$A,Y$3,'NREL Scaling Data'!$C:$C,Calculations!$L188,'NREL Scaling Data'!$D:$D,Calculations!$N188)-SUMIFS('NREL Scaling Data'!$F:$F,'NREL Scaling Data'!$B:$B,UPPER(About!$B$1),'NREL Scaling Data'!$E:$E,Calculations!$M188,'NREL Scaling Data'!$A:$A,X$3,'NREL Scaling Data'!$C:$C,Calculations!$L188,'NREL Scaling Data'!$D:$D,Calculations!$N188))/SUMIFS('NREL Scaling Data'!$F:$F,'NREL Scaling Data'!$B:$B,UPPER(About!$B$1),'NREL Scaling Data'!$E:$E,Calculations!$M188,'NREL Scaling Data'!$A:$A,X$3,'NREL Scaling Data'!$C:$C,Calculations!$L188,'NREL Scaling Data'!$D:$D,Calculations!$N188) + 1) * X188,0)</f>
        <v>70554712709881.5</v>
      </c>
      <c r="Z188" s="45">
        <f>IFERROR(((SUMIFS('NREL Scaling Data'!$F:$F,'NREL Scaling Data'!$B:$B,UPPER(About!$B$1),'NREL Scaling Data'!$E:$E,Calculations!$M188,'NREL Scaling Data'!$A:$A,Z$3,'NREL Scaling Data'!$C:$C,Calculations!$L188,'NREL Scaling Data'!$D:$D,Calculations!$N188)-SUMIFS('NREL Scaling Data'!$F:$F,'NREL Scaling Data'!$B:$B,UPPER(About!$B$1),'NREL Scaling Data'!$E:$E,Calculations!$M188,'NREL Scaling Data'!$A:$A,Y$3,'NREL Scaling Data'!$C:$C,Calculations!$L188,'NREL Scaling Data'!$D:$D,Calculations!$N188))/SUMIFS('NREL Scaling Data'!$F:$F,'NREL Scaling Data'!$B:$B,UPPER(About!$B$1),'NREL Scaling Data'!$E:$E,Calculations!$M188,'NREL Scaling Data'!$A:$A,Y$3,'NREL Scaling Data'!$C:$C,Calculations!$L188,'NREL Scaling Data'!$D:$D,Calculations!$N188) + 1) * Y188,0)</f>
        <v>70464596450358.859</v>
      </c>
      <c r="AA188" s="45">
        <f>IFERROR(((SUMIFS('NREL Scaling Data'!$F:$F,'NREL Scaling Data'!$B:$B,UPPER(About!$B$1),'NREL Scaling Data'!$E:$E,Calculations!$M188,'NREL Scaling Data'!$A:$A,AA$3,'NREL Scaling Data'!$C:$C,Calculations!$L188,'NREL Scaling Data'!$D:$D,Calculations!$N188)-SUMIFS('NREL Scaling Data'!$F:$F,'NREL Scaling Data'!$B:$B,UPPER(About!$B$1),'NREL Scaling Data'!$E:$E,Calculations!$M188,'NREL Scaling Data'!$A:$A,Z$3,'NREL Scaling Data'!$C:$C,Calculations!$L188,'NREL Scaling Data'!$D:$D,Calculations!$N188))/SUMIFS('NREL Scaling Data'!$F:$F,'NREL Scaling Data'!$B:$B,UPPER(About!$B$1),'NREL Scaling Data'!$E:$E,Calculations!$M188,'NREL Scaling Data'!$A:$A,Z$3,'NREL Scaling Data'!$C:$C,Calculations!$L188,'NREL Scaling Data'!$D:$D,Calculations!$N188) + 1) * Z188,0)</f>
        <v>70408869384125.328</v>
      </c>
      <c r="AB188" s="45">
        <f>IFERROR(((SUMIFS('NREL Scaling Data'!$F:$F,'NREL Scaling Data'!$B:$B,UPPER(About!$B$1),'NREL Scaling Data'!$E:$E,Calculations!$M188,'NREL Scaling Data'!$A:$A,AB$3,'NREL Scaling Data'!$C:$C,Calculations!$L188,'NREL Scaling Data'!$D:$D,Calculations!$N188)-SUMIFS('NREL Scaling Data'!$F:$F,'NREL Scaling Data'!$B:$B,UPPER(About!$B$1),'NREL Scaling Data'!$E:$E,Calculations!$M188,'NREL Scaling Data'!$A:$A,AA$3,'NREL Scaling Data'!$C:$C,Calculations!$L188,'NREL Scaling Data'!$D:$D,Calculations!$N188))/SUMIFS('NREL Scaling Data'!$F:$F,'NREL Scaling Data'!$B:$B,UPPER(About!$B$1),'NREL Scaling Data'!$E:$E,Calculations!$M188,'NREL Scaling Data'!$A:$A,AA$3,'NREL Scaling Data'!$C:$C,Calculations!$L188,'NREL Scaling Data'!$D:$D,Calculations!$N188) + 1) * AA188,0)</f>
        <v>70391881951295.797</v>
      </c>
      <c r="AC188" s="45">
        <f>IFERROR(((SUMIFS('NREL Scaling Data'!$F:$F,'NREL Scaling Data'!$B:$B,UPPER(About!$B$1),'NREL Scaling Data'!$E:$E,Calculations!$M188,'NREL Scaling Data'!$A:$A,AC$3,'NREL Scaling Data'!$C:$C,Calculations!$L188,'NREL Scaling Data'!$D:$D,Calculations!$N188)-SUMIFS('NREL Scaling Data'!$F:$F,'NREL Scaling Data'!$B:$B,UPPER(About!$B$1),'NREL Scaling Data'!$E:$E,Calculations!$M188,'NREL Scaling Data'!$A:$A,AB$3,'NREL Scaling Data'!$C:$C,Calculations!$L188,'NREL Scaling Data'!$D:$D,Calculations!$N188))/SUMIFS('NREL Scaling Data'!$F:$F,'NREL Scaling Data'!$B:$B,UPPER(About!$B$1),'NREL Scaling Data'!$E:$E,Calculations!$M188,'NREL Scaling Data'!$A:$A,AB$3,'NREL Scaling Data'!$C:$C,Calculations!$L188,'NREL Scaling Data'!$D:$D,Calculations!$N188) + 1) * AB188,0)</f>
        <v>70421402794932.547</v>
      </c>
      <c r="AD188" s="45">
        <f>IFERROR(((SUMIFS('NREL Scaling Data'!$F:$F,'NREL Scaling Data'!$B:$B,UPPER(About!$B$1),'NREL Scaling Data'!$E:$E,Calculations!$M188,'NREL Scaling Data'!$A:$A,AD$3,'NREL Scaling Data'!$C:$C,Calculations!$L188,'NREL Scaling Data'!$D:$D,Calculations!$N188)-SUMIFS('NREL Scaling Data'!$F:$F,'NREL Scaling Data'!$B:$B,UPPER(About!$B$1),'NREL Scaling Data'!$E:$E,Calculations!$M188,'NREL Scaling Data'!$A:$A,AC$3,'NREL Scaling Data'!$C:$C,Calculations!$L188,'NREL Scaling Data'!$D:$D,Calculations!$N188))/SUMIFS('NREL Scaling Data'!$F:$F,'NREL Scaling Data'!$B:$B,UPPER(About!$B$1),'NREL Scaling Data'!$E:$E,Calculations!$M188,'NREL Scaling Data'!$A:$A,AC$3,'NREL Scaling Data'!$C:$C,Calculations!$L188,'NREL Scaling Data'!$D:$D,Calculations!$N188) + 1) * AC188,0)</f>
        <v>70415912953835.188</v>
      </c>
      <c r="AE188" s="45">
        <f>IFERROR(((SUMIFS('NREL Scaling Data'!$F:$F,'NREL Scaling Data'!$B:$B,UPPER(About!$B$1),'NREL Scaling Data'!$E:$E,Calculations!$M188,'NREL Scaling Data'!$A:$A,AE$3,'NREL Scaling Data'!$C:$C,Calculations!$L188,'NREL Scaling Data'!$D:$D,Calculations!$N188)-SUMIFS('NREL Scaling Data'!$F:$F,'NREL Scaling Data'!$B:$B,UPPER(About!$B$1),'NREL Scaling Data'!$E:$E,Calculations!$M188,'NREL Scaling Data'!$A:$A,AD$3,'NREL Scaling Data'!$C:$C,Calculations!$L188,'NREL Scaling Data'!$D:$D,Calculations!$N188))/SUMIFS('NREL Scaling Data'!$F:$F,'NREL Scaling Data'!$B:$B,UPPER(About!$B$1),'NREL Scaling Data'!$E:$E,Calculations!$M188,'NREL Scaling Data'!$A:$A,AD$3,'NREL Scaling Data'!$C:$C,Calculations!$L188,'NREL Scaling Data'!$D:$D,Calculations!$N188) + 1) * AD188,0)</f>
        <v>70292443320098.383</v>
      </c>
      <c r="AF188" s="45">
        <f>IFERROR(((SUMIFS('NREL Scaling Data'!$F:$F,'NREL Scaling Data'!$B:$B,UPPER(About!$B$1),'NREL Scaling Data'!$E:$E,Calculations!$M188,'NREL Scaling Data'!$A:$A,AF$3,'NREL Scaling Data'!$C:$C,Calculations!$L188,'NREL Scaling Data'!$D:$D,Calculations!$N188)-SUMIFS('NREL Scaling Data'!$F:$F,'NREL Scaling Data'!$B:$B,UPPER(About!$B$1),'NREL Scaling Data'!$E:$E,Calculations!$M188,'NREL Scaling Data'!$A:$A,AE$3,'NREL Scaling Data'!$C:$C,Calculations!$L188,'NREL Scaling Data'!$D:$D,Calculations!$N188))/SUMIFS('NREL Scaling Data'!$F:$F,'NREL Scaling Data'!$B:$B,UPPER(About!$B$1),'NREL Scaling Data'!$E:$E,Calculations!$M188,'NREL Scaling Data'!$A:$A,AE$3,'NREL Scaling Data'!$C:$C,Calculations!$L188,'NREL Scaling Data'!$D:$D,Calculations!$N188) + 1) * AE188,0)</f>
        <v>70190518723121.023</v>
      </c>
      <c r="AG188" s="45">
        <f>IFERROR(((SUMIFS('NREL Scaling Data'!$F:$F,'NREL Scaling Data'!$B:$B,UPPER(About!$B$1),'NREL Scaling Data'!$E:$E,Calculations!$M188,'NREL Scaling Data'!$A:$A,AG$3,'NREL Scaling Data'!$C:$C,Calculations!$L188,'NREL Scaling Data'!$D:$D,Calculations!$N188)-SUMIFS('NREL Scaling Data'!$F:$F,'NREL Scaling Data'!$B:$B,UPPER(About!$B$1),'NREL Scaling Data'!$E:$E,Calculations!$M188,'NREL Scaling Data'!$A:$A,AF$3,'NREL Scaling Data'!$C:$C,Calculations!$L188,'NREL Scaling Data'!$D:$D,Calculations!$N188))/SUMIFS('NREL Scaling Data'!$F:$F,'NREL Scaling Data'!$B:$B,UPPER(About!$B$1),'NREL Scaling Data'!$E:$E,Calculations!$M188,'NREL Scaling Data'!$A:$A,AF$3,'NREL Scaling Data'!$C:$C,Calculations!$L188,'NREL Scaling Data'!$D:$D,Calculations!$N188) + 1) * AF188,0)</f>
        <v>70117493478335.422</v>
      </c>
      <c r="AH188" s="45">
        <f>IFERROR(((SUMIFS('NREL Scaling Data'!$F:$F,'NREL Scaling Data'!$B:$B,UPPER(About!$B$1),'NREL Scaling Data'!$E:$E,Calculations!$M188,'NREL Scaling Data'!$A:$A,AH$3,'NREL Scaling Data'!$C:$C,Calculations!$L188,'NREL Scaling Data'!$D:$D,Calculations!$N188)-SUMIFS('NREL Scaling Data'!$F:$F,'NREL Scaling Data'!$B:$B,UPPER(About!$B$1),'NREL Scaling Data'!$E:$E,Calculations!$M188,'NREL Scaling Data'!$A:$A,AG$3,'NREL Scaling Data'!$C:$C,Calculations!$L188,'NREL Scaling Data'!$D:$D,Calculations!$N188))/SUMIFS('NREL Scaling Data'!$F:$F,'NREL Scaling Data'!$B:$B,UPPER(About!$B$1),'NREL Scaling Data'!$E:$E,Calculations!$M188,'NREL Scaling Data'!$A:$A,AG$3,'NREL Scaling Data'!$C:$C,Calculations!$L188,'NREL Scaling Data'!$D:$D,Calculations!$N188) + 1) * AG188,0)</f>
        <v>70096569933020.961</v>
      </c>
      <c r="AI188" s="45">
        <f>IFERROR(((SUMIFS('NREL Scaling Data'!$F:$F,'NREL Scaling Data'!$B:$B,UPPER(About!$B$1),'NREL Scaling Data'!$E:$E,Calculations!$M188,'NREL Scaling Data'!$A:$A,AI$3,'NREL Scaling Data'!$C:$C,Calculations!$L188,'NREL Scaling Data'!$D:$D,Calculations!$N188)-SUMIFS('NREL Scaling Data'!$F:$F,'NREL Scaling Data'!$B:$B,UPPER(About!$B$1),'NREL Scaling Data'!$E:$E,Calculations!$M188,'NREL Scaling Data'!$A:$A,AH$3,'NREL Scaling Data'!$C:$C,Calculations!$L188,'NREL Scaling Data'!$D:$D,Calculations!$N188))/SUMIFS('NREL Scaling Data'!$F:$F,'NREL Scaling Data'!$B:$B,UPPER(About!$B$1),'NREL Scaling Data'!$E:$E,Calculations!$M188,'NREL Scaling Data'!$A:$A,AH$3,'NREL Scaling Data'!$C:$C,Calculations!$L188,'NREL Scaling Data'!$D:$D,Calculations!$N188) + 1) * AH188,0)</f>
        <v>70078132353486.438</v>
      </c>
      <c r="AJ188" s="45">
        <f>IFERROR(((SUMIFS('NREL Scaling Data'!$F:$F,'NREL Scaling Data'!$B:$B,UPPER(About!$B$1),'NREL Scaling Data'!$E:$E,Calculations!$M188,'NREL Scaling Data'!$A:$A,AJ$3,'NREL Scaling Data'!$C:$C,Calculations!$L188,'NREL Scaling Data'!$D:$D,Calculations!$N188)-SUMIFS('NREL Scaling Data'!$F:$F,'NREL Scaling Data'!$B:$B,UPPER(About!$B$1),'NREL Scaling Data'!$E:$E,Calculations!$M188,'NREL Scaling Data'!$A:$A,AI$3,'NREL Scaling Data'!$C:$C,Calculations!$L188,'NREL Scaling Data'!$D:$D,Calculations!$N188))/SUMIFS('NREL Scaling Data'!$F:$F,'NREL Scaling Data'!$B:$B,UPPER(About!$B$1),'NREL Scaling Data'!$E:$E,Calculations!$M188,'NREL Scaling Data'!$A:$A,AI$3,'NREL Scaling Data'!$C:$C,Calculations!$L188,'NREL Scaling Data'!$D:$D,Calculations!$N188) + 1) * AI188,0)</f>
        <v>70117700642150.453</v>
      </c>
      <c r="AK188" s="45">
        <f>IFERROR(((SUMIFS('NREL Scaling Data'!$F:$F,'NREL Scaling Data'!$B:$B,UPPER(About!$B$1),'NREL Scaling Data'!$E:$E,Calculations!$M188,'NREL Scaling Data'!$A:$A,AK$3,'NREL Scaling Data'!$C:$C,Calculations!$L188,'NREL Scaling Data'!$D:$D,Calculations!$N188)-SUMIFS('NREL Scaling Data'!$F:$F,'NREL Scaling Data'!$B:$B,UPPER(About!$B$1),'NREL Scaling Data'!$E:$E,Calculations!$M188,'NREL Scaling Data'!$A:$A,AJ$3,'NREL Scaling Data'!$C:$C,Calculations!$L188,'NREL Scaling Data'!$D:$D,Calculations!$N188))/SUMIFS('NREL Scaling Data'!$F:$F,'NREL Scaling Data'!$B:$B,UPPER(About!$B$1),'NREL Scaling Data'!$E:$E,Calculations!$M188,'NREL Scaling Data'!$A:$A,AJ$3,'NREL Scaling Data'!$C:$C,Calculations!$L188,'NREL Scaling Data'!$D:$D,Calculations!$N188) + 1) * AJ188,0)</f>
        <v>70150639688734.563</v>
      </c>
      <c r="AL188" s="45">
        <f>IFERROR(((SUMIFS('NREL Scaling Data'!$F:$F,'NREL Scaling Data'!$B:$B,UPPER(About!$B$1),'NREL Scaling Data'!$E:$E,Calculations!$M188,'NREL Scaling Data'!$A:$A,AL$3,'NREL Scaling Data'!$C:$C,Calculations!$L188,'NREL Scaling Data'!$D:$D,Calculations!$N188)-SUMIFS('NREL Scaling Data'!$F:$F,'NREL Scaling Data'!$B:$B,UPPER(About!$B$1),'NREL Scaling Data'!$E:$E,Calculations!$M188,'NREL Scaling Data'!$A:$A,AK$3,'NREL Scaling Data'!$C:$C,Calculations!$L188,'NREL Scaling Data'!$D:$D,Calculations!$N188))/SUMIFS('NREL Scaling Data'!$F:$F,'NREL Scaling Data'!$B:$B,UPPER(About!$B$1),'NREL Scaling Data'!$E:$E,Calculations!$M188,'NREL Scaling Data'!$A:$A,AK$3,'NREL Scaling Data'!$C:$C,Calculations!$L188,'NREL Scaling Data'!$D:$D,Calculations!$N188) + 1) * AK188,0)</f>
        <v>70135931057869.938</v>
      </c>
      <c r="AM188" s="45">
        <f>IFERROR(((SUMIFS('NREL Scaling Data'!$F:$F,'NREL Scaling Data'!$B:$B,UPPER(About!$B$1),'NREL Scaling Data'!$E:$E,Calculations!$M188,'NREL Scaling Data'!$A:$A,AM$3,'NREL Scaling Data'!$C:$C,Calculations!$L188,'NREL Scaling Data'!$D:$D,Calculations!$N188)-SUMIFS('NREL Scaling Data'!$F:$F,'NREL Scaling Data'!$B:$B,UPPER(About!$B$1),'NREL Scaling Data'!$E:$E,Calculations!$M188,'NREL Scaling Data'!$A:$A,AL$3,'NREL Scaling Data'!$C:$C,Calculations!$L188,'NREL Scaling Data'!$D:$D,Calculations!$N188))/SUMIFS('NREL Scaling Data'!$F:$F,'NREL Scaling Data'!$B:$B,UPPER(About!$B$1),'NREL Scaling Data'!$E:$E,Calculations!$M188,'NREL Scaling Data'!$A:$A,AL$3,'NREL Scaling Data'!$C:$C,Calculations!$L188,'NREL Scaling Data'!$D:$D,Calculations!$N188) + 1) * AL188,0)</f>
        <v>70068292072274.188</v>
      </c>
      <c r="AN188" s="45">
        <f>IFERROR(((SUMIFS('NREL Scaling Data'!$F:$F,'NREL Scaling Data'!$B:$B,UPPER(About!$B$1),'NREL Scaling Data'!$E:$E,Calculations!$M188,'NREL Scaling Data'!$A:$A,AN$3,'NREL Scaling Data'!$C:$C,Calculations!$L188,'NREL Scaling Data'!$D:$D,Calculations!$N188)-SUMIFS('NREL Scaling Data'!$F:$F,'NREL Scaling Data'!$B:$B,UPPER(About!$B$1),'NREL Scaling Data'!$E:$E,Calculations!$M188,'NREL Scaling Data'!$A:$A,AM$3,'NREL Scaling Data'!$C:$C,Calculations!$L188,'NREL Scaling Data'!$D:$D,Calculations!$N188))/SUMIFS('NREL Scaling Data'!$F:$F,'NREL Scaling Data'!$B:$B,UPPER(About!$B$1),'NREL Scaling Data'!$E:$E,Calculations!$M188,'NREL Scaling Data'!$A:$A,AM$3,'NREL Scaling Data'!$C:$C,Calculations!$L188,'NREL Scaling Data'!$D:$D,Calculations!$N188) + 1) * AM188,0)</f>
        <v>69980143868994</v>
      </c>
      <c r="AO188" s="45">
        <f>IFERROR(((SUMIFS('NREL Scaling Data'!$F:$F,'NREL Scaling Data'!$B:$B,UPPER(About!$B$1),'NREL Scaling Data'!$E:$E,Calculations!$M188,'NREL Scaling Data'!$A:$A,AO$3,'NREL Scaling Data'!$C:$C,Calculations!$L188,'NREL Scaling Data'!$D:$D,Calculations!$N188)-SUMIFS('NREL Scaling Data'!$F:$F,'NREL Scaling Data'!$B:$B,UPPER(About!$B$1),'NREL Scaling Data'!$E:$E,Calculations!$M188,'NREL Scaling Data'!$A:$A,AN$3,'NREL Scaling Data'!$C:$C,Calculations!$L188,'NREL Scaling Data'!$D:$D,Calculations!$N188))/SUMIFS('NREL Scaling Data'!$F:$F,'NREL Scaling Data'!$B:$B,UPPER(About!$B$1),'NREL Scaling Data'!$E:$E,Calculations!$M188,'NREL Scaling Data'!$A:$A,AN$3,'NREL Scaling Data'!$C:$C,Calculations!$L188,'NREL Scaling Data'!$D:$D,Calculations!$N188) + 1) * AN188,0)</f>
        <v>69880498073981.563</v>
      </c>
      <c r="AP188" s="45">
        <f>IFERROR(((SUMIFS('NREL Scaling Data'!$F:$F,'NREL Scaling Data'!$B:$B,UPPER(About!$B$1),'NREL Scaling Data'!$E:$E,Calculations!$M188,'NREL Scaling Data'!$A:$A,AP$3,'NREL Scaling Data'!$C:$C,Calculations!$L188,'NREL Scaling Data'!$D:$D,Calculations!$N188)-SUMIFS('NREL Scaling Data'!$F:$F,'NREL Scaling Data'!$B:$B,UPPER(About!$B$1),'NREL Scaling Data'!$E:$E,Calculations!$M188,'NREL Scaling Data'!$A:$A,AO$3,'NREL Scaling Data'!$C:$C,Calculations!$L188,'NREL Scaling Data'!$D:$D,Calculations!$N188))/SUMIFS('NREL Scaling Data'!$F:$F,'NREL Scaling Data'!$B:$B,UPPER(About!$B$1),'NREL Scaling Data'!$E:$E,Calculations!$M188,'NREL Scaling Data'!$A:$A,AO$3,'NREL Scaling Data'!$C:$C,Calculations!$L188,'NREL Scaling Data'!$D:$D,Calculations!$N188) + 1) * AO188,0)</f>
        <v>69789967486828.953</v>
      </c>
      <c r="AQ188" s="45">
        <f>IFERROR(((SUMIFS('NREL Scaling Data'!$F:$F,'NREL Scaling Data'!$B:$B,UPPER(About!$B$1),'NREL Scaling Data'!$E:$E,Calculations!$M188,'NREL Scaling Data'!$A:$A,AQ$3,'NREL Scaling Data'!$C:$C,Calculations!$L188,'NREL Scaling Data'!$D:$D,Calculations!$N188)-SUMIFS('NREL Scaling Data'!$F:$F,'NREL Scaling Data'!$B:$B,UPPER(About!$B$1),'NREL Scaling Data'!$E:$E,Calculations!$M188,'NREL Scaling Data'!$A:$A,AP$3,'NREL Scaling Data'!$C:$C,Calculations!$L188,'NREL Scaling Data'!$D:$D,Calculations!$N188))/SUMIFS('NREL Scaling Data'!$F:$F,'NREL Scaling Data'!$B:$B,UPPER(About!$B$1),'NREL Scaling Data'!$E:$E,Calculations!$M188,'NREL Scaling Data'!$A:$A,AP$3,'NREL Scaling Data'!$C:$C,Calculations!$L188,'NREL Scaling Data'!$D:$D,Calculations!$N188) + 1) * AP188,0)</f>
        <v>69722328501233.188</v>
      </c>
      <c r="AR188" s="45">
        <f>IFERROR(((SUMIFS('NREL Scaling Data'!$F:$F,'NREL Scaling Data'!$B:$B,UPPER(About!$B$1),'NREL Scaling Data'!$E:$E,Calculations!$M188,'NREL Scaling Data'!$A:$A,AR$3,'NREL Scaling Data'!$C:$C,Calculations!$L188,'NREL Scaling Data'!$D:$D,Calculations!$N188)-SUMIFS('NREL Scaling Data'!$F:$F,'NREL Scaling Data'!$B:$B,UPPER(About!$B$1),'NREL Scaling Data'!$E:$E,Calculations!$M188,'NREL Scaling Data'!$A:$A,AQ$3,'NREL Scaling Data'!$C:$C,Calculations!$L188,'NREL Scaling Data'!$D:$D,Calculations!$N188))/SUMIFS('NREL Scaling Data'!$F:$F,'NREL Scaling Data'!$B:$B,UPPER(About!$B$1),'NREL Scaling Data'!$E:$E,Calculations!$M188,'NREL Scaling Data'!$A:$A,AQ$3,'NREL Scaling Data'!$C:$C,Calculations!$L188,'NREL Scaling Data'!$D:$D,Calculations!$N188) + 1) * AQ188,0)</f>
        <v>69629726275930.609</v>
      </c>
      <c r="AS188" s="45">
        <f>IFERROR(((SUMIFS('NREL Scaling Data'!$F:$F,'NREL Scaling Data'!$B:$B,UPPER(About!$B$1),'NREL Scaling Data'!$E:$E,Calculations!$M188,'NREL Scaling Data'!$A:$A,AS$3,'NREL Scaling Data'!$C:$C,Calculations!$L188,'NREL Scaling Data'!$D:$D,Calculations!$N188)-SUMIFS('NREL Scaling Data'!$F:$F,'NREL Scaling Data'!$B:$B,UPPER(About!$B$1),'NREL Scaling Data'!$E:$E,Calculations!$M188,'NREL Scaling Data'!$A:$A,AR$3,'NREL Scaling Data'!$C:$C,Calculations!$L188,'NREL Scaling Data'!$D:$D,Calculations!$N188))/SUMIFS('NREL Scaling Data'!$F:$F,'NREL Scaling Data'!$B:$B,UPPER(About!$B$1),'NREL Scaling Data'!$E:$E,Calculations!$M188,'NREL Scaling Data'!$A:$A,AR$3,'NREL Scaling Data'!$C:$C,Calculations!$L188,'NREL Scaling Data'!$D:$D,Calculations!$N188) + 1) * AR188,0)</f>
        <v>69565401911374.797</v>
      </c>
      <c r="AT188" s="45">
        <f>IFERROR(((SUMIFS('NREL Scaling Data'!$F:$F,'NREL Scaling Data'!$B:$B,UPPER(About!$B$1),'NREL Scaling Data'!$E:$E,Calculations!$M188,'NREL Scaling Data'!$A:$A,AT$3,'NREL Scaling Data'!$C:$C,Calculations!$L188,'NREL Scaling Data'!$D:$D,Calculations!$N188)-SUMIFS('NREL Scaling Data'!$F:$F,'NREL Scaling Data'!$B:$B,UPPER(About!$B$1),'NREL Scaling Data'!$E:$E,Calculations!$M188,'NREL Scaling Data'!$A:$A,AS$3,'NREL Scaling Data'!$C:$C,Calculations!$L188,'NREL Scaling Data'!$D:$D,Calculations!$N188))/SUMIFS('NREL Scaling Data'!$F:$F,'NREL Scaling Data'!$B:$B,UPPER(About!$B$1),'NREL Scaling Data'!$E:$E,Calculations!$M188,'NREL Scaling Data'!$A:$A,AS$3,'NREL Scaling Data'!$C:$C,Calculations!$L188,'NREL Scaling Data'!$D:$D,Calculations!$N188) + 1) * AS188,0)</f>
        <v>69494033977109.133</v>
      </c>
    </row>
    <row r="189" spans="6:46">
      <c r="H189" s="12" t="s">
        <v>491</v>
      </c>
      <c r="I189" s="12" t="s">
        <v>1086</v>
      </c>
      <c r="J189" s="209">
        <f>SUMIFS('NREL Scaling Data'!F:F,'NREL Scaling Data'!B:B,UPPER(About!$B$1),'NREL Scaling Data'!E:E,Calculations!M189,'NREL Scaling Data'!A:A, 2021,'NREL Scaling Data'!C:C,Calculations!L189,'NREL Scaling Data'!D:D,Calculations!N189) / SUMIFS('NREL Scaling Data'!F:F,'NREL Scaling Data'!B:B,UPPER(About!$B$1),'NREL Scaling Data'!A:A, 2021,'NREL Scaling Data'!C:C,Calculations!L189,'NREL Scaling Data'!D:D,Calculations!N189)</f>
        <v>0.99989379267454148</v>
      </c>
      <c r="K189" s="12">
        <v>1</v>
      </c>
      <c r="L189" s="12" t="s">
        <v>1013</v>
      </c>
      <c r="M189" s="12" t="s">
        <v>1016</v>
      </c>
      <c r="N189" s="1" t="s">
        <v>964</v>
      </c>
      <c r="O189" s="7">
        <f t="shared" si="37"/>
        <v>75663963079267.906</v>
      </c>
      <c r="P189" s="7">
        <f t="shared" si="38"/>
        <v>75663963079267.906</v>
      </c>
      <c r="Q189" s="45">
        <f>SUMIFS('SEDS 2021'!$F$23:$F$40,'SEDS 2021'!E$23:E$40,Calculations!L189,'SEDS 2021'!D$23:D$40,Calculations!N189)*J189*K189</f>
        <v>75663963079267.906</v>
      </c>
      <c r="R189" s="45">
        <f>IFERROR(((SUMIFS('NREL Scaling Data'!$F:$F,'NREL Scaling Data'!$B:$B,UPPER(About!$B$1),'NREL Scaling Data'!$E:$E,Calculations!$M189,'NREL Scaling Data'!$A:$A,R$3,'NREL Scaling Data'!$C:$C,Calculations!$L189,'NREL Scaling Data'!$D:$D,Calculations!$N189)-SUMIFS('NREL Scaling Data'!$F:$F,'NREL Scaling Data'!$B:$B,UPPER(About!$B$1),'NREL Scaling Data'!$E:$E,Calculations!$M189,'NREL Scaling Data'!$A:$A,Q$3,'NREL Scaling Data'!$C:$C,Calculations!$L189,'NREL Scaling Data'!$D:$D,Calculations!$N189))/SUMIFS('NREL Scaling Data'!$F:$F,'NREL Scaling Data'!$B:$B,UPPER(About!$B$1),'NREL Scaling Data'!$E:$E,Calculations!$M189,'NREL Scaling Data'!$A:$A,Q$3,'NREL Scaling Data'!$C:$C,Calculations!$L189,'NREL Scaling Data'!$D:$D,Calculations!$N189) + 1) * Q189,0)</f>
        <v>75748240354549.016</v>
      </c>
      <c r="S189" s="45">
        <f>IFERROR(((SUMIFS('NREL Scaling Data'!$F:$F,'NREL Scaling Data'!$B:$B,UPPER(About!$B$1),'NREL Scaling Data'!$E:$E,Calculations!$M189,'NREL Scaling Data'!$A:$A,S$3,'NREL Scaling Data'!$C:$C,Calculations!$L189,'NREL Scaling Data'!$D:$D,Calculations!$N189)-SUMIFS('NREL Scaling Data'!$F:$F,'NREL Scaling Data'!$B:$B,UPPER(About!$B$1),'NREL Scaling Data'!$E:$E,Calculations!$M189,'NREL Scaling Data'!$A:$A,R$3,'NREL Scaling Data'!$C:$C,Calculations!$L189,'NREL Scaling Data'!$D:$D,Calculations!$N189))/SUMIFS('NREL Scaling Data'!$F:$F,'NREL Scaling Data'!$B:$B,UPPER(About!$B$1),'NREL Scaling Data'!$E:$E,Calculations!$M189,'NREL Scaling Data'!$A:$A,R$3,'NREL Scaling Data'!$C:$C,Calculations!$L189,'NREL Scaling Data'!$D:$D,Calculations!$N189) + 1) * R189,0)</f>
        <v>75727280203183.766</v>
      </c>
      <c r="T189" s="45">
        <f>IFERROR(((SUMIFS('NREL Scaling Data'!$F:$F,'NREL Scaling Data'!$B:$B,UPPER(About!$B$1),'NREL Scaling Data'!$E:$E,Calculations!$M189,'NREL Scaling Data'!$A:$A,T$3,'NREL Scaling Data'!$C:$C,Calculations!$L189,'NREL Scaling Data'!$D:$D,Calculations!$N189)-SUMIFS('NREL Scaling Data'!$F:$F,'NREL Scaling Data'!$B:$B,UPPER(About!$B$1),'NREL Scaling Data'!$E:$E,Calculations!$M189,'NREL Scaling Data'!$A:$A,S$3,'NREL Scaling Data'!$C:$C,Calculations!$L189,'NREL Scaling Data'!$D:$D,Calculations!$N189))/SUMIFS('NREL Scaling Data'!$F:$F,'NREL Scaling Data'!$B:$B,UPPER(About!$B$1),'NREL Scaling Data'!$E:$E,Calculations!$M189,'NREL Scaling Data'!$A:$A,S$3,'NREL Scaling Data'!$C:$C,Calculations!$L189,'NREL Scaling Data'!$D:$D,Calculations!$N189) + 1) * S189,0)</f>
        <v>75639946239162.188</v>
      </c>
      <c r="U189" s="45">
        <f>IFERROR(((SUMIFS('NREL Scaling Data'!$F:$F,'NREL Scaling Data'!$B:$B,UPPER(About!$B$1),'NREL Scaling Data'!$E:$E,Calculations!$M189,'NREL Scaling Data'!$A:$A,U$3,'NREL Scaling Data'!$C:$C,Calculations!$L189,'NREL Scaling Data'!$D:$D,Calculations!$N189)-SUMIFS('NREL Scaling Data'!$F:$F,'NREL Scaling Data'!$B:$B,UPPER(About!$B$1),'NREL Scaling Data'!$E:$E,Calculations!$M189,'NREL Scaling Data'!$A:$A,T$3,'NREL Scaling Data'!$C:$C,Calculations!$L189,'NREL Scaling Data'!$D:$D,Calculations!$N189))/SUMIFS('NREL Scaling Data'!$F:$F,'NREL Scaling Data'!$B:$B,UPPER(About!$B$1),'NREL Scaling Data'!$E:$E,Calculations!$M189,'NREL Scaling Data'!$A:$A,T$3,'NREL Scaling Data'!$C:$C,Calculations!$L189,'NREL Scaling Data'!$D:$D,Calculations!$N189) + 1) * T189,0)</f>
        <v>75401961187203.141</v>
      </c>
      <c r="V189" s="45">
        <f>IFERROR(((SUMIFS('NREL Scaling Data'!$F:$F,'NREL Scaling Data'!$B:$B,UPPER(About!$B$1),'NREL Scaling Data'!$E:$E,Calculations!$M189,'NREL Scaling Data'!$A:$A,V$3,'NREL Scaling Data'!$C:$C,Calculations!$L189,'NREL Scaling Data'!$D:$D,Calculations!$N189)-SUMIFS('NREL Scaling Data'!$F:$F,'NREL Scaling Data'!$B:$B,UPPER(About!$B$1),'NREL Scaling Data'!$E:$E,Calculations!$M189,'NREL Scaling Data'!$A:$A,U$3,'NREL Scaling Data'!$C:$C,Calculations!$L189,'NREL Scaling Data'!$D:$D,Calculations!$N189))/SUMIFS('NREL Scaling Data'!$F:$F,'NREL Scaling Data'!$B:$B,UPPER(About!$B$1),'NREL Scaling Data'!$E:$E,Calculations!$M189,'NREL Scaling Data'!$A:$A,U$3,'NREL Scaling Data'!$C:$C,Calculations!$L189,'NREL Scaling Data'!$D:$D,Calculations!$N189) + 1) * U189,0)</f>
        <v>75176639560027.203</v>
      </c>
      <c r="W189" s="45">
        <f>IFERROR(((SUMIFS('NREL Scaling Data'!$F:$F,'NREL Scaling Data'!$B:$B,UPPER(About!$B$1),'NREL Scaling Data'!$E:$E,Calculations!$M189,'NREL Scaling Data'!$A:$A,W$3,'NREL Scaling Data'!$C:$C,Calculations!$L189,'NREL Scaling Data'!$D:$D,Calculations!$N189)-SUMIFS('NREL Scaling Data'!$F:$F,'NREL Scaling Data'!$B:$B,UPPER(About!$B$1),'NREL Scaling Data'!$E:$E,Calculations!$M189,'NREL Scaling Data'!$A:$A,V$3,'NREL Scaling Data'!$C:$C,Calculations!$L189,'NREL Scaling Data'!$D:$D,Calculations!$N189))/SUMIFS('NREL Scaling Data'!$F:$F,'NREL Scaling Data'!$B:$B,UPPER(About!$B$1),'NREL Scaling Data'!$E:$E,Calculations!$M189,'NREL Scaling Data'!$A:$A,V$3,'NREL Scaling Data'!$C:$C,Calculations!$L189,'NREL Scaling Data'!$D:$D,Calculations!$N189) + 1) * V189,0)</f>
        <v>75037341887412.719</v>
      </c>
      <c r="X189" s="45">
        <f>IFERROR(((SUMIFS('NREL Scaling Data'!$F:$F,'NREL Scaling Data'!$B:$B,UPPER(About!$B$1),'NREL Scaling Data'!$E:$E,Calculations!$M189,'NREL Scaling Data'!$A:$A,X$3,'NREL Scaling Data'!$C:$C,Calculations!$L189,'NREL Scaling Data'!$D:$D,Calculations!$N189)-SUMIFS('NREL Scaling Data'!$F:$F,'NREL Scaling Data'!$B:$B,UPPER(About!$B$1),'NREL Scaling Data'!$E:$E,Calculations!$M189,'NREL Scaling Data'!$A:$A,W$3,'NREL Scaling Data'!$C:$C,Calculations!$L189,'NREL Scaling Data'!$D:$D,Calculations!$N189))/SUMIFS('NREL Scaling Data'!$F:$F,'NREL Scaling Data'!$B:$B,UPPER(About!$B$1),'NREL Scaling Data'!$E:$E,Calculations!$M189,'NREL Scaling Data'!$A:$A,W$3,'NREL Scaling Data'!$C:$C,Calculations!$L189,'NREL Scaling Data'!$D:$D,Calculations!$N189) + 1) * W189,0)</f>
        <v>75054808680216.953</v>
      </c>
      <c r="Y189" s="45">
        <f>IFERROR(((SUMIFS('NREL Scaling Data'!$F:$F,'NREL Scaling Data'!$B:$B,UPPER(About!$B$1),'NREL Scaling Data'!$E:$E,Calculations!$M189,'NREL Scaling Data'!$A:$A,Y$3,'NREL Scaling Data'!$C:$C,Calculations!$L189,'NREL Scaling Data'!$D:$D,Calculations!$N189)-SUMIFS('NREL Scaling Data'!$F:$F,'NREL Scaling Data'!$B:$B,UPPER(About!$B$1),'NREL Scaling Data'!$E:$E,Calculations!$M189,'NREL Scaling Data'!$A:$A,X$3,'NREL Scaling Data'!$C:$C,Calculations!$L189,'NREL Scaling Data'!$D:$D,Calculations!$N189))/SUMIFS('NREL Scaling Data'!$F:$F,'NREL Scaling Data'!$B:$B,UPPER(About!$B$1),'NREL Scaling Data'!$E:$E,Calculations!$M189,'NREL Scaling Data'!$A:$A,X$3,'NREL Scaling Data'!$C:$C,Calculations!$L189,'NREL Scaling Data'!$D:$D,Calculations!$N189) + 1) * X189,0)</f>
        <v>75052625331116.469</v>
      </c>
      <c r="Z189" s="45">
        <f>IFERROR(((SUMIFS('NREL Scaling Data'!$F:$F,'NREL Scaling Data'!$B:$B,UPPER(About!$B$1),'NREL Scaling Data'!$E:$E,Calculations!$M189,'NREL Scaling Data'!$A:$A,Z$3,'NREL Scaling Data'!$C:$C,Calculations!$L189,'NREL Scaling Data'!$D:$D,Calculations!$N189)-SUMIFS('NREL Scaling Data'!$F:$F,'NREL Scaling Data'!$B:$B,UPPER(About!$B$1),'NREL Scaling Data'!$E:$E,Calculations!$M189,'NREL Scaling Data'!$A:$A,Y$3,'NREL Scaling Data'!$C:$C,Calculations!$L189,'NREL Scaling Data'!$D:$D,Calculations!$N189))/SUMIFS('NREL Scaling Data'!$F:$F,'NREL Scaling Data'!$B:$B,UPPER(About!$B$1),'NREL Scaling Data'!$E:$E,Calculations!$M189,'NREL Scaling Data'!$A:$A,Y$3,'NREL Scaling Data'!$C:$C,Calculations!$L189,'NREL Scaling Data'!$D:$D,Calculations!$N189) + 1) * Y189,0)</f>
        <v>74927301092745.219</v>
      </c>
      <c r="AA189" s="45">
        <f>IFERROR(((SUMIFS('NREL Scaling Data'!$F:$F,'NREL Scaling Data'!$B:$B,UPPER(About!$B$1),'NREL Scaling Data'!$E:$E,Calculations!$M189,'NREL Scaling Data'!$A:$A,AA$3,'NREL Scaling Data'!$C:$C,Calculations!$L189,'NREL Scaling Data'!$D:$D,Calculations!$N189)-SUMIFS('NREL Scaling Data'!$F:$F,'NREL Scaling Data'!$B:$B,UPPER(About!$B$1),'NREL Scaling Data'!$E:$E,Calculations!$M189,'NREL Scaling Data'!$A:$A,Z$3,'NREL Scaling Data'!$C:$C,Calculations!$L189,'NREL Scaling Data'!$D:$D,Calculations!$N189))/SUMIFS('NREL Scaling Data'!$F:$F,'NREL Scaling Data'!$B:$B,UPPER(About!$B$1),'NREL Scaling Data'!$E:$E,Calculations!$M189,'NREL Scaling Data'!$A:$A,Z$3,'NREL Scaling Data'!$C:$C,Calculations!$L189,'NREL Scaling Data'!$D:$D,Calculations!$N189) + 1) * Z189,0)</f>
        <v>74754379843982.375</v>
      </c>
      <c r="AB189" s="45">
        <f>IFERROR(((SUMIFS('NREL Scaling Data'!$F:$F,'NREL Scaling Data'!$B:$B,UPPER(About!$B$1),'NREL Scaling Data'!$E:$E,Calculations!$M189,'NREL Scaling Data'!$A:$A,AB$3,'NREL Scaling Data'!$C:$C,Calculations!$L189,'NREL Scaling Data'!$D:$D,Calculations!$N189)-SUMIFS('NREL Scaling Data'!$F:$F,'NREL Scaling Data'!$B:$B,UPPER(About!$B$1),'NREL Scaling Data'!$E:$E,Calculations!$M189,'NREL Scaling Data'!$A:$A,AA$3,'NREL Scaling Data'!$C:$C,Calculations!$L189,'NREL Scaling Data'!$D:$D,Calculations!$N189))/SUMIFS('NREL Scaling Data'!$F:$F,'NREL Scaling Data'!$B:$B,UPPER(About!$B$1),'NREL Scaling Data'!$E:$E,Calculations!$M189,'NREL Scaling Data'!$A:$A,AA$3,'NREL Scaling Data'!$C:$C,Calculations!$L189,'NREL Scaling Data'!$D:$D,Calculations!$N189) + 1) * AA189,0)</f>
        <v>74560061774034.141</v>
      </c>
      <c r="AC189" s="45">
        <f>IFERROR(((SUMIFS('NREL Scaling Data'!$F:$F,'NREL Scaling Data'!$B:$B,UPPER(About!$B$1),'NREL Scaling Data'!$E:$E,Calculations!$M189,'NREL Scaling Data'!$A:$A,AC$3,'NREL Scaling Data'!$C:$C,Calculations!$L189,'NREL Scaling Data'!$D:$D,Calculations!$N189)-SUMIFS('NREL Scaling Data'!$F:$F,'NREL Scaling Data'!$B:$B,UPPER(About!$B$1),'NREL Scaling Data'!$E:$E,Calculations!$M189,'NREL Scaling Data'!$A:$A,AB$3,'NREL Scaling Data'!$C:$C,Calculations!$L189,'NREL Scaling Data'!$D:$D,Calculations!$N189))/SUMIFS('NREL Scaling Data'!$F:$F,'NREL Scaling Data'!$B:$B,UPPER(About!$B$1),'NREL Scaling Data'!$E:$E,Calculations!$M189,'NREL Scaling Data'!$A:$A,AB$3,'NREL Scaling Data'!$C:$C,Calculations!$L189,'NREL Scaling Data'!$D:$D,Calculations!$N189) + 1) * AB189,0)</f>
        <v>74555695075833.172</v>
      </c>
      <c r="AD189" s="45">
        <f>IFERROR(((SUMIFS('NREL Scaling Data'!$F:$F,'NREL Scaling Data'!$B:$B,UPPER(About!$B$1),'NREL Scaling Data'!$E:$E,Calculations!$M189,'NREL Scaling Data'!$A:$A,AD$3,'NREL Scaling Data'!$C:$C,Calculations!$L189,'NREL Scaling Data'!$D:$D,Calculations!$N189)-SUMIFS('NREL Scaling Data'!$F:$F,'NREL Scaling Data'!$B:$B,UPPER(About!$B$1),'NREL Scaling Data'!$E:$E,Calculations!$M189,'NREL Scaling Data'!$A:$A,AC$3,'NREL Scaling Data'!$C:$C,Calculations!$L189,'NREL Scaling Data'!$D:$D,Calculations!$N189))/SUMIFS('NREL Scaling Data'!$F:$F,'NREL Scaling Data'!$B:$B,UPPER(About!$B$1),'NREL Scaling Data'!$E:$E,Calculations!$M189,'NREL Scaling Data'!$A:$A,AC$3,'NREL Scaling Data'!$C:$C,Calculations!$L189,'NREL Scaling Data'!$D:$D,Calculations!$N189) + 1) * AC189,0)</f>
        <v>74549581698351.516</v>
      </c>
      <c r="AE189" s="45">
        <f>IFERROR(((SUMIFS('NREL Scaling Data'!$F:$F,'NREL Scaling Data'!$B:$B,UPPER(About!$B$1),'NREL Scaling Data'!$E:$E,Calculations!$M189,'NREL Scaling Data'!$A:$A,AE$3,'NREL Scaling Data'!$C:$C,Calculations!$L189,'NREL Scaling Data'!$D:$D,Calculations!$N189)-SUMIFS('NREL Scaling Data'!$F:$F,'NREL Scaling Data'!$B:$B,UPPER(About!$B$1),'NREL Scaling Data'!$E:$E,Calculations!$M189,'NREL Scaling Data'!$A:$A,AD$3,'NREL Scaling Data'!$C:$C,Calculations!$L189,'NREL Scaling Data'!$D:$D,Calculations!$N189))/SUMIFS('NREL Scaling Data'!$F:$F,'NREL Scaling Data'!$B:$B,UPPER(About!$B$1),'NREL Scaling Data'!$E:$E,Calculations!$M189,'NREL Scaling Data'!$A:$A,AD$3,'NREL Scaling Data'!$C:$C,Calculations!$L189,'NREL Scaling Data'!$D:$D,Calculations!$N189) + 1) * AD189,0)</f>
        <v>74572288528997.063</v>
      </c>
      <c r="AF189" s="45">
        <f>IFERROR(((SUMIFS('NREL Scaling Data'!$F:$F,'NREL Scaling Data'!$B:$B,UPPER(About!$B$1),'NREL Scaling Data'!$E:$E,Calculations!$M189,'NREL Scaling Data'!$A:$A,AF$3,'NREL Scaling Data'!$C:$C,Calculations!$L189,'NREL Scaling Data'!$D:$D,Calculations!$N189)-SUMIFS('NREL Scaling Data'!$F:$F,'NREL Scaling Data'!$B:$B,UPPER(About!$B$1),'NREL Scaling Data'!$E:$E,Calculations!$M189,'NREL Scaling Data'!$A:$A,AE$3,'NREL Scaling Data'!$C:$C,Calculations!$L189,'NREL Scaling Data'!$D:$D,Calculations!$N189))/SUMIFS('NREL Scaling Data'!$F:$F,'NREL Scaling Data'!$B:$B,UPPER(About!$B$1),'NREL Scaling Data'!$E:$E,Calculations!$M189,'NREL Scaling Data'!$A:$A,AE$3,'NREL Scaling Data'!$C:$C,Calculations!$L189,'NREL Scaling Data'!$D:$D,Calculations!$N189) + 1) * AE189,0)</f>
        <v>74458754375768.938</v>
      </c>
      <c r="AG189" s="45">
        <f>IFERROR(((SUMIFS('NREL Scaling Data'!$F:$F,'NREL Scaling Data'!$B:$B,UPPER(About!$B$1),'NREL Scaling Data'!$E:$E,Calculations!$M189,'NREL Scaling Data'!$A:$A,AG$3,'NREL Scaling Data'!$C:$C,Calculations!$L189,'NREL Scaling Data'!$D:$D,Calculations!$N189)-SUMIFS('NREL Scaling Data'!$F:$F,'NREL Scaling Data'!$B:$B,UPPER(About!$B$1),'NREL Scaling Data'!$E:$E,Calculations!$M189,'NREL Scaling Data'!$A:$A,AF$3,'NREL Scaling Data'!$C:$C,Calculations!$L189,'NREL Scaling Data'!$D:$D,Calculations!$N189))/SUMIFS('NREL Scaling Data'!$F:$F,'NREL Scaling Data'!$B:$B,UPPER(About!$B$1),'NREL Scaling Data'!$E:$E,Calculations!$M189,'NREL Scaling Data'!$A:$A,AF$3,'NREL Scaling Data'!$C:$C,Calculations!$L189,'NREL Scaling Data'!$D:$D,Calculations!$N189) + 1) * AF189,0)</f>
        <v>74452204328467.484</v>
      </c>
      <c r="AH189" s="45">
        <f>IFERROR(((SUMIFS('NREL Scaling Data'!$F:$F,'NREL Scaling Data'!$B:$B,UPPER(About!$B$1),'NREL Scaling Data'!$E:$E,Calculations!$M189,'NREL Scaling Data'!$A:$A,AH$3,'NREL Scaling Data'!$C:$C,Calculations!$L189,'NREL Scaling Data'!$D:$D,Calculations!$N189)-SUMIFS('NREL Scaling Data'!$F:$F,'NREL Scaling Data'!$B:$B,UPPER(About!$B$1),'NREL Scaling Data'!$E:$E,Calculations!$M189,'NREL Scaling Data'!$A:$A,AG$3,'NREL Scaling Data'!$C:$C,Calculations!$L189,'NREL Scaling Data'!$D:$D,Calculations!$N189))/SUMIFS('NREL Scaling Data'!$F:$F,'NREL Scaling Data'!$B:$B,UPPER(About!$B$1),'NREL Scaling Data'!$E:$E,Calculations!$M189,'NREL Scaling Data'!$A:$A,AG$3,'NREL Scaling Data'!$C:$C,Calculations!$L189,'NREL Scaling Data'!$D:$D,Calculations!$N189) + 1) * AG189,0)</f>
        <v>74502421357779.719</v>
      </c>
      <c r="AI189" s="45">
        <f>IFERROR(((SUMIFS('NREL Scaling Data'!$F:$F,'NREL Scaling Data'!$B:$B,UPPER(About!$B$1),'NREL Scaling Data'!$E:$E,Calculations!$M189,'NREL Scaling Data'!$A:$A,AI$3,'NREL Scaling Data'!$C:$C,Calculations!$L189,'NREL Scaling Data'!$D:$D,Calculations!$N189)-SUMIFS('NREL Scaling Data'!$F:$F,'NREL Scaling Data'!$B:$B,UPPER(About!$B$1),'NREL Scaling Data'!$E:$E,Calculations!$M189,'NREL Scaling Data'!$A:$A,AH$3,'NREL Scaling Data'!$C:$C,Calculations!$L189,'NREL Scaling Data'!$D:$D,Calculations!$N189))/SUMIFS('NREL Scaling Data'!$F:$F,'NREL Scaling Data'!$B:$B,UPPER(About!$B$1),'NREL Scaling Data'!$E:$E,Calculations!$M189,'NREL Scaling Data'!$A:$A,AH$3,'NREL Scaling Data'!$C:$C,Calculations!$L189,'NREL Scaling Data'!$D:$D,Calculations!$N189) + 1) * AH189,0)</f>
        <v>74517704801483.484</v>
      </c>
      <c r="AJ189" s="45">
        <f>IFERROR(((SUMIFS('NREL Scaling Data'!$F:$F,'NREL Scaling Data'!$B:$B,UPPER(About!$B$1),'NREL Scaling Data'!$E:$E,Calculations!$M189,'NREL Scaling Data'!$A:$A,AJ$3,'NREL Scaling Data'!$C:$C,Calculations!$L189,'NREL Scaling Data'!$D:$D,Calculations!$N189)-SUMIFS('NREL Scaling Data'!$F:$F,'NREL Scaling Data'!$B:$B,UPPER(About!$B$1),'NREL Scaling Data'!$E:$E,Calculations!$M189,'NREL Scaling Data'!$A:$A,AI$3,'NREL Scaling Data'!$C:$C,Calculations!$L189,'NREL Scaling Data'!$D:$D,Calculations!$N189))/SUMIFS('NREL Scaling Data'!$F:$F,'NREL Scaling Data'!$B:$B,UPPER(About!$B$1),'NREL Scaling Data'!$E:$E,Calculations!$M189,'NREL Scaling Data'!$A:$A,AI$3,'NREL Scaling Data'!$C:$C,Calculations!$L189,'NREL Scaling Data'!$D:$D,Calculations!$N189) + 1) * AI189,0)</f>
        <v>74538228283028.922</v>
      </c>
      <c r="AK189" s="45">
        <f>IFERROR(((SUMIFS('NREL Scaling Data'!$F:$F,'NREL Scaling Data'!$B:$B,UPPER(About!$B$1),'NREL Scaling Data'!$E:$E,Calculations!$M189,'NREL Scaling Data'!$A:$A,AK$3,'NREL Scaling Data'!$C:$C,Calculations!$L189,'NREL Scaling Data'!$D:$D,Calculations!$N189)-SUMIFS('NREL Scaling Data'!$F:$F,'NREL Scaling Data'!$B:$B,UPPER(About!$B$1),'NREL Scaling Data'!$E:$E,Calculations!$M189,'NREL Scaling Data'!$A:$A,AJ$3,'NREL Scaling Data'!$C:$C,Calculations!$L189,'NREL Scaling Data'!$D:$D,Calculations!$N189))/SUMIFS('NREL Scaling Data'!$F:$F,'NREL Scaling Data'!$B:$B,UPPER(About!$B$1),'NREL Scaling Data'!$E:$E,Calculations!$M189,'NREL Scaling Data'!$A:$A,AJ$3,'NREL Scaling Data'!$C:$C,Calculations!$L189,'NREL Scaling Data'!$D:$D,Calculations!$N189) + 1) * AJ189,0)</f>
        <v>74615518841188.063</v>
      </c>
      <c r="AL189" s="45">
        <f>IFERROR(((SUMIFS('NREL Scaling Data'!$F:$F,'NREL Scaling Data'!$B:$B,UPPER(About!$B$1),'NREL Scaling Data'!$E:$E,Calculations!$M189,'NREL Scaling Data'!$A:$A,AL$3,'NREL Scaling Data'!$C:$C,Calculations!$L189,'NREL Scaling Data'!$D:$D,Calculations!$N189)-SUMIFS('NREL Scaling Data'!$F:$F,'NREL Scaling Data'!$B:$B,UPPER(About!$B$1),'NREL Scaling Data'!$E:$E,Calculations!$M189,'NREL Scaling Data'!$A:$A,AK$3,'NREL Scaling Data'!$C:$C,Calculations!$L189,'NREL Scaling Data'!$D:$D,Calculations!$N189))/SUMIFS('NREL Scaling Data'!$F:$F,'NREL Scaling Data'!$B:$B,UPPER(About!$B$1),'NREL Scaling Data'!$E:$E,Calculations!$M189,'NREL Scaling Data'!$A:$A,AK$3,'NREL Scaling Data'!$C:$C,Calculations!$L189,'NREL Scaling Data'!$D:$D,Calculations!$N189) + 1) * AK189,0)</f>
        <v>74761366561104.016</v>
      </c>
      <c r="AM189" s="45">
        <f>IFERROR(((SUMIFS('NREL Scaling Data'!$F:$F,'NREL Scaling Data'!$B:$B,UPPER(About!$B$1),'NREL Scaling Data'!$E:$E,Calculations!$M189,'NREL Scaling Data'!$A:$A,AM$3,'NREL Scaling Data'!$C:$C,Calculations!$L189,'NREL Scaling Data'!$D:$D,Calculations!$N189)-SUMIFS('NREL Scaling Data'!$F:$F,'NREL Scaling Data'!$B:$B,UPPER(About!$B$1),'NREL Scaling Data'!$E:$E,Calculations!$M189,'NREL Scaling Data'!$A:$A,AL$3,'NREL Scaling Data'!$C:$C,Calculations!$L189,'NREL Scaling Data'!$D:$D,Calculations!$N189))/SUMIFS('NREL Scaling Data'!$F:$F,'NREL Scaling Data'!$B:$B,UPPER(About!$B$1),'NREL Scaling Data'!$E:$E,Calculations!$M189,'NREL Scaling Data'!$A:$A,AL$3,'NREL Scaling Data'!$C:$C,Calculations!$L189,'NREL Scaling Data'!$D:$D,Calculations!$N189) + 1) * AL189,0)</f>
        <v>74925117743644.75</v>
      </c>
      <c r="AN189" s="45">
        <f>IFERROR(((SUMIFS('NREL Scaling Data'!$F:$F,'NREL Scaling Data'!$B:$B,UPPER(About!$B$1),'NREL Scaling Data'!$E:$E,Calculations!$M189,'NREL Scaling Data'!$A:$A,AN$3,'NREL Scaling Data'!$C:$C,Calculations!$L189,'NREL Scaling Data'!$D:$D,Calculations!$N189)-SUMIFS('NREL Scaling Data'!$F:$F,'NREL Scaling Data'!$B:$B,UPPER(About!$B$1),'NREL Scaling Data'!$E:$E,Calculations!$M189,'NREL Scaling Data'!$A:$A,AM$3,'NREL Scaling Data'!$C:$C,Calculations!$L189,'NREL Scaling Data'!$D:$D,Calculations!$N189))/SUMIFS('NREL Scaling Data'!$F:$F,'NREL Scaling Data'!$B:$B,UPPER(About!$B$1),'NREL Scaling Data'!$E:$E,Calculations!$M189,'NREL Scaling Data'!$A:$A,AM$3,'NREL Scaling Data'!$C:$C,Calculations!$L189,'NREL Scaling Data'!$D:$D,Calculations!$N189) + 1) * AM189,0)</f>
        <v>75077078841042.344</v>
      </c>
      <c r="AO189" s="45">
        <f>IFERROR(((SUMIFS('NREL Scaling Data'!$F:$F,'NREL Scaling Data'!$B:$B,UPPER(About!$B$1),'NREL Scaling Data'!$E:$E,Calculations!$M189,'NREL Scaling Data'!$A:$A,AO$3,'NREL Scaling Data'!$C:$C,Calculations!$L189,'NREL Scaling Data'!$D:$D,Calculations!$N189)-SUMIFS('NREL Scaling Data'!$F:$F,'NREL Scaling Data'!$B:$B,UPPER(About!$B$1),'NREL Scaling Data'!$E:$E,Calculations!$M189,'NREL Scaling Data'!$A:$A,AN$3,'NREL Scaling Data'!$C:$C,Calculations!$L189,'NREL Scaling Data'!$D:$D,Calculations!$N189))/SUMIFS('NREL Scaling Data'!$F:$F,'NREL Scaling Data'!$B:$B,UPPER(About!$B$1),'NREL Scaling Data'!$E:$E,Calculations!$M189,'NREL Scaling Data'!$A:$A,AN$3,'NREL Scaling Data'!$C:$C,Calculations!$L189,'NREL Scaling Data'!$D:$D,Calculations!$N189) + 1) * AN189,0)</f>
        <v>75194543022651.656</v>
      </c>
      <c r="AP189" s="45">
        <f>IFERROR(((SUMIFS('NREL Scaling Data'!$F:$F,'NREL Scaling Data'!$B:$B,UPPER(About!$B$1),'NREL Scaling Data'!$E:$E,Calculations!$M189,'NREL Scaling Data'!$A:$A,AP$3,'NREL Scaling Data'!$C:$C,Calculations!$L189,'NREL Scaling Data'!$D:$D,Calculations!$N189)-SUMIFS('NREL Scaling Data'!$F:$F,'NREL Scaling Data'!$B:$B,UPPER(About!$B$1),'NREL Scaling Data'!$E:$E,Calculations!$M189,'NREL Scaling Data'!$A:$A,AO$3,'NREL Scaling Data'!$C:$C,Calculations!$L189,'NREL Scaling Data'!$D:$D,Calculations!$N189))/SUMIFS('NREL Scaling Data'!$F:$F,'NREL Scaling Data'!$B:$B,UPPER(About!$B$1),'NREL Scaling Data'!$E:$E,Calculations!$M189,'NREL Scaling Data'!$A:$A,AO$3,'NREL Scaling Data'!$C:$C,Calculations!$L189,'NREL Scaling Data'!$D:$D,Calculations!$N189) + 1) * AO189,0)</f>
        <v>75260916835308</v>
      </c>
      <c r="AQ189" s="45">
        <f>IFERROR(((SUMIFS('NREL Scaling Data'!$F:$F,'NREL Scaling Data'!$B:$B,UPPER(About!$B$1),'NREL Scaling Data'!$E:$E,Calculations!$M189,'NREL Scaling Data'!$A:$A,AQ$3,'NREL Scaling Data'!$C:$C,Calculations!$L189,'NREL Scaling Data'!$D:$D,Calculations!$N189)-SUMIFS('NREL Scaling Data'!$F:$F,'NREL Scaling Data'!$B:$B,UPPER(About!$B$1),'NREL Scaling Data'!$E:$E,Calculations!$M189,'NREL Scaling Data'!$A:$A,AP$3,'NREL Scaling Data'!$C:$C,Calculations!$L189,'NREL Scaling Data'!$D:$D,Calculations!$N189))/SUMIFS('NREL Scaling Data'!$F:$F,'NREL Scaling Data'!$B:$B,UPPER(About!$B$1),'NREL Scaling Data'!$E:$E,Calculations!$M189,'NREL Scaling Data'!$A:$A,AP$3,'NREL Scaling Data'!$C:$C,Calculations!$L189,'NREL Scaling Data'!$D:$D,Calculations!$N189) + 1) * AP189,0)</f>
        <v>75277510288472.266</v>
      </c>
      <c r="AR189" s="45">
        <f>IFERROR(((SUMIFS('NREL Scaling Data'!$F:$F,'NREL Scaling Data'!$B:$B,UPPER(About!$B$1),'NREL Scaling Data'!$E:$E,Calculations!$M189,'NREL Scaling Data'!$A:$A,AR$3,'NREL Scaling Data'!$C:$C,Calculations!$L189,'NREL Scaling Data'!$D:$D,Calculations!$N189)-SUMIFS('NREL Scaling Data'!$F:$F,'NREL Scaling Data'!$B:$B,UPPER(About!$B$1),'NREL Scaling Data'!$E:$E,Calculations!$M189,'NREL Scaling Data'!$A:$A,AQ$3,'NREL Scaling Data'!$C:$C,Calculations!$L189,'NREL Scaling Data'!$D:$D,Calculations!$N189))/SUMIFS('NREL Scaling Data'!$F:$F,'NREL Scaling Data'!$B:$B,UPPER(About!$B$1),'NREL Scaling Data'!$E:$E,Calculations!$M189,'NREL Scaling Data'!$A:$A,AQ$3,'NREL Scaling Data'!$C:$C,Calculations!$L189,'NREL Scaling Data'!$D:$D,Calculations!$N189) + 1) * AQ189,0)</f>
        <v>75327727317784.516</v>
      </c>
      <c r="AS189" s="45">
        <f>IFERROR(((SUMIFS('NREL Scaling Data'!$F:$F,'NREL Scaling Data'!$B:$B,UPPER(About!$B$1),'NREL Scaling Data'!$E:$E,Calculations!$M189,'NREL Scaling Data'!$A:$A,AS$3,'NREL Scaling Data'!$C:$C,Calculations!$L189,'NREL Scaling Data'!$D:$D,Calculations!$N189)-SUMIFS('NREL Scaling Data'!$F:$F,'NREL Scaling Data'!$B:$B,UPPER(About!$B$1),'NREL Scaling Data'!$E:$E,Calculations!$M189,'NREL Scaling Data'!$A:$A,AR$3,'NREL Scaling Data'!$C:$C,Calculations!$L189,'NREL Scaling Data'!$D:$D,Calculations!$N189))/SUMIFS('NREL Scaling Data'!$F:$F,'NREL Scaling Data'!$B:$B,UPPER(About!$B$1),'NREL Scaling Data'!$E:$E,Calculations!$M189,'NREL Scaling Data'!$A:$A,AR$3,'NREL Scaling Data'!$C:$C,Calculations!$L189,'NREL Scaling Data'!$D:$D,Calculations!$N189) + 1) * AR189,0)</f>
        <v>75390171102060.063</v>
      </c>
      <c r="AT189" s="45">
        <f>IFERROR(((SUMIFS('NREL Scaling Data'!$F:$F,'NREL Scaling Data'!$B:$B,UPPER(About!$B$1),'NREL Scaling Data'!$E:$E,Calculations!$M189,'NREL Scaling Data'!$A:$A,AT$3,'NREL Scaling Data'!$C:$C,Calculations!$L189,'NREL Scaling Data'!$D:$D,Calculations!$N189)-SUMIFS('NREL Scaling Data'!$F:$F,'NREL Scaling Data'!$B:$B,UPPER(About!$B$1),'NREL Scaling Data'!$E:$E,Calculations!$M189,'NREL Scaling Data'!$A:$A,AS$3,'NREL Scaling Data'!$C:$C,Calculations!$L189,'NREL Scaling Data'!$D:$D,Calculations!$N189))/SUMIFS('NREL Scaling Data'!$F:$F,'NREL Scaling Data'!$B:$B,UPPER(About!$B$1),'NREL Scaling Data'!$E:$E,Calculations!$M189,'NREL Scaling Data'!$A:$A,AS$3,'NREL Scaling Data'!$C:$C,Calculations!$L189,'NREL Scaling Data'!$D:$D,Calculations!$N189) + 1) * AS189,0)</f>
        <v>75413751272345.953</v>
      </c>
    </row>
    <row r="190" spans="6:46">
      <c r="I190" s="12" t="s">
        <v>1086</v>
      </c>
      <c r="J190" s="209">
        <f>IFERROR(SUMIFS('NREL Scaling Data'!F:F,'NREL Scaling Data'!B:B,UPPER(About!$B$1),'NREL Scaling Data'!E:E,Calculations!M190,'NREL Scaling Data'!A:A, 2021,'NREL Scaling Data'!C:C,Calculations!L190,'NREL Scaling Data'!D:D,Calculations!N190) / SUMIFS('NREL Scaling Data'!F:F,'NREL Scaling Data'!B:B,UPPER(About!$B$1),'NREL Scaling Data'!A:A, 2021,'NREL Scaling Data'!C:C,Calculations!L190,'NREL Scaling Data'!D:D,Calculations!N190),0)</f>
        <v>0</v>
      </c>
      <c r="K190" s="12">
        <v>1</v>
      </c>
      <c r="L190" s="12" t="s">
        <v>1013</v>
      </c>
      <c r="M190" s="12" t="s">
        <v>1016</v>
      </c>
      <c r="N190" s="1" t="s">
        <v>83</v>
      </c>
      <c r="O190" s="7">
        <f t="shared" si="37"/>
        <v>0</v>
      </c>
      <c r="P190" s="7">
        <f t="shared" si="38"/>
        <v>0</v>
      </c>
      <c r="Q190" s="45">
        <f>SUMIFS('SEDS 2021'!$F$23:$F$40,'SEDS 2021'!E$23:E$40,Calculations!L190,'SEDS 2021'!D$23:D$40,Calculations!N190)*J190*K190</f>
        <v>0</v>
      </c>
      <c r="R190" s="45">
        <f>IFERROR(((SUMIFS('NREL Scaling Data'!$F:$F,'NREL Scaling Data'!$B:$B,UPPER(About!$B$1),'NREL Scaling Data'!$E:$E,Calculations!$M190,'NREL Scaling Data'!$A:$A,R$3,'NREL Scaling Data'!$C:$C,Calculations!$L190,'NREL Scaling Data'!$D:$D,Calculations!$N190)-SUMIFS('NREL Scaling Data'!$F:$F,'NREL Scaling Data'!$B:$B,UPPER(About!$B$1),'NREL Scaling Data'!$E:$E,Calculations!$M190,'NREL Scaling Data'!$A:$A,Q$3,'NREL Scaling Data'!$C:$C,Calculations!$L190,'NREL Scaling Data'!$D:$D,Calculations!$N190))/SUMIFS('NREL Scaling Data'!$F:$F,'NREL Scaling Data'!$B:$B,UPPER(About!$B$1),'NREL Scaling Data'!$E:$E,Calculations!$M190,'NREL Scaling Data'!$A:$A,Q$3,'NREL Scaling Data'!$C:$C,Calculations!$L190,'NREL Scaling Data'!$D:$D,Calculations!$N190) + 1) * Q190,0)</f>
        <v>0</v>
      </c>
      <c r="S190" s="45">
        <f>IFERROR(((SUMIFS('NREL Scaling Data'!$F:$F,'NREL Scaling Data'!$B:$B,UPPER(About!$B$1),'NREL Scaling Data'!$E:$E,Calculations!$M190,'NREL Scaling Data'!$A:$A,S$3,'NREL Scaling Data'!$C:$C,Calculations!$L190,'NREL Scaling Data'!$D:$D,Calculations!$N190)-SUMIFS('NREL Scaling Data'!$F:$F,'NREL Scaling Data'!$B:$B,UPPER(About!$B$1),'NREL Scaling Data'!$E:$E,Calculations!$M190,'NREL Scaling Data'!$A:$A,R$3,'NREL Scaling Data'!$C:$C,Calculations!$L190,'NREL Scaling Data'!$D:$D,Calculations!$N190))/SUMIFS('NREL Scaling Data'!$F:$F,'NREL Scaling Data'!$B:$B,UPPER(About!$B$1),'NREL Scaling Data'!$E:$E,Calculations!$M190,'NREL Scaling Data'!$A:$A,R$3,'NREL Scaling Data'!$C:$C,Calculations!$L190,'NREL Scaling Data'!$D:$D,Calculations!$N190) + 1) * R190,0)</f>
        <v>0</v>
      </c>
      <c r="T190" s="45">
        <f>IFERROR(((SUMIFS('NREL Scaling Data'!$F:$F,'NREL Scaling Data'!$B:$B,UPPER(About!$B$1),'NREL Scaling Data'!$E:$E,Calculations!$M190,'NREL Scaling Data'!$A:$A,T$3,'NREL Scaling Data'!$C:$C,Calculations!$L190,'NREL Scaling Data'!$D:$D,Calculations!$N190)-SUMIFS('NREL Scaling Data'!$F:$F,'NREL Scaling Data'!$B:$B,UPPER(About!$B$1),'NREL Scaling Data'!$E:$E,Calculations!$M190,'NREL Scaling Data'!$A:$A,S$3,'NREL Scaling Data'!$C:$C,Calculations!$L190,'NREL Scaling Data'!$D:$D,Calculations!$N190))/SUMIFS('NREL Scaling Data'!$F:$F,'NREL Scaling Data'!$B:$B,UPPER(About!$B$1),'NREL Scaling Data'!$E:$E,Calculations!$M190,'NREL Scaling Data'!$A:$A,S$3,'NREL Scaling Data'!$C:$C,Calculations!$L190,'NREL Scaling Data'!$D:$D,Calculations!$N190) + 1) * S190,0)</f>
        <v>0</v>
      </c>
      <c r="U190" s="45">
        <f>IFERROR(((SUMIFS('NREL Scaling Data'!$F:$F,'NREL Scaling Data'!$B:$B,UPPER(About!$B$1),'NREL Scaling Data'!$E:$E,Calculations!$M190,'NREL Scaling Data'!$A:$A,U$3,'NREL Scaling Data'!$C:$C,Calculations!$L190,'NREL Scaling Data'!$D:$D,Calculations!$N190)-SUMIFS('NREL Scaling Data'!$F:$F,'NREL Scaling Data'!$B:$B,UPPER(About!$B$1),'NREL Scaling Data'!$E:$E,Calculations!$M190,'NREL Scaling Data'!$A:$A,T$3,'NREL Scaling Data'!$C:$C,Calculations!$L190,'NREL Scaling Data'!$D:$D,Calculations!$N190))/SUMIFS('NREL Scaling Data'!$F:$F,'NREL Scaling Data'!$B:$B,UPPER(About!$B$1),'NREL Scaling Data'!$E:$E,Calculations!$M190,'NREL Scaling Data'!$A:$A,T$3,'NREL Scaling Data'!$C:$C,Calculations!$L190,'NREL Scaling Data'!$D:$D,Calculations!$N190) + 1) * T190,0)</f>
        <v>0</v>
      </c>
      <c r="V190" s="45">
        <f>IFERROR(((SUMIFS('NREL Scaling Data'!$F:$F,'NREL Scaling Data'!$B:$B,UPPER(About!$B$1),'NREL Scaling Data'!$E:$E,Calculations!$M190,'NREL Scaling Data'!$A:$A,V$3,'NREL Scaling Data'!$C:$C,Calculations!$L190,'NREL Scaling Data'!$D:$D,Calculations!$N190)-SUMIFS('NREL Scaling Data'!$F:$F,'NREL Scaling Data'!$B:$B,UPPER(About!$B$1),'NREL Scaling Data'!$E:$E,Calculations!$M190,'NREL Scaling Data'!$A:$A,U$3,'NREL Scaling Data'!$C:$C,Calculations!$L190,'NREL Scaling Data'!$D:$D,Calculations!$N190))/SUMIFS('NREL Scaling Data'!$F:$F,'NREL Scaling Data'!$B:$B,UPPER(About!$B$1),'NREL Scaling Data'!$E:$E,Calculations!$M190,'NREL Scaling Data'!$A:$A,U$3,'NREL Scaling Data'!$C:$C,Calculations!$L190,'NREL Scaling Data'!$D:$D,Calculations!$N190) + 1) * U190,0)</f>
        <v>0</v>
      </c>
      <c r="W190" s="45">
        <f>IFERROR(((SUMIFS('NREL Scaling Data'!$F:$F,'NREL Scaling Data'!$B:$B,UPPER(About!$B$1),'NREL Scaling Data'!$E:$E,Calculations!$M190,'NREL Scaling Data'!$A:$A,W$3,'NREL Scaling Data'!$C:$C,Calculations!$L190,'NREL Scaling Data'!$D:$D,Calculations!$N190)-SUMIFS('NREL Scaling Data'!$F:$F,'NREL Scaling Data'!$B:$B,UPPER(About!$B$1),'NREL Scaling Data'!$E:$E,Calculations!$M190,'NREL Scaling Data'!$A:$A,V$3,'NREL Scaling Data'!$C:$C,Calculations!$L190,'NREL Scaling Data'!$D:$D,Calculations!$N190))/SUMIFS('NREL Scaling Data'!$F:$F,'NREL Scaling Data'!$B:$B,UPPER(About!$B$1),'NREL Scaling Data'!$E:$E,Calculations!$M190,'NREL Scaling Data'!$A:$A,V$3,'NREL Scaling Data'!$C:$C,Calculations!$L190,'NREL Scaling Data'!$D:$D,Calculations!$N190) + 1) * V190,0)</f>
        <v>0</v>
      </c>
      <c r="X190" s="45">
        <f>IFERROR(((SUMIFS('NREL Scaling Data'!$F:$F,'NREL Scaling Data'!$B:$B,UPPER(About!$B$1),'NREL Scaling Data'!$E:$E,Calculations!$M190,'NREL Scaling Data'!$A:$A,X$3,'NREL Scaling Data'!$C:$C,Calculations!$L190,'NREL Scaling Data'!$D:$D,Calculations!$N190)-SUMIFS('NREL Scaling Data'!$F:$F,'NREL Scaling Data'!$B:$B,UPPER(About!$B$1),'NREL Scaling Data'!$E:$E,Calculations!$M190,'NREL Scaling Data'!$A:$A,W$3,'NREL Scaling Data'!$C:$C,Calculations!$L190,'NREL Scaling Data'!$D:$D,Calculations!$N190))/SUMIFS('NREL Scaling Data'!$F:$F,'NREL Scaling Data'!$B:$B,UPPER(About!$B$1),'NREL Scaling Data'!$E:$E,Calculations!$M190,'NREL Scaling Data'!$A:$A,W$3,'NREL Scaling Data'!$C:$C,Calculations!$L190,'NREL Scaling Data'!$D:$D,Calculations!$N190) + 1) * W190,0)</f>
        <v>0</v>
      </c>
      <c r="Y190" s="45">
        <f>IFERROR(((SUMIFS('NREL Scaling Data'!$F:$F,'NREL Scaling Data'!$B:$B,UPPER(About!$B$1),'NREL Scaling Data'!$E:$E,Calculations!$M190,'NREL Scaling Data'!$A:$A,Y$3,'NREL Scaling Data'!$C:$C,Calculations!$L190,'NREL Scaling Data'!$D:$D,Calculations!$N190)-SUMIFS('NREL Scaling Data'!$F:$F,'NREL Scaling Data'!$B:$B,UPPER(About!$B$1),'NREL Scaling Data'!$E:$E,Calculations!$M190,'NREL Scaling Data'!$A:$A,X$3,'NREL Scaling Data'!$C:$C,Calculations!$L190,'NREL Scaling Data'!$D:$D,Calculations!$N190))/SUMIFS('NREL Scaling Data'!$F:$F,'NREL Scaling Data'!$B:$B,UPPER(About!$B$1),'NREL Scaling Data'!$E:$E,Calculations!$M190,'NREL Scaling Data'!$A:$A,X$3,'NREL Scaling Data'!$C:$C,Calculations!$L190,'NREL Scaling Data'!$D:$D,Calculations!$N190) + 1) * X190,0)</f>
        <v>0</v>
      </c>
      <c r="Z190" s="45">
        <f>IFERROR(((SUMIFS('NREL Scaling Data'!$F:$F,'NREL Scaling Data'!$B:$B,UPPER(About!$B$1),'NREL Scaling Data'!$E:$E,Calculations!$M190,'NREL Scaling Data'!$A:$A,Z$3,'NREL Scaling Data'!$C:$C,Calculations!$L190,'NREL Scaling Data'!$D:$D,Calculations!$N190)-SUMIFS('NREL Scaling Data'!$F:$F,'NREL Scaling Data'!$B:$B,UPPER(About!$B$1),'NREL Scaling Data'!$E:$E,Calculations!$M190,'NREL Scaling Data'!$A:$A,Y$3,'NREL Scaling Data'!$C:$C,Calculations!$L190,'NREL Scaling Data'!$D:$D,Calculations!$N190))/SUMIFS('NREL Scaling Data'!$F:$F,'NREL Scaling Data'!$B:$B,UPPER(About!$B$1),'NREL Scaling Data'!$E:$E,Calculations!$M190,'NREL Scaling Data'!$A:$A,Y$3,'NREL Scaling Data'!$C:$C,Calculations!$L190,'NREL Scaling Data'!$D:$D,Calculations!$N190) + 1) * Y190,0)</f>
        <v>0</v>
      </c>
      <c r="AA190" s="45">
        <f>IFERROR(((SUMIFS('NREL Scaling Data'!$F:$F,'NREL Scaling Data'!$B:$B,UPPER(About!$B$1),'NREL Scaling Data'!$E:$E,Calculations!$M190,'NREL Scaling Data'!$A:$A,AA$3,'NREL Scaling Data'!$C:$C,Calculations!$L190,'NREL Scaling Data'!$D:$D,Calculations!$N190)-SUMIFS('NREL Scaling Data'!$F:$F,'NREL Scaling Data'!$B:$B,UPPER(About!$B$1),'NREL Scaling Data'!$E:$E,Calculations!$M190,'NREL Scaling Data'!$A:$A,Z$3,'NREL Scaling Data'!$C:$C,Calculations!$L190,'NREL Scaling Data'!$D:$D,Calculations!$N190))/SUMIFS('NREL Scaling Data'!$F:$F,'NREL Scaling Data'!$B:$B,UPPER(About!$B$1),'NREL Scaling Data'!$E:$E,Calculations!$M190,'NREL Scaling Data'!$A:$A,Z$3,'NREL Scaling Data'!$C:$C,Calculations!$L190,'NREL Scaling Data'!$D:$D,Calculations!$N190) + 1) * Z190,0)</f>
        <v>0</v>
      </c>
      <c r="AB190" s="45">
        <f>IFERROR(((SUMIFS('NREL Scaling Data'!$F:$F,'NREL Scaling Data'!$B:$B,UPPER(About!$B$1),'NREL Scaling Data'!$E:$E,Calculations!$M190,'NREL Scaling Data'!$A:$A,AB$3,'NREL Scaling Data'!$C:$C,Calculations!$L190,'NREL Scaling Data'!$D:$D,Calculations!$N190)-SUMIFS('NREL Scaling Data'!$F:$F,'NREL Scaling Data'!$B:$B,UPPER(About!$B$1),'NREL Scaling Data'!$E:$E,Calculations!$M190,'NREL Scaling Data'!$A:$A,AA$3,'NREL Scaling Data'!$C:$C,Calculations!$L190,'NREL Scaling Data'!$D:$D,Calculations!$N190))/SUMIFS('NREL Scaling Data'!$F:$F,'NREL Scaling Data'!$B:$B,UPPER(About!$B$1),'NREL Scaling Data'!$E:$E,Calculations!$M190,'NREL Scaling Data'!$A:$A,AA$3,'NREL Scaling Data'!$C:$C,Calculations!$L190,'NREL Scaling Data'!$D:$D,Calculations!$N190) + 1) * AA190,0)</f>
        <v>0</v>
      </c>
      <c r="AC190" s="45">
        <f>IFERROR(((SUMIFS('NREL Scaling Data'!$F:$F,'NREL Scaling Data'!$B:$B,UPPER(About!$B$1),'NREL Scaling Data'!$E:$E,Calculations!$M190,'NREL Scaling Data'!$A:$A,AC$3,'NREL Scaling Data'!$C:$C,Calculations!$L190,'NREL Scaling Data'!$D:$D,Calculations!$N190)-SUMIFS('NREL Scaling Data'!$F:$F,'NREL Scaling Data'!$B:$B,UPPER(About!$B$1),'NREL Scaling Data'!$E:$E,Calculations!$M190,'NREL Scaling Data'!$A:$A,AB$3,'NREL Scaling Data'!$C:$C,Calculations!$L190,'NREL Scaling Data'!$D:$D,Calculations!$N190))/SUMIFS('NREL Scaling Data'!$F:$F,'NREL Scaling Data'!$B:$B,UPPER(About!$B$1),'NREL Scaling Data'!$E:$E,Calculations!$M190,'NREL Scaling Data'!$A:$A,AB$3,'NREL Scaling Data'!$C:$C,Calculations!$L190,'NREL Scaling Data'!$D:$D,Calculations!$N190) + 1) * AB190,0)</f>
        <v>0</v>
      </c>
      <c r="AD190" s="45">
        <f>IFERROR(((SUMIFS('NREL Scaling Data'!$F:$F,'NREL Scaling Data'!$B:$B,UPPER(About!$B$1),'NREL Scaling Data'!$E:$E,Calculations!$M190,'NREL Scaling Data'!$A:$A,AD$3,'NREL Scaling Data'!$C:$C,Calculations!$L190,'NREL Scaling Data'!$D:$D,Calculations!$N190)-SUMIFS('NREL Scaling Data'!$F:$F,'NREL Scaling Data'!$B:$B,UPPER(About!$B$1),'NREL Scaling Data'!$E:$E,Calculations!$M190,'NREL Scaling Data'!$A:$A,AC$3,'NREL Scaling Data'!$C:$C,Calculations!$L190,'NREL Scaling Data'!$D:$D,Calculations!$N190))/SUMIFS('NREL Scaling Data'!$F:$F,'NREL Scaling Data'!$B:$B,UPPER(About!$B$1),'NREL Scaling Data'!$E:$E,Calculations!$M190,'NREL Scaling Data'!$A:$A,AC$3,'NREL Scaling Data'!$C:$C,Calculations!$L190,'NREL Scaling Data'!$D:$D,Calculations!$N190) + 1) * AC190,0)</f>
        <v>0</v>
      </c>
      <c r="AE190" s="45">
        <f>IFERROR(((SUMIFS('NREL Scaling Data'!$F:$F,'NREL Scaling Data'!$B:$B,UPPER(About!$B$1),'NREL Scaling Data'!$E:$E,Calculations!$M190,'NREL Scaling Data'!$A:$A,AE$3,'NREL Scaling Data'!$C:$C,Calculations!$L190,'NREL Scaling Data'!$D:$D,Calculations!$N190)-SUMIFS('NREL Scaling Data'!$F:$F,'NREL Scaling Data'!$B:$B,UPPER(About!$B$1),'NREL Scaling Data'!$E:$E,Calculations!$M190,'NREL Scaling Data'!$A:$A,AD$3,'NREL Scaling Data'!$C:$C,Calculations!$L190,'NREL Scaling Data'!$D:$D,Calculations!$N190))/SUMIFS('NREL Scaling Data'!$F:$F,'NREL Scaling Data'!$B:$B,UPPER(About!$B$1),'NREL Scaling Data'!$E:$E,Calculations!$M190,'NREL Scaling Data'!$A:$A,AD$3,'NREL Scaling Data'!$C:$C,Calculations!$L190,'NREL Scaling Data'!$D:$D,Calculations!$N190) + 1) * AD190,0)</f>
        <v>0</v>
      </c>
      <c r="AF190" s="45">
        <f>IFERROR(((SUMIFS('NREL Scaling Data'!$F:$F,'NREL Scaling Data'!$B:$B,UPPER(About!$B$1),'NREL Scaling Data'!$E:$E,Calculations!$M190,'NREL Scaling Data'!$A:$A,AF$3,'NREL Scaling Data'!$C:$C,Calculations!$L190,'NREL Scaling Data'!$D:$D,Calculations!$N190)-SUMIFS('NREL Scaling Data'!$F:$F,'NREL Scaling Data'!$B:$B,UPPER(About!$B$1),'NREL Scaling Data'!$E:$E,Calculations!$M190,'NREL Scaling Data'!$A:$A,AE$3,'NREL Scaling Data'!$C:$C,Calculations!$L190,'NREL Scaling Data'!$D:$D,Calculations!$N190))/SUMIFS('NREL Scaling Data'!$F:$F,'NREL Scaling Data'!$B:$B,UPPER(About!$B$1),'NREL Scaling Data'!$E:$E,Calculations!$M190,'NREL Scaling Data'!$A:$A,AE$3,'NREL Scaling Data'!$C:$C,Calculations!$L190,'NREL Scaling Data'!$D:$D,Calculations!$N190) + 1) * AE190,0)</f>
        <v>0</v>
      </c>
      <c r="AG190" s="45">
        <f>IFERROR(((SUMIFS('NREL Scaling Data'!$F:$F,'NREL Scaling Data'!$B:$B,UPPER(About!$B$1),'NREL Scaling Data'!$E:$E,Calculations!$M190,'NREL Scaling Data'!$A:$A,AG$3,'NREL Scaling Data'!$C:$C,Calculations!$L190,'NREL Scaling Data'!$D:$D,Calculations!$N190)-SUMIFS('NREL Scaling Data'!$F:$F,'NREL Scaling Data'!$B:$B,UPPER(About!$B$1),'NREL Scaling Data'!$E:$E,Calculations!$M190,'NREL Scaling Data'!$A:$A,AF$3,'NREL Scaling Data'!$C:$C,Calculations!$L190,'NREL Scaling Data'!$D:$D,Calculations!$N190))/SUMIFS('NREL Scaling Data'!$F:$F,'NREL Scaling Data'!$B:$B,UPPER(About!$B$1),'NREL Scaling Data'!$E:$E,Calculations!$M190,'NREL Scaling Data'!$A:$A,AF$3,'NREL Scaling Data'!$C:$C,Calculations!$L190,'NREL Scaling Data'!$D:$D,Calculations!$N190) + 1) * AF190,0)</f>
        <v>0</v>
      </c>
      <c r="AH190" s="45">
        <f>IFERROR(((SUMIFS('NREL Scaling Data'!$F:$F,'NREL Scaling Data'!$B:$B,UPPER(About!$B$1),'NREL Scaling Data'!$E:$E,Calculations!$M190,'NREL Scaling Data'!$A:$A,AH$3,'NREL Scaling Data'!$C:$C,Calculations!$L190,'NREL Scaling Data'!$D:$D,Calculations!$N190)-SUMIFS('NREL Scaling Data'!$F:$F,'NREL Scaling Data'!$B:$B,UPPER(About!$B$1),'NREL Scaling Data'!$E:$E,Calculations!$M190,'NREL Scaling Data'!$A:$A,AG$3,'NREL Scaling Data'!$C:$C,Calculations!$L190,'NREL Scaling Data'!$D:$D,Calculations!$N190))/SUMIFS('NREL Scaling Data'!$F:$F,'NREL Scaling Data'!$B:$B,UPPER(About!$B$1),'NREL Scaling Data'!$E:$E,Calculations!$M190,'NREL Scaling Data'!$A:$A,AG$3,'NREL Scaling Data'!$C:$C,Calculations!$L190,'NREL Scaling Data'!$D:$D,Calculations!$N190) + 1) * AG190,0)</f>
        <v>0</v>
      </c>
      <c r="AI190" s="45">
        <f>IFERROR(((SUMIFS('NREL Scaling Data'!$F:$F,'NREL Scaling Data'!$B:$B,UPPER(About!$B$1),'NREL Scaling Data'!$E:$E,Calculations!$M190,'NREL Scaling Data'!$A:$A,AI$3,'NREL Scaling Data'!$C:$C,Calculations!$L190,'NREL Scaling Data'!$D:$D,Calculations!$N190)-SUMIFS('NREL Scaling Data'!$F:$F,'NREL Scaling Data'!$B:$B,UPPER(About!$B$1),'NREL Scaling Data'!$E:$E,Calculations!$M190,'NREL Scaling Data'!$A:$A,AH$3,'NREL Scaling Data'!$C:$C,Calculations!$L190,'NREL Scaling Data'!$D:$D,Calculations!$N190))/SUMIFS('NREL Scaling Data'!$F:$F,'NREL Scaling Data'!$B:$B,UPPER(About!$B$1),'NREL Scaling Data'!$E:$E,Calculations!$M190,'NREL Scaling Data'!$A:$A,AH$3,'NREL Scaling Data'!$C:$C,Calculations!$L190,'NREL Scaling Data'!$D:$D,Calculations!$N190) + 1) * AH190,0)</f>
        <v>0</v>
      </c>
      <c r="AJ190" s="45">
        <f>IFERROR(((SUMIFS('NREL Scaling Data'!$F:$F,'NREL Scaling Data'!$B:$B,UPPER(About!$B$1),'NREL Scaling Data'!$E:$E,Calculations!$M190,'NREL Scaling Data'!$A:$A,AJ$3,'NREL Scaling Data'!$C:$C,Calculations!$L190,'NREL Scaling Data'!$D:$D,Calculations!$N190)-SUMIFS('NREL Scaling Data'!$F:$F,'NREL Scaling Data'!$B:$B,UPPER(About!$B$1),'NREL Scaling Data'!$E:$E,Calculations!$M190,'NREL Scaling Data'!$A:$A,AI$3,'NREL Scaling Data'!$C:$C,Calculations!$L190,'NREL Scaling Data'!$D:$D,Calculations!$N190))/SUMIFS('NREL Scaling Data'!$F:$F,'NREL Scaling Data'!$B:$B,UPPER(About!$B$1),'NREL Scaling Data'!$E:$E,Calculations!$M190,'NREL Scaling Data'!$A:$A,AI$3,'NREL Scaling Data'!$C:$C,Calculations!$L190,'NREL Scaling Data'!$D:$D,Calculations!$N190) + 1) * AI190,0)</f>
        <v>0</v>
      </c>
      <c r="AK190" s="45">
        <f>IFERROR(((SUMIFS('NREL Scaling Data'!$F:$F,'NREL Scaling Data'!$B:$B,UPPER(About!$B$1),'NREL Scaling Data'!$E:$E,Calculations!$M190,'NREL Scaling Data'!$A:$A,AK$3,'NREL Scaling Data'!$C:$C,Calculations!$L190,'NREL Scaling Data'!$D:$D,Calculations!$N190)-SUMIFS('NREL Scaling Data'!$F:$F,'NREL Scaling Data'!$B:$B,UPPER(About!$B$1),'NREL Scaling Data'!$E:$E,Calculations!$M190,'NREL Scaling Data'!$A:$A,AJ$3,'NREL Scaling Data'!$C:$C,Calculations!$L190,'NREL Scaling Data'!$D:$D,Calculations!$N190))/SUMIFS('NREL Scaling Data'!$F:$F,'NREL Scaling Data'!$B:$B,UPPER(About!$B$1),'NREL Scaling Data'!$E:$E,Calculations!$M190,'NREL Scaling Data'!$A:$A,AJ$3,'NREL Scaling Data'!$C:$C,Calculations!$L190,'NREL Scaling Data'!$D:$D,Calculations!$N190) + 1) * AJ190,0)</f>
        <v>0</v>
      </c>
      <c r="AL190" s="45">
        <f>IFERROR(((SUMIFS('NREL Scaling Data'!$F:$F,'NREL Scaling Data'!$B:$B,UPPER(About!$B$1),'NREL Scaling Data'!$E:$E,Calculations!$M190,'NREL Scaling Data'!$A:$A,AL$3,'NREL Scaling Data'!$C:$C,Calculations!$L190,'NREL Scaling Data'!$D:$D,Calculations!$N190)-SUMIFS('NREL Scaling Data'!$F:$F,'NREL Scaling Data'!$B:$B,UPPER(About!$B$1),'NREL Scaling Data'!$E:$E,Calculations!$M190,'NREL Scaling Data'!$A:$A,AK$3,'NREL Scaling Data'!$C:$C,Calculations!$L190,'NREL Scaling Data'!$D:$D,Calculations!$N190))/SUMIFS('NREL Scaling Data'!$F:$F,'NREL Scaling Data'!$B:$B,UPPER(About!$B$1),'NREL Scaling Data'!$E:$E,Calculations!$M190,'NREL Scaling Data'!$A:$A,AK$3,'NREL Scaling Data'!$C:$C,Calculations!$L190,'NREL Scaling Data'!$D:$D,Calculations!$N190) + 1) * AK190,0)</f>
        <v>0</v>
      </c>
      <c r="AM190" s="45">
        <f>IFERROR(((SUMIFS('NREL Scaling Data'!$F:$F,'NREL Scaling Data'!$B:$B,UPPER(About!$B$1),'NREL Scaling Data'!$E:$E,Calculations!$M190,'NREL Scaling Data'!$A:$A,AM$3,'NREL Scaling Data'!$C:$C,Calculations!$L190,'NREL Scaling Data'!$D:$D,Calculations!$N190)-SUMIFS('NREL Scaling Data'!$F:$F,'NREL Scaling Data'!$B:$B,UPPER(About!$B$1),'NREL Scaling Data'!$E:$E,Calculations!$M190,'NREL Scaling Data'!$A:$A,AL$3,'NREL Scaling Data'!$C:$C,Calculations!$L190,'NREL Scaling Data'!$D:$D,Calculations!$N190))/SUMIFS('NREL Scaling Data'!$F:$F,'NREL Scaling Data'!$B:$B,UPPER(About!$B$1),'NREL Scaling Data'!$E:$E,Calculations!$M190,'NREL Scaling Data'!$A:$A,AL$3,'NREL Scaling Data'!$C:$C,Calculations!$L190,'NREL Scaling Data'!$D:$D,Calculations!$N190) + 1) * AL190,0)</f>
        <v>0</v>
      </c>
      <c r="AN190" s="45">
        <f>IFERROR(((SUMIFS('NREL Scaling Data'!$F:$F,'NREL Scaling Data'!$B:$B,UPPER(About!$B$1),'NREL Scaling Data'!$E:$E,Calculations!$M190,'NREL Scaling Data'!$A:$A,AN$3,'NREL Scaling Data'!$C:$C,Calculations!$L190,'NREL Scaling Data'!$D:$D,Calculations!$N190)-SUMIFS('NREL Scaling Data'!$F:$F,'NREL Scaling Data'!$B:$B,UPPER(About!$B$1),'NREL Scaling Data'!$E:$E,Calculations!$M190,'NREL Scaling Data'!$A:$A,AM$3,'NREL Scaling Data'!$C:$C,Calculations!$L190,'NREL Scaling Data'!$D:$D,Calculations!$N190))/SUMIFS('NREL Scaling Data'!$F:$F,'NREL Scaling Data'!$B:$B,UPPER(About!$B$1),'NREL Scaling Data'!$E:$E,Calculations!$M190,'NREL Scaling Data'!$A:$A,AM$3,'NREL Scaling Data'!$C:$C,Calculations!$L190,'NREL Scaling Data'!$D:$D,Calculations!$N190) + 1) * AM190,0)</f>
        <v>0</v>
      </c>
      <c r="AO190" s="45">
        <f>IFERROR(((SUMIFS('NREL Scaling Data'!$F:$F,'NREL Scaling Data'!$B:$B,UPPER(About!$B$1),'NREL Scaling Data'!$E:$E,Calculations!$M190,'NREL Scaling Data'!$A:$A,AO$3,'NREL Scaling Data'!$C:$C,Calculations!$L190,'NREL Scaling Data'!$D:$D,Calculations!$N190)-SUMIFS('NREL Scaling Data'!$F:$F,'NREL Scaling Data'!$B:$B,UPPER(About!$B$1),'NREL Scaling Data'!$E:$E,Calculations!$M190,'NREL Scaling Data'!$A:$A,AN$3,'NREL Scaling Data'!$C:$C,Calculations!$L190,'NREL Scaling Data'!$D:$D,Calculations!$N190))/SUMIFS('NREL Scaling Data'!$F:$F,'NREL Scaling Data'!$B:$B,UPPER(About!$B$1),'NREL Scaling Data'!$E:$E,Calculations!$M190,'NREL Scaling Data'!$A:$A,AN$3,'NREL Scaling Data'!$C:$C,Calculations!$L190,'NREL Scaling Data'!$D:$D,Calculations!$N190) + 1) * AN190,0)</f>
        <v>0</v>
      </c>
      <c r="AP190" s="45">
        <f>IFERROR(((SUMIFS('NREL Scaling Data'!$F:$F,'NREL Scaling Data'!$B:$B,UPPER(About!$B$1),'NREL Scaling Data'!$E:$E,Calculations!$M190,'NREL Scaling Data'!$A:$A,AP$3,'NREL Scaling Data'!$C:$C,Calculations!$L190,'NREL Scaling Data'!$D:$D,Calculations!$N190)-SUMIFS('NREL Scaling Data'!$F:$F,'NREL Scaling Data'!$B:$B,UPPER(About!$B$1),'NREL Scaling Data'!$E:$E,Calculations!$M190,'NREL Scaling Data'!$A:$A,AO$3,'NREL Scaling Data'!$C:$C,Calculations!$L190,'NREL Scaling Data'!$D:$D,Calculations!$N190))/SUMIFS('NREL Scaling Data'!$F:$F,'NREL Scaling Data'!$B:$B,UPPER(About!$B$1),'NREL Scaling Data'!$E:$E,Calculations!$M190,'NREL Scaling Data'!$A:$A,AO$3,'NREL Scaling Data'!$C:$C,Calculations!$L190,'NREL Scaling Data'!$D:$D,Calculations!$N190) + 1) * AO190,0)</f>
        <v>0</v>
      </c>
      <c r="AQ190" s="45">
        <f>IFERROR(((SUMIFS('NREL Scaling Data'!$F:$F,'NREL Scaling Data'!$B:$B,UPPER(About!$B$1),'NREL Scaling Data'!$E:$E,Calculations!$M190,'NREL Scaling Data'!$A:$A,AQ$3,'NREL Scaling Data'!$C:$C,Calculations!$L190,'NREL Scaling Data'!$D:$D,Calculations!$N190)-SUMIFS('NREL Scaling Data'!$F:$F,'NREL Scaling Data'!$B:$B,UPPER(About!$B$1),'NREL Scaling Data'!$E:$E,Calculations!$M190,'NREL Scaling Data'!$A:$A,AP$3,'NREL Scaling Data'!$C:$C,Calculations!$L190,'NREL Scaling Data'!$D:$D,Calculations!$N190))/SUMIFS('NREL Scaling Data'!$F:$F,'NREL Scaling Data'!$B:$B,UPPER(About!$B$1),'NREL Scaling Data'!$E:$E,Calculations!$M190,'NREL Scaling Data'!$A:$A,AP$3,'NREL Scaling Data'!$C:$C,Calculations!$L190,'NREL Scaling Data'!$D:$D,Calculations!$N190) + 1) * AP190,0)</f>
        <v>0</v>
      </c>
      <c r="AR190" s="45">
        <f>IFERROR(((SUMIFS('NREL Scaling Data'!$F:$F,'NREL Scaling Data'!$B:$B,UPPER(About!$B$1),'NREL Scaling Data'!$E:$E,Calculations!$M190,'NREL Scaling Data'!$A:$A,AR$3,'NREL Scaling Data'!$C:$C,Calculations!$L190,'NREL Scaling Data'!$D:$D,Calculations!$N190)-SUMIFS('NREL Scaling Data'!$F:$F,'NREL Scaling Data'!$B:$B,UPPER(About!$B$1),'NREL Scaling Data'!$E:$E,Calculations!$M190,'NREL Scaling Data'!$A:$A,AQ$3,'NREL Scaling Data'!$C:$C,Calculations!$L190,'NREL Scaling Data'!$D:$D,Calculations!$N190))/SUMIFS('NREL Scaling Data'!$F:$F,'NREL Scaling Data'!$B:$B,UPPER(About!$B$1),'NREL Scaling Data'!$E:$E,Calculations!$M190,'NREL Scaling Data'!$A:$A,AQ$3,'NREL Scaling Data'!$C:$C,Calculations!$L190,'NREL Scaling Data'!$D:$D,Calculations!$N190) + 1) * AQ190,0)</f>
        <v>0</v>
      </c>
      <c r="AS190" s="45">
        <f>IFERROR(((SUMIFS('NREL Scaling Data'!$F:$F,'NREL Scaling Data'!$B:$B,UPPER(About!$B$1),'NREL Scaling Data'!$E:$E,Calculations!$M190,'NREL Scaling Data'!$A:$A,AS$3,'NREL Scaling Data'!$C:$C,Calculations!$L190,'NREL Scaling Data'!$D:$D,Calculations!$N190)-SUMIFS('NREL Scaling Data'!$F:$F,'NREL Scaling Data'!$B:$B,UPPER(About!$B$1),'NREL Scaling Data'!$E:$E,Calculations!$M190,'NREL Scaling Data'!$A:$A,AR$3,'NREL Scaling Data'!$C:$C,Calculations!$L190,'NREL Scaling Data'!$D:$D,Calculations!$N190))/SUMIFS('NREL Scaling Data'!$F:$F,'NREL Scaling Data'!$B:$B,UPPER(About!$B$1),'NREL Scaling Data'!$E:$E,Calculations!$M190,'NREL Scaling Data'!$A:$A,AR$3,'NREL Scaling Data'!$C:$C,Calculations!$L190,'NREL Scaling Data'!$D:$D,Calculations!$N190) + 1) * AR190,0)</f>
        <v>0</v>
      </c>
      <c r="AT190" s="45">
        <f>IFERROR(((SUMIFS('NREL Scaling Data'!$F:$F,'NREL Scaling Data'!$B:$B,UPPER(About!$B$1),'NREL Scaling Data'!$E:$E,Calculations!$M190,'NREL Scaling Data'!$A:$A,AT$3,'NREL Scaling Data'!$C:$C,Calculations!$L190,'NREL Scaling Data'!$D:$D,Calculations!$N190)-SUMIFS('NREL Scaling Data'!$F:$F,'NREL Scaling Data'!$B:$B,UPPER(About!$B$1),'NREL Scaling Data'!$E:$E,Calculations!$M190,'NREL Scaling Data'!$A:$A,AS$3,'NREL Scaling Data'!$C:$C,Calculations!$L190,'NREL Scaling Data'!$D:$D,Calculations!$N190))/SUMIFS('NREL Scaling Data'!$F:$F,'NREL Scaling Data'!$B:$B,UPPER(About!$B$1),'NREL Scaling Data'!$E:$E,Calculations!$M190,'NREL Scaling Data'!$A:$A,AS$3,'NREL Scaling Data'!$C:$C,Calculations!$L190,'NREL Scaling Data'!$D:$D,Calculations!$N190) + 1) * AS190,0)</f>
        <v>0</v>
      </c>
    </row>
    <row r="191" spans="6:46">
      <c r="I191" s="12" t="s">
        <v>1086</v>
      </c>
      <c r="J191" s="209">
        <f>IFERROR(SUMIFS('NREL Scaling Data'!F:F,'NREL Scaling Data'!B:B,UPPER(About!$B$1),'NREL Scaling Data'!E:E,Calculations!M191,'NREL Scaling Data'!A:A, 2021,'NREL Scaling Data'!C:C,Calculations!L191,'NREL Scaling Data'!D:D,Calculations!N191) / SUMIFS('NREL Scaling Data'!F:F,'NREL Scaling Data'!B:B,UPPER(About!$B$1),'NREL Scaling Data'!A:A, 2021,'NREL Scaling Data'!C:C,Calculations!L191,'NREL Scaling Data'!D:D,Calculations!N191),0)</f>
        <v>0</v>
      </c>
      <c r="K191" s="12">
        <v>1</v>
      </c>
      <c r="L191" s="12" t="s">
        <v>1013</v>
      </c>
      <c r="M191" s="12" t="s">
        <v>1016</v>
      </c>
      <c r="N191" s="1" t="s">
        <v>981</v>
      </c>
      <c r="O191" s="7">
        <f t="shared" si="37"/>
        <v>0</v>
      </c>
      <c r="P191" s="7">
        <f t="shared" si="38"/>
        <v>0</v>
      </c>
      <c r="Q191" s="45">
        <f>SUMIFS('SEDS 2021'!$F$23:$F$40,'SEDS 2021'!E$23:E$40,Calculations!L191,'SEDS 2021'!D$23:D$40,Calculations!N191)*J191*K191</f>
        <v>0</v>
      </c>
      <c r="R191" s="45">
        <f>IFERROR(((SUMIFS('NREL Scaling Data'!$F:$F,'NREL Scaling Data'!$B:$B,UPPER(About!$B$1),'NREL Scaling Data'!$E:$E,Calculations!$M191,'NREL Scaling Data'!$A:$A,R$3,'NREL Scaling Data'!$C:$C,Calculations!$L191,'NREL Scaling Data'!$D:$D,Calculations!$N191)-SUMIFS('NREL Scaling Data'!$F:$F,'NREL Scaling Data'!$B:$B,UPPER(About!$B$1),'NREL Scaling Data'!$E:$E,Calculations!$M191,'NREL Scaling Data'!$A:$A,Q$3,'NREL Scaling Data'!$C:$C,Calculations!$L191,'NREL Scaling Data'!$D:$D,Calculations!$N191))/SUMIFS('NREL Scaling Data'!$F:$F,'NREL Scaling Data'!$B:$B,UPPER(About!$B$1),'NREL Scaling Data'!$E:$E,Calculations!$M191,'NREL Scaling Data'!$A:$A,Q$3,'NREL Scaling Data'!$C:$C,Calculations!$L191,'NREL Scaling Data'!$D:$D,Calculations!$N191) + 1) * Q191,0)</f>
        <v>0</v>
      </c>
      <c r="S191" s="45">
        <f>IFERROR(((SUMIFS('NREL Scaling Data'!$F:$F,'NREL Scaling Data'!$B:$B,UPPER(About!$B$1),'NREL Scaling Data'!$E:$E,Calculations!$M191,'NREL Scaling Data'!$A:$A,S$3,'NREL Scaling Data'!$C:$C,Calculations!$L191,'NREL Scaling Data'!$D:$D,Calculations!$N191)-SUMIFS('NREL Scaling Data'!$F:$F,'NREL Scaling Data'!$B:$B,UPPER(About!$B$1),'NREL Scaling Data'!$E:$E,Calculations!$M191,'NREL Scaling Data'!$A:$A,R$3,'NREL Scaling Data'!$C:$C,Calculations!$L191,'NREL Scaling Data'!$D:$D,Calculations!$N191))/SUMIFS('NREL Scaling Data'!$F:$F,'NREL Scaling Data'!$B:$B,UPPER(About!$B$1),'NREL Scaling Data'!$E:$E,Calculations!$M191,'NREL Scaling Data'!$A:$A,R$3,'NREL Scaling Data'!$C:$C,Calculations!$L191,'NREL Scaling Data'!$D:$D,Calculations!$N191) + 1) * R191,0)</f>
        <v>0</v>
      </c>
      <c r="T191" s="45">
        <f>IFERROR(((SUMIFS('NREL Scaling Data'!$F:$F,'NREL Scaling Data'!$B:$B,UPPER(About!$B$1),'NREL Scaling Data'!$E:$E,Calculations!$M191,'NREL Scaling Data'!$A:$A,T$3,'NREL Scaling Data'!$C:$C,Calculations!$L191,'NREL Scaling Data'!$D:$D,Calculations!$N191)-SUMIFS('NREL Scaling Data'!$F:$F,'NREL Scaling Data'!$B:$B,UPPER(About!$B$1),'NREL Scaling Data'!$E:$E,Calculations!$M191,'NREL Scaling Data'!$A:$A,S$3,'NREL Scaling Data'!$C:$C,Calculations!$L191,'NREL Scaling Data'!$D:$D,Calculations!$N191))/SUMIFS('NREL Scaling Data'!$F:$F,'NREL Scaling Data'!$B:$B,UPPER(About!$B$1),'NREL Scaling Data'!$E:$E,Calculations!$M191,'NREL Scaling Data'!$A:$A,S$3,'NREL Scaling Data'!$C:$C,Calculations!$L191,'NREL Scaling Data'!$D:$D,Calculations!$N191) + 1) * S191,0)</f>
        <v>0</v>
      </c>
      <c r="U191" s="45">
        <f>IFERROR(((SUMIFS('NREL Scaling Data'!$F:$F,'NREL Scaling Data'!$B:$B,UPPER(About!$B$1),'NREL Scaling Data'!$E:$E,Calculations!$M191,'NREL Scaling Data'!$A:$A,U$3,'NREL Scaling Data'!$C:$C,Calculations!$L191,'NREL Scaling Data'!$D:$D,Calculations!$N191)-SUMIFS('NREL Scaling Data'!$F:$F,'NREL Scaling Data'!$B:$B,UPPER(About!$B$1),'NREL Scaling Data'!$E:$E,Calculations!$M191,'NREL Scaling Data'!$A:$A,T$3,'NREL Scaling Data'!$C:$C,Calculations!$L191,'NREL Scaling Data'!$D:$D,Calculations!$N191))/SUMIFS('NREL Scaling Data'!$F:$F,'NREL Scaling Data'!$B:$B,UPPER(About!$B$1),'NREL Scaling Data'!$E:$E,Calculations!$M191,'NREL Scaling Data'!$A:$A,T$3,'NREL Scaling Data'!$C:$C,Calculations!$L191,'NREL Scaling Data'!$D:$D,Calculations!$N191) + 1) * T191,0)</f>
        <v>0</v>
      </c>
      <c r="V191" s="45">
        <f>IFERROR(((SUMIFS('NREL Scaling Data'!$F:$F,'NREL Scaling Data'!$B:$B,UPPER(About!$B$1),'NREL Scaling Data'!$E:$E,Calculations!$M191,'NREL Scaling Data'!$A:$A,V$3,'NREL Scaling Data'!$C:$C,Calculations!$L191,'NREL Scaling Data'!$D:$D,Calculations!$N191)-SUMIFS('NREL Scaling Data'!$F:$F,'NREL Scaling Data'!$B:$B,UPPER(About!$B$1),'NREL Scaling Data'!$E:$E,Calculations!$M191,'NREL Scaling Data'!$A:$A,U$3,'NREL Scaling Data'!$C:$C,Calculations!$L191,'NREL Scaling Data'!$D:$D,Calculations!$N191))/SUMIFS('NREL Scaling Data'!$F:$F,'NREL Scaling Data'!$B:$B,UPPER(About!$B$1),'NREL Scaling Data'!$E:$E,Calculations!$M191,'NREL Scaling Data'!$A:$A,U$3,'NREL Scaling Data'!$C:$C,Calculations!$L191,'NREL Scaling Data'!$D:$D,Calculations!$N191) + 1) * U191,0)</f>
        <v>0</v>
      </c>
      <c r="W191" s="45">
        <f>IFERROR(((SUMIFS('NREL Scaling Data'!$F:$F,'NREL Scaling Data'!$B:$B,UPPER(About!$B$1),'NREL Scaling Data'!$E:$E,Calculations!$M191,'NREL Scaling Data'!$A:$A,W$3,'NREL Scaling Data'!$C:$C,Calculations!$L191,'NREL Scaling Data'!$D:$D,Calculations!$N191)-SUMIFS('NREL Scaling Data'!$F:$F,'NREL Scaling Data'!$B:$B,UPPER(About!$B$1),'NREL Scaling Data'!$E:$E,Calculations!$M191,'NREL Scaling Data'!$A:$A,V$3,'NREL Scaling Data'!$C:$C,Calculations!$L191,'NREL Scaling Data'!$D:$D,Calculations!$N191))/SUMIFS('NREL Scaling Data'!$F:$F,'NREL Scaling Data'!$B:$B,UPPER(About!$B$1),'NREL Scaling Data'!$E:$E,Calculations!$M191,'NREL Scaling Data'!$A:$A,V$3,'NREL Scaling Data'!$C:$C,Calculations!$L191,'NREL Scaling Data'!$D:$D,Calculations!$N191) + 1) * V191,0)</f>
        <v>0</v>
      </c>
      <c r="X191" s="45">
        <f>IFERROR(((SUMIFS('NREL Scaling Data'!$F:$F,'NREL Scaling Data'!$B:$B,UPPER(About!$B$1),'NREL Scaling Data'!$E:$E,Calculations!$M191,'NREL Scaling Data'!$A:$A,X$3,'NREL Scaling Data'!$C:$C,Calculations!$L191,'NREL Scaling Data'!$D:$D,Calculations!$N191)-SUMIFS('NREL Scaling Data'!$F:$F,'NREL Scaling Data'!$B:$B,UPPER(About!$B$1),'NREL Scaling Data'!$E:$E,Calculations!$M191,'NREL Scaling Data'!$A:$A,W$3,'NREL Scaling Data'!$C:$C,Calculations!$L191,'NREL Scaling Data'!$D:$D,Calculations!$N191))/SUMIFS('NREL Scaling Data'!$F:$F,'NREL Scaling Data'!$B:$B,UPPER(About!$B$1),'NREL Scaling Data'!$E:$E,Calculations!$M191,'NREL Scaling Data'!$A:$A,W$3,'NREL Scaling Data'!$C:$C,Calculations!$L191,'NREL Scaling Data'!$D:$D,Calculations!$N191) + 1) * W191,0)</f>
        <v>0</v>
      </c>
      <c r="Y191" s="45">
        <f>IFERROR(((SUMIFS('NREL Scaling Data'!$F:$F,'NREL Scaling Data'!$B:$B,UPPER(About!$B$1),'NREL Scaling Data'!$E:$E,Calculations!$M191,'NREL Scaling Data'!$A:$A,Y$3,'NREL Scaling Data'!$C:$C,Calculations!$L191,'NREL Scaling Data'!$D:$D,Calculations!$N191)-SUMIFS('NREL Scaling Data'!$F:$F,'NREL Scaling Data'!$B:$B,UPPER(About!$B$1),'NREL Scaling Data'!$E:$E,Calculations!$M191,'NREL Scaling Data'!$A:$A,X$3,'NREL Scaling Data'!$C:$C,Calculations!$L191,'NREL Scaling Data'!$D:$D,Calculations!$N191))/SUMIFS('NREL Scaling Data'!$F:$F,'NREL Scaling Data'!$B:$B,UPPER(About!$B$1),'NREL Scaling Data'!$E:$E,Calculations!$M191,'NREL Scaling Data'!$A:$A,X$3,'NREL Scaling Data'!$C:$C,Calculations!$L191,'NREL Scaling Data'!$D:$D,Calculations!$N191) + 1) * X191,0)</f>
        <v>0</v>
      </c>
      <c r="Z191" s="45">
        <f>IFERROR(((SUMIFS('NREL Scaling Data'!$F:$F,'NREL Scaling Data'!$B:$B,UPPER(About!$B$1),'NREL Scaling Data'!$E:$E,Calculations!$M191,'NREL Scaling Data'!$A:$A,Z$3,'NREL Scaling Data'!$C:$C,Calculations!$L191,'NREL Scaling Data'!$D:$D,Calculations!$N191)-SUMIFS('NREL Scaling Data'!$F:$F,'NREL Scaling Data'!$B:$B,UPPER(About!$B$1),'NREL Scaling Data'!$E:$E,Calculations!$M191,'NREL Scaling Data'!$A:$A,Y$3,'NREL Scaling Data'!$C:$C,Calculations!$L191,'NREL Scaling Data'!$D:$D,Calculations!$N191))/SUMIFS('NREL Scaling Data'!$F:$F,'NREL Scaling Data'!$B:$B,UPPER(About!$B$1),'NREL Scaling Data'!$E:$E,Calculations!$M191,'NREL Scaling Data'!$A:$A,Y$3,'NREL Scaling Data'!$C:$C,Calculations!$L191,'NREL Scaling Data'!$D:$D,Calculations!$N191) + 1) * Y191,0)</f>
        <v>0</v>
      </c>
      <c r="AA191" s="45">
        <f>IFERROR(((SUMIFS('NREL Scaling Data'!$F:$F,'NREL Scaling Data'!$B:$B,UPPER(About!$B$1),'NREL Scaling Data'!$E:$E,Calculations!$M191,'NREL Scaling Data'!$A:$A,AA$3,'NREL Scaling Data'!$C:$C,Calculations!$L191,'NREL Scaling Data'!$D:$D,Calculations!$N191)-SUMIFS('NREL Scaling Data'!$F:$F,'NREL Scaling Data'!$B:$B,UPPER(About!$B$1),'NREL Scaling Data'!$E:$E,Calculations!$M191,'NREL Scaling Data'!$A:$A,Z$3,'NREL Scaling Data'!$C:$C,Calculations!$L191,'NREL Scaling Data'!$D:$D,Calculations!$N191))/SUMIFS('NREL Scaling Data'!$F:$F,'NREL Scaling Data'!$B:$B,UPPER(About!$B$1),'NREL Scaling Data'!$E:$E,Calculations!$M191,'NREL Scaling Data'!$A:$A,Z$3,'NREL Scaling Data'!$C:$C,Calculations!$L191,'NREL Scaling Data'!$D:$D,Calculations!$N191) + 1) * Z191,0)</f>
        <v>0</v>
      </c>
      <c r="AB191" s="45">
        <f>IFERROR(((SUMIFS('NREL Scaling Data'!$F:$F,'NREL Scaling Data'!$B:$B,UPPER(About!$B$1),'NREL Scaling Data'!$E:$E,Calculations!$M191,'NREL Scaling Data'!$A:$A,AB$3,'NREL Scaling Data'!$C:$C,Calculations!$L191,'NREL Scaling Data'!$D:$D,Calculations!$N191)-SUMIFS('NREL Scaling Data'!$F:$F,'NREL Scaling Data'!$B:$B,UPPER(About!$B$1),'NREL Scaling Data'!$E:$E,Calculations!$M191,'NREL Scaling Data'!$A:$A,AA$3,'NREL Scaling Data'!$C:$C,Calculations!$L191,'NREL Scaling Data'!$D:$D,Calculations!$N191))/SUMIFS('NREL Scaling Data'!$F:$F,'NREL Scaling Data'!$B:$B,UPPER(About!$B$1),'NREL Scaling Data'!$E:$E,Calculations!$M191,'NREL Scaling Data'!$A:$A,AA$3,'NREL Scaling Data'!$C:$C,Calculations!$L191,'NREL Scaling Data'!$D:$D,Calculations!$N191) + 1) * AA191,0)</f>
        <v>0</v>
      </c>
      <c r="AC191" s="45">
        <f>IFERROR(((SUMIFS('NREL Scaling Data'!$F:$F,'NREL Scaling Data'!$B:$B,UPPER(About!$B$1),'NREL Scaling Data'!$E:$E,Calculations!$M191,'NREL Scaling Data'!$A:$A,AC$3,'NREL Scaling Data'!$C:$C,Calculations!$L191,'NREL Scaling Data'!$D:$D,Calculations!$N191)-SUMIFS('NREL Scaling Data'!$F:$F,'NREL Scaling Data'!$B:$B,UPPER(About!$B$1),'NREL Scaling Data'!$E:$E,Calculations!$M191,'NREL Scaling Data'!$A:$A,AB$3,'NREL Scaling Data'!$C:$C,Calculations!$L191,'NREL Scaling Data'!$D:$D,Calculations!$N191))/SUMIFS('NREL Scaling Data'!$F:$F,'NREL Scaling Data'!$B:$B,UPPER(About!$B$1),'NREL Scaling Data'!$E:$E,Calculations!$M191,'NREL Scaling Data'!$A:$A,AB$3,'NREL Scaling Data'!$C:$C,Calculations!$L191,'NREL Scaling Data'!$D:$D,Calculations!$N191) + 1) * AB191,0)</f>
        <v>0</v>
      </c>
      <c r="AD191" s="45">
        <f>IFERROR(((SUMIFS('NREL Scaling Data'!$F:$F,'NREL Scaling Data'!$B:$B,UPPER(About!$B$1),'NREL Scaling Data'!$E:$E,Calculations!$M191,'NREL Scaling Data'!$A:$A,AD$3,'NREL Scaling Data'!$C:$C,Calculations!$L191,'NREL Scaling Data'!$D:$D,Calculations!$N191)-SUMIFS('NREL Scaling Data'!$F:$F,'NREL Scaling Data'!$B:$B,UPPER(About!$B$1),'NREL Scaling Data'!$E:$E,Calculations!$M191,'NREL Scaling Data'!$A:$A,AC$3,'NREL Scaling Data'!$C:$C,Calculations!$L191,'NREL Scaling Data'!$D:$D,Calculations!$N191))/SUMIFS('NREL Scaling Data'!$F:$F,'NREL Scaling Data'!$B:$B,UPPER(About!$B$1),'NREL Scaling Data'!$E:$E,Calculations!$M191,'NREL Scaling Data'!$A:$A,AC$3,'NREL Scaling Data'!$C:$C,Calculations!$L191,'NREL Scaling Data'!$D:$D,Calculations!$N191) + 1) * AC191,0)</f>
        <v>0</v>
      </c>
      <c r="AE191" s="45">
        <f>IFERROR(((SUMIFS('NREL Scaling Data'!$F:$F,'NREL Scaling Data'!$B:$B,UPPER(About!$B$1),'NREL Scaling Data'!$E:$E,Calculations!$M191,'NREL Scaling Data'!$A:$A,AE$3,'NREL Scaling Data'!$C:$C,Calculations!$L191,'NREL Scaling Data'!$D:$D,Calculations!$N191)-SUMIFS('NREL Scaling Data'!$F:$F,'NREL Scaling Data'!$B:$B,UPPER(About!$B$1),'NREL Scaling Data'!$E:$E,Calculations!$M191,'NREL Scaling Data'!$A:$A,AD$3,'NREL Scaling Data'!$C:$C,Calculations!$L191,'NREL Scaling Data'!$D:$D,Calculations!$N191))/SUMIFS('NREL Scaling Data'!$F:$F,'NREL Scaling Data'!$B:$B,UPPER(About!$B$1),'NREL Scaling Data'!$E:$E,Calculations!$M191,'NREL Scaling Data'!$A:$A,AD$3,'NREL Scaling Data'!$C:$C,Calculations!$L191,'NREL Scaling Data'!$D:$D,Calculations!$N191) + 1) * AD191,0)</f>
        <v>0</v>
      </c>
      <c r="AF191" s="45">
        <f>IFERROR(((SUMIFS('NREL Scaling Data'!$F:$F,'NREL Scaling Data'!$B:$B,UPPER(About!$B$1),'NREL Scaling Data'!$E:$E,Calculations!$M191,'NREL Scaling Data'!$A:$A,AF$3,'NREL Scaling Data'!$C:$C,Calculations!$L191,'NREL Scaling Data'!$D:$D,Calculations!$N191)-SUMIFS('NREL Scaling Data'!$F:$F,'NREL Scaling Data'!$B:$B,UPPER(About!$B$1),'NREL Scaling Data'!$E:$E,Calculations!$M191,'NREL Scaling Data'!$A:$A,AE$3,'NREL Scaling Data'!$C:$C,Calculations!$L191,'NREL Scaling Data'!$D:$D,Calculations!$N191))/SUMIFS('NREL Scaling Data'!$F:$F,'NREL Scaling Data'!$B:$B,UPPER(About!$B$1),'NREL Scaling Data'!$E:$E,Calculations!$M191,'NREL Scaling Data'!$A:$A,AE$3,'NREL Scaling Data'!$C:$C,Calculations!$L191,'NREL Scaling Data'!$D:$D,Calculations!$N191) + 1) * AE191,0)</f>
        <v>0</v>
      </c>
      <c r="AG191" s="45">
        <f>IFERROR(((SUMIFS('NREL Scaling Data'!$F:$F,'NREL Scaling Data'!$B:$B,UPPER(About!$B$1),'NREL Scaling Data'!$E:$E,Calculations!$M191,'NREL Scaling Data'!$A:$A,AG$3,'NREL Scaling Data'!$C:$C,Calculations!$L191,'NREL Scaling Data'!$D:$D,Calculations!$N191)-SUMIFS('NREL Scaling Data'!$F:$F,'NREL Scaling Data'!$B:$B,UPPER(About!$B$1),'NREL Scaling Data'!$E:$E,Calculations!$M191,'NREL Scaling Data'!$A:$A,AF$3,'NREL Scaling Data'!$C:$C,Calculations!$L191,'NREL Scaling Data'!$D:$D,Calculations!$N191))/SUMIFS('NREL Scaling Data'!$F:$F,'NREL Scaling Data'!$B:$B,UPPER(About!$B$1),'NREL Scaling Data'!$E:$E,Calculations!$M191,'NREL Scaling Data'!$A:$A,AF$3,'NREL Scaling Data'!$C:$C,Calculations!$L191,'NREL Scaling Data'!$D:$D,Calculations!$N191) + 1) * AF191,0)</f>
        <v>0</v>
      </c>
      <c r="AH191" s="45">
        <f>IFERROR(((SUMIFS('NREL Scaling Data'!$F:$F,'NREL Scaling Data'!$B:$B,UPPER(About!$B$1),'NREL Scaling Data'!$E:$E,Calculations!$M191,'NREL Scaling Data'!$A:$A,AH$3,'NREL Scaling Data'!$C:$C,Calculations!$L191,'NREL Scaling Data'!$D:$D,Calculations!$N191)-SUMIFS('NREL Scaling Data'!$F:$F,'NREL Scaling Data'!$B:$B,UPPER(About!$B$1),'NREL Scaling Data'!$E:$E,Calculations!$M191,'NREL Scaling Data'!$A:$A,AG$3,'NREL Scaling Data'!$C:$C,Calculations!$L191,'NREL Scaling Data'!$D:$D,Calculations!$N191))/SUMIFS('NREL Scaling Data'!$F:$F,'NREL Scaling Data'!$B:$B,UPPER(About!$B$1),'NREL Scaling Data'!$E:$E,Calculations!$M191,'NREL Scaling Data'!$A:$A,AG$3,'NREL Scaling Data'!$C:$C,Calculations!$L191,'NREL Scaling Data'!$D:$D,Calculations!$N191) + 1) * AG191,0)</f>
        <v>0</v>
      </c>
      <c r="AI191" s="45">
        <f>IFERROR(((SUMIFS('NREL Scaling Data'!$F:$F,'NREL Scaling Data'!$B:$B,UPPER(About!$B$1),'NREL Scaling Data'!$E:$E,Calculations!$M191,'NREL Scaling Data'!$A:$A,AI$3,'NREL Scaling Data'!$C:$C,Calculations!$L191,'NREL Scaling Data'!$D:$D,Calculations!$N191)-SUMIFS('NREL Scaling Data'!$F:$F,'NREL Scaling Data'!$B:$B,UPPER(About!$B$1),'NREL Scaling Data'!$E:$E,Calculations!$M191,'NREL Scaling Data'!$A:$A,AH$3,'NREL Scaling Data'!$C:$C,Calculations!$L191,'NREL Scaling Data'!$D:$D,Calculations!$N191))/SUMIFS('NREL Scaling Data'!$F:$F,'NREL Scaling Data'!$B:$B,UPPER(About!$B$1),'NREL Scaling Data'!$E:$E,Calculations!$M191,'NREL Scaling Data'!$A:$A,AH$3,'NREL Scaling Data'!$C:$C,Calculations!$L191,'NREL Scaling Data'!$D:$D,Calculations!$N191) + 1) * AH191,0)</f>
        <v>0</v>
      </c>
      <c r="AJ191" s="45">
        <f>IFERROR(((SUMIFS('NREL Scaling Data'!$F:$F,'NREL Scaling Data'!$B:$B,UPPER(About!$B$1),'NREL Scaling Data'!$E:$E,Calculations!$M191,'NREL Scaling Data'!$A:$A,AJ$3,'NREL Scaling Data'!$C:$C,Calculations!$L191,'NREL Scaling Data'!$D:$D,Calculations!$N191)-SUMIFS('NREL Scaling Data'!$F:$F,'NREL Scaling Data'!$B:$B,UPPER(About!$B$1),'NREL Scaling Data'!$E:$E,Calculations!$M191,'NREL Scaling Data'!$A:$A,AI$3,'NREL Scaling Data'!$C:$C,Calculations!$L191,'NREL Scaling Data'!$D:$D,Calculations!$N191))/SUMIFS('NREL Scaling Data'!$F:$F,'NREL Scaling Data'!$B:$B,UPPER(About!$B$1),'NREL Scaling Data'!$E:$E,Calculations!$M191,'NREL Scaling Data'!$A:$A,AI$3,'NREL Scaling Data'!$C:$C,Calculations!$L191,'NREL Scaling Data'!$D:$D,Calculations!$N191) + 1) * AI191,0)</f>
        <v>0</v>
      </c>
      <c r="AK191" s="45">
        <f>IFERROR(((SUMIFS('NREL Scaling Data'!$F:$F,'NREL Scaling Data'!$B:$B,UPPER(About!$B$1),'NREL Scaling Data'!$E:$E,Calculations!$M191,'NREL Scaling Data'!$A:$A,AK$3,'NREL Scaling Data'!$C:$C,Calculations!$L191,'NREL Scaling Data'!$D:$D,Calculations!$N191)-SUMIFS('NREL Scaling Data'!$F:$F,'NREL Scaling Data'!$B:$B,UPPER(About!$B$1),'NREL Scaling Data'!$E:$E,Calculations!$M191,'NREL Scaling Data'!$A:$A,AJ$3,'NREL Scaling Data'!$C:$C,Calculations!$L191,'NREL Scaling Data'!$D:$D,Calculations!$N191))/SUMIFS('NREL Scaling Data'!$F:$F,'NREL Scaling Data'!$B:$B,UPPER(About!$B$1),'NREL Scaling Data'!$E:$E,Calculations!$M191,'NREL Scaling Data'!$A:$A,AJ$3,'NREL Scaling Data'!$C:$C,Calculations!$L191,'NREL Scaling Data'!$D:$D,Calculations!$N191) + 1) * AJ191,0)</f>
        <v>0</v>
      </c>
      <c r="AL191" s="45">
        <f>IFERROR(((SUMIFS('NREL Scaling Data'!$F:$F,'NREL Scaling Data'!$B:$B,UPPER(About!$B$1),'NREL Scaling Data'!$E:$E,Calculations!$M191,'NREL Scaling Data'!$A:$A,AL$3,'NREL Scaling Data'!$C:$C,Calculations!$L191,'NREL Scaling Data'!$D:$D,Calculations!$N191)-SUMIFS('NREL Scaling Data'!$F:$F,'NREL Scaling Data'!$B:$B,UPPER(About!$B$1),'NREL Scaling Data'!$E:$E,Calculations!$M191,'NREL Scaling Data'!$A:$A,AK$3,'NREL Scaling Data'!$C:$C,Calculations!$L191,'NREL Scaling Data'!$D:$D,Calculations!$N191))/SUMIFS('NREL Scaling Data'!$F:$F,'NREL Scaling Data'!$B:$B,UPPER(About!$B$1),'NREL Scaling Data'!$E:$E,Calculations!$M191,'NREL Scaling Data'!$A:$A,AK$3,'NREL Scaling Data'!$C:$C,Calculations!$L191,'NREL Scaling Data'!$D:$D,Calculations!$N191) + 1) * AK191,0)</f>
        <v>0</v>
      </c>
      <c r="AM191" s="45">
        <f>IFERROR(((SUMIFS('NREL Scaling Data'!$F:$F,'NREL Scaling Data'!$B:$B,UPPER(About!$B$1),'NREL Scaling Data'!$E:$E,Calculations!$M191,'NREL Scaling Data'!$A:$A,AM$3,'NREL Scaling Data'!$C:$C,Calculations!$L191,'NREL Scaling Data'!$D:$D,Calculations!$N191)-SUMIFS('NREL Scaling Data'!$F:$F,'NREL Scaling Data'!$B:$B,UPPER(About!$B$1),'NREL Scaling Data'!$E:$E,Calculations!$M191,'NREL Scaling Data'!$A:$A,AL$3,'NREL Scaling Data'!$C:$C,Calculations!$L191,'NREL Scaling Data'!$D:$D,Calculations!$N191))/SUMIFS('NREL Scaling Data'!$F:$F,'NREL Scaling Data'!$B:$B,UPPER(About!$B$1),'NREL Scaling Data'!$E:$E,Calculations!$M191,'NREL Scaling Data'!$A:$A,AL$3,'NREL Scaling Data'!$C:$C,Calculations!$L191,'NREL Scaling Data'!$D:$D,Calculations!$N191) + 1) * AL191,0)</f>
        <v>0</v>
      </c>
      <c r="AN191" s="45">
        <f>IFERROR(((SUMIFS('NREL Scaling Data'!$F:$F,'NREL Scaling Data'!$B:$B,UPPER(About!$B$1),'NREL Scaling Data'!$E:$E,Calculations!$M191,'NREL Scaling Data'!$A:$A,AN$3,'NREL Scaling Data'!$C:$C,Calculations!$L191,'NREL Scaling Data'!$D:$D,Calculations!$N191)-SUMIFS('NREL Scaling Data'!$F:$F,'NREL Scaling Data'!$B:$B,UPPER(About!$B$1),'NREL Scaling Data'!$E:$E,Calculations!$M191,'NREL Scaling Data'!$A:$A,AM$3,'NREL Scaling Data'!$C:$C,Calculations!$L191,'NREL Scaling Data'!$D:$D,Calculations!$N191))/SUMIFS('NREL Scaling Data'!$F:$F,'NREL Scaling Data'!$B:$B,UPPER(About!$B$1),'NREL Scaling Data'!$E:$E,Calculations!$M191,'NREL Scaling Data'!$A:$A,AM$3,'NREL Scaling Data'!$C:$C,Calculations!$L191,'NREL Scaling Data'!$D:$D,Calculations!$N191) + 1) * AM191,0)</f>
        <v>0</v>
      </c>
      <c r="AO191" s="45">
        <f>IFERROR(((SUMIFS('NREL Scaling Data'!$F:$F,'NREL Scaling Data'!$B:$B,UPPER(About!$B$1),'NREL Scaling Data'!$E:$E,Calculations!$M191,'NREL Scaling Data'!$A:$A,AO$3,'NREL Scaling Data'!$C:$C,Calculations!$L191,'NREL Scaling Data'!$D:$D,Calculations!$N191)-SUMIFS('NREL Scaling Data'!$F:$F,'NREL Scaling Data'!$B:$B,UPPER(About!$B$1),'NREL Scaling Data'!$E:$E,Calculations!$M191,'NREL Scaling Data'!$A:$A,AN$3,'NREL Scaling Data'!$C:$C,Calculations!$L191,'NREL Scaling Data'!$D:$D,Calculations!$N191))/SUMIFS('NREL Scaling Data'!$F:$F,'NREL Scaling Data'!$B:$B,UPPER(About!$B$1),'NREL Scaling Data'!$E:$E,Calculations!$M191,'NREL Scaling Data'!$A:$A,AN$3,'NREL Scaling Data'!$C:$C,Calculations!$L191,'NREL Scaling Data'!$D:$D,Calculations!$N191) + 1) * AN191,0)</f>
        <v>0</v>
      </c>
      <c r="AP191" s="45">
        <f>IFERROR(((SUMIFS('NREL Scaling Data'!$F:$F,'NREL Scaling Data'!$B:$B,UPPER(About!$B$1),'NREL Scaling Data'!$E:$E,Calculations!$M191,'NREL Scaling Data'!$A:$A,AP$3,'NREL Scaling Data'!$C:$C,Calculations!$L191,'NREL Scaling Data'!$D:$D,Calculations!$N191)-SUMIFS('NREL Scaling Data'!$F:$F,'NREL Scaling Data'!$B:$B,UPPER(About!$B$1),'NREL Scaling Data'!$E:$E,Calculations!$M191,'NREL Scaling Data'!$A:$A,AO$3,'NREL Scaling Data'!$C:$C,Calculations!$L191,'NREL Scaling Data'!$D:$D,Calculations!$N191))/SUMIFS('NREL Scaling Data'!$F:$F,'NREL Scaling Data'!$B:$B,UPPER(About!$B$1),'NREL Scaling Data'!$E:$E,Calculations!$M191,'NREL Scaling Data'!$A:$A,AO$3,'NREL Scaling Data'!$C:$C,Calculations!$L191,'NREL Scaling Data'!$D:$D,Calculations!$N191) + 1) * AO191,0)</f>
        <v>0</v>
      </c>
      <c r="AQ191" s="45">
        <f>IFERROR(((SUMIFS('NREL Scaling Data'!$F:$F,'NREL Scaling Data'!$B:$B,UPPER(About!$B$1),'NREL Scaling Data'!$E:$E,Calculations!$M191,'NREL Scaling Data'!$A:$A,AQ$3,'NREL Scaling Data'!$C:$C,Calculations!$L191,'NREL Scaling Data'!$D:$D,Calculations!$N191)-SUMIFS('NREL Scaling Data'!$F:$F,'NREL Scaling Data'!$B:$B,UPPER(About!$B$1),'NREL Scaling Data'!$E:$E,Calculations!$M191,'NREL Scaling Data'!$A:$A,AP$3,'NREL Scaling Data'!$C:$C,Calculations!$L191,'NREL Scaling Data'!$D:$D,Calculations!$N191))/SUMIFS('NREL Scaling Data'!$F:$F,'NREL Scaling Data'!$B:$B,UPPER(About!$B$1),'NREL Scaling Data'!$E:$E,Calculations!$M191,'NREL Scaling Data'!$A:$A,AP$3,'NREL Scaling Data'!$C:$C,Calculations!$L191,'NREL Scaling Data'!$D:$D,Calculations!$N191) + 1) * AP191,0)</f>
        <v>0</v>
      </c>
      <c r="AR191" s="45">
        <f>IFERROR(((SUMIFS('NREL Scaling Data'!$F:$F,'NREL Scaling Data'!$B:$B,UPPER(About!$B$1),'NREL Scaling Data'!$E:$E,Calculations!$M191,'NREL Scaling Data'!$A:$A,AR$3,'NREL Scaling Data'!$C:$C,Calculations!$L191,'NREL Scaling Data'!$D:$D,Calculations!$N191)-SUMIFS('NREL Scaling Data'!$F:$F,'NREL Scaling Data'!$B:$B,UPPER(About!$B$1),'NREL Scaling Data'!$E:$E,Calculations!$M191,'NREL Scaling Data'!$A:$A,AQ$3,'NREL Scaling Data'!$C:$C,Calculations!$L191,'NREL Scaling Data'!$D:$D,Calculations!$N191))/SUMIFS('NREL Scaling Data'!$F:$F,'NREL Scaling Data'!$B:$B,UPPER(About!$B$1),'NREL Scaling Data'!$E:$E,Calculations!$M191,'NREL Scaling Data'!$A:$A,AQ$3,'NREL Scaling Data'!$C:$C,Calculations!$L191,'NREL Scaling Data'!$D:$D,Calculations!$N191) + 1) * AQ191,0)</f>
        <v>0</v>
      </c>
      <c r="AS191" s="45">
        <f>IFERROR(((SUMIFS('NREL Scaling Data'!$F:$F,'NREL Scaling Data'!$B:$B,UPPER(About!$B$1),'NREL Scaling Data'!$E:$E,Calculations!$M191,'NREL Scaling Data'!$A:$A,AS$3,'NREL Scaling Data'!$C:$C,Calculations!$L191,'NREL Scaling Data'!$D:$D,Calculations!$N191)-SUMIFS('NREL Scaling Data'!$F:$F,'NREL Scaling Data'!$B:$B,UPPER(About!$B$1),'NREL Scaling Data'!$E:$E,Calculations!$M191,'NREL Scaling Data'!$A:$A,AR$3,'NREL Scaling Data'!$C:$C,Calculations!$L191,'NREL Scaling Data'!$D:$D,Calculations!$N191))/SUMIFS('NREL Scaling Data'!$F:$F,'NREL Scaling Data'!$B:$B,UPPER(About!$B$1),'NREL Scaling Data'!$E:$E,Calculations!$M191,'NREL Scaling Data'!$A:$A,AR$3,'NREL Scaling Data'!$C:$C,Calculations!$L191,'NREL Scaling Data'!$D:$D,Calculations!$N191) + 1) * AR191,0)</f>
        <v>0</v>
      </c>
      <c r="AT191" s="45">
        <f>IFERROR(((SUMIFS('NREL Scaling Data'!$F:$F,'NREL Scaling Data'!$B:$B,UPPER(About!$B$1),'NREL Scaling Data'!$E:$E,Calculations!$M191,'NREL Scaling Data'!$A:$A,AT$3,'NREL Scaling Data'!$C:$C,Calculations!$L191,'NREL Scaling Data'!$D:$D,Calculations!$N191)-SUMIFS('NREL Scaling Data'!$F:$F,'NREL Scaling Data'!$B:$B,UPPER(About!$B$1),'NREL Scaling Data'!$E:$E,Calculations!$M191,'NREL Scaling Data'!$A:$A,AS$3,'NREL Scaling Data'!$C:$C,Calculations!$L191,'NREL Scaling Data'!$D:$D,Calculations!$N191))/SUMIFS('NREL Scaling Data'!$F:$F,'NREL Scaling Data'!$B:$B,UPPER(About!$B$1),'NREL Scaling Data'!$E:$E,Calculations!$M191,'NREL Scaling Data'!$A:$A,AS$3,'NREL Scaling Data'!$C:$C,Calculations!$L191,'NREL Scaling Data'!$D:$D,Calculations!$N191) + 1) * AS191,0)</f>
        <v>0</v>
      </c>
    </row>
    <row r="192" spans="6:46">
      <c r="I192" s="12" t="s">
        <v>1086</v>
      </c>
      <c r="J192" s="209">
        <f>IFERROR(SUMIFS('NREL Scaling Data'!F:F,'NREL Scaling Data'!B:B,UPPER(About!$B$1),'NREL Scaling Data'!E:E,Calculations!M192,'NREL Scaling Data'!A:A, 2021,'NREL Scaling Data'!C:C,Calculations!L192,'NREL Scaling Data'!D:D,Calculations!N192) / SUMIFS('NREL Scaling Data'!F:F,'NREL Scaling Data'!B:B,UPPER(About!$B$1),'NREL Scaling Data'!A:A, 2021,'NREL Scaling Data'!C:C,Calculations!L192,'NREL Scaling Data'!D:D,Calculations!N192),0)</f>
        <v>0</v>
      </c>
      <c r="K192" s="12">
        <v>1</v>
      </c>
      <c r="L192" s="12" t="s">
        <v>1013</v>
      </c>
      <c r="M192" s="12" t="s">
        <v>1016</v>
      </c>
      <c r="N192" s="1" t="s">
        <v>969</v>
      </c>
      <c r="O192" s="7">
        <f t="shared" si="37"/>
        <v>0</v>
      </c>
      <c r="P192" s="7">
        <f t="shared" si="38"/>
        <v>0</v>
      </c>
      <c r="Q192" s="45">
        <f>SUMIFS('SEDS 2021'!$F$23:$F$40,'SEDS 2021'!E$23:E$40,Calculations!L192,'SEDS 2021'!D$23:D$40,Calculations!N192)*J192*K192</f>
        <v>0</v>
      </c>
      <c r="R192" s="45">
        <f>IFERROR(((SUMIFS('NREL Scaling Data'!$F:$F,'NREL Scaling Data'!$B:$B,UPPER(About!$B$1),'NREL Scaling Data'!$E:$E,Calculations!$M192,'NREL Scaling Data'!$A:$A,R$3,'NREL Scaling Data'!$C:$C,Calculations!$L192,'NREL Scaling Data'!$D:$D,Calculations!$N192)-SUMIFS('NREL Scaling Data'!$F:$F,'NREL Scaling Data'!$B:$B,UPPER(About!$B$1),'NREL Scaling Data'!$E:$E,Calculations!$M192,'NREL Scaling Data'!$A:$A,Q$3,'NREL Scaling Data'!$C:$C,Calculations!$L192,'NREL Scaling Data'!$D:$D,Calculations!$N192))/SUMIFS('NREL Scaling Data'!$F:$F,'NREL Scaling Data'!$B:$B,UPPER(About!$B$1),'NREL Scaling Data'!$E:$E,Calculations!$M192,'NREL Scaling Data'!$A:$A,Q$3,'NREL Scaling Data'!$C:$C,Calculations!$L192,'NREL Scaling Data'!$D:$D,Calculations!$N192) + 1) * Q192,0)</f>
        <v>0</v>
      </c>
      <c r="S192" s="45">
        <f>IFERROR(((SUMIFS('NREL Scaling Data'!$F:$F,'NREL Scaling Data'!$B:$B,UPPER(About!$B$1),'NREL Scaling Data'!$E:$E,Calculations!$M192,'NREL Scaling Data'!$A:$A,S$3,'NREL Scaling Data'!$C:$C,Calculations!$L192,'NREL Scaling Data'!$D:$D,Calculations!$N192)-SUMIFS('NREL Scaling Data'!$F:$F,'NREL Scaling Data'!$B:$B,UPPER(About!$B$1),'NREL Scaling Data'!$E:$E,Calculations!$M192,'NREL Scaling Data'!$A:$A,R$3,'NREL Scaling Data'!$C:$C,Calculations!$L192,'NREL Scaling Data'!$D:$D,Calculations!$N192))/SUMIFS('NREL Scaling Data'!$F:$F,'NREL Scaling Data'!$B:$B,UPPER(About!$B$1),'NREL Scaling Data'!$E:$E,Calculations!$M192,'NREL Scaling Data'!$A:$A,R$3,'NREL Scaling Data'!$C:$C,Calculations!$L192,'NREL Scaling Data'!$D:$D,Calculations!$N192) + 1) * R192,0)</f>
        <v>0</v>
      </c>
      <c r="T192" s="45">
        <f>IFERROR(((SUMIFS('NREL Scaling Data'!$F:$F,'NREL Scaling Data'!$B:$B,UPPER(About!$B$1),'NREL Scaling Data'!$E:$E,Calculations!$M192,'NREL Scaling Data'!$A:$A,T$3,'NREL Scaling Data'!$C:$C,Calculations!$L192,'NREL Scaling Data'!$D:$D,Calculations!$N192)-SUMIFS('NREL Scaling Data'!$F:$F,'NREL Scaling Data'!$B:$B,UPPER(About!$B$1),'NREL Scaling Data'!$E:$E,Calculations!$M192,'NREL Scaling Data'!$A:$A,S$3,'NREL Scaling Data'!$C:$C,Calculations!$L192,'NREL Scaling Data'!$D:$D,Calculations!$N192))/SUMIFS('NREL Scaling Data'!$F:$F,'NREL Scaling Data'!$B:$B,UPPER(About!$B$1),'NREL Scaling Data'!$E:$E,Calculations!$M192,'NREL Scaling Data'!$A:$A,S$3,'NREL Scaling Data'!$C:$C,Calculations!$L192,'NREL Scaling Data'!$D:$D,Calculations!$N192) + 1) * S192,0)</f>
        <v>0</v>
      </c>
      <c r="U192" s="45">
        <f>IFERROR(((SUMIFS('NREL Scaling Data'!$F:$F,'NREL Scaling Data'!$B:$B,UPPER(About!$B$1),'NREL Scaling Data'!$E:$E,Calculations!$M192,'NREL Scaling Data'!$A:$A,U$3,'NREL Scaling Data'!$C:$C,Calculations!$L192,'NREL Scaling Data'!$D:$D,Calculations!$N192)-SUMIFS('NREL Scaling Data'!$F:$F,'NREL Scaling Data'!$B:$B,UPPER(About!$B$1),'NREL Scaling Data'!$E:$E,Calculations!$M192,'NREL Scaling Data'!$A:$A,T$3,'NREL Scaling Data'!$C:$C,Calculations!$L192,'NREL Scaling Data'!$D:$D,Calculations!$N192))/SUMIFS('NREL Scaling Data'!$F:$F,'NREL Scaling Data'!$B:$B,UPPER(About!$B$1),'NREL Scaling Data'!$E:$E,Calculations!$M192,'NREL Scaling Data'!$A:$A,T$3,'NREL Scaling Data'!$C:$C,Calculations!$L192,'NREL Scaling Data'!$D:$D,Calculations!$N192) + 1) * T192,0)</f>
        <v>0</v>
      </c>
      <c r="V192" s="45">
        <f>IFERROR(((SUMIFS('NREL Scaling Data'!$F:$F,'NREL Scaling Data'!$B:$B,UPPER(About!$B$1),'NREL Scaling Data'!$E:$E,Calculations!$M192,'NREL Scaling Data'!$A:$A,V$3,'NREL Scaling Data'!$C:$C,Calculations!$L192,'NREL Scaling Data'!$D:$D,Calculations!$N192)-SUMIFS('NREL Scaling Data'!$F:$F,'NREL Scaling Data'!$B:$B,UPPER(About!$B$1),'NREL Scaling Data'!$E:$E,Calculations!$M192,'NREL Scaling Data'!$A:$A,U$3,'NREL Scaling Data'!$C:$C,Calculations!$L192,'NREL Scaling Data'!$D:$D,Calculations!$N192))/SUMIFS('NREL Scaling Data'!$F:$F,'NREL Scaling Data'!$B:$B,UPPER(About!$B$1),'NREL Scaling Data'!$E:$E,Calculations!$M192,'NREL Scaling Data'!$A:$A,U$3,'NREL Scaling Data'!$C:$C,Calculations!$L192,'NREL Scaling Data'!$D:$D,Calculations!$N192) + 1) * U192,0)</f>
        <v>0</v>
      </c>
      <c r="W192" s="45">
        <f>IFERROR(((SUMIFS('NREL Scaling Data'!$F:$F,'NREL Scaling Data'!$B:$B,UPPER(About!$B$1),'NREL Scaling Data'!$E:$E,Calculations!$M192,'NREL Scaling Data'!$A:$A,W$3,'NREL Scaling Data'!$C:$C,Calculations!$L192,'NREL Scaling Data'!$D:$D,Calculations!$N192)-SUMIFS('NREL Scaling Data'!$F:$F,'NREL Scaling Data'!$B:$B,UPPER(About!$B$1),'NREL Scaling Data'!$E:$E,Calculations!$M192,'NREL Scaling Data'!$A:$A,V$3,'NREL Scaling Data'!$C:$C,Calculations!$L192,'NREL Scaling Data'!$D:$D,Calculations!$N192))/SUMIFS('NREL Scaling Data'!$F:$F,'NREL Scaling Data'!$B:$B,UPPER(About!$B$1),'NREL Scaling Data'!$E:$E,Calculations!$M192,'NREL Scaling Data'!$A:$A,V$3,'NREL Scaling Data'!$C:$C,Calculations!$L192,'NREL Scaling Data'!$D:$D,Calculations!$N192) + 1) * V192,0)</f>
        <v>0</v>
      </c>
      <c r="X192" s="45">
        <f>IFERROR(((SUMIFS('NREL Scaling Data'!$F:$F,'NREL Scaling Data'!$B:$B,UPPER(About!$B$1),'NREL Scaling Data'!$E:$E,Calculations!$M192,'NREL Scaling Data'!$A:$A,X$3,'NREL Scaling Data'!$C:$C,Calculations!$L192,'NREL Scaling Data'!$D:$D,Calculations!$N192)-SUMIFS('NREL Scaling Data'!$F:$F,'NREL Scaling Data'!$B:$B,UPPER(About!$B$1),'NREL Scaling Data'!$E:$E,Calculations!$M192,'NREL Scaling Data'!$A:$A,W$3,'NREL Scaling Data'!$C:$C,Calculations!$L192,'NREL Scaling Data'!$D:$D,Calculations!$N192))/SUMIFS('NREL Scaling Data'!$F:$F,'NREL Scaling Data'!$B:$B,UPPER(About!$B$1),'NREL Scaling Data'!$E:$E,Calculations!$M192,'NREL Scaling Data'!$A:$A,W$3,'NREL Scaling Data'!$C:$C,Calculations!$L192,'NREL Scaling Data'!$D:$D,Calculations!$N192) + 1) * W192,0)</f>
        <v>0</v>
      </c>
      <c r="Y192" s="45">
        <f>IFERROR(((SUMIFS('NREL Scaling Data'!$F:$F,'NREL Scaling Data'!$B:$B,UPPER(About!$B$1),'NREL Scaling Data'!$E:$E,Calculations!$M192,'NREL Scaling Data'!$A:$A,Y$3,'NREL Scaling Data'!$C:$C,Calculations!$L192,'NREL Scaling Data'!$D:$D,Calculations!$N192)-SUMIFS('NREL Scaling Data'!$F:$F,'NREL Scaling Data'!$B:$B,UPPER(About!$B$1),'NREL Scaling Data'!$E:$E,Calculations!$M192,'NREL Scaling Data'!$A:$A,X$3,'NREL Scaling Data'!$C:$C,Calculations!$L192,'NREL Scaling Data'!$D:$D,Calculations!$N192))/SUMIFS('NREL Scaling Data'!$F:$F,'NREL Scaling Data'!$B:$B,UPPER(About!$B$1),'NREL Scaling Data'!$E:$E,Calculations!$M192,'NREL Scaling Data'!$A:$A,X$3,'NREL Scaling Data'!$C:$C,Calculations!$L192,'NREL Scaling Data'!$D:$D,Calculations!$N192) + 1) * X192,0)</f>
        <v>0</v>
      </c>
      <c r="Z192" s="45">
        <f>IFERROR(((SUMIFS('NREL Scaling Data'!$F:$F,'NREL Scaling Data'!$B:$B,UPPER(About!$B$1),'NREL Scaling Data'!$E:$E,Calculations!$M192,'NREL Scaling Data'!$A:$A,Z$3,'NREL Scaling Data'!$C:$C,Calculations!$L192,'NREL Scaling Data'!$D:$D,Calculations!$N192)-SUMIFS('NREL Scaling Data'!$F:$F,'NREL Scaling Data'!$B:$B,UPPER(About!$B$1),'NREL Scaling Data'!$E:$E,Calculations!$M192,'NREL Scaling Data'!$A:$A,Y$3,'NREL Scaling Data'!$C:$C,Calculations!$L192,'NREL Scaling Data'!$D:$D,Calculations!$N192))/SUMIFS('NREL Scaling Data'!$F:$F,'NREL Scaling Data'!$B:$B,UPPER(About!$B$1),'NREL Scaling Data'!$E:$E,Calculations!$M192,'NREL Scaling Data'!$A:$A,Y$3,'NREL Scaling Data'!$C:$C,Calculations!$L192,'NREL Scaling Data'!$D:$D,Calculations!$N192) + 1) * Y192,0)</f>
        <v>0</v>
      </c>
      <c r="AA192" s="45">
        <f>IFERROR(((SUMIFS('NREL Scaling Data'!$F:$F,'NREL Scaling Data'!$B:$B,UPPER(About!$B$1),'NREL Scaling Data'!$E:$E,Calculations!$M192,'NREL Scaling Data'!$A:$A,AA$3,'NREL Scaling Data'!$C:$C,Calculations!$L192,'NREL Scaling Data'!$D:$D,Calculations!$N192)-SUMIFS('NREL Scaling Data'!$F:$F,'NREL Scaling Data'!$B:$B,UPPER(About!$B$1),'NREL Scaling Data'!$E:$E,Calculations!$M192,'NREL Scaling Data'!$A:$A,Z$3,'NREL Scaling Data'!$C:$C,Calculations!$L192,'NREL Scaling Data'!$D:$D,Calculations!$N192))/SUMIFS('NREL Scaling Data'!$F:$F,'NREL Scaling Data'!$B:$B,UPPER(About!$B$1),'NREL Scaling Data'!$E:$E,Calculations!$M192,'NREL Scaling Data'!$A:$A,Z$3,'NREL Scaling Data'!$C:$C,Calculations!$L192,'NREL Scaling Data'!$D:$D,Calculations!$N192) + 1) * Z192,0)</f>
        <v>0</v>
      </c>
      <c r="AB192" s="45">
        <f>IFERROR(((SUMIFS('NREL Scaling Data'!$F:$F,'NREL Scaling Data'!$B:$B,UPPER(About!$B$1),'NREL Scaling Data'!$E:$E,Calculations!$M192,'NREL Scaling Data'!$A:$A,AB$3,'NREL Scaling Data'!$C:$C,Calculations!$L192,'NREL Scaling Data'!$D:$D,Calculations!$N192)-SUMIFS('NREL Scaling Data'!$F:$F,'NREL Scaling Data'!$B:$B,UPPER(About!$B$1),'NREL Scaling Data'!$E:$E,Calculations!$M192,'NREL Scaling Data'!$A:$A,AA$3,'NREL Scaling Data'!$C:$C,Calculations!$L192,'NREL Scaling Data'!$D:$D,Calculations!$N192))/SUMIFS('NREL Scaling Data'!$F:$F,'NREL Scaling Data'!$B:$B,UPPER(About!$B$1),'NREL Scaling Data'!$E:$E,Calculations!$M192,'NREL Scaling Data'!$A:$A,AA$3,'NREL Scaling Data'!$C:$C,Calculations!$L192,'NREL Scaling Data'!$D:$D,Calculations!$N192) + 1) * AA192,0)</f>
        <v>0</v>
      </c>
      <c r="AC192" s="45">
        <f>IFERROR(((SUMIFS('NREL Scaling Data'!$F:$F,'NREL Scaling Data'!$B:$B,UPPER(About!$B$1),'NREL Scaling Data'!$E:$E,Calculations!$M192,'NREL Scaling Data'!$A:$A,AC$3,'NREL Scaling Data'!$C:$C,Calculations!$L192,'NREL Scaling Data'!$D:$D,Calculations!$N192)-SUMIFS('NREL Scaling Data'!$F:$F,'NREL Scaling Data'!$B:$B,UPPER(About!$B$1),'NREL Scaling Data'!$E:$E,Calculations!$M192,'NREL Scaling Data'!$A:$A,AB$3,'NREL Scaling Data'!$C:$C,Calculations!$L192,'NREL Scaling Data'!$D:$D,Calculations!$N192))/SUMIFS('NREL Scaling Data'!$F:$F,'NREL Scaling Data'!$B:$B,UPPER(About!$B$1),'NREL Scaling Data'!$E:$E,Calculations!$M192,'NREL Scaling Data'!$A:$A,AB$3,'NREL Scaling Data'!$C:$C,Calculations!$L192,'NREL Scaling Data'!$D:$D,Calculations!$N192) + 1) * AB192,0)</f>
        <v>0</v>
      </c>
      <c r="AD192" s="45">
        <f>IFERROR(((SUMIFS('NREL Scaling Data'!$F:$F,'NREL Scaling Data'!$B:$B,UPPER(About!$B$1),'NREL Scaling Data'!$E:$E,Calculations!$M192,'NREL Scaling Data'!$A:$A,AD$3,'NREL Scaling Data'!$C:$C,Calculations!$L192,'NREL Scaling Data'!$D:$D,Calculations!$N192)-SUMIFS('NREL Scaling Data'!$F:$F,'NREL Scaling Data'!$B:$B,UPPER(About!$B$1),'NREL Scaling Data'!$E:$E,Calculations!$M192,'NREL Scaling Data'!$A:$A,AC$3,'NREL Scaling Data'!$C:$C,Calculations!$L192,'NREL Scaling Data'!$D:$D,Calculations!$N192))/SUMIFS('NREL Scaling Data'!$F:$F,'NREL Scaling Data'!$B:$B,UPPER(About!$B$1),'NREL Scaling Data'!$E:$E,Calculations!$M192,'NREL Scaling Data'!$A:$A,AC$3,'NREL Scaling Data'!$C:$C,Calculations!$L192,'NREL Scaling Data'!$D:$D,Calculations!$N192) + 1) * AC192,0)</f>
        <v>0</v>
      </c>
      <c r="AE192" s="45">
        <f>IFERROR(((SUMIFS('NREL Scaling Data'!$F:$F,'NREL Scaling Data'!$B:$B,UPPER(About!$B$1),'NREL Scaling Data'!$E:$E,Calculations!$M192,'NREL Scaling Data'!$A:$A,AE$3,'NREL Scaling Data'!$C:$C,Calculations!$L192,'NREL Scaling Data'!$D:$D,Calculations!$N192)-SUMIFS('NREL Scaling Data'!$F:$F,'NREL Scaling Data'!$B:$B,UPPER(About!$B$1),'NREL Scaling Data'!$E:$E,Calculations!$M192,'NREL Scaling Data'!$A:$A,AD$3,'NREL Scaling Data'!$C:$C,Calculations!$L192,'NREL Scaling Data'!$D:$D,Calculations!$N192))/SUMIFS('NREL Scaling Data'!$F:$F,'NREL Scaling Data'!$B:$B,UPPER(About!$B$1),'NREL Scaling Data'!$E:$E,Calculations!$M192,'NREL Scaling Data'!$A:$A,AD$3,'NREL Scaling Data'!$C:$C,Calculations!$L192,'NREL Scaling Data'!$D:$D,Calculations!$N192) + 1) * AD192,0)</f>
        <v>0</v>
      </c>
      <c r="AF192" s="45">
        <f>IFERROR(((SUMIFS('NREL Scaling Data'!$F:$F,'NREL Scaling Data'!$B:$B,UPPER(About!$B$1),'NREL Scaling Data'!$E:$E,Calculations!$M192,'NREL Scaling Data'!$A:$A,AF$3,'NREL Scaling Data'!$C:$C,Calculations!$L192,'NREL Scaling Data'!$D:$D,Calculations!$N192)-SUMIFS('NREL Scaling Data'!$F:$F,'NREL Scaling Data'!$B:$B,UPPER(About!$B$1),'NREL Scaling Data'!$E:$E,Calculations!$M192,'NREL Scaling Data'!$A:$A,AE$3,'NREL Scaling Data'!$C:$C,Calculations!$L192,'NREL Scaling Data'!$D:$D,Calculations!$N192))/SUMIFS('NREL Scaling Data'!$F:$F,'NREL Scaling Data'!$B:$B,UPPER(About!$B$1),'NREL Scaling Data'!$E:$E,Calculations!$M192,'NREL Scaling Data'!$A:$A,AE$3,'NREL Scaling Data'!$C:$C,Calculations!$L192,'NREL Scaling Data'!$D:$D,Calculations!$N192) + 1) * AE192,0)</f>
        <v>0</v>
      </c>
      <c r="AG192" s="45">
        <f>IFERROR(((SUMIFS('NREL Scaling Data'!$F:$F,'NREL Scaling Data'!$B:$B,UPPER(About!$B$1),'NREL Scaling Data'!$E:$E,Calculations!$M192,'NREL Scaling Data'!$A:$A,AG$3,'NREL Scaling Data'!$C:$C,Calculations!$L192,'NREL Scaling Data'!$D:$D,Calculations!$N192)-SUMIFS('NREL Scaling Data'!$F:$F,'NREL Scaling Data'!$B:$B,UPPER(About!$B$1),'NREL Scaling Data'!$E:$E,Calculations!$M192,'NREL Scaling Data'!$A:$A,AF$3,'NREL Scaling Data'!$C:$C,Calculations!$L192,'NREL Scaling Data'!$D:$D,Calculations!$N192))/SUMIFS('NREL Scaling Data'!$F:$F,'NREL Scaling Data'!$B:$B,UPPER(About!$B$1),'NREL Scaling Data'!$E:$E,Calculations!$M192,'NREL Scaling Data'!$A:$A,AF$3,'NREL Scaling Data'!$C:$C,Calculations!$L192,'NREL Scaling Data'!$D:$D,Calculations!$N192) + 1) * AF192,0)</f>
        <v>0</v>
      </c>
      <c r="AH192" s="45">
        <f>IFERROR(((SUMIFS('NREL Scaling Data'!$F:$F,'NREL Scaling Data'!$B:$B,UPPER(About!$B$1),'NREL Scaling Data'!$E:$E,Calculations!$M192,'NREL Scaling Data'!$A:$A,AH$3,'NREL Scaling Data'!$C:$C,Calculations!$L192,'NREL Scaling Data'!$D:$D,Calculations!$N192)-SUMIFS('NREL Scaling Data'!$F:$F,'NREL Scaling Data'!$B:$B,UPPER(About!$B$1),'NREL Scaling Data'!$E:$E,Calculations!$M192,'NREL Scaling Data'!$A:$A,AG$3,'NREL Scaling Data'!$C:$C,Calculations!$L192,'NREL Scaling Data'!$D:$D,Calculations!$N192))/SUMIFS('NREL Scaling Data'!$F:$F,'NREL Scaling Data'!$B:$B,UPPER(About!$B$1),'NREL Scaling Data'!$E:$E,Calculations!$M192,'NREL Scaling Data'!$A:$A,AG$3,'NREL Scaling Data'!$C:$C,Calculations!$L192,'NREL Scaling Data'!$D:$D,Calculations!$N192) + 1) * AG192,0)</f>
        <v>0</v>
      </c>
      <c r="AI192" s="45">
        <f>IFERROR(((SUMIFS('NREL Scaling Data'!$F:$F,'NREL Scaling Data'!$B:$B,UPPER(About!$B$1),'NREL Scaling Data'!$E:$E,Calculations!$M192,'NREL Scaling Data'!$A:$A,AI$3,'NREL Scaling Data'!$C:$C,Calculations!$L192,'NREL Scaling Data'!$D:$D,Calculations!$N192)-SUMIFS('NREL Scaling Data'!$F:$F,'NREL Scaling Data'!$B:$B,UPPER(About!$B$1),'NREL Scaling Data'!$E:$E,Calculations!$M192,'NREL Scaling Data'!$A:$A,AH$3,'NREL Scaling Data'!$C:$C,Calculations!$L192,'NREL Scaling Data'!$D:$D,Calculations!$N192))/SUMIFS('NREL Scaling Data'!$F:$F,'NREL Scaling Data'!$B:$B,UPPER(About!$B$1),'NREL Scaling Data'!$E:$E,Calculations!$M192,'NREL Scaling Data'!$A:$A,AH$3,'NREL Scaling Data'!$C:$C,Calculations!$L192,'NREL Scaling Data'!$D:$D,Calculations!$N192) + 1) * AH192,0)</f>
        <v>0</v>
      </c>
      <c r="AJ192" s="45">
        <f>IFERROR(((SUMIFS('NREL Scaling Data'!$F:$F,'NREL Scaling Data'!$B:$B,UPPER(About!$B$1),'NREL Scaling Data'!$E:$E,Calculations!$M192,'NREL Scaling Data'!$A:$A,AJ$3,'NREL Scaling Data'!$C:$C,Calculations!$L192,'NREL Scaling Data'!$D:$D,Calculations!$N192)-SUMIFS('NREL Scaling Data'!$F:$F,'NREL Scaling Data'!$B:$B,UPPER(About!$B$1),'NREL Scaling Data'!$E:$E,Calculations!$M192,'NREL Scaling Data'!$A:$A,AI$3,'NREL Scaling Data'!$C:$C,Calculations!$L192,'NREL Scaling Data'!$D:$D,Calculations!$N192))/SUMIFS('NREL Scaling Data'!$F:$F,'NREL Scaling Data'!$B:$B,UPPER(About!$B$1),'NREL Scaling Data'!$E:$E,Calculations!$M192,'NREL Scaling Data'!$A:$A,AI$3,'NREL Scaling Data'!$C:$C,Calculations!$L192,'NREL Scaling Data'!$D:$D,Calculations!$N192) + 1) * AI192,0)</f>
        <v>0</v>
      </c>
      <c r="AK192" s="45">
        <f>IFERROR(((SUMIFS('NREL Scaling Data'!$F:$F,'NREL Scaling Data'!$B:$B,UPPER(About!$B$1),'NREL Scaling Data'!$E:$E,Calculations!$M192,'NREL Scaling Data'!$A:$A,AK$3,'NREL Scaling Data'!$C:$C,Calculations!$L192,'NREL Scaling Data'!$D:$D,Calculations!$N192)-SUMIFS('NREL Scaling Data'!$F:$F,'NREL Scaling Data'!$B:$B,UPPER(About!$B$1),'NREL Scaling Data'!$E:$E,Calculations!$M192,'NREL Scaling Data'!$A:$A,AJ$3,'NREL Scaling Data'!$C:$C,Calculations!$L192,'NREL Scaling Data'!$D:$D,Calculations!$N192))/SUMIFS('NREL Scaling Data'!$F:$F,'NREL Scaling Data'!$B:$B,UPPER(About!$B$1),'NREL Scaling Data'!$E:$E,Calculations!$M192,'NREL Scaling Data'!$A:$A,AJ$3,'NREL Scaling Data'!$C:$C,Calculations!$L192,'NREL Scaling Data'!$D:$D,Calculations!$N192) + 1) * AJ192,0)</f>
        <v>0</v>
      </c>
      <c r="AL192" s="45">
        <f>IFERROR(((SUMIFS('NREL Scaling Data'!$F:$F,'NREL Scaling Data'!$B:$B,UPPER(About!$B$1),'NREL Scaling Data'!$E:$E,Calculations!$M192,'NREL Scaling Data'!$A:$A,AL$3,'NREL Scaling Data'!$C:$C,Calculations!$L192,'NREL Scaling Data'!$D:$D,Calculations!$N192)-SUMIFS('NREL Scaling Data'!$F:$F,'NREL Scaling Data'!$B:$B,UPPER(About!$B$1),'NREL Scaling Data'!$E:$E,Calculations!$M192,'NREL Scaling Data'!$A:$A,AK$3,'NREL Scaling Data'!$C:$C,Calculations!$L192,'NREL Scaling Data'!$D:$D,Calculations!$N192))/SUMIFS('NREL Scaling Data'!$F:$F,'NREL Scaling Data'!$B:$B,UPPER(About!$B$1),'NREL Scaling Data'!$E:$E,Calculations!$M192,'NREL Scaling Data'!$A:$A,AK$3,'NREL Scaling Data'!$C:$C,Calculations!$L192,'NREL Scaling Data'!$D:$D,Calculations!$N192) + 1) * AK192,0)</f>
        <v>0</v>
      </c>
      <c r="AM192" s="45">
        <f>IFERROR(((SUMIFS('NREL Scaling Data'!$F:$F,'NREL Scaling Data'!$B:$B,UPPER(About!$B$1),'NREL Scaling Data'!$E:$E,Calculations!$M192,'NREL Scaling Data'!$A:$A,AM$3,'NREL Scaling Data'!$C:$C,Calculations!$L192,'NREL Scaling Data'!$D:$D,Calculations!$N192)-SUMIFS('NREL Scaling Data'!$F:$F,'NREL Scaling Data'!$B:$B,UPPER(About!$B$1),'NREL Scaling Data'!$E:$E,Calculations!$M192,'NREL Scaling Data'!$A:$A,AL$3,'NREL Scaling Data'!$C:$C,Calculations!$L192,'NREL Scaling Data'!$D:$D,Calculations!$N192))/SUMIFS('NREL Scaling Data'!$F:$F,'NREL Scaling Data'!$B:$B,UPPER(About!$B$1),'NREL Scaling Data'!$E:$E,Calculations!$M192,'NREL Scaling Data'!$A:$A,AL$3,'NREL Scaling Data'!$C:$C,Calculations!$L192,'NREL Scaling Data'!$D:$D,Calculations!$N192) + 1) * AL192,0)</f>
        <v>0</v>
      </c>
      <c r="AN192" s="45">
        <f>IFERROR(((SUMIFS('NREL Scaling Data'!$F:$F,'NREL Scaling Data'!$B:$B,UPPER(About!$B$1),'NREL Scaling Data'!$E:$E,Calculations!$M192,'NREL Scaling Data'!$A:$A,AN$3,'NREL Scaling Data'!$C:$C,Calculations!$L192,'NREL Scaling Data'!$D:$D,Calculations!$N192)-SUMIFS('NREL Scaling Data'!$F:$F,'NREL Scaling Data'!$B:$B,UPPER(About!$B$1),'NREL Scaling Data'!$E:$E,Calculations!$M192,'NREL Scaling Data'!$A:$A,AM$3,'NREL Scaling Data'!$C:$C,Calculations!$L192,'NREL Scaling Data'!$D:$D,Calculations!$N192))/SUMIFS('NREL Scaling Data'!$F:$F,'NREL Scaling Data'!$B:$B,UPPER(About!$B$1),'NREL Scaling Data'!$E:$E,Calculations!$M192,'NREL Scaling Data'!$A:$A,AM$3,'NREL Scaling Data'!$C:$C,Calculations!$L192,'NREL Scaling Data'!$D:$D,Calculations!$N192) + 1) * AM192,0)</f>
        <v>0</v>
      </c>
      <c r="AO192" s="45">
        <f>IFERROR(((SUMIFS('NREL Scaling Data'!$F:$F,'NREL Scaling Data'!$B:$B,UPPER(About!$B$1),'NREL Scaling Data'!$E:$E,Calculations!$M192,'NREL Scaling Data'!$A:$A,AO$3,'NREL Scaling Data'!$C:$C,Calculations!$L192,'NREL Scaling Data'!$D:$D,Calculations!$N192)-SUMIFS('NREL Scaling Data'!$F:$F,'NREL Scaling Data'!$B:$B,UPPER(About!$B$1),'NREL Scaling Data'!$E:$E,Calculations!$M192,'NREL Scaling Data'!$A:$A,AN$3,'NREL Scaling Data'!$C:$C,Calculations!$L192,'NREL Scaling Data'!$D:$D,Calculations!$N192))/SUMIFS('NREL Scaling Data'!$F:$F,'NREL Scaling Data'!$B:$B,UPPER(About!$B$1),'NREL Scaling Data'!$E:$E,Calculations!$M192,'NREL Scaling Data'!$A:$A,AN$3,'NREL Scaling Data'!$C:$C,Calculations!$L192,'NREL Scaling Data'!$D:$D,Calculations!$N192) + 1) * AN192,0)</f>
        <v>0</v>
      </c>
      <c r="AP192" s="45">
        <f>IFERROR(((SUMIFS('NREL Scaling Data'!$F:$F,'NREL Scaling Data'!$B:$B,UPPER(About!$B$1),'NREL Scaling Data'!$E:$E,Calculations!$M192,'NREL Scaling Data'!$A:$A,AP$3,'NREL Scaling Data'!$C:$C,Calculations!$L192,'NREL Scaling Data'!$D:$D,Calculations!$N192)-SUMIFS('NREL Scaling Data'!$F:$F,'NREL Scaling Data'!$B:$B,UPPER(About!$B$1),'NREL Scaling Data'!$E:$E,Calculations!$M192,'NREL Scaling Data'!$A:$A,AO$3,'NREL Scaling Data'!$C:$C,Calculations!$L192,'NREL Scaling Data'!$D:$D,Calculations!$N192))/SUMIFS('NREL Scaling Data'!$F:$F,'NREL Scaling Data'!$B:$B,UPPER(About!$B$1),'NREL Scaling Data'!$E:$E,Calculations!$M192,'NREL Scaling Data'!$A:$A,AO$3,'NREL Scaling Data'!$C:$C,Calculations!$L192,'NREL Scaling Data'!$D:$D,Calculations!$N192) + 1) * AO192,0)</f>
        <v>0</v>
      </c>
      <c r="AQ192" s="45">
        <f>IFERROR(((SUMIFS('NREL Scaling Data'!$F:$F,'NREL Scaling Data'!$B:$B,UPPER(About!$B$1),'NREL Scaling Data'!$E:$E,Calculations!$M192,'NREL Scaling Data'!$A:$A,AQ$3,'NREL Scaling Data'!$C:$C,Calculations!$L192,'NREL Scaling Data'!$D:$D,Calculations!$N192)-SUMIFS('NREL Scaling Data'!$F:$F,'NREL Scaling Data'!$B:$B,UPPER(About!$B$1),'NREL Scaling Data'!$E:$E,Calculations!$M192,'NREL Scaling Data'!$A:$A,AP$3,'NREL Scaling Data'!$C:$C,Calculations!$L192,'NREL Scaling Data'!$D:$D,Calculations!$N192))/SUMIFS('NREL Scaling Data'!$F:$F,'NREL Scaling Data'!$B:$B,UPPER(About!$B$1),'NREL Scaling Data'!$E:$E,Calculations!$M192,'NREL Scaling Data'!$A:$A,AP$3,'NREL Scaling Data'!$C:$C,Calculations!$L192,'NREL Scaling Data'!$D:$D,Calculations!$N192) + 1) * AP192,0)</f>
        <v>0</v>
      </c>
      <c r="AR192" s="45">
        <f>IFERROR(((SUMIFS('NREL Scaling Data'!$F:$F,'NREL Scaling Data'!$B:$B,UPPER(About!$B$1),'NREL Scaling Data'!$E:$E,Calculations!$M192,'NREL Scaling Data'!$A:$A,AR$3,'NREL Scaling Data'!$C:$C,Calculations!$L192,'NREL Scaling Data'!$D:$D,Calculations!$N192)-SUMIFS('NREL Scaling Data'!$F:$F,'NREL Scaling Data'!$B:$B,UPPER(About!$B$1),'NREL Scaling Data'!$E:$E,Calculations!$M192,'NREL Scaling Data'!$A:$A,AQ$3,'NREL Scaling Data'!$C:$C,Calculations!$L192,'NREL Scaling Data'!$D:$D,Calculations!$N192))/SUMIFS('NREL Scaling Data'!$F:$F,'NREL Scaling Data'!$B:$B,UPPER(About!$B$1),'NREL Scaling Data'!$E:$E,Calculations!$M192,'NREL Scaling Data'!$A:$A,AQ$3,'NREL Scaling Data'!$C:$C,Calculations!$L192,'NREL Scaling Data'!$D:$D,Calculations!$N192) + 1) * AQ192,0)</f>
        <v>0</v>
      </c>
      <c r="AS192" s="45">
        <f>IFERROR(((SUMIFS('NREL Scaling Data'!$F:$F,'NREL Scaling Data'!$B:$B,UPPER(About!$B$1),'NREL Scaling Data'!$E:$E,Calculations!$M192,'NREL Scaling Data'!$A:$A,AS$3,'NREL Scaling Data'!$C:$C,Calculations!$L192,'NREL Scaling Data'!$D:$D,Calculations!$N192)-SUMIFS('NREL Scaling Data'!$F:$F,'NREL Scaling Data'!$B:$B,UPPER(About!$B$1),'NREL Scaling Data'!$E:$E,Calculations!$M192,'NREL Scaling Data'!$A:$A,AR$3,'NREL Scaling Data'!$C:$C,Calculations!$L192,'NREL Scaling Data'!$D:$D,Calculations!$N192))/SUMIFS('NREL Scaling Data'!$F:$F,'NREL Scaling Data'!$B:$B,UPPER(About!$B$1),'NREL Scaling Data'!$E:$E,Calculations!$M192,'NREL Scaling Data'!$A:$A,AR$3,'NREL Scaling Data'!$C:$C,Calculations!$L192,'NREL Scaling Data'!$D:$D,Calculations!$N192) + 1) * AR192,0)</f>
        <v>0</v>
      </c>
      <c r="AT192" s="45">
        <f>IFERROR(((SUMIFS('NREL Scaling Data'!$F:$F,'NREL Scaling Data'!$B:$B,UPPER(About!$B$1),'NREL Scaling Data'!$E:$E,Calculations!$M192,'NREL Scaling Data'!$A:$A,AT$3,'NREL Scaling Data'!$C:$C,Calculations!$L192,'NREL Scaling Data'!$D:$D,Calculations!$N192)-SUMIFS('NREL Scaling Data'!$F:$F,'NREL Scaling Data'!$B:$B,UPPER(About!$B$1),'NREL Scaling Data'!$E:$E,Calculations!$M192,'NREL Scaling Data'!$A:$A,AS$3,'NREL Scaling Data'!$C:$C,Calculations!$L192,'NREL Scaling Data'!$D:$D,Calculations!$N192))/SUMIFS('NREL Scaling Data'!$F:$F,'NREL Scaling Data'!$B:$B,UPPER(About!$B$1),'NREL Scaling Data'!$E:$E,Calculations!$M192,'NREL Scaling Data'!$A:$A,AS$3,'NREL Scaling Data'!$C:$C,Calculations!$L192,'NREL Scaling Data'!$D:$D,Calculations!$N192) + 1) * AS192,0)</f>
        <v>0</v>
      </c>
    </row>
    <row r="193" spans="8:46">
      <c r="I193" s="12" t="s">
        <v>1086</v>
      </c>
      <c r="J193" s="209">
        <f>IFERROR(SUMIFS('NREL Scaling Data'!F:F,'NREL Scaling Data'!B:B,UPPER(About!$B$1),'NREL Scaling Data'!E:E,Calculations!M193,'NREL Scaling Data'!A:A, 2021,'NREL Scaling Data'!C:C,Calculations!L193,'NREL Scaling Data'!D:D,Calculations!N193) / SUMIFS('NREL Scaling Data'!F:F,'NREL Scaling Data'!B:B,UPPER(About!$B$1),'NREL Scaling Data'!A:A, 2021,'NREL Scaling Data'!C:C,Calculations!L193,'NREL Scaling Data'!D:D,Calculations!N193),0)</f>
        <v>0</v>
      </c>
      <c r="K193" s="12">
        <v>1</v>
      </c>
      <c r="L193" s="12" t="s">
        <v>1013</v>
      </c>
      <c r="M193" s="12" t="s">
        <v>1016</v>
      </c>
      <c r="N193" s="1" t="s">
        <v>1079</v>
      </c>
      <c r="O193" s="7">
        <f t="shared" si="37"/>
        <v>0</v>
      </c>
      <c r="P193" s="7">
        <f t="shared" si="38"/>
        <v>0</v>
      </c>
      <c r="Q193" s="45">
        <f>SUMIFS('SEDS 2021'!$F$23:$F$40,'SEDS 2021'!E$23:E$40,Calculations!L193,'SEDS 2021'!D$23:D$40,Calculations!N193)*J193*K193</f>
        <v>0</v>
      </c>
      <c r="R193" s="45">
        <f>IFERROR(((SUMIFS('NREL Scaling Data'!$F:$F,'NREL Scaling Data'!$B:$B,UPPER(About!$B$1),'NREL Scaling Data'!$E:$E,Calculations!$M193,'NREL Scaling Data'!$A:$A,R$3,'NREL Scaling Data'!$C:$C,Calculations!$L193,'NREL Scaling Data'!$D:$D,Calculations!$N193)-SUMIFS('NREL Scaling Data'!$F:$F,'NREL Scaling Data'!$B:$B,UPPER(About!$B$1),'NREL Scaling Data'!$E:$E,Calculations!$M193,'NREL Scaling Data'!$A:$A,Q$3,'NREL Scaling Data'!$C:$C,Calculations!$L193,'NREL Scaling Data'!$D:$D,Calculations!$N193))/SUMIFS('NREL Scaling Data'!$F:$F,'NREL Scaling Data'!$B:$B,UPPER(About!$B$1),'NREL Scaling Data'!$E:$E,Calculations!$M193,'NREL Scaling Data'!$A:$A,Q$3,'NREL Scaling Data'!$C:$C,Calculations!$L193,'NREL Scaling Data'!$D:$D,Calculations!$N193) + 1) * Q193,0)</f>
        <v>0</v>
      </c>
      <c r="S193" s="45">
        <f>IFERROR(((SUMIFS('NREL Scaling Data'!$F:$F,'NREL Scaling Data'!$B:$B,UPPER(About!$B$1),'NREL Scaling Data'!$E:$E,Calculations!$M193,'NREL Scaling Data'!$A:$A,S$3,'NREL Scaling Data'!$C:$C,Calculations!$L193,'NREL Scaling Data'!$D:$D,Calculations!$N193)-SUMIFS('NREL Scaling Data'!$F:$F,'NREL Scaling Data'!$B:$B,UPPER(About!$B$1),'NREL Scaling Data'!$E:$E,Calculations!$M193,'NREL Scaling Data'!$A:$A,R$3,'NREL Scaling Data'!$C:$C,Calculations!$L193,'NREL Scaling Data'!$D:$D,Calculations!$N193))/SUMIFS('NREL Scaling Data'!$F:$F,'NREL Scaling Data'!$B:$B,UPPER(About!$B$1),'NREL Scaling Data'!$E:$E,Calculations!$M193,'NREL Scaling Data'!$A:$A,R$3,'NREL Scaling Data'!$C:$C,Calculations!$L193,'NREL Scaling Data'!$D:$D,Calculations!$N193) + 1) * R193,0)</f>
        <v>0</v>
      </c>
      <c r="T193" s="45">
        <f>IFERROR(((SUMIFS('NREL Scaling Data'!$F:$F,'NREL Scaling Data'!$B:$B,UPPER(About!$B$1),'NREL Scaling Data'!$E:$E,Calculations!$M193,'NREL Scaling Data'!$A:$A,T$3,'NREL Scaling Data'!$C:$C,Calculations!$L193,'NREL Scaling Data'!$D:$D,Calculations!$N193)-SUMIFS('NREL Scaling Data'!$F:$F,'NREL Scaling Data'!$B:$B,UPPER(About!$B$1),'NREL Scaling Data'!$E:$E,Calculations!$M193,'NREL Scaling Data'!$A:$A,S$3,'NREL Scaling Data'!$C:$C,Calculations!$L193,'NREL Scaling Data'!$D:$D,Calculations!$N193))/SUMIFS('NREL Scaling Data'!$F:$F,'NREL Scaling Data'!$B:$B,UPPER(About!$B$1),'NREL Scaling Data'!$E:$E,Calculations!$M193,'NREL Scaling Data'!$A:$A,S$3,'NREL Scaling Data'!$C:$C,Calculations!$L193,'NREL Scaling Data'!$D:$D,Calculations!$N193) + 1) * S193,0)</f>
        <v>0</v>
      </c>
      <c r="U193" s="45">
        <f>IFERROR(((SUMIFS('NREL Scaling Data'!$F:$F,'NREL Scaling Data'!$B:$B,UPPER(About!$B$1),'NREL Scaling Data'!$E:$E,Calculations!$M193,'NREL Scaling Data'!$A:$A,U$3,'NREL Scaling Data'!$C:$C,Calculations!$L193,'NREL Scaling Data'!$D:$D,Calculations!$N193)-SUMIFS('NREL Scaling Data'!$F:$F,'NREL Scaling Data'!$B:$B,UPPER(About!$B$1),'NREL Scaling Data'!$E:$E,Calculations!$M193,'NREL Scaling Data'!$A:$A,T$3,'NREL Scaling Data'!$C:$C,Calculations!$L193,'NREL Scaling Data'!$D:$D,Calculations!$N193))/SUMIFS('NREL Scaling Data'!$F:$F,'NREL Scaling Data'!$B:$B,UPPER(About!$B$1),'NREL Scaling Data'!$E:$E,Calculations!$M193,'NREL Scaling Data'!$A:$A,T$3,'NREL Scaling Data'!$C:$C,Calculations!$L193,'NREL Scaling Data'!$D:$D,Calculations!$N193) + 1) * T193,0)</f>
        <v>0</v>
      </c>
      <c r="V193" s="45">
        <f>IFERROR(((SUMIFS('NREL Scaling Data'!$F:$F,'NREL Scaling Data'!$B:$B,UPPER(About!$B$1),'NREL Scaling Data'!$E:$E,Calculations!$M193,'NREL Scaling Data'!$A:$A,V$3,'NREL Scaling Data'!$C:$C,Calculations!$L193,'NREL Scaling Data'!$D:$D,Calculations!$N193)-SUMIFS('NREL Scaling Data'!$F:$F,'NREL Scaling Data'!$B:$B,UPPER(About!$B$1),'NREL Scaling Data'!$E:$E,Calculations!$M193,'NREL Scaling Data'!$A:$A,U$3,'NREL Scaling Data'!$C:$C,Calculations!$L193,'NREL Scaling Data'!$D:$D,Calculations!$N193))/SUMIFS('NREL Scaling Data'!$F:$F,'NREL Scaling Data'!$B:$B,UPPER(About!$B$1),'NREL Scaling Data'!$E:$E,Calculations!$M193,'NREL Scaling Data'!$A:$A,U$3,'NREL Scaling Data'!$C:$C,Calculations!$L193,'NREL Scaling Data'!$D:$D,Calculations!$N193) + 1) * U193,0)</f>
        <v>0</v>
      </c>
      <c r="W193" s="45">
        <f>IFERROR(((SUMIFS('NREL Scaling Data'!$F:$F,'NREL Scaling Data'!$B:$B,UPPER(About!$B$1),'NREL Scaling Data'!$E:$E,Calculations!$M193,'NREL Scaling Data'!$A:$A,W$3,'NREL Scaling Data'!$C:$C,Calculations!$L193,'NREL Scaling Data'!$D:$D,Calculations!$N193)-SUMIFS('NREL Scaling Data'!$F:$F,'NREL Scaling Data'!$B:$B,UPPER(About!$B$1),'NREL Scaling Data'!$E:$E,Calculations!$M193,'NREL Scaling Data'!$A:$A,V$3,'NREL Scaling Data'!$C:$C,Calculations!$L193,'NREL Scaling Data'!$D:$D,Calculations!$N193))/SUMIFS('NREL Scaling Data'!$F:$F,'NREL Scaling Data'!$B:$B,UPPER(About!$B$1),'NREL Scaling Data'!$E:$E,Calculations!$M193,'NREL Scaling Data'!$A:$A,V$3,'NREL Scaling Data'!$C:$C,Calculations!$L193,'NREL Scaling Data'!$D:$D,Calculations!$N193) + 1) * V193,0)</f>
        <v>0</v>
      </c>
      <c r="X193" s="45">
        <f>IFERROR(((SUMIFS('NREL Scaling Data'!$F:$F,'NREL Scaling Data'!$B:$B,UPPER(About!$B$1),'NREL Scaling Data'!$E:$E,Calculations!$M193,'NREL Scaling Data'!$A:$A,X$3,'NREL Scaling Data'!$C:$C,Calculations!$L193,'NREL Scaling Data'!$D:$D,Calculations!$N193)-SUMIFS('NREL Scaling Data'!$F:$F,'NREL Scaling Data'!$B:$B,UPPER(About!$B$1),'NREL Scaling Data'!$E:$E,Calculations!$M193,'NREL Scaling Data'!$A:$A,W$3,'NREL Scaling Data'!$C:$C,Calculations!$L193,'NREL Scaling Data'!$D:$D,Calculations!$N193))/SUMIFS('NREL Scaling Data'!$F:$F,'NREL Scaling Data'!$B:$B,UPPER(About!$B$1),'NREL Scaling Data'!$E:$E,Calculations!$M193,'NREL Scaling Data'!$A:$A,W$3,'NREL Scaling Data'!$C:$C,Calculations!$L193,'NREL Scaling Data'!$D:$D,Calculations!$N193) + 1) * W193,0)</f>
        <v>0</v>
      </c>
      <c r="Y193" s="45">
        <f>IFERROR(((SUMIFS('NREL Scaling Data'!$F:$F,'NREL Scaling Data'!$B:$B,UPPER(About!$B$1),'NREL Scaling Data'!$E:$E,Calculations!$M193,'NREL Scaling Data'!$A:$A,Y$3,'NREL Scaling Data'!$C:$C,Calculations!$L193,'NREL Scaling Data'!$D:$D,Calculations!$N193)-SUMIFS('NREL Scaling Data'!$F:$F,'NREL Scaling Data'!$B:$B,UPPER(About!$B$1),'NREL Scaling Data'!$E:$E,Calculations!$M193,'NREL Scaling Data'!$A:$A,X$3,'NREL Scaling Data'!$C:$C,Calculations!$L193,'NREL Scaling Data'!$D:$D,Calculations!$N193))/SUMIFS('NREL Scaling Data'!$F:$F,'NREL Scaling Data'!$B:$B,UPPER(About!$B$1),'NREL Scaling Data'!$E:$E,Calculations!$M193,'NREL Scaling Data'!$A:$A,X$3,'NREL Scaling Data'!$C:$C,Calculations!$L193,'NREL Scaling Data'!$D:$D,Calculations!$N193) + 1) * X193,0)</f>
        <v>0</v>
      </c>
      <c r="Z193" s="45">
        <f>IFERROR(((SUMIFS('NREL Scaling Data'!$F:$F,'NREL Scaling Data'!$B:$B,UPPER(About!$B$1),'NREL Scaling Data'!$E:$E,Calculations!$M193,'NREL Scaling Data'!$A:$A,Z$3,'NREL Scaling Data'!$C:$C,Calculations!$L193,'NREL Scaling Data'!$D:$D,Calculations!$N193)-SUMIFS('NREL Scaling Data'!$F:$F,'NREL Scaling Data'!$B:$B,UPPER(About!$B$1),'NREL Scaling Data'!$E:$E,Calculations!$M193,'NREL Scaling Data'!$A:$A,Y$3,'NREL Scaling Data'!$C:$C,Calculations!$L193,'NREL Scaling Data'!$D:$D,Calculations!$N193))/SUMIFS('NREL Scaling Data'!$F:$F,'NREL Scaling Data'!$B:$B,UPPER(About!$B$1),'NREL Scaling Data'!$E:$E,Calculations!$M193,'NREL Scaling Data'!$A:$A,Y$3,'NREL Scaling Data'!$C:$C,Calculations!$L193,'NREL Scaling Data'!$D:$D,Calculations!$N193) + 1) * Y193,0)</f>
        <v>0</v>
      </c>
      <c r="AA193" s="45">
        <f>IFERROR(((SUMIFS('NREL Scaling Data'!$F:$F,'NREL Scaling Data'!$B:$B,UPPER(About!$B$1),'NREL Scaling Data'!$E:$E,Calculations!$M193,'NREL Scaling Data'!$A:$A,AA$3,'NREL Scaling Data'!$C:$C,Calculations!$L193,'NREL Scaling Data'!$D:$D,Calculations!$N193)-SUMIFS('NREL Scaling Data'!$F:$F,'NREL Scaling Data'!$B:$B,UPPER(About!$B$1),'NREL Scaling Data'!$E:$E,Calculations!$M193,'NREL Scaling Data'!$A:$A,Z$3,'NREL Scaling Data'!$C:$C,Calculations!$L193,'NREL Scaling Data'!$D:$D,Calculations!$N193))/SUMIFS('NREL Scaling Data'!$F:$F,'NREL Scaling Data'!$B:$B,UPPER(About!$B$1),'NREL Scaling Data'!$E:$E,Calculations!$M193,'NREL Scaling Data'!$A:$A,Z$3,'NREL Scaling Data'!$C:$C,Calculations!$L193,'NREL Scaling Data'!$D:$D,Calculations!$N193) + 1) * Z193,0)</f>
        <v>0</v>
      </c>
      <c r="AB193" s="45">
        <f>IFERROR(((SUMIFS('NREL Scaling Data'!$F:$F,'NREL Scaling Data'!$B:$B,UPPER(About!$B$1),'NREL Scaling Data'!$E:$E,Calculations!$M193,'NREL Scaling Data'!$A:$A,AB$3,'NREL Scaling Data'!$C:$C,Calculations!$L193,'NREL Scaling Data'!$D:$D,Calculations!$N193)-SUMIFS('NREL Scaling Data'!$F:$F,'NREL Scaling Data'!$B:$B,UPPER(About!$B$1),'NREL Scaling Data'!$E:$E,Calculations!$M193,'NREL Scaling Data'!$A:$A,AA$3,'NREL Scaling Data'!$C:$C,Calculations!$L193,'NREL Scaling Data'!$D:$D,Calculations!$N193))/SUMIFS('NREL Scaling Data'!$F:$F,'NREL Scaling Data'!$B:$B,UPPER(About!$B$1),'NREL Scaling Data'!$E:$E,Calculations!$M193,'NREL Scaling Data'!$A:$A,AA$3,'NREL Scaling Data'!$C:$C,Calculations!$L193,'NREL Scaling Data'!$D:$D,Calculations!$N193) + 1) * AA193,0)</f>
        <v>0</v>
      </c>
      <c r="AC193" s="45">
        <f>IFERROR(((SUMIFS('NREL Scaling Data'!$F:$F,'NREL Scaling Data'!$B:$B,UPPER(About!$B$1),'NREL Scaling Data'!$E:$E,Calculations!$M193,'NREL Scaling Data'!$A:$A,AC$3,'NREL Scaling Data'!$C:$C,Calculations!$L193,'NREL Scaling Data'!$D:$D,Calculations!$N193)-SUMIFS('NREL Scaling Data'!$F:$F,'NREL Scaling Data'!$B:$B,UPPER(About!$B$1),'NREL Scaling Data'!$E:$E,Calculations!$M193,'NREL Scaling Data'!$A:$A,AB$3,'NREL Scaling Data'!$C:$C,Calculations!$L193,'NREL Scaling Data'!$D:$D,Calculations!$N193))/SUMIFS('NREL Scaling Data'!$F:$F,'NREL Scaling Data'!$B:$B,UPPER(About!$B$1),'NREL Scaling Data'!$E:$E,Calculations!$M193,'NREL Scaling Data'!$A:$A,AB$3,'NREL Scaling Data'!$C:$C,Calculations!$L193,'NREL Scaling Data'!$D:$D,Calculations!$N193) + 1) * AB193,0)</f>
        <v>0</v>
      </c>
      <c r="AD193" s="45">
        <f>IFERROR(((SUMIFS('NREL Scaling Data'!$F:$F,'NREL Scaling Data'!$B:$B,UPPER(About!$B$1),'NREL Scaling Data'!$E:$E,Calculations!$M193,'NREL Scaling Data'!$A:$A,AD$3,'NREL Scaling Data'!$C:$C,Calculations!$L193,'NREL Scaling Data'!$D:$D,Calculations!$N193)-SUMIFS('NREL Scaling Data'!$F:$F,'NREL Scaling Data'!$B:$B,UPPER(About!$B$1),'NREL Scaling Data'!$E:$E,Calculations!$M193,'NREL Scaling Data'!$A:$A,AC$3,'NREL Scaling Data'!$C:$C,Calculations!$L193,'NREL Scaling Data'!$D:$D,Calculations!$N193))/SUMIFS('NREL Scaling Data'!$F:$F,'NREL Scaling Data'!$B:$B,UPPER(About!$B$1),'NREL Scaling Data'!$E:$E,Calculations!$M193,'NREL Scaling Data'!$A:$A,AC$3,'NREL Scaling Data'!$C:$C,Calculations!$L193,'NREL Scaling Data'!$D:$D,Calculations!$N193) + 1) * AC193,0)</f>
        <v>0</v>
      </c>
      <c r="AE193" s="45">
        <f>IFERROR(((SUMIFS('NREL Scaling Data'!$F:$F,'NREL Scaling Data'!$B:$B,UPPER(About!$B$1),'NREL Scaling Data'!$E:$E,Calculations!$M193,'NREL Scaling Data'!$A:$A,AE$3,'NREL Scaling Data'!$C:$C,Calculations!$L193,'NREL Scaling Data'!$D:$D,Calculations!$N193)-SUMIFS('NREL Scaling Data'!$F:$F,'NREL Scaling Data'!$B:$B,UPPER(About!$B$1),'NREL Scaling Data'!$E:$E,Calculations!$M193,'NREL Scaling Data'!$A:$A,AD$3,'NREL Scaling Data'!$C:$C,Calculations!$L193,'NREL Scaling Data'!$D:$D,Calculations!$N193))/SUMIFS('NREL Scaling Data'!$F:$F,'NREL Scaling Data'!$B:$B,UPPER(About!$B$1),'NREL Scaling Data'!$E:$E,Calculations!$M193,'NREL Scaling Data'!$A:$A,AD$3,'NREL Scaling Data'!$C:$C,Calculations!$L193,'NREL Scaling Data'!$D:$D,Calculations!$N193) + 1) * AD193,0)</f>
        <v>0</v>
      </c>
      <c r="AF193" s="45">
        <f>IFERROR(((SUMIFS('NREL Scaling Data'!$F:$F,'NREL Scaling Data'!$B:$B,UPPER(About!$B$1),'NREL Scaling Data'!$E:$E,Calculations!$M193,'NREL Scaling Data'!$A:$A,AF$3,'NREL Scaling Data'!$C:$C,Calculations!$L193,'NREL Scaling Data'!$D:$D,Calculations!$N193)-SUMIFS('NREL Scaling Data'!$F:$F,'NREL Scaling Data'!$B:$B,UPPER(About!$B$1),'NREL Scaling Data'!$E:$E,Calculations!$M193,'NREL Scaling Data'!$A:$A,AE$3,'NREL Scaling Data'!$C:$C,Calculations!$L193,'NREL Scaling Data'!$D:$D,Calculations!$N193))/SUMIFS('NREL Scaling Data'!$F:$F,'NREL Scaling Data'!$B:$B,UPPER(About!$B$1),'NREL Scaling Data'!$E:$E,Calculations!$M193,'NREL Scaling Data'!$A:$A,AE$3,'NREL Scaling Data'!$C:$C,Calculations!$L193,'NREL Scaling Data'!$D:$D,Calculations!$N193) + 1) * AE193,0)</f>
        <v>0</v>
      </c>
      <c r="AG193" s="45">
        <f>IFERROR(((SUMIFS('NREL Scaling Data'!$F:$F,'NREL Scaling Data'!$B:$B,UPPER(About!$B$1),'NREL Scaling Data'!$E:$E,Calculations!$M193,'NREL Scaling Data'!$A:$A,AG$3,'NREL Scaling Data'!$C:$C,Calculations!$L193,'NREL Scaling Data'!$D:$D,Calculations!$N193)-SUMIFS('NREL Scaling Data'!$F:$F,'NREL Scaling Data'!$B:$B,UPPER(About!$B$1),'NREL Scaling Data'!$E:$E,Calculations!$M193,'NREL Scaling Data'!$A:$A,AF$3,'NREL Scaling Data'!$C:$C,Calculations!$L193,'NREL Scaling Data'!$D:$D,Calculations!$N193))/SUMIFS('NREL Scaling Data'!$F:$F,'NREL Scaling Data'!$B:$B,UPPER(About!$B$1),'NREL Scaling Data'!$E:$E,Calculations!$M193,'NREL Scaling Data'!$A:$A,AF$3,'NREL Scaling Data'!$C:$C,Calculations!$L193,'NREL Scaling Data'!$D:$D,Calculations!$N193) + 1) * AF193,0)</f>
        <v>0</v>
      </c>
      <c r="AH193" s="45">
        <f>IFERROR(((SUMIFS('NREL Scaling Data'!$F:$F,'NREL Scaling Data'!$B:$B,UPPER(About!$B$1),'NREL Scaling Data'!$E:$E,Calculations!$M193,'NREL Scaling Data'!$A:$A,AH$3,'NREL Scaling Data'!$C:$C,Calculations!$L193,'NREL Scaling Data'!$D:$D,Calculations!$N193)-SUMIFS('NREL Scaling Data'!$F:$F,'NREL Scaling Data'!$B:$B,UPPER(About!$B$1),'NREL Scaling Data'!$E:$E,Calculations!$M193,'NREL Scaling Data'!$A:$A,AG$3,'NREL Scaling Data'!$C:$C,Calculations!$L193,'NREL Scaling Data'!$D:$D,Calculations!$N193))/SUMIFS('NREL Scaling Data'!$F:$F,'NREL Scaling Data'!$B:$B,UPPER(About!$B$1),'NREL Scaling Data'!$E:$E,Calculations!$M193,'NREL Scaling Data'!$A:$A,AG$3,'NREL Scaling Data'!$C:$C,Calculations!$L193,'NREL Scaling Data'!$D:$D,Calculations!$N193) + 1) * AG193,0)</f>
        <v>0</v>
      </c>
      <c r="AI193" s="45">
        <f>IFERROR(((SUMIFS('NREL Scaling Data'!$F:$F,'NREL Scaling Data'!$B:$B,UPPER(About!$B$1),'NREL Scaling Data'!$E:$E,Calculations!$M193,'NREL Scaling Data'!$A:$A,AI$3,'NREL Scaling Data'!$C:$C,Calculations!$L193,'NREL Scaling Data'!$D:$D,Calculations!$N193)-SUMIFS('NREL Scaling Data'!$F:$F,'NREL Scaling Data'!$B:$B,UPPER(About!$B$1),'NREL Scaling Data'!$E:$E,Calculations!$M193,'NREL Scaling Data'!$A:$A,AH$3,'NREL Scaling Data'!$C:$C,Calculations!$L193,'NREL Scaling Data'!$D:$D,Calculations!$N193))/SUMIFS('NREL Scaling Data'!$F:$F,'NREL Scaling Data'!$B:$B,UPPER(About!$B$1),'NREL Scaling Data'!$E:$E,Calculations!$M193,'NREL Scaling Data'!$A:$A,AH$3,'NREL Scaling Data'!$C:$C,Calculations!$L193,'NREL Scaling Data'!$D:$D,Calculations!$N193) + 1) * AH193,0)</f>
        <v>0</v>
      </c>
      <c r="AJ193" s="45">
        <f>IFERROR(((SUMIFS('NREL Scaling Data'!$F:$F,'NREL Scaling Data'!$B:$B,UPPER(About!$B$1),'NREL Scaling Data'!$E:$E,Calculations!$M193,'NREL Scaling Data'!$A:$A,AJ$3,'NREL Scaling Data'!$C:$C,Calculations!$L193,'NREL Scaling Data'!$D:$D,Calculations!$N193)-SUMIFS('NREL Scaling Data'!$F:$F,'NREL Scaling Data'!$B:$B,UPPER(About!$B$1),'NREL Scaling Data'!$E:$E,Calculations!$M193,'NREL Scaling Data'!$A:$A,AI$3,'NREL Scaling Data'!$C:$C,Calculations!$L193,'NREL Scaling Data'!$D:$D,Calculations!$N193))/SUMIFS('NREL Scaling Data'!$F:$F,'NREL Scaling Data'!$B:$B,UPPER(About!$B$1),'NREL Scaling Data'!$E:$E,Calculations!$M193,'NREL Scaling Data'!$A:$A,AI$3,'NREL Scaling Data'!$C:$C,Calculations!$L193,'NREL Scaling Data'!$D:$D,Calculations!$N193) + 1) * AI193,0)</f>
        <v>0</v>
      </c>
      <c r="AK193" s="45">
        <f>IFERROR(((SUMIFS('NREL Scaling Data'!$F:$F,'NREL Scaling Data'!$B:$B,UPPER(About!$B$1),'NREL Scaling Data'!$E:$E,Calculations!$M193,'NREL Scaling Data'!$A:$A,AK$3,'NREL Scaling Data'!$C:$C,Calculations!$L193,'NREL Scaling Data'!$D:$D,Calculations!$N193)-SUMIFS('NREL Scaling Data'!$F:$F,'NREL Scaling Data'!$B:$B,UPPER(About!$B$1),'NREL Scaling Data'!$E:$E,Calculations!$M193,'NREL Scaling Data'!$A:$A,AJ$3,'NREL Scaling Data'!$C:$C,Calculations!$L193,'NREL Scaling Data'!$D:$D,Calculations!$N193))/SUMIFS('NREL Scaling Data'!$F:$F,'NREL Scaling Data'!$B:$B,UPPER(About!$B$1),'NREL Scaling Data'!$E:$E,Calculations!$M193,'NREL Scaling Data'!$A:$A,AJ$3,'NREL Scaling Data'!$C:$C,Calculations!$L193,'NREL Scaling Data'!$D:$D,Calculations!$N193) + 1) * AJ193,0)</f>
        <v>0</v>
      </c>
      <c r="AL193" s="45">
        <f>IFERROR(((SUMIFS('NREL Scaling Data'!$F:$F,'NREL Scaling Data'!$B:$B,UPPER(About!$B$1),'NREL Scaling Data'!$E:$E,Calculations!$M193,'NREL Scaling Data'!$A:$A,AL$3,'NREL Scaling Data'!$C:$C,Calculations!$L193,'NREL Scaling Data'!$D:$D,Calculations!$N193)-SUMIFS('NREL Scaling Data'!$F:$F,'NREL Scaling Data'!$B:$B,UPPER(About!$B$1),'NREL Scaling Data'!$E:$E,Calculations!$M193,'NREL Scaling Data'!$A:$A,AK$3,'NREL Scaling Data'!$C:$C,Calculations!$L193,'NREL Scaling Data'!$D:$D,Calculations!$N193))/SUMIFS('NREL Scaling Data'!$F:$F,'NREL Scaling Data'!$B:$B,UPPER(About!$B$1),'NREL Scaling Data'!$E:$E,Calculations!$M193,'NREL Scaling Data'!$A:$A,AK$3,'NREL Scaling Data'!$C:$C,Calculations!$L193,'NREL Scaling Data'!$D:$D,Calculations!$N193) + 1) * AK193,0)</f>
        <v>0</v>
      </c>
      <c r="AM193" s="45">
        <f>IFERROR(((SUMIFS('NREL Scaling Data'!$F:$F,'NREL Scaling Data'!$B:$B,UPPER(About!$B$1),'NREL Scaling Data'!$E:$E,Calculations!$M193,'NREL Scaling Data'!$A:$A,AM$3,'NREL Scaling Data'!$C:$C,Calculations!$L193,'NREL Scaling Data'!$D:$D,Calculations!$N193)-SUMIFS('NREL Scaling Data'!$F:$F,'NREL Scaling Data'!$B:$B,UPPER(About!$B$1),'NREL Scaling Data'!$E:$E,Calculations!$M193,'NREL Scaling Data'!$A:$A,AL$3,'NREL Scaling Data'!$C:$C,Calculations!$L193,'NREL Scaling Data'!$D:$D,Calculations!$N193))/SUMIFS('NREL Scaling Data'!$F:$F,'NREL Scaling Data'!$B:$B,UPPER(About!$B$1),'NREL Scaling Data'!$E:$E,Calculations!$M193,'NREL Scaling Data'!$A:$A,AL$3,'NREL Scaling Data'!$C:$C,Calculations!$L193,'NREL Scaling Data'!$D:$D,Calculations!$N193) + 1) * AL193,0)</f>
        <v>0</v>
      </c>
      <c r="AN193" s="45">
        <f>IFERROR(((SUMIFS('NREL Scaling Data'!$F:$F,'NREL Scaling Data'!$B:$B,UPPER(About!$B$1),'NREL Scaling Data'!$E:$E,Calculations!$M193,'NREL Scaling Data'!$A:$A,AN$3,'NREL Scaling Data'!$C:$C,Calculations!$L193,'NREL Scaling Data'!$D:$D,Calculations!$N193)-SUMIFS('NREL Scaling Data'!$F:$F,'NREL Scaling Data'!$B:$B,UPPER(About!$B$1),'NREL Scaling Data'!$E:$E,Calculations!$M193,'NREL Scaling Data'!$A:$A,AM$3,'NREL Scaling Data'!$C:$C,Calculations!$L193,'NREL Scaling Data'!$D:$D,Calculations!$N193))/SUMIFS('NREL Scaling Data'!$F:$F,'NREL Scaling Data'!$B:$B,UPPER(About!$B$1),'NREL Scaling Data'!$E:$E,Calculations!$M193,'NREL Scaling Data'!$A:$A,AM$3,'NREL Scaling Data'!$C:$C,Calculations!$L193,'NREL Scaling Data'!$D:$D,Calculations!$N193) + 1) * AM193,0)</f>
        <v>0</v>
      </c>
      <c r="AO193" s="45">
        <f>IFERROR(((SUMIFS('NREL Scaling Data'!$F:$F,'NREL Scaling Data'!$B:$B,UPPER(About!$B$1),'NREL Scaling Data'!$E:$E,Calculations!$M193,'NREL Scaling Data'!$A:$A,AO$3,'NREL Scaling Data'!$C:$C,Calculations!$L193,'NREL Scaling Data'!$D:$D,Calculations!$N193)-SUMIFS('NREL Scaling Data'!$F:$F,'NREL Scaling Data'!$B:$B,UPPER(About!$B$1),'NREL Scaling Data'!$E:$E,Calculations!$M193,'NREL Scaling Data'!$A:$A,AN$3,'NREL Scaling Data'!$C:$C,Calculations!$L193,'NREL Scaling Data'!$D:$D,Calculations!$N193))/SUMIFS('NREL Scaling Data'!$F:$F,'NREL Scaling Data'!$B:$B,UPPER(About!$B$1),'NREL Scaling Data'!$E:$E,Calculations!$M193,'NREL Scaling Data'!$A:$A,AN$3,'NREL Scaling Data'!$C:$C,Calculations!$L193,'NREL Scaling Data'!$D:$D,Calculations!$N193) + 1) * AN193,0)</f>
        <v>0</v>
      </c>
      <c r="AP193" s="45">
        <f>IFERROR(((SUMIFS('NREL Scaling Data'!$F:$F,'NREL Scaling Data'!$B:$B,UPPER(About!$B$1),'NREL Scaling Data'!$E:$E,Calculations!$M193,'NREL Scaling Data'!$A:$A,AP$3,'NREL Scaling Data'!$C:$C,Calculations!$L193,'NREL Scaling Data'!$D:$D,Calculations!$N193)-SUMIFS('NREL Scaling Data'!$F:$F,'NREL Scaling Data'!$B:$B,UPPER(About!$B$1),'NREL Scaling Data'!$E:$E,Calculations!$M193,'NREL Scaling Data'!$A:$A,AO$3,'NREL Scaling Data'!$C:$C,Calculations!$L193,'NREL Scaling Data'!$D:$D,Calculations!$N193))/SUMIFS('NREL Scaling Data'!$F:$F,'NREL Scaling Data'!$B:$B,UPPER(About!$B$1),'NREL Scaling Data'!$E:$E,Calculations!$M193,'NREL Scaling Data'!$A:$A,AO$3,'NREL Scaling Data'!$C:$C,Calculations!$L193,'NREL Scaling Data'!$D:$D,Calculations!$N193) + 1) * AO193,0)</f>
        <v>0</v>
      </c>
      <c r="AQ193" s="45">
        <f>IFERROR(((SUMIFS('NREL Scaling Data'!$F:$F,'NREL Scaling Data'!$B:$B,UPPER(About!$B$1),'NREL Scaling Data'!$E:$E,Calculations!$M193,'NREL Scaling Data'!$A:$A,AQ$3,'NREL Scaling Data'!$C:$C,Calculations!$L193,'NREL Scaling Data'!$D:$D,Calculations!$N193)-SUMIFS('NREL Scaling Data'!$F:$F,'NREL Scaling Data'!$B:$B,UPPER(About!$B$1),'NREL Scaling Data'!$E:$E,Calculations!$M193,'NREL Scaling Data'!$A:$A,AP$3,'NREL Scaling Data'!$C:$C,Calculations!$L193,'NREL Scaling Data'!$D:$D,Calculations!$N193))/SUMIFS('NREL Scaling Data'!$F:$F,'NREL Scaling Data'!$B:$B,UPPER(About!$B$1),'NREL Scaling Data'!$E:$E,Calculations!$M193,'NREL Scaling Data'!$A:$A,AP$3,'NREL Scaling Data'!$C:$C,Calculations!$L193,'NREL Scaling Data'!$D:$D,Calculations!$N193) + 1) * AP193,0)</f>
        <v>0</v>
      </c>
      <c r="AR193" s="45">
        <f>IFERROR(((SUMIFS('NREL Scaling Data'!$F:$F,'NREL Scaling Data'!$B:$B,UPPER(About!$B$1),'NREL Scaling Data'!$E:$E,Calculations!$M193,'NREL Scaling Data'!$A:$A,AR$3,'NREL Scaling Data'!$C:$C,Calculations!$L193,'NREL Scaling Data'!$D:$D,Calculations!$N193)-SUMIFS('NREL Scaling Data'!$F:$F,'NREL Scaling Data'!$B:$B,UPPER(About!$B$1),'NREL Scaling Data'!$E:$E,Calculations!$M193,'NREL Scaling Data'!$A:$A,AQ$3,'NREL Scaling Data'!$C:$C,Calculations!$L193,'NREL Scaling Data'!$D:$D,Calculations!$N193))/SUMIFS('NREL Scaling Data'!$F:$F,'NREL Scaling Data'!$B:$B,UPPER(About!$B$1),'NREL Scaling Data'!$E:$E,Calculations!$M193,'NREL Scaling Data'!$A:$A,AQ$3,'NREL Scaling Data'!$C:$C,Calculations!$L193,'NREL Scaling Data'!$D:$D,Calculations!$N193) + 1) * AQ193,0)</f>
        <v>0</v>
      </c>
      <c r="AS193" s="45">
        <f>IFERROR(((SUMIFS('NREL Scaling Data'!$F:$F,'NREL Scaling Data'!$B:$B,UPPER(About!$B$1),'NREL Scaling Data'!$E:$E,Calculations!$M193,'NREL Scaling Data'!$A:$A,AS$3,'NREL Scaling Data'!$C:$C,Calculations!$L193,'NREL Scaling Data'!$D:$D,Calculations!$N193)-SUMIFS('NREL Scaling Data'!$F:$F,'NREL Scaling Data'!$B:$B,UPPER(About!$B$1),'NREL Scaling Data'!$E:$E,Calculations!$M193,'NREL Scaling Data'!$A:$A,AR$3,'NREL Scaling Data'!$C:$C,Calculations!$L193,'NREL Scaling Data'!$D:$D,Calculations!$N193))/SUMIFS('NREL Scaling Data'!$F:$F,'NREL Scaling Data'!$B:$B,UPPER(About!$B$1),'NREL Scaling Data'!$E:$E,Calculations!$M193,'NREL Scaling Data'!$A:$A,AR$3,'NREL Scaling Data'!$C:$C,Calculations!$L193,'NREL Scaling Data'!$D:$D,Calculations!$N193) + 1) * AR193,0)</f>
        <v>0</v>
      </c>
      <c r="AT193" s="45">
        <f>IFERROR(((SUMIFS('NREL Scaling Data'!$F:$F,'NREL Scaling Data'!$B:$B,UPPER(About!$B$1),'NREL Scaling Data'!$E:$E,Calculations!$M193,'NREL Scaling Data'!$A:$A,AT$3,'NREL Scaling Data'!$C:$C,Calculations!$L193,'NREL Scaling Data'!$D:$D,Calculations!$N193)-SUMIFS('NREL Scaling Data'!$F:$F,'NREL Scaling Data'!$B:$B,UPPER(About!$B$1),'NREL Scaling Data'!$E:$E,Calculations!$M193,'NREL Scaling Data'!$A:$A,AS$3,'NREL Scaling Data'!$C:$C,Calculations!$L193,'NREL Scaling Data'!$D:$D,Calculations!$N193))/SUMIFS('NREL Scaling Data'!$F:$F,'NREL Scaling Data'!$B:$B,UPPER(About!$B$1),'NREL Scaling Data'!$E:$E,Calculations!$M193,'NREL Scaling Data'!$A:$A,AS$3,'NREL Scaling Data'!$C:$C,Calculations!$L193,'NREL Scaling Data'!$D:$D,Calculations!$N193) + 1) * AS193,0)</f>
        <v>0</v>
      </c>
    </row>
    <row r="194" spans="8:46">
      <c r="H194" s="12" t="s">
        <v>494</v>
      </c>
      <c r="I194" s="12" t="s">
        <v>1086</v>
      </c>
      <c r="J194" s="209">
        <f>IFERROR(SUMIFS('NREL Scaling Data'!F:F,'NREL Scaling Data'!B:B,UPPER(About!$B$1),'NREL Scaling Data'!E:E,Calculations!M194,'NREL Scaling Data'!A:A, 2021,'NREL Scaling Data'!C:C,Calculations!L194,'NREL Scaling Data'!D:D,Calculations!N194) / SUMIFS('NREL Scaling Data'!F:F,'NREL Scaling Data'!B:B,UPPER(About!$B$1),'NREL Scaling Data'!A:A, 2021,'NREL Scaling Data'!C:C,Calculations!L194,'NREL Scaling Data'!D:D,Calculations!N194),0)</f>
        <v>0</v>
      </c>
      <c r="K194" s="12">
        <v>1</v>
      </c>
      <c r="L194" s="12" t="s">
        <v>1013</v>
      </c>
      <c r="M194" s="12" t="s">
        <v>1016</v>
      </c>
      <c r="N194" s="1" t="s">
        <v>975</v>
      </c>
      <c r="O194" s="7">
        <f t="shared" si="37"/>
        <v>0</v>
      </c>
      <c r="P194" s="7">
        <f t="shared" si="38"/>
        <v>0</v>
      </c>
      <c r="Q194" s="45">
        <f>SUMIFS('SEDS 2021'!$F$23:$F$40,'SEDS 2021'!E$23:E$40,Calculations!L194,'SEDS 2021'!D$23:D$40,Calculations!N194)*J194*K194</f>
        <v>0</v>
      </c>
      <c r="R194" s="45">
        <f>IFERROR(((SUMIFS('NREL Scaling Data'!$F:$F,'NREL Scaling Data'!$B:$B,UPPER(About!$B$1),'NREL Scaling Data'!$E:$E,Calculations!$M194,'NREL Scaling Data'!$A:$A,R$3,'NREL Scaling Data'!$C:$C,Calculations!$L194,'NREL Scaling Data'!$D:$D,Calculations!$N194)-SUMIFS('NREL Scaling Data'!$F:$F,'NREL Scaling Data'!$B:$B,UPPER(About!$B$1),'NREL Scaling Data'!$E:$E,Calculations!$M194,'NREL Scaling Data'!$A:$A,Q$3,'NREL Scaling Data'!$C:$C,Calculations!$L194,'NREL Scaling Data'!$D:$D,Calculations!$N194))/SUMIFS('NREL Scaling Data'!$F:$F,'NREL Scaling Data'!$B:$B,UPPER(About!$B$1),'NREL Scaling Data'!$E:$E,Calculations!$M194,'NREL Scaling Data'!$A:$A,Q$3,'NREL Scaling Data'!$C:$C,Calculations!$L194,'NREL Scaling Data'!$D:$D,Calculations!$N194) + 1) * Q194,0)</f>
        <v>0</v>
      </c>
      <c r="S194" s="45">
        <f>IFERROR(((SUMIFS('NREL Scaling Data'!$F:$F,'NREL Scaling Data'!$B:$B,UPPER(About!$B$1),'NREL Scaling Data'!$E:$E,Calculations!$M194,'NREL Scaling Data'!$A:$A,S$3,'NREL Scaling Data'!$C:$C,Calculations!$L194,'NREL Scaling Data'!$D:$D,Calculations!$N194)-SUMIFS('NREL Scaling Data'!$F:$F,'NREL Scaling Data'!$B:$B,UPPER(About!$B$1),'NREL Scaling Data'!$E:$E,Calculations!$M194,'NREL Scaling Data'!$A:$A,R$3,'NREL Scaling Data'!$C:$C,Calculations!$L194,'NREL Scaling Data'!$D:$D,Calculations!$N194))/SUMIFS('NREL Scaling Data'!$F:$F,'NREL Scaling Data'!$B:$B,UPPER(About!$B$1),'NREL Scaling Data'!$E:$E,Calculations!$M194,'NREL Scaling Data'!$A:$A,R$3,'NREL Scaling Data'!$C:$C,Calculations!$L194,'NREL Scaling Data'!$D:$D,Calculations!$N194) + 1) * R194,0)</f>
        <v>0</v>
      </c>
      <c r="T194" s="45">
        <f>IFERROR(((SUMIFS('NREL Scaling Data'!$F:$F,'NREL Scaling Data'!$B:$B,UPPER(About!$B$1),'NREL Scaling Data'!$E:$E,Calculations!$M194,'NREL Scaling Data'!$A:$A,T$3,'NREL Scaling Data'!$C:$C,Calculations!$L194,'NREL Scaling Data'!$D:$D,Calculations!$N194)-SUMIFS('NREL Scaling Data'!$F:$F,'NREL Scaling Data'!$B:$B,UPPER(About!$B$1),'NREL Scaling Data'!$E:$E,Calculations!$M194,'NREL Scaling Data'!$A:$A,S$3,'NREL Scaling Data'!$C:$C,Calculations!$L194,'NREL Scaling Data'!$D:$D,Calculations!$N194))/SUMIFS('NREL Scaling Data'!$F:$F,'NREL Scaling Data'!$B:$B,UPPER(About!$B$1),'NREL Scaling Data'!$E:$E,Calculations!$M194,'NREL Scaling Data'!$A:$A,S$3,'NREL Scaling Data'!$C:$C,Calculations!$L194,'NREL Scaling Data'!$D:$D,Calculations!$N194) + 1) * S194,0)</f>
        <v>0</v>
      </c>
      <c r="U194" s="45">
        <f>IFERROR(((SUMIFS('NREL Scaling Data'!$F:$F,'NREL Scaling Data'!$B:$B,UPPER(About!$B$1),'NREL Scaling Data'!$E:$E,Calculations!$M194,'NREL Scaling Data'!$A:$A,U$3,'NREL Scaling Data'!$C:$C,Calculations!$L194,'NREL Scaling Data'!$D:$D,Calculations!$N194)-SUMIFS('NREL Scaling Data'!$F:$F,'NREL Scaling Data'!$B:$B,UPPER(About!$B$1),'NREL Scaling Data'!$E:$E,Calculations!$M194,'NREL Scaling Data'!$A:$A,T$3,'NREL Scaling Data'!$C:$C,Calculations!$L194,'NREL Scaling Data'!$D:$D,Calculations!$N194))/SUMIFS('NREL Scaling Data'!$F:$F,'NREL Scaling Data'!$B:$B,UPPER(About!$B$1),'NREL Scaling Data'!$E:$E,Calculations!$M194,'NREL Scaling Data'!$A:$A,T$3,'NREL Scaling Data'!$C:$C,Calculations!$L194,'NREL Scaling Data'!$D:$D,Calculations!$N194) + 1) * T194,0)</f>
        <v>0</v>
      </c>
      <c r="V194" s="45">
        <f>IFERROR(((SUMIFS('NREL Scaling Data'!$F:$F,'NREL Scaling Data'!$B:$B,UPPER(About!$B$1),'NREL Scaling Data'!$E:$E,Calculations!$M194,'NREL Scaling Data'!$A:$A,V$3,'NREL Scaling Data'!$C:$C,Calculations!$L194,'NREL Scaling Data'!$D:$D,Calculations!$N194)-SUMIFS('NREL Scaling Data'!$F:$F,'NREL Scaling Data'!$B:$B,UPPER(About!$B$1),'NREL Scaling Data'!$E:$E,Calculations!$M194,'NREL Scaling Data'!$A:$A,U$3,'NREL Scaling Data'!$C:$C,Calculations!$L194,'NREL Scaling Data'!$D:$D,Calculations!$N194))/SUMIFS('NREL Scaling Data'!$F:$F,'NREL Scaling Data'!$B:$B,UPPER(About!$B$1),'NREL Scaling Data'!$E:$E,Calculations!$M194,'NREL Scaling Data'!$A:$A,U$3,'NREL Scaling Data'!$C:$C,Calculations!$L194,'NREL Scaling Data'!$D:$D,Calculations!$N194) + 1) * U194,0)</f>
        <v>0</v>
      </c>
      <c r="W194" s="45">
        <f>IFERROR(((SUMIFS('NREL Scaling Data'!$F:$F,'NREL Scaling Data'!$B:$B,UPPER(About!$B$1),'NREL Scaling Data'!$E:$E,Calculations!$M194,'NREL Scaling Data'!$A:$A,W$3,'NREL Scaling Data'!$C:$C,Calculations!$L194,'NREL Scaling Data'!$D:$D,Calculations!$N194)-SUMIFS('NREL Scaling Data'!$F:$F,'NREL Scaling Data'!$B:$B,UPPER(About!$B$1),'NREL Scaling Data'!$E:$E,Calculations!$M194,'NREL Scaling Data'!$A:$A,V$3,'NREL Scaling Data'!$C:$C,Calculations!$L194,'NREL Scaling Data'!$D:$D,Calculations!$N194))/SUMIFS('NREL Scaling Data'!$F:$F,'NREL Scaling Data'!$B:$B,UPPER(About!$B$1),'NREL Scaling Data'!$E:$E,Calculations!$M194,'NREL Scaling Data'!$A:$A,V$3,'NREL Scaling Data'!$C:$C,Calculations!$L194,'NREL Scaling Data'!$D:$D,Calculations!$N194) + 1) * V194,0)</f>
        <v>0</v>
      </c>
      <c r="X194" s="45">
        <f>IFERROR(((SUMIFS('NREL Scaling Data'!$F:$F,'NREL Scaling Data'!$B:$B,UPPER(About!$B$1),'NREL Scaling Data'!$E:$E,Calculations!$M194,'NREL Scaling Data'!$A:$A,X$3,'NREL Scaling Data'!$C:$C,Calculations!$L194,'NREL Scaling Data'!$D:$D,Calculations!$N194)-SUMIFS('NREL Scaling Data'!$F:$F,'NREL Scaling Data'!$B:$B,UPPER(About!$B$1),'NREL Scaling Data'!$E:$E,Calculations!$M194,'NREL Scaling Data'!$A:$A,W$3,'NREL Scaling Data'!$C:$C,Calculations!$L194,'NREL Scaling Data'!$D:$D,Calculations!$N194))/SUMIFS('NREL Scaling Data'!$F:$F,'NREL Scaling Data'!$B:$B,UPPER(About!$B$1),'NREL Scaling Data'!$E:$E,Calculations!$M194,'NREL Scaling Data'!$A:$A,W$3,'NREL Scaling Data'!$C:$C,Calculations!$L194,'NREL Scaling Data'!$D:$D,Calculations!$N194) + 1) * W194,0)</f>
        <v>0</v>
      </c>
      <c r="Y194" s="45">
        <f>IFERROR(((SUMIFS('NREL Scaling Data'!$F:$F,'NREL Scaling Data'!$B:$B,UPPER(About!$B$1),'NREL Scaling Data'!$E:$E,Calculations!$M194,'NREL Scaling Data'!$A:$A,Y$3,'NREL Scaling Data'!$C:$C,Calculations!$L194,'NREL Scaling Data'!$D:$D,Calculations!$N194)-SUMIFS('NREL Scaling Data'!$F:$F,'NREL Scaling Data'!$B:$B,UPPER(About!$B$1),'NREL Scaling Data'!$E:$E,Calculations!$M194,'NREL Scaling Data'!$A:$A,X$3,'NREL Scaling Data'!$C:$C,Calculations!$L194,'NREL Scaling Data'!$D:$D,Calculations!$N194))/SUMIFS('NREL Scaling Data'!$F:$F,'NREL Scaling Data'!$B:$B,UPPER(About!$B$1),'NREL Scaling Data'!$E:$E,Calculations!$M194,'NREL Scaling Data'!$A:$A,X$3,'NREL Scaling Data'!$C:$C,Calculations!$L194,'NREL Scaling Data'!$D:$D,Calculations!$N194) + 1) * X194,0)</f>
        <v>0</v>
      </c>
      <c r="Z194" s="45">
        <f>IFERROR(((SUMIFS('NREL Scaling Data'!$F:$F,'NREL Scaling Data'!$B:$B,UPPER(About!$B$1),'NREL Scaling Data'!$E:$E,Calculations!$M194,'NREL Scaling Data'!$A:$A,Z$3,'NREL Scaling Data'!$C:$C,Calculations!$L194,'NREL Scaling Data'!$D:$D,Calculations!$N194)-SUMIFS('NREL Scaling Data'!$F:$F,'NREL Scaling Data'!$B:$B,UPPER(About!$B$1),'NREL Scaling Data'!$E:$E,Calculations!$M194,'NREL Scaling Data'!$A:$A,Y$3,'NREL Scaling Data'!$C:$C,Calculations!$L194,'NREL Scaling Data'!$D:$D,Calculations!$N194))/SUMIFS('NREL Scaling Data'!$F:$F,'NREL Scaling Data'!$B:$B,UPPER(About!$B$1),'NREL Scaling Data'!$E:$E,Calculations!$M194,'NREL Scaling Data'!$A:$A,Y$3,'NREL Scaling Data'!$C:$C,Calculations!$L194,'NREL Scaling Data'!$D:$D,Calculations!$N194) + 1) * Y194,0)</f>
        <v>0</v>
      </c>
      <c r="AA194" s="45">
        <f>IFERROR(((SUMIFS('NREL Scaling Data'!$F:$F,'NREL Scaling Data'!$B:$B,UPPER(About!$B$1),'NREL Scaling Data'!$E:$E,Calculations!$M194,'NREL Scaling Data'!$A:$A,AA$3,'NREL Scaling Data'!$C:$C,Calculations!$L194,'NREL Scaling Data'!$D:$D,Calculations!$N194)-SUMIFS('NREL Scaling Data'!$F:$F,'NREL Scaling Data'!$B:$B,UPPER(About!$B$1),'NREL Scaling Data'!$E:$E,Calculations!$M194,'NREL Scaling Data'!$A:$A,Z$3,'NREL Scaling Data'!$C:$C,Calculations!$L194,'NREL Scaling Data'!$D:$D,Calculations!$N194))/SUMIFS('NREL Scaling Data'!$F:$F,'NREL Scaling Data'!$B:$B,UPPER(About!$B$1),'NREL Scaling Data'!$E:$E,Calculations!$M194,'NREL Scaling Data'!$A:$A,Z$3,'NREL Scaling Data'!$C:$C,Calculations!$L194,'NREL Scaling Data'!$D:$D,Calculations!$N194) + 1) * Z194,0)</f>
        <v>0</v>
      </c>
      <c r="AB194" s="45">
        <f>IFERROR(((SUMIFS('NREL Scaling Data'!$F:$F,'NREL Scaling Data'!$B:$B,UPPER(About!$B$1),'NREL Scaling Data'!$E:$E,Calculations!$M194,'NREL Scaling Data'!$A:$A,AB$3,'NREL Scaling Data'!$C:$C,Calculations!$L194,'NREL Scaling Data'!$D:$D,Calculations!$N194)-SUMIFS('NREL Scaling Data'!$F:$F,'NREL Scaling Data'!$B:$B,UPPER(About!$B$1),'NREL Scaling Data'!$E:$E,Calculations!$M194,'NREL Scaling Data'!$A:$A,AA$3,'NREL Scaling Data'!$C:$C,Calculations!$L194,'NREL Scaling Data'!$D:$D,Calculations!$N194))/SUMIFS('NREL Scaling Data'!$F:$F,'NREL Scaling Data'!$B:$B,UPPER(About!$B$1),'NREL Scaling Data'!$E:$E,Calculations!$M194,'NREL Scaling Data'!$A:$A,AA$3,'NREL Scaling Data'!$C:$C,Calculations!$L194,'NREL Scaling Data'!$D:$D,Calculations!$N194) + 1) * AA194,0)</f>
        <v>0</v>
      </c>
      <c r="AC194" s="45">
        <f>IFERROR(((SUMIFS('NREL Scaling Data'!$F:$F,'NREL Scaling Data'!$B:$B,UPPER(About!$B$1),'NREL Scaling Data'!$E:$E,Calculations!$M194,'NREL Scaling Data'!$A:$A,AC$3,'NREL Scaling Data'!$C:$C,Calculations!$L194,'NREL Scaling Data'!$D:$D,Calculations!$N194)-SUMIFS('NREL Scaling Data'!$F:$F,'NREL Scaling Data'!$B:$B,UPPER(About!$B$1),'NREL Scaling Data'!$E:$E,Calculations!$M194,'NREL Scaling Data'!$A:$A,AB$3,'NREL Scaling Data'!$C:$C,Calculations!$L194,'NREL Scaling Data'!$D:$D,Calculations!$N194))/SUMIFS('NREL Scaling Data'!$F:$F,'NREL Scaling Data'!$B:$B,UPPER(About!$B$1),'NREL Scaling Data'!$E:$E,Calculations!$M194,'NREL Scaling Data'!$A:$A,AB$3,'NREL Scaling Data'!$C:$C,Calculations!$L194,'NREL Scaling Data'!$D:$D,Calculations!$N194) + 1) * AB194,0)</f>
        <v>0</v>
      </c>
      <c r="AD194" s="45">
        <f>IFERROR(((SUMIFS('NREL Scaling Data'!$F:$F,'NREL Scaling Data'!$B:$B,UPPER(About!$B$1),'NREL Scaling Data'!$E:$E,Calculations!$M194,'NREL Scaling Data'!$A:$A,AD$3,'NREL Scaling Data'!$C:$C,Calculations!$L194,'NREL Scaling Data'!$D:$D,Calculations!$N194)-SUMIFS('NREL Scaling Data'!$F:$F,'NREL Scaling Data'!$B:$B,UPPER(About!$B$1),'NREL Scaling Data'!$E:$E,Calculations!$M194,'NREL Scaling Data'!$A:$A,AC$3,'NREL Scaling Data'!$C:$C,Calculations!$L194,'NREL Scaling Data'!$D:$D,Calculations!$N194))/SUMIFS('NREL Scaling Data'!$F:$F,'NREL Scaling Data'!$B:$B,UPPER(About!$B$1),'NREL Scaling Data'!$E:$E,Calculations!$M194,'NREL Scaling Data'!$A:$A,AC$3,'NREL Scaling Data'!$C:$C,Calculations!$L194,'NREL Scaling Data'!$D:$D,Calculations!$N194) + 1) * AC194,0)</f>
        <v>0</v>
      </c>
      <c r="AE194" s="45">
        <f>IFERROR(((SUMIFS('NREL Scaling Data'!$F:$F,'NREL Scaling Data'!$B:$B,UPPER(About!$B$1),'NREL Scaling Data'!$E:$E,Calculations!$M194,'NREL Scaling Data'!$A:$A,AE$3,'NREL Scaling Data'!$C:$C,Calculations!$L194,'NREL Scaling Data'!$D:$D,Calculations!$N194)-SUMIFS('NREL Scaling Data'!$F:$F,'NREL Scaling Data'!$B:$B,UPPER(About!$B$1),'NREL Scaling Data'!$E:$E,Calculations!$M194,'NREL Scaling Data'!$A:$A,AD$3,'NREL Scaling Data'!$C:$C,Calculations!$L194,'NREL Scaling Data'!$D:$D,Calculations!$N194))/SUMIFS('NREL Scaling Data'!$F:$F,'NREL Scaling Data'!$B:$B,UPPER(About!$B$1),'NREL Scaling Data'!$E:$E,Calculations!$M194,'NREL Scaling Data'!$A:$A,AD$3,'NREL Scaling Data'!$C:$C,Calculations!$L194,'NREL Scaling Data'!$D:$D,Calculations!$N194) + 1) * AD194,0)</f>
        <v>0</v>
      </c>
      <c r="AF194" s="45">
        <f>IFERROR(((SUMIFS('NREL Scaling Data'!$F:$F,'NREL Scaling Data'!$B:$B,UPPER(About!$B$1),'NREL Scaling Data'!$E:$E,Calculations!$M194,'NREL Scaling Data'!$A:$A,AF$3,'NREL Scaling Data'!$C:$C,Calculations!$L194,'NREL Scaling Data'!$D:$D,Calculations!$N194)-SUMIFS('NREL Scaling Data'!$F:$F,'NREL Scaling Data'!$B:$B,UPPER(About!$B$1),'NREL Scaling Data'!$E:$E,Calculations!$M194,'NREL Scaling Data'!$A:$A,AE$3,'NREL Scaling Data'!$C:$C,Calculations!$L194,'NREL Scaling Data'!$D:$D,Calculations!$N194))/SUMIFS('NREL Scaling Data'!$F:$F,'NREL Scaling Data'!$B:$B,UPPER(About!$B$1),'NREL Scaling Data'!$E:$E,Calculations!$M194,'NREL Scaling Data'!$A:$A,AE$3,'NREL Scaling Data'!$C:$C,Calculations!$L194,'NREL Scaling Data'!$D:$D,Calculations!$N194) + 1) * AE194,0)</f>
        <v>0</v>
      </c>
      <c r="AG194" s="45">
        <f>IFERROR(((SUMIFS('NREL Scaling Data'!$F:$F,'NREL Scaling Data'!$B:$B,UPPER(About!$B$1),'NREL Scaling Data'!$E:$E,Calculations!$M194,'NREL Scaling Data'!$A:$A,AG$3,'NREL Scaling Data'!$C:$C,Calculations!$L194,'NREL Scaling Data'!$D:$D,Calculations!$N194)-SUMIFS('NREL Scaling Data'!$F:$F,'NREL Scaling Data'!$B:$B,UPPER(About!$B$1),'NREL Scaling Data'!$E:$E,Calculations!$M194,'NREL Scaling Data'!$A:$A,AF$3,'NREL Scaling Data'!$C:$C,Calculations!$L194,'NREL Scaling Data'!$D:$D,Calculations!$N194))/SUMIFS('NREL Scaling Data'!$F:$F,'NREL Scaling Data'!$B:$B,UPPER(About!$B$1),'NREL Scaling Data'!$E:$E,Calculations!$M194,'NREL Scaling Data'!$A:$A,AF$3,'NREL Scaling Data'!$C:$C,Calculations!$L194,'NREL Scaling Data'!$D:$D,Calculations!$N194) + 1) * AF194,0)</f>
        <v>0</v>
      </c>
      <c r="AH194" s="45">
        <f>IFERROR(((SUMIFS('NREL Scaling Data'!$F:$F,'NREL Scaling Data'!$B:$B,UPPER(About!$B$1),'NREL Scaling Data'!$E:$E,Calculations!$M194,'NREL Scaling Data'!$A:$A,AH$3,'NREL Scaling Data'!$C:$C,Calculations!$L194,'NREL Scaling Data'!$D:$D,Calculations!$N194)-SUMIFS('NREL Scaling Data'!$F:$F,'NREL Scaling Data'!$B:$B,UPPER(About!$B$1),'NREL Scaling Data'!$E:$E,Calculations!$M194,'NREL Scaling Data'!$A:$A,AG$3,'NREL Scaling Data'!$C:$C,Calculations!$L194,'NREL Scaling Data'!$D:$D,Calculations!$N194))/SUMIFS('NREL Scaling Data'!$F:$F,'NREL Scaling Data'!$B:$B,UPPER(About!$B$1),'NREL Scaling Data'!$E:$E,Calculations!$M194,'NREL Scaling Data'!$A:$A,AG$3,'NREL Scaling Data'!$C:$C,Calculations!$L194,'NREL Scaling Data'!$D:$D,Calculations!$N194) + 1) * AG194,0)</f>
        <v>0</v>
      </c>
      <c r="AI194" s="45">
        <f>IFERROR(((SUMIFS('NREL Scaling Data'!$F:$F,'NREL Scaling Data'!$B:$B,UPPER(About!$B$1),'NREL Scaling Data'!$E:$E,Calculations!$M194,'NREL Scaling Data'!$A:$A,AI$3,'NREL Scaling Data'!$C:$C,Calculations!$L194,'NREL Scaling Data'!$D:$D,Calculations!$N194)-SUMIFS('NREL Scaling Data'!$F:$F,'NREL Scaling Data'!$B:$B,UPPER(About!$B$1),'NREL Scaling Data'!$E:$E,Calculations!$M194,'NREL Scaling Data'!$A:$A,AH$3,'NREL Scaling Data'!$C:$C,Calculations!$L194,'NREL Scaling Data'!$D:$D,Calculations!$N194))/SUMIFS('NREL Scaling Data'!$F:$F,'NREL Scaling Data'!$B:$B,UPPER(About!$B$1),'NREL Scaling Data'!$E:$E,Calculations!$M194,'NREL Scaling Data'!$A:$A,AH$3,'NREL Scaling Data'!$C:$C,Calculations!$L194,'NREL Scaling Data'!$D:$D,Calculations!$N194) + 1) * AH194,0)</f>
        <v>0</v>
      </c>
      <c r="AJ194" s="45">
        <f>IFERROR(((SUMIFS('NREL Scaling Data'!$F:$F,'NREL Scaling Data'!$B:$B,UPPER(About!$B$1),'NREL Scaling Data'!$E:$E,Calculations!$M194,'NREL Scaling Data'!$A:$A,AJ$3,'NREL Scaling Data'!$C:$C,Calculations!$L194,'NREL Scaling Data'!$D:$D,Calculations!$N194)-SUMIFS('NREL Scaling Data'!$F:$F,'NREL Scaling Data'!$B:$B,UPPER(About!$B$1),'NREL Scaling Data'!$E:$E,Calculations!$M194,'NREL Scaling Data'!$A:$A,AI$3,'NREL Scaling Data'!$C:$C,Calculations!$L194,'NREL Scaling Data'!$D:$D,Calculations!$N194))/SUMIFS('NREL Scaling Data'!$F:$F,'NREL Scaling Data'!$B:$B,UPPER(About!$B$1),'NREL Scaling Data'!$E:$E,Calculations!$M194,'NREL Scaling Data'!$A:$A,AI$3,'NREL Scaling Data'!$C:$C,Calculations!$L194,'NREL Scaling Data'!$D:$D,Calculations!$N194) + 1) * AI194,0)</f>
        <v>0</v>
      </c>
      <c r="AK194" s="45">
        <f>IFERROR(((SUMIFS('NREL Scaling Data'!$F:$F,'NREL Scaling Data'!$B:$B,UPPER(About!$B$1),'NREL Scaling Data'!$E:$E,Calculations!$M194,'NREL Scaling Data'!$A:$A,AK$3,'NREL Scaling Data'!$C:$C,Calculations!$L194,'NREL Scaling Data'!$D:$D,Calculations!$N194)-SUMIFS('NREL Scaling Data'!$F:$F,'NREL Scaling Data'!$B:$B,UPPER(About!$B$1),'NREL Scaling Data'!$E:$E,Calculations!$M194,'NREL Scaling Data'!$A:$A,AJ$3,'NREL Scaling Data'!$C:$C,Calculations!$L194,'NREL Scaling Data'!$D:$D,Calculations!$N194))/SUMIFS('NREL Scaling Data'!$F:$F,'NREL Scaling Data'!$B:$B,UPPER(About!$B$1),'NREL Scaling Data'!$E:$E,Calculations!$M194,'NREL Scaling Data'!$A:$A,AJ$3,'NREL Scaling Data'!$C:$C,Calculations!$L194,'NREL Scaling Data'!$D:$D,Calculations!$N194) + 1) * AJ194,0)</f>
        <v>0</v>
      </c>
      <c r="AL194" s="45">
        <f>IFERROR(((SUMIFS('NREL Scaling Data'!$F:$F,'NREL Scaling Data'!$B:$B,UPPER(About!$B$1),'NREL Scaling Data'!$E:$E,Calculations!$M194,'NREL Scaling Data'!$A:$A,AL$3,'NREL Scaling Data'!$C:$C,Calculations!$L194,'NREL Scaling Data'!$D:$D,Calculations!$N194)-SUMIFS('NREL Scaling Data'!$F:$F,'NREL Scaling Data'!$B:$B,UPPER(About!$B$1),'NREL Scaling Data'!$E:$E,Calculations!$M194,'NREL Scaling Data'!$A:$A,AK$3,'NREL Scaling Data'!$C:$C,Calculations!$L194,'NREL Scaling Data'!$D:$D,Calculations!$N194))/SUMIFS('NREL Scaling Data'!$F:$F,'NREL Scaling Data'!$B:$B,UPPER(About!$B$1),'NREL Scaling Data'!$E:$E,Calculations!$M194,'NREL Scaling Data'!$A:$A,AK$3,'NREL Scaling Data'!$C:$C,Calculations!$L194,'NREL Scaling Data'!$D:$D,Calculations!$N194) + 1) * AK194,0)</f>
        <v>0</v>
      </c>
      <c r="AM194" s="45">
        <f>IFERROR(((SUMIFS('NREL Scaling Data'!$F:$F,'NREL Scaling Data'!$B:$B,UPPER(About!$B$1),'NREL Scaling Data'!$E:$E,Calculations!$M194,'NREL Scaling Data'!$A:$A,AM$3,'NREL Scaling Data'!$C:$C,Calculations!$L194,'NREL Scaling Data'!$D:$D,Calculations!$N194)-SUMIFS('NREL Scaling Data'!$F:$F,'NREL Scaling Data'!$B:$B,UPPER(About!$B$1),'NREL Scaling Data'!$E:$E,Calculations!$M194,'NREL Scaling Data'!$A:$A,AL$3,'NREL Scaling Data'!$C:$C,Calculations!$L194,'NREL Scaling Data'!$D:$D,Calculations!$N194))/SUMIFS('NREL Scaling Data'!$F:$F,'NREL Scaling Data'!$B:$B,UPPER(About!$B$1),'NREL Scaling Data'!$E:$E,Calculations!$M194,'NREL Scaling Data'!$A:$A,AL$3,'NREL Scaling Data'!$C:$C,Calculations!$L194,'NREL Scaling Data'!$D:$D,Calculations!$N194) + 1) * AL194,0)</f>
        <v>0</v>
      </c>
      <c r="AN194" s="45">
        <f>IFERROR(((SUMIFS('NREL Scaling Data'!$F:$F,'NREL Scaling Data'!$B:$B,UPPER(About!$B$1),'NREL Scaling Data'!$E:$E,Calculations!$M194,'NREL Scaling Data'!$A:$A,AN$3,'NREL Scaling Data'!$C:$C,Calculations!$L194,'NREL Scaling Data'!$D:$D,Calculations!$N194)-SUMIFS('NREL Scaling Data'!$F:$F,'NREL Scaling Data'!$B:$B,UPPER(About!$B$1),'NREL Scaling Data'!$E:$E,Calculations!$M194,'NREL Scaling Data'!$A:$A,AM$3,'NREL Scaling Data'!$C:$C,Calculations!$L194,'NREL Scaling Data'!$D:$D,Calculations!$N194))/SUMIFS('NREL Scaling Data'!$F:$F,'NREL Scaling Data'!$B:$B,UPPER(About!$B$1),'NREL Scaling Data'!$E:$E,Calculations!$M194,'NREL Scaling Data'!$A:$A,AM$3,'NREL Scaling Data'!$C:$C,Calculations!$L194,'NREL Scaling Data'!$D:$D,Calculations!$N194) + 1) * AM194,0)</f>
        <v>0</v>
      </c>
      <c r="AO194" s="45">
        <f>IFERROR(((SUMIFS('NREL Scaling Data'!$F:$F,'NREL Scaling Data'!$B:$B,UPPER(About!$B$1),'NREL Scaling Data'!$E:$E,Calculations!$M194,'NREL Scaling Data'!$A:$A,AO$3,'NREL Scaling Data'!$C:$C,Calculations!$L194,'NREL Scaling Data'!$D:$D,Calculations!$N194)-SUMIFS('NREL Scaling Data'!$F:$F,'NREL Scaling Data'!$B:$B,UPPER(About!$B$1),'NREL Scaling Data'!$E:$E,Calculations!$M194,'NREL Scaling Data'!$A:$A,AN$3,'NREL Scaling Data'!$C:$C,Calculations!$L194,'NREL Scaling Data'!$D:$D,Calculations!$N194))/SUMIFS('NREL Scaling Data'!$F:$F,'NREL Scaling Data'!$B:$B,UPPER(About!$B$1),'NREL Scaling Data'!$E:$E,Calculations!$M194,'NREL Scaling Data'!$A:$A,AN$3,'NREL Scaling Data'!$C:$C,Calculations!$L194,'NREL Scaling Data'!$D:$D,Calculations!$N194) + 1) * AN194,0)</f>
        <v>0</v>
      </c>
      <c r="AP194" s="45">
        <f>IFERROR(((SUMIFS('NREL Scaling Data'!$F:$F,'NREL Scaling Data'!$B:$B,UPPER(About!$B$1),'NREL Scaling Data'!$E:$E,Calculations!$M194,'NREL Scaling Data'!$A:$A,AP$3,'NREL Scaling Data'!$C:$C,Calculations!$L194,'NREL Scaling Data'!$D:$D,Calculations!$N194)-SUMIFS('NREL Scaling Data'!$F:$F,'NREL Scaling Data'!$B:$B,UPPER(About!$B$1),'NREL Scaling Data'!$E:$E,Calculations!$M194,'NREL Scaling Data'!$A:$A,AO$3,'NREL Scaling Data'!$C:$C,Calculations!$L194,'NREL Scaling Data'!$D:$D,Calculations!$N194))/SUMIFS('NREL Scaling Data'!$F:$F,'NREL Scaling Data'!$B:$B,UPPER(About!$B$1),'NREL Scaling Data'!$E:$E,Calculations!$M194,'NREL Scaling Data'!$A:$A,AO$3,'NREL Scaling Data'!$C:$C,Calculations!$L194,'NREL Scaling Data'!$D:$D,Calculations!$N194) + 1) * AO194,0)</f>
        <v>0</v>
      </c>
      <c r="AQ194" s="45">
        <f>IFERROR(((SUMIFS('NREL Scaling Data'!$F:$F,'NREL Scaling Data'!$B:$B,UPPER(About!$B$1),'NREL Scaling Data'!$E:$E,Calculations!$M194,'NREL Scaling Data'!$A:$A,AQ$3,'NREL Scaling Data'!$C:$C,Calculations!$L194,'NREL Scaling Data'!$D:$D,Calculations!$N194)-SUMIFS('NREL Scaling Data'!$F:$F,'NREL Scaling Data'!$B:$B,UPPER(About!$B$1),'NREL Scaling Data'!$E:$E,Calculations!$M194,'NREL Scaling Data'!$A:$A,AP$3,'NREL Scaling Data'!$C:$C,Calculations!$L194,'NREL Scaling Data'!$D:$D,Calculations!$N194))/SUMIFS('NREL Scaling Data'!$F:$F,'NREL Scaling Data'!$B:$B,UPPER(About!$B$1),'NREL Scaling Data'!$E:$E,Calculations!$M194,'NREL Scaling Data'!$A:$A,AP$3,'NREL Scaling Data'!$C:$C,Calculations!$L194,'NREL Scaling Data'!$D:$D,Calculations!$N194) + 1) * AP194,0)</f>
        <v>0</v>
      </c>
      <c r="AR194" s="45">
        <f>IFERROR(((SUMIFS('NREL Scaling Data'!$F:$F,'NREL Scaling Data'!$B:$B,UPPER(About!$B$1),'NREL Scaling Data'!$E:$E,Calculations!$M194,'NREL Scaling Data'!$A:$A,AR$3,'NREL Scaling Data'!$C:$C,Calculations!$L194,'NREL Scaling Data'!$D:$D,Calculations!$N194)-SUMIFS('NREL Scaling Data'!$F:$F,'NREL Scaling Data'!$B:$B,UPPER(About!$B$1),'NREL Scaling Data'!$E:$E,Calculations!$M194,'NREL Scaling Data'!$A:$A,AQ$3,'NREL Scaling Data'!$C:$C,Calculations!$L194,'NREL Scaling Data'!$D:$D,Calculations!$N194))/SUMIFS('NREL Scaling Data'!$F:$F,'NREL Scaling Data'!$B:$B,UPPER(About!$B$1),'NREL Scaling Data'!$E:$E,Calculations!$M194,'NREL Scaling Data'!$A:$A,AQ$3,'NREL Scaling Data'!$C:$C,Calculations!$L194,'NREL Scaling Data'!$D:$D,Calculations!$N194) + 1) * AQ194,0)</f>
        <v>0</v>
      </c>
      <c r="AS194" s="45">
        <f>IFERROR(((SUMIFS('NREL Scaling Data'!$F:$F,'NREL Scaling Data'!$B:$B,UPPER(About!$B$1),'NREL Scaling Data'!$E:$E,Calculations!$M194,'NREL Scaling Data'!$A:$A,AS$3,'NREL Scaling Data'!$C:$C,Calculations!$L194,'NREL Scaling Data'!$D:$D,Calculations!$N194)-SUMIFS('NREL Scaling Data'!$F:$F,'NREL Scaling Data'!$B:$B,UPPER(About!$B$1),'NREL Scaling Data'!$E:$E,Calculations!$M194,'NREL Scaling Data'!$A:$A,AR$3,'NREL Scaling Data'!$C:$C,Calculations!$L194,'NREL Scaling Data'!$D:$D,Calculations!$N194))/SUMIFS('NREL Scaling Data'!$F:$F,'NREL Scaling Data'!$B:$B,UPPER(About!$B$1),'NREL Scaling Data'!$E:$E,Calculations!$M194,'NREL Scaling Data'!$A:$A,AR$3,'NREL Scaling Data'!$C:$C,Calculations!$L194,'NREL Scaling Data'!$D:$D,Calculations!$N194) + 1) * AR194,0)</f>
        <v>0</v>
      </c>
      <c r="AT194" s="45">
        <f>IFERROR(((SUMIFS('NREL Scaling Data'!$F:$F,'NREL Scaling Data'!$B:$B,UPPER(About!$B$1),'NREL Scaling Data'!$E:$E,Calculations!$M194,'NREL Scaling Data'!$A:$A,AT$3,'NREL Scaling Data'!$C:$C,Calculations!$L194,'NREL Scaling Data'!$D:$D,Calculations!$N194)-SUMIFS('NREL Scaling Data'!$F:$F,'NREL Scaling Data'!$B:$B,UPPER(About!$B$1),'NREL Scaling Data'!$E:$E,Calculations!$M194,'NREL Scaling Data'!$A:$A,AS$3,'NREL Scaling Data'!$C:$C,Calculations!$L194,'NREL Scaling Data'!$D:$D,Calculations!$N194))/SUMIFS('NREL Scaling Data'!$F:$F,'NREL Scaling Data'!$B:$B,UPPER(About!$B$1),'NREL Scaling Data'!$E:$E,Calculations!$M194,'NREL Scaling Data'!$A:$A,AS$3,'NREL Scaling Data'!$C:$C,Calculations!$L194,'NREL Scaling Data'!$D:$D,Calculations!$N194) + 1) * AS194,0)</f>
        <v>0</v>
      </c>
    </row>
    <row r="195" spans="8:46">
      <c r="I195" s="12" t="s">
        <v>1086</v>
      </c>
      <c r="J195" s="209">
        <f>IFERROR(SUMIFS('NREL Scaling Data'!F:F,'NREL Scaling Data'!B:B,UPPER(About!$B$1),'NREL Scaling Data'!E:E,Calculations!M195,'NREL Scaling Data'!A:A, 2021,'NREL Scaling Data'!C:C,Calculations!L195,'NREL Scaling Data'!D:D,Calculations!N195) / SUMIFS('NREL Scaling Data'!F:F,'NREL Scaling Data'!B:B,UPPER(About!$B$1),'NREL Scaling Data'!A:A, 2021,'NREL Scaling Data'!C:C,Calculations!L195,'NREL Scaling Data'!D:D,Calculations!N195),0)</f>
        <v>0</v>
      </c>
      <c r="K195" s="12">
        <v>1</v>
      </c>
      <c r="L195" s="12" t="s">
        <v>1013</v>
      </c>
      <c r="M195" s="12" t="s">
        <v>1016</v>
      </c>
      <c r="N195" s="1" t="s">
        <v>1080</v>
      </c>
      <c r="O195" s="7">
        <f t="shared" si="37"/>
        <v>0</v>
      </c>
      <c r="P195" s="7">
        <f t="shared" si="38"/>
        <v>0</v>
      </c>
      <c r="Q195" s="45">
        <f>SUMIFS('SEDS 2021'!$F$23:$F$40,'SEDS 2021'!E$23:E$40,Calculations!L195,'SEDS 2021'!D$23:D$40,Calculations!N195)*J195*K195</f>
        <v>0</v>
      </c>
      <c r="R195" s="45">
        <f>IFERROR(((SUMIFS('NREL Scaling Data'!$F:$F,'NREL Scaling Data'!$B:$B,UPPER(About!$B$1),'NREL Scaling Data'!$E:$E,Calculations!$M195,'NREL Scaling Data'!$A:$A,R$3,'NREL Scaling Data'!$C:$C,Calculations!$L195,'NREL Scaling Data'!$D:$D,Calculations!$N195)-SUMIFS('NREL Scaling Data'!$F:$F,'NREL Scaling Data'!$B:$B,UPPER(About!$B$1),'NREL Scaling Data'!$E:$E,Calculations!$M195,'NREL Scaling Data'!$A:$A,Q$3,'NREL Scaling Data'!$C:$C,Calculations!$L195,'NREL Scaling Data'!$D:$D,Calculations!$N195))/SUMIFS('NREL Scaling Data'!$F:$F,'NREL Scaling Data'!$B:$B,UPPER(About!$B$1),'NREL Scaling Data'!$E:$E,Calculations!$M195,'NREL Scaling Data'!$A:$A,Q$3,'NREL Scaling Data'!$C:$C,Calculations!$L195,'NREL Scaling Data'!$D:$D,Calculations!$N195) + 1) * Q195,0)</f>
        <v>0</v>
      </c>
      <c r="S195" s="45">
        <f>IFERROR(((SUMIFS('NREL Scaling Data'!$F:$F,'NREL Scaling Data'!$B:$B,UPPER(About!$B$1),'NREL Scaling Data'!$E:$E,Calculations!$M195,'NREL Scaling Data'!$A:$A,S$3,'NREL Scaling Data'!$C:$C,Calculations!$L195,'NREL Scaling Data'!$D:$D,Calculations!$N195)-SUMIFS('NREL Scaling Data'!$F:$F,'NREL Scaling Data'!$B:$B,UPPER(About!$B$1),'NREL Scaling Data'!$E:$E,Calculations!$M195,'NREL Scaling Data'!$A:$A,R$3,'NREL Scaling Data'!$C:$C,Calculations!$L195,'NREL Scaling Data'!$D:$D,Calculations!$N195))/SUMIFS('NREL Scaling Data'!$F:$F,'NREL Scaling Data'!$B:$B,UPPER(About!$B$1),'NREL Scaling Data'!$E:$E,Calculations!$M195,'NREL Scaling Data'!$A:$A,R$3,'NREL Scaling Data'!$C:$C,Calculations!$L195,'NREL Scaling Data'!$D:$D,Calculations!$N195) + 1) * R195,0)</f>
        <v>0</v>
      </c>
      <c r="T195" s="45">
        <f>IFERROR(((SUMIFS('NREL Scaling Data'!$F:$F,'NREL Scaling Data'!$B:$B,UPPER(About!$B$1),'NREL Scaling Data'!$E:$E,Calculations!$M195,'NREL Scaling Data'!$A:$A,T$3,'NREL Scaling Data'!$C:$C,Calculations!$L195,'NREL Scaling Data'!$D:$D,Calculations!$N195)-SUMIFS('NREL Scaling Data'!$F:$F,'NREL Scaling Data'!$B:$B,UPPER(About!$B$1),'NREL Scaling Data'!$E:$E,Calculations!$M195,'NREL Scaling Data'!$A:$A,S$3,'NREL Scaling Data'!$C:$C,Calculations!$L195,'NREL Scaling Data'!$D:$D,Calculations!$N195))/SUMIFS('NREL Scaling Data'!$F:$F,'NREL Scaling Data'!$B:$B,UPPER(About!$B$1),'NREL Scaling Data'!$E:$E,Calculations!$M195,'NREL Scaling Data'!$A:$A,S$3,'NREL Scaling Data'!$C:$C,Calculations!$L195,'NREL Scaling Data'!$D:$D,Calculations!$N195) + 1) * S195,0)</f>
        <v>0</v>
      </c>
      <c r="U195" s="45">
        <f>IFERROR(((SUMIFS('NREL Scaling Data'!$F:$F,'NREL Scaling Data'!$B:$B,UPPER(About!$B$1),'NREL Scaling Data'!$E:$E,Calculations!$M195,'NREL Scaling Data'!$A:$A,U$3,'NREL Scaling Data'!$C:$C,Calculations!$L195,'NREL Scaling Data'!$D:$D,Calculations!$N195)-SUMIFS('NREL Scaling Data'!$F:$F,'NREL Scaling Data'!$B:$B,UPPER(About!$B$1),'NREL Scaling Data'!$E:$E,Calculations!$M195,'NREL Scaling Data'!$A:$A,T$3,'NREL Scaling Data'!$C:$C,Calculations!$L195,'NREL Scaling Data'!$D:$D,Calculations!$N195))/SUMIFS('NREL Scaling Data'!$F:$F,'NREL Scaling Data'!$B:$B,UPPER(About!$B$1),'NREL Scaling Data'!$E:$E,Calculations!$M195,'NREL Scaling Data'!$A:$A,T$3,'NREL Scaling Data'!$C:$C,Calculations!$L195,'NREL Scaling Data'!$D:$D,Calculations!$N195) + 1) * T195,0)</f>
        <v>0</v>
      </c>
      <c r="V195" s="45">
        <f>IFERROR(((SUMIFS('NREL Scaling Data'!$F:$F,'NREL Scaling Data'!$B:$B,UPPER(About!$B$1),'NREL Scaling Data'!$E:$E,Calculations!$M195,'NREL Scaling Data'!$A:$A,V$3,'NREL Scaling Data'!$C:$C,Calculations!$L195,'NREL Scaling Data'!$D:$D,Calculations!$N195)-SUMIFS('NREL Scaling Data'!$F:$F,'NREL Scaling Data'!$B:$B,UPPER(About!$B$1),'NREL Scaling Data'!$E:$E,Calculations!$M195,'NREL Scaling Data'!$A:$A,U$3,'NREL Scaling Data'!$C:$C,Calculations!$L195,'NREL Scaling Data'!$D:$D,Calculations!$N195))/SUMIFS('NREL Scaling Data'!$F:$F,'NREL Scaling Data'!$B:$B,UPPER(About!$B$1),'NREL Scaling Data'!$E:$E,Calculations!$M195,'NREL Scaling Data'!$A:$A,U$3,'NREL Scaling Data'!$C:$C,Calculations!$L195,'NREL Scaling Data'!$D:$D,Calculations!$N195) + 1) * U195,0)</f>
        <v>0</v>
      </c>
      <c r="W195" s="45">
        <f>IFERROR(((SUMIFS('NREL Scaling Data'!$F:$F,'NREL Scaling Data'!$B:$B,UPPER(About!$B$1),'NREL Scaling Data'!$E:$E,Calculations!$M195,'NREL Scaling Data'!$A:$A,W$3,'NREL Scaling Data'!$C:$C,Calculations!$L195,'NREL Scaling Data'!$D:$D,Calculations!$N195)-SUMIFS('NREL Scaling Data'!$F:$F,'NREL Scaling Data'!$B:$B,UPPER(About!$B$1),'NREL Scaling Data'!$E:$E,Calculations!$M195,'NREL Scaling Data'!$A:$A,V$3,'NREL Scaling Data'!$C:$C,Calculations!$L195,'NREL Scaling Data'!$D:$D,Calculations!$N195))/SUMIFS('NREL Scaling Data'!$F:$F,'NREL Scaling Data'!$B:$B,UPPER(About!$B$1),'NREL Scaling Data'!$E:$E,Calculations!$M195,'NREL Scaling Data'!$A:$A,V$3,'NREL Scaling Data'!$C:$C,Calculations!$L195,'NREL Scaling Data'!$D:$D,Calculations!$N195) + 1) * V195,0)</f>
        <v>0</v>
      </c>
      <c r="X195" s="45">
        <f>IFERROR(((SUMIFS('NREL Scaling Data'!$F:$F,'NREL Scaling Data'!$B:$B,UPPER(About!$B$1),'NREL Scaling Data'!$E:$E,Calculations!$M195,'NREL Scaling Data'!$A:$A,X$3,'NREL Scaling Data'!$C:$C,Calculations!$L195,'NREL Scaling Data'!$D:$D,Calculations!$N195)-SUMIFS('NREL Scaling Data'!$F:$F,'NREL Scaling Data'!$B:$B,UPPER(About!$B$1),'NREL Scaling Data'!$E:$E,Calculations!$M195,'NREL Scaling Data'!$A:$A,W$3,'NREL Scaling Data'!$C:$C,Calculations!$L195,'NREL Scaling Data'!$D:$D,Calculations!$N195))/SUMIFS('NREL Scaling Data'!$F:$F,'NREL Scaling Data'!$B:$B,UPPER(About!$B$1),'NREL Scaling Data'!$E:$E,Calculations!$M195,'NREL Scaling Data'!$A:$A,W$3,'NREL Scaling Data'!$C:$C,Calculations!$L195,'NREL Scaling Data'!$D:$D,Calculations!$N195) + 1) * W195,0)</f>
        <v>0</v>
      </c>
      <c r="Y195" s="45">
        <f>IFERROR(((SUMIFS('NREL Scaling Data'!$F:$F,'NREL Scaling Data'!$B:$B,UPPER(About!$B$1),'NREL Scaling Data'!$E:$E,Calculations!$M195,'NREL Scaling Data'!$A:$A,Y$3,'NREL Scaling Data'!$C:$C,Calculations!$L195,'NREL Scaling Data'!$D:$D,Calculations!$N195)-SUMIFS('NREL Scaling Data'!$F:$F,'NREL Scaling Data'!$B:$B,UPPER(About!$B$1),'NREL Scaling Data'!$E:$E,Calculations!$M195,'NREL Scaling Data'!$A:$A,X$3,'NREL Scaling Data'!$C:$C,Calculations!$L195,'NREL Scaling Data'!$D:$D,Calculations!$N195))/SUMIFS('NREL Scaling Data'!$F:$F,'NREL Scaling Data'!$B:$B,UPPER(About!$B$1),'NREL Scaling Data'!$E:$E,Calculations!$M195,'NREL Scaling Data'!$A:$A,X$3,'NREL Scaling Data'!$C:$C,Calculations!$L195,'NREL Scaling Data'!$D:$D,Calculations!$N195) + 1) * X195,0)</f>
        <v>0</v>
      </c>
      <c r="Z195" s="45">
        <f>IFERROR(((SUMIFS('NREL Scaling Data'!$F:$F,'NREL Scaling Data'!$B:$B,UPPER(About!$B$1),'NREL Scaling Data'!$E:$E,Calculations!$M195,'NREL Scaling Data'!$A:$A,Z$3,'NREL Scaling Data'!$C:$C,Calculations!$L195,'NREL Scaling Data'!$D:$D,Calculations!$N195)-SUMIFS('NREL Scaling Data'!$F:$F,'NREL Scaling Data'!$B:$B,UPPER(About!$B$1),'NREL Scaling Data'!$E:$E,Calculations!$M195,'NREL Scaling Data'!$A:$A,Y$3,'NREL Scaling Data'!$C:$C,Calculations!$L195,'NREL Scaling Data'!$D:$D,Calculations!$N195))/SUMIFS('NREL Scaling Data'!$F:$F,'NREL Scaling Data'!$B:$B,UPPER(About!$B$1),'NREL Scaling Data'!$E:$E,Calculations!$M195,'NREL Scaling Data'!$A:$A,Y$3,'NREL Scaling Data'!$C:$C,Calculations!$L195,'NREL Scaling Data'!$D:$D,Calculations!$N195) + 1) * Y195,0)</f>
        <v>0</v>
      </c>
      <c r="AA195" s="45">
        <f>IFERROR(((SUMIFS('NREL Scaling Data'!$F:$F,'NREL Scaling Data'!$B:$B,UPPER(About!$B$1),'NREL Scaling Data'!$E:$E,Calculations!$M195,'NREL Scaling Data'!$A:$A,AA$3,'NREL Scaling Data'!$C:$C,Calculations!$L195,'NREL Scaling Data'!$D:$D,Calculations!$N195)-SUMIFS('NREL Scaling Data'!$F:$F,'NREL Scaling Data'!$B:$B,UPPER(About!$B$1),'NREL Scaling Data'!$E:$E,Calculations!$M195,'NREL Scaling Data'!$A:$A,Z$3,'NREL Scaling Data'!$C:$C,Calculations!$L195,'NREL Scaling Data'!$D:$D,Calculations!$N195))/SUMIFS('NREL Scaling Data'!$F:$F,'NREL Scaling Data'!$B:$B,UPPER(About!$B$1),'NREL Scaling Data'!$E:$E,Calculations!$M195,'NREL Scaling Data'!$A:$A,Z$3,'NREL Scaling Data'!$C:$C,Calculations!$L195,'NREL Scaling Data'!$D:$D,Calculations!$N195) + 1) * Z195,0)</f>
        <v>0</v>
      </c>
      <c r="AB195" s="45">
        <f>IFERROR(((SUMIFS('NREL Scaling Data'!$F:$F,'NREL Scaling Data'!$B:$B,UPPER(About!$B$1),'NREL Scaling Data'!$E:$E,Calculations!$M195,'NREL Scaling Data'!$A:$A,AB$3,'NREL Scaling Data'!$C:$C,Calculations!$L195,'NREL Scaling Data'!$D:$D,Calculations!$N195)-SUMIFS('NREL Scaling Data'!$F:$F,'NREL Scaling Data'!$B:$B,UPPER(About!$B$1),'NREL Scaling Data'!$E:$E,Calculations!$M195,'NREL Scaling Data'!$A:$A,AA$3,'NREL Scaling Data'!$C:$C,Calculations!$L195,'NREL Scaling Data'!$D:$D,Calculations!$N195))/SUMIFS('NREL Scaling Data'!$F:$F,'NREL Scaling Data'!$B:$B,UPPER(About!$B$1),'NREL Scaling Data'!$E:$E,Calculations!$M195,'NREL Scaling Data'!$A:$A,AA$3,'NREL Scaling Data'!$C:$C,Calculations!$L195,'NREL Scaling Data'!$D:$D,Calculations!$N195) + 1) * AA195,0)</f>
        <v>0</v>
      </c>
      <c r="AC195" s="45">
        <f>IFERROR(((SUMIFS('NREL Scaling Data'!$F:$F,'NREL Scaling Data'!$B:$B,UPPER(About!$B$1),'NREL Scaling Data'!$E:$E,Calculations!$M195,'NREL Scaling Data'!$A:$A,AC$3,'NREL Scaling Data'!$C:$C,Calculations!$L195,'NREL Scaling Data'!$D:$D,Calculations!$N195)-SUMIFS('NREL Scaling Data'!$F:$F,'NREL Scaling Data'!$B:$B,UPPER(About!$B$1),'NREL Scaling Data'!$E:$E,Calculations!$M195,'NREL Scaling Data'!$A:$A,AB$3,'NREL Scaling Data'!$C:$C,Calculations!$L195,'NREL Scaling Data'!$D:$D,Calculations!$N195))/SUMIFS('NREL Scaling Data'!$F:$F,'NREL Scaling Data'!$B:$B,UPPER(About!$B$1),'NREL Scaling Data'!$E:$E,Calculations!$M195,'NREL Scaling Data'!$A:$A,AB$3,'NREL Scaling Data'!$C:$C,Calculations!$L195,'NREL Scaling Data'!$D:$D,Calculations!$N195) + 1) * AB195,0)</f>
        <v>0</v>
      </c>
      <c r="AD195" s="45">
        <f>IFERROR(((SUMIFS('NREL Scaling Data'!$F:$F,'NREL Scaling Data'!$B:$B,UPPER(About!$B$1),'NREL Scaling Data'!$E:$E,Calculations!$M195,'NREL Scaling Data'!$A:$A,AD$3,'NREL Scaling Data'!$C:$C,Calculations!$L195,'NREL Scaling Data'!$D:$D,Calculations!$N195)-SUMIFS('NREL Scaling Data'!$F:$F,'NREL Scaling Data'!$B:$B,UPPER(About!$B$1),'NREL Scaling Data'!$E:$E,Calculations!$M195,'NREL Scaling Data'!$A:$A,AC$3,'NREL Scaling Data'!$C:$C,Calculations!$L195,'NREL Scaling Data'!$D:$D,Calculations!$N195))/SUMIFS('NREL Scaling Data'!$F:$F,'NREL Scaling Data'!$B:$B,UPPER(About!$B$1),'NREL Scaling Data'!$E:$E,Calculations!$M195,'NREL Scaling Data'!$A:$A,AC$3,'NREL Scaling Data'!$C:$C,Calculations!$L195,'NREL Scaling Data'!$D:$D,Calculations!$N195) + 1) * AC195,0)</f>
        <v>0</v>
      </c>
      <c r="AE195" s="45">
        <f>IFERROR(((SUMIFS('NREL Scaling Data'!$F:$F,'NREL Scaling Data'!$B:$B,UPPER(About!$B$1),'NREL Scaling Data'!$E:$E,Calculations!$M195,'NREL Scaling Data'!$A:$A,AE$3,'NREL Scaling Data'!$C:$C,Calculations!$L195,'NREL Scaling Data'!$D:$D,Calculations!$N195)-SUMIFS('NREL Scaling Data'!$F:$F,'NREL Scaling Data'!$B:$B,UPPER(About!$B$1),'NREL Scaling Data'!$E:$E,Calculations!$M195,'NREL Scaling Data'!$A:$A,AD$3,'NREL Scaling Data'!$C:$C,Calculations!$L195,'NREL Scaling Data'!$D:$D,Calculations!$N195))/SUMIFS('NREL Scaling Data'!$F:$F,'NREL Scaling Data'!$B:$B,UPPER(About!$B$1),'NREL Scaling Data'!$E:$E,Calculations!$M195,'NREL Scaling Data'!$A:$A,AD$3,'NREL Scaling Data'!$C:$C,Calculations!$L195,'NREL Scaling Data'!$D:$D,Calculations!$N195) + 1) * AD195,0)</f>
        <v>0</v>
      </c>
      <c r="AF195" s="45">
        <f>IFERROR(((SUMIFS('NREL Scaling Data'!$F:$F,'NREL Scaling Data'!$B:$B,UPPER(About!$B$1),'NREL Scaling Data'!$E:$E,Calculations!$M195,'NREL Scaling Data'!$A:$A,AF$3,'NREL Scaling Data'!$C:$C,Calculations!$L195,'NREL Scaling Data'!$D:$D,Calculations!$N195)-SUMIFS('NREL Scaling Data'!$F:$F,'NREL Scaling Data'!$B:$B,UPPER(About!$B$1),'NREL Scaling Data'!$E:$E,Calculations!$M195,'NREL Scaling Data'!$A:$A,AE$3,'NREL Scaling Data'!$C:$C,Calculations!$L195,'NREL Scaling Data'!$D:$D,Calculations!$N195))/SUMIFS('NREL Scaling Data'!$F:$F,'NREL Scaling Data'!$B:$B,UPPER(About!$B$1),'NREL Scaling Data'!$E:$E,Calculations!$M195,'NREL Scaling Data'!$A:$A,AE$3,'NREL Scaling Data'!$C:$C,Calculations!$L195,'NREL Scaling Data'!$D:$D,Calculations!$N195) + 1) * AE195,0)</f>
        <v>0</v>
      </c>
      <c r="AG195" s="45">
        <f>IFERROR(((SUMIFS('NREL Scaling Data'!$F:$F,'NREL Scaling Data'!$B:$B,UPPER(About!$B$1),'NREL Scaling Data'!$E:$E,Calculations!$M195,'NREL Scaling Data'!$A:$A,AG$3,'NREL Scaling Data'!$C:$C,Calculations!$L195,'NREL Scaling Data'!$D:$D,Calculations!$N195)-SUMIFS('NREL Scaling Data'!$F:$F,'NREL Scaling Data'!$B:$B,UPPER(About!$B$1),'NREL Scaling Data'!$E:$E,Calculations!$M195,'NREL Scaling Data'!$A:$A,AF$3,'NREL Scaling Data'!$C:$C,Calculations!$L195,'NREL Scaling Data'!$D:$D,Calculations!$N195))/SUMIFS('NREL Scaling Data'!$F:$F,'NREL Scaling Data'!$B:$B,UPPER(About!$B$1),'NREL Scaling Data'!$E:$E,Calculations!$M195,'NREL Scaling Data'!$A:$A,AF$3,'NREL Scaling Data'!$C:$C,Calculations!$L195,'NREL Scaling Data'!$D:$D,Calculations!$N195) + 1) * AF195,0)</f>
        <v>0</v>
      </c>
      <c r="AH195" s="45">
        <f>IFERROR(((SUMIFS('NREL Scaling Data'!$F:$F,'NREL Scaling Data'!$B:$B,UPPER(About!$B$1),'NREL Scaling Data'!$E:$E,Calculations!$M195,'NREL Scaling Data'!$A:$A,AH$3,'NREL Scaling Data'!$C:$C,Calculations!$L195,'NREL Scaling Data'!$D:$D,Calculations!$N195)-SUMIFS('NREL Scaling Data'!$F:$F,'NREL Scaling Data'!$B:$B,UPPER(About!$B$1),'NREL Scaling Data'!$E:$E,Calculations!$M195,'NREL Scaling Data'!$A:$A,AG$3,'NREL Scaling Data'!$C:$C,Calculations!$L195,'NREL Scaling Data'!$D:$D,Calculations!$N195))/SUMIFS('NREL Scaling Data'!$F:$F,'NREL Scaling Data'!$B:$B,UPPER(About!$B$1),'NREL Scaling Data'!$E:$E,Calculations!$M195,'NREL Scaling Data'!$A:$A,AG$3,'NREL Scaling Data'!$C:$C,Calculations!$L195,'NREL Scaling Data'!$D:$D,Calculations!$N195) + 1) * AG195,0)</f>
        <v>0</v>
      </c>
      <c r="AI195" s="45">
        <f>IFERROR(((SUMIFS('NREL Scaling Data'!$F:$F,'NREL Scaling Data'!$B:$B,UPPER(About!$B$1),'NREL Scaling Data'!$E:$E,Calculations!$M195,'NREL Scaling Data'!$A:$A,AI$3,'NREL Scaling Data'!$C:$C,Calculations!$L195,'NREL Scaling Data'!$D:$D,Calculations!$N195)-SUMIFS('NREL Scaling Data'!$F:$F,'NREL Scaling Data'!$B:$B,UPPER(About!$B$1),'NREL Scaling Data'!$E:$E,Calculations!$M195,'NREL Scaling Data'!$A:$A,AH$3,'NREL Scaling Data'!$C:$C,Calculations!$L195,'NREL Scaling Data'!$D:$D,Calculations!$N195))/SUMIFS('NREL Scaling Data'!$F:$F,'NREL Scaling Data'!$B:$B,UPPER(About!$B$1),'NREL Scaling Data'!$E:$E,Calculations!$M195,'NREL Scaling Data'!$A:$A,AH$3,'NREL Scaling Data'!$C:$C,Calculations!$L195,'NREL Scaling Data'!$D:$D,Calculations!$N195) + 1) * AH195,0)</f>
        <v>0</v>
      </c>
      <c r="AJ195" s="45">
        <f>IFERROR(((SUMIFS('NREL Scaling Data'!$F:$F,'NREL Scaling Data'!$B:$B,UPPER(About!$B$1),'NREL Scaling Data'!$E:$E,Calculations!$M195,'NREL Scaling Data'!$A:$A,AJ$3,'NREL Scaling Data'!$C:$C,Calculations!$L195,'NREL Scaling Data'!$D:$D,Calculations!$N195)-SUMIFS('NREL Scaling Data'!$F:$F,'NREL Scaling Data'!$B:$B,UPPER(About!$B$1),'NREL Scaling Data'!$E:$E,Calculations!$M195,'NREL Scaling Data'!$A:$A,AI$3,'NREL Scaling Data'!$C:$C,Calculations!$L195,'NREL Scaling Data'!$D:$D,Calculations!$N195))/SUMIFS('NREL Scaling Data'!$F:$F,'NREL Scaling Data'!$B:$B,UPPER(About!$B$1),'NREL Scaling Data'!$E:$E,Calculations!$M195,'NREL Scaling Data'!$A:$A,AI$3,'NREL Scaling Data'!$C:$C,Calculations!$L195,'NREL Scaling Data'!$D:$D,Calculations!$N195) + 1) * AI195,0)</f>
        <v>0</v>
      </c>
      <c r="AK195" s="45">
        <f>IFERROR(((SUMIFS('NREL Scaling Data'!$F:$F,'NREL Scaling Data'!$B:$B,UPPER(About!$B$1),'NREL Scaling Data'!$E:$E,Calculations!$M195,'NREL Scaling Data'!$A:$A,AK$3,'NREL Scaling Data'!$C:$C,Calculations!$L195,'NREL Scaling Data'!$D:$D,Calculations!$N195)-SUMIFS('NREL Scaling Data'!$F:$F,'NREL Scaling Data'!$B:$B,UPPER(About!$B$1),'NREL Scaling Data'!$E:$E,Calculations!$M195,'NREL Scaling Data'!$A:$A,AJ$3,'NREL Scaling Data'!$C:$C,Calculations!$L195,'NREL Scaling Data'!$D:$D,Calculations!$N195))/SUMIFS('NREL Scaling Data'!$F:$F,'NREL Scaling Data'!$B:$B,UPPER(About!$B$1),'NREL Scaling Data'!$E:$E,Calculations!$M195,'NREL Scaling Data'!$A:$A,AJ$3,'NREL Scaling Data'!$C:$C,Calculations!$L195,'NREL Scaling Data'!$D:$D,Calculations!$N195) + 1) * AJ195,0)</f>
        <v>0</v>
      </c>
      <c r="AL195" s="45">
        <f>IFERROR(((SUMIFS('NREL Scaling Data'!$F:$F,'NREL Scaling Data'!$B:$B,UPPER(About!$B$1),'NREL Scaling Data'!$E:$E,Calculations!$M195,'NREL Scaling Data'!$A:$A,AL$3,'NREL Scaling Data'!$C:$C,Calculations!$L195,'NREL Scaling Data'!$D:$D,Calculations!$N195)-SUMIFS('NREL Scaling Data'!$F:$F,'NREL Scaling Data'!$B:$B,UPPER(About!$B$1),'NREL Scaling Data'!$E:$E,Calculations!$M195,'NREL Scaling Data'!$A:$A,AK$3,'NREL Scaling Data'!$C:$C,Calculations!$L195,'NREL Scaling Data'!$D:$D,Calculations!$N195))/SUMIFS('NREL Scaling Data'!$F:$F,'NREL Scaling Data'!$B:$B,UPPER(About!$B$1),'NREL Scaling Data'!$E:$E,Calculations!$M195,'NREL Scaling Data'!$A:$A,AK$3,'NREL Scaling Data'!$C:$C,Calculations!$L195,'NREL Scaling Data'!$D:$D,Calculations!$N195) + 1) * AK195,0)</f>
        <v>0</v>
      </c>
      <c r="AM195" s="45">
        <f>IFERROR(((SUMIFS('NREL Scaling Data'!$F:$F,'NREL Scaling Data'!$B:$B,UPPER(About!$B$1),'NREL Scaling Data'!$E:$E,Calculations!$M195,'NREL Scaling Data'!$A:$A,AM$3,'NREL Scaling Data'!$C:$C,Calculations!$L195,'NREL Scaling Data'!$D:$D,Calculations!$N195)-SUMIFS('NREL Scaling Data'!$F:$F,'NREL Scaling Data'!$B:$B,UPPER(About!$B$1),'NREL Scaling Data'!$E:$E,Calculations!$M195,'NREL Scaling Data'!$A:$A,AL$3,'NREL Scaling Data'!$C:$C,Calculations!$L195,'NREL Scaling Data'!$D:$D,Calculations!$N195))/SUMIFS('NREL Scaling Data'!$F:$F,'NREL Scaling Data'!$B:$B,UPPER(About!$B$1),'NREL Scaling Data'!$E:$E,Calculations!$M195,'NREL Scaling Data'!$A:$A,AL$3,'NREL Scaling Data'!$C:$C,Calculations!$L195,'NREL Scaling Data'!$D:$D,Calculations!$N195) + 1) * AL195,0)</f>
        <v>0</v>
      </c>
      <c r="AN195" s="45">
        <f>IFERROR(((SUMIFS('NREL Scaling Data'!$F:$F,'NREL Scaling Data'!$B:$B,UPPER(About!$B$1),'NREL Scaling Data'!$E:$E,Calculations!$M195,'NREL Scaling Data'!$A:$A,AN$3,'NREL Scaling Data'!$C:$C,Calculations!$L195,'NREL Scaling Data'!$D:$D,Calculations!$N195)-SUMIFS('NREL Scaling Data'!$F:$F,'NREL Scaling Data'!$B:$B,UPPER(About!$B$1),'NREL Scaling Data'!$E:$E,Calculations!$M195,'NREL Scaling Data'!$A:$A,AM$3,'NREL Scaling Data'!$C:$C,Calculations!$L195,'NREL Scaling Data'!$D:$D,Calculations!$N195))/SUMIFS('NREL Scaling Data'!$F:$F,'NREL Scaling Data'!$B:$B,UPPER(About!$B$1),'NREL Scaling Data'!$E:$E,Calculations!$M195,'NREL Scaling Data'!$A:$A,AM$3,'NREL Scaling Data'!$C:$C,Calculations!$L195,'NREL Scaling Data'!$D:$D,Calculations!$N195) + 1) * AM195,0)</f>
        <v>0</v>
      </c>
      <c r="AO195" s="45">
        <f>IFERROR(((SUMIFS('NREL Scaling Data'!$F:$F,'NREL Scaling Data'!$B:$B,UPPER(About!$B$1),'NREL Scaling Data'!$E:$E,Calculations!$M195,'NREL Scaling Data'!$A:$A,AO$3,'NREL Scaling Data'!$C:$C,Calculations!$L195,'NREL Scaling Data'!$D:$D,Calculations!$N195)-SUMIFS('NREL Scaling Data'!$F:$F,'NREL Scaling Data'!$B:$B,UPPER(About!$B$1),'NREL Scaling Data'!$E:$E,Calculations!$M195,'NREL Scaling Data'!$A:$A,AN$3,'NREL Scaling Data'!$C:$C,Calculations!$L195,'NREL Scaling Data'!$D:$D,Calculations!$N195))/SUMIFS('NREL Scaling Data'!$F:$F,'NREL Scaling Data'!$B:$B,UPPER(About!$B$1),'NREL Scaling Data'!$E:$E,Calculations!$M195,'NREL Scaling Data'!$A:$A,AN$3,'NREL Scaling Data'!$C:$C,Calculations!$L195,'NREL Scaling Data'!$D:$D,Calculations!$N195) + 1) * AN195,0)</f>
        <v>0</v>
      </c>
      <c r="AP195" s="45">
        <f>IFERROR(((SUMIFS('NREL Scaling Data'!$F:$F,'NREL Scaling Data'!$B:$B,UPPER(About!$B$1),'NREL Scaling Data'!$E:$E,Calculations!$M195,'NREL Scaling Data'!$A:$A,AP$3,'NREL Scaling Data'!$C:$C,Calculations!$L195,'NREL Scaling Data'!$D:$D,Calculations!$N195)-SUMIFS('NREL Scaling Data'!$F:$F,'NREL Scaling Data'!$B:$B,UPPER(About!$B$1),'NREL Scaling Data'!$E:$E,Calculations!$M195,'NREL Scaling Data'!$A:$A,AO$3,'NREL Scaling Data'!$C:$C,Calculations!$L195,'NREL Scaling Data'!$D:$D,Calculations!$N195))/SUMIFS('NREL Scaling Data'!$F:$F,'NREL Scaling Data'!$B:$B,UPPER(About!$B$1),'NREL Scaling Data'!$E:$E,Calculations!$M195,'NREL Scaling Data'!$A:$A,AO$3,'NREL Scaling Data'!$C:$C,Calculations!$L195,'NREL Scaling Data'!$D:$D,Calculations!$N195) + 1) * AO195,0)</f>
        <v>0</v>
      </c>
      <c r="AQ195" s="45">
        <f>IFERROR(((SUMIFS('NREL Scaling Data'!$F:$F,'NREL Scaling Data'!$B:$B,UPPER(About!$B$1),'NREL Scaling Data'!$E:$E,Calculations!$M195,'NREL Scaling Data'!$A:$A,AQ$3,'NREL Scaling Data'!$C:$C,Calculations!$L195,'NREL Scaling Data'!$D:$D,Calculations!$N195)-SUMIFS('NREL Scaling Data'!$F:$F,'NREL Scaling Data'!$B:$B,UPPER(About!$B$1),'NREL Scaling Data'!$E:$E,Calculations!$M195,'NREL Scaling Data'!$A:$A,AP$3,'NREL Scaling Data'!$C:$C,Calculations!$L195,'NREL Scaling Data'!$D:$D,Calculations!$N195))/SUMIFS('NREL Scaling Data'!$F:$F,'NREL Scaling Data'!$B:$B,UPPER(About!$B$1),'NREL Scaling Data'!$E:$E,Calculations!$M195,'NREL Scaling Data'!$A:$A,AP$3,'NREL Scaling Data'!$C:$C,Calculations!$L195,'NREL Scaling Data'!$D:$D,Calculations!$N195) + 1) * AP195,0)</f>
        <v>0</v>
      </c>
      <c r="AR195" s="45">
        <f>IFERROR(((SUMIFS('NREL Scaling Data'!$F:$F,'NREL Scaling Data'!$B:$B,UPPER(About!$B$1),'NREL Scaling Data'!$E:$E,Calculations!$M195,'NREL Scaling Data'!$A:$A,AR$3,'NREL Scaling Data'!$C:$C,Calculations!$L195,'NREL Scaling Data'!$D:$D,Calculations!$N195)-SUMIFS('NREL Scaling Data'!$F:$F,'NREL Scaling Data'!$B:$B,UPPER(About!$B$1),'NREL Scaling Data'!$E:$E,Calculations!$M195,'NREL Scaling Data'!$A:$A,AQ$3,'NREL Scaling Data'!$C:$C,Calculations!$L195,'NREL Scaling Data'!$D:$D,Calculations!$N195))/SUMIFS('NREL Scaling Data'!$F:$F,'NREL Scaling Data'!$B:$B,UPPER(About!$B$1),'NREL Scaling Data'!$E:$E,Calculations!$M195,'NREL Scaling Data'!$A:$A,AQ$3,'NREL Scaling Data'!$C:$C,Calculations!$L195,'NREL Scaling Data'!$D:$D,Calculations!$N195) + 1) * AQ195,0)</f>
        <v>0</v>
      </c>
      <c r="AS195" s="45">
        <f>IFERROR(((SUMIFS('NREL Scaling Data'!$F:$F,'NREL Scaling Data'!$B:$B,UPPER(About!$B$1),'NREL Scaling Data'!$E:$E,Calculations!$M195,'NREL Scaling Data'!$A:$A,AS$3,'NREL Scaling Data'!$C:$C,Calculations!$L195,'NREL Scaling Data'!$D:$D,Calculations!$N195)-SUMIFS('NREL Scaling Data'!$F:$F,'NREL Scaling Data'!$B:$B,UPPER(About!$B$1),'NREL Scaling Data'!$E:$E,Calculations!$M195,'NREL Scaling Data'!$A:$A,AR$3,'NREL Scaling Data'!$C:$C,Calculations!$L195,'NREL Scaling Data'!$D:$D,Calculations!$N195))/SUMIFS('NREL Scaling Data'!$F:$F,'NREL Scaling Data'!$B:$B,UPPER(About!$B$1),'NREL Scaling Data'!$E:$E,Calculations!$M195,'NREL Scaling Data'!$A:$A,AR$3,'NREL Scaling Data'!$C:$C,Calculations!$L195,'NREL Scaling Data'!$D:$D,Calculations!$N195) + 1) * AR195,0)</f>
        <v>0</v>
      </c>
      <c r="AT195" s="45">
        <f>IFERROR(((SUMIFS('NREL Scaling Data'!$F:$F,'NREL Scaling Data'!$B:$B,UPPER(About!$B$1),'NREL Scaling Data'!$E:$E,Calculations!$M195,'NREL Scaling Data'!$A:$A,AT$3,'NREL Scaling Data'!$C:$C,Calculations!$L195,'NREL Scaling Data'!$D:$D,Calculations!$N195)-SUMIFS('NREL Scaling Data'!$F:$F,'NREL Scaling Data'!$B:$B,UPPER(About!$B$1),'NREL Scaling Data'!$E:$E,Calculations!$M195,'NREL Scaling Data'!$A:$A,AS$3,'NREL Scaling Data'!$C:$C,Calculations!$L195,'NREL Scaling Data'!$D:$D,Calculations!$N195))/SUMIFS('NREL Scaling Data'!$F:$F,'NREL Scaling Data'!$B:$B,UPPER(About!$B$1),'NREL Scaling Data'!$E:$E,Calculations!$M195,'NREL Scaling Data'!$A:$A,AS$3,'NREL Scaling Data'!$C:$C,Calculations!$L195,'NREL Scaling Data'!$D:$D,Calculations!$N195) + 1) * AS195,0)</f>
        <v>0</v>
      </c>
    </row>
    <row r="197" spans="8:46" s="74" customFormat="1">
      <c r="H197" s="74" t="s">
        <v>638</v>
      </c>
      <c r="O197"/>
      <c r="P197">
        <f>P185</f>
        <v>2020</v>
      </c>
      <c r="Q197" s="74">
        <f t="shared" ref="Q197:AT197" si="39">Q185</f>
        <v>2021</v>
      </c>
      <c r="R197" s="74">
        <f t="shared" si="39"/>
        <v>2022</v>
      </c>
      <c r="S197" s="74">
        <f t="shared" si="39"/>
        <v>2023</v>
      </c>
      <c r="T197" s="74">
        <f t="shared" si="39"/>
        <v>2024</v>
      </c>
      <c r="U197" s="74">
        <f t="shared" si="39"/>
        <v>2025</v>
      </c>
      <c r="V197" s="74">
        <f t="shared" si="39"/>
        <v>2026</v>
      </c>
      <c r="W197" s="74">
        <f t="shared" si="39"/>
        <v>2027</v>
      </c>
      <c r="X197" s="74">
        <f t="shared" si="39"/>
        <v>2028</v>
      </c>
      <c r="Y197" s="74">
        <f t="shared" si="39"/>
        <v>2029</v>
      </c>
      <c r="Z197" s="74">
        <f t="shared" si="39"/>
        <v>2030</v>
      </c>
      <c r="AA197" s="74">
        <f t="shared" si="39"/>
        <v>2031</v>
      </c>
      <c r="AB197" s="74">
        <f t="shared" si="39"/>
        <v>2032</v>
      </c>
      <c r="AC197" s="74">
        <f t="shared" si="39"/>
        <v>2033</v>
      </c>
      <c r="AD197" s="74">
        <f t="shared" si="39"/>
        <v>2034</v>
      </c>
      <c r="AE197" s="74">
        <f t="shared" si="39"/>
        <v>2035</v>
      </c>
      <c r="AF197" s="74">
        <f t="shared" si="39"/>
        <v>2036</v>
      </c>
      <c r="AG197" s="74">
        <f t="shared" si="39"/>
        <v>2037</v>
      </c>
      <c r="AH197" s="74">
        <f t="shared" si="39"/>
        <v>2038</v>
      </c>
      <c r="AI197" s="74">
        <f t="shared" si="39"/>
        <v>2039</v>
      </c>
      <c r="AJ197" s="74">
        <f t="shared" si="39"/>
        <v>2040</v>
      </c>
      <c r="AK197" s="74">
        <f t="shared" si="39"/>
        <v>2041</v>
      </c>
      <c r="AL197" s="74">
        <f t="shared" si="39"/>
        <v>2042</v>
      </c>
      <c r="AM197" s="74">
        <f t="shared" si="39"/>
        <v>2043</v>
      </c>
      <c r="AN197" s="74">
        <f t="shared" si="39"/>
        <v>2044</v>
      </c>
      <c r="AO197" s="74">
        <f t="shared" si="39"/>
        <v>2045</v>
      </c>
      <c r="AP197" s="74">
        <f t="shared" si="39"/>
        <v>2046</v>
      </c>
      <c r="AQ197" s="74">
        <f t="shared" si="39"/>
        <v>2047</v>
      </c>
      <c r="AR197" s="74">
        <f t="shared" si="39"/>
        <v>2048</v>
      </c>
      <c r="AS197" s="74">
        <f t="shared" si="39"/>
        <v>2049</v>
      </c>
      <c r="AT197" s="74">
        <f t="shared" si="39"/>
        <v>2050</v>
      </c>
    </row>
    <row r="198" spans="8:46">
      <c r="N198" s="1" t="s">
        <v>634</v>
      </c>
      <c r="O198" t="s">
        <v>637</v>
      </c>
      <c r="P198" s="7">
        <f>'AEO Table 4'!C48*10^15</f>
        <v>5130946000000000</v>
      </c>
      <c r="Q198" s="7">
        <f>'AEO Table 4'!D48*10^15</f>
        <v>5175097000000000</v>
      </c>
      <c r="R198" s="7">
        <f>'AEO Table 4'!E48*10^15</f>
        <v>5194822000000000</v>
      </c>
      <c r="S198" s="7">
        <f>'AEO Table 4'!F48*10^15</f>
        <v>5224717000000000</v>
      </c>
      <c r="T198" s="7">
        <f>'AEO Table 4'!G48*10^15</f>
        <v>5259770000000000</v>
      </c>
      <c r="U198" s="7">
        <f>'AEO Table 4'!H48*10^15</f>
        <v>5297346000000000</v>
      </c>
      <c r="V198" s="7">
        <f>'AEO Table 4'!I48*10^15</f>
        <v>5341754000000000</v>
      </c>
      <c r="W198" s="7">
        <f>'AEO Table 4'!J48*10^15</f>
        <v>5382864000000000</v>
      </c>
      <c r="X198" s="7">
        <f>'AEO Table 4'!K48*10^15</f>
        <v>5425115000000000</v>
      </c>
      <c r="Y198" s="7">
        <f>'AEO Table 4'!L48*10^15</f>
        <v>5467710000000000</v>
      </c>
      <c r="Z198" s="7">
        <f>'AEO Table 4'!M48*10^15</f>
        <v>5507628000000000</v>
      </c>
      <c r="AA198" s="7">
        <f>'AEO Table 4'!N48*10^15</f>
        <v>5546722000000000</v>
      </c>
      <c r="AB198" s="7">
        <f>'AEO Table 4'!O48*10^15</f>
        <v>5588683000000000</v>
      </c>
      <c r="AC198" s="7">
        <f>'AEO Table 4'!P48*10^15</f>
        <v>5633157000000000</v>
      </c>
      <c r="AD198" s="7">
        <f>'AEO Table 4'!Q48*10^15</f>
        <v>5684884000000000</v>
      </c>
      <c r="AE198" s="7">
        <f>'AEO Table 4'!R48*10^15</f>
        <v>5741099000000000</v>
      </c>
      <c r="AF198" s="7">
        <f>'AEO Table 4'!S48*10^15</f>
        <v>5798984000000000</v>
      </c>
      <c r="AG198" s="7">
        <f>'AEO Table 4'!T48*10^15</f>
        <v>5858108000000000</v>
      </c>
      <c r="AH198" s="7">
        <f>'AEO Table 4'!U48*10^15</f>
        <v>5916612000000000</v>
      </c>
      <c r="AI198" s="7">
        <f>'AEO Table 4'!V48*10^15</f>
        <v>5975570000000000</v>
      </c>
      <c r="AJ198" s="7">
        <f>'AEO Table 4'!W48*10^15</f>
        <v>6032728000000000</v>
      </c>
      <c r="AK198" s="7">
        <f>'AEO Table 4'!X48*10^15</f>
        <v>6089498000000000</v>
      </c>
      <c r="AL198" s="7">
        <f>'AEO Table 4'!Y48*10^15</f>
        <v>6147964000000000</v>
      </c>
      <c r="AM198" s="7">
        <f>'AEO Table 4'!Z48*10^15</f>
        <v>6207725000000000</v>
      </c>
      <c r="AN198" s="7">
        <f>'AEO Table 4'!AA48*10^15</f>
        <v>6268968000000000</v>
      </c>
      <c r="AO198" s="7">
        <f>'AEO Table 4'!AB48*10^15</f>
        <v>6330867000000000</v>
      </c>
      <c r="AP198" s="7">
        <f>'AEO Table 4'!AC48*10^15</f>
        <v>6394370000000000</v>
      </c>
      <c r="AQ198" s="7">
        <f>'AEO Table 4'!AD48*10^15</f>
        <v>6458303000000000</v>
      </c>
      <c r="AR198" s="7">
        <f>'AEO Table 4'!AE48*10^15</f>
        <v>6527238000000000</v>
      </c>
      <c r="AS198" s="7">
        <f>'AEO Table 4'!AF48*10^15</f>
        <v>6598626000000000</v>
      </c>
      <c r="AT198" s="7">
        <f>'AEO Table 4'!AG48*10^15</f>
        <v>6672107000000000</v>
      </c>
    </row>
    <row r="199" spans="8:46">
      <c r="N199" s="1" t="s">
        <v>635</v>
      </c>
      <c r="O199" t="s">
        <v>636</v>
      </c>
      <c r="P199" s="7">
        <f>SUM(P4,P17,P30,P43,P56,P69,P82,P95,P108,P121)</f>
        <v>308049000000000.06</v>
      </c>
      <c r="Q199" s="7">
        <f t="shared" ref="Q199:AT199" si="40">SUM(Q4,Q17,Q30,Q43,Q56,Q69,Q82,Q95,Q108,Q121)</f>
        <v>308049000000000.06</v>
      </c>
      <c r="R199" s="7">
        <f t="shared" si="40"/>
        <v>305694277421373.94</v>
      </c>
      <c r="S199" s="7">
        <f t="shared" si="40"/>
        <v>302751258997854.75</v>
      </c>
      <c r="T199" s="7">
        <f t="shared" si="40"/>
        <v>300384004168403.88</v>
      </c>
      <c r="U199" s="7">
        <f t="shared" si="40"/>
        <v>298326273396001</v>
      </c>
      <c r="V199" s="7">
        <f t="shared" si="40"/>
        <v>296270316919004.06</v>
      </c>
      <c r="W199" s="7">
        <f t="shared" si="40"/>
        <v>294564598776410.13</v>
      </c>
      <c r="X199" s="7">
        <f t="shared" si="40"/>
        <v>293258486932857.25</v>
      </c>
      <c r="Y199" s="7">
        <f t="shared" si="40"/>
        <v>292210827018986.25</v>
      </c>
      <c r="Z199" s="7">
        <f t="shared" si="40"/>
        <v>291231404905459.63</v>
      </c>
      <c r="AA199" s="7">
        <f t="shared" si="40"/>
        <v>290358012133415.19</v>
      </c>
      <c r="AB199" s="7">
        <f t="shared" si="40"/>
        <v>289615114702965.31</v>
      </c>
      <c r="AC199" s="7">
        <f t="shared" si="40"/>
        <v>289125685925592.75</v>
      </c>
      <c r="AD199" s="7">
        <f t="shared" si="40"/>
        <v>288832159616193.25</v>
      </c>
      <c r="AE199" s="7">
        <f t="shared" si="40"/>
        <v>288699611192843.31</v>
      </c>
      <c r="AF199" s="7">
        <f t="shared" si="40"/>
        <v>288585221914625.81</v>
      </c>
      <c r="AG199" s="7">
        <f t="shared" si="40"/>
        <v>288448214630328.63</v>
      </c>
      <c r="AH199" s="7">
        <f t="shared" si="40"/>
        <v>288356684660095.13</v>
      </c>
      <c r="AI199" s="7">
        <f t="shared" si="40"/>
        <v>288140804316316.19</v>
      </c>
      <c r="AJ199" s="7">
        <f t="shared" si="40"/>
        <v>287718760799493.69</v>
      </c>
      <c r="AK199" s="7">
        <f t="shared" si="40"/>
        <v>286204001415051.31</v>
      </c>
      <c r="AL199" s="7">
        <f t="shared" si="40"/>
        <v>284565873364297.25</v>
      </c>
      <c r="AM199" s="7">
        <f t="shared" si="40"/>
        <v>282850461502755.88</v>
      </c>
      <c r="AN199" s="7">
        <f t="shared" si="40"/>
        <v>281080727224810.06</v>
      </c>
      <c r="AO199" s="7">
        <f t="shared" si="40"/>
        <v>279240509598833.53</v>
      </c>
      <c r="AP199" s="7">
        <f t="shared" si="40"/>
        <v>277257872045690.94</v>
      </c>
      <c r="AQ199" s="7">
        <f t="shared" si="40"/>
        <v>275116518336787.5</v>
      </c>
      <c r="AR199" s="7">
        <f t="shared" si="40"/>
        <v>275584678499368.41</v>
      </c>
      <c r="AS199" s="7">
        <f t="shared" si="40"/>
        <v>276441959674205.72</v>
      </c>
      <c r="AT199" s="7">
        <f t="shared" si="40"/>
        <v>277265451544352.09</v>
      </c>
    </row>
    <row r="201" spans="8:46">
      <c r="N201" t="s">
        <v>639</v>
      </c>
      <c r="O201" t="s">
        <v>637</v>
      </c>
      <c r="P201" s="6">
        <f>'AEO Table 5'!C39*10^15</f>
        <v>4424184000000000.5</v>
      </c>
      <c r="Q201" s="6">
        <f>'AEO Table 5'!D39*10^15</f>
        <v>4496373000000000</v>
      </c>
      <c r="R201" s="6">
        <f>'AEO Table 5'!E39*10^15</f>
        <v>4602268000000000</v>
      </c>
      <c r="S201" s="6">
        <f>'AEO Table 5'!F39*10^15</f>
        <v>4680073000000000</v>
      </c>
      <c r="T201" s="6">
        <f>'AEO Table 5'!G39*10^15</f>
        <v>4766840000000000</v>
      </c>
      <c r="U201" s="6">
        <f>'AEO Table 5'!H39*10^15</f>
        <v>4854825000000000</v>
      </c>
      <c r="V201" s="6">
        <f>'AEO Table 5'!I39*10^15</f>
        <v>4877728000000000</v>
      </c>
      <c r="W201" s="6">
        <f>'AEO Table 5'!J39*10^15</f>
        <v>4901550000000000</v>
      </c>
      <c r="X201" s="6">
        <f>'AEO Table 5'!K39*10^15</f>
        <v>4923748000000000</v>
      </c>
      <c r="Y201" s="6">
        <f>'AEO Table 5'!L39*10^15</f>
        <v>4946447000000000</v>
      </c>
      <c r="Z201" s="6">
        <f>'AEO Table 5'!M39*10^15</f>
        <v>4959159000000000</v>
      </c>
      <c r="AA201" s="6">
        <f>'AEO Table 5'!N39*10^15</f>
        <v>4977432000000000</v>
      </c>
      <c r="AB201" s="6">
        <f>'AEO Table 5'!O39*10^15</f>
        <v>5001067000000000</v>
      </c>
      <c r="AC201" s="6">
        <f>'AEO Table 5'!P39*10^15</f>
        <v>5027737000000000</v>
      </c>
      <c r="AD201" s="6">
        <f>'AEO Table 5'!Q39*10^15</f>
        <v>5058623000000000</v>
      </c>
      <c r="AE201" s="6">
        <f>'AEO Table 5'!R39*10^15</f>
        <v>5093579000000000</v>
      </c>
      <c r="AF201" s="6">
        <f>'AEO Table 5'!S39*10^15</f>
        <v>5131377000000000</v>
      </c>
      <c r="AG201" s="6">
        <f>'AEO Table 5'!T39*10^15</f>
        <v>5170936000000000</v>
      </c>
      <c r="AH201" s="6">
        <f>'AEO Table 5'!U39*10^15</f>
        <v>5212136000000000</v>
      </c>
      <c r="AI201" s="6">
        <f>'AEO Table 5'!V39*10^15</f>
        <v>5255121000000000</v>
      </c>
      <c r="AJ201" s="6">
        <f>'AEO Table 5'!W39*10^15</f>
        <v>5297927000000000</v>
      </c>
      <c r="AK201" s="6">
        <f>'AEO Table 5'!X39*10^15</f>
        <v>5346361000000000</v>
      </c>
      <c r="AL201" s="6">
        <f>'AEO Table 5'!Y39*10^15</f>
        <v>5397854000000000</v>
      </c>
      <c r="AM201" s="6">
        <f>'AEO Table 5'!Z39*10^15</f>
        <v>5453210000000000</v>
      </c>
      <c r="AN201" s="6">
        <f>'AEO Table 5'!AA39*10^15</f>
        <v>5511477000000000</v>
      </c>
      <c r="AO201" s="6">
        <f>'AEO Table 5'!AB39*10^15</f>
        <v>5573385000000000</v>
      </c>
      <c r="AP201" s="6">
        <f>'AEO Table 5'!AC39*10^15</f>
        <v>5639232000000000</v>
      </c>
      <c r="AQ201" s="6">
        <f>'AEO Table 5'!AD39*10^15</f>
        <v>5709290000000000</v>
      </c>
      <c r="AR201" s="6">
        <f>'AEO Table 5'!AE39*10^15</f>
        <v>5783511000000000</v>
      </c>
      <c r="AS201" s="6">
        <f>'AEO Table 5'!AF39*10^15</f>
        <v>5862469000000000</v>
      </c>
      <c r="AT201" s="6">
        <f>'AEO Table 5'!AG39*10^15</f>
        <v>5945138000000000</v>
      </c>
    </row>
    <row r="202" spans="8:46">
      <c r="N202" t="s">
        <v>635</v>
      </c>
      <c r="O202" t="s">
        <v>636</v>
      </c>
      <c r="P202" s="7">
        <f>SUM(P134,P147,P160,P173,P186)</f>
        <v>371095000000000</v>
      </c>
      <c r="Q202" s="7">
        <f t="shared" ref="Q202:AT202" si="41">SUM(Q134,Q147,Q160,Q173,Q186)</f>
        <v>371095000000000</v>
      </c>
      <c r="R202" s="7">
        <f t="shared" si="41"/>
        <v>373434450753627.69</v>
      </c>
      <c r="S202" s="7">
        <f t="shared" si="41"/>
        <v>375594523212391.81</v>
      </c>
      <c r="T202" s="7">
        <f t="shared" si="41"/>
        <v>377788192717682.5</v>
      </c>
      <c r="U202" s="7">
        <f t="shared" si="41"/>
        <v>379806651509700.44</v>
      </c>
      <c r="V202" s="7">
        <f t="shared" si="41"/>
        <v>381718195669796.31</v>
      </c>
      <c r="W202" s="7">
        <f t="shared" si="41"/>
        <v>383529938230652.94</v>
      </c>
      <c r="X202" s="7">
        <f t="shared" si="41"/>
        <v>385300651244410.5</v>
      </c>
      <c r="Y202" s="7">
        <f t="shared" si="41"/>
        <v>387169700991061.13</v>
      </c>
      <c r="Z202" s="7">
        <f t="shared" si="41"/>
        <v>389151128655944.13</v>
      </c>
      <c r="AA202" s="7">
        <f t="shared" si="41"/>
        <v>391384742406737.19</v>
      </c>
      <c r="AB202" s="7">
        <f t="shared" si="41"/>
        <v>393942943153376.31</v>
      </c>
      <c r="AC202" s="7">
        <f t="shared" si="41"/>
        <v>396745498863091.88</v>
      </c>
      <c r="AD202" s="7">
        <f t="shared" si="41"/>
        <v>399817818846750.31</v>
      </c>
      <c r="AE202" s="7">
        <f t="shared" si="41"/>
        <v>403108007006146.5</v>
      </c>
      <c r="AF202" s="7">
        <f t="shared" si="41"/>
        <v>406531209379287.69</v>
      </c>
      <c r="AG202" s="7">
        <f t="shared" si="41"/>
        <v>410211344862888.13</v>
      </c>
      <c r="AH202" s="7">
        <f t="shared" si="41"/>
        <v>414032402529600.5</v>
      </c>
      <c r="AI202" s="7">
        <f t="shared" si="41"/>
        <v>418070982750933.06</v>
      </c>
      <c r="AJ202" s="7">
        <f t="shared" si="41"/>
        <v>422297538869117.06</v>
      </c>
      <c r="AK202" s="7">
        <f t="shared" si="41"/>
        <v>426752465673472.63</v>
      </c>
      <c r="AL202" s="7">
        <f t="shared" si="41"/>
        <v>431416387458875.44</v>
      </c>
      <c r="AM202" s="7">
        <f t="shared" si="41"/>
        <v>436343425244266.25</v>
      </c>
      <c r="AN202" s="7">
        <f t="shared" si="41"/>
        <v>441464115097319.13</v>
      </c>
      <c r="AO202" s="7">
        <f t="shared" si="41"/>
        <v>446735330013287.25</v>
      </c>
      <c r="AP202" s="7">
        <f t="shared" si="41"/>
        <v>452295994671809.88</v>
      </c>
      <c r="AQ202" s="7">
        <f t="shared" si="41"/>
        <v>457946815768625</v>
      </c>
      <c r="AR202" s="7">
        <f t="shared" si="41"/>
        <v>463865057897727.25</v>
      </c>
      <c r="AS202" s="7">
        <f t="shared" si="41"/>
        <v>469979382995924.31</v>
      </c>
      <c r="AT202" s="7">
        <f t="shared" si="41"/>
        <v>476330434595503.06</v>
      </c>
    </row>
  </sheetData>
  <conditionalFormatting sqref="F56">
    <cfRule type="duplicateValues" dxfId="28" priority="29"/>
  </conditionalFormatting>
  <conditionalFormatting sqref="F121">
    <cfRule type="duplicateValues" dxfId="27" priority="6"/>
  </conditionalFormatting>
  <conditionalFormatting sqref="F45:H45">
    <cfRule type="duplicateValues" dxfId="26" priority="31"/>
  </conditionalFormatting>
  <conditionalFormatting sqref="F110:H110">
    <cfRule type="duplicateValues" dxfId="25" priority="32"/>
  </conditionalFormatting>
  <conditionalFormatting sqref="G17">
    <cfRule type="duplicateValues" dxfId="24" priority="1"/>
  </conditionalFormatting>
  <conditionalFormatting sqref="G82">
    <cfRule type="duplicateValues" dxfId="23" priority="2"/>
  </conditionalFormatting>
  <conditionalFormatting sqref="G51:H51">
    <cfRule type="duplicateValues" dxfId="22" priority="33"/>
  </conditionalFormatting>
  <conditionalFormatting sqref="G56:H56">
    <cfRule type="duplicateValues" dxfId="21" priority="34"/>
  </conditionalFormatting>
  <conditionalFormatting sqref="G116:H116">
    <cfRule type="duplicateValues" dxfId="20" priority="35"/>
  </conditionalFormatting>
  <conditionalFormatting sqref="G121:H121">
    <cfRule type="duplicateValues" dxfId="19" priority="36"/>
  </conditionalFormatting>
  <conditionalFormatting sqref="H6">
    <cfRule type="duplicateValues" dxfId="18" priority="37"/>
  </conditionalFormatting>
  <conditionalFormatting sqref="H7">
    <cfRule type="duplicateValues" dxfId="17" priority="38"/>
  </conditionalFormatting>
  <conditionalFormatting sqref="H9">
    <cfRule type="duplicateValues" dxfId="16" priority="39"/>
  </conditionalFormatting>
  <conditionalFormatting sqref="H12">
    <cfRule type="duplicateValues" dxfId="15" priority="40"/>
  </conditionalFormatting>
  <conditionalFormatting sqref="H19">
    <cfRule type="duplicateValues" dxfId="14" priority="41"/>
  </conditionalFormatting>
  <conditionalFormatting sqref="H46">
    <cfRule type="duplicateValues" dxfId="13" priority="42"/>
  </conditionalFormatting>
  <conditionalFormatting sqref="H58">
    <cfRule type="duplicateValues" dxfId="12" priority="43"/>
  </conditionalFormatting>
  <conditionalFormatting sqref="H59">
    <cfRule type="duplicateValues" dxfId="11" priority="44"/>
  </conditionalFormatting>
  <conditionalFormatting sqref="H64">
    <cfRule type="duplicateValues" dxfId="10" priority="45"/>
  </conditionalFormatting>
  <conditionalFormatting sqref="H71">
    <cfRule type="duplicateValues" dxfId="9" priority="46"/>
  </conditionalFormatting>
  <conditionalFormatting sqref="H72">
    <cfRule type="duplicateValues" dxfId="8" priority="47"/>
  </conditionalFormatting>
  <conditionalFormatting sqref="H74">
    <cfRule type="duplicateValues" dxfId="7" priority="48"/>
  </conditionalFormatting>
  <conditionalFormatting sqref="H77">
    <cfRule type="duplicateValues" dxfId="6" priority="49"/>
  </conditionalFormatting>
  <conditionalFormatting sqref="H84">
    <cfRule type="duplicateValues" dxfId="5" priority="50"/>
  </conditionalFormatting>
  <conditionalFormatting sqref="H111">
    <cfRule type="duplicateValues" dxfId="4" priority="51"/>
  </conditionalFormatting>
  <conditionalFormatting sqref="H123">
    <cfRule type="duplicateValues" dxfId="3" priority="52"/>
  </conditionalFormatting>
  <conditionalFormatting sqref="H124">
    <cfRule type="duplicateValues" dxfId="2" priority="53"/>
  </conditionalFormatting>
  <conditionalFormatting sqref="H129">
    <cfRule type="duplicateValues" dxfId="1" priority="54"/>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9C788-01B3-B048-9829-8C92763B4C1B}">
  <dimension ref="A2:AH155"/>
  <sheetViews>
    <sheetView zoomScale="58" workbookViewId="0">
      <selection activeCell="AK25" sqref="AK25"/>
    </sheetView>
  </sheetViews>
  <sheetFormatPr defaultColWidth="11.42578125" defaultRowHeight="15"/>
  <sheetData>
    <row r="2" spans="1:34" ht="15.75">
      <c r="C2" s="208">
        <v>3412000</v>
      </c>
      <c r="D2" t="s">
        <v>1076</v>
      </c>
    </row>
    <row r="5" spans="1:34" ht="15.75">
      <c r="A5" s="131" t="s">
        <v>1082</v>
      </c>
      <c r="B5" s="131">
        <v>2020</v>
      </c>
      <c r="C5" s="131">
        <v>2021</v>
      </c>
      <c r="D5" s="131">
        <v>2022</v>
      </c>
      <c r="E5" s="131">
        <v>2023</v>
      </c>
      <c r="F5" s="131">
        <v>2024</v>
      </c>
      <c r="G5" s="131">
        <v>2025</v>
      </c>
      <c r="H5" s="131">
        <v>2026</v>
      </c>
      <c r="I5" s="131">
        <v>2027</v>
      </c>
      <c r="J5" s="131">
        <v>2028</v>
      </c>
      <c r="K5" s="131">
        <v>2029</v>
      </c>
      <c r="L5" s="131">
        <v>2030</v>
      </c>
      <c r="M5" s="131">
        <v>2031</v>
      </c>
      <c r="N5" s="131">
        <v>2032</v>
      </c>
      <c r="O5" s="131">
        <v>2033</v>
      </c>
      <c r="P5" s="131">
        <v>2034</v>
      </c>
      <c r="Q5" s="131">
        <v>2035</v>
      </c>
      <c r="R5" s="131">
        <v>2036</v>
      </c>
      <c r="S5" s="131">
        <v>2037</v>
      </c>
      <c r="T5" s="131">
        <v>2038</v>
      </c>
      <c r="U5" s="131">
        <v>2039</v>
      </c>
      <c r="V5" s="131">
        <v>2040</v>
      </c>
      <c r="W5" s="131">
        <v>2041</v>
      </c>
      <c r="X5" s="131">
        <v>2042</v>
      </c>
      <c r="Y5" s="131">
        <v>2043</v>
      </c>
      <c r="Z5" s="131">
        <v>2044</v>
      </c>
      <c r="AA5" s="131">
        <v>2045</v>
      </c>
      <c r="AB5" s="131">
        <v>2046</v>
      </c>
      <c r="AC5" s="131">
        <v>2047</v>
      </c>
      <c r="AD5" s="131">
        <v>2048</v>
      </c>
      <c r="AE5" s="131">
        <v>2049</v>
      </c>
      <c r="AF5" s="131">
        <v>2050</v>
      </c>
      <c r="AG5" s="131" t="s">
        <v>712</v>
      </c>
      <c r="AH5" s="211"/>
    </row>
    <row r="6" spans="1:34" ht="15.75">
      <c r="A6" s="131" t="s">
        <v>1083</v>
      </c>
      <c r="B6" s="131">
        <f>C6</f>
        <v>50200.581599999998</v>
      </c>
      <c r="C6" s="131">
        <v>50200.581599999998</v>
      </c>
      <c r="D6" s="131">
        <v>57216.973700000002</v>
      </c>
      <c r="E6" s="131">
        <v>64376.105600000003</v>
      </c>
      <c r="F6" s="131">
        <v>71411.419299999994</v>
      </c>
      <c r="G6" s="131">
        <v>76280.709099999993</v>
      </c>
      <c r="H6" s="131">
        <v>81766.212299999999</v>
      </c>
      <c r="I6" s="131">
        <v>86414.513600000006</v>
      </c>
      <c r="J6" s="131">
        <v>89832.201300000001</v>
      </c>
      <c r="K6" s="131">
        <v>94284.664000000004</v>
      </c>
      <c r="L6" s="131">
        <v>96953.108900000007</v>
      </c>
      <c r="M6" s="131">
        <v>101148.054</v>
      </c>
      <c r="N6" s="131">
        <v>103970.973</v>
      </c>
      <c r="O6" s="131">
        <v>108227.36</v>
      </c>
      <c r="P6" s="131">
        <v>111956.4</v>
      </c>
      <c r="Q6" s="131">
        <v>113473.072</v>
      </c>
      <c r="R6" s="131">
        <v>117643.747</v>
      </c>
      <c r="S6" s="131">
        <v>121795.856</v>
      </c>
      <c r="T6" s="131">
        <v>125529.74400000001</v>
      </c>
      <c r="U6" s="131">
        <v>131378.00399999999</v>
      </c>
      <c r="V6" s="131">
        <v>136730.34599999999</v>
      </c>
      <c r="W6" s="131">
        <v>141067.76800000001</v>
      </c>
      <c r="X6" s="131">
        <v>146305.057</v>
      </c>
      <c r="Y6" s="131">
        <v>152129.90100000001</v>
      </c>
      <c r="Z6" s="131">
        <v>155595.39199999999</v>
      </c>
      <c r="AA6" s="131">
        <v>161629.989</v>
      </c>
      <c r="AB6" s="131">
        <v>169415.42600000001</v>
      </c>
      <c r="AC6" s="131">
        <v>173794.52799999999</v>
      </c>
      <c r="AD6" s="131">
        <v>180491.171</v>
      </c>
      <c r="AE6" s="131">
        <v>185969.802</v>
      </c>
      <c r="AF6" s="131">
        <v>185969.802</v>
      </c>
      <c r="AG6" s="131" t="s">
        <v>806</v>
      </c>
      <c r="AH6" s="211" t="s">
        <v>1084</v>
      </c>
    </row>
    <row r="7" spans="1:34" ht="15.75">
      <c r="A7" s="131" t="s">
        <v>1083</v>
      </c>
      <c r="B7" s="131">
        <f t="shared" ref="B7:B70" si="0">C7</f>
        <v>46297.9228</v>
      </c>
      <c r="C7" s="131">
        <v>46297.9228</v>
      </c>
      <c r="D7" s="131">
        <v>52768.847199999997</v>
      </c>
      <c r="E7" s="131">
        <v>59371.421199999997</v>
      </c>
      <c r="F7" s="131">
        <v>65859.795499999993</v>
      </c>
      <c r="G7" s="131">
        <v>70350.548200000005</v>
      </c>
      <c r="H7" s="131">
        <v>75409.592799999999</v>
      </c>
      <c r="I7" s="131">
        <v>79696.517800000001</v>
      </c>
      <c r="J7" s="131">
        <v>82848.5147</v>
      </c>
      <c r="K7" s="131">
        <v>86954.843500000003</v>
      </c>
      <c r="L7" s="131">
        <v>89415.834099999993</v>
      </c>
      <c r="M7" s="131">
        <v>93284.670599999998</v>
      </c>
      <c r="N7" s="131">
        <v>95888.125100000005</v>
      </c>
      <c r="O7" s="131">
        <v>99813.621199999994</v>
      </c>
      <c r="P7" s="131">
        <v>103252.753</v>
      </c>
      <c r="Q7" s="131">
        <v>104651.52</v>
      </c>
      <c r="R7" s="131">
        <v>108497.966</v>
      </c>
      <c r="S7" s="131">
        <v>112327.277</v>
      </c>
      <c r="T7" s="131">
        <v>115770.87699999999</v>
      </c>
      <c r="U7" s="131">
        <v>121164.492</v>
      </c>
      <c r="V7" s="131">
        <v>126100.743</v>
      </c>
      <c r="W7" s="131">
        <v>130100.966</v>
      </c>
      <c r="X7" s="131">
        <v>134931.08600000001</v>
      </c>
      <c r="Y7" s="131">
        <v>140303.11199999999</v>
      </c>
      <c r="Z7" s="131">
        <v>143499.18100000001</v>
      </c>
      <c r="AA7" s="131">
        <v>149064.65400000001</v>
      </c>
      <c r="AB7" s="131">
        <v>156244.83600000001</v>
      </c>
      <c r="AC7" s="131">
        <v>160283.50700000001</v>
      </c>
      <c r="AD7" s="131">
        <v>166459.53</v>
      </c>
      <c r="AE7" s="131">
        <v>171512.255</v>
      </c>
      <c r="AF7" s="131">
        <v>171512.255</v>
      </c>
      <c r="AG7" s="131" t="s">
        <v>808</v>
      </c>
      <c r="AH7" s="211" t="s">
        <v>1084</v>
      </c>
    </row>
    <row r="8" spans="1:34" ht="15.75">
      <c r="A8" s="131" t="s">
        <v>1083</v>
      </c>
      <c r="B8" s="131">
        <f t="shared" si="0"/>
        <v>431.22852</v>
      </c>
      <c r="C8" s="131">
        <v>431.22852</v>
      </c>
      <c r="D8" s="131">
        <v>491.48856000000001</v>
      </c>
      <c r="E8" s="131">
        <v>552.98375999999996</v>
      </c>
      <c r="F8" s="131">
        <v>613.42776000000003</v>
      </c>
      <c r="G8" s="131">
        <v>655.25238000000002</v>
      </c>
      <c r="H8" s="131">
        <v>702.37242000000003</v>
      </c>
      <c r="I8" s="131">
        <v>742.30488000000003</v>
      </c>
      <c r="J8" s="131">
        <v>771.65963999999997</v>
      </c>
      <c r="K8" s="131">
        <v>809.91017999999997</v>
      </c>
      <c r="L8" s="131">
        <v>832.82633999999996</v>
      </c>
      <c r="M8" s="131">
        <v>868.85622000000001</v>
      </c>
      <c r="N8" s="131">
        <v>893.11266000000001</v>
      </c>
      <c r="O8" s="131">
        <v>929.66813999999999</v>
      </c>
      <c r="P8" s="131">
        <v>961.70345999999995</v>
      </c>
      <c r="Q8" s="131">
        <v>974.73833999999999</v>
      </c>
      <c r="R8" s="131">
        <v>1010.55798</v>
      </c>
      <c r="S8" s="131">
        <v>1046.21994</v>
      </c>
      <c r="T8" s="131">
        <v>1078.29468</v>
      </c>
      <c r="U8" s="131">
        <v>1128.54204</v>
      </c>
      <c r="V8" s="131">
        <v>1174.5189</v>
      </c>
      <c r="W8" s="131">
        <v>1211.7708</v>
      </c>
      <c r="X8" s="131">
        <v>1256.76216</v>
      </c>
      <c r="Y8" s="131">
        <v>1306.79928</v>
      </c>
      <c r="Z8" s="131">
        <v>1336.5613800000001</v>
      </c>
      <c r="AA8" s="131">
        <v>1388.39868</v>
      </c>
      <c r="AB8" s="131">
        <v>1455.2812799999999</v>
      </c>
      <c r="AC8" s="131">
        <v>1492.88796</v>
      </c>
      <c r="AD8" s="131">
        <v>1550.41488</v>
      </c>
      <c r="AE8" s="131">
        <v>1597.48236</v>
      </c>
      <c r="AF8" s="131">
        <v>1597.48236</v>
      </c>
      <c r="AG8" s="131" t="s">
        <v>798</v>
      </c>
      <c r="AH8" s="211" t="s">
        <v>1084</v>
      </c>
    </row>
    <row r="9" spans="1:34" ht="15.75">
      <c r="A9" s="131" t="s">
        <v>1083</v>
      </c>
      <c r="B9" s="131">
        <f t="shared" si="0"/>
        <v>80967.523700000005</v>
      </c>
      <c r="C9" s="131">
        <v>80967.523700000005</v>
      </c>
      <c r="D9" s="131">
        <v>92284.1253</v>
      </c>
      <c r="E9" s="131">
        <v>103830.927</v>
      </c>
      <c r="F9" s="131">
        <v>115178.039</v>
      </c>
      <c r="G9" s="131">
        <v>123031.633</v>
      </c>
      <c r="H9" s="131">
        <v>131879.084</v>
      </c>
      <c r="I9" s="131">
        <v>139376.23000000001</v>
      </c>
      <c r="J9" s="131">
        <v>144888.565</v>
      </c>
      <c r="K9" s="131">
        <v>152069.864</v>
      </c>
      <c r="L9" s="131">
        <v>156373.726</v>
      </c>
      <c r="M9" s="131">
        <v>163139.68299999999</v>
      </c>
      <c r="N9" s="131">
        <v>167692.71900000001</v>
      </c>
      <c r="O9" s="131">
        <v>174557.75200000001</v>
      </c>
      <c r="P9" s="131">
        <v>180572.245</v>
      </c>
      <c r="Q9" s="131">
        <v>183018.45300000001</v>
      </c>
      <c r="R9" s="131">
        <v>189745.266</v>
      </c>
      <c r="S9" s="131">
        <v>196442.106</v>
      </c>
      <c r="T9" s="131">
        <v>202464.41800000001</v>
      </c>
      <c r="U9" s="131">
        <v>211896.967</v>
      </c>
      <c r="V9" s="131">
        <v>220529.658</v>
      </c>
      <c r="W9" s="131">
        <v>227525.394</v>
      </c>
      <c r="X9" s="131">
        <v>235972.49600000001</v>
      </c>
      <c r="Y9" s="131">
        <v>245367.28</v>
      </c>
      <c r="Z9" s="131">
        <v>250956.69500000001</v>
      </c>
      <c r="AA9" s="131">
        <v>260689.78200000001</v>
      </c>
      <c r="AB9" s="131">
        <v>273246.76</v>
      </c>
      <c r="AC9" s="131">
        <v>280309.73300000001</v>
      </c>
      <c r="AD9" s="131">
        <v>291110.603</v>
      </c>
      <c r="AE9" s="131">
        <v>299946.99</v>
      </c>
      <c r="AF9" s="131">
        <v>299946.99</v>
      </c>
      <c r="AG9" s="131" t="s">
        <v>796</v>
      </c>
      <c r="AH9" s="211" t="s">
        <v>1084</v>
      </c>
    </row>
    <row r="10" spans="1:34" ht="15.75">
      <c r="A10" s="131" t="s">
        <v>1083</v>
      </c>
      <c r="B10" s="131">
        <f t="shared" si="0"/>
        <v>37890.32</v>
      </c>
      <c r="C10" s="131">
        <v>37890.32</v>
      </c>
      <c r="D10" s="131">
        <v>43186.147400000002</v>
      </c>
      <c r="E10" s="131">
        <v>48589.696400000001</v>
      </c>
      <c r="F10" s="131">
        <v>53899.807000000001</v>
      </c>
      <c r="G10" s="131">
        <v>57575.051800000001</v>
      </c>
      <c r="H10" s="131">
        <v>61715.387000000002</v>
      </c>
      <c r="I10" s="131">
        <v>65223.819499999998</v>
      </c>
      <c r="J10" s="131">
        <v>67803.411800000002</v>
      </c>
      <c r="K10" s="131">
        <v>71164.045599999998</v>
      </c>
      <c r="L10" s="131">
        <v>73178.131699999998</v>
      </c>
      <c r="M10" s="131">
        <v>76344.385500000004</v>
      </c>
      <c r="N10" s="131">
        <v>78475.0628</v>
      </c>
      <c r="O10" s="131">
        <v>81687.687699999995</v>
      </c>
      <c r="P10" s="131">
        <v>84502.288799999995</v>
      </c>
      <c r="Q10" s="131">
        <v>85647.045599999998</v>
      </c>
      <c r="R10" s="131">
        <v>88794.982300000003</v>
      </c>
      <c r="S10" s="131">
        <v>91928.898499999996</v>
      </c>
      <c r="T10" s="131">
        <v>94747.152600000001</v>
      </c>
      <c r="U10" s="131">
        <v>99161.299100000004</v>
      </c>
      <c r="V10" s="131">
        <v>103201.14</v>
      </c>
      <c r="W10" s="131">
        <v>106474.931</v>
      </c>
      <c r="X10" s="131">
        <v>110427.916</v>
      </c>
      <c r="Y10" s="131">
        <v>114824.389</v>
      </c>
      <c r="Z10" s="131">
        <v>117440.064</v>
      </c>
      <c r="AA10" s="131">
        <v>121994.848</v>
      </c>
      <c r="AB10" s="131">
        <v>127871.13499999999</v>
      </c>
      <c r="AC10" s="131">
        <v>131176.383</v>
      </c>
      <c r="AD10" s="131">
        <v>136230.86799999999</v>
      </c>
      <c r="AE10" s="131">
        <v>140366.02600000001</v>
      </c>
      <c r="AF10" s="131">
        <v>140366.02600000001</v>
      </c>
      <c r="AG10" s="131" t="s">
        <v>804</v>
      </c>
      <c r="AH10" s="211" t="s">
        <v>1084</v>
      </c>
    </row>
    <row r="11" spans="1:34" ht="15.75">
      <c r="A11" s="131" t="s">
        <v>1083</v>
      </c>
      <c r="B11" s="131">
        <f t="shared" si="0"/>
        <v>17110.474399999999</v>
      </c>
      <c r="C11" s="131">
        <v>17110.474399999999</v>
      </c>
      <c r="D11" s="131">
        <v>19501.954399999999</v>
      </c>
      <c r="E11" s="131">
        <v>21942.091799999998</v>
      </c>
      <c r="F11" s="131">
        <v>24340.023499999999</v>
      </c>
      <c r="G11" s="131">
        <v>25999.684399999998</v>
      </c>
      <c r="H11" s="131">
        <v>27869.375</v>
      </c>
      <c r="I11" s="131">
        <v>29453.7042</v>
      </c>
      <c r="J11" s="131">
        <v>30618.604599999999</v>
      </c>
      <c r="K11" s="131">
        <v>32136.1826</v>
      </c>
      <c r="L11" s="131">
        <v>33045.707199999997</v>
      </c>
      <c r="M11" s="131">
        <v>34475.523099999999</v>
      </c>
      <c r="N11" s="131">
        <v>35437.686500000003</v>
      </c>
      <c r="O11" s="131">
        <v>36888.4476</v>
      </c>
      <c r="P11" s="131">
        <v>38159.453500000003</v>
      </c>
      <c r="Q11" s="131">
        <v>38676.407399999996</v>
      </c>
      <c r="R11" s="131">
        <v>40097.945200000002</v>
      </c>
      <c r="S11" s="131">
        <v>41513.162600000003</v>
      </c>
      <c r="T11" s="131">
        <v>42785.824099999998</v>
      </c>
      <c r="U11" s="131">
        <v>44779.162100000001</v>
      </c>
      <c r="V11" s="131">
        <v>46603.467199999999</v>
      </c>
      <c r="W11" s="131">
        <v>48081.835400000004</v>
      </c>
      <c r="X11" s="131">
        <v>49866.930699999997</v>
      </c>
      <c r="Y11" s="131">
        <v>51852.279600000002</v>
      </c>
      <c r="Z11" s="131">
        <v>53033.460500000001</v>
      </c>
      <c r="AA11" s="131">
        <v>55090.317199999998</v>
      </c>
      <c r="AB11" s="131">
        <v>57743.913999999997</v>
      </c>
      <c r="AC11" s="131">
        <v>59236.4997</v>
      </c>
      <c r="AD11" s="131">
        <v>61518.996500000001</v>
      </c>
      <c r="AE11" s="131">
        <v>63386.3482</v>
      </c>
      <c r="AF11" s="131">
        <v>63386.3482</v>
      </c>
      <c r="AG11" s="131" t="s">
        <v>737</v>
      </c>
      <c r="AH11" s="211" t="s">
        <v>1084</v>
      </c>
    </row>
    <row r="12" spans="1:34" ht="15.75">
      <c r="A12" s="131" t="s">
        <v>1083</v>
      </c>
      <c r="B12" s="131">
        <f t="shared" si="0"/>
        <v>3401.4861000000001</v>
      </c>
      <c r="C12" s="131">
        <v>3401.4861000000001</v>
      </c>
      <c r="D12" s="131">
        <v>3876.8912999999998</v>
      </c>
      <c r="E12" s="131">
        <v>4361.9806799999997</v>
      </c>
      <c r="F12" s="131">
        <v>4838.6736000000001</v>
      </c>
      <c r="G12" s="131">
        <v>5168.6058599999997</v>
      </c>
      <c r="H12" s="131">
        <v>5540.2970400000004</v>
      </c>
      <c r="I12" s="131">
        <v>5855.2497000000003</v>
      </c>
      <c r="J12" s="131">
        <v>6086.82906</v>
      </c>
      <c r="K12" s="131">
        <v>6388.5234600000003</v>
      </c>
      <c r="L12" s="131">
        <v>6569.3298599999998</v>
      </c>
      <c r="M12" s="131">
        <v>6853.5612000000001</v>
      </c>
      <c r="N12" s="131">
        <v>7044.8401800000001</v>
      </c>
      <c r="O12" s="131">
        <v>7333.2500399999999</v>
      </c>
      <c r="P12" s="131">
        <v>7585.9191000000001</v>
      </c>
      <c r="Q12" s="131">
        <v>7688.6870399999998</v>
      </c>
      <c r="R12" s="131">
        <v>7971.2758800000001</v>
      </c>
      <c r="S12" s="131">
        <v>8252.6164200000003</v>
      </c>
      <c r="T12" s="131">
        <v>8505.6139800000001</v>
      </c>
      <c r="U12" s="131">
        <v>8901.8769599999996</v>
      </c>
      <c r="V12" s="131">
        <v>9264.5409600000003</v>
      </c>
      <c r="W12" s="131">
        <v>9558.4433399999998</v>
      </c>
      <c r="X12" s="131">
        <v>9913.3021800000006</v>
      </c>
      <c r="Y12" s="131">
        <v>10307.9884</v>
      </c>
      <c r="Z12" s="131">
        <v>10542.8002</v>
      </c>
      <c r="AA12" s="131">
        <v>10951.690699999999</v>
      </c>
      <c r="AB12" s="131">
        <v>11479.2091</v>
      </c>
      <c r="AC12" s="131">
        <v>11775.936600000001</v>
      </c>
      <c r="AD12" s="131">
        <v>12229.6739</v>
      </c>
      <c r="AE12" s="131">
        <v>12600.905199999999</v>
      </c>
      <c r="AF12" s="131">
        <v>12600.905199999999</v>
      </c>
      <c r="AG12" s="131" t="s">
        <v>764</v>
      </c>
      <c r="AH12" s="211" t="s">
        <v>1084</v>
      </c>
    </row>
    <row r="13" spans="1:34" ht="15.75">
      <c r="A13" s="131" t="s">
        <v>1083</v>
      </c>
      <c r="B13" s="131">
        <f t="shared" si="0"/>
        <v>10979.7446</v>
      </c>
      <c r="C13" s="131">
        <v>10979.7446</v>
      </c>
      <c r="D13" s="131">
        <v>12514.352000000001</v>
      </c>
      <c r="E13" s="131">
        <v>14080.1801</v>
      </c>
      <c r="F13" s="131">
        <v>15618.9267</v>
      </c>
      <c r="G13" s="131">
        <v>16683.923699999999</v>
      </c>
      <c r="H13" s="131">
        <v>17883.697700000001</v>
      </c>
      <c r="I13" s="131">
        <v>18900.3658</v>
      </c>
      <c r="J13" s="131">
        <v>19647.874100000001</v>
      </c>
      <c r="K13" s="131">
        <v>20621.7058</v>
      </c>
      <c r="L13" s="131">
        <v>21205.331999999999</v>
      </c>
      <c r="M13" s="131">
        <v>22122.845600000001</v>
      </c>
      <c r="N13" s="131">
        <v>22740.268</v>
      </c>
      <c r="O13" s="131">
        <v>23671.2107</v>
      </c>
      <c r="P13" s="131">
        <v>24486.8236</v>
      </c>
      <c r="Q13" s="131">
        <v>24818.5429</v>
      </c>
      <c r="R13" s="131">
        <v>25730.748</v>
      </c>
      <c r="S13" s="131">
        <v>26638.879700000001</v>
      </c>
      <c r="T13" s="131">
        <v>27455.543799999999</v>
      </c>
      <c r="U13" s="131">
        <v>28734.6571</v>
      </c>
      <c r="V13" s="131">
        <v>29905.312900000001</v>
      </c>
      <c r="W13" s="131">
        <v>30853.981400000001</v>
      </c>
      <c r="X13" s="131">
        <v>31999.474099999999</v>
      </c>
      <c r="Y13" s="131">
        <v>33273.462800000001</v>
      </c>
      <c r="Z13" s="131">
        <v>34031.430500000002</v>
      </c>
      <c r="AA13" s="131">
        <v>35351.304100000001</v>
      </c>
      <c r="AB13" s="131">
        <v>37054.116699999999</v>
      </c>
      <c r="AC13" s="131">
        <v>38011.891300000003</v>
      </c>
      <c r="AD13" s="131">
        <v>39476.5677</v>
      </c>
      <c r="AE13" s="131">
        <v>40674.843699999998</v>
      </c>
      <c r="AF13" s="131">
        <v>40674.843699999998</v>
      </c>
      <c r="AG13" s="131" t="s">
        <v>768</v>
      </c>
      <c r="AH13" s="211" t="s">
        <v>1084</v>
      </c>
    </row>
    <row r="14" spans="1:34" ht="15.75">
      <c r="A14" s="131" t="s">
        <v>1083</v>
      </c>
      <c r="B14" s="131">
        <f t="shared" si="0"/>
        <v>62052.230900000002</v>
      </c>
      <c r="C14" s="131">
        <v>62052.230900000002</v>
      </c>
      <c r="D14" s="131">
        <v>70725.103900000002</v>
      </c>
      <c r="E14" s="131">
        <v>79574.3946</v>
      </c>
      <c r="F14" s="131">
        <v>88270.643700000001</v>
      </c>
      <c r="G14" s="131">
        <v>94289.512700000007</v>
      </c>
      <c r="H14" s="131">
        <v>101070.068</v>
      </c>
      <c r="I14" s="131">
        <v>106815.75599999999</v>
      </c>
      <c r="J14" s="131">
        <v>111040.319</v>
      </c>
      <c r="K14" s="131">
        <v>116543.942</v>
      </c>
      <c r="L14" s="131">
        <v>119842.371</v>
      </c>
      <c r="M14" s="131">
        <v>125027.69100000001</v>
      </c>
      <c r="N14" s="131">
        <v>128517.058</v>
      </c>
      <c r="O14" s="131">
        <v>133778.31400000001</v>
      </c>
      <c r="P14" s="131">
        <v>138387.734</v>
      </c>
      <c r="Q14" s="131">
        <v>140262.45699999999</v>
      </c>
      <c r="R14" s="131">
        <v>145417.791</v>
      </c>
      <c r="S14" s="131">
        <v>150550.144</v>
      </c>
      <c r="T14" s="131">
        <v>155165.54300000001</v>
      </c>
      <c r="U14" s="131">
        <v>162394.50099999999</v>
      </c>
      <c r="V14" s="131">
        <v>169010.46400000001</v>
      </c>
      <c r="W14" s="131">
        <v>174371.88699999999</v>
      </c>
      <c r="X14" s="131">
        <v>180845.61</v>
      </c>
      <c r="Y14" s="131">
        <v>188045.62</v>
      </c>
      <c r="Z14" s="131">
        <v>192329.26</v>
      </c>
      <c r="AA14" s="131">
        <v>199788.56200000001</v>
      </c>
      <c r="AB14" s="131">
        <v>209412.022</v>
      </c>
      <c r="AC14" s="131">
        <v>214824.96599999999</v>
      </c>
      <c r="AD14" s="131">
        <v>223102.58799999999</v>
      </c>
      <c r="AE14" s="131">
        <v>229874.655</v>
      </c>
      <c r="AF14" s="131">
        <v>229874.655</v>
      </c>
      <c r="AG14" s="131" t="s">
        <v>766</v>
      </c>
      <c r="AH14" s="211" t="s">
        <v>1084</v>
      </c>
    </row>
    <row r="15" spans="1:34" ht="15.75">
      <c r="A15" s="131" t="s">
        <v>1083</v>
      </c>
      <c r="B15" s="131">
        <f t="shared" si="0"/>
        <v>67382.261599999998</v>
      </c>
      <c r="C15" s="131">
        <v>67382.261599999998</v>
      </c>
      <c r="D15" s="131">
        <v>76800.093800000002</v>
      </c>
      <c r="E15" s="131">
        <v>86409.507199999993</v>
      </c>
      <c r="F15" s="131">
        <v>95852.725900000005</v>
      </c>
      <c r="G15" s="131">
        <v>102388.588</v>
      </c>
      <c r="H15" s="131">
        <v>109751.561</v>
      </c>
      <c r="I15" s="131">
        <v>115990.788</v>
      </c>
      <c r="J15" s="131">
        <v>120578.22500000001</v>
      </c>
      <c r="K15" s="131">
        <v>126554.599</v>
      </c>
      <c r="L15" s="131">
        <v>130136.326</v>
      </c>
      <c r="M15" s="131">
        <v>135767.05300000001</v>
      </c>
      <c r="N15" s="131">
        <v>139556.14300000001</v>
      </c>
      <c r="O15" s="131">
        <v>145269.323</v>
      </c>
      <c r="P15" s="131">
        <v>150274.66399999999</v>
      </c>
      <c r="Q15" s="131">
        <v>152310.43100000001</v>
      </c>
      <c r="R15" s="131">
        <v>157908.57</v>
      </c>
      <c r="S15" s="131">
        <v>163481.783</v>
      </c>
      <c r="T15" s="131">
        <v>168493.62899999999</v>
      </c>
      <c r="U15" s="131">
        <v>176343.51699999999</v>
      </c>
      <c r="V15" s="131">
        <v>183527.76</v>
      </c>
      <c r="W15" s="131">
        <v>189349.71299999999</v>
      </c>
      <c r="X15" s="131">
        <v>196379.508</v>
      </c>
      <c r="Y15" s="131">
        <v>204197.965</v>
      </c>
      <c r="Z15" s="131">
        <v>208849.55100000001</v>
      </c>
      <c r="AA15" s="131">
        <v>216949.573</v>
      </c>
      <c r="AB15" s="131">
        <v>227399.644</v>
      </c>
      <c r="AC15" s="131">
        <v>233277.54699999999</v>
      </c>
      <c r="AD15" s="131">
        <v>242266.18799999999</v>
      </c>
      <c r="AE15" s="131">
        <v>249619.93599999999</v>
      </c>
      <c r="AF15" s="131">
        <v>249619.93599999999</v>
      </c>
      <c r="AG15" s="131" t="s">
        <v>758</v>
      </c>
      <c r="AH15" s="211" t="s">
        <v>1084</v>
      </c>
    </row>
    <row r="16" spans="1:34" ht="15.75">
      <c r="A16" s="131" t="s">
        <v>1083</v>
      </c>
      <c r="B16" s="131">
        <f t="shared" si="0"/>
        <v>64589.735699999997</v>
      </c>
      <c r="C16" s="131">
        <v>64589.735699999997</v>
      </c>
      <c r="D16" s="131">
        <v>67817.497900000002</v>
      </c>
      <c r="E16" s="131">
        <v>71098.030299999999</v>
      </c>
      <c r="F16" s="131">
        <v>76720.478600000002</v>
      </c>
      <c r="G16" s="131">
        <v>81105.690799999997</v>
      </c>
      <c r="H16" s="131">
        <v>87527.629300000001</v>
      </c>
      <c r="I16" s="131">
        <v>91451.824600000007</v>
      </c>
      <c r="J16" s="131">
        <v>96024.570800000001</v>
      </c>
      <c r="K16" s="131">
        <v>98525.743600000002</v>
      </c>
      <c r="L16" s="131">
        <v>103131.077</v>
      </c>
      <c r="M16" s="131">
        <v>104649.351</v>
      </c>
      <c r="N16" s="131">
        <v>109953.523</v>
      </c>
      <c r="O16" s="131">
        <v>112442.318</v>
      </c>
      <c r="P16" s="131">
        <v>118043.28200000001</v>
      </c>
      <c r="Q16" s="131">
        <v>123809.679</v>
      </c>
      <c r="R16" s="131">
        <v>127614.39200000001</v>
      </c>
      <c r="S16" s="131">
        <v>131567.745</v>
      </c>
      <c r="T16" s="131">
        <v>135616.56</v>
      </c>
      <c r="U16" s="131">
        <v>140457.67800000001</v>
      </c>
      <c r="V16" s="131">
        <v>145507.24900000001</v>
      </c>
      <c r="W16" s="131">
        <v>151380.21100000001</v>
      </c>
      <c r="X16" s="131">
        <v>152964.264</v>
      </c>
      <c r="Y16" s="131">
        <v>157807.05100000001</v>
      </c>
      <c r="Z16" s="131">
        <v>161918.005</v>
      </c>
      <c r="AA16" s="131">
        <v>166943.845</v>
      </c>
      <c r="AB16" s="131">
        <v>172410.807</v>
      </c>
      <c r="AC16" s="131">
        <v>176500.61900000001</v>
      </c>
      <c r="AD16" s="131">
        <v>178580.83900000001</v>
      </c>
      <c r="AE16" s="131">
        <v>180854.50599999999</v>
      </c>
      <c r="AF16" s="131">
        <v>180854.50599999999</v>
      </c>
      <c r="AG16" s="131" t="s">
        <v>721</v>
      </c>
      <c r="AH16" s="211" t="s">
        <v>1084</v>
      </c>
    </row>
    <row r="17" spans="1:34" ht="15.75">
      <c r="A17" s="131" t="s">
        <v>1083</v>
      </c>
      <c r="B17" s="131">
        <f t="shared" si="0"/>
        <v>17193.1381</v>
      </c>
      <c r="C17" s="131">
        <v>17193.1381</v>
      </c>
      <c r="D17" s="131">
        <v>19596.1682</v>
      </c>
      <c r="E17" s="131">
        <v>22048.092199999999</v>
      </c>
      <c r="F17" s="131">
        <v>24457.600299999998</v>
      </c>
      <c r="G17" s="131">
        <v>26125.2896</v>
      </c>
      <c r="H17" s="131">
        <v>28004.007399999999</v>
      </c>
      <c r="I17" s="131">
        <v>29595.997299999999</v>
      </c>
      <c r="J17" s="131">
        <v>30766.5085</v>
      </c>
      <c r="K17" s="131">
        <v>32291.431700000001</v>
      </c>
      <c r="L17" s="131">
        <v>33205.345000000001</v>
      </c>
      <c r="M17" s="131">
        <v>34642.0726</v>
      </c>
      <c r="N17" s="131">
        <v>35608.887499999997</v>
      </c>
      <c r="O17" s="131">
        <v>37066.652300000002</v>
      </c>
      <c r="P17" s="131">
        <v>38343.807699999998</v>
      </c>
      <c r="Q17" s="131">
        <v>38863.2451</v>
      </c>
      <c r="R17" s="131">
        <v>40291.654999999999</v>
      </c>
      <c r="S17" s="131">
        <v>41713.705300000001</v>
      </c>
      <c r="T17" s="131">
        <v>42992.516300000003</v>
      </c>
      <c r="U17" s="131">
        <v>44995.485999999997</v>
      </c>
      <c r="V17" s="131">
        <v>46828.607900000003</v>
      </c>
      <c r="W17" s="131">
        <v>48314.124400000001</v>
      </c>
      <c r="X17" s="131">
        <v>50107.826300000001</v>
      </c>
      <c r="Y17" s="131">
        <v>52102.780599999998</v>
      </c>
      <c r="Z17" s="131">
        <v>53289.664199999999</v>
      </c>
      <c r="AA17" s="131">
        <v>55356.4548</v>
      </c>
      <c r="AB17" s="131">
        <v>58022.876199999999</v>
      </c>
      <c r="AC17" s="131">
        <v>59522.662600000003</v>
      </c>
      <c r="AD17" s="131">
        <v>61816.183900000004</v>
      </c>
      <c r="AE17" s="131">
        <v>63692.5628</v>
      </c>
      <c r="AF17" s="131">
        <v>63692.5628</v>
      </c>
      <c r="AG17" s="131" t="s">
        <v>750</v>
      </c>
      <c r="AH17" s="211" t="s">
        <v>1084</v>
      </c>
    </row>
    <row r="18" spans="1:34" ht="15.75">
      <c r="A18" s="131" t="s">
        <v>1083</v>
      </c>
      <c r="B18" s="131">
        <f t="shared" si="0"/>
        <v>1224.9502199999999</v>
      </c>
      <c r="C18" s="131">
        <v>1224.9502199999999</v>
      </c>
      <c r="D18" s="131">
        <v>1396.1644200000001</v>
      </c>
      <c r="E18" s="131">
        <v>1570.8475800000001</v>
      </c>
      <c r="F18" s="131">
        <v>1742.5216800000001</v>
      </c>
      <c r="G18" s="131">
        <v>1861.33356</v>
      </c>
      <c r="H18" s="131">
        <v>1995.19074</v>
      </c>
      <c r="I18" s="131">
        <v>2108.6152200000001</v>
      </c>
      <c r="J18" s="131">
        <v>2192.0016599999999</v>
      </c>
      <c r="K18" s="131">
        <v>2300.6563200000001</v>
      </c>
      <c r="L18" s="131">
        <v>2365.7650199999998</v>
      </c>
      <c r="M18" s="131">
        <v>2468.1256199999998</v>
      </c>
      <c r="N18" s="131">
        <v>2537.0055000000002</v>
      </c>
      <c r="O18" s="131">
        <v>2640.8640599999999</v>
      </c>
      <c r="P18" s="131">
        <v>2731.8585600000001</v>
      </c>
      <c r="Q18" s="131">
        <v>2768.8739399999999</v>
      </c>
      <c r="R18" s="131">
        <v>2870.6432399999999</v>
      </c>
      <c r="S18" s="131">
        <v>2971.95264</v>
      </c>
      <c r="T18" s="131">
        <v>3063.0654</v>
      </c>
      <c r="U18" s="131">
        <v>3205.7658000000001</v>
      </c>
      <c r="V18" s="131">
        <v>3336.3773999999999</v>
      </c>
      <c r="W18" s="131">
        <v>3442.20696</v>
      </c>
      <c r="X18" s="131">
        <v>3570.0066000000002</v>
      </c>
      <c r="Y18" s="131">
        <v>3712.1419799999999</v>
      </c>
      <c r="Z18" s="131">
        <v>3796.6978800000002</v>
      </c>
      <c r="AA18" s="131">
        <v>3943.95786</v>
      </c>
      <c r="AB18" s="131">
        <v>4133.9228400000002</v>
      </c>
      <c r="AC18" s="131">
        <v>4240.7773200000001</v>
      </c>
      <c r="AD18" s="131">
        <v>4404.1863599999997</v>
      </c>
      <c r="AE18" s="131">
        <v>4537.8727200000003</v>
      </c>
      <c r="AF18" s="131">
        <v>4537.8727200000003</v>
      </c>
      <c r="AG18" s="131" t="s">
        <v>719</v>
      </c>
      <c r="AH18" s="211" t="s">
        <v>1084</v>
      </c>
    </row>
    <row r="19" spans="1:34" ht="15.75">
      <c r="A19" s="131" t="s">
        <v>1083</v>
      </c>
      <c r="B19" s="131">
        <f t="shared" si="0"/>
        <v>33507.643900000003</v>
      </c>
      <c r="C19" s="131">
        <v>33507.643900000003</v>
      </c>
      <c r="D19" s="131">
        <v>38190.9107</v>
      </c>
      <c r="E19" s="131">
        <v>42969.442499999997</v>
      </c>
      <c r="F19" s="131">
        <v>47665.336900000002</v>
      </c>
      <c r="G19" s="131">
        <v>50915.4764</v>
      </c>
      <c r="H19" s="131">
        <v>54576.911200000002</v>
      </c>
      <c r="I19" s="131">
        <v>57679.527999999998</v>
      </c>
      <c r="J19" s="131">
        <v>59960.750200000002</v>
      </c>
      <c r="K19" s="131">
        <v>62932.663399999998</v>
      </c>
      <c r="L19" s="131">
        <v>64713.777300000002</v>
      </c>
      <c r="M19" s="131">
        <v>67513.806200000006</v>
      </c>
      <c r="N19" s="131">
        <v>69398.042799999996</v>
      </c>
      <c r="O19" s="131">
        <v>72239.068400000004</v>
      </c>
      <c r="P19" s="131">
        <v>74728.112899999993</v>
      </c>
      <c r="Q19" s="131">
        <v>75740.444799999997</v>
      </c>
      <c r="R19" s="131">
        <v>78524.272100000002</v>
      </c>
      <c r="S19" s="131">
        <v>81295.708299999998</v>
      </c>
      <c r="T19" s="131">
        <v>83787.972099999999</v>
      </c>
      <c r="U19" s="131">
        <v>87691.550799999997</v>
      </c>
      <c r="V19" s="131">
        <v>91264.106499999994</v>
      </c>
      <c r="W19" s="131">
        <v>94159.229600000006</v>
      </c>
      <c r="X19" s="131">
        <v>97654.968900000007</v>
      </c>
      <c r="Y19" s="131">
        <v>101542.91099999999</v>
      </c>
      <c r="Z19" s="131">
        <v>103856.037</v>
      </c>
      <c r="AA19" s="131">
        <v>107883.999</v>
      </c>
      <c r="AB19" s="131">
        <v>113080.58</v>
      </c>
      <c r="AC19" s="131">
        <v>116003.52</v>
      </c>
      <c r="AD19" s="131">
        <v>120473.35400000001</v>
      </c>
      <c r="AE19" s="131">
        <v>124130.216</v>
      </c>
      <c r="AF19" s="131">
        <v>124130.216</v>
      </c>
      <c r="AG19" s="131" t="s">
        <v>774</v>
      </c>
      <c r="AH19" s="211" t="s">
        <v>1084</v>
      </c>
    </row>
    <row r="20" spans="1:34" ht="15.75">
      <c r="A20" s="131" t="s">
        <v>1083</v>
      </c>
      <c r="B20" s="131">
        <f t="shared" si="0"/>
        <v>25127.924200000001</v>
      </c>
      <c r="C20" s="131">
        <v>25127.924200000001</v>
      </c>
      <c r="D20" s="131">
        <v>28639.983400000001</v>
      </c>
      <c r="E20" s="131">
        <v>32223.497899999998</v>
      </c>
      <c r="F20" s="131">
        <v>35745.017899999999</v>
      </c>
      <c r="G20" s="131">
        <v>38182.356500000002</v>
      </c>
      <c r="H20" s="131">
        <v>40928.117200000001</v>
      </c>
      <c r="I20" s="131">
        <v>43254.830199999997</v>
      </c>
      <c r="J20" s="131">
        <v>44965.553</v>
      </c>
      <c r="K20" s="131">
        <v>47194.241600000001</v>
      </c>
      <c r="L20" s="131">
        <v>48529.922599999998</v>
      </c>
      <c r="M20" s="131">
        <v>50629.707699999999</v>
      </c>
      <c r="N20" s="131">
        <v>52042.730799999998</v>
      </c>
      <c r="O20" s="131">
        <v>54173.263500000001</v>
      </c>
      <c r="P20" s="131">
        <v>56039.839899999999</v>
      </c>
      <c r="Q20" s="131">
        <v>56799.003400000001</v>
      </c>
      <c r="R20" s="131">
        <v>58886.647199999999</v>
      </c>
      <c r="S20" s="131">
        <v>60964.974699999999</v>
      </c>
      <c r="T20" s="131">
        <v>62833.982000000004</v>
      </c>
      <c r="U20" s="131">
        <v>65761.324399999998</v>
      </c>
      <c r="V20" s="131">
        <v>68440.452099999995</v>
      </c>
      <c r="W20" s="131">
        <v>70611.547999999995</v>
      </c>
      <c r="X20" s="131">
        <v>73233.070000000007</v>
      </c>
      <c r="Y20" s="131">
        <v>76148.704599999997</v>
      </c>
      <c r="Z20" s="131">
        <v>77883.3554</v>
      </c>
      <c r="AA20" s="131">
        <v>80903.978600000002</v>
      </c>
      <c r="AB20" s="131">
        <v>84800.974100000007</v>
      </c>
      <c r="AC20" s="131">
        <v>86992.936400000006</v>
      </c>
      <c r="AD20" s="131">
        <v>90344.950400000002</v>
      </c>
      <c r="AE20" s="131">
        <v>93087.281499999997</v>
      </c>
      <c r="AF20" s="131">
        <v>93087.281499999997</v>
      </c>
      <c r="AG20" s="131" t="s">
        <v>762</v>
      </c>
      <c r="AH20" s="211" t="s">
        <v>1084</v>
      </c>
    </row>
    <row r="21" spans="1:34" ht="15.75">
      <c r="A21" s="131" t="s">
        <v>1083</v>
      </c>
      <c r="B21" s="131">
        <f t="shared" si="0"/>
        <v>23651.513800000001</v>
      </c>
      <c r="C21" s="131">
        <v>23651.513800000001</v>
      </c>
      <c r="D21" s="131">
        <v>26957.2225</v>
      </c>
      <c r="E21" s="131">
        <v>30330.1685</v>
      </c>
      <c r="F21" s="131">
        <v>33644.786</v>
      </c>
      <c r="G21" s="131">
        <v>35938.911800000002</v>
      </c>
      <c r="H21" s="131">
        <v>38523.352700000003</v>
      </c>
      <c r="I21" s="131">
        <v>40713.3439</v>
      </c>
      <c r="J21" s="131">
        <v>42323.558900000004</v>
      </c>
      <c r="K21" s="131">
        <v>44421.294199999997</v>
      </c>
      <c r="L21" s="131">
        <v>45678.503199999999</v>
      </c>
      <c r="M21" s="131">
        <v>47654.916799999999</v>
      </c>
      <c r="N21" s="131">
        <v>48984.908199999998</v>
      </c>
      <c r="O21" s="131">
        <v>50990.256200000003</v>
      </c>
      <c r="P21" s="131">
        <v>52747.1662</v>
      </c>
      <c r="Q21" s="131">
        <v>53461.732499999998</v>
      </c>
      <c r="R21" s="131">
        <v>55426.701200000003</v>
      </c>
      <c r="S21" s="131">
        <v>57382.931900000003</v>
      </c>
      <c r="T21" s="131">
        <v>59142.101900000001</v>
      </c>
      <c r="U21" s="131">
        <v>61897.468000000001</v>
      </c>
      <c r="V21" s="131">
        <v>64419.165399999998</v>
      </c>
      <c r="W21" s="131">
        <v>66462.698199999999</v>
      </c>
      <c r="X21" s="131">
        <v>68930.193100000004</v>
      </c>
      <c r="Y21" s="131">
        <v>71674.508300000001</v>
      </c>
      <c r="Z21" s="131">
        <v>73307.245299999995</v>
      </c>
      <c r="AA21" s="131">
        <v>76150.386499999993</v>
      </c>
      <c r="AB21" s="131">
        <v>79818.417499999996</v>
      </c>
      <c r="AC21" s="131">
        <v>81881.594599999997</v>
      </c>
      <c r="AD21" s="131">
        <v>85036.653200000001</v>
      </c>
      <c r="AE21" s="131">
        <v>87617.848499999993</v>
      </c>
      <c r="AF21" s="131">
        <v>87617.848499999993</v>
      </c>
      <c r="AG21" s="131" t="s">
        <v>760</v>
      </c>
      <c r="AH21" s="211" t="s">
        <v>1084</v>
      </c>
    </row>
    <row r="22" spans="1:34" ht="15.75">
      <c r="A22" s="131" t="s">
        <v>1083</v>
      </c>
      <c r="B22" s="131">
        <f t="shared" si="0"/>
        <v>15400.027400000001</v>
      </c>
      <c r="C22" s="131">
        <v>15400.027400000001</v>
      </c>
      <c r="D22" s="131">
        <v>17552.438300000002</v>
      </c>
      <c r="E22" s="131">
        <v>19748.644700000001</v>
      </c>
      <c r="F22" s="131">
        <v>21906.863499999999</v>
      </c>
      <c r="G22" s="131">
        <v>23400.618699999999</v>
      </c>
      <c r="H22" s="131">
        <v>25083.405900000002</v>
      </c>
      <c r="I22" s="131">
        <v>26509.358700000001</v>
      </c>
      <c r="J22" s="131">
        <v>27557.812399999999</v>
      </c>
      <c r="K22" s="131">
        <v>28923.689200000001</v>
      </c>
      <c r="L22" s="131">
        <v>29742.284899999999</v>
      </c>
      <c r="M22" s="131">
        <v>31029.177100000001</v>
      </c>
      <c r="N22" s="131">
        <v>31895.155599999998</v>
      </c>
      <c r="O22" s="131">
        <v>33200.890599999999</v>
      </c>
      <c r="P22" s="131">
        <v>34344.845800000003</v>
      </c>
      <c r="Q22" s="131">
        <v>34810.1201</v>
      </c>
      <c r="R22" s="131">
        <v>36089.548699999999</v>
      </c>
      <c r="S22" s="131">
        <v>37363.300900000002</v>
      </c>
      <c r="T22" s="131">
        <v>38508.741000000002</v>
      </c>
      <c r="U22" s="131">
        <v>40302.810899999997</v>
      </c>
      <c r="V22" s="131">
        <v>41944.745900000002</v>
      </c>
      <c r="W22" s="131">
        <v>43275.341699999997</v>
      </c>
      <c r="X22" s="131">
        <v>44881.969499999999</v>
      </c>
      <c r="Y22" s="131">
        <v>46668.864999999998</v>
      </c>
      <c r="Z22" s="131">
        <v>47731.969799999999</v>
      </c>
      <c r="AA22" s="131">
        <v>49583.198700000001</v>
      </c>
      <c r="AB22" s="131">
        <v>51971.538200000003</v>
      </c>
      <c r="AC22" s="131">
        <v>53314.919300000001</v>
      </c>
      <c r="AD22" s="131">
        <v>55369.24</v>
      </c>
      <c r="AE22" s="131">
        <v>57049.924899999998</v>
      </c>
      <c r="AF22" s="131">
        <v>57049.924899999998</v>
      </c>
      <c r="AG22" s="131" t="s">
        <v>788</v>
      </c>
      <c r="AH22" s="211" t="s">
        <v>1084</v>
      </c>
    </row>
    <row r="23" spans="1:34" ht="15.75">
      <c r="A23" s="131" t="s">
        <v>1083</v>
      </c>
      <c r="B23" s="131">
        <f t="shared" si="0"/>
        <v>19171.9827</v>
      </c>
      <c r="C23" s="131">
        <v>19171.9827</v>
      </c>
      <c r="D23" s="131">
        <v>21851.596600000001</v>
      </c>
      <c r="E23" s="131">
        <v>24585.7153</v>
      </c>
      <c r="F23" s="131">
        <v>27272.556199999999</v>
      </c>
      <c r="G23" s="131">
        <v>29132.168399999999</v>
      </c>
      <c r="H23" s="131">
        <v>31227.1312</v>
      </c>
      <c r="I23" s="131">
        <v>33002.345200000003</v>
      </c>
      <c r="J23" s="131">
        <v>34307.580800000003</v>
      </c>
      <c r="K23" s="131">
        <v>36008.014999999999</v>
      </c>
      <c r="L23" s="131">
        <v>37027.114000000001</v>
      </c>
      <c r="M23" s="131">
        <v>38629.195399999997</v>
      </c>
      <c r="N23" s="131">
        <v>39707.292999999998</v>
      </c>
      <c r="O23" s="131">
        <v>41332.842400000001</v>
      </c>
      <c r="P23" s="131">
        <v>42756.981800000001</v>
      </c>
      <c r="Q23" s="131">
        <v>43336.206200000001</v>
      </c>
      <c r="R23" s="131">
        <v>44929.023800000003</v>
      </c>
      <c r="S23" s="131">
        <v>46514.745900000002</v>
      </c>
      <c r="T23" s="131">
        <v>47940.738100000002</v>
      </c>
      <c r="U23" s="131">
        <v>50174.2359</v>
      </c>
      <c r="V23" s="131">
        <v>52218.333700000003</v>
      </c>
      <c r="W23" s="131">
        <v>53874.841</v>
      </c>
      <c r="X23" s="131">
        <v>55874.985500000003</v>
      </c>
      <c r="Y23" s="131">
        <v>58099.5481</v>
      </c>
      <c r="Z23" s="131">
        <v>59423.035100000001</v>
      </c>
      <c r="AA23" s="131">
        <v>61727.699200000003</v>
      </c>
      <c r="AB23" s="131">
        <v>64701.018400000001</v>
      </c>
      <c r="AC23" s="131">
        <v>66373.425000000003</v>
      </c>
      <c r="AD23" s="131">
        <v>68930.928899999999</v>
      </c>
      <c r="AE23" s="131">
        <v>71023.250499999995</v>
      </c>
      <c r="AF23" s="131">
        <v>71023.250499999995</v>
      </c>
      <c r="AG23" s="131" t="s">
        <v>744</v>
      </c>
      <c r="AH23" s="211" t="s">
        <v>1084</v>
      </c>
    </row>
    <row r="24" spans="1:34" ht="15.75">
      <c r="A24" s="131" t="s">
        <v>1083</v>
      </c>
      <c r="B24" s="131">
        <f t="shared" si="0"/>
        <v>87476.448999999993</v>
      </c>
      <c r="C24" s="131">
        <v>87476.448999999993</v>
      </c>
      <c r="D24" s="131">
        <v>99702.772200000007</v>
      </c>
      <c r="E24" s="131">
        <v>112177.823</v>
      </c>
      <c r="F24" s="131">
        <v>124437.12699999999</v>
      </c>
      <c r="G24" s="131">
        <v>132922.07199999999</v>
      </c>
      <c r="H24" s="131">
        <v>142480.75200000001</v>
      </c>
      <c r="I24" s="131">
        <v>150580.58900000001</v>
      </c>
      <c r="J24" s="131">
        <v>156536.04500000001</v>
      </c>
      <c r="K24" s="131">
        <v>164294.65</v>
      </c>
      <c r="L24" s="131">
        <v>168944.50200000001</v>
      </c>
      <c r="M24" s="131">
        <v>176254.36199999999</v>
      </c>
      <c r="N24" s="131">
        <v>181173.413</v>
      </c>
      <c r="O24" s="131">
        <v>188590.326</v>
      </c>
      <c r="P24" s="131">
        <v>195088.31899999999</v>
      </c>
      <c r="Q24" s="131">
        <v>197731.18</v>
      </c>
      <c r="R24" s="131">
        <v>204998.74299999999</v>
      </c>
      <c r="S24" s="131">
        <v>212233.95600000001</v>
      </c>
      <c r="T24" s="131">
        <v>218740.38399999999</v>
      </c>
      <c r="U24" s="131">
        <v>228931.21599999999</v>
      </c>
      <c r="V24" s="131">
        <v>238257.87</v>
      </c>
      <c r="W24" s="131">
        <v>245815.99799999999</v>
      </c>
      <c r="X24" s="131">
        <v>254942.16200000001</v>
      </c>
      <c r="Y24" s="131">
        <v>265092.18099999998</v>
      </c>
      <c r="Z24" s="131">
        <v>271130.91800000001</v>
      </c>
      <c r="AA24" s="131">
        <v>281646.45199999999</v>
      </c>
      <c r="AB24" s="131">
        <v>295212.87199999997</v>
      </c>
      <c r="AC24" s="131">
        <v>302843.62400000001</v>
      </c>
      <c r="AD24" s="131">
        <v>314512.772</v>
      </c>
      <c r="AE24" s="131">
        <v>324059.50799999997</v>
      </c>
      <c r="AF24" s="131">
        <v>324059.50799999997</v>
      </c>
      <c r="AG24" s="131" t="s">
        <v>729</v>
      </c>
      <c r="AH24" s="211" t="s">
        <v>1084</v>
      </c>
    </row>
    <row r="25" spans="1:34" ht="15.75">
      <c r="A25" s="131" t="s">
        <v>1083</v>
      </c>
      <c r="B25" s="131">
        <f t="shared" si="0"/>
        <v>501333.62599999999</v>
      </c>
      <c r="C25" s="131">
        <v>501333.62599999999</v>
      </c>
      <c r="D25" s="131">
        <v>571403.59600000002</v>
      </c>
      <c r="E25" s="131">
        <v>642898.99300000002</v>
      </c>
      <c r="F25" s="131">
        <v>713157.87699999998</v>
      </c>
      <c r="G25" s="131">
        <v>761785.66599999997</v>
      </c>
      <c r="H25" s="131">
        <v>816567.20600000001</v>
      </c>
      <c r="I25" s="131">
        <v>862987.90899999999</v>
      </c>
      <c r="J25" s="131">
        <v>897119.05900000001</v>
      </c>
      <c r="K25" s="131">
        <v>941584.12300000002</v>
      </c>
      <c r="L25" s="131">
        <v>968232.77899999998</v>
      </c>
      <c r="M25" s="131">
        <v>1010126.11</v>
      </c>
      <c r="N25" s="131">
        <v>1038317.52</v>
      </c>
      <c r="O25" s="131">
        <v>1080824.3799999999</v>
      </c>
      <c r="P25" s="131">
        <v>1118064.8500000001</v>
      </c>
      <c r="Q25" s="131">
        <v>1133211.21</v>
      </c>
      <c r="R25" s="131">
        <v>1174862.18</v>
      </c>
      <c r="S25" s="131">
        <v>1216327.6599999999</v>
      </c>
      <c r="T25" s="131">
        <v>1253616.47</v>
      </c>
      <c r="U25" s="131">
        <v>1312020.83</v>
      </c>
      <c r="V25" s="131">
        <v>1365472.57</v>
      </c>
      <c r="W25" s="131">
        <v>1408788.71</v>
      </c>
      <c r="X25" s="131">
        <v>1461091.35</v>
      </c>
      <c r="Y25" s="131">
        <v>1519261.86</v>
      </c>
      <c r="Z25" s="131">
        <v>1553870.32</v>
      </c>
      <c r="AA25" s="131">
        <v>1614135.56</v>
      </c>
      <c r="AB25" s="131">
        <v>1691885.67</v>
      </c>
      <c r="AC25" s="131">
        <v>1735618.07</v>
      </c>
      <c r="AD25" s="131">
        <v>1802494.77</v>
      </c>
      <c r="AE25" s="131">
        <v>1857207.77</v>
      </c>
      <c r="AF25" s="131">
        <v>1857207.77</v>
      </c>
      <c r="AG25" s="131" t="s">
        <v>727</v>
      </c>
      <c r="AH25" s="211" t="s">
        <v>1084</v>
      </c>
    </row>
    <row r="26" spans="1:34" ht="15.75">
      <c r="A26" s="131" t="s">
        <v>1083</v>
      </c>
      <c r="B26" s="131">
        <f t="shared" si="0"/>
        <v>27875.103999999999</v>
      </c>
      <c r="C26" s="131">
        <v>27875.103999999999</v>
      </c>
      <c r="D26" s="131">
        <v>31771.127199999999</v>
      </c>
      <c r="E26" s="131">
        <v>35746.410799999998</v>
      </c>
      <c r="F26" s="131">
        <v>39652.932800000002</v>
      </c>
      <c r="G26" s="131">
        <v>42356.737399999998</v>
      </c>
      <c r="H26" s="131">
        <v>45402.694600000003</v>
      </c>
      <c r="I26" s="131">
        <v>47983.7716</v>
      </c>
      <c r="J26" s="131">
        <v>49881.529300000002</v>
      </c>
      <c r="K26" s="131">
        <v>52353.872799999997</v>
      </c>
      <c r="L26" s="131">
        <v>53835.591800000002</v>
      </c>
      <c r="M26" s="131">
        <v>56164.932699999998</v>
      </c>
      <c r="N26" s="131">
        <v>57732.429600000003</v>
      </c>
      <c r="O26" s="131">
        <v>60095.895100000002</v>
      </c>
      <c r="P26" s="131">
        <v>62166.5357</v>
      </c>
      <c r="Q26" s="131">
        <v>63008.704599999997</v>
      </c>
      <c r="R26" s="131">
        <v>65324.577100000002</v>
      </c>
      <c r="S26" s="131">
        <v>67630.134600000005</v>
      </c>
      <c r="T26" s="131">
        <v>69703.468900000007</v>
      </c>
      <c r="U26" s="131">
        <v>72950.862200000003</v>
      </c>
      <c r="V26" s="131">
        <v>75922.880600000004</v>
      </c>
      <c r="W26" s="131">
        <v>78331.337499999994</v>
      </c>
      <c r="X26" s="131">
        <v>81239.469100000002</v>
      </c>
      <c r="Y26" s="131">
        <v>84473.853799999997</v>
      </c>
      <c r="Z26" s="131">
        <v>86398.154299999995</v>
      </c>
      <c r="AA26" s="131">
        <v>89749.012000000002</v>
      </c>
      <c r="AB26" s="131">
        <v>94072.072</v>
      </c>
      <c r="AC26" s="131">
        <v>96503.668399999995</v>
      </c>
      <c r="AD26" s="131">
        <v>100222.144</v>
      </c>
      <c r="AE26" s="131">
        <v>103264.29</v>
      </c>
      <c r="AF26" s="131">
        <v>103264.29</v>
      </c>
      <c r="AG26" s="131" t="s">
        <v>746</v>
      </c>
      <c r="AH26" s="211" t="s">
        <v>1084</v>
      </c>
    </row>
    <row r="27" spans="1:34" ht="15.75">
      <c r="A27" s="131" t="s">
        <v>1083</v>
      </c>
      <c r="B27" s="131">
        <f t="shared" si="0"/>
        <v>47832.845600000001</v>
      </c>
      <c r="C27" s="131">
        <v>47832.845600000001</v>
      </c>
      <c r="D27" s="131">
        <v>54518.306799999998</v>
      </c>
      <c r="E27" s="131">
        <v>61339.766900000002</v>
      </c>
      <c r="F27" s="131">
        <v>68043.256200000003</v>
      </c>
      <c r="G27" s="131">
        <v>72682.8851</v>
      </c>
      <c r="H27" s="131">
        <v>77909.661699999997</v>
      </c>
      <c r="I27" s="131">
        <v>82338.709000000003</v>
      </c>
      <c r="J27" s="131">
        <v>85595.208299999998</v>
      </c>
      <c r="K27" s="131">
        <v>89837.680699999997</v>
      </c>
      <c r="L27" s="131">
        <v>92380.257500000007</v>
      </c>
      <c r="M27" s="131">
        <v>96377.353600000002</v>
      </c>
      <c r="N27" s="131">
        <v>99067.1247</v>
      </c>
      <c r="O27" s="131">
        <v>103122.75900000001</v>
      </c>
      <c r="P27" s="131">
        <v>106675.90700000001</v>
      </c>
      <c r="Q27" s="131">
        <v>108121.045</v>
      </c>
      <c r="R27" s="131">
        <v>112095.014</v>
      </c>
      <c r="S27" s="131">
        <v>116051.284</v>
      </c>
      <c r="T27" s="131">
        <v>119609.058</v>
      </c>
      <c r="U27" s="131">
        <v>125181.482</v>
      </c>
      <c r="V27" s="131">
        <v>130281.379</v>
      </c>
      <c r="W27" s="131">
        <v>134414.22399999999</v>
      </c>
      <c r="X27" s="131">
        <v>139404.481</v>
      </c>
      <c r="Y27" s="131">
        <v>144954.606</v>
      </c>
      <c r="Z27" s="131">
        <v>148256.636</v>
      </c>
      <c r="AA27" s="131">
        <v>154006.62100000001</v>
      </c>
      <c r="AB27" s="131">
        <v>161424.84700000001</v>
      </c>
      <c r="AC27" s="131">
        <v>165597.41500000001</v>
      </c>
      <c r="AD27" s="131">
        <v>171978.19899999999</v>
      </c>
      <c r="AE27" s="131">
        <v>177198.432</v>
      </c>
      <c r="AF27" s="131">
        <v>177198.432</v>
      </c>
      <c r="AG27" s="131" t="s">
        <v>731</v>
      </c>
      <c r="AH27" s="211" t="s">
        <v>1084</v>
      </c>
    </row>
    <row r="28" spans="1:34" ht="15.75">
      <c r="A28" s="131" t="s">
        <v>1083</v>
      </c>
      <c r="B28" s="131">
        <f t="shared" si="0"/>
        <v>127054.31299999999</v>
      </c>
      <c r="C28" s="131">
        <v>127054.31299999999</v>
      </c>
      <c r="D28" s="131">
        <v>144812.34</v>
      </c>
      <c r="E28" s="131">
        <v>162931.598</v>
      </c>
      <c r="F28" s="131">
        <v>180737.49400000001</v>
      </c>
      <c r="G28" s="131">
        <v>193061.36799999999</v>
      </c>
      <c r="H28" s="131">
        <v>206944.79</v>
      </c>
      <c r="I28" s="131">
        <v>218709.321</v>
      </c>
      <c r="J28" s="131">
        <v>227359.26500000001</v>
      </c>
      <c r="K28" s="131">
        <v>238628.16800000001</v>
      </c>
      <c r="L28" s="131">
        <v>245381.8</v>
      </c>
      <c r="M28" s="131">
        <v>255998.946</v>
      </c>
      <c r="N28" s="131">
        <v>263143.57199999999</v>
      </c>
      <c r="O28" s="131">
        <v>273916.19</v>
      </c>
      <c r="P28" s="131">
        <v>283354.14</v>
      </c>
      <c r="Q28" s="131">
        <v>287192.728</v>
      </c>
      <c r="R28" s="131">
        <v>297748.44500000001</v>
      </c>
      <c r="S28" s="131">
        <v>308257.147</v>
      </c>
      <c r="T28" s="131">
        <v>317707.35600000003</v>
      </c>
      <c r="U28" s="131">
        <v>332508.92200000002</v>
      </c>
      <c r="V28" s="131">
        <v>346055.342</v>
      </c>
      <c r="W28" s="131">
        <v>357033.076</v>
      </c>
      <c r="X28" s="131">
        <v>370288.26199999999</v>
      </c>
      <c r="Y28" s="131">
        <v>385030.56599999999</v>
      </c>
      <c r="Z28" s="131">
        <v>393801.49</v>
      </c>
      <c r="AA28" s="131">
        <v>409074.66399999999</v>
      </c>
      <c r="AB28" s="131">
        <v>428779.07900000003</v>
      </c>
      <c r="AC28" s="131">
        <v>439862.30200000003</v>
      </c>
      <c r="AD28" s="131">
        <v>456811.03600000002</v>
      </c>
      <c r="AE28" s="131">
        <v>470677.1</v>
      </c>
      <c r="AF28" s="131">
        <v>470677.1</v>
      </c>
      <c r="AG28" s="131" t="s">
        <v>735</v>
      </c>
      <c r="AH28" s="211" t="s">
        <v>1084</v>
      </c>
    </row>
    <row r="29" spans="1:34" ht="15.75">
      <c r="A29" s="131" t="s">
        <v>1083</v>
      </c>
      <c r="B29" s="131">
        <f t="shared" si="0"/>
        <v>7663.4188199999999</v>
      </c>
      <c r="C29" s="131">
        <v>7663.4188199999999</v>
      </c>
      <c r="D29" s="131">
        <v>8734.5127799999991</v>
      </c>
      <c r="E29" s="131">
        <v>9827.3928599999999</v>
      </c>
      <c r="F29" s="131">
        <v>10901.3645</v>
      </c>
      <c r="G29" s="131">
        <v>11644.694299999999</v>
      </c>
      <c r="H29" s="131">
        <v>12482.0933</v>
      </c>
      <c r="I29" s="131">
        <v>13191.679599999999</v>
      </c>
      <c r="J29" s="131">
        <v>13713.416499999999</v>
      </c>
      <c r="K29" s="131">
        <v>14393.109200000001</v>
      </c>
      <c r="L29" s="131">
        <v>14800.4624</v>
      </c>
      <c r="M29" s="131">
        <v>15440.8403</v>
      </c>
      <c r="N29" s="131">
        <v>15871.779699999999</v>
      </c>
      <c r="O29" s="131">
        <v>16521.5396</v>
      </c>
      <c r="P29" s="131">
        <v>17090.803800000002</v>
      </c>
      <c r="Q29" s="131">
        <v>17322.330600000001</v>
      </c>
      <c r="R29" s="131">
        <v>17959.003000000001</v>
      </c>
      <c r="S29" s="131">
        <v>18592.850299999998</v>
      </c>
      <c r="T29" s="131">
        <v>19162.850399999999</v>
      </c>
      <c r="U29" s="131">
        <v>20055.6214</v>
      </c>
      <c r="V29" s="131">
        <v>20872.692899999998</v>
      </c>
      <c r="W29" s="131">
        <v>21534.817500000001</v>
      </c>
      <c r="X29" s="131">
        <v>22334.320800000001</v>
      </c>
      <c r="Y29" s="131">
        <v>23223.5177</v>
      </c>
      <c r="Z29" s="131">
        <v>23752.547299999998</v>
      </c>
      <c r="AA29" s="131">
        <v>24673.7664</v>
      </c>
      <c r="AB29" s="131">
        <v>25862.253100000002</v>
      </c>
      <c r="AC29" s="131">
        <v>26530.750599999999</v>
      </c>
      <c r="AD29" s="131">
        <v>27553.029500000001</v>
      </c>
      <c r="AE29" s="131">
        <v>28389.3773</v>
      </c>
      <c r="AF29" s="131">
        <v>28389.3773</v>
      </c>
      <c r="AG29" s="131" t="s">
        <v>812</v>
      </c>
      <c r="AH29" s="211" t="s">
        <v>1084</v>
      </c>
    </row>
    <row r="30" spans="1:34" ht="15.75">
      <c r="A30" s="131" t="s">
        <v>1083</v>
      </c>
      <c r="B30" s="131">
        <f t="shared" si="0"/>
        <v>7641.00198</v>
      </c>
      <c r="C30" s="131">
        <v>7641.00198</v>
      </c>
      <c r="D30" s="131">
        <v>8708.9686199999996</v>
      </c>
      <c r="E30" s="131">
        <v>9798.6556799999998</v>
      </c>
      <c r="F30" s="131">
        <v>10869.5</v>
      </c>
      <c r="G30" s="131">
        <v>11610.648499999999</v>
      </c>
      <c r="H30" s="131">
        <v>12445.590399999999</v>
      </c>
      <c r="I30" s="131">
        <v>13153.1137</v>
      </c>
      <c r="J30" s="131">
        <v>13673.313200000001</v>
      </c>
      <c r="K30" s="131">
        <v>14351.0218</v>
      </c>
      <c r="L30" s="131">
        <v>14757.1792</v>
      </c>
      <c r="M30" s="131">
        <v>15395.691199999999</v>
      </c>
      <c r="N30" s="131">
        <v>15825.369199999999</v>
      </c>
      <c r="O30" s="131">
        <v>16473.2369</v>
      </c>
      <c r="P30" s="131">
        <v>17040.832399999999</v>
      </c>
      <c r="Q30" s="131">
        <v>17271.675899999998</v>
      </c>
      <c r="R30" s="131">
        <v>17906.495599999998</v>
      </c>
      <c r="S30" s="131">
        <v>18538.4902</v>
      </c>
      <c r="T30" s="131">
        <v>19106.821400000001</v>
      </c>
      <c r="U30" s="131">
        <v>19996.977599999998</v>
      </c>
      <c r="V30" s="131">
        <v>20811.657599999999</v>
      </c>
      <c r="W30" s="131">
        <v>21471.850600000002</v>
      </c>
      <c r="X30" s="131">
        <v>22269.014999999999</v>
      </c>
      <c r="Y30" s="131">
        <v>23155.610199999999</v>
      </c>
      <c r="Z30" s="131">
        <v>23683.089199999999</v>
      </c>
      <c r="AA30" s="131">
        <v>24601.614699999998</v>
      </c>
      <c r="AB30" s="131">
        <v>25786.632399999999</v>
      </c>
      <c r="AC30" s="131">
        <v>26453.1721</v>
      </c>
      <c r="AD30" s="131">
        <v>27472.468099999998</v>
      </c>
      <c r="AE30" s="131">
        <v>28306.371999999999</v>
      </c>
      <c r="AF30" s="131">
        <v>28306.371999999999</v>
      </c>
      <c r="AG30" s="131" t="s">
        <v>794</v>
      </c>
      <c r="AH30" s="211" t="s">
        <v>1084</v>
      </c>
    </row>
    <row r="31" spans="1:34" ht="15.75">
      <c r="A31" s="131" t="s">
        <v>1083</v>
      </c>
      <c r="B31" s="131">
        <f t="shared" si="0"/>
        <v>4294.2965400000003</v>
      </c>
      <c r="C31" s="131">
        <v>4294.2965400000003</v>
      </c>
      <c r="D31" s="131">
        <v>4894.5054600000003</v>
      </c>
      <c r="E31" s="131">
        <v>5506.9083000000001</v>
      </c>
      <c r="F31" s="131">
        <v>6108.73344</v>
      </c>
      <c r="G31" s="131">
        <v>6525.2714400000004</v>
      </c>
      <c r="H31" s="131">
        <v>6994.5139799999997</v>
      </c>
      <c r="I31" s="131">
        <v>7392.1435199999996</v>
      </c>
      <c r="J31" s="131">
        <v>7684.4953800000003</v>
      </c>
      <c r="K31" s="131">
        <v>8065.3714200000004</v>
      </c>
      <c r="L31" s="131">
        <v>8293.6394999999993</v>
      </c>
      <c r="M31" s="131">
        <v>8652.4928999999993</v>
      </c>
      <c r="N31" s="131">
        <v>8893.9666799999995</v>
      </c>
      <c r="O31" s="131">
        <v>9258.0760800000007</v>
      </c>
      <c r="P31" s="131">
        <v>9577.0627199999999</v>
      </c>
      <c r="Q31" s="131">
        <v>9706.8070800000005</v>
      </c>
      <c r="R31" s="131">
        <v>10063.5844</v>
      </c>
      <c r="S31" s="131">
        <v>10418.758599999999</v>
      </c>
      <c r="T31" s="131">
        <v>10738.1657</v>
      </c>
      <c r="U31" s="131">
        <v>11238.4449</v>
      </c>
      <c r="V31" s="131">
        <v>11696.295099999999</v>
      </c>
      <c r="W31" s="131">
        <v>12067.3424</v>
      </c>
      <c r="X31" s="131">
        <v>12515.350700000001</v>
      </c>
      <c r="Y31" s="131">
        <v>13013.619500000001</v>
      </c>
      <c r="Z31" s="131">
        <v>13310.071</v>
      </c>
      <c r="AA31" s="131">
        <v>13826.2891</v>
      </c>
      <c r="AB31" s="131">
        <v>14492.2768</v>
      </c>
      <c r="AC31" s="131">
        <v>14866.8719</v>
      </c>
      <c r="AD31" s="131">
        <v>15439.723400000001</v>
      </c>
      <c r="AE31" s="131">
        <v>15908.3878</v>
      </c>
      <c r="AF31" s="131">
        <v>15908.3878</v>
      </c>
      <c r="AG31" s="131" t="s">
        <v>816</v>
      </c>
      <c r="AH31" s="211" t="s">
        <v>1084</v>
      </c>
    </row>
    <row r="32" spans="1:34" ht="15.75">
      <c r="A32" s="131" t="s">
        <v>1083</v>
      </c>
      <c r="B32" s="131">
        <f t="shared" si="0"/>
        <v>248213.91699999999</v>
      </c>
      <c r="C32" s="131">
        <v>248213.91699999999</v>
      </c>
      <c r="D32" s="131">
        <v>282906.07900000003</v>
      </c>
      <c r="E32" s="131">
        <v>318303.96399999998</v>
      </c>
      <c r="F32" s="131">
        <v>353089.65700000001</v>
      </c>
      <c r="G32" s="131">
        <v>377165.61900000001</v>
      </c>
      <c r="H32" s="131">
        <v>404288.353</v>
      </c>
      <c r="I32" s="131">
        <v>427271.59299999999</v>
      </c>
      <c r="J32" s="131">
        <v>444170.17200000002</v>
      </c>
      <c r="K32" s="131">
        <v>466185.15100000001</v>
      </c>
      <c r="L32" s="131">
        <v>479379.09100000001</v>
      </c>
      <c r="M32" s="131">
        <v>500120.77799999999</v>
      </c>
      <c r="N32" s="131">
        <v>514078.55900000001</v>
      </c>
      <c r="O32" s="131">
        <v>535124.00300000003</v>
      </c>
      <c r="P32" s="131">
        <v>553562.03799999994</v>
      </c>
      <c r="Q32" s="131">
        <v>561061.11499999999</v>
      </c>
      <c r="R32" s="131">
        <v>581682.80799999996</v>
      </c>
      <c r="S32" s="131">
        <v>602212.66500000004</v>
      </c>
      <c r="T32" s="131">
        <v>620674.62800000003</v>
      </c>
      <c r="U32" s="131">
        <v>649591.05000000005</v>
      </c>
      <c r="V32" s="131">
        <v>676055.39099999995</v>
      </c>
      <c r="W32" s="131">
        <v>697501.54</v>
      </c>
      <c r="X32" s="131">
        <v>723396.95900000003</v>
      </c>
      <c r="Y32" s="131">
        <v>752197.59199999995</v>
      </c>
      <c r="Z32" s="131">
        <v>769332.49300000002</v>
      </c>
      <c r="AA32" s="131">
        <v>799170.25399999996</v>
      </c>
      <c r="AB32" s="131">
        <v>837664.89500000002</v>
      </c>
      <c r="AC32" s="131">
        <v>859317.11899999995</v>
      </c>
      <c r="AD32" s="131">
        <v>892428.26300000004</v>
      </c>
      <c r="AE32" s="131">
        <v>919517.07</v>
      </c>
      <c r="AF32" s="131">
        <v>919517.07</v>
      </c>
      <c r="AG32" s="131" t="s">
        <v>802</v>
      </c>
      <c r="AH32" s="211" t="s">
        <v>1084</v>
      </c>
    </row>
    <row r="33" spans="1:34" ht="15.75">
      <c r="A33" s="131" t="s">
        <v>1083</v>
      </c>
      <c r="B33" s="131">
        <f t="shared" si="0"/>
        <v>67243.831699999995</v>
      </c>
      <c r="C33" s="131">
        <v>67243.831699999995</v>
      </c>
      <c r="D33" s="131">
        <v>76642.321899999995</v>
      </c>
      <c r="E33" s="131">
        <v>86231.985799999995</v>
      </c>
      <c r="F33" s="131">
        <v>95655.809899999993</v>
      </c>
      <c r="G33" s="131">
        <v>102178.243</v>
      </c>
      <c r="H33" s="131">
        <v>109526.092</v>
      </c>
      <c r="I33" s="131">
        <v>115752.49400000001</v>
      </c>
      <c r="J33" s="131">
        <v>120330.50900000001</v>
      </c>
      <c r="K33" s="131">
        <v>126294.598</v>
      </c>
      <c r="L33" s="131">
        <v>129868.98</v>
      </c>
      <c r="M33" s="131">
        <v>135488.13</v>
      </c>
      <c r="N33" s="131">
        <v>139269.44099999999</v>
      </c>
      <c r="O33" s="131">
        <v>144970.88699999999</v>
      </c>
      <c r="P33" s="131">
        <v>149965.94</v>
      </c>
      <c r="Q33" s="131">
        <v>151997.52799999999</v>
      </c>
      <c r="R33" s="131">
        <v>157584.17000000001</v>
      </c>
      <c r="S33" s="131">
        <v>163145.92499999999</v>
      </c>
      <c r="T33" s="131">
        <v>168147.46900000001</v>
      </c>
      <c r="U33" s="131">
        <v>175981.247</v>
      </c>
      <c r="V33" s="131">
        <v>183150.72099999999</v>
      </c>
      <c r="W33" s="131">
        <v>188960.71599999999</v>
      </c>
      <c r="X33" s="131">
        <v>195976.057</v>
      </c>
      <c r="Y33" s="131">
        <v>203778.47099999999</v>
      </c>
      <c r="Z33" s="131">
        <v>208420.49100000001</v>
      </c>
      <c r="AA33" s="131">
        <v>216503.864</v>
      </c>
      <c r="AB33" s="131">
        <v>226932.478</v>
      </c>
      <c r="AC33" s="131">
        <v>232798.30499999999</v>
      </c>
      <c r="AD33" s="131">
        <v>241768.47099999999</v>
      </c>
      <c r="AE33" s="131">
        <v>249107.12100000001</v>
      </c>
      <c r="AF33" s="131">
        <v>249107.12100000001</v>
      </c>
      <c r="AG33" s="131" t="s">
        <v>792</v>
      </c>
      <c r="AH33" s="211" t="s">
        <v>1084</v>
      </c>
    </row>
    <row r="34" spans="1:34" ht="15.75">
      <c r="A34" s="131" t="s">
        <v>1083</v>
      </c>
      <c r="B34" s="131">
        <f t="shared" si="0"/>
        <v>88537.819300000003</v>
      </c>
      <c r="C34" s="131">
        <v>88537.819300000003</v>
      </c>
      <c r="D34" s="131">
        <v>100912.493</v>
      </c>
      <c r="E34" s="131">
        <v>113538.916</v>
      </c>
      <c r="F34" s="131">
        <v>125946.95299999999</v>
      </c>
      <c r="G34" s="131">
        <v>134534.84899999999</v>
      </c>
      <c r="H34" s="131">
        <v>144209.516</v>
      </c>
      <c r="I34" s="131">
        <v>152407.628</v>
      </c>
      <c r="J34" s="131">
        <v>158435.34</v>
      </c>
      <c r="K34" s="131">
        <v>166288.07999999999</v>
      </c>
      <c r="L34" s="131">
        <v>170994.35500000001</v>
      </c>
      <c r="M34" s="131">
        <v>178392.91099999999</v>
      </c>
      <c r="N34" s="131">
        <v>183371.64300000001</v>
      </c>
      <c r="O34" s="131">
        <v>190878.53899999999</v>
      </c>
      <c r="P34" s="131">
        <v>197455.38399999999</v>
      </c>
      <c r="Q34" s="131">
        <v>200130.29399999999</v>
      </c>
      <c r="R34" s="131">
        <v>207486.05300000001</v>
      </c>
      <c r="S34" s="131">
        <v>214809.041</v>
      </c>
      <c r="T34" s="131">
        <v>221394.41500000001</v>
      </c>
      <c r="U34" s="131">
        <v>231708.894</v>
      </c>
      <c r="V34" s="131">
        <v>241148.723</v>
      </c>
      <c r="W34" s="131">
        <v>248798.55499999999</v>
      </c>
      <c r="X34" s="131">
        <v>258035.43599999999</v>
      </c>
      <c r="Y34" s="131">
        <v>268308.61700000003</v>
      </c>
      <c r="Z34" s="131">
        <v>274420.62199999997</v>
      </c>
      <c r="AA34" s="131">
        <v>285063.74599999998</v>
      </c>
      <c r="AB34" s="131">
        <v>298794.77</v>
      </c>
      <c r="AC34" s="131">
        <v>306518.12</v>
      </c>
      <c r="AD34" s="131">
        <v>318328.85200000001</v>
      </c>
      <c r="AE34" s="131">
        <v>327991.41600000003</v>
      </c>
      <c r="AF34" s="131">
        <v>327991.41600000003</v>
      </c>
      <c r="AG34" s="131" t="s">
        <v>782</v>
      </c>
      <c r="AH34" s="211" t="s">
        <v>1084</v>
      </c>
    </row>
    <row r="35" spans="1:34" ht="15.75">
      <c r="A35" s="131" t="s">
        <v>1083</v>
      </c>
      <c r="B35" s="131">
        <f t="shared" si="0"/>
        <v>199.67544000000001</v>
      </c>
      <c r="C35" s="131">
        <v>199.67544000000001</v>
      </c>
      <c r="D35" s="131">
        <v>227.5848</v>
      </c>
      <c r="E35" s="131">
        <v>256.05918000000003</v>
      </c>
      <c r="F35" s="131">
        <v>284.04737999999998</v>
      </c>
      <c r="G35" s="131">
        <v>303.41574000000003</v>
      </c>
      <c r="H35" s="131">
        <v>325.22814</v>
      </c>
      <c r="I35" s="131">
        <v>343.71611999999999</v>
      </c>
      <c r="J35" s="131">
        <v>357.31601999999998</v>
      </c>
      <c r="K35" s="131">
        <v>375.02874000000003</v>
      </c>
      <c r="L35" s="131">
        <v>385.63272000000001</v>
      </c>
      <c r="M35" s="131">
        <v>402.32051999999999</v>
      </c>
      <c r="N35" s="131">
        <v>413.55522000000002</v>
      </c>
      <c r="O35" s="131">
        <v>430.47953999999999</v>
      </c>
      <c r="P35" s="131">
        <v>445.31459999999998</v>
      </c>
      <c r="Q35" s="131">
        <v>451.34586000000002</v>
      </c>
      <c r="R35" s="131">
        <v>467.94168000000002</v>
      </c>
      <c r="S35" s="131">
        <v>484.45866000000001</v>
      </c>
      <c r="T35" s="131">
        <v>499.30685999999997</v>
      </c>
      <c r="U35" s="131">
        <v>522.56466</v>
      </c>
      <c r="V35" s="131">
        <v>543.85145999999997</v>
      </c>
      <c r="W35" s="131">
        <v>561.10428000000002</v>
      </c>
      <c r="X35" s="131">
        <v>581.94431999999995</v>
      </c>
      <c r="Y35" s="131">
        <v>605.11014</v>
      </c>
      <c r="Z35" s="131">
        <v>618.89400000000001</v>
      </c>
      <c r="AA35" s="131">
        <v>642.90078000000005</v>
      </c>
      <c r="AB35" s="131">
        <v>673.85861999999997</v>
      </c>
      <c r="AC35" s="131">
        <v>691.28225999999995</v>
      </c>
      <c r="AD35" s="131">
        <v>717.91704000000004</v>
      </c>
      <c r="AE35" s="131">
        <v>739.71630000000005</v>
      </c>
      <c r="AF35" s="131">
        <v>739.71630000000005</v>
      </c>
      <c r="AG35" s="131" t="s">
        <v>784</v>
      </c>
      <c r="AH35" s="211" t="s">
        <v>1084</v>
      </c>
    </row>
    <row r="36" spans="1:34" ht="15.75">
      <c r="A36" s="131" t="s">
        <v>1083</v>
      </c>
      <c r="B36" s="131">
        <f t="shared" si="0"/>
        <v>63807.9977</v>
      </c>
      <c r="C36" s="131">
        <v>63807.9977</v>
      </c>
      <c r="D36" s="131">
        <v>72726.260200000004</v>
      </c>
      <c r="E36" s="131">
        <v>81825.9467</v>
      </c>
      <c r="F36" s="131">
        <v>90768.255499999999</v>
      </c>
      <c r="G36" s="131">
        <v>96957.432000000001</v>
      </c>
      <c r="H36" s="131">
        <v>103929.83100000001</v>
      </c>
      <c r="I36" s="131">
        <v>109838.101</v>
      </c>
      <c r="J36" s="131">
        <v>114182.185</v>
      </c>
      <c r="K36" s="131">
        <v>119841.557</v>
      </c>
      <c r="L36" s="131">
        <v>123233.29300000001</v>
      </c>
      <c r="M36" s="131">
        <v>128565.334</v>
      </c>
      <c r="N36" s="131">
        <v>132153.43400000001</v>
      </c>
      <c r="O36" s="131">
        <v>137563.56700000001</v>
      </c>
      <c r="P36" s="131">
        <v>142303.40100000001</v>
      </c>
      <c r="Q36" s="131">
        <v>144231.18400000001</v>
      </c>
      <c r="R36" s="131">
        <v>149532.372</v>
      </c>
      <c r="S36" s="131">
        <v>154809.948</v>
      </c>
      <c r="T36" s="131">
        <v>159555.94500000001</v>
      </c>
      <c r="U36" s="131">
        <v>166989.44</v>
      </c>
      <c r="V36" s="131">
        <v>173792.59700000001</v>
      </c>
      <c r="W36" s="131">
        <v>179305.72</v>
      </c>
      <c r="X36" s="131">
        <v>185962.628</v>
      </c>
      <c r="Y36" s="131">
        <v>193366.361</v>
      </c>
      <c r="Z36" s="131">
        <v>197771.204</v>
      </c>
      <c r="AA36" s="131">
        <v>205441.56099999999</v>
      </c>
      <c r="AB36" s="131">
        <v>215337.321</v>
      </c>
      <c r="AC36" s="131">
        <v>220903.42499999999</v>
      </c>
      <c r="AD36" s="131">
        <v>229415.255</v>
      </c>
      <c r="AE36" s="131">
        <v>236378.94200000001</v>
      </c>
      <c r="AF36" s="131">
        <v>236378.94200000001</v>
      </c>
      <c r="AG36" s="131" t="s">
        <v>778</v>
      </c>
      <c r="AH36" s="211" t="s">
        <v>1084</v>
      </c>
    </row>
    <row r="37" spans="1:34" ht="15.75">
      <c r="A37" s="131" t="s">
        <v>1083</v>
      </c>
      <c r="B37" s="131">
        <f t="shared" si="0"/>
        <v>51792.768499999998</v>
      </c>
      <c r="C37" s="131">
        <v>51792.768499999998</v>
      </c>
      <c r="D37" s="131">
        <v>59031.699699999997</v>
      </c>
      <c r="E37" s="131">
        <v>66417.890799999994</v>
      </c>
      <c r="F37" s="131">
        <v>73676.334799999997</v>
      </c>
      <c r="G37" s="131">
        <v>78700.072100000005</v>
      </c>
      <c r="H37" s="131">
        <v>84359.548999999999</v>
      </c>
      <c r="I37" s="131">
        <v>89155.267900000006</v>
      </c>
      <c r="J37" s="131">
        <v>92681.3606</v>
      </c>
      <c r="K37" s="131">
        <v>97275.052100000001</v>
      </c>
      <c r="L37" s="131">
        <v>100028.11900000001</v>
      </c>
      <c r="M37" s="131">
        <v>104356.11900000001</v>
      </c>
      <c r="N37" s="131">
        <v>107268.57399999999</v>
      </c>
      <c r="O37" s="131">
        <v>111659.962</v>
      </c>
      <c r="P37" s="131">
        <v>115507.27499999999</v>
      </c>
      <c r="Q37" s="131">
        <v>117072.039</v>
      </c>
      <c r="R37" s="131">
        <v>121375.008</v>
      </c>
      <c r="S37" s="131">
        <v>125658.806</v>
      </c>
      <c r="T37" s="131">
        <v>129511.11199999999</v>
      </c>
      <c r="U37" s="131">
        <v>135544.85500000001</v>
      </c>
      <c r="V37" s="131">
        <v>141066.967</v>
      </c>
      <c r="W37" s="131">
        <v>145541.951</v>
      </c>
      <c r="X37" s="131">
        <v>150945.34299999999</v>
      </c>
      <c r="Y37" s="131">
        <v>156954.935</v>
      </c>
      <c r="Z37" s="131">
        <v>160530.329</v>
      </c>
      <c r="AA37" s="131">
        <v>166756.337</v>
      </c>
      <c r="AB37" s="131">
        <v>174788.7</v>
      </c>
      <c r="AC37" s="131">
        <v>179306.69200000001</v>
      </c>
      <c r="AD37" s="131">
        <v>186215.71799999999</v>
      </c>
      <c r="AE37" s="131">
        <v>191868.125</v>
      </c>
      <c r="AF37" s="131">
        <v>191868.125</v>
      </c>
      <c r="AG37" s="131" t="s">
        <v>776</v>
      </c>
      <c r="AH37" s="211" t="s">
        <v>1084</v>
      </c>
    </row>
    <row r="38" spans="1:34" ht="15.75">
      <c r="A38" s="131" t="s">
        <v>1083</v>
      </c>
      <c r="B38" s="131">
        <f t="shared" si="0"/>
        <v>32203.012699999999</v>
      </c>
      <c r="C38" s="131">
        <v>32203.012699999999</v>
      </c>
      <c r="D38" s="131">
        <v>36703.935700000002</v>
      </c>
      <c r="E38" s="131">
        <v>41296.431400000001</v>
      </c>
      <c r="F38" s="131">
        <v>45809.4827</v>
      </c>
      <c r="G38" s="131">
        <v>48933.070899999999</v>
      </c>
      <c r="H38" s="131">
        <v>52451.949800000002</v>
      </c>
      <c r="I38" s="131">
        <v>55433.770600000003</v>
      </c>
      <c r="J38" s="131">
        <v>57626.179600000003</v>
      </c>
      <c r="K38" s="131">
        <v>60482.3819</v>
      </c>
      <c r="L38" s="131">
        <v>62194.142899999999</v>
      </c>
      <c r="M38" s="131">
        <v>64885.1492</v>
      </c>
      <c r="N38" s="131">
        <v>66696.012000000002</v>
      </c>
      <c r="O38" s="131">
        <v>69426.438299999994</v>
      </c>
      <c r="P38" s="131">
        <v>71818.5622</v>
      </c>
      <c r="Q38" s="131">
        <v>72791.487200000003</v>
      </c>
      <c r="R38" s="131">
        <v>75466.922600000005</v>
      </c>
      <c r="S38" s="131">
        <v>78130.453099999999</v>
      </c>
      <c r="T38" s="131">
        <v>80525.678</v>
      </c>
      <c r="U38" s="131">
        <v>84277.266300000003</v>
      </c>
      <c r="V38" s="131">
        <v>87710.721999999994</v>
      </c>
      <c r="W38" s="131">
        <v>90493.1302</v>
      </c>
      <c r="X38" s="131">
        <v>93852.765400000004</v>
      </c>
      <c r="Y38" s="131">
        <v>97589.334600000002</v>
      </c>
      <c r="Z38" s="131">
        <v>99812.3992</v>
      </c>
      <c r="AA38" s="131">
        <v>103683.522</v>
      </c>
      <c r="AB38" s="131">
        <v>108677.773</v>
      </c>
      <c r="AC38" s="131">
        <v>111486.908</v>
      </c>
      <c r="AD38" s="131">
        <v>115782.716</v>
      </c>
      <c r="AE38" s="131">
        <v>119297.193</v>
      </c>
      <c r="AF38" s="131">
        <v>119297.193</v>
      </c>
      <c r="AG38" s="131" t="s">
        <v>754</v>
      </c>
      <c r="AH38" s="211" t="s">
        <v>1084</v>
      </c>
    </row>
    <row r="39" spans="1:34" ht="15.75">
      <c r="A39" s="131" t="s">
        <v>1083</v>
      </c>
      <c r="B39" s="131">
        <f t="shared" si="0"/>
        <v>34023.756800000003</v>
      </c>
      <c r="C39" s="131">
        <v>34023.756800000003</v>
      </c>
      <c r="D39" s="131">
        <v>38779.162199999999</v>
      </c>
      <c r="E39" s="131">
        <v>43631.304300000003</v>
      </c>
      <c r="F39" s="131">
        <v>48399.534399999997</v>
      </c>
      <c r="G39" s="131">
        <v>51699.737300000001</v>
      </c>
      <c r="H39" s="131">
        <v>55417.568899999998</v>
      </c>
      <c r="I39" s="131">
        <v>58567.975899999998</v>
      </c>
      <c r="J39" s="131">
        <v>60884.334499999997</v>
      </c>
      <c r="K39" s="131">
        <v>63902.027499999997</v>
      </c>
      <c r="L39" s="131">
        <v>65710.577699999994</v>
      </c>
      <c r="M39" s="131">
        <v>68553.732099999994</v>
      </c>
      <c r="N39" s="131">
        <v>70466.981799999994</v>
      </c>
      <c r="O39" s="131">
        <v>73351.776800000007</v>
      </c>
      <c r="P39" s="131">
        <v>75879.150699999998</v>
      </c>
      <c r="Q39" s="131">
        <v>76907.092900000003</v>
      </c>
      <c r="R39" s="131">
        <v>79733.795899999997</v>
      </c>
      <c r="S39" s="131">
        <v>82547.910900000003</v>
      </c>
      <c r="T39" s="131">
        <v>85078.569799999997</v>
      </c>
      <c r="U39" s="131">
        <v>89042.277100000007</v>
      </c>
      <c r="V39" s="131">
        <v>92669.85</v>
      </c>
      <c r="W39" s="131">
        <v>95609.570200000002</v>
      </c>
      <c r="X39" s="131">
        <v>99159.170400000003</v>
      </c>
      <c r="Y39" s="131">
        <v>103106.99099999999</v>
      </c>
      <c r="Z39" s="131">
        <v>105455.753</v>
      </c>
      <c r="AA39" s="131">
        <v>109545.749</v>
      </c>
      <c r="AB39" s="131">
        <v>114822.36599999999</v>
      </c>
      <c r="AC39" s="131">
        <v>117790.337</v>
      </c>
      <c r="AD39" s="131">
        <v>122329.024</v>
      </c>
      <c r="AE39" s="131">
        <v>126042.204</v>
      </c>
      <c r="AF39" s="131">
        <v>126042.204</v>
      </c>
      <c r="AG39" s="131" t="s">
        <v>725</v>
      </c>
      <c r="AH39" s="211" t="s">
        <v>1084</v>
      </c>
    </row>
    <row r="40" spans="1:34" ht="15.75">
      <c r="A40" s="131" t="s">
        <v>1083</v>
      </c>
      <c r="B40" s="131">
        <f t="shared" si="0"/>
        <v>44144.5527</v>
      </c>
      <c r="C40" s="131">
        <v>44144.5527</v>
      </c>
      <c r="D40" s="131">
        <v>50314.505400000002</v>
      </c>
      <c r="E40" s="131">
        <v>56609.971400000002</v>
      </c>
      <c r="F40" s="131">
        <v>62796.572500000002</v>
      </c>
      <c r="G40" s="131">
        <v>67078.451700000005</v>
      </c>
      <c r="H40" s="131">
        <v>71902.198300000004</v>
      </c>
      <c r="I40" s="131">
        <v>75989.736900000004</v>
      </c>
      <c r="J40" s="131">
        <v>78995.130799999999</v>
      </c>
      <c r="K40" s="131">
        <v>82910.469800000006</v>
      </c>
      <c r="L40" s="131">
        <v>85256.997799999997</v>
      </c>
      <c r="M40" s="131">
        <v>88945.881999999998</v>
      </c>
      <c r="N40" s="131">
        <v>91428.251399999994</v>
      </c>
      <c r="O40" s="131">
        <v>95171.1541</v>
      </c>
      <c r="P40" s="131">
        <v>98450.3462</v>
      </c>
      <c r="Q40" s="131">
        <v>99784.043099999995</v>
      </c>
      <c r="R40" s="131">
        <v>103451.588</v>
      </c>
      <c r="S40" s="131">
        <v>107102.8</v>
      </c>
      <c r="T40" s="131">
        <v>110386.236</v>
      </c>
      <c r="U40" s="131">
        <v>115528.982</v>
      </c>
      <c r="V40" s="131">
        <v>120235.63800000001</v>
      </c>
      <c r="W40" s="131">
        <v>124049.81299999999</v>
      </c>
      <c r="X40" s="131">
        <v>128655.277</v>
      </c>
      <c r="Y40" s="131">
        <v>133777.43299999999</v>
      </c>
      <c r="Z40" s="131">
        <v>136824.86199999999</v>
      </c>
      <c r="AA40" s="131">
        <v>142131.46400000001</v>
      </c>
      <c r="AB40" s="131">
        <v>148977.693</v>
      </c>
      <c r="AC40" s="131">
        <v>152828.51500000001</v>
      </c>
      <c r="AD40" s="131">
        <v>158717.285</v>
      </c>
      <c r="AE40" s="131">
        <v>163535</v>
      </c>
      <c r="AF40" s="131">
        <v>163535</v>
      </c>
      <c r="AG40" s="131" t="s">
        <v>772</v>
      </c>
      <c r="AH40" s="211" t="s">
        <v>1084</v>
      </c>
    </row>
    <row r="41" spans="1:34" ht="15.75">
      <c r="A41" s="131" t="s">
        <v>1083</v>
      </c>
      <c r="B41" s="131">
        <f t="shared" si="0"/>
        <v>75656.164900000003</v>
      </c>
      <c r="C41" s="131">
        <v>75656.164900000003</v>
      </c>
      <c r="D41" s="131">
        <v>86230.409</v>
      </c>
      <c r="E41" s="131">
        <v>97019.768200000006</v>
      </c>
      <c r="F41" s="131">
        <v>107622.526</v>
      </c>
      <c r="G41" s="131">
        <v>114960.927</v>
      </c>
      <c r="H41" s="131">
        <v>123227.997</v>
      </c>
      <c r="I41" s="131">
        <v>130233.33900000001</v>
      </c>
      <c r="J41" s="131">
        <v>135384.07399999999</v>
      </c>
      <c r="K41" s="131">
        <v>142094.291</v>
      </c>
      <c r="L41" s="131">
        <v>146115.82800000001</v>
      </c>
      <c r="M41" s="131">
        <v>152437.94200000001</v>
      </c>
      <c r="N41" s="131">
        <v>156692.30600000001</v>
      </c>
      <c r="O41" s="131">
        <v>163107.00399999999</v>
      </c>
      <c r="P41" s="131">
        <v>168726.95600000001</v>
      </c>
      <c r="Q41" s="131">
        <v>171012.698</v>
      </c>
      <c r="R41" s="131">
        <v>177298.23</v>
      </c>
      <c r="S41" s="131">
        <v>183555.774</v>
      </c>
      <c r="T41" s="131">
        <v>189183.03200000001</v>
      </c>
      <c r="U41" s="131">
        <v>197996.818</v>
      </c>
      <c r="V41" s="131">
        <v>206063.21400000001</v>
      </c>
      <c r="W41" s="131">
        <v>212600.049</v>
      </c>
      <c r="X41" s="131">
        <v>220493.024</v>
      </c>
      <c r="Y41" s="131">
        <v>229271.516</v>
      </c>
      <c r="Z41" s="131">
        <v>234494.285</v>
      </c>
      <c r="AA41" s="131">
        <v>243588.9</v>
      </c>
      <c r="AB41" s="131">
        <v>255322.144</v>
      </c>
      <c r="AC41" s="131">
        <v>261921.80100000001</v>
      </c>
      <c r="AD41" s="131">
        <v>272014.14899999998</v>
      </c>
      <c r="AE41" s="131">
        <v>280270.87800000003</v>
      </c>
      <c r="AF41" s="131">
        <v>280270.87800000003</v>
      </c>
      <c r="AG41" s="131" t="s">
        <v>756</v>
      </c>
      <c r="AH41" s="211" t="s">
        <v>1084</v>
      </c>
    </row>
    <row r="42" spans="1:34" ht="15.75">
      <c r="A42" s="131" t="s">
        <v>1083</v>
      </c>
      <c r="B42" s="131">
        <f t="shared" si="0"/>
        <v>9571.0445999999993</v>
      </c>
      <c r="C42" s="131">
        <v>9571.0445999999993</v>
      </c>
      <c r="D42" s="131">
        <v>10908.7754</v>
      </c>
      <c r="E42" s="131">
        <v>12273.706099999999</v>
      </c>
      <c r="F42" s="131">
        <v>13615.024100000001</v>
      </c>
      <c r="G42" s="131">
        <v>14543.3914</v>
      </c>
      <c r="H42" s="131">
        <v>15589.230299999999</v>
      </c>
      <c r="I42" s="131">
        <v>16475.457600000002</v>
      </c>
      <c r="J42" s="131">
        <v>17127.057100000002</v>
      </c>
      <c r="K42" s="131">
        <v>17975.953600000001</v>
      </c>
      <c r="L42" s="131">
        <v>18484.7081</v>
      </c>
      <c r="M42" s="131">
        <v>19284.500499999998</v>
      </c>
      <c r="N42" s="131">
        <v>19822.701799999999</v>
      </c>
      <c r="O42" s="131">
        <v>20634.215</v>
      </c>
      <c r="P42" s="131">
        <v>21345.181</v>
      </c>
      <c r="Q42" s="131">
        <v>21634.339899999999</v>
      </c>
      <c r="R42" s="131">
        <v>22429.507000000001</v>
      </c>
      <c r="S42" s="131">
        <v>23221.1263</v>
      </c>
      <c r="T42" s="131">
        <v>23933.011999999999</v>
      </c>
      <c r="U42" s="131">
        <v>25048.019899999999</v>
      </c>
      <c r="V42" s="131">
        <v>26068.485400000001</v>
      </c>
      <c r="W42" s="131">
        <v>26895.438200000001</v>
      </c>
      <c r="X42" s="131">
        <v>27893.959900000002</v>
      </c>
      <c r="Y42" s="131">
        <v>29004.500199999999</v>
      </c>
      <c r="Z42" s="131">
        <v>29665.218799999999</v>
      </c>
      <c r="AA42" s="131">
        <v>30815.7572</v>
      </c>
      <c r="AB42" s="131">
        <v>32300.091</v>
      </c>
      <c r="AC42" s="131">
        <v>33134.993499999997</v>
      </c>
      <c r="AD42" s="131">
        <v>34411.754699999998</v>
      </c>
      <c r="AE42" s="131">
        <v>35456.292699999998</v>
      </c>
      <c r="AF42" s="131">
        <v>35456.292699999998</v>
      </c>
      <c r="AG42" s="131" t="s">
        <v>748</v>
      </c>
      <c r="AH42" s="211" t="s">
        <v>1084</v>
      </c>
    </row>
    <row r="43" spans="1:34" ht="15.75">
      <c r="A43" s="131" t="s">
        <v>1083</v>
      </c>
      <c r="B43" s="131">
        <f t="shared" si="0"/>
        <v>4018.4353799999999</v>
      </c>
      <c r="C43" s="131">
        <v>4018.4353799999999</v>
      </c>
      <c r="D43" s="131">
        <v>4580.0784000000003</v>
      </c>
      <c r="E43" s="131">
        <v>5153.1532200000001</v>
      </c>
      <c r="F43" s="131">
        <v>5716.3073400000003</v>
      </c>
      <c r="G43" s="131">
        <v>6106.0923000000003</v>
      </c>
      <c r="H43" s="131">
        <v>6545.1916799999999</v>
      </c>
      <c r="I43" s="131">
        <v>6917.2770600000003</v>
      </c>
      <c r="J43" s="131">
        <v>7190.8518599999998</v>
      </c>
      <c r="K43" s="131">
        <v>7547.2612200000003</v>
      </c>
      <c r="L43" s="131">
        <v>7760.8650600000001</v>
      </c>
      <c r="M43" s="131">
        <v>8096.6577600000001</v>
      </c>
      <c r="N43" s="131">
        <v>8322.6263400000007</v>
      </c>
      <c r="O43" s="131">
        <v>8663.3465400000005</v>
      </c>
      <c r="P43" s="131">
        <v>8961.8479200000002</v>
      </c>
      <c r="Q43" s="131">
        <v>9083.2483800000009</v>
      </c>
      <c r="R43" s="131">
        <v>9417.0963599999995</v>
      </c>
      <c r="S43" s="131">
        <v>9749.4726599999995</v>
      </c>
      <c r="T43" s="131">
        <v>10048.355100000001</v>
      </c>
      <c r="U43" s="131">
        <v>10516.493899999999</v>
      </c>
      <c r="V43" s="131">
        <v>10944.9367</v>
      </c>
      <c r="W43" s="131">
        <v>11292.134899999999</v>
      </c>
      <c r="X43" s="131">
        <v>11711.366599999999</v>
      </c>
      <c r="Y43" s="131">
        <v>12177.639499999999</v>
      </c>
      <c r="Z43" s="131">
        <v>12455.0381</v>
      </c>
      <c r="AA43" s="131">
        <v>12938.0908</v>
      </c>
      <c r="AB43" s="131">
        <v>13561.2947</v>
      </c>
      <c r="AC43" s="131">
        <v>13911.8436</v>
      </c>
      <c r="AD43" s="131">
        <v>14447.8899</v>
      </c>
      <c r="AE43" s="131">
        <v>14886.437400000001</v>
      </c>
      <c r="AF43" s="131">
        <v>14886.437400000001</v>
      </c>
      <c r="AG43" s="131" t="s">
        <v>770</v>
      </c>
      <c r="AH43" s="211" t="s">
        <v>1084</v>
      </c>
    </row>
    <row r="44" spans="1:34" ht="15.75">
      <c r="A44" s="131" t="s">
        <v>1083</v>
      </c>
      <c r="B44" s="131">
        <f t="shared" si="0"/>
        <v>64589.735699999997</v>
      </c>
      <c r="C44" s="131">
        <v>64589.735699999997</v>
      </c>
      <c r="D44" s="131">
        <v>67817.497900000002</v>
      </c>
      <c r="E44" s="131">
        <v>71098.030299999999</v>
      </c>
      <c r="F44" s="131">
        <v>76720.478600000002</v>
      </c>
      <c r="G44" s="131">
        <v>81105.690799999997</v>
      </c>
      <c r="H44" s="131">
        <v>87527.629300000001</v>
      </c>
      <c r="I44" s="131">
        <v>91451.824600000007</v>
      </c>
      <c r="J44" s="131">
        <v>96024.570800000001</v>
      </c>
      <c r="K44" s="131">
        <v>98525.743600000002</v>
      </c>
      <c r="L44" s="131">
        <v>103131.077</v>
      </c>
      <c r="M44" s="131">
        <v>104649.351</v>
      </c>
      <c r="N44" s="131">
        <v>109953.523</v>
      </c>
      <c r="O44" s="131">
        <v>112442.318</v>
      </c>
      <c r="P44" s="131">
        <v>118043.28200000001</v>
      </c>
      <c r="Q44" s="131">
        <v>123809.679</v>
      </c>
      <c r="R44" s="131">
        <v>127614.39200000001</v>
      </c>
      <c r="S44" s="131">
        <v>131567.745</v>
      </c>
      <c r="T44" s="131">
        <v>135616.56</v>
      </c>
      <c r="U44" s="131">
        <v>140457.67800000001</v>
      </c>
      <c r="V44" s="131">
        <v>145507.24900000001</v>
      </c>
      <c r="W44" s="131">
        <v>151380.21100000001</v>
      </c>
      <c r="X44" s="131">
        <v>152964.264</v>
      </c>
      <c r="Y44" s="131">
        <v>157807.05100000001</v>
      </c>
      <c r="Z44" s="131">
        <v>161918.005</v>
      </c>
      <c r="AA44" s="131">
        <v>166943.845</v>
      </c>
      <c r="AB44" s="131">
        <v>172410.807</v>
      </c>
      <c r="AC44" s="131">
        <v>176500.61900000001</v>
      </c>
      <c r="AD44" s="131">
        <v>178580.83900000001</v>
      </c>
      <c r="AE44" s="131">
        <v>180854.50599999999</v>
      </c>
      <c r="AF44" s="131">
        <v>180854.50599999999</v>
      </c>
      <c r="AG44" s="131" t="s">
        <v>739</v>
      </c>
      <c r="AH44" s="211" t="s">
        <v>1084</v>
      </c>
    </row>
    <row r="45" spans="1:34" ht="15.75">
      <c r="A45" s="131" t="s">
        <v>1083</v>
      </c>
      <c r="B45" s="131">
        <f t="shared" si="0"/>
        <v>12016.227800000001</v>
      </c>
      <c r="C45" s="131">
        <v>12016.227800000001</v>
      </c>
      <c r="D45" s="131">
        <v>13695.6906</v>
      </c>
      <c r="E45" s="131">
        <v>15409.330599999999</v>
      </c>
      <c r="F45" s="131">
        <v>17093.339800000002</v>
      </c>
      <c r="G45" s="131">
        <v>18258.870999999999</v>
      </c>
      <c r="H45" s="131">
        <v>19571.8986</v>
      </c>
      <c r="I45" s="131">
        <v>20684.5412</v>
      </c>
      <c r="J45" s="131">
        <v>21502.611400000002</v>
      </c>
      <c r="K45" s="131">
        <v>22568.370500000001</v>
      </c>
      <c r="L45" s="131">
        <v>23207.105899999999</v>
      </c>
      <c r="M45" s="131">
        <v>24211.225299999998</v>
      </c>
      <c r="N45" s="131">
        <v>24886.923500000001</v>
      </c>
      <c r="O45" s="131">
        <v>25905.759699999999</v>
      </c>
      <c r="P45" s="131">
        <v>26798.346699999998</v>
      </c>
      <c r="Q45" s="131">
        <v>27161.391800000001</v>
      </c>
      <c r="R45" s="131">
        <v>28159.703300000001</v>
      </c>
      <c r="S45" s="131">
        <v>29153.560300000001</v>
      </c>
      <c r="T45" s="131">
        <v>30047.33</v>
      </c>
      <c r="U45" s="131">
        <v>31447.186699999998</v>
      </c>
      <c r="V45" s="131">
        <v>32728.349900000001</v>
      </c>
      <c r="W45" s="131">
        <v>33766.567600000002</v>
      </c>
      <c r="X45" s="131">
        <v>35020.189299999998</v>
      </c>
      <c r="Y45" s="131">
        <v>36414.448400000001</v>
      </c>
      <c r="Z45" s="131">
        <v>37243.963400000001</v>
      </c>
      <c r="AA45" s="131">
        <v>38688.430500000002</v>
      </c>
      <c r="AB45" s="131">
        <v>40551.984700000001</v>
      </c>
      <c r="AC45" s="131">
        <v>41600.188800000004</v>
      </c>
      <c r="AD45" s="131">
        <v>43203.124300000003</v>
      </c>
      <c r="AE45" s="131">
        <v>44514.509400000003</v>
      </c>
      <c r="AF45" s="131">
        <v>44514.509400000003</v>
      </c>
      <c r="AG45" s="131" t="s">
        <v>733</v>
      </c>
      <c r="AH45" s="211" t="s">
        <v>1084</v>
      </c>
    </row>
    <row r="46" spans="1:34" ht="15.75">
      <c r="A46" s="131" t="s">
        <v>1083</v>
      </c>
      <c r="B46" s="131">
        <f t="shared" si="0"/>
        <v>201334.155</v>
      </c>
      <c r="C46" s="131">
        <v>201334.155</v>
      </c>
      <c r="D46" s="131">
        <v>229474.05600000001</v>
      </c>
      <c r="E46" s="131">
        <v>258186.38800000001</v>
      </c>
      <c r="F46" s="131">
        <v>286402.15999999997</v>
      </c>
      <c r="G46" s="131">
        <v>305930.946</v>
      </c>
      <c r="H46" s="131">
        <v>327931.05099999998</v>
      </c>
      <c r="I46" s="131">
        <v>346573.47899999999</v>
      </c>
      <c r="J46" s="131">
        <v>360280.44300000003</v>
      </c>
      <c r="K46" s="131">
        <v>378137.49300000002</v>
      </c>
      <c r="L46" s="131">
        <v>388839.511</v>
      </c>
      <c r="M46" s="131">
        <v>405663.75599999999</v>
      </c>
      <c r="N46" s="131">
        <v>416985.35100000002</v>
      </c>
      <c r="O46" s="131">
        <v>434055.98499999999</v>
      </c>
      <c r="P46" s="131">
        <v>449011.64399999997</v>
      </c>
      <c r="Q46" s="131">
        <v>455094.38699999999</v>
      </c>
      <c r="R46" s="131">
        <v>471821.29100000003</v>
      </c>
      <c r="S46" s="131">
        <v>488473.70500000002</v>
      </c>
      <c r="T46" s="131">
        <v>503448.78499999997</v>
      </c>
      <c r="U46" s="131">
        <v>526903.81700000004</v>
      </c>
      <c r="V46" s="131">
        <v>548369.87199999997</v>
      </c>
      <c r="W46" s="131">
        <v>565765.52399999998</v>
      </c>
      <c r="X46" s="131">
        <v>586770.11600000004</v>
      </c>
      <c r="Y46" s="131">
        <v>610131.21</v>
      </c>
      <c r="Z46" s="131">
        <v>624029.87399999995</v>
      </c>
      <c r="AA46" s="131">
        <v>648232.23</v>
      </c>
      <c r="AB46" s="131">
        <v>679456.44400000002</v>
      </c>
      <c r="AC46" s="131">
        <v>697019.25</v>
      </c>
      <c r="AD46" s="131">
        <v>723876.74</v>
      </c>
      <c r="AE46" s="131">
        <v>745849.32900000003</v>
      </c>
      <c r="AF46" s="131">
        <v>745849.32900000003</v>
      </c>
      <c r="AG46" s="131" t="s">
        <v>723</v>
      </c>
      <c r="AH46" s="211" t="s">
        <v>1084</v>
      </c>
    </row>
    <row r="47" spans="1:34" ht="15.75">
      <c r="A47" s="131" t="s">
        <v>1083</v>
      </c>
      <c r="B47" s="131">
        <f t="shared" si="0"/>
        <v>116948.47</v>
      </c>
      <c r="C47" s="131">
        <v>116948.47</v>
      </c>
      <c r="D47" s="131">
        <v>133294.02600000001</v>
      </c>
      <c r="E47" s="131">
        <v>149972.08900000001</v>
      </c>
      <c r="F47" s="131">
        <v>166361.71599999999</v>
      </c>
      <c r="G47" s="131">
        <v>177705.34700000001</v>
      </c>
      <c r="H47" s="131">
        <v>190484.49600000001</v>
      </c>
      <c r="I47" s="131">
        <v>201313.27499999999</v>
      </c>
      <c r="J47" s="131">
        <v>209275.209</v>
      </c>
      <c r="K47" s="131">
        <v>219647.78</v>
      </c>
      <c r="L47" s="131">
        <v>225864.23499999999</v>
      </c>
      <c r="M47" s="131">
        <v>235636.9</v>
      </c>
      <c r="N47" s="131">
        <v>242213.247</v>
      </c>
      <c r="O47" s="131">
        <v>252129.019</v>
      </c>
      <c r="P47" s="131">
        <v>260816.28</v>
      </c>
      <c r="Q47" s="131">
        <v>264349.54800000001</v>
      </c>
      <c r="R47" s="131">
        <v>274065.658</v>
      </c>
      <c r="S47" s="131">
        <v>283738.511</v>
      </c>
      <c r="T47" s="131">
        <v>292437.04700000002</v>
      </c>
      <c r="U47" s="131">
        <v>306061.30800000002</v>
      </c>
      <c r="V47" s="131">
        <v>318530.24800000002</v>
      </c>
      <c r="W47" s="131">
        <v>328634.81599999999</v>
      </c>
      <c r="X47" s="131">
        <v>340835.701</v>
      </c>
      <c r="Y47" s="131">
        <v>354405.40500000003</v>
      </c>
      <c r="Z47" s="131">
        <v>362478.68699999998</v>
      </c>
      <c r="AA47" s="131">
        <v>376537.04100000003</v>
      </c>
      <c r="AB47" s="131">
        <v>394674.17</v>
      </c>
      <c r="AC47" s="131">
        <v>404875.84299999999</v>
      </c>
      <c r="AD47" s="131">
        <v>420476.478</v>
      </c>
      <c r="AE47" s="131">
        <v>433239.65</v>
      </c>
      <c r="AF47" s="131">
        <v>433239.65</v>
      </c>
      <c r="AG47" s="131" t="s">
        <v>780</v>
      </c>
      <c r="AH47" s="211" t="s">
        <v>1084</v>
      </c>
    </row>
    <row r="48" spans="1:34" ht="15.75">
      <c r="A48" s="131" t="s">
        <v>1083</v>
      </c>
      <c r="B48" s="131">
        <f t="shared" si="0"/>
        <v>25765.805499999999</v>
      </c>
      <c r="C48" s="131">
        <v>25765.805499999999</v>
      </c>
      <c r="D48" s="131">
        <v>29367.0065</v>
      </c>
      <c r="E48" s="131">
        <v>33041.489200000004</v>
      </c>
      <c r="F48" s="131">
        <v>36652.400600000001</v>
      </c>
      <c r="G48" s="131">
        <v>39151.602400000003</v>
      </c>
      <c r="H48" s="131">
        <v>41967.070699999997</v>
      </c>
      <c r="I48" s="131">
        <v>44352.847999999998</v>
      </c>
      <c r="J48" s="131">
        <v>46106.998599999999</v>
      </c>
      <c r="K48" s="131">
        <v>48392.267899999999</v>
      </c>
      <c r="L48" s="131">
        <v>49761.850100000003</v>
      </c>
      <c r="M48" s="131">
        <v>51914.944300000003</v>
      </c>
      <c r="N48" s="131">
        <v>53363.826399999998</v>
      </c>
      <c r="O48" s="131">
        <v>55548.443299999999</v>
      </c>
      <c r="P48" s="131">
        <v>57462.402600000001</v>
      </c>
      <c r="Q48" s="131">
        <v>58240.842499999999</v>
      </c>
      <c r="R48" s="131">
        <v>60381.479899999998</v>
      </c>
      <c r="S48" s="131">
        <v>62512.577599999997</v>
      </c>
      <c r="T48" s="131">
        <v>64429.0072</v>
      </c>
      <c r="U48" s="131">
        <v>67430.682499999995</v>
      </c>
      <c r="V48" s="131">
        <v>70177.809800000003</v>
      </c>
      <c r="W48" s="131">
        <v>72404.014899999995</v>
      </c>
      <c r="X48" s="131">
        <v>75092.090899999996</v>
      </c>
      <c r="Y48" s="131">
        <v>78081.73</v>
      </c>
      <c r="Z48" s="131">
        <v>79860.413</v>
      </c>
      <c r="AA48" s="131">
        <v>82957.7212</v>
      </c>
      <c r="AB48" s="131">
        <v>86953.647800000006</v>
      </c>
      <c r="AC48" s="131">
        <v>89201.257899999997</v>
      </c>
      <c r="AD48" s="131">
        <v>92638.353400000007</v>
      </c>
      <c r="AE48" s="131">
        <v>95450.300300000003</v>
      </c>
      <c r="AF48" s="131">
        <v>95450.300300000003</v>
      </c>
      <c r="AG48" s="131" t="s">
        <v>741</v>
      </c>
      <c r="AH48" s="211" t="s">
        <v>1084</v>
      </c>
    </row>
    <row r="49" spans="1:34" ht="15.75">
      <c r="A49" s="131" t="s">
        <v>1083</v>
      </c>
      <c r="B49" s="131">
        <f t="shared" si="0"/>
        <v>20578.685399999998</v>
      </c>
      <c r="C49" s="131">
        <v>20578.685399999998</v>
      </c>
      <c r="D49" s="131">
        <v>23454.9</v>
      </c>
      <c r="E49" s="131">
        <v>26389.640200000002</v>
      </c>
      <c r="F49" s="131">
        <v>29273.620500000001</v>
      </c>
      <c r="G49" s="131">
        <v>31269.678500000002</v>
      </c>
      <c r="H49" s="131">
        <v>33518.353000000003</v>
      </c>
      <c r="I49" s="131">
        <v>35423.823799999998</v>
      </c>
      <c r="J49" s="131">
        <v>36824.836900000002</v>
      </c>
      <c r="K49" s="131">
        <v>38650.022299999997</v>
      </c>
      <c r="L49" s="131">
        <v>39743.900999999998</v>
      </c>
      <c r="M49" s="131">
        <v>41463.532800000001</v>
      </c>
      <c r="N49" s="131">
        <v>42620.733200000002</v>
      </c>
      <c r="O49" s="131">
        <v>44365.5412</v>
      </c>
      <c r="P49" s="131">
        <v>45894.183100000002</v>
      </c>
      <c r="Q49" s="131">
        <v>46515.915399999998</v>
      </c>
      <c r="R49" s="131">
        <v>48225.600200000001</v>
      </c>
      <c r="S49" s="131">
        <v>49927.663800000002</v>
      </c>
      <c r="T49" s="131">
        <v>51458.289799999999</v>
      </c>
      <c r="U49" s="131">
        <v>53855.669699999999</v>
      </c>
      <c r="V49" s="131">
        <v>56049.747499999998</v>
      </c>
      <c r="W49" s="131">
        <v>57827.786599999999</v>
      </c>
      <c r="X49" s="131">
        <v>59974.691800000001</v>
      </c>
      <c r="Y49" s="131">
        <v>62362.4663</v>
      </c>
      <c r="Z49" s="131">
        <v>63783.071100000001</v>
      </c>
      <c r="AA49" s="131">
        <v>66256.833799999993</v>
      </c>
      <c r="AB49" s="131">
        <v>69448.316399999996</v>
      </c>
      <c r="AC49" s="131">
        <v>71243.4375</v>
      </c>
      <c r="AD49" s="131">
        <v>73988.580600000001</v>
      </c>
      <c r="AE49" s="131">
        <v>76234.429999999993</v>
      </c>
      <c r="AF49" s="131">
        <v>76234.429999999993</v>
      </c>
      <c r="AG49" s="131" t="s">
        <v>786</v>
      </c>
      <c r="AH49" s="211" t="s">
        <v>1084</v>
      </c>
    </row>
    <row r="50" spans="1:34" ht="15.75">
      <c r="A50" s="131" t="s">
        <v>1083</v>
      </c>
      <c r="B50" s="131">
        <f t="shared" si="0"/>
        <v>31221.310099999999</v>
      </c>
      <c r="C50" s="131">
        <v>31221.310099999999</v>
      </c>
      <c r="D50" s="131">
        <v>35585.025300000001</v>
      </c>
      <c r="E50" s="131">
        <v>40037.514300000003</v>
      </c>
      <c r="F50" s="131">
        <v>44412.989800000003</v>
      </c>
      <c r="G50" s="131">
        <v>47441.365599999997</v>
      </c>
      <c r="H50" s="131">
        <v>50852.969499999999</v>
      </c>
      <c r="I50" s="131">
        <v>53743.887699999999</v>
      </c>
      <c r="J50" s="131">
        <v>55869.453500000003</v>
      </c>
      <c r="K50" s="131">
        <v>58638.577100000002</v>
      </c>
      <c r="L50" s="131">
        <v>60298.172299999998</v>
      </c>
      <c r="M50" s="131">
        <v>62907.132400000002</v>
      </c>
      <c r="N50" s="131">
        <v>64662.807200000003</v>
      </c>
      <c r="O50" s="131">
        <v>67309.978499999997</v>
      </c>
      <c r="P50" s="131">
        <v>69629.188500000004</v>
      </c>
      <c r="Q50" s="131">
        <v>70572.4565</v>
      </c>
      <c r="R50" s="131">
        <v>73166.331999999995</v>
      </c>
      <c r="S50" s="131">
        <v>75748.657300000006</v>
      </c>
      <c r="T50" s="131">
        <v>78070.876399999994</v>
      </c>
      <c r="U50" s="131">
        <v>81708.094100000002</v>
      </c>
      <c r="V50" s="131">
        <v>85036.876600000003</v>
      </c>
      <c r="W50" s="131">
        <v>87734.452900000004</v>
      </c>
      <c r="X50" s="131">
        <v>90991.687999999995</v>
      </c>
      <c r="Y50" s="131">
        <v>94614.346600000004</v>
      </c>
      <c r="Z50" s="131">
        <v>96769.6351</v>
      </c>
      <c r="AA50" s="131">
        <v>100522.74800000001</v>
      </c>
      <c r="AB50" s="131">
        <v>105364.746</v>
      </c>
      <c r="AC50" s="131">
        <v>108088.247</v>
      </c>
      <c r="AD50" s="131">
        <v>112253.102</v>
      </c>
      <c r="AE50" s="131">
        <v>115660.435</v>
      </c>
      <c r="AF50" s="131">
        <v>115660.435</v>
      </c>
      <c r="AG50" s="131" t="s">
        <v>790</v>
      </c>
      <c r="AH50" s="211" t="s">
        <v>1084</v>
      </c>
    </row>
    <row r="51" spans="1:34" ht="15.75">
      <c r="A51" s="131" t="s">
        <v>1083</v>
      </c>
      <c r="B51" s="131">
        <f t="shared" si="0"/>
        <v>35761.351000000002</v>
      </c>
      <c r="C51" s="131">
        <v>35761.351000000002</v>
      </c>
      <c r="D51" s="131">
        <v>40759.609900000003</v>
      </c>
      <c r="E51" s="131">
        <v>45859.559200000003</v>
      </c>
      <c r="F51" s="131">
        <v>50871.286599999999</v>
      </c>
      <c r="G51" s="131">
        <v>54340.036399999997</v>
      </c>
      <c r="H51" s="131">
        <v>58247.727800000001</v>
      </c>
      <c r="I51" s="131">
        <v>61559.034099999997</v>
      </c>
      <c r="J51" s="131">
        <v>63993.692199999998</v>
      </c>
      <c r="K51" s="131">
        <v>67165.491099999999</v>
      </c>
      <c r="L51" s="131">
        <v>69066.402300000002</v>
      </c>
      <c r="M51" s="131">
        <v>72054.753700000001</v>
      </c>
      <c r="N51" s="131">
        <v>74065.7255</v>
      </c>
      <c r="O51" s="131">
        <v>77097.833100000003</v>
      </c>
      <c r="P51" s="131">
        <v>79754.294299999994</v>
      </c>
      <c r="Q51" s="131">
        <v>80834.717699999994</v>
      </c>
      <c r="R51" s="131">
        <v>83805.789999999994</v>
      </c>
      <c r="S51" s="131">
        <v>86763.617100000003</v>
      </c>
      <c r="T51" s="131">
        <v>89423.520999999993</v>
      </c>
      <c r="U51" s="131">
        <v>93589.65</v>
      </c>
      <c r="V51" s="131">
        <v>97402.483800000002</v>
      </c>
      <c r="W51" s="131">
        <v>100492.342</v>
      </c>
      <c r="X51" s="131">
        <v>104223.208</v>
      </c>
      <c r="Y51" s="131">
        <v>108372.649</v>
      </c>
      <c r="Z51" s="131">
        <v>110841.36599999999</v>
      </c>
      <c r="AA51" s="131">
        <v>115140.22199999999</v>
      </c>
      <c r="AB51" s="131">
        <v>120686.327</v>
      </c>
      <c r="AC51" s="131">
        <v>123805.868</v>
      </c>
      <c r="AD51" s="131">
        <v>128576.345</v>
      </c>
      <c r="AE51" s="131">
        <v>132479.16200000001</v>
      </c>
      <c r="AF51" s="131">
        <v>132479.16200000001</v>
      </c>
      <c r="AG51" s="131" t="s">
        <v>742</v>
      </c>
      <c r="AH51" s="211" t="s">
        <v>1084</v>
      </c>
    </row>
    <row r="52" spans="1:34" ht="15.75">
      <c r="A52" s="131" t="s">
        <v>1083</v>
      </c>
      <c r="B52" s="131">
        <f t="shared" si="0"/>
        <v>42703.9882</v>
      </c>
      <c r="C52" s="131">
        <v>42703.9882</v>
      </c>
      <c r="D52" s="131">
        <v>48672.596700000002</v>
      </c>
      <c r="E52" s="131">
        <v>54762.6319</v>
      </c>
      <c r="F52" s="131">
        <v>60747.336900000002</v>
      </c>
      <c r="G52" s="131">
        <v>64889.485399999998</v>
      </c>
      <c r="H52" s="131">
        <v>69555.827900000004</v>
      </c>
      <c r="I52" s="131">
        <v>73509.969200000007</v>
      </c>
      <c r="J52" s="131">
        <v>76417.286200000002</v>
      </c>
      <c r="K52" s="131">
        <v>80204.8649</v>
      </c>
      <c r="L52" s="131">
        <v>82474.813099999999</v>
      </c>
      <c r="M52" s="131">
        <v>86043.3217</v>
      </c>
      <c r="N52" s="131">
        <v>88444.683000000005</v>
      </c>
      <c r="O52" s="131">
        <v>92065.449399999998</v>
      </c>
      <c r="P52" s="131">
        <v>95237.629400000005</v>
      </c>
      <c r="Q52" s="131">
        <v>96527.806599999996</v>
      </c>
      <c r="R52" s="131">
        <v>100075.67200000001</v>
      </c>
      <c r="S52" s="131">
        <v>103607.731</v>
      </c>
      <c r="T52" s="131">
        <v>106784.01</v>
      </c>
      <c r="U52" s="131">
        <v>111758.946</v>
      </c>
      <c r="V52" s="131">
        <v>116312.008</v>
      </c>
      <c r="W52" s="131">
        <v>120001.70699999999</v>
      </c>
      <c r="X52" s="131">
        <v>124456.89</v>
      </c>
      <c r="Y52" s="131">
        <v>129411.89200000001</v>
      </c>
      <c r="Z52" s="131">
        <v>132359.87700000001</v>
      </c>
      <c r="AA52" s="131">
        <v>137493.307</v>
      </c>
      <c r="AB52" s="131">
        <v>144116.13</v>
      </c>
      <c r="AC52" s="131">
        <v>147841.28</v>
      </c>
      <c r="AD52" s="131">
        <v>153537.891</v>
      </c>
      <c r="AE52" s="131">
        <v>158198.386</v>
      </c>
      <c r="AF52" s="131">
        <v>158198.386</v>
      </c>
      <c r="AG52" s="131" t="s">
        <v>752</v>
      </c>
      <c r="AH52" s="211" t="s">
        <v>1084</v>
      </c>
    </row>
    <row r="53" spans="1:34" ht="15.75">
      <c r="A53" s="131" t="s">
        <v>1083</v>
      </c>
      <c r="B53" s="131">
        <f t="shared" si="0"/>
        <v>18845.3223</v>
      </c>
      <c r="C53" s="131">
        <v>18845.3223</v>
      </c>
      <c r="D53" s="131">
        <v>21479.287899999999</v>
      </c>
      <c r="E53" s="131">
        <v>24166.825199999999</v>
      </c>
      <c r="F53" s="131">
        <v>26807.873200000002</v>
      </c>
      <c r="G53" s="131">
        <v>28635.817999999999</v>
      </c>
      <c r="H53" s="131">
        <v>30695.079399999999</v>
      </c>
      <c r="I53" s="131">
        <v>32440.045099999999</v>
      </c>
      <c r="J53" s="131">
        <v>33723.047899999998</v>
      </c>
      <c r="K53" s="131">
        <v>35394.508399999999</v>
      </c>
      <c r="L53" s="131">
        <v>36396.249499999998</v>
      </c>
      <c r="M53" s="131">
        <v>37971.025900000001</v>
      </c>
      <c r="N53" s="131">
        <v>39030.753799999999</v>
      </c>
      <c r="O53" s="131">
        <v>40628.604099999997</v>
      </c>
      <c r="P53" s="131">
        <v>42028.487099999998</v>
      </c>
      <c r="Q53" s="131">
        <v>42597.8433</v>
      </c>
      <c r="R53" s="131">
        <v>44163.526899999997</v>
      </c>
      <c r="S53" s="131">
        <v>45722.219899999996</v>
      </c>
      <c r="T53" s="131">
        <v>47123.929400000001</v>
      </c>
      <c r="U53" s="131">
        <v>49319.373800000001</v>
      </c>
      <c r="V53" s="131">
        <v>51328.637499999997</v>
      </c>
      <c r="W53" s="131">
        <v>52956.906799999997</v>
      </c>
      <c r="X53" s="131">
        <v>54922.9925</v>
      </c>
      <c r="Y53" s="131">
        <v>57109.633000000002</v>
      </c>
      <c r="Z53" s="131">
        <v>58410.584999999999</v>
      </c>
      <c r="AA53" s="131">
        <v>60675.973599999998</v>
      </c>
      <c r="AB53" s="131">
        <v>63598.638099999996</v>
      </c>
      <c r="AC53" s="131">
        <v>65242.557200000003</v>
      </c>
      <c r="AD53" s="131">
        <v>67756.475699999995</v>
      </c>
      <c r="AE53" s="131">
        <v>69813.161600000007</v>
      </c>
      <c r="AF53" s="131">
        <v>69813.161600000007</v>
      </c>
      <c r="AG53" s="131" t="s">
        <v>814</v>
      </c>
      <c r="AH53" s="211" t="s">
        <v>1084</v>
      </c>
    </row>
    <row r="54" spans="1:34" ht="15.75">
      <c r="A54" s="131" t="s">
        <v>1083</v>
      </c>
      <c r="B54" s="131">
        <f t="shared" si="0"/>
        <v>33134.178800000002</v>
      </c>
      <c r="C54" s="131">
        <v>33134.178800000002</v>
      </c>
      <c r="D54" s="131">
        <v>37765.253499999999</v>
      </c>
      <c r="E54" s="131">
        <v>42490.528899999998</v>
      </c>
      <c r="F54" s="131">
        <v>47134.0867</v>
      </c>
      <c r="G54" s="131">
        <v>50347.999300000003</v>
      </c>
      <c r="H54" s="131">
        <v>53968.621099999997</v>
      </c>
      <c r="I54" s="131">
        <v>57036.666599999997</v>
      </c>
      <c r="J54" s="131">
        <v>59292.463000000003</v>
      </c>
      <c r="K54" s="131">
        <v>62231.250200000002</v>
      </c>
      <c r="L54" s="131">
        <v>63992.509599999998</v>
      </c>
      <c r="M54" s="131">
        <v>66761.330900000001</v>
      </c>
      <c r="N54" s="131">
        <v>68624.556700000001</v>
      </c>
      <c r="O54" s="131">
        <v>71433.928100000005</v>
      </c>
      <c r="P54" s="131">
        <v>73895.2209</v>
      </c>
      <c r="Q54" s="131">
        <v>74896.278699999995</v>
      </c>
      <c r="R54" s="131">
        <v>77649.082399999999</v>
      </c>
      <c r="S54" s="131">
        <v>80389.613299999997</v>
      </c>
      <c r="T54" s="131">
        <v>82854.112299999993</v>
      </c>
      <c r="U54" s="131">
        <v>86714.171300000002</v>
      </c>
      <c r="V54" s="131">
        <v>90246.912800000006</v>
      </c>
      <c r="W54" s="131">
        <v>93109.7641</v>
      </c>
      <c r="X54" s="131">
        <v>96566.556400000001</v>
      </c>
      <c r="Y54" s="131">
        <v>100411.163</v>
      </c>
      <c r="Z54" s="131">
        <v>102698.508</v>
      </c>
      <c r="AA54" s="131">
        <v>106681.571</v>
      </c>
      <c r="AB54" s="131">
        <v>111820.231</v>
      </c>
      <c r="AC54" s="131">
        <v>114710.59699999999</v>
      </c>
      <c r="AD54" s="131">
        <v>119130.617</v>
      </c>
      <c r="AE54" s="131">
        <v>122746.719</v>
      </c>
      <c r="AF54" s="131">
        <v>122746.719</v>
      </c>
      <c r="AG54" s="131" t="s">
        <v>810</v>
      </c>
      <c r="AH54" s="211" t="s">
        <v>1084</v>
      </c>
    </row>
    <row r="55" spans="1:34" ht="15.75">
      <c r="A55" s="131" t="s">
        <v>1083</v>
      </c>
      <c r="B55" s="131">
        <f t="shared" si="0"/>
        <v>5270.2831800000004</v>
      </c>
      <c r="C55" s="131">
        <v>5270.2831800000004</v>
      </c>
      <c r="D55" s="131">
        <v>6006.8852999999999</v>
      </c>
      <c r="E55" s="131">
        <v>6758.4801600000001</v>
      </c>
      <c r="F55" s="131">
        <v>7497.0795600000001</v>
      </c>
      <c r="G55" s="131">
        <v>8008.2781199999999</v>
      </c>
      <c r="H55" s="131">
        <v>8584.1780400000007</v>
      </c>
      <c r="I55" s="131">
        <v>9072.1713600000003</v>
      </c>
      <c r="J55" s="131">
        <v>9430.9722000000002</v>
      </c>
      <c r="K55" s="131">
        <v>9898.4145599999993</v>
      </c>
      <c r="L55" s="131">
        <v>10178.5594</v>
      </c>
      <c r="M55" s="131">
        <v>10618.9596</v>
      </c>
      <c r="N55" s="131">
        <v>10915.3323</v>
      </c>
      <c r="O55" s="131">
        <v>11362.184300000001</v>
      </c>
      <c r="P55" s="131">
        <v>11753.6774</v>
      </c>
      <c r="Q55" s="131">
        <v>11912.8948</v>
      </c>
      <c r="R55" s="131">
        <v>12350.759</v>
      </c>
      <c r="S55" s="131">
        <v>12786.6654</v>
      </c>
      <c r="T55" s="131">
        <v>13178.6579</v>
      </c>
      <c r="U55" s="131">
        <v>13792.637500000001</v>
      </c>
      <c r="V55" s="131">
        <v>14354.556500000001</v>
      </c>
      <c r="W55" s="131">
        <v>14809.91</v>
      </c>
      <c r="X55" s="131">
        <v>15359.7402</v>
      </c>
      <c r="Y55" s="131">
        <v>15971.262699999999</v>
      </c>
      <c r="Z55" s="131">
        <v>16335.083000000001</v>
      </c>
      <c r="AA55" s="131">
        <v>16968.628100000002</v>
      </c>
      <c r="AB55" s="131">
        <v>17785.9755</v>
      </c>
      <c r="AC55" s="131">
        <v>18245.704699999998</v>
      </c>
      <c r="AD55" s="131">
        <v>18948.747200000002</v>
      </c>
      <c r="AE55" s="131">
        <v>19523.924500000001</v>
      </c>
      <c r="AF55" s="131">
        <v>19523.924500000001</v>
      </c>
      <c r="AG55" s="131" t="s">
        <v>800</v>
      </c>
      <c r="AH55" s="211" t="s">
        <v>1084</v>
      </c>
    </row>
    <row r="56" spans="1:34" ht="15.75">
      <c r="A56" s="131" t="s">
        <v>1083</v>
      </c>
      <c r="B56" s="131">
        <f t="shared" si="0"/>
        <v>43.190280000000001</v>
      </c>
      <c r="C56" s="131">
        <v>43.190280000000001</v>
      </c>
      <c r="D56" s="131">
        <v>34.722250000000003</v>
      </c>
      <c r="E56" s="131">
        <v>53.797809999999998</v>
      </c>
      <c r="F56" s="131">
        <v>57.951610000000002</v>
      </c>
      <c r="G56" s="131">
        <v>62.090490000000003</v>
      </c>
      <c r="H56" s="131">
        <v>66.346530000000001</v>
      </c>
      <c r="I56" s="131">
        <v>70.760869999999997</v>
      </c>
      <c r="J56" s="131">
        <v>54.442729999999997</v>
      </c>
      <c r="K56" s="131">
        <v>57.104550000000003</v>
      </c>
      <c r="L56" s="131">
        <v>84.816810000000004</v>
      </c>
      <c r="M56" s="131">
        <v>89.912570000000002</v>
      </c>
      <c r="N56" s="131">
        <v>95.154650000000004</v>
      </c>
      <c r="O56" s="131">
        <v>100.90346</v>
      </c>
      <c r="P56" s="131">
        <v>107.0665</v>
      </c>
      <c r="Q56" s="131">
        <v>113.33358</v>
      </c>
      <c r="R56" s="131">
        <v>119.89521000000001</v>
      </c>
      <c r="S56" s="131">
        <v>126.78726</v>
      </c>
      <c r="T56" s="131">
        <v>133.77096</v>
      </c>
      <c r="U56" s="131">
        <v>141.34130999999999</v>
      </c>
      <c r="V56" s="131">
        <v>149.27870999999999</v>
      </c>
      <c r="W56" s="131">
        <v>157.40528</v>
      </c>
      <c r="X56" s="131">
        <v>166.21355</v>
      </c>
      <c r="Y56" s="131">
        <v>175.62119000000001</v>
      </c>
      <c r="Z56" s="131">
        <v>185.01571000000001</v>
      </c>
      <c r="AA56" s="131">
        <v>195.14062000000001</v>
      </c>
      <c r="AB56" s="131">
        <v>205.74965</v>
      </c>
      <c r="AC56" s="131">
        <v>216.57939999999999</v>
      </c>
      <c r="AD56" s="131">
        <v>228.26220000000001</v>
      </c>
      <c r="AE56" s="131">
        <v>240.54393999999999</v>
      </c>
      <c r="AF56" s="131">
        <v>253.01866999999999</v>
      </c>
      <c r="AG56" s="131" t="s">
        <v>806</v>
      </c>
      <c r="AH56" s="211" t="s">
        <v>1085</v>
      </c>
    </row>
    <row r="57" spans="1:34" ht="15.75">
      <c r="A57" s="131" t="s">
        <v>1083</v>
      </c>
      <c r="B57" s="131">
        <f t="shared" si="0"/>
        <v>136.32935000000001</v>
      </c>
      <c r="C57" s="131">
        <v>136.32935000000001</v>
      </c>
      <c r="D57" s="131">
        <v>216.29585</v>
      </c>
      <c r="E57" s="131">
        <v>174.17541</v>
      </c>
      <c r="F57" s="131">
        <v>193.24175</v>
      </c>
      <c r="G57" s="131">
        <v>206.41356999999999</v>
      </c>
      <c r="H57" s="131">
        <v>221.27800999999999</v>
      </c>
      <c r="I57" s="131">
        <v>233.77046000000001</v>
      </c>
      <c r="J57" s="131">
        <v>336.20017999999999</v>
      </c>
      <c r="K57" s="131">
        <v>357.25977999999998</v>
      </c>
      <c r="L57" s="131">
        <v>262.41433999999998</v>
      </c>
      <c r="M57" s="131">
        <v>273.79514999999998</v>
      </c>
      <c r="N57" s="131">
        <v>281.68984</v>
      </c>
      <c r="O57" s="131">
        <v>292.87196</v>
      </c>
      <c r="P57" s="131">
        <v>302.64492000000001</v>
      </c>
      <c r="Q57" s="131">
        <v>306.92131000000001</v>
      </c>
      <c r="R57" s="131">
        <v>318.23482999999999</v>
      </c>
      <c r="S57" s="131">
        <v>329.44896</v>
      </c>
      <c r="T57" s="131">
        <v>339.68830000000003</v>
      </c>
      <c r="U57" s="131">
        <v>355.06948</v>
      </c>
      <c r="V57" s="131">
        <v>369.36836</v>
      </c>
      <c r="W57" s="131">
        <v>381.09433000000001</v>
      </c>
      <c r="X57" s="131">
        <v>394.95979</v>
      </c>
      <c r="Y57" s="131">
        <v>410.24311</v>
      </c>
      <c r="Z57" s="131">
        <v>420.04518999999999</v>
      </c>
      <c r="AA57" s="131">
        <v>436.27125999999998</v>
      </c>
      <c r="AB57" s="131">
        <v>457.29293999999999</v>
      </c>
      <c r="AC57" s="131">
        <v>469.54824000000002</v>
      </c>
      <c r="AD57" s="131">
        <v>487.42388999999997</v>
      </c>
      <c r="AE57" s="131">
        <v>502.31182000000001</v>
      </c>
      <c r="AF57" s="131">
        <v>513.20128999999997</v>
      </c>
      <c r="AG57" s="131" t="s">
        <v>808</v>
      </c>
      <c r="AH57" s="211" t="s">
        <v>1085</v>
      </c>
    </row>
    <row r="58" spans="1:34" ht="15.75">
      <c r="A58" s="131" t="s">
        <v>1083</v>
      </c>
      <c r="B58" s="131">
        <f t="shared" si="0"/>
        <v>0.76307000000000003</v>
      </c>
      <c r="C58" s="131">
        <v>0.76307000000000003</v>
      </c>
      <c r="D58" s="131">
        <v>0.61346000000000001</v>
      </c>
      <c r="E58" s="131">
        <v>0.95047999999999999</v>
      </c>
      <c r="F58" s="131">
        <v>1.0238700000000001</v>
      </c>
      <c r="G58" s="131">
        <v>1.0969899999999999</v>
      </c>
      <c r="H58" s="131">
        <v>1.1721900000000001</v>
      </c>
      <c r="I58" s="131">
        <v>1.2501800000000001</v>
      </c>
      <c r="J58" s="131">
        <v>0.96187999999999996</v>
      </c>
      <c r="K58" s="131">
        <v>1.0088999999999999</v>
      </c>
      <c r="L58" s="131">
        <v>1.4985200000000001</v>
      </c>
      <c r="M58" s="131">
        <v>1.5885499999999999</v>
      </c>
      <c r="N58" s="131">
        <v>1.68116</v>
      </c>
      <c r="O58" s="131">
        <v>1.7827299999999999</v>
      </c>
      <c r="P58" s="131">
        <v>1.8916200000000001</v>
      </c>
      <c r="Q58" s="131">
        <v>2.0023399999999998</v>
      </c>
      <c r="R58" s="131">
        <v>2.1182699999999999</v>
      </c>
      <c r="S58" s="131">
        <v>2.24004</v>
      </c>
      <c r="T58" s="131">
        <v>2.3634200000000001</v>
      </c>
      <c r="U58" s="131">
        <v>2.4971700000000001</v>
      </c>
      <c r="V58" s="131">
        <v>2.63741</v>
      </c>
      <c r="W58" s="131">
        <v>2.7809900000000001</v>
      </c>
      <c r="X58" s="131">
        <v>2.9366099999999999</v>
      </c>
      <c r="Y58" s="131">
        <v>3.1028199999999999</v>
      </c>
      <c r="Z58" s="131">
        <v>3.2688000000000001</v>
      </c>
      <c r="AA58" s="131">
        <v>3.4476800000000001</v>
      </c>
      <c r="AB58" s="131">
        <v>3.6351200000000001</v>
      </c>
      <c r="AC58" s="131">
        <v>3.82646</v>
      </c>
      <c r="AD58" s="131">
        <v>4.0328600000000003</v>
      </c>
      <c r="AE58" s="131">
        <v>4.2498500000000003</v>
      </c>
      <c r="AF58" s="131">
        <v>4.4702500000000001</v>
      </c>
      <c r="AG58" s="131" t="s">
        <v>798</v>
      </c>
      <c r="AH58" s="211" t="s">
        <v>1085</v>
      </c>
    </row>
    <row r="59" spans="1:34" ht="15.75">
      <c r="A59" s="131" t="s">
        <v>1083</v>
      </c>
      <c r="B59" s="131">
        <f t="shared" si="0"/>
        <v>152.20939999999999</v>
      </c>
      <c r="C59" s="131">
        <v>152.20939999999999</v>
      </c>
      <c r="D59" s="131">
        <v>241.49064000000001</v>
      </c>
      <c r="E59" s="131">
        <v>194.46388999999999</v>
      </c>
      <c r="F59" s="131">
        <v>215.75112999999999</v>
      </c>
      <c r="G59" s="131">
        <v>230.45724000000001</v>
      </c>
      <c r="H59" s="131">
        <v>247.05314000000001</v>
      </c>
      <c r="I59" s="131">
        <v>261.00074999999998</v>
      </c>
      <c r="J59" s="131">
        <v>375.36178000000001</v>
      </c>
      <c r="K59" s="131">
        <v>398.87446999999997</v>
      </c>
      <c r="L59" s="131">
        <v>292.98115000000001</v>
      </c>
      <c r="M59" s="131">
        <v>305.68763000000001</v>
      </c>
      <c r="N59" s="131">
        <v>314.50191999999998</v>
      </c>
      <c r="O59" s="131">
        <v>326.98656</v>
      </c>
      <c r="P59" s="131">
        <v>337.89791000000002</v>
      </c>
      <c r="Q59" s="131">
        <v>342.67243000000002</v>
      </c>
      <c r="R59" s="131">
        <v>355.30378000000002</v>
      </c>
      <c r="S59" s="131">
        <v>367.82416000000001</v>
      </c>
      <c r="T59" s="131">
        <v>379.25621000000001</v>
      </c>
      <c r="U59" s="131">
        <v>396.42903999999999</v>
      </c>
      <c r="V59" s="131">
        <v>412.39348999999999</v>
      </c>
      <c r="W59" s="131">
        <v>425.48534000000001</v>
      </c>
      <c r="X59" s="131">
        <v>440.96589</v>
      </c>
      <c r="Y59" s="131">
        <v>458.02945999999997</v>
      </c>
      <c r="Z59" s="131">
        <v>468.97332</v>
      </c>
      <c r="AA59" s="131">
        <v>487.08944000000002</v>
      </c>
      <c r="AB59" s="131">
        <v>510.55979000000002</v>
      </c>
      <c r="AC59" s="131">
        <v>524.24261999999999</v>
      </c>
      <c r="AD59" s="131">
        <v>544.20047999999997</v>
      </c>
      <c r="AE59" s="131">
        <v>560.82259999999997</v>
      </c>
      <c r="AF59" s="131">
        <v>572.98051999999996</v>
      </c>
      <c r="AG59" s="131" t="s">
        <v>796</v>
      </c>
      <c r="AH59" s="211" t="s">
        <v>1085</v>
      </c>
    </row>
    <row r="60" spans="1:34" ht="15.75">
      <c r="A60" s="131" t="s">
        <v>1083</v>
      </c>
      <c r="B60" s="131">
        <f t="shared" si="0"/>
        <v>348.96001999999999</v>
      </c>
      <c r="C60" s="131">
        <v>348.96001999999999</v>
      </c>
      <c r="D60" s="131">
        <v>553.64899000000003</v>
      </c>
      <c r="E60" s="131">
        <v>445.83398</v>
      </c>
      <c r="F60" s="131">
        <v>494.63778000000002</v>
      </c>
      <c r="G60" s="131">
        <v>528.35346000000004</v>
      </c>
      <c r="H60" s="131">
        <v>566.40174999999999</v>
      </c>
      <c r="I60" s="131">
        <v>598.37846999999999</v>
      </c>
      <c r="J60" s="131">
        <v>860.56614999999999</v>
      </c>
      <c r="K60" s="131">
        <v>914.47206000000006</v>
      </c>
      <c r="L60" s="131">
        <v>671.69773999999995</v>
      </c>
      <c r="M60" s="131">
        <v>700.82899999999995</v>
      </c>
      <c r="N60" s="131">
        <v>721.03692000000001</v>
      </c>
      <c r="O60" s="131">
        <v>749.65961000000004</v>
      </c>
      <c r="P60" s="131">
        <v>774.67529999999999</v>
      </c>
      <c r="Q60" s="131">
        <v>785.62152000000003</v>
      </c>
      <c r="R60" s="131">
        <v>814.58055000000002</v>
      </c>
      <c r="S60" s="131">
        <v>843.28516000000002</v>
      </c>
      <c r="T60" s="131">
        <v>869.49464</v>
      </c>
      <c r="U60" s="131">
        <v>908.86559</v>
      </c>
      <c r="V60" s="131">
        <v>945.46621000000005</v>
      </c>
      <c r="W60" s="131">
        <v>975.48099000000002</v>
      </c>
      <c r="X60" s="131">
        <v>1010.97217</v>
      </c>
      <c r="Y60" s="131">
        <v>1050.0926400000001</v>
      </c>
      <c r="Z60" s="131">
        <v>1075.1828800000001</v>
      </c>
      <c r="AA60" s="131">
        <v>1116.7164600000001</v>
      </c>
      <c r="AB60" s="131">
        <v>1170.5253299999999</v>
      </c>
      <c r="AC60" s="131">
        <v>1201.89501</v>
      </c>
      <c r="AD60" s="131">
        <v>1247.65103</v>
      </c>
      <c r="AE60" s="131">
        <v>1285.7594099999999</v>
      </c>
      <c r="AF60" s="131">
        <v>1313.63303</v>
      </c>
      <c r="AG60" s="131" t="s">
        <v>804</v>
      </c>
      <c r="AH60" s="211" t="s">
        <v>1085</v>
      </c>
    </row>
    <row r="61" spans="1:34" ht="15.75">
      <c r="A61" s="131" t="s">
        <v>1083</v>
      </c>
      <c r="B61" s="131">
        <f t="shared" si="0"/>
        <v>49.311660000000003</v>
      </c>
      <c r="C61" s="131">
        <v>49.311660000000003</v>
      </c>
      <c r="D61" s="131">
        <v>78.236329999999995</v>
      </c>
      <c r="E61" s="131">
        <v>63.000959999999999</v>
      </c>
      <c r="F61" s="131">
        <v>69.897440000000003</v>
      </c>
      <c r="G61" s="131">
        <v>74.661810000000003</v>
      </c>
      <c r="H61" s="131">
        <v>80.038430000000005</v>
      </c>
      <c r="I61" s="131">
        <v>84.557069999999996</v>
      </c>
      <c r="J61" s="131">
        <v>121.6069</v>
      </c>
      <c r="K61" s="131">
        <v>129.22436999999999</v>
      </c>
      <c r="L61" s="131">
        <v>94.917839999999998</v>
      </c>
      <c r="M61" s="131">
        <v>99.034390000000002</v>
      </c>
      <c r="N61" s="131">
        <v>101.88997999999999</v>
      </c>
      <c r="O61" s="131">
        <v>105.93465999999999</v>
      </c>
      <c r="P61" s="131">
        <v>109.46964</v>
      </c>
      <c r="Q61" s="131">
        <v>111.01645000000001</v>
      </c>
      <c r="R61" s="131">
        <v>115.10866</v>
      </c>
      <c r="S61" s="131">
        <v>119.16492</v>
      </c>
      <c r="T61" s="131">
        <v>122.86859</v>
      </c>
      <c r="U61" s="131">
        <v>128.43210999999999</v>
      </c>
      <c r="V61" s="131">
        <v>133.60416000000001</v>
      </c>
      <c r="W61" s="131">
        <v>137.84556000000001</v>
      </c>
      <c r="X61" s="131">
        <v>142.86082999999999</v>
      </c>
      <c r="Y61" s="131">
        <v>148.38896</v>
      </c>
      <c r="Z61" s="131">
        <v>151.93447</v>
      </c>
      <c r="AA61" s="131">
        <v>157.80359000000001</v>
      </c>
      <c r="AB61" s="131">
        <v>165.40734</v>
      </c>
      <c r="AC61" s="131">
        <v>169.84020000000001</v>
      </c>
      <c r="AD61" s="131">
        <v>176.30600000000001</v>
      </c>
      <c r="AE61" s="131">
        <v>181.69111000000001</v>
      </c>
      <c r="AF61" s="131">
        <v>185.62994</v>
      </c>
      <c r="AG61" s="131" t="s">
        <v>737</v>
      </c>
      <c r="AH61" s="211" t="s">
        <v>1085</v>
      </c>
    </row>
    <row r="62" spans="1:34" ht="15.75">
      <c r="A62" s="131" t="s">
        <v>1083</v>
      </c>
      <c r="B62" s="131">
        <f t="shared" si="0"/>
        <v>4.48759</v>
      </c>
      <c r="C62" s="131">
        <v>4.48759</v>
      </c>
      <c r="D62" s="131">
        <v>3.6077400000000002</v>
      </c>
      <c r="E62" s="131">
        <v>5.5897399999999999</v>
      </c>
      <c r="F62" s="131">
        <v>6.0213299999999998</v>
      </c>
      <c r="G62" s="131">
        <v>6.4513699999999998</v>
      </c>
      <c r="H62" s="131">
        <v>6.8935899999999997</v>
      </c>
      <c r="I62" s="131">
        <v>7.3522499999999997</v>
      </c>
      <c r="J62" s="131">
        <v>5.6567499999999997</v>
      </c>
      <c r="K62" s="131">
        <v>5.9333200000000001</v>
      </c>
      <c r="L62" s="131">
        <v>8.8126999999999995</v>
      </c>
      <c r="M62" s="131">
        <v>9.3421699999999994</v>
      </c>
      <c r="N62" s="131">
        <v>9.8868299999999998</v>
      </c>
      <c r="O62" s="131">
        <v>10.48415</v>
      </c>
      <c r="P62" s="131">
        <v>11.124510000000001</v>
      </c>
      <c r="Q62" s="131">
        <v>11.77567</v>
      </c>
      <c r="R62" s="131">
        <v>12.45745</v>
      </c>
      <c r="S62" s="131">
        <v>13.173550000000001</v>
      </c>
      <c r="T62" s="131">
        <v>13.89917</v>
      </c>
      <c r="U62" s="131">
        <v>14.68576</v>
      </c>
      <c r="V62" s="131">
        <v>15.51047</v>
      </c>
      <c r="W62" s="131">
        <v>16.354849999999999</v>
      </c>
      <c r="X62" s="131">
        <v>17.270050000000001</v>
      </c>
      <c r="Y62" s="131">
        <v>18.247530000000001</v>
      </c>
      <c r="Z62" s="131">
        <v>19.223649999999999</v>
      </c>
      <c r="AA62" s="131">
        <v>20.275649999999999</v>
      </c>
      <c r="AB62" s="131">
        <v>21.377960000000002</v>
      </c>
      <c r="AC62" s="131">
        <v>22.5032</v>
      </c>
      <c r="AD62" s="131">
        <v>23.717079999999999</v>
      </c>
      <c r="AE62" s="131">
        <v>24.993179999999999</v>
      </c>
      <c r="AF62" s="131">
        <v>26.289339999999999</v>
      </c>
      <c r="AG62" s="131" t="s">
        <v>764</v>
      </c>
      <c r="AH62" s="211" t="s">
        <v>1085</v>
      </c>
    </row>
    <row r="63" spans="1:34" ht="15.75">
      <c r="A63" s="131" t="s">
        <v>1083</v>
      </c>
      <c r="B63" s="131">
        <f t="shared" si="0"/>
        <v>13.2988</v>
      </c>
      <c r="C63" s="131">
        <v>13.2988</v>
      </c>
      <c r="D63" s="131">
        <v>21.099460000000001</v>
      </c>
      <c r="E63" s="131">
        <v>16.990649999999999</v>
      </c>
      <c r="F63" s="131">
        <v>18.850549999999998</v>
      </c>
      <c r="G63" s="131">
        <v>20.135449999999999</v>
      </c>
      <c r="H63" s="131">
        <v>21.585460000000001</v>
      </c>
      <c r="I63" s="131">
        <v>22.804089999999999</v>
      </c>
      <c r="J63" s="131">
        <v>32.796010000000003</v>
      </c>
      <c r="K63" s="131">
        <v>34.850349999999999</v>
      </c>
      <c r="L63" s="131">
        <v>25.598269999999999</v>
      </c>
      <c r="M63" s="131">
        <v>26.708459999999999</v>
      </c>
      <c r="N63" s="131">
        <v>27.478580000000001</v>
      </c>
      <c r="O63" s="131">
        <v>28.569379999999999</v>
      </c>
      <c r="P63" s="131">
        <v>29.522729999999999</v>
      </c>
      <c r="Q63" s="131">
        <v>29.939889999999998</v>
      </c>
      <c r="R63" s="131">
        <v>31.043510000000001</v>
      </c>
      <c r="S63" s="131">
        <v>32.137439999999998</v>
      </c>
      <c r="T63" s="131">
        <v>33.136270000000003</v>
      </c>
      <c r="U63" s="131">
        <v>34.636690000000002</v>
      </c>
      <c r="V63" s="131">
        <v>36.03154</v>
      </c>
      <c r="W63" s="131">
        <v>37.17539</v>
      </c>
      <c r="X63" s="131">
        <v>38.52796</v>
      </c>
      <c r="Y63" s="131">
        <v>40.018830000000001</v>
      </c>
      <c r="Z63" s="131">
        <v>40.975009999999997</v>
      </c>
      <c r="AA63" s="131">
        <v>42.557850000000002</v>
      </c>
      <c r="AB63" s="131">
        <v>44.608499999999999</v>
      </c>
      <c r="AC63" s="131">
        <v>45.803989999999999</v>
      </c>
      <c r="AD63" s="131">
        <v>47.547739999999997</v>
      </c>
      <c r="AE63" s="131">
        <v>49.000039999999998</v>
      </c>
      <c r="AF63" s="131">
        <v>50.0623</v>
      </c>
      <c r="AG63" s="131" t="s">
        <v>768</v>
      </c>
      <c r="AH63" s="211" t="s">
        <v>1085</v>
      </c>
    </row>
    <row r="64" spans="1:34" ht="15.75">
      <c r="A64" s="131" t="s">
        <v>1083</v>
      </c>
      <c r="B64" s="131">
        <f t="shared" si="0"/>
        <v>141.02152000000001</v>
      </c>
      <c r="C64" s="131">
        <v>141.02152000000001</v>
      </c>
      <c r="D64" s="131">
        <v>223.74029999999999</v>
      </c>
      <c r="E64" s="131">
        <v>180.17016000000001</v>
      </c>
      <c r="F64" s="131">
        <v>199.89273</v>
      </c>
      <c r="G64" s="131">
        <v>213.51787999999999</v>
      </c>
      <c r="H64" s="131">
        <v>228.89393999999999</v>
      </c>
      <c r="I64" s="131">
        <v>241.81635</v>
      </c>
      <c r="J64" s="131">
        <v>347.77148</v>
      </c>
      <c r="K64" s="131">
        <v>369.55590000000001</v>
      </c>
      <c r="L64" s="131">
        <v>271.44609000000003</v>
      </c>
      <c r="M64" s="131">
        <v>283.21859999999998</v>
      </c>
      <c r="N64" s="131">
        <v>291.38501000000002</v>
      </c>
      <c r="O64" s="131">
        <v>302.95199000000002</v>
      </c>
      <c r="P64" s="131">
        <v>313.06132000000002</v>
      </c>
      <c r="Q64" s="131">
        <v>317.48489999999998</v>
      </c>
      <c r="R64" s="131">
        <v>329.18779999999998</v>
      </c>
      <c r="S64" s="131">
        <v>340.78789999999998</v>
      </c>
      <c r="T64" s="131">
        <v>351.37966</v>
      </c>
      <c r="U64" s="131">
        <v>367.29021999999998</v>
      </c>
      <c r="V64" s="131">
        <v>382.08123999999998</v>
      </c>
      <c r="W64" s="131">
        <v>394.21080000000001</v>
      </c>
      <c r="X64" s="131">
        <v>408.55347</v>
      </c>
      <c r="Y64" s="131">
        <v>424.36281000000002</v>
      </c>
      <c r="Z64" s="131">
        <v>434.50225999999998</v>
      </c>
      <c r="AA64" s="131">
        <v>451.28679</v>
      </c>
      <c r="AB64" s="131">
        <v>473.03199999999998</v>
      </c>
      <c r="AC64" s="131">
        <v>485.70909999999998</v>
      </c>
      <c r="AD64" s="131">
        <v>504.19999000000001</v>
      </c>
      <c r="AE64" s="131">
        <v>519.60032999999999</v>
      </c>
      <c r="AF64" s="131">
        <v>530.8646</v>
      </c>
      <c r="AG64" s="131" t="s">
        <v>766</v>
      </c>
      <c r="AH64" s="211" t="s">
        <v>1085</v>
      </c>
    </row>
    <row r="65" spans="1:34" ht="15.75">
      <c r="A65" s="131" t="s">
        <v>1083</v>
      </c>
      <c r="B65" s="131">
        <f t="shared" si="0"/>
        <v>740.44099000000006</v>
      </c>
      <c r="C65" s="131">
        <v>740.44099000000006</v>
      </c>
      <c r="D65" s="131">
        <v>1174.7603799999999</v>
      </c>
      <c r="E65" s="131">
        <v>945.99305000000004</v>
      </c>
      <c r="F65" s="131">
        <v>1049.5474200000001</v>
      </c>
      <c r="G65" s="131">
        <v>1121.0870399999999</v>
      </c>
      <c r="H65" s="131">
        <v>1201.8198199999999</v>
      </c>
      <c r="I65" s="131">
        <v>1269.66965</v>
      </c>
      <c r="J65" s="131">
        <v>1825.9927</v>
      </c>
      <c r="K65" s="131">
        <v>1940.3729900000001</v>
      </c>
      <c r="L65" s="131">
        <v>1425.24217</v>
      </c>
      <c r="M65" s="131">
        <v>1487.0543600000001</v>
      </c>
      <c r="N65" s="131">
        <v>1529.93253</v>
      </c>
      <c r="O65" s="131">
        <v>1590.6656</v>
      </c>
      <c r="P65" s="131">
        <v>1643.7451599999999</v>
      </c>
      <c r="Q65" s="131">
        <v>1666.9713899999999</v>
      </c>
      <c r="R65" s="131">
        <v>1728.41813</v>
      </c>
      <c r="S65" s="131">
        <v>1789.32502</v>
      </c>
      <c r="T65" s="131">
        <v>1844.9376299999999</v>
      </c>
      <c r="U65" s="131">
        <v>1928.4768899999999</v>
      </c>
      <c r="V65" s="131">
        <v>2006.1379300000001</v>
      </c>
      <c r="W65" s="131">
        <v>2069.8248199999998</v>
      </c>
      <c r="X65" s="131">
        <v>2145.1317899999999</v>
      </c>
      <c r="Y65" s="131">
        <v>2228.13958</v>
      </c>
      <c r="Z65" s="131">
        <v>2281.3773099999999</v>
      </c>
      <c r="AA65" s="131">
        <v>2369.5053699999999</v>
      </c>
      <c r="AB65" s="131">
        <v>2483.67974</v>
      </c>
      <c r="AC65" s="131">
        <v>2550.24152</v>
      </c>
      <c r="AD65" s="131">
        <v>2647.3289399999999</v>
      </c>
      <c r="AE65" s="131">
        <v>2728.1892400000002</v>
      </c>
      <c r="AF65" s="131">
        <v>2787.3328799999999</v>
      </c>
      <c r="AG65" s="131" t="s">
        <v>758</v>
      </c>
      <c r="AH65" s="211" t="s">
        <v>1085</v>
      </c>
    </row>
    <row r="66" spans="1:34" ht="15.75">
      <c r="A66" s="131" t="s">
        <v>1083</v>
      </c>
      <c r="B66" s="131">
        <f t="shared" si="0"/>
        <v>256.83127999999999</v>
      </c>
      <c r="C66" s="131">
        <v>256.83127999999999</v>
      </c>
      <c r="D66" s="131">
        <v>286.22322000000003</v>
      </c>
      <c r="E66" s="131">
        <v>314.92327999999998</v>
      </c>
      <c r="F66" s="131">
        <v>343.12299000000002</v>
      </c>
      <c r="G66" s="131">
        <v>371.72604000000001</v>
      </c>
      <c r="H66" s="131">
        <v>401.27213999999998</v>
      </c>
      <c r="I66" s="131">
        <v>431.03037999999998</v>
      </c>
      <c r="J66" s="131">
        <v>461.21904000000001</v>
      </c>
      <c r="K66" s="131">
        <v>491.66287999999997</v>
      </c>
      <c r="L66" s="131">
        <v>522.92965000000004</v>
      </c>
      <c r="M66" s="131">
        <v>555.17083000000002</v>
      </c>
      <c r="N66" s="131">
        <v>588.28061000000002</v>
      </c>
      <c r="O66" s="131">
        <v>622.07955000000004</v>
      </c>
      <c r="P66" s="131">
        <v>656.84965</v>
      </c>
      <c r="Q66" s="131">
        <v>692.27182000000005</v>
      </c>
      <c r="R66" s="131">
        <v>728.55929000000003</v>
      </c>
      <c r="S66" s="131">
        <v>765.44077000000004</v>
      </c>
      <c r="T66" s="131">
        <v>803.12084000000004</v>
      </c>
      <c r="U66" s="131">
        <v>841.41148999999996</v>
      </c>
      <c r="V66" s="131">
        <v>880.74690999999996</v>
      </c>
      <c r="W66" s="131">
        <v>920.88926000000004</v>
      </c>
      <c r="X66" s="131">
        <v>962.12735999999995</v>
      </c>
      <c r="Y66" s="131">
        <v>1004.6502</v>
      </c>
      <c r="Z66" s="131">
        <v>1048.27243</v>
      </c>
      <c r="AA66" s="131">
        <v>1093.47199</v>
      </c>
      <c r="AB66" s="131">
        <v>1139.95046</v>
      </c>
      <c r="AC66" s="131">
        <v>1187.57527</v>
      </c>
      <c r="AD66" s="131">
        <v>1236.8485900000001</v>
      </c>
      <c r="AE66" s="131">
        <v>1287.3625300000001</v>
      </c>
      <c r="AF66" s="131">
        <v>1339.08545</v>
      </c>
      <c r="AG66" s="131" t="s">
        <v>721</v>
      </c>
      <c r="AH66" s="211" t="s">
        <v>1085</v>
      </c>
    </row>
    <row r="67" spans="1:34" ht="15.75">
      <c r="A67" s="131" t="s">
        <v>1083</v>
      </c>
      <c r="B67" s="131">
        <f t="shared" si="0"/>
        <v>23.063310000000001</v>
      </c>
      <c r="C67" s="131">
        <v>23.063310000000001</v>
      </c>
      <c r="D67" s="131">
        <v>36.591520000000003</v>
      </c>
      <c r="E67" s="131">
        <v>29.465859999999999</v>
      </c>
      <c r="F67" s="131">
        <v>32.691369999999999</v>
      </c>
      <c r="G67" s="131">
        <v>34.919699999999999</v>
      </c>
      <c r="H67" s="131">
        <v>37.434370000000001</v>
      </c>
      <c r="I67" s="131">
        <v>39.547759999999997</v>
      </c>
      <c r="J67" s="131">
        <v>56.876139999999999</v>
      </c>
      <c r="K67" s="131">
        <v>60.438870000000001</v>
      </c>
      <c r="L67" s="131">
        <v>44.393540000000002</v>
      </c>
      <c r="M67" s="131">
        <v>46.318869999999997</v>
      </c>
      <c r="N67" s="131">
        <v>47.654440000000001</v>
      </c>
      <c r="O67" s="131">
        <v>49.54616</v>
      </c>
      <c r="P67" s="131">
        <v>51.199489999999997</v>
      </c>
      <c r="Q67" s="131">
        <v>51.922939999999997</v>
      </c>
      <c r="R67" s="131">
        <v>53.836880000000001</v>
      </c>
      <c r="S67" s="131">
        <v>55.734020000000001</v>
      </c>
      <c r="T67" s="131">
        <v>57.466239999999999</v>
      </c>
      <c r="U67" s="131">
        <v>60.068330000000003</v>
      </c>
      <c r="V67" s="131">
        <v>62.487319999999997</v>
      </c>
      <c r="W67" s="131">
        <v>64.471040000000002</v>
      </c>
      <c r="X67" s="131">
        <v>66.81671</v>
      </c>
      <c r="Y67" s="131">
        <v>69.402240000000006</v>
      </c>
      <c r="Z67" s="131">
        <v>71.060490000000001</v>
      </c>
      <c r="AA67" s="131">
        <v>73.805509999999998</v>
      </c>
      <c r="AB67" s="131">
        <v>77.361819999999994</v>
      </c>
      <c r="AC67" s="131">
        <v>79.435100000000006</v>
      </c>
      <c r="AD67" s="131">
        <v>82.459180000000003</v>
      </c>
      <c r="AE67" s="131">
        <v>84.977819999999994</v>
      </c>
      <c r="AF67" s="131">
        <v>86.820030000000003</v>
      </c>
      <c r="AG67" s="131" t="s">
        <v>750</v>
      </c>
      <c r="AH67" s="211" t="s">
        <v>1085</v>
      </c>
    </row>
    <row r="68" spans="1:34" ht="15.75">
      <c r="A68" s="131" t="s">
        <v>1083</v>
      </c>
      <c r="B68" s="131">
        <f t="shared" si="0"/>
        <v>1.6843600000000001</v>
      </c>
      <c r="C68" s="131">
        <v>1.6843600000000001</v>
      </c>
      <c r="D68" s="131">
        <v>2.6723499999999998</v>
      </c>
      <c r="E68" s="131">
        <v>2.1519499999999998</v>
      </c>
      <c r="F68" s="131">
        <v>2.3875099999999998</v>
      </c>
      <c r="G68" s="131">
        <v>2.5502500000000001</v>
      </c>
      <c r="H68" s="131">
        <v>2.7339000000000002</v>
      </c>
      <c r="I68" s="131">
        <v>2.8882500000000002</v>
      </c>
      <c r="J68" s="131">
        <v>4.1537699999999997</v>
      </c>
      <c r="K68" s="131">
        <v>4.4139600000000003</v>
      </c>
      <c r="L68" s="131">
        <v>3.24214</v>
      </c>
      <c r="M68" s="131">
        <v>3.3827500000000001</v>
      </c>
      <c r="N68" s="131">
        <v>3.4802900000000001</v>
      </c>
      <c r="O68" s="131">
        <v>3.6184500000000002</v>
      </c>
      <c r="P68" s="131">
        <v>3.7391899999999998</v>
      </c>
      <c r="Q68" s="131">
        <v>3.79203</v>
      </c>
      <c r="R68" s="131">
        <v>3.93181</v>
      </c>
      <c r="S68" s="131">
        <v>4.07036</v>
      </c>
      <c r="T68" s="131">
        <v>4.1968699999999997</v>
      </c>
      <c r="U68" s="131">
        <v>4.3868999999999998</v>
      </c>
      <c r="V68" s="131">
        <v>4.5635599999999998</v>
      </c>
      <c r="W68" s="131">
        <v>4.7084400000000004</v>
      </c>
      <c r="X68" s="131">
        <v>4.8797499999999996</v>
      </c>
      <c r="Y68" s="131">
        <v>5.0685700000000002</v>
      </c>
      <c r="Z68" s="131">
        <v>5.1896800000000001</v>
      </c>
      <c r="AA68" s="131">
        <v>5.3901500000000002</v>
      </c>
      <c r="AB68" s="131">
        <v>5.6498799999999996</v>
      </c>
      <c r="AC68" s="131">
        <v>5.8012899999999998</v>
      </c>
      <c r="AD68" s="131">
        <v>6.0221499999999999</v>
      </c>
      <c r="AE68" s="131">
        <v>6.2060899999999997</v>
      </c>
      <c r="AF68" s="131">
        <v>6.34063</v>
      </c>
      <c r="AG68" s="131" t="s">
        <v>719</v>
      </c>
      <c r="AH68" s="211" t="s">
        <v>1085</v>
      </c>
    </row>
    <row r="69" spans="1:34" ht="15.75">
      <c r="A69" s="131" t="s">
        <v>1083</v>
      </c>
      <c r="B69" s="131">
        <f t="shared" si="0"/>
        <v>48.631500000000003</v>
      </c>
      <c r="C69" s="131">
        <v>48.631500000000003</v>
      </c>
      <c r="D69" s="131">
        <v>77.157200000000003</v>
      </c>
      <c r="E69" s="131">
        <v>62.131970000000003</v>
      </c>
      <c r="F69" s="131">
        <v>68.933329999999998</v>
      </c>
      <c r="G69" s="131">
        <v>73.631990000000002</v>
      </c>
      <c r="H69" s="131">
        <v>78.934439999999995</v>
      </c>
      <c r="I69" s="131">
        <v>83.39076</v>
      </c>
      <c r="J69" s="131">
        <v>119.92955000000001</v>
      </c>
      <c r="K69" s="131">
        <v>127.44195000000001</v>
      </c>
      <c r="L69" s="131">
        <v>93.608620000000002</v>
      </c>
      <c r="M69" s="131">
        <v>97.668390000000002</v>
      </c>
      <c r="N69" s="131">
        <v>100.48459</v>
      </c>
      <c r="O69" s="131">
        <v>104.47348</v>
      </c>
      <c r="P69" s="131">
        <v>107.9597</v>
      </c>
      <c r="Q69" s="131">
        <v>109.48518</v>
      </c>
      <c r="R69" s="131">
        <v>113.52094</v>
      </c>
      <c r="S69" s="131">
        <v>117.52124999999999</v>
      </c>
      <c r="T69" s="131">
        <v>121.17384</v>
      </c>
      <c r="U69" s="131">
        <v>126.66061999999999</v>
      </c>
      <c r="V69" s="131">
        <v>131.76132999999999</v>
      </c>
      <c r="W69" s="131">
        <v>135.94423</v>
      </c>
      <c r="X69" s="131">
        <v>140.89032</v>
      </c>
      <c r="Y69" s="131">
        <v>146.34219999999999</v>
      </c>
      <c r="Z69" s="131">
        <v>149.83881</v>
      </c>
      <c r="AA69" s="131">
        <v>155.62698</v>
      </c>
      <c r="AB69" s="131">
        <v>163.12585000000001</v>
      </c>
      <c r="AC69" s="131">
        <v>167.49755999999999</v>
      </c>
      <c r="AD69" s="131">
        <v>173.87418</v>
      </c>
      <c r="AE69" s="131">
        <v>179.18501000000001</v>
      </c>
      <c r="AF69" s="131">
        <v>183.06951000000001</v>
      </c>
      <c r="AG69" s="131" t="s">
        <v>774</v>
      </c>
      <c r="AH69" s="211" t="s">
        <v>1085</v>
      </c>
    </row>
    <row r="70" spans="1:34" ht="15.75">
      <c r="A70" s="131" t="s">
        <v>1083</v>
      </c>
      <c r="B70" s="131">
        <f t="shared" si="0"/>
        <v>65.916839999999993</v>
      </c>
      <c r="C70" s="131">
        <v>65.916839999999993</v>
      </c>
      <c r="D70" s="131">
        <v>104.58159000000001</v>
      </c>
      <c r="E70" s="131">
        <v>84.215860000000006</v>
      </c>
      <c r="F70" s="131">
        <v>93.434659999999994</v>
      </c>
      <c r="G70" s="131">
        <v>99.803389999999993</v>
      </c>
      <c r="H70" s="131">
        <v>106.99052</v>
      </c>
      <c r="I70" s="131">
        <v>113.03077</v>
      </c>
      <c r="J70" s="131">
        <v>162.55673999999999</v>
      </c>
      <c r="K70" s="131">
        <v>172.73930999999999</v>
      </c>
      <c r="L70" s="131">
        <v>126.88042</v>
      </c>
      <c r="M70" s="131">
        <v>132.38318000000001</v>
      </c>
      <c r="N70" s="131">
        <v>136.20034999999999</v>
      </c>
      <c r="O70" s="131">
        <v>141.60704000000001</v>
      </c>
      <c r="P70" s="131">
        <v>146.33238</v>
      </c>
      <c r="Q70" s="131">
        <v>148.40007</v>
      </c>
      <c r="R70" s="131">
        <v>153.87029000000001</v>
      </c>
      <c r="S70" s="131">
        <v>159.29245</v>
      </c>
      <c r="T70" s="131">
        <v>164.24329</v>
      </c>
      <c r="U70" s="131">
        <v>171.68027000000001</v>
      </c>
      <c r="V70" s="131">
        <v>178.59395000000001</v>
      </c>
      <c r="W70" s="131">
        <v>184.26358999999999</v>
      </c>
      <c r="X70" s="131">
        <v>190.96770000000001</v>
      </c>
      <c r="Y70" s="131">
        <v>198.35737</v>
      </c>
      <c r="Z70" s="131">
        <v>203.09679</v>
      </c>
      <c r="AA70" s="131">
        <v>210.94229000000001</v>
      </c>
      <c r="AB70" s="131">
        <v>221.10651999999999</v>
      </c>
      <c r="AC70" s="131">
        <v>227.03210000000001</v>
      </c>
      <c r="AD70" s="131">
        <v>235.67518999999999</v>
      </c>
      <c r="AE70" s="131">
        <v>242.87367</v>
      </c>
      <c r="AF70" s="131">
        <v>248.13885999999999</v>
      </c>
      <c r="AG70" s="131" t="s">
        <v>762</v>
      </c>
      <c r="AH70" s="211" t="s">
        <v>1085</v>
      </c>
    </row>
    <row r="71" spans="1:34" ht="15.75">
      <c r="A71" s="131" t="s">
        <v>1083</v>
      </c>
      <c r="B71" s="131">
        <f t="shared" ref="B71:B134" si="1">C71</f>
        <v>66.376000000000005</v>
      </c>
      <c r="C71" s="131">
        <v>66.376000000000005</v>
      </c>
      <c r="D71" s="131">
        <v>105.31007</v>
      </c>
      <c r="E71" s="131">
        <v>84.802480000000003</v>
      </c>
      <c r="F71" s="131">
        <v>94.085489999999993</v>
      </c>
      <c r="G71" s="131">
        <v>100.49858</v>
      </c>
      <c r="H71" s="131">
        <v>107.73578000000001</v>
      </c>
      <c r="I71" s="131">
        <v>113.8181</v>
      </c>
      <c r="J71" s="131">
        <v>163.68905000000001</v>
      </c>
      <c r="K71" s="131">
        <v>173.94255000000001</v>
      </c>
      <c r="L71" s="131">
        <v>127.76423</v>
      </c>
      <c r="M71" s="131">
        <v>133.30530999999999</v>
      </c>
      <c r="N71" s="131">
        <v>137.14908</v>
      </c>
      <c r="O71" s="131">
        <v>142.59342000000001</v>
      </c>
      <c r="P71" s="131">
        <v>147.35167999999999</v>
      </c>
      <c r="Q71" s="131">
        <v>149.43377000000001</v>
      </c>
      <c r="R71" s="131">
        <v>154.94209000000001</v>
      </c>
      <c r="S71" s="131">
        <v>160.40201999999999</v>
      </c>
      <c r="T71" s="131">
        <v>165.38735</v>
      </c>
      <c r="U71" s="131">
        <v>172.87612999999999</v>
      </c>
      <c r="V71" s="131">
        <v>179.83797000000001</v>
      </c>
      <c r="W71" s="131">
        <v>185.54711</v>
      </c>
      <c r="X71" s="131">
        <v>192.29792</v>
      </c>
      <c r="Y71" s="131">
        <v>199.73905999999999</v>
      </c>
      <c r="Z71" s="131">
        <v>204.51149000000001</v>
      </c>
      <c r="AA71" s="131">
        <v>212.41163</v>
      </c>
      <c r="AB71" s="131">
        <v>222.64667</v>
      </c>
      <c r="AC71" s="131">
        <v>228.61351999999999</v>
      </c>
      <c r="AD71" s="131">
        <v>237.31682000000001</v>
      </c>
      <c r="AE71" s="131">
        <v>244.56545</v>
      </c>
      <c r="AF71" s="131">
        <v>249.86731</v>
      </c>
      <c r="AG71" s="131" t="s">
        <v>760</v>
      </c>
      <c r="AH71" s="211" t="s">
        <v>1085</v>
      </c>
    </row>
    <row r="72" spans="1:34" ht="15.75">
      <c r="A72" s="131" t="s">
        <v>1083</v>
      </c>
      <c r="B72" s="131">
        <f t="shared" si="1"/>
        <v>28.82104</v>
      </c>
      <c r="C72" s="131">
        <v>28.82104</v>
      </c>
      <c r="D72" s="131">
        <v>45.726559999999999</v>
      </c>
      <c r="E72" s="131">
        <v>36.82199</v>
      </c>
      <c r="F72" s="131">
        <v>40.85275</v>
      </c>
      <c r="G72" s="131">
        <v>43.637369999999997</v>
      </c>
      <c r="H72" s="131">
        <v>46.779829999999997</v>
      </c>
      <c r="I72" s="131">
        <v>49.420830000000002</v>
      </c>
      <c r="J72" s="131">
        <v>71.075230000000005</v>
      </c>
      <c r="K72" s="131">
        <v>75.527389999999997</v>
      </c>
      <c r="L72" s="131">
        <v>55.47636</v>
      </c>
      <c r="M72" s="131">
        <v>57.882339999999999</v>
      </c>
      <c r="N72" s="131">
        <v>59.551340000000003</v>
      </c>
      <c r="O72" s="131">
        <v>61.915320000000001</v>
      </c>
      <c r="P72" s="131">
        <v>63.981400000000001</v>
      </c>
      <c r="Q72" s="131">
        <v>64.885459999999995</v>
      </c>
      <c r="R72" s="131">
        <v>67.27722</v>
      </c>
      <c r="S72" s="131">
        <v>69.647970000000001</v>
      </c>
      <c r="T72" s="131">
        <v>71.812650000000005</v>
      </c>
      <c r="U72" s="131">
        <v>75.064340000000001</v>
      </c>
      <c r="V72" s="131">
        <v>78.087230000000005</v>
      </c>
      <c r="W72" s="131">
        <v>80.566190000000006</v>
      </c>
      <c r="X72" s="131">
        <v>83.497450000000001</v>
      </c>
      <c r="Y72" s="131">
        <v>86.728459999999998</v>
      </c>
      <c r="Z72" s="131">
        <v>88.800700000000006</v>
      </c>
      <c r="AA72" s="131">
        <v>92.231009999999998</v>
      </c>
      <c r="AB72" s="131">
        <v>96.675150000000002</v>
      </c>
      <c r="AC72" s="131">
        <v>99.266009999999994</v>
      </c>
      <c r="AD72" s="131">
        <v>103.04506000000001</v>
      </c>
      <c r="AE72" s="131">
        <v>106.19248</v>
      </c>
      <c r="AF72" s="131">
        <v>108.49459</v>
      </c>
      <c r="AG72" s="131" t="s">
        <v>788</v>
      </c>
      <c r="AH72" s="211" t="s">
        <v>1085</v>
      </c>
    </row>
    <row r="73" spans="1:34" ht="15.75">
      <c r="A73" s="131" t="s">
        <v>1083</v>
      </c>
      <c r="B73" s="131">
        <f t="shared" si="1"/>
        <v>48.055529999999997</v>
      </c>
      <c r="C73" s="131">
        <v>48.055529999999997</v>
      </c>
      <c r="D73" s="131">
        <v>76.243399999999994</v>
      </c>
      <c r="E73" s="131">
        <v>61.39611</v>
      </c>
      <c r="F73" s="131">
        <v>68.116919999999993</v>
      </c>
      <c r="G73" s="131">
        <v>72.759929999999997</v>
      </c>
      <c r="H73" s="131">
        <v>77.999589999999998</v>
      </c>
      <c r="I73" s="131">
        <v>82.403120000000001</v>
      </c>
      <c r="J73" s="131">
        <v>118.50918</v>
      </c>
      <c r="K73" s="131">
        <v>125.93259999999999</v>
      </c>
      <c r="L73" s="131">
        <v>92.499970000000005</v>
      </c>
      <c r="M73" s="131">
        <v>96.511660000000006</v>
      </c>
      <c r="N73" s="131">
        <v>99.294510000000002</v>
      </c>
      <c r="O73" s="131">
        <v>103.23616</v>
      </c>
      <c r="P73" s="131">
        <v>106.68109</v>
      </c>
      <c r="Q73" s="131">
        <v>108.1885</v>
      </c>
      <c r="R73" s="131">
        <v>112.17646999999999</v>
      </c>
      <c r="S73" s="131">
        <v>116.1294</v>
      </c>
      <c r="T73" s="131">
        <v>119.73873</v>
      </c>
      <c r="U73" s="131">
        <v>125.16052999999999</v>
      </c>
      <c r="V73" s="131">
        <v>130.20081999999999</v>
      </c>
      <c r="W73" s="131">
        <v>134.33418</v>
      </c>
      <c r="X73" s="131">
        <v>139.2217</v>
      </c>
      <c r="Y73" s="131">
        <v>144.60901000000001</v>
      </c>
      <c r="Z73" s="131">
        <v>148.0642</v>
      </c>
      <c r="AA73" s="131">
        <v>153.78381999999999</v>
      </c>
      <c r="AB73" s="131">
        <v>161.19388000000001</v>
      </c>
      <c r="AC73" s="131">
        <v>165.51382000000001</v>
      </c>
      <c r="AD73" s="131">
        <v>171.81491</v>
      </c>
      <c r="AE73" s="131">
        <v>177.06283999999999</v>
      </c>
      <c r="AF73" s="131">
        <v>180.90134</v>
      </c>
      <c r="AG73" s="131" t="s">
        <v>744</v>
      </c>
      <c r="AH73" s="211" t="s">
        <v>1085</v>
      </c>
    </row>
    <row r="74" spans="1:34" ht="15.75">
      <c r="A74" s="131" t="s">
        <v>1083</v>
      </c>
      <c r="B74" s="131">
        <f t="shared" si="1"/>
        <v>738.39394000000004</v>
      </c>
      <c r="C74" s="131">
        <v>738.39394000000004</v>
      </c>
      <c r="D74" s="131">
        <v>593.62199999999996</v>
      </c>
      <c r="E74" s="131">
        <v>919.74348999999995</v>
      </c>
      <c r="F74" s="131">
        <v>990.75815</v>
      </c>
      <c r="G74" s="131">
        <v>1061.51766</v>
      </c>
      <c r="H74" s="131">
        <v>1134.2801199999999</v>
      </c>
      <c r="I74" s="131">
        <v>1209.74909</v>
      </c>
      <c r="J74" s="131">
        <v>930.76922999999999</v>
      </c>
      <c r="K74" s="131">
        <v>976.27655000000004</v>
      </c>
      <c r="L74" s="131">
        <v>1450.0536300000001</v>
      </c>
      <c r="M74" s="131">
        <v>1537.17229</v>
      </c>
      <c r="N74" s="131">
        <v>1626.79234</v>
      </c>
      <c r="O74" s="131">
        <v>1725.07581</v>
      </c>
      <c r="P74" s="131">
        <v>1830.44094</v>
      </c>
      <c r="Q74" s="131">
        <v>1937.58493</v>
      </c>
      <c r="R74" s="131">
        <v>2049.7644799999998</v>
      </c>
      <c r="S74" s="131">
        <v>2167.5930800000001</v>
      </c>
      <c r="T74" s="131">
        <v>2286.9883799999998</v>
      </c>
      <c r="U74" s="131">
        <v>2416.4134600000002</v>
      </c>
      <c r="V74" s="131">
        <v>2552.1136000000001</v>
      </c>
      <c r="W74" s="131">
        <v>2691.0478499999999</v>
      </c>
      <c r="X74" s="131">
        <v>2841.6366600000001</v>
      </c>
      <c r="Y74" s="131">
        <v>3002.4725400000002</v>
      </c>
      <c r="Z74" s="131">
        <v>3163.0840499999999</v>
      </c>
      <c r="AA74" s="131">
        <v>3336.1824799999999</v>
      </c>
      <c r="AB74" s="131">
        <v>3517.5577199999998</v>
      </c>
      <c r="AC74" s="131">
        <v>3702.7063800000001</v>
      </c>
      <c r="AD74" s="131">
        <v>3902.4389299999998</v>
      </c>
      <c r="AE74" s="131">
        <v>4112.4113600000001</v>
      </c>
      <c r="AF74" s="131">
        <v>4325.6829900000002</v>
      </c>
      <c r="AG74" s="131" t="s">
        <v>729</v>
      </c>
      <c r="AH74" s="211" t="s">
        <v>1085</v>
      </c>
    </row>
    <row r="75" spans="1:34" ht="15.75">
      <c r="A75" s="131" t="s">
        <v>1083</v>
      </c>
      <c r="B75" s="131">
        <f t="shared" si="1"/>
        <v>12872.0957</v>
      </c>
      <c r="C75" s="131">
        <v>12872.0957</v>
      </c>
      <c r="D75" s="131">
        <v>10348.3505</v>
      </c>
      <c r="E75" s="131">
        <v>16033.4825</v>
      </c>
      <c r="F75" s="131">
        <v>17271.449799999999</v>
      </c>
      <c r="G75" s="131">
        <v>18504.969099999998</v>
      </c>
      <c r="H75" s="131">
        <v>19773.404900000001</v>
      </c>
      <c r="I75" s="131">
        <v>21089.022099999998</v>
      </c>
      <c r="J75" s="131">
        <v>16225.6893</v>
      </c>
      <c r="K75" s="131">
        <v>17018.998299999999</v>
      </c>
      <c r="L75" s="131">
        <v>25278.145100000002</v>
      </c>
      <c r="M75" s="131">
        <v>26796.846399999999</v>
      </c>
      <c r="N75" s="131">
        <v>28359.152999999998</v>
      </c>
      <c r="O75" s="131">
        <v>30072.485400000001</v>
      </c>
      <c r="P75" s="131">
        <v>31909.2693</v>
      </c>
      <c r="Q75" s="131">
        <v>33777.063199999997</v>
      </c>
      <c r="R75" s="131">
        <v>35732.6397</v>
      </c>
      <c r="S75" s="131">
        <v>37786.693800000001</v>
      </c>
      <c r="T75" s="131">
        <v>39868.059399999998</v>
      </c>
      <c r="U75" s="131">
        <v>42124.269800000002</v>
      </c>
      <c r="V75" s="131">
        <v>44489.8704</v>
      </c>
      <c r="W75" s="131">
        <v>46911.849800000004</v>
      </c>
      <c r="X75" s="131">
        <v>49536.998099999997</v>
      </c>
      <c r="Y75" s="131">
        <v>52340.7791</v>
      </c>
      <c r="Z75" s="131">
        <v>55140.6486</v>
      </c>
      <c r="AA75" s="131">
        <v>58158.1973</v>
      </c>
      <c r="AB75" s="131">
        <v>61320.0317</v>
      </c>
      <c r="AC75" s="131">
        <v>64547.6466</v>
      </c>
      <c r="AD75" s="131">
        <v>68029.496100000004</v>
      </c>
      <c r="AE75" s="131">
        <v>71689.852799999993</v>
      </c>
      <c r="AF75" s="131">
        <v>75407.722999999998</v>
      </c>
      <c r="AG75" s="131" t="s">
        <v>727</v>
      </c>
      <c r="AH75" s="211" t="s">
        <v>1085</v>
      </c>
    </row>
    <row r="76" spans="1:34" ht="15.75">
      <c r="A76" s="131" t="s">
        <v>1083</v>
      </c>
      <c r="B76" s="131">
        <f t="shared" si="1"/>
        <v>47.352290000000004</v>
      </c>
      <c r="C76" s="131">
        <v>47.352290000000004</v>
      </c>
      <c r="D76" s="131">
        <v>75.127650000000003</v>
      </c>
      <c r="E76" s="131">
        <v>60.49765</v>
      </c>
      <c r="F76" s="131">
        <v>67.120099999999994</v>
      </c>
      <c r="G76" s="131">
        <v>71.695170000000005</v>
      </c>
      <c r="H76" s="131">
        <v>76.858149999999995</v>
      </c>
      <c r="I76" s="131">
        <v>81.197239999999994</v>
      </c>
      <c r="J76" s="131">
        <v>116.77491999999999</v>
      </c>
      <c r="K76" s="131">
        <v>124.08971</v>
      </c>
      <c r="L76" s="131">
        <v>91.146330000000006</v>
      </c>
      <c r="M76" s="131">
        <v>95.099310000000003</v>
      </c>
      <c r="N76" s="131">
        <v>97.841440000000006</v>
      </c>
      <c r="O76" s="131">
        <v>101.72539999999999</v>
      </c>
      <c r="P76" s="131">
        <v>105.11991999999999</v>
      </c>
      <c r="Q76" s="131">
        <v>106.60527</v>
      </c>
      <c r="R76" s="131">
        <v>110.53488</v>
      </c>
      <c r="S76" s="131">
        <v>114.42997</v>
      </c>
      <c r="T76" s="131">
        <v>117.98648</v>
      </c>
      <c r="U76" s="131">
        <v>123.32893</v>
      </c>
      <c r="V76" s="131">
        <v>128.29546999999999</v>
      </c>
      <c r="W76" s="131">
        <v>132.36833999999999</v>
      </c>
      <c r="X76" s="131">
        <v>137.18432999999999</v>
      </c>
      <c r="Y76" s="131">
        <v>142.49279999999999</v>
      </c>
      <c r="Z76" s="131">
        <v>145.89743000000001</v>
      </c>
      <c r="AA76" s="131">
        <v>151.53335000000001</v>
      </c>
      <c r="AB76" s="131">
        <v>158.83497</v>
      </c>
      <c r="AC76" s="131">
        <v>163.0917</v>
      </c>
      <c r="AD76" s="131">
        <v>169.30058</v>
      </c>
      <c r="AE76" s="131">
        <v>174.47171</v>
      </c>
      <c r="AF76" s="131">
        <v>178.25404</v>
      </c>
      <c r="AG76" s="131" t="s">
        <v>746</v>
      </c>
      <c r="AH76" s="211" t="s">
        <v>1085</v>
      </c>
    </row>
    <row r="77" spans="1:34" ht="15.75">
      <c r="A77" s="131" t="s">
        <v>1083</v>
      </c>
      <c r="B77" s="131">
        <f t="shared" si="1"/>
        <v>335.17732999999998</v>
      </c>
      <c r="C77" s="131">
        <v>335.17732999999998</v>
      </c>
      <c r="D77" s="131">
        <v>531.78179999999998</v>
      </c>
      <c r="E77" s="131">
        <v>428.2251</v>
      </c>
      <c r="F77" s="131">
        <v>475.10133000000002</v>
      </c>
      <c r="G77" s="131">
        <v>507.48534999999998</v>
      </c>
      <c r="H77" s="131">
        <v>544.03087000000005</v>
      </c>
      <c r="I77" s="131">
        <v>574.74462000000005</v>
      </c>
      <c r="J77" s="131">
        <v>826.57681000000002</v>
      </c>
      <c r="K77" s="131">
        <v>878.35362999999995</v>
      </c>
      <c r="L77" s="131">
        <v>645.16804000000002</v>
      </c>
      <c r="M77" s="131">
        <v>673.14872000000003</v>
      </c>
      <c r="N77" s="131">
        <v>692.55849000000001</v>
      </c>
      <c r="O77" s="131">
        <v>720.05069000000003</v>
      </c>
      <c r="P77" s="131">
        <v>744.07835</v>
      </c>
      <c r="Q77" s="131">
        <v>754.59222999999997</v>
      </c>
      <c r="R77" s="131">
        <v>782.40747999999996</v>
      </c>
      <c r="S77" s="131">
        <v>809.97835999999995</v>
      </c>
      <c r="T77" s="131">
        <v>835.15265999999997</v>
      </c>
      <c r="U77" s="131">
        <v>872.96858999999995</v>
      </c>
      <c r="V77" s="131">
        <v>908.12360999999999</v>
      </c>
      <c r="W77" s="131">
        <v>936.95291999999995</v>
      </c>
      <c r="X77" s="131">
        <v>971.04232000000002</v>
      </c>
      <c r="Y77" s="131">
        <v>1008.61767</v>
      </c>
      <c r="Z77" s="131">
        <v>1032.71693</v>
      </c>
      <c r="AA77" s="131">
        <v>1072.6100899999999</v>
      </c>
      <c r="AB77" s="131">
        <v>1124.29369</v>
      </c>
      <c r="AC77" s="131">
        <v>1154.4243799999999</v>
      </c>
      <c r="AD77" s="131">
        <v>1198.3732</v>
      </c>
      <c r="AE77" s="131">
        <v>1234.9764299999999</v>
      </c>
      <c r="AF77" s="131">
        <v>1261.7491399999999</v>
      </c>
      <c r="AG77" s="131" t="s">
        <v>731</v>
      </c>
      <c r="AH77" s="211" t="s">
        <v>1085</v>
      </c>
    </row>
    <row r="78" spans="1:34" ht="15.75">
      <c r="A78" s="131" t="s">
        <v>1083</v>
      </c>
      <c r="B78" s="131">
        <f t="shared" si="1"/>
        <v>1258.1967999999999</v>
      </c>
      <c r="C78" s="131">
        <v>1258.1967999999999</v>
      </c>
      <c r="D78" s="131">
        <v>1996.2154399999999</v>
      </c>
      <c r="E78" s="131">
        <v>1607.4818</v>
      </c>
      <c r="F78" s="131">
        <v>1783.4469200000001</v>
      </c>
      <c r="G78" s="131">
        <v>1905.0108600000001</v>
      </c>
      <c r="H78" s="131">
        <v>2042.1963000000001</v>
      </c>
      <c r="I78" s="131">
        <v>2157.4903399999998</v>
      </c>
      <c r="J78" s="131">
        <v>3102.8241200000002</v>
      </c>
      <c r="K78" s="131">
        <v>3297.1851999999999</v>
      </c>
      <c r="L78" s="131">
        <v>2421.8474700000002</v>
      </c>
      <c r="M78" s="131">
        <v>2526.8820300000002</v>
      </c>
      <c r="N78" s="131">
        <v>2599.7429099999999</v>
      </c>
      <c r="O78" s="131">
        <v>2702.9437699999999</v>
      </c>
      <c r="P78" s="131">
        <v>2793.1393899999998</v>
      </c>
      <c r="Q78" s="131">
        <v>2832.60664</v>
      </c>
      <c r="R78" s="131">
        <v>2937.0202100000001</v>
      </c>
      <c r="S78" s="131">
        <v>3040.5164399999999</v>
      </c>
      <c r="T78" s="131">
        <v>3135.0163600000001</v>
      </c>
      <c r="U78" s="131">
        <v>3276.9707199999998</v>
      </c>
      <c r="V78" s="131">
        <v>3408.9364999999998</v>
      </c>
      <c r="W78" s="131">
        <v>3517.1566499999999</v>
      </c>
      <c r="X78" s="131">
        <v>3645.1222699999998</v>
      </c>
      <c r="Y78" s="131">
        <v>3786.1735399999998</v>
      </c>
      <c r="Z78" s="131">
        <v>3876.6379200000001</v>
      </c>
      <c r="AA78" s="131">
        <v>4026.3898199999999</v>
      </c>
      <c r="AB78" s="131">
        <v>4220.4009999999998</v>
      </c>
      <c r="AC78" s="131">
        <v>4333.5063099999998</v>
      </c>
      <c r="AD78" s="131">
        <v>4498.4824399999998</v>
      </c>
      <c r="AE78" s="131">
        <v>4635.8845600000004</v>
      </c>
      <c r="AF78" s="131">
        <v>4736.3846000000003</v>
      </c>
      <c r="AG78" s="131" t="s">
        <v>735</v>
      </c>
      <c r="AH78" s="211" t="s">
        <v>1085</v>
      </c>
    </row>
    <row r="79" spans="1:34" ht="15.75">
      <c r="A79" s="131" t="s">
        <v>1083</v>
      </c>
      <c r="B79" s="131">
        <f t="shared" si="1"/>
        <v>9.8311100000000007</v>
      </c>
      <c r="C79" s="131">
        <v>9.8311100000000007</v>
      </c>
      <c r="D79" s="131">
        <v>7.9035900000000003</v>
      </c>
      <c r="E79" s="131">
        <v>12.24563</v>
      </c>
      <c r="F79" s="131">
        <v>13.191140000000001</v>
      </c>
      <c r="G79" s="131">
        <v>14.133240000000001</v>
      </c>
      <c r="H79" s="131">
        <v>15.10201</v>
      </c>
      <c r="I79" s="131">
        <v>16.106819999999999</v>
      </c>
      <c r="J79" s="131">
        <v>12.392429999999999</v>
      </c>
      <c r="K79" s="131">
        <v>12.998329999999999</v>
      </c>
      <c r="L79" s="131">
        <v>19.306280000000001</v>
      </c>
      <c r="M79" s="131">
        <v>20.466190000000001</v>
      </c>
      <c r="N79" s="131">
        <v>21.659410000000001</v>
      </c>
      <c r="O79" s="131">
        <v>22.967980000000001</v>
      </c>
      <c r="P79" s="131">
        <v>24.370830000000002</v>
      </c>
      <c r="Q79" s="131">
        <v>25.797360000000001</v>
      </c>
      <c r="R79" s="131">
        <v>27.290939999999999</v>
      </c>
      <c r="S79" s="131">
        <v>28.859729999999999</v>
      </c>
      <c r="T79" s="131">
        <v>30.449380000000001</v>
      </c>
      <c r="U79" s="131">
        <v>32.17257</v>
      </c>
      <c r="V79" s="131">
        <v>33.979309999999998</v>
      </c>
      <c r="W79" s="131">
        <v>35.82911</v>
      </c>
      <c r="X79" s="131">
        <v>37.834069999999997</v>
      </c>
      <c r="Y79" s="131">
        <v>39.975470000000001</v>
      </c>
      <c r="Z79" s="131">
        <v>42.113880000000002</v>
      </c>
      <c r="AA79" s="131">
        <v>44.418550000000003</v>
      </c>
      <c r="AB79" s="131">
        <v>46.833410000000001</v>
      </c>
      <c r="AC79" s="131">
        <v>49.29851</v>
      </c>
      <c r="AD79" s="131">
        <v>51.957790000000003</v>
      </c>
      <c r="AE79" s="131">
        <v>54.753399999999999</v>
      </c>
      <c r="AF79" s="131">
        <v>57.592939999999999</v>
      </c>
      <c r="AG79" s="131" t="s">
        <v>812</v>
      </c>
      <c r="AH79" s="211" t="s">
        <v>1085</v>
      </c>
    </row>
    <row r="80" spans="1:34" ht="15.75">
      <c r="A80" s="131" t="s">
        <v>1083</v>
      </c>
      <c r="B80" s="131">
        <f t="shared" si="1"/>
        <v>71.206860000000006</v>
      </c>
      <c r="C80" s="131">
        <v>71.206860000000006</v>
      </c>
      <c r="D80" s="131">
        <v>112.97457</v>
      </c>
      <c r="E80" s="131">
        <v>90.974429999999998</v>
      </c>
      <c r="F80" s="131">
        <v>100.93307</v>
      </c>
      <c r="G80" s="131">
        <v>107.8129</v>
      </c>
      <c r="H80" s="131">
        <v>115.57683</v>
      </c>
      <c r="I80" s="131">
        <v>122.10182</v>
      </c>
      <c r="J80" s="131">
        <v>175.60239999999999</v>
      </c>
      <c r="K80" s="131">
        <v>186.60213999999999</v>
      </c>
      <c r="L80" s="131">
        <v>137.06295</v>
      </c>
      <c r="M80" s="131">
        <v>143.00730999999999</v>
      </c>
      <c r="N80" s="131">
        <v>147.13083</v>
      </c>
      <c r="O80" s="131">
        <v>152.97141999999999</v>
      </c>
      <c r="P80" s="131">
        <v>158.07597999999999</v>
      </c>
      <c r="Q80" s="131">
        <v>160.30960999999999</v>
      </c>
      <c r="R80" s="131">
        <v>166.21883</v>
      </c>
      <c r="S80" s="131">
        <v>172.07613000000001</v>
      </c>
      <c r="T80" s="131">
        <v>177.42429999999999</v>
      </c>
      <c r="U80" s="131">
        <v>185.45812000000001</v>
      </c>
      <c r="V80" s="131">
        <v>192.92663999999999</v>
      </c>
      <c r="W80" s="131">
        <v>199.05128999999999</v>
      </c>
      <c r="X80" s="131">
        <v>206.29342</v>
      </c>
      <c r="Y80" s="131">
        <v>214.27612999999999</v>
      </c>
      <c r="Z80" s="131">
        <v>219.39590999999999</v>
      </c>
      <c r="AA80" s="131">
        <v>227.87101999999999</v>
      </c>
      <c r="AB80" s="131">
        <v>238.85095999999999</v>
      </c>
      <c r="AC80" s="131">
        <v>245.25209000000001</v>
      </c>
      <c r="AD80" s="131">
        <v>254.58881</v>
      </c>
      <c r="AE80" s="131">
        <v>262.36500000000001</v>
      </c>
      <c r="AF80" s="131">
        <v>268.05273</v>
      </c>
      <c r="AG80" s="131" t="s">
        <v>794</v>
      </c>
      <c r="AH80" s="211" t="s">
        <v>1085</v>
      </c>
    </row>
    <row r="81" spans="1:34" ht="15.75">
      <c r="A81" s="131" t="s">
        <v>1083</v>
      </c>
      <c r="B81" s="131">
        <f t="shared" si="1"/>
        <v>7.5539100000000001</v>
      </c>
      <c r="C81" s="131">
        <v>7.5539100000000001</v>
      </c>
      <c r="D81" s="131">
        <v>11.98479</v>
      </c>
      <c r="E81" s="131">
        <v>9.6509300000000007</v>
      </c>
      <c r="F81" s="131">
        <v>10.707380000000001</v>
      </c>
      <c r="G81" s="131">
        <v>11.43722</v>
      </c>
      <c r="H81" s="131">
        <v>12.26085</v>
      </c>
      <c r="I81" s="131">
        <v>12.953049999999999</v>
      </c>
      <c r="J81" s="131">
        <v>18.628599999999999</v>
      </c>
      <c r="K81" s="131">
        <v>19.795500000000001</v>
      </c>
      <c r="L81" s="131">
        <v>14.540179999999999</v>
      </c>
      <c r="M81" s="131">
        <v>15.17079</v>
      </c>
      <c r="N81" s="131">
        <v>15.608230000000001</v>
      </c>
      <c r="O81" s="131">
        <v>16.227820000000001</v>
      </c>
      <c r="P81" s="131">
        <v>16.76933</v>
      </c>
      <c r="Q81" s="131">
        <v>17.00628</v>
      </c>
      <c r="R81" s="131">
        <v>17.63316</v>
      </c>
      <c r="S81" s="131">
        <v>18.254519999999999</v>
      </c>
      <c r="T81" s="131">
        <v>18.82188</v>
      </c>
      <c r="U81" s="131">
        <v>19.674140000000001</v>
      </c>
      <c r="V81" s="131">
        <v>20.466429999999999</v>
      </c>
      <c r="W81" s="131">
        <v>21.116160000000001</v>
      </c>
      <c r="X81" s="131">
        <v>21.884429999999998</v>
      </c>
      <c r="Y81" s="131">
        <v>22.731269999999999</v>
      </c>
      <c r="Z81" s="131">
        <v>23.27439</v>
      </c>
      <c r="AA81" s="131">
        <v>24.173469999999998</v>
      </c>
      <c r="AB81" s="131">
        <v>25.338259999999998</v>
      </c>
      <c r="AC81" s="131">
        <v>26.017320000000002</v>
      </c>
      <c r="AD81" s="131">
        <v>27.0078</v>
      </c>
      <c r="AE81" s="131">
        <v>27.832730000000002</v>
      </c>
      <c r="AF81" s="131">
        <v>28.4361</v>
      </c>
      <c r="AG81" s="131" t="s">
        <v>816</v>
      </c>
      <c r="AH81" s="211" t="s">
        <v>1085</v>
      </c>
    </row>
    <row r="82" spans="1:34" ht="15.75">
      <c r="A82" s="131" t="s">
        <v>1083</v>
      </c>
      <c r="B82" s="131">
        <f t="shared" si="1"/>
        <v>1856.89327</v>
      </c>
      <c r="C82" s="131">
        <v>1856.89327</v>
      </c>
      <c r="D82" s="131">
        <v>1492.8246999999999</v>
      </c>
      <c r="E82" s="131">
        <v>2312.9462800000001</v>
      </c>
      <c r="F82" s="131">
        <v>2491.5320400000001</v>
      </c>
      <c r="G82" s="131">
        <v>2669.47615</v>
      </c>
      <c r="H82" s="131">
        <v>2852.45723</v>
      </c>
      <c r="I82" s="131">
        <v>3042.2445699999998</v>
      </c>
      <c r="J82" s="131">
        <v>2340.6734999999999</v>
      </c>
      <c r="K82" s="131">
        <v>2455.1140799999998</v>
      </c>
      <c r="L82" s="131">
        <v>3646.5559800000001</v>
      </c>
      <c r="M82" s="131">
        <v>3865.63967</v>
      </c>
      <c r="N82" s="131">
        <v>4091.0137399999999</v>
      </c>
      <c r="O82" s="131">
        <v>4338.1743900000001</v>
      </c>
      <c r="P82" s="131">
        <v>4603.1437999999998</v>
      </c>
      <c r="Q82" s="131">
        <v>4872.58662</v>
      </c>
      <c r="R82" s="131">
        <v>5154.6927400000004</v>
      </c>
      <c r="S82" s="131">
        <v>5451.0049600000002</v>
      </c>
      <c r="T82" s="131">
        <v>5751.2570599999999</v>
      </c>
      <c r="U82" s="131">
        <v>6076.7317800000001</v>
      </c>
      <c r="V82" s="131">
        <v>6417.98686</v>
      </c>
      <c r="W82" s="131">
        <v>6767.3749699999998</v>
      </c>
      <c r="X82" s="131">
        <v>7146.07168</v>
      </c>
      <c r="Y82" s="131">
        <v>7550.5374400000001</v>
      </c>
      <c r="Z82" s="131">
        <v>7954.43894</v>
      </c>
      <c r="AA82" s="131">
        <v>8389.7422499999993</v>
      </c>
      <c r="AB82" s="131">
        <v>8845.8598299999994</v>
      </c>
      <c r="AC82" s="131">
        <v>9311.4667100000006</v>
      </c>
      <c r="AD82" s="131">
        <v>9813.7487799999999</v>
      </c>
      <c r="AE82" s="131">
        <v>10341.781800000001</v>
      </c>
      <c r="AF82" s="131">
        <v>10878.1116</v>
      </c>
      <c r="AG82" s="131" t="s">
        <v>802</v>
      </c>
      <c r="AH82" s="211" t="s">
        <v>1085</v>
      </c>
    </row>
    <row r="83" spans="1:34" ht="15.75">
      <c r="A83" s="131" t="s">
        <v>1083</v>
      </c>
      <c r="B83" s="131">
        <f t="shared" si="1"/>
        <v>237.4076</v>
      </c>
      <c r="C83" s="131">
        <v>237.4076</v>
      </c>
      <c r="D83" s="131">
        <v>376.66341999999997</v>
      </c>
      <c r="E83" s="131">
        <v>303.31375000000003</v>
      </c>
      <c r="F83" s="131">
        <v>336.51639999999998</v>
      </c>
      <c r="G83" s="131">
        <v>359.45414</v>
      </c>
      <c r="H83" s="131">
        <v>385.33949999999999</v>
      </c>
      <c r="I83" s="131">
        <v>407.09417999999999</v>
      </c>
      <c r="J83" s="131">
        <v>585.46804999999995</v>
      </c>
      <c r="K83" s="131">
        <v>622.14179999999999</v>
      </c>
      <c r="L83" s="131">
        <v>456.97539999999998</v>
      </c>
      <c r="M83" s="131">
        <v>476.79424999999998</v>
      </c>
      <c r="N83" s="131">
        <v>490.54226999999997</v>
      </c>
      <c r="O83" s="131">
        <v>510.01512000000002</v>
      </c>
      <c r="P83" s="131">
        <v>527.03402000000006</v>
      </c>
      <c r="Q83" s="131">
        <v>534.48104999999998</v>
      </c>
      <c r="R83" s="131">
        <v>554.18271000000004</v>
      </c>
      <c r="S83" s="131">
        <v>573.71128999999996</v>
      </c>
      <c r="T83" s="131">
        <v>591.54236000000003</v>
      </c>
      <c r="U83" s="131">
        <v>618.32754999999997</v>
      </c>
      <c r="V83" s="131">
        <v>643.22801000000004</v>
      </c>
      <c r="W83" s="131">
        <v>663.64793999999995</v>
      </c>
      <c r="X83" s="131">
        <v>687.79360999999994</v>
      </c>
      <c r="Y83" s="131">
        <v>714.40840000000003</v>
      </c>
      <c r="Z83" s="131">
        <v>731.47802000000001</v>
      </c>
      <c r="AA83" s="131">
        <v>759.73451999999997</v>
      </c>
      <c r="AB83" s="131">
        <v>796.34225000000004</v>
      </c>
      <c r="AC83" s="131">
        <v>817.68394999999998</v>
      </c>
      <c r="AD83" s="131">
        <v>848.81308999999999</v>
      </c>
      <c r="AE83" s="131">
        <v>874.73933</v>
      </c>
      <c r="AF83" s="131">
        <v>893.70254999999997</v>
      </c>
      <c r="AG83" s="131" t="s">
        <v>792</v>
      </c>
      <c r="AH83" s="211" t="s">
        <v>1085</v>
      </c>
    </row>
    <row r="84" spans="1:34" ht="15.75">
      <c r="A84" s="131" t="s">
        <v>1083</v>
      </c>
      <c r="B84" s="131">
        <f t="shared" si="1"/>
        <v>164.95958999999999</v>
      </c>
      <c r="C84" s="131">
        <v>164.95958999999999</v>
      </c>
      <c r="D84" s="131">
        <v>261.71969999999999</v>
      </c>
      <c r="E84" s="131">
        <v>210.75362999999999</v>
      </c>
      <c r="F84" s="131">
        <v>233.82406</v>
      </c>
      <c r="G84" s="131">
        <v>249.76204999999999</v>
      </c>
      <c r="H84" s="131">
        <v>267.74815000000001</v>
      </c>
      <c r="I84" s="131">
        <v>282.86412000000001</v>
      </c>
      <c r="J84" s="131">
        <v>406.80488000000003</v>
      </c>
      <c r="K84" s="131">
        <v>432.28717</v>
      </c>
      <c r="L84" s="131">
        <v>317.52343999999999</v>
      </c>
      <c r="M84" s="131">
        <v>331.29430000000002</v>
      </c>
      <c r="N84" s="131">
        <v>340.84694000000002</v>
      </c>
      <c r="O84" s="131">
        <v>354.37740000000002</v>
      </c>
      <c r="P84" s="131">
        <v>366.20276000000001</v>
      </c>
      <c r="Q84" s="131">
        <v>371.37723</v>
      </c>
      <c r="R84" s="131">
        <v>385.06666999999999</v>
      </c>
      <c r="S84" s="131">
        <v>398.63585</v>
      </c>
      <c r="T84" s="131">
        <v>411.02553999999998</v>
      </c>
      <c r="U84" s="131">
        <v>429.63688999999999</v>
      </c>
      <c r="V84" s="131">
        <v>446.93865</v>
      </c>
      <c r="W84" s="131">
        <v>461.12716999999998</v>
      </c>
      <c r="X84" s="131">
        <v>477.90447999999998</v>
      </c>
      <c r="Y84" s="131">
        <v>496.39742000000001</v>
      </c>
      <c r="Z84" s="131">
        <v>508.25801999999999</v>
      </c>
      <c r="AA84" s="131">
        <v>527.89167999999995</v>
      </c>
      <c r="AB84" s="131">
        <v>553.32808999999997</v>
      </c>
      <c r="AC84" s="131">
        <v>568.15709000000004</v>
      </c>
      <c r="AD84" s="131">
        <v>589.78677000000005</v>
      </c>
      <c r="AE84" s="131">
        <v>607.80128000000002</v>
      </c>
      <c r="AF84" s="131">
        <v>620.97763999999995</v>
      </c>
      <c r="AG84" s="131" t="s">
        <v>782</v>
      </c>
      <c r="AH84" s="211" t="s">
        <v>1085</v>
      </c>
    </row>
    <row r="85" spans="1:34" ht="15.75">
      <c r="A85" s="131" t="s">
        <v>1083</v>
      </c>
      <c r="B85" s="131">
        <f t="shared" si="1"/>
        <v>0.28500999999999999</v>
      </c>
      <c r="C85" s="131">
        <v>0.28500999999999999</v>
      </c>
      <c r="D85" s="131">
        <v>0.45218999999999998</v>
      </c>
      <c r="E85" s="131">
        <v>0.36413000000000001</v>
      </c>
      <c r="F85" s="131">
        <v>0.40399000000000002</v>
      </c>
      <c r="G85" s="131">
        <v>0.43153000000000002</v>
      </c>
      <c r="H85" s="131">
        <v>0.46260000000000001</v>
      </c>
      <c r="I85" s="131">
        <v>0.48871999999999999</v>
      </c>
      <c r="J85" s="131">
        <v>0.70286000000000004</v>
      </c>
      <c r="K85" s="131">
        <v>0.74687999999999999</v>
      </c>
      <c r="L85" s="131">
        <v>0.54859999999999998</v>
      </c>
      <c r="M85" s="131">
        <v>0.57238999999999995</v>
      </c>
      <c r="N85" s="131">
        <v>0.58889999999999998</v>
      </c>
      <c r="O85" s="131">
        <v>0.61226999999999998</v>
      </c>
      <c r="P85" s="131">
        <v>0.63270999999999999</v>
      </c>
      <c r="Q85" s="131">
        <v>0.64165000000000005</v>
      </c>
      <c r="R85" s="131">
        <v>0.6653</v>
      </c>
      <c r="S85" s="131">
        <v>0.68874000000000002</v>
      </c>
      <c r="T85" s="131">
        <v>0.71014999999999995</v>
      </c>
      <c r="U85" s="131">
        <v>0.74229999999999996</v>
      </c>
      <c r="V85" s="131">
        <v>0.7722</v>
      </c>
      <c r="W85" s="131">
        <v>0.79671000000000003</v>
      </c>
      <c r="X85" s="131">
        <v>0.82569999999999999</v>
      </c>
      <c r="Y85" s="131">
        <v>0.85765000000000002</v>
      </c>
      <c r="Z85" s="131">
        <v>0.87814000000000003</v>
      </c>
      <c r="AA85" s="131">
        <v>0.91205999999999998</v>
      </c>
      <c r="AB85" s="131">
        <v>0.95601000000000003</v>
      </c>
      <c r="AC85" s="131">
        <v>0.98163</v>
      </c>
      <c r="AD85" s="131">
        <v>1.0189999999999999</v>
      </c>
      <c r="AE85" s="131">
        <v>1.05013</v>
      </c>
      <c r="AF85" s="131">
        <v>1.0728899999999999</v>
      </c>
      <c r="AG85" s="131" t="s">
        <v>784</v>
      </c>
      <c r="AH85" s="211" t="s">
        <v>1085</v>
      </c>
    </row>
    <row r="86" spans="1:34" ht="15.75">
      <c r="A86" s="131" t="s">
        <v>1083</v>
      </c>
      <c r="B86" s="131">
        <f t="shared" si="1"/>
        <v>208.81161</v>
      </c>
      <c r="C86" s="131">
        <v>208.81161</v>
      </c>
      <c r="D86" s="131">
        <v>331.29392999999999</v>
      </c>
      <c r="E86" s="131">
        <v>266.77929999999998</v>
      </c>
      <c r="F86" s="131">
        <v>295.98264999999998</v>
      </c>
      <c r="G86" s="131">
        <v>316.15753000000001</v>
      </c>
      <c r="H86" s="131">
        <v>338.92496</v>
      </c>
      <c r="I86" s="131">
        <v>358.05927000000003</v>
      </c>
      <c r="J86" s="131">
        <v>514.94781999999998</v>
      </c>
      <c r="K86" s="131">
        <v>547.20417999999995</v>
      </c>
      <c r="L86" s="131">
        <v>401.93225000000001</v>
      </c>
      <c r="M86" s="131">
        <v>419.36389000000003</v>
      </c>
      <c r="N86" s="131">
        <v>431.45596</v>
      </c>
      <c r="O86" s="131">
        <v>448.58328</v>
      </c>
      <c r="P86" s="131">
        <v>463.55223000000001</v>
      </c>
      <c r="Q86" s="131">
        <v>470.10226</v>
      </c>
      <c r="R86" s="131">
        <v>487.43083999999999</v>
      </c>
      <c r="S86" s="131">
        <v>504.60718000000003</v>
      </c>
      <c r="T86" s="131">
        <v>520.29048</v>
      </c>
      <c r="U86" s="131">
        <v>543.84937000000002</v>
      </c>
      <c r="V86" s="131">
        <v>565.75054</v>
      </c>
      <c r="W86" s="131">
        <v>583.71087</v>
      </c>
      <c r="X86" s="131">
        <v>604.94817</v>
      </c>
      <c r="Y86" s="131">
        <v>628.35717999999997</v>
      </c>
      <c r="Z86" s="131">
        <v>643.37073999999996</v>
      </c>
      <c r="AA86" s="131">
        <v>668.22371999999996</v>
      </c>
      <c r="AB86" s="131">
        <v>700.42201</v>
      </c>
      <c r="AC86" s="131">
        <v>719.19308000000001</v>
      </c>
      <c r="AD86" s="131">
        <v>746.57268999999997</v>
      </c>
      <c r="AE86" s="131">
        <v>769.37608</v>
      </c>
      <c r="AF86" s="131">
        <v>786.05516999999998</v>
      </c>
      <c r="AG86" s="131" t="s">
        <v>778</v>
      </c>
      <c r="AH86" s="211" t="s">
        <v>1085</v>
      </c>
    </row>
    <row r="87" spans="1:34" ht="15.75">
      <c r="A87" s="131" t="s">
        <v>1083</v>
      </c>
      <c r="B87" s="131">
        <f t="shared" si="1"/>
        <v>884.28094999999996</v>
      </c>
      <c r="C87" s="131">
        <v>884.28094999999996</v>
      </c>
      <c r="D87" s="131">
        <v>1402.9723300000001</v>
      </c>
      <c r="E87" s="131">
        <v>1129.7640699999999</v>
      </c>
      <c r="F87" s="131">
        <v>1253.4351899999999</v>
      </c>
      <c r="G87" s="131">
        <v>1338.8722700000001</v>
      </c>
      <c r="H87" s="131">
        <v>1435.2884100000001</v>
      </c>
      <c r="I87" s="131">
        <v>1516.31891</v>
      </c>
      <c r="J87" s="131">
        <v>2180.7147</v>
      </c>
      <c r="K87" s="131">
        <v>2317.3148000000001</v>
      </c>
      <c r="L87" s="131">
        <v>1702.1133600000001</v>
      </c>
      <c r="M87" s="131">
        <v>1775.93334</v>
      </c>
      <c r="N87" s="131">
        <v>1827.14113</v>
      </c>
      <c r="O87" s="131">
        <v>1899.67236</v>
      </c>
      <c r="P87" s="131">
        <v>1963.0632900000001</v>
      </c>
      <c r="Q87" s="131">
        <v>1990.80151</v>
      </c>
      <c r="R87" s="131">
        <v>2064.18505</v>
      </c>
      <c r="S87" s="131">
        <v>2136.9238700000001</v>
      </c>
      <c r="T87" s="131">
        <v>2203.3399300000001</v>
      </c>
      <c r="U87" s="131">
        <v>2303.1077399999999</v>
      </c>
      <c r="V87" s="131">
        <v>2395.8554100000001</v>
      </c>
      <c r="W87" s="131">
        <v>2471.9142700000002</v>
      </c>
      <c r="X87" s="131">
        <v>2561.8505700000001</v>
      </c>
      <c r="Y87" s="131">
        <v>2660.9836700000001</v>
      </c>
      <c r="Z87" s="131">
        <v>2724.56349</v>
      </c>
      <c r="AA87" s="131">
        <v>2829.8115299999999</v>
      </c>
      <c r="AB87" s="131">
        <v>2966.1657100000002</v>
      </c>
      <c r="AC87" s="131">
        <v>3045.6579400000001</v>
      </c>
      <c r="AD87" s="131">
        <v>3161.6058200000002</v>
      </c>
      <c r="AE87" s="131">
        <v>3258.1742399999998</v>
      </c>
      <c r="AF87" s="131">
        <v>3328.8072900000002</v>
      </c>
      <c r="AG87" s="131" t="s">
        <v>776</v>
      </c>
      <c r="AH87" s="211" t="s">
        <v>1085</v>
      </c>
    </row>
    <row r="88" spans="1:34" ht="15.75">
      <c r="A88" s="131" t="s">
        <v>1083</v>
      </c>
      <c r="B88" s="131">
        <f t="shared" si="1"/>
        <v>19.426480000000002</v>
      </c>
      <c r="C88" s="131">
        <v>19.426480000000002</v>
      </c>
      <c r="D88" s="131">
        <v>30.821439999999999</v>
      </c>
      <c r="E88" s="131">
        <v>24.819410000000001</v>
      </c>
      <c r="F88" s="131">
        <v>27.536300000000001</v>
      </c>
      <c r="G88" s="131">
        <v>29.413239999999998</v>
      </c>
      <c r="H88" s="131">
        <v>31.531379999999999</v>
      </c>
      <c r="I88" s="131">
        <v>33.311509999999998</v>
      </c>
      <c r="J88" s="131">
        <v>47.907400000000003</v>
      </c>
      <c r="K88" s="131">
        <v>50.908329999999999</v>
      </c>
      <c r="L88" s="131">
        <v>37.393169999999998</v>
      </c>
      <c r="M88" s="131">
        <v>39.014890000000001</v>
      </c>
      <c r="N88" s="131">
        <v>40.139859999999999</v>
      </c>
      <c r="O88" s="131">
        <v>41.733280000000001</v>
      </c>
      <c r="P88" s="131">
        <v>43.125889999999998</v>
      </c>
      <c r="Q88" s="131">
        <v>43.735259999999997</v>
      </c>
      <c r="R88" s="131">
        <v>45.3474</v>
      </c>
      <c r="S88" s="131">
        <v>46.94538</v>
      </c>
      <c r="T88" s="131">
        <v>48.404449999999997</v>
      </c>
      <c r="U88" s="131">
        <v>50.596220000000002</v>
      </c>
      <c r="V88" s="131">
        <v>52.633760000000002</v>
      </c>
      <c r="W88" s="131">
        <v>54.304670000000002</v>
      </c>
      <c r="X88" s="131">
        <v>56.280450000000002</v>
      </c>
      <c r="Y88" s="131">
        <v>58.458269999999999</v>
      </c>
      <c r="Z88" s="131">
        <v>59.855040000000002</v>
      </c>
      <c r="AA88" s="131">
        <v>62.167200000000001</v>
      </c>
      <c r="AB88" s="131">
        <v>65.162719999999993</v>
      </c>
      <c r="AC88" s="131">
        <v>66.909059999999997</v>
      </c>
      <c r="AD88" s="131">
        <v>69.456280000000007</v>
      </c>
      <c r="AE88" s="131">
        <v>71.577759999999998</v>
      </c>
      <c r="AF88" s="131">
        <v>73.129469999999998</v>
      </c>
      <c r="AG88" s="131" t="s">
        <v>754</v>
      </c>
      <c r="AH88" s="211" t="s">
        <v>1085</v>
      </c>
    </row>
    <row r="89" spans="1:34" ht="15.75">
      <c r="A89" s="131" t="s">
        <v>1083</v>
      </c>
      <c r="B89" s="131">
        <f t="shared" si="1"/>
        <v>41.714930000000003</v>
      </c>
      <c r="C89" s="131">
        <v>41.714930000000003</v>
      </c>
      <c r="D89" s="131">
        <v>66.183599999999998</v>
      </c>
      <c r="E89" s="131">
        <v>53.295310000000001</v>
      </c>
      <c r="F89" s="131">
        <v>59.129359999999998</v>
      </c>
      <c r="G89" s="131">
        <v>63.159750000000003</v>
      </c>
      <c r="H89" s="131">
        <v>67.708070000000006</v>
      </c>
      <c r="I89" s="131">
        <v>71.530590000000004</v>
      </c>
      <c r="J89" s="131">
        <v>102.87269999999999</v>
      </c>
      <c r="K89" s="131">
        <v>109.31665</v>
      </c>
      <c r="L89" s="131">
        <v>80.295230000000004</v>
      </c>
      <c r="M89" s="131">
        <v>83.777600000000007</v>
      </c>
      <c r="N89" s="131">
        <v>86.193269999999998</v>
      </c>
      <c r="O89" s="131">
        <v>89.614850000000004</v>
      </c>
      <c r="P89" s="131">
        <v>92.605239999999995</v>
      </c>
      <c r="Q89" s="131">
        <v>93.913759999999996</v>
      </c>
      <c r="R89" s="131">
        <v>97.375540000000001</v>
      </c>
      <c r="S89" s="131">
        <v>100.80691</v>
      </c>
      <c r="T89" s="131">
        <v>103.94001</v>
      </c>
      <c r="U89" s="131">
        <v>108.64645</v>
      </c>
      <c r="V89" s="131">
        <v>113.02171</v>
      </c>
      <c r="W89" s="131">
        <v>116.6097</v>
      </c>
      <c r="X89" s="131">
        <v>120.85234</v>
      </c>
      <c r="Y89" s="131">
        <v>125.52883</v>
      </c>
      <c r="Z89" s="131">
        <v>128.52813</v>
      </c>
      <c r="AA89" s="131">
        <v>133.49309</v>
      </c>
      <c r="AB89" s="131">
        <v>139.92544000000001</v>
      </c>
      <c r="AC89" s="131">
        <v>143.67538999999999</v>
      </c>
      <c r="AD89" s="131">
        <v>149.14510000000001</v>
      </c>
      <c r="AE89" s="131">
        <v>153.70060000000001</v>
      </c>
      <c r="AF89" s="131">
        <v>157.03263999999999</v>
      </c>
      <c r="AG89" s="131" t="s">
        <v>725</v>
      </c>
      <c r="AH89" s="211" t="s">
        <v>1085</v>
      </c>
    </row>
    <row r="90" spans="1:34" ht="15.75">
      <c r="A90" s="131" t="s">
        <v>1083</v>
      </c>
      <c r="B90" s="131">
        <f t="shared" si="1"/>
        <v>685.08896000000004</v>
      </c>
      <c r="C90" s="131">
        <v>685.08896000000004</v>
      </c>
      <c r="D90" s="131">
        <v>1086.9405899999999</v>
      </c>
      <c r="E90" s="131">
        <v>875.27486999999996</v>
      </c>
      <c r="F90" s="131">
        <v>971.08798999999999</v>
      </c>
      <c r="G90" s="131">
        <v>1037.27963</v>
      </c>
      <c r="H90" s="131">
        <v>1111.9771900000001</v>
      </c>
      <c r="I90" s="131">
        <v>1174.75487</v>
      </c>
      <c r="J90" s="131">
        <v>1689.48972</v>
      </c>
      <c r="K90" s="131">
        <v>1795.31945</v>
      </c>
      <c r="L90" s="131">
        <v>1318.6975</v>
      </c>
      <c r="M90" s="131">
        <v>1375.88888</v>
      </c>
      <c r="N90" s="131">
        <v>1415.56168</v>
      </c>
      <c r="O90" s="131">
        <v>1471.75461</v>
      </c>
      <c r="P90" s="131">
        <v>1520.86618</v>
      </c>
      <c r="Q90" s="131">
        <v>1542.3561299999999</v>
      </c>
      <c r="R90" s="131">
        <v>1599.20938</v>
      </c>
      <c r="S90" s="131">
        <v>1655.56315</v>
      </c>
      <c r="T90" s="131">
        <v>1707.0184099999999</v>
      </c>
      <c r="U90" s="131">
        <v>1784.3126600000001</v>
      </c>
      <c r="V90" s="131">
        <v>1856.1681100000001</v>
      </c>
      <c r="W90" s="131">
        <v>1915.0940499999999</v>
      </c>
      <c r="X90" s="131">
        <v>1984.7714100000001</v>
      </c>
      <c r="Y90" s="131">
        <v>2061.5739100000001</v>
      </c>
      <c r="Z90" s="131">
        <v>2110.8318300000001</v>
      </c>
      <c r="AA90" s="131">
        <v>2192.37183</v>
      </c>
      <c r="AB90" s="131">
        <v>2298.0110500000001</v>
      </c>
      <c r="AC90" s="131">
        <v>2359.5969599999999</v>
      </c>
      <c r="AD90" s="131">
        <v>2449.4265700000001</v>
      </c>
      <c r="AE90" s="131">
        <v>2524.2421100000001</v>
      </c>
      <c r="AF90" s="131">
        <v>2578.9644499999999</v>
      </c>
      <c r="AG90" s="131" t="s">
        <v>772</v>
      </c>
      <c r="AH90" s="211" t="s">
        <v>1085</v>
      </c>
    </row>
    <row r="91" spans="1:34" ht="15.75">
      <c r="A91" s="131" t="s">
        <v>1083</v>
      </c>
      <c r="B91" s="131">
        <f t="shared" si="1"/>
        <v>696.49765000000002</v>
      </c>
      <c r="C91" s="131">
        <v>696.49765000000002</v>
      </c>
      <c r="D91" s="131">
        <v>559.94003999999995</v>
      </c>
      <c r="E91" s="131">
        <v>867.55748000000006</v>
      </c>
      <c r="F91" s="131">
        <v>934.54278999999997</v>
      </c>
      <c r="G91" s="131">
        <v>1001.28742</v>
      </c>
      <c r="H91" s="131">
        <v>1069.9213500000001</v>
      </c>
      <c r="I91" s="131">
        <v>1141.10823</v>
      </c>
      <c r="J91" s="131">
        <v>877.95762000000002</v>
      </c>
      <c r="K91" s="131">
        <v>920.88286000000005</v>
      </c>
      <c r="L91" s="131">
        <v>1367.7779499999999</v>
      </c>
      <c r="M91" s="131">
        <v>1449.95353</v>
      </c>
      <c r="N91" s="131">
        <v>1534.48855</v>
      </c>
      <c r="O91" s="131">
        <v>1627.19544</v>
      </c>
      <c r="P91" s="131">
        <v>1726.5821800000001</v>
      </c>
      <c r="Q91" s="131">
        <v>1827.6468500000001</v>
      </c>
      <c r="R91" s="131">
        <v>1933.46136</v>
      </c>
      <c r="S91" s="131">
        <v>2044.6043999999999</v>
      </c>
      <c r="T91" s="131">
        <v>2157.2252400000002</v>
      </c>
      <c r="U91" s="131">
        <v>2279.3067700000001</v>
      </c>
      <c r="V91" s="131">
        <v>2407.3073199999999</v>
      </c>
      <c r="W91" s="131">
        <v>2538.3584700000001</v>
      </c>
      <c r="X91" s="131">
        <v>2680.4029099999998</v>
      </c>
      <c r="Y91" s="131">
        <v>2832.11301</v>
      </c>
      <c r="Z91" s="131">
        <v>2983.6114600000001</v>
      </c>
      <c r="AA91" s="131">
        <v>3146.8883300000002</v>
      </c>
      <c r="AB91" s="131">
        <v>3317.9723800000002</v>
      </c>
      <c r="AC91" s="131">
        <v>3492.6157499999999</v>
      </c>
      <c r="AD91" s="131">
        <v>3681.0155300000001</v>
      </c>
      <c r="AE91" s="131">
        <v>3879.0741800000001</v>
      </c>
      <c r="AF91" s="131">
        <v>4080.2448300000001</v>
      </c>
      <c r="AG91" s="131" t="s">
        <v>756</v>
      </c>
      <c r="AH91" s="211" t="s">
        <v>1085</v>
      </c>
    </row>
    <row r="92" spans="1:34" ht="15.75">
      <c r="A92" s="131" t="s">
        <v>1083</v>
      </c>
      <c r="B92" s="131">
        <f t="shared" si="1"/>
        <v>26.302119999999999</v>
      </c>
      <c r="C92" s="131">
        <v>26.302119999999999</v>
      </c>
      <c r="D92" s="131">
        <v>41.730119999999999</v>
      </c>
      <c r="E92" s="131">
        <v>33.603789999999996</v>
      </c>
      <c r="F92" s="131">
        <v>37.28228</v>
      </c>
      <c r="G92" s="131">
        <v>39.823520000000002</v>
      </c>
      <c r="H92" s="131">
        <v>42.691330000000001</v>
      </c>
      <c r="I92" s="131">
        <v>45.101509999999998</v>
      </c>
      <c r="J92" s="131">
        <v>64.863349999999997</v>
      </c>
      <c r="K92" s="131">
        <v>68.926400000000001</v>
      </c>
      <c r="L92" s="131">
        <v>50.627800000000001</v>
      </c>
      <c r="M92" s="131">
        <v>52.823500000000003</v>
      </c>
      <c r="N92" s="131">
        <v>54.346629999999998</v>
      </c>
      <c r="O92" s="131">
        <v>56.504010000000001</v>
      </c>
      <c r="P92" s="131">
        <v>58.389510000000001</v>
      </c>
      <c r="Q92" s="131">
        <v>59.214559999999999</v>
      </c>
      <c r="R92" s="131">
        <v>61.397280000000002</v>
      </c>
      <c r="S92" s="131">
        <v>63.560830000000003</v>
      </c>
      <c r="T92" s="131">
        <v>65.536320000000003</v>
      </c>
      <c r="U92" s="131">
        <v>68.503820000000005</v>
      </c>
      <c r="V92" s="131">
        <v>71.262510000000006</v>
      </c>
      <c r="W92" s="131">
        <v>73.524810000000002</v>
      </c>
      <c r="X92" s="131">
        <v>76.199889999999996</v>
      </c>
      <c r="Y92" s="131">
        <v>79.148510000000002</v>
      </c>
      <c r="Z92" s="131">
        <v>81.039630000000002</v>
      </c>
      <c r="AA92" s="131">
        <v>84.170140000000004</v>
      </c>
      <c r="AB92" s="131">
        <v>88.22587</v>
      </c>
      <c r="AC92" s="131">
        <v>90.590289999999996</v>
      </c>
      <c r="AD92" s="131">
        <v>94.039050000000003</v>
      </c>
      <c r="AE92" s="131">
        <v>96.911389999999997</v>
      </c>
      <c r="AF92" s="131">
        <v>99.012309999999999</v>
      </c>
      <c r="AG92" s="131" t="s">
        <v>748</v>
      </c>
      <c r="AH92" s="211" t="s">
        <v>1085</v>
      </c>
    </row>
    <row r="93" spans="1:34" ht="15.75">
      <c r="A93" s="131" t="s">
        <v>1083</v>
      </c>
      <c r="B93" s="131">
        <f t="shared" si="1"/>
        <v>10.43444</v>
      </c>
      <c r="C93" s="131">
        <v>10.43444</v>
      </c>
      <c r="D93" s="131">
        <v>16.554960000000001</v>
      </c>
      <c r="E93" s="131">
        <v>13.33112</v>
      </c>
      <c r="F93" s="131">
        <v>14.790430000000001</v>
      </c>
      <c r="G93" s="131">
        <v>15.798579999999999</v>
      </c>
      <c r="H93" s="131">
        <v>16.93629</v>
      </c>
      <c r="I93" s="131">
        <v>17.892440000000001</v>
      </c>
      <c r="J93" s="131">
        <v>25.732250000000001</v>
      </c>
      <c r="K93" s="131">
        <v>27.34412</v>
      </c>
      <c r="L93" s="131">
        <v>20.084800000000001</v>
      </c>
      <c r="M93" s="131">
        <v>20.955870000000001</v>
      </c>
      <c r="N93" s="131">
        <v>21.560120000000001</v>
      </c>
      <c r="O93" s="131">
        <v>22.415980000000001</v>
      </c>
      <c r="P93" s="131">
        <v>23.163989999999998</v>
      </c>
      <c r="Q93" s="131">
        <v>23.491289999999999</v>
      </c>
      <c r="R93" s="131">
        <v>24.357209999999998</v>
      </c>
      <c r="S93" s="131">
        <v>25.215530000000001</v>
      </c>
      <c r="T93" s="131">
        <v>25.999230000000001</v>
      </c>
      <c r="U93" s="131">
        <v>27.176480000000002</v>
      </c>
      <c r="V93" s="131">
        <v>28.270900000000001</v>
      </c>
      <c r="W93" s="131">
        <v>29.168389999999999</v>
      </c>
      <c r="X93" s="131">
        <v>30.22963</v>
      </c>
      <c r="Y93" s="131">
        <v>31.39939</v>
      </c>
      <c r="Z93" s="131">
        <v>32.149630000000002</v>
      </c>
      <c r="AA93" s="131">
        <v>33.391539999999999</v>
      </c>
      <c r="AB93" s="131">
        <v>35.000509999999998</v>
      </c>
      <c r="AC93" s="131">
        <v>35.938510000000001</v>
      </c>
      <c r="AD93" s="131">
        <v>37.306690000000003</v>
      </c>
      <c r="AE93" s="131">
        <v>38.446190000000001</v>
      </c>
      <c r="AF93" s="131">
        <v>39.279649999999997</v>
      </c>
      <c r="AG93" s="131" t="s">
        <v>770</v>
      </c>
      <c r="AH93" s="211" t="s">
        <v>1085</v>
      </c>
    </row>
    <row r="94" spans="1:34" ht="15.75">
      <c r="A94" s="131" t="s">
        <v>1083</v>
      </c>
      <c r="B94" s="131">
        <f t="shared" si="1"/>
        <v>256.83127999999999</v>
      </c>
      <c r="C94" s="131">
        <v>256.83127999999999</v>
      </c>
      <c r="D94" s="131">
        <v>286.22322000000003</v>
      </c>
      <c r="E94" s="131">
        <v>314.92327999999998</v>
      </c>
      <c r="F94" s="131">
        <v>343.12299000000002</v>
      </c>
      <c r="G94" s="131">
        <v>371.72604000000001</v>
      </c>
      <c r="H94" s="131">
        <v>401.27213999999998</v>
      </c>
      <c r="I94" s="131">
        <v>431.03037999999998</v>
      </c>
      <c r="J94" s="131">
        <v>461.21904000000001</v>
      </c>
      <c r="K94" s="131">
        <v>491.66287999999997</v>
      </c>
      <c r="L94" s="131">
        <v>522.92965000000004</v>
      </c>
      <c r="M94" s="131">
        <v>555.17083000000002</v>
      </c>
      <c r="N94" s="131">
        <v>588.28061000000002</v>
      </c>
      <c r="O94" s="131">
        <v>622.07955000000004</v>
      </c>
      <c r="P94" s="131">
        <v>656.84965</v>
      </c>
      <c r="Q94" s="131">
        <v>692.27182000000005</v>
      </c>
      <c r="R94" s="131">
        <v>728.55929000000003</v>
      </c>
      <c r="S94" s="131">
        <v>765.44077000000004</v>
      </c>
      <c r="T94" s="131">
        <v>803.12084000000004</v>
      </c>
      <c r="U94" s="131">
        <v>841.41148999999996</v>
      </c>
      <c r="V94" s="131">
        <v>880.74690999999996</v>
      </c>
      <c r="W94" s="131">
        <v>920.88926000000004</v>
      </c>
      <c r="X94" s="131">
        <v>962.12735999999995</v>
      </c>
      <c r="Y94" s="131">
        <v>1004.6502</v>
      </c>
      <c r="Z94" s="131">
        <v>1048.27243</v>
      </c>
      <c r="AA94" s="131">
        <v>1093.47199</v>
      </c>
      <c r="AB94" s="131">
        <v>1139.95046</v>
      </c>
      <c r="AC94" s="131">
        <v>1187.57527</v>
      </c>
      <c r="AD94" s="131">
        <v>1236.8485900000001</v>
      </c>
      <c r="AE94" s="131">
        <v>1287.3625300000001</v>
      </c>
      <c r="AF94" s="131">
        <v>1339.08545</v>
      </c>
      <c r="AG94" s="131" t="s">
        <v>739</v>
      </c>
      <c r="AH94" s="211" t="s">
        <v>1085</v>
      </c>
    </row>
    <row r="95" spans="1:34" ht="15.75">
      <c r="A95" s="131" t="s">
        <v>1083</v>
      </c>
      <c r="B95" s="131">
        <f t="shared" si="1"/>
        <v>57.272150000000003</v>
      </c>
      <c r="C95" s="131">
        <v>57.272150000000003</v>
      </c>
      <c r="D95" s="131">
        <v>90.866190000000003</v>
      </c>
      <c r="E95" s="131">
        <v>73.171329999999998</v>
      </c>
      <c r="F95" s="131">
        <v>81.181129999999996</v>
      </c>
      <c r="G95" s="131">
        <v>86.71463</v>
      </c>
      <c r="H95" s="131">
        <v>92.959199999999996</v>
      </c>
      <c r="I95" s="131">
        <v>98.207300000000004</v>
      </c>
      <c r="J95" s="131">
        <v>141.23815999999999</v>
      </c>
      <c r="K95" s="131">
        <v>150.08533</v>
      </c>
      <c r="L95" s="131">
        <v>110.24063</v>
      </c>
      <c r="M95" s="131">
        <v>115.02172</v>
      </c>
      <c r="N95" s="131">
        <v>118.33829</v>
      </c>
      <c r="O95" s="131">
        <v>123.03592</v>
      </c>
      <c r="P95" s="131">
        <v>127.14155</v>
      </c>
      <c r="Q95" s="131">
        <v>128.93807000000001</v>
      </c>
      <c r="R95" s="131">
        <v>133.6909</v>
      </c>
      <c r="S95" s="131">
        <v>138.40196</v>
      </c>
      <c r="T95" s="131">
        <v>142.70353</v>
      </c>
      <c r="U95" s="131">
        <v>149.16517999999999</v>
      </c>
      <c r="V95" s="131">
        <v>155.17215999999999</v>
      </c>
      <c r="W95" s="131">
        <v>160.09826000000001</v>
      </c>
      <c r="X95" s="131">
        <v>165.92316</v>
      </c>
      <c r="Y95" s="131">
        <v>172.34370000000001</v>
      </c>
      <c r="Z95" s="131">
        <v>176.46156999999999</v>
      </c>
      <c r="AA95" s="131">
        <v>183.27816000000001</v>
      </c>
      <c r="AB95" s="131">
        <v>192.10939999999999</v>
      </c>
      <c r="AC95" s="131">
        <v>197.25787</v>
      </c>
      <c r="AD95" s="131">
        <v>204.76745</v>
      </c>
      <c r="AE95" s="131">
        <v>211.02189000000001</v>
      </c>
      <c r="AF95" s="131">
        <v>215.59657999999999</v>
      </c>
      <c r="AG95" s="131" t="s">
        <v>733</v>
      </c>
      <c r="AH95" s="211" t="s">
        <v>1085</v>
      </c>
    </row>
    <row r="96" spans="1:34" ht="15.75">
      <c r="A96" s="131" t="s">
        <v>1083</v>
      </c>
      <c r="B96" s="131">
        <f t="shared" si="1"/>
        <v>1693.7160699999999</v>
      </c>
      <c r="C96" s="131">
        <v>1693.7160699999999</v>
      </c>
      <c r="D96" s="131">
        <v>2687.19661</v>
      </c>
      <c r="E96" s="131">
        <v>2163.9045299999998</v>
      </c>
      <c r="F96" s="131">
        <v>2400.7791999999999</v>
      </c>
      <c r="G96" s="131">
        <v>2564.4219499999999</v>
      </c>
      <c r="H96" s="131">
        <v>2749.0935399999998</v>
      </c>
      <c r="I96" s="131">
        <v>2904.2960899999998</v>
      </c>
      <c r="J96" s="131">
        <v>4176.8529900000003</v>
      </c>
      <c r="K96" s="131">
        <v>4438.4912999999997</v>
      </c>
      <c r="L96" s="131">
        <v>3260.1592799999999</v>
      </c>
      <c r="M96" s="131">
        <v>3401.5510800000002</v>
      </c>
      <c r="N96" s="131">
        <v>3499.6324399999999</v>
      </c>
      <c r="O96" s="131">
        <v>3638.5558299999998</v>
      </c>
      <c r="P96" s="131">
        <v>3759.9722499999998</v>
      </c>
      <c r="Q96" s="131">
        <v>3813.1009300000001</v>
      </c>
      <c r="R96" s="131">
        <v>3953.6567799999998</v>
      </c>
      <c r="S96" s="131">
        <v>4092.9777899999999</v>
      </c>
      <c r="T96" s="131">
        <v>4220.1884300000002</v>
      </c>
      <c r="U96" s="131">
        <v>4411.2796699999999</v>
      </c>
      <c r="V96" s="131">
        <v>4588.9248200000002</v>
      </c>
      <c r="W96" s="131">
        <v>4734.6048899999996</v>
      </c>
      <c r="X96" s="131">
        <v>4906.8652499999998</v>
      </c>
      <c r="Y96" s="131">
        <v>5096.7407899999998</v>
      </c>
      <c r="Z96" s="131">
        <v>5218.5190199999997</v>
      </c>
      <c r="AA96" s="131">
        <v>5420.1068800000003</v>
      </c>
      <c r="AB96" s="131">
        <v>5681.2741699999997</v>
      </c>
      <c r="AC96" s="131">
        <v>5833.5303899999999</v>
      </c>
      <c r="AD96" s="131">
        <v>6055.6122699999996</v>
      </c>
      <c r="AE96" s="131">
        <v>6240.5755300000001</v>
      </c>
      <c r="AF96" s="131">
        <v>6375.8632200000002</v>
      </c>
      <c r="AG96" s="131" t="s">
        <v>723</v>
      </c>
      <c r="AH96" s="211" t="s">
        <v>1085</v>
      </c>
    </row>
    <row r="97" spans="1:34" ht="15.75">
      <c r="A97" s="131" t="s">
        <v>1083</v>
      </c>
      <c r="B97" s="131">
        <f t="shared" si="1"/>
        <v>811.79250000000002</v>
      </c>
      <c r="C97" s="131">
        <v>811.79250000000002</v>
      </c>
      <c r="D97" s="131">
        <v>1287.96443</v>
      </c>
      <c r="E97" s="131">
        <v>1037.15228</v>
      </c>
      <c r="F97" s="131">
        <v>1150.68552</v>
      </c>
      <c r="G97" s="131">
        <v>1229.11895</v>
      </c>
      <c r="H97" s="131">
        <v>1317.6314299999999</v>
      </c>
      <c r="I97" s="131">
        <v>1392.0195000000001</v>
      </c>
      <c r="J97" s="131">
        <v>2001.9518</v>
      </c>
      <c r="K97" s="131">
        <v>2127.3541799999998</v>
      </c>
      <c r="L97" s="131">
        <v>1562.5835400000001</v>
      </c>
      <c r="M97" s="131">
        <v>1630.3521699999999</v>
      </c>
      <c r="N97" s="131">
        <v>1677.3622399999999</v>
      </c>
      <c r="O97" s="131">
        <v>1743.94776</v>
      </c>
      <c r="P97" s="131">
        <v>1802.1422500000001</v>
      </c>
      <c r="Q97" s="131">
        <v>1827.60664</v>
      </c>
      <c r="R97" s="131">
        <v>1894.9746</v>
      </c>
      <c r="S97" s="131">
        <v>1961.7507000000001</v>
      </c>
      <c r="T97" s="131">
        <v>2022.72234</v>
      </c>
      <c r="U97" s="131">
        <v>2114.3117400000001</v>
      </c>
      <c r="V97" s="131">
        <v>2199.4564700000001</v>
      </c>
      <c r="W97" s="131">
        <v>2269.28044</v>
      </c>
      <c r="X97" s="131">
        <v>2351.8442599999998</v>
      </c>
      <c r="Y97" s="131">
        <v>2442.8509800000002</v>
      </c>
      <c r="Z97" s="131">
        <v>2501.2188799999999</v>
      </c>
      <c r="AA97" s="131">
        <v>2597.8392699999999</v>
      </c>
      <c r="AB97" s="131">
        <v>2723.0158900000001</v>
      </c>
      <c r="AC97" s="131">
        <v>2795.99179</v>
      </c>
      <c r="AD97" s="131">
        <v>2902.4349099999999</v>
      </c>
      <c r="AE97" s="131">
        <v>2991.08718</v>
      </c>
      <c r="AF97" s="131">
        <v>3055.93012</v>
      </c>
      <c r="AG97" s="131" t="s">
        <v>780</v>
      </c>
      <c r="AH97" s="211" t="s">
        <v>1085</v>
      </c>
    </row>
    <row r="98" spans="1:34" ht="15.75">
      <c r="A98" s="131" t="s">
        <v>1083</v>
      </c>
      <c r="B98" s="131">
        <f t="shared" si="1"/>
        <v>59.121850000000002</v>
      </c>
      <c r="C98" s="131">
        <v>59.121850000000002</v>
      </c>
      <c r="D98" s="131">
        <v>93.80086</v>
      </c>
      <c r="E98" s="131">
        <v>75.534520000000001</v>
      </c>
      <c r="F98" s="131">
        <v>83.80301</v>
      </c>
      <c r="G98" s="131">
        <v>89.515219999999999</v>
      </c>
      <c r="H98" s="131">
        <v>95.961470000000006</v>
      </c>
      <c r="I98" s="131">
        <v>101.37906</v>
      </c>
      <c r="J98" s="131">
        <v>145.79968</v>
      </c>
      <c r="K98" s="131">
        <v>154.93258</v>
      </c>
      <c r="L98" s="131">
        <v>113.80103</v>
      </c>
      <c r="M98" s="131">
        <v>118.73654000000001</v>
      </c>
      <c r="N98" s="131">
        <v>122.16022</v>
      </c>
      <c r="O98" s="131">
        <v>127.00957</v>
      </c>
      <c r="P98" s="131">
        <v>131.24780000000001</v>
      </c>
      <c r="Q98" s="131">
        <v>133.10234</v>
      </c>
      <c r="R98" s="131">
        <v>138.00865999999999</v>
      </c>
      <c r="S98" s="131">
        <v>142.87188</v>
      </c>
      <c r="T98" s="131">
        <v>147.31236999999999</v>
      </c>
      <c r="U98" s="131">
        <v>153.98272</v>
      </c>
      <c r="V98" s="131">
        <v>160.18369999999999</v>
      </c>
      <c r="W98" s="131">
        <v>165.2689</v>
      </c>
      <c r="X98" s="131">
        <v>171.28192000000001</v>
      </c>
      <c r="Y98" s="131">
        <v>177.90983</v>
      </c>
      <c r="Z98" s="131">
        <v>182.16068999999999</v>
      </c>
      <c r="AA98" s="131">
        <v>189.19743</v>
      </c>
      <c r="AB98" s="131">
        <v>198.31388999999999</v>
      </c>
      <c r="AC98" s="131">
        <v>203.62863999999999</v>
      </c>
      <c r="AD98" s="131">
        <v>211.38076000000001</v>
      </c>
      <c r="AE98" s="131">
        <v>217.83718999999999</v>
      </c>
      <c r="AF98" s="131">
        <v>222.55962</v>
      </c>
      <c r="AG98" s="131" t="s">
        <v>741</v>
      </c>
      <c r="AH98" s="211" t="s">
        <v>1085</v>
      </c>
    </row>
    <row r="99" spans="1:34" ht="15.75">
      <c r="A99" s="131" t="s">
        <v>1083</v>
      </c>
      <c r="B99" s="131">
        <f t="shared" si="1"/>
        <v>69.312200000000004</v>
      </c>
      <c r="C99" s="131">
        <v>69.312200000000004</v>
      </c>
      <c r="D99" s="131">
        <v>109.96856</v>
      </c>
      <c r="E99" s="131">
        <v>88.553799999999995</v>
      </c>
      <c r="F99" s="131">
        <v>98.247450000000001</v>
      </c>
      <c r="G99" s="131">
        <v>104.94423</v>
      </c>
      <c r="H99" s="131">
        <v>112.50157</v>
      </c>
      <c r="I99" s="131">
        <v>118.85295000000001</v>
      </c>
      <c r="J99" s="131">
        <v>170.92999</v>
      </c>
      <c r="K99" s="131">
        <v>181.63705999999999</v>
      </c>
      <c r="L99" s="131">
        <v>133.416</v>
      </c>
      <c r="M99" s="131">
        <v>139.20219</v>
      </c>
      <c r="N99" s="131">
        <v>143.21599000000001</v>
      </c>
      <c r="O99" s="131">
        <v>148.90117000000001</v>
      </c>
      <c r="P99" s="131">
        <v>153.86992000000001</v>
      </c>
      <c r="Q99" s="131">
        <v>156.04410999999999</v>
      </c>
      <c r="R99" s="131">
        <v>161.7961</v>
      </c>
      <c r="S99" s="131">
        <v>167.49754999999999</v>
      </c>
      <c r="T99" s="131">
        <v>172.70340999999999</v>
      </c>
      <c r="U99" s="131">
        <v>180.52347</v>
      </c>
      <c r="V99" s="131">
        <v>187.79327000000001</v>
      </c>
      <c r="W99" s="131">
        <v>193.75496000000001</v>
      </c>
      <c r="X99" s="131">
        <v>200.80439000000001</v>
      </c>
      <c r="Y99" s="131">
        <v>208.57470000000001</v>
      </c>
      <c r="Z99" s="131">
        <v>213.55824999999999</v>
      </c>
      <c r="AA99" s="131">
        <v>221.80786000000001</v>
      </c>
      <c r="AB99" s="131">
        <v>232.49565000000001</v>
      </c>
      <c r="AC99" s="131">
        <v>238.72645</v>
      </c>
      <c r="AD99" s="131">
        <v>247.81474</v>
      </c>
      <c r="AE99" s="131">
        <v>255.38401999999999</v>
      </c>
      <c r="AF99" s="131">
        <v>260.92041999999998</v>
      </c>
      <c r="AG99" s="131" t="s">
        <v>786</v>
      </c>
      <c r="AH99" s="211" t="s">
        <v>1085</v>
      </c>
    </row>
    <row r="100" spans="1:34" ht="15.75">
      <c r="A100" s="131" t="s">
        <v>1083</v>
      </c>
      <c r="B100" s="131">
        <f t="shared" si="1"/>
        <v>127.18315</v>
      </c>
      <c r="C100" s="131">
        <v>127.18315</v>
      </c>
      <c r="D100" s="131">
        <v>201.78478999999999</v>
      </c>
      <c r="E100" s="131">
        <v>162.49016</v>
      </c>
      <c r="F100" s="131">
        <v>180.27735999999999</v>
      </c>
      <c r="G100" s="131">
        <v>192.56549000000001</v>
      </c>
      <c r="H100" s="131">
        <v>206.43270000000001</v>
      </c>
      <c r="I100" s="131">
        <v>218.08704</v>
      </c>
      <c r="J100" s="131">
        <v>313.64485000000002</v>
      </c>
      <c r="K100" s="131">
        <v>333.29158999999999</v>
      </c>
      <c r="L100" s="131">
        <v>244.80923000000001</v>
      </c>
      <c r="M100" s="131">
        <v>255.42651000000001</v>
      </c>
      <c r="N100" s="131">
        <v>262.79156</v>
      </c>
      <c r="O100" s="131">
        <v>273.22348</v>
      </c>
      <c r="P100" s="131">
        <v>282.34078</v>
      </c>
      <c r="Q100" s="131">
        <v>286.33028000000002</v>
      </c>
      <c r="R100" s="131">
        <v>296.88479000000001</v>
      </c>
      <c r="S100" s="131">
        <v>307.34656999999999</v>
      </c>
      <c r="T100" s="131">
        <v>316.89895999999999</v>
      </c>
      <c r="U100" s="131">
        <v>331.24822999999998</v>
      </c>
      <c r="V100" s="131">
        <v>344.58782000000002</v>
      </c>
      <c r="W100" s="131">
        <v>355.52710999999999</v>
      </c>
      <c r="X100" s="131">
        <v>368.46233999999998</v>
      </c>
      <c r="Y100" s="131">
        <v>382.72032000000002</v>
      </c>
      <c r="Z100" s="131">
        <v>391.86479000000003</v>
      </c>
      <c r="AA100" s="131">
        <v>407.00227000000001</v>
      </c>
      <c r="AB100" s="131">
        <v>426.61363</v>
      </c>
      <c r="AC100" s="131">
        <v>438.04673000000003</v>
      </c>
      <c r="AD100" s="131">
        <v>454.72311999999999</v>
      </c>
      <c r="AE100" s="131">
        <v>468.61223000000001</v>
      </c>
      <c r="AF100" s="131">
        <v>478.77114</v>
      </c>
      <c r="AG100" s="131" t="s">
        <v>790</v>
      </c>
      <c r="AH100" s="211" t="s">
        <v>1085</v>
      </c>
    </row>
    <row r="101" spans="1:34" ht="15.75">
      <c r="A101" s="131" t="s">
        <v>1083</v>
      </c>
      <c r="B101" s="131">
        <f t="shared" si="1"/>
        <v>262.97008</v>
      </c>
      <c r="C101" s="131">
        <v>262.97008</v>
      </c>
      <c r="D101" s="131">
        <v>417.22005000000001</v>
      </c>
      <c r="E101" s="131">
        <v>335.97257000000002</v>
      </c>
      <c r="F101" s="131">
        <v>372.75026000000003</v>
      </c>
      <c r="G101" s="131">
        <v>398.15778999999998</v>
      </c>
      <c r="H101" s="131">
        <v>426.83031</v>
      </c>
      <c r="I101" s="131">
        <v>450.92739999999998</v>
      </c>
      <c r="J101" s="131">
        <v>648.50738000000001</v>
      </c>
      <c r="K101" s="131">
        <v>689.12991999999997</v>
      </c>
      <c r="L101" s="131">
        <v>506.17950000000002</v>
      </c>
      <c r="M101" s="131">
        <v>528.13229999999999</v>
      </c>
      <c r="N101" s="131">
        <v>543.36063000000001</v>
      </c>
      <c r="O101" s="131">
        <v>564.93017999999995</v>
      </c>
      <c r="P101" s="131">
        <v>583.78156000000001</v>
      </c>
      <c r="Q101" s="131">
        <v>592.03043000000002</v>
      </c>
      <c r="R101" s="131">
        <v>613.85343999999998</v>
      </c>
      <c r="S101" s="131">
        <v>635.48473000000001</v>
      </c>
      <c r="T101" s="131">
        <v>655.23572999999999</v>
      </c>
      <c r="U101" s="131">
        <v>684.90498000000002</v>
      </c>
      <c r="V101" s="131">
        <v>712.48656000000005</v>
      </c>
      <c r="W101" s="131">
        <v>735.10515999999996</v>
      </c>
      <c r="X101" s="131">
        <v>761.85068999999999</v>
      </c>
      <c r="Y101" s="131">
        <v>791.33118000000002</v>
      </c>
      <c r="Z101" s="131">
        <v>810.23874000000001</v>
      </c>
      <c r="AA101" s="131">
        <v>841.53770999999995</v>
      </c>
      <c r="AB101" s="131">
        <v>882.08712000000003</v>
      </c>
      <c r="AC101" s="131">
        <v>905.72675000000004</v>
      </c>
      <c r="AD101" s="131">
        <v>940.20767000000001</v>
      </c>
      <c r="AE101" s="131">
        <v>968.92547999999999</v>
      </c>
      <c r="AF101" s="131">
        <v>989.93053999999995</v>
      </c>
      <c r="AG101" s="131" t="s">
        <v>742</v>
      </c>
      <c r="AH101" s="211" t="s">
        <v>1085</v>
      </c>
    </row>
    <row r="102" spans="1:34" ht="15.75">
      <c r="A102" s="131" t="s">
        <v>1083</v>
      </c>
      <c r="B102" s="131">
        <f t="shared" si="1"/>
        <v>111.45298</v>
      </c>
      <c r="C102" s="131">
        <v>111.45298</v>
      </c>
      <c r="D102" s="131">
        <v>176.82778999999999</v>
      </c>
      <c r="E102" s="131">
        <v>142.39317</v>
      </c>
      <c r="F102" s="131">
        <v>157.98043000000001</v>
      </c>
      <c r="G102" s="131">
        <v>168.74875</v>
      </c>
      <c r="H102" s="131">
        <v>180.90083999999999</v>
      </c>
      <c r="I102" s="131">
        <v>191.11376000000001</v>
      </c>
      <c r="J102" s="131">
        <v>274.85286000000002</v>
      </c>
      <c r="K102" s="131">
        <v>292.06966</v>
      </c>
      <c r="L102" s="131">
        <v>214.53092000000001</v>
      </c>
      <c r="M102" s="131">
        <v>223.83503999999999</v>
      </c>
      <c r="N102" s="131">
        <v>230.28917000000001</v>
      </c>
      <c r="O102" s="131">
        <v>239.43086</v>
      </c>
      <c r="P102" s="131">
        <v>247.42052000000001</v>
      </c>
      <c r="Q102" s="131">
        <v>250.91659000000001</v>
      </c>
      <c r="R102" s="131">
        <v>260.16570000000002</v>
      </c>
      <c r="S102" s="131">
        <v>269.33355999999998</v>
      </c>
      <c r="T102" s="131">
        <v>277.7045</v>
      </c>
      <c r="U102" s="131">
        <v>290.27902999999998</v>
      </c>
      <c r="V102" s="131">
        <v>301.96875999999997</v>
      </c>
      <c r="W102" s="131">
        <v>311.55507</v>
      </c>
      <c r="X102" s="131">
        <v>322.89046000000002</v>
      </c>
      <c r="Y102" s="131">
        <v>335.38499000000002</v>
      </c>
      <c r="Z102" s="131">
        <v>343.39846</v>
      </c>
      <c r="AA102" s="131">
        <v>356.66370999999998</v>
      </c>
      <c r="AB102" s="131">
        <v>373.84951999999998</v>
      </c>
      <c r="AC102" s="131">
        <v>383.86856</v>
      </c>
      <c r="AD102" s="131">
        <v>398.48239000000001</v>
      </c>
      <c r="AE102" s="131">
        <v>410.65368000000001</v>
      </c>
      <c r="AF102" s="131">
        <v>419.55613</v>
      </c>
      <c r="AG102" s="131" t="s">
        <v>752</v>
      </c>
      <c r="AH102" s="211" t="s">
        <v>1085</v>
      </c>
    </row>
    <row r="103" spans="1:34" ht="15.75">
      <c r="A103" s="131" t="s">
        <v>1083</v>
      </c>
      <c r="B103" s="131">
        <f t="shared" si="1"/>
        <v>42.420079999999999</v>
      </c>
      <c r="C103" s="131">
        <v>42.420079999999999</v>
      </c>
      <c r="D103" s="131">
        <v>67.302359999999993</v>
      </c>
      <c r="E103" s="131">
        <v>54.196210000000001</v>
      </c>
      <c r="F103" s="131">
        <v>60.128869999999999</v>
      </c>
      <c r="G103" s="131">
        <v>64.227400000000003</v>
      </c>
      <c r="H103" s="131">
        <v>68.852599999999995</v>
      </c>
      <c r="I103" s="131">
        <v>72.739739999999998</v>
      </c>
      <c r="J103" s="131">
        <v>104.61165</v>
      </c>
      <c r="K103" s="131">
        <v>111.16453</v>
      </c>
      <c r="L103" s="131">
        <v>81.652529999999999</v>
      </c>
      <c r="M103" s="131">
        <v>85.193770000000001</v>
      </c>
      <c r="N103" s="131">
        <v>87.650279999999995</v>
      </c>
      <c r="O103" s="131">
        <v>91.129689999999997</v>
      </c>
      <c r="P103" s="131">
        <v>94.170630000000003</v>
      </c>
      <c r="Q103" s="131">
        <v>95.501270000000005</v>
      </c>
      <c r="R103" s="131">
        <v>99.021569999999997</v>
      </c>
      <c r="S103" s="131">
        <v>102.51094999999999</v>
      </c>
      <c r="T103" s="131">
        <v>105.69701000000001</v>
      </c>
      <c r="U103" s="131">
        <v>110.483</v>
      </c>
      <c r="V103" s="131">
        <v>114.93222</v>
      </c>
      <c r="W103" s="131">
        <v>118.58086</v>
      </c>
      <c r="X103" s="131">
        <v>122.89521999999999</v>
      </c>
      <c r="Y103" s="131">
        <v>127.65076000000001</v>
      </c>
      <c r="Z103" s="131">
        <v>130.70076</v>
      </c>
      <c r="AA103" s="131">
        <v>135.74964</v>
      </c>
      <c r="AB103" s="131">
        <v>142.29073</v>
      </c>
      <c r="AC103" s="131">
        <v>146.10407000000001</v>
      </c>
      <c r="AD103" s="131">
        <v>151.66623999999999</v>
      </c>
      <c r="AE103" s="131">
        <v>156.29875000000001</v>
      </c>
      <c r="AF103" s="131">
        <v>159.68709999999999</v>
      </c>
      <c r="AG103" s="131" t="s">
        <v>814</v>
      </c>
      <c r="AH103" s="211" t="s">
        <v>1085</v>
      </c>
    </row>
    <row r="104" spans="1:34" ht="15.75">
      <c r="A104" s="131" t="s">
        <v>1083</v>
      </c>
      <c r="B104" s="131">
        <f t="shared" si="1"/>
        <v>167.46423999999999</v>
      </c>
      <c r="C104" s="131">
        <v>167.46423999999999</v>
      </c>
      <c r="D104" s="131">
        <v>265.69349</v>
      </c>
      <c r="E104" s="131">
        <v>213.95358999999999</v>
      </c>
      <c r="F104" s="131">
        <v>237.37430000000001</v>
      </c>
      <c r="G104" s="131">
        <v>253.55429000000001</v>
      </c>
      <c r="H104" s="131">
        <v>271.81348000000003</v>
      </c>
      <c r="I104" s="131">
        <v>287.15895999999998</v>
      </c>
      <c r="J104" s="131">
        <v>412.98156</v>
      </c>
      <c r="K104" s="131">
        <v>438.85075000000001</v>
      </c>
      <c r="L104" s="131">
        <v>322.34451999999999</v>
      </c>
      <c r="M104" s="131">
        <v>336.32447999999999</v>
      </c>
      <c r="N104" s="131">
        <v>346.02215999999999</v>
      </c>
      <c r="O104" s="131">
        <v>359.75805000000003</v>
      </c>
      <c r="P104" s="131">
        <v>371.76296000000002</v>
      </c>
      <c r="Q104" s="131">
        <v>377.01600000000002</v>
      </c>
      <c r="R104" s="131">
        <v>390.91329000000002</v>
      </c>
      <c r="S104" s="131">
        <v>404.68849999999998</v>
      </c>
      <c r="T104" s="131">
        <v>417.26630999999998</v>
      </c>
      <c r="U104" s="131">
        <v>436.16023000000001</v>
      </c>
      <c r="V104" s="131">
        <v>453.72469999999998</v>
      </c>
      <c r="W104" s="131">
        <v>468.12864999999999</v>
      </c>
      <c r="X104" s="131">
        <v>485.16068999999999</v>
      </c>
      <c r="Y104" s="131">
        <v>503.93441999999999</v>
      </c>
      <c r="Z104" s="131">
        <v>515.9751</v>
      </c>
      <c r="AA104" s="131">
        <v>535.90687000000003</v>
      </c>
      <c r="AB104" s="131">
        <v>561.72949000000006</v>
      </c>
      <c r="AC104" s="131">
        <v>576.78364999999997</v>
      </c>
      <c r="AD104" s="131">
        <v>598.74174000000005</v>
      </c>
      <c r="AE104" s="131">
        <v>617.02976999999998</v>
      </c>
      <c r="AF104" s="131">
        <v>630.40619000000004</v>
      </c>
      <c r="AG104" s="131" t="s">
        <v>810</v>
      </c>
      <c r="AH104" s="211" t="s">
        <v>1085</v>
      </c>
    </row>
    <row r="105" spans="1:34" ht="15.75">
      <c r="A105" s="131" t="s">
        <v>1083</v>
      </c>
      <c r="B105" s="131">
        <f t="shared" si="1"/>
        <v>9.9519699999999993</v>
      </c>
      <c r="C105" s="131">
        <v>9.9519699999999993</v>
      </c>
      <c r="D105" s="131">
        <v>15.789490000000001</v>
      </c>
      <c r="E105" s="131">
        <v>12.71472</v>
      </c>
      <c r="F105" s="131">
        <v>14.10655</v>
      </c>
      <c r="G105" s="131">
        <v>15.06809</v>
      </c>
      <c r="H105" s="131">
        <v>16.153189999999999</v>
      </c>
      <c r="I105" s="131">
        <v>17.06513</v>
      </c>
      <c r="J105" s="131">
        <v>24.542449999999999</v>
      </c>
      <c r="K105" s="131">
        <v>26.079789999999999</v>
      </c>
      <c r="L105" s="131">
        <v>19.156120000000001</v>
      </c>
      <c r="M105" s="131">
        <v>19.986910000000002</v>
      </c>
      <c r="N105" s="131">
        <v>20.563220000000001</v>
      </c>
      <c r="O105" s="131">
        <v>21.37951</v>
      </c>
      <c r="P105" s="131">
        <v>22.092929999999999</v>
      </c>
      <c r="Q105" s="131">
        <v>22.405100000000001</v>
      </c>
      <c r="R105" s="131">
        <v>23.230979999999999</v>
      </c>
      <c r="S105" s="131">
        <v>24.049610000000001</v>
      </c>
      <c r="T105" s="131">
        <v>24.797080000000001</v>
      </c>
      <c r="U105" s="131">
        <v>25.919899999999998</v>
      </c>
      <c r="V105" s="131">
        <v>26.963709999999999</v>
      </c>
      <c r="W105" s="131">
        <v>27.819700000000001</v>
      </c>
      <c r="X105" s="131">
        <v>28.831869999999999</v>
      </c>
      <c r="Y105" s="131">
        <v>29.94754</v>
      </c>
      <c r="Z105" s="131">
        <v>30.66309</v>
      </c>
      <c r="AA105" s="131">
        <v>31.847580000000001</v>
      </c>
      <c r="AB105" s="131">
        <v>33.382159999999999</v>
      </c>
      <c r="AC105" s="131">
        <v>34.276789999999998</v>
      </c>
      <c r="AD105" s="131">
        <v>35.581699999999998</v>
      </c>
      <c r="AE105" s="131">
        <v>36.668509999999998</v>
      </c>
      <c r="AF105" s="131">
        <v>37.463439999999999</v>
      </c>
      <c r="AG105" s="131" t="s">
        <v>800</v>
      </c>
      <c r="AH105" s="211" t="s">
        <v>1085</v>
      </c>
    </row>
    <row r="106" spans="1:34" ht="15.75">
      <c r="A106" s="131" t="s">
        <v>1083</v>
      </c>
      <c r="B106" s="131">
        <f t="shared" si="1"/>
        <v>144.67413999999999</v>
      </c>
      <c r="C106" s="131">
        <v>144.67413999999999</v>
      </c>
      <c r="D106" s="131">
        <v>116.30886</v>
      </c>
      <c r="E106" s="131">
        <v>180.20611</v>
      </c>
      <c r="F106" s="131">
        <v>194.12007</v>
      </c>
      <c r="G106" s="131">
        <v>207.98403999999999</v>
      </c>
      <c r="H106" s="131">
        <v>222.24045000000001</v>
      </c>
      <c r="I106" s="131">
        <v>237.02715000000001</v>
      </c>
      <c r="J106" s="131">
        <v>182.36639</v>
      </c>
      <c r="K106" s="131">
        <v>191.28268</v>
      </c>
      <c r="L106" s="131">
        <v>284.11022000000003</v>
      </c>
      <c r="M106" s="131">
        <v>301.17944999999997</v>
      </c>
      <c r="N106" s="131">
        <v>318.73878000000002</v>
      </c>
      <c r="O106" s="131">
        <v>337.99554000000001</v>
      </c>
      <c r="P106" s="131">
        <v>358.63981999999999</v>
      </c>
      <c r="Q106" s="131">
        <v>379.63263000000001</v>
      </c>
      <c r="R106" s="131">
        <v>401.61207000000002</v>
      </c>
      <c r="S106" s="131">
        <v>424.69832000000002</v>
      </c>
      <c r="T106" s="131">
        <v>448.09154000000001</v>
      </c>
      <c r="U106" s="131">
        <v>473.44990999999999</v>
      </c>
      <c r="V106" s="131">
        <v>500.03775000000002</v>
      </c>
      <c r="W106" s="131">
        <v>527.25924999999995</v>
      </c>
      <c r="X106" s="131">
        <v>556.76424999999995</v>
      </c>
      <c r="Y106" s="131">
        <v>588.27695000000006</v>
      </c>
      <c r="Z106" s="131">
        <v>619.74570000000006</v>
      </c>
      <c r="AA106" s="131">
        <v>653.66102000000001</v>
      </c>
      <c r="AB106" s="131">
        <v>689.19802000000004</v>
      </c>
      <c r="AC106" s="131">
        <v>725.47434999999996</v>
      </c>
      <c r="AD106" s="131">
        <v>764.60811999999999</v>
      </c>
      <c r="AE106" s="131">
        <v>805.74819000000002</v>
      </c>
      <c r="AF106" s="131">
        <v>847.53467999999998</v>
      </c>
      <c r="AG106" s="131" t="s">
        <v>806</v>
      </c>
      <c r="AH106" s="211" t="s">
        <v>1086</v>
      </c>
    </row>
    <row r="107" spans="1:34" ht="15.75">
      <c r="A107" s="131" t="s">
        <v>1083</v>
      </c>
      <c r="B107" s="131">
        <f t="shared" si="1"/>
        <v>111.57669</v>
      </c>
      <c r="C107" s="131">
        <v>111.57669</v>
      </c>
      <c r="D107" s="131">
        <v>177.02405999999999</v>
      </c>
      <c r="E107" s="131">
        <v>142.55123</v>
      </c>
      <c r="F107" s="131">
        <v>158.15579</v>
      </c>
      <c r="G107" s="131">
        <v>168.93606</v>
      </c>
      <c r="H107" s="131">
        <v>181.10164</v>
      </c>
      <c r="I107" s="131">
        <v>191.32589999999999</v>
      </c>
      <c r="J107" s="131">
        <v>275.15794</v>
      </c>
      <c r="K107" s="131">
        <v>292.39384999999999</v>
      </c>
      <c r="L107" s="131">
        <v>214.76903999999999</v>
      </c>
      <c r="M107" s="131">
        <v>224.08349000000001</v>
      </c>
      <c r="N107" s="131">
        <v>230.54478</v>
      </c>
      <c r="O107" s="131">
        <v>239.69662</v>
      </c>
      <c r="P107" s="131">
        <v>247.69515000000001</v>
      </c>
      <c r="Q107" s="131">
        <v>251.1951</v>
      </c>
      <c r="R107" s="131">
        <v>260.45447999999999</v>
      </c>
      <c r="S107" s="131">
        <v>269.63251000000002</v>
      </c>
      <c r="T107" s="131">
        <v>278.01274999999998</v>
      </c>
      <c r="U107" s="131">
        <v>290.60124000000002</v>
      </c>
      <c r="V107" s="131">
        <v>302.30394000000001</v>
      </c>
      <c r="W107" s="131">
        <v>311.90089</v>
      </c>
      <c r="X107" s="131">
        <v>323.24885999999998</v>
      </c>
      <c r="Y107" s="131">
        <v>335.75725999999997</v>
      </c>
      <c r="Z107" s="131">
        <v>343.77963</v>
      </c>
      <c r="AA107" s="131">
        <v>357.05959999999999</v>
      </c>
      <c r="AB107" s="131">
        <v>374.26447999999999</v>
      </c>
      <c r="AC107" s="131">
        <v>384.29464000000002</v>
      </c>
      <c r="AD107" s="131">
        <v>398.92469999999997</v>
      </c>
      <c r="AE107" s="131">
        <v>411.10950000000003</v>
      </c>
      <c r="AF107" s="131">
        <v>420.02181999999999</v>
      </c>
      <c r="AG107" s="131" t="s">
        <v>808</v>
      </c>
      <c r="AH107" s="211" t="s">
        <v>1086</v>
      </c>
    </row>
    <row r="108" spans="1:34" ht="15.75">
      <c r="A108" s="131" t="s">
        <v>1083</v>
      </c>
      <c r="B108" s="131">
        <f t="shared" si="1"/>
        <v>0.95160999999999996</v>
      </c>
      <c r="C108" s="131">
        <v>0.95160999999999996</v>
      </c>
      <c r="D108" s="131">
        <v>1.5098</v>
      </c>
      <c r="E108" s="131">
        <v>1.2157899999999999</v>
      </c>
      <c r="F108" s="131">
        <v>1.3488800000000001</v>
      </c>
      <c r="G108" s="131">
        <v>1.44082</v>
      </c>
      <c r="H108" s="131">
        <v>1.5445800000000001</v>
      </c>
      <c r="I108" s="131">
        <v>1.63178</v>
      </c>
      <c r="J108" s="131">
        <v>2.3467600000000002</v>
      </c>
      <c r="K108" s="131">
        <v>2.49376</v>
      </c>
      <c r="L108" s="131">
        <v>1.83172</v>
      </c>
      <c r="M108" s="131">
        <v>1.91116</v>
      </c>
      <c r="N108" s="131">
        <v>1.96627</v>
      </c>
      <c r="O108" s="131">
        <v>2.0443199999999999</v>
      </c>
      <c r="P108" s="131">
        <v>2.1125400000000001</v>
      </c>
      <c r="Q108" s="131">
        <v>2.1423899999999998</v>
      </c>
      <c r="R108" s="131">
        <v>2.2213599999999998</v>
      </c>
      <c r="S108" s="131">
        <v>2.2996400000000001</v>
      </c>
      <c r="T108" s="131">
        <v>2.3711099999999998</v>
      </c>
      <c r="U108" s="131">
        <v>2.4784799999999998</v>
      </c>
      <c r="V108" s="131">
        <v>2.57829</v>
      </c>
      <c r="W108" s="131">
        <v>2.6601400000000002</v>
      </c>
      <c r="X108" s="131">
        <v>2.75692</v>
      </c>
      <c r="Y108" s="131">
        <v>2.8635999999999999</v>
      </c>
      <c r="Z108" s="131">
        <v>2.9320200000000001</v>
      </c>
      <c r="AA108" s="131">
        <v>3.04528</v>
      </c>
      <c r="AB108" s="131">
        <v>3.1920199999999999</v>
      </c>
      <c r="AC108" s="131">
        <v>3.2775699999999999</v>
      </c>
      <c r="AD108" s="131">
        <v>3.4023400000000001</v>
      </c>
      <c r="AE108" s="131">
        <v>3.5062600000000002</v>
      </c>
      <c r="AF108" s="131">
        <v>3.5822799999999999</v>
      </c>
      <c r="AG108" s="131" t="s">
        <v>798</v>
      </c>
      <c r="AH108" s="211" t="s">
        <v>1086</v>
      </c>
    </row>
    <row r="109" spans="1:34" ht="15.75">
      <c r="A109" s="131" t="s">
        <v>1083</v>
      </c>
      <c r="B109" s="131">
        <f t="shared" si="1"/>
        <v>127.51622</v>
      </c>
      <c r="C109" s="131">
        <v>127.51622</v>
      </c>
      <c r="D109" s="131">
        <v>202.31322</v>
      </c>
      <c r="E109" s="131">
        <v>162.91569000000001</v>
      </c>
      <c r="F109" s="131">
        <v>180.74947</v>
      </c>
      <c r="G109" s="131">
        <v>193.06978000000001</v>
      </c>
      <c r="H109" s="131">
        <v>206.97329999999999</v>
      </c>
      <c r="I109" s="131">
        <v>218.65817000000001</v>
      </c>
      <c r="J109" s="131">
        <v>314.46622000000002</v>
      </c>
      <c r="K109" s="131">
        <v>334.1644</v>
      </c>
      <c r="L109" s="131">
        <v>245.45034000000001</v>
      </c>
      <c r="M109" s="131">
        <v>256.09541999999999</v>
      </c>
      <c r="N109" s="131">
        <v>263.47975000000002</v>
      </c>
      <c r="O109" s="131">
        <v>273.93898999999999</v>
      </c>
      <c r="P109" s="131">
        <v>283.08017000000001</v>
      </c>
      <c r="Q109" s="131">
        <v>287.08012000000002</v>
      </c>
      <c r="R109" s="131">
        <v>297.66226</v>
      </c>
      <c r="S109" s="131">
        <v>308.15143999999998</v>
      </c>
      <c r="T109" s="131">
        <v>317.72885000000002</v>
      </c>
      <c r="U109" s="131">
        <v>332.1157</v>
      </c>
      <c r="V109" s="131">
        <v>345.49022000000002</v>
      </c>
      <c r="W109" s="131">
        <v>356.45814999999999</v>
      </c>
      <c r="X109" s="131">
        <v>369.42725999999999</v>
      </c>
      <c r="Y109" s="131">
        <v>383.72257999999999</v>
      </c>
      <c r="Z109" s="131">
        <v>392.89100000000002</v>
      </c>
      <c r="AA109" s="131">
        <v>408.06810999999999</v>
      </c>
      <c r="AB109" s="131">
        <v>427.73084</v>
      </c>
      <c r="AC109" s="131">
        <v>439.19387999999998</v>
      </c>
      <c r="AD109" s="131">
        <v>455.91394000000003</v>
      </c>
      <c r="AE109" s="131">
        <v>469.83942000000002</v>
      </c>
      <c r="AF109" s="131">
        <v>480.02494000000002</v>
      </c>
      <c r="AG109" s="131" t="s">
        <v>796</v>
      </c>
      <c r="AH109" s="211" t="s">
        <v>1086</v>
      </c>
    </row>
    <row r="110" spans="1:34" ht="15.75">
      <c r="A110" s="131" t="s">
        <v>1083</v>
      </c>
      <c r="B110" s="131">
        <f t="shared" si="1"/>
        <v>160.58479</v>
      </c>
      <c r="C110" s="131">
        <v>160.58479</v>
      </c>
      <c r="D110" s="131">
        <v>254.77877000000001</v>
      </c>
      <c r="E110" s="131">
        <v>205.16435000000001</v>
      </c>
      <c r="F110" s="131">
        <v>227.62293</v>
      </c>
      <c r="G110" s="131">
        <v>243.13825</v>
      </c>
      <c r="H110" s="131">
        <v>260.64735000000002</v>
      </c>
      <c r="I110" s="131">
        <v>275.36243000000002</v>
      </c>
      <c r="J110" s="131">
        <v>396.01623000000001</v>
      </c>
      <c r="K110" s="131">
        <v>420.82270999999997</v>
      </c>
      <c r="L110" s="131">
        <v>309.10257000000001</v>
      </c>
      <c r="M110" s="131">
        <v>322.50821999999999</v>
      </c>
      <c r="N110" s="131">
        <v>331.80752000000001</v>
      </c>
      <c r="O110" s="131">
        <v>344.97913999999997</v>
      </c>
      <c r="P110" s="131">
        <v>356.49088999999998</v>
      </c>
      <c r="Q110" s="131">
        <v>361.52812999999998</v>
      </c>
      <c r="R110" s="131">
        <v>374.85453000000001</v>
      </c>
      <c r="S110" s="131">
        <v>388.06385</v>
      </c>
      <c r="T110" s="131">
        <v>400.12495000000001</v>
      </c>
      <c r="U110" s="131">
        <v>418.24272000000002</v>
      </c>
      <c r="V110" s="131">
        <v>435.08562999999998</v>
      </c>
      <c r="W110" s="131">
        <v>448.89785999999998</v>
      </c>
      <c r="X110" s="131">
        <v>465.23023000000001</v>
      </c>
      <c r="Y110" s="131">
        <v>483.23273</v>
      </c>
      <c r="Z110" s="131">
        <v>494.77877999999998</v>
      </c>
      <c r="AA110" s="131">
        <v>513.89175</v>
      </c>
      <c r="AB110" s="131">
        <v>538.65356999999995</v>
      </c>
      <c r="AC110" s="131">
        <v>553.08929999999998</v>
      </c>
      <c r="AD110" s="131">
        <v>574.14535000000001</v>
      </c>
      <c r="AE110" s="131">
        <v>591.68210999999997</v>
      </c>
      <c r="AF110" s="131">
        <v>604.50901999999996</v>
      </c>
      <c r="AG110" s="131" t="s">
        <v>804</v>
      </c>
      <c r="AH110" s="211" t="s">
        <v>1086</v>
      </c>
    </row>
    <row r="111" spans="1:34" ht="15.75">
      <c r="A111" s="131" t="s">
        <v>1083</v>
      </c>
      <c r="B111" s="131">
        <f t="shared" si="1"/>
        <v>84.455699999999993</v>
      </c>
      <c r="C111" s="131">
        <v>84.455699999999993</v>
      </c>
      <c r="D111" s="131">
        <v>133.99476000000001</v>
      </c>
      <c r="E111" s="131">
        <v>107.90125</v>
      </c>
      <c r="F111" s="131">
        <v>119.7128</v>
      </c>
      <c r="G111" s="131">
        <v>127.87271</v>
      </c>
      <c r="H111" s="131">
        <v>137.0812</v>
      </c>
      <c r="I111" s="131">
        <v>144.82024000000001</v>
      </c>
      <c r="J111" s="131">
        <v>208.27520000000001</v>
      </c>
      <c r="K111" s="131">
        <v>221.32157000000001</v>
      </c>
      <c r="L111" s="131">
        <v>162.56505000000001</v>
      </c>
      <c r="M111" s="131">
        <v>169.61544000000001</v>
      </c>
      <c r="N111" s="131">
        <v>174.50618</v>
      </c>
      <c r="O111" s="131">
        <v>181.43347</v>
      </c>
      <c r="P111" s="131">
        <v>187.48779999999999</v>
      </c>
      <c r="Q111" s="131">
        <v>190.13702000000001</v>
      </c>
      <c r="R111" s="131">
        <v>197.14571000000001</v>
      </c>
      <c r="S111" s="131">
        <v>204.09284</v>
      </c>
      <c r="T111" s="131">
        <v>210.43609000000001</v>
      </c>
      <c r="U111" s="131">
        <v>219.96468999999999</v>
      </c>
      <c r="V111" s="131">
        <v>228.82281</v>
      </c>
      <c r="W111" s="131">
        <v>236.08702</v>
      </c>
      <c r="X111" s="131">
        <v>244.67663999999999</v>
      </c>
      <c r="Y111" s="131">
        <v>254.14462</v>
      </c>
      <c r="Z111" s="131">
        <v>260.21699000000001</v>
      </c>
      <c r="AA111" s="131">
        <v>270.26898999999997</v>
      </c>
      <c r="AB111" s="131">
        <v>283.29187999999999</v>
      </c>
      <c r="AC111" s="131">
        <v>290.88400000000001</v>
      </c>
      <c r="AD111" s="131">
        <v>301.95792999999998</v>
      </c>
      <c r="AE111" s="131">
        <v>311.18096000000003</v>
      </c>
      <c r="AF111" s="131">
        <v>317.92696999999998</v>
      </c>
      <c r="AG111" s="131" t="s">
        <v>737</v>
      </c>
      <c r="AH111" s="211" t="s">
        <v>1086</v>
      </c>
    </row>
    <row r="112" spans="1:34" ht="15.75">
      <c r="A112" s="131" t="s">
        <v>1083</v>
      </c>
      <c r="B112" s="131">
        <f t="shared" si="1"/>
        <v>13.798400000000001</v>
      </c>
      <c r="C112" s="131">
        <v>13.798400000000001</v>
      </c>
      <c r="D112" s="131">
        <v>21.892099999999999</v>
      </c>
      <c r="E112" s="131">
        <v>17.62894</v>
      </c>
      <c r="F112" s="131">
        <v>19.558710000000001</v>
      </c>
      <c r="G112" s="131">
        <v>20.89188</v>
      </c>
      <c r="H112" s="131">
        <v>22.396360000000001</v>
      </c>
      <c r="I112" s="131">
        <v>23.660769999999999</v>
      </c>
      <c r="J112" s="131">
        <v>34.028060000000004</v>
      </c>
      <c r="K112" s="131">
        <v>36.159579999999998</v>
      </c>
      <c r="L112" s="131">
        <v>26.559920000000002</v>
      </c>
      <c r="M112" s="131">
        <v>27.711819999999999</v>
      </c>
      <c r="N112" s="131">
        <v>28.510870000000001</v>
      </c>
      <c r="O112" s="131">
        <v>29.64265</v>
      </c>
      <c r="P112" s="131">
        <v>30.631810000000002</v>
      </c>
      <c r="Q112" s="131">
        <v>31.064640000000001</v>
      </c>
      <c r="R112" s="131">
        <v>32.209719999999997</v>
      </c>
      <c r="S112" s="131">
        <v>33.344749999999998</v>
      </c>
      <c r="T112" s="131">
        <v>34.38111</v>
      </c>
      <c r="U112" s="131">
        <v>35.937890000000003</v>
      </c>
      <c r="V112" s="131">
        <v>37.38514</v>
      </c>
      <c r="W112" s="131">
        <v>38.571959999999997</v>
      </c>
      <c r="X112" s="131">
        <v>39.975340000000003</v>
      </c>
      <c r="Y112" s="131">
        <v>41.522219999999997</v>
      </c>
      <c r="Z112" s="131">
        <v>42.514319999999998</v>
      </c>
      <c r="AA112" s="131">
        <v>44.156619999999997</v>
      </c>
      <c r="AB112" s="131">
        <v>46.284309999999998</v>
      </c>
      <c r="AC112" s="131">
        <v>47.524709999999999</v>
      </c>
      <c r="AD112" s="131">
        <v>49.333970000000001</v>
      </c>
      <c r="AE112" s="131">
        <v>50.840829999999997</v>
      </c>
      <c r="AF112" s="131">
        <v>51.942999999999998</v>
      </c>
      <c r="AG112" s="131" t="s">
        <v>764</v>
      </c>
      <c r="AH112" s="211" t="s">
        <v>1086</v>
      </c>
    </row>
    <row r="113" spans="1:34" ht="15.75">
      <c r="A113" s="131" t="s">
        <v>1083</v>
      </c>
      <c r="B113" s="131">
        <f t="shared" si="1"/>
        <v>25.570309999999999</v>
      </c>
      <c r="C113" s="131">
        <v>25.570309999999999</v>
      </c>
      <c r="D113" s="131">
        <v>20.556909999999998</v>
      </c>
      <c r="E113" s="131">
        <v>31.850380000000001</v>
      </c>
      <c r="F113" s="131">
        <v>34.30959</v>
      </c>
      <c r="G113" s="131">
        <v>36.759970000000003</v>
      </c>
      <c r="H113" s="131">
        <v>39.279710000000001</v>
      </c>
      <c r="I113" s="131">
        <v>41.893169999999998</v>
      </c>
      <c r="J113" s="131">
        <v>32.232199999999999</v>
      </c>
      <c r="K113" s="131">
        <v>33.808100000000003</v>
      </c>
      <c r="L113" s="131">
        <v>50.214829999999999</v>
      </c>
      <c r="M113" s="131">
        <v>53.231720000000003</v>
      </c>
      <c r="N113" s="131">
        <v>56.335230000000003</v>
      </c>
      <c r="O113" s="131">
        <v>59.738750000000003</v>
      </c>
      <c r="P113" s="131">
        <v>63.387500000000003</v>
      </c>
      <c r="Q113" s="131">
        <v>67.097859999999997</v>
      </c>
      <c r="R113" s="131">
        <v>70.982600000000005</v>
      </c>
      <c r="S113" s="131">
        <v>75.062960000000004</v>
      </c>
      <c r="T113" s="131">
        <v>79.197580000000002</v>
      </c>
      <c r="U113" s="131">
        <v>83.679519999999997</v>
      </c>
      <c r="V113" s="131">
        <v>88.378770000000003</v>
      </c>
      <c r="W113" s="131">
        <v>93.190010000000001</v>
      </c>
      <c r="X113" s="131">
        <v>98.404839999999993</v>
      </c>
      <c r="Y113" s="131">
        <v>103.97453</v>
      </c>
      <c r="Z113" s="131">
        <v>109.53645</v>
      </c>
      <c r="AA113" s="131">
        <v>115.53079</v>
      </c>
      <c r="AB113" s="131">
        <v>121.81174</v>
      </c>
      <c r="AC113" s="131">
        <v>128.22336999999999</v>
      </c>
      <c r="AD113" s="131">
        <v>135.14004</v>
      </c>
      <c r="AE113" s="131">
        <v>142.41130999999999</v>
      </c>
      <c r="AF113" s="131">
        <v>149.79683</v>
      </c>
      <c r="AG113" s="131" t="s">
        <v>768</v>
      </c>
      <c r="AH113" s="211" t="s">
        <v>1086</v>
      </c>
    </row>
    <row r="114" spans="1:34" ht="15.75">
      <c r="A114" s="131" t="s">
        <v>1083</v>
      </c>
      <c r="B114" s="131">
        <f t="shared" si="1"/>
        <v>237.42758000000001</v>
      </c>
      <c r="C114" s="131">
        <v>237.42758000000001</v>
      </c>
      <c r="D114" s="131">
        <v>376.69513000000001</v>
      </c>
      <c r="E114" s="131">
        <v>303.33929000000001</v>
      </c>
      <c r="F114" s="131">
        <v>336.54471999999998</v>
      </c>
      <c r="G114" s="131">
        <v>359.48439999999999</v>
      </c>
      <c r="H114" s="131">
        <v>385.37193000000002</v>
      </c>
      <c r="I114" s="131">
        <v>407.12844999999999</v>
      </c>
      <c r="J114" s="131">
        <v>585.51733000000002</v>
      </c>
      <c r="K114" s="131">
        <v>622.19416999999999</v>
      </c>
      <c r="L114" s="131">
        <v>457.01387</v>
      </c>
      <c r="M114" s="131">
        <v>476.83438000000001</v>
      </c>
      <c r="N114" s="131">
        <v>490.58357000000001</v>
      </c>
      <c r="O114" s="131">
        <v>510.05804999999998</v>
      </c>
      <c r="P114" s="131">
        <v>527.07838000000004</v>
      </c>
      <c r="Q114" s="131">
        <v>534.52603999999997</v>
      </c>
      <c r="R114" s="131">
        <v>554.22936000000004</v>
      </c>
      <c r="S114" s="131">
        <v>573.75958000000003</v>
      </c>
      <c r="T114" s="131">
        <v>591.59214999999995</v>
      </c>
      <c r="U114" s="131">
        <v>618.37959999999998</v>
      </c>
      <c r="V114" s="131">
        <v>643.28215999999998</v>
      </c>
      <c r="W114" s="131">
        <v>663.7038</v>
      </c>
      <c r="X114" s="131">
        <v>687.85150999999996</v>
      </c>
      <c r="Y114" s="131">
        <v>714.46853999999996</v>
      </c>
      <c r="Z114" s="131">
        <v>731.53958999999998</v>
      </c>
      <c r="AA114" s="131">
        <v>759.79846999999995</v>
      </c>
      <c r="AB114" s="131">
        <v>796.40927999999997</v>
      </c>
      <c r="AC114" s="131">
        <v>817.75278000000003</v>
      </c>
      <c r="AD114" s="131">
        <v>848.88454000000002</v>
      </c>
      <c r="AE114" s="131">
        <v>874.81295999999998</v>
      </c>
      <c r="AF114" s="131">
        <v>893.77778000000001</v>
      </c>
      <c r="AG114" s="131" t="s">
        <v>766</v>
      </c>
      <c r="AH114" s="211" t="s">
        <v>1086</v>
      </c>
    </row>
    <row r="115" spans="1:34" ht="15.75">
      <c r="A115" s="131" t="s">
        <v>1083</v>
      </c>
      <c r="B115" s="131">
        <f t="shared" si="1"/>
        <v>2528.43723</v>
      </c>
      <c r="C115" s="131">
        <v>2528.43723</v>
      </c>
      <c r="D115" s="131">
        <v>4011.53892</v>
      </c>
      <c r="E115" s="131">
        <v>3230.3506299999999</v>
      </c>
      <c r="F115" s="131">
        <v>3583.9652299999998</v>
      </c>
      <c r="G115" s="131">
        <v>3828.2567199999999</v>
      </c>
      <c r="H115" s="131">
        <v>4103.9407700000002</v>
      </c>
      <c r="I115" s="131">
        <v>4335.6324500000001</v>
      </c>
      <c r="J115" s="131">
        <v>6235.3488699999998</v>
      </c>
      <c r="K115" s="131">
        <v>6625.9314800000002</v>
      </c>
      <c r="L115" s="131">
        <v>4866.8771699999998</v>
      </c>
      <c r="M115" s="131">
        <v>5077.9516899999999</v>
      </c>
      <c r="N115" s="131">
        <v>5224.3708900000001</v>
      </c>
      <c r="O115" s="131">
        <v>5431.7604700000002</v>
      </c>
      <c r="P115" s="131">
        <v>5613.0150599999997</v>
      </c>
      <c r="Q115" s="131">
        <v>5692.3273600000002</v>
      </c>
      <c r="R115" s="131">
        <v>5902.1539499999999</v>
      </c>
      <c r="S115" s="131">
        <v>6110.1370999999999</v>
      </c>
      <c r="T115" s="131">
        <v>6300.0415000000003</v>
      </c>
      <c r="U115" s="131">
        <v>6585.3090300000003</v>
      </c>
      <c r="V115" s="131">
        <v>6850.50378</v>
      </c>
      <c r="W115" s="131">
        <v>7067.9799700000003</v>
      </c>
      <c r="X115" s="131">
        <v>7325.1361200000001</v>
      </c>
      <c r="Y115" s="131">
        <v>7608.5888100000002</v>
      </c>
      <c r="Z115" s="131">
        <v>7790.3835200000003</v>
      </c>
      <c r="AA115" s="131">
        <v>8091.3207599999996</v>
      </c>
      <c r="AB115" s="131">
        <v>8481.2002200000006</v>
      </c>
      <c r="AC115" s="131">
        <v>8708.4935000000005</v>
      </c>
      <c r="AD115" s="131">
        <v>9040.0249299999996</v>
      </c>
      <c r="AE115" s="131">
        <v>9316.1443999999992</v>
      </c>
      <c r="AF115" s="131">
        <v>9518.1064800000004</v>
      </c>
      <c r="AG115" s="131" t="s">
        <v>758</v>
      </c>
      <c r="AH115" s="211" t="s">
        <v>1086</v>
      </c>
    </row>
    <row r="116" spans="1:34" ht="15.75">
      <c r="A116" s="131" t="s">
        <v>1083</v>
      </c>
      <c r="B116" s="131">
        <f t="shared" si="1"/>
        <v>222.56825000000001</v>
      </c>
      <c r="C116" s="131">
        <v>222.56825000000001</v>
      </c>
      <c r="D116" s="131">
        <v>248.03910999999999</v>
      </c>
      <c r="E116" s="131">
        <v>272.91039000000001</v>
      </c>
      <c r="F116" s="131">
        <v>297.34807000000001</v>
      </c>
      <c r="G116" s="131">
        <v>322.13528000000002</v>
      </c>
      <c r="H116" s="131">
        <v>347.73973000000001</v>
      </c>
      <c r="I116" s="131">
        <v>373.52802000000003</v>
      </c>
      <c r="J116" s="131">
        <v>399.68930999999998</v>
      </c>
      <c r="K116" s="131">
        <v>426.07173999999998</v>
      </c>
      <c r="L116" s="131">
        <v>453.16730999999999</v>
      </c>
      <c r="M116" s="131">
        <v>481.10730000000001</v>
      </c>
      <c r="N116" s="131">
        <v>509.80000999999999</v>
      </c>
      <c r="O116" s="131">
        <v>539.08995000000004</v>
      </c>
      <c r="P116" s="131">
        <v>569.22148000000004</v>
      </c>
      <c r="Q116" s="131">
        <v>599.91809000000001</v>
      </c>
      <c r="R116" s="131">
        <v>631.36456999999996</v>
      </c>
      <c r="S116" s="131">
        <v>663.32581000000005</v>
      </c>
      <c r="T116" s="131">
        <v>695.97910999999999</v>
      </c>
      <c r="U116" s="131">
        <v>729.16152</v>
      </c>
      <c r="V116" s="131">
        <v>763.24932999999999</v>
      </c>
      <c r="W116" s="131">
        <v>798.03642000000002</v>
      </c>
      <c r="X116" s="131">
        <v>833.77308000000005</v>
      </c>
      <c r="Y116" s="131">
        <v>870.62309000000005</v>
      </c>
      <c r="Z116" s="131">
        <v>908.42582000000004</v>
      </c>
      <c r="AA116" s="131">
        <v>947.59545000000003</v>
      </c>
      <c r="AB116" s="131">
        <v>987.87338</v>
      </c>
      <c r="AC116" s="131">
        <v>1029.14472</v>
      </c>
      <c r="AD116" s="131">
        <v>1071.84464</v>
      </c>
      <c r="AE116" s="131">
        <v>1115.61968</v>
      </c>
      <c r="AF116" s="131">
        <v>1160.4424200000001</v>
      </c>
      <c r="AG116" s="131" t="s">
        <v>721</v>
      </c>
      <c r="AH116" s="211" t="s">
        <v>1086</v>
      </c>
    </row>
    <row r="117" spans="1:34" ht="15.75">
      <c r="A117" s="131" t="s">
        <v>1083</v>
      </c>
      <c r="B117" s="131">
        <f t="shared" si="1"/>
        <v>66.953850000000003</v>
      </c>
      <c r="C117" s="131">
        <v>66.953850000000003</v>
      </c>
      <c r="D117" s="131">
        <v>53.826659999999997</v>
      </c>
      <c r="E117" s="131">
        <v>83.397710000000004</v>
      </c>
      <c r="F117" s="131">
        <v>89.836960000000005</v>
      </c>
      <c r="G117" s="131">
        <v>96.253079999999997</v>
      </c>
      <c r="H117" s="131">
        <v>102.85081</v>
      </c>
      <c r="I117" s="131">
        <v>109.69396</v>
      </c>
      <c r="J117" s="131">
        <v>84.397469999999998</v>
      </c>
      <c r="K117" s="131">
        <v>88.523840000000007</v>
      </c>
      <c r="L117" s="131">
        <v>131.48356999999999</v>
      </c>
      <c r="M117" s="131">
        <v>139.38305</v>
      </c>
      <c r="N117" s="131">
        <v>147.50934000000001</v>
      </c>
      <c r="O117" s="131">
        <v>156.42119</v>
      </c>
      <c r="P117" s="131">
        <v>165.97516999999999</v>
      </c>
      <c r="Q117" s="131">
        <v>175.69045</v>
      </c>
      <c r="R117" s="131">
        <v>185.86232999999999</v>
      </c>
      <c r="S117" s="131">
        <v>196.54642999999999</v>
      </c>
      <c r="T117" s="131">
        <v>207.37260000000001</v>
      </c>
      <c r="U117" s="131">
        <v>219.10821000000001</v>
      </c>
      <c r="V117" s="131">
        <v>231.41282000000001</v>
      </c>
      <c r="W117" s="131">
        <v>244.01068000000001</v>
      </c>
      <c r="X117" s="131">
        <v>257.66530999999998</v>
      </c>
      <c r="Y117" s="131">
        <v>272.2491</v>
      </c>
      <c r="Z117" s="131">
        <v>286.81254000000001</v>
      </c>
      <c r="AA117" s="131">
        <v>302.50824</v>
      </c>
      <c r="AB117" s="131">
        <v>318.95443</v>
      </c>
      <c r="AC117" s="131">
        <v>335.74277999999998</v>
      </c>
      <c r="AD117" s="131">
        <v>353.85352999999998</v>
      </c>
      <c r="AE117" s="131">
        <v>372.89276999999998</v>
      </c>
      <c r="AF117" s="131">
        <v>392.23117000000002</v>
      </c>
      <c r="AG117" s="131" t="s">
        <v>750</v>
      </c>
      <c r="AH117" s="211" t="s">
        <v>1086</v>
      </c>
    </row>
    <row r="118" spans="1:34" ht="15.75">
      <c r="A118" s="131" t="s">
        <v>1083</v>
      </c>
      <c r="B118" s="131">
        <f t="shared" si="1"/>
        <v>20.459689999999998</v>
      </c>
      <c r="C118" s="131">
        <v>20.459689999999998</v>
      </c>
      <c r="D118" s="131">
        <v>32.460700000000003</v>
      </c>
      <c r="E118" s="131">
        <v>26.13946</v>
      </c>
      <c r="F118" s="131">
        <v>29.00085</v>
      </c>
      <c r="G118" s="131">
        <v>30.977609999999999</v>
      </c>
      <c r="H118" s="131">
        <v>33.208399999999997</v>
      </c>
      <c r="I118" s="131">
        <v>35.083210000000001</v>
      </c>
      <c r="J118" s="131">
        <v>50.455399999999997</v>
      </c>
      <c r="K118" s="131">
        <v>53.615929999999999</v>
      </c>
      <c r="L118" s="131">
        <v>39.381959999999999</v>
      </c>
      <c r="M118" s="131">
        <v>41.089939999999999</v>
      </c>
      <c r="N118" s="131">
        <v>42.274740000000001</v>
      </c>
      <c r="O118" s="131">
        <v>43.9529</v>
      </c>
      <c r="P118" s="131">
        <v>45.419580000000003</v>
      </c>
      <c r="Q118" s="131">
        <v>46.061360000000001</v>
      </c>
      <c r="R118" s="131">
        <v>47.759239999999998</v>
      </c>
      <c r="S118" s="131">
        <v>49.442210000000003</v>
      </c>
      <c r="T118" s="131">
        <v>50.978879999999997</v>
      </c>
      <c r="U118" s="131">
        <v>53.287219999999998</v>
      </c>
      <c r="V118" s="131">
        <v>55.433129999999998</v>
      </c>
      <c r="W118" s="131">
        <v>57.192909999999998</v>
      </c>
      <c r="X118" s="131">
        <v>59.273780000000002</v>
      </c>
      <c r="Y118" s="131">
        <v>61.567430000000002</v>
      </c>
      <c r="Z118" s="131">
        <v>63.03848</v>
      </c>
      <c r="AA118" s="131">
        <v>65.473619999999997</v>
      </c>
      <c r="AB118" s="131">
        <v>68.628450000000001</v>
      </c>
      <c r="AC118" s="131">
        <v>70.467669999999998</v>
      </c>
      <c r="AD118" s="131">
        <v>73.150369999999995</v>
      </c>
      <c r="AE118" s="131">
        <v>75.384680000000003</v>
      </c>
      <c r="AF118" s="131">
        <v>77.018929999999997</v>
      </c>
      <c r="AG118" s="131" t="s">
        <v>719</v>
      </c>
      <c r="AH118" s="211" t="s">
        <v>1086</v>
      </c>
    </row>
    <row r="119" spans="1:34" ht="15.75">
      <c r="A119" s="131" t="s">
        <v>1083</v>
      </c>
      <c r="B119" s="131">
        <f t="shared" si="1"/>
        <v>122.75815</v>
      </c>
      <c r="C119" s="131">
        <v>122.75815</v>
      </c>
      <c r="D119" s="131">
        <v>194.76421999999999</v>
      </c>
      <c r="E119" s="131">
        <v>156.83673999999999</v>
      </c>
      <c r="F119" s="131">
        <v>174.00509</v>
      </c>
      <c r="G119" s="131">
        <v>185.86568</v>
      </c>
      <c r="H119" s="131">
        <v>199.25041999999999</v>
      </c>
      <c r="I119" s="131">
        <v>210.49928</v>
      </c>
      <c r="J119" s="131">
        <v>302.73241000000002</v>
      </c>
      <c r="K119" s="131">
        <v>321.69558000000001</v>
      </c>
      <c r="L119" s="131">
        <v>236.29174</v>
      </c>
      <c r="M119" s="131">
        <v>246.53962000000001</v>
      </c>
      <c r="N119" s="131">
        <v>253.64841999999999</v>
      </c>
      <c r="O119" s="131">
        <v>263.71739000000002</v>
      </c>
      <c r="P119" s="131">
        <v>272.51747999999998</v>
      </c>
      <c r="Q119" s="131">
        <v>276.36817000000002</v>
      </c>
      <c r="R119" s="131">
        <v>286.55545999999998</v>
      </c>
      <c r="S119" s="131">
        <v>296.65325000000001</v>
      </c>
      <c r="T119" s="131">
        <v>305.87329999999997</v>
      </c>
      <c r="U119" s="131">
        <v>319.72332</v>
      </c>
      <c r="V119" s="131">
        <v>332.59879000000001</v>
      </c>
      <c r="W119" s="131">
        <v>343.15748000000002</v>
      </c>
      <c r="X119" s="131">
        <v>355.64265999999998</v>
      </c>
      <c r="Y119" s="131">
        <v>369.40458000000001</v>
      </c>
      <c r="Z119" s="131">
        <v>378.23088999999999</v>
      </c>
      <c r="AA119" s="131">
        <v>392.84169000000003</v>
      </c>
      <c r="AB119" s="131">
        <v>411.77073000000001</v>
      </c>
      <c r="AC119" s="131">
        <v>422.80604</v>
      </c>
      <c r="AD119" s="131">
        <v>438.90222999999997</v>
      </c>
      <c r="AE119" s="131">
        <v>452.30810000000002</v>
      </c>
      <c r="AF119" s="131">
        <v>462.11356000000001</v>
      </c>
      <c r="AG119" s="131" t="s">
        <v>774</v>
      </c>
      <c r="AH119" s="211" t="s">
        <v>1086</v>
      </c>
    </row>
    <row r="120" spans="1:34" ht="15.75">
      <c r="A120" s="131" t="s">
        <v>1083</v>
      </c>
      <c r="B120" s="131">
        <f t="shared" si="1"/>
        <v>91.59281</v>
      </c>
      <c r="C120" s="131">
        <v>91.59281</v>
      </c>
      <c r="D120" s="131">
        <v>145.31826000000001</v>
      </c>
      <c r="E120" s="131">
        <v>117.01966</v>
      </c>
      <c r="F120" s="131">
        <v>129.82937999999999</v>
      </c>
      <c r="G120" s="131">
        <v>138.67885000000001</v>
      </c>
      <c r="H120" s="131">
        <v>148.66551999999999</v>
      </c>
      <c r="I120" s="131">
        <v>157.05857</v>
      </c>
      <c r="J120" s="131">
        <v>225.87592000000001</v>
      </c>
      <c r="K120" s="131">
        <v>240.0248</v>
      </c>
      <c r="L120" s="131">
        <v>176.30295000000001</v>
      </c>
      <c r="M120" s="131">
        <v>183.94913</v>
      </c>
      <c r="N120" s="131">
        <v>189.25317999999999</v>
      </c>
      <c r="O120" s="131">
        <v>196.76588000000001</v>
      </c>
      <c r="P120" s="131">
        <v>203.33184</v>
      </c>
      <c r="Q120" s="131">
        <v>206.20492999999999</v>
      </c>
      <c r="R120" s="131">
        <v>213.80591999999999</v>
      </c>
      <c r="S120" s="131">
        <v>221.34012000000001</v>
      </c>
      <c r="T120" s="131">
        <v>228.21942000000001</v>
      </c>
      <c r="U120" s="131">
        <v>238.55324999999999</v>
      </c>
      <c r="V120" s="131">
        <v>248.15995000000001</v>
      </c>
      <c r="W120" s="131">
        <v>256.03804000000002</v>
      </c>
      <c r="X120" s="131">
        <v>265.35354000000001</v>
      </c>
      <c r="Y120" s="131">
        <v>275.62162999999998</v>
      </c>
      <c r="Z120" s="131">
        <v>282.20715999999999</v>
      </c>
      <c r="AA120" s="131">
        <v>293.10863000000001</v>
      </c>
      <c r="AB120" s="131">
        <v>307.23203999999998</v>
      </c>
      <c r="AC120" s="131">
        <v>315.46575000000001</v>
      </c>
      <c r="AD120" s="131">
        <v>327.47550000000001</v>
      </c>
      <c r="AE120" s="131">
        <v>337.47793999999999</v>
      </c>
      <c r="AF120" s="131">
        <v>344.79403000000002</v>
      </c>
      <c r="AG120" s="131" t="s">
        <v>762</v>
      </c>
      <c r="AH120" s="211" t="s">
        <v>1086</v>
      </c>
    </row>
    <row r="121" spans="1:34" ht="15.75">
      <c r="A121" s="131" t="s">
        <v>1083</v>
      </c>
      <c r="B121" s="131">
        <f t="shared" si="1"/>
        <v>120.85492000000001</v>
      </c>
      <c r="C121" s="131">
        <v>120.85492000000001</v>
      </c>
      <c r="D121" s="131">
        <v>191.74462</v>
      </c>
      <c r="E121" s="131">
        <v>154.40517</v>
      </c>
      <c r="F121" s="131">
        <v>171.30733000000001</v>
      </c>
      <c r="G121" s="131">
        <v>182.98403999999999</v>
      </c>
      <c r="H121" s="131">
        <v>196.16126</v>
      </c>
      <c r="I121" s="131">
        <v>207.23571999999999</v>
      </c>
      <c r="J121" s="131">
        <v>298.03888000000001</v>
      </c>
      <c r="K121" s="131">
        <v>316.70805000000001</v>
      </c>
      <c r="L121" s="131">
        <v>232.6283</v>
      </c>
      <c r="M121" s="131">
        <v>242.71729999999999</v>
      </c>
      <c r="N121" s="131">
        <v>249.71588</v>
      </c>
      <c r="O121" s="131">
        <v>259.62875000000003</v>
      </c>
      <c r="P121" s="131">
        <v>268.29239999999999</v>
      </c>
      <c r="Q121" s="131">
        <v>272.08339000000001</v>
      </c>
      <c r="R121" s="131">
        <v>282.11273999999997</v>
      </c>
      <c r="S121" s="131">
        <v>292.05398000000002</v>
      </c>
      <c r="T121" s="131">
        <v>301.13108</v>
      </c>
      <c r="U121" s="131">
        <v>314.76636999999999</v>
      </c>
      <c r="V121" s="131">
        <v>327.44222000000002</v>
      </c>
      <c r="W121" s="131">
        <v>337.83721000000003</v>
      </c>
      <c r="X121" s="131">
        <v>350.12882000000002</v>
      </c>
      <c r="Y121" s="131">
        <v>363.67737</v>
      </c>
      <c r="Z121" s="131">
        <v>372.36684000000002</v>
      </c>
      <c r="AA121" s="131">
        <v>386.75112000000001</v>
      </c>
      <c r="AB121" s="131">
        <v>405.38668999999999</v>
      </c>
      <c r="AC121" s="131">
        <v>416.25090999999998</v>
      </c>
      <c r="AD121" s="131">
        <v>432.09753999999998</v>
      </c>
      <c r="AE121" s="131">
        <v>445.29557</v>
      </c>
      <c r="AF121" s="131">
        <v>454.94900999999999</v>
      </c>
      <c r="AG121" s="131" t="s">
        <v>760</v>
      </c>
      <c r="AH121" s="211" t="s">
        <v>1086</v>
      </c>
    </row>
    <row r="122" spans="1:34" ht="15.75">
      <c r="A122" s="131" t="s">
        <v>1083</v>
      </c>
      <c r="B122" s="131">
        <f t="shared" si="1"/>
        <v>22.2058</v>
      </c>
      <c r="C122" s="131">
        <v>22.2058</v>
      </c>
      <c r="D122" s="131">
        <v>17.852060000000002</v>
      </c>
      <c r="E122" s="131">
        <v>27.65954</v>
      </c>
      <c r="F122" s="131">
        <v>29.795169999999999</v>
      </c>
      <c r="G122" s="131">
        <v>31.92313</v>
      </c>
      <c r="H122" s="131">
        <v>34.111330000000002</v>
      </c>
      <c r="I122" s="131">
        <v>36.38091</v>
      </c>
      <c r="J122" s="131">
        <v>27.991119999999999</v>
      </c>
      <c r="K122" s="131">
        <v>29.359670000000001</v>
      </c>
      <c r="L122" s="131">
        <v>43.607619999999997</v>
      </c>
      <c r="M122" s="131">
        <v>46.227539999999998</v>
      </c>
      <c r="N122" s="131">
        <v>48.922699999999999</v>
      </c>
      <c r="O122" s="131">
        <v>51.878390000000003</v>
      </c>
      <c r="P122" s="131">
        <v>55.047040000000003</v>
      </c>
      <c r="Q122" s="131">
        <v>58.269190000000002</v>
      </c>
      <c r="R122" s="131">
        <v>61.642780000000002</v>
      </c>
      <c r="S122" s="131">
        <v>65.186250000000001</v>
      </c>
      <c r="T122" s="131">
        <v>68.776840000000007</v>
      </c>
      <c r="U122" s="131">
        <v>72.669060000000002</v>
      </c>
      <c r="V122" s="131">
        <v>76.749979999999994</v>
      </c>
      <c r="W122" s="131">
        <v>80.928160000000005</v>
      </c>
      <c r="X122" s="131">
        <v>85.45684</v>
      </c>
      <c r="Y122" s="131">
        <v>90.293670000000006</v>
      </c>
      <c r="Z122" s="131">
        <v>95.123760000000004</v>
      </c>
      <c r="AA122" s="131">
        <v>100.32937</v>
      </c>
      <c r="AB122" s="131">
        <v>105.78388</v>
      </c>
      <c r="AC122" s="131">
        <v>111.35187999999999</v>
      </c>
      <c r="AD122" s="131">
        <v>117.35845999999999</v>
      </c>
      <c r="AE122" s="131">
        <v>123.67298</v>
      </c>
      <c r="AF122" s="131">
        <v>130.08672000000001</v>
      </c>
      <c r="AG122" s="131" t="s">
        <v>788</v>
      </c>
      <c r="AH122" s="211" t="s">
        <v>1086</v>
      </c>
    </row>
    <row r="123" spans="1:34" ht="15.75">
      <c r="A123" s="131" t="s">
        <v>1083</v>
      </c>
      <c r="B123" s="131">
        <f t="shared" si="1"/>
        <v>213.63723999999999</v>
      </c>
      <c r="C123" s="131">
        <v>213.63723999999999</v>
      </c>
      <c r="D123" s="131">
        <v>338.95013</v>
      </c>
      <c r="E123" s="131">
        <v>272.94457</v>
      </c>
      <c r="F123" s="131">
        <v>302.82281</v>
      </c>
      <c r="G123" s="131">
        <v>323.46391999999997</v>
      </c>
      <c r="H123" s="131">
        <v>346.75751000000002</v>
      </c>
      <c r="I123" s="131">
        <v>366.33402000000001</v>
      </c>
      <c r="J123" s="131">
        <v>526.84825999999998</v>
      </c>
      <c r="K123" s="131">
        <v>559.85005999999998</v>
      </c>
      <c r="L123" s="131">
        <v>411.22089999999997</v>
      </c>
      <c r="M123" s="131">
        <v>429.05538000000001</v>
      </c>
      <c r="N123" s="131">
        <v>441.42689999999999</v>
      </c>
      <c r="O123" s="131">
        <v>458.95003000000003</v>
      </c>
      <c r="P123" s="131">
        <v>474.26492000000002</v>
      </c>
      <c r="Q123" s="131">
        <v>480.96631000000002</v>
      </c>
      <c r="R123" s="131">
        <v>498.69535999999999</v>
      </c>
      <c r="S123" s="131">
        <v>516.26864</v>
      </c>
      <c r="T123" s="131">
        <v>532.31438000000003</v>
      </c>
      <c r="U123" s="131">
        <v>556.41772000000003</v>
      </c>
      <c r="V123" s="131">
        <v>578.82502999999997</v>
      </c>
      <c r="W123" s="131">
        <v>597.20042000000001</v>
      </c>
      <c r="X123" s="131">
        <v>618.92850999999996</v>
      </c>
      <c r="Y123" s="131">
        <v>642.87851000000001</v>
      </c>
      <c r="Z123" s="131">
        <v>658.23902999999996</v>
      </c>
      <c r="AA123" s="131">
        <v>683.66636000000005</v>
      </c>
      <c r="AB123" s="131">
        <v>716.60874999999999</v>
      </c>
      <c r="AC123" s="131">
        <v>735.81362000000001</v>
      </c>
      <c r="AD123" s="131">
        <v>763.82596999999998</v>
      </c>
      <c r="AE123" s="131">
        <v>787.15634999999997</v>
      </c>
      <c r="AF123" s="131">
        <v>804.22089000000005</v>
      </c>
      <c r="AG123" s="131" t="s">
        <v>744</v>
      </c>
      <c r="AH123" s="211" t="s">
        <v>1086</v>
      </c>
    </row>
    <row r="124" spans="1:34" ht="15.75">
      <c r="A124" s="131" t="s">
        <v>1083</v>
      </c>
      <c r="B124" s="131">
        <f t="shared" si="1"/>
        <v>453.68176</v>
      </c>
      <c r="C124" s="131">
        <v>453.68176</v>
      </c>
      <c r="D124" s="131">
        <v>719.79720999999995</v>
      </c>
      <c r="E124" s="131">
        <v>579.62726999999995</v>
      </c>
      <c r="F124" s="131">
        <v>643.07694000000004</v>
      </c>
      <c r="G124" s="131">
        <v>686.91057000000001</v>
      </c>
      <c r="H124" s="131">
        <v>736.37702999999999</v>
      </c>
      <c r="I124" s="131">
        <v>777.94985999999994</v>
      </c>
      <c r="J124" s="131">
        <v>1118.81918</v>
      </c>
      <c r="K124" s="131">
        <v>1188.9020800000001</v>
      </c>
      <c r="L124" s="131">
        <v>873.27200000000005</v>
      </c>
      <c r="M124" s="131">
        <v>911.14544999999998</v>
      </c>
      <c r="N124" s="131">
        <v>937.41769999999997</v>
      </c>
      <c r="O124" s="131">
        <v>974.62995999999998</v>
      </c>
      <c r="P124" s="131">
        <v>1007.15278</v>
      </c>
      <c r="Q124" s="131">
        <v>1021.38392</v>
      </c>
      <c r="R124" s="131">
        <v>1059.0334600000001</v>
      </c>
      <c r="S124" s="131">
        <v>1096.35223</v>
      </c>
      <c r="T124" s="131">
        <v>1130.4270899999999</v>
      </c>
      <c r="U124" s="131">
        <v>1181.61313</v>
      </c>
      <c r="V124" s="131">
        <v>1229.1974700000001</v>
      </c>
      <c r="W124" s="131">
        <v>1268.2195899999999</v>
      </c>
      <c r="X124" s="131">
        <v>1314.3615500000001</v>
      </c>
      <c r="Y124" s="131">
        <v>1365.2219500000001</v>
      </c>
      <c r="Z124" s="131">
        <v>1397.84168</v>
      </c>
      <c r="AA124" s="131">
        <v>1451.8393599999999</v>
      </c>
      <c r="AB124" s="131">
        <v>1521.79609</v>
      </c>
      <c r="AC124" s="131">
        <v>1562.5797</v>
      </c>
      <c r="AD124" s="131">
        <v>1622.0669499999999</v>
      </c>
      <c r="AE124" s="131">
        <v>1671.6115299999999</v>
      </c>
      <c r="AF124" s="131">
        <v>1707.8499300000001</v>
      </c>
      <c r="AG124" s="131" t="s">
        <v>729</v>
      </c>
      <c r="AH124" s="211" t="s">
        <v>1086</v>
      </c>
    </row>
    <row r="125" spans="1:34" ht="15.75">
      <c r="A125" s="131" t="s">
        <v>1083</v>
      </c>
      <c r="B125" s="131">
        <f t="shared" si="1"/>
        <v>7153.9928399999999</v>
      </c>
      <c r="C125" s="131">
        <v>7153.9928399999999</v>
      </c>
      <c r="D125" s="131">
        <v>11350.2999</v>
      </c>
      <c r="E125" s="131">
        <v>9139.9956500000008</v>
      </c>
      <c r="F125" s="131">
        <v>10140.517400000001</v>
      </c>
      <c r="G125" s="131">
        <v>10831.718800000001</v>
      </c>
      <c r="H125" s="131">
        <v>11611.7428</v>
      </c>
      <c r="I125" s="131">
        <v>12267.2943</v>
      </c>
      <c r="J125" s="131">
        <v>17642.3763</v>
      </c>
      <c r="K125" s="131">
        <v>18747.495800000001</v>
      </c>
      <c r="L125" s="131">
        <v>13770.4049</v>
      </c>
      <c r="M125" s="131">
        <v>14367.6219</v>
      </c>
      <c r="N125" s="131">
        <v>14781.9022</v>
      </c>
      <c r="O125" s="131">
        <v>15368.692999999999</v>
      </c>
      <c r="P125" s="131">
        <v>15881.5371</v>
      </c>
      <c r="Q125" s="131">
        <v>16105.944299999999</v>
      </c>
      <c r="R125" s="131">
        <v>16699.630300000001</v>
      </c>
      <c r="S125" s="131">
        <v>17288.100600000002</v>
      </c>
      <c r="T125" s="131">
        <v>17825.4185</v>
      </c>
      <c r="U125" s="131">
        <v>18632.558099999998</v>
      </c>
      <c r="V125" s="131">
        <v>19382.903600000001</v>
      </c>
      <c r="W125" s="131">
        <v>19998.233499999998</v>
      </c>
      <c r="X125" s="131">
        <v>20725.8344</v>
      </c>
      <c r="Y125" s="131">
        <v>21527.839100000001</v>
      </c>
      <c r="Z125" s="131">
        <v>22042.2114</v>
      </c>
      <c r="AA125" s="131">
        <v>22893.687099999999</v>
      </c>
      <c r="AB125" s="131">
        <v>23996.8171</v>
      </c>
      <c r="AC125" s="131">
        <v>24639.923599999998</v>
      </c>
      <c r="AD125" s="131">
        <v>25577.962899999999</v>
      </c>
      <c r="AE125" s="131">
        <v>26359.2189</v>
      </c>
      <c r="AF125" s="131">
        <v>26930.652999999998</v>
      </c>
      <c r="AG125" s="131" t="s">
        <v>727</v>
      </c>
      <c r="AH125" s="211" t="s">
        <v>1086</v>
      </c>
    </row>
    <row r="126" spans="1:34" ht="15.75">
      <c r="A126" s="131" t="s">
        <v>1083</v>
      </c>
      <c r="B126" s="131">
        <f t="shared" si="1"/>
        <v>223.15338</v>
      </c>
      <c r="C126" s="131">
        <v>223.15338</v>
      </c>
      <c r="D126" s="131">
        <v>354.04813000000001</v>
      </c>
      <c r="E126" s="131">
        <v>285.10244999999998</v>
      </c>
      <c r="F126" s="131">
        <v>316.31157000000002</v>
      </c>
      <c r="G126" s="131">
        <v>337.87211000000002</v>
      </c>
      <c r="H126" s="131">
        <v>362.20328000000001</v>
      </c>
      <c r="I126" s="131">
        <v>382.65179000000001</v>
      </c>
      <c r="J126" s="131">
        <v>550.31588999999997</v>
      </c>
      <c r="K126" s="131">
        <v>584.78769999999997</v>
      </c>
      <c r="L126" s="131">
        <v>429.53809000000001</v>
      </c>
      <c r="M126" s="131">
        <v>448.16698000000002</v>
      </c>
      <c r="N126" s="131">
        <v>461.08956000000001</v>
      </c>
      <c r="O126" s="131">
        <v>479.39323999999999</v>
      </c>
      <c r="P126" s="131">
        <v>495.39030000000002</v>
      </c>
      <c r="Q126" s="131">
        <v>502.39019999999999</v>
      </c>
      <c r="R126" s="131">
        <v>520.90895999999998</v>
      </c>
      <c r="S126" s="131">
        <v>539.26502000000005</v>
      </c>
      <c r="T126" s="131">
        <v>556.02548999999999</v>
      </c>
      <c r="U126" s="131">
        <v>581.20246999999995</v>
      </c>
      <c r="V126" s="131">
        <v>604.60788000000002</v>
      </c>
      <c r="W126" s="131">
        <v>623.80177000000003</v>
      </c>
      <c r="X126" s="131">
        <v>646.49770999999998</v>
      </c>
      <c r="Y126" s="131">
        <v>671.51451999999995</v>
      </c>
      <c r="Z126" s="131">
        <v>687.55925000000002</v>
      </c>
      <c r="AA126" s="131">
        <v>714.11919999999998</v>
      </c>
      <c r="AB126" s="131">
        <v>748.52895999999998</v>
      </c>
      <c r="AC126" s="131">
        <v>768.58928000000003</v>
      </c>
      <c r="AD126" s="131">
        <v>797.84939999999995</v>
      </c>
      <c r="AE126" s="131">
        <v>822.21898999999996</v>
      </c>
      <c r="AF126" s="131">
        <v>840.04364999999996</v>
      </c>
      <c r="AG126" s="131" t="s">
        <v>746</v>
      </c>
      <c r="AH126" s="211" t="s">
        <v>1086</v>
      </c>
    </row>
    <row r="127" spans="1:34" ht="15.75">
      <c r="A127" s="131" t="s">
        <v>1083</v>
      </c>
      <c r="B127" s="131">
        <f t="shared" si="1"/>
        <v>494.36324000000002</v>
      </c>
      <c r="C127" s="131">
        <v>494.36324000000002</v>
      </c>
      <c r="D127" s="131">
        <v>784.34115999999995</v>
      </c>
      <c r="E127" s="131">
        <v>631.60224000000005</v>
      </c>
      <c r="F127" s="131">
        <v>700.74140999999997</v>
      </c>
      <c r="G127" s="131">
        <v>748.50559999999996</v>
      </c>
      <c r="H127" s="131">
        <v>802.40769</v>
      </c>
      <c r="I127" s="131">
        <v>847.70834000000002</v>
      </c>
      <c r="J127" s="131">
        <v>1219.1433</v>
      </c>
      <c r="K127" s="131">
        <v>1295.5105000000001</v>
      </c>
      <c r="L127" s="131">
        <v>951.57798000000003</v>
      </c>
      <c r="M127" s="131">
        <v>992.84753999999998</v>
      </c>
      <c r="N127" s="131">
        <v>1021.4756</v>
      </c>
      <c r="O127" s="131">
        <v>1062.02468</v>
      </c>
      <c r="P127" s="131">
        <v>1097.4638</v>
      </c>
      <c r="Q127" s="131">
        <v>1112.9710399999999</v>
      </c>
      <c r="R127" s="131">
        <v>1153.9965999999999</v>
      </c>
      <c r="S127" s="131">
        <v>1194.66173</v>
      </c>
      <c r="T127" s="131">
        <v>1231.7920799999999</v>
      </c>
      <c r="U127" s="131">
        <v>1287.5679500000001</v>
      </c>
      <c r="V127" s="131">
        <v>1339.4191599999999</v>
      </c>
      <c r="W127" s="131">
        <v>1381.94038</v>
      </c>
      <c r="X127" s="131">
        <v>1432.2198800000001</v>
      </c>
      <c r="Y127" s="131">
        <v>1487.6409100000001</v>
      </c>
      <c r="Z127" s="131">
        <v>1523.1856399999999</v>
      </c>
      <c r="AA127" s="131">
        <v>1582.0252700000001</v>
      </c>
      <c r="AB127" s="131">
        <v>1658.2549899999999</v>
      </c>
      <c r="AC127" s="131">
        <v>1702.6956600000001</v>
      </c>
      <c r="AD127" s="131">
        <v>1767.51711</v>
      </c>
      <c r="AE127" s="131">
        <v>1821.50434</v>
      </c>
      <c r="AF127" s="131">
        <v>1860.9922200000001</v>
      </c>
      <c r="AG127" s="131" t="s">
        <v>731</v>
      </c>
      <c r="AH127" s="211" t="s">
        <v>1086</v>
      </c>
    </row>
    <row r="128" spans="1:34" ht="15.75">
      <c r="A128" s="131" t="s">
        <v>1083</v>
      </c>
      <c r="B128" s="131">
        <f t="shared" si="1"/>
        <v>312.36714999999998</v>
      </c>
      <c r="C128" s="131">
        <v>312.36714999999998</v>
      </c>
      <c r="D128" s="131">
        <v>495.59188999999998</v>
      </c>
      <c r="E128" s="131">
        <v>399.08265</v>
      </c>
      <c r="F128" s="131">
        <v>442.76875999999999</v>
      </c>
      <c r="G128" s="131">
        <v>472.94891999999999</v>
      </c>
      <c r="H128" s="131">
        <v>507.00736000000001</v>
      </c>
      <c r="I128" s="131">
        <v>535.63091999999995</v>
      </c>
      <c r="J128" s="131">
        <v>770.32489999999996</v>
      </c>
      <c r="K128" s="131">
        <v>818.57809999999995</v>
      </c>
      <c r="L128" s="131">
        <v>601.26174000000003</v>
      </c>
      <c r="M128" s="131">
        <v>627.33821999999998</v>
      </c>
      <c r="N128" s="131">
        <v>645.42708000000005</v>
      </c>
      <c r="O128" s="131">
        <v>671.04831999999999</v>
      </c>
      <c r="P128" s="131">
        <v>693.44079999999997</v>
      </c>
      <c r="Q128" s="131">
        <v>703.23915999999997</v>
      </c>
      <c r="R128" s="131">
        <v>729.16147000000001</v>
      </c>
      <c r="S128" s="131">
        <v>754.85604000000001</v>
      </c>
      <c r="T128" s="131">
        <v>778.31713000000002</v>
      </c>
      <c r="U128" s="131">
        <v>813.55953999999997</v>
      </c>
      <c r="V128" s="131">
        <v>846.32212000000004</v>
      </c>
      <c r="W128" s="131">
        <v>873.18947000000003</v>
      </c>
      <c r="X128" s="131">
        <v>904.95894999999996</v>
      </c>
      <c r="Y128" s="131">
        <v>939.97715000000005</v>
      </c>
      <c r="Z128" s="131">
        <v>962.43634999999995</v>
      </c>
      <c r="AA128" s="131">
        <v>999.61461999999995</v>
      </c>
      <c r="AB128" s="131">
        <v>1047.7809500000001</v>
      </c>
      <c r="AC128" s="131">
        <v>1075.86112</v>
      </c>
      <c r="AD128" s="131">
        <v>1116.8190400000001</v>
      </c>
      <c r="AE128" s="131">
        <v>1150.93128</v>
      </c>
      <c r="AF128" s="131">
        <v>1175.8819900000001</v>
      </c>
      <c r="AG128" s="131" t="s">
        <v>735</v>
      </c>
      <c r="AH128" s="211" t="s">
        <v>1086</v>
      </c>
    </row>
    <row r="129" spans="1:34" ht="15.75">
      <c r="A129" s="131" t="s">
        <v>1083</v>
      </c>
      <c r="B129" s="131">
        <f t="shared" si="1"/>
        <v>11.18146</v>
      </c>
      <c r="C129" s="131">
        <v>11.18146</v>
      </c>
      <c r="D129" s="131">
        <v>17.74015</v>
      </c>
      <c r="E129" s="131">
        <v>14.28552</v>
      </c>
      <c r="F129" s="131">
        <v>15.849299999999999</v>
      </c>
      <c r="G129" s="131">
        <v>16.92963</v>
      </c>
      <c r="H129" s="131">
        <v>18.148779999999999</v>
      </c>
      <c r="I129" s="131">
        <v>19.173380000000002</v>
      </c>
      <c r="J129" s="131">
        <v>27.574459999999998</v>
      </c>
      <c r="K129" s="131">
        <v>29.301729999999999</v>
      </c>
      <c r="L129" s="131">
        <v>21.5227</v>
      </c>
      <c r="M129" s="131">
        <v>22.456130000000002</v>
      </c>
      <c r="N129" s="131">
        <v>23.103629999999999</v>
      </c>
      <c r="O129" s="131">
        <v>24.020769999999999</v>
      </c>
      <c r="P129" s="131">
        <v>24.822330000000001</v>
      </c>
      <c r="Q129" s="131">
        <v>25.173069999999999</v>
      </c>
      <c r="R129" s="131">
        <v>26.10098</v>
      </c>
      <c r="S129" s="131">
        <v>27.02074</v>
      </c>
      <c r="T129" s="131">
        <v>27.86055</v>
      </c>
      <c r="U129" s="131">
        <v>29.12209</v>
      </c>
      <c r="V129" s="131">
        <v>30.29485</v>
      </c>
      <c r="W129" s="131">
        <v>31.256589999999999</v>
      </c>
      <c r="X129" s="131">
        <v>32.393810000000002</v>
      </c>
      <c r="Y129" s="131">
        <v>33.647320000000001</v>
      </c>
      <c r="Z129" s="131">
        <v>34.451259999999998</v>
      </c>
      <c r="AA129" s="131">
        <v>35.782089999999997</v>
      </c>
      <c r="AB129" s="131">
        <v>37.506250000000001</v>
      </c>
      <c r="AC129" s="131">
        <v>38.511400000000002</v>
      </c>
      <c r="AD129" s="131">
        <v>39.977530000000002</v>
      </c>
      <c r="AE129" s="131">
        <v>41.198610000000002</v>
      </c>
      <c r="AF129" s="131">
        <v>42.091740000000001</v>
      </c>
      <c r="AG129" s="131" t="s">
        <v>812</v>
      </c>
      <c r="AH129" s="211" t="s">
        <v>1086</v>
      </c>
    </row>
    <row r="130" spans="1:34" ht="15.75">
      <c r="A130" s="131" t="s">
        <v>1083</v>
      </c>
      <c r="B130" s="131">
        <f t="shared" si="1"/>
        <v>508.39954</v>
      </c>
      <c r="C130" s="131">
        <v>508.39954</v>
      </c>
      <c r="D130" s="131">
        <v>806.61071000000004</v>
      </c>
      <c r="E130" s="131">
        <v>649.53512000000001</v>
      </c>
      <c r="F130" s="131">
        <v>720.63733999999999</v>
      </c>
      <c r="G130" s="131">
        <v>769.75768000000005</v>
      </c>
      <c r="H130" s="131">
        <v>825.1902</v>
      </c>
      <c r="I130" s="131">
        <v>871.77705000000003</v>
      </c>
      <c r="J130" s="131">
        <v>1253.7580499999999</v>
      </c>
      <c r="K130" s="131">
        <v>1332.2935199999999</v>
      </c>
      <c r="L130" s="131">
        <v>978.59582999999998</v>
      </c>
      <c r="M130" s="131">
        <v>1021.03714</v>
      </c>
      <c r="N130" s="131">
        <v>1050.47804</v>
      </c>
      <c r="O130" s="131">
        <v>1092.17841</v>
      </c>
      <c r="P130" s="131">
        <v>1128.62375</v>
      </c>
      <c r="Q130" s="131">
        <v>1144.5712799999999</v>
      </c>
      <c r="R130" s="131">
        <v>1186.7616700000001</v>
      </c>
      <c r="S130" s="131">
        <v>1228.5813900000001</v>
      </c>
      <c r="T130" s="131">
        <v>1266.7659699999999</v>
      </c>
      <c r="U130" s="131">
        <v>1324.12546</v>
      </c>
      <c r="V130" s="131">
        <v>1377.4488699999999</v>
      </c>
      <c r="W130" s="131">
        <v>1421.1773800000001</v>
      </c>
      <c r="X130" s="131">
        <v>1472.88445</v>
      </c>
      <c r="Y130" s="131">
        <v>1529.8790300000001</v>
      </c>
      <c r="Z130" s="131">
        <v>1566.4329700000001</v>
      </c>
      <c r="AA130" s="131">
        <v>1626.9432099999999</v>
      </c>
      <c r="AB130" s="131">
        <v>1705.3372999999999</v>
      </c>
      <c r="AC130" s="131">
        <v>1751.0397599999999</v>
      </c>
      <c r="AD130" s="131">
        <v>1817.7016599999999</v>
      </c>
      <c r="AE130" s="131">
        <v>1873.22173</v>
      </c>
      <c r="AF130" s="131">
        <v>1913.83078</v>
      </c>
      <c r="AG130" s="131" t="s">
        <v>794</v>
      </c>
      <c r="AH130" s="211" t="s">
        <v>1086</v>
      </c>
    </row>
    <row r="131" spans="1:34" ht="15.75">
      <c r="A131" s="131" t="s">
        <v>1083</v>
      </c>
      <c r="B131" s="131">
        <f t="shared" si="1"/>
        <v>5.3832199999999997</v>
      </c>
      <c r="C131" s="131">
        <v>5.3832199999999997</v>
      </c>
      <c r="D131" s="131">
        <v>4.3277700000000001</v>
      </c>
      <c r="E131" s="131">
        <v>6.7053399999999996</v>
      </c>
      <c r="F131" s="131">
        <v>7.2230699999999999</v>
      </c>
      <c r="G131" s="131">
        <v>7.7389400000000004</v>
      </c>
      <c r="H131" s="131">
        <v>8.2694100000000006</v>
      </c>
      <c r="I131" s="131">
        <v>8.8196100000000008</v>
      </c>
      <c r="J131" s="131">
        <v>6.78573</v>
      </c>
      <c r="K131" s="131">
        <v>7.1174999999999997</v>
      </c>
      <c r="L131" s="131">
        <v>10.571540000000001</v>
      </c>
      <c r="M131" s="131">
        <v>11.20668</v>
      </c>
      <c r="N131" s="131">
        <v>11.860049999999999</v>
      </c>
      <c r="O131" s="131">
        <v>12.57658</v>
      </c>
      <c r="P131" s="131">
        <v>13.34474</v>
      </c>
      <c r="Q131" s="131">
        <v>14.125870000000001</v>
      </c>
      <c r="R131" s="131">
        <v>14.9437</v>
      </c>
      <c r="S131" s="131">
        <v>15.80273</v>
      </c>
      <c r="T131" s="131">
        <v>16.673169999999999</v>
      </c>
      <c r="U131" s="131">
        <v>17.61674</v>
      </c>
      <c r="V131" s="131">
        <v>18.606059999999999</v>
      </c>
      <c r="W131" s="131">
        <v>19.618950000000002</v>
      </c>
      <c r="X131" s="131">
        <v>20.716809999999999</v>
      </c>
      <c r="Y131" s="131">
        <v>21.889379999999999</v>
      </c>
      <c r="Z131" s="131">
        <v>23.060310000000001</v>
      </c>
      <c r="AA131" s="131">
        <v>24.32227</v>
      </c>
      <c r="AB131" s="131">
        <v>25.644580000000001</v>
      </c>
      <c r="AC131" s="131">
        <v>26.994389999999999</v>
      </c>
      <c r="AD131" s="131">
        <v>28.450530000000001</v>
      </c>
      <c r="AE131" s="131">
        <v>29.98133</v>
      </c>
      <c r="AF131" s="131">
        <v>31.536169999999998</v>
      </c>
      <c r="AG131" s="131" t="s">
        <v>816</v>
      </c>
      <c r="AH131" s="211" t="s">
        <v>1086</v>
      </c>
    </row>
    <row r="132" spans="1:34" ht="15.75">
      <c r="A132" s="131" t="s">
        <v>1083</v>
      </c>
      <c r="B132" s="131">
        <f t="shared" si="1"/>
        <v>548.60522000000003</v>
      </c>
      <c r="C132" s="131">
        <v>548.60522000000003</v>
      </c>
      <c r="D132" s="131">
        <v>870.39976999999999</v>
      </c>
      <c r="E132" s="131">
        <v>700.90219999999999</v>
      </c>
      <c r="F132" s="131">
        <v>777.62738000000002</v>
      </c>
      <c r="G132" s="131">
        <v>830.63229000000001</v>
      </c>
      <c r="H132" s="131">
        <v>890.44857000000002</v>
      </c>
      <c r="I132" s="131">
        <v>940.71965</v>
      </c>
      <c r="J132" s="131">
        <v>1352.90878</v>
      </c>
      <c r="K132" s="131">
        <v>1437.65506</v>
      </c>
      <c r="L132" s="131">
        <v>1055.98596</v>
      </c>
      <c r="M132" s="131">
        <v>1101.7836500000001</v>
      </c>
      <c r="N132" s="131">
        <v>1133.5528099999999</v>
      </c>
      <c r="O132" s="131">
        <v>1178.55096</v>
      </c>
      <c r="P132" s="131">
        <v>1217.8785</v>
      </c>
      <c r="Q132" s="131">
        <v>1235.0872099999999</v>
      </c>
      <c r="R132" s="131">
        <v>1280.6141299999999</v>
      </c>
      <c r="S132" s="131">
        <v>1325.74108</v>
      </c>
      <c r="T132" s="131">
        <v>1366.9454000000001</v>
      </c>
      <c r="U132" s="131">
        <v>1428.84105</v>
      </c>
      <c r="V132" s="131">
        <v>1486.3814199999999</v>
      </c>
      <c r="W132" s="131">
        <v>1533.5681</v>
      </c>
      <c r="X132" s="131">
        <v>1589.3643099999999</v>
      </c>
      <c r="Y132" s="131">
        <v>1650.86618</v>
      </c>
      <c r="Z132" s="131">
        <v>1690.3109099999999</v>
      </c>
      <c r="AA132" s="131">
        <v>1755.6064799999999</v>
      </c>
      <c r="AB132" s="131">
        <v>1840.2002</v>
      </c>
      <c r="AC132" s="131">
        <v>1889.51694</v>
      </c>
      <c r="AD132" s="131">
        <v>1961.45065</v>
      </c>
      <c r="AE132" s="131">
        <v>2021.3614</v>
      </c>
      <c r="AF132" s="131">
        <v>2065.1819300000002</v>
      </c>
      <c r="AG132" s="131" t="s">
        <v>802</v>
      </c>
      <c r="AH132" s="211" t="s">
        <v>1086</v>
      </c>
    </row>
    <row r="133" spans="1:34" ht="15.75">
      <c r="A133" s="131" t="s">
        <v>1083</v>
      </c>
      <c r="B133" s="131">
        <f t="shared" si="1"/>
        <v>436.71402999999998</v>
      </c>
      <c r="C133" s="131">
        <v>436.71402999999998</v>
      </c>
      <c r="D133" s="131">
        <v>351.09044999999998</v>
      </c>
      <c r="E133" s="131">
        <v>543.97100999999998</v>
      </c>
      <c r="F133" s="131">
        <v>585.97175000000004</v>
      </c>
      <c r="G133" s="131">
        <v>627.82159999999999</v>
      </c>
      <c r="H133" s="131">
        <v>670.85605999999996</v>
      </c>
      <c r="I133" s="131">
        <v>715.49126000000001</v>
      </c>
      <c r="J133" s="131">
        <v>550.49203999999997</v>
      </c>
      <c r="K133" s="131">
        <v>577.40679</v>
      </c>
      <c r="L133" s="131">
        <v>857.61643000000004</v>
      </c>
      <c r="M133" s="131">
        <v>909.14169000000004</v>
      </c>
      <c r="N133" s="131">
        <v>962.14637000000005</v>
      </c>
      <c r="O133" s="131">
        <v>1020.27492</v>
      </c>
      <c r="P133" s="131">
        <v>1082.59184</v>
      </c>
      <c r="Q133" s="131">
        <v>1145.96083</v>
      </c>
      <c r="R133" s="131">
        <v>1212.3080500000001</v>
      </c>
      <c r="S133" s="131">
        <v>1281.9963299999999</v>
      </c>
      <c r="T133" s="131">
        <v>1352.61122</v>
      </c>
      <c r="U133" s="131">
        <v>1429.1581000000001</v>
      </c>
      <c r="V133" s="131">
        <v>1509.4162799999999</v>
      </c>
      <c r="W133" s="131">
        <v>1591.5872300000001</v>
      </c>
      <c r="X133" s="131">
        <v>1680.6511399999999</v>
      </c>
      <c r="Y133" s="131">
        <v>1775.7755500000001</v>
      </c>
      <c r="Z133" s="131">
        <v>1870.7672500000001</v>
      </c>
      <c r="AA133" s="131">
        <v>1973.1442</v>
      </c>
      <c r="AB133" s="131">
        <v>2080.4163600000002</v>
      </c>
      <c r="AC133" s="131">
        <v>2189.9202599999999</v>
      </c>
      <c r="AD133" s="131">
        <v>2308.04963</v>
      </c>
      <c r="AE133" s="131">
        <v>2432.2352500000002</v>
      </c>
      <c r="AF133" s="131">
        <v>2558.3721399999999</v>
      </c>
      <c r="AG133" s="131" t="s">
        <v>792</v>
      </c>
      <c r="AH133" s="211" t="s">
        <v>1086</v>
      </c>
    </row>
    <row r="134" spans="1:34" ht="15.75">
      <c r="A134" s="131" t="s">
        <v>1083</v>
      </c>
      <c r="B134" s="131">
        <f t="shared" si="1"/>
        <v>364.46798999999999</v>
      </c>
      <c r="C134" s="131">
        <v>364.46798999999999</v>
      </c>
      <c r="D134" s="131">
        <v>578.25345000000004</v>
      </c>
      <c r="E134" s="131">
        <v>465.64708000000002</v>
      </c>
      <c r="F134" s="131">
        <v>516.61974999999995</v>
      </c>
      <c r="G134" s="131">
        <v>551.83376999999996</v>
      </c>
      <c r="H134" s="131">
        <v>591.57294999999999</v>
      </c>
      <c r="I134" s="131">
        <v>624.97073</v>
      </c>
      <c r="J134" s="131">
        <v>898.81016999999997</v>
      </c>
      <c r="K134" s="131">
        <v>955.11168999999995</v>
      </c>
      <c r="L134" s="131">
        <v>701.54835000000003</v>
      </c>
      <c r="M134" s="131">
        <v>731.97421999999995</v>
      </c>
      <c r="N134" s="131">
        <v>753.08018000000004</v>
      </c>
      <c r="O134" s="131">
        <v>782.97487999999998</v>
      </c>
      <c r="P134" s="131">
        <v>809.10227999999995</v>
      </c>
      <c r="Q134" s="131">
        <v>820.53495999999996</v>
      </c>
      <c r="R134" s="131">
        <v>850.78093999999999</v>
      </c>
      <c r="S134" s="131">
        <v>880.76120000000003</v>
      </c>
      <c r="T134" s="131">
        <v>908.13544999999999</v>
      </c>
      <c r="U134" s="131">
        <v>949.25606000000005</v>
      </c>
      <c r="V134" s="131">
        <v>987.48323000000005</v>
      </c>
      <c r="W134" s="131">
        <v>1018.83189</v>
      </c>
      <c r="X134" s="131">
        <v>1055.90031</v>
      </c>
      <c r="Y134" s="131">
        <v>1096.7593199999999</v>
      </c>
      <c r="Z134" s="131">
        <v>1122.9645800000001</v>
      </c>
      <c r="AA134" s="131">
        <v>1166.34394</v>
      </c>
      <c r="AB134" s="131">
        <v>1222.5441000000001</v>
      </c>
      <c r="AC134" s="131">
        <v>1255.3078700000001</v>
      </c>
      <c r="AD134" s="131">
        <v>1303.0973100000001</v>
      </c>
      <c r="AE134" s="131">
        <v>1342.8992499999999</v>
      </c>
      <c r="AF134" s="131">
        <v>1372.0115900000001</v>
      </c>
      <c r="AG134" s="131" t="s">
        <v>782</v>
      </c>
      <c r="AH134" s="211" t="s">
        <v>1086</v>
      </c>
    </row>
    <row r="135" spans="1:34" ht="15.75">
      <c r="A135" s="131" t="s">
        <v>1083</v>
      </c>
      <c r="B135" s="131">
        <f t="shared" ref="B135:B155" si="2">C135</f>
        <v>0.95160999999999996</v>
      </c>
      <c r="C135" s="131">
        <v>0.95160999999999996</v>
      </c>
      <c r="D135" s="131">
        <v>1.5098</v>
      </c>
      <c r="E135" s="131">
        <v>1.2157899999999999</v>
      </c>
      <c r="F135" s="131">
        <v>1.3488800000000001</v>
      </c>
      <c r="G135" s="131">
        <v>1.44082</v>
      </c>
      <c r="H135" s="131">
        <v>1.5445800000000001</v>
      </c>
      <c r="I135" s="131">
        <v>1.63178</v>
      </c>
      <c r="J135" s="131">
        <v>2.3467600000000002</v>
      </c>
      <c r="K135" s="131">
        <v>2.49376</v>
      </c>
      <c r="L135" s="131">
        <v>1.83172</v>
      </c>
      <c r="M135" s="131">
        <v>1.91116</v>
      </c>
      <c r="N135" s="131">
        <v>1.96627</v>
      </c>
      <c r="O135" s="131">
        <v>2.0443199999999999</v>
      </c>
      <c r="P135" s="131">
        <v>2.1125400000000001</v>
      </c>
      <c r="Q135" s="131">
        <v>2.1423899999999998</v>
      </c>
      <c r="R135" s="131">
        <v>2.2213599999999998</v>
      </c>
      <c r="S135" s="131">
        <v>2.2996400000000001</v>
      </c>
      <c r="T135" s="131">
        <v>2.3711099999999998</v>
      </c>
      <c r="U135" s="131">
        <v>2.4784799999999998</v>
      </c>
      <c r="V135" s="131">
        <v>2.57829</v>
      </c>
      <c r="W135" s="131">
        <v>2.6601400000000002</v>
      </c>
      <c r="X135" s="131">
        <v>2.75692</v>
      </c>
      <c r="Y135" s="131">
        <v>2.8635999999999999</v>
      </c>
      <c r="Z135" s="131">
        <v>2.9320200000000001</v>
      </c>
      <c r="AA135" s="131">
        <v>3.04528</v>
      </c>
      <c r="AB135" s="131">
        <v>3.1920199999999999</v>
      </c>
      <c r="AC135" s="131">
        <v>3.2775699999999999</v>
      </c>
      <c r="AD135" s="131">
        <v>3.4023400000000001</v>
      </c>
      <c r="AE135" s="131">
        <v>3.5062600000000002</v>
      </c>
      <c r="AF135" s="131">
        <v>3.5822799999999999</v>
      </c>
      <c r="AG135" s="131" t="s">
        <v>784</v>
      </c>
      <c r="AH135" s="211" t="s">
        <v>1086</v>
      </c>
    </row>
    <row r="136" spans="1:34" ht="15.75">
      <c r="A136" s="131" t="s">
        <v>1083</v>
      </c>
      <c r="B136" s="131">
        <f t="shared" si="2"/>
        <v>176.52431999999999</v>
      </c>
      <c r="C136" s="131">
        <v>176.52431999999999</v>
      </c>
      <c r="D136" s="131">
        <v>280.06792000000002</v>
      </c>
      <c r="E136" s="131">
        <v>225.52880999999999</v>
      </c>
      <c r="F136" s="131">
        <v>250.21662000000001</v>
      </c>
      <c r="G136" s="131">
        <v>267.27197000000001</v>
      </c>
      <c r="H136" s="131">
        <v>286.51900999999998</v>
      </c>
      <c r="I136" s="131">
        <v>302.69470000000001</v>
      </c>
      <c r="J136" s="131">
        <v>435.32450999999998</v>
      </c>
      <c r="K136" s="131">
        <v>462.59325999999999</v>
      </c>
      <c r="L136" s="131">
        <v>339.78386</v>
      </c>
      <c r="M136" s="131">
        <v>354.52015</v>
      </c>
      <c r="N136" s="131">
        <v>364.74248999999998</v>
      </c>
      <c r="O136" s="131">
        <v>379.22152</v>
      </c>
      <c r="P136" s="131">
        <v>391.87590999999998</v>
      </c>
      <c r="Q136" s="131">
        <v>397.41314</v>
      </c>
      <c r="R136" s="131">
        <v>412.06231000000002</v>
      </c>
      <c r="S136" s="131">
        <v>426.58276999999998</v>
      </c>
      <c r="T136" s="131">
        <v>439.84106000000003</v>
      </c>
      <c r="U136" s="131">
        <v>459.75718000000001</v>
      </c>
      <c r="V136" s="131">
        <v>478.27190000000002</v>
      </c>
      <c r="W136" s="131">
        <v>493.45513</v>
      </c>
      <c r="X136" s="131">
        <v>511.40863999999999</v>
      </c>
      <c r="Y136" s="131">
        <v>531.19804999999997</v>
      </c>
      <c r="Z136" s="131">
        <v>543.89016000000004</v>
      </c>
      <c r="AA136" s="131">
        <v>564.90026</v>
      </c>
      <c r="AB136" s="131">
        <v>592.11992999999995</v>
      </c>
      <c r="AC136" s="131">
        <v>607.98853999999994</v>
      </c>
      <c r="AD136" s="131">
        <v>631.13459999999998</v>
      </c>
      <c r="AE136" s="131">
        <v>650.41204000000005</v>
      </c>
      <c r="AF136" s="131">
        <v>664.51214000000004</v>
      </c>
      <c r="AG136" s="131" t="s">
        <v>778</v>
      </c>
      <c r="AH136" s="211" t="s">
        <v>1086</v>
      </c>
    </row>
    <row r="137" spans="1:34" ht="15.75">
      <c r="A137" s="131" t="s">
        <v>1083</v>
      </c>
      <c r="B137" s="131">
        <f t="shared" si="2"/>
        <v>2860.8470200000002</v>
      </c>
      <c r="C137" s="131">
        <v>2860.8470200000002</v>
      </c>
      <c r="D137" s="131">
        <v>2299.9399899999999</v>
      </c>
      <c r="E137" s="131">
        <v>3563.4710799999998</v>
      </c>
      <c r="F137" s="131">
        <v>3838.6115799999998</v>
      </c>
      <c r="G137" s="131">
        <v>4112.7635200000004</v>
      </c>
      <c r="H137" s="131">
        <v>4394.6757200000002</v>
      </c>
      <c r="I137" s="131">
        <v>4687.0740800000003</v>
      </c>
      <c r="J137" s="131">
        <v>3606.18939</v>
      </c>
      <c r="K137" s="131">
        <v>3782.5037699999998</v>
      </c>
      <c r="L137" s="131">
        <v>5618.1144000000004</v>
      </c>
      <c r="M137" s="131">
        <v>5955.6485599999996</v>
      </c>
      <c r="N137" s="131">
        <v>6302.8740900000003</v>
      </c>
      <c r="O137" s="131">
        <v>6683.6653800000004</v>
      </c>
      <c r="P137" s="131">
        <v>7091.8939899999996</v>
      </c>
      <c r="Q137" s="131">
        <v>7507.0146100000002</v>
      </c>
      <c r="R137" s="131">
        <v>7941.6451200000001</v>
      </c>
      <c r="S137" s="131">
        <v>8398.1624300000003</v>
      </c>
      <c r="T137" s="131">
        <v>8860.7497800000001</v>
      </c>
      <c r="U137" s="131">
        <v>9362.1966900000007</v>
      </c>
      <c r="V137" s="131">
        <v>9887.9557999999997</v>
      </c>
      <c r="W137" s="131">
        <v>10426.245199999999</v>
      </c>
      <c r="X137" s="131">
        <v>11009.6893</v>
      </c>
      <c r="Y137" s="131">
        <v>11632.834800000001</v>
      </c>
      <c r="Z137" s="131">
        <v>12255.1109</v>
      </c>
      <c r="AA137" s="131">
        <v>12925.7667</v>
      </c>
      <c r="AB137" s="131">
        <v>13628.4902</v>
      </c>
      <c r="AC137" s="131">
        <v>14345.8336</v>
      </c>
      <c r="AD137" s="131">
        <v>15119.6811</v>
      </c>
      <c r="AE137" s="131">
        <v>15933.2021</v>
      </c>
      <c r="AF137" s="131">
        <v>16759.5056</v>
      </c>
      <c r="AG137" s="131" t="s">
        <v>776</v>
      </c>
      <c r="AH137" s="211" t="s">
        <v>1086</v>
      </c>
    </row>
    <row r="138" spans="1:34" ht="15.75">
      <c r="A138" s="131" t="s">
        <v>1083</v>
      </c>
      <c r="B138" s="131">
        <f t="shared" si="2"/>
        <v>462.95724999999999</v>
      </c>
      <c r="C138" s="131">
        <v>462.95724999999999</v>
      </c>
      <c r="D138" s="131">
        <v>372.18833999999998</v>
      </c>
      <c r="E138" s="131">
        <v>576.65956000000006</v>
      </c>
      <c r="F138" s="131">
        <v>621.18422999999996</v>
      </c>
      <c r="G138" s="131">
        <v>665.54894000000002</v>
      </c>
      <c r="H138" s="131">
        <v>711.16944999999998</v>
      </c>
      <c r="I138" s="131">
        <v>758.48688000000004</v>
      </c>
      <c r="J138" s="131">
        <v>583.57245999999998</v>
      </c>
      <c r="K138" s="131">
        <v>612.10456999999997</v>
      </c>
      <c r="L138" s="131">
        <v>909.15269999999998</v>
      </c>
      <c r="M138" s="131">
        <v>963.77425000000005</v>
      </c>
      <c r="N138" s="131">
        <v>1019.9641</v>
      </c>
      <c r="O138" s="131">
        <v>1081.58574</v>
      </c>
      <c r="P138" s="131">
        <v>1147.64743</v>
      </c>
      <c r="Q138" s="131">
        <v>1214.8244299999999</v>
      </c>
      <c r="R138" s="131">
        <v>1285.15861</v>
      </c>
      <c r="S138" s="131">
        <v>1359.0346400000001</v>
      </c>
      <c r="T138" s="131">
        <v>1433.89294</v>
      </c>
      <c r="U138" s="131">
        <v>1515.03971</v>
      </c>
      <c r="V138" s="131">
        <v>1600.1207999999999</v>
      </c>
      <c r="W138" s="131">
        <v>1687.2296100000001</v>
      </c>
      <c r="X138" s="131">
        <v>1781.6455800000001</v>
      </c>
      <c r="Y138" s="131">
        <v>1882.4862499999999</v>
      </c>
      <c r="Z138" s="131">
        <v>1983.18624</v>
      </c>
      <c r="AA138" s="131">
        <v>2091.7152700000001</v>
      </c>
      <c r="AB138" s="131">
        <v>2205.4336699999999</v>
      </c>
      <c r="AC138" s="131">
        <v>2321.51793</v>
      </c>
      <c r="AD138" s="131">
        <v>2446.7459899999999</v>
      </c>
      <c r="AE138" s="131">
        <v>2578.3942200000001</v>
      </c>
      <c r="AF138" s="131">
        <v>2712.1109799999999</v>
      </c>
      <c r="AG138" s="131" t="s">
        <v>754</v>
      </c>
      <c r="AH138" s="211" t="s">
        <v>1086</v>
      </c>
    </row>
    <row r="139" spans="1:34" ht="15.75">
      <c r="A139" s="131" t="s">
        <v>1083</v>
      </c>
      <c r="B139" s="131">
        <f t="shared" si="2"/>
        <v>120.14121</v>
      </c>
      <c r="C139" s="131">
        <v>120.14121</v>
      </c>
      <c r="D139" s="131">
        <v>190.61227</v>
      </c>
      <c r="E139" s="131">
        <v>153.49332999999999</v>
      </c>
      <c r="F139" s="131">
        <v>170.29568</v>
      </c>
      <c r="G139" s="131">
        <v>181.90342999999999</v>
      </c>
      <c r="H139" s="131">
        <v>195.00282999999999</v>
      </c>
      <c r="I139" s="131">
        <v>206.01188999999999</v>
      </c>
      <c r="J139" s="131">
        <v>296.27881000000002</v>
      </c>
      <c r="K139" s="131">
        <v>314.83773000000002</v>
      </c>
      <c r="L139" s="131">
        <v>231.25451000000001</v>
      </c>
      <c r="M139" s="131">
        <v>241.28393</v>
      </c>
      <c r="N139" s="131">
        <v>248.24118000000001</v>
      </c>
      <c r="O139" s="131">
        <v>258.09550999999999</v>
      </c>
      <c r="P139" s="131">
        <v>266.70800000000003</v>
      </c>
      <c r="Q139" s="131">
        <v>270.47660000000002</v>
      </c>
      <c r="R139" s="131">
        <v>280.44672000000003</v>
      </c>
      <c r="S139" s="131">
        <v>290.32925</v>
      </c>
      <c r="T139" s="131">
        <v>299.35273999999998</v>
      </c>
      <c r="U139" s="131">
        <v>312.90751</v>
      </c>
      <c r="V139" s="131">
        <v>325.50851</v>
      </c>
      <c r="W139" s="131">
        <v>335.84210000000002</v>
      </c>
      <c r="X139" s="131">
        <v>348.06112999999999</v>
      </c>
      <c r="Y139" s="131">
        <v>361.52967000000001</v>
      </c>
      <c r="Z139" s="131">
        <v>370.16782999999998</v>
      </c>
      <c r="AA139" s="131">
        <v>384.46715999999998</v>
      </c>
      <c r="AB139" s="131">
        <v>402.99266999999998</v>
      </c>
      <c r="AC139" s="131">
        <v>413.79273999999998</v>
      </c>
      <c r="AD139" s="131">
        <v>429.54577999999998</v>
      </c>
      <c r="AE139" s="131">
        <v>442.66588000000002</v>
      </c>
      <c r="AF139" s="131">
        <v>452.26229999999998</v>
      </c>
      <c r="AG139" s="131" t="s">
        <v>725</v>
      </c>
      <c r="AH139" s="211" t="s">
        <v>1086</v>
      </c>
    </row>
    <row r="140" spans="1:34" ht="15.75">
      <c r="A140" s="131" t="s">
        <v>1083</v>
      </c>
      <c r="B140" s="131">
        <f t="shared" si="2"/>
        <v>226.00821999999999</v>
      </c>
      <c r="C140" s="131">
        <v>226.00821999999999</v>
      </c>
      <c r="D140" s="131">
        <v>358.57753000000002</v>
      </c>
      <c r="E140" s="131">
        <v>288.74982</v>
      </c>
      <c r="F140" s="131">
        <v>320.35820000000001</v>
      </c>
      <c r="G140" s="131">
        <v>342.19457</v>
      </c>
      <c r="H140" s="131">
        <v>366.83701000000002</v>
      </c>
      <c r="I140" s="131">
        <v>387.54712000000001</v>
      </c>
      <c r="J140" s="131">
        <v>557.35617000000002</v>
      </c>
      <c r="K140" s="131">
        <v>592.26900000000001</v>
      </c>
      <c r="L140" s="131">
        <v>435.03323999999998</v>
      </c>
      <c r="M140" s="131">
        <v>453.90046000000001</v>
      </c>
      <c r="N140" s="131">
        <v>466.98836</v>
      </c>
      <c r="O140" s="131">
        <v>485.52620000000002</v>
      </c>
      <c r="P140" s="131">
        <v>501.72791999999998</v>
      </c>
      <c r="Q140" s="131">
        <v>508.81736999999998</v>
      </c>
      <c r="R140" s="131">
        <v>527.57303999999999</v>
      </c>
      <c r="S140" s="131">
        <v>546.16393000000005</v>
      </c>
      <c r="T140" s="131">
        <v>563.13882000000001</v>
      </c>
      <c r="U140" s="131">
        <v>588.63789999999995</v>
      </c>
      <c r="V140" s="131">
        <v>612.34274000000005</v>
      </c>
      <c r="W140" s="131">
        <v>631.78218000000004</v>
      </c>
      <c r="X140" s="131">
        <v>654.76846999999998</v>
      </c>
      <c r="Y140" s="131">
        <v>680.10532000000001</v>
      </c>
      <c r="Z140" s="131">
        <v>696.35532000000001</v>
      </c>
      <c r="AA140" s="131">
        <v>723.25504999999998</v>
      </c>
      <c r="AB140" s="131">
        <v>758.10503000000006</v>
      </c>
      <c r="AC140" s="131">
        <v>778.42197999999996</v>
      </c>
      <c r="AD140" s="131">
        <v>808.05642</v>
      </c>
      <c r="AE140" s="131">
        <v>832.73779000000002</v>
      </c>
      <c r="AF140" s="131">
        <v>850.79047000000003</v>
      </c>
      <c r="AG140" s="131" t="s">
        <v>772</v>
      </c>
      <c r="AH140" s="211" t="s">
        <v>1086</v>
      </c>
    </row>
    <row r="141" spans="1:34" ht="15.75">
      <c r="A141" s="131" t="s">
        <v>1083</v>
      </c>
      <c r="B141" s="131">
        <f t="shared" si="2"/>
        <v>613.01460999999995</v>
      </c>
      <c r="C141" s="131">
        <v>613.01460999999995</v>
      </c>
      <c r="D141" s="131">
        <v>492.82495999999998</v>
      </c>
      <c r="E141" s="131">
        <v>763.57101</v>
      </c>
      <c r="F141" s="131">
        <v>822.52737999999999</v>
      </c>
      <c r="G141" s="131">
        <v>881.27192000000002</v>
      </c>
      <c r="H141" s="131">
        <v>941.67930999999999</v>
      </c>
      <c r="I141" s="131">
        <v>1004.3336399999999</v>
      </c>
      <c r="J141" s="131">
        <v>772.72457999999995</v>
      </c>
      <c r="K141" s="131">
        <v>810.50474999999994</v>
      </c>
      <c r="L141" s="131">
        <v>1203.83446</v>
      </c>
      <c r="M141" s="131">
        <v>1276.16038</v>
      </c>
      <c r="N141" s="131">
        <v>1350.5629300000001</v>
      </c>
      <c r="O141" s="131">
        <v>1432.15787</v>
      </c>
      <c r="P141" s="131">
        <v>1519.6319900000001</v>
      </c>
      <c r="Q141" s="131">
        <v>1608.58293</v>
      </c>
      <c r="R141" s="131">
        <v>1701.7143799999999</v>
      </c>
      <c r="S141" s="131">
        <v>1799.5356899999999</v>
      </c>
      <c r="T141" s="131">
        <v>1898.6576600000001</v>
      </c>
      <c r="U141" s="131">
        <v>2006.10636</v>
      </c>
      <c r="V141" s="131">
        <v>2118.7646100000002</v>
      </c>
      <c r="W141" s="131">
        <v>2234.10781</v>
      </c>
      <c r="X141" s="131">
        <v>2359.12664</v>
      </c>
      <c r="Y141" s="131">
        <v>2492.6525799999999</v>
      </c>
      <c r="Z141" s="131">
        <v>2625.9922499999998</v>
      </c>
      <c r="AA141" s="131">
        <v>2769.6985599999998</v>
      </c>
      <c r="AB141" s="131">
        <v>2920.2762699999998</v>
      </c>
      <c r="AC141" s="131">
        <v>3073.98668</v>
      </c>
      <c r="AD141" s="131">
        <v>3239.8046399999998</v>
      </c>
      <c r="AE141" s="131">
        <v>3414.12374</v>
      </c>
      <c r="AF141" s="131">
        <v>3591.1818400000002</v>
      </c>
      <c r="AG141" s="131" t="s">
        <v>756</v>
      </c>
      <c r="AH141" s="211" t="s">
        <v>1086</v>
      </c>
    </row>
    <row r="142" spans="1:34" ht="15.75">
      <c r="A142" s="131" t="s">
        <v>1083</v>
      </c>
      <c r="B142" s="131">
        <f t="shared" si="2"/>
        <v>34.971800000000002</v>
      </c>
      <c r="C142" s="131">
        <v>34.971800000000002</v>
      </c>
      <c r="D142" s="131">
        <v>55.485149999999997</v>
      </c>
      <c r="E142" s="131">
        <v>44.680239999999998</v>
      </c>
      <c r="F142" s="131">
        <v>49.571219999999997</v>
      </c>
      <c r="G142" s="131">
        <v>52.950110000000002</v>
      </c>
      <c r="H142" s="131">
        <v>56.763199999999998</v>
      </c>
      <c r="I142" s="131">
        <v>59.967820000000003</v>
      </c>
      <c r="J142" s="131">
        <v>86.243530000000007</v>
      </c>
      <c r="K142" s="131">
        <v>91.645830000000004</v>
      </c>
      <c r="L142" s="131">
        <v>67.315669999999997</v>
      </c>
      <c r="M142" s="131">
        <v>70.235119999999995</v>
      </c>
      <c r="N142" s="131">
        <v>72.260300000000001</v>
      </c>
      <c r="O142" s="131">
        <v>75.128789999999995</v>
      </c>
      <c r="P142" s="131">
        <v>77.63579</v>
      </c>
      <c r="Q142" s="131">
        <v>78.732789999999994</v>
      </c>
      <c r="R142" s="131">
        <v>81.634990000000002</v>
      </c>
      <c r="S142" s="131">
        <v>84.511679999999998</v>
      </c>
      <c r="T142" s="131">
        <v>87.138319999999993</v>
      </c>
      <c r="U142" s="131">
        <v>91.083969999999994</v>
      </c>
      <c r="V142" s="131">
        <v>94.751980000000003</v>
      </c>
      <c r="W142" s="131">
        <v>97.759979999999999</v>
      </c>
      <c r="X142" s="131">
        <v>101.31681</v>
      </c>
      <c r="Y142" s="131">
        <v>105.23735000000001</v>
      </c>
      <c r="Z142" s="131">
        <v>107.75182</v>
      </c>
      <c r="AA142" s="131">
        <v>111.91419999999999</v>
      </c>
      <c r="AB142" s="131">
        <v>117.30678</v>
      </c>
      <c r="AC142" s="131">
        <v>120.45056</v>
      </c>
      <c r="AD142" s="131">
        <v>125.0361</v>
      </c>
      <c r="AE142" s="131">
        <v>128.85522</v>
      </c>
      <c r="AF142" s="131">
        <v>131.64863</v>
      </c>
      <c r="AG142" s="131" t="s">
        <v>748</v>
      </c>
      <c r="AH142" s="211" t="s">
        <v>1086</v>
      </c>
    </row>
    <row r="143" spans="1:34" ht="15.75">
      <c r="A143" s="131" t="s">
        <v>1083</v>
      </c>
      <c r="B143" s="131">
        <f t="shared" si="2"/>
        <v>11.65727</v>
      </c>
      <c r="C143" s="131">
        <v>11.65727</v>
      </c>
      <c r="D143" s="131">
        <v>18.495049999999999</v>
      </c>
      <c r="E143" s="131">
        <v>14.893409999999999</v>
      </c>
      <c r="F143" s="131">
        <v>16.52374</v>
      </c>
      <c r="G143" s="131">
        <v>17.650040000000001</v>
      </c>
      <c r="H143" s="131">
        <v>18.92107</v>
      </c>
      <c r="I143" s="131">
        <v>19.989270000000001</v>
      </c>
      <c r="J143" s="131">
        <v>28.74784</v>
      </c>
      <c r="K143" s="131">
        <v>30.54861</v>
      </c>
      <c r="L143" s="131">
        <v>22.438559999999999</v>
      </c>
      <c r="M143" s="131">
        <v>23.411709999999999</v>
      </c>
      <c r="N143" s="131">
        <v>24.086770000000001</v>
      </c>
      <c r="O143" s="131">
        <v>25.042929999999998</v>
      </c>
      <c r="P143" s="131">
        <v>25.878599999999999</v>
      </c>
      <c r="Q143" s="131">
        <v>26.244260000000001</v>
      </c>
      <c r="R143" s="131">
        <v>27.211659999999998</v>
      </c>
      <c r="S143" s="131">
        <v>28.170559999999998</v>
      </c>
      <c r="T143" s="131">
        <v>29.046109999999999</v>
      </c>
      <c r="U143" s="131">
        <v>30.361319999999999</v>
      </c>
      <c r="V143" s="131">
        <v>31.58399</v>
      </c>
      <c r="W143" s="131">
        <v>32.586660000000002</v>
      </c>
      <c r="X143" s="131">
        <v>33.772269999999999</v>
      </c>
      <c r="Y143" s="131">
        <v>35.079120000000003</v>
      </c>
      <c r="Z143" s="131">
        <v>35.917270000000002</v>
      </c>
      <c r="AA143" s="131">
        <v>37.304729999999999</v>
      </c>
      <c r="AB143" s="131">
        <v>39.102260000000001</v>
      </c>
      <c r="AC143" s="131">
        <v>40.150190000000002</v>
      </c>
      <c r="AD143" s="131">
        <v>41.678699999999999</v>
      </c>
      <c r="AE143" s="131">
        <v>42.951740000000001</v>
      </c>
      <c r="AF143" s="131">
        <v>43.88288</v>
      </c>
      <c r="AG143" s="131" t="s">
        <v>770</v>
      </c>
      <c r="AH143" s="211" t="s">
        <v>1086</v>
      </c>
    </row>
    <row r="144" spans="1:34" ht="15.75">
      <c r="A144" s="131" t="s">
        <v>1083</v>
      </c>
      <c r="B144" s="131">
        <f t="shared" si="2"/>
        <v>222.56825000000001</v>
      </c>
      <c r="C144" s="131">
        <v>222.56825000000001</v>
      </c>
      <c r="D144" s="131">
        <v>248.03910999999999</v>
      </c>
      <c r="E144" s="131">
        <v>272.91039000000001</v>
      </c>
      <c r="F144" s="131">
        <v>297.34807000000001</v>
      </c>
      <c r="G144" s="131">
        <v>322.13528000000002</v>
      </c>
      <c r="H144" s="131">
        <v>347.73973000000001</v>
      </c>
      <c r="I144" s="131">
        <v>373.52802000000003</v>
      </c>
      <c r="J144" s="131">
        <v>399.68930999999998</v>
      </c>
      <c r="K144" s="131">
        <v>426.07173999999998</v>
      </c>
      <c r="L144" s="131">
        <v>453.16730999999999</v>
      </c>
      <c r="M144" s="131">
        <v>481.10730000000001</v>
      </c>
      <c r="N144" s="131">
        <v>509.80000999999999</v>
      </c>
      <c r="O144" s="131">
        <v>539.08995000000004</v>
      </c>
      <c r="P144" s="131">
        <v>569.22148000000004</v>
      </c>
      <c r="Q144" s="131">
        <v>599.91809000000001</v>
      </c>
      <c r="R144" s="131">
        <v>631.36456999999996</v>
      </c>
      <c r="S144" s="131">
        <v>663.32581000000005</v>
      </c>
      <c r="T144" s="131">
        <v>695.97910999999999</v>
      </c>
      <c r="U144" s="131">
        <v>729.16152</v>
      </c>
      <c r="V144" s="131">
        <v>763.24932999999999</v>
      </c>
      <c r="W144" s="131">
        <v>798.03642000000002</v>
      </c>
      <c r="X144" s="131">
        <v>833.77308000000005</v>
      </c>
      <c r="Y144" s="131">
        <v>870.62309000000005</v>
      </c>
      <c r="Z144" s="131">
        <v>908.42582000000004</v>
      </c>
      <c r="AA144" s="131">
        <v>947.59545000000003</v>
      </c>
      <c r="AB144" s="131">
        <v>987.87338</v>
      </c>
      <c r="AC144" s="131">
        <v>1029.14472</v>
      </c>
      <c r="AD144" s="131">
        <v>1071.84464</v>
      </c>
      <c r="AE144" s="131">
        <v>1115.61968</v>
      </c>
      <c r="AF144" s="131">
        <v>1160.4424200000001</v>
      </c>
      <c r="AG144" s="131" t="s">
        <v>739</v>
      </c>
      <c r="AH144" s="211" t="s">
        <v>1086</v>
      </c>
    </row>
    <row r="145" spans="1:34" ht="15.75">
      <c r="A145" s="131" t="s">
        <v>1083</v>
      </c>
      <c r="B145" s="131">
        <f t="shared" si="2"/>
        <v>44.487929999999999</v>
      </c>
      <c r="C145" s="131">
        <v>44.487929999999999</v>
      </c>
      <c r="D145" s="131">
        <v>70.583160000000007</v>
      </c>
      <c r="E145" s="131">
        <v>56.838120000000004</v>
      </c>
      <c r="F145" s="131">
        <v>63.059980000000003</v>
      </c>
      <c r="G145" s="131">
        <v>67.3583</v>
      </c>
      <c r="H145" s="131">
        <v>72.208969999999994</v>
      </c>
      <c r="I145" s="131">
        <v>76.285589999999999</v>
      </c>
      <c r="J145" s="131">
        <v>109.71116000000001</v>
      </c>
      <c r="K145" s="131">
        <v>116.58347999999999</v>
      </c>
      <c r="L145" s="131">
        <v>85.632859999999994</v>
      </c>
      <c r="M145" s="131">
        <v>89.346720000000005</v>
      </c>
      <c r="N145" s="131">
        <v>91.922970000000007</v>
      </c>
      <c r="O145" s="131">
        <v>95.572000000000003</v>
      </c>
      <c r="P145" s="131">
        <v>98.761179999999996</v>
      </c>
      <c r="Q145" s="131">
        <v>100.15667999999999</v>
      </c>
      <c r="R145" s="131">
        <v>103.84859</v>
      </c>
      <c r="S145" s="131">
        <v>107.50806</v>
      </c>
      <c r="T145" s="131">
        <v>110.84943</v>
      </c>
      <c r="U145" s="131">
        <v>115.86872</v>
      </c>
      <c r="V145" s="131">
        <v>120.53483</v>
      </c>
      <c r="W145" s="131">
        <v>124.36133</v>
      </c>
      <c r="X145" s="131">
        <v>128.886</v>
      </c>
      <c r="Y145" s="131">
        <v>133.87335999999999</v>
      </c>
      <c r="Z145" s="131">
        <v>137.07204999999999</v>
      </c>
      <c r="AA145" s="131">
        <v>142.36705000000001</v>
      </c>
      <c r="AB145" s="131">
        <v>149.22699</v>
      </c>
      <c r="AC145" s="131">
        <v>153.22622000000001</v>
      </c>
      <c r="AD145" s="131">
        <v>159.05953</v>
      </c>
      <c r="AE145" s="131">
        <v>163.91785999999999</v>
      </c>
      <c r="AF145" s="131">
        <v>167.47139000000001</v>
      </c>
      <c r="AG145" s="131" t="s">
        <v>733</v>
      </c>
      <c r="AH145" s="211" t="s">
        <v>1086</v>
      </c>
    </row>
    <row r="146" spans="1:34" ht="15.75">
      <c r="A146" s="131" t="s">
        <v>1083</v>
      </c>
      <c r="B146" s="131">
        <f t="shared" si="2"/>
        <v>1127.1862599999999</v>
      </c>
      <c r="C146" s="131">
        <v>1127.1862599999999</v>
      </c>
      <c r="D146" s="131">
        <v>1788.35824</v>
      </c>
      <c r="E146" s="131">
        <v>1440.1017400000001</v>
      </c>
      <c r="F146" s="131">
        <v>1597.7443800000001</v>
      </c>
      <c r="G146" s="131">
        <v>1706.65039</v>
      </c>
      <c r="H146" s="131">
        <v>1829.5513100000001</v>
      </c>
      <c r="I146" s="131">
        <v>1932.8402799999999</v>
      </c>
      <c r="J146" s="131">
        <v>2779.7405800000001</v>
      </c>
      <c r="K146" s="131">
        <v>2953.8636900000001</v>
      </c>
      <c r="L146" s="131">
        <v>2169.6710600000001</v>
      </c>
      <c r="M146" s="131">
        <v>2263.76883</v>
      </c>
      <c r="N146" s="131">
        <v>2329.0430200000001</v>
      </c>
      <c r="O146" s="131">
        <v>2421.4980300000002</v>
      </c>
      <c r="P146" s="131">
        <v>2502.30197</v>
      </c>
      <c r="Q146" s="131">
        <v>2537.6596800000002</v>
      </c>
      <c r="R146" s="131">
        <v>2631.20111</v>
      </c>
      <c r="S146" s="131">
        <v>2723.92074</v>
      </c>
      <c r="T146" s="131">
        <v>2808.58079</v>
      </c>
      <c r="U146" s="131">
        <v>2935.7540600000002</v>
      </c>
      <c r="V146" s="131">
        <v>3053.9788199999998</v>
      </c>
      <c r="W146" s="131">
        <v>3150.93048</v>
      </c>
      <c r="X146" s="131">
        <v>3265.5716000000002</v>
      </c>
      <c r="Y146" s="131">
        <v>3391.9358099999999</v>
      </c>
      <c r="Z146" s="131">
        <v>3472.9805299999998</v>
      </c>
      <c r="AA146" s="131">
        <v>3607.13942</v>
      </c>
      <c r="AB146" s="131">
        <v>3780.9490599999999</v>
      </c>
      <c r="AC146" s="131">
        <v>3882.2772100000002</v>
      </c>
      <c r="AD146" s="131">
        <v>4030.0750899999998</v>
      </c>
      <c r="AE146" s="131">
        <v>4153.1701300000004</v>
      </c>
      <c r="AF146" s="131">
        <v>4243.2055399999999</v>
      </c>
      <c r="AG146" s="131" t="s">
        <v>723</v>
      </c>
      <c r="AH146" s="211" t="s">
        <v>1086</v>
      </c>
    </row>
    <row r="147" spans="1:34" ht="15.75">
      <c r="A147" s="131" t="s">
        <v>1083</v>
      </c>
      <c r="B147" s="131">
        <f t="shared" si="2"/>
        <v>2496.5581699999998</v>
      </c>
      <c r="C147" s="131">
        <v>2496.5581699999998</v>
      </c>
      <c r="D147" s="131">
        <v>3960.9606100000001</v>
      </c>
      <c r="E147" s="131">
        <v>3189.6217099999999</v>
      </c>
      <c r="F147" s="131">
        <v>3538.7778699999999</v>
      </c>
      <c r="G147" s="131">
        <v>3779.9892799999998</v>
      </c>
      <c r="H147" s="131">
        <v>4052.1974399999999</v>
      </c>
      <c r="I147" s="131">
        <v>4280.9678999999996</v>
      </c>
      <c r="J147" s="131">
        <v>6156.7323100000003</v>
      </c>
      <c r="K147" s="131">
        <v>6542.3903799999998</v>
      </c>
      <c r="L147" s="131">
        <v>4805.5145899999998</v>
      </c>
      <c r="M147" s="131">
        <v>5013.9278400000003</v>
      </c>
      <c r="N147" s="131">
        <v>5158.5009499999996</v>
      </c>
      <c r="O147" s="131">
        <v>5363.2757199999996</v>
      </c>
      <c r="P147" s="131">
        <v>5542.2450200000003</v>
      </c>
      <c r="Q147" s="131">
        <v>5620.5573299999996</v>
      </c>
      <c r="R147" s="131">
        <v>5827.7383799999998</v>
      </c>
      <c r="S147" s="131">
        <v>6033.0992399999996</v>
      </c>
      <c r="T147" s="131">
        <v>6220.6092900000003</v>
      </c>
      <c r="U147" s="131">
        <v>6502.2801099999997</v>
      </c>
      <c r="V147" s="131">
        <v>6764.1312200000002</v>
      </c>
      <c r="W147" s="131">
        <v>6978.8654299999998</v>
      </c>
      <c r="X147" s="131">
        <v>7232.7793099999999</v>
      </c>
      <c r="Y147" s="131">
        <v>7512.6581699999997</v>
      </c>
      <c r="Z147" s="131">
        <v>7692.1607700000004</v>
      </c>
      <c r="AA147" s="131">
        <v>7989.3037299999996</v>
      </c>
      <c r="AB147" s="131">
        <v>8374.2675099999997</v>
      </c>
      <c r="AC147" s="131">
        <v>8598.6950300000008</v>
      </c>
      <c r="AD147" s="131">
        <v>8926.0464400000001</v>
      </c>
      <c r="AE147" s="131">
        <v>9198.6845499999999</v>
      </c>
      <c r="AF147" s="131">
        <v>9398.1002499999995</v>
      </c>
      <c r="AG147" s="131" t="s">
        <v>780</v>
      </c>
      <c r="AH147" s="211" t="s">
        <v>1086</v>
      </c>
    </row>
    <row r="148" spans="1:34" ht="15.75">
      <c r="A148" s="131" t="s">
        <v>1083</v>
      </c>
      <c r="B148" s="131">
        <f t="shared" si="2"/>
        <v>14.987909999999999</v>
      </c>
      <c r="C148" s="131">
        <v>14.987909999999999</v>
      </c>
      <c r="D148" s="131">
        <v>23.779350000000001</v>
      </c>
      <c r="E148" s="131">
        <v>19.148669999999999</v>
      </c>
      <c r="F148" s="131">
        <v>21.244810000000001</v>
      </c>
      <c r="G148" s="131">
        <v>22.692900000000002</v>
      </c>
      <c r="H148" s="131">
        <v>24.327089999999998</v>
      </c>
      <c r="I148" s="131">
        <v>25.700489999999999</v>
      </c>
      <c r="J148" s="131">
        <v>36.961509999999997</v>
      </c>
      <c r="K148" s="131">
        <v>39.276789999999998</v>
      </c>
      <c r="L148" s="131">
        <v>28.84957</v>
      </c>
      <c r="M148" s="131">
        <v>30.100770000000001</v>
      </c>
      <c r="N148" s="131">
        <v>30.968699999999998</v>
      </c>
      <c r="O148" s="131">
        <v>32.198050000000002</v>
      </c>
      <c r="P148" s="131">
        <v>33.272480000000002</v>
      </c>
      <c r="Q148" s="131">
        <v>33.742629999999998</v>
      </c>
      <c r="R148" s="131">
        <v>34.986420000000003</v>
      </c>
      <c r="S148" s="131">
        <v>36.219290000000001</v>
      </c>
      <c r="T148" s="131">
        <v>37.344999999999999</v>
      </c>
      <c r="U148" s="131">
        <v>39.035989999999998</v>
      </c>
      <c r="V148" s="131">
        <v>40.607990000000001</v>
      </c>
      <c r="W148" s="131">
        <v>41.897129999999997</v>
      </c>
      <c r="X148" s="131">
        <v>43.421489999999999</v>
      </c>
      <c r="Y148" s="131">
        <v>45.10172</v>
      </c>
      <c r="Z148" s="131">
        <v>46.179349999999999</v>
      </c>
      <c r="AA148" s="131">
        <v>47.963230000000003</v>
      </c>
      <c r="AB148" s="131">
        <v>50.274329999999999</v>
      </c>
      <c r="AC148" s="131">
        <v>51.621670000000002</v>
      </c>
      <c r="AD148" s="131">
        <v>53.5869</v>
      </c>
      <c r="AE148" s="131">
        <v>55.223660000000002</v>
      </c>
      <c r="AF148" s="131">
        <v>56.420839999999998</v>
      </c>
      <c r="AG148" s="131" t="s">
        <v>741</v>
      </c>
      <c r="AH148" s="211" t="s">
        <v>1086</v>
      </c>
    </row>
    <row r="149" spans="1:34" ht="15.75">
      <c r="A149" s="131" t="s">
        <v>1083</v>
      </c>
      <c r="B149" s="131">
        <f t="shared" si="2"/>
        <v>189.37110000000001</v>
      </c>
      <c r="C149" s="131">
        <v>189.37110000000001</v>
      </c>
      <c r="D149" s="131">
        <v>300.45022</v>
      </c>
      <c r="E149" s="131">
        <v>241.94195999999999</v>
      </c>
      <c r="F149" s="131">
        <v>268.42644999999999</v>
      </c>
      <c r="G149" s="131">
        <v>286.72302999999999</v>
      </c>
      <c r="H149" s="131">
        <v>307.37079999999997</v>
      </c>
      <c r="I149" s="131">
        <v>324.72368999999998</v>
      </c>
      <c r="J149" s="131">
        <v>467.00581</v>
      </c>
      <c r="K149" s="131">
        <v>496.25907999999998</v>
      </c>
      <c r="L149" s="131">
        <v>364.51206999999999</v>
      </c>
      <c r="M149" s="131">
        <v>380.32080999999999</v>
      </c>
      <c r="N149" s="131">
        <v>391.28708999999998</v>
      </c>
      <c r="O149" s="131">
        <v>406.81984999999997</v>
      </c>
      <c r="P149" s="131">
        <v>420.39517999999998</v>
      </c>
      <c r="Q149" s="131">
        <v>426.33539999999999</v>
      </c>
      <c r="R149" s="131">
        <v>442.05067000000003</v>
      </c>
      <c r="S149" s="131">
        <v>457.62788</v>
      </c>
      <c r="T149" s="131">
        <v>471.85106000000002</v>
      </c>
      <c r="U149" s="131">
        <v>493.21660000000003</v>
      </c>
      <c r="V149" s="131">
        <v>513.07875000000001</v>
      </c>
      <c r="W149" s="131">
        <v>529.36695999999995</v>
      </c>
      <c r="X149" s="131">
        <v>548.62706000000003</v>
      </c>
      <c r="Y149" s="131">
        <v>569.85667000000001</v>
      </c>
      <c r="Z149" s="131">
        <v>583.47245999999996</v>
      </c>
      <c r="AA149" s="131">
        <v>606.01160000000004</v>
      </c>
      <c r="AB149" s="131">
        <v>635.21221000000003</v>
      </c>
      <c r="AC149" s="131">
        <v>652.23568</v>
      </c>
      <c r="AD149" s="131">
        <v>677.06623000000002</v>
      </c>
      <c r="AE149" s="131">
        <v>697.74661000000003</v>
      </c>
      <c r="AF149" s="131">
        <v>712.87285999999995</v>
      </c>
      <c r="AG149" s="131" t="s">
        <v>786</v>
      </c>
      <c r="AH149" s="211" t="s">
        <v>1086</v>
      </c>
    </row>
    <row r="150" spans="1:34" ht="15.75">
      <c r="A150" s="131" t="s">
        <v>1083</v>
      </c>
      <c r="B150" s="131">
        <f t="shared" si="2"/>
        <v>160.34688</v>
      </c>
      <c r="C150" s="131">
        <v>160.34688</v>
      </c>
      <c r="D150" s="131">
        <v>254.40132</v>
      </c>
      <c r="E150" s="131">
        <v>204.8604</v>
      </c>
      <c r="F150" s="131">
        <v>227.28570999999999</v>
      </c>
      <c r="G150" s="131">
        <v>242.77804</v>
      </c>
      <c r="H150" s="131">
        <v>260.26119999999997</v>
      </c>
      <c r="I150" s="131">
        <v>274.95449000000002</v>
      </c>
      <c r="J150" s="131">
        <v>395.42953999999997</v>
      </c>
      <c r="K150" s="131">
        <v>420.19927000000001</v>
      </c>
      <c r="L150" s="131">
        <v>308.64463999999998</v>
      </c>
      <c r="M150" s="131">
        <v>322.03043000000002</v>
      </c>
      <c r="N150" s="131">
        <v>331.31596000000002</v>
      </c>
      <c r="O150" s="131">
        <v>344.46805999999998</v>
      </c>
      <c r="P150" s="131">
        <v>355.96275000000003</v>
      </c>
      <c r="Q150" s="131">
        <v>360.99252999999999</v>
      </c>
      <c r="R150" s="131">
        <v>374.29919000000001</v>
      </c>
      <c r="S150" s="131">
        <v>387.48894000000001</v>
      </c>
      <c r="T150" s="131">
        <v>399.53217999999998</v>
      </c>
      <c r="U150" s="131">
        <v>417.62310000000002</v>
      </c>
      <c r="V150" s="131">
        <v>434.44105999999999</v>
      </c>
      <c r="W150" s="131">
        <v>448.23282999999998</v>
      </c>
      <c r="X150" s="131">
        <v>464.541</v>
      </c>
      <c r="Y150" s="131">
        <v>482.51683000000003</v>
      </c>
      <c r="Z150" s="131">
        <v>494.04577</v>
      </c>
      <c r="AA150" s="131">
        <v>513.13043000000005</v>
      </c>
      <c r="AB150" s="131">
        <v>537.85556999999994</v>
      </c>
      <c r="AC150" s="131">
        <v>552.26990999999998</v>
      </c>
      <c r="AD150" s="131">
        <v>573.29476999999997</v>
      </c>
      <c r="AE150" s="131">
        <v>590.80553999999995</v>
      </c>
      <c r="AF150" s="131">
        <v>603.61344999999994</v>
      </c>
      <c r="AG150" s="131" t="s">
        <v>790</v>
      </c>
      <c r="AH150" s="211" t="s">
        <v>1086</v>
      </c>
    </row>
    <row r="151" spans="1:34" ht="15.75">
      <c r="A151" s="131" t="s">
        <v>1083</v>
      </c>
      <c r="B151" s="131">
        <f t="shared" si="2"/>
        <v>969.21840999999995</v>
      </c>
      <c r="C151" s="131">
        <v>969.21840999999995</v>
      </c>
      <c r="D151" s="131">
        <v>1537.7314200000001</v>
      </c>
      <c r="E151" s="131">
        <v>1238.28081</v>
      </c>
      <c r="F151" s="131">
        <v>1373.83086</v>
      </c>
      <c r="G151" s="131">
        <v>1467.4744000000001</v>
      </c>
      <c r="H151" s="131">
        <v>1573.15155</v>
      </c>
      <c r="I151" s="131">
        <v>1661.96524</v>
      </c>
      <c r="J151" s="131">
        <v>2390.1779499999998</v>
      </c>
      <c r="K151" s="131">
        <v>2539.8988399999998</v>
      </c>
      <c r="L151" s="131">
        <v>1865.60572</v>
      </c>
      <c r="M151" s="131">
        <v>1946.5163</v>
      </c>
      <c r="N151" s="131">
        <v>2002.64274</v>
      </c>
      <c r="O151" s="131">
        <v>2082.1407800000002</v>
      </c>
      <c r="P151" s="131">
        <v>2151.6205599999998</v>
      </c>
      <c r="Q151" s="131">
        <v>2182.0231199999998</v>
      </c>
      <c r="R151" s="131">
        <v>2262.45532</v>
      </c>
      <c r="S151" s="131">
        <v>2342.1808999999998</v>
      </c>
      <c r="T151" s="131">
        <v>2414.9763899999998</v>
      </c>
      <c r="U151" s="131">
        <v>2524.3271500000001</v>
      </c>
      <c r="V151" s="131">
        <v>2625.9834799999999</v>
      </c>
      <c r="W151" s="131">
        <v>2709.3479900000002</v>
      </c>
      <c r="X151" s="131">
        <v>2807.9229</v>
      </c>
      <c r="Y151" s="131">
        <v>2916.5779900000002</v>
      </c>
      <c r="Z151" s="131">
        <v>2986.2648100000001</v>
      </c>
      <c r="AA151" s="131">
        <v>3101.6221999999998</v>
      </c>
      <c r="AB151" s="131">
        <v>3251.0735500000001</v>
      </c>
      <c r="AC151" s="131">
        <v>3338.2012199999999</v>
      </c>
      <c r="AD151" s="131">
        <v>3465.2861800000001</v>
      </c>
      <c r="AE151" s="131">
        <v>3571.1302500000002</v>
      </c>
      <c r="AF151" s="131">
        <v>3648.5477799999999</v>
      </c>
      <c r="AG151" s="131" t="s">
        <v>742</v>
      </c>
      <c r="AH151" s="211" t="s">
        <v>1086</v>
      </c>
    </row>
    <row r="152" spans="1:34" ht="15.75">
      <c r="A152" s="131" t="s">
        <v>1083</v>
      </c>
      <c r="B152" s="131">
        <f t="shared" si="2"/>
        <v>24.741949999999999</v>
      </c>
      <c r="C152" s="131">
        <v>24.741949999999999</v>
      </c>
      <c r="D152" s="131">
        <v>39.254800000000003</v>
      </c>
      <c r="E152" s="131">
        <v>31.610510000000001</v>
      </c>
      <c r="F152" s="131">
        <v>35.070790000000002</v>
      </c>
      <c r="G152" s="131">
        <v>37.461300000000001</v>
      </c>
      <c r="H152" s="131">
        <v>40.158999999999999</v>
      </c>
      <c r="I152" s="131">
        <v>42.426209999999998</v>
      </c>
      <c r="J152" s="131">
        <v>61.015830000000001</v>
      </c>
      <c r="K152" s="131">
        <v>64.837869999999995</v>
      </c>
      <c r="L152" s="131">
        <v>47.624690000000001</v>
      </c>
      <c r="M152" s="131">
        <v>49.690159999999999</v>
      </c>
      <c r="N152" s="131">
        <v>51.12294</v>
      </c>
      <c r="O152" s="131">
        <v>53.152340000000002</v>
      </c>
      <c r="P152" s="131">
        <v>54.926000000000002</v>
      </c>
      <c r="Q152" s="131">
        <v>55.702109999999998</v>
      </c>
      <c r="R152" s="131">
        <v>57.755360000000003</v>
      </c>
      <c r="S152" s="131">
        <v>59.790579999999999</v>
      </c>
      <c r="T152" s="131">
        <v>61.648879999999998</v>
      </c>
      <c r="U152" s="131">
        <v>64.440359999999998</v>
      </c>
      <c r="V152" s="131">
        <v>67.035420000000002</v>
      </c>
      <c r="W152" s="131">
        <v>69.163520000000005</v>
      </c>
      <c r="X152" s="131">
        <v>71.679919999999996</v>
      </c>
      <c r="Y152" s="131">
        <v>74.453639999999993</v>
      </c>
      <c r="Z152" s="131">
        <v>76.232579999999999</v>
      </c>
      <c r="AA152" s="131">
        <v>79.177400000000006</v>
      </c>
      <c r="AB152" s="131">
        <v>82.992549999999994</v>
      </c>
      <c r="AC152" s="131">
        <v>85.216719999999995</v>
      </c>
      <c r="AD152" s="131">
        <v>88.460909999999998</v>
      </c>
      <c r="AE152" s="131">
        <v>91.162869999999998</v>
      </c>
      <c r="AF152" s="131">
        <v>93.139169999999993</v>
      </c>
      <c r="AG152" s="131" t="s">
        <v>752</v>
      </c>
      <c r="AH152" s="211" t="s">
        <v>1086</v>
      </c>
    </row>
    <row r="153" spans="1:34" ht="15.75">
      <c r="A153" s="131" t="s">
        <v>1083</v>
      </c>
      <c r="B153" s="131">
        <f t="shared" si="2"/>
        <v>180.33799999999999</v>
      </c>
      <c r="C153" s="131">
        <v>180.33799999999999</v>
      </c>
      <c r="D153" s="131">
        <v>144.98034000000001</v>
      </c>
      <c r="E153" s="131">
        <v>224.62900999999999</v>
      </c>
      <c r="F153" s="131">
        <v>241.97292999999999</v>
      </c>
      <c r="G153" s="131">
        <v>259.25452999999999</v>
      </c>
      <c r="H153" s="131">
        <v>277.02530999999999</v>
      </c>
      <c r="I153" s="131">
        <v>295.45710000000003</v>
      </c>
      <c r="J153" s="131">
        <v>227.32183000000001</v>
      </c>
      <c r="K153" s="131">
        <v>238.43608</v>
      </c>
      <c r="L153" s="131">
        <v>354.14668999999998</v>
      </c>
      <c r="M153" s="131">
        <v>375.42369000000002</v>
      </c>
      <c r="N153" s="131">
        <v>397.3116</v>
      </c>
      <c r="O153" s="131">
        <v>421.31538</v>
      </c>
      <c r="P153" s="131">
        <v>447.04871000000003</v>
      </c>
      <c r="Q153" s="131">
        <v>473.21649000000002</v>
      </c>
      <c r="R153" s="131">
        <v>500.61410999999998</v>
      </c>
      <c r="S153" s="131">
        <v>529.39139999999998</v>
      </c>
      <c r="T153" s="131">
        <v>558.55132000000003</v>
      </c>
      <c r="U153" s="131">
        <v>590.16081999999994</v>
      </c>
      <c r="V153" s="131">
        <v>623.30286999999998</v>
      </c>
      <c r="W153" s="131">
        <v>657.23478999999998</v>
      </c>
      <c r="X153" s="131">
        <v>694.01310999999998</v>
      </c>
      <c r="Y153" s="131">
        <v>733.29405999999994</v>
      </c>
      <c r="Z153" s="131">
        <v>772.52021999999999</v>
      </c>
      <c r="AA153" s="131">
        <v>814.79606000000001</v>
      </c>
      <c r="AB153" s="131">
        <v>859.09334999999999</v>
      </c>
      <c r="AC153" s="131">
        <v>904.31222000000002</v>
      </c>
      <c r="AD153" s="131">
        <v>953.09290999999996</v>
      </c>
      <c r="AE153" s="131">
        <v>1004.37449</v>
      </c>
      <c r="AF153" s="131">
        <v>1056.4618399999999</v>
      </c>
      <c r="AG153" s="131" t="s">
        <v>814</v>
      </c>
      <c r="AH153" s="211" t="s">
        <v>1086</v>
      </c>
    </row>
    <row r="154" spans="1:34" ht="15.75">
      <c r="A154" s="131" t="s">
        <v>1083</v>
      </c>
      <c r="B154" s="131">
        <f t="shared" si="2"/>
        <v>79.459729999999993</v>
      </c>
      <c r="C154" s="131">
        <v>79.459729999999993</v>
      </c>
      <c r="D154" s="131">
        <v>126.06831</v>
      </c>
      <c r="E154" s="131">
        <v>101.51836</v>
      </c>
      <c r="F154" s="131">
        <v>112.63120000000001</v>
      </c>
      <c r="G154" s="131">
        <v>120.30840999999999</v>
      </c>
      <c r="H154" s="131">
        <v>128.97217000000001</v>
      </c>
      <c r="I154" s="131">
        <v>136.25341</v>
      </c>
      <c r="J154" s="131">
        <v>195.9547</v>
      </c>
      <c r="K154" s="131">
        <v>208.22931</v>
      </c>
      <c r="L154" s="131">
        <v>152.94853000000001</v>
      </c>
      <c r="M154" s="131">
        <v>159.58185</v>
      </c>
      <c r="N154" s="131">
        <v>164.18328</v>
      </c>
      <c r="O154" s="131">
        <v>170.70079000000001</v>
      </c>
      <c r="P154" s="131">
        <v>176.39697000000001</v>
      </c>
      <c r="Q154" s="131">
        <v>178.88946999999999</v>
      </c>
      <c r="R154" s="131">
        <v>185.48356999999999</v>
      </c>
      <c r="S154" s="131">
        <v>192.01974000000001</v>
      </c>
      <c r="T154" s="131">
        <v>197.98776000000001</v>
      </c>
      <c r="U154" s="131">
        <v>206.95268999999999</v>
      </c>
      <c r="V154" s="131">
        <v>215.28681</v>
      </c>
      <c r="W154" s="131">
        <v>222.12130999999999</v>
      </c>
      <c r="X154" s="131">
        <v>230.20281</v>
      </c>
      <c r="Y154" s="131">
        <v>239.11071000000001</v>
      </c>
      <c r="Z154" s="131">
        <v>244.82387</v>
      </c>
      <c r="AA154" s="131">
        <v>254.28125</v>
      </c>
      <c r="AB154" s="131">
        <v>266.53377</v>
      </c>
      <c r="AC154" s="131">
        <v>273.67678000000001</v>
      </c>
      <c r="AD154" s="131">
        <v>284.09563000000003</v>
      </c>
      <c r="AE154" s="131">
        <v>292.77307000000002</v>
      </c>
      <c r="AF154" s="131">
        <v>299.12002000000001</v>
      </c>
      <c r="AG154" s="131" t="s">
        <v>810</v>
      </c>
      <c r="AH154" s="211" t="s">
        <v>1086</v>
      </c>
    </row>
    <row r="155" spans="1:34" ht="15.75">
      <c r="A155" s="131" t="s">
        <v>1083</v>
      </c>
      <c r="B155" s="131">
        <f t="shared" si="2"/>
        <v>98.916740000000004</v>
      </c>
      <c r="C155" s="131">
        <v>98.916740000000004</v>
      </c>
      <c r="D155" s="131">
        <v>79.522800000000004</v>
      </c>
      <c r="E155" s="131">
        <v>123.21069</v>
      </c>
      <c r="F155" s="131">
        <v>132.72396000000001</v>
      </c>
      <c r="G155" s="131">
        <v>142.20303999999999</v>
      </c>
      <c r="H155" s="131">
        <v>151.95044999999999</v>
      </c>
      <c r="I155" s="131">
        <v>162.06041999999999</v>
      </c>
      <c r="J155" s="131">
        <v>124.68772</v>
      </c>
      <c r="K155" s="131">
        <v>130.78397000000001</v>
      </c>
      <c r="L155" s="131">
        <v>194.25210000000001</v>
      </c>
      <c r="M155" s="131">
        <v>205.92269999999999</v>
      </c>
      <c r="N155" s="131">
        <v>217.92838</v>
      </c>
      <c r="O155" s="131">
        <v>231.09463</v>
      </c>
      <c r="P155" s="131">
        <v>245.20955000000001</v>
      </c>
      <c r="Q155" s="131">
        <v>259.56277999999998</v>
      </c>
      <c r="R155" s="131">
        <v>274.59057999999999</v>
      </c>
      <c r="S155" s="131">
        <v>290.37513000000001</v>
      </c>
      <c r="T155" s="131">
        <v>306.36957000000001</v>
      </c>
      <c r="U155" s="131">
        <v>323.70760999999999</v>
      </c>
      <c r="V155" s="131">
        <v>341.88628</v>
      </c>
      <c r="W155" s="131">
        <v>360.49819000000002</v>
      </c>
      <c r="X155" s="131">
        <v>380.67137000000002</v>
      </c>
      <c r="Y155" s="131">
        <v>402.21726999999998</v>
      </c>
      <c r="Z155" s="131">
        <v>423.73311000000001</v>
      </c>
      <c r="AA155" s="131">
        <v>446.92171999999999</v>
      </c>
      <c r="AB155" s="131">
        <v>471.21911</v>
      </c>
      <c r="AC155" s="131">
        <v>496.02199999999999</v>
      </c>
      <c r="AD155" s="131">
        <v>522.77858000000003</v>
      </c>
      <c r="AE155" s="131">
        <v>550.90689999999995</v>
      </c>
      <c r="AF155" s="131">
        <v>579.47720000000004</v>
      </c>
      <c r="AG155" s="131" t="s">
        <v>800</v>
      </c>
      <c r="AH155" s="211" t="s">
        <v>1086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49F56-D1B8-234A-9D1B-2D398C719A9F}">
  <sheetPr>
    <tabColor theme="5"/>
  </sheetPr>
  <dimension ref="A1:N60"/>
  <sheetViews>
    <sheetView topLeftCell="C22" zoomScale="137" workbookViewId="0">
      <selection activeCell="G44" sqref="G44"/>
    </sheetView>
  </sheetViews>
  <sheetFormatPr defaultColWidth="11.42578125" defaultRowHeight="15"/>
  <cols>
    <col min="2" max="2" width="39.28515625" bestFit="1" customWidth="1"/>
    <col min="3" max="3" width="22.140625" customWidth="1"/>
    <col min="4" max="4" width="11.85546875" bestFit="1" customWidth="1"/>
    <col min="5" max="5" width="20" customWidth="1"/>
    <col min="6" max="6" width="22.42578125" customWidth="1"/>
    <col min="7" max="7" width="58.85546875" customWidth="1"/>
    <col min="9" max="9" width="11.85546875" bestFit="1" customWidth="1"/>
    <col min="13" max="13" width="36.28515625" customWidth="1"/>
    <col min="14" max="14" width="11.85546875" bestFit="1" customWidth="1"/>
    <col min="15" max="15" width="11.85546875" customWidth="1"/>
  </cols>
  <sheetData>
    <row r="1" spans="1:14" ht="35.1" customHeight="1">
      <c r="A1" s="246" t="s">
        <v>916</v>
      </c>
      <c r="B1" s="246"/>
      <c r="C1" s="246"/>
      <c r="D1" s="246"/>
      <c r="E1" s="246"/>
      <c r="F1" s="246"/>
    </row>
    <row r="2" spans="1:14">
      <c r="A2" s="231" t="s">
        <v>927</v>
      </c>
      <c r="B2" s="231"/>
      <c r="C2" s="231"/>
      <c r="D2" s="231"/>
      <c r="E2" s="231"/>
      <c r="F2" s="231"/>
      <c r="K2" s="100"/>
      <c r="L2" s="100"/>
    </row>
    <row r="3" spans="1:14">
      <c r="A3" s="131" t="s">
        <v>930</v>
      </c>
      <c r="C3" s="131"/>
      <c r="D3" s="131"/>
      <c r="E3" s="131"/>
      <c r="F3" s="131"/>
      <c r="K3" s="100"/>
      <c r="L3" s="100"/>
    </row>
    <row r="4" spans="1:14">
      <c r="A4" s="248" t="s">
        <v>924</v>
      </c>
      <c r="B4" s="249"/>
      <c r="C4" s="249"/>
      <c r="D4" s="249"/>
      <c r="E4" s="249"/>
      <c r="F4" s="249"/>
      <c r="G4" s="250"/>
      <c r="K4" s="100"/>
      <c r="L4" s="100"/>
    </row>
    <row r="5" spans="1:14" ht="15" customHeight="1">
      <c r="A5" s="135" t="s">
        <v>698</v>
      </c>
      <c r="B5" s="135" t="s">
        <v>936</v>
      </c>
      <c r="C5" s="135" t="s">
        <v>937</v>
      </c>
      <c r="D5" s="135" t="s">
        <v>935</v>
      </c>
      <c r="E5" s="135" t="s">
        <v>938</v>
      </c>
      <c r="F5" s="135" t="s">
        <v>928</v>
      </c>
      <c r="G5" s="135" t="s">
        <v>926</v>
      </c>
      <c r="K5" s="100"/>
      <c r="L5" s="100"/>
    </row>
    <row r="6" spans="1:14" ht="80.099999999999994" customHeight="1">
      <c r="A6" s="133" t="s">
        <v>703</v>
      </c>
      <c r="B6" s="133" t="s">
        <v>917</v>
      </c>
      <c r="C6" s="133" t="s">
        <v>918</v>
      </c>
      <c r="D6" s="133" t="s">
        <v>919</v>
      </c>
      <c r="E6" s="133" t="s">
        <v>939</v>
      </c>
      <c r="F6" s="138" t="s">
        <v>940</v>
      </c>
      <c r="G6" s="136" t="s">
        <v>929</v>
      </c>
      <c r="H6" s="79"/>
      <c r="I6" s="79"/>
      <c r="J6" s="79"/>
      <c r="K6" s="79"/>
      <c r="L6" s="100"/>
    </row>
    <row r="7" spans="1:14" ht="72">
      <c r="A7" s="133" t="s">
        <v>704</v>
      </c>
      <c r="B7" s="133" t="s">
        <v>920</v>
      </c>
      <c r="C7" s="133" t="s">
        <v>921</v>
      </c>
      <c r="D7" s="133" t="s">
        <v>919</v>
      </c>
      <c r="E7" s="133" t="s">
        <v>941</v>
      </c>
      <c r="F7" s="138" t="s">
        <v>940</v>
      </c>
      <c r="G7" s="133" t="s">
        <v>934</v>
      </c>
      <c r="K7" s="100"/>
      <c r="L7" s="100"/>
    </row>
    <row r="8" spans="1:14" ht="60">
      <c r="A8" s="133" t="s">
        <v>705</v>
      </c>
      <c r="B8" s="133">
        <v>50121</v>
      </c>
      <c r="C8" s="133" t="s">
        <v>922</v>
      </c>
      <c r="D8" s="133" t="s">
        <v>919</v>
      </c>
      <c r="E8" s="133" t="s">
        <v>939</v>
      </c>
      <c r="F8" s="137" t="s">
        <v>933</v>
      </c>
      <c r="G8" s="133" t="s">
        <v>931</v>
      </c>
      <c r="K8" s="100"/>
      <c r="L8" s="100"/>
    </row>
    <row r="9" spans="1:14" ht="57.75">
      <c r="A9" s="133" t="s">
        <v>706</v>
      </c>
      <c r="B9" s="133">
        <v>50122</v>
      </c>
      <c r="C9" s="133" t="s">
        <v>923</v>
      </c>
      <c r="D9" s="133" t="s">
        <v>919</v>
      </c>
      <c r="E9" s="133" t="s">
        <v>942</v>
      </c>
      <c r="F9" s="137" t="s">
        <v>932</v>
      </c>
      <c r="G9" s="133" t="s">
        <v>931</v>
      </c>
      <c r="K9" s="100"/>
      <c r="L9" s="100"/>
    </row>
    <row r="10" spans="1:14">
      <c r="A10" s="134"/>
      <c r="B10" s="134"/>
      <c r="C10" s="134"/>
      <c r="D10" s="134"/>
      <c r="E10" s="134"/>
      <c r="F10" s="131"/>
      <c r="K10" s="100"/>
      <c r="L10" s="100"/>
    </row>
    <row r="11" spans="1:14" ht="15.75">
      <c r="A11" s="247" t="s">
        <v>925</v>
      </c>
      <c r="B11" s="247"/>
      <c r="C11" s="247"/>
      <c r="D11" s="247"/>
      <c r="E11" s="247"/>
      <c r="F11" s="247"/>
      <c r="K11" s="100"/>
      <c r="L11" s="100"/>
    </row>
    <row r="12" spans="1:14">
      <c r="A12" s="131"/>
      <c r="C12" s="131"/>
      <c r="D12" s="131"/>
      <c r="E12" s="131"/>
      <c r="F12" s="131"/>
      <c r="K12" s="100"/>
      <c r="L12" s="100"/>
    </row>
    <row r="13" spans="1:14">
      <c r="A13" s="97"/>
      <c r="B13" s="96"/>
      <c r="K13" s="100"/>
      <c r="L13" s="100"/>
    </row>
    <row r="14" spans="1:14">
      <c r="A14" s="139"/>
      <c r="B14" s="140">
        <v>2021</v>
      </c>
      <c r="C14" s="141" t="s">
        <v>716</v>
      </c>
      <c r="D14" s="142"/>
      <c r="E14" s="139"/>
      <c r="F14" s="142"/>
      <c r="G14" s="142"/>
      <c r="H14" s="142"/>
      <c r="I14" s="142"/>
    </row>
    <row r="15" spans="1:14">
      <c r="A15" s="139"/>
      <c r="B15" s="143" t="s">
        <v>714</v>
      </c>
      <c r="C15" s="144">
        <v>1.1442266E+16</v>
      </c>
      <c r="D15" s="142"/>
      <c r="E15" s="142" t="s">
        <v>1093</v>
      </c>
      <c r="F15" t="s">
        <v>1090</v>
      </c>
      <c r="G15" s="142" t="s">
        <v>818</v>
      </c>
      <c r="H15" s="142"/>
      <c r="I15" s="142"/>
      <c r="N15" s="132"/>
    </row>
    <row r="16" spans="1:14">
      <c r="A16" s="139"/>
      <c r="B16" s="143" t="s">
        <v>712</v>
      </c>
      <c r="C16" s="145">
        <f>SUM(Calculations!P4:P13, Calculations!P17:P26, Calculations!P30:P39, Calculations!P43:P52, Calculations!P56:P65, Calculations!P69:P78, Calculations!P82:P91, Calculations!P95:P104, Calculations!P108:P117, Calculations!P121:P130)</f>
        <v>820534154535957.75</v>
      </c>
      <c r="D16" s="142" t="s">
        <v>1091</v>
      </c>
      <c r="E16" s="212">
        <f>'SEDS 2021'!H26</f>
        <v>6.1397377353831217E-2</v>
      </c>
      <c r="F16" s="207">
        <f>'SEDS 2021'!H28</f>
        <v>9.4576073970563904E-2</v>
      </c>
      <c r="G16" s="142" t="s">
        <v>819</v>
      </c>
      <c r="H16" s="142"/>
      <c r="I16" s="142"/>
    </row>
    <row r="17" spans="1:12">
      <c r="A17" s="139"/>
      <c r="B17" s="146" t="s">
        <v>715</v>
      </c>
      <c r="C17" s="147">
        <f>C16/C15</f>
        <v>7.1710809251939941E-2</v>
      </c>
      <c r="D17" s="142" t="s">
        <v>1092</v>
      </c>
      <c r="E17" s="212">
        <f>'SEDS 2021'!H35</f>
        <v>8.1871784983395979E-2</v>
      </c>
      <c r="F17" s="212">
        <f>'SEDS 2021'!H37</f>
        <v>7.2291875466250322E-2</v>
      </c>
      <c r="G17" s="142"/>
      <c r="H17" s="142"/>
      <c r="I17" s="142"/>
    </row>
    <row r="18" spans="1:12">
      <c r="A18" s="139"/>
      <c r="B18" s="142"/>
      <c r="C18" s="142"/>
      <c r="D18" s="142"/>
      <c r="E18" s="142"/>
      <c r="F18" s="142"/>
      <c r="G18" s="142"/>
      <c r="H18" s="142"/>
      <c r="I18" s="142"/>
    </row>
    <row r="19" spans="1:12">
      <c r="A19" s="139"/>
      <c r="B19" s="139"/>
      <c r="C19" s="139"/>
      <c r="D19" s="139"/>
      <c r="E19" s="139"/>
      <c r="F19" s="139"/>
      <c r="G19" s="142"/>
      <c r="H19" s="142"/>
      <c r="I19" s="142"/>
      <c r="K19" s="100"/>
      <c r="L19" s="100"/>
    </row>
    <row r="20" spans="1:12">
      <c r="A20" s="139"/>
      <c r="B20" s="140">
        <v>2032</v>
      </c>
      <c r="C20" s="251" t="s">
        <v>697</v>
      </c>
      <c r="D20" s="252"/>
      <c r="E20" s="252"/>
      <c r="F20" s="253"/>
      <c r="G20" s="142"/>
      <c r="H20" s="142"/>
      <c r="I20" s="142"/>
      <c r="K20" s="100"/>
      <c r="L20" s="100"/>
    </row>
    <row r="21" spans="1:12">
      <c r="A21" s="139"/>
      <c r="B21" s="140" t="s">
        <v>698</v>
      </c>
      <c r="C21" s="141" t="s">
        <v>699</v>
      </c>
      <c r="D21" s="140" t="s">
        <v>700</v>
      </c>
      <c r="E21" s="148" t="s">
        <v>701</v>
      </c>
      <c r="F21" s="140" t="s">
        <v>702</v>
      </c>
      <c r="G21" s="142"/>
      <c r="H21" s="142"/>
      <c r="I21" s="142"/>
      <c r="K21" s="100"/>
      <c r="L21" s="100"/>
    </row>
    <row r="22" spans="1:12">
      <c r="A22" s="139"/>
      <c r="B22" s="143" t="s">
        <v>703</v>
      </c>
      <c r="C22" s="149">
        <v>312</v>
      </c>
      <c r="D22" s="149">
        <v>-951</v>
      </c>
      <c r="E22" s="142">
        <v>0</v>
      </c>
      <c r="F22" s="144">
        <v>0</v>
      </c>
      <c r="G22" s="142"/>
      <c r="H22" s="142"/>
      <c r="I22" s="142"/>
      <c r="K22" s="100"/>
      <c r="L22" s="100"/>
    </row>
    <row r="23" spans="1:12">
      <c r="A23" s="139"/>
      <c r="B23" s="143" t="s">
        <v>704</v>
      </c>
      <c r="C23" s="149">
        <v>-9.8084966983200008</v>
      </c>
      <c r="D23" s="149">
        <v>-8.83</v>
      </c>
      <c r="E23" s="149">
        <v>-40.742760029999999</v>
      </c>
      <c r="F23" s="150">
        <v>-18.542539999999999</v>
      </c>
      <c r="G23" s="142"/>
      <c r="H23" s="142"/>
      <c r="I23" s="142"/>
      <c r="K23" s="100"/>
      <c r="L23" s="100"/>
    </row>
    <row r="24" spans="1:12">
      <c r="A24" s="139"/>
      <c r="B24" s="143" t="s">
        <v>705</v>
      </c>
      <c r="C24" s="149">
        <v>-7.57</v>
      </c>
      <c r="D24" s="149">
        <v>-6.7</v>
      </c>
      <c r="E24" s="142">
        <v>0</v>
      </c>
      <c r="F24" s="144">
        <v>0</v>
      </c>
      <c r="G24" s="142"/>
      <c r="H24" s="142"/>
      <c r="I24" s="142"/>
      <c r="K24" s="100"/>
      <c r="L24" s="100"/>
    </row>
    <row r="25" spans="1:12">
      <c r="A25" s="139"/>
      <c r="B25" s="146" t="s">
        <v>949</v>
      </c>
      <c r="C25" s="151">
        <v>5.29</v>
      </c>
      <c r="D25" s="152">
        <v>-23.8</v>
      </c>
      <c r="E25" s="153">
        <v>0</v>
      </c>
      <c r="F25" s="147">
        <v>0</v>
      </c>
      <c r="G25" s="142"/>
      <c r="H25" s="142"/>
      <c r="I25" s="142"/>
      <c r="K25" s="100"/>
      <c r="L25" s="100"/>
    </row>
    <row r="26" spans="1:12">
      <c r="A26" s="139"/>
      <c r="B26" s="142"/>
      <c r="C26" s="149"/>
      <c r="D26" s="149"/>
      <c r="E26" s="142"/>
      <c r="F26" s="142"/>
      <c r="G26" s="154" t="s">
        <v>950</v>
      </c>
      <c r="H26" s="142"/>
      <c r="I26" s="142"/>
      <c r="K26" s="100"/>
      <c r="L26" s="100"/>
    </row>
    <row r="27" spans="1:12">
      <c r="A27" s="139"/>
      <c r="B27" s="140">
        <v>2032</v>
      </c>
      <c r="C27" s="140" t="s">
        <v>943</v>
      </c>
      <c r="D27" s="140" t="s">
        <v>945</v>
      </c>
      <c r="E27" s="148" t="s">
        <v>944</v>
      </c>
      <c r="F27" s="140" t="s">
        <v>946</v>
      </c>
      <c r="G27" s="175" t="s">
        <v>947</v>
      </c>
      <c r="H27" s="142"/>
      <c r="I27" s="142"/>
      <c r="K27" s="100"/>
      <c r="L27" s="100"/>
    </row>
    <row r="28" spans="1:12">
      <c r="A28" s="139"/>
      <c r="B28" s="155" t="s">
        <v>707</v>
      </c>
      <c r="C28" s="156">
        <f>SUM(C22:C24)</f>
        <v>294.62150330167998</v>
      </c>
      <c r="D28" s="156">
        <f>SUM(D22:D25)</f>
        <v>-990.33</v>
      </c>
      <c r="E28" s="156">
        <f>SUM(E22:E25)</f>
        <v>-40.742760029999999</v>
      </c>
      <c r="F28" s="157">
        <f>SUM(F22:F25)</f>
        <v>-18.542539999999999</v>
      </c>
      <c r="G28" s="176">
        <f>C25</f>
        <v>5.29</v>
      </c>
      <c r="H28" s="142"/>
      <c r="I28" s="142"/>
      <c r="K28" s="100"/>
      <c r="L28" s="100"/>
    </row>
    <row r="29" spans="1:12">
      <c r="A29" s="139"/>
      <c r="B29" s="146" t="s">
        <v>708</v>
      </c>
      <c r="C29" s="152">
        <f>C28*E16</f>
        <v>18.088987614766275</v>
      </c>
      <c r="D29" s="152">
        <f>D28*F16</f>
        <v>-93.661523335268555</v>
      </c>
      <c r="E29" s="152">
        <f>E28*$E$17</f>
        <v>-3.3356824888062597</v>
      </c>
      <c r="F29" s="158">
        <f>F28*$F$17</f>
        <v>-1.3404749925079651</v>
      </c>
      <c r="G29" s="177">
        <f>G28*C17</f>
        <v>0.37935018094276229</v>
      </c>
      <c r="H29" s="142"/>
      <c r="I29" s="142"/>
      <c r="K29" s="100"/>
      <c r="L29" s="100"/>
    </row>
    <row r="30" spans="1:12">
      <c r="A30" s="139"/>
      <c r="B30" s="142"/>
      <c r="C30" s="149"/>
      <c r="D30" s="149"/>
      <c r="E30" s="149"/>
      <c r="F30" s="149"/>
      <c r="G30" s="142"/>
      <c r="H30" s="142"/>
      <c r="I30" s="142"/>
      <c r="K30" s="100"/>
      <c r="L30" s="100"/>
    </row>
    <row r="31" spans="1:12">
      <c r="A31" s="139"/>
      <c r="B31" s="140">
        <v>2032</v>
      </c>
      <c r="C31" s="140" t="s">
        <v>943</v>
      </c>
      <c r="D31" s="140" t="s">
        <v>945</v>
      </c>
      <c r="E31" s="148" t="s">
        <v>944</v>
      </c>
      <c r="F31" s="140" t="s">
        <v>946</v>
      </c>
      <c r="G31" s="140" t="s">
        <v>947</v>
      </c>
      <c r="H31" s="142"/>
      <c r="I31" s="142"/>
      <c r="K31" s="100"/>
      <c r="L31" s="100"/>
    </row>
    <row r="32" spans="1:12">
      <c r="A32" s="139"/>
      <c r="B32" s="155" t="s">
        <v>709</v>
      </c>
      <c r="C32" s="159">
        <f>C29*About!F6</f>
        <v>17.04645282471364</v>
      </c>
      <c r="D32" s="159">
        <f>D29*About!F6</f>
        <v>-88.263465763122568</v>
      </c>
      <c r="E32" s="239">
        <f>E29</f>
        <v>-3.3356824888062597</v>
      </c>
      <c r="F32" s="241">
        <f>F29</f>
        <v>-1.3404749925079651</v>
      </c>
      <c r="G32" s="173">
        <f>G29*About!F6</f>
        <v>0.35748683680940951</v>
      </c>
      <c r="H32" s="142"/>
      <c r="I32" s="142"/>
      <c r="K32" s="100"/>
      <c r="L32" s="100"/>
    </row>
    <row r="33" spans="1:12">
      <c r="A33" s="139"/>
      <c r="B33" s="146" t="s">
        <v>710</v>
      </c>
      <c r="C33" s="160">
        <f>C29*About!F5</f>
        <v>1.0425347900526334</v>
      </c>
      <c r="D33" s="160">
        <f>D29*About!F5</f>
        <v>-5.3980575721459854</v>
      </c>
      <c r="E33" s="240"/>
      <c r="F33" s="242"/>
      <c r="G33" s="174">
        <f>G29*About!F5</f>
        <v>2.1863344133352773E-2</v>
      </c>
      <c r="H33" s="142"/>
      <c r="I33" s="142"/>
      <c r="K33" s="100"/>
      <c r="L33" s="100"/>
    </row>
    <row r="34" spans="1:12">
      <c r="A34" s="139"/>
      <c r="B34" s="142"/>
      <c r="C34" s="149"/>
      <c r="D34" s="149"/>
      <c r="E34" s="161"/>
      <c r="F34" s="161"/>
      <c r="G34" s="142"/>
      <c r="H34" s="142"/>
      <c r="I34" s="142"/>
      <c r="K34" s="100"/>
      <c r="L34" s="100"/>
    </row>
    <row r="35" spans="1:12" ht="15.75" thickBot="1">
      <c r="A35" s="139"/>
      <c r="B35" s="142"/>
      <c r="C35" s="149"/>
      <c r="D35" s="149"/>
      <c r="E35" s="161"/>
      <c r="F35" s="161"/>
      <c r="G35" s="142"/>
      <c r="H35" s="142"/>
      <c r="I35" s="142"/>
      <c r="K35" s="100"/>
      <c r="L35" s="100"/>
    </row>
    <row r="36" spans="1:12">
      <c r="A36" s="139"/>
      <c r="B36" s="162"/>
      <c r="C36" s="243" t="s">
        <v>948</v>
      </c>
      <c r="D36" s="244"/>
      <c r="E36" s="244"/>
      <c r="F36" s="244"/>
      <c r="G36" s="245"/>
      <c r="H36" s="142"/>
      <c r="I36" s="142"/>
      <c r="K36" s="100"/>
      <c r="L36" s="100"/>
    </row>
    <row r="37" spans="1:12">
      <c r="A37" s="139"/>
      <c r="B37" s="163">
        <v>2032</v>
      </c>
      <c r="C37" s="164" t="s">
        <v>943</v>
      </c>
      <c r="D37" s="140" t="s">
        <v>945</v>
      </c>
      <c r="E37" s="148" t="s">
        <v>944</v>
      </c>
      <c r="F37" s="140" t="s">
        <v>946</v>
      </c>
      <c r="G37" s="165" t="s">
        <v>947</v>
      </c>
      <c r="H37" s="142"/>
      <c r="I37" s="142"/>
      <c r="K37" s="100"/>
      <c r="L37" s="100"/>
    </row>
    <row r="38" spans="1:12">
      <c r="A38" s="139"/>
      <c r="B38" s="166" t="s">
        <v>709</v>
      </c>
      <c r="C38" s="167">
        <f>C32*Trillion</f>
        <v>17046452824713.641</v>
      </c>
      <c r="D38" s="156">
        <f>D32*Trillion</f>
        <v>-88263465763122.563</v>
      </c>
      <c r="E38" s="236">
        <f>E32*Trillion</f>
        <v>-3335682488806.2598</v>
      </c>
      <c r="F38" s="238">
        <f>F32*Trillion</f>
        <v>-1340474992507.9651</v>
      </c>
      <c r="G38" s="168">
        <f>G32*Trillion</f>
        <v>357486836809.40948</v>
      </c>
      <c r="H38" s="142"/>
      <c r="I38" s="142"/>
      <c r="K38" s="100"/>
      <c r="L38" s="100"/>
    </row>
    <row r="39" spans="1:12" ht="15.75" thickBot="1">
      <c r="A39" s="139"/>
      <c r="B39" s="169" t="s">
        <v>710</v>
      </c>
      <c r="C39" s="170">
        <f>C33*Trillion</f>
        <v>1042534790052.6334</v>
      </c>
      <c r="D39" s="171">
        <f>D33*Trillion</f>
        <v>-5398057572145.9854</v>
      </c>
      <c r="E39" s="237"/>
      <c r="F39" s="237"/>
      <c r="G39" s="172">
        <f>G33*Trillion</f>
        <v>21863344133.352772</v>
      </c>
      <c r="H39" s="142"/>
      <c r="I39" s="142"/>
      <c r="K39" s="100"/>
      <c r="L39" s="100"/>
    </row>
    <row r="40" spans="1:12">
      <c r="A40" s="139"/>
      <c r="B40" s="142"/>
      <c r="C40" s="142"/>
      <c r="D40" s="142"/>
      <c r="E40" s="142"/>
      <c r="F40" s="142"/>
      <c r="G40" s="142"/>
      <c r="H40" s="142"/>
      <c r="I40" s="142"/>
      <c r="K40" s="100"/>
      <c r="L40" s="100"/>
    </row>
    <row r="41" spans="1:12">
      <c r="A41" s="139"/>
      <c r="B41" s="142"/>
      <c r="C41" s="142"/>
      <c r="D41" s="142"/>
      <c r="E41" s="142"/>
      <c r="F41" s="142"/>
      <c r="G41" s="142"/>
      <c r="H41" s="142"/>
      <c r="I41" s="142"/>
      <c r="K41" s="100"/>
      <c r="L41" s="100"/>
    </row>
    <row r="42" spans="1:12">
      <c r="A42" s="139"/>
      <c r="B42" s="142"/>
      <c r="C42" s="142"/>
      <c r="D42" s="142"/>
      <c r="E42" s="142"/>
      <c r="F42" s="142"/>
      <c r="G42" s="142"/>
      <c r="H42" s="142"/>
      <c r="I42" s="142"/>
      <c r="K42" s="100"/>
      <c r="L42" s="100"/>
    </row>
    <row r="43" spans="1:12">
      <c r="A43" s="139"/>
      <c r="B43" s="142"/>
      <c r="C43" s="142"/>
      <c r="D43" s="142"/>
      <c r="E43" s="142"/>
      <c r="F43" s="142"/>
      <c r="G43" s="142"/>
      <c r="H43" s="142"/>
      <c r="I43" s="142"/>
      <c r="K43" s="100"/>
      <c r="L43" s="100"/>
    </row>
    <row r="44" spans="1:12">
      <c r="A44" s="96"/>
      <c r="B44" s="96"/>
      <c r="K44" s="100"/>
      <c r="L44" s="100"/>
    </row>
    <row r="45" spans="1:12">
      <c r="A45" s="96"/>
      <c r="K45" s="100"/>
      <c r="L45" s="100"/>
    </row>
    <row r="46" spans="1:12">
      <c r="A46" s="96"/>
      <c r="K46" s="100"/>
      <c r="L46" s="100"/>
    </row>
    <row r="47" spans="1:12">
      <c r="A47" s="96"/>
      <c r="K47" s="100"/>
      <c r="L47" s="100"/>
    </row>
    <row r="48" spans="1:12">
      <c r="A48" s="96"/>
      <c r="K48" s="100"/>
      <c r="L48" s="100"/>
    </row>
    <row r="49" spans="1:12">
      <c r="A49" s="96"/>
      <c r="K49" s="100"/>
      <c r="L49" s="100"/>
    </row>
    <row r="50" spans="1:12">
      <c r="K50" s="100"/>
      <c r="L50" s="100"/>
    </row>
    <row r="51" spans="1:12">
      <c r="K51" s="100"/>
      <c r="L51" s="100"/>
    </row>
    <row r="52" spans="1:12">
      <c r="K52" s="100"/>
      <c r="L52" s="100"/>
    </row>
    <row r="53" spans="1:12">
      <c r="K53" s="100"/>
      <c r="L53" s="100"/>
    </row>
    <row r="54" spans="1:12">
      <c r="K54" s="100"/>
      <c r="L54" s="100"/>
    </row>
    <row r="55" spans="1:12">
      <c r="K55" s="100"/>
      <c r="L55" s="100"/>
    </row>
    <row r="56" spans="1:12">
      <c r="K56" s="100"/>
      <c r="L56" s="100"/>
    </row>
    <row r="57" spans="1:12">
      <c r="K57" s="100"/>
      <c r="L57" s="100"/>
    </row>
    <row r="58" spans="1:12">
      <c r="K58" s="100"/>
      <c r="L58" s="100"/>
    </row>
    <row r="59" spans="1:12">
      <c r="K59" s="100"/>
      <c r="L59" s="100"/>
    </row>
    <row r="60" spans="1:12">
      <c r="K60" s="100"/>
      <c r="L60" s="100"/>
    </row>
  </sheetData>
  <mergeCells count="10">
    <mergeCell ref="A1:F1"/>
    <mergeCell ref="A2:F2"/>
    <mergeCell ref="A11:F11"/>
    <mergeCell ref="A4:G4"/>
    <mergeCell ref="C20:F20"/>
    <mergeCell ref="E38:E39"/>
    <mergeCell ref="F38:F39"/>
    <mergeCell ref="E32:E33"/>
    <mergeCell ref="F32:F33"/>
    <mergeCell ref="C36:G36"/>
  </mergeCells>
  <conditionalFormatting sqref="K19:K1048576 K1:K5 K7:K13">
    <cfRule type="duplicateValues" dxfId="0" priority="1"/>
  </conditionalFormatting>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8738-2BEA-0240-BAE5-2A93F9840630}">
  <sheetPr>
    <tabColor theme="5"/>
  </sheetPr>
  <dimension ref="A1:AT202"/>
  <sheetViews>
    <sheetView topLeftCell="J1" zoomScaleNormal="100" workbookViewId="0">
      <selection activeCell="S6" sqref="S6"/>
    </sheetView>
  </sheetViews>
  <sheetFormatPr defaultColWidth="11.42578125" defaultRowHeight="15"/>
  <cols>
    <col min="1" max="1" width="18.7109375" style="1" customWidth="1"/>
    <col min="8" max="8" width="22.7109375" customWidth="1"/>
    <col min="9" max="14" width="15.42578125" customWidth="1"/>
    <col min="15" max="19" width="11.85546875" bestFit="1" customWidth="1"/>
    <col min="26" max="26" width="11.85546875" bestFit="1" customWidth="1"/>
    <col min="27" max="27" width="12.28515625" bestFit="1" customWidth="1"/>
    <col min="28" max="29" width="11.85546875" bestFit="1" customWidth="1"/>
  </cols>
  <sheetData>
    <row r="1" spans="1:46">
      <c r="A1" s="1" t="str">
        <f>IF(ISBLANK(Calculations!A1),"",Calculations!A1)</f>
        <v>Table 4</v>
      </c>
      <c r="B1" t="str">
        <f>IF(ISBLANK(Calculations!B1),"",Calculations!B1)</f>
        <v/>
      </c>
      <c r="C1" t="str">
        <f>IF(ISBLANK(Calculations!C1),"",Calculations!C1)</f>
        <v/>
      </c>
      <c r="D1" t="str">
        <f>IF(ISBLANK(Calculations!D1),"",Calculations!D1)</f>
        <v/>
      </c>
      <c r="E1" t="str">
        <f>IF(ISBLANK(Calculations!E1),"",Calculations!E1)</f>
        <v/>
      </c>
      <c r="F1" t="str">
        <f>IF(ISBLANK(Calculations!F1),"",Calculations!F1)</f>
        <v/>
      </c>
      <c r="G1" t="str">
        <f>IF(ISBLANK(Calculations!G1),"",Calculations!G1)</f>
        <v/>
      </c>
      <c r="H1" t="str">
        <f>IF(ISBLANK(Calculations!H1),"",Calculations!H1)</f>
        <v/>
      </c>
      <c r="I1" t="str">
        <f>IF(ISBLANK(Calculations!I1),"",Calculations!I1)</f>
        <v/>
      </c>
      <c r="J1" t="str">
        <f>IF(ISBLANK(Calculations!J1),"",Calculations!J1)</f>
        <v/>
      </c>
      <c r="K1" t="str">
        <f>IF(ISBLANK(Calculations!K1),"",Calculations!K1)</f>
        <v/>
      </c>
      <c r="L1" t="str">
        <f>IF(ISBLANK(Calculations!L1),"",Calculations!L1)</f>
        <v/>
      </c>
      <c r="M1" t="str">
        <f>IF(ISBLANK(Calculations!M1),"",Calculations!M1)</f>
        <v/>
      </c>
      <c r="N1" t="str">
        <f>IF(ISBLANK(Calculations!N1),"",Calculations!N1)</f>
        <v/>
      </c>
      <c r="O1" t="str">
        <f>IF(ISBLANK(Calculations!O1),"",Calculations!O1)</f>
        <v/>
      </c>
      <c r="P1" t="str">
        <f>IF(ISBLANK(Calculations!P1),"",Calculations!P1)</f>
        <v/>
      </c>
      <c r="Q1" t="str">
        <f>IF(ISBLANK(Calculations!Q1),"",Calculations!Q1)</f>
        <v/>
      </c>
      <c r="R1" t="str">
        <f>IF(ISBLANK(Calculations!R1),"",Calculations!R1)</f>
        <v/>
      </c>
      <c r="S1" t="str">
        <f>IF(ISBLANK(Calculations!S1),"",Calculations!S1)</f>
        <v/>
      </c>
      <c r="T1" t="str">
        <f>IF(ISBLANK(Calculations!T1),"",Calculations!T1)</f>
        <v/>
      </c>
      <c r="U1" t="str">
        <f>IF(ISBLANK(Calculations!U1),"",Calculations!U1)</f>
        <v/>
      </c>
      <c r="V1" t="str">
        <f>IF(ISBLANK(Calculations!V1),"",Calculations!V1)</f>
        <v/>
      </c>
      <c r="W1" t="str">
        <f>IF(ISBLANK(Calculations!W1),"",Calculations!W1)</f>
        <v/>
      </c>
      <c r="X1" t="str">
        <f>IF(ISBLANK(Calculations!X1),"",Calculations!X1)</f>
        <v/>
      </c>
      <c r="Y1" t="str">
        <f>IF(ISBLANK(Calculations!Y1),"",Calculations!Y1)</f>
        <v/>
      </c>
      <c r="Z1" t="str">
        <f>IF(ISBLANK(Calculations!Z1),"",Calculations!Z1)</f>
        <v/>
      </c>
      <c r="AA1" t="str">
        <f>IF(ISBLANK(Calculations!AA1),"",Calculations!AA1)</f>
        <v/>
      </c>
      <c r="AB1" t="str">
        <f>IF(ISBLANK(Calculations!AB1),"",Calculations!AB1)</f>
        <v/>
      </c>
      <c r="AC1" t="str">
        <f>IF(ISBLANK(Calculations!AC1),"",Calculations!AC1)</f>
        <v/>
      </c>
      <c r="AD1" t="str">
        <f>IF(ISBLANK(Calculations!AD1),"",Calculations!AD1)</f>
        <v/>
      </c>
      <c r="AE1" t="str">
        <f>IF(ISBLANK(Calculations!AE1),"",Calculations!AE1)</f>
        <v/>
      </c>
      <c r="AF1" t="str">
        <f>IF(ISBLANK(Calculations!AF1),"",Calculations!AF1)</f>
        <v/>
      </c>
      <c r="AG1" t="str">
        <f>IF(ISBLANK(Calculations!AG1),"",Calculations!AG1)</f>
        <v/>
      </c>
      <c r="AH1" t="str">
        <f>IF(ISBLANK(Calculations!AH1),"",Calculations!AH1)</f>
        <v/>
      </c>
      <c r="AI1" t="str">
        <f>IF(ISBLANK(Calculations!AI1),"",Calculations!AI1)</f>
        <v/>
      </c>
      <c r="AJ1" t="str">
        <f>IF(ISBLANK(Calculations!AJ1),"",Calculations!AJ1)</f>
        <v/>
      </c>
      <c r="AK1" t="str">
        <f>IF(ISBLANK(Calculations!AK1),"",Calculations!AK1)</f>
        <v/>
      </c>
      <c r="AL1" t="str">
        <f>IF(ISBLANK(Calculations!AL1),"",Calculations!AL1)</f>
        <v/>
      </c>
      <c r="AM1" t="str">
        <f>IF(ISBLANK(Calculations!AM1),"",Calculations!AM1)</f>
        <v/>
      </c>
      <c r="AN1" t="str">
        <f>IF(ISBLANK(Calculations!AN1),"",Calculations!AN1)</f>
        <v/>
      </c>
      <c r="AO1" t="str">
        <f>IF(ISBLANK(Calculations!AO1),"",Calculations!AO1)</f>
        <v/>
      </c>
      <c r="AP1" t="str">
        <f>IF(ISBLANK(Calculations!AP1),"",Calculations!AP1)</f>
        <v/>
      </c>
      <c r="AQ1" t="str">
        <f>IF(ISBLANK(Calculations!AQ1),"",Calculations!AQ1)</f>
        <v/>
      </c>
      <c r="AR1" t="str">
        <f>IF(ISBLANK(Calculations!AR1),"",Calculations!AR1)</f>
        <v/>
      </c>
      <c r="AS1" t="str">
        <f>IF(ISBLANK(Calculations!AS1),"",Calculations!AS1)</f>
        <v/>
      </c>
      <c r="AT1" t="str">
        <f>IF(ISBLANK(Calculations!AT1),"",Calculations!AT1)</f>
        <v/>
      </c>
    </row>
    <row r="2" spans="1:46">
      <c r="A2" s="102" t="s">
        <v>711</v>
      </c>
      <c r="B2" t="str">
        <f>IF(ISBLANK(Calculations!B2),"",Calculations!B2)</f>
        <v/>
      </c>
      <c r="C2" t="str">
        <f>IF(ISBLANK(Calculations!C2),"",Calculations!C2)</f>
        <v/>
      </c>
      <c r="D2" t="str">
        <f>IF(ISBLANK(Calculations!D2),"",Calculations!D2)</f>
        <v/>
      </c>
      <c r="E2" t="str">
        <f>IF(ISBLANK(Calculations!E2),"",Calculations!E2)</f>
        <v/>
      </c>
      <c r="F2" t="str">
        <f>IF(ISBLANK(Calculations!F2),"",Calculations!F2)</f>
        <v>California</v>
      </c>
      <c r="G2" t="str">
        <f>IF(ISBLANK(Calculations!G2),"",Calculations!G2)</f>
        <v/>
      </c>
      <c r="H2" t="str">
        <f>IF(ISBLANK(Calculations!H2),"",Calculations!H2)</f>
        <v>BCEU-urban-residential-heating</v>
      </c>
      <c r="I2" t="str">
        <f>IF(ISBLANK(Calculations!I2),"",Calculations!I2)</f>
        <v/>
      </c>
      <c r="J2" t="str">
        <f>IF(ISBLANK(Calculations!J2),"",Calculations!J2)</f>
        <v/>
      </c>
      <c r="K2" t="str">
        <f>IF(ISBLANK(Calculations!K2),"",Calculations!K2)</f>
        <v/>
      </c>
      <c r="L2" t="str">
        <f>IF(ISBLANK(Calculations!L2),"",Calculations!L2)</f>
        <v/>
      </c>
      <c r="M2" t="str">
        <f>IF(ISBLANK(Calculations!M2),"",Calculations!M2)</f>
        <v/>
      </c>
      <c r="N2" t="str">
        <f>IF(ISBLANK(Calculations!N2),"",Calculations!N2)</f>
        <v/>
      </c>
      <c r="O2" t="str">
        <f>IF(ISBLANK(Calculations!O2),"",Calculations!O2)</f>
        <v/>
      </c>
      <c r="P2" t="str">
        <f>IF(ISBLANK(Calculations!P2),"",Calculations!P2)</f>
        <v>Subtract BDEQ</v>
      </c>
      <c r="Q2">
        <f>SUMIFS(BDEQ!C:C,BDEQ!$AG:$AG,About!$B$2,BDEQ!$AH:$AH,$I4)*BDEQ!$C$2*$J4*$K4</f>
        <v>4657252824.2790976</v>
      </c>
      <c r="R2" t="str">
        <f>IF(ISBLANK(Calculations!R2),"",Calculations!R2)</f>
        <v/>
      </c>
      <c r="S2" t="str">
        <f>IF(ISBLANK(Calculations!S2),"",Calculations!S2)</f>
        <v/>
      </c>
      <c r="T2" t="str">
        <f>IF(ISBLANK(Calculations!T2),"",Calculations!T2)</f>
        <v/>
      </c>
      <c r="U2" t="str">
        <f>IF(ISBLANK(Calculations!U2),"",Calculations!U2)</f>
        <v/>
      </c>
      <c r="V2" t="str">
        <f>IF(ISBLANK(Calculations!V2),"",Calculations!V2)</f>
        <v/>
      </c>
      <c r="W2" t="str">
        <f>IF(ISBLANK(Calculations!W2),"",Calculations!W2)</f>
        <v/>
      </c>
      <c r="X2" t="str">
        <f>IF(ISBLANK(Calculations!X2),"",Calculations!X2)</f>
        <v/>
      </c>
      <c r="Y2" t="str">
        <f>IF(ISBLANK(Calculations!Y2),"",Calculations!Y2)</f>
        <v/>
      </c>
      <c r="Z2" t="str">
        <f>IF(ISBLANK(Calculations!Z2),"",Calculations!Z2)</f>
        <v/>
      </c>
      <c r="AA2" t="str">
        <f>IF(ISBLANK(Calculations!AA2),"",Calculations!AA2)</f>
        <v/>
      </c>
      <c r="AB2" t="str">
        <f>IF(ISBLANK(Calculations!AB2),"",Calculations!AB2)</f>
        <v/>
      </c>
      <c r="AC2" t="str">
        <f>IF(ISBLANK(Calculations!AC2),"",Calculations!AC2)</f>
        <v/>
      </c>
      <c r="AD2" t="str">
        <f>IF(ISBLANK(Calculations!AD2),"",Calculations!AD2)</f>
        <v/>
      </c>
      <c r="AE2" t="str">
        <f>IF(ISBLANK(Calculations!AE2),"",Calculations!AE2)</f>
        <v/>
      </c>
      <c r="AF2" t="str">
        <f>IF(ISBLANK(Calculations!AF2),"",Calculations!AF2)</f>
        <v/>
      </c>
      <c r="AG2" t="str">
        <f>IF(ISBLANK(Calculations!AG2),"",Calculations!AG2)</f>
        <v/>
      </c>
      <c r="AH2" t="str">
        <f>IF(ISBLANK(Calculations!AH2),"",Calculations!AH2)</f>
        <v/>
      </c>
      <c r="AI2" t="str">
        <f>IF(ISBLANK(Calculations!AI2),"",Calculations!AI2)</f>
        <v/>
      </c>
      <c r="AJ2" t="str">
        <f>IF(ISBLANK(Calculations!AJ2),"",Calculations!AJ2)</f>
        <v/>
      </c>
      <c r="AK2" t="str">
        <f>IF(ISBLANK(Calculations!AK2),"",Calculations!AK2)</f>
        <v/>
      </c>
      <c r="AL2" t="str">
        <f>IF(ISBLANK(Calculations!AL2),"",Calculations!AL2)</f>
        <v/>
      </c>
      <c r="AM2" t="str">
        <f>IF(ISBLANK(Calculations!AM2),"",Calculations!AM2)</f>
        <v/>
      </c>
      <c r="AN2" t="str">
        <f>IF(ISBLANK(Calculations!AN2),"",Calculations!AN2)</f>
        <v/>
      </c>
      <c r="AO2" t="str">
        <f>IF(ISBLANK(Calculations!AO2),"",Calculations!AO2)</f>
        <v/>
      </c>
      <c r="AP2" t="str">
        <f>IF(ISBLANK(Calculations!AP2),"",Calculations!AP2)</f>
        <v/>
      </c>
      <c r="AQ2" t="str">
        <f>IF(ISBLANK(Calculations!AQ2),"",Calculations!AQ2)</f>
        <v/>
      </c>
      <c r="AR2" t="str">
        <f>IF(ISBLANK(Calculations!AR2),"",Calculations!AR2)</f>
        <v/>
      </c>
      <c r="AS2" t="str">
        <f>IF(ISBLANK(Calculations!AS2),"",Calculations!AS2)</f>
        <v/>
      </c>
      <c r="AT2" t="str">
        <f>IF(ISBLANK(Calculations!AT2),"",Calculations!AT2)</f>
        <v/>
      </c>
    </row>
    <row r="3" spans="1:46">
      <c r="A3" s="1" t="str">
        <f>IF(ISBLANK(Calculations!A3),"",Calculations!A3)</f>
        <v/>
      </c>
      <c r="B3" t="str">
        <f>IF(ISBLANK(Calculations!B3),"",Calculations!B3)</f>
        <v/>
      </c>
      <c r="C3" t="str">
        <f>IF(ISBLANK(Calculations!C3),"",Calculations!C3)</f>
        <v/>
      </c>
      <c r="D3" t="str">
        <f>IF(ISBLANK(Calculations!D3),"",Calculations!D3)</f>
        <v/>
      </c>
      <c r="E3" t="str">
        <f>IF(ISBLANK(Calculations!E3),"",Calculations!E3)</f>
        <v/>
      </c>
      <c r="F3" t="str">
        <f>IF(ISBLANK(Calculations!F3),"",Calculations!F3)</f>
        <v/>
      </c>
      <c r="G3" t="str">
        <f>IF(ISBLANK(Calculations!G3),"",Calculations!G3)</f>
        <v/>
      </c>
      <c r="H3" t="str">
        <f>IF(ISBLANK(Calculations!H3),"",Calculations!H3)</f>
        <v/>
      </c>
      <c r="I3" t="str">
        <f>IF(ISBLANK(Calculations!I3),"",Calculations!I3)</f>
        <v/>
      </c>
      <c r="J3" t="str">
        <f>IF(ISBLANK(Calculations!J3),"",Calculations!J3)</f>
        <v>Ratio</v>
      </c>
      <c r="K3" t="str">
        <f>IF(ISBLANK(Calculations!K3),"",Calculations!K3)</f>
        <v>Urban/rural</v>
      </c>
      <c r="L3" t="str">
        <f>IF(ISBLANK(Calculations!L3),"",Calculations!L3)</f>
        <v/>
      </c>
      <c r="M3" t="str">
        <f>IF(ISBLANK(Calculations!M3),"",Calculations!M3)</f>
        <v/>
      </c>
      <c r="N3" t="str">
        <f>IF(ISBLANK(Calculations!N3),"",Calculations!N3)</f>
        <v>(BTU)</v>
      </c>
      <c r="O3">
        <f>IF(ISBLANK(Calculations!O3),"",Calculations!O3)</f>
        <v>2019</v>
      </c>
      <c r="P3">
        <f>IF(ISBLANK(Calculations!P3),"",Calculations!P3)</f>
        <v>2020</v>
      </c>
      <c r="Q3">
        <f>IF(ISBLANK(Calculations!Q3),"",Calculations!Q3)</f>
        <v>2021</v>
      </c>
      <c r="R3">
        <f>IF(ISBLANK(Calculations!R3),"",Calculations!R3)</f>
        <v>2022</v>
      </c>
      <c r="S3">
        <f>IF(ISBLANK(Calculations!S3),"",Calculations!S3)</f>
        <v>2023</v>
      </c>
      <c r="T3">
        <f>IF(ISBLANK(Calculations!T3),"",Calculations!T3)</f>
        <v>2024</v>
      </c>
      <c r="U3">
        <f>IF(ISBLANK(Calculations!U3),"",Calculations!U3)</f>
        <v>2025</v>
      </c>
      <c r="V3">
        <f>IF(ISBLANK(Calculations!V3),"",Calculations!V3)</f>
        <v>2026</v>
      </c>
      <c r="W3">
        <f>IF(ISBLANK(Calculations!W3),"",Calculations!W3)</f>
        <v>2027</v>
      </c>
      <c r="X3">
        <f>IF(ISBLANK(Calculations!X3),"",Calculations!X3)</f>
        <v>2028</v>
      </c>
      <c r="Y3">
        <f>IF(ISBLANK(Calculations!Y3),"",Calculations!Y3)</f>
        <v>2029</v>
      </c>
      <c r="Z3">
        <f>IF(ISBLANK(Calculations!Z3),"",Calculations!Z3)</f>
        <v>2030</v>
      </c>
      <c r="AA3">
        <f>IF(ISBLANK(Calculations!AA3),"",Calculations!AA3)</f>
        <v>2031</v>
      </c>
      <c r="AB3">
        <f>IF(ISBLANK(Calculations!AB3),"",Calculations!AB3)</f>
        <v>2032</v>
      </c>
      <c r="AC3">
        <f>IF(ISBLANK(Calculations!AC3),"",Calculations!AC3)</f>
        <v>2033</v>
      </c>
      <c r="AD3">
        <f>IF(ISBLANK(Calculations!AD3),"",Calculations!AD3)</f>
        <v>2034</v>
      </c>
      <c r="AE3">
        <f>IF(ISBLANK(Calculations!AE3),"",Calculations!AE3)</f>
        <v>2035</v>
      </c>
      <c r="AF3">
        <f>IF(ISBLANK(Calculations!AF3),"",Calculations!AF3)</f>
        <v>2036</v>
      </c>
      <c r="AG3">
        <f>IF(ISBLANK(Calculations!AG3),"",Calculations!AG3)</f>
        <v>2037</v>
      </c>
      <c r="AH3">
        <f>IF(ISBLANK(Calculations!AH3),"",Calculations!AH3)</f>
        <v>2038</v>
      </c>
      <c r="AI3">
        <f>IF(ISBLANK(Calculations!AI3),"",Calculations!AI3)</f>
        <v>2039</v>
      </c>
      <c r="AJ3">
        <f>IF(ISBLANK(Calculations!AJ3),"",Calculations!AJ3)</f>
        <v>2040</v>
      </c>
      <c r="AK3">
        <f>IF(ISBLANK(Calculations!AK3),"",Calculations!AK3)</f>
        <v>2041</v>
      </c>
      <c r="AL3">
        <f>IF(ISBLANK(Calculations!AL3),"",Calculations!AL3)</f>
        <v>2042</v>
      </c>
      <c r="AM3">
        <f>IF(ISBLANK(Calculations!AM3),"",Calculations!AM3)</f>
        <v>2043</v>
      </c>
      <c r="AN3">
        <f>IF(ISBLANK(Calculations!AN3),"",Calculations!AN3)</f>
        <v>2044</v>
      </c>
      <c r="AO3">
        <f>IF(ISBLANK(Calculations!AO3),"",Calculations!AO3)</f>
        <v>2045</v>
      </c>
      <c r="AP3">
        <f>IF(ISBLANK(Calculations!AP3),"",Calculations!AP3)</f>
        <v>2046</v>
      </c>
      <c r="AQ3">
        <f>IF(ISBLANK(Calculations!AQ3),"",Calculations!AQ3)</f>
        <v>2047</v>
      </c>
      <c r="AR3">
        <f>IF(ISBLANK(Calculations!AR3),"",Calculations!AR3)</f>
        <v>2048</v>
      </c>
      <c r="AS3">
        <f>IF(ISBLANK(Calculations!AS3),"",Calculations!AS3)</f>
        <v>2049</v>
      </c>
      <c r="AT3">
        <f>IF(ISBLANK(Calculations!AT3),"",Calculations!AT3)</f>
        <v>2050</v>
      </c>
    </row>
    <row r="4" spans="1:46">
      <c r="A4" s="1" t="str">
        <f>IF(ISBLANK(Calculations!A4),"",Calculations!A4)</f>
        <v/>
      </c>
      <c r="B4" t="str">
        <f>IF(ISBLANK(Calculations!B4),"",Calculations!B4)</f>
        <v>Combine three main concepts:</v>
      </c>
      <c r="C4" t="str">
        <f>IF(ISBLANK(Calculations!C4),"",Calculations!C4)</f>
        <v/>
      </c>
      <c r="D4" t="str">
        <f>IF(ISBLANK(Calculations!D4),"",Calculations!D4)</f>
        <v/>
      </c>
      <c r="E4" t="str">
        <f>IF(ISBLANK(Calculations!E4),"",Calculations!E4)</f>
        <v/>
      </c>
      <c r="F4" t="str">
        <f>IF(ISBLANK(Calculations!F4),"",Calculations!F4)</f>
        <v/>
      </c>
      <c r="G4" t="str">
        <f>IF(ISBLANK(Calculations!G4),"",Calculations!G4)</f>
        <v/>
      </c>
      <c r="H4" t="str">
        <f>IF(ISBLANK(Calculations!H4),"",Calculations!H4)</f>
        <v>RKI000:fa_SpaceHeating</v>
      </c>
      <c r="I4" t="str">
        <f>IF(ISBLANK(Calculations!I4),"",Calculations!I4)</f>
        <v>urban residential</v>
      </c>
      <c r="J4">
        <f>IF(ISBLANK(Calculations!J4),"",Calculations!J4)</f>
        <v>0.11252571282623626</v>
      </c>
      <c r="K4">
        <f>IF(ISBLANK(Calculations!K4),"",Calculations!K4)</f>
        <v>0.94236632738906856</v>
      </c>
      <c r="L4" t="str">
        <f>IF(ISBLANK(Calculations!L4),"",Calculations!L4)</f>
        <v>RESIDENTIAL</v>
      </c>
      <c r="M4" t="str">
        <f>IF(ISBLANK(Calculations!M4),"",Calculations!M4)</f>
        <v>heating</v>
      </c>
      <c r="N4" t="str">
        <f>IF(ISBLANK(Calculations!N4),"",Calculations!N4)</f>
        <v>electricity</v>
      </c>
      <c r="O4">
        <f>IF(ISBLANK(Calculations!O4),"",Calculations!O4)</f>
        <v>32665652343426.273</v>
      </c>
      <c r="P4">
        <f>IF(ISBLANK(Calculations!P4),"",Calculations!P4)</f>
        <v>32665652343426.273</v>
      </c>
      <c r="Q4">
        <f>IF(ISBLANK(Calculations!Q4),"",Calculations!Q4)-(SUMIFS(BDEQ!C:C,BDEQ!$AG:$AG,About!$B$2,BDEQ!$AH:$AH,$I4)*BDEQ!$C$2*$J4*$K4)</f>
        <v>32660995090601.996</v>
      </c>
      <c r="R4">
        <f>IF(ISBLANK(Calculations!R4),"",Calculations!R4)-(SUMIFS(BDEQ!D:D,BDEQ!$AG:$AG,About!$B$2,BDEQ!$AH:$AH,$I4)*BDEQ!$C$2*$J4*$K4)</f>
        <v>32946116398521.648</v>
      </c>
      <c r="S4" s="99">
        <f>IF(ISBLANK(Calculations!S4),"",Calculations!S4+ ('IRA Buildings Changes'!$G$38/($AB$3-$R$3)*(S3-$R$3)))-(SUMIFS(BDEQ!D:D,BDEQ!$AG:$AG,About!$B$2,BDEQ!$AH:$AH,$I4)*BDEQ!$C$2*$J4*$K4)</f>
        <v>33253724441215.059</v>
      </c>
      <c r="T4" s="99">
        <f>IF(ISBLANK(Calculations!T4),"",Calculations!T4+ ('IRA Buildings Changes'!$G$38/($AB$3-$R$3)*(T3-$R$3)))-(SUMIFS(BDEQ!E:E,BDEQ!$AG:$AG,About!$B$2,BDEQ!$AH:$AH,$I4)*BDEQ!$C$2*$J4*$K4)</f>
        <v>33569979325757.551</v>
      </c>
      <c r="U4" s="99">
        <f>IF(ISBLANK(Calculations!U4),"",Calculations!U4+ ('IRA Buildings Changes'!$G$38/($AB$3-$R$3)*(U3-$R$3)))-(SUMIFS(BDEQ!F:F,BDEQ!$AG:$AG,About!$B$2,BDEQ!$AH:$AH,$I4)*BDEQ!$C$2*$J4*$K4)</f>
        <v>33870516923771.172</v>
      </c>
      <c r="V4" s="99">
        <f>IF(ISBLANK(Calculations!V4),"",Calculations!V4+ ('IRA Buildings Changes'!$G$38/($AB$3-$R$3)*(V3-$R$3)))-(SUMIFS(BDEQ!G:G,BDEQ!$AG:$AG,About!$B$2,BDEQ!$AH:$AH,$I4)*BDEQ!$C$2*$J4*$K4)</f>
        <v>34169284262939.832</v>
      </c>
      <c r="W4" s="99">
        <f>IF(ISBLANK(Calculations!W4),"",Calculations!W4+ ('IRA Buildings Changes'!$G$38/($AB$3-$R$3)*(W3-$R$3)))-(SUMIFS(BDEQ!H:H,BDEQ!$AG:$AG,About!$B$2,BDEQ!$AH:$AH,$I4)*BDEQ!$C$2*$J4*$K4)</f>
        <v>34470617731927.762</v>
      </c>
      <c r="X4" s="99">
        <f>IF(ISBLANK(Calculations!X4),"",Calculations!X4+ ('IRA Buildings Changes'!$G$38/($AB$3-$R$3)*(X3-$R$3)))-(SUMIFS(BDEQ!I:I,BDEQ!$AG:$AG,About!$B$2,BDEQ!$AH:$AH,$I4)*BDEQ!$C$2*$J4*$K4)</f>
        <v>34770354561770.738</v>
      </c>
      <c r="Y4" s="99">
        <f>IF(ISBLANK(Calculations!Y4),"",Calculations!Y4+ ('IRA Buildings Changes'!$G$38/($AB$3-$R$3)*(Y3-$R$3)))-(SUMIFS(BDEQ!J:J,BDEQ!$AG:$AG,About!$B$2,BDEQ!$AH:$AH,$I4)*BDEQ!$C$2*$J4*$K4)</f>
        <v>35076762384069.727</v>
      </c>
      <c r="Z4" s="99">
        <f>IF(ISBLANK(Calculations!Z4),"",Calculations!Z4+ ('IRA Buildings Changes'!$G$38/($AB$3-$R$3)*(Z3-$R$3)))-(SUMIFS(BDEQ!K:K,BDEQ!$AG:$AG,About!$B$2,BDEQ!$AH:$AH,$I4)*BDEQ!$C$2*$J4*$K4)</f>
        <v>35386732495247.781</v>
      </c>
      <c r="AA4" s="99">
        <f>IF(ISBLANK(Calculations!AA4),"",Calculations!AA4+ ('IRA Buildings Changes'!$G$38/($AB$3-$R$3)*(AA3-$R$3)))-(SUMIFS(BDEQ!L:L,BDEQ!$AG:$AG,About!$B$2,BDEQ!$AH:$AH,$I4)*BDEQ!$C$2*$J4*$K4)</f>
        <v>35698522164411.281</v>
      </c>
      <c r="AB4" s="98">
        <f>IF(ISBLANK(Calculations!AB4),"",Calculations!AB4 + 'IRA Buildings Changes'!G38)-(SUMIFS(BDEQ!D:D,BDEQ!$AG:$AG,About!$B$2,BDEQ!$AH:$AH,$I4)*BDEQ!$C$2*$J4*$K4)</f>
        <v>36020771862413.828</v>
      </c>
      <c r="AC4" s="99">
        <f>IF(ISBLANK(Calculations!AC4),"",Calculations!AC4+ 'IRA Buildings Changes'!$G$38)-(SUMIFS(BDEQ!D:D,BDEQ!$AG:$AG,About!$B$2,BDEQ!$AH:$AH,$I4)*BDEQ!$C$2*$J4*$K4)</f>
        <v>36316610679992.18</v>
      </c>
      <c r="AD4" s="99">
        <f>IF(ISBLANK(Calculations!AD4),"",Calculations!AD4+ 'IRA Buildings Changes'!$G$38)-(SUMIFS(BDEQ!E:E,BDEQ!$AG:$AG,About!$B$2,BDEQ!$AH:$AH,$I4)*BDEQ!$C$2*$J4*$K4)</f>
        <v>36620037400189.539</v>
      </c>
      <c r="AE4" s="99">
        <f>IF(ISBLANK(Calculations!AE4),"",Calculations!AE4+ 'IRA Buildings Changes'!$G$38)-(SUMIFS(BDEQ!F:F,BDEQ!$AG:$AG,About!$B$2,BDEQ!$AH:$AH,$I4)*BDEQ!$C$2*$J4*$K4)</f>
        <v>36932812974762.477</v>
      </c>
      <c r="AF4" s="99">
        <f>IF(ISBLANK(Calculations!AF4),"",Calculations!AF4+ 'IRA Buildings Changes'!$G$38)-(SUMIFS(BDEQ!G:G,BDEQ!$AG:$AG,About!$B$2,BDEQ!$AH:$AH,$I4)*BDEQ!$C$2*$J4*$K4)</f>
        <v>37255667494385.539</v>
      </c>
      <c r="AG4" s="99">
        <f>IF(ISBLANK(Calculations!AG4),"",Calculations!AG4+ 'IRA Buildings Changes'!$G$38)-(SUMIFS(BDEQ!H:H,BDEQ!$AG:$AG,About!$B$2,BDEQ!$AH:$AH,$I4)*BDEQ!$C$2*$J4*$K4)</f>
        <v>37601086291875.188</v>
      </c>
      <c r="AH4" s="99">
        <f>IF(ISBLANK(Calculations!AH4),"",Calculations!AH4+ 'IRA Buildings Changes'!$G$38)-(SUMIFS(BDEQ!I:I,BDEQ!$AG:$AG,About!$B$2,BDEQ!$AH:$AH,$I4)*BDEQ!$C$2*$J4*$K4)</f>
        <v>37964241991241.031</v>
      </c>
      <c r="AI4" s="99">
        <f>IF(ISBLANK(Calculations!AI4),"",Calculations!AI4+ 'IRA Buildings Changes'!$G$38)-(SUMIFS(BDEQ!J:J,BDEQ!$AG:$AG,About!$B$2,BDEQ!$AH:$AH,$I4)*BDEQ!$C$2*$J4*$K4)</f>
        <v>38319218837291.344</v>
      </c>
      <c r="AJ4" s="99">
        <f>IF(ISBLANK(Calculations!AJ4),"",Calculations!AJ4+ 'IRA Buildings Changes'!$G$38)-(SUMIFS(BDEQ!K:K,BDEQ!$AG:$AG,About!$B$2,BDEQ!$AH:$AH,$I4)*BDEQ!$C$2*$J4*$K4)</f>
        <v>38669548766167.82</v>
      </c>
      <c r="AK4" s="99">
        <f>IF(ISBLANK(Calculations!AK4),"",Calculations!AK4+ 'IRA Buildings Changes'!$G$38)-(SUMIFS(BDEQ!L:L,BDEQ!$AG:$AG,About!$B$2,BDEQ!$AH:$AH,$I4)*BDEQ!$C$2*$J4*$K4)</f>
        <v>38827939105097.969</v>
      </c>
      <c r="AL4" s="99">
        <f>IF(ISBLANK(Calculations!AL4),"",Calculations!AL4+ 'IRA Buildings Changes'!$G$38)-(SUMIFS(BDEQ!M:M,BDEQ!$AG:$AG,About!$B$2,BDEQ!$AH:$AH,$I4)*BDEQ!$C$2*$J4*$K4)</f>
        <v>38981782997290.883</v>
      </c>
      <c r="AM4" s="99">
        <f>IF(ISBLANK(Calculations!AM4),"",Calculations!AM4+ 'IRA Buildings Changes'!$G$38)-(SUMIFS(BDEQ!N:N,BDEQ!$AG:$AG,About!$B$2,BDEQ!$AH:$AH,$I4)*BDEQ!$C$2*$J4*$K4)</f>
        <v>39135760941218.43</v>
      </c>
      <c r="AN4" s="99">
        <f>IF(ISBLANK(Calculations!AN4),"",Calculations!AN4+ 'IRA Buildings Changes'!$G$38)-(SUMIFS(BDEQ!O:O,BDEQ!$AG:$AG,About!$B$2,BDEQ!$AH:$AH,$I4)*BDEQ!$C$2*$J4*$K4)</f>
        <v>39272210364534.664</v>
      </c>
      <c r="AO4" s="99">
        <f>IF(ISBLANK(Calculations!AO4),"",Calculations!AO4+ 'IRA Buildings Changes'!$G$38)-(SUMIFS(BDEQ!P:P,BDEQ!$AG:$AG,About!$B$2,BDEQ!$AH:$AH,$I4)*BDEQ!$C$2*$J4*$K4)</f>
        <v>39399901681216.836</v>
      </c>
      <c r="AP4" s="99">
        <f>IF(ISBLANK(Calculations!AP4),"",Calculations!AP4+ 'IRA Buildings Changes'!$G$38)-(SUMIFS(BDEQ!Q:Q,BDEQ!$AG:$AG,About!$B$2,BDEQ!$AH:$AH,$I4)*BDEQ!$C$2*$J4*$K4)</f>
        <v>39518255376974.109</v>
      </c>
      <c r="AQ4" s="99">
        <f>IF(ISBLANK(Calculations!AQ4),"",Calculations!AQ4+ 'IRA Buildings Changes'!$G$38)-(SUMIFS(BDEQ!R:R,BDEQ!$AG:$AG,About!$B$2,BDEQ!$AH:$AH,$I4)*BDEQ!$C$2*$J4*$K4)</f>
        <v>39629028024675.953</v>
      </c>
      <c r="AR4" s="99">
        <f>IF(ISBLANK(Calculations!AR4),"",Calculations!AR4+ 'IRA Buildings Changes'!$G$38)-(SUMIFS(BDEQ!S:S,BDEQ!$AG:$AG,About!$B$2,BDEQ!$AH:$AH,$I4)*BDEQ!$C$2*$J4*$K4)</f>
        <v>39731772508950.945</v>
      </c>
      <c r="AS4" s="99">
        <f>IF(ISBLANK(Calculations!AS4),"",Calculations!AS4+ 'IRA Buildings Changes'!$G$38)-(SUMIFS(BDEQ!T:T,BDEQ!$AG:$AG,About!$B$2,BDEQ!$AH:$AH,$I4)*BDEQ!$C$2*$J4*$K4)</f>
        <v>39825493901779.102</v>
      </c>
      <c r="AT4" s="99">
        <f>IF(ISBLANK(Calculations!AT4),"",Calculations!AT4+ 'IRA Buildings Changes'!$G$38)-(SUMIFS(BDEQ!U:U,BDEQ!$AG:$AG,About!$B$2,BDEQ!$AH:$AH,$I4)*BDEQ!$C$2*$J4*$K4)</f>
        <v>39911351413872.281</v>
      </c>
    </row>
    <row r="5" spans="1:46">
      <c r="A5" s="1" t="str">
        <f>IF(ISBLANK(Calculations!A5),"",Calculations!A5)</f>
        <v/>
      </c>
      <c r="B5" t="str">
        <f>IF(ISBLANK(Calculations!B5),"",Calculations!B5)</f>
        <v/>
      </c>
      <c r="C5" t="str">
        <f>IF(ISBLANK(Calculations!C5),"",Calculations!C5)</f>
        <v/>
      </c>
      <c r="D5" t="str">
        <f>IF(ISBLANK(Calculations!D5),"",Calculations!D5)</f>
        <v/>
      </c>
      <c r="E5" t="str">
        <f>IF(ISBLANK(Calculations!E5),"",Calculations!E5)</f>
        <v/>
      </c>
      <c r="F5" t="str">
        <f>IF(ISBLANK(Calculations!F5),"",Calculations!F5)</f>
        <v/>
      </c>
      <c r="G5" t="str">
        <f>IF(ISBLANK(Calculations!G5),"",Calculations!G5)</f>
        <v/>
      </c>
      <c r="H5" t="str">
        <f>IF(ISBLANK(Calculations!H5),"",Calculations!H5)</f>
        <v/>
      </c>
      <c r="I5" t="str">
        <f>IF(ISBLANK(Calculations!I5),"",Calculations!I5)</f>
        <v>urban residential</v>
      </c>
      <c r="J5">
        <f>IF(ISBLANK(Calculations!J5),"",Calculations!J5)</f>
        <v>1</v>
      </c>
      <c r="K5">
        <f>IF(ISBLANK(Calculations!K5),"",Calculations!K5)</f>
        <v>0.94236632738906856</v>
      </c>
      <c r="L5" t="str">
        <f>IF(ISBLANK(Calculations!L5),"",Calculations!L5)</f>
        <v>RESIDENTIAL</v>
      </c>
      <c r="M5" t="str">
        <f>IF(ISBLANK(Calculations!M5),"",Calculations!M5)</f>
        <v>heating</v>
      </c>
      <c r="N5" t="str">
        <f>IF(ISBLANK(Calculations!N5),"",Calculations!N5)</f>
        <v>coal</v>
      </c>
      <c r="O5">
        <f>IF(ISBLANK(Calculations!O5),"",Calculations!O5)</f>
        <v>0</v>
      </c>
      <c r="P5">
        <f>IF(ISBLANK(Calculations!P5),"",Calculations!P5)</f>
        <v>0</v>
      </c>
      <c r="Q5">
        <f>IF(ISBLANK(Calculations!Q5),"",Calculations!Q5)</f>
        <v>0</v>
      </c>
      <c r="R5">
        <f>IF(ISBLANK(Calculations!R5),"",Calculations!R5)</f>
        <v>0</v>
      </c>
      <c r="S5">
        <f>IF(ISBLANK(Calculations!S5),"",Calculations!S5)</f>
        <v>0</v>
      </c>
      <c r="T5">
        <f>IF(ISBLANK(Calculations!T5),"",Calculations!T5)</f>
        <v>0</v>
      </c>
      <c r="U5">
        <f>IF(ISBLANK(Calculations!U5),"",Calculations!U5)</f>
        <v>0</v>
      </c>
      <c r="V5">
        <f>IF(ISBLANK(Calculations!V5),"",Calculations!V5)</f>
        <v>0</v>
      </c>
      <c r="W5">
        <f>IF(ISBLANK(Calculations!W5),"",Calculations!W5)</f>
        <v>0</v>
      </c>
      <c r="X5">
        <f>IF(ISBLANK(Calculations!X5),"",Calculations!X5)</f>
        <v>0</v>
      </c>
      <c r="Y5">
        <f>IF(ISBLANK(Calculations!Y5),"",Calculations!Y5)</f>
        <v>0</v>
      </c>
      <c r="Z5">
        <f>IF(ISBLANK(Calculations!Z5),"",Calculations!Z5)</f>
        <v>0</v>
      </c>
      <c r="AA5">
        <f>IF(ISBLANK(Calculations!AA5),"",Calculations!AA5)</f>
        <v>0</v>
      </c>
      <c r="AB5">
        <f>IF(ISBLANK(Calculations!AB5),"",Calculations!AB5)</f>
        <v>0</v>
      </c>
      <c r="AC5">
        <f>IF(ISBLANK(Calculations!AC5),"",Calculations!AC5)</f>
        <v>0</v>
      </c>
      <c r="AD5">
        <f>IF(ISBLANK(Calculations!AD5),"",Calculations!AD5)</f>
        <v>0</v>
      </c>
      <c r="AE5">
        <f>IF(ISBLANK(Calculations!AE5),"",Calculations!AE5)</f>
        <v>0</v>
      </c>
      <c r="AF5">
        <f>IF(ISBLANK(Calculations!AF5),"",Calculations!AF5)</f>
        <v>0</v>
      </c>
      <c r="AG5">
        <f>IF(ISBLANK(Calculations!AG5),"",Calculations!AG5)</f>
        <v>0</v>
      </c>
      <c r="AH5">
        <f>IF(ISBLANK(Calculations!AH5),"",Calculations!AH5)</f>
        <v>0</v>
      </c>
      <c r="AI5">
        <f>IF(ISBLANK(Calculations!AI5),"",Calculations!AI5)</f>
        <v>0</v>
      </c>
      <c r="AJ5">
        <f>IF(ISBLANK(Calculations!AJ5),"",Calculations!AJ5)</f>
        <v>0</v>
      </c>
      <c r="AK5">
        <f>IF(ISBLANK(Calculations!AK5),"",Calculations!AK5)</f>
        <v>0</v>
      </c>
      <c r="AL5">
        <f>IF(ISBLANK(Calculations!AL5),"",Calculations!AL5)</f>
        <v>0</v>
      </c>
      <c r="AM5">
        <f>IF(ISBLANK(Calculations!AM5),"",Calculations!AM5)</f>
        <v>0</v>
      </c>
      <c r="AN5">
        <f>IF(ISBLANK(Calculations!AN5),"",Calculations!AN5)</f>
        <v>0</v>
      </c>
      <c r="AO5">
        <f>IF(ISBLANK(Calculations!AO5),"",Calculations!AO5)</f>
        <v>0</v>
      </c>
      <c r="AP5">
        <f>IF(ISBLANK(Calculations!AP5),"",Calculations!AP5)</f>
        <v>0</v>
      </c>
      <c r="AQ5">
        <f>IF(ISBLANK(Calculations!AQ5),"",Calculations!AQ5)</f>
        <v>0</v>
      </c>
      <c r="AR5">
        <f>IF(ISBLANK(Calculations!AR5),"",Calculations!AR5)</f>
        <v>0</v>
      </c>
      <c r="AS5">
        <f>IF(ISBLANK(Calculations!AS5),"",Calculations!AS5)</f>
        <v>0</v>
      </c>
      <c r="AT5">
        <f>IF(ISBLANK(Calculations!AT5),"",Calculations!AT5)</f>
        <v>0</v>
      </c>
    </row>
    <row r="6" spans="1:46">
      <c r="A6" s="1" t="s">
        <v>820</v>
      </c>
      <c r="B6" t="str">
        <f>IF(ISBLANK(Calculations!B6),"",Calculations!B6)</f>
        <v>SEDS data has total electricity/fuel etc by state</v>
      </c>
      <c r="C6" t="str">
        <f>IF(ISBLANK(Calculations!C6),"",Calculations!C6)</f>
        <v/>
      </c>
      <c r="D6" t="str">
        <f>IF(ISBLANK(Calculations!D6),"",Calculations!D6)</f>
        <v/>
      </c>
      <c r="E6" t="str">
        <f>IF(ISBLANK(Calculations!E6),"",Calculations!E6)</f>
        <v/>
      </c>
      <c r="F6" t="str">
        <f>IF(ISBLANK(Calculations!F6),"",Calculations!F6)</f>
        <v/>
      </c>
      <c r="G6" t="str">
        <f>IF(ISBLANK(Calculations!G6),"",Calculations!G6)</f>
        <v/>
      </c>
      <c r="H6" t="str">
        <f>IF(ISBLANK(Calculations!H6),"",Calculations!H6)</f>
        <v>RKI000:ga_SpaceHeating</v>
      </c>
      <c r="I6" t="str">
        <f>IF(ISBLANK(Calculations!I6),"",Calculations!I6)</f>
        <v>urban residential</v>
      </c>
      <c r="J6">
        <f>IF(ISBLANK(Calculations!J6),"",Calculations!J6)</f>
        <v>0.47527755738617056</v>
      </c>
      <c r="K6">
        <f>IF(ISBLANK(Calculations!K6),"",Calculations!K6)</f>
        <v>0.94236632738906856</v>
      </c>
      <c r="L6" t="str">
        <f>IF(ISBLANK(Calculations!L6),"",Calculations!L6)</f>
        <v>RESIDENTIAL</v>
      </c>
      <c r="M6" t="str">
        <f>IF(ISBLANK(Calculations!M6),"",Calculations!M6)</f>
        <v>heating</v>
      </c>
      <c r="N6" t="str">
        <f>IF(ISBLANK(Calculations!N6),"",Calculations!N6)</f>
        <v>natural gas</v>
      </c>
      <c r="O6">
        <f>IF(ISBLANK(Calculations!O6),"",Calculations!O6)</f>
        <v>208160639424470.63</v>
      </c>
      <c r="P6">
        <f>IF(ISBLANK(Calculations!P6),"",Calculations!P6)</f>
        <v>208160639424470.63</v>
      </c>
      <c r="Q6">
        <f>IF(ISBLANK(Calculations!Q6),"",Calculations!Q6)</f>
        <v>208160639424470.63</v>
      </c>
      <c r="R6">
        <f>IF(ISBLANK(Calculations!R6),"",Calculations!R6)</f>
        <v>209219424193108.94</v>
      </c>
      <c r="S6" s="99">
        <f>IF(ISBLANK(Calculations!S6),"",Calculations!S6 + ('IRA Buildings Changes'!$D$38/($AB$3-$R$3)*(S3-$R$3)))</f>
        <v>201193640180817.75</v>
      </c>
      <c r="T6" s="99">
        <f>IF(ISBLANK(Calculations!T6),"",Calculations!T6 + ('IRA Buildings Changes'!$D$38/($AB$3-$R$3)*(T3-$R$3)))</f>
        <v>193161966343768.63</v>
      </c>
      <c r="U6" s="99">
        <f>IF(ISBLANK(Calculations!U6),"",Calculations!U6 + ('IRA Buildings Changes'!$D$38/($AB$3-$R$3)*(U3-$R$3)))</f>
        <v>184981187998943.69</v>
      </c>
      <c r="V6" s="99">
        <f>IF(ISBLANK(Calculations!V6),"",Calculations!V6 + ('IRA Buildings Changes'!$D$38/($AB$3-$R$3)*(V3-$R$3)))</f>
        <v>176725742209624.19</v>
      </c>
      <c r="W6" s="99">
        <f>IF(ISBLANK(Calculations!W6),"",Calculations!W6 + ('IRA Buildings Changes'!$D$38/($AB$3-$R$3)*(W3-$R$3)))</f>
        <v>168565739750011.44</v>
      </c>
      <c r="X6" s="99">
        <f>IF(ISBLANK(Calculations!X6),"",Calculations!X6 + ('IRA Buildings Changes'!$D$38/($AB$3-$R$3)*(X3-$R$3)))</f>
        <v>160386331630977.25</v>
      </c>
      <c r="Y6" s="99">
        <f>IF(ISBLANK(Calculations!Y6),"",Calculations!Y6 + ('IRA Buildings Changes'!$D$38/($AB$3-$R$3)*(Y3-$R$3)))</f>
        <v>152112614628890.03</v>
      </c>
      <c r="Z6" s="99">
        <f>IF(ISBLANK(Calculations!Z6),"",Calculations!Z6 + ('IRA Buildings Changes'!$D$38/($AB$3-$R$3)*(Z3-$R$3)))</f>
        <v>143995311261386.5</v>
      </c>
      <c r="AA6" s="99">
        <f>IF(ISBLANK(Calculations!AA6),"",Calculations!AA6 + ('IRA Buildings Changes'!$D$38/($AB$3-$R$3)*(AA3-$R$3)))</f>
        <v>135904865951779.3</v>
      </c>
      <c r="AB6" s="98">
        <f>IF(ISBLANK(Calculations!AB6),"",Calculations!AB6 + 'IRA Buildings Changes'!D38)</f>
        <v>127878496016408.56</v>
      </c>
      <c r="AC6" s="99">
        <f>IF(ISBLANK(Calculations!AC6),"",Calculations!AC6  + 'IRA Buildings Changes'!$D$38)</f>
        <v>128679296587634.56</v>
      </c>
      <c r="AD6" s="99">
        <f>IF(ISBLANK(Calculations!AD6),"",Calculations!AD6  + 'IRA Buildings Changes'!$D$38)</f>
        <v>129717767536186</v>
      </c>
      <c r="AE6" s="99">
        <f>IF(ISBLANK(Calculations!AE6),"",Calculations!AE6  + 'IRA Buildings Changes'!$D$38)</f>
        <v>130823025865144.88</v>
      </c>
      <c r="AF6" s="99">
        <f>IF(ISBLANK(Calculations!AF6),"",Calculations!AF6  + 'IRA Buildings Changes'!$D$38)</f>
        <v>131968696509912.94</v>
      </c>
      <c r="AG6" s="99">
        <f>IF(ISBLANK(Calculations!AG6),"",Calculations!AG6  + 'IRA Buildings Changes'!$D$38)</f>
        <v>133392087714136.59</v>
      </c>
      <c r="AH6" s="99">
        <f>IF(ISBLANK(Calculations!AH6),"",Calculations!AH6  + 'IRA Buildings Changes'!$D$38)</f>
        <v>134909235485363.22</v>
      </c>
      <c r="AI6" s="99">
        <f>IF(ISBLANK(Calculations!AI6),"",Calculations!AI6  + 'IRA Buildings Changes'!$D$38)</f>
        <v>136478101184127.38</v>
      </c>
      <c r="AJ6" s="99">
        <f>IF(ISBLANK(Calculations!AJ6),"",Calculations!AJ6  + 'IRA Buildings Changes'!$D$38)</f>
        <v>138175160156769.34</v>
      </c>
      <c r="AK6" s="99">
        <f>IF(ISBLANK(Calculations!AK6),"",Calculations!AK6  + 'IRA Buildings Changes'!$D$38)</f>
        <v>138465479442207.47</v>
      </c>
      <c r="AL6" s="99">
        <f>IF(ISBLANK(Calculations!AL6),"",Calculations!AL6  + 'IRA Buildings Changes'!$D$38)</f>
        <v>138829863329217.78</v>
      </c>
      <c r="AM6" s="99">
        <f>IF(ISBLANK(Calculations!AM6),"",Calculations!AM6  + 'IRA Buildings Changes'!$D$38)</f>
        <v>139324056289980.22</v>
      </c>
      <c r="AN6" s="99">
        <f>IF(ISBLANK(Calculations!AN6),"",Calculations!AN6  + 'IRA Buildings Changes'!$D$38)</f>
        <v>139787481398473.34</v>
      </c>
      <c r="AO6" s="99">
        <f>IF(ISBLANK(Calculations!AO6),"",Calculations!AO6  + 'IRA Buildings Changes'!$D$38)</f>
        <v>140278989876891.09</v>
      </c>
      <c r="AP6" s="99">
        <f>IF(ISBLANK(Calculations!AP6),"",Calculations!AP6  + 'IRA Buildings Changes'!$D$38)</f>
        <v>140772516136312.66</v>
      </c>
      <c r="AQ6" s="99">
        <f>IF(ISBLANK(Calculations!AQ6),"",Calculations!AQ6  + 'IRA Buildings Changes'!$D$38)</f>
        <v>141255970527527.63</v>
      </c>
      <c r="AR6" s="99">
        <f>IF(ISBLANK(Calculations!AR6),"",Calculations!AR6  + 'IRA Buildings Changes'!$D$38)</f>
        <v>141713163136863.97</v>
      </c>
      <c r="AS6" s="99">
        <f>IF(ISBLANK(Calculations!AS6),"",Calculations!AS6  + 'IRA Buildings Changes'!$D$38)</f>
        <v>142130103239535.13</v>
      </c>
      <c r="AT6" s="99">
        <f>IF(ISBLANK(Calculations!AT6),"",Calculations!AT6  + 'IRA Buildings Changes'!$D$38)</f>
        <v>142505915090904.66</v>
      </c>
    </row>
    <row r="7" spans="1:46">
      <c r="A7" s="1" t="str">
        <f>IF(ISBLANK(Calculations!A7),"",Calculations!A7)</f>
        <v/>
      </c>
      <c r="B7" t="str">
        <f>IF(ISBLANK(Calculations!B7),"",Calculations!B7)</f>
        <v>The NREL data is how you portion this into each subsector (heating/cooling/etc) AND how you do growth rates</v>
      </c>
      <c r="C7" t="str">
        <f>IF(ISBLANK(Calculations!C7),"",Calculations!C7)</f>
        <v/>
      </c>
      <c r="D7" t="str">
        <f>IF(ISBLANK(Calculations!D7),"",Calculations!D7)</f>
        <v/>
      </c>
      <c r="E7" t="str">
        <f>IF(ISBLANK(Calculations!E7),"",Calculations!E7)</f>
        <v/>
      </c>
      <c r="F7" t="str">
        <f>IF(ISBLANK(Calculations!F7),"",Calculations!F7)</f>
        <v/>
      </c>
      <c r="G7" t="str">
        <f>IF(ISBLANK(Calculations!G7),"",Calculations!G7)</f>
        <v/>
      </c>
      <c r="H7" t="str">
        <f>IF(ISBLANK(Calculations!H7),"",Calculations!H7)</f>
        <v>RKI000:ha_SpaceHeating</v>
      </c>
      <c r="I7" t="str">
        <f>IF(ISBLANK(Calculations!I7),"",Calculations!I7)</f>
        <v>urban residential</v>
      </c>
      <c r="J7">
        <f>IF(ISBLANK(Calculations!J7),"",Calculations!J7)</f>
        <v>0.9868801739985481</v>
      </c>
      <c r="K7">
        <f>IF(ISBLANK(Calculations!K7),"",Calculations!K7)</f>
        <v>0.94236632738906856</v>
      </c>
      <c r="L7" t="str">
        <f>IF(ISBLANK(Calculations!L7),"",Calculations!L7)</f>
        <v>RESIDENTIAL</v>
      </c>
      <c r="M7" t="str">
        <f>IF(ISBLANK(Calculations!M7),"",Calculations!M7)</f>
        <v>heating</v>
      </c>
      <c r="N7" t="str">
        <f>IF(ISBLANK(Calculations!N7),"",Calculations!N7)</f>
        <v>petroleum diesel</v>
      </c>
      <c r="O7">
        <f>IF(ISBLANK(Calculations!O7),"",Calculations!O7)</f>
        <v>501271425732.66809</v>
      </c>
      <c r="P7">
        <f>IF(ISBLANK(Calculations!P7),"",Calculations!P7)</f>
        <v>501271425732.66809</v>
      </c>
      <c r="Q7">
        <f>IF(ISBLANK(Calculations!Q7),"",Calculations!Q7)</f>
        <v>501271425732.66809</v>
      </c>
      <c r="R7">
        <f>IF(ISBLANK(Calculations!R7),"",Calculations!R7)</f>
        <v>503787190093.07343</v>
      </c>
      <c r="S7">
        <f>IF(ISBLANK(Calculations!S7),"",Calculations!S7)</f>
        <v>505346107032.58441</v>
      </c>
      <c r="T7">
        <f>IF(ISBLANK(Calculations!T7),"",Calculations!T7)</f>
        <v>506297245676.85266</v>
      </c>
      <c r="U7">
        <f>IF(ISBLANK(Calculations!U7),"",Calculations!U7)</f>
        <v>506109257480.55969</v>
      </c>
      <c r="V7">
        <f>IF(ISBLANK(Calculations!V7),"",Calculations!V7)</f>
        <v>504439410409.91034</v>
      </c>
      <c r="W7">
        <f>IF(ISBLANK(Calculations!W7),"",Calculations!W7)</f>
        <v>501229525508.2442</v>
      </c>
      <c r="X7">
        <f>IF(ISBLANK(Calculations!X7),"",Calculations!X7)</f>
        <v>495639137184.26825</v>
      </c>
      <c r="Y7">
        <f>IF(ISBLANK(Calculations!Y7),"",Calculations!Y7)</f>
        <v>486936146317.96759</v>
      </c>
      <c r="Z7">
        <f>IF(ISBLANK(Calculations!Z7),"",Calculations!Z7)</f>
        <v>475676123881.88251</v>
      </c>
      <c r="AA7">
        <f>IF(ISBLANK(Calculations!AA7),"",Calculations!AA7)</f>
        <v>461500946865.06891</v>
      </c>
      <c r="AB7">
        <f>IF(ISBLANK(Calculations!AB7),"",Calculations!AB7)</f>
        <v>444791334076.09515</v>
      </c>
      <c r="AC7">
        <f>IF(ISBLANK(Calculations!AC7),"",Calculations!AC7)</f>
        <v>425496628430.13214</v>
      </c>
      <c r="AD7">
        <f>IF(ISBLANK(Calculations!AD7),"",Calculations!AD7)</f>
        <v>404504159827.9314</v>
      </c>
      <c r="AE7">
        <f>IF(ISBLANK(Calculations!AE7),"",Calculations!AE7)</f>
        <v>381729654257.15009</v>
      </c>
      <c r="AF7">
        <f>IF(ISBLANK(Calculations!AF7),"",Calculations!AF7)</f>
        <v>357590905751.28027</v>
      </c>
      <c r="AG7">
        <f>IF(ISBLANK(Calculations!AG7),"",Calculations!AG7)</f>
        <v>332913069863.88123</v>
      </c>
      <c r="AH7">
        <f>IF(ISBLANK(Calculations!AH7),"",Calculations!AH7)</f>
        <v>307668204840.22406</v>
      </c>
      <c r="AI7">
        <f>IF(ISBLANK(Calculations!AI7),"",Calculations!AI7)</f>
        <v>282291391742.82898</v>
      </c>
      <c r="AJ7">
        <f>IF(ISBLANK(Calculations!AJ7),"",Calculations!AJ7)</f>
        <v>257154037093.5921</v>
      </c>
      <c r="AK7">
        <f>IF(ISBLANK(Calculations!AK7),"",Calculations!AK7)</f>
        <v>231059433200.40668</v>
      </c>
      <c r="AL7">
        <f>IF(ISBLANK(Calculations!AL7),"",Calculations!AL7)</f>
        <v>206174014758.93832</v>
      </c>
      <c r="AM7">
        <f>IF(ISBLANK(Calculations!AM7),"",Calculations!AM7)</f>
        <v>182778249274.4498</v>
      </c>
      <c r="AN7">
        <f>IF(ISBLANK(Calculations!AN7),"",Calculations!AN7)</f>
        <v>160989018760.19995</v>
      </c>
      <c r="AO7">
        <f>IF(ISBLANK(Calculations!AO7),"",Calculations!AO7)</f>
        <v>141111308409.10428</v>
      </c>
      <c r="AP7">
        <f>IF(ISBLANK(Calculations!AP7),"",Calculations!AP7)</f>
        <v>123333578022.93054</v>
      </c>
      <c r="AQ7">
        <f>IF(ISBLANK(Calculations!AQ7),"",Calculations!AQ7)</f>
        <v>107777043822.20132</v>
      </c>
      <c r="AR7">
        <f>IF(ISBLANK(Calculations!AR7),"",Calculations!AR7)</f>
        <v>94470841479.412109</v>
      </c>
      <c r="AS7">
        <f>IF(ISBLANK(Calculations!AS7),"",Calculations!AS7)</f>
        <v>83349529151.804123</v>
      </c>
      <c r="AT7">
        <f>IF(ISBLANK(Calculations!AT7),"",Calculations!AT7)</f>
        <v>74277444066.325302</v>
      </c>
    </row>
    <row r="8" spans="1:46">
      <c r="A8" s="1" t="str">
        <f>IF(ISBLANK(Calculations!A8),"",Calculations!A8)</f>
        <v/>
      </c>
      <c r="B8" t="str">
        <f>IF(ISBLANK(Calculations!B8),"",Calculations!B8)</f>
        <v>Then you do the urban/rural splits</v>
      </c>
      <c r="C8" t="str">
        <f>IF(ISBLANK(Calculations!C8),"",Calculations!C8)</f>
        <v/>
      </c>
      <c r="D8" t="str">
        <f>IF(ISBLANK(Calculations!D8),"",Calculations!D8)</f>
        <v/>
      </c>
      <c r="E8" t="str">
        <f>IF(ISBLANK(Calculations!E8),"",Calculations!E8)</f>
        <v/>
      </c>
      <c r="F8" t="str">
        <f>IF(ISBLANK(Calculations!F8),"",Calculations!F8)</f>
        <v/>
      </c>
      <c r="G8" t="str">
        <f>IF(ISBLANK(Calculations!G8),"",Calculations!G8)</f>
        <v/>
      </c>
      <c r="H8" t="str">
        <f>IF(ISBLANK(Calculations!H8),"",Calculations!H8)</f>
        <v/>
      </c>
      <c r="I8" t="str">
        <f>IF(ISBLANK(Calculations!I8),"",Calculations!I8)</f>
        <v>urban residential</v>
      </c>
      <c r="J8">
        <f>IF(ISBLANK(Calculations!J8),"",Calculations!J8)</f>
        <v>0</v>
      </c>
      <c r="K8">
        <f>IF(ISBLANK(Calculations!K8),"",Calculations!K8)</f>
        <v>0.94236632738906856</v>
      </c>
      <c r="L8" t="str">
        <f>IF(ISBLANK(Calculations!L8),"",Calculations!L8)</f>
        <v>RESIDENTIAL</v>
      </c>
      <c r="M8" t="str">
        <f>IF(ISBLANK(Calculations!M8),"",Calculations!M8)</f>
        <v>heating</v>
      </c>
      <c r="N8" t="str">
        <f>IF(ISBLANK(Calculations!N8),"",Calculations!N8)</f>
        <v>heat</v>
      </c>
      <c r="O8">
        <f>IF(ISBLANK(Calculations!O8),"",Calculations!O8)</f>
        <v>0</v>
      </c>
      <c r="P8">
        <f>IF(ISBLANK(Calculations!P8),"",Calculations!P8)</f>
        <v>0</v>
      </c>
      <c r="Q8">
        <f>IF(ISBLANK(Calculations!Q8),"",Calculations!Q8)</f>
        <v>0</v>
      </c>
      <c r="R8">
        <f>IF(ISBLANK(Calculations!R8),"",Calculations!R8)</f>
        <v>0</v>
      </c>
      <c r="S8">
        <f>IF(ISBLANK(Calculations!S8),"",Calculations!S8)</f>
        <v>0</v>
      </c>
      <c r="T8">
        <f>IF(ISBLANK(Calculations!T8),"",Calculations!T8)</f>
        <v>0</v>
      </c>
      <c r="U8">
        <f>IF(ISBLANK(Calculations!U8),"",Calculations!U8)</f>
        <v>0</v>
      </c>
      <c r="V8">
        <f>IF(ISBLANK(Calculations!V8),"",Calculations!V8)</f>
        <v>0</v>
      </c>
      <c r="W8">
        <f>IF(ISBLANK(Calculations!W8),"",Calculations!W8)</f>
        <v>0</v>
      </c>
      <c r="X8">
        <f>IF(ISBLANK(Calculations!X8),"",Calculations!X8)</f>
        <v>0</v>
      </c>
      <c r="Y8">
        <f>IF(ISBLANK(Calculations!Y8),"",Calculations!Y8)</f>
        <v>0</v>
      </c>
      <c r="Z8">
        <f>IF(ISBLANK(Calculations!Z8),"",Calculations!Z8)</f>
        <v>0</v>
      </c>
      <c r="AA8">
        <f>IF(ISBLANK(Calculations!AA8),"",Calculations!AA8)</f>
        <v>0</v>
      </c>
      <c r="AB8">
        <f>IF(ISBLANK(Calculations!AB8),"",Calculations!AB8)</f>
        <v>0</v>
      </c>
      <c r="AC8">
        <f>IF(ISBLANK(Calculations!AC8),"",Calculations!AC8)</f>
        <v>0</v>
      </c>
      <c r="AD8">
        <f>IF(ISBLANK(Calculations!AD8),"",Calculations!AD8)</f>
        <v>0</v>
      </c>
      <c r="AE8">
        <f>IF(ISBLANK(Calculations!AE8),"",Calculations!AE8)</f>
        <v>0</v>
      </c>
      <c r="AF8">
        <f>IF(ISBLANK(Calculations!AF8),"",Calculations!AF8)</f>
        <v>0</v>
      </c>
      <c r="AG8">
        <f>IF(ISBLANK(Calculations!AG8),"",Calculations!AG8)</f>
        <v>0</v>
      </c>
      <c r="AH8">
        <f>IF(ISBLANK(Calculations!AH8),"",Calculations!AH8)</f>
        <v>0</v>
      </c>
      <c r="AI8">
        <f>IF(ISBLANK(Calculations!AI8),"",Calculations!AI8)</f>
        <v>0</v>
      </c>
      <c r="AJ8">
        <f>IF(ISBLANK(Calculations!AJ8),"",Calculations!AJ8)</f>
        <v>0</v>
      </c>
      <c r="AK8">
        <f>IF(ISBLANK(Calculations!AK8),"",Calculations!AK8)</f>
        <v>0</v>
      </c>
      <c r="AL8">
        <f>IF(ISBLANK(Calculations!AL8),"",Calculations!AL8)</f>
        <v>0</v>
      </c>
      <c r="AM8">
        <f>IF(ISBLANK(Calculations!AM8),"",Calculations!AM8)</f>
        <v>0</v>
      </c>
      <c r="AN8">
        <f>IF(ISBLANK(Calculations!AN8),"",Calculations!AN8)</f>
        <v>0</v>
      </c>
      <c r="AO8">
        <f>IF(ISBLANK(Calculations!AO8),"",Calculations!AO8)</f>
        <v>0</v>
      </c>
      <c r="AP8">
        <f>IF(ISBLANK(Calculations!AP8),"",Calculations!AP8)</f>
        <v>0</v>
      </c>
      <c r="AQ8">
        <f>IF(ISBLANK(Calculations!AQ8),"",Calculations!AQ8)</f>
        <v>0</v>
      </c>
      <c r="AR8">
        <f>IF(ISBLANK(Calculations!AR8),"",Calculations!AR8)</f>
        <v>0</v>
      </c>
      <c r="AS8">
        <f>IF(ISBLANK(Calculations!AS8),"",Calculations!AS8)</f>
        <v>0</v>
      </c>
      <c r="AT8">
        <f>IF(ISBLANK(Calculations!AT8),"",Calculations!AT8)</f>
        <v>0</v>
      </c>
    </row>
    <row r="9" spans="1:46">
      <c r="A9" s="1" t="str">
        <f>IF(ISBLANK(Calculations!A9),"",Calculations!A9)</f>
        <v/>
      </c>
      <c r="B9" t="str">
        <f>IF(ISBLANK(Calculations!B9),"",Calculations!B9)</f>
        <v/>
      </c>
      <c r="C9" t="str">
        <f>IF(ISBLANK(Calculations!C9),"",Calculations!C9)</f>
        <v/>
      </c>
      <c r="D9" t="str">
        <f>IF(ISBLANK(Calculations!D9),"",Calculations!D9)</f>
        <v/>
      </c>
      <c r="E9" t="str">
        <f>IF(ISBLANK(Calculations!E9),"",Calculations!E9)</f>
        <v/>
      </c>
      <c r="F9" t="str">
        <f>IF(ISBLANK(Calculations!F9),"",Calculations!F9)</f>
        <v/>
      </c>
      <c r="G9" t="str">
        <f>IF(ISBLANK(Calculations!G9),"",Calculations!G9)</f>
        <v/>
      </c>
      <c r="H9" t="str">
        <f>IF(ISBLANK(Calculations!H9),"",Calculations!H9)</f>
        <v>RKI000:ja_MarketedRenew</v>
      </c>
      <c r="I9" t="str">
        <f>IF(ISBLANK(Calculations!I9),"",Calculations!I9)</f>
        <v>urban residential</v>
      </c>
      <c r="J9">
        <f>IF(ISBLANK(Calculations!J9),"",Calculations!J9)</f>
        <v>1</v>
      </c>
      <c r="K9">
        <f>IF(ISBLANK(Calculations!K9),"",Calculations!K9)</f>
        <v>0.94236632738906856</v>
      </c>
      <c r="L9" t="str">
        <f>IF(ISBLANK(Calculations!L9),"",Calculations!L9)</f>
        <v>RESIDENTIAL</v>
      </c>
      <c r="M9" t="str">
        <f>IF(ISBLANK(Calculations!M9),"",Calculations!M9)</f>
        <v>heating</v>
      </c>
      <c r="N9" t="str">
        <f>IF(ISBLANK(Calculations!N9),"",Calculations!N9)</f>
        <v>biomass</v>
      </c>
      <c r="O9">
        <f>IF(ISBLANK(Calculations!O9),"",Calculations!O9)</f>
        <v>21473701502214.707</v>
      </c>
      <c r="P9">
        <f>IF(ISBLANK(Calculations!P9),"",Calculations!P9)</f>
        <v>21473701502214.707</v>
      </c>
      <c r="Q9">
        <f>IF(ISBLANK(Calculations!Q9),"",Calculations!Q9)</f>
        <v>21473701502214.707</v>
      </c>
      <c r="R9">
        <f>IF(ISBLANK(Calculations!R9),"",Calculations!R9)</f>
        <v>21567001590312.176</v>
      </c>
      <c r="S9">
        <f>IF(ISBLANK(Calculations!S9),"",Calculations!S9)</f>
        <v>21643507869273.602</v>
      </c>
      <c r="T9">
        <f>IF(ISBLANK(Calculations!T9),"",Calculations!T9)</f>
        <v>21716933330214.922</v>
      </c>
      <c r="U9">
        <f>IF(ISBLANK(Calculations!U9),"",Calculations!U9)</f>
        <v>21784592310317.277</v>
      </c>
      <c r="V9">
        <f>IF(ISBLANK(Calculations!V9),"",Calculations!V9)</f>
        <v>21851688995825.551</v>
      </c>
      <c r="W9">
        <f>IF(ISBLANK(Calculations!W9),"",Calculations!W9)</f>
        <v>21927409369731.18</v>
      </c>
      <c r="X9">
        <f>IF(ISBLANK(Calculations!X9),"",Calculations!X9)</f>
        <v>22005032097088.688</v>
      </c>
      <c r="Y9">
        <f>IF(ISBLANK(Calculations!Y9),"",Calculations!Y9)</f>
        <v>22073579290364.664</v>
      </c>
      <c r="Z9">
        <f>IF(ISBLANK(Calculations!Z9),"",Calculations!Z9)</f>
        <v>22159476978997.176</v>
      </c>
      <c r="AA9">
        <f>IF(ISBLANK(Calculations!AA9),"",Calculations!AA9)</f>
        <v>22248829716613.559</v>
      </c>
      <c r="AB9">
        <f>IF(ISBLANK(Calculations!AB9),"",Calculations!AB9)</f>
        <v>22344342601298.813</v>
      </c>
      <c r="AC9">
        <f>IF(ISBLANK(Calculations!AC9),"",Calculations!AC9)</f>
        <v>22439300253371.938</v>
      </c>
      <c r="AD9">
        <f>IF(ISBLANK(Calculations!AD9),"",Calculations!AD9)</f>
        <v>22558199550592.801</v>
      </c>
      <c r="AE9">
        <f>IF(ISBLANK(Calculations!AE9),"",Calculations!AE9)</f>
        <v>22686208106174.828</v>
      </c>
      <c r="AF9">
        <f>IF(ISBLANK(Calculations!AF9),"",Calculations!AF9)</f>
        <v>22827787206961.336</v>
      </c>
      <c r="AG9">
        <f>IF(ISBLANK(Calculations!AG9),"",Calculations!AG9)</f>
        <v>22999375032308.477</v>
      </c>
      <c r="AH9">
        <f>IF(ISBLANK(Calculations!AH9),"",Calculations!AH9)</f>
        <v>23179496247198.746</v>
      </c>
      <c r="AI9">
        <f>IF(ISBLANK(Calculations!AI9),"",Calculations!AI9)</f>
        <v>23369357883956.742</v>
      </c>
      <c r="AJ9">
        <f>IF(ISBLANK(Calculations!AJ9),"",Calculations!AJ9)</f>
        <v>23560636334243.246</v>
      </c>
      <c r="AK9">
        <f>IF(ISBLANK(Calculations!AK9),"",Calculations!AK9)</f>
        <v>23647250360338.836</v>
      </c>
      <c r="AL9">
        <f>IF(ISBLANK(Calculations!AL9),"",Calculations!AL9)</f>
        <v>23726723893918.188</v>
      </c>
      <c r="AM9">
        <f>IF(ISBLANK(Calculations!AM9),"",Calculations!AM9)</f>
        <v>23802494517192.68</v>
      </c>
      <c r="AN9">
        <f>IF(ISBLANK(Calculations!AN9),"",Calculations!AN9)</f>
        <v>23858172144964.172</v>
      </c>
      <c r="AO9">
        <f>IF(ISBLANK(Calculations!AO9),"",Calculations!AO9)</f>
        <v>23904036817275.25</v>
      </c>
      <c r="AP9">
        <f>IF(ISBLANK(Calculations!AP9),"",Calculations!AP9)</f>
        <v>23943337271713.629</v>
      </c>
      <c r="AQ9">
        <f>IF(ISBLANK(Calculations!AQ9),"",Calculations!AQ9)</f>
        <v>23980139694884.141</v>
      </c>
      <c r="AR9">
        <f>IF(ISBLANK(Calculations!AR9),"",Calculations!AR9)</f>
        <v>24015859385668.496</v>
      </c>
      <c r="AS9">
        <f>IF(ISBLANK(Calculations!AS9),"",Calculations!AS9)</f>
        <v>24050006553730.039</v>
      </c>
      <c r="AT9">
        <f>IF(ISBLANK(Calculations!AT9),"",Calculations!AT9)</f>
        <v>24083217766852.961</v>
      </c>
    </row>
    <row r="10" spans="1:46">
      <c r="A10" s="1" t="str">
        <f>IF(ISBLANK(Calculations!A10),"",Calculations!A10)</f>
        <v/>
      </c>
      <c r="B10" t="str">
        <f>IF(ISBLANK(Calculations!B10),"",Calculations!B10)</f>
        <v/>
      </c>
      <c r="C10" t="str">
        <f>IF(ISBLANK(Calculations!C10),"",Calculations!C10)</f>
        <v/>
      </c>
      <c r="D10" t="str">
        <f>IF(ISBLANK(Calculations!D10),"",Calculations!D10)</f>
        <v/>
      </c>
      <c r="E10" t="str">
        <f>IF(ISBLANK(Calculations!E10),"",Calculations!E10)</f>
        <v/>
      </c>
      <c r="F10" t="str">
        <f>IF(ISBLANK(Calculations!F10),"",Calculations!F10)</f>
        <v/>
      </c>
      <c r="G10" t="str">
        <f>IF(ISBLANK(Calculations!G10),"",Calculations!G10)</f>
        <v/>
      </c>
      <c r="H10" t="str">
        <f>IF(ISBLANK(Calculations!H10),"",Calculations!H10)</f>
        <v/>
      </c>
      <c r="I10" t="str">
        <f>IF(ISBLANK(Calculations!I10),"",Calculations!I10)</f>
        <v>urban residential</v>
      </c>
      <c r="J10">
        <f>IF(ISBLANK(Calculations!J10),"",Calculations!J10)</f>
        <v>1</v>
      </c>
      <c r="K10">
        <f>IF(ISBLANK(Calculations!K10),"",Calculations!K10)</f>
        <v>0.94236632738906856</v>
      </c>
      <c r="L10" t="str">
        <f>IF(ISBLANK(Calculations!L10),"",Calculations!L10)</f>
        <v>RESIDENTIAL</v>
      </c>
      <c r="M10" t="str">
        <f>IF(ISBLANK(Calculations!M10),"",Calculations!M10)</f>
        <v>heating</v>
      </c>
      <c r="N10" t="str">
        <f>IF(ISBLANK(Calculations!N10),"",Calculations!N10)</f>
        <v>kerosene</v>
      </c>
      <c r="O10">
        <f>IF(ISBLANK(Calculations!O10),"",Calculations!O10)</f>
        <v>332655313568.34119</v>
      </c>
      <c r="P10">
        <f>IF(ISBLANK(Calculations!P10),"",Calculations!P10)</f>
        <v>332655313568.34119</v>
      </c>
      <c r="Q10">
        <f>IF(ISBLANK(Calculations!Q10),"",Calculations!Q10)</f>
        <v>332655313568.34119</v>
      </c>
      <c r="R10">
        <f>IF(ISBLANK(Calculations!R10),"",Calculations!R10)</f>
        <v>331803245199.69354</v>
      </c>
      <c r="S10">
        <f>IF(ISBLANK(Calculations!S10),"",Calculations!S10)</f>
        <v>330981231512.38135</v>
      </c>
      <c r="T10">
        <f>IF(ISBLANK(Calculations!T10),"",Calculations!T10)</f>
        <v>329994819240.34222</v>
      </c>
      <c r="U10">
        <f>IF(ISBLANK(Calculations!U10),"",Calculations!U10)</f>
        <v>328436704775.75952</v>
      </c>
      <c r="V10">
        <f>IF(ISBLANK(Calculations!V10),"",Calculations!V10)</f>
        <v>326245240224.52722</v>
      </c>
      <c r="W10">
        <f>IF(ISBLANK(Calculations!W10),"",Calculations!W10)</f>
        <v>322959597538.31195</v>
      </c>
      <c r="X10">
        <f>IF(ISBLANK(Calculations!X10),"",Calculations!X10)</f>
        <v>318604351905.66138</v>
      </c>
      <c r="Y10">
        <f>IF(ISBLANK(Calculations!Y10),"",Calculations!Y10)</f>
        <v>312801454040.93628</v>
      </c>
      <c r="Z10">
        <f>IF(ISBLANK(Calculations!Z10),"",Calculations!Z10)</f>
        <v>305662614579.00391</v>
      </c>
      <c r="AA10">
        <f>IF(ISBLANK(Calculations!AA10),"",Calculations!AA10)</f>
        <v>297258417311.34052</v>
      </c>
      <c r="AB10">
        <f>IF(ISBLANK(Calculations!AB10),"",Calculations!AB10)</f>
        <v>287542772026.23981</v>
      </c>
      <c r="AC10">
        <f>IF(ISBLANK(Calculations!AC10),"",Calculations!AC10)</f>
        <v>276835174792.18262</v>
      </c>
      <c r="AD10">
        <f>IF(ISBLANK(Calculations!AD10),"",Calculations!AD10)</f>
        <v>264916776877.54272</v>
      </c>
      <c r="AE10">
        <f>IF(ISBLANK(Calculations!AE10),"",Calculations!AE10)</f>
        <v>251890106602.96259</v>
      </c>
      <c r="AF10">
        <f>IF(ISBLANK(Calculations!AF10),"",Calculations!AF10)</f>
        <v>238076113276.47568</v>
      </c>
      <c r="AG10">
        <f>IF(ISBLANK(Calculations!AG10),"",Calculations!AG10)</f>
        <v>223613180374.47778</v>
      </c>
      <c r="AH10">
        <f>IF(ISBLANK(Calculations!AH10),"",Calculations!AH10)</f>
        <v>208698860441.01248</v>
      </c>
      <c r="AI10">
        <f>IF(ISBLANK(Calculations!AI10),"",Calculations!AI10)</f>
        <v>193399872858.29535</v>
      </c>
      <c r="AJ10">
        <f>IF(ISBLANK(Calculations!AJ10),"",Calculations!AJ10)</f>
        <v>178075762943.349</v>
      </c>
      <c r="AK10">
        <f>IF(ISBLANK(Calculations!AK10),"",Calculations!AK10)</f>
        <v>162622544968.29004</v>
      </c>
      <c r="AL10">
        <f>IF(ISBLANK(Calculations!AL10),"",Calculations!AL10)</f>
        <v>147704707893.42215</v>
      </c>
      <c r="AM10">
        <f>IF(ISBLANK(Calculations!AM10),"",Calculations!AM10)</f>
        <v>133603929343.63124</v>
      </c>
      <c r="AN10">
        <f>IF(ISBLANK(Calculations!AN10),"",Calculations!AN10)</f>
        <v>120452724543.0251</v>
      </c>
      <c r="AO10">
        <f>IF(ISBLANK(Calculations!AO10),"",Calculations!AO10)</f>
        <v>108497361559.72557</v>
      </c>
      <c r="AP10">
        <f>IF(ISBLANK(Calculations!AP10),"",Calculations!AP10)</f>
        <v>97860058375.717377</v>
      </c>
      <c r="AQ10">
        <f>IF(ISBLANK(Calculations!AQ10),"",Calculations!AQ10)</f>
        <v>88629258503.474838</v>
      </c>
      <c r="AR10">
        <f>IF(ISBLANK(Calculations!AR10),"",Calculations!AR10)</f>
        <v>80833132640.871704</v>
      </c>
      <c r="AS10">
        <f>IF(ISBLANK(Calculations!AS10),"",Calculations!AS10)</f>
        <v>74425701767.502243</v>
      </c>
      <c r="AT10">
        <f>IF(ISBLANK(Calculations!AT10),"",Calculations!AT10)</f>
        <v>69314747650.560623</v>
      </c>
    </row>
    <row r="11" spans="1:46">
      <c r="A11" s="1" t="str">
        <f>IF(ISBLANK(Calculations!A11),"",Calculations!A11)</f>
        <v/>
      </c>
      <c r="B11" t="str">
        <f>IF(ISBLANK(Calculations!B11),"",Calculations!B11)</f>
        <v>Urban</v>
      </c>
      <c r="C11" t="str">
        <f>IF(ISBLANK(Calculations!C11),"",Calculations!C11)</f>
        <v>Rural</v>
      </c>
      <c r="D11" t="str">
        <f>IF(ISBLANK(Calculations!D11),"",Calculations!D11)</f>
        <v/>
      </c>
      <c r="E11" t="str">
        <f>IF(ISBLANK(Calculations!E11),"",Calculations!E11)</f>
        <v/>
      </c>
      <c r="F11" t="str">
        <f>IF(ISBLANK(Calculations!F11),"",Calculations!F11)</f>
        <v/>
      </c>
      <c r="G11" t="str">
        <f>IF(ISBLANK(Calculations!G11),"",Calculations!G11)</f>
        <v/>
      </c>
      <c r="H11" t="str">
        <f>IF(ISBLANK(Calculations!H11),"",Calculations!H11)</f>
        <v/>
      </c>
      <c r="I11" t="str">
        <f>IF(ISBLANK(Calculations!I11),"",Calculations!I11)</f>
        <v>urban residential</v>
      </c>
      <c r="J11">
        <f>IF(ISBLANK(Calculations!J11),"",Calculations!J11)</f>
        <v>0</v>
      </c>
      <c r="K11">
        <f>IF(ISBLANK(Calculations!K11),"",Calculations!K11)</f>
        <v>0.94236632738906856</v>
      </c>
      <c r="L11" t="str">
        <f>IF(ISBLANK(Calculations!L11),"",Calculations!L11)</f>
        <v>RESIDENTIAL</v>
      </c>
      <c r="M11" t="str">
        <f>IF(ISBLANK(Calculations!M11),"",Calculations!M11)</f>
        <v>heating</v>
      </c>
      <c r="N11" t="str">
        <f>IF(ISBLANK(Calculations!N11),"",Calculations!N11)</f>
        <v>heavy or residual fuel oil</v>
      </c>
      <c r="O11">
        <f>IF(ISBLANK(Calculations!O11),"",Calculations!O11)</f>
        <v>0</v>
      </c>
      <c r="P11">
        <f>IF(ISBLANK(Calculations!P11),"",Calculations!P11)</f>
        <v>0</v>
      </c>
      <c r="Q11">
        <f>IF(ISBLANK(Calculations!Q11),"",Calculations!Q11)</f>
        <v>0</v>
      </c>
      <c r="R11">
        <f>IF(ISBLANK(Calculations!R11),"",Calculations!R11)</f>
        <v>0</v>
      </c>
      <c r="S11">
        <f>IF(ISBLANK(Calculations!S11),"",Calculations!S11)</f>
        <v>0</v>
      </c>
      <c r="T11">
        <f>IF(ISBLANK(Calculations!T11),"",Calculations!T11)</f>
        <v>0</v>
      </c>
      <c r="U11">
        <f>IF(ISBLANK(Calculations!U11),"",Calculations!U11)</f>
        <v>0</v>
      </c>
      <c r="V11">
        <f>IF(ISBLANK(Calculations!V11),"",Calculations!V11)</f>
        <v>0</v>
      </c>
      <c r="W11">
        <f>IF(ISBLANK(Calculations!W11),"",Calculations!W11)</f>
        <v>0</v>
      </c>
      <c r="X11">
        <f>IF(ISBLANK(Calculations!X11),"",Calculations!X11)</f>
        <v>0</v>
      </c>
      <c r="Y11">
        <f>IF(ISBLANK(Calculations!Y11),"",Calculations!Y11)</f>
        <v>0</v>
      </c>
      <c r="Z11">
        <f>IF(ISBLANK(Calculations!Z11),"",Calculations!Z11)</f>
        <v>0</v>
      </c>
      <c r="AA11">
        <f>IF(ISBLANK(Calculations!AA11),"",Calculations!AA11)</f>
        <v>0</v>
      </c>
      <c r="AB11">
        <f>IF(ISBLANK(Calculations!AB11),"",Calculations!AB11)</f>
        <v>0</v>
      </c>
      <c r="AC11">
        <f>IF(ISBLANK(Calculations!AC11),"",Calculations!AC11)</f>
        <v>0</v>
      </c>
      <c r="AD11">
        <f>IF(ISBLANK(Calculations!AD11),"",Calculations!AD11)</f>
        <v>0</v>
      </c>
      <c r="AE11">
        <f>IF(ISBLANK(Calculations!AE11),"",Calculations!AE11)</f>
        <v>0</v>
      </c>
      <c r="AF11">
        <f>IF(ISBLANK(Calculations!AF11),"",Calculations!AF11)</f>
        <v>0</v>
      </c>
      <c r="AG11">
        <f>IF(ISBLANK(Calculations!AG11),"",Calculations!AG11)</f>
        <v>0</v>
      </c>
      <c r="AH11">
        <f>IF(ISBLANK(Calculations!AH11),"",Calculations!AH11)</f>
        <v>0</v>
      </c>
      <c r="AI11">
        <f>IF(ISBLANK(Calculations!AI11),"",Calculations!AI11)</f>
        <v>0</v>
      </c>
      <c r="AJ11">
        <f>IF(ISBLANK(Calculations!AJ11),"",Calculations!AJ11)</f>
        <v>0</v>
      </c>
      <c r="AK11">
        <f>IF(ISBLANK(Calculations!AK11),"",Calculations!AK11)</f>
        <v>0</v>
      </c>
      <c r="AL11">
        <f>IF(ISBLANK(Calculations!AL11),"",Calculations!AL11)</f>
        <v>0</v>
      </c>
      <c r="AM11">
        <f>IF(ISBLANK(Calculations!AM11),"",Calculations!AM11)</f>
        <v>0</v>
      </c>
      <c r="AN11">
        <f>IF(ISBLANK(Calculations!AN11),"",Calculations!AN11)</f>
        <v>0</v>
      </c>
      <c r="AO11">
        <f>IF(ISBLANK(Calculations!AO11),"",Calculations!AO11)</f>
        <v>0</v>
      </c>
      <c r="AP11">
        <f>IF(ISBLANK(Calculations!AP11),"",Calculations!AP11)</f>
        <v>0</v>
      </c>
      <c r="AQ11">
        <f>IF(ISBLANK(Calculations!AQ11),"",Calculations!AQ11)</f>
        <v>0</v>
      </c>
      <c r="AR11">
        <f>IF(ISBLANK(Calculations!AR11),"",Calculations!AR11)</f>
        <v>0</v>
      </c>
      <c r="AS11">
        <f>IF(ISBLANK(Calculations!AS11),"",Calculations!AS11)</f>
        <v>0</v>
      </c>
      <c r="AT11">
        <f>IF(ISBLANK(Calculations!AT11),"",Calculations!AT11)</f>
        <v>0</v>
      </c>
    </row>
    <row r="12" spans="1:46">
      <c r="A12" s="1" t="str">
        <f>IF(ISBLANK(Calculations!A12),"",Calculations!A12)</f>
        <v/>
      </c>
      <c r="B12">
        <f>IF(ISBLANK(Calculations!B12),"",Calculations!B12)</f>
        <v>0.94236632738906856</v>
      </c>
      <c r="C12">
        <f>IF(ISBLANK(Calculations!C12),"",Calculations!C12)</f>
        <v>5.7633672610931462E-2</v>
      </c>
      <c r="D12" t="str">
        <f>IF(ISBLANK(Calculations!D12),"",Calculations!D12)</f>
        <v/>
      </c>
      <c r="E12" t="str">
        <f>IF(ISBLANK(Calculations!E12),"",Calculations!E12)</f>
        <v/>
      </c>
      <c r="F12" t="str">
        <f>IF(ISBLANK(Calculations!F12),"",Calculations!F12)</f>
        <v/>
      </c>
      <c r="G12" t="str">
        <f>IF(ISBLANK(Calculations!G12),"",Calculations!G12)</f>
        <v/>
      </c>
      <c r="H12" t="str">
        <f>IF(ISBLANK(Calculations!H12),"",Calculations!H12)</f>
        <v>RKI000:ia_SpaceHeating</v>
      </c>
      <c r="I12" t="str">
        <f>IF(ISBLANK(Calculations!I12),"",Calculations!I12)</f>
        <v>urban residential</v>
      </c>
      <c r="J12">
        <f>IF(ISBLANK(Calculations!J12),"",Calculations!J12)</f>
        <v>0.69042530508952193</v>
      </c>
      <c r="K12">
        <f>IF(ISBLANK(Calculations!K12),"",Calculations!K12)</f>
        <v>0.94236632738906856</v>
      </c>
      <c r="L12" t="str">
        <f>IF(ISBLANK(Calculations!L12),"",Calculations!L12)</f>
        <v>RESIDENTIAL</v>
      </c>
      <c r="M12" t="str">
        <f>IF(ISBLANK(Calculations!M12),"",Calculations!M12)</f>
        <v>heating</v>
      </c>
      <c r="N12" t="str">
        <f>IF(ISBLANK(Calculations!N12),"",Calculations!N12)</f>
        <v>LPG propane or butane</v>
      </c>
      <c r="O12">
        <f>IF(ISBLANK(Calculations!O12),"",Calculations!O12)</f>
        <v>15775261273785.607</v>
      </c>
      <c r="P12">
        <f>IF(ISBLANK(Calculations!P12),"",Calculations!P12)</f>
        <v>15775261273785.607</v>
      </c>
      <c r="Q12">
        <f>IF(ISBLANK(Calculations!Q12),"",Calculations!Q12)</f>
        <v>15775261273785.607</v>
      </c>
      <c r="R12">
        <f>IF(ISBLANK(Calculations!R12),"",Calculations!R12)</f>
        <v>15924180562484.068</v>
      </c>
      <c r="S12">
        <f>IF(ISBLANK(Calculations!S12),"",Calculations!S12)</f>
        <v>16061368268306.107</v>
      </c>
      <c r="T12">
        <f>IF(ISBLANK(Calculations!T12),"",Calculations!T12)</f>
        <v>16201880040832.422</v>
      </c>
      <c r="U12">
        <f>IF(ISBLANK(Calculations!U12),"",Calculations!U12)</f>
        <v>16340047615314.063</v>
      </c>
      <c r="V12">
        <f>IF(ISBLANK(Calculations!V12),"",Calculations!V12)</f>
        <v>16480245631257.254</v>
      </c>
      <c r="W12">
        <f>IF(ISBLANK(Calculations!W12),"",Calculations!W12)</f>
        <v>16633655317199.254</v>
      </c>
      <c r="X12">
        <f>IF(ISBLANK(Calculations!X12),"",Calculations!X12)</f>
        <v>16792441689918.461</v>
      </c>
      <c r="Y12">
        <f>IF(ISBLANK(Calculations!Y12),"",Calculations!Y12)</f>
        <v>16947436495649.568</v>
      </c>
      <c r="Z12">
        <f>IF(ISBLANK(Calculations!Z12),"",Calculations!Z12)</f>
        <v>17120711201241.395</v>
      </c>
      <c r="AA12">
        <f>IF(ISBLANK(Calculations!AA12),"",Calculations!AA12)</f>
        <v>17296496547376.25</v>
      </c>
      <c r="AB12">
        <f>IF(ISBLANK(Calculations!AB12),"",Calculations!AB12)</f>
        <v>17473099304132.289</v>
      </c>
      <c r="AC12">
        <f>IF(ISBLANK(Calculations!AC12),"",Calculations!AC12)</f>
        <v>17640656154279.125</v>
      </c>
      <c r="AD12">
        <f>IF(ISBLANK(Calculations!AD12),"",Calculations!AD12)</f>
        <v>17818185458075.789</v>
      </c>
      <c r="AE12">
        <f>IF(ISBLANK(Calculations!AE12),"",Calculations!AE12)</f>
        <v>17988371396048.523</v>
      </c>
      <c r="AF12">
        <f>IF(ISBLANK(Calculations!AF12),"",Calculations!AF12)</f>
        <v>18148532497088.43</v>
      </c>
      <c r="AG12">
        <f>IF(ISBLANK(Calculations!AG12),"",Calculations!AG12)</f>
        <v>18315763852863.77</v>
      </c>
      <c r="AH12">
        <f>IF(ISBLANK(Calculations!AH12),"",Calculations!AH12)</f>
        <v>18475421303389.664</v>
      </c>
      <c r="AI12">
        <f>IF(ISBLANK(Calculations!AI12),"",Calculations!AI12)</f>
        <v>18630946951275.332</v>
      </c>
      <c r="AJ12">
        <f>IF(ISBLANK(Calculations!AJ12),"",Calculations!AJ12)</f>
        <v>18787988104614.668</v>
      </c>
      <c r="AK12">
        <f>IF(ISBLANK(Calculations!AK12),"",Calculations!AK12)</f>
        <v>18844274116124.449</v>
      </c>
      <c r="AL12">
        <f>IF(ISBLANK(Calculations!AL12),"",Calculations!AL12)</f>
        <v>18902346280004.773</v>
      </c>
      <c r="AM12">
        <f>IF(ISBLANK(Calculations!AM12),"",Calculations!AM12)</f>
        <v>18968577742882.977</v>
      </c>
      <c r="AN12">
        <f>IF(ISBLANK(Calculations!AN12),"",Calculations!AN12)</f>
        <v>19030899353079.484</v>
      </c>
      <c r="AO12">
        <f>IF(ISBLANK(Calculations!AO12),"",Calculations!AO12)</f>
        <v>19094977221690.148</v>
      </c>
      <c r="AP12">
        <f>IF(ISBLANK(Calculations!AP12),"",Calculations!AP12)</f>
        <v>19158969652537.719</v>
      </c>
      <c r="AQ12">
        <f>IF(ISBLANK(Calculations!AQ12),"",Calculations!AQ12)</f>
        <v>19222072210985.496</v>
      </c>
      <c r="AR12">
        <f>IF(ISBLANK(Calculations!AR12),"",Calculations!AR12)</f>
        <v>19282973443649.637</v>
      </c>
      <c r="AS12">
        <f>IF(ISBLANK(Calculations!AS12),"",Calculations!AS12)</f>
        <v>19340460522244.75</v>
      </c>
      <c r="AT12">
        <f>IF(ISBLANK(Calculations!AT12),"",Calculations!AT12)</f>
        <v>19394574340303.285</v>
      </c>
    </row>
    <row r="13" spans="1:46">
      <c r="A13" s="1" t="str">
        <f>IF(ISBLANK(Calculations!A13),"",Calculations!A13)</f>
        <v/>
      </c>
      <c r="B13" t="str">
        <f>IF(ISBLANK(Calculations!B13),"",Calculations!B13)</f>
        <v/>
      </c>
      <c r="C13" t="str">
        <f>IF(ISBLANK(Calculations!C13),"",Calculations!C13)</f>
        <v/>
      </c>
      <c r="D13" t="str">
        <f>IF(ISBLANK(Calculations!D13),"",Calculations!D13)</f>
        <v/>
      </c>
      <c r="E13" t="str">
        <f>IF(ISBLANK(Calculations!E13),"",Calculations!E13)</f>
        <v/>
      </c>
      <c r="F13" t="str">
        <f>IF(ISBLANK(Calculations!F13),"",Calculations!F13)</f>
        <v/>
      </c>
      <c r="G13" t="str">
        <f>IF(ISBLANK(Calculations!G13),"",Calculations!G13)</f>
        <v/>
      </c>
      <c r="H13" t="str">
        <f>IF(ISBLANK(Calculations!H13),"",Calculations!H13)</f>
        <v/>
      </c>
      <c r="I13" t="str">
        <f>IF(ISBLANK(Calculations!I13),"",Calculations!I13)</f>
        <v>urban residential</v>
      </c>
      <c r="J13">
        <f>IF(ISBLANK(Calculations!J13),"",Calculations!J13)</f>
        <v>0</v>
      </c>
      <c r="K13">
        <f>IF(ISBLANK(Calculations!K13),"",Calculations!K13)</f>
        <v>0.94236632738906856</v>
      </c>
      <c r="L13" t="str">
        <f>IF(ISBLANK(Calculations!L13),"",Calculations!L13)</f>
        <v>RESIDENTIAL</v>
      </c>
      <c r="M13" t="str">
        <f>IF(ISBLANK(Calculations!M13),"",Calculations!M13)</f>
        <v>heating</v>
      </c>
      <c r="N13" t="str">
        <f>IF(ISBLANK(Calculations!N13),"",Calculations!N13)</f>
        <v>hydrogen</v>
      </c>
      <c r="O13">
        <f>IF(ISBLANK(Calculations!O13),"",Calculations!O13)</f>
        <v>0</v>
      </c>
      <c r="P13">
        <f>IF(ISBLANK(Calculations!P13),"",Calculations!P13)</f>
        <v>0</v>
      </c>
      <c r="Q13">
        <f>IF(ISBLANK(Calculations!Q13),"",Calculations!Q13)</f>
        <v>0</v>
      </c>
      <c r="R13">
        <f>IF(ISBLANK(Calculations!R13),"",Calculations!R13)</f>
        <v>0</v>
      </c>
      <c r="S13">
        <f>IF(ISBLANK(Calculations!S13),"",Calculations!S13)</f>
        <v>0</v>
      </c>
      <c r="T13">
        <f>IF(ISBLANK(Calculations!T13),"",Calculations!T13)</f>
        <v>0</v>
      </c>
      <c r="U13">
        <f>IF(ISBLANK(Calculations!U13),"",Calculations!U13)</f>
        <v>0</v>
      </c>
      <c r="V13">
        <f>IF(ISBLANK(Calculations!V13),"",Calculations!V13)</f>
        <v>0</v>
      </c>
      <c r="W13">
        <f>IF(ISBLANK(Calculations!W13),"",Calculations!W13)</f>
        <v>0</v>
      </c>
      <c r="X13">
        <f>IF(ISBLANK(Calculations!X13),"",Calculations!X13)</f>
        <v>0</v>
      </c>
      <c r="Y13">
        <f>IF(ISBLANK(Calculations!Y13),"",Calculations!Y13)</f>
        <v>0</v>
      </c>
      <c r="Z13">
        <f>IF(ISBLANK(Calculations!Z13),"",Calculations!Z13)</f>
        <v>0</v>
      </c>
      <c r="AA13">
        <f>IF(ISBLANK(Calculations!AA13),"",Calculations!AA13)</f>
        <v>0</v>
      </c>
      <c r="AB13">
        <f>IF(ISBLANK(Calculations!AB13),"",Calculations!AB13)</f>
        <v>0</v>
      </c>
      <c r="AC13">
        <f>IF(ISBLANK(Calculations!AC13),"",Calculations!AC13)</f>
        <v>0</v>
      </c>
      <c r="AD13">
        <f>IF(ISBLANK(Calculations!AD13),"",Calculations!AD13)</f>
        <v>0</v>
      </c>
      <c r="AE13">
        <f>IF(ISBLANK(Calculations!AE13),"",Calculations!AE13)</f>
        <v>0</v>
      </c>
      <c r="AF13">
        <f>IF(ISBLANK(Calculations!AF13),"",Calculations!AF13)</f>
        <v>0</v>
      </c>
      <c r="AG13">
        <f>IF(ISBLANK(Calculations!AG13),"",Calculations!AG13)</f>
        <v>0</v>
      </c>
      <c r="AH13">
        <f>IF(ISBLANK(Calculations!AH13),"",Calculations!AH13)</f>
        <v>0</v>
      </c>
      <c r="AI13">
        <f>IF(ISBLANK(Calculations!AI13),"",Calculations!AI13)</f>
        <v>0</v>
      </c>
      <c r="AJ13">
        <f>IF(ISBLANK(Calculations!AJ13),"",Calculations!AJ13)</f>
        <v>0</v>
      </c>
      <c r="AK13">
        <f>IF(ISBLANK(Calculations!AK13),"",Calculations!AK13)</f>
        <v>0</v>
      </c>
      <c r="AL13">
        <f>IF(ISBLANK(Calculations!AL13),"",Calculations!AL13)</f>
        <v>0</v>
      </c>
      <c r="AM13">
        <f>IF(ISBLANK(Calculations!AM13),"",Calculations!AM13)</f>
        <v>0</v>
      </c>
      <c r="AN13">
        <f>IF(ISBLANK(Calculations!AN13),"",Calculations!AN13)</f>
        <v>0</v>
      </c>
      <c r="AO13">
        <f>IF(ISBLANK(Calculations!AO13),"",Calculations!AO13)</f>
        <v>0</v>
      </c>
      <c r="AP13">
        <f>IF(ISBLANK(Calculations!AP13),"",Calculations!AP13)</f>
        <v>0</v>
      </c>
      <c r="AQ13">
        <f>IF(ISBLANK(Calculations!AQ13),"",Calculations!AQ13)</f>
        <v>0</v>
      </c>
      <c r="AR13">
        <f>IF(ISBLANK(Calculations!AR13),"",Calculations!AR13)</f>
        <v>0</v>
      </c>
      <c r="AS13">
        <f>IF(ISBLANK(Calculations!AS13),"",Calculations!AS13)</f>
        <v>0</v>
      </c>
      <c r="AT13">
        <f>IF(ISBLANK(Calculations!AT13),"",Calculations!AT13)</f>
        <v>0</v>
      </c>
    </row>
    <row r="14" spans="1:46">
      <c r="A14" s="1" t="str">
        <f>IF(ISBLANK(Calculations!A14),"",Calculations!A14)</f>
        <v/>
      </c>
      <c r="B14" t="str">
        <f>IF(ISBLANK(Calculations!B14),"",Calculations!B14)</f>
        <v/>
      </c>
      <c r="C14" t="str">
        <f>IF(ISBLANK(Calculations!C14),"",Calculations!C14)</f>
        <v/>
      </c>
      <c r="D14" t="str">
        <f>IF(ISBLANK(Calculations!D14),"",Calculations!D14)</f>
        <v/>
      </c>
      <c r="E14" t="str">
        <f>IF(ISBLANK(Calculations!E14),"",Calculations!E14)</f>
        <v/>
      </c>
      <c r="F14" t="str">
        <f>IF(ISBLANK(Calculations!F14),"",Calculations!F14)</f>
        <v/>
      </c>
      <c r="G14" t="str">
        <f>IF(ISBLANK(Calculations!G14),"",Calculations!G14)</f>
        <v/>
      </c>
      <c r="H14" t="str">
        <f>IF(ISBLANK(Calculations!H14),"",Calculations!H14)</f>
        <v/>
      </c>
      <c r="I14" t="str">
        <f>IF(ISBLANK(Calculations!I14),"",Calculations!I14)</f>
        <v/>
      </c>
      <c r="J14" t="str">
        <f>IF(ISBLANK(Calculations!J14),"",Calculations!J14)</f>
        <v/>
      </c>
      <c r="K14" t="str">
        <f>IF(ISBLANK(Calculations!K14),"",Calculations!K14)</f>
        <v/>
      </c>
      <c r="L14" t="str">
        <f>IF(ISBLANK(Calculations!L14),"",Calculations!L14)</f>
        <v/>
      </c>
      <c r="M14" t="str">
        <f>IF(ISBLANK(Calculations!M14),"",Calculations!M14)</f>
        <v/>
      </c>
      <c r="N14" t="str">
        <f>IF(ISBLANK(Calculations!N14),"",Calculations!N14)</f>
        <v/>
      </c>
      <c r="O14" t="str">
        <f>IF(ISBLANK(Calculations!O14),"",Calculations!O14)</f>
        <v/>
      </c>
      <c r="P14" t="str">
        <f>IF(ISBLANK(Calculations!P14),"",Calculations!P14)</f>
        <v/>
      </c>
      <c r="Q14" t="str">
        <f>IF(ISBLANK(Calculations!Q14),"",Calculations!Q14)</f>
        <v/>
      </c>
      <c r="R14" t="str">
        <f>IF(ISBLANK(Calculations!R14),"",Calculations!R14)</f>
        <v/>
      </c>
      <c r="S14" t="str">
        <f>IF(ISBLANK(Calculations!S14),"",Calculations!S14)</f>
        <v/>
      </c>
      <c r="T14" t="str">
        <f>IF(ISBLANK(Calculations!T14),"",Calculations!T14)</f>
        <v/>
      </c>
      <c r="U14" t="str">
        <f>IF(ISBLANK(Calculations!U14),"",Calculations!U14)</f>
        <v/>
      </c>
      <c r="V14" t="str">
        <f>IF(ISBLANK(Calculations!V14),"",Calculations!V14)</f>
        <v/>
      </c>
      <c r="W14" t="str">
        <f>IF(ISBLANK(Calculations!W14),"",Calculations!W14)</f>
        <v/>
      </c>
      <c r="X14" t="str">
        <f>IF(ISBLANK(Calculations!X14),"",Calculations!X14)</f>
        <v/>
      </c>
      <c r="Y14" t="str">
        <f>IF(ISBLANK(Calculations!Y14),"",Calculations!Y14)</f>
        <v/>
      </c>
      <c r="Z14" t="str">
        <f>IF(ISBLANK(Calculations!Z14),"",Calculations!Z14)</f>
        <v/>
      </c>
      <c r="AA14" t="str">
        <f>IF(ISBLANK(Calculations!AA14),"",Calculations!AA14)</f>
        <v/>
      </c>
      <c r="AB14" t="str">
        <f>IF(ISBLANK(Calculations!AB14),"",Calculations!AB14)</f>
        <v/>
      </c>
      <c r="AC14" t="str">
        <f>IF(ISBLANK(Calculations!AC14),"",Calculations!AC14)</f>
        <v/>
      </c>
      <c r="AD14" t="str">
        <f>IF(ISBLANK(Calculations!AD14),"",Calculations!AD14)</f>
        <v/>
      </c>
      <c r="AE14" t="str">
        <f>IF(ISBLANK(Calculations!AE14),"",Calculations!AE14)</f>
        <v/>
      </c>
      <c r="AF14" t="str">
        <f>IF(ISBLANK(Calculations!AF14),"",Calculations!AF14)</f>
        <v/>
      </c>
      <c r="AG14" t="str">
        <f>IF(ISBLANK(Calculations!AG14),"",Calculations!AG14)</f>
        <v/>
      </c>
      <c r="AH14" t="str">
        <f>IF(ISBLANK(Calculations!AH14),"",Calculations!AH14)</f>
        <v/>
      </c>
      <c r="AI14" t="str">
        <f>IF(ISBLANK(Calculations!AI14),"",Calculations!AI14)</f>
        <v/>
      </c>
      <c r="AJ14" t="str">
        <f>IF(ISBLANK(Calculations!AJ14),"",Calculations!AJ14)</f>
        <v/>
      </c>
      <c r="AK14" t="str">
        <f>IF(ISBLANK(Calculations!AK14),"",Calculations!AK14)</f>
        <v/>
      </c>
      <c r="AL14" t="str">
        <f>IF(ISBLANK(Calculations!AL14),"",Calculations!AL14)</f>
        <v/>
      </c>
      <c r="AM14" t="str">
        <f>IF(ISBLANK(Calculations!AM14),"",Calculations!AM14)</f>
        <v/>
      </c>
      <c r="AN14" t="str">
        <f>IF(ISBLANK(Calculations!AN14),"",Calculations!AN14)</f>
        <v/>
      </c>
      <c r="AO14" t="str">
        <f>IF(ISBLANK(Calculations!AO14),"",Calculations!AO14)</f>
        <v/>
      </c>
      <c r="AP14" t="str">
        <f>IF(ISBLANK(Calculations!AP14),"",Calculations!AP14)</f>
        <v/>
      </c>
      <c r="AQ14" t="str">
        <f>IF(ISBLANK(Calculations!AQ14),"",Calculations!AQ14)</f>
        <v/>
      </c>
      <c r="AR14" t="str">
        <f>IF(ISBLANK(Calculations!AR14),"",Calculations!AR14)</f>
        <v/>
      </c>
      <c r="AS14" t="str">
        <f>IF(ISBLANK(Calculations!AS14),"",Calculations!AS14)</f>
        <v/>
      </c>
      <c r="AT14" t="str">
        <f>IF(ISBLANK(Calculations!AT14),"",Calculations!AT14)</f>
        <v/>
      </c>
    </row>
    <row r="15" spans="1:46">
      <c r="A15" s="1" t="str">
        <f>IF(ISBLANK(Calculations!A15),"",Calculations!A15)</f>
        <v/>
      </c>
      <c r="B15">
        <f>IF(ISBLANK(BDEQ!C2),"",BDEQ!C2)</f>
        <v>3412000</v>
      </c>
      <c r="C15" t="str">
        <f>IF(ISBLANK(BDEQ!D2),"",BDEQ!D2)</f>
        <v>MWh to BTU</v>
      </c>
      <c r="D15" t="str">
        <f>IF(ISBLANK(Calculations!D15),"",Calculations!D15)</f>
        <v/>
      </c>
      <c r="E15" t="str">
        <f>IF(ISBLANK(Calculations!E15),"",Calculations!E15)</f>
        <v/>
      </c>
      <c r="F15" t="str">
        <f>IF(ISBLANK(Calculations!F15),"",Calculations!F15)</f>
        <v/>
      </c>
      <c r="G15" t="str">
        <f>IF(ISBLANK(Calculations!G15),"",Calculations!G15)</f>
        <v/>
      </c>
      <c r="H15" t="str">
        <f>IF(ISBLANK(Calculations!H15),"",Calculations!H15)</f>
        <v>BCEU-urban-residential-cooling</v>
      </c>
      <c r="I15" t="str">
        <f>IF(ISBLANK(Calculations!I15),"",Calculations!I15)</f>
        <v/>
      </c>
      <c r="J15" t="str">
        <f>IF(ISBLANK(Calculations!J15),"",Calculations!J15)</f>
        <v/>
      </c>
      <c r="K15" t="str">
        <f>IF(ISBLANK(Calculations!K15),"",Calculations!K15)</f>
        <v/>
      </c>
      <c r="L15" t="str">
        <f>IF(ISBLANK(Calculations!L15),"",Calculations!L15)</f>
        <v/>
      </c>
      <c r="M15" t="str">
        <f>IF(ISBLANK(Calculations!M15),"",Calculations!M15)</f>
        <v/>
      </c>
      <c r="N15" t="str">
        <f>IF(ISBLANK(Calculations!N15),"",Calculations!N15)</f>
        <v/>
      </c>
      <c r="O15" t="str">
        <f>IF(ISBLANK(Calculations!O15),"",Calculations!O15)</f>
        <v/>
      </c>
      <c r="P15" t="str">
        <f>IF(ISBLANK(Calculations!P15),"",Calculations!P15)</f>
        <v/>
      </c>
      <c r="Q15" t="str">
        <f>IF(ISBLANK(Calculations!Q15),"",Calculations!Q15)</f>
        <v/>
      </c>
      <c r="R15" t="str">
        <f>IF(ISBLANK(Calculations!R15),"",Calculations!R15)</f>
        <v/>
      </c>
      <c r="S15" t="str">
        <f>IF(ISBLANK(Calculations!S15),"",Calculations!S15)</f>
        <v/>
      </c>
      <c r="T15" t="str">
        <f>IF(ISBLANK(Calculations!T15),"",Calculations!T15)</f>
        <v/>
      </c>
      <c r="U15" t="str">
        <f>IF(ISBLANK(Calculations!U15),"",Calculations!U15)</f>
        <v/>
      </c>
      <c r="V15" t="str">
        <f>IF(ISBLANK(Calculations!V15),"",Calculations!V15)</f>
        <v/>
      </c>
      <c r="W15" t="str">
        <f>IF(ISBLANK(Calculations!W15),"",Calculations!W15)</f>
        <v/>
      </c>
      <c r="X15" t="str">
        <f>IF(ISBLANK(Calculations!X15),"",Calculations!X15)</f>
        <v/>
      </c>
      <c r="Y15" t="str">
        <f>IF(ISBLANK(Calculations!Y15),"",Calculations!Y15)</f>
        <v/>
      </c>
      <c r="Z15" t="str">
        <f>IF(ISBLANK(Calculations!Z15),"",Calculations!Z15)</f>
        <v/>
      </c>
      <c r="AA15" t="str">
        <f>IF(ISBLANK(Calculations!AA15),"",Calculations!AA15)</f>
        <v/>
      </c>
      <c r="AB15" t="str">
        <f>IF(ISBLANK(Calculations!AB15),"",Calculations!AB15)</f>
        <v/>
      </c>
      <c r="AC15" t="str">
        <f>IF(ISBLANK(Calculations!AC15),"",Calculations!AC15)</f>
        <v/>
      </c>
      <c r="AD15" t="str">
        <f>IF(ISBLANK(Calculations!AD15),"",Calculations!AD15)</f>
        <v/>
      </c>
      <c r="AE15" t="str">
        <f>IF(ISBLANK(Calculations!AE15),"",Calculations!AE15)</f>
        <v/>
      </c>
      <c r="AF15" t="str">
        <f>IF(ISBLANK(Calculations!AF15),"",Calculations!AF15)</f>
        <v/>
      </c>
      <c r="AG15" t="str">
        <f>IF(ISBLANK(Calculations!AG15),"",Calculations!AG15)</f>
        <v/>
      </c>
      <c r="AH15" t="str">
        <f>IF(ISBLANK(Calculations!AH15),"",Calculations!AH15)</f>
        <v/>
      </c>
      <c r="AI15" t="str">
        <f>IF(ISBLANK(Calculations!AI15),"",Calculations!AI15)</f>
        <v/>
      </c>
      <c r="AJ15" t="str">
        <f>IF(ISBLANK(Calculations!AJ15),"",Calculations!AJ15)</f>
        <v/>
      </c>
      <c r="AK15" t="str">
        <f>IF(ISBLANK(Calculations!AK15),"",Calculations!AK15)</f>
        <v/>
      </c>
      <c r="AL15" t="str">
        <f>IF(ISBLANK(Calculations!AL15),"",Calculations!AL15)</f>
        <v/>
      </c>
      <c r="AM15" t="str">
        <f>IF(ISBLANK(Calculations!AM15),"",Calculations!AM15)</f>
        <v/>
      </c>
      <c r="AN15" t="str">
        <f>IF(ISBLANK(Calculations!AN15),"",Calculations!AN15)</f>
        <v/>
      </c>
      <c r="AO15" t="str">
        <f>IF(ISBLANK(Calculations!AO15),"",Calculations!AO15)</f>
        <v/>
      </c>
      <c r="AP15" t="str">
        <f>IF(ISBLANK(Calculations!AP15),"",Calculations!AP15)</f>
        <v/>
      </c>
      <c r="AQ15" t="str">
        <f>IF(ISBLANK(Calculations!AQ15),"",Calculations!AQ15)</f>
        <v/>
      </c>
      <c r="AR15" t="str">
        <f>IF(ISBLANK(Calculations!AR15),"",Calculations!AR15)</f>
        <v/>
      </c>
      <c r="AS15" t="str">
        <f>IF(ISBLANK(Calculations!AS15),"",Calculations!AS15)</f>
        <v/>
      </c>
      <c r="AT15" t="str">
        <f>IF(ISBLANK(Calculations!AT15),"",Calculations!AT15)</f>
        <v/>
      </c>
    </row>
    <row r="16" spans="1:46">
      <c r="A16" s="1" t="str">
        <f>IF(ISBLANK(Calculations!A16),"",Calculations!A16)</f>
        <v/>
      </c>
      <c r="B16" t="str">
        <f>IF(ISBLANK(Calculations!B16),"",Calculations!B16)</f>
        <v/>
      </c>
      <c r="C16" t="str">
        <f>IF(ISBLANK(Calculations!C16),"",Calculations!C16)</f>
        <v/>
      </c>
      <c r="D16" t="str">
        <f>IF(ISBLANK(Calculations!D16),"",Calculations!D16)</f>
        <v/>
      </c>
      <c r="E16" t="str">
        <f>IF(ISBLANK(Calculations!E16),"",Calculations!E16)</f>
        <v/>
      </c>
      <c r="F16" t="str">
        <f>IF(ISBLANK(Calculations!F16),"",Calculations!F16)</f>
        <v/>
      </c>
      <c r="G16" t="str">
        <f>IF(ISBLANK(Calculations!G16),"",Calculations!G16)</f>
        <v/>
      </c>
      <c r="H16" t="str">
        <f>IF(ISBLANK(Calculations!H16),"",Calculations!H16)</f>
        <v/>
      </c>
      <c r="I16" t="str">
        <f>IF(ISBLANK(Calculations!I16),"",Calculations!I16)</f>
        <v/>
      </c>
      <c r="J16" t="str">
        <f>IF(ISBLANK(Calculations!J16),"",Calculations!J16)</f>
        <v/>
      </c>
      <c r="K16" t="str">
        <f>IF(ISBLANK(Calculations!K16),"",Calculations!K16)</f>
        <v/>
      </c>
      <c r="L16" t="str">
        <f>IF(ISBLANK(Calculations!L16),"",Calculations!L16)</f>
        <v/>
      </c>
      <c r="M16" t="str">
        <f>IF(ISBLANK(Calculations!M16),"",Calculations!M16)</f>
        <v/>
      </c>
      <c r="N16" t="str">
        <f>IF(ISBLANK(Calculations!N16),"",Calculations!N16)</f>
        <v>Year</v>
      </c>
      <c r="O16">
        <v>2019</v>
      </c>
      <c r="P16">
        <f>IF(ISBLANK(Calculations!P16),"",Calculations!P16)</f>
        <v>2020</v>
      </c>
      <c r="Q16">
        <f>IF(ISBLANK(Calculations!Q16),"",Calculations!Q16)</f>
        <v>2021</v>
      </c>
      <c r="R16">
        <f>IF(ISBLANK(Calculations!R16),"",Calculations!R16)</f>
        <v>2022</v>
      </c>
      <c r="S16">
        <f>IF(ISBLANK(Calculations!S16),"",Calculations!S16)</f>
        <v>2023</v>
      </c>
      <c r="T16">
        <f>IF(ISBLANK(Calculations!T16),"",Calculations!T16)</f>
        <v>2024</v>
      </c>
      <c r="U16">
        <f>IF(ISBLANK(Calculations!U16),"",Calculations!U16)</f>
        <v>2025</v>
      </c>
      <c r="V16">
        <f>IF(ISBLANK(Calculations!V16),"",Calculations!V16)</f>
        <v>2026</v>
      </c>
      <c r="W16">
        <f>IF(ISBLANK(Calculations!W16),"",Calculations!W16)</f>
        <v>2027</v>
      </c>
      <c r="X16">
        <f>IF(ISBLANK(Calculations!X16),"",Calculations!X16)</f>
        <v>2028</v>
      </c>
      <c r="Y16">
        <f>IF(ISBLANK(Calculations!Y16),"",Calculations!Y16)</f>
        <v>2029</v>
      </c>
      <c r="Z16">
        <f>IF(ISBLANK(Calculations!Z16),"",Calculations!Z16)</f>
        <v>2030</v>
      </c>
      <c r="AA16">
        <f>IF(ISBLANK(Calculations!AA16),"",Calculations!AA16)</f>
        <v>2031</v>
      </c>
      <c r="AB16">
        <f>IF(ISBLANK(Calculations!AB16),"",Calculations!AB16)</f>
        <v>2032</v>
      </c>
      <c r="AC16">
        <f>IF(ISBLANK(Calculations!AC16),"",Calculations!AC16)</f>
        <v>2033</v>
      </c>
      <c r="AD16">
        <f>IF(ISBLANK(Calculations!AD16),"",Calculations!AD16)</f>
        <v>2034</v>
      </c>
      <c r="AE16">
        <f>IF(ISBLANK(Calculations!AE16),"",Calculations!AE16)</f>
        <v>2035</v>
      </c>
      <c r="AF16">
        <f>IF(ISBLANK(Calculations!AF16),"",Calculations!AF16)</f>
        <v>2036</v>
      </c>
      <c r="AG16">
        <f>IF(ISBLANK(Calculations!AG16),"",Calculations!AG16)</f>
        <v>2037</v>
      </c>
      <c r="AH16">
        <f>IF(ISBLANK(Calculations!AH16),"",Calculations!AH16)</f>
        <v>2038</v>
      </c>
      <c r="AI16">
        <f>IF(ISBLANK(Calculations!AI16),"",Calculations!AI16)</f>
        <v>2039</v>
      </c>
      <c r="AJ16">
        <f>IF(ISBLANK(Calculations!AJ16),"",Calculations!AJ16)</f>
        <v>2040</v>
      </c>
      <c r="AK16">
        <f>IF(ISBLANK(Calculations!AK16),"",Calculations!AK16)</f>
        <v>2041</v>
      </c>
      <c r="AL16">
        <f>IF(ISBLANK(Calculations!AL16),"",Calculations!AL16)</f>
        <v>2042</v>
      </c>
      <c r="AM16">
        <f>IF(ISBLANK(Calculations!AM16),"",Calculations!AM16)</f>
        <v>2043</v>
      </c>
      <c r="AN16">
        <f>IF(ISBLANK(Calculations!AN16),"",Calculations!AN16)</f>
        <v>2044</v>
      </c>
      <c r="AO16">
        <f>IF(ISBLANK(Calculations!AO16),"",Calculations!AO16)</f>
        <v>2045</v>
      </c>
      <c r="AP16">
        <f>IF(ISBLANK(Calculations!AP16),"",Calculations!AP16)</f>
        <v>2046</v>
      </c>
      <c r="AQ16">
        <f>IF(ISBLANK(Calculations!AQ16),"",Calculations!AQ16)</f>
        <v>2047</v>
      </c>
      <c r="AR16">
        <f>IF(ISBLANK(Calculations!AR16),"",Calculations!AR16)</f>
        <v>2048</v>
      </c>
      <c r="AS16">
        <f>IF(ISBLANK(Calculations!AS16),"",Calculations!AS16)</f>
        <v>2049</v>
      </c>
      <c r="AT16">
        <f>IF(ISBLANK(Calculations!AT16),"",Calculations!AT16)</f>
        <v>2050</v>
      </c>
    </row>
    <row r="17" spans="1:46">
      <c r="A17" s="1" t="s">
        <v>820</v>
      </c>
      <c r="B17" t="str">
        <f>IF(ISBLANK(Calculations!B17),"",Calculations!B17)</f>
        <v/>
      </c>
      <c r="C17" t="str">
        <f>IF(ISBLANK(Calculations!C17),"",Calculations!C17)</f>
        <v/>
      </c>
      <c r="D17" t="str">
        <f>IF(ISBLANK(Calculations!D17),"",Calculations!D17)</f>
        <v/>
      </c>
      <c r="E17" t="str">
        <f>IF(ISBLANK(Calculations!E17),"",Calculations!E17)</f>
        <v/>
      </c>
      <c r="F17" t="str">
        <f>IF(ISBLANK(Calculations!F17),"",Calculations!F17)</f>
        <v/>
      </c>
      <c r="G17" t="str">
        <f>IF(ISBLANK(Calculations!G17),"",Calculations!G17)</f>
        <v>RKI000:fa_FurnaceFans</v>
      </c>
      <c r="H17" t="str">
        <f>IF(ISBLANK(Calculations!H17),"",Calculations!H17)</f>
        <v>RKI000:fa_SpaceCooling</v>
      </c>
      <c r="I17" t="str">
        <f>IF(ISBLANK(Calculations!I17),"",Calculations!I17)</f>
        <v>urban residential</v>
      </c>
      <c r="J17">
        <f>IF(ISBLANK(Calculations!J17),"",Calculations!J17)</f>
        <v>7.307124999453303E-2</v>
      </c>
      <c r="K17">
        <f>IF(ISBLANK(Calculations!K17),"",Calculations!K17)</f>
        <v>0.94236632738906856</v>
      </c>
      <c r="L17" t="str">
        <f>IF(ISBLANK(Calculations!L17),"",Calculations!L17)</f>
        <v>RESIDENTIAL</v>
      </c>
      <c r="M17" t="str">
        <f>IF(ISBLANK(Calculations!M17),"",Calculations!M17)</f>
        <v>cooling</v>
      </c>
      <c r="N17" t="str">
        <f>IF(ISBLANK(Calculations!N17),"",Calculations!N17)</f>
        <v>electricity</v>
      </c>
      <c r="O17">
        <f>P17</f>
        <v>21212218866872.848</v>
      </c>
      <c r="P17">
        <f>IF(ISBLANK(Calculations!P17),"",Calculations!P17)</f>
        <v>21212218866872.848</v>
      </c>
      <c r="Q17">
        <f>IF(ISBLANK(Calculations!Q17),"",Calculations!Q17)</f>
        <v>21212218866872.848</v>
      </c>
      <c r="R17">
        <f>IF(ISBLANK(Calculations!R17),"",Calculations!R17)</f>
        <v>20867730888923.613</v>
      </c>
      <c r="S17" s="99">
        <f>IF(ISBLANK(Calculations!S17),"",Calculations!S17 + ('IRA Buildings Changes'!$C$38/($AB$16-$R$16)*(S16-$R$16)))</f>
        <v>22258934989470.977</v>
      </c>
      <c r="T17" s="99">
        <f>IF(ISBLANK(Calculations!T17),"",Calculations!T17 + ('IRA Buildings Changes'!$C$38/($AB$16-$R$16)*(T16-$R$16)))</f>
        <v>23687519970409.348</v>
      </c>
      <c r="U17" s="99">
        <f>IF(ISBLANK(Calculations!U17),"",Calculations!U17 + ('IRA Buildings Changes'!$C$38/($AB$16-$R$16)*(U16-$R$16)))</f>
        <v>25139458131453.828</v>
      </c>
      <c r="V17" s="99">
        <f>IF(ISBLANK(Calculations!V17),"",Calculations!V17 + ('IRA Buildings Changes'!$C$38/($AB$16-$R$16)*(V16-$R$16)))</f>
        <v>26659670351824.512</v>
      </c>
      <c r="W17" s="99">
        <f>IF(ISBLANK(Calculations!W17),"",Calculations!W17 + ('IRA Buildings Changes'!$C$38/($AB$16-$R$16)*(W16-$R$16)))</f>
        <v>28229774969881.988</v>
      </c>
      <c r="X17" s="99">
        <f>IF(ISBLANK(Calculations!X17),"",Calculations!X17 + ('IRA Buildings Changes'!$C$38/($AB$16-$R$16)*(X16-$R$16)))</f>
        <v>29848413379324.379</v>
      </c>
      <c r="Y17" s="99">
        <f>IF(ISBLANK(Calculations!Y17),"",Calculations!Y17 + ('IRA Buildings Changes'!$C$38/($AB$16-$R$16)*(Y16-$R$16)))</f>
        <v>31511439445621.188</v>
      </c>
      <c r="Z17" s="99">
        <f>IF(ISBLANK(Calculations!Z17),"",Calculations!Z17 + ('IRA Buildings Changes'!$C$38/($AB$16-$R$16)*(Z16-$R$16)))</f>
        <v>33193982239760.078</v>
      </c>
      <c r="AA17" s="99">
        <f>IF(ISBLANK(Calculations!AA17),"",Calculations!AA17 + ('IRA Buildings Changes'!$C$38/($AB$16-$R$16)*(AA16-$R$16)))</f>
        <v>34927250765551.453</v>
      </c>
      <c r="AB17" s="98">
        <f>IF(ISBLANK(Calculations!AB17),"",Calculations!AB17 + 'IRA Buildings Changes'!$C$38)</f>
        <v>36685620551559.125</v>
      </c>
      <c r="AC17" s="99">
        <f>IF(ISBLANK(Calculations!AC17),"",Calculations!AC17 + 'IRA Buildings Changes'!$C$38)</f>
        <v>36757361138284.695</v>
      </c>
      <c r="AD17" s="99">
        <f>IF(ISBLANK(Calculations!AD17),"",Calculations!AD17 + 'IRA Buildings Changes'!$C$38)</f>
        <v>36823762365261.906</v>
      </c>
      <c r="AE17" s="99">
        <f>IF(ISBLANK(Calculations!AE17),"",Calculations!AE17 + 'IRA Buildings Changes'!$C$38)</f>
        <v>36917319076743.383</v>
      </c>
      <c r="AF17" s="99">
        <f>IF(ISBLANK(Calculations!AF17),"",Calculations!AF17 + 'IRA Buildings Changes'!$C$38)</f>
        <v>37018388366160.25</v>
      </c>
      <c r="AG17" s="99">
        <f>IF(ISBLANK(Calculations!AG17),"",Calculations!AG17 + 'IRA Buildings Changes'!$C$38)</f>
        <v>37108032899144.086</v>
      </c>
      <c r="AH17" s="99">
        <f>IF(ISBLANK(Calculations!AH17),"",Calculations!AH17 + 'IRA Buildings Changes'!$C$38)</f>
        <v>37220292512152.313</v>
      </c>
      <c r="AI17" s="99">
        <f>IF(ISBLANK(Calculations!AI17),"",Calculations!AI17 + 'IRA Buildings Changes'!$C$38)</f>
        <v>37336558038681.219</v>
      </c>
      <c r="AJ17" s="99">
        <f>IF(ISBLANK(Calculations!AJ17),"",Calculations!AJ17 + 'IRA Buildings Changes'!$C$38)</f>
        <v>37438377182061.359</v>
      </c>
      <c r="AK17" s="99">
        <f>IF(ISBLANK(Calculations!AK17),"",Calculations!AK17 + 'IRA Buildings Changes'!$C$38)</f>
        <v>37560637903787</v>
      </c>
      <c r="AL17" s="99">
        <f>IF(ISBLANK(Calculations!AL17),"",Calculations!AL17 + 'IRA Buildings Changes'!$C$38)</f>
        <v>37684852548986.422</v>
      </c>
      <c r="AM17" s="99">
        <f>IF(ISBLANK(Calculations!AM17),"",Calculations!AM17 + 'IRA Buildings Changes'!$C$38)</f>
        <v>37793424217192.32</v>
      </c>
      <c r="AN17" s="99">
        <f>IF(ISBLANK(Calculations!AN17),"",Calculations!AN17 + 'IRA Buildings Changes'!$C$38)</f>
        <v>37920977892504.563</v>
      </c>
      <c r="AO17" s="99">
        <f>IF(ISBLANK(Calculations!AO17),"",Calculations!AO17 + 'IRA Buildings Changes'!$C$38)</f>
        <v>38049800826364.734</v>
      </c>
      <c r="AP17" s="99">
        <f>IF(ISBLANK(Calculations!AP17),"",Calculations!AP17 + 'IRA Buildings Changes'!$C$38)</f>
        <v>38162203119173.18</v>
      </c>
      <c r="AQ17" s="99">
        <f>IF(ISBLANK(Calculations!AQ17),"",Calculations!AQ17 + 'IRA Buildings Changes'!$C$38)</f>
        <v>38292672623491.172</v>
      </c>
      <c r="AR17" s="99">
        <f>IF(ISBLANK(Calculations!AR17),"",Calculations!AR17 + 'IRA Buildings Changes'!$C$38)</f>
        <v>38406217813190.438</v>
      </c>
      <c r="AS17" s="99">
        <f>IF(ISBLANK(Calculations!AS17),"",Calculations!AS17 + 'IRA Buildings Changes'!$C$38)</f>
        <v>38537114024728.766</v>
      </c>
      <c r="AT17" s="99">
        <f>IF(ISBLANK(Calculations!AT17),"",Calculations!AT17 + 'IRA Buildings Changes'!$C$38)</f>
        <v>38667702647589.594</v>
      </c>
    </row>
    <row r="18" spans="1:46">
      <c r="A18" s="1" t="str">
        <f>IF(ISBLANK(Calculations!A18),"",Calculations!A18)</f>
        <v/>
      </c>
      <c r="B18" t="str">
        <f>IF(ISBLANK(Calculations!B18),"",Calculations!B18)</f>
        <v/>
      </c>
      <c r="C18" t="str">
        <f>IF(ISBLANK(Calculations!C18),"",Calculations!C18)</f>
        <v/>
      </c>
      <c r="D18" t="str">
        <f>IF(ISBLANK(Calculations!D18),"",Calculations!D18)</f>
        <v/>
      </c>
      <c r="E18" t="str">
        <f>IF(ISBLANK(Calculations!E18),"",Calculations!E18)</f>
        <v/>
      </c>
      <c r="F18" t="str">
        <f>IF(ISBLANK(Calculations!F18),"",Calculations!F18)</f>
        <v/>
      </c>
      <c r="G18" t="str">
        <f>IF(ISBLANK(Calculations!G18),"",Calculations!G18)</f>
        <v/>
      </c>
      <c r="H18" t="str">
        <f>IF(ISBLANK(Calculations!H18),"",Calculations!H18)</f>
        <v/>
      </c>
      <c r="I18" t="str">
        <f>IF(ISBLANK(Calculations!I18),"",Calculations!I18)</f>
        <v>urban residential</v>
      </c>
      <c r="J18">
        <f>IF(ISBLANK(Calculations!J18),"",Calculations!J18)</f>
        <v>0</v>
      </c>
      <c r="K18">
        <f>IF(ISBLANK(Calculations!K18),"",Calculations!K18)</f>
        <v>0.94236632738906856</v>
      </c>
      <c r="L18" t="str">
        <f>IF(ISBLANK(Calculations!L18),"",Calculations!L18)</f>
        <v>RESIDENTIAL</v>
      </c>
      <c r="M18" t="str">
        <f>IF(ISBLANK(Calculations!M18),"",Calculations!M18)</f>
        <v>cooling</v>
      </c>
      <c r="N18" t="str">
        <f>IF(ISBLANK(Calculations!N18),"",Calculations!N18)</f>
        <v>coal</v>
      </c>
      <c r="O18">
        <f t="shared" ref="O18:O81" si="0">P18</f>
        <v>0</v>
      </c>
      <c r="P18">
        <f>IF(ISBLANK(Calculations!P18),"",Calculations!P18)</f>
        <v>0</v>
      </c>
      <c r="Q18">
        <f>IF(ISBLANK(Calculations!Q18),"",Calculations!Q18)</f>
        <v>0</v>
      </c>
      <c r="R18">
        <f>IF(ISBLANK(Calculations!R18),"",Calculations!R18)</f>
        <v>0</v>
      </c>
      <c r="S18">
        <f>IF(ISBLANK(Calculations!S18),"",Calculations!S18)</f>
        <v>0</v>
      </c>
      <c r="T18">
        <f>IF(ISBLANK(Calculations!T18),"",Calculations!T18)</f>
        <v>0</v>
      </c>
      <c r="U18">
        <f>IF(ISBLANK(Calculations!U18),"",Calculations!U18)</f>
        <v>0</v>
      </c>
      <c r="V18">
        <f>IF(ISBLANK(Calculations!V18),"",Calculations!V18)</f>
        <v>0</v>
      </c>
      <c r="W18">
        <f>IF(ISBLANK(Calculations!W18),"",Calculations!W18)</f>
        <v>0</v>
      </c>
      <c r="X18">
        <f>IF(ISBLANK(Calculations!X18),"",Calculations!X18)</f>
        <v>0</v>
      </c>
      <c r="Y18">
        <f>IF(ISBLANK(Calculations!Y18),"",Calculations!Y18)</f>
        <v>0</v>
      </c>
      <c r="Z18">
        <f>IF(ISBLANK(Calculations!Z18),"",Calculations!Z18)</f>
        <v>0</v>
      </c>
      <c r="AA18">
        <f>IF(ISBLANK(Calculations!AA18),"",Calculations!AA18)</f>
        <v>0</v>
      </c>
      <c r="AB18">
        <f>IF(ISBLANK(Calculations!AB18),"",Calculations!AB18)</f>
        <v>0</v>
      </c>
      <c r="AC18">
        <f>IF(ISBLANK(Calculations!AC18),"",Calculations!AC18)</f>
        <v>0</v>
      </c>
      <c r="AD18">
        <f>IF(ISBLANK(Calculations!AD18),"",Calculations!AD18)</f>
        <v>0</v>
      </c>
      <c r="AE18">
        <f>IF(ISBLANK(Calculations!AE18),"",Calculations!AE18)</f>
        <v>0</v>
      </c>
      <c r="AF18">
        <f>IF(ISBLANK(Calculations!AF18),"",Calculations!AF18)</f>
        <v>0</v>
      </c>
      <c r="AG18">
        <f>IF(ISBLANK(Calculations!AG18),"",Calculations!AG18)</f>
        <v>0</v>
      </c>
      <c r="AH18">
        <f>IF(ISBLANK(Calculations!AH18),"",Calculations!AH18)</f>
        <v>0</v>
      </c>
      <c r="AI18">
        <f>IF(ISBLANK(Calculations!AI18),"",Calculations!AI18)</f>
        <v>0</v>
      </c>
      <c r="AJ18">
        <f>IF(ISBLANK(Calculations!AJ18),"",Calculations!AJ18)</f>
        <v>0</v>
      </c>
      <c r="AK18">
        <f>IF(ISBLANK(Calculations!AK18),"",Calculations!AK18)</f>
        <v>0</v>
      </c>
      <c r="AL18">
        <f>IF(ISBLANK(Calculations!AL18),"",Calculations!AL18)</f>
        <v>0</v>
      </c>
      <c r="AM18">
        <f>IF(ISBLANK(Calculations!AM18),"",Calculations!AM18)</f>
        <v>0</v>
      </c>
      <c r="AN18">
        <f>IF(ISBLANK(Calculations!AN18),"",Calculations!AN18)</f>
        <v>0</v>
      </c>
      <c r="AO18">
        <f>IF(ISBLANK(Calculations!AO18),"",Calculations!AO18)</f>
        <v>0</v>
      </c>
      <c r="AP18">
        <f>IF(ISBLANK(Calculations!AP18),"",Calculations!AP18)</f>
        <v>0</v>
      </c>
      <c r="AQ18">
        <f>IF(ISBLANK(Calculations!AQ18),"",Calculations!AQ18)</f>
        <v>0</v>
      </c>
      <c r="AR18">
        <f>IF(ISBLANK(Calculations!AR18),"",Calculations!AR18)</f>
        <v>0</v>
      </c>
      <c r="AS18">
        <f>IF(ISBLANK(Calculations!AS18),"",Calculations!AS18)</f>
        <v>0</v>
      </c>
      <c r="AT18">
        <f>IF(ISBLANK(Calculations!AT18),"",Calculations!AT18)</f>
        <v>0</v>
      </c>
    </row>
    <row r="19" spans="1:46">
      <c r="A19" s="1" t="str">
        <f>IF(ISBLANK(Calculations!A19),"",Calculations!A19)</f>
        <v/>
      </c>
      <c r="B19" t="str">
        <f>IF(ISBLANK(Calculations!B19),"",Calculations!B19)</f>
        <v/>
      </c>
      <c r="C19" t="str">
        <f>IF(ISBLANK(Calculations!C19),"",Calculations!C19)</f>
        <v/>
      </c>
      <c r="D19" t="str">
        <f>IF(ISBLANK(Calculations!D19),"",Calculations!D19)</f>
        <v/>
      </c>
      <c r="E19" t="str">
        <f>IF(ISBLANK(Calculations!E19),"",Calculations!E19)</f>
        <v/>
      </c>
      <c r="F19" t="str">
        <f>IF(ISBLANK(Calculations!F19),"",Calculations!F19)</f>
        <v/>
      </c>
      <c r="G19" t="str">
        <f>IF(ISBLANK(Calculations!G19),"",Calculations!G19)</f>
        <v/>
      </c>
      <c r="H19" t="str">
        <f>IF(ISBLANK(Calculations!H19),"",Calculations!H19)</f>
        <v>RKI000:ga_SpaceCooling</v>
      </c>
      <c r="I19" t="str">
        <f>IF(ISBLANK(Calculations!I19),"",Calculations!I19)</f>
        <v>urban residential</v>
      </c>
      <c r="J19">
        <f>IF(ISBLANK(Calculations!J19),"",Calculations!J19)</f>
        <v>0</v>
      </c>
      <c r="K19">
        <f>IF(ISBLANK(Calculations!K19),"",Calculations!K19)</f>
        <v>0.94236632738906856</v>
      </c>
      <c r="L19" t="str">
        <f>IF(ISBLANK(Calculations!L19),"",Calculations!L19)</f>
        <v>RESIDENTIAL</v>
      </c>
      <c r="M19" t="str">
        <f>IF(ISBLANK(Calculations!M19),"",Calculations!M19)</f>
        <v>cooling</v>
      </c>
      <c r="N19" t="str">
        <f>IF(ISBLANK(Calculations!N19),"",Calculations!N19)</f>
        <v>natural gas</v>
      </c>
      <c r="O19">
        <f t="shared" si="0"/>
        <v>0</v>
      </c>
      <c r="P19">
        <f>IF(ISBLANK(Calculations!P19),"",Calculations!P19)</f>
        <v>0</v>
      </c>
      <c r="Q19">
        <f>IF(ISBLANK(Calculations!Q19),"",Calculations!Q19)</f>
        <v>0</v>
      </c>
      <c r="R19">
        <f>IF(ISBLANK(Calculations!R19),"",Calculations!R19)</f>
        <v>0</v>
      </c>
      <c r="S19">
        <f>IF(ISBLANK(Calculations!S19),"",Calculations!S19)</f>
        <v>0</v>
      </c>
      <c r="T19">
        <f>IF(ISBLANK(Calculations!T19),"",Calculations!T19)</f>
        <v>0</v>
      </c>
      <c r="U19">
        <f>IF(ISBLANK(Calculations!U19),"",Calculations!U19)</f>
        <v>0</v>
      </c>
      <c r="V19">
        <f>IF(ISBLANK(Calculations!V19),"",Calculations!V19)</f>
        <v>0</v>
      </c>
      <c r="W19">
        <f>IF(ISBLANK(Calculations!W19),"",Calculations!W19)</f>
        <v>0</v>
      </c>
      <c r="X19">
        <f>IF(ISBLANK(Calculations!X19),"",Calculations!X19)</f>
        <v>0</v>
      </c>
      <c r="Y19">
        <f>IF(ISBLANK(Calculations!Y19),"",Calculations!Y19)</f>
        <v>0</v>
      </c>
      <c r="Z19">
        <f>IF(ISBLANK(Calculations!Z19),"",Calculations!Z19)</f>
        <v>0</v>
      </c>
      <c r="AA19">
        <f>IF(ISBLANK(Calculations!AA19),"",Calculations!AA19)</f>
        <v>0</v>
      </c>
      <c r="AB19">
        <f>IF(ISBLANK(Calculations!AB19),"",Calculations!AB19)</f>
        <v>0</v>
      </c>
      <c r="AC19">
        <f>IF(ISBLANK(Calculations!AC19),"",Calculations!AC19)</f>
        <v>0</v>
      </c>
      <c r="AD19">
        <f>IF(ISBLANK(Calculations!AD19),"",Calculations!AD19)</f>
        <v>0</v>
      </c>
      <c r="AE19">
        <f>IF(ISBLANK(Calculations!AE19),"",Calculations!AE19)</f>
        <v>0</v>
      </c>
      <c r="AF19">
        <f>IF(ISBLANK(Calculations!AF19),"",Calculations!AF19)</f>
        <v>0</v>
      </c>
      <c r="AG19">
        <f>IF(ISBLANK(Calculations!AG19),"",Calculations!AG19)</f>
        <v>0</v>
      </c>
      <c r="AH19">
        <f>IF(ISBLANK(Calculations!AH19),"",Calculations!AH19)</f>
        <v>0</v>
      </c>
      <c r="AI19">
        <f>IF(ISBLANK(Calculations!AI19),"",Calculations!AI19)</f>
        <v>0</v>
      </c>
      <c r="AJ19">
        <f>IF(ISBLANK(Calculations!AJ19),"",Calculations!AJ19)</f>
        <v>0</v>
      </c>
      <c r="AK19">
        <f>IF(ISBLANK(Calculations!AK19),"",Calculations!AK19)</f>
        <v>0</v>
      </c>
      <c r="AL19">
        <f>IF(ISBLANK(Calculations!AL19),"",Calculations!AL19)</f>
        <v>0</v>
      </c>
      <c r="AM19">
        <f>IF(ISBLANK(Calculations!AM19),"",Calculations!AM19)</f>
        <v>0</v>
      </c>
      <c r="AN19">
        <f>IF(ISBLANK(Calculations!AN19),"",Calculations!AN19)</f>
        <v>0</v>
      </c>
      <c r="AO19">
        <f>IF(ISBLANK(Calculations!AO19),"",Calculations!AO19)</f>
        <v>0</v>
      </c>
      <c r="AP19">
        <f>IF(ISBLANK(Calculations!AP19),"",Calculations!AP19)</f>
        <v>0</v>
      </c>
      <c r="AQ19">
        <f>IF(ISBLANK(Calculations!AQ19),"",Calculations!AQ19)</f>
        <v>0</v>
      </c>
      <c r="AR19">
        <f>IF(ISBLANK(Calculations!AR19),"",Calculations!AR19)</f>
        <v>0</v>
      </c>
      <c r="AS19">
        <f>IF(ISBLANK(Calculations!AS19),"",Calculations!AS19)</f>
        <v>0</v>
      </c>
      <c r="AT19">
        <f>IF(ISBLANK(Calculations!AT19),"",Calculations!AT19)</f>
        <v>0</v>
      </c>
    </row>
    <row r="20" spans="1:46">
      <c r="A20" t="s">
        <v>1088</v>
      </c>
      <c r="B20" t="str">
        <f>IF(ISBLANK(Calculations!B20),"",Calculations!B20)</f>
        <v/>
      </c>
      <c r="C20" t="str">
        <f>IF(ISBLANK(Calculations!C20),"",Calculations!C20)</f>
        <v/>
      </c>
      <c r="D20" t="str">
        <f>IF(ISBLANK(Calculations!D20),"",Calculations!D20)</f>
        <v/>
      </c>
      <c r="E20" t="str">
        <f>IF(ISBLANK(Calculations!E20),"",Calculations!E20)</f>
        <v/>
      </c>
      <c r="F20" t="str">
        <f>IF(ISBLANK(Calculations!F20),"",Calculations!F20)</f>
        <v/>
      </c>
      <c r="G20" t="str">
        <f>IF(ISBLANK(Calculations!G20),"",Calculations!G20)</f>
        <v/>
      </c>
      <c r="H20" t="str">
        <f>IF(ISBLANK(Calculations!H20),"",Calculations!H20)</f>
        <v/>
      </c>
      <c r="I20" t="str">
        <f>IF(ISBLANK(Calculations!I20),"",Calculations!I20)</f>
        <v>urban residential</v>
      </c>
      <c r="J20">
        <f>IF(ISBLANK(Calculations!J20),"",Calculations!J20)</f>
        <v>0</v>
      </c>
      <c r="K20">
        <f>IF(ISBLANK(Calculations!K20),"",Calculations!K20)</f>
        <v>0.94236632738906856</v>
      </c>
      <c r="L20" t="str">
        <f>IF(ISBLANK(Calculations!L20),"",Calculations!L20)</f>
        <v>RESIDENTIAL</v>
      </c>
      <c r="M20" t="str">
        <f>IF(ISBLANK(Calculations!M20),"",Calculations!M20)</f>
        <v>cooling</v>
      </c>
      <c r="N20" t="str">
        <f>IF(ISBLANK(Calculations!N20),"",Calculations!N20)</f>
        <v>petroleum diesel</v>
      </c>
      <c r="O20">
        <f t="shared" si="0"/>
        <v>0</v>
      </c>
      <c r="P20">
        <f>IF(ISBLANK(Calculations!P20),"",Calculations!P20)</f>
        <v>0</v>
      </c>
      <c r="Q20">
        <f>IF(ISBLANK(Calculations!Q20),"",Calculations!Q20)</f>
        <v>0</v>
      </c>
      <c r="R20">
        <f>IF(ISBLANK(Calculations!R20),"",Calculations!R20)</f>
        <v>0</v>
      </c>
      <c r="S20">
        <f>IF(ISBLANK(Calculations!S20),"",Calculations!S20)</f>
        <v>0</v>
      </c>
      <c r="T20">
        <f>IF(ISBLANK(Calculations!T20),"",Calculations!T20)</f>
        <v>0</v>
      </c>
      <c r="U20">
        <f>IF(ISBLANK(Calculations!U20),"",Calculations!U20)</f>
        <v>0</v>
      </c>
      <c r="V20">
        <f>IF(ISBLANK(Calculations!V20),"",Calculations!V20)</f>
        <v>0</v>
      </c>
      <c r="W20">
        <f>IF(ISBLANK(Calculations!W20),"",Calculations!W20)</f>
        <v>0</v>
      </c>
      <c r="X20">
        <f>IF(ISBLANK(Calculations!X20),"",Calculations!X20)</f>
        <v>0</v>
      </c>
      <c r="Y20">
        <f>IF(ISBLANK(Calculations!Y20),"",Calculations!Y20)</f>
        <v>0</v>
      </c>
      <c r="Z20">
        <f>IF(ISBLANK(Calculations!Z20),"",Calculations!Z20)</f>
        <v>0</v>
      </c>
      <c r="AA20">
        <f>IF(ISBLANK(Calculations!AA20),"",Calculations!AA20)</f>
        <v>0</v>
      </c>
      <c r="AB20">
        <f>IF(ISBLANK(Calculations!AB20),"",Calculations!AB20)</f>
        <v>0</v>
      </c>
      <c r="AC20">
        <f>IF(ISBLANK(Calculations!AC20),"",Calculations!AC20)</f>
        <v>0</v>
      </c>
      <c r="AD20">
        <f>IF(ISBLANK(Calculations!AD20),"",Calculations!AD20)</f>
        <v>0</v>
      </c>
      <c r="AE20">
        <f>IF(ISBLANK(Calculations!AE20),"",Calculations!AE20)</f>
        <v>0</v>
      </c>
      <c r="AF20">
        <f>IF(ISBLANK(Calculations!AF20),"",Calculations!AF20)</f>
        <v>0</v>
      </c>
      <c r="AG20">
        <f>IF(ISBLANK(Calculations!AG20),"",Calculations!AG20)</f>
        <v>0</v>
      </c>
      <c r="AH20">
        <f>IF(ISBLANK(Calculations!AH20),"",Calculations!AH20)</f>
        <v>0</v>
      </c>
      <c r="AI20">
        <f>IF(ISBLANK(Calculations!AI20),"",Calculations!AI20)</f>
        <v>0</v>
      </c>
      <c r="AJ20">
        <f>IF(ISBLANK(Calculations!AJ20),"",Calculations!AJ20)</f>
        <v>0</v>
      </c>
      <c r="AK20">
        <f>IF(ISBLANK(Calculations!AK20),"",Calculations!AK20)</f>
        <v>0</v>
      </c>
      <c r="AL20">
        <f>IF(ISBLANK(Calculations!AL20),"",Calculations!AL20)</f>
        <v>0</v>
      </c>
      <c r="AM20">
        <f>IF(ISBLANK(Calculations!AM20),"",Calculations!AM20)</f>
        <v>0</v>
      </c>
      <c r="AN20">
        <f>IF(ISBLANK(Calculations!AN20),"",Calculations!AN20)</f>
        <v>0</v>
      </c>
      <c r="AO20">
        <f>IF(ISBLANK(Calculations!AO20),"",Calculations!AO20)</f>
        <v>0</v>
      </c>
      <c r="AP20">
        <f>IF(ISBLANK(Calculations!AP20),"",Calculations!AP20)</f>
        <v>0</v>
      </c>
      <c r="AQ20">
        <f>IF(ISBLANK(Calculations!AQ20),"",Calculations!AQ20)</f>
        <v>0</v>
      </c>
      <c r="AR20">
        <f>IF(ISBLANK(Calculations!AR20),"",Calculations!AR20)</f>
        <v>0</v>
      </c>
      <c r="AS20">
        <f>IF(ISBLANK(Calculations!AS20),"",Calculations!AS20)</f>
        <v>0</v>
      </c>
      <c r="AT20">
        <f>IF(ISBLANK(Calculations!AT20),"",Calculations!AT20)</f>
        <v>0</v>
      </c>
    </row>
    <row r="21" spans="1:46">
      <c r="A21" s="1" t="s">
        <v>1089</v>
      </c>
      <c r="B21" t="str">
        <f>IF(ISBLANK(Calculations!B21),"",Calculations!B21)</f>
        <v/>
      </c>
      <c r="C21" t="str">
        <f>IF(ISBLANK(Calculations!C21),"",Calculations!C21)</f>
        <v/>
      </c>
      <c r="D21" t="str">
        <f>IF(ISBLANK(Calculations!D21),"",Calculations!D21)</f>
        <v/>
      </c>
      <c r="E21" t="str">
        <f>IF(ISBLANK(Calculations!E21),"",Calculations!E21)</f>
        <v/>
      </c>
      <c r="F21" t="str">
        <f>IF(ISBLANK(Calculations!F21),"",Calculations!F21)</f>
        <v/>
      </c>
      <c r="G21" t="str">
        <f>IF(ISBLANK(Calculations!G21),"",Calculations!G21)</f>
        <v/>
      </c>
      <c r="H21" t="str">
        <f>IF(ISBLANK(Calculations!H21),"",Calculations!H21)</f>
        <v/>
      </c>
      <c r="I21" t="str">
        <f>IF(ISBLANK(Calculations!I21),"",Calculations!I21)</f>
        <v>urban residential</v>
      </c>
      <c r="J21">
        <f>IF(ISBLANK(Calculations!J21),"",Calculations!J21)</f>
        <v>0</v>
      </c>
      <c r="K21">
        <f>IF(ISBLANK(Calculations!K21),"",Calculations!K21)</f>
        <v>0.94236632738906856</v>
      </c>
      <c r="L21" t="str">
        <f>IF(ISBLANK(Calculations!L21),"",Calculations!L21)</f>
        <v>RESIDENTIAL</v>
      </c>
      <c r="M21" t="str">
        <f>IF(ISBLANK(Calculations!M21),"",Calculations!M21)</f>
        <v>cooling</v>
      </c>
      <c r="N21" t="str">
        <f>IF(ISBLANK(Calculations!N21),"",Calculations!N21)</f>
        <v>heat</v>
      </c>
      <c r="O21">
        <f t="shared" si="0"/>
        <v>0</v>
      </c>
      <c r="P21">
        <f>IF(ISBLANK(Calculations!P21),"",Calculations!P21)</f>
        <v>0</v>
      </c>
      <c r="Q21">
        <f>IF(ISBLANK(Calculations!Q21),"",Calculations!Q21)</f>
        <v>0</v>
      </c>
      <c r="R21">
        <f>IF(ISBLANK(Calculations!R21),"",Calculations!R21)</f>
        <v>0</v>
      </c>
      <c r="S21">
        <f>IF(ISBLANK(Calculations!S21),"",Calculations!S21)</f>
        <v>0</v>
      </c>
      <c r="T21">
        <f>IF(ISBLANK(Calculations!T21),"",Calculations!T21)</f>
        <v>0</v>
      </c>
      <c r="U21">
        <f>IF(ISBLANK(Calculations!U21),"",Calculations!U21)</f>
        <v>0</v>
      </c>
      <c r="V21">
        <f>IF(ISBLANK(Calculations!V21),"",Calculations!V21)</f>
        <v>0</v>
      </c>
      <c r="W21">
        <f>IF(ISBLANK(Calculations!W21),"",Calculations!W21)</f>
        <v>0</v>
      </c>
      <c r="X21">
        <f>IF(ISBLANK(Calculations!X21),"",Calculations!X21)</f>
        <v>0</v>
      </c>
      <c r="Y21">
        <f>IF(ISBLANK(Calculations!Y21),"",Calculations!Y21)</f>
        <v>0</v>
      </c>
      <c r="Z21">
        <f>IF(ISBLANK(Calculations!Z21),"",Calculations!Z21)</f>
        <v>0</v>
      </c>
      <c r="AA21">
        <f>IF(ISBLANK(Calculations!AA21),"",Calculations!AA21)</f>
        <v>0</v>
      </c>
      <c r="AB21">
        <f>IF(ISBLANK(Calculations!AB21),"",Calculations!AB21)</f>
        <v>0</v>
      </c>
      <c r="AC21">
        <f>IF(ISBLANK(Calculations!AC21),"",Calculations!AC21)</f>
        <v>0</v>
      </c>
      <c r="AD21">
        <f>IF(ISBLANK(Calculations!AD21),"",Calculations!AD21)</f>
        <v>0</v>
      </c>
      <c r="AE21">
        <f>IF(ISBLANK(Calculations!AE21),"",Calculations!AE21)</f>
        <v>0</v>
      </c>
      <c r="AF21">
        <f>IF(ISBLANK(Calculations!AF21),"",Calculations!AF21)</f>
        <v>0</v>
      </c>
      <c r="AG21">
        <f>IF(ISBLANK(Calculations!AG21),"",Calculations!AG21)</f>
        <v>0</v>
      </c>
      <c r="AH21">
        <f>IF(ISBLANK(Calculations!AH21),"",Calculations!AH21)</f>
        <v>0</v>
      </c>
      <c r="AI21">
        <f>IF(ISBLANK(Calculations!AI21),"",Calculations!AI21)</f>
        <v>0</v>
      </c>
      <c r="AJ21">
        <f>IF(ISBLANK(Calculations!AJ21),"",Calculations!AJ21)</f>
        <v>0</v>
      </c>
      <c r="AK21">
        <f>IF(ISBLANK(Calculations!AK21),"",Calculations!AK21)</f>
        <v>0</v>
      </c>
      <c r="AL21">
        <f>IF(ISBLANK(Calculations!AL21),"",Calculations!AL21)</f>
        <v>0</v>
      </c>
      <c r="AM21">
        <f>IF(ISBLANK(Calculations!AM21),"",Calculations!AM21)</f>
        <v>0</v>
      </c>
      <c r="AN21">
        <f>IF(ISBLANK(Calculations!AN21),"",Calculations!AN21)</f>
        <v>0</v>
      </c>
      <c r="AO21">
        <f>IF(ISBLANK(Calculations!AO21),"",Calculations!AO21)</f>
        <v>0</v>
      </c>
      <c r="AP21">
        <f>IF(ISBLANK(Calculations!AP21),"",Calculations!AP21)</f>
        <v>0</v>
      </c>
      <c r="AQ21">
        <f>IF(ISBLANK(Calculations!AQ21),"",Calculations!AQ21)</f>
        <v>0</v>
      </c>
      <c r="AR21">
        <f>IF(ISBLANK(Calculations!AR21),"",Calculations!AR21)</f>
        <v>0</v>
      </c>
      <c r="AS21">
        <f>IF(ISBLANK(Calculations!AS21),"",Calculations!AS21)</f>
        <v>0</v>
      </c>
      <c r="AT21">
        <f>IF(ISBLANK(Calculations!AT21),"",Calculations!AT21)</f>
        <v>0</v>
      </c>
    </row>
    <row r="22" spans="1:46">
      <c r="A22" s="1" t="str">
        <f>IF(ISBLANK(Calculations!A22),"",Calculations!A22)</f>
        <v/>
      </c>
      <c r="B22" t="str">
        <f>IF(ISBLANK(Calculations!B22),"",Calculations!B22)</f>
        <v/>
      </c>
      <c r="C22" t="str">
        <f>IF(ISBLANK(Calculations!C22),"",Calculations!C22)</f>
        <v/>
      </c>
      <c r="D22" t="str">
        <f>IF(ISBLANK(Calculations!D22),"",Calculations!D22)</f>
        <v/>
      </c>
      <c r="E22" t="str">
        <f>IF(ISBLANK(Calculations!E22),"",Calculations!E22)</f>
        <v/>
      </c>
      <c r="F22" t="str">
        <f>IF(ISBLANK(Calculations!F22),"",Calculations!F22)</f>
        <v/>
      </c>
      <c r="G22" t="str">
        <f>IF(ISBLANK(Calculations!G22),"",Calculations!G22)</f>
        <v/>
      </c>
      <c r="H22" t="str">
        <f>IF(ISBLANK(Calculations!H22),"",Calculations!H22)</f>
        <v/>
      </c>
      <c r="I22" t="str">
        <f>IF(ISBLANK(Calculations!I22),"",Calculations!I22)</f>
        <v>urban residential</v>
      </c>
      <c r="J22">
        <f>IF(ISBLANK(Calculations!J22),"",Calculations!J22)</f>
        <v>0</v>
      </c>
      <c r="K22">
        <f>IF(ISBLANK(Calculations!K22),"",Calculations!K22)</f>
        <v>0.94236632738906856</v>
      </c>
      <c r="L22" t="str">
        <f>IF(ISBLANK(Calculations!L22),"",Calculations!L22)</f>
        <v>RESIDENTIAL</v>
      </c>
      <c r="M22" t="str">
        <f>IF(ISBLANK(Calculations!M22),"",Calculations!M22)</f>
        <v>cooling</v>
      </c>
      <c r="N22" t="str">
        <f>IF(ISBLANK(Calculations!N22),"",Calculations!N22)</f>
        <v>biomass</v>
      </c>
      <c r="O22">
        <f t="shared" si="0"/>
        <v>0</v>
      </c>
      <c r="P22">
        <f>IF(ISBLANK(Calculations!P22),"",Calculations!P22)</f>
        <v>0</v>
      </c>
      <c r="Q22">
        <f>IF(ISBLANK(Calculations!Q22),"",Calculations!Q22)</f>
        <v>0</v>
      </c>
      <c r="R22">
        <f>IF(ISBLANK(Calculations!R22),"",Calculations!R22)</f>
        <v>0</v>
      </c>
      <c r="S22">
        <f>IF(ISBLANK(Calculations!S22),"",Calculations!S22)</f>
        <v>0</v>
      </c>
      <c r="T22">
        <f>IF(ISBLANK(Calculations!T22),"",Calculations!T22)</f>
        <v>0</v>
      </c>
      <c r="U22">
        <f>IF(ISBLANK(Calculations!U22),"",Calculations!U22)</f>
        <v>0</v>
      </c>
      <c r="V22">
        <f>IF(ISBLANK(Calculations!V22),"",Calculations!V22)</f>
        <v>0</v>
      </c>
      <c r="W22">
        <f>IF(ISBLANK(Calculations!W22),"",Calculations!W22)</f>
        <v>0</v>
      </c>
      <c r="X22">
        <f>IF(ISBLANK(Calculations!X22),"",Calculations!X22)</f>
        <v>0</v>
      </c>
      <c r="Y22">
        <f>IF(ISBLANK(Calculations!Y22),"",Calculations!Y22)</f>
        <v>0</v>
      </c>
      <c r="Z22">
        <f>IF(ISBLANK(Calculations!Z22),"",Calculations!Z22)</f>
        <v>0</v>
      </c>
      <c r="AA22">
        <f>IF(ISBLANK(Calculations!AA22),"",Calculations!AA22)</f>
        <v>0</v>
      </c>
      <c r="AB22">
        <f>IF(ISBLANK(Calculations!AB22),"",Calculations!AB22)</f>
        <v>0</v>
      </c>
      <c r="AC22">
        <f>IF(ISBLANK(Calculations!AC22),"",Calculations!AC22)</f>
        <v>0</v>
      </c>
      <c r="AD22">
        <f>IF(ISBLANK(Calculations!AD22),"",Calculations!AD22)</f>
        <v>0</v>
      </c>
      <c r="AE22">
        <f>IF(ISBLANK(Calculations!AE22),"",Calculations!AE22)</f>
        <v>0</v>
      </c>
      <c r="AF22">
        <f>IF(ISBLANK(Calculations!AF22),"",Calculations!AF22)</f>
        <v>0</v>
      </c>
      <c r="AG22">
        <f>IF(ISBLANK(Calculations!AG22),"",Calculations!AG22)</f>
        <v>0</v>
      </c>
      <c r="AH22">
        <f>IF(ISBLANK(Calculations!AH22),"",Calculations!AH22)</f>
        <v>0</v>
      </c>
      <c r="AI22">
        <f>IF(ISBLANK(Calculations!AI22),"",Calculations!AI22)</f>
        <v>0</v>
      </c>
      <c r="AJ22">
        <f>IF(ISBLANK(Calculations!AJ22),"",Calculations!AJ22)</f>
        <v>0</v>
      </c>
      <c r="AK22">
        <f>IF(ISBLANK(Calculations!AK22),"",Calculations!AK22)</f>
        <v>0</v>
      </c>
      <c r="AL22">
        <f>IF(ISBLANK(Calculations!AL22),"",Calculations!AL22)</f>
        <v>0</v>
      </c>
      <c r="AM22">
        <f>IF(ISBLANK(Calculations!AM22),"",Calculations!AM22)</f>
        <v>0</v>
      </c>
      <c r="AN22">
        <f>IF(ISBLANK(Calculations!AN22),"",Calculations!AN22)</f>
        <v>0</v>
      </c>
      <c r="AO22">
        <f>IF(ISBLANK(Calculations!AO22),"",Calculations!AO22)</f>
        <v>0</v>
      </c>
      <c r="AP22">
        <f>IF(ISBLANK(Calculations!AP22),"",Calculations!AP22)</f>
        <v>0</v>
      </c>
      <c r="AQ22">
        <f>IF(ISBLANK(Calculations!AQ22),"",Calculations!AQ22)</f>
        <v>0</v>
      </c>
      <c r="AR22">
        <f>IF(ISBLANK(Calculations!AR22),"",Calculations!AR22)</f>
        <v>0</v>
      </c>
      <c r="AS22">
        <f>IF(ISBLANK(Calculations!AS22),"",Calculations!AS22)</f>
        <v>0</v>
      </c>
      <c r="AT22">
        <f>IF(ISBLANK(Calculations!AT22),"",Calculations!AT22)</f>
        <v>0</v>
      </c>
    </row>
    <row r="23" spans="1:46">
      <c r="A23" s="1" t="str">
        <f>IF(ISBLANK(Calculations!A23),"",Calculations!A23)</f>
        <v/>
      </c>
      <c r="B23" t="str">
        <f>IF(ISBLANK(Calculations!B23),"",Calculations!B23)</f>
        <v/>
      </c>
      <c r="C23" t="str">
        <f>IF(ISBLANK(Calculations!C23),"",Calculations!C23)</f>
        <v/>
      </c>
      <c r="D23" t="str">
        <f>IF(ISBLANK(Calculations!D23),"",Calculations!D23)</f>
        <v/>
      </c>
      <c r="E23" t="str">
        <f>IF(ISBLANK(Calculations!E23),"",Calculations!E23)</f>
        <v/>
      </c>
      <c r="F23" t="str">
        <f>IF(ISBLANK(Calculations!F23),"",Calculations!F23)</f>
        <v/>
      </c>
      <c r="G23" t="str">
        <f>IF(ISBLANK(Calculations!G23),"",Calculations!G23)</f>
        <v/>
      </c>
      <c r="H23" t="str">
        <f>IF(ISBLANK(Calculations!H23),"",Calculations!H23)</f>
        <v/>
      </c>
      <c r="I23" t="str">
        <f>IF(ISBLANK(Calculations!I23),"",Calculations!I23)</f>
        <v>urban residential</v>
      </c>
      <c r="J23">
        <f>IF(ISBLANK(Calculations!J23),"",Calculations!J23)</f>
        <v>0</v>
      </c>
      <c r="K23">
        <f>IF(ISBLANK(Calculations!K23),"",Calculations!K23)</f>
        <v>0.94236632738906856</v>
      </c>
      <c r="L23" t="str">
        <f>IF(ISBLANK(Calculations!L23),"",Calculations!L23)</f>
        <v>RESIDENTIAL</v>
      </c>
      <c r="M23" t="str">
        <f>IF(ISBLANK(Calculations!M23),"",Calculations!M23)</f>
        <v>cooling</v>
      </c>
      <c r="N23" t="str">
        <f>IF(ISBLANK(Calculations!N23),"",Calculations!N23)</f>
        <v>kerosene</v>
      </c>
      <c r="O23">
        <f t="shared" si="0"/>
        <v>0</v>
      </c>
      <c r="P23">
        <f>IF(ISBLANK(Calculations!P23),"",Calculations!P23)</f>
        <v>0</v>
      </c>
      <c r="Q23">
        <f>IF(ISBLANK(Calculations!Q23),"",Calculations!Q23)</f>
        <v>0</v>
      </c>
      <c r="R23">
        <f>IF(ISBLANK(Calculations!R23),"",Calculations!R23)</f>
        <v>0</v>
      </c>
      <c r="S23">
        <f>IF(ISBLANK(Calculations!S23),"",Calculations!S23)</f>
        <v>0</v>
      </c>
      <c r="T23">
        <f>IF(ISBLANK(Calculations!T23),"",Calculations!T23)</f>
        <v>0</v>
      </c>
      <c r="U23">
        <f>IF(ISBLANK(Calculations!U23),"",Calculations!U23)</f>
        <v>0</v>
      </c>
      <c r="V23">
        <f>IF(ISBLANK(Calculations!V23),"",Calculations!V23)</f>
        <v>0</v>
      </c>
      <c r="W23">
        <f>IF(ISBLANK(Calculations!W23),"",Calculations!W23)</f>
        <v>0</v>
      </c>
      <c r="X23">
        <f>IF(ISBLANK(Calculations!X23),"",Calculations!X23)</f>
        <v>0</v>
      </c>
      <c r="Y23">
        <f>IF(ISBLANK(Calculations!Y23),"",Calculations!Y23)</f>
        <v>0</v>
      </c>
      <c r="Z23">
        <f>IF(ISBLANK(Calculations!Z23),"",Calculations!Z23)</f>
        <v>0</v>
      </c>
      <c r="AA23">
        <f>IF(ISBLANK(Calculations!AA23),"",Calculations!AA23)</f>
        <v>0</v>
      </c>
      <c r="AB23">
        <f>IF(ISBLANK(Calculations!AB23),"",Calculations!AB23)</f>
        <v>0</v>
      </c>
      <c r="AC23">
        <f>IF(ISBLANK(Calculations!AC23),"",Calculations!AC23)</f>
        <v>0</v>
      </c>
      <c r="AD23">
        <f>IF(ISBLANK(Calculations!AD23),"",Calculations!AD23)</f>
        <v>0</v>
      </c>
      <c r="AE23">
        <f>IF(ISBLANK(Calculations!AE23),"",Calculations!AE23)</f>
        <v>0</v>
      </c>
      <c r="AF23">
        <f>IF(ISBLANK(Calculations!AF23),"",Calculations!AF23)</f>
        <v>0</v>
      </c>
      <c r="AG23">
        <f>IF(ISBLANK(Calculations!AG23),"",Calculations!AG23)</f>
        <v>0</v>
      </c>
      <c r="AH23">
        <f>IF(ISBLANK(Calculations!AH23),"",Calculations!AH23)</f>
        <v>0</v>
      </c>
      <c r="AI23">
        <f>IF(ISBLANK(Calculations!AI23),"",Calculations!AI23)</f>
        <v>0</v>
      </c>
      <c r="AJ23">
        <f>IF(ISBLANK(Calculations!AJ23),"",Calculations!AJ23)</f>
        <v>0</v>
      </c>
      <c r="AK23">
        <f>IF(ISBLANK(Calculations!AK23),"",Calculations!AK23)</f>
        <v>0</v>
      </c>
      <c r="AL23">
        <f>IF(ISBLANK(Calculations!AL23),"",Calculations!AL23)</f>
        <v>0</v>
      </c>
      <c r="AM23">
        <f>IF(ISBLANK(Calculations!AM23),"",Calculations!AM23)</f>
        <v>0</v>
      </c>
      <c r="AN23">
        <f>IF(ISBLANK(Calculations!AN23),"",Calculations!AN23)</f>
        <v>0</v>
      </c>
      <c r="AO23">
        <f>IF(ISBLANK(Calculations!AO23),"",Calculations!AO23)</f>
        <v>0</v>
      </c>
      <c r="AP23">
        <f>IF(ISBLANK(Calculations!AP23),"",Calculations!AP23)</f>
        <v>0</v>
      </c>
      <c r="AQ23">
        <f>IF(ISBLANK(Calculations!AQ23),"",Calculations!AQ23)</f>
        <v>0</v>
      </c>
      <c r="AR23">
        <f>IF(ISBLANK(Calculations!AR23),"",Calculations!AR23)</f>
        <v>0</v>
      </c>
      <c r="AS23">
        <f>IF(ISBLANK(Calculations!AS23),"",Calculations!AS23)</f>
        <v>0</v>
      </c>
      <c r="AT23">
        <f>IF(ISBLANK(Calculations!AT23),"",Calculations!AT23)</f>
        <v>0</v>
      </c>
    </row>
    <row r="24" spans="1:46">
      <c r="A24" s="1" t="str">
        <f>IF(ISBLANK(Calculations!A24),"",Calculations!A24)</f>
        <v/>
      </c>
      <c r="B24" t="str">
        <f>IF(ISBLANK(Calculations!B24),"",Calculations!B24)</f>
        <v/>
      </c>
      <c r="C24" t="str">
        <f>IF(ISBLANK(Calculations!C24),"",Calculations!C24)</f>
        <v/>
      </c>
      <c r="D24" t="str">
        <f>IF(ISBLANK(Calculations!D24),"",Calculations!D24)</f>
        <v/>
      </c>
      <c r="E24" t="str">
        <f>IF(ISBLANK(Calculations!E24),"",Calculations!E24)</f>
        <v/>
      </c>
      <c r="F24" t="str">
        <f>IF(ISBLANK(Calculations!F24),"",Calculations!F24)</f>
        <v/>
      </c>
      <c r="G24" t="str">
        <f>IF(ISBLANK(Calculations!G24),"",Calculations!G24)</f>
        <v/>
      </c>
      <c r="H24" t="str">
        <f>IF(ISBLANK(Calculations!H24),"",Calculations!H24)</f>
        <v/>
      </c>
      <c r="I24" t="str">
        <f>IF(ISBLANK(Calculations!I24),"",Calculations!I24)</f>
        <v>urban residential</v>
      </c>
      <c r="J24">
        <f>IF(ISBLANK(Calculations!J24),"",Calculations!J24)</f>
        <v>0</v>
      </c>
      <c r="K24">
        <f>IF(ISBLANK(Calculations!K24),"",Calculations!K24)</f>
        <v>0.94236632738906856</v>
      </c>
      <c r="L24" t="str">
        <f>IF(ISBLANK(Calculations!L24),"",Calculations!L24)</f>
        <v>RESIDENTIAL</v>
      </c>
      <c r="M24" t="str">
        <f>IF(ISBLANK(Calculations!M24),"",Calculations!M24)</f>
        <v>cooling</v>
      </c>
      <c r="N24" t="str">
        <f>IF(ISBLANK(Calculations!N24),"",Calculations!N24)</f>
        <v>heavy or residual fuel oil</v>
      </c>
      <c r="O24">
        <f t="shared" si="0"/>
        <v>0</v>
      </c>
      <c r="P24">
        <f>IF(ISBLANK(Calculations!P24),"",Calculations!P24)</f>
        <v>0</v>
      </c>
      <c r="Q24">
        <f>IF(ISBLANK(Calculations!Q24),"",Calculations!Q24)</f>
        <v>0</v>
      </c>
      <c r="R24">
        <f>IF(ISBLANK(Calculations!R24),"",Calculations!R24)</f>
        <v>0</v>
      </c>
      <c r="S24">
        <f>IF(ISBLANK(Calculations!S24),"",Calculations!S24)</f>
        <v>0</v>
      </c>
      <c r="T24">
        <f>IF(ISBLANK(Calculations!T24),"",Calculations!T24)</f>
        <v>0</v>
      </c>
      <c r="U24">
        <f>IF(ISBLANK(Calculations!U24),"",Calculations!U24)</f>
        <v>0</v>
      </c>
      <c r="V24">
        <f>IF(ISBLANK(Calculations!V24),"",Calculations!V24)</f>
        <v>0</v>
      </c>
      <c r="W24">
        <f>IF(ISBLANK(Calculations!W24),"",Calculations!W24)</f>
        <v>0</v>
      </c>
      <c r="X24">
        <f>IF(ISBLANK(Calculations!X24),"",Calculations!X24)</f>
        <v>0</v>
      </c>
      <c r="Y24">
        <f>IF(ISBLANK(Calculations!Y24),"",Calculations!Y24)</f>
        <v>0</v>
      </c>
      <c r="Z24">
        <f>IF(ISBLANK(Calculations!Z24),"",Calculations!Z24)</f>
        <v>0</v>
      </c>
      <c r="AA24">
        <f>IF(ISBLANK(Calculations!AA24),"",Calculations!AA24)</f>
        <v>0</v>
      </c>
      <c r="AB24">
        <f>IF(ISBLANK(Calculations!AB24),"",Calculations!AB24)</f>
        <v>0</v>
      </c>
      <c r="AC24">
        <f>IF(ISBLANK(Calculations!AC24),"",Calculations!AC24)</f>
        <v>0</v>
      </c>
      <c r="AD24">
        <f>IF(ISBLANK(Calculations!AD24),"",Calculations!AD24)</f>
        <v>0</v>
      </c>
      <c r="AE24">
        <f>IF(ISBLANK(Calculations!AE24),"",Calculations!AE24)</f>
        <v>0</v>
      </c>
      <c r="AF24">
        <f>IF(ISBLANK(Calculations!AF24),"",Calculations!AF24)</f>
        <v>0</v>
      </c>
      <c r="AG24">
        <f>IF(ISBLANK(Calculations!AG24),"",Calculations!AG24)</f>
        <v>0</v>
      </c>
      <c r="AH24">
        <f>IF(ISBLANK(Calculations!AH24),"",Calculations!AH24)</f>
        <v>0</v>
      </c>
      <c r="AI24">
        <f>IF(ISBLANK(Calculations!AI24),"",Calculations!AI24)</f>
        <v>0</v>
      </c>
      <c r="AJ24">
        <f>IF(ISBLANK(Calculations!AJ24),"",Calculations!AJ24)</f>
        <v>0</v>
      </c>
      <c r="AK24">
        <f>IF(ISBLANK(Calculations!AK24),"",Calculations!AK24)</f>
        <v>0</v>
      </c>
      <c r="AL24">
        <f>IF(ISBLANK(Calculations!AL24),"",Calculations!AL24)</f>
        <v>0</v>
      </c>
      <c r="AM24">
        <f>IF(ISBLANK(Calculations!AM24),"",Calculations!AM24)</f>
        <v>0</v>
      </c>
      <c r="AN24">
        <f>IF(ISBLANK(Calculations!AN24),"",Calculations!AN24)</f>
        <v>0</v>
      </c>
      <c r="AO24">
        <f>IF(ISBLANK(Calculations!AO24),"",Calculations!AO24)</f>
        <v>0</v>
      </c>
      <c r="AP24">
        <f>IF(ISBLANK(Calculations!AP24),"",Calculations!AP24)</f>
        <v>0</v>
      </c>
      <c r="AQ24">
        <f>IF(ISBLANK(Calculations!AQ24),"",Calculations!AQ24)</f>
        <v>0</v>
      </c>
      <c r="AR24">
        <f>IF(ISBLANK(Calculations!AR24),"",Calculations!AR24)</f>
        <v>0</v>
      </c>
      <c r="AS24">
        <f>IF(ISBLANK(Calculations!AS24),"",Calculations!AS24)</f>
        <v>0</v>
      </c>
      <c r="AT24">
        <f>IF(ISBLANK(Calculations!AT24),"",Calculations!AT24)</f>
        <v>0</v>
      </c>
    </row>
    <row r="25" spans="1:46">
      <c r="A25" s="1" t="str">
        <f>IF(ISBLANK(Calculations!A25),"",Calculations!A25)</f>
        <v/>
      </c>
      <c r="B25" t="str">
        <f>IF(ISBLANK(Calculations!B25),"",Calculations!B25)</f>
        <v/>
      </c>
      <c r="C25" t="str">
        <f>IF(ISBLANK(Calculations!C25),"",Calculations!C25)</f>
        <v/>
      </c>
      <c r="D25" t="str">
        <f>IF(ISBLANK(Calculations!D25),"",Calculations!D25)</f>
        <v/>
      </c>
      <c r="E25" t="str">
        <f>IF(ISBLANK(Calculations!E25),"",Calculations!E25)</f>
        <v/>
      </c>
      <c r="F25" t="str">
        <f>IF(ISBLANK(Calculations!F25),"",Calculations!F25)</f>
        <v/>
      </c>
      <c r="G25" t="str">
        <f>IF(ISBLANK(Calculations!G25),"",Calculations!G25)</f>
        <v/>
      </c>
      <c r="H25" t="str">
        <f>IF(ISBLANK(Calculations!H25),"",Calculations!H25)</f>
        <v/>
      </c>
      <c r="I25" t="str">
        <f>IF(ISBLANK(Calculations!I25),"",Calculations!I25)</f>
        <v>urban residential</v>
      </c>
      <c r="J25">
        <f>IF(ISBLANK(Calculations!J25),"",Calculations!J25)</f>
        <v>0</v>
      </c>
      <c r="K25">
        <f>IF(ISBLANK(Calculations!K25),"",Calculations!K25)</f>
        <v>0.94236632738906856</v>
      </c>
      <c r="L25" t="str">
        <f>IF(ISBLANK(Calculations!L25),"",Calculations!L25)</f>
        <v>RESIDENTIAL</v>
      </c>
      <c r="M25" t="str">
        <f>IF(ISBLANK(Calculations!M25),"",Calculations!M25)</f>
        <v>cooling</v>
      </c>
      <c r="N25" t="str">
        <f>IF(ISBLANK(Calculations!N25),"",Calculations!N25)</f>
        <v>LPG propane or butane</v>
      </c>
      <c r="O25">
        <f t="shared" si="0"/>
        <v>0</v>
      </c>
      <c r="P25">
        <f>IF(ISBLANK(Calculations!P25),"",Calculations!P25)</f>
        <v>0</v>
      </c>
      <c r="Q25">
        <f>IF(ISBLANK(Calculations!Q25),"",Calculations!Q25)</f>
        <v>0</v>
      </c>
      <c r="R25">
        <f>IF(ISBLANK(Calculations!R25),"",Calculations!R25)</f>
        <v>0</v>
      </c>
      <c r="S25">
        <f>IF(ISBLANK(Calculations!S25),"",Calculations!S25)</f>
        <v>0</v>
      </c>
      <c r="T25">
        <f>IF(ISBLANK(Calculations!T25),"",Calculations!T25)</f>
        <v>0</v>
      </c>
      <c r="U25">
        <f>IF(ISBLANK(Calculations!U25),"",Calculations!U25)</f>
        <v>0</v>
      </c>
      <c r="V25">
        <f>IF(ISBLANK(Calculations!V25),"",Calculations!V25)</f>
        <v>0</v>
      </c>
      <c r="W25">
        <f>IF(ISBLANK(Calculations!W25),"",Calculations!W25)</f>
        <v>0</v>
      </c>
      <c r="X25">
        <f>IF(ISBLANK(Calculations!X25),"",Calculations!X25)</f>
        <v>0</v>
      </c>
      <c r="Y25">
        <f>IF(ISBLANK(Calculations!Y25),"",Calculations!Y25)</f>
        <v>0</v>
      </c>
      <c r="Z25">
        <f>IF(ISBLANK(Calculations!Z25),"",Calculations!Z25)</f>
        <v>0</v>
      </c>
      <c r="AA25">
        <f>IF(ISBLANK(Calculations!AA25),"",Calculations!AA25)</f>
        <v>0</v>
      </c>
      <c r="AB25">
        <f>IF(ISBLANK(Calculations!AB25),"",Calculations!AB25)</f>
        <v>0</v>
      </c>
      <c r="AC25">
        <f>IF(ISBLANK(Calculations!AC25),"",Calculations!AC25)</f>
        <v>0</v>
      </c>
      <c r="AD25">
        <f>IF(ISBLANK(Calculations!AD25),"",Calculations!AD25)</f>
        <v>0</v>
      </c>
      <c r="AE25">
        <f>IF(ISBLANK(Calculations!AE25),"",Calculations!AE25)</f>
        <v>0</v>
      </c>
      <c r="AF25">
        <f>IF(ISBLANK(Calculations!AF25),"",Calculations!AF25)</f>
        <v>0</v>
      </c>
      <c r="AG25">
        <f>IF(ISBLANK(Calculations!AG25),"",Calculations!AG25)</f>
        <v>0</v>
      </c>
      <c r="AH25">
        <f>IF(ISBLANK(Calculations!AH25),"",Calculations!AH25)</f>
        <v>0</v>
      </c>
      <c r="AI25">
        <f>IF(ISBLANK(Calculations!AI25),"",Calculations!AI25)</f>
        <v>0</v>
      </c>
      <c r="AJ25">
        <f>IF(ISBLANK(Calculations!AJ25),"",Calculations!AJ25)</f>
        <v>0</v>
      </c>
      <c r="AK25">
        <f>IF(ISBLANK(Calculations!AK25),"",Calculations!AK25)</f>
        <v>0</v>
      </c>
      <c r="AL25">
        <f>IF(ISBLANK(Calculations!AL25),"",Calculations!AL25)</f>
        <v>0</v>
      </c>
      <c r="AM25">
        <f>IF(ISBLANK(Calculations!AM25),"",Calculations!AM25)</f>
        <v>0</v>
      </c>
      <c r="AN25">
        <f>IF(ISBLANK(Calculations!AN25),"",Calculations!AN25)</f>
        <v>0</v>
      </c>
      <c r="AO25">
        <f>IF(ISBLANK(Calculations!AO25),"",Calculations!AO25)</f>
        <v>0</v>
      </c>
      <c r="AP25">
        <f>IF(ISBLANK(Calculations!AP25),"",Calculations!AP25)</f>
        <v>0</v>
      </c>
      <c r="AQ25">
        <f>IF(ISBLANK(Calculations!AQ25),"",Calculations!AQ25)</f>
        <v>0</v>
      </c>
      <c r="AR25">
        <f>IF(ISBLANK(Calculations!AR25),"",Calculations!AR25)</f>
        <v>0</v>
      </c>
      <c r="AS25">
        <f>IF(ISBLANK(Calculations!AS25),"",Calculations!AS25)</f>
        <v>0</v>
      </c>
      <c r="AT25">
        <f>IF(ISBLANK(Calculations!AT25),"",Calculations!AT25)</f>
        <v>0</v>
      </c>
    </row>
    <row r="26" spans="1:46">
      <c r="A26" s="1" t="str">
        <f>IF(ISBLANK(Calculations!A26),"",Calculations!A26)</f>
        <v/>
      </c>
      <c r="B26" t="str">
        <f>IF(ISBLANK(Calculations!B26),"",Calculations!B26)</f>
        <v/>
      </c>
      <c r="C26" t="str">
        <f>IF(ISBLANK(Calculations!C26),"",Calculations!C26)</f>
        <v/>
      </c>
      <c r="D26" t="str">
        <f>IF(ISBLANK(Calculations!D26),"",Calculations!D26)</f>
        <v/>
      </c>
      <c r="E26" t="str">
        <f>IF(ISBLANK(Calculations!E26),"",Calculations!E26)</f>
        <v/>
      </c>
      <c r="F26" t="str">
        <f>IF(ISBLANK(Calculations!F26),"",Calculations!F26)</f>
        <v/>
      </c>
      <c r="G26" t="str">
        <f>IF(ISBLANK(Calculations!G26),"",Calculations!G26)</f>
        <v/>
      </c>
      <c r="H26" t="str">
        <f>IF(ISBLANK(Calculations!H26),"",Calculations!H26)</f>
        <v/>
      </c>
      <c r="I26" t="str">
        <f>IF(ISBLANK(Calculations!I26),"",Calculations!I26)</f>
        <v>urban residential</v>
      </c>
      <c r="J26">
        <f>IF(ISBLANK(Calculations!J26),"",Calculations!J26)</f>
        <v>0</v>
      </c>
      <c r="K26">
        <f>IF(ISBLANK(Calculations!K26),"",Calculations!K26)</f>
        <v>0.94236632738906856</v>
      </c>
      <c r="L26" t="str">
        <f>IF(ISBLANK(Calculations!L26),"",Calculations!L26)</f>
        <v>RESIDENTIAL</v>
      </c>
      <c r="M26" t="str">
        <f>IF(ISBLANK(Calculations!M26),"",Calculations!M26)</f>
        <v>cooling</v>
      </c>
      <c r="N26" t="str">
        <f>IF(ISBLANK(Calculations!N26),"",Calculations!N26)</f>
        <v>hydrogen</v>
      </c>
      <c r="O26">
        <f t="shared" si="0"/>
        <v>0</v>
      </c>
      <c r="P26">
        <f>IF(ISBLANK(Calculations!P26),"",Calculations!P26)</f>
        <v>0</v>
      </c>
      <c r="Q26">
        <f>IF(ISBLANK(Calculations!Q26),"",Calculations!Q26)</f>
        <v>0</v>
      </c>
      <c r="R26">
        <f>IF(ISBLANK(Calculations!R26),"",Calculations!R26)</f>
        <v>0</v>
      </c>
      <c r="S26">
        <f>IF(ISBLANK(Calculations!S26),"",Calculations!S26)</f>
        <v>0</v>
      </c>
      <c r="T26">
        <f>IF(ISBLANK(Calculations!T26),"",Calculations!T26)</f>
        <v>0</v>
      </c>
      <c r="U26">
        <f>IF(ISBLANK(Calculations!U26),"",Calculations!U26)</f>
        <v>0</v>
      </c>
      <c r="V26">
        <f>IF(ISBLANK(Calculations!V26),"",Calculations!V26)</f>
        <v>0</v>
      </c>
      <c r="W26">
        <f>IF(ISBLANK(Calculations!W26),"",Calculations!W26)</f>
        <v>0</v>
      </c>
      <c r="X26">
        <f>IF(ISBLANK(Calculations!X26),"",Calculations!X26)</f>
        <v>0</v>
      </c>
      <c r="Y26">
        <f>IF(ISBLANK(Calculations!Y26),"",Calculations!Y26)</f>
        <v>0</v>
      </c>
      <c r="Z26">
        <f>IF(ISBLANK(Calculations!Z26),"",Calculations!Z26)</f>
        <v>0</v>
      </c>
      <c r="AA26">
        <f>IF(ISBLANK(Calculations!AA26),"",Calculations!AA26)</f>
        <v>0</v>
      </c>
      <c r="AB26">
        <f>IF(ISBLANK(Calculations!AB26),"",Calculations!AB26)</f>
        <v>0</v>
      </c>
      <c r="AC26">
        <f>IF(ISBLANK(Calculations!AC26),"",Calculations!AC26)</f>
        <v>0</v>
      </c>
      <c r="AD26">
        <f>IF(ISBLANK(Calculations!AD26),"",Calculations!AD26)</f>
        <v>0</v>
      </c>
      <c r="AE26">
        <f>IF(ISBLANK(Calculations!AE26),"",Calculations!AE26)</f>
        <v>0</v>
      </c>
      <c r="AF26">
        <f>IF(ISBLANK(Calculations!AF26),"",Calculations!AF26)</f>
        <v>0</v>
      </c>
      <c r="AG26">
        <f>IF(ISBLANK(Calculations!AG26),"",Calculations!AG26)</f>
        <v>0</v>
      </c>
      <c r="AH26">
        <f>IF(ISBLANK(Calculations!AH26),"",Calculations!AH26)</f>
        <v>0</v>
      </c>
      <c r="AI26">
        <f>IF(ISBLANK(Calculations!AI26),"",Calculations!AI26)</f>
        <v>0</v>
      </c>
      <c r="AJ26">
        <f>IF(ISBLANK(Calculations!AJ26),"",Calculations!AJ26)</f>
        <v>0</v>
      </c>
      <c r="AK26">
        <f>IF(ISBLANK(Calculations!AK26),"",Calculations!AK26)</f>
        <v>0</v>
      </c>
      <c r="AL26">
        <f>IF(ISBLANK(Calculations!AL26),"",Calculations!AL26)</f>
        <v>0</v>
      </c>
      <c r="AM26">
        <f>IF(ISBLANK(Calculations!AM26),"",Calculations!AM26)</f>
        <v>0</v>
      </c>
      <c r="AN26">
        <f>IF(ISBLANK(Calculations!AN26),"",Calculations!AN26)</f>
        <v>0</v>
      </c>
      <c r="AO26">
        <f>IF(ISBLANK(Calculations!AO26),"",Calculations!AO26)</f>
        <v>0</v>
      </c>
      <c r="AP26">
        <f>IF(ISBLANK(Calculations!AP26),"",Calculations!AP26)</f>
        <v>0</v>
      </c>
      <c r="AQ26">
        <f>IF(ISBLANK(Calculations!AQ26),"",Calculations!AQ26)</f>
        <v>0</v>
      </c>
      <c r="AR26">
        <f>IF(ISBLANK(Calculations!AR26),"",Calculations!AR26)</f>
        <v>0</v>
      </c>
      <c r="AS26">
        <f>IF(ISBLANK(Calculations!AS26),"",Calculations!AS26)</f>
        <v>0</v>
      </c>
      <c r="AT26">
        <f>IF(ISBLANK(Calculations!AT26),"",Calculations!AT26)</f>
        <v>0</v>
      </c>
    </row>
    <row r="27" spans="1:46">
      <c r="A27" s="1" t="str">
        <f>IF(ISBLANK(Calculations!A27),"",Calculations!A27)</f>
        <v/>
      </c>
      <c r="B27" t="str">
        <f>IF(ISBLANK(Calculations!B27),"",Calculations!B27)</f>
        <v/>
      </c>
      <c r="C27" t="str">
        <f>IF(ISBLANK(Calculations!C27),"",Calculations!C27)</f>
        <v/>
      </c>
      <c r="D27" t="str">
        <f>IF(ISBLANK(Calculations!D27),"",Calculations!D27)</f>
        <v/>
      </c>
      <c r="E27" t="str">
        <f>IF(ISBLANK(Calculations!E27),"",Calculations!E27)</f>
        <v/>
      </c>
      <c r="F27" t="str">
        <f>IF(ISBLANK(Calculations!F27),"",Calculations!F27)</f>
        <v/>
      </c>
      <c r="G27" t="str">
        <f>IF(ISBLANK(Calculations!G27),"",Calculations!G27)</f>
        <v/>
      </c>
      <c r="H27" t="str">
        <f>IF(ISBLANK(Calculations!H27),"",Calculations!H27)</f>
        <v/>
      </c>
      <c r="I27" t="str">
        <f>IF(ISBLANK(Calculations!I27),"",Calculations!I27)</f>
        <v/>
      </c>
      <c r="J27" t="str">
        <f>IF(ISBLANK(Calculations!J27),"",Calculations!J27)</f>
        <v/>
      </c>
      <c r="K27" t="str">
        <f>IF(ISBLANK(Calculations!K27),"",Calculations!K27)</f>
        <v/>
      </c>
      <c r="L27" t="str">
        <f>IF(ISBLANK(Calculations!L27),"",Calculations!L27)</f>
        <v/>
      </c>
      <c r="M27" t="str">
        <f>IF(ISBLANK(Calculations!M27),"",Calculations!M27)</f>
        <v/>
      </c>
      <c r="N27" t="str">
        <f>IF(ISBLANK(Calculations!N27),"",Calculations!N27)</f>
        <v/>
      </c>
      <c r="O27" t="str">
        <f t="shared" si="0"/>
        <v/>
      </c>
      <c r="P27" t="str">
        <f>IF(ISBLANK(Calculations!P27),"",Calculations!P27)</f>
        <v/>
      </c>
      <c r="Q27" t="str">
        <f>IF(ISBLANK(Calculations!Q27),"",Calculations!Q27)</f>
        <v/>
      </c>
      <c r="R27" t="str">
        <f>IF(ISBLANK(Calculations!R27),"",Calculations!R27)</f>
        <v/>
      </c>
      <c r="S27" t="str">
        <f>IF(ISBLANK(Calculations!S27),"",Calculations!S27)</f>
        <v/>
      </c>
      <c r="T27" t="str">
        <f>IF(ISBLANK(Calculations!T27),"",Calculations!T27)</f>
        <v/>
      </c>
      <c r="U27" t="str">
        <f>IF(ISBLANK(Calculations!U27),"",Calculations!U27)</f>
        <v/>
      </c>
      <c r="V27" t="str">
        <f>IF(ISBLANK(Calculations!V27),"",Calculations!V27)</f>
        <v/>
      </c>
      <c r="W27" t="str">
        <f>IF(ISBLANK(Calculations!W27),"",Calculations!W27)</f>
        <v/>
      </c>
      <c r="X27" t="str">
        <f>IF(ISBLANK(Calculations!X27),"",Calculations!X27)</f>
        <v/>
      </c>
      <c r="Y27" t="str">
        <f>IF(ISBLANK(Calculations!Y27),"",Calculations!Y27)</f>
        <v/>
      </c>
      <c r="Z27" t="str">
        <f>IF(ISBLANK(Calculations!Z27),"",Calculations!Z27)</f>
        <v/>
      </c>
      <c r="AA27" t="str">
        <f>IF(ISBLANK(Calculations!AA27),"",Calculations!AA27)</f>
        <v/>
      </c>
      <c r="AB27" t="str">
        <f>IF(ISBLANK(Calculations!AB27),"",Calculations!AB27)</f>
        <v/>
      </c>
      <c r="AC27" t="str">
        <f>IF(ISBLANK(Calculations!AC27),"",Calculations!AC27)</f>
        <v/>
      </c>
      <c r="AD27" t="str">
        <f>IF(ISBLANK(Calculations!AD27),"",Calculations!AD27)</f>
        <v/>
      </c>
      <c r="AE27" t="str">
        <f>IF(ISBLANK(Calculations!AE27),"",Calculations!AE27)</f>
        <v/>
      </c>
      <c r="AF27" t="str">
        <f>IF(ISBLANK(Calculations!AF27),"",Calculations!AF27)</f>
        <v/>
      </c>
      <c r="AG27" t="str">
        <f>IF(ISBLANK(Calculations!AG27),"",Calculations!AG27)</f>
        <v/>
      </c>
      <c r="AH27" t="str">
        <f>IF(ISBLANK(Calculations!AH27),"",Calculations!AH27)</f>
        <v/>
      </c>
      <c r="AI27" t="str">
        <f>IF(ISBLANK(Calculations!AI27),"",Calculations!AI27)</f>
        <v/>
      </c>
      <c r="AJ27" t="str">
        <f>IF(ISBLANK(Calculations!AJ27),"",Calculations!AJ27)</f>
        <v/>
      </c>
      <c r="AK27" t="str">
        <f>IF(ISBLANK(Calculations!AK27),"",Calculations!AK27)</f>
        <v/>
      </c>
      <c r="AL27" t="str">
        <f>IF(ISBLANK(Calculations!AL27),"",Calculations!AL27)</f>
        <v/>
      </c>
      <c r="AM27" t="str">
        <f>IF(ISBLANK(Calculations!AM27),"",Calculations!AM27)</f>
        <v/>
      </c>
      <c r="AN27" t="str">
        <f>IF(ISBLANK(Calculations!AN27),"",Calculations!AN27)</f>
        <v/>
      </c>
      <c r="AO27" t="str">
        <f>IF(ISBLANK(Calculations!AO27),"",Calculations!AO27)</f>
        <v/>
      </c>
      <c r="AP27" t="str">
        <f>IF(ISBLANK(Calculations!AP27),"",Calculations!AP27)</f>
        <v/>
      </c>
      <c r="AQ27" t="str">
        <f>IF(ISBLANK(Calculations!AQ27),"",Calculations!AQ27)</f>
        <v/>
      </c>
      <c r="AR27" t="str">
        <f>IF(ISBLANK(Calculations!AR27),"",Calculations!AR27)</f>
        <v/>
      </c>
      <c r="AS27" t="str">
        <f>IF(ISBLANK(Calculations!AS27),"",Calculations!AS27)</f>
        <v/>
      </c>
      <c r="AT27" t="str">
        <f>IF(ISBLANK(Calculations!AT27),"",Calculations!AT27)</f>
        <v/>
      </c>
    </row>
    <row r="28" spans="1:46">
      <c r="A28" s="1" t="str">
        <f>IF(ISBLANK(Calculations!A28),"",Calculations!A28)</f>
        <v/>
      </c>
      <c r="B28" t="str">
        <f>IF(ISBLANK(Calculations!B28),"",Calculations!B28)</f>
        <v/>
      </c>
      <c r="C28" t="str">
        <f>IF(ISBLANK(Calculations!C28),"",Calculations!C28)</f>
        <v/>
      </c>
      <c r="D28" t="str">
        <f>IF(ISBLANK(Calculations!D28),"",Calculations!D28)</f>
        <v/>
      </c>
      <c r="E28" t="str">
        <f>IF(ISBLANK(Calculations!E28),"",Calculations!E28)</f>
        <v/>
      </c>
      <c r="F28" t="str">
        <f>IF(ISBLANK(Calculations!F28),"",Calculations!F28)</f>
        <v/>
      </c>
      <c r="G28" t="str">
        <f>IF(ISBLANK(Calculations!G28),"",Calculations!G28)</f>
        <v/>
      </c>
      <c r="H28" t="str">
        <f>IF(ISBLANK(Calculations!H28),"",Calculations!H28)</f>
        <v>BCEU-urban-residential-lighting</v>
      </c>
      <c r="I28" t="str">
        <f>IF(ISBLANK(Calculations!I28),"",Calculations!I28)</f>
        <v/>
      </c>
      <c r="J28" t="str">
        <f>IF(ISBLANK(Calculations!J28),"",Calculations!J28)</f>
        <v/>
      </c>
      <c r="K28" t="str">
        <f>IF(ISBLANK(Calculations!K28),"",Calculations!K28)</f>
        <v/>
      </c>
      <c r="L28" t="str">
        <f>IF(ISBLANK(Calculations!L28),"",Calculations!L28)</f>
        <v/>
      </c>
      <c r="M28" t="str">
        <f>IF(ISBLANK(Calculations!M28),"",Calculations!M28)</f>
        <v/>
      </c>
      <c r="N28" t="str">
        <f>IF(ISBLANK(Calculations!N28),"",Calculations!N28)</f>
        <v/>
      </c>
      <c r="O28" t="str">
        <f t="shared" si="0"/>
        <v/>
      </c>
      <c r="P28" t="str">
        <f>IF(ISBLANK(Calculations!P28),"",Calculations!P28)</f>
        <v/>
      </c>
      <c r="Q28" t="str">
        <f>IF(ISBLANK(Calculations!Q28),"",Calculations!Q28)</f>
        <v/>
      </c>
      <c r="R28" t="str">
        <f>IF(ISBLANK(Calculations!R28),"",Calculations!R28)</f>
        <v/>
      </c>
      <c r="S28" t="str">
        <f>IF(ISBLANK(Calculations!S28),"",Calculations!S28)</f>
        <v/>
      </c>
      <c r="T28" t="str">
        <f>IF(ISBLANK(Calculations!T28),"",Calculations!T28)</f>
        <v/>
      </c>
      <c r="U28" t="str">
        <f>IF(ISBLANK(Calculations!U28),"",Calculations!U28)</f>
        <v/>
      </c>
      <c r="V28" t="str">
        <f>IF(ISBLANK(Calculations!V28),"",Calculations!V28)</f>
        <v/>
      </c>
      <c r="W28" t="str">
        <f>IF(ISBLANK(Calculations!W28),"",Calculations!W28)</f>
        <v/>
      </c>
      <c r="X28" t="str">
        <f>IF(ISBLANK(Calculations!X28),"",Calculations!X28)</f>
        <v/>
      </c>
      <c r="Y28" t="str">
        <f>IF(ISBLANK(Calculations!Y28),"",Calculations!Y28)</f>
        <v/>
      </c>
      <c r="Z28" t="str">
        <f>IF(ISBLANK(Calculations!Z28),"",Calculations!Z28)</f>
        <v/>
      </c>
      <c r="AA28" t="str">
        <f>IF(ISBLANK(Calculations!AA28),"",Calculations!AA28)</f>
        <v/>
      </c>
      <c r="AB28" t="str">
        <f>IF(ISBLANK(Calculations!AB28),"",Calculations!AB28)</f>
        <v/>
      </c>
      <c r="AC28" t="str">
        <f>IF(ISBLANK(Calculations!AC28),"",Calculations!AC28)</f>
        <v/>
      </c>
      <c r="AD28" t="str">
        <f>IF(ISBLANK(Calculations!AD28),"",Calculations!AD28)</f>
        <v/>
      </c>
      <c r="AE28" t="str">
        <f>IF(ISBLANK(Calculations!AE28),"",Calculations!AE28)</f>
        <v/>
      </c>
      <c r="AF28" t="str">
        <f>IF(ISBLANK(Calculations!AF28),"",Calculations!AF28)</f>
        <v/>
      </c>
      <c r="AG28" t="str">
        <f>IF(ISBLANK(Calculations!AG28),"",Calculations!AG28)</f>
        <v/>
      </c>
      <c r="AH28" t="str">
        <f>IF(ISBLANK(Calculations!AH28),"",Calculations!AH28)</f>
        <v/>
      </c>
      <c r="AI28" t="str">
        <f>IF(ISBLANK(Calculations!AI28),"",Calculations!AI28)</f>
        <v/>
      </c>
      <c r="AJ28" t="str">
        <f>IF(ISBLANK(Calculations!AJ28),"",Calculations!AJ28)</f>
        <v/>
      </c>
      <c r="AK28" t="str">
        <f>IF(ISBLANK(Calculations!AK28),"",Calculations!AK28)</f>
        <v/>
      </c>
      <c r="AL28" t="str">
        <f>IF(ISBLANK(Calculations!AL28),"",Calculations!AL28)</f>
        <v/>
      </c>
      <c r="AM28" t="str">
        <f>IF(ISBLANK(Calculations!AM28),"",Calculations!AM28)</f>
        <v/>
      </c>
      <c r="AN28" t="str">
        <f>IF(ISBLANK(Calculations!AN28),"",Calculations!AN28)</f>
        <v/>
      </c>
      <c r="AO28" t="str">
        <f>IF(ISBLANK(Calculations!AO28),"",Calculations!AO28)</f>
        <v/>
      </c>
      <c r="AP28" t="str">
        <f>IF(ISBLANK(Calculations!AP28),"",Calculations!AP28)</f>
        <v/>
      </c>
      <c r="AQ28" t="str">
        <f>IF(ISBLANK(Calculations!AQ28),"",Calculations!AQ28)</f>
        <v/>
      </c>
      <c r="AR28" t="str">
        <f>IF(ISBLANK(Calculations!AR28),"",Calculations!AR28)</f>
        <v/>
      </c>
      <c r="AS28" t="str">
        <f>IF(ISBLANK(Calculations!AS28),"",Calculations!AS28)</f>
        <v/>
      </c>
      <c r="AT28" t="str">
        <f>IF(ISBLANK(Calculations!AT28),"",Calculations!AT28)</f>
        <v/>
      </c>
    </row>
    <row r="29" spans="1:46">
      <c r="A29" s="1" t="str">
        <f>IF(ISBLANK(Calculations!A29),"",Calculations!A29)</f>
        <v/>
      </c>
      <c r="B29" t="str">
        <f>IF(ISBLANK(Calculations!B29),"",Calculations!B29)</f>
        <v/>
      </c>
      <c r="C29" t="str">
        <f>IF(ISBLANK(Calculations!C29),"",Calculations!C29)</f>
        <v/>
      </c>
      <c r="D29" t="str">
        <f>IF(ISBLANK(Calculations!D29),"",Calculations!D29)</f>
        <v/>
      </c>
      <c r="E29" t="str">
        <f>IF(ISBLANK(Calculations!E29),"",Calculations!E29)</f>
        <v/>
      </c>
      <c r="F29" t="str">
        <f>IF(ISBLANK(Calculations!F29),"",Calculations!F29)</f>
        <v/>
      </c>
      <c r="G29" t="str">
        <f>IF(ISBLANK(Calculations!G29),"",Calculations!G29)</f>
        <v/>
      </c>
      <c r="H29" t="str">
        <f>IF(ISBLANK(Calculations!H29),"",Calculations!H29)</f>
        <v/>
      </c>
      <c r="I29" t="str">
        <f>IF(ISBLANK(Calculations!I29),"",Calculations!I29)</f>
        <v/>
      </c>
      <c r="J29" t="str">
        <f>IF(ISBLANK(Calculations!J29),"",Calculations!J29)</f>
        <v/>
      </c>
      <c r="K29" t="str">
        <f>IF(ISBLANK(Calculations!K29),"",Calculations!K29)</f>
        <v/>
      </c>
      <c r="L29" t="str">
        <f>IF(ISBLANK(Calculations!L29),"",Calculations!L29)</f>
        <v/>
      </c>
      <c r="M29" t="str">
        <f>IF(ISBLANK(Calculations!M29),"",Calculations!M29)</f>
        <v/>
      </c>
      <c r="N29" t="str">
        <f>IF(ISBLANK(Calculations!N29),"",Calculations!N29)</f>
        <v>Year</v>
      </c>
      <c r="O29">
        <f t="shared" si="0"/>
        <v>2020</v>
      </c>
      <c r="P29">
        <f>IF(ISBLANK(Calculations!P29),"",Calculations!P29)</f>
        <v>2020</v>
      </c>
      <c r="Q29">
        <f>IF(ISBLANK(Calculations!Q29),"",Calculations!Q29)</f>
        <v>2021</v>
      </c>
      <c r="R29">
        <f>IF(ISBLANK(Calculations!R29),"",Calculations!R29)</f>
        <v>2022</v>
      </c>
      <c r="S29">
        <f>IF(ISBLANK(Calculations!S29),"",Calculations!S29)</f>
        <v>2023</v>
      </c>
      <c r="T29">
        <f>IF(ISBLANK(Calculations!T29),"",Calculations!T29)</f>
        <v>2024</v>
      </c>
      <c r="U29">
        <f>IF(ISBLANK(Calculations!U29),"",Calculations!U29)</f>
        <v>2025</v>
      </c>
      <c r="V29">
        <f>IF(ISBLANK(Calculations!V29),"",Calculations!V29)</f>
        <v>2026</v>
      </c>
      <c r="W29">
        <f>IF(ISBLANK(Calculations!W29),"",Calculations!W29)</f>
        <v>2027</v>
      </c>
      <c r="X29">
        <f>IF(ISBLANK(Calculations!X29),"",Calculations!X29)</f>
        <v>2028</v>
      </c>
      <c r="Y29">
        <f>IF(ISBLANK(Calculations!Y29),"",Calculations!Y29)</f>
        <v>2029</v>
      </c>
      <c r="Z29">
        <f>IF(ISBLANK(Calculations!Z29),"",Calculations!Z29)</f>
        <v>2030</v>
      </c>
      <c r="AA29">
        <f>IF(ISBLANK(Calculations!AA29),"",Calculations!AA29)</f>
        <v>2031</v>
      </c>
      <c r="AB29">
        <f>IF(ISBLANK(Calculations!AB29),"",Calculations!AB29)</f>
        <v>2032</v>
      </c>
      <c r="AC29">
        <f>IF(ISBLANK(Calculations!AC29),"",Calculations!AC29)</f>
        <v>2033</v>
      </c>
      <c r="AD29">
        <f>IF(ISBLANK(Calculations!AD29),"",Calculations!AD29)</f>
        <v>2034</v>
      </c>
      <c r="AE29">
        <f>IF(ISBLANK(Calculations!AE29),"",Calculations!AE29)</f>
        <v>2035</v>
      </c>
      <c r="AF29">
        <f>IF(ISBLANK(Calculations!AF29),"",Calculations!AF29)</f>
        <v>2036</v>
      </c>
      <c r="AG29">
        <f>IF(ISBLANK(Calculations!AG29),"",Calculations!AG29)</f>
        <v>2037</v>
      </c>
      <c r="AH29">
        <f>IF(ISBLANK(Calculations!AH29),"",Calculations!AH29)</f>
        <v>2038</v>
      </c>
      <c r="AI29">
        <f>IF(ISBLANK(Calculations!AI29),"",Calculations!AI29)</f>
        <v>2039</v>
      </c>
      <c r="AJ29">
        <f>IF(ISBLANK(Calculations!AJ29),"",Calculations!AJ29)</f>
        <v>2040</v>
      </c>
      <c r="AK29">
        <f>IF(ISBLANK(Calculations!AK29),"",Calculations!AK29)</f>
        <v>2041</v>
      </c>
      <c r="AL29">
        <f>IF(ISBLANK(Calculations!AL29),"",Calculations!AL29)</f>
        <v>2042</v>
      </c>
      <c r="AM29">
        <f>IF(ISBLANK(Calculations!AM29),"",Calculations!AM29)</f>
        <v>2043</v>
      </c>
      <c r="AN29">
        <f>IF(ISBLANK(Calculations!AN29),"",Calculations!AN29)</f>
        <v>2044</v>
      </c>
      <c r="AO29">
        <f>IF(ISBLANK(Calculations!AO29),"",Calculations!AO29)</f>
        <v>2045</v>
      </c>
      <c r="AP29">
        <f>IF(ISBLANK(Calculations!AP29),"",Calculations!AP29)</f>
        <v>2046</v>
      </c>
      <c r="AQ29">
        <f>IF(ISBLANK(Calculations!AQ29),"",Calculations!AQ29)</f>
        <v>2047</v>
      </c>
      <c r="AR29">
        <f>IF(ISBLANK(Calculations!AR29),"",Calculations!AR29)</f>
        <v>2048</v>
      </c>
      <c r="AS29">
        <f>IF(ISBLANK(Calculations!AS29),"",Calculations!AS29)</f>
        <v>2049</v>
      </c>
      <c r="AT29">
        <f>IF(ISBLANK(Calculations!AT29),"",Calculations!AT29)</f>
        <v>2050</v>
      </c>
    </row>
    <row r="30" spans="1:46">
      <c r="A30" s="1" t="str">
        <f>IF(ISBLANK(Calculations!A30),"",Calculations!A30)</f>
        <v/>
      </c>
      <c r="B30" t="str">
        <f>IF(ISBLANK(Calculations!B30),"",Calculations!B30)</f>
        <v/>
      </c>
      <c r="C30" t="str">
        <f>IF(ISBLANK(Calculations!C30),"",Calculations!C30)</f>
        <v/>
      </c>
      <c r="D30" t="str">
        <f>IF(ISBLANK(Calculations!D30),"",Calculations!D30)</f>
        <v/>
      </c>
      <c r="E30" t="str">
        <f>IF(ISBLANK(Calculations!E30),"",Calculations!E30)</f>
        <v/>
      </c>
      <c r="F30" t="str">
        <f>IF(ISBLANK(Calculations!F30),"",Calculations!F30)</f>
        <v/>
      </c>
      <c r="G30" t="str">
        <f>IF(ISBLANK(Calculations!G30),"",Calculations!G30)</f>
        <v/>
      </c>
      <c r="H30" t="str">
        <f>IF(ISBLANK(Calculations!H30),"",Calculations!H30)</f>
        <v>RKI000:fa_Lighting</v>
      </c>
      <c r="I30" t="str">
        <f>IF(ISBLANK(Calculations!I30),"",Calculations!I30)</f>
        <v>urban residential</v>
      </c>
      <c r="J30">
        <f>IF(ISBLANK(Calculations!J30),"",Calculations!J30)</f>
        <v>7.6837466978409805E-2</v>
      </c>
      <c r="K30">
        <f>IF(ISBLANK(Calculations!K30),"",Calculations!K30)</f>
        <v>0.94236632738906856</v>
      </c>
      <c r="L30" t="str">
        <f>IF(ISBLANK(Calculations!L30),"",Calculations!L30)</f>
        <v>RESIDENTIAL</v>
      </c>
      <c r="M30" t="str">
        <f>IF(ISBLANK(Calculations!M30),"",Calculations!M30)</f>
        <v>lighting</v>
      </c>
      <c r="N30" t="str">
        <f>IF(ISBLANK(Calculations!N30),"",Calculations!N30)</f>
        <v>electricity</v>
      </c>
      <c r="O30">
        <f t="shared" si="0"/>
        <v>22305532844232</v>
      </c>
      <c r="P30">
        <f>IF(ISBLANK(Calculations!P30),"",Calculations!P30)</f>
        <v>22305532844232</v>
      </c>
      <c r="Q30">
        <f>IF(ISBLANK(Calculations!Q30),"",Calculations!Q30)</f>
        <v>22305532844232</v>
      </c>
      <c r="R30">
        <f>IF(ISBLANK(Calculations!R30),"",Calculations!R30)</f>
        <v>22243262275812.625</v>
      </c>
      <c r="S30">
        <f>IF(ISBLANK(Calculations!S30),"",Calculations!S30)</f>
        <v>22185473915232.527</v>
      </c>
      <c r="T30">
        <f>IF(ISBLANK(Calculations!T30),"",Calculations!T30)</f>
        <v>22143766183963.684</v>
      </c>
      <c r="U30">
        <f>IF(ISBLANK(Calculations!U30),"",Calculations!U30)</f>
        <v>22171118034821.629</v>
      </c>
      <c r="V30">
        <f>IF(ISBLANK(Calculations!V30),"",Calculations!V30)</f>
        <v>22266848872064.984</v>
      </c>
      <c r="W30">
        <f>IF(ISBLANK(Calculations!W30),"",Calculations!W30)</f>
        <v>22384544763910.684</v>
      </c>
      <c r="X30">
        <f>IF(ISBLANK(Calculations!X30),"",Calculations!X30)</f>
        <v>22498584763683.457</v>
      </c>
      <c r="Y30">
        <f>IF(ISBLANK(Calculations!Y30),"",Calculations!Y30)</f>
        <v>22614656589059.355</v>
      </c>
      <c r="Z30">
        <f>IF(ISBLANK(Calculations!Z30),"",Calculations!Z30)</f>
        <v>22744973171493.746</v>
      </c>
      <c r="AA30">
        <f>IF(ISBLANK(Calculations!AA30),"",Calculations!AA30)</f>
        <v>22907456481836.336</v>
      </c>
      <c r="AB30">
        <f>IF(ISBLANK(Calculations!AB30),"",Calculations!AB30)</f>
        <v>23099099551249.305</v>
      </c>
      <c r="AC30">
        <f>IF(ISBLANK(Calculations!AC30),"",Calculations!AC30)</f>
        <v>23310716415663.527</v>
      </c>
      <c r="AD30">
        <f>IF(ISBLANK(Calculations!AD30),"",Calculations!AD30)</f>
        <v>23521563670669.266</v>
      </c>
      <c r="AE30">
        <f>IF(ISBLANK(Calculations!AE30),"",Calculations!AE30)</f>
        <v>23732646111256.492</v>
      </c>
      <c r="AF30">
        <f>IF(ISBLANK(Calculations!AF30),"",Calculations!AF30)</f>
        <v>23907164568043.18</v>
      </c>
      <c r="AG30">
        <f>IF(ISBLANK(Calculations!AG30),"",Calculations!AG30)</f>
        <v>24068407817243.383</v>
      </c>
      <c r="AH30">
        <f>IF(ISBLANK(Calculations!AH30),"",Calculations!AH30)</f>
        <v>24221326320925.965</v>
      </c>
      <c r="AI30">
        <f>IF(ISBLANK(Calculations!AI30),"",Calculations!AI30)</f>
        <v>24368422236472.434</v>
      </c>
      <c r="AJ30">
        <f>IF(ISBLANK(Calculations!AJ30),"",Calculations!AJ30)</f>
        <v>24511034803295.563</v>
      </c>
      <c r="AK30">
        <f>IF(ISBLANK(Calculations!AK30),"",Calculations!AK30)</f>
        <v>24597899418395.402</v>
      </c>
      <c r="AL30">
        <f>IF(ISBLANK(Calculations!AL30),"",Calculations!AL30)</f>
        <v>24689354134866.168</v>
      </c>
      <c r="AM30">
        <f>IF(ISBLANK(Calculations!AM30),"",Calculations!AM30)</f>
        <v>24787598144331.141</v>
      </c>
      <c r="AN30">
        <f>IF(ISBLANK(Calculations!AN30),"",Calculations!AN30)</f>
        <v>24893957569126.98</v>
      </c>
      <c r="AO30">
        <f>IF(ISBLANK(Calculations!AO30),"",Calculations!AO30)</f>
        <v>25008801592475.289</v>
      </c>
      <c r="AP30">
        <f>IF(ISBLANK(Calculations!AP30),"",Calculations!AP30)</f>
        <v>25130516654960.355</v>
      </c>
      <c r="AQ30">
        <f>IF(ISBLANK(Calculations!AQ30),"",Calculations!AQ30)</f>
        <v>25258509193876.492</v>
      </c>
      <c r="AR30">
        <f>IF(ISBLANK(Calculations!AR30),"",Calculations!AR30)</f>
        <v>25390922077918.316</v>
      </c>
      <c r="AS30">
        <f>IF(ISBLANK(Calculations!AS30),"",Calculations!AS30)</f>
        <v>25526222621065.762</v>
      </c>
      <c r="AT30">
        <f>IF(ISBLANK(Calculations!AT30),"",Calculations!AT30)</f>
        <v>25664476246011.836</v>
      </c>
    </row>
    <row r="31" spans="1:46">
      <c r="A31" s="1" t="str">
        <f>IF(ISBLANK(Calculations!A31),"",Calculations!A31)</f>
        <v/>
      </c>
      <c r="B31" t="str">
        <f>IF(ISBLANK(Calculations!B31),"",Calculations!B31)</f>
        <v/>
      </c>
      <c r="C31" t="str">
        <f>IF(ISBLANK(Calculations!C31),"",Calculations!C31)</f>
        <v/>
      </c>
      <c r="D31" t="str">
        <f>IF(ISBLANK(Calculations!D31),"",Calculations!D31)</f>
        <v/>
      </c>
      <c r="E31" t="str">
        <f>IF(ISBLANK(Calculations!E31),"",Calculations!E31)</f>
        <v/>
      </c>
      <c r="F31" t="str">
        <f>IF(ISBLANK(Calculations!F31),"",Calculations!F31)</f>
        <v/>
      </c>
      <c r="G31" t="str">
        <f>IF(ISBLANK(Calculations!G31),"",Calculations!G31)</f>
        <v/>
      </c>
      <c r="H31" t="str">
        <f>IF(ISBLANK(Calculations!H31),"",Calculations!H31)</f>
        <v/>
      </c>
      <c r="I31" t="str">
        <f>IF(ISBLANK(Calculations!I31),"",Calculations!I31)</f>
        <v>urban residential</v>
      </c>
      <c r="J31">
        <f>IF(ISBLANK(Calculations!J31),"",Calculations!J31)</f>
        <v>0</v>
      </c>
      <c r="K31">
        <f>IF(ISBLANK(Calculations!K31),"",Calculations!K31)</f>
        <v>0.94236632738906856</v>
      </c>
      <c r="L31" t="str">
        <f>IF(ISBLANK(Calculations!L31),"",Calculations!L31)</f>
        <v>RESIDENTIAL</v>
      </c>
      <c r="M31" t="str">
        <f>IF(ISBLANK(Calculations!M31),"",Calculations!M31)</f>
        <v>lighting</v>
      </c>
      <c r="N31" t="str">
        <f>IF(ISBLANK(Calculations!N31),"",Calculations!N31)</f>
        <v>coal</v>
      </c>
      <c r="O31">
        <f t="shared" si="0"/>
        <v>0</v>
      </c>
      <c r="P31">
        <f>IF(ISBLANK(Calculations!P31),"",Calculations!P31)</f>
        <v>0</v>
      </c>
      <c r="Q31">
        <f>IF(ISBLANK(Calculations!Q31),"",Calculations!Q31)</f>
        <v>0</v>
      </c>
      <c r="R31">
        <f>IF(ISBLANK(Calculations!R31),"",Calculations!R31)</f>
        <v>0</v>
      </c>
      <c r="S31">
        <f>IF(ISBLANK(Calculations!S31),"",Calculations!S31)</f>
        <v>0</v>
      </c>
      <c r="T31">
        <f>IF(ISBLANK(Calculations!T31),"",Calculations!T31)</f>
        <v>0</v>
      </c>
      <c r="U31">
        <f>IF(ISBLANK(Calculations!U31),"",Calculations!U31)</f>
        <v>0</v>
      </c>
      <c r="V31">
        <f>IF(ISBLANK(Calculations!V31),"",Calculations!V31)</f>
        <v>0</v>
      </c>
      <c r="W31">
        <f>IF(ISBLANK(Calculations!W31),"",Calculations!W31)</f>
        <v>0</v>
      </c>
      <c r="X31">
        <f>IF(ISBLANK(Calculations!X31),"",Calculations!X31)</f>
        <v>0</v>
      </c>
      <c r="Y31">
        <f>IF(ISBLANK(Calculations!Y31),"",Calculations!Y31)</f>
        <v>0</v>
      </c>
      <c r="Z31">
        <f>IF(ISBLANK(Calculations!Z31),"",Calculations!Z31)</f>
        <v>0</v>
      </c>
      <c r="AA31">
        <f>IF(ISBLANK(Calculations!AA31),"",Calculations!AA31)</f>
        <v>0</v>
      </c>
      <c r="AB31">
        <f>IF(ISBLANK(Calculations!AB31),"",Calculations!AB31)</f>
        <v>0</v>
      </c>
      <c r="AC31">
        <f>IF(ISBLANK(Calculations!AC31),"",Calculations!AC31)</f>
        <v>0</v>
      </c>
      <c r="AD31">
        <f>IF(ISBLANK(Calculations!AD31),"",Calculations!AD31)</f>
        <v>0</v>
      </c>
      <c r="AE31">
        <f>IF(ISBLANK(Calculations!AE31),"",Calculations!AE31)</f>
        <v>0</v>
      </c>
      <c r="AF31">
        <f>IF(ISBLANK(Calculations!AF31),"",Calculations!AF31)</f>
        <v>0</v>
      </c>
      <c r="AG31">
        <f>IF(ISBLANK(Calculations!AG31),"",Calculations!AG31)</f>
        <v>0</v>
      </c>
      <c r="AH31">
        <f>IF(ISBLANK(Calculations!AH31),"",Calculations!AH31)</f>
        <v>0</v>
      </c>
      <c r="AI31">
        <f>IF(ISBLANK(Calculations!AI31),"",Calculations!AI31)</f>
        <v>0</v>
      </c>
      <c r="AJ31">
        <f>IF(ISBLANK(Calculations!AJ31),"",Calculations!AJ31)</f>
        <v>0</v>
      </c>
      <c r="AK31">
        <f>IF(ISBLANK(Calculations!AK31),"",Calculations!AK31)</f>
        <v>0</v>
      </c>
      <c r="AL31">
        <f>IF(ISBLANK(Calculations!AL31),"",Calculations!AL31)</f>
        <v>0</v>
      </c>
      <c r="AM31">
        <f>IF(ISBLANK(Calculations!AM31),"",Calculations!AM31)</f>
        <v>0</v>
      </c>
      <c r="AN31">
        <f>IF(ISBLANK(Calculations!AN31),"",Calculations!AN31)</f>
        <v>0</v>
      </c>
      <c r="AO31">
        <f>IF(ISBLANK(Calculations!AO31),"",Calculations!AO31)</f>
        <v>0</v>
      </c>
      <c r="AP31">
        <f>IF(ISBLANK(Calculations!AP31),"",Calculations!AP31)</f>
        <v>0</v>
      </c>
      <c r="AQ31">
        <f>IF(ISBLANK(Calculations!AQ31),"",Calculations!AQ31)</f>
        <v>0</v>
      </c>
      <c r="AR31">
        <f>IF(ISBLANK(Calculations!AR31),"",Calculations!AR31)</f>
        <v>0</v>
      </c>
      <c r="AS31">
        <f>IF(ISBLANK(Calculations!AS31),"",Calculations!AS31)</f>
        <v>0</v>
      </c>
      <c r="AT31">
        <f>IF(ISBLANK(Calculations!AT31),"",Calculations!AT31)</f>
        <v>0</v>
      </c>
    </row>
    <row r="32" spans="1:46">
      <c r="A32" s="1" t="str">
        <f>IF(ISBLANK(Calculations!A32),"",Calculations!A32)</f>
        <v/>
      </c>
      <c r="B32" t="str">
        <f>IF(ISBLANK(Calculations!B32),"",Calculations!B32)</f>
        <v/>
      </c>
      <c r="C32" t="str">
        <f>IF(ISBLANK(Calculations!C32),"",Calculations!C32)</f>
        <v/>
      </c>
      <c r="D32" t="str">
        <f>IF(ISBLANK(Calculations!D32),"",Calculations!D32)</f>
        <v/>
      </c>
      <c r="E32" t="str">
        <f>IF(ISBLANK(Calculations!E32),"",Calculations!E32)</f>
        <v/>
      </c>
      <c r="F32" t="str">
        <f>IF(ISBLANK(Calculations!F32),"",Calculations!F32)</f>
        <v/>
      </c>
      <c r="G32" t="str">
        <f>IF(ISBLANK(Calculations!G32),"",Calculations!G32)</f>
        <v/>
      </c>
      <c r="H32" t="str">
        <f>IF(ISBLANK(Calculations!H32),"",Calculations!H32)</f>
        <v/>
      </c>
      <c r="I32" t="str">
        <f>IF(ISBLANK(Calculations!I32),"",Calculations!I32)</f>
        <v>urban residential</v>
      </c>
      <c r="J32">
        <f>IF(ISBLANK(Calculations!J32),"",Calculations!J32)</f>
        <v>0</v>
      </c>
      <c r="K32">
        <f>IF(ISBLANK(Calculations!K32),"",Calculations!K32)</f>
        <v>0.94236632738906856</v>
      </c>
      <c r="L32" t="str">
        <f>IF(ISBLANK(Calculations!L32),"",Calculations!L32)</f>
        <v>RESIDENTIAL</v>
      </c>
      <c r="M32" t="str">
        <f>IF(ISBLANK(Calculations!M32),"",Calculations!M32)</f>
        <v>lighting</v>
      </c>
      <c r="N32" t="str">
        <f>IF(ISBLANK(Calculations!N32),"",Calculations!N32)</f>
        <v>natural gas</v>
      </c>
      <c r="O32">
        <f t="shared" si="0"/>
        <v>0</v>
      </c>
      <c r="P32">
        <f>IF(ISBLANK(Calculations!P32),"",Calculations!P32)</f>
        <v>0</v>
      </c>
      <c r="Q32">
        <f>IF(ISBLANK(Calculations!Q32),"",Calculations!Q32)</f>
        <v>0</v>
      </c>
      <c r="R32">
        <f>IF(ISBLANK(Calculations!R32),"",Calculations!R32)</f>
        <v>0</v>
      </c>
      <c r="S32">
        <f>IF(ISBLANK(Calculations!S32),"",Calculations!S32)</f>
        <v>0</v>
      </c>
      <c r="T32">
        <f>IF(ISBLANK(Calculations!T32),"",Calculations!T32)</f>
        <v>0</v>
      </c>
      <c r="U32">
        <f>IF(ISBLANK(Calculations!U32),"",Calculations!U32)</f>
        <v>0</v>
      </c>
      <c r="V32">
        <f>IF(ISBLANK(Calculations!V32),"",Calculations!V32)</f>
        <v>0</v>
      </c>
      <c r="W32">
        <f>IF(ISBLANK(Calculations!W32),"",Calculations!W32)</f>
        <v>0</v>
      </c>
      <c r="X32">
        <f>IF(ISBLANK(Calculations!X32),"",Calculations!X32)</f>
        <v>0</v>
      </c>
      <c r="Y32">
        <f>IF(ISBLANK(Calculations!Y32),"",Calculations!Y32)</f>
        <v>0</v>
      </c>
      <c r="Z32">
        <f>IF(ISBLANK(Calculations!Z32),"",Calculations!Z32)</f>
        <v>0</v>
      </c>
      <c r="AA32">
        <f>IF(ISBLANK(Calculations!AA32),"",Calculations!AA32)</f>
        <v>0</v>
      </c>
      <c r="AB32">
        <f>IF(ISBLANK(Calculations!AB32),"",Calculations!AB32)</f>
        <v>0</v>
      </c>
      <c r="AC32">
        <f>IF(ISBLANK(Calculations!AC32),"",Calculations!AC32)</f>
        <v>0</v>
      </c>
      <c r="AD32">
        <f>IF(ISBLANK(Calculations!AD32),"",Calculations!AD32)</f>
        <v>0</v>
      </c>
      <c r="AE32">
        <f>IF(ISBLANK(Calculations!AE32),"",Calculations!AE32)</f>
        <v>0</v>
      </c>
      <c r="AF32">
        <f>IF(ISBLANK(Calculations!AF32),"",Calculations!AF32)</f>
        <v>0</v>
      </c>
      <c r="AG32">
        <f>IF(ISBLANK(Calculations!AG32),"",Calculations!AG32)</f>
        <v>0</v>
      </c>
      <c r="AH32">
        <f>IF(ISBLANK(Calculations!AH32),"",Calculations!AH32)</f>
        <v>0</v>
      </c>
      <c r="AI32">
        <f>IF(ISBLANK(Calculations!AI32),"",Calculations!AI32)</f>
        <v>0</v>
      </c>
      <c r="AJ32">
        <f>IF(ISBLANK(Calculations!AJ32),"",Calculations!AJ32)</f>
        <v>0</v>
      </c>
      <c r="AK32">
        <f>IF(ISBLANK(Calculations!AK32),"",Calculations!AK32)</f>
        <v>0</v>
      </c>
      <c r="AL32">
        <f>IF(ISBLANK(Calculations!AL32),"",Calculations!AL32)</f>
        <v>0</v>
      </c>
      <c r="AM32">
        <f>IF(ISBLANK(Calculations!AM32),"",Calculations!AM32)</f>
        <v>0</v>
      </c>
      <c r="AN32">
        <f>IF(ISBLANK(Calculations!AN32),"",Calculations!AN32)</f>
        <v>0</v>
      </c>
      <c r="AO32">
        <f>IF(ISBLANK(Calculations!AO32),"",Calculations!AO32)</f>
        <v>0</v>
      </c>
      <c r="AP32">
        <f>IF(ISBLANK(Calculations!AP32),"",Calculations!AP32)</f>
        <v>0</v>
      </c>
      <c r="AQ32">
        <f>IF(ISBLANK(Calculations!AQ32),"",Calculations!AQ32)</f>
        <v>0</v>
      </c>
      <c r="AR32">
        <f>IF(ISBLANK(Calculations!AR32),"",Calculations!AR32)</f>
        <v>0</v>
      </c>
      <c r="AS32">
        <f>IF(ISBLANK(Calculations!AS32),"",Calculations!AS32)</f>
        <v>0</v>
      </c>
      <c r="AT32">
        <f>IF(ISBLANK(Calculations!AT32),"",Calculations!AT32)</f>
        <v>0</v>
      </c>
    </row>
    <row r="33" spans="1:46">
      <c r="A33" s="1" t="str">
        <f>IF(ISBLANK(Calculations!A33),"",Calculations!A33)</f>
        <v/>
      </c>
      <c r="B33" t="str">
        <f>IF(ISBLANK(Calculations!B33),"",Calculations!B33)</f>
        <v/>
      </c>
      <c r="C33" t="str">
        <f>IF(ISBLANK(Calculations!C33),"",Calculations!C33)</f>
        <v/>
      </c>
      <c r="D33" t="str">
        <f>IF(ISBLANK(Calculations!D33),"",Calculations!D33)</f>
        <v/>
      </c>
      <c r="E33" t="str">
        <f>IF(ISBLANK(Calculations!E33),"",Calculations!E33)</f>
        <v/>
      </c>
      <c r="F33" t="str">
        <f>IF(ISBLANK(Calculations!F33),"",Calculations!F33)</f>
        <v/>
      </c>
      <c r="G33" t="str">
        <f>IF(ISBLANK(Calculations!G33),"",Calculations!G33)</f>
        <v/>
      </c>
      <c r="H33" t="str">
        <f>IF(ISBLANK(Calculations!H33),"",Calculations!H33)</f>
        <v/>
      </c>
      <c r="I33" t="str">
        <f>IF(ISBLANK(Calculations!I33),"",Calculations!I33)</f>
        <v>urban residential</v>
      </c>
      <c r="J33">
        <f>IF(ISBLANK(Calculations!J33),"",Calculations!J33)</f>
        <v>0</v>
      </c>
      <c r="K33">
        <f>IF(ISBLANK(Calculations!K33),"",Calculations!K33)</f>
        <v>0.94236632738906856</v>
      </c>
      <c r="L33" t="str">
        <f>IF(ISBLANK(Calculations!L33),"",Calculations!L33)</f>
        <v>RESIDENTIAL</v>
      </c>
      <c r="M33" t="str">
        <f>IF(ISBLANK(Calculations!M33),"",Calculations!M33)</f>
        <v>lighting</v>
      </c>
      <c r="N33" t="str">
        <f>IF(ISBLANK(Calculations!N33),"",Calculations!N33)</f>
        <v>petroleum diesel</v>
      </c>
      <c r="O33">
        <f t="shared" si="0"/>
        <v>0</v>
      </c>
      <c r="P33">
        <f>IF(ISBLANK(Calculations!P33),"",Calculations!P33)</f>
        <v>0</v>
      </c>
      <c r="Q33">
        <f>IF(ISBLANK(Calculations!Q33),"",Calculations!Q33)</f>
        <v>0</v>
      </c>
      <c r="R33">
        <f>IF(ISBLANK(Calculations!R33),"",Calculations!R33)</f>
        <v>0</v>
      </c>
      <c r="S33">
        <f>IF(ISBLANK(Calculations!S33),"",Calculations!S33)</f>
        <v>0</v>
      </c>
      <c r="T33">
        <f>IF(ISBLANK(Calculations!T33),"",Calculations!T33)</f>
        <v>0</v>
      </c>
      <c r="U33">
        <f>IF(ISBLANK(Calculations!U33),"",Calculations!U33)</f>
        <v>0</v>
      </c>
      <c r="V33">
        <f>IF(ISBLANK(Calculations!V33),"",Calculations!V33)</f>
        <v>0</v>
      </c>
      <c r="W33">
        <f>IF(ISBLANK(Calculations!W33),"",Calculations!W33)</f>
        <v>0</v>
      </c>
      <c r="X33">
        <f>IF(ISBLANK(Calculations!X33),"",Calculations!X33)</f>
        <v>0</v>
      </c>
      <c r="Y33">
        <f>IF(ISBLANK(Calculations!Y33),"",Calculations!Y33)</f>
        <v>0</v>
      </c>
      <c r="Z33">
        <f>IF(ISBLANK(Calculations!Z33),"",Calculations!Z33)</f>
        <v>0</v>
      </c>
      <c r="AA33">
        <f>IF(ISBLANK(Calculations!AA33),"",Calculations!AA33)</f>
        <v>0</v>
      </c>
      <c r="AB33">
        <f>IF(ISBLANK(Calculations!AB33),"",Calculations!AB33)</f>
        <v>0</v>
      </c>
      <c r="AC33">
        <f>IF(ISBLANK(Calculations!AC33),"",Calculations!AC33)</f>
        <v>0</v>
      </c>
      <c r="AD33">
        <f>IF(ISBLANK(Calculations!AD33),"",Calculations!AD33)</f>
        <v>0</v>
      </c>
      <c r="AE33">
        <f>IF(ISBLANK(Calculations!AE33),"",Calculations!AE33)</f>
        <v>0</v>
      </c>
      <c r="AF33">
        <f>IF(ISBLANK(Calculations!AF33),"",Calculations!AF33)</f>
        <v>0</v>
      </c>
      <c r="AG33">
        <f>IF(ISBLANK(Calculations!AG33),"",Calculations!AG33)</f>
        <v>0</v>
      </c>
      <c r="AH33">
        <f>IF(ISBLANK(Calculations!AH33),"",Calculations!AH33)</f>
        <v>0</v>
      </c>
      <c r="AI33">
        <f>IF(ISBLANK(Calculations!AI33),"",Calculations!AI33)</f>
        <v>0</v>
      </c>
      <c r="AJ33">
        <f>IF(ISBLANK(Calculations!AJ33),"",Calculations!AJ33)</f>
        <v>0</v>
      </c>
      <c r="AK33">
        <f>IF(ISBLANK(Calculations!AK33),"",Calculations!AK33)</f>
        <v>0</v>
      </c>
      <c r="AL33">
        <f>IF(ISBLANK(Calculations!AL33),"",Calculations!AL33)</f>
        <v>0</v>
      </c>
      <c r="AM33">
        <f>IF(ISBLANK(Calculations!AM33),"",Calculations!AM33)</f>
        <v>0</v>
      </c>
      <c r="AN33">
        <f>IF(ISBLANK(Calculations!AN33),"",Calculations!AN33)</f>
        <v>0</v>
      </c>
      <c r="AO33">
        <f>IF(ISBLANK(Calculations!AO33),"",Calculations!AO33)</f>
        <v>0</v>
      </c>
      <c r="AP33">
        <f>IF(ISBLANK(Calculations!AP33),"",Calculations!AP33)</f>
        <v>0</v>
      </c>
      <c r="AQ33">
        <f>IF(ISBLANK(Calculations!AQ33),"",Calculations!AQ33)</f>
        <v>0</v>
      </c>
      <c r="AR33">
        <f>IF(ISBLANK(Calculations!AR33),"",Calculations!AR33)</f>
        <v>0</v>
      </c>
      <c r="AS33">
        <f>IF(ISBLANK(Calculations!AS33),"",Calculations!AS33)</f>
        <v>0</v>
      </c>
      <c r="AT33">
        <f>IF(ISBLANK(Calculations!AT33),"",Calculations!AT33)</f>
        <v>0</v>
      </c>
    </row>
    <row r="34" spans="1:46">
      <c r="A34" s="1" t="str">
        <f>IF(ISBLANK(Calculations!A34),"",Calculations!A34)</f>
        <v/>
      </c>
      <c r="B34" t="str">
        <f>IF(ISBLANK(Calculations!B34),"",Calculations!B34)</f>
        <v/>
      </c>
      <c r="C34" t="str">
        <f>IF(ISBLANK(Calculations!C34),"",Calculations!C34)</f>
        <v/>
      </c>
      <c r="D34" t="str">
        <f>IF(ISBLANK(Calculations!D34),"",Calculations!D34)</f>
        <v/>
      </c>
      <c r="E34" t="str">
        <f>IF(ISBLANK(Calculations!E34),"",Calculations!E34)</f>
        <v/>
      </c>
      <c r="F34" t="str">
        <f>IF(ISBLANK(Calculations!F34),"",Calculations!F34)</f>
        <v/>
      </c>
      <c r="G34" t="str">
        <f>IF(ISBLANK(Calculations!G34),"",Calculations!G34)</f>
        <v/>
      </c>
      <c r="H34" t="str">
        <f>IF(ISBLANK(Calculations!H34),"",Calculations!H34)</f>
        <v/>
      </c>
      <c r="I34" t="str">
        <f>IF(ISBLANK(Calculations!I34),"",Calculations!I34)</f>
        <v>urban residential</v>
      </c>
      <c r="J34">
        <f>IF(ISBLANK(Calculations!J34),"",Calculations!J34)</f>
        <v>0</v>
      </c>
      <c r="K34">
        <f>IF(ISBLANK(Calculations!K34),"",Calculations!K34)</f>
        <v>0.94236632738906856</v>
      </c>
      <c r="L34" t="str">
        <f>IF(ISBLANK(Calculations!L34),"",Calculations!L34)</f>
        <v>RESIDENTIAL</v>
      </c>
      <c r="M34" t="str">
        <f>IF(ISBLANK(Calculations!M34),"",Calculations!M34)</f>
        <v>lighting</v>
      </c>
      <c r="N34" t="str">
        <f>IF(ISBLANK(Calculations!N34),"",Calculations!N34)</f>
        <v>heat</v>
      </c>
      <c r="O34">
        <f t="shared" si="0"/>
        <v>0</v>
      </c>
      <c r="P34">
        <f>IF(ISBLANK(Calculations!P34),"",Calculations!P34)</f>
        <v>0</v>
      </c>
      <c r="Q34">
        <f>IF(ISBLANK(Calculations!Q34),"",Calculations!Q34)</f>
        <v>0</v>
      </c>
      <c r="R34">
        <f>IF(ISBLANK(Calculations!R34),"",Calculations!R34)</f>
        <v>0</v>
      </c>
      <c r="S34">
        <f>IF(ISBLANK(Calculations!S34),"",Calculations!S34)</f>
        <v>0</v>
      </c>
      <c r="T34">
        <f>IF(ISBLANK(Calculations!T34),"",Calculations!T34)</f>
        <v>0</v>
      </c>
      <c r="U34">
        <f>IF(ISBLANK(Calculations!U34),"",Calculations!U34)</f>
        <v>0</v>
      </c>
      <c r="V34">
        <f>IF(ISBLANK(Calculations!V34),"",Calculations!V34)</f>
        <v>0</v>
      </c>
      <c r="W34">
        <f>IF(ISBLANK(Calculations!W34),"",Calculations!W34)</f>
        <v>0</v>
      </c>
      <c r="X34">
        <f>IF(ISBLANK(Calculations!X34),"",Calculations!X34)</f>
        <v>0</v>
      </c>
      <c r="Y34">
        <f>IF(ISBLANK(Calculations!Y34),"",Calculations!Y34)</f>
        <v>0</v>
      </c>
      <c r="Z34">
        <f>IF(ISBLANK(Calculations!Z34),"",Calculations!Z34)</f>
        <v>0</v>
      </c>
      <c r="AA34">
        <f>IF(ISBLANK(Calculations!AA34),"",Calculations!AA34)</f>
        <v>0</v>
      </c>
      <c r="AB34">
        <f>IF(ISBLANK(Calculations!AB34),"",Calculations!AB34)</f>
        <v>0</v>
      </c>
      <c r="AC34">
        <f>IF(ISBLANK(Calculations!AC34),"",Calculations!AC34)</f>
        <v>0</v>
      </c>
      <c r="AD34">
        <f>IF(ISBLANK(Calculations!AD34),"",Calculations!AD34)</f>
        <v>0</v>
      </c>
      <c r="AE34">
        <f>IF(ISBLANK(Calculations!AE34),"",Calculations!AE34)</f>
        <v>0</v>
      </c>
      <c r="AF34">
        <f>IF(ISBLANK(Calculations!AF34),"",Calculations!AF34)</f>
        <v>0</v>
      </c>
      <c r="AG34">
        <f>IF(ISBLANK(Calculations!AG34),"",Calculations!AG34)</f>
        <v>0</v>
      </c>
      <c r="AH34">
        <f>IF(ISBLANK(Calculations!AH34),"",Calculations!AH34)</f>
        <v>0</v>
      </c>
      <c r="AI34">
        <f>IF(ISBLANK(Calculations!AI34),"",Calculations!AI34)</f>
        <v>0</v>
      </c>
      <c r="AJ34">
        <f>IF(ISBLANK(Calculations!AJ34),"",Calculations!AJ34)</f>
        <v>0</v>
      </c>
      <c r="AK34">
        <f>IF(ISBLANK(Calculations!AK34),"",Calculations!AK34)</f>
        <v>0</v>
      </c>
      <c r="AL34">
        <f>IF(ISBLANK(Calculations!AL34),"",Calculations!AL34)</f>
        <v>0</v>
      </c>
      <c r="AM34">
        <f>IF(ISBLANK(Calculations!AM34),"",Calculations!AM34)</f>
        <v>0</v>
      </c>
      <c r="AN34">
        <f>IF(ISBLANK(Calculations!AN34),"",Calculations!AN34)</f>
        <v>0</v>
      </c>
      <c r="AO34">
        <f>IF(ISBLANK(Calculations!AO34),"",Calculations!AO34)</f>
        <v>0</v>
      </c>
      <c r="AP34">
        <f>IF(ISBLANK(Calculations!AP34),"",Calculations!AP34)</f>
        <v>0</v>
      </c>
      <c r="AQ34">
        <f>IF(ISBLANK(Calculations!AQ34),"",Calculations!AQ34)</f>
        <v>0</v>
      </c>
      <c r="AR34">
        <f>IF(ISBLANK(Calculations!AR34),"",Calculations!AR34)</f>
        <v>0</v>
      </c>
      <c r="AS34">
        <f>IF(ISBLANK(Calculations!AS34),"",Calculations!AS34)</f>
        <v>0</v>
      </c>
      <c r="AT34">
        <f>IF(ISBLANK(Calculations!AT34),"",Calculations!AT34)</f>
        <v>0</v>
      </c>
    </row>
    <row r="35" spans="1:46">
      <c r="A35" s="1" t="str">
        <f>IF(ISBLANK(Calculations!A35),"",Calculations!A35)</f>
        <v/>
      </c>
      <c r="B35" t="str">
        <f>IF(ISBLANK(Calculations!B35),"",Calculations!B35)</f>
        <v/>
      </c>
      <c r="C35" t="str">
        <f>IF(ISBLANK(Calculations!C35),"",Calculations!C35)</f>
        <v/>
      </c>
      <c r="D35" t="str">
        <f>IF(ISBLANK(Calculations!D35),"",Calculations!D35)</f>
        <v/>
      </c>
      <c r="E35" t="str">
        <f>IF(ISBLANK(Calculations!E35),"",Calculations!E35)</f>
        <v/>
      </c>
      <c r="F35" t="str">
        <f>IF(ISBLANK(Calculations!F35),"",Calculations!F35)</f>
        <v/>
      </c>
      <c r="G35" t="str">
        <f>IF(ISBLANK(Calculations!G35),"",Calculations!G35)</f>
        <v/>
      </c>
      <c r="H35" t="str">
        <f>IF(ISBLANK(Calculations!H35),"",Calculations!H35)</f>
        <v/>
      </c>
      <c r="I35" t="str">
        <f>IF(ISBLANK(Calculations!I35),"",Calculations!I35)</f>
        <v>urban residential</v>
      </c>
      <c r="J35">
        <f>IF(ISBLANK(Calculations!J35),"",Calculations!J35)</f>
        <v>0</v>
      </c>
      <c r="K35">
        <f>IF(ISBLANK(Calculations!K35),"",Calculations!K35)</f>
        <v>0.94236632738906856</v>
      </c>
      <c r="L35" t="str">
        <f>IF(ISBLANK(Calculations!L35),"",Calculations!L35)</f>
        <v>RESIDENTIAL</v>
      </c>
      <c r="M35" t="str">
        <f>IF(ISBLANK(Calculations!M35),"",Calculations!M35)</f>
        <v>lighting</v>
      </c>
      <c r="N35" t="str">
        <f>IF(ISBLANK(Calculations!N35),"",Calculations!N35)</f>
        <v>biomass</v>
      </c>
      <c r="O35">
        <f t="shared" si="0"/>
        <v>0</v>
      </c>
      <c r="P35">
        <f>IF(ISBLANK(Calculations!P35),"",Calculations!P35)</f>
        <v>0</v>
      </c>
      <c r="Q35">
        <f>IF(ISBLANK(Calculations!Q35),"",Calculations!Q35)</f>
        <v>0</v>
      </c>
      <c r="R35">
        <f>IF(ISBLANK(Calculations!R35),"",Calculations!R35)</f>
        <v>0</v>
      </c>
      <c r="S35">
        <f>IF(ISBLANK(Calculations!S35),"",Calculations!S35)</f>
        <v>0</v>
      </c>
      <c r="T35">
        <f>IF(ISBLANK(Calculations!T35),"",Calculations!T35)</f>
        <v>0</v>
      </c>
      <c r="U35">
        <f>IF(ISBLANK(Calculations!U35),"",Calculations!U35)</f>
        <v>0</v>
      </c>
      <c r="V35">
        <f>IF(ISBLANK(Calculations!V35),"",Calculations!V35)</f>
        <v>0</v>
      </c>
      <c r="W35">
        <f>IF(ISBLANK(Calculations!W35),"",Calculations!W35)</f>
        <v>0</v>
      </c>
      <c r="X35">
        <f>IF(ISBLANK(Calculations!X35),"",Calculations!X35)</f>
        <v>0</v>
      </c>
      <c r="Y35">
        <f>IF(ISBLANK(Calculations!Y35),"",Calculations!Y35)</f>
        <v>0</v>
      </c>
      <c r="Z35">
        <f>IF(ISBLANK(Calculations!Z35),"",Calculations!Z35)</f>
        <v>0</v>
      </c>
      <c r="AA35">
        <f>IF(ISBLANK(Calculations!AA35),"",Calculations!AA35)</f>
        <v>0</v>
      </c>
      <c r="AB35">
        <f>IF(ISBLANK(Calculations!AB35),"",Calculations!AB35)</f>
        <v>0</v>
      </c>
      <c r="AC35">
        <f>IF(ISBLANK(Calculations!AC35),"",Calculations!AC35)</f>
        <v>0</v>
      </c>
      <c r="AD35">
        <f>IF(ISBLANK(Calculations!AD35),"",Calculations!AD35)</f>
        <v>0</v>
      </c>
      <c r="AE35">
        <f>IF(ISBLANK(Calculations!AE35),"",Calculations!AE35)</f>
        <v>0</v>
      </c>
      <c r="AF35">
        <f>IF(ISBLANK(Calculations!AF35),"",Calculations!AF35)</f>
        <v>0</v>
      </c>
      <c r="AG35">
        <f>IF(ISBLANK(Calculations!AG35),"",Calculations!AG35)</f>
        <v>0</v>
      </c>
      <c r="AH35">
        <f>IF(ISBLANK(Calculations!AH35),"",Calculations!AH35)</f>
        <v>0</v>
      </c>
      <c r="AI35">
        <f>IF(ISBLANK(Calculations!AI35),"",Calculations!AI35)</f>
        <v>0</v>
      </c>
      <c r="AJ35">
        <f>IF(ISBLANK(Calculations!AJ35),"",Calculations!AJ35)</f>
        <v>0</v>
      </c>
      <c r="AK35">
        <f>IF(ISBLANK(Calculations!AK35),"",Calculations!AK35)</f>
        <v>0</v>
      </c>
      <c r="AL35">
        <f>IF(ISBLANK(Calculations!AL35),"",Calculations!AL35)</f>
        <v>0</v>
      </c>
      <c r="AM35">
        <f>IF(ISBLANK(Calculations!AM35),"",Calculations!AM35)</f>
        <v>0</v>
      </c>
      <c r="AN35">
        <f>IF(ISBLANK(Calculations!AN35),"",Calculations!AN35)</f>
        <v>0</v>
      </c>
      <c r="AO35">
        <f>IF(ISBLANK(Calculations!AO35),"",Calculations!AO35)</f>
        <v>0</v>
      </c>
      <c r="AP35">
        <f>IF(ISBLANK(Calculations!AP35),"",Calculations!AP35)</f>
        <v>0</v>
      </c>
      <c r="AQ35">
        <f>IF(ISBLANK(Calculations!AQ35),"",Calculations!AQ35)</f>
        <v>0</v>
      </c>
      <c r="AR35">
        <f>IF(ISBLANK(Calculations!AR35),"",Calculations!AR35)</f>
        <v>0</v>
      </c>
      <c r="AS35">
        <f>IF(ISBLANK(Calculations!AS35),"",Calculations!AS35)</f>
        <v>0</v>
      </c>
      <c r="AT35">
        <f>IF(ISBLANK(Calculations!AT35),"",Calculations!AT35)</f>
        <v>0</v>
      </c>
    </row>
    <row r="36" spans="1:46">
      <c r="A36" s="1" t="str">
        <f>IF(ISBLANK(Calculations!A36),"",Calculations!A36)</f>
        <v/>
      </c>
      <c r="B36" t="str">
        <f>IF(ISBLANK(Calculations!B36),"",Calculations!B36)</f>
        <v/>
      </c>
      <c r="C36" t="str">
        <f>IF(ISBLANK(Calculations!C36),"",Calculations!C36)</f>
        <v/>
      </c>
      <c r="D36" t="str">
        <f>IF(ISBLANK(Calculations!D36),"",Calculations!D36)</f>
        <v/>
      </c>
      <c r="E36" t="str">
        <f>IF(ISBLANK(Calculations!E36),"",Calculations!E36)</f>
        <v/>
      </c>
      <c r="F36" t="str">
        <f>IF(ISBLANK(Calculations!F36),"",Calculations!F36)</f>
        <v/>
      </c>
      <c r="G36" t="str">
        <f>IF(ISBLANK(Calculations!G36),"",Calculations!G36)</f>
        <v/>
      </c>
      <c r="H36" t="str">
        <f>IF(ISBLANK(Calculations!H36),"",Calculations!H36)</f>
        <v/>
      </c>
      <c r="I36" t="str">
        <f>IF(ISBLANK(Calculations!I36),"",Calculations!I36)</f>
        <v>urban residential</v>
      </c>
      <c r="J36">
        <f>IF(ISBLANK(Calculations!J36),"",Calculations!J36)</f>
        <v>0</v>
      </c>
      <c r="K36">
        <f>IF(ISBLANK(Calculations!K36),"",Calculations!K36)</f>
        <v>0.94236632738906856</v>
      </c>
      <c r="L36" t="str">
        <f>IF(ISBLANK(Calculations!L36),"",Calculations!L36)</f>
        <v>RESIDENTIAL</v>
      </c>
      <c r="M36" t="str">
        <f>IF(ISBLANK(Calculations!M36),"",Calculations!M36)</f>
        <v>lighting</v>
      </c>
      <c r="N36" t="str">
        <f>IF(ISBLANK(Calculations!N36),"",Calculations!N36)</f>
        <v>kerosene</v>
      </c>
      <c r="O36">
        <f t="shared" si="0"/>
        <v>0</v>
      </c>
      <c r="P36">
        <f>IF(ISBLANK(Calculations!P36),"",Calculations!P36)</f>
        <v>0</v>
      </c>
      <c r="Q36">
        <f>IF(ISBLANK(Calculations!Q36),"",Calculations!Q36)</f>
        <v>0</v>
      </c>
      <c r="R36">
        <f>IF(ISBLANK(Calculations!R36),"",Calculations!R36)</f>
        <v>0</v>
      </c>
      <c r="S36">
        <f>IF(ISBLANK(Calculations!S36),"",Calculations!S36)</f>
        <v>0</v>
      </c>
      <c r="T36">
        <f>IF(ISBLANK(Calculations!T36),"",Calculations!T36)</f>
        <v>0</v>
      </c>
      <c r="U36">
        <f>IF(ISBLANK(Calculations!U36),"",Calculations!U36)</f>
        <v>0</v>
      </c>
      <c r="V36">
        <f>IF(ISBLANK(Calculations!V36),"",Calculations!V36)</f>
        <v>0</v>
      </c>
      <c r="W36">
        <f>IF(ISBLANK(Calculations!W36),"",Calculations!W36)</f>
        <v>0</v>
      </c>
      <c r="X36">
        <f>IF(ISBLANK(Calculations!X36),"",Calculations!X36)</f>
        <v>0</v>
      </c>
      <c r="Y36">
        <f>IF(ISBLANK(Calculations!Y36),"",Calculations!Y36)</f>
        <v>0</v>
      </c>
      <c r="Z36">
        <f>IF(ISBLANK(Calculations!Z36),"",Calculations!Z36)</f>
        <v>0</v>
      </c>
      <c r="AA36">
        <f>IF(ISBLANK(Calculations!AA36),"",Calculations!AA36)</f>
        <v>0</v>
      </c>
      <c r="AB36">
        <f>IF(ISBLANK(Calculations!AB36),"",Calculations!AB36)</f>
        <v>0</v>
      </c>
      <c r="AC36">
        <f>IF(ISBLANK(Calculations!AC36),"",Calculations!AC36)</f>
        <v>0</v>
      </c>
      <c r="AD36">
        <f>IF(ISBLANK(Calculations!AD36),"",Calculations!AD36)</f>
        <v>0</v>
      </c>
      <c r="AE36">
        <f>IF(ISBLANK(Calculations!AE36),"",Calculations!AE36)</f>
        <v>0</v>
      </c>
      <c r="AF36">
        <f>IF(ISBLANK(Calculations!AF36),"",Calculations!AF36)</f>
        <v>0</v>
      </c>
      <c r="AG36">
        <f>IF(ISBLANK(Calculations!AG36),"",Calculations!AG36)</f>
        <v>0</v>
      </c>
      <c r="AH36">
        <f>IF(ISBLANK(Calculations!AH36),"",Calculations!AH36)</f>
        <v>0</v>
      </c>
      <c r="AI36">
        <f>IF(ISBLANK(Calculations!AI36),"",Calculations!AI36)</f>
        <v>0</v>
      </c>
      <c r="AJ36">
        <f>IF(ISBLANK(Calculations!AJ36),"",Calculations!AJ36)</f>
        <v>0</v>
      </c>
      <c r="AK36">
        <f>IF(ISBLANK(Calculations!AK36),"",Calculations!AK36)</f>
        <v>0</v>
      </c>
      <c r="AL36">
        <f>IF(ISBLANK(Calculations!AL36),"",Calculations!AL36)</f>
        <v>0</v>
      </c>
      <c r="AM36">
        <f>IF(ISBLANK(Calculations!AM36),"",Calculations!AM36)</f>
        <v>0</v>
      </c>
      <c r="AN36">
        <f>IF(ISBLANK(Calculations!AN36),"",Calculations!AN36)</f>
        <v>0</v>
      </c>
      <c r="AO36">
        <f>IF(ISBLANK(Calculations!AO36),"",Calculations!AO36)</f>
        <v>0</v>
      </c>
      <c r="AP36">
        <f>IF(ISBLANK(Calculations!AP36),"",Calculations!AP36)</f>
        <v>0</v>
      </c>
      <c r="AQ36">
        <f>IF(ISBLANK(Calculations!AQ36),"",Calculations!AQ36)</f>
        <v>0</v>
      </c>
      <c r="AR36">
        <f>IF(ISBLANK(Calculations!AR36),"",Calculations!AR36)</f>
        <v>0</v>
      </c>
      <c r="AS36">
        <f>IF(ISBLANK(Calculations!AS36),"",Calculations!AS36)</f>
        <v>0</v>
      </c>
      <c r="AT36">
        <f>IF(ISBLANK(Calculations!AT36),"",Calculations!AT36)</f>
        <v>0</v>
      </c>
    </row>
    <row r="37" spans="1:46">
      <c r="A37" s="1" t="str">
        <f>IF(ISBLANK(Calculations!A37),"",Calculations!A37)</f>
        <v/>
      </c>
      <c r="B37" t="str">
        <f>IF(ISBLANK(Calculations!B37),"",Calculations!B37)</f>
        <v/>
      </c>
      <c r="C37" t="str">
        <f>IF(ISBLANK(Calculations!C37),"",Calculations!C37)</f>
        <v/>
      </c>
      <c r="D37" t="str">
        <f>IF(ISBLANK(Calculations!D37),"",Calculations!D37)</f>
        <v/>
      </c>
      <c r="E37" t="str">
        <f>IF(ISBLANK(Calculations!E37),"",Calculations!E37)</f>
        <v/>
      </c>
      <c r="F37" t="str">
        <f>IF(ISBLANK(Calculations!F37),"",Calculations!F37)</f>
        <v/>
      </c>
      <c r="G37" t="str">
        <f>IF(ISBLANK(Calculations!G37),"",Calculations!G37)</f>
        <v/>
      </c>
      <c r="H37" t="str">
        <f>IF(ISBLANK(Calculations!H37),"",Calculations!H37)</f>
        <v/>
      </c>
      <c r="I37" t="str">
        <f>IF(ISBLANK(Calculations!I37),"",Calculations!I37)</f>
        <v>urban residential</v>
      </c>
      <c r="J37">
        <f>IF(ISBLANK(Calculations!J37),"",Calculations!J37)</f>
        <v>0</v>
      </c>
      <c r="K37">
        <f>IF(ISBLANK(Calculations!K37),"",Calculations!K37)</f>
        <v>0.94236632738906856</v>
      </c>
      <c r="L37" t="str">
        <f>IF(ISBLANK(Calculations!L37),"",Calculations!L37)</f>
        <v>RESIDENTIAL</v>
      </c>
      <c r="M37" t="str">
        <f>IF(ISBLANK(Calculations!M37),"",Calculations!M37)</f>
        <v>lighting</v>
      </c>
      <c r="N37" t="str">
        <f>IF(ISBLANK(Calculations!N37),"",Calculations!N37)</f>
        <v>heavy or residual fuel oil</v>
      </c>
      <c r="O37">
        <f t="shared" si="0"/>
        <v>0</v>
      </c>
      <c r="P37">
        <f>IF(ISBLANK(Calculations!P37),"",Calculations!P37)</f>
        <v>0</v>
      </c>
      <c r="Q37">
        <f>IF(ISBLANK(Calculations!Q37),"",Calculations!Q37)</f>
        <v>0</v>
      </c>
      <c r="R37">
        <f>IF(ISBLANK(Calculations!R37),"",Calculations!R37)</f>
        <v>0</v>
      </c>
      <c r="S37">
        <f>IF(ISBLANK(Calculations!S37),"",Calculations!S37)</f>
        <v>0</v>
      </c>
      <c r="T37">
        <f>IF(ISBLANK(Calculations!T37),"",Calculations!T37)</f>
        <v>0</v>
      </c>
      <c r="U37">
        <f>IF(ISBLANK(Calculations!U37),"",Calculations!U37)</f>
        <v>0</v>
      </c>
      <c r="V37">
        <f>IF(ISBLANK(Calculations!V37),"",Calculations!V37)</f>
        <v>0</v>
      </c>
      <c r="W37">
        <f>IF(ISBLANK(Calculations!W37),"",Calculations!W37)</f>
        <v>0</v>
      </c>
      <c r="X37">
        <f>IF(ISBLANK(Calculations!X37),"",Calculations!X37)</f>
        <v>0</v>
      </c>
      <c r="Y37">
        <f>IF(ISBLANK(Calculations!Y37),"",Calculations!Y37)</f>
        <v>0</v>
      </c>
      <c r="Z37">
        <f>IF(ISBLANK(Calculations!Z37),"",Calculations!Z37)</f>
        <v>0</v>
      </c>
      <c r="AA37">
        <f>IF(ISBLANK(Calculations!AA37),"",Calculations!AA37)</f>
        <v>0</v>
      </c>
      <c r="AB37">
        <f>IF(ISBLANK(Calculations!AB37),"",Calculations!AB37)</f>
        <v>0</v>
      </c>
      <c r="AC37">
        <f>IF(ISBLANK(Calculations!AC37),"",Calculations!AC37)</f>
        <v>0</v>
      </c>
      <c r="AD37">
        <f>IF(ISBLANK(Calculations!AD37),"",Calculations!AD37)</f>
        <v>0</v>
      </c>
      <c r="AE37">
        <f>IF(ISBLANK(Calculations!AE37),"",Calculations!AE37)</f>
        <v>0</v>
      </c>
      <c r="AF37">
        <f>IF(ISBLANK(Calculations!AF37),"",Calculations!AF37)</f>
        <v>0</v>
      </c>
      <c r="AG37">
        <f>IF(ISBLANK(Calculations!AG37),"",Calculations!AG37)</f>
        <v>0</v>
      </c>
      <c r="AH37">
        <f>IF(ISBLANK(Calculations!AH37),"",Calculations!AH37)</f>
        <v>0</v>
      </c>
      <c r="AI37">
        <f>IF(ISBLANK(Calculations!AI37),"",Calculations!AI37)</f>
        <v>0</v>
      </c>
      <c r="AJ37">
        <f>IF(ISBLANK(Calculations!AJ37),"",Calculations!AJ37)</f>
        <v>0</v>
      </c>
      <c r="AK37">
        <f>IF(ISBLANK(Calculations!AK37),"",Calculations!AK37)</f>
        <v>0</v>
      </c>
      <c r="AL37">
        <f>IF(ISBLANK(Calculations!AL37),"",Calculations!AL37)</f>
        <v>0</v>
      </c>
      <c r="AM37">
        <f>IF(ISBLANK(Calculations!AM37),"",Calculations!AM37)</f>
        <v>0</v>
      </c>
      <c r="AN37">
        <f>IF(ISBLANK(Calculations!AN37),"",Calculations!AN37)</f>
        <v>0</v>
      </c>
      <c r="AO37">
        <f>IF(ISBLANK(Calculations!AO37),"",Calculations!AO37)</f>
        <v>0</v>
      </c>
      <c r="AP37">
        <f>IF(ISBLANK(Calculations!AP37),"",Calculations!AP37)</f>
        <v>0</v>
      </c>
      <c r="AQ37">
        <f>IF(ISBLANK(Calculations!AQ37),"",Calculations!AQ37)</f>
        <v>0</v>
      </c>
      <c r="AR37">
        <f>IF(ISBLANK(Calculations!AR37),"",Calculations!AR37)</f>
        <v>0</v>
      </c>
      <c r="AS37">
        <f>IF(ISBLANK(Calculations!AS37),"",Calculations!AS37)</f>
        <v>0</v>
      </c>
      <c r="AT37">
        <f>IF(ISBLANK(Calculations!AT37),"",Calculations!AT37)</f>
        <v>0</v>
      </c>
    </row>
    <row r="38" spans="1:46">
      <c r="A38" s="1" t="str">
        <f>IF(ISBLANK(Calculations!A38),"",Calculations!A38)</f>
        <v/>
      </c>
      <c r="B38" t="str">
        <f>IF(ISBLANK(Calculations!B38),"",Calculations!B38)</f>
        <v/>
      </c>
      <c r="C38" t="str">
        <f>IF(ISBLANK(Calculations!C38),"",Calculations!C38)</f>
        <v/>
      </c>
      <c r="D38" t="str">
        <f>IF(ISBLANK(Calculations!D38),"",Calculations!D38)</f>
        <v/>
      </c>
      <c r="E38" t="str">
        <f>IF(ISBLANK(Calculations!E38),"",Calculations!E38)</f>
        <v/>
      </c>
      <c r="F38" t="str">
        <f>IF(ISBLANK(Calculations!F38),"",Calculations!F38)</f>
        <v/>
      </c>
      <c r="G38" t="str">
        <f>IF(ISBLANK(Calculations!G38),"",Calculations!G38)</f>
        <v/>
      </c>
      <c r="H38" t="str">
        <f>IF(ISBLANK(Calculations!H38),"",Calculations!H38)</f>
        <v/>
      </c>
      <c r="I38" t="str">
        <f>IF(ISBLANK(Calculations!I38),"",Calculations!I38)</f>
        <v>urban residential</v>
      </c>
      <c r="J38">
        <f>IF(ISBLANK(Calculations!J38),"",Calculations!J38)</f>
        <v>0</v>
      </c>
      <c r="K38">
        <f>IF(ISBLANK(Calculations!K38),"",Calculations!K38)</f>
        <v>0.94236632738906856</v>
      </c>
      <c r="L38" t="str">
        <f>IF(ISBLANK(Calculations!L38),"",Calculations!L38)</f>
        <v>RESIDENTIAL</v>
      </c>
      <c r="M38" t="str">
        <f>IF(ISBLANK(Calculations!M38),"",Calculations!M38)</f>
        <v>lighting</v>
      </c>
      <c r="N38" t="str">
        <f>IF(ISBLANK(Calculations!N38),"",Calculations!N38)</f>
        <v>LPG propane or butane</v>
      </c>
      <c r="O38">
        <f t="shared" si="0"/>
        <v>0</v>
      </c>
      <c r="P38">
        <f>IF(ISBLANK(Calculations!P38),"",Calculations!P38)</f>
        <v>0</v>
      </c>
      <c r="Q38">
        <f>IF(ISBLANK(Calculations!Q38),"",Calculations!Q38)</f>
        <v>0</v>
      </c>
      <c r="R38">
        <f>IF(ISBLANK(Calculations!R38),"",Calculations!R38)</f>
        <v>0</v>
      </c>
      <c r="S38">
        <f>IF(ISBLANK(Calculations!S38),"",Calculations!S38)</f>
        <v>0</v>
      </c>
      <c r="T38">
        <f>IF(ISBLANK(Calculations!T38),"",Calculations!T38)</f>
        <v>0</v>
      </c>
      <c r="U38">
        <f>IF(ISBLANK(Calculations!U38),"",Calculations!U38)</f>
        <v>0</v>
      </c>
      <c r="V38">
        <f>IF(ISBLANK(Calculations!V38),"",Calculations!V38)</f>
        <v>0</v>
      </c>
      <c r="W38">
        <f>IF(ISBLANK(Calculations!W38),"",Calculations!W38)</f>
        <v>0</v>
      </c>
      <c r="X38">
        <f>IF(ISBLANK(Calculations!X38),"",Calculations!X38)</f>
        <v>0</v>
      </c>
      <c r="Y38">
        <f>IF(ISBLANK(Calculations!Y38),"",Calculations!Y38)</f>
        <v>0</v>
      </c>
      <c r="Z38">
        <f>IF(ISBLANK(Calculations!Z38),"",Calculations!Z38)</f>
        <v>0</v>
      </c>
      <c r="AA38">
        <f>IF(ISBLANK(Calculations!AA38),"",Calculations!AA38)</f>
        <v>0</v>
      </c>
      <c r="AB38">
        <f>IF(ISBLANK(Calculations!AB38),"",Calculations!AB38)</f>
        <v>0</v>
      </c>
      <c r="AC38">
        <f>IF(ISBLANK(Calculations!AC38),"",Calculations!AC38)</f>
        <v>0</v>
      </c>
      <c r="AD38">
        <f>IF(ISBLANK(Calculations!AD38),"",Calculations!AD38)</f>
        <v>0</v>
      </c>
      <c r="AE38">
        <f>IF(ISBLANK(Calculations!AE38),"",Calculations!AE38)</f>
        <v>0</v>
      </c>
      <c r="AF38">
        <f>IF(ISBLANK(Calculations!AF38),"",Calculations!AF38)</f>
        <v>0</v>
      </c>
      <c r="AG38">
        <f>IF(ISBLANK(Calculations!AG38),"",Calculations!AG38)</f>
        <v>0</v>
      </c>
      <c r="AH38">
        <f>IF(ISBLANK(Calculations!AH38),"",Calculations!AH38)</f>
        <v>0</v>
      </c>
      <c r="AI38">
        <f>IF(ISBLANK(Calculations!AI38),"",Calculations!AI38)</f>
        <v>0</v>
      </c>
      <c r="AJ38">
        <f>IF(ISBLANK(Calculations!AJ38),"",Calculations!AJ38)</f>
        <v>0</v>
      </c>
      <c r="AK38">
        <f>IF(ISBLANK(Calculations!AK38),"",Calculations!AK38)</f>
        <v>0</v>
      </c>
      <c r="AL38">
        <f>IF(ISBLANK(Calculations!AL38),"",Calculations!AL38)</f>
        <v>0</v>
      </c>
      <c r="AM38">
        <f>IF(ISBLANK(Calculations!AM38),"",Calculations!AM38)</f>
        <v>0</v>
      </c>
      <c r="AN38">
        <f>IF(ISBLANK(Calculations!AN38),"",Calculations!AN38)</f>
        <v>0</v>
      </c>
      <c r="AO38">
        <f>IF(ISBLANK(Calculations!AO38),"",Calculations!AO38)</f>
        <v>0</v>
      </c>
      <c r="AP38">
        <f>IF(ISBLANK(Calculations!AP38),"",Calculations!AP38)</f>
        <v>0</v>
      </c>
      <c r="AQ38">
        <f>IF(ISBLANK(Calculations!AQ38),"",Calculations!AQ38)</f>
        <v>0</v>
      </c>
      <c r="AR38">
        <f>IF(ISBLANK(Calculations!AR38),"",Calculations!AR38)</f>
        <v>0</v>
      </c>
      <c r="AS38">
        <f>IF(ISBLANK(Calculations!AS38),"",Calculations!AS38)</f>
        <v>0</v>
      </c>
      <c r="AT38">
        <f>IF(ISBLANK(Calculations!AT38),"",Calculations!AT38)</f>
        <v>0</v>
      </c>
    </row>
    <row r="39" spans="1:46">
      <c r="A39" s="1" t="str">
        <f>IF(ISBLANK(Calculations!A39),"",Calculations!A39)</f>
        <v/>
      </c>
      <c r="B39" t="str">
        <f>IF(ISBLANK(Calculations!B39),"",Calculations!B39)</f>
        <v/>
      </c>
      <c r="C39" t="str">
        <f>IF(ISBLANK(Calculations!C39),"",Calculations!C39)</f>
        <v/>
      </c>
      <c r="D39" t="str">
        <f>IF(ISBLANK(Calculations!D39),"",Calculations!D39)</f>
        <v/>
      </c>
      <c r="E39" t="str">
        <f>IF(ISBLANK(Calculations!E39),"",Calculations!E39)</f>
        <v/>
      </c>
      <c r="F39" t="str">
        <f>IF(ISBLANK(Calculations!F39),"",Calculations!F39)</f>
        <v/>
      </c>
      <c r="G39" t="str">
        <f>IF(ISBLANK(Calculations!G39),"",Calculations!G39)</f>
        <v/>
      </c>
      <c r="H39" t="str">
        <f>IF(ISBLANK(Calculations!H39),"",Calculations!H39)</f>
        <v/>
      </c>
      <c r="I39" t="str">
        <f>IF(ISBLANK(Calculations!I39),"",Calculations!I39)</f>
        <v>urban residential</v>
      </c>
      <c r="J39">
        <f>IF(ISBLANK(Calculations!J39),"",Calculations!J39)</f>
        <v>0</v>
      </c>
      <c r="K39">
        <f>IF(ISBLANK(Calculations!K39),"",Calculations!K39)</f>
        <v>0.94236632738906856</v>
      </c>
      <c r="L39" t="str">
        <f>IF(ISBLANK(Calculations!L39),"",Calculations!L39)</f>
        <v>RESIDENTIAL</v>
      </c>
      <c r="M39" t="str">
        <f>IF(ISBLANK(Calculations!M39),"",Calculations!M39)</f>
        <v>lighting</v>
      </c>
      <c r="N39" t="str">
        <f>IF(ISBLANK(Calculations!N39),"",Calculations!N39)</f>
        <v>hydrogen</v>
      </c>
      <c r="O39">
        <f t="shared" si="0"/>
        <v>0</v>
      </c>
      <c r="P39">
        <f>IF(ISBLANK(Calculations!P39),"",Calculations!P39)</f>
        <v>0</v>
      </c>
      <c r="Q39">
        <f>IF(ISBLANK(Calculations!Q39),"",Calculations!Q39)</f>
        <v>0</v>
      </c>
      <c r="R39">
        <f>IF(ISBLANK(Calculations!R39),"",Calculations!R39)</f>
        <v>0</v>
      </c>
      <c r="S39">
        <f>IF(ISBLANK(Calculations!S39),"",Calculations!S39)</f>
        <v>0</v>
      </c>
      <c r="T39">
        <f>IF(ISBLANK(Calculations!T39),"",Calculations!T39)</f>
        <v>0</v>
      </c>
      <c r="U39">
        <f>IF(ISBLANK(Calculations!U39),"",Calculations!U39)</f>
        <v>0</v>
      </c>
      <c r="V39">
        <f>IF(ISBLANK(Calculations!V39),"",Calculations!V39)</f>
        <v>0</v>
      </c>
      <c r="W39">
        <f>IF(ISBLANK(Calculations!W39),"",Calculations!W39)</f>
        <v>0</v>
      </c>
      <c r="X39">
        <f>IF(ISBLANK(Calculations!X39),"",Calculations!X39)</f>
        <v>0</v>
      </c>
      <c r="Y39">
        <f>IF(ISBLANK(Calculations!Y39),"",Calculations!Y39)</f>
        <v>0</v>
      </c>
      <c r="Z39">
        <f>IF(ISBLANK(Calculations!Z39),"",Calculations!Z39)</f>
        <v>0</v>
      </c>
      <c r="AA39">
        <f>IF(ISBLANK(Calculations!AA39),"",Calculations!AA39)</f>
        <v>0</v>
      </c>
      <c r="AB39">
        <f>IF(ISBLANK(Calculations!AB39),"",Calculations!AB39)</f>
        <v>0</v>
      </c>
      <c r="AC39">
        <f>IF(ISBLANK(Calculations!AC39),"",Calculations!AC39)</f>
        <v>0</v>
      </c>
      <c r="AD39">
        <f>IF(ISBLANK(Calculations!AD39),"",Calculations!AD39)</f>
        <v>0</v>
      </c>
      <c r="AE39">
        <f>IF(ISBLANK(Calculations!AE39),"",Calculations!AE39)</f>
        <v>0</v>
      </c>
      <c r="AF39">
        <f>IF(ISBLANK(Calculations!AF39),"",Calculations!AF39)</f>
        <v>0</v>
      </c>
      <c r="AG39">
        <f>IF(ISBLANK(Calculations!AG39),"",Calculations!AG39)</f>
        <v>0</v>
      </c>
      <c r="AH39">
        <f>IF(ISBLANK(Calculations!AH39),"",Calculations!AH39)</f>
        <v>0</v>
      </c>
      <c r="AI39">
        <f>IF(ISBLANK(Calculations!AI39),"",Calculations!AI39)</f>
        <v>0</v>
      </c>
      <c r="AJ39">
        <f>IF(ISBLANK(Calculations!AJ39),"",Calculations!AJ39)</f>
        <v>0</v>
      </c>
      <c r="AK39">
        <f>IF(ISBLANK(Calculations!AK39),"",Calculations!AK39)</f>
        <v>0</v>
      </c>
      <c r="AL39">
        <f>IF(ISBLANK(Calculations!AL39),"",Calculations!AL39)</f>
        <v>0</v>
      </c>
      <c r="AM39">
        <f>IF(ISBLANK(Calculations!AM39),"",Calculations!AM39)</f>
        <v>0</v>
      </c>
      <c r="AN39">
        <f>IF(ISBLANK(Calculations!AN39),"",Calculations!AN39)</f>
        <v>0</v>
      </c>
      <c r="AO39">
        <f>IF(ISBLANK(Calculations!AO39),"",Calculations!AO39)</f>
        <v>0</v>
      </c>
      <c r="AP39">
        <f>IF(ISBLANK(Calculations!AP39),"",Calculations!AP39)</f>
        <v>0</v>
      </c>
      <c r="AQ39">
        <f>IF(ISBLANK(Calculations!AQ39),"",Calculations!AQ39)</f>
        <v>0</v>
      </c>
      <c r="AR39">
        <f>IF(ISBLANK(Calculations!AR39),"",Calculations!AR39)</f>
        <v>0</v>
      </c>
      <c r="AS39">
        <f>IF(ISBLANK(Calculations!AS39),"",Calculations!AS39)</f>
        <v>0</v>
      </c>
      <c r="AT39">
        <f>IF(ISBLANK(Calculations!AT39),"",Calculations!AT39)</f>
        <v>0</v>
      </c>
    </row>
    <row r="40" spans="1:46">
      <c r="A40" s="1" t="str">
        <f>IF(ISBLANK(Calculations!A40),"",Calculations!A40)</f>
        <v/>
      </c>
      <c r="B40" t="str">
        <f>IF(ISBLANK(Calculations!B40),"",Calculations!B40)</f>
        <v/>
      </c>
      <c r="C40" t="str">
        <f>IF(ISBLANK(Calculations!C40),"",Calculations!C40)</f>
        <v/>
      </c>
      <c r="D40" t="str">
        <f>IF(ISBLANK(Calculations!D40),"",Calculations!D40)</f>
        <v/>
      </c>
      <c r="E40" t="str">
        <f>IF(ISBLANK(Calculations!E40),"",Calculations!E40)</f>
        <v/>
      </c>
      <c r="F40" t="str">
        <f>IF(ISBLANK(Calculations!F40),"",Calculations!F40)</f>
        <v/>
      </c>
      <c r="G40" t="str">
        <f>IF(ISBLANK(Calculations!G40),"",Calculations!G40)</f>
        <v/>
      </c>
      <c r="H40" t="str">
        <f>IF(ISBLANK(Calculations!H40),"",Calculations!H40)</f>
        <v/>
      </c>
      <c r="I40" t="str">
        <f>IF(ISBLANK(Calculations!I40),"",Calculations!I40)</f>
        <v/>
      </c>
      <c r="J40" t="str">
        <f>IF(ISBLANK(Calculations!J40),"",Calculations!J40)</f>
        <v/>
      </c>
      <c r="K40" t="str">
        <f>IF(ISBLANK(Calculations!K40),"",Calculations!K40)</f>
        <v/>
      </c>
      <c r="L40" t="str">
        <f>IF(ISBLANK(Calculations!L40),"",Calculations!L40)</f>
        <v/>
      </c>
      <c r="M40" t="str">
        <f>IF(ISBLANK(Calculations!M40),"",Calculations!M40)</f>
        <v/>
      </c>
      <c r="N40" t="str">
        <f>IF(ISBLANK(Calculations!N40),"",Calculations!N40)</f>
        <v/>
      </c>
      <c r="O40" t="str">
        <f t="shared" si="0"/>
        <v/>
      </c>
      <c r="P40" t="str">
        <f>IF(ISBLANK(Calculations!P40),"",Calculations!P40)</f>
        <v/>
      </c>
      <c r="Q40" t="str">
        <f>IF(ISBLANK(Calculations!Q40),"",Calculations!Q40)</f>
        <v/>
      </c>
      <c r="R40" t="str">
        <f>IF(ISBLANK(Calculations!R40),"",Calculations!R40)</f>
        <v/>
      </c>
      <c r="S40" t="str">
        <f>IF(ISBLANK(Calculations!S40),"",Calculations!S40)</f>
        <v/>
      </c>
      <c r="T40" t="str">
        <f>IF(ISBLANK(Calculations!T40),"",Calculations!T40)</f>
        <v/>
      </c>
      <c r="U40" t="str">
        <f>IF(ISBLANK(Calculations!U40),"",Calculations!U40)</f>
        <v/>
      </c>
      <c r="V40" t="str">
        <f>IF(ISBLANK(Calculations!V40),"",Calculations!V40)</f>
        <v/>
      </c>
      <c r="W40" t="str">
        <f>IF(ISBLANK(Calculations!W40),"",Calculations!W40)</f>
        <v/>
      </c>
      <c r="X40" t="str">
        <f>IF(ISBLANK(Calculations!X40),"",Calculations!X40)</f>
        <v/>
      </c>
      <c r="Y40" t="str">
        <f>IF(ISBLANK(Calculations!Y40),"",Calculations!Y40)</f>
        <v/>
      </c>
      <c r="Z40" t="str">
        <f>IF(ISBLANK(Calculations!Z40),"",Calculations!Z40)</f>
        <v/>
      </c>
      <c r="AA40" t="str">
        <f>IF(ISBLANK(Calculations!AA40),"",Calculations!AA40)</f>
        <v/>
      </c>
      <c r="AB40" t="str">
        <f>IF(ISBLANK(Calculations!AB40),"",Calculations!AB40)</f>
        <v/>
      </c>
      <c r="AC40" t="str">
        <f>IF(ISBLANK(Calculations!AC40),"",Calculations!AC40)</f>
        <v/>
      </c>
      <c r="AD40" t="str">
        <f>IF(ISBLANK(Calculations!AD40),"",Calculations!AD40)</f>
        <v/>
      </c>
      <c r="AE40" t="str">
        <f>IF(ISBLANK(Calculations!AE40),"",Calculations!AE40)</f>
        <v/>
      </c>
      <c r="AF40" t="str">
        <f>IF(ISBLANK(Calculations!AF40),"",Calculations!AF40)</f>
        <v/>
      </c>
      <c r="AG40" t="str">
        <f>IF(ISBLANK(Calculations!AG40),"",Calculations!AG40)</f>
        <v/>
      </c>
      <c r="AH40" t="str">
        <f>IF(ISBLANK(Calculations!AH40),"",Calculations!AH40)</f>
        <v/>
      </c>
      <c r="AI40" t="str">
        <f>IF(ISBLANK(Calculations!AI40),"",Calculations!AI40)</f>
        <v/>
      </c>
      <c r="AJ40" t="str">
        <f>IF(ISBLANK(Calculations!AJ40),"",Calculations!AJ40)</f>
        <v/>
      </c>
      <c r="AK40" t="str">
        <f>IF(ISBLANK(Calculations!AK40),"",Calculations!AK40)</f>
        <v/>
      </c>
      <c r="AL40" t="str">
        <f>IF(ISBLANK(Calculations!AL40),"",Calculations!AL40)</f>
        <v/>
      </c>
      <c r="AM40" t="str">
        <f>IF(ISBLANK(Calculations!AM40),"",Calculations!AM40)</f>
        <v/>
      </c>
      <c r="AN40" t="str">
        <f>IF(ISBLANK(Calculations!AN40),"",Calculations!AN40)</f>
        <v/>
      </c>
      <c r="AO40" t="str">
        <f>IF(ISBLANK(Calculations!AO40),"",Calculations!AO40)</f>
        <v/>
      </c>
      <c r="AP40" t="str">
        <f>IF(ISBLANK(Calculations!AP40),"",Calculations!AP40)</f>
        <v/>
      </c>
      <c r="AQ40" t="str">
        <f>IF(ISBLANK(Calculations!AQ40),"",Calculations!AQ40)</f>
        <v/>
      </c>
      <c r="AR40" t="str">
        <f>IF(ISBLANK(Calculations!AR40),"",Calculations!AR40)</f>
        <v/>
      </c>
      <c r="AS40" t="str">
        <f>IF(ISBLANK(Calculations!AS40),"",Calculations!AS40)</f>
        <v/>
      </c>
      <c r="AT40" t="str">
        <f>IF(ISBLANK(Calculations!AT40),"",Calculations!AT40)</f>
        <v/>
      </c>
    </row>
    <row r="41" spans="1:46">
      <c r="A41" s="1" t="str">
        <f>IF(ISBLANK(Calculations!A41),"",Calculations!A41)</f>
        <v/>
      </c>
      <c r="B41" t="str">
        <f>IF(ISBLANK(Calculations!B41),"",Calculations!B41)</f>
        <v/>
      </c>
      <c r="C41" t="str">
        <f>IF(ISBLANK(Calculations!C41),"",Calculations!C41)</f>
        <v/>
      </c>
      <c r="D41" t="str">
        <f>IF(ISBLANK(Calculations!D41),"",Calculations!D41)</f>
        <v/>
      </c>
      <c r="E41" t="str">
        <f>IF(ISBLANK(Calculations!E41),"",Calculations!E41)</f>
        <v/>
      </c>
      <c r="F41" t="str">
        <f>IF(ISBLANK(Calculations!F41),"",Calculations!F41)</f>
        <v/>
      </c>
      <c r="G41" t="str">
        <f>IF(ISBLANK(Calculations!G41),"",Calculations!G41)</f>
        <v/>
      </c>
      <c r="H41" t="str">
        <f>IF(ISBLANK(Calculations!H41),"",Calculations!H41)</f>
        <v>BCEU-urban-residential-appl</v>
      </c>
      <c r="I41" t="str">
        <f>IF(ISBLANK(Calculations!I41),"",Calculations!I41)</f>
        <v/>
      </c>
      <c r="J41" t="str">
        <f>IF(ISBLANK(Calculations!J41),"",Calculations!J41)</f>
        <v/>
      </c>
      <c r="K41" t="str">
        <f>IF(ISBLANK(Calculations!K41),"",Calculations!K41)</f>
        <v/>
      </c>
      <c r="L41" t="str">
        <f>IF(ISBLANK(Calculations!L41),"",Calculations!L41)</f>
        <v/>
      </c>
      <c r="M41" t="str">
        <f>IF(ISBLANK(Calculations!M41),"",Calculations!M41)</f>
        <v/>
      </c>
      <c r="N41" t="str">
        <f>IF(ISBLANK(Calculations!N41),"",Calculations!N41)</f>
        <v/>
      </c>
      <c r="O41" t="str">
        <f t="shared" si="0"/>
        <v/>
      </c>
      <c r="P41" t="str">
        <f>IF(ISBLANK(Calculations!P41),"",Calculations!P41)</f>
        <v/>
      </c>
      <c r="Q41" t="str">
        <f>IF(ISBLANK(Calculations!Q41),"",Calculations!Q41)</f>
        <v/>
      </c>
      <c r="R41" t="str">
        <f>IF(ISBLANK(Calculations!R41),"",Calculations!R41)</f>
        <v/>
      </c>
      <c r="S41" t="str">
        <f>IF(ISBLANK(Calculations!S41),"",Calculations!S41)</f>
        <v/>
      </c>
      <c r="T41" t="str">
        <f>IF(ISBLANK(Calculations!T41),"",Calculations!T41)</f>
        <v/>
      </c>
      <c r="U41" t="str">
        <f>IF(ISBLANK(Calculations!U41),"",Calculations!U41)</f>
        <v/>
      </c>
      <c r="V41" t="str">
        <f>IF(ISBLANK(Calculations!V41),"",Calculations!V41)</f>
        <v/>
      </c>
      <c r="W41" t="str">
        <f>IF(ISBLANK(Calculations!W41),"",Calculations!W41)</f>
        <v/>
      </c>
      <c r="X41" t="str">
        <f>IF(ISBLANK(Calculations!X41),"",Calculations!X41)</f>
        <v/>
      </c>
      <c r="Y41" t="str">
        <f>IF(ISBLANK(Calculations!Y41),"",Calculations!Y41)</f>
        <v/>
      </c>
      <c r="Z41" t="str">
        <f>IF(ISBLANK(Calculations!Z41),"",Calculations!Z41)</f>
        <v/>
      </c>
      <c r="AA41" t="str">
        <f>IF(ISBLANK(Calculations!AA41),"",Calculations!AA41)</f>
        <v/>
      </c>
      <c r="AB41" t="str">
        <f>IF(ISBLANK(Calculations!AB41),"",Calculations!AB41)</f>
        <v/>
      </c>
      <c r="AC41" t="str">
        <f>IF(ISBLANK(Calculations!AC41),"",Calculations!AC41)</f>
        <v/>
      </c>
      <c r="AD41" t="str">
        <f>IF(ISBLANK(Calculations!AD41),"",Calculations!AD41)</f>
        <v/>
      </c>
      <c r="AE41" t="str">
        <f>IF(ISBLANK(Calculations!AE41),"",Calculations!AE41)</f>
        <v/>
      </c>
      <c r="AF41" t="str">
        <f>IF(ISBLANK(Calculations!AF41),"",Calculations!AF41)</f>
        <v/>
      </c>
      <c r="AG41" t="str">
        <f>IF(ISBLANK(Calculations!AG41),"",Calculations!AG41)</f>
        <v/>
      </c>
      <c r="AH41" t="str">
        <f>IF(ISBLANK(Calculations!AH41),"",Calculations!AH41)</f>
        <v/>
      </c>
      <c r="AI41" t="str">
        <f>IF(ISBLANK(Calculations!AI41),"",Calculations!AI41)</f>
        <v/>
      </c>
      <c r="AJ41" t="str">
        <f>IF(ISBLANK(Calculations!AJ41),"",Calculations!AJ41)</f>
        <v/>
      </c>
      <c r="AK41" t="str">
        <f>IF(ISBLANK(Calculations!AK41),"",Calculations!AK41)</f>
        <v/>
      </c>
      <c r="AL41" t="str">
        <f>IF(ISBLANK(Calculations!AL41),"",Calculations!AL41)</f>
        <v/>
      </c>
      <c r="AM41" t="str">
        <f>IF(ISBLANK(Calculations!AM41),"",Calculations!AM41)</f>
        <v/>
      </c>
      <c r="AN41" t="str">
        <f>IF(ISBLANK(Calculations!AN41),"",Calculations!AN41)</f>
        <v/>
      </c>
      <c r="AO41" t="str">
        <f>IF(ISBLANK(Calculations!AO41),"",Calculations!AO41)</f>
        <v/>
      </c>
      <c r="AP41" t="str">
        <f>IF(ISBLANK(Calculations!AP41),"",Calculations!AP41)</f>
        <v/>
      </c>
      <c r="AQ41" t="str">
        <f>IF(ISBLANK(Calculations!AQ41),"",Calculations!AQ41)</f>
        <v/>
      </c>
      <c r="AR41" t="str">
        <f>IF(ISBLANK(Calculations!AR41),"",Calculations!AR41)</f>
        <v/>
      </c>
      <c r="AS41" t="str">
        <f>IF(ISBLANK(Calculations!AS41),"",Calculations!AS41)</f>
        <v/>
      </c>
      <c r="AT41" t="str">
        <f>IF(ISBLANK(Calculations!AT41),"",Calculations!AT41)</f>
        <v/>
      </c>
    </row>
    <row r="42" spans="1:46">
      <c r="A42" s="1" t="str">
        <f>IF(ISBLANK(Calculations!A42),"",Calculations!A42)</f>
        <v/>
      </c>
      <c r="B42" t="str">
        <f>IF(ISBLANK(Calculations!B42),"",Calculations!B42)</f>
        <v/>
      </c>
      <c r="C42" t="str">
        <f>IF(ISBLANK(Calculations!C42),"",Calculations!C42)</f>
        <v/>
      </c>
      <c r="D42" t="str">
        <f>IF(ISBLANK(Calculations!D42),"",Calculations!D42)</f>
        <v/>
      </c>
      <c r="E42" t="str">
        <f>IF(ISBLANK(Calculations!E42),"",Calculations!E42)</f>
        <v/>
      </c>
      <c r="F42" t="str">
        <f>IF(ISBLANK(Calculations!F42),"",Calculations!F42)</f>
        <v/>
      </c>
      <c r="G42" t="str">
        <f>IF(ISBLANK(Calculations!G42),"",Calculations!G42)</f>
        <v/>
      </c>
      <c r="H42" t="str">
        <f>IF(ISBLANK(Calculations!H42),"",Calculations!H42)</f>
        <v/>
      </c>
      <c r="I42" t="str">
        <f>IF(ISBLANK(Calculations!I42),"",Calculations!I42)</f>
        <v/>
      </c>
      <c r="J42" t="str">
        <f>IF(ISBLANK(Calculations!J42),"",Calculations!J42)</f>
        <v/>
      </c>
      <c r="K42" t="str">
        <f>IF(ISBLANK(Calculations!K42),"",Calculations!K42)</f>
        <v/>
      </c>
      <c r="L42" t="str">
        <f>IF(ISBLANK(Calculations!L42),"",Calculations!L42)</f>
        <v/>
      </c>
      <c r="M42" t="str">
        <f>IF(ISBLANK(Calculations!M42),"",Calculations!M42)</f>
        <v/>
      </c>
      <c r="N42" t="str">
        <f>IF(ISBLANK(Calculations!N42),"",Calculations!N42)</f>
        <v>Year</v>
      </c>
      <c r="O42">
        <f t="shared" si="0"/>
        <v>2020</v>
      </c>
      <c r="P42">
        <f>IF(ISBLANK(Calculations!P42),"",Calculations!P42)</f>
        <v>2020</v>
      </c>
      <c r="Q42">
        <f>IF(ISBLANK(Calculations!Q42),"",Calculations!Q42)</f>
        <v>2021</v>
      </c>
      <c r="R42">
        <f>IF(ISBLANK(Calculations!R42),"",Calculations!R42)</f>
        <v>2022</v>
      </c>
      <c r="S42">
        <f>IF(ISBLANK(Calculations!S42),"",Calculations!S42)</f>
        <v>2023</v>
      </c>
      <c r="T42">
        <f>IF(ISBLANK(Calculations!T42),"",Calculations!T42)</f>
        <v>2024</v>
      </c>
      <c r="U42">
        <f>IF(ISBLANK(Calculations!U42),"",Calculations!U42)</f>
        <v>2025</v>
      </c>
      <c r="V42">
        <f>IF(ISBLANK(Calculations!V42),"",Calculations!V42)</f>
        <v>2026</v>
      </c>
      <c r="W42">
        <f>IF(ISBLANK(Calculations!W42),"",Calculations!W42)</f>
        <v>2027</v>
      </c>
      <c r="X42">
        <f>IF(ISBLANK(Calculations!X42),"",Calculations!X42)</f>
        <v>2028</v>
      </c>
      <c r="Y42">
        <f>IF(ISBLANK(Calculations!Y42),"",Calculations!Y42)</f>
        <v>2029</v>
      </c>
      <c r="Z42">
        <f>IF(ISBLANK(Calculations!Z42),"",Calculations!Z42)</f>
        <v>2030</v>
      </c>
      <c r="AA42">
        <f>IF(ISBLANK(Calculations!AA42),"",Calculations!AA42)</f>
        <v>2031</v>
      </c>
      <c r="AB42">
        <f>IF(ISBLANK(Calculations!AB42),"",Calculations!AB42)</f>
        <v>2032</v>
      </c>
      <c r="AC42">
        <f>IF(ISBLANK(Calculations!AC42),"",Calculations!AC42)</f>
        <v>2033</v>
      </c>
      <c r="AD42">
        <f>IF(ISBLANK(Calculations!AD42),"",Calculations!AD42)</f>
        <v>2034</v>
      </c>
      <c r="AE42">
        <f>IF(ISBLANK(Calculations!AE42),"",Calculations!AE42)</f>
        <v>2035</v>
      </c>
      <c r="AF42">
        <f>IF(ISBLANK(Calculations!AF42),"",Calculations!AF42)</f>
        <v>2036</v>
      </c>
      <c r="AG42">
        <f>IF(ISBLANK(Calculations!AG42),"",Calculations!AG42)</f>
        <v>2037</v>
      </c>
      <c r="AH42">
        <f>IF(ISBLANK(Calculations!AH42),"",Calculations!AH42)</f>
        <v>2038</v>
      </c>
      <c r="AI42">
        <f>IF(ISBLANK(Calculations!AI42),"",Calculations!AI42)</f>
        <v>2039</v>
      </c>
      <c r="AJ42">
        <f>IF(ISBLANK(Calculations!AJ42),"",Calculations!AJ42)</f>
        <v>2040</v>
      </c>
      <c r="AK42">
        <f>IF(ISBLANK(Calculations!AK42),"",Calculations!AK42)</f>
        <v>2041</v>
      </c>
      <c r="AL42">
        <f>IF(ISBLANK(Calculations!AL42),"",Calculations!AL42)</f>
        <v>2042</v>
      </c>
      <c r="AM42">
        <f>IF(ISBLANK(Calculations!AM42),"",Calculations!AM42)</f>
        <v>2043</v>
      </c>
      <c r="AN42">
        <f>IF(ISBLANK(Calculations!AN42),"",Calculations!AN42)</f>
        <v>2044</v>
      </c>
      <c r="AO42">
        <f>IF(ISBLANK(Calculations!AO42),"",Calculations!AO42)</f>
        <v>2045</v>
      </c>
      <c r="AP42">
        <f>IF(ISBLANK(Calculations!AP42),"",Calculations!AP42)</f>
        <v>2046</v>
      </c>
      <c r="AQ42">
        <f>IF(ISBLANK(Calculations!AQ42),"",Calculations!AQ42)</f>
        <v>2047</v>
      </c>
      <c r="AR42">
        <f>IF(ISBLANK(Calculations!AR42),"",Calculations!AR42)</f>
        <v>2048</v>
      </c>
      <c r="AS42">
        <f>IF(ISBLANK(Calculations!AS42),"",Calculations!AS42)</f>
        <v>2049</v>
      </c>
      <c r="AT42">
        <f>IF(ISBLANK(Calculations!AT42),"",Calculations!AT42)</f>
        <v>2050</v>
      </c>
    </row>
    <row r="43" spans="1:46">
      <c r="A43" s="1" t="str">
        <f>IF(ISBLANK(Calculations!A43),"",Calculations!A43)</f>
        <v/>
      </c>
      <c r="B43" t="str">
        <f>IF(ISBLANK(Calculations!B43),"",Calculations!B43)</f>
        <v>RKI000:fa_WaterHeating</v>
      </c>
      <c r="C43" t="str">
        <f>IF(ISBLANK(Calculations!C43),"",Calculations!C43)</f>
        <v>RKI000:fa_Refrigeration</v>
      </c>
      <c r="D43" t="str">
        <f>IF(ISBLANK(Calculations!D43),"",Calculations!D43)</f>
        <v>RKI000:fa_Cooking</v>
      </c>
      <c r="E43" t="str">
        <f>IF(ISBLANK(Calculations!E43),"",Calculations!E43)</f>
        <v>RKI000:fa_ClothesDryers</v>
      </c>
      <c r="F43" t="str">
        <f>IF(ISBLANK(Calculations!F43),"",Calculations!F43)</f>
        <v>RKI000:fa_Freezers</v>
      </c>
      <c r="G43" t="str">
        <f>IF(ISBLANK(Calculations!G43),"",Calculations!G43)</f>
        <v>RKI000:fa_ClothesWasher</v>
      </c>
      <c r="H43" t="str">
        <f>IF(ISBLANK(Calculations!H43),"",Calculations!H43)</f>
        <v>RKI000:fa_Dishwashers</v>
      </c>
      <c r="I43" t="str">
        <f>IF(ISBLANK(Calculations!I43),"",Calculations!I43)</f>
        <v>urban residential</v>
      </c>
      <c r="J43">
        <f>IF(ISBLANK(Calculations!J43),"",Calculations!J43)</f>
        <v>0.31060598195913169</v>
      </c>
      <c r="K43">
        <f>IF(ISBLANK(Calculations!K43),"",Calculations!K43)</f>
        <v>0.94236632738906856</v>
      </c>
      <c r="L43" t="str">
        <f>IF(ISBLANK(Calculations!L43),"",Calculations!L43)</f>
        <v>RESIDENTIAL</v>
      </c>
      <c r="M43" t="str">
        <f>IF(ISBLANK(Calculations!M43),"",Calculations!M43)</f>
        <v>appl</v>
      </c>
      <c r="N43" t="str">
        <f>IF(ISBLANK(Calculations!N43),"",Calculations!N43)</f>
        <v>electricity</v>
      </c>
      <c r="O43">
        <f t="shared" si="0"/>
        <v>90167365019347.594</v>
      </c>
      <c r="P43">
        <f>IF(ISBLANK(Calculations!P43),"",Calculations!P43)</f>
        <v>90167365019347.594</v>
      </c>
      <c r="Q43">
        <f>IF(ISBLANK(Calculations!Q43),"",Calculations!Q43)</f>
        <v>90167365019347.594</v>
      </c>
      <c r="R43">
        <f>IF(ISBLANK(Calculations!R43),"",Calculations!R43)</f>
        <v>89865311356703.578</v>
      </c>
      <c r="S43">
        <f>IF(ISBLANK(Calculations!S43),"",Calculations!S43)</f>
        <v>89570943642195.875</v>
      </c>
      <c r="T43">
        <f>IF(ISBLANK(Calculations!T43),"",Calculations!T43)</f>
        <v>89309903526891.828</v>
      </c>
      <c r="U43">
        <f>IF(ISBLANK(Calculations!U43),"",Calculations!U43)</f>
        <v>89110935660931.859</v>
      </c>
      <c r="V43">
        <f>IF(ISBLANK(Calculations!V43),"",Calculations!V43)</f>
        <v>89001626479744.594</v>
      </c>
      <c r="W43">
        <f>IF(ISBLANK(Calculations!W43),"",Calculations!W43)</f>
        <v>88988639257730.75</v>
      </c>
      <c r="X43">
        <f>IF(ISBLANK(Calculations!X43),"",Calculations!X43)</f>
        <v>89067540918632.813</v>
      </c>
      <c r="Y43">
        <f>IF(ISBLANK(Calculations!Y43),"",Calculations!Y43)</f>
        <v>89228024348677.781</v>
      </c>
      <c r="Z43">
        <f>IF(ISBLANK(Calculations!Z43),"",Calculations!Z43)</f>
        <v>89486482744835.281</v>
      </c>
      <c r="AA43">
        <f>IF(ISBLANK(Calculations!AA43),"",Calculations!AA43)</f>
        <v>89853285375550.172</v>
      </c>
      <c r="AB43">
        <f>IF(ISBLANK(Calculations!AB43),"",Calculations!AB43)</f>
        <v>90304264678068.422</v>
      </c>
      <c r="AC43">
        <f>IF(ISBLANK(Calculations!AC43),"",Calculations!AC43)</f>
        <v>90821747598892.547</v>
      </c>
      <c r="AD43">
        <f>IF(ISBLANK(Calculations!AD43),"",Calculations!AD43)</f>
        <v>91410803508824.594</v>
      </c>
      <c r="AE43">
        <f>IF(ISBLANK(Calculations!AE43),"",Calculations!AE43)</f>
        <v>92061175836643.609</v>
      </c>
      <c r="AF43">
        <f>IF(ISBLANK(Calculations!AF43),"",Calculations!AF43)</f>
        <v>92756943181050.391</v>
      </c>
      <c r="AG43">
        <f>IF(ISBLANK(Calculations!AG43),"",Calculations!AG43)</f>
        <v>93478020424976.828</v>
      </c>
      <c r="AH43">
        <f>IF(ISBLANK(Calculations!AH43),"",Calculations!AH43)</f>
        <v>94215779513261.672</v>
      </c>
      <c r="AI43">
        <f>IF(ISBLANK(Calculations!AI43),"",Calculations!AI43)</f>
        <v>94963163786319.031</v>
      </c>
      <c r="AJ43">
        <f>IF(ISBLANK(Calculations!AJ43),"",Calculations!AJ43)</f>
        <v>95715341260637.313</v>
      </c>
      <c r="AK43">
        <f>IF(ISBLANK(Calculations!AK43),"",Calculations!AK43)</f>
        <v>96215346619770.188</v>
      </c>
      <c r="AL43">
        <f>IF(ISBLANK(Calculations!AL43),"",Calculations!AL43)</f>
        <v>96715850979657.781</v>
      </c>
      <c r="AM43">
        <f>IF(ISBLANK(Calculations!AM43),"",Calculations!AM43)</f>
        <v>97215499506892.891</v>
      </c>
      <c r="AN43">
        <f>IF(ISBLANK(Calculations!AN43),"",Calculations!AN43)</f>
        <v>97712385677607.172</v>
      </c>
      <c r="AO43">
        <f>IF(ISBLANK(Calculations!AO43),"",Calculations!AO43)</f>
        <v>98208899526092.484</v>
      </c>
      <c r="AP43">
        <f>IF(ISBLANK(Calculations!AP43),"",Calculations!AP43)</f>
        <v>98702513405980.891</v>
      </c>
      <c r="AQ43">
        <f>IF(ISBLANK(Calculations!AQ43),"",Calculations!AQ43)</f>
        <v>99196394309072.641</v>
      </c>
      <c r="AR43">
        <f>IF(ISBLANK(Calculations!AR43),"",Calculations!AR43)</f>
        <v>99689982738997.625</v>
      </c>
      <c r="AS43">
        <f>IF(ISBLANK(Calculations!AS43),"",Calculations!AS43)</f>
        <v>100180375976127.72</v>
      </c>
      <c r="AT43">
        <f>IF(ISBLANK(Calculations!AT43),"",Calculations!AT43)</f>
        <v>100669208622652.09</v>
      </c>
    </row>
    <row r="44" spans="1:46">
      <c r="A44" s="1" t="str">
        <f>IF(ISBLANK(Calculations!A44),"",Calculations!A44)</f>
        <v/>
      </c>
      <c r="B44" t="str">
        <f>IF(ISBLANK(Calculations!B44),"",Calculations!B44)</f>
        <v/>
      </c>
      <c r="C44" t="str">
        <f>IF(ISBLANK(Calculations!C44),"",Calculations!C44)</f>
        <v/>
      </c>
      <c r="D44" t="str">
        <f>IF(ISBLANK(Calculations!D44),"",Calculations!D44)</f>
        <v/>
      </c>
      <c r="E44" t="str">
        <f>IF(ISBLANK(Calculations!E44),"",Calculations!E44)</f>
        <v/>
      </c>
      <c r="F44" t="str">
        <f>IF(ISBLANK(Calculations!F44),"",Calculations!F44)</f>
        <v/>
      </c>
      <c r="G44" t="str">
        <f>IF(ISBLANK(Calculations!G44),"",Calculations!G44)</f>
        <v/>
      </c>
      <c r="H44" t="str">
        <f>IF(ISBLANK(Calculations!H44),"",Calculations!H44)</f>
        <v/>
      </c>
      <c r="I44" t="str">
        <f>IF(ISBLANK(Calculations!I44),"",Calculations!I44)</f>
        <v>urban residential</v>
      </c>
      <c r="J44">
        <f>IF(ISBLANK(Calculations!J44),"",Calculations!J44)</f>
        <v>0</v>
      </c>
      <c r="K44">
        <f>IF(ISBLANK(Calculations!K44),"",Calculations!K44)</f>
        <v>0.94236632738906856</v>
      </c>
      <c r="L44" t="str">
        <f>IF(ISBLANK(Calculations!L44),"",Calculations!L44)</f>
        <v>RESIDENTIAL</v>
      </c>
      <c r="M44" t="str">
        <f>IF(ISBLANK(Calculations!M44),"",Calculations!M44)</f>
        <v>appl</v>
      </c>
      <c r="N44" t="str">
        <f>IF(ISBLANK(Calculations!N44),"",Calculations!N44)</f>
        <v>coal</v>
      </c>
      <c r="O44">
        <f t="shared" si="0"/>
        <v>0</v>
      </c>
      <c r="P44">
        <f>IF(ISBLANK(Calculations!P44),"",Calculations!P44)</f>
        <v>0</v>
      </c>
      <c r="Q44">
        <f>IF(ISBLANK(Calculations!Q44),"",Calculations!Q44)</f>
        <v>0</v>
      </c>
      <c r="R44">
        <f>IF(ISBLANK(Calculations!R44),"",Calculations!R44)</f>
        <v>0</v>
      </c>
      <c r="S44">
        <f>IF(ISBLANK(Calculations!S44),"",Calculations!S44)</f>
        <v>0</v>
      </c>
      <c r="T44">
        <f>IF(ISBLANK(Calculations!T44),"",Calculations!T44)</f>
        <v>0</v>
      </c>
      <c r="U44">
        <f>IF(ISBLANK(Calculations!U44),"",Calculations!U44)</f>
        <v>0</v>
      </c>
      <c r="V44">
        <f>IF(ISBLANK(Calculations!V44),"",Calculations!V44)</f>
        <v>0</v>
      </c>
      <c r="W44">
        <f>IF(ISBLANK(Calculations!W44),"",Calculations!W44)</f>
        <v>0</v>
      </c>
      <c r="X44">
        <f>IF(ISBLANK(Calculations!X44),"",Calculations!X44)</f>
        <v>0</v>
      </c>
      <c r="Y44">
        <f>IF(ISBLANK(Calculations!Y44),"",Calculations!Y44)</f>
        <v>0</v>
      </c>
      <c r="Z44">
        <f>IF(ISBLANK(Calculations!Z44),"",Calculations!Z44)</f>
        <v>0</v>
      </c>
      <c r="AA44">
        <f>IF(ISBLANK(Calculations!AA44),"",Calculations!AA44)</f>
        <v>0</v>
      </c>
      <c r="AB44">
        <f>IF(ISBLANK(Calculations!AB44),"",Calculations!AB44)</f>
        <v>0</v>
      </c>
      <c r="AC44">
        <f>IF(ISBLANK(Calculations!AC44),"",Calculations!AC44)</f>
        <v>0</v>
      </c>
      <c r="AD44">
        <f>IF(ISBLANK(Calculations!AD44),"",Calculations!AD44)</f>
        <v>0</v>
      </c>
      <c r="AE44">
        <f>IF(ISBLANK(Calculations!AE44),"",Calculations!AE44)</f>
        <v>0</v>
      </c>
      <c r="AF44">
        <f>IF(ISBLANK(Calculations!AF44),"",Calculations!AF44)</f>
        <v>0</v>
      </c>
      <c r="AG44">
        <f>IF(ISBLANK(Calculations!AG44),"",Calculations!AG44)</f>
        <v>0</v>
      </c>
      <c r="AH44">
        <f>IF(ISBLANK(Calculations!AH44),"",Calculations!AH44)</f>
        <v>0</v>
      </c>
      <c r="AI44">
        <f>IF(ISBLANK(Calculations!AI44),"",Calculations!AI44)</f>
        <v>0</v>
      </c>
      <c r="AJ44">
        <f>IF(ISBLANK(Calculations!AJ44),"",Calculations!AJ44)</f>
        <v>0</v>
      </c>
      <c r="AK44">
        <f>IF(ISBLANK(Calculations!AK44),"",Calculations!AK44)</f>
        <v>0</v>
      </c>
      <c r="AL44">
        <f>IF(ISBLANK(Calculations!AL44),"",Calculations!AL44)</f>
        <v>0</v>
      </c>
      <c r="AM44">
        <f>IF(ISBLANK(Calculations!AM44),"",Calculations!AM44)</f>
        <v>0</v>
      </c>
      <c r="AN44">
        <f>IF(ISBLANK(Calculations!AN44),"",Calculations!AN44)</f>
        <v>0</v>
      </c>
      <c r="AO44">
        <f>IF(ISBLANK(Calculations!AO44),"",Calculations!AO44)</f>
        <v>0</v>
      </c>
      <c r="AP44">
        <f>IF(ISBLANK(Calculations!AP44),"",Calculations!AP44)</f>
        <v>0</v>
      </c>
      <c r="AQ44">
        <f>IF(ISBLANK(Calculations!AQ44),"",Calculations!AQ44)</f>
        <v>0</v>
      </c>
      <c r="AR44">
        <f>IF(ISBLANK(Calculations!AR44),"",Calculations!AR44)</f>
        <v>0</v>
      </c>
      <c r="AS44">
        <f>IF(ISBLANK(Calculations!AS44),"",Calculations!AS44)</f>
        <v>0</v>
      </c>
      <c r="AT44">
        <f>IF(ISBLANK(Calculations!AT44),"",Calculations!AT44)</f>
        <v>0</v>
      </c>
    </row>
    <row r="45" spans="1:46">
      <c r="A45" s="1" t="str">
        <f>IF(ISBLANK(Calculations!A45),"",Calculations!A45)</f>
        <v/>
      </c>
      <c r="B45" t="str">
        <f>IF(ISBLANK(Calculations!B45),"",Calculations!B45)</f>
        <v/>
      </c>
      <c r="C45" t="str">
        <f>IF(ISBLANK(Calculations!C45),"",Calculations!C45)</f>
        <v/>
      </c>
      <c r="D45" t="str">
        <f>IF(ISBLANK(Calculations!D45),"",Calculations!D45)</f>
        <v/>
      </c>
      <c r="E45" t="str">
        <f>IF(ISBLANK(Calculations!E45),"",Calculations!E45)</f>
        <v/>
      </c>
      <c r="F45" t="str">
        <f>IF(ISBLANK(Calculations!F45),"",Calculations!F45)</f>
        <v>RKI000:ga_WaterHeating</v>
      </c>
      <c r="G45" t="str">
        <f>IF(ISBLANK(Calculations!G45),"",Calculations!G45)</f>
        <v>RKI000:ga_Cooking</v>
      </c>
      <c r="H45" t="str">
        <f>IF(ISBLANK(Calculations!H45),"",Calculations!H45)</f>
        <v>RKI000:ga_ClothesDryers</v>
      </c>
      <c r="I45" t="str">
        <f>IF(ISBLANK(Calculations!I45),"",Calculations!I45)</f>
        <v>urban residential</v>
      </c>
      <c r="J45">
        <f>IF(ISBLANK(Calculations!J45),"",Calculations!J45)</f>
        <v>0.52428599336110915</v>
      </c>
      <c r="K45">
        <f>IF(ISBLANK(Calculations!K45),"",Calculations!K45)</f>
        <v>0.94236632738906856</v>
      </c>
      <c r="L45" t="str">
        <f>IF(ISBLANK(Calculations!L45),"",Calculations!L45)</f>
        <v>RESIDENTIAL</v>
      </c>
      <c r="M45" t="str">
        <f>IF(ISBLANK(Calculations!M45),"",Calculations!M45)</f>
        <v>appl</v>
      </c>
      <c r="N45" t="str">
        <f>IF(ISBLANK(Calculations!N45),"",Calculations!N45)</f>
        <v>natural gas</v>
      </c>
      <c r="O45">
        <f t="shared" si="0"/>
        <v>229625207256878.19</v>
      </c>
      <c r="P45">
        <f>IF(ISBLANK(Calculations!P45),"",Calculations!P45)</f>
        <v>229625207256878.19</v>
      </c>
      <c r="Q45">
        <f>IF(ISBLANK(Calculations!Q45),"",Calculations!Q45)</f>
        <v>229625207256878.19</v>
      </c>
      <c r="R45">
        <f>IF(ISBLANK(Calculations!R45),"",Calculations!R45)</f>
        <v>230572287500763.31</v>
      </c>
      <c r="S45">
        <f>IF(ISBLANK(Calculations!S45),"",Calculations!S45)</f>
        <v>231553507945780.81</v>
      </c>
      <c r="T45">
        <f>IF(ISBLANK(Calculations!T45),"",Calculations!T45)</f>
        <v>232607014405316.81</v>
      </c>
      <c r="U45">
        <f>IF(ISBLANK(Calculations!U45),"",Calculations!U45)</f>
        <v>233783234438852.97</v>
      </c>
      <c r="V45">
        <f>IF(ISBLANK(Calculations!V45),"",Calculations!V45)</f>
        <v>235136154380320.22</v>
      </c>
      <c r="W45">
        <f>IF(ISBLANK(Calculations!W45),"",Calculations!W45)</f>
        <v>236646851584535.28</v>
      </c>
      <c r="X45">
        <f>IF(ISBLANK(Calculations!X45),"",Calculations!X45)</f>
        <v>238264665073711.44</v>
      </c>
      <c r="Y45">
        <f>IF(ISBLANK(Calculations!Y45),"",Calculations!Y45)</f>
        <v>239940243257386.75</v>
      </c>
      <c r="Z45">
        <f>IF(ISBLANK(Calculations!Z45),"",Calculations!Z45)</f>
        <v>241714792497224.88</v>
      </c>
      <c r="AA45">
        <f>IF(ISBLANK(Calculations!AA45),"",Calculations!AA45)</f>
        <v>243582388905667.84</v>
      </c>
      <c r="AB45">
        <f>IF(ISBLANK(Calculations!AB45),"",Calculations!AB45)</f>
        <v>245477506056931.28</v>
      </c>
      <c r="AC45">
        <f>IF(ISBLANK(Calculations!AC45),"",Calculations!AC45)</f>
        <v>247376162930872.78</v>
      </c>
      <c r="AD45">
        <f>IF(ISBLANK(Calculations!AD45),"",Calculations!AD45)</f>
        <v>249330275426534.63</v>
      </c>
      <c r="AE45">
        <f>IF(ISBLANK(Calculations!AE45),"",Calculations!AE45)</f>
        <v>251343288911017.34</v>
      </c>
      <c r="AF45">
        <f>IF(ISBLANK(Calculations!AF45),"",Calculations!AF45)</f>
        <v>253394647477318.47</v>
      </c>
      <c r="AG45">
        <f>IF(ISBLANK(Calculations!AG45),"",Calculations!AG45)</f>
        <v>255450979211127.88</v>
      </c>
      <c r="AH45">
        <f>IF(ISBLANK(Calculations!AH45),"",Calculations!AH45)</f>
        <v>257511862072027.78</v>
      </c>
      <c r="AI45">
        <f>IF(ISBLANK(Calculations!AI45),"",Calculations!AI45)</f>
        <v>259567090958108.88</v>
      </c>
      <c r="AJ45">
        <f>IF(ISBLANK(Calculations!AJ45),"",Calculations!AJ45)</f>
        <v>261611326618890.31</v>
      </c>
      <c r="AK45">
        <f>IF(ISBLANK(Calculations!AK45),"",Calculations!AK45)</f>
        <v>262894833336152.5</v>
      </c>
      <c r="AL45">
        <f>IF(ISBLANK(Calculations!AL45),"",Calculations!AL45)</f>
        <v>264171194822216.56</v>
      </c>
      <c r="AM45">
        <f>IF(ISBLANK(Calculations!AM45),"",Calculations!AM45)</f>
        <v>265444289040698.13</v>
      </c>
      <c r="AN45">
        <f>IF(ISBLANK(Calculations!AN45),"",Calculations!AN45)</f>
        <v>266713864929315.19</v>
      </c>
      <c r="AO45">
        <f>IF(ISBLANK(Calculations!AO45),"",Calculations!AO45)</f>
        <v>267988386347250.03</v>
      </c>
      <c r="AP45">
        <f>IF(ISBLANK(Calculations!AP45),"",Calculations!AP45)</f>
        <v>269260366864642.16</v>
      </c>
      <c r="AQ45">
        <f>IF(ISBLANK(Calculations!AQ45),"",Calculations!AQ45)</f>
        <v>270542458619896.28</v>
      </c>
      <c r="AR45">
        <f>IF(ISBLANK(Calculations!AR45),"",Calculations!AR45)</f>
        <v>271830122111856.19</v>
      </c>
      <c r="AS45">
        <f>IF(ISBLANK(Calculations!AS45),"",Calculations!AS45)</f>
        <v>273118548989978.31</v>
      </c>
      <c r="AT45">
        <f>IF(ISBLANK(Calculations!AT45),"",Calculations!AT45)</f>
        <v>274413003621317.28</v>
      </c>
    </row>
    <row r="46" spans="1:46">
      <c r="A46" s="1" t="str">
        <f>IF(ISBLANK(Calculations!A46),"",Calculations!A46)</f>
        <v/>
      </c>
      <c r="B46" t="str">
        <f>IF(ISBLANK(Calculations!B46),"",Calculations!B46)</f>
        <v/>
      </c>
      <c r="C46" t="str">
        <f>IF(ISBLANK(Calculations!C46),"",Calculations!C46)</f>
        <v/>
      </c>
      <c r="D46" t="str">
        <f>IF(ISBLANK(Calculations!D46),"",Calculations!D46)</f>
        <v/>
      </c>
      <c r="E46" t="str">
        <f>IF(ISBLANK(Calculations!E46),"",Calculations!E46)</f>
        <v/>
      </c>
      <c r="F46" t="str">
        <f>IF(ISBLANK(Calculations!F46),"",Calculations!F46)</f>
        <v/>
      </c>
      <c r="G46" t="str">
        <f>IF(ISBLANK(Calculations!G46),"",Calculations!G46)</f>
        <v/>
      </c>
      <c r="H46" t="str">
        <f>IF(ISBLANK(Calculations!H46),"",Calculations!H46)</f>
        <v>RKI000:ha_WaterHeating</v>
      </c>
      <c r="I46" t="str">
        <f>IF(ISBLANK(Calculations!I46),"",Calculations!I46)</f>
        <v>urban residential</v>
      </c>
      <c r="J46">
        <f>IF(ISBLANK(Calculations!J46),"",Calculations!J46)</f>
        <v>1.3119826001451862E-2</v>
      </c>
      <c r="K46">
        <f>IF(ISBLANK(Calculations!K46),"",Calculations!K46)</f>
        <v>0.94236632738906856</v>
      </c>
      <c r="L46" t="str">
        <f>IF(ISBLANK(Calculations!L46),"",Calculations!L46)</f>
        <v>RESIDENTIAL</v>
      </c>
      <c r="M46" t="str">
        <f>IF(ISBLANK(Calculations!M46),"",Calculations!M46)</f>
        <v>appl</v>
      </c>
      <c r="N46" t="str">
        <f>IF(ISBLANK(Calculations!N46),"",Calculations!N46)</f>
        <v>petroleum diesel</v>
      </c>
      <c r="O46">
        <f t="shared" si="0"/>
        <v>6664024730.0397997</v>
      </c>
      <c r="P46">
        <f>IF(ISBLANK(Calculations!P46),"",Calculations!P46)</f>
        <v>6664024730.0397997</v>
      </c>
      <c r="Q46">
        <f>IF(ISBLANK(Calculations!Q46),"",Calculations!Q46)</f>
        <v>6664024730.0397997</v>
      </c>
      <c r="R46">
        <f>IF(ISBLANK(Calculations!R46),"",Calculations!R46)</f>
        <v>6415552373.7919836</v>
      </c>
      <c r="S46">
        <f>IF(ISBLANK(Calculations!S46),"",Calculations!S46)</f>
        <v>6177133042.425312</v>
      </c>
      <c r="T46">
        <f>IF(ISBLANK(Calculations!T46),"",Calculations!T46)</f>
        <v>5955219340.7623405</v>
      </c>
      <c r="U46">
        <f>IF(ISBLANK(Calculations!U46),"",Calculations!U46)</f>
        <v>5757472472.6921721</v>
      </c>
      <c r="V46">
        <f>IF(ISBLANK(Calculations!V46),"",Calculations!V46)</f>
        <v>5591934583.9303179</v>
      </c>
      <c r="W46">
        <f>IF(ISBLANK(Calculations!W46),"",Calculations!W46)</f>
        <v>5462145742.2769413</v>
      </c>
      <c r="X46">
        <f>IF(ISBLANK(Calculations!X46),"",Calculations!X46)</f>
        <v>5367932599.2643766</v>
      </c>
      <c r="Y46">
        <f>IF(ISBLANK(Calculations!Y46),"",Calculations!Y46)</f>
        <v>5306088890.302536</v>
      </c>
      <c r="Z46">
        <f>IF(ISBLANK(Calculations!Z46),"",Calculations!Z46)</f>
        <v>5273636194.0843544</v>
      </c>
      <c r="AA46">
        <f>IF(ISBLANK(Calculations!AA46),"",Calculations!AA46)</f>
        <v>5265171839.1425238</v>
      </c>
      <c r="AB46">
        <f>IF(ISBLANK(Calculations!AB46),"",Calculations!AB46)</f>
        <v>5273454841.3233004</v>
      </c>
      <c r="AC46">
        <f>IF(ISBLANK(Calculations!AC46),"",Calculations!AC46)</f>
        <v>5292669754.7543888</v>
      </c>
      <c r="AD46">
        <f>IF(ISBLANK(Calculations!AD46),"",Calculations!AD46)</f>
        <v>5320162030.8800497</v>
      </c>
      <c r="AE46">
        <f>IF(ISBLANK(Calculations!AE46),"",Calculations!AE46)</f>
        <v>5353085339.9016581</v>
      </c>
      <c r="AF46">
        <f>IF(ISBLANK(Calculations!AF46),"",Calculations!AF46)</f>
        <v>5389075466.691391</v>
      </c>
      <c r="AG46">
        <f>IF(ISBLANK(Calculations!AG46),"",Calculations!AG46)</f>
        <v>5426098900.7377033</v>
      </c>
      <c r="AH46">
        <f>IF(ISBLANK(Calculations!AH46),"",Calculations!AH46)</f>
        <v>5463662580.26161</v>
      </c>
      <c r="AI46">
        <f>IF(ISBLANK(Calculations!AI46),"",Calculations!AI46)</f>
        <v>5501331115.8048124</v>
      </c>
      <c r="AJ46">
        <f>IF(ISBLANK(Calculations!AJ46),"",Calculations!AJ46)</f>
        <v>5538875744.7624283</v>
      </c>
      <c r="AK46">
        <f>IF(ISBLANK(Calculations!AK46),"",Calculations!AK46)</f>
        <v>5564208104.2637186</v>
      </c>
      <c r="AL46">
        <f>IF(ISBLANK(Calculations!AL46),"",Calculations!AL46)</f>
        <v>5589533047.83986</v>
      </c>
      <c r="AM46">
        <f>IF(ISBLANK(Calculations!AM46),"",Calculations!AM46)</f>
        <v>5614963858.6173458</v>
      </c>
      <c r="AN46">
        <f>IF(ISBLANK(Calculations!AN46),"",Calculations!AN46)</f>
        <v>5640516469.0512581</v>
      </c>
      <c r="AO46">
        <f>IF(ISBLANK(Calculations!AO46),"",Calculations!AO46)</f>
        <v>5666381367.9955378</v>
      </c>
      <c r="AP46">
        <f>IF(ISBLANK(Calculations!AP46),"",Calculations!AP46)</f>
        <v>5692359590.3490601</v>
      </c>
      <c r="AQ46">
        <f>IF(ISBLANK(Calculations!AQ46),"",Calculations!AQ46)</f>
        <v>5718711699.3679914</v>
      </c>
      <c r="AR46">
        <f>IF(ISBLANK(Calculations!AR46),"",Calculations!AR46)</f>
        <v>5745312805.5236416</v>
      </c>
      <c r="AS46">
        <f>IF(ISBLANK(Calculations!AS46),"",Calculations!AS46)</f>
        <v>5772041658.5732927</v>
      </c>
      <c r="AT46">
        <f>IF(ISBLANK(Calculations!AT46),"",Calculations!AT46)</f>
        <v>5799003773.8479958</v>
      </c>
    </row>
    <row r="47" spans="1:46">
      <c r="A47" s="1" t="str">
        <f>IF(ISBLANK(Calculations!A47),"",Calculations!A47)</f>
        <v/>
      </c>
      <c r="B47" t="str">
        <f>IF(ISBLANK(Calculations!B47),"",Calculations!B47)</f>
        <v/>
      </c>
      <c r="C47" t="str">
        <f>IF(ISBLANK(Calculations!C47),"",Calculations!C47)</f>
        <v/>
      </c>
      <c r="D47" t="str">
        <f>IF(ISBLANK(Calculations!D47),"",Calculations!D47)</f>
        <v/>
      </c>
      <c r="E47" t="str">
        <f>IF(ISBLANK(Calculations!E47),"",Calculations!E47)</f>
        <v/>
      </c>
      <c r="F47" t="str">
        <f>IF(ISBLANK(Calculations!F47),"",Calculations!F47)</f>
        <v/>
      </c>
      <c r="G47" t="str">
        <f>IF(ISBLANK(Calculations!G47),"",Calculations!G47)</f>
        <v/>
      </c>
      <c r="H47" t="str">
        <f>IF(ISBLANK(Calculations!H47),"",Calculations!H47)</f>
        <v/>
      </c>
      <c r="I47" t="str">
        <f>IF(ISBLANK(Calculations!I47),"",Calculations!I47)</f>
        <v>urban residential</v>
      </c>
      <c r="J47">
        <f>IF(ISBLANK(Calculations!J47),"",Calculations!J47)</f>
        <v>0</v>
      </c>
      <c r="K47">
        <f>IF(ISBLANK(Calculations!K47),"",Calculations!K47)</f>
        <v>0.94236632738906856</v>
      </c>
      <c r="L47" t="str">
        <f>IF(ISBLANK(Calculations!L47),"",Calculations!L47)</f>
        <v>RESIDENTIAL</v>
      </c>
      <c r="M47" t="str">
        <f>IF(ISBLANK(Calculations!M47),"",Calculations!M47)</f>
        <v>appl</v>
      </c>
      <c r="N47" t="str">
        <f>IF(ISBLANK(Calculations!N47),"",Calculations!N47)</f>
        <v>heat</v>
      </c>
      <c r="O47">
        <f t="shared" si="0"/>
        <v>0</v>
      </c>
      <c r="P47">
        <f>IF(ISBLANK(Calculations!P47),"",Calculations!P47)</f>
        <v>0</v>
      </c>
      <c r="Q47">
        <f>IF(ISBLANK(Calculations!Q47),"",Calculations!Q47)</f>
        <v>0</v>
      </c>
      <c r="R47">
        <f>IF(ISBLANK(Calculations!R47),"",Calculations!R47)</f>
        <v>0</v>
      </c>
      <c r="S47">
        <f>IF(ISBLANK(Calculations!S47),"",Calculations!S47)</f>
        <v>0</v>
      </c>
      <c r="T47">
        <f>IF(ISBLANK(Calculations!T47),"",Calculations!T47)</f>
        <v>0</v>
      </c>
      <c r="U47">
        <f>IF(ISBLANK(Calculations!U47),"",Calculations!U47)</f>
        <v>0</v>
      </c>
      <c r="V47">
        <f>IF(ISBLANK(Calculations!V47),"",Calculations!V47)</f>
        <v>0</v>
      </c>
      <c r="W47">
        <f>IF(ISBLANK(Calculations!W47),"",Calculations!W47)</f>
        <v>0</v>
      </c>
      <c r="X47">
        <f>IF(ISBLANK(Calculations!X47),"",Calculations!X47)</f>
        <v>0</v>
      </c>
      <c r="Y47">
        <f>IF(ISBLANK(Calculations!Y47),"",Calculations!Y47)</f>
        <v>0</v>
      </c>
      <c r="Z47">
        <f>IF(ISBLANK(Calculations!Z47),"",Calculations!Z47)</f>
        <v>0</v>
      </c>
      <c r="AA47">
        <f>IF(ISBLANK(Calculations!AA47),"",Calculations!AA47)</f>
        <v>0</v>
      </c>
      <c r="AB47">
        <f>IF(ISBLANK(Calculations!AB47),"",Calculations!AB47)</f>
        <v>0</v>
      </c>
      <c r="AC47">
        <f>IF(ISBLANK(Calculations!AC47),"",Calculations!AC47)</f>
        <v>0</v>
      </c>
      <c r="AD47">
        <f>IF(ISBLANK(Calculations!AD47),"",Calculations!AD47)</f>
        <v>0</v>
      </c>
      <c r="AE47">
        <f>IF(ISBLANK(Calculations!AE47),"",Calculations!AE47)</f>
        <v>0</v>
      </c>
      <c r="AF47">
        <f>IF(ISBLANK(Calculations!AF47),"",Calculations!AF47)</f>
        <v>0</v>
      </c>
      <c r="AG47">
        <f>IF(ISBLANK(Calculations!AG47),"",Calculations!AG47)</f>
        <v>0</v>
      </c>
      <c r="AH47">
        <f>IF(ISBLANK(Calculations!AH47),"",Calculations!AH47)</f>
        <v>0</v>
      </c>
      <c r="AI47">
        <f>IF(ISBLANK(Calculations!AI47),"",Calculations!AI47)</f>
        <v>0</v>
      </c>
      <c r="AJ47">
        <f>IF(ISBLANK(Calculations!AJ47),"",Calculations!AJ47)</f>
        <v>0</v>
      </c>
      <c r="AK47">
        <f>IF(ISBLANK(Calculations!AK47),"",Calculations!AK47)</f>
        <v>0</v>
      </c>
      <c r="AL47">
        <f>IF(ISBLANK(Calculations!AL47),"",Calculations!AL47)</f>
        <v>0</v>
      </c>
      <c r="AM47">
        <f>IF(ISBLANK(Calculations!AM47),"",Calculations!AM47)</f>
        <v>0</v>
      </c>
      <c r="AN47">
        <f>IF(ISBLANK(Calculations!AN47),"",Calculations!AN47)</f>
        <v>0</v>
      </c>
      <c r="AO47">
        <f>IF(ISBLANK(Calculations!AO47),"",Calculations!AO47)</f>
        <v>0</v>
      </c>
      <c r="AP47">
        <f>IF(ISBLANK(Calculations!AP47),"",Calculations!AP47)</f>
        <v>0</v>
      </c>
      <c r="AQ47">
        <f>IF(ISBLANK(Calculations!AQ47),"",Calculations!AQ47)</f>
        <v>0</v>
      </c>
      <c r="AR47">
        <f>IF(ISBLANK(Calculations!AR47),"",Calculations!AR47)</f>
        <v>0</v>
      </c>
      <c r="AS47">
        <f>IF(ISBLANK(Calculations!AS47),"",Calculations!AS47)</f>
        <v>0</v>
      </c>
      <c r="AT47">
        <f>IF(ISBLANK(Calculations!AT47),"",Calculations!AT47)</f>
        <v>0</v>
      </c>
    </row>
    <row r="48" spans="1:46">
      <c r="A48" s="1" t="str">
        <f>IF(ISBLANK(Calculations!A48),"",Calculations!A48)</f>
        <v/>
      </c>
      <c r="B48" t="str">
        <f>IF(ISBLANK(Calculations!B48),"",Calculations!B48)</f>
        <v/>
      </c>
      <c r="C48" t="str">
        <f>IF(ISBLANK(Calculations!C48),"",Calculations!C48)</f>
        <v/>
      </c>
      <c r="D48" t="str">
        <f>IF(ISBLANK(Calculations!D48),"",Calculations!D48)</f>
        <v/>
      </c>
      <c r="E48" t="str">
        <f>IF(ISBLANK(Calculations!E48),"",Calculations!E48)</f>
        <v/>
      </c>
      <c r="F48" t="str">
        <f>IF(ISBLANK(Calculations!F48),"",Calculations!F48)</f>
        <v/>
      </c>
      <c r="G48" t="str">
        <f>IF(ISBLANK(Calculations!G48),"",Calculations!G48)</f>
        <v/>
      </c>
      <c r="H48" t="str">
        <f>IF(ISBLANK(Calculations!H48),"",Calculations!H48)</f>
        <v/>
      </c>
      <c r="I48" t="str">
        <f>IF(ISBLANK(Calculations!I48),"",Calculations!I48)</f>
        <v>urban residential</v>
      </c>
      <c r="J48">
        <f>IF(ISBLANK(Calculations!J48),"",Calculations!J48)</f>
        <v>0</v>
      </c>
      <c r="K48">
        <f>IF(ISBLANK(Calculations!K48),"",Calculations!K48)</f>
        <v>0.94236632738906856</v>
      </c>
      <c r="L48" t="str">
        <f>IF(ISBLANK(Calculations!L48),"",Calculations!L48)</f>
        <v>RESIDENTIAL</v>
      </c>
      <c r="M48" t="str">
        <f>IF(ISBLANK(Calculations!M48),"",Calculations!M48)</f>
        <v>appl</v>
      </c>
      <c r="N48" t="str">
        <f>IF(ISBLANK(Calculations!N48),"",Calculations!N48)</f>
        <v>biomass</v>
      </c>
      <c r="O48">
        <f t="shared" si="0"/>
        <v>0</v>
      </c>
      <c r="P48">
        <f>IF(ISBLANK(Calculations!P48),"",Calculations!P48)</f>
        <v>0</v>
      </c>
      <c r="Q48">
        <f>IF(ISBLANK(Calculations!Q48),"",Calculations!Q48)</f>
        <v>0</v>
      </c>
      <c r="R48">
        <f>IF(ISBLANK(Calculations!R48),"",Calculations!R48)</f>
        <v>0</v>
      </c>
      <c r="S48">
        <f>IF(ISBLANK(Calculations!S48),"",Calculations!S48)</f>
        <v>0</v>
      </c>
      <c r="T48">
        <f>IF(ISBLANK(Calculations!T48),"",Calculations!T48)</f>
        <v>0</v>
      </c>
      <c r="U48">
        <f>IF(ISBLANK(Calculations!U48),"",Calculations!U48)</f>
        <v>0</v>
      </c>
      <c r="V48">
        <f>IF(ISBLANK(Calculations!V48),"",Calculations!V48)</f>
        <v>0</v>
      </c>
      <c r="W48">
        <f>IF(ISBLANK(Calculations!W48),"",Calculations!W48)</f>
        <v>0</v>
      </c>
      <c r="X48">
        <f>IF(ISBLANK(Calculations!X48),"",Calculations!X48)</f>
        <v>0</v>
      </c>
      <c r="Y48">
        <f>IF(ISBLANK(Calculations!Y48),"",Calculations!Y48)</f>
        <v>0</v>
      </c>
      <c r="Z48">
        <f>IF(ISBLANK(Calculations!Z48),"",Calculations!Z48)</f>
        <v>0</v>
      </c>
      <c r="AA48">
        <f>IF(ISBLANK(Calculations!AA48),"",Calculations!AA48)</f>
        <v>0</v>
      </c>
      <c r="AB48">
        <f>IF(ISBLANK(Calculations!AB48),"",Calculations!AB48)</f>
        <v>0</v>
      </c>
      <c r="AC48">
        <f>IF(ISBLANK(Calculations!AC48),"",Calculations!AC48)</f>
        <v>0</v>
      </c>
      <c r="AD48">
        <f>IF(ISBLANK(Calculations!AD48),"",Calculations!AD48)</f>
        <v>0</v>
      </c>
      <c r="AE48">
        <f>IF(ISBLANK(Calculations!AE48),"",Calculations!AE48)</f>
        <v>0</v>
      </c>
      <c r="AF48">
        <f>IF(ISBLANK(Calculations!AF48),"",Calculations!AF48)</f>
        <v>0</v>
      </c>
      <c r="AG48">
        <f>IF(ISBLANK(Calculations!AG48),"",Calculations!AG48)</f>
        <v>0</v>
      </c>
      <c r="AH48">
        <f>IF(ISBLANK(Calculations!AH48),"",Calculations!AH48)</f>
        <v>0</v>
      </c>
      <c r="AI48">
        <f>IF(ISBLANK(Calculations!AI48),"",Calculations!AI48)</f>
        <v>0</v>
      </c>
      <c r="AJ48">
        <f>IF(ISBLANK(Calculations!AJ48),"",Calculations!AJ48)</f>
        <v>0</v>
      </c>
      <c r="AK48">
        <f>IF(ISBLANK(Calculations!AK48),"",Calculations!AK48)</f>
        <v>0</v>
      </c>
      <c r="AL48">
        <f>IF(ISBLANK(Calculations!AL48),"",Calculations!AL48)</f>
        <v>0</v>
      </c>
      <c r="AM48">
        <f>IF(ISBLANK(Calculations!AM48),"",Calculations!AM48)</f>
        <v>0</v>
      </c>
      <c r="AN48">
        <f>IF(ISBLANK(Calculations!AN48),"",Calculations!AN48)</f>
        <v>0</v>
      </c>
      <c r="AO48">
        <f>IF(ISBLANK(Calculations!AO48),"",Calculations!AO48)</f>
        <v>0</v>
      </c>
      <c r="AP48">
        <f>IF(ISBLANK(Calculations!AP48),"",Calculations!AP48)</f>
        <v>0</v>
      </c>
      <c r="AQ48">
        <f>IF(ISBLANK(Calculations!AQ48),"",Calculations!AQ48)</f>
        <v>0</v>
      </c>
      <c r="AR48">
        <f>IF(ISBLANK(Calculations!AR48),"",Calculations!AR48)</f>
        <v>0</v>
      </c>
      <c r="AS48">
        <f>IF(ISBLANK(Calculations!AS48),"",Calculations!AS48)</f>
        <v>0</v>
      </c>
      <c r="AT48">
        <f>IF(ISBLANK(Calculations!AT48),"",Calculations!AT48)</f>
        <v>0</v>
      </c>
    </row>
    <row r="49" spans="1:46">
      <c r="A49" s="1" t="str">
        <f>IF(ISBLANK(Calculations!A49),"",Calculations!A49)</f>
        <v/>
      </c>
      <c r="B49" t="str">
        <f>IF(ISBLANK(Calculations!B49),"",Calculations!B49)</f>
        <v/>
      </c>
      <c r="C49" t="str">
        <f>IF(ISBLANK(Calculations!C49),"",Calculations!C49)</f>
        <v/>
      </c>
      <c r="D49" t="str">
        <f>IF(ISBLANK(Calculations!D49),"",Calculations!D49)</f>
        <v/>
      </c>
      <c r="E49" t="str">
        <f>IF(ISBLANK(Calculations!E49),"",Calculations!E49)</f>
        <v/>
      </c>
      <c r="F49" t="str">
        <f>IF(ISBLANK(Calculations!F49),"",Calculations!F49)</f>
        <v/>
      </c>
      <c r="G49" t="str">
        <f>IF(ISBLANK(Calculations!G49),"",Calculations!G49)</f>
        <v/>
      </c>
      <c r="H49" t="str">
        <f>IF(ISBLANK(Calculations!H49),"",Calculations!H49)</f>
        <v/>
      </c>
      <c r="I49" t="str">
        <f>IF(ISBLANK(Calculations!I49),"",Calculations!I49)</f>
        <v>urban residential</v>
      </c>
      <c r="J49">
        <f>IF(ISBLANK(Calculations!J49),"",Calculations!J49)</f>
        <v>0</v>
      </c>
      <c r="K49">
        <f>IF(ISBLANK(Calculations!K49),"",Calculations!K49)</f>
        <v>0.94236632738906856</v>
      </c>
      <c r="L49" t="str">
        <f>IF(ISBLANK(Calculations!L49),"",Calculations!L49)</f>
        <v>RESIDENTIAL</v>
      </c>
      <c r="M49" t="str">
        <f>IF(ISBLANK(Calculations!M49),"",Calculations!M49)</f>
        <v>appl</v>
      </c>
      <c r="N49" t="str">
        <f>IF(ISBLANK(Calculations!N49),"",Calculations!N49)</f>
        <v>kerosene</v>
      </c>
      <c r="O49">
        <f t="shared" si="0"/>
        <v>0</v>
      </c>
      <c r="P49">
        <f>IF(ISBLANK(Calculations!P49),"",Calculations!P49)</f>
        <v>0</v>
      </c>
      <c r="Q49">
        <f>IF(ISBLANK(Calculations!Q49),"",Calculations!Q49)</f>
        <v>0</v>
      </c>
      <c r="R49">
        <f>IF(ISBLANK(Calculations!R49),"",Calculations!R49)</f>
        <v>0</v>
      </c>
      <c r="S49">
        <f>IF(ISBLANK(Calculations!S49),"",Calculations!S49)</f>
        <v>0</v>
      </c>
      <c r="T49">
        <f>IF(ISBLANK(Calculations!T49),"",Calculations!T49)</f>
        <v>0</v>
      </c>
      <c r="U49">
        <f>IF(ISBLANK(Calculations!U49),"",Calculations!U49)</f>
        <v>0</v>
      </c>
      <c r="V49">
        <f>IF(ISBLANK(Calculations!V49),"",Calculations!V49)</f>
        <v>0</v>
      </c>
      <c r="W49">
        <f>IF(ISBLANK(Calculations!W49),"",Calculations!W49)</f>
        <v>0</v>
      </c>
      <c r="X49">
        <f>IF(ISBLANK(Calculations!X49),"",Calculations!X49)</f>
        <v>0</v>
      </c>
      <c r="Y49">
        <f>IF(ISBLANK(Calculations!Y49),"",Calculations!Y49)</f>
        <v>0</v>
      </c>
      <c r="Z49">
        <f>IF(ISBLANK(Calculations!Z49),"",Calculations!Z49)</f>
        <v>0</v>
      </c>
      <c r="AA49">
        <f>IF(ISBLANK(Calculations!AA49),"",Calculations!AA49)</f>
        <v>0</v>
      </c>
      <c r="AB49">
        <f>IF(ISBLANK(Calculations!AB49),"",Calculations!AB49)</f>
        <v>0</v>
      </c>
      <c r="AC49">
        <f>IF(ISBLANK(Calculations!AC49),"",Calculations!AC49)</f>
        <v>0</v>
      </c>
      <c r="AD49">
        <f>IF(ISBLANK(Calculations!AD49),"",Calculations!AD49)</f>
        <v>0</v>
      </c>
      <c r="AE49">
        <f>IF(ISBLANK(Calculations!AE49),"",Calculations!AE49)</f>
        <v>0</v>
      </c>
      <c r="AF49">
        <f>IF(ISBLANK(Calculations!AF49),"",Calculations!AF49)</f>
        <v>0</v>
      </c>
      <c r="AG49">
        <f>IF(ISBLANK(Calculations!AG49),"",Calculations!AG49)</f>
        <v>0</v>
      </c>
      <c r="AH49">
        <f>IF(ISBLANK(Calculations!AH49),"",Calculations!AH49)</f>
        <v>0</v>
      </c>
      <c r="AI49">
        <f>IF(ISBLANK(Calculations!AI49),"",Calculations!AI49)</f>
        <v>0</v>
      </c>
      <c r="AJ49">
        <f>IF(ISBLANK(Calculations!AJ49),"",Calculations!AJ49)</f>
        <v>0</v>
      </c>
      <c r="AK49">
        <f>IF(ISBLANK(Calculations!AK49),"",Calculations!AK49)</f>
        <v>0</v>
      </c>
      <c r="AL49">
        <f>IF(ISBLANK(Calculations!AL49),"",Calculations!AL49)</f>
        <v>0</v>
      </c>
      <c r="AM49">
        <f>IF(ISBLANK(Calculations!AM49),"",Calculations!AM49)</f>
        <v>0</v>
      </c>
      <c r="AN49">
        <f>IF(ISBLANK(Calculations!AN49),"",Calculations!AN49)</f>
        <v>0</v>
      </c>
      <c r="AO49">
        <f>IF(ISBLANK(Calculations!AO49),"",Calculations!AO49)</f>
        <v>0</v>
      </c>
      <c r="AP49">
        <f>IF(ISBLANK(Calculations!AP49),"",Calculations!AP49)</f>
        <v>0</v>
      </c>
      <c r="AQ49">
        <f>IF(ISBLANK(Calculations!AQ49),"",Calculations!AQ49)</f>
        <v>0</v>
      </c>
      <c r="AR49">
        <f>IF(ISBLANK(Calculations!AR49),"",Calculations!AR49)</f>
        <v>0</v>
      </c>
      <c r="AS49">
        <f>IF(ISBLANK(Calculations!AS49),"",Calculations!AS49)</f>
        <v>0</v>
      </c>
      <c r="AT49">
        <f>IF(ISBLANK(Calculations!AT49),"",Calculations!AT49)</f>
        <v>0</v>
      </c>
    </row>
    <row r="50" spans="1:46">
      <c r="A50" s="1" t="str">
        <f>IF(ISBLANK(Calculations!A50),"",Calculations!A50)</f>
        <v/>
      </c>
      <c r="B50" t="str">
        <f>IF(ISBLANK(Calculations!B50),"",Calculations!B50)</f>
        <v/>
      </c>
      <c r="C50" t="str">
        <f>IF(ISBLANK(Calculations!C50),"",Calculations!C50)</f>
        <v/>
      </c>
      <c r="D50" t="str">
        <f>IF(ISBLANK(Calculations!D50),"",Calculations!D50)</f>
        <v/>
      </c>
      <c r="E50" t="str">
        <f>IF(ISBLANK(Calculations!E50),"",Calculations!E50)</f>
        <v/>
      </c>
      <c r="F50" t="str">
        <f>IF(ISBLANK(Calculations!F50),"",Calculations!F50)</f>
        <v/>
      </c>
      <c r="G50" t="str">
        <f>IF(ISBLANK(Calculations!G50),"",Calculations!G50)</f>
        <v/>
      </c>
      <c r="H50" t="str">
        <f>IF(ISBLANK(Calculations!H50),"",Calculations!H50)</f>
        <v/>
      </c>
      <c r="I50" t="str">
        <f>IF(ISBLANK(Calculations!I50),"",Calculations!I50)</f>
        <v>urban residential</v>
      </c>
      <c r="J50">
        <f>IF(ISBLANK(Calculations!J50),"",Calculations!J50)</f>
        <v>0</v>
      </c>
      <c r="K50">
        <f>IF(ISBLANK(Calculations!K50),"",Calculations!K50)</f>
        <v>0.94236632738906856</v>
      </c>
      <c r="L50" t="str">
        <f>IF(ISBLANK(Calculations!L50),"",Calculations!L50)</f>
        <v>RESIDENTIAL</v>
      </c>
      <c r="M50" t="str">
        <f>IF(ISBLANK(Calculations!M50),"",Calculations!M50)</f>
        <v>appl</v>
      </c>
      <c r="N50" t="str">
        <f>IF(ISBLANK(Calculations!N50),"",Calculations!N50)</f>
        <v>heavy or residual fuel oil</v>
      </c>
      <c r="O50">
        <f t="shared" si="0"/>
        <v>0</v>
      </c>
      <c r="P50">
        <f>IF(ISBLANK(Calculations!P50),"",Calculations!P50)</f>
        <v>0</v>
      </c>
      <c r="Q50">
        <f>IF(ISBLANK(Calculations!Q50),"",Calculations!Q50)</f>
        <v>0</v>
      </c>
      <c r="R50">
        <f>IF(ISBLANK(Calculations!R50),"",Calculations!R50)</f>
        <v>0</v>
      </c>
      <c r="S50">
        <f>IF(ISBLANK(Calculations!S50),"",Calculations!S50)</f>
        <v>0</v>
      </c>
      <c r="T50">
        <f>IF(ISBLANK(Calculations!T50),"",Calculations!T50)</f>
        <v>0</v>
      </c>
      <c r="U50">
        <f>IF(ISBLANK(Calculations!U50),"",Calculations!U50)</f>
        <v>0</v>
      </c>
      <c r="V50">
        <f>IF(ISBLANK(Calculations!V50),"",Calculations!V50)</f>
        <v>0</v>
      </c>
      <c r="W50">
        <f>IF(ISBLANK(Calculations!W50),"",Calculations!W50)</f>
        <v>0</v>
      </c>
      <c r="X50">
        <f>IF(ISBLANK(Calculations!X50),"",Calculations!X50)</f>
        <v>0</v>
      </c>
      <c r="Y50">
        <f>IF(ISBLANK(Calculations!Y50),"",Calculations!Y50)</f>
        <v>0</v>
      </c>
      <c r="Z50">
        <f>IF(ISBLANK(Calculations!Z50),"",Calculations!Z50)</f>
        <v>0</v>
      </c>
      <c r="AA50">
        <f>IF(ISBLANK(Calculations!AA50),"",Calculations!AA50)</f>
        <v>0</v>
      </c>
      <c r="AB50">
        <f>IF(ISBLANK(Calculations!AB50),"",Calculations!AB50)</f>
        <v>0</v>
      </c>
      <c r="AC50">
        <f>IF(ISBLANK(Calculations!AC50),"",Calculations!AC50)</f>
        <v>0</v>
      </c>
      <c r="AD50">
        <f>IF(ISBLANK(Calculations!AD50),"",Calculations!AD50)</f>
        <v>0</v>
      </c>
      <c r="AE50">
        <f>IF(ISBLANK(Calculations!AE50),"",Calculations!AE50)</f>
        <v>0</v>
      </c>
      <c r="AF50">
        <f>IF(ISBLANK(Calculations!AF50),"",Calculations!AF50)</f>
        <v>0</v>
      </c>
      <c r="AG50">
        <f>IF(ISBLANK(Calculations!AG50),"",Calculations!AG50)</f>
        <v>0</v>
      </c>
      <c r="AH50">
        <f>IF(ISBLANK(Calculations!AH50),"",Calculations!AH50)</f>
        <v>0</v>
      </c>
      <c r="AI50">
        <f>IF(ISBLANK(Calculations!AI50),"",Calculations!AI50)</f>
        <v>0</v>
      </c>
      <c r="AJ50">
        <f>IF(ISBLANK(Calculations!AJ50),"",Calculations!AJ50)</f>
        <v>0</v>
      </c>
      <c r="AK50">
        <f>IF(ISBLANK(Calculations!AK50),"",Calculations!AK50)</f>
        <v>0</v>
      </c>
      <c r="AL50">
        <f>IF(ISBLANK(Calculations!AL50),"",Calculations!AL50)</f>
        <v>0</v>
      </c>
      <c r="AM50">
        <f>IF(ISBLANK(Calculations!AM50),"",Calculations!AM50)</f>
        <v>0</v>
      </c>
      <c r="AN50">
        <f>IF(ISBLANK(Calculations!AN50),"",Calculations!AN50)</f>
        <v>0</v>
      </c>
      <c r="AO50">
        <f>IF(ISBLANK(Calculations!AO50),"",Calculations!AO50)</f>
        <v>0</v>
      </c>
      <c r="AP50">
        <f>IF(ISBLANK(Calculations!AP50),"",Calculations!AP50)</f>
        <v>0</v>
      </c>
      <c r="AQ50">
        <f>IF(ISBLANK(Calculations!AQ50),"",Calculations!AQ50)</f>
        <v>0</v>
      </c>
      <c r="AR50">
        <f>IF(ISBLANK(Calculations!AR50),"",Calculations!AR50)</f>
        <v>0</v>
      </c>
      <c r="AS50">
        <f>IF(ISBLANK(Calculations!AS50),"",Calculations!AS50)</f>
        <v>0</v>
      </c>
      <c r="AT50">
        <f>IF(ISBLANK(Calculations!AT50),"",Calculations!AT50)</f>
        <v>0</v>
      </c>
    </row>
    <row r="51" spans="1:46">
      <c r="A51" s="1" t="str">
        <f>IF(ISBLANK(Calculations!A51),"",Calculations!A51)</f>
        <v/>
      </c>
      <c r="B51" t="str">
        <f>IF(ISBLANK(Calculations!B51),"",Calculations!B51)</f>
        <v/>
      </c>
      <c r="C51" t="str">
        <f>IF(ISBLANK(Calculations!C51),"",Calculations!C51)</f>
        <v/>
      </c>
      <c r="D51" t="str">
        <f>IF(ISBLANK(Calculations!D51),"",Calculations!D51)</f>
        <v/>
      </c>
      <c r="E51" t="str">
        <f>IF(ISBLANK(Calculations!E51),"",Calculations!E51)</f>
        <v/>
      </c>
      <c r="F51" t="str">
        <f>IF(ISBLANK(Calculations!F51),"",Calculations!F51)</f>
        <v/>
      </c>
      <c r="G51" t="str">
        <f>IF(ISBLANK(Calculations!G51),"",Calculations!G51)</f>
        <v>RKI000:ia_WaterHeating</v>
      </c>
      <c r="H51" t="str">
        <f>IF(ISBLANK(Calculations!H51),"",Calculations!H51)</f>
        <v>RKI000:ia_Cooking</v>
      </c>
      <c r="I51" t="str">
        <f>IF(ISBLANK(Calculations!I51),"",Calculations!I51)</f>
        <v>urban residential</v>
      </c>
      <c r="J51">
        <f>IF(ISBLANK(Calculations!J51),"",Calculations!J51)</f>
        <v>0.30957469491047818</v>
      </c>
      <c r="K51">
        <f>IF(ISBLANK(Calculations!K51),"",Calculations!K51)</f>
        <v>0.94236632738906856</v>
      </c>
      <c r="L51" t="str">
        <f>IF(ISBLANK(Calculations!L51),"",Calculations!L51)</f>
        <v>RESIDENTIAL</v>
      </c>
      <c r="M51" t="str">
        <f>IF(ISBLANK(Calculations!M51),"",Calculations!M51)</f>
        <v>appl</v>
      </c>
      <c r="N51" t="str">
        <f>IF(ISBLANK(Calculations!N51),"",Calculations!N51)</f>
        <v>LPG propane or butane</v>
      </c>
      <c r="O51">
        <f t="shared" si="0"/>
        <v>7073352700089.752</v>
      </c>
      <c r="P51">
        <f>IF(ISBLANK(Calculations!P51),"",Calculations!P51)</f>
        <v>7073352700089.752</v>
      </c>
      <c r="Q51">
        <f>IF(ISBLANK(Calculations!Q51),"",Calculations!Q51)</f>
        <v>7073352700089.752</v>
      </c>
      <c r="R51">
        <f>IF(ISBLANK(Calculations!R51),"",Calculations!R51)</f>
        <v>6932435945355.7256</v>
      </c>
      <c r="S51">
        <f>IF(ISBLANK(Calculations!S51),"",Calculations!S51)</f>
        <v>6821701549022.6484</v>
      </c>
      <c r="T51">
        <f>IF(ISBLANK(Calculations!T51),"",Calculations!T51)</f>
        <v>6739257949041.6592</v>
      </c>
      <c r="U51">
        <f>IF(ISBLANK(Calculations!U51),"",Calculations!U51)</f>
        <v>6682320608866.9658</v>
      </c>
      <c r="V51">
        <f>IF(ISBLANK(Calculations!V51),"",Calculations!V51)</f>
        <v>6647562316137.3047</v>
      </c>
      <c r="W51">
        <f>IF(ISBLANK(Calculations!W51),"",Calculations!W51)</f>
        <v>6631489631204.707</v>
      </c>
      <c r="X51">
        <f>IF(ISBLANK(Calculations!X51),"",Calculations!X51)</f>
        <v>6630606439221.1699</v>
      </c>
      <c r="Y51">
        <f>IF(ISBLANK(Calculations!Y51),"",Calculations!Y51)</f>
        <v>6641210016945.04</v>
      </c>
      <c r="Z51">
        <f>IF(ISBLANK(Calculations!Z51),"",Calculations!Z51)</f>
        <v>6662029752056.2041</v>
      </c>
      <c r="AA51">
        <f>IF(ISBLANK(Calculations!AA51),"",Calculations!AA51)</f>
        <v>6690552534396.6748</v>
      </c>
      <c r="AB51">
        <f>IF(ISBLANK(Calculations!AB51),"",Calculations!AB51)</f>
        <v>6723552044928.6553</v>
      </c>
      <c r="AC51">
        <f>IF(ISBLANK(Calculations!AC51),"",Calculations!AC51)</f>
        <v>6759419621497.0225</v>
      </c>
      <c r="AD51">
        <f>IF(ISBLANK(Calculations!AD51),"",Calculations!AD51)</f>
        <v>6798211332714.8848</v>
      </c>
      <c r="AE51">
        <f>IF(ISBLANK(Calculations!AE51),"",Calculations!AE51)</f>
        <v>6839362042920.3047</v>
      </c>
      <c r="AF51">
        <f>IF(ISBLANK(Calculations!AF51),"",Calculations!AF51)</f>
        <v>6882058126057.4531</v>
      </c>
      <c r="AG51">
        <f>IF(ISBLANK(Calculations!AG51),"",Calculations!AG51)</f>
        <v>6925362367924.5879</v>
      </c>
      <c r="AH51">
        <f>IF(ISBLANK(Calculations!AH51),"",Calculations!AH51)</f>
        <v>6969176603107.7549</v>
      </c>
      <c r="AI51">
        <f>IF(ISBLANK(Calculations!AI51),"",Calculations!AI51)</f>
        <v>7013186071366.0879</v>
      </c>
      <c r="AJ51">
        <f>IF(ISBLANK(Calculations!AJ51),"",Calculations!AJ51)</f>
        <v>7057348374246.2373</v>
      </c>
      <c r="AK51">
        <f>IF(ISBLANK(Calculations!AK51),"",Calculations!AK51)</f>
        <v>7092548150510.2881</v>
      </c>
      <c r="AL51">
        <f>IF(ISBLANK(Calculations!AL51),"",Calculations!AL51)</f>
        <v>7127417911029.291</v>
      </c>
      <c r="AM51">
        <f>IF(ISBLANK(Calculations!AM51),"",Calculations!AM51)</f>
        <v>7162046653196.1436</v>
      </c>
      <c r="AN51">
        <f>IF(ISBLANK(Calculations!AN51),"",Calculations!AN51)</f>
        <v>7196425153938.4131</v>
      </c>
      <c r="AO51">
        <f>IF(ISBLANK(Calculations!AO51),"",Calculations!AO51)</f>
        <v>7230771273268.4688</v>
      </c>
      <c r="AP51">
        <f>IF(ISBLANK(Calculations!AP51),"",Calculations!AP51)</f>
        <v>7264964494665.1689</v>
      </c>
      <c r="AQ51">
        <f>IF(ISBLANK(Calculations!AQ51),"",Calculations!AQ51)</f>
        <v>7299398817745.8672</v>
      </c>
      <c r="AR51">
        <f>IF(ISBLANK(Calculations!AR51),"",Calculations!AR51)</f>
        <v>7333970605589.0938</v>
      </c>
      <c r="AS51">
        <f>IF(ISBLANK(Calculations!AS51),"",Calculations!AS51)</f>
        <v>7368601849488.5645</v>
      </c>
      <c r="AT51">
        <f>IF(ISBLANK(Calculations!AT51),"",Calculations!AT51)</f>
        <v>7403443391244.8955</v>
      </c>
    </row>
    <row r="52" spans="1:46">
      <c r="A52" s="1" t="str">
        <f>IF(ISBLANK(Calculations!A52),"",Calculations!A52)</f>
        <v/>
      </c>
      <c r="B52" t="str">
        <f>IF(ISBLANK(Calculations!B52),"",Calculations!B52)</f>
        <v/>
      </c>
      <c r="C52" t="str">
        <f>IF(ISBLANK(Calculations!C52),"",Calculations!C52)</f>
        <v/>
      </c>
      <c r="D52" t="str">
        <f>IF(ISBLANK(Calculations!D52),"",Calculations!D52)</f>
        <v/>
      </c>
      <c r="E52" t="str">
        <f>IF(ISBLANK(Calculations!E52),"",Calculations!E52)</f>
        <v/>
      </c>
      <c r="F52" t="str">
        <f>IF(ISBLANK(Calculations!F52),"",Calculations!F52)</f>
        <v/>
      </c>
      <c r="G52" t="str">
        <f>IF(ISBLANK(Calculations!G52),"",Calculations!G52)</f>
        <v/>
      </c>
      <c r="H52" t="str">
        <f>IF(ISBLANK(Calculations!H52),"",Calculations!H52)</f>
        <v/>
      </c>
      <c r="I52" t="str">
        <f>IF(ISBLANK(Calculations!I52),"",Calculations!I52)</f>
        <v>urban residential</v>
      </c>
      <c r="J52">
        <f>IF(ISBLANK(Calculations!J52),"",Calculations!J52)</f>
        <v>0</v>
      </c>
      <c r="K52">
        <f>IF(ISBLANK(Calculations!K52),"",Calculations!K52)</f>
        <v>0.94236632738906856</v>
      </c>
      <c r="L52" t="str">
        <f>IF(ISBLANK(Calculations!L52),"",Calculations!L52)</f>
        <v>RESIDENTIAL</v>
      </c>
      <c r="M52" t="str">
        <f>IF(ISBLANK(Calculations!M52),"",Calculations!M52)</f>
        <v>appl</v>
      </c>
      <c r="N52" t="str">
        <f>IF(ISBLANK(Calculations!N52),"",Calculations!N52)</f>
        <v>hydrogen</v>
      </c>
      <c r="O52">
        <f t="shared" si="0"/>
        <v>0</v>
      </c>
      <c r="P52">
        <f>IF(ISBLANK(Calculations!P52),"",Calculations!P52)</f>
        <v>0</v>
      </c>
      <c r="Q52">
        <f>IF(ISBLANK(Calculations!Q52),"",Calculations!Q52)</f>
        <v>0</v>
      </c>
      <c r="R52">
        <f>IF(ISBLANK(Calculations!R52),"",Calculations!R52)</f>
        <v>0</v>
      </c>
      <c r="S52">
        <f>IF(ISBLANK(Calculations!S52),"",Calculations!S52)</f>
        <v>0</v>
      </c>
      <c r="T52">
        <f>IF(ISBLANK(Calculations!T52),"",Calculations!T52)</f>
        <v>0</v>
      </c>
      <c r="U52">
        <f>IF(ISBLANK(Calculations!U52),"",Calculations!U52)</f>
        <v>0</v>
      </c>
      <c r="V52">
        <f>IF(ISBLANK(Calculations!V52),"",Calculations!V52)</f>
        <v>0</v>
      </c>
      <c r="W52">
        <f>IF(ISBLANK(Calculations!W52),"",Calculations!W52)</f>
        <v>0</v>
      </c>
      <c r="X52">
        <f>IF(ISBLANK(Calculations!X52),"",Calculations!X52)</f>
        <v>0</v>
      </c>
      <c r="Y52">
        <f>IF(ISBLANK(Calculations!Y52),"",Calculations!Y52)</f>
        <v>0</v>
      </c>
      <c r="Z52">
        <f>IF(ISBLANK(Calculations!Z52),"",Calculations!Z52)</f>
        <v>0</v>
      </c>
      <c r="AA52">
        <f>IF(ISBLANK(Calculations!AA52),"",Calculations!AA52)</f>
        <v>0</v>
      </c>
      <c r="AB52">
        <f>IF(ISBLANK(Calculations!AB52),"",Calculations!AB52)</f>
        <v>0</v>
      </c>
      <c r="AC52">
        <f>IF(ISBLANK(Calculations!AC52),"",Calculations!AC52)</f>
        <v>0</v>
      </c>
      <c r="AD52">
        <f>IF(ISBLANK(Calculations!AD52),"",Calculations!AD52)</f>
        <v>0</v>
      </c>
      <c r="AE52">
        <f>IF(ISBLANK(Calculations!AE52),"",Calculations!AE52)</f>
        <v>0</v>
      </c>
      <c r="AF52">
        <f>IF(ISBLANK(Calculations!AF52),"",Calculations!AF52)</f>
        <v>0</v>
      </c>
      <c r="AG52">
        <f>IF(ISBLANK(Calculations!AG52),"",Calculations!AG52)</f>
        <v>0</v>
      </c>
      <c r="AH52">
        <f>IF(ISBLANK(Calculations!AH52),"",Calculations!AH52)</f>
        <v>0</v>
      </c>
      <c r="AI52">
        <f>IF(ISBLANK(Calculations!AI52),"",Calculations!AI52)</f>
        <v>0</v>
      </c>
      <c r="AJ52">
        <f>IF(ISBLANK(Calculations!AJ52),"",Calculations!AJ52)</f>
        <v>0</v>
      </c>
      <c r="AK52">
        <f>IF(ISBLANK(Calculations!AK52),"",Calculations!AK52)</f>
        <v>0</v>
      </c>
      <c r="AL52">
        <f>IF(ISBLANK(Calculations!AL52),"",Calculations!AL52)</f>
        <v>0</v>
      </c>
      <c r="AM52">
        <f>IF(ISBLANK(Calculations!AM52),"",Calculations!AM52)</f>
        <v>0</v>
      </c>
      <c r="AN52">
        <f>IF(ISBLANK(Calculations!AN52),"",Calculations!AN52)</f>
        <v>0</v>
      </c>
      <c r="AO52">
        <f>IF(ISBLANK(Calculations!AO52),"",Calculations!AO52)</f>
        <v>0</v>
      </c>
      <c r="AP52">
        <f>IF(ISBLANK(Calculations!AP52),"",Calculations!AP52)</f>
        <v>0</v>
      </c>
      <c r="AQ52">
        <f>IF(ISBLANK(Calculations!AQ52),"",Calculations!AQ52)</f>
        <v>0</v>
      </c>
      <c r="AR52">
        <f>IF(ISBLANK(Calculations!AR52),"",Calculations!AR52)</f>
        <v>0</v>
      </c>
      <c r="AS52">
        <f>IF(ISBLANK(Calculations!AS52),"",Calculations!AS52)</f>
        <v>0</v>
      </c>
      <c r="AT52">
        <f>IF(ISBLANK(Calculations!AT52),"",Calculations!AT52)</f>
        <v>0</v>
      </c>
    </row>
    <row r="53" spans="1:46">
      <c r="A53" s="1" t="str">
        <f>IF(ISBLANK(Calculations!A53),"",Calculations!A53)</f>
        <v/>
      </c>
      <c r="B53" t="str">
        <f>IF(ISBLANK(Calculations!B53),"",Calculations!B53)</f>
        <v/>
      </c>
      <c r="C53" t="str">
        <f>IF(ISBLANK(Calculations!C53),"",Calculations!C53)</f>
        <v/>
      </c>
      <c r="D53" t="str">
        <f>IF(ISBLANK(Calculations!D53),"",Calculations!D53)</f>
        <v/>
      </c>
      <c r="E53" t="str">
        <f>IF(ISBLANK(Calculations!E53),"",Calculations!E53)</f>
        <v/>
      </c>
      <c r="F53" t="str">
        <f>IF(ISBLANK(Calculations!F53),"",Calculations!F53)</f>
        <v/>
      </c>
      <c r="G53" t="str">
        <f>IF(ISBLANK(Calculations!G53),"",Calculations!G53)</f>
        <v/>
      </c>
      <c r="H53" t="str">
        <f>IF(ISBLANK(Calculations!H53),"",Calculations!H53)</f>
        <v/>
      </c>
      <c r="I53" t="str">
        <f>IF(ISBLANK(Calculations!I53),"",Calculations!I53)</f>
        <v/>
      </c>
      <c r="J53" t="str">
        <f>IF(ISBLANK(Calculations!J53),"",Calculations!J53)</f>
        <v/>
      </c>
      <c r="K53" t="str">
        <f>IF(ISBLANK(Calculations!K53),"",Calculations!K53)</f>
        <v/>
      </c>
      <c r="L53" t="str">
        <f>IF(ISBLANK(Calculations!L53),"",Calculations!L53)</f>
        <v/>
      </c>
      <c r="M53" t="str">
        <f>IF(ISBLANK(Calculations!M53),"",Calculations!M53)</f>
        <v/>
      </c>
      <c r="N53" t="str">
        <f>IF(ISBLANK(Calculations!N53),"",Calculations!N53)</f>
        <v/>
      </c>
      <c r="O53" t="str">
        <f t="shared" si="0"/>
        <v/>
      </c>
      <c r="P53" t="str">
        <f>IF(ISBLANK(Calculations!P53),"",Calculations!P53)</f>
        <v/>
      </c>
      <c r="Q53" t="str">
        <f>IF(ISBLANK(Calculations!Q53),"",Calculations!Q53)</f>
        <v/>
      </c>
      <c r="R53" t="str">
        <f>IF(ISBLANK(Calculations!R53),"",Calculations!R53)</f>
        <v/>
      </c>
      <c r="S53" t="str">
        <f>IF(ISBLANK(Calculations!S53),"",Calculations!S53)</f>
        <v/>
      </c>
      <c r="T53" t="str">
        <f>IF(ISBLANK(Calculations!T53),"",Calculations!T53)</f>
        <v/>
      </c>
      <c r="U53" t="str">
        <f>IF(ISBLANK(Calculations!U53),"",Calculations!U53)</f>
        <v/>
      </c>
      <c r="V53" t="str">
        <f>IF(ISBLANK(Calculations!V53),"",Calculations!V53)</f>
        <v/>
      </c>
      <c r="W53" t="str">
        <f>IF(ISBLANK(Calculations!W53),"",Calculations!W53)</f>
        <v/>
      </c>
      <c r="X53" t="str">
        <f>IF(ISBLANK(Calculations!X53),"",Calculations!X53)</f>
        <v/>
      </c>
      <c r="Y53" t="str">
        <f>IF(ISBLANK(Calculations!Y53),"",Calculations!Y53)</f>
        <v/>
      </c>
      <c r="Z53" t="str">
        <f>IF(ISBLANK(Calculations!Z53),"",Calculations!Z53)</f>
        <v/>
      </c>
      <c r="AA53" t="str">
        <f>IF(ISBLANK(Calculations!AA53),"",Calculations!AA53)</f>
        <v/>
      </c>
      <c r="AB53" t="str">
        <f>IF(ISBLANK(Calculations!AB53),"",Calculations!AB53)</f>
        <v/>
      </c>
      <c r="AC53" t="str">
        <f>IF(ISBLANK(Calculations!AC53),"",Calculations!AC53)</f>
        <v/>
      </c>
      <c r="AD53" t="str">
        <f>IF(ISBLANK(Calculations!AD53),"",Calculations!AD53)</f>
        <v/>
      </c>
      <c r="AE53" t="str">
        <f>IF(ISBLANK(Calculations!AE53),"",Calculations!AE53)</f>
        <v/>
      </c>
      <c r="AF53" t="str">
        <f>IF(ISBLANK(Calculations!AF53),"",Calculations!AF53)</f>
        <v/>
      </c>
      <c r="AG53" t="str">
        <f>IF(ISBLANK(Calculations!AG53),"",Calculations!AG53)</f>
        <v/>
      </c>
      <c r="AH53" t="str">
        <f>IF(ISBLANK(Calculations!AH53),"",Calculations!AH53)</f>
        <v/>
      </c>
      <c r="AI53" t="str">
        <f>IF(ISBLANK(Calculations!AI53),"",Calculations!AI53)</f>
        <v/>
      </c>
      <c r="AJ53" t="str">
        <f>IF(ISBLANK(Calculations!AJ53),"",Calculations!AJ53)</f>
        <v/>
      </c>
      <c r="AK53" t="str">
        <f>IF(ISBLANK(Calculations!AK53),"",Calculations!AK53)</f>
        <v/>
      </c>
      <c r="AL53" t="str">
        <f>IF(ISBLANK(Calculations!AL53),"",Calculations!AL53)</f>
        <v/>
      </c>
      <c r="AM53" t="str">
        <f>IF(ISBLANK(Calculations!AM53),"",Calculations!AM53)</f>
        <v/>
      </c>
      <c r="AN53" t="str">
        <f>IF(ISBLANK(Calculations!AN53),"",Calculations!AN53)</f>
        <v/>
      </c>
      <c r="AO53" t="str">
        <f>IF(ISBLANK(Calculations!AO53),"",Calculations!AO53)</f>
        <v/>
      </c>
      <c r="AP53" t="str">
        <f>IF(ISBLANK(Calculations!AP53),"",Calculations!AP53)</f>
        <v/>
      </c>
      <c r="AQ53" t="str">
        <f>IF(ISBLANK(Calculations!AQ53),"",Calculations!AQ53)</f>
        <v/>
      </c>
      <c r="AR53" t="str">
        <f>IF(ISBLANK(Calculations!AR53),"",Calculations!AR53)</f>
        <v/>
      </c>
      <c r="AS53" t="str">
        <f>IF(ISBLANK(Calculations!AS53),"",Calculations!AS53)</f>
        <v/>
      </c>
      <c r="AT53" t="str">
        <f>IF(ISBLANK(Calculations!AT53),"",Calculations!AT53)</f>
        <v/>
      </c>
    </row>
    <row r="54" spans="1:46">
      <c r="A54" s="1" t="str">
        <f>IF(ISBLANK(Calculations!A54),"",Calculations!A54)</f>
        <v/>
      </c>
      <c r="B54" t="str">
        <f>IF(ISBLANK(Calculations!B54),"",Calculations!B54)</f>
        <v/>
      </c>
      <c r="C54" t="str">
        <f>IF(ISBLANK(Calculations!C54),"",Calculations!C54)</f>
        <v/>
      </c>
      <c r="D54" t="str">
        <f>IF(ISBLANK(Calculations!D54),"",Calculations!D54)</f>
        <v/>
      </c>
      <c r="E54" t="str">
        <f>IF(ISBLANK(Calculations!E54),"",Calculations!E54)</f>
        <v/>
      </c>
      <c r="F54" t="str">
        <f>IF(ISBLANK(Calculations!F54),"",Calculations!F54)</f>
        <v/>
      </c>
      <c r="G54" t="str">
        <f>IF(ISBLANK(Calculations!G54),"",Calculations!G54)</f>
        <v/>
      </c>
      <c r="H54" t="str">
        <f>IF(ISBLANK(Calculations!H54),"",Calculations!H54)</f>
        <v>BCEU-urban-residential-other</v>
      </c>
      <c r="I54" t="str">
        <f>IF(ISBLANK(Calculations!I54),"",Calculations!I54)</f>
        <v/>
      </c>
      <c r="J54" t="str">
        <f>IF(ISBLANK(Calculations!J54),"",Calculations!J54)</f>
        <v/>
      </c>
      <c r="K54" t="str">
        <f>IF(ISBLANK(Calculations!K54),"",Calculations!K54)</f>
        <v/>
      </c>
      <c r="L54" t="str">
        <f>IF(ISBLANK(Calculations!L54),"",Calculations!L54)</f>
        <v/>
      </c>
      <c r="M54" t="str">
        <f>IF(ISBLANK(Calculations!M54),"",Calculations!M54)</f>
        <v/>
      </c>
      <c r="N54" t="str">
        <f>IF(ISBLANK(Calculations!N54),"",Calculations!N54)</f>
        <v/>
      </c>
      <c r="O54" t="str">
        <f t="shared" si="0"/>
        <v/>
      </c>
      <c r="P54" t="str">
        <f>IF(ISBLANK(Calculations!P54),"",Calculations!P54)</f>
        <v/>
      </c>
      <c r="Q54" t="str">
        <f>IF(ISBLANK(Calculations!Q54),"",Calculations!Q54)</f>
        <v/>
      </c>
      <c r="R54" t="str">
        <f>IF(ISBLANK(Calculations!R54),"",Calculations!R54)</f>
        <v/>
      </c>
      <c r="S54" t="str">
        <f>IF(ISBLANK(Calculations!S54),"",Calculations!S54)</f>
        <v/>
      </c>
      <c r="T54" t="str">
        <f>IF(ISBLANK(Calculations!T54),"",Calculations!T54)</f>
        <v/>
      </c>
      <c r="U54" t="str">
        <f>IF(ISBLANK(Calculations!U54),"",Calculations!U54)</f>
        <v/>
      </c>
      <c r="V54" t="str">
        <f>IF(ISBLANK(Calculations!V54),"",Calculations!V54)</f>
        <v/>
      </c>
      <c r="W54" t="str">
        <f>IF(ISBLANK(Calculations!W54),"",Calculations!W54)</f>
        <v/>
      </c>
      <c r="X54" t="str">
        <f>IF(ISBLANK(Calculations!X54),"",Calculations!X54)</f>
        <v/>
      </c>
      <c r="Y54" t="str">
        <f>IF(ISBLANK(Calculations!Y54),"",Calculations!Y54)</f>
        <v/>
      </c>
      <c r="Z54" t="str">
        <f>IF(ISBLANK(Calculations!Z54),"",Calculations!Z54)</f>
        <v/>
      </c>
      <c r="AA54" t="str">
        <f>IF(ISBLANK(Calculations!AA54),"",Calculations!AA54)</f>
        <v/>
      </c>
      <c r="AB54" t="str">
        <f>IF(ISBLANK(Calculations!AB54),"",Calculations!AB54)</f>
        <v/>
      </c>
      <c r="AC54" t="str">
        <f>IF(ISBLANK(Calculations!AC54),"",Calculations!AC54)</f>
        <v/>
      </c>
      <c r="AD54" t="str">
        <f>IF(ISBLANK(Calculations!AD54),"",Calculations!AD54)</f>
        <v/>
      </c>
      <c r="AE54" t="str">
        <f>IF(ISBLANK(Calculations!AE54),"",Calculations!AE54)</f>
        <v/>
      </c>
      <c r="AF54" t="str">
        <f>IF(ISBLANK(Calculations!AF54),"",Calculations!AF54)</f>
        <v/>
      </c>
      <c r="AG54" t="str">
        <f>IF(ISBLANK(Calculations!AG54),"",Calculations!AG54)</f>
        <v/>
      </c>
      <c r="AH54" t="str">
        <f>IF(ISBLANK(Calculations!AH54),"",Calculations!AH54)</f>
        <v/>
      </c>
      <c r="AI54" t="str">
        <f>IF(ISBLANK(Calculations!AI54),"",Calculations!AI54)</f>
        <v/>
      </c>
      <c r="AJ54" t="str">
        <f>IF(ISBLANK(Calculations!AJ54),"",Calculations!AJ54)</f>
        <v/>
      </c>
      <c r="AK54" t="str">
        <f>IF(ISBLANK(Calculations!AK54),"",Calculations!AK54)</f>
        <v/>
      </c>
      <c r="AL54" t="str">
        <f>IF(ISBLANK(Calculations!AL54),"",Calculations!AL54)</f>
        <v/>
      </c>
      <c r="AM54" t="str">
        <f>IF(ISBLANK(Calculations!AM54),"",Calculations!AM54)</f>
        <v/>
      </c>
      <c r="AN54" t="str">
        <f>IF(ISBLANK(Calculations!AN54),"",Calculations!AN54)</f>
        <v/>
      </c>
      <c r="AO54" t="str">
        <f>IF(ISBLANK(Calculations!AO54),"",Calculations!AO54)</f>
        <v/>
      </c>
      <c r="AP54" t="str">
        <f>IF(ISBLANK(Calculations!AP54),"",Calculations!AP54)</f>
        <v/>
      </c>
      <c r="AQ54" t="str">
        <f>IF(ISBLANK(Calculations!AQ54),"",Calculations!AQ54)</f>
        <v/>
      </c>
      <c r="AR54" t="str">
        <f>IF(ISBLANK(Calculations!AR54),"",Calculations!AR54)</f>
        <v/>
      </c>
      <c r="AS54" t="str">
        <f>IF(ISBLANK(Calculations!AS54),"",Calculations!AS54)</f>
        <v/>
      </c>
      <c r="AT54" t="str">
        <f>IF(ISBLANK(Calculations!AT54),"",Calculations!AT54)</f>
        <v/>
      </c>
    </row>
    <row r="55" spans="1:46">
      <c r="A55" s="1" t="str">
        <f>IF(ISBLANK(Calculations!A55),"",Calculations!A55)</f>
        <v/>
      </c>
      <c r="B55" t="str">
        <f>IF(ISBLANK(Calculations!B55),"",Calculations!B55)</f>
        <v/>
      </c>
      <c r="C55" t="str">
        <f>IF(ISBLANK(Calculations!C55),"",Calculations!C55)</f>
        <v/>
      </c>
      <c r="D55" t="str">
        <f>IF(ISBLANK(Calculations!D55),"",Calculations!D55)</f>
        <v/>
      </c>
      <c r="E55" t="str">
        <f>IF(ISBLANK(Calculations!E55),"",Calculations!E55)</f>
        <v/>
      </c>
      <c r="F55" t="str">
        <f>IF(ISBLANK(Calculations!F55),"",Calculations!F55)</f>
        <v/>
      </c>
      <c r="G55" t="str">
        <f>IF(ISBLANK(Calculations!G55),"",Calculations!G55)</f>
        <v/>
      </c>
      <c r="H55" t="str">
        <f>IF(ISBLANK(Calculations!H55),"",Calculations!H55)</f>
        <v/>
      </c>
      <c r="I55" t="str">
        <f>IF(ISBLANK(Calculations!I55),"",Calculations!I55)</f>
        <v/>
      </c>
      <c r="J55" t="str">
        <f>IF(ISBLANK(Calculations!J55),"",Calculations!J55)</f>
        <v/>
      </c>
      <c r="K55" t="str">
        <f>IF(ISBLANK(Calculations!K55),"",Calculations!K55)</f>
        <v/>
      </c>
      <c r="L55" t="str">
        <f>IF(ISBLANK(Calculations!L55),"",Calculations!L55)</f>
        <v/>
      </c>
      <c r="M55" t="str">
        <f>IF(ISBLANK(Calculations!M55),"",Calculations!M55)</f>
        <v/>
      </c>
      <c r="N55" t="str">
        <f>IF(ISBLANK(Calculations!N55),"",Calculations!N55)</f>
        <v>Year</v>
      </c>
      <c r="O55">
        <f t="shared" si="0"/>
        <v>2020</v>
      </c>
      <c r="P55">
        <f>IF(ISBLANK(Calculations!P55),"",Calculations!P55)</f>
        <v>2020</v>
      </c>
      <c r="Q55">
        <f>IF(ISBLANK(Calculations!Q55),"",Calculations!Q55)</f>
        <v>2021</v>
      </c>
      <c r="R55">
        <f>IF(ISBLANK(Calculations!R55),"",Calculations!R55)</f>
        <v>2022</v>
      </c>
      <c r="S55">
        <f>IF(ISBLANK(Calculations!S55),"",Calculations!S55)</f>
        <v>2023</v>
      </c>
      <c r="T55">
        <f>IF(ISBLANK(Calculations!T55),"",Calculations!T55)</f>
        <v>2024</v>
      </c>
      <c r="U55">
        <f>IF(ISBLANK(Calculations!U55),"",Calculations!U55)</f>
        <v>2025</v>
      </c>
      <c r="V55">
        <f>IF(ISBLANK(Calculations!V55),"",Calculations!V55)</f>
        <v>2026</v>
      </c>
      <c r="W55">
        <f>IF(ISBLANK(Calculations!W55),"",Calculations!W55)</f>
        <v>2027</v>
      </c>
      <c r="X55">
        <f>IF(ISBLANK(Calculations!X55),"",Calculations!X55)</f>
        <v>2028</v>
      </c>
      <c r="Y55">
        <f>IF(ISBLANK(Calculations!Y55),"",Calculations!Y55)</f>
        <v>2029</v>
      </c>
      <c r="Z55">
        <f>IF(ISBLANK(Calculations!Z55),"",Calculations!Z55)</f>
        <v>2030</v>
      </c>
      <c r="AA55">
        <f>IF(ISBLANK(Calculations!AA55),"",Calculations!AA55)</f>
        <v>2031</v>
      </c>
      <c r="AB55">
        <f>IF(ISBLANK(Calculations!AB55),"",Calculations!AB55)</f>
        <v>2032</v>
      </c>
      <c r="AC55">
        <f>IF(ISBLANK(Calculations!AC55),"",Calculations!AC55)</f>
        <v>2033</v>
      </c>
      <c r="AD55">
        <f>IF(ISBLANK(Calculations!AD55),"",Calculations!AD55)</f>
        <v>2034</v>
      </c>
      <c r="AE55">
        <f>IF(ISBLANK(Calculations!AE55),"",Calculations!AE55)</f>
        <v>2035</v>
      </c>
      <c r="AF55">
        <f>IF(ISBLANK(Calculations!AF55),"",Calculations!AF55)</f>
        <v>2036</v>
      </c>
      <c r="AG55">
        <f>IF(ISBLANK(Calculations!AG55),"",Calculations!AG55)</f>
        <v>2037</v>
      </c>
      <c r="AH55">
        <f>IF(ISBLANK(Calculations!AH55),"",Calculations!AH55)</f>
        <v>2038</v>
      </c>
      <c r="AI55">
        <f>IF(ISBLANK(Calculations!AI55),"",Calculations!AI55)</f>
        <v>2039</v>
      </c>
      <c r="AJ55">
        <f>IF(ISBLANK(Calculations!AJ55),"",Calculations!AJ55)</f>
        <v>2040</v>
      </c>
      <c r="AK55">
        <f>IF(ISBLANK(Calculations!AK55),"",Calculations!AK55)</f>
        <v>2041</v>
      </c>
      <c r="AL55">
        <f>IF(ISBLANK(Calculations!AL55),"",Calculations!AL55)</f>
        <v>2042</v>
      </c>
      <c r="AM55">
        <f>IF(ISBLANK(Calculations!AM55),"",Calculations!AM55)</f>
        <v>2043</v>
      </c>
      <c r="AN55">
        <f>IF(ISBLANK(Calculations!AN55),"",Calculations!AN55)</f>
        <v>2044</v>
      </c>
      <c r="AO55">
        <f>IF(ISBLANK(Calculations!AO55),"",Calculations!AO55)</f>
        <v>2045</v>
      </c>
      <c r="AP55">
        <f>IF(ISBLANK(Calculations!AP55),"",Calculations!AP55)</f>
        <v>2046</v>
      </c>
      <c r="AQ55">
        <f>IF(ISBLANK(Calculations!AQ55),"",Calculations!AQ55)</f>
        <v>2047</v>
      </c>
      <c r="AR55">
        <f>IF(ISBLANK(Calculations!AR55),"",Calculations!AR55)</f>
        <v>2048</v>
      </c>
      <c r="AS55">
        <f>IF(ISBLANK(Calculations!AS55),"",Calculations!AS55)</f>
        <v>2049</v>
      </c>
      <c r="AT55">
        <f>IF(ISBLANK(Calculations!AT55),"",Calculations!AT55)</f>
        <v>2050</v>
      </c>
    </row>
    <row r="56" spans="1:46">
      <c r="A56" s="1" t="str">
        <f>IF(ISBLANK(Calculations!A56),"",Calculations!A56)</f>
        <v/>
      </c>
      <c r="B56" t="str">
        <f>IF(ISBLANK(Calculations!B56),"",Calculations!B56)</f>
        <v/>
      </c>
      <c r="C56" t="str">
        <f>IF(ISBLANK(Calculations!C56),"",Calculations!C56)</f>
        <v/>
      </c>
      <c r="D56" t="str">
        <f>IF(ISBLANK(Calculations!D56),"",Calculations!D56)</f>
        <v/>
      </c>
      <c r="E56" t="str">
        <f>IF(ISBLANK(Calculations!E56),"",Calculations!E56)</f>
        <v/>
      </c>
      <c r="F56" t="str">
        <f>IF(ISBLANK(Calculations!F56),"",Calculations!F56)</f>
        <v>RKI000:fa_OtherUses</v>
      </c>
      <c r="G56" t="str">
        <f>IF(ISBLANK(Calculations!G56),"",Calculations!G56)</f>
        <v>RKI000:fa_ColorTelevisi</v>
      </c>
      <c r="H56" t="str">
        <f>IF(ISBLANK(Calculations!H56),"",Calculations!H56)</f>
        <v>RKI000:fa_PersonalCompu</v>
      </c>
      <c r="I56" t="str">
        <f>IF(ISBLANK(Calculations!I56),"",Calculations!I56)</f>
        <v>urban residential</v>
      </c>
      <c r="J56">
        <f>IF(ISBLANK(Calculations!J56),"",Calculations!J56)</f>
        <v>0.42695958824168928</v>
      </c>
      <c r="K56">
        <f>IF(ISBLANK(Calculations!K56),"",Calculations!K56)</f>
        <v>0.94236632738906856</v>
      </c>
      <c r="L56" t="str">
        <f>IF(ISBLANK(Calculations!L56),"",Calculations!L56)</f>
        <v>RESIDENTIAL</v>
      </c>
      <c r="M56" t="str">
        <f>IF(ISBLANK(Calculations!M56),"",Calculations!M56)</f>
        <v>other</v>
      </c>
      <c r="N56" t="str">
        <f>IF(ISBLANK(Calculations!N56),"",Calculations!N56)</f>
        <v>electricity</v>
      </c>
      <c r="O56">
        <f t="shared" si="0"/>
        <v>123944235711996.48</v>
      </c>
      <c r="P56">
        <f>IF(ISBLANK(Calculations!P56),"",Calculations!P56)</f>
        <v>123944235711996.48</v>
      </c>
      <c r="Q56">
        <f>IF(ISBLANK(Calculations!Q56),"",Calculations!Q56)</f>
        <v>123944235711996.48</v>
      </c>
      <c r="R56">
        <f>IF(ISBLANK(Calculations!R56),"",Calculations!R56)</f>
        <v>122149828460876.59</v>
      </c>
      <c r="S56">
        <f>IF(ISBLANK(Calculations!S56),"",Calculations!S56)</f>
        <v>119770164895665.69</v>
      </c>
      <c r="T56">
        <f>IF(ISBLANK(Calculations!T56),"",Calculations!T56)</f>
        <v>117835588665730.94</v>
      </c>
      <c r="U56">
        <f>IF(ISBLANK(Calculations!U56),"",Calculations!U56)</f>
        <v>116055538788245.25</v>
      </c>
      <c r="V56">
        <f>IF(ISBLANK(Calculations!V56),"",Calculations!V56)</f>
        <v>114052621084696.38</v>
      </c>
      <c r="W56">
        <f>IF(ISBLANK(Calculations!W56),"",Calculations!W56)</f>
        <v>112208998019629.36</v>
      </c>
      <c r="X56">
        <f>IF(ISBLANK(Calculations!X56),"",Calculations!X56)</f>
        <v>110606763261206.36</v>
      </c>
      <c r="Y56">
        <f>IF(ISBLANK(Calculations!Y56),"",Calculations!Y56)</f>
        <v>109115648260349.38</v>
      </c>
      <c r="Z56">
        <f>IF(ISBLANK(Calculations!Z56),"",Calculations!Z56)</f>
        <v>107551492895383.28</v>
      </c>
      <c r="AA56">
        <f>IF(ISBLANK(Calculations!AA56),"",Calculations!AA56)</f>
        <v>105891498544737.44</v>
      </c>
      <c r="AB56">
        <f>IF(ISBLANK(Calculations!AB56),"",Calculations!AB56)</f>
        <v>104213970880632.45</v>
      </c>
      <c r="AC56">
        <f>IF(ISBLANK(Calculations!AC56),"",Calculations!AC56)</f>
        <v>102656070491639.05</v>
      </c>
      <c r="AD56">
        <f>IF(ISBLANK(Calculations!AD56),"",Calculations!AD56)</f>
        <v>101207673131790.33</v>
      </c>
      <c r="AE56">
        <f>IF(ISBLANK(Calculations!AE56),"",Calculations!AE56)</f>
        <v>99814528997479.031</v>
      </c>
      <c r="AF56">
        <f>IF(ISBLANK(Calculations!AF56),"",Calculations!AF56)</f>
        <v>98412076483632.75</v>
      </c>
      <c r="AG56">
        <f>IF(ISBLANK(Calculations!AG56),"",Calculations!AG56)</f>
        <v>96965122675959</v>
      </c>
      <c r="AH56">
        <f>IF(ISBLANK(Calculations!AH56),"",Calculations!AH56)</f>
        <v>95512299006275.813</v>
      </c>
      <c r="AI56">
        <f>IF(ISBLANK(Calculations!AI56),"",Calculations!AI56)</f>
        <v>93944897680764.938</v>
      </c>
      <c r="AJ56">
        <f>IF(ISBLANK(Calculations!AJ56),"",Calculations!AJ56)</f>
        <v>92199951941298.781</v>
      </c>
      <c r="AK56">
        <f>IF(ISBLANK(Calculations!AK56),"",Calculations!AK56)</f>
        <v>89901984426589.016</v>
      </c>
      <c r="AL56">
        <f>IF(ISBLANK(Calculations!AL56),"",Calculations!AL56)</f>
        <v>87487700616553.094</v>
      </c>
      <c r="AM56">
        <f>IF(ISBLANK(Calculations!AM56),"",Calculations!AM56)</f>
        <v>85010146833662.969</v>
      </c>
      <c r="AN56">
        <f>IF(ISBLANK(Calculations!AN56),"",Calculations!AN56)</f>
        <v>82474540246782.422</v>
      </c>
      <c r="AO56">
        <f>IF(ISBLANK(Calculations!AO56),"",Calculations!AO56)</f>
        <v>79871844431852.781</v>
      </c>
      <c r="AP56">
        <f>IF(ISBLANK(Calculations!AP56),"",Calculations!AP56)</f>
        <v>77156712844921.563</v>
      </c>
      <c r="AQ56">
        <f>IF(ISBLANK(Calculations!AQ56),"",Calculations!AQ56)</f>
        <v>74274950073478.453</v>
      </c>
      <c r="AR56">
        <f>IF(ISBLANK(Calculations!AR56),"",Calculations!AR56)</f>
        <v>73873094281283.984</v>
      </c>
      <c r="AS56">
        <f>IF(ISBLANK(Calculations!AS56),"",Calculations!AS56)</f>
        <v>73829902750042.984</v>
      </c>
      <c r="AT56">
        <f>IF(ISBLANK(Calculations!AT56),"",Calculations!AT56)</f>
        <v>73761585033459.469</v>
      </c>
    </row>
    <row r="57" spans="1:46">
      <c r="A57" s="1" t="str">
        <f>IF(ISBLANK(Calculations!A57),"",Calculations!A57)</f>
        <v/>
      </c>
      <c r="B57" t="str">
        <f>IF(ISBLANK(Calculations!B57),"",Calculations!B57)</f>
        <v/>
      </c>
      <c r="C57" t="str">
        <f>IF(ISBLANK(Calculations!C57),"",Calculations!C57)</f>
        <v/>
      </c>
      <c r="D57" t="str">
        <f>IF(ISBLANK(Calculations!D57),"",Calculations!D57)</f>
        <v/>
      </c>
      <c r="E57" t="str">
        <f>IF(ISBLANK(Calculations!E57),"",Calculations!E57)</f>
        <v/>
      </c>
      <c r="F57" t="str">
        <f>IF(ISBLANK(Calculations!F57),"",Calculations!F57)</f>
        <v/>
      </c>
      <c r="G57" t="str">
        <f>IF(ISBLANK(Calculations!G57),"",Calculations!G57)</f>
        <v/>
      </c>
      <c r="H57" t="str">
        <f>IF(ISBLANK(Calculations!H57),"",Calculations!H57)</f>
        <v/>
      </c>
      <c r="I57" t="str">
        <f>IF(ISBLANK(Calculations!I57),"",Calculations!I57)</f>
        <v>urban residential</v>
      </c>
      <c r="J57">
        <f>IF(ISBLANK(Calculations!J57),"",Calculations!J57)</f>
        <v>0</v>
      </c>
      <c r="K57">
        <f>IF(ISBLANK(Calculations!K57),"",Calculations!K57)</f>
        <v>0.94236632738906856</v>
      </c>
      <c r="L57" t="str">
        <f>IF(ISBLANK(Calculations!L57),"",Calculations!L57)</f>
        <v>RESIDENTIAL</v>
      </c>
      <c r="M57" t="str">
        <f>IF(ISBLANK(Calculations!M57),"",Calculations!M57)</f>
        <v>other</v>
      </c>
      <c r="N57" t="str">
        <f>IF(ISBLANK(Calculations!N57),"",Calculations!N57)</f>
        <v>coal</v>
      </c>
      <c r="O57">
        <f t="shared" si="0"/>
        <v>0</v>
      </c>
      <c r="P57">
        <f>IF(ISBLANK(Calculations!P57),"",Calculations!P57)</f>
        <v>0</v>
      </c>
      <c r="Q57">
        <f>IF(ISBLANK(Calculations!Q57),"",Calculations!Q57)</f>
        <v>0</v>
      </c>
      <c r="R57">
        <f>IF(ISBLANK(Calculations!R57),"",Calculations!R57)</f>
        <v>0</v>
      </c>
      <c r="S57">
        <f>IF(ISBLANK(Calculations!S57),"",Calculations!S57)</f>
        <v>0</v>
      </c>
      <c r="T57">
        <f>IF(ISBLANK(Calculations!T57),"",Calculations!T57)</f>
        <v>0</v>
      </c>
      <c r="U57">
        <f>IF(ISBLANK(Calculations!U57),"",Calculations!U57)</f>
        <v>0</v>
      </c>
      <c r="V57">
        <f>IF(ISBLANK(Calculations!V57),"",Calculations!V57)</f>
        <v>0</v>
      </c>
      <c r="W57">
        <f>IF(ISBLANK(Calculations!W57),"",Calculations!W57)</f>
        <v>0</v>
      </c>
      <c r="X57">
        <f>IF(ISBLANK(Calculations!X57),"",Calculations!X57)</f>
        <v>0</v>
      </c>
      <c r="Y57">
        <f>IF(ISBLANK(Calculations!Y57),"",Calculations!Y57)</f>
        <v>0</v>
      </c>
      <c r="Z57">
        <f>IF(ISBLANK(Calculations!Z57),"",Calculations!Z57)</f>
        <v>0</v>
      </c>
      <c r="AA57">
        <f>IF(ISBLANK(Calculations!AA57),"",Calculations!AA57)</f>
        <v>0</v>
      </c>
      <c r="AB57">
        <f>IF(ISBLANK(Calculations!AB57),"",Calculations!AB57)</f>
        <v>0</v>
      </c>
      <c r="AC57">
        <f>IF(ISBLANK(Calculations!AC57),"",Calculations!AC57)</f>
        <v>0</v>
      </c>
      <c r="AD57">
        <f>IF(ISBLANK(Calculations!AD57),"",Calculations!AD57)</f>
        <v>0</v>
      </c>
      <c r="AE57">
        <f>IF(ISBLANK(Calculations!AE57),"",Calculations!AE57)</f>
        <v>0</v>
      </c>
      <c r="AF57">
        <f>IF(ISBLANK(Calculations!AF57),"",Calculations!AF57)</f>
        <v>0</v>
      </c>
      <c r="AG57">
        <f>IF(ISBLANK(Calculations!AG57),"",Calculations!AG57)</f>
        <v>0</v>
      </c>
      <c r="AH57">
        <f>IF(ISBLANK(Calculations!AH57),"",Calculations!AH57)</f>
        <v>0</v>
      </c>
      <c r="AI57">
        <f>IF(ISBLANK(Calculations!AI57),"",Calculations!AI57)</f>
        <v>0</v>
      </c>
      <c r="AJ57">
        <f>IF(ISBLANK(Calculations!AJ57),"",Calculations!AJ57)</f>
        <v>0</v>
      </c>
      <c r="AK57">
        <f>IF(ISBLANK(Calculations!AK57),"",Calculations!AK57)</f>
        <v>0</v>
      </c>
      <c r="AL57">
        <f>IF(ISBLANK(Calculations!AL57),"",Calculations!AL57)</f>
        <v>0</v>
      </c>
      <c r="AM57">
        <f>IF(ISBLANK(Calculations!AM57),"",Calculations!AM57)</f>
        <v>0</v>
      </c>
      <c r="AN57">
        <f>IF(ISBLANK(Calculations!AN57),"",Calculations!AN57)</f>
        <v>0</v>
      </c>
      <c r="AO57">
        <f>IF(ISBLANK(Calculations!AO57),"",Calculations!AO57)</f>
        <v>0</v>
      </c>
      <c r="AP57">
        <f>IF(ISBLANK(Calculations!AP57),"",Calculations!AP57)</f>
        <v>0</v>
      </c>
      <c r="AQ57">
        <f>IF(ISBLANK(Calculations!AQ57),"",Calculations!AQ57)</f>
        <v>0</v>
      </c>
      <c r="AR57">
        <f>IF(ISBLANK(Calculations!AR57),"",Calculations!AR57)</f>
        <v>0</v>
      </c>
      <c r="AS57">
        <f>IF(ISBLANK(Calculations!AS57),"",Calculations!AS57)</f>
        <v>0</v>
      </c>
      <c r="AT57">
        <f>IF(ISBLANK(Calculations!AT57),"",Calculations!AT57)</f>
        <v>0</v>
      </c>
    </row>
    <row r="58" spans="1:46">
      <c r="A58" s="1" t="str">
        <f>IF(ISBLANK(Calculations!A58),"",Calculations!A58)</f>
        <v/>
      </c>
      <c r="B58" t="str">
        <f>IF(ISBLANK(Calculations!B58),"",Calculations!B58)</f>
        <v/>
      </c>
      <c r="C58" t="str">
        <f>IF(ISBLANK(Calculations!C58),"",Calculations!C58)</f>
        <v/>
      </c>
      <c r="D58" t="str">
        <f>IF(ISBLANK(Calculations!D58),"",Calculations!D58)</f>
        <v/>
      </c>
      <c r="E58" t="str">
        <f>IF(ISBLANK(Calculations!E58),"",Calculations!E58)</f>
        <v/>
      </c>
      <c r="F58" t="str">
        <f>IF(ISBLANK(Calculations!F58),"",Calculations!F58)</f>
        <v/>
      </c>
      <c r="G58" t="str">
        <f>IF(ISBLANK(Calculations!G58),"",Calculations!G58)</f>
        <v/>
      </c>
      <c r="H58" t="str">
        <f>IF(ISBLANK(Calculations!H58),"",Calculations!H58)</f>
        <v>RKI000:ga_OtherNatGas</v>
      </c>
      <c r="I58" t="str">
        <f>IF(ISBLANK(Calculations!I58),"",Calculations!I58)</f>
        <v>urban residential</v>
      </c>
      <c r="J58">
        <f>IF(ISBLANK(Calculations!J58),"",Calculations!J58)</f>
        <v>0</v>
      </c>
      <c r="K58">
        <f>IF(ISBLANK(Calculations!K58),"",Calculations!K58)</f>
        <v>0.94236632738906856</v>
      </c>
      <c r="L58" t="str">
        <f>IF(ISBLANK(Calculations!L58),"",Calculations!L58)</f>
        <v>RESIDENTIAL</v>
      </c>
      <c r="M58" t="str">
        <f>IF(ISBLANK(Calculations!M58),"",Calculations!M58)</f>
        <v>other</v>
      </c>
      <c r="N58" t="str">
        <f>IF(ISBLANK(Calculations!N58),"",Calculations!N58)</f>
        <v>natural gas</v>
      </c>
      <c r="O58">
        <f t="shared" si="0"/>
        <v>0</v>
      </c>
      <c r="P58">
        <f>IF(ISBLANK(Calculations!P58),"",Calculations!P58)</f>
        <v>0</v>
      </c>
      <c r="Q58">
        <f>IF(ISBLANK(Calculations!Q58),"",Calculations!Q58)</f>
        <v>0</v>
      </c>
      <c r="R58">
        <f>IF(ISBLANK(Calculations!R58),"",Calculations!R58)</f>
        <v>0</v>
      </c>
      <c r="S58">
        <f>IF(ISBLANK(Calculations!S58),"",Calculations!S58)</f>
        <v>0</v>
      </c>
      <c r="T58">
        <f>IF(ISBLANK(Calculations!T58),"",Calculations!T58)</f>
        <v>0</v>
      </c>
      <c r="U58">
        <f>IF(ISBLANK(Calculations!U58),"",Calculations!U58)</f>
        <v>0</v>
      </c>
      <c r="V58">
        <f>IF(ISBLANK(Calculations!V58),"",Calculations!V58)</f>
        <v>0</v>
      </c>
      <c r="W58">
        <f>IF(ISBLANK(Calculations!W58),"",Calculations!W58)</f>
        <v>0</v>
      </c>
      <c r="X58">
        <f>IF(ISBLANK(Calculations!X58),"",Calculations!X58)</f>
        <v>0</v>
      </c>
      <c r="Y58">
        <f>IF(ISBLANK(Calculations!Y58),"",Calculations!Y58)</f>
        <v>0</v>
      </c>
      <c r="Z58">
        <f>IF(ISBLANK(Calculations!Z58),"",Calculations!Z58)</f>
        <v>0</v>
      </c>
      <c r="AA58">
        <f>IF(ISBLANK(Calculations!AA58),"",Calculations!AA58)</f>
        <v>0</v>
      </c>
      <c r="AB58">
        <f>IF(ISBLANK(Calculations!AB58),"",Calculations!AB58)</f>
        <v>0</v>
      </c>
      <c r="AC58">
        <f>IF(ISBLANK(Calculations!AC58),"",Calculations!AC58)</f>
        <v>0</v>
      </c>
      <c r="AD58">
        <f>IF(ISBLANK(Calculations!AD58),"",Calculations!AD58)</f>
        <v>0</v>
      </c>
      <c r="AE58">
        <f>IF(ISBLANK(Calculations!AE58),"",Calculations!AE58)</f>
        <v>0</v>
      </c>
      <c r="AF58">
        <f>IF(ISBLANK(Calculations!AF58),"",Calculations!AF58)</f>
        <v>0</v>
      </c>
      <c r="AG58">
        <f>IF(ISBLANK(Calculations!AG58),"",Calculations!AG58)</f>
        <v>0</v>
      </c>
      <c r="AH58">
        <f>IF(ISBLANK(Calculations!AH58),"",Calculations!AH58)</f>
        <v>0</v>
      </c>
      <c r="AI58">
        <f>IF(ISBLANK(Calculations!AI58),"",Calculations!AI58)</f>
        <v>0</v>
      </c>
      <c r="AJ58">
        <f>IF(ISBLANK(Calculations!AJ58),"",Calculations!AJ58)</f>
        <v>0</v>
      </c>
      <c r="AK58">
        <f>IF(ISBLANK(Calculations!AK58),"",Calculations!AK58)</f>
        <v>0</v>
      </c>
      <c r="AL58">
        <f>IF(ISBLANK(Calculations!AL58),"",Calculations!AL58)</f>
        <v>0</v>
      </c>
      <c r="AM58">
        <f>IF(ISBLANK(Calculations!AM58),"",Calculations!AM58)</f>
        <v>0</v>
      </c>
      <c r="AN58">
        <f>IF(ISBLANK(Calculations!AN58),"",Calculations!AN58)</f>
        <v>0</v>
      </c>
      <c r="AO58">
        <f>IF(ISBLANK(Calculations!AO58),"",Calculations!AO58)</f>
        <v>0</v>
      </c>
      <c r="AP58">
        <f>IF(ISBLANK(Calculations!AP58),"",Calculations!AP58)</f>
        <v>0</v>
      </c>
      <c r="AQ58">
        <f>IF(ISBLANK(Calculations!AQ58),"",Calculations!AQ58)</f>
        <v>0</v>
      </c>
      <c r="AR58">
        <f>IF(ISBLANK(Calculations!AR58),"",Calculations!AR58)</f>
        <v>0</v>
      </c>
      <c r="AS58">
        <f>IF(ISBLANK(Calculations!AS58),"",Calculations!AS58)</f>
        <v>0</v>
      </c>
      <c r="AT58">
        <f>IF(ISBLANK(Calculations!AT58),"",Calculations!AT58)</f>
        <v>0</v>
      </c>
    </row>
    <row r="59" spans="1:46">
      <c r="A59" s="1" t="str">
        <f>IF(ISBLANK(Calculations!A59),"",Calculations!A59)</f>
        <v/>
      </c>
      <c r="B59" t="str">
        <f>IF(ISBLANK(Calculations!B59),"",Calculations!B59)</f>
        <v/>
      </c>
      <c r="C59" t="str">
        <f>IF(ISBLANK(Calculations!C59),"",Calculations!C59)</f>
        <v/>
      </c>
      <c r="D59" t="str">
        <f>IF(ISBLANK(Calculations!D59),"",Calculations!D59)</f>
        <v/>
      </c>
      <c r="E59" t="str">
        <f>IF(ISBLANK(Calculations!E59),"",Calculations!E59)</f>
        <v/>
      </c>
      <c r="F59" t="str">
        <f>IF(ISBLANK(Calculations!F59),"",Calculations!F59)</f>
        <v/>
      </c>
      <c r="G59" t="str">
        <f>IF(ISBLANK(Calculations!G59),"",Calculations!G59)</f>
        <v/>
      </c>
      <c r="H59" t="str">
        <f>IF(ISBLANK(Calculations!H59),"",Calculations!H59)</f>
        <v>RKI000:Other_ha_ha</v>
      </c>
      <c r="I59" t="str">
        <f>IF(ISBLANK(Calculations!I59),"",Calculations!I59)</f>
        <v>urban residential</v>
      </c>
      <c r="J59">
        <f>IF(ISBLANK(Calculations!J59),"",Calculations!J59)</f>
        <v>0</v>
      </c>
      <c r="K59">
        <f>IF(ISBLANK(Calculations!K59),"",Calculations!K59)</f>
        <v>0.94236632738906856</v>
      </c>
      <c r="L59" t="str">
        <f>IF(ISBLANK(Calculations!L59),"",Calculations!L59)</f>
        <v>RESIDENTIAL</v>
      </c>
      <c r="M59" t="str">
        <f>IF(ISBLANK(Calculations!M59),"",Calculations!M59)</f>
        <v>other</v>
      </c>
      <c r="N59" t="str">
        <f>IF(ISBLANK(Calculations!N59),"",Calculations!N59)</f>
        <v>petroleum diesel</v>
      </c>
      <c r="O59">
        <f t="shared" si="0"/>
        <v>0</v>
      </c>
      <c r="P59">
        <f>IF(ISBLANK(Calculations!P59),"",Calculations!P59)</f>
        <v>0</v>
      </c>
      <c r="Q59">
        <f>IF(ISBLANK(Calculations!Q59),"",Calculations!Q59)</f>
        <v>0</v>
      </c>
      <c r="R59">
        <f>IF(ISBLANK(Calculations!R59),"",Calculations!R59)</f>
        <v>0</v>
      </c>
      <c r="S59">
        <f>IF(ISBLANK(Calculations!S59),"",Calculations!S59)</f>
        <v>0</v>
      </c>
      <c r="T59">
        <f>IF(ISBLANK(Calculations!T59),"",Calculations!T59)</f>
        <v>0</v>
      </c>
      <c r="U59">
        <f>IF(ISBLANK(Calculations!U59),"",Calculations!U59)</f>
        <v>0</v>
      </c>
      <c r="V59">
        <f>IF(ISBLANK(Calculations!V59),"",Calculations!V59)</f>
        <v>0</v>
      </c>
      <c r="W59">
        <f>IF(ISBLANK(Calculations!W59),"",Calculations!W59)</f>
        <v>0</v>
      </c>
      <c r="X59">
        <f>IF(ISBLANK(Calculations!X59),"",Calculations!X59)</f>
        <v>0</v>
      </c>
      <c r="Y59">
        <f>IF(ISBLANK(Calculations!Y59),"",Calculations!Y59)</f>
        <v>0</v>
      </c>
      <c r="Z59">
        <f>IF(ISBLANK(Calculations!Z59),"",Calculations!Z59)</f>
        <v>0</v>
      </c>
      <c r="AA59">
        <f>IF(ISBLANK(Calculations!AA59),"",Calculations!AA59)</f>
        <v>0</v>
      </c>
      <c r="AB59">
        <f>IF(ISBLANK(Calculations!AB59),"",Calculations!AB59)</f>
        <v>0</v>
      </c>
      <c r="AC59">
        <f>IF(ISBLANK(Calculations!AC59),"",Calculations!AC59)</f>
        <v>0</v>
      </c>
      <c r="AD59">
        <f>IF(ISBLANK(Calculations!AD59),"",Calculations!AD59)</f>
        <v>0</v>
      </c>
      <c r="AE59">
        <f>IF(ISBLANK(Calculations!AE59),"",Calculations!AE59)</f>
        <v>0</v>
      </c>
      <c r="AF59">
        <f>IF(ISBLANK(Calculations!AF59),"",Calculations!AF59)</f>
        <v>0</v>
      </c>
      <c r="AG59">
        <f>IF(ISBLANK(Calculations!AG59),"",Calculations!AG59)</f>
        <v>0</v>
      </c>
      <c r="AH59">
        <f>IF(ISBLANK(Calculations!AH59),"",Calculations!AH59)</f>
        <v>0</v>
      </c>
      <c r="AI59">
        <f>IF(ISBLANK(Calculations!AI59),"",Calculations!AI59)</f>
        <v>0</v>
      </c>
      <c r="AJ59">
        <f>IF(ISBLANK(Calculations!AJ59),"",Calculations!AJ59)</f>
        <v>0</v>
      </c>
      <c r="AK59">
        <f>IF(ISBLANK(Calculations!AK59),"",Calculations!AK59)</f>
        <v>0</v>
      </c>
      <c r="AL59">
        <f>IF(ISBLANK(Calculations!AL59),"",Calculations!AL59)</f>
        <v>0</v>
      </c>
      <c r="AM59">
        <f>IF(ISBLANK(Calculations!AM59),"",Calculations!AM59)</f>
        <v>0</v>
      </c>
      <c r="AN59">
        <f>IF(ISBLANK(Calculations!AN59),"",Calculations!AN59)</f>
        <v>0</v>
      </c>
      <c r="AO59">
        <f>IF(ISBLANK(Calculations!AO59),"",Calculations!AO59)</f>
        <v>0</v>
      </c>
      <c r="AP59">
        <f>IF(ISBLANK(Calculations!AP59),"",Calculations!AP59)</f>
        <v>0</v>
      </c>
      <c r="AQ59">
        <f>IF(ISBLANK(Calculations!AQ59),"",Calculations!AQ59)</f>
        <v>0</v>
      </c>
      <c r="AR59">
        <f>IF(ISBLANK(Calculations!AR59),"",Calculations!AR59)</f>
        <v>0</v>
      </c>
      <c r="AS59">
        <f>IF(ISBLANK(Calculations!AS59),"",Calculations!AS59)</f>
        <v>0</v>
      </c>
      <c r="AT59">
        <f>IF(ISBLANK(Calculations!AT59),"",Calculations!AT59)</f>
        <v>0</v>
      </c>
    </row>
    <row r="60" spans="1:46">
      <c r="A60" s="1" t="str">
        <f>IF(ISBLANK(Calculations!A60),"",Calculations!A60)</f>
        <v/>
      </c>
      <c r="B60" t="str">
        <f>IF(ISBLANK(Calculations!B60),"",Calculations!B60)</f>
        <v/>
      </c>
      <c r="C60" t="str">
        <f>IF(ISBLANK(Calculations!C60),"",Calculations!C60)</f>
        <v/>
      </c>
      <c r="D60" t="str">
        <f>IF(ISBLANK(Calculations!D60),"",Calculations!D60)</f>
        <v/>
      </c>
      <c r="E60" t="str">
        <f>IF(ISBLANK(Calculations!E60),"",Calculations!E60)</f>
        <v/>
      </c>
      <c r="F60" t="str">
        <f>IF(ISBLANK(Calculations!F60),"",Calculations!F60)</f>
        <v/>
      </c>
      <c r="G60" t="str">
        <f>IF(ISBLANK(Calculations!G60),"",Calculations!G60)</f>
        <v/>
      </c>
      <c r="H60" t="str">
        <f>IF(ISBLANK(Calculations!H60),"",Calculations!H60)</f>
        <v/>
      </c>
      <c r="I60" t="str">
        <f>IF(ISBLANK(Calculations!I60),"",Calculations!I60)</f>
        <v>urban residential</v>
      </c>
      <c r="J60">
        <f>IF(ISBLANK(Calculations!J60),"",Calculations!J60)</f>
        <v>0</v>
      </c>
      <c r="K60">
        <f>IF(ISBLANK(Calculations!K60),"",Calculations!K60)</f>
        <v>0.94236632738906856</v>
      </c>
      <c r="L60" t="str">
        <f>IF(ISBLANK(Calculations!L60),"",Calculations!L60)</f>
        <v>RESIDENTIAL</v>
      </c>
      <c r="M60" t="str">
        <f>IF(ISBLANK(Calculations!M60),"",Calculations!M60)</f>
        <v>other</v>
      </c>
      <c r="N60" t="str">
        <f>IF(ISBLANK(Calculations!N60),"",Calculations!N60)</f>
        <v>heat</v>
      </c>
      <c r="O60">
        <f t="shared" si="0"/>
        <v>0</v>
      </c>
      <c r="P60">
        <f>IF(ISBLANK(Calculations!P60),"",Calculations!P60)</f>
        <v>0</v>
      </c>
      <c r="Q60">
        <f>IF(ISBLANK(Calculations!Q60),"",Calculations!Q60)</f>
        <v>0</v>
      </c>
      <c r="R60">
        <f>IF(ISBLANK(Calculations!R60),"",Calculations!R60)</f>
        <v>0</v>
      </c>
      <c r="S60">
        <f>IF(ISBLANK(Calculations!S60),"",Calculations!S60)</f>
        <v>0</v>
      </c>
      <c r="T60">
        <f>IF(ISBLANK(Calculations!T60),"",Calculations!T60)</f>
        <v>0</v>
      </c>
      <c r="U60">
        <f>IF(ISBLANK(Calculations!U60),"",Calculations!U60)</f>
        <v>0</v>
      </c>
      <c r="V60">
        <f>IF(ISBLANK(Calculations!V60),"",Calculations!V60)</f>
        <v>0</v>
      </c>
      <c r="W60">
        <f>IF(ISBLANK(Calculations!W60),"",Calculations!W60)</f>
        <v>0</v>
      </c>
      <c r="X60">
        <f>IF(ISBLANK(Calculations!X60),"",Calculations!X60)</f>
        <v>0</v>
      </c>
      <c r="Y60">
        <f>IF(ISBLANK(Calculations!Y60),"",Calculations!Y60)</f>
        <v>0</v>
      </c>
      <c r="Z60">
        <f>IF(ISBLANK(Calculations!Z60),"",Calculations!Z60)</f>
        <v>0</v>
      </c>
      <c r="AA60">
        <f>IF(ISBLANK(Calculations!AA60),"",Calculations!AA60)</f>
        <v>0</v>
      </c>
      <c r="AB60">
        <f>IF(ISBLANK(Calculations!AB60),"",Calculations!AB60)</f>
        <v>0</v>
      </c>
      <c r="AC60">
        <f>IF(ISBLANK(Calculations!AC60),"",Calculations!AC60)</f>
        <v>0</v>
      </c>
      <c r="AD60">
        <f>IF(ISBLANK(Calculations!AD60),"",Calculations!AD60)</f>
        <v>0</v>
      </c>
      <c r="AE60">
        <f>IF(ISBLANK(Calculations!AE60),"",Calculations!AE60)</f>
        <v>0</v>
      </c>
      <c r="AF60">
        <f>IF(ISBLANK(Calculations!AF60),"",Calculations!AF60)</f>
        <v>0</v>
      </c>
      <c r="AG60">
        <f>IF(ISBLANK(Calculations!AG60),"",Calculations!AG60)</f>
        <v>0</v>
      </c>
      <c r="AH60">
        <f>IF(ISBLANK(Calculations!AH60),"",Calculations!AH60)</f>
        <v>0</v>
      </c>
      <c r="AI60">
        <f>IF(ISBLANK(Calculations!AI60),"",Calculations!AI60)</f>
        <v>0</v>
      </c>
      <c r="AJ60">
        <f>IF(ISBLANK(Calculations!AJ60),"",Calculations!AJ60)</f>
        <v>0</v>
      </c>
      <c r="AK60">
        <f>IF(ISBLANK(Calculations!AK60),"",Calculations!AK60)</f>
        <v>0</v>
      </c>
      <c r="AL60">
        <f>IF(ISBLANK(Calculations!AL60),"",Calculations!AL60)</f>
        <v>0</v>
      </c>
      <c r="AM60">
        <f>IF(ISBLANK(Calculations!AM60),"",Calculations!AM60)</f>
        <v>0</v>
      </c>
      <c r="AN60">
        <f>IF(ISBLANK(Calculations!AN60),"",Calculations!AN60)</f>
        <v>0</v>
      </c>
      <c r="AO60">
        <f>IF(ISBLANK(Calculations!AO60),"",Calculations!AO60)</f>
        <v>0</v>
      </c>
      <c r="AP60">
        <f>IF(ISBLANK(Calculations!AP60),"",Calculations!AP60)</f>
        <v>0</v>
      </c>
      <c r="AQ60">
        <f>IF(ISBLANK(Calculations!AQ60),"",Calculations!AQ60)</f>
        <v>0</v>
      </c>
      <c r="AR60">
        <f>IF(ISBLANK(Calculations!AR60),"",Calculations!AR60)</f>
        <v>0</v>
      </c>
      <c r="AS60">
        <f>IF(ISBLANK(Calculations!AS60),"",Calculations!AS60)</f>
        <v>0</v>
      </c>
      <c r="AT60">
        <f>IF(ISBLANK(Calculations!AT60),"",Calculations!AT60)</f>
        <v>0</v>
      </c>
    </row>
    <row r="61" spans="1:46">
      <c r="A61" s="1" t="str">
        <f>IF(ISBLANK(Calculations!A61),"",Calculations!A61)</f>
        <v/>
      </c>
      <c r="B61" t="str">
        <f>IF(ISBLANK(Calculations!B61),"",Calculations!B61)</f>
        <v/>
      </c>
      <c r="C61" t="str">
        <f>IF(ISBLANK(Calculations!C61),"",Calculations!C61)</f>
        <v/>
      </c>
      <c r="D61" t="str">
        <f>IF(ISBLANK(Calculations!D61),"",Calculations!D61)</f>
        <v/>
      </c>
      <c r="E61" t="str">
        <f>IF(ISBLANK(Calculations!E61),"",Calculations!E61)</f>
        <v/>
      </c>
      <c r="F61" t="str">
        <f>IF(ISBLANK(Calculations!F61),"",Calculations!F61)</f>
        <v/>
      </c>
      <c r="G61" t="str">
        <f>IF(ISBLANK(Calculations!G61),"",Calculations!G61)</f>
        <v/>
      </c>
      <c r="H61" t="str">
        <f>IF(ISBLANK(Calculations!H61),"",Calculations!H61)</f>
        <v/>
      </c>
      <c r="I61" t="str">
        <f>IF(ISBLANK(Calculations!I61),"",Calculations!I61)</f>
        <v>urban residential</v>
      </c>
      <c r="J61">
        <f>IF(ISBLANK(Calculations!J61),"",Calculations!J61)</f>
        <v>0</v>
      </c>
      <c r="K61">
        <f>IF(ISBLANK(Calculations!K61),"",Calculations!K61)</f>
        <v>0.94236632738906856</v>
      </c>
      <c r="L61" t="str">
        <f>IF(ISBLANK(Calculations!L61),"",Calculations!L61)</f>
        <v>RESIDENTIAL</v>
      </c>
      <c r="M61" t="str">
        <f>IF(ISBLANK(Calculations!M61),"",Calculations!M61)</f>
        <v>other</v>
      </c>
      <c r="N61" t="str">
        <f>IF(ISBLANK(Calculations!N61),"",Calculations!N61)</f>
        <v>biomass</v>
      </c>
      <c r="O61">
        <f t="shared" si="0"/>
        <v>0</v>
      </c>
      <c r="P61">
        <f>IF(ISBLANK(Calculations!P61),"",Calculations!P61)</f>
        <v>0</v>
      </c>
      <c r="Q61">
        <f>IF(ISBLANK(Calculations!Q61),"",Calculations!Q61)</f>
        <v>0</v>
      </c>
      <c r="R61">
        <f>IF(ISBLANK(Calculations!R61),"",Calculations!R61)</f>
        <v>0</v>
      </c>
      <c r="S61">
        <f>IF(ISBLANK(Calculations!S61),"",Calculations!S61)</f>
        <v>0</v>
      </c>
      <c r="T61">
        <f>IF(ISBLANK(Calculations!T61),"",Calculations!T61)</f>
        <v>0</v>
      </c>
      <c r="U61">
        <f>IF(ISBLANK(Calculations!U61),"",Calculations!U61)</f>
        <v>0</v>
      </c>
      <c r="V61">
        <f>IF(ISBLANK(Calculations!V61),"",Calculations!V61)</f>
        <v>0</v>
      </c>
      <c r="W61">
        <f>IF(ISBLANK(Calculations!W61),"",Calculations!W61)</f>
        <v>0</v>
      </c>
      <c r="X61">
        <f>IF(ISBLANK(Calculations!X61),"",Calculations!X61)</f>
        <v>0</v>
      </c>
      <c r="Y61">
        <f>IF(ISBLANK(Calculations!Y61),"",Calculations!Y61)</f>
        <v>0</v>
      </c>
      <c r="Z61">
        <f>IF(ISBLANK(Calculations!Z61),"",Calculations!Z61)</f>
        <v>0</v>
      </c>
      <c r="AA61">
        <f>IF(ISBLANK(Calculations!AA61),"",Calculations!AA61)</f>
        <v>0</v>
      </c>
      <c r="AB61">
        <f>IF(ISBLANK(Calculations!AB61),"",Calculations!AB61)</f>
        <v>0</v>
      </c>
      <c r="AC61">
        <f>IF(ISBLANK(Calculations!AC61),"",Calculations!AC61)</f>
        <v>0</v>
      </c>
      <c r="AD61">
        <f>IF(ISBLANK(Calculations!AD61),"",Calculations!AD61)</f>
        <v>0</v>
      </c>
      <c r="AE61">
        <f>IF(ISBLANK(Calculations!AE61),"",Calculations!AE61)</f>
        <v>0</v>
      </c>
      <c r="AF61">
        <f>IF(ISBLANK(Calculations!AF61),"",Calculations!AF61)</f>
        <v>0</v>
      </c>
      <c r="AG61">
        <f>IF(ISBLANK(Calculations!AG61),"",Calculations!AG61)</f>
        <v>0</v>
      </c>
      <c r="AH61">
        <f>IF(ISBLANK(Calculations!AH61),"",Calculations!AH61)</f>
        <v>0</v>
      </c>
      <c r="AI61">
        <f>IF(ISBLANK(Calculations!AI61),"",Calculations!AI61)</f>
        <v>0</v>
      </c>
      <c r="AJ61">
        <f>IF(ISBLANK(Calculations!AJ61),"",Calculations!AJ61)</f>
        <v>0</v>
      </c>
      <c r="AK61">
        <f>IF(ISBLANK(Calculations!AK61),"",Calculations!AK61)</f>
        <v>0</v>
      </c>
      <c r="AL61">
        <f>IF(ISBLANK(Calculations!AL61),"",Calculations!AL61)</f>
        <v>0</v>
      </c>
      <c r="AM61">
        <f>IF(ISBLANK(Calculations!AM61),"",Calculations!AM61)</f>
        <v>0</v>
      </c>
      <c r="AN61">
        <f>IF(ISBLANK(Calculations!AN61),"",Calculations!AN61)</f>
        <v>0</v>
      </c>
      <c r="AO61">
        <f>IF(ISBLANK(Calculations!AO61),"",Calculations!AO61)</f>
        <v>0</v>
      </c>
      <c r="AP61">
        <f>IF(ISBLANK(Calculations!AP61),"",Calculations!AP61)</f>
        <v>0</v>
      </c>
      <c r="AQ61">
        <f>IF(ISBLANK(Calculations!AQ61),"",Calculations!AQ61)</f>
        <v>0</v>
      </c>
      <c r="AR61">
        <f>IF(ISBLANK(Calculations!AR61),"",Calculations!AR61)</f>
        <v>0</v>
      </c>
      <c r="AS61">
        <f>IF(ISBLANK(Calculations!AS61),"",Calculations!AS61)</f>
        <v>0</v>
      </c>
      <c r="AT61">
        <f>IF(ISBLANK(Calculations!AT61),"",Calculations!AT61)</f>
        <v>0</v>
      </c>
    </row>
    <row r="62" spans="1:46">
      <c r="A62" s="1" t="str">
        <f>IF(ISBLANK(Calculations!A62),"",Calculations!A62)</f>
        <v/>
      </c>
      <c r="B62" t="str">
        <f>IF(ISBLANK(Calculations!B62),"",Calculations!B62)</f>
        <v/>
      </c>
      <c r="C62" t="str">
        <f>IF(ISBLANK(Calculations!C62),"",Calculations!C62)</f>
        <v/>
      </c>
      <c r="D62" t="str">
        <f>IF(ISBLANK(Calculations!D62),"",Calculations!D62)</f>
        <v/>
      </c>
      <c r="E62" t="str">
        <f>IF(ISBLANK(Calculations!E62),"",Calculations!E62)</f>
        <v/>
      </c>
      <c r="F62" t="str">
        <f>IF(ISBLANK(Calculations!F62),"",Calculations!F62)</f>
        <v/>
      </c>
      <c r="G62" t="str">
        <f>IF(ISBLANK(Calculations!G62),"",Calculations!G62)</f>
        <v/>
      </c>
      <c r="H62" t="str">
        <f>IF(ISBLANK(Calculations!H62),"",Calculations!H62)</f>
        <v/>
      </c>
      <c r="I62" t="str">
        <f>IF(ISBLANK(Calculations!I62),"",Calculations!I62)</f>
        <v>urban residential</v>
      </c>
      <c r="J62">
        <f>IF(ISBLANK(Calculations!J62),"",Calculations!J62)</f>
        <v>0</v>
      </c>
      <c r="K62">
        <f>IF(ISBLANK(Calculations!K62),"",Calculations!K62)</f>
        <v>0.94236632738906856</v>
      </c>
      <c r="L62" t="str">
        <f>IF(ISBLANK(Calculations!L62),"",Calculations!L62)</f>
        <v>RESIDENTIAL</v>
      </c>
      <c r="M62" t="str">
        <f>IF(ISBLANK(Calculations!M62),"",Calculations!M62)</f>
        <v>other</v>
      </c>
      <c r="N62" t="str">
        <f>IF(ISBLANK(Calculations!N62),"",Calculations!N62)</f>
        <v>kerosene</v>
      </c>
      <c r="O62">
        <f t="shared" si="0"/>
        <v>0</v>
      </c>
      <c r="P62">
        <f>IF(ISBLANK(Calculations!P62),"",Calculations!P62)</f>
        <v>0</v>
      </c>
      <c r="Q62">
        <f>IF(ISBLANK(Calculations!Q62),"",Calculations!Q62)</f>
        <v>0</v>
      </c>
      <c r="R62">
        <f>IF(ISBLANK(Calculations!R62),"",Calculations!R62)</f>
        <v>0</v>
      </c>
      <c r="S62">
        <f>IF(ISBLANK(Calculations!S62),"",Calculations!S62)</f>
        <v>0</v>
      </c>
      <c r="T62">
        <f>IF(ISBLANK(Calculations!T62),"",Calculations!T62)</f>
        <v>0</v>
      </c>
      <c r="U62">
        <f>IF(ISBLANK(Calculations!U62),"",Calculations!U62)</f>
        <v>0</v>
      </c>
      <c r="V62">
        <f>IF(ISBLANK(Calculations!V62),"",Calculations!V62)</f>
        <v>0</v>
      </c>
      <c r="W62">
        <f>IF(ISBLANK(Calculations!W62),"",Calculations!W62)</f>
        <v>0</v>
      </c>
      <c r="X62">
        <f>IF(ISBLANK(Calculations!X62),"",Calculations!X62)</f>
        <v>0</v>
      </c>
      <c r="Y62">
        <f>IF(ISBLANK(Calculations!Y62),"",Calculations!Y62)</f>
        <v>0</v>
      </c>
      <c r="Z62">
        <f>IF(ISBLANK(Calculations!Z62),"",Calculations!Z62)</f>
        <v>0</v>
      </c>
      <c r="AA62">
        <f>IF(ISBLANK(Calculations!AA62),"",Calculations!AA62)</f>
        <v>0</v>
      </c>
      <c r="AB62">
        <f>IF(ISBLANK(Calculations!AB62),"",Calculations!AB62)</f>
        <v>0</v>
      </c>
      <c r="AC62">
        <f>IF(ISBLANK(Calculations!AC62),"",Calculations!AC62)</f>
        <v>0</v>
      </c>
      <c r="AD62">
        <f>IF(ISBLANK(Calculations!AD62),"",Calculations!AD62)</f>
        <v>0</v>
      </c>
      <c r="AE62">
        <f>IF(ISBLANK(Calculations!AE62),"",Calculations!AE62)</f>
        <v>0</v>
      </c>
      <c r="AF62">
        <f>IF(ISBLANK(Calculations!AF62),"",Calculations!AF62)</f>
        <v>0</v>
      </c>
      <c r="AG62">
        <f>IF(ISBLANK(Calculations!AG62),"",Calculations!AG62)</f>
        <v>0</v>
      </c>
      <c r="AH62">
        <f>IF(ISBLANK(Calculations!AH62),"",Calculations!AH62)</f>
        <v>0</v>
      </c>
      <c r="AI62">
        <f>IF(ISBLANK(Calculations!AI62),"",Calculations!AI62)</f>
        <v>0</v>
      </c>
      <c r="AJ62">
        <f>IF(ISBLANK(Calculations!AJ62),"",Calculations!AJ62)</f>
        <v>0</v>
      </c>
      <c r="AK62">
        <f>IF(ISBLANK(Calculations!AK62),"",Calculations!AK62)</f>
        <v>0</v>
      </c>
      <c r="AL62">
        <f>IF(ISBLANK(Calculations!AL62),"",Calculations!AL62)</f>
        <v>0</v>
      </c>
      <c r="AM62">
        <f>IF(ISBLANK(Calculations!AM62),"",Calculations!AM62)</f>
        <v>0</v>
      </c>
      <c r="AN62">
        <f>IF(ISBLANK(Calculations!AN62),"",Calculations!AN62)</f>
        <v>0</v>
      </c>
      <c r="AO62">
        <f>IF(ISBLANK(Calculations!AO62),"",Calculations!AO62)</f>
        <v>0</v>
      </c>
      <c r="AP62">
        <f>IF(ISBLANK(Calculations!AP62),"",Calculations!AP62)</f>
        <v>0</v>
      </c>
      <c r="AQ62">
        <f>IF(ISBLANK(Calculations!AQ62),"",Calculations!AQ62)</f>
        <v>0</v>
      </c>
      <c r="AR62">
        <f>IF(ISBLANK(Calculations!AR62),"",Calculations!AR62)</f>
        <v>0</v>
      </c>
      <c r="AS62">
        <f>IF(ISBLANK(Calculations!AS62),"",Calculations!AS62)</f>
        <v>0</v>
      </c>
      <c r="AT62">
        <f>IF(ISBLANK(Calculations!AT62),"",Calculations!AT62)</f>
        <v>0</v>
      </c>
    </row>
    <row r="63" spans="1:46">
      <c r="A63" s="1" t="str">
        <f>IF(ISBLANK(Calculations!A63),"",Calculations!A63)</f>
        <v/>
      </c>
      <c r="B63" t="str">
        <f>IF(ISBLANK(Calculations!B63),"",Calculations!B63)</f>
        <v/>
      </c>
      <c r="C63" t="str">
        <f>IF(ISBLANK(Calculations!C63),"",Calculations!C63)</f>
        <v/>
      </c>
      <c r="D63" t="str">
        <f>IF(ISBLANK(Calculations!D63),"",Calculations!D63)</f>
        <v/>
      </c>
      <c r="E63" t="str">
        <f>IF(ISBLANK(Calculations!E63),"",Calculations!E63)</f>
        <v/>
      </c>
      <c r="F63" t="str">
        <f>IF(ISBLANK(Calculations!F63),"",Calculations!F63)</f>
        <v/>
      </c>
      <c r="G63" t="str">
        <f>IF(ISBLANK(Calculations!G63),"",Calculations!G63)</f>
        <v/>
      </c>
      <c r="H63" t="str">
        <f>IF(ISBLANK(Calculations!H63),"",Calculations!H63)</f>
        <v/>
      </c>
      <c r="I63" t="str">
        <f>IF(ISBLANK(Calculations!I63),"",Calculations!I63)</f>
        <v>urban residential</v>
      </c>
      <c r="J63">
        <f>IF(ISBLANK(Calculations!J63),"",Calculations!J63)</f>
        <v>0</v>
      </c>
      <c r="K63">
        <f>IF(ISBLANK(Calculations!K63),"",Calculations!K63)</f>
        <v>0.94236632738906856</v>
      </c>
      <c r="L63" t="str">
        <f>IF(ISBLANK(Calculations!L63),"",Calculations!L63)</f>
        <v>RESIDENTIAL</v>
      </c>
      <c r="M63" t="str">
        <f>IF(ISBLANK(Calculations!M63),"",Calculations!M63)</f>
        <v>other</v>
      </c>
      <c r="N63" t="str">
        <f>IF(ISBLANK(Calculations!N63),"",Calculations!N63)</f>
        <v>heavy or residual fuel oil</v>
      </c>
      <c r="O63">
        <f t="shared" si="0"/>
        <v>0</v>
      </c>
      <c r="P63">
        <f>IF(ISBLANK(Calculations!P63),"",Calculations!P63)</f>
        <v>0</v>
      </c>
      <c r="Q63">
        <f>IF(ISBLANK(Calculations!Q63),"",Calculations!Q63)</f>
        <v>0</v>
      </c>
      <c r="R63">
        <f>IF(ISBLANK(Calculations!R63),"",Calculations!R63)</f>
        <v>0</v>
      </c>
      <c r="S63">
        <f>IF(ISBLANK(Calculations!S63),"",Calculations!S63)</f>
        <v>0</v>
      </c>
      <c r="T63">
        <f>IF(ISBLANK(Calculations!T63),"",Calculations!T63)</f>
        <v>0</v>
      </c>
      <c r="U63">
        <f>IF(ISBLANK(Calculations!U63),"",Calculations!U63)</f>
        <v>0</v>
      </c>
      <c r="V63">
        <f>IF(ISBLANK(Calculations!V63),"",Calculations!V63)</f>
        <v>0</v>
      </c>
      <c r="W63">
        <f>IF(ISBLANK(Calculations!W63),"",Calculations!W63)</f>
        <v>0</v>
      </c>
      <c r="X63">
        <f>IF(ISBLANK(Calculations!X63),"",Calculations!X63)</f>
        <v>0</v>
      </c>
      <c r="Y63">
        <f>IF(ISBLANK(Calculations!Y63),"",Calculations!Y63)</f>
        <v>0</v>
      </c>
      <c r="Z63">
        <f>IF(ISBLANK(Calculations!Z63),"",Calculations!Z63)</f>
        <v>0</v>
      </c>
      <c r="AA63">
        <f>IF(ISBLANK(Calculations!AA63),"",Calculations!AA63)</f>
        <v>0</v>
      </c>
      <c r="AB63">
        <f>IF(ISBLANK(Calculations!AB63),"",Calculations!AB63)</f>
        <v>0</v>
      </c>
      <c r="AC63">
        <f>IF(ISBLANK(Calculations!AC63),"",Calculations!AC63)</f>
        <v>0</v>
      </c>
      <c r="AD63">
        <f>IF(ISBLANK(Calculations!AD63),"",Calculations!AD63)</f>
        <v>0</v>
      </c>
      <c r="AE63">
        <f>IF(ISBLANK(Calculations!AE63),"",Calculations!AE63)</f>
        <v>0</v>
      </c>
      <c r="AF63">
        <f>IF(ISBLANK(Calculations!AF63),"",Calculations!AF63)</f>
        <v>0</v>
      </c>
      <c r="AG63">
        <f>IF(ISBLANK(Calculations!AG63),"",Calculations!AG63)</f>
        <v>0</v>
      </c>
      <c r="AH63">
        <f>IF(ISBLANK(Calculations!AH63),"",Calculations!AH63)</f>
        <v>0</v>
      </c>
      <c r="AI63">
        <f>IF(ISBLANK(Calculations!AI63),"",Calculations!AI63)</f>
        <v>0</v>
      </c>
      <c r="AJ63">
        <f>IF(ISBLANK(Calculations!AJ63),"",Calculations!AJ63)</f>
        <v>0</v>
      </c>
      <c r="AK63">
        <f>IF(ISBLANK(Calculations!AK63),"",Calculations!AK63)</f>
        <v>0</v>
      </c>
      <c r="AL63">
        <f>IF(ISBLANK(Calculations!AL63),"",Calculations!AL63)</f>
        <v>0</v>
      </c>
      <c r="AM63">
        <f>IF(ISBLANK(Calculations!AM63),"",Calculations!AM63)</f>
        <v>0</v>
      </c>
      <c r="AN63">
        <f>IF(ISBLANK(Calculations!AN63),"",Calculations!AN63)</f>
        <v>0</v>
      </c>
      <c r="AO63">
        <f>IF(ISBLANK(Calculations!AO63),"",Calculations!AO63)</f>
        <v>0</v>
      </c>
      <c r="AP63">
        <f>IF(ISBLANK(Calculations!AP63),"",Calculations!AP63)</f>
        <v>0</v>
      </c>
      <c r="AQ63">
        <f>IF(ISBLANK(Calculations!AQ63),"",Calculations!AQ63)</f>
        <v>0</v>
      </c>
      <c r="AR63">
        <f>IF(ISBLANK(Calculations!AR63),"",Calculations!AR63)</f>
        <v>0</v>
      </c>
      <c r="AS63">
        <f>IF(ISBLANK(Calculations!AS63),"",Calculations!AS63)</f>
        <v>0</v>
      </c>
      <c r="AT63">
        <f>IF(ISBLANK(Calculations!AT63),"",Calculations!AT63)</f>
        <v>0</v>
      </c>
    </row>
    <row r="64" spans="1:46">
      <c r="A64" s="1" t="str">
        <f>IF(ISBLANK(Calculations!A64),"",Calculations!A64)</f>
        <v/>
      </c>
      <c r="B64" t="str">
        <f>IF(ISBLANK(Calculations!B64),"",Calculations!B64)</f>
        <v/>
      </c>
      <c r="C64" t="str">
        <f>IF(ISBLANK(Calculations!C64),"",Calculations!C64)</f>
        <v/>
      </c>
      <c r="D64" t="str">
        <f>IF(ISBLANK(Calculations!D64),"",Calculations!D64)</f>
        <v/>
      </c>
      <c r="E64" t="str">
        <f>IF(ISBLANK(Calculations!E64),"",Calculations!E64)</f>
        <v/>
      </c>
      <c r="F64" t="str">
        <f>IF(ISBLANK(Calculations!F64),"",Calculations!F64)</f>
        <v/>
      </c>
      <c r="G64" t="str">
        <f>IF(ISBLANK(Calculations!G64),"",Calculations!G64)</f>
        <v/>
      </c>
      <c r="H64" t="str">
        <f>IF(ISBLANK(Calculations!H64),"",Calculations!H64)</f>
        <v>RKI000:ia_OtherUses</v>
      </c>
      <c r="I64" t="str">
        <f>IF(ISBLANK(Calculations!I64),"",Calculations!I64)</f>
        <v>urban residential</v>
      </c>
      <c r="J64">
        <f>IF(ISBLANK(Calculations!J64),"",Calculations!J64)</f>
        <v>0</v>
      </c>
      <c r="K64">
        <f>IF(ISBLANK(Calculations!K64),"",Calculations!K64)</f>
        <v>0.94236632738906856</v>
      </c>
      <c r="L64" t="str">
        <f>IF(ISBLANK(Calculations!L64),"",Calculations!L64)</f>
        <v>RESIDENTIAL</v>
      </c>
      <c r="M64" t="str">
        <f>IF(ISBLANK(Calculations!M64),"",Calculations!M64)</f>
        <v>other</v>
      </c>
      <c r="N64" t="str">
        <f>IF(ISBLANK(Calculations!N64),"",Calculations!N64)</f>
        <v>LPG propane or butane</v>
      </c>
      <c r="O64">
        <f t="shared" si="0"/>
        <v>0</v>
      </c>
      <c r="P64">
        <f>IF(ISBLANK(Calculations!P64),"",Calculations!P64)</f>
        <v>0</v>
      </c>
      <c r="Q64">
        <f>IF(ISBLANK(Calculations!Q64),"",Calculations!Q64)</f>
        <v>0</v>
      </c>
      <c r="R64">
        <f>IF(ISBLANK(Calculations!R64),"",Calculations!R64)</f>
        <v>0</v>
      </c>
      <c r="S64">
        <f>IF(ISBLANK(Calculations!S64),"",Calculations!S64)</f>
        <v>0</v>
      </c>
      <c r="T64">
        <f>IF(ISBLANK(Calculations!T64),"",Calculations!T64)</f>
        <v>0</v>
      </c>
      <c r="U64">
        <f>IF(ISBLANK(Calculations!U64),"",Calculations!U64)</f>
        <v>0</v>
      </c>
      <c r="V64">
        <f>IF(ISBLANK(Calculations!V64),"",Calculations!V64)</f>
        <v>0</v>
      </c>
      <c r="W64">
        <f>IF(ISBLANK(Calculations!W64),"",Calculations!W64)</f>
        <v>0</v>
      </c>
      <c r="X64">
        <f>IF(ISBLANK(Calculations!X64),"",Calculations!X64)</f>
        <v>0</v>
      </c>
      <c r="Y64">
        <f>IF(ISBLANK(Calculations!Y64),"",Calculations!Y64)</f>
        <v>0</v>
      </c>
      <c r="Z64">
        <f>IF(ISBLANK(Calculations!Z64),"",Calculations!Z64)</f>
        <v>0</v>
      </c>
      <c r="AA64">
        <f>IF(ISBLANK(Calculations!AA64),"",Calculations!AA64)</f>
        <v>0</v>
      </c>
      <c r="AB64">
        <f>IF(ISBLANK(Calculations!AB64),"",Calculations!AB64)</f>
        <v>0</v>
      </c>
      <c r="AC64">
        <f>IF(ISBLANK(Calculations!AC64),"",Calculations!AC64)</f>
        <v>0</v>
      </c>
      <c r="AD64">
        <f>IF(ISBLANK(Calculations!AD64),"",Calculations!AD64)</f>
        <v>0</v>
      </c>
      <c r="AE64">
        <f>IF(ISBLANK(Calculations!AE64),"",Calculations!AE64)</f>
        <v>0</v>
      </c>
      <c r="AF64">
        <f>IF(ISBLANK(Calculations!AF64),"",Calculations!AF64)</f>
        <v>0</v>
      </c>
      <c r="AG64">
        <f>IF(ISBLANK(Calculations!AG64),"",Calculations!AG64)</f>
        <v>0</v>
      </c>
      <c r="AH64">
        <f>IF(ISBLANK(Calculations!AH64),"",Calculations!AH64)</f>
        <v>0</v>
      </c>
      <c r="AI64">
        <f>IF(ISBLANK(Calculations!AI64),"",Calculations!AI64)</f>
        <v>0</v>
      </c>
      <c r="AJ64">
        <f>IF(ISBLANK(Calculations!AJ64),"",Calculations!AJ64)</f>
        <v>0</v>
      </c>
      <c r="AK64">
        <f>IF(ISBLANK(Calculations!AK64),"",Calculations!AK64)</f>
        <v>0</v>
      </c>
      <c r="AL64">
        <f>IF(ISBLANK(Calculations!AL64),"",Calculations!AL64)</f>
        <v>0</v>
      </c>
      <c r="AM64">
        <f>IF(ISBLANK(Calculations!AM64),"",Calculations!AM64)</f>
        <v>0</v>
      </c>
      <c r="AN64">
        <f>IF(ISBLANK(Calculations!AN64),"",Calculations!AN64)</f>
        <v>0</v>
      </c>
      <c r="AO64">
        <f>IF(ISBLANK(Calculations!AO64),"",Calculations!AO64)</f>
        <v>0</v>
      </c>
      <c r="AP64">
        <f>IF(ISBLANK(Calculations!AP64),"",Calculations!AP64)</f>
        <v>0</v>
      </c>
      <c r="AQ64">
        <f>IF(ISBLANK(Calculations!AQ64),"",Calculations!AQ64)</f>
        <v>0</v>
      </c>
      <c r="AR64">
        <f>IF(ISBLANK(Calculations!AR64),"",Calculations!AR64)</f>
        <v>0</v>
      </c>
      <c r="AS64">
        <f>IF(ISBLANK(Calculations!AS64),"",Calculations!AS64)</f>
        <v>0</v>
      </c>
      <c r="AT64">
        <f>IF(ISBLANK(Calculations!AT64),"",Calculations!AT64)</f>
        <v>0</v>
      </c>
    </row>
    <row r="65" spans="1:46">
      <c r="A65" s="1" t="str">
        <f>IF(ISBLANK(Calculations!A65),"",Calculations!A65)</f>
        <v/>
      </c>
      <c r="B65" t="str">
        <f>IF(ISBLANK(Calculations!B65),"",Calculations!B65)</f>
        <v/>
      </c>
      <c r="C65" t="str">
        <f>IF(ISBLANK(Calculations!C65),"",Calculations!C65)</f>
        <v/>
      </c>
      <c r="D65" t="str">
        <f>IF(ISBLANK(Calculations!D65),"",Calculations!D65)</f>
        <v/>
      </c>
      <c r="E65" t="str">
        <f>IF(ISBLANK(Calculations!E65),"",Calculations!E65)</f>
        <v/>
      </c>
      <c r="F65" t="str">
        <f>IF(ISBLANK(Calculations!F65),"",Calculations!F65)</f>
        <v/>
      </c>
      <c r="G65" t="str">
        <f>IF(ISBLANK(Calculations!G65),"",Calculations!G65)</f>
        <v/>
      </c>
      <c r="H65" t="str">
        <f>IF(ISBLANK(Calculations!H65),"",Calculations!H65)</f>
        <v/>
      </c>
      <c r="I65" t="str">
        <f>IF(ISBLANK(Calculations!I65),"",Calculations!I65)</f>
        <v>urban residential</v>
      </c>
      <c r="J65">
        <f>IF(ISBLANK(Calculations!J65),"",Calculations!J65)</f>
        <v>0</v>
      </c>
      <c r="K65">
        <f>IF(ISBLANK(Calculations!K65),"",Calculations!K65)</f>
        <v>0.94236632738906856</v>
      </c>
      <c r="L65" t="str">
        <f>IF(ISBLANK(Calculations!L65),"",Calculations!L65)</f>
        <v>RESIDENTIAL</v>
      </c>
      <c r="M65" t="str">
        <f>IF(ISBLANK(Calculations!M65),"",Calculations!M65)</f>
        <v>other</v>
      </c>
      <c r="N65" t="str">
        <f>IF(ISBLANK(Calculations!N65),"",Calculations!N65)</f>
        <v>hydrogen</v>
      </c>
      <c r="O65">
        <f t="shared" si="0"/>
        <v>0</v>
      </c>
      <c r="P65">
        <f>IF(ISBLANK(Calculations!P65),"",Calculations!P65)</f>
        <v>0</v>
      </c>
      <c r="Q65">
        <f>IF(ISBLANK(Calculations!Q65),"",Calculations!Q65)</f>
        <v>0</v>
      </c>
      <c r="R65">
        <f>IF(ISBLANK(Calculations!R65),"",Calculations!R65)</f>
        <v>0</v>
      </c>
      <c r="S65">
        <f>IF(ISBLANK(Calculations!S65),"",Calculations!S65)</f>
        <v>0</v>
      </c>
      <c r="T65">
        <f>IF(ISBLANK(Calculations!T65),"",Calculations!T65)</f>
        <v>0</v>
      </c>
      <c r="U65">
        <f>IF(ISBLANK(Calculations!U65),"",Calculations!U65)</f>
        <v>0</v>
      </c>
      <c r="V65">
        <f>IF(ISBLANK(Calculations!V65),"",Calculations!V65)</f>
        <v>0</v>
      </c>
      <c r="W65">
        <f>IF(ISBLANK(Calculations!W65),"",Calculations!W65)</f>
        <v>0</v>
      </c>
      <c r="X65">
        <f>IF(ISBLANK(Calculations!X65),"",Calculations!X65)</f>
        <v>0</v>
      </c>
      <c r="Y65">
        <f>IF(ISBLANK(Calculations!Y65),"",Calculations!Y65)</f>
        <v>0</v>
      </c>
      <c r="Z65">
        <f>IF(ISBLANK(Calculations!Z65),"",Calculations!Z65)</f>
        <v>0</v>
      </c>
      <c r="AA65">
        <f>IF(ISBLANK(Calculations!AA65),"",Calculations!AA65)</f>
        <v>0</v>
      </c>
      <c r="AB65">
        <f>IF(ISBLANK(Calculations!AB65),"",Calculations!AB65)</f>
        <v>0</v>
      </c>
      <c r="AC65">
        <f>IF(ISBLANK(Calculations!AC65),"",Calculations!AC65)</f>
        <v>0</v>
      </c>
      <c r="AD65">
        <f>IF(ISBLANK(Calculations!AD65),"",Calculations!AD65)</f>
        <v>0</v>
      </c>
      <c r="AE65">
        <f>IF(ISBLANK(Calculations!AE65),"",Calculations!AE65)</f>
        <v>0</v>
      </c>
      <c r="AF65">
        <f>IF(ISBLANK(Calculations!AF65),"",Calculations!AF65)</f>
        <v>0</v>
      </c>
      <c r="AG65">
        <f>IF(ISBLANK(Calculations!AG65),"",Calculations!AG65)</f>
        <v>0</v>
      </c>
      <c r="AH65">
        <f>IF(ISBLANK(Calculations!AH65),"",Calculations!AH65)</f>
        <v>0</v>
      </c>
      <c r="AI65">
        <f>IF(ISBLANK(Calculations!AI65),"",Calculations!AI65)</f>
        <v>0</v>
      </c>
      <c r="AJ65">
        <f>IF(ISBLANK(Calculations!AJ65),"",Calculations!AJ65)</f>
        <v>0</v>
      </c>
      <c r="AK65">
        <f>IF(ISBLANK(Calculations!AK65),"",Calculations!AK65)</f>
        <v>0</v>
      </c>
      <c r="AL65">
        <f>IF(ISBLANK(Calculations!AL65),"",Calculations!AL65)</f>
        <v>0</v>
      </c>
      <c r="AM65">
        <f>IF(ISBLANK(Calculations!AM65),"",Calculations!AM65)</f>
        <v>0</v>
      </c>
      <c r="AN65">
        <f>IF(ISBLANK(Calculations!AN65),"",Calculations!AN65)</f>
        <v>0</v>
      </c>
      <c r="AO65">
        <f>IF(ISBLANK(Calculations!AO65),"",Calculations!AO65)</f>
        <v>0</v>
      </c>
      <c r="AP65">
        <f>IF(ISBLANK(Calculations!AP65),"",Calculations!AP65)</f>
        <v>0</v>
      </c>
      <c r="AQ65">
        <f>IF(ISBLANK(Calculations!AQ65),"",Calculations!AQ65)</f>
        <v>0</v>
      </c>
      <c r="AR65">
        <f>IF(ISBLANK(Calculations!AR65),"",Calculations!AR65)</f>
        <v>0</v>
      </c>
      <c r="AS65">
        <f>IF(ISBLANK(Calculations!AS65),"",Calculations!AS65)</f>
        <v>0</v>
      </c>
      <c r="AT65">
        <f>IF(ISBLANK(Calculations!AT65),"",Calculations!AT65)</f>
        <v>0</v>
      </c>
    </row>
    <row r="66" spans="1:46">
      <c r="A66" s="1" t="str">
        <f>IF(ISBLANK(Calculations!A66),"",Calculations!A66)</f>
        <v/>
      </c>
      <c r="B66" t="str">
        <f>IF(ISBLANK(Calculations!B66),"",Calculations!B66)</f>
        <v/>
      </c>
      <c r="C66" t="str">
        <f>IF(ISBLANK(Calculations!C66),"",Calculations!C66)</f>
        <v/>
      </c>
      <c r="D66" t="str">
        <f>IF(ISBLANK(Calculations!D66),"",Calculations!D66)</f>
        <v/>
      </c>
      <c r="E66" t="str">
        <f>IF(ISBLANK(Calculations!E66),"",Calculations!E66)</f>
        <v/>
      </c>
      <c r="F66" t="str">
        <f>IF(ISBLANK(Calculations!F66),"",Calculations!F66)</f>
        <v/>
      </c>
      <c r="G66" t="str">
        <f>IF(ISBLANK(Calculations!G66),"",Calculations!G66)</f>
        <v/>
      </c>
      <c r="H66" t="str">
        <f>IF(ISBLANK(Calculations!H66),"",Calculations!H66)</f>
        <v/>
      </c>
      <c r="I66" t="str">
        <f>IF(ISBLANK(Calculations!I66),"",Calculations!I66)</f>
        <v/>
      </c>
      <c r="J66" t="str">
        <f>IF(ISBLANK(Calculations!J66),"",Calculations!J66)</f>
        <v/>
      </c>
      <c r="K66" t="str">
        <f>IF(ISBLANK(Calculations!K66),"",Calculations!K66)</f>
        <v/>
      </c>
      <c r="L66" t="str">
        <f>IF(ISBLANK(Calculations!L66),"",Calculations!L66)</f>
        <v/>
      </c>
      <c r="M66" t="str">
        <f>IF(ISBLANK(Calculations!M66),"",Calculations!M66)</f>
        <v/>
      </c>
      <c r="N66" t="str">
        <f>IF(ISBLANK(Calculations!N66),"",Calculations!N66)</f>
        <v/>
      </c>
      <c r="O66" t="str">
        <f t="shared" si="0"/>
        <v/>
      </c>
      <c r="P66" t="str">
        <f>IF(ISBLANK(Calculations!P66),"",Calculations!P66)</f>
        <v/>
      </c>
      <c r="Q66" t="str">
        <f>IF(ISBLANK(Calculations!Q66),"",Calculations!Q66)</f>
        <v/>
      </c>
      <c r="R66" t="str">
        <f>IF(ISBLANK(Calculations!R66),"",Calculations!R66)</f>
        <v/>
      </c>
      <c r="S66" t="str">
        <f>IF(ISBLANK(Calculations!S66),"",Calculations!S66)</f>
        <v/>
      </c>
      <c r="T66" t="str">
        <f>IF(ISBLANK(Calculations!T66),"",Calculations!T66)</f>
        <v/>
      </c>
      <c r="U66" t="str">
        <f>IF(ISBLANK(Calculations!U66),"",Calculations!U66)</f>
        <v/>
      </c>
      <c r="V66" t="str">
        <f>IF(ISBLANK(Calculations!V66),"",Calculations!V66)</f>
        <v/>
      </c>
      <c r="W66" t="str">
        <f>IF(ISBLANK(Calculations!W66),"",Calculations!W66)</f>
        <v/>
      </c>
      <c r="X66" t="str">
        <f>IF(ISBLANK(Calculations!X66),"",Calculations!X66)</f>
        <v/>
      </c>
      <c r="Y66" t="str">
        <f>IF(ISBLANK(Calculations!Y66),"",Calculations!Y66)</f>
        <v/>
      </c>
      <c r="Z66" t="str">
        <f>IF(ISBLANK(Calculations!Z66),"",Calculations!Z66)</f>
        <v/>
      </c>
      <c r="AA66" t="str">
        <f>IF(ISBLANK(Calculations!AA66),"",Calculations!AA66)</f>
        <v/>
      </c>
      <c r="AB66" t="str">
        <f>IF(ISBLANK(Calculations!AB66),"",Calculations!AB66)</f>
        <v/>
      </c>
      <c r="AC66" t="str">
        <f>IF(ISBLANK(Calculations!AC66),"",Calculations!AC66)</f>
        <v/>
      </c>
      <c r="AD66" t="str">
        <f>IF(ISBLANK(Calculations!AD66),"",Calculations!AD66)</f>
        <v/>
      </c>
      <c r="AE66" t="str">
        <f>IF(ISBLANK(Calculations!AE66),"",Calculations!AE66)</f>
        <v/>
      </c>
      <c r="AF66" t="str">
        <f>IF(ISBLANK(Calculations!AF66),"",Calculations!AF66)</f>
        <v/>
      </c>
      <c r="AG66" t="str">
        <f>IF(ISBLANK(Calculations!AG66),"",Calculations!AG66)</f>
        <v/>
      </c>
      <c r="AH66" t="str">
        <f>IF(ISBLANK(Calculations!AH66),"",Calculations!AH66)</f>
        <v/>
      </c>
      <c r="AI66" t="str">
        <f>IF(ISBLANK(Calculations!AI66),"",Calculations!AI66)</f>
        <v/>
      </c>
      <c r="AJ66" t="str">
        <f>IF(ISBLANK(Calculations!AJ66),"",Calculations!AJ66)</f>
        <v/>
      </c>
      <c r="AK66" t="str">
        <f>IF(ISBLANK(Calculations!AK66),"",Calculations!AK66)</f>
        <v/>
      </c>
      <c r="AL66" t="str">
        <f>IF(ISBLANK(Calculations!AL66),"",Calculations!AL66)</f>
        <v/>
      </c>
      <c r="AM66" t="str">
        <f>IF(ISBLANK(Calculations!AM66),"",Calculations!AM66)</f>
        <v/>
      </c>
      <c r="AN66" t="str">
        <f>IF(ISBLANK(Calculations!AN66),"",Calculations!AN66)</f>
        <v/>
      </c>
      <c r="AO66" t="str">
        <f>IF(ISBLANK(Calculations!AO66),"",Calculations!AO66)</f>
        <v/>
      </c>
      <c r="AP66" t="str">
        <f>IF(ISBLANK(Calculations!AP66),"",Calculations!AP66)</f>
        <v/>
      </c>
      <c r="AQ66" t="str">
        <f>IF(ISBLANK(Calculations!AQ66),"",Calculations!AQ66)</f>
        <v/>
      </c>
      <c r="AR66" t="str">
        <f>IF(ISBLANK(Calculations!AR66),"",Calculations!AR66)</f>
        <v/>
      </c>
      <c r="AS66" t="str">
        <f>IF(ISBLANK(Calculations!AS66),"",Calculations!AS66)</f>
        <v/>
      </c>
      <c r="AT66" t="str">
        <f>IF(ISBLANK(Calculations!AT66),"",Calculations!AT66)</f>
        <v/>
      </c>
    </row>
    <row r="67" spans="1:46">
      <c r="A67" s="1" t="str">
        <f>IF(ISBLANK(Calculations!A67),"",Calculations!A67)</f>
        <v/>
      </c>
      <c r="B67" t="str">
        <f>IF(ISBLANK(Calculations!B67),"",Calculations!B67)</f>
        <v/>
      </c>
      <c r="C67" t="str">
        <f>IF(ISBLANK(Calculations!C67),"",Calculations!C67)</f>
        <v/>
      </c>
      <c r="D67" t="str">
        <f>IF(ISBLANK(Calculations!D67),"",Calculations!D67)</f>
        <v/>
      </c>
      <c r="E67" t="str">
        <f>IF(ISBLANK(Calculations!E67),"",Calculations!E67)</f>
        <v/>
      </c>
      <c r="F67" t="str">
        <f>IF(ISBLANK(Calculations!F67),"",Calculations!F67)</f>
        <v/>
      </c>
      <c r="G67" t="str">
        <f>IF(ISBLANK(Calculations!G67),"",Calculations!G67)</f>
        <v/>
      </c>
      <c r="H67" t="str">
        <f>IF(ISBLANK(Calculations!H67),"",Calculations!H67)</f>
        <v>BCEU-rural-residential-heating</v>
      </c>
      <c r="I67" t="str">
        <f>IF(ISBLANK(Calculations!I67),"",Calculations!I67)</f>
        <v/>
      </c>
      <c r="J67" t="str">
        <f>IF(ISBLANK(Calculations!J67),"",Calculations!J67)</f>
        <v/>
      </c>
      <c r="K67" t="str">
        <f>IF(ISBLANK(Calculations!K67),"",Calculations!K67)</f>
        <v/>
      </c>
      <c r="L67" t="str">
        <f>IF(ISBLANK(Calculations!L67),"",Calculations!L67)</f>
        <v/>
      </c>
      <c r="M67" t="str">
        <f>IF(ISBLANK(Calculations!M67),"",Calculations!M67)</f>
        <v/>
      </c>
      <c r="N67" t="str">
        <f>IF(ISBLANK(Calculations!N67),"",Calculations!N67)</f>
        <v/>
      </c>
      <c r="O67" t="str">
        <f t="shared" si="0"/>
        <v/>
      </c>
      <c r="P67" t="str">
        <f>IF(ISBLANK(Calculations!P67),"",Calculations!P67)</f>
        <v/>
      </c>
      <c r="Q67" t="str">
        <f>IF(ISBLANK(Calculations!Q67),"",Calculations!Q67)</f>
        <v/>
      </c>
      <c r="R67" t="str">
        <f>IF(ISBLANK(Calculations!R67),"",Calculations!R67)</f>
        <v/>
      </c>
      <c r="S67" t="str">
        <f>IF(ISBLANK(Calculations!S67),"",Calculations!S67)</f>
        <v/>
      </c>
      <c r="T67" t="str">
        <f>IF(ISBLANK(Calculations!T67),"",Calculations!T67)</f>
        <v/>
      </c>
      <c r="U67" t="str">
        <f>IF(ISBLANK(Calculations!U67),"",Calculations!U67)</f>
        <v/>
      </c>
      <c r="V67" t="str">
        <f>IF(ISBLANK(Calculations!V67),"",Calculations!V67)</f>
        <v/>
      </c>
      <c r="W67" t="str">
        <f>IF(ISBLANK(Calculations!W67),"",Calculations!W67)</f>
        <v/>
      </c>
      <c r="X67" t="str">
        <f>IF(ISBLANK(Calculations!X67),"",Calculations!X67)</f>
        <v/>
      </c>
      <c r="Y67" t="str">
        <f>IF(ISBLANK(Calculations!Y67),"",Calculations!Y67)</f>
        <v/>
      </c>
      <c r="Z67" t="str">
        <f>IF(ISBLANK(Calculations!Z67),"",Calculations!Z67)</f>
        <v/>
      </c>
      <c r="AA67" t="str">
        <f>IF(ISBLANK(Calculations!AA67),"",Calculations!AA67)</f>
        <v/>
      </c>
      <c r="AB67" t="str">
        <f>IF(ISBLANK(Calculations!AB67),"",Calculations!AB67)</f>
        <v/>
      </c>
      <c r="AC67" t="str">
        <f>IF(ISBLANK(Calculations!AC67),"",Calculations!AC67)</f>
        <v/>
      </c>
      <c r="AD67" t="str">
        <f>IF(ISBLANK(Calculations!AD67),"",Calculations!AD67)</f>
        <v/>
      </c>
      <c r="AE67" t="str">
        <f>IF(ISBLANK(Calculations!AE67),"",Calculations!AE67)</f>
        <v/>
      </c>
      <c r="AF67" t="str">
        <f>IF(ISBLANK(Calculations!AF67),"",Calculations!AF67)</f>
        <v/>
      </c>
      <c r="AG67" t="str">
        <f>IF(ISBLANK(Calculations!AG67),"",Calculations!AG67)</f>
        <v/>
      </c>
      <c r="AH67" t="str">
        <f>IF(ISBLANK(Calculations!AH67),"",Calculations!AH67)</f>
        <v/>
      </c>
      <c r="AI67" t="str">
        <f>IF(ISBLANK(Calculations!AI67),"",Calculations!AI67)</f>
        <v/>
      </c>
      <c r="AJ67" t="str">
        <f>IF(ISBLANK(Calculations!AJ67),"",Calculations!AJ67)</f>
        <v/>
      </c>
      <c r="AK67" t="str">
        <f>IF(ISBLANK(Calculations!AK67),"",Calculations!AK67)</f>
        <v/>
      </c>
      <c r="AL67" t="str">
        <f>IF(ISBLANK(Calculations!AL67),"",Calculations!AL67)</f>
        <v/>
      </c>
      <c r="AM67" t="str">
        <f>IF(ISBLANK(Calculations!AM67),"",Calculations!AM67)</f>
        <v/>
      </c>
      <c r="AN67" t="str">
        <f>IF(ISBLANK(Calculations!AN67),"",Calculations!AN67)</f>
        <v/>
      </c>
      <c r="AO67" t="str">
        <f>IF(ISBLANK(Calculations!AO67),"",Calculations!AO67)</f>
        <v/>
      </c>
      <c r="AP67" t="str">
        <f>IF(ISBLANK(Calculations!AP67),"",Calculations!AP67)</f>
        <v/>
      </c>
      <c r="AQ67" t="str">
        <f>IF(ISBLANK(Calculations!AQ67),"",Calculations!AQ67)</f>
        <v/>
      </c>
      <c r="AR67" t="str">
        <f>IF(ISBLANK(Calculations!AR67),"",Calculations!AR67)</f>
        <v/>
      </c>
      <c r="AS67" t="str">
        <f>IF(ISBLANK(Calculations!AS67),"",Calculations!AS67)</f>
        <v/>
      </c>
      <c r="AT67" t="str">
        <f>IF(ISBLANK(Calculations!AT67),"",Calculations!AT67)</f>
        <v/>
      </c>
    </row>
    <row r="68" spans="1:46">
      <c r="A68" s="1" t="str">
        <f>IF(ISBLANK(Calculations!A68),"",Calculations!A68)</f>
        <v/>
      </c>
      <c r="B68" t="str">
        <f>IF(ISBLANK(Calculations!B68),"",Calculations!B68)</f>
        <v/>
      </c>
      <c r="C68" t="str">
        <f>IF(ISBLANK(Calculations!C68),"",Calculations!C68)</f>
        <v/>
      </c>
      <c r="D68" t="str">
        <f>IF(ISBLANK(Calculations!D68),"",Calculations!D68)</f>
        <v/>
      </c>
      <c r="E68" t="str">
        <f>IF(ISBLANK(Calculations!E68),"",Calculations!E68)</f>
        <v/>
      </c>
      <c r="F68" t="str">
        <f>IF(ISBLANK(Calculations!F68),"",Calculations!F68)</f>
        <v/>
      </c>
      <c r="G68" t="str">
        <f>IF(ISBLANK(Calculations!G68),"",Calculations!G68)</f>
        <v/>
      </c>
      <c r="H68" t="str">
        <f>IF(ISBLANK(Calculations!H68),"",Calculations!H68)</f>
        <v/>
      </c>
      <c r="I68" t="str">
        <f>IF(ISBLANK(Calculations!I68),"",Calculations!I68)</f>
        <v/>
      </c>
      <c r="J68" t="str">
        <f>IF(ISBLANK(Calculations!J68),"",Calculations!J68)</f>
        <v/>
      </c>
      <c r="K68" t="str">
        <f>IF(ISBLANK(Calculations!K68),"",Calculations!K68)</f>
        <v/>
      </c>
      <c r="L68" t="str">
        <f>IF(ISBLANK(Calculations!L68),"",Calculations!L68)</f>
        <v/>
      </c>
      <c r="M68" t="str">
        <f>IF(ISBLANK(Calculations!M68),"",Calculations!M68)</f>
        <v/>
      </c>
      <c r="N68" t="str">
        <f>IF(ISBLANK(Calculations!N68),"",Calculations!N68)</f>
        <v>Year</v>
      </c>
      <c r="O68">
        <f t="shared" si="0"/>
        <v>2020</v>
      </c>
      <c r="P68">
        <f>IF(ISBLANK(Calculations!P68),"",Calculations!P68)</f>
        <v>2020</v>
      </c>
      <c r="Q68">
        <f>IF(ISBLANK(Calculations!Q68),"",Calculations!Q68)</f>
        <v>2021</v>
      </c>
      <c r="R68">
        <f>IF(ISBLANK(Calculations!R68),"",Calculations!R68)</f>
        <v>2022</v>
      </c>
      <c r="S68">
        <f>IF(ISBLANK(Calculations!S68),"",Calculations!S68)</f>
        <v>2023</v>
      </c>
      <c r="T68">
        <f>IF(ISBLANK(Calculations!T68),"",Calculations!T68)</f>
        <v>2024</v>
      </c>
      <c r="U68">
        <f>IF(ISBLANK(Calculations!U68),"",Calculations!U68)</f>
        <v>2025</v>
      </c>
      <c r="V68">
        <f>IF(ISBLANK(Calculations!V68),"",Calculations!V68)</f>
        <v>2026</v>
      </c>
      <c r="W68">
        <f>IF(ISBLANK(Calculations!W68),"",Calculations!W68)</f>
        <v>2027</v>
      </c>
      <c r="X68">
        <f>IF(ISBLANK(Calculations!X68),"",Calculations!X68)</f>
        <v>2028</v>
      </c>
      <c r="Y68">
        <f>IF(ISBLANK(Calculations!Y68),"",Calculations!Y68)</f>
        <v>2029</v>
      </c>
      <c r="Z68">
        <f>IF(ISBLANK(Calculations!Z68),"",Calculations!Z68)</f>
        <v>2030</v>
      </c>
      <c r="AA68">
        <f>IF(ISBLANK(Calculations!AA68),"",Calculations!AA68)</f>
        <v>2031</v>
      </c>
      <c r="AB68">
        <f>IF(ISBLANK(Calculations!AB68),"",Calculations!AB68)</f>
        <v>2032</v>
      </c>
      <c r="AC68">
        <f>IF(ISBLANK(Calculations!AC68),"",Calculations!AC68)</f>
        <v>2033</v>
      </c>
      <c r="AD68">
        <f>IF(ISBLANK(Calculations!AD68),"",Calculations!AD68)</f>
        <v>2034</v>
      </c>
      <c r="AE68">
        <f>IF(ISBLANK(Calculations!AE68),"",Calculations!AE68)</f>
        <v>2035</v>
      </c>
      <c r="AF68">
        <f>IF(ISBLANK(Calculations!AF68),"",Calculations!AF68)</f>
        <v>2036</v>
      </c>
      <c r="AG68">
        <f>IF(ISBLANK(Calculations!AG68),"",Calculations!AG68)</f>
        <v>2037</v>
      </c>
      <c r="AH68">
        <f>IF(ISBLANK(Calculations!AH68),"",Calculations!AH68)</f>
        <v>2038</v>
      </c>
      <c r="AI68">
        <f>IF(ISBLANK(Calculations!AI68),"",Calculations!AI68)</f>
        <v>2039</v>
      </c>
      <c r="AJ68">
        <f>IF(ISBLANK(Calculations!AJ68),"",Calculations!AJ68)</f>
        <v>2040</v>
      </c>
      <c r="AK68">
        <f>IF(ISBLANK(Calculations!AK68),"",Calculations!AK68)</f>
        <v>2041</v>
      </c>
      <c r="AL68">
        <f>IF(ISBLANK(Calculations!AL68),"",Calculations!AL68)</f>
        <v>2042</v>
      </c>
      <c r="AM68">
        <f>IF(ISBLANK(Calculations!AM68),"",Calculations!AM68)</f>
        <v>2043</v>
      </c>
      <c r="AN68">
        <f>IF(ISBLANK(Calculations!AN68),"",Calculations!AN68)</f>
        <v>2044</v>
      </c>
      <c r="AO68">
        <f>IF(ISBLANK(Calculations!AO68),"",Calculations!AO68)</f>
        <v>2045</v>
      </c>
      <c r="AP68">
        <f>IF(ISBLANK(Calculations!AP68),"",Calculations!AP68)</f>
        <v>2046</v>
      </c>
      <c r="AQ68">
        <f>IF(ISBLANK(Calculations!AQ68),"",Calculations!AQ68)</f>
        <v>2047</v>
      </c>
      <c r="AR68">
        <f>IF(ISBLANK(Calculations!AR68),"",Calculations!AR68)</f>
        <v>2048</v>
      </c>
      <c r="AS68">
        <f>IF(ISBLANK(Calculations!AS68),"",Calculations!AS68)</f>
        <v>2049</v>
      </c>
      <c r="AT68">
        <f>IF(ISBLANK(Calculations!AT68),"",Calculations!AT68)</f>
        <v>2050</v>
      </c>
    </row>
    <row r="69" spans="1:46">
      <c r="A69" s="1" t="str">
        <f>IF(ISBLANK(Calculations!A69),"",Calculations!A69)</f>
        <v/>
      </c>
      <c r="B69" t="str">
        <f>IF(ISBLANK(Calculations!B69),"",Calculations!B69)</f>
        <v/>
      </c>
      <c r="C69" t="str">
        <f>IF(ISBLANK(Calculations!C69),"",Calculations!C69)</f>
        <v/>
      </c>
      <c r="D69" t="str">
        <f>IF(ISBLANK(Calculations!D69),"",Calculations!D69)</f>
        <v/>
      </c>
      <c r="E69" t="str">
        <f>IF(ISBLANK(Calculations!E69),"",Calculations!E69)</f>
        <v/>
      </c>
      <c r="F69" t="str">
        <f>IF(ISBLANK(Calculations!F69),"",Calculations!F69)</f>
        <v/>
      </c>
      <c r="G69" t="str">
        <f>IF(ISBLANK(Calculations!G69),"",Calculations!G69)</f>
        <v/>
      </c>
      <c r="H69" t="str">
        <f>IF(ISBLANK(Calculations!H69),"",Calculations!H69)</f>
        <v>RKI000:fa_SpaceHeating</v>
      </c>
      <c r="I69" t="str">
        <f>IF(ISBLANK(Calculations!I69),"",Calculations!I69)</f>
        <v>rural residential</v>
      </c>
      <c r="J69">
        <f>IF(ISBLANK(Calculations!J69),"",Calculations!J69)</f>
        <v>0.11252571282623626</v>
      </c>
      <c r="K69">
        <f>IF(ISBLANK(Calculations!K69),"",Calculations!K69)</f>
        <v>5.7633672610931462E-2</v>
      </c>
      <c r="L69" t="str">
        <f>IF(ISBLANK(Calculations!L69),"",Calculations!L69)</f>
        <v>RESIDENTIAL</v>
      </c>
      <c r="M69" t="str">
        <f>IF(ISBLANK(Calculations!M69),"",Calculations!M69)</f>
        <v>heating</v>
      </c>
      <c r="N69" t="str">
        <f>IF(ISBLANK(Calculations!N69),"",Calculations!N69)</f>
        <v>electricity</v>
      </c>
      <c r="O69">
        <f t="shared" si="0"/>
        <v>1986687586072.2832</v>
      </c>
      <c r="P69">
        <f>IF(ISBLANK(Calculations!P69),"",Calculations!P69)-(SUMIFS(BDEQ!B:B,BDEQ!$AG:$AG,About!$B$2,BDEQ!$AH:$AH,$I69)*BDEQ!$C$2*$J69*$K69)</f>
        <v>1986687586072.2832</v>
      </c>
      <c r="Q69">
        <f>IF(ISBLANK(Calculations!Q69),"",Calculations!Q69)-(SUMIFS(BDEQ!C:C,BDEQ!$AG:$AG,About!$B$2,BDEQ!$AH:$AH,$I69)*BDEQ!$C$2*$J69*$K69)</f>
        <v>1986687586072.2832</v>
      </c>
      <c r="R69">
        <f>IF(ISBLANK(Calculations!R69),"",Calculations!R69)-(SUMIFS(BDEQ!D:D,BDEQ!$AG:$AG,About!$B$2,BDEQ!$AH:$AH,$I69)*BDEQ!$C$2*$J69*$K69)</f>
        <v>2002518830988.8452</v>
      </c>
      <c r="S69" s="99">
        <f>IF(ISBLANK(Calculations!S69),"",Calculations!S69+('IRA Buildings Changes'!$G$39/($AB$68-$R$68)*(S68-$R$68)))-(SUMIFS(BDEQ!E:E,BDEQ!$AG:$AG,About!$B$2,BDEQ!$AH:$AH,$I69)*BDEQ!$C$2*$J69*$K69)</f>
        <v>2019749633258.5046</v>
      </c>
      <c r="T69" s="99">
        <f>IF(ISBLANK(Calculations!T69),"",Calculations!T69+('IRA Buildings Changes'!$G$39/($AB$68-$R$68)*(T68-$R$68)))-(SUMIFS(BDEQ!F:F,BDEQ!$AG:$AG,About!$B$2,BDEQ!$AH:$AH,$I69)*BDEQ!$C$2*$J69*$K69)</f>
        <v>2037662423424.5566</v>
      </c>
      <c r="U69" s="99">
        <f>IF(ISBLANK(Calculations!U69),"",Calculations!U69+('IRA Buildings Changes'!$G$39/($AB$68-$R$68)*(U68-$R$68)))-(SUMIFS(BDEQ!G:G,BDEQ!$AG:$AG,About!$B$2,BDEQ!$AH:$AH,$I69)*BDEQ!$C$2*$J69*$K69)</f>
        <v>2054994210131.9038</v>
      </c>
      <c r="V69" s="99">
        <f>IF(ISBLANK(Calculations!V69),"",Calculations!V69+('IRA Buildings Changes'!$G$39/($AB$68-$R$68)*(V68-$R$68)))-(SUMIFS(BDEQ!H:H,BDEQ!$AG:$AG,About!$B$2,BDEQ!$AH:$AH,$I69)*BDEQ!$C$2*$J69*$K69)</f>
        <v>2072081463499.9219</v>
      </c>
      <c r="W69" s="99">
        <f>IF(ISBLANK(Calculations!W69),"",Calculations!W69+('IRA Buildings Changes'!$G$39/($AB$68-$R$68)*(W68-$R$68)))-(SUMIFS(BDEQ!I:I,BDEQ!$AG:$AG,About!$B$2,BDEQ!$AH:$AH,$I69)*BDEQ!$C$2*$J69*$K69)</f>
        <v>2089511436477.501</v>
      </c>
      <c r="X69" s="99">
        <f>IF(ISBLANK(Calculations!X69),"",Calculations!X69+('IRA Buildings Changes'!$G$39/($AB$68-$R$68)*(X68-$R$68)))-(SUMIFS(BDEQ!J:J,BDEQ!$AG:$AG,About!$B$2,BDEQ!$AH:$AH,$I69)*BDEQ!$C$2*$J69*$K69)</f>
        <v>2107116745535.5112</v>
      </c>
      <c r="Y69" s="99">
        <f>IF(ISBLANK(Calculations!Y69),"",Calculations!Y69+('IRA Buildings Changes'!$G$39/($AB$68-$R$68)*(Y68-$R$68)))-(SUMIFS(BDEQ!K:K,BDEQ!$AG:$AG,About!$B$2,BDEQ!$AH:$AH,$I69)*BDEQ!$C$2*$J69*$K69)</f>
        <v>2124764649826.6665</v>
      </c>
      <c r="Z69" s="99">
        <f>IF(ISBLANK(Calculations!Z69),"",Calculations!Z69+('IRA Buildings Changes'!$G$39/($AB$68-$R$68)*(Z68-$R$68)))-(SUMIFS(BDEQ!L:L,BDEQ!$AG:$AG,About!$B$2,BDEQ!$AH:$AH,$I69)*BDEQ!$C$2*$J69*$K69)</f>
        <v>2143149823796.5518</v>
      </c>
      <c r="AA69" s="99">
        <f>IF(ISBLANK(Calculations!AA69),"",Calculations!AA69+('IRA Buildings Changes'!$G$39/($AB$68-$R$68)*(AA68-$R$68)))-(SUMIFS(BDEQ!M:M,BDEQ!$AG:$AG,About!$B$2,BDEQ!$AH:$AH,$I69)*BDEQ!$C$2*$J69*$K69)</f>
        <v>2161474151030.1155</v>
      </c>
      <c r="AB69" s="98">
        <f>IF(ISBLANK(Calculations!AB69),"",Calculations!AB69 + 'IRA Buildings Changes'!$G$39)-(SUMIFS(BDEQ!N:N,BDEQ!$AG:$AG,About!$B$2,BDEQ!$AH:$AH,$I69)*BDEQ!$C$2*$J69*$K69)</f>
        <v>2180228271175.3789</v>
      </c>
      <c r="AC69" s="99">
        <f>IF(ISBLANK(Calculations!AC69),"",Calculations!AC69 + 'IRA Buildings Changes'!$G$39)-(SUMIFS(BDEQ!O:O,BDEQ!$AG:$AG,About!$B$2,BDEQ!$AH:$AH,$I69)*BDEQ!$C$2*$J69*$K69)</f>
        <v>2197380736625.5947</v>
      </c>
      <c r="AD69" s="99">
        <f>IF(ISBLANK(Calculations!AD69),"",Calculations!AD69 + 'IRA Buildings Changes'!$G$39)-(SUMIFS(BDEQ!P:P,BDEQ!$AG:$AG,About!$B$2,BDEQ!$AH:$AH,$I69)*BDEQ!$C$2*$J69*$K69)</f>
        <v>2215239598957.2446</v>
      </c>
      <c r="AE69" s="99">
        <f>IF(ISBLANK(Calculations!AE69),"",Calculations!AE69 + 'IRA Buildings Changes'!$G$39)-(SUMIFS(BDEQ!Q:Q,BDEQ!$AG:$AG,About!$B$2,BDEQ!$AH:$AH,$I69)*BDEQ!$C$2*$J69*$K69)</f>
        <v>2234060709862.9419</v>
      </c>
      <c r="AF69" s="99">
        <f>IF(ISBLANK(Calculations!AF69),"",Calculations!AF69 + 'IRA Buildings Changes'!$G$39)-(SUMIFS(BDEQ!R:R,BDEQ!$AG:$AG,About!$B$2,BDEQ!$AH:$AH,$I69)*BDEQ!$C$2*$J69*$K69)</f>
        <v>2252911647934.1597</v>
      </c>
      <c r="AG69" s="99">
        <f>IF(ISBLANK(Calculations!AG69),"",Calculations!AG69 + 'IRA Buildings Changes'!$G$39)-(SUMIFS(BDEQ!S:S,BDEQ!$AG:$AG,About!$B$2,BDEQ!$AH:$AH,$I69)*BDEQ!$C$2*$J69*$K69)</f>
        <v>2273147459571.3477</v>
      </c>
      <c r="AH69" s="99">
        <f>IF(ISBLANK(Calculations!AH69),"",Calculations!AH69 + 'IRA Buildings Changes'!$G$39)-(SUMIFS(BDEQ!T:T,BDEQ!$AG:$AG,About!$B$2,BDEQ!$AH:$AH,$I69)*BDEQ!$C$2*$J69*$K69)</f>
        <v>2294561497090.9121</v>
      </c>
      <c r="AI69" s="99">
        <f>IF(ISBLANK(Calculations!AI69),"",Calculations!AI69 + 'IRA Buildings Changes'!$G$39)-(SUMIFS(BDEQ!U:U,BDEQ!$AG:$AG,About!$B$2,BDEQ!$AH:$AH,$I69)*BDEQ!$C$2*$J69*$K69)</f>
        <v>2314871362901.4844</v>
      </c>
      <c r="AJ69" s="99">
        <f>IF(ISBLANK(Calculations!AJ69),"",Calculations!AJ69 + 'IRA Buildings Changes'!$G$39)-(SUMIFS(BDEQ!V:V,BDEQ!$AG:$AG,About!$B$2,BDEQ!$AH:$AH,$I69)*BDEQ!$C$2*$J69*$K69)</f>
        <v>2335131789420.7837</v>
      </c>
      <c r="AK69" s="99">
        <f>IF(ISBLANK(Calculations!AK69),"",Calculations!AK69 + 'IRA Buildings Changes'!$G$39)-(SUMIFS(BDEQ!W:W,BDEQ!$AG:$AG,About!$B$2,BDEQ!$AH:$AH,$I69)*BDEQ!$C$2*$J69*$K69)</f>
        <v>2344042966420.916</v>
      </c>
      <c r="AL69" s="99">
        <f>IF(ISBLANK(Calculations!AL69),"",Calculations!AL69 + 'IRA Buildings Changes'!$G$39)-(SUMIFS(BDEQ!X:X,BDEQ!$AG:$AG,About!$B$2,BDEQ!$AH:$AH,$I69)*BDEQ!$C$2*$J69*$K69)</f>
        <v>2352328087958.1113</v>
      </c>
      <c r="AM69" s="99">
        <f>IF(ISBLANK(Calculations!AM69),"",Calculations!AM69 + 'IRA Buildings Changes'!$G$39)-(SUMIFS(BDEQ!Y:Y,BDEQ!$AG:$AG,About!$B$2,BDEQ!$AH:$AH,$I69)*BDEQ!$C$2*$J69*$K69)</f>
        <v>2360492530068.8037</v>
      </c>
      <c r="AN69" s="99">
        <f>IF(ISBLANK(Calculations!AN69),"",Calculations!AN69 + 'IRA Buildings Changes'!$G$39)-(SUMIFS(BDEQ!Z:Z,BDEQ!$AG:$AG,About!$B$2,BDEQ!$AH:$AH,$I69)*BDEQ!$C$2*$J69*$K69)</f>
        <v>2368109671679.231</v>
      </c>
      <c r="AO69" s="99">
        <f>IF(ISBLANK(Calculations!AO69),"",Calculations!AO69 + 'IRA Buildings Changes'!$G$39)-(SUMIFS(BDEQ!AA:AA,BDEQ!$AG:$AG,About!$B$2,BDEQ!$AH:$AH,$I69)*BDEQ!$C$2*$J69*$K69)</f>
        <v>2374626186087.9937</v>
      </c>
      <c r="AP69" s="99">
        <f>IF(ISBLANK(Calculations!AP69),"",Calculations!AP69 + 'IRA Buildings Changes'!$G$39)-(SUMIFS(BDEQ!AB:AB,BDEQ!$AG:$AG,About!$B$2,BDEQ!$AH:$AH,$I69)*BDEQ!$C$2*$J69*$K69)</f>
        <v>2380185411484.8623</v>
      </c>
      <c r="AQ69" s="99">
        <f>IF(ISBLANK(Calculations!AQ69),"",Calculations!AQ69 + 'IRA Buildings Changes'!$G$39)-(SUMIFS(BDEQ!AC:AC,BDEQ!$AG:$AG,About!$B$2,BDEQ!$AH:$AH,$I69)*BDEQ!$C$2*$J69*$K69)</f>
        <v>2386035669189.3076</v>
      </c>
      <c r="AR69" s="99">
        <f>IF(ISBLANK(Calculations!AR69),"",Calculations!AR69 + 'IRA Buildings Changes'!$G$39)-(SUMIFS(BDEQ!AD:AD,BDEQ!$AG:$AG,About!$B$2,BDEQ!$AH:$AH,$I69)*BDEQ!$C$2*$J69*$K69)</f>
        <v>2390884984786.0723</v>
      </c>
      <c r="AS69" s="99">
        <f>IF(ISBLANK(Calculations!AS69),"",Calculations!AS69 + 'IRA Buildings Changes'!$G$39)-(SUMIFS(BDEQ!AE:AE,BDEQ!$AG:$AG,About!$B$2,BDEQ!$AH:$AH,$I69)*BDEQ!$C$2*$J69*$K69)</f>
        <v>2395452221564.2886</v>
      </c>
      <c r="AT69" s="99">
        <f>IF(ISBLANK(Calculations!AT69),"",Calculations!AT69 + 'IRA Buildings Changes'!$G$39)-(SUMIFS(BDEQ!AF:AF,BDEQ!$AG:$AG,About!$B$2,BDEQ!$AH:$AH,$I69)*BDEQ!$C$2*$J69*$K69)</f>
        <v>2400753059557.6411</v>
      </c>
    </row>
    <row r="70" spans="1:46">
      <c r="A70" s="1" t="str">
        <f>IF(ISBLANK(Calculations!A70),"",Calculations!A70)</f>
        <v/>
      </c>
      <c r="B70" t="str">
        <f>IF(ISBLANK(Calculations!B70),"",Calculations!B70)</f>
        <v/>
      </c>
      <c r="C70" t="str">
        <f>IF(ISBLANK(Calculations!C70),"",Calculations!C70)</f>
        <v/>
      </c>
      <c r="D70" t="str">
        <f>IF(ISBLANK(Calculations!D70),"",Calculations!D70)</f>
        <v/>
      </c>
      <c r="E70" t="str">
        <f>IF(ISBLANK(Calculations!E70),"",Calculations!E70)</f>
        <v/>
      </c>
      <c r="F70" t="str">
        <f>IF(ISBLANK(Calculations!F70),"",Calculations!F70)</f>
        <v/>
      </c>
      <c r="G70" t="str">
        <f>IF(ISBLANK(Calculations!G70),"",Calculations!G70)</f>
        <v/>
      </c>
      <c r="H70" t="str">
        <f>IF(ISBLANK(Calculations!H70),"",Calculations!H70)</f>
        <v/>
      </c>
      <c r="I70" t="str">
        <f>IF(ISBLANK(Calculations!I70),"",Calculations!I70)</f>
        <v>rural residential</v>
      </c>
      <c r="J70">
        <f>IF(ISBLANK(Calculations!J70),"",Calculations!J70)</f>
        <v>1</v>
      </c>
      <c r="K70">
        <f>IF(ISBLANK(Calculations!K70),"",Calculations!K70)</f>
        <v>5.7633672610931462E-2</v>
      </c>
      <c r="L70" t="str">
        <f>IF(ISBLANK(Calculations!L70),"",Calculations!L70)</f>
        <v>RESIDENTIAL</v>
      </c>
      <c r="M70" t="str">
        <f>IF(ISBLANK(Calculations!M70),"",Calculations!M70)</f>
        <v>heating</v>
      </c>
      <c r="N70" t="str">
        <f>IF(ISBLANK(Calculations!N70),"",Calculations!N70)</f>
        <v>coal</v>
      </c>
      <c r="O70">
        <f t="shared" si="0"/>
        <v>0</v>
      </c>
      <c r="P70">
        <f>IF(ISBLANK(Calculations!P70),"",Calculations!P70)</f>
        <v>0</v>
      </c>
      <c r="Q70">
        <f>IF(ISBLANK(Calculations!Q70),"",Calculations!Q70)</f>
        <v>0</v>
      </c>
      <c r="R70">
        <f>IF(ISBLANK(Calculations!R70),"",Calculations!R70)</f>
        <v>0</v>
      </c>
      <c r="S70">
        <f>IF(ISBLANK(Calculations!S70),"",Calculations!S70)</f>
        <v>0</v>
      </c>
      <c r="T70">
        <f>IF(ISBLANK(Calculations!T70),"",Calculations!T70)</f>
        <v>0</v>
      </c>
      <c r="U70">
        <f>IF(ISBLANK(Calculations!U70),"",Calculations!U70)</f>
        <v>0</v>
      </c>
      <c r="V70">
        <f>IF(ISBLANK(Calculations!V70),"",Calculations!V70)</f>
        <v>0</v>
      </c>
      <c r="W70">
        <f>IF(ISBLANK(Calculations!W70),"",Calculations!W70)</f>
        <v>0</v>
      </c>
      <c r="X70">
        <f>IF(ISBLANK(Calculations!X70),"",Calculations!X70)</f>
        <v>0</v>
      </c>
      <c r="Y70">
        <f>IF(ISBLANK(Calculations!Y70),"",Calculations!Y70)</f>
        <v>0</v>
      </c>
      <c r="Z70">
        <f>IF(ISBLANK(Calculations!Z70),"",Calculations!Z70)</f>
        <v>0</v>
      </c>
      <c r="AA70">
        <f>IF(ISBLANK(Calculations!AA70),"",Calculations!AA70)</f>
        <v>0</v>
      </c>
      <c r="AB70">
        <f>IF(ISBLANK(Calculations!AB70),"",Calculations!AB70)</f>
        <v>0</v>
      </c>
      <c r="AC70">
        <f>IF(ISBLANK(Calculations!AC70),"",Calculations!AC70)</f>
        <v>0</v>
      </c>
      <c r="AD70">
        <f>IF(ISBLANK(Calculations!AD70),"",Calculations!AD70)</f>
        <v>0</v>
      </c>
      <c r="AE70">
        <f>IF(ISBLANK(Calculations!AE70),"",Calculations!AE70)</f>
        <v>0</v>
      </c>
      <c r="AF70">
        <f>IF(ISBLANK(Calculations!AF70),"",Calculations!AF70)</f>
        <v>0</v>
      </c>
      <c r="AG70">
        <f>IF(ISBLANK(Calculations!AG70),"",Calculations!AG70)</f>
        <v>0</v>
      </c>
      <c r="AH70">
        <f>IF(ISBLANK(Calculations!AH70),"",Calculations!AH70)</f>
        <v>0</v>
      </c>
      <c r="AI70">
        <f>IF(ISBLANK(Calculations!AI70),"",Calculations!AI70)</f>
        <v>0</v>
      </c>
      <c r="AJ70">
        <f>IF(ISBLANK(Calculations!AJ70),"",Calculations!AJ70)</f>
        <v>0</v>
      </c>
      <c r="AK70">
        <f>IF(ISBLANK(Calculations!AK70),"",Calculations!AK70)</f>
        <v>0</v>
      </c>
      <c r="AL70">
        <f>IF(ISBLANK(Calculations!AL70),"",Calculations!AL70)</f>
        <v>0</v>
      </c>
      <c r="AM70">
        <f>IF(ISBLANK(Calculations!AM70),"",Calculations!AM70)</f>
        <v>0</v>
      </c>
      <c r="AN70">
        <f>IF(ISBLANK(Calculations!AN70),"",Calculations!AN70)</f>
        <v>0</v>
      </c>
      <c r="AO70">
        <f>IF(ISBLANK(Calculations!AO70),"",Calculations!AO70)</f>
        <v>0</v>
      </c>
      <c r="AP70">
        <f>IF(ISBLANK(Calculations!AP70),"",Calculations!AP70)</f>
        <v>0</v>
      </c>
      <c r="AQ70">
        <f>IF(ISBLANK(Calculations!AQ70),"",Calculations!AQ70)</f>
        <v>0</v>
      </c>
      <c r="AR70">
        <f>IF(ISBLANK(Calculations!AR70),"",Calculations!AR70)</f>
        <v>0</v>
      </c>
      <c r="AS70">
        <f>IF(ISBLANK(Calculations!AS70),"",Calculations!AS70)</f>
        <v>0</v>
      </c>
      <c r="AT70">
        <f>IF(ISBLANK(Calculations!AT70),"",Calculations!AT70)</f>
        <v>0</v>
      </c>
    </row>
    <row r="71" spans="1:46">
      <c r="A71" s="1" t="s">
        <v>820</v>
      </c>
      <c r="B71" t="str">
        <f>IF(ISBLANK(Calculations!B71),"",Calculations!B71)</f>
        <v/>
      </c>
      <c r="C71" t="str">
        <f>IF(ISBLANK(Calculations!C71),"",Calculations!C71)</f>
        <v/>
      </c>
      <c r="D71" t="str">
        <f>IF(ISBLANK(Calculations!D71),"",Calculations!D71)</f>
        <v/>
      </c>
      <c r="E71" t="str">
        <f>IF(ISBLANK(Calculations!E71),"",Calculations!E71)</f>
        <v/>
      </c>
      <c r="F71" t="str">
        <f>IF(ISBLANK(Calculations!F71),"",Calculations!F71)</f>
        <v/>
      </c>
      <c r="G71" t="str">
        <f>IF(ISBLANK(Calculations!G71),"",Calculations!G71)</f>
        <v/>
      </c>
      <c r="H71" t="str">
        <f>IF(ISBLANK(Calculations!H71),"",Calculations!H71)</f>
        <v>RKI000:ga_SpaceHeating</v>
      </c>
      <c r="I71" t="str">
        <f>IF(ISBLANK(Calculations!I71),"",Calculations!I71)</f>
        <v>rural residential</v>
      </c>
      <c r="J71">
        <f>IF(ISBLANK(Calculations!J71),"",Calculations!J71)</f>
        <v>0.47527755738617056</v>
      </c>
      <c r="K71">
        <f>IF(ISBLANK(Calculations!K71),"",Calculations!K71)</f>
        <v>5.7633672610931462E-2</v>
      </c>
      <c r="L71" t="str">
        <f>IF(ISBLANK(Calculations!L71),"",Calculations!L71)</f>
        <v>RESIDENTIAL</v>
      </c>
      <c r="M71" t="str">
        <f>IF(ISBLANK(Calculations!M71),"",Calculations!M71)</f>
        <v>heating</v>
      </c>
      <c r="N71" t="str">
        <f>IF(ISBLANK(Calculations!N71),"",Calculations!N71)</f>
        <v>natural gas</v>
      </c>
      <c r="O71">
        <f t="shared" si="0"/>
        <v>12730783978998.164</v>
      </c>
      <c r="P71">
        <f>IF(ISBLANK(Calculations!P71),"",Calculations!P71)</f>
        <v>12730783978998.164</v>
      </c>
      <c r="Q71">
        <f>IF(ISBLANK(Calculations!Q71),"",Calculations!Q71)</f>
        <v>12730783978998.164</v>
      </c>
      <c r="R71">
        <f>IF(ISBLANK(Calculations!R71),"",Calculations!R71)</f>
        <v>12795537624101.559</v>
      </c>
      <c r="S71" s="99">
        <f>IF(ISBLANK(Calculations!S71),"",Calculations!S71 + ('IRA Buildings Changes'!$D$39/($AB$68-$R$68)*(S68-$R$68)))</f>
        <v>12304693039817.654</v>
      </c>
      <c r="T71" s="99">
        <f>IF(ISBLANK(Calculations!T71),"",Calculations!T71 + ('IRA Buildings Changes'!$D$39/($AB$68-$R$68)*(T68-$R$68)))</f>
        <v>11813488242926.432</v>
      </c>
      <c r="U71" s="99">
        <f>IF(ISBLANK(Calculations!U71),"",Calculations!U71 + ('IRA Buildings Changes'!$D$39/($AB$68-$R$68)*(U68-$R$68)))</f>
        <v>11313164444075.777</v>
      </c>
      <c r="V71" s="99">
        <f>IF(ISBLANK(Calculations!V71),"",Calculations!V71 + ('IRA Buildings Changes'!$D$39/($AB$68-$R$68)*(V68-$R$68)))</f>
        <v>10808274099365.385</v>
      </c>
      <c r="W71" s="99">
        <f>IF(ISBLANK(Calculations!W71),"",Calculations!W71 + ('IRA Buildings Changes'!$D$39/($AB$68-$R$68)*(W68-$R$68)))</f>
        <v>10309220921643.395</v>
      </c>
      <c r="X71" s="99">
        <f>IF(ISBLANK(Calculations!X71),"",Calculations!X71 + ('IRA Buildings Changes'!$D$39/($AB$68-$R$68)*(X68-$R$68)))</f>
        <v>9808980923690.8945</v>
      </c>
      <c r="Y71" s="99">
        <f>IF(ISBLANK(Calculations!Y71),"",Calculations!Y71 + ('IRA Buildings Changes'!$D$39/($AB$68-$R$68)*(Y68-$R$68)))</f>
        <v>9302973139759.4121</v>
      </c>
      <c r="Z71" s="99">
        <f>IF(ISBLANK(Calculations!Z71),"",Calculations!Z71 + ('IRA Buildings Changes'!$D$39/($AB$68-$R$68)*(Z68-$R$68)))</f>
        <v>8806531372721.2344</v>
      </c>
      <c r="AA71" s="99">
        <f>IF(ISBLANK(Calculations!AA71),"",Calculations!AA71 + ('IRA Buildings Changes'!$D$39/($AB$68-$R$68)*(AA68-$R$68)))</f>
        <v>8311732203121.8301</v>
      </c>
      <c r="AB71" s="98">
        <f>IF(ISBLANK(Calculations!AB71),"",Calculations!AB71 + 'IRA Buildings Changes'!D39)</f>
        <v>7820851784685.1553</v>
      </c>
      <c r="AC71" s="99">
        <f>IF(ISBLANK(Calculations!AC71),"",Calculations!AC71 + 'IRA Buildings Changes'!$D$39)</f>
        <v>7869827513769.7881</v>
      </c>
      <c r="AD71" s="99">
        <f>IF(ISBLANK(Calculations!AD71),"",Calculations!AD71 + 'IRA Buildings Changes'!$D$39)</f>
        <v>7933338796935.6475</v>
      </c>
      <c r="AE71" s="99">
        <f>IF(ISBLANK(Calculations!AE71),"",Calculations!AE71 + 'IRA Buildings Changes'!$D$39)</f>
        <v>8000934693383.0615</v>
      </c>
      <c r="AF71" s="99">
        <f>IF(ISBLANK(Calculations!AF71),"",Calculations!AF71 + 'IRA Buildings Changes'!$D$39)</f>
        <v>8071002144799.1768</v>
      </c>
      <c r="AG71" s="99">
        <f>IF(ISBLANK(Calculations!AG71),"",Calculations!AG71 + 'IRA Buildings Changes'!$D$39)</f>
        <v>8158054557727.3779</v>
      </c>
      <c r="AH71" s="99">
        <f>IF(ISBLANK(Calculations!AH71),"",Calculations!AH71 + 'IRA Buildings Changes'!$D$39)</f>
        <v>8250840977835.9346</v>
      </c>
      <c r="AI71" s="99">
        <f>IF(ISBLANK(Calculations!AI71),"",Calculations!AI71 + 'IRA Buildings Changes'!$D$39)</f>
        <v>8346790386707.1221</v>
      </c>
      <c r="AJ71" s="99">
        <f>IF(ISBLANK(Calculations!AJ71),"",Calculations!AJ71 + 'IRA Buildings Changes'!$D$39)</f>
        <v>8450579898691.9971</v>
      </c>
      <c r="AK71" s="99">
        <f>IF(ISBLANK(Calculations!AK71),"",Calculations!AK71 + 'IRA Buildings Changes'!$D$39)</f>
        <v>8468335378873.4014</v>
      </c>
      <c r="AL71" s="99">
        <f>IF(ISBLANK(Calculations!AL71),"",Calculations!AL71 + 'IRA Buildings Changes'!$D$39)</f>
        <v>8490620535970.2549</v>
      </c>
      <c r="AM71" s="99">
        <f>IF(ISBLANK(Calculations!AM71),"",Calculations!AM71 + 'IRA Buildings Changes'!$D$39)</f>
        <v>8520844616011.5283</v>
      </c>
      <c r="AN71" s="99">
        <f>IF(ISBLANK(Calculations!AN71),"",Calculations!AN71 + 'IRA Buildings Changes'!$D$39)</f>
        <v>8549186981614.2744</v>
      </c>
      <c r="AO71" s="99">
        <f>IF(ISBLANK(Calculations!AO71),"",Calculations!AO71 + 'IRA Buildings Changes'!$D$39)</f>
        <v>8579246882851.5244</v>
      </c>
      <c r="AP71" s="99">
        <f>IF(ISBLANK(Calculations!AP71),"",Calculations!AP71 + 'IRA Buildings Changes'!$D$39)</f>
        <v>8609430188466.0264</v>
      </c>
      <c r="AQ71" s="99">
        <f>IF(ISBLANK(Calculations!AQ71),"",Calculations!AQ71 + 'IRA Buildings Changes'!$D$39)</f>
        <v>8638997514139.4717</v>
      </c>
      <c r="AR71" s="99">
        <f>IF(ISBLANK(Calculations!AR71),"",Calculations!AR71 + 'IRA Buildings Changes'!$D$39)</f>
        <v>8666958709696.6533</v>
      </c>
      <c r="AS71" s="99">
        <f>IF(ISBLANK(Calculations!AS71),"",Calculations!AS71 + 'IRA Buildings Changes'!$D$39)</f>
        <v>8692458123966.1494</v>
      </c>
      <c r="AT71" s="99">
        <f>IF(ISBLANK(Calculations!AT71),"",Calculations!AT71 + 'IRA Buildings Changes'!$D$39)</f>
        <v>8715442197755.3193</v>
      </c>
    </row>
    <row r="72" spans="1:46">
      <c r="A72" s="1" t="str">
        <f>IF(ISBLANK(Calculations!A72),"",Calculations!A72)</f>
        <v/>
      </c>
      <c r="B72" t="str">
        <f>IF(ISBLANK(Calculations!B72),"",Calculations!B72)</f>
        <v/>
      </c>
      <c r="C72" t="str">
        <f>IF(ISBLANK(Calculations!C72),"",Calculations!C72)</f>
        <v/>
      </c>
      <c r="D72" t="str">
        <f>IF(ISBLANK(Calculations!D72),"",Calculations!D72)</f>
        <v/>
      </c>
      <c r="E72" t="str">
        <f>IF(ISBLANK(Calculations!E72),"",Calculations!E72)</f>
        <v/>
      </c>
      <c r="F72" t="str">
        <f>IF(ISBLANK(Calculations!F72),"",Calculations!F72)</f>
        <v/>
      </c>
      <c r="G72" t="str">
        <f>IF(ISBLANK(Calculations!G72),"",Calculations!G72)</f>
        <v/>
      </c>
      <c r="H72" t="str">
        <f>IF(ISBLANK(Calculations!H72),"",Calculations!H72)</f>
        <v>RKI000:ha_SpaceHeating</v>
      </c>
      <c r="I72" t="str">
        <f>IF(ISBLANK(Calculations!I72),"",Calculations!I72)</f>
        <v>rural residential</v>
      </c>
      <c r="J72">
        <f>IF(ISBLANK(Calculations!J72),"",Calculations!J72)</f>
        <v>0.9868801739985481</v>
      </c>
      <c r="K72">
        <f>IF(ISBLANK(Calculations!K72),"",Calculations!K72)</f>
        <v>5.7633672610931462E-2</v>
      </c>
      <c r="L72" t="str">
        <f>IF(ISBLANK(Calculations!L72),"",Calculations!L72)</f>
        <v>RESIDENTIAL</v>
      </c>
      <c r="M72" t="str">
        <f>IF(ISBLANK(Calculations!M72),"",Calculations!M72)</f>
        <v>heating</v>
      </c>
      <c r="N72" t="str">
        <f>IF(ISBLANK(Calculations!N72),"",Calculations!N72)</f>
        <v>petroleum diesel</v>
      </c>
      <c r="O72">
        <f t="shared" si="0"/>
        <v>30656988052.549301</v>
      </c>
      <c r="P72">
        <f>IF(ISBLANK(Calculations!P72),"",Calculations!P72)</f>
        <v>30656988052.549301</v>
      </c>
      <c r="Q72">
        <f>IF(ISBLANK(Calculations!Q72),"",Calculations!Q72)</f>
        <v>30656988052.549301</v>
      </c>
      <c r="R72">
        <f>IF(ISBLANK(Calculations!R72),"",Calculations!R72)</f>
        <v>30810848324.610985</v>
      </c>
      <c r="S72">
        <f>IF(ISBLANK(Calculations!S72),"",Calculations!S72)</f>
        <v>30906189282.695026</v>
      </c>
      <c r="T72">
        <f>IF(ISBLANK(Calculations!T72),"",Calculations!T72)</f>
        <v>30964359456.690144</v>
      </c>
      <c r="U72">
        <f>IF(ISBLANK(Calculations!U72),"",Calculations!U72)</f>
        <v>30952862388.251919</v>
      </c>
      <c r="V72">
        <f>IF(ISBLANK(Calculations!V72),"",Calculations!V72)</f>
        <v>30850737114.265556</v>
      </c>
      <c r="W72">
        <f>IF(ISBLANK(Calculations!W72),"",Calculations!W72)</f>
        <v>30654425499.382252</v>
      </c>
      <c r="X72">
        <f>IF(ISBLANK(Calculations!X72),"",Calculations!X72)</f>
        <v>30312525963.004841</v>
      </c>
      <c r="Y72">
        <f>IF(ISBLANK(Calculations!Y72),"",Calculations!Y72)</f>
        <v>29780264450.951458</v>
      </c>
      <c r="Z72">
        <f>IF(ISBLANK(Calculations!Z72),"",Calculations!Z72)</f>
        <v>29091618827.894154</v>
      </c>
      <c r="AA72">
        <f>IF(ISBLANK(Calculations!AA72),"",Calculations!AA72)</f>
        <v>28224686842.269691</v>
      </c>
      <c r="AB72">
        <f>IF(ISBLANK(Calculations!AB72),"",Calculations!AB72)</f>
        <v>27202752669.809021</v>
      </c>
      <c r="AC72">
        <f>IF(ISBLANK(Calculations!AC72),"",Calculations!AC72)</f>
        <v>26022718201.255043</v>
      </c>
      <c r="AD72">
        <f>IF(ISBLANK(Calculations!AD72),"",Calculations!AD72)</f>
        <v>24738851166.16415</v>
      </c>
      <c r="AE72">
        <f>IF(ISBLANK(Calculations!AE72),"",Calculations!AE72)</f>
        <v>23345997495.788544</v>
      </c>
      <c r="AF72">
        <f>IF(ISBLANK(Calculations!AF72),"",Calculations!AF72)</f>
        <v>21869708829.491013</v>
      </c>
      <c r="AG72">
        <f>IF(ISBLANK(Calculations!AG72),"",Calculations!AG72)</f>
        <v>20360450409.550201</v>
      </c>
      <c r="AH72">
        <f>IF(ISBLANK(Calculations!AH72),"",Calculations!AH72)</f>
        <v>18816513361.298782</v>
      </c>
      <c r="AI72">
        <f>IF(ISBLANK(Calculations!AI72),"",Calculations!AI72)</f>
        <v>17264506572.159523</v>
      </c>
      <c r="AJ72">
        <f>IF(ISBLANK(Calculations!AJ72),"",Calculations!AJ72)</f>
        <v>15727144692.75861</v>
      </c>
      <c r="AK72">
        <f>IF(ISBLANK(Calculations!AK72),"",Calculations!AK72)</f>
        <v>14131238924.501177</v>
      </c>
      <c r="AL72">
        <f>IF(ISBLANK(Calculations!AL72),"",Calculations!AL72)</f>
        <v>12609285075.390989</v>
      </c>
      <c r="AM72">
        <f>IF(ISBLANK(Calculations!AM72),"",Calculations!AM72)</f>
        <v>11178436105.913282</v>
      </c>
      <c r="AN72">
        <f>IF(ISBLANK(Calculations!AN72),"",Calculations!AN72)</f>
        <v>9845840339.9103622</v>
      </c>
      <c r="AO72">
        <f>IF(ISBLANK(Calculations!AO72),"",Calculations!AO72)</f>
        <v>8630150201.8681259</v>
      </c>
      <c r="AP72">
        <f>IF(ISBLANK(Calculations!AP72),"",Calculations!AP72)</f>
        <v>7542891602.888998</v>
      </c>
      <c r="AQ72">
        <f>IF(ISBLANK(Calculations!AQ72),"",Calculations!AQ72)</f>
        <v>6591477940.2535114</v>
      </c>
      <c r="AR72">
        <f>IF(ISBLANK(Calculations!AR72),"",Calculations!AR72)</f>
        <v>5777691106.8000441</v>
      </c>
      <c r="AS72">
        <f>IF(ISBLANK(Calculations!AS72),"",Calculations!AS72)</f>
        <v>5097528780.2564669</v>
      </c>
      <c r="AT72">
        <f>IF(ISBLANK(Calculations!AT72),"",Calculations!AT72)</f>
        <v>4542694034.4483948</v>
      </c>
    </row>
    <row r="73" spans="1:46">
      <c r="A73" s="1" t="str">
        <f>IF(ISBLANK(Calculations!A73),"",Calculations!A73)</f>
        <v/>
      </c>
      <c r="B73" t="str">
        <f>IF(ISBLANK(Calculations!B73),"",Calculations!B73)</f>
        <v/>
      </c>
      <c r="C73" t="str">
        <f>IF(ISBLANK(Calculations!C73),"",Calculations!C73)</f>
        <v/>
      </c>
      <c r="D73" t="str">
        <f>IF(ISBLANK(Calculations!D73),"",Calculations!D73)</f>
        <v/>
      </c>
      <c r="E73" t="str">
        <f>IF(ISBLANK(Calculations!E73),"",Calculations!E73)</f>
        <v/>
      </c>
      <c r="F73" t="str">
        <f>IF(ISBLANK(Calculations!F73),"",Calculations!F73)</f>
        <v/>
      </c>
      <c r="G73" t="str">
        <f>IF(ISBLANK(Calculations!G73),"",Calculations!G73)</f>
        <v/>
      </c>
      <c r="H73" t="str">
        <f>IF(ISBLANK(Calculations!H73),"",Calculations!H73)</f>
        <v/>
      </c>
      <c r="I73" t="str">
        <f>IF(ISBLANK(Calculations!I73),"",Calculations!I73)</f>
        <v>rural residential</v>
      </c>
      <c r="J73">
        <f>IF(ISBLANK(Calculations!J73),"",Calculations!J73)</f>
        <v>0</v>
      </c>
      <c r="K73">
        <f>IF(ISBLANK(Calculations!K73),"",Calculations!K73)</f>
        <v>5.7633672610931462E-2</v>
      </c>
      <c r="L73" t="str">
        <f>IF(ISBLANK(Calculations!L73),"",Calculations!L73)</f>
        <v>RESIDENTIAL</v>
      </c>
      <c r="M73" t="str">
        <f>IF(ISBLANK(Calculations!M73),"",Calculations!M73)</f>
        <v>heating</v>
      </c>
      <c r="N73" t="str">
        <f>IF(ISBLANK(Calculations!N73),"",Calculations!N73)</f>
        <v>heat</v>
      </c>
      <c r="O73">
        <f t="shared" si="0"/>
        <v>0</v>
      </c>
      <c r="P73">
        <f>IF(ISBLANK(Calculations!P73),"",Calculations!P73)</f>
        <v>0</v>
      </c>
      <c r="Q73">
        <f>IF(ISBLANK(Calculations!Q73),"",Calculations!Q73)</f>
        <v>0</v>
      </c>
      <c r="R73">
        <f>IF(ISBLANK(Calculations!R73),"",Calculations!R73)</f>
        <v>0</v>
      </c>
      <c r="S73">
        <f>IF(ISBLANK(Calculations!S73),"",Calculations!S73)</f>
        <v>0</v>
      </c>
      <c r="T73">
        <f>IF(ISBLANK(Calculations!T73),"",Calculations!T73)</f>
        <v>0</v>
      </c>
      <c r="U73">
        <f>IF(ISBLANK(Calculations!U73),"",Calculations!U73)</f>
        <v>0</v>
      </c>
      <c r="V73">
        <f>IF(ISBLANK(Calculations!V73),"",Calculations!V73)</f>
        <v>0</v>
      </c>
      <c r="W73">
        <f>IF(ISBLANK(Calculations!W73),"",Calculations!W73)</f>
        <v>0</v>
      </c>
      <c r="X73">
        <f>IF(ISBLANK(Calculations!X73),"",Calculations!X73)</f>
        <v>0</v>
      </c>
      <c r="Y73">
        <f>IF(ISBLANK(Calculations!Y73),"",Calculations!Y73)</f>
        <v>0</v>
      </c>
      <c r="Z73">
        <f>IF(ISBLANK(Calculations!Z73),"",Calculations!Z73)</f>
        <v>0</v>
      </c>
      <c r="AA73">
        <f>IF(ISBLANK(Calculations!AA73),"",Calculations!AA73)</f>
        <v>0</v>
      </c>
      <c r="AB73">
        <f>IF(ISBLANK(Calculations!AB73),"",Calculations!AB73)</f>
        <v>0</v>
      </c>
      <c r="AC73">
        <f>IF(ISBLANK(Calculations!AC73),"",Calculations!AC73)</f>
        <v>0</v>
      </c>
      <c r="AD73">
        <f>IF(ISBLANK(Calculations!AD73),"",Calculations!AD73)</f>
        <v>0</v>
      </c>
      <c r="AE73">
        <f>IF(ISBLANK(Calculations!AE73),"",Calculations!AE73)</f>
        <v>0</v>
      </c>
      <c r="AF73">
        <f>IF(ISBLANK(Calculations!AF73),"",Calculations!AF73)</f>
        <v>0</v>
      </c>
      <c r="AG73">
        <f>IF(ISBLANK(Calculations!AG73),"",Calculations!AG73)</f>
        <v>0</v>
      </c>
      <c r="AH73">
        <f>IF(ISBLANK(Calculations!AH73),"",Calculations!AH73)</f>
        <v>0</v>
      </c>
      <c r="AI73">
        <f>IF(ISBLANK(Calculations!AI73),"",Calculations!AI73)</f>
        <v>0</v>
      </c>
      <c r="AJ73">
        <f>IF(ISBLANK(Calculations!AJ73),"",Calculations!AJ73)</f>
        <v>0</v>
      </c>
      <c r="AK73">
        <f>IF(ISBLANK(Calculations!AK73),"",Calculations!AK73)</f>
        <v>0</v>
      </c>
      <c r="AL73">
        <f>IF(ISBLANK(Calculations!AL73),"",Calculations!AL73)</f>
        <v>0</v>
      </c>
      <c r="AM73">
        <f>IF(ISBLANK(Calculations!AM73),"",Calculations!AM73)</f>
        <v>0</v>
      </c>
      <c r="AN73">
        <f>IF(ISBLANK(Calculations!AN73),"",Calculations!AN73)</f>
        <v>0</v>
      </c>
      <c r="AO73">
        <f>IF(ISBLANK(Calculations!AO73),"",Calculations!AO73)</f>
        <v>0</v>
      </c>
      <c r="AP73">
        <f>IF(ISBLANK(Calculations!AP73),"",Calculations!AP73)</f>
        <v>0</v>
      </c>
      <c r="AQ73">
        <f>IF(ISBLANK(Calculations!AQ73),"",Calculations!AQ73)</f>
        <v>0</v>
      </c>
      <c r="AR73">
        <f>IF(ISBLANK(Calculations!AR73),"",Calculations!AR73)</f>
        <v>0</v>
      </c>
      <c r="AS73">
        <f>IF(ISBLANK(Calculations!AS73),"",Calculations!AS73)</f>
        <v>0</v>
      </c>
      <c r="AT73">
        <f>IF(ISBLANK(Calculations!AT73),"",Calculations!AT73)</f>
        <v>0</v>
      </c>
    </row>
    <row r="74" spans="1:46">
      <c r="A74" s="1" t="str">
        <f>IF(ISBLANK(Calculations!A74),"",Calculations!A74)</f>
        <v/>
      </c>
      <c r="B74" t="str">
        <f>IF(ISBLANK(Calculations!B74),"",Calculations!B74)</f>
        <v/>
      </c>
      <c r="C74" t="str">
        <f>IF(ISBLANK(Calculations!C74),"",Calculations!C74)</f>
        <v/>
      </c>
      <c r="D74" t="str">
        <f>IF(ISBLANK(Calculations!D74),"",Calculations!D74)</f>
        <v/>
      </c>
      <c r="E74" t="str">
        <f>IF(ISBLANK(Calculations!E74),"",Calculations!E74)</f>
        <v/>
      </c>
      <c r="F74" t="str">
        <f>IF(ISBLANK(Calculations!F74),"",Calculations!F74)</f>
        <v/>
      </c>
      <c r="G74" t="str">
        <f>IF(ISBLANK(Calculations!G74),"",Calculations!G74)</f>
        <v/>
      </c>
      <c r="H74" t="str">
        <f>IF(ISBLANK(Calculations!H74),"",Calculations!H74)</f>
        <v>RKI000:ja_MarketedRenew</v>
      </c>
      <c r="I74" t="str">
        <f>IF(ISBLANK(Calculations!I74),"",Calculations!I74)</f>
        <v>rural residential</v>
      </c>
      <c r="J74">
        <f>IF(ISBLANK(Calculations!J74),"",Calculations!J74)</f>
        <v>1</v>
      </c>
      <c r="K74">
        <f>IF(ISBLANK(Calculations!K74),"",Calculations!K74)</f>
        <v>5.7633672610931462E-2</v>
      </c>
      <c r="L74" t="str">
        <f>IF(ISBLANK(Calculations!L74),"",Calculations!L74)</f>
        <v>RESIDENTIAL</v>
      </c>
      <c r="M74" t="str">
        <f>IF(ISBLANK(Calculations!M74),"",Calculations!M74)</f>
        <v>heating</v>
      </c>
      <c r="N74" t="str">
        <f>IF(ISBLANK(Calculations!N74),"",Calculations!N74)</f>
        <v>biomass</v>
      </c>
      <c r="O74">
        <f t="shared" si="0"/>
        <v>1313298497785.2952</v>
      </c>
      <c r="P74">
        <f>IF(ISBLANK(Calculations!P74),"",Calculations!P74)</f>
        <v>1313298497785.2952</v>
      </c>
      <c r="Q74">
        <f>IF(ISBLANK(Calculations!Q74),"",Calculations!Q74)</f>
        <v>1313298497785.2952</v>
      </c>
      <c r="R74">
        <f>IF(ISBLANK(Calculations!R74),"",Calculations!R74)</f>
        <v>1319004587419.1204</v>
      </c>
      <c r="S74">
        <f>IF(ISBLANK(Calculations!S74),"",Calculations!S74)</f>
        <v>1323683593561.6255</v>
      </c>
      <c r="T74">
        <f>IF(ISBLANK(Calculations!T74),"",Calculations!T74)</f>
        <v>1328174181620.8608</v>
      </c>
      <c r="U74">
        <f>IF(ISBLANK(Calculations!U74),"",Calculations!U74)</f>
        <v>1332312100596.8206</v>
      </c>
      <c r="V74">
        <f>IF(ISBLANK(Calculations!V74),"",Calculations!V74)</f>
        <v>1336415630501.7742</v>
      </c>
      <c r="W74">
        <f>IF(ISBLANK(Calculations!W74),"",Calculations!W74)</f>
        <v>1341046571901.9678</v>
      </c>
      <c r="X74">
        <f>IF(ISBLANK(Calculations!X74),"",Calculations!X74)</f>
        <v>1345793858308.1841</v>
      </c>
      <c r="Y74">
        <f>IF(ISBLANK(Calculations!Y74),"",Calculations!Y74)</f>
        <v>1349986099033.3079</v>
      </c>
      <c r="Z74">
        <f>IF(ISBLANK(Calculations!Z74),"",Calculations!Z74)</f>
        <v>1355239469321.27</v>
      </c>
      <c r="AA74">
        <f>IF(ISBLANK(Calculations!AA74),"",Calculations!AA74)</f>
        <v>1360704145081.6411</v>
      </c>
      <c r="AB74">
        <f>IF(ISBLANK(Calculations!AB74),"",Calculations!AB74)</f>
        <v>1366545565945.3589</v>
      </c>
      <c r="AC74">
        <f>IF(ISBLANK(Calculations!AC74),"",Calculations!AC74)</f>
        <v>1372353029638.0059</v>
      </c>
      <c r="AD74">
        <f>IF(ISBLANK(Calculations!AD74),"",Calculations!AD74)</f>
        <v>1379624727459.2585</v>
      </c>
      <c r="AE74">
        <f>IF(ISBLANK(Calculations!AE74),"",Calculations!AE74)</f>
        <v>1387453533486.5847</v>
      </c>
      <c r="AF74">
        <f>IF(ISBLANK(Calculations!AF74),"",Calculations!AF74)</f>
        <v>1396112293149.4932</v>
      </c>
      <c r="AG74">
        <f>IF(ISBLANK(Calculations!AG74),"",Calculations!AG74)</f>
        <v>1406606340169.9104</v>
      </c>
      <c r="AH74">
        <f>IF(ISBLANK(Calculations!AH74),"",Calculations!AH74)</f>
        <v>1417622276146.7729</v>
      </c>
      <c r="AI74">
        <f>IF(ISBLANK(Calculations!AI74),"",Calculations!AI74)</f>
        <v>1429233921317.2908</v>
      </c>
      <c r="AJ74">
        <f>IF(ISBLANK(Calculations!AJ74),"",Calculations!AJ74)</f>
        <v>1440932216620.2246</v>
      </c>
      <c r="AK74">
        <f>IF(ISBLANK(Calculations!AK74),"",Calculations!AK74)</f>
        <v>1446229397003.7156</v>
      </c>
      <c r="AL74">
        <f>IF(ISBLANK(Calculations!AL74),"",Calculations!AL74)</f>
        <v>1451089875866.7883</v>
      </c>
      <c r="AM74">
        <f>IF(ISBLANK(Calculations!AM74),"",Calculations!AM74)</f>
        <v>1455723890440.9585</v>
      </c>
      <c r="AN74">
        <f>IF(ISBLANK(Calculations!AN74),"",Calculations!AN74)</f>
        <v>1459129048368.9016</v>
      </c>
      <c r="AO74">
        <f>IF(ISBLANK(Calculations!AO74),"",Calculations!AO74)</f>
        <v>1461934061060.4182</v>
      </c>
      <c r="AP74">
        <f>IF(ISBLANK(Calculations!AP74),"",Calculations!AP74)</f>
        <v>1464337616300.8074</v>
      </c>
      <c r="AQ74">
        <f>IF(ISBLANK(Calculations!AQ74),"",Calculations!AQ74)</f>
        <v>1466588395797.752</v>
      </c>
      <c r="AR74">
        <f>IF(ISBLANK(Calculations!AR74),"",Calculations!AR74)</f>
        <v>1468772957050.2034</v>
      </c>
      <c r="AS74">
        <f>IF(ISBLANK(Calculations!AS74),"",Calculations!AS74)</f>
        <v>1470861345235.8276</v>
      </c>
      <c r="AT74">
        <f>IF(ISBLANK(Calculations!AT74),"",Calculations!AT74)</f>
        <v>1472892491859.4995</v>
      </c>
    </row>
    <row r="75" spans="1:46">
      <c r="A75" s="1" t="str">
        <f>IF(ISBLANK(Calculations!A75),"",Calculations!A75)</f>
        <v/>
      </c>
      <c r="B75" t="str">
        <f>IF(ISBLANK(Calculations!B75),"",Calculations!B75)</f>
        <v/>
      </c>
      <c r="C75" t="str">
        <f>IF(ISBLANK(Calculations!C75),"",Calculations!C75)</f>
        <v/>
      </c>
      <c r="D75" t="str">
        <f>IF(ISBLANK(Calculations!D75),"",Calculations!D75)</f>
        <v/>
      </c>
      <c r="E75" t="str">
        <f>IF(ISBLANK(Calculations!E75),"",Calculations!E75)</f>
        <v/>
      </c>
      <c r="F75" t="str">
        <f>IF(ISBLANK(Calculations!F75),"",Calculations!F75)</f>
        <v/>
      </c>
      <c r="G75" t="str">
        <f>IF(ISBLANK(Calculations!G75),"",Calculations!G75)</f>
        <v/>
      </c>
      <c r="H75" t="str">
        <f>IF(ISBLANK(Calculations!H75),"",Calculations!H75)</f>
        <v/>
      </c>
      <c r="I75" t="str">
        <f>IF(ISBLANK(Calculations!I75),"",Calculations!I75)</f>
        <v>rural residential</v>
      </c>
      <c r="J75">
        <f>IF(ISBLANK(Calculations!J75),"",Calculations!J75)</f>
        <v>1</v>
      </c>
      <c r="K75">
        <f>IF(ISBLANK(Calculations!K75),"",Calculations!K75)</f>
        <v>5.7633672610931462E-2</v>
      </c>
      <c r="L75" t="str">
        <f>IF(ISBLANK(Calculations!L75),"",Calculations!L75)</f>
        <v>RESIDENTIAL</v>
      </c>
      <c r="M75" t="str">
        <f>IF(ISBLANK(Calculations!M75),"",Calculations!M75)</f>
        <v>heating</v>
      </c>
      <c r="N75" t="str">
        <f>IF(ISBLANK(Calculations!N75),"",Calculations!N75)</f>
        <v>kerosene</v>
      </c>
      <c r="O75">
        <f t="shared" si="0"/>
        <v>20344686431.658806</v>
      </c>
      <c r="P75">
        <f>IF(ISBLANK(Calculations!P75),"",Calculations!P75)</f>
        <v>20344686431.658806</v>
      </c>
      <c r="Q75">
        <f>IF(ISBLANK(Calculations!Q75),"",Calculations!Q75)</f>
        <v>20344686431.658806</v>
      </c>
      <c r="R75">
        <f>IF(ISBLANK(Calculations!R75),"",Calculations!R75)</f>
        <v>20292575243.075882</v>
      </c>
      <c r="S75">
        <f>IF(ISBLANK(Calculations!S75),"",Calculations!S75)</f>
        <v>20242302152.496006</v>
      </c>
      <c r="T75">
        <f>IF(ISBLANK(Calculations!T75),"",Calculations!T75)</f>
        <v>20181974697.775059</v>
      </c>
      <c r="U75">
        <f>IF(ISBLANK(Calculations!U75),"",Calculations!U75)</f>
        <v>20086682817.821201</v>
      </c>
      <c r="V75">
        <f>IF(ISBLANK(Calculations!V75),"",Calculations!V75)</f>
        <v>19952656222.416294</v>
      </c>
      <c r="W75">
        <f>IF(ISBLANK(Calculations!W75),"",Calculations!W75)</f>
        <v>19751711378.155479</v>
      </c>
      <c r="X75">
        <f>IF(ISBLANK(Calculations!X75),"",Calculations!X75)</f>
        <v>19485351265.705555</v>
      </c>
      <c r="Y75">
        <f>IF(ISBLANK(Calculations!Y75),"",Calculations!Y75)</f>
        <v>19130454973.244797</v>
      </c>
      <c r="Z75">
        <f>IF(ISBLANK(Calculations!Z75),"",Calculations!Z75)</f>
        <v>18693854551.081005</v>
      </c>
      <c r="AA75">
        <f>IF(ISBLANK(Calculations!AA75),"",Calculations!AA75)</f>
        <v>18179866795.147301</v>
      </c>
      <c r="AB75">
        <f>IF(ISBLANK(Calculations!AB75),"",Calculations!AB75)</f>
        <v>17585672899.110252</v>
      </c>
      <c r="AC75">
        <f>IF(ISBLANK(Calculations!AC75),"",Calculations!AC75)</f>
        <v>16930812750.247375</v>
      </c>
      <c r="AD75">
        <f>IF(ISBLANK(Calculations!AD75),"",Calculations!AD75)</f>
        <v>16201901897.328533</v>
      </c>
      <c r="AE75">
        <f>IF(ISBLANK(Calculations!AE75),"",Calculations!AE75)</f>
        <v>15405210814.471392</v>
      </c>
      <c r="AF75">
        <f>IF(ISBLANK(Calculations!AF75),"",Calculations!AF75)</f>
        <v>14560368266.84539</v>
      </c>
      <c r="AG75">
        <f>IF(ISBLANK(Calculations!AG75),"",Calculations!AG75)</f>
        <v>13675837574.649433</v>
      </c>
      <c r="AH75">
        <f>IF(ISBLANK(Calculations!AH75),"",Calculations!AH75)</f>
        <v>12763700747.093685</v>
      </c>
      <c r="AI75">
        <f>IF(ISBLANK(Calculations!AI75),"",Calculations!AI75)</f>
        <v>11828038238.795055</v>
      </c>
      <c r="AJ75">
        <f>IF(ISBLANK(Calculations!AJ75),"",Calculations!AJ75)</f>
        <v>10890839287.365086</v>
      </c>
      <c r="AK75">
        <f>IF(ISBLANK(Calculations!AK75),"",Calculations!AK75)</f>
        <v>9945744285.9047852</v>
      </c>
      <c r="AL75">
        <f>IF(ISBLANK(Calculations!AL75),"",Calculations!AL75)</f>
        <v>9033392355.3999691</v>
      </c>
      <c r="AM75">
        <f>IF(ISBLANK(Calculations!AM75),"",Calculations!AM75)</f>
        <v>8171010465.3874998</v>
      </c>
      <c r="AN75">
        <f>IF(ISBLANK(Calculations!AN75),"",Calculations!AN75)</f>
        <v>7366703042.7979889</v>
      </c>
      <c r="AO75">
        <f>IF(ISBLANK(Calculations!AO75),"",Calculations!AO75)</f>
        <v>6635531463.2346859</v>
      </c>
      <c r="AP75">
        <f>IF(ISBLANK(Calculations!AP75),"",Calculations!AP75)</f>
        <v>5984970390.1656628</v>
      </c>
      <c r="AQ75">
        <f>IF(ISBLANK(Calculations!AQ75),"",Calculations!AQ75)</f>
        <v>5420428892.542511</v>
      </c>
      <c r="AR75">
        <f>IF(ISBLANK(Calculations!AR75),"",Calculations!AR75)</f>
        <v>4943629846.8425503</v>
      </c>
      <c r="AS75">
        <f>IF(ISBLANK(Calculations!AS75),"",Calculations!AS75)</f>
        <v>4551761247.0209799</v>
      </c>
      <c r="AT75">
        <f>IF(ISBLANK(Calculations!AT75),"",Calculations!AT75)</f>
        <v>4239183168.0467181</v>
      </c>
    </row>
    <row r="76" spans="1:46">
      <c r="A76" s="1" t="str">
        <f>IF(ISBLANK(Calculations!A76),"",Calculations!A76)</f>
        <v/>
      </c>
      <c r="B76" t="str">
        <f>IF(ISBLANK(Calculations!B76),"",Calculations!B76)</f>
        <v/>
      </c>
      <c r="C76" t="str">
        <f>IF(ISBLANK(Calculations!C76),"",Calculations!C76)</f>
        <v/>
      </c>
      <c r="D76" t="str">
        <f>IF(ISBLANK(Calculations!D76),"",Calculations!D76)</f>
        <v/>
      </c>
      <c r="E76" t="str">
        <f>IF(ISBLANK(Calculations!E76),"",Calculations!E76)</f>
        <v/>
      </c>
      <c r="F76" t="str">
        <f>IF(ISBLANK(Calculations!F76),"",Calculations!F76)</f>
        <v/>
      </c>
      <c r="G76" t="str">
        <f>IF(ISBLANK(Calculations!G76),"",Calculations!G76)</f>
        <v/>
      </c>
      <c r="H76" t="str">
        <f>IF(ISBLANK(Calculations!H76),"",Calculations!H76)</f>
        <v/>
      </c>
      <c r="I76" t="str">
        <f>IF(ISBLANK(Calculations!I76),"",Calculations!I76)</f>
        <v>rural residential</v>
      </c>
      <c r="J76">
        <f>IF(ISBLANK(Calculations!J76),"",Calculations!J76)</f>
        <v>0</v>
      </c>
      <c r="K76">
        <f>IF(ISBLANK(Calculations!K76),"",Calculations!K76)</f>
        <v>5.7633672610931462E-2</v>
      </c>
      <c r="L76" t="str">
        <f>IF(ISBLANK(Calculations!L76),"",Calculations!L76)</f>
        <v>RESIDENTIAL</v>
      </c>
      <c r="M76" t="str">
        <f>IF(ISBLANK(Calculations!M76),"",Calculations!M76)</f>
        <v>heating</v>
      </c>
      <c r="N76" t="str">
        <f>IF(ISBLANK(Calculations!N76),"",Calculations!N76)</f>
        <v>heavy or residual fuel oil</v>
      </c>
      <c r="O76">
        <f t="shared" si="0"/>
        <v>0</v>
      </c>
      <c r="P76">
        <f>IF(ISBLANK(Calculations!P76),"",Calculations!P76)</f>
        <v>0</v>
      </c>
      <c r="Q76">
        <f>IF(ISBLANK(Calculations!Q76),"",Calculations!Q76)</f>
        <v>0</v>
      </c>
      <c r="R76">
        <f>IF(ISBLANK(Calculations!R76),"",Calculations!R76)</f>
        <v>0</v>
      </c>
      <c r="S76">
        <f>IF(ISBLANK(Calculations!S76),"",Calculations!S76)</f>
        <v>0</v>
      </c>
      <c r="T76">
        <f>IF(ISBLANK(Calculations!T76),"",Calculations!T76)</f>
        <v>0</v>
      </c>
      <c r="U76">
        <f>IF(ISBLANK(Calculations!U76),"",Calculations!U76)</f>
        <v>0</v>
      </c>
      <c r="V76">
        <f>IF(ISBLANK(Calculations!V76),"",Calculations!V76)</f>
        <v>0</v>
      </c>
      <c r="W76">
        <f>IF(ISBLANK(Calculations!W76),"",Calculations!W76)</f>
        <v>0</v>
      </c>
      <c r="X76">
        <f>IF(ISBLANK(Calculations!X76),"",Calculations!X76)</f>
        <v>0</v>
      </c>
      <c r="Y76">
        <f>IF(ISBLANK(Calculations!Y76),"",Calculations!Y76)</f>
        <v>0</v>
      </c>
      <c r="Z76">
        <f>IF(ISBLANK(Calculations!Z76),"",Calculations!Z76)</f>
        <v>0</v>
      </c>
      <c r="AA76">
        <f>IF(ISBLANK(Calculations!AA76),"",Calculations!AA76)</f>
        <v>0</v>
      </c>
      <c r="AB76">
        <f>IF(ISBLANK(Calculations!AB76),"",Calculations!AB76)</f>
        <v>0</v>
      </c>
      <c r="AC76">
        <f>IF(ISBLANK(Calculations!AC76),"",Calculations!AC76)</f>
        <v>0</v>
      </c>
      <c r="AD76">
        <f>IF(ISBLANK(Calculations!AD76),"",Calculations!AD76)</f>
        <v>0</v>
      </c>
      <c r="AE76">
        <f>IF(ISBLANK(Calculations!AE76),"",Calculations!AE76)</f>
        <v>0</v>
      </c>
      <c r="AF76">
        <f>IF(ISBLANK(Calculations!AF76),"",Calculations!AF76)</f>
        <v>0</v>
      </c>
      <c r="AG76">
        <f>IF(ISBLANK(Calculations!AG76),"",Calculations!AG76)</f>
        <v>0</v>
      </c>
      <c r="AH76">
        <f>IF(ISBLANK(Calculations!AH76),"",Calculations!AH76)</f>
        <v>0</v>
      </c>
      <c r="AI76">
        <f>IF(ISBLANK(Calculations!AI76),"",Calculations!AI76)</f>
        <v>0</v>
      </c>
      <c r="AJ76">
        <f>IF(ISBLANK(Calculations!AJ76),"",Calculations!AJ76)</f>
        <v>0</v>
      </c>
      <c r="AK76">
        <f>IF(ISBLANK(Calculations!AK76),"",Calculations!AK76)</f>
        <v>0</v>
      </c>
      <c r="AL76">
        <f>IF(ISBLANK(Calculations!AL76),"",Calculations!AL76)</f>
        <v>0</v>
      </c>
      <c r="AM76">
        <f>IF(ISBLANK(Calculations!AM76),"",Calculations!AM76)</f>
        <v>0</v>
      </c>
      <c r="AN76">
        <f>IF(ISBLANK(Calculations!AN76),"",Calculations!AN76)</f>
        <v>0</v>
      </c>
      <c r="AO76">
        <f>IF(ISBLANK(Calculations!AO76),"",Calculations!AO76)</f>
        <v>0</v>
      </c>
      <c r="AP76">
        <f>IF(ISBLANK(Calculations!AP76),"",Calculations!AP76)</f>
        <v>0</v>
      </c>
      <c r="AQ76">
        <f>IF(ISBLANK(Calculations!AQ76),"",Calculations!AQ76)</f>
        <v>0</v>
      </c>
      <c r="AR76">
        <f>IF(ISBLANK(Calculations!AR76),"",Calculations!AR76)</f>
        <v>0</v>
      </c>
      <c r="AS76">
        <f>IF(ISBLANK(Calculations!AS76),"",Calculations!AS76)</f>
        <v>0</v>
      </c>
      <c r="AT76">
        <f>IF(ISBLANK(Calculations!AT76),"",Calculations!AT76)</f>
        <v>0</v>
      </c>
    </row>
    <row r="77" spans="1:46">
      <c r="A77" s="1" t="str">
        <f>IF(ISBLANK(Calculations!A77),"",Calculations!A77)</f>
        <v/>
      </c>
      <c r="B77" t="str">
        <f>IF(ISBLANK(Calculations!B77),"",Calculations!B77)</f>
        <v/>
      </c>
      <c r="C77" t="str">
        <f>IF(ISBLANK(Calculations!C77),"",Calculations!C77)</f>
        <v/>
      </c>
      <c r="D77" t="str">
        <f>IF(ISBLANK(Calculations!D77),"",Calculations!D77)</f>
        <v/>
      </c>
      <c r="E77" t="str">
        <f>IF(ISBLANK(Calculations!E77),"",Calculations!E77)</f>
        <v/>
      </c>
      <c r="F77" t="str">
        <f>IF(ISBLANK(Calculations!F77),"",Calculations!F77)</f>
        <v/>
      </c>
      <c r="G77" t="str">
        <f>IF(ISBLANK(Calculations!G77),"",Calculations!G77)</f>
        <v/>
      </c>
      <c r="H77" t="str">
        <f>IF(ISBLANK(Calculations!H77),"",Calculations!H77)</f>
        <v>RKI000:ia_SpaceHeating</v>
      </c>
      <c r="I77" t="str">
        <f>IF(ISBLANK(Calculations!I77),"",Calculations!I77)</f>
        <v>rural residential</v>
      </c>
      <c r="J77">
        <f>IF(ISBLANK(Calculations!J77),"",Calculations!J77)</f>
        <v>0.69042530508952193</v>
      </c>
      <c r="K77">
        <f>IF(ISBLANK(Calculations!K77),"",Calculations!K77)</f>
        <v>5.7633672610931462E-2</v>
      </c>
      <c r="L77" t="str">
        <f>IF(ISBLANK(Calculations!L77),"",Calculations!L77)</f>
        <v>RESIDENTIAL</v>
      </c>
      <c r="M77" t="str">
        <f>IF(ISBLANK(Calculations!M77),"",Calculations!M77)</f>
        <v>heating</v>
      </c>
      <c r="N77" t="str">
        <f>IF(ISBLANK(Calculations!N77),"",Calculations!N77)</f>
        <v>LPG propane or butane</v>
      </c>
      <c r="O77">
        <f t="shared" si="0"/>
        <v>964790673414.94214</v>
      </c>
      <c r="P77">
        <f>IF(ISBLANK(Calculations!P77),"",Calculations!P77)</f>
        <v>964790673414.94214</v>
      </c>
      <c r="Q77">
        <f>IF(ISBLANK(Calculations!Q77),"",Calculations!Q77)</f>
        <v>964790673414.94214</v>
      </c>
      <c r="R77">
        <f>IF(ISBLANK(Calculations!R77),"",Calculations!R77)</f>
        <v>973898347660.98547</v>
      </c>
      <c r="S77">
        <f>IF(ISBLANK(Calculations!S77),"",Calculations!S77)</f>
        <v>982288536374.00793</v>
      </c>
      <c r="T77">
        <f>IF(ISBLANK(Calculations!T77),"",Calculations!T77)</f>
        <v>990882019885.03308</v>
      </c>
      <c r="U77">
        <f>IF(ISBLANK(Calculations!U77),"",Calculations!U77)</f>
        <v>999332135855.52197</v>
      </c>
      <c r="V77">
        <f>IF(ISBLANK(Calculations!V77),"",Calculations!V77)</f>
        <v>1007906430497.3508</v>
      </c>
      <c r="W77">
        <f>IF(ISBLANK(Calculations!W77),"",Calculations!W77)</f>
        <v>1017288730520.1282</v>
      </c>
      <c r="X77">
        <f>IF(ISBLANK(Calculations!X77),"",Calculations!X77)</f>
        <v>1026999860421.948</v>
      </c>
      <c r="Y77">
        <f>IF(ISBLANK(Calculations!Y77),"",Calculations!Y77)</f>
        <v>1036479103928.718</v>
      </c>
      <c r="Z77">
        <f>IF(ISBLANK(Calculations!Z77),"",Calculations!Z77)</f>
        <v>1047076317945.8014</v>
      </c>
      <c r="AA77">
        <f>IF(ISBLANK(Calculations!AA77),"",Calculations!AA77)</f>
        <v>1057827078870.1704</v>
      </c>
      <c r="AB77">
        <f>IF(ISBLANK(Calculations!AB77),"",Calculations!AB77)</f>
        <v>1068627831368.6871</v>
      </c>
      <c r="AC77">
        <f>IF(ISBLANK(Calculations!AC77),"",Calculations!AC77)</f>
        <v>1078875350156.6697</v>
      </c>
      <c r="AD77">
        <f>IF(ISBLANK(Calculations!AD77),"",Calculations!AD77)</f>
        <v>1089732768844.5928</v>
      </c>
      <c r="AE77">
        <f>IF(ISBLANK(Calculations!AE77),"",Calculations!AE77)</f>
        <v>1100141078593.1809</v>
      </c>
      <c r="AF77">
        <f>IF(ISBLANK(Calculations!AF77),"",Calculations!AF77)</f>
        <v>1109936284760.9509</v>
      </c>
      <c r="AG77">
        <f>IF(ISBLANK(Calculations!AG77),"",Calculations!AG77)</f>
        <v>1120163896814.6855</v>
      </c>
      <c r="AH77">
        <f>IF(ISBLANK(Calculations!AH77),"",Calculations!AH77)</f>
        <v>1129928300493.0298</v>
      </c>
      <c r="AI77">
        <f>IF(ISBLANK(Calculations!AI77),"",Calculations!AI77)</f>
        <v>1139440009488.0657</v>
      </c>
      <c r="AJ77">
        <f>IF(ISBLANK(Calculations!AJ77),"",Calculations!AJ77)</f>
        <v>1149044404461.5989</v>
      </c>
      <c r="AK77">
        <f>IF(ISBLANK(Calculations!AK77),"",Calculations!AK77)</f>
        <v>1152486770201.5947</v>
      </c>
      <c r="AL77">
        <f>IF(ISBLANK(Calculations!AL77),"",Calculations!AL77)</f>
        <v>1156038374268.5186</v>
      </c>
      <c r="AM77">
        <f>IF(ISBLANK(Calculations!AM77),"",Calculations!AM77)</f>
        <v>1160088988490.5283</v>
      </c>
      <c r="AN77">
        <f>IF(ISBLANK(Calculations!AN77),"",Calculations!AN77)</f>
        <v>1163900482146.7195</v>
      </c>
      <c r="AO77">
        <f>IF(ISBLANK(Calculations!AO77),"",Calculations!AO77)</f>
        <v>1167819385861.5256</v>
      </c>
      <c r="AP77">
        <f>IF(ISBLANK(Calculations!AP77),"",Calculations!AP77)</f>
        <v>1171733064334.3811</v>
      </c>
      <c r="AQ77">
        <f>IF(ISBLANK(Calculations!AQ77),"",Calculations!AQ77)</f>
        <v>1175592319582.3562</v>
      </c>
      <c r="AR77">
        <f>IF(ISBLANK(Calculations!AR77),"",Calculations!AR77)</f>
        <v>1179316945137.1465</v>
      </c>
      <c r="AS77">
        <f>IF(ISBLANK(Calculations!AS77),"",Calculations!AS77)</f>
        <v>1182832766289.51</v>
      </c>
      <c r="AT77">
        <f>IF(ISBLANK(Calculations!AT77),"",Calculations!AT77)</f>
        <v>1186142284024.8838</v>
      </c>
    </row>
    <row r="78" spans="1:46">
      <c r="A78" s="1" t="str">
        <f>IF(ISBLANK(Calculations!A78),"",Calculations!A78)</f>
        <v/>
      </c>
      <c r="B78" t="str">
        <f>IF(ISBLANK(Calculations!B78),"",Calculations!B78)</f>
        <v/>
      </c>
      <c r="C78" t="str">
        <f>IF(ISBLANK(Calculations!C78),"",Calculations!C78)</f>
        <v/>
      </c>
      <c r="D78" t="str">
        <f>IF(ISBLANK(Calculations!D78),"",Calculations!D78)</f>
        <v/>
      </c>
      <c r="E78" t="str">
        <f>IF(ISBLANK(Calculations!E78),"",Calculations!E78)</f>
        <v/>
      </c>
      <c r="F78" t="str">
        <f>IF(ISBLANK(Calculations!F78),"",Calculations!F78)</f>
        <v/>
      </c>
      <c r="G78" t="str">
        <f>IF(ISBLANK(Calculations!G78),"",Calculations!G78)</f>
        <v/>
      </c>
      <c r="H78" t="str">
        <f>IF(ISBLANK(Calculations!H78),"",Calculations!H78)</f>
        <v/>
      </c>
      <c r="I78" t="str">
        <f>IF(ISBLANK(Calculations!I78),"",Calculations!I78)</f>
        <v>rural residential</v>
      </c>
      <c r="J78">
        <f>IF(ISBLANK(Calculations!J78),"",Calculations!J78)</f>
        <v>0</v>
      </c>
      <c r="K78">
        <f>IF(ISBLANK(Calculations!K78),"",Calculations!K78)</f>
        <v>5.7633672610931462E-2</v>
      </c>
      <c r="L78" t="str">
        <f>IF(ISBLANK(Calculations!L78),"",Calculations!L78)</f>
        <v>RESIDENTIAL</v>
      </c>
      <c r="M78" t="str">
        <f>IF(ISBLANK(Calculations!M78),"",Calculations!M78)</f>
        <v>heating</v>
      </c>
      <c r="N78" t="str">
        <f>IF(ISBLANK(Calculations!N78),"",Calculations!N78)</f>
        <v>hydrogen</v>
      </c>
      <c r="O78">
        <f t="shared" si="0"/>
        <v>0</v>
      </c>
      <c r="P78">
        <f>IF(ISBLANK(Calculations!P78),"",Calculations!P78)</f>
        <v>0</v>
      </c>
      <c r="Q78">
        <f>IF(ISBLANK(Calculations!Q78),"",Calculations!Q78)</f>
        <v>0</v>
      </c>
      <c r="R78">
        <f>IF(ISBLANK(Calculations!R78),"",Calculations!R78)</f>
        <v>0</v>
      </c>
      <c r="S78">
        <f>IF(ISBLANK(Calculations!S78),"",Calculations!S78)</f>
        <v>0</v>
      </c>
      <c r="T78">
        <f>IF(ISBLANK(Calculations!T78),"",Calculations!T78)</f>
        <v>0</v>
      </c>
      <c r="U78">
        <f>IF(ISBLANK(Calculations!U78),"",Calculations!U78)</f>
        <v>0</v>
      </c>
      <c r="V78">
        <f>IF(ISBLANK(Calculations!V78),"",Calculations!V78)</f>
        <v>0</v>
      </c>
      <c r="W78">
        <f>IF(ISBLANK(Calculations!W78),"",Calculations!W78)</f>
        <v>0</v>
      </c>
      <c r="X78">
        <f>IF(ISBLANK(Calculations!X78),"",Calculations!X78)</f>
        <v>0</v>
      </c>
      <c r="Y78">
        <f>IF(ISBLANK(Calculations!Y78),"",Calculations!Y78)</f>
        <v>0</v>
      </c>
      <c r="Z78">
        <f>IF(ISBLANK(Calculations!Z78),"",Calculations!Z78)</f>
        <v>0</v>
      </c>
      <c r="AA78">
        <f>IF(ISBLANK(Calculations!AA78),"",Calculations!AA78)</f>
        <v>0</v>
      </c>
      <c r="AB78">
        <f>IF(ISBLANK(Calculations!AB78),"",Calculations!AB78)</f>
        <v>0</v>
      </c>
      <c r="AC78">
        <f>IF(ISBLANK(Calculations!AC78),"",Calculations!AC78)</f>
        <v>0</v>
      </c>
      <c r="AD78">
        <f>IF(ISBLANK(Calculations!AD78),"",Calculations!AD78)</f>
        <v>0</v>
      </c>
      <c r="AE78">
        <f>IF(ISBLANK(Calculations!AE78),"",Calculations!AE78)</f>
        <v>0</v>
      </c>
      <c r="AF78">
        <f>IF(ISBLANK(Calculations!AF78),"",Calculations!AF78)</f>
        <v>0</v>
      </c>
      <c r="AG78">
        <f>IF(ISBLANK(Calculations!AG78),"",Calculations!AG78)</f>
        <v>0</v>
      </c>
      <c r="AH78">
        <f>IF(ISBLANK(Calculations!AH78),"",Calculations!AH78)</f>
        <v>0</v>
      </c>
      <c r="AI78">
        <f>IF(ISBLANK(Calculations!AI78),"",Calculations!AI78)</f>
        <v>0</v>
      </c>
      <c r="AJ78">
        <f>IF(ISBLANK(Calculations!AJ78),"",Calculations!AJ78)</f>
        <v>0</v>
      </c>
      <c r="AK78">
        <f>IF(ISBLANK(Calculations!AK78),"",Calculations!AK78)</f>
        <v>0</v>
      </c>
      <c r="AL78">
        <f>IF(ISBLANK(Calculations!AL78),"",Calculations!AL78)</f>
        <v>0</v>
      </c>
      <c r="AM78">
        <f>IF(ISBLANK(Calculations!AM78),"",Calculations!AM78)</f>
        <v>0</v>
      </c>
      <c r="AN78">
        <f>IF(ISBLANK(Calculations!AN78),"",Calculations!AN78)</f>
        <v>0</v>
      </c>
      <c r="AO78">
        <f>IF(ISBLANK(Calculations!AO78),"",Calculations!AO78)</f>
        <v>0</v>
      </c>
      <c r="AP78">
        <f>IF(ISBLANK(Calculations!AP78),"",Calculations!AP78)</f>
        <v>0</v>
      </c>
      <c r="AQ78">
        <f>IF(ISBLANK(Calculations!AQ78),"",Calculations!AQ78)</f>
        <v>0</v>
      </c>
      <c r="AR78">
        <f>IF(ISBLANK(Calculations!AR78),"",Calculations!AR78)</f>
        <v>0</v>
      </c>
      <c r="AS78">
        <f>IF(ISBLANK(Calculations!AS78),"",Calculations!AS78)</f>
        <v>0</v>
      </c>
      <c r="AT78">
        <f>IF(ISBLANK(Calculations!AT78),"",Calculations!AT78)</f>
        <v>0</v>
      </c>
    </row>
    <row r="79" spans="1:46">
      <c r="A79" s="1" t="str">
        <f>IF(ISBLANK(Calculations!A79),"",Calculations!A79)</f>
        <v/>
      </c>
      <c r="B79" t="str">
        <f>IF(ISBLANK(Calculations!B79),"",Calculations!B79)</f>
        <v/>
      </c>
      <c r="C79" t="str">
        <f>IF(ISBLANK(Calculations!C79),"",Calculations!C79)</f>
        <v/>
      </c>
      <c r="D79" t="str">
        <f>IF(ISBLANK(Calculations!D79),"",Calculations!D79)</f>
        <v/>
      </c>
      <c r="E79" t="str">
        <f>IF(ISBLANK(Calculations!E79),"",Calculations!E79)</f>
        <v/>
      </c>
      <c r="F79" t="str">
        <f>IF(ISBLANK(Calculations!F79),"",Calculations!F79)</f>
        <v/>
      </c>
      <c r="G79" t="str">
        <f>IF(ISBLANK(Calculations!G79),"",Calculations!G79)</f>
        <v/>
      </c>
      <c r="H79" t="str">
        <f>IF(ISBLANK(Calculations!H79),"",Calculations!H79)</f>
        <v/>
      </c>
      <c r="I79" t="str">
        <f>IF(ISBLANK(Calculations!I79),"",Calculations!I79)</f>
        <v/>
      </c>
      <c r="J79" t="str">
        <f>IF(ISBLANK(Calculations!J79),"",Calculations!J79)</f>
        <v/>
      </c>
      <c r="K79" t="str">
        <f>IF(ISBLANK(Calculations!K79),"",Calculations!K79)</f>
        <v/>
      </c>
      <c r="L79" t="str">
        <f>IF(ISBLANK(Calculations!L79),"",Calculations!L79)</f>
        <v/>
      </c>
      <c r="M79" t="str">
        <f>IF(ISBLANK(Calculations!M79),"",Calculations!M79)</f>
        <v/>
      </c>
      <c r="N79" t="str">
        <f>IF(ISBLANK(Calculations!N79),"",Calculations!N79)</f>
        <v/>
      </c>
      <c r="O79" t="str">
        <f t="shared" si="0"/>
        <v/>
      </c>
      <c r="P79" t="str">
        <f>IF(ISBLANK(Calculations!P79),"",Calculations!P79)</f>
        <v/>
      </c>
      <c r="Q79" t="str">
        <f>IF(ISBLANK(Calculations!Q79),"",Calculations!Q79)</f>
        <v/>
      </c>
      <c r="R79" t="str">
        <f>IF(ISBLANK(Calculations!R79),"",Calculations!R79)</f>
        <v/>
      </c>
      <c r="S79" t="str">
        <f>IF(ISBLANK(Calculations!S79),"",Calculations!S79)</f>
        <v/>
      </c>
      <c r="T79" t="str">
        <f>IF(ISBLANK(Calculations!T79),"",Calculations!T79)</f>
        <v/>
      </c>
      <c r="U79" t="str">
        <f>IF(ISBLANK(Calculations!U79),"",Calculations!U79)</f>
        <v/>
      </c>
      <c r="V79" t="str">
        <f>IF(ISBLANK(Calculations!V79),"",Calculations!V79)</f>
        <v/>
      </c>
      <c r="W79" t="str">
        <f>IF(ISBLANK(Calculations!W79),"",Calculations!W79)</f>
        <v/>
      </c>
      <c r="X79" t="str">
        <f>IF(ISBLANK(Calculations!X79),"",Calculations!X79)</f>
        <v/>
      </c>
      <c r="Y79" t="str">
        <f>IF(ISBLANK(Calculations!Y79),"",Calculations!Y79)</f>
        <v/>
      </c>
      <c r="Z79" t="str">
        <f>IF(ISBLANK(Calculations!Z79),"",Calculations!Z79)</f>
        <v/>
      </c>
      <c r="AA79" t="str">
        <f>IF(ISBLANK(Calculations!AA79),"",Calculations!AA79)</f>
        <v/>
      </c>
      <c r="AB79" t="str">
        <f>IF(ISBLANK(Calculations!AB79),"",Calculations!AB79)</f>
        <v/>
      </c>
      <c r="AC79" t="str">
        <f>IF(ISBLANK(Calculations!AC79),"",Calculations!AC79)</f>
        <v/>
      </c>
      <c r="AD79" t="str">
        <f>IF(ISBLANK(Calculations!AD79),"",Calculations!AD79)</f>
        <v/>
      </c>
      <c r="AE79" t="str">
        <f>IF(ISBLANK(Calculations!AE79),"",Calculations!AE79)</f>
        <v/>
      </c>
      <c r="AF79" t="str">
        <f>IF(ISBLANK(Calculations!AF79),"",Calculations!AF79)</f>
        <v/>
      </c>
      <c r="AG79" t="str">
        <f>IF(ISBLANK(Calculations!AG79),"",Calculations!AG79)</f>
        <v/>
      </c>
      <c r="AH79" t="str">
        <f>IF(ISBLANK(Calculations!AH79),"",Calculations!AH79)</f>
        <v/>
      </c>
      <c r="AI79" t="str">
        <f>IF(ISBLANK(Calculations!AI79),"",Calculations!AI79)</f>
        <v/>
      </c>
      <c r="AJ79" t="str">
        <f>IF(ISBLANK(Calculations!AJ79),"",Calculations!AJ79)</f>
        <v/>
      </c>
      <c r="AK79" t="str">
        <f>IF(ISBLANK(Calculations!AK79),"",Calculations!AK79)</f>
        <v/>
      </c>
      <c r="AL79" t="str">
        <f>IF(ISBLANK(Calculations!AL79),"",Calculations!AL79)</f>
        <v/>
      </c>
      <c r="AM79" t="str">
        <f>IF(ISBLANK(Calculations!AM79),"",Calculations!AM79)</f>
        <v/>
      </c>
      <c r="AN79" t="str">
        <f>IF(ISBLANK(Calculations!AN79),"",Calculations!AN79)</f>
        <v/>
      </c>
      <c r="AO79" t="str">
        <f>IF(ISBLANK(Calculations!AO79),"",Calculations!AO79)</f>
        <v/>
      </c>
      <c r="AP79" t="str">
        <f>IF(ISBLANK(Calculations!AP79),"",Calculations!AP79)</f>
        <v/>
      </c>
      <c r="AQ79" t="str">
        <f>IF(ISBLANK(Calculations!AQ79),"",Calculations!AQ79)</f>
        <v/>
      </c>
      <c r="AR79" t="str">
        <f>IF(ISBLANK(Calculations!AR79),"",Calculations!AR79)</f>
        <v/>
      </c>
      <c r="AS79" t="str">
        <f>IF(ISBLANK(Calculations!AS79),"",Calculations!AS79)</f>
        <v/>
      </c>
      <c r="AT79" t="str">
        <f>IF(ISBLANK(Calculations!AT79),"",Calculations!AT79)</f>
        <v/>
      </c>
    </row>
    <row r="80" spans="1:46">
      <c r="A80" s="1" t="str">
        <f>IF(ISBLANK(Calculations!A80),"",Calculations!A80)</f>
        <v/>
      </c>
      <c r="B80" t="str">
        <f>IF(ISBLANK(Calculations!B80),"",Calculations!B80)</f>
        <v/>
      </c>
      <c r="C80" t="str">
        <f>IF(ISBLANK(Calculations!C80),"",Calculations!C80)</f>
        <v/>
      </c>
      <c r="D80" t="str">
        <f>IF(ISBLANK(Calculations!D80),"",Calculations!D80)</f>
        <v/>
      </c>
      <c r="E80" t="str">
        <f>IF(ISBLANK(Calculations!E80),"",Calculations!E80)</f>
        <v/>
      </c>
      <c r="F80" t="str">
        <f>IF(ISBLANK(Calculations!F80),"",Calculations!F80)</f>
        <v/>
      </c>
      <c r="G80" t="str">
        <f>IF(ISBLANK(Calculations!G80),"",Calculations!G80)</f>
        <v/>
      </c>
      <c r="H80" t="str">
        <f>IF(ISBLANK(Calculations!H80),"",Calculations!H80)</f>
        <v>BCEU-rural-residential-cooling</v>
      </c>
      <c r="I80" t="str">
        <f>IF(ISBLANK(Calculations!I80),"",Calculations!I80)</f>
        <v/>
      </c>
      <c r="J80" t="str">
        <f>IF(ISBLANK(Calculations!J80),"",Calculations!J80)</f>
        <v/>
      </c>
      <c r="K80" t="str">
        <f>IF(ISBLANK(Calculations!K80),"",Calculations!K80)</f>
        <v/>
      </c>
      <c r="L80" t="str">
        <f>IF(ISBLANK(Calculations!L80),"",Calculations!L80)</f>
        <v/>
      </c>
      <c r="M80" t="str">
        <f>IF(ISBLANK(Calculations!M80),"",Calculations!M80)</f>
        <v/>
      </c>
      <c r="N80" t="str">
        <f>IF(ISBLANK(Calculations!N80),"",Calculations!N80)</f>
        <v/>
      </c>
      <c r="O80" t="str">
        <f t="shared" si="0"/>
        <v/>
      </c>
      <c r="P80" t="str">
        <f>IF(ISBLANK(Calculations!P80),"",Calculations!P80)</f>
        <v/>
      </c>
      <c r="Q80" t="str">
        <f>IF(ISBLANK(Calculations!Q80),"",Calculations!Q80)</f>
        <v/>
      </c>
      <c r="R80" t="str">
        <f>IF(ISBLANK(Calculations!R80),"",Calculations!R80)</f>
        <v/>
      </c>
      <c r="S80" t="str">
        <f>IF(ISBLANK(Calculations!S80),"",Calculations!S80)</f>
        <v/>
      </c>
      <c r="T80" t="str">
        <f>IF(ISBLANK(Calculations!T80),"",Calculations!T80)</f>
        <v/>
      </c>
      <c r="U80" t="str">
        <f>IF(ISBLANK(Calculations!U80),"",Calculations!U80)</f>
        <v/>
      </c>
      <c r="V80" t="str">
        <f>IF(ISBLANK(Calculations!V80),"",Calculations!V80)</f>
        <v/>
      </c>
      <c r="W80" t="str">
        <f>IF(ISBLANK(Calculations!W80),"",Calculations!W80)</f>
        <v/>
      </c>
      <c r="X80" t="str">
        <f>IF(ISBLANK(Calculations!X80),"",Calculations!X80)</f>
        <v/>
      </c>
      <c r="Y80" t="str">
        <f>IF(ISBLANK(Calculations!Y80),"",Calculations!Y80)</f>
        <v/>
      </c>
      <c r="Z80" t="str">
        <f>IF(ISBLANK(Calculations!Z80),"",Calculations!Z80)</f>
        <v/>
      </c>
      <c r="AA80" t="str">
        <f>IF(ISBLANK(Calculations!AA80),"",Calculations!AA80)</f>
        <v/>
      </c>
      <c r="AB80" t="str">
        <f>IF(ISBLANK(Calculations!AB80),"",Calculations!AB80)</f>
        <v/>
      </c>
      <c r="AC80" t="str">
        <f>IF(ISBLANK(Calculations!AC80),"",Calculations!AC80)</f>
        <v/>
      </c>
      <c r="AD80" t="str">
        <f>IF(ISBLANK(Calculations!AD80),"",Calculations!AD80)</f>
        <v/>
      </c>
      <c r="AE80" t="str">
        <f>IF(ISBLANK(Calculations!AE80),"",Calculations!AE80)</f>
        <v/>
      </c>
      <c r="AF80" t="str">
        <f>IF(ISBLANK(Calculations!AF80),"",Calculations!AF80)</f>
        <v/>
      </c>
      <c r="AG80" t="str">
        <f>IF(ISBLANK(Calculations!AG80),"",Calculations!AG80)</f>
        <v/>
      </c>
      <c r="AH80" t="str">
        <f>IF(ISBLANK(Calculations!AH80),"",Calculations!AH80)</f>
        <v/>
      </c>
      <c r="AI80" t="str">
        <f>IF(ISBLANK(Calculations!AI80),"",Calculations!AI80)</f>
        <v/>
      </c>
      <c r="AJ80" t="str">
        <f>IF(ISBLANK(Calculations!AJ80),"",Calculations!AJ80)</f>
        <v/>
      </c>
      <c r="AK80" t="str">
        <f>IF(ISBLANK(Calculations!AK80),"",Calculations!AK80)</f>
        <v/>
      </c>
      <c r="AL80" t="str">
        <f>IF(ISBLANK(Calculations!AL80),"",Calculations!AL80)</f>
        <v/>
      </c>
      <c r="AM80" t="str">
        <f>IF(ISBLANK(Calculations!AM80),"",Calculations!AM80)</f>
        <v/>
      </c>
      <c r="AN80" t="str">
        <f>IF(ISBLANK(Calculations!AN80),"",Calculations!AN80)</f>
        <v/>
      </c>
      <c r="AO80" t="str">
        <f>IF(ISBLANK(Calculations!AO80),"",Calculations!AO80)</f>
        <v/>
      </c>
      <c r="AP80" t="str">
        <f>IF(ISBLANK(Calculations!AP80),"",Calculations!AP80)</f>
        <v/>
      </c>
      <c r="AQ80" t="str">
        <f>IF(ISBLANK(Calculations!AQ80),"",Calculations!AQ80)</f>
        <v/>
      </c>
      <c r="AR80" t="str">
        <f>IF(ISBLANK(Calculations!AR80),"",Calculations!AR80)</f>
        <v/>
      </c>
      <c r="AS80" t="str">
        <f>IF(ISBLANK(Calculations!AS80),"",Calculations!AS80)</f>
        <v/>
      </c>
      <c r="AT80" t="str">
        <f>IF(ISBLANK(Calculations!AT80),"",Calculations!AT80)</f>
        <v/>
      </c>
    </row>
    <row r="81" spans="1:46">
      <c r="A81" s="1" t="str">
        <f>IF(ISBLANK(Calculations!A81),"",Calculations!A81)</f>
        <v/>
      </c>
      <c r="B81" t="str">
        <f>IF(ISBLANK(Calculations!B81),"",Calculations!B81)</f>
        <v/>
      </c>
      <c r="C81" t="str">
        <f>IF(ISBLANK(Calculations!C81),"",Calculations!C81)</f>
        <v/>
      </c>
      <c r="D81" t="str">
        <f>IF(ISBLANK(Calculations!D81),"",Calculations!D81)</f>
        <v/>
      </c>
      <c r="E81" t="str">
        <f>IF(ISBLANK(Calculations!E81),"",Calculations!E81)</f>
        <v/>
      </c>
      <c r="F81" t="str">
        <f>IF(ISBLANK(Calculations!F81),"",Calculations!F81)</f>
        <v/>
      </c>
      <c r="G81" t="str">
        <f>IF(ISBLANK(Calculations!G81),"",Calculations!G81)</f>
        <v/>
      </c>
      <c r="H81" t="str">
        <f>IF(ISBLANK(Calculations!H81),"",Calculations!H81)</f>
        <v/>
      </c>
      <c r="I81" t="str">
        <f>IF(ISBLANK(Calculations!I81),"",Calculations!I81)</f>
        <v/>
      </c>
      <c r="J81" t="str">
        <f>IF(ISBLANK(Calculations!J81),"",Calculations!J81)</f>
        <v/>
      </c>
      <c r="K81" t="str">
        <f>IF(ISBLANK(Calculations!K81),"",Calculations!K81)</f>
        <v/>
      </c>
      <c r="L81" t="str">
        <f>IF(ISBLANK(Calculations!L81),"",Calculations!L81)</f>
        <v/>
      </c>
      <c r="M81" t="str">
        <f>IF(ISBLANK(Calculations!M81),"",Calculations!M81)</f>
        <v/>
      </c>
      <c r="N81" t="str">
        <f>IF(ISBLANK(Calculations!N81),"",Calculations!N81)</f>
        <v>Year</v>
      </c>
      <c r="O81">
        <f t="shared" si="0"/>
        <v>2020</v>
      </c>
      <c r="P81">
        <f>IF(ISBLANK(Calculations!P81),"",Calculations!P81)</f>
        <v>2020</v>
      </c>
      <c r="Q81">
        <f>IF(ISBLANK(Calculations!Q81),"",Calculations!Q81)</f>
        <v>2021</v>
      </c>
      <c r="R81">
        <f>IF(ISBLANK(Calculations!R81),"",Calculations!R81)</f>
        <v>2022</v>
      </c>
      <c r="S81">
        <f>IF(ISBLANK(Calculations!S81),"",Calculations!S81)</f>
        <v>2023</v>
      </c>
      <c r="T81">
        <f>IF(ISBLANK(Calculations!T81),"",Calculations!T81)</f>
        <v>2024</v>
      </c>
      <c r="U81">
        <f>IF(ISBLANK(Calculations!U81),"",Calculations!U81)</f>
        <v>2025</v>
      </c>
      <c r="V81">
        <f>IF(ISBLANK(Calculations!V81),"",Calculations!V81)</f>
        <v>2026</v>
      </c>
      <c r="W81">
        <f>IF(ISBLANK(Calculations!W81),"",Calculations!W81)</f>
        <v>2027</v>
      </c>
      <c r="X81">
        <f>IF(ISBLANK(Calculations!X81),"",Calculations!X81)</f>
        <v>2028</v>
      </c>
      <c r="Y81">
        <f>IF(ISBLANK(Calculations!Y81),"",Calculations!Y81)</f>
        <v>2029</v>
      </c>
      <c r="Z81">
        <f>IF(ISBLANK(Calculations!Z81),"",Calculations!Z81)</f>
        <v>2030</v>
      </c>
      <c r="AA81">
        <f>IF(ISBLANK(Calculations!AA81),"",Calculations!AA81)</f>
        <v>2031</v>
      </c>
      <c r="AB81">
        <f>IF(ISBLANK(Calculations!AB81),"",Calculations!AB81)</f>
        <v>2032</v>
      </c>
      <c r="AC81">
        <f>IF(ISBLANK(Calculations!AC81),"",Calculations!AC81)</f>
        <v>2033</v>
      </c>
      <c r="AD81">
        <f>IF(ISBLANK(Calculations!AD81),"",Calculations!AD81)</f>
        <v>2034</v>
      </c>
      <c r="AE81">
        <f>IF(ISBLANK(Calculations!AE81),"",Calculations!AE81)</f>
        <v>2035</v>
      </c>
      <c r="AF81">
        <f>IF(ISBLANK(Calculations!AF81),"",Calculations!AF81)</f>
        <v>2036</v>
      </c>
      <c r="AG81">
        <f>IF(ISBLANK(Calculations!AG81),"",Calculations!AG81)</f>
        <v>2037</v>
      </c>
      <c r="AH81">
        <f>IF(ISBLANK(Calculations!AH81),"",Calculations!AH81)</f>
        <v>2038</v>
      </c>
      <c r="AI81">
        <f>IF(ISBLANK(Calculations!AI81),"",Calculations!AI81)</f>
        <v>2039</v>
      </c>
      <c r="AJ81">
        <f>IF(ISBLANK(Calculations!AJ81),"",Calculations!AJ81)</f>
        <v>2040</v>
      </c>
      <c r="AK81">
        <f>IF(ISBLANK(Calculations!AK81),"",Calculations!AK81)</f>
        <v>2041</v>
      </c>
      <c r="AL81">
        <f>IF(ISBLANK(Calculations!AL81),"",Calculations!AL81)</f>
        <v>2042</v>
      </c>
      <c r="AM81">
        <f>IF(ISBLANK(Calculations!AM81),"",Calculations!AM81)</f>
        <v>2043</v>
      </c>
      <c r="AN81">
        <f>IF(ISBLANK(Calculations!AN81),"",Calculations!AN81)</f>
        <v>2044</v>
      </c>
      <c r="AO81">
        <f>IF(ISBLANK(Calculations!AO81),"",Calculations!AO81)</f>
        <v>2045</v>
      </c>
      <c r="AP81">
        <f>IF(ISBLANK(Calculations!AP81),"",Calculations!AP81)</f>
        <v>2046</v>
      </c>
      <c r="AQ81">
        <f>IF(ISBLANK(Calculations!AQ81),"",Calculations!AQ81)</f>
        <v>2047</v>
      </c>
      <c r="AR81">
        <f>IF(ISBLANK(Calculations!AR81),"",Calculations!AR81)</f>
        <v>2048</v>
      </c>
      <c r="AS81">
        <f>IF(ISBLANK(Calculations!AS81),"",Calculations!AS81)</f>
        <v>2049</v>
      </c>
      <c r="AT81">
        <f>IF(ISBLANK(Calculations!AT81),"",Calculations!AT81)</f>
        <v>2050</v>
      </c>
    </row>
    <row r="82" spans="1:46">
      <c r="A82" s="1" t="s">
        <v>820</v>
      </c>
      <c r="B82" t="str">
        <f>IF(ISBLANK(Calculations!B82),"",Calculations!B82)</f>
        <v/>
      </c>
      <c r="C82" t="str">
        <f>IF(ISBLANK(Calculations!C82),"",Calculations!C82)</f>
        <v/>
      </c>
      <c r="D82" t="str">
        <f>IF(ISBLANK(Calculations!D82),"",Calculations!D82)</f>
        <v/>
      </c>
      <c r="E82" t="str">
        <f>IF(ISBLANK(Calculations!E82),"",Calculations!E82)</f>
        <v/>
      </c>
      <c r="F82" t="str">
        <f>IF(ISBLANK(Calculations!F82),"",Calculations!F82)</f>
        <v/>
      </c>
      <c r="G82" t="str">
        <f>IF(ISBLANK(Calculations!G82),"",Calculations!G82)</f>
        <v>RKI000:fa_FurnaceFans</v>
      </c>
      <c r="H82" t="str">
        <f>IF(ISBLANK(Calculations!H82),"",Calculations!H82)</f>
        <v>RKI000:fa_SpaceCooling</v>
      </c>
      <c r="I82" t="str">
        <f>IF(ISBLANK(Calculations!I82),"",Calculations!I82)</f>
        <v>rural residential</v>
      </c>
      <c r="J82">
        <f>IF(ISBLANK(Calculations!J82),"",Calculations!J82)</f>
        <v>7.307124999453303E-2</v>
      </c>
      <c r="K82">
        <f>IF(ISBLANK(Calculations!K82),"",Calculations!K82)</f>
        <v>5.7633672610931462E-2</v>
      </c>
      <c r="L82" t="str">
        <f>IF(ISBLANK(Calculations!L82),"",Calculations!L82)</f>
        <v>RESIDENTIAL</v>
      </c>
      <c r="M82" t="str">
        <f>IF(ISBLANK(Calculations!M82),"",Calculations!M82)</f>
        <v>cooling</v>
      </c>
      <c r="N82" t="str">
        <f>IF(ISBLANK(Calculations!N82),"",Calculations!N82)</f>
        <v>electricity</v>
      </c>
      <c r="O82">
        <f t="shared" ref="O82:O145" si="1">P82</f>
        <v>1290102871750.7104</v>
      </c>
      <c r="P82">
        <f>IF(ISBLANK(Calculations!P82),"",Calculations!P82)-(SUMIFS(BDEQ!B:B,BDEQ!$AG:$AG,About!$B$2,BDEQ!$AH:$AH,$I82)*BDEQ!$C$2*$J82*$K82)</f>
        <v>1290102871750.7104</v>
      </c>
      <c r="Q82">
        <f>IF(ISBLANK(Calculations!Q82),"",Calculations!Q82)-(SUMIFS(BDEQ!C:C,BDEQ!$AG:$AG,About!$B$2,BDEQ!$AH:$AH,$I82)*BDEQ!$C$2*$J82*$K82)</f>
        <v>1290102871750.7104</v>
      </c>
      <c r="R82">
        <f>IF(ISBLANK(Calculations!R82),"",Calculations!R82)-(SUMIFS(BDEQ!D:D,BDEQ!$AG:$AG,About!$B$2,BDEQ!$AH:$AH,$I82)*BDEQ!$C$2*$J82*$K82)</f>
        <v>1268027670088.689</v>
      </c>
      <c r="S82" s="99">
        <f>IF(ISBLANK(Calculations!S82),"",Calculations!S82 + ('IRA Buildings Changes'!$C$39/($AB$81-$R$81)*(S81-$R$81)))-(SUMIFS(BDEQ!E:E,BDEQ!$AG:$AG,About!$B$2,BDEQ!$AH:$AH,$I82)*BDEQ!$C$2*$J82*$K82)</f>
        <v>1352084239429.8118</v>
      </c>
      <c r="T82" s="99">
        <f>IF(ISBLANK(Calculations!T82),"",Calculations!T82 + ('IRA Buildings Changes'!$C$39/($AB$81-$R$81)*(T81-$R$81)))-(SUMIFS(BDEQ!F:F,BDEQ!$AG:$AG,About!$B$2,BDEQ!$AH:$AH,$I82)*BDEQ!$C$2*$J82*$K82)</f>
        <v>1438444733492.7314</v>
      </c>
      <c r="U82" s="99">
        <f>IF(ISBLANK(Calculations!U82),"",Calculations!U82 + ('IRA Buildings Changes'!$C$39/($AB$81-$R$81)*(U81-$R$81)))-(SUMIFS(BDEQ!G:G,BDEQ!$AG:$AG,About!$B$2,BDEQ!$AH:$AH,$I82)*BDEQ!$C$2*$J82*$K82)</f>
        <v>1526544293073.0371</v>
      </c>
      <c r="V82" s="99">
        <f>IF(ISBLANK(Calculations!V82),"",Calculations!V82 + ('IRA Buildings Changes'!$C$39/($AB$81-$R$81)*(V81-$R$81)))-(SUMIFS(BDEQ!H:H,BDEQ!$AG:$AG,About!$B$2,BDEQ!$AH:$AH,$I82)*BDEQ!$C$2*$J82*$K82)</f>
        <v>1618730964597.7744</v>
      </c>
      <c r="W82" s="99">
        <f>IF(ISBLANK(Calculations!W82),"",Calculations!W82 + ('IRA Buildings Changes'!$C$39/($AB$81-$R$81)*(W81-$R$81)))-(SUMIFS(BDEQ!I:I,BDEQ!$AG:$AG,About!$B$2,BDEQ!$AH:$AH,$I82)*BDEQ!$C$2*$J82*$K82)</f>
        <v>1714089116627.8176</v>
      </c>
      <c r="X82" s="99">
        <f>IF(ISBLANK(Calculations!X82),"",Calculations!X82 + ('IRA Buildings Changes'!$C$39/($AB$81-$R$81)*(X81-$R$81)))-(SUMIFS(BDEQ!J:J,BDEQ!$AG:$AG,About!$B$2,BDEQ!$AH:$AH,$I82)*BDEQ!$C$2*$J82*$K82)</f>
        <v>1812592111305.417</v>
      </c>
      <c r="Y82" s="99">
        <f>IF(ISBLANK(Calculations!Y82),"",Calculations!Y82 + ('IRA Buildings Changes'!$C$39/($AB$81-$R$81)*(Y81-$R$81)))-(SUMIFS(BDEQ!K:K,BDEQ!$AG:$AG,About!$B$2,BDEQ!$AH:$AH,$I82)*BDEQ!$C$2*$J82*$K82)</f>
        <v>1913661296859.3015</v>
      </c>
      <c r="Z82" s="99">
        <f>IF(ISBLANK(Calculations!Z82),"",Calculations!Z82 + ('IRA Buildings Changes'!$C$39/($AB$81-$R$81)*(Z81-$R$81)))-(SUMIFS(BDEQ!L:L,BDEQ!$AG:$AG,About!$B$2,BDEQ!$AH:$AH,$I82)*BDEQ!$C$2*$J82*$K82)</f>
        <v>2016180102513.5684</v>
      </c>
      <c r="AA82" s="99">
        <f>IF(ISBLANK(Calculations!AA82),"",Calculations!AA82 + ('IRA Buildings Changes'!$C$39/($AB$81-$R$81)*(AA81-$R$81)))-(SUMIFS(BDEQ!M:M,BDEQ!$AG:$AG,About!$B$2,BDEQ!$AH:$AH,$I82)*BDEQ!$C$2*$J82*$K82)</f>
        <v>2121582162345.7451</v>
      </c>
      <c r="AB82" s="98">
        <f>IF(ISBLANK(Calculations!AB82),"",Calculations!AB82 + 'IRA Buildings Changes'!C39)-(SUMIFS(BDEQ!N:N,BDEQ!$AG:$AG,About!$B$2,BDEQ!$AH:$AH,$I82)*BDEQ!$C$2*$J82*$K82)</f>
        <v>2228716261887.3125</v>
      </c>
      <c r="AC82" s="99">
        <f>IF(ISBLANK(Calculations!AC82),"",Calculations!AC82  + 'IRA Buildings Changes'!$C$39)-(SUMIFS(BDEQ!O:O,BDEQ!$AG:$AG,About!$B$2,BDEQ!$AH:$AH,$I82)*BDEQ!$C$2*$J82*$K82)</f>
        <v>2232493017096.9092</v>
      </c>
      <c r="AD82" s="99">
        <f>IF(ISBLANK(Calculations!AD82),"",Calculations!AD82  + 'IRA Buildings Changes'!$C$39)-(SUMIFS(BDEQ!P:P,BDEQ!$AG:$AG,About!$B$2,BDEQ!$AH:$AH,$I82)*BDEQ!$C$2*$J82*$K82)</f>
        <v>2236018898974.1035</v>
      </c>
      <c r="AE82" s="99">
        <f>IF(ISBLANK(Calculations!AE82),"",Calculations!AE82  + 'IRA Buildings Changes'!$C$39)-(SUMIFS(BDEQ!Q:Q,BDEQ!$AG:$AG,About!$B$2,BDEQ!$AH:$AH,$I82)*BDEQ!$C$2*$J82*$K82)</f>
        <v>2241523042591.063</v>
      </c>
      <c r="AF82" s="99">
        <f>IF(ISBLANK(Calculations!AF82),"",Calculations!AF82  + 'IRA Buildings Changes'!$C$39)-(SUMIFS(BDEQ!R:R,BDEQ!$AG:$AG,About!$B$2,BDEQ!$AH:$AH,$I82)*BDEQ!$C$2*$J82*$K82)</f>
        <v>2247105794502.1646</v>
      </c>
      <c r="AG82" s="99">
        <f>IF(ISBLANK(Calculations!AG82),"",Calculations!AG82  + 'IRA Buildings Changes'!$C$39)-(SUMIFS(BDEQ!S:S,BDEQ!$AG:$AG,About!$B$2,BDEQ!$AH:$AH,$I82)*BDEQ!$C$2*$J82*$K82)</f>
        <v>2251992491251.1689</v>
      </c>
      <c r="AH82" s="99">
        <f>IF(ISBLANK(Calculations!AH82),"",Calculations!AH82  + 'IRA Buildings Changes'!$C$39)-(SUMIFS(BDEQ!T:T,BDEQ!$AG:$AG,About!$B$2,BDEQ!$AH:$AH,$I82)*BDEQ!$C$2*$J82*$K82)</f>
        <v>2258322306754.7256</v>
      </c>
      <c r="AI82" s="99">
        <f>IF(ISBLANK(Calculations!AI82),"",Calculations!AI82  + 'IRA Buildings Changes'!$C$39)-(SUMIFS(BDEQ!U:U,BDEQ!$AG:$AG,About!$B$2,BDEQ!$AH:$AH,$I82)*BDEQ!$C$2*$J82*$K82)</f>
        <v>2264593704709.6396</v>
      </c>
      <c r="AJ82" s="99">
        <f>IF(ISBLANK(Calculations!AJ82),"",Calculations!AJ82  + 'IRA Buildings Changes'!$C$39)-(SUMIFS(BDEQ!V:V,BDEQ!$AG:$AG,About!$B$2,BDEQ!$AH:$AH,$I82)*BDEQ!$C$2*$J82*$K82)</f>
        <v>2270052749196.5854</v>
      </c>
      <c r="AK82" s="99">
        <f>IF(ISBLANK(Calculations!AK82),"",Calculations!AK82  + 'IRA Buildings Changes'!$C$39)-(SUMIFS(BDEQ!W:W,BDEQ!$AG:$AG,About!$B$2,BDEQ!$AH:$AH,$I82)*BDEQ!$C$2*$J82*$K82)</f>
        <v>2276907609336.2598</v>
      </c>
      <c r="AL82" s="99">
        <f>IF(ISBLANK(Calculations!AL82),"",Calculations!AL82  + 'IRA Buildings Changes'!$C$39)-(SUMIFS(BDEQ!X:X,BDEQ!$AG:$AG,About!$B$2,BDEQ!$AH:$AH,$I82)*BDEQ!$C$2*$J82*$K82)</f>
        <v>2283752839827.8623</v>
      </c>
      <c r="AM82" s="99">
        <f>IF(ISBLANK(Calculations!AM82),"",Calculations!AM82  + 'IRA Buildings Changes'!$C$39)-(SUMIFS(BDEQ!Y:Y,BDEQ!$AG:$AG,About!$B$2,BDEQ!$AH:$AH,$I82)*BDEQ!$C$2*$J82*$K82)</f>
        <v>2289557053493.9585</v>
      </c>
      <c r="AN82" s="99">
        <f>IF(ISBLANK(Calculations!AN82),"",Calculations!AN82  + 'IRA Buildings Changes'!$C$39)-(SUMIFS(BDEQ!Z:Z,BDEQ!$AG:$AG,About!$B$2,BDEQ!$AH:$AH,$I82)*BDEQ!$C$2*$J82*$K82)</f>
        <v>2296860744703.3696</v>
      </c>
      <c r="AO82" s="99">
        <f>IF(ISBLANK(Calculations!AO82),"",Calculations!AO82  + 'IRA Buildings Changes'!$C$39)-(SUMIFS(BDEQ!AA:AA,BDEQ!$AG:$AG,About!$B$2,BDEQ!$AH:$AH,$I82)*BDEQ!$C$2*$J82*$K82)</f>
        <v>2303873395030.9316</v>
      </c>
      <c r="AP82" s="99">
        <f>IF(ISBLANK(Calculations!AP82),"",Calculations!AP82  + 'IRA Buildings Changes'!$C$39)-(SUMIFS(BDEQ!AB:AB,BDEQ!$AG:$AG,About!$B$2,BDEQ!$AH:$AH,$I82)*BDEQ!$C$2*$J82*$K82)</f>
        <v>2309630541083.6084</v>
      </c>
      <c r="AQ82" s="99">
        <f>IF(ISBLANK(Calculations!AQ82),"",Calculations!AQ82  + 'IRA Buildings Changes'!$C$39)-(SUMIFS(BDEQ!AC:AC,BDEQ!$AG:$AG,About!$B$2,BDEQ!$AH:$AH,$I82)*BDEQ!$C$2*$J82*$K82)</f>
        <v>2316981456405.6992</v>
      </c>
      <c r="AR82" s="99">
        <f>IF(ISBLANK(Calculations!AR82),"",Calculations!AR82  + 'IRA Buildings Changes'!$C$39)-(SUMIFS(BDEQ!AD:AD,BDEQ!$AG:$AG,About!$B$2,BDEQ!$AH:$AH,$I82)*BDEQ!$C$2*$J82*$K82)</f>
        <v>2322964742209.7202</v>
      </c>
      <c r="AS82" s="99">
        <f>IF(ISBLANK(Calculations!AS82),"",Calculations!AS82  + 'IRA Buildings Changes'!$C$39)-(SUMIFS(BDEQ!AE:AE,BDEQ!$AG:$AG,About!$B$2,BDEQ!$AH:$AH,$I82)*BDEQ!$C$2*$J82*$K82)</f>
        <v>2330183972117.562</v>
      </c>
      <c r="AT82" s="99">
        <f>IF(ISBLANK(Calculations!AT82),"",Calculations!AT82  + 'IRA Buildings Changes'!$C$39)-(SUMIFS(BDEQ!AF:AF,BDEQ!$AG:$AG,About!$B$2,BDEQ!$AH:$AH,$I82)*BDEQ!$C$2*$J82*$K82)</f>
        <v>2338170571084.3628</v>
      </c>
    </row>
    <row r="83" spans="1:46">
      <c r="A83" s="1" t="str">
        <f>IF(ISBLANK(Calculations!A83),"",Calculations!A83)</f>
        <v/>
      </c>
      <c r="B83" t="str">
        <f>IF(ISBLANK(Calculations!B83),"",Calculations!B83)</f>
        <v/>
      </c>
      <c r="C83" t="str">
        <f>IF(ISBLANK(Calculations!C83),"",Calculations!C83)</f>
        <v/>
      </c>
      <c r="D83" t="str">
        <f>IF(ISBLANK(Calculations!D83),"",Calculations!D83)</f>
        <v/>
      </c>
      <c r="E83" t="str">
        <f>IF(ISBLANK(Calculations!E83),"",Calculations!E83)</f>
        <v/>
      </c>
      <c r="F83" t="str">
        <f>IF(ISBLANK(Calculations!F83),"",Calculations!F83)</f>
        <v/>
      </c>
      <c r="G83" t="str">
        <f>IF(ISBLANK(Calculations!G83),"",Calculations!G83)</f>
        <v/>
      </c>
      <c r="H83" t="str">
        <f>IF(ISBLANK(Calculations!H83),"",Calculations!H83)</f>
        <v/>
      </c>
      <c r="I83" t="str">
        <f>IF(ISBLANK(Calculations!I83),"",Calculations!I83)</f>
        <v>rural residential</v>
      </c>
      <c r="J83">
        <f>IF(ISBLANK(Calculations!J83),"",Calculations!J83)</f>
        <v>0</v>
      </c>
      <c r="K83">
        <f>IF(ISBLANK(Calculations!K83),"",Calculations!K83)</f>
        <v>5.7633672610931462E-2</v>
      </c>
      <c r="L83" t="str">
        <f>IF(ISBLANK(Calculations!L83),"",Calculations!L83)</f>
        <v>RESIDENTIAL</v>
      </c>
      <c r="M83" t="str">
        <f>IF(ISBLANK(Calculations!M83),"",Calculations!M83)</f>
        <v>cooling</v>
      </c>
      <c r="N83" t="str">
        <f>IF(ISBLANK(Calculations!N83),"",Calculations!N83)</f>
        <v>coal</v>
      </c>
      <c r="O83">
        <f t="shared" si="1"/>
        <v>0</v>
      </c>
      <c r="P83">
        <f>IF(ISBLANK(Calculations!P83),"",Calculations!P83)</f>
        <v>0</v>
      </c>
      <c r="Q83">
        <f>IF(ISBLANK(Calculations!Q83),"",Calculations!Q83)</f>
        <v>0</v>
      </c>
      <c r="R83">
        <f>IF(ISBLANK(Calculations!R83),"",Calculations!R83)</f>
        <v>0</v>
      </c>
      <c r="S83">
        <f>IF(ISBLANK(Calculations!S83),"",Calculations!S83)</f>
        <v>0</v>
      </c>
      <c r="T83">
        <f>IF(ISBLANK(Calculations!T83),"",Calculations!T83)</f>
        <v>0</v>
      </c>
      <c r="U83">
        <f>IF(ISBLANK(Calculations!U83),"",Calculations!U83)</f>
        <v>0</v>
      </c>
      <c r="V83">
        <f>IF(ISBLANK(Calculations!V83),"",Calculations!V83)</f>
        <v>0</v>
      </c>
      <c r="W83">
        <f>IF(ISBLANK(Calculations!W83),"",Calculations!W83)</f>
        <v>0</v>
      </c>
      <c r="X83">
        <f>IF(ISBLANK(Calculations!X83),"",Calculations!X83)</f>
        <v>0</v>
      </c>
      <c r="Y83">
        <f>IF(ISBLANK(Calculations!Y83),"",Calculations!Y83)</f>
        <v>0</v>
      </c>
      <c r="Z83">
        <f>IF(ISBLANK(Calculations!Z83),"",Calculations!Z83)</f>
        <v>0</v>
      </c>
      <c r="AA83">
        <f>IF(ISBLANK(Calculations!AA83),"",Calculations!AA83)</f>
        <v>0</v>
      </c>
      <c r="AB83">
        <f>IF(ISBLANK(Calculations!AB83),"",Calculations!AB83)</f>
        <v>0</v>
      </c>
      <c r="AC83">
        <f>IF(ISBLANK(Calculations!AC83),"",Calculations!AC83)</f>
        <v>0</v>
      </c>
      <c r="AD83">
        <f>IF(ISBLANK(Calculations!AD83),"",Calculations!AD83)</f>
        <v>0</v>
      </c>
      <c r="AE83">
        <f>IF(ISBLANK(Calculations!AE83),"",Calculations!AE83)</f>
        <v>0</v>
      </c>
      <c r="AF83">
        <f>IF(ISBLANK(Calculations!AF83),"",Calculations!AF83)</f>
        <v>0</v>
      </c>
      <c r="AG83">
        <f>IF(ISBLANK(Calculations!AG83),"",Calculations!AG83)</f>
        <v>0</v>
      </c>
      <c r="AH83">
        <f>IF(ISBLANK(Calculations!AH83),"",Calculations!AH83)</f>
        <v>0</v>
      </c>
      <c r="AI83">
        <f>IF(ISBLANK(Calculations!AI83),"",Calculations!AI83)</f>
        <v>0</v>
      </c>
      <c r="AJ83">
        <f>IF(ISBLANK(Calculations!AJ83),"",Calculations!AJ83)</f>
        <v>0</v>
      </c>
      <c r="AK83">
        <f>IF(ISBLANK(Calculations!AK83),"",Calculations!AK83)</f>
        <v>0</v>
      </c>
      <c r="AL83">
        <f>IF(ISBLANK(Calculations!AL83),"",Calculations!AL83)</f>
        <v>0</v>
      </c>
      <c r="AM83">
        <f>IF(ISBLANK(Calculations!AM83),"",Calculations!AM83)</f>
        <v>0</v>
      </c>
      <c r="AN83">
        <f>IF(ISBLANK(Calculations!AN83),"",Calculations!AN83)</f>
        <v>0</v>
      </c>
      <c r="AO83">
        <f>IF(ISBLANK(Calculations!AO83),"",Calculations!AO83)</f>
        <v>0</v>
      </c>
      <c r="AP83">
        <f>IF(ISBLANK(Calculations!AP83),"",Calculations!AP83)</f>
        <v>0</v>
      </c>
      <c r="AQ83">
        <f>IF(ISBLANK(Calculations!AQ83),"",Calculations!AQ83)</f>
        <v>0</v>
      </c>
      <c r="AR83">
        <f>IF(ISBLANK(Calculations!AR83),"",Calculations!AR83)</f>
        <v>0</v>
      </c>
      <c r="AS83">
        <f>IF(ISBLANK(Calculations!AS83),"",Calculations!AS83)</f>
        <v>0</v>
      </c>
      <c r="AT83">
        <f>IF(ISBLANK(Calculations!AT83),"",Calculations!AT83)</f>
        <v>0</v>
      </c>
    </row>
    <row r="84" spans="1:46">
      <c r="A84" s="1" t="str">
        <f>IF(ISBLANK(Calculations!A84),"",Calculations!A84)</f>
        <v/>
      </c>
      <c r="B84" t="str">
        <f>IF(ISBLANK(Calculations!B84),"",Calculations!B84)</f>
        <v/>
      </c>
      <c r="C84" t="str">
        <f>IF(ISBLANK(Calculations!C84),"",Calculations!C84)</f>
        <v/>
      </c>
      <c r="D84" t="str">
        <f>IF(ISBLANK(Calculations!D84),"",Calculations!D84)</f>
        <v/>
      </c>
      <c r="E84" t="str">
        <f>IF(ISBLANK(Calculations!E84),"",Calculations!E84)</f>
        <v/>
      </c>
      <c r="F84" t="str">
        <f>IF(ISBLANK(Calculations!F84),"",Calculations!F84)</f>
        <v/>
      </c>
      <c r="G84" t="str">
        <f>IF(ISBLANK(Calculations!G84),"",Calculations!G84)</f>
        <v/>
      </c>
      <c r="H84" t="str">
        <f>IF(ISBLANK(Calculations!H84),"",Calculations!H84)</f>
        <v>RKI000:ga_SpaceCooling</v>
      </c>
      <c r="I84" t="str">
        <f>IF(ISBLANK(Calculations!I84),"",Calculations!I84)</f>
        <v>rural residential</v>
      </c>
      <c r="J84">
        <f>IF(ISBLANK(Calculations!J84),"",Calculations!J84)</f>
        <v>0</v>
      </c>
      <c r="K84">
        <f>IF(ISBLANK(Calculations!K84),"",Calculations!K84)</f>
        <v>5.7633672610931462E-2</v>
      </c>
      <c r="L84" t="str">
        <f>IF(ISBLANK(Calculations!L84),"",Calculations!L84)</f>
        <v>RESIDENTIAL</v>
      </c>
      <c r="M84" t="str">
        <f>IF(ISBLANK(Calculations!M84),"",Calculations!M84)</f>
        <v>cooling</v>
      </c>
      <c r="N84" t="str">
        <f>IF(ISBLANK(Calculations!N84),"",Calculations!N84)</f>
        <v>natural gas</v>
      </c>
      <c r="O84">
        <f t="shared" si="1"/>
        <v>0</v>
      </c>
      <c r="P84">
        <f>IF(ISBLANK(Calculations!P84),"",Calculations!P84)</f>
        <v>0</v>
      </c>
      <c r="Q84">
        <f>IF(ISBLANK(Calculations!Q84),"",Calculations!Q84)</f>
        <v>0</v>
      </c>
      <c r="R84">
        <f>IF(ISBLANK(Calculations!R84),"",Calculations!R84)</f>
        <v>0</v>
      </c>
      <c r="S84">
        <f>IF(ISBLANK(Calculations!S84),"",Calculations!S84)</f>
        <v>0</v>
      </c>
      <c r="T84">
        <f>IF(ISBLANK(Calculations!T84),"",Calculations!T84)</f>
        <v>0</v>
      </c>
      <c r="U84">
        <f>IF(ISBLANK(Calculations!U84),"",Calculations!U84)</f>
        <v>0</v>
      </c>
      <c r="V84">
        <f>IF(ISBLANK(Calculations!V84),"",Calculations!V84)</f>
        <v>0</v>
      </c>
      <c r="W84">
        <f>IF(ISBLANK(Calculations!W84),"",Calculations!W84)</f>
        <v>0</v>
      </c>
      <c r="X84">
        <f>IF(ISBLANK(Calculations!X84),"",Calculations!X84)</f>
        <v>0</v>
      </c>
      <c r="Y84">
        <f>IF(ISBLANK(Calculations!Y84),"",Calculations!Y84)</f>
        <v>0</v>
      </c>
      <c r="Z84">
        <f>IF(ISBLANK(Calculations!Z84),"",Calculations!Z84)</f>
        <v>0</v>
      </c>
      <c r="AA84">
        <f>IF(ISBLANK(Calculations!AA84),"",Calculations!AA84)</f>
        <v>0</v>
      </c>
      <c r="AB84">
        <f>IF(ISBLANK(Calculations!AB84),"",Calculations!AB84)</f>
        <v>0</v>
      </c>
      <c r="AC84">
        <f>IF(ISBLANK(Calculations!AC84),"",Calculations!AC84)</f>
        <v>0</v>
      </c>
      <c r="AD84">
        <f>IF(ISBLANK(Calculations!AD84),"",Calculations!AD84)</f>
        <v>0</v>
      </c>
      <c r="AE84">
        <f>IF(ISBLANK(Calculations!AE84),"",Calculations!AE84)</f>
        <v>0</v>
      </c>
      <c r="AF84">
        <f>IF(ISBLANK(Calculations!AF84),"",Calculations!AF84)</f>
        <v>0</v>
      </c>
      <c r="AG84">
        <f>IF(ISBLANK(Calculations!AG84),"",Calculations!AG84)</f>
        <v>0</v>
      </c>
      <c r="AH84">
        <f>IF(ISBLANK(Calculations!AH84),"",Calculations!AH84)</f>
        <v>0</v>
      </c>
      <c r="AI84">
        <f>IF(ISBLANK(Calculations!AI84),"",Calculations!AI84)</f>
        <v>0</v>
      </c>
      <c r="AJ84">
        <f>IF(ISBLANK(Calculations!AJ84),"",Calculations!AJ84)</f>
        <v>0</v>
      </c>
      <c r="AK84">
        <f>IF(ISBLANK(Calculations!AK84),"",Calculations!AK84)</f>
        <v>0</v>
      </c>
      <c r="AL84">
        <f>IF(ISBLANK(Calculations!AL84),"",Calculations!AL84)</f>
        <v>0</v>
      </c>
      <c r="AM84">
        <f>IF(ISBLANK(Calculations!AM84),"",Calculations!AM84)</f>
        <v>0</v>
      </c>
      <c r="AN84">
        <f>IF(ISBLANK(Calculations!AN84),"",Calculations!AN84)</f>
        <v>0</v>
      </c>
      <c r="AO84">
        <f>IF(ISBLANK(Calculations!AO84),"",Calculations!AO84)</f>
        <v>0</v>
      </c>
      <c r="AP84">
        <f>IF(ISBLANK(Calculations!AP84),"",Calculations!AP84)</f>
        <v>0</v>
      </c>
      <c r="AQ84">
        <f>IF(ISBLANK(Calculations!AQ84),"",Calculations!AQ84)</f>
        <v>0</v>
      </c>
      <c r="AR84">
        <f>IF(ISBLANK(Calculations!AR84),"",Calculations!AR84)</f>
        <v>0</v>
      </c>
      <c r="AS84">
        <f>IF(ISBLANK(Calculations!AS84),"",Calculations!AS84)</f>
        <v>0</v>
      </c>
      <c r="AT84">
        <f>IF(ISBLANK(Calculations!AT84),"",Calculations!AT84)</f>
        <v>0</v>
      </c>
    </row>
    <row r="85" spans="1:46">
      <c r="A85" s="1" t="str">
        <f>IF(ISBLANK(Calculations!A85),"",Calculations!A85)</f>
        <v/>
      </c>
      <c r="B85" t="str">
        <f>IF(ISBLANK(Calculations!B85),"",Calculations!B85)</f>
        <v/>
      </c>
      <c r="C85" t="str">
        <f>IF(ISBLANK(Calculations!C85),"",Calculations!C85)</f>
        <v/>
      </c>
      <c r="D85" t="str">
        <f>IF(ISBLANK(Calculations!D85),"",Calculations!D85)</f>
        <v/>
      </c>
      <c r="E85" t="str">
        <f>IF(ISBLANK(Calculations!E85),"",Calculations!E85)</f>
        <v/>
      </c>
      <c r="F85" t="str">
        <f>IF(ISBLANK(Calculations!F85),"",Calculations!F85)</f>
        <v/>
      </c>
      <c r="G85" t="str">
        <f>IF(ISBLANK(Calculations!G85),"",Calculations!G85)</f>
        <v/>
      </c>
      <c r="H85" t="str">
        <f>IF(ISBLANK(Calculations!H85),"",Calculations!H85)</f>
        <v/>
      </c>
      <c r="I85" t="str">
        <f>IF(ISBLANK(Calculations!I85),"",Calculations!I85)</f>
        <v>rural residential</v>
      </c>
      <c r="J85">
        <f>IF(ISBLANK(Calculations!J85),"",Calculations!J85)</f>
        <v>0</v>
      </c>
      <c r="K85">
        <f>IF(ISBLANK(Calculations!K85),"",Calculations!K85)</f>
        <v>5.7633672610931462E-2</v>
      </c>
      <c r="L85" t="str">
        <f>IF(ISBLANK(Calculations!L85),"",Calculations!L85)</f>
        <v>RESIDENTIAL</v>
      </c>
      <c r="M85" t="str">
        <f>IF(ISBLANK(Calculations!M85),"",Calculations!M85)</f>
        <v>cooling</v>
      </c>
      <c r="N85" t="str">
        <f>IF(ISBLANK(Calculations!N85),"",Calculations!N85)</f>
        <v>petroleum diesel</v>
      </c>
      <c r="O85">
        <f t="shared" si="1"/>
        <v>0</v>
      </c>
      <c r="P85">
        <f>IF(ISBLANK(Calculations!P85),"",Calculations!P85)</f>
        <v>0</v>
      </c>
      <c r="Q85">
        <f>IF(ISBLANK(Calculations!Q85),"",Calculations!Q85)</f>
        <v>0</v>
      </c>
      <c r="R85">
        <f>IF(ISBLANK(Calculations!R85),"",Calculations!R85)</f>
        <v>0</v>
      </c>
      <c r="S85">
        <f>IF(ISBLANK(Calculations!S85),"",Calculations!S85)</f>
        <v>0</v>
      </c>
      <c r="T85">
        <f>IF(ISBLANK(Calculations!T85),"",Calculations!T85)</f>
        <v>0</v>
      </c>
      <c r="U85">
        <f>IF(ISBLANK(Calculations!U85),"",Calculations!U85)</f>
        <v>0</v>
      </c>
      <c r="V85">
        <f>IF(ISBLANK(Calculations!V85),"",Calculations!V85)</f>
        <v>0</v>
      </c>
      <c r="W85">
        <f>IF(ISBLANK(Calculations!W85),"",Calculations!W85)</f>
        <v>0</v>
      </c>
      <c r="X85">
        <f>IF(ISBLANK(Calculations!X85),"",Calculations!X85)</f>
        <v>0</v>
      </c>
      <c r="Y85">
        <f>IF(ISBLANK(Calculations!Y85),"",Calculations!Y85)</f>
        <v>0</v>
      </c>
      <c r="Z85">
        <f>IF(ISBLANK(Calculations!Z85),"",Calculations!Z85)</f>
        <v>0</v>
      </c>
      <c r="AA85">
        <f>IF(ISBLANK(Calculations!AA85),"",Calculations!AA85)</f>
        <v>0</v>
      </c>
      <c r="AB85">
        <f>IF(ISBLANK(Calculations!AB85),"",Calculations!AB85)</f>
        <v>0</v>
      </c>
      <c r="AC85">
        <f>IF(ISBLANK(Calculations!AC85),"",Calculations!AC85)</f>
        <v>0</v>
      </c>
      <c r="AD85">
        <f>IF(ISBLANK(Calculations!AD85),"",Calculations!AD85)</f>
        <v>0</v>
      </c>
      <c r="AE85">
        <f>IF(ISBLANK(Calculations!AE85),"",Calculations!AE85)</f>
        <v>0</v>
      </c>
      <c r="AF85">
        <f>IF(ISBLANK(Calculations!AF85),"",Calculations!AF85)</f>
        <v>0</v>
      </c>
      <c r="AG85">
        <f>IF(ISBLANK(Calculations!AG85),"",Calculations!AG85)</f>
        <v>0</v>
      </c>
      <c r="AH85">
        <f>IF(ISBLANK(Calculations!AH85),"",Calculations!AH85)</f>
        <v>0</v>
      </c>
      <c r="AI85">
        <f>IF(ISBLANK(Calculations!AI85),"",Calculations!AI85)</f>
        <v>0</v>
      </c>
      <c r="AJ85">
        <f>IF(ISBLANK(Calculations!AJ85),"",Calculations!AJ85)</f>
        <v>0</v>
      </c>
      <c r="AK85">
        <f>IF(ISBLANK(Calculations!AK85),"",Calculations!AK85)</f>
        <v>0</v>
      </c>
      <c r="AL85">
        <f>IF(ISBLANK(Calculations!AL85),"",Calculations!AL85)</f>
        <v>0</v>
      </c>
      <c r="AM85">
        <f>IF(ISBLANK(Calculations!AM85),"",Calculations!AM85)</f>
        <v>0</v>
      </c>
      <c r="AN85">
        <f>IF(ISBLANK(Calculations!AN85),"",Calculations!AN85)</f>
        <v>0</v>
      </c>
      <c r="AO85">
        <f>IF(ISBLANK(Calculations!AO85),"",Calculations!AO85)</f>
        <v>0</v>
      </c>
      <c r="AP85">
        <f>IF(ISBLANK(Calculations!AP85),"",Calculations!AP85)</f>
        <v>0</v>
      </c>
      <c r="AQ85">
        <f>IF(ISBLANK(Calculations!AQ85),"",Calculations!AQ85)</f>
        <v>0</v>
      </c>
      <c r="AR85">
        <f>IF(ISBLANK(Calculations!AR85),"",Calculations!AR85)</f>
        <v>0</v>
      </c>
      <c r="AS85">
        <f>IF(ISBLANK(Calculations!AS85),"",Calculations!AS85)</f>
        <v>0</v>
      </c>
      <c r="AT85">
        <f>IF(ISBLANK(Calculations!AT85),"",Calculations!AT85)</f>
        <v>0</v>
      </c>
    </row>
    <row r="86" spans="1:46">
      <c r="A86" s="1" t="str">
        <f>IF(ISBLANK(Calculations!A86),"",Calculations!A86)</f>
        <v/>
      </c>
      <c r="B86" t="str">
        <f>IF(ISBLANK(Calculations!B86),"",Calculations!B86)</f>
        <v/>
      </c>
      <c r="C86" t="str">
        <f>IF(ISBLANK(Calculations!C86),"",Calculations!C86)</f>
        <v/>
      </c>
      <c r="D86" t="str">
        <f>IF(ISBLANK(Calculations!D86),"",Calculations!D86)</f>
        <v/>
      </c>
      <c r="E86" t="str">
        <f>IF(ISBLANK(Calculations!E86),"",Calculations!E86)</f>
        <v/>
      </c>
      <c r="F86" t="str">
        <f>IF(ISBLANK(Calculations!F86),"",Calculations!F86)</f>
        <v/>
      </c>
      <c r="G86" t="str">
        <f>IF(ISBLANK(Calculations!G86),"",Calculations!G86)</f>
        <v/>
      </c>
      <c r="H86" t="str">
        <f>IF(ISBLANK(Calculations!H86),"",Calculations!H86)</f>
        <v/>
      </c>
      <c r="I86" t="str">
        <f>IF(ISBLANK(Calculations!I86),"",Calculations!I86)</f>
        <v>rural residential</v>
      </c>
      <c r="J86">
        <f>IF(ISBLANK(Calculations!J86),"",Calculations!J86)</f>
        <v>0</v>
      </c>
      <c r="K86">
        <f>IF(ISBLANK(Calculations!K86),"",Calculations!K86)</f>
        <v>5.7633672610931462E-2</v>
      </c>
      <c r="L86" t="str">
        <f>IF(ISBLANK(Calculations!L86),"",Calculations!L86)</f>
        <v>RESIDENTIAL</v>
      </c>
      <c r="M86" t="str">
        <f>IF(ISBLANK(Calculations!M86),"",Calculations!M86)</f>
        <v>cooling</v>
      </c>
      <c r="N86" t="str">
        <f>IF(ISBLANK(Calculations!N86),"",Calculations!N86)</f>
        <v>heat</v>
      </c>
      <c r="O86">
        <f t="shared" si="1"/>
        <v>0</v>
      </c>
      <c r="P86">
        <f>IF(ISBLANK(Calculations!P86),"",Calculations!P86)</f>
        <v>0</v>
      </c>
      <c r="Q86">
        <f>IF(ISBLANK(Calculations!Q86),"",Calculations!Q86)</f>
        <v>0</v>
      </c>
      <c r="R86">
        <f>IF(ISBLANK(Calculations!R86),"",Calculations!R86)</f>
        <v>0</v>
      </c>
      <c r="S86">
        <f>IF(ISBLANK(Calculations!S86),"",Calculations!S86)</f>
        <v>0</v>
      </c>
      <c r="T86">
        <f>IF(ISBLANK(Calculations!T86),"",Calculations!T86)</f>
        <v>0</v>
      </c>
      <c r="U86">
        <f>IF(ISBLANK(Calculations!U86),"",Calculations!U86)</f>
        <v>0</v>
      </c>
      <c r="V86">
        <f>IF(ISBLANK(Calculations!V86),"",Calculations!V86)</f>
        <v>0</v>
      </c>
      <c r="W86">
        <f>IF(ISBLANK(Calculations!W86),"",Calculations!W86)</f>
        <v>0</v>
      </c>
      <c r="X86">
        <f>IF(ISBLANK(Calculations!X86),"",Calculations!X86)</f>
        <v>0</v>
      </c>
      <c r="Y86">
        <f>IF(ISBLANK(Calculations!Y86),"",Calculations!Y86)</f>
        <v>0</v>
      </c>
      <c r="Z86">
        <f>IF(ISBLANK(Calculations!Z86),"",Calculations!Z86)</f>
        <v>0</v>
      </c>
      <c r="AA86">
        <f>IF(ISBLANK(Calculations!AA86),"",Calculations!AA86)</f>
        <v>0</v>
      </c>
      <c r="AB86">
        <f>IF(ISBLANK(Calculations!AB86),"",Calculations!AB86)</f>
        <v>0</v>
      </c>
      <c r="AC86">
        <f>IF(ISBLANK(Calculations!AC86),"",Calculations!AC86)</f>
        <v>0</v>
      </c>
      <c r="AD86">
        <f>IF(ISBLANK(Calculations!AD86),"",Calculations!AD86)</f>
        <v>0</v>
      </c>
      <c r="AE86">
        <f>IF(ISBLANK(Calculations!AE86),"",Calculations!AE86)</f>
        <v>0</v>
      </c>
      <c r="AF86">
        <f>IF(ISBLANK(Calculations!AF86),"",Calculations!AF86)</f>
        <v>0</v>
      </c>
      <c r="AG86">
        <f>IF(ISBLANK(Calculations!AG86),"",Calculations!AG86)</f>
        <v>0</v>
      </c>
      <c r="AH86">
        <f>IF(ISBLANK(Calculations!AH86),"",Calculations!AH86)</f>
        <v>0</v>
      </c>
      <c r="AI86">
        <f>IF(ISBLANK(Calculations!AI86),"",Calculations!AI86)</f>
        <v>0</v>
      </c>
      <c r="AJ86">
        <f>IF(ISBLANK(Calculations!AJ86),"",Calculations!AJ86)</f>
        <v>0</v>
      </c>
      <c r="AK86">
        <f>IF(ISBLANK(Calculations!AK86),"",Calculations!AK86)</f>
        <v>0</v>
      </c>
      <c r="AL86">
        <f>IF(ISBLANK(Calculations!AL86),"",Calculations!AL86)</f>
        <v>0</v>
      </c>
      <c r="AM86">
        <f>IF(ISBLANK(Calculations!AM86),"",Calculations!AM86)</f>
        <v>0</v>
      </c>
      <c r="AN86">
        <f>IF(ISBLANK(Calculations!AN86),"",Calculations!AN86)</f>
        <v>0</v>
      </c>
      <c r="AO86">
        <f>IF(ISBLANK(Calculations!AO86),"",Calculations!AO86)</f>
        <v>0</v>
      </c>
      <c r="AP86">
        <f>IF(ISBLANK(Calculations!AP86),"",Calculations!AP86)</f>
        <v>0</v>
      </c>
      <c r="AQ86">
        <f>IF(ISBLANK(Calculations!AQ86),"",Calculations!AQ86)</f>
        <v>0</v>
      </c>
      <c r="AR86">
        <f>IF(ISBLANK(Calculations!AR86),"",Calculations!AR86)</f>
        <v>0</v>
      </c>
      <c r="AS86">
        <f>IF(ISBLANK(Calculations!AS86),"",Calculations!AS86)</f>
        <v>0</v>
      </c>
      <c r="AT86">
        <f>IF(ISBLANK(Calculations!AT86),"",Calculations!AT86)</f>
        <v>0</v>
      </c>
    </row>
    <row r="87" spans="1:46">
      <c r="A87" s="1" t="str">
        <f>IF(ISBLANK(Calculations!A87),"",Calculations!A87)</f>
        <v/>
      </c>
      <c r="B87" t="str">
        <f>IF(ISBLANK(Calculations!B87),"",Calculations!B87)</f>
        <v/>
      </c>
      <c r="C87" t="str">
        <f>IF(ISBLANK(Calculations!C87),"",Calculations!C87)</f>
        <v/>
      </c>
      <c r="D87" t="str">
        <f>IF(ISBLANK(Calculations!D87),"",Calculations!D87)</f>
        <v/>
      </c>
      <c r="E87" t="str">
        <f>IF(ISBLANK(Calculations!E87),"",Calculations!E87)</f>
        <v/>
      </c>
      <c r="F87" t="str">
        <f>IF(ISBLANK(Calculations!F87),"",Calculations!F87)</f>
        <v/>
      </c>
      <c r="G87" t="str">
        <f>IF(ISBLANK(Calculations!G87),"",Calculations!G87)</f>
        <v/>
      </c>
      <c r="H87" t="str">
        <f>IF(ISBLANK(Calculations!H87),"",Calculations!H87)</f>
        <v/>
      </c>
      <c r="I87" t="str">
        <f>IF(ISBLANK(Calculations!I87),"",Calculations!I87)</f>
        <v>rural residential</v>
      </c>
      <c r="J87">
        <f>IF(ISBLANK(Calculations!J87),"",Calculations!J87)</f>
        <v>0</v>
      </c>
      <c r="K87">
        <f>IF(ISBLANK(Calculations!K87),"",Calculations!K87)</f>
        <v>5.7633672610931462E-2</v>
      </c>
      <c r="L87" t="str">
        <f>IF(ISBLANK(Calculations!L87),"",Calculations!L87)</f>
        <v>RESIDENTIAL</v>
      </c>
      <c r="M87" t="str">
        <f>IF(ISBLANK(Calculations!M87),"",Calculations!M87)</f>
        <v>cooling</v>
      </c>
      <c r="N87" t="str">
        <f>IF(ISBLANK(Calculations!N87),"",Calculations!N87)</f>
        <v>biomass</v>
      </c>
      <c r="O87">
        <f t="shared" si="1"/>
        <v>0</v>
      </c>
      <c r="P87">
        <f>IF(ISBLANK(Calculations!P87),"",Calculations!P87)</f>
        <v>0</v>
      </c>
      <c r="Q87">
        <f>IF(ISBLANK(Calculations!Q87),"",Calculations!Q87)</f>
        <v>0</v>
      </c>
      <c r="R87">
        <f>IF(ISBLANK(Calculations!R87),"",Calculations!R87)</f>
        <v>0</v>
      </c>
      <c r="S87">
        <f>IF(ISBLANK(Calculations!S87),"",Calculations!S87)</f>
        <v>0</v>
      </c>
      <c r="T87">
        <f>IF(ISBLANK(Calculations!T87),"",Calculations!T87)</f>
        <v>0</v>
      </c>
      <c r="U87">
        <f>IF(ISBLANK(Calculations!U87),"",Calculations!U87)</f>
        <v>0</v>
      </c>
      <c r="V87">
        <f>IF(ISBLANK(Calculations!V87),"",Calculations!V87)</f>
        <v>0</v>
      </c>
      <c r="W87">
        <f>IF(ISBLANK(Calculations!W87),"",Calculations!W87)</f>
        <v>0</v>
      </c>
      <c r="X87">
        <f>IF(ISBLANK(Calculations!X87),"",Calculations!X87)</f>
        <v>0</v>
      </c>
      <c r="Y87">
        <f>IF(ISBLANK(Calculations!Y87),"",Calculations!Y87)</f>
        <v>0</v>
      </c>
      <c r="Z87">
        <f>IF(ISBLANK(Calculations!Z87),"",Calculations!Z87)</f>
        <v>0</v>
      </c>
      <c r="AA87">
        <f>IF(ISBLANK(Calculations!AA87),"",Calculations!AA87)</f>
        <v>0</v>
      </c>
      <c r="AB87">
        <f>IF(ISBLANK(Calculations!AB87),"",Calculations!AB87)</f>
        <v>0</v>
      </c>
      <c r="AC87">
        <f>IF(ISBLANK(Calculations!AC87),"",Calculations!AC87)</f>
        <v>0</v>
      </c>
      <c r="AD87">
        <f>IF(ISBLANK(Calculations!AD87),"",Calculations!AD87)</f>
        <v>0</v>
      </c>
      <c r="AE87">
        <f>IF(ISBLANK(Calculations!AE87),"",Calculations!AE87)</f>
        <v>0</v>
      </c>
      <c r="AF87">
        <f>IF(ISBLANK(Calculations!AF87),"",Calculations!AF87)</f>
        <v>0</v>
      </c>
      <c r="AG87">
        <f>IF(ISBLANK(Calculations!AG87),"",Calculations!AG87)</f>
        <v>0</v>
      </c>
      <c r="AH87">
        <f>IF(ISBLANK(Calculations!AH87),"",Calculations!AH87)</f>
        <v>0</v>
      </c>
      <c r="AI87">
        <f>IF(ISBLANK(Calculations!AI87),"",Calculations!AI87)</f>
        <v>0</v>
      </c>
      <c r="AJ87">
        <f>IF(ISBLANK(Calculations!AJ87),"",Calculations!AJ87)</f>
        <v>0</v>
      </c>
      <c r="AK87">
        <f>IF(ISBLANK(Calculations!AK87),"",Calculations!AK87)</f>
        <v>0</v>
      </c>
      <c r="AL87">
        <f>IF(ISBLANK(Calculations!AL87),"",Calculations!AL87)</f>
        <v>0</v>
      </c>
      <c r="AM87">
        <f>IF(ISBLANK(Calculations!AM87),"",Calculations!AM87)</f>
        <v>0</v>
      </c>
      <c r="AN87">
        <f>IF(ISBLANK(Calculations!AN87),"",Calculations!AN87)</f>
        <v>0</v>
      </c>
      <c r="AO87">
        <f>IF(ISBLANK(Calculations!AO87),"",Calculations!AO87)</f>
        <v>0</v>
      </c>
      <c r="AP87">
        <f>IF(ISBLANK(Calculations!AP87),"",Calculations!AP87)</f>
        <v>0</v>
      </c>
      <c r="AQ87">
        <f>IF(ISBLANK(Calculations!AQ87),"",Calculations!AQ87)</f>
        <v>0</v>
      </c>
      <c r="AR87">
        <f>IF(ISBLANK(Calculations!AR87),"",Calculations!AR87)</f>
        <v>0</v>
      </c>
      <c r="AS87">
        <f>IF(ISBLANK(Calculations!AS87),"",Calculations!AS87)</f>
        <v>0</v>
      </c>
      <c r="AT87">
        <f>IF(ISBLANK(Calculations!AT87),"",Calculations!AT87)</f>
        <v>0</v>
      </c>
    </row>
    <row r="88" spans="1:46">
      <c r="A88" s="1" t="str">
        <f>IF(ISBLANK(Calculations!A88),"",Calculations!A88)</f>
        <v/>
      </c>
      <c r="B88" t="str">
        <f>IF(ISBLANK(Calculations!B88),"",Calculations!B88)</f>
        <v/>
      </c>
      <c r="C88" t="str">
        <f>IF(ISBLANK(Calculations!C88),"",Calculations!C88)</f>
        <v/>
      </c>
      <c r="D88" t="str">
        <f>IF(ISBLANK(Calculations!D88),"",Calculations!D88)</f>
        <v/>
      </c>
      <c r="E88" t="str">
        <f>IF(ISBLANK(Calculations!E88),"",Calculations!E88)</f>
        <v/>
      </c>
      <c r="F88" t="str">
        <f>IF(ISBLANK(Calculations!F88),"",Calculations!F88)</f>
        <v/>
      </c>
      <c r="G88" t="str">
        <f>IF(ISBLANK(Calculations!G88),"",Calculations!G88)</f>
        <v/>
      </c>
      <c r="H88" t="str">
        <f>IF(ISBLANK(Calculations!H88),"",Calculations!H88)</f>
        <v/>
      </c>
      <c r="I88" t="str">
        <f>IF(ISBLANK(Calculations!I88),"",Calculations!I88)</f>
        <v>rural residential</v>
      </c>
      <c r="J88">
        <f>IF(ISBLANK(Calculations!J88),"",Calculations!J88)</f>
        <v>0</v>
      </c>
      <c r="K88">
        <f>IF(ISBLANK(Calculations!K88),"",Calculations!K88)</f>
        <v>5.7633672610931462E-2</v>
      </c>
      <c r="L88" t="str">
        <f>IF(ISBLANK(Calculations!L88),"",Calculations!L88)</f>
        <v>RESIDENTIAL</v>
      </c>
      <c r="M88" t="str">
        <f>IF(ISBLANK(Calculations!M88),"",Calculations!M88)</f>
        <v>cooling</v>
      </c>
      <c r="N88" t="str">
        <f>IF(ISBLANK(Calculations!N88),"",Calculations!N88)</f>
        <v>kerosene</v>
      </c>
      <c r="O88">
        <f t="shared" si="1"/>
        <v>0</v>
      </c>
      <c r="P88">
        <f>IF(ISBLANK(Calculations!P88),"",Calculations!P88)</f>
        <v>0</v>
      </c>
      <c r="Q88">
        <f>IF(ISBLANK(Calculations!Q88),"",Calculations!Q88)</f>
        <v>0</v>
      </c>
      <c r="R88">
        <f>IF(ISBLANK(Calculations!R88),"",Calculations!R88)</f>
        <v>0</v>
      </c>
      <c r="S88">
        <f>IF(ISBLANK(Calculations!S88),"",Calculations!S88)</f>
        <v>0</v>
      </c>
      <c r="T88">
        <f>IF(ISBLANK(Calculations!T88),"",Calculations!T88)</f>
        <v>0</v>
      </c>
      <c r="U88">
        <f>IF(ISBLANK(Calculations!U88),"",Calculations!U88)</f>
        <v>0</v>
      </c>
      <c r="V88">
        <f>IF(ISBLANK(Calculations!V88),"",Calculations!V88)</f>
        <v>0</v>
      </c>
      <c r="W88">
        <f>IF(ISBLANK(Calculations!W88),"",Calculations!W88)</f>
        <v>0</v>
      </c>
      <c r="X88">
        <f>IF(ISBLANK(Calculations!X88),"",Calculations!X88)</f>
        <v>0</v>
      </c>
      <c r="Y88">
        <f>IF(ISBLANK(Calculations!Y88),"",Calculations!Y88)</f>
        <v>0</v>
      </c>
      <c r="Z88">
        <f>IF(ISBLANK(Calculations!Z88),"",Calculations!Z88)</f>
        <v>0</v>
      </c>
      <c r="AA88">
        <f>IF(ISBLANK(Calculations!AA88),"",Calculations!AA88)</f>
        <v>0</v>
      </c>
      <c r="AB88">
        <f>IF(ISBLANK(Calculations!AB88),"",Calculations!AB88)</f>
        <v>0</v>
      </c>
      <c r="AC88">
        <f>IF(ISBLANK(Calculations!AC88),"",Calculations!AC88)</f>
        <v>0</v>
      </c>
      <c r="AD88">
        <f>IF(ISBLANK(Calculations!AD88),"",Calculations!AD88)</f>
        <v>0</v>
      </c>
      <c r="AE88">
        <f>IF(ISBLANK(Calculations!AE88),"",Calculations!AE88)</f>
        <v>0</v>
      </c>
      <c r="AF88">
        <f>IF(ISBLANK(Calculations!AF88),"",Calculations!AF88)</f>
        <v>0</v>
      </c>
      <c r="AG88">
        <f>IF(ISBLANK(Calculations!AG88),"",Calculations!AG88)</f>
        <v>0</v>
      </c>
      <c r="AH88">
        <f>IF(ISBLANK(Calculations!AH88),"",Calculations!AH88)</f>
        <v>0</v>
      </c>
      <c r="AI88">
        <f>IF(ISBLANK(Calculations!AI88),"",Calculations!AI88)</f>
        <v>0</v>
      </c>
      <c r="AJ88">
        <f>IF(ISBLANK(Calculations!AJ88),"",Calculations!AJ88)</f>
        <v>0</v>
      </c>
      <c r="AK88">
        <f>IF(ISBLANK(Calculations!AK88),"",Calculations!AK88)</f>
        <v>0</v>
      </c>
      <c r="AL88">
        <f>IF(ISBLANK(Calculations!AL88),"",Calculations!AL88)</f>
        <v>0</v>
      </c>
      <c r="AM88">
        <f>IF(ISBLANK(Calculations!AM88),"",Calculations!AM88)</f>
        <v>0</v>
      </c>
      <c r="AN88">
        <f>IF(ISBLANK(Calculations!AN88),"",Calculations!AN88)</f>
        <v>0</v>
      </c>
      <c r="AO88">
        <f>IF(ISBLANK(Calculations!AO88),"",Calculations!AO88)</f>
        <v>0</v>
      </c>
      <c r="AP88">
        <f>IF(ISBLANK(Calculations!AP88),"",Calculations!AP88)</f>
        <v>0</v>
      </c>
      <c r="AQ88">
        <f>IF(ISBLANK(Calculations!AQ88),"",Calculations!AQ88)</f>
        <v>0</v>
      </c>
      <c r="AR88">
        <f>IF(ISBLANK(Calculations!AR88),"",Calculations!AR88)</f>
        <v>0</v>
      </c>
      <c r="AS88">
        <f>IF(ISBLANK(Calculations!AS88),"",Calculations!AS88)</f>
        <v>0</v>
      </c>
      <c r="AT88">
        <f>IF(ISBLANK(Calculations!AT88),"",Calculations!AT88)</f>
        <v>0</v>
      </c>
    </row>
    <row r="89" spans="1:46">
      <c r="A89" s="1" t="str">
        <f>IF(ISBLANK(Calculations!A89),"",Calculations!A89)</f>
        <v/>
      </c>
      <c r="B89" t="str">
        <f>IF(ISBLANK(Calculations!B89),"",Calculations!B89)</f>
        <v/>
      </c>
      <c r="C89" t="str">
        <f>IF(ISBLANK(Calculations!C89),"",Calculations!C89)</f>
        <v/>
      </c>
      <c r="D89" t="str">
        <f>IF(ISBLANK(Calculations!D89),"",Calculations!D89)</f>
        <v/>
      </c>
      <c r="E89" t="str">
        <f>IF(ISBLANK(Calculations!E89),"",Calculations!E89)</f>
        <v/>
      </c>
      <c r="F89" t="str">
        <f>IF(ISBLANK(Calculations!F89),"",Calculations!F89)</f>
        <v/>
      </c>
      <c r="G89" t="str">
        <f>IF(ISBLANK(Calculations!G89),"",Calculations!G89)</f>
        <v/>
      </c>
      <c r="H89" t="str">
        <f>IF(ISBLANK(Calculations!H89),"",Calculations!H89)</f>
        <v/>
      </c>
      <c r="I89" t="str">
        <f>IF(ISBLANK(Calculations!I89),"",Calculations!I89)</f>
        <v>rural residential</v>
      </c>
      <c r="J89">
        <f>IF(ISBLANK(Calculations!J89),"",Calculations!J89)</f>
        <v>0</v>
      </c>
      <c r="K89">
        <f>IF(ISBLANK(Calculations!K89),"",Calculations!K89)</f>
        <v>5.7633672610931462E-2</v>
      </c>
      <c r="L89" t="str">
        <f>IF(ISBLANK(Calculations!L89),"",Calculations!L89)</f>
        <v>RESIDENTIAL</v>
      </c>
      <c r="M89" t="str">
        <f>IF(ISBLANK(Calculations!M89),"",Calculations!M89)</f>
        <v>cooling</v>
      </c>
      <c r="N89" t="str">
        <f>IF(ISBLANK(Calculations!N89),"",Calculations!N89)</f>
        <v>heavy or residual fuel oil</v>
      </c>
      <c r="O89">
        <f t="shared" si="1"/>
        <v>0</v>
      </c>
      <c r="P89">
        <f>IF(ISBLANK(Calculations!P89),"",Calculations!P89)</f>
        <v>0</v>
      </c>
      <c r="Q89">
        <f>IF(ISBLANK(Calculations!Q89),"",Calculations!Q89)</f>
        <v>0</v>
      </c>
      <c r="R89">
        <f>IF(ISBLANK(Calculations!R89),"",Calculations!R89)</f>
        <v>0</v>
      </c>
      <c r="S89">
        <f>IF(ISBLANK(Calculations!S89),"",Calculations!S89)</f>
        <v>0</v>
      </c>
      <c r="T89">
        <f>IF(ISBLANK(Calculations!T89),"",Calculations!T89)</f>
        <v>0</v>
      </c>
      <c r="U89">
        <f>IF(ISBLANK(Calculations!U89),"",Calculations!U89)</f>
        <v>0</v>
      </c>
      <c r="V89">
        <f>IF(ISBLANK(Calculations!V89),"",Calculations!V89)</f>
        <v>0</v>
      </c>
      <c r="W89">
        <f>IF(ISBLANK(Calculations!W89),"",Calculations!W89)</f>
        <v>0</v>
      </c>
      <c r="X89">
        <f>IF(ISBLANK(Calculations!X89),"",Calculations!X89)</f>
        <v>0</v>
      </c>
      <c r="Y89">
        <f>IF(ISBLANK(Calculations!Y89),"",Calculations!Y89)</f>
        <v>0</v>
      </c>
      <c r="Z89">
        <f>IF(ISBLANK(Calculations!Z89),"",Calculations!Z89)</f>
        <v>0</v>
      </c>
      <c r="AA89">
        <f>IF(ISBLANK(Calculations!AA89),"",Calculations!AA89)</f>
        <v>0</v>
      </c>
      <c r="AB89">
        <f>IF(ISBLANK(Calculations!AB89),"",Calculations!AB89)</f>
        <v>0</v>
      </c>
      <c r="AC89">
        <f>IF(ISBLANK(Calculations!AC89),"",Calculations!AC89)</f>
        <v>0</v>
      </c>
      <c r="AD89">
        <f>IF(ISBLANK(Calculations!AD89),"",Calculations!AD89)</f>
        <v>0</v>
      </c>
      <c r="AE89">
        <f>IF(ISBLANK(Calculations!AE89),"",Calculations!AE89)</f>
        <v>0</v>
      </c>
      <c r="AF89">
        <f>IF(ISBLANK(Calculations!AF89),"",Calculations!AF89)</f>
        <v>0</v>
      </c>
      <c r="AG89">
        <f>IF(ISBLANK(Calculations!AG89),"",Calculations!AG89)</f>
        <v>0</v>
      </c>
      <c r="AH89">
        <f>IF(ISBLANK(Calculations!AH89),"",Calculations!AH89)</f>
        <v>0</v>
      </c>
      <c r="AI89">
        <f>IF(ISBLANK(Calculations!AI89),"",Calculations!AI89)</f>
        <v>0</v>
      </c>
      <c r="AJ89">
        <f>IF(ISBLANK(Calculations!AJ89),"",Calculations!AJ89)</f>
        <v>0</v>
      </c>
      <c r="AK89">
        <f>IF(ISBLANK(Calculations!AK89),"",Calculations!AK89)</f>
        <v>0</v>
      </c>
      <c r="AL89">
        <f>IF(ISBLANK(Calculations!AL89),"",Calculations!AL89)</f>
        <v>0</v>
      </c>
      <c r="AM89">
        <f>IF(ISBLANK(Calculations!AM89),"",Calculations!AM89)</f>
        <v>0</v>
      </c>
      <c r="AN89">
        <f>IF(ISBLANK(Calculations!AN89),"",Calculations!AN89)</f>
        <v>0</v>
      </c>
      <c r="AO89">
        <f>IF(ISBLANK(Calculations!AO89),"",Calculations!AO89)</f>
        <v>0</v>
      </c>
      <c r="AP89">
        <f>IF(ISBLANK(Calculations!AP89),"",Calculations!AP89)</f>
        <v>0</v>
      </c>
      <c r="AQ89">
        <f>IF(ISBLANK(Calculations!AQ89),"",Calculations!AQ89)</f>
        <v>0</v>
      </c>
      <c r="AR89">
        <f>IF(ISBLANK(Calculations!AR89),"",Calculations!AR89)</f>
        <v>0</v>
      </c>
      <c r="AS89">
        <f>IF(ISBLANK(Calculations!AS89),"",Calculations!AS89)</f>
        <v>0</v>
      </c>
      <c r="AT89">
        <f>IF(ISBLANK(Calculations!AT89),"",Calculations!AT89)</f>
        <v>0</v>
      </c>
    </row>
    <row r="90" spans="1:46">
      <c r="A90" s="1" t="str">
        <f>IF(ISBLANK(Calculations!A90),"",Calculations!A90)</f>
        <v/>
      </c>
      <c r="B90" t="str">
        <f>IF(ISBLANK(Calculations!B90),"",Calculations!B90)</f>
        <v/>
      </c>
      <c r="C90" t="str">
        <f>IF(ISBLANK(Calculations!C90),"",Calculations!C90)</f>
        <v/>
      </c>
      <c r="D90" t="str">
        <f>IF(ISBLANK(Calculations!D90),"",Calculations!D90)</f>
        <v/>
      </c>
      <c r="E90" t="str">
        <f>IF(ISBLANK(Calculations!E90),"",Calculations!E90)</f>
        <v/>
      </c>
      <c r="F90" t="str">
        <f>IF(ISBLANK(Calculations!F90),"",Calculations!F90)</f>
        <v/>
      </c>
      <c r="G90" t="str">
        <f>IF(ISBLANK(Calculations!G90),"",Calculations!G90)</f>
        <v/>
      </c>
      <c r="H90" t="str">
        <f>IF(ISBLANK(Calculations!H90),"",Calculations!H90)</f>
        <v/>
      </c>
      <c r="I90" t="str">
        <f>IF(ISBLANK(Calculations!I90),"",Calculations!I90)</f>
        <v>rural residential</v>
      </c>
      <c r="J90">
        <f>IF(ISBLANK(Calculations!J90),"",Calculations!J90)</f>
        <v>0</v>
      </c>
      <c r="K90">
        <f>IF(ISBLANK(Calculations!K90),"",Calculations!K90)</f>
        <v>5.7633672610931462E-2</v>
      </c>
      <c r="L90" t="str">
        <f>IF(ISBLANK(Calculations!L90),"",Calculations!L90)</f>
        <v>RESIDENTIAL</v>
      </c>
      <c r="M90" t="str">
        <f>IF(ISBLANK(Calculations!M90),"",Calculations!M90)</f>
        <v>cooling</v>
      </c>
      <c r="N90" t="str">
        <f>IF(ISBLANK(Calculations!N90),"",Calculations!N90)</f>
        <v>LPG propane or butane</v>
      </c>
      <c r="O90">
        <f t="shared" si="1"/>
        <v>0</v>
      </c>
      <c r="P90">
        <f>IF(ISBLANK(Calculations!P90),"",Calculations!P90)</f>
        <v>0</v>
      </c>
      <c r="Q90">
        <f>IF(ISBLANK(Calculations!Q90),"",Calculations!Q90)</f>
        <v>0</v>
      </c>
      <c r="R90">
        <f>IF(ISBLANK(Calculations!R90),"",Calculations!R90)</f>
        <v>0</v>
      </c>
      <c r="S90">
        <f>IF(ISBLANK(Calculations!S90),"",Calculations!S90)</f>
        <v>0</v>
      </c>
      <c r="T90">
        <f>IF(ISBLANK(Calculations!T90),"",Calculations!T90)</f>
        <v>0</v>
      </c>
      <c r="U90">
        <f>IF(ISBLANK(Calculations!U90),"",Calculations!U90)</f>
        <v>0</v>
      </c>
      <c r="V90">
        <f>IF(ISBLANK(Calculations!V90),"",Calculations!V90)</f>
        <v>0</v>
      </c>
      <c r="W90">
        <f>IF(ISBLANK(Calculations!W90),"",Calculations!W90)</f>
        <v>0</v>
      </c>
      <c r="X90">
        <f>IF(ISBLANK(Calculations!X90),"",Calculations!X90)</f>
        <v>0</v>
      </c>
      <c r="Y90">
        <f>IF(ISBLANK(Calculations!Y90),"",Calculations!Y90)</f>
        <v>0</v>
      </c>
      <c r="Z90">
        <f>IF(ISBLANK(Calculations!Z90),"",Calculations!Z90)</f>
        <v>0</v>
      </c>
      <c r="AA90">
        <f>IF(ISBLANK(Calculations!AA90),"",Calculations!AA90)</f>
        <v>0</v>
      </c>
      <c r="AB90">
        <f>IF(ISBLANK(Calculations!AB90),"",Calculations!AB90)</f>
        <v>0</v>
      </c>
      <c r="AC90">
        <f>IF(ISBLANK(Calculations!AC90),"",Calculations!AC90)</f>
        <v>0</v>
      </c>
      <c r="AD90">
        <f>IF(ISBLANK(Calculations!AD90),"",Calculations!AD90)</f>
        <v>0</v>
      </c>
      <c r="AE90">
        <f>IF(ISBLANK(Calculations!AE90),"",Calculations!AE90)</f>
        <v>0</v>
      </c>
      <c r="AF90">
        <f>IF(ISBLANK(Calculations!AF90),"",Calculations!AF90)</f>
        <v>0</v>
      </c>
      <c r="AG90">
        <f>IF(ISBLANK(Calculations!AG90),"",Calculations!AG90)</f>
        <v>0</v>
      </c>
      <c r="AH90">
        <f>IF(ISBLANK(Calculations!AH90),"",Calculations!AH90)</f>
        <v>0</v>
      </c>
      <c r="AI90">
        <f>IF(ISBLANK(Calculations!AI90),"",Calculations!AI90)</f>
        <v>0</v>
      </c>
      <c r="AJ90">
        <f>IF(ISBLANK(Calculations!AJ90),"",Calculations!AJ90)</f>
        <v>0</v>
      </c>
      <c r="AK90">
        <f>IF(ISBLANK(Calculations!AK90),"",Calculations!AK90)</f>
        <v>0</v>
      </c>
      <c r="AL90">
        <f>IF(ISBLANK(Calculations!AL90),"",Calculations!AL90)</f>
        <v>0</v>
      </c>
      <c r="AM90">
        <f>IF(ISBLANK(Calculations!AM90),"",Calculations!AM90)</f>
        <v>0</v>
      </c>
      <c r="AN90">
        <f>IF(ISBLANK(Calculations!AN90),"",Calculations!AN90)</f>
        <v>0</v>
      </c>
      <c r="AO90">
        <f>IF(ISBLANK(Calculations!AO90),"",Calculations!AO90)</f>
        <v>0</v>
      </c>
      <c r="AP90">
        <f>IF(ISBLANK(Calculations!AP90),"",Calculations!AP90)</f>
        <v>0</v>
      </c>
      <c r="AQ90">
        <f>IF(ISBLANK(Calculations!AQ90),"",Calculations!AQ90)</f>
        <v>0</v>
      </c>
      <c r="AR90">
        <f>IF(ISBLANK(Calculations!AR90),"",Calculations!AR90)</f>
        <v>0</v>
      </c>
      <c r="AS90">
        <f>IF(ISBLANK(Calculations!AS90),"",Calculations!AS90)</f>
        <v>0</v>
      </c>
      <c r="AT90">
        <f>IF(ISBLANK(Calculations!AT90),"",Calculations!AT90)</f>
        <v>0</v>
      </c>
    </row>
    <row r="91" spans="1:46">
      <c r="A91" s="1" t="str">
        <f>IF(ISBLANK(Calculations!A91),"",Calculations!A91)</f>
        <v/>
      </c>
      <c r="B91" t="str">
        <f>IF(ISBLANK(Calculations!B91),"",Calculations!B91)</f>
        <v/>
      </c>
      <c r="C91" t="str">
        <f>IF(ISBLANK(Calculations!C91),"",Calculations!C91)</f>
        <v/>
      </c>
      <c r="D91" t="str">
        <f>IF(ISBLANK(Calculations!D91),"",Calculations!D91)</f>
        <v/>
      </c>
      <c r="E91" t="str">
        <f>IF(ISBLANK(Calculations!E91),"",Calculations!E91)</f>
        <v/>
      </c>
      <c r="F91" t="str">
        <f>IF(ISBLANK(Calculations!F91),"",Calculations!F91)</f>
        <v/>
      </c>
      <c r="G91" t="str">
        <f>IF(ISBLANK(Calculations!G91),"",Calculations!G91)</f>
        <v/>
      </c>
      <c r="H91" t="str">
        <f>IF(ISBLANK(Calculations!H91),"",Calculations!H91)</f>
        <v/>
      </c>
      <c r="I91" t="str">
        <f>IF(ISBLANK(Calculations!I91),"",Calculations!I91)</f>
        <v>rural residential</v>
      </c>
      <c r="J91">
        <f>IF(ISBLANK(Calculations!J91),"",Calculations!J91)</f>
        <v>0</v>
      </c>
      <c r="K91">
        <f>IF(ISBLANK(Calculations!K91),"",Calculations!K91)</f>
        <v>5.7633672610931462E-2</v>
      </c>
      <c r="L91" t="str">
        <f>IF(ISBLANK(Calculations!L91),"",Calculations!L91)</f>
        <v>RESIDENTIAL</v>
      </c>
      <c r="M91" t="str">
        <f>IF(ISBLANK(Calculations!M91),"",Calculations!M91)</f>
        <v>cooling</v>
      </c>
      <c r="N91" t="str">
        <f>IF(ISBLANK(Calculations!N91),"",Calculations!N91)</f>
        <v>hydrogen</v>
      </c>
      <c r="O91">
        <f t="shared" si="1"/>
        <v>0</v>
      </c>
      <c r="P91">
        <f>IF(ISBLANK(Calculations!P91),"",Calculations!P91)</f>
        <v>0</v>
      </c>
      <c r="Q91">
        <f>IF(ISBLANK(Calculations!Q91),"",Calculations!Q91)</f>
        <v>0</v>
      </c>
      <c r="R91">
        <f>IF(ISBLANK(Calculations!R91),"",Calculations!R91)</f>
        <v>0</v>
      </c>
      <c r="S91">
        <f>IF(ISBLANK(Calculations!S91),"",Calculations!S91)</f>
        <v>0</v>
      </c>
      <c r="T91">
        <f>IF(ISBLANK(Calculations!T91),"",Calculations!T91)</f>
        <v>0</v>
      </c>
      <c r="U91">
        <f>IF(ISBLANK(Calculations!U91),"",Calculations!U91)</f>
        <v>0</v>
      </c>
      <c r="V91">
        <f>IF(ISBLANK(Calculations!V91),"",Calculations!V91)</f>
        <v>0</v>
      </c>
      <c r="W91">
        <f>IF(ISBLANK(Calculations!W91),"",Calculations!W91)</f>
        <v>0</v>
      </c>
      <c r="X91">
        <f>IF(ISBLANK(Calculations!X91),"",Calculations!X91)</f>
        <v>0</v>
      </c>
      <c r="Y91">
        <f>IF(ISBLANK(Calculations!Y91),"",Calculations!Y91)</f>
        <v>0</v>
      </c>
      <c r="Z91">
        <f>IF(ISBLANK(Calculations!Z91),"",Calculations!Z91)</f>
        <v>0</v>
      </c>
      <c r="AA91">
        <f>IF(ISBLANK(Calculations!AA91),"",Calculations!AA91)</f>
        <v>0</v>
      </c>
      <c r="AB91">
        <f>IF(ISBLANK(Calculations!AB91),"",Calculations!AB91)</f>
        <v>0</v>
      </c>
      <c r="AC91">
        <f>IF(ISBLANK(Calculations!AC91),"",Calculations!AC91)</f>
        <v>0</v>
      </c>
      <c r="AD91">
        <f>IF(ISBLANK(Calculations!AD91),"",Calculations!AD91)</f>
        <v>0</v>
      </c>
      <c r="AE91">
        <f>IF(ISBLANK(Calculations!AE91),"",Calculations!AE91)</f>
        <v>0</v>
      </c>
      <c r="AF91">
        <f>IF(ISBLANK(Calculations!AF91),"",Calculations!AF91)</f>
        <v>0</v>
      </c>
      <c r="AG91">
        <f>IF(ISBLANK(Calculations!AG91),"",Calculations!AG91)</f>
        <v>0</v>
      </c>
      <c r="AH91">
        <f>IF(ISBLANK(Calculations!AH91),"",Calculations!AH91)</f>
        <v>0</v>
      </c>
      <c r="AI91">
        <f>IF(ISBLANK(Calculations!AI91),"",Calculations!AI91)</f>
        <v>0</v>
      </c>
      <c r="AJ91">
        <f>IF(ISBLANK(Calculations!AJ91),"",Calculations!AJ91)</f>
        <v>0</v>
      </c>
      <c r="AK91">
        <f>IF(ISBLANK(Calculations!AK91),"",Calculations!AK91)</f>
        <v>0</v>
      </c>
      <c r="AL91">
        <f>IF(ISBLANK(Calculations!AL91),"",Calculations!AL91)</f>
        <v>0</v>
      </c>
      <c r="AM91">
        <f>IF(ISBLANK(Calculations!AM91),"",Calculations!AM91)</f>
        <v>0</v>
      </c>
      <c r="AN91">
        <f>IF(ISBLANK(Calculations!AN91),"",Calculations!AN91)</f>
        <v>0</v>
      </c>
      <c r="AO91">
        <f>IF(ISBLANK(Calculations!AO91),"",Calculations!AO91)</f>
        <v>0</v>
      </c>
      <c r="AP91">
        <f>IF(ISBLANK(Calculations!AP91),"",Calculations!AP91)</f>
        <v>0</v>
      </c>
      <c r="AQ91">
        <f>IF(ISBLANK(Calculations!AQ91),"",Calculations!AQ91)</f>
        <v>0</v>
      </c>
      <c r="AR91">
        <f>IF(ISBLANK(Calculations!AR91),"",Calculations!AR91)</f>
        <v>0</v>
      </c>
      <c r="AS91">
        <f>IF(ISBLANK(Calculations!AS91),"",Calculations!AS91)</f>
        <v>0</v>
      </c>
      <c r="AT91">
        <f>IF(ISBLANK(Calculations!AT91),"",Calculations!AT91)</f>
        <v>0</v>
      </c>
    </row>
    <row r="92" spans="1:46">
      <c r="A92" s="1" t="str">
        <f>IF(ISBLANK(Calculations!A92),"",Calculations!A92)</f>
        <v/>
      </c>
      <c r="B92" t="str">
        <f>IF(ISBLANK(Calculations!B92),"",Calculations!B92)</f>
        <v/>
      </c>
      <c r="C92" t="str">
        <f>IF(ISBLANK(Calculations!C92),"",Calculations!C92)</f>
        <v/>
      </c>
      <c r="D92" t="str">
        <f>IF(ISBLANK(Calculations!D92),"",Calculations!D92)</f>
        <v/>
      </c>
      <c r="E92" t="str">
        <f>IF(ISBLANK(Calculations!E92),"",Calculations!E92)</f>
        <v/>
      </c>
      <c r="F92" t="str">
        <f>IF(ISBLANK(Calculations!F92),"",Calculations!F92)</f>
        <v/>
      </c>
      <c r="G92" t="str">
        <f>IF(ISBLANK(Calculations!G92),"",Calculations!G92)</f>
        <v/>
      </c>
      <c r="H92" t="str">
        <f>IF(ISBLANK(Calculations!H92),"",Calculations!H92)</f>
        <v/>
      </c>
      <c r="I92" t="str">
        <f>IF(ISBLANK(Calculations!I92),"",Calculations!I92)</f>
        <v/>
      </c>
      <c r="J92" t="str">
        <f>IF(ISBLANK(Calculations!J92),"",Calculations!J92)</f>
        <v/>
      </c>
      <c r="K92" t="str">
        <f>IF(ISBLANK(Calculations!K92),"",Calculations!K92)</f>
        <v/>
      </c>
      <c r="L92" t="str">
        <f>IF(ISBLANK(Calculations!L92),"",Calculations!L92)</f>
        <v/>
      </c>
      <c r="M92" t="str">
        <f>IF(ISBLANK(Calculations!M92),"",Calculations!M92)</f>
        <v/>
      </c>
      <c r="N92" t="str">
        <f>IF(ISBLANK(Calculations!N92),"",Calculations!N92)</f>
        <v/>
      </c>
      <c r="O92" t="str">
        <f t="shared" si="1"/>
        <v/>
      </c>
      <c r="P92" t="str">
        <f>IF(ISBLANK(Calculations!P92),"",Calculations!P92)</f>
        <v/>
      </c>
      <c r="Q92" t="str">
        <f>IF(ISBLANK(Calculations!Q92),"",Calculations!Q92)</f>
        <v/>
      </c>
      <c r="R92" t="str">
        <f>IF(ISBLANK(Calculations!R92),"",Calculations!R92)</f>
        <v/>
      </c>
      <c r="S92" t="str">
        <f>IF(ISBLANK(Calculations!S92),"",Calculations!S92)</f>
        <v/>
      </c>
      <c r="T92" t="str">
        <f>IF(ISBLANK(Calculations!T92),"",Calculations!T92)</f>
        <v/>
      </c>
      <c r="U92" t="str">
        <f>IF(ISBLANK(Calculations!U92),"",Calculations!U92)</f>
        <v/>
      </c>
      <c r="V92" t="str">
        <f>IF(ISBLANK(Calculations!V92),"",Calculations!V92)</f>
        <v/>
      </c>
      <c r="W92" t="str">
        <f>IF(ISBLANK(Calculations!W92),"",Calculations!W92)</f>
        <v/>
      </c>
      <c r="X92" t="str">
        <f>IF(ISBLANK(Calculations!X92),"",Calculations!X92)</f>
        <v/>
      </c>
      <c r="Y92" t="str">
        <f>IF(ISBLANK(Calculations!Y92),"",Calculations!Y92)</f>
        <v/>
      </c>
      <c r="Z92" t="str">
        <f>IF(ISBLANK(Calculations!Z92),"",Calculations!Z92)</f>
        <v/>
      </c>
      <c r="AA92" t="str">
        <f>IF(ISBLANK(Calculations!AA92),"",Calculations!AA92)</f>
        <v/>
      </c>
      <c r="AB92" t="str">
        <f>IF(ISBLANK(Calculations!AB92),"",Calculations!AB92)</f>
        <v/>
      </c>
      <c r="AC92" t="str">
        <f>IF(ISBLANK(Calculations!AC92),"",Calculations!AC92)</f>
        <v/>
      </c>
      <c r="AD92" t="str">
        <f>IF(ISBLANK(Calculations!AD92),"",Calculations!AD92)</f>
        <v/>
      </c>
      <c r="AE92" t="str">
        <f>IF(ISBLANK(Calculations!AE92),"",Calculations!AE92)</f>
        <v/>
      </c>
      <c r="AF92" t="str">
        <f>IF(ISBLANK(Calculations!AF92),"",Calculations!AF92)</f>
        <v/>
      </c>
      <c r="AG92" t="str">
        <f>IF(ISBLANK(Calculations!AG92),"",Calculations!AG92)</f>
        <v/>
      </c>
      <c r="AH92" t="str">
        <f>IF(ISBLANK(Calculations!AH92),"",Calculations!AH92)</f>
        <v/>
      </c>
      <c r="AI92" t="str">
        <f>IF(ISBLANK(Calculations!AI92),"",Calculations!AI92)</f>
        <v/>
      </c>
      <c r="AJ92" t="str">
        <f>IF(ISBLANK(Calculations!AJ92),"",Calculations!AJ92)</f>
        <v/>
      </c>
      <c r="AK92" t="str">
        <f>IF(ISBLANK(Calculations!AK92),"",Calculations!AK92)</f>
        <v/>
      </c>
      <c r="AL92" t="str">
        <f>IF(ISBLANK(Calculations!AL92),"",Calculations!AL92)</f>
        <v/>
      </c>
      <c r="AM92" t="str">
        <f>IF(ISBLANK(Calculations!AM92),"",Calculations!AM92)</f>
        <v/>
      </c>
      <c r="AN92" t="str">
        <f>IF(ISBLANK(Calculations!AN92),"",Calculations!AN92)</f>
        <v/>
      </c>
      <c r="AO92" t="str">
        <f>IF(ISBLANK(Calculations!AO92),"",Calculations!AO92)</f>
        <v/>
      </c>
      <c r="AP92" t="str">
        <f>IF(ISBLANK(Calculations!AP92),"",Calculations!AP92)</f>
        <v/>
      </c>
      <c r="AQ92" t="str">
        <f>IF(ISBLANK(Calculations!AQ92),"",Calculations!AQ92)</f>
        <v/>
      </c>
      <c r="AR92" t="str">
        <f>IF(ISBLANK(Calculations!AR92),"",Calculations!AR92)</f>
        <v/>
      </c>
      <c r="AS92" t="str">
        <f>IF(ISBLANK(Calculations!AS92),"",Calculations!AS92)</f>
        <v/>
      </c>
      <c r="AT92" t="str">
        <f>IF(ISBLANK(Calculations!AT92),"",Calculations!AT92)</f>
        <v/>
      </c>
    </row>
    <row r="93" spans="1:46">
      <c r="A93" s="1" t="str">
        <f>IF(ISBLANK(Calculations!A93),"",Calculations!A93)</f>
        <v/>
      </c>
      <c r="B93" t="str">
        <f>IF(ISBLANK(Calculations!B93),"",Calculations!B93)</f>
        <v/>
      </c>
      <c r="C93" t="str">
        <f>IF(ISBLANK(Calculations!C93),"",Calculations!C93)</f>
        <v/>
      </c>
      <c r="D93" t="str">
        <f>IF(ISBLANK(Calculations!D93),"",Calculations!D93)</f>
        <v/>
      </c>
      <c r="E93" t="str">
        <f>IF(ISBLANK(Calculations!E93),"",Calculations!E93)</f>
        <v/>
      </c>
      <c r="F93" t="str">
        <f>IF(ISBLANK(Calculations!F93),"",Calculations!F93)</f>
        <v/>
      </c>
      <c r="G93" t="str">
        <f>IF(ISBLANK(Calculations!G93),"",Calculations!G93)</f>
        <v/>
      </c>
      <c r="H93" t="str">
        <f>IF(ISBLANK(Calculations!H93),"",Calculations!H93)</f>
        <v>BCEU-rural-residential-lighting</v>
      </c>
      <c r="I93" t="str">
        <f>IF(ISBLANK(Calculations!I93),"",Calculations!I93)</f>
        <v/>
      </c>
      <c r="J93" t="str">
        <f>IF(ISBLANK(Calculations!J93),"",Calculations!J93)</f>
        <v/>
      </c>
      <c r="K93" t="str">
        <f>IF(ISBLANK(Calculations!K93),"",Calculations!K93)</f>
        <v/>
      </c>
      <c r="L93" t="str">
        <f>IF(ISBLANK(Calculations!L93),"",Calculations!L93)</f>
        <v/>
      </c>
      <c r="M93" t="str">
        <f>IF(ISBLANK(Calculations!M93),"",Calculations!M93)</f>
        <v/>
      </c>
      <c r="N93" t="str">
        <f>IF(ISBLANK(Calculations!N93),"",Calculations!N93)</f>
        <v/>
      </c>
      <c r="O93" t="str">
        <f t="shared" si="1"/>
        <v/>
      </c>
      <c r="P93" t="str">
        <f>IF(ISBLANK(Calculations!P93),"",Calculations!P93)</f>
        <v/>
      </c>
      <c r="Q93" t="str">
        <f>IF(ISBLANK(Calculations!Q93),"",Calculations!Q93)</f>
        <v/>
      </c>
      <c r="R93" t="str">
        <f>IF(ISBLANK(Calculations!R93),"",Calculations!R93)</f>
        <v/>
      </c>
      <c r="S93" t="str">
        <f>IF(ISBLANK(Calculations!S93),"",Calculations!S93)</f>
        <v/>
      </c>
      <c r="T93" t="str">
        <f>IF(ISBLANK(Calculations!T93),"",Calculations!T93)</f>
        <v/>
      </c>
      <c r="U93" t="str">
        <f>IF(ISBLANK(Calculations!U93),"",Calculations!U93)</f>
        <v/>
      </c>
      <c r="V93" t="str">
        <f>IF(ISBLANK(Calculations!V93),"",Calculations!V93)</f>
        <v/>
      </c>
      <c r="W93" t="str">
        <f>IF(ISBLANK(Calculations!W93),"",Calculations!W93)</f>
        <v/>
      </c>
      <c r="X93" t="str">
        <f>IF(ISBLANK(Calculations!X93),"",Calculations!X93)</f>
        <v/>
      </c>
      <c r="Y93" t="str">
        <f>IF(ISBLANK(Calculations!Y93),"",Calculations!Y93)</f>
        <v/>
      </c>
      <c r="Z93" t="str">
        <f>IF(ISBLANK(Calculations!Z93),"",Calculations!Z93)</f>
        <v/>
      </c>
      <c r="AA93" t="str">
        <f>IF(ISBLANK(Calculations!AA93),"",Calculations!AA93)</f>
        <v/>
      </c>
      <c r="AB93" t="str">
        <f>IF(ISBLANK(Calculations!AB93),"",Calculations!AB93)</f>
        <v/>
      </c>
      <c r="AC93" t="str">
        <f>IF(ISBLANK(Calculations!AC93),"",Calculations!AC93)</f>
        <v/>
      </c>
      <c r="AD93" t="str">
        <f>IF(ISBLANK(Calculations!AD93),"",Calculations!AD93)</f>
        <v/>
      </c>
      <c r="AE93" t="str">
        <f>IF(ISBLANK(Calculations!AE93),"",Calculations!AE93)</f>
        <v/>
      </c>
      <c r="AF93" t="str">
        <f>IF(ISBLANK(Calculations!AF93),"",Calculations!AF93)</f>
        <v/>
      </c>
      <c r="AG93" t="str">
        <f>IF(ISBLANK(Calculations!AG93),"",Calculations!AG93)</f>
        <v/>
      </c>
      <c r="AH93" t="str">
        <f>IF(ISBLANK(Calculations!AH93),"",Calculations!AH93)</f>
        <v/>
      </c>
      <c r="AI93" t="str">
        <f>IF(ISBLANK(Calculations!AI93),"",Calculations!AI93)</f>
        <v/>
      </c>
      <c r="AJ93" t="str">
        <f>IF(ISBLANK(Calculations!AJ93),"",Calculations!AJ93)</f>
        <v/>
      </c>
      <c r="AK93" t="str">
        <f>IF(ISBLANK(Calculations!AK93),"",Calculations!AK93)</f>
        <v/>
      </c>
      <c r="AL93" t="str">
        <f>IF(ISBLANK(Calculations!AL93),"",Calculations!AL93)</f>
        <v/>
      </c>
      <c r="AM93" t="str">
        <f>IF(ISBLANK(Calculations!AM93),"",Calculations!AM93)</f>
        <v/>
      </c>
      <c r="AN93" t="str">
        <f>IF(ISBLANK(Calculations!AN93),"",Calculations!AN93)</f>
        <v/>
      </c>
      <c r="AO93" t="str">
        <f>IF(ISBLANK(Calculations!AO93),"",Calculations!AO93)</f>
        <v/>
      </c>
      <c r="AP93" t="str">
        <f>IF(ISBLANK(Calculations!AP93),"",Calculations!AP93)</f>
        <v/>
      </c>
      <c r="AQ93" t="str">
        <f>IF(ISBLANK(Calculations!AQ93),"",Calculations!AQ93)</f>
        <v/>
      </c>
      <c r="AR93" t="str">
        <f>IF(ISBLANK(Calculations!AR93),"",Calculations!AR93)</f>
        <v/>
      </c>
      <c r="AS93" t="str">
        <f>IF(ISBLANK(Calculations!AS93),"",Calculations!AS93)</f>
        <v/>
      </c>
      <c r="AT93" t="str">
        <f>IF(ISBLANK(Calculations!AT93),"",Calculations!AT93)</f>
        <v/>
      </c>
    </row>
    <row r="94" spans="1:46">
      <c r="A94" s="1" t="str">
        <f>IF(ISBLANK(Calculations!A94),"",Calculations!A94)</f>
        <v/>
      </c>
      <c r="B94" t="str">
        <f>IF(ISBLANK(Calculations!B94),"",Calculations!B94)</f>
        <v/>
      </c>
      <c r="C94" t="str">
        <f>IF(ISBLANK(Calculations!C94),"",Calculations!C94)</f>
        <v/>
      </c>
      <c r="D94" t="str">
        <f>IF(ISBLANK(Calculations!D94),"",Calculations!D94)</f>
        <v/>
      </c>
      <c r="E94" t="str">
        <f>IF(ISBLANK(Calculations!E94),"",Calculations!E94)</f>
        <v/>
      </c>
      <c r="F94" t="str">
        <f>IF(ISBLANK(Calculations!F94),"",Calculations!F94)</f>
        <v/>
      </c>
      <c r="G94" t="str">
        <f>IF(ISBLANK(Calculations!G94),"",Calculations!G94)</f>
        <v/>
      </c>
      <c r="H94" t="str">
        <f>IF(ISBLANK(Calculations!H94),"",Calculations!H94)</f>
        <v/>
      </c>
      <c r="I94" t="str">
        <f>IF(ISBLANK(Calculations!I94),"",Calculations!I94)</f>
        <v/>
      </c>
      <c r="J94" t="str">
        <f>IF(ISBLANK(Calculations!J94),"",Calculations!J94)</f>
        <v/>
      </c>
      <c r="K94" t="str">
        <f>IF(ISBLANK(Calculations!K94),"",Calculations!K94)</f>
        <v/>
      </c>
      <c r="L94" t="str">
        <f>IF(ISBLANK(Calculations!L94),"",Calculations!L94)</f>
        <v/>
      </c>
      <c r="M94" t="str">
        <f>IF(ISBLANK(Calculations!M94),"",Calculations!M94)</f>
        <v/>
      </c>
      <c r="N94" t="str">
        <f>IF(ISBLANK(Calculations!N94),"",Calculations!N94)</f>
        <v>Year</v>
      </c>
      <c r="O94">
        <f t="shared" si="1"/>
        <v>2020</v>
      </c>
      <c r="P94">
        <f>IF(ISBLANK(Calculations!P94),"",Calculations!P94)</f>
        <v>2020</v>
      </c>
      <c r="Q94">
        <f>IF(ISBLANK(Calculations!Q94),"",Calculations!Q94)</f>
        <v>2021</v>
      </c>
      <c r="R94">
        <f>IF(ISBLANK(Calculations!R94),"",Calculations!R94)</f>
        <v>2022</v>
      </c>
      <c r="S94">
        <f>IF(ISBLANK(Calculations!S94),"",Calculations!S94)</f>
        <v>2023</v>
      </c>
      <c r="T94">
        <f>IF(ISBLANK(Calculations!T94),"",Calculations!T94)</f>
        <v>2024</v>
      </c>
      <c r="U94">
        <f>IF(ISBLANK(Calculations!U94),"",Calculations!U94)</f>
        <v>2025</v>
      </c>
      <c r="V94">
        <f>IF(ISBLANK(Calculations!V94),"",Calculations!V94)</f>
        <v>2026</v>
      </c>
      <c r="W94">
        <f>IF(ISBLANK(Calculations!W94),"",Calculations!W94)</f>
        <v>2027</v>
      </c>
      <c r="X94">
        <f>IF(ISBLANK(Calculations!X94),"",Calculations!X94)</f>
        <v>2028</v>
      </c>
      <c r="Y94">
        <f>IF(ISBLANK(Calculations!Y94),"",Calculations!Y94)</f>
        <v>2029</v>
      </c>
      <c r="Z94">
        <f>IF(ISBLANK(Calculations!Z94),"",Calculations!Z94)</f>
        <v>2030</v>
      </c>
      <c r="AA94">
        <f>IF(ISBLANK(Calculations!AA94),"",Calculations!AA94)</f>
        <v>2031</v>
      </c>
      <c r="AB94">
        <f>IF(ISBLANK(Calculations!AB94),"",Calculations!AB94)</f>
        <v>2032</v>
      </c>
      <c r="AC94">
        <f>IF(ISBLANK(Calculations!AC94),"",Calculations!AC94)</f>
        <v>2033</v>
      </c>
      <c r="AD94">
        <f>IF(ISBLANK(Calculations!AD94),"",Calculations!AD94)</f>
        <v>2034</v>
      </c>
      <c r="AE94">
        <f>IF(ISBLANK(Calculations!AE94),"",Calculations!AE94)</f>
        <v>2035</v>
      </c>
      <c r="AF94">
        <f>IF(ISBLANK(Calculations!AF94),"",Calculations!AF94)</f>
        <v>2036</v>
      </c>
      <c r="AG94">
        <f>IF(ISBLANK(Calculations!AG94),"",Calculations!AG94)</f>
        <v>2037</v>
      </c>
      <c r="AH94">
        <f>IF(ISBLANK(Calculations!AH94),"",Calculations!AH94)</f>
        <v>2038</v>
      </c>
      <c r="AI94">
        <f>IF(ISBLANK(Calculations!AI94),"",Calculations!AI94)</f>
        <v>2039</v>
      </c>
      <c r="AJ94">
        <f>IF(ISBLANK(Calculations!AJ94),"",Calculations!AJ94)</f>
        <v>2040</v>
      </c>
      <c r="AK94">
        <f>IF(ISBLANK(Calculations!AK94),"",Calculations!AK94)</f>
        <v>2041</v>
      </c>
      <c r="AL94">
        <f>IF(ISBLANK(Calculations!AL94),"",Calculations!AL94)</f>
        <v>2042</v>
      </c>
      <c r="AM94">
        <f>IF(ISBLANK(Calculations!AM94),"",Calculations!AM94)</f>
        <v>2043</v>
      </c>
      <c r="AN94">
        <f>IF(ISBLANK(Calculations!AN94),"",Calculations!AN94)</f>
        <v>2044</v>
      </c>
      <c r="AO94">
        <f>IF(ISBLANK(Calculations!AO94),"",Calculations!AO94)</f>
        <v>2045</v>
      </c>
      <c r="AP94">
        <f>IF(ISBLANK(Calculations!AP94),"",Calculations!AP94)</f>
        <v>2046</v>
      </c>
      <c r="AQ94">
        <f>IF(ISBLANK(Calculations!AQ94),"",Calculations!AQ94)</f>
        <v>2047</v>
      </c>
      <c r="AR94">
        <f>IF(ISBLANK(Calculations!AR94),"",Calculations!AR94)</f>
        <v>2048</v>
      </c>
      <c r="AS94">
        <f>IF(ISBLANK(Calculations!AS94),"",Calculations!AS94)</f>
        <v>2049</v>
      </c>
      <c r="AT94">
        <f>IF(ISBLANK(Calculations!AT94),"",Calculations!AT94)</f>
        <v>2050</v>
      </c>
    </row>
    <row r="95" spans="1:46">
      <c r="A95" s="1" t="str">
        <f>IF(ISBLANK(Calculations!A95),"",Calculations!A95)</f>
        <v/>
      </c>
      <c r="B95" t="str">
        <f>IF(ISBLANK(Calculations!B95),"",Calculations!B95)</f>
        <v/>
      </c>
      <c r="C95" t="str">
        <f>IF(ISBLANK(Calculations!C95),"",Calculations!C95)</f>
        <v/>
      </c>
      <c r="D95" t="str">
        <f>IF(ISBLANK(Calculations!D95),"",Calculations!D95)</f>
        <v/>
      </c>
      <c r="E95" t="str">
        <f>IF(ISBLANK(Calculations!E95),"",Calculations!E95)</f>
        <v/>
      </c>
      <c r="F95" t="str">
        <f>IF(ISBLANK(Calculations!F95),"",Calculations!F95)</f>
        <v/>
      </c>
      <c r="G95" t="str">
        <f>IF(ISBLANK(Calculations!G95),"",Calculations!G95)</f>
        <v/>
      </c>
      <c r="H95" t="str">
        <f>IF(ISBLANK(Calculations!H95),"",Calculations!H95)</f>
        <v>RKI000:fa_Lighting</v>
      </c>
      <c r="I95" t="str">
        <f>IF(ISBLANK(Calculations!I95),"",Calculations!I95)</f>
        <v>rural residential</v>
      </c>
      <c r="J95">
        <f>IF(ISBLANK(Calculations!J95),"",Calculations!J95)</f>
        <v>7.6837466978409805E-2</v>
      </c>
      <c r="K95">
        <f>IF(ISBLANK(Calculations!K95),"",Calculations!K95)</f>
        <v>5.7633672610931462E-2</v>
      </c>
      <c r="L95" t="str">
        <f>IF(ISBLANK(Calculations!L95),"",Calculations!L95)</f>
        <v>RESIDENTIAL</v>
      </c>
      <c r="M95" t="str">
        <f>IF(ISBLANK(Calculations!M95),"",Calculations!M95)</f>
        <v>lighting</v>
      </c>
      <c r="N95" t="str">
        <f>IF(ISBLANK(Calculations!N95),"",Calculations!N95)</f>
        <v>electricity</v>
      </c>
      <c r="O95">
        <f t="shared" si="1"/>
        <v>1356596976434.8269</v>
      </c>
      <c r="P95">
        <f>IF(ISBLANK(Calculations!P95),"",Calculations!P95)-(SUMIFS(BDEQ!B:B,BDEQ!$AG:$AG,About!$B$2,BDEQ!$AH:$AH,$I95)*BDEQ!$C$2*$J95*$K95)</f>
        <v>1356596976434.8269</v>
      </c>
      <c r="Q95">
        <f>IF(ISBLANK(Calculations!Q95),"",Calculations!Q95)-(SUMIFS(BDEQ!C:C,BDEQ!$AG:$AG,About!$B$2,BDEQ!$AH:$AH,$I95)*BDEQ!$C$2*$J95*$K95)</f>
        <v>1356596976434.8269</v>
      </c>
      <c r="R95">
        <f>IF(ISBLANK(Calculations!R95),"",Calculations!R95)-(SUMIFS(BDEQ!D:D,BDEQ!$AG:$AG,About!$B$2,BDEQ!$AH:$AH,$I95)*BDEQ!$C$2*$J95*$K95)</f>
        <v>1351729862056.8704</v>
      </c>
      <c r="S95">
        <f>IF(ISBLANK(Calculations!S95),"",Calculations!S95)-(SUMIFS(BDEQ!E:E,BDEQ!$AG:$AG,About!$B$2,BDEQ!$AH:$AH,$I95)*BDEQ!$C$2*$J95*$K95)</f>
        <v>1347115334705.2063</v>
      </c>
      <c r="T95">
        <f>IF(ISBLANK(Calculations!T95),"",Calculations!T95)-(SUMIFS(BDEQ!F:F,BDEQ!$AG:$AG,About!$B$2,BDEQ!$AH:$AH,$I95)*BDEQ!$C$2*$J95*$K95)</f>
        <v>1343502957314.3215</v>
      </c>
      <c r="U95">
        <f>IF(ISBLANK(Calculations!U95),"",Calculations!U95)-(SUMIFS(BDEQ!G:G,BDEQ!$AG:$AG,About!$B$2,BDEQ!$AH:$AH,$I95)*BDEQ!$C$2*$J95*$K95)</f>
        <v>1344440998810.4697</v>
      </c>
      <c r="V95">
        <f>IF(ISBLANK(Calculations!V95),"",Calculations!V95)-(SUMIFS(BDEQ!H:H,BDEQ!$AG:$AG,About!$B$2,BDEQ!$AH:$AH,$I95)*BDEQ!$C$2*$J95*$K95)</f>
        <v>1349468011887.4243</v>
      </c>
      <c r="W95">
        <f>IF(ISBLANK(Calculations!W95),"",Calculations!W95)-(SUMIFS(BDEQ!I:I,BDEQ!$AG:$AG,About!$B$2,BDEQ!$AH:$AH,$I95)*BDEQ!$C$2*$J95*$K95)</f>
        <v>1355964704331.2615</v>
      </c>
      <c r="X95">
        <f>IF(ISBLANK(Calculations!X95),"",Calculations!X95)-(SUMIFS(BDEQ!J:J,BDEQ!$AG:$AG,About!$B$2,BDEQ!$AH:$AH,$I95)*BDEQ!$C$2*$J95*$K95)</f>
        <v>1362423500583.3586</v>
      </c>
      <c r="Y95">
        <f>IF(ISBLANK(Calculations!Y95),"",Calculations!Y95)-(SUMIFS(BDEQ!K:K,BDEQ!$AG:$AG,About!$B$2,BDEQ!$AH:$AH,$I95)*BDEQ!$C$2*$J95*$K95)</f>
        <v>1368850416913.9751</v>
      </c>
      <c r="Z95">
        <f>IF(ISBLANK(Calculations!Z95),"",Calculations!Z95)-(SUMIFS(BDEQ!L:L,BDEQ!$AG:$AG,About!$B$2,BDEQ!$AH:$AH,$I95)*BDEQ!$C$2*$J95*$K95)</f>
        <v>1376417722777.6023</v>
      </c>
      <c r="AA95">
        <f>IF(ISBLANK(Calculations!AA95),"",Calculations!AA95)-(SUMIFS(BDEQ!M:M,BDEQ!$AG:$AG,About!$B$2,BDEQ!$AH:$AH,$I95)*BDEQ!$C$2*$J95*$K95)</f>
        <v>1385721952358.426</v>
      </c>
      <c r="AB95">
        <f>IF(ISBLANK(Calculations!AB95),"",Calculations!AB95)-(SUMIFS(BDEQ!N:N,BDEQ!$AG:$AG,About!$B$2,BDEQ!$AH:$AH,$I95)*BDEQ!$C$2*$J95*$K95)</f>
        <v>1397016580990.3594</v>
      </c>
      <c r="AC95">
        <f>IF(ISBLANK(Calculations!AC95),"",Calculations!AC95)-(SUMIFS(BDEQ!O:O,BDEQ!$AG:$AG,About!$B$2,BDEQ!$AH:$AH,$I95)*BDEQ!$C$2*$J95*$K95)</f>
        <v>1409316472741.7449</v>
      </c>
      <c r="AD95">
        <f>IF(ISBLANK(Calculations!AD95),"",Calculations!AD95)-(SUMIFS(BDEQ!P:P,BDEQ!$AG:$AG,About!$B$2,BDEQ!$AH:$AH,$I95)*BDEQ!$C$2*$J95*$K95)</f>
        <v>1421648870401.3965</v>
      </c>
      <c r="AE95">
        <f>IF(ISBLANK(Calculations!AE95),"",Calculations!AE95)-(SUMIFS(BDEQ!Q:Q,BDEQ!$AG:$AG,About!$B$2,BDEQ!$AH:$AH,$I95)*BDEQ!$C$2*$J95*$K95)</f>
        <v>1434329488956.3809</v>
      </c>
      <c r="AF95">
        <f>IF(ISBLANK(Calculations!AF95),"",Calculations!AF95)-(SUMIFS(BDEQ!R:R,BDEQ!$AG:$AG,About!$B$2,BDEQ!$AH:$AH,$I95)*BDEQ!$C$2*$J95*$K95)</f>
        <v>1444373431573.5156</v>
      </c>
      <c r="AG95">
        <f>IF(ISBLANK(Calculations!AG95),"",Calculations!AG95)-(SUMIFS(BDEQ!S:S,BDEQ!$AG:$AG,About!$B$2,BDEQ!$AH:$AH,$I95)*BDEQ!$C$2*$J95*$K95)</f>
        <v>1453608285663.2234</v>
      </c>
      <c r="AH95">
        <f>IF(ISBLANK(Calculations!AH95),"",Calculations!AH95)-(SUMIFS(BDEQ!T:T,BDEQ!$AG:$AG,About!$B$2,BDEQ!$AH:$AH,$I95)*BDEQ!$C$2*$J95*$K95)</f>
        <v>1462397119739.8525</v>
      </c>
      <c r="AI95">
        <f>IF(ISBLANK(Calculations!AI95),"",Calculations!AI95)-(SUMIFS(BDEQ!U:U,BDEQ!$AG:$AG,About!$B$2,BDEQ!$AH:$AH,$I95)*BDEQ!$C$2*$J95*$K95)</f>
        <v>1470510801823.4998</v>
      </c>
      <c r="AJ95">
        <f>IF(ISBLANK(Calculations!AJ95),"",Calculations!AJ95)-(SUMIFS(BDEQ!V:V,BDEQ!$AG:$AG,About!$B$2,BDEQ!$AH:$AH,$I95)*BDEQ!$C$2*$J95*$K95)</f>
        <v>1478425122242.9143</v>
      </c>
      <c r="AK95">
        <f>IF(ISBLANK(Calculations!AK95),"",Calculations!AK95)-(SUMIFS(BDEQ!W:W,BDEQ!$AG:$AG,About!$B$2,BDEQ!$AH:$AH,$I95)*BDEQ!$C$2*$J95*$K95)</f>
        <v>1483083130592.2317</v>
      </c>
      <c r="AL95">
        <f>IF(ISBLANK(Calculations!AL95),"",Calculations!AL95)-(SUMIFS(BDEQ!X:X,BDEQ!$AG:$AG,About!$B$2,BDEQ!$AH:$AH,$I95)*BDEQ!$C$2*$J95*$K95)</f>
        <v>1487886078363.5466</v>
      </c>
      <c r="AM95">
        <f>IF(ISBLANK(Calculations!AM95),"",Calculations!AM95)-(SUMIFS(BDEQ!Y:Y,BDEQ!$AG:$AG,About!$B$2,BDEQ!$AH:$AH,$I95)*BDEQ!$C$2*$J95*$K95)</f>
        <v>1493015586564.7378</v>
      </c>
      <c r="AN95">
        <f>IF(ISBLANK(Calculations!AN95),"",Calculations!AN95)-(SUMIFS(BDEQ!Z:Z,BDEQ!$AG:$AG,About!$B$2,BDEQ!$AH:$AH,$I95)*BDEQ!$C$2*$J95*$K95)</f>
        <v>1498997438632.584</v>
      </c>
      <c r="AO95">
        <f>IF(ISBLANK(Calculations!AO95),"",Calculations!AO95)-(SUMIFS(BDEQ!AA:AA,BDEQ!$AG:$AG,About!$B$2,BDEQ!$AH:$AH,$I95)*BDEQ!$C$2*$J95*$K95)</f>
        <v>1505110527180.8232</v>
      </c>
      <c r="AP95">
        <f>IF(ISBLANK(Calculations!AP95),"",Calculations!AP95)-(SUMIFS(BDEQ!AB:AB,BDEQ!$AG:$AG,About!$B$2,BDEQ!$AH:$AH,$I95)*BDEQ!$C$2*$J95*$K95)</f>
        <v>1511379645225.4485</v>
      </c>
      <c r="AQ95">
        <f>IF(ISBLANK(Calculations!AQ95),"",Calculations!AQ95)-(SUMIFS(BDEQ!AC:AC,BDEQ!$AG:$AG,About!$B$2,BDEQ!$AH:$AH,$I95)*BDEQ!$C$2*$J95*$K95)</f>
        <v>1518546684426.4407</v>
      </c>
      <c r="AR95">
        <f>IF(ISBLANK(Calculations!AR95),"",Calculations!AR95)-(SUMIFS(BDEQ!AD:AD,BDEQ!$AG:$AG,About!$B$2,BDEQ!$AH:$AH,$I95)*BDEQ!$C$2*$J95*$K95)</f>
        <v>1525634359669.2815</v>
      </c>
      <c r="AS95">
        <f>IF(ISBLANK(Calculations!AS95),"",Calculations!AS95)-(SUMIFS(BDEQ!AE:AE,BDEQ!$AG:$AG,About!$B$2,BDEQ!$AH:$AH,$I95)*BDEQ!$C$2*$J95*$K95)</f>
        <v>1533082430616.2495</v>
      </c>
      <c r="AT95">
        <f>IF(ISBLANK(Calculations!AT95),"",Calculations!AT95)-(SUMIFS(BDEQ!AF:AF,BDEQ!$AG:$AG,About!$B$2,BDEQ!$AH:$AH,$I95)*BDEQ!$C$2*$J95*$K95)</f>
        <v>1541537809300.5588</v>
      </c>
    </row>
    <row r="96" spans="1:46">
      <c r="A96" s="1" t="str">
        <f>IF(ISBLANK(Calculations!A96),"",Calculations!A96)</f>
        <v/>
      </c>
      <c r="B96" t="str">
        <f>IF(ISBLANK(Calculations!B96),"",Calculations!B96)</f>
        <v/>
      </c>
      <c r="C96" t="str">
        <f>IF(ISBLANK(Calculations!C96),"",Calculations!C96)</f>
        <v/>
      </c>
      <c r="D96" t="str">
        <f>IF(ISBLANK(Calculations!D96),"",Calculations!D96)</f>
        <v/>
      </c>
      <c r="E96" t="str">
        <f>IF(ISBLANK(Calculations!E96),"",Calculations!E96)</f>
        <v/>
      </c>
      <c r="F96" t="str">
        <f>IF(ISBLANK(Calculations!F96),"",Calculations!F96)</f>
        <v/>
      </c>
      <c r="G96" t="str">
        <f>IF(ISBLANK(Calculations!G96),"",Calculations!G96)</f>
        <v/>
      </c>
      <c r="H96" t="str">
        <f>IF(ISBLANK(Calculations!H96),"",Calculations!H96)</f>
        <v/>
      </c>
      <c r="I96" t="str">
        <f>IF(ISBLANK(Calculations!I96),"",Calculations!I96)</f>
        <v>rural residential</v>
      </c>
      <c r="J96">
        <f>IF(ISBLANK(Calculations!J96),"",Calculations!J96)</f>
        <v>0</v>
      </c>
      <c r="K96">
        <f>IF(ISBLANK(Calculations!K96),"",Calculations!K96)</f>
        <v>5.7633672610931462E-2</v>
      </c>
      <c r="L96" t="str">
        <f>IF(ISBLANK(Calculations!L96),"",Calculations!L96)</f>
        <v>RESIDENTIAL</v>
      </c>
      <c r="M96" t="str">
        <f>IF(ISBLANK(Calculations!M96),"",Calculations!M96)</f>
        <v>lighting</v>
      </c>
      <c r="N96" t="str">
        <f>IF(ISBLANK(Calculations!N96),"",Calculations!N96)</f>
        <v>coal</v>
      </c>
      <c r="O96">
        <f t="shared" si="1"/>
        <v>0</v>
      </c>
      <c r="P96">
        <f>IF(ISBLANK(Calculations!P96),"",Calculations!P96)</f>
        <v>0</v>
      </c>
      <c r="Q96">
        <f>IF(ISBLANK(Calculations!Q96),"",Calculations!Q96)</f>
        <v>0</v>
      </c>
      <c r="R96">
        <f>IF(ISBLANK(Calculations!R96),"",Calculations!R96)</f>
        <v>0</v>
      </c>
      <c r="S96">
        <f>IF(ISBLANK(Calculations!S96),"",Calculations!S96)</f>
        <v>0</v>
      </c>
      <c r="T96">
        <f>IF(ISBLANK(Calculations!T96),"",Calculations!T96)</f>
        <v>0</v>
      </c>
      <c r="U96">
        <f>IF(ISBLANK(Calculations!U96),"",Calculations!U96)</f>
        <v>0</v>
      </c>
      <c r="V96">
        <f>IF(ISBLANK(Calculations!V96),"",Calculations!V96)</f>
        <v>0</v>
      </c>
      <c r="W96">
        <f>IF(ISBLANK(Calculations!W96),"",Calculations!W96)</f>
        <v>0</v>
      </c>
      <c r="X96">
        <f>IF(ISBLANK(Calculations!X96),"",Calculations!X96)</f>
        <v>0</v>
      </c>
      <c r="Y96">
        <f>IF(ISBLANK(Calculations!Y96),"",Calculations!Y96)</f>
        <v>0</v>
      </c>
      <c r="Z96">
        <f>IF(ISBLANK(Calculations!Z96),"",Calculations!Z96)</f>
        <v>0</v>
      </c>
      <c r="AA96">
        <f>IF(ISBLANK(Calculations!AA96),"",Calculations!AA96)</f>
        <v>0</v>
      </c>
      <c r="AB96">
        <f>IF(ISBLANK(Calculations!AB96),"",Calculations!AB96)</f>
        <v>0</v>
      </c>
      <c r="AC96">
        <f>IF(ISBLANK(Calculations!AC96),"",Calculations!AC96)</f>
        <v>0</v>
      </c>
      <c r="AD96">
        <f>IF(ISBLANK(Calculations!AD96),"",Calculations!AD96)</f>
        <v>0</v>
      </c>
      <c r="AE96">
        <f>IF(ISBLANK(Calculations!AE96),"",Calculations!AE96)</f>
        <v>0</v>
      </c>
      <c r="AF96">
        <f>IF(ISBLANK(Calculations!AF96),"",Calculations!AF96)</f>
        <v>0</v>
      </c>
      <c r="AG96">
        <f>IF(ISBLANK(Calculations!AG96),"",Calculations!AG96)</f>
        <v>0</v>
      </c>
      <c r="AH96">
        <f>IF(ISBLANK(Calculations!AH96),"",Calculations!AH96)</f>
        <v>0</v>
      </c>
      <c r="AI96">
        <f>IF(ISBLANK(Calculations!AI96),"",Calculations!AI96)</f>
        <v>0</v>
      </c>
      <c r="AJ96">
        <f>IF(ISBLANK(Calculations!AJ96),"",Calculations!AJ96)</f>
        <v>0</v>
      </c>
      <c r="AK96">
        <f>IF(ISBLANK(Calculations!AK96),"",Calculations!AK96)</f>
        <v>0</v>
      </c>
      <c r="AL96">
        <f>IF(ISBLANK(Calculations!AL96),"",Calculations!AL96)</f>
        <v>0</v>
      </c>
      <c r="AM96">
        <f>IF(ISBLANK(Calculations!AM96),"",Calculations!AM96)</f>
        <v>0</v>
      </c>
      <c r="AN96">
        <f>IF(ISBLANK(Calculations!AN96),"",Calculations!AN96)</f>
        <v>0</v>
      </c>
      <c r="AO96">
        <f>IF(ISBLANK(Calculations!AO96),"",Calculations!AO96)</f>
        <v>0</v>
      </c>
      <c r="AP96">
        <f>IF(ISBLANK(Calculations!AP96),"",Calculations!AP96)</f>
        <v>0</v>
      </c>
      <c r="AQ96">
        <f>IF(ISBLANK(Calculations!AQ96),"",Calculations!AQ96)</f>
        <v>0</v>
      </c>
      <c r="AR96">
        <f>IF(ISBLANK(Calculations!AR96),"",Calculations!AR96)</f>
        <v>0</v>
      </c>
      <c r="AS96">
        <f>IF(ISBLANK(Calculations!AS96),"",Calculations!AS96)</f>
        <v>0</v>
      </c>
      <c r="AT96">
        <f>IF(ISBLANK(Calculations!AT96),"",Calculations!AT96)</f>
        <v>0</v>
      </c>
    </row>
    <row r="97" spans="1:46">
      <c r="A97" s="1" t="str">
        <f>IF(ISBLANK(Calculations!A97),"",Calculations!A97)</f>
        <v/>
      </c>
      <c r="B97" t="str">
        <f>IF(ISBLANK(Calculations!B97),"",Calculations!B97)</f>
        <v/>
      </c>
      <c r="C97" t="str">
        <f>IF(ISBLANK(Calculations!C97),"",Calculations!C97)</f>
        <v/>
      </c>
      <c r="D97" t="str">
        <f>IF(ISBLANK(Calculations!D97),"",Calculations!D97)</f>
        <v/>
      </c>
      <c r="E97" t="str">
        <f>IF(ISBLANK(Calculations!E97),"",Calculations!E97)</f>
        <v/>
      </c>
      <c r="F97" t="str">
        <f>IF(ISBLANK(Calculations!F97),"",Calculations!F97)</f>
        <v/>
      </c>
      <c r="G97" t="str">
        <f>IF(ISBLANK(Calculations!G97),"",Calculations!G97)</f>
        <v/>
      </c>
      <c r="H97" t="str">
        <f>IF(ISBLANK(Calculations!H97),"",Calculations!H97)</f>
        <v/>
      </c>
      <c r="I97" t="str">
        <f>IF(ISBLANK(Calculations!I97),"",Calculations!I97)</f>
        <v>rural residential</v>
      </c>
      <c r="J97">
        <f>IF(ISBLANK(Calculations!J97),"",Calculations!J97)</f>
        <v>0</v>
      </c>
      <c r="K97">
        <f>IF(ISBLANK(Calculations!K97),"",Calculations!K97)</f>
        <v>5.7633672610931462E-2</v>
      </c>
      <c r="L97" t="str">
        <f>IF(ISBLANK(Calculations!L97),"",Calculations!L97)</f>
        <v>RESIDENTIAL</v>
      </c>
      <c r="M97" t="str">
        <f>IF(ISBLANK(Calculations!M97),"",Calculations!M97)</f>
        <v>lighting</v>
      </c>
      <c r="N97" t="str">
        <f>IF(ISBLANK(Calculations!N97),"",Calculations!N97)</f>
        <v>natural gas</v>
      </c>
      <c r="O97">
        <f t="shared" si="1"/>
        <v>0</v>
      </c>
      <c r="P97">
        <f>IF(ISBLANK(Calculations!P97),"",Calculations!P97)</f>
        <v>0</v>
      </c>
      <c r="Q97">
        <f>IF(ISBLANK(Calculations!Q97),"",Calculations!Q97)</f>
        <v>0</v>
      </c>
      <c r="R97">
        <f>IF(ISBLANK(Calculations!R97),"",Calculations!R97)</f>
        <v>0</v>
      </c>
      <c r="S97">
        <f>IF(ISBLANK(Calculations!S97),"",Calculations!S97)</f>
        <v>0</v>
      </c>
      <c r="T97">
        <f>IF(ISBLANK(Calculations!T97),"",Calculations!T97)</f>
        <v>0</v>
      </c>
      <c r="U97">
        <f>IF(ISBLANK(Calculations!U97),"",Calculations!U97)</f>
        <v>0</v>
      </c>
      <c r="V97">
        <f>IF(ISBLANK(Calculations!V97),"",Calculations!V97)</f>
        <v>0</v>
      </c>
      <c r="W97">
        <f>IF(ISBLANK(Calculations!W97),"",Calculations!W97)</f>
        <v>0</v>
      </c>
      <c r="X97">
        <f>IF(ISBLANK(Calculations!X97),"",Calculations!X97)</f>
        <v>0</v>
      </c>
      <c r="Y97">
        <f>IF(ISBLANK(Calculations!Y97),"",Calculations!Y97)</f>
        <v>0</v>
      </c>
      <c r="Z97">
        <f>IF(ISBLANK(Calculations!Z97),"",Calculations!Z97)</f>
        <v>0</v>
      </c>
      <c r="AA97">
        <f>IF(ISBLANK(Calculations!AA97),"",Calculations!AA97)</f>
        <v>0</v>
      </c>
      <c r="AB97">
        <f>IF(ISBLANK(Calculations!AB97),"",Calculations!AB97)</f>
        <v>0</v>
      </c>
      <c r="AC97">
        <f>IF(ISBLANK(Calculations!AC97),"",Calculations!AC97)</f>
        <v>0</v>
      </c>
      <c r="AD97">
        <f>IF(ISBLANK(Calculations!AD97),"",Calculations!AD97)</f>
        <v>0</v>
      </c>
      <c r="AE97">
        <f>IF(ISBLANK(Calculations!AE97),"",Calculations!AE97)</f>
        <v>0</v>
      </c>
      <c r="AF97">
        <f>IF(ISBLANK(Calculations!AF97),"",Calculations!AF97)</f>
        <v>0</v>
      </c>
      <c r="AG97">
        <f>IF(ISBLANK(Calculations!AG97),"",Calculations!AG97)</f>
        <v>0</v>
      </c>
      <c r="AH97">
        <f>IF(ISBLANK(Calculations!AH97),"",Calculations!AH97)</f>
        <v>0</v>
      </c>
      <c r="AI97">
        <f>IF(ISBLANK(Calculations!AI97),"",Calculations!AI97)</f>
        <v>0</v>
      </c>
      <c r="AJ97">
        <f>IF(ISBLANK(Calculations!AJ97),"",Calculations!AJ97)</f>
        <v>0</v>
      </c>
      <c r="AK97">
        <f>IF(ISBLANK(Calculations!AK97),"",Calculations!AK97)</f>
        <v>0</v>
      </c>
      <c r="AL97">
        <f>IF(ISBLANK(Calculations!AL97),"",Calculations!AL97)</f>
        <v>0</v>
      </c>
      <c r="AM97">
        <f>IF(ISBLANK(Calculations!AM97),"",Calculations!AM97)</f>
        <v>0</v>
      </c>
      <c r="AN97">
        <f>IF(ISBLANK(Calculations!AN97),"",Calculations!AN97)</f>
        <v>0</v>
      </c>
      <c r="AO97">
        <f>IF(ISBLANK(Calculations!AO97),"",Calculations!AO97)</f>
        <v>0</v>
      </c>
      <c r="AP97">
        <f>IF(ISBLANK(Calculations!AP97),"",Calculations!AP97)</f>
        <v>0</v>
      </c>
      <c r="AQ97">
        <f>IF(ISBLANK(Calculations!AQ97),"",Calculations!AQ97)</f>
        <v>0</v>
      </c>
      <c r="AR97">
        <f>IF(ISBLANK(Calculations!AR97),"",Calculations!AR97)</f>
        <v>0</v>
      </c>
      <c r="AS97">
        <f>IF(ISBLANK(Calculations!AS97),"",Calculations!AS97)</f>
        <v>0</v>
      </c>
      <c r="AT97">
        <f>IF(ISBLANK(Calculations!AT97),"",Calculations!AT97)</f>
        <v>0</v>
      </c>
    </row>
    <row r="98" spans="1:46">
      <c r="A98" s="1" t="str">
        <f>IF(ISBLANK(Calculations!A98),"",Calculations!A98)</f>
        <v/>
      </c>
      <c r="B98" t="str">
        <f>IF(ISBLANK(Calculations!B98),"",Calculations!B98)</f>
        <v/>
      </c>
      <c r="C98" t="str">
        <f>IF(ISBLANK(Calculations!C98),"",Calculations!C98)</f>
        <v/>
      </c>
      <c r="D98" t="str">
        <f>IF(ISBLANK(Calculations!D98),"",Calculations!D98)</f>
        <v/>
      </c>
      <c r="E98" t="str">
        <f>IF(ISBLANK(Calculations!E98),"",Calculations!E98)</f>
        <v/>
      </c>
      <c r="F98" t="str">
        <f>IF(ISBLANK(Calculations!F98),"",Calculations!F98)</f>
        <v/>
      </c>
      <c r="G98" t="str">
        <f>IF(ISBLANK(Calculations!G98),"",Calculations!G98)</f>
        <v/>
      </c>
      <c r="H98" t="str">
        <f>IF(ISBLANK(Calculations!H98),"",Calculations!H98)</f>
        <v/>
      </c>
      <c r="I98" t="str">
        <f>IF(ISBLANK(Calculations!I98),"",Calculations!I98)</f>
        <v>rural residential</v>
      </c>
      <c r="J98">
        <f>IF(ISBLANK(Calculations!J98),"",Calculations!J98)</f>
        <v>0</v>
      </c>
      <c r="K98">
        <f>IF(ISBLANK(Calculations!K98),"",Calculations!K98)</f>
        <v>5.7633672610931462E-2</v>
      </c>
      <c r="L98" t="str">
        <f>IF(ISBLANK(Calculations!L98),"",Calculations!L98)</f>
        <v>RESIDENTIAL</v>
      </c>
      <c r="M98" t="str">
        <f>IF(ISBLANK(Calculations!M98),"",Calculations!M98)</f>
        <v>lighting</v>
      </c>
      <c r="N98" t="str">
        <f>IF(ISBLANK(Calculations!N98),"",Calculations!N98)</f>
        <v>petroleum diesel</v>
      </c>
      <c r="O98">
        <f t="shared" si="1"/>
        <v>0</v>
      </c>
      <c r="P98">
        <f>IF(ISBLANK(Calculations!P98),"",Calculations!P98)</f>
        <v>0</v>
      </c>
      <c r="Q98">
        <f>IF(ISBLANK(Calculations!Q98),"",Calculations!Q98)</f>
        <v>0</v>
      </c>
      <c r="R98">
        <f>IF(ISBLANK(Calculations!R98),"",Calculations!R98)</f>
        <v>0</v>
      </c>
      <c r="S98">
        <f>IF(ISBLANK(Calculations!S98),"",Calculations!S98)</f>
        <v>0</v>
      </c>
      <c r="T98">
        <f>IF(ISBLANK(Calculations!T98),"",Calculations!T98)</f>
        <v>0</v>
      </c>
      <c r="U98">
        <f>IF(ISBLANK(Calculations!U98),"",Calculations!U98)</f>
        <v>0</v>
      </c>
      <c r="V98">
        <f>IF(ISBLANK(Calculations!V98),"",Calculations!V98)</f>
        <v>0</v>
      </c>
      <c r="W98">
        <f>IF(ISBLANK(Calculations!W98),"",Calculations!W98)</f>
        <v>0</v>
      </c>
      <c r="X98">
        <f>IF(ISBLANK(Calculations!X98),"",Calculations!X98)</f>
        <v>0</v>
      </c>
      <c r="Y98">
        <f>IF(ISBLANK(Calculations!Y98),"",Calculations!Y98)</f>
        <v>0</v>
      </c>
      <c r="Z98">
        <f>IF(ISBLANK(Calculations!Z98),"",Calculations!Z98)</f>
        <v>0</v>
      </c>
      <c r="AA98">
        <f>IF(ISBLANK(Calculations!AA98),"",Calculations!AA98)</f>
        <v>0</v>
      </c>
      <c r="AB98">
        <f>IF(ISBLANK(Calculations!AB98),"",Calculations!AB98)</f>
        <v>0</v>
      </c>
      <c r="AC98">
        <f>IF(ISBLANK(Calculations!AC98),"",Calculations!AC98)</f>
        <v>0</v>
      </c>
      <c r="AD98">
        <f>IF(ISBLANK(Calculations!AD98),"",Calculations!AD98)</f>
        <v>0</v>
      </c>
      <c r="AE98">
        <f>IF(ISBLANK(Calculations!AE98),"",Calculations!AE98)</f>
        <v>0</v>
      </c>
      <c r="AF98">
        <f>IF(ISBLANK(Calculations!AF98),"",Calculations!AF98)</f>
        <v>0</v>
      </c>
      <c r="AG98">
        <f>IF(ISBLANK(Calculations!AG98),"",Calculations!AG98)</f>
        <v>0</v>
      </c>
      <c r="AH98">
        <f>IF(ISBLANK(Calculations!AH98),"",Calculations!AH98)</f>
        <v>0</v>
      </c>
      <c r="AI98">
        <f>IF(ISBLANK(Calculations!AI98),"",Calculations!AI98)</f>
        <v>0</v>
      </c>
      <c r="AJ98">
        <f>IF(ISBLANK(Calculations!AJ98),"",Calculations!AJ98)</f>
        <v>0</v>
      </c>
      <c r="AK98">
        <f>IF(ISBLANK(Calculations!AK98),"",Calculations!AK98)</f>
        <v>0</v>
      </c>
      <c r="AL98">
        <f>IF(ISBLANK(Calculations!AL98),"",Calculations!AL98)</f>
        <v>0</v>
      </c>
      <c r="AM98">
        <f>IF(ISBLANK(Calculations!AM98),"",Calculations!AM98)</f>
        <v>0</v>
      </c>
      <c r="AN98">
        <f>IF(ISBLANK(Calculations!AN98),"",Calculations!AN98)</f>
        <v>0</v>
      </c>
      <c r="AO98">
        <f>IF(ISBLANK(Calculations!AO98),"",Calculations!AO98)</f>
        <v>0</v>
      </c>
      <c r="AP98">
        <f>IF(ISBLANK(Calculations!AP98),"",Calculations!AP98)</f>
        <v>0</v>
      </c>
      <c r="AQ98">
        <f>IF(ISBLANK(Calculations!AQ98),"",Calculations!AQ98)</f>
        <v>0</v>
      </c>
      <c r="AR98">
        <f>IF(ISBLANK(Calculations!AR98),"",Calculations!AR98)</f>
        <v>0</v>
      </c>
      <c r="AS98">
        <f>IF(ISBLANK(Calculations!AS98),"",Calculations!AS98)</f>
        <v>0</v>
      </c>
      <c r="AT98">
        <f>IF(ISBLANK(Calculations!AT98),"",Calculations!AT98)</f>
        <v>0</v>
      </c>
    </row>
    <row r="99" spans="1:46">
      <c r="A99" s="1" t="str">
        <f>IF(ISBLANK(Calculations!A99),"",Calculations!A99)</f>
        <v/>
      </c>
      <c r="B99" t="str">
        <f>IF(ISBLANK(Calculations!B99),"",Calculations!B99)</f>
        <v/>
      </c>
      <c r="C99" t="str">
        <f>IF(ISBLANK(Calculations!C99),"",Calculations!C99)</f>
        <v/>
      </c>
      <c r="D99" t="str">
        <f>IF(ISBLANK(Calculations!D99),"",Calculations!D99)</f>
        <v/>
      </c>
      <c r="E99" t="str">
        <f>IF(ISBLANK(Calculations!E99),"",Calculations!E99)</f>
        <v/>
      </c>
      <c r="F99" t="str">
        <f>IF(ISBLANK(Calculations!F99),"",Calculations!F99)</f>
        <v/>
      </c>
      <c r="G99" t="str">
        <f>IF(ISBLANK(Calculations!G99),"",Calculations!G99)</f>
        <v/>
      </c>
      <c r="H99" t="str">
        <f>IF(ISBLANK(Calculations!H99),"",Calculations!H99)</f>
        <v/>
      </c>
      <c r="I99" t="str">
        <f>IF(ISBLANK(Calculations!I99),"",Calculations!I99)</f>
        <v>rural residential</v>
      </c>
      <c r="J99">
        <f>IF(ISBLANK(Calculations!J99),"",Calculations!J99)</f>
        <v>0</v>
      </c>
      <c r="K99">
        <f>IF(ISBLANK(Calculations!K99),"",Calculations!K99)</f>
        <v>5.7633672610931462E-2</v>
      </c>
      <c r="L99" t="str">
        <f>IF(ISBLANK(Calculations!L99),"",Calculations!L99)</f>
        <v>RESIDENTIAL</v>
      </c>
      <c r="M99" t="str">
        <f>IF(ISBLANK(Calculations!M99),"",Calculations!M99)</f>
        <v>lighting</v>
      </c>
      <c r="N99" t="str">
        <f>IF(ISBLANK(Calculations!N99),"",Calculations!N99)</f>
        <v>heat</v>
      </c>
      <c r="O99">
        <f t="shared" si="1"/>
        <v>0</v>
      </c>
      <c r="P99">
        <f>IF(ISBLANK(Calculations!P99),"",Calculations!P99)</f>
        <v>0</v>
      </c>
      <c r="Q99">
        <f>IF(ISBLANK(Calculations!Q99),"",Calculations!Q99)</f>
        <v>0</v>
      </c>
      <c r="R99">
        <f>IF(ISBLANK(Calculations!R99),"",Calculations!R99)</f>
        <v>0</v>
      </c>
      <c r="S99">
        <f>IF(ISBLANK(Calculations!S99),"",Calculations!S99)</f>
        <v>0</v>
      </c>
      <c r="T99">
        <f>IF(ISBLANK(Calculations!T99),"",Calculations!T99)</f>
        <v>0</v>
      </c>
      <c r="U99">
        <f>IF(ISBLANK(Calculations!U99),"",Calculations!U99)</f>
        <v>0</v>
      </c>
      <c r="V99">
        <f>IF(ISBLANK(Calculations!V99),"",Calculations!V99)</f>
        <v>0</v>
      </c>
      <c r="W99">
        <f>IF(ISBLANK(Calculations!W99),"",Calculations!W99)</f>
        <v>0</v>
      </c>
      <c r="X99">
        <f>IF(ISBLANK(Calculations!X99),"",Calculations!X99)</f>
        <v>0</v>
      </c>
      <c r="Y99">
        <f>IF(ISBLANK(Calculations!Y99),"",Calculations!Y99)</f>
        <v>0</v>
      </c>
      <c r="Z99">
        <f>IF(ISBLANK(Calculations!Z99),"",Calculations!Z99)</f>
        <v>0</v>
      </c>
      <c r="AA99">
        <f>IF(ISBLANK(Calculations!AA99),"",Calculations!AA99)</f>
        <v>0</v>
      </c>
      <c r="AB99">
        <f>IF(ISBLANK(Calculations!AB99),"",Calculations!AB99)</f>
        <v>0</v>
      </c>
      <c r="AC99">
        <f>IF(ISBLANK(Calculations!AC99),"",Calculations!AC99)</f>
        <v>0</v>
      </c>
      <c r="AD99">
        <f>IF(ISBLANK(Calculations!AD99),"",Calculations!AD99)</f>
        <v>0</v>
      </c>
      <c r="AE99">
        <f>IF(ISBLANK(Calculations!AE99),"",Calculations!AE99)</f>
        <v>0</v>
      </c>
      <c r="AF99">
        <f>IF(ISBLANK(Calculations!AF99),"",Calculations!AF99)</f>
        <v>0</v>
      </c>
      <c r="AG99">
        <f>IF(ISBLANK(Calculations!AG99),"",Calculations!AG99)</f>
        <v>0</v>
      </c>
      <c r="AH99">
        <f>IF(ISBLANK(Calculations!AH99),"",Calculations!AH99)</f>
        <v>0</v>
      </c>
      <c r="AI99">
        <f>IF(ISBLANK(Calculations!AI99),"",Calculations!AI99)</f>
        <v>0</v>
      </c>
      <c r="AJ99">
        <f>IF(ISBLANK(Calculations!AJ99),"",Calculations!AJ99)</f>
        <v>0</v>
      </c>
      <c r="AK99">
        <f>IF(ISBLANK(Calculations!AK99),"",Calculations!AK99)</f>
        <v>0</v>
      </c>
      <c r="AL99">
        <f>IF(ISBLANK(Calculations!AL99),"",Calculations!AL99)</f>
        <v>0</v>
      </c>
      <c r="AM99">
        <f>IF(ISBLANK(Calculations!AM99),"",Calculations!AM99)</f>
        <v>0</v>
      </c>
      <c r="AN99">
        <f>IF(ISBLANK(Calculations!AN99),"",Calculations!AN99)</f>
        <v>0</v>
      </c>
      <c r="AO99">
        <f>IF(ISBLANK(Calculations!AO99),"",Calculations!AO99)</f>
        <v>0</v>
      </c>
      <c r="AP99">
        <f>IF(ISBLANK(Calculations!AP99),"",Calculations!AP99)</f>
        <v>0</v>
      </c>
      <c r="AQ99">
        <f>IF(ISBLANK(Calculations!AQ99),"",Calculations!AQ99)</f>
        <v>0</v>
      </c>
      <c r="AR99">
        <f>IF(ISBLANK(Calculations!AR99),"",Calculations!AR99)</f>
        <v>0</v>
      </c>
      <c r="AS99">
        <f>IF(ISBLANK(Calculations!AS99),"",Calculations!AS99)</f>
        <v>0</v>
      </c>
      <c r="AT99">
        <f>IF(ISBLANK(Calculations!AT99),"",Calculations!AT99)</f>
        <v>0</v>
      </c>
    </row>
    <row r="100" spans="1:46">
      <c r="A100" s="1" t="str">
        <f>IF(ISBLANK(Calculations!A100),"",Calculations!A100)</f>
        <v/>
      </c>
      <c r="B100" t="str">
        <f>IF(ISBLANK(Calculations!B100),"",Calculations!B100)</f>
        <v/>
      </c>
      <c r="C100" t="str">
        <f>IF(ISBLANK(Calculations!C100),"",Calculations!C100)</f>
        <v/>
      </c>
      <c r="D100" t="str">
        <f>IF(ISBLANK(Calculations!D100),"",Calculations!D100)</f>
        <v/>
      </c>
      <c r="E100" t="str">
        <f>IF(ISBLANK(Calculations!E100),"",Calculations!E100)</f>
        <v/>
      </c>
      <c r="F100" t="str">
        <f>IF(ISBLANK(Calculations!F100),"",Calculations!F100)</f>
        <v/>
      </c>
      <c r="G100" t="str">
        <f>IF(ISBLANK(Calculations!G100),"",Calculations!G100)</f>
        <v/>
      </c>
      <c r="H100" t="str">
        <f>IF(ISBLANK(Calculations!H100),"",Calculations!H100)</f>
        <v/>
      </c>
      <c r="I100" t="str">
        <f>IF(ISBLANK(Calculations!I100),"",Calculations!I100)</f>
        <v>rural residential</v>
      </c>
      <c r="J100">
        <f>IF(ISBLANK(Calculations!J100),"",Calculations!J100)</f>
        <v>0</v>
      </c>
      <c r="K100">
        <f>IF(ISBLANK(Calculations!K100),"",Calculations!K100)</f>
        <v>5.7633672610931462E-2</v>
      </c>
      <c r="L100" t="str">
        <f>IF(ISBLANK(Calculations!L100),"",Calculations!L100)</f>
        <v>RESIDENTIAL</v>
      </c>
      <c r="M100" t="str">
        <f>IF(ISBLANK(Calculations!M100),"",Calculations!M100)</f>
        <v>lighting</v>
      </c>
      <c r="N100" t="str">
        <f>IF(ISBLANK(Calculations!N100),"",Calculations!N100)</f>
        <v>biomass</v>
      </c>
      <c r="O100">
        <f t="shared" si="1"/>
        <v>0</v>
      </c>
      <c r="P100">
        <f>IF(ISBLANK(Calculations!P100),"",Calculations!P100)</f>
        <v>0</v>
      </c>
      <c r="Q100">
        <f>IF(ISBLANK(Calculations!Q100),"",Calculations!Q100)</f>
        <v>0</v>
      </c>
      <c r="R100">
        <f>IF(ISBLANK(Calculations!R100),"",Calculations!R100)</f>
        <v>0</v>
      </c>
      <c r="S100">
        <f>IF(ISBLANK(Calculations!S100),"",Calculations!S100)</f>
        <v>0</v>
      </c>
      <c r="T100">
        <f>IF(ISBLANK(Calculations!T100),"",Calculations!T100)</f>
        <v>0</v>
      </c>
      <c r="U100">
        <f>IF(ISBLANK(Calculations!U100),"",Calculations!U100)</f>
        <v>0</v>
      </c>
      <c r="V100">
        <f>IF(ISBLANK(Calculations!V100),"",Calculations!V100)</f>
        <v>0</v>
      </c>
      <c r="W100">
        <f>IF(ISBLANK(Calculations!W100),"",Calculations!W100)</f>
        <v>0</v>
      </c>
      <c r="X100">
        <f>IF(ISBLANK(Calculations!X100),"",Calculations!X100)</f>
        <v>0</v>
      </c>
      <c r="Y100">
        <f>IF(ISBLANK(Calculations!Y100),"",Calculations!Y100)</f>
        <v>0</v>
      </c>
      <c r="Z100">
        <f>IF(ISBLANK(Calculations!Z100),"",Calculations!Z100)</f>
        <v>0</v>
      </c>
      <c r="AA100">
        <f>IF(ISBLANK(Calculations!AA100),"",Calculations!AA100)</f>
        <v>0</v>
      </c>
      <c r="AB100">
        <f>IF(ISBLANK(Calculations!AB100),"",Calculations!AB100)</f>
        <v>0</v>
      </c>
      <c r="AC100">
        <f>IF(ISBLANK(Calculations!AC100),"",Calculations!AC100)</f>
        <v>0</v>
      </c>
      <c r="AD100">
        <f>IF(ISBLANK(Calculations!AD100),"",Calculations!AD100)</f>
        <v>0</v>
      </c>
      <c r="AE100">
        <f>IF(ISBLANK(Calculations!AE100),"",Calculations!AE100)</f>
        <v>0</v>
      </c>
      <c r="AF100">
        <f>IF(ISBLANK(Calculations!AF100),"",Calculations!AF100)</f>
        <v>0</v>
      </c>
      <c r="AG100">
        <f>IF(ISBLANK(Calculations!AG100),"",Calculations!AG100)</f>
        <v>0</v>
      </c>
      <c r="AH100">
        <f>IF(ISBLANK(Calculations!AH100),"",Calculations!AH100)</f>
        <v>0</v>
      </c>
      <c r="AI100">
        <f>IF(ISBLANK(Calculations!AI100),"",Calculations!AI100)</f>
        <v>0</v>
      </c>
      <c r="AJ100">
        <f>IF(ISBLANK(Calculations!AJ100),"",Calculations!AJ100)</f>
        <v>0</v>
      </c>
      <c r="AK100">
        <f>IF(ISBLANK(Calculations!AK100),"",Calculations!AK100)</f>
        <v>0</v>
      </c>
      <c r="AL100">
        <f>IF(ISBLANK(Calculations!AL100),"",Calculations!AL100)</f>
        <v>0</v>
      </c>
      <c r="AM100">
        <f>IF(ISBLANK(Calculations!AM100),"",Calculations!AM100)</f>
        <v>0</v>
      </c>
      <c r="AN100">
        <f>IF(ISBLANK(Calculations!AN100),"",Calculations!AN100)</f>
        <v>0</v>
      </c>
      <c r="AO100">
        <f>IF(ISBLANK(Calculations!AO100),"",Calculations!AO100)</f>
        <v>0</v>
      </c>
      <c r="AP100">
        <f>IF(ISBLANK(Calculations!AP100),"",Calculations!AP100)</f>
        <v>0</v>
      </c>
      <c r="AQ100">
        <f>IF(ISBLANK(Calculations!AQ100),"",Calculations!AQ100)</f>
        <v>0</v>
      </c>
      <c r="AR100">
        <f>IF(ISBLANK(Calculations!AR100),"",Calculations!AR100)</f>
        <v>0</v>
      </c>
      <c r="AS100">
        <f>IF(ISBLANK(Calculations!AS100),"",Calculations!AS100)</f>
        <v>0</v>
      </c>
      <c r="AT100">
        <f>IF(ISBLANK(Calculations!AT100),"",Calculations!AT100)</f>
        <v>0</v>
      </c>
    </row>
    <row r="101" spans="1:46">
      <c r="A101" s="1" t="str">
        <f>IF(ISBLANK(Calculations!A101),"",Calculations!A101)</f>
        <v/>
      </c>
      <c r="B101" t="str">
        <f>IF(ISBLANK(Calculations!B101),"",Calculations!B101)</f>
        <v/>
      </c>
      <c r="C101" t="str">
        <f>IF(ISBLANK(Calculations!C101),"",Calculations!C101)</f>
        <v/>
      </c>
      <c r="D101" t="str">
        <f>IF(ISBLANK(Calculations!D101),"",Calculations!D101)</f>
        <v/>
      </c>
      <c r="E101" t="str">
        <f>IF(ISBLANK(Calculations!E101),"",Calculations!E101)</f>
        <v/>
      </c>
      <c r="F101" t="str">
        <f>IF(ISBLANK(Calculations!F101),"",Calculations!F101)</f>
        <v/>
      </c>
      <c r="G101" t="str">
        <f>IF(ISBLANK(Calculations!G101),"",Calculations!G101)</f>
        <v/>
      </c>
      <c r="H101" t="str">
        <f>IF(ISBLANK(Calculations!H101),"",Calculations!H101)</f>
        <v/>
      </c>
      <c r="I101" t="str">
        <f>IF(ISBLANK(Calculations!I101),"",Calculations!I101)</f>
        <v>rural residential</v>
      </c>
      <c r="J101">
        <f>IF(ISBLANK(Calculations!J101),"",Calculations!J101)</f>
        <v>0</v>
      </c>
      <c r="K101">
        <f>IF(ISBLANK(Calculations!K101),"",Calculations!K101)</f>
        <v>5.7633672610931462E-2</v>
      </c>
      <c r="L101" t="str">
        <f>IF(ISBLANK(Calculations!L101),"",Calculations!L101)</f>
        <v>RESIDENTIAL</v>
      </c>
      <c r="M101" t="str">
        <f>IF(ISBLANK(Calculations!M101),"",Calculations!M101)</f>
        <v>lighting</v>
      </c>
      <c r="N101" t="str">
        <f>IF(ISBLANK(Calculations!N101),"",Calculations!N101)</f>
        <v>kerosene</v>
      </c>
      <c r="O101">
        <f t="shared" si="1"/>
        <v>0</v>
      </c>
      <c r="P101">
        <f>IF(ISBLANK(Calculations!P101),"",Calculations!P101)</f>
        <v>0</v>
      </c>
      <c r="Q101">
        <f>IF(ISBLANK(Calculations!Q101),"",Calculations!Q101)</f>
        <v>0</v>
      </c>
      <c r="R101">
        <f>IF(ISBLANK(Calculations!R101),"",Calculations!R101)</f>
        <v>0</v>
      </c>
      <c r="S101">
        <f>IF(ISBLANK(Calculations!S101),"",Calculations!S101)</f>
        <v>0</v>
      </c>
      <c r="T101">
        <f>IF(ISBLANK(Calculations!T101),"",Calculations!T101)</f>
        <v>0</v>
      </c>
      <c r="U101">
        <f>IF(ISBLANK(Calculations!U101),"",Calculations!U101)</f>
        <v>0</v>
      </c>
      <c r="V101">
        <f>IF(ISBLANK(Calculations!V101),"",Calculations!V101)</f>
        <v>0</v>
      </c>
      <c r="W101">
        <f>IF(ISBLANK(Calculations!W101),"",Calculations!W101)</f>
        <v>0</v>
      </c>
      <c r="X101">
        <f>IF(ISBLANK(Calculations!X101),"",Calculations!X101)</f>
        <v>0</v>
      </c>
      <c r="Y101">
        <f>IF(ISBLANK(Calculations!Y101),"",Calculations!Y101)</f>
        <v>0</v>
      </c>
      <c r="Z101">
        <f>IF(ISBLANK(Calculations!Z101),"",Calculations!Z101)</f>
        <v>0</v>
      </c>
      <c r="AA101">
        <f>IF(ISBLANK(Calculations!AA101),"",Calculations!AA101)</f>
        <v>0</v>
      </c>
      <c r="AB101">
        <f>IF(ISBLANK(Calculations!AB101),"",Calculations!AB101)</f>
        <v>0</v>
      </c>
      <c r="AC101">
        <f>IF(ISBLANK(Calculations!AC101),"",Calculations!AC101)</f>
        <v>0</v>
      </c>
      <c r="AD101">
        <f>IF(ISBLANK(Calculations!AD101),"",Calculations!AD101)</f>
        <v>0</v>
      </c>
      <c r="AE101">
        <f>IF(ISBLANK(Calculations!AE101),"",Calculations!AE101)</f>
        <v>0</v>
      </c>
      <c r="AF101">
        <f>IF(ISBLANK(Calculations!AF101),"",Calculations!AF101)</f>
        <v>0</v>
      </c>
      <c r="AG101">
        <f>IF(ISBLANK(Calculations!AG101),"",Calculations!AG101)</f>
        <v>0</v>
      </c>
      <c r="AH101">
        <f>IF(ISBLANK(Calculations!AH101),"",Calculations!AH101)</f>
        <v>0</v>
      </c>
      <c r="AI101">
        <f>IF(ISBLANK(Calculations!AI101),"",Calculations!AI101)</f>
        <v>0</v>
      </c>
      <c r="AJ101">
        <f>IF(ISBLANK(Calculations!AJ101),"",Calculations!AJ101)</f>
        <v>0</v>
      </c>
      <c r="AK101">
        <f>IF(ISBLANK(Calculations!AK101),"",Calculations!AK101)</f>
        <v>0</v>
      </c>
      <c r="AL101">
        <f>IF(ISBLANK(Calculations!AL101),"",Calculations!AL101)</f>
        <v>0</v>
      </c>
      <c r="AM101">
        <f>IF(ISBLANK(Calculations!AM101),"",Calculations!AM101)</f>
        <v>0</v>
      </c>
      <c r="AN101">
        <f>IF(ISBLANK(Calculations!AN101),"",Calculations!AN101)</f>
        <v>0</v>
      </c>
      <c r="AO101">
        <f>IF(ISBLANK(Calculations!AO101),"",Calculations!AO101)</f>
        <v>0</v>
      </c>
      <c r="AP101">
        <f>IF(ISBLANK(Calculations!AP101),"",Calculations!AP101)</f>
        <v>0</v>
      </c>
      <c r="AQ101">
        <f>IF(ISBLANK(Calculations!AQ101),"",Calculations!AQ101)</f>
        <v>0</v>
      </c>
      <c r="AR101">
        <f>IF(ISBLANK(Calculations!AR101),"",Calculations!AR101)</f>
        <v>0</v>
      </c>
      <c r="AS101">
        <f>IF(ISBLANK(Calculations!AS101),"",Calculations!AS101)</f>
        <v>0</v>
      </c>
      <c r="AT101">
        <f>IF(ISBLANK(Calculations!AT101),"",Calculations!AT101)</f>
        <v>0</v>
      </c>
    </row>
    <row r="102" spans="1:46">
      <c r="A102" s="1" t="str">
        <f>IF(ISBLANK(Calculations!A102),"",Calculations!A102)</f>
        <v/>
      </c>
      <c r="B102" t="str">
        <f>IF(ISBLANK(Calculations!B102),"",Calculations!B102)</f>
        <v/>
      </c>
      <c r="C102" t="str">
        <f>IF(ISBLANK(Calculations!C102),"",Calculations!C102)</f>
        <v/>
      </c>
      <c r="D102" t="str">
        <f>IF(ISBLANK(Calculations!D102),"",Calculations!D102)</f>
        <v/>
      </c>
      <c r="E102" t="str">
        <f>IF(ISBLANK(Calculations!E102),"",Calculations!E102)</f>
        <v/>
      </c>
      <c r="F102" t="str">
        <f>IF(ISBLANK(Calculations!F102),"",Calculations!F102)</f>
        <v/>
      </c>
      <c r="G102" t="str">
        <f>IF(ISBLANK(Calculations!G102),"",Calculations!G102)</f>
        <v/>
      </c>
      <c r="H102" t="str">
        <f>IF(ISBLANK(Calculations!H102),"",Calculations!H102)</f>
        <v/>
      </c>
      <c r="I102" t="str">
        <f>IF(ISBLANK(Calculations!I102),"",Calculations!I102)</f>
        <v>rural residential</v>
      </c>
      <c r="J102">
        <f>IF(ISBLANK(Calculations!J102),"",Calculations!J102)</f>
        <v>0</v>
      </c>
      <c r="K102">
        <f>IF(ISBLANK(Calculations!K102),"",Calculations!K102)</f>
        <v>5.7633672610931462E-2</v>
      </c>
      <c r="L102" t="str">
        <f>IF(ISBLANK(Calculations!L102),"",Calculations!L102)</f>
        <v>RESIDENTIAL</v>
      </c>
      <c r="M102" t="str">
        <f>IF(ISBLANK(Calculations!M102),"",Calculations!M102)</f>
        <v>lighting</v>
      </c>
      <c r="N102" t="str">
        <f>IF(ISBLANK(Calculations!N102),"",Calculations!N102)</f>
        <v>heavy or residual fuel oil</v>
      </c>
      <c r="O102">
        <f t="shared" si="1"/>
        <v>0</v>
      </c>
      <c r="P102">
        <f>IF(ISBLANK(Calculations!P102),"",Calculations!P102)</f>
        <v>0</v>
      </c>
      <c r="Q102">
        <f>IF(ISBLANK(Calculations!Q102),"",Calculations!Q102)</f>
        <v>0</v>
      </c>
      <c r="R102">
        <f>IF(ISBLANK(Calculations!R102),"",Calculations!R102)</f>
        <v>0</v>
      </c>
      <c r="S102">
        <f>IF(ISBLANK(Calculations!S102),"",Calculations!S102)</f>
        <v>0</v>
      </c>
      <c r="T102">
        <f>IF(ISBLANK(Calculations!T102),"",Calculations!T102)</f>
        <v>0</v>
      </c>
      <c r="U102">
        <f>IF(ISBLANK(Calculations!U102),"",Calculations!U102)</f>
        <v>0</v>
      </c>
      <c r="V102">
        <f>IF(ISBLANK(Calculations!V102),"",Calculations!V102)</f>
        <v>0</v>
      </c>
      <c r="W102">
        <f>IF(ISBLANK(Calculations!W102),"",Calculations!W102)</f>
        <v>0</v>
      </c>
      <c r="X102">
        <f>IF(ISBLANK(Calculations!X102),"",Calculations!X102)</f>
        <v>0</v>
      </c>
      <c r="Y102">
        <f>IF(ISBLANK(Calculations!Y102),"",Calculations!Y102)</f>
        <v>0</v>
      </c>
      <c r="Z102">
        <f>IF(ISBLANK(Calculations!Z102),"",Calculations!Z102)</f>
        <v>0</v>
      </c>
      <c r="AA102">
        <f>IF(ISBLANK(Calculations!AA102),"",Calculations!AA102)</f>
        <v>0</v>
      </c>
      <c r="AB102">
        <f>IF(ISBLANK(Calculations!AB102),"",Calculations!AB102)</f>
        <v>0</v>
      </c>
      <c r="AC102">
        <f>IF(ISBLANK(Calculations!AC102),"",Calculations!AC102)</f>
        <v>0</v>
      </c>
      <c r="AD102">
        <f>IF(ISBLANK(Calculations!AD102),"",Calculations!AD102)</f>
        <v>0</v>
      </c>
      <c r="AE102">
        <f>IF(ISBLANK(Calculations!AE102),"",Calculations!AE102)</f>
        <v>0</v>
      </c>
      <c r="AF102">
        <f>IF(ISBLANK(Calculations!AF102),"",Calculations!AF102)</f>
        <v>0</v>
      </c>
      <c r="AG102">
        <f>IF(ISBLANK(Calculations!AG102),"",Calculations!AG102)</f>
        <v>0</v>
      </c>
      <c r="AH102">
        <f>IF(ISBLANK(Calculations!AH102),"",Calculations!AH102)</f>
        <v>0</v>
      </c>
      <c r="AI102">
        <f>IF(ISBLANK(Calculations!AI102),"",Calculations!AI102)</f>
        <v>0</v>
      </c>
      <c r="AJ102">
        <f>IF(ISBLANK(Calculations!AJ102),"",Calculations!AJ102)</f>
        <v>0</v>
      </c>
      <c r="AK102">
        <f>IF(ISBLANK(Calculations!AK102),"",Calculations!AK102)</f>
        <v>0</v>
      </c>
      <c r="AL102">
        <f>IF(ISBLANK(Calculations!AL102),"",Calculations!AL102)</f>
        <v>0</v>
      </c>
      <c r="AM102">
        <f>IF(ISBLANK(Calculations!AM102),"",Calculations!AM102)</f>
        <v>0</v>
      </c>
      <c r="AN102">
        <f>IF(ISBLANK(Calculations!AN102),"",Calculations!AN102)</f>
        <v>0</v>
      </c>
      <c r="AO102">
        <f>IF(ISBLANK(Calculations!AO102),"",Calculations!AO102)</f>
        <v>0</v>
      </c>
      <c r="AP102">
        <f>IF(ISBLANK(Calculations!AP102),"",Calculations!AP102)</f>
        <v>0</v>
      </c>
      <c r="AQ102">
        <f>IF(ISBLANK(Calculations!AQ102),"",Calculations!AQ102)</f>
        <v>0</v>
      </c>
      <c r="AR102">
        <f>IF(ISBLANK(Calculations!AR102),"",Calculations!AR102)</f>
        <v>0</v>
      </c>
      <c r="AS102">
        <f>IF(ISBLANK(Calculations!AS102),"",Calculations!AS102)</f>
        <v>0</v>
      </c>
      <c r="AT102">
        <f>IF(ISBLANK(Calculations!AT102),"",Calculations!AT102)</f>
        <v>0</v>
      </c>
    </row>
    <row r="103" spans="1:46">
      <c r="A103" s="1" t="str">
        <f>IF(ISBLANK(Calculations!A103),"",Calculations!A103)</f>
        <v/>
      </c>
      <c r="B103" t="str">
        <f>IF(ISBLANK(Calculations!B103),"",Calculations!B103)</f>
        <v/>
      </c>
      <c r="C103" t="str">
        <f>IF(ISBLANK(Calculations!C103),"",Calculations!C103)</f>
        <v/>
      </c>
      <c r="D103" t="str">
        <f>IF(ISBLANK(Calculations!D103),"",Calculations!D103)</f>
        <v/>
      </c>
      <c r="E103" t="str">
        <f>IF(ISBLANK(Calculations!E103),"",Calculations!E103)</f>
        <v/>
      </c>
      <c r="F103" t="str">
        <f>IF(ISBLANK(Calculations!F103),"",Calculations!F103)</f>
        <v/>
      </c>
      <c r="G103" t="str">
        <f>IF(ISBLANK(Calculations!G103),"",Calculations!G103)</f>
        <v/>
      </c>
      <c r="H103" t="str">
        <f>IF(ISBLANK(Calculations!H103),"",Calculations!H103)</f>
        <v/>
      </c>
      <c r="I103" t="str">
        <f>IF(ISBLANK(Calculations!I103),"",Calculations!I103)</f>
        <v>rural residential</v>
      </c>
      <c r="J103">
        <f>IF(ISBLANK(Calculations!J103),"",Calculations!J103)</f>
        <v>0</v>
      </c>
      <c r="K103">
        <f>IF(ISBLANK(Calculations!K103),"",Calculations!K103)</f>
        <v>5.7633672610931462E-2</v>
      </c>
      <c r="L103" t="str">
        <f>IF(ISBLANK(Calculations!L103),"",Calculations!L103)</f>
        <v>RESIDENTIAL</v>
      </c>
      <c r="M103" t="str">
        <f>IF(ISBLANK(Calculations!M103),"",Calculations!M103)</f>
        <v>lighting</v>
      </c>
      <c r="N103" t="str">
        <f>IF(ISBLANK(Calculations!N103),"",Calculations!N103)</f>
        <v>LPG propane or butane</v>
      </c>
      <c r="O103">
        <f t="shared" si="1"/>
        <v>0</v>
      </c>
      <c r="P103">
        <f>IF(ISBLANK(Calculations!P103),"",Calculations!P103)</f>
        <v>0</v>
      </c>
      <c r="Q103">
        <f>IF(ISBLANK(Calculations!Q103),"",Calculations!Q103)</f>
        <v>0</v>
      </c>
      <c r="R103">
        <f>IF(ISBLANK(Calculations!R103),"",Calculations!R103)</f>
        <v>0</v>
      </c>
      <c r="S103">
        <f>IF(ISBLANK(Calculations!S103),"",Calculations!S103)</f>
        <v>0</v>
      </c>
      <c r="T103">
        <f>IF(ISBLANK(Calculations!T103),"",Calculations!T103)</f>
        <v>0</v>
      </c>
      <c r="U103">
        <f>IF(ISBLANK(Calculations!U103),"",Calculations!U103)</f>
        <v>0</v>
      </c>
      <c r="V103">
        <f>IF(ISBLANK(Calculations!V103),"",Calculations!V103)</f>
        <v>0</v>
      </c>
      <c r="W103">
        <f>IF(ISBLANK(Calculations!W103),"",Calculations!W103)</f>
        <v>0</v>
      </c>
      <c r="X103">
        <f>IF(ISBLANK(Calculations!X103),"",Calculations!X103)</f>
        <v>0</v>
      </c>
      <c r="Y103">
        <f>IF(ISBLANK(Calculations!Y103),"",Calculations!Y103)</f>
        <v>0</v>
      </c>
      <c r="Z103">
        <f>IF(ISBLANK(Calculations!Z103),"",Calculations!Z103)</f>
        <v>0</v>
      </c>
      <c r="AA103">
        <f>IF(ISBLANK(Calculations!AA103),"",Calculations!AA103)</f>
        <v>0</v>
      </c>
      <c r="AB103">
        <f>IF(ISBLANK(Calculations!AB103),"",Calculations!AB103)</f>
        <v>0</v>
      </c>
      <c r="AC103">
        <f>IF(ISBLANK(Calculations!AC103),"",Calculations!AC103)</f>
        <v>0</v>
      </c>
      <c r="AD103">
        <f>IF(ISBLANK(Calculations!AD103),"",Calculations!AD103)</f>
        <v>0</v>
      </c>
      <c r="AE103">
        <f>IF(ISBLANK(Calculations!AE103),"",Calculations!AE103)</f>
        <v>0</v>
      </c>
      <c r="AF103">
        <f>IF(ISBLANK(Calculations!AF103),"",Calculations!AF103)</f>
        <v>0</v>
      </c>
      <c r="AG103">
        <f>IF(ISBLANK(Calculations!AG103),"",Calculations!AG103)</f>
        <v>0</v>
      </c>
      <c r="AH103">
        <f>IF(ISBLANK(Calculations!AH103),"",Calculations!AH103)</f>
        <v>0</v>
      </c>
      <c r="AI103">
        <f>IF(ISBLANK(Calculations!AI103),"",Calculations!AI103)</f>
        <v>0</v>
      </c>
      <c r="AJ103">
        <f>IF(ISBLANK(Calculations!AJ103),"",Calculations!AJ103)</f>
        <v>0</v>
      </c>
      <c r="AK103">
        <f>IF(ISBLANK(Calculations!AK103),"",Calculations!AK103)</f>
        <v>0</v>
      </c>
      <c r="AL103">
        <f>IF(ISBLANK(Calculations!AL103),"",Calculations!AL103)</f>
        <v>0</v>
      </c>
      <c r="AM103">
        <f>IF(ISBLANK(Calculations!AM103),"",Calculations!AM103)</f>
        <v>0</v>
      </c>
      <c r="AN103">
        <f>IF(ISBLANK(Calculations!AN103),"",Calculations!AN103)</f>
        <v>0</v>
      </c>
      <c r="AO103">
        <f>IF(ISBLANK(Calculations!AO103),"",Calculations!AO103)</f>
        <v>0</v>
      </c>
      <c r="AP103">
        <f>IF(ISBLANK(Calculations!AP103),"",Calculations!AP103)</f>
        <v>0</v>
      </c>
      <c r="AQ103">
        <f>IF(ISBLANK(Calculations!AQ103),"",Calculations!AQ103)</f>
        <v>0</v>
      </c>
      <c r="AR103">
        <f>IF(ISBLANK(Calculations!AR103),"",Calculations!AR103)</f>
        <v>0</v>
      </c>
      <c r="AS103">
        <f>IF(ISBLANK(Calculations!AS103),"",Calculations!AS103)</f>
        <v>0</v>
      </c>
      <c r="AT103">
        <f>IF(ISBLANK(Calculations!AT103),"",Calculations!AT103)</f>
        <v>0</v>
      </c>
    </row>
    <row r="104" spans="1:46">
      <c r="A104" s="1" t="str">
        <f>IF(ISBLANK(Calculations!A104),"",Calculations!A104)</f>
        <v/>
      </c>
      <c r="B104" t="str">
        <f>IF(ISBLANK(Calculations!B104),"",Calculations!B104)</f>
        <v/>
      </c>
      <c r="C104" t="str">
        <f>IF(ISBLANK(Calculations!C104),"",Calculations!C104)</f>
        <v/>
      </c>
      <c r="D104" t="str">
        <f>IF(ISBLANK(Calculations!D104),"",Calculations!D104)</f>
        <v/>
      </c>
      <c r="E104" t="str">
        <f>IF(ISBLANK(Calculations!E104),"",Calculations!E104)</f>
        <v/>
      </c>
      <c r="F104" t="str">
        <f>IF(ISBLANK(Calculations!F104),"",Calculations!F104)</f>
        <v/>
      </c>
      <c r="G104" t="str">
        <f>IF(ISBLANK(Calculations!G104),"",Calculations!G104)</f>
        <v/>
      </c>
      <c r="H104" t="str">
        <f>IF(ISBLANK(Calculations!H104),"",Calculations!H104)</f>
        <v/>
      </c>
      <c r="I104" t="str">
        <f>IF(ISBLANK(Calculations!I104),"",Calculations!I104)</f>
        <v>rural residential</v>
      </c>
      <c r="J104">
        <f>IF(ISBLANK(Calculations!J104),"",Calculations!J104)</f>
        <v>0</v>
      </c>
      <c r="K104">
        <f>IF(ISBLANK(Calculations!K104),"",Calculations!K104)</f>
        <v>5.7633672610931462E-2</v>
      </c>
      <c r="L104" t="str">
        <f>IF(ISBLANK(Calculations!L104),"",Calculations!L104)</f>
        <v>RESIDENTIAL</v>
      </c>
      <c r="M104" t="str">
        <f>IF(ISBLANK(Calculations!M104),"",Calculations!M104)</f>
        <v>lighting</v>
      </c>
      <c r="N104" t="str">
        <f>IF(ISBLANK(Calculations!N104),"",Calculations!N104)</f>
        <v>hydrogen</v>
      </c>
      <c r="O104">
        <f t="shared" si="1"/>
        <v>0</v>
      </c>
      <c r="P104">
        <f>IF(ISBLANK(Calculations!P104),"",Calculations!P104)</f>
        <v>0</v>
      </c>
      <c r="Q104">
        <f>IF(ISBLANK(Calculations!Q104),"",Calculations!Q104)</f>
        <v>0</v>
      </c>
      <c r="R104">
        <f>IF(ISBLANK(Calculations!R104),"",Calculations!R104)</f>
        <v>0</v>
      </c>
      <c r="S104">
        <f>IF(ISBLANK(Calculations!S104),"",Calculations!S104)</f>
        <v>0</v>
      </c>
      <c r="T104">
        <f>IF(ISBLANK(Calculations!T104),"",Calculations!T104)</f>
        <v>0</v>
      </c>
      <c r="U104">
        <f>IF(ISBLANK(Calculations!U104),"",Calculations!U104)</f>
        <v>0</v>
      </c>
      <c r="V104">
        <f>IF(ISBLANK(Calculations!V104),"",Calculations!V104)</f>
        <v>0</v>
      </c>
      <c r="W104">
        <f>IF(ISBLANK(Calculations!W104),"",Calculations!W104)</f>
        <v>0</v>
      </c>
      <c r="X104">
        <f>IF(ISBLANK(Calculations!X104),"",Calculations!X104)</f>
        <v>0</v>
      </c>
      <c r="Y104">
        <f>IF(ISBLANK(Calculations!Y104),"",Calculations!Y104)</f>
        <v>0</v>
      </c>
      <c r="Z104">
        <f>IF(ISBLANK(Calculations!Z104),"",Calculations!Z104)</f>
        <v>0</v>
      </c>
      <c r="AA104">
        <f>IF(ISBLANK(Calculations!AA104),"",Calculations!AA104)</f>
        <v>0</v>
      </c>
      <c r="AB104">
        <f>IF(ISBLANK(Calculations!AB104),"",Calculations!AB104)</f>
        <v>0</v>
      </c>
      <c r="AC104">
        <f>IF(ISBLANK(Calculations!AC104),"",Calculations!AC104)</f>
        <v>0</v>
      </c>
      <c r="AD104">
        <f>IF(ISBLANK(Calculations!AD104),"",Calculations!AD104)</f>
        <v>0</v>
      </c>
      <c r="AE104">
        <f>IF(ISBLANK(Calculations!AE104),"",Calculations!AE104)</f>
        <v>0</v>
      </c>
      <c r="AF104">
        <f>IF(ISBLANK(Calculations!AF104),"",Calculations!AF104)</f>
        <v>0</v>
      </c>
      <c r="AG104">
        <f>IF(ISBLANK(Calculations!AG104),"",Calculations!AG104)</f>
        <v>0</v>
      </c>
      <c r="AH104">
        <f>IF(ISBLANK(Calculations!AH104),"",Calculations!AH104)</f>
        <v>0</v>
      </c>
      <c r="AI104">
        <f>IF(ISBLANK(Calculations!AI104),"",Calculations!AI104)</f>
        <v>0</v>
      </c>
      <c r="AJ104">
        <f>IF(ISBLANK(Calculations!AJ104),"",Calculations!AJ104)</f>
        <v>0</v>
      </c>
      <c r="AK104">
        <f>IF(ISBLANK(Calculations!AK104),"",Calculations!AK104)</f>
        <v>0</v>
      </c>
      <c r="AL104">
        <f>IF(ISBLANK(Calculations!AL104),"",Calculations!AL104)</f>
        <v>0</v>
      </c>
      <c r="AM104">
        <f>IF(ISBLANK(Calculations!AM104),"",Calculations!AM104)</f>
        <v>0</v>
      </c>
      <c r="AN104">
        <f>IF(ISBLANK(Calculations!AN104),"",Calculations!AN104)</f>
        <v>0</v>
      </c>
      <c r="AO104">
        <f>IF(ISBLANK(Calculations!AO104),"",Calculations!AO104)</f>
        <v>0</v>
      </c>
      <c r="AP104">
        <f>IF(ISBLANK(Calculations!AP104),"",Calculations!AP104)</f>
        <v>0</v>
      </c>
      <c r="AQ104">
        <f>IF(ISBLANK(Calculations!AQ104),"",Calculations!AQ104)</f>
        <v>0</v>
      </c>
      <c r="AR104">
        <f>IF(ISBLANK(Calculations!AR104),"",Calculations!AR104)</f>
        <v>0</v>
      </c>
      <c r="AS104">
        <f>IF(ISBLANK(Calculations!AS104),"",Calculations!AS104)</f>
        <v>0</v>
      </c>
      <c r="AT104">
        <f>IF(ISBLANK(Calculations!AT104),"",Calculations!AT104)</f>
        <v>0</v>
      </c>
    </row>
    <row r="105" spans="1:46">
      <c r="A105" s="1" t="str">
        <f>IF(ISBLANK(Calculations!A105),"",Calculations!A105)</f>
        <v/>
      </c>
      <c r="B105" t="str">
        <f>IF(ISBLANK(Calculations!B105),"",Calculations!B105)</f>
        <v/>
      </c>
      <c r="C105" t="str">
        <f>IF(ISBLANK(Calculations!C105),"",Calculations!C105)</f>
        <v/>
      </c>
      <c r="D105" t="str">
        <f>IF(ISBLANK(Calculations!D105),"",Calculations!D105)</f>
        <v/>
      </c>
      <c r="E105" t="str">
        <f>IF(ISBLANK(Calculations!E105),"",Calculations!E105)</f>
        <v/>
      </c>
      <c r="F105" t="str">
        <f>IF(ISBLANK(Calculations!F105),"",Calculations!F105)</f>
        <v/>
      </c>
      <c r="G105" t="str">
        <f>IF(ISBLANK(Calculations!G105),"",Calculations!G105)</f>
        <v/>
      </c>
      <c r="H105" t="str">
        <f>IF(ISBLANK(Calculations!H105),"",Calculations!H105)</f>
        <v/>
      </c>
      <c r="I105" t="str">
        <f>IF(ISBLANK(Calculations!I105),"",Calculations!I105)</f>
        <v/>
      </c>
      <c r="J105" t="str">
        <f>IF(ISBLANK(Calculations!J105),"",Calculations!J105)</f>
        <v/>
      </c>
      <c r="K105" t="str">
        <f>IF(ISBLANK(Calculations!K105),"",Calculations!K105)</f>
        <v/>
      </c>
      <c r="L105" t="str">
        <f>IF(ISBLANK(Calculations!L105),"",Calculations!L105)</f>
        <v/>
      </c>
      <c r="M105" t="str">
        <f>IF(ISBLANK(Calculations!M105),"",Calculations!M105)</f>
        <v/>
      </c>
      <c r="N105" t="str">
        <f>IF(ISBLANK(Calculations!N105),"",Calculations!N105)</f>
        <v/>
      </c>
      <c r="O105" t="str">
        <f t="shared" si="1"/>
        <v/>
      </c>
      <c r="P105" t="str">
        <f>IF(ISBLANK(Calculations!P105),"",Calculations!P105)</f>
        <v/>
      </c>
      <c r="Q105" t="str">
        <f>IF(ISBLANK(Calculations!Q105),"",Calculations!Q105)</f>
        <v/>
      </c>
      <c r="R105" t="str">
        <f>IF(ISBLANK(Calculations!R105),"",Calculations!R105)</f>
        <v/>
      </c>
      <c r="S105" t="str">
        <f>IF(ISBLANK(Calculations!S105),"",Calculations!S105)</f>
        <v/>
      </c>
      <c r="T105" t="str">
        <f>IF(ISBLANK(Calculations!T105),"",Calculations!T105)</f>
        <v/>
      </c>
      <c r="U105" t="str">
        <f>IF(ISBLANK(Calculations!U105),"",Calculations!U105)</f>
        <v/>
      </c>
      <c r="V105" t="str">
        <f>IF(ISBLANK(Calculations!V105),"",Calculations!V105)</f>
        <v/>
      </c>
      <c r="W105" t="str">
        <f>IF(ISBLANK(Calculations!W105),"",Calculations!W105)</f>
        <v/>
      </c>
      <c r="X105" t="str">
        <f>IF(ISBLANK(Calculations!X105),"",Calculations!X105)</f>
        <v/>
      </c>
      <c r="Y105" t="str">
        <f>IF(ISBLANK(Calculations!Y105),"",Calculations!Y105)</f>
        <v/>
      </c>
      <c r="Z105" t="str">
        <f>IF(ISBLANK(Calculations!Z105),"",Calculations!Z105)</f>
        <v/>
      </c>
      <c r="AA105" t="str">
        <f>IF(ISBLANK(Calculations!AA105),"",Calculations!AA105)</f>
        <v/>
      </c>
      <c r="AB105" t="str">
        <f>IF(ISBLANK(Calculations!AB105),"",Calculations!AB105)</f>
        <v/>
      </c>
      <c r="AC105" t="str">
        <f>IF(ISBLANK(Calculations!AC105),"",Calculations!AC105)</f>
        <v/>
      </c>
      <c r="AD105" t="str">
        <f>IF(ISBLANK(Calculations!AD105),"",Calculations!AD105)</f>
        <v/>
      </c>
      <c r="AE105" t="str">
        <f>IF(ISBLANK(Calculations!AE105),"",Calculations!AE105)</f>
        <v/>
      </c>
      <c r="AF105" t="str">
        <f>IF(ISBLANK(Calculations!AF105),"",Calculations!AF105)</f>
        <v/>
      </c>
      <c r="AG105" t="str">
        <f>IF(ISBLANK(Calculations!AG105),"",Calculations!AG105)</f>
        <v/>
      </c>
      <c r="AH105" t="str">
        <f>IF(ISBLANK(Calculations!AH105),"",Calculations!AH105)</f>
        <v/>
      </c>
      <c r="AI105" t="str">
        <f>IF(ISBLANK(Calculations!AI105),"",Calculations!AI105)</f>
        <v/>
      </c>
      <c r="AJ105" t="str">
        <f>IF(ISBLANK(Calculations!AJ105),"",Calculations!AJ105)</f>
        <v/>
      </c>
      <c r="AK105" t="str">
        <f>IF(ISBLANK(Calculations!AK105),"",Calculations!AK105)</f>
        <v/>
      </c>
      <c r="AL105" t="str">
        <f>IF(ISBLANK(Calculations!AL105),"",Calculations!AL105)</f>
        <v/>
      </c>
      <c r="AM105" t="str">
        <f>IF(ISBLANK(Calculations!AM105),"",Calculations!AM105)</f>
        <v/>
      </c>
      <c r="AN105" t="str">
        <f>IF(ISBLANK(Calculations!AN105),"",Calculations!AN105)</f>
        <v/>
      </c>
      <c r="AO105" t="str">
        <f>IF(ISBLANK(Calculations!AO105),"",Calculations!AO105)</f>
        <v/>
      </c>
      <c r="AP105" t="str">
        <f>IF(ISBLANK(Calculations!AP105),"",Calculations!AP105)</f>
        <v/>
      </c>
      <c r="AQ105" t="str">
        <f>IF(ISBLANK(Calculations!AQ105),"",Calculations!AQ105)</f>
        <v/>
      </c>
      <c r="AR105" t="str">
        <f>IF(ISBLANK(Calculations!AR105),"",Calculations!AR105)</f>
        <v/>
      </c>
      <c r="AS105" t="str">
        <f>IF(ISBLANK(Calculations!AS105),"",Calculations!AS105)</f>
        <v/>
      </c>
      <c r="AT105" t="str">
        <f>IF(ISBLANK(Calculations!AT105),"",Calculations!AT105)</f>
        <v/>
      </c>
    </row>
    <row r="106" spans="1:46">
      <c r="A106" s="1" t="str">
        <f>IF(ISBLANK(Calculations!A106),"",Calculations!A106)</f>
        <v/>
      </c>
      <c r="B106" t="str">
        <f>IF(ISBLANK(Calculations!B106),"",Calculations!B106)</f>
        <v/>
      </c>
      <c r="C106" t="str">
        <f>IF(ISBLANK(Calculations!C106),"",Calculations!C106)</f>
        <v/>
      </c>
      <c r="D106" t="str">
        <f>IF(ISBLANK(Calculations!D106),"",Calculations!D106)</f>
        <v/>
      </c>
      <c r="E106" t="str">
        <f>IF(ISBLANK(Calculations!E106),"",Calculations!E106)</f>
        <v/>
      </c>
      <c r="F106" t="str">
        <f>IF(ISBLANK(Calculations!F106),"",Calculations!F106)</f>
        <v/>
      </c>
      <c r="G106" t="str">
        <f>IF(ISBLANK(Calculations!G106),"",Calculations!G106)</f>
        <v/>
      </c>
      <c r="H106" t="str">
        <f>IF(ISBLANK(Calculations!H106),"",Calculations!H106)</f>
        <v>BCEU-rural-residential-appl</v>
      </c>
      <c r="I106" t="str">
        <f>IF(ISBLANK(Calculations!I106),"",Calculations!I106)</f>
        <v/>
      </c>
      <c r="J106" t="str">
        <f>IF(ISBLANK(Calculations!J106),"",Calculations!J106)</f>
        <v/>
      </c>
      <c r="K106" t="str">
        <f>IF(ISBLANK(Calculations!K106),"",Calculations!K106)</f>
        <v/>
      </c>
      <c r="L106" t="str">
        <f>IF(ISBLANK(Calculations!L106),"",Calculations!L106)</f>
        <v/>
      </c>
      <c r="M106" t="str">
        <f>IF(ISBLANK(Calculations!M106),"",Calculations!M106)</f>
        <v/>
      </c>
      <c r="N106" t="str">
        <f>IF(ISBLANK(Calculations!N106),"",Calculations!N106)</f>
        <v/>
      </c>
      <c r="O106" t="str">
        <f t="shared" si="1"/>
        <v/>
      </c>
      <c r="P106" t="str">
        <f>IF(ISBLANK(Calculations!P106),"",Calculations!P106)</f>
        <v/>
      </c>
      <c r="Q106" t="str">
        <f>IF(ISBLANK(Calculations!Q106),"",Calculations!Q106)</f>
        <v/>
      </c>
      <c r="R106" t="str">
        <f>IF(ISBLANK(Calculations!R106),"",Calculations!R106)</f>
        <v/>
      </c>
      <c r="S106" t="str">
        <f>IF(ISBLANK(Calculations!S106),"",Calculations!S106)</f>
        <v/>
      </c>
      <c r="T106" t="str">
        <f>IF(ISBLANK(Calculations!T106),"",Calculations!T106)</f>
        <v/>
      </c>
      <c r="U106" t="str">
        <f>IF(ISBLANK(Calculations!U106),"",Calculations!U106)</f>
        <v/>
      </c>
      <c r="V106" t="str">
        <f>IF(ISBLANK(Calculations!V106),"",Calculations!V106)</f>
        <v/>
      </c>
      <c r="W106" t="str">
        <f>IF(ISBLANK(Calculations!W106),"",Calculations!W106)</f>
        <v/>
      </c>
      <c r="X106" t="str">
        <f>IF(ISBLANK(Calculations!X106),"",Calculations!X106)</f>
        <v/>
      </c>
      <c r="Y106" t="str">
        <f>IF(ISBLANK(Calculations!Y106),"",Calculations!Y106)</f>
        <v/>
      </c>
      <c r="Z106" t="str">
        <f>IF(ISBLANK(Calculations!Z106),"",Calculations!Z106)</f>
        <v/>
      </c>
      <c r="AA106" t="str">
        <f>IF(ISBLANK(Calculations!AA106),"",Calculations!AA106)</f>
        <v/>
      </c>
      <c r="AB106" t="str">
        <f>IF(ISBLANK(Calculations!AB106),"",Calculations!AB106)</f>
        <v/>
      </c>
      <c r="AC106" t="str">
        <f>IF(ISBLANK(Calculations!AC106),"",Calculations!AC106)</f>
        <v/>
      </c>
      <c r="AD106" t="str">
        <f>IF(ISBLANK(Calculations!AD106),"",Calculations!AD106)</f>
        <v/>
      </c>
      <c r="AE106" t="str">
        <f>IF(ISBLANK(Calculations!AE106),"",Calculations!AE106)</f>
        <v/>
      </c>
      <c r="AF106" t="str">
        <f>IF(ISBLANK(Calculations!AF106),"",Calculations!AF106)</f>
        <v/>
      </c>
      <c r="AG106" t="str">
        <f>IF(ISBLANK(Calculations!AG106),"",Calculations!AG106)</f>
        <v/>
      </c>
      <c r="AH106" t="str">
        <f>IF(ISBLANK(Calculations!AH106),"",Calculations!AH106)</f>
        <v/>
      </c>
      <c r="AI106" t="str">
        <f>IF(ISBLANK(Calculations!AI106),"",Calculations!AI106)</f>
        <v/>
      </c>
      <c r="AJ106" t="str">
        <f>IF(ISBLANK(Calculations!AJ106),"",Calculations!AJ106)</f>
        <v/>
      </c>
      <c r="AK106" t="str">
        <f>IF(ISBLANK(Calculations!AK106),"",Calculations!AK106)</f>
        <v/>
      </c>
      <c r="AL106" t="str">
        <f>IF(ISBLANK(Calculations!AL106),"",Calculations!AL106)</f>
        <v/>
      </c>
      <c r="AM106" t="str">
        <f>IF(ISBLANK(Calculations!AM106),"",Calculations!AM106)</f>
        <v/>
      </c>
      <c r="AN106" t="str">
        <f>IF(ISBLANK(Calculations!AN106),"",Calculations!AN106)</f>
        <v/>
      </c>
      <c r="AO106" t="str">
        <f>IF(ISBLANK(Calculations!AO106),"",Calculations!AO106)</f>
        <v/>
      </c>
      <c r="AP106" t="str">
        <f>IF(ISBLANK(Calculations!AP106),"",Calculations!AP106)</f>
        <v/>
      </c>
      <c r="AQ106" t="str">
        <f>IF(ISBLANK(Calculations!AQ106),"",Calculations!AQ106)</f>
        <v/>
      </c>
      <c r="AR106" t="str">
        <f>IF(ISBLANK(Calculations!AR106),"",Calculations!AR106)</f>
        <v/>
      </c>
      <c r="AS106" t="str">
        <f>IF(ISBLANK(Calculations!AS106),"",Calculations!AS106)</f>
        <v/>
      </c>
      <c r="AT106" t="str">
        <f>IF(ISBLANK(Calculations!AT106),"",Calculations!AT106)</f>
        <v/>
      </c>
    </row>
    <row r="107" spans="1:46">
      <c r="A107" s="1" t="str">
        <f>IF(ISBLANK(Calculations!A107),"",Calculations!A107)</f>
        <v/>
      </c>
      <c r="B107" t="str">
        <f>IF(ISBLANK(Calculations!B107),"",Calculations!B107)</f>
        <v/>
      </c>
      <c r="C107" t="str">
        <f>IF(ISBLANK(Calculations!C107),"",Calculations!C107)</f>
        <v/>
      </c>
      <c r="D107" t="str">
        <f>IF(ISBLANK(Calculations!D107),"",Calculations!D107)</f>
        <v/>
      </c>
      <c r="E107" t="str">
        <f>IF(ISBLANK(Calculations!E107),"",Calculations!E107)</f>
        <v/>
      </c>
      <c r="F107" t="str">
        <f>IF(ISBLANK(Calculations!F107),"",Calculations!F107)</f>
        <v/>
      </c>
      <c r="G107" t="str">
        <f>IF(ISBLANK(Calculations!G107),"",Calculations!G107)</f>
        <v/>
      </c>
      <c r="H107" t="str">
        <f>IF(ISBLANK(Calculations!H107),"",Calculations!H107)</f>
        <v/>
      </c>
      <c r="I107" t="str">
        <f>IF(ISBLANK(Calculations!I107),"",Calculations!I107)</f>
        <v/>
      </c>
      <c r="J107" t="str">
        <f>IF(ISBLANK(Calculations!J107),"",Calculations!J107)</f>
        <v/>
      </c>
      <c r="K107" t="str">
        <f>IF(ISBLANK(Calculations!K107),"",Calculations!K107)</f>
        <v/>
      </c>
      <c r="L107" t="str">
        <f>IF(ISBLANK(Calculations!L107),"",Calculations!L107)</f>
        <v/>
      </c>
      <c r="M107" t="str">
        <f>IF(ISBLANK(Calculations!M107),"",Calculations!M107)</f>
        <v/>
      </c>
      <c r="N107" t="str">
        <f>IF(ISBLANK(Calculations!N107),"",Calculations!N107)</f>
        <v>Year</v>
      </c>
      <c r="O107">
        <f t="shared" si="1"/>
        <v>2020</v>
      </c>
      <c r="P107">
        <f>IF(ISBLANK(Calculations!P107),"",Calculations!P107)</f>
        <v>2020</v>
      </c>
      <c r="Q107">
        <f>IF(ISBLANK(Calculations!Q107),"",Calculations!Q107)</f>
        <v>2021</v>
      </c>
      <c r="R107">
        <f>IF(ISBLANK(Calculations!R107),"",Calculations!R107)</f>
        <v>2022</v>
      </c>
      <c r="S107">
        <f>IF(ISBLANK(Calculations!S107),"",Calculations!S107)</f>
        <v>2023</v>
      </c>
      <c r="T107">
        <f>IF(ISBLANK(Calculations!T107),"",Calculations!T107)</f>
        <v>2024</v>
      </c>
      <c r="U107">
        <f>IF(ISBLANK(Calculations!U107),"",Calculations!U107)</f>
        <v>2025</v>
      </c>
      <c r="V107">
        <f>IF(ISBLANK(Calculations!V107),"",Calculations!V107)</f>
        <v>2026</v>
      </c>
      <c r="W107">
        <f>IF(ISBLANK(Calculations!W107),"",Calculations!W107)</f>
        <v>2027</v>
      </c>
      <c r="X107">
        <f>IF(ISBLANK(Calculations!X107),"",Calculations!X107)</f>
        <v>2028</v>
      </c>
      <c r="Y107">
        <f>IF(ISBLANK(Calculations!Y107),"",Calculations!Y107)</f>
        <v>2029</v>
      </c>
      <c r="Z107">
        <f>IF(ISBLANK(Calculations!Z107),"",Calculations!Z107)</f>
        <v>2030</v>
      </c>
      <c r="AA107">
        <f>IF(ISBLANK(Calculations!AA107),"",Calculations!AA107)</f>
        <v>2031</v>
      </c>
      <c r="AB107">
        <f>IF(ISBLANK(Calculations!AB107),"",Calculations!AB107)</f>
        <v>2032</v>
      </c>
      <c r="AC107">
        <f>IF(ISBLANK(Calculations!AC107),"",Calculations!AC107)</f>
        <v>2033</v>
      </c>
      <c r="AD107">
        <f>IF(ISBLANK(Calculations!AD107),"",Calculations!AD107)</f>
        <v>2034</v>
      </c>
      <c r="AE107">
        <f>IF(ISBLANK(Calculations!AE107),"",Calculations!AE107)</f>
        <v>2035</v>
      </c>
      <c r="AF107">
        <f>IF(ISBLANK(Calculations!AF107),"",Calculations!AF107)</f>
        <v>2036</v>
      </c>
      <c r="AG107">
        <f>IF(ISBLANK(Calculations!AG107),"",Calculations!AG107)</f>
        <v>2037</v>
      </c>
      <c r="AH107">
        <f>IF(ISBLANK(Calculations!AH107),"",Calculations!AH107)</f>
        <v>2038</v>
      </c>
      <c r="AI107">
        <f>IF(ISBLANK(Calculations!AI107),"",Calculations!AI107)</f>
        <v>2039</v>
      </c>
      <c r="AJ107">
        <f>IF(ISBLANK(Calculations!AJ107),"",Calculations!AJ107)</f>
        <v>2040</v>
      </c>
      <c r="AK107">
        <f>IF(ISBLANK(Calculations!AK107),"",Calculations!AK107)</f>
        <v>2041</v>
      </c>
      <c r="AL107">
        <f>IF(ISBLANK(Calculations!AL107),"",Calculations!AL107)</f>
        <v>2042</v>
      </c>
      <c r="AM107">
        <f>IF(ISBLANK(Calculations!AM107),"",Calculations!AM107)</f>
        <v>2043</v>
      </c>
      <c r="AN107">
        <f>IF(ISBLANK(Calculations!AN107),"",Calculations!AN107)</f>
        <v>2044</v>
      </c>
      <c r="AO107">
        <f>IF(ISBLANK(Calculations!AO107),"",Calculations!AO107)</f>
        <v>2045</v>
      </c>
      <c r="AP107">
        <f>IF(ISBLANK(Calculations!AP107),"",Calculations!AP107)</f>
        <v>2046</v>
      </c>
      <c r="AQ107">
        <f>IF(ISBLANK(Calculations!AQ107),"",Calculations!AQ107)</f>
        <v>2047</v>
      </c>
      <c r="AR107">
        <f>IF(ISBLANK(Calculations!AR107),"",Calculations!AR107)</f>
        <v>2048</v>
      </c>
      <c r="AS107">
        <f>IF(ISBLANK(Calculations!AS107),"",Calculations!AS107)</f>
        <v>2049</v>
      </c>
      <c r="AT107">
        <f>IF(ISBLANK(Calculations!AT107),"",Calculations!AT107)</f>
        <v>2050</v>
      </c>
    </row>
    <row r="108" spans="1:46">
      <c r="A108" s="1" t="str">
        <f>IF(ISBLANK(Calculations!A108),"",Calculations!A108)</f>
        <v/>
      </c>
      <c r="B108" t="str">
        <f>IF(ISBLANK(Calculations!B108),"",Calculations!B108)</f>
        <v>RKI000:fa_WaterHeating</v>
      </c>
      <c r="C108" t="str">
        <f>IF(ISBLANK(Calculations!C108),"",Calculations!C108)</f>
        <v>RKI000:fa_Refrigeration</v>
      </c>
      <c r="D108" t="str">
        <f>IF(ISBLANK(Calculations!D108),"",Calculations!D108)</f>
        <v>RKI000:fa_Cooking</v>
      </c>
      <c r="E108" t="str">
        <f>IF(ISBLANK(Calculations!E108),"",Calculations!E108)</f>
        <v>RKI000:fa_ClothesDryers</v>
      </c>
      <c r="F108" t="str">
        <f>IF(ISBLANK(Calculations!F108),"",Calculations!F108)</f>
        <v>RKI000:fa_Freezers</v>
      </c>
      <c r="G108" t="str">
        <f>IF(ISBLANK(Calculations!G108),"",Calculations!G108)</f>
        <v>RKI000:fa_ClothesWasher</v>
      </c>
      <c r="H108" t="str">
        <f>IF(ISBLANK(Calculations!H108),"",Calculations!H108)</f>
        <v>RKI000:fa_Dishwashers</v>
      </c>
      <c r="I108" t="str">
        <f>IF(ISBLANK(Calculations!I108),"",Calculations!I108)</f>
        <v>rural residential</v>
      </c>
      <c r="J108">
        <f>IF(ISBLANK(Calculations!J108),"",Calculations!J108)</f>
        <v>0.31060598195913169</v>
      </c>
      <c r="K108">
        <f>IF(ISBLANK(Calculations!K108),"",Calculations!K108)</f>
        <v>5.7633672610931462E-2</v>
      </c>
      <c r="L108" t="str">
        <f>IF(ISBLANK(Calculations!L108),"",Calculations!L108)</f>
        <v>RESIDENTIAL</v>
      </c>
      <c r="M108" t="str">
        <f>IF(ISBLANK(Calculations!M108),"",Calculations!M108)</f>
        <v>appl</v>
      </c>
      <c r="N108" t="str">
        <f>IF(ISBLANK(Calculations!N108),"",Calculations!N108)</f>
        <v>electricity</v>
      </c>
      <c r="O108">
        <f t="shared" si="1"/>
        <v>5483875933946.7354</v>
      </c>
      <c r="P108">
        <f>IF(ISBLANK(Calculations!P108),"",Calculations!P108)-(SUMIFS(BDEQ!B:B,BDEQ!$AG:$AG,About!$B$2,BDEQ!$AH:$AH,$I108)*BDEQ!$C$2*$J108*$K108)</f>
        <v>5483875933946.7354</v>
      </c>
      <c r="Q108">
        <f>IF(ISBLANK(Calculations!Q108),"",Calculations!Q108)-(SUMIFS(BDEQ!C:C,BDEQ!$AG:$AG,About!$B$2,BDEQ!$AH:$AH,$I108)*BDEQ!$C$2*$J108*$K108)</f>
        <v>5483875933946.7354</v>
      </c>
      <c r="R108">
        <f>IF(ISBLANK(Calculations!R108),"",Calculations!R108)-(SUMIFS(BDEQ!D:D,BDEQ!$AG:$AG,About!$B$2,BDEQ!$AH:$AH,$I108)*BDEQ!$C$2*$J108*$K108)</f>
        <v>5461122961953.7314</v>
      </c>
      <c r="S108">
        <f>IF(ISBLANK(Calculations!S108),"",Calculations!S108)-(SUMIFS(BDEQ!E:E,BDEQ!$AG:$AG,About!$B$2,BDEQ!$AH:$AH,$I108)*BDEQ!$C$2*$J108*$K108)</f>
        <v>5438752986406.168</v>
      </c>
      <c r="T108">
        <f>IF(ISBLANK(Calculations!T108),"",Calculations!T108)-(SUMIFS(BDEQ!F:F,BDEQ!$AG:$AG,About!$B$2,BDEQ!$AH:$AH,$I108)*BDEQ!$C$2*$J108*$K108)</f>
        <v>5418496801012.2998</v>
      </c>
      <c r="U108">
        <f>IF(ISBLANK(Calculations!U108),"",Calculations!U108)-(SUMIFS(BDEQ!G:G,BDEQ!$AG:$AG,About!$B$2,BDEQ!$AH:$AH,$I108)*BDEQ!$C$2*$J108*$K108)</f>
        <v>5403358074181.6943</v>
      </c>
      <c r="V108">
        <f>IF(ISBLANK(Calculations!V108),"",Calculations!V108)-(SUMIFS(BDEQ!H:H,BDEQ!$AG:$AG,About!$B$2,BDEQ!$AH:$AH,$I108)*BDEQ!$C$2*$J108*$K108)</f>
        <v>5393326866628.2305</v>
      </c>
      <c r="W108">
        <f>IF(ISBLANK(Calculations!W108),"",Calculations!W108)-(SUMIFS(BDEQ!I:I,BDEQ!$AG:$AG,About!$B$2,BDEQ!$AH:$AH,$I108)*BDEQ!$C$2*$J108*$K108)</f>
        <v>5389697237031.2861</v>
      </c>
      <c r="X108">
        <f>IF(ISBLANK(Calculations!X108),"",Calculations!X108)-(SUMIFS(BDEQ!J:J,BDEQ!$AG:$AG,About!$B$2,BDEQ!$AH:$AH,$I108)*BDEQ!$C$2*$J108*$K108)</f>
        <v>5392438029098.3545</v>
      </c>
      <c r="Y108">
        <f>IF(ISBLANK(Calculations!Y108),"",Calculations!Y108)-(SUMIFS(BDEQ!K:K,BDEQ!$AG:$AG,About!$B$2,BDEQ!$AH:$AH,$I108)*BDEQ!$C$2*$J108*$K108)</f>
        <v>5399537046661.2822</v>
      </c>
      <c r="Z108">
        <f>IF(ISBLANK(Calculations!Z108),"",Calculations!Z108)-(SUMIFS(BDEQ!L:L,BDEQ!$AG:$AG,About!$B$2,BDEQ!$AH:$AH,$I108)*BDEQ!$C$2*$J108*$K108)</f>
        <v>5413716278634.9219</v>
      </c>
      <c r="AA108">
        <f>IF(ISBLANK(Calculations!AA108),"",Calculations!AA108)-(SUMIFS(BDEQ!M:M,BDEQ!$AG:$AG,About!$B$2,BDEQ!$AH:$AH,$I108)*BDEQ!$C$2*$J108*$K108)</f>
        <v>5433590540662.6445</v>
      </c>
      <c r="AB108">
        <f>IF(ISBLANK(Calculations!AB108),"",Calculations!AB108)-(SUMIFS(BDEQ!N:N,BDEQ!$AG:$AG,About!$B$2,BDEQ!$AH:$AH,$I108)*BDEQ!$C$2*$J108*$K108)</f>
        <v>5459449824069.2129</v>
      </c>
      <c r="AC108">
        <f>IF(ISBLANK(Calculations!AC108),"",Calculations!AC108)-(SUMIFS(BDEQ!O:O,BDEQ!$AG:$AG,About!$B$2,BDEQ!$AH:$AH,$I108)*BDEQ!$C$2*$J108*$K108)</f>
        <v>5488501986460.7441</v>
      </c>
      <c r="AD108">
        <f>IF(ISBLANK(Calculations!AD108),"",Calculations!AD108)-(SUMIFS(BDEQ!P:P,BDEQ!$AG:$AG,About!$B$2,BDEQ!$AH:$AH,$I108)*BDEQ!$C$2*$J108*$K108)</f>
        <v>5522253110804.5703</v>
      </c>
      <c r="AE108">
        <f>IF(ISBLANK(Calculations!AE108),"",Calculations!AE108)-(SUMIFS(BDEQ!Q:Q,BDEQ!$AG:$AG,About!$B$2,BDEQ!$AH:$AH,$I108)*BDEQ!$C$2*$J108*$K108)</f>
        <v>5561103748926.8574</v>
      </c>
      <c r="AF108">
        <f>IF(ISBLANK(Calculations!AF108),"",Calculations!AF108)-(SUMIFS(BDEQ!R:R,BDEQ!$AG:$AG,About!$B$2,BDEQ!$AH:$AH,$I108)*BDEQ!$C$2*$J108*$K108)</f>
        <v>5601111789261.2793</v>
      </c>
      <c r="AG108">
        <f>IF(ISBLANK(Calculations!AG108),"",Calculations!AG108)-(SUMIFS(BDEQ!S:S,BDEQ!$AG:$AG,About!$B$2,BDEQ!$AH:$AH,$I108)*BDEQ!$C$2*$J108*$K108)</f>
        <v>5642679073681.1084</v>
      </c>
      <c r="AH108">
        <f>IF(ISBLANK(Calculations!AH108),"",Calculations!AH108)-(SUMIFS(BDEQ!T:T,BDEQ!$AG:$AG,About!$B$2,BDEQ!$AH:$AH,$I108)*BDEQ!$C$2*$J108*$K108)</f>
        <v>5685521702714.4961</v>
      </c>
      <c r="AI108">
        <f>IF(ISBLANK(Calculations!AI108),"",Calculations!AI108)-(SUMIFS(BDEQ!U:U,BDEQ!$AG:$AG,About!$B$2,BDEQ!$AH:$AH,$I108)*BDEQ!$C$2*$J108*$K108)</f>
        <v>5727663266991.9238</v>
      </c>
      <c r="AJ108">
        <f>IF(ISBLANK(Calculations!AJ108),"",Calculations!AJ108)-(SUMIFS(BDEQ!V:V,BDEQ!$AG:$AG,About!$B$2,BDEQ!$AH:$AH,$I108)*BDEQ!$C$2*$J108*$K108)</f>
        <v>5770400479389.6797</v>
      </c>
      <c r="AK108">
        <f>IF(ISBLANK(Calculations!AK108),"",Calculations!AK108)-(SUMIFS(BDEQ!W:W,BDEQ!$AG:$AG,About!$B$2,BDEQ!$AH:$AH,$I108)*BDEQ!$C$2*$J108*$K108)</f>
        <v>5798334310658.0635</v>
      </c>
      <c r="AL108">
        <f>IF(ISBLANK(Calculations!AL108),"",Calculations!AL108)-(SUMIFS(BDEQ!X:X,BDEQ!$AG:$AG,About!$B$2,BDEQ!$AH:$AH,$I108)*BDEQ!$C$2*$J108*$K108)</f>
        <v>5825749769546.7666</v>
      </c>
      <c r="AM108">
        <f>IF(ISBLANK(Calculations!AM108),"",Calculations!AM108)-(SUMIFS(BDEQ!Y:Y,BDEQ!$AG:$AG,About!$B$2,BDEQ!$AH:$AH,$I108)*BDEQ!$C$2*$J108*$K108)</f>
        <v>5852754480744.0371</v>
      </c>
      <c r="AN108">
        <f>IF(ISBLANK(Calculations!AN108),"",Calculations!AN108)-(SUMIFS(BDEQ!Z:Z,BDEQ!$AG:$AG,About!$B$2,BDEQ!$AH:$AH,$I108)*BDEQ!$C$2*$J108*$K108)</f>
        <v>5881029407578.8359</v>
      </c>
      <c r="AO108">
        <f>IF(ISBLANK(Calculations!AO108),"",Calculations!AO108)-(SUMIFS(BDEQ!AA:AA,BDEQ!$AG:$AG,About!$B$2,BDEQ!$AH:$AH,$I108)*BDEQ!$C$2*$J108*$K108)</f>
        <v>5907714461692.7363</v>
      </c>
      <c r="AP108">
        <f>IF(ISBLANK(Calculations!AP108),"",Calculations!AP108)-(SUMIFS(BDEQ!AB:AB,BDEQ!$AG:$AG,About!$B$2,BDEQ!$AH:$AH,$I108)*BDEQ!$C$2*$J108*$K108)</f>
        <v>5933154191914.4482</v>
      </c>
      <c r="AQ108">
        <f>IF(ISBLANK(Calculations!AQ108),"",Calculations!AQ108)-(SUMIFS(BDEQ!AC:AC,BDEQ!$AG:$AG,About!$B$2,BDEQ!$AH:$AH,$I108)*BDEQ!$C$2*$J108*$K108)</f>
        <v>5960688035954.9873</v>
      </c>
      <c r="AR108">
        <f>IF(ISBLANK(Calculations!AR108),"",Calculations!AR108)-(SUMIFS(BDEQ!AD:AD,BDEQ!$AG:$AG,About!$B$2,BDEQ!$AH:$AH,$I108)*BDEQ!$C$2*$J108*$K108)</f>
        <v>5986790351622.251</v>
      </c>
      <c r="AS108">
        <f>IF(ISBLANK(Calculations!AS108),"",Calculations!AS108)-(SUMIFS(BDEQ!AE:AE,BDEQ!$AG:$AG,About!$B$2,BDEQ!$AH:$AH,$I108)*BDEQ!$C$2*$J108*$K108)</f>
        <v>6013440206353.6943</v>
      </c>
      <c r="AT108">
        <f>IF(ISBLANK(Calculations!AT108),"",Calculations!AT108)-(SUMIFS(BDEQ!AF:AF,BDEQ!$AG:$AG,About!$B$2,BDEQ!$AH:$AH,$I108)*BDEQ!$C$2*$J108*$K108)</f>
        <v>6043336457835.1943</v>
      </c>
    </row>
    <row r="109" spans="1:46">
      <c r="A109" s="1" t="str">
        <f>IF(ISBLANK(Calculations!A109),"",Calculations!A109)</f>
        <v/>
      </c>
      <c r="B109" t="str">
        <f>IF(ISBLANK(Calculations!B109),"",Calculations!B109)</f>
        <v/>
      </c>
      <c r="C109" t="str">
        <f>IF(ISBLANK(Calculations!C109),"",Calculations!C109)</f>
        <v/>
      </c>
      <c r="D109" t="str">
        <f>IF(ISBLANK(Calculations!D109),"",Calculations!D109)</f>
        <v/>
      </c>
      <c r="E109" t="str">
        <f>IF(ISBLANK(Calculations!E109),"",Calculations!E109)</f>
        <v/>
      </c>
      <c r="F109" t="str">
        <f>IF(ISBLANK(Calculations!F109),"",Calculations!F109)</f>
        <v/>
      </c>
      <c r="G109" t="str">
        <f>IF(ISBLANK(Calculations!G109),"",Calculations!G109)</f>
        <v/>
      </c>
      <c r="H109" t="str">
        <f>IF(ISBLANK(Calculations!H109),"",Calculations!H109)</f>
        <v/>
      </c>
      <c r="I109" t="str">
        <f>IF(ISBLANK(Calculations!I109),"",Calculations!I109)</f>
        <v>rural residential</v>
      </c>
      <c r="J109">
        <f>IF(ISBLANK(Calculations!J109),"",Calculations!J109)</f>
        <v>0</v>
      </c>
      <c r="K109">
        <f>IF(ISBLANK(Calculations!K109),"",Calculations!K109)</f>
        <v>5.7633672610931462E-2</v>
      </c>
      <c r="L109" t="str">
        <f>IF(ISBLANK(Calculations!L109),"",Calculations!L109)</f>
        <v>RESIDENTIAL</v>
      </c>
      <c r="M109" t="str">
        <f>IF(ISBLANK(Calculations!M109),"",Calculations!M109)</f>
        <v>appl</v>
      </c>
      <c r="N109" t="str">
        <f>IF(ISBLANK(Calculations!N109),"",Calculations!N109)</f>
        <v>coal</v>
      </c>
      <c r="O109">
        <f t="shared" si="1"/>
        <v>0</v>
      </c>
      <c r="P109">
        <f>IF(ISBLANK(Calculations!P109),"",Calculations!P109)</f>
        <v>0</v>
      </c>
      <c r="Q109">
        <f>IF(ISBLANK(Calculations!Q109),"",Calculations!Q109)</f>
        <v>0</v>
      </c>
      <c r="R109">
        <f>IF(ISBLANK(Calculations!R109),"",Calculations!R109)</f>
        <v>0</v>
      </c>
      <c r="S109">
        <f>IF(ISBLANK(Calculations!S109),"",Calculations!S109)</f>
        <v>0</v>
      </c>
      <c r="T109">
        <f>IF(ISBLANK(Calculations!T109),"",Calculations!T109)</f>
        <v>0</v>
      </c>
      <c r="U109">
        <f>IF(ISBLANK(Calculations!U109),"",Calculations!U109)</f>
        <v>0</v>
      </c>
      <c r="V109">
        <f>IF(ISBLANK(Calculations!V109),"",Calculations!V109)</f>
        <v>0</v>
      </c>
      <c r="W109">
        <f>IF(ISBLANK(Calculations!W109),"",Calculations!W109)</f>
        <v>0</v>
      </c>
      <c r="X109">
        <f>IF(ISBLANK(Calculations!X109),"",Calculations!X109)</f>
        <v>0</v>
      </c>
      <c r="Y109">
        <f>IF(ISBLANK(Calculations!Y109),"",Calculations!Y109)</f>
        <v>0</v>
      </c>
      <c r="Z109">
        <f>IF(ISBLANK(Calculations!Z109),"",Calculations!Z109)</f>
        <v>0</v>
      </c>
      <c r="AA109">
        <f>IF(ISBLANK(Calculations!AA109),"",Calculations!AA109)</f>
        <v>0</v>
      </c>
      <c r="AB109">
        <f>IF(ISBLANK(Calculations!AB109),"",Calculations!AB109)</f>
        <v>0</v>
      </c>
      <c r="AC109">
        <f>IF(ISBLANK(Calculations!AC109),"",Calculations!AC109)</f>
        <v>0</v>
      </c>
      <c r="AD109">
        <f>IF(ISBLANK(Calculations!AD109),"",Calculations!AD109)</f>
        <v>0</v>
      </c>
      <c r="AE109">
        <f>IF(ISBLANK(Calculations!AE109),"",Calculations!AE109)</f>
        <v>0</v>
      </c>
      <c r="AF109">
        <f>IF(ISBLANK(Calculations!AF109),"",Calculations!AF109)</f>
        <v>0</v>
      </c>
      <c r="AG109">
        <f>IF(ISBLANK(Calculations!AG109),"",Calculations!AG109)</f>
        <v>0</v>
      </c>
      <c r="AH109">
        <f>IF(ISBLANK(Calculations!AH109),"",Calculations!AH109)</f>
        <v>0</v>
      </c>
      <c r="AI109">
        <f>IF(ISBLANK(Calculations!AI109),"",Calculations!AI109)</f>
        <v>0</v>
      </c>
      <c r="AJ109">
        <f>IF(ISBLANK(Calculations!AJ109),"",Calculations!AJ109)</f>
        <v>0</v>
      </c>
      <c r="AK109">
        <f>IF(ISBLANK(Calculations!AK109),"",Calculations!AK109)</f>
        <v>0</v>
      </c>
      <c r="AL109">
        <f>IF(ISBLANK(Calculations!AL109),"",Calculations!AL109)</f>
        <v>0</v>
      </c>
      <c r="AM109">
        <f>IF(ISBLANK(Calculations!AM109),"",Calculations!AM109)</f>
        <v>0</v>
      </c>
      <c r="AN109">
        <f>IF(ISBLANK(Calculations!AN109),"",Calculations!AN109)</f>
        <v>0</v>
      </c>
      <c r="AO109">
        <f>IF(ISBLANK(Calculations!AO109),"",Calculations!AO109)</f>
        <v>0</v>
      </c>
      <c r="AP109">
        <f>IF(ISBLANK(Calculations!AP109),"",Calculations!AP109)</f>
        <v>0</v>
      </c>
      <c r="AQ109">
        <f>IF(ISBLANK(Calculations!AQ109),"",Calculations!AQ109)</f>
        <v>0</v>
      </c>
      <c r="AR109">
        <f>IF(ISBLANK(Calculations!AR109),"",Calculations!AR109)</f>
        <v>0</v>
      </c>
      <c r="AS109">
        <f>IF(ISBLANK(Calculations!AS109),"",Calculations!AS109)</f>
        <v>0</v>
      </c>
      <c r="AT109">
        <f>IF(ISBLANK(Calculations!AT109),"",Calculations!AT109)</f>
        <v>0</v>
      </c>
    </row>
    <row r="110" spans="1:46">
      <c r="A110" s="1" t="str">
        <f>IF(ISBLANK(Calculations!A110),"",Calculations!A110)</f>
        <v/>
      </c>
      <c r="B110" t="str">
        <f>IF(ISBLANK(Calculations!B110),"",Calculations!B110)</f>
        <v/>
      </c>
      <c r="C110" t="str">
        <f>IF(ISBLANK(Calculations!C110),"",Calculations!C110)</f>
        <v/>
      </c>
      <c r="D110" t="str">
        <f>IF(ISBLANK(Calculations!D110),"",Calculations!D110)</f>
        <v/>
      </c>
      <c r="E110" t="str">
        <f>IF(ISBLANK(Calculations!E110),"",Calculations!E110)</f>
        <v/>
      </c>
      <c r="F110" t="str">
        <f>IF(ISBLANK(Calculations!F110),"",Calculations!F110)</f>
        <v>RKI000:ga_WaterHeating</v>
      </c>
      <c r="G110" t="str">
        <f>IF(ISBLANK(Calculations!G110),"",Calculations!G110)</f>
        <v>RKI000:ga_Cooking</v>
      </c>
      <c r="H110" t="str">
        <f>IF(ISBLANK(Calculations!H110),"",Calculations!H110)</f>
        <v>RKI000:ga_ClothesDryers</v>
      </c>
      <c r="I110" t="str">
        <f>IF(ISBLANK(Calculations!I110),"",Calculations!I110)</f>
        <v>rural residential</v>
      </c>
      <c r="J110">
        <f>IF(ISBLANK(Calculations!J110),"",Calculations!J110)</f>
        <v>0.52428599336110915</v>
      </c>
      <c r="K110">
        <f>IF(ISBLANK(Calculations!K110),"",Calculations!K110)</f>
        <v>5.7633672610931462E-2</v>
      </c>
      <c r="L110" t="str">
        <f>IF(ISBLANK(Calculations!L110),"",Calculations!L110)</f>
        <v>RESIDENTIAL</v>
      </c>
      <c r="M110" t="str">
        <f>IF(ISBLANK(Calculations!M110),"",Calculations!M110)</f>
        <v>appl</v>
      </c>
      <c r="N110" t="str">
        <f>IF(ISBLANK(Calculations!N110),"",Calculations!N110)</f>
        <v>natural gas</v>
      </c>
      <c r="O110">
        <f t="shared" si="1"/>
        <v>14043523875610.963</v>
      </c>
      <c r="P110">
        <f>IF(ISBLANK(Calculations!P110),"",Calculations!P110)</f>
        <v>14043523875610.963</v>
      </c>
      <c r="Q110">
        <f>IF(ISBLANK(Calculations!Q110),"",Calculations!Q110)</f>
        <v>14043523875610.963</v>
      </c>
      <c r="R110">
        <f>IF(ISBLANK(Calculations!R110),"",Calculations!R110)</f>
        <v>14101445844091.719</v>
      </c>
      <c r="S110">
        <f>IF(ISBLANK(Calculations!S110),"",Calculations!S110)</f>
        <v>14161455774671.447</v>
      </c>
      <c r="T110">
        <f>IF(ISBLANK(Calculations!T110),"",Calculations!T110)</f>
        <v>14225886606522.818</v>
      </c>
      <c r="U110">
        <f>IF(ISBLANK(Calculations!U110),"",Calculations!U110)</f>
        <v>14297822411486.33</v>
      </c>
      <c r="V110">
        <f>IF(ISBLANK(Calculations!V110),"",Calculations!V110)</f>
        <v>14380564910564.539</v>
      </c>
      <c r="W110">
        <f>IF(ISBLANK(Calculations!W110),"",Calculations!W110)</f>
        <v>14472956823933.525</v>
      </c>
      <c r="X110">
        <f>IF(ISBLANK(Calculations!X110),"",Calculations!X110)</f>
        <v>14571899804248.9</v>
      </c>
      <c r="Y110">
        <f>IF(ISBLANK(Calculations!Y110),"",Calculations!Y110)</f>
        <v>14674375584277.586</v>
      </c>
      <c r="Z110">
        <f>IF(ISBLANK(Calculations!Z110),"",Calculations!Z110)</f>
        <v>14782904281609.301</v>
      </c>
      <c r="AA110">
        <f>IF(ISBLANK(Calculations!AA110),"",Calculations!AA110)</f>
        <v>14897123600408.363</v>
      </c>
      <c r="AB110">
        <f>IF(ISBLANK(Calculations!AB110),"",Calculations!AB110)</f>
        <v>15013026045435.119</v>
      </c>
      <c r="AC110">
        <f>IF(ISBLANK(Calculations!AC110),"",Calculations!AC110)</f>
        <v>15129144974446.959</v>
      </c>
      <c r="AD110">
        <f>IF(ISBLANK(Calculations!AD110),"",Calculations!AD110)</f>
        <v>15248655483838.715</v>
      </c>
      <c r="AE110">
        <f>IF(ISBLANK(Calculations!AE110),"",Calculations!AE110)</f>
        <v>15371768286953.727</v>
      </c>
      <c r="AF110">
        <f>IF(ISBLANK(Calculations!AF110),"",Calculations!AF110)</f>
        <v>15497226216191.703</v>
      </c>
      <c r="AG110">
        <f>IF(ISBLANK(Calculations!AG110),"",Calculations!AG110)</f>
        <v>15622988296691.965</v>
      </c>
      <c r="AH110">
        <f>IF(ISBLANK(Calculations!AH110),"",Calculations!AH110)</f>
        <v>15749028717112.83</v>
      </c>
      <c r="AI110">
        <f>IF(ISBLANK(Calculations!AI110),"",Calculations!AI110)</f>
        <v>15874723349145.268</v>
      </c>
      <c r="AJ110">
        <f>IF(ISBLANK(Calculations!AJ110),"",Calculations!AJ110)</f>
        <v>15999745652456.438</v>
      </c>
      <c r="AK110">
        <f>IF(ISBLANK(Calculations!AK110),"",Calculations!AK110)</f>
        <v>16078242945692.256</v>
      </c>
      <c r="AL110">
        <f>IF(ISBLANK(Calculations!AL110),"",Calculations!AL110)</f>
        <v>16156303247597.174</v>
      </c>
      <c r="AM110">
        <f>IF(ISBLANK(Calculations!AM110),"",Calculations!AM110)</f>
        <v>16234163728450.859</v>
      </c>
      <c r="AN110">
        <f>IF(ISBLANK(Calculations!AN110),"",Calculations!AN110)</f>
        <v>16311809033670.98</v>
      </c>
      <c r="AO110">
        <f>IF(ISBLANK(Calculations!AO110),"",Calculations!AO110)</f>
        <v>16389756799844.24</v>
      </c>
      <c r="AP110">
        <f>IF(ISBLANK(Calculations!AP110),"",Calculations!AP110)</f>
        <v>16467549168455.258</v>
      </c>
      <c r="AQ110">
        <f>IF(ISBLANK(Calculations!AQ110),"",Calculations!AQ110)</f>
        <v>16545959924794.797</v>
      </c>
      <c r="AR110">
        <f>IF(ISBLANK(Calculations!AR110),"",Calculations!AR110)</f>
        <v>16624711439966.482</v>
      </c>
      <c r="AS110">
        <f>IF(ISBLANK(Calculations!AS110),"",Calculations!AS110)</f>
        <v>16703509642659.645</v>
      </c>
      <c r="AT110">
        <f>IF(ISBLANK(Calculations!AT110),"",Calculations!AT110)</f>
        <v>16782676493452.152</v>
      </c>
    </row>
    <row r="111" spans="1:46">
      <c r="A111" s="1" t="str">
        <f>IF(ISBLANK(Calculations!A111),"",Calculations!A111)</f>
        <v/>
      </c>
      <c r="B111" t="str">
        <f>IF(ISBLANK(Calculations!B111),"",Calculations!B111)</f>
        <v/>
      </c>
      <c r="C111" t="str">
        <f>IF(ISBLANK(Calculations!C111),"",Calculations!C111)</f>
        <v/>
      </c>
      <c r="D111" t="str">
        <f>IF(ISBLANK(Calculations!D111),"",Calculations!D111)</f>
        <v/>
      </c>
      <c r="E111" t="str">
        <f>IF(ISBLANK(Calculations!E111),"",Calculations!E111)</f>
        <v/>
      </c>
      <c r="F111" t="str">
        <f>IF(ISBLANK(Calculations!F111),"",Calculations!F111)</f>
        <v/>
      </c>
      <c r="G111" t="str">
        <f>IF(ISBLANK(Calculations!G111),"",Calculations!G111)</f>
        <v/>
      </c>
      <c r="H111" t="str">
        <f>IF(ISBLANK(Calculations!H111),"",Calculations!H111)</f>
        <v>RKI000:ha_WaterHeating</v>
      </c>
      <c r="I111" t="str">
        <f>IF(ISBLANK(Calculations!I111),"",Calculations!I111)</f>
        <v>rural residential</v>
      </c>
      <c r="J111">
        <f>IF(ISBLANK(Calculations!J111),"",Calculations!J111)</f>
        <v>1.3119826001451862E-2</v>
      </c>
      <c r="K111">
        <f>IF(ISBLANK(Calculations!K111),"",Calculations!K111)</f>
        <v>5.7633672610931462E-2</v>
      </c>
      <c r="L111" t="str">
        <f>IF(ISBLANK(Calculations!L111),"",Calculations!L111)</f>
        <v>RESIDENTIAL</v>
      </c>
      <c r="M111" t="str">
        <f>IF(ISBLANK(Calculations!M111),"",Calculations!M111)</f>
        <v>appl</v>
      </c>
      <c r="N111" t="str">
        <f>IF(ISBLANK(Calculations!N111),"",Calculations!N111)</f>
        <v>petroleum diesel</v>
      </c>
      <c r="O111">
        <f t="shared" si="1"/>
        <v>407561484.74275374</v>
      </c>
      <c r="P111">
        <f>IF(ISBLANK(Calculations!P111),"",Calculations!P111)</f>
        <v>407561484.74275374</v>
      </c>
      <c r="Q111">
        <f>IF(ISBLANK(Calculations!Q111),"",Calculations!Q111)</f>
        <v>407561484.74275374</v>
      </c>
      <c r="R111">
        <f>IF(ISBLANK(Calculations!R111),"",Calculations!R111)</f>
        <v>392365298.27402717</v>
      </c>
      <c r="S111">
        <f>IF(ISBLANK(Calculations!S111),"",Calculations!S111)</f>
        <v>377783939.31760639</v>
      </c>
      <c r="T111">
        <f>IF(ISBLANK(Calculations!T111),"",Calculations!T111)</f>
        <v>364212039.24244249</v>
      </c>
      <c r="U111">
        <f>IF(ISBLANK(Calculations!U111),"",Calculations!U111)</f>
        <v>352118145.47422028</v>
      </c>
      <c r="V111">
        <f>IF(ISBLANK(Calculations!V111),"",Calculations!V111)</f>
        <v>341994103.25378287</v>
      </c>
      <c r="W111">
        <f>IF(ISBLANK(Calculations!W111),"",Calculations!W111)</f>
        <v>334056417.6733489</v>
      </c>
      <c r="X111">
        <f>IF(ISBLANK(Calculations!X111),"",Calculations!X111)</f>
        <v>328294487.00772649</v>
      </c>
      <c r="Y111">
        <f>IF(ISBLANK(Calculations!Y111),"",Calculations!Y111)</f>
        <v>324512221.05471039</v>
      </c>
      <c r="Z111">
        <f>IF(ISBLANK(Calculations!Z111),"",Calculations!Z111)</f>
        <v>322527464.15623039</v>
      </c>
      <c r="AA111">
        <f>IF(ISBLANK(Calculations!AA111),"",Calculations!AA111)</f>
        <v>322009797.24963391</v>
      </c>
      <c r="AB111">
        <f>IF(ISBLANK(Calculations!AB111),"",Calculations!AB111)</f>
        <v>322516372.90078765</v>
      </c>
      <c r="AC111">
        <f>IF(ISBLANK(Calculations!AC111),"",Calculations!AC111)</f>
        <v>323691527.40042156</v>
      </c>
      <c r="AD111">
        <f>IF(ISBLANK(Calculations!AD111),"",Calculations!AD111)</f>
        <v>325372912.64892215</v>
      </c>
      <c r="AE111">
        <f>IF(ISBLANK(Calculations!AE111),"",Calculations!AE111)</f>
        <v>327386451.50135237</v>
      </c>
      <c r="AF111">
        <f>IF(ISBLANK(Calculations!AF111),"",Calculations!AF111)</f>
        <v>329587552.2032125</v>
      </c>
      <c r="AG111">
        <f>IF(ISBLANK(Calculations!AG111),"",Calculations!AG111)</f>
        <v>331851848.38479346</v>
      </c>
      <c r="AH111">
        <f>IF(ISBLANK(Calculations!AH111),"",Calculations!AH111)</f>
        <v>334149185.1473887</v>
      </c>
      <c r="AI111">
        <f>IF(ISBLANK(Calculations!AI111),"",Calculations!AI111)</f>
        <v>336452934.7425648</v>
      </c>
      <c r="AJ111">
        <f>IF(ISBLANK(Calculations!AJ111),"",Calculations!AJ111)</f>
        <v>338749106.4018783</v>
      </c>
      <c r="AK111">
        <f>IF(ISBLANK(Calculations!AK111),"",Calculations!AK111)</f>
        <v>340298394.47757268</v>
      </c>
      <c r="AL111">
        <f>IF(ISBLANK(Calculations!AL111),"",Calculations!AL111)</f>
        <v>341847229.00671118</v>
      </c>
      <c r="AM111">
        <f>IF(ISBLANK(Calculations!AM111),"",Calculations!AM111)</f>
        <v>343402538.21076667</v>
      </c>
      <c r="AN111">
        <f>IF(ISBLANK(Calculations!AN111),"",Calculations!AN111)</f>
        <v>344965296.49414361</v>
      </c>
      <c r="AO111">
        <f>IF(ISBLANK(Calculations!AO111),"",Calculations!AO111)</f>
        <v>346547153.86164904</v>
      </c>
      <c r="AP111">
        <f>IF(ISBLANK(Calculations!AP111),"",Calculations!AP111)</f>
        <v>348135941.91425812</v>
      </c>
      <c r="AQ111">
        <f>IF(ISBLANK(Calculations!AQ111),"",Calculations!AQ111)</f>
        <v>349747596.29924935</v>
      </c>
      <c r="AR111">
        <f>IF(ISBLANK(Calculations!AR111),"",Calculations!AR111)</f>
        <v>351374478.96547431</v>
      </c>
      <c r="AS111">
        <f>IF(ISBLANK(Calculations!AS111),"",Calculations!AS111)</f>
        <v>353009174.4349075</v>
      </c>
      <c r="AT111">
        <f>IF(ISBLANK(Calculations!AT111),"",Calculations!AT111)</f>
        <v>354658135.86262083</v>
      </c>
    </row>
    <row r="112" spans="1:46">
      <c r="A112" s="1" t="str">
        <f>IF(ISBLANK(Calculations!A112),"",Calculations!A112)</f>
        <v/>
      </c>
      <c r="B112" t="str">
        <f>IF(ISBLANK(Calculations!B112),"",Calculations!B112)</f>
        <v/>
      </c>
      <c r="C112" t="str">
        <f>IF(ISBLANK(Calculations!C112),"",Calculations!C112)</f>
        <v/>
      </c>
      <c r="D112" t="str">
        <f>IF(ISBLANK(Calculations!D112),"",Calculations!D112)</f>
        <v/>
      </c>
      <c r="E112" t="str">
        <f>IF(ISBLANK(Calculations!E112),"",Calculations!E112)</f>
        <v/>
      </c>
      <c r="F112" t="str">
        <f>IF(ISBLANK(Calculations!F112),"",Calculations!F112)</f>
        <v/>
      </c>
      <c r="G112" t="str">
        <f>IF(ISBLANK(Calculations!G112),"",Calculations!G112)</f>
        <v/>
      </c>
      <c r="H112" t="str">
        <f>IF(ISBLANK(Calculations!H112),"",Calculations!H112)</f>
        <v/>
      </c>
      <c r="I112" t="str">
        <f>IF(ISBLANK(Calculations!I112),"",Calculations!I112)</f>
        <v>rural residential</v>
      </c>
      <c r="J112">
        <f>IF(ISBLANK(Calculations!J112),"",Calculations!J112)</f>
        <v>0</v>
      </c>
      <c r="K112">
        <f>IF(ISBLANK(Calculations!K112),"",Calculations!K112)</f>
        <v>5.7633672610931462E-2</v>
      </c>
      <c r="L112" t="str">
        <f>IF(ISBLANK(Calculations!L112),"",Calculations!L112)</f>
        <v>RESIDENTIAL</v>
      </c>
      <c r="M112" t="str">
        <f>IF(ISBLANK(Calculations!M112),"",Calculations!M112)</f>
        <v>appl</v>
      </c>
      <c r="N112" t="str">
        <f>IF(ISBLANK(Calculations!N112),"",Calculations!N112)</f>
        <v>heat</v>
      </c>
      <c r="O112">
        <f t="shared" si="1"/>
        <v>0</v>
      </c>
      <c r="P112">
        <f>IF(ISBLANK(Calculations!P112),"",Calculations!P112)</f>
        <v>0</v>
      </c>
      <c r="Q112">
        <f>IF(ISBLANK(Calculations!Q112),"",Calculations!Q112)</f>
        <v>0</v>
      </c>
      <c r="R112">
        <f>IF(ISBLANK(Calculations!R112),"",Calculations!R112)</f>
        <v>0</v>
      </c>
      <c r="S112">
        <f>IF(ISBLANK(Calculations!S112),"",Calculations!S112)</f>
        <v>0</v>
      </c>
      <c r="T112">
        <f>IF(ISBLANK(Calculations!T112),"",Calculations!T112)</f>
        <v>0</v>
      </c>
      <c r="U112">
        <f>IF(ISBLANK(Calculations!U112),"",Calculations!U112)</f>
        <v>0</v>
      </c>
      <c r="V112">
        <f>IF(ISBLANK(Calculations!V112),"",Calculations!V112)</f>
        <v>0</v>
      </c>
      <c r="W112">
        <f>IF(ISBLANK(Calculations!W112),"",Calculations!W112)</f>
        <v>0</v>
      </c>
      <c r="X112">
        <f>IF(ISBLANK(Calculations!X112),"",Calculations!X112)</f>
        <v>0</v>
      </c>
      <c r="Y112">
        <f>IF(ISBLANK(Calculations!Y112),"",Calculations!Y112)</f>
        <v>0</v>
      </c>
      <c r="Z112">
        <f>IF(ISBLANK(Calculations!Z112),"",Calculations!Z112)</f>
        <v>0</v>
      </c>
      <c r="AA112">
        <f>IF(ISBLANK(Calculations!AA112),"",Calculations!AA112)</f>
        <v>0</v>
      </c>
      <c r="AB112">
        <f>IF(ISBLANK(Calculations!AB112),"",Calculations!AB112)</f>
        <v>0</v>
      </c>
      <c r="AC112">
        <f>IF(ISBLANK(Calculations!AC112),"",Calculations!AC112)</f>
        <v>0</v>
      </c>
      <c r="AD112">
        <f>IF(ISBLANK(Calculations!AD112),"",Calculations!AD112)</f>
        <v>0</v>
      </c>
      <c r="AE112">
        <f>IF(ISBLANK(Calculations!AE112),"",Calculations!AE112)</f>
        <v>0</v>
      </c>
      <c r="AF112">
        <f>IF(ISBLANK(Calculations!AF112),"",Calculations!AF112)</f>
        <v>0</v>
      </c>
      <c r="AG112">
        <f>IF(ISBLANK(Calculations!AG112),"",Calculations!AG112)</f>
        <v>0</v>
      </c>
      <c r="AH112">
        <f>IF(ISBLANK(Calculations!AH112),"",Calculations!AH112)</f>
        <v>0</v>
      </c>
      <c r="AI112">
        <f>IF(ISBLANK(Calculations!AI112),"",Calculations!AI112)</f>
        <v>0</v>
      </c>
      <c r="AJ112">
        <f>IF(ISBLANK(Calculations!AJ112),"",Calculations!AJ112)</f>
        <v>0</v>
      </c>
      <c r="AK112">
        <f>IF(ISBLANK(Calculations!AK112),"",Calculations!AK112)</f>
        <v>0</v>
      </c>
      <c r="AL112">
        <f>IF(ISBLANK(Calculations!AL112),"",Calculations!AL112)</f>
        <v>0</v>
      </c>
      <c r="AM112">
        <f>IF(ISBLANK(Calculations!AM112),"",Calculations!AM112)</f>
        <v>0</v>
      </c>
      <c r="AN112">
        <f>IF(ISBLANK(Calculations!AN112),"",Calculations!AN112)</f>
        <v>0</v>
      </c>
      <c r="AO112">
        <f>IF(ISBLANK(Calculations!AO112),"",Calculations!AO112)</f>
        <v>0</v>
      </c>
      <c r="AP112">
        <f>IF(ISBLANK(Calculations!AP112),"",Calculations!AP112)</f>
        <v>0</v>
      </c>
      <c r="AQ112">
        <f>IF(ISBLANK(Calculations!AQ112),"",Calculations!AQ112)</f>
        <v>0</v>
      </c>
      <c r="AR112">
        <f>IF(ISBLANK(Calculations!AR112),"",Calculations!AR112)</f>
        <v>0</v>
      </c>
      <c r="AS112">
        <f>IF(ISBLANK(Calculations!AS112),"",Calculations!AS112)</f>
        <v>0</v>
      </c>
      <c r="AT112">
        <f>IF(ISBLANK(Calculations!AT112),"",Calculations!AT112)</f>
        <v>0</v>
      </c>
    </row>
    <row r="113" spans="1:46">
      <c r="A113" s="1" t="str">
        <f>IF(ISBLANK(Calculations!A113),"",Calculations!A113)</f>
        <v/>
      </c>
      <c r="B113" t="str">
        <f>IF(ISBLANK(Calculations!B113),"",Calculations!B113)</f>
        <v/>
      </c>
      <c r="C113" t="str">
        <f>IF(ISBLANK(Calculations!C113),"",Calculations!C113)</f>
        <v/>
      </c>
      <c r="D113" t="str">
        <f>IF(ISBLANK(Calculations!D113),"",Calculations!D113)</f>
        <v/>
      </c>
      <c r="E113" t="str">
        <f>IF(ISBLANK(Calculations!E113),"",Calculations!E113)</f>
        <v/>
      </c>
      <c r="F113" t="str">
        <f>IF(ISBLANK(Calculations!F113),"",Calculations!F113)</f>
        <v/>
      </c>
      <c r="G113" t="str">
        <f>IF(ISBLANK(Calculations!G113),"",Calculations!G113)</f>
        <v/>
      </c>
      <c r="H113" t="str">
        <f>IF(ISBLANK(Calculations!H113),"",Calculations!H113)</f>
        <v/>
      </c>
      <c r="I113" t="str">
        <f>IF(ISBLANK(Calculations!I113),"",Calculations!I113)</f>
        <v>rural residential</v>
      </c>
      <c r="J113">
        <f>IF(ISBLANK(Calculations!J113),"",Calculations!J113)</f>
        <v>0</v>
      </c>
      <c r="K113">
        <f>IF(ISBLANK(Calculations!K113),"",Calculations!K113)</f>
        <v>5.7633672610931462E-2</v>
      </c>
      <c r="L113" t="str">
        <f>IF(ISBLANK(Calculations!L113),"",Calculations!L113)</f>
        <v>RESIDENTIAL</v>
      </c>
      <c r="M113" t="str">
        <f>IF(ISBLANK(Calculations!M113),"",Calculations!M113)</f>
        <v>appl</v>
      </c>
      <c r="N113" t="str">
        <f>IF(ISBLANK(Calculations!N113),"",Calculations!N113)</f>
        <v>biomass</v>
      </c>
      <c r="O113">
        <f t="shared" si="1"/>
        <v>0</v>
      </c>
      <c r="P113">
        <f>IF(ISBLANK(Calculations!P113),"",Calculations!P113)</f>
        <v>0</v>
      </c>
      <c r="Q113">
        <f>IF(ISBLANK(Calculations!Q113),"",Calculations!Q113)</f>
        <v>0</v>
      </c>
      <c r="R113">
        <f>IF(ISBLANK(Calculations!R113),"",Calculations!R113)</f>
        <v>0</v>
      </c>
      <c r="S113">
        <f>IF(ISBLANK(Calculations!S113),"",Calculations!S113)</f>
        <v>0</v>
      </c>
      <c r="T113">
        <f>IF(ISBLANK(Calculations!T113),"",Calculations!T113)</f>
        <v>0</v>
      </c>
      <c r="U113">
        <f>IF(ISBLANK(Calculations!U113),"",Calculations!U113)</f>
        <v>0</v>
      </c>
      <c r="V113">
        <f>IF(ISBLANK(Calculations!V113),"",Calculations!V113)</f>
        <v>0</v>
      </c>
      <c r="W113">
        <f>IF(ISBLANK(Calculations!W113),"",Calculations!W113)</f>
        <v>0</v>
      </c>
      <c r="X113">
        <f>IF(ISBLANK(Calculations!X113),"",Calculations!X113)</f>
        <v>0</v>
      </c>
      <c r="Y113">
        <f>IF(ISBLANK(Calculations!Y113),"",Calculations!Y113)</f>
        <v>0</v>
      </c>
      <c r="Z113">
        <f>IF(ISBLANK(Calculations!Z113),"",Calculations!Z113)</f>
        <v>0</v>
      </c>
      <c r="AA113">
        <f>IF(ISBLANK(Calculations!AA113),"",Calculations!AA113)</f>
        <v>0</v>
      </c>
      <c r="AB113">
        <f>IF(ISBLANK(Calculations!AB113),"",Calculations!AB113)</f>
        <v>0</v>
      </c>
      <c r="AC113">
        <f>IF(ISBLANK(Calculations!AC113),"",Calculations!AC113)</f>
        <v>0</v>
      </c>
      <c r="AD113">
        <f>IF(ISBLANK(Calculations!AD113),"",Calculations!AD113)</f>
        <v>0</v>
      </c>
      <c r="AE113">
        <f>IF(ISBLANK(Calculations!AE113),"",Calculations!AE113)</f>
        <v>0</v>
      </c>
      <c r="AF113">
        <f>IF(ISBLANK(Calculations!AF113),"",Calculations!AF113)</f>
        <v>0</v>
      </c>
      <c r="AG113">
        <f>IF(ISBLANK(Calculations!AG113),"",Calculations!AG113)</f>
        <v>0</v>
      </c>
      <c r="AH113">
        <f>IF(ISBLANK(Calculations!AH113),"",Calculations!AH113)</f>
        <v>0</v>
      </c>
      <c r="AI113">
        <f>IF(ISBLANK(Calculations!AI113),"",Calculations!AI113)</f>
        <v>0</v>
      </c>
      <c r="AJ113">
        <f>IF(ISBLANK(Calculations!AJ113),"",Calculations!AJ113)</f>
        <v>0</v>
      </c>
      <c r="AK113">
        <f>IF(ISBLANK(Calculations!AK113),"",Calculations!AK113)</f>
        <v>0</v>
      </c>
      <c r="AL113">
        <f>IF(ISBLANK(Calculations!AL113),"",Calculations!AL113)</f>
        <v>0</v>
      </c>
      <c r="AM113">
        <f>IF(ISBLANK(Calculations!AM113),"",Calculations!AM113)</f>
        <v>0</v>
      </c>
      <c r="AN113">
        <f>IF(ISBLANK(Calculations!AN113),"",Calculations!AN113)</f>
        <v>0</v>
      </c>
      <c r="AO113">
        <f>IF(ISBLANK(Calculations!AO113),"",Calculations!AO113)</f>
        <v>0</v>
      </c>
      <c r="AP113">
        <f>IF(ISBLANK(Calculations!AP113),"",Calculations!AP113)</f>
        <v>0</v>
      </c>
      <c r="AQ113">
        <f>IF(ISBLANK(Calculations!AQ113),"",Calculations!AQ113)</f>
        <v>0</v>
      </c>
      <c r="AR113">
        <f>IF(ISBLANK(Calculations!AR113),"",Calculations!AR113)</f>
        <v>0</v>
      </c>
      <c r="AS113">
        <f>IF(ISBLANK(Calculations!AS113),"",Calculations!AS113)</f>
        <v>0</v>
      </c>
      <c r="AT113">
        <f>IF(ISBLANK(Calculations!AT113),"",Calculations!AT113)</f>
        <v>0</v>
      </c>
    </row>
    <row r="114" spans="1:46">
      <c r="A114" s="1" t="str">
        <f>IF(ISBLANK(Calculations!A114),"",Calculations!A114)</f>
        <v/>
      </c>
      <c r="B114" t="str">
        <f>IF(ISBLANK(Calculations!B114),"",Calculations!B114)</f>
        <v/>
      </c>
      <c r="C114" t="str">
        <f>IF(ISBLANK(Calculations!C114),"",Calculations!C114)</f>
        <v/>
      </c>
      <c r="D114" t="str">
        <f>IF(ISBLANK(Calculations!D114),"",Calculations!D114)</f>
        <v/>
      </c>
      <c r="E114" t="str">
        <f>IF(ISBLANK(Calculations!E114),"",Calculations!E114)</f>
        <v/>
      </c>
      <c r="F114" t="str">
        <f>IF(ISBLANK(Calculations!F114),"",Calculations!F114)</f>
        <v/>
      </c>
      <c r="G114" t="str">
        <f>IF(ISBLANK(Calculations!G114),"",Calculations!G114)</f>
        <v/>
      </c>
      <c r="H114" t="str">
        <f>IF(ISBLANK(Calculations!H114),"",Calculations!H114)</f>
        <v/>
      </c>
      <c r="I114" t="str">
        <f>IF(ISBLANK(Calculations!I114),"",Calculations!I114)</f>
        <v>rural residential</v>
      </c>
      <c r="J114">
        <f>IF(ISBLANK(Calculations!J114),"",Calculations!J114)</f>
        <v>0</v>
      </c>
      <c r="K114">
        <f>IF(ISBLANK(Calculations!K114),"",Calculations!K114)</f>
        <v>5.7633672610931462E-2</v>
      </c>
      <c r="L114" t="str">
        <f>IF(ISBLANK(Calculations!L114),"",Calculations!L114)</f>
        <v>RESIDENTIAL</v>
      </c>
      <c r="M114" t="str">
        <f>IF(ISBLANK(Calculations!M114),"",Calculations!M114)</f>
        <v>appl</v>
      </c>
      <c r="N114" t="str">
        <f>IF(ISBLANK(Calculations!N114),"",Calculations!N114)</f>
        <v>kerosene</v>
      </c>
      <c r="O114">
        <f t="shared" si="1"/>
        <v>0</v>
      </c>
      <c r="P114">
        <f>IF(ISBLANK(Calculations!P114),"",Calculations!P114)</f>
        <v>0</v>
      </c>
      <c r="Q114">
        <f>IF(ISBLANK(Calculations!Q114),"",Calculations!Q114)</f>
        <v>0</v>
      </c>
      <c r="R114">
        <f>IF(ISBLANK(Calculations!R114),"",Calculations!R114)</f>
        <v>0</v>
      </c>
      <c r="S114">
        <f>IF(ISBLANK(Calculations!S114),"",Calculations!S114)</f>
        <v>0</v>
      </c>
      <c r="T114">
        <f>IF(ISBLANK(Calculations!T114),"",Calculations!T114)</f>
        <v>0</v>
      </c>
      <c r="U114">
        <f>IF(ISBLANK(Calculations!U114),"",Calculations!U114)</f>
        <v>0</v>
      </c>
      <c r="V114">
        <f>IF(ISBLANK(Calculations!V114),"",Calculations!V114)</f>
        <v>0</v>
      </c>
      <c r="W114">
        <f>IF(ISBLANK(Calculations!W114),"",Calculations!W114)</f>
        <v>0</v>
      </c>
      <c r="X114">
        <f>IF(ISBLANK(Calculations!X114),"",Calculations!X114)</f>
        <v>0</v>
      </c>
      <c r="Y114">
        <f>IF(ISBLANK(Calculations!Y114),"",Calculations!Y114)</f>
        <v>0</v>
      </c>
      <c r="Z114">
        <f>IF(ISBLANK(Calculations!Z114),"",Calculations!Z114)</f>
        <v>0</v>
      </c>
      <c r="AA114">
        <f>IF(ISBLANK(Calculations!AA114),"",Calculations!AA114)</f>
        <v>0</v>
      </c>
      <c r="AB114">
        <f>IF(ISBLANK(Calculations!AB114),"",Calculations!AB114)</f>
        <v>0</v>
      </c>
      <c r="AC114">
        <f>IF(ISBLANK(Calculations!AC114),"",Calculations!AC114)</f>
        <v>0</v>
      </c>
      <c r="AD114">
        <f>IF(ISBLANK(Calculations!AD114),"",Calculations!AD114)</f>
        <v>0</v>
      </c>
      <c r="AE114">
        <f>IF(ISBLANK(Calculations!AE114),"",Calculations!AE114)</f>
        <v>0</v>
      </c>
      <c r="AF114">
        <f>IF(ISBLANK(Calculations!AF114),"",Calculations!AF114)</f>
        <v>0</v>
      </c>
      <c r="AG114">
        <f>IF(ISBLANK(Calculations!AG114),"",Calculations!AG114)</f>
        <v>0</v>
      </c>
      <c r="AH114">
        <f>IF(ISBLANK(Calculations!AH114),"",Calculations!AH114)</f>
        <v>0</v>
      </c>
      <c r="AI114">
        <f>IF(ISBLANK(Calculations!AI114),"",Calculations!AI114)</f>
        <v>0</v>
      </c>
      <c r="AJ114">
        <f>IF(ISBLANK(Calculations!AJ114),"",Calculations!AJ114)</f>
        <v>0</v>
      </c>
      <c r="AK114">
        <f>IF(ISBLANK(Calculations!AK114),"",Calculations!AK114)</f>
        <v>0</v>
      </c>
      <c r="AL114">
        <f>IF(ISBLANK(Calculations!AL114),"",Calculations!AL114)</f>
        <v>0</v>
      </c>
      <c r="AM114">
        <f>IF(ISBLANK(Calculations!AM114),"",Calculations!AM114)</f>
        <v>0</v>
      </c>
      <c r="AN114">
        <f>IF(ISBLANK(Calculations!AN114),"",Calculations!AN114)</f>
        <v>0</v>
      </c>
      <c r="AO114">
        <f>IF(ISBLANK(Calculations!AO114),"",Calculations!AO114)</f>
        <v>0</v>
      </c>
      <c r="AP114">
        <f>IF(ISBLANK(Calculations!AP114),"",Calculations!AP114)</f>
        <v>0</v>
      </c>
      <c r="AQ114">
        <f>IF(ISBLANK(Calculations!AQ114),"",Calculations!AQ114)</f>
        <v>0</v>
      </c>
      <c r="AR114">
        <f>IF(ISBLANK(Calculations!AR114),"",Calculations!AR114)</f>
        <v>0</v>
      </c>
      <c r="AS114">
        <f>IF(ISBLANK(Calculations!AS114),"",Calculations!AS114)</f>
        <v>0</v>
      </c>
      <c r="AT114">
        <f>IF(ISBLANK(Calculations!AT114),"",Calculations!AT114)</f>
        <v>0</v>
      </c>
    </row>
    <row r="115" spans="1:46">
      <c r="A115" s="1" t="str">
        <f>IF(ISBLANK(Calculations!A115),"",Calculations!A115)</f>
        <v/>
      </c>
      <c r="B115" t="str">
        <f>IF(ISBLANK(Calculations!B115),"",Calculations!B115)</f>
        <v/>
      </c>
      <c r="C115" t="str">
        <f>IF(ISBLANK(Calculations!C115),"",Calculations!C115)</f>
        <v/>
      </c>
      <c r="D115" t="str">
        <f>IF(ISBLANK(Calculations!D115),"",Calculations!D115)</f>
        <v/>
      </c>
      <c r="E115" t="str">
        <f>IF(ISBLANK(Calculations!E115),"",Calculations!E115)</f>
        <v/>
      </c>
      <c r="F115" t="str">
        <f>IF(ISBLANK(Calculations!F115),"",Calculations!F115)</f>
        <v/>
      </c>
      <c r="G115" t="str">
        <f>IF(ISBLANK(Calculations!G115),"",Calculations!G115)</f>
        <v/>
      </c>
      <c r="H115" t="str">
        <f>IF(ISBLANK(Calculations!H115),"",Calculations!H115)</f>
        <v/>
      </c>
      <c r="I115" t="str">
        <f>IF(ISBLANK(Calculations!I115),"",Calculations!I115)</f>
        <v>rural residential</v>
      </c>
      <c r="J115">
        <f>IF(ISBLANK(Calculations!J115),"",Calculations!J115)</f>
        <v>0</v>
      </c>
      <c r="K115">
        <f>IF(ISBLANK(Calculations!K115),"",Calculations!K115)</f>
        <v>5.7633672610931462E-2</v>
      </c>
      <c r="L115" t="str">
        <f>IF(ISBLANK(Calculations!L115),"",Calculations!L115)</f>
        <v>RESIDENTIAL</v>
      </c>
      <c r="M115" t="str">
        <f>IF(ISBLANK(Calculations!M115),"",Calculations!M115)</f>
        <v>appl</v>
      </c>
      <c r="N115" t="str">
        <f>IF(ISBLANK(Calculations!N115),"",Calculations!N115)</f>
        <v>heavy or residual fuel oil</v>
      </c>
      <c r="O115">
        <f t="shared" si="1"/>
        <v>0</v>
      </c>
      <c r="P115">
        <f>IF(ISBLANK(Calculations!P115),"",Calculations!P115)</f>
        <v>0</v>
      </c>
      <c r="Q115">
        <f>IF(ISBLANK(Calculations!Q115),"",Calculations!Q115)</f>
        <v>0</v>
      </c>
      <c r="R115">
        <f>IF(ISBLANK(Calculations!R115),"",Calculations!R115)</f>
        <v>0</v>
      </c>
      <c r="S115">
        <f>IF(ISBLANK(Calculations!S115),"",Calculations!S115)</f>
        <v>0</v>
      </c>
      <c r="T115">
        <f>IF(ISBLANK(Calculations!T115),"",Calculations!T115)</f>
        <v>0</v>
      </c>
      <c r="U115">
        <f>IF(ISBLANK(Calculations!U115),"",Calculations!U115)</f>
        <v>0</v>
      </c>
      <c r="V115">
        <f>IF(ISBLANK(Calculations!V115),"",Calculations!V115)</f>
        <v>0</v>
      </c>
      <c r="W115">
        <f>IF(ISBLANK(Calculations!W115),"",Calculations!W115)</f>
        <v>0</v>
      </c>
      <c r="X115">
        <f>IF(ISBLANK(Calculations!X115),"",Calculations!X115)</f>
        <v>0</v>
      </c>
      <c r="Y115">
        <f>IF(ISBLANK(Calculations!Y115),"",Calculations!Y115)</f>
        <v>0</v>
      </c>
      <c r="Z115">
        <f>IF(ISBLANK(Calculations!Z115),"",Calculations!Z115)</f>
        <v>0</v>
      </c>
      <c r="AA115">
        <f>IF(ISBLANK(Calculations!AA115),"",Calculations!AA115)</f>
        <v>0</v>
      </c>
      <c r="AB115">
        <f>IF(ISBLANK(Calculations!AB115),"",Calculations!AB115)</f>
        <v>0</v>
      </c>
      <c r="AC115">
        <f>IF(ISBLANK(Calculations!AC115),"",Calculations!AC115)</f>
        <v>0</v>
      </c>
      <c r="AD115">
        <f>IF(ISBLANK(Calculations!AD115),"",Calculations!AD115)</f>
        <v>0</v>
      </c>
      <c r="AE115">
        <f>IF(ISBLANK(Calculations!AE115),"",Calculations!AE115)</f>
        <v>0</v>
      </c>
      <c r="AF115">
        <f>IF(ISBLANK(Calculations!AF115),"",Calculations!AF115)</f>
        <v>0</v>
      </c>
      <c r="AG115">
        <f>IF(ISBLANK(Calculations!AG115),"",Calculations!AG115)</f>
        <v>0</v>
      </c>
      <c r="AH115">
        <f>IF(ISBLANK(Calculations!AH115),"",Calculations!AH115)</f>
        <v>0</v>
      </c>
      <c r="AI115">
        <f>IF(ISBLANK(Calculations!AI115),"",Calculations!AI115)</f>
        <v>0</v>
      </c>
      <c r="AJ115">
        <f>IF(ISBLANK(Calculations!AJ115),"",Calculations!AJ115)</f>
        <v>0</v>
      </c>
      <c r="AK115">
        <f>IF(ISBLANK(Calculations!AK115),"",Calculations!AK115)</f>
        <v>0</v>
      </c>
      <c r="AL115">
        <f>IF(ISBLANK(Calculations!AL115),"",Calculations!AL115)</f>
        <v>0</v>
      </c>
      <c r="AM115">
        <f>IF(ISBLANK(Calculations!AM115),"",Calculations!AM115)</f>
        <v>0</v>
      </c>
      <c r="AN115">
        <f>IF(ISBLANK(Calculations!AN115),"",Calculations!AN115)</f>
        <v>0</v>
      </c>
      <c r="AO115">
        <f>IF(ISBLANK(Calculations!AO115),"",Calculations!AO115)</f>
        <v>0</v>
      </c>
      <c r="AP115">
        <f>IF(ISBLANK(Calculations!AP115),"",Calculations!AP115)</f>
        <v>0</v>
      </c>
      <c r="AQ115">
        <f>IF(ISBLANK(Calculations!AQ115),"",Calculations!AQ115)</f>
        <v>0</v>
      </c>
      <c r="AR115">
        <f>IF(ISBLANK(Calculations!AR115),"",Calculations!AR115)</f>
        <v>0</v>
      </c>
      <c r="AS115">
        <f>IF(ISBLANK(Calculations!AS115),"",Calculations!AS115)</f>
        <v>0</v>
      </c>
      <c r="AT115">
        <f>IF(ISBLANK(Calculations!AT115),"",Calculations!AT115)</f>
        <v>0</v>
      </c>
    </row>
    <row r="116" spans="1:46">
      <c r="A116" s="1" t="str">
        <f>IF(ISBLANK(Calculations!A116),"",Calculations!A116)</f>
        <v/>
      </c>
      <c r="B116" t="str">
        <f>IF(ISBLANK(Calculations!B116),"",Calculations!B116)</f>
        <v/>
      </c>
      <c r="C116" t="str">
        <f>IF(ISBLANK(Calculations!C116),"",Calculations!C116)</f>
        <v/>
      </c>
      <c r="D116" t="str">
        <f>IF(ISBLANK(Calculations!D116),"",Calculations!D116)</f>
        <v/>
      </c>
      <c r="E116" t="str">
        <f>IF(ISBLANK(Calculations!E116),"",Calculations!E116)</f>
        <v/>
      </c>
      <c r="F116" t="str">
        <f>IF(ISBLANK(Calculations!F116),"",Calculations!F116)</f>
        <v/>
      </c>
      <c r="G116" t="str">
        <f>IF(ISBLANK(Calculations!G116),"",Calculations!G116)</f>
        <v>RKI000:ia_WaterHeating</v>
      </c>
      <c r="H116" t="str">
        <f>IF(ISBLANK(Calculations!H116),"",Calculations!H116)</f>
        <v>RKI000:ia_Cooking</v>
      </c>
      <c r="I116" t="str">
        <f>IF(ISBLANK(Calculations!I116),"",Calculations!I116)</f>
        <v>rural residential</v>
      </c>
      <c r="J116">
        <f>IF(ISBLANK(Calculations!J116),"",Calculations!J116)</f>
        <v>0.30957469491047818</v>
      </c>
      <c r="K116">
        <f>IF(ISBLANK(Calculations!K116),"",Calculations!K116)</f>
        <v>5.7633672610931462E-2</v>
      </c>
      <c r="L116" t="str">
        <f>IF(ISBLANK(Calculations!L116),"",Calculations!L116)</f>
        <v>RESIDENTIAL</v>
      </c>
      <c r="M116" t="str">
        <f>IF(ISBLANK(Calculations!M116),"",Calculations!M116)</f>
        <v>appl</v>
      </c>
      <c r="N116" t="str">
        <f>IF(ISBLANK(Calculations!N116),"",Calculations!N116)</f>
        <v>LPG propane or butane</v>
      </c>
      <c r="O116">
        <f t="shared" si="1"/>
        <v>432595352709.70221</v>
      </c>
      <c r="P116">
        <f>IF(ISBLANK(Calculations!P116),"",Calculations!P116)</f>
        <v>432595352709.70221</v>
      </c>
      <c r="Q116">
        <f>IF(ISBLANK(Calculations!Q116),"",Calculations!Q116)</f>
        <v>432595352709.70221</v>
      </c>
      <c r="R116">
        <f>IF(ISBLANK(Calculations!R116),"",Calculations!R116)</f>
        <v>423977101110.83887</v>
      </c>
      <c r="S116">
        <f>IF(ISBLANK(Calculations!S116),"",Calculations!S116)</f>
        <v>417204756047.62781</v>
      </c>
      <c r="T116">
        <f>IF(ISBLANK(Calculations!T116),"",Calculations!T116)</f>
        <v>412162632499.62756</v>
      </c>
      <c r="U116">
        <f>IF(ISBLANK(Calculations!U116),"",Calculations!U116)</f>
        <v>408680432502.03503</v>
      </c>
      <c r="V116">
        <f>IF(ISBLANK(Calculations!V116),"",Calculations!V116)</f>
        <v>406554668873.31287</v>
      </c>
      <c r="W116">
        <f>IF(ISBLANK(Calculations!W116),"",Calculations!W116)</f>
        <v>405571688227.18719</v>
      </c>
      <c r="X116">
        <f>IF(ISBLANK(Calculations!X116),"",Calculations!X116)</f>
        <v>405517673566.27203</v>
      </c>
      <c r="Y116">
        <f>IF(ISBLANK(Calculations!Y116),"",Calculations!Y116)</f>
        <v>406166172042.16229</v>
      </c>
      <c r="Z116">
        <f>IF(ISBLANK(Calculations!Z116),"",Calculations!Z116)</f>
        <v>407439474963.08441</v>
      </c>
      <c r="AA116">
        <f>IF(ISBLANK(Calculations!AA116),"",Calculations!AA116)</f>
        <v>409183884383.90704</v>
      </c>
      <c r="AB116">
        <f>IF(ISBLANK(Calculations!AB116),"",Calculations!AB116)</f>
        <v>411202083603.30249</v>
      </c>
      <c r="AC116">
        <f>IF(ISBLANK(Calculations!AC116),"",Calculations!AC116)</f>
        <v>413395689322.44586</v>
      </c>
      <c r="AD116">
        <f>IF(ISBLANK(Calculations!AD116),"",Calculations!AD116)</f>
        <v>415768130611.32593</v>
      </c>
      <c r="AE116">
        <f>IF(ISBLANK(Calculations!AE116),"",Calculations!AE116)</f>
        <v>418284844643.60406</v>
      </c>
      <c r="AF116">
        <f>IF(ISBLANK(Calculations!AF116),"",Calculations!AF116)</f>
        <v>420896071303.31854</v>
      </c>
      <c r="AG116">
        <f>IF(ISBLANK(Calculations!AG116),"",Calculations!AG116)</f>
        <v>423544492013.92462</v>
      </c>
      <c r="AH116">
        <f>IF(ISBLANK(Calculations!AH116),"",Calculations!AH116)</f>
        <v>426224103129.95557</v>
      </c>
      <c r="AI116">
        <f>IF(ISBLANK(Calculations!AI116),"",Calculations!AI116)</f>
        <v>428915654400.05389</v>
      </c>
      <c r="AJ116">
        <f>IF(ISBLANK(Calculations!AJ116),"",Calculations!AJ116)</f>
        <v>431616552800.1391</v>
      </c>
      <c r="AK116">
        <f>IF(ISBLANK(Calculations!AK116),"",Calculations!AK116)</f>
        <v>433769316881.59888</v>
      </c>
      <c r="AL116">
        <f>IF(ISBLANK(Calculations!AL116),"",Calculations!AL116)</f>
        <v>435901897708.57068</v>
      </c>
      <c r="AM116">
        <f>IF(ISBLANK(Calculations!AM116),"",Calculations!AM116)</f>
        <v>438019738224.47949</v>
      </c>
      <c r="AN116">
        <f>IF(ISBLANK(Calculations!AN116),"",Calculations!AN116)</f>
        <v>440122274360.4259</v>
      </c>
      <c r="AO116">
        <f>IF(ISBLANK(Calculations!AO116),"",Calculations!AO116)</f>
        <v>442222830099.09369</v>
      </c>
      <c r="AP116">
        <f>IF(ISBLANK(Calculations!AP116),"",Calculations!AP116)</f>
        <v>444314034835.7384</v>
      </c>
      <c r="AQ116">
        <f>IF(ISBLANK(Calculations!AQ116),"",Calculations!AQ116)</f>
        <v>446419984979.89362</v>
      </c>
      <c r="AR116">
        <f>IF(ISBLANK(Calculations!AR116),"",Calculations!AR116)</f>
        <v>448534342257.12311</v>
      </c>
      <c r="AS116">
        <f>IF(ISBLANK(Calculations!AS116),"",Calculations!AS116)</f>
        <v>450652335775.14423</v>
      </c>
      <c r="AT116">
        <f>IF(ISBLANK(Calculations!AT116),"",Calculations!AT116)</f>
        <v>452783190786.06976</v>
      </c>
    </row>
    <row r="117" spans="1:46">
      <c r="A117" s="1" t="str">
        <f>IF(ISBLANK(Calculations!A117),"",Calculations!A117)</f>
        <v/>
      </c>
      <c r="B117" t="str">
        <f>IF(ISBLANK(Calculations!B117),"",Calculations!B117)</f>
        <v/>
      </c>
      <c r="C117" t="str">
        <f>IF(ISBLANK(Calculations!C117),"",Calculations!C117)</f>
        <v/>
      </c>
      <c r="D117" t="str">
        <f>IF(ISBLANK(Calculations!D117),"",Calculations!D117)</f>
        <v/>
      </c>
      <c r="E117" t="str">
        <f>IF(ISBLANK(Calculations!E117),"",Calculations!E117)</f>
        <v/>
      </c>
      <c r="F117" t="str">
        <f>IF(ISBLANK(Calculations!F117),"",Calculations!F117)</f>
        <v/>
      </c>
      <c r="G117" t="str">
        <f>IF(ISBLANK(Calculations!G117),"",Calculations!G117)</f>
        <v/>
      </c>
      <c r="H117" t="str">
        <f>IF(ISBLANK(Calculations!H117),"",Calculations!H117)</f>
        <v/>
      </c>
      <c r="I117" t="str">
        <f>IF(ISBLANK(Calculations!I117),"",Calculations!I117)</f>
        <v>rural residential</v>
      </c>
      <c r="J117">
        <f>IF(ISBLANK(Calculations!J117),"",Calculations!J117)</f>
        <v>0</v>
      </c>
      <c r="K117">
        <f>IF(ISBLANK(Calculations!K117),"",Calculations!K117)</f>
        <v>5.7633672610931462E-2</v>
      </c>
      <c r="L117" t="str">
        <f>IF(ISBLANK(Calculations!L117),"",Calculations!L117)</f>
        <v>RESIDENTIAL</v>
      </c>
      <c r="M117" t="str">
        <f>IF(ISBLANK(Calculations!M117),"",Calculations!M117)</f>
        <v>appl</v>
      </c>
      <c r="N117" t="str">
        <f>IF(ISBLANK(Calculations!N117),"",Calculations!N117)</f>
        <v>hydrogen</v>
      </c>
      <c r="O117">
        <f t="shared" si="1"/>
        <v>0</v>
      </c>
      <c r="P117">
        <f>IF(ISBLANK(Calculations!P117),"",Calculations!P117)</f>
        <v>0</v>
      </c>
      <c r="Q117">
        <f>IF(ISBLANK(Calculations!Q117),"",Calculations!Q117)</f>
        <v>0</v>
      </c>
      <c r="R117">
        <f>IF(ISBLANK(Calculations!R117),"",Calculations!R117)</f>
        <v>0</v>
      </c>
      <c r="S117">
        <f>IF(ISBLANK(Calculations!S117),"",Calculations!S117)</f>
        <v>0</v>
      </c>
      <c r="T117">
        <f>IF(ISBLANK(Calculations!T117),"",Calculations!T117)</f>
        <v>0</v>
      </c>
      <c r="U117">
        <f>IF(ISBLANK(Calculations!U117),"",Calculations!U117)</f>
        <v>0</v>
      </c>
      <c r="V117">
        <f>IF(ISBLANK(Calculations!V117),"",Calculations!V117)</f>
        <v>0</v>
      </c>
      <c r="W117">
        <f>IF(ISBLANK(Calculations!W117),"",Calculations!W117)</f>
        <v>0</v>
      </c>
      <c r="X117">
        <f>IF(ISBLANK(Calculations!X117),"",Calculations!X117)</f>
        <v>0</v>
      </c>
      <c r="Y117">
        <f>IF(ISBLANK(Calculations!Y117),"",Calculations!Y117)</f>
        <v>0</v>
      </c>
      <c r="Z117">
        <f>IF(ISBLANK(Calculations!Z117),"",Calculations!Z117)</f>
        <v>0</v>
      </c>
      <c r="AA117">
        <f>IF(ISBLANK(Calculations!AA117),"",Calculations!AA117)</f>
        <v>0</v>
      </c>
      <c r="AB117">
        <f>IF(ISBLANK(Calculations!AB117),"",Calculations!AB117)</f>
        <v>0</v>
      </c>
      <c r="AC117">
        <f>IF(ISBLANK(Calculations!AC117),"",Calculations!AC117)</f>
        <v>0</v>
      </c>
      <c r="AD117">
        <f>IF(ISBLANK(Calculations!AD117),"",Calculations!AD117)</f>
        <v>0</v>
      </c>
      <c r="AE117">
        <f>IF(ISBLANK(Calculations!AE117),"",Calculations!AE117)</f>
        <v>0</v>
      </c>
      <c r="AF117">
        <f>IF(ISBLANK(Calculations!AF117),"",Calculations!AF117)</f>
        <v>0</v>
      </c>
      <c r="AG117">
        <f>IF(ISBLANK(Calculations!AG117),"",Calculations!AG117)</f>
        <v>0</v>
      </c>
      <c r="AH117">
        <f>IF(ISBLANK(Calculations!AH117),"",Calculations!AH117)</f>
        <v>0</v>
      </c>
      <c r="AI117">
        <f>IF(ISBLANK(Calculations!AI117),"",Calculations!AI117)</f>
        <v>0</v>
      </c>
      <c r="AJ117">
        <f>IF(ISBLANK(Calculations!AJ117),"",Calculations!AJ117)</f>
        <v>0</v>
      </c>
      <c r="AK117">
        <f>IF(ISBLANK(Calculations!AK117),"",Calculations!AK117)</f>
        <v>0</v>
      </c>
      <c r="AL117">
        <f>IF(ISBLANK(Calculations!AL117),"",Calculations!AL117)</f>
        <v>0</v>
      </c>
      <c r="AM117">
        <f>IF(ISBLANK(Calculations!AM117),"",Calculations!AM117)</f>
        <v>0</v>
      </c>
      <c r="AN117">
        <f>IF(ISBLANK(Calculations!AN117),"",Calculations!AN117)</f>
        <v>0</v>
      </c>
      <c r="AO117">
        <f>IF(ISBLANK(Calculations!AO117),"",Calculations!AO117)</f>
        <v>0</v>
      </c>
      <c r="AP117">
        <f>IF(ISBLANK(Calculations!AP117),"",Calculations!AP117)</f>
        <v>0</v>
      </c>
      <c r="AQ117">
        <f>IF(ISBLANK(Calculations!AQ117),"",Calculations!AQ117)</f>
        <v>0</v>
      </c>
      <c r="AR117">
        <f>IF(ISBLANK(Calculations!AR117),"",Calculations!AR117)</f>
        <v>0</v>
      </c>
      <c r="AS117">
        <f>IF(ISBLANK(Calculations!AS117),"",Calculations!AS117)</f>
        <v>0</v>
      </c>
      <c r="AT117">
        <f>IF(ISBLANK(Calculations!AT117),"",Calculations!AT117)</f>
        <v>0</v>
      </c>
    </row>
    <row r="118" spans="1:46">
      <c r="A118" s="1" t="str">
        <f>IF(ISBLANK(Calculations!A118),"",Calculations!A118)</f>
        <v/>
      </c>
      <c r="B118" t="str">
        <f>IF(ISBLANK(Calculations!B118),"",Calculations!B118)</f>
        <v/>
      </c>
      <c r="C118" t="str">
        <f>IF(ISBLANK(Calculations!C118),"",Calculations!C118)</f>
        <v/>
      </c>
      <c r="D118" t="str">
        <f>IF(ISBLANK(Calculations!D118),"",Calculations!D118)</f>
        <v/>
      </c>
      <c r="E118" t="str">
        <f>IF(ISBLANK(Calculations!E118),"",Calculations!E118)</f>
        <v/>
      </c>
      <c r="F118" t="str">
        <f>IF(ISBLANK(Calculations!F118),"",Calculations!F118)</f>
        <v/>
      </c>
      <c r="G118" t="str">
        <f>IF(ISBLANK(Calculations!G118),"",Calculations!G118)</f>
        <v/>
      </c>
      <c r="H118" t="str">
        <f>IF(ISBLANK(Calculations!H118),"",Calculations!H118)</f>
        <v/>
      </c>
      <c r="I118" t="str">
        <f>IF(ISBLANK(Calculations!I118),"",Calculations!I118)</f>
        <v/>
      </c>
      <c r="J118" t="str">
        <f>IF(ISBLANK(Calculations!J118),"",Calculations!J118)</f>
        <v/>
      </c>
      <c r="K118" t="str">
        <f>IF(ISBLANK(Calculations!K118),"",Calculations!K118)</f>
        <v/>
      </c>
      <c r="L118" t="str">
        <f>IF(ISBLANK(Calculations!L118),"",Calculations!L118)</f>
        <v/>
      </c>
      <c r="M118" t="str">
        <f>IF(ISBLANK(Calculations!M118),"",Calculations!M118)</f>
        <v/>
      </c>
      <c r="N118" t="str">
        <f>IF(ISBLANK(Calculations!N118),"",Calculations!N118)</f>
        <v/>
      </c>
      <c r="O118" t="str">
        <f t="shared" si="1"/>
        <v/>
      </c>
      <c r="P118" t="str">
        <f>IF(ISBLANK(Calculations!P118),"",Calculations!P118)</f>
        <v/>
      </c>
      <c r="Q118" t="str">
        <f>IF(ISBLANK(Calculations!Q118),"",Calculations!Q118)</f>
        <v/>
      </c>
      <c r="R118" t="str">
        <f>IF(ISBLANK(Calculations!R118),"",Calculations!R118)</f>
        <v/>
      </c>
      <c r="S118" t="str">
        <f>IF(ISBLANK(Calculations!S118),"",Calculations!S118)</f>
        <v/>
      </c>
      <c r="T118" t="str">
        <f>IF(ISBLANK(Calculations!T118),"",Calculations!T118)</f>
        <v/>
      </c>
      <c r="U118" t="str">
        <f>IF(ISBLANK(Calculations!U118),"",Calculations!U118)</f>
        <v/>
      </c>
      <c r="V118" t="str">
        <f>IF(ISBLANK(Calculations!V118),"",Calculations!V118)</f>
        <v/>
      </c>
      <c r="W118" t="str">
        <f>IF(ISBLANK(Calculations!W118),"",Calculations!W118)</f>
        <v/>
      </c>
      <c r="X118" t="str">
        <f>IF(ISBLANK(Calculations!X118),"",Calculations!X118)</f>
        <v/>
      </c>
      <c r="Y118" t="str">
        <f>IF(ISBLANK(Calculations!Y118),"",Calculations!Y118)</f>
        <v/>
      </c>
      <c r="Z118" t="str">
        <f>IF(ISBLANK(Calculations!Z118),"",Calculations!Z118)</f>
        <v/>
      </c>
      <c r="AA118" t="str">
        <f>IF(ISBLANK(Calculations!AA118),"",Calculations!AA118)</f>
        <v/>
      </c>
      <c r="AB118" t="str">
        <f>IF(ISBLANK(Calculations!AB118),"",Calculations!AB118)</f>
        <v/>
      </c>
      <c r="AC118" t="str">
        <f>IF(ISBLANK(Calculations!AC118),"",Calculations!AC118)</f>
        <v/>
      </c>
      <c r="AD118" t="str">
        <f>IF(ISBLANK(Calculations!AD118),"",Calculations!AD118)</f>
        <v/>
      </c>
      <c r="AE118" t="str">
        <f>IF(ISBLANK(Calculations!AE118),"",Calculations!AE118)</f>
        <v/>
      </c>
      <c r="AF118" t="str">
        <f>IF(ISBLANK(Calculations!AF118),"",Calculations!AF118)</f>
        <v/>
      </c>
      <c r="AG118" t="str">
        <f>IF(ISBLANK(Calculations!AG118),"",Calculations!AG118)</f>
        <v/>
      </c>
      <c r="AH118" t="str">
        <f>IF(ISBLANK(Calculations!AH118),"",Calculations!AH118)</f>
        <v/>
      </c>
      <c r="AI118" t="str">
        <f>IF(ISBLANK(Calculations!AI118),"",Calculations!AI118)</f>
        <v/>
      </c>
      <c r="AJ118" t="str">
        <f>IF(ISBLANK(Calculations!AJ118),"",Calculations!AJ118)</f>
        <v/>
      </c>
      <c r="AK118" t="str">
        <f>IF(ISBLANK(Calculations!AK118),"",Calculations!AK118)</f>
        <v/>
      </c>
      <c r="AL118" t="str">
        <f>IF(ISBLANK(Calculations!AL118),"",Calculations!AL118)</f>
        <v/>
      </c>
      <c r="AM118" t="str">
        <f>IF(ISBLANK(Calculations!AM118),"",Calculations!AM118)</f>
        <v/>
      </c>
      <c r="AN118" t="str">
        <f>IF(ISBLANK(Calculations!AN118),"",Calculations!AN118)</f>
        <v/>
      </c>
      <c r="AO118" t="str">
        <f>IF(ISBLANK(Calculations!AO118),"",Calculations!AO118)</f>
        <v/>
      </c>
      <c r="AP118" t="str">
        <f>IF(ISBLANK(Calculations!AP118),"",Calculations!AP118)</f>
        <v/>
      </c>
      <c r="AQ118" t="str">
        <f>IF(ISBLANK(Calculations!AQ118),"",Calculations!AQ118)</f>
        <v/>
      </c>
      <c r="AR118" t="str">
        <f>IF(ISBLANK(Calculations!AR118),"",Calculations!AR118)</f>
        <v/>
      </c>
      <c r="AS118" t="str">
        <f>IF(ISBLANK(Calculations!AS118),"",Calculations!AS118)</f>
        <v/>
      </c>
      <c r="AT118" t="str">
        <f>IF(ISBLANK(Calculations!AT118),"",Calculations!AT118)</f>
        <v/>
      </c>
    </row>
    <row r="119" spans="1:46">
      <c r="A119" s="1" t="str">
        <f>IF(ISBLANK(Calculations!A119),"",Calculations!A119)</f>
        <v/>
      </c>
      <c r="B119" t="str">
        <f>IF(ISBLANK(Calculations!B119),"",Calculations!B119)</f>
        <v/>
      </c>
      <c r="C119" t="str">
        <f>IF(ISBLANK(Calculations!C119),"",Calculations!C119)</f>
        <v/>
      </c>
      <c r="D119" t="str">
        <f>IF(ISBLANK(Calculations!D119),"",Calculations!D119)</f>
        <v/>
      </c>
      <c r="E119" t="str">
        <f>IF(ISBLANK(Calculations!E119),"",Calculations!E119)</f>
        <v/>
      </c>
      <c r="F119" t="str">
        <f>IF(ISBLANK(Calculations!F119),"",Calculations!F119)</f>
        <v/>
      </c>
      <c r="G119" t="str">
        <f>IF(ISBLANK(Calculations!G119),"",Calculations!G119)</f>
        <v/>
      </c>
      <c r="H119" t="str">
        <f>IF(ISBLANK(Calculations!H119),"",Calculations!H119)</f>
        <v>BCEU-rural-residential-other</v>
      </c>
      <c r="I119" t="str">
        <f>IF(ISBLANK(Calculations!I119),"",Calculations!I119)</f>
        <v/>
      </c>
      <c r="J119" t="str">
        <f>IF(ISBLANK(Calculations!J119),"",Calculations!J119)</f>
        <v/>
      </c>
      <c r="K119" t="str">
        <f>IF(ISBLANK(Calculations!K119),"",Calculations!K119)</f>
        <v/>
      </c>
      <c r="L119" t="str">
        <f>IF(ISBLANK(Calculations!L119),"",Calculations!L119)</f>
        <v/>
      </c>
      <c r="M119" t="str">
        <f>IF(ISBLANK(Calculations!M119),"",Calculations!M119)</f>
        <v/>
      </c>
      <c r="N119" t="str">
        <f>IF(ISBLANK(Calculations!N119),"",Calculations!N119)</f>
        <v/>
      </c>
      <c r="O119" t="str">
        <f t="shared" si="1"/>
        <v/>
      </c>
      <c r="P119" t="str">
        <f>IF(ISBLANK(Calculations!P119),"",Calculations!P119)</f>
        <v/>
      </c>
      <c r="Q119" t="str">
        <f>IF(ISBLANK(Calculations!Q119),"",Calculations!Q119)</f>
        <v/>
      </c>
      <c r="R119" t="str">
        <f>IF(ISBLANK(Calculations!R119),"",Calculations!R119)</f>
        <v/>
      </c>
      <c r="S119" t="str">
        <f>IF(ISBLANK(Calculations!S119),"",Calculations!S119)</f>
        <v/>
      </c>
      <c r="T119" t="str">
        <f>IF(ISBLANK(Calculations!T119),"",Calculations!T119)</f>
        <v/>
      </c>
      <c r="U119" t="str">
        <f>IF(ISBLANK(Calculations!U119),"",Calculations!U119)</f>
        <v/>
      </c>
      <c r="V119" t="str">
        <f>IF(ISBLANK(Calculations!V119),"",Calculations!V119)</f>
        <v/>
      </c>
      <c r="W119" t="str">
        <f>IF(ISBLANK(Calculations!W119),"",Calculations!W119)</f>
        <v/>
      </c>
      <c r="X119" t="str">
        <f>IF(ISBLANK(Calculations!X119),"",Calculations!X119)</f>
        <v/>
      </c>
      <c r="Y119" t="str">
        <f>IF(ISBLANK(Calculations!Y119),"",Calculations!Y119)</f>
        <v/>
      </c>
      <c r="Z119" t="str">
        <f>IF(ISBLANK(Calculations!Z119),"",Calculations!Z119)</f>
        <v/>
      </c>
      <c r="AA119" t="str">
        <f>IF(ISBLANK(Calculations!AA119),"",Calculations!AA119)</f>
        <v/>
      </c>
      <c r="AB119" t="str">
        <f>IF(ISBLANK(Calculations!AB119),"",Calculations!AB119)</f>
        <v/>
      </c>
      <c r="AC119" t="str">
        <f>IF(ISBLANK(Calculations!AC119),"",Calculations!AC119)</f>
        <v/>
      </c>
      <c r="AD119" t="str">
        <f>IF(ISBLANK(Calculations!AD119),"",Calculations!AD119)</f>
        <v/>
      </c>
      <c r="AE119" t="str">
        <f>IF(ISBLANK(Calculations!AE119),"",Calculations!AE119)</f>
        <v/>
      </c>
      <c r="AF119" t="str">
        <f>IF(ISBLANK(Calculations!AF119),"",Calculations!AF119)</f>
        <v/>
      </c>
      <c r="AG119" t="str">
        <f>IF(ISBLANK(Calculations!AG119),"",Calculations!AG119)</f>
        <v/>
      </c>
      <c r="AH119" t="str">
        <f>IF(ISBLANK(Calculations!AH119),"",Calculations!AH119)</f>
        <v/>
      </c>
      <c r="AI119" t="str">
        <f>IF(ISBLANK(Calculations!AI119),"",Calculations!AI119)</f>
        <v/>
      </c>
      <c r="AJ119" t="str">
        <f>IF(ISBLANK(Calculations!AJ119),"",Calculations!AJ119)</f>
        <v/>
      </c>
      <c r="AK119" t="str">
        <f>IF(ISBLANK(Calculations!AK119),"",Calculations!AK119)</f>
        <v/>
      </c>
      <c r="AL119" t="str">
        <f>IF(ISBLANK(Calculations!AL119),"",Calculations!AL119)</f>
        <v/>
      </c>
      <c r="AM119" t="str">
        <f>IF(ISBLANK(Calculations!AM119),"",Calculations!AM119)</f>
        <v/>
      </c>
      <c r="AN119" t="str">
        <f>IF(ISBLANK(Calculations!AN119),"",Calculations!AN119)</f>
        <v/>
      </c>
      <c r="AO119" t="str">
        <f>IF(ISBLANK(Calculations!AO119),"",Calculations!AO119)</f>
        <v/>
      </c>
      <c r="AP119" t="str">
        <f>IF(ISBLANK(Calculations!AP119),"",Calculations!AP119)</f>
        <v/>
      </c>
      <c r="AQ119" t="str">
        <f>IF(ISBLANK(Calculations!AQ119),"",Calculations!AQ119)</f>
        <v/>
      </c>
      <c r="AR119" t="str">
        <f>IF(ISBLANK(Calculations!AR119),"",Calculations!AR119)</f>
        <v/>
      </c>
      <c r="AS119" t="str">
        <f>IF(ISBLANK(Calculations!AS119),"",Calculations!AS119)</f>
        <v/>
      </c>
      <c r="AT119" t="str">
        <f>IF(ISBLANK(Calculations!AT119),"",Calculations!AT119)</f>
        <v/>
      </c>
    </row>
    <row r="120" spans="1:46">
      <c r="A120" s="1" t="str">
        <f>IF(ISBLANK(Calculations!A120),"",Calculations!A120)</f>
        <v/>
      </c>
      <c r="B120" t="str">
        <f>IF(ISBLANK(Calculations!B120),"",Calculations!B120)</f>
        <v/>
      </c>
      <c r="C120" t="str">
        <f>IF(ISBLANK(Calculations!C120),"",Calculations!C120)</f>
        <v/>
      </c>
      <c r="D120" t="str">
        <f>IF(ISBLANK(Calculations!D120),"",Calculations!D120)</f>
        <v/>
      </c>
      <c r="E120" t="str">
        <f>IF(ISBLANK(Calculations!E120),"",Calculations!E120)</f>
        <v/>
      </c>
      <c r="F120" t="str">
        <f>IF(ISBLANK(Calculations!F120),"",Calculations!F120)</f>
        <v/>
      </c>
      <c r="G120" t="str">
        <f>IF(ISBLANK(Calculations!G120),"",Calculations!G120)</f>
        <v/>
      </c>
      <c r="H120" t="str">
        <f>IF(ISBLANK(Calculations!H120),"",Calculations!H120)</f>
        <v/>
      </c>
      <c r="I120" t="str">
        <f>IF(ISBLANK(Calculations!I120),"",Calculations!I120)</f>
        <v/>
      </c>
      <c r="J120" t="str">
        <f>IF(ISBLANK(Calculations!J120),"",Calculations!J120)</f>
        <v/>
      </c>
      <c r="K120" t="str">
        <f>IF(ISBLANK(Calculations!K120),"",Calculations!K120)</f>
        <v/>
      </c>
      <c r="L120" t="str">
        <f>IF(ISBLANK(Calculations!L120),"",Calculations!L120)</f>
        <v/>
      </c>
      <c r="M120" t="str">
        <f>IF(ISBLANK(Calculations!M120),"",Calculations!M120)</f>
        <v/>
      </c>
      <c r="N120" t="str">
        <f>IF(ISBLANK(Calculations!N120),"",Calculations!N120)</f>
        <v>Year</v>
      </c>
      <c r="O120">
        <f t="shared" si="1"/>
        <v>2020</v>
      </c>
      <c r="P120">
        <f>IF(ISBLANK(Calculations!P120),"",Calculations!P120)</f>
        <v>2020</v>
      </c>
      <c r="Q120">
        <f>IF(ISBLANK(Calculations!Q120),"",Calculations!Q120)</f>
        <v>2021</v>
      </c>
      <c r="R120">
        <f>IF(ISBLANK(Calculations!R120),"",Calculations!R120)</f>
        <v>2022</v>
      </c>
      <c r="S120">
        <f>IF(ISBLANK(Calculations!S120),"",Calculations!S120)</f>
        <v>2023</v>
      </c>
      <c r="T120">
        <f>IF(ISBLANK(Calculations!T120),"",Calculations!T120)</f>
        <v>2024</v>
      </c>
      <c r="U120">
        <f>IF(ISBLANK(Calculations!U120),"",Calculations!U120)</f>
        <v>2025</v>
      </c>
      <c r="V120">
        <f>IF(ISBLANK(Calculations!V120),"",Calculations!V120)</f>
        <v>2026</v>
      </c>
      <c r="W120">
        <f>IF(ISBLANK(Calculations!W120),"",Calculations!W120)</f>
        <v>2027</v>
      </c>
      <c r="X120">
        <f>IF(ISBLANK(Calculations!X120),"",Calculations!X120)</f>
        <v>2028</v>
      </c>
      <c r="Y120">
        <f>IF(ISBLANK(Calculations!Y120),"",Calculations!Y120)</f>
        <v>2029</v>
      </c>
      <c r="Z120">
        <f>IF(ISBLANK(Calculations!Z120),"",Calculations!Z120)</f>
        <v>2030</v>
      </c>
      <c r="AA120">
        <f>IF(ISBLANK(Calculations!AA120),"",Calculations!AA120)</f>
        <v>2031</v>
      </c>
      <c r="AB120">
        <f>IF(ISBLANK(Calculations!AB120),"",Calculations!AB120)</f>
        <v>2032</v>
      </c>
      <c r="AC120">
        <f>IF(ISBLANK(Calculations!AC120),"",Calculations!AC120)</f>
        <v>2033</v>
      </c>
      <c r="AD120">
        <f>IF(ISBLANK(Calculations!AD120),"",Calculations!AD120)</f>
        <v>2034</v>
      </c>
      <c r="AE120">
        <f>IF(ISBLANK(Calculations!AE120),"",Calculations!AE120)</f>
        <v>2035</v>
      </c>
      <c r="AF120">
        <f>IF(ISBLANK(Calculations!AF120),"",Calculations!AF120)</f>
        <v>2036</v>
      </c>
      <c r="AG120">
        <f>IF(ISBLANK(Calculations!AG120),"",Calculations!AG120)</f>
        <v>2037</v>
      </c>
      <c r="AH120">
        <f>IF(ISBLANK(Calculations!AH120),"",Calculations!AH120)</f>
        <v>2038</v>
      </c>
      <c r="AI120">
        <f>IF(ISBLANK(Calculations!AI120),"",Calculations!AI120)</f>
        <v>2039</v>
      </c>
      <c r="AJ120">
        <f>IF(ISBLANK(Calculations!AJ120),"",Calculations!AJ120)</f>
        <v>2040</v>
      </c>
      <c r="AK120">
        <f>IF(ISBLANK(Calculations!AK120),"",Calculations!AK120)</f>
        <v>2041</v>
      </c>
      <c r="AL120">
        <f>IF(ISBLANK(Calculations!AL120),"",Calculations!AL120)</f>
        <v>2042</v>
      </c>
      <c r="AM120">
        <f>IF(ISBLANK(Calculations!AM120),"",Calculations!AM120)</f>
        <v>2043</v>
      </c>
      <c r="AN120">
        <f>IF(ISBLANK(Calculations!AN120),"",Calculations!AN120)</f>
        <v>2044</v>
      </c>
      <c r="AO120">
        <f>IF(ISBLANK(Calculations!AO120),"",Calculations!AO120)</f>
        <v>2045</v>
      </c>
      <c r="AP120">
        <f>IF(ISBLANK(Calculations!AP120),"",Calculations!AP120)</f>
        <v>2046</v>
      </c>
      <c r="AQ120">
        <f>IF(ISBLANK(Calculations!AQ120),"",Calculations!AQ120)</f>
        <v>2047</v>
      </c>
      <c r="AR120">
        <f>IF(ISBLANK(Calculations!AR120),"",Calculations!AR120)</f>
        <v>2048</v>
      </c>
      <c r="AS120">
        <f>IF(ISBLANK(Calculations!AS120),"",Calculations!AS120)</f>
        <v>2049</v>
      </c>
      <c r="AT120">
        <f>IF(ISBLANK(Calculations!AT120),"",Calculations!AT120)</f>
        <v>2050</v>
      </c>
    </row>
    <row r="121" spans="1:46">
      <c r="A121" s="1" t="str">
        <f>IF(ISBLANK(Calculations!A121),"",Calculations!A121)</f>
        <v/>
      </c>
      <c r="B121" t="str">
        <f>IF(ISBLANK(Calculations!B121),"",Calculations!B121)</f>
        <v/>
      </c>
      <c r="C121" t="str">
        <f>IF(ISBLANK(Calculations!C121),"",Calculations!C121)</f>
        <v/>
      </c>
      <c r="D121" t="str">
        <f>IF(ISBLANK(Calculations!D121),"",Calculations!D121)</f>
        <v/>
      </c>
      <c r="E121" t="str">
        <f>IF(ISBLANK(Calculations!E121),"",Calculations!E121)</f>
        <v/>
      </c>
      <c r="F121" t="str">
        <f>IF(ISBLANK(Calculations!F121),"",Calculations!F121)</f>
        <v>RKI000:fa_OtherUses</v>
      </c>
      <c r="G121" t="str">
        <f>IF(ISBLANK(Calculations!G121),"",Calculations!G121)</f>
        <v>RKI000:fa_ColorTelevisi</v>
      </c>
      <c r="H121" t="str">
        <f>IF(ISBLANK(Calculations!H121),"",Calculations!H121)</f>
        <v>RKI000:fa_PersonalCompu</v>
      </c>
      <c r="I121" t="str">
        <f>IF(ISBLANK(Calculations!I121),"",Calculations!I121)</f>
        <v>rural residential</v>
      </c>
      <c r="J121">
        <f>IF(ISBLANK(Calculations!J121),"",Calculations!J121)</f>
        <v>0.42695958824168928</v>
      </c>
      <c r="K121">
        <f>IF(ISBLANK(Calculations!K121),"",Calculations!K121)</f>
        <v>5.7633672610931462E-2</v>
      </c>
      <c r="L121" t="str">
        <f>IF(ISBLANK(Calculations!L121),"",Calculations!L121)</f>
        <v>RESIDENTIAL</v>
      </c>
      <c r="M121" t="str">
        <f>IF(ISBLANK(Calculations!M121),"",Calculations!M121)</f>
        <v>other</v>
      </c>
      <c r="N121" t="str">
        <f>IF(ISBLANK(Calculations!N121),"",Calculations!N121)</f>
        <v>electricity</v>
      </c>
      <c r="O121">
        <f t="shared" si="1"/>
        <v>7538146548106.3359</v>
      </c>
      <c r="P121">
        <f>IF(ISBLANK(Calculations!P121),"",Calculations!P121)-(SUMIFS(BDEQ!B:B,BDEQ!$AG:$AG,About!$B$2,BDEQ!$AH:$AH,$I121)*BDEQ!$C$2*$J121*$K121)</f>
        <v>7538146548106.3359</v>
      </c>
      <c r="Q121">
        <f>IF(ISBLANK(Calculations!Q121),"",Calculations!Q121)-(SUMIFS(BDEQ!C:C,BDEQ!$AG:$AG,About!$B$2,BDEQ!$AH:$AH,$I121)*BDEQ!$C$2*$J121*$K121)</f>
        <v>7538146548106.3359</v>
      </c>
      <c r="R121">
        <f>IF(ISBLANK(Calculations!R121),"",Calculations!R121)-(SUMIFS(BDEQ!D:D,BDEQ!$AG:$AG,About!$B$2,BDEQ!$AH:$AH,$I121)*BDEQ!$C$2*$J121*$K121)</f>
        <v>7422520295343.2744</v>
      </c>
      <c r="S121">
        <f>IF(ISBLANK(Calculations!S121),"",Calculations!S121)-(SUMIFS(BDEQ!E:E,BDEQ!$AG:$AG,About!$B$2,BDEQ!$AH:$AH,$I121)*BDEQ!$C$2*$J121*$K121)</f>
        <v>7270980989400.4072</v>
      </c>
      <c r="T121">
        <f>IF(ISBLANK(Calculations!T121),"",Calculations!T121)-(SUMIFS(BDEQ!F:F,BDEQ!$AG:$AG,About!$B$2,BDEQ!$AH:$AH,$I121)*BDEQ!$C$2*$J121*$K121)</f>
        <v>7146766356654.5703</v>
      </c>
      <c r="U121">
        <f>IF(ISBLANK(Calculations!U121),"",Calculations!U121)-(SUMIFS(BDEQ!G:G,BDEQ!$AG:$AG,About!$B$2,BDEQ!$AH:$AH,$I121)*BDEQ!$C$2*$J121*$K121)</f>
        <v>7033818462843.5498</v>
      </c>
      <c r="V121">
        <f>IF(ISBLANK(Calculations!V121),"",Calculations!V121)-(SUMIFS(BDEQ!H:H,BDEQ!$AG:$AG,About!$B$2,BDEQ!$AH:$AH,$I121)*BDEQ!$C$2*$J121*$K121)</f>
        <v>6906723647651.1963</v>
      </c>
      <c r="W121">
        <f>IF(ISBLANK(Calculations!W121),"",Calculations!W121)-(SUMIFS(BDEQ!I:I,BDEQ!$AG:$AG,About!$B$2,BDEQ!$AH:$AH,$I121)*BDEQ!$C$2*$J121*$K121)</f>
        <v>6790073022434.4619</v>
      </c>
      <c r="X121">
        <f>IF(ISBLANK(Calculations!X121),"",Calculations!X121)-(SUMIFS(BDEQ!J:J,BDEQ!$AG:$AG,About!$B$2,BDEQ!$AH:$AH,$I121)*BDEQ!$C$2*$J121*$K121)</f>
        <v>6689217164186.6201</v>
      </c>
      <c r="Y121">
        <f>IF(ISBLANK(Calculations!Y121),"",Calculations!Y121)-(SUMIFS(BDEQ!K:K,BDEQ!$AG:$AG,About!$B$2,BDEQ!$AH:$AH,$I121)*BDEQ!$C$2*$J121*$K121)</f>
        <v>6594289584363.626</v>
      </c>
      <c r="Z121">
        <f>IF(ISBLANK(Calculations!Z121),"",Calculations!Z121)-(SUMIFS(BDEQ!L:L,BDEQ!$AG:$AG,About!$B$2,BDEQ!$AH:$AH,$I121)*BDEQ!$C$2*$J121*$K121)</f>
        <v>6496390832850.4727</v>
      </c>
      <c r="AA121">
        <f>IF(ISBLANK(Calculations!AA121),"",Calculations!AA121)-(SUMIFS(BDEQ!M:M,BDEQ!$AG:$AG,About!$B$2,BDEQ!$AH:$AH,$I121)*BDEQ!$C$2*$J121*$K121)</f>
        <v>6391350774732.0596</v>
      </c>
      <c r="AB121">
        <f>IF(ISBLANK(Calculations!AB121),"",Calculations!AB121)-(SUMIFS(BDEQ!N:N,BDEQ!$AG:$AG,About!$B$2,BDEQ!$AH:$AH,$I121)*BDEQ!$C$2*$J121*$K121)</f>
        <v>6286388818560.4502</v>
      </c>
      <c r="AC121">
        <f>IF(ISBLANK(Calculations!AC121),"",Calculations!AC121)-(SUMIFS(BDEQ!O:O,BDEQ!$AG:$AG,About!$B$2,BDEQ!$AH:$AH,$I121)*BDEQ!$C$2*$J121*$K121)</f>
        <v>6187541157978.7656</v>
      </c>
      <c r="AD121">
        <f>IF(ISBLANK(Calculations!AD121),"",Calculations!AD121)-(SUMIFS(BDEQ!P:P,BDEQ!$AG:$AG,About!$B$2,BDEQ!$AH:$AH,$I121)*BDEQ!$C$2*$J121*$K121)</f>
        <v>6095832699697.2344</v>
      </c>
      <c r="AE121">
        <f>IF(ISBLANK(Calculations!AE121),"",Calculations!AE121)-(SUMIFS(BDEQ!Q:Q,BDEQ!$AG:$AG,About!$B$2,BDEQ!$AH:$AH,$I121)*BDEQ!$C$2*$J121*$K121)</f>
        <v>6009358463574.7627</v>
      </c>
      <c r="AF121">
        <f>IF(ISBLANK(Calculations!AF121),"",Calculations!AF121)-(SUMIFS(BDEQ!R:R,BDEQ!$AG:$AG,About!$B$2,BDEQ!$AH:$AH,$I121)*BDEQ!$C$2*$J121*$K121)</f>
        <v>5920089615995.1836</v>
      </c>
      <c r="AG121">
        <f>IF(ISBLANK(Calculations!AG121),"",Calculations!AG121)-(SUMIFS(BDEQ!S:S,BDEQ!$AG:$AG,About!$B$2,BDEQ!$AH:$AH,$I121)*BDEQ!$C$2*$J121*$K121)</f>
        <v>5828114711579.6494</v>
      </c>
      <c r="AH121">
        <f>IF(ISBLANK(Calculations!AH121),"",Calculations!AH121)-(SUMIFS(BDEQ!T:T,BDEQ!$AG:$AG,About!$B$2,BDEQ!$AH:$AH,$I121)*BDEQ!$C$2*$J121*$K121)</f>
        <v>5736131488385.3682</v>
      </c>
      <c r="AI121">
        <f>IF(ISBLANK(Calculations!AI121),"",Calculations!AI121)-(SUMIFS(BDEQ!U:U,BDEQ!$AG:$AG,About!$B$2,BDEQ!$AH:$AH,$I121)*BDEQ!$C$2*$J121*$K121)</f>
        <v>5635368012113.9629</v>
      </c>
      <c r="AJ121">
        <f>IF(ISBLANK(Calculations!AJ121),"",Calculations!AJ121)-(SUMIFS(BDEQ!V:V,BDEQ!$AG:$AG,About!$B$2,BDEQ!$AH:$AH,$I121)*BDEQ!$C$2*$J121*$K121)</f>
        <v>5524162014689.0449</v>
      </c>
      <c r="AK121">
        <f>IF(ISBLANK(Calculations!AK121),"",Calculations!AK121)-(SUMIFS(BDEQ!W:W,BDEQ!$AG:$AG,About!$B$2,BDEQ!$AH:$AH,$I121)*BDEQ!$C$2*$J121*$K121)</f>
        <v>5379985041878.2676</v>
      </c>
      <c r="AL121">
        <f>IF(ISBLANK(Calculations!AL121),"",Calculations!AL121)-(SUMIFS(BDEQ!X:X,BDEQ!$AG:$AG,About!$B$2,BDEQ!$AH:$AH,$I121)*BDEQ!$C$2*$J121*$K121)</f>
        <v>5227939837715.2227</v>
      </c>
      <c r="AM121">
        <f>IF(ISBLANK(Calculations!AM121),"",Calculations!AM121)-(SUMIFS(BDEQ!Y:Y,BDEQ!$AG:$AG,About!$B$2,BDEQ!$AH:$AH,$I121)*BDEQ!$C$2*$J121*$K121)</f>
        <v>5071532473519.0098</v>
      </c>
      <c r="AN121">
        <f>IF(ISBLANK(Calculations!AN121),"",Calculations!AN121)-(SUMIFS(BDEQ!Z:Z,BDEQ!$AG:$AG,About!$B$2,BDEQ!$AH:$AH,$I121)*BDEQ!$C$2*$J121*$K121)</f>
        <v>4913552957440.3027</v>
      </c>
      <c r="AO121">
        <f>IF(ISBLANK(Calculations!AO121),"",Calculations!AO121)-(SUMIFS(BDEQ!AA:AA,BDEQ!$AG:$AG,About!$B$2,BDEQ!$AH:$AH,$I121)*BDEQ!$C$2*$J121*$K121)</f>
        <v>4749316225987.373</v>
      </c>
      <c r="AP121">
        <f>IF(ISBLANK(Calculations!AP121),"",Calculations!AP121)-(SUMIFS(BDEQ!AB:AB,BDEQ!$AG:$AG,About!$B$2,BDEQ!$AH:$AH,$I121)*BDEQ!$C$2*$J121*$K121)</f>
        <v>4576735067425.2178</v>
      </c>
      <c r="AQ121">
        <f>IF(ISBLANK(Calculations!AQ121),"",Calculations!AQ121)-(SUMIFS(BDEQ!AC:AC,BDEQ!$AG:$AG,About!$B$2,BDEQ!$AH:$AH,$I121)*BDEQ!$C$2*$J121*$K121)</f>
        <v>4396819127046.209</v>
      </c>
      <c r="AR121">
        <f>IF(ISBLANK(Calculations!AR121),"",Calculations!AR121)-(SUMIFS(BDEQ!AD:AD,BDEQ!$AG:$AG,About!$B$2,BDEQ!$AH:$AH,$I121)*BDEQ!$C$2*$J121*$K121)</f>
        <v>4366627282644.4531</v>
      </c>
      <c r="AS121">
        <f>IF(ISBLANK(Calculations!AS121),"",Calculations!AS121)-(SUMIFS(BDEQ!AE:AE,BDEQ!$AG:$AG,About!$B$2,BDEQ!$AH:$AH,$I121)*BDEQ!$C$2*$J121*$K121)</f>
        <v>4359392055272.0049</v>
      </c>
      <c r="AT121">
        <f>IF(ISBLANK(Calculations!AT121),"",Calculations!AT121)-(SUMIFS(BDEQ!AF:AF,BDEQ!$AG:$AG,About!$B$2,BDEQ!$AH:$AH,$I121)*BDEQ!$C$2*$J121*$K121)</f>
        <v>4355213848987.8203</v>
      </c>
    </row>
    <row r="122" spans="1:46">
      <c r="A122" s="1" t="str">
        <f>IF(ISBLANK(Calculations!A122),"",Calculations!A122)</f>
        <v/>
      </c>
      <c r="B122" t="str">
        <f>IF(ISBLANK(Calculations!B122),"",Calculations!B122)</f>
        <v/>
      </c>
      <c r="C122" t="str">
        <f>IF(ISBLANK(Calculations!C122),"",Calculations!C122)</f>
        <v/>
      </c>
      <c r="D122" t="str">
        <f>IF(ISBLANK(Calculations!D122),"",Calculations!D122)</f>
        <v/>
      </c>
      <c r="E122" t="str">
        <f>IF(ISBLANK(Calculations!E122),"",Calculations!E122)</f>
        <v/>
      </c>
      <c r="F122" t="str">
        <f>IF(ISBLANK(Calculations!F122),"",Calculations!F122)</f>
        <v/>
      </c>
      <c r="G122" t="str">
        <f>IF(ISBLANK(Calculations!G122),"",Calculations!G122)</f>
        <v/>
      </c>
      <c r="H122" t="str">
        <f>IF(ISBLANK(Calculations!H122),"",Calculations!H122)</f>
        <v/>
      </c>
      <c r="I122" t="str">
        <f>IF(ISBLANK(Calculations!I122),"",Calculations!I122)</f>
        <v>rural residential</v>
      </c>
      <c r="J122">
        <f>IF(ISBLANK(Calculations!J122),"",Calculations!J122)</f>
        <v>0</v>
      </c>
      <c r="K122">
        <f>IF(ISBLANK(Calculations!K122),"",Calculations!K122)</f>
        <v>5.7633672610931462E-2</v>
      </c>
      <c r="L122" t="str">
        <f>IF(ISBLANK(Calculations!L122),"",Calculations!L122)</f>
        <v>RESIDENTIAL</v>
      </c>
      <c r="M122" t="str">
        <f>IF(ISBLANK(Calculations!M122),"",Calculations!M122)</f>
        <v>other</v>
      </c>
      <c r="N122" t="str">
        <f>IF(ISBLANK(Calculations!N122),"",Calculations!N122)</f>
        <v>coal</v>
      </c>
      <c r="O122">
        <f t="shared" si="1"/>
        <v>0</v>
      </c>
      <c r="P122">
        <f>IF(ISBLANK(Calculations!P122),"",Calculations!P122)</f>
        <v>0</v>
      </c>
      <c r="Q122">
        <f>IF(ISBLANK(Calculations!Q122),"",Calculations!Q122)</f>
        <v>0</v>
      </c>
      <c r="R122">
        <f>IF(ISBLANK(Calculations!R122),"",Calculations!R122)</f>
        <v>0</v>
      </c>
      <c r="S122">
        <f>IF(ISBLANK(Calculations!S122),"",Calculations!S122)</f>
        <v>0</v>
      </c>
      <c r="T122">
        <f>IF(ISBLANK(Calculations!T122),"",Calculations!T122)</f>
        <v>0</v>
      </c>
      <c r="U122">
        <f>IF(ISBLANK(Calculations!U122),"",Calculations!U122)</f>
        <v>0</v>
      </c>
      <c r="V122">
        <f>IF(ISBLANK(Calculations!V122),"",Calculations!V122)</f>
        <v>0</v>
      </c>
      <c r="W122">
        <f>IF(ISBLANK(Calculations!W122),"",Calculations!W122)</f>
        <v>0</v>
      </c>
      <c r="X122">
        <f>IF(ISBLANK(Calculations!X122),"",Calculations!X122)</f>
        <v>0</v>
      </c>
      <c r="Y122">
        <f>IF(ISBLANK(Calculations!Y122),"",Calculations!Y122)</f>
        <v>0</v>
      </c>
      <c r="Z122">
        <f>IF(ISBLANK(Calculations!Z122),"",Calculations!Z122)</f>
        <v>0</v>
      </c>
      <c r="AA122">
        <f>IF(ISBLANK(Calculations!AA122),"",Calculations!AA122)</f>
        <v>0</v>
      </c>
      <c r="AB122">
        <f>IF(ISBLANK(Calculations!AB122),"",Calculations!AB122)</f>
        <v>0</v>
      </c>
      <c r="AC122">
        <f>IF(ISBLANK(Calculations!AC122),"",Calculations!AC122)</f>
        <v>0</v>
      </c>
      <c r="AD122">
        <f>IF(ISBLANK(Calculations!AD122),"",Calculations!AD122)</f>
        <v>0</v>
      </c>
      <c r="AE122">
        <f>IF(ISBLANK(Calculations!AE122),"",Calculations!AE122)</f>
        <v>0</v>
      </c>
      <c r="AF122">
        <f>IF(ISBLANK(Calculations!AF122),"",Calculations!AF122)</f>
        <v>0</v>
      </c>
      <c r="AG122">
        <f>IF(ISBLANK(Calculations!AG122),"",Calculations!AG122)</f>
        <v>0</v>
      </c>
      <c r="AH122">
        <f>IF(ISBLANK(Calculations!AH122),"",Calculations!AH122)</f>
        <v>0</v>
      </c>
      <c r="AI122">
        <f>IF(ISBLANK(Calculations!AI122),"",Calculations!AI122)</f>
        <v>0</v>
      </c>
      <c r="AJ122">
        <f>IF(ISBLANK(Calculations!AJ122),"",Calculations!AJ122)</f>
        <v>0</v>
      </c>
      <c r="AK122">
        <f>IF(ISBLANK(Calculations!AK122),"",Calculations!AK122)</f>
        <v>0</v>
      </c>
      <c r="AL122">
        <f>IF(ISBLANK(Calculations!AL122),"",Calculations!AL122)</f>
        <v>0</v>
      </c>
      <c r="AM122">
        <f>IF(ISBLANK(Calculations!AM122),"",Calculations!AM122)</f>
        <v>0</v>
      </c>
      <c r="AN122">
        <f>IF(ISBLANK(Calculations!AN122),"",Calculations!AN122)</f>
        <v>0</v>
      </c>
      <c r="AO122">
        <f>IF(ISBLANK(Calculations!AO122),"",Calculations!AO122)</f>
        <v>0</v>
      </c>
      <c r="AP122">
        <f>IF(ISBLANK(Calculations!AP122),"",Calculations!AP122)</f>
        <v>0</v>
      </c>
      <c r="AQ122">
        <f>IF(ISBLANK(Calculations!AQ122),"",Calculations!AQ122)</f>
        <v>0</v>
      </c>
      <c r="AR122">
        <f>IF(ISBLANK(Calculations!AR122),"",Calculations!AR122)</f>
        <v>0</v>
      </c>
      <c r="AS122">
        <f>IF(ISBLANK(Calculations!AS122),"",Calculations!AS122)</f>
        <v>0</v>
      </c>
      <c r="AT122">
        <f>IF(ISBLANK(Calculations!AT122),"",Calculations!AT122)</f>
        <v>0</v>
      </c>
    </row>
    <row r="123" spans="1:46">
      <c r="A123" s="1" t="str">
        <f>IF(ISBLANK(Calculations!A123),"",Calculations!A123)</f>
        <v/>
      </c>
      <c r="B123" t="str">
        <f>IF(ISBLANK(Calculations!B123),"",Calculations!B123)</f>
        <v/>
      </c>
      <c r="C123" t="str">
        <f>IF(ISBLANK(Calculations!C123),"",Calculations!C123)</f>
        <v/>
      </c>
      <c r="D123" t="str">
        <f>IF(ISBLANK(Calculations!D123),"",Calculations!D123)</f>
        <v/>
      </c>
      <c r="E123" t="str">
        <f>IF(ISBLANK(Calculations!E123),"",Calculations!E123)</f>
        <v/>
      </c>
      <c r="F123" t="str">
        <f>IF(ISBLANK(Calculations!F123),"",Calculations!F123)</f>
        <v/>
      </c>
      <c r="G123" t="str">
        <f>IF(ISBLANK(Calculations!G123),"",Calculations!G123)</f>
        <v/>
      </c>
      <c r="H123" t="str">
        <f>IF(ISBLANK(Calculations!H123),"",Calculations!H123)</f>
        <v>RKI000:ga_OtherNatGas</v>
      </c>
      <c r="I123" t="str">
        <f>IF(ISBLANK(Calculations!I123),"",Calculations!I123)</f>
        <v>rural residential</v>
      </c>
      <c r="J123">
        <f>IF(ISBLANK(Calculations!J123),"",Calculations!J123)</f>
        <v>0</v>
      </c>
      <c r="K123">
        <f>IF(ISBLANK(Calculations!K123),"",Calculations!K123)</f>
        <v>5.7633672610931462E-2</v>
      </c>
      <c r="L123" t="str">
        <f>IF(ISBLANK(Calculations!L123),"",Calculations!L123)</f>
        <v>RESIDENTIAL</v>
      </c>
      <c r="M123" t="str">
        <f>IF(ISBLANK(Calculations!M123),"",Calculations!M123)</f>
        <v>other</v>
      </c>
      <c r="N123" t="str">
        <f>IF(ISBLANK(Calculations!N123),"",Calculations!N123)</f>
        <v>natural gas</v>
      </c>
      <c r="O123">
        <f t="shared" si="1"/>
        <v>0</v>
      </c>
      <c r="P123">
        <f>IF(ISBLANK(Calculations!P123),"",Calculations!P123)</f>
        <v>0</v>
      </c>
      <c r="Q123">
        <f>IF(ISBLANK(Calculations!Q123),"",Calculations!Q123)</f>
        <v>0</v>
      </c>
      <c r="R123">
        <f>IF(ISBLANK(Calculations!R123),"",Calculations!R123)</f>
        <v>0</v>
      </c>
      <c r="S123">
        <f>IF(ISBLANK(Calculations!S123),"",Calculations!S123)</f>
        <v>0</v>
      </c>
      <c r="T123">
        <f>IF(ISBLANK(Calculations!T123),"",Calculations!T123)</f>
        <v>0</v>
      </c>
      <c r="U123">
        <f>IF(ISBLANK(Calculations!U123),"",Calculations!U123)</f>
        <v>0</v>
      </c>
      <c r="V123">
        <f>IF(ISBLANK(Calculations!V123),"",Calculations!V123)</f>
        <v>0</v>
      </c>
      <c r="W123">
        <f>IF(ISBLANK(Calculations!W123),"",Calculations!W123)</f>
        <v>0</v>
      </c>
      <c r="X123">
        <f>IF(ISBLANK(Calculations!X123),"",Calculations!X123)</f>
        <v>0</v>
      </c>
      <c r="Y123">
        <f>IF(ISBLANK(Calculations!Y123),"",Calculations!Y123)</f>
        <v>0</v>
      </c>
      <c r="Z123">
        <f>IF(ISBLANK(Calculations!Z123),"",Calculations!Z123)</f>
        <v>0</v>
      </c>
      <c r="AA123">
        <f>IF(ISBLANK(Calculations!AA123),"",Calculations!AA123)</f>
        <v>0</v>
      </c>
      <c r="AB123">
        <f>IF(ISBLANK(Calculations!AB123),"",Calculations!AB123)</f>
        <v>0</v>
      </c>
      <c r="AC123">
        <f>IF(ISBLANK(Calculations!AC123),"",Calculations!AC123)</f>
        <v>0</v>
      </c>
      <c r="AD123">
        <f>IF(ISBLANK(Calculations!AD123),"",Calculations!AD123)</f>
        <v>0</v>
      </c>
      <c r="AE123">
        <f>IF(ISBLANK(Calculations!AE123),"",Calculations!AE123)</f>
        <v>0</v>
      </c>
      <c r="AF123">
        <f>IF(ISBLANK(Calculations!AF123),"",Calculations!AF123)</f>
        <v>0</v>
      </c>
      <c r="AG123">
        <f>IF(ISBLANK(Calculations!AG123),"",Calculations!AG123)</f>
        <v>0</v>
      </c>
      <c r="AH123">
        <f>IF(ISBLANK(Calculations!AH123),"",Calculations!AH123)</f>
        <v>0</v>
      </c>
      <c r="AI123">
        <f>IF(ISBLANK(Calculations!AI123),"",Calculations!AI123)</f>
        <v>0</v>
      </c>
      <c r="AJ123">
        <f>IF(ISBLANK(Calculations!AJ123),"",Calculations!AJ123)</f>
        <v>0</v>
      </c>
      <c r="AK123">
        <f>IF(ISBLANK(Calculations!AK123),"",Calculations!AK123)</f>
        <v>0</v>
      </c>
      <c r="AL123">
        <f>IF(ISBLANK(Calculations!AL123),"",Calculations!AL123)</f>
        <v>0</v>
      </c>
      <c r="AM123">
        <f>IF(ISBLANK(Calculations!AM123),"",Calculations!AM123)</f>
        <v>0</v>
      </c>
      <c r="AN123">
        <f>IF(ISBLANK(Calculations!AN123),"",Calculations!AN123)</f>
        <v>0</v>
      </c>
      <c r="AO123">
        <f>IF(ISBLANK(Calculations!AO123),"",Calculations!AO123)</f>
        <v>0</v>
      </c>
      <c r="AP123">
        <f>IF(ISBLANK(Calculations!AP123),"",Calculations!AP123)</f>
        <v>0</v>
      </c>
      <c r="AQ123">
        <f>IF(ISBLANK(Calculations!AQ123),"",Calculations!AQ123)</f>
        <v>0</v>
      </c>
      <c r="AR123">
        <f>IF(ISBLANK(Calculations!AR123),"",Calculations!AR123)</f>
        <v>0</v>
      </c>
      <c r="AS123">
        <f>IF(ISBLANK(Calculations!AS123),"",Calculations!AS123)</f>
        <v>0</v>
      </c>
      <c r="AT123">
        <f>IF(ISBLANK(Calculations!AT123),"",Calculations!AT123)</f>
        <v>0</v>
      </c>
    </row>
    <row r="124" spans="1:46">
      <c r="A124" s="1" t="str">
        <f>IF(ISBLANK(Calculations!A124),"",Calculations!A124)</f>
        <v/>
      </c>
      <c r="B124" t="str">
        <f>IF(ISBLANK(Calculations!B124),"",Calculations!B124)</f>
        <v/>
      </c>
      <c r="C124" t="str">
        <f>IF(ISBLANK(Calculations!C124),"",Calculations!C124)</f>
        <v/>
      </c>
      <c r="D124" t="str">
        <f>IF(ISBLANK(Calculations!D124),"",Calculations!D124)</f>
        <v/>
      </c>
      <c r="E124" t="str">
        <f>IF(ISBLANK(Calculations!E124),"",Calculations!E124)</f>
        <v/>
      </c>
      <c r="F124" t="str">
        <f>IF(ISBLANK(Calculations!F124),"",Calculations!F124)</f>
        <v/>
      </c>
      <c r="G124" t="str">
        <f>IF(ISBLANK(Calculations!G124),"",Calculations!G124)</f>
        <v/>
      </c>
      <c r="H124" t="str">
        <f>IF(ISBLANK(Calculations!H124),"",Calculations!H124)</f>
        <v>RKI000:Other_ha_ha</v>
      </c>
      <c r="I124" t="str">
        <f>IF(ISBLANK(Calculations!I124),"",Calculations!I124)</f>
        <v>rural residential</v>
      </c>
      <c r="J124">
        <f>IF(ISBLANK(Calculations!J124),"",Calculations!J124)</f>
        <v>0</v>
      </c>
      <c r="K124">
        <f>IF(ISBLANK(Calculations!K124),"",Calculations!K124)</f>
        <v>5.7633672610931462E-2</v>
      </c>
      <c r="L124" t="str">
        <f>IF(ISBLANK(Calculations!L124),"",Calculations!L124)</f>
        <v>RESIDENTIAL</v>
      </c>
      <c r="M124" t="str">
        <f>IF(ISBLANK(Calculations!M124),"",Calculations!M124)</f>
        <v>other</v>
      </c>
      <c r="N124" t="str">
        <f>IF(ISBLANK(Calculations!N124),"",Calculations!N124)</f>
        <v>petroleum diesel</v>
      </c>
      <c r="O124">
        <f t="shared" si="1"/>
        <v>0</v>
      </c>
      <c r="P124">
        <f>IF(ISBLANK(Calculations!P124),"",Calculations!P124)</f>
        <v>0</v>
      </c>
      <c r="Q124">
        <f>IF(ISBLANK(Calculations!Q124),"",Calculations!Q124)</f>
        <v>0</v>
      </c>
      <c r="R124">
        <f>IF(ISBLANK(Calculations!R124),"",Calculations!R124)</f>
        <v>0</v>
      </c>
      <c r="S124">
        <f>IF(ISBLANK(Calculations!S124),"",Calculations!S124)</f>
        <v>0</v>
      </c>
      <c r="T124">
        <f>IF(ISBLANK(Calculations!T124),"",Calculations!T124)</f>
        <v>0</v>
      </c>
      <c r="U124">
        <f>IF(ISBLANK(Calculations!U124),"",Calculations!U124)</f>
        <v>0</v>
      </c>
      <c r="V124">
        <f>IF(ISBLANK(Calculations!V124),"",Calculations!V124)</f>
        <v>0</v>
      </c>
      <c r="W124">
        <f>IF(ISBLANK(Calculations!W124),"",Calculations!W124)</f>
        <v>0</v>
      </c>
      <c r="X124">
        <f>IF(ISBLANK(Calculations!X124),"",Calculations!X124)</f>
        <v>0</v>
      </c>
      <c r="Y124">
        <f>IF(ISBLANK(Calculations!Y124),"",Calculations!Y124)</f>
        <v>0</v>
      </c>
      <c r="Z124">
        <f>IF(ISBLANK(Calculations!Z124),"",Calculations!Z124)</f>
        <v>0</v>
      </c>
      <c r="AA124">
        <f>IF(ISBLANK(Calculations!AA124),"",Calculations!AA124)</f>
        <v>0</v>
      </c>
      <c r="AB124">
        <f>IF(ISBLANK(Calculations!AB124),"",Calculations!AB124)</f>
        <v>0</v>
      </c>
      <c r="AC124">
        <f>IF(ISBLANK(Calculations!AC124),"",Calculations!AC124)</f>
        <v>0</v>
      </c>
      <c r="AD124">
        <f>IF(ISBLANK(Calculations!AD124),"",Calculations!AD124)</f>
        <v>0</v>
      </c>
      <c r="AE124">
        <f>IF(ISBLANK(Calculations!AE124),"",Calculations!AE124)</f>
        <v>0</v>
      </c>
      <c r="AF124">
        <f>IF(ISBLANK(Calculations!AF124),"",Calculations!AF124)</f>
        <v>0</v>
      </c>
      <c r="AG124">
        <f>IF(ISBLANK(Calculations!AG124),"",Calculations!AG124)</f>
        <v>0</v>
      </c>
      <c r="AH124">
        <f>IF(ISBLANK(Calculations!AH124),"",Calculations!AH124)</f>
        <v>0</v>
      </c>
      <c r="AI124">
        <f>IF(ISBLANK(Calculations!AI124),"",Calculations!AI124)</f>
        <v>0</v>
      </c>
      <c r="AJ124">
        <f>IF(ISBLANK(Calculations!AJ124),"",Calculations!AJ124)</f>
        <v>0</v>
      </c>
      <c r="AK124">
        <f>IF(ISBLANK(Calculations!AK124),"",Calculations!AK124)</f>
        <v>0</v>
      </c>
      <c r="AL124">
        <f>IF(ISBLANK(Calculations!AL124),"",Calculations!AL124)</f>
        <v>0</v>
      </c>
      <c r="AM124">
        <f>IF(ISBLANK(Calculations!AM124),"",Calculations!AM124)</f>
        <v>0</v>
      </c>
      <c r="AN124">
        <f>IF(ISBLANK(Calculations!AN124),"",Calculations!AN124)</f>
        <v>0</v>
      </c>
      <c r="AO124">
        <f>IF(ISBLANK(Calculations!AO124),"",Calculations!AO124)</f>
        <v>0</v>
      </c>
      <c r="AP124">
        <f>IF(ISBLANK(Calculations!AP124),"",Calculations!AP124)</f>
        <v>0</v>
      </c>
      <c r="AQ124">
        <f>IF(ISBLANK(Calculations!AQ124),"",Calculations!AQ124)</f>
        <v>0</v>
      </c>
      <c r="AR124">
        <f>IF(ISBLANK(Calculations!AR124),"",Calculations!AR124)</f>
        <v>0</v>
      </c>
      <c r="AS124">
        <f>IF(ISBLANK(Calculations!AS124),"",Calculations!AS124)</f>
        <v>0</v>
      </c>
      <c r="AT124">
        <f>IF(ISBLANK(Calculations!AT124),"",Calculations!AT124)</f>
        <v>0</v>
      </c>
    </row>
    <row r="125" spans="1:46">
      <c r="A125" s="1" t="str">
        <f>IF(ISBLANK(Calculations!A125),"",Calculations!A125)</f>
        <v/>
      </c>
      <c r="B125" t="str">
        <f>IF(ISBLANK(Calculations!B125),"",Calculations!B125)</f>
        <v/>
      </c>
      <c r="C125" t="str">
        <f>IF(ISBLANK(Calculations!C125),"",Calculations!C125)</f>
        <v/>
      </c>
      <c r="D125" t="str">
        <f>IF(ISBLANK(Calculations!D125),"",Calculations!D125)</f>
        <v/>
      </c>
      <c r="E125" t="str">
        <f>IF(ISBLANK(Calculations!E125),"",Calculations!E125)</f>
        <v/>
      </c>
      <c r="F125" t="str">
        <f>IF(ISBLANK(Calculations!F125),"",Calculations!F125)</f>
        <v/>
      </c>
      <c r="G125" t="str">
        <f>IF(ISBLANK(Calculations!G125),"",Calculations!G125)</f>
        <v/>
      </c>
      <c r="H125" t="str">
        <f>IF(ISBLANK(Calculations!H125),"",Calculations!H125)</f>
        <v/>
      </c>
      <c r="I125" t="str">
        <f>IF(ISBLANK(Calculations!I125),"",Calculations!I125)</f>
        <v>rural residential</v>
      </c>
      <c r="J125">
        <f>IF(ISBLANK(Calculations!J125),"",Calculations!J125)</f>
        <v>0</v>
      </c>
      <c r="K125">
        <f>IF(ISBLANK(Calculations!K125),"",Calculations!K125)</f>
        <v>5.7633672610931462E-2</v>
      </c>
      <c r="L125" t="str">
        <f>IF(ISBLANK(Calculations!L125),"",Calculations!L125)</f>
        <v>RESIDENTIAL</v>
      </c>
      <c r="M125" t="str">
        <f>IF(ISBLANK(Calculations!M125),"",Calculations!M125)</f>
        <v>other</v>
      </c>
      <c r="N125" t="str">
        <f>IF(ISBLANK(Calculations!N125),"",Calculations!N125)</f>
        <v>heat</v>
      </c>
      <c r="O125">
        <f t="shared" si="1"/>
        <v>0</v>
      </c>
      <c r="P125">
        <f>IF(ISBLANK(Calculations!P125),"",Calculations!P125)</f>
        <v>0</v>
      </c>
      <c r="Q125">
        <f>IF(ISBLANK(Calculations!Q125),"",Calculations!Q125)</f>
        <v>0</v>
      </c>
      <c r="R125">
        <f>IF(ISBLANK(Calculations!R125),"",Calculations!R125)</f>
        <v>0</v>
      </c>
      <c r="S125">
        <f>IF(ISBLANK(Calculations!S125),"",Calculations!S125)</f>
        <v>0</v>
      </c>
      <c r="T125">
        <f>IF(ISBLANK(Calculations!T125),"",Calculations!T125)</f>
        <v>0</v>
      </c>
      <c r="U125">
        <f>IF(ISBLANK(Calculations!U125),"",Calculations!U125)</f>
        <v>0</v>
      </c>
      <c r="V125">
        <f>IF(ISBLANK(Calculations!V125),"",Calculations!V125)</f>
        <v>0</v>
      </c>
      <c r="W125">
        <f>IF(ISBLANK(Calculations!W125),"",Calculations!W125)</f>
        <v>0</v>
      </c>
      <c r="X125">
        <f>IF(ISBLANK(Calculations!X125),"",Calculations!X125)</f>
        <v>0</v>
      </c>
      <c r="Y125">
        <f>IF(ISBLANK(Calculations!Y125),"",Calculations!Y125)</f>
        <v>0</v>
      </c>
      <c r="Z125">
        <f>IF(ISBLANK(Calculations!Z125),"",Calculations!Z125)</f>
        <v>0</v>
      </c>
      <c r="AA125">
        <f>IF(ISBLANK(Calculations!AA125),"",Calculations!AA125)</f>
        <v>0</v>
      </c>
      <c r="AB125">
        <f>IF(ISBLANK(Calculations!AB125),"",Calculations!AB125)</f>
        <v>0</v>
      </c>
      <c r="AC125">
        <f>IF(ISBLANK(Calculations!AC125),"",Calculations!AC125)</f>
        <v>0</v>
      </c>
      <c r="AD125">
        <f>IF(ISBLANK(Calculations!AD125),"",Calculations!AD125)</f>
        <v>0</v>
      </c>
      <c r="AE125">
        <f>IF(ISBLANK(Calculations!AE125),"",Calculations!AE125)</f>
        <v>0</v>
      </c>
      <c r="AF125">
        <f>IF(ISBLANK(Calculations!AF125),"",Calculations!AF125)</f>
        <v>0</v>
      </c>
      <c r="AG125">
        <f>IF(ISBLANK(Calculations!AG125),"",Calculations!AG125)</f>
        <v>0</v>
      </c>
      <c r="AH125">
        <f>IF(ISBLANK(Calculations!AH125),"",Calculations!AH125)</f>
        <v>0</v>
      </c>
      <c r="AI125">
        <f>IF(ISBLANK(Calculations!AI125),"",Calculations!AI125)</f>
        <v>0</v>
      </c>
      <c r="AJ125">
        <f>IF(ISBLANK(Calculations!AJ125),"",Calculations!AJ125)</f>
        <v>0</v>
      </c>
      <c r="AK125">
        <f>IF(ISBLANK(Calculations!AK125),"",Calculations!AK125)</f>
        <v>0</v>
      </c>
      <c r="AL125">
        <f>IF(ISBLANK(Calculations!AL125),"",Calculations!AL125)</f>
        <v>0</v>
      </c>
      <c r="AM125">
        <f>IF(ISBLANK(Calculations!AM125),"",Calculations!AM125)</f>
        <v>0</v>
      </c>
      <c r="AN125">
        <f>IF(ISBLANK(Calculations!AN125),"",Calculations!AN125)</f>
        <v>0</v>
      </c>
      <c r="AO125">
        <f>IF(ISBLANK(Calculations!AO125),"",Calculations!AO125)</f>
        <v>0</v>
      </c>
      <c r="AP125">
        <f>IF(ISBLANK(Calculations!AP125),"",Calculations!AP125)</f>
        <v>0</v>
      </c>
      <c r="AQ125">
        <f>IF(ISBLANK(Calculations!AQ125),"",Calculations!AQ125)</f>
        <v>0</v>
      </c>
      <c r="AR125">
        <f>IF(ISBLANK(Calculations!AR125),"",Calculations!AR125)</f>
        <v>0</v>
      </c>
      <c r="AS125">
        <f>IF(ISBLANK(Calculations!AS125),"",Calculations!AS125)</f>
        <v>0</v>
      </c>
      <c r="AT125">
        <f>IF(ISBLANK(Calculations!AT125),"",Calculations!AT125)</f>
        <v>0</v>
      </c>
    </row>
    <row r="126" spans="1:46">
      <c r="A126" s="1" t="str">
        <f>IF(ISBLANK(Calculations!A126),"",Calculations!A126)</f>
        <v/>
      </c>
      <c r="B126" t="str">
        <f>IF(ISBLANK(Calculations!B126),"",Calculations!B126)</f>
        <v/>
      </c>
      <c r="C126" t="str">
        <f>IF(ISBLANK(Calculations!C126),"",Calculations!C126)</f>
        <v/>
      </c>
      <c r="D126" t="str">
        <f>IF(ISBLANK(Calculations!D126),"",Calculations!D126)</f>
        <v/>
      </c>
      <c r="E126" t="str">
        <f>IF(ISBLANK(Calculations!E126),"",Calculations!E126)</f>
        <v/>
      </c>
      <c r="F126" t="str">
        <f>IF(ISBLANK(Calculations!F126),"",Calculations!F126)</f>
        <v/>
      </c>
      <c r="G126" t="str">
        <f>IF(ISBLANK(Calculations!G126),"",Calculations!G126)</f>
        <v/>
      </c>
      <c r="H126" t="str">
        <f>IF(ISBLANK(Calculations!H126),"",Calculations!H126)</f>
        <v/>
      </c>
      <c r="I126" t="str">
        <f>IF(ISBLANK(Calculations!I126),"",Calculations!I126)</f>
        <v>rural residential</v>
      </c>
      <c r="J126">
        <f>IF(ISBLANK(Calculations!J126),"",Calculations!J126)</f>
        <v>0</v>
      </c>
      <c r="K126">
        <f>IF(ISBLANK(Calculations!K126),"",Calculations!K126)</f>
        <v>5.7633672610931462E-2</v>
      </c>
      <c r="L126" t="str">
        <f>IF(ISBLANK(Calculations!L126),"",Calculations!L126)</f>
        <v>RESIDENTIAL</v>
      </c>
      <c r="M126" t="str">
        <f>IF(ISBLANK(Calculations!M126),"",Calculations!M126)</f>
        <v>other</v>
      </c>
      <c r="N126" t="str">
        <f>IF(ISBLANK(Calculations!N126),"",Calculations!N126)</f>
        <v>biomass</v>
      </c>
      <c r="O126">
        <f t="shared" si="1"/>
        <v>0</v>
      </c>
      <c r="P126">
        <f>IF(ISBLANK(Calculations!P126),"",Calculations!P126)</f>
        <v>0</v>
      </c>
      <c r="Q126">
        <f>IF(ISBLANK(Calculations!Q126),"",Calculations!Q126)</f>
        <v>0</v>
      </c>
      <c r="R126">
        <f>IF(ISBLANK(Calculations!R126),"",Calculations!R126)</f>
        <v>0</v>
      </c>
      <c r="S126">
        <f>IF(ISBLANK(Calculations!S126),"",Calculations!S126)</f>
        <v>0</v>
      </c>
      <c r="T126">
        <f>IF(ISBLANK(Calculations!T126),"",Calculations!T126)</f>
        <v>0</v>
      </c>
      <c r="U126">
        <f>IF(ISBLANK(Calculations!U126),"",Calculations!U126)</f>
        <v>0</v>
      </c>
      <c r="V126">
        <f>IF(ISBLANK(Calculations!V126),"",Calculations!V126)</f>
        <v>0</v>
      </c>
      <c r="W126">
        <f>IF(ISBLANK(Calculations!W126),"",Calculations!W126)</f>
        <v>0</v>
      </c>
      <c r="X126">
        <f>IF(ISBLANK(Calculations!X126),"",Calculations!X126)</f>
        <v>0</v>
      </c>
      <c r="Y126">
        <f>IF(ISBLANK(Calculations!Y126),"",Calculations!Y126)</f>
        <v>0</v>
      </c>
      <c r="Z126">
        <f>IF(ISBLANK(Calculations!Z126),"",Calculations!Z126)</f>
        <v>0</v>
      </c>
      <c r="AA126">
        <f>IF(ISBLANK(Calculations!AA126),"",Calculations!AA126)</f>
        <v>0</v>
      </c>
      <c r="AB126">
        <f>IF(ISBLANK(Calculations!AB126),"",Calculations!AB126)</f>
        <v>0</v>
      </c>
      <c r="AC126">
        <f>IF(ISBLANK(Calculations!AC126),"",Calculations!AC126)</f>
        <v>0</v>
      </c>
      <c r="AD126">
        <f>IF(ISBLANK(Calculations!AD126),"",Calculations!AD126)</f>
        <v>0</v>
      </c>
      <c r="AE126">
        <f>IF(ISBLANK(Calculations!AE126),"",Calculations!AE126)</f>
        <v>0</v>
      </c>
      <c r="AF126">
        <f>IF(ISBLANK(Calculations!AF126),"",Calculations!AF126)</f>
        <v>0</v>
      </c>
      <c r="AG126">
        <f>IF(ISBLANK(Calculations!AG126),"",Calculations!AG126)</f>
        <v>0</v>
      </c>
      <c r="AH126">
        <f>IF(ISBLANK(Calculations!AH126),"",Calculations!AH126)</f>
        <v>0</v>
      </c>
      <c r="AI126">
        <f>IF(ISBLANK(Calculations!AI126),"",Calculations!AI126)</f>
        <v>0</v>
      </c>
      <c r="AJ126">
        <f>IF(ISBLANK(Calculations!AJ126),"",Calculations!AJ126)</f>
        <v>0</v>
      </c>
      <c r="AK126">
        <f>IF(ISBLANK(Calculations!AK126),"",Calculations!AK126)</f>
        <v>0</v>
      </c>
      <c r="AL126">
        <f>IF(ISBLANK(Calculations!AL126),"",Calculations!AL126)</f>
        <v>0</v>
      </c>
      <c r="AM126">
        <f>IF(ISBLANK(Calculations!AM126),"",Calculations!AM126)</f>
        <v>0</v>
      </c>
      <c r="AN126">
        <f>IF(ISBLANK(Calculations!AN126),"",Calculations!AN126)</f>
        <v>0</v>
      </c>
      <c r="AO126">
        <f>IF(ISBLANK(Calculations!AO126),"",Calculations!AO126)</f>
        <v>0</v>
      </c>
      <c r="AP126">
        <f>IF(ISBLANK(Calculations!AP126),"",Calculations!AP126)</f>
        <v>0</v>
      </c>
      <c r="AQ126">
        <f>IF(ISBLANK(Calculations!AQ126),"",Calculations!AQ126)</f>
        <v>0</v>
      </c>
      <c r="AR126">
        <f>IF(ISBLANK(Calculations!AR126),"",Calculations!AR126)</f>
        <v>0</v>
      </c>
      <c r="AS126">
        <f>IF(ISBLANK(Calculations!AS126),"",Calculations!AS126)</f>
        <v>0</v>
      </c>
      <c r="AT126">
        <f>IF(ISBLANK(Calculations!AT126),"",Calculations!AT126)</f>
        <v>0</v>
      </c>
    </row>
    <row r="127" spans="1:46">
      <c r="A127" s="1" t="str">
        <f>IF(ISBLANK(Calculations!A127),"",Calculations!A127)</f>
        <v/>
      </c>
      <c r="B127" t="str">
        <f>IF(ISBLANK(Calculations!B127),"",Calculations!B127)</f>
        <v/>
      </c>
      <c r="C127" t="str">
        <f>IF(ISBLANK(Calculations!C127),"",Calculations!C127)</f>
        <v/>
      </c>
      <c r="D127" t="str">
        <f>IF(ISBLANK(Calculations!D127),"",Calculations!D127)</f>
        <v/>
      </c>
      <c r="E127" t="str">
        <f>IF(ISBLANK(Calculations!E127),"",Calculations!E127)</f>
        <v/>
      </c>
      <c r="F127" t="str">
        <f>IF(ISBLANK(Calculations!F127),"",Calculations!F127)</f>
        <v/>
      </c>
      <c r="G127" t="str">
        <f>IF(ISBLANK(Calculations!G127),"",Calculations!G127)</f>
        <v/>
      </c>
      <c r="H127" t="str">
        <f>IF(ISBLANK(Calculations!H127),"",Calculations!H127)</f>
        <v/>
      </c>
      <c r="I127" t="str">
        <f>IF(ISBLANK(Calculations!I127),"",Calculations!I127)</f>
        <v>rural residential</v>
      </c>
      <c r="J127">
        <f>IF(ISBLANK(Calculations!J127),"",Calculations!J127)</f>
        <v>0</v>
      </c>
      <c r="K127">
        <f>IF(ISBLANK(Calculations!K127),"",Calculations!K127)</f>
        <v>5.7633672610931462E-2</v>
      </c>
      <c r="L127" t="str">
        <f>IF(ISBLANK(Calculations!L127),"",Calculations!L127)</f>
        <v>RESIDENTIAL</v>
      </c>
      <c r="M127" t="str">
        <f>IF(ISBLANK(Calculations!M127),"",Calculations!M127)</f>
        <v>other</v>
      </c>
      <c r="N127" t="str">
        <f>IF(ISBLANK(Calculations!N127),"",Calculations!N127)</f>
        <v>kerosene</v>
      </c>
      <c r="O127">
        <f t="shared" si="1"/>
        <v>0</v>
      </c>
      <c r="P127">
        <f>IF(ISBLANK(Calculations!P127),"",Calculations!P127)</f>
        <v>0</v>
      </c>
      <c r="Q127">
        <f>IF(ISBLANK(Calculations!Q127),"",Calculations!Q127)</f>
        <v>0</v>
      </c>
      <c r="R127">
        <f>IF(ISBLANK(Calculations!R127),"",Calculations!R127)</f>
        <v>0</v>
      </c>
      <c r="S127">
        <f>IF(ISBLANK(Calculations!S127),"",Calculations!S127)</f>
        <v>0</v>
      </c>
      <c r="T127">
        <f>IF(ISBLANK(Calculations!T127),"",Calculations!T127)</f>
        <v>0</v>
      </c>
      <c r="U127">
        <f>IF(ISBLANK(Calculations!U127),"",Calculations!U127)</f>
        <v>0</v>
      </c>
      <c r="V127">
        <f>IF(ISBLANK(Calculations!V127),"",Calculations!V127)</f>
        <v>0</v>
      </c>
      <c r="W127">
        <f>IF(ISBLANK(Calculations!W127),"",Calculations!W127)</f>
        <v>0</v>
      </c>
      <c r="X127">
        <f>IF(ISBLANK(Calculations!X127),"",Calculations!X127)</f>
        <v>0</v>
      </c>
      <c r="Y127">
        <f>IF(ISBLANK(Calculations!Y127),"",Calculations!Y127)</f>
        <v>0</v>
      </c>
      <c r="Z127">
        <f>IF(ISBLANK(Calculations!Z127),"",Calculations!Z127)</f>
        <v>0</v>
      </c>
      <c r="AA127">
        <f>IF(ISBLANK(Calculations!AA127),"",Calculations!AA127)</f>
        <v>0</v>
      </c>
      <c r="AB127">
        <f>IF(ISBLANK(Calculations!AB127),"",Calculations!AB127)</f>
        <v>0</v>
      </c>
      <c r="AC127">
        <f>IF(ISBLANK(Calculations!AC127),"",Calculations!AC127)</f>
        <v>0</v>
      </c>
      <c r="AD127">
        <f>IF(ISBLANK(Calculations!AD127),"",Calculations!AD127)</f>
        <v>0</v>
      </c>
      <c r="AE127">
        <f>IF(ISBLANK(Calculations!AE127),"",Calculations!AE127)</f>
        <v>0</v>
      </c>
      <c r="AF127">
        <f>IF(ISBLANK(Calculations!AF127),"",Calculations!AF127)</f>
        <v>0</v>
      </c>
      <c r="AG127">
        <f>IF(ISBLANK(Calculations!AG127),"",Calculations!AG127)</f>
        <v>0</v>
      </c>
      <c r="AH127">
        <f>IF(ISBLANK(Calculations!AH127),"",Calculations!AH127)</f>
        <v>0</v>
      </c>
      <c r="AI127">
        <f>IF(ISBLANK(Calculations!AI127),"",Calculations!AI127)</f>
        <v>0</v>
      </c>
      <c r="AJ127">
        <f>IF(ISBLANK(Calculations!AJ127),"",Calculations!AJ127)</f>
        <v>0</v>
      </c>
      <c r="AK127">
        <f>IF(ISBLANK(Calculations!AK127),"",Calculations!AK127)</f>
        <v>0</v>
      </c>
      <c r="AL127">
        <f>IF(ISBLANK(Calculations!AL127),"",Calculations!AL127)</f>
        <v>0</v>
      </c>
      <c r="AM127">
        <f>IF(ISBLANK(Calculations!AM127),"",Calculations!AM127)</f>
        <v>0</v>
      </c>
      <c r="AN127">
        <f>IF(ISBLANK(Calculations!AN127),"",Calculations!AN127)</f>
        <v>0</v>
      </c>
      <c r="AO127">
        <f>IF(ISBLANK(Calculations!AO127),"",Calculations!AO127)</f>
        <v>0</v>
      </c>
      <c r="AP127">
        <f>IF(ISBLANK(Calculations!AP127),"",Calculations!AP127)</f>
        <v>0</v>
      </c>
      <c r="AQ127">
        <f>IF(ISBLANK(Calculations!AQ127),"",Calculations!AQ127)</f>
        <v>0</v>
      </c>
      <c r="AR127">
        <f>IF(ISBLANK(Calculations!AR127),"",Calculations!AR127)</f>
        <v>0</v>
      </c>
      <c r="AS127">
        <f>IF(ISBLANK(Calculations!AS127),"",Calculations!AS127)</f>
        <v>0</v>
      </c>
      <c r="AT127">
        <f>IF(ISBLANK(Calculations!AT127),"",Calculations!AT127)</f>
        <v>0</v>
      </c>
    </row>
    <row r="128" spans="1:46">
      <c r="A128" s="1" t="str">
        <f>IF(ISBLANK(Calculations!A128),"",Calculations!A128)</f>
        <v/>
      </c>
      <c r="B128" t="str">
        <f>IF(ISBLANK(Calculations!B128),"",Calculations!B128)</f>
        <v/>
      </c>
      <c r="C128" t="str">
        <f>IF(ISBLANK(Calculations!C128),"",Calculations!C128)</f>
        <v/>
      </c>
      <c r="D128" t="str">
        <f>IF(ISBLANK(Calculations!D128),"",Calculations!D128)</f>
        <v/>
      </c>
      <c r="E128" t="str">
        <f>IF(ISBLANK(Calculations!E128),"",Calculations!E128)</f>
        <v/>
      </c>
      <c r="F128" t="str">
        <f>IF(ISBLANK(Calculations!F128),"",Calculations!F128)</f>
        <v/>
      </c>
      <c r="G128" t="str">
        <f>IF(ISBLANK(Calculations!G128),"",Calculations!G128)</f>
        <v/>
      </c>
      <c r="H128" t="str">
        <f>IF(ISBLANK(Calculations!H128),"",Calculations!H128)</f>
        <v/>
      </c>
      <c r="I128" t="str">
        <f>IF(ISBLANK(Calculations!I128),"",Calculations!I128)</f>
        <v>rural residential</v>
      </c>
      <c r="J128">
        <f>IF(ISBLANK(Calculations!J128),"",Calculations!J128)</f>
        <v>0</v>
      </c>
      <c r="K128">
        <f>IF(ISBLANK(Calculations!K128),"",Calculations!K128)</f>
        <v>5.7633672610931462E-2</v>
      </c>
      <c r="L128" t="str">
        <f>IF(ISBLANK(Calculations!L128),"",Calculations!L128)</f>
        <v>RESIDENTIAL</v>
      </c>
      <c r="M128" t="str">
        <f>IF(ISBLANK(Calculations!M128),"",Calculations!M128)</f>
        <v>other</v>
      </c>
      <c r="N128" t="str">
        <f>IF(ISBLANK(Calculations!N128),"",Calculations!N128)</f>
        <v>heavy or residual fuel oil</v>
      </c>
      <c r="O128">
        <f t="shared" si="1"/>
        <v>0</v>
      </c>
      <c r="P128">
        <f>IF(ISBLANK(Calculations!P128),"",Calculations!P128)</f>
        <v>0</v>
      </c>
      <c r="Q128">
        <f>IF(ISBLANK(Calculations!Q128),"",Calculations!Q128)</f>
        <v>0</v>
      </c>
      <c r="R128">
        <f>IF(ISBLANK(Calculations!R128),"",Calculations!R128)</f>
        <v>0</v>
      </c>
      <c r="S128">
        <f>IF(ISBLANK(Calculations!S128),"",Calculations!S128)</f>
        <v>0</v>
      </c>
      <c r="T128">
        <f>IF(ISBLANK(Calculations!T128),"",Calculations!T128)</f>
        <v>0</v>
      </c>
      <c r="U128">
        <f>IF(ISBLANK(Calculations!U128),"",Calculations!U128)</f>
        <v>0</v>
      </c>
      <c r="V128">
        <f>IF(ISBLANK(Calculations!V128),"",Calculations!V128)</f>
        <v>0</v>
      </c>
      <c r="W128">
        <f>IF(ISBLANK(Calculations!W128),"",Calculations!W128)</f>
        <v>0</v>
      </c>
      <c r="X128">
        <f>IF(ISBLANK(Calculations!X128),"",Calculations!X128)</f>
        <v>0</v>
      </c>
      <c r="Y128">
        <f>IF(ISBLANK(Calculations!Y128),"",Calculations!Y128)</f>
        <v>0</v>
      </c>
      <c r="Z128">
        <f>IF(ISBLANK(Calculations!Z128),"",Calculations!Z128)</f>
        <v>0</v>
      </c>
      <c r="AA128">
        <f>IF(ISBLANK(Calculations!AA128),"",Calculations!AA128)</f>
        <v>0</v>
      </c>
      <c r="AB128">
        <f>IF(ISBLANK(Calculations!AB128),"",Calculations!AB128)</f>
        <v>0</v>
      </c>
      <c r="AC128">
        <f>IF(ISBLANK(Calculations!AC128),"",Calculations!AC128)</f>
        <v>0</v>
      </c>
      <c r="AD128">
        <f>IF(ISBLANK(Calculations!AD128),"",Calculations!AD128)</f>
        <v>0</v>
      </c>
      <c r="AE128">
        <f>IF(ISBLANK(Calculations!AE128),"",Calculations!AE128)</f>
        <v>0</v>
      </c>
      <c r="AF128">
        <f>IF(ISBLANK(Calculations!AF128),"",Calculations!AF128)</f>
        <v>0</v>
      </c>
      <c r="AG128">
        <f>IF(ISBLANK(Calculations!AG128),"",Calculations!AG128)</f>
        <v>0</v>
      </c>
      <c r="AH128">
        <f>IF(ISBLANK(Calculations!AH128),"",Calculations!AH128)</f>
        <v>0</v>
      </c>
      <c r="AI128">
        <f>IF(ISBLANK(Calculations!AI128),"",Calculations!AI128)</f>
        <v>0</v>
      </c>
      <c r="AJ128">
        <f>IF(ISBLANK(Calculations!AJ128),"",Calculations!AJ128)</f>
        <v>0</v>
      </c>
      <c r="AK128">
        <f>IF(ISBLANK(Calculations!AK128),"",Calculations!AK128)</f>
        <v>0</v>
      </c>
      <c r="AL128">
        <f>IF(ISBLANK(Calculations!AL128),"",Calculations!AL128)</f>
        <v>0</v>
      </c>
      <c r="AM128">
        <f>IF(ISBLANK(Calculations!AM128),"",Calculations!AM128)</f>
        <v>0</v>
      </c>
      <c r="AN128">
        <f>IF(ISBLANK(Calculations!AN128),"",Calculations!AN128)</f>
        <v>0</v>
      </c>
      <c r="AO128">
        <f>IF(ISBLANK(Calculations!AO128),"",Calculations!AO128)</f>
        <v>0</v>
      </c>
      <c r="AP128">
        <f>IF(ISBLANK(Calculations!AP128),"",Calculations!AP128)</f>
        <v>0</v>
      </c>
      <c r="AQ128">
        <f>IF(ISBLANK(Calculations!AQ128),"",Calculations!AQ128)</f>
        <v>0</v>
      </c>
      <c r="AR128">
        <f>IF(ISBLANK(Calculations!AR128),"",Calculations!AR128)</f>
        <v>0</v>
      </c>
      <c r="AS128">
        <f>IF(ISBLANK(Calculations!AS128),"",Calculations!AS128)</f>
        <v>0</v>
      </c>
      <c r="AT128">
        <f>IF(ISBLANK(Calculations!AT128),"",Calculations!AT128)</f>
        <v>0</v>
      </c>
    </row>
    <row r="129" spans="1:46">
      <c r="A129" s="1" t="str">
        <f>IF(ISBLANK(Calculations!A129),"",Calculations!A129)</f>
        <v/>
      </c>
      <c r="B129" t="str">
        <f>IF(ISBLANK(Calculations!B129),"",Calculations!B129)</f>
        <v/>
      </c>
      <c r="C129" t="str">
        <f>IF(ISBLANK(Calculations!C129),"",Calculations!C129)</f>
        <v/>
      </c>
      <c r="D129" t="str">
        <f>IF(ISBLANK(Calculations!D129),"",Calculations!D129)</f>
        <v/>
      </c>
      <c r="E129" t="str">
        <f>IF(ISBLANK(Calculations!E129),"",Calculations!E129)</f>
        <v/>
      </c>
      <c r="F129" t="str">
        <f>IF(ISBLANK(Calculations!F129),"",Calculations!F129)</f>
        <v/>
      </c>
      <c r="G129" t="str">
        <f>IF(ISBLANK(Calculations!G129),"",Calculations!G129)</f>
        <v/>
      </c>
      <c r="H129" t="str">
        <f>IF(ISBLANK(Calculations!H129),"",Calculations!H129)</f>
        <v>RKI000:ia_OtherUses</v>
      </c>
      <c r="I129" t="str">
        <f>IF(ISBLANK(Calculations!I129),"",Calculations!I129)</f>
        <v>rural residential</v>
      </c>
      <c r="J129">
        <f>IF(ISBLANK(Calculations!J129),"",Calculations!J129)</f>
        <v>0</v>
      </c>
      <c r="K129">
        <f>IF(ISBLANK(Calculations!K129),"",Calculations!K129)</f>
        <v>5.7633672610931462E-2</v>
      </c>
      <c r="L129" t="str">
        <f>IF(ISBLANK(Calculations!L129),"",Calculations!L129)</f>
        <v>RESIDENTIAL</v>
      </c>
      <c r="M129" t="str">
        <f>IF(ISBLANK(Calculations!M129),"",Calculations!M129)</f>
        <v>other</v>
      </c>
      <c r="N129" t="str">
        <f>IF(ISBLANK(Calculations!N129),"",Calculations!N129)</f>
        <v>LPG propane or butane</v>
      </c>
      <c r="O129">
        <f t="shared" si="1"/>
        <v>0</v>
      </c>
      <c r="P129">
        <f>IF(ISBLANK(Calculations!P129),"",Calculations!P129)</f>
        <v>0</v>
      </c>
      <c r="Q129">
        <f>IF(ISBLANK(Calculations!Q129),"",Calculations!Q129)</f>
        <v>0</v>
      </c>
      <c r="R129">
        <f>IF(ISBLANK(Calculations!R129),"",Calculations!R129)</f>
        <v>0</v>
      </c>
      <c r="S129">
        <f>IF(ISBLANK(Calculations!S129),"",Calculations!S129)</f>
        <v>0</v>
      </c>
      <c r="T129">
        <f>IF(ISBLANK(Calculations!T129),"",Calculations!T129)</f>
        <v>0</v>
      </c>
      <c r="U129">
        <f>IF(ISBLANK(Calculations!U129),"",Calculations!U129)</f>
        <v>0</v>
      </c>
      <c r="V129">
        <f>IF(ISBLANK(Calculations!V129),"",Calculations!V129)</f>
        <v>0</v>
      </c>
      <c r="W129">
        <f>IF(ISBLANK(Calculations!W129),"",Calculations!W129)</f>
        <v>0</v>
      </c>
      <c r="X129">
        <f>IF(ISBLANK(Calculations!X129),"",Calculations!X129)</f>
        <v>0</v>
      </c>
      <c r="Y129">
        <f>IF(ISBLANK(Calculations!Y129),"",Calculations!Y129)</f>
        <v>0</v>
      </c>
      <c r="Z129">
        <f>IF(ISBLANK(Calculations!Z129),"",Calculations!Z129)</f>
        <v>0</v>
      </c>
      <c r="AA129">
        <f>IF(ISBLANK(Calculations!AA129),"",Calculations!AA129)</f>
        <v>0</v>
      </c>
      <c r="AB129">
        <f>IF(ISBLANK(Calculations!AB129),"",Calculations!AB129)</f>
        <v>0</v>
      </c>
      <c r="AC129">
        <f>IF(ISBLANK(Calculations!AC129),"",Calculations!AC129)</f>
        <v>0</v>
      </c>
      <c r="AD129">
        <f>IF(ISBLANK(Calculations!AD129),"",Calculations!AD129)</f>
        <v>0</v>
      </c>
      <c r="AE129">
        <f>IF(ISBLANK(Calculations!AE129),"",Calculations!AE129)</f>
        <v>0</v>
      </c>
      <c r="AF129">
        <f>IF(ISBLANK(Calculations!AF129),"",Calculations!AF129)</f>
        <v>0</v>
      </c>
      <c r="AG129">
        <f>IF(ISBLANK(Calculations!AG129),"",Calculations!AG129)</f>
        <v>0</v>
      </c>
      <c r="AH129">
        <f>IF(ISBLANK(Calculations!AH129),"",Calculations!AH129)</f>
        <v>0</v>
      </c>
      <c r="AI129">
        <f>IF(ISBLANK(Calculations!AI129),"",Calculations!AI129)</f>
        <v>0</v>
      </c>
      <c r="AJ129">
        <f>IF(ISBLANK(Calculations!AJ129),"",Calculations!AJ129)</f>
        <v>0</v>
      </c>
      <c r="AK129">
        <f>IF(ISBLANK(Calculations!AK129),"",Calculations!AK129)</f>
        <v>0</v>
      </c>
      <c r="AL129">
        <f>IF(ISBLANK(Calculations!AL129),"",Calculations!AL129)</f>
        <v>0</v>
      </c>
      <c r="AM129">
        <f>IF(ISBLANK(Calculations!AM129),"",Calculations!AM129)</f>
        <v>0</v>
      </c>
      <c r="AN129">
        <f>IF(ISBLANK(Calculations!AN129),"",Calculations!AN129)</f>
        <v>0</v>
      </c>
      <c r="AO129">
        <f>IF(ISBLANK(Calculations!AO129),"",Calculations!AO129)</f>
        <v>0</v>
      </c>
      <c r="AP129">
        <f>IF(ISBLANK(Calculations!AP129),"",Calculations!AP129)</f>
        <v>0</v>
      </c>
      <c r="AQ129">
        <f>IF(ISBLANK(Calculations!AQ129),"",Calculations!AQ129)</f>
        <v>0</v>
      </c>
      <c r="AR129">
        <f>IF(ISBLANK(Calculations!AR129),"",Calculations!AR129)</f>
        <v>0</v>
      </c>
      <c r="AS129">
        <f>IF(ISBLANK(Calculations!AS129),"",Calculations!AS129)</f>
        <v>0</v>
      </c>
      <c r="AT129">
        <f>IF(ISBLANK(Calculations!AT129),"",Calculations!AT129)</f>
        <v>0</v>
      </c>
    </row>
    <row r="130" spans="1:46">
      <c r="A130" s="1" t="str">
        <f>IF(ISBLANK(Calculations!A130),"",Calculations!A130)</f>
        <v/>
      </c>
      <c r="B130" t="str">
        <f>IF(ISBLANK(Calculations!B130),"",Calculations!B130)</f>
        <v/>
      </c>
      <c r="C130" t="str">
        <f>IF(ISBLANK(Calculations!C130),"",Calculations!C130)</f>
        <v/>
      </c>
      <c r="D130" t="str">
        <f>IF(ISBLANK(Calculations!D130),"",Calculations!D130)</f>
        <v/>
      </c>
      <c r="E130" t="str">
        <f>IF(ISBLANK(Calculations!E130),"",Calculations!E130)</f>
        <v/>
      </c>
      <c r="F130" t="str">
        <f>IF(ISBLANK(Calculations!F130),"",Calculations!F130)</f>
        <v/>
      </c>
      <c r="G130" t="str">
        <f>IF(ISBLANK(Calculations!G130),"",Calculations!G130)</f>
        <v/>
      </c>
      <c r="H130" t="str">
        <f>IF(ISBLANK(Calculations!H130),"",Calculations!H130)</f>
        <v/>
      </c>
      <c r="I130" t="str">
        <f>IF(ISBLANK(Calculations!I130),"",Calculations!I130)</f>
        <v>rural residential</v>
      </c>
      <c r="J130">
        <f>IF(ISBLANK(Calculations!J130),"",Calculations!J130)</f>
        <v>0</v>
      </c>
      <c r="K130">
        <f>IF(ISBLANK(Calculations!K130),"",Calculations!K130)</f>
        <v>5.7633672610931462E-2</v>
      </c>
      <c r="L130" t="str">
        <f>IF(ISBLANK(Calculations!L130),"",Calculations!L130)</f>
        <v>RESIDENTIAL</v>
      </c>
      <c r="M130" t="str">
        <f>IF(ISBLANK(Calculations!M130),"",Calculations!M130)</f>
        <v>other</v>
      </c>
      <c r="N130" t="str">
        <f>IF(ISBLANK(Calculations!N130),"",Calculations!N130)</f>
        <v>hydrogen</v>
      </c>
      <c r="O130">
        <f t="shared" si="1"/>
        <v>0</v>
      </c>
      <c r="P130">
        <f>IF(ISBLANK(Calculations!P130),"",Calculations!P130)</f>
        <v>0</v>
      </c>
      <c r="Q130">
        <f>IF(ISBLANK(Calculations!Q130),"",Calculations!Q130)</f>
        <v>0</v>
      </c>
      <c r="R130">
        <f>IF(ISBLANK(Calculations!R130),"",Calculations!R130)</f>
        <v>0</v>
      </c>
      <c r="S130">
        <f>IF(ISBLANK(Calculations!S130),"",Calculations!S130)</f>
        <v>0</v>
      </c>
      <c r="T130">
        <f>IF(ISBLANK(Calculations!T130),"",Calculations!T130)</f>
        <v>0</v>
      </c>
      <c r="U130">
        <f>IF(ISBLANK(Calculations!U130),"",Calculations!U130)</f>
        <v>0</v>
      </c>
      <c r="V130">
        <f>IF(ISBLANK(Calculations!V130),"",Calculations!V130)</f>
        <v>0</v>
      </c>
      <c r="W130">
        <f>IF(ISBLANK(Calculations!W130),"",Calculations!W130)</f>
        <v>0</v>
      </c>
      <c r="X130">
        <f>IF(ISBLANK(Calculations!X130),"",Calculations!X130)</f>
        <v>0</v>
      </c>
      <c r="Y130">
        <f>IF(ISBLANK(Calculations!Y130),"",Calculations!Y130)</f>
        <v>0</v>
      </c>
      <c r="Z130">
        <f>IF(ISBLANK(Calculations!Z130),"",Calculations!Z130)</f>
        <v>0</v>
      </c>
      <c r="AA130">
        <f>IF(ISBLANK(Calculations!AA130),"",Calculations!AA130)</f>
        <v>0</v>
      </c>
      <c r="AB130">
        <f>IF(ISBLANK(Calculations!AB130),"",Calculations!AB130)</f>
        <v>0</v>
      </c>
      <c r="AC130">
        <f>IF(ISBLANK(Calculations!AC130),"",Calculations!AC130)</f>
        <v>0</v>
      </c>
      <c r="AD130">
        <f>IF(ISBLANK(Calculations!AD130),"",Calculations!AD130)</f>
        <v>0</v>
      </c>
      <c r="AE130">
        <f>IF(ISBLANK(Calculations!AE130),"",Calculations!AE130)</f>
        <v>0</v>
      </c>
      <c r="AF130">
        <f>IF(ISBLANK(Calculations!AF130),"",Calculations!AF130)</f>
        <v>0</v>
      </c>
      <c r="AG130">
        <f>IF(ISBLANK(Calculations!AG130),"",Calculations!AG130)</f>
        <v>0</v>
      </c>
      <c r="AH130">
        <f>IF(ISBLANK(Calculations!AH130),"",Calculations!AH130)</f>
        <v>0</v>
      </c>
      <c r="AI130">
        <f>IF(ISBLANK(Calculations!AI130),"",Calculations!AI130)</f>
        <v>0</v>
      </c>
      <c r="AJ130">
        <f>IF(ISBLANK(Calculations!AJ130),"",Calculations!AJ130)</f>
        <v>0</v>
      </c>
      <c r="AK130">
        <f>IF(ISBLANK(Calculations!AK130),"",Calculations!AK130)</f>
        <v>0</v>
      </c>
      <c r="AL130">
        <f>IF(ISBLANK(Calculations!AL130),"",Calculations!AL130)</f>
        <v>0</v>
      </c>
      <c r="AM130">
        <f>IF(ISBLANK(Calculations!AM130),"",Calculations!AM130)</f>
        <v>0</v>
      </c>
      <c r="AN130">
        <f>IF(ISBLANK(Calculations!AN130),"",Calculations!AN130)</f>
        <v>0</v>
      </c>
      <c r="AO130">
        <f>IF(ISBLANK(Calculations!AO130),"",Calculations!AO130)</f>
        <v>0</v>
      </c>
      <c r="AP130">
        <f>IF(ISBLANK(Calculations!AP130),"",Calculations!AP130)</f>
        <v>0</v>
      </c>
      <c r="AQ130">
        <f>IF(ISBLANK(Calculations!AQ130),"",Calculations!AQ130)</f>
        <v>0</v>
      </c>
      <c r="AR130">
        <f>IF(ISBLANK(Calculations!AR130),"",Calculations!AR130)</f>
        <v>0</v>
      </c>
      <c r="AS130">
        <f>IF(ISBLANK(Calculations!AS130),"",Calculations!AS130)</f>
        <v>0</v>
      </c>
      <c r="AT130">
        <f>IF(ISBLANK(Calculations!AT130),"",Calculations!AT130)</f>
        <v>0</v>
      </c>
    </row>
    <row r="131" spans="1:46">
      <c r="A131" s="1" t="str">
        <f>IF(ISBLANK(Calculations!A131),"",Calculations!A131)</f>
        <v>Table 5</v>
      </c>
      <c r="B131" t="str">
        <f>IF(ISBLANK(Calculations!B131),"",Calculations!B131)</f>
        <v/>
      </c>
      <c r="C131" t="str">
        <f>IF(ISBLANK(Calculations!C131),"",Calculations!C131)</f>
        <v/>
      </c>
      <c r="D131" t="str">
        <f>IF(ISBLANK(Calculations!D131),"",Calculations!D131)</f>
        <v/>
      </c>
      <c r="E131" t="str">
        <f>IF(ISBLANK(Calculations!E131),"",Calculations!E131)</f>
        <v/>
      </c>
      <c r="F131" t="str">
        <f>IF(ISBLANK(Calculations!F131),"",Calculations!F131)</f>
        <v>Table 5</v>
      </c>
      <c r="G131" t="str">
        <f>IF(ISBLANK(Calculations!G131),"",Calculations!G131)</f>
        <v/>
      </c>
      <c r="H131" t="str">
        <f>IF(ISBLANK(Calculations!H131),"",Calculations!H131)</f>
        <v/>
      </c>
      <c r="I131" t="str">
        <f>IF(ISBLANK(Calculations!I131),"",Calculations!I131)</f>
        <v/>
      </c>
      <c r="J131" t="str">
        <f>IF(ISBLANK(Calculations!J131),"",Calculations!J131)</f>
        <v/>
      </c>
      <c r="K131" t="str">
        <f>IF(ISBLANK(Calculations!K131),"",Calculations!K131)</f>
        <v/>
      </c>
      <c r="L131" t="str">
        <f>IF(ISBLANK(Calculations!L131),"",Calculations!L131)</f>
        <v/>
      </c>
      <c r="M131" t="str">
        <f>IF(ISBLANK(Calculations!M131),"",Calculations!M131)</f>
        <v/>
      </c>
      <c r="N131" t="str">
        <f>IF(ISBLANK(Calculations!N131),"",Calculations!N131)</f>
        <v/>
      </c>
      <c r="O131" t="str">
        <f t="shared" si="1"/>
        <v/>
      </c>
      <c r="P131" t="str">
        <f>IF(ISBLANK(Calculations!P131),"",Calculations!P131)</f>
        <v/>
      </c>
      <c r="Q131" t="str">
        <f>IF(ISBLANK(Calculations!Q131),"",Calculations!Q131)</f>
        <v/>
      </c>
      <c r="R131" t="str">
        <f>IF(ISBLANK(Calculations!R131),"",Calculations!R131)</f>
        <v/>
      </c>
      <c r="S131" t="str">
        <f>IF(ISBLANK(Calculations!S131),"",Calculations!S131)</f>
        <v/>
      </c>
      <c r="T131" t="str">
        <f>IF(ISBLANK(Calculations!T131),"",Calculations!T131)</f>
        <v/>
      </c>
      <c r="U131" t="str">
        <f>IF(ISBLANK(Calculations!U131),"",Calculations!U131)</f>
        <v/>
      </c>
      <c r="V131" t="str">
        <f>IF(ISBLANK(Calculations!V131),"",Calculations!V131)</f>
        <v/>
      </c>
      <c r="W131" t="str">
        <f>IF(ISBLANK(Calculations!W131),"",Calculations!W131)</f>
        <v/>
      </c>
      <c r="X131" t="str">
        <f>IF(ISBLANK(Calculations!X131),"",Calculations!X131)</f>
        <v/>
      </c>
      <c r="Y131" t="str">
        <f>IF(ISBLANK(Calculations!Y131),"",Calculations!Y131)</f>
        <v/>
      </c>
      <c r="Z131" t="str">
        <f>IF(ISBLANK(Calculations!Z131),"",Calculations!Z131)</f>
        <v/>
      </c>
      <c r="AA131" t="str">
        <f>IF(ISBLANK(Calculations!AA131),"",Calculations!AA131)</f>
        <v/>
      </c>
      <c r="AB131" t="str">
        <f>IF(ISBLANK(Calculations!AB131),"",Calculations!AB131)</f>
        <v/>
      </c>
      <c r="AC131" t="str">
        <f>IF(ISBLANK(Calculations!AC131),"",Calculations!AC131)</f>
        <v/>
      </c>
      <c r="AD131" t="str">
        <f>IF(ISBLANK(Calculations!AD131),"",Calculations!AD131)</f>
        <v/>
      </c>
      <c r="AE131" t="str">
        <f>IF(ISBLANK(Calculations!AE131),"",Calculations!AE131)</f>
        <v/>
      </c>
      <c r="AF131" t="str">
        <f>IF(ISBLANK(Calculations!AF131),"",Calculations!AF131)</f>
        <v/>
      </c>
      <c r="AG131" t="str">
        <f>IF(ISBLANK(Calculations!AG131),"",Calculations!AG131)</f>
        <v/>
      </c>
      <c r="AH131" t="str">
        <f>IF(ISBLANK(Calculations!AH131),"",Calculations!AH131)</f>
        <v/>
      </c>
      <c r="AI131" t="str">
        <f>IF(ISBLANK(Calculations!AI131),"",Calculations!AI131)</f>
        <v/>
      </c>
      <c r="AJ131" t="str">
        <f>IF(ISBLANK(Calculations!AJ131),"",Calculations!AJ131)</f>
        <v/>
      </c>
      <c r="AK131" t="str">
        <f>IF(ISBLANK(Calculations!AK131),"",Calculations!AK131)</f>
        <v/>
      </c>
      <c r="AL131" t="str">
        <f>IF(ISBLANK(Calculations!AL131),"",Calculations!AL131)</f>
        <v/>
      </c>
      <c r="AM131" t="str">
        <f>IF(ISBLANK(Calculations!AM131),"",Calculations!AM131)</f>
        <v/>
      </c>
      <c r="AN131" t="str">
        <f>IF(ISBLANK(Calculations!AN131),"",Calculations!AN131)</f>
        <v/>
      </c>
      <c r="AO131" t="str">
        <f>IF(ISBLANK(Calculations!AO131),"",Calculations!AO131)</f>
        <v/>
      </c>
      <c r="AP131" t="str">
        <f>IF(ISBLANK(Calculations!AP131),"",Calculations!AP131)</f>
        <v/>
      </c>
      <c r="AQ131" t="str">
        <f>IF(ISBLANK(Calculations!AQ131),"",Calculations!AQ131)</f>
        <v/>
      </c>
      <c r="AR131" t="str">
        <f>IF(ISBLANK(Calculations!AR131),"",Calculations!AR131)</f>
        <v/>
      </c>
      <c r="AS131" t="str">
        <f>IF(ISBLANK(Calculations!AS131),"",Calculations!AS131)</f>
        <v/>
      </c>
      <c r="AT131" t="str">
        <f>IF(ISBLANK(Calculations!AT131),"",Calculations!AT131)</f>
        <v/>
      </c>
    </row>
    <row r="132" spans="1:46">
      <c r="A132" s="1" t="str">
        <f>IF(ISBLANK(Calculations!A132),"",Calculations!A132)</f>
        <v/>
      </c>
      <c r="B132" t="str">
        <f>IF(ISBLANK(Calculations!B132),"",Calculations!B132)</f>
        <v/>
      </c>
      <c r="C132" t="str">
        <f>IF(ISBLANK(Calculations!C132),"",Calculations!C132)</f>
        <v/>
      </c>
      <c r="D132" t="str">
        <f>IF(ISBLANK(Calculations!D132),"",Calculations!D132)</f>
        <v/>
      </c>
      <c r="E132" t="str">
        <f>IF(ISBLANK(Calculations!E132),"",Calculations!E132)</f>
        <v/>
      </c>
      <c r="F132" t="str">
        <f>IF(ISBLANK(Calculations!F132),"",Calculations!F132)</f>
        <v/>
      </c>
      <c r="G132" t="str">
        <f>IF(ISBLANK(Calculations!G132),"",Calculations!G132)</f>
        <v/>
      </c>
      <c r="H132" t="str">
        <f>IF(ISBLANK(Calculations!H132),"",Calculations!H132)</f>
        <v>BCEU-commercial-heating</v>
      </c>
      <c r="I132" t="str">
        <f>IF(ISBLANK(Calculations!I132),"",Calculations!I132)</f>
        <v/>
      </c>
      <c r="J132" t="str">
        <f>IF(ISBLANK(Calculations!J132),"",Calculations!J132)</f>
        <v/>
      </c>
      <c r="K132" t="str">
        <f>IF(ISBLANK(Calculations!K132),"",Calculations!K132)</f>
        <v/>
      </c>
      <c r="L132" t="str">
        <f>IF(ISBLANK(Calculations!L132),"",Calculations!L132)</f>
        <v/>
      </c>
      <c r="M132" t="str">
        <f>IF(ISBLANK(Calculations!M132),"",Calculations!M132)</f>
        <v/>
      </c>
      <c r="N132" t="str">
        <f>IF(ISBLANK(Calculations!N132),"",Calculations!N132)</f>
        <v/>
      </c>
      <c r="O132" t="str">
        <f t="shared" si="1"/>
        <v/>
      </c>
      <c r="P132" t="str">
        <f>IF(ISBLANK(Calculations!P132),"",Calculations!P132)</f>
        <v/>
      </c>
      <c r="Q132" t="str">
        <f>IF(ISBLANK(Calculations!Q132),"",Calculations!Q132)</f>
        <v/>
      </c>
      <c r="R132" t="str">
        <f>IF(ISBLANK(Calculations!R132),"",Calculations!R132)</f>
        <v/>
      </c>
      <c r="S132" t="str">
        <f>IF(ISBLANK(Calculations!S132),"",Calculations!S132)</f>
        <v/>
      </c>
      <c r="T132" t="str">
        <f>IF(ISBLANK(Calculations!T132),"",Calculations!T132)</f>
        <v/>
      </c>
      <c r="U132" t="str">
        <f>IF(ISBLANK(Calculations!U132),"",Calculations!U132)</f>
        <v/>
      </c>
      <c r="V132" t="str">
        <f>IF(ISBLANK(Calculations!V132),"",Calculations!V132)</f>
        <v/>
      </c>
      <c r="W132" t="str">
        <f>IF(ISBLANK(Calculations!W132),"",Calculations!W132)</f>
        <v/>
      </c>
      <c r="X132" t="str">
        <f>IF(ISBLANK(Calculations!X132),"",Calculations!X132)</f>
        <v/>
      </c>
      <c r="Y132" t="str">
        <f>IF(ISBLANK(Calculations!Y132),"",Calculations!Y132)</f>
        <v/>
      </c>
      <c r="Z132" t="str">
        <f>IF(ISBLANK(Calculations!Z132),"",Calculations!Z132)</f>
        <v/>
      </c>
      <c r="AA132" t="str">
        <f>IF(ISBLANK(Calculations!AA132),"",Calculations!AA132)</f>
        <v/>
      </c>
      <c r="AB132" t="str">
        <f>IF(ISBLANK(Calculations!AB132),"",Calculations!AB132)</f>
        <v/>
      </c>
      <c r="AC132" t="str">
        <f>IF(ISBLANK(Calculations!AC132),"",Calculations!AC132)</f>
        <v/>
      </c>
      <c r="AD132" t="str">
        <f>IF(ISBLANK(Calculations!AD132),"",Calculations!AD132)</f>
        <v/>
      </c>
      <c r="AE132" t="str">
        <f>IF(ISBLANK(Calculations!AE132),"",Calculations!AE132)</f>
        <v/>
      </c>
      <c r="AF132" t="str">
        <f>IF(ISBLANK(Calculations!AF132),"",Calculations!AF132)</f>
        <v/>
      </c>
      <c r="AG132" t="str">
        <f>IF(ISBLANK(Calculations!AG132),"",Calculations!AG132)</f>
        <v/>
      </c>
      <c r="AH132" t="str">
        <f>IF(ISBLANK(Calculations!AH132),"",Calculations!AH132)</f>
        <v/>
      </c>
      <c r="AI132" t="str">
        <f>IF(ISBLANK(Calculations!AI132),"",Calculations!AI132)</f>
        <v/>
      </c>
      <c r="AJ132" t="str">
        <f>IF(ISBLANK(Calculations!AJ132),"",Calculations!AJ132)</f>
        <v/>
      </c>
      <c r="AK132" t="str">
        <f>IF(ISBLANK(Calculations!AK132),"",Calculations!AK132)</f>
        <v/>
      </c>
      <c r="AL132" t="str">
        <f>IF(ISBLANK(Calculations!AL132),"",Calculations!AL132)</f>
        <v/>
      </c>
      <c r="AM132" t="str">
        <f>IF(ISBLANK(Calculations!AM132),"",Calculations!AM132)</f>
        <v/>
      </c>
      <c r="AN132" t="str">
        <f>IF(ISBLANK(Calculations!AN132),"",Calculations!AN132)</f>
        <v/>
      </c>
      <c r="AO132" t="str">
        <f>IF(ISBLANK(Calculations!AO132),"",Calculations!AO132)</f>
        <v/>
      </c>
      <c r="AP132" t="str">
        <f>IF(ISBLANK(Calculations!AP132),"",Calculations!AP132)</f>
        <v/>
      </c>
      <c r="AQ132" t="str">
        <f>IF(ISBLANK(Calculations!AQ132),"",Calculations!AQ132)</f>
        <v/>
      </c>
      <c r="AR132" t="str">
        <f>IF(ISBLANK(Calculations!AR132),"",Calculations!AR132)</f>
        <v/>
      </c>
      <c r="AS132" t="str">
        <f>IF(ISBLANK(Calculations!AS132),"",Calculations!AS132)</f>
        <v/>
      </c>
      <c r="AT132" t="str">
        <f>IF(ISBLANK(Calculations!AT132),"",Calculations!AT132)</f>
        <v/>
      </c>
    </row>
    <row r="133" spans="1:46">
      <c r="A133" s="1" t="str">
        <f>IF(ISBLANK(Calculations!A133),"",Calculations!A133)</f>
        <v/>
      </c>
      <c r="B133" t="str">
        <f>IF(ISBLANK(Calculations!B133),"",Calculations!B133)</f>
        <v/>
      </c>
      <c r="C133" t="str">
        <f>IF(ISBLANK(Calculations!C133),"",Calculations!C133)</f>
        <v/>
      </c>
      <c r="D133" t="str">
        <f>IF(ISBLANK(Calculations!D133),"",Calculations!D133)</f>
        <v/>
      </c>
      <c r="E133" t="str">
        <f>IF(ISBLANK(Calculations!E133),"",Calculations!E133)</f>
        <v/>
      </c>
      <c r="F133" t="str">
        <f>IF(ISBLANK(Calculations!F133),"",Calculations!F133)</f>
        <v/>
      </c>
      <c r="G133" t="str">
        <f>IF(ISBLANK(Calculations!G133),"",Calculations!G133)</f>
        <v/>
      </c>
      <c r="H133" t="str">
        <f>IF(ISBLANK(Calculations!H133),"",Calculations!H133)</f>
        <v/>
      </c>
      <c r="I133" t="str">
        <f>IF(ISBLANK(Calculations!I133),"",Calculations!I133)</f>
        <v/>
      </c>
      <c r="J133" t="str">
        <f>IF(ISBLANK(Calculations!J133),"",Calculations!J133)</f>
        <v/>
      </c>
      <c r="K133" t="str">
        <f>IF(ISBLANK(Calculations!K133),"",Calculations!K133)</f>
        <v/>
      </c>
      <c r="L133" t="str">
        <f>IF(ISBLANK(Calculations!L133),"",Calculations!L133)</f>
        <v/>
      </c>
      <c r="M133" t="str">
        <f>IF(ISBLANK(Calculations!M133),"",Calculations!M133)</f>
        <v/>
      </c>
      <c r="N133" t="str">
        <f>IF(ISBLANK(Calculations!N133),"",Calculations!N133)</f>
        <v>Year</v>
      </c>
      <c r="O133">
        <f t="shared" si="1"/>
        <v>2020</v>
      </c>
      <c r="P133">
        <f>IF(ISBLANK(Calculations!P133),"",Calculations!P133)</f>
        <v>2020</v>
      </c>
      <c r="Q133">
        <f>IF(ISBLANK(Calculations!Q133),"",Calculations!Q133)</f>
        <v>2021</v>
      </c>
      <c r="R133">
        <f>IF(ISBLANK(Calculations!R133),"",Calculations!R133)</f>
        <v>2022</v>
      </c>
      <c r="S133">
        <f>IF(ISBLANK(Calculations!S133),"",Calculations!S133)</f>
        <v>2023</v>
      </c>
      <c r="T133">
        <f>IF(ISBLANK(Calculations!T133),"",Calculations!T133)</f>
        <v>2024</v>
      </c>
      <c r="U133">
        <f>IF(ISBLANK(Calculations!U133),"",Calculations!U133)</f>
        <v>2025</v>
      </c>
      <c r="V133">
        <f>IF(ISBLANK(Calculations!V133),"",Calculations!V133)</f>
        <v>2026</v>
      </c>
      <c r="W133">
        <f>IF(ISBLANK(Calculations!W133),"",Calculations!W133)</f>
        <v>2027</v>
      </c>
      <c r="X133">
        <f>IF(ISBLANK(Calculations!X133),"",Calculations!X133)</f>
        <v>2028</v>
      </c>
      <c r="Y133">
        <f>IF(ISBLANK(Calculations!Y133),"",Calculations!Y133)</f>
        <v>2029</v>
      </c>
      <c r="Z133">
        <f>IF(ISBLANK(Calculations!Z133),"",Calculations!Z133)</f>
        <v>2030</v>
      </c>
      <c r="AA133">
        <f>IF(ISBLANK(Calculations!AA133),"",Calculations!AA133)</f>
        <v>2031</v>
      </c>
      <c r="AB133">
        <f>IF(ISBLANK(Calculations!AB133),"",Calculations!AB133)</f>
        <v>2032</v>
      </c>
      <c r="AC133">
        <f>IF(ISBLANK(Calculations!AC133),"",Calculations!AC133)</f>
        <v>2033</v>
      </c>
      <c r="AD133">
        <f>IF(ISBLANK(Calculations!AD133),"",Calculations!AD133)</f>
        <v>2034</v>
      </c>
      <c r="AE133">
        <f>IF(ISBLANK(Calculations!AE133),"",Calculations!AE133)</f>
        <v>2035</v>
      </c>
      <c r="AF133">
        <f>IF(ISBLANK(Calculations!AF133),"",Calculations!AF133)</f>
        <v>2036</v>
      </c>
      <c r="AG133">
        <f>IF(ISBLANK(Calculations!AG133),"",Calculations!AG133)</f>
        <v>2037</v>
      </c>
      <c r="AH133">
        <f>IF(ISBLANK(Calculations!AH133),"",Calculations!AH133)</f>
        <v>2038</v>
      </c>
      <c r="AI133">
        <f>IF(ISBLANK(Calculations!AI133),"",Calculations!AI133)</f>
        <v>2039</v>
      </c>
      <c r="AJ133">
        <f>IF(ISBLANK(Calculations!AJ133),"",Calculations!AJ133)</f>
        <v>2040</v>
      </c>
      <c r="AK133">
        <f>IF(ISBLANK(Calculations!AK133),"",Calculations!AK133)</f>
        <v>2041</v>
      </c>
      <c r="AL133">
        <f>IF(ISBLANK(Calculations!AL133),"",Calculations!AL133)</f>
        <v>2042</v>
      </c>
      <c r="AM133">
        <f>IF(ISBLANK(Calculations!AM133),"",Calculations!AM133)</f>
        <v>2043</v>
      </c>
      <c r="AN133">
        <f>IF(ISBLANK(Calculations!AN133),"",Calculations!AN133)</f>
        <v>2044</v>
      </c>
      <c r="AO133">
        <f>IF(ISBLANK(Calculations!AO133),"",Calculations!AO133)</f>
        <v>2045</v>
      </c>
      <c r="AP133">
        <f>IF(ISBLANK(Calculations!AP133),"",Calculations!AP133)</f>
        <v>2046</v>
      </c>
      <c r="AQ133">
        <f>IF(ISBLANK(Calculations!AQ133),"",Calculations!AQ133)</f>
        <v>2047</v>
      </c>
      <c r="AR133">
        <f>IF(ISBLANK(Calculations!AR133),"",Calculations!AR133)</f>
        <v>2048</v>
      </c>
      <c r="AS133">
        <f>IF(ISBLANK(Calculations!AS133),"",Calculations!AS133)</f>
        <v>2049</v>
      </c>
      <c r="AT133">
        <f>IF(ISBLANK(Calculations!AT133),"",Calculations!AT133)</f>
        <v>2050</v>
      </c>
    </row>
    <row r="134" spans="1:46">
      <c r="A134" s="1" t="str">
        <f>IF(ISBLANK(Calculations!A134),"",Calculations!A134)</f>
        <v/>
      </c>
      <c r="B134" t="str">
        <f>IF(ISBLANK(Calculations!B134),"",Calculations!B134)</f>
        <v/>
      </c>
      <c r="C134" t="str">
        <f>IF(ISBLANK(Calculations!C134),"",Calculations!C134)</f>
        <v/>
      </c>
      <c r="D134" t="str">
        <f>IF(ISBLANK(Calculations!D134),"",Calculations!D134)</f>
        <v/>
      </c>
      <c r="E134" t="str">
        <f>IF(ISBLANK(Calculations!E134),"",Calculations!E134)</f>
        <v/>
      </c>
      <c r="F134" t="str">
        <f>IF(ISBLANK(Calculations!F134),"",Calculations!F134)</f>
        <v/>
      </c>
      <c r="G134" t="str">
        <f>IF(ISBLANK(Calculations!G134),"",Calculations!G134)</f>
        <v/>
      </c>
      <c r="H134" t="str">
        <f>IF(ISBLANK(Calculations!H134),"",Calculations!H134)</f>
        <v>CKI000:ga_SpaceHeating</v>
      </c>
      <c r="I134" t="str">
        <f>IF(ISBLANK(Calculations!I134),"",Calculations!I134)</f>
        <v>commercial</v>
      </c>
      <c r="J134">
        <f>IF(ISBLANK(Calculations!J134),"",Calculations!J134)</f>
        <v>2.4267380676588207E-2</v>
      </c>
      <c r="K134">
        <f>IF(ISBLANK(Calculations!K134),"",Calculations!K134)</f>
        <v>1</v>
      </c>
      <c r="L134" t="str">
        <f>IF(ISBLANK(Calculations!L134),"",Calculations!L134)</f>
        <v>COMMERCIAL</v>
      </c>
      <c r="M134" t="str">
        <f>IF(ISBLANK(Calculations!M134),"",Calculations!M134)</f>
        <v>heating</v>
      </c>
      <c r="N134" t="str">
        <f>IF(ISBLANK(Calculations!N134),"",Calculations!N134)</f>
        <v>electricity</v>
      </c>
      <c r="O134">
        <f t="shared" si="1"/>
        <v>9005503632178.5</v>
      </c>
      <c r="P134">
        <f>IF(ISBLANK(Calculations!P134),"",Calculations!P134)</f>
        <v>9005503632178.5</v>
      </c>
      <c r="Q134">
        <f>IF(ISBLANK(Calculations!Q134),"",Calculations!Q134)</f>
        <v>9005503632178.5</v>
      </c>
      <c r="R134">
        <f>IF(ISBLANK(Calculations!R134),"",Calculations!R134)</f>
        <v>8958472582024.0371</v>
      </c>
      <c r="S134">
        <f>IF(ISBLANK(Calculations!S134),"",Calculations!S134)</f>
        <v>8910970474372.9668</v>
      </c>
      <c r="T134">
        <f>IF(ISBLANK(Calculations!T134),"",Calculations!T134)</f>
        <v>8862722850947.1641</v>
      </c>
      <c r="U134">
        <f>IF(ISBLANK(Calculations!U134),"",Calculations!U134)</f>
        <v>8813516337872.2363</v>
      </c>
      <c r="V134">
        <f>IF(ISBLANK(Calculations!V134),"",Calculations!V134)</f>
        <v>8764161111882.0293</v>
      </c>
      <c r="W134">
        <f>IF(ISBLANK(Calculations!W134),"",Calculations!W134)</f>
        <v>8715503732891.5107</v>
      </c>
      <c r="X134">
        <f>IF(ISBLANK(Calculations!X134),"",Calculations!X134)</f>
        <v>8667115427968.1338</v>
      </c>
      <c r="Y134">
        <f>IF(ISBLANK(Calculations!Y134),"",Calculations!Y134)</f>
        <v>8619672824512.2607</v>
      </c>
      <c r="Z134">
        <f>IF(ISBLANK(Calculations!Z134),"",Calculations!Z134)</f>
        <v>8572275577690.6436</v>
      </c>
      <c r="AA134">
        <f>IF(ISBLANK(Calculations!AA134),"",Calculations!AA134)</f>
        <v>8527383250216.5088</v>
      </c>
      <c r="AB134">
        <f>IF(ISBLANK(Calculations!AB134),"",Calculations!AB134)</f>
        <v>8482687204762.5156</v>
      </c>
      <c r="AC134">
        <f>IF(ISBLANK(Calculations!AC134),"",Calculations!AC134)</f>
        <v>8439743136246.4141</v>
      </c>
      <c r="AD134">
        <f>IF(ISBLANK(Calculations!AD134),"",Calculations!AD134)</f>
        <v>8398215092491.333</v>
      </c>
      <c r="AE134">
        <f>IF(ISBLANK(Calculations!AE134),"",Calculations!AE134)</f>
        <v>8357052783126.6299</v>
      </c>
      <c r="AF134">
        <f>IF(ISBLANK(Calculations!AF134),"",Calculations!AF134)</f>
        <v>8316662910253.7568</v>
      </c>
      <c r="AG134">
        <f>IF(ISBLANK(Calculations!AG134),"",Calculations!AG134)</f>
        <v>8274838585954.7354</v>
      </c>
      <c r="AH134">
        <f>IF(ISBLANK(Calculations!AH134),"",Calculations!AH134)</f>
        <v>8232980490355.4375</v>
      </c>
      <c r="AI134">
        <f>IF(ISBLANK(Calculations!AI134),"",Calculations!AI134)</f>
        <v>8190252923616.6045</v>
      </c>
      <c r="AJ134">
        <f>IF(ISBLANK(Calculations!AJ134),"",Calculations!AJ134)</f>
        <v>8146899575919.8809</v>
      </c>
      <c r="AK134">
        <f>IF(ISBLANK(Calculations!AK134),"",Calculations!AK134)</f>
        <v>8101900378262.9697</v>
      </c>
      <c r="AL134">
        <f>IF(ISBLANK(Calculations!AL134),"",Calculations!AL134)</f>
        <v>8056530222592.1094</v>
      </c>
      <c r="AM134">
        <f>IF(ISBLANK(Calculations!AM134),"",Calculations!AM134)</f>
        <v>8010778660105.6934</v>
      </c>
      <c r="AN134">
        <f>IF(ISBLANK(Calculations!AN134),"",Calculations!AN134)</f>
        <v>7964123511537.2969</v>
      </c>
      <c r="AO134">
        <f>IF(ISBLANK(Calculations!AO134),"",Calculations!AO134)</f>
        <v>7917894765519.6543</v>
      </c>
      <c r="AP134">
        <f>IF(ISBLANK(Calculations!AP134),"",Calculations!AP134)</f>
        <v>7871148751493.9824</v>
      </c>
      <c r="AQ134">
        <f>IF(ISBLANK(Calculations!AQ134),"",Calculations!AQ134)</f>
        <v>7823622134520.2383</v>
      </c>
      <c r="AR134">
        <f>IF(ISBLANK(Calculations!AR134),"",Calculations!AR134)</f>
        <v>7775358857432.292</v>
      </c>
      <c r="AS134">
        <f>IF(ISBLANK(Calculations!AS134),"",Calculations!AS134)</f>
        <v>7727035560593.5234</v>
      </c>
      <c r="AT134">
        <f>IF(ISBLANK(Calculations!AT134),"",Calculations!AT134)</f>
        <v>7678227494874.4453</v>
      </c>
    </row>
    <row r="135" spans="1:46">
      <c r="A135" s="1" t="str">
        <f>IF(ISBLANK(Calculations!A135),"",Calculations!A135)</f>
        <v/>
      </c>
      <c r="B135" t="str">
        <f>IF(ISBLANK(Calculations!B135),"",Calculations!B135)</f>
        <v/>
      </c>
      <c r="C135" t="str">
        <f>IF(ISBLANK(Calculations!C135),"",Calculations!C135)</f>
        <v/>
      </c>
      <c r="D135" t="str">
        <f>IF(ISBLANK(Calculations!D135),"",Calculations!D135)</f>
        <v/>
      </c>
      <c r="E135" t="str">
        <f>IF(ISBLANK(Calculations!E135),"",Calculations!E135)</f>
        <v/>
      </c>
      <c r="F135" t="str">
        <f>IF(ISBLANK(Calculations!F135),"",Calculations!F135)</f>
        <v/>
      </c>
      <c r="G135" t="str">
        <f>IF(ISBLANK(Calculations!G135),"",Calculations!G135)</f>
        <v/>
      </c>
      <c r="H135" t="str">
        <f>IF(ISBLANK(Calculations!H135),"",Calculations!H135)</f>
        <v/>
      </c>
      <c r="I135" t="str">
        <f>IF(ISBLANK(Calculations!I135),"",Calculations!I135)</f>
        <v>commercial</v>
      </c>
      <c r="J135">
        <f>IF(ISBLANK(Calculations!J135),"",Calculations!J135)</f>
        <v>0</v>
      </c>
      <c r="K135">
        <f>IF(ISBLANK(Calculations!K135),"",Calculations!K135)</f>
        <v>1</v>
      </c>
      <c r="L135" t="str">
        <f>IF(ISBLANK(Calculations!L135),"",Calculations!L135)</f>
        <v>COMMERCIAL</v>
      </c>
      <c r="M135" t="str">
        <f>IF(ISBLANK(Calculations!M135),"",Calculations!M135)</f>
        <v>heating</v>
      </c>
      <c r="N135" t="str">
        <f>IF(ISBLANK(Calculations!N135),"",Calculations!N135)</f>
        <v>coal</v>
      </c>
      <c r="O135">
        <f t="shared" si="1"/>
        <v>0</v>
      </c>
      <c r="P135">
        <f>IF(ISBLANK(Calculations!P135),"",Calculations!P135)</f>
        <v>0</v>
      </c>
      <c r="Q135">
        <f>IF(ISBLANK(Calculations!Q135),"",Calculations!Q135)</f>
        <v>0</v>
      </c>
      <c r="R135">
        <f>IF(ISBLANK(Calculations!R135),"",Calculations!R135)</f>
        <v>0</v>
      </c>
      <c r="S135">
        <f>IF(ISBLANK(Calculations!S135),"",Calculations!S135)</f>
        <v>0</v>
      </c>
      <c r="T135">
        <f>IF(ISBLANK(Calculations!T135),"",Calculations!T135)</f>
        <v>0</v>
      </c>
      <c r="U135">
        <f>IF(ISBLANK(Calculations!U135),"",Calculations!U135)</f>
        <v>0</v>
      </c>
      <c r="V135">
        <f>IF(ISBLANK(Calculations!V135),"",Calculations!V135)</f>
        <v>0</v>
      </c>
      <c r="W135">
        <f>IF(ISBLANK(Calculations!W135),"",Calculations!W135)</f>
        <v>0</v>
      </c>
      <c r="X135">
        <f>IF(ISBLANK(Calculations!X135),"",Calculations!X135)</f>
        <v>0</v>
      </c>
      <c r="Y135">
        <f>IF(ISBLANK(Calculations!Y135),"",Calculations!Y135)</f>
        <v>0</v>
      </c>
      <c r="Z135">
        <f>IF(ISBLANK(Calculations!Z135),"",Calculations!Z135)</f>
        <v>0</v>
      </c>
      <c r="AA135">
        <f>IF(ISBLANK(Calculations!AA135),"",Calculations!AA135)</f>
        <v>0</v>
      </c>
      <c r="AB135">
        <f>IF(ISBLANK(Calculations!AB135),"",Calculations!AB135)</f>
        <v>0</v>
      </c>
      <c r="AC135">
        <f>IF(ISBLANK(Calculations!AC135),"",Calculations!AC135)</f>
        <v>0</v>
      </c>
      <c r="AD135">
        <f>IF(ISBLANK(Calculations!AD135),"",Calculations!AD135)</f>
        <v>0</v>
      </c>
      <c r="AE135">
        <f>IF(ISBLANK(Calculations!AE135),"",Calculations!AE135)</f>
        <v>0</v>
      </c>
      <c r="AF135">
        <f>IF(ISBLANK(Calculations!AF135),"",Calculations!AF135)</f>
        <v>0</v>
      </c>
      <c r="AG135">
        <f>IF(ISBLANK(Calculations!AG135),"",Calculations!AG135)</f>
        <v>0</v>
      </c>
      <c r="AH135">
        <f>IF(ISBLANK(Calculations!AH135),"",Calculations!AH135)</f>
        <v>0</v>
      </c>
      <c r="AI135">
        <f>IF(ISBLANK(Calculations!AI135),"",Calculations!AI135)</f>
        <v>0</v>
      </c>
      <c r="AJ135">
        <f>IF(ISBLANK(Calculations!AJ135),"",Calculations!AJ135)</f>
        <v>0</v>
      </c>
      <c r="AK135">
        <f>IF(ISBLANK(Calculations!AK135),"",Calculations!AK135)</f>
        <v>0</v>
      </c>
      <c r="AL135">
        <f>IF(ISBLANK(Calculations!AL135),"",Calculations!AL135)</f>
        <v>0</v>
      </c>
      <c r="AM135">
        <f>IF(ISBLANK(Calculations!AM135),"",Calculations!AM135)</f>
        <v>0</v>
      </c>
      <c r="AN135">
        <f>IF(ISBLANK(Calculations!AN135),"",Calculations!AN135)</f>
        <v>0</v>
      </c>
      <c r="AO135">
        <f>IF(ISBLANK(Calculations!AO135),"",Calculations!AO135)</f>
        <v>0</v>
      </c>
      <c r="AP135">
        <f>IF(ISBLANK(Calculations!AP135),"",Calculations!AP135)</f>
        <v>0</v>
      </c>
      <c r="AQ135">
        <f>IF(ISBLANK(Calculations!AQ135),"",Calculations!AQ135)</f>
        <v>0</v>
      </c>
      <c r="AR135">
        <f>IF(ISBLANK(Calculations!AR135),"",Calculations!AR135)</f>
        <v>0</v>
      </c>
      <c r="AS135">
        <f>IF(ISBLANK(Calculations!AS135),"",Calculations!AS135)</f>
        <v>0</v>
      </c>
      <c r="AT135">
        <f>IF(ISBLANK(Calculations!AT135),"",Calculations!AT135)</f>
        <v>0</v>
      </c>
    </row>
    <row r="136" spans="1:46">
      <c r="A136" s="1" t="s">
        <v>821</v>
      </c>
      <c r="B136" t="str">
        <f>IF(ISBLANK(Calculations!B136),"",Calculations!B136)</f>
        <v/>
      </c>
      <c r="C136" t="str">
        <f>IF(ISBLANK(Calculations!C136),"",Calculations!C136)</f>
        <v/>
      </c>
      <c r="D136" t="str">
        <f>IF(ISBLANK(Calculations!D136),"",Calculations!D136)</f>
        <v/>
      </c>
      <c r="E136" t="str">
        <f>IF(ISBLANK(Calculations!E136),"",Calculations!E136)</f>
        <v/>
      </c>
      <c r="F136" t="str">
        <f>IF(ISBLANK(Calculations!F136),"",Calculations!F136)</f>
        <v/>
      </c>
      <c r="G136" t="str">
        <f>IF(ISBLANK(Calculations!G136),"",Calculations!G136)</f>
        <v/>
      </c>
      <c r="H136" t="str">
        <f>IF(ISBLANK(Calculations!H136),"",Calculations!H136)</f>
        <v>CKI000:ia_SpaceHeating</v>
      </c>
      <c r="I136" t="str">
        <f>IF(ISBLANK(Calculations!I136),"",Calculations!I136)</f>
        <v>commercial</v>
      </c>
      <c r="J136">
        <f>IF(ISBLANK(Calculations!J136),"",Calculations!J136)</f>
        <v>0.2520375856874929</v>
      </c>
      <c r="K136">
        <f>IF(ISBLANK(Calculations!K136),"",Calculations!K136)</f>
        <v>1</v>
      </c>
      <c r="L136" t="str">
        <f>IF(ISBLANK(Calculations!L136),"",Calculations!L136)</f>
        <v>COMMERCIAL</v>
      </c>
      <c r="M136" t="str">
        <f>IF(ISBLANK(Calculations!M136),"",Calculations!M136)</f>
        <v>heating</v>
      </c>
      <c r="N136" t="str">
        <f>IF(ISBLANK(Calculations!N136),"",Calculations!N136)</f>
        <v>natural gas</v>
      </c>
      <c r="O136">
        <f t="shared" si="1"/>
        <v>62574127511390.93</v>
      </c>
      <c r="P136">
        <f>IF(ISBLANK(Calculations!P136),"",Calculations!P136)</f>
        <v>62574127511390.93</v>
      </c>
      <c r="Q136">
        <f>IF(ISBLANK(Calculations!Q136),"",Calculations!Q136)</f>
        <v>62574127511390.93</v>
      </c>
      <c r="R136">
        <f>IF(ISBLANK(Calculations!R136),"",Calculations!R136)</f>
        <v>61931554887423.906</v>
      </c>
      <c r="S136" s="99">
        <f>IF(ISBLANK(Calculations!S136),"",Calculations!S136 + ('IRA Buildings Changes'!$F$38/($AB$133-$R$133)*(S133-$R$133)))</f>
        <v>61159192742480.898</v>
      </c>
      <c r="T136" s="99">
        <f>IF(ISBLANK(Calculations!T136),"",Calculations!T136 + ('IRA Buildings Changes'!$F$38/($AB$133-$R$133)*(T133-$R$133)))</f>
        <v>60391500157882.836</v>
      </c>
      <c r="U136" s="99">
        <f>IF(ISBLANK(Calculations!U136),"",Calculations!U136 + ('IRA Buildings Changes'!$F$38/($AB$133-$R$133)*(U133-$R$133)))</f>
        <v>59629656807166.258</v>
      </c>
      <c r="V136" s="99">
        <f>IF(ISBLANK(Calculations!V136),"",Calculations!V136 + ('IRA Buildings Changes'!$F$38/($AB$133-$R$133)*(V133-$R$133)))</f>
        <v>58882125878714.18</v>
      </c>
      <c r="W136" s="99">
        <f>IF(ISBLANK(Calculations!W136),"",Calculations!W136 + ('IRA Buildings Changes'!$F$38/($AB$133-$R$133)*(W133-$R$133)))</f>
        <v>58158470670936.891</v>
      </c>
      <c r="X136" s="99">
        <f>IF(ISBLANK(Calculations!X136),"",Calculations!X136 + ('IRA Buildings Changes'!$F$38/($AB$133-$R$133)*(X133-$R$133)))</f>
        <v>57459770655608.352</v>
      </c>
      <c r="Y136" s="99">
        <f>IF(ISBLANK(Calculations!Y136),"",Calculations!Y136 + ('IRA Buildings Changes'!$F$38/($AB$133-$R$133)*(Y133-$R$133)))</f>
        <v>56794219066293.305</v>
      </c>
      <c r="Z136" s="99">
        <f>IF(ISBLANK(Calculations!Z136),"",Calculations!Z136 + ('IRA Buildings Changes'!$F$38/($AB$133-$R$133)*(Z133-$R$133)))</f>
        <v>56159106134481.68</v>
      </c>
      <c r="AA136" s="99">
        <f>IF(ISBLANK(Calculations!AA136),"",Calculations!AA136 + ('IRA Buildings Changes'!$F$38/($AB$133-$R$133)*(AA133-$R$133)))</f>
        <v>55571188437401.797</v>
      </c>
      <c r="AB136" s="98">
        <f>IF(ISBLANK(Calculations!AB136),"",Calculations!AB136 + 'IRA Buildings Changes'!F38)</f>
        <v>55015601999353.07</v>
      </c>
      <c r="AC136" s="99">
        <f>IF(ISBLANK(Calculations!AC136),"",Calculations!AC136 + 'IRA Buildings Changes'!$F$38)</f>
        <v>54635242498338.875</v>
      </c>
      <c r="AD136" s="99">
        <f>IF(ISBLANK(Calculations!AD136),"",Calculations!AD136 + 'IRA Buildings Changes'!$F$38)</f>
        <v>54291619034946.75</v>
      </c>
      <c r="AE136" s="99">
        <f>IF(ISBLANK(Calculations!AE136),"",Calculations!AE136 + 'IRA Buildings Changes'!$F$38)</f>
        <v>53974572241653.609</v>
      </c>
      <c r="AF136" s="99">
        <f>IF(ISBLANK(Calculations!AF136),"",Calculations!AF136 + 'IRA Buildings Changes'!$F$38)</f>
        <v>53682572324440.438</v>
      </c>
      <c r="AG136" s="99">
        <f>IF(ISBLANK(Calculations!AG136),"",Calculations!AG136 + 'IRA Buildings Changes'!$F$38)</f>
        <v>53398041572074.891</v>
      </c>
      <c r="AH136" s="99">
        <f>IF(ISBLANK(Calculations!AH136),"",Calculations!AH136 + 'IRA Buildings Changes'!$F$38)</f>
        <v>53127454343952.203</v>
      </c>
      <c r="AI136" s="99">
        <f>IF(ISBLANK(Calculations!AI136),"",Calculations!AI136 + 'IRA Buildings Changes'!$F$38)</f>
        <v>52863090717543.82</v>
      </c>
      <c r="AJ136" s="99">
        <f>IF(ISBLANK(Calculations!AJ136),"",Calculations!AJ136 + 'IRA Buildings Changes'!$F$38)</f>
        <v>52604953857491.805</v>
      </c>
      <c r="AK136" s="99">
        <f>IF(ISBLANK(Calculations!AK136),"",Calculations!AK136 + 'IRA Buildings Changes'!$F$38)</f>
        <v>52343748341016.648</v>
      </c>
      <c r="AL136" s="99">
        <f>IF(ISBLANK(Calculations!AL136),"",Calculations!AL136 + 'IRA Buildings Changes'!$F$38)</f>
        <v>52085478059347.336</v>
      </c>
      <c r="AM136" s="99">
        <f>IF(ISBLANK(Calculations!AM136),"",Calculations!AM136 + 'IRA Buildings Changes'!$F$38)</f>
        <v>51828317996393.844</v>
      </c>
      <c r="AN136" s="99">
        <f>IF(ISBLANK(Calculations!AN136),"",Calculations!AN136 + 'IRA Buildings Changes'!$F$38)</f>
        <v>51566989208598.633</v>
      </c>
      <c r="AO136" s="99">
        <f>IF(ISBLANK(Calculations!AO136),"",Calculations!AO136 + 'IRA Buildings Changes'!$F$38)</f>
        <v>51309430876499.484</v>
      </c>
      <c r="AP136" s="99">
        <f>IF(ISBLANK(Calculations!AP136),"",Calculations!AP136 + 'IRA Buildings Changes'!$F$38)</f>
        <v>51048349556131.828</v>
      </c>
      <c r="AQ136" s="99">
        <f>IF(ISBLANK(Calculations!AQ136),"",Calculations!AQ136 + 'IRA Buildings Changes'!$F$38)</f>
        <v>50782204662414.109</v>
      </c>
      <c r="AR136" s="99">
        <f>IF(ISBLANK(Calculations!AR136),"",Calculations!AR136 + 'IRA Buildings Changes'!$F$38)</f>
        <v>50511365447182.422</v>
      </c>
      <c r="AS136" s="99">
        <f>IF(ISBLANK(Calculations!AS136),"",Calculations!AS136 + 'IRA Buildings Changes'!$F$38)</f>
        <v>50239722748237.188</v>
      </c>
      <c r="AT136" s="99">
        <f>IF(ISBLANK(Calculations!AT136),"",Calculations!AT136 + 'IRA Buildings Changes'!$F$38)</f>
        <v>49964983509988.891</v>
      </c>
    </row>
    <row r="137" spans="1:46">
      <c r="A137" s="1" t="str">
        <f>IF(ISBLANK(Calculations!A137),"",Calculations!A137)</f>
        <v/>
      </c>
      <c r="B137" t="str">
        <f>IF(ISBLANK(Calculations!B137),"",Calculations!B137)</f>
        <v/>
      </c>
      <c r="C137" t="str">
        <f>IF(ISBLANK(Calculations!C137),"",Calculations!C137)</f>
        <v/>
      </c>
      <c r="D137" t="str">
        <f>IF(ISBLANK(Calculations!D137),"",Calculations!D137)</f>
        <v/>
      </c>
      <c r="E137" t="str">
        <f>IF(ISBLANK(Calculations!E137),"",Calculations!E137)</f>
        <v/>
      </c>
      <c r="F137" t="str">
        <f>IF(ISBLANK(Calculations!F137),"",Calculations!F137)</f>
        <v/>
      </c>
      <c r="G137" t="str">
        <f>IF(ISBLANK(Calculations!G137),"",Calculations!G137)</f>
        <v/>
      </c>
      <c r="H137" t="str">
        <f>IF(ISBLANK(Calculations!H137),"",Calculations!H137)</f>
        <v>CKI000:ja_SpaceHeating</v>
      </c>
      <c r="I137" t="str">
        <f>IF(ISBLANK(Calculations!I137),"",Calculations!I137)</f>
        <v>commercial</v>
      </c>
      <c r="J137">
        <f>IF(ISBLANK(Calculations!J137),"",Calculations!J137)</f>
        <v>0</v>
      </c>
      <c r="K137">
        <f>IF(ISBLANK(Calculations!K137),"",Calculations!K137)</f>
        <v>1</v>
      </c>
      <c r="L137" t="str">
        <f>IF(ISBLANK(Calculations!L137),"",Calculations!L137)</f>
        <v>COMMERCIAL</v>
      </c>
      <c r="M137" t="str">
        <f>IF(ISBLANK(Calculations!M137),"",Calculations!M137)</f>
        <v>heating</v>
      </c>
      <c r="N137" t="str">
        <f>IF(ISBLANK(Calculations!N137),"",Calculations!N137)</f>
        <v>petroleum diesel</v>
      </c>
      <c r="O137">
        <f t="shared" si="1"/>
        <v>0</v>
      </c>
      <c r="P137">
        <f>IF(ISBLANK(Calculations!P137),"",Calculations!P137)</f>
        <v>0</v>
      </c>
      <c r="Q137">
        <f>IF(ISBLANK(Calculations!Q137),"",Calculations!Q137)</f>
        <v>0</v>
      </c>
      <c r="R137">
        <f>IF(ISBLANK(Calculations!R137),"",Calculations!R137)</f>
        <v>0</v>
      </c>
      <c r="S137">
        <f>IF(ISBLANK(Calculations!S137),"",Calculations!S137)</f>
        <v>0</v>
      </c>
      <c r="T137">
        <f>IF(ISBLANK(Calculations!T137),"",Calculations!T137)</f>
        <v>0</v>
      </c>
      <c r="U137">
        <f>IF(ISBLANK(Calculations!U137),"",Calculations!U137)</f>
        <v>0</v>
      </c>
      <c r="V137">
        <f>IF(ISBLANK(Calculations!V137),"",Calculations!V137)</f>
        <v>0</v>
      </c>
      <c r="W137">
        <f>IF(ISBLANK(Calculations!W137),"",Calculations!W137)</f>
        <v>0</v>
      </c>
      <c r="X137">
        <f>IF(ISBLANK(Calculations!X137),"",Calculations!X137)</f>
        <v>0</v>
      </c>
      <c r="Y137">
        <f>IF(ISBLANK(Calculations!Y137),"",Calculations!Y137)</f>
        <v>0</v>
      </c>
      <c r="Z137">
        <f>IF(ISBLANK(Calculations!Z137),"",Calculations!Z137)</f>
        <v>0</v>
      </c>
      <c r="AA137">
        <f>IF(ISBLANK(Calculations!AA137),"",Calculations!AA137)</f>
        <v>0</v>
      </c>
      <c r="AB137">
        <f>IF(ISBLANK(Calculations!AB137),"",Calculations!AB137)</f>
        <v>0</v>
      </c>
      <c r="AC137">
        <f>IF(ISBLANK(Calculations!AC137),"",Calculations!AC137)</f>
        <v>0</v>
      </c>
      <c r="AD137">
        <f>IF(ISBLANK(Calculations!AD137),"",Calculations!AD137)</f>
        <v>0</v>
      </c>
      <c r="AE137">
        <f>IF(ISBLANK(Calculations!AE137),"",Calculations!AE137)</f>
        <v>0</v>
      </c>
      <c r="AF137">
        <f>IF(ISBLANK(Calculations!AF137),"",Calculations!AF137)</f>
        <v>0</v>
      </c>
      <c r="AG137">
        <f>IF(ISBLANK(Calculations!AG137),"",Calculations!AG137)</f>
        <v>0</v>
      </c>
      <c r="AH137">
        <f>IF(ISBLANK(Calculations!AH137),"",Calculations!AH137)</f>
        <v>0</v>
      </c>
      <c r="AI137">
        <f>IF(ISBLANK(Calculations!AI137),"",Calculations!AI137)</f>
        <v>0</v>
      </c>
      <c r="AJ137">
        <f>IF(ISBLANK(Calculations!AJ137),"",Calculations!AJ137)</f>
        <v>0</v>
      </c>
      <c r="AK137">
        <f>IF(ISBLANK(Calculations!AK137),"",Calculations!AK137)</f>
        <v>0</v>
      </c>
      <c r="AL137">
        <f>IF(ISBLANK(Calculations!AL137),"",Calculations!AL137)</f>
        <v>0</v>
      </c>
      <c r="AM137">
        <f>IF(ISBLANK(Calculations!AM137),"",Calculations!AM137)</f>
        <v>0</v>
      </c>
      <c r="AN137">
        <f>IF(ISBLANK(Calculations!AN137),"",Calculations!AN137)</f>
        <v>0</v>
      </c>
      <c r="AO137">
        <f>IF(ISBLANK(Calculations!AO137),"",Calculations!AO137)</f>
        <v>0</v>
      </c>
      <c r="AP137">
        <f>IF(ISBLANK(Calculations!AP137),"",Calculations!AP137)</f>
        <v>0</v>
      </c>
      <c r="AQ137">
        <f>IF(ISBLANK(Calculations!AQ137),"",Calculations!AQ137)</f>
        <v>0</v>
      </c>
      <c r="AR137">
        <f>IF(ISBLANK(Calculations!AR137),"",Calculations!AR137)</f>
        <v>0</v>
      </c>
      <c r="AS137">
        <f>IF(ISBLANK(Calculations!AS137),"",Calculations!AS137)</f>
        <v>0</v>
      </c>
      <c r="AT137">
        <f>IF(ISBLANK(Calculations!AT137),"",Calculations!AT137)</f>
        <v>0</v>
      </c>
    </row>
    <row r="138" spans="1:46">
      <c r="A138" s="1" t="str">
        <f>IF(ISBLANK(Calculations!A138),"",Calculations!A138)</f>
        <v/>
      </c>
      <c r="B138" t="str">
        <f>IF(ISBLANK(Calculations!B138),"",Calculations!B138)</f>
        <v/>
      </c>
      <c r="C138" t="str">
        <f>IF(ISBLANK(Calculations!C138),"",Calculations!C138)</f>
        <v/>
      </c>
      <c r="D138" t="str">
        <f>IF(ISBLANK(Calculations!D138),"",Calculations!D138)</f>
        <v/>
      </c>
      <c r="E138" t="str">
        <f>IF(ISBLANK(Calculations!E138),"",Calculations!E138)</f>
        <v/>
      </c>
      <c r="F138" t="str">
        <f>IF(ISBLANK(Calculations!F138),"",Calculations!F138)</f>
        <v/>
      </c>
      <c r="G138" t="str">
        <f>IF(ISBLANK(Calculations!G138),"",Calculations!G138)</f>
        <v/>
      </c>
      <c r="H138" t="str">
        <f>IF(ISBLANK(Calculations!H138),"",Calculations!H138)</f>
        <v/>
      </c>
      <c r="I138" t="str">
        <f>IF(ISBLANK(Calculations!I138),"",Calculations!I138)</f>
        <v>commercial</v>
      </c>
      <c r="J138">
        <f>IF(ISBLANK(Calculations!J138),"",Calculations!J138)</f>
        <v>0</v>
      </c>
      <c r="K138">
        <f>IF(ISBLANK(Calculations!K138),"",Calculations!K138)</f>
        <v>1</v>
      </c>
      <c r="L138" t="str">
        <f>IF(ISBLANK(Calculations!L138),"",Calculations!L138)</f>
        <v>COMMERCIAL</v>
      </c>
      <c r="M138" t="str">
        <f>IF(ISBLANK(Calculations!M138),"",Calculations!M138)</f>
        <v>heating</v>
      </c>
      <c r="N138" t="str">
        <f>IF(ISBLANK(Calculations!N138),"",Calculations!N138)</f>
        <v>heat</v>
      </c>
      <c r="O138">
        <f t="shared" si="1"/>
        <v>0</v>
      </c>
      <c r="P138">
        <f>IF(ISBLANK(Calculations!P138),"",Calculations!P138)</f>
        <v>0</v>
      </c>
      <c r="Q138">
        <f>IF(ISBLANK(Calculations!Q138),"",Calculations!Q138)</f>
        <v>0</v>
      </c>
      <c r="R138">
        <f>IF(ISBLANK(Calculations!R138),"",Calculations!R138)</f>
        <v>0</v>
      </c>
      <c r="S138">
        <f>IF(ISBLANK(Calculations!S138),"",Calculations!S138)</f>
        <v>0</v>
      </c>
      <c r="T138">
        <f>IF(ISBLANK(Calculations!T138),"",Calculations!T138)</f>
        <v>0</v>
      </c>
      <c r="U138">
        <f>IF(ISBLANK(Calculations!U138),"",Calculations!U138)</f>
        <v>0</v>
      </c>
      <c r="V138">
        <f>IF(ISBLANK(Calculations!V138),"",Calculations!V138)</f>
        <v>0</v>
      </c>
      <c r="W138">
        <f>IF(ISBLANK(Calculations!W138),"",Calculations!W138)</f>
        <v>0</v>
      </c>
      <c r="X138">
        <f>IF(ISBLANK(Calculations!X138),"",Calculations!X138)</f>
        <v>0</v>
      </c>
      <c r="Y138">
        <f>IF(ISBLANK(Calculations!Y138),"",Calculations!Y138)</f>
        <v>0</v>
      </c>
      <c r="Z138">
        <f>IF(ISBLANK(Calculations!Z138),"",Calculations!Z138)</f>
        <v>0</v>
      </c>
      <c r="AA138">
        <f>IF(ISBLANK(Calculations!AA138),"",Calculations!AA138)</f>
        <v>0</v>
      </c>
      <c r="AB138">
        <f>IF(ISBLANK(Calculations!AB138),"",Calculations!AB138)</f>
        <v>0</v>
      </c>
      <c r="AC138">
        <f>IF(ISBLANK(Calculations!AC138),"",Calculations!AC138)</f>
        <v>0</v>
      </c>
      <c r="AD138">
        <f>IF(ISBLANK(Calculations!AD138),"",Calculations!AD138)</f>
        <v>0</v>
      </c>
      <c r="AE138">
        <f>IF(ISBLANK(Calculations!AE138),"",Calculations!AE138)</f>
        <v>0</v>
      </c>
      <c r="AF138">
        <f>IF(ISBLANK(Calculations!AF138),"",Calculations!AF138)</f>
        <v>0</v>
      </c>
      <c r="AG138">
        <f>IF(ISBLANK(Calculations!AG138),"",Calculations!AG138)</f>
        <v>0</v>
      </c>
      <c r="AH138">
        <f>IF(ISBLANK(Calculations!AH138),"",Calculations!AH138)</f>
        <v>0</v>
      </c>
      <c r="AI138">
        <f>IF(ISBLANK(Calculations!AI138),"",Calculations!AI138)</f>
        <v>0</v>
      </c>
      <c r="AJ138">
        <f>IF(ISBLANK(Calculations!AJ138),"",Calculations!AJ138)</f>
        <v>0</v>
      </c>
      <c r="AK138">
        <f>IF(ISBLANK(Calculations!AK138),"",Calculations!AK138)</f>
        <v>0</v>
      </c>
      <c r="AL138">
        <f>IF(ISBLANK(Calculations!AL138),"",Calculations!AL138)</f>
        <v>0</v>
      </c>
      <c r="AM138">
        <f>IF(ISBLANK(Calculations!AM138),"",Calculations!AM138)</f>
        <v>0</v>
      </c>
      <c r="AN138">
        <f>IF(ISBLANK(Calculations!AN138),"",Calculations!AN138)</f>
        <v>0</v>
      </c>
      <c r="AO138">
        <f>IF(ISBLANK(Calculations!AO138),"",Calculations!AO138)</f>
        <v>0</v>
      </c>
      <c r="AP138">
        <f>IF(ISBLANK(Calculations!AP138),"",Calculations!AP138)</f>
        <v>0</v>
      </c>
      <c r="AQ138">
        <f>IF(ISBLANK(Calculations!AQ138),"",Calculations!AQ138)</f>
        <v>0</v>
      </c>
      <c r="AR138">
        <f>IF(ISBLANK(Calculations!AR138),"",Calculations!AR138)</f>
        <v>0</v>
      </c>
      <c r="AS138">
        <f>IF(ISBLANK(Calculations!AS138),"",Calculations!AS138)</f>
        <v>0</v>
      </c>
      <c r="AT138">
        <f>IF(ISBLANK(Calculations!AT138),"",Calculations!AT138)</f>
        <v>0</v>
      </c>
    </row>
    <row r="139" spans="1:46">
      <c r="A139" s="1" t="str">
        <f>IF(ISBLANK(Calculations!A139),"",Calculations!A139)</f>
        <v/>
      </c>
      <c r="B139" t="str">
        <f>IF(ISBLANK(Calculations!B139),"",Calculations!B139)</f>
        <v/>
      </c>
      <c r="C139" t="str">
        <f>IF(ISBLANK(Calculations!C139),"",Calculations!C139)</f>
        <v/>
      </c>
      <c r="D139" t="str">
        <f>IF(ISBLANK(Calculations!D139),"",Calculations!D139)</f>
        <v/>
      </c>
      <c r="E139" t="str">
        <f>IF(ISBLANK(Calculations!E139),"",Calculations!E139)</f>
        <v/>
      </c>
      <c r="F139" t="str">
        <f>IF(ISBLANK(Calculations!F139),"",Calculations!F139)</f>
        <v/>
      </c>
      <c r="G139" t="str">
        <f>IF(ISBLANK(Calculations!G139),"",Calculations!G139)</f>
        <v/>
      </c>
      <c r="H139" t="str">
        <f>IF(ISBLANK(Calculations!H139),"",Calculations!H139)</f>
        <v/>
      </c>
      <c r="I139" t="str">
        <f>IF(ISBLANK(Calculations!I139),"",Calculations!I139)</f>
        <v>commercial</v>
      </c>
      <c r="J139">
        <f>IF(ISBLANK(Calculations!J139),"",Calculations!J139)</f>
        <v>1</v>
      </c>
      <c r="K139">
        <f>IF(ISBLANK(Calculations!K139),"",Calculations!K139)</f>
        <v>1</v>
      </c>
      <c r="L139" t="str">
        <f>IF(ISBLANK(Calculations!L139),"",Calculations!L139)</f>
        <v>COMMERCIAL</v>
      </c>
      <c r="M139" t="str">
        <f>IF(ISBLANK(Calculations!M139),"",Calculations!M139)</f>
        <v>heating</v>
      </c>
      <c r="N139" t="str">
        <f>IF(ISBLANK(Calculations!N139),"",Calculations!N139)</f>
        <v>biomass</v>
      </c>
      <c r="O139">
        <f t="shared" si="1"/>
        <v>12938000000000</v>
      </c>
      <c r="P139">
        <f>IF(ISBLANK(Calculations!P139),"",Calculations!P139)</f>
        <v>12938000000000</v>
      </c>
      <c r="Q139">
        <f>IF(ISBLANK(Calculations!Q139),"",Calculations!Q139)</f>
        <v>12938000000000</v>
      </c>
      <c r="R139">
        <f>IF(ISBLANK(Calculations!R139),"",Calculations!R139)</f>
        <v>0</v>
      </c>
      <c r="S139">
        <f>IF(ISBLANK(Calculations!S139),"",Calculations!S139)</f>
        <v>0</v>
      </c>
      <c r="T139">
        <f>IF(ISBLANK(Calculations!T139),"",Calculations!T139)</f>
        <v>0</v>
      </c>
      <c r="U139">
        <f>IF(ISBLANK(Calculations!U139),"",Calculations!U139)</f>
        <v>0</v>
      </c>
      <c r="V139">
        <f>IF(ISBLANK(Calculations!V139),"",Calculations!V139)</f>
        <v>0</v>
      </c>
      <c r="W139">
        <f>IF(ISBLANK(Calculations!W139),"",Calculations!W139)</f>
        <v>0</v>
      </c>
      <c r="X139">
        <f>IF(ISBLANK(Calculations!X139),"",Calculations!X139)</f>
        <v>0</v>
      </c>
      <c r="Y139">
        <f>IF(ISBLANK(Calculations!Y139),"",Calculations!Y139)</f>
        <v>0</v>
      </c>
      <c r="Z139">
        <f>IF(ISBLANK(Calculations!Z139),"",Calculations!Z139)</f>
        <v>0</v>
      </c>
      <c r="AA139">
        <f>IF(ISBLANK(Calculations!AA139),"",Calculations!AA139)</f>
        <v>0</v>
      </c>
      <c r="AB139">
        <f>IF(ISBLANK(Calculations!AB139),"",Calculations!AB139)</f>
        <v>0</v>
      </c>
      <c r="AC139">
        <f>IF(ISBLANK(Calculations!AC139),"",Calculations!AC139)</f>
        <v>0</v>
      </c>
      <c r="AD139">
        <f>IF(ISBLANK(Calculations!AD139),"",Calculations!AD139)</f>
        <v>0</v>
      </c>
      <c r="AE139">
        <f>IF(ISBLANK(Calculations!AE139),"",Calculations!AE139)</f>
        <v>0</v>
      </c>
      <c r="AF139">
        <f>IF(ISBLANK(Calculations!AF139),"",Calculations!AF139)</f>
        <v>0</v>
      </c>
      <c r="AG139">
        <f>IF(ISBLANK(Calculations!AG139),"",Calculations!AG139)</f>
        <v>0</v>
      </c>
      <c r="AH139">
        <f>IF(ISBLANK(Calculations!AH139),"",Calculations!AH139)</f>
        <v>0</v>
      </c>
      <c r="AI139">
        <f>IF(ISBLANK(Calculations!AI139),"",Calculations!AI139)</f>
        <v>0</v>
      </c>
      <c r="AJ139">
        <f>IF(ISBLANK(Calculations!AJ139),"",Calculations!AJ139)</f>
        <v>0</v>
      </c>
      <c r="AK139">
        <f>IF(ISBLANK(Calculations!AK139),"",Calculations!AK139)</f>
        <v>0</v>
      </c>
      <c r="AL139">
        <f>IF(ISBLANK(Calculations!AL139),"",Calculations!AL139)</f>
        <v>0</v>
      </c>
      <c r="AM139">
        <f>IF(ISBLANK(Calculations!AM139),"",Calculations!AM139)</f>
        <v>0</v>
      </c>
      <c r="AN139">
        <f>IF(ISBLANK(Calculations!AN139),"",Calculations!AN139)</f>
        <v>0</v>
      </c>
      <c r="AO139">
        <f>IF(ISBLANK(Calculations!AO139),"",Calculations!AO139)</f>
        <v>0</v>
      </c>
      <c r="AP139">
        <f>IF(ISBLANK(Calculations!AP139),"",Calculations!AP139)</f>
        <v>0</v>
      </c>
      <c r="AQ139">
        <f>IF(ISBLANK(Calculations!AQ139),"",Calculations!AQ139)</f>
        <v>0</v>
      </c>
      <c r="AR139">
        <f>IF(ISBLANK(Calculations!AR139),"",Calculations!AR139)</f>
        <v>0</v>
      </c>
      <c r="AS139">
        <f>IF(ISBLANK(Calculations!AS139),"",Calculations!AS139)</f>
        <v>0</v>
      </c>
      <c r="AT139">
        <f>IF(ISBLANK(Calculations!AT139),"",Calculations!AT139)</f>
        <v>0</v>
      </c>
    </row>
    <row r="140" spans="1:46">
      <c r="A140" s="1" t="str">
        <f>IF(ISBLANK(Calculations!A140),"",Calculations!A140)</f>
        <v/>
      </c>
      <c r="B140" t="str">
        <f>IF(ISBLANK(Calculations!B140),"",Calculations!B140)</f>
        <v/>
      </c>
      <c r="C140" t="str">
        <f>IF(ISBLANK(Calculations!C140),"",Calculations!C140)</f>
        <v/>
      </c>
      <c r="D140" t="str">
        <f>IF(ISBLANK(Calculations!D140),"",Calculations!D140)</f>
        <v/>
      </c>
      <c r="E140" t="str">
        <f>IF(ISBLANK(Calculations!E140),"",Calculations!E140)</f>
        <v/>
      </c>
      <c r="F140" t="str">
        <f>IF(ISBLANK(Calculations!F140),"",Calculations!F140)</f>
        <v/>
      </c>
      <c r="G140" t="str">
        <f>IF(ISBLANK(Calculations!G140),"",Calculations!G140)</f>
        <v/>
      </c>
      <c r="H140" t="str">
        <f>IF(ISBLANK(Calculations!H140),"",Calculations!H140)</f>
        <v/>
      </c>
      <c r="I140" t="str">
        <f>IF(ISBLANK(Calculations!I140),"",Calculations!I140)</f>
        <v>commercial</v>
      </c>
      <c r="J140">
        <f>IF(ISBLANK(Calculations!J140),"",Calculations!J140)</f>
        <v>1</v>
      </c>
      <c r="K140">
        <f>IF(ISBLANK(Calculations!K140),"",Calculations!K140)</f>
        <v>1</v>
      </c>
      <c r="L140" t="str">
        <f>IF(ISBLANK(Calculations!L140),"",Calculations!L140)</f>
        <v>COMMERCIAL</v>
      </c>
      <c r="M140" t="str">
        <f>IF(ISBLANK(Calculations!M140),"",Calculations!M140)</f>
        <v>heating</v>
      </c>
      <c r="N140" t="str">
        <f>IF(ISBLANK(Calculations!N140),"",Calculations!N140)</f>
        <v>kerosene</v>
      </c>
      <c r="O140">
        <f t="shared" si="1"/>
        <v>55000000000</v>
      </c>
      <c r="P140">
        <f>IF(ISBLANK(Calculations!P140),"",Calculations!P140)</f>
        <v>55000000000</v>
      </c>
      <c r="Q140">
        <f>IF(ISBLANK(Calculations!Q140),"",Calculations!Q140)</f>
        <v>55000000000</v>
      </c>
      <c r="R140">
        <f>IF(ISBLANK(Calculations!R140),"",Calculations!R140)</f>
        <v>0</v>
      </c>
      <c r="S140">
        <f>IF(ISBLANK(Calculations!S140),"",Calculations!S140)</f>
        <v>0</v>
      </c>
      <c r="T140">
        <f>IF(ISBLANK(Calculations!T140),"",Calculations!T140)</f>
        <v>0</v>
      </c>
      <c r="U140">
        <f>IF(ISBLANK(Calculations!U140),"",Calculations!U140)</f>
        <v>0</v>
      </c>
      <c r="V140">
        <f>IF(ISBLANK(Calculations!V140),"",Calculations!V140)</f>
        <v>0</v>
      </c>
      <c r="W140">
        <f>IF(ISBLANK(Calculations!W140),"",Calculations!W140)</f>
        <v>0</v>
      </c>
      <c r="X140">
        <f>IF(ISBLANK(Calculations!X140),"",Calculations!X140)</f>
        <v>0</v>
      </c>
      <c r="Y140">
        <f>IF(ISBLANK(Calculations!Y140),"",Calculations!Y140)</f>
        <v>0</v>
      </c>
      <c r="Z140">
        <f>IF(ISBLANK(Calculations!Z140),"",Calculations!Z140)</f>
        <v>0</v>
      </c>
      <c r="AA140">
        <f>IF(ISBLANK(Calculations!AA140),"",Calculations!AA140)</f>
        <v>0</v>
      </c>
      <c r="AB140">
        <f>IF(ISBLANK(Calculations!AB140),"",Calculations!AB140)</f>
        <v>0</v>
      </c>
      <c r="AC140">
        <f>IF(ISBLANK(Calculations!AC140),"",Calculations!AC140)</f>
        <v>0</v>
      </c>
      <c r="AD140">
        <f>IF(ISBLANK(Calculations!AD140),"",Calculations!AD140)</f>
        <v>0</v>
      </c>
      <c r="AE140">
        <f>IF(ISBLANK(Calculations!AE140),"",Calculations!AE140)</f>
        <v>0</v>
      </c>
      <c r="AF140">
        <f>IF(ISBLANK(Calculations!AF140),"",Calculations!AF140)</f>
        <v>0</v>
      </c>
      <c r="AG140">
        <f>IF(ISBLANK(Calculations!AG140),"",Calculations!AG140)</f>
        <v>0</v>
      </c>
      <c r="AH140">
        <f>IF(ISBLANK(Calculations!AH140),"",Calculations!AH140)</f>
        <v>0</v>
      </c>
      <c r="AI140">
        <f>IF(ISBLANK(Calculations!AI140),"",Calculations!AI140)</f>
        <v>0</v>
      </c>
      <c r="AJ140">
        <f>IF(ISBLANK(Calculations!AJ140),"",Calculations!AJ140)</f>
        <v>0</v>
      </c>
      <c r="AK140">
        <f>IF(ISBLANK(Calculations!AK140),"",Calculations!AK140)</f>
        <v>0</v>
      </c>
      <c r="AL140">
        <f>IF(ISBLANK(Calculations!AL140),"",Calculations!AL140)</f>
        <v>0</v>
      </c>
      <c r="AM140">
        <f>IF(ISBLANK(Calculations!AM140),"",Calculations!AM140)</f>
        <v>0</v>
      </c>
      <c r="AN140">
        <f>IF(ISBLANK(Calculations!AN140),"",Calculations!AN140)</f>
        <v>0</v>
      </c>
      <c r="AO140">
        <f>IF(ISBLANK(Calculations!AO140),"",Calculations!AO140)</f>
        <v>0</v>
      </c>
      <c r="AP140">
        <f>IF(ISBLANK(Calculations!AP140),"",Calculations!AP140)</f>
        <v>0</v>
      </c>
      <c r="AQ140">
        <f>IF(ISBLANK(Calculations!AQ140),"",Calculations!AQ140)</f>
        <v>0</v>
      </c>
      <c r="AR140">
        <f>IF(ISBLANK(Calculations!AR140),"",Calculations!AR140)</f>
        <v>0</v>
      </c>
      <c r="AS140">
        <f>IF(ISBLANK(Calculations!AS140),"",Calculations!AS140)</f>
        <v>0</v>
      </c>
      <c r="AT140">
        <f>IF(ISBLANK(Calculations!AT140),"",Calculations!AT140)</f>
        <v>0</v>
      </c>
    </row>
    <row r="141" spans="1:46">
      <c r="A141" s="1" t="str">
        <f>IF(ISBLANK(Calculations!A141),"",Calculations!A141)</f>
        <v/>
      </c>
      <c r="B141" t="str">
        <f>IF(ISBLANK(Calculations!B141),"",Calculations!B141)</f>
        <v/>
      </c>
      <c r="C141" t="str">
        <f>IF(ISBLANK(Calculations!C141),"",Calculations!C141)</f>
        <v/>
      </c>
      <c r="D141" t="str">
        <f>IF(ISBLANK(Calculations!D141),"",Calculations!D141)</f>
        <v/>
      </c>
      <c r="E141" t="str">
        <f>IF(ISBLANK(Calculations!E141),"",Calculations!E141)</f>
        <v/>
      </c>
      <c r="F141" t="str">
        <f>IF(ISBLANK(Calculations!F141),"",Calculations!F141)</f>
        <v/>
      </c>
      <c r="G141" t="str">
        <f>IF(ISBLANK(Calculations!G141),"",Calculations!G141)</f>
        <v/>
      </c>
      <c r="H141" t="str">
        <f>IF(ISBLANK(Calculations!H141),"",Calculations!H141)</f>
        <v/>
      </c>
      <c r="I141" t="str">
        <f>IF(ISBLANK(Calculations!I141),"",Calculations!I141)</f>
        <v>commercial</v>
      </c>
      <c r="J141">
        <f>IF(ISBLANK(Calculations!J141),"",Calculations!J141)</f>
        <v>1</v>
      </c>
      <c r="K141">
        <f>IF(ISBLANK(Calculations!K141),"",Calculations!K141)</f>
        <v>1</v>
      </c>
      <c r="L141" t="str">
        <f>IF(ISBLANK(Calculations!L141),"",Calculations!L141)</f>
        <v>COMMERCIAL</v>
      </c>
      <c r="M141" t="str">
        <f>IF(ISBLANK(Calculations!M141),"",Calculations!M141)</f>
        <v>heating</v>
      </c>
      <c r="N141" t="str">
        <f>IF(ISBLANK(Calculations!N141),"",Calculations!N141)</f>
        <v>heavy or residual fuel oil</v>
      </c>
      <c r="O141">
        <f t="shared" si="1"/>
        <v>0</v>
      </c>
      <c r="P141">
        <f>IF(ISBLANK(Calculations!P141),"",Calculations!P141)</f>
        <v>0</v>
      </c>
      <c r="Q141">
        <f>IF(ISBLANK(Calculations!Q141),"",Calculations!Q141)</f>
        <v>0</v>
      </c>
      <c r="R141">
        <f>IF(ISBLANK(Calculations!R141),"",Calculations!R141)</f>
        <v>0</v>
      </c>
      <c r="S141">
        <f>IF(ISBLANK(Calculations!S141),"",Calculations!S141)</f>
        <v>0</v>
      </c>
      <c r="T141">
        <f>IF(ISBLANK(Calculations!T141),"",Calculations!T141)</f>
        <v>0</v>
      </c>
      <c r="U141">
        <f>IF(ISBLANK(Calculations!U141),"",Calculations!U141)</f>
        <v>0</v>
      </c>
      <c r="V141">
        <f>IF(ISBLANK(Calculations!V141),"",Calculations!V141)</f>
        <v>0</v>
      </c>
      <c r="W141">
        <f>IF(ISBLANK(Calculations!W141),"",Calculations!W141)</f>
        <v>0</v>
      </c>
      <c r="X141">
        <f>IF(ISBLANK(Calculations!X141),"",Calculations!X141)</f>
        <v>0</v>
      </c>
      <c r="Y141">
        <f>IF(ISBLANK(Calculations!Y141),"",Calculations!Y141)</f>
        <v>0</v>
      </c>
      <c r="Z141">
        <f>IF(ISBLANK(Calculations!Z141),"",Calculations!Z141)</f>
        <v>0</v>
      </c>
      <c r="AA141">
        <f>IF(ISBLANK(Calculations!AA141),"",Calculations!AA141)</f>
        <v>0</v>
      </c>
      <c r="AB141">
        <f>IF(ISBLANK(Calculations!AB141),"",Calculations!AB141)</f>
        <v>0</v>
      </c>
      <c r="AC141">
        <f>IF(ISBLANK(Calculations!AC141),"",Calculations!AC141)</f>
        <v>0</v>
      </c>
      <c r="AD141">
        <f>IF(ISBLANK(Calculations!AD141),"",Calculations!AD141)</f>
        <v>0</v>
      </c>
      <c r="AE141">
        <f>IF(ISBLANK(Calculations!AE141),"",Calculations!AE141)</f>
        <v>0</v>
      </c>
      <c r="AF141">
        <f>IF(ISBLANK(Calculations!AF141),"",Calculations!AF141)</f>
        <v>0</v>
      </c>
      <c r="AG141">
        <f>IF(ISBLANK(Calculations!AG141),"",Calculations!AG141)</f>
        <v>0</v>
      </c>
      <c r="AH141">
        <f>IF(ISBLANK(Calculations!AH141),"",Calculations!AH141)</f>
        <v>0</v>
      </c>
      <c r="AI141">
        <f>IF(ISBLANK(Calculations!AI141),"",Calculations!AI141)</f>
        <v>0</v>
      </c>
      <c r="AJ141">
        <f>IF(ISBLANK(Calculations!AJ141),"",Calculations!AJ141)</f>
        <v>0</v>
      </c>
      <c r="AK141">
        <f>IF(ISBLANK(Calculations!AK141),"",Calculations!AK141)</f>
        <v>0</v>
      </c>
      <c r="AL141">
        <f>IF(ISBLANK(Calculations!AL141),"",Calculations!AL141)</f>
        <v>0</v>
      </c>
      <c r="AM141">
        <f>IF(ISBLANK(Calculations!AM141),"",Calculations!AM141)</f>
        <v>0</v>
      </c>
      <c r="AN141">
        <f>IF(ISBLANK(Calculations!AN141),"",Calculations!AN141)</f>
        <v>0</v>
      </c>
      <c r="AO141">
        <f>IF(ISBLANK(Calculations!AO141),"",Calculations!AO141)</f>
        <v>0</v>
      </c>
      <c r="AP141">
        <f>IF(ISBLANK(Calculations!AP141),"",Calculations!AP141)</f>
        <v>0</v>
      </c>
      <c r="AQ141">
        <f>IF(ISBLANK(Calculations!AQ141),"",Calculations!AQ141)</f>
        <v>0</v>
      </c>
      <c r="AR141">
        <f>IF(ISBLANK(Calculations!AR141),"",Calculations!AR141)</f>
        <v>0</v>
      </c>
      <c r="AS141">
        <f>IF(ISBLANK(Calculations!AS141),"",Calculations!AS141)</f>
        <v>0</v>
      </c>
      <c r="AT141">
        <f>IF(ISBLANK(Calculations!AT141),"",Calculations!AT141)</f>
        <v>0</v>
      </c>
    </row>
    <row r="142" spans="1:46">
      <c r="A142" s="1" t="str">
        <f>IF(ISBLANK(Calculations!A142),"",Calculations!A142)</f>
        <v/>
      </c>
      <c r="B142" t="str">
        <f>IF(ISBLANK(Calculations!B142),"",Calculations!B142)</f>
        <v/>
      </c>
      <c r="C142" t="str">
        <f>IF(ISBLANK(Calculations!C142),"",Calculations!C142)</f>
        <v/>
      </c>
      <c r="D142" t="str">
        <f>IF(ISBLANK(Calculations!D142),"",Calculations!D142)</f>
        <v/>
      </c>
      <c r="E142" t="str">
        <f>IF(ISBLANK(Calculations!E142),"",Calculations!E142)</f>
        <v/>
      </c>
      <c r="F142" t="str">
        <f>IF(ISBLANK(Calculations!F142),"",Calculations!F142)</f>
        <v>CKI000:ja_DeliveredEner</v>
      </c>
      <c r="G142" t="str">
        <f>IF(ISBLANK(Calculations!G142),"",Calculations!G142)</f>
        <v>CKI000:ja_SpaceHeating</v>
      </c>
      <c r="H142" t="str">
        <f>IF(ISBLANK(Calculations!H142),"",Calculations!H142)</f>
        <v>CKI000:ka_OtherFuels</v>
      </c>
      <c r="I142" t="str">
        <f>IF(ISBLANK(Calculations!I142),"",Calculations!I142)</f>
        <v>commercial</v>
      </c>
      <c r="J142">
        <f>IF(ISBLANK(Calculations!J142),"",Calculations!J142)</f>
        <v>1</v>
      </c>
      <c r="K142">
        <f>IF(ISBLANK(Calculations!K142),"",Calculations!K142)</f>
        <v>1</v>
      </c>
      <c r="L142" t="str">
        <f>IF(ISBLANK(Calculations!L142),"",Calculations!L142)</f>
        <v>COMMERCIAL</v>
      </c>
      <c r="M142" t="str">
        <f>IF(ISBLANK(Calculations!M142),"",Calculations!M142)</f>
        <v>heating</v>
      </c>
      <c r="N142" t="str">
        <f>IF(ISBLANK(Calculations!N142),"",Calculations!N142)</f>
        <v>LPG propane or butane</v>
      </c>
      <c r="O142">
        <f t="shared" si="1"/>
        <v>14140000000000</v>
      </c>
      <c r="P142">
        <f>IF(ISBLANK(Calculations!P142),"",Calculations!P142)</f>
        <v>14140000000000</v>
      </c>
      <c r="Q142">
        <f>IF(ISBLANK(Calculations!Q142),"",Calculations!Q142)</f>
        <v>14140000000000</v>
      </c>
      <c r="R142">
        <f>IF(ISBLANK(Calculations!R142),"",Calculations!R142)</f>
        <v>0</v>
      </c>
      <c r="S142">
        <f>IF(ISBLANK(Calculations!S142),"",Calculations!S142)</f>
        <v>0</v>
      </c>
      <c r="T142">
        <f>IF(ISBLANK(Calculations!T142),"",Calculations!T142)</f>
        <v>0</v>
      </c>
      <c r="U142">
        <f>IF(ISBLANK(Calculations!U142),"",Calculations!U142)</f>
        <v>0</v>
      </c>
      <c r="V142">
        <f>IF(ISBLANK(Calculations!V142),"",Calculations!V142)</f>
        <v>0</v>
      </c>
      <c r="W142">
        <f>IF(ISBLANK(Calculations!W142),"",Calculations!W142)</f>
        <v>0</v>
      </c>
      <c r="X142">
        <f>IF(ISBLANK(Calculations!X142),"",Calculations!X142)</f>
        <v>0</v>
      </c>
      <c r="Y142">
        <f>IF(ISBLANK(Calculations!Y142),"",Calculations!Y142)</f>
        <v>0</v>
      </c>
      <c r="Z142">
        <f>IF(ISBLANK(Calculations!Z142),"",Calculations!Z142)</f>
        <v>0</v>
      </c>
      <c r="AA142">
        <f>IF(ISBLANK(Calculations!AA142),"",Calculations!AA142)</f>
        <v>0</v>
      </c>
      <c r="AB142">
        <f>IF(ISBLANK(Calculations!AB142),"",Calculations!AB142)</f>
        <v>0</v>
      </c>
      <c r="AC142">
        <f>IF(ISBLANK(Calculations!AC142),"",Calculations!AC142)</f>
        <v>0</v>
      </c>
      <c r="AD142">
        <f>IF(ISBLANK(Calculations!AD142),"",Calculations!AD142)</f>
        <v>0</v>
      </c>
      <c r="AE142">
        <f>IF(ISBLANK(Calculations!AE142),"",Calculations!AE142)</f>
        <v>0</v>
      </c>
      <c r="AF142">
        <f>IF(ISBLANK(Calculations!AF142),"",Calculations!AF142)</f>
        <v>0</v>
      </c>
      <c r="AG142">
        <f>IF(ISBLANK(Calculations!AG142),"",Calculations!AG142)</f>
        <v>0</v>
      </c>
      <c r="AH142">
        <f>IF(ISBLANK(Calculations!AH142),"",Calculations!AH142)</f>
        <v>0</v>
      </c>
      <c r="AI142">
        <f>IF(ISBLANK(Calculations!AI142),"",Calculations!AI142)</f>
        <v>0</v>
      </c>
      <c r="AJ142">
        <f>IF(ISBLANK(Calculations!AJ142),"",Calculations!AJ142)</f>
        <v>0</v>
      </c>
      <c r="AK142">
        <f>IF(ISBLANK(Calculations!AK142),"",Calculations!AK142)</f>
        <v>0</v>
      </c>
      <c r="AL142">
        <f>IF(ISBLANK(Calculations!AL142),"",Calculations!AL142)</f>
        <v>0</v>
      </c>
      <c r="AM142">
        <f>IF(ISBLANK(Calculations!AM142),"",Calculations!AM142)</f>
        <v>0</v>
      </c>
      <c r="AN142">
        <f>IF(ISBLANK(Calculations!AN142),"",Calculations!AN142)</f>
        <v>0</v>
      </c>
      <c r="AO142">
        <f>IF(ISBLANK(Calculations!AO142),"",Calculations!AO142)</f>
        <v>0</v>
      </c>
      <c r="AP142">
        <f>IF(ISBLANK(Calculations!AP142),"",Calculations!AP142)</f>
        <v>0</v>
      </c>
      <c r="AQ142">
        <f>IF(ISBLANK(Calculations!AQ142),"",Calculations!AQ142)</f>
        <v>0</v>
      </c>
      <c r="AR142">
        <f>IF(ISBLANK(Calculations!AR142),"",Calculations!AR142)</f>
        <v>0</v>
      </c>
      <c r="AS142">
        <f>IF(ISBLANK(Calculations!AS142),"",Calculations!AS142)</f>
        <v>0</v>
      </c>
      <c r="AT142">
        <f>IF(ISBLANK(Calculations!AT142),"",Calculations!AT142)</f>
        <v>0</v>
      </c>
    </row>
    <row r="143" spans="1:46">
      <c r="A143" s="1" t="str">
        <f>IF(ISBLANK(Calculations!A143),"",Calculations!A143)</f>
        <v/>
      </c>
      <c r="B143" t="str">
        <f>IF(ISBLANK(Calculations!B143),"",Calculations!B143)</f>
        <v/>
      </c>
      <c r="C143" t="str">
        <f>IF(ISBLANK(Calculations!C143),"",Calculations!C143)</f>
        <v/>
      </c>
      <c r="D143" t="str">
        <f>IF(ISBLANK(Calculations!D143),"",Calculations!D143)</f>
        <v/>
      </c>
      <c r="E143" t="str">
        <f>IF(ISBLANK(Calculations!E143),"",Calculations!E143)</f>
        <v/>
      </c>
      <c r="F143" t="str">
        <f>IF(ISBLANK(Calculations!F143),"",Calculations!F143)</f>
        <v/>
      </c>
      <c r="G143" t="str">
        <f>IF(ISBLANK(Calculations!G143),"",Calculations!G143)</f>
        <v/>
      </c>
      <c r="H143" t="str">
        <f>IF(ISBLANK(Calculations!H143),"",Calculations!H143)</f>
        <v/>
      </c>
      <c r="I143" t="str">
        <f>IF(ISBLANK(Calculations!I143),"",Calculations!I143)</f>
        <v>commercial</v>
      </c>
      <c r="J143">
        <f>IF(ISBLANK(Calculations!J143),"",Calculations!J143)</f>
        <v>0</v>
      </c>
      <c r="K143">
        <f>IF(ISBLANK(Calculations!K143),"",Calculations!K143)</f>
        <v>1</v>
      </c>
      <c r="L143" t="str">
        <f>IF(ISBLANK(Calculations!L143),"",Calculations!L143)</f>
        <v>COMMERCIAL</v>
      </c>
      <c r="M143" t="str">
        <f>IF(ISBLANK(Calculations!M143),"",Calculations!M143)</f>
        <v>heating</v>
      </c>
      <c r="N143" t="str">
        <f>IF(ISBLANK(Calculations!N143),"",Calculations!N143)</f>
        <v>hydrogen</v>
      </c>
      <c r="O143">
        <f t="shared" si="1"/>
        <v>0</v>
      </c>
      <c r="P143">
        <f>IF(ISBLANK(Calculations!P143),"",Calculations!P143)</f>
        <v>0</v>
      </c>
      <c r="Q143">
        <f>IF(ISBLANK(Calculations!Q143),"",Calculations!Q143)</f>
        <v>0</v>
      </c>
      <c r="R143">
        <f>IF(ISBLANK(Calculations!R143),"",Calculations!R143)</f>
        <v>0</v>
      </c>
      <c r="S143">
        <f>IF(ISBLANK(Calculations!S143),"",Calculations!S143)</f>
        <v>0</v>
      </c>
      <c r="T143">
        <f>IF(ISBLANK(Calculations!T143),"",Calculations!T143)</f>
        <v>0</v>
      </c>
      <c r="U143">
        <f>IF(ISBLANK(Calculations!U143),"",Calculations!U143)</f>
        <v>0</v>
      </c>
      <c r="V143">
        <f>IF(ISBLANK(Calculations!V143),"",Calculations!V143)</f>
        <v>0</v>
      </c>
      <c r="W143">
        <f>IF(ISBLANK(Calculations!W143),"",Calculations!W143)</f>
        <v>0</v>
      </c>
      <c r="X143">
        <f>IF(ISBLANK(Calculations!X143),"",Calculations!X143)</f>
        <v>0</v>
      </c>
      <c r="Y143">
        <f>IF(ISBLANK(Calculations!Y143),"",Calculations!Y143)</f>
        <v>0</v>
      </c>
      <c r="Z143">
        <f>IF(ISBLANK(Calculations!Z143),"",Calculations!Z143)</f>
        <v>0</v>
      </c>
      <c r="AA143">
        <f>IF(ISBLANK(Calculations!AA143),"",Calculations!AA143)</f>
        <v>0</v>
      </c>
      <c r="AB143">
        <f>IF(ISBLANK(Calculations!AB143),"",Calculations!AB143)</f>
        <v>0</v>
      </c>
      <c r="AC143">
        <f>IF(ISBLANK(Calculations!AC143),"",Calculations!AC143)</f>
        <v>0</v>
      </c>
      <c r="AD143">
        <f>IF(ISBLANK(Calculations!AD143),"",Calculations!AD143)</f>
        <v>0</v>
      </c>
      <c r="AE143">
        <f>IF(ISBLANK(Calculations!AE143),"",Calculations!AE143)</f>
        <v>0</v>
      </c>
      <c r="AF143">
        <f>IF(ISBLANK(Calculations!AF143),"",Calculations!AF143)</f>
        <v>0</v>
      </c>
      <c r="AG143">
        <f>IF(ISBLANK(Calculations!AG143),"",Calculations!AG143)</f>
        <v>0</v>
      </c>
      <c r="AH143">
        <f>IF(ISBLANK(Calculations!AH143),"",Calculations!AH143)</f>
        <v>0</v>
      </c>
      <c r="AI143">
        <f>IF(ISBLANK(Calculations!AI143),"",Calculations!AI143)</f>
        <v>0</v>
      </c>
      <c r="AJ143">
        <f>IF(ISBLANK(Calculations!AJ143),"",Calculations!AJ143)</f>
        <v>0</v>
      </c>
      <c r="AK143">
        <f>IF(ISBLANK(Calculations!AK143),"",Calculations!AK143)</f>
        <v>0</v>
      </c>
      <c r="AL143">
        <f>IF(ISBLANK(Calculations!AL143),"",Calculations!AL143)</f>
        <v>0</v>
      </c>
      <c r="AM143">
        <f>IF(ISBLANK(Calculations!AM143),"",Calculations!AM143)</f>
        <v>0</v>
      </c>
      <c r="AN143">
        <f>IF(ISBLANK(Calculations!AN143),"",Calculations!AN143)</f>
        <v>0</v>
      </c>
      <c r="AO143">
        <f>IF(ISBLANK(Calculations!AO143),"",Calculations!AO143)</f>
        <v>0</v>
      </c>
      <c r="AP143">
        <f>IF(ISBLANK(Calculations!AP143),"",Calculations!AP143)</f>
        <v>0</v>
      </c>
      <c r="AQ143">
        <f>IF(ISBLANK(Calculations!AQ143),"",Calculations!AQ143)</f>
        <v>0</v>
      </c>
      <c r="AR143">
        <f>IF(ISBLANK(Calculations!AR143),"",Calculations!AR143)</f>
        <v>0</v>
      </c>
      <c r="AS143">
        <f>IF(ISBLANK(Calculations!AS143),"",Calculations!AS143)</f>
        <v>0</v>
      </c>
      <c r="AT143">
        <f>IF(ISBLANK(Calculations!AT143),"",Calculations!AT143)</f>
        <v>0</v>
      </c>
    </row>
    <row r="144" spans="1:46">
      <c r="A144" s="1" t="str">
        <f>IF(ISBLANK(Calculations!A144),"",Calculations!A144)</f>
        <v/>
      </c>
      <c r="B144" t="str">
        <f>IF(ISBLANK(Calculations!B144),"",Calculations!B144)</f>
        <v/>
      </c>
      <c r="C144" t="str">
        <f>IF(ISBLANK(Calculations!C144),"",Calculations!C144)</f>
        <v/>
      </c>
      <c r="D144" t="str">
        <f>IF(ISBLANK(Calculations!D144),"",Calculations!D144)</f>
        <v/>
      </c>
      <c r="E144" t="str">
        <f>IF(ISBLANK(Calculations!E144),"",Calculations!E144)</f>
        <v/>
      </c>
      <c r="F144" t="str">
        <f>IF(ISBLANK(Calculations!F144),"",Calculations!F144)</f>
        <v/>
      </c>
      <c r="G144" t="str">
        <f>IF(ISBLANK(Calculations!G144),"",Calculations!G144)</f>
        <v/>
      </c>
      <c r="H144" t="str">
        <f>IF(ISBLANK(Calculations!H144),"",Calculations!H144)</f>
        <v/>
      </c>
      <c r="I144" t="str">
        <f>IF(ISBLANK(Calculations!I144),"",Calculations!I144)</f>
        <v/>
      </c>
      <c r="J144" t="str">
        <f>IF(ISBLANK(Calculations!J144),"",Calculations!J144)</f>
        <v/>
      </c>
      <c r="K144" t="str">
        <f>IF(ISBLANK(Calculations!K144),"",Calculations!K144)</f>
        <v/>
      </c>
      <c r="L144" t="str">
        <f>IF(ISBLANK(Calculations!L144),"",Calculations!L144)</f>
        <v/>
      </c>
      <c r="M144" t="str">
        <f>IF(ISBLANK(Calculations!M144),"",Calculations!M144)</f>
        <v/>
      </c>
      <c r="N144" t="str">
        <f>IF(ISBLANK(Calculations!N144),"",Calculations!N144)</f>
        <v/>
      </c>
      <c r="O144" t="str">
        <f t="shared" si="1"/>
        <v/>
      </c>
      <c r="P144" t="str">
        <f>IF(ISBLANK(Calculations!P144),"",Calculations!P144)</f>
        <v/>
      </c>
      <c r="Q144" t="str">
        <f>IF(ISBLANK(Calculations!Q144),"",Calculations!Q144)</f>
        <v/>
      </c>
      <c r="R144" t="str">
        <f>IF(ISBLANK(Calculations!R144),"",Calculations!R144)</f>
        <v/>
      </c>
      <c r="S144" t="str">
        <f>IF(ISBLANK(Calculations!S144),"",Calculations!S144)</f>
        <v/>
      </c>
      <c r="T144" t="str">
        <f>IF(ISBLANK(Calculations!T144),"",Calculations!T144)</f>
        <v/>
      </c>
      <c r="U144" t="str">
        <f>IF(ISBLANK(Calculations!U144),"",Calculations!U144)</f>
        <v/>
      </c>
      <c r="V144" t="str">
        <f>IF(ISBLANK(Calculations!V144),"",Calculations!V144)</f>
        <v/>
      </c>
      <c r="W144" t="str">
        <f>IF(ISBLANK(Calculations!W144),"",Calculations!W144)</f>
        <v/>
      </c>
      <c r="X144" t="str">
        <f>IF(ISBLANK(Calculations!X144),"",Calculations!X144)</f>
        <v/>
      </c>
      <c r="Y144" t="str">
        <f>IF(ISBLANK(Calculations!Y144),"",Calculations!Y144)</f>
        <v/>
      </c>
      <c r="Z144" t="str">
        <f>IF(ISBLANK(Calculations!Z144),"",Calculations!Z144)</f>
        <v/>
      </c>
      <c r="AA144" t="str">
        <f>IF(ISBLANK(Calculations!AA144),"",Calculations!AA144)</f>
        <v/>
      </c>
      <c r="AB144" t="str">
        <f>IF(ISBLANK(Calculations!AB144),"",Calculations!AB144)</f>
        <v/>
      </c>
      <c r="AC144" t="str">
        <f>IF(ISBLANK(Calculations!AC144),"",Calculations!AC144)</f>
        <v/>
      </c>
      <c r="AD144" t="str">
        <f>IF(ISBLANK(Calculations!AD144),"",Calculations!AD144)</f>
        <v/>
      </c>
      <c r="AE144" t="str">
        <f>IF(ISBLANK(Calculations!AE144),"",Calculations!AE144)</f>
        <v/>
      </c>
      <c r="AF144" t="str">
        <f>IF(ISBLANK(Calculations!AF144),"",Calculations!AF144)</f>
        <v/>
      </c>
      <c r="AG144" t="str">
        <f>IF(ISBLANK(Calculations!AG144),"",Calculations!AG144)</f>
        <v/>
      </c>
      <c r="AH144" t="str">
        <f>IF(ISBLANK(Calculations!AH144),"",Calculations!AH144)</f>
        <v/>
      </c>
      <c r="AI144" t="str">
        <f>IF(ISBLANK(Calculations!AI144),"",Calculations!AI144)</f>
        <v/>
      </c>
      <c r="AJ144" t="str">
        <f>IF(ISBLANK(Calculations!AJ144),"",Calculations!AJ144)</f>
        <v/>
      </c>
      <c r="AK144" t="str">
        <f>IF(ISBLANK(Calculations!AK144),"",Calculations!AK144)</f>
        <v/>
      </c>
      <c r="AL144" t="str">
        <f>IF(ISBLANK(Calculations!AL144),"",Calculations!AL144)</f>
        <v/>
      </c>
      <c r="AM144" t="str">
        <f>IF(ISBLANK(Calculations!AM144),"",Calculations!AM144)</f>
        <v/>
      </c>
      <c r="AN144" t="str">
        <f>IF(ISBLANK(Calculations!AN144),"",Calculations!AN144)</f>
        <v/>
      </c>
      <c r="AO144" t="str">
        <f>IF(ISBLANK(Calculations!AO144),"",Calculations!AO144)</f>
        <v/>
      </c>
      <c r="AP144" t="str">
        <f>IF(ISBLANK(Calculations!AP144),"",Calculations!AP144)</f>
        <v/>
      </c>
      <c r="AQ144" t="str">
        <f>IF(ISBLANK(Calculations!AQ144),"",Calculations!AQ144)</f>
        <v/>
      </c>
      <c r="AR144" t="str">
        <f>IF(ISBLANK(Calculations!AR144),"",Calculations!AR144)</f>
        <v/>
      </c>
      <c r="AS144" t="str">
        <f>IF(ISBLANK(Calculations!AS144),"",Calculations!AS144)</f>
        <v/>
      </c>
      <c r="AT144" t="str">
        <f>IF(ISBLANK(Calculations!AT144),"",Calculations!AT144)</f>
        <v/>
      </c>
    </row>
    <row r="145" spans="1:46">
      <c r="A145" s="1" t="str">
        <f>IF(ISBLANK(Calculations!A145),"",Calculations!A145)</f>
        <v/>
      </c>
      <c r="B145" t="str">
        <f>IF(ISBLANK(Calculations!B145),"",Calculations!B145)</f>
        <v/>
      </c>
      <c r="C145" t="str">
        <f>IF(ISBLANK(Calculations!C145),"",Calculations!C145)</f>
        <v/>
      </c>
      <c r="D145" t="str">
        <f>IF(ISBLANK(Calculations!D145),"",Calculations!D145)</f>
        <v/>
      </c>
      <c r="E145" t="str">
        <f>IF(ISBLANK(Calculations!E145),"",Calculations!E145)</f>
        <v/>
      </c>
      <c r="F145" t="str">
        <f>IF(ISBLANK(Calculations!F145),"",Calculations!F145)</f>
        <v/>
      </c>
      <c r="G145" t="str">
        <f>IF(ISBLANK(Calculations!G145),"",Calculations!G145)</f>
        <v/>
      </c>
      <c r="H145" t="str">
        <f>IF(ISBLANK(Calculations!H145),"",Calculations!H145)</f>
        <v>BCEU-commercial-cooling</v>
      </c>
      <c r="I145" t="str">
        <f>IF(ISBLANK(Calculations!I145),"",Calculations!I145)</f>
        <v/>
      </c>
      <c r="J145" t="str">
        <f>IF(ISBLANK(Calculations!J145),"",Calculations!J145)</f>
        <v/>
      </c>
      <c r="K145" t="str">
        <f>IF(ISBLANK(Calculations!K145),"",Calculations!K145)</f>
        <v/>
      </c>
      <c r="L145" t="str">
        <f>IF(ISBLANK(Calculations!L145),"",Calculations!L145)</f>
        <v/>
      </c>
      <c r="M145" t="str">
        <f>IF(ISBLANK(Calculations!M145),"",Calculations!M145)</f>
        <v/>
      </c>
      <c r="N145" t="str">
        <f>IF(ISBLANK(Calculations!N145),"",Calculations!N145)</f>
        <v/>
      </c>
      <c r="O145" t="str">
        <f t="shared" si="1"/>
        <v/>
      </c>
      <c r="P145" t="str">
        <f>IF(ISBLANK(Calculations!P145),"",Calculations!P145)</f>
        <v/>
      </c>
      <c r="Q145" t="str">
        <f>IF(ISBLANK(Calculations!Q145),"",Calculations!Q145)</f>
        <v/>
      </c>
      <c r="R145" t="str">
        <f>IF(ISBLANK(Calculations!R145),"",Calculations!R145)</f>
        <v/>
      </c>
      <c r="S145" t="str">
        <f>IF(ISBLANK(Calculations!S145),"",Calculations!S145)</f>
        <v/>
      </c>
      <c r="T145" t="str">
        <f>IF(ISBLANK(Calculations!T145),"",Calculations!T145)</f>
        <v/>
      </c>
      <c r="U145" t="str">
        <f>IF(ISBLANK(Calculations!U145),"",Calculations!U145)</f>
        <v/>
      </c>
      <c r="V145" t="str">
        <f>IF(ISBLANK(Calculations!V145),"",Calculations!V145)</f>
        <v/>
      </c>
      <c r="W145" t="str">
        <f>IF(ISBLANK(Calculations!W145),"",Calculations!W145)</f>
        <v/>
      </c>
      <c r="X145" t="str">
        <f>IF(ISBLANK(Calculations!X145),"",Calculations!X145)</f>
        <v/>
      </c>
      <c r="Y145" t="str">
        <f>IF(ISBLANK(Calculations!Y145),"",Calculations!Y145)</f>
        <v/>
      </c>
      <c r="Z145" t="str">
        <f>IF(ISBLANK(Calculations!Z145),"",Calculations!Z145)</f>
        <v/>
      </c>
      <c r="AA145" t="str">
        <f>IF(ISBLANK(Calculations!AA145),"",Calculations!AA145)</f>
        <v/>
      </c>
      <c r="AB145" t="str">
        <f>IF(ISBLANK(Calculations!AB145),"",Calculations!AB145)</f>
        <v/>
      </c>
      <c r="AC145" t="str">
        <f>IF(ISBLANK(Calculations!AC145),"",Calculations!AC145)</f>
        <v/>
      </c>
      <c r="AD145" t="str">
        <f>IF(ISBLANK(Calculations!AD145),"",Calculations!AD145)</f>
        <v/>
      </c>
      <c r="AE145" t="str">
        <f>IF(ISBLANK(Calculations!AE145),"",Calculations!AE145)</f>
        <v/>
      </c>
      <c r="AF145" t="str">
        <f>IF(ISBLANK(Calculations!AF145),"",Calculations!AF145)</f>
        <v/>
      </c>
      <c r="AG145" t="str">
        <f>IF(ISBLANK(Calculations!AG145),"",Calculations!AG145)</f>
        <v/>
      </c>
      <c r="AH145" t="str">
        <f>IF(ISBLANK(Calculations!AH145),"",Calculations!AH145)</f>
        <v/>
      </c>
      <c r="AI145" t="str">
        <f>IF(ISBLANK(Calculations!AI145),"",Calculations!AI145)</f>
        <v/>
      </c>
      <c r="AJ145" t="str">
        <f>IF(ISBLANK(Calculations!AJ145),"",Calculations!AJ145)</f>
        <v/>
      </c>
      <c r="AK145" t="str">
        <f>IF(ISBLANK(Calculations!AK145),"",Calculations!AK145)</f>
        <v/>
      </c>
      <c r="AL145" t="str">
        <f>IF(ISBLANK(Calculations!AL145),"",Calculations!AL145)</f>
        <v/>
      </c>
      <c r="AM145" t="str">
        <f>IF(ISBLANK(Calculations!AM145),"",Calculations!AM145)</f>
        <v/>
      </c>
      <c r="AN145" t="str">
        <f>IF(ISBLANK(Calculations!AN145),"",Calculations!AN145)</f>
        <v/>
      </c>
      <c r="AO145" t="str">
        <f>IF(ISBLANK(Calculations!AO145),"",Calculations!AO145)</f>
        <v/>
      </c>
      <c r="AP145" t="str">
        <f>IF(ISBLANK(Calculations!AP145),"",Calculations!AP145)</f>
        <v/>
      </c>
      <c r="AQ145" t="str">
        <f>IF(ISBLANK(Calculations!AQ145),"",Calculations!AQ145)</f>
        <v/>
      </c>
      <c r="AR145" t="str">
        <f>IF(ISBLANK(Calculations!AR145),"",Calculations!AR145)</f>
        <v/>
      </c>
      <c r="AS145" t="str">
        <f>IF(ISBLANK(Calculations!AS145),"",Calculations!AS145)</f>
        <v/>
      </c>
      <c r="AT145" t="str">
        <f>IF(ISBLANK(Calculations!AT145),"",Calculations!AT145)</f>
        <v/>
      </c>
    </row>
    <row r="146" spans="1:46">
      <c r="A146" s="1" t="str">
        <f>IF(ISBLANK(Calculations!A146),"",Calculations!A146)</f>
        <v/>
      </c>
      <c r="B146" t="str">
        <f>IF(ISBLANK(Calculations!B146),"",Calculations!B146)</f>
        <v/>
      </c>
      <c r="C146" t="str">
        <f>IF(ISBLANK(Calculations!C146),"",Calculations!C146)</f>
        <v/>
      </c>
      <c r="D146" t="str">
        <f>IF(ISBLANK(Calculations!D146),"",Calculations!D146)</f>
        <v/>
      </c>
      <c r="E146" t="str">
        <f>IF(ISBLANK(Calculations!E146),"",Calculations!E146)</f>
        <v/>
      </c>
      <c r="F146" t="str">
        <f>IF(ISBLANK(Calculations!F146),"",Calculations!F146)</f>
        <v/>
      </c>
      <c r="G146" t="str">
        <f>IF(ISBLANK(Calculations!G146),"",Calculations!G146)</f>
        <v/>
      </c>
      <c r="H146" t="str">
        <f>IF(ISBLANK(Calculations!H146),"",Calculations!H146)</f>
        <v/>
      </c>
      <c r="I146" t="str">
        <f>IF(ISBLANK(Calculations!I146),"",Calculations!I146)</f>
        <v/>
      </c>
      <c r="J146" t="str">
        <f>IF(ISBLANK(Calculations!J146),"",Calculations!J146)</f>
        <v/>
      </c>
      <c r="K146" t="str">
        <f>IF(ISBLANK(Calculations!K146),"",Calculations!K146)</f>
        <v/>
      </c>
      <c r="L146" t="str">
        <f>IF(ISBLANK(Calculations!L146),"",Calculations!L146)</f>
        <v/>
      </c>
      <c r="M146" t="str">
        <f>IF(ISBLANK(Calculations!M146),"",Calculations!M146)</f>
        <v/>
      </c>
      <c r="N146" t="str">
        <f>IF(ISBLANK(Calculations!N146),"",Calculations!N146)</f>
        <v>Year</v>
      </c>
      <c r="O146">
        <f t="shared" ref="O146:O202" si="2">P146</f>
        <v>2020</v>
      </c>
      <c r="P146">
        <f>IF(ISBLANK(Calculations!P146),"",Calculations!P146)</f>
        <v>2020</v>
      </c>
      <c r="Q146">
        <f>IF(ISBLANK(Calculations!Q146),"",Calculations!Q146)</f>
        <v>2021</v>
      </c>
      <c r="R146">
        <f>IF(ISBLANK(Calculations!R146),"",Calculations!R146)</f>
        <v>2022</v>
      </c>
      <c r="S146">
        <f>IF(ISBLANK(Calculations!S146),"",Calculations!S146)</f>
        <v>2023</v>
      </c>
      <c r="T146">
        <f>IF(ISBLANK(Calculations!T146),"",Calculations!T146)</f>
        <v>2024</v>
      </c>
      <c r="U146">
        <f>IF(ISBLANK(Calculations!U146),"",Calculations!U146)</f>
        <v>2025</v>
      </c>
      <c r="V146">
        <f>IF(ISBLANK(Calculations!V146),"",Calculations!V146)</f>
        <v>2026</v>
      </c>
      <c r="W146">
        <f>IF(ISBLANK(Calculations!W146),"",Calculations!W146)</f>
        <v>2027</v>
      </c>
      <c r="X146">
        <f>IF(ISBLANK(Calculations!X146),"",Calculations!X146)</f>
        <v>2028</v>
      </c>
      <c r="Y146">
        <f>IF(ISBLANK(Calculations!Y146),"",Calculations!Y146)</f>
        <v>2029</v>
      </c>
      <c r="Z146">
        <f>IF(ISBLANK(Calculations!Z146),"",Calculations!Z146)</f>
        <v>2030</v>
      </c>
      <c r="AA146">
        <f>IF(ISBLANK(Calculations!AA146),"",Calculations!AA146)</f>
        <v>2031</v>
      </c>
      <c r="AB146">
        <f>IF(ISBLANK(Calculations!AB146),"",Calculations!AB146)</f>
        <v>2032</v>
      </c>
      <c r="AC146">
        <f>IF(ISBLANK(Calculations!AC146),"",Calculations!AC146)</f>
        <v>2033</v>
      </c>
      <c r="AD146">
        <f>IF(ISBLANK(Calculations!AD146),"",Calculations!AD146)</f>
        <v>2034</v>
      </c>
      <c r="AE146">
        <f>IF(ISBLANK(Calculations!AE146),"",Calculations!AE146)</f>
        <v>2035</v>
      </c>
      <c r="AF146">
        <f>IF(ISBLANK(Calculations!AF146),"",Calculations!AF146)</f>
        <v>2036</v>
      </c>
      <c r="AG146">
        <f>IF(ISBLANK(Calculations!AG146),"",Calculations!AG146)</f>
        <v>2037</v>
      </c>
      <c r="AH146">
        <f>IF(ISBLANK(Calculations!AH146),"",Calculations!AH146)</f>
        <v>2038</v>
      </c>
      <c r="AI146">
        <f>IF(ISBLANK(Calculations!AI146),"",Calculations!AI146)</f>
        <v>2039</v>
      </c>
      <c r="AJ146">
        <f>IF(ISBLANK(Calculations!AJ146),"",Calculations!AJ146)</f>
        <v>2040</v>
      </c>
      <c r="AK146">
        <f>IF(ISBLANK(Calculations!AK146),"",Calculations!AK146)</f>
        <v>2041</v>
      </c>
      <c r="AL146">
        <f>IF(ISBLANK(Calculations!AL146),"",Calculations!AL146)</f>
        <v>2042</v>
      </c>
      <c r="AM146">
        <f>IF(ISBLANK(Calculations!AM146),"",Calculations!AM146)</f>
        <v>2043</v>
      </c>
      <c r="AN146">
        <f>IF(ISBLANK(Calculations!AN146),"",Calculations!AN146)</f>
        <v>2044</v>
      </c>
      <c r="AO146">
        <f>IF(ISBLANK(Calculations!AO146),"",Calculations!AO146)</f>
        <v>2045</v>
      </c>
      <c r="AP146">
        <f>IF(ISBLANK(Calculations!AP146),"",Calculations!AP146)</f>
        <v>2046</v>
      </c>
      <c r="AQ146">
        <f>IF(ISBLANK(Calculations!AQ146),"",Calculations!AQ146)</f>
        <v>2047</v>
      </c>
      <c r="AR146">
        <f>IF(ISBLANK(Calculations!AR146),"",Calculations!AR146)</f>
        <v>2048</v>
      </c>
      <c r="AS146">
        <f>IF(ISBLANK(Calculations!AS146),"",Calculations!AS146)</f>
        <v>2049</v>
      </c>
      <c r="AT146">
        <f>IF(ISBLANK(Calculations!AT146),"",Calculations!AT146)</f>
        <v>2050</v>
      </c>
    </row>
    <row r="147" spans="1:46">
      <c r="A147" s="1" t="s">
        <v>821</v>
      </c>
      <c r="B147" t="str">
        <f>IF(ISBLANK(Calculations!B147),"",Calculations!B147)</f>
        <v/>
      </c>
      <c r="C147" t="str">
        <f>IF(ISBLANK(Calculations!C147),"",Calculations!C147)</f>
        <v/>
      </c>
      <c r="D147" t="str">
        <f>IF(ISBLANK(Calculations!D147),"",Calculations!D147)</f>
        <v/>
      </c>
      <c r="E147" t="str">
        <f>IF(ISBLANK(Calculations!E147),"",Calculations!E147)</f>
        <v/>
      </c>
      <c r="F147" t="str">
        <f>IF(ISBLANK(Calculations!F147),"",Calculations!F147)</f>
        <v/>
      </c>
      <c r="G147" t="str">
        <f>IF(ISBLANK(Calculations!G147),"",Calculations!G147)</f>
        <v>CKI000:ga_Ventilation</v>
      </c>
      <c r="H147" t="str">
        <f>IF(ISBLANK(Calculations!H147),"",Calculations!H147)</f>
        <v>CKI000:ga_SpaceCooling</v>
      </c>
      <c r="I147" t="str">
        <f>IF(ISBLANK(Calculations!I147),"",Calculations!I147)</f>
        <v>commercial</v>
      </c>
      <c r="J147">
        <f>IF(ISBLANK(Calculations!J147),"",Calculations!J147)</f>
        <v>0.18262775012999657</v>
      </c>
      <c r="K147">
        <f>IF(ISBLANK(Calculations!K147),"",Calculations!K147)</f>
        <v>1</v>
      </c>
      <c r="L147" t="str">
        <f>IF(ISBLANK(Calculations!L147),"",Calculations!L147)</f>
        <v>COMMERCIAL</v>
      </c>
      <c r="M147" t="str">
        <f>IF(ISBLANK(Calculations!M147),"",Calculations!M147)</f>
        <v>cooling</v>
      </c>
      <c r="N147" t="str">
        <f>IF(ISBLANK(Calculations!N147),"",Calculations!N147)</f>
        <v>electricity</v>
      </c>
      <c r="O147">
        <f t="shared" si="2"/>
        <v>67772244934491.078</v>
      </c>
      <c r="P147">
        <f>IF(ISBLANK(Calculations!P147),"",Calculations!P147)</f>
        <v>67772244934491.078</v>
      </c>
      <c r="Q147">
        <f>IF(ISBLANK(Calculations!Q147),"",Calculations!Q147)</f>
        <v>67772244934491.078</v>
      </c>
      <c r="R147">
        <f>IF(ISBLANK(Calculations!R147),"",Calculations!R147)</f>
        <v>67893788182138.766</v>
      </c>
      <c r="S147" s="99">
        <f>IF(ISBLANK(Calculations!S147),"",Calculations!S147+('IRA Buildings Changes'!$E$38/($AB$146-$R$146)*(S146-$R$146)))</f>
        <v>67629813314963.672</v>
      </c>
      <c r="T147" s="99">
        <f>IF(ISBLANK(Calculations!T147),"",Calculations!T147+('IRA Buildings Changes'!$E$38/($AB$146-$R$146)*(T146-$R$146)))</f>
        <v>67307392405837.672</v>
      </c>
      <c r="U147" s="99">
        <f>IF(ISBLANK(Calculations!U147),"",Calculations!U147+('IRA Buildings Changes'!$E$38/($AB$146-$R$146)*(U146-$R$146)))</f>
        <v>66936535255735.625</v>
      </c>
      <c r="V147" s="99">
        <f>IF(ISBLANK(Calculations!V147),"",Calculations!V147+('IRA Buildings Changes'!$E$38/($AB$146-$R$146)*(V146-$R$146)))</f>
        <v>66500306926235.094</v>
      </c>
      <c r="W147" s="99">
        <f>IF(ISBLANK(Calculations!W147),"",Calculations!W147+('IRA Buildings Changes'!$E$38/($AB$146-$R$146)*(W146-$R$146)))</f>
        <v>66006600573597.609</v>
      </c>
      <c r="X147" s="99">
        <f>IF(ISBLANK(Calculations!X147),"",Calculations!X147+('IRA Buildings Changes'!$E$38/($AB$146-$R$146)*(X146-$R$146)))</f>
        <v>65468053284533.281</v>
      </c>
      <c r="Y147" s="99">
        <f>IF(ISBLANK(Calculations!Y147),"",Calculations!Y147+('IRA Buildings Changes'!$E$38/($AB$146-$R$146)*(Y146-$R$146)))</f>
        <v>64882043454427.992</v>
      </c>
      <c r="Z147" s="99">
        <f>IF(ISBLANK(Calculations!Z147),"",Calculations!Z147+('IRA Buildings Changes'!$E$38/($AB$146-$R$146)*(Z146-$R$146)))</f>
        <v>64237626494859.523</v>
      </c>
      <c r="AA147" s="99">
        <f>IF(ISBLANK(Calculations!AA147),"",Calculations!AA147+('IRA Buildings Changes'!$E$38/($AB$146-$R$146)*(AA146-$R$146)))</f>
        <v>63616517519098.898</v>
      </c>
      <c r="AB147" s="98">
        <f>IF(ISBLANK(Calculations!AB147),"",Calculations!AB147 + 'IRA Buildings Changes'!E38)</f>
        <v>62990950314313.93</v>
      </c>
      <c r="AC147" s="99">
        <f>IF(ISBLANK(Calculations!AC147),"",Calculations!AC147  + 'IRA Buildings Changes'!$E$38)</f>
        <v>62718434413171.984</v>
      </c>
      <c r="AD147" s="99">
        <f>IF(ISBLANK(Calculations!AD147),"",Calculations!AD147  + 'IRA Buildings Changes'!$E$38)</f>
        <v>62468815882958.75</v>
      </c>
      <c r="AE147" s="99">
        <f>IF(ISBLANK(Calculations!AE147),"",Calculations!AE147  + 'IRA Buildings Changes'!$E$38)</f>
        <v>62244903243957.727</v>
      </c>
      <c r="AF147" s="99">
        <f>IF(ISBLANK(Calculations!AF147),"",Calculations!AF147  + 'IRA Buildings Changes'!$E$38)</f>
        <v>62050206711512.367</v>
      </c>
      <c r="AG147" s="99">
        <f>IF(ISBLANK(Calculations!AG147),"",Calculations!AG147  + 'IRA Buildings Changes'!$E$38)</f>
        <v>61884210092363.555</v>
      </c>
      <c r="AH147" s="99">
        <f>IF(ISBLANK(Calculations!AH147),"",Calculations!AH147  + 'IRA Buildings Changes'!$E$38)</f>
        <v>61764767370893.336</v>
      </c>
      <c r="AI147" s="99">
        <f>IF(ISBLANK(Calculations!AI147),"",Calculations!AI147  + 'IRA Buildings Changes'!$E$38)</f>
        <v>61693331759527.891</v>
      </c>
      <c r="AJ147" s="99">
        <f>IF(ISBLANK(Calculations!AJ147),"",Calculations!AJ147  + 'IRA Buildings Changes'!$E$38)</f>
        <v>61677814089298.586</v>
      </c>
      <c r="AK147" s="99">
        <f>IF(ISBLANK(Calculations!AK147),"",Calculations!AK147  + 'IRA Buildings Changes'!$E$38)</f>
        <v>61706378080987.984</v>
      </c>
      <c r="AL147" s="99">
        <f>IF(ISBLANK(Calculations!AL147),"",Calculations!AL147  + 'IRA Buildings Changes'!$E$38)</f>
        <v>61789234646817.492</v>
      </c>
      <c r="AM147" s="99">
        <f>IF(ISBLANK(Calculations!AM147),"",Calculations!AM147  + 'IRA Buildings Changes'!$E$38)</f>
        <v>61937657872801.711</v>
      </c>
      <c r="AN147" s="99">
        <f>IF(ISBLANK(Calculations!AN147),"",Calculations!AN147  + 'IRA Buildings Changes'!$E$38)</f>
        <v>62145871214186.164</v>
      </c>
      <c r="AO147" s="99">
        <f>IF(ISBLANK(Calculations!AO147),"",Calculations!AO147  + 'IRA Buildings Changes'!$E$38)</f>
        <v>62402179158268.242</v>
      </c>
      <c r="AP147" s="99">
        <f>IF(ISBLANK(Calculations!AP147),"",Calculations!AP147  + 'IRA Buildings Changes'!$E$38)</f>
        <v>62722740276754.758</v>
      </c>
      <c r="AQ147" s="99">
        <f>IF(ISBLANK(Calculations!AQ147),"",Calculations!AQ147  + 'IRA Buildings Changes'!$E$38)</f>
        <v>63089241554734.531</v>
      </c>
      <c r="AR147" s="99">
        <f>IF(ISBLANK(Calculations!AR147),"",Calculations!AR147  + 'IRA Buildings Changes'!$E$38)</f>
        <v>63515040622793</v>
      </c>
      <c r="AS147" s="99">
        <f>IF(ISBLANK(Calculations!AS147),"",Calculations!AS147  + 'IRA Buildings Changes'!$E$38)</f>
        <v>63979030297227.883</v>
      </c>
      <c r="AT147" s="99">
        <f>IF(ISBLANK(Calculations!AT147),"",Calculations!AT147  + 'IRA Buildings Changes'!$E$38)</f>
        <v>64489751676435.883</v>
      </c>
    </row>
    <row r="148" spans="1:46">
      <c r="A148" s="1" t="str">
        <f>IF(ISBLANK(Calculations!A148),"",Calculations!A148)</f>
        <v/>
      </c>
      <c r="B148" t="str">
        <f>IF(ISBLANK(Calculations!B148),"",Calculations!B148)</f>
        <v/>
      </c>
      <c r="C148" t="str">
        <f>IF(ISBLANK(Calculations!C148),"",Calculations!C148)</f>
        <v/>
      </c>
      <c r="D148" t="str">
        <f>IF(ISBLANK(Calculations!D148),"",Calculations!D148)</f>
        <v/>
      </c>
      <c r="E148" t="str">
        <f>IF(ISBLANK(Calculations!E148),"",Calculations!E148)</f>
        <v/>
      </c>
      <c r="F148" t="str">
        <f>IF(ISBLANK(Calculations!F148),"",Calculations!F148)</f>
        <v/>
      </c>
      <c r="G148" t="str">
        <f>IF(ISBLANK(Calculations!G148),"",Calculations!G148)</f>
        <v/>
      </c>
      <c r="H148" t="str">
        <f>IF(ISBLANK(Calculations!H148),"",Calculations!H148)</f>
        <v/>
      </c>
      <c r="I148" t="str">
        <f>IF(ISBLANK(Calculations!I148),"",Calculations!I148)</f>
        <v>commercial</v>
      </c>
      <c r="J148">
        <f>IF(ISBLANK(Calculations!J148),"",Calculations!J148)</f>
        <v>0</v>
      </c>
      <c r="K148">
        <f>IF(ISBLANK(Calculations!K148),"",Calculations!K148)</f>
        <v>1</v>
      </c>
      <c r="L148" t="str">
        <f>IF(ISBLANK(Calculations!L148),"",Calculations!L148)</f>
        <v>COMMERCIAL</v>
      </c>
      <c r="M148" t="str">
        <f>IF(ISBLANK(Calculations!M148),"",Calculations!M148)</f>
        <v>cooling</v>
      </c>
      <c r="N148" t="str">
        <f>IF(ISBLANK(Calculations!N148),"",Calculations!N148)</f>
        <v>coal</v>
      </c>
      <c r="O148">
        <f t="shared" si="2"/>
        <v>0</v>
      </c>
      <c r="P148">
        <f>IF(ISBLANK(Calculations!P148),"",Calculations!P148)</f>
        <v>0</v>
      </c>
      <c r="Q148">
        <f>IF(ISBLANK(Calculations!Q148),"",Calculations!Q148)</f>
        <v>0</v>
      </c>
      <c r="R148">
        <f>IF(ISBLANK(Calculations!R148),"",Calculations!R148)</f>
        <v>0</v>
      </c>
      <c r="S148">
        <f>IF(ISBLANK(Calculations!S148),"",Calculations!S148)</f>
        <v>0</v>
      </c>
      <c r="T148">
        <f>IF(ISBLANK(Calculations!T148),"",Calculations!T148)</f>
        <v>0</v>
      </c>
      <c r="U148">
        <f>IF(ISBLANK(Calculations!U148),"",Calculations!U148)</f>
        <v>0</v>
      </c>
      <c r="V148">
        <f>IF(ISBLANK(Calculations!V148),"",Calculations!V148)</f>
        <v>0</v>
      </c>
      <c r="W148">
        <f>IF(ISBLANK(Calculations!W148),"",Calculations!W148)</f>
        <v>0</v>
      </c>
      <c r="X148">
        <f>IF(ISBLANK(Calculations!X148),"",Calculations!X148)</f>
        <v>0</v>
      </c>
      <c r="Y148">
        <f>IF(ISBLANK(Calculations!Y148),"",Calculations!Y148)</f>
        <v>0</v>
      </c>
      <c r="Z148">
        <f>IF(ISBLANK(Calculations!Z148),"",Calculations!Z148)</f>
        <v>0</v>
      </c>
      <c r="AA148">
        <f>IF(ISBLANK(Calculations!AA148),"",Calculations!AA148)</f>
        <v>0</v>
      </c>
      <c r="AB148">
        <f>IF(ISBLANK(Calculations!AB148),"",Calculations!AB148)</f>
        <v>0</v>
      </c>
      <c r="AC148">
        <f>IF(ISBLANK(Calculations!AC148),"",Calculations!AC148)</f>
        <v>0</v>
      </c>
      <c r="AD148">
        <f>IF(ISBLANK(Calculations!AD148),"",Calculations!AD148)</f>
        <v>0</v>
      </c>
      <c r="AE148">
        <f>IF(ISBLANK(Calculations!AE148),"",Calculations!AE148)</f>
        <v>0</v>
      </c>
      <c r="AF148">
        <f>IF(ISBLANK(Calculations!AF148),"",Calculations!AF148)</f>
        <v>0</v>
      </c>
      <c r="AG148">
        <f>IF(ISBLANK(Calculations!AG148),"",Calculations!AG148)</f>
        <v>0</v>
      </c>
      <c r="AH148">
        <f>IF(ISBLANK(Calculations!AH148),"",Calculations!AH148)</f>
        <v>0</v>
      </c>
      <c r="AI148">
        <f>IF(ISBLANK(Calculations!AI148),"",Calculations!AI148)</f>
        <v>0</v>
      </c>
      <c r="AJ148">
        <f>IF(ISBLANK(Calculations!AJ148),"",Calculations!AJ148)</f>
        <v>0</v>
      </c>
      <c r="AK148">
        <f>IF(ISBLANK(Calculations!AK148),"",Calculations!AK148)</f>
        <v>0</v>
      </c>
      <c r="AL148">
        <f>IF(ISBLANK(Calculations!AL148),"",Calculations!AL148)</f>
        <v>0</v>
      </c>
      <c r="AM148">
        <f>IF(ISBLANK(Calculations!AM148),"",Calculations!AM148)</f>
        <v>0</v>
      </c>
      <c r="AN148">
        <f>IF(ISBLANK(Calculations!AN148),"",Calculations!AN148)</f>
        <v>0</v>
      </c>
      <c r="AO148">
        <f>IF(ISBLANK(Calculations!AO148),"",Calculations!AO148)</f>
        <v>0</v>
      </c>
      <c r="AP148">
        <f>IF(ISBLANK(Calculations!AP148),"",Calculations!AP148)</f>
        <v>0</v>
      </c>
      <c r="AQ148">
        <f>IF(ISBLANK(Calculations!AQ148),"",Calculations!AQ148)</f>
        <v>0</v>
      </c>
      <c r="AR148">
        <f>IF(ISBLANK(Calculations!AR148),"",Calculations!AR148)</f>
        <v>0</v>
      </c>
      <c r="AS148">
        <f>IF(ISBLANK(Calculations!AS148),"",Calculations!AS148)</f>
        <v>0</v>
      </c>
      <c r="AT148">
        <f>IF(ISBLANK(Calculations!AT148),"",Calculations!AT148)</f>
        <v>0</v>
      </c>
    </row>
    <row r="149" spans="1:46">
      <c r="A149" s="1" t="str">
        <f>IF(ISBLANK(Calculations!A149),"",Calculations!A149)</f>
        <v/>
      </c>
      <c r="B149" t="str">
        <f>IF(ISBLANK(Calculations!B149),"",Calculations!B149)</f>
        <v/>
      </c>
      <c r="C149" t="str">
        <f>IF(ISBLANK(Calculations!C149),"",Calculations!C149)</f>
        <v/>
      </c>
      <c r="D149" t="str">
        <f>IF(ISBLANK(Calculations!D149),"",Calculations!D149)</f>
        <v/>
      </c>
      <c r="E149" t="str">
        <f>IF(ISBLANK(Calculations!E149),"",Calculations!E149)</f>
        <v/>
      </c>
      <c r="F149" t="str">
        <f>IF(ISBLANK(Calculations!F149),"",Calculations!F149)</f>
        <v/>
      </c>
      <c r="G149" t="str">
        <f>IF(ISBLANK(Calculations!G149),"",Calculations!G149)</f>
        <v/>
      </c>
      <c r="H149" t="str">
        <f>IF(ISBLANK(Calculations!H149),"",Calculations!H149)</f>
        <v>CKI000:ia_SpaceCooling</v>
      </c>
      <c r="I149" t="str">
        <f>IF(ISBLANK(Calculations!I149),"",Calculations!I149)</f>
        <v>commercial</v>
      </c>
      <c r="J149">
        <f>IF(ISBLANK(Calculations!J149),"",Calculations!J149)</f>
        <v>4.0889502847048379E-3</v>
      </c>
      <c r="K149">
        <f>IF(ISBLANK(Calculations!K149),"",Calculations!K149)</f>
        <v>1</v>
      </c>
      <c r="L149" t="str">
        <f>IF(ISBLANK(Calculations!L149),"",Calculations!L149)</f>
        <v>COMMERCIAL</v>
      </c>
      <c r="M149" t="str">
        <f>IF(ISBLANK(Calculations!M149),"",Calculations!M149)</f>
        <v>cooling</v>
      </c>
      <c r="N149" t="str">
        <f>IF(ISBLANK(Calculations!N149),"",Calculations!N149)</f>
        <v>natural gas</v>
      </c>
      <c r="O149">
        <f t="shared" si="2"/>
        <v>1015175954034.5242</v>
      </c>
      <c r="P149">
        <f>IF(ISBLANK(Calculations!P149),"",Calculations!P149)</f>
        <v>1015175954034.5242</v>
      </c>
      <c r="Q149">
        <f>IF(ISBLANK(Calculations!Q149),"",Calculations!Q149)</f>
        <v>1015175954034.5242</v>
      </c>
      <c r="R149">
        <f>IF(ISBLANK(Calculations!R149),"",Calculations!R149)</f>
        <v>1015276313343.9417</v>
      </c>
      <c r="S149">
        <f>IF(ISBLANK(Calculations!S149),"",Calculations!S149)</f>
        <v>1014504530362.8431</v>
      </c>
      <c r="T149">
        <f>IF(ISBLANK(Calculations!T149),"",Calculations!T149)</f>
        <v>1012663287670.0876</v>
      </c>
      <c r="U149">
        <f>IF(ISBLANK(Calculations!U149),"",Calculations!U149)</f>
        <v>1009573760564.729</v>
      </c>
      <c r="V149">
        <f>IF(ISBLANK(Calculations!V149),"",Calculations!V149)</f>
        <v>1004895870555.8383</v>
      </c>
      <c r="W149">
        <f>IF(ISBLANK(Calculations!W149),"",Calculations!W149)</f>
        <v>998732401924.87805</v>
      </c>
      <c r="X149">
        <f>IF(ISBLANK(Calculations!X149),"",Calculations!X149)</f>
        <v>990995399472.56995</v>
      </c>
      <c r="Y149">
        <f>IF(ISBLANK(Calculations!Y149),"",Calculations!Y149)</f>
        <v>981830715247.33044</v>
      </c>
      <c r="Z149">
        <f>IF(ISBLANK(Calculations!Z149),"",Calculations!Z149)</f>
        <v>971326476056.71826</v>
      </c>
      <c r="AA149">
        <f>IF(ISBLANK(Calculations!AA149),"",Calculations!AA149)</f>
        <v>959392008599.99207</v>
      </c>
      <c r="AB149">
        <f>IF(ISBLANK(Calculations!AB149),"",Calculations!AB149)</f>
        <v>946055966351.75659</v>
      </c>
      <c r="AC149">
        <f>IF(ISBLANK(Calculations!AC149),"",Calculations!AC149)</f>
        <v>931409682001.72852</v>
      </c>
      <c r="AD149">
        <f>IF(ISBLANK(Calculations!AD149),"",Calculations!AD149)</f>
        <v>915319898016.31628</v>
      </c>
      <c r="AE149">
        <f>IF(ISBLANK(Calculations!AE149),"",Calculations!AE149)</f>
        <v>897712086711.82129</v>
      </c>
      <c r="AF149">
        <f>IF(ISBLANK(Calculations!AF149),"",Calculations!AF149)</f>
        <v>878681474061.68506</v>
      </c>
      <c r="AG149">
        <f>IF(ISBLANK(Calculations!AG149),"",Calculations!AG149)</f>
        <v>858419086021.26025</v>
      </c>
      <c r="AH149">
        <f>IF(ISBLANK(Calculations!AH149),"",Calculations!AH149)</f>
        <v>836984308512.24377</v>
      </c>
      <c r="AI149">
        <f>IF(ISBLANK(Calculations!AI149),"",Calculations!AI149)</f>
        <v>814627124903.21582</v>
      </c>
      <c r="AJ149">
        <f>IF(ISBLANK(Calculations!AJ149),"",Calculations!AJ149)</f>
        <v>791717332931.37708</v>
      </c>
      <c r="AK149">
        <f>IF(ISBLANK(Calculations!AK149),"",Calculations!AK149)</f>
        <v>768613777385.46948</v>
      </c>
      <c r="AL149">
        <f>IF(ISBLANK(Calculations!AL149),"",Calculations!AL149)</f>
        <v>745846605922.03503</v>
      </c>
      <c r="AM149">
        <f>IF(ISBLANK(Calculations!AM149),"",Calculations!AM149)</f>
        <v>723779737338.41064</v>
      </c>
      <c r="AN149">
        <f>IF(ISBLANK(Calculations!AN149),"",Calculations!AN149)</f>
        <v>702940119494.02271</v>
      </c>
      <c r="AO149">
        <f>IF(ISBLANK(Calculations!AO149),"",Calculations!AO149)</f>
        <v>683466486320.2373</v>
      </c>
      <c r="AP149">
        <f>IF(ISBLANK(Calculations!AP149),"",Calculations!AP149)</f>
        <v>665760227793.53149</v>
      </c>
      <c r="AQ149">
        <f>IF(ISBLANK(Calculations!AQ149),"",Calculations!AQ149)</f>
        <v>649859780700.69604</v>
      </c>
      <c r="AR149">
        <f>IF(ISBLANK(Calculations!AR149),"",Calculations!AR149)</f>
        <v>635696567188.11267</v>
      </c>
      <c r="AS149">
        <f>IF(ISBLANK(Calculations!AS149),"",Calculations!AS149)</f>
        <v>623270769616.104</v>
      </c>
      <c r="AT149">
        <f>IF(ISBLANK(Calculations!AT149),"",Calculations!AT149)</f>
        <v>612326447161.07617</v>
      </c>
    </row>
    <row r="150" spans="1:46">
      <c r="A150" s="1" t="str">
        <f>IF(ISBLANK(Calculations!A150),"",Calculations!A150)</f>
        <v/>
      </c>
      <c r="B150" t="str">
        <f>IF(ISBLANK(Calculations!B150),"",Calculations!B150)</f>
        <v/>
      </c>
      <c r="C150" t="str">
        <f>IF(ISBLANK(Calculations!C150),"",Calculations!C150)</f>
        <v/>
      </c>
      <c r="D150" t="str">
        <f>IF(ISBLANK(Calculations!D150),"",Calculations!D150)</f>
        <v/>
      </c>
      <c r="E150" t="str">
        <f>IF(ISBLANK(Calculations!E150),"",Calculations!E150)</f>
        <v/>
      </c>
      <c r="F150" t="str">
        <f>IF(ISBLANK(Calculations!F150),"",Calculations!F150)</f>
        <v/>
      </c>
      <c r="G150" t="str">
        <f>IF(ISBLANK(Calculations!G150),"",Calculations!G150)</f>
        <v/>
      </c>
      <c r="H150" t="str">
        <f>IF(ISBLANK(Calculations!H150),"",Calculations!H150)</f>
        <v/>
      </c>
      <c r="I150" t="str">
        <f>IF(ISBLANK(Calculations!I150),"",Calculations!I150)</f>
        <v>commercial</v>
      </c>
      <c r="J150">
        <f>IF(ISBLANK(Calculations!J150),"",Calculations!J150)</f>
        <v>0</v>
      </c>
      <c r="K150">
        <f>IF(ISBLANK(Calculations!K150),"",Calculations!K150)</f>
        <v>1</v>
      </c>
      <c r="L150" t="str">
        <f>IF(ISBLANK(Calculations!L150),"",Calculations!L150)</f>
        <v>COMMERCIAL</v>
      </c>
      <c r="M150" t="str">
        <f>IF(ISBLANK(Calculations!M150),"",Calculations!M150)</f>
        <v>cooling</v>
      </c>
      <c r="N150" t="str">
        <f>IF(ISBLANK(Calculations!N150),"",Calculations!N150)</f>
        <v>petroleum diesel</v>
      </c>
      <c r="O150">
        <f t="shared" si="2"/>
        <v>0</v>
      </c>
      <c r="P150">
        <f>IF(ISBLANK(Calculations!P150),"",Calculations!P150)</f>
        <v>0</v>
      </c>
      <c r="Q150">
        <f>IF(ISBLANK(Calculations!Q150),"",Calculations!Q150)</f>
        <v>0</v>
      </c>
      <c r="R150">
        <f>IF(ISBLANK(Calculations!R150),"",Calculations!R150)</f>
        <v>0</v>
      </c>
      <c r="S150">
        <f>IF(ISBLANK(Calculations!S150),"",Calculations!S150)</f>
        <v>0</v>
      </c>
      <c r="T150">
        <f>IF(ISBLANK(Calculations!T150),"",Calculations!T150)</f>
        <v>0</v>
      </c>
      <c r="U150">
        <f>IF(ISBLANK(Calculations!U150),"",Calculations!U150)</f>
        <v>0</v>
      </c>
      <c r="V150">
        <f>IF(ISBLANK(Calculations!V150),"",Calculations!V150)</f>
        <v>0</v>
      </c>
      <c r="W150">
        <f>IF(ISBLANK(Calculations!W150),"",Calculations!W150)</f>
        <v>0</v>
      </c>
      <c r="X150">
        <f>IF(ISBLANK(Calculations!X150),"",Calculations!X150)</f>
        <v>0</v>
      </c>
      <c r="Y150">
        <f>IF(ISBLANK(Calculations!Y150),"",Calculations!Y150)</f>
        <v>0</v>
      </c>
      <c r="Z150">
        <f>IF(ISBLANK(Calculations!Z150),"",Calculations!Z150)</f>
        <v>0</v>
      </c>
      <c r="AA150">
        <f>IF(ISBLANK(Calculations!AA150),"",Calculations!AA150)</f>
        <v>0</v>
      </c>
      <c r="AB150">
        <f>IF(ISBLANK(Calculations!AB150),"",Calculations!AB150)</f>
        <v>0</v>
      </c>
      <c r="AC150">
        <f>IF(ISBLANK(Calculations!AC150),"",Calculations!AC150)</f>
        <v>0</v>
      </c>
      <c r="AD150">
        <f>IF(ISBLANK(Calculations!AD150),"",Calculations!AD150)</f>
        <v>0</v>
      </c>
      <c r="AE150">
        <f>IF(ISBLANK(Calculations!AE150),"",Calculations!AE150)</f>
        <v>0</v>
      </c>
      <c r="AF150">
        <f>IF(ISBLANK(Calculations!AF150),"",Calculations!AF150)</f>
        <v>0</v>
      </c>
      <c r="AG150">
        <f>IF(ISBLANK(Calculations!AG150),"",Calculations!AG150)</f>
        <v>0</v>
      </c>
      <c r="AH150">
        <f>IF(ISBLANK(Calculations!AH150),"",Calculations!AH150)</f>
        <v>0</v>
      </c>
      <c r="AI150">
        <f>IF(ISBLANK(Calculations!AI150),"",Calculations!AI150)</f>
        <v>0</v>
      </c>
      <c r="AJ150">
        <f>IF(ISBLANK(Calculations!AJ150),"",Calculations!AJ150)</f>
        <v>0</v>
      </c>
      <c r="AK150">
        <f>IF(ISBLANK(Calculations!AK150),"",Calculations!AK150)</f>
        <v>0</v>
      </c>
      <c r="AL150">
        <f>IF(ISBLANK(Calculations!AL150),"",Calculations!AL150)</f>
        <v>0</v>
      </c>
      <c r="AM150">
        <f>IF(ISBLANK(Calculations!AM150),"",Calculations!AM150)</f>
        <v>0</v>
      </c>
      <c r="AN150">
        <f>IF(ISBLANK(Calculations!AN150),"",Calculations!AN150)</f>
        <v>0</v>
      </c>
      <c r="AO150">
        <f>IF(ISBLANK(Calculations!AO150),"",Calculations!AO150)</f>
        <v>0</v>
      </c>
      <c r="AP150">
        <f>IF(ISBLANK(Calculations!AP150),"",Calculations!AP150)</f>
        <v>0</v>
      </c>
      <c r="AQ150">
        <f>IF(ISBLANK(Calculations!AQ150),"",Calculations!AQ150)</f>
        <v>0</v>
      </c>
      <c r="AR150">
        <f>IF(ISBLANK(Calculations!AR150),"",Calculations!AR150)</f>
        <v>0</v>
      </c>
      <c r="AS150">
        <f>IF(ISBLANK(Calculations!AS150),"",Calculations!AS150)</f>
        <v>0</v>
      </c>
      <c r="AT150">
        <f>IF(ISBLANK(Calculations!AT150),"",Calculations!AT150)</f>
        <v>0</v>
      </c>
    </row>
    <row r="151" spans="1:46">
      <c r="A151" s="1" t="str">
        <f>IF(ISBLANK(Calculations!A151),"",Calculations!A151)</f>
        <v/>
      </c>
      <c r="B151" t="str">
        <f>IF(ISBLANK(Calculations!B151),"",Calculations!B151)</f>
        <v/>
      </c>
      <c r="C151" t="str">
        <f>IF(ISBLANK(Calculations!C151),"",Calculations!C151)</f>
        <v/>
      </c>
      <c r="D151" t="str">
        <f>IF(ISBLANK(Calculations!D151),"",Calculations!D151)</f>
        <v/>
      </c>
      <c r="E151" t="str">
        <f>IF(ISBLANK(Calculations!E151),"",Calculations!E151)</f>
        <v/>
      </c>
      <c r="F151" t="str">
        <f>IF(ISBLANK(Calculations!F151),"",Calculations!F151)</f>
        <v/>
      </c>
      <c r="G151" t="str">
        <f>IF(ISBLANK(Calculations!G151),"",Calculations!G151)</f>
        <v/>
      </c>
      <c r="H151" t="str">
        <f>IF(ISBLANK(Calculations!H151),"",Calculations!H151)</f>
        <v/>
      </c>
      <c r="I151" t="str">
        <f>IF(ISBLANK(Calculations!I151),"",Calculations!I151)</f>
        <v>commercial</v>
      </c>
      <c r="J151">
        <f>IF(ISBLANK(Calculations!J151),"",Calculations!J151)</f>
        <v>0</v>
      </c>
      <c r="K151">
        <f>IF(ISBLANK(Calculations!K151),"",Calculations!K151)</f>
        <v>1</v>
      </c>
      <c r="L151" t="str">
        <f>IF(ISBLANK(Calculations!L151),"",Calculations!L151)</f>
        <v>COMMERCIAL</v>
      </c>
      <c r="M151" t="str">
        <f>IF(ISBLANK(Calculations!M151),"",Calculations!M151)</f>
        <v>cooling</v>
      </c>
      <c r="N151" t="str">
        <f>IF(ISBLANK(Calculations!N151),"",Calculations!N151)</f>
        <v>heat</v>
      </c>
      <c r="O151">
        <f t="shared" si="2"/>
        <v>0</v>
      </c>
      <c r="P151">
        <f>IF(ISBLANK(Calculations!P151),"",Calculations!P151)</f>
        <v>0</v>
      </c>
      <c r="Q151">
        <f>IF(ISBLANK(Calculations!Q151),"",Calculations!Q151)</f>
        <v>0</v>
      </c>
      <c r="R151">
        <f>IF(ISBLANK(Calculations!R151),"",Calculations!R151)</f>
        <v>0</v>
      </c>
      <c r="S151">
        <f>IF(ISBLANK(Calculations!S151),"",Calculations!S151)</f>
        <v>0</v>
      </c>
      <c r="T151">
        <f>IF(ISBLANK(Calculations!T151),"",Calculations!T151)</f>
        <v>0</v>
      </c>
      <c r="U151">
        <f>IF(ISBLANK(Calculations!U151),"",Calculations!U151)</f>
        <v>0</v>
      </c>
      <c r="V151">
        <f>IF(ISBLANK(Calculations!V151),"",Calculations!V151)</f>
        <v>0</v>
      </c>
      <c r="W151">
        <f>IF(ISBLANK(Calculations!W151),"",Calculations!W151)</f>
        <v>0</v>
      </c>
      <c r="X151">
        <f>IF(ISBLANK(Calculations!X151),"",Calculations!X151)</f>
        <v>0</v>
      </c>
      <c r="Y151">
        <f>IF(ISBLANK(Calculations!Y151),"",Calculations!Y151)</f>
        <v>0</v>
      </c>
      <c r="Z151">
        <f>IF(ISBLANK(Calculations!Z151),"",Calculations!Z151)</f>
        <v>0</v>
      </c>
      <c r="AA151">
        <f>IF(ISBLANK(Calculations!AA151),"",Calculations!AA151)</f>
        <v>0</v>
      </c>
      <c r="AB151">
        <f>IF(ISBLANK(Calculations!AB151),"",Calculations!AB151)</f>
        <v>0</v>
      </c>
      <c r="AC151">
        <f>IF(ISBLANK(Calculations!AC151),"",Calculations!AC151)</f>
        <v>0</v>
      </c>
      <c r="AD151">
        <f>IF(ISBLANK(Calculations!AD151),"",Calculations!AD151)</f>
        <v>0</v>
      </c>
      <c r="AE151">
        <f>IF(ISBLANK(Calculations!AE151),"",Calculations!AE151)</f>
        <v>0</v>
      </c>
      <c r="AF151">
        <f>IF(ISBLANK(Calculations!AF151),"",Calculations!AF151)</f>
        <v>0</v>
      </c>
      <c r="AG151">
        <f>IF(ISBLANK(Calculations!AG151),"",Calculations!AG151)</f>
        <v>0</v>
      </c>
      <c r="AH151">
        <f>IF(ISBLANK(Calculations!AH151),"",Calculations!AH151)</f>
        <v>0</v>
      </c>
      <c r="AI151">
        <f>IF(ISBLANK(Calculations!AI151),"",Calculations!AI151)</f>
        <v>0</v>
      </c>
      <c r="AJ151">
        <f>IF(ISBLANK(Calculations!AJ151),"",Calculations!AJ151)</f>
        <v>0</v>
      </c>
      <c r="AK151">
        <f>IF(ISBLANK(Calculations!AK151),"",Calculations!AK151)</f>
        <v>0</v>
      </c>
      <c r="AL151">
        <f>IF(ISBLANK(Calculations!AL151),"",Calculations!AL151)</f>
        <v>0</v>
      </c>
      <c r="AM151">
        <f>IF(ISBLANK(Calculations!AM151),"",Calculations!AM151)</f>
        <v>0</v>
      </c>
      <c r="AN151">
        <f>IF(ISBLANK(Calculations!AN151),"",Calculations!AN151)</f>
        <v>0</v>
      </c>
      <c r="AO151">
        <f>IF(ISBLANK(Calculations!AO151),"",Calculations!AO151)</f>
        <v>0</v>
      </c>
      <c r="AP151">
        <f>IF(ISBLANK(Calculations!AP151),"",Calculations!AP151)</f>
        <v>0</v>
      </c>
      <c r="AQ151">
        <f>IF(ISBLANK(Calculations!AQ151),"",Calculations!AQ151)</f>
        <v>0</v>
      </c>
      <c r="AR151">
        <f>IF(ISBLANK(Calculations!AR151),"",Calculations!AR151)</f>
        <v>0</v>
      </c>
      <c r="AS151">
        <f>IF(ISBLANK(Calculations!AS151),"",Calculations!AS151)</f>
        <v>0</v>
      </c>
      <c r="AT151">
        <f>IF(ISBLANK(Calculations!AT151),"",Calculations!AT151)</f>
        <v>0</v>
      </c>
    </row>
    <row r="152" spans="1:46">
      <c r="A152" s="1" t="str">
        <f>IF(ISBLANK(Calculations!A152),"",Calculations!A152)</f>
        <v/>
      </c>
      <c r="B152" t="str">
        <f>IF(ISBLANK(Calculations!B152),"",Calculations!B152)</f>
        <v/>
      </c>
      <c r="C152" t="str">
        <f>IF(ISBLANK(Calculations!C152),"",Calculations!C152)</f>
        <v/>
      </c>
      <c r="D152" t="str">
        <f>IF(ISBLANK(Calculations!D152),"",Calculations!D152)</f>
        <v/>
      </c>
      <c r="E152" t="str">
        <f>IF(ISBLANK(Calculations!E152),"",Calculations!E152)</f>
        <v/>
      </c>
      <c r="F152" t="str">
        <f>IF(ISBLANK(Calculations!F152),"",Calculations!F152)</f>
        <v/>
      </c>
      <c r="G152" t="str">
        <f>IF(ISBLANK(Calculations!G152),"",Calculations!G152)</f>
        <v/>
      </c>
      <c r="H152" t="str">
        <f>IF(ISBLANK(Calculations!H152),"",Calculations!H152)</f>
        <v/>
      </c>
      <c r="I152" t="str">
        <f>IF(ISBLANK(Calculations!I152),"",Calculations!I152)</f>
        <v>commercial</v>
      </c>
      <c r="J152">
        <f>IF(ISBLANK(Calculations!J152),"",Calculations!J152)</f>
        <v>0</v>
      </c>
      <c r="K152">
        <f>IF(ISBLANK(Calculations!K152),"",Calculations!K152)</f>
        <v>1</v>
      </c>
      <c r="L152" t="str">
        <f>IF(ISBLANK(Calculations!L152),"",Calculations!L152)</f>
        <v>COMMERCIAL</v>
      </c>
      <c r="M152" t="str">
        <f>IF(ISBLANK(Calculations!M152),"",Calculations!M152)</f>
        <v>cooling</v>
      </c>
      <c r="N152" t="str">
        <f>IF(ISBLANK(Calculations!N152),"",Calculations!N152)</f>
        <v>biomass</v>
      </c>
      <c r="O152">
        <f t="shared" si="2"/>
        <v>0</v>
      </c>
      <c r="P152">
        <f>IF(ISBLANK(Calculations!P152),"",Calculations!P152)</f>
        <v>0</v>
      </c>
      <c r="Q152">
        <f>IF(ISBLANK(Calculations!Q152),"",Calculations!Q152)</f>
        <v>0</v>
      </c>
      <c r="R152">
        <f>IF(ISBLANK(Calculations!R152),"",Calculations!R152)</f>
        <v>0</v>
      </c>
      <c r="S152">
        <f>IF(ISBLANK(Calculations!S152),"",Calculations!S152)</f>
        <v>0</v>
      </c>
      <c r="T152">
        <f>IF(ISBLANK(Calculations!T152),"",Calculations!T152)</f>
        <v>0</v>
      </c>
      <c r="U152">
        <f>IF(ISBLANK(Calculations!U152),"",Calculations!U152)</f>
        <v>0</v>
      </c>
      <c r="V152">
        <f>IF(ISBLANK(Calculations!V152),"",Calculations!V152)</f>
        <v>0</v>
      </c>
      <c r="W152">
        <f>IF(ISBLANK(Calculations!W152),"",Calculations!W152)</f>
        <v>0</v>
      </c>
      <c r="X152">
        <f>IF(ISBLANK(Calculations!X152),"",Calculations!X152)</f>
        <v>0</v>
      </c>
      <c r="Y152">
        <f>IF(ISBLANK(Calculations!Y152),"",Calculations!Y152)</f>
        <v>0</v>
      </c>
      <c r="Z152">
        <f>IF(ISBLANK(Calculations!Z152),"",Calculations!Z152)</f>
        <v>0</v>
      </c>
      <c r="AA152">
        <f>IF(ISBLANK(Calculations!AA152),"",Calculations!AA152)</f>
        <v>0</v>
      </c>
      <c r="AB152">
        <f>IF(ISBLANK(Calculations!AB152),"",Calculations!AB152)</f>
        <v>0</v>
      </c>
      <c r="AC152">
        <f>IF(ISBLANK(Calculations!AC152),"",Calculations!AC152)</f>
        <v>0</v>
      </c>
      <c r="AD152">
        <f>IF(ISBLANK(Calculations!AD152),"",Calculations!AD152)</f>
        <v>0</v>
      </c>
      <c r="AE152">
        <f>IF(ISBLANK(Calculations!AE152),"",Calculations!AE152)</f>
        <v>0</v>
      </c>
      <c r="AF152">
        <f>IF(ISBLANK(Calculations!AF152),"",Calculations!AF152)</f>
        <v>0</v>
      </c>
      <c r="AG152">
        <f>IF(ISBLANK(Calculations!AG152),"",Calculations!AG152)</f>
        <v>0</v>
      </c>
      <c r="AH152">
        <f>IF(ISBLANK(Calculations!AH152),"",Calculations!AH152)</f>
        <v>0</v>
      </c>
      <c r="AI152">
        <f>IF(ISBLANK(Calculations!AI152),"",Calculations!AI152)</f>
        <v>0</v>
      </c>
      <c r="AJ152">
        <f>IF(ISBLANK(Calculations!AJ152),"",Calculations!AJ152)</f>
        <v>0</v>
      </c>
      <c r="AK152">
        <f>IF(ISBLANK(Calculations!AK152),"",Calculations!AK152)</f>
        <v>0</v>
      </c>
      <c r="AL152">
        <f>IF(ISBLANK(Calculations!AL152),"",Calculations!AL152)</f>
        <v>0</v>
      </c>
      <c r="AM152">
        <f>IF(ISBLANK(Calculations!AM152),"",Calculations!AM152)</f>
        <v>0</v>
      </c>
      <c r="AN152">
        <f>IF(ISBLANK(Calculations!AN152),"",Calculations!AN152)</f>
        <v>0</v>
      </c>
      <c r="AO152">
        <f>IF(ISBLANK(Calculations!AO152),"",Calculations!AO152)</f>
        <v>0</v>
      </c>
      <c r="AP152">
        <f>IF(ISBLANK(Calculations!AP152),"",Calculations!AP152)</f>
        <v>0</v>
      </c>
      <c r="AQ152">
        <f>IF(ISBLANK(Calculations!AQ152),"",Calculations!AQ152)</f>
        <v>0</v>
      </c>
      <c r="AR152">
        <f>IF(ISBLANK(Calculations!AR152),"",Calculations!AR152)</f>
        <v>0</v>
      </c>
      <c r="AS152">
        <f>IF(ISBLANK(Calculations!AS152),"",Calculations!AS152)</f>
        <v>0</v>
      </c>
      <c r="AT152">
        <f>IF(ISBLANK(Calculations!AT152),"",Calculations!AT152)</f>
        <v>0</v>
      </c>
    </row>
    <row r="153" spans="1:46">
      <c r="A153" s="1" t="str">
        <f>IF(ISBLANK(Calculations!A153),"",Calculations!A153)</f>
        <v/>
      </c>
      <c r="B153" t="str">
        <f>IF(ISBLANK(Calculations!B153),"",Calculations!B153)</f>
        <v/>
      </c>
      <c r="C153" t="str">
        <f>IF(ISBLANK(Calculations!C153),"",Calculations!C153)</f>
        <v/>
      </c>
      <c r="D153" t="str">
        <f>IF(ISBLANK(Calculations!D153),"",Calculations!D153)</f>
        <v/>
      </c>
      <c r="E153" t="str">
        <f>IF(ISBLANK(Calculations!E153),"",Calculations!E153)</f>
        <v/>
      </c>
      <c r="F153" t="str">
        <f>IF(ISBLANK(Calculations!F153),"",Calculations!F153)</f>
        <v/>
      </c>
      <c r="G153" t="str">
        <f>IF(ISBLANK(Calculations!G153),"",Calculations!G153)</f>
        <v/>
      </c>
      <c r="H153" t="str">
        <f>IF(ISBLANK(Calculations!H153),"",Calculations!H153)</f>
        <v/>
      </c>
      <c r="I153" t="str">
        <f>IF(ISBLANK(Calculations!I153),"",Calculations!I153)</f>
        <v>commercial</v>
      </c>
      <c r="J153">
        <f>IF(ISBLANK(Calculations!J153),"",Calculations!J153)</f>
        <v>0</v>
      </c>
      <c r="K153">
        <f>IF(ISBLANK(Calculations!K153),"",Calculations!K153)</f>
        <v>1</v>
      </c>
      <c r="L153" t="str">
        <f>IF(ISBLANK(Calculations!L153),"",Calculations!L153)</f>
        <v>COMMERCIAL</v>
      </c>
      <c r="M153" t="str">
        <f>IF(ISBLANK(Calculations!M153),"",Calculations!M153)</f>
        <v>cooling</v>
      </c>
      <c r="N153" t="str">
        <f>IF(ISBLANK(Calculations!N153),"",Calculations!N153)</f>
        <v>kerosene</v>
      </c>
      <c r="O153">
        <f t="shared" si="2"/>
        <v>0</v>
      </c>
      <c r="P153">
        <f>IF(ISBLANK(Calculations!P153),"",Calculations!P153)</f>
        <v>0</v>
      </c>
      <c r="Q153">
        <f>IF(ISBLANK(Calculations!Q153),"",Calculations!Q153)</f>
        <v>0</v>
      </c>
      <c r="R153">
        <f>IF(ISBLANK(Calculations!R153),"",Calculations!R153)</f>
        <v>0</v>
      </c>
      <c r="S153">
        <f>IF(ISBLANK(Calculations!S153),"",Calculations!S153)</f>
        <v>0</v>
      </c>
      <c r="T153">
        <f>IF(ISBLANK(Calculations!T153),"",Calculations!T153)</f>
        <v>0</v>
      </c>
      <c r="U153">
        <f>IF(ISBLANK(Calculations!U153),"",Calculations!U153)</f>
        <v>0</v>
      </c>
      <c r="V153">
        <f>IF(ISBLANK(Calculations!V153),"",Calculations!V153)</f>
        <v>0</v>
      </c>
      <c r="W153">
        <f>IF(ISBLANK(Calculations!W153),"",Calculations!W153)</f>
        <v>0</v>
      </c>
      <c r="X153">
        <f>IF(ISBLANK(Calculations!X153),"",Calculations!X153)</f>
        <v>0</v>
      </c>
      <c r="Y153">
        <f>IF(ISBLANK(Calculations!Y153),"",Calculations!Y153)</f>
        <v>0</v>
      </c>
      <c r="Z153">
        <f>IF(ISBLANK(Calculations!Z153),"",Calculations!Z153)</f>
        <v>0</v>
      </c>
      <c r="AA153">
        <f>IF(ISBLANK(Calculations!AA153),"",Calculations!AA153)</f>
        <v>0</v>
      </c>
      <c r="AB153">
        <f>IF(ISBLANK(Calculations!AB153),"",Calculations!AB153)</f>
        <v>0</v>
      </c>
      <c r="AC153">
        <f>IF(ISBLANK(Calculations!AC153),"",Calculations!AC153)</f>
        <v>0</v>
      </c>
      <c r="AD153">
        <f>IF(ISBLANK(Calculations!AD153),"",Calculations!AD153)</f>
        <v>0</v>
      </c>
      <c r="AE153">
        <f>IF(ISBLANK(Calculations!AE153),"",Calculations!AE153)</f>
        <v>0</v>
      </c>
      <c r="AF153">
        <f>IF(ISBLANK(Calculations!AF153),"",Calculations!AF153)</f>
        <v>0</v>
      </c>
      <c r="AG153">
        <f>IF(ISBLANK(Calculations!AG153),"",Calculations!AG153)</f>
        <v>0</v>
      </c>
      <c r="AH153">
        <f>IF(ISBLANK(Calculations!AH153),"",Calculations!AH153)</f>
        <v>0</v>
      </c>
      <c r="AI153">
        <f>IF(ISBLANK(Calculations!AI153),"",Calculations!AI153)</f>
        <v>0</v>
      </c>
      <c r="AJ153">
        <f>IF(ISBLANK(Calculations!AJ153),"",Calculations!AJ153)</f>
        <v>0</v>
      </c>
      <c r="AK153">
        <f>IF(ISBLANK(Calculations!AK153),"",Calculations!AK153)</f>
        <v>0</v>
      </c>
      <c r="AL153">
        <f>IF(ISBLANK(Calculations!AL153),"",Calculations!AL153)</f>
        <v>0</v>
      </c>
      <c r="AM153">
        <f>IF(ISBLANK(Calculations!AM153),"",Calculations!AM153)</f>
        <v>0</v>
      </c>
      <c r="AN153">
        <f>IF(ISBLANK(Calculations!AN153),"",Calculations!AN153)</f>
        <v>0</v>
      </c>
      <c r="AO153">
        <f>IF(ISBLANK(Calculations!AO153),"",Calculations!AO153)</f>
        <v>0</v>
      </c>
      <c r="AP153">
        <f>IF(ISBLANK(Calculations!AP153),"",Calculations!AP153)</f>
        <v>0</v>
      </c>
      <c r="AQ153">
        <f>IF(ISBLANK(Calculations!AQ153),"",Calculations!AQ153)</f>
        <v>0</v>
      </c>
      <c r="AR153">
        <f>IF(ISBLANK(Calculations!AR153),"",Calculations!AR153)</f>
        <v>0</v>
      </c>
      <c r="AS153">
        <f>IF(ISBLANK(Calculations!AS153),"",Calculations!AS153)</f>
        <v>0</v>
      </c>
      <c r="AT153">
        <f>IF(ISBLANK(Calculations!AT153),"",Calculations!AT153)</f>
        <v>0</v>
      </c>
    </row>
    <row r="154" spans="1:46">
      <c r="A154" s="1" t="str">
        <f>IF(ISBLANK(Calculations!A154),"",Calculations!A154)</f>
        <v/>
      </c>
      <c r="B154" t="str">
        <f>IF(ISBLANK(Calculations!B154),"",Calculations!B154)</f>
        <v/>
      </c>
      <c r="C154" t="str">
        <f>IF(ISBLANK(Calculations!C154),"",Calculations!C154)</f>
        <v/>
      </c>
      <c r="D154" t="str">
        <f>IF(ISBLANK(Calculations!D154),"",Calculations!D154)</f>
        <v/>
      </c>
      <c r="E154" t="str">
        <f>IF(ISBLANK(Calculations!E154),"",Calculations!E154)</f>
        <v/>
      </c>
      <c r="F154" t="str">
        <f>IF(ISBLANK(Calculations!F154),"",Calculations!F154)</f>
        <v/>
      </c>
      <c r="G154" t="str">
        <f>IF(ISBLANK(Calculations!G154),"",Calculations!G154)</f>
        <v/>
      </c>
      <c r="H154" t="str">
        <f>IF(ISBLANK(Calculations!H154),"",Calculations!H154)</f>
        <v/>
      </c>
      <c r="I154" t="str">
        <f>IF(ISBLANK(Calculations!I154),"",Calculations!I154)</f>
        <v>commercial</v>
      </c>
      <c r="J154">
        <f>IF(ISBLANK(Calculations!J154),"",Calculations!J154)</f>
        <v>0</v>
      </c>
      <c r="K154">
        <f>IF(ISBLANK(Calculations!K154),"",Calculations!K154)</f>
        <v>1</v>
      </c>
      <c r="L154" t="str">
        <f>IF(ISBLANK(Calculations!L154),"",Calculations!L154)</f>
        <v>COMMERCIAL</v>
      </c>
      <c r="M154" t="str">
        <f>IF(ISBLANK(Calculations!M154),"",Calculations!M154)</f>
        <v>cooling</v>
      </c>
      <c r="N154" t="str">
        <f>IF(ISBLANK(Calculations!N154),"",Calculations!N154)</f>
        <v>heavy or residual fuel oil</v>
      </c>
      <c r="O154">
        <f t="shared" si="2"/>
        <v>0</v>
      </c>
      <c r="P154">
        <f>IF(ISBLANK(Calculations!P154),"",Calculations!P154)</f>
        <v>0</v>
      </c>
      <c r="Q154">
        <f>IF(ISBLANK(Calculations!Q154),"",Calculations!Q154)</f>
        <v>0</v>
      </c>
      <c r="R154">
        <f>IF(ISBLANK(Calculations!R154),"",Calculations!R154)</f>
        <v>0</v>
      </c>
      <c r="S154">
        <f>IF(ISBLANK(Calculations!S154),"",Calculations!S154)</f>
        <v>0</v>
      </c>
      <c r="T154">
        <f>IF(ISBLANK(Calculations!T154),"",Calculations!T154)</f>
        <v>0</v>
      </c>
      <c r="U154">
        <f>IF(ISBLANK(Calculations!U154),"",Calculations!U154)</f>
        <v>0</v>
      </c>
      <c r="V154">
        <f>IF(ISBLANK(Calculations!V154),"",Calculations!V154)</f>
        <v>0</v>
      </c>
      <c r="W154">
        <f>IF(ISBLANK(Calculations!W154),"",Calculations!W154)</f>
        <v>0</v>
      </c>
      <c r="X154">
        <f>IF(ISBLANK(Calculations!X154),"",Calculations!X154)</f>
        <v>0</v>
      </c>
      <c r="Y154">
        <f>IF(ISBLANK(Calculations!Y154),"",Calculations!Y154)</f>
        <v>0</v>
      </c>
      <c r="Z154">
        <f>IF(ISBLANK(Calculations!Z154),"",Calculations!Z154)</f>
        <v>0</v>
      </c>
      <c r="AA154">
        <f>IF(ISBLANK(Calculations!AA154),"",Calculations!AA154)</f>
        <v>0</v>
      </c>
      <c r="AB154">
        <f>IF(ISBLANK(Calculations!AB154),"",Calculations!AB154)</f>
        <v>0</v>
      </c>
      <c r="AC154">
        <f>IF(ISBLANK(Calculations!AC154),"",Calculations!AC154)</f>
        <v>0</v>
      </c>
      <c r="AD154">
        <f>IF(ISBLANK(Calculations!AD154),"",Calculations!AD154)</f>
        <v>0</v>
      </c>
      <c r="AE154">
        <f>IF(ISBLANK(Calculations!AE154),"",Calculations!AE154)</f>
        <v>0</v>
      </c>
      <c r="AF154">
        <f>IF(ISBLANK(Calculations!AF154),"",Calculations!AF154)</f>
        <v>0</v>
      </c>
      <c r="AG154">
        <f>IF(ISBLANK(Calculations!AG154),"",Calculations!AG154)</f>
        <v>0</v>
      </c>
      <c r="AH154">
        <f>IF(ISBLANK(Calculations!AH154),"",Calculations!AH154)</f>
        <v>0</v>
      </c>
      <c r="AI154">
        <f>IF(ISBLANK(Calculations!AI154),"",Calculations!AI154)</f>
        <v>0</v>
      </c>
      <c r="AJ154">
        <f>IF(ISBLANK(Calculations!AJ154),"",Calculations!AJ154)</f>
        <v>0</v>
      </c>
      <c r="AK154">
        <f>IF(ISBLANK(Calculations!AK154),"",Calculations!AK154)</f>
        <v>0</v>
      </c>
      <c r="AL154">
        <f>IF(ISBLANK(Calculations!AL154),"",Calculations!AL154)</f>
        <v>0</v>
      </c>
      <c r="AM154">
        <f>IF(ISBLANK(Calculations!AM154),"",Calculations!AM154)</f>
        <v>0</v>
      </c>
      <c r="AN154">
        <f>IF(ISBLANK(Calculations!AN154),"",Calculations!AN154)</f>
        <v>0</v>
      </c>
      <c r="AO154">
        <f>IF(ISBLANK(Calculations!AO154),"",Calculations!AO154)</f>
        <v>0</v>
      </c>
      <c r="AP154">
        <f>IF(ISBLANK(Calculations!AP154),"",Calculations!AP154)</f>
        <v>0</v>
      </c>
      <c r="AQ154">
        <f>IF(ISBLANK(Calculations!AQ154),"",Calculations!AQ154)</f>
        <v>0</v>
      </c>
      <c r="AR154">
        <f>IF(ISBLANK(Calculations!AR154),"",Calculations!AR154)</f>
        <v>0</v>
      </c>
      <c r="AS154">
        <f>IF(ISBLANK(Calculations!AS154),"",Calculations!AS154)</f>
        <v>0</v>
      </c>
      <c r="AT154">
        <f>IF(ISBLANK(Calculations!AT154),"",Calculations!AT154)</f>
        <v>0</v>
      </c>
    </row>
    <row r="155" spans="1:46">
      <c r="A155" s="1" t="str">
        <f>IF(ISBLANK(Calculations!A155),"",Calculations!A155)</f>
        <v/>
      </c>
      <c r="B155" t="str">
        <f>IF(ISBLANK(Calculations!B155),"",Calculations!B155)</f>
        <v/>
      </c>
      <c r="C155" t="str">
        <f>IF(ISBLANK(Calculations!C155),"",Calculations!C155)</f>
        <v/>
      </c>
      <c r="D155" t="str">
        <f>IF(ISBLANK(Calculations!D155),"",Calculations!D155)</f>
        <v/>
      </c>
      <c r="E155" t="str">
        <f>IF(ISBLANK(Calculations!E155),"",Calculations!E155)</f>
        <v/>
      </c>
      <c r="F155" t="str">
        <f>IF(ISBLANK(Calculations!F155),"",Calculations!F155)</f>
        <v/>
      </c>
      <c r="G155" t="str">
        <f>IF(ISBLANK(Calculations!G155),"",Calculations!G155)</f>
        <v/>
      </c>
      <c r="H155" t="str">
        <f>IF(ISBLANK(Calculations!H155),"",Calculations!H155)</f>
        <v/>
      </c>
      <c r="I155" t="str">
        <f>IF(ISBLANK(Calculations!I155),"",Calculations!I155)</f>
        <v>commercial</v>
      </c>
      <c r="J155">
        <f>IF(ISBLANK(Calculations!J155),"",Calculations!J155)</f>
        <v>0</v>
      </c>
      <c r="K155">
        <f>IF(ISBLANK(Calculations!K155),"",Calculations!K155)</f>
        <v>1</v>
      </c>
      <c r="L155" t="str">
        <f>IF(ISBLANK(Calculations!L155),"",Calculations!L155)</f>
        <v>COMMERCIAL</v>
      </c>
      <c r="M155" t="str">
        <f>IF(ISBLANK(Calculations!M155),"",Calculations!M155)</f>
        <v>cooling</v>
      </c>
      <c r="N155" t="str">
        <f>IF(ISBLANK(Calculations!N155),"",Calculations!N155)</f>
        <v>LPG propane or butane</v>
      </c>
      <c r="O155">
        <f t="shared" si="2"/>
        <v>0</v>
      </c>
      <c r="P155">
        <f>IF(ISBLANK(Calculations!P155),"",Calculations!P155)</f>
        <v>0</v>
      </c>
      <c r="Q155">
        <f>IF(ISBLANK(Calculations!Q155),"",Calculations!Q155)</f>
        <v>0</v>
      </c>
      <c r="R155">
        <f>IF(ISBLANK(Calculations!R155),"",Calculations!R155)</f>
        <v>0</v>
      </c>
      <c r="S155">
        <f>IF(ISBLANK(Calculations!S155),"",Calculations!S155)</f>
        <v>0</v>
      </c>
      <c r="T155">
        <f>IF(ISBLANK(Calculations!T155),"",Calculations!T155)</f>
        <v>0</v>
      </c>
      <c r="U155">
        <f>IF(ISBLANK(Calculations!U155),"",Calculations!U155)</f>
        <v>0</v>
      </c>
      <c r="V155">
        <f>IF(ISBLANK(Calculations!V155),"",Calculations!V155)</f>
        <v>0</v>
      </c>
      <c r="W155">
        <f>IF(ISBLANK(Calculations!W155),"",Calculations!W155)</f>
        <v>0</v>
      </c>
      <c r="X155">
        <f>IF(ISBLANK(Calculations!X155),"",Calculations!X155)</f>
        <v>0</v>
      </c>
      <c r="Y155">
        <f>IF(ISBLANK(Calculations!Y155),"",Calculations!Y155)</f>
        <v>0</v>
      </c>
      <c r="Z155">
        <f>IF(ISBLANK(Calculations!Z155),"",Calculations!Z155)</f>
        <v>0</v>
      </c>
      <c r="AA155">
        <f>IF(ISBLANK(Calculations!AA155),"",Calculations!AA155)</f>
        <v>0</v>
      </c>
      <c r="AB155">
        <f>IF(ISBLANK(Calculations!AB155),"",Calculations!AB155)</f>
        <v>0</v>
      </c>
      <c r="AC155">
        <f>IF(ISBLANK(Calculations!AC155),"",Calculations!AC155)</f>
        <v>0</v>
      </c>
      <c r="AD155">
        <f>IF(ISBLANK(Calculations!AD155),"",Calculations!AD155)</f>
        <v>0</v>
      </c>
      <c r="AE155">
        <f>IF(ISBLANK(Calculations!AE155),"",Calculations!AE155)</f>
        <v>0</v>
      </c>
      <c r="AF155">
        <f>IF(ISBLANK(Calculations!AF155),"",Calculations!AF155)</f>
        <v>0</v>
      </c>
      <c r="AG155">
        <f>IF(ISBLANK(Calculations!AG155),"",Calculations!AG155)</f>
        <v>0</v>
      </c>
      <c r="AH155">
        <f>IF(ISBLANK(Calculations!AH155),"",Calculations!AH155)</f>
        <v>0</v>
      </c>
      <c r="AI155">
        <f>IF(ISBLANK(Calculations!AI155),"",Calculations!AI155)</f>
        <v>0</v>
      </c>
      <c r="AJ155">
        <f>IF(ISBLANK(Calculations!AJ155),"",Calculations!AJ155)</f>
        <v>0</v>
      </c>
      <c r="AK155">
        <f>IF(ISBLANK(Calculations!AK155),"",Calculations!AK155)</f>
        <v>0</v>
      </c>
      <c r="AL155">
        <f>IF(ISBLANK(Calculations!AL155),"",Calculations!AL155)</f>
        <v>0</v>
      </c>
      <c r="AM155">
        <f>IF(ISBLANK(Calculations!AM155),"",Calculations!AM155)</f>
        <v>0</v>
      </c>
      <c r="AN155">
        <f>IF(ISBLANK(Calculations!AN155),"",Calculations!AN155)</f>
        <v>0</v>
      </c>
      <c r="AO155">
        <f>IF(ISBLANK(Calculations!AO155),"",Calculations!AO155)</f>
        <v>0</v>
      </c>
      <c r="AP155">
        <f>IF(ISBLANK(Calculations!AP155),"",Calculations!AP155)</f>
        <v>0</v>
      </c>
      <c r="AQ155">
        <f>IF(ISBLANK(Calculations!AQ155),"",Calculations!AQ155)</f>
        <v>0</v>
      </c>
      <c r="AR155">
        <f>IF(ISBLANK(Calculations!AR155),"",Calculations!AR155)</f>
        <v>0</v>
      </c>
      <c r="AS155">
        <f>IF(ISBLANK(Calculations!AS155),"",Calculations!AS155)</f>
        <v>0</v>
      </c>
      <c r="AT155">
        <f>IF(ISBLANK(Calculations!AT155),"",Calculations!AT155)</f>
        <v>0</v>
      </c>
    </row>
    <row r="156" spans="1:46">
      <c r="A156" s="1" t="str">
        <f>IF(ISBLANK(Calculations!A156),"",Calculations!A156)</f>
        <v/>
      </c>
      <c r="B156" t="str">
        <f>IF(ISBLANK(Calculations!B156),"",Calculations!B156)</f>
        <v/>
      </c>
      <c r="C156" t="str">
        <f>IF(ISBLANK(Calculations!C156),"",Calculations!C156)</f>
        <v/>
      </c>
      <c r="D156" t="str">
        <f>IF(ISBLANK(Calculations!D156),"",Calculations!D156)</f>
        <v/>
      </c>
      <c r="E156" t="str">
        <f>IF(ISBLANK(Calculations!E156),"",Calculations!E156)</f>
        <v/>
      </c>
      <c r="F156" t="str">
        <f>IF(ISBLANK(Calculations!F156),"",Calculations!F156)</f>
        <v/>
      </c>
      <c r="G156" t="str">
        <f>IF(ISBLANK(Calculations!G156),"",Calculations!G156)</f>
        <v/>
      </c>
      <c r="H156" t="str">
        <f>IF(ISBLANK(Calculations!H156),"",Calculations!H156)</f>
        <v/>
      </c>
      <c r="I156" t="str">
        <f>IF(ISBLANK(Calculations!I156),"",Calculations!I156)</f>
        <v>commercial</v>
      </c>
      <c r="J156">
        <f>IF(ISBLANK(Calculations!J156),"",Calculations!J156)</f>
        <v>0</v>
      </c>
      <c r="K156">
        <f>IF(ISBLANK(Calculations!K156),"",Calculations!K156)</f>
        <v>1</v>
      </c>
      <c r="L156" t="str">
        <f>IF(ISBLANK(Calculations!L156),"",Calculations!L156)</f>
        <v>COMMERCIAL</v>
      </c>
      <c r="M156" t="str">
        <f>IF(ISBLANK(Calculations!M156),"",Calculations!M156)</f>
        <v>cooling</v>
      </c>
      <c r="N156" t="str">
        <f>IF(ISBLANK(Calculations!N156),"",Calculations!N156)</f>
        <v>hydrogen</v>
      </c>
      <c r="O156">
        <f t="shared" si="2"/>
        <v>0</v>
      </c>
      <c r="P156">
        <f>IF(ISBLANK(Calculations!P156),"",Calculations!P156)</f>
        <v>0</v>
      </c>
      <c r="Q156">
        <f>IF(ISBLANK(Calculations!Q156),"",Calculations!Q156)</f>
        <v>0</v>
      </c>
      <c r="R156">
        <f>IF(ISBLANK(Calculations!R156),"",Calculations!R156)</f>
        <v>0</v>
      </c>
      <c r="S156">
        <f>IF(ISBLANK(Calculations!S156),"",Calculations!S156)</f>
        <v>0</v>
      </c>
      <c r="T156">
        <f>IF(ISBLANK(Calculations!T156),"",Calculations!T156)</f>
        <v>0</v>
      </c>
      <c r="U156">
        <f>IF(ISBLANK(Calculations!U156),"",Calculations!U156)</f>
        <v>0</v>
      </c>
      <c r="V156">
        <f>IF(ISBLANK(Calculations!V156),"",Calculations!V156)</f>
        <v>0</v>
      </c>
      <c r="W156">
        <f>IF(ISBLANK(Calculations!W156),"",Calculations!W156)</f>
        <v>0</v>
      </c>
      <c r="X156">
        <f>IF(ISBLANK(Calculations!X156),"",Calculations!X156)</f>
        <v>0</v>
      </c>
      <c r="Y156">
        <f>IF(ISBLANK(Calculations!Y156),"",Calculations!Y156)</f>
        <v>0</v>
      </c>
      <c r="Z156">
        <f>IF(ISBLANK(Calculations!Z156),"",Calculations!Z156)</f>
        <v>0</v>
      </c>
      <c r="AA156">
        <f>IF(ISBLANK(Calculations!AA156),"",Calculations!AA156)</f>
        <v>0</v>
      </c>
      <c r="AB156">
        <f>IF(ISBLANK(Calculations!AB156),"",Calculations!AB156)</f>
        <v>0</v>
      </c>
      <c r="AC156">
        <f>IF(ISBLANK(Calculations!AC156),"",Calculations!AC156)</f>
        <v>0</v>
      </c>
      <c r="AD156">
        <f>IF(ISBLANK(Calculations!AD156),"",Calculations!AD156)</f>
        <v>0</v>
      </c>
      <c r="AE156">
        <f>IF(ISBLANK(Calculations!AE156),"",Calculations!AE156)</f>
        <v>0</v>
      </c>
      <c r="AF156">
        <f>IF(ISBLANK(Calculations!AF156),"",Calculations!AF156)</f>
        <v>0</v>
      </c>
      <c r="AG156">
        <f>IF(ISBLANK(Calculations!AG156),"",Calculations!AG156)</f>
        <v>0</v>
      </c>
      <c r="AH156">
        <f>IF(ISBLANK(Calculations!AH156),"",Calculations!AH156)</f>
        <v>0</v>
      </c>
      <c r="AI156">
        <f>IF(ISBLANK(Calculations!AI156),"",Calculations!AI156)</f>
        <v>0</v>
      </c>
      <c r="AJ156">
        <f>IF(ISBLANK(Calculations!AJ156),"",Calculations!AJ156)</f>
        <v>0</v>
      </c>
      <c r="AK156">
        <f>IF(ISBLANK(Calculations!AK156),"",Calculations!AK156)</f>
        <v>0</v>
      </c>
      <c r="AL156">
        <f>IF(ISBLANK(Calculations!AL156),"",Calculations!AL156)</f>
        <v>0</v>
      </c>
      <c r="AM156">
        <f>IF(ISBLANK(Calculations!AM156),"",Calculations!AM156)</f>
        <v>0</v>
      </c>
      <c r="AN156">
        <f>IF(ISBLANK(Calculations!AN156),"",Calculations!AN156)</f>
        <v>0</v>
      </c>
      <c r="AO156">
        <f>IF(ISBLANK(Calculations!AO156),"",Calculations!AO156)</f>
        <v>0</v>
      </c>
      <c r="AP156">
        <f>IF(ISBLANK(Calculations!AP156),"",Calculations!AP156)</f>
        <v>0</v>
      </c>
      <c r="AQ156">
        <f>IF(ISBLANK(Calculations!AQ156),"",Calculations!AQ156)</f>
        <v>0</v>
      </c>
      <c r="AR156">
        <f>IF(ISBLANK(Calculations!AR156),"",Calculations!AR156)</f>
        <v>0</v>
      </c>
      <c r="AS156">
        <f>IF(ISBLANK(Calculations!AS156),"",Calculations!AS156)</f>
        <v>0</v>
      </c>
      <c r="AT156">
        <f>IF(ISBLANK(Calculations!AT156),"",Calculations!AT156)</f>
        <v>0</v>
      </c>
    </row>
    <row r="157" spans="1:46">
      <c r="A157" s="1" t="str">
        <f>IF(ISBLANK(Calculations!A157),"",Calculations!A157)</f>
        <v/>
      </c>
      <c r="B157" t="str">
        <f>IF(ISBLANK(Calculations!B157),"",Calculations!B157)</f>
        <v/>
      </c>
      <c r="C157" t="str">
        <f>IF(ISBLANK(Calculations!C157),"",Calculations!C157)</f>
        <v/>
      </c>
      <c r="D157" t="str">
        <f>IF(ISBLANK(Calculations!D157),"",Calculations!D157)</f>
        <v/>
      </c>
      <c r="E157" t="str">
        <f>IF(ISBLANK(Calculations!E157),"",Calculations!E157)</f>
        <v/>
      </c>
      <c r="F157" t="str">
        <f>IF(ISBLANK(Calculations!F157),"",Calculations!F157)</f>
        <v/>
      </c>
      <c r="G157" t="str">
        <f>IF(ISBLANK(Calculations!G157),"",Calculations!G157)</f>
        <v/>
      </c>
      <c r="H157" t="str">
        <f>IF(ISBLANK(Calculations!H157),"",Calculations!H157)</f>
        <v/>
      </c>
      <c r="I157" t="str">
        <f>IF(ISBLANK(Calculations!I157),"",Calculations!I157)</f>
        <v/>
      </c>
      <c r="J157" t="str">
        <f>IF(ISBLANK(Calculations!J157),"",Calculations!J157)</f>
        <v/>
      </c>
      <c r="K157" t="str">
        <f>IF(ISBLANK(Calculations!K157),"",Calculations!K157)</f>
        <v/>
      </c>
      <c r="L157" t="str">
        <f>IF(ISBLANK(Calculations!L157),"",Calculations!L157)</f>
        <v/>
      </c>
      <c r="M157" t="str">
        <f>IF(ISBLANK(Calculations!M157),"",Calculations!M157)</f>
        <v/>
      </c>
      <c r="N157" t="str">
        <f>IF(ISBLANK(Calculations!N157),"",Calculations!N157)</f>
        <v/>
      </c>
      <c r="O157" t="str">
        <f t="shared" si="2"/>
        <v/>
      </c>
      <c r="P157" t="str">
        <f>IF(ISBLANK(Calculations!P157),"",Calculations!P157)</f>
        <v/>
      </c>
      <c r="Q157" t="str">
        <f>IF(ISBLANK(Calculations!Q157),"",Calculations!Q157)</f>
        <v/>
      </c>
      <c r="R157" t="str">
        <f>IF(ISBLANK(Calculations!R157),"",Calculations!R157)</f>
        <v/>
      </c>
      <c r="S157" t="str">
        <f>IF(ISBLANK(Calculations!S157),"",Calculations!S157)</f>
        <v/>
      </c>
      <c r="T157" t="str">
        <f>IF(ISBLANK(Calculations!T157),"",Calculations!T157)</f>
        <v/>
      </c>
      <c r="U157" t="str">
        <f>IF(ISBLANK(Calculations!U157),"",Calculations!U157)</f>
        <v/>
      </c>
      <c r="V157" t="str">
        <f>IF(ISBLANK(Calculations!V157),"",Calculations!V157)</f>
        <v/>
      </c>
      <c r="W157" t="str">
        <f>IF(ISBLANK(Calculations!W157),"",Calculations!W157)</f>
        <v/>
      </c>
      <c r="X157" t="str">
        <f>IF(ISBLANK(Calculations!X157),"",Calculations!X157)</f>
        <v/>
      </c>
      <c r="Y157" t="str">
        <f>IF(ISBLANK(Calculations!Y157),"",Calculations!Y157)</f>
        <v/>
      </c>
      <c r="Z157" t="str">
        <f>IF(ISBLANK(Calculations!Z157),"",Calculations!Z157)</f>
        <v/>
      </c>
      <c r="AA157" t="str">
        <f>IF(ISBLANK(Calculations!AA157),"",Calculations!AA157)</f>
        <v/>
      </c>
      <c r="AB157" t="str">
        <f>IF(ISBLANK(Calculations!AB157),"",Calculations!AB157)</f>
        <v/>
      </c>
      <c r="AC157" t="str">
        <f>IF(ISBLANK(Calculations!AC157),"",Calculations!AC157)</f>
        <v/>
      </c>
      <c r="AD157" t="str">
        <f>IF(ISBLANK(Calculations!AD157),"",Calculations!AD157)</f>
        <v/>
      </c>
      <c r="AE157" t="str">
        <f>IF(ISBLANK(Calculations!AE157),"",Calculations!AE157)</f>
        <v/>
      </c>
      <c r="AF157" t="str">
        <f>IF(ISBLANK(Calculations!AF157),"",Calculations!AF157)</f>
        <v/>
      </c>
      <c r="AG157" t="str">
        <f>IF(ISBLANK(Calculations!AG157),"",Calculations!AG157)</f>
        <v/>
      </c>
      <c r="AH157" t="str">
        <f>IF(ISBLANK(Calculations!AH157),"",Calculations!AH157)</f>
        <v/>
      </c>
      <c r="AI157" t="str">
        <f>IF(ISBLANK(Calculations!AI157),"",Calculations!AI157)</f>
        <v/>
      </c>
      <c r="AJ157" t="str">
        <f>IF(ISBLANK(Calculations!AJ157),"",Calculations!AJ157)</f>
        <v/>
      </c>
      <c r="AK157" t="str">
        <f>IF(ISBLANK(Calculations!AK157),"",Calculations!AK157)</f>
        <v/>
      </c>
      <c r="AL157" t="str">
        <f>IF(ISBLANK(Calculations!AL157),"",Calculations!AL157)</f>
        <v/>
      </c>
      <c r="AM157" t="str">
        <f>IF(ISBLANK(Calculations!AM157),"",Calculations!AM157)</f>
        <v/>
      </c>
      <c r="AN157" t="str">
        <f>IF(ISBLANK(Calculations!AN157),"",Calculations!AN157)</f>
        <v/>
      </c>
      <c r="AO157" t="str">
        <f>IF(ISBLANK(Calculations!AO157),"",Calculations!AO157)</f>
        <v/>
      </c>
      <c r="AP157" t="str">
        <f>IF(ISBLANK(Calculations!AP157),"",Calculations!AP157)</f>
        <v/>
      </c>
      <c r="AQ157" t="str">
        <f>IF(ISBLANK(Calculations!AQ157),"",Calculations!AQ157)</f>
        <v/>
      </c>
      <c r="AR157" t="str">
        <f>IF(ISBLANK(Calculations!AR157),"",Calculations!AR157)</f>
        <v/>
      </c>
      <c r="AS157" t="str">
        <f>IF(ISBLANK(Calculations!AS157),"",Calculations!AS157)</f>
        <v/>
      </c>
      <c r="AT157" t="str">
        <f>IF(ISBLANK(Calculations!AT157),"",Calculations!AT157)</f>
        <v/>
      </c>
    </row>
    <row r="158" spans="1:46">
      <c r="A158" s="1" t="str">
        <f>IF(ISBLANK(Calculations!A158),"",Calculations!A158)</f>
        <v/>
      </c>
      <c r="B158" t="str">
        <f>IF(ISBLANK(Calculations!B158),"",Calculations!B158)</f>
        <v/>
      </c>
      <c r="C158" t="str">
        <f>IF(ISBLANK(Calculations!C158),"",Calculations!C158)</f>
        <v/>
      </c>
      <c r="D158" t="str">
        <f>IF(ISBLANK(Calculations!D158),"",Calculations!D158)</f>
        <v/>
      </c>
      <c r="E158" t="str">
        <f>IF(ISBLANK(Calculations!E158),"",Calculations!E158)</f>
        <v/>
      </c>
      <c r="F158" t="str">
        <f>IF(ISBLANK(Calculations!F158),"",Calculations!F158)</f>
        <v/>
      </c>
      <c r="G158" t="str">
        <f>IF(ISBLANK(Calculations!G158),"",Calculations!G158)</f>
        <v/>
      </c>
      <c r="H158" t="str">
        <f>IF(ISBLANK(Calculations!H158),"",Calculations!H158)</f>
        <v>BCEU-commercial-lighting</v>
      </c>
      <c r="I158" t="str">
        <f>IF(ISBLANK(Calculations!I158),"",Calculations!I158)</f>
        <v/>
      </c>
      <c r="J158" t="str">
        <f>IF(ISBLANK(Calculations!J158),"",Calculations!J158)</f>
        <v/>
      </c>
      <c r="K158" t="str">
        <f>IF(ISBLANK(Calculations!K158),"",Calculations!K158)</f>
        <v/>
      </c>
      <c r="L158" t="str">
        <f>IF(ISBLANK(Calculations!L158),"",Calculations!L158)</f>
        <v/>
      </c>
      <c r="M158" t="str">
        <f>IF(ISBLANK(Calculations!M158),"",Calculations!M158)</f>
        <v/>
      </c>
      <c r="N158" t="str">
        <f>IF(ISBLANK(Calculations!N158),"",Calculations!N158)</f>
        <v/>
      </c>
      <c r="O158" t="str">
        <f t="shared" si="2"/>
        <v/>
      </c>
      <c r="P158" t="str">
        <f>IF(ISBLANK(Calculations!P158),"",Calculations!P158)</f>
        <v/>
      </c>
      <c r="Q158" t="str">
        <f>IF(ISBLANK(Calculations!Q158),"",Calculations!Q158)</f>
        <v/>
      </c>
      <c r="R158">
        <f>IF(ISBLANK(Calculations!R158),"",Calculations!R158)</f>
        <v>50763734.279479504</v>
      </c>
      <c r="S158">
        <f>IF(ISBLANK(Calculations!S158),"",Calculations!S158)</f>
        <v>51545518.569999501</v>
      </c>
      <c r="T158" t="str">
        <f>IF(ISBLANK(Calculations!T158),"",Calculations!T158)</f>
        <v/>
      </c>
      <c r="U158" t="str">
        <f>IF(ISBLANK(Calculations!U158),"",Calculations!U158)</f>
        <v/>
      </c>
      <c r="V158" t="str">
        <f>IF(ISBLANK(Calculations!V158),"",Calculations!V158)</f>
        <v/>
      </c>
      <c r="W158" t="str">
        <f>IF(ISBLANK(Calculations!W158),"",Calculations!W158)</f>
        <v/>
      </c>
      <c r="X158" t="str">
        <f>IF(ISBLANK(Calculations!X158),"",Calculations!X158)</f>
        <v/>
      </c>
      <c r="Y158" t="str">
        <f>IF(ISBLANK(Calculations!Y158),"",Calculations!Y158)</f>
        <v/>
      </c>
      <c r="Z158" t="str">
        <f>IF(ISBLANK(Calculations!Z158),"",Calculations!Z158)</f>
        <v/>
      </c>
      <c r="AA158" t="str">
        <f>IF(ISBLANK(Calculations!AA158),"",Calculations!AA158)</f>
        <v/>
      </c>
      <c r="AB158" t="str">
        <f>IF(ISBLANK(Calculations!AB158),"",Calculations!AB158)</f>
        <v/>
      </c>
      <c r="AC158" t="str">
        <f>IF(ISBLANK(Calculations!AC158),"",Calculations!AC158)</f>
        <v/>
      </c>
      <c r="AD158" t="str">
        <f>IF(ISBLANK(Calculations!AD158),"",Calculations!AD158)</f>
        <v/>
      </c>
      <c r="AE158" t="str">
        <f>IF(ISBLANK(Calculations!AE158),"",Calculations!AE158)</f>
        <v/>
      </c>
      <c r="AF158" t="str">
        <f>IF(ISBLANK(Calculations!AF158),"",Calculations!AF158)</f>
        <v/>
      </c>
      <c r="AG158" t="str">
        <f>IF(ISBLANK(Calculations!AG158),"",Calculations!AG158)</f>
        <v/>
      </c>
      <c r="AH158" t="str">
        <f>IF(ISBLANK(Calculations!AH158),"",Calculations!AH158)</f>
        <v/>
      </c>
      <c r="AI158" t="str">
        <f>IF(ISBLANK(Calculations!AI158),"",Calculations!AI158)</f>
        <v/>
      </c>
      <c r="AJ158" t="str">
        <f>IF(ISBLANK(Calculations!AJ158),"",Calculations!AJ158)</f>
        <v/>
      </c>
      <c r="AK158" t="str">
        <f>IF(ISBLANK(Calculations!AK158),"",Calculations!AK158)</f>
        <v/>
      </c>
      <c r="AL158" t="str">
        <f>IF(ISBLANK(Calculations!AL158),"",Calculations!AL158)</f>
        <v/>
      </c>
      <c r="AM158" t="str">
        <f>IF(ISBLANK(Calculations!AM158),"",Calculations!AM158)</f>
        <v/>
      </c>
      <c r="AN158" t="str">
        <f>IF(ISBLANK(Calculations!AN158),"",Calculations!AN158)</f>
        <v/>
      </c>
      <c r="AO158" t="str">
        <f>IF(ISBLANK(Calculations!AO158),"",Calculations!AO158)</f>
        <v/>
      </c>
      <c r="AP158" t="str">
        <f>IF(ISBLANK(Calculations!AP158),"",Calculations!AP158)</f>
        <v/>
      </c>
      <c r="AQ158" t="str">
        <f>IF(ISBLANK(Calculations!AQ158),"",Calculations!AQ158)</f>
        <v/>
      </c>
      <c r="AR158" t="str">
        <f>IF(ISBLANK(Calculations!AR158),"",Calculations!AR158)</f>
        <v/>
      </c>
      <c r="AS158" t="str">
        <f>IF(ISBLANK(Calculations!AS158),"",Calculations!AS158)</f>
        <v/>
      </c>
      <c r="AT158" t="str">
        <f>IF(ISBLANK(Calculations!AT158),"",Calculations!AT158)</f>
        <v/>
      </c>
    </row>
    <row r="159" spans="1:46">
      <c r="A159" s="1" t="str">
        <f>IF(ISBLANK(Calculations!A159),"",Calculations!A159)</f>
        <v/>
      </c>
      <c r="B159" t="str">
        <f>IF(ISBLANK(Calculations!B159),"",Calculations!B159)</f>
        <v/>
      </c>
      <c r="C159" t="str">
        <f>IF(ISBLANK(Calculations!C159),"",Calculations!C159)</f>
        <v/>
      </c>
      <c r="D159" t="str">
        <f>IF(ISBLANK(Calculations!D159),"",Calculations!D159)</f>
        <v/>
      </c>
      <c r="E159" t="str">
        <f>IF(ISBLANK(Calculations!E159),"",Calculations!E159)</f>
        <v/>
      </c>
      <c r="F159" t="str">
        <f>IF(ISBLANK(Calculations!F159),"",Calculations!F159)</f>
        <v/>
      </c>
      <c r="G159" t="str">
        <f>IF(ISBLANK(Calculations!G159),"",Calculations!G159)</f>
        <v/>
      </c>
      <c r="H159" t="str">
        <f>IF(ISBLANK(Calculations!H159),"",Calculations!H159)</f>
        <v/>
      </c>
      <c r="I159" t="str">
        <f>IF(ISBLANK(Calculations!I159),"",Calculations!I159)</f>
        <v/>
      </c>
      <c r="J159" t="str">
        <f>IF(ISBLANK(Calculations!J159),"",Calculations!J159)</f>
        <v/>
      </c>
      <c r="K159" t="str">
        <f>IF(ISBLANK(Calculations!K159),"",Calculations!K159)</f>
        <v/>
      </c>
      <c r="L159" t="str">
        <f>IF(ISBLANK(Calculations!L159),"",Calculations!L159)</f>
        <v/>
      </c>
      <c r="M159" t="str">
        <f>IF(ISBLANK(Calculations!M159),"",Calculations!M159)</f>
        <v/>
      </c>
      <c r="N159" t="str">
        <f>IF(ISBLANK(Calculations!N159),"",Calculations!N159)</f>
        <v>Year</v>
      </c>
      <c r="O159">
        <f t="shared" si="2"/>
        <v>2020</v>
      </c>
      <c r="P159">
        <f>IF(ISBLANK(Calculations!P159),"",Calculations!P159)</f>
        <v>2020</v>
      </c>
      <c r="Q159">
        <f>IF(ISBLANK(Calculations!Q159),"",Calculations!Q159)</f>
        <v>2021</v>
      </c>
      <c r="R159">
        <f>IF(ISBLANK(Calculations!R159),"",Calculations!R159)</f>
        <v>2022</v>
      </c>
      <c r="S159">
        <f>IF(ISBLANK(Calculations!S159),"",Calculations!S159)</f>
        <v>2023</v>
      </c>
      <c r="T159">
        <f>IF(ISBLANK(Calculations!T159),"",Calculations!T159)</f>
        <v>2024</v>
      </c>
      <c r="U159">
        <f>IF(ISBLANK(Calculations!U159),"",Calculations!U159)</f>
        <v>2025</v>
      </c>
      <c r="V159">
        <f>IF(ISBLANK(Calculations!V159),"",Calculations!V159)</f>
        <v>2026</v>
      </c>
      <c r="W159">
        <f>IF(ISBLANK(Calculations!W159),"",Calculations!W159)</f>
        <v>2027</v>
      </c>
      <c r="X159">
        <f>IF(ISBLANK(Calculations!X159),"",Calculations!X159)</f>
        <v>2028</v>
      </c>
      <c r="Y159">
        <f>IF(ISBLANK(Calculations!Y159),"",Calculations!Y159)</f>
        <v>2029</v>
      </c>
      <c r="Z159">
        <f>IF(ISBLANK(Calculations!Z159),"",Calculations!Z159)</f>
        <v>2030</v>
      </c>
      <c r="AA159">
        <f>IF(ISBLANK(Calculations!AA159),"",Calculations!AA159)</f>
        <v>2031</v>
      </c>
      <c r="AB159">
        <f>IF(ISBLANK(Calculations!AB159),"",Calculations!AB159)</f>
        <v>2032</v>
      </c>
      <c r="AC159">
        <f>IF(ISBLANK(Calculations!AC159),"",Calculations!AC159)</f>
        <v>2033</v>
      </c>
      <c r="AD159">
        <f>IF(ISBLANK(Calculations!AD159),"",Calculations!AD159)</f>
        <v>2034</v>
      </c>
      <c r="AE159">
        <f>IF(ISBLANK(Calculations!AE159),"",Calculations!AE159)</f>
        <v>2035</v>
      </c>
      <c r="AF159">
        <f>IF(ISBLANK(Calculations!AF159),"",Calculations!AF159)</f>
        <v>2036</v>
      </c>
      <c r="AG159">
        <f>IF(ISBLANK(Calculations!AG159),"",Calculations!AG159)</f>
        <v>2037</v>
      </c>
      <c r="AH159">
        <f>IF(ISBLANK(Calculations!AH159),"",Calculations!AH159)</f>
        <v>2038</v>
      </c>
      <c r="AI159">
        <f>IF(ISBLANK(Calculations!AI159),"",Calculations!AI159)</f>
        <v>2039</v>
      </c>
      <c r="AJ159">
        <f>IF(ISBLANK(Calculations!AJ159),"",Calculations!AJ159)</f>
        <v>2040</v>
      </c>
      <c r="AK159">
        <f>IF(ISBLANK(Calculations!AK159),"",Calculations!AK159)</f>
        <v>2041</v>
      </c>
      <c r="AL159">
        <f>IF(ISBLANK(Calculations!AL159),"",Calculations!AL159)</f>
        <v>2042</v>
      </c>
      <c r="AM159">
        <f>IF(ISBLANK(Calculations!AM159),"",Calculations!AM159)</f>
        <v>2043</v>
      </c>
      <c r="AN159">
        <f>IF(ISBLANK(Calculations!AN159),"",Calculations!AN159)</f>
        <v>2044</v>
      </c>
      <c r="AO159">
        <f>IF(ISBLANK(Calculations!AO159),"",Calculations!AO159)</f>
        <v>2045</v>
      </c>
      <c r="AP159">
        <f>IF(ISBLANK(Calculations!AP159),"",Calculations!AP159)</f>
        <v>2046</v>
      </c>
      <c r="AQ159">
        <f>IF(ISBLANK(Calculations!AQ159),"",Calculations!AQ159)</f>
        <v>2047</v>
      </c>
      <c r="AR159">
        <f>IF(ISBLANK(Calculations!AR159),"",Calculations!AR159)</f>
        <v>2048</v>
      </c>
      <c r="AS159">
        <f>IF(ISBLANK(Calculations!AS159),"",Calculations!AS159)</f>
        <v>2049</v>
      </c>
      <c r="AT159">
        <f>IF(ISBLANK(Calculations!AT159),"",Calculations!AT159)</f>
        <v>2050</v>
      </c>
    </row>
    <row r="160" spans="1:46">
      <c r="A160" s="1" t="str">
        <f>IF(ISBLANK(Calculations!A160),"",Calculations!A160)</f>
        <v/>
      </c>
      <c r="B160" t="str">
        <f>IF(ISBLANK(Calculations!B160),"",Calculations!B160)</f>
        <v/>
      </c>
      <c r="C160" t="str">
        <f>IF(ISBLANK(Calculations!C160),"",Calculations!C160)</f>
        <v/>
      </c>
      <c r="D160" t="str">
        <f>IF(ISBLANK(Calculations!D160),"",Calculations!D160)</f>
        <v/>
      </c>
      <c r="E160" t="str">
        <f>IF(ISBLANK(Calculations!E160),"",Calculations!E160)</f>
        <v/>
      </c>
      <c r="F160" t="str">
        <f>IF(ISBLANK(Calculations!F160),"",Calculations!F160)</f>
        <v/>
      </c>
      <c r="G160" t="str">
        <f>IF(ISBLANK(Calculations!G160),"",Calculations!G160)</f>
        <v/>
      </c>
      <c r="H160" t="str">
        <f>IF(ISBLANK(Calculations!H160),"",Calculations!H160)</f>
        <v>CKI000:ga_Lighting</v>
      </c>
      <c r="I160" t="str">
        <f>IF(ISBLANK(Calculations!I160),"",Calculations!I160)</f>
        <v>commercial</v>
      </c>
      <c r="J160">
        <f>IF(ISBLANK(Calculations!J160),"",Calculations!J160)</f>
        <v>9.7536228000756287E-2</v>
      </c>
      <c r="K160">
        <f>IF(ISBLANK(Calculations!K160),"",Calculations!K160)</f>
        <v>1</v>
      </c>
      <c r="L160" t="str">
        <f>IF(ISBLANK(Calculations!L160),"",Calculations!L160)</f>
        <v>COMMERCIAL</v>
      </c>
      <c r="M160" t="str">
        <f>IF(ISBLANK(Calculations!M160),"",Calculations!M160)</f>
        <v>lighting</v>
      </c>
      <c r="N160" t="str">
        <f>IF(ISBLANK(Calculations!N160),"",Calculations!N160)</f>
        <v>electricity</v>
      </c>
      <c r="O160">
        <f t="shared" si="2"/>
        <v>36195206529940.656</v>
      </c>
      <c r="P160">
        <f>IF(ISBLANK(Calculations!P160),"",Calculations!P160)</f>
        <v>36195206529940.656</v>
      </c>
      <c r="Q160">
        <f>IF(ISBLANK(Calculations!Q160),"",Calculations!Q160)</f>
        <v>36195206529940.656</v>
      </c>
      <c r="R160">
        <f>IF(ISBLANK(Calculations!R160),"",Calculations!R160)</f>
        <v>35646238459732.828</v>
      </c>
      <c r="S160">
        <f>IF(ISBLANK(Calculations!S160),"",Calculations!S160)</f>
        <v>34783905999631.434</v>
      </c>
      <c r="T160">
        <f>IF(ISBLANK(Calculations!T160),"",Calculations!T160)</f>
        <v>33841669245946.023</v>
      </c>
      <c r="U160">
        <f>IF(ISBLANK(Calculations!U160),"",Calculations!U160)</f>
        <v>32925423001184.324</v>
      </c>
      <c r="V160">
        <f>IF(ISBLANK(Calculations!V160),"",Calculations!V160)</f>
        <v>32029218605679.047</v>
      </c>
      <c r="W160">
        <f>IF(ISBLANK(Calculations!W160),"",Calculations!W160)</f>
        <v>31164123373296.641</v>
      </c>
      <c r="X160">
        <f>IF(ISBLANK(Calculations!X160),"",Calculations!X160)</f>
        <v>30354829351400.461</v>
      </c>
      <c r="Y160">
        <f>IF(ISBLANK(Calculations!Y160),"",Calculations!Y160)</f>
        <v>29610218825408.434</v>
      </c>
      <c r="Z160">
        <f>IF(ISBLANK(Calculations!Z160),"",Calculations!Z160)</f>
        <v>28948302411233.258</v>
      </c>
      <c r="AA160">
        <f>IF(ISBLANK(Calculations!AA160),"",Calculations!AA160)</f>
        <v>28382279672789.586</v>
      </c>
      <c r="AB160">
        <f>IF(ISBLANK(Calculations!AB160),"",Calculations!AB160)</f>
        <v>27912307229135.871</v>
      </c>
      <c r="AC160">
        <f>IF(ISBLANK(Calculations!AC160),"",Calculations!AC160)</f>
        <v>27511924481175.723</v>
      </c>
      <c r="AD160">
        <f>IF(ISBLANK(Calculations!AD160),"",Calculations!AD160)</f>
        <v>27160223140360.941</v>
      </c>
      <c r="AE160">
        <f>IF(ISBLANK(Calculations!AE160),"",Calculations!AE160)</f>
        <v>26840348258480.203</v>
      </c>
      <c r="AF160">
        <f>IF(ISBLANK(Calculations!AF160),"",Calculations!AF160)</f>
        <v>26539350629531.223</v>
      </c>
      <c r="AG160">
        <f>IF(ISBLANK(Calculations!AG160),"",Calculations!AG160)</f>
        <v>26268683730101.469</v>
      </c>
      <c r="AH160">
        <f>IF(ISBLANK(Calculations!AH160),"",Calculations!AH160)</f>
        <v>26033357870891.375</v>
      </c>
      <c r="AI160">
        <f>IF(ISBLANK(Calculations!AI160),"",Calculations!AI160)</f>
        <v>25823861261790.676</v>
      </c>
      <c r="AJ160">
        <f>IF(ISBLANK(Calculations!AJ160),"",Calculations!AJ160)</f>
        <v>25628777789043.434</v>
      </c>
      <c r="AK160">
        <f>IF(ISBLANK(Calculations!AK160),"",Calculations!AK160)</f>
        <v>25464134964711.289</v>
      </c>
      <c r="AL160">
        <f>IF(ISBLANK(Calculations!AL160),"",Calculations!AL160)</f>
        <v>25344569321646.195</v>
      </c>
      <c r="AM160">
        <f>IF(ISBLANK(Calculations!AM160),"",Calculations!AM160)</f>
        <v>25259820088406.051</v>
      </c>
      <c r="AN160">
        <f>IF(ISBLANK(Calculations!AN160),"",Calculations!AN160)</f>
        <v>25209021325177.574</v>
      </c>
      <c r="AO160">
        <f>IF(ISBLANK(Calculations!AO160),"",Calculations!AO160)</f>
        <v>25186464310281.465</v>
      </c>
      <c r="AP160">
        <f>IF(ISBLANK(Calculations!AP160),"",Calculations!AP160)</f>
        <v>25192626543289.703</v>
      </c>
      <c r="AQ160">
        <f>IF(ISBLANK(Calculations!AQ160),"",Calculations!AQ160)</f>
        <v>25227753433081.914</v>
      </c>
      <c r="AR160">
        <f>IF(ISBLANK(Calculations!AR160),"",Calculations!AR160)</f>
        <v>25293604501386.605</v>
      </c>
      <c r="AS160">
        <f>IF(ISBLANK(Calculations!AS160),"",Calculations!AS160)</f>
        <v>25389318712304.539</v>
      </c>
      <c r="AT160">
        <f>IF(ISBLANK(Calculations!AT160),"",Calculations!AT160)</f>
        <v>25517270706101.996</v>
      </c>
    </row>
    <row r="161" spans="1:46">
      <c r="A161" s="1" t="str">
        <f>IF(ISBLANK(Calculations!A161),"",Calculations!A161)</f>
        <v/>
      </c>
      <c r="B161" t="str">
        <f>IF(ISBLANK(Calculations!B161),"",Calculations!B161)</f>
        <v/>
      </c>
      <c r="C161" t="str">
        <f>IF(ISBLANK(Calculations!C161),"",Calculations!C161)</f>
        <v/>
      </c>
      <c r="D161" t="str">
        <f>IF(ISBLANK(Calculations!D161),"",Calculations!D161)</f>
        <v/>
      </c>
      <c r="E161" t="str">
        <f>IF(ISBLANK(Calculations!E161),"",Calculations!E161)</f>
        <v/>
      </c>
      <c r="F161" t="str">
        <f>IF(ISBLANK(Calculations!F161),"",Calculations!F161)</f>
        <v/>
      </c>
      <c r="G161" t="str">
        <f>IF(ISBLANK(Calculations!G161),"",Calculations!G161)</f>
        <v/>
      </c>
      <c r="H161" t="str">
        <f>IF(ISBLANK(Calculations!H161),"",Calculations!H161)</f>
        <v/>
      </c>
      <c r="I161" t="str">
        <f>IF(ISBLANK(Calculations!I161),"",Calculations!I161)</f>
        <v>commercial</v>
      </c>
      <c r="J161">
        <f>IF(ISBLANK(Calculations!J161),"",Calculations!J161)</f>
        <v>0</v>
      </c>
      <c r="K161">
        <f>IF(ISBLANK(Calculations!K161),"",Calculations!K161)</f>
        <v>1</v>
      </c>
      <c r="L161" t="str">
        <f>IF(ISBLANK(Calculations!L161),"",Calculations!L161)</f>
        <v>COMMERCIAL</v>
      </c>
      <c r="M161" t="str">
        <f>IF(ISBLANK(Calculations!M161),"",Calculations!M161)</f>
        <v>lighting</v>
      </c>
      <c r="N161" t="str">
        <f>IF(ISBLANK(Calculations!N161),"",Calculations!N161)</f>
        <v>coal</v>
      </c>
      <c r="O161">
        <f t="shared" si="2"/>
        <v>0</v>
      </c>
      <c r="P161">
        <f>IF(ISBLANK(Calculations!P161),"",Calculations!P161)</f>
        <v>0</v>
      </c>
      <c r="Q161">
        <f>IF(ISBLANK(Calculations!Q161),"",Calculations!Q161)</f>
        <v>0</v>
      </c>
      <c r="R161">
        <f>IF(ISBLANK(Calculations!R161),"",Calculations!R161)</f>
        <v>0</v>
      </c>
      <c r="S161">
        <f>IF(ISBLANK(Calculations!S161),"",Calculations!S161)</f>
        <v>0</v>
      </c>
      <c r="T161">
        <f>IF(ISBLANK(Calculations!T161),"",Calculations!T161)</f>
        <v>0</v>
      </c>
      <c r="U161">
        <f>IF(ISBLANK(Calculations!U161),"",Calculations!U161)</f>
        <v>0</v>
      </c>
      <c r="V161">
        <f>IF(ISBLANK(Calculations!V161),"",Calculations!V161)</f>
        <v>0</v>
      </c>
      <c r="W161">
        <f>IF(ISBLANK(Calculations!W161),"",Calculations!W161)</f>
        <v>0</v>
      </c>
      <c r="X161">
        <f>IF(ISBLANK(Calculations!X161),"",Calculations!X161)</f>
        <v>0</v>
      </c>
      <c r="Y161">
        <f>IF(ISBLANK(Calculations!Y161),"",Calculations!Y161)</f>
        <v>0</v>
      </c>
      <c r="Z161">
        <f>IF(ISBLANK(Calculations!Z161),"",Calculations!Z161)</f>
        <v>0</v>
      </c>
      <c r="AA161">
        <f>IF(ISBLANK(Calculations!AA161),"",Calculations!AA161)</f>
        <v>0</v>
      </c>
      <c r="AB161">
        <f>IF(ISBLANK(Calculations!AB161),"",Calculations!AB161)</f>
        <v>0</v>
      </c>
      <c r="AC161">
        <f>IF(ISBLANK(Calculations!AC161),"",Calculations!AC161)</f>
        <v>0</v>
      </c>
      <c r="AD161">
        <f>IF(ISBLANK(Calculations!AD161),"",Calculations!AD161)</f>
        <v>0</v>
      </c>
      <c r="AE161">
        <f>IF(ISBLANK(Calculations!AE161),"",Calculations!AE161)</f>
        <v>0</v>
      </c>
      <c r="AF161">
        <f>IF(ISBLANK(Calculations!AF161),"",Calculations!AF161)</f>
        <v>0</v>
      </c>
      <c r="AG161">
        <f>IF(ISBLANK(Calculations!AG161),"",Calculations!AG161)</f>
        <v>0</v>
      </c>
      <c r="AH161">
        <f>IF(ISBLANK(Calculations!AH161),"",Calculations!AH161)</f>
        <v>0</v>
      </c>
      <c r="AI161">
        <f>IF(ISBLANK(Calculations!AI161),"",Calculations!AI161)</f>
        <v>0</v>
      </c>
      <c r="AJ161">
        <f>IF(ISBLANK(Calculations!AJ161),"",Calculations!AJ161)</f>
        <v>0</v>
      </c>
      <c r="AK161">
        <f>IF(ISBLANK(Calculations!AK161),"",Calculations!AK161)</f>
        <v>0</v>
      </c>
      <c r="AL161">
        <f>IF(ISBLANK(Calculations!AL161),"",Calculations!AL161)</f>
        <v>0</v>
      </c>
      <c r="AM161">
        <f>IF(ISBLANK(Calculations!AM161),"",Calculations!AM161)</f>
        <v>0</v>
      </c>
      <c r="AN161">
        <f>IF(ISBLANK(Calculations!AN161),"",Calculations!AN161)</f>
        <v>0</v>
      </c>
      <c r="AO161">
        <f>IF(ISBLANK(Calculations!AO161),"",Calculations!AO161)</f>
        <v>0</v>
      </c>
      <c r="AP161">
        <f>IF(ISBLANK(Calculations!AP161),"",Calculations!AP161)</f>
        <v>0</v>
      </c>
      <c r="AQ161">
        <f>IF(ISBLANK(Calculations!AQ161),"",Calculations!AQ161)</f>
        <v>0</v>
      </c>
      <c r="AR161">
        <f>IF(ISBLANK(Calculations!AR161),"",Calculations!AR161)</f>
        <v>0</v>
      </c>
      <c r="AS161">
        <f>IF(ISBLANK(Calculations!AS161),"",Calculations!AS161)</f>
        <v>0</v>
      </c>
      <c r="AT161">
        <f>IF(ISBLANK(Calculations!AT161),"",Calculations!AT161)</f>
        <v>0</v>
      </c>
    </row>
    <row r="162" spans="1:46">
      <c r="A162" s="1" t="str">
        <f>IF(ISBLANK(Calculations!A162),"",Calculations!A162)</f>
        <v/>
      </c>
      <c r="B162" t="str">
        <f>IF(ISBLANK(Calculations!B162),"",Calculations!B162)</f>
        <v/>
      </c>
      <c r="C162" t="str">
        <f>IF(ISBLANK(Calculations!C162),"",Calculations!C162)</f>
        <v/>
      </c>
      <c r="D162" t="str">
        <f>IF(ISBLANK(Calculations!D162),"",Calculations!D162)</f>
        <v/>
      </c>
      <c r="E162" t="str">
        <f>IF(ISBLANK(Calculations!E162),"",Calculations!E162)</f>
        <v/>
      </c>
      <c r="F162" t="str">
        <f>IF(ISBLANK(Calculations!F162),"",Calculations!F162)</f>
        <v/>
      </c>
      <c r="G162" t="str">
        <f>IF(ISBLANK(Calculations!G162),"",Calculations!G162)</f>
        <v/>
      </c>
      <c r="H162" t="str">
        <f>IF(ISBLANK(Calculations!H162),"",Calculations!H162)</f>
        <v/>
      </c>
      <c r="I162" t="str">
        <f>IF(ISBLANK(Calculations!I162),"",Calculations!I162)</f>
        <v>commercial</v>
      </c>
      <c r="J162">
        <f>IF(ISBLANK(Calculations!J162),"",Calculations!J162)</f>
        <v>0</v>
      </c>
      <c r="K162">
        <f>IF(ISBLANK(Calculations!K162),"",Calculations!K162)</f>
        <v>1</v>
      </c>
      <c r="L162" t="str">
        <f>IF(ISBLANK(Calculations!L162),"",Calculations!L162)</f>
        <v>COMMERCIAL</v>
      </c>
      <c r="M162" t="str">
        <f>IF(ISBLANK(Calculations!M162),"",Calculations!M162)</f>
        <v>lighting</v>
      </c>
      <c r="N162" t="str">
        <f>IF(ISBLANK(Calculations!N162),"",Calculations!N162)</f>
        <v>natural gas</v>
      </c>
      <c r="O162">
        <f t="shared" si="2"/>
        <v>0</v>
      </c>
      <c r="P162">
        <f>IF(ISBLANK(Calculations!P162),"",Calculations!P162)</f>
        <v>0</v>
      </c>
      <c r="Q162">
        <f>IF(ISBLANK(Calculations!Q162),"",Calculations!Q162)</f>
        <v>0</v>
      </c>
      <c r="R162">
        <f>IF(ISBLANK(Calculations!R162),"",Calculations!R162)</f>
        <v>0</v>
      </c>
      <c r="S162">
        <f>IF(ISBLANK(Calculations!S162),"",Calculations!S162)</f>
        <v>0</v>
      </c>
      <c r="T162">
        <f>IF(ISBLANK(Calculations!T162),"",Calculations!T162)</f>
        <v>0</v>
      </c>
      <c r="U162">
        <f>IF(ISBLANK(Calculations!U162),"",Calculations!U162)</f>
        <v>0</v>
      </c>
      <c r="V162">
        <f>IF(ISBLANK(Calculations!V162),"",Calculations!V162)</f>
        <v>0</v>
      </c>
      <c r="W162">
        <f>IF(ISBLANK(Calculations!W162),"",Calculations!W162)</f>
        <v>0</v>
      </c>
      <c r="X162">
        <f>IF(ISBLANK(Calculations!X162),"",Calculations!X162)</f>
        <v>0</v>
      </c>
      <c r="Y162">
        <f>IF(ISBLANK(Calculations!Y162),"",Calculations!Y162)</f>
        <v>0</v>
      </c>
      <c r="Z162">
        <f>IF(ISBLANK(Calculations!Z162),"",Calculations!Z162)</f>
        <v>0</v>
      </c>
      <c r="AA162">
        <f>IF(ISBLANK(Calculations!AA162),"",Calculations!AA162)</f>
        <v>0</v>
      </c>
      <c r="AB162">
        <f>IF(ISBLANK(Calculations!AB162),"",Calculations!AB162)</f>
        <v>0</v>
      </c>
      <c r="AC162">
        <f>IF(ISBLANK(Calculations!AC162),"",Calculations!AC162)</f>
        <v>0</v>
      </c>
      <c r="AD162">
        <f>IF(ISBLANK(Calculations!AD162),"",Calculations!AD162)</f>
        <v>0</v>
      </c>
      <c r="AE162">
        <f>IF(ISBLANK(Calculations!AE162),"",Calculations!AE162)</f>
        <v>0</v>
      </c>
      <c r="AF162">
        <f>IF(ISBLANK(Calculations!AF162),"",Calculations!AF162)</f>
        <v>0</v>
      </c>
      <c r="AG162">
        <f>IF(ISBLANK(Calculations!AG162),"",Calculations!AG162)</f>
        <v>0</v>
      </c>
      <c r="AH162">
        <f>IF(ISBLANK(Calculations!AH162),"",Calculations!AH162)</f>
        <v>0</v>
      </c>
      <c r="AI162">
        <f>IF(ISBLANK(Calculations!AI162),"",Calculations!AI162)</f>
        <v>0</v>
      </c>
      <c r="AJ162">
        <f>IF(ISBLANK(Calculations!AJ162),"",Calculations!AJ162)</f>
        <v>0</v>
      </c>
      <c r="AK162">
        <f>IF(ISBLANK(Calculations!AK162),"",Calculations!AK162)</f>
        <v>0</v>
      </c>
      <c r="AL162">
        <f>IF(ISBLANK(Calculations!AL162),"",Calculations!AL162)</f>
        <v>0</v>
      </c>
      <c r="AM162">
        <f>IF(ISBLANK(Calculations!AM162),"",Calculations!AM162)</f>
        <v>0</v>
      </c>
      <c r="AN162">
        <f>IF(ISBLANK(Calculations!AN162),"",Calculations!AN162)</f>
        <v>0</v>
      </c>
      <c r="AO162">
        <f>IF(ISBLANK(Calculations!AO162),"",Calculations!AO162)</f>
        <v>0</v>
      </c>
      <c r="AP162">
        <f>IF(ISBLANK(Calculations!AP162),"",Calculations!AP162)</f>
        <v>0</v>
      </c>
      <c r="AQ162">
        <f>IF(ISBLANK(Calculations!AQ162),"",Calculations!AQ162)</f>
        <v>0</v>
      </c>
      <c r="AR162">
        <f>IF(ISBLANK(Calculations!AR162),"",Calculations!AR162)</f>
        <v>0</v>
      </c>
      <c r="AS162">
        <f>IF(ISBLANK(Calculations!AS162),"",Calculations!AS162)</f>
        <v>0</v>
      </c>
      <c r="AT162">
        <f>IF(ISBLANK(Calculations!AT162),"",Calculations!AT162)</f>
        <v>0</v>
      </c>
    </row>
    <row r="163" spans="1:46">
      <c r="A163" s="1" t="str">
        <f>IF(ISBLANK(Calculations!A163),"",Calculations!A163)</f>
        <v/>
      </c>
      <c r="B163" t="str">
        <f>IF(ISBLANK(Calculations!B163),"",Calculations!B163)</f>
        <v/>
      </c>
      <c r="C163" t="str">
        <f>IF(ISBLANK(Calculations!C163),"",Calculations!C163)</f>
        <v/>
      </c>
      <c r="D163" t="str">
        <f>IF(ISBLANK(Calculations!D163),"",Calculations!D163)</f>
        <v/>
      </c>
      <c r="E163" t="str">
        <f>IF(ISBLANK(Calculations!E163),"",Calculations!E163)</f>
        <v/>
      </c>
      <c r="F163" t="str">
        <f>IF(ISBLANK(Calculations!F163),"",Calculations!F163)</f>
        <v/>
      </c>
      <c r="G163" t="str">
        <f>IF(ISBLANK(Calculations!G163),"",Calculations!G163)</f>
        <v/>
      </c>
      <c r="H163" t="str">
        <f>IF(ISBLANK(Calculations!H163),"",Calculations!H163)</f>
        <v/>
      </c>
      <c r="I163" t="str">
        <f>IF(ISBLANK(Calculations!I163),"",Calculations!I163)</f>
        <v>commercial</v>
      </c>
      <c r="J163">
        <f>IF(ISBLANK(Calculations!J163),"",Calculations!J163)</f>
        <v>0</v>
      </c>
      <c r="K163">
        <f>IF(ISBLANK(Calculations!K163),"",Calculations!K163)</f>
        <v>1</v>
      </c>
      <c r="L163" t="str">
        <f>IF(ISBLANK(Calculations!L163),"",Calculations!L163)</f>
        <v>COMMERCIAL</v>
      </c>
      <c r="M163" t="str">
        <f>IF(ISBLANK(Calculations!M163),"",Calculations!M163)</f>
        <v>lighting</v>
      </c>
      <c r="N163" t="str">
        <f>IF(ISBLANK(Calculations!N163),"",Calculations!N163)</f>
        <v>petroleum diesel</v>
      </c>
      <c r="O163">
        <f t="shared" si="2"/>
        <v>0</v>
      </c>
      <c r="P163">
        <f>IF(ISBLANK(Calculations!P163),"",Calculations!P163)</f>
        <v>0</v>
      </c>
      <c r="Q163">
        <f>IF(ISBLANK(Calculations!Q163),"",Calculations!Q163)</f>
        <v>0</v>
      </c>
      <c r="R163">
        <f>IF(ISBLANK(Calculations!R163),"",Calculations!R163)</f>
        <v>0</v>
      </c>
      <c r="S163">
        <f>IF(ISBLANK(Calculations!S163),"",Calculations!S163)</f>
        <v>0</v>
      </c>
      <c r="T163">
        <f>IF(ISBLANK(Calculations!T163),"",Calculations!T163)</f>
        <v>0</v>
      </c>
      <c r="U163">
        <f>IF(ISBLANK(Calculations!U163),"",Calculations!U163)</f>
        <v>0</v>
      </c>
      <c r="V163">
        <f>IF(ISBLANK(Calculations!V163),"",Calculations!V163)</f>
        <v>0</v>
      </c>
      <c r="W163">
        <f>IF(ISBLANK(Calculations!W163),"",Calculations!W163)</f>
        <v>0</v>
      </c>
      <c r="X163">
        <f>IF(ISBLANK(Calculations!X163),"",Calculations!X163)</f>
        <v>0</v>
      </c>
      <c r="Y163">
        <f>IF(ISBLANK(Calculations!Y163),"",Calculations!Y163)</f>
        <v>0</v>
      </c>
      <c r="Z163">
        <f>IF(ISBLANK(Calculations!Z163),"",Calculations!Z163)</f>
        <v>0</v>
      </c>
      <c r="AA163">
        <f>IF(ISBLANK(Calculations!AA163),"",Calculations!AA163)</f>
        <v>0</v>
      </c>
      <c r="AB163">
        <f>IF(ISBLANK(Calculations!AB163),"",Calculations!AB163)</f>
        <v>0</v>
      </c>
      <c r="AC163">
        <f>IF(ISBLANK(Calculations!AC163),"",Calculations!AC163)</f>
        <v>0</v>
      </c>
      <c r="AD163">
        <f>IF(ISBLANK(Calculations!AD163),"",Calculations!AD163)</f>
        <v>0</v>
      </c>
      <c r="AE163">
        <f>IF(ISBLANK(Calculations!AE163),"",Calculations!AE163)</f>
        <v>0</v>
      </c>
      <c r="AF163">
        <f>IF(ISBLANK(Calculations!AF163),"",Calculations!AF163)</f>
        <v>0</v>
      </c>
      <c r="AG163">
        <f>IF(ISBLANK(Calculations!AG163),"",Calculations!AG163)</f>
        <v>0</v>
      </c>
      <c r="AH163">
        <f>IF(ISBLANK(Calculations!AH163),"",Calculations!AH163)</f>
        <v>0</v>
      </c>
      <c r="AI163">
        <f>IF(ISBLANK(Calculations!AI163),"",Calculations!AI163)</f>
        <v>0</v>
      </c>
      <c r="AJ163">
        <f>IF(ISBLANK(Calculations!AJ163),"",Calculations!AJ163)</f>
        <v>0</v>
      </c>
      <c r="AK163">
        <f>IF(ISBLANK(Calculations!AK163),"",Calculations!AK163)</f>
        <v>0</v>
      </c>
      <c r="AL163">
        <f>IF(ISBLANK(Calculations!AL163),"",Calculations!AL163)</f>
        <v>0</v>
      </c>
      <c r="AM163">
        <f>IF(ISBLANK(Calculations!AM163),"",Calculations!AM163)</f>
        <v>0</v>
      </c>
      <c r="AN163">
        <f>IF(ISBLANK(Calculations!AN163),"",Calculations!AN163)</f>
        <v>0</v>
      </c>
      <c r="AO163">
        <f>IF(ISBLANK(Calculations!AO163),"",Calculations!AO163)</f>
        <v>0</v>
      </c>
      <c r="AP163">
        <f>IF(ISBLANK(Calculations!AP163),"",Calculations!AP163)</f>
        <v>0</v>
      </c>
      <c r="AQ163">
        <f>IF(ISBLANK(Calculations!AQ163),"",Calculations!AQ163)</f>
        <v>0</v>
      </c>
      <c r="AR163">
        <f>IF(ISBLANK(Calculations!AR163),"",Calculations!AR163)</f>
        <v>0</v>
      </c>
      <c r="AS163">
        <f>IF(ISBLANK(Calculations!AS163),"",Calculations!AS163)</f>
        <v>0</v>
      </c>
      <c r="AT163">
        <f>IF(ISBLANK(Calculations!AT163),"",Calculations!AT163)</f>
        <v>0</v>
      </c>
    </row>
    <row r="164" spans="1:46">
      <c r="A164" s="1" t="str">
        <f>IF(ISBLANK(Calculations!A164),"",Calculations!A164)</f>
        <v/>
      </c>
      <c r="B164" t="str">
        <f>IF(ISBLANK(Calculations!B164),"",Calculations!B164)</f>
        <v/>
      </c>
      <c r="C164" t="str">
        <f>IF(ISBLANK(Calculations!C164),"",Calculations!C164)</f>
        <v/>
      </c>
      <c r="D164" t="str">
        <f>IF(ISBLANK(Calculations!D164),"",Calculations!D164)</f>
        <v/>
      </c>
      <c r="E164" t="str">
        <f>IF(ISBLANK(Calculations!E164),"",Calculations!E164)</f>
        <v/>
      </c>
      <c r="F164" t="str">
        <f>IF(ISBLANK(Calculations!F164),"",Calculations!F164)</f>
        <v/>
      </c>
      <c r="G164" t="str">
        <f>IF(ISBLANK(Calculations!G164),"",Calculations!G164)</f>
        <v/>
      </c>
      <c r="H164" t="str">
        <f>IF(ISBLANK(Calculations!H164),"",Calculations!H164)</f>
        <v/>
      </c>
      <c r="I164" t="str">
        <f>IF(ISBLANK(Calculations!I164),"",Calculations!I164)</f>
        <v>commercial</v>
      </c>
      <c r="J164">
        <f>IF(ISBLANK(Calculations!J164),"",Calculations!J164)</f>
        <v>0</v>
      </c>
      <c r="K164">
        <f>IF(ISBLANK(Calculations!K164),"",Calculations!K164)</f>
        <v>1</v>
      </c>
      <c r="L164" t="str">
        <f>IF(ISBLANK(Calculations!L164),"",Calculations!L164)</f>
        <v>COMMERCIAL</v>
      </c>
      <c r="M164" t="str">
        <f>IF(ISBLANK(Calculations!M164),"",Calculations!M164)</f>
        <v>lighting</v>
      </c>
      <c r="N164" t="str">
        <f>IF(ISBLANK(Calculations!N164),"",Calculations!N164)</f>
        <v>heat</v>
      </c>
      <c r="O164">
        <f t="shared" si="2"/>
        <v>0</v>
      </c>
      <c r="P164">
        <f>IF(ISBLANK(Calculations!P164),"",Calculations!P164)</f>
        <v>0</v>
      </c>
      <c r="Q164">
        <f>IF(ISBLANK(Calculations!Q164),"",Calculations!Q164)</f>
        <v>0</v>
      </c>
      <c r="R164">
        <f>IF(ISBLANK(Calculations!R164),"",Calculations!R164)</f>
        <v>0</v>
      </c>
      <c r="S164">
        <f>IF(ISBLANK(Calculations!S164),"",Calculations!S164)</f>
        <v>0</v>
      </c>
      <c r="T164">
        <f>IF(ISBLANK(Calculations!T164),"",Calculations!T164)</f>
        <v>0</v>
      </c>
      <c r="U164">
        <f>IF(ISBLANK(Calculations!U164),"",Calculations!U164)</f>
        <v>0</v>
      </c>
      <c r="V164">
        <f>IF(ISBLANK(Calculations!V164),"",Calculations!V164)</f>
        <v>0</v>
      </c>
      <c r="W164">
        <f>IF(ISBLANK(Calculations!W164),"",Calculations!W164)</f>
        <v>0</v>
      </c>
      <c r="X164">
        <f>IF(ISBLANK(Calculations!X164),"",Calculations!X164)</f>
        <v>0</v>
      </c>
      <c r="Y164">
        <f>IF(ISBLANK(Calculations!Y164),"",Calculations!Y164)</f>
        <v>0</v>
      </c>
      <c r="Z164">
        <f>IF(ISBLANK(Calculations!Z164),"",Calculations!Z164)</f>
        <v>0</v>
      </c>
      <c r="AA164">
        <f>IF(ISBLANK(Calculations!AA164),"",Calculations!AA164)</f>
        <v>0</v>
      </c>
      <c r="AB164">
        <f>IF(ISBLANK(Calculations!AB164),"",Calculations!AB164)</f>
        <v>0</v>
      </c>
      <c r="AC164">
        <f>IF(ISBLANK(Calculations!AC164),"",Calculations!AC164)</f>
        <v>0</v>
      </c>
      <c r="AD164">
        <f>IF(ISBLANK(Calculations!AD164),"",Calculations!AD164)</f>
        <v>0</v>
      </c>
      <c r="AE164">
        <f>IF(ISBLANK(Calculations!AE164),"",Calculations!AE164)</f>
        <v>0</v>
      </c>
      <c r="AF164">
        <f>IF(ISBLANK(Calculations!AF164),"",Calculations!AF164)</f>
        <v>0</v>
      </c>
      <c r="AG164">
        <f>IF(ISBLANK(Calculations!AG164),"",Calculations!AG164)</f>
        <v>0</v>
      </c>
      <c r="AH164">
        <f>IF(ISBLANK(Calculations!AH164),"",Calculations!AH164)</f>
        <v>0</v>
      </c>
      <c r="AI164">
        <f>IF(ISBLANK(Calculations!AI164),"",Calculations!AI164)</f>
        <v>0</v>
      </c>
      <c r="AJ164">
        <f>IF(ISBLANK(Calculations!AJ164),"",Calculations!AJ164)</f>
        <v>0</v>
      </c>
      <c r="AK164">
        <f>IF(ISBLANK(Calculations!AK164),"",Calculations!AK164)</f>
        <v>0</v>
      </c>
      <c r="AL164">
        <f>IF(ISBLANK(Calculations!AL164),"",Calculations!AL164)</f>
        <v>0</v>
      </c>
      <c r="AM164">
        <f>IF(ISBLANK(Calculations!AM164),"",Calculations!AM164)</f>
        <v>0</v>
      </c>
      <c r="AN164">
        <f>IF(ISBLANK(Calculations!AN164),"",Calculations!AN164)</f>
        <v>0</v>
      </c>
      <c r="AO164">
        <f>IF(ISBLANK(Calculations!AO164),"",Calculations!AO164)</f>
        <v>0</v>
      </c>
      <c r="AP164">
        <f>IF(ISBLANK(Calculations!AP164),"",Calculations!AP164)</f>
        <v>0</v>
      </c>
      <c r="AQ164">
        <f>IF(ISBLANK(Calculations!AQ164),"",Calculations!AQ164)</f>
        <v>0</v>
      </c>
      <c r="AR164">
        <f>IF(ISBLANK(Calculations!AR164),"",Calculations!AR164)</f>
        <v>0</v>
      </c>
      <c r="AS164">
        <f>IF(ISBLANK(Calculations!AS164),"",Calculations!AS164)</f>
        <v>0</v>
      </c>
      <c r="AT164">
        <f>IF(ISBLANK(Calculations!AT164),"",Calculations!AT164)</f>
        <v>0</v>
      </c>
    </row>
    <row r="165" spans="1:46">
      <c r="A165" s="1" t="str">
        <f>IF(ISBLANK(Calculations!A165),"",Calculations!A165)</f>
        <v/>
      </c>
      <c r="B165" t="str">
        <f>IF(ISBLANK(Calculations!B165),"",Calculations!B165)</f>
        <v/>
      </c>
      <c r="C165" t="str">
        <f>IF(ISBLANK(Calculations!C165),"",Calculations!C165)</f>
        <v/>
      </c>
      <c r="D165" t="str">
        <f>IF(ISBLANK(Calculations!D165),"",Calculations!D165)</f>
        <v/>
      </c>
      <c r="E165" t="str">
        <f>IF(ISBLANK(Calculations!E165),"",Calculations!E165)</f>
        <v/>
      </c>
      <c r="F165" t="str">
        <f>IF(ISBLANK(Calculations!F165),"",Calculations!F165)</f>
        <v/>
      </c>
      <c r="G165" t="str">
        <f>IF(ISBLANK(Calculations!G165),"",Calculations!G165)</f>
        <v/>
      </c>
      <c r="H165" t="str">
        <f>IF(ISBLANK(Calculations!H165),"",Calculations!H165)</f>
        <v/>
      </c>
      <c r="I165" t="str">
        <f>IF(ISBLANK(Calculations!I165),"",Calculations!I165)</f>
        <v>commercial</v>
      </c>
      <c r="J165">
        <f>IF(ISBLANK(Calculations!J165),"",Calculations!J165)</f>
        <v>0</v>
      </c>
      <c r="K165">
        <f>IF(ISBLANK(Calculations!K165),"",Calculations!K165)</f>
        <v>1</v>
      </c>
      <c r="L165" t="str">
        <f>IF(ISBLANK(Calculations!L165),"",Calculations!L165)</f>
        <v>COMMERCIAL</v>
      </c>
      <c r="M165" t="str">
        <f>IF(ISBLANK(Calculations!M165),"",Calculations!M165)</f>
        <v>lighting</v>
      </c>
      <c r="N165" t="str">
        <f>IF(ISBLANK(Calculations!N165),"",Calculations!N165)</f>
        <v>biomass</v>
      </c>
      <c r="O165">
        <f t="shared" si="2"/>
        <v>0</v>
      </c>
      <c r="P165">
        <f>IF(ISBLANK(Calculations!P165),"",Calculations!P165)</f>
        <v>0</v>
      </c>
      <c r="Q165">
        <f>IF(ISBLANK(Calculations!Q165),"",Calculations!Q165)</f>
        <v>0</v>
      </c>
      <c r="R165">
        <f>IF(ISBLANK(Calculations!R165),"",Calculations!R165)</f>
        <v>0</v>
      </c>
      <c r="S165">
        <f>IF(ISBLANK(Calculations!S165),"",Calculations!S165)</f>
        <v>0</v>
      </c>
      <c r="T165">
        <f>IF(ISBLANK(Calculations!T165),"",Calculations!T165)</f>
        <v>0</v>
      </c>
      <c r="U165">
        <f>IF(ISBLANK(Calculations!U165),"",Calculations!U165)</f>
        <v>0</v>
      </c>
      <c r="V165">
        <f>IF(ISBLANK(Calculations!V165),"",Calculations!V165)</f>
        <v>0</v>
      </c>
      <c r="W165">
        <f>IF(ISBLANK(Calculations!W165),"",Calculations!W165)</f>
        <v>0</v>
      </c>
      <c r="X165">
        <f>IF(ISBLANK(Calculations!X165),"",Calculations!X165)</f>
        <v>0</v>
      </c>
      <c r="Y165">
        <f>IF(ISBLANK(Calculations!Y165),"",Calculations!Y165)</f>
        <v>0</v>
      </c>
      <c r="Z165">
        <f>IF(ISBLANK(Calculations!Z165),"",Calculations!Z165)</f>
        <v>0</v>
      </c>
      <c r="AA165">
        <f>IF(ISBLANK(Calculations!AA165),"",Calculations!AA165)</f>
        <v>0</v>
      </c>
      <c r="AB165">
        <f>IF(ISBLANK(Calculations!AB165),"",Calculations!AB165)</f>
        <v>0</v>
      </c>
      <c r="AC165">
        <f>IF(ISBLANK(Calculations!AC165),"",Calculations!AC165)</f>
        <v>0</v>
      </c>
      <c r="AD165">
        <f>IF(ISBLANK(Calculations!AD165),"",Calculations!AD165)</f>
        <v>0</v>
      </c>
      <c r="AE165">
        <f>IF(ISBLANK(Calculations!AE165),"",Calculations!AE165)</f>
        <v>0</v>
      </c>
      <c r="AF165">
        <f>IF(ISBLANK(Calculations!AF165),"",Calculations!AF165)</f>
        <v>0</v>
      </c>
      <c r="AG165">
        <f>IF(ISBLANK(Calculations!AG165),"",Calculations!AG165)</f>
        <v>0</v>
      </c>
      <c r="AH165">
        <f>IF(ISBLANK(Calculations!AH165),"",Calculations!AH165)</f>
        <v>0</v>
      </c>
      <c r="AI165">
        <f>IF(ISBLANK(Calculations!AI165),"",Calculations!AI165)</f>
        <v>0</v>
      </c>
      <c r="AJ165">
        <f>IF(ISBLANK(Calculations!AJ165),"",Calculations!AJ165)</f>
        <v>0</v>
      </c>
      <c r="AK165">
        <f>IF(ISBLANK(Calculations!AK165),"",Calculations!AK165)</f>
        <v>0</v>
      </c>
      <c r="AL165">
        <f>IF(ISBLANK(Calculations!AL165),"",Calculations!AL165)</f>
        <v>0</v>
      </c>
      <c r="AM165">
        <f>IF(ISBLANK(Calculations!AM165),"",Calculations!AM165)</f>
        <v>0</v>
      </c>
      <c r="AN165">
        <f>IF(ISBLANK(Calculations!AN165),"",Calculations!AN165)</f>
        <v>0</v>
      </c>
      <c r="AO165">
        <f>IF(ISBLANK(Calculations!AO165),"",Calculations!AO165)</f>
        <v>0</v>
      </c>
      <c r="AP165">
        <f>IF(ISBLANK(Calculations!AP165),"",Calculations!AP165)</f>
        <v>0</v>
      </c>
      <c r="AQ165">
        <f>IF(ISBLANK(Calculations!AQ165),"",Calculations!AQ165)</f>
        <v>0</v>
      </c>
      <c r="AR165">
        <f>IF(ISBLANK(Calculations!AR165),"",Calculations!AR165)</f>
        <v>0</v>
      </c>
      <c r="AS165">
        <f>IF(ISBLANK(Calculations!AS165),"",Calculations!AS165)</f>
        <v>0</v>
      </c>
      <c r="AT165">
        <f>IF(ISBLANK(Calculations!AT165),"",Calculations!AT165)</f>
        <v>0</v>
      </c>
    </row>
    <row r="166" spans="1:46">
      <c r="A166" s="1" t="str">
        <f>IF(ISBLANK(Calculations!A166),"",Calculations!A166)</f>
        <v/>
      </c>
      <c r="B166" t="str">
        <f>IF(ISBLANK(Calculations!B166),"",Calculations!B166)</f>
        <v/>
      </c>
      <c r="C166" t="str">
        <f>IF(ISBLANK(Calculations!C166),"",Calculations!C166)</f>
        <v/>
      </c>
      <c r="D166" t="str">
        <f>IF(ISBLANK(Calculations!D166),"",Calculations!D166)</f>
        <v/>
      </c>
      <c r="E166" t="str">
        <f>IF(ISBLANK(Calculations!E166),"",Calculations!E166)</f>
        <v/>
      </c>
      <c r="F166" t="str">
        <f>IF(ISBLANK(Calculations!F166),"",Calculations!F166)</f>
        <v/>
      </c>
      <c r="G166" t="str">
        <f>IF(ISBLANK(Calculations!G166),"",Calculations!G166)</f>
        <v/>
      </c>
      <c r="H166" t="str">
        <f>IF(ISBLANK(Calculations!H166),"",Calculations!H166)</f>
        <v/>
      </c>
      <c r="I166" t="str">
        <f>IF(ISBLANK(Calculations!I166),"",Calculations!I166)</f>
        <v>commercial</v>
      </c>
      <c r="J166">
        <f>IF(ISBLANK(Calculations!J166),"",Calculations!J166)</f>
        <v>0</v>
      </c>
      <c r="K166">
        <f>IF(ISBLANK(Calculations!K166),"",Calculations!K166)</f>
        <v>1</v>
      </c>
      <c r="L166" t="str">
        <f>IF(ISBLANK(Calculations!L166),"",Calculations!L166)</f>
        <v>COMMERCIAL</v>
      </c>
      <c r="M166" t="str">
        <f>IF(ISBLANK(Calculations!M166),"",Calculations!M166)</f>
        <v>lighting</v>
      </c>
      <c r="N166" t="str">
        <f>IF(ISBLANK(Calculations!N166),"",Calculations!N166)</f>
        <v>kerosene</v>
      </c>
      <c r="O166">
        <f t="shared" si="2"/>
        <v>0</v>
      </c>
      <c r="P166">
        <f>IF(ISBLANK(Calculations!P166),"",Calculations!P166)</f>
        <v>0</v>
      </c>
      <c r="Q166">
        <f>IF(ISBLANK(Calculations!Q166),"",Calculations!Q166)</f>
        <v>0</v>
      </c>
      <c r="R166">
        <f>IF(ISBLANK(Calculations!R166),"",Calculations!R166)</f>
        <v>0</v>
      </c>
      <c r="S166">
        <f>IF(ISBLANK(Calculations!S166),"",Calculations!S166)</f>
        <v>0</v>
      </c>
      <c r="T166">
        <f>IF(ISBLANK(Calculations!T166),"",Calculations!T166)</f>
        <v>0</v>
      </c>
      <c r="U166">
        <f>IF(ISBLANK(Calculations!U166),"",Calculations!U166)</f>
        <v>0</v>
      </c>
      <c r="V166">
        <f>IF(ISBLANK(Calculations!V166),"",Calculations!V166)</f>
        <v>0</v>
      </c>
      <c r="W166">
        <f>IF(ISBLANK(Calculations!W166),"",Calculations!W166)</f>
        <v>0</v>
      </c>
      <c r="X166">
        <f>IF(ISBLANK(Calculations!X166),"",Calculations!X166)</f>
        <v>0</v>
      </c>
      <c r="Y166">
        <f>IF(ISBLANK(Calculations!Y166),"",Calculations!Y166)</f>
        <v>0</v>
      </c>
      <c r="Z166">
        <f>IF(ISBLANK(Calculations!Z166),"",Calculations!Z166)</f>
        <v>0</v>
      </c>
      <c r="AA166">
        <f>IF(ISBLANK(Calculations!AA166),"",Calculations!AA166)</f>
        <v>0</v>
      </c>
      <c r="AB166">
        <f>IF(ISBLANK(Calculations!AB166),"",Calculations!AB166)</f>
        <v>0</v>
      </c>
      <c r="AC166">
        <f>IF(ISBLANK(Calculations!AC166),"",Calculations!AC166)</f>
        <v>0</v>
      </c>
      <c r="AD166">
        <f>IF(ISBLANK(Calculations!AD166),"",Calculations!AD166)</f>
        <v>0</v>
      </c>
      <c r="AE166">
        <f>IF(ISBLANK(Calculations!AE166),"",Calculations!AE166)</f>
        <v>0</v>
      </c>
      <c r="AF166">
        <f>IF(ISBLANK(Calculations!AF166),"",Calculations!AF166)</f>
        <v>0</v>
      </c>
      <c r="AG166">
        <f>IF(ISBLANK(Calculations!AG166),"",Calculations!AG166)</f>
        <v>0</v>
      </c>
      <c r="AH166">
        <f>IF(ISBLANK(Calculations!AH166),"",Calculations!AH166)</f>
        <v>0</v>
      </c>
      <c r="AI166">
        <f>IF(ISBLANK(Calculations!AI166),"",Calculations!AI166)</f>
        <v>0</v>
      </c>
      <c r="AJ166">
        <f>IF(ISBLANK(Calculations!AJ166),"",Calculations!AJ166)</f>
        <v>0</v>
      </c>
      <c r="AK166">
        <f>IF(ISBLANK(Calculations!AK166),"",Calculations!AK166)</f>
        <v>0</v>
      </c>
      <c r="AL166">
        <f>IF(ISBLANK(Calculations!AL166),"",Calculations!AL166)</f>
        <v>0</v>
      </c>
      <c r="AM166">
        <f>IF(ISBLANK(Calculations!AM166),"",Calculations!AM166)</f>
        <v>0</v>
      </c>
      <c r="AN166">
        <f>IF(ISBLANK(Calculations!AN166),"",Calculations!AN166)</f>
        <v>0</v>
      </c>
      <c r="AO166">
        <f>IF(ISBLANK(Calculations!AO166),"",Calculations!AO166)</f>
        <v>0</v>
      </c>
      <c r="AP166">
        <f>IF(ISBLANK(Calculations!AP166),"",Calculations!AP166)</f>
        <v>0</v>
      </c>
      <c r="AQ166">
        <f>IF(ISBLANK(Calculations!AQ166),"",Calculations!AQ166)</f>
        <v>0</v>
      </c>
      <c r="AR166">
        <f>IF(ISBLANK(Calculations!AR166),"",Calculations!AR166)</f>
        <v>0</v>
      </c>
      <c r="AS166">
        <f>IF(ISBLANK(Calculations!AS166),"",Calculations!AS166)</f>
        <v>0</v>
      </c>
      <c r="AT166">
        <f>IF(ISBLANK(Calculations!AT166),"",Calculations!AT166)</f>
        <v>0</v>
      </c>
    </row>
    <row r="167" spans="1:46">
      <c r="A167" s="1" t="str">
        <f>IF(ISBLANK(Calculations!A167),"",Calculations!A167)</f>
        <v/>
      </c>
      <c r="B167" t="str">
        <f>IF(ISBLANK(Calculations!B167),"",Calculations!B167)</f>
        <v/>
      </c>
      <c r="C167" t="str">
        <f>IF(ISBLANK(Calculations!C167),"",Calculations!C167)</f>
        <v/>
      </c>
      <c r="D167" t="str">
        <f>IF(ISBLANK(Calculations!D167),"",Calculations!D167)</f>
        <v/>
      </c>
      <c r="E167" t="str">
        <f>IF(ISBLANK(Calculations!E167),"",Calculations!E167)</f>
        <v/>
      </c>
      <c r="F167" t="str">
        <f>IF(ISBLANK(Calculations!F167),"",Calculations!F167)</f>
        <v/>
      </c>
      <c r="G167" t="str">
        <f>IF(ISBLANK(Calculations!G167),"",Calculations!G167)</f>
        <v/>
      </c>
      <c r="H167" t="str">
        <f>IF(ISBLANK(Calculations!H167),"",Calculations!H167)</f>
        <v/>
      </c>
      <c r="I167" t="str">
        <f>IF(ISBLANK(Calculations!I167),"",Calculations!I167)</f>
        <v>commercial</v>
      </c>
      <c r="J167">
        <f>IF(ISBLANK(Calculations!J167),"",Calculations!J167)</f>
        <v>0</v>
      </c>
      <c r="K167">
        <f>IF(ISBLANK(Calculations!K167),"",Calculations!K167)</f>
        <v>1</v>
      </c>
      <c r="L167" t="str">
        <f>IF(ISBLANK(Calculations!L167),"",Calculations!L167)</f>
        <v>COMMERCIAL</v>
      </c>
      <c r="M167" t="str">
        <f>IF(ISBLANK(Calculations!M167),"",Calculations!M167)</f>
        <v>lighting</v>
      </c>
      <c r="N167" t="str">
        <f>IF(ISBLANK(Calculations!N167),"",Calculations!N167)</f>
        <v>heavy or residual fuel oil</v>
      </c>
      <c r="O167">
        <f t="shared" si="2"/>
        <v>0</v>
      </c>
      <c r="P167">
        <f>IF(ISBLANK(Calculations!P167),"",Calculations!P167)</f>
        <v>0</v>
      </c>
      <c r="Q167">
        <f>IF(ISBLANK(Calculations!Q167),"",Calculations!Q167)</f>
        <v>0</v>
      </c>
      <c r="R167">
        <f>IF(ISBLANK(Calculations!R167),"",Calculations!R167)</f>
        <v>0</v>
      </c>
      <c r="S167">
        <f>IF(ISBLANK(Calculations!S167),"",Calculations!S167)</f>
        <v>0</v>
      </c>
      <c r="T167">
        <f>IF(ISBLANK(Calculations!T167),"",Calculations!T167)</f>
        <v>0</v>
      </c>
      <c r="U167">
        <f>IF(ISBLANK(Calculations!U167),"",Calculations!U167)</f>
        <v>0</v>
      </c>
      <c r="V167">
        <f>IF(ISBLANK(Calculations!V167),"",Calculations!V167)</f>
        <v>0</v>
      </c>
      <c r="W167">
        <f>IF(ISBLANK(Calculations!W167),"",Calculations!W167)</f>
        <v>0</v>
      </c>
      <c r="X167">
        <f>IF(ISBLANK(Calculations!X167),"",Calculations!X167)</f>
        <v>0</v>
      </c>
      <c r="Y167">
        <f>IF(ISBLANK(Calculations!Y167),"",Calculations!Y167)</f>
        <v>0</v>
      </c>
      <c r="Z167">
        <f>IF(ISBLANK(Calculations!Z167),"",Calculations!Z167)</f>
        <v>0</v>
      </c>
      <c r="AA167">
        <f>IF(ISBLANK(Calculations!AA167),"",Calculations!AA167)</f>
        <v>0</v>
      </c>
      <c r="AB167">
        <f>IF(ISBLANK(Calculations!AB167),"",Calculations!AB167)</f>
        <v>0</v>
      </c>
      <c r="AC167">
        <f>IF(ISBLANK(Calculations!AC167),"",Calculations!AC167)</f>
        <v>0</v>
      </c>
      <c r="AD167">
        <f>IF(ISBLANK(Calculations!AD167),"",Calculations!AD167)</f>
        <v>0</v>
      </c>
      <c r="AE167">
        <f>IF(ISBLANK(Calculations!AE167),"",Calculations!AE167)</f>
        <v>0</v>
      </c>
      <c r="AF167">
        <f>IF(ISBLANK(Calculations!AF167),"",Calculations!AF167)</f>
        <v>0</v>
      </c>
      <c r="AG167">
        <f>IF(ISBLANK(Calculations!AG167),"",Calculations!AG167)</f>
        <v>0</v>
      </c>
      <c r="AH167">
        <f>IF(ISBLANK(Calculations!AH167),"",Calculations!AH167)</f>
        <v>0</v>
      </c>
      <c r="AI167">
        <f>IF(ISBLANK(Calculations!AI167),"",Calculations!AI167)</f>
        <v>0</v>
      </c>
      <c r="AJ167">
        <f>IF(ISBLANK(Calculations!AJ167),"",Calculations!AJ167)</f>
        <v>0</v>
      </c>
      <c r="AK167">
        <f>IF(ISBLANK(Calculations!AK167),"",Calculations!AK167)</f>
        <v>0</v>
      </c>
      <c r="AL167">
        <f>IF(ISBLANK(Calculations!AL167),"",Calculations!AL167)</f>
        <v>0</v>
      </c>
      <c r="AM167">
        <f>IF(ISBLANK(Calculations!AM167),"",Calculations!AM167)</f>
        <v>0</v>
      </c>
      <c r="AN167">
        <f>IF(ISBLANK(Calculations!AN167),"",Calculations!AN167)</f>
        <v>0</v>
      </c>
      <c r="AO167">
        <f>IF(ISBLANK(Calculations!AO167),"",Calculations!AO167)</f>
        <v>0</v>
      </c>
      <c r="AP167">
        <f>IF(ISBLANK(Calculations!AP167),"",Calculations!AP167)</f>
        <v>0</v>
      </c>
      <c r="AQ167">
        <f>IF(ISBLANK(Calculations!AQ167),"",Calculations!AQ167)</f>
        <v>0</v>
      </c>
      <c r="AR167">
        <f>IF(ISBLANK(Calculations!AR167),"",Calculations!AR167)</f>
        <v>0</v>
      </c>
      <c r="AS167">
        <f>IF(ISBLANK(Calculations!AS167),"",Calculations!AS167)</f>
        <v>0</v>
      </c>
      <c r="AT167">
        <f>IF(ISBLANK(Calculations!AT167),"",Calculations!AT167)</f>
        <v>0</v>
      </c>
    </row>
    <row r="168" spans="1:46">
      <c r="A168" s="1" t="str">
        <f>IF(ISBLANK(Calculations!A168),"",Calculations!A168)</f>
        <v/>
      </c>
      <c r="B168" t="str">
        <f>IF(ISBLANK(Calculations!B168),"",Calculations!B168)</f>
        <v/>
      </c>
      <c r="C168" t="str">
        <f>IF(ISBLANK(Calculations!C168),"",Calculations!C168)</f>
        <v/>
      </c>
      <c r="D168" t="str">
        <f>IF(ISBLANK(Calculations!D168),"",Calculations!D168)</f>
        <v/>
      </c>
      <c r="E168" t="str">
        <f>IF(ISBLANK(Calculations!E168),"",Calculations!E168)</f>
        <v/>
      </c>
      <c r="F168" t="str">
        <f>IF(ISBLANK(Calculations!F168),"",Calculations!F168)</f>
        <v/>
      </c>
      <c r="G168" t="str">
        <f>IF(ISBLANK(Calculations!G168),"",Calculations!G168)</f>
        <v/>
      </c>
      <c r="H168" t="str">
        <f>IF(ISBLANK(Calculations!H168),"",Calculations!H168)</f>
        <v/>
      </c>
      <c r="I168" t="str">
        <f>IF(ISBLANK(Calculations!I168),"",Calculations!I168)</f>
        <v>commercial</v>
      </c>
      <c r="J168">
        <f>IF(ISBLANK(Calculations!J168),"",Calculations!J168)</f>
        <v>0</v>
      </c>
      <c r="K168">
        <f>IF(ISBLANK(Calculations!K168),"",Calculations!K168)</f>
        <v>1</v>
      </c>
      <c r="L168" t="str">
        <f>IF(ISBLANK(Calculations!L168),"",Calculations!L168)</f>
        <v>COMMERCIAL</v>
      </c>
      <c r="M168" t="str">
        <f>IF(ISBLANK(Calculations!M168),"",Calculations!M168)</f>
        <v>lighting</v>
      </c>
      <c r="N168" t="str">
        <f>IF(ISBLANK(Calculations!N168),"",Calculations!N168)</f>
        <v>LPG propane or butane</v>
      </c>
      <c r="O168">
        <f t="shared" si="2"/>
        <v>0</v>
      </c>
      <c r="P168">
        <f>IF(ISBLANK(Calculations!P168),"",Calculations!P168)</f>
        <v>0</v>
      </c>
      <c r="Q168">
        <f>IF(ISBLANK(Calculations!Q168),"",Calculations!Q168)</f>
        <v>0</v>
      </c>
      <c r="R168">
        <f>IF(ISBLANK(Calculations!R168),"",Calculations!R168)</f>
        <v>0</v>
      </c>
      <c r="S168">
        <f>IF(ISBLANK(Calculations!S168),"",Calculations!S168)</f>
        <v>0</v>
      </c>
      <c r="T168">
        <f>IF(ISBLANK(Calculations!T168),"",Calculations!T168)</f>
        <v>0</v>
      </c>
      <c r="U168">
        <f>IF(ISBLANK(Calculations!U168),"",Calculations!U168)</f>
        <v>0</v>
      </c>
      <c r="V168">
        <f>IF(ISBLANK(Calculations!V168),"",Calculations!V168)</f>
        <v>0</v>
      </c>
      <c r="W168">
        <f>IF(ISBLANK(Calculations!W168),"",Calculations!W168)</f>
        <v>0</v>
      </c>
      <c r="X168">
        <f>IF(ISBLANK(Calculations!X168),"",Calculations!X168)</f>
        <v>0</v>
      </c>
      <c r="Y168">
        <f>IF(ISBLANK(Calculations!Y168),"",Calculations!Y168)</f>
        <v>0</v>
      </c>
      <c r="Z168">
        <f>IF(ISBLANK(Calculations!Z168),"",Calculations!Z168)</f>
        <v>0</v>
      </c>
      <c r="AA168">
        <f>IF(ISBLANK(Calculations!AA168),"",Calculations!AA168)</f>
        <v>0</v>
      </c>
      <c r="AB168">
        <f>IF(ISBLANK(Calculations!AB168),"",Calculations!AB168)</f>
        <v>0</v>
      </c>
      <c r="AC168">
        <f>IF(ISBLANK(Calculations!AC168),"",Calculations!AC168)</f>
        <v>0</v>
      </c>
      <c r="AD168">
        <f>IF(ISBLANK(Calculations!AD168),"",Calculations!AD168)</f>
        <v>0</v>
      </c>
      <c r="AE168">
        <f>IF(ISBLANK(Calculations!AE168),"",Calculations!AE168)</f>
        <v>0</v>
      </c>
      <c r="AF168">
        <f>IF(ISBLANK(Calculations!AF168),"",Calculations!AF168)</f>
        <v>0</v>
      </c>
      <c r="AG168">
        <f>IF(ISBLANK(Calculations!AG168),"",Calculations!AG168)</f>
        <v>0</v>
      </c>
      <c r="AH168">
        <f>IF(ISBLANK(Calculations!AH168),"",Calculations!AH168)</f>
        <v>0</v>
      </c>
      <c r="AI168">
        <f>IF(ISBLANK(Calculations!AI168),"",Calculations!AI168)</f>
        <v>0</v>
      </c>
      <c r="AJ168">
        <f>IF(ISBLANK(Calculations!AJ168),"",Calculations!AJ168)</f>
        <v>0</v>
      </c>
      <c r="AK168">
        <f>IF(ISBLANK(Calculations!AK168),"",Calculations!AK168)</f>
        <v>0</v>
      </c>
      <c r="AL168">
        <f>IF(ISBLANK(Calculations!AL168),"",Calculations!AL168)</f>
        <v>0</v>
      </c>
      <c r="AM168">
        <f>IF(ISBLANK(Calculations!AM168),"",Calculations!AM168)</f>
        <v>0</v>
      </c>
      <c r="AN168">
        <f>IF(ISBLANK(Calculations!AN168),"",Calculations!AN168)</f>
        <v>0</v>
      </c>
      <c r="AO168">
        <f>IF(ISBLANK(Calculations!AO168),"",Calculations!AO168)</f>
        <v>0</v>
      </c>
      <c r="AP168">
        <f>IF(ISBLANK(Calculations!AP168),"",Calculations!AP168)</f>
        <v>0</v>
      </c>
      <c r="AQ168">
        <f>IF(ISBLANK(Calculations!AQ168),"",Calculations!AQ168)</f>
        <v>0</v>
      </c>
      <c r="AR168">
        <f>IF(ISBLANK(Calculations!AR168),"",Calculations!AR168)</f>
        <v>0</v>
      </c>
      <c r="AS168">
        <f>IF(ISBLANK(Calculations!AS168),"",Calculations!AS168)</f>
        <v>0</v>
      </c>
      <c r="AT168">
        <f>IF(ISBLANK(Calculations!AT168),"",Calculations!AT168)</f>
        <v>0</v>
      </c>
    </row>
    <row r="169" spans="1:46">
      <c r="A169" s="1" t="str">
        <f>IF(ISBLANK(Calculations!A169),"",Calculations!A169)</f>
        <v/>
      </c>
      <c r="B169" t="str">
        <f>IF(ISBLANK(Calculations!B169),"",Calculations!B169)</f>
        <v/>
      </c>
      <c r="C169" t="str">
        <f>IF(ISBLANK(Calculations!C169),"",Calculations!C169)</f>
        <v/>
      </c>
      <c r="D169" t="str">
        <f>IF(ISBLANK(Calculations!D169),"",Calculations!D169)</f>
        <v/>
      </c>
      <c r="E169" t="str">
        <f>IF(ISBLANK(Calculations!E169),"",Calculations!E169)</f>
        <v/>
      </c>
      <c r="F169" t="str">
        <f>IF(ISBLANK(Calculations!F169),"",Calculations!F169)</f>
        <v/>
      </c>
      <c r="G169" t="str">
        <f>IF(ISBLANK(Calculations!G169),"",Calculations!G169)</f>
        <v/>
      </c>
      <c r="H169" t="str">
        <f>IF(ISBLANK(Calculations!H169),"",Calculations!H169)</f>
        <v/>
      </c>
      <c r="I169" t="str">
        <f>IF(ISBLANK(Calculations!I169),"",Calculations!I169)</f>
        <v>commercial</v>
      </c>
      <c r="J169">
        <f>IF(ISBLANK(Calculations!J169),"",Calculations!J169)</f>
        <v>0</v>
      </c>
      <c r="K169">
        <f>IF(ISBLANK(Calculations!K169),"",Calculations!K169)</f>
        <v>1</v>
      </c>
      <c r="L169" t="str">
        <f>IF(ISBLANK(Calculations!L169),"",Calculations!L169)</f>
        <v>COMMERCIAL</v>
      </c>
      <c r="M169" t="str">
        <f>IF(ISBLANK(Calculations!M169),"",Calculations!M169)</f>
        <v>lighting</v>
      </c>
      <c r="N169" t="str">
        <f>IF(ISBLANK(Calculations!N169),"",Calculations!N169)</f>
        <v>hydrogen</v>
      </c>
      <c r="O169">
        <f t="shared" si="2"/>
        <v>0</v>
      </c>
      <c r="P169">
        <f>IF(ISBLANK(Calculations!P169),"",Calculations!P169)</f>
        <v>0</v>
      </c>
      <c r="Q169">
        <f>IF(ISBLANK(Calculations!Q169),"",Calculations!Q169)</f>
        <v>0</v>
      </c>
      <c r="R169">
        <f>IF(ISBLANK(Calculations!R169),"",Calculations!R169)</f>
        <v>0</v>
      </c>
      <c r="S169">
        <f>IF(ISBLANK(Calculations!S169),"",Calculations!S169)</f>
        <v>0</v>
      </c>
      <c r="T169">
        <f>IF(ISBLANK(Calculations!T169),"",Calculations!T169)</f>
        <v>0</v>
      </c>
      <c r="U169">
        <f>IF(ISBLANK(Calculations!U169),"",Calculations!U169)</f>
        <v>0</v>
      </c>
      <c r="V169">
        <f>IF(ISBLANK(Calculations!V169),"",Calculations!V169)</f>
        <v>0</v>
      </c>
      <c r="W169">
        <f>IF(ISBLANK(Calculations!W169),"",Calculations!W169)</f>
        <v>0</v>
      </c>
      <c r="X169">
        <f>IF(ISBLANK(Calculations!X169),"",Calculations!X169)</f>
        <v>0</v>
      </c>
      <c r="Y169">
        <f>IF(ISBLANK(Calculations!Y169),"",Calculations!Y169)</f>
        <v>0</v>
      </c>
      <c r="Z169">
        <f>IF(ISBLANK(Calculations!Z169),"",Calculations!Z169)</f>
        <v>0</v>
      </c>
      <c r="AA169">
        <f>IF(ISBLANK(Calculations!AA169),"",Calculations!AA169)</f>
        <v>0</v>
      </c>
      <c r="AB169">
        <f>IF(ISBLANK(Calculations!AB169),"",Calculations!AB169)</f>
        <v>0</v>
      </c>
      <c r="AC169">
        <f>IF(ISBLANK(Calculations!AC169),"",Calculations!AC169)</f>
        <v>0</v>
      </c>
      <c r="AD169">
        <f>IF(ISBLANK(Calculations!AD169),"",Calculations!AD169)</f>
        <v>0</v>
      </c>
      <c r="AE169">
        <f>IF(ISBLANK(Calculations!AE169),"",Calculations!AE169)</f>
        <v>0</v>
      </c>
      <c r="AF169">
        <f>IF(ISBLANK(Calculations!AF169),"",Calculations!AF169)</f>
        <v>0</v>
      </c>
      <c r="AG169">
        <f>IF(ISBLANK(Calculations!AG169),"",Calculations!AG169)</f>
        <v>0</v>
      </c>
      <c r="AH169">
        <f>IF(ISBLANK(Calculations!AH169),"",Calculations!AH169)</f>
        <v>0</v>
      </c>
      <c r="AI169">
        <f>IF(ISBLANK(Calculations!AI169),"",Calculations!AI169)</f>
        <v>0</v>
      </c>
      <c r="AJ169">
        <f>IF(ISBLANK(Calculations!AJ169),"",Calculations!AJ169)</f>
        <v>0</v>
      </c>
      <c r="AK169">
        <f>IF(ISBLANK(Calculations!AK169),"",Calculations!AK169)</f>
        <v>0</v>
      </c>
      <c r="AL169">
        <f>IF(ISBLANK(Calculations!AL169),"",Calculations!AL169)</f>
        <v>0</v>
      </c>
      <c r="AM169">
        <f>IF(ISBLANK(Calculations!AM169),"",Calculations!AM169)</f>
        <v>0</v>
      </c>
      <c r="AN169">
        <f>IF(ISBLANK(Calculations!AN169),"",Calculations!AN169)</f>
        <v>0</v>
      </c>
      <c r="AO169">
        <f>IF(ISBLANK(Calculations!AO169),"",Calculations!AO169)</f>
        <v>0</v>
      </c>
      <c r="AP169">
        <f>IF(ISBLANK(Calculations!AP169),"",Calculations!AP169)</f>
        <v>0</v>
      </c>
      <c r="AQ169">
        <f>IF(ISBLANK(Calculations!AQ169),"",Calculations!AQ169)</f>
        <v>0</v>
      </c>
      <c r="AR169">
        <f>IF(ISBLANK(Calculations!AR169),"",Calculations!AR169)</f>
        <v>0</v>
      </c>
      <c r="AS169">
        <f>IF(ISBLANK(Calculations!AS169),"",Calculations!AS169)</f>
        <v>0</v>
      </c>
      <c r="AT169">
        <f>IF(ISBLANK(Calculations!AT169),"",Calculations!AT169)</f>
        <v>0</v>
      </c>
    </row>
    <row r="170" spans="1:46">
      <c r="A170" s="1" t="str">
        <f>IF(ISBLANK(Calculations!A170),"",Calculations!A170)</f>
        <v/>
      </c>
      <c r="B170" t="str">
        <f>IF(ISBLANK(Calculations!B170),"",Calculations!B170)</f>
        <v/>
      </c>
      <c r="C170" t="str">
        <f>IF(ISBLANK(Calculations!C170),"",Calculations!C170)</f>
        <v/>
      </c>
      <c r="D170" t="str">
        <f>IF(ISBLANK(Calculations!D170),"",Calculations!D170)</f>
        <v/>
      </c>
      <c r="E170" t="str">
        <f>IF(ISBLANK(Calculations!E170),"",Calculations!E170)</f>
        <v/>
      </c>
      <c r="F170" t="str">
        <f>IF(ISBLANK(Calculations!F170),"",Calculations!F170)</f>
        <v/>
      </c>
      <c r="G170" t="str">
        <f>IF(ISBLANK(Calculations!G170),"",Calculations!G170)</f>
        <v/>
      </c>
      <c r="H170" t="str">
        <f>IF(ISBLANK(Calculations!H170),"",Calculations!H170)</f>
        <v/>
      </c>
      <c r="I170" t="str">
        <f>IF(ISBLANK(Calculations!I170),"",Calculations!I170)</f>
        <v/>
      </c>
      <c r="J170" t="str">
        <f>IF(ISBLANK(Calculations!J170),"",Calculations!J170)</f>
        <v/>
      </c>
      <c r="K170" t="str">
        <f>IF(ISBLANK(Calculations!K170),"",Calculations!K170)</f>
        <v/>
      </c>
      <c r="L170" t="str">
        <f>IF(ISBLANK(Calculations!L170),"",Calculations!L170)</f>
        <v/>
      </c>
      <c r="M170" t="str">
        <f>IF(ISBLANK(Calculations!M170),"",Calculations!M170)</f>
        <v/>
      </c>
      <c r="N170" t="str">
        <f>IF(ISBLANK(Calculations!N170),"",Calculations!N170)</f>
        <v/>
      </c>
      <c r="O170" t="str">
        <f t="shared" si="2"/>
        <v/>
      </c>
      <c r="P170" t="str">
        <f>IF(ISBLANK(Calculations!P170),"",Calculations!P170)</f>
        <v/>
      </c>
      <c r="Q170" t="str">
        <f>IF(ISBLANK(Calculations!Q170),"",Calculations!Q170)</f>
        <v/>
      </c>
      <c r="R170" t="str">
        <f>IF(ISBLANK(Calculations!R170),"",Calculations!R170)</f>
        <v/>
      </c>
      <c r="S170" t="str">
        <f>IF(ISBLANK(Calculations!S170),"",Calculations!S170)</f>
        <v/>
      </c>
      <c r="T170" t="str">
        <f>IF(ISBLANK(Calculations!T170),"",Calculations!T170)</f>
        <v/>
      </c>
      <c r="U170" t="str">
        <f>IF(ISBLANK(Calculations!U170),"",Calculations!U170)</f>
        <v/>
      </c>
      <c r="V170" t="str">
        <f>IF(ISBLANK(Calculations!V170),"",Calculations!V170)</f>
        <v/>
      </c>
      <c r="W170" t="str">
        <f>IF(ISBLANK(Calculations!W170),"",Calculations!W170)</f>
        <v/>
      </c>
      <c r="X170" t="str">
        <f>IF(ISBLANK(Calculations!X170),"",Calculations!X170)</f>
        <v/>
      </c>
      <c r="Y170" t="str">
        <f>IF(ISBLANK(Calculations!Y170),"",Calculations!Y170)</f>
        <v/>
      </c>
      <c r="Z170" t="str">
        <f>IF(ISBLANK(Calculations!Z170),"",Calculations!Z170)</f>
        <v/>
      </c>
      <c r="AA170" t="str">
        <f>IF(ISBLANK(Calculations!AA170),"",Calculations!AA170)</f>
        <v/>
      </c>
      <c r="AB170" t="str">
        <f>IF(ISBLANK(Calculations!AB170),"",Calculations!AB170)</f>
        <v/>
      </c>
      <c r="AC170" t="str">
        <f>IF(ISBLANK(Calculations!AC170),"",Calculations!AC170)</f>
        <v/>
      </c>
      <c r="AD170" t="str">
        <f>IF(ISBLANK(Calculations!AD170),"",Calculations!AD170)</f>
        <v/>
      </c>
      <c r="AE170" t="str">
        <f>IF(ISBLANK(Calculations!AE170),"",Calculations!AE170)</f>
        <v/>
      </c>
      <c r="AF170" t="str">
        <f>IF(ISBLANK(Calculations!AF170),"",Calculations!AF170)</f>
        <v/>
      </c>
      <c r="AG170" t="str">
        <f>IF(ISBLANK(Calculations!AG170),"",Calculations!AG170)</f>
        <v/>
      </c>
      <c r="AH170" t="str">
        <f>IF(ISBLANK(Calculations!AH170),"",Calculations!AH170)</f>
        <v/>
      </c>
      <c r="AI170" t="str">
        <f>IF(ISBLANK(Calculations!AI170),"",Calculations!AI170)</f>
        <v/>
      </c>
      <c r="AJ170" t="str">
        <f>IF(ISBLANK(Calculations!AJ170),"",Calculations!AJ170)</f>
        <v/>
      </c>
      <c r="AK170" t="str">
        <f>IF(ISBLANK(Calculations!AK170),"",Calculations!AK170)</f>
        <v/>
      </c>
      <c r="AL170" t="str">
        <f>IF(ISBLANK(Calculations!AL170),"",Calculations!AL170)</f>
        <v/>
      </c>
      <c r="AM170" t="str">
        <f>IF(ISBLANK(Calculations!AM170),"",Calculations!AM170)</f>
        <v/>
      </c>
      <c r="AN170" t="str">
        <f>IF(ISBLANK(Calculations!AN170),"",Calculations!AN170)</f>
        <v/>
      </c>
      <c r="AO170" t="str">
        <f>IF(ISBLANK(Calculations!AO170),"",Calculations!AO170)</f>
        <v/>
      </c>
      <c r="AP170" t="str">
        <f>IF(ISBLANK(Calculations!AP170),"",Calculations!AP170)</f>
        <v/>
      </c>
      <c r="AQ170" t="str">
        <f>IF(ISBLANK(Calculations!AQ170),"",Calculations!AQ170)</f>
        <v/>
      </c>
      <c r="AR170" t="str">
        <f>IF(ISBLANK(Calculations!AR170),"",Calculations!AR170)</f>
        <v/>
      </c>
      <c r="AS170" t="str">
        <f>IF(ISBLANK(Calculations!AS170),"",Calculations!AS170)</f>
        <v/>
      </c>
      <c r="AT170" t="str">
        <f>IF(ISBLANK(Calculations!AT170),"",Calculations!AT170)</f>
        <v/>
      </c>
    </row>
    <row r="171" spans="1:46">
      <c r="A171" s="1" t="str">
        <f>IF(ISBLANK(Calculations!A171),"",Calculations!A171)</f>
        <v/>
      </c>
      <c r="B171" t="str">
        <f>IF(ISBLANK(Calculations!B171),"",Calculations!B171)</f>
        <v/>
      </c>
      <c r="C171" t="str">
        <f>IF(ISBLANK(Calculations!C171),"",Calculations!C171)</f>
        <v/>
      </c>
      <c r="D171" t="str">
        <f>IF(ISBLANK(Calculations!D171),"",Calculations!D171)</f>
        <v/>
      </c>
      <c r="E171" t="str">
        <f>IF(ISBLANK(Calculations!E171),"",Calculations!E171)</f>
        <v/>
      </c>
      <c r="F171" t="str">
        <f>IF(ISBLANK(Calculations!F171),"",Calculations!F171)</f>
        <v/>
      </c>
      <c r="G171" t="str">
        <f>IF(ISBLANK(Calculations!G171),"",Calculations!G171)</f>
        <v/>
      </c>
      <c r="H171" t="str">
        <f>IF(ISBLANK(Calculations!H171),"",Calculations!H171)</f>
        <v>BCEU-commercial-appl</v>
      </c>
      <c r="I171" t="str">
        <f>IF(ISBLANK(Calculations!I171),"",Calculations!I171)</f>
        <v/>
      </c>
      <c r="J171" t="str">
        <f>IF(ISBLANK(Calculations!J171),"",Calculations!J171)</f>
        <v/>
      </c>
      <c r="K171" t="str">
        <f>IF(ISBLANK(Calculations!K171),"",Calculations!K171)</f>
        <v/>
      </c>
      <c r="L171" t="str">
        <f>IF(ISBLANK(Calculations!L171),"",Calculations!L171)</f>
        <v/>
      </c>
      <c r="M171" t="str">
        <f>IF(ISBLANK(Calculations!M171),"",Calculations!M171)</f>
        <v/>
      </c>
      <c r="N171" t="str">
        <f>IF(ISBLANK(Calculations!N171),"",Calculations!N171)</f>
        <v/>
      </c>
      <c r="O171" t="str">
        <f t="shared" si="2"/>
        <v/>
      </c>
      <c r="P171" t="str">
        <f>IF(ISBLANK(Calculations!P171),"",Calculations!P171)</f>
        <v/>
      </c>
      <c r="Q171" t="str">
        <f>IF(ISBLANK(Calculations!Q171),"",Calculations!Q171)</f>
        <v/>
      </c>
      <c r="R171" t="str">
        <f>IF(ISBLANK(Calculations!R171),"",Calculations!R171)</f>
        <v/>
      </c>
      <c r="S171" t="str">
        <f>IF(ISBLANK(Calculations!S171),"",Calculations!S171)</f>
        <v/>
      </c>
      <c r="T171" t="str">
        <f>IF(ISBLANK(Calculations!T171),"",Calculations!T171)</f>
        <v/>
      </c>
      <c r="U171" t="str">
        <f>IF(ISBLANK(Calculations!U171),"",Calculations!U171)</f>
        <v/>
      </c>
      <c r="V171" t="str">
        <f>IF(ISBLANK(Calculations!V171),"",Calculations!V171)</f>
        <v/>
      </c>
      <c r="W171" t="str">
        <f>IF(ISBLANK(Calculations!W171),"",Calculations!W171)</f>
        <v/>
      </c>
      <c r="X171" t="str">
        <f>IF(ISBLANK(Calculations!X171),"",Calculations!X171)</f>
        <v/>
      </c>
      <c r="Y171" t="str">
        <f>IF(ISBLANK(Calculations!Y171),"",Calculations!Y171)</f>
        <v/>
      </c>
      <c r="Z171" t="str">
        <f>IF(ISBLANK(Calculations!Z171),"",Calculations!Z171)</f>
        <v/>
      </c>
      <c r="AA171" t="str">
        <f>IF(ISBLANK(Calculations!AA171),"",Calculations!AA171)</f>
        <v/>
      </c>
      <c r="AB171" t="str">
        <f>IF(ISBLANK(Calculations!AB171),"",Calculations!AB171)</f>
        <v/>
      </c>
      <c r="AC171" t="str">
        <f>IF(ISBLANK(Calculations!AC171),"",Calculations!AC171)</f>
        <v/>
      </c>
      <c r="AD171" t="str">
        <f>IF(ISBLANK(Calculations!AD171),"",Calculations!AD171)</f>
        <v/>
      </c>
      <c r="AE171" t="str">
        <f>IF(ISBLANK(Calculations!AE171),"",Calculations!AE171)</f>
        <v/>
      </c>
      <c r="AF171" t="str">
        <f>IF(ISBLANK(Calculations!AF171),"",Calculations!AF171)</f>
        <v/>
      </c>
      <c r="AG171" t="str">
        <f>IF(ISBLANK(Calculations!AG171),"",Calculations!AG171)</f>
        <v/>
      </c>
      <c r="AH171" t="str">
        <f>IF(ISBLANK(Calculations!AH171),"",Calculations!AH171)</f>
        <v/>
      </c>
      <c r="AI171" t="str">
        <f>IF(ISBLANK(Calculations!AI171),"",Calculations!AI171)</f>
        <v/>
      </c>
      <c r="AJ171" t="str">
        <f>IF(ISBLANK(Calculations!AJ171),"",Calculations!AJ171)</f>
        <v/>
      </c>
      <c r="AK171" t="str">
        <f>IF(ISBLANK(Calculations!AK171),"",Calculations!AK171)</f>
        <v/>
      </c>
      <c r="AL171" t="str">
        <f>IF(ISBLANK(Calculations!AL171),"",Calculations!AL171)</f>
        <v/>
      </c>
      <c r="AM171" t="str">
        <f>IF(ISBLANK(Calculations!AM171),"",Calculations!AM171)</f>
        <v/>
      </c>
      <c r="AN171" t="str">
        <f>IF(ISBLANK(Calculations!AN171),"",Calculations!AN171)</f>
        <v/>
      </c>
      <c r="AO171" t="str">
        <f>IF(ISBLANK(Calculations!AO171),"",Calculations!AO171)</f>
        <v/>
      </c>
      <c r="AP171" t="str">
        <f>IF(ISBLANK(Calculations!AP171),"",Calculations!AP171)</f>
        <v/>
      </c>
      <c r="AQ171" t="str">
        <f>IF(ISBLANK(Calculations!AQ171),"",Calculations!AQ171)</f>
        <v/>
      </c>
      <c r="AR171" t="str">
        <f>IF(ISBLANK(Calculations!AR171),"",Calculations!AR171)</f>
        <v/>
      </c>
      <c r="AS171" t="str">
        <f>IF(ISBLANK(Calculations!AS171),"",Calculations!AS171)</f>
        <v/>
      </c>
      <c r="AT171" t="str">
        <f>IF(ISBLANK(Calculations!AT171),"",Calculations!AT171)</f>
        <v/>
      </c>
    </row>
    <row r="172" spans="1:46">
      <c r="A172" s="1" t="str">
        <f>IF(ISBLANK(Calculations!A172),"",Calculations!A172)</f>
        <v/>
      </c>
      <c r="B172" t="str">
        <f>IF(ISBLANK(Calculations!B172),"",Calculations!B172)</f>
        <v/>
      </c>
      <c r="C172" t="str">
        <f>IF(ISBLANK(Calculations!C172),"",Calculations!C172)</f>
        <v/>
      </c>
      <c r="D172" t="str">
        <f>IF(ISBLANK(Calculations!D172),"",Calculations!D172)</f>
        <v/>
      </c>
      <c r="E172" t="str">
        <f>IF(ISBLANK(Calculations!E172),"",Calculations!E172)</f>
        <v/>
      </c>
      <c r="F172" t="str">
        <f>IF(ISBLANK(Calculations!F172),"",Calculations!F172)</f>
        <v/>
      </c>
      <c r="G172" t="str">
        <f>IF(ISBLANK(Calculations!G172),"",Calculations!G172)</f>
        <v/>
      </c>
      <c r="H172" t="str">
        <f>IF(ISBLANK(Calculations!H172),"",Calculations!H172)</f>
        <v/>
      </c>
      <c r="I172" t="str">
        <f>IF(ISBLANK(Calculations!I172),"",Calculations!I172)</f>
        <v/>
      </c>
      <c r="J172" t="str">
        <f>IF(ISBLANK(Calculations!J172),"",Calculations!J172)</f>
        <v/>
      </c>
      <c r="K172" t="str">
        <f>IF(ISBLANK(Calculations!K172),"",Calculations!K172)</f>
        <v/>
      </c>
      <c r="L172" t="str">
        <f>IF(ISBLANK(Calculations!L172),"",Calculations!L172)</f>
        <v/>
      </c>
      <c r="M172" t="str">
        <f>IF(ISBLANK(Calculations!M172),"",Calculations!M172)</f>
        <v/>
      </c>
      <c r="N172" t="str">
        <f>IF(ISBLANK(Calculations!N172),"",Calculations!N172)</f>
        <v>Year</v>
      </c>
      <c r="O172">
        <f t="shared" si="2"/>
        <v>2020</v>
      </c>
      <c r="P172">
        <f>IF(ISBLANK(Calculations!P172),"",Calculations!P172)</f>
        <v>2020</v>
      </c>
      <c r="Q172">
        <f>IF(ISBLANK(Calculations!Q172),"",Calculations!Q172)</f>
        <v>2021</v>
      </c>
      <c r="R172">
        <f>IF(ISBLANK(Calculations!R172),"",Calculations!R172)</f>
        <v>2022</v>
      </c>
      <c r="S172">
        <f>IF(ISBLANK(Calculations!S172),"",Calculations!S172)</f>
        <v>2023</v>
      </c>
      <c r="T172">
        <f>IF(ISBLANK(Calculations!T172),"",Calculations!T172)</f>
        <v>2024</v>
      </c>
      <c r="U172">
        <f>IF(ISBLANK(Calculations!U172),"",Calculations!U172)</f>
        <v>2025</v>
      </c>
      <c r="V172">
        <f>IF(ISBLANK(Calculations!V172),"",Calculations!V172)</f>
        <v>2026</v>
      </c>
      <c r="W172">
        <f>IF(ISBLANK(Calculations!W172),"",Calculations!W172)</f>
        <v>2027</v>
      </c>
      <c r="X172">
        <f>IF(ISBLANK(Calculations!X172),"",Calculations!X172)</f>
        <v>2028</v>
      </c>
      <c r="Y172">
        <f>IF(ISBLANK(Calculations!Y172),"",Calculations!Y172)</f>
        <v>2029</v>
      </c>
      <c r="Z172">
        <f>IF(ISBLANK(Calculations!Z172),"",Calculations!Z172)</f>
        <v>2030</v>
      </c>
      <c r="AA172">
        <f>IF(ISBLANK(Calculations!AA172),"",Calculations!AA172)</f>
        <v>2031</v>
      </c>
      <c r="AB172">
        <f>IF(ISBLANK(Calculations!AB172),"",Calculations!AB172)</f>
        <v>2032</v>
      </c>
      <c r="AC172">
        <f>IF(ISBLANK(Calculations!AC172),"",Calculations!AC172)</f>
        <v>2033</v>
      </c>
      <c r="AD172">
        <f>IF(ISBLANK(Calculations!AD172),"",Calculations!AD172)</f>
        <v>2034</v>
      </c>
      <c r="AE172">
        <f>IF(ISBLANK(Calculations!AE172),"",Calculations!AE172)</f>
        <v>2035</v>
      </c>
      <c r="AF172">
        <f>IF(ISBLANK(Calculations!AF172),"",Calculations!AF172)</f>
        <v>2036</v>
      </c>
      <c r="AG172">
        <f>IF(ISBLANK(Calculations!AG172),"",Calculations!AG172)</f>
        <v>2037</v>
      </c>
      <c r="AH172">
        <f>IF(ISBLANK(Calculations!AH172),"",Calculations!AH172)</f>
        <v>2038</v>
      </c>
      <c r="AI172">
        <f>IF(ISBLANK(Calculations!AI172),"",Calculations!AI172)</f>
        <v>2039</v>
      </c>
      <c r="AJ172">
        <f>IF(ISBLANK(Calculations!AJ172),"",Calculations!AJ172)</f>
        <v>2040</v>
      </c>
      <c r="AK172">
        <f>IF(ISBLANK(Calculations!AK172),"",Calculations!AK172)</f>
        <v>2041</v>
      </c>
      <c r="AL172">
        <f>IF(ISBLANK(Calculations!AL172),"",Calculations!AL172)</f>
        <v>2042</v>
      </c>
      <c r="AM172">
        <f>IF(ISBLANK(Calculations!AM172),"",Calculations!AM172)</f>
        <v>2043</v>
      </c>
      <c r="AN172">
        <f>IF(ISBLANK(Calculations!AN172),"",Calculations!AN172)</f>
        <v>2044</v>
      </c>
      <c r="AO172">
        <f>IF(ISBLANK(Calculations!AO172),"",Calculations!AO172)</f>
        <v>2045</v>
      </c>
      <c r="AP172">
        <f>IF(ISBLANK(Calculations!AP172),"",Calculations!AP172)</f>
        <v>2046</v>
      </c>
      <c r="AQ172">
        <f>IF(ISBLANK(Calculations!AQ172),"",Calculations!AQ172)</f>
        <v>2047</v>
      </c>
      <c r="AR172">
        <f>IF(ISBLANK(Calculations!AR172),"",Calculations!AR172)</f>
        <v>2048</v>
      </c>
      <c r="AS172">
        <f>IF(ISBLANK(Calculations!AS172),"",Calculations!AS172)</f>
        <v>2049</v>
      </c>
      <c r="AT172">
        <f>IF(ISBLANK(Calculations!AT172),"",Calculations!AT172)</f>
        <v>2050</v>
      </c>
    </row>
    <row r="173" spans="1:46">
      <c r="A173" s="1" t="str">
        <f>IF(ISBLANK(Calculations!A173),"",Calculations!A173)</f>
        <v/>
      </c>
      <c r="B173" t="str">
        <f>IF(ISBLANK(Calculations!B173),"",Calculations!B173)</f>
        <v/>
      </c>
      <c r="C173" t="str">
        <f>IF(ISBLANK(Calculations!C173),"",Calculations!C173)</f>
        <v/>
      </c>
      <c r="D173" t="str">
        <f>IF(ISBLANK(Calculations!D173),"",Calculations!D173)</f>
        <v/>
      </c>
      <c r="E173" t="str">
        <f>IF(ISBLANK(Calculations!E173),"",Calculations!E173)</f>
        <v/>
      </c>
      <c r="F173" t="str">
        <f>IF(ISBLANK(Calculations!F173),"",Calculations!F173)</f>
        <v>CKI000:ga_Refrigeration</v>
      </c>
      <c r="G173" t="str">
        <f>IF(ISBLANK(Calculations!G173),"",Calculations!G173)</f>
        <v>CKI000:ga_Cooking</v>
      </c>
      <c r="H173" t="str">
        <f>IF(ISBLANK(Calculations!H173),"",Calculations!H173)</f>
        <v>CKI000:ga_WaterHeating</v>
      </c>
      <c r="I173" t="str">
        <f>IF(ISBLANK(Calculations!I173),"",Calculations!I173)</f>
        <v>commercial</v>
      </c>
      <c r="J173">
        <f>IF(ISBLANK(Calculations!J173),"",Calculations!J173)</f>
        <v>0.18763764221364421</v>
      </c>
      <c r="K173">
        <f>IF(ISBLANK(Calculations!K173),"",Calculations!K173)</f>
        <v>1</v>
      </c>
      <c r="L173" t="str">
        <f>IF(ISBLANK(Calculations!L173),"",Calculations!L173)</f>
        <v>COMMERCIAL</v>
      </c>
      <c r="M173" t="str">
        <f>IF(ISBLANK(Calculations!M173),"",Calculations!M173)</f>
        <v>appl</v>
      </c>
      <c r="N173" t="str">
        <f>IF(ISBLANK(Calculations!N173),"",Calculations!N173)</f>
        <v>electricity</v>
      </c>
      <c r="O173">
        <f t="shared" si="2"/>
        <v>69631390837272.297</v>
      </c>
      <c r="P173">
        <f>IF(ISBLANK(Calculations!P173),"",Calculations!P173)</f>
        <v>69631390837272.297</v>
      </c>
      <c r="Q173">
        <f>IF(ISBLANK(Calculations!Q173),"",Calculations!Q173)</f>
        <v>69631390837272.297</v>
      </c>
      <c r="R173">
        <f>IF(ISBLANK(Calculations!R173),"",Calculations!R173)</f>
        <v>70581628047717.016</v>
      </c>
      <c r="S173">
        <f>IF(ISBLANK(Calculations!S173),"",Calculations!S173)</f>
        <v>71418901207389</v>
      </c>
      <c r="T173">
        <f>IF(ISBLANK(Calculations!T173),"",Calculations!T173)</f>
        <v>72077718439808.594</v>
      </c>
      <c r="U173">
        <f>IF(ISBLANK(Calculations!U173),"",Calculations!U173)</f>
        <v>72517616374828.234</v>
      </c>
      <c r="V173">
        <f>IF(ISBLANK(Calculations!V173),"",Calculations!V173)</f>
        <v>72716586997287.688</v>
      </c>
      <c r="W173">
        <f>IF(ISBLANK(Calculations!W173),"",Calculations!W173)</f>
        <v>72720804650074.813</v>
      </c>
      <c r="X173">
        <f>IF(ISBLANK(Calculations!X173),"",Calculations!X173)</f>
        <v>72597982476817.469</v>
      </c>
      <c r="Y173">
        <f>IF(ISBLANK(Calculations!Y173),"",Calculations!Y173)</f>
        <v>72429348834047.297</v>
      </c>
      <c r="Z173">
        <f>IF(ISBLANK(Calculations!Z173),"",Calculations!Z173)</f>
        <v>72267054152614.516</v>
      </c>
      <c r="AA173">
        <f>IF(ISBLANK(Calculations!AA173),"",Calculations!AA173)</f>
        <v>72169197604903.281</v>
      </c>
      <c r="AB173">
        <f>IF(ISBLANK(Calculations!AB173),"",Calculations!AB173)</f>
        <v>72151774589317.344</v>
      </c>
      <c r="AC173">
        <f>IF(ISBLANK(Calculations!AC173),"",Calculations!AC173)</f>
        <v>72211781700102.625</v>
      </c>
      <c r="AD173">
        <f>IF(ISBLANK(Calculations!AD173),"",Calculations!AD173)</f>
        <v>72345379990218.234</v>
      </c>
      <c r="AE173">
        <f>IF(ISBLANK(Calculations!AE173),"",Calculations!AE173)</f>
        <v>72534650821936.766</v>
      </c>
      <c r="AF173">
        <f>IF(ISBLANK(Calculations!AF173),"",Calculations!AF173)</f>
        <v>72769071857223.25</v>
      </c>
      <c r="AG173">
        <f>IF(ISBLANK(Calculations!AG173),"",Calculations!AG173)</f>
        <v>73039004332487.625</v>
      </c>
      <c r="AH173">
        <f>IF(ISBLANK(Calculations!AH173),"",Calculations!AH173)</f>
        <v>73342521189621.859</v>
      </c>
      <c r="AI173">
        <f>IF(ISBLANK(Calculations!AI173),"",Calculations!AI173)</f>
        <v>73669311739606.344</v>
      </c>
      <c r="AJ173">
        <f>IF(ISBLANK(Calculations!AJ173),"",Calculations!AJ173)</f>
        <v>74002902307257.141</v>
      </c>
      <c r="AK173">
        <f>IF(ISBLANK(Calculations!AK173),"",Calculations!AK173)</f>
        <v>74365675760007.656</v>
      </c>
      <c r="AL173">
        <f>IF(ISBLANK(Calculations!AL173),"",Calculations!AL173)</f>
        <v>74750555129320</v>
      </c>
      <c r="AM173">
        <f>IF(ISBLANK(Calculations!AM173),"",Calculations!AM173)</f>
        <v>75161766515469.906</v>
      </c>
      <c r="AN173">
        <f>IF(ISBLANK(Calculations!AN173),"",Calculations!AN173)</f>
        <v>75598105103919.672</v>
      </c>
      <c r="AO173">
        <f>IF(ISBLANK(Calculations!AO173),"",Calculations!AO173)</f>
        <v>76062117203106.688</v>
      </c>
      <c r="AP173">
        <f>IF(ISBLANK(Calculations!AP173),"",Calculations!AP173)</f>
        <v>76552455173023.719</v>
      </c>
      <c r="AQ173">
        <f>IF(ISBLANK(Calculations!AQ173),"",Calculations!AQ173)</f>
        <v>77065091465745.781</v>
      </c>
      <c r="AR173">
        <f>IF(ISBLANK(Calculations!AR173),"",Calculations!AR173)</f>
        <v>77604405301557.375</v>
      </c>
      <c r="AS173">
        <f>IF(ISBLANK(Calculations!AS173),"",Calculations!AS173)</f>
        <v>78159183513390.141</v>
      </c>
      <c r="AT173">
        <f>IF(ISBLANK(Calculations!AT173),"",Calculations!AT173)</f>
        <v>78731463652367.469</v>
      </c>
    </row>
    <row r="174" spans="1:46">
      <c r="A174" s="1" t="str">
        <f>IF(ISBLANK(Calculations!A174),"",Calculations!A174)</f>
        <v/>
      </c>
      <c r="B174" t="str">
        <f>IF(ISBLANK(Calculations!B174),"",Calculations!B174)</f>
        <v/>
      </c>
      <c r="C174" t="str">
        <f>IF(ISBLANK(Calculations!C174),"",Calculations!C174)</f>
        <v/>
      </c>
      <c r="D174" t="str">
        <f>IF(ISBLANK(Calculations!D174),"",Calculations!D174)</f>
        <v/>
      </c>
      <c r="E174" t="str">
        <f>IF(ISBLANK(Calculations!E174),"",Calculations!E174)</f>
        <v/>
      </c>
      <c r="F174" t="str">
        <f>IF(ISBLANK(Calculations!F174),"",Calculations!F174)</f>
        <v/>
      </c>
      <c r="G174" t="str">
        <f>IF(ISBLANK(Calculations!G174),"",Calculations!G174)</f>
        <v/>
      </c>
      <c r="H174" t="str">
        <f>IF(ISBLANK(Calculations!H174),"",Calculations!H174)</f>
        <v/>
      </c>
      <c r="I174" t="str">
        <f>IF(ISBLANK(Calculations!I174),"",Calculations!I174)</f>
        <v>commercial</v>
      </c>
      <c r="J174">
        <f>IF(ISBLANK(Calculations!J174),"",Calculations!J174)</f>
        <v>0</v>
      </c>
      <c r="K174">
        <f>IF(ISBLANK(Calculations!K174),"",Calculations!K174)</f>
        <v>1</v>
      </c>
      <c r="L174" t="str">
        <f>IF(ISBLANK(Calculations!L174),"",Calculations!L174)</f>
        <v>COMMERCIAL</v>
      </c>
      <c r="M174" t="str">
        <f>IF(ISBLANK(Calculations!M174),"",Calculations!M174)</f>
        <v>appl</v>
      </c>
      <c r="N174" t="str">
        <f>IF(ISBLANK(Calculations!N174),"",Calculations!N174)</f>
        <v>coal</v>
      </c>
      <c r="O174">
        <f t="shared" si="2"/>
        <v>0</v>
      </c>
      <c r="P174">
        <f>IF(ISBLANK(Calculations!P174),"",Calculations!P174)</f>
        <v>0</v>
      </c>
      <c r="Q174">
        <f>IF(ISBLANK(Calculations!Q174),"",Calculations!Q174)</f>
        <v>0</v>
      </c>
      <c r="R174">
        <f>IF(ISBLANK(Calculations!R174),"",Calculations!R174)</f>
        <v>0</v>
      </c>
      <c r="S174">
        <f>IF(ISBLANK(Calculations!S174),"",Calculations!S174)</f>
        <v>0</v>
      </c>
      <c r="T174">
        <f>IF(ISBLANK(Calculations!T174),"",Calculations!T174)</f>
        <v>0</v>
      </c>
      <c r="U174">
        <f>IF(ISBLANK(Calculations!U174),"",Calculations!U174)</f>
        <v>0</v>
      </c>
      <c r="V174">
        <f>IF(ISBLANK(Calculations!V174),"",Calculations!V174)</f>
        <v>0</v>
      </c>
      <c r="W174">
        <f>IF(ISBLANK(Calculations!W174),"",Calculations!W174)</f>
        <v>0</v>
      </c>
      <c r="X174">
        <f>IF(ISBLANK(Calculations!X174),"",Calculations!X174)</f>
        <v>0</v>
      </c>
      <c r="Y174">
        <f>IF(ISBLANK(Calculations!Y174),"",Calculations!Y174)</f>
        <v>0</v>
      </c>
      <c r="Z174">
        <f>IF(ISBLANK(Calculations!Z174),"",Calculations!Z174)</f>
        <v>0</v>
      </c>
      <c r="AA174">
        <f>IF(ISBLANK(Calculations!AA174),"",Calculations!AA174)</f>
        <v>0</v>
      </c>
      <c r="AB174">
        <f>IF(ISBLANK(Calculations!AB174),"",Calculations!AB174)</f>
        <v>0</v>
      </c>
      <c r="AC174">
        <f>IF(ISBLANK(Calculations!AC174),"",Calculations!AC174)</f>
        <v>0</v>
      </c>
      <c r="AD174">
        <f>IF(ISBLANK(Calculations!AD174),"",Calculations!AD174)</f>
        <v>0</v>
      </c>
      <c r="AE174">
        <f>IF(ISBLANK(Calculations!AE174),"",Calculations!AE174)</f>
        <v>0</v>
      </c>
      <c r="AF174">
        <f>IF(ISBLANK(Calculations!AF174),"",Calculations!AF174)</f>
        <v>0</v>
      </c>
      <c r="AG174">
        <f>IF(ISBLANK(Calculations!AG174),"",Calculations!AG174)</f>
        <v>0</v>
      </c>
      <c r="AH174">
        <f>IF(ISBLANK(Calculations!AH174),"",Calculations!AH174)</f>
        <v>0</v>
      </c>
      <c r="AI174">
        <f>IF(ISBLANK(Calculations!AI174),"",Calculations!AI174)</f>
        <v>0</v>
      </c>
      <c r="AJ174">
        <f>IF(ISBLANK(Calculations!AJ174),"",Calculations!AJ174)</f>
        <v>0</v>
      </c>
      <c r="AK174">
        <f>IF(ISBLANK(Calculations!AK174),"",Calculations!AK174)</f>
        <v>0</v>
      </c>
      <c r="AL174">
        <f>IF(ISBLANK(Calculations!AL174),"",Calculations!AL174)</f>
        <v>0</v>
      </c>
      <c r="AM174">
        <f>IF(ISBLANK(Calculations!AM174),"",Calculations!AM174)</f>
        <v>0</v>
      </c>
      <c r="AN174">
        <f>IF(ISBLANK(Calculations!AN174),"",Calculations!AN174)</f>
        <v>0</v>
      </c>
      <c r="AO174">
        <f>IF(ISBLANK(Calculations!AO174),"",Calculations!AO174)</f>
        <v>0</v>
      </c>
      <c r="AP174">
        <f>IF(ISBLANK(Calculations!AP174),"",Calculations!AP174)</f>
        <v>0</v>
      </c>
      <c r="AQ174">
        <f>IF(ISBLANK(Calculations!AQ174),"",Calculations!AQ174)</f>
        <v>0</v>
      </c>
      <c r="AR174">
        <f>IF(ISBLANK(Calculations!AR174),"",Calculations!AR174)</f>
        <v>0</v>
      </c>
      <c r="AS174">
        <f>IF(ISBLANK(Calculations!AS174),"",Calculations!AS174)</f>
        <v>0</v>
      </c>
      <c r="AT174">
        <f>IF(ISBLANK(Calculations!AT174),"",Calculations!AT174)</f>
        <v>0</v>
      </c>
    </row>
    <row r="175" spans="1:46">
      <c r="A175" s="1" t="str">
        <f>IF(ISBLANK(Calculations!A175),"",Calculations!A175)</f>
        <v/>
      </c>
      <c r="B175" t="str">
        <f>IF(ISBLANK(Calculations!B175),"",Calculations!B175)</f>
        <v/>
      </c>
      <c r="C175" t="str">
        <f>IF(ISBLANK(Calculations!C175),"",Calculations!C175)</f>
        <v/>
      </c>
      <c r="D175" t="str">
        <f>IF(ISBLANK(Calculations!D175),"",Calculations!D175)</f>
        <v/>
      </c>
      <c r="E175" t="str">
        <f>IF(ISBLANK(Calculations!E175),"",Calculations!E175)</f>
        <v/>
      </c>
      <c r="F175" t="str">
        <f>IF(ISBLANK(Calculations!F175),"",Calculations!F175)</f>
        <v/>
      </c>
      <c r="G175" t="str">
        <f>IF(ISBLANK(Calculations!G175),"",Calculations!G175)</f>
        <v>CKI000:ia_WaterHeating</v>
      </c>
      <c r="H175" t="str">
        <f>IF(ISBLANK(Calculations!H175),"",Calculations!H175)</f>
        <v>CKI000:ia_Cooking</v>
      </c>
      <c r="I175" t="str">
        <f>IF(ISBLANK(Calculations!I175),"",Calculations!I175)</f>
        <v>commercial</v>
      </c>
      <c r="J175">
        <f>IF(ISBLANK(Calculations!J175),"",Calculations!J175)</f>
        <v>0.45350217795318243</v>
      </c>
      <c r="K175">
        <f>IF(ISBLANK(Calculations!K175),"",Calculations!K175)</f>
        <v>1</v>
      </c>
      <c r="L175" t="str">
        <f>IF(ISBLANK(Calculations!L175),"",Calculations!L175)</f>
        <v>COMMERCIAL</v>
      </c>
      <c r="M175" t="str">
        <f>IF(ISBLANK(Calculations!M175),"",Calculations!M175)</f>
        <v>appl</v>
      </c>
      <c r="N175" t="str">
        <f>IF(ISBLANK(Calculations!N175),"",Calculations!N175)</f>
        <v>natural gas</v>
      </c>
      <c r="O175">
        <f t="shared" si="2"/>
        <v>112592346226970.47</v>
      </c>
      <c r="P175">
        <f>IF(ISBLANK(Calculations!P175),"",Calculations!P175)</f>
        <v>112592346226970.47</v>
      </c>
      <c r="Q175">
        <f>IF(ISBLANK(Calculations!Q175),"",Calculations!Q175)</f>
        <v>112592346226970.47</v>
      </c>
      <c r="R175">
        <f>IF(ISBLANK(Calculations!R175),"",Calculations!R175)</f>
        <v>113535852461413.61</v>
      </c>
      <c r="S175">
        <f>IF(ISBLANK(Calculations!S175),"",Calculations!S175)</f>
        <v>114447157149996.56</v>
      </c>
      <c r="T175">
        <f>IF(ISBLANK(Calculations!T175),"",Calculations!T175)</f>
        <v>115335766402166.55</v>
      </c>
      <c r="U175">
        <f>IF(ISBLANK(Calculations!U175),"",Calculations!U175)</f>
        <v>116224581762695</v>
      </c>
      <c r="V175">
        <f>IF(ISBLANK(Calculations!V175),"",Calculations!V175)</f>
        <v>117136458026016.3</v>
      </c>
      <c r="W175">
        <f>IF(ISBLANK(Calculations!W175),"",Calculations!W175)</f>
        <v>118107125970421.56</v>
      </c>
      <c r="X175">
        <f>IF(ISBLANK(Calculations!X175),"",Calculations!X175)</f>
        <v>119139513138111.66</v>
      </c>
      <c r="Y175">
        <f>IF(ISBLANK(Calculations!Y175),"",Calculations!Y175)</f>
        <v>120234506785284.3</v>
      </c>
      <c r="Z175">
        <f>IF(ISBLANK(Calculations!Z175),"",Calculations!Z175)</f>
        <v>121372045266413.17</v>
      </c>
      <c r="AA175">
        <f>IF(ISBLANK(Calculations!AA175),"",Calculations!AA175)</f>
        <v>122537608913720.77</v>
      </c>
      <c r="AB175">
        <f>IF(ISBLANK(Calculations!AB175),"",Calculations!AB175)</f>
        <v>123715120340970.8</v>
      </c>
      <c r="AC175">
        <f>IF(ISBLANK(Calculations!AC175),"",Calculations!AC175)</f>
        <v>124906287602671.69</v>
      </c>
      <c r="AD175">
        <f>IF(ISBLANK(Calculations!AD175),"",Calculations!AD175)</f>
        <v>126091118421709.16</v>
      </c>
      <c r="AE175">
        <f>IF(ISBLANK(Calculations!AE175),"",Calculations!AE175)</f>
        <v>127276790310302.48</v>
      </c>
      <c r="AF175">
        <f>IF(ISBLANK(Calculations!AF175),"",Calculations!AF175)</f>
        <v>128454981034952.38</v>
      </c>
      <c r="AG175">
        <f>IF(ISBLANK(Calculations!AG175),"",Calculations!AG175)</f>
        <v>129627625734077.7</v>
      </c>
      <c r="AH175">
        <f>IF(ISBLANK(Calculations!AH175),"",Calculations!AH175)</f>
        <v>130806329945508.94</v>
      </c>
      <c r="AI175">
        <f>IF(ISBLANK(Calculations!AI175),"",Calculations!AI175)</f>
        <v>131987220375000.89</v>
      </c>
      <c r="AJ175">
        <f>IF(ISBLANK(Calculations!AJ175),"",Calculations!AJ175)</f>
        <v>133167389171457.8</v>
      </c>
      <c r="AK175">
        <f>IF(ISBLANK(Calculations!AK175),"",Calculations!AK175)</f>
        <v>134351540704808.28</v>
      </c>
      <c r="AL175">
        <f>IF(ISBLANK(Calculations!AL175),"",Calculations!AL175)</f>
        <v>135541168634641.45</v>
      </c>
      <c r="AM175">
        <f>IF(ISBLANK(Calculations!AM175),"",Calculations!AM175)</f>
        <v>136748973324953.38</v>
      </c>
      <c r="AN175">
        <f>IF(ISBLANK(Calculations!AN175),"",Calculations!AN175)</f>
        <v>137941889610370.09</v>
      </c>
      <c r="AO175">
        <f>IF(ISBLANK(Calculations!AO175),"",Calculations!AO175)</f>
        <v>139167514839280.78</v>
      </c>
      <c r="AP175">
        <f>IF(ISBLANK(Calculations!AP175),"",Calculations!AP175)</f>
        <v>140367925053669.78</v>
      </c>
      <c r="AQ175">
        <f>IF(ISBLANK(Calculations!AQ175),"",Calculations!AQ175)</f>
        <v>141606883909511.66</v>
      </c>
      <c r="AR175">
        <f>IF(ISBLANK(Calculations!AR175),"",Calculations!AR175)</f>
        <v>142835461494601.97</v>
      </c>
      <c r="AS175">
        <f>IF(ISBLANK(Calculations!AS175),"",Calculations!AS175)</f>
        <v>144072238843872.84</v>
      </c>
      <c r="AT175">
        <f>IF(ISBLANK(Calculations!AT175),"",Calculations!AT175)</f>
        <v>145315733681915.09</v>
      </c>
    </row>
    <row r="176" spans="1:46">
      <c r="A176" s="1" t="str">
        <f>IF(ISBLANK(Calculations!A176),"",Calculations!A176)</f>
        <v/>
      </c>
      <c r="B176" t="str">
        <f>IF(ISBLANK(Calculations!B176),"",Calculations!B176)</f>
        <v/>
      </c>
      <c r="C176" t="str">
        <f>IF(ISBLANK(Calculations!C176),"",Calculations!C176)</f>
        <v/>
      </c>
      <c r="D176" t="str">
        <f>IF(ISBLANK(Calculations!D176),"",Calculations!D176)</f>
        <v/>
      </c>
      <c r="E176" t="str">
        <f>IF(ISBLANK(Calculations!E176),"",Calculations!E176)</f>
        <v/>
      </c>
      <c r="F176" t="str">
        <f>IF(ISBLANK(Calculations!F176),"",Calculations!F176)</f>
        <v/>
      </c>
      <c r="G176" t="str">
        <f>IF(ISBLANK(Calculations!G176),"",Calculations!G176)</f>
        <v/>
      </c>
      <c r="H176" t="str">
        <f>IF(ISBLANK(Calculations!H176),"",Calculations!H176)</f>
        <v>CKI000:ja_WaterHeating</v>
      </c>
      <c r="I176" t="str">
        <f>IF(ISBLANK(Calculations!I176),"",Calculations!I176)</f>
        <v>commercial</v>
      </c>
      <c r="J176">
        <f>IF(ISBLANK(Calculations!J176),"",Calculations!J176)</f>
        <v>1.0620732545840663E-4</v>
      </c>
      <c r="K176">
        <f>IF(ISBLANK(Calculations!K176),"",Calculations!K176)</f>
        <v>1</v>
      </c>
      <c r="L176" t="str">
        <f>IF(ISBLANK(Calculations!L176),"",Calculations!L176)</f>
        <v>COMMERCIAL</v>
      </c>
      <c r="M176" t="str">
        <f>IF(ISBLANK(Calculations!M176),"",Calculations!M176)</f>
        <v>appl</v>
      </c>
      <c r="N176" t="str">
        <f>IF(ISBLANK(Calculations!N176),"",Calculations!N176)</f>
        <v>petroleum diesel</v>
      </c>
      <c r="O176">
        <f t="shared" si="2"/>
        <v>8036920732.0885458</v>
      </c>
      <c r="P176">
        <f>IF(ISBLANK(Calculations!P176),"",Calculations!P176)</f>
        <v>8036920732.0885458</v>
      </c>
      <c r="Q176">
        <f>IF(ISBLANK(Calculations!Q176),"",Calculations!Q176)</f>
        <v>8036920732.0885458</v>
      </c>
      <c r="R176">
        <f>IF(ISBLANK(Calculations!R176),"",Calculations!R176)</f>
        <v>7640782345.769351</v>
      </c>
      <c r="S176">
        <f>IF(ISBLANK(Calculations!S176),"",Calculations!S176)</f>
        <v>7246877046.5623674</v>
      </c>
      <c r="T176">
        <f>IF(ISBLANK(Calculations!T176),"",Calculations!T176)</f>
        <v>6859957092.7072392</v>
      </c>
      <c r="U176">
        <f>IF(ISBLANK(Calculations!U176),"",Calculations!U176)</f>
        <v>6488700255.8619871</v>
      </c>
      <c r="V176">
        <f>IF(ISBLANK(Calculations!V176),"",Calculations!V176)</f>
        <v>6142000282.3969736</v>
      </c>
      <c r="W176">
        <f>IF(ISBLANK(Calculations!W176),"",Calculations!W176)</f>
        <v>5828129727.423068</v>
      </c>
      <c r="X176">
        <f>IF(ISBLANK(Calculations!X176),"",Calculations!X176)</f>
        <v>5555723593.3293257</v>
      </c>
      <c r="Y176">
        <f>IF(ISBLANK(Calculations!Y176),"",Calculations!Y176)</f>
        <v>5328939687.5228348</v>
      </c>
      <c r="Z176">
        <f>IF(ISBLANK(Calculations!Z176),"",Calculations!Z176)</f>
        <v>5150138712.453721</v>
      </c>
      <c r="AA176">
        <f>IF(ISBLANK(Calculations!AA176),"",Calculations!AA176)</f>
        <v>5015929748.6483068</v>
      </c>
      <c r="AB176">
        <f>IF(ISBLANK(Calculations!AB176),"",Calculations!AB176)</f>
        <v>4920687142.7638464</v>
      </c>
      <c r="AC176">
        <f>IF(ISBLANK(Calculations!AC176),"",Calculations!AC176)</f>
        <v>4854775615.2471685</v>
      </c>
      <c r="AD176">
        <f>IF(ISBLANK(Calculations!AD176),"",Calculations!AD176)</f>
        <v>4808668147.364727</v>
      </c>
      <c r="AE176">
        <f>IF(ISBLANK(Calculations!AE176),"",Calculations!AE176)</f>
        <v>4773627565.3775434</v>
      </c>
      <c r="AF176">
        <f>IF(ISBLANK(Calculations!AF176),"",Calculations!AF176)</f>
        <v>4743526656.8896379</v>
      </c>
      <c r="AG176">
        <f>IF(ISBLANK(Calculations!AG176),"",Calculations!AG176)</f>
        <v>4715214915.3077116</v>
      </c>
      <c r="AH176">
        <f>IF(ISBLANK(Calculations!AH176),"",Calculations!AH176)</f>
        <v>4687081276.1950989</v>
      </c>
      <c r="AI176">
        <f>IF(ISBLANK(Calculations!AI176),"",Calculations!AI176)</f>
        <v>4658420222.910243</v>
      </c>
      <c r="AJ176">
        <f>IF(ISBLANK(Calculations!AJ176),"",Calculations!AJ176)</f>
        <v>4628734070.370903</v>
      </c>
      <c r="AK176">
        <f>IF(ISBLANK(Calculations!AK176),"",Calculations!AK176)</f>
        <v>4598080875.8944197</v>
      </c>
      <c r="AL176">
        <f>IF(ISBLANK(Calculations!AL176),"",Calculations!AL176)</f>
        <v>4566693981.3476</v>
      </c>
      <c r="AM176">
        <f>IF(ISBLANK(Calculations!AM176),"",Calculations!AM176)</f>
        <v>4534562817.1377506</v>
      </c>
      <c r="AN176">
        <f>IF(ISBLANK(Calculations!AN176),"",Calculations!AN176)</f>
        <v>4500927208.6911144</v>
      </c>
      <c r="AO176">
        <f>IF(ISBLANK(Calculations!AO176),"",Calculations!AO176)</f>
        <v>4466840562.4825678</v>
      </c>
      <c r="AP176">
        <f>IF(ISBLANK(Calculations!AP176),"",Calculations!AP176)</f>
        <v>4430933935.4675903</v>
      </c>
      <c r="AQ176">
        <f>IF(ISBLANK(Calculations!AQ176),"",Calculations!AQ176)</f>
        <v>4394962926.7224331</v>
      </c>
      <c r="AR176">
        <f>IF(ISBLANK(Calculations!AR176),"",Calculations!AR176)</f>
        <v>4357875961.2036352</v>
      </c>
      <c r="AS176">
        <f>IF(ISBLANK(Calculations!AS176),"",Calculations!AS176)</f>
        <v>4320124197.6143036</v>
      </c>
      <c r="AT176">
        <f>IF(ISBLANK(Calculations!AT176),"",Calculations!AT176)</f>
        <v>4281427537.4914727</v>
      </c>
    </row>
    <row r="177" spans="1:46">
      <c r="A177" s="1" t="str">
        <f>IF(ISBLANK(Calculations!A177),"",Calculations!A177)</f>
        <v/>
      </c>
      <c r="B177" t="str">
        <f>IF(ISBLANK(Calculations!B177),"",Calculations!B177)</f>
        <v/>
      </c>
      <c r="C177" t="str">
        <f>IF(ISBLANK(Calculations!C177),"",Calculations!C177)</f>
        <v/>
      </c>
      <c r="D177" t="str">
        <f>IF(ISBLANK(Calculations!D177),"",Calculations!D177)</f>
        <v/>
      </c>
      <c r="E177" t="str">
        <f>IF(ISBLANK(Calculations!E177),"",Calculations!E177)</f>
        <v/>
      </c>
      <c r="F177" t="str">
        <f>IF(ISBLANK(Calculations!F177),"",Calculations!F177)</f>
        <v/>
      </c>
      <c r="G177" t="str">
        <f>IF(ISBLANK(Calculations!G177),"",Calculations!G177)</f>
        <v/>
      </c>
      <c r="H177" t="str">
        <f>IF(ISBLANK(Calculations!H177),"",Calculations!H177)</f>
        <v/>
      </c>
      <c r="I177" t="str">
        <f>IF(ISBLANK(Calculations!I177),"",Calculations!I177)</f>
        <v>commercial</v>
      </c>
      <c r="J177">
        <f>IF(ISBLANK(Calculations!J177),"",Calculations!J177)</f>
        <v>0</v>
      </c>
      <c r="K177">
        <f>IF(ISBLANK(Calculations!K177),"",Calculations!K177)</f>
        <v>1</v>
      </c>
      <c r="L177" t="str">
        <f>IF(ISBLANK(Calculations!L177),"",Calculations!L177)</f>
        <v>COMMERCIAL</v>
      </c>
      <c r="M177" t="str">
        <f>IF(ISBLANK(Calculations!M177),"",Calculations!M177)</f>
        <v>appl</v>
      </c>
      <c r="N177" t="str">
        <f>IF(ISBLANK(Calculations!N177),"",Calculations!N177)</f>
        <v>heat</v>
      </c>
      <c r="O177">
        <f t="shared" si="2"/>
        <v>0</v>
      </c>
      <c r="P177">
        <f>IF(ISBLANK(Calculations!P177),"",Calculations!P177)</f>
        <v>0</v>
      </c>
      <c r="Q177">
        <f>IF(ISBLANK(Calculations!Q177),"",Calculations!Q177)</f>
        <v>0</v>
      </c>
      <c r="R177">
        <f>IF(ISBLANK(Calculations!R177),"",Calculations!R177)</f>
        <v>0</v>
      </c>
      <c r="S177">
        <f>IF(ISBLANK(Calculations!S177),"",Calculations!S177)</f>
        <v>0</v>
      </c>
      <c r="T177">
        <f>IF(ISBLANK(Calculations!T177),"",Calculations!T177)</f>
        <v>0</v>
      </c>
      <c r="U177">
        <f>IF(ISBLANK(Calculations!U177),"",Calculations!U177)</f>
        <v>0</v>
      </c>
      <c r="V177">
        <f>IF(ISBLANK(Calculations!V177),"",Calculations!V177)</f>
        <v>0</v>
      </c>
      <c r="W177">
        <f>IF(ISBLANK(Calculations!W177),"",Calculations!W177)</f>
        <v>0</v>
      </c>
      <c r="X177">
        <f>IF(ISBLANK(Calculations!X177),"",Calculations!X177)</f>
        <v>0</v>
      </c>
      <c r="Y177">
        <f>IF(ISBLANK(Calculations!Y177),"",Calculations!Y177)</f>
        <v>0</v>
      </c>
      <c r="Z177">
        <f>IF(ISBLANK(Calculations!Z177),"",Calculations!Z177)</f>
        <v>0</v>
      </c>
      <c r="AA177">
        <f>IF(ISBLANK(Calculations!AA177),"",Calculations!AA177)</f>
        <v>0</v>
      </c>
      <c r="AB177">
        <f>IF(ISBLANK(Calculations!AB177),"",Calculations!AB177)</f>
        <v>0</v>
      </c>
      <c r="AC177">
        <f>IF(ISBLANK(Calculations!AC177),"",Calculations!AC177)</f>
        <v>0</v>
      </c>
      <c r="AD177">
        <f>IF(ISBLANK(Calculations!AD177),"",Calculations!AD177)</f>
        <v>0</v>
      </c>
      <c r="AE177">
        <f>IF(ISBLANK(Calculations!AE177),"",Calculations!AE177)</f>
        <v>0</v>
      </c>
      <c r="AF177">
        <f>IF(ISBLANK(Calculations!AF177),"",Calculations!AF177)</f>
        <v>0</v>
      </c>
      <c r="AG177">
        <f>IF(ISBLANK(Calculations!AG177),"",Calculations!AG177)</f>
        <v>0</v>
      </c>
      <c r="AH177">
        <f>IF(ISBLANK(Calculations!AH177),"",Calculations!AH177)</f>
        <v>0</v>
      </c>
      <c r="AI177">
        <f>IF(ISBLANK(Calculations!AI177),"",Calculations!AI177)</f>
        <v>0</v>
      </c>
      <c r="AJ177">
        <f>IF(ISBLANK(Calculations!AJ177),"",Calculations!AJ177)</f>
        <v>0</v>
      </c>
      <c r="AK177">
        <f>IF(ISBLANK(Calculations!AK177),"",Calculations!AK177)</f>
        <v>0</v>
      </c>
      <c r="AL177">
        <f>IF(ISBLANK(Calculations!AL177),"",Calculations!AL177)</f>
        <v>0</v>
      </c>
      <c r="AM177">
        <f>IF(ISBLANK(Calculations!AM177),"",Calculations!AM177)</f>
        <v>0</v>
      </c>
      <c r="AN177">
        <f>IF(ISBLANK(Calculations!AN177),"",Calculations!AN177)</f>
        <v>0</v>
      </c>
      <c r="AO177">
        <f>IF(ISBLANK(Calculations!AO177),"",Calculations!AO177)</f>
        <v>0</v>
      </c>
      <c r="AP177">
        <f>IF(ISBLANK(Calculations!AP177),"",Calculations!AP177)</f>
        <v>0</v>
      </c>
      <c r="AQ177">
        <f>IF(ISBLANK(Calculations!AQ177),"",Calculations!AQ177)</f>
        <v>0</v>
      </c>
      <c r="AR177">
        <f>IF(ISBLANK(Calculations!AR177),"",Calculations!AR177)</f>
        <v>0</v>
      </c>
      <c r="AS177">
        <f>IF(ISBLANK(Calculations!AS177),"",Calculations!AS177)</f>
        <v>0</v>
      </c>
      <c r="AT177">
        <f>IF(ISBLANK(Calculations!AT177),"",Calculations!AT177)</f>
        <v>0</v>
      </c>
    </row>
    <row r="178" spans="1:46">
      <c r="A178" s="1" t="str">
        <f>IF(ISBLANK(Calculations!A178),"",Calculations!A178)</f>
        <v/>
      </c>
      <c r="B178" t="str">
        <f>IF(ISBLANK(Calculations!B178),"",Calculations!B178)</f>
        <v/>
      </c>
      <c r="C178" t="str">
        <f>IF(ISBLANK(Calculations!C178),"",Calculations!C178)</f>
        <v/>
      </c>
      <c r="D178" t="str">
        <f>IF(ISBLANK(Calculations!D178),"",Calculations!D178)</f>
        <v/>
      </c>
      <c r="E178" t="str">
        <f>IF(ISBLANK(Calculations!E178),"",Calculations!E178)</f>
        <v/>
      </c>
      <c r="F178" t="str">
        <f>IF(ISBLANK(Calculations!F178),"",Calculations!F178)</f>
        <v/>
      </c>
      <c r="G178" t="str">
        <f>IF(ISBLANK(Calculations!G178),"",Calculations!G178)</f>
        <v/>
      </c>
      <c r="H178" t="str">
        <f>IF(ISBLANK(Calculations!H178),"",Calculations!H178)</f>
        <v/>
      </c>
      <c r="I178" t="str">
        <f>IF(ISBLANK(Calculations!I178),"",Calculations!I178)</f>
        <v>commercial</v>
      </c>
      <c r="J178">
        <f>IF(ISBLANK(Calculations!J178),"",Calculations!J178)</f>
        <v>0</v>
      </c>
      <c r="K178">
        <f>IF(ISBLANK(Calculations!K178),"",Calculations!K178)</f>
        <v>1</v>
      </c>
      <c r="L178" t="str">
        <f>IF(ISBLANK(Calculations!L178),"",Calculations!L178)</f>
        <v>COMMERCIAL</v>
      </c>
      <c r="M178" t="str">
        <f>IF(ISBLANK(Calculations!M178),"",Calculations!M178)</f>
        <v>appl</v>
      </c>
      <c r="N178" t="str">
        <f>IF(ISBLANK(Calculations!N178),"",Calculations!N178)</f>
        <v>biomass</v>
      </c>
      <c r="O178">
        <f t="shared" si="2"/>
        <v>0</v>
      </c>
      <c r="P178">
        <f>IF(ISBLANK(Calculations!P178),"",Calculations!P178)</f>
        <v>0</v>
      </c>
      <c r="Q178">
        <f>IF(ISBLANK(Calculations!Q178),"",Calculations!Q178)</f>
        <v>0</v>
      </c>
      <c r="R178">
        <f>IF(ISBLANK(Calculations!R178),"",Calculations!R178)</f>
        <v>0</v>
      </c>
      <c r="S178">
        <f>IF(ISBLANK(Calculations!S178),"",Calculations!S178)</f>
        <v>0</v>
      </c>
      <c r="T178">
        <f>IF(ISBLANK(Calculations!T178),"",Calculations!T178)</f>
        <v>0</v>
      </c>
      <c r="U178">
        <f>IF(ISBLANK(Calculations!U178),"",Calculations!U178)</f>
        <v>0</v>
      </c>
      <c r="V178">
        <f>IF(ISBLANK(Calculations!V178),"",Calculations!V178)</f>
        <v>0</v>
      </c>
      <c r="W178">
        <f>IF(ISBLANK(Calculations!W178),"",Calculations!W178)</f>
        <v>0</v>
      </c>
      <c r="X178">
        <f>IF(ISBLANK(Calculations!X178),"",Calculations!X178)</f>
        <v>0</v>
      </c>
      <c r="Y178">
        <f>IF(ISBLANK(Calculations!Y178),"",Calculations!Y178)</f>
        <v>0</v>
      </c>
      <c r="Z178">
        <f>IF(ISBLANK(Calculations!Z178),"",Calculations!Z178)</f>
        <v>0</v>
      </c>
      <c r="AA178">
        <f>IF(ISBLANK(Calculations!AA178),"",Calculations!AA178)</f>
        <v>0</v>
      </c>
      <c r="AB178">
        <f>IF(ISBLANK(Calculations!AB178),"",Calculations!AB178)</f>
        <v>0</v>
      </c>
      <c r="AC178">
        <f>IF(ISBLANK(Calculations!AC178),"",Calculations!AC178)</f>
        <v>0</v>
      </c>
      <c r="AD178">
        <f>IF(ISBLANK(Calculations!AD178),"",Calculations!AD178)</f>
        <v>0</v>
      </c>
      <c r="AE178">
        <f>IF(ISBLANK(Calculations!AE178),"",Calculations!AE178)</f>
        <v>0</v>
      </c>
      <c r="AF178">
        <f>IF(ISBLANK(Calculations!AF178),"",Calculations!AF178)</f>
        <v>0</v>
      </c>
      <c r="AG178">
        <f>IF(ISBLANK(Calculations!AG178),"",Calculations!AG178)</f>
        <v>0</v>
      </c>
      <c r="AH178">
        <f>IF(ISBLANK(Calculations!AH178),"",Calculations!AH178)</f>
        <v>0</v>
      </c>
      <c r="AI178">
        <f>IF(ISBLANK(Calculations!AI178),"",Calculations!AI178)</f>
        <v>0</v>
      </c>
      <c r="AJ178">
        <f>IF(ISBLANK(Calculations!AJ178),"",Calculations!AJ178)</f>
        <v>0</v>
      </c>
      <c r="AK178">
        <f>IF(ISBLANK(Calculations!AK178),"",Calculations!AK178)</f>
        <v>0</v>
      </c>
      <c r="AL178">
        <f>IF(ISBLANK(Calculations!AL178),"",Calculations!AL178)</f>
        <v>0</v>
      </c>
      <c r="AM178">
        <f>IF(ISBLANK(Calculations!AM178),"",Calculations!AM178)</f>
        <v>0</v>
      </c>
      <c r="AN178">
        <f>IF(ISBLANK(Calculations!AN178),"",Calculations!AN178)</f>
        <v>0</v>
      </c>
      <c r="AO178">
        <f>IF(ISBLANK(Calculations!AO178),"",Calculations!AO178)</f>
        <v>0</v>
      </c>
      <c r="AP178">
        <f>IF(ISBLANK(Calculations!AP178),"",Calculations!AP178)</f>
        <v>0</v>
      </c>
      <c r="AQ178">
        <f>IF(ISBLANK(Calculations!AQ178),"",Calculations!AQ178)</f>
        <v>0</v>
      </c>
      <c r="AR178">
        <f>IF(ISBLANK(Calculations!AR178),"",Calculations!AR178)</f>
        <v>0</v>
      </c>
      <c r="AS178">
        <f>IF(ISBLANK(Calculations!AS178),"",Calculations!AS178)</f>
        <v>0</v>
      </c>
      <c r="AT178">
        <f>IF(ISBLANK(Calculations!AT178),"",Calculations!AT178)</f>
        <v>0</v>
      </c>
    </row>
    <row r="179" spans="1:46">
      <c r="A179" s="1" t="str">
        <f>IF(ISBLANK(Calculations!A179),"",Calculations!A179)</f>
        <v/>
      </c>
      <c r="B179" t="str">
        <f>IF(ISBLANK(Calculations!B179),"",Calculations!B179)</f>
        <v/>
      </c>
      <c r="C179" t="str">
        <f>IF(ISBLANK(Calculations!C179),"",Calculations!C179)</f>
        <v/>
      </c>
      <c r="D179" t="str">
        <f>IF(ISBLANK(Calculations!D179),"",Calculations!D179)</f>
        <v/>
      </c>
      <c r="E179" t="str">
        <f>IF(ISBLANK(Calculations!E179),"",Calculations!E179)</f>
        <v/>
      </c>
      <c r="F179" t="str">
        <f>IF(ISBLANK(Calculations!F179),"",Calculations!F179)</f>
        <v/>
      </c>
      <c r="G179" t="str">
        <f>IF(ISBLANK(Calculations!G179),"",Calculations!G179)</f>
        <v/>
      </c>
      <c r="H179" t="str">
        <f>IF(ISBLANK(Calculations!H179),"",Calculations!H179)</f>
        <v/>
      </c>
      <c r="I179" t="str">
        <f>IF(ISBLANK(Calculations!I179),"",Calculations!I179)</f>
        <v>commercial</v>
      </c>
      <c r="J179">
        <f>IF(ISBLANK(Calculations!J179),"",Calculations!J179)</f>
        <v>0</v>
      </c>
      <c r="K179">
        <f>IF(ISBLANK(Calculations!K179),"",Calculations!K179)</f>
        <v>1</v>
      </c>
      <c r="L179" t="str">
        <f>IF(ISBLANK(Calculations!L179),"",Calculations!L179)</f>
        <v>COMMERCIAL</v>
      </c>
      <c r="M179" t="str">
        <f>IF(ISBLANK(Calculations!M179),"",Calculations!M179)</f>
        <v>appl</v>
      </c>
      <c r="N179" t="str">
        <f>IF(ISBLANK(Calculations!N179),"",Calculations!N179)</f>
        <v>kerosene</v>
      </c>
      <c r="O179">
        <f t="shared" si="2"/>
        <v>0</v>
      </c>
      <c r="P179">
        <f>IF(ISBLANK(Calculations!P179),"",Calculations!P179)</f>
        <v>0</v>
      </c>
      <c r="Q179">
        <f>IF(ISBLANK(Calculations!Q179),"",Calculations!Q179)</f>
        <v>0</v>
      </c>
      <c r="R179">
        <f>IF(ISBLANK(Calculations!R179),"",Calculations!R179)</f>
        <v>0</v>
      </c>
      <c r="S179">
        <f>IF(ISBLANK(Calculations!S179),"",Calculations!S179)</f>
        <v>0</v>
      </c>
      <c r="T179">
        <f>IF(ISBLANK(Calculations!T179),"",Calculations!T179)</f>
        <v>0</v>
      </c>
      <c r="U179">
        <f>IF(ISBLANK(Calculations!U179),"",Calculations!U179)</f>
        <v>0</v>
      </c>
      <c r="V179">
        <f>IF(ISBLANK(Calculations!V179),"",Calculations!V179)</f>
        <v>0</v>
      </c>
      <c r="W179">
        <f>IF(ISBLANK(Calculations!W179),"",Calculations!W179)</f>
        <v>0</v>
      </c>
      <c r="X179">
        <f>IF(ISBLANK(Calculations!X179),"",Calculations!X179)</f>
        <v>0</v>
      </c>
      <c r="Y179">
        <f>IF(ISBLANK(Calculations!Y179),"",Calculations!Y179)</f>
        <v>0</v>
      </c>
      <c r="Z179">
        <f>IF(ISBLANK(Calculations!Z179),"",Calculations!Z179)</f>
        <v>0</v>
      </c>
      <c r="AA179">
        <f>IF(ISBLANK(Calculations!AA179),"",Calculations!AA179)</f>
        <v>0</v>
      </c>
      <c r="AB179">
        <f>IF(ISBLANK(Calculations!AB179),"",Calculations!AB179)</f>
        <v>0</v>
      </c>
      <c r="AC179">
        <f>IF(ISBLANK(Calculations!AC179),"",Calculations!AC179)</f>
        <v>0</v>
      </c>
      <c r="AD179">
        <f>IF(ISBLANK(Calculations!AD179),"",Calculations!AD179)</f>
        <v>0</v>
      </c>
      <c r="AE179">
        <f>IF(ISBLANK(Calculations!AE179),"",Calculations!AE179)</f>
        <v>0</v>
      </c>
      <c r="AF179">
        <f>IF(ISBLANK(Calculations!AF179),"",Calculations!AF179)</f>
        <v>0</v>
      </c>
      <c r="AG179">
        <f>IF(ISBLANK(Calculations!AG179),"",Calculations!AG179)</f>
        <v>0</v>
      </c>
      <c r="AH179">
        <f>IF(ISBLANK(Calculations!AH179),"",Calculations!AH179)</f>
        <v>0</v>
      </c>
      <c r="AI179">
        <f>IF(ISBLANK(Calculations!AI179),"",Calculations!AI179)</f>
        <v>0</v>
      </c>
      <c r="AJ179">
        <f>IF(ISBLANK(Calculations!AJ179),"",Calculations!AJ179)</f>
        <v>0</v>
      </c>
      <c r="AK179">
        <f>IF(ISBLANK(Calculations!AK179),"",Calculations!AK179)</f>
        <v>0</v>
      </c>
      <c r="AL179">
        <f>IF(ISBLANK(Calculations!AL179),"",Calculations!AL179)</f>
        <v>0</v>
      </c>
      <c r="AM179">
        <f>IF(ISBLANK(Calculations!AM179),"",Calculations!AM179)</f>
        <v>0</v>
      </c>
      <c r="AN179">
        <f>IF(ISBLANK(Calculations!AN179),"",Calculations!AN179)</f>
        <v>0</v>
      </c>
      <c r="AO179">
        <f>IF(ISBLANK(Calculations!AO179),"",Calculations!AO179)</f>
        <v>0</v>
      </c>
      <c r="AP179">
        <f>IF(ISBLANK(Calculations!AP179),"",Calculations!AP179)</f>
        <v>0</v>
      </c>
      <c r="AQ179">
        <f>IF(ISBLANK(Calculations!AQ179),"",Calculations!AQ179)</f>
        <v>0</v>
      </c>
      <c r="AR179">
        <f>IF(ISBLANK(Calculations!AR179),"",Calculations!AR179)</f>
        <v>0</v>
      </c>
      <c r="AS179">
        <f>IF(ISBLANK(Calculations!AS179),"",Calculations!AS179)</f>
        <v>0</v>
      </c>
      <c r="AT179">
        <f>IF(ISBLANK(Calculations!AT179),"",Calculations!AT179)</f>
        <v>0</v>
      </c>
    </row>
    <row r="180" spans="1:46">
      <c r="A180" s="1" t="str">
        <f>IF(ISBLANK(Calculations!A180),"",Calculations!A180)</f>
        <v/>
      </c>
      <c r="B180" t="str">
        <f>IF(ISBLANK(Calculations!B180),"",Calculations!B180)</f>
        <v/>
      </c>
      <c r="C180" t="str">
        <f>IF(ISBLANK(Calculations!C180),"",Calculations!C180)</f>
        <v/>
      </c>
      <c r="D180" t="str">
        <f>IF(ISBLANK(Calculations!D180),"",Calculations!D180)</f>
        <v/>
      </c>
      <c r="E180" t="str">
        <f>IF(ISBLANK(Calculations!E180),"",Calculations!E180)</f>
        <v/>
      </c>
      <c r="F180" t="str">
        <f>IF(ISBLANK(Calculations!F180),"",Calculations!F180)</f>
        <v/>
      </c>
      <c r="G180" t="str">
        <f>IF(ISBLANK(Calculations!G180),"",Calculations!G180)</f>
        <v/>
      </c>
      <c r="H180" t="str">
        <f>IF(ISBLANK(Calculations!H180),"",Calculations!H180)</f>
        <v/>
      </c>
      <c r="I180" t="str">
        <f>IF(ISBLANK(Calculations!I180),"",Calculations!I180)</f>
        <v>commercial</v>
      </c>
      <c r="J180">
        <f>IF(ISBLANK(Calculations!J180),"",Calculations!J180)</f>
        <v>0</v>
      </c>
      <c r="K180">
        <f>IF(ISBLANK(Calculations!K180),"",Calculations!K180)</f>
        <v>1</v>
      </c>
      <c r="L180" t="str">
        <f>IF(ISBLANK(Calculations!L180),"",Calculations!L180)</f>
        <v>COMMERCIAL</v>
      </c>
      <c r="M180" t="str">
        <f>IF(ISBLANK(Calculations!M180),"",Calculations!M180)</f>
        <v>appl</v>
      </c>
      <c r="N180" t="str">
        <f>IF(ISBLANK(Calculations!N180),"",Calculations!N180)</f>
        <v>heavy or residual fuel oil</v>
      </c>
      <c r="O180">
        <f t="shared" si="2"/>
        <v>0</v>
      </c>
      <c r="P180">
        <f>IF(ISBLANK(Calculations!P180),"",Calculations!P180)</f>
        <v>0</v>
      </c>
      <c r="Q180">
        <f>IF(ISBLANK(Calculations!Q180),"",Calculations!Q180)</f>
        <v>0</v>
      </c>
      <c r="R180">
        <f>IF(ISBLANK(Calculations!R180),"",Calculations!R180)</f>
        <v>0</v>
      </c>
      <c r="S180">
        <f>IF(ISBLANK(Calculations!S180),"",Calculations!S180)</f>
        <v>0</v>
      </c>
      <c r="T180">
        <f>IF(ISBLANK(Calculations!T180),"",Calculations!T180)</f>
        <v>0</v>
      </c>
      <c r="U180">
        <f>IF(ISBLANK(Calculations!U180),"",Calculations!U180)</f>
        <v>0</v>
      </c>
      <c r="V180">
        <f>IF(ISBLANK(Calculations!V180),"",Calculations!V180)</f>
        <v>0</v>
      </c>
      <c r="W180">
        <f>IF(ISBLANK(Calculations!W180),"",Calculations!W180)</f>
        <v>0</v>
      </c>
      <c r="X180">
        <f>IF(ISBLANK(Calculations!X180),"",Calculations!X180)</f>
        <v>0</v>
      </c>
      <c r="Y180">
        <f>IF(ISBLANK(Calculations!Y180),"",Calculations!Y180)</f>
        <v>0</v>
      </c>
      <c r="Z180">
        <f>IF(ISBLANK(Calculations!Z180),"",Calculations!Z180)</f>
        <v>0</v>
      </c>
      <c r="AA180">
        <f>IF(ISBLANK(Calculations!AA180),"",Calculations!AA180)</f>
        <v>0</v>
      </c>
      <c r="AB180">
        <f>IF(ISBLANK(Calculations!AB180),"",Calculations!AB180)</f>
        <v>0</v>
      </c>
      <c r="AC180">
        <f>IF(ISBLANK(Calculations!AC180),"",Calculations!AC180)</f>
        <v>0</v>
      </c>
      <c r="AD180">
        <f>IF(ISBLANK(Calculations!AD180),"",Calculations!AD180)</f>
        <v>0</v>
      </c>
      <c r="AE180">
        <f>IF(ISBLANK(Calculations!AE180),"",Calculations!AE180)</f>
        <v>0</v>
      </c>
      <c r="AF180">
        <f>IF(ISBLANK(Calculations!AF180),"",Calculations!AF180)</f>
        <v>0</v>
      </c>
      <c r="AG180">
        <f>IF(ISBLANK(Calculations!AG180),"",Calculations!AG180)</f>
        <v>0</v>
      </c>
      <c r="AH180">
        <f>IF(ISBLANK(Calculations!AH180),"",Calculations!AH180)</f>
        <v>0</v>
      </c>
      <c r="AI180">
        <f>IF(ISBLANK(Calculations!AI180),"",Calculations!AI180)</f>
        <v>0</v>
      </c>
      <c r="AJ180">
        <f>IF(ISBLANK(Calculations!AJ180),"",Calculations!AJ180)</f>
        <v>0</v>
      </c>
      <c r="AK180">
        <f>IF(ISBLANK(Calculations!AK180),"",Calculations!AK180)</f>
        <v>0</v>
      </c>
      <c r="AL180">
        <f>IF(ISBLANK(Calculations!AL180),"",Calculations!AL180)</f>
        <v>0</v>
      </c>
      <c r="AM180">
        <f>IF(ISBLANK(Calculations!AM180),"",Calculations!AM180)</f>
        <v>0</v>
      </c>
      <c r="AN180">
        <f>IF(ISBLANK(Calculations!AN180),"",Calculations!AN180)</f>
        <v>0</v>
      </c>
      <c r="AO180">
        <f>IF(ISBLANK(Calculations!AO180),"",Calculations!AO180)</f>
        <v>0</v>
      </c>
      <c r="AP180">
        <f>IF(ISBLANK(Calculations!AP180),"",Calculations!AP180)</f>
        <v>0</v>
      </c>
      <c r="AQ180">
        <f>IF(ISBLANK(Calculations!AQ180),"",Calculations!AQ180)</f>
        <v>0</v>
      </c>
      <c r="AR180">
        <f>IF(ISBLANK(Calculations!AR180),"",Calculations!AR180)</f>
        <v>0</v>
      </c>
      <c r="AS180">
        <f>IF(ISBLANK(Calculations!AS180),"",Calculations!AS180)</f>
        <v>0</v>
      </c>
      <c r="AT180">
        <f>IF(ISBLANK(Calculations!AT180),"",Calculations!AT180)</f>
        <v>0</v>
      </c>
    </row>
    <row r="181" spans="1:46">
      <c r="A181" s="1" t="str">
        <f>IF(ISBLANK(Calculations!A181),"",Calculations!A181)</f>
        <v/>
      </c>
      <c r="B181" t="str">
        <f>IF(ISBLANK(Calculations!B181),"",Calculations!B181)</f>
        <v/>
      </c>
      <c r="C181" t="str">
        <f>IF(ISBLANK(Calculations!C181),"",Calculations!C181)</f>
        <v/>
      </c>
      <c r="D181" t="str">
        <f>IF(ISBLANK(Calculations!D181),"",Calculations!D181)</f>
        <v/>
      </c>
      <c r="E181" t="str">
        <f>IF(ISBLANK(Calculations!E181),"",Calculations!E181)</f>
        <v/>
      </c>
      <c r="F181" t="str">
        <f>IF(ISBLANK(Calculations!F181),"",Calculations!F181)</f>
        <v>CKI000:ja_DeliveredEner</v>
      </c>
      <c r="G181" t="str">
        <f>IF(ISBLANK(Calculations!G181),"",Calculations!G181)</f>
        <v>CKI000:ja_WaterHeating</v>
      </c>
      <c r="H181" t="str">
        <f>IF(ISBLANK(Calculations!H181),"",Calculations!H181)</f>
        <v>CKI000:ka_OtherFuels</v>
      </c>
      <c r="I181" t="str">
        <f>IF(ISBLANK(Calculations!I181),"",Calculations!I181)</f>
        <v>commercial</v>
      </c>
      <c r="J181">
        <f>IF(ISBLANK(Calculations!J181),"",Calculations!J181)</f>
        <v>0</v>
      </c>
      <c r="K181">
        <f>IF(ISBLANK(Calculations!K181),"",Calculations!K181)</f>
        <v>1</v>
      </c>
      <c r="L181" t="str">
        <f>IF(ISBLANK(Calculations!L181),"",Calculations!L181)</f>
        <v>COMMERCIAL</v>
      </c>
      <c r="M181" t="str">
        <f>IF(ISBLANK(Calculations!M181),"",Calculations!M181)</f>
        <v>appl</v>
      </c>
      <c r="N181" t="str">
        <f>IF(ISBLANK(Calculations!N181),"",Calculations!N181)</f>
        <v>LPG propane or butane</v>
      </c>
      <c r="O181">
        <f t="shared" si="2"/>
        <v>0</v>
      </c>
      <c r="P181">
        <f>IF(ISBLANK(Calculations!P181),"",Calculations!P181)</f>
        <v>0</v>
      </c>
      <c r="Q181">
        <f>IF(ISBLANK(Calculations!Q181),"",Calculations!Q181)</f>
        <v>0</v>
      </c>
      <c r="R181">
        <f>IF(ISBLANK(Calculations!R181),"",Calculations!R181)</f>
        <v>0</v>
      </c>
      <c r="S181">
        <f>IF(ISBLANK(Calculations!S181),"",Calculations!S181)</f>
        <v>0</v>
      </c>
      <c r="T181">
        <f>IF(ISBLANK(Calculations!T181),"",Calculations!T181)</f>
        <v>0</v>
      </c>
      <c r="U181">
        <f>IF(ISBLANK(Calculations!U181),"",Calculations!U181)</f>
        <v>0</v>
      </c>
      <c r="V181">
        <f>IF(ISBLANK(Calculations!V181),"",Calculations!V181)</f>
        <v>0</v>
      </c>
      <c r="W181">
        <f>IF(ISBLANK(Calculations!W181),"",Calculations!W181)</f>
        <v>0</v>
      </c>
      <c r="X181">
        <f>IF(ISBLANK(Calculations!X181),"",Calculations!X181)</f>
        <v>0</v>
      </c>
      <c r="Y181">
        <f>IF(ISBLANK(Calculations!Y181),"",Calculations!Y181)</f>
        <v>0</v>
      </c>
      <c r="Z181">
        <f>IF(ISBLANK(Calculations!Z181),"",Calculations!Z181)</f>
        <v>0</v>
      </c>
      <c r="AA181">
        <f>IF(ISBLANK(Calculations!AA181),"",Calculations!AA181)</f>
        <v>0</v>
      </c>
      <c r="AB181">
        <f>IF(ISBLANK(Calculations!AB181),"",Calculations!AB181)</f>
        <v>0</v>
      </c>
      <c r="AC181">
        <f>IF(ISBLANK(Calculations!AC181),"",Calculations!AC181)</f>
        <v>0</v>
      </c>
      <c r="AD181">
        <f>IF(ISBLANK(Calculations!AD181),"",Calculations!AD181)</f>
        <v>0</v>
      </c>
      <c r="AE181">
        <f>IF(ISBLANK(Calculations!AE181),"",Calculations!AE181)</f>
        <v>0</v>
      </c>
      <c r="AF181">
        <f>IF(ISBLANK(Calculations!AF181),"",Calculations!AF181)</f>
        <v>0</v>
      </c>
      <c r="AG181">
        <f>IF(ISBLANK(Calculations!AG181),"",Calculations!AG181)</f>
        <v>0</v>
      </c>
      <c r="AH181">
        <f>IF(ISBLANK(Calculations!AH181),"",Calculations!AH181)</f>
        <v>0</v>
      </c>
      <c r="AI181">
        <f>IF(ISBLANK(Calculations!AI181),"",Calculations!AI181)</f>
        <v>0</v>
      </c>
      <c r="AJ181">
        <f>IF(ISBLANK(Calculations!AJ181),"",Calculations!AJ181)</f>
        <v>0</v>
      </c>
      <c r="AK181">
        <f>IF(ISBLANK(Calculations!AK181),"",Calculations!AK181)</f>
        <v>0</v>
      </c>
      <c r="AL181">
        <f>IF(ISBLANK(Calculations!AL181),"",Calculations!AL181)</f>
        <v>0</v>
      </c>
      <c r="AM181">
        <f>IF(ISBLANK(Calculations!AM181),"",Calculations!AM181)</f>
        <v>0</v>
      </c>
      <c r="AN181">
        <f>IF(ISBLANK(Calculations!AN181),"",Calculations!AN181)</f>
        <v>0</v>
      </c>
      <c r="AO181">
        <f>IF(ISBLANK(Calculations!AO181),"",Calculations!AO181)</f>
        <v>0</v>
      </c>
      <c r="AP181">
        <f>IF(ISBLANK(Calculations!AP181),"",Calculations!AP181)</f>
        <v>0</v>
      </c>
      <c r="AQ181">
        <f>IF(ISBLANK(Calculations!AQ181),"",Calculations!AQ181)</f>
        <v>0</v>
      </c>
      <c r="AR181">
        <f>IF(ISBLANK(Calculations!AR181),"",Calculations!AR181)</f>
        <v>0</v>
      </c>
      <c r="AS181">
        <f>IF(ISBLANK(Calculations!AS181),"",Calculations!AS181)</f>
        <v>0</v>
      </c>
      <c r="AT181">
        <f>IF(ISBLANK(Calculations!AT181),"",Calculations!AT181)</f>
        <v>0</v>
      </c>
    </row>
    <row r="182" spans="1:46">
      <c r="A182" s="1" t="str">
        <f>IF(ISBLANK(Calculations!A182),"",Calculations!A182)</f>
        <v/>
      </c>
      <c r="B182" t="str">
        <f>IF(ISBLANK(Calculations!B182),"",Calculations!B182)</f>
        <v/>
      </c>
      <c r="C182" t="str">
        <f>IF(ISBLANK(Calculations!C182),"",Calculations!C182)</f>
        <v/>
      </c>
      <c r="D182" t="str">
        <f>IF(ISBLANK(Calculations!D182),"",Calculations!D182)</f>
        <v/>
      </c>
      <c r="E182" t="str">
        <f>IF(ISBLANK(Calculations!E182),"",Calculations!E182)</f>
        <v/>
      </c>
      <c r="F182" t="str">
        <f>IF(ISBLANK(Calculations!F182),"",Calculations!F182)</f>
        <v/>
      </c>
      <c r="G182" t="str">
        <f>IF(ISBLANK(Calculations!G182),"",Calculations!G182)</f>
        <v/>
      </c>
      <c r="H182" t="str">
        <f>IF(ISBLANK(Calculations!H182),"",Calculations!H182)</f>
        <v/>
      </c>
      <c r="I182" t="str">
        <f>IF(ISBLANK(Calculations!I182),"",Calculations!I182)</f>
        <v>commercial</v>
      </c>
      <c r="J182">
        <f>IF(ISBLANK(Calculations!J182),"",Calculations!J182)</f>
        <v>0</v>
      </c>
      <c r="K182">
        <f>IF(ISBLANK(Calculations!K182),"",Calculations!K182)</f>
        <v>1</v>
      </c>
      <c r="L182" t="str">
        <f>IF(ISBLANK(Calculations!L182),"",Calculations!L182)</f>
        <v>COMMERCIAL</v>
      </c>
      <c r="M182" t="str">
        <f>IF(ISBLANK(Calculations!M182),"",Calculations!M182)</f>
        <v>appl</v>
      </c>
      <c r="N182" t="str">
        <f>IF(ISBLANK(Calculations!N182),"",Calculations!N182)</f>
        <v>hydrogen</v>
      </c>
      <c r="O182">
        <f t="shared" si="2"/>
        <v>0</v>
      </c>
      <c r="P182">
        <f>IF(ISBLANK(Calculations!P182),"",Calculations!P182)</f>
        <v>0</v>
      </c>
      <c r="Q182">
        <f>IF(ISBLANK(Calculations!Q182),"",Calculations!Q182)</f>
        <v>0</v>
      </c>
      <c r="R182">
        <f>IF(ISBLANK(Calculations!R182),"",Calculations!R182)</f>
        <v>0</v>
      </c>
      <c r="S182">
        <f>IF(ISBLANK(Calculations!S182),"",Calculations!S182)</f>
        <v>0</v>
      </c>
      <c r="T182">
        <f>IF(ISBLANK(Calculations!T182),"",Calculations!T182)</f>
        <v>0</v>
      </c>
      <c r="U182">
        <f>IF(ISBLANK(Calculations!U182),"",Calculations!U182)</f>
        <v>0</v>
      </c>
      <c r="V182">
        <f>IF(ISBLANK(Calculations!V182),"",Calculations!V182)</f>
        <v>0</v>
      </c>
      <c r="W182">
        <f>IF(ISBLANK(Calculations!W182),"",Calculations!W182)</f>
        <v>0</v>
      </c>
      <c r="X182">
        <f>IF(ISBLANK(Calculations!X182),"",Calculations!X182)</f>
        <v>0</v>
      </c>
      <c r="Y182">
        <f>IF(ISBLANK(Calculations!Y182),"",Calculations!Y182)</f>
        <v>0</v>
      </c>
      <c r="Z182">
        <f>IF(ISBLANK(Calculations!Z182),"",Calculations!Z182)</f>
        <v>0</v>
      </c>
      <c r="AA182">
        <f>IF(ISBLANK(Calculations!AA182),"",Calculations!AA182)</f>
        <v>0</v>
      </c>
      <c r="AB182">
        <f>IF(ISBLANK(Calculations!AB182),"",Calculations!AB182)</f>
        <v>0</v>
      </c>
      <c r="AC182">
        <f>IF(ISBLANK(Calculations!AC182),"",Calculations!AC182)</f>
        <v>0</v>
      </c>
      <c r="AD182">
        <f>IF(ISBLANK(Calculations!AD182),"",Calculations!AD182)</f>
        <v>0</v>
      </c>
      <c r="AE182">
        <f>IF(ISBLANK(Calculations!AE182),"",Calculations!AE182)</f>
        <v>0</v>
      </c>
      <c r="AF182">
        <f>IF(ISBLANK(Calculations!AF182),"",Calculations!AF182)</f>
        <v>0</v>
      </c>
      <c r="AG182">
        <f>IF(ISBLANK(Calculations!AG182),"",Calculations!AG182)</f>
        <v>0</v>
      </c>
      <c r="AH182">
        <f>IF(ISBLANK(Calculations!AH182),"",Calculations!AH182)</f>
        <v>0</v>
      </c>
      <c r="AI182">
        <f>IF(ISBLANK(Calculations!AI182),"",Calculations!AI182)</f>
        <v>0</v>
      </c>
      <c r="AJ182">
        <f>IF(ISBLANK(Calculations!AJ182),"",Calculations!AJ182)</f>
        <v>0</v>
      </c>
      <c r="AK182">
        <f>IF(ISBLANK(Calculations!AK182),"",Calculations!AK182)</f>
        <v>0</v>
      </c>
      <c r="AL182">
        <f>IF(ISBLANK(Calculations!AL182),"",Calculations!AL182)</f>
        <v>0</v>
      </c>
      <c r="AM182">
        <f>IF(ISBLANK(Calculations!AM182),"",Calculations!AM182)</f>
        <v>0</v>
      </c>
      <c r="AN182">
        <f>IF(ISBLANK(Calculations!AN182),"",Calculations!AN182)</f>
        <v>0</v>
      </c>
      <c r="AO182">
        <f>IF(ISBLANK(Calculations!AO182),"",Calculations!AO182)</f>
        <v>0</v>
      </c>
      <c r="AP182">
        <f>IF(ISBLANK(Calculations!AP182),"",Calculations!AP182)</f>
        <v>0</v>
      </c>
      <c r="AQ182">
        <f>IF(ISBLANK(Calculations!AQ182),"",Calculations!AQ182)</f>
        <v>0</v>
      </c>
      <c r="AR182">
        <f>IF(ISBLANK(Calculations!AR182),"",Calculations!AR182)</f>
        <v>0</v>
      </c>
      <c r="AS182">
        <f>IF(ISBLANK(Calculations!AS182),"",Calculations!AS182)</f>
        <v>0</v>
      </c>
      <c r="AT182">
        <f>IF(ISBLANK(Calculations!AT182),"",Calculations!AT182)</f>
        <v>0</v>
      </c>
    </row>
    <row r="183" spans="1:46">
      <c r="A183" s="1" t="str">
        <f>IF(ISBLANK(Calculations!A183),"",Calculations!A183)</f>
        <v/>
      </c>
      <c r="B183" t="str">
        <f>IF(ISBLANK(Calculations!B183),"",Calculations!B183)</f>
        <v/>
      </c>
      <c r="C183" t="str">
        <f>IF(ISBLANK(Calculations!C183),"",Calculations!C183)</f>
        <v/>
      </c>
      <c r="D183" t="str">
        <f>IF(ISBLANK(Calculations!D183),"",Calculations!D183)</f>
        <v/>
      </c>
      <c r="E183" t="str">
        <f>IF(ISBLANK(Calculations!E183),"",Calculations!E183)</f>
        <v/>
      </c>
      <c r="F183" t="str">
        <f>IF(ISBLANK(Calculations!F183),"",Calculations!F183)</f>
        <v/>
      </c>
      <c r="G183" t="str">
        <f>IF(ISBLANK(Calculations!G183),"",Calculations!G183)</f>
        <v/>
      </c>
      <c r="H183" t="str">
        <f>IF(ISBLANK(Calculations!H183),"",Calculations!H183)</f>
        <v/>
      </c>
      <c r="I183" t="str">
        <f>IF(ISBLANK(Calculations!I183),"",Calculations!I183)</f>
        <v/>
      </c>
      <c r="J183" t="str">
        <f>IF(ISBLANK(Calculations!J183),"",Calculations!J183)</f>
        <v/>
      </c>
      <c r="K183" t="str">
        <f>IF(ISBLANK(Calculations!K183),"",Calculations!K183)</f>
        <v/>
      </c>
      <c r="L183" t="str">
        <f>IF(ISBLANK(Calculations!L183),"",Calculations!L183)</f>
        <v/>
      </c>
      <c r="M183" t="str">
        <f>IF(ISBLANK(Calculations!M183),"",Calculations!M183)</f>
        <v/>
      </c>
      <c r="N183" t="str">
        <f>IF(ISBLANK(Calculations!N183),"",Calculations!N183)</f>
        <v/>
      </c>
      <c r="O183" t="str">
        <f t="shared" si="2"/>
        <v/>
      </c>
      <c r="P183" t="str">
        <f>IF(ISBLANK(Calculations!P183),"",Calculations!P183)</f>
        <v/>
      </c>
      <c r="Q183" t="str">
        <f>IF(ISBLANK(Calculations!Q183),"",Calculations!Q183)</f>
        <v/>
      </c>
      <c r="R183" t="str">
        <f>IF(ISBLANK(Calculations!R183),"",Calculations!R183)</f>
        <v/>
      </c>
      <c r="S183" t="str">
        <f>IF(ISBLANK(Calculations!S183),"",Calculations!S183)</f>
        <v/>
      </c>
      <c r="T183" t="str">
        <f>IF(ISBLANK(Calculations!T183),"",Calculations!T183)</f>
        <v/>
      </c>
      <c r="U183" t="str">
        <f>IF(ISBLANK(Calculations!U183),"",Calculations!U183)</f>
        <v/>
      </c>
      <c r="V183" t="str">
        <f>IF(ISBLANK(Calculations!V183),"",Calculations!V183)</f>
        <v/>
      </c>
      <c r="W183" t="str">
        <f>IF(ISBLANK(Calculations!W183),"",Calculations!W183)</f>
        <v/>
      </c>
      <c r="X183" t="str">
        <f>IF(ISBLANK(Calculations!X183),"",Calculations!X183)</f>
        <v/>
      </c>
      <c r="Y183" t="str">
        <f>IF(ISBLANK(Calculations!Y183),"",Calculations!Y183)</f>
        <v/>
      </c>
      <c r="Z183" t="str">
        <f>IF(ISBLANK(Calculations!Z183),"",Calculations!Z183)</f>
        <v/>
      </c>
      <c r="AA183" t="str">
        <f>IF(ISBLANK(Calculations!AA183),"",Calculations!AA183)</f>
        <v/>
      </c>
      <c r="AB183" t="str">
        <f>IF(ISBLANK(Calculations!AB183),"",Calculations!AB183)</f>
        <v/>
      </c>
      <c r="AC183" t="str">
        <f>IF(ISBLANK(Calculations!AC183),"",Calculations!AC183)</f>
        <v/>
      </c>
      <c r="AD183" t="str">
        <f>IF(ISBLANK(Calculations!AD183),"",Calculations!AD183)</f>
        <v/>
      </c>
      <c r="AE183" t="str">
        <f>IF(ISBLANK(Calculations!AE183),"",Calculations!AE183)</f>
        <v/>
      </c>
      <c r="AF183" t="str">
        <f>IF(ISBLANK(Calculations!AF183),"",Calculations!AF183)</f>
        <v/>
      </c>
      <c r="AG183" t="str">
        <f>IF(ISBLANK(Calculations!AG183),"",Calculations!AG183)</f>
        <v/>
      </c>
      <c r="AH183" t="str">
        <f>IF(ISBLANK(Calculations!AH183),"",Calculations!AH183)</f>
        <v/>
      </c>
      <c r="AI183" t="str">
        <f>IF(ISBLANK(Calculations!AI183),"",Calculations!AI183)</f>
        <v/>
      </c>
      <c r="AJ183" t="str">
        <f>IF(ISBLANK(Calculations!AJ183),"",Calculations!AJ183)</f>
        <v/>
      </c>
      <c r="AK183" t="str">
        <f>IF(ISBLANK(Calculations!AK183),"",Calculations!AK183)</f>
        <v/>
      </c>
      <c r="AL183" t="str">
        <f>IF(ISBLANK(Calculations!AL183),"",Calculations!AL183)</f>
        <v/>
      </c>
      <c r="AM183" t="str">
        <f>IF(ISBLANK(Calculations!AM183),"",Calculations!AM183)</f>
        <v/>
      </c>
      <c r="AN183" t="str">
        <f>IF(ISBLANK(Calculations!AN183),"",Calculations!AN183)</f>
        <v/>
      </c>
      <c r="AO183" t="str">
        <f>IF(ISBLANK(Calculations!AO183),"",Calculations!AO183)</f>
        <v/>
      </c>
      <c r="AP183" t="str">
        <f>IF(ISBLANK(Calculations!AP183),"",Calculations!AP183)</f>
        <v/>
      </c>
      <c r="AQ183" t="str">
        <f>IF(ISBLANK(Calculations!AQ183),"",Calculations!AQ183)</f>
        <v/>
      </c>
      <c r="AR183" t="str">
        <f>IF(ISBLANK(Calculations!AR183),"",Calculations!AR183)</f>
        <v/>
      </c>
      <c r="AS183" t="str">
        <f>IF(ISBLANK(Calculations!AS183),"",Calculations!AS183)</f>
        <v/>
      </c>
      <c r="AT183" t="str">
        <f>IF(ISBLANK(Calculations!AT183),"",Calculations!AT183)</f>
        <v/>
      </c>
    </row>
    <row r="184" spans="1:46">
      <c r="A184" s="1" t="str">
        <f>IF(ISBLANK(Calculations!A184),"",Calculations!A184)</f>
        <v/>
      </c>
      <c r="B184" t="str">
        <f>IF(ISBLANK(Calculations!B184),"",Calculations!B184)</f>
        <v/>
      </c>
      <c r="C184" t="str">
        <f>IF(ISBLANK(Calculations!C184),"",Calculations!C184)</f>
        <v/>
      </c>
      <c r="D184" t="str">
        <f>IF(ISBLANK(Calculations!D184),"",Calculations!D184)</f>
        <v/>
      </c>
      <c r="E184" t="str">
        <f>IF(ISBLANK(Calculations!E184),"",Calculations!E184)</f>
        <v/>
      </c>
      <c r="F184" t="str">
        <f>IF(ISBLANK(Calculations!F184),"",Calculations!F184)</f>
        <v/>
      </c>
      <c r="G184" t="str">
        <f>IF(ISBLANK(Calculations!G184),"",Calculations!G184)</f>
        <v/>
      </c>
      <c r="H184" t="str">
        <f>IF(ISBLANK(Calculations!H184),"",Calculations!H184)</f>
        <v>BCEU-commercial-other</v>
      </c>
      <c r="I184" t="str">
        <f>IF(ISBLANK(Calculations!I184),"",Calculations!I184)</f>
        <v/>
      </c>
      <c r="J184" t="str">
        <f>IF(ISBLANK(Calculations!J184),"",Calculations!J184)</f>
        <v/>
      </c>
      <c r="K184" t="str">
        <f>IF(ISBLANK(Calculations!K184),"",Calculations!K184)</f>
        <v/>
      </c>
      <c r="L184" t="str">
        <f>IF(ISBLANK(Calculations!L184),"",Calculations!L184)</f>
        <v/>
      </c>
      <c r="M184" t="str">
        <f>IF(ISBLANK(Calculations!M184),"",Calculations!M184)</f>
        <v/>
      </c>
      <c r="N184" t="str">
        <f>IF(ISBLANK(Calculations!N184),"",Calculations!N184)</f>
        <v/>
      </c>
      <c r="O184" t="str">
        <f t="shared" si="2"/>
        <v/>
      </c>
      <c r="P184" t="str">
        <f>IF(ISBLANK(Calculations!P184),"",Calculations!P184)</f>
        <v/>
      </c>
      <c r="Q184" t="str">
        <f>IF(ISBLANK(Calculations!Q184),"",Calculations!Q184)</f>
        <v/>
      </c>
      <c r="R184" t="str">
        <f>IF(ISBLANK(Calculations!R184),"",Calculations!R184)</f>
        <v/>
      </c>
      <c r="S184" t="str">
        <f>IF(ISBLANK(Calculations!S184),"",Calculations!S184)</f>
        <v/>
      </c>
      <c r="T184" t="str">
        <f>IF(ISBLANK(Calculations!T184),"",Calculations!T184)</f>
        <v/>
      </c>
      <c r="U184" t="str">
        <f>IF(ISBLANK(Calculations!U184),"",Calculations!U184)</f>
        <v/>
      </c>
      <c r="V184" t="str">
        <f>IF(ISBLANK(Calculations!V184),"",Calculations!V184)</f>
        <v/>
      </c>
      <c r="W184" t="str">
        <f>IF(ISBLANK(Calculations!W184),"",Calculations!W184)</f>
        <v/>
      </c>
      <c r="X184" t="str">
        <f>IF(ISBLANK(Calculations!X184),"",Calculations!X184)</f>
        <v/>
      </c>
      <c r="Y184" t="str">
        <f>IF(ISBLANK(Calculations!Y184),"",Calculations!Y184)</f>
        <v/>
      </c>
      <c r="Z184" t="str">
        <f>IF(ISBLANK(Calculations!Z184),"",Calculations!Z184)</f>
        <v/>
      </c>
      <c r="AA184" t="str">
        <f>IF(ISBLANK(Calculations!AA184),"",Calculations!AA184)</f>
        <v/>
      </c>
      <c r="AB184" t="str">
        <f>IF(ISBLANK(Calculations!AB184),"",Calculations!AB184)</f>
        <v/>
      </c>
      <c r="AC184" t="str">
        <f>IF(ISBLANK(Calculations!AC184),"",Calculations!AC184)</f>
        <v/>
      </c>
      <c r="AD184" t="str">
        <f>IF(ISBLANK(Calculations!AD184),"",Calculations!AD184)</f>
        <v/>
      </c>
      <c r="AE184" t="str">
        <f>IF(ISBLANK(Calculations!AE184),"",Calculations!AE184)</f>
        <v/>
      </c>
      <c r="AF184" t="str">
        <f>IF(ISBLANK(Calculations!AF184),"",Calculations!AF184)</f>
        <v/>
      </c>
      <c r="AG184" t="str">
        <f>IF(ISBLANK(Calculations!AG184),"",Calculations!AG184)</f>
        <v/>
      </c>
      <c r="AH184" t="str">
        <f>IF(ISBLANK(Calculations!AH184),"",Calculations!AH184)</f>
        <v/>
      </c>
      <c r="AI184" t="str">
        <f>IF(ISBLANK(Calculations!AI184),"",Calculations!AI184)</f>
        <v/>
      </c>
      <c r="AJ184" t="str">
        <f>IF(ISBLANK(Calculations!AJ184),"",Calculations!AJ184)</f>
        <v/>
      </c>
      <c r="AK184" t="str">
        <f>IF(ISBLANK(Calculations!AK184),"",Calculations!AK184)</f>
        <v/>
      </c>
      <c r="AL184" t="str">
        <f>IF(ISBLANK(Calculations!AL184),"",Calculations!AL184)</f>
        <v/>
      </c>
      <c r="AM184" t="str">
        <f>IF(ISBLANK(Calculations!AM184),"",Calculations!AM184)</f>
        <v/>
      </c>
      <c r="AN184" t="str">
        <f>IF(ISBLANK(Calculations!AN184),"",Calculations!AN184)</f>
        <v/>
      </c>
      <c r="AO184" t="str">
        <f>IF(ISBLANK(Calculations!AO184),"",Calculations!AO184)</f>
        <v/>
      </c>
      <c r="AP184" t="str">
        <f>IF(ISBLANK(Calculations!AP184),"",Calculations!AP184)</f>
        <v/>
      </c>
      <c r="AQ184" t="str">
        <f>IF(ISBLANK(Calculations!AQ184),"",Calculations!AQ184)</f>
        <v/>
      </c>
      <c r="AR184" t="str">
        <f>IF(ISBLANK(Calculations!AR184),"",Calculations!AR184)</f>
        <v/>
      </c>
      <c r="AS184" t="str">
        <f>IF(ISBLANK(Calculations!AS184),"",Calculations!AS184)</f>
        <v/>
      </c>
      <c r="AT184" t="str">
        <f>IF(ISBLANK(Calculations!AT184),"",Calculations!AT184)</f>
        <v/>
      </c>
    </row>
    <row r="185" spans="1:46">
      <c r="A185" s="1" t="str">
        <f>IF(ISBLANK(Calculations!A185),"",Calculations!A185)</f>
        <v/>
      </c>
      <c r="B185" t="str">
        <f>IF(ISBLANK(Calculations!B185),"",Calculations!B185)</f>
        <v/>
      </c>
      <c r="C185" t="str">
        <f>IF(ISBLANK(Calculations!C185),"",Calculations!C185)</f>
        <v/>
      </c>
      <c r="D185" t="str">
        <f>IF(ISBLANK(Calculations!D185),"",Calculations!D185)</f>
        <v/>
      </c>
      <c r="E185" t="str">
        <f>IF(ISBLANK(Calculations!E185),"",Calculations!E185)</f>
        <v/>
      </c>
      <c r="F185" t="str">
        <f>IF(ISBLANK(Calculations!F185),"",Calculations!F185)</f>
        <v/>
      </c>
      <c r="G185" t="str">
        <f>IF(ISBLANK(Calculations!G185),"",Calculations!G185)</f>
        <v/>
      </c>
      <c r="H185" t="str">
        <f>IF(ISBLANK(Calculations!H185),"",Calculations!H185)</f>
        <v/>
      </c>
      <c r="I185" t="str">
        <f>IF(ISBLANK(Calculations!I185),"",Calculations!I185)</f>
        <v/>
      </c>
      <c r="J185" t="str">
        <f>IF(ISBLANK(Calculations!J185),"",Calculations!J185)</f>
        <v/>
      </c>
      <c r="K185" t="str">
        <f>IF(ISBLANK(Calculations!K185),"",Calculations!K185)</f>
        <v/>
      </c>
      <c r="L185" t="str">
        <f>IF(ISBLANK(Calculations!L185),"",Calculations!L185)</f>
        <v/>
      </c>
      <c r="M185" t="str">
        <f>IF(ISBLANK(Calculations!M185),"",Calculations!M185)</f>
        <v/>
      </c>
      <c r="N185" t="str">
        <f>IF(ISBLANK(Calculations!N185),"",Calculations!N185)</f>
        <v>Year</v>
      </c>
      <c r="O185">
        <f t="shared" si="2"/>
        <v>2020</v>
      </c>
      <c r="P185">
        <f>IF(ISBLANK(Calculations!P185),"",Calculations!P185)</f>
        <v>2020</v>
      </c>
      <c r="Q185">
        <f>IF(ISBLANK(Calculations!Q185),"",Calculations!Q185)</f>
        <v>2021</v>
      </c>
      <c r="R185">
        <f>IF(ISBLANK(Calculations!R185),"",Calculations!R185)</f>
        <v>2022</v>
      </c>
      <c r="S185">
        <f>IF(ISBLANK(Calculations!S185),"",Calculations!S185)</f>
        <v>2023</v>
      </c>
      <c r="T185">
        <f>IF(ISBLANK(Calculations!T185),"",Calculations!T185)</f>
        <v>2024</v>
      </c>
      <c r="U185">
        <f>IF(ISBLANK(Calculations!U185),"",Calculations!U185)</f>
        <v>2025</v>
      </c>
      <c r="V185">
        <f>IF(ISBLANK(Calculations!V185),"",Calculations!V185)</f>
        <v>2026</v>
      </c>
      <c r="W185">
        <f>IF(ISBLANK(Calculations!W185),"",Calculations!W185)</f>
        <v>2027</v>
      </c>
      <c r="X185">
        <f>IF(ISBLANK(Calculations!X185),"",Calculations!X185)</f>
        <v>2028</v>
      </c>
      <c r="Y185">
        <f>IF(ISBLANK(Calculations!Y185),"",Calculations!Y185)</f>
        <v>2029</v>
      </c>
      <c r="Z185">
        <f>IF(ISBLANK(Calculations!Z185),"",Calculations!Z185)</f>
        <v>2030</v>
      </c>
      <c r="AA185">
        <f>IF(ISBLANK(Calculations!AA185),"",Calculations!AA185)</f>
        <v>2031</v>
      </c>
      <c r="AB185">
        <f>IF(ISBLANK(Calculations!AB185),"",Calculations!AB185)</f>
        <v>2032</v>
      </c>
      <c r="AC185">
        <f>IF(ISBLANK(Calculations!AC185),"",Calculations!AC185)</f>
        <v>2033</v>
      </c>
      <c r="AD185">
        <f>IF(ISBLANK(Calculations!AD185),"",Calculations!AD185)</f>
        <v>2034</v>
      </c>
      <c r="AE185">
        <f>IF(ISBLANK(Calculations!AE185),"",Calculations!AE185)</f>
        <v>2035</v>
      </c>
      <c r="AF185">
        <f>IF(ISBLANK(Calculations!AF185),"",Calculations!AF185)</f>
        <v>2036</v>
      </c>
      <c r="AG185">
        <f>IF(ISBLANK(Calculations!AG185),"",Calculations!AG185)</f>
        <v>2037</v>
      </c>
      <c r="AH185">
        <f>IF(ISBLANK(Calculations!AH185),"",Calculations!AH185)</f>
        <v>2038</v>
      </c>
      <c r="AI185">
        <f>IF(ISBLANK(Calculations!AI185),"",Calculations!AI185)</f>
        <v>2039</v>
      </c>
      <c r="AJ185">
        <f>IF(ISBLANK(Calculations!AJ185),"",Calculations!AJ185)</f>
        <v>2040</v>
      </c>
      <c r="AK185">
        <f>IF(ISBLANK(Calculations!AK185),"",Calculations!AK185)</f>
        <v>2041</v>
      </c>
      <c r="AL185">
        <f>IF(ISBLANK(Calculations!AL185),"",Calculations!AL185)</f>
        <v>2042</v>
      </c>
      <c r="AM185">
        <f>IF(ISBLANK(Calculations!AM185),"",Calculations!AM185)</f>
        <v>2043</v>
      </c>
      <c r="AN185">
        <f>IF(ISBLANK(Calculations!AN185),"",Calculations!AN185)</f>
        <v>2044</v>
      </c>
      <c r="AO185">
        <f>IF(ISBLANK(Calculations!AO185),"",Calculations!AO185)</f>
        <v>2045</v>
      </c>
      <c r="AP185">
        <f>IF(ISBLANK(Calculations!AP185),"",Calculations!AP185)</f>
        <v>2046</v>
      </c>
      <c r="AQ185">
        <f>IF(ISBLANK(Calculations!AQ185),"",Calculations!AQ185)</f>
        <v>2047</v>
      </c>
      <c r="AR185">
        <f>IF(ISBLANK(Calculations!AR185),"",Calculations!AR185)</f>
        <v>2048</v>
      </c>
      <c r="AS185">
        <f>IF(ISBLANK(Calculations!AS185),"",Calculations!AS185)</f>
        <v>2049</v>
      </c>
      <c r="AT185">
        <f>IF(ISBLANK(Calculations!AT185),"",Calculations!AT185)</f>
        <v>2050</v>
      </c>
    </row>
    <row r="186" spans="1:46">
      <c r="A186" s="1" t="str">
        <f>IF(ISBLANK(Calculations!A186),"",Calculations!A186)</f>
        <v/>
      </c>
      <c r="B186" t="str">
        <f>IF(ISBLANK(Calculations!B186),"",Calculations!B186)</f>
        <v/>
      </c>
      <c r="C186" t="str">
        <f>IF(ISBLANK(Calculations!C186),"",Calculations!C186)</f>
        <v/>
      </c>
      <c r="D186" t="str">
        <f>IF(ISBLANK(Calculations!D186),"",Calculations!D186)</f>
        <v/>
      </c>
      <c r="E186" t="str">
        <f>IF(ISBLANK(Calculations!E186),"",Calculations!E186)</f>
        <v/>
      </c>
      <c r="F186" t="str">
        <f>IF(ISBLANK(Calculations!F186),"",Calculations!F186)</f>
        <v>CKI000:ga_OfficeEquipme</v>
      </c>
      <c r="G186" t="str">
        <f>IF(ISBLANK(Calculations!G186),"",Calculations!G186)</f>
        <v>CKI000:ha_OfficeEquipme</v>
      </c>
      <c r="H186" t="str">
        <f>IF(ISBLANK(Calculations!H186),"",Calculations!H186)</f>
        <v>CKI000:ha_OtherUses</v>
      </c>
      <c r="I186" t="str">
        <f>IF(ISBLANK(Calculations!I186),"",Calculations!I186)</f>
        <v>commercial</v>
      </c>
      <c r="J186">
        <f>IF(ISBLANK(Calculations!J186),"",Calculations!J186)</f>
        <v>0.50793099897901473</v>
      </c>
      <c r="K186">
        <f>IF(ISBLANK(Calculations!K186),"",Calculations!K186)</f>
        <v>1</v>
      </c>
      <c r="L186" t="str">
        <f>IF(ISBLANK(Calculations!L186),"",Calculations!L186)</f>
        <v>COMMERCIAL</v>
      </c>
      <c r="M186" t="str">
        <f>IF(ISBLANK(Calculations!M186),"",Calculations!M186)</f>
        <v>other</v>
      </c>
      <c r="N186" t="str">
        <f>IF(ISBLANK(Calculations!N186),"",Calculations!N186)</f>
        <v>electricity</v>
      </c>
      <c r="O186">
        <f t="shared" si="2"/>
        <v>188490654066117.47</v>
      </c>
      <c r="P186">
        <f>IF(ISBLANK(Calculations!P186),"",Calculations!P186)</f>
        <v>188490654066117.47</v>
      </c>
      <c r="Q186">
        <f>IF(ISBLANK(Calculations!Q186),"",Calculations!Q186)</f>
        <v>188490654066117.47</v>
      </c>
      <c r="R186">
        <f>IF(ISBLANK(Calculations!R186),"",Calculations!R186)</f>
        <v>190354323482015.06</v>
      </c>
      <c r="S186">
        <f>IF(ISBLANK(Calculations!S186),"",Calculations!S186)</f>
        <v>192517363967154.13</v>
      </c>
      <c r="T186">
        <f>IF(ISBLANK(Calculations!T186),"",Calculations!T186)</f>
        <v>195031553277381.81</v>
      </c>
      <c r="U186">
        <f>IF(ISBLANK(Calculations!U186),"",Calculations!U186)</f>
        <v>197612855793438.13</v>
      </c>
      <c r="V186">
        <f>IF(ISBLANK(Calculations!V186),"",Calculations!V186)</f>
        <v>200373649033189.94</v>
      </c>
      <c r="W186">
        <f>IF(ISBLANK(Calculations!W186),"",Calculations!W186)</f>
        <v>203255064656389.25</v>
      </c>
      <c r="X186">
        <f>IF(ISBLANK(Calculations!X186),"",Calculations!X186)</f>
        <v>206211261210407.44</v>
      </c>
      <c r="Y186">
        <f>IF(ISBLANK(Calculations!Y186),"",Calculations!Y186)</f>
        <v>209293439310500.78</v>
      </c>
      <c r="Z186">
        <f>IF(ISBLANK(Calculations!Z186),"",Calculations!Z186)</f>
        <v>212457324028501.16</v>
      </c>
      <c r="AA186">
        <f>IF(ISBLANK(Calculations!AA186),"",Calculations!AA186)</f>
        <v>215687250119803.28</v>
      </c>
      <c r="AB186">
        <f>IF(ISBLANK(Calculations!AB186),"",Calculations!AB186)</f>
        <v>219069541327040.38</v>
      </c>
      <c r="AC186">
        <f>IF(ISBLANK(Calculations!AC186),"",Calculations!AC186)</f>
        <v>222527932643588.91</v>
      </c>
      <c r="AD186">
        <f>IF(ISBLANK(Calculations!AD186),"",Calculations!AD186)</f>
        <v>226109502251914.81</v>
      </c>
      <c r="AE186">
        <f>IF(ISBLANK(Calculations!AE186),"",Calculations!AE186)</f>
        <v>229795369409838.91</v>
      </c>
      <c r="AF186">
        <f>IF(ISBLANK(Calculations!AF186),"",Calculations!AF186)</f>
        <v>233520234781960.84</v>
      </c>
      <c r="AG186">
        <f>IF(ISBLANK(Calculations!AG186),"",Calculations!AG186)</f>
        <v>237408925633174.47</v>
      </c>
      <c r="AH186">
        <f>IF(ISBLANK(Calculations!AH186),"",Calculations!AH186)</f>
        <v>241323093119032.28</v>
      </c>
      <c r="AI186">
        <f>IF(ISBLANK(Calculations!AI186),"",Calculations!AI186)</f>
        <v>245358542577585.31</v>
      </c>
      <c r="AJ186">
        <f>IF(ISBLANK(Calculations!AJ186),"",Calculations!AJ186)</f>
        <v>249505462618791.75</v>
      </c>
      <c r="AK186">
        <f>IF(ISBLANK(Calculations!AK186),"",Calculations!AK186)</f>
        <v>253778694000696.5</v>
      </c>
      <c r="AL186">
        <f>IF(ISBLANK(Calculations!AL186),"",Calculations!AL186)</f>
        <v>258139815649693.38</v>
      </c>
      <c r="AM186">
        <f>IF(ISBLANK(Calculations!AM186),"",Calculations!AM186)</f>
        <v>262637719618676.63</v>
      </c>
      <c r="AN186">
        <f>IF(ISBLANK(Calculations!AN186),"",Calculations!AN186)</f>
        <v>267211311453692.19</v>
      </c>
      <c r="AO186">
        <f>IF(ISBLANK(Calculations!AO186),"",Calculations!AO186)</f>
        <v>271830992087304.94</v>
      </c>
      <c r="AP186">
        <f>IF(ISBLANK(Calculations!AP186),"",Calculations!AP186)</f>
        <v>276621341438441.47</v>
      </c>
      <c r="AQ186">
        <f>IF(ISBLANK(Calculations!AQ186),"",Calculations!AQ186)</f>
        <v>281405424691736.25</v>
      </c>
      <c r="AR186">
        <f>IF(ISBLANK(Calculations!AR186),"",Calculations!AR186)</f>
        <v>286340966125751.75</v>
      </c>
      <c r="AS186">
        <f>IF(ISBLANK(Calculations!AS186),"",Calculations!AS186)</f>
        <v>291389132423602</v>
      </c>
      <c r="AT186">
        <f>IF(ISBLANK(Calculations!AT186),"",Calculations!AT186)</f>
        <v>296578038576917</v>
      </c>
    </row>
    <row r="187" spans="1:46">
      <c r="A187" s="1" t="str">
        <f>IF(ISBLANK(Calculations!A187),"",Calculations!A187)</f>
        <v/>
      </c>
      <c r="B187" t="str">
        <f>IF(ISBLANK(Calculations!B187),"",Calculations!B187)</f>
        <v/>
      </c>
      <c r="C187" t="str">
        <f>IF(ISBLANK(Calculations!C187),"",Calculations!C187)</f>
        <v/>
      </c>
      <c r="D187" t="str">
        <f>IF(ISBLANK(Calculations!D187),"",Calculations!D187)</f>
        <v/>
      </c>
      <c r="E187" t="str">
        <f>IF(ISBLANK(Calculations!E187),"",Calculations!E187)</f>
        <v/>
      </c>
      <c r="F187" t="str">
        <f>IF(ISBLANK(Calculations!F187),"",Calculations!F187)</f>
        <v/>
      </c>
      <c r="G187" t="str">
        <f>IF(ISBLANK(Calculations!G187),"",Calculations!G187)</f>
        <v/>
      </c>
      <c r="H187" t="str">
        <f>IF(ISBLANK(Calculations!H187),"",Calculations!H187)</f>
        <v>CKI000:ka_OtherFuels</v>
      </c>
      <c r="I187" t="str">
        <f>IF(ISBLANK(Calculations!I187),"",Calculations!I187)</f>
        <v>commercial</v>
      </c>
      <c r="J187">
        <f>IF(ISBLANK(Calculations!J187),"",Calculations!J187)</f>
        <v>0</v>
      </c>
      <c r="K187">
        <f>IF(ISBLANK(Calculations!K187),"",Calculations!K187)</f>
        <v>1</v>
      </c>
      <c r="L187" t="str">
        <f>IF(ISBLANK(Calculations!L187),"",Calculations!L187)</f>
        <v>COMMERCIAL</v>
      </c>
      <c r="M187" t="str">
        <f>IF(ISBLANK(Calculations!M187),"",Calculations!M187)</f>
        <v>other</v>
      </c>
      <c r="N187" t="str">
        <f>IF(ISBLANK(Calculations!N187),"",Calculations!N187)</f>
        <v>coal</v>
      </c>
      <c r="O187">
        <f t="shared" si="2"/>
        <v>0</v>
      </c>
      <c r="P187">
        <f>IF(ISBLANK(Calculations!P187),"",Calculations!P187)</f>
        <v>0</v>
      </c>
      <c r="Q187">
        <f>IF(ISBLANK(Calculations!Q187),"",Calculations!Q187)</f>
        <v>0</v>
      </c>
      <c r="R187">
        <f>IF(ISBLANK(Calculations!R187),"",Calculations!R187)</f>
        <v>0</v>
      </c>
      <c r="S187">
        <f>IF(ISBLANK(Calculations!S187),"",Calculations!S187)</f>
        <v>0</v>
      </c>
      <c r="T187">
        <f>IF(ISBLANK(Calculations!T187),"",Calculations!T187)</f>
        <v>0</v>
      </c>
      <c r="U187">
        <f>IF(ISBLANK(Calculations!U187),"",Calculations!U187)</f>
        <v>0</v>
      </c>
      <c r="V187">
        <f>IF(ISBLANK(Calculations!V187),"",Calculations!V187)</f>
        <v>0</v>
      </c>
      <c r="W187">
        <f>IF(ISBLANK(Calculations!W187),"",Calculations!W187)</f>
        <v>0</v>
      </c>
      <c r="X187">
        <f>IF(ISBLANK(Calculations!X187),"",Calculations!X187)</f>
        <v>0</v>
      </c>
      <c r="Y187">
        <f>IF(ISBLANK(Calculations!Y187),"",Calculations!Y187)</f>
        <v>0</v>
      </c>
      <c r="Z187">
        <f>IF(ISBLANK(Calculations!Z187),"",Calculations!Z187)</f>
        <v>0</v>
      </c>
      <c r="AA187">
        <f>IF(ISBLANK(Calculations!AA187),"",Calculations!AA187)</f>
        <v>0</v>
      </c>
      <c r="AB187">
        <f>IF(ISBLANK(Calculations!AB187),"",Calculations!AB187)</f>
        <v>0</v>
      </c>
      <c r="AC187">
        <f>IF(ISBLANK(Calculations!AC187),"",Calculations!AC187)</f>
        <v>0</v>
      </c>
      <c r="AD187">
        <f>IF(ISBLANK(Calculations!AD187),"",Calculations!AD187)</f>
        <v>0</v>
      </c>
      <c r="AE187">
        <f>IF(ISBLANK(Calculations!AE187),"",Calculations!AE187)</f>
        <v>0</v>
      </c>
      <c r="AF187">
        <f>IF(ISBLANK(Calculations!AF187),"",Calculations!AF187)</f>
        <v>0</v>
      </c>
      <c r="AG187">
        <f>IF(ISBLANK(Calculations!AG187),"",Calculations!AG187)</f>
        <v>0</v>
      </c>
      <c r="AH187">
        <f>IF(ISBLANK(Calculations!AH187),"",Calculations!AH187)</f>
        <v>0</v>
      </c>
      <c r="AI187">
        <f>IF(ISBLANK(Calculations!AI187),"",Calculations!AI187)</f>
        <v>0</v>
      </c>
      <c r="AJ187">
        <f>IF(ISBLANK(Calculations!AJ187),"",Calculations!AJ187)</f>
        <v>0</v>
      </c>
      <c r="AK187">
        <f>IF(ISBLANK(Calculations!AK187),"",Calculations!AK187)</f>
        <v>0</v>
      </c>
      <c r="AL187">
        <f>IF(ISBLANK(Calculations!AL187),"",Calculations!AL187)</f>
        <v>0</v>
      </c>
      <c r="AM187">
        <f>IF(ISBLANK(Calculations!AM187),"",Calculations!AM187)</f>
        <v>0</v>
      </c>
      <c r="AN187">
        <f>IF(ISBLANK(Calculations!AN187),"",Calculations!AN187)</f>
        <v>0</v>
      </c>
      <c r="AO187">
        <f>IF(ISBLANK(Calculations!AO187),"",Calculations!AO187)</f>
        <v>0</v>
      </c>
      <c r="AP187">
        <f>IF(ISBLANK(Calculations!AP187),"",Calculations!AP187)</f>
        <v>0</v>
      </c>
      <c r="AQ187">
        <f>IF(ISBLANK(Calculations!AQ187),"",Calculations!AQ187)</f>
        <v>0</v>
      </c>
      <c r="AR187">
        <f>IF(ISBLANK(Calculations!AR187),"",Calculations!AR187)</f>
        <v>0</v>
      </c>
      <c r="AS187">
        <f>IF(ISBLANK(Calculations!AS187),"",Calculations!AS187)</f>
        <v>0</v>
      </c>
      <c r="AT187">
        <f>IF(ISBLANK(Calculations!AT187),"",Calculations!AT187)</f>
        <v>0</v>
      </c>
    </row>
    <row r="188" spans="1:46">
      <c r="A188" s="1" t="str">
        <f>IF(ISBLANK(Calculations!A188),"",Calculations!A188)</f>
        <v/>
      </c>
      <c r="B188" t="str">
        <f>IF(ISBLANK(Calculations!B188),"",Calculations!B188)</f>
        <v/>
      </c>
      <c r="C188" t="str">
        <f>IF(ISBLANK(Calculations!C188),"",Calculations!C188)</f>
        <v/>
      </c>
      <c r="D188" t="str">
        <f>IF(ISBLANK(Calculations!D188),"",Calculations!D188)</f>
        <v/>
      </c>
      <c r="E188" t="str">
        <f>IF(ISBLANK(Calculations!E188),"",Calculations!E188)</f>
        <v/>
      </c>
      <c r="F188" t="str">
        <f>IF(ISBLANK(Calculations!F188),"",Calculations!F188)</f>
        <v/>
      </c>
      <c r="G188" t="str">
        <f>IF(ISBLANK(Calculations!G188),"",Calculations!G188)</f>
        <v/>
      </c>
      <c r="H188" t="str">
        <f>IF(ISBLANK(Calculations!H188),"",Calculations!H188)</f>
        <v>CKI000:ia_OtherUses</v>
      </c>
      <c r="I188" t="str">
        <f>IF(ISBLANK(Calculations!I188),"",Calculations!I188)</f>
        <v>commercial</v>
      </c>
      <c r="J188">
        <f>IF(ISBLANK(Calculations!J188),"",Calculations!J188)</f>
        <v>0.29037128607461982</v>
      </c>
      <c r="K188">
        <f>IF(ISBLANK(Calculations!K188),"",Calculations!K188)</f>
        <v>1</v>
      </c>
      <c r="L188" t="str">
        <f>IF(ISBLANK(Calculations!L188),"",Calculations!L188)</f>
        <v>COMMERCIAL</v>
      </c>
      <c r="M188" t="str">
        <f>IF(ISBLANK(Calculations!M188),"",Calculations!M188)</f>
        <v>other</v>
      </c>
      <c r="N188" t="str">
        <f>IF(ISBLANK(Calculations!N188),"",Calculations!N188)</f>
        <v>natural gas</v>
      </c>
      <c r="O188">
        <f t="shared" si="2"/>
        <v>72091350307604.078</v>
      </c>
      <c r="P188">
        <f>IF(ISBLANK(Calculations!P188),"",Calculations!P188)</f>
        <v>72091350307604.078</v>
      </c>
      <c r="Q188">
        <f>IF(ISBLANK(Calculations!Q188),"",Calculations!Q188)</f>
        <v>72091350307604.078</v>
      </c>
      <c r="R188">
        <f>IF(ISBLANK(Calculations!R188),"",Calculations!R188)</f>
        <v>71842753729610.531</v>
      </c>
      <c r="S188">
        <f>IF(ISBLANK(Calculations!S188),"",Calculations!S188)</f>
        <v>71763099242745.125</v>
      </c>
      <c r="T188">
        <f>IF(ISBLANK(Calculations!T188),"",Calculations!T188)</f>
        <v>71657031369467.891</v>
      </c>
      <c r="U188">
        <f>IF(ISBLANK(Calculations!U188),"",Calculations!U188)</f>
        <v>71511809535156.609</v>
      </c>
      <c r="V188">
        <f>IF(ISBLANK(Calculations!V188),"",Calculations!V188)</f>
        <v>71364619644602.938</v>
      </c>
      <c r="W188">
        <f>IF(ISBLANK(Calculations!W188),"",Calculations!W188)</f>
        <v>71034918433039.063</v>
      </c>
      <c r="X188">
        <f>IF(ISBLANK(Calculations!X188),"",Calculations!X188)</f>
        <v>70755972356148.766</v>
      </c>
      <c r="Y188">
        <f>IF(ISBLANK(Calculations!Y188),"",Calculations!Y188)</f>
        <v>70554712709881.5</v>
      </c>
      <c r="Z188">
        <f>IF(ISBLANK(Calculations!Z188),"",Calculations!Z188)</f>
        <v>70464596450358.859</v>
      </c>
      <c r="AA188">
        <f>IF(ISBLANK(Calculations!AA188),"",Calculations!AA188)</f>
        <v>70408869384125.328</v>
      </c>
      <c r="AB188">
        <f>IF(ISBLANK(Calculations!AB188),"",Calculations!AB188)</f>
        <v>70391881951295.797</v>
      </c>
      <c r="AC188">
        <f>IF(ISBLANK(Calculations!AC188),"",Calculations!AC188)</f>
        <v>70421402794932.547</v>
      </c>
      <c r="AD188">
        <f>IF(ISBLANK(Calculations!AD188),"",Calculations!AD188)</f>
        <v>70415912953835.188</v>
      </c>
      <c r="AE188">
        <f>IF(ISBLANK(Calculations!AE188),"",Calculations!AE188)</f>
        <v>70292443320098.383</v>
      </c>
      <c r="AF188">
        <f>IF(ISBLANK(Calculations!AF188),"",Calculations!AF188)</f>
        <v>70190518723121.023</v>
      </c>
      <c r="AG188">
        <f>IF(ISBLANK(Calculations!AG188),"",Calculations!AG188)</f>
        <v>70117493478335.422</v>
      </c>
      <c r="AH188">
        <f>IF(ISBLANK(Calculations!AH188),"",Calculations!AH188)</f>
        <v>70096569933020.961</v>
      </c>
      <c r="AI188">
        <f>IF(ISBLANK(Calculations!AI188),"",Calculations!AI188)</f>
        <v>70078132353486.438</v>
      </c>
      <c r="AJ188">
        <f>IF(ISBLANK(Calculations!AJ188),"",Calculations!AJ188)</f>
        <v>70117700642150.453</v>
      </c>
      <c r="AK188">
        <f>IF(ISBLANK(Calculations!AK188),"",Calculations!AK188)</f>
        <v>70150639688734.563</v>
      </c>
      <c r="AL188">
        <f>IF(ISBLANK(Calculations!AL188),"",Calculations!AL188)</f>
        <v>70135931057869.938</v>
      </c>
      <c r="AM188">
        <f>IF(ISBLANK(Calculations!AM188),"",Calculations!AM188)</f>
        <v>70068292072274.188</v>
      </c>
      <c r="AN188">
        <f>IF(ISBLANK(Calculations!AN188),"",Calculations!AN188)</f>
        <v>69980143868994</v>
      </c>
      <c r="AO188">
        <f>IF(ISBLANK(Calculations!AO188),"",Calculations!AO188)</f>
        <v>69880498073981.563</v>
      </c>
      <c r="AP188">
        <f>IF(ISBLANK(Calculations!AP188),"",Calculations!AP188)</f>
        <v>69789967486828.953</v>
      </c>
      <c r="AQ188">
        <f>IF(ISBLANK(Calculations!AQ188),"",Calculations!AQ188)</f>
        <v>69722328501233.188</v>
      </c>
      <c r="AR188">
        <f>IF(ISBLANK(Calculations!AR188),"",Calculations!AR188)</f>
        <v>69629726275930.609</v>
      </c>
      <c r="AS188">
        <f>IF(ISBLANK(Calculations!AS188),"",Calculations!AS188)</f>
        <v>69565401911374.797</v>
      </c>
      <c r="AT188">
        <f>IF(ISBLANK(Calculations!AT188),"",Calculations!AT188)</f>
        <v>69494033977109.133</v>
      </c>
    </row>
    <row r="189" spans="1:46">
      <c r="A189" s="1" t="str">
        <f>IF(ISBLANK(Calculations!A189),"",Calculations!A189)</f>
        <v/>
      </c>
      <c r="B189" t="str">
        <f>IF(ISBLANK(Calculations!B189),"",Calculations!B189)</f>
        <v/>
      </c>
      <c r="C189" t="str">
        <f>IF(ISBLANK(Calculations!C189),"",Calculations!C189)</f>
        <v/>
      </c>
      <c r="D189" t="str">
        <f>IF(ISBLANK(Calculations!D189),"",Calculations!D189)</f>
        <v/>
      </c>
      <c r="E189" t="str">
        <f>IF(ISBLANK(Calculations!E189),"",Calculations!E189)</f>
        <v/>
      </c>
      <c r="F189" t="str">
        <f>IF(ISBLANK(Calculations!F189),"",Calculations!F189)</f>
        <v/>
      </c>
      <c r="G189" t="str">
        <f>IF(ISBLANK(Calculations!G189),"",Calculations!G189)</f>
        <v/>
      </c>
      <c r="H189" t="str">
        <f>IF(ISBLANK(Calculations!H189),"",Calculations!H189)</f>
        <v>CKI000:ja_OtherUses</v>
      </c>
      <c r="I189" t="str">
        <f>IF(ISBLANK(Calculations!I189),"",Calculations!I189)</f>
        <v>commercial</v>
      </c>
      <c r="J189">
        <f>IF(ISBLANK(Calculations!J189),"",Calculations!J189)</f>
        <v>0.99989379267454148</v>
      </c>
      <c r="K189">
        <f>IF(ISBLANK(Calculations!K189),"",Calculations!K189)</f>
        <v>1</v>
      </c>
      <c r="L189" t="str">
        <f>IF(ISBLANK(Calculations!L189),"",Calculations!L189)</f>
        <v>COMMERCIAL</v>
      </c>
      <c r="M189" t="str">
        <f>IF(ISBLANK(Calculations!M189),"",Calculations!M189)</f>
        <v>other</v>
      </c>
      <c r="N189" t="str">
        <f>IF(ISBLANK(Calculations!N189),"",Calculations!N189)</f>
        <v>petroleum diesel</v>
      </c>
      <c r="O189">
        <f t="shared" si="2"/>
        <v>75663963079267.906</v>
      </c>
      <c r="P189">
        <f>IF(ISBLANK(Calculations!P189),"",Calculations!P189)</f>
        <v>75663963079267.906</v>
      </c>
      <c r="Q189">
        <f>IF(ISBLANK(Calculations!Q189),"",Calculations!Q189)</f>
        <v>75663963079267.906</v>
      </c>
      <c r="R189">
        <f>IF(ISBLANK(Calculations!R189),"",Calculations!R189)</f>
        <v>75748240354549.016</v>
      </c>
      <c r="S189">
        <f>IF(ISBLANK(Calculations!S189),"",Calculations!S189)</f>
        <v>75727280203183.766</v>
      </c>
      <c r="T189">
        <f>IF(ISBLANK(Calculations!T189),"",Calculations!T189)</f>
        <v>75639946239162.188</v>
      </c>
      <c r="U189">
        <f>IF(ISBLANK(Calculations!U189),"",Calculations!U189)</f>
        <v>75401961187203.141</v>
      </c>
      <c r="V189">
        <f>IF(ISBLANK(Calculations!V189),"",Calculations!V189)</f>
        <v>75176639560027.203</v>
      </c>
      <c r="W189">
        <f>IF(ISBLANK(Calculations!W189),"",Calculations!W189)</f>
        <v>75037341887412.719</v>
      </c>
      <c r="X189">
        <f>IF(ISBLANK(Calculations!X189),"",Calculations!X189)</f>
        <v>75054808680216.953</v>
      </c>
      <c r="Y189">
        <f>IF(ISBLANK(Calculations!Y189),"",Calculations!Y189)</f>
        <v>75052625331116.469</v>
      </c>
      <c r="Z189">
        <f>IF(ISBLANK(Calculations!Z189),"",Calculations!Z189)</f>
        <v>74927301092745.219</v>
      </c>
      <c r="AA189">
        <f>IF(ISBLANK(Calculations!AA189),"",Calculations!AA189)</f>
        <v>74754379843982.375</v>
      </c>
      <c r="AB189">
        <f>IF(ISBLANK(Calculations!AB189),"",Calculations!AB189)</f>
        <v>74560061774034.141</v>
      </c>
      <c r="AC189">
        <f>IF(ISBLANK(Calculations!AC189),"",Calculations!AC189)</f>
        <v>74555695075833.172</v>
      </c>
      <c r="AD189">
        <f>IF(ISBLANK(Calculations!AD189),"",Calculations!AD189)</f>
        <v>74549581698351.516</v>
      </c>
      <c r="AE189">
        <f>IF(ISBLANK(Calculations!AE189),"",Calculations!AE189)</f>
        <v>74572288528997.063</v>
      </c>
      <c r="AF189">
        <f>IF(ISBLANK(Calculations!AF189),"",Calculations!AF189)</f>
        <v>74458754375768.938</v>
      </c>
      <c r="AG189">
        <f>IF(ISBLANK(Calculations!AG189),"",Calculations!AG189)</f>
        <v>74452204328467.484</v>
      </c>
      <c r="AH189">
        <f>IF(ISBLANK(Calculations!AH189),"",Calculations!AH189)</f>
        <v>74502421357779.719</v>
      </c>
      <c r="AI189">
        <f>IF(ISBLANK(Calculations!AI189),"",Calculations!AI189)</f>
        <v>74517704801483.484</v>
      </c>
      <c r="AJ189">
        <f>IF(ISBLANK(Calculations!AJ189),"",Calculations!AJ189)</f>
        <v>74538228283028.922</v>
      </c>
      <c r="AK189">
        <f>IF(ISBLANK(Calculations!AK189),"",Calculations!AK189)</f>
        <v>74615518841188.063</v>
      </c>
      <c r="AL189">
        <f>IF(ISBLANK(Calculations!AL189),"",Calculations!AL189)</f>
        <v>74761366561104.016</v>
      </c>
      <c r="AM189">
        <f>IF(ISBLANK(Calculations!AM189),"",Calculations!AM189)</f>
        <v>74925117743644.75</v>
      </c>
      <c r="AN189">
        <f>IF(ISBLANK(Calculations!AN189),"",Calculations!AN189)</f>
        <v>75077078841042.344</v>
      </c>
      <c r="AO189">
        <f>IF(ISBLANK(Calculations!AO189),"",Calculations!AO189)</f>
        <v>75194543022651.656</v>
      </c>
      <c r="AP189">
        <f>IF(ISBLANK(Calculations!AP189),"",Calculations!AP189)</f>
        <v>75260916835308</v>
      </c>
      <c r="AQ189">
        <f>IF(ISBLANK(Calculations!AQ189),"",Calculations!AQ189)</f>
        <v>75277510288472.266</v>
      </c>
      <c r="AR189">
        <f>IF(ISBLANK(Calculations!AR189),"",Calculations!AR189)</f>
        <v>75327727317784.516</v>
      </c>
      <c r="AS189">
        <f>IF(ISBLANK(Calculations!AS189),"",Calculations!AS189)</f>
        <v>75390171102060.063</v>
      </c>
      <c r="AT189">
        <f>IF(ISBLANK(Calculations!AT189),"",Calculations!AT189)</f>
        <v>75413751272345.953</v>
      </c>
    </row>
    <row r="190" spans="1:46">
      <c r="A190" s="1" t="str">
        <f>IF(ISBLANK(Calculations!A190),"",Calculations!A190)</f>
        <v/>
      </c>
      <c r="B190" t="str">
        <f>IF(ISBLANK(Calculations!B190),"",Calculations!B190)</f>
        <v/>
      </c>
      <c r="C190" t="str">
        <f>IF(ISBLANK(Calculations!C190),"",Calculations!C190)</f>
        <v/>
      </c>
      <c r="D190" t="str">
        <f>IF(ISBLANK(Calculations!D190),"",Calculations!D190)</f>
        <v/>
      </c>
      <c r="E190" t="str">
        <f>IF(ISBLANK(Calculations!E190),"",Calculations!E190)</f>
        <v/>
      </c>
      <c r="F190" t="str">
        <f>IF(ISBLANK(Calculations!F190),"",Calculations!F190)</f>
        <v/>
      </c>
      <c r="G190" t="str">
        <f>IF(ISBLANK(Calculations!G190),"",Calculations!G190)</f>
        <v/>
      </c>
      <c r="H190" t="str">
        <f>IF(ISBLANK(Calculations!H190),"",Calculations!H190)</f>
        <v/>
      </c>
      <c r="I190" t="str">
        <f>IF(ISBLANK(Calculations!I190),"",Calculations!I190)</f>
        <v>commercial</v>
      </c>
      <c r="J190">
        <f>IF(ISBLANK(Calculations!J190),"",Calculations!J190)</f>
        <v>0</v>
      </c>
      <c r="K190">
        <f>IF(ISBLANK(Calculations!K190),"",Calculations!K190)</f>
        <v>1</v>
      </c>
      <c r="L190" t="str">
        <f>IF(ISBLANK(Calculations!L190),"",Calculations!L190)</f>
        <v>COMMERCIAL</v>
      </c>
      <c r="M190" t="str">
        <f>IF(ISBLANK(Calculations!M190),"",Calculations!M190)</f>
        <v>other</v>
      </c>
      <c r="N190" t="str">
        <f>IF(ISBLANK(Calculations!N190),"",Calculations!N190)</f>
        <v>heat</v>
      </c>
      <c r="O190">
        <f t="shared" si="2"/>
        <v>0</v>
      </c>
      <c r="P190">
        <f>IF(ISBLANK(Calculations!P190),"",Calculations!P190)</f>
        <v>0</v>
      </c>
      <c r="Q190">
        <f>IF(ISBLANK(Calculations!Q190),"",Calculations!Q190)</f>
        <v>0</v>
      </c>
      <c r="R190">
        <f>IF(ISBLANK(Calculations!R190),"",Calculations!R190)</f>
        <v>0</v>
      </c>
      <c r="S190">
        <f>IF(ISBLANK(Calculations!S190),"",Calculations!S190)</f>
        <v>0</v>
      </c>
      <c r="T190">
        <f>IF(ISBLANK(Calculations!T190),"",Calculations!T190)</f>
        <v>0</v>
      </c>
      <c r="U190">
        <f>IF(ISBLANK(Calculations!U190),"",Calculations!U190)</f>
        <v>0</v>
      </c>
      <c r="V190">
        <f>IF(ISBLANK(Calculations!V190),"",Calculations!V190)</f>
        <v>0</v>
      </c>
      <c r="W190">
        <f>IF(ISBLANK(Calculations!W190),"",Calculations!W190)</f>
        <v>0</v>
      </c>
      <c r="X190">
        <f>IF(ISBLANK(Calculations!X190),"",Calculations!X190)</f>
        <v>0</v>
      </c>
      <c r="Y190">
        <f>IF(ISBLANK(Calculations!Y190),"",Calculations!Y190)</f>
        <v>0</v>
      </c>
      <c r="Z190">
        <f>IF(ISBLANK(Calculations!Z190),"",Calculations!Z190)</f>
        <v>0</v>
      </c>
      <c r="AA190">
        <f>IF(ISBLANK(Calculations!AA190),"",Calculations!AA190)</f>
        <v>0</v>
      </c>
      <c r="AB190">
        <f>IF(ISBLANK(Calculations!AB190),"",Calculations!AB190)</f>
        <v>0</v>
      </c>
      <c r="AC190">
        <f>IF(ISBLANK(Calculations!AC190),"",Calculations!AC190)</f>
        <v>0</v>
      </c>
      <c r="AD190">
        <f>IF(ISBLANK(Calculations!AD190),"",Calculations!AD190)</f>
        <v>0</v>
      </c>
      <c r="AE190">
        <f>IF(ISBLANK(Calculations!AE190),"",Calculations!AE190)</f>
        <v>0</v>
      </c>
      <c r="AF190">
        <f>IF(ISBLANK(Calculations!AF190),"",Calculations!AF190)</f>
        <v>0</v>
      </c>
      <c r="AG190">
        <f>IF(ISBLANK(Calculations!AG190),"",Calculations!AG190)</f>
        <v>0</v>
      </c>
      <c r="AH190">
        <f>IF(ISBLANK(Calculations!AH190),"",Calculations!AH190)</f>
        <v>0</v>
      </c>
      <c r="AI190">
        <f>IF(ISBLANK(Calculations!AI190),"",Calculations!AI190)</f>
        <v>0</v>
      </c>
      <c r="AJ190">
        <f>IF(ISBLANK(Calculations!AJ190),"",Calculations!AJ190)</f>
        <v>0</v>
      </c>
      <c r="AK190">
        <f>IF(ISBLANK(Calculations!AK190),"",Calculations!AK190)</f>
        <v>0</v>
      </c>
      <c r="AL190">
        <f>IF(ISBLANK(Calculations!AL190),"",Calculations!AL190)</f>
        <v>0</v>
      </c>
      <c r="AM190">
        <f>IF(ISBLANK(Calculations!AM190),"",Calculations!AM190)</f>
        <v>0</v>
      </c>
      <c r="AN190">
        <f>IF(ISBLANK(Calculations!AN190),"",Calculations!AN190)</f>
        <v>0</v>
      </c>
      <c r="AO190">
        <f>IF(ISBLANK(Calculations!AO190),"",Calculations!AO190)</f>
        <v>0</v>
      </c>
      <c r="AP190">
        <f>IF(ISBLANK(Calculations!AP190),"",Calculations!AP190)</f>
        <v>0</v>
      </c>
      <c r="AQ190">
        <f>IF(ISBLANK(Calculations!AQ190),"",Calculations!AQ190)</f>
        <v>0</v>
      </c>
      <c r="AR190">
        <f>IF(ISBLANK(Calculations!AR190),"",Calculations!AR190)</f>
        <v>0</v>
      </c>
      <c r="AS190">
        <f>IF(ISBLANK(Calculations!AS190),"",Calculations!AS190)</f>
        <v>0</v>
      </c>
      <c r="AT190">
        <f>IF(ISBLANK(Calculations!AT190),"",Calculations!AT190)</f>
        <v>0</v>
      </c>
    </row>
    <row r="191" spans="1:46">
      <c r="A191" s="1" t="str">
        <f>IF(ISBLANK(Calculations!A191),"",Calculations!A191)</f>
        <v/>
      </c>
      <c r="B191" t="str">
        <f>IF(ISBLANK(Calculations!B191),"",Calculations!B191)</f>
        <v/>
      </c>
      <c r="C191" t="str">
        <f>IF(ISBLANK(Calculations!C191),"",Calculations!C191)</f>
        <v/>
      </c>
      <c r="D191" t="str">
        <f>IF(ISBLANK(Calculations!D191),"",Calculations!D191)</f>
        <v/>
      </c>
      <c r="E191" t="str">
        <f>IF(ISBLANK(Calculations!E191),"",Calculations!E191)</f>
        <v/>
      </c>
      <c r="F191" t="str">
        <f>IF(ISBLANK(Calculations!F191),"",Calculations!F191)</f>
        <v/>
      </c>
      <c r="G191" t="str">
        <f>IF(ISBLANK(Calculations!G191),"",Calculations!G191)</f>
        <v/>
      </c>
      <c r="H191" t="str">
        <f>IF(ISBLANK(Calculations!H191),"",Calculations!H191)</f>
        <v/>
      </c>
      <c r="I191" t="str">
        <f>IF(ISBLANK(Calculations!I191),"",Calculations!I191)</f>
        <v>commercial</v>
      </c>
      <c r="J191">
        <f>IF(ISBLANK(Calculations!J191),"",Calculations!J191)</f>
        <v>0</v>
      </c>
      <c r="K191">
        <f>IF(ISBLANK(Calculations!K191),"",Calculations!K191)</f>
        <v>1</v>
      </c>
      <c r="L191" t="str">
        <f>IF(ISBLANK(Calculations!L191),"",Calculations!L191)</f>
        <v>COMMERCIAL</v>
      </c>
      <c r="M191" t="str">
        <f>IF(ISBLANK(Calculations!M191),"",Calculations!M191)</f>
        <v>other</v>
      </c>
      <c r="N191" t="str">
        <f>IF(ISBLANK(Calculations!N191),"",Calculations!N191)</f>
        <v>biomass</v>
      </c>
      <c r="O191">
        <f t="shared" si="2"/>
        <v>0</v>
      </c>
      <c r="P191">
        <f>IF(ISBLANK(Calculations!P191),"",Calculations!P191)</f>
        <v>0</v>
      </c>
      <c r="Q191">
        <f>IF(ISBLANK(Calculations!Q191),"",Calculations!Q191)</f>
        <v>0</v>
      </c>
      <c r="R191">
        <f>IF(ISBLANK(Calculations!R191),"",Calculations!R191)</f>
        <v>0</v>
      </c>
      <c r="S191">
        <f>IF(ISBLANK(Calculations!S191),"",Calculations!S191)</f>
        <v>0</v>
      </c>
      <c r="T191">
        <f>IF(ISBLANK(Calculations!T191),"",Calculations!T191)</f>
        <v>0</v>
      </c>
      <c r="U191">
        <f>IF(ISBLANK(Calculations!U191),"",Calculations!U191)</f>
        <v>0</v>
      </c>
      <c r="V191">
        <f>IF(ISBLANK(Calculations!V191),"",Calculations!V191)</f>
        <v>0</v>
      </c>
      <c r="W191">
        <f>IF(ISBLANK(Calculations!W191),"",Calculations!W191)</f>
        <v>0</v>
      </c>
      <c r="X191">
        <f>IF(ISBLANK(Calculations!X191),"",Calculations!X191)</f>
        <v>0</v>
      </c>
      <c r="Y191">
        <f>IF(ISBLANK(Calculations!Y191),"",Calculations!Y191)</f>
        <v>0</v>
      </c>
      <c r="Z191">
        <f>IF(ISBLANK(Calculations!Z191),"",Calculations!Z191)</f>
        <v>0</v>
      </c>
      <c r="AA191">
        <f>IF(ISBLANK(Calculations!AA191),"",Calculations!AA191)</f>
        <v>0</v>
      </c>
      <c r="AB191">
        <f>IF(ISBLANK(Calculations!AB191),"",Calculations!AB191)</f>
        <v>0</v>
      </c>
      <c r="AC191">
        <f>IF(ISBLANK(Calculations!AC191),"",Calculations!AC191)</f>
        <v>0</v>
      </c>
      <c r="AD191">
        <f>IF(ISBLANK(Calculations!AD191),"",Calculations!AD191)</f>
        <v>0</v>
      </c>
      <c r="AE191">
        <f>IF(ISBLANK(Calculations!AE191),"",Calculations!AE191)</f>
        <v>0</v>
      </c>
      <c r="AF191">
        <f>IF(ISBLANK(Calculations!AF191),"",Calculations!AF191)</f>
        <v>0</v>
      </c>
      <c r="AG191">
        <f>IF(ISBLANK(Calculations!AG191),"",Calculations!AG191)</f>
        <v>0</v>
      </c>
      <c r="AH191">
        <f>IF(ISBLANK(Calculations!AH191),"",Calculations!AH191)</f>
        <v>0</v>
      </c>
      <c r="AI191">
        <f>IF(ISBLANK(Calculations!AI191),"",Calculations!AI191)</f>
        <v>0</v>
      </c>
      <c r="AJ191">
        <f>IF(ISBLANK(Calculations!AJ191),"",Calculations!AJ191)</f>
        <v>0</v>
      </c>
      <c r="AK191">
        <f>IF(ISBLANK(Calculations!AK191),"",Calculations!AK191)</f>
        <v>0</v>
      </c>
      <c r="AL191">
        <f>IF(ISBLANK(Calculations!AL191),"",Calculations!AL191)</f>
        <v>0</v>
      </c>
      <c r="AM191">
        <f>IF(ISBLANK(Calculations!AM191),"",Calculations!AM191)</f>
        <v>0</v>
      </c>
      <c r="AN191">
        <f>IF(ISBLANK(Calculations!AN191),"",Calculations!AN191)</f>
        <v>0</v>
      </c>
      <c r="AO191">
        <f>IF(ISBLANK(Calculations!AO191),"",Calculations!AO191)</f>
        <v>0</v>
      </c>
      <c r="AP191">
        <f>IF(ISBLANK(Calculations!AP191),"",Calculations!AP191)</f>
        <v>0</v>
      </c>
      <c r="AQ191">
        <f>IF(ISBLANK(Calculations!AQ191),"",Calculations!AQ191)</f>
        <v>0</v>
      </c>
      <c r="AR191">
        <f>IF(ISBLANK(Calculations!AR191),"",Calculations!AR191)</f>
        <v>0</v>
      </c>
      <c r="AS191">
        <f>IF(ISBLANK(Calculations!AS191),"",Calculations!AS191)</f>
        <v>0</v>
      </c>
      <c r="AT191">
        <f>IF(ISBLANK(Calculations!AT191),"",Calculations!AT191)</f>
        <v>0</v>
      </c>
    </row>
    <row r="192" spans="1:46">
      <c r="A192" s="1" t="str">
        <f>IF(ISBLANK(Calculations!A192),"",Calculations!A192)</f>
        <v/>
      </c>
      <c r="B192" t="str">
        <f>IF(ISBLANK(Calculations!B192),"",Calculations!B192)</f>
        <v/>
      </c>
      <c r="C192" t="str">
        <f>IF(ISBLANK(Calculations!C192),"",Calculations!C192)</f>
        <v/>
      </c>
      <c r="D192" t="str">
        <f>IF(ISBLANK(Calculations!D192),"",Calculations!D192)</f>
        <v/>
      </c>
      <c r="E192" t="str">
        <f>IF(ISBLANK(Calculations!E192),"",Calculations!E192)</f>
        <v/>
      </c>
      <c r="F192" t="str">
        <f>IF(ISBLANK(Calculations!F192),"",Calculations!F192)</f>
        <v/>
      </c>
      <c r="G192" t="str">
        <f>IF(ISBLANK(Calculations!G192),"",Calculations!G192)</f>
        <v/>
      </c>
      <c r="H192" t="str">
        <f>IF(ISBLANK(Calculations!H192),"",Calculations!H192)</f>
        <v/>
      </c>
      <c r="I192" t="str">
        <f>IF(ISBLANK(Calculations!I192),"",Calculations!I192)</f>
        <v>commercial</v>
      </c>
      <c r="J192">
        <f>IF(ISBLANK(Calculations!J192),"",Calculations!J192)</f>
        <v>0</v>
      </c>
      <c r="K192">
        <f>IF(ISBLANK(Calculations!K192),"",Calculations!K192)</f>
        <v>1</v>
      </c>
      <c r="L192" t="str">
        <f>IF(ISBLANK(Calculations!L192),"",Calculations!L192)</f>
        <v>COMMERCIAL</v>
      </c>
      <c r="M192" t="str">
        <f>IF(ISBLANK(Calculations!M192),"",Calculations!M192)</f>
        <v>other</v>
      </c>
      <c r="N192" t="str">
        <f>IF(ISBLANK(Calculations!N192),"",Calculations!N192)</f>
        <v>kerosene</v>
      </c>
      <c r="O192">
        <f t="shared" si="2"/>
        <v>0</v>
      </c>
      <c r="P192">
        <f>IF(ISBLANK(Calculations!P192),"",Calculations!P192)</f>
        <v>0</v>
      </c>
      <c r="Q192">
        <f>IF(ISBLANK(Calculations!Q192),"",Calculations!Q192)</f>
        <v>0</v>
      </c>
      <c r="R192">
        <f>IF(ISBLANK(Calculations!R192),"",Calculations!R192)</f>
        <v>0</v>
      </c>
      <c r="S192">
        <f>IF(ISBLANK(Calculations!S192),"",Calculations!S192)</f>
        <v>0</v>
      </c>
      <c r="T192">
        <f>IF(ISBLANK(Calculations!T192),"",Calculations!T192)</f>
        <v>0</v>
      </c>
      <c r="U192">
        <f>IF(ISBLANK(Calculations!U192),"",Calculations!U192)</f>
        <v>0</v>
      </c>
      <c r="V192">
        <f>IF(ISBLANK(Calculations!V192),"",Calculations!V192)</f>
        <v>0</v>
      </c>
      <c r="W192">
        <f>IF(ISBLANK(Calculations!W192),"",Calculations!W192)</f>
        <v>0</v>
      </c>
      <c r="X192">
        <f>IF(ISBLANK(Calculations!X192),"",Calculations!X192)</f>
        <v>0</v>
      </c>
      <c r="Y192">
        <f>IF(ISBLANK(Calculations!Y192),"",Calculations!Y192)</f>
        <v>0</v>
      </c>
      <c r="Z192">
        <f>IF(ISBLANK(Calculations!Z192),"",Calculations!Z192)</f>
        <v>0</v>
      </c>
      <c r="AA192">
        <f>IF(ISBLANK(Calculations!AA192),"",Calculations!AA192)</f>
        <v>0</v>
      </c>
      <c r="AB192">
        <f>IF(ISBLANK(Calculations!AB192),"",Calculations!AB192)</f>
        <v>0</v>
      </c>
      <c r="AC192">
        <f>IF(ISBLANK(Calculations!AC192),"",Calculations!AC192)</f>
        <v>0</v>
      </c>
      <c r="AD192">
        <f>IF(ISBLANK(Calculations!AD192),"",Calculations!AD192)</f>
        <v>0</v>
      </c>
      <c r="AE192">
        <f>IF(ISBLANK(Calculations!AE192),"",Calculations!AE192)</f>
        <v>0</v>
      </c>
      <c r="AF192">
        <f>IF(ISBLANK(Calculations!AF192),"",Calculations!AF192)</f>
        <v>0</v>
      </c>
      <c r="AG192">
        <f>IF(ISBLANK(Calculations!AG192),"",Calculations!AG192)</f>
        <v>0</v>
      </c>
      <c r="AH192">
        <f>IF(ISBLANK(Calculations!AH192),"",Calculations!AH192)</f>
        <v>0</v>
      </c>
      <c r="AI192">
        <f>IF(ISBLANK(Calculations!AI192),"",Calculations!AI192)</f>
        <v>0</v>
      </c>
      <c r="AJ192">
        <f>IF(ISBLANK(Calculations!AJ192),"",Calculations!AJ192)</f>
        <v>0</v>
      </c>
      <c r="AK192">
        <f>IF(ISBLANK(Calculations!AK192),"",Calculations!AK192)</f>
        <v>0</v>
      </c>
      <c r="AL192">
        <f>IF(ISBLANK(Calculations!AL192),"",Calculations!AL192)</f>
        <v>0</v>
      </c>
      <c r="AM192">
        <f>IF(ISBLANK(Calculations!AM192),"",Calculations!AM192)</f>
        <v>0</v>
      </c>
      <c r="AN192">
        <f>IF(ISBLANK(Calculations!AN192),"",Calculations!AN192)</f>
        <v>0</v>
      </c>
      <c r="AO192">
        <f>IF(ISBLANK(Calculations!AO192),"",Calculations!AO192)</f>
        <v>0</v>
      </c>
      <c r="AP192">
        <f>IF(ISBLANK(Calculations!AP192),"",Calculations!AP192)</f>
        <v>0</v>
      </c>
      <c r="AQ192">
        <f>IF(ISBLANK(Calculations!AQ192),"",Calculations!AQ192)</f>
        <v>0</v>
      </c>
      <c r="AR192">
        <f>IF(ISBLANK(Calculations!AR192),"",Calculations!AR192)</f>
        <v>0</v>
      </c>
      <c r="AS192">
        <f>IF(ISBLANK(Calculations!AS192),"",Calculations!AS192)</f>
        <v>0</v>
      </c>
      <c r="AT192">
        <f>IF(ISBLANK(Calculations!AT192),"",Calculations!AT192)</f>
        <v>0</v>
      </c>
    </row>
    <row r="193" spans="1:46">
      <c r="A193" s="1" t="str">
        <f>IF(ISBLANK(Calculations!A193),"",Calculations!A193)</f>
        <v/>
      </c>
      <c r="B193" t="str">
        <f>IF(ISBLANK(Calculations!B193),"",Calculations!B193)</f>
        <v/>
      </c>
      <c r="C193" t="str">
        <f>IF(ISBLANK(Calculations!C193),"",Calculations!C193)</f>
        <v/>
      </c>
      <c r="D193" t="str">
        <f>IF(ISBLANK(Calculations!D193),"",Calculations!D193)</f>
        <v/>
      </c>
      <c r="E193" t="str">
        <f>IF(ISBLANK(Calculations!E193),"",Calculations!E193)</f>
        <v/>
      </c>
      <c r="F193" t="str">
        <f>IF(ISBLANK(Calculations!F193),"",Calculations!F193)</f>
        <v/>
      </c>
      <c r="G193" t="str">
        <f>IF(ISBLANK(Calculations!G193),"",Calculations!G193)</f>
        <v/>
      </c>
      <c r="H193" t="str">
        <f>IF(ISBLANK(Calculations!H193),"",Calculations!H193)</f>
        <v/>
      </c>
      <c r="I193" t="str">
        <f>IF(ISBLANK(Calculations!I193),"",Calculations!I193)</f>
        <v>commercial</v>
      </c>
      <c r="J193">
        <f>IF(ISBLANK(Calculations!J193),"",Calculations!J193)</f>
        <v>0</v>
      </c>
      <c r="K193">
        <f>IF(ISBLANK(Calculations!K193),"",Calculations!K193)</f>
        <v>1</v>
      </c>
      <c r="L193" t="str">
        <f>IF(ISBLANK(Calculations!L193),"",Calculations!L193)</f>
        <v>COMMERCIAL</v>
      </c>
      <c r="M193" t="str">
        <f>IF(ISBLANK(Calculations!M193),"",Calculations!M193)</f>
        <v>other</v>
      </c>
      <c r="N193" t="str">
        <f>IF(ISBLANK(Calculations!N193),"",Calculations!N193)</f>
        <v>heavy or residual fuel oil</v>
      </c>
      <c r="O193">
        <f t="shared" si="2"/>
        <v>0</v>
      </c>
      <c r="P193">
        <f>IF(ISBLANK(Calculations!P193),"",Calculations!P193)</f>
        <v>0</v>
      </c>
      <c r="Q193">
        <f>IF(ISBLANK(Calculations!Q193),"",Calculations!Q193)</f>
        <v>0</v>
      </c>
      <c r="R193">
        <f>IF(ISBLANK(Calculations!R193),"",Calculations!R193)</f>
        <v>0</v>
      </c>
      <c r="S193">
        <f>IF(ISBLANK(Calculations!S193),"",Calculations!S193)</f>
        <v>0</v>
      </c>
      <c r="T193">
        <f>IF(ISBLANK(Calculations!T193),"",Calculations!T193)</f>
        <v>0</v>
      </c>
      <c r="U193">
        <f>IF(ISBLANK(Calculations!U193),"",Calculations!U193)</f>
        <v>0</v>
      </c>
      <c r="V193">
        <f>IF(ISBLANK(Calculations!V193),"",Calculations!V193)</f>
        <v>0</v>
      </c>
      <c r="W193">
        <f>IF(ISBLANK(Calculations!W193),"",Calculations!W193)</f>
        <v>0</v>
      </c>
      <c r="X193">
        <f>IF(ISBLANK(Calculations!X193),"",Calculations!X193)</f>
        <v>0</v>
      </c>
      <c r="Y193">
        <f>IF(ISBLANK(Calculations!Y193),"",Calculations!Y193)</f>
        <v>0</v>
      </c>
      <c r="Z193">
        <f>IF(ISBLANK(Calculations!Z193),"",Calculations!Z193)</f>
        <v>0</v>
      </c>
      <c r="AA193">
        <f>IF(ISBLANK(Calculations!AA193),"",Calculations!AA193)</f>
        <v>0</v>
      </c>
      <c r="AB193">
        <f>IF(ISBLANK(Calculations!AB193),"",Calculations!AB193)</f>
        <v>0</v>
      </c>
      <c r="AC193">
        <f>IF(ISBLANK(Calculations!AC193),"",Calculations!AC193)</f>
        <v>0</v>
      </c>
      <c r="AD193">
        <f>IF(ISBLANK(Calculations!AD193),"",Calculations!AD193)</f>
        <v>0</v>
      </c>
      <c r="AE193">
        <f>IF(ISBLANK(Calculations!AE193),"",Calculations!AE193)</f>
        <v>0</v>
      </c>
      <c r="AF193">
        <f>IF(ISBLANK(Calculations!AF193),"",Calculations!AF193)</f>
        <v>0</v>
      </c>
      <c r="AG193">
        <f>IF(ISBLANK(Calculations!AG193),"",Calculations!AG193)</f>
        <v>0</v>
      </c>
      <c r="AH193">
        <f>IF(ISBLANK(Calculations!AH193),"",Calculations!AH193)</f>
        <v>0</v>
      </c>
      <c r="AI193">
        <f>IF(ISBLANK(Calculations!AI193),"",Calculations!AI193)</f>
        <v>0</v>
      </c>
      <c r="AJ193">
        <f>IF(ISBLANK(Calculations!AJ193),"",Calculations!AJ193)</f>
        <v>0</v>
      </c>
      <c r="AK193">
        <f>IF(ISBLANK(Calculations!AK193),"",Calculations!AK193)</f>
        <v>0</v>
      </c>
      <c r="AL193">
        <f>IF(ISBLANK(Calculations!AL193),"",Calculations!AL193)</f>
        <v>0</v>
      </c>
      <c r="AM193">
        <f>IF(ISBLANK(Calculations!AM193),"",Calculations!AM193)</f>
        <v>0</v>
      </c>
      <c r="AN193">
        <f>IF(ISBLANK(Calculations!AN193),"",Calculations!AN193)</f>
        <v>0</v>
      </c>
      <c r="AO193">
        <f>IF(ISBLANK(Calculations!AO193),"",Calculations!AO193)</f>
        <v>0</v>
      </c>
      <c r="AP193">
        <f>IF(ISBLANK(Calculations!AP193),"",Calculations!AP193)</f>
        <v>0</v>
      </c>
      <c r="AQ193">
        <f>IF(ISBLANK(Calculations!AQ193),"",Calculations!AQ193)</f>
        <v>0</v>
      </c>
      <c r="AR193">
        <f>IF(ISBLANK(Calculations!AR193),"",Calculations!AR193)</f>
        <v>0</v>
      </c>
      <c r="AS193">
        <f>IF(ISBLANK(Calculations!AS193),"",Calculations!AS193)</f>
        <v>0</v>
      </c>
      <c r="AT193">
        <f>IF(ISBLANK(Calculations!AT193),"",Calculations!AT193)</f>
        <v>0</v>
      </c>
    </row>
    <row r="194" spans="1:46">
      <c r="A194" s="1" t="str">
        <f>IF(ISBLANK(Calculations!A194),"",Calculations!A194)</f>
        <v/>
      </c>
      <c r="B194" t="str">
        <f>IF(ISBLANK(Calculations!B194),"",Calculations!B194)</f>
        <v/>
      </c>
      <c r="C194" t="str">
        <f>IF(ISBLANK(Calculations!C194),"",Calculations!C194)</f>
        <v/>
      </c>
      <c r="D194" t="str">
        <f>IF(ISBLANK(Calculations!D194),"",Calculations!D194)</f>
        <v/>
      </c>
      <c r="E194" t="str">
        <f>IF(ISBLANK(Calculations!E194),"",Calculations!E194)</f>
        <v/>
      </c>
      <c r="F194" t="str">
        <f>IF(ISBLANK(Calculations!F194),"",Calculations!F194)</f>
        <v/>
      </c>
      <c r="G194" t="str">
        <f>IF(ISBLANK(Calculations!G194),"",Calculations!G194)</f>
        <v/>
      </c>
      <c r="H194" t="str">
        <f>IF(ISBLANK(Calculations!H194),"",Calculations!H194)</f>
        <v>CKI000:ka_OtherFuels</v>
      </c>
      <c r="I194" t="str">
        <f>IF(ISBLANK(Calculations!I194),"",Calculations!I194)</f>
        <v>commercial</v>
      </c>
      <c r="J194">
        <f>IF(ISBLANK(Calculations!J194),"",Calculations!J194)</f>
        <v>0</v>
      </c>
      <c r="K194">
        <f>IF(ISBLANK(Calculations!K194),"",Calculations!K194)</f>
        <v>1</v>
      </c>
      <c r="L194" t="str">
        <f>IF(ISBLANK(Calculations!L194),"",Calculations!L194)</f>
        <v>COMMERCIAL</v>
      </c>
      <c r="M194" t="str">
        <f>IF(ISBLANK(Calculations!M194),"",Calculations!M194)</f>
        <v>other</v>
      </c>
      <c r="N194" t="str">
        <f>IF(ISBLANK(Calculations!N194),"",Calculations!N194)</f>
        <v>LPG propane or butane</v>
      </c>
      <c r="O194">
        <f t="shared" si="2"/>
        <v>0</v>
      </c>
      <c r="P194">
        <f>IF(ISBLANK(Calculations!P194),"",Calculations!P194)</f>
        <v>0</v>
      </c>
      <c r="Q194">
        <f>IF(ISBLANK(Calculations!Q194),"",Calculations!Q194)</f>
        <v>0</v>
      </c>
      <c r="R194">
        <f>IF(ISBLANK(Calculations!R194),"",Calculations!R194)</f>
        <v>0</v>
      </c>
      <c r="S194">
        <f>IF(ISBLANK(Calculations!S194),"",Calculations!S194)</f>
        <v>0</v>
      </c>
      <c r="T194">
        <f>IF(ISBLANK(Calculations!T194),"",Calculations!T194)</f>
        <v>0</v>
      </c>
      <c r="U194">
        <f>IF(ISBLANK(Calculations!U194),"",Calculations!U194)</f>
        <v>0</v>
      </c>
      <c r="V194">
        <f>IF(ISBLANK(Calculations!V194),"",Calculations!V194)</f>
        <v>0</v>
      </c>
      <c r="W194">
        <f>IF(ISBLANK(Calculations!W194),"",Calculations!W194)</f>
        <v>0</v>
      </c>
      <c r="X194">
        <f>IF(ISBLANK(Calculations!X194),"",Calculations!X194)</f>
        <v>0</v>
      </c>
      <c r="Y194">
        <f>IF(ISBLANK(Calculations!Y194),"",Calculations!Y194)</f>
        <v>0</v>
      </c>
      <c r="Z194">
        <f>IF(ISBLANK(Calculations!Z194),"",Calculations!Z194)</f>
        <v>0</v>
      </c>
      <c r="AA194">
        <f>IF(ISBLANK(Calculations!AA194),"",Calculations!AA194)</f>
        <v>0</v>
      </c>
      <c r="AB194">
        <f>IF(ISBLANK(Calculations!AB194),"",Calculations!AB194)</f>
        <v>0</v>
      </c>
      <c r="AC194">
        <f>IF(ISBLANK(Calculations!AC194),"",Calculations!AC194)</f>
        <v>0</v>
      </c>
      <c r="AD194">
        <f>IF(ISBLANK(Calculations!AD194),"",Calculations!AD194)</f>
        <v>0</v>
      </c>
      <c r="AE194">
        <f>IF(ISBLANK(Calculations!AE194),"",Calculations!AE194)</f>
        <v>0</v>
      </c>
      <c r="AF194">
        <f>IF(ISBLANK(Calculations!AF194),"",Calculations!AF194)</f>
        <v>0</v>
      </c>
      <c r="AG194">
        <f>IF(ISBLANK(Calculations!AG194),"",Calculations!AG194)</f>
        <v>0</v>
      </c>
      <c r="AH194">
        <f>IF(ISBLANK(Calculations!AH194),"",Calculations!AH194)</f>
        <v>0</v>
      </c>
      <c r="AI194">
        <f>IF(ISBLANK(Calculations!AI194),"",Calculations!AI194)</f>
        <v>0</v>
      </c>
      <c r="AJ194">
        <f>IF(ISBLANK(Calculations!AJ194),"",Calculations!AJ194)</f>
        <v>0</v>
      </c>
      <c r="AK194">
        <f>IF(ISBLANK(Calculations!AK194),"",Calculations!AK194)</f>
        <v>0</v>
      </c>
      <c r="AL194">
        <f>IF(ISBLANK(Calculations!AL194),"",Calculations!AL194)</f>
        <v>0</v>
      </c>
      <c r="AM194">
        <f>IF(ISBLANK(Calculations!AM194),"",Calculations!AM194)</f>
        <v>0</v>
      </c>
      <c r="AN194">
        <f>IF(ISBLANK(Calculations!AN194),"",Calculations!AN194)</f>
        <v>0</v>
      </c>
      <c r="AO194">
        <f>IF(ISBLANK(Calculations!AO194),"",Calculations!AO194)</f>
        <v>0</v>
      </c>
      <c r="AP194">
        <f>IF(ISBLANK(Calculations!AP194),"",Calculations!AP194)</f>
        <v>0</v>
      </c>
      <c r="AQ194">
        <f>IF(ISBLANK(Calculations!AQ194),"",Calculations!AQ194)</f>
        <v>0</v>
      </c>
      <c r="AR194">
        <f>IF(ISBLANK(Calculations!AR194),"",Calculations!AR194)</f>
        <v>0</v>
      </c>
      <c r="AS194">
        <f>IF(ISBLANK(Calculations!AS194),"",Calculations!AS194)</f>
        <v>0</v>
      </c>
      <c r="AT194">
        <f>IF(ISBLANK(Calculations!AT194),"",Calculations!AT194)</f>
        <v>0</v>
      </c>
    </row>
    <row r="195" spans="1:46">
      <c r="A195" s="1" t="str">
        <f>IF(ISBLANK(Calculations!A195),"",Calculations!A195)</f>
        <v/>
      </c>
      <c r="B195" t="str">
        <f>IF(ISBLANK(Calculations!B195),"",Calculations!B195)</f>
        <v/>
      </c>
      <c r="C195" t="str">
        <f>IF(ISBLANK(Calculations!C195),"",Calculations!C195)</f>
        <v/>
      </c>
      <c r="D195" t="str">
        <f>IF(ISBLANK(Calculations!D195),"",Calculations!D195)</f>
        <v/>
      </c>
      <c r="E195" t="str">
        <f>IF(ISBLANK(Calculations!E195),"",Calculations!E195)</f>
        <v/>
      </c>
      <c r="F195" t="str">
        <f>IF(ISBLANK(Calculations!F195),"",Calculations!F195)</f>
        <v/>
      </c>
      <c r="G195" t="str">
        <f>IF(ISBLANK(Calculations!G195),"",Calculations!G195)</f>
        <v/>
      </c>
      <c r="H195" t="str">
        <f>IF(ISBLANK(Calculations!H195),"",Calculations!H195)</f>
        <v/>
      </c>
      <c r="I195" t="str">
        <f>IF(ISBLANK(Calculations!I195),"",Calculations!I195)</f>
        <v>commercial</v>
      </c>
      <c r="J195">
        <f>IF(ISBLANK(Calculations!J195),"",Calculations!J195)</f>
        <v>0</v>
      </c>
      <c r="K195">
        <f>IF(ISBLANK(Calculations!K195),"",Calculations!K195)</f>
        <v>1</v>
      </c>
      <c r="L195" t="str">
        <f>IF(ISBLANK(Calculations!L195),"",Calculations!L195)</f>
        <v>COMMERCIAL</v>
      </c>
      <c r="M195" t="str">
        <f>IF(ISBLANK(Calculations!M195),"",Calculations!M195)</f>
        <v>other</v>
      </c>
      <c r="N195" t="str">
        <f>IF(ISBLANK(Calculations!N195),"",Calculations!N195)</f>
        <v>hydrogen</v>
      </c>
      <c r="O195">
        <f t="shared" si="2"/>
        <v>0</v>
      </c>
      <c r="P195">
        <f>IF(ISBLANK(Calculations!P195),"",Calculations!P195)</f>
        <v>0</v>
      </c>
      <c r="Q195">
        <f>IF(ISBLANK(Calculations!Q195),"",Calculations!Q195)</f>
        <v>0</v>
      </c>
      <c r="R195">
        <f>IF(ISBLANK(Calculations!R195),"",Calculations!R195)</f>
        <v>0</v>
      </c>
      <c r="S195">
        <f>IF(ISBLANK(Calculations!S195),"",Calculations!S195)</f>
        <v>0</v>
      </c>
      <c r="T195">
        <f>IF(ISBLANK(Calculations!T195),"",Calculations!T195)</f>
        <v>0</v>
      </c>
      <c r="U195">
        <f>IF(ISBLANK(Calculations!U195),"",Calculations!U195)</f>
        <v>0</v>
      </c>
      <c r="V195">
        <f>IF(ISBLANK(Calculations!V195),"",Calculations!V195)</f>
        <v>0</v>
      </c>
      <c r="W195">
        <f>IF(ISBLANK(Calculations!W195),"",Calculations!W195)</f>
        <v>0</v>
      </c>
      <c r="X195">
        <f>IF(ISBLANK(Calculations!X195),"",Calculations!X195)</f>
        <v>0</v>
      </c>
      <c r="Y195">
        <f>IF(ISBLANK(Calculations!Y195),"",Calculations!Y195)</f>
        <v>0</v>
      </c>
      <c r="Z195">
        <f>IF(ISBLANK(Calculations!Z195),"",Calculations!Z195)</f>
        <v>0</v>
      </c>
      <c r="AA195">
        <f>IF(ISBLANK(Calculations!AA195),"",Calculations!AA195)</f>
        <v>0</v>
      </c>
      <c r="AB195">
        <f>IF(ISBLANK(Calculations!AB195),"",Calculations!AB195)</f>
        <v>0</v>
      </c>
      <c r="AC195">
        <f>IF(ISBLANK(Calculations!AC195),"",Calculations!AC195)</f>
        <v>0</v>
      </c>
      <c r="AD195">
        <f>IF(ISBLANK(Calculations!AD195),"",Calculations!AD195)</f>
        <v>0</v>
      </c>
      <c r="AE195">
        <f>IF(ISBLANK(Calculations!AE195),"",Calculations!AE195)</f>
        <v>0</v>
      </c>
      <c r="AF195">
        <f>IF(ISBLANK(Calculations!AF195),"",Calculations!AF195)</f>
        <v>0</v>
      </c>
      <c r="AG195">
        <f>IF(ISBLANK(Calculations!AG195),"",Calculations!AG195)</f>
        <v>0</v>
      </c>
      <c r="AH195">
        <f>IF(ISBLANK(Calculations!AH195),"",Calculations!AH195)</f>
        <v>0</v>
      </c>
      <c r="AI195">
        <f>IF(ISBLANK(Calculations!AI195),"",Calculations!AI195)</f>
        <v>0</v>
      </c>
      <c r="AJ195">
        <f>IF(ISBLANK(Calculations!AJ195),"",Calculations!AJ195)</f>
        <v>0</v>
      </c>
      <c r="AK195">
        <f>IF(ISBLANK(Calculations!AK195),"",Calculations!AK195)</f>
        <v>0</v>
      </c>
      <c r="AL195">
        <f>IF(ISBLANK(Calculations!AL195),"",Calculations!AL195)</f>
        <v>0</v>
      </c>
      <c r="AM195">
        <f>IF(ISBLANK(Calculations!AM195),"",Calculations!AM195)</f>
        <v>0</v>
      </c>
      <c r="AN195">
        <f>IF(ISBLANK(Calculations!AN195),"",Calculations!AN195)</f>
        <v>0</v>
      </c>
      <c r="AO195">
        <f>IF(ISBLANK(Calculations!AO195),"",Calculations!AO195)</f>
        <v>0</v>
      </c>
      <c r="AP195">
        <f>IF(ISBLANK(Calculations!AP195),"",Calculations!AP195)</f>
        <v>0</v>
      </c>
      <c r="AQ195">
        <f>IF(ISBLANK(Calculations!AQ195),"",Calculations!AQ195)</f>
        <v>0</v>
      </c>
      <c r="AR195">
        <f>IF(ISBLANK(Calculations!AR195),"",Calculations!AR195)</f>
        <v>0</v>
      </c>
      <c r="AS195">
        <f>IF(ISBLANK(Calculations!AS195),"",Calculations!AS195)</f>
        <v>0</v>
      </c>
      <c r="AT195">
        <f>IF(ISBLANK(Calculations!AT195),"",Calculations!AT195)</f>
        <v>0</v>
      </c>
    </row>
    <row r="196" spans="1:46">
      <c r="A196" s="1" t="str">
        <f>IF(ISBLANK(Calculations!A196),"",Calculations!A196)</f>
        <v/>
      </c>
      <c r="B196" t="str">
        <f>IF(ISBLANK(Calculations!B196),"",Calculations!B196)</f>
        <v/>
      </c>
      <c r="C196" t="str">
        <f>IF(ISBLANK(Calculations!C196),"",Calculations!C196)</f>
        <v/>
      </c>
      <c r="D196" t="str">
        <f>IF(ISBLANK(Calculations!D196),"",Calculations!D196)</f>
        <v/>
      </c>
      <c r="E196" t="str">
        <f>IF(ISBLANK(Calculations!E196),"",Calculations!E196)</f>
        <v/>
      </c>
      <c r="F196" t="str">
        <f>IF(ISBLANK(Calculations!F196),"",Calculations!F196)</f>
        <v/>
      </c>
      <c r="G196" t="str">
        <f>IF(ISBLANK(Calculations!G196),"",Calculations!G196)</f>
        <v/>
      </c>
      <c r="H196" t="str">
        <f>IF(ISBLANK(Calculations!H196),"",Calculations!H196)</f>
        <v/>
      </c>
      <c r="I196" t="str">
        <f>IF(ISBLANK(Calculations!I196),"",Calculations!I196)</f>
        <v/>
      </c>
      <c r="J196" t="str">
        <f>IF(ISBLANK(Calculations!J196),"",Calculations!J196)</f>
        <v/>
      </c>
      <c r="K196" t="str">
        <f>IF(ISBLANK(Calculations!K196),"",Calculations!K196)</f>
        <v/>
      </c>
      <c r="L196" t="str">
        <f>IF(ISBLANK(Calculations!L196),"",Calculations!L196)</f>
        <v/>
      </c>
      <c r="M196" t="str">
        <f>IF(ISBLANK(Calculations!M196),"",Calculations!M196)</f>
        <v/>
      </c>
      <c r="N196" t="str">
        <f>IF(ISBLANK(Calculations!N196),"",Calculations!N196)</f>
        <v/>
      </c>
      <c r="O196" t="str">
        <f t="shared" si="2"/>
        <v/>
      </c>
      <c r="P196" t="str">
        <f>IF(ISBLANK(Calculations!P196),"",Calculations!P196)</f>
        <v/>
      </c>
      <c r="Q196" t="str">
        <f>IF(ISBLANK(Calculations!Q196),"",Calculations!Q196)</f>
        <v/>
      </c>
      <c r="R196" t="str">
        <f>IF(ISBLANK(Calculations!R196),"",Calculations!R196)</f>
        <v/>
      </c>
      <c r="S196" t="str">
        <f>IF(ISBLANK(Calculations!S196),"",Calculations!S196)</f>
        <v/>
      </c>
      <c r="T196" t="str">
        <f>IF(ISBLANK(Calculations!T196),"",Calculations!T196)</f>
        <v/>
      </c>
      <c r="U196" t="str">
        <f>IF(ISBLANK(Calculations!U196),"",Calculations!U196)</f>
        <v/>
      </c>
      <c r="V196" t="str">
        <f>IF(ISBLANK(Calculations!V196),"",Calculations!V196)</f>
        <v/>
      </c>
      <c r="W196" t="str">
        <f>IF(ISBLANK(Calculations!W196),"",Calculations!W196)</f>
        <v/>
      </c>
      <c r="X196" t="str">
        <f>IF(ISBLANK(Calculations!X196),"",Calculations!X196)</f>
        <v/>
      </c>
      <c r="Y196" t="str">
        <f>IF(ISBLANK(Calculations!Y196),"",Calculations!Y196)</f>
        <v/>
      </c>
      <c r="Z196" t="str">
        <f>IF(ISBLANK(Calculations!Z196),"",Calculations!Z196)</f>
        <v/>
      </c>
      <c r="AA196" t="str">
        <f>IF(ISBLANK(Calculations!AA196),"",Calculations!AA196)</f>
        <v/>
      </c>
      <c r="AB196" t="str">
        <f>IF(ISBLANK(Calculations!AB196),"",Calculations!AB196)</f>
        <v/>
      </c>
      <c r="AC196" t="str">
        <f>IF(ISBLANK(Calculations!AC196),"",Calculations!AC196)</f>
        <v/>
      </c>
      <c r="AD196" t="str">
        <f>IF(ISBLANK(Calculations!AD196),"",Calculations!AD196)</f>
        <v/>
      </c>
      <c r="AE196" t="str">
        <f>IF(ISBLANK(Calculations!AE196),"",Calculations!AE196)</f>
        <v/>
      </c>
      <c r="AF196" t="str">
        <f>IF(ISBLANK(Calculations!AF196),"",Calculations!AF196)</f>
        <v/>
      </c>
      <c r="AG196" t="str">
        <f>IF(ISBLANK(Calculations!AG196),"",Calculations!AG196)</f>
        <v/>
      </c>
      <c r="AH196" t="str">
        <f>IF(ISBLANK(Calculations!AH196),"",Calculations!AH196)</f>
        <v/>
      </c>
      <c r="AI196" t="str">
        <f>IF(ISBLANK(Calculations!AI196),"",Calculations!AI196)</f>
        <v/>
      </c>
      <c r="AJ196" t="str">
        <f>IF(ISBLANK(Calculations!AJ196),"",Calculations!AJ196)</f>
        <v/>
      </c>
      <c r="AK196" t="str">
        <f>IF(ISBLANK(Calculations!AK196),"",Calculations!AK196)</f>
        <v/>
      </c>
      <c r="AL196" t="str">
        <f>IF(ISBLANK(Calculations!AL196),"",Calculations!AL196)</f>
        <v/>
      </c>
      <c r="AM196" t="str">
        <f>IF(ISBLANK(Calculations!AM196),"",Calculations!AM196)</f>
        <v/>
      </c>
      <c r="AN196" t="str">
        <f>IF(ISBLANK(Calculations!AN196),"",Calculations!AN196)</f>
        <v/>
      </c>
      <c r="AO196" t="str">
        <f>IF(ISBLANK(Calculations!AO196),"",Calculations!AO196)</f>
        <v/>
      </c>
      <c r="AP196" t="str">
        <f>IF(ISBLANK(Calculations!AP196),"",Calculations!AP196)</f>
        <v/>
      </c>
      <c r="AQ196" t="str">
        <f>IF(ISBLANK(Calculations!AQ196),"",Calculations!AQ196)</f>
        <v/>
      </c>
      <c r="AR196" t="str">
        <f>IF(ISBLANK(Calculations!AR196),"",Calculations!AR196)</f>
        <v/>
      </c>
      <c r="AS196" t="str">
        <f>IF(ISBLANK(Calculations!AS196),"",Calculations!AS196)</f>
        <v/>
      </c>
      <c r="AT196" t="str">
        <f>IF(ISBLANK(Calculations!AT196),"",Calculations!AT196)</f>
        <v/>
      </c>
    </row>
    <row r="197" spans="1:46">
      <c r="A197" s="1" t="str">
        <f>IF(ISBLANK(Calculations!A197),"",Calculations!A197)</f>
        <v/>
      </c>
      <c r="B197" t="str">
        <f>IF(ISBLANK(Calculations!B197),"",Calculations!B197)</f>
        <v/>
      </c>
      <c r="C197" t="str">
        <f>IF(ISBLANK(Calculations!C197),"",Calculations!C197)</f>
        <v/>
      </c>
      <c r="D197" t="str">
        <f>IF(ISBLANK(Calculations!D197),"",Calculations!D197)</f>
        <v/>
      </c>
      <c r="E197" t="str">
        <f>IF(ISBLANK(Calculations!E197),"",Calculations!E197)</f>
        <v/>
      </c>
      <c r="F197" t="str">
        <f>IF(ISBLANK(Calculations!F197),"",Calculations!F197)</f>
        <v/>
      </c>
      <c r="G197" t="str">
        <f>IF(ISBLANK(Calculations!G197),"",Calculations!G197)</f>
        <v/>
      </c>
      <c r="H197" t="str">
        <f>IF(ISBLANK(Calculations!H197),"",Calculations!H197)</f>
        <v>CHECK</v>
      </c>
      <c r="I197" t="str">
        <f>IF(ISBLANK(Calculations!I197),"",Calculations!I197)</f>
        <v/>
      </c>
      <c r="J197" t="str">
        <f>IF(ISBLANK(Calculations!J197),"",Calculations!J197)</f>
        <v/>
      </c>
      <c r="K197" t="str">
        <f>IF(ISBLANK(Calculations!K197),"",Calculations!K197)</f>
        <v/>
      </c>
      <c r="L197" t="str">
        <f>IF(ISBLANK(Calculations!L197),"",Calculations!L197)</f>
        <v/>
      </c>
      <c r="M197" t="str">
        <f>IF(ISBLANK(Calculations!M197),"",Calculations!M197)</f>
        <v/>
      </c>
      <c r="N197" t="str">
        <f>IF(ISBLANK(Calculations!N197),"",Calculations!N197)</f>
        <v/>
      </c>
      <c r="O197">
        <f t="shared" si="2"/>
        <v>2020</v>
      </c>
      <c r="P197">
        <f>IF(ISBLANK(Calculations!P197),"",Calculations!P197)</f>
        <v>2020</v>
      </c>
      <c r="Q197">
        <f>IF(ISBLANK(Calculations!Q197),"",Calculations!Q197)</f>
        <v>2021</v>
      </c>
      <c r="R197">
        <f>IF(ISBLANK(Calculations!R197),"",Calculations!R197)</f>
        <v>2022</v>
      </c>
      <c r="S197">
        <f>IF(ISBLANK(Calculations!S197),"",Calculations!S197)</f>
        <v>2023</v>
      </c>
      <c r="T197">
        <f>IF(ISBLANK(Calculations!T197),"",Calculations!T197)</f>
        <v>2024</v>
      </c>
      <c r="U197">
        <f>IF(ISBLANK(Calculations!U197),"",Calculations!U197)</f>
        <v>2025</v>
      </c>
      <c r="V197">
        <f>IF(ISBLANK(Calculations!V197),"",Calculations!V197)</f>
        <v>2026</v>
      </c>
      <c r="W197">
        <f>IF(ISBLANK(Calculations!W197),"",Calculations!W197)</f>
        <v>2027</v>
      </c>
      <c r="X197">
        <f>IF(ISBLANK(Calculations!X197),"",Calculations!X197)</f>
        <v>2028</v>
      </c>
      <c r="Y197">
        <f>IF(ISBLANK(Calculations!Y197),"",Calculations!Y197)</f>
        <v>2029</v>
      </c>
      <c r="Z197">
        <f>IF(ISBLANK(Calculations!Z197),"",Calculations!Z197)</f>
        <v>2030</v>
      </c>
      <c r="AA197">
        <f>IF(ISBLANK(Calculations!AA197),"",Calculations!AA197)</f>
        <v>2031</v>
      </c>
      <c r="AB197">
        <f>IF(ISBLANK(Calculations!AB197),"",Calculations!AB197)</f>
        <v>2032</v>
      </c>
      <c r="AC197">
        <f>IF(ISBLANK(Calculations!AC197),"",Calculations!AC197)</f>
        <v>2033</v>
      </c>
      <c r="AD197">
        <f>IF(ISBLANK(Calculations!AD197),"",Calculations!AD197)</f>
        <v>2034</v>
      </c>
      <c r="AE197">
        <f>IF(ISBLANK(Calculations!AE197),"",Calculations!AE197)</f>
        <v>2035</v>
      </c>
      <c r="AF197">
        <f>IF(ISBLANK(Calculations!AF197),"",Calculations!AF197)</f>
        <v>2036</v>
      </c>
      <c r="AG197">
        <f>IF(ISBLANK(Calculations!AG197),"",Calculations!AG197)</f>
        <v>2037</v>
      </c>
      <c r="AH197">
        <f>IF(ISBLANK(Calculations!AH197),"",Calculations!AH197)</f>
        <v>2038</v>
      </c>
      <c r="AI197">
        <f>IF(ISBLANK(Calculations!AI197),"",Calculations!AI197)</f>
        <v>2039</v>
      </c>
      <c r="AJ197">
        <f>IF(ISBLANK(Calculations!AJ197),"",Calculations!AJ197)</f>
        <v>2040</v>
      </c>
      <c r="AK197">
        <f>IF(ISBLANK(Calculations!AK197),"",Calculations!AK197)</f>
        <v>2041</v>
      </c>
      <c r="AL197">
        <f>IF(ISBLANK(Calculations!AL197),"",Calculations!AL197)</f>
        <v>2042</v>
      </c>
      <c r="AM197">
        <f>IF(ISBLANK(Calculations!AM197),"",Calculations!AM197)</f>
        <v>2043</v>
      </c>
      <c r="AN197">
        <f>IF(ISBLANK(Calculations!AN197),"",Calculations!AN197)</f>
        <v>2044</v>
      </c>
      <c r="AO197">
        <f>IF(ISBLANK(Calculations!AO197),"",Calculations!AO197)</f>
        <v>2045</v>
      </c>
      <c r="AP197">
        <f>IF(ISBLANK(Calculations!AP197),"",Calculations!AP197)</f>
        <v>2046</v>
      </c>
      <c r="AQ197">
        <f>IF(ISBLANK(Calculations!AQ197),"",Calculations!AQ197)</f>
        <v>2047</v>
      </c>
      <c r="AR197">
        <f>IF(ISBLANK(Calculations!AR197),"",Calculations!AR197)</f>
        <v>2048</v>
      </c>
      <c r="AS197">
        <f>IF(ISBLANK(Calculations!AS197),"",Calculations!AS197)</f>
        <v>2049</v>
      </c>
      <c r="AT197">
        <f>IF(ISBLANK(Calculations!AT197),"",Calculations!AT197)</f>
        <v>2050</v>
      </c>
    </row>
    <row r="198" spans="1:46">
      <c r="A198" s="1" t="str">
        <f>IF(ISBLANK(Calculations!A198),"",Calculations!A198)</f>
        <v/>
      </c>
      <c r="B198" t="str">
        <f>IF(ISBLANK(Calculations!B198),"",Calculations!B198)</f>
        <v/>
      </c>
      <c r="C198" t="str">
        <f>IF(ISBLANK(Calculations!C198),"",Calculations!C198)</f>
        <v/>
      </c>
      <c r="D198" t="str">
        <f>IF(ISBLANK(Calculations!D198),"",Calculations!D198)</f>
        <v/>
      </c>
      <c r="E198" t="str">
        <f>IF(ISBLANK(Calculations!E198),"",Calculations!E198)</f>
        <v/>
      </c>
      <c r="F198" t="str">
        <f>IF(ISBLANK(Calculations!F198),"",Calculations!F198)</f>
        <v/>
      </c>
      <c r="G198" t="str">
        <f>IF(ISBLANK(Calculations!G198),"",Calculations!G198)</f>
        <v/>
      </c>
      <c r="H198" t="str">
        <f>IF(ISBLANK(Calculations!H198),"",Calculations!H198)</f>
        <v/>
      </c>
      <c r="I198" t="str">
        <f>IF(ISBLANK(Calculations!I198),"",Calculations!I198)</f>
        <v/>
      </c>
      <c r="J198" t="str">
        <f>IF(ISBLANK(Calculations!J199),"",Calculations!J199)</f>
        <v/>
      </c>
      <c r="K198" t="str">
        <f>IF(ISBLANK(Calculations!K198),"",Calculations!K198)</f>
        <v/>
      </c>
      <c r="L198" t="str">
        <f>IF(ISBLANK(Calculations!L198),"",Calculations!L198)</f>
        <v/>
      </c>
      <c r="M198" t="str">
        <f>IF(ISBLANK(Calculations!M198),"",Calculations!M198)</f>
        <v/>
      </c>
      <c r="N198" t="str">
        <f>IF(ISBLANK(Calculations!N198),"",Calculations!N198)</f>
        <v>Total Residential</v>
      </c>
      <c r="O198">
        <f t="shared" si="2"/>
        <v>5130946000000000</v>
      </c>
      <c r="P198">
        <f>IF(ISBLANK(Calculations!P198),"",Calculations!P198)</f>
        <v>5130946000000000</v>
      </c>
      <c r="Q198">
        <f>IF(ISBLANK(Calculations!Q198),"",Calculations!Q198)</f>
        <v>5175097000000000</v>
      </c>
      <c r="R198">
        <f>IF(ISBLANK(Calculations!R198),"",Calculations!R198)</f>
        <v>5194822000000000</v>
      </c>
      <c r="S198">
        <f>IF(ISBLANK(Calculations!S198),"",Calculations!S198)</f>
        <v>5224717000000000</v>
      </c>
      <c r="T198">
        <f>IF(ISBLANK(Calculations!T198),"",Calculations!T198)</f>
        <v>5259770000000000</v>
      </c>
      <c r="U198">
        <f>IF(ISBLANK(Calculations!U198),"",Calculations!U198)</f>
        <v>5297346000000000</v>
      </c>
      <c r="V198">
        <f>IF(ISBLANK(Calculations!V198),"",Calculations!V198)</f>
        <v>5341754000000000</v>
      </c>
      <c r="W198">
        <f>IF(ISBLANK(Calculations!W198),"",Calculations!W198)</f>
        <v>5382864000000000</v>
      </c>
      <c r="X198">
        <f>IF(ISBLANK(Calculations!X198),"",Calculations!X198)</f>
        <v>5425115000000000</v>
      </c>
      <c r="Y198">
        <f>IF(ISBLANK(Calculations!Y198),"",Calculations!Y198)</f>
        <v>5467710000000000</v>
      </c>
      <c r="Z198">
        <f>IF(ISBLANK(Calculations!Z198),"",Calculations!Z198)</f>
        <v>5507628000000000</v>
      </c>
      <c r="AA198">
        <f>IF(ISBLANK(Calculations!AA198),"",Calculations!AA198)</f>
        <v>5546722000000000</v>
      </c>
      <c r="AB198">
        <f>IF(ISBLANK(Calculations!AB198),"",Calculations!AB198)</f>
        <v>5588683000000000</v>
      </c>
      <c r="AC198">
        <f>IF(ISBLANK(Calculations!AC198),"",Calculations!AC198)</f>
        <v>5633157000000000</v>
      </c>
      <c r="AD198">
        <f>IF(ISBLANK(Calculations!AD198),"",Calculations!AD198)</f>
        <v>5684884000000000</v>
      </c>
      <c r="AE198">
        <f>IF(ISBLANK(Calculations!AE198),"",Calculations!AE198)</f>
        <v>5741099000000000</v>
      </c>
      <c r="AF198">
        <f>IF(ISBLANK(Calculations!AF198),"",Calculations!AF198)</f>
        <v>5798984000000000</v>
      </c>
      <c r="AG198">
        <f>IF(ISBLANK(Calculations!AG198),"",Calculations!AG198)</f>
        <v>5858108000000000</v>
      </c>
      <c r="AH198">
        <f>IF(ISBLANK(Calculations!AH198),"",Calculations!AH198)</f>
        <v>5916612000000000</v>
      </c>
      <c r="AI198">
        <f>IF(ISBLANK(Calculations!AI198),"",Calculations!AI198)</f>
        <v>5975570000000000</v>
      </c>
      <c r="AJ198">
        <f>IF(ISBLANK(Calculations!AJ198),"",Calculations!AJ198)</f>
        <v>6032728000000000</v>
      </c>
      <c r="AK198">
        <f>IF(ISBLANK(Calculations!AK198),"",Calculations!AK198)</f>
        <v>6089498000000000</v>
      </c>
      <c r="AL198">
        <f>IF(ISBLANK(Calculations!AL198),"",Calculations!AL198)</f>
        <v>6147964000000000</v>
      </c>
      <c r="AM198">
        <f>IF(ISBLANK(Calculations!AM198),"",Calculations!AM198)</f>
        <v>6207725000000000</v>
      </c>
      <c r="AN198">
        <f>IF(ISBLANK(Calculations!AN198),"",Calculations!AN198)</f>
        <v>6268968000000000</v>
      </c>
      <c r="AO198">
        <f>IF(ISBLANK(Calculations!AO198),"",Calculations!AO198)</f>
        <v>6330867000000000</v>
      </c>
      <c r="AP198">
        <f>IF(ISBLANK(Calculations!AP198),"",Calculations!AP198)</f>
        <v>6394370000000000</v>
      </c>
      <c r="AQ198">
        <f>IF(ISBLANK(Calculations!AQ198),"",Calculations!AQ198)</f>
        <v>6458303000000000</v>
      </c>
      <c r="AR198">
        <f>IF(ISBLANK(Calculations!AR198),"",Calculations!AR198)</f>
        <v>6527238000000000</v>
      </c>
      <c r="AS198">
        <f>IF(ISBLANK(Calculations!AS198),"",Calculations!AS198)</f>
        <v>6598626000000000</v>
      </c>
      <c r="AT198">
        <f>IF(ISBLANK(Calculations!AT198),"",Calculations!AT198)</f>
        <v>6672107000000000</v>
      </c>
    </row>
    <row r="199" spans="1:46">
      <c r="A199" s="1" t="str">
        <f>IF(ISBLANK(Calculations!A199),"",Calculations!A199)</f>
        <v/>
      </c>
      <c r="B199" t="str">
        <f>IF(ISBLANK(Calculations!B199),"",Calculations!B199)</f>
        <v/>
      </c>
      <c r="C199" t="str">
        <f>IF(ISBLANK(Calculations!C199),"",Calculations!C199)</f>
        <v/>
      </c>
      <c r="D199" t="str">
        <f>IF(ISBLANK(Calculations!D199),"",Calculations!D199)</f>
        <v/>
      </c>
      <c r="E199" t="str">
        <f>IF(ISBLANK(Calculations!E199),"",Calculations!E199)</f>
        <v/>
      </c>
      <c r="F199" t="str">
        <f>IF(ISBLANK(Calculations!F199),"",Calculations!F199)</f>
        <v/>
      </c>
      <c r="G199" t="str">
        <f>IF(ISBLANK(Calculations!G199),"",Calculations!G199)</f>
        <v/>
      </c>
      <c r="H199" t="str">
        <f>IF(ISBLANK(Calculations!H199),"",Calculations!H199)</f>
        <v/>
      </c>
      <c r="I199" t="str">
        <f>IF(ISBLANK(Calculations!I199),"",Calculations!I199)</f>
        <v/>
      </c>
      <c r="J199" t="e">
        <f>IF(ISBLANK(Calculations!#REF!),"",Calculations!#REF!)</f>
        <v>#REF!</v>
      </c>
      <c r="K199" t="str">
        <f>IF(ISBLANK(Calculations!K199),"",Calculations!K199)</f>
        <v/>
      </c>
      <c r="L199" t="str">
        <f>IF(ISBLANK(Calculations!L199),"",Calculations!L199)</f>
        <v/>
      </c>
      <c r="M199" t="str">
        <f>IF(ISBLANK(Calculations!M199),"",Calculations!M199)</f>
        <v/>
      </c>
      <c r="N199" t="str">
        <f>IF(ISBLANK(Calculations!N199),"",Calculations!N199)</f>
        <v>electricity</v>
      </c>
      <c r="O199">
        <f t="shared" si="2"/>
        <v>308049000000000.06</v>
      </c>
      <c r="P199">
        <f>IF(ISBLANK(Calculations!P199),"",Calculations!P199)</f>
        <v>308049000000000.06</v>
      </c>
      <c r="Q199">
        <f>IF(ISBLANK(Calculations!Q199),"",Calculations!Q199)</f>
        <v>308049000000000.06</v>
      </c>
      <c r="R199">
        <f>IF(ISBLANK(Calculations!R199),"",Calculations!R199)</f>
        <v>305694277421373.94</v>
      </c>
      <c r="S199">
        <f>IF(ISBLANK(Calculations!S199),"",Calculations!S199)</f>
        <v>302751258997854.75</v>
      </c>
      <c r="T199">
        <f>IF(ISBLANK(Calculations!T199),"",Calculations!T199)</f>
        <v>300384004168403.88</v>
      </c>
      <c r="U199">
        <f>IF(ISBLANK(Calculations!U199),"",Calculations!U199)</f>
        <v>298326273396001</v>
      </c>
      <c r="V199">
        <f>IF(ISBLANK(Calculations!V199),"",Calculations!V199)</f>
        <v>296270316919004.06</v>
      </c>
      <c r="W199">
        <f>IF(ISBLANK(Calculations!W199),"",Calculations!W199)</f>
        <v>294564598776410.13</v>
      </c>
      <c r="X199">
        <f>IF(ISBLANK(Calculations!X199),"",Calculations!X199)</f>
        <v>293258486932857.25</v>
      </c>
      <c r="Y199">
        <f>IF(ISBLANK(Calculations!Y199),"",Calculations!Y199)</f>
        <v>292210827018986.25</v>
      </c>
      <c r="Z199">
        <f>IF(ISBLANK(Calculations!Z199),"",Calculations!Z199)</f>
        <v>291231404905459.63</v>
      </c>
      <c r="AA199">
        <f>IF(ISBLANK(Calculations!AA199),"",Calculations!AA199)</f>
        <v>290358012133415.19</v>
      </c>
      <c r="AB199">
        <f>IF(ISBLANK(Calculations!AB199),"",Calculations!AB199)</f>
        <v>289615114702965.31</v>
      </c>
      <c r="AC199">
        <f>IF(ISBLANK(Calculations!AC199),"",Calculations!AC199)</f>
        <v>289125685925592.75</v>
      </c>
      <c r="AD199">
        <f>IF(ISBLANK(Calculations!AD199),"",Calculations!AD199)</f>
        <v>288832159616193.25</v>
      </c>
      <c r="AE199">
        <f>IF(ISBLANK(Calculations!AE199),"",Calculations!AE199)</f>
        <v>288699611192843.31</v>
      </c>
      <c r="AF199">
        <f>IF(ISBLANK(Calculations!AF199),"",Calculations!AF199)</f>
        <v>288585221914625.81</v>
      </c>
      <c r="AG199">
        <f>IF(ISBLANK(Calculations!AG199),"",Calculations!AG199)</f>
        <v>288448214630328.63</v>
      </c>
      <c r="AH199">
        <f>IF(ISBLANK(Calculations!AH199),"",Calculations!AH199)</f>
        <v>288356684660095.13</v>
      </c>
      <c r="AI199">
        <f>IF(ISBLANK(Calculations!AI199),"",Calculations!AI199)</f>
        <v>288140804316316.19</v>
      </c>
      <c r="AJ199">
        <f>IF(ISBLANK(Calculations!AJ199),"",Calculations!AJ199)</f>
        <v>287718760799493.69</v>
      </c>
      <c r="AK199">
        <f>IF(ISBLANK(Calculations!AK199),"",Calculations!AK199)</f>
        <v>286204001415051.31</v>
      </c>
      <c r="AL199">
        <f>IF(ISBLANK(Calculations!AL199),"",Calculations!AL199)</f>
        <v>284565873364297.25</v>
      </c>
      <c r="AM199">
        <f>IF(ISBLANK(Calculations!AM199),"",Calculations!AM199)</f>
        <v>282850461502755.88</v>
      </c>
      <c r="AN199">
        <f>IF(ISBLANK(Calculations!AN199),"",Calculations!AN199)</f>
        <v>281080727224810.06</v>
      </c>
      <c r="AO199">
        <f>IF(ISBLANK(Calculations!AO199),"",Calculations!AO199)</f>
        <v>279240509598833.53</v>
      </c>
      <c r="AP199">
        <f>IF(ISBLANK(Calculations!AP199),"",Calculations!AP199)</f>
        <v>277257872045690.94</v>
      </c>
      <c r="AQ199">
        <f>IF(ISBLANK(Calculations!AQ199),"",Calculations!AQ199)</f>
        <v>275116518336787.5</v>
      </c>
      <c r="AR199">
        <f>IF(ISBLANK(Calculations!AR199),"",Calculations!AR199)</f>
        <v>275584678499368.41</v>
      </c>
      <c r="AS199">
        <f>IF(ISBLANK(Calculations!AS199),"",Calculations!AS199)</f>
        <v>276441959674205.72</v>
      </c>
      <c r="AT199">
        <f>IF(ISBLANK(Calculations!AT199),"",Calculations!AT199)</f>
        <v>277265451544352.09</v>
      </c>
    </row>
    <row r="200" spans="1:46">
      <c r="A200" s="1" t="str">
        <f>IF(ISBLANK(Calculations!A200),"",Calculations!A200)</f>
        <v/>
      </c>
      <c r="B200" t="str">
        <f>IF(ISBLANK(Calculations!B200),"",Calculations!B200)</f>
        <v/>
      </c>
      <c r="C200" t="str">
        <f>IF(ISBLANK(Calculations!C200),"",Calculations!C200)</f>
        <v/>
      </c>
      <c r="D200" t="str">
        <f>IF(ISBLANK(Calculations!D200),"",Calculations!D200)</f>
        <v/>
      </c>
      <c r="E200" t="str">
        <f>IF(ISBLANK(Calculations!E200),"",Calculations!E200)</f>
        <v/>
      </c>
      <c r="F200" t="str">
        <f>IF(ISBLANK(Calculations!F200),"",Calculations!F200)</f>
        <v/>
      </c>
      <c r="G200" t="str">
        <f>IF(ISBLANK(Calculations!G200),"",Calculations!G200)</f>
        <v/>
      </c>
      <c r="H200" t="str">
        <f>IF(ISBLANK(Calculations!H200),"",Calculations!H200)</f>
        <v/>
      </c>
      <c r="I200" t="str">
        <f>IF(ISBLANK(Calculations!I200),"",Calculations!I200)</f>
        <v/>
      </c>
      <c r="J200" t="str">
        <f>IF(ISBLANK(Calculations!J200),"",Calculations!J200)</f>
        <v/>
      </c>
      <c r="K200" t="str">
        <f>IF(ISBLANK(Calculations!K200),"",Calculations!K200)</f>
        <v/>
      </c>
      <c r="L200" t="str">
        <f>IF(ISBLANK(Calculations!L200),"",Calculations!L200)</f>
        <v/>
      </c>
      <c r="M200" t="str">
        <f>IF(ISBLANK(Calculations!M200),"",Calculations!M200)</f>
        <v/>
      </c>
      <c r="N200" t="str">
        <f>IF(ISBLANK(Calculations!N200),"",Calculations!N200)</f>
        <v/>
      </c>
      <c r="O200" t="str">
        <f t="shared" si="2"/>
        <v/>
      </c>
      <c r="P200" t="str">
        <f>IF(ISBLANK(Calculations!P200),"",Calculations!P200)</f>
        <v/>
      </c>
      <c r="Q200" t="str">
        <f>IF(ISBLANK(Calculations!Q200),"",Calculations!Q200)</f>
        <v/>
      </c>
      <c r="R200" t="str">
        <f>IF(ISBLANK(Calculations!R200),"",Calculations!R200)</f>
        <v/>
      </c>
      <c r="S200" t="str">
        <f>IF(ISBLANK(Calculations!S200),"",Calculations!S200)</f>
        <v/>
      </c>
      <c r="T200" t="str">
        <f>IF(ISBLANK(Calculations!T200),"",Calculations!T200)</f>
        <v/>
      </c>
      <c r="U200" t="str">
        <f>IF(ISBLANK(Calculations!U200),"",Calculations!U200)</f>
        <v/>
      </c>
      <c r="V200" t="str">
        <f>IF(ISBLANK(Calculations!V200),"",Calculations!V200)</f>
        <v/>
      </c>
      <c r="W200" t="str">
        <f>IF(ISBLANK(Calculations!W200),"",Calculations!W200)</f>
        <v/>
      </c>
      <c r="X200" t="str">
        <f>IF(ISBLANK(Calculations!X200),"",Calculations!X200)</f>
        <v/>
      </c>
      <c r="Y200" t="str">
        <f>IF(ISBLANK(Calculations!Y200),"",Calculations!Y200)</f>
        <v/>
      </c>
      <c r="Z200" t="str">
        <f>IF(ISBLANK(Calculations!Z200),"",Calculations!Z200)</f>
        <v/>
      </c>
      <c r="AA200" t="str">
        <f>IF(ISBLANK(Calculations!AA200),"",Calculations!AA200)</f>
        <v/>
      </c>
      <c r="AB200" t="str">
        <f>IF(ISBLANK(Calculations!AB200),"",Calculations!AB200)</f>
        <v/>
      </c>
      <c r="AC200" t="str">
        <f>IF(ISBLANK(Calculations!AC200),"",Calculations!AC200)</f>
        <v/>
      </c>
      <c r="AD200" t="str">
        <f>IF(ISBLANK(Calculations!AD200),"",Calculations!AD200)</f>
        <v/>
      </c>
      <c r="AE200" t="str">
        <f>IF(ISBLANK(Calculations!AE200),"",Calculations!AE200)</f>
        <v/>
      </c>
      <c r="AF200" t="str">
        <f>IF(ISBLANK(Calculations!AF200),"",Calculations!AF200)</f>
        <v/>
      </c>
      <c r="AG200" t="str">
        <f>IF(ISBLANK(Calculations!AG200),"",Calculations!AG200)</f>
        <v/>
      </c>
      <c r="AH200" t="str">
        <f>IF(ISBLANK(Calculations!AH200),"",Calculations!AH200)</f>
        <v/>
      </c>
      <c r="AI200" t="str">
        <f>IF(ISBLANK(Calculations!AI200),"",Calculations!AI200)</f>
        <v/>
      </c>
      <c r="AJ200" t="str">
        <f>IF(ISBLANK(Calculations!AJ200),"",Calculations!AJ200)</f>
        <v/>
      </c>
      <c r="AK200" t="str">
        <f>IF(ISBLANK(Calculations!AK200),"",Calculations!AK200)</f>
        <v/>
      </c>
      <c r="AL200" t="str">
        <f>IF(ISBLANK(Calculations!AL200),"",Calculations!AL200)</f>
        <v/>
      </c>
      <c r="AM200" t="str">
        <f>IF(ISBLANK(Calculations!AM200),"",Calculations!AM200)</f>
        <v/>
      </c>
      <c r="AN200" t="str">
        <f>IF(ISBLANK(Calculations!AN200),"",Calculations!AN200)</f>
        <v/>
      </c>
      <c r="AO200" t="str">
        <f>IF(ISBLANK(Calculations!AO200),"",Calculations!AO200)</f>
        <v/>
      </c>
      <c r="AP200" t="str">
        <f>IF(ISBLANK(Calculations!AP200),"",Calculations!AP200)</f>
        <v/>
      </c>
      <c r="AQ200" t="str">
        <f>IF(ISBLANK(Calculations!AQ200),"",Calculations!AQ200)</f>
        <v/>
      </c>
      <c r="AR200" t="str">
        <f>IF(ISBLANK(Calculations!AR200),"",Calculations!AR200)</f>
        <v/>
      </c>
      <c r="AS200" t="str">
        <f>IF(ISBLANK(Calculations!AS200),"",Calculations!AS200)</f>
        <v/>
      </c>
      <c r="AT200" t="str">
        <f>IF(ISBLANK(Calculations!AT200),"",Calculations!AT200)</f>
        <v/>
      </c>
    </row>
    <row r="201" spans="1:46">
      <c r="A201" s="1" t="str">
        <f>IF(ISBLANK(Calculations!A201),"",Calculations!A201)</f>
        <v/>
      </c>
      <c r="B201" t="str">
        <f>IF(ISBLANK(Calculations!B201),"",Calculations!B201)</f>
        <v/>
      </c>
      <c r="C201" t="str">
        <f>IF(ISBLANK(Calculations!C201),"",Calculations!C201)</f>
        <v/>
      </c>
      <c r="D201" t="str">
        <f>IF(ISBLANK(Calculations!D201),"",Calculations!D201)</f>
        <v/>
      </c>
      <c r="E201" t="str">
        <f>IF(ISBLANK(Calculations!E201),"",Calculations!E201)</f>
        <v/>
      </c>
      <c r="F201" t="str">
        <f>IF(ISBLANK(Calculations!F201),"",Calculations!F201)</f>
        <v/>
      </c>
      <c r="G201" t="str">
        <f>IF(ISBLANK(Calculations!G201),"",Calculations!G201)</f>
        <v/>
      </c>
      <c r="H201" t="str">
        <f>IF(ISBLANK(Calculations!H201),"",Calculations!H201)</f>
        <v/>
      </c>
      <c r="I201" t="str">
        <f>IF(ISBLANK(Calculations!I201),"",Calculations!I201)</f>
        <v/>
      </c>
      <c r="J201" t="str">
        <f>IF(ISBLANK(Calculations!J201),"",Calculations!J201)</f>
        <v/>
      </c>
      <c r="K201" t="str">
        <f>IF(ISBLANK(Calculations!K201),"",Calculations!K201)</f>
        <v/>
      </c>
      <c r="L201" t="str">
        <f>IF(ISBLANK(Calculations!L201),"",Calculations!L201)</f>
        <v/>
      </c>
      <c r="M201" t="str">
        <f>IF(ISBLANK(Calculations!M201),"",Calculations!M201)</f>
        <v/>
      </c>
      <c r="N201" t="str">
        <f>IF(ISBLANK(Calculations!N201),"",Calculations!N201)</f>
        <v>Total Commercial</v>
      </c>
      <c r="O201">
        <f t="shared" si="2"/>
        <v>4424184000000000.5</v>
      </c>
      <c r="P201">
        <f>IF(ISBLANK(Calculations!P201),"",Calculations!P201)</f>
        <v>4424184000000000.5</v>
      </c>
      <c r="Q201">
        <f>IF(ISBLANK(Calculations!Q201),"",Calculations!Q201)</f>
        <v>4496373000000000</v>
      </c>
      <c r="R201">
        <f>IF(ISBLANK(Calculations!R201),"",Calculations!R201)</f>
        <v>4602268000000000</v>
      </c>
      <c r="S201">
        <f>IF(ISBLANK(Calculations!S201),"",Calculations!S201)</f>
        <v>4680073000000000</v>
      </c>
      <c r="T201">
        <f>IF(ISBLANK(Calculations!T201),"",Calculations!T201)</f>
        <v>4766840000000000</v>
      </c>
      <c r="U201">
        <f>IF(ISBLANK(Calculations!U201),"",Calculations!U201)</f>
        <v>4854825000000000</v>
      </c>
      <c r="V201">
        <f>IF(ISBLANK(Calculations!V201),"",Calculations!V201)</f>
        <v>4877728000000000</v>
      </c>
      <c r="W201">
        <f>IF(ISBLANK(Calculations!W201),"",Calculations!W201)</f>
        <v>4901550000000000</v>
      </c>
      <c r="X201">
        <f>IF(ISBLANK(Calculations!X201),"",Calculations!X201)</f>
        <v>4923748000000000</v>
      </c>
      <c r="Y201">
        <f>IF(ISBLANK(Calculations!Y201),"",Calculations!Y201)</f>
        <v>4946447000000000</v>
      </c>
      <c r="Z201">
        <f>IF(ISBLANK(Calculations!Z201),"",Calculations!Z201)</f>
        <v>4959159000000000</v>
      </c>
      <c r="AA201">
        <f>IF(ISBLANK(Calculations!AA201),"",Calculations!AA201)</f>
        <v>4977432000000000</v>
      </c>
      <c r="AB201">
        <f>IF(ISBLANK(Calculations!AB201),"",Calculations!AB201)</f>
        <v>5001067000000000</v>
      </c>
      <c r="AC201">
        <f>IF(ISBLANK(Calculations!AC201),"",Calculations!AC201)</f>
        <v>5027737000000000</v>
      </c>
      <c r="AD201">
        <f>IF(ISBLANK(Calculations!AD201),"",Calculations!AD201)</f>
        <v>5058623000000000</v>
      </c>
      <c r="AE201">
        <f>IF(ISBLANK(Calculations!AE201),"",Calculations!AE201)</f>
        <v>5093579000000000</v>
      </c>
      <c r="AF201">
        <f>IF(ISBLANK(Calculations!AF201),"",Calculations!AF201)</f>
        <v>5131377000000000</v>
      </c>
      <c r="AG201">
        <f>IF(ISBLANK(Calculations!AG201),"",Calculations!AG201)</f>
        <v>5170936000000000</v>
      </c>
      <c r="AH201">
        <f>IF(ISBLANK(Calculations!AH201),"",Calculations!AH201)</f>
        <v>5212136000000000</v>
      </c>
      <c r="AI201">
        <f>IF(ISBLANK(Calculations!AI201),"",Calculations!AI201)</f>
        <v>5255121000000000</v>
      </c>
      <c r="AJ201">
        <f>IF(ISBLANK(Calculations!AJ201),"",Calculations!AJ201)</f>
        <v>5297927000000000</v>
      </c>
      <c r="AK201">
        <f>IF(ISBLANK(Calculations!AK201),"",Calculations!AK201)</f>
        <v>5346361000000000</v>
      </c>
      <c r="AL201">
        <f>IF(ISBLANK(Calculations!AL201),"",Calculations!AL201)</f>
        <v>5397854000000000</v>
      </c>
      <c r="AM201">
        <f>IF(ISBLANK(Calculations!AM201),"",Calculations!AM201)</f>
        <v>5453210000000000</v>
      </c>
      <c r="AN201">
        <f>IF(ISBLANK(Calculations!AN201),"",Calculations!AN201)</f>
        <v>5511477000000000</v>
      </c>
      <c r="AO201">
        <f>IF(ISBLANK(Calculations!AO201),"",Calculations!AO201)</f>
        <v>5573385000000000</v>
      </c>
      <c r="AP201">
        <f>IF(ISBLANK(Calculations!AP201),"",Calculations!AP201)</f>
        <v>5639232000000000</v>
      </c>
      <c r="AQ201">
        <f>IF(ISBLANK(Calculations!AQ201),"",Calculations!AQ201)</f>
        <v>5709290000000000</v>
      </c>
      <c r="AR201">
        <f>IF(ISBLANK(Calculations!AR201),"",Calculations!AR201)</f>
        <v>5783511000000000</v>
      </c>
      <c r="AS201">
        <f>IF(ISBLANK(Calculations!AS201),"",Calculations!AS201)</f>
        <v>5862469000000000</v>
      </c>
      <c r="AT201">
        <f>IF(ISBLANK(Calculations!AT201),"",Calculations!AT201)</f>
        <v>5945138000000000</v>
      </c>
    </row>
    <row r="202" spans="1:46">
      <c r="A202" s="1" t="str">
        <f>IF(ISBLANK(Calculations!A202),"",Calculations!A202)</f>
        <v/>
      </c>
      <c r="B202" t="str">
        <f>IF(ISBLANK(Calculations!B202),"",Calculations!B202)</f>
        <v/>
      </c>
      <c r="C202" t="str">
        <f>IF(ISBLANK(Calculations!C202),"",Calculations!C202)</f>
        <v/>
      </c>
      <c r="D202" t="str">
        <f>IF(ISBLANK(Calculations!D202),"",Calculations!D202)</f>
        <v/>
      </c>
      <c r="E202" t="str">
        <f>IF(ISBLANK(Calculations!E202),"",Calculations!E202)</f>
        <v/>
      </c>
      <c r="F202" t="str">
        <f>IF(ISBLANK(Calculations!F202),"",Calculations!F202)</f>
        <v/>
      </c>
      <c r="G202" t="str">
        <f>IF(ISBLANK(Calculations!G202),"",Calculations!G202)</f>
        <v/>
      </c>
      <c r="H202" t="str">
        <f>IF(ISBLANK(Calculations!H202),"",Calculations!H202)</f>
        <v/>
      </c>
      <c r="I202" t="str">
        <f>IF(ISBLANK(Calculations!I202),"",Calculations!I202)</f>
        <v/>
      </c>
      <c r="J202" t="str">
        <f>IF(ISBLANK(Calculations!J202),"",Calculations!J202)</f>
        <v/>
      </c>
      <c r="K202" t="str">
        <f>IF(ISBLANK(Calculations!K202),"",Calculations!K202)</f>
        <v/>
      </c>
      <c r="L202" t="str">
        <f>IF(ISBLANK(Calculations!L202),"",Calculations!L202)</f>
        <v/>
      </c>
      <c r="M202" t="str">
        <f>IF(ISBLANK(Calculations!M202),"",Calculations!M202)</f>
        <v/>
      </c>
      <c r="N202" t="str">
        <f>IF(ISBLANK(Calculations!N202),"",Calculations!N202)</f>
        <v>electricity</v>
      </c>
      <c r="O202">
        <f t="shared" si="2"/>
        <v>371095000000000</v>
      </c>
      <c r="P202">
        <f>IF(ISBLANK(Calculations!P202),"",Calculations!P202)</f>
        <v>371095000000000</v>
      </c>
      <c r="Q202">
        <f>IF(ISBLANK(Calculations!Q202),"",Calculations!Q202)</f>
        <v>371095000000000</v>
      </c>
      <c r="R202">
        <f>IF(ISBLANK(Calculations!R202),"",Calculations!R202)</f>
        <v>373434450753627.69</v>
      </c>
      <c r="S202">
        <f>IF(ISBLANK(Calculations!S202),"",Calculations!S202)</f>
        <v>375594523212391.81</v>
      </c>
      <c r="T202">
        <f>IF(ISBLANK(Calculations!T202),"",Calculations!T202)</f>
        <v>377788192717682.5</v>
      </c>
      <c r="U202">
        <f>IF(ISBLANK(Calculations!U202),"",Calculations!U202)</f>
        <v>379806651509700.44</v>
      </c>
      <c r="V202">
        <f>IF(ISBLANK(Calculations!V202),"",Calculations!V202)</f>
        <v>381718195669796.31</v>
      </c>
      <c r="W202">
        <f>IF(ISBLANK(Calculations!W202),"",Calculations!W202)</f>
        <v>383529938230652.94</v>
      </c>
      <c r="X202">
        <f>IF(ISBLANK(Calculations!X202),"",Calculations!X202)</f>
        <v>385300651244410.5</v>
      </c>
      <c r="Y202">
        <f>IF(ISBLANK(Calculations!Y202),"",Calculations!Y202)</f>
        <v>387169700991061.13</v>
      </c>
      <c r="Z202">
        <f>IF(ISBLANK(Calculations!Z202),"",Calculations!Z202)</f>
        <v>389151128655944.13</v>
      </c>
      <c r="AA202">
        <f>IF(ISBLANK(Calculations!AA202),"",Calculations!AA202)</f>
        <v>391384742406737.19</v>
      </c>
      <c r="AB202">
        <f>IF(ISBLANK(Calculations!AB202),"",Calculations!AB202)</f>
        <v>393942943153376.31</v>
      </c>
      <c r="AC202">
        <f>IF(ISBLANK(Calculations!AC202),"",Calculations!AC202)</f>
        <v>396745498863091.88</v>
      </c>
      <c r="AD202">
        <f>IF(ISBLANK(Calculations!AD202),"",Calculations!AD202)</f>
        <v>399817818846750.31</v>
      </c>
      <c r="AE202">
        <f>IF(ISBLANK(Calculations!AE202),"",Calculations!AE202)</f>
        <v>403108007006146.5</v>
      </c>
      <c r="AF202">
        <f>IF(ISBLANK(Calculations!AF202),"",Calculations!AF202)</f>
        <v>406531209379287.69</v>
      </c>
      <c r="AG202">
        <f>IF(ISBLANK(Calculations!AG202),"",Calculations!AG202)</f>
        <v>410211344862888.13</v>
      </c>
      <c r="AH202">
        <f>IF(ISBLANK(Calculations!AH202),"",Calculations!AH202)</f>
        <v>414032402529600.5</v>
      </c>
      <c r="AI202">
        <f>IF(ISBLANK(Calculations!AI202),"",Calculations!AI202)</f>
        <v>418070982750933.06</v>
      </c>
      <c r="AJ202">
        <f>IF(ISBLANK(Calculations!AJ202),"",Calculations!AJ202)</f>
        <v>422297538869117.06</v>
      </c>
      <c r="AK202">
        <f>IF(ISBLANK(Calculations!AK202),"",Calculations!AK202)</f>
        <v>426752465673472.63</v>
      </c>
      <c r="AL202">
        <f>IF(ISBLANK(Calculations!AL202),"",Calculations!AL202)</f>
        <v>431416387458875.44</v>
      </c>
      <c r="AM202">
        <f>IF(ISBLANK(Calculations!AM202),"",Calculations!AM202)</f>
        <v>436343425244266.25</v>
      </c>
      <c r="AN202">
        <f>IF(ISBLANK(Calculations!AN202),"",Calculations!AN202)</f>
        <v>441464115097319.13</v>
      </c>
      <c r="AO202">
        <f>IF(ISBLANK(Calculations!AO202),"",Calculations!AO202)</f>
        <v>446735330013287.25</v>
      </c>
      <c r="AP202">
        <f>IF(ISBLANK(Calculations!AP202),"",Calculations!AP202)</f>
        <v>452295994671809.88</v>
      </c>
      <c r="AQ202">
        <f>IF(ISBLANK(Calculations!AQ202),"",Calculations!AQ202)</f>
        <v>457946815768625</v>
      </c>
      <c r="AR202">
        <f>IF(ISBLANK(Calculations!AR202),"",Calculations!AR202)</f>
        <v>463865057897727.25</v>
      </c>
      <c r="AS202">
        <f>IF(ISBLANK(Calculations!AS202),"",Calculations!AS202)</f>
        <v>469979382995924.31</v>
      </c>
      <c r="AT202">
        <f>IF(ISBLANK(Calculations!AT202),"",Calculations!AT202)</f>
        <v>476330434595503.06</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C2A9F-D906-4D56-9256-92A33B5EFF2F}">
  <dimension ref="A2:AG78"/>
  <sheetViews>
    <sheetView topLeftCell="A49" workbookViewId="0">
      <selection activeCell="A55" sqref="A55:A78"/>
    </sheetView>
  </sheetViews>
  <sheetFormatPr defaultRowHeight="15"/>
  <sheetData>
    <row r="2" spans="1:33">
      <c r="B2" t="s">
        <v>1097</v>
      </c>
      <c r="C2">
        <v>2020</v>
      </c>
      <c r="D2">
        <v>2021</v>
      </c>
      <c r="E2">
        <v>2022</v>
      </c>
      <c r="F2">
        <v>2023</v>
      </c>
      <c r="G2">
        <v>2024</v>
      </c>
      <c r="H2">
        <v>2025</v>
      </c>
      <c r="I2">
        <v>2026</v>
      </c>
      <c r="J2">
        <v>2027</v>
      </c>
      <c r="K2">
        <v>2028</v>
      </c>
      <c r="L2">
        <v>2029</v>
      </c>
      <c r="M2">
        <v>2030</v>
      </c>
      <c r="N2">
        <v>2031</v>
      </c>
      <c r="O2">
        <v>2032</v>
      </c>
      <c r="P2">
        <v>2033</v>
      </c>
      <c r="Q2">
        <v>2034</v>
      </c>
      <c r="R2">
        <v>2035</v>
      </c>
      <c r="S2">
        <v>2036</v>
      </c>
      <c r="T2">
        <v>2037</v>
      </c>
      <c r="U2">
        <v>2038</v>
      </c>
      <c r="V2">
        <v>2039</v>
      </c>
      <c r="W2">
        <v>2040</v>
      </c>
      <c r="X2">
        <v>2041</v>
      </c>
      <c r="Y2">
        <v>2042</v>
      </c>
      <c r="Z2">
        <v>2043</v>
      </c>
      <c r="AA2">
        <v>2044</v>
      </c>
      <c r="AB2">
        <v>2045</v>
      </c>
      <c r="AC2">
        <v>2046</v>
      </c>
      <c r="AD2">
        <v>2047</v>
      </c>
      <c r="AE2">
        <v>2048</v>
      </c>
      <c r="AF2">
        <v>2049</v>
      </c>
      <c r="AG2">
        <v>2050</v>
      </c>
    </row>
    <row r="3" spans="1:33">
      <c r="A3" t="s">
        <v>1119</v>
      </c>
      <c r="B3" t="s">
        <v>1098</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c r="A4" t="s">
        <v>1119</v>
      </c>
      <c r="B4" t="s">
        <v>1099</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c r="A5" t="s">
        <v>1119</v>
      </c>
      <c r="B5" t="s">
        <v>1100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c r="A6" t="s">
        <v>1119</v>
      </c>
      <c r="B6" t="s">
        <v>1101</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c r="A7" t="s">
        <v>1119</v>
      </c>
      <c r="B7" t="s">
        <v>1102</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c r="A8" t="s">
        <v>1119</v>
      </c>
      <c r="B8" t="s">
        <v>1103</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c r="A9" t="s">
        <v>1119</v>
      </c>
      <c r="B9" t="s">
        <v>1083</v>
      </c>
      <c r="C9">
        <v>2706916407731.0854</v>
      </c>
      <c r="D9">
        <v>2706916407731.0854</v>
      </c>
      <c r="E9">
        <v>2706916407731.0854</v>
      </c>
      <c r="F9">
        <v>2794855744074.4077</v>
      </c>
      <c r="G9">
        <v>2882795080417.7295</v>
      </c>
      <c r="H9">
        <v>3122466089305.4897</v>
      </c>
      <c r="I9">
        <v>3362137098193.25</v>
      </c>
      <c r="J9">
        <v>3630850169923.0796</v>
      </c>
      <c r="K9">
        <v>3899563241652.9097</v>
      </c>
      <c r="L9">
        <v>4178866594493.5879</v>
      </c>
      <c r="M9">
        <v>4458169947334.2646</v>
      </c>
      <c r="N9">
        <v>4698585163156.7168</v>
      </c>
      <c r="O9">
        <v>4939000378979.168</v>
      </c>
      <c r="P9">
        <v>5094859319185.3105</v>
      </c>
      <c r="Q9">
        <v>5250718259391.4531</v>
      </c>
      <c r="R9">
        <v>5333208669751.9482</v>
      </c>
      <c r="S9">
        <v>5415699080112.4443</v>
      </c>
      <c r="T9">
        <v>5491911254903.6211</v>
      </c>
      <c r="U9">
        <v>5568123429694.7988</v>
      </c>
      <c r="V9">
        <v>5638959595964.3223</v>
      </c>
      <c r="W9">
        <v>5709795762233.8447</v>
      </c>
      <c r="X9">
        <v>5779736090057.6309</v>
      </c>
      <c r="Y9">
        <v>5849676417881.418</v>
      </c>
      <c r="Z9">
        <v>5913225731754.9277</v>
      </c>
      <c r="AA9">
        <v>5976775045628.4385</v>
      </c>
      <c r="AB9">
        <v>6035130295755.5869</v>
      </c>
      <c r="AC9">
        <v>6093485545882.7334</v>
      </c>
      <c r="AD9">
        <v>6142730193333.1279</v>
      </c>
      <c r="AE9">
        <v>6191974840783.5234</v>
      </c>
      <c r="AF9">
        <v>6229665701648.7578</v>
      </c>
      <c r="AG9">
        <v>6267356562513.9922</v>
      </c>
    </row>
    <row r="10" spans="1:33">
      <c r="A10" t="s">
        <v>1119</v>
      </c>
      <c r="B10" t="s">
        <v>1104</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c r="A11" t="s">
        <v>1119</v>
      </c>
      <c r="B11" t="s">
        <v>981</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3">
      <c r="A12" t="s">
        <v>1119</v>
      </c>
      <c r="B12" t="s">
        <v>1105</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3">
      <c r="A13" t="s">
        <v>1119</v>
      </c>
      <c r="B13" t="s">
        <v>1106</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row>
    <row r="14" spans="1:33">
      <c r="A14" t="s">
        <v>1119</v>
      </c>
      <c r="B14" t="s">
        <v>1107</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row>
    <row r="15" spans="1:33">
      <c r="A15" t="s">
        <v>1119</v>
      </c>
      <c r="B15" t="s">
        <v>1108</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row>
    <row r="16" spans="1:33">
      <c r="A16" t="s">
        <v>1119</v>
      </c>
      <c r="B16" t="s">
        <v>1109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3">
      <c r="A17" t="s">
        <v>1119</v>
      </c>
      <c r="B17" t="s">
        <v>1110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row>
    <row r="18" spans="1:33">
      <c r="A18" t="s">
        <v>1119</v>
      </c>
      <c r="B18" t="s">
        <v>1079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row>
    <row r="19" spans="1:33">
      <c r="A19" t="s">
        <v>1119</v>
      </c>
      <c r="B19" t="s">
        <v>1111</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c r="A20" t="s">
        <v>1119</v>
      </c>
      <c r="B20" t="s">
        <v>1112</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row>
    <row r="21" spans="1:33">
      <c r="A21" t="s">
        <v>1119</v>
      </c>
      <c r="B21" t="s">
        <v>1113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row>
    <row r="22" spans="1:33">
      <c r="A22" t="s">
        <v>1119</v>
      </c>
      <c r="B22" t="s">
        <v>1114</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3">
      <c r="A23" t="s">
        <v>1119</v>
      </c>
      <c r="B23" t="s">
        <v>1115</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row>
    <row r="24" spans="1:33">
      <c r="A24" t="s">
        <v>1119</v>
      </c>
      <c r="B24" t="s">
        <v>1116</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row>
    <row r="25" spans="1:33">
      <c r="A25" t="s">
        <v>1119</v>
      </c>
      <c r="B25" t="s">
        <v>1117</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row>
    <row r="26" spans="1:33">
      <c r="A26" t="s">
        <v>1119</v>
      </c>
      <c r="B26" t="s">
        <v>1118</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row>
    <row r="28" spans="1:33">
      <c r="B28" t="s">
        <v>1097</v>
      </c>
      <c r="C28">
        <v>2020</v>
      </c>
      <c r="D28">
        <v>2021</v>
      </c>
      <c r="E28">
        <v>2022</v>
      </c>
      <c r="F28">
        <v>2023</v>
      </c>
      <c r="G28">
        <v>2024</v>
      </c>
      <c r="H28">
        <v>2025</v>
      </c>
      <c r="I28">
        <v>2026</v>
      </c>
      <c r="J28">
        <v>2027</v>
      </c>
      <c r="K28">
        <v>2028</v>
      </c>
      <c r="L28">
        <v>2029</v>
      </c>
      <c r="M28">
        <v>2030</v>
      </c>
      <c r="N28">
        <v>2031</v>
      </c>
      <c r="O28">
        <v>2032</v>
      </c>
      <c r="P28">
        <v>2033</v>
      </c>
      <c r="Q28">
        <v>2034</v>
      </c>
      <c r="R28">
        <v>2035</v>
      </c>
      <c r="S28">
        <v>2036</v>
      </c>
      <c r="T28">
        <v>2037</v>
      </c>
      <c r="U28">
        <v>2038</v>
      </c>
      <c r="V28">
        <v>2039</v>
      </c>
      <c r="W28">
        <v>2040</v>
      </c>
      <c r="X28">
        <v>2041</v>
      </c>
      <c r="Y28">
        <v>2042</v>
      </c>
      <c r="Z28">
        <v>2043</v>
      </c>
      <c r="AA28">
        <v>2044</v>
      </c>
      <c r="AB28">
        <v>2045</v>
      </c>
      <c r="AC28">
        <v>2046</v>
      </c>
      <c r="AD28">
        <v>2047</v>
      </c>
      <c r="AE28">
        <v>2048</v>
      </c>
      <c r="AF28">
        <v>2049</v>
      </c>
      <c r="AG28">
        <v>2050</v>
      </c>
    </row>
    <row r="29" spans="1:33">
      <c r="A29" t="s">
        <v>1120</v>
      </c>
      <c r="B29" t="s">
        <v>1098</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row>
    <row r="30" spans="1:33">
      <c r="A30" t="s">
        <v>1120</v>
      </c>
      <c r="B30" t="s">
        <v>1099</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row>
    <row r="31" spans="1:33">
      <c r="A31" t="s">
        <v>1120</v>
      </c>
      <c r="B31" t="s">
        <v>1100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row>
    <row r="32" spans="1:33">
      <c r="A32" t="s">
        <v>1120</v>
      </c>
      <c r="B32" t="s">
        <v>1101</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row>
    <row r="33" spans="1:33">
      <c r="A33" t="s">
        <v>1120</v>
      </c>
      <c r="B33" t="s">
        <v>1102</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row>
    <row r="34" spans="1:33">
      <c r="A34" t="s">
        <v>1120</v>
      </c>
      <c r="B34" t="s">
        <v>1103</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row>
    <row r="35" spans="1:33">
      <c r="A35" t="s">
        <v>1120</v>
      </c>
      <c r="B35" t="s">
        <v>1083</v>
      </c>
      <c r="C35">
        <v>51431411746890.617</v>
      </c>
      <c r="D35">
        <v>51431411746890.617</v>
      </c>
      <c r="E35">
        <v>51431411746890.617</v>
      </c>
      <c r="F35">
        <v>53102259137413.734</v>
      </c>
      <c r="G35">
        <v>54773106527936.852</v>
      </c>
      <c r="H35">
        <v>59326855696804.297</v>
      </c>
      <c r="I35">
        <v>63880604865671.75</v>
      </c>
      <c r="J35">
        <v>68986153228538.508</v>
      </c>
      <c r="K35">
        <v>74091701591405.281</v>
      </c>
      <c r="L35">
        <v>79398465295378.156</v>
      </c>
      <c r="M35">
        <v>84705228999351.016</v>
      </c>
      <c r="N35">
        <v>89273118099977.609</v>
      </c>
      <c r="O35">
        <v>93841007200604.188</v>
      </c>
      <c r="P35">
        <v>96802327064520.891</v>
      </c>
      <c r="Q35">
        <v>99763646928437.594</v>
      </c>
      <c r="R35">
        <v>101330964725287</v>
      </c>
      <c r="S35">
        <v>102898282522136.42</v>
      </c>
      <c r="T35">
        <v>104346313843168.8</v>
      </c>
      <c r="U35">
        <v>105794345164201.17</v>
      </c>
      <c r="V35">
        <v>107140232323322.09</v>
      </c>
      <c r="W35">
        <v>108486119482443.05</v>
      </c>
      <c r="X35">
        <v>109814985711094.98</v>
      </c>
      <c r="Y35">
        <v>111143851939746.92</v>
      </c>
      <c r="Z35">
        <v>112351288903343.63</v>
      </c>
      <c r="AA35">
        <v>113558725866940.31</v>
      </c>
      <c r="AB35">
        <v>114667475619356.13</v>
      </c>
      <c r="AC35">
        <v>115776225371771.92</v>
      </c>
      <c r="AD35">
        <v>116711873673329.39</v>
      </c>
      <c r="AE35">
        <v>117647521974886.92</v>
      </c>
      <c r="AF35">
        <v>118363648331326.39</v>
      </c>
      <c r="AG35">
        <v>119079774687765.84</v>
      </c>
    </row>
    <row r="36" spans="1:33">
      <c r="A36" t="s">
        <v>1120</v>
      </c>
      <c r="B36" t="s">
        <v>1104</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row>
    <row r="37" spans="1:33">
      <c r="A37" t="s">
        <v>1120</v>
      </c>
      <c r="B37" t="s">
        <v>981</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row>
    <row r="38" spans="1:33">
      <c r="A38" t="s">
        <v>1120</v>
      </c>
      <c r="B38" t="s">
        <v>1105</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row>
    <row r="39" spans="1:33">
      <c r="A39" t="s">
        <v>1120</v>
      </c>
      <c r="B39" t="s">
        <v>1106</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row>
    <row r="40" spans="1:33">
      <c r="A40" t="s">
        <v>1120</v>
      </c>
      <c r="B40" t="s">
        <v>1107</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row>
    <row r="41" spans="1:33">
      <c r="A41" t="s">
        <v>1120</v>
      </c>
      <c r="B41" t="s">
        <v>1108</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row>
    <row r="42" spans="1:33">
      <c r="A42" t="s">
        <v>1120</v>
      </c>
      <c r="B42" t="s">
        <v>1109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row>
    <row r="43" spans="1:33">
      <c r="A43" t="s">
        <v>1120</v>
      </c>
      <c r="B43" t="s">
        <v>1110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row>
    <row r="44" spans="1:33">
      <c r="A44" t="s">
        <v>1120</v>
      </c>
      <c r="B44" t="s">
        <v>1079</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row>
    <row r="45" spans="1:33">
      <c r="A45" t="s">
        <v>1120</v>
      </c>
      <c r="B45" t="s">
        <v>1111</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row>
    <row r="46" spans="1:33">
      <c r="A46" t="s">
        <v>1120</v>
      </c>
      <c r="B46" t="s">
        <v>1112</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row>
    <row r="47" spans="1:33">
      <c r="A47" t="s">
        <v>1120</v>
      </c>
      <c r="B47" t="s">
        <v>1113</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row>
    <row r="48" spans="1:33">
      <c r="A48" t="s">
        <v>1120</v>
      </c>
      <c r="B48" t="s">
        <v>1114</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row>
    <row r="49" spans="1:33">
      <c r="A49" t="s">
        <v>1120</v>
      </c>
      <c r="B49" t="s">
        <v>1115</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row>
    <row r="50" spans="1:33">
      <c r="A50" t="s">
        <v>1120</v>
      </c>
      <c r="B50" t="s">
        <v>1116</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row>
    <row r="51" spans="1:33">
      <c r="A51" t="s">
        <v>1120</v>
      </c>
      <c r="B51" t="s">
        <v>1117</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row>
    <row r="52" spans="1:33">
      <c r="A52" t="s">
        <v>1120</v>
      </c>
      <c r="B52" t="s">
        <v>1118</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4" spans="1:33">
      <c r="B54" t="s">
        <v>1097</v>
      </c>
      <c r="C54">
        <v>2020</v>
      </c>
      <c r="D54">
        <v>2021</v>
      </c>
      <c r="E54">
        <v>2022</v>
      </c>
      <c r="F54">
        <v>2023</v>
      </c>
      <c r="G54">
        <v>2024</v>
      </c>
      <c r="H54">
        <v>2025</v>
      </c>
      <c r="I54">
        <v>2026</v>
      </c>
      <c r="J54">
        <v>2027</v>
      </c>
      <c r="K54">
        <v>2028</v>
      </c>
      <c r="L54">
        <v>2029</v>
      </c>
      <c r="M54">
        <v>2030</v>
      </c>
      <c r="N54">
        <v>2031</v>
      </c>
      <c r="O54">
        <v>2032</v>
      </c>
      <c r="P54">
        <v>2033</v>
      </c>
      <c r="Q54">
        <v>2034</v>
      </c>
      <c r="R54">
        <v>2035</v>
      </c>
      <c r="S54">
        <v>2036</v>
      </c>
      <c r="T54">
        <v>2037</v>
      </c>
      <c r="U54">
        <v>2038</v>
      </c>
      <c r="V54">
        <v>2039</v>
      </c>
      <c r="W54">
        <v>2040</v>
      </c>
      <c r="X54">
        <v>2041</v>
      </c>
      <c r="Y54">
        <v>2042</v>
      </c>
      <c r="Z54">
        <v>2043</v>
      </c>
      <c r="AA54">
        <v>2044</v>
      </c>
      <c r="AB54">
        <v>2045</v>
      </c>
      <c r="AC54">
        <v>2046</v>
      </c>
      <c r="AD54">
        <v>2047</v>
      </c>
      <c r="AE54">
        <v>2048</v>
      </c>
      <c r="AF54">
        <v>2049</v>
      </c>
      <c r="AG54">
        <v>2050</v>
      </c>
    </row>
    <row r="55" spans="1:33">
      <c r="A55" t="s">
        <v>1121</v>
      </c>
      <c r="B55" t="s">
        <v>1098</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row>
    <row r="56" spans="1:33">
      <c r="A56" t="s">
        <v>1121</v>
      </c>
      <c r="B56" t="s">
        <v>1099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row>
    <row r="57" spans="1:33">
      <c r="A57" t="s">
        <v>1121</v>
      </c>
      <c r="B57" t="s">
        <v>1100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row>
    <row r="58" spans="1:33">
      <c r="A58" t="s">
        <v>1121</v>
      </c>
      <c r="B58" t="s">
        <v>1101</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1:33">
      <c r="A59" t="s">
        <v>1121</v>
      </c>
      <c r="B59" t="s">
        <v>1102</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row>
    <row r="60" spans="1:33">
      <c r="A60" t="s">
        <v>1121</v>
      </c>
      <c r="B60" t="s">
        <v>1103</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3">
      <c r="A61" t="s">
        <v>1121</v>
      </c>
      <c r="B61" t="s">
        <v>1083</v>
      </c>
      <c r="C61">
        <v>16700948660550.842</v>
      </c>
      <c r="D61">
        <v>16700948660550.842</v>
      </c>
      <c r="E61">
        <v>16700948660550.842</v>
      </c>
      <c r="F61">
        <v>17243510794098.125</v>
      </c>
      <c r="G61">
        <v>17786072927645.414</v>
      </c>
      <c r="H61">
        <v>19264778809890.211</v>
      </c>
      <c r="I61">
        <v>20743484692135.008</v>
      </c>
      <c r="J61">
        <v>22401372317538.41</v>
      </c>
      <c r="K61">
        <v>24059259942941.813</v>
      </c>
      <c r="L61">
        <v>25782486764128.262</v>
      </c>
      <c r="M61">
        <v>27505713585314.707</v>
      </c>
      <c r="N61">
        <v>28989011024865.676</v>
      </c>
      <c r="O61">
        <v>30472308464416.641</v>
      </c>
      <c r="P61">
        <v>31433916348293.797</v>
      </c>
      <c r="Q61">
        <v>32395524232170.953</v>
      </c>
      <c r="R61">
        <v>32904467952961.047</v>
      </c>
      <c r="S61">
        <v>33413411673751.133</v>
      </c>
      <c r="T61">
        <v>33883620363927.59</v>
      </c>
      <c r="U61">
        <v>34353829054104.039</v>
      </c>
      <c r="V61">
        <v>34790869212713.578</v>
      </c>
      <c r="W61">
        <v>35227909371323.109</v>
      </c>
      <c r="X61">
        <v>35659422446847.383</v>
      </c>
      <c r="Y61">
        <v>36090935522371.656</v>
      </c>
      <c r="Z61">
        <v>36483017754901.445</v>
      </c>
      <c r="AA61">
        <v>36875099987431.234</v>
      </c>
      <c r="AB61">
        <v>37235136238888.289</v>
      </c>
      <c r="AC61">
        <v>37595172490345.344</v>
      </c>
      <c r="AD61">
        <v>37898998765337.453</v>
      </c>
      <c r="AE61">
        <v>38202825040329.57</v>
      </c>
      <c r="AF61">
        <v>38435367549024.867</v>
      </c>
      <c r="AG61">
        <v>38667910057720.164</v>
      </c>
    </row>
    <row r="62" spans="1:33">
      <c r="A62" t="s">
        <v>1121</v>
      </c>
      <c r="B62" t="s">
        <v>1104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3">
      <c r="A63" t="s">
        <v>1121</v>
      </c>
      <c r="B63" t="s">
        <v>981</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3">
      <c r="A64" t="s">
        <v>1121</v>
      </c>
      <c r="B64" t="s">
        <v>1105</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3">
      <c r="A65" t="s">
        <v>1121</v>
      </c>
      <c r="B65" t="s">
        <v>1106</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row>
    <row r="66" spans="1:33">
      <c r="A66" t="s">
        <v>1121</v>
      </c>
      <c r="B66" t="s">
        <v>1107</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row>
    <row r="67" spans="1:33">
      <c r="A67" t="s">
        <v>1121</v>
      </c>
      <c r="B67" t="s">
        <v>1108</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c r="A68" t="s">
        <v>1121</v>
      </c>
      <c r="B68" t="s">
        <v>1109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3">
      <c r="A69" t="s">
        <v>1121</v>
      </c>
      <c r="B69" t="s">
        <v>1110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row>
    <row r="70" spans="1:33">
      <c r="A70" t="s">
        <v>1121</v>
      </c>
      <c r="B70" t="s">
        <v>1079</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row>
    <row r="71" spans="1:33">
      <c r="A71" t="s">
        <v>1121</v>
      </c>
      <c r="B71" t="s">
        <v>1111</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row>
    <row r="72" spans="1:33">
      <c r="A72" t="s">
        <v>1121</v>
      </c>
      <c r="B72" t="s">
        <v>1112</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3">
      <c r="A73" t="s">
        <v>1121</v>
      </c>
      <c r="B73" t="s">
        <v>1113</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row>
    <row r="74" spans="1:33">
      <c r="A74" t="s">
        <v>1121</v>
      </c>
      <c r="B74" t="s">
        <v>1114</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row>
    <row r="75" spans="1:33">
      <c r="A75" t="s">
        <v>1121</v>
      </c>
      <c r="B75" t="s">
        <v>1115</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row>
    <row r="76" spans="1:33">
      <c r="A76" t="s">
        <v>1121</v>
      </c>
      <c r="B76" t="s">
        <v>1116</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row>
    <row r="77" spans="1:33">
      <c r="A77" t="s">
        <v>1121</v>
      </c>
      <c r="B77" t="s">
        <v>1117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3">
      <c r="A78" t="s">
        <v>1121</v>
      </c>
      <c r="B78" t="s">
        <v>1118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9B615-F4AD-4AE0-9F60-240D8201E2EF}">
  <dimension ref="A1:F16"/>
  <sheetViews>
    <sheetView tabSelected="1" workbookViewId="0">
      <selection activeCell="D5" sqref="D5"/>
    </sheetView>
  </sheetViews>
  <sheetFormatPr defaultRowHeight="15"/>
  <cols>
    <col min="3" max="3" width="13.5703125" customWidth="1"/>
    <col min="4" max="4" width="12.5703125" bestFit="1" customWidth="1"/>
    <col min="5" max="5" width="20" bestFit="1" customWidth="1"/>
    <col min="6" max="6" width="15.28515625" bestFit="1" customWidth="1"/>
  </cols>
  <sheetData>
    <row r="1" spans="1:6">
      <c r="A1" t="s">
        <v>638</v>
      </c>
    </row>
    <row r="2" spans="1:6">
      <c r="C2" t="s">
        <v>1122</v>
      </c>
    </row>
    <row r="3" spans="1:6">
      <c r="B3" t="s">
        <v>1123</v>
      </c>
      <c r="C3">
        <v>308049000000000</v>
      </c>
      <c r="D3" s="216">
        <f>C3/$C$7</f>
        <v>90283997.655334115</v>
      </c>
    </row>
    <row r="4" spans="1:6">
      <c r="B4" t="s">
        <v>1124</v>
      </c>
      <c r="C4">
        <v>371095000000000</v>
      </c>
      <c r="D4" s="216">
        <f>C4/$C$7</f>
        <v>108761723.32942556</v>
      </c>
    </row>
    <row r="5" spans="1:6">
      <c r="B5" t="s">
        <v>1125</v>
      </c>
      <c r="C5">
        <f>SUM([2]dist!D2:D75)</f>
        <v>70839276815172.547</v>
      </c>
      <c r="D5" s="216">
        <f t="shared" ref="D5:D6" si="0">C5/$C$7</f>
        <v>20761804.459311999</v>
      </c>
    </row>
    <row r="6" spans="1:6">
      <c r="B6" t="s">
        <v>1126</v>
      </c>
      <c r="C6">
        <f>SUM(C3:C5)</f>
        <v>749983276815172.5</v>
      </c>
      <c r="D6" s="216">
        <f t="shared" si="0"/>
        <v>219807525.44407165</v>
      </c>
    </row>
    <row r="7" spans="1:6">
      <c r="B7" t="s">
        <v>1127</v>
      </c>
      <c r="C7" s="6">
        <v>3412000</v>
      </c>
    </row>
    <row r="8" spans="1:6">
      <c r="B8" s="217" t="s">
        <v>1128</v>
      </c>
      <c r="C8" s="218">
        <f>C6/C7</f>
        <v>219807525.44407165</v>
      </c>
      <c r="E8" s="216">
        <f>SUM('BCEU-urban-residential-heating:BCEU-all-envelope'!B2)</f>
        <v>749884691517358.63</v>
      </c>
      <c r="F8" s="219">
        <f>E8/C7</f>
        <v>219778631.74600193</v>
      </c>
    </row>
    <row r="9" spans="1:6">
      <c r="B9" s="217"/>
      <c r="C9" s="218"/>
      <c r="E9" s="71">
        <f>E8/C6</f>
        <v>0.99986855000523145</v>
      </c>
      <c r="F9" s="71">
        <f>F8/C8</f>
        <v>0.99986855000523145</v>
      </c>
    </row>
    <row r="11" spans="1:6">
      <c r="C11" t="s">
        <v>1129</v>
      </c>
      <c r="D11" t="s">
        <v>1130</v>
      </c>
    </row>
    <row r="12" spans="1:6">
      <c r="B12" t="s">
        <v>1131</v>
      </c>
      <c r="C12">
        <v>164320467000000</v>
      </c>
      <c r="D12" s="6">
        <f>C12/$C$7</f>
        <v>48159574.15005862</v>
      </c>
    </row>
    <row r="13" spans="1:6">
      <c r="B13" t="s">
        <v>1132</v>
      </c>
      <c r="C13">
        <v>8164438990000</v>
      </c>
      <c r="D13" s="6">
        <f>C13/$C$7</f>
        <v>2392860.1963657681</v>
      </c>
    </row>
    <row r="14" spans="1:6">
      <c r="B14" s="217" t="s">
        <v>1133</v>
      </c>
      <c r="C14" s="217"/>
      <c r="D14" s="218">
        <f>SUM(D12:D13,C8)</f>
        <v>270359959.79049605</v>
      </c>
    </row>
    <row r="15" spans="1:6">
      <c r="B15" s="217" t="s">
        <v>1134</v>
      </c>
      <c r="C15" s="217"/>
      <c r="D15" s="218">
        <f>SUM(D12:D13,D3:D4)</f>
        <v>249598155.33118409</v>
      </c>
    </row>
    <row r="16" spans="1:6">
      <c r="D16" s="71">
        <f>'[3]check vensim'!$B$91/D15</f>
        <v>1.005314320801193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H36"/>
  <sheetViews>
    <sheetView zoomScaleNormal="100" workbookViewId="0">
      <selection activeCell="A2" sqref="A2"/>
    </sheetView>
  </sheetViews>
  <sheetFormatPr defaultColWidth="8.85546875" defaultRowHeight="15"/>
  <cols>
    <col min="1" max="1" width="29.85546875" customWidth="1"/>
    <col min="2" max="32" width="15" customWidth="1"/>
  </cols>
  <sheetData>
    <row r="1" spans="1:34">
      <c r="A1" s="1" t="s">
        <v>75</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row>
    <row r="2" spans="1:34">
      <c r="A2" s="214" t="s">
        <v>76</v>
      </c>
      <c r="B2" s="215">
        <f>'IRA Calculations'!P4+dist!C35</f>
        <v>84097064090316.891</v>
      </c>
      <c r="C2" s="215">
        <f>'IRA Calculations'!Q4+dist!D35</f>
        <v>84092406837492.609</v>
      </c>
      <c r="D2" s="215">
        <f>'IRA Calculations'!R4+dist!E35</f>
        <v>84377528145412.266</v>
      </c>
      <c r="E2" s="215">
        <f>'IRA Calculations'!S4+dist!F35</f>
        <v>86355983578628.797</v>
      </c>
      <c r="F2" s="215">
        <f>'IRA Calculations'!T4+dist!G35</f>
        <v>88343085853694.406</v>
      </c>
      <c r="G2" s="215">
        <f>'IRA Calculations'!U4+dist!H35</f>
        <v>93197372620575.469</v>
      </c>
      <c r="H2" s="215">
        <f>'IRA Calculations'!V4+dist!I35</f>
        <v>98049889128611.578</v>
      </c>
      <c r="I2" s="215">
        <f>'IRA Calculations'!W4+dist!J35</f>
        <v>103456770960466.27</v>
      </c>
      <c r="J2" s="215">
        <f>'IRA Calculations'!X4+dist!K35</f>
        <v>108862056153176.02</v>
      </c>
      <c r="K2" s="215">
        <f>'IRA Calculations'!Y4+dist!L35</f>
        <v>114475227679447.88</v>
      </c>
      <c r="L2" s="215">
        <f>'IRA Calculations'!Z4+dist!M35</f>
        <v>120091961494598.8</v>
      </c>
      <c r="M2" s="215">
        <f>'IRA Calculations'!AA4+dist!N35</f>
        <v>124971640264388.89</v>
      </c>
      <c r="N2" s="215">
        <f>'IRA Calculations'!AB4+dist!O35</f>
        <v>129861779063018.02</v>
      </c>
      <c r="O2" s="215">
        <f>'IRA Calculations'!AC4+dist!P35</f>
        <v>133118937744513.06</v>
      </c>
      <c r="P2" s="215">
        <f>'IRA Calculations'!AD4+dist!Q35</f>
        <v>136383684328627.13</v>
      </c>
      <c r="Q2" s="215">
        <f>'IRA Calculations'!AE4+dist!R35</f>
        <v>138263777700049.47</v>
      </c>
      <c r="R2" s="215">
        <f>'IRA Calculations'!AF4+dist!S35</f>
        <v>140153950016521.97</v>
      </c>
      <c r="S2" s="215">
        <f>'IRA Calculations'!AG4+dist!T35</f>
        <v>141947400135044</v>
      </c>
      <c r="T2" s="215">
        <f>'IRA Calculations'!AH4+dist!U35</f>
        <v>143758587155442.19</v>
      </c>
      <c r="U2" s="215">
        <f>'IRA Calculations'!AI4+dist!V35</f>
        <v>145459451160613.44</v>
      </c>
      <c r="V2" s="215">
        <f>'IRA Calculations'!AJ4+dist!W35</f>
        <v>147155668248610.88</v>
      </c>
      <c r="W2" s="215">
        <f>'IRA Calculations'!AK4+dist!X35</f>
        <v>148642924816192.94</v>
      </c>
      <c r="X2" s="215">
        <f>'IRA Calculations'!AL4+dist!Y35</f>
        <v>150125634937037.81</v>
      </c>
      <c r="Y2" s="215">
        <f>'IRA Calculations'!AM4+dist!Z35</f>
        <v>151487049844562.06</v>
      </c>
      <c r="Z2" s="215">
        <f>'IRA Calculations'!AN4+dist!AA35</f>
        <v>152830936231474.97</v>
      </c>
      <c r="AA2" s="215">
        <f>'IRA Calculations'!AO4+dist!AB35</f>
        <v>154067377300572.97</v>
      </c>
      <c r="AB2" s="215">
        <f>'IRA Calculations'!AP4+dist!AC35</f>
        <v>155294480748746.03</v>
      </c>
      <c r="AC2" s="215">
        <f>'IRA Calculations'!AQ4+dist!AD35</f>
        <v>156340901698005.34</v>
      </c>
      <c r="AD2" s="215">
        <f>'IRA Calculations'!AR4+dist!AE35</f>
        <v>157379294483837.88</v>
      </c>
      <c r="AE2" s="215">
        <f>'IRA Calculations'!AS4+dist!AF35</f>
        <v>158189142233105.5</v>
      </c>
      <c r="AF2" s="215">
        <f>'IRA Calculations'!AT4+dist!AG35</f>
        <v>158991126101638.13</v>
      </c>
      <c r="AH2" s="42"/>
    </row>
    <row r="3" spans="1:34">
      <c r="A3" s="1" t="s">
        <v>77</v>
      </c>
      <c r="B3" s="7">
        <f>'IRA Calculations'!P5</f>
        <v>0</v>
      </c>
      <c r="C3" s="7">
        <f>'IRA Calculations'!Q5</f>
        <v>0</v>
      </c>
      <c r="D3" s="7">
        <f>'IRA Calculations'!R5</f>
        <v>0</v>
      </c>
      <c r="E3" s="7">
        <f>'IRA Calculations'!S5</f>
        <v>0</v>
      </c>
      <c r="F3" s="7">
        <f>'IRA Calculations'!T5</f>
        <v>0</v>
      </c>
      <c r="G3" s="7">
        <f>'IRA Calculations'!U5</f>
        <v>0</v>
      </c>
      <c r="H3" s="7">
        <f>'IRA Calculations'!V5</f>
        <v>0</v>
      </c>
      <c r="I3" s="7">
        <f>'IRA Calculations'!W5</f>
        <v>0</v>
      </c>
      <c r="J3" s="7">
        <f>'IRA Calculations'!X5</f>
        <v>0</v>
      </c>
      <c r="K3" s="7">
        <f>'IRA Calculations'!Y5</f>
        <v>0</v>
      </c>
      <c r="L3" s="7">
        <f>'IRA Calculations'!Z5</f>
        <v>0</v>
      </c>
      <c r="M3" s="7">
        <f>'IRA Calculations'!AA5</f>
        <v>0</v>
      </c>
      <c r="N3" s="7">
        <f>'IRA Calculations'!AB5</f>
        <v>0</v>
      </c>
      <c r="O3" s="7">
        <f>'IRA Calculations'!AC5</f>
        <v>0</v>
      </c>
      <c r="P3" s="7">
        <f>'IRA Calculations'!AD5</f>
        <v>0</v>
      </c>
      <c r="Q3" s="7">
        <f>'IRA Calculations'!AE5</f>
        <v>0</v>
      </c>
      <c r="R3" s="7">
        <f>'IRA Calculations'!AF5</f>
        <v>0</v>
      </c>
      <c r="S3" s="7">
        <f>'IRA Calculations'!AG5</f>
        <v>0</v>
      </c>
      <c r="T3" s="7">
        <f>'IRA Calculations'!AH5</f>
        <v>0</v>
      </c>
      <c r="U3" s="7">
        <f>'IRA Calculations'!AI5</f>
        <v>0</v>
      </c>
      <c r="V3" s="7">
        <f>'IRA Calculations'!AJ5</f>
        <v>0</v>
      </c>
      <c r="W3" s="7">
        <f>'IRA Calculations'!AK5</f>
        <v>0</v>
      </c>
      <c r="X3" s="7">
        <f>'IRA Calculations'!AL5</f>
        <v>0</v>
      </c>
      <c r="Y3" s="7">
        <f>'IRA Calculations'!AM5</f>
        <v>0</v>
      </c>
      <c r="Z3" s="7">
        <f>'IRA Calculations'!AN5</f>
        <v>0</v>
      </c>
      <c r="AA3" s="7">
        <f>'IRA Calculations'!AO5</f>
        <v>0</v>
      </c>
      <c r="AB3" s="7">
        <f>'IRA Calculations'!AP5</f>
        <v>0</v>
      </c>
      <c r="AC3" s="7">
        <f>'IRA Calculations'!AQ5</f>
        <v>0</v>
      </c>
      <c r="AD3" s="7">
        <f>'IRA Calculations'!AR5</f>
        <v>0</v>
      </c>
      <c r="AE3" s="7">
        <f>'IRA Calculations'!AS5</f>
        <v>0</v>
      </c>
      <c r="AF3" s="7">
        <f>'IRA Calculations'!AT5</f>
        <v>0</v>
      </c>
    </row>
    <row r="4" spans="1:34">
      <c r="A4" s="1" t="s">
        <v>78</v>
      </c>
      <c r="B4" s="7">
        <f>'IRA Calculations'!P6</f>
        <v>208160639424470.63</v>
      </c>
      <c r="C4" s="7">
        <f>'IRA Calculations'!Q6</f>
        <v>208160639424470.63</v>
      </c>
      <c r="D4" s="7">
        <f>'IRA Calculations'!R6</f>
        <v>209219424193108.94</v>
      </c>
      <c r="E4" s="7">
        <f>'IRA Calculations'!S6</f>
        <v>201193640180817.75</v>
      </c>
      <c r="F4" s="7">
        <f>'IRA Calculations'!T6</f>
        <v>193161966343768.63</v>
      </c>
      <c r="G4" s="7">
        <f>'IRA Calculations'!U6</f>
        <v>184981187998943.69</v>
      </c>
      <c r="H4" s="7">
        <f>'IRA Calculations'!V6</f>
        <v>176725742209624.19</v>
      </c>
      <c r="I4" s="7">
        <f>'IRA Calculations'!W6</f>
        <v>168565739750011.44</v>
      </c>
      <c r="J4" s="7">
        <f>'IRA Calculations'!X6</f>
        <v>160386331630977.25</v>
      </c>
      <c r="K4" s="7">
        <f>'IRA Calculations'!Y6</f>
        <v>152112614628890.03</v>
      </c>
      <c r="L4" s="7">
        <f>'IRA Calculations'!Z6</f>
        <v>143995311261386.5</v>
      </c>
      <c r="M4" s="7">
        <f>'IRA Calculations'!AA6</f>
        <v>135904865951779.3</v>
      </c>
      <c r="N4" s="7">
        <f>'IRA Calculations'!AB6</f>
        <v>127878496016408.56</v>
      </c>
      <c r="O4" s="7">
        <f>'IRA Calculations'!AC6</f>
        <v>128679296587634.56</v>
      </c>
      <c r="P4" s="7">
        <f>'IRA Calculations'!AD6</f>
        <v>129717767536186</v>
      </c>
      <c r="Q4" s="7">
        <f>'IRA Calculations'!AE6</f>
        <v>130823025865144.88</v>
      </c>
      <c r="R4" s="7">
        <f>'IRA Calculations'!AF6</f>
        <v>131968696509912.94</v>
      </c>
      <c r="S4" s="7">
        <f>'IRA Calculations'!AG6</f>
        <v>133392087714136.59</v>
      </c>
      <c r="T4" s="7">
        <f>'IRA Calculations'!AH6</f>
        <v>134909235485363.22</v>
      </c>
      <c r="U4" s="7">
        <f>'IRA Calculations'!AI6</f>
        <v>136478101184127.38</v>
      </c>
      <c r="V4" s="7">
        <f>'IRA Calculations'!AJ6</f>
        <v>138175160156769.34</v>
      </c>
      <c r="W4" s="7">
        <f>'IRA Calculations'!AK6</f>
        <v>138465479442207.47</v>
      </c>
      <c r="X4" s="7">
        <f>'IRA Calculations'!AL6</f>
        <v>138829863329217.78</v>
      </c>
      <c r="Y4" s="7">
        <f>'IRA Calculations'!AM6</f>
        <v>139324056289980.22</v>
      </c>
      <c r="Z4" s="7">
        <f>'IRA Calculations'!AN6</f>
        <v>139787481398473.34</v>
      </c>
      <c r="AA4" s="7">
        <f>'IRA Calculations'!AO6</f>
        <v>140278989876891.09</v>
      </c>
      <c r="AB4" s="7">
        <f>'IRA Calculations'!AP6</f>
        <v>140772516136312.66</v>
      </c>
      <c r="AC4" s="7">
        <f>'IRA Calculations'!AQ6</f>
        <v>141255970527527.63</v>
      </c>
      <c r="AD4" s="7">
        <f>'IRA Calculations'!AR6</f>
        <v>141713163136863.97</v>
      </c>
      <c r="AE4" s="7">
        <f>'IRA Calculations'!AS6</f>
        <v>142130103239535.13</v>
      </c>
      <c r="AF4" s="7">
        <f>'IRA Calculations'!AT6</f>
        <v>142505915090904.66</v>
      </c>
    </row>
    <row r="5" spans="1:34">
      <c r="A5" s="1" t="s">
        <v>79</v>
      </c>
      <c r="B5" s="7">
        <f>'IRA Calculations'!P7</f>
        <v>501271425732.66809</v>
      </c>
      <c r="C5" s="7">
        <f>'IRA Calculations'!Q7</f>
        <v>501271425732.66809</v>
      </c>
      <c r="D5" s="7">
        <f>'IRA Calculations'!R7</f>
        <v>503787190093.07343</v>
      </c>
      <c r="E5" s="7">
        <f>'IRA Calculations'!S7</f>
        <v>505346107032.58441</v>
      </c>
      <c r="F5" s="7">
        <f>'IRA Calculations'!T7</f>
        <v>506297245676.85266</v>
      </c>
      <c r="G5" s="7">
        <f>'IRA Calculations'!U7</f>
        <v>506109257480.55969</v>
      </c>
      <c r="H5" s="7">
        <f>'IRA Calculations'!V7</f>
        <v>504439410409.91034</v>
      </c>
      <c r="I5" s="7">
        <f>'IRA Calculations'!W7</f>
        <v>501229525508.2442</v>
      </c>
      <c r="J5" s="7">
        <f>'IRA Calculations'!X7</f>
        <v>495639137184.26825</v>
      </c>
      <c r="K5" s="7">
        <f>'IRA Calculations'!Y7</f>
        <v>486936146317.96759</v>
      </c>
      <c r="L5" s="7">
        <f>'IRA Calculations'!Z7</f>
        <v>475676123881.88251</v>
      </c>
      <c r="M5" s="7">
        <f>'IRA Calculations'!AA7</f>
        <v>461500946865.06891</v>
      </c>
      <c r="N5" s="7">
        <f>'IRA Calculations'!AB7</f>
        <v>444791334076.09515</v>
      </c>
      <c r="O5" s="7">
        <f>'IRA Calculations'!AC7</f>
        <v>425496628430.13214</v>
      </c>
      <c r="P5" s="7">
        <f>'IRA Calculations'!AD7</f>
        <v>404504159827.9314</v>
      </c>
      <c r="Q5" s="7">
        <f>'IRA Calculations'!AE7</f>
        <v>381729654257.15009</v>
      </c>
      <c r="R5" s="7">
        <f>'IRA Calculations'!AF7</f>
        <v>357590905751.28027</v>
      </c>
      <c r="S5" s="7">
        <f>'IRA Calculations'!AG7</f>
        <v>332913069863.88123</v>
      </c>
      <c r="T5" s="7">
        <f>'IRA Calculations'!AH7</f>
        <v>307668204840.22406</v>
      </c>
      <c r="U5" s="7">
        <f>'IRA Calculations'!AI7</f>
        <v>282291391742.82898</v>
      </c>
      <c r="V5" s="7">
        <f>'IRA Calculations'!AJ7</f>
        <v>257154037093.5921</v>
      </c>
      <c r="W5" s="7">
        <f>'IRA Calculations'!AK7</f>
        <v>231059433200.40668</v>
      </c>
      <c r="X5" s="7">
        <f>'IRA Calculations'!AL7</f>
        <v>206174014758.93832</v>
      </c>
      <c r="Y5" s="7">
        <f>'IRA Calculations'!AM7</f>
        <v>182778249274.4498</v>
      </c>
      <c r="Z5" s="7">
        <f>'IRA Calculations'!AN7</f>
        <v>160989018760.19995</v>
      </c>
      <c r="AA5" s="7">
        <f>'IRA Calculations'!AO7</f>
        <v>141111308409.10428</v>
      </c>
      <c r="AB5" s="7">
        <f>'IRA Calculations'!AP7</f>
        <v>123333578022.93054</v>
      </c>
      <c r="AC5" s="7">
        <f>'IRA Calculations'!AQ7</f>
        <v>107777043822.20132</v>
      </c>
      <c r="AD5" s="7">
        <f>'IRA Calculations'!AR7</f>
        <v>94470841479.412109</v>
      </c>
      <c r="AE5" s="7">
        <f>'IRA Calculations'!AS7</f>
        <v>83349529151.804123</v>
      </c>
      <c r="AF5" s="7">
        <f>'IRA Calculations'!AT7</f>
        <v>74277444066.325302</v>
      </c>
    </row>
    <row r="6" spans="1:34">
      <c r="A6" s="1" t="s">
        <v>81</v>
      </c>
      <c r="B6" s="7">
        <f>'IRA Calculations'!P8</f>
        <v>0</v>
      </c>
      <c r="C6" s="7">
        <f>'IRA Calculations'!Q8</f>
        <v>0</v>
      </c>
      <c r="D6" s="7">
        <f>'IRA Calculations'!R8</f>
        <v>0</v>
      </c>
      <c r="E6" s="7">
        <f>'IRA Calculations'!S8</f>
        <v>0</v>
      </c>
      <c r="F6" s="7">
        <f>'IRA Calculations'!T8</f>
        <v>0</v>
      </c>
      <c r="G6" s="7">
        <f>'IRA Calculations'!U8</f>
        <v>0</v>
      </c>
      <c r="H6" s="7">
        <f>'IRA Calculations'!V8</f>
        <v>0</v>
      </c>
      <c r="I6" s="7">
        <f>'IRA Calculations'!W8</f>
        <v>0</v>
      </c>
      <c r="J6" s="7">
        <f>'IRA Calculations'!X8</f>
        <v>0</v>
      </c>
      <c r="K6" s="7">
        <f>'IRA Calculations'!Y8</f>
        <v>0</v>
      </c>
      <c r="L6" s="7">
        <f>'IRA Calculations'!Z8</f>
        <v>0</v>
      </c>
      <c r="M6" s="7">
        <f>'IRA Calculations'!AA8</f>
        <v>0</v>
      </c>
      <c r="N6" s="7">
        <f>'IRA Calculations'!AB8</f>
        <v>0</v>
      </c>
      <c r="O6" s="7">
        <f>'IRA Calculations'!AC8</f>
        <v>0</v>
      </c>
      <c r="P6" s="7">
        <f>'IRA Calculations'!AD8</f>
        <v>0</v>
      </c>
      <c r="Q6" s="7">
        <f>'IRA Calculations'!AE8</f>
        <v>0</v>
      </c>
      <c r="R6" s="7">
        <f>'IRA Calculations'!AF8</f>
        <v>0</v>
      </c>
      <c r="S6" s="7">
        <f>'IRA Calculations'!AG8</f>
        <v>0</v>
      </c>
      <c r="T6" s="7">
        <f>'IRA Calculations'!AH8</f>
        <v>0</v>
      </c>
      <c r="U6" s="7">
        <f>'IRA Calculations'!AI8</f>
        <v>0</v>
      </c>
      <c r="V6" s="7">
        <f>'IRA Calculations'!AJ8</f>
        <v>0</v>
      </c>
      <c r="W6" s="7">
        <f>'IRA Calculations'!AK8</f>
        <v>0</v>
      </c>
      <c r="X6" s="7">
        <f>'IRA Calculations'!AL8</f>
        <v>0</v>
      </c>
      <c r="Y6" s="7">
        <f>'IRA Calculations'!AM8</f>
        <v>0</v>
      </c>
      <c r="Z6" s="7">
        <f>'IRA Calculations'!AN8</f>
        <v>0</v>
      </c>
      <c r="AA6" s="7">
        <f>'IRA Calculations'!AO8</f>
        <v>0</v>
      </c>
      <c r="AB6" s="7">
        <f>'IRA Calculations'!AP8</f>
        <v>0</v>
      </c>
      <c r="AC6" s="7">
        <f>'IRA Calculations'!AQ8</f>
        <v>0</v>
      </c>
      <c r="AD6" s="7">
        <f>'IRA Calculations'!AR8</f>
        <v>0</v>
      </c>
      <c r="AE6" s="7">
        <f>'IRA Calculations'!AS8</f>
        <v>0</v>
      </c>
      <c r="AF6" s="7">
        <f>'IRA Calculations'!AT8</f>
        <v>0</v>
      </c>
    </row>
    <row r="7" spans="1:34">
      <c r="A7" s="1" t="s">
        <v>204</v>
      </c>
      <c r="B7" s="7">
        <f>'IRA Calculations'!P9</f>
        <v>21473701502214.707</v>
      </c>
      <c r="C7" s="7">
        <f>'IRA Calculations'!Q9</f>
        <v>21473701502214.707</v>
      </c>
      <c r="D7" s="7">
        <f>'IRA Calculations'!R9</f>
        <v>21567001590312.176</v>
      </c>
      <c r="E7" s="7">
        <f>'IRA Calculations'!S9</f>
        <v>21643507869273.602</v>
      </c>
      <c r="F7" s="7">
        <f>'IRA Calculations'!T9</f>
        <v>21716933330214.922</v>
      </c>
      <c r="G7" s="7">
        <f>'IRA Calculations'!U9</f>
        <v>21784592310317.277</v>
      </c>
      <c r="H7" s="7">
        <f>'IRA Calculations'!V9</f>
        <v>21851688995825.551</v>
      </c>
      <c r="I7" s="7">
        <f>'IRA Calculations'!W9</f>
        <v>21927409369731.18</v>
      </c>
      <c r="J7" s="7">
        <f>'IRA Calculations'!X9</f>
        <v>22005032097088.688</v>
      </c>
      <c r="K7" s="7">
        <f>'IRA Calculations'!Y9</f>
        <v>22073579290364.664</v>
      </c>
      <c r="L7" s="7">
        <f>'IRA Calculations'!Z9</f>
        <v>22159476978997.176</v>
      </c>
      <c r="M7" s="7">
        <f>'IRA Calculations'!AA9</f>
        <v>22248829716613.559</v>
      </c>
      <c r="N7" s="7">
        <f>'IRA Calculations'!AB9</f>
        <v>22344342601298.813</v>
      </c>
      <c r="O7" s="7">
        <f>'IRA Calculations'!AC9</f>
        <v>22439300253371.938</v>
      </c>
      <c r="P7" s="7">
        <f>'IRA Calculations'!AD9</f>
        <v>22558199550592.801</v>
      </c>
      <c r="Q7" s="7">
        <f>'IRA Calculations'!AE9</f>
        <v>22686208106174.828</v>
      </c>
      <c r="R7" s="7">
        <f>'IRA Calculations'!AF9</f>
        <v>22827787206961.336</v>
      </c>
      <c r="S7" s="7">
        <f>'IRA Calculations'!AG9</f>
        <v>22999375032308.477</v>
      </c>
      <c r="T7" s="7">
        <f>'IRA Calculations'!AH9</f>
        <v>23179496247198.746</v>
      </c>
      <c r="U7" s="7">
        <f>'IRA Calculations'!AI9</f>
        <v>23369357883956.742</v>
      </c>
      <c r="V7" s="7">
        <f>'IRA Calculations'!AJ9</f>
        <v>23560636334243.246</v>
      </c>
      <c r="W7" s="7">
        <f>'IRA Calculations'!AK9</f>
        <v>23647250360338.836</v>
      </c>
      <c r="X7" s="7">
        <f>'IRA Calculations'!AL9</f>
        <v>23726723893918.188</v>
      </c>
      <c r="Y7" s="7">
        <f>'IRA Calculations'!AM9</f>
        <v>23802494517192.68</v>
      </c>
      <c r="Z7" s="7">
        <f>'IRA Calculations'!AN9</f>
        <v>23858172144964.172</v>
      </c>
      <c r="AA7" s="7">
        <f>'IRA Calculations'!AO9</f>
        <v>23904036817275.25</v>
      </c>
      <c r="AB7" s="7">
        <f>'IRA Calculations'!AP9</f>
        <v>23943337271713.629</v>
      </c>
      <c r="AC7" s="7">
        <f>'IRA Calculations'!AQ9</f>
        <v>23980139694884.141</v>
      </c>
      <c r="AD7" s="7">
        <f>'IRA Calculations'!AR9</f>
        <v>24015859385668.496</v>
      </c>
      <c r="AE7" s="7">
        <f>'IRA Calculations'!AS9</f>
        <v>24050006553730.039</v>
      </c>
      <c r="AF7" s="7">
        <f>'IRA Calculations'!AT9</f>
        <v>24083217766852.961</v>
      </c>
    </row>
    <row r="8" spans="1:34">
      <c r="A8" s="1" t="s">
        <v>344</v>
      </c>
      <c r="B8" s="7">
        <f>'IRA Calculations'!P10</f>
        <v>332655313568.34119</v>
      </c>
      <c r="C8" s="7">
        <f>'IRA Calculations'!Q10</f>
        <v>332655313568.34119</v>
      </c>
      <c r="D8" s="7">
        <f>'IRA Calculations'!R10</f>
        <v>331803245199.69354</v>
      </c>
      <c r="E8" s="7">
        <f>'IRA Calculations'!S10</f>
        <v>330981231512.38135</v>
      </c>
      <c r="F8" s="7">
        <f>'IRA Calculations'!T10</f>
        <v>329994819240.34222</v>
      </c>
      <c r="G8" s="7">
        <f>'IRA Calculations'!U10</f>
        <v>328436704775.75952</v>
      </c>
      <c r="H8" s="7">
        <f>'IRA Calculations'!V10</f>
        <v>326245240224.52722</v>
      </c>
      <c r="I8" s="7">
        <f>'IRA Calculations'!W10</f>
        <v>322959597538.31195</v>
      </c>
      <c r="J8" s="7">
        <f>'IRA Calculations'!X10</f>
        <v>318604351905.66138</v>
      </c>
      <c r="K8" s="7">
        <f>'IRA Calculations'!Y10</f>
        <v>312801454040.93628</v>
      </c>
      <c r="L8" s="7">
        <f>'IRA Calculations'!Z10</f>
        <v>305662614579.00391</v>
      </c>
      <c r="M8" s="7">
        <f>'IRA Calculations'!AA10</f>
        <v>297258417311.34052</v>
      </c>
      <c r="N8" s="7">
        <f>'IRA Calculations'!AB10</f>
        <v>287542772026.23981</v>
      </c>
      <c r="O8" s="7">
        <f>'IRA Calculations'!AC10</f>
        <v>276835174792.18262</v>
      </c>
      <c r="P8" s="7">
        <f>'IRA Calculations'!AD10</f>
        <v>264916776877.54272</v>
      </c>
      <c r="Q8" s="7">
        <f>'IRA Calculations'!AE10</f>
        <v>251890106602.96259</v>
      </c>
      <c r="R8" s="7">
        <f>'IRA Calculations'!AF10</f>
        <v>238076113276.47568</v>
      </c>
      <c r="S8" s="7">
        <f>'IRA Calculations'!AG10</f>
        <v>223613180374.47778</v>
      </c>
      <c r="T8" s="7">
        <f>'IRA Calculations'!AH10</f>
        <v>208698860441.01248</v>
      </c>
      <c r="U8" s="7">
        <f>'IRA Calculations'!AI10</f>
        <v>193399872858.29535</v>
      </c>
      <c r="V8" s="7">
        <f>'IRA Calculations'!AJ10</f>
        <v>178075762943.349</v>
      </c>
      <c r="W8" s="7">
        <f>'IRA Calculations'!AK10</f>
        <v>162622544968.29004</v>
      </c>
      <c r="X8" s="7">
        <f>'IRA Calculations'!AL10</f>
        <v>147704707893.42215</v>
      </c>
      <c r="Y8" s="7">
        <f>'IRA Calculations'!AM10</f>
        <v>133603929343.63124</v>
      </c>
      <c r="Z8" s="7">
        <f>'IRA Calculations'!AN10</f>
        <v>120452724543.0251</v>
      </c>
      <c r="AA8" s="7">
        <f>'IRA Calculations'!AO10</f>
        <v>108497361559.72557</v>
      </c>
      <c r="AB8" s="7">
        <f>'IRA Calculations'!AP10</f>
        <v>97860058375.717377</v>
      </c>
      <c r="AC8" s="7">
        <f>'IRA Calculations'!AQ10</f>
        <v>88629258503.474838</v>
      </c>
      <c r="AD8" s="7">
        <f>'IRA Calculations'!AR10</f>
        <v>80833132640.871704</v>
      </c>
      <c r="AE8" s="7">
        <f>'IRA Calculations'!AS10</f>
        <v>74425701767.502243</v>
      </c>
      <c r="AF8" s="7">
        <f>'IRA Calculations'!AT10</f>
        <v>69314747650.560623</v>
      </c>
    </row>
    <row r="9" spans="1:34">
      <c r="A9" s="1" t="s">
        <v>345</v>
      </c>
      <c r="B9" s="7">
        <f>'IRA Calculations'!P11</f>
        <v>0</v>
      </c>
      <c r="C9" s="7">
        <f>'IRA Calculations'!Q11</f>
        <v>0</v>
      </c>
      <c r="D9" s="7">
        <f>'IRA Calculations'!R11</f>
        <v>0</v>
      </c>
      <c r="E9" s="7">
        <f>'IRA Calculations'!S11</f>
        <v>0</v>
      </c>
      <c r="F9" s="7">
        <f>'IRA Calculations'!T11</f>
        <v>0</v>
      </c>
      <c r="G9" s="7">
        <f>'IRA Calculations'!U11</f>
        <v>0</v>
      </c>
      <c r="H9" s="7">
        <f>'IRA Calculations'!V11</f>
        <v>0</v>
      </c>
      <c r="I9" s="7">
        <f>'IRA Calculations'!W11</f>
        <v>0</v>
      </c>
      <c r="J9" s="7">
        <f>'IRA Calculations'!X11</f>
        <v>0</v>
      </c>
      <c r="K9" s="7">
        <f>'IRA Calculations'!Y11</f>
        <v>0</v>
      </c>
      <c r="L9" s="7">
        <f>'IRA Calculations'!Z11</f>
        <v>0</v>
      </c>
      <c r="M9" s="7">
        <f>'IRA Calculations'!AA11</f>
        <v>0</v>
      </c>
      <c r="N9" s="7">
        <f>'IRA Calculations'!AB11</f>
        <v>0</v>
      </c>
      <c r="O9" s="7">
        <f>'IRA Calculations'!AC11</f>
        <v>0</v>
      </c>
      <c r="P9" s="7">
        <f>'IRA Calculations'!AD11</f>
        <v>0</v>
      </c>
      <c r="Q9" s="7">
        <f>'IRA Calculations'!AE11</f>
        <v>0</v>
      </c>
      <c r="R9" s="7">
        <f>'IRA Calculations'!AF11</f>
        <v>0</v>
      </c>
      <c r="S9" s="7">
        <f>'IRA Calculations'!AG11</f>
        <v>0</v>
      </c>
      <c r="T9" s="7">
        <f>'IRA Calculations'!AH11</f>
        <v>0</v>
      </c>
      <c r="U9" s="7">
        <f>'IRA Calculations'!AI11</f>
        <v>0</v>
      </c>
      <c r="V9" s="7">
        <f>'IRA Calculations'!AJ11</f>
        <v>0</v>
      </c>
      <c r="W9" s="7">
        <f>'IRA Calculations'!AK11</f>
        <v>0</v>
      </c>
      <c r="X9" s="7">
        <f>'IRA Calculations'!AL11</f>
        <v>0</v>
      </c>
      <c r="Y9" s="7">
        <f>'IRA Calculations'!AM11</f>
        <v>0</v>
      </c>
      <c r="Z9" s="7">
        <f>'IRA Calculations'!AN11</f>
        <v>0</v>
      </c>
      <c r="AA9" s="7">
        <f>'IRA Calculations'!AO11</f>
        <v>0</v>
      </c>
      <c r="AB9" s="7">
        <f>'IRA Calculations'!AP11</f>
        <v>0</v>
      </c>
      <c r="AC9" s="7">
        <f>'IRA Calculations'!AQ11</f>
        <v>0</v>
      </c>
      <c r="AD9" s="7">
        <f>'IRA Calculations'!AR11</f>
        <v>0</v>
      </c>
      <c r="AE9" s="7">
        <f>'IRA Calculations'!AS11</f>
        <v>0</v>
      </c>
      <c r="AF9" s="7">
        <f>'IRA Calculations'!AT11</f>
        <v>0</v>
      </c>
    </row>
    <row r="10" spans="1:34">
      <c r="A10" s="1" t="s">
        <v>346</v>
      </c>
      <c r="B10" s="7">
        <f>'IRA Calculations'!P12</f>
        <v>15775261273785.607</v>
      </c>
      <c r="C10" s="7">
        <f>'IRA Calculations'!Q12</f>
        <v>15775261273785.607</v>
      </c>
      <c r="D10" s="7">
        <f>'IRA Calculations'!R12</f>
        <v>15924180562484.068</v>
      </c>
      <c r="E10" s="7">
        <f>'IRA Calculations'!S12</f>
        <v>16061368268306.107</v>
      </c>
      <c r="F10" s="7">
        <f>'IRA Calculations'!T12</f>
        <v>16201880040832.422</v>
      </c>
      <c r="G10" s="7">
        <f>'IRA Calculations'!U12</f>
        <v>16340047615314.063</v>
      </c>
      <c r="H10" s="7">
        <f>'IRA Calculations'!V12</f>
        <v>16480245631257.254</v>
      </c>
      <c r="I10" s="7">
        <f>'IRA Calculations'!W12</f>
        <v>16633655317199.254</v>
      </c>
      <c r="J10" s="7">
        <f>'IRA Calculations'!X12</f>
        <v>16792441689918.461</v>
      </c>
      <c r="K10" s="7">
        <f>'IRA Calculations'!Y12</f>
        <v>16947436495649.568</v>
      </c>
      <c r="L10" s="7">
        <f>'IRA Calculations'!Z12</f>
        <v>17120711201241.395</v>
      </c>
      <c r="M10" s="7">
        <f>'IRA Calculations'!AA12</f>
        <v>17296496547376.25</v>
      </c>
      <c r="N10" s="7">
        <f>'IRA Calculations'!AB12</f>
        <v>17473099304132.289</v>
      </c>
      <c r="O10" s="7">
        <f>'IRA Calculations'!AC12</f>
        <v>17640656154279.125</v>
      </c>
      <c r="P10" s="7">
        <f>'IRA Calculations'!AD12</f>
        <v>17818185458075.789</v>
      </c>
      <c r="Q10" s="7">
        <f>'IRA Calculations'!AE12</f>
        <v>17988371396048.523</v>
      </c>
      <c r="R10" s="7">
        <f>'IRA Calculations'!AF12</f>
        <v>18148532497088.43</v>
      </c>
      <c r="S10" s="7">
        <f>'IRA Calculations'!AG12</f>
        <v>18315763852863.77</v>
      </c>
      <c r="T10" s="7">
        <f>'IRA Calculations'!AH12</f>
        <v>18475421303389.664</v>
      </c>
      <c r="U10" s="7">
        <f>'IRA Calculations'!AI12</f>
        <v>18630946951275.332</v>
      </c>
      <c r="V10" s="7">
        <f>'IRA Calculations'!AJ12</f>
        <v>18787988104614.668</v>
      </c>
      <c r="W10" s="7">
        <f>'IRA Calculations'!AK12</f>
        <v>18844274116124.449</v>
      </c>
      <c r="X10" s="7">
        <f>'IRA Calculations'!AL12</f>
        <v>18902346280004.773</v>
      </c>
      <c r="Y10" s="7">
        <f>'IRA Calculations'!AM12</f>
        <v>18968577742882.977</v>
      </c>
      <c r="Z10" s="7">
        <f>'IRA Calculations'!AN12</f>
        <v>19030899353079.484</v>
      </c>
      <c r="AA10" s="7">
        <f>'IRA Calculations'!AO12</f>
        <v>19094977221690.148</v>
      </c>
      <c r="AB10" s="7">
        <f>'IRA Calculations'!AP12</f>
        <v>19158969652537.719</v>
      </c>
      <c r="AC10" s="7">
        <f>'IRA Calculations'!AQ12</f>
        <v>19222072210985.496</v>
      </c>
      <c r="AD10" s="7">
        <f>'IRA Calculations'!AR12</f>
        <v>19282973443649.637</v>
      </c>
      <c r="AE10" s="7">
        <f>'IRA Calculations'!AS12</f>
        <v>19340460522244.75</v>
      </c>
      <c r="AF10" s="7">
        <f>'IRA Calculations'!AT12</f>
        <v>19394574340303.285</v>
      </c>
    </row>
    <row r="11" spans="1:34">
      <c r="A11" s="1" t="s">
        <v>347</v>
      </c>
      <c r="B11" s="7">
        <f>'IRA Calculations'!P13</f>
        <v>0</v>
      </c>
      <c r="C11" s="7">
        <f>'IRA Calculations'!Q13</f>
        <v>0</v>
      </c>
      <c r="D11" s="7">
        <f>'IRA Calculations'!R13</f>
        <v>0</v>
      </c>
      <c r="E11" s="7">
        <f>'IRA Calculations'!S13</f>
        <v>0</v>
      </c>
      <c r="F11" s="7">
        <f>'IRA Calculations'!T13</f>
        <v>0</v>
      </c>
      <c r="G11" s="7">
        <f>'IRA Calculations'!U13</f>
        <v>0</v>
      </c>
      <c r="H11" s="7">
        <f>'IRA Calculations'!V13</f>
        <v>0</v>
      </c>
      <c r="I11" s="7">
        <f>'IRA Calculations'!W13</f>
        <v>0</v>
      </c>
      <c r="J11" s="7">
        <f>'IRA Calculations'!X13</f>
        <v>0</v>
      </c>
      <c r="K11" s="7">
        <f>'IRA Calculations'!Y13</f>
        <v>0</v>
      </c>
      <c r="L11" s="7">
        <f>'IRA Calculations'!Z13</f>
        <v>0</v>
      </c>
      <c r="M11" s="7">
        <f>'IRA Calculations'!AA13</f>
        <v>0</v>
      </c>
      <c r="N11" s="7">
        <f>'IRA Calculations'!AB13</f>
        <v>0</v>
      </c>
      <c r="O11" s="7">
        <f>'IRA Calculations'!AC13</f>
        <v>0</v>
      </c>
      <c r="P11" s="7">
        <f>'IRA Calculations'!AD13</f>
        <v>0</v>
      </c>
      <c r="Q11" s="7">
        <f>'IRA Calculations'!AE13</f>
        <v>0</v>
      </c>
      <c r="R11" s="7">
        <f>'IRA Calculations'!AF13</f>
        <v>0</v>
      </c>
      <c r="S11" s="7">
        <f>'IRA Calculations'!AG13</f>
        <v>0</v>
      </c>
      <c r="T11" s="7">
        <f>'IRA Calculations'!AH13</f>
        <v>0</v>
      </c>
      <c r="U11" s="7">
        <f>'IRA Calculations'!AI13</f>
        <v>0</v>
      </c>
      <c r="V11" s="7">
        <f>'IRA Calculations'!AJ13</f>
        <v>0</v>
      </c>
      <c r="W11" s="7">
        <f>'IRA Calculations'!AK13</f>
        <v>0</v>
      </c>
      <c r="X11" s="7">
        <f>'IRA Calculations'!AL13</f>
        <v>0</v>
      </c>
      <c r="Y11" s="7">
        <f>'IRA Calculations'!AM13</f>
        <v>0</v>
      </c>
      <c r="Z11" s="7">
        <f>'IRA Calculations'!AN13</f>
        <v>0</v>
      </c>
      <c r="AA11" s="7">
        <f>'IRA Calculations'!AO13</f>
        <v>0</v>
      </c>
      <c r="AB11" s="7">
        <f>'IRA Calculations'!AP13</f>
        <v>0</v>
      </c>
      <c r="AC11" s="7">
        <f>'IRA Calculations'!AQ13</f>
        <v>0</v>
      </c>
      <c r="AD11" s="7">
        <f>'IRA Calculations'!AR13</f>
        <v>0</v>
      </c>
      <c r="AE11" s="7">
        <f>'IRA Calculations'!AS13</f>
        <v>0</v>
      </c>
      <c r="AF11" s="7">
        <f>'IRA Calculations'!AT13</f>
        <v>0</v>
      </c>
    </row>
    <row r="27" spans="2:6">
      <c r="B27" s="71"/>
      <c r="C27" s="71"/>
      <c r="D27" s="71"/>
      <c r="E27" s="71"/>
      <c r="F27" s="71"/>
    </row>
    <row r="28" spans="2:6">
      <c r="B28" s="71"/>
      <c r="C28" s="71"/>
      <c r="D28" s="71"/>
      <c r="E28" s="71"/>
      <c r="F28" s="71"/>
    </row>
    <row r="29" spans="2:6">
      <c r="B29" s="71"/>
      <c r="C29" s="71"/>
      <c r="D29" s="71"/>
      <c r="E29" s="71"/>
      <c r="F29" s="71"/>
    </row>
    <row r="30" spans="2:6">
      <c r="B30" s="71"/>
      <c r="C30" s="71"/>
      <c r="D30" s="71"/>
      <c r="E30" s="71"/>
      <c r="F30" s="71"/>
    </row>
    <row r="31" spans="2:6">
      <c r="B31" s="71"/>
      <c r="C31" s="71"/>
      <c r="D31" s="71"/>
      <c r="E31" s="71"/>
      <c r="F31" s="71"/>
    </row>
    <row r="32" spans="2:6">
      <c r="B32" s="71"/>
      <c r="C32" s="71"/>
      <c r="D32" s="71"/>
      <c r="E32" s="71"/>
      <c r="F32" s="71"/>
    </row>
    <row r="33" spans="2:6">
      <c r="B33" s="71"/>
      <c r="C33" s="71"/>
      <c r="D33" s="71"/>
      <c r="E33" s="71"/>
      <c r="F33" s="71"/>
    </row>
    <row r="34" spans="2:6">
      <c r="B34" s="71"/>
      <c r="C34" s="71"/>
      <c r="D34" s="71"/>
      <c r="E34" s="71"/>
      <c r="F34" s="71"/>
    </row>
    <row r="35" spans="2:6">
      <c r="B35" s="71"/>
      <c r="C35" s="71"/>
      <c r="D35" s="71"/>
      <c r="E35" s="71"/>
      <c r="F35" s="71"/>
    </row>
    <row r="36" spans="2:6">
      <c r="B36" s="71"/>
      <c r="C36" s="71"/>
      <c r="D36" s="71"/>
      <c r="E36" s="71"/>
      <c r="F36" s="71"/>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11"/>
  <sheetViews>
    <sheetView zoomScale="120" zoomScaleNormal="120" workbookViewId="0">
      <selection activeCell="K20" sqref="K20"/>
    </sheetView>
  </sheetViews>
  <sheetFormatPr defaultColWidth="8.85546875" defaultRowHeight="15"/>
  <cols>
    <col min="1" max="1" width="29.85546875" customWidth="1"/>
    <col min="2" max="33" width="11.8554687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Calculations'!O17</f>
        <v>21212218866872.848</v>
      </c>
      <c r="C2" s="7">
        <f>'IRA Calculations'!P17</f>
        <v>21212218866872.848</v>
      </c>
      <c r="D2" s="7">
        <f>'IRA Calculations'!Q17</f>
        <v>21212218866872.848</v>
      </c>
      <c r="E2" s="7">
        <f>'IRA Calculations'!R17</f>
        <v>20867730888923.613</v>
      </c>
      <c r="F2" s="7">
        <f>'IRA Calculations'!S17</f>
        <v>22258934989470.977</v>
      </c>
      <c r="G2" s="7">
        <f>'IRA Calculations'!T17</f>
        <v>23687519970409.348</v>
      </c>
      <c r="H2" s="7">
        <f>'IRA Calculations'!U17</f>
        <v>25139458131453.828</v>
      </c>
      <c r="I2" s="7">
        <f>'IRA Calculations'!V17</f>
        <v>26659670351824.512</v>
      </c>
      <c r="J2" s="7">
        <f>'IRA Calculations'!W17</f>
        <v>28229774969881.988</v>
      </c>
      <c r="K2" s="7">
        <f>'IRA Calculations'!X17</f>
        <v>29848413379324.379</v>
      </c>
      <c r="L2" s="7">
        <f>'IRA Calculations'!Y17</f>
        <v>31511439445621.188</v>
      </c>
      <c r="M2" s="7">
        <f>'IRA Calculations'!Z17</f>
        <v>33193982239760.078</v>
      </c>
      <c r="N2" s="7">
        <f>'IRA Calculations'!AA17</f>
        <v>34927250765551.453</v>
      </c>
      <c r="O2" s="7">
        <f>'IRA Calculations'!AB17</f>
        <v>36685620551559.125</v>
      </c>
      <c r="P2" s="7">
        <f>'IRA Calculations'!AC17</f>
        <v>36757361138284.695</v>
      </c>
      <c r="Q2" s="7">
        <f>'IRA Calculations'!AD17</f>
        <v>36823762365261.906</v>
      </c>
      <c r="R2" s="7">
        <f>'IRA Calculations'!AE17</f>
        <v>36917319076743.383</v>
      </c>
      <c r="S2" s="7">
        <f>'IRA Calculations'!AF17</f>
        <v>37018388366160.25</v>
      </c>
      <c r="T2" s="7">
        <f>'IRA Calculations'!AG17</f>
        <v>37108032899144.086</v>
      </c>
      <c r="U2" s="7">
        <f>'IRA Calculations'!AH17</f>
        <v>37220292512152.313</v>
      </c>
      <c r="V2" s="7">
        <f>'IRA Calculations'!AI17</f>
        <v>37336558038681.219</v>
      </c>
      <c r="W2" s="7">
        <f>'IRA Calculations'!AJ17</f>
        <v>37438377182061.359</v>
      </c>
      <c r="X2" s="7">
        <f>'IRA Calculations'!AK17</f>
        <v>37560637903787</v>
      </c>
      <c r="Y2" s="7">
        <f>'IRA Calculations'!AL17</f>
        <v>37684852548986.422</v>
      </c>
      <c r="Z2" s="7">
        <f>'IRA Calculations'!AM17</f>
        <v>37793424217192.32</v>
      </c>
      <c r="AA2" s="7">
        <f>'IRA Calculations'!AN17</f>
        <v>37920977892504.563</v>
      </c>
      <c r="AB2" s="7">
        <f>'IRA Calculations'!AO17</f>
        <v>38049800826364.734</v>
      </c>
      <c r="AC2" s="7">
        <f>'IRA Calculations'!AP17</f>
        <v>38162203119173.18</v>
      </c>
      <c r="AD2" s="7">
        <f>'IRA Calculations'!AQ17</f>
        <v>38292672623491.172</v>
      </c>
      <c r="AE2" s="7">
        <f>'IRA Calculations'!AR17</f>
        <v>38406217813190.438</v>
      </c>
      <c r="AF2" s="7">
        <f>'IRA Calculations'!AS17</f>
        <v>38537114024728.766</v>
      </c>
      <c r="AG2" s="7">
        <f>'IRA Calculations'!AT17</f>
        <v>38667702647589.594</v>
      </c>
    </row>
    <row r="3" spans="1:35">
      <c r="A3" s="1" t="s">
        <v>77</v>
      </c>
      <c r="B3" s="7">
        <f>'IRA Calculations'!O18</f>
        <v>0</v>
      </c>
      <c r="C3" s="7">
        <f>'IRA Calculations'!P18</f>
        <v>0</v>
      </c>
      <c r="D3" s="7">
        <f>'IRA Calculations'!Q18</f>
        <v>0</v>
      </c>
      <c r="E3" s="7">
        <f>'IRA Calculations'!R18</f>
        <v>0</v>
      </c>
      <c r="F3" s="7">
        <f>'IRA Calculations'!S18</f>
        <v>0</v>
      </c>
      <c r="G3" s="7">
        <f>'IRA Calculations'!T18</f>
        <v>0</v>
      </c>
      <c r="H3" s="7">
        <f>'IRA Calculations'!U18</f>
        <v>0</v>
      </c>
      <c r="I3" s="7">
        <f>'IRA Calculations'!V18</f>
        <v>0</v>
      </c>
      <c r="J3" s="7">
        <f>'IRA Calculations'!W18</f>
        <v>0</v>
      </c>
      <c r="K3" s="7">
        <f>'IRA Calculations'!X18</f>
        <v>0</v>
      </c>
      <c r="L3" s="7">
        <f>'IRA Calculations'!Y18</f>
        <v>0</v>
      </c>
      <c r="M3" s="7">
        <f>'IRA Calculations'!Z18</f>
        <v>0</v>
      </c>
      <c r="N3" s="7">
        <f>'IRA Calculations'!AA18</f>
        <v>0</v>
      </c>
      <c r="O3" s="7">
        <f>'IRA Calculations'!AB18</f>
        <v>0</v>
      </c>
      <c r="P3" s="7">
        <f>'IRA Calculations'!AC18</f>
        <v>0</v>
      </c>
      <c r="Q3" s="7">
        <f>'IRA Calculations'!AD18</f>
        <v>0</v>
      </c>
      <c r="R3" s="7">
        <f>'IRA Calculations'!AE18</f>
        <v>0</v>
      </c>
      <c r="S3" s="7">
        <f>'IRA Calculations'!AF18</f>
        <v>0</v>
      </c>
      <c r="T3" s="7">
        <f>'IRA Calculations'!AG18</f>
        <v>0</v>
      </c>
      <c r="U3" s="7">
        <f>'IRA Calculations'!AH18</f>
        <v>0</v>
      </c>
      <c r="V3" s="7">
        <f>'IRA Calculations'!AI18</f>
        <v>0</v>
      </c>
      <c r="W3" s="7">
        <f>'IRA Calculations'!AJ18</f>
        <v>0</v>
      </c>
      <c r="X3" s="7">
        <f>'IRA Calculations'!AK18</f>
        <v>0</v>
      </c>
      <c r="Y3" s="7">
        <f>'IRA Calculations'!AL18</f>
        <v>0</v>
      </c>
      <c r="Z3" s="7">
        <f>'IRA Calculations'!AM18</f>
        <v>0</v>
      </c>
      <c r="AA3" s="7">
        <f>'IRA Calculations'!AN18</f>
        <v>0</v>
      </c>
      <c r="AB3" s="7">
        <f>'IRA Calculations'!AO18</f>
        <v>0</v>
      </c>
      <c r="AC3" s="7">
        <f>'IRA Calculations'!AP18</f>
        <v>0</v>
      </c>
      <c r="AD3" s="7">
        <f>'IRA Calculations'!AQ18</f>
        <v>0</v>
      </c>
      <c r="AE3" s="7">
        <f>'IRA Calculations'!AR18</f>
        <v>0</v>
      </c>
      <c r="AF3" s="7">
        <f>'IRA Calculations'!AS18</f>
        <v>0</v>
      </c>
      <c r="AG3" s="7">
        <f>'IRA Calculations'!AT18</f>
        <v>0</v>
      </c>
    </row>
    <row r="4" spans="1:35">
      <c r="A4" s="1" t="s">
        <v>78</v>
      </c>
      <c r="B4" s="7">
        <f>'IRA Calculations'!O19</f>
        <v>0</v>
      </c>
      <c r="C4" s="7">
        <f>'IRA Calculations'!P19</f>
        <v>0</v>
      </c>
      <c r="D4" s="7">
        <f>'IRA Calculations'!Q19</f>
        <v>0</v>
      </c>
      <c r="E4" s="7">
        <f>'IRA Calculations'!R19</f>
        <v>0</v>
      </c>
      <c r="F4" s="7">
        <f>'IRA Calculations'!S19</f>
        <v>0</v>
      </c>
      <c r="G4" s="7">
        <f>'IRA Calculations'!T19</f>
        <v>0</v>
      </c>
      <c r="H4" s="7">
        <f>'IRA Calculations'!U19</f>
        <v>0</v>
      </c>
      <c r="I4" s="7">
        <f>'IRA Calculations'!V19</f>
        <v>0</v>
      </c>
      <c r="J4" s="7">
        <f>'IRA Calculations'!W19</f>
        <v>0</v>
      </c>
      <c r="K4" s="7">
        <f>'IRA Calculations'!X19</f>
        <v>0</v>
      </c>
      <c r="L4" s="7">
        <f>'IRA Calculations'!Y19</f>
        <v>0</v>
      </c>
      <c r="M4" s="7">
        <f>'IRA Calculations'!Z19</f>
        <v>0</v>
      </c>
      <c r="N4" s="7">
        <f>'IRA Calculations'!AA19</f>
        <v>0</v>
      </c>
      <c r="O4" s="7">
        <f>'IRA Calculations'!AB19</f>
        <v>0</v>
      </c>
      <c r="P4" s="7">
        <f>'IRA Calculations'!AC19</f>
        <v>0</v>
      </c>
      <c r="Q4" s="7">
        <f>'IRA Calculations'!AD19</f>
        <v>0</v>
      </c>
      <c r="R4" s="7">
        <f>'IRA Calculations'!AE19</f>
        <v>0</v>
      </c>
      <c r="S4" s="7">
        <f>'IRA Calculations'!AF19</f>
        <v>0</v>
      </c>
      <c r="T4" s="7">
        <f>'IRA Calculations'!AG19</f>
        <v>0</v>
      </c>
      <c r="U4" s="7">
        <f>'IRA Calculations'!AH19</f>
        <v>0</v>
      </c>
      <c r="V4" s="7">
        <f>'IRA Calculations'!AI19</f>
        <v>0</v>
      </c>
      <c r="W4" s="7">
        <f>'IRA Calculations'!AJ19</f>
        <v>0</v>
      </c>
      <c r="X4" s="7">
        <f>'IRA Calculations'!AK19</f>
        <v>0</v>
      </c>
      <c r="Y4" s="7">
        <f>'IRA Calculations'!AL19</f>
        <v>0</v>
      </c>
      <c r="Z4" s="7">
        <f>'IRA Calculations'!AM19</f>
        <v>0</v>
      </c>
      <c r="AA4" s="7">
        <f>'IRA Calculations'!AN19</f>
        <v>0</v>
      </c>
      <c r="AB4" s="7">
        <f>'IRA Calculations'!AO19</f>
        <v>0</v>
      </c>
      <c r="AC4" s="7">
        <f>'IRA Calculations'!AP19</f>
        <v>0</v>
      </c>
      <c r="AD4" s="7">
        <f>'IRA Calculations'!AQ19</f>
        <v>0</v>
      </c>
      <c r="AE4" s="7">
        <f>'IRA Calculations'!AR19</f>
        <v>0</v>
      </c>
      <c r="AF4" s="7">
        <f>'IRA Calculations'!AS19</f>
        <v>0</v>
      </c>
      <c r="AG4" s="7">
        <f>'IRA Calculations'!AT19</f>
        <v>0</v>
      </c>
    </row>
    <row r="5" spans="1:35">
      <c r="A5" s="1" t="s">
        <v>79</v>
      </c>
      <c r="B5" s="7">
        <f>'IRA Calculations'!O20</f>
        <v>0</v>
      </c>
      <c r="C5" s="7">
        <f>'IRA Calculations'!P20</f>
        <v>0</v>
      </c>
      <c r="D5" s="7">
        <f>'IRA Calculations'!Q20</f>
        <v>0</v>
      </c>
      <c r="E5" s="7">
        <f>'IRA Calculations'!R20</f>
        <v>0</v>
      </c>
      <c r="F5" s="7">
        <f>'IRA Calculations'!S20</f>
        <v>0</v>
      </c>
      <c r="G5" s="7">
        <f>'IRA Calculations'!T20</f>
        <v>0</v>
      </c>
      <c r="H5" s="7">
        <f>'IRA Calculations'!U20</f>
        <v>0</v>
      </c>
      <c r="I5" s="7">
        <f>'IRA Calculations'!V20</f>
        <v>0</v>
      </c>
      <c r="J5" s="7">
        <f>'IRA Calculations'!W20</f>
        <v>0</v>
      </c>
      <c r="K5" s="7">
        <f>'IRA Calculations'!X20</f>
        <v>0</v>
      </c>
      <c r="L5" s="7">
        <f>'IRA Calculations'!Y20</f>
        <v>0</v>
      </c>
      <c r="M5" s="7">
        <f>'IRA Calculations'!Z20</f>
        <v>0</v>
      </c>
      <c r="N5" s="7">
        <f>'IRA Calculations'!AA20</f>
        <v>0</v>
      </c>
      <c r="O5" s="7">
        <f>'IRA Calculations'!AB20</f>
        <v>0</v>
      </c>
      <c r="P5" s="7">
        <f>'IRA Calculations'!AC20</f>
        <v>0</v>
      </c>
      <c r="Q5" s="7">
        <f>'IRA Calculations'!AD20</f>
        <v>0</v>
      </c>
      <c r="R5" s="7">
        <f>'IRA Calculations'!AE20</f>
        <v>0</v>
      </c>
      <c r="S5" s="7">
        <f>'IRA Calculations'!AF20</f>
        <v>0</v>
      </c>
      <c r="T5" s="7">
        <f>'IRA Calculations'!AG20</f>
        <v>0</v>
      </c>
      <c r="U5" s="7">
        <f>'IRA Calculations'!AH20</f>
        <v>0</v>
      </c>
      <c r="V5" s="7">
        <f>'IRA Calculations'!AI20</f>
        <v>0</v>
      </c>
      <c r="W5" s="7">
        <f>'IRA Calculations'!AJ20</f>
        <v>0</v>
      </c>
      <c r="X5" s="7">
        <f>'IRA Calculations'!AK20</f>
        <v>0</v>
      </c>
      <c r="Y5" s="7">
        <f>'IRA Calculations'!AL20</f>
        <v>0</v>
      </c>
      <c r="Z5" s="7">
        <f>'IRA Calculations'!AM20</f>
        <v>0</v>
      </c>
      <c r="AA5" s="7">
        <f>'IRA Calculations'!AN20</f>
        <v>0</v>
      </c>
      <c r="AB5" s="7">
        <f>'IRA Calculations'!AO20</f>
        <v>0</v>
      </c>
      <c r="AC5" s="7">
        <f>'IRA Calculations'!AP20</f>
        <v>0</v>
      </c>
      <c r="AD5" s="7">
        <f>'IRA Calculations'!AQ20</f>
        <v>0</v>
      </c>
      <c r="AE5" s="7">
        <f>'IRA Calculations'!AR20</f>
        <v>0</v>
      </c>
      <c r="AF5" s="7">
        <f>'IRA Calculations'!AS20</f>
        <v>0</v>
      </c>
      <c r="AG5" s="7">
        <f>'IRA Calculations'!AT20</f>
        <v>0</v>
      </c>
    </row>
    <row r="6" spans="1:35">
      <c r="A6" s="1" t="s">
        <v>81</v>
      </c>
      <c r="B6" s="7">
        <f>'IRA Calculations'!O21</f>
        <v>0</v>
      </c>
      <c r="C6" s="7">
        <f>'IRA Calculations'!P21</f>
        <v>0</v>
      </c>
      <c r="D6" s="7">
        <f>'IRA Calculations'!Q21</f>
        <v>0</v>
      </c>
      <c r="E6" s="7">
        <f>'IRA Calculations'!R21</f>
        <v>0</v>
      </c>
      <c r="F6" s="7">
        <f>'IRA Calculations'!S21</f>
        <v>0</v>
      </c>
      <c r="G6" s="7">
        <f>'IRA Calculations'!T21</f>
        <v>0</v>
      </c>
      <c r="H6" s="7">
        <f>'IRA Calculations'!U21</f>
        <v>0</v>
      </c>
      <c r="I6" s="7">
        <f>'IRA Calculations'!V21</f>
        <v>0</v>
      </c>
      <c r="J6" s="7">
        <f>'IRA Calculations'!W21</f>
        <v>0</v>
      </c>
      <c r="K6" s="7">
        <f>'IRA Calculations'!X21</f>
        <v>0</v>
      </c>
      <c r="L6" s="7">
        <f>'IRA Calculations'!Y21</f>
        <v>0</v>
      </c>
      <c r="M6" s="7">
        <f>'IRA Calculations'!Z21</f>
        <v>0</v>
      </c>
      <c r="N6" s="7">
        <f>'IRA Calculations'!AA21</f>
        <v>0</v>
      </c>
      <c r="O6" s="7">
        <f>'IRA Calculations'!AB21</f>
        <v>0</v>
      </c>
      <c r="P6" s="7">
        <f>'IRA Calculations'!AC21</f>
        <v>0</v>
      </c>
      <c r="Q6" s="7">
        <f>'IRA Calculations'!AD21</f>
        <v>0</v>
      </c>
      <c r="R6" s="7">
        <f>'IRA Calculations'!AE21</f>
        <v>0</v>
      </c>
      <c r="S6" s="7">
        <f>'IRA Calculations'!AF21</f>
        <v>0</v>
      </c>
      <c r="T6" s="7">
        <f>'IRA Calculations'!AG21</f>
        <v>0</v>
      </c>
      <c r="U6" s="7">
        <f>'IRA Calculations'!AH21</f>
        <v>0</v>
      </c>
      <c r="V6" s="7">
        <f>'IRA Calculations'!AI21</f>
        <v>0</v>
      </c>
      <c r="W6" s="7">
        <f>'IRA Calculations'!AJ21</f>
        <v>0</v>
      </c>
      <c r="X6" s="7">
        <f>'IRA Calculations'!AK21</f>
        <v>0</v>
      </c>
      <c r="Y6" s="7">
        <f>'IRA Calculations'!AL21</f>
        <v>0</v>
      </c>
      <c r="Z6" s="7">
        <f>'IRA Calculations'!AM21</f>
        <v>0</v>
      </c>
      <c r="AA6" s="7">
        <f>'IRA Calculations'!AN21</f>
        <v>0</v>
      </c>
      <c r="AB6" s="7">
        <f>'IRA Calculations'!AO21</f>
        <v>0</v>
      </c>
      <c r="AC6" s="7">
        <f>'IRA Calculations'!AP21</f>
        <v>0</v>
      </c>
      <c r="AD6" s="7">
        <f>'IRA Calculations'!AQ21</f>
        <v>0</v>
      </c>
      <c r="AE6" s="7">
        <f>'IRA Calculations'!AR21</f>
        <v>0</v>
      </c>
      <c r="AF6" s="7">
        <f>'IRA Calculations'!AS21</f>
        <v>0</v>
      </c>
      <c r="AG6" s="7">
        <f>'IRA Calculations'!AT21</f>
        <v>0</v>
      </c>
    </row>
    <row r="7" spans="1:35">
      <c r="A7" s="1" t="s">
        <v>204</v>
      </c>
      <c r="B7" s="7">
        <f>'IRA Calculations'!O22</f>
        <v>0</v>
      </c>
      <c r="C7" s="7">
        <f>'IRA Calculations'!P22</f>
        <v>0</v>
      </c>
      <c r="D7" s="7">
        <f>'IRA Calculations'!Q22</f>
        <v>0</v>
      </c>
      <c r="E7" s="7">
        <f>'IRA Calculations'!R22</f>
        <v>0</v>
      </c>
      <c r="F7" s="7">
        <f>'IRA Calculations'!S22</f>
        <v>0</v>
      </c>
      <c r="G7" s="7">
        <f>'IRA Calculations'!T22</f>
        <v>0</v>
      </c>
      <c r="H7" s="7">
        <f>'IRA Calculations'!U22</f>
        <v>0</v>
      </c>
      <c r="I7" s="7">
        <f>'IRA Calculations'!V22</f>
        <v>0</v>
      </c>
      <c r="J7" s="7">
        <f>'IRA Calculations'!W22</f>
        <v>0</v>
      </c>
      <c r="K7" s="7">
        <f>'IRA Calculations'!X22</f>
        <v>0</v>
      </c>
      <c r="L7" s="7">
        <f>'IRA Calculations'!Y22</f>
        <v>0</v>
      </c>
      <c r="M7" s="7">
        <f>'IRA Calculations'!Z22</f>
        <v>0</v>
      </c>
      <c r="N7" s="7">
        <f>'IRA Calculations'!AA22</f>
        <v>0</v>
      </c>
      <c r="O7" s="7">
        <f>'IRA Calculations'!AB22</f>
        <v>0</v>
      </c>
      <c r="P7" s="7">
        <f>'IRA Calculations'!AC22</f>
        <v>0</v>
      </c>
      <c r="Q7" s="7">
        <f>'IRA Calculations'!AD22</f>
        <v>0</v>
      </c>
      <c r="R7" s="7">
        <f>'IRA Calculations'!AE22</f>
        <v>0</v>
      </c>
      <c r="S7" s="7">
        <f>'IRA Calculations'!AF22</f>
        <v>0</v>
      </c>
      <c r="T7" s="7">
        <f>'IRA Calculations'!AG22</f>
        <v>0</v>
      </c>
      <c r="U7" s="7">
        <f>'IRA Calculations'!AH22</f>
        <v>0</v>
      </c>
      <c r="V7" s="7">
        <f>'IRA Calculations'!AI22</f>
        <v>0</v>
      </c>
      <c r="W7" s="7">
        <f>'IRA Calculations'!AJ22</f>
        <v>0</v>
      </c>
      <c r="X7" s="7">
        <f>'IRA Calculations'!AK22</f>
        <v>0</v>
      </c>
      <c r="Y7" s="7">
        <f>'IRA Calculations'!AL22</f>
        <v>0</v>
      </c>
      <c r="Z7" s="7">
        <f>'IRA Calculations'!AM22</f>
        <v>0</v>
      </c>
      <c r="AA7" s="7">
        <f>'IRA Calculations'!AN22</f>
        <v>0</v>
      </c>
      <c r="AB7" s="7">
        <f>'IRA Calculations'!AO22</f>
        <v>0</v>
      </c>
      <c r="AC7" s="7">
        <f>'IRA Calculations'!AP22</f>
        <v>0</v>
      </c>
      <c r="AD7" s="7">
        <f>'IRA Calculations'!AQ22</f>
        <v>0</v>
      </c>
      <c r="AE7" s="7">
        <f>'IRA Calculations'!AR22</f>
        <v>0</v>
      </c>
      <c r="AF7" s="7">
        <f>'IRA Calculations'!AS22</f>
        <v>0</v>
      </c>
      <c r="AG7" s="7">
        <f>'IRA Calculations'!AT22</f>
        <v>0</v>
      </c>
    </row>
    <row r="8" spans="1:35">
      <c r="A8" s="1" t="s">
        <v>344</v>
      </c>
      <c r="B8" s="7">
        <f>'IRA Calculations'!O23</f>
        <v>0</v>
      </c>
      <c r="C8" s="7">
        <f>'IRA Calculations'!P23</f>
        <v>0</v>
      </c>
      <c r="D8" s="7">
        <f>'IRA Calculations'!Q23</f>
        <v>0</v>
      </c>
      <c r="E8" s="7">
        <f>'IRA Calculations'!R23</f>
        <v>0</v>
      </c>
      <c r="F8" s="7">
        <f>'IRA Calculations'!S23</f>
        <v>0</v>
      </c>
      <c r="G8" s="7">
        <f>'IRA Calculations'!T23</f>
        <v>0</v>
      </c>
      <c r="H8" s="7">
        <f>'IRA Calculations'!U23</f>
        <v>0</v>
      </c>
      <c r="I8" s="7">
        <f>'IRA Calculations'!V23</f>
        <v>0</v>
      </c>
      <c r="J8" s="7">
        <f>'IRA Calculations'!W23</f>
        <v>0</v>
      </c>
      <c r="K8" s="7">
        <f>'IRA Calculations'!X23</f>
        <v>0</v>
      </c>
      <c r="L8" s="7">
        <f>'IRA Calculations'!Y23</f>
        <v>0</v>
      </c>
      <c r="M8" s="7">
        <f>'IRA Calculations'!Z23</f>
        <v>0</v>
      </c>
      <c r="N8" s="7">
        <f>'IRA Calculations'!AA23</f>
        <v>0</v>
      </c>
      <c r="O8" s="7">
        <f>'IRA Calculations'!AB23</f>
        <v>0</v>
      </c>
      <c r="P8" s="7">
        <f>'IRA Calculations'!AC23</f>
        <v>0</v>
      </c>
      <c r="Q8" s="7">
        <f>'IRA Calculations'!AD23</f>
        <v>0</v>
      </c>
      <c r="R8" s="7">
        <f>'IRA Calculations'!AE23</f>
        <v>0</v>
      </c>
      <c r="S8" s="7">
        <f>'IRA Calculations'!AF23</f>
        <v>0</v>
      </c>
      <c r="T8" s="7">
        <f>'IRA Calculations'!AG23</f>
        <v>0</v>
      </c>
      <c r="U8" s="7">
        <f>'IRA Calculations'!AH23</f>
        <v>0</v>
      </c>
      <c r="V8" s="7">
        <f>'IRA Calculations'!AI23</f>
        <v>0</v>
      </c>
      <c r="W8" s="7">
        <f>'IRA Calculations'!AJ23</f>
        <v>0</v>
      </c>
      <c r="X8" s="7">
        <f>'IRA Calculations'!AK23</f>
        <v>0</v>
      </c>
      <c r="Y8" s="7">
        <f>'IRA Calculations'!AL23</f>
        <v>0</v>
      </c>
      <c r="Z8" s="7">
        <f>'IRA Calculations'!AM23</f>
        <v>0</v>
      </c>
      <c r="AA8" s="7">
        <f>'IRA Calculations'!AN23</f>
        <v>0</v>
      </c>
      <c r="AB8" s="7">
        <f>'IRA Calculations'!AO23</f>
        <v>0</v>
      </c>
      <c r="AC8" s="7">
        <f>'IRA Calculations'!AP23</f>
        <v>0</v>
      </c>
      <c r="AD8" s="7">
        <f>'IRA Calculations'!AQ23</f>
        <v>0</v>
      </c>
      <c r="AE8" s="7">
        <f>'IRA Calculations'!AR23</f>
        <v>0</v>
      </c>
      <c r="AF8" s="7">
        <f>'IRA Calculations'!AS23</f>
        <v>0</v>
      </c>
      <c r="AG8" s="7">
        <f>'IRA Calculations'!AT23</f>
        <v>0</v>
      </c>
    </row>
    <row r="9" spans="1:35">
      <c r="A9" s="1" t="s">
        <v>345</v>
      </c>
      <c r="B9" s="7">
        <f>'IRA Calculations'!O24</f>
        <v>0</v>
      </c>
      <c r="C9" s="7">
        <f>'IRA Calculations'!P24</f>
        <v>0</v>
      </c>
      <c r="D9" s="7">
        <f>'IRA Calculations'!Q24</f>
        <v>0</v>
      </c>
      <c r="E9" s="7">
        <f>'IRA Calculations'!R24</f>
        <v>0</v>
      </c>
      <c r="F9" s="7">
        <f>'IRA Calculations'!S24</f>
        <v>0</v>
      </c>
      <c r="G9" s="7">
        <f>'IRA Calculations'!T24</f>
        <v>0</v>
      </c>
      <c r="H9" s="7">
        <f>'IRA Calculations'!U24</f>
        <v>0</v>
      </c>
      <c r="I9" s="7">
        <f>'IRA Calculations'!V24</f>
        <v>0</v>
      </c>
      <c r="J9" s="7">
        <f>'IRA Calculations'!W24</f>
        <v>0</v>
      </c>
      <c r="K9" s="7">
        <f>'IRA Calculations'!X24</f>
        <v>0</v>
      </c>
      <c r="L9" s="7">
        <f>'IRA Calculations'!Y24</f>
        <v>0</v>
      </c>
      <c r="M9" s="7">
        <f>'IRA Calculations'!Z24</f>
        <v>0</v>
      </c>
      <c r="N9" s="7">
        <f>'IRA Calculations'!AA24</f>
        <v>0</v>
      </c>
      <c r="O9" s="7">
        <f>'IRA Calculations'!AB24</f>
        <v>0</v>
      </c>
      <c r="P9" s="7">
        <f>'IRA Calculations'!AC24</f>
        <v>0</v>
      </c>
      <c r="Q9" s="7">
        <f>'IRA Calculations'!AD24</f>
        <v>0</v>
      </c>
      <c r="R9" s="7">
        <f>'IRA Calculations'!AE24</f>
        <v>0</v>
      </c>
      <c r="S9" s="7">
        <f>'IRA Calculations'!AF24</f>
        <v>0</v>
      </c>
      <c r="T9" s="7">
        <f>'IRA Calculations'!AG24</f>
        <v>0</v>
      </c>
      <c r="U9" s="7">
        <f>'IRA Calculations'!AH24</f>
        <v>0</v>
      </c>
      <c r="V9" s="7">
        <f>'IRA Calculations'!AI24</f>
        <v>0</v>
      </c>
      <c r="W9" s="7">
        <f>'IRA Calculations'!AJ24</f>
        <v>0</v>
      </c>
      <c r="X9" s="7">
        <f>'IRA Calculations'!AK24</f>
        <v>0</v>
      </c>
      <c r="Y9" s="7">
        <f>'IRA Calculations'!AL24</f>
        <v>0</v>
      </c>
      <c r="Z9" s="7">
        <f>'IRA Calculations'!AM24</f>
        <v>0</v>
      </c>
      <c r="AA9" s="7">
        <f>'IRA Calculations'!AN24</f>
        <v>0</v>
      </c>
      <c r="AB9" s="7">
        <f>'IRA Calculations'!AO24</f>
        <v>0</v>
      </c>
      <c r="AC9" s="7">
        <f>'IRA Calculations'!AP24</f>
        <v>0</v>
      </c>
      <c r="AD9" s="7">
        <f>'IRA Calculations'!AQ24</f>
        <v>0</v>
      </c>
      <c r="AE9" s="7">
        <f>'IRA Calculations'!AR24</f>
        <v>0</v>
      </c>
      <c r="AF9" s="7">
        <f>'IRA Calculations'!AS24</f>
        <v>0</v>
      </c>
      <c r="AG9" s="7">
        <f>'IRA Calculations'!AT24</f>
        <v>0</v>
      </c>
    </row>
    <row r="10" spans="1:35">
      <c r="A10" s="1" t="s">
        <v>346</v>
      </c>
      <c r="B10" s="7">
        <f>'IRA Calculations'!O25</f>
        <v>0</v>
      </c>
      <c r="C10" s="7">
        <f>'IRA Calculations'!P25</f>
        <v>0</v>
      </c>
      <c r="D10" s="7">
        <f>'IRA Calculations'!Q25</f>
        <v>0</v>
      </c>
      <c r="E10" s="7">
        <f>'IRA Calculations'!R25</f>
        <v>0</v>
      </c>
      <c r="F10" s="7">
        <f>'IRA Calculations'!S25</f>
        <v>0</v>
      </c>
      <c r="G10" s="7">
        <f>'IRA Calculations'!T25</f>
        <v>0</v>
      </c>
      <c r="H10" s="7">
        <f>'IRA Calculations'!U25</f>
        <v>0</v>
      </c>
      <c r="I10" s="7">
        <f>'IRA Calculations'!V25</f>
        <v>0</v>
      </c>
      <c r="J10" s="7">
        <f>'IRA Calculations'!W25</f>
        <v>0</v>
      </c>
      <c r="K10" s="7">
        <f>'IRA Calculations'!X25</f>
        <v>0</v>
      </c>
      <c r="L10" s="7">
        <f>'IRA Calculations'!Y25</f>
        <v>0</v>
      </c>
      <c r="M10" s="7">
        <f>'IRA Calculations'!Z25</f>
        <v>0</v>
      </c>
      <c r="N10" s="7">
        <f>'IRA Calculations'!AA25</f>
        <v>0</v>
      </c>
      <c r="O10" s="7">
        <f>'IRA Calculations'!AB25</f>
        <v>0</v>
      </c>
      <c r="P10" s="7">
        <f>'IRA Calculations'!AC25</f>
        <v>0</v>
      </c>
      <c r="Q10" s="7">
        <f>'IRA Calculations'!AD25</f>
        <v>0</v>
      </c>
      <c r="R10" s="7">
        <f>'IRA Calculations'!AE25</f>
        <v>0</v>
      </c>
      <c r="S10" s="7">
        <f>'IRA Calculations'!AF25</f>
        <v>0</v>
      </c>
      <c r="T10" s="7">
        <f>'IRA Calculations'!AG25</f>
        <v>0</v>
      </c>
      <c r="U10" s="7">
        <f>'IRA Calculations'!AH25</f>
        <v>0</v>
      </c>
      <c r="V10" s="7">
        <f>'IRA Calculations'!AI25</f>
        <v>0</v>
      </c>
      <c r="W10" s="7">
        <f>'IRA Calculations'!AJ25</f>
        <v>0</v>
      </c>
      <c r="X10" s="7">
        <f>'IRA Calculations'!AK25</f>
        <v>0</v>
      </c>
      <c r="Y10" s="7">
        <f>'IRA Calculations'!AL25</f>
        <v>0</v>
      </c>
      <c r="Z10" s="7">
        <f>'IRA Calculations'!AM25</f>
        <v>0</v>
      </c>
      <c r="AA10" s="7">
        <f>'IRA Calculations'!AN25</f>
        <v>0</v>
      </c>
      <c r="AB10" s="7">
        <f>'IRA Calculations'!AO25</f>
        <v>0</v>
      </c>
      <c r="AC10" s="7">
        <f>'IRA Calculations'!AP25</f>
        <v>0</v>
      </c>
      <c r="AD10" s="7">
        <f>'IRA Calculations'!AQ25</f>
        <v>0</v>
      </c>
      <c r="AE10" s="7">
        <f>'IRA Calculations'!AR25</f>
        <v>0</v>
      </c>
      <c r="AF10" s="7">
        <f>'IRA Calculations'!AS25</f>
        <v>0</v>
      </c>
      <c r="AG10" s="7">
        <f>'IRA Calculations'!AT25</f>
        <v>0</v>
      </c>
    </row>
    <row r="11" spans="1:35">
      <c r="A11" s="1" t="s">
        <v>347</v>
      </c>
      <c r="B11" s="7">
        <f>'IRA Calculations'!O26</f>
        <v>0</v>
      </c>
      <c r="C11" s="7">
        <f>'IRA Calculations'!P26</f>
        <v>0</v>
      </c>
      <c r="D11" s="7">
        <f>'IRA Calculations'!Q26</f>
        <v>0</v>
      </c>
      <c r="E11" s="7">
        <f>'IRA Calculations'!R26</f>
        <v>0</v>
      </c>
      <c r="F11" s="7">
        <f>'IRA Calculations'!S26</f>
        <v>0</v>
      </c>
      <c r="G11" s="7">
        <f>'IRA Calculations'!T26</f>
        <v>0</v>
      </c>
      <c r="H11" s="7">
        <f>'IRA Calculations'!U26</f>
        <v>0</v>
      </c>
      <c r="I11" s="7">
        <f>'IRA Calculations'!V26</f>
        <v>0</v>
      </c>
      <c r="J11" s="7">
        <f>'IRA Calculations'!W26</f>
        <v>0</v>
      </c>
      <c r="K11" s="7">
        <f>'IRA Calculations'!X26</f>
        <v>0</v>
      </c>
      <c r="L11" s="7">
        <f>'IRA Calculations'!Y26</f>
        <v>0</v>
      </c>
      <c r="M11" s="7">
        <f>'IRA Calculations'!Z26</f>
        <v>0</v>
      </c>
      <c r="N11" s="7">
        <f>'IRA Calculations'!AA26</f>
        <v>0</v>
      </c>
      <c r="O11" s="7">
        <f>'IRA Calculations'!AB26</f>
        <v>0</v>
      </c>
      <c r="P11" s="7">
        <f>'IRA Calculations'!AC26</f>
        <v>0</v>
      </c>
      <c r="Q11" s="7">
        <f>'IRA Calculations'!AD26</f>
        <v>0</v>
      </c>
      <c r="R11" s="7">
        <f>'IRA Calculations'!AE26</f>
        <v>0</v>
      </c>
      <c r="S11" s="7">
        <f>'IRA Calculations'!AF26</f>
        <v>0</v>
      </c>
      <c r="T11" s="7">
        <f>'IRA Calculations'!AG26</f>
        <v>0</v>
      </c>
      <c r="U11" s="7">
        <f>'IRA Calculations'!AH26</f>
        <v>0</v>
      </c>
      <c r="V11" s="7">
        <f>'IRA Calculations'!AI26</f>
        <v>0</v>
      </c>
      <c r="W11" s="7">
        <f>'IRA Calculations'!AJ26</f>
        <v>0</v>
      </c>
      <c r="X11" s="7">
        <f>'IRA Calculations'!AK26</f>
        <v>0</v>
      </c>
      <c r="Y11" s="7">
        <f>'IRA Calculations'!AL26</f>
        <v>0</v>
      </c>
      <c r="Z11" s="7">
        <f>'IRA Calculations'!AM26</f>
        <v>0</v>
      </c>
      <c r="AA11" s="7">
        <f>'IRA Calculations'!AN26</f>
        <v>0</v>
      </c>
      <c r="AB11" s="7">
        <f>'IRA Calculations'!AO26</f>
        <v>0</v>
      </c>
      <c r="AC11" s="7">
        <f>'IRA Calculations'!AP26</f>
        <v>0</v>
      </c>
      <c r="AD11" s="7">
        <f>'IRA Calculations'!AQ26</f>
        <v>0</v>
      </c>
      <c r="AE11" s="7">
        <f>'IRA Calculations'!AR26</f>
        <v>0</v>
      </c>
      <c r="AF11" s="7">
        <f>'IRA Calculations'!AS26</f>
        <v>0</v>
      </c>
      <c r="AG11" s="7">
        <f>'IRA Calculations'!AT26</f>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zoomScale="110" zoomScaleNormal="110" workbookViewId="0">
      <selection activeCell="E16" sqref="E16"/>
    </sheetView>
  </sheetViews>
  <sheetFormatPr defaultColWidth="8.85546875" defaultRowHeight="15"/>
  <cols>
    <col min="1" max="1" width="29.85546875" customWidth="1"/>
    <col min="2" max="2" width="11.42578125" bestFit="1" customWidth="1"/>
    <col min="3" max="33" width="10.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Calculations'!O30</f>
        <v>22305532844232</v>
      </c>
      <c r="C2" s="7">
        <f>'IRA Calculations'!P30</f>
        <v>22305532844232</v>
      </c>
      <c r="D2" s="7">
        <f>'IRA Calculations'!Q30</f>
        <v>22305532844232</v>
      </c>
      <c r="E2" s="7">
        <f>'IRA Calculations'!R30</f>
        <v>22243262275812.625</v>
      </c>
      <c r="F2" s="7">
        <f>'IRA Calculations'!S30</f>
        <v>22185473915232.527</v>
      </c>
      <c r="G2" s="7">
        <f>'IRA Calculations'!T30</f>
        <v>22143766183963.684</v>
      </c>
      <c r="H2" s="7">
        <f>'IRA Calculations'!U30</f>
        <v>22171118034821.629</v>
      </c>
      <c r="I2" s="7">
        <f>'IRA Calculations'!V30</f>
        <v>22266848872064.984</v>
      </c>
      <c r="J2" s="7">
        <f>'IRA Calculations'!W30</f>
        <v>22384544763910.684</v>
      </c>
      <c r="K2" s="7">
        <f>'IRA Calculations'!X30</f>
        <v>22498584763683.457</v>
      </c>
      <c r="L2" s="7">
        <f>'IRA Calculations'!Y30</f>
        <v>22614656589059.355</v>
      </c>
      <c r="M2" s="7">
        <f>'IRA Calculations'!Z30</f>
        <v>22744973171493.746</v>
      </c>
      <c r="N2" s="7">
        <f>'IRA Calculations'!AA30</f>
        <v>22907456481836.336</v>
      </c>
      <c r="O2" s="7">
        <f>'IRA Calculations'!AB30</f>
        <v>23099099551249.305</v>
      </c>
      <c r="P2" s="7">
        <f>'IRA Calculations'!AC30</f>
        <v>23310716415663.527</v>
      </c>
      <c r="Q2" s="7">
        <f>'IRA Calculations'!AD30</f>
        <v>23521563670669.266</v>
      </c>
      <c r="R2" s="7">
        <f>'IRA Calculations'!AE30</f>
        <v>23732646111256.492</v>
      </c>
      <c r="S2" s="7">
        <f>'IRA Calculations'!AF30</f>
        <v>23907164568043.18</v>
      </c>
      <c r="T2" s="7">
        <f>'IRA Calculations'!AG30</f>
        <v>24068407817243.383</v>
      </c>
      <c r="U2" s="7">
        <f>'IRA Calculations'!AH30</f>
        <v>24221326320925.965</v>
      </c>
      <c r="V2" s="7">
        <f>'IRA Calculations'!AI30</f>
        <v>24368422236472.434</v>
      </c>
      <c r="W2" s="7">
        <f>'IRA Calculations'!AJ30</f>
        <v>24511034803295.563</v>
      </c>
      <c r="X2" s="7">
        <f>'IRA Calculations'!AK30</f>
        <v>24597899418395.402</v>
      </c>
      <c r="Y2" s="7">
        <f>'IRA Calculations'!AL30</f>
        <v>24689354134866.168</v>
      </c>
      <c r="Z2" s="7">
        <f>'IRA Calculations'!AM30</f>
        <v>24787598144331.141</v>
      </c>
      <c r="AA2" s="7">
        <f>'IRA Calculations'!AN30</f>
        <v>24893957569126.98</v>
      </c>
      <c r="AB2" s="7">
        <f>'IRA Calculations'!AO30</f>
        <v>25008801592475.289</v>
      </c>
      <c r="AC2" s="7">
        <f>'IRA Calculations'!AP30</f>
        <v>25130516654960.355</v>
      </c>
      <c r="AD2" s="7">
        <f>'IRA Calculations'!AQ30</f>
        <v>25258509193876.492</v>
      </c>
      <c r="AE2" s="7">
        <f>'IRA Calculations'!AR30</f>
        <v>25390922077918.316</v>
      </c>
      <c r="AF2" s="7">
        <f>'IRA Calculations'!AS30</f>
        <v>25526222621065.762</v>
      </c>
      <c r="AG2" s="7">
        <f>'IRA Calculations'!AT30</f>
        <v>25664476246011.836</v>
      </c>
    </row>
    <row r="3" spans="1:35">
      <c r="A3" s="1" t="s">
        <v>77</v>
      </c>
      <c r="B3" s="7">
        <f>'IRA Calculations'!O31</f>
        <v>0</v>
      </c>
      <c r="C3" s="7">
        <f>'IRA Calculations'!P31</f>
        <v>0</v>
      </c>
      <c r="D3" s="7">
        <f>'IRA Calculations'!Q31</f>
        <v>0</v>
      </c>
      <c r="E3" s="7">
        <f>'IRA Calculations'!R31</f>
        <v>0</v>
      </c>
      <c r="F3" s="7">
        <f>'IRA Calculations'!S31</f>
        <v>0</v>
      </c>
      <c r="G3" s="7">
        <f>'IRA Calculations'!T31</f>
        <v>0</v>
      </c>
      <c r="H3" s="7">
        <f>'IRA Calculations'!U31</f>
        <v>0</v>
      </c>
      <c r="I3" s="7">
        <f>'IRA Calculations'!V31</f>
        <v>0</v>
      </c>
      <c r="J3" s="7">
        <f>'IRA Calculations'!W31</f>
        <v>0</v>
      </c>
      <c r="K3" s="7">
        <f>'IRA Calculations'!X31</f>
        <v>0</v>
      </c>
      <c r="L3" s="7">
        <f>'IRA Calculations'!Y31</f>
        <v>0</v>
      </c>
      <c r="M3" s="7">
        <f>'IRA Calculations'!Z31</f>
        <v>0</v>
      </c>
      <c r="N3" s="7">
        <f>'IRA Calculations'!AA31</f>
        <v>0</v>
      </c>
      <c r="O3" s="7">
        <f>'IRA Calculations'!AB31</f>
        <v>0</v>
      </c>
      <c r="P3" s="7">
        <f>'IRA Calculations'!AC31</f>
        <v>0</v>
      </c>
      <c r="Q3" s="7">
        <f>'IRA Calculations'!AD31</f>
        <v>0</v>
      </c>
      <c r="R3" s="7">
        <f>'IRA Calculations'!AE31</f>
        <v>0</v>
      </c>
      <c r="S3" s="7">
        <f>'IRA Calculations'!AF31</f>
        <v>0</v>
      </c>
      <c r="T3" s="7">
        <f>'IRA Calculations'!AG31</f>
        <v>0</v>
      </c>
      <c r="U3" s="7">
        <f>'IRA Calculations'!AH31</f>
        <v>0</v>
      </c>
      <c r="V3" s="7">
        <f>'IRA Calculations'!AI31</f>
        <v>0</v>
      </c>
      <c r="W3" s="7">
        <f>'IRA Calculations'!AJ31</f>
        <v>0</v>
      </c>
      <c r="X3" s="7">
        <f>'IRA Calculations'!AK31</f>
        <v>0</v>
      </c>
      <c r="Y3" s="7">
        <f>'IRA Calculations'!AL31</f>
        <v>0</v>
      </c>
      <c r="Z3" s="7">
        <f>'IRA Calculations'!AM31</f>
        <v>0</v>
      </c>
      <c r="AA3" s="7">
        <f>'IRA Calculations'!AN31</f>
        <v>0</v>
      </c>
      <c r="AB3" s="7">
        <f>'IRA Calculations'!AO31</f>
        <v>0</v>
      </c>
      <c r="AC3" s="7">
        <f>'IRA Calculations'!AP31</f>
        <v>0</v>
      </c>
      <c r="AD3" s="7">
        <f>'IRA Calculations'!AQ31</f>
        <v>0</v>
      </c>
      <c r="AE3" s="7">
        <f>'IRA Calculations'!AR31</f>
        <v>0</v>
      </c>
      <c r="AF3" s="7">
        <f>'IRA Calculations'!AS31</f>
        <v>0</v>
      </c>
      <c r="AG3" s="7">
        <f>'IRA Calculations'!AT31</f>
        <v>0</v>
      </c>
    </row>
    <row r="4" spans="1:35">
      <c r="A4" s="1" t="s">
        <v>78</v>
      </c>
      <c r="B4" s="7">
        <f>'IRA Calculations'!O32</f>
        <v>0</v>
      </c>
      <c r="C4" s="7">
        <f>'IRA Calculations'!P32</f>
        <v>0</v>
      </c>
      <c r="D4" s="7">
        <f>'IRA Calculations'!Q32</f>
        <v>0</v>
      </c>
      <c r="E4" s="7">
        <f>'IRA Calculations'!R32</f>
        <v>0</v>
      </c>
      <c r="F4" s="7">
        <f>'IRA Calculations'!S32</f>
        <v>0</v>
      </c>
      <c r="G4" s="7">
        <f>'IRA Calculations'!T32</f>
        <v>0</v>
      </c>
      <c r="H4" s="7">
        <f>'IRA Calculations'!U32</f>
        <v>0</v>
      </c>
      <c r="I4" s="7">
        <f>'IRA Calculations'!V32</f>
        <v>0</v>
      </c>
      <c r="J4" s="7">
        <f>'IRA Calculations'!W32</f>
        <v>0</v>
      </c>
      <c r="K4" s="7">
        <f>'IRA Calculations'!X32</f>
        <v>0</v>
      </c>
      <c r="L4" s="7">
        <f>'IRA Calculations'!Y32</f>
        <v>0</v>
      </c>
      <c r="M4" s="7">
        <f>'IRA Calculations'!Z32</f>
        <v>0</v>
      </c>
      <c r="N4" s="7">
        <f>'IRA Calculations'!AA32</f>
        <v>0</v>
      </c>
      <c r="O4" s="7">
        <f>'IRA Calculations'!AB32</f>
        <v>0</v>
      </c>
      <c r="P4" s="7">
        <f>'IRA Calculations'!AC32</f>
        <v>0</v>
      </c>
      <c r="Q4" s="7">
        <f>'IRA Calculations'!AD32</f>
        <v>0</v>
      </c>
      <c r="R4" s="7">
        <f>'IRA Calculations'!AE32</f>
        <v>0</v>
      </c>
      <c r="S4" s="7">
        <f>'IRA Calculations'!AF32</f>
        <v>0</v>
      </c>
      <c r="T4" s="7">
        <f>'IRA Calculations'!AG32</f>
        <v>0</v>
      </c>
      <c r="U4" s="7">
        <f>'IRA Calculations'!AH32</f>
        <v>0</v>
      </c>
      <c r="V4" s="7">
        <f>'IRA Calculations'!AI32</f>
        <v>0</v>
      </c>
      <c r="W4" s="7">
        <f>'IRA Calculations'!AJ32</f>
        <v>0</v>
      </c>
      <c r="X4" s="7">
        <f>'IRA Calculations'!AK32</f>
        <v>0</v>
      </c>
      <c r="Y4" s="7">
        <f>'IRA Calculations'!AL32</f>
        <v>0</v>
      </c>
      <c r="Z4" s="7">
        <f>'IRA Calculations'!AM32</f>
        <v>0</v>
      </c>
      <c r="AA4" s="7">
        <f>'IRA Calculations'!AN32</f>
        <v>0</v>
      </c>
      <c r="AB4" s="7">
        <f>'IRA Calculations'!AO32</f>
        <v>0</v>
      </c>
      <c r="AC4" s="7">
        <f>'IRA Calculations'!AP32</f>
        <v>0</v>
      </c>
      <c r="AD4" s="7">
        <f>'IRA Calculations'!AQ32</f>
        <v>0</v>
      </c>
      <c r="AE4" s="7">
        <f>'IRA Calculations'!AR32</f>
        <v>0</v>
      </c>
      <c r="AF4" s="7">
        <f>'IRA Calculations'!AS32</f>
        <v>0</v>
      </c>
      <c r="AG4" s="7">
        <f>'IRA Calculations'!AT32</f>
        <v>0</v>
      </c>
    </row>
    <row r="5" spans="1:35">
      <c r="A5" s="1" t="s">
        <v>79</v>
      </c>
      <c r="B5" s="7">
        <f>'IRA Calculations'!O33</f>
        <v>0</v>
      </c>
      <c r="C5" s="7">
        <f>'IRA Calculations'!P33</f>
        <v>0</v>
      </c>
      <c r="D5" s="7">
        <f>'IRA Calculations'!Q33</f>
        <v>0</v>
      </c>
      <c r="E5" s="7">
        <f>'IRA Calculations'!R33</f>
        <v>0</v>
      </c>
      <c r="F5" s="7">
        <f>'IRA Calculations'!S33</f>
        <v>0</v>
      </c>
      <c r="G5" s="7">
        <f>'IRA Calculations'!T33</f>
        <v>0</v>
      </c>
      <c r="H5" s="7">
        <f>'IRA Calculations'!U33</f>
        <v>0</v>
      </c>
      <c r="I5" s="7">
        <f>'IRA Calculations'!V33</f>
        <v>0</v>
      </c>
      <c r="J5" s="7">
        <f>'IRA Calculations'!W33</f>
        <v>0</v>
      </c>
      <c r="K5" s="7">
        <f>'IRA Calculations'!X33</f>
        <v>0</v>
      </c>
      <c r="L5" s="7">
        <f>'IRA Calculations'!Y33</f>
        <v>0</v>
      </c>
      <c r="M5" s="7">
        <f>'IRA Calculations'!Z33</f>
        <v>0</v>
      </c>
      <c r="N5" s="7">
        <f>'IRA Calculations'!AA33</f>
        <v>0</v>
      </c>
      <c r="O5" s="7">
        <f>'IRA Calculations'!AB33</f>
        <v>0</v>
      </c>
      <c r="P5" s="7">
        <f>'IRA Calculations'!AC33</f>
        <v>0</v>
      </c>
      <c r="Q5" s="7">
        <f>'IRA Calculations'!AD33</f>
        <v>0</v>
      </c>
      <c r="R5" s="7">
        <f>'IRA Calculations'!AE33</f>
        <v>0</v>
      </c>
      <c r="S5" s="7">
        <f>'IRA Calculations'!AF33</f>
        <v>0</v>
      </c>
      <c r="T5" s="7">
        <f>'IRA Calculations'!AG33</f>
        <v>0</v>
      </c>
      <c r="U5" s="7">
        <f>'IRA Calculations'!AH33</f>
        <v>0</v>
      </c>
      <c r="V5" s="7">
        <f>'IRA Calculations'!AI33</f>
        <v>0</v>
      </c>
      <c r="W5" s="7">
        <f>'IRA Calculations'!AJ33</f>
        <v>0</v>
      </c>
      <c r="X5" s="7">
        <f>'IRA Calculations'!AK33</f>
        <v>0</v>
      </c>
      <c r="Y5" s="7">
        <f>'IRA Calculations'!AL33</f>
        <v>0</v>
      </c>
      <c r="Z5" s="7">
        <f>'IRA Calculations'!AM33</f>
        <v>0</v>
      </c>
      <c r="AA5" s="7">
        <f>'IRA Calculations'!AN33</f>
        <v>0</v>
      </c>
      <c r="AB5" s="7">
        <f>'IRA Calculations'!AO33</f>
        <v>0</v>
      </c>
      <c r="AC5" s="7">
        <f>'IRA Calculations'!AP33</f>
        <v>0</v>
      </c>
      <c r="AD5" s="7">
        <f>'IRA Calculations'!AQ33</f>
        <v>0</v>
      </c>
      <c r="AE5" s="7">
        <f>'IRA Calculations'!AR33</f>
        <v>0</v>
      </c>
      <c r="AF5" s="7">
        <f>'IRA Calculations'!AS33</f>
        <v>0</v>
      </c>
      <c r="AG5" s="7">
        <f>'IRA Calculations'!AT33</f>
        <v>0</v>
      </c>
    </row>
    <row r="6" spans="1:35">
      <c r="A6" s="1" t="s">
        <v>81</v>
      </c>
      <c r="B6" s="7">
        <f>'IRA Calculations'!O34</f>
        <v>0</v>
      </c>
      <c r="C6" s="7">
        <f>'IRA Calculations'!P34</f>
        <v>0</v>
      </c>
      <c r="D6" s="7">
        <f>'IRA Calculations'!Q34</f>
        <v>0</v>
      </c>
      <c r="E6" s="7">
        <f>'IRA Calculations'!R34</f>
        <v>0</v>
      </c>
      <c r="F6" s="7">
        <f>'IRA Calculations'!S34</f>
        <v>0</v>
      </c>
      <c r="G6" s="7">
        <f>'IRA Calculations'!T34</f>
        <v>0</v>
      </c>
      <c r="H6" s="7">
        <f>'IRA Calculations'!U34</f>
        <v>0</v>
      </c>
      <c r="I6" s="7">
        <f>'IRA Calculations'!V34</f>
        <v>0</v>
      </c>
      <c r="J6" s="7">
        <f>'IRA Calculations'!W34</f>
        <v>0</v>
      </c>
      <c r="K6" s="7">
        <f>'IRA Calculations'!X34</f>
        <v>0</v>
      </c>
      <c r="L6" s="7">
        <f>'IRA Calculations'!Y34</f>
        <v>0</v>
      </c>
      <c r="M6" s="7">
        <f>'IRA Calculations'!Z34</f>
        <v>0</v>
      </c>
      <c r="N6" s="7">
        <f>'IRA Calculations'!AA34</f>
        <v>0</v>
      </c>
      <c r="O6" s="7">
        <f>'IRA Calculations'!AB34</f>
        <v>0</v>
      </c>
      <c r="P6" s="7">
        <f>'IRA Calculations'!AC34</f>
        <v>0</v>
      </c>
      <c r="Q6" s="7">
        <f>'IRA Calculations'!AD34</f>
        <v>0</v>
      </c>
      <c r="R6" s="7">
        <f>'IRA Calculations'!AE34</f>
        <v>0</v>
      </c>
      <c r="S6" s="7">
        <f>'IRA Calculations'!AF34</f>
        <v>0</v>
      </c>
      <c r="T6" s="7">
        <f>'IRA Calculations'!AG34</f>
        <v>0</v>
      </c>
      <c r="U6" s="7">
        <f>'IRA Calculations'!AH34</f>
        <v>0</v>
      </c>
      <c r="V6" s="7">
        <f>'IRA Calculations'!AI34</f>
        <v>0</v>
      </c>
      <c r="W6" s="7">
        <f>'IRA Calculations'!AJ34</f>
        <v>0</v>
      </c>
      <c r="X6" s="7">
        <f>'IRA Calculations'!AK34</f>
        <v>0</v>
      </c>
      <c r="Y6" s="7">
        <f>'IRA Calculations'!AL34</f>
        <v>0</v>
      </c>
      <c r="Z6" s="7">
        <f>'IRA Calculations'!AM34</f>
        <v>0</v>
      </c>
      <c r="AA6" s="7">
        <f>'IRA Calculations'!AN34</f>
        <v>0</v>
      </c>
      <c r="AB6" s="7">
        <f>'IRA Calculations'!AO34</f>
        <v>0</v>
      </c>
      <c r="AC6" s="7">
        <f>'IRA Calculations'!AP34</f>
        <v>0</v>
      </c>
      <c r="AD6" s="7">
        <f>'IRA Calculations'!AQ34</f>
        <v>0</v>
      </c>
      <c r="AE6" s="7">
        <f>'IRA Calculations'!AR34</f>
        <v>0</v>
      </c>
      <c r="AF6" s="7">
        <f>'IRA Calculations'!AS34</f>
        <v>0</v>
      </c>
      <c r="AG6" s="7">
        <f>'IRA Calculations'!AT34</f>
        <v>0</v>
      </c>
    </row>
    <row r="7" spans="1:35">
      <c r="A7" s="1" t="s">
        <v>204</v>
      </c>
      <c r="B7" s="7">
        <f>'IRA Calculations'!O35</f>
        <v>0</v>
      </c>
      <c r="C7" s="7">
        <f>'IRA Calculations'!P35</f>
        <v>0</v>
      </c>
      <c r="D7" s="7">
        <f>'IRA Calculations'!Q35</f>
        <v>0</v>
      </c>
      <c r="E7" s="7">
        <f>'IRA Calculations'!R35</f>
        <v>0</v>
      </c>
      <c r="F7" s="7">
        <f>'IRA Calculations'!S35</f>
        <v>0</v>
      </c>
      <c r="G7" s="7">
        <f>'IRA Calculations'!T35</f>
        <v>0</v>
      </c>
      <c r="H7" s="7">
        <f>'IRA Calculations'!U35</f>
        <v>0</v>
      </c>
      <c r="I7" s="7">
        <f>'IRA Calculations'!V35</f>
        <v>0</v>
      </c>
      <c r="J7" s="7">
        <f>'IRA Calculations'!W35</f>
        <v>0</v>
      </c>
      <c r="K7" s="7">
        <f>'IRA Calculations'!X35</f>
        <v>0</v>
      </c>
      <c r="L7" s="7">
        <f>'IRA Calculations'!Y35</f>
        <v>0</v>
      </c>
      <c r="M7" s="7">
        <f>'IRA Calculations'!Z35</f>
        <v>0</v>
      </c>
      <c r="N7" s="7">
        <f>'IRA Calculations'!AA35</f>
        <v>0</v>
      </c>
      <c r="O7" s="7">
        <f>'IRA Calculations'!AB35</f>
        <v>0</v>
      </c>
      <c r="P7" s="7">
        <f>'IRA Calculations'!AC35</f>
        <v>0</v>
      </c>
      <c r="Q7" s="7">
        <f>'IRA Calculations'!AD35</f>
        <v>0</v>
      </c>
      <c r="R7" s="7">
        <f>'IRA Calculations'!AE35</f>
        <v>0</v>
      </c>
      <c r="S7" s="7">
        <f>'IRA Calculations'!AF35</f>
        <v>0</v>
      </c>
      <c r="T7" s="7">
        <f>'IRA Calculations'!AG35</f>
        <v>0</v>
      </c>
      <c r="U7" s="7">
        <f>'IRA Calculations'!AH35</f>
        <v>0</v>
      </c>
      <c r="V7" s="7">
        <f>'IRA Calculations'!AI35</f>
        <v>0</v>
      </c>
      <c r="W7" s="7">
        <f>'IRA Calculations'!AJ35</f>
        <v>0</v>
      </c>
      <c r="X7" s="7">
        <f>'IRA Calculations'!AK35</f>
        <v>0</v>
      </c>
      <c r="Y7" s="7">
        <f>'IRA Calculations'!AL35</f>
        <v>0</v>
      </c>
      <c r="Z7" s="7">
        <f>'IRA Calculations'!AM35</f>
        <v>0</v>
      </c>
      <c r="AA7" s="7">
        <f>'IRA Calculations'!AN35</f>
        <v>0</v>
      </c>
      <c r="AB7" s="7">
        <f>'IRA Calculations'!AO35</f>
        <v>0</v>
      </c>
      <c r="AC7" s="7">
        <f>'IRA Calculations'!AP35</f>
        <v>0</v>
      </c>
      <c r="AD7" s="7">
        <f>'IRA Calculations'!AQ35</f>
        <v>0</v>
      </c>
      <c r="AE7" s="7">
        <f>'IRA Calculations'!AR35</f>
        <v>0</v>
      </c>
      <c r="AF7" s="7">
        <f>'IRA Calculations'!AS35</f>
        <v>0</v>
      </c>
      <c r="AG7" s="7">
        <f>'IRA Calculations'!AT35</f>
        <v>0</v>
      </c>
    </row>
    <row r="8" spans="1:35">
      <c r="A8" s="1" t="s">
        <v>344</v>
      </c>
      <c r="B8" s="7">
        <f>'IRA Calculations'!O36</f>
        <v>0</v>
      </c>
      <c r="C8" s="7">
        <f>'IRA Calculations'!P36</f>
        <v>0</v>
      </c>
      <c r="D8" s="7">
        <f>'IRA Calculations'!Q36</f>
        <v>0</v>
      </c>
      <c r="E8" s="7">
        <f>'IRA Calculations'!R36</f>
        <v>0</v>
      </c>
      <c r="F8" s="7">
        <f>'IRA Calculations'!S36</f>
        <v>0</v>
      </c>
      <c r="G8" s="7">
        <f>'IRA Calculations'!T36</f>
        <v>0</v>
      </c>
      <c r="H8" s="7">
        <f>'IRA Calculations'!U36</f>
        <v>0</v>
      </c>
      <c r="I8" s="7">
        <f>'IRA Calculations'!V36</f>
        <v>0</v>
      </c>
      <c r="J8" s="7">
        <f>'IRA Calculations'!W36</f>
        <v>0</v>
      </c>
      <c r="K8" s="7">
        <f>'IRA Calculations'!X36</f>
        <v>0</v>
      </c>
      <c r="L8" s="7">
        <f>'IRA Calculations'!Y36</f>
        <v>0</v>
      </c>
      <c r="M8" s="7">
        <f>'IRA Calculations'!Z36</f>
        <v>0</v>
      </c>
      <c r="N8" s="7">
        <f>'IRA Calculations'!AA36</f>
        <v>0</v>
      </c>
      <c r="O8" s="7">
        <f>'IRA Calculations'!AB36</f>
        <v>0</v>
      </c>
      <c r="P8" s="7">
        <f>'IRA Calculations'!AC36</f>
        <v>0</v>
      </c>
      <c r="Q8" s="7">
        <f>'IRA Calculations'!AD36</f>
        <v>0</v>
      </c>
      <c r="R8" s="7">
        <f>'IRA Calculations'!AE36</f>
        <v>0</v>
      </c>
      <c r="S8" s="7">
        <f>'IRA Calculations'!AF36</f>
        <v>0</v>
      </c>
      <c r="T8" s="7">
        <f>'IRA Calculations'!AG36</f>
        <v>0</v>
      </c>
      <c r="U8" s="7">
        <f>'IRA Calculations'!AH36</f>
        <v>0</v>
      </c>
      <c r="V8" s="7">
        <f>'IRA Calculations'!AI36</f>
        <v>0</v>
      </c>
      <c r="W8" s="7">
        <f>'IRA Calculations'!AJ36</f>
        <v>0</v>
      </c>
      <c r="X8" s="7">
        <f>'IRA Calculations'!AK36</f>
        <v>0</v>
      </c>
      <c r="Y8" s="7">
        <f>'IRA Calculations'!AL36</f>
        <v>0</v>
      </c>
      <c r="Z8" s="7">
        <f>'IRA Calculations'!AM36</f>
        <v>0</v>
      </c>
      <c r="AA8" s="7">
        <f>'IRA Calculations'!AN36</f>
        <v>0</v>
      </c>
      <c r="AB8" s="7">
        <f>'IRA Calculations'!AO36</f>
        <v>0</v>
      </c>
      <c r="AC8" s="7">
        <f>'IRA Calculations'!AP36</f>
        <v>0</v>
      </c>
      <c r="AD8" s="7">
        <f>'IRA Calculations'!AQ36</f>
        <v>0</v>
      </c>
      <c r="AE8" s="7">
        <f>'IRA Calculations'!AR36</f>
        <v>0</v>
      </c>
      <c r="AF8" s="7">
        <f>'IRA Calculations'!AS36</f>
        <v>0</v>
      </c>
      <c r="AG8" s="7">
        <f>'IRA Calculations'!AT36</f>
        <v>0</v>
      </c>
    </row>
    <row r="9" spans="1:35">
      <c r="A9" s="1" t="s">
        <v>345</v>
      </c>
      <c r="B9" s="7">
        <f>'IRA Calculations'!O37</f>
        <v>0</v>
      </c>
      <c r="C9" s="7">
        <f>'IRA Calculations'!P37</f>
        <v>0</v>
      </c>
      <c r="D9" s="7">
        <f>'IRA Calculations'!Q37</f>
        <v>0</v>
      </c>
      <c r="E9" s="7">
        <f>'IRA Calculations'!R37</f>
        <v>0</v>
      </c>
      <c r="F9" s="7">
        <f>'IRA Calculations'!S37</f>
        <v>0</v>
      </c>
      <c r="G9" s="7">
        <f>'IRA Calculations'!T37</f>
        <v>0</v>
      </c>
      <c r="H9" s="7">
        <f>'IRA Calculations'!U37</f>
        <v>0</v>
      </c>
      <c r="I9" s="7">
        <f>'IRA Calculations'!V37</f>
        <v>0</v>
      </c>
      <c r="J9" s="7">
        <f>'IRA Calculations'!W37</f>
        <v>0</v>
      </c>
      <c r="K9" s="7">
        <f>'IRA Calculations'!X37</f>
        <v>0</v>
      </c>
      <c r="L9" s="7">
        <f>'IRA Calculations'!Y37</f>
        <v>0</v>
      </c>
      <c r="M9" s="7">
        <f>'IRA Calculations'!Z37</f>
        <v>0</v>
      </c>
      <c r="N9" s="7">
        <f>'IRA Calculations'!AA37</f>
        <v>0</v>
      </c>
      <c r="O9" s="7">
        <f>'IRA Calculations'!AB37</f>
        <v>0</v>
      </c>
      <c r="P9" s="7">
        <f>'IRA Calculations'!AC37</f>
        <v>0</v>
      </c>
      <c r="Q9" s="7">
        <f>'IRA Calculations'!AD37</f>
        <v>0</v>
      </c>
      <c r="R9" s="7">
        <f>'IRA Calculations'!AE37</f>
        <v>0</v>
      </c>
      <c r="S9" s="7">
        <f>'IRA Calculations'!AF37</f>
        <v>0</v>
      </c>
      <c r="T9" s="7">
        <f>'IRA Calculations'!AG37</f>
        <v>0</v>
      </c>
      <c r="U9" s="7">
        <f>'IRA Calculations'!AH37</f>
        <v>0</v>
      </c>
      <c r="V9" s="7">
        <f>'IRA Calculations'!AI37</f>
        <v>0</v>
      </c>
      <c r="W9" s="7">
        <f>'IRA Calculations'!AJ37</f>
        <v>0</v>
      </c>
      <c r="X9" s="7">
        <f>'IRA Calculations'!AK37</f>
        <v>0</v>
      </c>
      <c r="Y9" s="7">
        <f>'IRA Calculations'!AL37</f>
        <v>0</v>
      </c>
      <c r="Z9" s="7">
        <f>'IRA Calculations'!AM37</f>
        <v>0</v>
      </c>
      <c r="AA9" s="7">
        <f>'IRA Calculations'!AN37</f>
        <v>0</v>
      </c>
      <c r="AB9" s="7">
        <f>'IRA Calculations'!AO37</f>
        <v>0</v>
      </c>
      <c r="AC9" s="7">
        <f>'IRA Calculations'!AP37</f>
        <v>0</v>
      </c>
      <c r="AD9" s="7">
        <f>'IRA Calculations'!AQ37</f>
        <v>0</v>
      </c>
      <c r="AE9" s="7">
        <f>'IRA Calculations'!AR37</f>
        <v>0</v>
      </c>
      <c r="AF9" s="7">
        <f>'IRA Calculations'!AS37</f>
        <v>0</v>
      </c>
      <c r="AG9" s="7">
        <f>'IRA Calculations'!AT37</f>
        <v>0</v>
      </c>
    </row>
    <row r="10" spans="1:35">
      <c r="A10" s="1" t="s">
        <v>346</v>
      </c>
      <c r="B10" s="7">
        <f>'IRA Calculations'!O38</f>
        <v>0</v>
      </c>
      <c r="C10" s="7">
        <f>'IRA Calculations'!P38</f>
        <v>0</v>
      </c>
      <c r="D10" s="7">
        <f>'IRA Calculations'!Q38</f>
        <v>0</v>
      </c>
      <c r="E10" s="7">
        <f>'IRA Calculations'!R38</f>
        <v>0</v>
      </c>
      <c r="F10" s="7">
        <f>'IRA Calculations'!S38</f>
        <v>0</v>
      </c>
      <c r="G10" s="7">
        <f>'IRA Calculations'!T38</f>
        <v>0</v>
      </c>
      <c r="H10" s="7">
        <f>'IRA Calculations'!U38</f>
        <v>0</v>
      </c>
      <c r="I10" s="7">
        <f>'IRA Calculations'!V38</f>
        <v>0</v>
      </c>
      <c r="J10" s="7">
        <f>'IRA Calculations'!W38</f>
        <v>0</v>
      </c>
      <c r="K10" s="7">
        <f>'IRA Calculations'!X38</f>
        <v>0</v>
      </c>
      <c r="L10" s="7">
        <f>'IRA Calculations'!Y38</f>
        <v>0</v>
      </c>
      <c r="M10" s="7">
        <f>'IRA Calculations'!Z38</f>
        <v>0</v>
      </c>
      <c r="N10" s="7">
        <f>'IRA Calculations'!AA38</f>
        <v>0</v>
      </c>
      <c r="O10" s="7">
        <f>'IRA Calculations'!AB38</f>
        <v>0</v>
      </c>
      <c r="P10" s="7">
        <f>'IRA Calculations'!AC38</f>
        <v>0</v>
      </c>
      <c r="Q10" s="7">
        <f>'IRA Calculations'!AD38</f>
        <v>0</v>
      </c>
      <c r="R10" s="7">
        <f>'IRA Calculations'!AE38</f>
        <v>0</v>
      </c>
      <c r="S10" s="7">
        <f>'IRA Calculations'!AF38</f>
        <v>0</v>
      </c>
      <c r="T10" s="7">
        <f>'IRA Calculations'!AG38</f>
        <v>0</v>
      </c>
      <c r="U10" s="7">
        <f>'IRA Calculations'!AH38</f>
        <v>0</v>
      </c>
      <c r="V10" s="7">
        <f>'IRA Calculations'!AI38</f>
        <v>0</v>
      </c>
      <c r="W10" s="7">
        <f>'IRA Calculations'!AJ38</f>
        <v>0</v>
      </c>
      <c r="X10" s="7">
        <f>'IRA Calculations'!AK38</f>
        <v>0</v>
      </c>
      <c r="Y10" s="7">
        <f>'IRA Calculations'!AL38</f>
        <v>0</v>
      </c>
      <c r="Z10" s="7">
        <f>'IRA Calculations'!AM38</f>
        <v>0</v>
      </c>
      <c r="AA10" s="7">
        <f>'IRA Calculations'!AN38</f>
        <v>0</v>
      </c>
      <c r="AB10" s="7">
        <f>'IRA Calculations'!AO38</f>
        <v>0</v>
      </c>
      <c r="AC10" s="7">
        <f>'IRA Calculations'!AP38</f>
        <v>0</v>
      </c>
      <c r="AD10" s="7">
        <f>'IRA Calculations'!AQ38</f>
        <v>0</v>
      </c>
      <c r="AE10" s="7">
        <f>'IRA Calculations'!AR38</f>
        <v>0</v>
      </c>
      <c r="AF10" s="7">
        <f>'IRA Calculations'!AS38</f>
        <v>0</v>
      </c>
      <c r="AG10" s="7">
        <f>'IRA Calculations'!AT38</f>
        <v>0</v>
      </c>
    </row>
    <row r="11" spans="1:35">
      <c r="A11" s="1" t="s">
        <v>347</v>
      </c>
      <c r="B11" s="7">
        <f>'IRA Calculations'!O39</f>
        <v>0</v>
      </c>
      <c r="C11" s="7">
        <f>'IRA Calculations'!P39</f>
        <v>0</v>
      </c>
      <c r="D11" s="7">
        <f>'IRA Calculations'!Q39</f>
        <v>0</v>
      </c>
      <c r="E11" s="7">
        <f>'IRA Calculations'!R39</f>
        <v>0</v>
      </c>
      <c r="F11" s="7">
        <f>'IRA Calculations'!S39</f>
        <v>0</v>
      </c>
      <c r="G11" s="7">
        <f>'IRA Calculations'!T39</f>
        <v>0</v>
      </c>
      <c r="H11" s="7">
        <f>'IRA Calculations'!U39</f>
        <v>0</v>
      </c>
      <c r="I11" s="7">
        <f>'IRA Calculations'!V39</f>
        <v>0</v>
      </c>
      <c r="J11" s="7">
        <f>'IRA Calculations'!W39</f>
        <v>0</v>
      </c>
      <c r="K11" s="7">
        <f>'IRA Calculations'!X39</f>
        <v>0</v>
      </c>
      <c r="L11" s="7">
        <f>'IRA Calculations'!Y39</f>
        <v>0</v>
      </c>
      <c r="M11" s="7">
        <f>'IRA Calculations'!Z39</f>
        <v>0</v>
      </c>
      <c r="N11" s="7">
        <f>'IRA Calculations'!AA39</f>
        <v>0</v>
      </c>
      <c r="O11" s="7">
        <f>'IRA Calculations'!AB39</f>
        <v>0</v>
      </c>
      <c r="P11" s="7">
        <f>'IRA Calculations'!AC39</f>
        <v>0</v>
      </c>
      <c r="Q11" s="7">
        <f>'IRA Calculations'!AD39</f>
        <v>0</v>
      </c>
      <c r="R11" s="7">
        <f>'IRA Calculations'!AE39</f>
        <v>0</v>
      </c>
      <c r="S11" s="7">
        <f>'IRA Calculations'!AF39</f>
        <v>0</v>
      </c>
      <c r="T11" s="7">
        <f>'IRA Calculations'!AG39</f>
        <v>0</v>
      </c>
      <c r="U11" s="7">
        <f>'IRA Calculations'!AH39</f>
        <v>0</v>
      </c>
      <c r="V11" s="7">
        <f>'IRA Calculations'!AI39</f>
        <v>0</v>
      </c>
      <c r="W11" s="7">
        <f>'IRA Calculations'!AJ39</f>
        <v>0</v>
      </c>
      <c r="X11" s="7">
        <f>'IRA Calculations'!AK39</f>
        <v>0</v>
      </c>
      <c r="Y11" s="7">
        <f>'IRA Calculations'!AL39</f>
        <v>0</v>
      </c>
      <c r="Z11" s="7">
        <f>'IRA Calculations'!AM39</f>
        <v>0</v>
      </c>
      <c r="AA11" s="7">
        <f>'IRA Calculations'!AN39</f>
        <v>0</v>
      </c>
      <c r="AB11" s="7">
        <f>'IRA Calculations'!AO39</f>
        <v>0</v>
      </c>
      <c r="AC11" s="7">
        <f>'IRA Calculations'!AP39</f>
        <v>0</v>
      </c>
      <c r="AD11" s="7">
        <f>'IRA Calculations'!AQ39</f>
        <v>0</v>
      </c>
      <c r="AE11" s="7">
        <f>'IRA Calculations'!AR39</f>
        <v>0</v>
      </c>
      <c r="AF11" s="7">
        <f>'IRA Calculations'!AS39</f>
        <v>0</v>
      </c>
      <c r="AG11" s="7">
        <f>'IRA Calculations'!AT39</f>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11"/>
  <sheetViews>
    <sheetView zoomScale="80" zoomScaleNormal="80" workbookViewId="0">
      <selection activeCell="H36" sqref="H36"/>
    </sheetView>
  </sheetViews>
  <sheetFormatPr defaultColWidth="8.85546875" defaultRowHeight="15"/>
  <cols>
    <col min="1" max="1" width="29.85546875" customWidth="1"/>
    <col min="2" max="33" width="13.425781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Calculations'!O43</f>
        <v>90167365019347.594</v>
      </c>
      <c r="C2" s="7">
        <f>'IRA Calculations'!P43</f>
        <v>90167365019347.594</v>
      </c>
      <c r="D2" s="7">
        <f>'IRA Calculations'!Q43</f>
        <v>90167365019347.594</v>
      </c>
      <c r="E2" s="7">
        <f>'IRA Calculations'!R43</f>
        <v>89865311356703.578</v>
      </c>
      <c r="F2" s="7">
        <f>'IRA Calculations'!S43</f>
        <v>89570943642195.875</v>
      </c>
      <c r="G2" s="7">
        <f>'IRA Calculations'!T43</f>
        <v>89309903526891.828</v>
      </c>
      <c r="H2" s="7">
        <f>'IRA Calculations'!U43</f>
        <v>89110935660931.859</v>
      </c>
      <c r="I2" s="7">
        <f>'IRA Calculations'!V43</f>
        <v>89001626479744.594</v>
      </c>
      <c r="J2" s="7">
        <f>'IRA Calculations'!W43</f>
        <v>88988639257730.75</v>
      </c>
      <c r="K2" s="7">
        <f>'IRA Calculations'!X43</f>
        <v>89067540918632.813</v>
      </c>
      <c r="L2" s="7">
        <f>'IRA Calculations'!Y43</f>
        <v>89228024348677.781</v>
      </c>
      <c r="M2" s="7">
        <f>'IRA Calculations'!Z43</f>
        <v>89486482744835.281</v>
      </c>
      <c r="N2" s="7">
        <f>'IRA Calculations'!AA43</f>
        <v>89853285375550.172</v>
      </c>
      <c r="O2" s="7">
        <f>'IRA Calculations'!AB43</f>
        <v>90304264678068.422</v>
      </c>
      <c r="P2" s="7">
        <f>'IRA Calculations'!AC43</f>
        <v>90821747598892.547</v>
      </c>
      <c r="Q2" s="7">
        <f>'IRA Calculations'!AD43</f>
        <v>91410803508824.594</v>
      </c>
      <c r="R2" s="7">
        <f>'IRA Calculations'!AE43</f>
        <v>92061175836643.609</v>
      </c>
      <c r="S2" s="7">
        <f>'IRA Calculations'!AF43</f>
        <v>92756943181050.391</v>
      </c>
      <c r="T2" s="7">
        <f>'IRA Calculations'!AG43</f>
        <v>93478020424976.828</v>
      </c>
      <c r="U2" s="7">
        <f>'IRA Calculations'!AH43</f>
        <v>94215779513261.672</v>
      </c>
      <c r="V2" s="7">
        <f>'IRA Calculations'!AI43</f>
        <v>94963163786319.031</v>
      </c>
      <c r="W2" s="7">
        <f>'IRA Calculations'!AJ43</f>
        <v>95715341260637.313</v>
      </c>
      <c r="X2" s="7">
        <f>'IRA Calculations'!AK43</f>
        <v>96215346619770.188</v>
      </c>
      <c r="Y2" s="7">
        <f>'IRA Calculations'!AL43</f>
        <v>96715850979657.781</v>
      </c>
      <c r="Z2" s="7">
        <f>'IRA Calculations'!AM43</f>
        <v>97215499506892.891</v>
      </c>
      <c r="AA2" s="7">
        <f>'IRA Calculations'!AN43</f>
        <v>97712385677607.172</v>
      </c>
      <c r="AB2" s="7">
        <f>'IRA Calculations'!AO43</f>
        <v>98208899526092.484</v>
      </c>
      <c r="AC2" s="7">
        <f>'IRA Calculations'!AP43</f>
        <v>98702513405980.891</v>
      </c>
      <c r="AD2" s="7">
        <f>'IRA Calculations'!AQ43</f>
        <v>99196394309072.641</v>
      </c>
      <c r="AE2" s="7">
        <f>'IRA Calculations'!AR43</f>
        <v>99689982738997.625</v>
      </c>
      <c r="AF2" s="7">
        <f>'IRA Calculations'!AS43</f>
        <v>100180375976127.72</v>
      </c>
      <c r="AG2" s="7">
        <f>'IRA Calculations'!AT43</f>
        <v>100669208622652.09</v>
      </c>
    </row>
    <row r="3" spans="1:35">
      <c r="A3" s="1" t="s">
        <v>77</v>
      </c>
      <c r="B3" s="7">
        <f>'IRA Calculations'!O44</f>
        <v>0</v>
      </c>
      <c r="C3" s="7">
        <f>'IRA Calculations'!P44</f>
        <v>0</v>
      </c>
      <c r="D3" s="7">
        <f>'IRA Calculations'!Q44</f>
        <v>0</v>
      </c>
      <c r="E3" s="7">
        <f>'IRA Calculations'!R44</f>
        <v>0</v>
      </c>
      <c r="F3" s="7">
        <f>'IRA Calculations'!S44</f>
        <v>0</v>
      </c>
      <c r="G3" s="7">
        <f>'IRA Calculations'!T44</f>
        <v>0</v>
      </c>
      <c r="H3" s="7">
        <f>'IRA Calculations'!U44</f>
        <v>0</v>
      </c>
      <c r="I3" s="7">
        <f>'IRA Calculations'!V44</f>
        <v>0</v>
      </c>
      <c r="J3" s="7">
        <f>'IRA Calculations'!W44</f>
        <v>0</v>
      </c>
      <c r="K3" s="7">
        <f>'IRA Calculations'!X44</f>
        <v>0</v>
      </c>
      <c r="L3" s="7">
        <f>'IRA Calculations'!Y44</f>
        <v>0</v>
      </c>
      <c r="M3" s="7">
        <f>'IRA Calculations'!Z44</f>
        <v>0</v>
      </c>
      <c r="N3" s="7">
        <f>'IRA Calculations'!AA44</f>
        <v>0</v>
      </c>
      <c r="O3" s="7">
        <f>'IRA Calculations'!AB44</f>
        <v>0</v>
      </c>
      <c r="P3" s="7">
        <f>'IRA Calculations'!AC44</f>
        <v>0</v>
      </c>
      <c r="Q3" s="7">
        <f>'IRA Calculations'!AD44</f>
        <v>0</v>
      </c>
      <c r="R3" s="7">
        <f>'IRA Calculations'!AE44</f>
        <v>0</v>
      </c>
      <c r="S3" s="7">
        <f>'IRA Calculations'!AF44</f>
        <v>0</v>
      </c>
      <c r="T3" s="7">
        <f>'IRA Calculations'!AG44</f>
        <v>0</v>
      </c>
      <c r="U3" s="7">
        <f>'IRA Calculations'!AH44</f>
        <v>0</v>
      </c>
      <c r="V3" s="7">
        <f>'IRA Calculations'!AI44</f>
        <v>0</v>
      </c>
      <c r="W3" s="7">
        <f>'IRA Calculations'!AJ44</f>
        <v>0</v>
      </c>
      <c r="X3" s="7">
        <f>'IRA Calculations'!AK44</f>
        <v>0</v>
      </c>
      <c r="Y3" s="7">
        <f>'IRA Calculations'!AL44</f>
        <v>0</v>
      </c>
      <c r="Z3" s="7">
        <f>'IRA Calculations'!AM44</f>
        <v>0</v>
      </c>
      <c r="AA3" s="7">
        <f>'IRA Calculations'!AN44</f>
        <v>0</v>
      </c>
      <c r="AB3" s="7">
        <f>'IRA Calculations'!AO44</f>
        <v>0</v>
      </c>
      <c r="AC3" s="7">
        <f>'IRA Calculations'!AP44</f>
        <v>0</v>
      </c>
      <c r="AD3" s="7">
        <f>'IRA Calculations'!AQ44</f>
        <v>0</v>
      </c>
      <c r="AE3" s="7">
        <f>'IRA Calculations'!AR44</f>
        <v>0</v>
      </c>
      <c r="AF3" s="7">
        <f>'IRA Calculations'!AS44</f>
        <v>0</v>
      </c>
      <c r="AG3" s="7">
        <f>'IRA Calculations'!AT44</f>
        <v>0</v>
      </c>
    </row>
    <row r="4" spans="1:35">
      <c r="A4" s="1" t="s">
        <v>78</v>
      </c>
      <c r="B4" s="7">
        <f>'IRA Calculations'!O45</f>
        <v>229625207256878.19</v>
      </c>
      <c r="C4" s="7">
        <f>'IRA Calculations'!P45</f>
        <v>229625207256878.19</v>
      </c>
      <c r="D4" s="7">
        <f>'IRA Calculations'!Q45</f>
        <v>229625207256878.19</v>
      </c>
      <c r="E4" s="7">
        <f>'IRA Calculations'!R45</f>
        <v>230572287500763.31</v>
      </c>
      <c r="F4" s="7">
        <f>'IRA Calculations'!S45</f>
        <v>231553507945780.81</v>
      </c>
      <c r="G4" s="7">
        <f>'IRA Calculations'!T45</f>
        <v>232607014405316.81</v>
      </c>
      <c r="H4" s="7">
        <f>'IRA Calculations'!U45</f>
        <v>233783234438852.97</v>
      </c>
      <c r="I4" s="7">
        <f>'IRA Calculations'!V45</f>
        <v>235136154380320.22</v>
      </c>
      <c r="J4" s="7">
        <f>'IRA Calculations'!W45</f>
        <v>236646851584535.28</v>
      </c>
      <c r="K4" s="7">
        <f>'IRA Calculations'!X45</f>
        <v>238264665073711.44</v>
      </c>
      <c r="L4" s="7">
        <f>'IRA Calculations'!Y45</f>
        <v>239940243257386.75</v>
      </c>
      <c r="M4" s="7">
        <f>'IRA Calculations'!Z45</f>
        <v>241714792497224.88</v>
      </c>
      <c r="N4" s="7">
        <f>'IRA Calculations'!AA45</f>
        <v>243582388905667.84</v>
      </c>
      <c r="O4" s="7">
        <f>'IRA Calculations'!AB45</f>
        <v>245477506056931.28</v>
      </c>
      <c r="P4" s="7">
        <f>'IRA Calculations'!AC45</f>
        <v>247376162930872.78</v>
      </c>
      <c r="Q4" s="7">
        <f>'IRA Calculations'!AD45</f>
        <v>249330275426534.63</v>
      </c>
      <c r="R4" s="7">
        <f>'IRA Calculations'!AE45</f>
        <v>251343288911017.34</v>
      </c>
      <c r="S4" s="7">
        <f>'IRA Calculations'!AF45</f>
        <v>253394647477318.47</v>
      </c>
      <c r="T4" s="7">
        <f>'IRA Calculations'!AG45</f>
        <v>255450979211127.88</v>
      </c>
      <c r="U4" s="7">
        <f>'IRA Calculations'!AH45</f>
        <v>257511862072027.78</v>
      </c>
      <c r="V4" s="7">
        <f>'IRA Calculations'!AI45</f>
        <v>259567090958108.88</v>
      </c>
      <c r="W4" s="7">
        <f>'IRA Calculations'!AJ45</f>
        <v>261611326618890.31</v>
      </c>
      <c r="X4" s="7">
        <f>'IRA Calculations'!AK45</f>
        <v>262894833336152.5</v>
      </c>
      <c r="Y4" s="7">
        <f>'IRA Calculations'!AL45</f>
        <v>264171194822216.56</v>
      </c>
      <c r="Z4" s="7">
        <f>'IRA Calculations'!AM45</f>
        <v>265444289040698.13</v>
      </c>
      <c r="AA4" s="7">
        <f>'IRA Calculations'!AN45</f>
        <v>266713864929315.19</v>
      </c>
      <c r="AB4" s="7">
        <f>'IRA Calculations'!AO45</f>
        <v>267988386347250.03</v>
      </c>
      <c r="AC4" s="7">
        <f>'IRA Calculations'!AP45</f>
        <v>269260366864642.16</v>
      </c>
      <c r="AD4" s="7">
        <f>'IRA Calculations'!AQ45</f>
        <v>270542458619896.28</v>
      </c>
      <c r="AE4" s="7">
        <f>'IRA Calculations'!AR45</f>
        <v>271830122111856.19</v>
      </c>
      <c r="AF4" s="7">
        <f>'IRA Calculations'!AS45</f>
        <v>273118548989978.31</v>
      </c>
      <c r="AG4" s="7">
        <f>'IRA Calculations'!AT45</f>
        <v>274413003621317.28</v>
      </c>
    </row>
    <row r="5" spans="1:35">
      <c r="A5" s="1" t="s">
        <v>79</v>
      </c>
      <c r="B5" s="7">
        <f>'IRA Calculations'!O46</f>
        <v>6664024730.0397997</v>
      </c>
      <c r="C5" s="7">
        <f>'IRA Calculations'!P46</f>
        <v>6664024730.0397997</v>
      </c>
      <c r="D5" s="7">
        <f>'IRA Calculations'!Q46</f>
        <v>6664024730.0397997</v>
      </c>
      <c r="E5" s="7">
        <f>'IRA Calculations'!R46</f>
        <v>6415552373.7919836</v>
      </c>
      <c r="F5" s="7">
        <f>'IRA Calculations'!S46</f>
        <v>6177133042.425312</v>
      </c>
      <c r="G5" s="7">
        <f>'IRA Calculations'!T46</f>
        <v>5955219340.7623405</v>
      </c>
      <c r="H5" s="7">
        <f>'IRA Calculations'!U46</f>
        <v>5757472472.6921721</v>
      </c>
      <c r="I5" s="7">
        <f>'IRA Calculations'!V46</f>
        <v>5591934583.9303179</v>
      </c>
      <c r="J5" s="7">
        <f>'IRA Calculations'!W46</f>
        <v>5462145742.2769413</v>
      </c>
      <c r="K5" s="7">
        <f>'IRA Calculations'!X46</f>
        <v>5367932599.2643766</v>
      </c>
      <c r="L5" s="7">
        <f>'IRA Calculations'!Y46</f>
        <v>5306088890.302536</v>
      </c>
      <c r="M5" s="7">
        <f>'IRA Calculations'!Z46</f>
        <v>5273636194.0843544</v>
      </c>
      <c r="N5" s="7">
        <f>'IRA Calculations'!AA46</f>
        <v>5265171839.1425238</v>
      </c>
      <c r="O5" s="7">
        <f>'IRA Calculations'!AB46</f>
        <v>5273454841.3233004</v>
      </c>
      <c r="P5" s="7">
        <f>'IRA Calculations'!AC46</f>
        <v>5292669754.7543888</v>
      </c>
      <c r="Q5" s="7">
        <f>'IRA Calculations'!AD46</f>
        <v>5320162030.8800497</v>
      </c>
      <c r="R5" s="7">
        <f>'IRA Calculations'!AE46</f>
        <v>5353085339.9016581</v>
      </c>
      <c r="S5" s="7">
        <f>'IRA Calculations'!AF46</f>
        <v>5389075466.691391</v>
      </c>
      <c r="T5" s="7">
        <f>'IRA Calculations'!AG46</f>
        <v>5426098900.7377033</v>
      </c>
      <c r="U5" s="7">
        <f>'IRA Calculations'!AH46</f>
        <v>5463662580.26161</v>
      </c>
      <c r="V5" s="7">
        <f>'IRA Calculations'!AI46</f>
        <v>5501331115.8048124</v>
      </c>
      <c r="W5" s="7">
        <f>'IRA Calculations'!AJ46</f>
        <v>5538875744.7624283</v>
      </c>
      <c r="X5" s="7">
        <f>'IRA Calculations'!AK46</f>
        <v>5564208104.2637186</v>
      </c>
      <c r="Y5" s="7">
        <f>'IRA Calculations'!AL46</f>
        <v>5589533047.83986</v>
      </c>
      <c r="Z5" s="7">
        <f>'IRA Calculations'!AM46</f>
        <v>5614963858.6173458</v>
      </c>
      <c r="AA5" s="7">
        <f>'IRA Calculations'!AN46</f>
        <v>5640516469.0512581</v>
      </c>
      <c r="AB5" s="7">
        <f>'IRA Calculations'!AO46</f>
        <v>5666381367.9955378</v>
      </c>
      <c r="AC5" s="7">
        <f>'IRA Calculations'!AP46</f>
        <v>5692359590.3490601</v>
      </c>
      <c r="AD5" s="7">
        <f>'IRA Calculations'!AQ46</f>
        <v>5718711699.3679914</v>
      </c>
      <c r="AE5" s="7">
        <f>'IRA Calculations'!AR46</f>
        <v>5745312805.5236416</v>
      </c>
      <c r="AF5" s="7">
        <f>'IRA Calculations'!AS46</f>
        <v>5772041658.5732927</v>
      </c>
      <c r="AG5" s="7">
        <f>'IRA Calculations'!AT46</f>
        <v>5799003773.8479958</v>
      </c>
    </row>
    <row r="6" spans="1:35">
      <c r="A6" s="1" t="s">
        <v>81</v>
      </c>
      <c r="B6" s="7">
        <f>'IRA Calculations'!O47</f>
        <v>0</v>
      </c>
      <c r="C6" s="7">
        <f>'IRA Calculations'!P47</f>
        <v>0</v>
      </c>
      <c r="D6" s="7">
        <f>'IRA Calculations'!Q47</f>
        <v>0</v>
      </c>
      <c r="E6" s="7">
        <f>'IRA Calculations'!R47</f>
        <v>0</v>
      </c>
      <c r="F6" s="7">
        <f>'IRA Calculations'!S47</f>
        <v>0</v>
      </c>
      <c r="G6" s="7">
        <f>'IRA Calculations'!T47</f>
        <v>0</v>
      </c>
      <c r="H6" s="7">
        <f>'IRA Calculations'!U47</f>
        <v>0</v>
      </c>
      <c r="I6" s="7">
        <f>'IRA Calculations'!V47</f>
        <v>0</v>
      </c>
      <c r="J6" s="7">
        <f>'IRA Calculations'!W47</f>
        <v>0</v>
      </c>
      <c r="K6" s="7">
        <f>'IRA Calculations'!X47</f>
        <v>0</v>
      </c>
      <c r="L6" s="7">
        <f>'IRA Calculations'!Y47</f>
        <v>0</v>
      </c>
      <c r="M6" s="7">
        <f>'IRA Calculations'!Z47</f>
        <v>0</v>
      </c>
      <c r="N6" s="7">
        <f>'IRA Calculations'!AA47</f>
        <v>0</v>
      </c>
      <c r="O6" s="7">
        <f>'IRA Calculations'!AB47</f>
        <v>0</v>
      </c>
      <c r="P6" s="7">
        <f>'IRA Calculations'!AC47</f>
        <v>0</v>
      </c>
      <c r="Q6" s="7">
        <f>'IRA Calculations'!AD47</f>
        <v>0</v>
      </c>
      <c r="R6" s="7">
        <f>'IRA Calculations'!AE47</f>
        <v>0</v>
      </c>
      <c r="S6" s="7">
        <f>'IRA Calculations'!AF47</f>
        <v>0</v>
      </c>
      <c r="T6" s="7">
        <f>'IRA Calculations'!AG47</f>
        <v>0</v>
      </c>
      <c r="U6" s="7">
        <f>'IRA Calculations'!AH47</f>
        <v>0</v>
      </c>
      <c r="V6" s="7">
        <f>'IRA Calculations'!AI47</f>
        <v>0</v>
      </c>
      <c r="W6" s="7">
        <f>'IRA Calculations'!AJ47</f>
        <v>0</v>
      </c>
      <c r="X6" s="7">
        <f>'IRA Calculations'!AK47</f>
        <v>0</v>
      </c>
      <c r="Y6" s="7">
        <f>'IRA Calculations'!AL47</f>
        <v>0</v>
      </c>
      <c r="Z6" s="7">
        <f>'IRA Calculations'!AM47</f>
        <v>0</v>
      </c>
      <c r="AA6" s="7">
        <f>'IRA Calculations'!AN47</f>
        <v>0</v>
      </c>
      <c r="AB6" s="7">
        <f>'IRA Calculations'!AO47</f>
        <v>0</v>
      </c>
      <c r="AC6" s="7">
        <f>'IRA Calculations'!AP47</f>
        <v>0</v>
      </c>
      <c r="AD6" s="7">
        <f>'IRA Calculations'!AQ47</f>
        <v>0</v>
      </c>
      <c r="AE6" s="7">
        <f>'IRA Calculations'!AR47</f>
        <v>0</v>
      </c>
      <c r="AF6" s="7">
        <f>'IRA Calculations'!AS47</f>
        <v>0</v>
      </c>
      <c r="AG6" s="7">
        <f>'IRA Calculations'!AT47</f>
        <v>0</v>
      </c>
    </row>
    <row r="7" spans="1:35">
      <c r="A7" s="1" t="s">
        <v>204</v>
      </c>
      <c r="B7" s="7">
        <f>'IRA Calculations'!O48</f>
        <v>0</v>
      </c>
      <c r="C7" s="7">
        <f>'IRA Calculations'!P48</f>
        <v>0</v>
      </c>
      <c r="D7" s="7">
        <f>'IRA Calculations'!Q48</f>
        <v>0</v>
      </c>
      <c r="E7" s="7">
        <f>'IRA Calculations'!R48</f>
        <v>0</v>
      </c>
      <c r="F7" s="7">
        <f>'IRA Calculations'!S48</f>
        <v>0</v>
      </c>
      <c r="G7" s="7">
        <f>'IRA Calculations'!T48</f>
        <v>0</v>
      </c>
      <c r="H7" s="7">
        <f>'IRA Calculations'!U48</f>
        <v>0</v>
      </c>
      <c r="I7" s="7">
        <f>'IRA Calculations'!V48</f>
        <v>0</v>
      </c>
      <c r="J7" s="7">
        <f>'IRA Calculations'!W48</f>
        <v>0</v>
      </c>
      <c r="K7" s="7">
        <f>'IRA Calculations'!X48</f>
        <v>0</v>
      </c>
      <c r="L7" s="7">
        <f>'IRA Calculations'!Y48</f>
        <v>0</v>
      </c>
      <c r="M7" s="7">
        <f>'IRA Calculations'!Z48</f>
        <v>0</v>
      </c>
      <c r="N7" s="7">
        <f>'IRA Calculations'!AA48</f>
        <v>0</v>
      </c>
      <c r="O7" s="7">
        <f>'IRA Calculations'!AB48</f>
        <v>0</v>
      </c>
      <c r="P7" s="7">
        <f>'IRA Calculations'!AC48</f>
        <v>0</v>
      </c>
      <c r="Q7" s="7">
        <f>'IRA Calculations'!AD48</f>
        <v>0</v>
      </c>
      <c r="R7" s="7">
        <f>'IRA Calculations'!AE48</f>
        <v>0</v>
      </c>
      <c r="S7" s="7">
        <f>'IRA Calculations'!AF48</f>
        <v>0</v>
      </c>
      <c r="T7" s="7">
        <f>'IRA Calculations'!AG48</f>
        <v>0</v>
      </c>
      <c r="U7" s="7">
        <f>'IRA Calculations'!AH48</f>
        <v>0</v>
      </c>
      <c r="V7" s="7">
        <f>'IRA Calculations'!AI48</f>
        <v>0</v>
      </c>
      <c r="W7" s="7">
        <f>'IRA Calculations'!AJ48</f>
        <v>0</v>
      </c>
      <c r="X7" s="7">
        <f>'IRA Calculations'!AK48</f>
        <v>0</v>
      </c>
      <c r="Y7" s="7">
        <f>'IRA Calculations'!AL48</f>
        <v>0</v>
      </c>
      <c r="Z7" s="7">
        <f>'IRA Calculations'!AM48</f>
        <v>0</v>
      </c>
      <c r="AA7" s="7">
        <f>'IRA Calculations'!AN48</f>
        <v>0</v>
      </c>
      <c r="AB7" s="7">
        <f>'IRA Calculations'!AO48</f>
        <v>0</v>
      </c>
      <c r="AC7" s="7">
        <f>'IRA Calculations'!AP48</f>
        <v>0</v>
      </c>
      <c r="AD7" s="7">
        <f>'IRA Calculations'!AQ48</f>
        <v>0</v>
      </c>
      <c r="AE7" s="7">
        <f>'IRA Calculations'!AR48</f>
        <v>0</v>
      </c>
      <c r="AF7" s="7">
        <f>'IRA Calculations'!AS48</f>
        <v>0</v>
      </c>
      <c r="AG7" s="7">
        <f>'IRA Calculations'!AT48</f>
        <v>0</v>
      </c>
    </row>
    <row r="8" spans="1:35">
      <c r="A8" s="1" t="s">
        <v>344</v>
      </c>
      <c r="B8" s="7">
        <f>'IRA Calculations'!O49</f>
        <v>0</v>
      </c>
      <c r="C8" s="7">
        <f>'IRA Calculations'!P49</f>
        <v>0</v>
      </c>
      <c r="D8" s="7">
        <f>'IRA Calculations'!Q49</f>
        <v>0</v>
      </c>
      <c r="E8" s="7">
        <f>'IRA Calculations'!R49</f>
        <v>0</v>
      </c>
      <c r="F8" s="7">
        <f>'IRA Calculations'!S49</f>
        <v>0</v>
      </c>
      <c r="G8" s="7">
        <f>'IRA Calculations'!T49</f>
        <v>0</v>
      </c>
      <c r="H8" s="7">
        <f>'IRA Calculations'!U49</f>
        <v>0</v>
      </c>
      <c r="I8" s="7">
        <f>'IRA Calculations'!V49</f>
        <v>0</v>
      </c>
      <c r="J8" s="7">
        <f>'IRA Calculations'!W49</f>
        <v>0</v>
      </c>
      <c r="K8" s="7">
        <f>'IRA Calculations'!X49</f>
        <v>0</v>
      </c>
      <c r="L8" s="7">
        <f>'IRA Calculations'!Y49</f>
        <v>0</v>
      </c>
      <c r="M8" s="7">
        <f>'IRA Calculations'!Z49</f>
        <v>0</v>
      </c>
      <c r="N8" s="7">
        <f>'IRA Calculations'!AA49</f>
        <v>0</v>
      </c>
      <c r="O8" s="7">
        <f>'IRA Calculations'!AB49</f>
        <v>0</v>
      </c>
      <c r="P8" s="7">
        <f>'IRA Calculations'!AC49</f>
        <v>0</v>
      </c>
      <c r="Q8" s="7">
        <f>'IRA Calculations'!AD49</f>
        <v>0</v>
      </c>
      <c r="R8" s="7">
        <f>'IRA Calculations'!AE49</f>
        <v>0</v>
      </c>
      <c r="S8" s="7">
        <f>'IRA Calculations'!AF49</f>
        <v>0</v>
      </c>
      <c r="T8" s="7">
        <f>'IRA Calculations'!AG49</f>
        <v>0</v>
      </c>
      <c r="U8" s="7">
        <f>'IRA Calculations'!AH49</f>
        <v>0</v>
      </c>
      <c r="V8" s="7">
        <f>'IRA Calculations'!AI49</f>
        <v>0</v>
      </c>
      <c r="W8" s="7">
        <f>'IRA Calculations'!AJ49</f>
        <v>0</v>
      </c>
      <c r="X8" s="7">
        <f>'IRA Calculations'!AK49</f>
        <v>0</v>
      </c>
      <c r="Y8" s="7">
        <f>'IRA Calculations'!AL49</f>
        <v>0</v>
      </c>
      <c r="Z8" s="7">
        <f>'IRA Calculations'!AM49</f>
        <v>0</v>
      </c>
      <c r="AA8" s="7">
        <f>'IRA Calculations'!AN49</f>
        <v>0</v>
      </c>
      <c r="AB8" s="7">
        <f>'IRA Calculations'!AO49</f>
        <v>0</v>
      </c>
      <c r="AC8" s="7">
        <f>'IRA Calculations'!AP49</f>
        <v>0</v>
      </c>
      <c r="AD8" s="7">
        <f>'IRA Calculations'!AQ49</f>
        <v>0</v>
      </c>
      <c r="AE8" s="7">
        <f>'IRA Calculations'!AR49</f>
        <v>0</v>
      </c>
      <c r="AF8" s="7">
        <f>'IRA Calculations'!AS49</f>
        <v>0</v>
      </c>
      <c r="AG8" s="7">
        <f>'IRA Calculations'!AT49</f>
        <v>0</v>
      </c>
    </row>
    <row r="9" spans="1:35">
      <c r="A9" s="1" t="s">
        <v>345</v>
      </c>
      <c r="B9" s="7">
        <f>'IRA Calculations'!O50</f>
        <v>0</v>
      </c>
      <c r="C9" s="7">
        <f>'IRA Calculations'!P50</f>
        <v>0</v>
      </c>
      <c r="D9" s="7">
        <f>'IRA Calculations'!Q50</f>
        <v>0</v>
      </c>
      <c r="E9" s="7">
        <f>'IRA Calculations'!R50</f>
        <v>0</v>
      </c>
      <c r="F9" s="7">
        <f>'IRA Calculations'!S50</f>
        <v>0</v>
      </c>
      <c r="G9" s="7">
        <f>'IRA Calculations'!T50</f>
        <v>0</v>
      </c>
      <c r="H9" s="7">
        <f>'IRA Calculations'!U50</f>
        <v>0</v>
      </c>
      <c r="I9" s="7">
        <f>'IRA Calculations'!V50</f>
        <v>0</v>
      </c>
      <c r="J9" s="7">
        <f>'IRA Calculations'!W50</f>
        <v>0</v>
      </c>
      <c r="K9" s="7">
        <f>'IRA Calculations'!X50</f>
        <v>0</v>
      </c>
      <c r="L9" s="7">
        <f>'IRA Calculations'!Y50</f>
        <v>0</v>
      </c>
      <c r="M9" s="7">
        <f>'IRA Calculations'!Z50</f>
        <v>0</v>
      </c>
      <c r="N9" s="7">
        <f>'IRA Calculations'!AA50</f>
        <v>0</v>
      </c>
      <c r="O9" s="7">
        <f>'IRA Calculations'!AB50</f>
        <v>0</v>
      </c>
      <c r="P9" s="7">
        <f>'IRA Calculations'!AC50</f>
        <v>0</v>
      </c>
      <c r="Q9" s="7">
        <f>'IRA Calculations'!AD50</f>
        <v>0</v>
      </c>
      <c r="R9" s="7">
        <f>'IRA Calculations'!AE50</f>
        <v>0</v>
      </c>
      <c r="S9" s="7">
        <f>'IRA Calculations'!AF50</f>
        <v>0</v>
      </c>
      <c r="T9" s="7">
        <f>'IRA Calculations'!AG50</f>
        <v>0</v>
      </c>
      <c r="U9" s="7">
        <f>'IRA Calculations'!AH50</f>
        <v>0</v>
      </c>
      <c r="V9" s="7">
        <f>'IRA Calculations'!AI50</f>
        <v>0</v>
      </c>
      <c r="W9" s="7">
        <f>'IRA Calculations'!AJ50</f>
        <v>0</v>
      </c>
      <c r="X9" s="7">
        <f>'IRA Calculations'!AK50</f>
        <v>0</v>
      </c>
      <c r="Y9" s="7">
        <f>'IRA Calculations'!AL50</f>
        <v>0</v>
      </c>
      <c r="Z9" s="7">
        <f>'IRA Calculations'!AM50</f>
        <v>0</v>
      </c>
      <c r="AA9" s="7">
        <f>'IRA Calculations'!AN50</f>
        <v>0</v>
      </c>
      <c r="AB9" s="7">
        <f>'IRA Calculations'!AO50</f>
        <v>0</v>
      </c>
      <c r="AC9" s="7">
        <f>'IRA Calculations'!AP50</f>
        <v>0</v>
      </c>
      <c r="AD9" s="7">
        <f>'IRA Calculations'!AQ50</f>
        <v>0</v>
      </c>
      <c r="AE9" s="7">
        <f>'IRA Calculations'!AR50</f>
        <v>0</v>
      </c>
      <c r="AF9" s="7">
        <f>'IRA Calculations'!AS50</f>
        <v>0</v>
      </c>
      <c r="AG9" s="7">
        <f>'IRA Calculations'!AT50</f>
        <v>0</v>
      </c>
    </row>
    <row r="10" spans="1:35">
      <c r="A10" s="1" t="s">
        <v>346</v>
      </c>
      <c r="B10" s="7">
        <f>'IRA Calculations'!O51</f>
        <v>7073352700089.752</v>
      </c>
      <c r="C10" s="7">
        <f>'IRA Calculations'!P51</f>
        <v>7073352700089.752</v>
      </c>
      <c r="D10" s="7">
        <f>'IRA Calculations'!Q51</f>
        <v>7073352700089.752</v>
      </c>
      <c r="E10" s="7">
        <f>'IRA Calculations'!R51</f>
        <v>6932435945355.7256</v>
      </c>
      <c r="F10" s="7">
        <f>'IRA Calculations'!S51</f>
        <v>6821701549022.6484</v>
      </c>
      <c r="G10" s="7">
        <f>'IRA Calculations'!T51</f>
        <v>6739257949041.6592</v>
      </c>
      <c r="H10" s="7">
        <f>'IRA Calculations'!U51</f>
        <v>6682320608866.9658</v>
      </c>
      <c r="I10" s="7">
        <f>'IRA Calculations'!V51</f>
        <v>6647562316137.3047</v>
      </c>
      <c r="J10" s="7">
        <f>'IRA Calculations'!W51</f>
        <v>6631489631204.707</v>
      </c>
      <c r="K10" s="7">
        <f>'IRA Calculations'!X51</f>
        <v>6630606439221.1699</v>
      </c>
      <c r="L10" s="7">
        <f>'IRA Calculations'!Y51</f>
        <v>6641210016945.04</v>
      </c>
      <c r="M10" s="7">
        <f>'IRA Calculations'!Z51</f>
        <v>6662029752056.2041</v>
      </c>
      <c r="N10" s="7">
        <f>'IRA Calculations'!AA51</f>
        <v>6690552534396.6748</v>
      </c>
      <c r="O10" s="7">
        <f>'IRA Calculations'!AB51</f>
        <v>6723552044928.6553</v>
      </c>
      <c r="P10" s="7">
        <f>'IRA Calculations'!AC51</f>
        <v>6759419621497.0225</v>
      </c>
      <c r="Q10" s="7">
        <f>'IRA Calculations'!AD51</f>
        <v>6798211332714.8848</v>
      </c>
      <c r="R10" s="7">
        <f>'IRA Calculations'!AE51</f>
        <v>6839362042920.3047</v>
      </c>
      <c r="S10" s="7">
        <f>'IRA Calculations'!AF51</f>
        <v>6882058126057.4531</v>
      </c>
      <c r="T10" s="7">
        <f>'IRA Calculations'!AG51</f>
        <v>6925362367924.5879</v>
      </c>
      <c r="U10" s="7">
        <f>'IRA Calculations'!AH51</f>
        <v>6969176603107.7549</v>
      </c>
      <c r="V10" s="7">
        <f>'IRA Calculations'!AI51</f>
        <v>7013186071366.0879</v>
      </c>
      <c r="W10" s="7">
        <f>'IRA Calculations'!AJ51</f>
        <v>7057348374246.2373</v>
      </c>
      <c r="X10" s="7">
        <f>'IRA Calculations'!AK51</f>
        <v>7092548150510.2881</v>
      </c>
      <c r="Y10" s="7">
        <f>'IRA Calculations'!AL51</f>
        <v>7127417911029.291</v>
      </c>
      <c r="Z10" s="7">
        <f>'IRA Calculations'!AM51</f>
        <v>7162046653196.1436</v>
      </c>
      <c r="AA10" s="7">
        <f>'IRA Calculations'!AN51</f>
        <v>7196425153938.4131</v>
      </c>
      <c r="AB10" s="7">
        <f>'IRA Calculations'!AO51</f>
        <v>7230771273268.4688</v>
      </c>
      <c r="AC10" s="7">
        <f>'IRA Calculations'!AP51</f>
        <v>7264964494665.1689</v>
      </c>
      <c r="AD10" s="7">
        <f>'IRA Calculations'!AQ51</f>
        <v>7299398817745.8672</v>
      </c>
      <c r="AE10" s="7">
        <f>'IRA Calculations'!AR51</f>
        <v>7333970605589.0938</v>
      </c>
      <c r="AF10" s="7">
        <f>'IRA Calculations'!AS51</f>
        <v>7368601849488.5645</v>
      </c>
      <c r="AG10" s="7">
        <f>'IRA Calculations'!AT51</f>
        <v>7403443391244.8955</v>
      </c>
    </row>
    <row r="11" spans="1:35">
      <c r="A11" s="1" t="s">
        <v>347</v>
      </c>
      <c r="B11" s="7">
        <f>'IRA Calculations'!O52</f>
        <v>0</v>
      </c>
      <c r="C11" s="7">
        <f>'IRA Calculations'!P52</f>
        <v>0</v>
      </c>
      <c r="D11" s="7">
        <f>'IRA Calculations'!Q52</f>
        <v>0</v>
      </c>
      <c r="E11" s="7">
        <f>'IRA Calculations'!R52</f>
        <v>0</v>
      </c>
      <c r="F11" s="7">
        <f>'IRA Calculations'!S52</f>
        <v>0</v>
      </c>
      <c r="G11" s="7">
        <f>'IRA Calculations'!T52</f>
        <v>0</v>
      </c>
      <c r="H11" s="7">
        <f>'IRA Calculations'!U52</f>
        <v>0</v>
      </c>
      <c r="I11" s="7">
        <f>'IRA Calculations'!V52</f>
        <v>0</v>
      </c>
      <c r="J11" s="7">
        <f>'IRA Calculations'!W52</f>
        <v>0</v>
      </c>
      <c r="K11" s="7">
        <f>'IRA Calculations'!X52</f>
        <v>0</v>
      </c>
      <c r="L11" s="7">
        <f>'IRA Calculations'!Y52</f>
        <v>0</v>
      </c>
      <c r="M11" s="7">
        <f>'IRA Calculations'!Z52</f>
        <v>0</v>
      </c>
      <c r="N11" s="7">
        <f>'IRA Calculations'!AA52</f>
        <v>0</v>
      </c>
      <c r="O11" s="7">
        <f>'IRA Calculations'!AB52</f>
        <v>0</v>
      </c>
      <c r="P11" s="7">
        <f>'IRA Calculations'!AC52</f>
        <v>0</v>
      </c>
      <c r="Q11" s="7">
        <f>'IRA Calculations'!AD52</f>
        <v>0</v>
      </c>
      <c r="R11" s="7">
        <f>'IRA Calculations'!AE52</f>
        <v>0</v>
      </c>
      <c r="S11" s="7">
        <f>'IRA Calculations'!AF52</f>
        <v>0</v>
      </c>
      <c r="T11" s="7">
        <f>'IRA Calculations'!AG52</f>
        <v>0</v>
      </c>
      <c r="U11" s="7">
        <f>'IRA Calculations'!AH52</f>
        <v>0</v>
      </c>
      <c r="V11" s="7">
        <f>'IRA Calculations'!AI52</f>
        <v>0</v>
      </c>
      <c r="W11" s="7">
        <f>'IRA Calculations'!AJ52</f>
        <v>0</v>
      </c>
      <c r="X11" s="7">
        <f>'IRA Calculations'!AK52</f>
        <v>0</v>
      </c>
      <c r="Y11" s="7">
        <f>'IRA Calculations'!AL52</f>
        <v>0</v>
      </c>
      <c r="Z11" s="7">
        <f>'IRA Calculations'!AM52</f>
        <v>0</v>
      </c>
      <c r="AA11" s="7">
        <f>'IRA Calculations'!AN52</f>
        <v>0</v>
      </c>
      <c r="AB11" s="7">
        <f>'IRA Calculations'!AO52</f>
        <v>0</v>
      </c>
      <c r="AC11" s="7">
        <f>'IRA Calculations'!AP52</f>
        <v>0</v>
      </c>
      <c r="AD11" s="7">
        <f>'IRA Calculations'!AQ52</f>
        <v>0</v>
      </c>
      <c r="AE11" s="7">
        <f>'IRA Calculations'!AR52</f>
        <v>0</v>
      </c>
      <c r="AF11" s="7">
        <f>'IRA Calculations'!AS52</f>
        <v>0</v>
      </c>
      <c r="AG11" s="7">
        <f>'IRA Calculations'!AT52</f>
        <v>0</v>
      </c>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11"/>
  <sheetViews>
    <sheetView zoomScale="80" zoomScaleNormal="80" workbookViewId="0">
      <selection activeCell="H8" sqref="H8"/>
    </sheetView>
  </sheetViews>
  <sheetFormatPr defaultColWidth="8.85546875" defaultRowHeight="15"/>
  <cols>
    <col min="1" max="1" width="29.85546875" customWidth="1"/>
    <col min="2" max="33" width="13.1406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Calculations'!O56</f>
        <v>123944235711996.48</v>
      </c>
      <c r="C2" s="7">
        <f>'IRA Calculations'!P56</f>
        <v>123944235711996.48</v>
      </c>
      <c r="D2" s="7">
        <f>'IRA Calculations'!Q56</f>
        <v>123944235711996.48</v>
      </c>
      <c r="E2" s="7">
        <f>'IRA Calculations'!R56</f>
        <v>122149828460876.59</v>
      </c>
      <c r="F2" s="7">
        <f>'IRA Calculations'!S56</f>
        <v>119770164895665.69</v>
      </c>
      <c r="G2" s="7">
        <f>'IRA Calculations'!T56</f>
        <v>117835588665730.94</v>
      </c>
      <c r="H2" s="7">
        <f>'IRA Calculations'!U56</f>
        <v>116055538788245.25</v>
      </c>
      <c r="I2" s="7">
        <f>'IRA Calculations'!V56</f>
        <v>114052621084696.38</v>
      </c>
      <c r="J2" s="7">
        <f>'IRA Calculations'!W56</f>
        <v>112208998019629.36</v>
      </c>
      <c r="K2" s="7">
        <f>'IRA Calculations'!X56</f>
        <v>110606763261206.36</v>
      </c>
      <c r="L2" s="7">
        <f>'IRA Calculations'!Y56</f>
        <v>109115648260349.38</v>
      </c>
      <c r="M2" s="7">
        <f>'IRA Calculations'!Z56</f>
        <v>107551492895383.28</v>
      </c>
      <c r="N2" s="7">
        <f>'IRA Calculations'!AA56</f>
        <v>105891498544737.44</v>
      </c>
      <c r="O2" s="7">
        <f>'IRA Calculations'!AB56</f>
        <v>104213970880632.45</v>
      </c>
      <c r="P2" s="7">
        <f>'IRA Calculations'!AC56</f>
        <v>102656070491639.05</v>
      </c>
      <c r="Q2" s="7">
        <f>'IRA Calculations'!AD56</f>
        <v>101207673131790.33</v>
      </c>
      <c r="R2" s="7">
        <f>'IRA Calculations'!AE56</f>
        <v>99814528997479.031</v>
      </c>
      <c r="S2" s="7">
        <f>'IRA Calculations'!AF56</f>
        <v>98412076483632.75</v>
      </c>
      <c r="T2" s="7">
        <f>'IRA Calculations'!AG56</f>
        <v>96965122675959</v>
      </c>
      <c r="U2" s="7">
        <f>'IRA Calculations'!AH56</f>
        <v>95512299006275.813</v>
      </c>
      <c r="V2" s="7">
        <f>'IRA Calculations'!AI56</f>
        <v>93944897680764.938</v>
      </c>
      <c r="W2" s="7">
        <f>'IRA Calculations'!AJ56</f>
        <v>92199951941298.781</v>
      </c>
      <c r="X2" s="7">
        <f>'IRA Calculations'!AK56</f>
        <v>89901984426589.016</v>
      </c>
      <c r="Y2" s="7">
        <f>'IRA Calculations'!AL56</f>
        <v>87487700616553.094</v>
      </c>
      <c r="Z2" s="7">
        <f>'IRA Calculations'!AM56</f>
        <v>85010146833662.969</v>
      </c>
      <c r="AA2" s="7">
        <f>'IRA Calculations'!AN56</f>
        <v>82474540246782.422</v>
      </c>
      <c r="AB2" s="7">
        <f>'IRA Calculations'!AO56</f>
        <v>79871844431852.781</v>
      </c>
      <c r="AC2" s="7">
        <f>'IRA Calculations'!AP56</f>
        <v>77156712844921.563</v>
      </c>
      <c r="AD2" s="7">
        <f>'IRA Calculations'!AQ56</f>
        <v>74274950073478.453</v>
      </c>
      <c r="AE2" s="7">
        <f>'IRA Calculations'!AR56</f>
        <v>73873094281283.984</v>
      </c>
      <c r="AF2" s="7">
        <f>'IRA Calculations'!AS56</f>
        <v>73829902750042.984</v>
      </c>
      <c r="AG2" s="7">
        <f>'IRA Calculations'!AT56</f>
        <v>73761585033459.469</v>
      </c>
    </row>
    <row r="3" spans="1:35">
      <c r="A3" s="1" t="s">
        <v>77</v>
      </c>
      <c r="B3" s="7">
        <f>'IRA Calculations'!O57</f>
        <v>0</v>
      </c>
      <c r="C3" s="7">
        <f>'IRA Calculations'!P57</f>
        <v>0</v>
      </c>
      <c r="D3" s="7">
        <f>'IRA Calculations'!Q57</f>
        <v>0</v>
      </c>
      <c r="E3" s="7">
        <f>'IRA Calculations'!R57</f>
        <v>0</v>
      </c>
      <c r="F3" s="7">
        <f>'IRA Calculations'!S57</f>
        <v>0</v>
      </c>
      <c r="G3" s="7">
        <f>'IRA Calculations'!T57</f>
        <v>0</v>
      </c>
      <c r="H3" s="7">
        <f>'IRA Calculations'!U57</f>
        <v>0</v>
      </c>
      <c r="I3" s="7">
        <f>'IRA Calculations'!V57</f>
        <v>0</v>
      </c>
      <c r="J3" s="7">
        <f>'IRA Calculations'!W57</f>
        <v>0</v>
      </c>
      <c r="K3" s="7">
        <f>'IRA Calculations'!X57</f>
        <v>0</v>
      </c>
      <c r="L3" s="7">
        <f>'IRA Calculations'!Y57</f>
        <v>0</v>
      </c>
      <c r="M3" s="7">
        <f>'IRA Calculations'!Z57</f>
        <v>0</v>
      </c>
      <c r="N3" s="7">
        <f>'IRA Calculations'!AA57</f>
        <v>0</v>
      </c>
      <c r="O3" s="7">
        <f>'IRA Calculations'!AB57</f>
        <v>0</v>
      </c>
      <c r="P3" s="7">
        <f>'IRA Calculations'!AC57</f>
        <v>0</v>
      </c>
      <c r="Q3" s="7">
        <f>'IRA Calculations'!AD57</f>
        <v>0</v>
      </c>
      <c r="R3" s="7">
        <f>'IRA Calculations'!AE57</f>
        <v>0</v>
      </c>
      <c r="S3" s="7">
        <f>'IRA Calculations'!AF57</f>
        <v>0</v>
      </c>
      <c r="T3" s="7">
        <f>'IRA Calculations'!AG57</f>
        <v>0</v>
      </c>
      <c r="U3" s="7">
        <f>'IRA Calculations'!AH57</f>
        <v>0</v>
      </c>
      <c r="V3" s="7">
        <f>'IRA Calculations'!AI57</f>
        <v>0</v>
      </c>
      <c r="W3" s="7">
        <f>'IRA Calculations'!AJ57</f>
        <v>0</v>
      </c>
      <c r="X3" s="7">
        <f>'IRA Calculations'!AK57</f>
        <v>0</v>
      </c>
      <c r="Y3" s="7">
        <f>'IRA Calculations'!AL57</f>
        <v>0</v>
      </c>
      <c r="Z3" s="7">
        <f>'IRA Calculations'!AM57</f>
        <v>0</v>
      </c>
      <c r="AA3" s="7">
        <f>'IRA Calculations'!AN57</f>
        <v>0</v>
      </c>
      <c r="AB3" s="7">
        <f>'IRA Calculations'!AO57</f>
        <v>0</v>
      </c>
      <c r="AC3" s="7">
        <f>'IRA Calculations'!AP57</f>
        <v>0</v>
      </c>
      <c r="AD3" s="7">
        <f>'IRA Calculations'!AQ57</f>
        <v>0</v>
      </c>
      <c r="AE3" s="7">
        <f>'IRA Calculations'!AR57</f>
        <v>0</v>
      </c>
      <c r="AF3" s="7">
        <f>'IRA Calculations'!AS57</f>
        <v>0</v>
      </c>
      <c r="AG3" s="7">
        <f>'IRA Calculations'!AT57</f>
        <v>0</v>
      </c>
    </row>
    <row r="4" spans="1:35">
      <c r="A4" s="1" t="s">
        <v>78</v>
      </c>
      <c r="B4" s="7">
        <f>'IRA Calculations'!O58</f>
        <v>0</v>
      </c>
      <c r="C4" s="7">
        <f>'IRA Calculations'!P58</f>
        <v>0</v>
      </c>
      <c r="D4" s="7">
        <f>'IRA Calculations'!Q58</f>
        <v>0</v>
      </c>
      <c r="E4" s="7">
        <f>'IRA Calculations'!R58</f>
        <v>0</v>
      </c>
      <c r="F4" s="7">
        <f>'IRA Calculations'!S58</f>
        <v>0</v>
      </c>
      <c r="G4" s="7">
        <f>'IRA Calculations'!T58</f>
        <v>0</v>
      </c>
      <c r="H4" s="7">
        <f>'IRA Calculations'!U58</f>
        <v>0</v>
      </c>
      <c r="I4" s="7">
        <f>'IRA Calculations'!V58</f>
        <v>0</v>
      </c>
      <c r="J4" s="7">
        <f>'IRA Calculations'!W58</f>
        <v>0</v>
      </c>
      <c r="K4" s="7">
        <f>'IRA Calculations'!X58</f>
        <v>0</v>
      </c>
      <c r="L4" s="7">
        <f>'IRA Calculations'!Y58</f>
        <v>0</v>
      </c>
      <c r="M4" s="7">
        <f>'IRA Calculations'!Z58</f>
        <v>0</v>
      </c>
      <c r="N4" s="7">
        <f>'IRA Calculations'!AA58</f>
        <v>0</v>
      </c>
      <c r="O4" s="7">
        <f>'IRA Calculations'!AB58</f>
        <v>0</v>
      </c>
      <c r="P4" s="7">
        <f>'IRA Calculations'!AC58</f>
        <v>0</v>
      </c>
      <c r="Q4" s="7">
        <f>'IRA Calculations'!AD58</f>
        <v>0</v>
      </c>
      <c r="R4" s="7">
        <f>'IRA Calculations'!AE58</f>
        <v>0</v>
      </c>
      <c r="S4" s="7">
        <f>'IRA Calculations'!AF58</f>
        <v>0</v>
      </c>
      <c r="T4" s="7">
        <f>'IRA Calculations'!AG58</f>
        <v>0</v>
      </c>
      <c r="U4" s="7">
        <f>'IRA Calculations'!AH58</f>
        <v>0</v>
      </c>
      <c r="V4" s="7">
        <f>'IRA Calculations'!AI58</f>
        <v>0</v>
      </c>
      <c r="W4" s="7">
        <f>'IRA Calculations'!AJ58</f>
        <v>0</v>
      </c>
      <c r="X4" s="7">
        <f>'IRA Calculations'!AK58</f>
        <v>0</v>
      </c>
      <c r="Y4" s="7">
        <f>'IRA Calculations'!AL58</f>
        <v>0</v>
      </c>
      <c r="Z4" s="7">
        <f>'IRA Calculations'!AM58</f>
        <v>0</v>
      </c>
      <c r="AA4" s="7">
        <f>'IRA Calculations'!AN58</f>
        <v>0</v>
      </c>
      <c r="AB4" s="7">
        <f>'IRA Calculations'!AO58</f>
        <v>0</v>
      </c>
      <c r="AC4" s="7">
        <f>'IRA Calculations'!AP58</f>
        <v>0</v>
      </c>
      <c r="AD4" s="7">
        <f>'IRA Calculations'!AQ58</f>
        <v>0</v>
      </c>
      <c r="AE4" s="7">
        <f>'IRA Calculations'!AR58</f>
        <v>0</v>
      </c>
      <c r="AF4" s="7">
        <f>'IRA Calculations'!AS58</f>
        <v>0</v>
      </c>
      <c r="AG4" s="7">
        <f>'IRA Calculations'!AT58</f>
        <v>0</v>
      </c>
    </row>
    <row r="5" spans="1:35">
      <c r="A5" s="1" t="s">
        <v>79</v>
      </c>
      <c r="B5" s="7">
        <f>'IRA Calculations'!O59</f>
        <v>0</v>
      </c>
      <c r="C5" s="7">
        <f>'IRA Calculations'!P59</f>
        <v>0</v>
      </c>
      <c r="D5" s="7">
        <f>'IRA Calculations'!Q59</f>
        <v>0</v>
      </c>
      <c r="E5" s="7">
        <f>'IRA Calculations'!R59</f>
        <v>0</v>
      </c>
      <c r="F5" s="7">
        <f>'IRA Calculations'!S59</f>
        <v>0</v>
      </c>
      <c r="G5" s="7">
        <f>'IRA Calculations'!T59</f>
        <v>0</v>
      </c>
      <c r="H5" s="7">
        <f>'IRA Calculations'!U59</f>
        <v>0</v>
      </c>
      <c r="I5" s="7">
        <f>'IRA Calculations'!V59</f>
        <v>0</v>
      </c>
      <c r="J5" s="7">
        <f>'IRA Calculations'!W59</f>
        <v>0</v>
      </c>
      <c r="K5" s="7">
        <f>'IRA Calculations'!X59</f>
        <v>0</v>
      </c>
      <c r="L5" s="7">
        <f>'IRA Calculations'!Y59</f>
        <v>0</v>
      </c>
      <c r="M5" s="7">
        <f>'IRA Calculations'!Z59</f>
        <v>0</v>
      </c>
      <c r="N5" s="7">
        <f>'IRA Calculations'!AA59</f>
        <v>0</v>
      </c>
      <c r="O5" s="7">
        <f>'IRA Calculations'!AB59</f>
        <v>0</v>
      </c>
      <c r="P5" s="7">
        <f>'IRA Calculations'!AC59</f>
        <v>0</v>
      </c>
      <c r="Q5" s="7">
        <f>'IRA Calculations'!AD59</f>
        <v>0</v>
      </c>
      <c r="R5" s="7">
        <f>'IRA Calculations'!AE59</f>
        <v>0</v>
      </c>
      <c r="S5" s="7">
        <f>'IRA Calculations'!AF59</f>
        <v>0</v>
      </c>
      <c r="T5" s="7">
        <f>'IRA Calculations'!AG59</f>
        <v>0</v>
      </c>
      <c r="U5" s="7">
        <f>'IRA Calculations'!AH59</f>
        <v>0</v>
      </c>
      <c r="V5" s="7">
        <f>'IRA Calculations'!AI59</f>
        <v>0</v>
      </c>
      <c r="W5" s="7">
        <f>'IRA Calculations'!AJ59</f>
        <v>0</v>
      </c>
      <c r="X5" s="7">
        <f>'IRA Calculations'!AK59</f>
        <v>0</v>
      </c>
      <c r="Y5" s="7">
        <f>'IRA Calculations'!AL59</f>
        <v>0</v>
      </c>
      <c r="Z5" s="7">
        <f>'IRA Calculations'!AM59</f>
        <v>0</v>
      </c>
      <c r="AA5" s="7">
        <f>'IRA Calculations'!AN59</f>
        <v>0</v>
      </c>
      <c r="AB5" s="7">
        <f>'IRA Calculations'!AO59</f>
        <v>0</v>
      </c>
      <c r="AC5" s="7">
        <f>'IRA Calculations'!AP59</f>
        <v>0</v>
      </c>
      <c r="AD5" s="7">
        <f>'IRA Calculations'!AQ59</f>
        <v>0</v>
      </c>
      <c r="AE5" s="7">
        <f>'IRA Calculations'!AR59</f>
        <v>0</v>
      </c>
      <c r="AF5" s="7">
        <f>'IRA Calculations'!AS59</f>
        <v>0</v>
      </c>
      <c r="AG5" s="7">
        <f>'IRA Calculations'!AT59</f>
        <v>0</v>
      </c>
    </row>
    <row r="6" spans="1:35">
      <c r="A6" s="1" t="s">
        <v>81</v>
      </c>
      <c r="B6" s="7">
        <f>'IRA Calculations'!O60</f>
        <v>0</v>
      </c>
      <c r="C6" s="7">
        <f>'IRA Calculations'!P60</f>
        <v>0</v>
      </c>
      <c r="D6" s="7">
        <f>'IRA Calculations'!Q60</f>
        <v>0</v>
      </c>
      <c r="E6" s="7">
        <f>'IRA Calculations'!R60</f>
        <v>0</v>
      </c>
      <c r="F6" s="7">
        <f>'IRA Calculations'!S60</f>
        <v>0</v>
      </c>
      <c r="G6" s="7">
        <f>'IRA Calculations'!T60</f>
        <v>0</v>
      </c>
      <c r="H6" s="7">
        <f>'IRA Calculations'!U60</f>
        <v>0</v>
      </c>
      <c r="I6" s="7">
        <f>'IRA Calculations'!V60</f>
        <v>0</v>
      </c>
      <c r="J6" s="7">
        <f>'IRA Calculations'!W60</f>
        <v>0</v>
      </c>
      <c r="K6" s="7">
        <f>'IRA Calculations'!X60</f>
        <v>0</v>
      </c>
      <c r="L6" s="7">
        <f>'IRA Calculations'!Y60</f>
        <v>0</v>
      </c>
      <c r="M6" s="7">
        <f>'IRA Calculations'!Z60</f>
        <v>0</v>
      </c>
      <c r="N6" s="7">
        <f>'IRA Calculations'!AA60</f>
        <v>0</v>
      </c>
      <c r="O6" s="7">
        <f>'IRA Calculations'!AB60</f>
        <v>0</v>
      </c>
      <c r="P6" s="7">
        <f>'IRA Calculations'!AC60</f>
        <v>0</v>
      </c>
      <c r="Q6" s="7">
        <f>'IRA Calculations'!AD60</f>
        <v>0</v>
      </c>
      <c r="R6" s="7">
        <f>'IRA Calculations'!AE60</f>
        <v>0</v>
      </c>
      <c r="S6" s="7">
        <f>'IRA Calculations'!AF60</f>
        <v>0</v>
      </c>
      <c r="T6" s="7">
        <f>'IRA Calculations'!AG60</f>
        <v>0</v>
      </c>
      <c r="U6" s="7">
        <f>'IRA Calculations'!AH60</f>
        <v>0</v>
      </c>
      <c r="V6" s="7">
        <f>'IRA Calculations'!AI60</f>
        <v>0</v>
      </c>
      <c r="W6" s="7">
        <f>'IRA Calculations'!AJ60</f>
        <v>0</v>
      </c>
      <c r="X6" s="7">
        <f>'IRA Calculations'!AK60</f>
        <v>0</v>
      </c>
      <c r="Y6" s="7">
        <f>'IRA Calculations'!AL60</f>
        <v>0</v>
      </c>
      <c r="Z6" s="7">
        <f>'IRA Calculations'!AM60</f>
        <v>0</v>
      </c>
      <c r="AA6" s="7">
        <f>'IRA Calculations'!AN60</f>
        <v>0</v>
      </c>
      <c r="AB6" s="7">
        <f>'IRA Calculations'!AO60</f>
        <v>0</v>
      </c>
      <c r="AC6" s="7">
        <f>'IRA Calculations'!AP60</f>
        <v>0</v>
      </c>
      <c r="AD6" s="7">
        <f>'IRA Calculations'!AQ60</f>
        <v>0</v>
      </c>
      <c r="AE6" s="7">
        <f>'IRA Calculations'!AR60</f>
        <v>0</v>
      </c>
      <c r="AF6" s="7">
        <f>'IRA Calculations'!AS60</f>
        <v>0</v>
      </c>
      <c r="AG6" s="7">
        <f>'IRA Calculations'!AT60</f>
        <v>0</v>
      </c>
    </row>
    <row r="7" spans="1:35">
      <c r="A7" s="1" t="s">
        <v>204</v>
      </c>
      <c r="B7" s="7">
        <f>'IRA Calculations'!O61</f>
        <v>0</v>
      </c>
      <c r="C7" s="7">
        <f>'IRA Calculations'!P61</f>
        <v>0</v>
      </c>
      <c r="D7" s="7">
        <f>'IRA Calculations'!Q61</f>
        <v>0</v>
      </c>
      <c r="E7" s="7">
        <f>'IRA Calculations'!R61</f>
        <v>0</v>
      </c>
      <c r="F7" s="7">
        <f>'IRA Calculations'!S61</f>
        <v>0</v>
      </c>
      <c r="G7" s="7">
        <f>'IRA Calculations'!T61</f>
        <v>0</v>
      </c>
      <c r="H7" s="7">
        <f>'IRA Calculations'!U61</f>
        <v>0</v>
      </c>
      <c r="I7" s="7">
        <f>'IRA Calculations'!V61</f>
        <v>0</v>
      </c>
      <c r="J7" s="7">
        <f>'IRA Calculations'!W61</f>
        <v>0</v>
      </c>
      <c r="K7" s="7">
        <f>'IRA Calculations'!X61</f>
        <v>0</v>
      </c>
      <c r="L7" s="7">
        <f>'IRA Calculations'!Y61</f>
        <v>0</v>
      </c>
      <c r="M7" s="7">
        <f>'IRA Calculations'!Z61</f>
        <v>0</v>
      </c>
      <c r="N7" s="7">
        <f>'IRA Calculations'!AA61</f>
        <v>0</v>
      </c>
      <c r="O7" s="7">
        <f>'IRA Calculations'!AB61</f>
        <v>0</v>
      </c>
      <c r="P7" s="7">
        <f>'IRA Calculations'!AC61</f>
        <v>0</v>
      </c>
      <c r="Q7" s="7">
        <f>'IRA Calculations'!AD61</f>
        <v>0</v>
      </c>
      <c r="R7" s="7">
        <f>'IRA Calculations'!AE61</f>
        <v>0</v>
      </c>
      <c r="S7" s="7">
        <f>'IRA Calculations'!AF61</f>
        <v>0</v>
      </c>
      <c r="T7" s="7">
        <f>'IRA Calculations'!AG61</f>
        <v>0</v>
      </c>
      <c r="U7" s="7">
        <f>'IRA Calculations'!AH61</f>
        <v>0</v>
      </c>
      <c r="V7" s="7">
        <f>'IRA Calculations'!AI61</f>
        <v>0</v>
      </c>
      <c r="W7" s="7">
        <f>'IRA Calculations'!AJ61</f>
        <v>0</v>
      </c>
      <c r="X7" s="7">
        <f>'IRA Calculations'!AK61</f>
        <v>0</v>
      </c>
      <c r="Y7" s="7">
        <f>'IRA Calculations'!AL61</f>
        <v>0</v>
      </c>
      <c r="Z7" s="7">
        <f>'IRA Calculations'!AM61</f>
        <v>0</v>
      </c>
      <c r="AA7" s="7">
        <f>'IRA Calculations'!AN61</f>
        <v>0</v>
      </c>
      <c r="AB7" s="7">
        <f>'IRA Calculations'!AO61</f>
        <v>0</v>
      </c>
      <c r="AC7" s="7">
        <f>'IRA Calculations'!AP61</f>
        <v>0</v>
      </c>
      <c r="AD7" s="7">
        <f>'IRA Calculations'!AQ61</f>
        <v>0</v>
      </c>
      <c r="AE7" s="7">
        <f>'IRA Calculations'!AR61</f>
        <v>0</v>
      </c>
      <c r="AF7" s="7">
        <f>'IRA Calculations'!AS61</f>
        <v>0</v>
      </c>
      <c r="AG7" s="7">
        <f>'IRA Calculations'!AT61</f>
        <v>0</v>
      </c>
    </row>
    <row r="8" spans="1:35">
      <c r="A8" s="1" t="s">
        <v>344</v>
      </c>
      <c r="B8" s="7">
        <f>'IRA Calculations'!O62</f>
        <v>0</v>
      </c>
      <c r="C8" s="7">
        <f>'IRA Calculations'!P62</f>
        <v>0</v>
      </c>
      <c r="D8" s="7">
        <f>'IRA Calculations'!Q62</f>
        <v>0</v>
      </c>
      <c r="E8" s="7">
        <f>'IRA Calculations'!R62</f>
        <v>0</v>
      </c>
      <c r="F8" s="7">
        <f>'IRA Calculations'!S62</f>
        <v>0</v>
      </c>
      <c r="G8" s="7">
        <f>'IRA Calculations'!T62</f>
        <v>0</v>
      </c>
      <c r="H8" s="7">
        <f>'IRA Calculations'!U62</f>
        <v>0</v>
      </c>
      <c r="I8" s="7">
        <f>'IRA Calculations'!V62</f>
        <v>0</v>
      </c>
      <c r="J8" s="7">
        <f>'IRA Calculations'!W62</f>
        <v>0</v>
      </c>
      <c r="K8" s="7">
        <f>'IRA Calculations'!X62</f>
        <v>0</v>
      </c>
      <c r="L8" s="7">
        <f>'IRA Calculations'!Y62</f>
        <v>0</v>
      </c>
      <c r="M8" s="7">
        <f>'IRA Calculations'!Z62</f>
        <v>0</v>
      </c>
      <c r="N8" s="7">
        <f>'IRA Calculations'!AA62</f>
        <v>0</v>
      </c>
      <c r="O8" s="7">
        <f>'IRA Calculations'!AB62</f>
        <v>0</v>
      </c>
      <c r="P8" s="7">
        <f>'IRA Calculations'!AC62</f>
        <v>0</v>
      </c>
      <c r="Q8" s="7">
        <f>'IRA Calculations'!AD62</f>
        <v>0</v>
      </c>
      <c r="R8" s="7">
        <f>'IRA Calculations'!AE62</f>
        <v>0</v>
      </c>
      <c r="S8" s="7">
        <f>'IRA Calculations'!AF62</f>
        <v>0</v>
      </c>
      <c r="T8" s="7">
        <f>'IRA Calculations'!AG62</f>
        <v>0</v>
      </c>
      <c r="U8" s="7">
        <f>'IRA Calculations'!AH62</f>
        <v>0</v>
      </c>
      <c r="V8" s="7">
        <f>'IRA Calculations'!AI62</f>
        <v>0</v>
      </c>
      <c r="W8" s="7">
        <f>'IRA Calculations'!AJ62</f>
        <v>0</v>
      </c>
      <c r="X8" s="7">
        <f>'IRA Calculations'!AK62</f>
        <v>0</v>
      </c>
      <c r="Y8" s="7">
        <f>'IRA Calculations'!AL62</f>
        <v>0</v>
      </c>
      <c r="Z8" s="7">
        <f>'IRA Calculations'!AM62</f>
        <v>0</v>
      </c>
      <c r="AA8" s="7">
        <f>'IRA Calculations'!AN62</f>
        <v>0</v>
      </c>
      <c r="AB8" s="7">
        <f>'IRA Calculations'!AO62</f>
        <v>0</v>
      </c>
      <c r="AC8" s="7">
        <f>'IRA Calculations'!AP62</f>
        <v>0</v>
      </c>
      <c r="AD8" s="7">
        <f>'IRA Calculations'!AQ62</f>
        <v>0</v>
      </c>
      <c r="AE8" s="7">
        <f>'IRA Calculations'!AR62</f>
        <v>0</v>
      </c>
      <c r="AF8" s="7">
        <f>'IRA Calculations'!AS62</f>
        <v>0</v>
      </c>
      <c r="AG8" s="7">
        <f>'IRA Calculations'!AT62</f>
        <v>0</v>
      </c>
    </row>
    <row r="9" spans="1:35">
      <c r="A9" s="1" t="s">
        <v>345</v>
      </c>
      <c r="B9" s="7">
        <f>'IRA Calculations'!O63</f>
        <v>0</v>
      </c>
      <c r="C9" s="7">
        <f>'IRA Calculations'!P63</f>
        <v>0</v>
      </c>
      <c r="D9" s="7">
        <f>'IRA Calculations'!Q63</f>
        <v>0</v>
      </c>
      <c r="E9" s="7">
        <f>'IRA Calculations'!R63</f>
        <v>0</v>
      </c>
      <c r="F9" s="7">
        <f>'IRA Calculations'!S63</f>
        <v>0</v>
      </c>
      <c r="G9" s="7">
        <f>'IRA Calculations'!T63</f>
        <v>0</v>
      </c>
      <c r="H9" s="7">
        <f>'IRA Calculations'!U63</f>
        <v>0</v>
      </c>
      <c r="I9" s="7">
        <f>'IRA Calculations'!V63</f>
        <v>0</v>
      </c>
      <c r="J9" s="7">
        <f>'IRA Calculations'!W63</f>
        <v>0</v>
      </c>
      <c r="K9" s="7">
        <f>'IRA Calculations'!X63</f>
        <v>0</v>
      </c>
      <c r="L9" s="7">
        <f>'IRA Calculations'!Y63</f>
        <v>0</v>
      </c>
      <c r="M9" s="7">
        <f>'IRA Calculations'!Z63</f>
        <v>0</v>
      </c>
      <c r="N9" s="7">
        <f>'IRA Calculations'!AA63</f>
        <v>0</v>
      </c>
      <c r="O9" s="7">
        <f>'IRA Calculations'!AB63</f>
        <v>0</v>
      </c>
      <c r="P9" s="7">
        <f>'IRA Calculations'!AC63</f>
        <v>0</v>
      </c>
      <c r="Q9" s="7">
        <f>'IRA Calculations'!AD63</f>
        <v>0</v>
      </c>
      <c r="R9" s="7">
        <f>'IRA Calculations'!AE63</f>
        <v>0</v>
      </c>
      <c r="S9" s="7">
        <f>'IRA Calculations'!AF63</f>
        <v>0</v>
      </c>
      <c r="T9" s="7">
        <f>'IRA Calculations'!AG63</f>
        <v>0</v>
      </c>
      <c r="U9" s="7">
        <f>'IRA Calculations'!AH63</f>
        <v>0</v>
      </c>
      <c r="V9" s="7">
        <f>'IRA Calculations'!AI63</f>
        <v>0</v>
      </c>
      <c r="W9" s="7">
        <f>'IRA Calculations'!AJ63</f>
        <v>0</v>
      </c>
      <c r="X9" s="7">
        <f>'IRA Calculations'!AK63</f>
        <v>0</v>
      </c>
      <c r="Y9" s="7">
        <f>'IRA Calculations'!AL63</f>
        <v>0</v>
      </c>
      <c r="Z9" s="7">
        <f>'IRA Calculations'!AM63</f>
        <v>0</v>
      </c>
      <c r="AA9" s="7">
        <f>'IRA Calculations'!AN63</f>
        <v>0</v>
      </c>
      <c r="AB9" s="7">
        <f>'IRA Calculations'!AO63</f>
        <v>0</v>
      </c>
      <c r="AC9" s="7">
        <f>'IRA Calculations'!AP63</f>
        <v>0</v>
      </c>
      <c r="AD9" s="7">
        <f>'IRA Calculations'!AQ63</f>
        <v>0</v>
      </c>
      <c r="AE9" s="7">
        <f>'IRA Calculations'!AR63</f>
        <v>0</v>
      </c>
      <c r="AF9" s="7">
        <f>'IRA Calculations'!AS63</f>
        <v>0</v>
      </c>
      <c r="AG9" s="7">
        <f>'IRA Calculations'!AT63</f>
        <v>0</v>
      </c>
    </row>
    <row r="10" spans="1:35">
      <c r="A10" s="1" t="s">
        <v>346</v>
      </c>
      <c r="B10" s="7">
        <f>'IRA Calculations'!O64</f>
        <v>0</v>
      </c>
      <c r="C10" s="7">
        <f>'IRA Calculations'!P64</f>
        <v>0</v>
      </c>
      <c r="D10" s="7">
        <f>'IRA Calculations'!Q64</f>
        <v>0</v>
      </c>
      <c r="E10" s="7">
        <f>'IRA Calculations'!R64</f>
        <v>0</v>
      </c>
      <c r="F10" s="7">
        <f>'IRA Calculations'!S64</f>
        <v>0</v>
      </c>
      <c r="G10" s="7">
        <f>'IRA Calculations'!T64</f>
        <v>0</v>
      </c>
      <c r="H10" s="7">
        <f>'IRA Calculations'!U64</f>
        <v>0</v>
      </c>
      <c r="I10" s="7">
        <f>'IRA Calculations'!V64</f>
        <v>0</v>
      </c>
      <c r="J10" s="7">
        <f>'IRA Calculations'!W64</f>
        <v>0</v>
      </c>
      <c r="K10" s="7">
        <f>'IRA Calculations'!X64</f>
        <v>0</v>
      </c>
      <c r="L10" s="7">
        <f>'IRA Calculations'!Y64</f>
        <v>0</v>
      </c>
      <c r="M10" s="7">
        <f>'IRA Calculations'!Z64</f>
        <v>0</v>
      </c>
      <c r="N10" s="7">
        <f>'IRA Calculations'!AA64</f>
        <v>0</v>
      </c>
      <c r="O10" s="7">
        <f>'IRA Calculations'!AB64</f>
        <v>0</v>
      </c>
      <c r="P10" s="7">
        <f>'IRA Calculations'!AC64</f>
        <v>0</v>
      </c>
      <c r="Q10" s="7">
        <f>'IRA Calculations'!AD64</f>
        <v>0</v>
      </c>
      <c r="R10" s="7">
        <f>'IRA Calculations'!AE64</f>
        <v>0</v>
      </c>
      <c r="S10" s="7">
        <f>'IRA Calculations'!AF64</f>
        <v>0</v>
      </c>
      <c r="T10" s="7">
        <f>'IRA Calculations'!AG64</f>
        <v>0</v>
      </c>
      <c r="U10" s="7">
        <f>'IRA Calculations'!AH64</f>
        <v>0</v>
      </c>
      <c r="V10" s="7">
        <f>'IRA Calculations'!AI64</f>
        <v>0</v>
      </c>
      <c r="W10" s="7">
        <f>'IRA Calculations'!AJ64</f>
        <v>0</v>
      </c>
      <c r="X10" s="7">
        <f>'IRA Calculations'!AK64</f>
        <v>0</v>
      </c>
      <c r="Y10" s="7">
        <f>'IRA Calculations'!AL64</f>
        <v>0</v>
      </c>
      <c r="Z10" s="7">
        <f>'IRA Calculations'!AM64</f>
        <v>0</v>
      </c>
      <c r="AA10" s="7">
        <f>'IRA Calculations'!AN64</f>
        <v>0</v>
      </c>
      <c r="AB10" s="7">
        <f>'IRA Calculations'!AO64</f>
        <v>0</v>
      </c>
      <c r="AC10" s="7">
        <f>'IRA Calculations'!AP64</f>
        <v>0</v>
      </c>
      <c r="AD10" s="7">
        <f>'IRA Calculations'!AQ64</f>
        <v>0</v>
      </c>
      <c r="AE10" s="7">
        <f>'IRA Calculations'!AR64</f>
        <v>0</v>
      </c>
      <c r="AF10" s="7">
        <f>'IRA Calculations'!AS64</f>
        <v>0</v>
      </c>
      <c r="AG10" s="7">
        <f>'IRA Calculations'!AT64</f>
        <v>0</v>
      </c>
    </row>
    <row r="11" spans="1:35">
      <c r="A11" s="1" t="s">
        <v>347</v>
      </c>
      <c r="B11" s="7">
        <f>'IRA Calculations'!O65</f>
        <v>0</v>
      </c>
      <c r="C11" s="7">
        <f>'IRA Calculations'!P65</f>
        <v>0</v>
      </c>
      <c r="D11" s="7">
        <f>'IRA Calculations'!Q65</f>
        <v>0</v>
      </c>
      <c r="E11" s="7">
        <f>'IRA Calculations'!R65</f>
        <v>0</v>
      </c>
      <c r="F11" s="7">
        <f>'IRA Calculations'!S65</f>
        <v>0</v>
      </c>
      <c r="G11" s="7">
        <f>'IRA Calculations'!T65</f>
        <v>0</v>
      </c>
      <c r="H11" s="7">
        <f>'IRA Calculations'!U65</f>
        <v>0</v>
      </c>
      <c r="I11" s="7">
        <f>'IRA Calculations'!V65</f>
        <v>0</v>
      </c>
      <c r="J11" s="7">
        <f>'IRA Calculations'!W65</f>
        <v>0</v>
      </c>
      <c r="K11" s="7">
        <f>'IRA Calculations'!X65</f>
        <v>0</v>
      </c>
      <c r="L11" s="7">
        <f>'IRA Calculations'!Y65</f>
        <v>0</v>
      </c>
      <c r="M11" s="7">
        <f>'IRA Calculations'!Z65</f>
        <v>0</v>
      </c>
      <c r="N11" s="7">
        <f>'IRA Calculations'!AA65</f>
        <v>0</v>
      </c>
      <c r="O11" s="7">
        <f>'IRA Calculations'!AB65</f>
        <v>0</v>
      </c>
      <c r="P11" s="7">
        <f>'IRA Calculations'!AC65</f>
        <v>0</v>
      </c>
      <c r="Q11" s="7">
        <f>'IRA Calculations'!AD65</f>
        <v>0</v>
      </c>
      <c r="R11" s="7">
        <f>'IRA Calculations'!AE65</f>
        <v>0</v>
      </c>
      <c r="S11" s="7">
        <f>'IRA Calculations'!AF65</f>
        <v>0</v>
      </c>
      <c r="T11" s="7">
        <f>'IRA Calculations'!AG65</f>
        <v>0</v>
      </c>
      <c r="U11" s="7">
        <f>'IRA Calculations'!AH65</f>
        <v>0</v>
      </c>
      <c r="V11" s="7">
        <f>'IRA Calculations'!AI65</f>
        <v>0</v>
      </c>
      <c r="W11" s="7">
        <f>'IRA Calculations'!AJ65</f>
        <v>0</v>
      </c>
      <c r="X11" s="7">
        <f>'IRA Calculations'!AK65</f>
        <v>0</v>
      </c>
      <c r="Y11" s="7">
        <f>'IRA Calculations'!AL65</f>
        <v>0</v>
      </c>
      <c r="Z11" s="7">
        <f>'IRA Calculations'!AM65</f>
        <v>0</v>
      </c>
      <c r="AA11" s="7">
        <f>'IRA Calculations'!AN65</f>
        <v>0</v>
      </c>
      <c r="AB11" s="7">
        <f>'IRA Calculations'!AO65</f>
        <v>0</v>
      </c>
      <c r="AC11" s="7">
        <f>'IRA Calculations'!AP65</f>
        <v>0</v>
      </c>
      <c r="AD11" s="7">
        <f>'IRA Calculations'!AQ65</f>
        <v>0</v>
      </c>
      <c r="AE11" s="7">
        <f>'IRA Calculations'!AR65</f>
        <v>0</v>
      </c>
      <c r="AF11" s="7">
        <f>'IRA Calculations'!AS65</f>
        <v>0</v>
      </c>
      <c r="AG11" s="7">
        <f>'IRA Calculations'!AT65</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zoomScale="80" zoomScaleNormal="80" workbookViewId="0">
      <selection activeCell="A2" sqref="A2"/>
    </sheetView>
  </sheetViews>
  <sheetFormatPr defaultColWidth="8.85546875" defaultRowHeight="15"/>
  <cols>
    <col min="1" max="1" width="29.85546875" customWidth="1"/>
    <col min="2" max="33" width="10.285156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Calculations'!O69+dist!C9</f>
        <v>4693603993803.3691</v>
      </c>
      <c r="C2" s="7">
        <f>'IRA Calculations'!P69+dist!D9</f>
        <v>4693603993803.3691</v>
      </c>
      <c r="D2" s="7">
        <f>'IRA Calculations'!Q69+dist!E9</f>
        <v>4693603993803.3691</v>
      </c>
      <c r="E2" s="7">
        <f>'IRA Calculations'!R69+dist!F9</f>
        <v>4797374575063.2529</v>
      </c>
      <c r="F2" s="7">
        <f>'IRA Calculations'!S69+dist!G9</f>
        <v>4902544713676.2344</v>
      </c>
      <c r="G2" s="7">
        <f>'IRA Calculations'!T69+dist!H9</f>
        <v>5160128512730.0469</v>
      </c>
      <c r="H2" s="7">
        <f>'IRA Calculations'!U69+dist!I9</f>
        <v>5417131308325.1543</v>
      </c>
      <c r="I2" s="7">
        <f>'IRA Calculations'!V69+dist!J9</f>
        <v>5702931633423.002</v>
      </c>
      <c r="J2" s="7">
        <f>'IRA Calculations'!W69+dist!K9</f>
        <v>5989074678130.4102</v>
      </c>
      <c r="K2" s="7">
        <f>'IRA Calculations'!X69+dist!L9</f>
        <v>6285983340029.0996</v>
      </c>
      <c r="L2" s="7">
        <f>'IRA Calculations'!Y69+dist!M9</f>
        <v>6582934597160.9316</v>
      </c>
      <c r="M2" s="7">
        <f>'IRA Calculations'!Z69+dist!N9</f>
        <v>6841734986953.2686</v>
      </c>
      <c r="N2" s="7">
        <f>'IRA Calculations'!AA69+dist!O9</f>
        <v>7100474530009.2832</v>
      </c>
      <c r="O2" s="7">
        <f>'IRA Calculations'!AB69+dist!P9</f>
        <v>7275087590360.6895</v>
      </c>
      <c r="P2" s="7">
        <f>'IRA Calculations'!AC69+dist!Q9</f>
        <v>7448098996017.0479</v>
      </c>
      <c r="Q2" s="7">
        <f>'IRA Calculations'!AD69+dist!R9</f>
        <v>7548448268709.1934</v>
      </c>
      <c r="R2" s="7">
        <f>'IRA Calculations'!AE69+dist!S9</f>
        <v>7649759789975.3867</v>
      </c>
      <c r="S2" s="7">
        <f>'IRA Calculations'!AF69+dist!T9</f>
        <v>7744822902837.7813</v>
      </c>
      <c r="T2" s="7">
        <f>'IRA Calculations'!AG69+dist!U9</f>
        <v>7841270889266.1465</v>
      </c>
      <c r="U2" s="7">
        <f>'IRA Calculations'!AH69+dist!V9</f>
        <v>7933521093055.2344</v>
      </c>
      <c r="V2" s="7">
        <f>'IRA Calculations'!AI69+dist!W9</f>
        <v>8024667125135.3291</v>
      </c>
      <c r="W2" s="7">
        <f>'IRA Calculations'!AJ69+dist!X9</f>
        <v>8114867879478.4141</v>
      </c>
      <c r="X2" s="7">
        <f>'IRA Calculations'!AK69+dist!Y9</f>
        <v>8193719384302.334</v>
      </c>
      <c r="Y2" s="7">
        <f>'IRA Calculations'!AL69+dist!Z9</f>
        <v>8265553819713.0391</v>
      </c>
      <c r="Z2" s="7">
        <f>'IRA Calculations'!AM69+dist!AA9</f>
        <v>8337267575697.2422</v>
      </c>
      <c r="AA2" s="7">
        <f>'IRA Calculations'!AN69+dist!AB9</f>
        <v>8403239967434.8184</v>
      </c>
      <c r="AB2" s="7">
        <f>'IRA Calculations'!AO69+dist!AC9</f>
        <v>8468111731970.7266</v>
      </c>
      <c r="AC2" s="7">
        <f>'IRA Calculations'!AP69+dist!AD9</f>
        <v>8522915604817.9902</v>
      </c>
      <c r="AD2" s="7">
        <f>'IRA Calculations'!AQ69+dist!AE9</f>
        <v>8578010509972.8311</v>
      </c>
      <c r="AE2" s="7">
        <f>'IRA Calculations'!AR69+dist!AF9</f>
        <v>8620550686434.8301</v>
      </c>
      <c r="AF2" s="7">
        <f>'IRA Calculations'!AS69+dist!AG9</f>
        <v>8662808784078.2813</v>
      </c>
      <c r="AG2" s="7">
        <f>'IRA Calculations'!AT69+dist!AH9</f>
        <v>2400753059557.6411</v>
      </c>
    </row>
    <row r="3" spans="1:35">
      <c r="A3" s="1" t="s">
        <v>77</v>
      </c>
      <c r="B3" s="7">
        <f>'IRA Calculations'!O70</f>
        <v>0</v>
      </c>
      <c r="C3" s="7">
        <f>'IRA Calculations'!P70</f>
        <v>0</v>
      </c>
      <c r="D3" s="7">
        <f>'IRA Calculations'!Q70</f>
        <v>0</v>
      </c>
      <c r="E3" s="7">
        <f>'IRA Calculations'!R70</f>
        <v>0</v>
      </c>
      <c r="F3" s="7">
        <f>'IRA Calculations'!S70</f>
        <v>0</v>
      </c>
      <c r="G3" s="7">
        <f>'IRA Calculations'!T70</f>
        <v>0</v>
      </c>
      <c r="H3" s="7">
        <f>'IRA Calculations'!U70</f>
        <v>0</v>
      </c>
      <c r="I3" s="7">
        <f>'IRA Calculations'!V70</f>
        <v>0</v>
      </c>
      <c r="J3" s="7">
        <f>'IRA Calculations'!W70</f>
        <v>0</v>
      </c>
      <c r="K3" s="7">
        <f>'IRA Calculations'!X70</f>
        <v>0</v>
      </c>
      <c r="L3" s="7">
        <f>'IRA Calculations'!Y70</f>
        <v>0</v>
      </c>
      <c r="M3" s="7">
        <f>'IRA Calculations'!Z70</f>
        <v>0</v>
      </c>
      <c r="N3" s="7">
        <f>'IRA Calculations'!AA70</f>
        <v>0</v>
      </c>
      <c r="O3" s="7">
        <f>'IRA Calculations'!AB70</f>
        <v>0</v>
      </c>
      <c r="P3" s="7">
        <f>'IRA Calculations'!AC70</f>
        <v>0</v>
      </c>
      <c r="Q3" s="7">
        <f>'IRA Calculations'!AD70</f>
        <v>0</v>
      </c>
      <c r="R3" s="7">
        <f>'IRA Calculations'!AE70</f>
        <v>0</v>
      </c>
      <c r="S3" s="7">
        <f>'IRA Calculations'!AF70</f>
        <v>0</v>
      </c>
      <c r="T3" s="7">
        <f>'IRA Calculations'!AG70</f>
        <v>0</v>
      </c>
      <c r="U3" s="7">
        <f>'IRA Calculations'!AH70</f>
        <v>0</v>
      </c>
      <c r="V3" s="7">
        <f>'IRA Calculations'!AI70</f>
        <v>0</v>
      </c>
      <c r="W3" s="7">
        <f>'IRA Calculations'!AJ70</f>
        <v>0</v>
      </c>
      <c r="X3" s="7">
        <f>'IRA Calculations'!AK70</f>
        <v>0</v>
      </c>
      <c r="Y3" s="7">
        <f>'IRA Calculations'!AL70</f>
        <v>0</v>
      </c>
      <c r="Z3" s="7">
        <f>'IRA Calculations'!AM70</f>
        <v>0</v>
      </c>
      <c r="AA3" s="7">
        <f>'IRA Calculations'!AN70</f>
        <v>0</v>
      </c>
      <c r="AB3" s="7">
        <f>'IRA Calculations'!AO70</f>
        <v>0</v>
      </c>
      <c r="AC3" s="7">
        <f>'IRA Calculations'!AP70</f>
        <v>0</v>
      </c>
      <c r="AD3" s="7">
        <f>'IRA Calculations'!AQ70</f>
        <v>0</v>
      </c>
      <c r="AE3" s="7">
        <f>'IRA Calculations'!AR70</f>
        <v>0</v>
      </c>
      <c r="AF3" s="7">
        <f>'IRA Calculations'!AS70</f>
        <v>0</v>
      </c>
      <c r="AG3" s="7">
        <f>'IRA Calculations'!AT70</f>
        <v>0</v>
      </c>
    </row>
    <row r="4" spans="1:35">
      <c r="A4" s="1" t="s">
        <v>78</v>
      </c>
      <c r="B4" s="7">
        <f>'IRA Calculations'!O71</f>
        <v>12730783978998.164</v>
      </c>
      <c r="C4" s="7">
        <f>'IRA Calculations'!P71</f>
        <v>12730783978998.164</v>
      </c>
      <c r="D4" s="7">
        <f>'IRA Calculations'!Q71</f>
        <v>12730783978998.164</v>
      </c>
      <c r="E4" s="7">
        <f>'IRA Calculations'!R71</f>
        <v>12795537624101.559</v>
      </c>
      <c r="F4" s="7">
        <f>'IRA Calculations'!S71</f>
        <v>12304693039817.654</v>
      </c>
      <c r="G4" s="7">
        <f>'IRA Calculations'!T71</f>
        <v>11813488242926.432</v>
      </c>
      <c r="H4" s="7">
        <f>'IRA Calculations'!U71</f>
        <v>11313164444075.777</v>
      </c>
      <c r="I4" s="7">
        <f>'IRA Calculations'!V71</f>
        <v>10808274099365.385</v>
      </c>
      <c r="J4" s="7">
        <f>'IRA Calculations'!W71</f>
        <v>10309220921643.395</v>
      </c>
      <c r="K4" s="7">
        <f>'IRA Calculations'!X71</f>
        <v>9808980923690.8945</v>
      </c>
      <c r="L4" s="7">
        <f>'IRA Calculations'!Y71</f>
        <v>9302973139759.4121</v>
      </c>
      <c r="M4" s="7">
        <f>'IRA Calculations'!Z71</f>
        <v>8806531372721.2344</v>
      </c>
      <c r="N4" s="7">
        <f>'IRA Calculations'!AA71</f>
        <v>8311732203121.8301</v>
      </c>
      <c r="O4" s="7">
        <f>'IRA Calculations'!AB71</f>
        <v>7820851784685.1553</v>
      </c>
      <c r="P4" s="7">
        <f>'IRA Calculations'!AC71</f>
        <v>7869827513769.7881</v>
      </c>
      <c r="Q4" s="7">
        <f>'IRA Calculations'!AD71</f>
        <v>7933338796935.6475</v>
      </c>
      <c r="R4" s="7">
        <f>'IRA Calculations'!AE71</f>
        <v>8000934693383.0615</v>
      </c>
      <c r="S4" s="7">
        <f>'IRA Calculations'!AF71</f>
        <v>8071002144799.1768</v>
      </c>
      <c r="T4" s="7">
        <f>'IRA Calculations'!AG71</f>
        <v>8158054557727.3779</v>
      </c>
      <c r="U4" s="7">
        <f>'IRA Calculations'!AH71</f>
        <v>8250840977835.9346</v>
      </c>
      <c r="V4" s="7">
        <f>'IRA Calculations'!AI71</f>
        <v>8346790386707.1221</v>
      </c>
      <c r="W4" s="7">
        <f>'IRA Calculations'!AJ71</f>
        <v>8450579898691.9971</v>
      </c>
      <c r="X4" s="7">
        <f>'IRA Calculations'!AK71</f>
        <v>8468335378873.4014</v>
      </c>
      <c r="Y4" s="7">
        <f>'IRA Calculations'!AL71</f>
        <v>8490620535970.2549</v>
      </c>
      <c r="Z4" s="7">
        <f>'IRA Calculations'!AM71</f>
        <v>8520844616011.5283</v>
      </c>
      <c r="AA4" s="7">
        <f>'IRA Calculations'!AN71</f>
        <v>8549186981614.2744</v>
      </c>
      <c r="AB4" s="7">
        <f>'IRA Calculations'!AO71</f>
        <v>8579246882851.5244</v>
      </c>
      <c r="AC4" s="7">
        <f>'IRA Calculations'!AP71</f>
        <v>8609430188466.0264</v>
      </c>
      <c r="AD4" s="7">
        <f>'IRA Calculations'!AQ71</f>
        <v>8638997514139.4717</v>
      </c>
      <c r="AE4" s="7">
        <f>'IRA Calculations'!AR71</f>
        <v>8666958709696.6533</v>
      </c>
      <c r="AF4" s="7">
        <f>'IRA Calculations'!AS71</f>
        <v>8692458123966.1494</v>
      </c>
      <c r="AG4" s="7">
        <f>'IRA Calculations'!AT71</f>
        <v>8715442197755.3193</v>
      </c>
    </row>
    <row r="5" spans="1:35">
      <c r="A5" s="1" t="s">
        <v>79</v>
      </c>
      <c r="B5" s="7">
        <f>'IRA Calculations'!O72</f>
        <v>30656988052.549301</v>
      </c>
      <c r="C5" s="7">
        <f>'IRA Calculations'!P72</f>
        <v>30656988052.549301</v>
      </c>
      <c r="D5" s="7">
        <f>'IRA Calculations'!Q72</f>
        <v>30656988052.549301</v>
      </c>
      <c r="E5" s="7">
        <f>'IRA Calculations'!R72</f>
        <v>30810848324.610985</v>
      </c>
      <c r="F5" s="7">
        <f>'IRA Calculations'!S72</f>
        <v>30906189282.695026</v>
      </c>
      <c r="G5" s="7">
        <f>'IRA Calculations'!T72</f>
        <v>30964359456.690144</v>
      </c>
      <c r="H5" s="7">
        <f>'IRA Calculations'!U72</f>
        <v>30952862388.251919</v>
      </c>
      <c r="I5" s="7">
        <f>'IRA Calculations'!V72</f>
        <v>30850737114.265556</v>
      </c>
      <c r="J5" s="7">
        <f>'IRA Calculations'!W72</f>
        <v>30654425499.382252</v>
      </c>
      <c r="K5" s="7">
        <f>'IRA Calculations'!X72</f>
        <v>30312525963.004841</v>
      </c>
      <c r="L5" s="7">
        <f>'IRA Calculations'!Y72</f>
        <v>29780264450.951458</v>
      </c>
      <c r="M5" s="7">
        <f>'IRA Calculations'!Z72</f>
        <v>29091618827.894154</v>
      </c>
      <c r="N5" s="7">
        <f>'IRA Calculations'!AA72</f>
        <v>28224686842.269691</v>
      </c>
      <c r="O5" s="7">
        <f>'IRA Calculations'!AB72</f>
        <v>27202752669.809021</v>
      </c>
      <c r="P5" s="7">
        <f>'IRA Calculations'!AC72</f>
        <v>26022718201.255043</v>
      </c>
      <c r="Q5" s="7">
        <f>'IRA Calculations'!AD72</f>
        <v>24738851166.16415</v>
      </c>
      <c r="R5" s="7">
        <f>'IRA Calculations'!AE72</f>
        <v>23345997495.788544</v>
      </c>
      <c r="S5" s="7">
        <f>'IRA Calculations'!AF72</f>
        <v>21869708829.491013</v>
      </c>
      <c r="T5" s="7">
        <f>'IRA Calculations'!AG72</f>
        <v>20360450409.550201</v>
      </c>
      <c r="U5" s="7">
        <f>'IRA Calculations'!AH72</f>
        <v>18816513361.298782</v>
      </c>
      <c r="V5" s="7">
        <f>'IRA Calculations'!AI72</f>
        <v>17264506572.159523</v>
      </c>
      <c r="W5" s="7">
        <f>'IRA Calculations'!AJ72</f>
        <v>15727144692.75861</v>
      </c>
      <c r="X5" s="7">
        <f>'IRA Calculations'!AK72</f>
        <v>14131238924.501177</v>
      </c>
      <c r="Y5" s="7">
        <f>'IRA Calculations'!AL72</f>
        <v>12609285075.390989</v>
      </c>
      <c r="Z5" s="7">
        <f>'IRA Calculations'!AM72</f>
        <v>11178436105.913282</v>
      </c>
      <c r="AA5" s="7">
        <f>'IRA Calculations'!AN72</f>
        <v>9845840339.9103622</v>
      </c>
      <c r="AB5" s="7">
        <f>'IRA Calculations'!AO72</f>
        <v>8630150201.8681259</v>
      </c>
      <c r="AC5" s="7">
        <f>'IRA Calculations'!AP72</f>
        <v>7542891602.888998</v>
      </c>
      <c r="AD5" s="7">
        <f>'IRA Calculations'!AQ72</f>
        <v>6591477940.2535114</v>
      </c>
      <c r="AE5" s="7">
        <f>'IRA Calculations'!AR72</f>
        <v>5777691106.8000441</v>
      </c>
      <c r="AF5" s="7">
        <f>'IRA Calculations'!AS72</f>
        <v>5097528780.2564669</v>
      </c>
      <c r="AG5" s="7">
        <f>'IRA Calculations'!AT72</f>
        <v>4542694034.4483948</v>
      </c>
    </row>
    <row r="6" spans="1:35">
      <c r="A6" s="1" t="s">
        <v>81</v>
      </c>
      <c r="B6" s="7">
        <f>'IRA Calculations'!O73</f>
        <v>0</v>
      </c>
      <c r="C6" s="7">
        <f>'IRA Calculations'!P73</f>
        <v>0</v>
      </c>
      <c r="D6" s="7">
        <f>'IRA Calculations'!Q73</f>
        <v>0</v>
      </c>
      <c r="E6" s="7">
        <f>'IRA Calculations'!R73</f>
        <v>0</v>
      </c>
      <c r="F6" s="7">
        <f>'IRA Calculations'!S73</f>
        <v>0</v>
      </c>
      <c r="G6" s="7">
        <f>'IRA Calculations'!T73</f>
        <v>0</v>
      </c>
      <c r="H6" s="7">
        <f>'IRA Calculations'!U73</f>
        <v>0</v>
      </c>
      <c r="I6" s="7">
        <f>'IRA Calculations'!V73</f>
        <v>0</v>
      </c>
      <c r="J6" s="7">
        <f>'IRA Calculations'!W73</f>
        <v>0</v>
      </c>
      <c r="K6" s="7">
        <f>'IRA Calculations'!X73</f>
        <v>0</v>
      </c>
      <c r="L6" s="7">
        <f>'IRA Calculations'!Y73</f>
        <v>0</v>
      </c>
      <c r="M6" s="7">
        <f>'IRA Calculations'!Z73</f>
        <v>0</v>
      </c>
      <c r="N6" s="7">
        <f>'IRA Calculations'!AA73</f>
        <v>0</v>
      </c>
      <c r="O6" s="7">
        <f>'IRA Calculations'!AB73</f>
        <v>0</v>
      </c>
      <c r="P6" s="7">
        <f>'IRA Calculations'!AC73</f>
        <v>0</v>
      </c>
      <c r="Q6" s="7">
        <f>'IRA Calculations'!AD73</f>
        <v>0</v>
      </c>
      <c r="R6" s="7">
        <f>'IRA Calculations'!AE73</f>
        <v>0</v>
      </c>
      <c r="S6" s="7">
        <f>'IRA Calculations'!AF73</f>
        <v>0</v>
      </c>
      <c r="T6" s="7">
        <f>'IRA Calculations'!AG73</f>
        <v>0</v>
      </c>
      <c r="U6" s="7">
        <f>'IRA Calculations'!AH73</f>
        <v>0</v>
      </c>
      <c r="V6" s="7">
        <f>'IRA Calculations'!AI73</f>
        <v>0</v>
      </c>
      <c r="W6" s="7">
        <f>'IRA Calculations'!AJ73</f>
        <v>0</v>
      </c>
      <c r="X6" s="7">
        <f>'IRA Calculations'!AK73</f>
        <v>0</v>
      </c>
      <c r="Y6" s="7">
        <f>'IRA Calculations'!AL73</f>
        <v>0</v>
      </c>
      <c r="Z6" s="7">
        <f>'IRA Calculations'!AM73</f>
        <v>0</v>
      </c>
      <c r="AA6" s="7">
        <f>'IRA Calculations'!AN73</f>
        <v>0</v>
      </c>
      <c r="AB6" s="7">
        <f>'IRA Calculations'!AO73</f>
        <v>0</v>
      </c>
      <c r="AC6" s="7">
        <f>'IRA Calculations'!AP73</f>
        <v>0</v>
      </c>
      <c r="AD6" s="7">
        <f>'IRA Calculations'!AQ73</f>
        <v>0</v>
      </c>
      <c r="AE6" s="7">
        <f>'IRA Calculations'!AR73</f>
        <v>0</v>
      </c>
      <c r="AF6" s="7">
        <f>'IRA Calculations'!AS73</f>
        <v>0</v>
      </c>
      <c r="AG6" s="7">
        <f>'IRA Calculations'!AT73</f>
        <v>0</v>
      </c>
    </row>
    <row r="7" spans="1:35">
      <c r="A7" s="1" t="s">
        <v>204</v>
      </c>
      <c r="B7" s="7">
        <f>'IRA Calculations'!O74</f>
        <v>1313298497785.2952</v>
      </c>
      <c r="C7" s="7">
        <f>'IRA Calculations'!P74</f>
        <v>1313298497785.2952</v>
      </c>
      <c r="D7" s="7">
        <f>'IRA Calculations'!Q74</f>
        <v>1313298497785.2952</v>
      </c>
      <c r="E7" s="7">
        <f>'IRA Calculations'!R74</f>
        <v>1319004587419.1204</v>
      </c>
      <c r="F7" s="7">
        <f>'IRA Calculations'!S74</f>
        <v>1323683593561.6255</v>
      </c>
      <c r="G7" s="7">
        <f>'IRA Calculations'!T74</f>
        <v>1328174181620.8608</v>
      </c>
      <c r="H7" s="7">
        <f>'IRA Calculations'!U74</f>
        <v>1332312100596.8206</v>
      </c>
      <c r="I7" s="7">
        <f>'IRA Calculations'!V74</f>
        <v>1336415630501.7742</v>
      </c>
      <c r="J7" s="7">
        <f>'IRA Calculations'!W74</f>
        <v>1341046571901.9678</v>
      </c>
      <c r="K7" s="7">
        <f>'IRA Calculations'!X74</f>
        <v>1345793858308.1841</v>
      </c>
      <c r="L7" s="7">
        <f>'IRA Calculations'!Y74</f>
        <v>1349986099033.3079</v>
      </c>
      <c r="M7" s="7">
        <f>'IRA Calculations'!Z74</f>
        <v>1355239469321.27</v>
      </c>
      <c r="N7" s="7">
        <f>'IRA Calculations'!AA74</f>
        <v>1360704145081.6411</v>
      </c>
      <c r="O7" s="7">
        <f>'IRA Calculations'!AB74</f>
        <v>1366545565945.3589</v>
      </c>
      <c r="P7" s="7">
        <f>'IRA Calculations'!AC74</f>
        <v>1372353029638.0059</v>
      </c>
      <c r="Q7" s="7">
        <f>'IRA Calculations'!AD74</f>
        <v>1379624727459.2585</v>
      </c>
      <c r="R7" s="7">
        <f>'IRA Calculations'!AE74</f>
        <v>1387453533486.5847</v>
      </c>
      <c r="S7" s="7">
        <f>'IRA Calculations'!AF74</f>
        <v>1396112293149.4932</v>
      </c>
      <c r="T7" s="7">
        <f>'IRA Calculations'!AG74</f>
        <v>1406606340169.9104</v>
      </c>
      <c r="U7" s="7">
        <f>'IRA Calculations'!AH74</f>
        <v>1417622276146.7729</v>
      </c>
      <c r="V7" s="7">
        <f>'IRA Calculations'!AI74</f>
        <v>1429233921317.2908</v>
      </c>
      <c r="W7" s="7">
        <f>'IRA Calculations'!AJ74</f>
        <v>1440932216620.2246</v>
      </c>
      <c r="X7" s="7">
        <f>'IRA Calculations'!AK74</f>
        <v>1446229397003.7156</v>
      </c>
      <c r="Y7" s="7">
        <f>'IRA Calculations'!AL74</f>
        <v>1451089875866.7883</v>
      </c>
      <c r="Z7" s="7">
        <f>'IRA Calculations'!AM74</f>
        <v>1455723890440.9585</v>
      </c>
      <c r="AA7" s="7">
        <f>'IRA Calculations'!AN74</f>
        <v>1459129048368.9016</v>
      </c>
      <c r="AB7" s="7">
        <f>'IRA Calculations'!AO74</f>
        <v>1461934061060.4182</v>
      </c>
      <c r="AC7" s="7">
        <f>'IRA Calculations'!AP74</f>
        <v>1464337616300.8074</v>
      </c>
      <c r="AD7" s="7">
        <f>'IRA Calculations'!AQ74</f>
        <v>1466588395797.752</v>
      </c>
      <c r="AE7" s="7">
        <f>'IRA Calculations'!AR74</f>
        <v>1468772957050.2034</v>
      </c>
      <c r="AF7" s="7">
        <f>'IRA Calculations'!AS74</f>
        <v>1470861345235.8276</v>
      </c>
      <c r="AG7" s="7">
        <f>'IRA Calculations'!AT74</f>
        <v>1472892491859.4995</v>
      </c>
    </row>
    <row r="8" spans="1:35">
      <c r="A8" s="1" t="s">
        <v>344</v>
      </c>
      <c r="B8" s="7">
        <f>'IRA Calculations'!O75</f>
        <v>20344686431.658806</v>
      </c>
      <c r="C8" s="7">
        <f>'IRA Calculations'!P75</f>
        <v>20344686431.658806</v>
      </c>
      <c r="D8" s="7">
        <f>'IRA Calculations'!Q75</f>
        <v>20344686431.658806</v>
      </c>
      <c r="E8" s="7">
        <f>'IRA Calculations'!R75</f>
        <v>20292575243.075882</v>
      </c>
      <c r="F8" s="7">
        <f>'IRA Calculations'!S75</f>
        <v>20242302152.496006</v>
      </c>
      <c r="G8" s="7">
        <f>'IRA Calculations'!T75</f>
        <v>20181974697.775059</v>
      </c>
      <c r="H8" s="7">
        <f>'IRA Calculations'!U75</f>
        <v>20086682817.821201</v>
      </c>
      <c r="I8" s="7">
        <f>'IRA Calculations'!V75</f>
        <v>19952656222.416294</v>
      </c>
      <c r="J8" s="7">
        <f>'IRA Calculations'!W75</f>
        <v>19751711378.155479</v>
      </c>
      <c r="K8" s="7">
        <f>'IRA Calculations'!X75</f>
        <v>19485351265.705555</v>
      </c>
      <c r="L8" s="7">
        <f>'IRA Calculations'!Y75</f>
        <v>19130454973.244797</v>
      </c>
      <c r="M8" s="7">
        <f>'IRA Calculations'!Z75</f>
        <v>18693854551.081005</v>
      </c>
      <c r="N8" s="7">
        <f>'IRA Calculations'!AA75</f>
        <v>18179866795.147301</v>
      </c>
      <c r="O8" s="7">
        <f>'IRA Calculations'!AB75</f>
        <v>17585672899.110252</v>
      </c>
      <c r="P8" s="7">
        <f>'IRA Calculations'!AC75</f>
        <v>16930812750.247375</v>
      </c>
      <c r="Q8" s="7">
        <f>'IRA Calculations'!AD75</f>
        <v>16201901897.328533</v>
      </c>
      <c r="R8" s="7">
        <f>'IRA Calculations'!AE75</f>
        <v>15405210814.471392</v>
      </c>
      <c r="S8" s="7">
        <f>'IRA Calculations'!AF75</f>
        <v>14560368266.84539</v>
      </c>
      <c r="T8" s="7">
        <f>'IRA Calculations'!AG75</f>
        <v>13675837574.649433</v>
      </c>
      <c r="U8" s="7">
        <f>'IRA Calculations'!AH75</f>
        <v>12763700747.093685</v>
      </c>
      <c r="V8" s="7">
        <f>'IRA Calculations'!AI75</f>
        <v>11828038238.795055</v>
      </c>
      <c r="W8" s="7">
        <f>'IRA Calculations'!AJ75</f>
        <v>10890839287.365086</v>
      </c>
      <c r="X8" s="7">
        <f>'IRA Calculations'!AK75</f>
        <v>9945744285.9047852</v>
      </c>
      <c r="Y8" s="7">
        <f>'IRA Calculations'!AL75</f>
        <v>9033392355.3999691</v>
      </c>
      <c r="Z8" s="7">
        <f>'IRA Calculations'!AM75</f>
        <v>8171010465.3874998</v>
      </c>
      <c r="AA8" s="7">
        <f>'IRA Calculations'!AN75</f>
        <v>7366703042.7979889</v>
      </c>
      <c r="AB8" s="7">
        <f>'IRA Calculations'!AO75</f>
        <v>6635531463.2346859</v>
      </c>
      <c r="AC8" s="7">
        <f>'IRA Calculations'!AP75</f>
        <v>5984970390.1656628</v>
      </c>
      <c r="AD8" s="7">
        <f>'IRA Calculations'!AQ75</f>
        <v>5420428892.542511</v>
      </c>
      <c r="AE8" s="7">
        <f>'IRA Calculations'!AR75</f>
        <v>4943629846.8425503</v>
      </c>
      <c r="AF8" s="7">
        <f>'IRA Calculations'!AS75</f>
        <v>4551761247.0209799</v>
      </c>
      <c r="AG8" s="7">
        <f>'IRA Calculations'!AT75</f>
        <v>4239183168.0467181</v>
      </c>
    </row>
    <row r="9" spans="1:35">
      <c r="A9" s="1" t="s">
        <v>345</v>
      </c>
      <c r="B9" s="7">
        <f>'IRA Calculations'!O76</f>
        <v>0</v>
      </c>
      <c r="C9" s="7">
        <f>'IRA Calculations'!P76</f>
        <v>0</v>
      </c>
      <c r="D9" s="7">
        <f>'IRA Calculations'!Q76</f>
        <v>0</v>
      </c>
      <c r="E9" s="7">
        <f>'IRA Calculations'!R76</f>
        <v>0</v>
      </c>
      <c r="F9" s="7">
        <f>'IRA Calculations'!S76</f>
        <v>0</v>
      </c>
      <c r="G9" s="7">
        <f>'IRA Calculations'!T76</f>
        <v>0</v>
      </c>
      <c r="H9" s="7">
        <f>'IRA Calculations'!U76</f>
        <v>0</v>
      </c>
      <c r="I9" s="7">
        <f>'IRA Calculations'!V76</f>
        <v>0</v>
      </c>
      <c r="J9" s="7">
        <f>'IRA Calculations'!W76</f>
        <v>0</v>
      </c>
      <c r="K9" s="7">
        <f>'IRA Calculations'!X76</f>
        <v>0</v>
      </c>
      <c r="L9" s="7">
        <f>'IRA Calculations'!Y76</f>
        <v>0</v>
      </c>
      <c r="M9" s="7">
        <f>'IRA Calculations'!Z76</f>
        <v>0</v>
      </c>
      <c r="N9" s="7">
        <f>'IRA Calculations'!AA76</f>
        <v>0</v>
      </c>
      <c r="O9" s="7">
        <f>'IRA Calculations'!AB76</f>
        <v>0</v>
      </c>
      <c r="P9" s="7">
        <f>'IRA Calculations'!AC76</f>
        <v>0</v>
      </c>
      <c r="Q9" s="7">
        <f>'IRA Calculations'!AD76</f>
        <v>0</v>
      </c>
      <c r="R9" s="7">
        <f>'IRA Calculations'!AE76</f>
        <v>0</v>
      </c>
      <c r="S9" s="7">
        <f>'IRA Calculations'!AF76</f>
        <v>0</v>
      </c>
      <c r="T9" s="7">
        <f>'IRA Calculations'!AG76</f>
        <v>0</v>
      </c>
      <c r="U9" s="7">
        <f>'IRA Calculations'!AH76</f>
        <v>0</v>
      </c>
      <c r="V9" s="7">
        <f>'IRA Calculations'!AI76</f>
        <v>0</v>
      </c>
      <c r="W9" s="7">
        <f>'IRA Calculations'!AJ76</f>
        <v>0</v>
      </c>
      <c r="X9" s="7">
        <f>'IRA Calculations'!AK76</f>
        <v>0</v>
      </c>
      <c r="Y9" s="7">
        <f>'IRA Calculations'!AL76</f>
        <v>0</v>
      </c>
      <c r="Z9" s="7">
        <f>'IRA Calculations'!AM76</f>
        <v>0</v>
      </c>
      <c r="AA9" s="7">
        <f>'IRA Calculations'!AN76</f>
        <v>0</v>
      </c>
      <c r="AB9" s="7">
        <f>'IRA Calculations'!AO76</f>
        <v>0</v>
      </c>
      <c r="AC9" s="7">
        <f>'IRA Calculations'!AP76</f>
        <v>0</v>
      </c>
      <c r="AD9" s="7">
        <f>'IRA Calculations'!AQ76</f>
        <v>0</v>
      </c>
      <c r="AE9" s="7">
        <f>'IRA Calculations'!AR76</f>
        <v>0</v>
      </c>
      <c r="AF9" s="7">
        <f>'IRA Calculations'!AS76</f>
        <v>0</v>
      </c>
      <c r="AG9" s="7">
        <f>'IRA Calculations'!AT76</f>
        <v>0</v>
      </c>
    </row>
    <row r="10" spans="1:35">
      <c r="A10" s="1" t="s">
        <v>346</v>
      </c>
      <c r="B10" s="7">
        <f>'IRA Calculations'!O77</f>
        <v>964790673414.94214</v>
      </c>
      <c r="C10" s="7">
        <f>'IRA Calculations'!P77</f>
        <v>964790673414.94214</v>
      </c>
      <c r="D10" s="7">
        <f>'IRA Calculations'!Q77</f>
        <v>964790673414.94214</v>
      </c>
      <c r="E10" s="7">
        <f>'IRA Calculations'!R77</f>
        <v>973898347660.98547</v>
      </c>
      <c r="F10" s="7">
        <f>'IRA Calculations'!S77</f>
        <v>982288536374.00793</v>
      </c>
      <c r="G10" s="7">
        <f>'IRA Calculations'!T77</f>
        <v>990882019885.03308</v>
      </c>
      <c r="H10" s="7">
        <f>'IRA Calculations'!U77</f>
        <v>999332135855.52197</v>
      </c>
      <c r="I10" s="7">
        <f>'IRA Calculations'!V77</f>
        <v>1007906430497.3508</v>
      </c>
      <c r="J10" s="7">
        <f>'IRA Calculations'!W77</f>
        <v>1017288730520.1282</v>
      </c>
      <c r="K10" s="7">
        <f>'IRA Calculations'!X77</f>
        <v>1026999860421.948</v>
      </c>
      <c r="L10" s="7">
        <f>'IRA Calculations'!Y77</f>
        <v>1036479103928.718</v>
      </c>
      <c r="M10" s="7">
        <f>'IRA Calculations'!Z77</f>
        <v>1047076317945.8014</v>
      </c>
      <c r="N10" s="7">
        <f>'IRA Calculations'!AA77</f>
        <v>1057827078870.1704</v>
      </c>
      <c r="O10" s="7">
        <f>'IRA Calculations'!AB77</f>
        <v>1068627831368.6871</v>
      </c>
      <c r="P10" s="7">
        <f>'IRA Calculations'!AC77</f>
        <v>1078875350156.6697</v>
      </c>
      <c r="Q10" s="7">
        <f>'IRA Calculations'!AD77</f>
        <v>1089732768844.5928</v>
      </c>
      <c r="R10" s="7">
        <f>'IRA Calculations'!AE77</f>
        <v>1100141078593.1809</v>
      </c>
      <c r="S10" s="7">
        <f>'IRA Calculations'!AF77</f>
        <v>1109936284760.9509</v>
      </c>
      <c r="T10" s="7">
        <f>'IRA Calculations'!AG77</f>
        <v>1120163896814.6855</v>
      </c>
      <c r="U10" s="7">
        <f>'IRA Calculations'!AH77</f>
        <v>1129928300493.0298</v>
      </c>
      <c r="V10" s="7">
        <f>'IRA Calculations'!AI77</f>
        <v>1139440009488.0657</v>
      </c>
      <c r="W10" s="7">
        <f>'IRA Calculations'!AJ77</f>
        <v>1149044404461.5989</v>
      </c>
      <c r="X10" s="7">
        <f>'IRA Calculations'!AK77</f>
        <v>1152486770201.5947</v>
      </c>
      <c r="Y10" s="7">
        <f>'IRA Calculations'!AL77</f>
        <v>1156038374268.5186</v>
      </c>
      <c r="Z10" s="7">
        <f>'IRA Calculations'!AM77</f>
        <v>1160088988490.5283</v>
      </c>
      <c r="AA10" s="7">
        <f>'IRA Calculations'!AN77</f>
        <v>1163900482146.7195</v>
      </c>
      <c r="AB10" s="7">
        <f>'IRA Calculations'!AO77</f>
        <v>1167819385861.5256</v>
      </c>
      <c r="AC10" s="7">
        <f>'IRA Calculations'!AP77</f>
        <v>1171733064334.3811</v>
      </c>
      <c r="AD10" s="7">
        <f>'IRA Calculations'!AQ77</f>
        <v>1175592319582.3562</v>
      </c>
      <c r="AE10" s="7">
        <f>'IRA Calculations'!AR77</f>
        <v>1179316945137.1465</v>
      </c>
      <c r="AF10" s="7">
        <f>'IRA Calculations'!AS77</f>
        <v>1182832766289.51</v>
      </c>
      <c r="AG10" s="7">
        <f>'IRA Calculations'!AT77</f>
        <v>1186142284024.8838</v>
      </c>
    </row>
    <row r="11" spans="1:35">
      <c r="A11" s="1" t="s">
        <v>347</v>
      </c>
      <c r="B11" s="7">
        <f>'IRA Calculations'!O78</f>
        <v>0</v>
      </c>
      <c r="C11" s="7">
        <f>'IRA Calculations'!P78</f>
        <v>0</v>
      </c>
      <c r="D11" s="7">
        <f>'IRA Calculations'!Q78</f>
        <v>0</v>
      </c>
      <c r="E11" s="7">
        <f>'IRA Calculations'!R78</f>
        <v>0</v>
      </c>
      <c r="F11" s="7">
        <f>'IRA Calculations'!S78</f>
        <v>0</v>
      </c>
      <c r="G11" s="7">
        <f>'IRA Calculations'!T78</f>
        <v>0</v>
      </c>
      <c r="H11" s="7">
        <f>'IRA Calculations'!U78</f>
        <v>0</v>
      </c>
      <c r="I11" s="7">
        <f>'IRA Calculations'!V78</f>
        <v>0</v>
      </c>
      <c r="J11" s="7">
        <f>'IRA Calculations'!W78</f>
        <v>0</v>
      </c>
      <c r="K11" s="7">
        <f>'IRA Calculations'!X78</f>
        <v>0</v>
      </c>
      <c r="L11" s="7">
        <f>'IRA Calculations'!Y78</f>
        <v>0</v>
      </c>
      <c r="M11" s="7">
        <f>'IRA Calculations'!Z78</f>
        <v>0</v>
      </c>
      <c r="N11" s="7">
        <f>'IRA Calculations'!AA78</f>
        <v>0</v>
      </c>
      <c r="O11" s="7">
        <f>'IRA Calculations'!AB78</f>
        <v>0</v>
      </c>
      <c r="P11" s="7">
        <f>'IRA Calculations'!AC78</f>
        <v>0</v>
      </c>
      <c r="Q11" s="7">
        <f>'IRA Calculations'!AD78</f>
        <v>0</v>
      </c>
      <c r="R11" s="7">
        <f>'IRA Calculations'!AE78</f>
        <v>0</v>
      </c>
      <c r="S11" s="7">
        <f>'IRA Calculations'!AF78</f>
        <v>0</v>
      </c>
      <c r="T11" s="7">
        <f>'IRA Calculations'!AG78</f>
        <v>0</v>
      </c>
      <c r="U11" s="7">
        <f>'IRA Calculations'!AH78</f>
        <v>0</v>
      </c>
      <c r="V11" s="7">
        <f>'IRA Calculations'!AI78</f>
        <v>0</v>
      </c>
      <c r="W11" s="7">
        <f>'IRA Calculations'!AJ78</f>
        <v>0</v>
      </c>
      <c r="X11" s="7">
        <f>'IRA Calculations'!AK78</f>
        <v>0</v>
      </c>
      <c r="Y11" s="7">
        <f>'IRA Calculations'!AL78</f>
        <v>0</v>
      </c>
      <c r="Z11" s="7">
        <f>'IRA Calculations'!AM78</f>
        <v>0</v>
      </c>
      <c r="AA11" s="7">
        <f>'IRA Calculations'!AN78</f>
        <v>0</v>
      </c>
      <c r="AB11" s="7">
        <f>'IRA Calculations'!AO78</f>
        <v>0</v>
      </c>
      <c r="AC11" s="7">
        <f>'IRA Calculations'!AP78</f>
        <v>0</v>
      </c>
      <c r="AD11" s="7">
        <f>'IRA Calculations'!AQ78</f>
        <v>0</v>
      </c>
      <c r="AE11" s="7">
        <f>'IRA Calculations'!AR78</f>
        <v>0</v>
      </c>
      <c r="AF11" s="7">
        <f>'IRA Calculations'!AS78</f>
        <v>0</v>
      </c>
      <c r="AG11" s="7">
        <f>'IRA Calculations'!AT78</f>
        <v>0</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zoomScale="70" zoomScaleNormal="70" workbookViewId="0">
      <selection activeCell="I5" sqref="I5"/>
    </sheetView>
  </sheetViews>
  <sheetFormatPr defaultColWidth="8.85546875" defaultRowHeight="15"/>
  <cols>
    <col min="1" max="1" width="29.85546875" customWidth="1"/>
    <col min="2" max="33" width="12.285156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Calculations'!O82</f>
        <v>1290102871750.7104</v>
      </c>
      <c r="C2" s="7">
        <f>'IRA Calculations'!P82</f>
        <v>1290102871750.7104</v>
      </c>
      <c r="D2" s="7">
        <f>'IRA Calculations'!Q82</f>
        <v>1290102871750.7104</v>
      </c>
      <c r="E2" s="7">
        <f>'IRA Calculations'!R82</f>
        <v>1268027670088.689</v>
      </c>
      <c r="F2" s="7">
        <f>'IRA Calculations'!S82</f>
        <v>1352084239429.8118</v>
      </c>
      <c r="G2" s="7">
        <f>'IRA Calculations'!T82</f>
        <v>1438444733492.7314</v>
      </c>
      <c r="H2" s="7">
        <f>'IRA Calculations'!U82</f>
        <v>1526544293073.0371</v>
      </c>
      <c r="I2" s="7">
        <f>'IRA Calculations'!V82</f>
        <v>1618730964597.7744</v>
      </c>
      <c r="J2" s="7">
        <f>'IRA Calculations'!W82</f>
        <v>1714089116627.8176</v>
      </c>
      <c r="K2" s="7">
        <f>'IRA Calculations'!X82</f>
        <v>1812592111305.417</v>
      </c>
      <c r="L2" s="7">
        <f>'IRA Calculations'!Y82</f>
        <v>1913661296859.3015</v>
      </c>
      <c r="M2" s="7">
        <f>'IRA Calculations'!Z82</f>
        <v>2016180102513.5684</v>
      </c>
      <c r="N2" s="7">
        <f>'IRA Calculations'!AA82</f>
        <v>2121582162345.7451</v>
      </c>
      <c r="O2" s="7">
        <f>'IRA Calculations'!AB82</f>
        <v>2228716261887.3125</v>
      </c>
      <c r="P2" s="7">
        <f>'IRA Calculations'!AC82</f>
        <v>2232493017096.9092</v>
      </c>
      <c r="Q2" s="7">
        <f>'IRA Calculations'!AD82</f>
        <v>2236018898974.1035</v>
      </c>
      <c r="R2" s="7">
        <f>'IRA Calculations'!AE82</f>
        <v>2241523042591.063</v>
      </c>
      <c r="S2" s="7">
        <f>'IRA Calculations'!AF82</f>
        <v>2247105794502.1646</v>
      </c>
      <c r="T2" s="7">
        <f>'IRA Calculations'!AG82</f>
        <v>2251992491251.1689</v>
      </c>
      <c r="U2" s="7">
        <f>'IRA Calculations'!AH82</f>
        <v>2258322306754.7256</v>
      </c>
      <c r="V2" s="7">
        <f>'IRA Calculations'!AI82</f>
        <v>2264593704709.6396</v>
      </c>
      <c r="W2" s="7">
        <f>'IRA Calculations'!AJ82</f>
        <v>2270052749196.5854</v>
      </c>
      <c r="X2" s="7">
        <f>'IRA Calculations'!AK82</f>
        <v>2276907609336.2598</v>
      </c>
      <c r="Y2" s="7">
        <f>'IRA Calculations'!AL82</f>
        <v>2283752839827.8623</v>
      </c>
      <c r="Z2" s="7">
        <f>'IRA Calculations'!AM82</f>
        <v>2289557053493.9585</v>
      </c>
      <c r="AA2" s="7">
        <f>'IRA Calculations'!AN82</f>
        <v>2296860744703.3696</v>
      </c>
      <c r="AB2" s="7">
        <f>'IRA Calculations'!AO82</f>
        <v>2303873395030.9316</v>
      </c>
      <c r="AC2" s="7">
        <f>'IRA Calculations'!AP82</f>
        <v>2309630541083.6084</v>
      </c>
      <c r="AD2" s="7">
        <f>'IRA Calculations'!AQ82</f>
        <v>2316981456405.6992</v>
      </c>
      <c r="AE2" s="7">
        <f>'IRA Calculations'!AR82</f>
        <v>2322964742209.7202</v>
      </c>
      <c r="AF2" s="7">
        <f>'IRA Calculations'!AS82</f>
        <v>2330183972117.562</v>
      </c>
      <c r="AG2" s="7">
        <f>'IRA Calculations'!AT82</f>
        <v>2338170571084.3628</v>
      </c>
    </row>
    <row r="3" spans="1:35">
      <c r="A3" s="1" t="s">
        <v>77</v>
      </c>
      <c r="B3" s="7">
        <f>'IRA Calculations'!O83</f>
        <v>0</v>
      </c>
      <c r="C3" s="7">
        <f>'IRA Calculations'!P83</f>
        <v>0</v>
      </c>
      <c r="D3" s="7">
        <f>'IRA Calculations'!Q83</f>
        <v>0</v>
      </c>
      <c r="E3" s="7">
        <f>'IRA Calculations'!R83</f>
        <v>0</v>
      </c>
      <c r="F3" s="7">
        <f>'IRA Calculations'!S83</f>
        <v>0</v>
      </c>
      <c r="G3" s="7">
        <f>'IRA Calculations'!T83</f>
        <v>0</v>
      </c>
      <c r="H3" s="7">
        <f>'IRA Calculations'!U83</f>
        <v>0</v>
      </c>
      <c r="I3" s="7">
        <f>'IRA Calculations'!V83</f>
        <v>0</v>
      </c>
      <c r="J3" s="7">
        <f>'IRA Calculations'!W83</f>
        <v>0</v>
      </c>
      <c r="K3" s="7">
        <f>'IRA Calculations'!X83</f>
        <v>0</v>
      </c>
      <c r="L3" s="7">
        <f>'IRA Calculations'!Y83</f>
        <v>0</v>
      </c>
      <c r="M3" s="7">
        <f>'IRA Calculations'!Z83</f>
        <v>0</v>
      </c>
      <c r="N3" s="7">
        <f>'IRA Calculations'!AA83</f>
        <v>0</v>
      </c>
      <c r="O3" s="7">
        <f>'IRA Calculations'!AB83</f>
        <v>0</v>
      </c>
      <c r="P3" s="7">
        <f>'IRA Calculations'!AC83</f>
        <v>0</v>
      </c>
      <c r="Q3" s="7">
        <f>'IRA Calculations'!AD83</f>
        <v>0</v>
      </c>
      <c r="R3" s="7">
        <f>'IRA Calculations'!AE83</f>
        <v>0</v>
      </c>
      <c r="S3" s="7">
        <f>'IRA Calculations'!AF83</f>
        <v>0</v>
      </c>
      <c r="T3" s="7">
        <f>'IRA Calculations'!AG83</f>
        <v>0</v>
      </c>
      <c r="U3" s="7">
        <f>'IRA Calculations'!AH83</f>
        <v>0</v>
      </c>
      <c r="V3" s="7">
        <f>'IRA Calculations'!AI83</f>
        <v>0</v>
      </c>
      <c r="W3" s="7">
        <f>'IRA Calculations'!AJ83</f>
        <v>0</v>
      </c>
      <c r="X3" s="7">
        <f>'IRA Calculations'!AK83</f>
        <v>0</v>
      </c>
      <c r="Y3" s="7">
        <f>'IRA Calculations'!AL83</f>
        <v>0</v>
      </c>
      <c r="Z3" s="7">
        <f>'IRA Calculations'!AM83</f>
        <v>0</v>
      </c>
      <c r="AA3" s="7">
        <f>'IRA Calculations'!AN83</f>
        <v>0</v>
      </c>
      <c r="AB3" s="7">
        <f>'IRA Calculations'!AO83</f>
        <v>0</v>
      </c>
      <c r="AC3" s="7">
        <f>'IRA Calculations'!AP83</f>
        <v>0</v>
      </c>
      <c r="AD3" s="7">
        <f>'IRA Calculations'!AQ83</f>
        <v>0</v>
      </c>
      <c r="AE3" s="7">
        <f>'IRA Calculations'!AR83</f>
        <v>0</v>
      </c>
      <c r="AF3" s="7">
        <f>'IRA Calculations'!AS83</f>
        <v>0</v>
      </c>
      <c r="AG3" s="7">
        <f>'IRA Calculations'!AT83</f>
        <v>0</v>
      </c>
    </row>
    <row r="4" spans="1:35">
      <c r="A4" s="1" t="s">
        <v>78</v>
      </c>
      <c r="B4" s="7">
        <f>'IRA Calculations'!O84</f>
        <v>0</v>
      </c>
      <c r="C4" s="7">
        <f>'IRA Calculations'!P84</f>
        <v>0</v>
      </c>
      <c r="D4" s="7">
        <f>'IRA Calculations'!Q84</f>
        <v>0</v>
      </c>
      <c r="E4" s="7">
        <f>'IRA Calculations'!R84</f>
        <v>0</v>
      </c>
      <c r="F4" s="7">
        <f>'IRA Calculations'!S84</f>
        <v>0</v>
      </c>
      <c r="G4" s="7">
        <f>'IRA Calculations'!T84</f>
        <v>0</v>
      </c>
      <c r="H4" s="7">
        <f>'IRA Calculations'!U84</f>
        <v>0</v>
      </c>
      <c r="I4" s="7">
        <f>'IRA Calculations'!V84</f>
        <v>0</v>
      </c>
      <c r="J4" s="7">
        <f>'IRA Calculations'!W84</f>
        <v>0</v>
      </c>
      <c r="K4" s="7">
        <f>'IRA Calculations'!X84</f>
        <v>0</v>
      </c>
      <c r="L4" s="7">
        <f>'IRA Calculations'!Y84</f>
        <v>0</v>
      </c>
      <c r="M4" s="7">
        <f>'IRA Calculations'!Z84</f>
        <v>0</v>
      </c>
      <c r="N4" s="7">
        <f>'IRA Calculations'!AA84</f>
        <v>0</v>
      </c>
      <c r="O4" s="7">
        <f>'IRA Calculations'!AB84</f>
        <v>0</v>
      </c>
      <c r="P4" s="7">
        <f>'IRA Calculations'!AC84</f>
        <v>0</v>
      </c>
      <c r="Q4" s="7">
        <f>'IRA Calculations'!AD84</f>
        <v>0</v>
      </c>
      <c r="R4" s="7">
        <f>'IRA Calculations'!AE84</f>
        <v>0</v>
      </c>
      <c r="S4" s="7">
        <f>'IRA Calculations'!AF84</f>
        <v>0</v>
      </c>
      <c r="T4" s="7">
        <f>'IRA Calculations'!AG84</f>
        <v>0</v>
      </c>
      <c r="U4" s="7">
        <f>'IRA Calculations'!AH84</f>
        <v>0</v>
      </c>
      <c r="V4" s="7">
        <f>'IRA Calculations'!AI84</f>
        <v>0</v>
      </c>
      <c r="W4" s="7">
        <f>'IRA Calculations'!AJ84</f>
        <v>0</v>
      </c>
      <c r="X4" s="7">
        <f>'IRA Calculations'!AK84</f>
        <v>0</v>
      </c>
      <c r="Y4" s="7">
        <f>'IRA Calculations'!AL84</f>
        <v>0</v>
      </c>
      <c r="Z4" s="7">
        <f>'IRA Calculations'!AM84</f>
        <v>0</v>
      </c>
      <c r="AA4" s="7">
        <f>'IRA Calculations'!AN84</f>
        <v>0</v>
      </c>
      <c r="AB4" s="7">
        <f>'IRA Calculations'!AO84</f>
        <v>0</v>
      </c>
      <c r="AC4" s="7">
        <f>'IRA Calculations'!AP84</f>
        <v>0</v>
      </c>
      <c r="AD4" s="7">
        <f>'IRA Calculations'!AQ84</f>
        <v>0</v>
      </c>
      <c r="AE4" s="7">
        <f>'IRA Calculations'!AR84</f>
        <v>0</v>
      </c>
      <c r="AF4" s="7">
        <f>'IRA Calculations'!AS84</f>
        <v>0</v>
      </c>
      <c r="AG4" s="7">
        <f>'IRA Calculations'!AT84</f>
        <v>0</v>
      </c>
    </row>
    <row r="5" spans="1:35">
      <c r="A5" s="1" t="s">
        <v>79</v>
      </c>
      <c r="B5" s="7">
        <f>'IRA Calculations'!O85</f>
        <v>0</v>
      </c>
      <c r="C5" s="7">
        <f>'IRA Calculations'!P85</f>
        <v>0</v>
      </c>
      <c r="D5" s="7">
        <f>'IRA Calculations'!Q85</f>
        <v>0</v>
      </c>
      <c r="E5" s="7">
        <f>'IRA Calculations'!R85</f>
        <v>0</v>
      </c>
      <c r="F5" s="7">
        <f>'IRA Calculations'!S85</f>
        <v>0</v>
      </c>
      <c r="G5" s="7">
        <f>'IRA Calculations'!T85</f>
        <v>0</v>
      </c>
      <c r="H5" s="7">
        <f>'IRA Calculations'!U85</f>
        <v>0</v>
      </c>
      <c r="I5" s="7">
        <f>'IRA Calculations'!V85</f>
        <v>0</v>
      </c>
      <c r="J5" s="7">
        <f>'IRA Calculations'!W85</f>
        <v>0</v>
      </c>
      <c r="K5" s="7">
        <f>'IRA Calculations'!X85</f>
        <v>0</v>
      </c>
      <c r="L5" s="7">
        <f>'IRA Calculations'!Y85</f>
        <v>0</v>
      </c>
      <c r="M5" s="7">
        <f>'IRA Calculations'!Z85</f>
        <v>0</v>
      </c>
      <c r="N5" s="7">
        <f>'IRA Calculations'!AA85</f>
        <v>0</v>
      </c>
      <c r="O5" s="7">
        <f>'IRA Calculations'!AB85</f>
        <v>0</v>
      </c>
      <c r="P5" s="7">
        <f>'IRA Calculations'!AC85</f>
        <v>0</v>
      </c>
      <c r="Q5" s="7">
        <f>'IRA Calculations'!AD85</f>
        <v>0</v>
      </c>
      <c r="R5" s="7">
        <f>'IRA Calculations'!AE85</f>
        <v>0</v>
      </c>
      <c r="S5" s="7">
        <f>'IRA Calculations'!AF85</f>
        <v>0</v>
      </c>
      <c r="T5" s="7">
        <f>'IRA Calculations'!AG85</f>
        <v>0</v>
      </c>
      <c r="U5" s="7">
        <f>'IRA Calculations'!AH85</f>
        <v>0</v>
      </c>
      <c r="V5" s="7">
        <f>'IRA Calculations'!AI85</f>
        <v>0</v>
      </c>
      <c r="W5" s="7">
        <f>'IRA Calculations'!AJ85</f>
        <v>0</v>
      </c>
      <c r="X5" s="7">
        <f>'IRA Calculations'!AK85</f>
        <v>0</v>
      </c>
      <c r="Y5" s="7">
        <f>'IRA Calculations'!AL85</f>
        <v>0</v>
      </c>
      <c r="Z5" s="7">
        <f>'IRA Calculations'!AM85</f>
        <v>0</v>
      </c>
      <c r="AA5" s="7">
        <f>'IRA Calculations'!AN85</f>
        <v>0</v>
      </c>
      <c r="AB5" s="7">
        <f>'IRA Calculations'!AO85</f>
        <v>0</v>
      </c>
      <c r="AC5" s="7">
        <f>'IRA Calculations'!AP85</f>
        <v>0</v>
      </c>
      <c r="AD5" s="7">
        <f>'IRA Calculations'!AQ85</f>
        <v>0</v>
      </c>
      <c r="AE5" s="7">
        <f>'IRA Calculations'!AR85</f>
        <v>0</v>
      </c>
      <c r="AF5" s="7">
        <f>'IRA Calculations'!AS85</f>
        <v>0</v>
      </c>
      <c r="AG5" s="7">
        <f>'IRA Calculations'!AT85</f>
        <v>0</v>
      </c>
    </row>
    <row r="6" spans="1:35">
      <c r="A6" s="1" t="s">
        <v>81</v>
      </c>
      <c r="B6" s="7">
        <f>'IRA Calculations'!O86</f>
        <v>0</v>
      </c>
      <c r="C6" s="7">
        <f>'IRA Calculations'!P86</f>
        <v>0</v>
      </c>
      <c r="D6" s="7">
        <f>'IRA Calculations'!Q86</f>
        <v>0</v>
      </c>
      <c r="E6" s="7">
        <f>'IRA Calculations'!R86</f>
        <v>0</v>
      </c>
      <c r="F6" s="7">
        <f>'IRA Calculations'!S86</f>
        <v>0</v>
      </c>
      <c r="G6" s="7">
        <f>'IRA Calculations'!T86</f>
        <v>0</v>
      </c>
      <c r="H6" s="7">
        <f>'IRA Calculations'!U86</f>
        <v>0</v>
      </c>
      <c r="I6" s="7">
        <f>'IRA Calculations'!V86</f>
        <v>0</v>
      </c>
      <c r="J6" s="7">
        <f>'IRA Calculations'!W86</f>
        <v>0</v>
      </c>
      <c r="K6" s="7">
        <f>'IRA Calculations'!X86</f>
        <v>0</v>
      </c>
      <c r="L6" s="7">
        <f>'IRA Calculations'!Y86</f>
        <v>0</v>
      </c>
      <c r="M6" s="7">
        <f>'IRA Calculations'!Z86</f>
        <v>0</v>
      </c>
      <c r="N6" s="7">
        <f>'IRA Calculations'!AA86</f>
        <v>0</v>
      </c>
      <c r="O6" s="7">
        <f>'IRA Calculations'!AB86</f>
        <v>0</v>
      </c>
      <c r="P6" s="7">
        <f>'IRA Calculations'!AC86</f>
        <v>0</v>
      </c>
      <c r="Q6" s="7">
        <f>'IRA Calculations'!AD86</f>
        <v>0</v>
      </c>
      <c r="R6" s="7">
        <f>'IRA Calculations'!AE86</f>
        <v>0</v>
      </c>
      <c r="S6" s="7">
        <f>'IRA Calculations'!AF86</f>
        <v>0</v>
      </c>
      <c r="T6" s="7">
        <f>'IRA Calculations'!AG86</f>
        <v>0</v>
      </c>
      <c r="U6" s="7">
        <f>'IRA Calculations'!AH86</f>
        <v>0</v>
      </c>
      <c r="V6" s="7">
        <f>'IRA Calculations'!AI86</f>
        <v>0</v>
      </c>
      <c r="W6" s="7">
        <f>'IRA Calculations'!AJ86</f>
        <v>0</v>
      </c>
      <c r="X6" s="7">
        <f>'IRA Calculations'!AK86</f>
        <v>0</v>
      </c>
      <c r="Y6" s="7">
        <f>'IRA Calculations'!AL86</f>
        <v>0</v>
      </c>
      <c r="Z6" s="7">
        <f>'IRA Calculations'!AM86</f>
        <v>0</v>
      </c>
      <c r="AA6" s="7">
        <f>'IRA Calculations'!AN86</f>
        <v>0</v>
      </c>
      <c r="AB6" s="7">
        <f>'IRA Calculations'!AO86</f>
        <v>0</v>
      </c>
      <c r="AC6" s="7">
        <f>'IRA Calculations'!AP86</f>
        <v>0</v>
      </c>
      <c r="AD6" s="7">
        <f>'IRA Calculations'!AQ86</f>
        <v>0</v>
      </c>
      <c r="AE6" s="7">
        <f>'IRA Calculations'!AR86</f>
        <v>0</v>
      </c>
      <c r="AF6" s="7">
        <f>'IRA Calculations'!AS86</f>
        <v>0</v>
      </c>
      <c r="AG6" s="7">
        <f>'IRA Calculations'!AT86</f>
        <v>0</v>
      </c>
    </row>
    <row r="7" spans="1:35">
      <c r="A7" s="1" t="s">
        <v>204</v>
      </c>
      <c r="B7" s="7">
        <f>'IRA Calculations'!O87</f>
        <v>0</v>
      </c>
      <c r="C7" s="7">
        <f>'IRA Calculations'!P87</f>
        <v>0</v>
      </c>
      <c r="D7" s="7">
        <f>'IRA Calculations'!Q87</f>
        <v>0</v>
      </c>
      <c r="E7" s="7">
        <f>'IRA Calculations'!R87</f>
        <v>0</v>
      </c>
      <c r="F7" s="7">
        <f>'IRA Calculations'!S87</f>
        <v>0</v>
      </c>
      <c r="G7" s="7">
        <f>'IRA Calculations'!T87</f>
        <v>0</v>
      </c>
      <c r="H7" s="7">
        <f>'IRA Calculations'!U87</f>
        <v>0</v>
      </c>
      <c r="I7" s="7">
        <f>'IRA Calculations'!V87</f>
        <v>0</v>
      </c>
      <c r="J7" s="7">
        <f>'IRA Calculations'!W87</f>
        <v>0</v>
      </c>
      <c r="K7" s="7">
        <f>'IRA Calculations'!X87</f>
        <v>0</v>
      </c>
      <c r="L7" s="7">
        <f>'IRA Calculations'!Y87</f>
        <v>0</v>
      </c>
      <c r="M7" s="7">
        <f>'IRA Calculations'!Z87</f>
        <v>0</v>
      </c>
      <c r="N7" s="7">
        <f>'IRA Calculations'!AA87</f>
        <v>0</v>
      </c>
      <c r="O7" s="7">
        <f>'IRA Calculations'!AB87</f>
        <v>0</v>
      </c>
      <c r="P7" s="7">
        <f>'IRA Calculations'!AC87</f>
        <v>0</v>
      </c>
      <c r="Q7" s="7">
        <f>'IRA Calculations'!AD87</f>
        <v>0</v>
      </c>
      <c r="R7" s="7">
        <f>'IRA Calculations'!AE87</f>
        <v>0</v>
      </c>
      <c r="S7" s="7">
        <f>'IRA Calculations'!AF87</f>
        <v>0</v>
      </c>
      <c r="T7" s="7">
        <f>'IRA Calculations'!AG87</f>
        <v>0</v>
      </c>
      <c r="U7" s="7">
        <f>'IRA Calculations'!AH87</f>
        <v>0</v>
      </c>
      <c r="V7" s="7">
        <f>'IRA Calculations'!AI87</f>
        <v>0</v>
      </c>
      <c r="W7" s="7">
        <f>'IRA Calculations'!AJ87</f>
        <v>0</v>
      </c>
      <c r="X7" s="7">
        <f>'IRA Calculations'!AK87</f>
        <v>0</v>
      </c>
      <c r="Y7" s="7">
        <f>'IRA Calculations'!AL87</f>
        <v>0</v>
      </c>
      <c r="Z7" s="7">
        <f>'IRA Calculations'!AM87</f>
        <v>0</v>
      </c>
      <c r="AA7" s="7">
        <f>'IRA Calculations'!AN87</f>
        <v>0</v>
      </c>
      <c r="AB7" s="7">
        <f>'IRA Calculations'!AO87</f>
        <v>0</v>
      </c>
      <c r="AC7" s="7">
        <f>'IRA Calculations'!AP87</f>
        <v>0</v>
      </c>
      <c r="AD7" s="7">
        <f>'IRA Calculations'!AQ87</f>
        <v>0</v>
      </c>
      <c r="AE7" s="7">
        <f>'IRA Calculations'!AR87</f>
        <v>0</v>
      </c>
      <c r="AF7" s="7">
        <f>'IRA Calculations'!AS87</f>
        <v>0</v>
      </c>
      <c r="AG7" s="7">
        <f>'IRA Calculations'!AT87</f>
        <v>0</v>
      </c>
    </row>
    <row r="8" spans="1:35">
      <c r="A8" s="1" t="s">
        <v>344</v>
      </c>
      <c r="B8" s="7">
        <f>'IRA Calculations'!O88</f>
        <v>0</v>
      </c>
      <c r="C8" s="7">
        <f>'IRA Calculations'!P88</f>
        <v>0</v>
      </c>
      <c r="D8" s="7">
        <f>'IRA Calculations'!Q88</f>
        <v>0</v>
      </c>
      <c r="E8" s="7">
        <f>'IRA Calculations'!R88</f>
        <v>0</v>
      </c>
      <c r="F8" s="7">
        <f>'IRA Calculations'!S88</f>
        <v>0</v>
      </c>
      <c r="G8" s="7">
        <f>'IRA Calculations'!T88</f>
        <v>0</v>
      </c>
      <c r="H8" s="7">
        <f>'IRA Calculations'!U88</f>
        <v>0</v>
      </c>
      <c r="I8" s="7">
        <f>'IRA Calculations'!V88</f>
        <v>0</v>
      </c>
      <c r="J8" s="7">
        <f>'IRA Calculations'!W88</f>
        <v>0</v>
      </c>
      <c r="K8" s="7">
        <f>'IRA Calculations'!X88</f>
        <v>0</v>
      </c>
      <c r="L8" s="7">
        <f>'IRA Calculations'!Y88</f>
        <v>0</v>
      </c>
      <c r="M8" s="7">
        <f>'IRA Calculations'!Z88</f>
        <v>0</v>
      </c>
      <c r="N8" s="7">
        <f>'IRA Calculations'!AA88</f>
        <v>0</v>
      </c>
      <c r="O8" s="7">
        <f>'IRA Calculations'!AB88</f>
        <v>0</v>
      </c>
      <c r="P8" s="7">
        <f>'IRA Calculations'!AC88</f>
        <v>0</v>
      </c>
      <c r="Q8" s="7">
        <f>'IRA Calculations'!AD88</f>
        <v>0</v>
      </c>
      <c r="R8" s="7">
        <f>'IRA Calculations'!AE88</f>
        <v>0</v>
      </c>
      <c r="S8" s="7">
        <f>'IRA Calculations'!AF88</f>
        <v>0</v>
      </c>
      <c r="T8" s="7">
        <f>'IRA Calculations'!AG88</f>
        <v>0</v>
      </c>
      <c r="U8" s="7">
        <f>'IRA Calculations'!AH88</f>
        <v>0</v>
      </c>
      <c r="V8" s="7">
        <f>'IRA Calculations'!AI88</f>
        <v>0</v>
      </c>
      <c r="W8" s="7">
        <f>'IRA Calculations'!AJ88</f>
        <v>0</v>
      </c>
      <c r="X8" s="7">
        <f>'IRA Calculations'!AK88</f>
        <v>0</v>
      </c>
      <c r="Y8" s="7">
        <f>'IRA Calculations'!AL88</f>
        <v>0</v>
      </c>
      <c r="Z8" s="7">
        <f>'IRA Calculations'!AM88</f>
        <v>0</v>
      </c>
      <c r="AA8" s="7">
        <f>'IRA Calculations'!AN88</f>
        <v>0</v>
      </c>
      <c r="AB8" s="7">
        <f>'IRA Calculations'!AO88</f>
        <v>0</v>
      </c>
      <c r="AC8" s="7">
        <f>'IRA Calculations'!AP88</f>
        <v>0</v>
      </c>
      <c r="AD8" s="7">
        <f>'IRA Calculations'!AQ88</f>
        <v>0</v>
      </c>
      <c r="AE8" s="7">
        <f>'IRA Calculations'!AR88</f>
        <v>0</v>
      </c>
      <c r="AF8" s="7">
        <f>'IRA Calculations'!AS88</f>
        <v>0</v>
      </c>
      <c r="AG8" s="7">
        <f>'IRA Calculations'!AT88</f>
        <v>0</v>
      </c>
    </row>
    <row r="9" spans="1:35">
      <c r="A9" s="1" t="s">
        <v>345</v>
      </c>
      <c r="B9" s="7">
        <f>'IRA Calculations'!O89</f>
        <v>0</v>
      </c>
      <c r="C9" s="7">
        <f>'IRA Calculations'!P89</f>
        <v>0</v>
      </c>
      <c r="D9" s="7">
        <f>'IRA Calculations'!Q89</f>
        <v>0</v>
      </c>
      <c r="E9" s="7">
        <f>'IRA Calculations'!R89</f>
        <v>0</v>
      </c>
      <c r="F9" s="7">
        <f>'IRA Calculations'!S89</f>
        <v>0</v>
      </c>
      <c r="G9" s="7">
        <f>'IRA Calculations'!T89</f>
        <v>0</v>
      </c>
      <c r="H9" s="7">
        <f>'IRA Calculations'!U89</f>
        <v>0</v>
      </c>
      <c r="I9" s="7">
        <f>'IRA Calculations'!V89</f>
        <v>0</v>
      </c>
      <c r="J9" s="7">
        <f>'IRA Calculations'!W89</f>
        <v>0</v>
      </c>
      <c r="K9" s="7">
        <f>'IRA Calculations'!X89</f>
        <v>0</v>
      </c>
      <c r="L9" s="7">
        <f>'IRA Calculations'!Y89</f>
        <v>0</v>
      </c>
      <c r="M9" s="7">
        <f>'IRA Calculations'!Z89</f>
        <v>0</v>
      </c>
      <c r="N9" s="7">
        <f>'IRA Calculations'!AA89</f>
        <v>0</v>
      </c>
      <c r="O9" s="7">
        <f>'IRA Calculations'!AB89</f>
        <v>0</v>
      </c>
      <c r="P9" s="7">
        <f>'IRA Calculations'!AC89</f>
        <v>0</v>
      </c>
      <c r="Q9" s="7">
        <f>'IRA Calculations'!AD89</f>
        <v>0</v>
      </c>
      <c r="R9" s="7">
        <f>'IRA Calculations'!AE89</f>
        <v>0</v>
      </c>
      <c r="S9" s="7">
        <f>'IRA Calculations'!AF89</f>
        <v>0</v>
      </c>
      <c r="T9" s="7">
        <f>'IRA Calculations'!AG89</f>
        <v>0</v>
      </c>
      <c r="U9" s="7">
        <f>'IRA Calculations'!AH89</f>
        <v>0</v>
      </c>
      <c r="V9" s="7">
        <f>'IRA Calculations'!AI89</f>
        <v>0</v>
      </c>
      <c r="W9" s="7">
        <f>'IRA Calculations'!AJ89</f>
        <v>0</v>
      </c>
      <c r="X9" s="7">
        <f>'IRA Calculations'!AK89</f>
        <v>0</v>
      </c>
      <c r="Y9" s="7">
        <f>'IRA Calculations'!AL89</f>
        <v>0</v>
      </c>
      <c r="Z9" s="7">
        <f>'IRA Calculations'!AM89</f>
        <v>0</v>
      </c>
      <c r="AA9" s="7">
        <f>'IRA Calculations'!AN89</f>
        <v>0</v>
      </c>
      <c r="AB9" s="7">
        <f>'IRA Calculations'!AO89</f>
        <v>0</v>
      </c>
      <c r="AC9" s="7">
        <f>'IRA Calculations'!AP89</f>
        <v>0</v>
      </c>
      <c r="AD9" s="7">
        <f>'IRA Calculations'!AQ89</f>
        <v>0</v>
      </c>
      <c r="AE9" s="7">
        <f>'IRA Calculations'!AR89</f>
        <v>0</v>
      </c>
      <c r="AF9" s="7">
        <f>'IRA Calculations'!AS89</f>
        <v>0</v>
      </c>
      <c r="AG9" s="7">
        <f>'IRA Calculations'!AT89</f>
        <v>0</v>
      </c>
    </row>
    <row r="10" spans="1:35">
      <c r="A10" s="1" t="s">
        <v>346</v>
      </c>
      <c r="B10" s="7">
        <f>'IRA Calculations'!O90</f>
        <v>0</v>
      </c>
      <c r="C10" s="7">
        <f>'IRA Calculations'!P90</f>
        <v>0</v>
      </c>
      <c r="D10" s="7">
        <f>'IRA Calculations'!Q90</f>
        <v>0</v>
      </c>
      <c r="E10" s="7">
        <f>'IRA Calculations'!R90</f>
        <v>0</v>
      </c>
      <c r="F10" s="7">
        <f>'IRA Calculations'!S90</f>
        <v>0</v>
      </c>
      <c r="G10" s="7">
        <f>'IRA Calculations'!T90</f>
        <v>0</v>
      </c>
      <c r="H10" s="7">
        <f>'IRA Calculations'!U90</f>
        <v>0</v>
      </c>
      <c r="I10" s="7">
        <f>'IRA Calculations'!V90</f>
        <v>0</v>
      </c>
      <c r="J10" s="7">
        <f>'IRA Calculations'!W90</f>
        <v>0</v>
      </c>
      <c r="K10" s="7">
        <f>'IRA Calculations'!X90</f>
        <v>0</v>
      </c>
      <c r="L10" s="7">
        <f>'IRA Calculations'!Y90</f>
        <v>0</v>
      </c>
      <c r="M10" s="7">
        <f>'IRA Calculations'!Z90</f>
        <v>0</v>
      </c>
      <c r="N10" s="7">
        <f>'IRA Calculations'!AA90</f>
        <v>0</v>
      </c>
      <c r="O10" s="7">
        <f>'IRA Calculations'!AB90</f>
        <v>0</v>
      </c>
      <c r="P10" s="7">
        <f>'IRA Calculations'!AC90</f>
        <v>0</v>
      </c>
      <c r="Q10" s="7">
        <f>'IRA Calculations'!AD90</f>
        <v>0</v>
      </c>
      <c r="R10" s="7">
        <f>'IRA Calculations'!AE90</f>
        <v>0</v>
      </c>
      <c r="S10" s="7">
        <f>'IRA Calculations'!AF90</f>
        <v>0</v>
      </c>
      <c r="T10" s="7">
        <f>'IRA Calculations'!AG90</f>
        <v>0</v>
      </c>
      <c r="U10" s="7">
        <f>'IRA Calculations'!AH90</f>
        <v>0</v>
      </c>
      <c r="V10" s="7">
        <f>'IRA Calculations'!AI90</f>
        <v>0</v>
      </c>
      <c r="W10" s="7">
        <f>'IRA Calculations'!AJ90</f>
        <v>0</v>
      </c>
      <c r="X10" s="7">
        <f>'IRA Calculations'!AK90</f>
        <v>0</v>
      </c>
      <c r="Y10" s="7">
        <f>'IRA Calculations'!AL90</f>
        <v>0</v>
      </c>
      <c r="Z10" s="7">
        <f>'IRA Calculations'!AM90</f>
        <v>0</v>
      </c>
      <c r="AA10" s="7">
        <f>'IRA Calculations'!AN90</f>
        <v>0</v>
      </c>
      <c r="AB10" s="7">
        <f>'IRA Calculations'!AO90</f>
        <v>0</v>
      </c>
      <c r="AC10" s="7">
        <f>'IRA Calculations'!AP90</f>
        <v>0</v>
      </c>
      <c r="AD10" s="7">
        <f>'IRA Calculations'!AQ90</f>
        <v>0</v>
      </c>
      <c r="AE10" s="7">
        <f>'IRA Calculations'!AR90</f>
        <v>0</v>
      </c>
      <c r="AF10" s="7">
        <f>'IRA Calculations'!AS90</f>
        <v>0</v>
      </c>
      <c r="AG10" s="7">
        <f>'IRA Calculations'!AT90</f>
        <v>0</v>
      </c>
    </row>
    <row r="11" spans="1:35">
      <c r="A11" s="1" t="s">
        <v>347</v>
      </c>
      <c r="B11" s="7">
        <f>'IRA Calculations'!O91</f>
        <v>0</v>
      </c>
      <c r="C11" s="7">
        <f>'IRA Calculations'!P91</f>
        <v>0</v>
      </c>
      <c r="D11" s="7">
        <f>'IRA Calculations'!Q91</f>
        <v>0</v>
      </c>
      <c r="E11" s="7">
        <f>'IRA Calculations'!R91</f>
        <v>0</v>
      </c>
      <c r="F11" s="7">
        <f>'IRA Calculations'!S91</f>
        <v>0</v>
      </c>
      <c r="G11" s="7">
        <f>'IRA Calculations'!T91</f>
        <v>0</v>
      </c>
      <c r="H11" s="7">
        <f>'IRA Calculations'!U91</f>
        <v>0</v>
      </c>
      <c r="I11" s="7">
        <f>'IRA Calculations'!V91</f>
        <v>0</v>
      </c>
      <c r="J11" s="7">
        <f>'IRA Calculations'!W91</f>
        <v>0</v>
      </c>
      <c r="K11" s="7">
        <f>'IRA Calculations'!X91</f>
        <v>0</v>
      </c>
      <c r="L11" s="7">
        <f>'IRA Calculations'!Y91</f>
        <v>0</v>
      </c>
      <c r="M11" s="7">
        <f>'IRA Calculations'!Z91</f>
        <v>0</v>
      </c>
      <c r="N11" s="7">
        <f>'IRA Calculations'!AA91</f>
        <v>0</v>
      </c>
      <c r="O11" s="7">
        <f>'IRA Calculations'!AB91</f>
        <v>0</v>
      </c>
      <c r="P11" s="7">
        <f>'IRA Calculations'!AC91</f>
        <v>0</v>
      </c>
      <c r="Q11" s="7">
        <f>'IRA Calculations'!AD91</f>
        <v>0</v>
      </c>
      <c r="R11" s="7">
        <f>'IRA Calculations'!AE91</f>
        <v>0</v>
      </c>
      <c r="S11" s="7">
        <f>'IRA Calculations'!AF91</f>
        <v>0</v>
      </c>
      <c r="T11" s="7">
        <f>'IRA Calculations'!AG91</f>
        <v>0</v>
      </c>
      <c r="U11" s="7">
        <f>'IRA Calculations'!AH91</f>
        <v>0</v>
      </c>
      <c r="V11" s="7">
        <f>'IRA Calculations'!AI91</f>
        <v>0</v>
      </c>
      <c r="W11" s="7">
        <f>'IRA Calculations'!AJ91</f>
        <v>0</v>
      </c>
      <c r="X11" s="7">
        <f>'IRA Calculations'!AK91</f>
        <v>0</v>
      </c>
      <c r="Y11" s="7">
        <f>'IRA Calculations'!AL91</f>
        <v>0</v>
      </c>
      <c r="Z11" s="7">
        <f>'IRA Calculations'!AM91</f>
        <v>0</v>
      </c>
      <c r="AA11" s="7">
        <f>'IRA Calculations'!AN91</f>
        <v>0</v>
      </c>
      <c r="AB11" s="7">
        <f>'IRA Calculations'!AO91</f>
        <v>0</v>
      </c>
      <c r="AC11" s="7">
        <f>'IRA Calculations'!AP91</f>
        <v>0</v>
      </c>
      <c r="AD11" s="7">
        <f>'IRA Calculations'!AQ91</f>
        <v>0</v>
      </c>
      <c r="AE11" s="7">
        <f>'IRA Calculations'!AR91</f>
        <v>0</v>
      </c>
      <c r="AF11" s="7">
        <f>'IRA Calculations'!AS91</f>
        <v>0</v>
      </c>
      <c r="AG11" s="7">
        <f>'IRA Calculations'!AT91</f>
        <v>0</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11"/>
  <sheetViews>
    <sheetView workbookViewId="0">
      <selection activeCell="H7" sqref="H7"/>
    </sheetView>
  </sheetViews>
  <sheetFormatPr defaultColWidth="8.85546875" defaultRowHeight="15"/>
  <cols>
    <col min="1" max="1" width="29.85546875" customWidth="1"/>
    <col min="2"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Calculations'!O95</f>
        <v>1356596976434.8269</v>
      </c>
      <c r="C2" s="7">
        <f>'IRA Calculations'!P95</f>
        <v>1356596976434.8269</v>
      </c>
      <c r="D2" s="7">
        <f>'IRA Calculations'!Q95</f>
        <v>1356596976434.8269</v>
      </c>
      <c r="E2" s="7">
        <f>'IRA Calculations'!R95</f>
        <v>1351729862056.8704</v>
      </c>
      <c r="F2" s="7">
        <f>'IRA Calculations'!S95</f>
        <v>1347115334705.2063</v>
      </c>
      <c r="G2" s="7">
        <f>'IRA Calculations'!T95</f>
        <v>1343502957314.3215</v>
      </c>
      <c r="H2" s="7">
        <f>'IRA Calculations'!U95</f>
        <v>1344440998810.4697</v>
      </c>
      <c r="I2" s="7">
        <f>'IRA Calculations'!V95</f>
        <v>1349468011887.4243</v>
      </c>
      <c r="J2" s="7">
        <f>'IRA Calculations'!W95</f>
        <v>1355964704331.2615</v>
      </c>
      <c r="K2" s="7">
        <f>'IRA Calculations'!X95</f>
        <v>1362423500583.3586</v>
      </c>
      <c r="L2" s="7">
        <f>'IRA Calculations'!Y95</f>
        <v>1368850416913.9751</v>
      </c>
      <c r="M2" s="7">
        <f>'IRA Calculations'!Z95</f>
        <v>1376417722777.6023</v>
      </c>
      <c r="N2" s="7">
        <f>'IRA Calculations'!AA95</f>
        <v>1385721952358.426</v>
      </c>
      <c r="O2" s="7">
        <f>'IRA Calculations'!AB95</f>
        <v>1397016580990.3594</v>
      </c>
      <c r="P2" s="7">
        <f>'IRA Calculations'!AC95</f>
        <v>1409316472741.7449</v>
      </c>
      <c r="Q2" s="7">
        <f>'IRA Calculations'!AD95</f>
        <v>1421648870401.3965</v>
      </c>
      <c r="R2" s="7">
        <f>'IRA Calculations'!AE95</f>
        <v>1434329488956.3809</v>
      </c>
      <c r="S2" s="7">
        <f>'IRA Calculations'!AF95</f>
        <v>1444373431573.5156</v>
      </c>
      <c r="T2" s="7">
        <f>'IRA Calculations'!AG95</f>
        <v>1453608285663.2234</v>
      </c>
      <c r="U2" s="7">
        <f>'IRA Calculations'!AH95</f>
        <v>1462397119739.8525</v>
      </c>
      <c r="V2" s="7">
        <f>'IRA Calculations'!AI95</f>
        <v>1470510801823.4998</v>
      </c>
      <c r="W2" s="7">
        <f>'IRA Calculations'!AJ95</f>
        <v>1478425122242.9143</v>
      </c>
      <c r="X2" s="7">
        <f>'IRA Calculations'!AK95</f>
        <v>1483083130592.2317</v>
      </c>
      <c r="Y2" s="7">
        <f>'IRA Calculations'!AL95</f>
        <v>1487886078363.5466</v>
      </c>
      <c r="Z2" s="7">
        <f>'IRA Calculations'!AM95</f>
        <v>1493015586564.7378</v>
      </c>
      <c r="AA2" s="7">
        <f>'IRA Calculations'!AN95</f>
        <v>1498997438632.584</v>
      </c>
      <c r="AB2" s="7">
        <f>'IRA Calculations'!AO95</f>
        <v>1505110527180.8232</v>
      </c>
      <c r="AC2" s="7">
        <f>'IRA Calculations'!AP95</f>
        <v>1511379645225.4485</v>
      </c>
      <c r="AD2" s="7">
        <f>'IRA Calculations'!AQ95</f>
        <v>1518546684426.4407</v>
      </c>
      <c r="AE2" s="7">
        <f>'IRA Calculations'!AR95</f>
        <v>1525634359669.2815</v>
      </c>
      <c r="AF2" s="7">
        <f>'IRA Calculations'!AS95</f>
        <v>1533082430616.2495</v>
      </c>
      <c r="AG2" s="7">
        <f>'IRA Calculations'!AT95</f>
        <v>1541537809300.5588</v>
      </c>
    </row>
    <row r="3" spans="1:35">
      <c r="A3" s="1" t="s">
        <v>77</v>
      </c>
      <c r="B3" s="7">
        <f>'IRA Calculations'!O96</f>
        <v>0</v>
      </c>
      <c r="C3" s="7">
        <f>'IRA Calculations'!P96</f>
        <v>0</v>
      </c>
      <c r="D3" s="7">
        <f>'IRA Calculations'!Q96</f>
        <v>0</v>
      </c>
      <c r="E3" s="7">
        <f>'IRA Calculations'!R96</f>
        <v>0</v>
      </c>
      <c r="F3" s="7">
        <f>'IRA Calculations'!S96</f>
        <v>0</v>
      </c>
      <c r="G3" s="7">
        <f>'IRA Calculations'!T96</f>
        <v>0</v>
      </c>
      <c r="H3" s="7">
        <f>'IRA Calculations'!U96</f>
        <v>0</v>
      </c>
      <c r="I3" s="7">
        <f>'IRA Calculations'!V96</f>
        <v>0</v>
      </c>
      <c r="J3" s="7">
        <f>'IRA Calculations'!W96</f>
        <v>0</v>
      </c>
      <c r="K3" s="7">
        <f>'IRA Calculations'!X96</f>
        <v>0</v>
      </c>
      <c r="L3" s="7">
        <f>'IRA Calculations'!Y96</f>
        <v>0</v>
      </c>
      <c r="M3" s="7">
        <f>'IRA Calculations'!Z96</f>
        <v>0</v>
      </c>
      <c r="N3" s="7">
        <f>'IRA Calculations'!AA96</f>
        <v>0</v>
      </c>
      <c r="O3" s="7">
        <f>'IRA Calculations'!AB96</f>
        <v>0</v>
      </c>
      <c r="P3" s="7">
        <f>'IRA Calculations'!AC96</f>
        <v>0</v>
      </c>
      <c r="Q3" s="7">
        <f>'IRA Calculations'!AD96</f>
        <v>0</v>
      </c>
      <c r="R3" s="7">
        <f>'IRA Calculations'!AE96</f>
        <v>0</v>
      </c>
      <c r="S3" s="7">
        <f>'IRA Calculations'!AF96</f>
        <v>0</v>
      </c>
      <c r="T3" s="7">
        <f>'IRA Calculations'!AG96</f>
        <v>0</v>
      </c>
      <c r="U3" s="7">
        <f>'IRA Calculations'!AH96</f>
        <v>0</v>
      </c>
      <c r="V3" s="7">
        <f>'IRA Calculations'!AI96</f>
        <v>0</v>
      </c>
      <c r="W3" s="7">
        <f>'IRA Calculations'!AJ96</f>
        <v>0</v>
      </c>
      <c r="X3" s="7">
        <f>'IRA Calculations'!AK96</f>
        <v>0</v>
      </c>
      <c r="Y3" s="7">
        <f>'IRA Calculations'!AL96</f>
        <v>0</v>
      </c>
      <c r="Z3" s="7">
        <f>'IRA Calculations'!AM96</f>
        <v>0</v>
      </c>
      <c r="AA3" s="7">
        <f>'IRA Calculations'!AN96</f>
        <v>0</v>
      </c>
      <c r="AB3" s="7">
        <f>'IRA Calculations'!AO96</f>
        <v>0</v>
      </c>
      <c r="AC3" s="7">
        <f>'IRA Calculations'!AP96</f>
        <v>0</v>
      </c>
      <c r="AD3" s="7">
        <f>'IRA Calculations'!AQ96</f>
        <v>0</v>
      </c>
      <c r="AE3" s="7">
        <f>'IRA Calculations'!AR96</f>
        <v>0</v>
      </c>
      <c r="AF3" s="7">
        <f>'IRA Calculations'!AS96</f>
        <v>0</v>
      </c>
      <c r="AG3" s="7">
        <f>'IRA Calculations'!AT96</f>
        <v>0</v>
      </c>
    </row>
    <row r="4" spans="1:35">
      <c r="A4" s="1" t="s">
        <v>78</v>
      </c>
      <c r="B4" s="7">
        <f>'IRA Calculations'!O97</f>
        <v>0</v>
      </c>
      <c r="C4" s="7">
        <f>'IRA Calculations'!P97</f>
        <v>0</v>
      </c>
      <c r="D4" s="7">
        <f>'IRA Calculations'!Q97</f>
        <v>0</v>
      </c>
      <c r="E4" s="7">
        <f>'IRA Calculations'!R97</f>
        <v>0</v>
      </c>
      <c r="F4" s="7">
        <f>'IRA Calculations'!S97</f>
        <v>0</v>
      </c>
      <c r="G4" s="7">
        <f>'IRA Calculations'!T97</f>
        <v>0</v>
      </c>
      <c r="H4" s="7">
        <f>'IRA Calculations'!U97</f>
        <v>0</v>
      </c>
      <c r="I4" s="7">
        <f>'IRA Calculations'!V97</f>
        <v>0</v>
      </c>
      <c r="J4" s="7">
        <f>'IRA Calculations'!W97</f>
        <v>0</v>
      </c>
      <c r="K4" s="7">
        <f>'IRA Calculations'!X97</f>
        <v>0</v>
      </c>
      <c r="L4" s="7">
        <f>'IRA Calculations'!Y97</f>
        <v>0</v>
      </c>
      <c r="M4" s="7">
        <f>'IRA Calculations'!Z97</f>
        <v>0</v>
      </c>
      <c r="N4" s="7">
        <f>'IRA Calculations'!AA97</f>
        <v>0</v>
      </c>
      <c r="O4" s="7">
        <f>'IRA Calculations'!AB97</f>
        <v>0</v>
      </c>
      <c r="P4" s="7">
        <f>'IRA Calculations'!AC97</f>
        <v>0</v>
      </c>
      <c r="Q4" s="7">
        <f>'IRA Calculations'!AD97</f>
        <v>0</v>
      </c>
      <c r="R4" s="7">
        <f>'IRA Calculations'!AE97</f>
        <v>0</v>
      </c>
      <c r="S4" s="7">
        <f>'IRA Calculations'!AF97</f>
        <v>0</v>
      </c>
      <c r="T4" s="7">
        <f>'IRA Calculations'!AG97</f>
        <v>0</v>
      </c>
      <c r="U4" s="7">
        <f>'IRA Calculations'!AH97</f>
        <v>0</v>
      </c>
      <c r="V4" s="7">
        <f>'IRA Calculations'!AI97</f>
        <v>0</v>
      </c>
      <c r="W4" s="7">
        <f>'IRA Calculations'!AJ97</f>
        <v>0</v>
      </c>
      <c r="X4" s="7">
        <f>'IRA Calculations'!AK97</f>
        <v>0</v>
      </c>
      <c r="Y4" s="7">
        <f>'IRA Calculations'!AL97</f>
        <v>0</v>
      </c>
      <c r="Z4" s="7">
        <f>'IRA Calculations'!AM97</f>
        <v>0</v>
      </c>
      <c r="AA4" s="7">
        <f>'IRA Calculations'!AN97</f>
        <v>0</v>
      </c>
      <c r="AB4" s="7">
        <f>'IRA Calculations'!AO97</f>
        <v>0</v>
      </c>
      <c r="AC4" s="7">
        <f>'IRA Calculations'!AP97</f>
        <v>0</v>
      </c>
      <c r="AD4" s="7">
        <f>'IRA Calculations'!AQ97</f>
        <v>0</v>
      </c>
      <c r="AE4" s="7">
        <f>'IRA Calculations'!AR97</f>
        <v>0</v>
      </c>
      <c r="AF4" s="7">
        <f>'IRA Calculations'!AS97</f>
        <v>0</v>
      </c>
      <c r="AG4" s="7">
        <f>'IRA Calculations'!AT97</f>
        <v>0</v>
      </c>
    </row>
    <row r="5" spans="1:35">
      <c r="A5" s="1" t="s">
        <v>79</v>
      </c>
      <c r="B5" s="7">
        <f>'IRA Calculations'!O98</f>
        <v>0</v>
      </c>
      <c r="C5" s="7">
        <f>'IRA Calculations'!P98</f>
        <v>0</v>
      </c>
      <c r="D5" s="7">
        <f>'IRA Calculations'!Q98</f>
        <v>0</v>
      </c>
      <c r="E5" s="7">
        <f>'IRA Calculations'!R98</f>
        <v>0</v>
      </c>
      <c r="F5" s="7">
        <f>'IRA Calculations'!S98</f>
        <v>0</v>
      </c>
      <c r="G5" s="7">
        <f>'IRA Calculations'!T98</f>
        <v>0</v>
      </c>
      <c r="H5" s="7">
        <f>'IRA Calculations'!U98</f>
        <v>0</v>
      </c>
      <c r="I5" s="7">
        <f>'IRA Calculations'!V98</f>
        <v>0</v>
      </c>
      <c r="J5" s="7">
        <f>'IRA Calculations'!W98</f>
        <v>0</v>
      </c>
      <c r="K5" s="7">
        <f>'IRA Calculations'!X98</f>
        <v>0</v>
      </c>
      <c r="L5" s="7">
        <f>'IRA Calculations'!Y98</f>
        <v>0</v>
      </c>
      <c r="M5" s="7">
        <f>'IRA Calculations'!Z98</f>
        <v>0</v>
      </c>
      <c r="N5" s="7">
        <f>'IRA Calculations'!AA98</f>
        <v>0</v>
      </c>
      <c r="O5" s="7">
        <f>'IRA Calculations'!AB98</f>
        <v>0</v>
      </c>
      <c r="P5" s="7">
        <f>'IRA Calculations'!AC98</f>
        <v>0</v>
      </c>
      <c r="Q5" s="7">
        <f>'IRA Calculations'!AD98</f>
        <v>0</v>
      </c>
      <c r="R5" s="7">
        <f>'IRA Calculations'!AE98</f>
        <v>0</v>
      </c>
      <c r="S5" s="7">
        <f>'IRA Calculations'!AF98</f>
        <v>0</v>
      </c>
      <c r="T5" s="7">
        <f>'IRA Calculations'!AG98</f>
        <v>0</v>
      </c>
      <c r="U5" s="7">
        <f>'IRA Calculations'!AH98</f>
        <v>0</v>
      </c>
      <c r="V5" s="7">
        <f>'IRA Calculations'!AI98</f>
        <v>0</v>
      </c>
      <c r="W5" s="7">
        <f>'IRA Calculations'!AJ98</f>
        <v>0</v>
      </c>
      <c r="X5" s="7">
        <f>'IRA Calculations'!AK98</f>
        <v>0</v>
      </c>
      <c r="Y5" s="7">
        <f>'IRA Calculations'!AL98</f>
        <v>0</v>
      </c>
      <c r="Z5" s="7">
        <f>'IRA Calculations'!AM98</f>
        <v>0</v>
      </c>
      <c r="AA5" s="7">
        <f>'IRA Calculations'!AN98</f>
        <v>0</v>
      </c>
      <c r="AB5" s="7">
        <f>'IRA Calculations'!AO98</f>
        <v>0</v>
      </c>
      <c r="AC5" s="7">
        <f>'IRA Calculations'!AP98</f>
        <v>0</v>
      </c>
      <c r="AD5" s="7">
        <f>'IRA Calculations'!AQ98</f>
        <v>0</v>
      </c>
      <c r="AE5" s="7">
        <f>'IRA Calculations'!AR98</f>
        <v>0</v>
      </c>
      <c r="AF5" s="7">
        <f>'IRA Calculations'!AS98</f>
        <v>0</v>
      </c>
      <c r="AG5" s="7">
        <f>'IRA Calculations'!AT98</f>
        <v>0</v>
      </c>
    </row>
    <row r="6" spans="1:35">
      <c r="A6" s="1" t="s">
        <v>81</v>
      </c>
      <c r="B6" s="7">
        <f>'IRA Calculations'!O99</f>
        <v>0</v>
      </c>
      <c r="C6" s="7">
        <f>'IRA Calculations'!P99</f>
        <v>0</v>
      </c>
      <c r="D6" s="7">
        <f>'IRA Calculations'!Q99</f>
        <v>0</v>
      </c>
      <c r="E6" s="7">
        <f>'IRA Calculations'!R99</f>
        <v>0</v>
      </c>
      <c r="F6" s="7">
        <f>'IRA Calculations'!S99</f>
        <v>0</v>
      </c>
      <c r="G6" s="7">
        <f>'IRA Calculations'!T99</f>
        <v>0</v>
      </c>
      <c r="H6" s="7">
        <f>'IRA Calculations'!U99</f>
        <v>0</v>
      </c>
      <c r="I6" s="7">
        <f>'IRA Calculations'!V99</f>
        <v>0</v>
      </c>
      <c r="J6" s="7">
        <f>'IRA Calculations'!W99</f>
        <v>0</v>
      </c>
      <c r="K6" s="7">
        <f>'IRA Calculations'!X99</f>
        <v>0</v>
      </c>
      <c r="L6" s="7">
        <f>'IRA Calculations'!Y99</f>
        <v>0</v>
      </c>
      <c r="M6" s="7">
        <f>'IRA Calculations'!Z99</f>
        <v>0</v>
      </c>
      <c r="N6" s="7">
        <f>'IRA Calculations'!AA99</f>
        <v>0</v>
      </c>
      <c r="O6" s="7">
        <f>'IRA Calculations'!AB99</f>
        <v>0</v>
      </c>
      <c r="P6" s="7">
        <f>'IRA Calculations'!AC99</f>
        <v>0</v>
      </c>
      <c r="Q6" s="7">
        <f>'IRA Calculations'!AD99</f>
        <v>0</v>
      </c>
      <c r="R6" s="7">
        <f>'IRA Calculations'!AE99</f>
        <v>0</v>
      </c>
      <c r="S6" s="7">
        <f>'IRA Calculations'!AF99</f>
        <v>0</v>
      </c>
      <c r="T6" s="7">
        <f>'IRA Calculations'!AG99</f>
        <v>0</v>
      </c>
      <c r="U6" s="7">
        <f>'IRA Calculations'!AH99</f>
        <v>0</v>
      </c>
      <c r="V6" s="7">
        <f>'IRA Calculations'!AI99</f>
        <v>0</v>
      </c>
      <c r="W6" s="7">
        <f>'IRA Calculations'!AJ99</f>
        <v>0</v>
      </c>
      <c r="X6" s="7">
        <f>'IRA Calculations'!AK99</f>
        <v>0</v>
      </c>
      <c r="Y6" s="7">
        <f>'IRA Calculations'!AL99</f>
        <v>0</v>
      </c>
      <c r="Z6" s="7">
        <f>'IRA Calculations'!AM99</f>
        <v>0</v>
      </c>
      <c r="AA6" s="7">
        <f>'IRA Calculations'!AN99</f>
        <v>0</v>
      </c>
      <c r="AB6" s="7">
        <f>'IRA Calculations'!AO99</f>
        <v>0</v>
      </c>
      <c r="AC6" s="7">
        <f>'IRA Calculations'!AP99</f>
        <v>0</v>
      </c>
      <c r="AD6" s="7">
        <f>'IRA Calculations'!AQ99</f>
        <v>0</v>
      </c>
      <c r="AE6" s="7">
        <f>'IRA Calculations'!AR99</f>
        <v>0</v>
      </c>
      <c r="AF6" s="7">
        <f>'IRA Calculations'!AS99</f>
        <v>0</v>
      </c>
      <c r="AG6" s="7">
        <f>'IRA Calculations'!AT99</f>
        <v>0</v>
      </c>
    </row>
    <row r="7" spans="1:35">
      <c r="A7" s="1" t="s">
        <v>204</v>
      </c>
      <c r="B7" s="7">
        <f>'IRA Calculations'!O100</f>
        <v>0</v>
      </c>
      <c r="C7" s="7">
        <f>'IRA Calculations'!P100</f>
        <v>0</v>
      </c>
      <c r="D7" s="7">
        <f>'IRA Calculations'!Q100</f>
        <v>0</v>
      </c>
      <c r="E7" s="7">
        <f>'IRA Calculations'!R100</f>
        <v>0</v>
      </c>
      <c r="F7" s="7">
        <f>'IRA Calculations'!S100</f>
        <v>0</v>
      </c>
      <c r="G7" s="7">
        <f>'IRA Calculations'!T100</f>
        <v>0</v>
      </c>
      <c r="H7" s="7">
        <f>'IRA Calculations'!U100</f>
        <v>0</v>
      </c>
      <c r="I7" s="7">
        <f>'IRA Calculations'!V100</f>
        <v>0</v>
      </c>
      <c r="J7" s="7">
        <f>'IRA Calculations'!W100</f>
        <v>0</v>
      </c>
      <c r="K7" s="7">
        <f>'IRA Calculations'!X100</f>
        <v>0</v>
      </c>
      <c r="L7" s="7">
        <f>'IRA Calculations'!Y100</f>
        <v>0</v>
      </c>
      <c r="M7" s="7">
        <f>'IRA Calculations'!Z100</f>
        <v>0</v>
      </c>
      <c r="N7" s="7">
        <f>'IRA Calculations'!AA100</f>
        <v>0</v>
      </c>
      <c r="O7" s="7">
        <f>'IRA Calculations'!AB100</f>
        <v>0</v>
      </c>
      <c r="P7" s="7">
        <f>'IRA Calculations'!AC100</f>
        <v>0</v>
      </c>
      <c r="Q7" s="7">
        <f>'IRA Calculations'!AD100</f>
        <v>0</v>
      </c>
      <c r="R7" s="7">
        <f>'IRA Calculations'!AE100</f>
        <v>0</v>
      </c>
      <c r="S7" s="7">
        <f>'IRA Calculations'!AF100</f>
        <v>0</v>
      </c>
      <c r="T7" s="7">
        <f>'IRA Calculations'!AG100</f>
        <v>0</v>
      </c>
      <c r="U7" s="7">
        <f>'IRA Calculations'!AH100</f>
        <v>0</v>
      </c>
      <c r="V7" s="7">
        <f>'IRA Calculations'!AI100</f>
        <v>0</v>
      </c>
      <c r="W7" s="7">
        <f>'IRA Calculations'!AJ100</f>
        <v>0</v>
      </c>
      <c r="X7" s="7">
        <f>'IRA Calculations'!AK100</f>
        <v>0</v>
      </c>
      <c r="Y7" s="7">
        <f>'IRA Calculations'!AL100</f>
        <v>0</v>
      </c>
      <c r="Z7" s="7">
        <f>'IRA Calculations'!AM100</f>
        <v>0</v>
      </c>
      <c r="AA7" s="7">
        <f>'IRA Calculations'!AN100</f>
        <v>0</v>
      </c>
      <c r="AB7" s="7">
        <f>'IRA Calculations'!AO100</f>
        <v>0</v>
      </c>
      <c r="AC7" s="7">
        <f>'IRA Calculations'!AP100</f>
        <v>0</v>
      </c>
      <c r="AD7" s="7">
        <f>'IRA Calculations'!AQ100</f>
        <v>0</v>
      </c>
      <c r="AE7" s="7">
        <f>'IRA Calculations'!AR100</f>
        <v>0</v>
      </c>
      <c r="AF7" s="7">
        <f>'IRA Calculations'!AS100</f>
        <v>0</v>
      </c>
      <c r="AG7" s="7">
        <f>'IRA Calculations'!AT100</f>
        <v>0</v>
      </c>
    </row>
    <row r="8" spans="1:35">
      <c r="A8" s="1" t="s">
        <v>344</v>
      </c>
      <c r="B8" s="7">
        <f>'IRA Calculations'!O101</f>
        <v>0</v>
      </c>
      <c r="C8" s="7">
        <f>'IRA Calculations'!P101</f>
        <v>0</v>
      </c>
      <c r="D8" s="7">
        <f>'IRA Calculations'!Q101</f>
        <v>0</v>
      </c>
      <c r="E8" s="7">
        <f>'IRA Calculations'!R101</f>
        <v>0</v>
      </c>
      <c r="F8" s="7">
        <f>'IRA Calculations'!S101</f>
        <v>0</v>
      </c>
      <c r="G8" s="7">
        <f>'IRA Calculations'!T101</f>
        <v>0</v>
      </c>
      <c r="H8" s="7">
        <f>'IRA Calculations'!U101</f>
        <v>0</v>
      </c>
      <c r="I8" s="7">
        <f>'IRA Calculations'!V101</f>
        <v>0</v>
      </c>
      <c r="J8" s="7">
        <f>'IRA Calculations'!W101</f>
        <v>0</v>
      </c>
      <c r="K8" s="7">
        <f>'IRA Calculations'!X101</f>
        <v>0</v>
      </c>
      <c r="L8" s="7">
        <f>'IRA Calculations'!Y101</f>
        <v>0</v>
      </c>
      <c r="M8" s="7">
        <f>'IRA Calculations'!Z101</f>
        <v>0</v>
      </c>
      <c r="N8" s="7">
        <f>'IRA Calculations'!AA101</f>
        <v>0</v>
      </c>
      <c r="O8" s="7">
        <f>'IRA Calculations'!AB101</f>
        <v>0</v>
      </c>
      <c r="P8" s="7">
        <f>'IRA Calculations'!AC101</f>
        <v>0</v>
      </c>
      <c r="Q8" s="7">
        <f>'IRA Calculations'!AD101</f>
        <v>0</v>
      </c>
      <c r="R8" s="7">
        <f>'IRA Calculations'!AE101</f>
        <v>0</v>
      </c>
      <c r="S8" s="7">
        <f>'IRA Calculations'!AF101</f>
        <v>0</v>
      </c>
      <c r="T8" s="7">
        <f>'IRA Calculations'!AG101</f>
        <v>0</v>
      </c>
      <c r="U8" s="7">
        <f>'IRA Calculations'!AH101</f>
        <v>0</v>
      </c>
      <c r="V8" s="7">
        <f>'IRA Calculations'!AI101</f>
        <v>0</v>
      </c>
      <c r="W8" s="7">
        <f>'IRA Calculations'!AJ101</f>
        <v>0</v>
      </c>
      <c r="X8" s="7">
        <f>'IRA Calculations'!AK101</f>
        <v>0</v>
      </c>
      <c r="Y8" s="7">
        <f>'IRA Calculations'!AL101</f>
        <v>0</v>
      </c>
      <c r="Z8" s="7">
        <f>'IRA Calculations'!AM101</f>
        <v>0</v>
      </c>
      <c r="AA8" s="7">
        <f>'IRA Calculations'!AN101</f>
        <v>0</v>
      </c>
      <c r="AB8" s="7">
        <f>'IRA Calculations'!AO101</f>
        <v>0</v>
      </c>
      <c r="AC8" s="7">
        <f>'IRA Calculations'!AP101</f>
        <v>0</v>
      </c>
      <c r="AD8" s="7">
        <f>'IRA Calculations'!AQ101</f>
        <v>0</v>
      </c>
      <c r="AE8" s="7">
        <f>'IRA Calculations'!AR101</f>
        <v>0</v>
      </c>
      <c r="AF8" s="7">
        <f>'IRA Calculations'!AS101</f>
        <v>0</v>
      </c>
      <c r="AG8" s="7">
        <f>'IRA Calculations'!AT101</f>
        <v>0</v>
      </c>
    </row>
    <row r="9" spans="1:35">
      <c r="A9" s="1" t="s">
        <v>345</v>
      </c>
      <c r="B9" s="7">
        <f>'IRA Calculations'!O102</f>
        <v>0</v>
      </c>
      <c r="C9" s="7">
        <f>'IRA Calculations'!P102</f>
        <v>0</v>
      </c>
      <c r="D9" s="7">
        <f>'IRA Calculations'!Q102</f>
        <v>0</v>
      </c>
      <c r="E9" s="7">
        <f>'IRA Calculations'!R102</f>
        <v>0</v>
      </c>
      <c r="F9" s="7">
        <f>'IRA Calculations'!S102</f>
        <v>0</v>
      </c>
      <c r="G9" s="7">
        <f>'IRA Calculations'!T102</f>
        <v>0</v>
      </c>
      <c r="H9" s="7">
        <f>'IRA Calculations'!U102</f>
        <v>0</v>
      </c>
      <c r="I9" s="7">
        <f>'IRA Calculations'!V102</f>
        <v>0</v>
      </c>
      <c r="J9" s="7">
        <f>'IRA Calculations'!W102</f>
        <v>0</v>
      </c>
      <c r="K9" s="7">
        <f>'IRA Calculations'!X102</f>
        <v>0</v>
      </c>
      <c r="L9" s="7">
        <f>'IRA Calculations'!Y102</f>
        <v>0</v>
      </c>
      <c r="M9" s="7">
        <f>'IRA Calculations'!Z102</f>
        <v>0</v>
      </c>
      <c r="N9" s="7">
        <f>'IRA Calculations'!AA102</f>
        <v>0</v>
      </c>
      <c r="O9" s="7">
        <f>'IRA Calculations'!AB102</f>
        <v>0</v>
      </c>
      <c r="P9" s="7">
        <f>'IRA Calculations'!AC102</f>
        <v>0</v>
      </c>
      <c r="Q9" s="7">
        <f>'IRA Calculations'!AD102</f>
        <v>0</v>
      </c>
      <c r="R9" s="7">
        <f>'IRA Calculations'!AE102</f>
        <v>0</v>
      </c>
      <c r="S9" s="7">
        <f>'IRA Calculations'!AF102</f>
        <v>0</v>
      </c>
      <c r="T9" s="7">
        <f>'IRA Calculations'!AG102</f>
        <v>0</v>
      </c>
      <c r="U9" s="7">
        <f>'IRA Calculations'!AH102</f>
        <v>0</v>
      </c>
      <c r="V9" s="7">
        <f>'IRA Calculations'!AI102</f>
        <v>0</v>
      </c>
      <c r="W9" s="7">
        <f>'IRA Calculations'!AJ102</f>
        <v>0</v>
      </c>
      <c r="X9" s="7">
        <f>'IRA Calculations'!AK102</f>
        <v>0</v>
      </c>
      <c r="Y9" s="7">
        <f>'IRA Calculations'!AL102</f>
        <v>0</v>
      </c>
      <c r="Z9" s="7">
        <f>'IRA Calculations'!AM102</f>
        <v>0</v>
      </c>
      <c r="AA9" s="7">
        <f>'IRA Calculations'!AN102</f>
        <v>0</v>
      </c>
      <c r="AB9" s="7">
        <f>'IRA Calculations'!AO102</f>
        <v>0</v>
      </c>
      <c r="AC9" s="7">
        <f>'IRA Calculations'!AP102</f>
        <v>0</v>
      </c>
      <c r="AD9" s="7">
        <f>'IRA Calculations'!AQ102</f>
        <v>0</v>
      </c>
      <c r="AE9" s="7">
        <f>'IRA Calculations'!AR102</f>
        <v>0</v>
      </c>
      <c r="AF9" s="7">
        <f>'IRA Calculations'!AS102</f>
        <v>0</v>
      </c>
      <c r="AG9" s="7">
        <f>'IRA Calculations'!AT102</f>
        <v>0</v>
      </c>
    </row>
    <row r="10" spans="1:35">
      <c r="A10" s="1" t="s">
        <v>346</v>
      </c>
      <c r="B10" s="7">
        <f>'IRA Calculations'!O103</f>
        <v>0</v>
      </c>
      <c r="C10" s="7">
        <f>'IRA Calculations'!P103</f>
        <v>0</v>
      </c>
      <c r="D10" s="7">
        <f>'IRA Calculations'!Q103</f>
        <v>0</v>
      </c>
      <c r="E10" s="7">
        <f>'IRA Calculations'!R103</f>
        <v>0</v>
      </c>
      <c r="F10" s="7">
        <f>'IRA Calculations'!S103</f>
        <v>0</v>
      </c>
      <c r="G10" s="7">
        <f>'IRA Calculations'!T103</f>
        <v>0</v>
      </c>
      <c r="H10" s="7">
        <f>'IRA Calculations'!U103</f>
        <v>0</v>
      </c>
      <c r="I10" s="7">
        <f>'IRA Calculations'!V103</f>
        <v>0</v>
      </c>
      <c r="J10" s="7">
        <f>'IRA Calculations'!W103</f>
        <v>0</v>
      </c>
      <c r="K10" s="7">
        <f>'IRA Calculations'!X103</f>
        <v>0</v>
      </c>
      <c r="L10" s="7">
        <f>'IRA Calculations'!Y103</f>
        <v>0</v>
      </c>
      <c r="M10" s="7">
        <f>'IRA Calculations'!Z103</f>
        <v>0</v>
      </c>
      <c r="N10" s="7">
        <f>'IRA Calculations'!AA103</f>
        <v>0</v>
      </c>
      <c r="O10" s="7">
        <f>'IRA Calculations'!AB103</f>
        <v>0</v>
      </c>
      <c r="P10" s="7">
        <f>'IRA Calculations'!AC103</f>
        <v>0</v>
      </c>
      <c r="Q10" s="7">
        <f>'IRA Calculations'!AD103</f>
        <v>0</v>
      </c>
      <c r="R10" s="7">
        <f>'IRA Calculations'!AE103</f>
        <v>0</v>
      </c>
      <c r="S10" s="7">
        <f>'IRA Calculations'!AF103</f>
        <v>0</v>
      </c>
      <c r="T10" s="7">
        <f>'IRA Calculations'!AG103</f>
        <v>0</v>
      </c>
      <c r="U10" s="7">
        <f>'IRA Calculations'!AH103</f>
        <v>0</v>
      </c>
      <c r="V10" s="7">
        <f>'IRA Calculations'!AI103</f>
        <v>0</v>
      </c>
      <c r="W10" s="7">
        <f>'IRA Calculations'!AJ103</f>
        <v>0</v>
      </c>
      <c r="X10" s="7">
        <f>'IRA Calculations'!AK103</f>
        <v>0</v>
      </c>
      <c r="Y10" s="7">
        <f>'IRA Calculations'!AL103</f>
        <v>0</v>
      </c>
      <c r="Z10" s="7">
        <f>'IRA Calculations'!AM103</f>
        <v>0</v>
      </c>
      <c r="AA10" s="7">
        <f>'IRA Calculations'!AN103</f>
        <v>0</v>
      </c>
      <c r="AB10" s="7">
        <f>'IRA Calculations'!AO103</f>
        <v>0</v>
      </c>
      <c r="AC10" s="7">
        <f>'IRA Calculations'!AP103</f>
        <v>0</v>
      </c>
      <c r="AD10" s="7">
        <f>'IRA Calculations'!AQ103</f>
        <v>0</v>
      </c>
      <c r="AE10" s="7">
        <f>'IRA Calculations'!AR103</f>
        <v>0</v>
      </c>
      <c r="AF10" s="7">
        <f>'IRA Calculations'!AS103</f>
        <v>0</v>
      </c>
      <c r="AG10" s="7">
        <f>'IRA Calculations'!AT103</f>
        <v>0</v>
      </c>
    </row>
    <row r="11" spans="1:35">
      <c r="A11" s="1" t="s">
        <v>347</v>
      </c>
      <c r="B11" s="7">
        <f>'IRA Calculations'!O104</f>
        <v>0</v>
      </c>
      <c r="C11" s="7">
        <f>'IRA Calculations'!P104</f>
        <v>0</v>
      </c>
      <c r="D11" s="7">
        <f>'IRA Calculations'!Q104</f>
        <v>0</v>
      </c>
      <c r="E11" s="7">
        <f>'IRA Calculations'!R104</f>
        <v>0</v>
      </c>
      <c r="F11" s="7">
        <f>'IRA Calculations'!S104</f>
        <v>0</v>
      </c>
      <c r="G11" s="7">
        <f>'IRA Calculations'!T104</f>
        <v>0</v>
      </c>
      <c r="H11" s="7">
        <f>'IRA Calculations'!U104</f>
        <v>0</v>
      </c>
      <c r="I11" s="7">
        <f>'IRA Calculations'!V104</f>
        <v>0</v>
      </c>
      <c r="J11" s="7">
        <f>'IRA Calculations'!W104</f>
        <v>0</v>
      </c>
      <c r="K11" s="7">
        <f>'IRA Calculations'!X104</f>
        <v>0</v>
      </c>
      <c r="L11" s="7">
        <f>'IRA Calculations'!Y104</f>
        <v>0</v>
      </c>
      <c r="M11" s="7">
        <f>'IRA Calculations'!Z104</f>
        <v>0</v>
      </c>
      <c r="N11" s="7">
        <f>'IRA Calculations'!AA104</f>
        <v>0</v>
      </c>
      <c r="O11" s="7">
        <f>'IRA Calculations'!AB104</f>
        <v>0</v>
      </c>
      <c r="P11" s="7">
        <f>'IRA Calculations'!AC104</f>
        <v>0</v>
      </c>
      <c r="Q11" s="7">
        <f>'IRA Calculations'!AD104</f>
        <v>0</v>
      </c>
      <c r="R11" s="7">
        <f>'IRA Calculations'!AE104</f>
        <v>0</v>
      </c>
      <c r="S11" s="7">
        <f>'IRA Calculations'!AF104</f>
        <v>0</v>
      </c>
      <c r="T11" s="7">
        <f>'IRA Calculations'!AG104</f>
        <v>0</v>
      </c>
      <c r="U11" s="7">
        <f>'IRA Calculations'!AH104</f>
        <v>0</v>
      </c>
      <c r="V11" s="7">
        <f>'IRA Calculations'!AI104</f>
        <v>0</v>
      </c>
      <c r="W11" s="7">
        <f>'IRA Calculations'!AJ104</f>
        <v>0</v>
      </c>
      <c r="X11" s="7">
        <f>'IRA Calculations'!AK104</f>
        <v>0</v>
      </c>
      <c r="Y11" s="7">
        <f>'IRA Calculations'!AL104</f>
        <v>0</v>
      </c>
      <c r="Z11" s="7">
        <f>'IRA Calculations'!AM104</f>
        <v>0</v>
      </c>
      <c r="AA11" s="7">
        <f>'IRA Calculations'!AN104</f>
        <v>0</v>
      </c>
      <c r="AB11" s="7">
        <f>'IRA Calculations'!AO104</f>
        <v>0</v>
      </c>
      <c r="AC11" s="7">
        <f>'IRA Calculations'!AP104</f>
        <v>0</v>
      </c>
      <c r="AD11" s="7">
        <f>'IRA Calculations'!AQ104</f>
        <v>0</v>
      </c>
      <c r="AE11" s="7">
        <f>'IRA Calculations'!AR104</f>
        <v>0</v>
      </c>
      <c r="AF11" s="7">
        <f>'IRA Calculations'!AS104</f>
        <v>0</v>
      </c>
      <c r="AG11" s="7">
        <f>'IRA Calculations'!AT104</f>
        <v>0</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11"/>
  <sheetViews>
    <sheetView workbookViewId="0">
      <selection activeCell="H10" sqref="H10"/>
    </sheetView>
  </sheetViews>
  <sheetFormatPr defaultColWidth="8.85546875" defaultRowHeight="15"/>
  <cols>
    <col min="1" max="1" width="29.85546875" customWidth="1"/>
    <col min="2" max="2" width="9.42578125" customWidth="1"/>
    <col min="3" max="31" width="9.42578125" bestFit="1" customWidth="1"/>
    <col min="32" max="32" width="10.28515625" bestFit="1" customWidth="1"/>
    <col min="33"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Calculations'!O108</f>
        <v>5483875933946.7354</v>
      </c>
      <c r="C2" s="7">
        <f>'IRA Calculations'!P108</f>
        <v>5483875933946.7354</v>
      </c>
      <c r="D2" s="7">
        <f>'IRA Calculations'!Q108</f>
        <v>5483875933946.7354</v>
      </c>
      <c r="E2" s="7">
        <f>'IRA Calculations'!R108</f>
        <v>5461122961953.7314</v>
      </c>
      <c r="F2" s="7">
        <f>'IRA Calculations'!S108</f>
        <v>5438752986406.168</v>
      </c>
      <c r="G2" s="7">
        <f>'IRA Calculations'!T108</f>
        <v>5418496801012.2998</v>
      </c>
      <c r="H2" s="7">
        <f>'IRA Calculations'!U108</f>
        <v>5403358074181.6943</v>
      </c>
      <c r="I2" s="7">
        <f>'IRA Calculations'!V108</f>
        <v>5393326866628.2305</v>
      </c>
      <c r="J2" s="7">
        <f>'IRA Calculations'!W108</f>
        <v>5389697237031.2861</v>
      </c>
      <c r="K2" s="7">
        <f>'IRA Calculations'!X108</f>
        <v>5392438029098.3545</v>
      </c>
      <c r="L2" s="7">
        <f>'IRA Calculations'!Y108</f>
        <v>5399537046661.2822</v>
      </c>
      <c r="M2" s="7">
        <f>'IRA Calculations'!Z108</f>
        <v>5413716278634.9219</v>
      </c>
      <c r="N2" s="7">
        <f>'IRA Calculations'!AA108</f>
        <v>5433590540662.6445</v>
      </c>
      <c r="O2" s="7">
        <f>'IRA Calculations'!AB108</f>
        <v>5459449824069.2129</v>
      </c>
      <c r="P2" s="7">
        <f>'IRA Calculations'!AC108</f>
        <v>5488501986460.7441</v>
      </c>
      <c r="Q2" s="7">
        <f>'IRA Calculations'!AD108</f>
        <v>5522253110804.5703</v>
      </c>
      <c r="R2" s="7">
        <f>'IRA Calculations'!AE108</f>
        <v>5561103748926.8574</v>
      </c>
      <c r="S2" s="7">
        <f>'IRA Calculations'!AF108</f>
        <v>5601111789261.2793</v>
      </c>
      <c r="T2" s="7">
        <f>'IRA Calculations'!AG108</f>
        <v>5642679073681.1084</v>
      </c>
      <c r="U2" s="7">
        <f>'IRA Calculations'!AH108</f>
        <v>5685521702714.4961</v>
      </c>
      <c r="V2" s="7">
        <f>'IRA Calculations'!AI108</f>
        <v>5727663266991.9238</v>
      </c>
      <c r="W2" s="7">
        <f>'IRA Calculations'!AJ108</f>
        <v>5770400479389.6797</v>
      </c>
      <c r="X2" s="7">
        <f>'IRA Calculations'!AK108</f>
        <v>5798334310658.0635</v>
      </c>
      <c r="Y2" s="7">
        <f>'IRA Calculations'!AL108</f>
        <v>5825749769546.7666</v>
      </c>
      <c r="Z2" s="7">
        <f>'IRA Calculations'!AM108</f>
        <v>5852754480744.0371</v>
      </c>
      <c r="AA2" s="7">
        <f>'IRA Calculations'!AN108</f>
        <v>5881029407578.8359</v>
      </c>
      <c r="AB2" s="7">
        <f>'IRA Calculations'!AO108</f>
        <v>5907714461692.7363</v>
      </c>
      <c r="AC2" s="7">
        <f>'IRA Calculations'!AP108</f>
        <v>5933154191914.4482</v>
      </c>
      <c r="AD2" s="7">
        <f>'IRA Calculations'!AQ108</f>
        <v>5960688035954.9873</v>
      </c>
      <c r="AE2" s="7">
        <f>'IRA Calculations'!AR108</f>
        <v>5986790351622.251</v>
      </c>
      <c r="AF2" s="7">
        <f>'IRA Calculations'!AS108</f>
        <v>6013440206353.6943</v>
      </c>
      <c r="AG2" s="7">
        <f>'IRA Calculations'!AT108</f>
        <v>6043336457835.1943</v>
      </c>
    </row>
    <row r="3" spans="1:35">
      <c r="A3" s="1" t="s">
        <v>77</v>
      </c>
      <c r="B3" s="7">
        <f>'IRA Calculations'!O109</f>
        <v>0</v>
      </c>
      <c r="C3" s="7">
        <f>'IRA Calculations'!P109</f>
        <v>0</v>
      </c>
      <c r="D3" s="7">
        <f>'IRA Calculations'!Q109</f>
        <v>0</v>
      </c>
      <c r="E3" s="7">
        <f>'IRA Calculations'!R109</f>
        <v>0</v>
      </c>
      <c r="F3" s="7">
        <f>'IRA Calculations'!S109</f>
        <v>0</v>
      </c>
      <c r="G3" s="7">
        <f>'IRA Calculations'!T109</f>
        <v>0</v>
      </c>
      <c r="H3" s="7">
        <f>'IRA Calculations'!U109</f>
        <v>0</v>
      </c>
      <c r="I3" s="7">
        <f>'IRA Calculations'!V109</f>
        <v>0</v>
      </c>
      <c r="J3" s="7">
        <f>'IRA Calculations'!W109</f>
        <v>0</v>
      </c>
      <c r="K3" s="7">
        <f>'IRA Calculations'!X109</f>
        <v>0</v>
      </c>
      <c r="L3" s="7">
        <f>'IRA Calculations'!Y109</f>
        <v>0</v>
      </c>
      <c r="M3" s="7">
        <f>'IRA Calculations'!Z109</f>
        <v>0</v>
      </c>
      <c r="N3" s="7">
        <f>'IRA Calculations'!AA109</f>
        <v>0</v>
      </c>
      <c r="O3" s="7">
        <f>'IRA Calculations'!AB109</f>
        <v>0</v>
      </c>
      <c r="P3" s="7">
        <f>'IRA Calculations'!AC109</f>
        <v>0</v>
      </c>
      <c r="Q3" s="7">
        <f>'IRA Calculations'!AD109</f>
        <v>0</v>
      </c>
      <c r="R3" s="7">
        <f>'IRA Calculations'!AE109</f>
        <v>0</v>
      </c>
      <c r="S3" s="7">
        <f>'IRA Calculations'!AF109</f>
        <v>0</v>
      </c>
      <c r="T3" s="7">
        <f>'IRA Calculations'!AG109</f>
        <v>0</v>
      </c>
      <c r="U3" s="7">
        <f>'IRA Calculations'!AH109</f>
        <v>0</v>
      </c>
      <c r="V3" s="7">
        <f>'IRA Calculations'!AI109</f>
        <v>0</v>
      </c>
      <c r="W3" s="7">
        <f>'IRA Calculations'!AJ109</f>
        <v>0</v>
      </c>
      <c r="X3" s="7">
        <f>'IRA Calculations'!AK109</f>
        <v>0</v>
      </c>
      <c r="Y3" s="7">
        <f>'IRA Calculations'!AL109</f>
        <v>0</v>
      </c>
      <c r="Z3" s="7">
        <f>'IRA Calculations'!AM109</f>
        <v>0</v>
      </c>
      <c r="AA3" s="7">
        <f>'IRA Calculations'!AN109</f>
        <v>0</v>
      </c>
      <c r="AB3" s="7">
        <f>'IRA Calculations'!AO109</f>
        <v>0</v>
      </c>
      <c r="AC3" s="7">
        <f>'IRA Calculations'!AP109</f>
        <v>0</v>
      </c>
      <c r="AD3" s="7">
        <f>'IRA Calculations'!AQ109</f>
        <v>0</v>
      </c>
      <c r="AE3" s="7">
        <f>'IRA Calculations'!AR109</f>
        <v>0</v>
      </c>
      <c r="AF3" s="7">
        <f>'IRA Calculations'!AS109</f>
        <v>0</v>
      </c>
      <c r="AG3" s="7">
        <f>'IRA Calculations'!AT109</f>
        <v>0</v>
      </c>
    </row>
    <row r="4" spans="1:35">
      <c r="A4" s="1" t="s">
        <v>78</v>
      </c>
      <c r="B4" s="7">
        <f>'IRA Calculations'!O110</f>
        <v>14043523875610.963</v>
      </c>
      <c r="C4" s="7">
        <f>'IRA Calculations'!P110</f>
        <v>14043523875610.963</v>
      </c>
      <c r="D4" s="7">
        <f>'IRA Calculations'!Q110</f>
        <v>14043523875610.963</v>
      </c>
      <c r="E4" s="7">
        <f>'IRA Calculations'!R110</f>
        <v>14101445844091.719</v>
      </c>
      <c r="F4" s="7">
        <f>'IRA Calculations'!S110</f>
        <v>14161455774671.447</v>
      </c>
      <c r="G4" s="7">
        <f>'IRA Calculations'!T110</f>
        <v>14225886606522.818</v>
      </c>
      <c r="H4" s="7">
        <f>'IRA Calculations'!U110</f>
        <v>14297822411486.33</v>
      </c>
      <c r="I4" s="7">
        <f>'IRA Calculations'!V110</f>
        <v>14380564910564.539</v>
      </c>
      <c r="J4" s="7">
        <f>'IRA Calculations'!W110</f>
        <v>14472956823933.525</v>
      </c>
      <c r="K4" s="7">
        <f>'IRA Calculations'!X110</f>
        <v>14571899804248.9</v>
      </c>
      <c r="L4" s="7">
        <f>'IRA Calculations'!Y110</f>
        <v>14674375584277.586</v>
      </c>
      <c r="M4" s="7">
        <f>'IRA Calculations'!Z110</f>
        <v>14782904281609.301</v>
      </c>
      <c r="N4" s="7">
        <f>'IRA Calculations'!AA110</f>
        <v>14897123600408.363</v>
      </c>
      <c r="O4" s="7">
        <f>'IRA Calculations'!AB110</f>
        <v>15013026045435.119</v>
      </c>
      <c r="P4" s="7">
        <f>'IRA Calculations'!AC110</f>
        <v>15129144974446.959</v>
      </c>
      <c r="Q4" s="7">
        <f>'IRA Calculations'!AD110</f>
        <v>15248655483838.715</v>
      </c>
      <c r="R4" s="7">
        <f>'IRA Calculations'!AE110</f>
        <v>15371768286953.727</v>
      </c>
      <c r="S4" s="7">
        <f>'IRA Calculations'!AF110</f>
        <v>15497226216191.703</v>
      </c>
      <c r="T4" s="7">
        <f>'IRA Calculations'!AG110</f>
        <v>15622988296691.965</v>
      </c>
      <c r="U4" s="7">
        <f>'IRA Calculations'!AH110</f>
        <v>15749028717112.83</v>
      </c>
      <c r="V4" s="7">
        <f>'IRA Calculations'!AI110</f>
        <v>15874723349145.268</v>
      </c>
      <c r="W4" s="7">
        <f>'IRA Calculations'!AJ110</f>
        <v>15999745652456.438</v>
      </c>
      <c r="X4" s="7">
        <f>'IRA Calculations'!AK110</f>
        <v>16078242945692.256</v>
      </c>
      <c r="Y4" s="7">
        <f>'IRA Calculations'!AL110</f>
        <v>16156303247597.174</v>
      </c>
      <c r="Z4" s="7">
        <f>'IRA Calculations'!AM110</f>
        <v>16234163728450.859</v>
      </c>
      <c r="AA4" s="7">
        <f>'IRA Calculations'!AN110</f>
        <v>16311809033670.98</v>
      </c>
      <c r="AB4" s="7">
        <f>'IRA Calculations'!AO110</f>
        <v>16389756799844.24</v>
      </c>
      <c r="AC4" s="7">
        <f>'IRA Calculations'!AP110</f>
        <v>16467549168455.258</v>
      </c>
      <c r="AD4" s="7">
        <f>'IRA Calculations'!AQ110</f>
        <v>16545959924794.797</v>
      </c>
      <c r="AE4" s="7">
        <f>'IRA Calculations'!AR110</f>
        <v>16624711439966.482</v>
      </c>
      <c r="AF4" s="7">
        <f>'IRA Calculations'!AS110</f>
        <v>16703509642659.645</v>
      </c>
      <c r="AG4" s="7">
        <f>'IRA Calculations'!AT110</f>
        <v>16782676493452.152</v>
      </c>
    </row>
    <row r="5" spans="1:35">
      <c r="A5" s="1" t="s">
        <v>79</v>
      </c>
      <c r="B5" s="7">
        <f>'IRA Calculations'!O111</f>
        <v>407561484.74275374</v>
      </c>
      <c r="C5" s="7">
        <f>'IRA Calculations'!P111</f>
        <v>407561484.74275374</v>
      </c>
      <c r="D5" s="7">
        <f>'IRA Calculations'!Q111</f>
        <v>407561484.74275374</v>
      </c>
      <c r="E5" s="7">
        <f>'IRA Calculations'!R111</f>
        <v>392365298.27402717</v>
      </c>
      <c r="F5" s="7">
        <f>'IRA Calculations'!S111</f>
        <v>377783939.31760639</v>
      </c>
      <c r="G5" s="7">
        <f>'IRA Calculations'!T111</f>
        <v>364212039.24244249</v>
      </c>
      <c r="H5" s="7">
        <f>'IRA Calculations'!U111</f>
        <v>352118145.47422028</v>
      </c>
      <c r="I5" s="7">
        <f>'IRA Calculations'!V111</f>
        <v>341994103.25378287</v>
      </c>
      <c r="J5" s="7">
        <f>'IRA Calculations'!W111</f>
        <v>334056417.6733489</v>
      </c>
      <c r="K5" s="7">
        <f>'IRA Calculations'!X111</f>
        <v>328294487.00772649</v>
      </c>
      <c r="L5" s="7">
        <f>'IRA Calculations'!Y111</f>
        <v>324512221.05471039</v>
      </c>
      <c r="M5" s="7">
        <f>'IRA Calculations'!Z111</f>
        <v>322527464.15623039</v>
      </c>
      <c r="N5" s="7">
        <f>'IRA Calculations'!AA111</f>
        <v>322009797.24963391</v>
      </c>
      <c r="O5" s="7">
        <f>'IRA Calculations'!AB111</f>
        <v>322516372.90078765</v>
      </c>
      <c r="P5" s="7">
        <f>'IRA Calculations'!AC111</f>
        <v>323691527.40042156</v>
      </c>
      <c r="Q5" s="7">
        <f>'IRA Calculations'!AD111</f>
        <v>325372912.64892215</v>
      </c>
      <c r="R5" s="7">
        <f>'IRA Calculations'!AE111</f>
        <v>327386451.50135237</v>
      </c>
      <c r="S5" s="7">
        <f>'IRA Calculations'!AF111</f>
        <v>329587552.2032125</v>
      </c>
      <c r="T5" s="7">
        <f>'IRA Calculations'!AG111</f>
        <v>331851848.38479346</v>
      </c>
      <c r="U5" s="7">
        <f>'IRA Calculations'!AH111</f>
        <v>334149185.1473887</v>
      </c>
      <c r="V5" s="7">
        <f>'IRA Calculations'!AI111</f>
        <v>336452934.7425648</v>
      </c>
      <c r="W5" s="7">
        <f>'IRA Calculations'!AJ111</f>
        <v>338749106.4018783</v>
      </c>
      <c r="X5" s="7">
        <f>'IRA Calculations'!AK111</f>
        <v>340298394.47757268</v>
      </c>
      <c r="Y5" s="7">
        <f>'IRA Calculations'!AL111</f>
        <v>341847229.00671118</v>
      </c>
      <c r="Z5" s="7">
        <f>'IRA Calculations'!AM111</f>
        <v>343402538.21076667</v>
      </c>
      <c r="AA5" s="7">
        <f>'IRA Calculations'!AN111</f>
        <v>344965296.49414361</v>
      </c>
      <c r="AB5" s="7">
        <f>'IRA Calculations'!AO111</f>
        <v>346547153.86164904</v>
      </c>
      <c r="AC5" s="7">
        <f>'IRA Calculations'!AP111</f>
        <v>348135941.91425812</v>
      </c>
      <c r="AD5" s="7">
        <f>'IRA Calculations'!AQ111</f>
        <v>349747596.29924935</v>
      </c>
      <c r="AE5" s="7">
        <f>'IRA Calculations'!AR111</f>
        <v>351374478.96547431</v>
      </c>
      <c r="AF5" s="7">
        <f>'IRA Calculations'!AS111</f>
        <v>353009174.4349075</v>
      </c>
      <c r="AG5" s="7">
        <f>'IRA Calculations'!AT111</f>
        <v>354658135.86262083</v>
      </c>
    </row>
    <row r="6" spans="1:35">
      <c r="A6" s="1" t="s">
        <v>81</v>
      </c>
      <c r="B6" s="7">
        <f>'IRA Calculations'!O112</f>
        <v>0</v>
      </c>
      <c r="C6" s="7">
        <f>'IRA Calculations'!P112</f>
        <v>0</v>
      </c>
      <c r="D6" s="7">
        <f>'IRA Calculations'!Q112</f>
        <v>0</v>
      </c>
      <c r="E6" s="7">
        <f>'IRA Calculations'!R112</f>
        <v>0</v>
      </c>
      <c r="F6" s="7">
        <f>'IRA Calculations'!S112</f>
        <v>0</v>
      </c>
      <c r="G6" s="7">
        <f>'IRA Calculations'!T112</f>
        <v>0</v>
      </c>
      <c r="H6" s="7">
        <f>'IRA Calculations'!U112</f>
        <v>0</v>
      </c>
      <c r="I6" s="7">
        <f>'IRA Calculations'!V112</f>
        <v>0</v>
      </c>
      <c r="J6" s="7">
        <f>'IRA Calculations'!W112</f>
        <v>0</v>
      </c>
      <c r="K6" s="7">
        <f>'IRA Calculations'!X112</f>
        <v>0</v>
      </c>
      <c r="L6" s="7">
        <f>'IRA Calculations'!Y112</f>
        <v>0</v>
      </c>
      <c r="M6" s="7">
        <f>'IRA Calculations'!Z112</f>
        <v>0</v>
      </c>
      <c r="N6" s="7">
        <f>'IRA Calculations'!AA112</f>
        <v>0</v>
      </c>
      <c r="O6" s="7">
        <f>'IRA Calculations'!AB112</f>
        <v>0</v>
      </c>
      <c r="P6" s="7">
        <f>'IRA Calculations'!AC112</f>
        <v>0</v>
      </c>
      <c r="Q6" s="7">
        <f>'IRA Calculations'!AD112</f>
        <v>0</v>
      </c>
      <c r="R6" s="7">
        <f>'IRA Calculations'!AE112</f>
        <v>0</v>
      </c>
      <c r="S6" s="7">
        <f>'IRA Calculations'!AF112</f>
        <v>0</v>
      </c>
      <c r="T6" s="7">
        <f>'IRA Calculations'!AG112</f>
        <v>0</v>
      </c>
      <c r="U6" s="7">
        <f>'IRA Calculations'!AH112</f>
        <v>0</v>
      </c>
      <c r="V6" s="7">
        <f>'IRA Calculations'!AI112</f>
        <v>0</v>
      </c>
      <c r="W6" s="7">
        <f>'IRA Calculations'!AJ112</f>
        <v>0</v>
      </c>
      <c r="X6" s="7">
        <f>'IRA Calculations'!AK112</f>
        <v>0</v>
      </c>
      <c r="Y6" s="7">
        <f>'IRA Calculations'!AL112</f>
        <v>0</v>
      </c>
      <c r="Z6" s="7">
        <f>'IRA Calculations'!AM112</f>
        <v>0</v>
      </c>
      <c r="AA6" s="7">
        <f>'IRA Calculations'!AN112</f>
        <v>0</v>
      </c>
      <c r="AB6" s="7">
        <f>'IRA Calculations'!AO112</f>
        <v>0</v>
      </c>
      <c r="AC6" s="7">
        <f>'IRA Calculations'!AP112</f>
        <v>0</v>
      </c>
      <c r="AD6" s="7">
        <f>'IRA Calculations'!AQ112</f>
        <v>0</v>
      </c>
      <c r="AE6" s="7">
        <f>'IRA Calculations'!AR112</f>
        <v>0</v>
      </c>
      <c r="AF6" s="7">
        <f>'IRA Calculations'!AS112</f>
        <v>0</v>
      </c>
      <c r="AG6" s="7">
        <f>'IRA Calculations'!AT112</f>
        <v>0</v>
      </c>
    </row>
    <row r="7" spans="1:35">
      <c r="A7" s="1" t="s">
        <v>204</v>
      </c>
      <c r="B7" s="7">
        <f>'IRA Calculations'!O113</f>
        <v>0</v>
      </c>
      <c r="C7" s="7">
        <f>'IRA Calculations'!P113</f>
        <v>0</v>
      </c>
      <c r="D7" s="7">
        <f>'IRA Calculations'!Q113</f>
        <v>0</v>
      </c>
      <c r="E7" s="7">
        <f>'IRA Calculations'!R113</f>
        <v>0</v>
      </c>
      <c r="F7" s="7">
        <f>'IRA Calculations'!S113</f>
        <v>0</v>
      </c>
      <c r="G7" s="7">
        <f>'IRA Calculations'!T113</f>
        <v>0</v>
      </c>
      <c r="H7" s="7">
        <f>'IRA Calculations'!U113</f>
        <v>0</v>
      </c>
      <c r="I7" s="7">
        <f>'IRA Calculations'!V113</f>
        <v>0</v>
      </c>
      <c r="J7" s="7">
        <f>'IRA Calculations'!W113</f>
        <v>0</v>
      </c>
      <c r="K7" s="7">
        <f>'IRA Calculations'!X113</f>
        <v>0</v>
      </c>
      <c r="L7" s="7">
        <f>'IRA Calculations'!Y113</f>
        <v>0</v>
      </c>
      <c r="M7" s="7">
        <f>'IRA Calculations'!Z113</f>
        <v>0</v>
      </c>
      <c r="N7" s="7">
        <f>'IRA Calculations'!AA113</f>
        <v>0</v>
      </c>
      <c r="O7" s="7">
        <f>'IRA Calculations'!AB113</f>
        <v>0</v>
      </c>
      <c r="P7" s="7">
        <f>'IRA Calculations'!AC113</f>
        <v>0</v>
      </c>
      <c r="Q7" s="7">
        <f>'IRA Calculations'!AD113</f>
        <v>0</v>
      </c>
      <c r="R7" s="7">
        <f>'IRA Calculations'!AE113</f>
        <v>0</v>
      </c>
      <c r="S7" s="7">
        <f>'IRA Calculations'!AF113</f>
        <v>0</v>
      </c>
      <c r="T7" s="7">
        <f>'IRA Calculations'!AG113</f>
        <v>0</v>
      </c>
      <c r="U7" s="7">
        <f>'IRA Calculations'!AH113</f>
        <v>0</v>
      </c>
      <c r="V7" s="7">
        <f>'IRA Calculations'!AI113</f>
        <v>0</v>
      </c>
      <c r="W7" s="7">
        <f>'IRA Calculations'!AJ113</f>
        <v>0</v>
      </c>
      <c r="X7" s="7">
        <f>'IRA Calculations'!AK113</f>
        <v>0</v>
      </c>
      <c r="Y7" s="7">
        <f>'IRA Calculations'!AL113</f>
        <v>0</v>
      </c>
      <c r="Z7" s="7">
        <f>'IRA Calculations'!AM113</f>
        <v>0</v>
      </c>
      <c r="AA7" s="7">
        <f>'IRA Calculations'!AN113</f>
        <v>0</v>
      </c>
      <c r="AB7" s="7">
        <f>'IRA Calculations'!AO113</f>
        <v>0</v>
      </c>
      <c r="AC7" s="7">
        <f>'IRA Calculations'!AP113</f>
        <v>0</v>
      </c>
      <c r="AD7" s="7">
        <f>'IRA Calculations'!AQ113</f>
        <v>0</v>
      </c>
      <c r="AE7" s="7">
        <f>'IRA Calculations'!AR113</f>
        <v>0</v>
      </c>
      <c r="AF7" s="7">
        <f>'IRA Calculations'!AS113</f>
        <v>0</v>
      </c>
      <c r="AG7" s="7">
        <f>'IRA Calculations'!AT113</f>
        <v>0</v>
      </c>
    </row>
    <row r="8" spans="1:35">
      <c r="A8" s="1" t="s">
        <v>344</v>
      </c>
      <c r="B8" s="7">
        <f>'IRA Calculations'!O114</f>
        <v>0</v>
      </c>
      <c r="C8" s="7">
        <f>'IRA Calculations'!P114</f>
        <v>0</v>
      </c>
      <c r="D8" s="7">
        <f>'IRA Calculations'!Q114</f>
        <v>0</v>
      </c>
      <c r="E8" s="7">
        <f>'IRA Calculations'!R114</f>
        <v>0</v>
      </c>
      <c r="F8" s="7">
        <f>'IRA Calculations'!S114</f>
        <v>0</v>
      </c>
      <c r="G8" s="7">
        <f>'IRA Calculations'!T114</f>
        <v>0</v>
      </c>
      <c r="H8" s="7">
        <f>'IRA Calculations'!U114</f>
        <v>0</v>
      </c>
      <c r="I8" s="7">
        <f>'IRA Calculations'!V114</f>
        <v>0</v>
      </c>
      <c r="J8" s="7">
        <f>'IRA Calculations'!W114</f>
        <v>0</v>
      </c>
      <c r="K8" s="7">
        <f>'IRA Calculations'!X114</f>
        <v>0</v>
      </c>
      <c r="L8" s="7">
        <f>'IRA Calculations'!Y114</f>
        <v>0</v>
      </c>
      <c r="M8" s="7">
        <f>'IRA Calculations'!Z114</f>
        <v>0</v>
      </c>
      <c r="N8" s="7">
        <f>'IRA Calculations'!AA114</f>
        <v>0</v>
      </c>
      <c r="O8" s="7">
        <f>'IRA Calculations'!AB114</f>
        <v>0</v>
      </c>
      <c r="P8" s="7">
        <f>'IRA Calculations'!AC114</f>
        <v>0</v>
      </c>
      <c r="Q8" s="7">
        <f>'IRA Calculations'!AD114</f>
        <v>0</v>
      </c>
      <c r="R8" s="7">
        <f>'IRA Calculations'!AE114</f>
        <v>0</v>
      </c>
      <c r="S8" s="7">
        <f>'IRA Calculations'!AF114</f>
        <v>0</v>
      </c>
      <c r="T8" s="7">
        <f>'IRA Calculations'!AG114</f>
        <v>0</v>
      </c>
      <c r="U8" s="7">
        <f>'IRA Calculations'!AH114</f>
        <v>0</v>
      </c>
      <c r="V8" s="7">
        <f>'IRA Calculations'!AI114</f>
        <v>0</v>
      </c>
      <c r="W8" s="7">
        <f>'IRA Calculations'!AJ114</f>
        <v>0</v>
      </c>
      <c r="X8" s="7">
        <f>'IRA Calculations'!AK114</f>
        <v>0</v>
      </c>
      <c r="Y8" s="7">
        <f>'IRA Calculations'!AL114</f>
        <v>0</v>
      </c>
      <c r="Z8" s="7">
        <f>'IRA Calculations'!AM114</f>
        <v>0</v>
      </c>
      <c r="AA8" s="7">
        <f>'IRA Calculations'!AN114</f>
        <v>0</v>
      </c>
      <c r="AB8" s="7">
        <f>'IRA Calculations'!AO114</f>
        <v>0</v>
      </c>
      <c r="AC8" s="7">
        <f>'IRA Calculations'!AP114</f>
        <v>0</v>
      </c>
      <c r="AD8" s="7">
        <f>'IRA Calculations'!AQ114</f>
        <v>0</v>
      </c>
      <c r="AE8" s="7">
        <f>'IRA Calculations'!AR114</f>
        <v>0</v>
      </c>
      <c r="AF8" s="7">
        <f>'IRA Calculations'!AS114</f>
        <v>0</v>
      </c>
      <c r="AG8" s="7">
        <f>'IRA Calculations'!AT114</f>
        <v>0</v>
      </c>
    </row>
    <row r="9" spans="1:35">
      <c r="A9" s="1" t="s">
        <v>345</v>
      </c>
      <c r="B9" s="7">
        <f>'IRA Calculations'!O115</f>
        <v>0</v>
      </c>
      <c r="C9" s="7">
        <f>'IRA Calculations'!P115</f>
        <v>0</v>
      </c>
      <c r="D9" s="7">
        <f>'IRA Calculations'!Q115</f>
        <v>0</v>
      </c>
      <c r="E9" s="7">
        <f>'IRA Calculations'!R115</f>
        <v>0</v>
      </c>
      <c r="F9" s="7">
        <f>'IRA Calculations'!S115</f>
        <v>0</v>
      </c>
      <c r="G9" s="7">
        <f>'IRA Calculations'!T115</f>
        <v>0</v>
      </c>
      <c r="H9" s="7">
        <f>'IRA Calculations'!U115</f>
        <v>0</v>
      </c>
      <c r="I9" s="7">
        <f>'IRA Calculations'!V115</f>
        <v>0</v>
      </c>
      <c r="J9" s="7">
        <f>'IRA Calculations'!W115</f>
        <v>0</v>
      </c>
      <c r="K9" s="7">
        <f>'IRA Calculations'!X115</f>
        <v>0</v>
      </c>
      <c r="L9" s="7">
        <f>'IRA Calculations'!Y115</f>
        <v>0</v>
      </c>
      <c r="M9" s="7">
        <f>'IRA Calculations'!Z115</f>
        <v>0</v>
      </c>
      <c r="N9" s="7">
        <f>'IRA Calculations'!AA115</f>
        <v>0</v>
      </c>
      <c r="O9" s="7">
        <f>'IRA Calculations'!AB115</f>
        <v>0</v>
      </c>
      <c r="P9" s="7">
        <f>'IRA Calculations'!AC115</f>
        <v>0</v>
      </c>
      <c r="Q9" s="7">
        <f>'IRA Calculations'!AD115</f>
        <v>0</v>
      </c>
      <c r="R9" s="7">
        <f>'IRA Calculations'!AE115</f>
        <v>0</v>
      </c>
      <c r="S9" s="7">
        <f>'IRA Calculations'!AF115</f>
        <v>0</v>
      </c>
      <c r="T9" s="7">
        <f>'IRA Calculations'!AG115</f>
        <v>0</v>
      </c>
      <c r="U9" s="7">
        <f>'IRA Calculations'!AH115</f>
        <v>0</v>
      </c>
      <c r="V9" s="7">
        <f>'IRA Calculations'!AI115</f>
        <v>0</v>
      </c>
      <c r="W9" s="7">
        <f>'IRA Calculations'!AJ115</f>
        <v>0</v>
      </c>
      <c r="X9" s="7">
        <f>'IRA Calculations'!AK115</f>
        <v>0</v>
      </c>
      <c r="Y9" s="7">
        <f>'IRA Calculations'!AL115</f>
        <v>0</v>
      </c>
      <c r="Z9" s="7">
        <f>'IRA Calculations'!AM115</f>
        <v>0</v>
      </c>
      <c r="AA9" s="7">
        <f>'IRA Calculations'!AN115</f>
        <v>0</v>
      </c>
      <c r="AB9" s="7">
        <f>'IRA Calculations'!AO115</f>
        <v>0</v>
      </c>
      <c r="AC9" s="7">
        <f>'IRA Calculations'!AP115</f>
        <v>0</v>
      </c>
      <c r="AD9" s="7">
        <f>'IRA Calculations'!AQ115</f>
        <v>0</v>
      </c>
      <c r="AE9" s="7">
        <f>'IRA Calculations'!AR115</f>
        <v>0</v>
      </c>
      <c r="AF9" s="7">
        <f>'IRA Calculations'!AS115</f>
        <v>0</v>
      </c>
      <c r="AG9" s="7">
        <f>'IRA Calculations'!AT115</f>
        <v>0</v>
      </c>
    </row>
    <row r="10" spans="1:35">
      <c r="A10" s="1" t="s">
        <v>346</v>
      </c>
      <c r="B10" s="7">
        <f>'IRA Calculations'!O116</f>
        <v>432595352709.70221</v>
      </c>
      <c r="C10" s="7">
        <f>'IRA Calculations'!P116</f>
        <v>432595352709.70221</v>
      </c>
      <c r="D10" s="7">
        <f>'IRA Calculations'!Q116</f>
        <v>432595352709.70221</v>
      </c>
      <c r="E10" s="7">
        <f>'IRA Calculations'!R116</f>
        <v>423977101110.83887</v>
      </c>
      <c r="F10" s="7">
        <f>'IRA Calculations'!S116</f>
        <v>417204756047.62781</v>
      </c>
      <c r="G10" s="7">
        <f>'IRA Calculations'!T116</f>
        <v>412162632499.62756</v>
      </c>
      <c r="H10" s="7">
        <f>'IRA Calculations'!U116</f>
        <v>408680432502.03503</v>
      </c>
      <c r="I10" s="7">
        <f>'IRA Calculations'!V116</f>
        <v>406554668873.31287</v>
      </c>
      <c r="J10" s="7">
        <f>'IRA Calculations'!W116</f>
        <v>405571688227.18719</v>
      </c>
      <c r="K10" s="7">
        <f>'IRA Calculations'!X116</f>
        <v>405517673566.27203</v>
      </c>
      <c r="L10" s="7">
        <f>'IRA Calculations'!Y116</f>
        <v>406166172042.16229</v>
      </c>
      <c r="M10" s="7">
        <f>'IRA Calculations'!Z116</f>
        <v>407439474963.08441</v>
      </c>
      <c r="N10" s="7">
        <f>'IRA Calculations'!AA116</f>
        <v>409183884383.90704</v>
      </c>
      <c r="O10" s="7">
        <f>'IRA Calculations'!AB116</f>
        <v>411202083603.30249</v>
      </c>
      <c r="P10" s="7">
        <f>'IRA Calculations'!AC116</f>
        <v>413395689322.44586</v>
      </c>
      <c r="Q10" s="7">
        <f>'IRA Calculations'!AD116</f>
        <v>415768130611.32593</v>
      </c>
      <c r="R10" s="7">
        <f>'IRA Calculations'!AE116</f>
        <v>418284844643.60406</v>
      </c>
      <c r="S10" s="7">
        <f>'IRA Calculations'!AF116</f>
        <v>420896071303.31854</v>
      </c>
      <c r="T10" s="7">
        <f>'IRA Calculations'!AG116</f>
        <v>423544492013.92462</v>
      </c>
      <c r="U10" s="7">
        <f>'IRA Calculations'!AH116</f>
        <v>426224103129.95557</v>
      </c>
      <c r="V10" s="7">
        <f>'IRA Calculations'!AI116</f>
        <v>428915654400.05389</v>
      </c>
      <c r="W10" s="7">
        <f>'IRA Calculations'!AJ116</f>
        <v>431616552800.1391</v>
      </c>
      <c r="X10" s="7">
        <f>'IRA Calculations'!AK116</f>
        <v>433769316881.59888</v>
      </c>
      <c r="Y10" s="7">
        <f>'IRA Calculations'!AL116</f>
        <v>435901897708.57068</v>
      </c>
      <c r="Z10" s="7">
        <f>'IRA Calculations'!AM116</f>
        <v>438019738224.47949</v>
      </c>
      <c r="AA10" s="7">
        <f>'IRA Calculations'!AN116</f>
        <v>440122274360.4259</v>
      </c>
      <c r="AB10" s="7">
        <f>'IRA Calculations'!AO116</f>
        <v>442222830099.09369</v>
      </c>
      <c r="AC10" s="7">
        <f>'IRA Calculations'!AP116</f>
        <v>444314034835.7384</v>
      </c>
      <c r="AD10" s="7">
        <f>'IRA Calculations'!AQ116</f>
        <v>446419984979.89362</v>
      </c>
      <c r="AE10" s="7">
        <f>'IRA Calculations'!AR116</f>
        <v>448534342257.12311</v>
      </c>
      <c r="AF10" s="7">
        <f>'IRA Calculations'!AS116</f>
        <v>450652335775.14423</v>
      </c>
      <c r="AG10" s="7">
        <f>'IRA Calculations'!AT116</f>
        <v>452783190786.06976</v>
      </c>
    </row>
    <row r="11" spans="1:35">
      <c r="A11" s="1" t="s">
        <v>347</v>
      </c>
      <c r="B11" s="7">
        <f>'IRA Calculations'!O117</f>
        <v>0</v>
      </c>
      <c r="C11" s="7">
        <f>'IRA Calculations'!P117</f>
        <v>0</v>
      </c>
      <c r="D11" s="7">
        <f>'IRA Calculations'!Q117</f>
        <v>0</v>
      </c>
      <c r="E11" s="7">
        <f>'IRA Calculations'!R117</f>
        <v>0</v>
      </c>
      <c r="F11" s="7">
        <f>'IRA Calculations'!S117</f>
        <v>0</v>
      </c>
      <c r="G11" s="7">
        <f>'IRA Calculations'!T117</f>
        <v>0</v>
      </c>
      <c r="H11" s="7">
        <f>'IRA Calculations'!U117</f>
        <v>0</v>
      </c>
      <c r="I11" s="7">
        <f>'IRA Calculations'!V117</f>
        <v>0</v>
      </c>
      <c r="J11" s="7">
        <f>'IRA Calculations'!W117</f>
        <v>0</v>
      </c>
      <c r="K11" s="7">
        <f>'IRA Calculations'!X117</f>
        <v>0</v>
      </c>
      <c r="L11" s="7">
        <f>'IRA Calculations'!Y117</f>
        <v>0</v>
      </c>
      <c r="M11" s="7">
        <f>'IRA Calculations'!Z117</f>
        <v>0</v>
      </c>
      <c r="N11" s="7">
        <f>'IRA Calculations'!AA117</f>
        <v>0</v>
      </c>
      <c r="O11" s="7">
        <f>'IRA Calculations'!AB117</f>
        <v>0</v>
      </c>
      <c r="P11" s="7">
        <f>'IRA Calculations'!AC117</f>
        <v>0</v>
      </c>
      <c r="Q11" s="7">
        <f>'IRA Calculations'!AD117</f>
        <v>0</v>
      </c>
      <c r="R11" s="7">
        <f>'IRA Calculations'!AE117</f>
        <v>0</v>
      </c>
      <c r="S11" s="7">
        <f>'IRA Calculations'!AF117</f>
        <v>0</v>
      </c>
      <c r="T11" s="7">
        <f>'IRA Calculations'!AG117</f>
        <v>0</v>
      </c>
      <c r="U11" s="7">
        <f>'IRA Calculations'!AH117</f>
        <v>0</v>
      </c>
      <c r="V11" s="7">
        <f>'IRA Calculations'!AI117</f>
        <v>0</v>
      </c>
      <c r="W11" s="7">
        <f>'IRA Calculations'!AJ117</f>
        <v>0</v>
      </c>
      <c r="X11" s="7">
        <f>'IRA Calculations'!AK117</f>
        <v>0</v>
      </c>
      <c r="Y11" s="7">
        <f>'IRA Calculations'!AL117</f>
        <v>0</v>
      </c>
      <c r="Z11" s="7">
        <f>'IRA Calculations'!AM117</f>
        <v>0</v>
      </c>
      <c r="AA11" s="7">
        <f>'IRA Calculations'!AN117</f>
        <v>0</v>
      </c>
      <c r="AB11" s="7">
        <f>'IRA Calculations'!AO117</f>
        <v>0</v>
      </c>
      <c r="AC11" s="7">
        <f>'IRA Calculations'!AP117</f>
        <v>0</v>
      </c>
      <c r="AD11" s="7">
        <f>'IRA Calculations'!AQ117</f>
        <v>0</v>
      </c>
      <c r="AE11" s="7">
        <f>'IRA Calculations'!AR117</f>
        <v>0</v>
      </c>
      <c r="AF11" s="7">
        <f>'IRA Calculations'!AS117</f>
        <v>0</v>
      </c>
      <c r="AG11" s="7">
        <f>'IRA Calculations'!AT117</f>
        <v>0</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11"/>
  <sheetViews>
    <sheetView workbookViewId="0">
      <selection activeCell="H8" sqref="H8"/>
    </sheetView>
  </sheetViews>
  <sheetFormatPr defaultColWidth="8.85546875" defaultRowHeight="15"/>
  <cols>
    <col min="1" max="1" width="29.85546875" customWidth="1"/>
    <col min="2"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Calculations'!O121</f>
        <v>7538146548106.3359</v>
      </c>
      <c r="C2" s="7">
        <f>'IRA Calculations'!P121</f>
        <v>7538146548106.3359</v>
      </c>
      <c r="D2" s="7">
        <f>'IRA Calculations'!Q121</f>
        <v>7538146548106.3359</v>
      </c>
      <c r="E2" s="7">
        <f>'IRA Calculations'!R121</f>
        <v>7422520295343.2744</v>
      </c>
      <c r="F2" s="7">
        <f>'IRA Calculations'!S121</f>
        <v>7270980989400.4072</v>
      </c>
      <c r="G2" s="7">
        <f>'IRA Calculations'!T121</f>
        <v>7146766356654.5703</v>
      </c>
      <c r="H2" s="7">
        <f>'IRA Calculations'!U121</f>
        <v>7033818462843.5498</v>
      </c>
      <c r="I2" s="7">
        <f>'IRA Calculations'!V121</f>
        <v>6906723647651.1963</v>
      </c>
      <c r="J2" s="7">
        <f>'IRA Calculations'!W121</f>
        <v>6790073022434.4619</v>
      </c>
      <c r="K2" s="7">
        <f>'IRA Calculations'!X121</f>
        <v>6689217164186.6201</v>
      </c>
      <c r="L2" s="7">
        <f>'IRA Calculations'!Y121</f>
        <v>6594289584363.626</v>
      </c>
      <c r="M2" s="7">
        <f>'IRA Calculations'!Z121</f>
        <v>6496390832850.4727</v>
      </c>
      <c r="N2" s="7">
        <f>'IRA Calculations'!AA121</f>
        <v>6391350774732.0596</v>
      </c>
      <c r="O2" s="7">
        <f>'IRA Calculations'!AB121</f>
        <v>6286388818560.4502</v>
      </c>
      <c r="P2" s="7">
        <f>'IRA Calculations'!AC121</f>
        <v>6187541157978.7656</v>
      </c>
      <c r="Q2" s="7">
        <f>'IRA Calculations'!AD121</f>
        <v>6095832699697.2344</v>
      </c>
      <c r="R2" s="7">
        <f>'IRA Calculations'!AE121</f>
        <v>6009358463574.7627</v>
      </c>
      <c r="S2" s="7">
        <f>'IRA Calculations'!AF121</f>
        <v>5920089615995.1836</v>
      </c>
      <c r="T2" s="7">
        <f>'IRA Calculations'!AG121</f>
        <v>5828114711579.6494</v>
      </c>
      <c r="U2" s="7">
        <f>'IRA Calculations'!AH121</f>
        <v>5736131488385.3682</v>
      </c>
      <c r="V2" s="7">
        <f>'IRA Calculations'!AI121</f>
        <v>5635368012113.9629</v>
      </c>
      <c r="W2" s="7">
        <f>'IRA Calculations'!AJ121</f>
        <v>5524162014689.0449</v>
      </c>
      <c r="X2" s="7">
        <f>'IRA Calculations'!AK121</f>
        <v>5379985041878.2676</v>
      </c>
      <c r="Y2" s="7">
        <f>'IRA Calculations'!AL121</f>
        <v>5227939837715.2227</v>
      </c>
      <c r="Z2" s="7">
        <f>'IRA Calculations'!AM121</f>
        <v>5071532473519.0098</v>
      </c>
      <c r="AA2" s="7">
        <f>'IRA Calculations'!AN121</f>
        <v>4913552957440.3027</v>
      </c>
      <c r="AB2" s="7">
        <f>'IRA Calculations'!AO121</f>
        <v>4749316225987.373</v>
      </c>
      <c r="AC2" s="7">
        <f>'IRA Calculations'!AP121</f>
        <v>4576735067425.2178</v>
      </c>
      <c r="AD2" s="7">
        <f>'IRA Calculations'!AQ121</f>
        <v>4396819127046.209</v>
      </c>
      <c r="AE2" s="7">
        <f>'IRA Calculations'!AR121</f>
        <v>4366627282644.4531</v>
      </c>
      <c r="AF2" s="7">
        <f>'IRA Calculations'!AS121</f>
        <v>4359392055272.0049</v>
      </c>
      <c r="AG2" s="7">
        <f>'IRA Calculations'!AT121</f>
        <v>4355213848987.8203</v>
      </c>
    </row>
    <row r="3" spans="1:35">
      <c r="A3" s="1" t="s">
        <v>77</v>
      </c>
      <c r="B3" s="7">
        <f>'IRA Calculations'!O122</f>
        <v>0</v>
      </c>
      <c r="C3" s="7">
        <f>'IRA Calculations'!P122</f>
        <v>0</v>
      </c>
      <c r="D3" s="7">
        <f>'IRA Calculations'!Q122</f>
        <v>0</v>
      </c>
      <c r="E3" s="7">
        <f>'IRA Calculations'!R122</f>
        <v>0</v>
      </c>
      <c r="F3" s="7">
        <f>'IRA Calculations'!S122</f>
        <v>0</v>
      </c>
      <c r="G3" s="7">
        <f>'IRA Calculations'!T122</f>
        <v>0</v>
      </c>
      <c r="H3" s="7">
        <f>'IRA Calculations'!U122</f>
        <v>0</v>
      </c>
      <c r="I3" s="7">
        <f>'IRA Calculations'!V122</f>
        <v>0</v>
      </c>
      <c r="J3" s="7">
        <f>'IRA Calculations'!W122</f>
        <v>0</v>
      </c>
      <c r="K3" s="7">
        <f>'IRA Calculations'!X122</f>
        <v>0</v>
      </c>
      <c r="L3" s="7">
        <f>'IRA Calculations'!Y122</f>
        <v>0</v>
      </c>
      <c r="M3" s="7">
        <f>'IRA Calculations'!Z122</f>
        <v>0</v>
      </c>
      <c r="N3" s="7">
        <f>'IRA Calculations'!AA122</f>
        <v>0</v>
      </c>
      <c r="O3" s="7">
        <f>'IRA Calculations'!AB122</f>
        <v>0</v>
      </c>
      <c r="P3" s="7">
        <f>'IRA Calculations'!AC122</f>
        <v>0</v>
      </c>
      <c r="Q3" s="7">
        <f>'IRA Calculations'!AD122</f>
        <v>0</v>
      </c>
      <c r="R3" s="7">
        <f>'IRA Calculations'!AE122</f>
        <v>0</v>
      </c>
      <c r="S3" s="7">
        <f>'IRA Calculations'!AF122</f>
        <v>0</v>
      </c>
      <c r="T3" s="7">
        <f>'IRA Calculations'!AG122</f>
        <v>0</v>
      </c>
      <c r="U3" s="7">
        <f>'IRA Calculations'!AH122</f>
        <v>0</v>
      </c>
      <c r="V3" s="7">
        <f>'IRA Calculations'!AI122</f>
        <v>0</v>
      </c>
      <c r="W3" s="7">
        <f>'IRA Calculations'!AJ122</f>
        <v>0</v>
      </c>
      <c r="X3" s="7">
        <f>'IRA Calculations'!AK122</f>
        <v>0</v>
      </c>
      <c r="Y3" s="7">
        <f>'IRA Calculations'!AL122</f>
        <v>0</v>
      </c>
      <c r="Z3" s="7">
        <f>'IRA Calculations'!AM122</f>
        <v>0</v>
      </c>
      <c r="AA3" s="7">
        <f>'IRA Calculations'!AN122</f>
        <v>0</v>
      </c>
      <c r="AB3" s="7">
        <f>'IRA Calculations'!AO122</f>
        <v>0</v>
      </c>
      <c r="AC3" s="7">
        <f>'IRA Calculations'!AP122</f>
        <v>0</v>
      </c>
      <c r="AD3" s="7">
        <f>'IRA Calculations'!AQ122</f>
        <v>0</v>
      </c>
      <c r="AE3" s="7">
        <f>'IRA Calculations'!AR122</f>
        <v>0</v>
      </c>
      <c r="AF3" s="7">
        <f>'IRA Calculations'!AS122</f>
        <v>0</v>
      </c>
      <c r="AG3" s="7">
        <f>'IRA Calculations'!AT122</f>
        <v>0</v>
      </c>
    </row>
    <row r="4" spans="1:35">
      <c r="A4" s="1" t="s">
        <v>78</v>
      </c>
      <c r="B4" s="7">
        <f>'IRA Calculations'!O123</f>
        <v>0</v>
      </c>
      <c r="C4" s="7">
        <f>'IRA Calculations'!P123</f>
        <v>0</v>
      </c>
      <c r="D4" s="7">
        <f>'IRA Calculations'!Q123</f>
        <v>0</v>
      </c>
      <c r="E4" s="7">
        <f>'IRA Calculations'!R123</f>
        <v>0</v>
      </c>
      <c r="F4" s="7">
        <f>'IRA Calculations'!S123</f>
        <v>0</v>
      </c>
      <c r="G4" s="7">
        <f>'IRA Calculations'!T123</f>
        <v>0</v>
      </c>
      <c r="H4" s="7">
        <f>'IRA Calculations'!U123</f>
        <v>0</v>
      </c>
      <c r="I4" s="7">
        <f>'IRA Calculations'!V123</f>
        <v>0</v>
      </c>
      <c r="J4" s="7">
        <f>'IRA Calculations'!W123</f>
        <v>0</v>
      </c>
      <c r="K4" s="7">
        <f>'IRA Calculations'!X123</f>
        <v>0</v>
      </c>
      <c r="L4" s="7">
        <f>'IRA Calculations'!Y123</f>
        <v>0</v>
      </c>
      <c r="M4" s="7">
        <f>'IRA Calculations'!Z123</f>
        <v>0</v>
      </c>
      <c r="N4" s="7">
        <f>'IRA Calculations'!AA123</f>
        <v>0</v>
      </c>
      <c r="O4" s="7">
        <f>'IRA Calculations'!AB123</f>
        <v>0</v>
      </c>
      <c r="P4" s="7">
        <f>'IRA Calculations'!AC123</f>
        <v>0</v>
      </c>
      <c r="Q4" s="7">
        <f>'IRA Calculations'!AD123</f>
        <v>0</v>
      </c>
      <c r="R4" s="7">
        <f>'IRA Calculations'!AE123</f>
        <v>0</v>
      </c>
      <c r="S4" s="7">
        <f>'IRA Calculations'!AF123</f>
        <v>0</v>
      </c>
      <c r="T4" s="7">
        <f>'IRA Calculations'!AG123</f>
        <v>0</v>
      </c>
      <c r="U4" s="7">
        <f>'IRA Calculations'!AH123</f>
        <v>0</v>
      </c>
      <c r="V4" s="7">
        <f>'IRA Calculations'!AI123</f>
        <v>0</v>
      </c>
      <c r="W4" s="7">
        <f>'IRA Calculations'!AJ123</f>
        <v>0</v>
      </c>
      <c r="X4" s="7">
        <f>'IRA Calculations'!AK123</f>
        <v>0</v>
      </c>
      <c r="Y4" s="7">
        <f>'IRA Calculations'!AL123</f>
        <v>0</v>
      </c>
      <c r="Z4" s="7">
        <f>'IRA Calculations'!AM123</f>
        <v>0</v>
      </c>
      <c r="AA4" s="7">
        <f>'IRA Calculations'!AN123</f>
        <v>0</v>
      </c>
      <c r="AB4" s="7">
        <f>'IRA Calculations'!AO123</f>
        <v>0</v>
      </c>
      <c r="AC4" s="7">
        <f>'IRA Calculations'!AP123</f>
        <v>0</v>
      </c>
      <c r="AD4" s="7">
        <f>'IRA Calculations'!AQ123</f>
        <v>0</v>
      </c>
      <c r="AE4" s="7">
        <f>'IRA Calculations'!AR123</f>
        <v>0</v>
      </c>
      <c r="AF4" s="7">
        <f>'IRA Calculations'!AS123</f>
        <v>0</v>
      </c>
      <c r="AG4" s="7">
        <f>'IRA Calculations'!AT123</f>
        <v>0</v>
      </c>
    </row>
    <row r="5" spans="1:35">
      <c r="A5" s="1" t="s">
        <v>79</v>
      </c>
      <c r="B5" s="7">
        <f>'IRA Calculations'!O124</f>
        <v>0</v>
      </c>
      <c r="C5" s="7">
        <f>'IRA Calculations'!P124</f>
        <v>0</v>
      </c>
      <c r="D5" s="7">
        <f>'IRA Calculations'!Q124</f>
        <v>0</v>
      </c>
      <c r="E5" s="7">
        <f>'IRA Calculations'!R124</f>
        <v>0</v>
      </c>
      <c r="F5" s="7">
        <f>'IRA Calculations'!S124</f>
        <v>0</v>
      </c>
      <c r="G5" s="7">
        <f>'IRA Calculations'!T124</f>
        <v>0</v>
      </c>
      <c r="H5" s="7">
        <f>'IRA Calculations'!U124</f>
        <v>0</v>
      </c>
      <c r="I5" s="7">
        <f>'IRA Calculations'!V124</f>
        <v>0</v>
      </c>
      <c r="J5" s="7">
        <f>'IRA Calculations'!W124</f>
        <v>0</v>
      </c>
      <c r="K5" s="7">
        <f>'IRA Calculations'!X124</f>
        <v>0</v>
      </c>
      <c r="L5" s="7">
        <f>'IRA Calculations'!Y124</f>
        <v>0</v>
      </c>
      <c r="M5" s="7">
        <f>'IRA Calculations'!Z124</f>
        <v>0</v>
      </c>
      <c r="N5" s="7">
        <f>'IRA Calculations'!AA124</f>
        <v>0</v>
      </c>
      <c r="O5" s="7">
        <f>'IRA Calculations'!AB124</f>
        <v>0</v>
      </c>
      <c r="P5" s="7">
        <f>'IRA Calculations'!AC124</f>
        <v>0</v>
      </c>
      <c r="Q5" s="7">
        <f>'IRA Calculations'!AD124</f>
        <v>0</v>
      </c>
      <c r="R5" s="7">
        <f>'IRA Calculations'!AE124</f>
        <v>0</v>
      </c>
      <c r="S5" s="7">
        <f>'IRA Calculations'!AF124</f>
        <v>0</v>
      </c>
      <c r="T5" s="7">
        <f>'IRA Calculations'!AG124</f>
        <v>0</v>
      </c>
      <c r="U5" s="7">
        <f>'IRA Calculations'!AH124</f>
        <v>0</v>
      </c>
      <c r="V5" s="7">
        <f>'IRA Calculations'!AI124</f>
        <v>0</v>
      </c>
      <c r="W5" s="7">
        <f>'IRA Calculations'!AJ124</f>
        <v>0</v>
      </c>
      <c r="X5" s="7">
        <f>'IRA Calculations'!AK124</f>
        <v>0</v>
      </c>
      <c r="Y5" s="7">
        <f>'IRA Calculations'!AL124</f>
        <v>0</v>
      </c>
      <c r="Z5" s="7">
        <f>'IRA Calculations'!AM124</f>
        <v>0</v>
      </c>
      <c r="AA5" s="7">
        <f>'IRA Calculations'!AN124</f>
        <v>0</v>
      </c>
      <c r="AB5" s="7">
        <f>'IRA Calculations'!AO124</f>
        <v>0</v>
      </c>
      <c r="AC5" s="7">
        <f>'IRA Calculations'!AP124</f>
        <v>0</v>
      </c>
      <c r="AD5" s="7">
        <f>'IRA Calculations'!AQ124</f>
        <v>0</v>
      </c>
      <c r="AE5" s="7">
        <f>'IRA Calculations'!AR124</f>
        <v>0</v>
      </c>
      <c r="AF5" s="7">
        <f>'IRA Calculations'!AS124</f>
        <v>0</v>
      </c>
      <c r="AG5" s="7">
        <f>'IRA Calculations'!AT124</f>
        <v>0</v>
      </c>
    </row>
    <row r="6" spans="1:35">
      <c r="A6" s="1" t="s">
        <v>81</v>
      </c>
      <c r="B6" s="7">
        <f>'IRA Calculations'!O125</f>
        <v>0</v>
      </c>
      <c r="C6" s="7">
        <f>'IRA Calculations'!P125</f>
        <v>0</v>
      </c>
      <c r="D6" s="7">
        <f>'IRA Calculations'!Q125</f>
        <v>0</v>
      </c>
      <c r="E6" s="7">
        <f>'IRA Calculations'!R125</f>
        <v>0</v>
      </c>
      <c r="F6" s="7">
        <f>'IRA Calculations'!S125</f>
        <v>0</v>
      </c>
      <c r="G6" s="7">
        <f>'IRA Calculations'!T125</f>
        <v>0</v>
      </c>
      <c r="H6" s="7">
        <f>'IRA Calculations'!U125</f>
        <v>0</v>
      </c>
      <c r="I6" s="7">
        <f>'IRA Calculations'!V125</f>
        <v>0</v>
      </c>
      <c r="J6" s="7">
        <f>'IRA Calculations'!W125</f>
        <v>0</v>
      </c>
      <c r="K6" s="7">
        <f>'IRA Calculations'!X125</f>
        <v>0</v>
      </c>
      <c r="L6" s="7">
        <f>'IRA Calculations'!Y125</f>
        <v>0</v>
      </c>
      <c r="M6" s="7">
        <f>'IRA Calculations'!Z125</f>
        <v>0</v>
      </c>
      <c r="N6" s="7">
        <f>'IRA Calculations'!AA125</f>
        <v>0</v>
      </c>
      <c r="O6" s="7">
        <f>'IRA Calculations'!AB125</f>
        <v>0</v>
      </c>
      <c r="P6" s="7">
        <f>'IRA Calculations'!AC125</f>
        <v>0</v>
      </c>
      <c r="Q6" s="7">
        <f>'IRA Calculations'!AD125</f>
        <v>0</v>
      </c>
      <c r="R6" s="7">
        <f>'IRA Calculations'!AE125</f>
        <v>0</v>
      </c>
      <c r="S6" s="7">
        <f>'IRA Calculations'!AF125</f>
        <v>0</v>
      </c>
      <c r="T6" s="7">
        <f>'IRA Calculations'!AG125</f>
        <v>0</v>
      </c>
      <c r="U6" s="7">
        <f>'IRA Calculations'!AH125</f>
        <v>0</v>
      </c>
      <c r="V6" s="7">
        <f>'IRA Calculations'!AI125</f>
        <v>0</v>
      </c>
      <c r="W6" s="7">
        <f>'IRA Calculations'!AJ125</f>
        <v>0</v>
      </c>
      <c r="X6" s="7">
        <f>'IRA Calculations'!AK125</f>
        <v>0</v>
      </c>
      <c r="Y6" s="7">
        <f>'IRA Calculations'!AL125</f>
        <v>0</v>
      </c>
      <c r="Z6" s="7">
        <f>'IRA Calculations'!AM125</f>
        <v>0</v>
      </c>
      <c r="AA6" s="7">
        <f>'IRA Calculations'!AN125</f>
        <v>0</v>
      </c>
      <c r="AB6" s="7">
        <f>'IRA Calculations'!AO125</f>
        <v>0</v>
      </c>
      <c r="AC6" s="7">
        <f>'IRA Calculations'!AP125</f>
        <v>0</v>
      </c>
      <c r="AD6" s="7">
        <f>'IRA Calculations'!AQ125</f>
        <v>0</v>
      </c>
      <c r="AE6" s="7">
        <f>'IRA Calculations'!AR125</f>
        <v>0</v>
      </c>
      <c r="AF6" s="7">
        <f>'IRA Calculations'!AS125</f>
        <v>0</v>
      </c>
      <c r="AG6" s="7">
        <f>'IRA Calculations'!AT125</f>
        <v>0</v>
      </c>
    </row>
    <row r="7" spans="1:35">
      <c r="A7" s="1" t="s">
        <v>204</v>
      </c>
      <c r="B7" s="7">
        <f>'IRA Calculations'!O126</f>
        <v>0</v>
      </c>
      <c r="C7" s="7">
        <f>'IRA Calculations'!P126</f>
        <v>0</v>
      </c>
      <c r="D7" s="7">
        <f>'IRA Calculations'!Q126</f>
        <v>0</v>
      </c>
      <c r="E7" s="7">
        <f>'IRA Calculations'!R126</f>
        <v>0</v>
      </c>
      <c r="F7" s="7">
        <f>'IRA Calculations'!S126</f>
        <v>0</v>
      </c>
      <c r="G7" s="7">
        <f>'IRA Calculations'!T126</f>
        <v>0</v>
      </c>
      <c r="H7" s="7">
        <f>'IRA Calculations'!U126</f>
        <v>0</v>
      </c>
      <c r="I7" s="7">
        <f>'IRA Calculations'!V126</f>
        <v>0</v>
      </c>
      <c r="J7" s="7">
        <f>'IRA Calculations'!W126</f>
        <v>0</v>
      </c>
      <c r="K7" s="7">
        <f>'IRA Calculations'!X126</f>
        <v>0</v>
      </c>
      <c r="L7" s="7">
        <f>'IRA Calculations'!Y126</f>
        <v>0</v>
      </c>
      <c r="M7" s="7">
        <f>'IRA Calculations'!Z126</f>
        <v>0</v>
      </c>
      <c r="N7" s="7">
        <f>'IRA Calculations'!AA126</f>
        <v>0</v>
      </c>
      <c r="O7" s="7">
        <f>'IRA Calculations'!AB126</f>
        <v>0</v>
      </c>
      <c r="P7" s="7">
        <f>'IRA Calculations'!AC126</f>
        <v>0</v>
      </c>
      <c r="Q7" s="7">
        <f>'IRA Calculations'!AD126</f>
        <v>0</v>
      </c>
      <c r="R7" s="7">
        <f>'IRA Calculations'!AE126</f>
        <v>0</v>
      </c>
      <c r="S7" s="7">
        <f>'IRA Calculations'!AF126</f>
        <v>0</v>
      </c>
      <c r="T7" s="7">
        <f>'IRA Calculations'!AG126</f>
        <v>0</v>
      </c>
      <c r="U7" s="7">
        <f>'IRA Calculations'!AH126</f>
        <v>0</v>
      </c>
      <c r="V7" s="7">
        <f>'IRA Calculations'!AI126</f>
        <v>0</v>
      </c>
      <c r="W7" s="7">
        <f>'IRA Calculations'!AJ126</f>
        <v>0</v>
      </c>
      <c r="X7" s="7">
        <f>'IRA Calculations'!AK126</f>
        <v>0</v>
      </c>
      <c r="Y7" s="7">
        <f>'IRA Calculations'!AL126</f>
        <v>0</v>
      </c>
      <c r="Z7" s="7">
        <f>'IRA Calculations'!AM126</f>
        <v>0</v>
      </c>
      <c r="AA7" s="7">
        <f>'IRA Calculations'!AN126</f>
        <v>0</v>
      </c>
      <c r="AB7" s="7">
        <f>'IRA Calculations'!AO126</f>
        <v>0</v>
      </c>
      <c r="AC7" s="7">
        <f>'IRA Calculations'!AP126</f>
        <v>0</v>
      </c>
      <c r="AD7" s="7">
        <f>'IRA Calculations'!AQ126</f>
        <v>0</v>
      </c>
      <c r="AE7" s="7">
        <f>'IRA Calculations'!AR126</f>
        <v>0</v>
      </c>
      <c r="AF7" s="7">
        <f>'IRA Calculations'!AS126</f>
        <v>0</v>
      </c>
      <c r="AG7" s="7">
        <f>'IRA Calculations'!AT126</f>
        <v>0</v>
      </c>
    </row>
    <row r="8" spans="1:35">
      <c r="A8" s="1" t="s">
        <v>344</v>
      </c>
      <c r="B8" s="7">
        <f>'IRA Calculations'!O127</f>
        <v>0</v>
      </c>
      <c r="C8" s="7">
        <f>'IRA Calculations'!P127</f>
        <v>0</v>
      </c>
      <c r="D8" s="7">
        <f>'IRA Calculations'!Q127</f>
        <v>0</v>
      </c>
      <c r="E8" s="7">
        <f>'IRA Calculations'!R127</f>
        <v>0</v>
      </c>
      <c r="F8" s="7">
        <f>'IRA Calculations'!S127</f>
        <v>0</v>
      </c>
      <c r="G8" s="7">
        <f>'IRA Calculations'!T127</f>
        <v>0</v>
      </c>
      <c r="H8" s="7">
        <f>'IRA Calculations'!U127</f>
        <v>0</v>
      </c>
      <c r="I8" s="7">
        <f>'IRA Calculations'!V127</f>
        <v>0</v>
      </c>
      <c r="J8" s="7">
        <f>'IRA Calculations'!W127</f>
        <v>0</v>
      </c>
      <c r="K8" s="7">
        <f>'IRA Calculations'!X127</f>
        <v>0</v>
      </c>
      <c r="L8" s="7">
        <f>'IRA Calculations'!Y127</f>
        <v>0</v>
      </c>
      <c r="M8" s="7">
        <f>'IRA Calculations'!Z127</f>
        <v>0</v>
      </c>
      <c r="N8" s="7">
        <f>'IRA Calculations'!AA127</f>
        <v>0</v>
      </c>
      <c r="O8" s="7">
        <f>'IRA Calculations'!AB127</f>
        <v>0</v>
      </c>
      <c r="P8" s="7">
        <f>'IRA Calculations'!AC127</f>
        <v>0</v>
      </c>
      <c r="Q8" s="7">
        <f>'IRA Calculations'!AD127</f>
        <v>0</v>
      </c>
      <c r="R8" s="7">
        <f>'IRA Calculations'!AE127</f>
        <v>0</v>
      </c>
      <c r="S8" s="7">
        <f>'IRA Calculations'!AF127</f>
        <v>0</v>
      </c>
      <c r="T8" s="7">
        <f>'IRA Calculations'!AG127</f>
        <v>0</v>
      </c>
      <c r="U8" s="7">
        <f>'IRA Calculations'!AH127</f>
        <v>0</v>
      </c>
      <c r="V8" s="7">
        <f>'IRA Calculations'!AI127</f>
        <v>0</v>
      </c>
      <c r="W8" s="7">
        <f>'IRA Calculations'!AJ127</f>
        <v>0</v>
      </c>
      <c r="X8" s="7">
        <f>'IRA Calculations'!AK127</f>
        <v>0</v>
      </c>
      <c r="Y8" s="7">
        <f>'IRA Calculations'!AL127</f>
        <v>0</v>
      </c>
      <c r="Z8" s="7">
        <f>'IRA Calculations'!AM127</f>
        <v>0</v>
      </c>
      <c r="AA8" s="7">
        <f>'IRA Calculations'!AN127</f>
        <v>0</v>
      </c>
      <c r="AB8" s="7">
        <f>'IRA Calculations'!AO127</f>
        <v>0</v>
      </c>
      <c r="AC8" s="7">
        <f>'IRA Calculations'!AP127</f>
        <v>0</v>
      </c>
      <c r="AD8" s="7">
        <f>'IRA Calculations'!AQ127</f>
        <v>0</v>
      </c>
      <c r="AE8" s="7">
        <f>'IRA Calculations'!AR127</f>
        <v>0</v>
      </c>
      <c r="AF8" s="7">
        <f>'IRA Calculations'!AS127</f>
        <v>0</v>
      </c>
      <c r="AG8" s="7">
        <f>'IRA Calculations'!AT127</f>
        <v>0</v>
      </c>
    </row>
    <row r="9" spans="1:35">
      <c r="A9" s="1" t="s">
        <v>345</v>
      </c>
      <c r="B9" s="7">
        <f>'IRA Calculations'!O128</f>
        <v>0</v>
      </c>
      <c r="C9" s="7">
        <f>'IRA Calculations'!P128</f>
        <v>0</v>
      </c>
      <c r="D9" s="7">
        <f>'IRA Calculations'!Q128</f>
        <v>0</v>
      </c>
      <c r="E9" s="7">
        <f>'IRA Calculations'!R128</f>
        <v>0</v>
      </c>
      <c r="F9" s="7">
        <f>'IRA Calculations'!S128</f>
        <v>0</v>
      </c>
      <c r="G9" s="7">
        <f>'IRA Calculations'!T128</f>
        <v>0</v>
      </c>
      <c r="H9" s="7">
        <f>'IRA Calculations'!U128</f>
        <v>0</v>
      </c>
      <c r="I9" s="7">
        <f>'IRA Calculations'!V128</f>
        <v>0</v>
      </c>
      <c r="J9" s="7">
        <f>'IRA Calculations'!W128</f>
        <v>0</v>
      </c>
      <c r="K9" s="7">
        <f>'IRA Calculations'!X128</f>
        <v>0</v>
      </c>
      <c r="L9" s="7">
        <f>'IRA Calculations'!Y128</f>
        <v>0</v>
      </c>
      <c r="M9" s="7">
        <f>'IRA Calculations'!Z128</f>
        <v>0</v>
      </c>
      <c r="N9" s="7">
        <f>'IRA Calculations'!AA128</f>
        <v>0</v>
      </c>
      <c r="O9" s="7">
        <f>'IRA Calculations'!AB128</f>
        <v>0</v>
      </c>
      <c r="P9" s="7">
        <f>'IRA Calculations'!AC128</f>
        <v>0</v>
      </c>
      <c r="Q9" s="7">
        <f>'IRA Calculations'!AD128</f>
        <v>0</v>
      </c>
      <c r="R9" s="7">
        <f>'IRA Calculations'!AE128</f>
        <v>0</v>
      </c>
      <c r="S9" s="7">
        <f>'IRA Calculations'!AF128</f>
        <v>0</v>
      </c>
      <c r="T9" s="7">
        <f>'IRA Calculations'!AG128</f>
        <v>0</v>
      </c>
      <c r="U9" s="7">
        <f>'IRA Calculations'!AH128</f>
        <v>0</v>
      </c>
      <c r="V9" s="7">
        <f>'IRA Calculations'!AI128</f>
        <v>0</v>
      </c>
      <c r="W9" s="7">
        <f>'IRA Calculations'!AJ128</f>
        <v>0</v>
      </c>
      <c r="X9" s="7">
        <f>'IRA Calculations'!AK128</f>
        <v>0</v>
      </c>
      <c r="Y9" s="7">
        <f>'IRA Calculations'!AL128</f>
        <v>0</v>
      </c>
      <c r="Z9" s="7">
        <f>'IRA Calculations'!AM128</f>
        <v>0</v>
      </c>
      <c r="AA9" s="7">
        <f>'IRA Calculations'!AN128</f>
        <v>0</v>
      </c>
      <c r="AB9" s="7">
        <f>'IRA Calculations'!AO128</f>
        <v>0</v>
      </c>
      <c r="AC9" s="7">
        <f>'IRA Calculations'!AP128</f>
        <v>0</v>
      </c>
      <c r="AD9" s="7">
        <f>'IRA Calculations'!AQ128</f>
        <v>0</v>
      </c>
      <c r="AE9" s="7">
        <f>'IRA Calculations'!AR128</f>
        <v>0</v>
      </c>
      <c r="AF9" s="7">
        <f>'IRA Calculations'!AS128</f>
        <v>0</v>
      </c>
      <c r="AG9" s="7">
        <f>'IRA Calculations'!AT128</f>
        <v>0</v>
      </c>
    </row>
    <row r="10" spans="1:35">
      <c r="A10" s="1" t="s">
        <v>346</v>
      </c>
      <c r="B10" s="7">
        <f>'IRA Calculations'!O129</f>
        <v>0</v>
      </c>
      <c r="C10" s="7">
        <f>'IRA Calculations'!P129</f>
        <v>0</v>
      </c>
      <c r="D10" s="7">
        <f>'IRA Calculations'!Q129</f>
        <v>0</v>
      </c>
      <c r="E10" s="7">
        <f>'IRA Calculations'!R129</f>
        <v>0</v>
      </c>
      <c r="F10" s="7">
        <f>'IRA Calculations'!S129</f>
        <v>0</v>
      </c>
      <c r="G10" s="7">
        <f>'IRA Calculations'!T129</f>
        <v>0</v>
      </c>
      <c r="H10" s="7">
        <f>'IRA Calculations'!U129</f>
        <v>0</v>
      </c>
      <c r="I10" s="7">
        <f>'IRA Calculations'!V129</f>
        <v>0</v>
      </c>
      <c r="J10" s="7">
        <f>'IRA Calculations'!W129</f>
        <v>0</v>
      </c>
      <c r="K10" s="7">
        <f>'IRA Calculations'!X129</f>
        <v>0</v>
      </c>
      <c r="L10" s="7">
        <f>'IRA Calculations'!Y129</f>
        <v>0</v>
      </c>
      <c r="M10" s="7">
        <f>'IRA Calculations'!Z129</f>
        <v>0</v>
      </c>
      <c r="N10" s="7">
        <f>'IRA Calculations'!AA129</f>
        <v>0</v>
      </c>
      <c r="O10" s="7">
        <f>'IRA Calculations'!AB129</f>
        <v>0</v>
      </c>
      <c r="P10" s="7">
        <f>'IRA Calculations'!AC129</f>
        <v>0</v>
      </c>
      <c r="Q10" s="7">
        <f>'IRA Calculations'!AD129</f>
        <v>0</v>
      </c>
      <c r="R10" s="7">
        <f>'IRA Calculations'!AE129</f>
        <v>0</v>
      </c>
      <c r="S10" s="7">
        <f>'IRA Calculations'!AF129</f>
        <v>0</v>
      </c>
      <c r="T10" s="7">
        <f>'IRA Calculations'!AG129</f>
        <v>0</v>
      </c>
      <c r="U10" s="7">
        <f>'IRA Calculations'!AH129</f>
        <v>0</v>
      </c>
      <c r="V10" s="7">
        <f>'IRA Calculations'!AI129</f>
        <v>0</v>
      </c>
      <c r="W10" s="7">
        <f>'IRA Calculations'!AJ129</f>
        <v>0</v>
      </c>
      <c r="X10" s="7">
        <f>'IRA Calculations'!AK129</f>
        <v>0</v>
      </c>
      <c r="Y10" s="7">
        <f>'IRA Calculations'!AL129</f>
        <v>0</v>
      </c>
      <c r="Z10" s="7">
        <f>'IRA Calculations'!AM129</f>
        <v>0</v>
      </c>
      <c r="AA10" s="7">
        <f>'IRA Calculations'!AN129</f>
        <v>0</v>
      </c>
      <c r="AB10" s="7">
        <f>'IRA Calculations'!AO129</f>
        <v>0</v>
      </c>
      <c r="AC10" s="7">
        <f>'IRA Calculations'!AP129</f>
        <v>0</v>
      </c>
      <c r="AD10" s="7">
        <f>'IRA Calculations'!AQ129</f>
        <v>0</v>
      </c>
      <c r="AE10" s="7">
        <f>'IRA Calculations'!AR129</f>
        <v>0</v>
      </c>
      <c r="AF10" s="7">
        <f>'IRA Calculations'!AS129</f>
        <v>0</v>
      </c>
      <c r="AG10" s="7">
        <f>'IRA Calculations'!AT129</f>
        <v>0</v>
      </c>
    </row>
    <row r="11" spans="1:35">
      <c r="A11" s="1" t="s">
        <v>347</v>
      </c>
      <c r="B11" s="7">
        <f>'IRA Calculations'!O130</f>
        <v>0</v>
      </c>
      <c r="C11" s="7">
        <f>'IRA Calculations'!P130</f>
        <v>0</v>
      </c>
      <c r="D11" s="7">
        <f>'IRA Calculations'!Q130</f>
        <v>0</v>
      </c>
      <c r="E11" s="7">
        <f>'IRA Calculations'!R130</f>
        <v>0</v>
      </c>
      <c r="F11" s="7">
        <f>'IRA Calculations'!S130</f>
        <v>0</v>
      </c>
      <c r="G11" s="7">
        <f>'IRA Calculations'!T130</f>
        <v>0</v>
      </c>
      <c r="H11" s="7">
        <f>'IRA Calculations'!U130</f>
        <v>0</v>
      </c>
      <c r="I11" s="7">
        <f>'IRA Calculations'!V130</f>
        <v>0</v>
      </c>
      <c r="J11" s="7">
        <f>'IRA Calculations'!W130</f>
        <v>0</v>
      </c>
      <c r="K11" s="7">
        <f>'IRA Calculations'!X130</f>
        <v>0</v>
      </c>
      <c r="L11" s="7">
        <f>'IRA Calculations'!Y130</f>
        <v>0</v>
      </c>
      <c r="M11" s="7">
        <f>'IRA Calculations'!Z130</f>
        <v>0</v>
      </c>
      <c r="N11" s="7">
        <f>'IRA Calculations'!AA130</f>
        <v>0</v>
      </c>
      <c r="O11" s="7">
        <f>'IRA Calculations'!AB130</f>
        <v>0</v>
      </c>
      <c r="P11" s="7">
        <f>'IRA Calculations'!AC130</f>
        <v>0</v>
      </c>
      <c r="Q11" s="7">
        <f>'IRA Calculations'!AD130</f>
        <v>0</v>
      </c>
      <c r="R11" s="7">
        <f>'IRA Calculations'!AE130</f>
        <v>0</v>
      </c>
      <c r="S11" s="7">
        <f>'IRA Calculations'!AF130</f>
        <v>0</v>
      </c>
      <c r="T11" s="7">
        <f>'IRA Calculations'!AG130</f>
        <v>0</v>
      </c>
      <c r="U11" s="7">
        <f>'IRA Calculations'!AH130</f>
        <v>0</v>
      </c>
      <c r="V11" s="7">
        <f>'IRA Calculations'!AI130</f>
        <v>0</v>
      </c>
      <c r="W11" s="7">
        <f>'IRA Calculations'!AJ130</f>
        <v>0</v>
      </c>
      <c r="X11" s="7">
        <f>'IRA Calculations'!AK130</f>
        <v>0</v>
      </c>
      <c r="Y11" s="7">
        <f>'IRA Calculations'!AL130</f>
        <v>0</v>
      </c>
      <c r="Z11" s="7">
        <f>'IRA Calculations'!AM130</f>
        <v>0</v>
      </c>
      <c r="AA11" s="7">
        <f>'IRA Calculations'!AN130</f>
        <v>0</v>
      </c>
      <c r="AB11" s="7">
        <f>'IRA Calculations'!AO130</f>
        <v>0</v>
      </c>
      <c r="AC11" s="7">
        <f>'IRA Calculations'!AP130</f>
        <v>0</v>
      </c>
      <c r="AD11" s="7">
        <f>'IRA Calculations'!AQ130</f>
        <v>0</v>
      </c>
      <c r="AE11" s="7">
        <f>'IRA Calculations'!AR130</f>
        <v>0</v>
      </c>
      <c r="AF11" s="7">
        <f>'IRA Calculations'!AS130</f>
        <v>0</v>
      </c>
      <c r="AG11" s="7">
        <f>'IRA Calculations'!AT130</f>
        <v>0</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1"/>
  <sheetViews>
    <sheetView workbookViewId="0">
      <selection activeCell="A2" sqref="A2"/>
    </sheetView>
  </sheetViews>
  <sheetFormatPr defaultColWidth="8.85546875" defaultRowHeight="15"/>
  <cols>
    <col min="1" max="1" width="29.85546875" customWidth="1"/>
    <col min="2" max="2" width="10.42578125" bestFit="1" customWidth="1"/>
    <col min="3" max="4" width="9.42578125" bestFit="1" customWidth="1"/>
    <col min="5" max="5" width="12" bestFit="1" customWidth="1"/>
    <col min="6" max="32" width="9.42578125" bestFit="1" customWidth="1"/>
    <col min="33" max="33" width="11.8554687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Calculations'!O134+dist!C61</f>
        <v>25706452292729.344</v>
      </c>
      <c r="C2" s="7">
        <f>'IRA Calculations'!P134+dist!D61</f>
        <v>25706452292729.344</v>
      </c>
      <c r="D2" s="7">
        <f>'IRA Calculations'!Q134+dist!E61</f>
        <v>25706452292729.344</v>
      </c>
      <c r="E2" s="7">
        <f>'IRA Calculations'!R134+dist!F61</f>
        <v>26201983376122.164</v>
      </c>
      <c r="F2" s="7">
        <f>'IRA Calculations'!S134+dist!G61</f>
        <v>26697043402018.383</v>
      </c>
      <c r="G2" s="7">
        <f>'IRA Calculations'!T134+dist!H61</f>
        <v>28127501660837.375</v>
      </c>
      <c r="H2" s="7">
        <f>'IRA Calculations'!U134+dist!I61</f>
        <v>29557001030007.242</v>
      </c>
      <c r="I2" s="7">
        <f>'IRA Calculations'!V134+dist!J61</f>
        <v>31165533429420.438</v>
      </c>
      <c r="J2" s="7">
        <f>'IRA Calculations'!W134+dist!K61</f>
        <v>32774763675833.324</v>
      </c>
      <c r="K2" s="7">
        <f>'IRA Calculations'!X134+dist!L61</f>
        <v>34449602192096.395</v>
      </c>
      <c r="L2" s="7">
        <f>'IRA Calculations'!Y134+dist!M61</f>
        <v>36125386409826.969</v>
      </c>
      <c r="M2" s="7">
        <f>'IRA Calculations'!Z134+dist!N61</f>
        <v>37561286602556.32</v>
      </c>
      <c r="N2" s="7">
        <f>'IRA Calculations'!AA134+dist!O61</f>
        <v>38999691714633.148</v>
      </c>
      <c r="O2" s="7">
        <f>'IRA Calculations'!AB134+dist!P61</f>
        <v>39916603553056.313</v>
      </c>
      <c r="P2" s="7">
        <f>'IRA Calculations'!AC134+dist!Q61</f>
        <v>40835267368417.367</v>
      </c>
      <c r="Q2" s="7">
        <f>'IRA Calculations'!AD134+dist!R61</f>
        <v>41302683045452.383</v>
      </c>
      <c r="R2" s="7">
        <f>'IRA Calculations'!AE134+dist!S61</f>
        <v>41770464456877.766</v>
      </c>
      <c r="S2" s="7">
        <f>'IRA Calculations'!AF134+dist!T61</f>
        <v>42200283274181.344</v>
      </c>
      <c r="T2" s="7">
        <f>'IRA Calculations'!AG134+dist!U61</f>
        <v>42628667640058.773</v>
      </c>
      <c r="U2" s="7">
        <f>'IRA Calculations'!AH134+dist!V61</f>
        <v>43023849703069.016</v>
      </c>
      <c r="V2" s="7">
        <f>'IRA Calculations'!AI134+dist!W61</f>
        <v>43418162294939.711</v>
      </c>
      <c r="W2" s="7">
        <f>'IRA Calculations'!AJ134+dist!X61</f>
        <v>43806322022767.266</v>
      </c>
      <c r="X2" s="7">
        <f>'IRA Calculations'!AK134+dist!Y61</f>
        <v>44192835900634.625</v>
      </c>
      <c r="Y2" s="7">
        <f>'IRA Calculations'!AL134+dist!Z61</f>
        <v>44539547977493.555</v>
      </c>
      <c r="Z2" s="7">
        <f>'IRA Calculations'!AM134+dist!AA61</f>
        <v>44885878647536.93</v>
      </c>
      <c r="AA2" s="7">
        <f>'IRA Calculations'!AN134+dist!AB61</f>
        <v>45199259750425.586</v>
      </c>
      <c r="AB2" s="7">
        <f>'IRA Calculations'!AO134+dist!AC61</f>
        <v>45513067255865</v>
      </c>
      <c r="AC2" s="7">
        <f>'IRA Calculations'!AP134+dist!AD61</f>
        <v>45770147516831.438</v>
      </c>
      <c r="AD2" s="7">
        <f>'IRA Calculations'!AQ134+dist!AE61</f>
        <v>46026447174849.813</v>
      </c>
      <c r="AE2" s="7">
        <f>'IRA Calculations'!AR134+dist!AF61</f>
        <v>46210726406457.156</v>
      </c>
      <c r="AF2" s="7">
        <f>'IRA Calculations'!AS134+dist!AG61</f>
        <v>46394945618313.688</v>
      </c>
      <c r="AG2" s="7">
        <f>'IRA Calculations'!AT134+dist!AH61</f>
        <v>7678227494874.4453</v>
      </c>
    </row>
    <row r="3" spans="1:35">
      <c r="A3" s="1" t="s">
        <v>77</v>
      </c>
      <c r="B3" s="7">
        <f>'IRA Calculations'!O135</f>
        <v>0</v>
      </c>
      <c r="C3" s="7">
        <f>'IRA Calculations'!P135</f>
        <v>0</v>
      </c>
      <c r="D3" s="7">
        <f>'IRA Calculations'!Q135</f>
        <v>0</v>
      </c>
      <c r="E3" s="7">
        <f>'IRA Calculations'!R135</f>
        <v>0</v>
      </c>
      <c r="F3" s="7">
        <f>'IRA Calculations'!S135</f>
        <v>0</v>
      </c>
      <c r="G3" s="7">
        <f>'IRA Calculations'!T135</f>
        <v>0</v>
      </c>
      <c r="H3" s="7">
        <f>'IRA Calculations'!U135</f>
        <v>0</v>
      </c>
      <c r="I3" s="7">
        <f>'IRA Calculations'!V135</f>
        <v>0</v>
      </c>
      <c r="J3" s="7">
        <f>'IRA Calculations'!W135</f>
        <v>0</v>
      </c>
      <c r="K3" s="7">
        <f>'IRA Calculations'!X135</f>
        <v>0</v>
      </c>
      <c r="L3" s="7">
        <f>'IRA Calculations'!Y135</f>
        <v>0</v>
      </c>
      <c r="M3" s="7">
        <f>'IRA Calculations'!Z135</f>
        <v>0</v>
      </c>
      <c r="N3" s="7">
        <f>'IRA Calculations'!AA135</f>
        <v>0</v>
      </c>
      <c r="O3" s="7">
        <f>'IRA Calculations'!AB135</f>
        <v>0</v>
      </c>
      <c r="P3" s="7">
        <f>'IRA Calculations'!AC135</f>
        <v>0</v>
      </c>
      <c r="Q3" s="7">
        <f>'IRA Calculations'!AD135</f>
        <v>0</v>
      </c>
      <c r="R3" s="7">
        <f>'IRA Calculations'!AE135</f>
        <v>0</v>
      </c>
      <c r="S3" s="7">
        <f>'IRA Calculations'!AF135</f>
        <v>0</v>
      </c>
      <c r="T3" s="7">
        <f>'IRA Calculations'!AG135</f>
        <v>0</v>
      </c>
      <c r="U3" s="7">
        <f>'IRA Calculations'!AH135</f>
        <v>0</v>
      </c>
      <c r="V3" s="7">
        <f>'IRA Calculations'!AI135</f>
        <v>0</v>
      </c>
      <c r="W3" s="7">
        <f>'IRA Calculations'!AJ135</f>
        <v>0</v>
      </c>
      <c r="X3" s="7">
        <f>'IRA Calculations'!AK135</f>
        <v>0</v>
      </c>
      <c r="Y3" s="7">
        <f>'IRA Calculations'!AL135</f>
        <v>0</v>
      </c>
      <c r="Z3" s="7">
        <f>'IRA Calculations'!AM135</f>
        <v>0</v>
      </c>
      <c r="AA3" s="7">
        <f>'IRA Calculations'!AN135</f>
        <v>0</v>
      </c>
      <c r="AB3" s="7">
        <f>'IRA Calculations'!AO135</f>
        <v>0</v>
      </c>
      <c r="AC3" s="7">
        <f>'IRA Calculations'!AP135</f>
        <v>0</v>
      </c>
      <c r="AD3" s="7">
        <f>'IRA Calculations'!AQ135</f>
        <v>0</v>
      </c>
      <c r="AE3" s="7">
        <f>'IRA Calculations'!AR135</f>
        <v>0</v>
      </c>
      <c r="AF3" s="7">
        <f>'IRA Calculations'!AS135</f>
        <v>0</v>
      </c>
      <c r="AG3" s="7">
        <f>'IRA Calculations'!AT135</f>
        <v>0</v>
      </c>
    </row>
    <row r="4" spans="1:35">
      <c r="A4" s="1" t="s">
        <v>78</v>
      </c>
      <c r="B4" s="7">
        <f>'IRA Calculations'!O136</f>
        <v>62574127511390.93</v>
      </c>
      <c r="C4" s="7">
        <f>'IRA Calculations'!P136</f>
        <v>62574127511390.93</v>
      </c>
      <c r="D4" s="7">
        <f>'IRA Calculations'!Q136</f>
        <v>62574127511390.93</v>
      </c>
      <c r="E4" s="7">
        <f>'IRA Calculations'!R136</f>
        <v>61931554887423.906</v>
      </c>
      <c r="F4" s="7">
        <f>'IRA Calculations'!S136</f>
        <v>61159192742480.898</v>
      </c>
      <c r="G4" s="7">
        <f>'IRA Calculations'!T136</f>
        <v>60391500157882.836</v>
      </c>
      <c r="H4" s="7">
        <f>'IRA Calculations'!U136</f>
        <v>59629656807166.258</v>
      </c>
      <c r="I4" s="7">
        <f>'IRA Calculations'!V136</f>
        <v>58882125878714.18</v>
      </c>
      <c r="J4" s="7">
        <f>'IRA Calculations'!W136</f>
        <v>58158470670936.891</v>
      </c>
      <c r="K4" s="7">
        <f>'IRA Calculations'!X136</f>
        <v>57459770655608.352</v>
      </c>
      <c r="L4" s="7">
        <f>'IRA Calculations'!Y136</f>
        <v>56794219066293.305</v>
      </c>
      <c r="M4" s="7">
        <f>'IRA Calculations'!Z136</f>
        <v>56159106134481.68</v>
      </c>
      <c r="N4" s="7">
        <f>'IRA Calculations'!AA136</f>
        <v>55571188437401.797</v>
      </c>
      <c r="O4" s="7">
        <f>'IRA Calculations'!AB136</f>
        <v>55015601999353.07</v>
      </c>
      <c r="P4" s="7">
        <f>'IRA Calculations'!AC136</f>
        <v>54635242498338.875</v>
      </c>
      <c r="Q4" s="7">
        <f>'IRA Calculations'!AD136</f>
        <v>54291619034946.75</v>
      </c>
      <c r="R4" s="7">
        <f>'IRA Calculations'!AE136</f>
        <v>53974572241653.609</v>
      </c>
      <c r="S4" s="7">
        <f>'IRA Calculations'!AF136</f>
        <v>53682572324440.438</v>
      </c>
      <c r="T4" s="7">
        <f>'IRA Calculations'!AG136</f>
        <v>53398041572074.891</v>
      </c>
      <c r="U4" s="7">
        <f>'IRA Calculations'!AH136</f>
        <v>53127454343952.203</v>
      </c>
      <c r="V4" s="7">
        <f>'IRA Calculations'!AI136</f>
        <v>52863090717543.82</v>
      </c>
      <c r="W4" s="7">
        <f>'IRA Calculations'!AJ136</f>
        <v>52604953857491.805</v>
      </c>
      <c r="X4" s="7">
        <f>'IRA Calculations'!AK136</f>
        <v>52343748341016.648</v>
      </c>
      <c r="Y4" s="7">
        <f>'IRA Calculations'!AL136</f>
        <v>52085478059347.336</v>
      </c>
      <c r="Z4" s="7">
        <f>'IRA Calculations'!AM136</f>
        <v>51828317996393.844</v>
      </c>
      <c r="AA4" s="7">
        <f>'IRA Calculations'!AN136</f>
        <v>51566989208598.633</v>
      </c>
      <c r="AB4" s="7">
        <f>'IRA Calculations'!AO136</f>
        <v>51309430876499.484</v>
      </c>
      <c r="AC4" s="7">
        <f>'IRA Calculations'!AP136</f>
        <v>51048349556131.828</v>
      </c>
      <c r="AD4" s="7">
        <f>'IRA Calculations'!AQ136</f>
        <v>50782204662414.109</v>
      </c>
      <c r="AE4" s="7">
        <f>'IRA Calculations'!AR136</f>
        <v>50511365447182.422</v>
      </c>
      <c r="AF4" s="7">
        <f>'IRA Calculations'!AS136</f>
        <v>50239722748237.188</v>
      </c>
      <c r="AG4" s="7">
        <f>'IRA Calculations'!AT136</f>
        <v>49964983509988.891</v>
      </c>
    </row>
    <row r="5" spans="1:35">
      <c r="A5" s="1" t="s">
        <v>79</v>
      </c>
      <c r="B5" s="7">
        <f>'IRA Calculations'!O137</f>
        <v>0</v>
      </c>
      <c r="C5" s="7">
        <f>'IRA Calculations'!P137</f>
        <v>0</v>
      </c>
      <c r="D5" s="7">
        <f>'IRA Calculations'!Q137</f>
        <v>0</v>
      </c>
      <c r="E5" s="7">
        <f>'IRA Calculations'!R137</f>
        <v>0</v>
      </c>
      <c r="F5" s="7">
        <f>'IRA Calculations'!S137</f>
        <v>0</v>
      </c>
      <c r="G5" s="7">
        <f>'IRA Calculations'!T137</f>
        <v>0</v>
      </c>
      <c r="H5" s="7">
        <f>'IRA Calculations'!U137</f>
        <v>0</v>
      </c>
      <c r="I5" s="7">
        <f>'IRA Calculations'!V137</f>
        <v>0</v>
      </c>
      <c r="J5" s="7">
        <f>'IRA Calculations'!W137</f>
        <v>0</v>
      </c>
      <c r="K5" s="7">
        <f>'IRA Calculations'!X137</f>
        <v>0</v>
      </c>
      <c r="L5" s="7">
        <f>'IRA Calculations'!Y137</f>
        <v>0</v>
      </c>
      <c r="M5" s="7">
        <f>'IRA Calculations'!Z137</f>
        <v>0</v>
      </c>
      <c r="N5" s="7">
        <f>'IRA Calculations'!AA137</f>
        <v>0</v>
      </c>
      <c r="O5" s="7">
        <f>'IRA Calculations'!AB137</f>
        <v>0</v>
      </c>
      <c r="P5" s="7">
        <f>'IRA Calculations'!AC137</f>
        <v>0</v>
      </c>
      <c r="Q5" s="7">
        <f>'IRA Calculations'!AD137</f>
        <v>0</v>
      </c>
      <c r="R5" s="7">
        <f>'IRA Calculations'!AE137</f>
        <v>0</v>
      </c>
      <c r="S5" s="7">
        <f>'IRA Calculations'!AF137</f>
        <v>0</v>
      </c>
      <c r="T5" s="7">
        <f>'IRA Calculations'!AG137</f>
        <v>0</v>
      </c>
      <c r="U5" s="7">
        <f>'IRA Calculations'!AH137</f>
        <v>0</v>
      </c>
      <c r="V5" s="7">
        <f>'IRA Calculations'!AI137</f>
        <v>0</v>
      </c>
      <c r="W5" s="7">
        <f>'IRA Calculations'!AJ137</f>
        <v>0</v>
      </c>
      <c r="X5" s="7">
        <f>'IRA Calculations'!AK137</f>
        <v>0</v>
      </c>
      <c r="Y5" s="7">
        <f>'IRA Calculations'!AL137</f>
        <v>0</v>
      </c>
      <c r="Z5" s="7">
        <f>'IRA Calculations'!AM137</f>
        <v>0</v>
      </c>
      <c r="AA5" s="7">
        <f>'IRA Calculations'!AN137</f>
        <v>0</v>
      </c>
      <c r="AB5" s="7">
        <f>'IRA Calculations'!AO137</f>
        <v>0</v>
      </c>
      <c r="AC5" s="7">
        <f>'IRA Calculations'!AP137</f>
        <v>0</v>
      </c>
      <c r="AD5" s="7">
        <f>'IRA Calculations'!AQ137</f>
        <v>0</v>
      </c>
      <c r="AE5" s="7">
        <f>'IRA Calculations'!AR137</f>
        <v>0</v>
      </c>
      <c r="AF5" s="7">
        <f>'IRA Calculations'!AS137</f>
        <v>0</v>
      </c>
      <c r="AG5" s="7">
        <f>'IRA Calculations'!AT137</f>
        <v>0</v>
      </c>
    </row>
    <row r="6" spans="1:35">
      <c r="A6" s="1" t="s">
        <v>81</v>
      </c>
      <c r="B6" s="7">
        <f>'IRA Calculations'!O138</f>
        <v>0</v>
      </c>
      <c r="C6" s="7">
        <f>'IRA Calculations'!P138</f>
        <v>0</v>
      </c>
      <c r="D6" s="7">
        <f>'IRA Calculations'!Q138</f>
        <v>0</v>
      </c>
      <c r="E6" s="7">
        <f>'IRA Calculations'!R138</f>
        <v>0</v>
      </c>
      <c r="F6" s="7">
        <f>'IRA Calculations'!S138</f>
        <v>0</v>
      </c>
      <c r="G6" s="7">
        <f>'IRA Calculations'!T138</f>
        <v>0</v>
      </c>
      <c r="H6" s="7">
        <f>'IRA Calculations'!U138</f>
        <v>0</v>
      </c>
      <c r="I6" s="7">
        <f>'IRA Calculations'!V138</f>
        <v>0</v>
      </c>
      <c r="J6" s="7">
        <f>'IRA Calculations'!W138</f>
        <v>0</v>
      </c>
      <c r="K6" s="7">
        <f>'IRA Calculations'!X138</f>
        <v>0</v>
      </c>
      <c r="L6" s="7">
        <f>'IRA Calculations'!Y138</f>
        <v>0</v>
      </c>
      <c r="M6" s="7">
        <f>'IRA Calculations'!Z138</f>
        <v>0</v>
      </c>
      <c r="N6" s="7">
        <f>'IRA Calculations'!AA138</f>
        <v>0</v>
      </c>
      <c r="O6" s="7">
        <f>'IRA Calculations'!AB138</f>
        <v>0</v>
      </c>
      <c r="P6" s="7">
        <f>'IRA Calculations'!AC138</f>
        <v>0</v>
      </c>
      <c r="Q6" s="7">
        <f>'IRA Calculations'!AD138</f>
        <v>0</v>
      </c>
      <c r="R6" s="7">
        <f>'IRA Calculations'!AE138</f>
        <v>0</v>
      </c>
      <c r="S6" s="7">
        <f>'IRA Calculations'!AF138</f>
        <v>0</v>
      </c>
      <c r="T6" s="7">
        <f>'IRA Calculations'!AG138</f>
        <v>0</v>
      </c>
      <c r="U6" s="7">
        <f>'IRA Calculations'!AH138</f>
        <v>0</v>
      </c>
      <c r="V6" s="7">
        <f>'IRA Calculations'!AI138</f>
        <v>0</v>
      </c>
      <c r="W6" s="7">
        <f>'IRA Calculations'!AJ138</f>
        <v>0</v>
      </c>
      <c r="X6" s="7">
        <f>'IRA Calculations'!AK138</f>
        <v>0</v>
      </c>
      <c r="Y6" s="7">
        <f>'IRA Calculations'!AL138</f>
        <v>0</v>
      </c>
      <c r="Z6" s="7">
        <f>'IRA Calculations'!AM138</f>
        <v>0</v>
      </c>
      <c r="AA6" s="7">
        <f>'IRA Calculations'!AN138</f>
        <v>0</v>
      </c>
      <c r="AB6" s="7">
        <f>'IRA Calculations'!AO138</f>
        <v>0</v>
      </c>
      <c r="AC6" s="7">
        <f>'IRA Calculations'!AP138</f>
        <v>0</v>
      </c>
      <c r="AD6" s="7">
        <f>'IRA Calculations'!AQ138</f>
        <v>0</v>
      </c>
      <c r="AE6" s="7">
        <f>'IRA Calculations'!AR138</f>
        <v>0</v>
      </c>
      <c r="AF6" s="7">
        <f>'IRA Calculations'!AS138</f>
        <v>0</v>
      </c>
      <c r="AG6" s="7">
        <f>'IRA Calculations'!AT138</f>
        <v>0</v>
      </c>
    </row>
    <row r="7" spans="1:35">
      <c r="A7" s="1" t="s">
        <v>204</v>
      </c>
      <c r="B7" s="7">
        <f>'IRA Calculations'!O139</f>
        <v>12938000000000</v>
      </c>
      <c r="C7" s="7">
        <f>'IRA Calculations'!P139</f>
        <v>12938000000000</v>
      </c>
      <c r="D7" s="7">
        <f>'IRA Calculations'!Q139</f>
        <v>12938000000000</v>
      </c>
      <c r="E7" s="7">
        <f>'IRA Calculations'!R139</f>
        <v>0</v>
      </c>
      <c r="F7" s="7">
        <f>'IRA Calculations'!S139</f>
        <v>0</v>
      </c>
      <c r="G7" s="7">
        <f>'IRA Calculations'!T139</f>
        <v>0</v>
      </c>
      <c r="H7" s="7">
        <f>'IRA Calculations'!U139</f>
        <v>0</v>
      </c>
      <c r="I7" s="7">
        <f>'IRA Calculations'!V139</f>
        <v>0</v>
      </c>
      <c r="J7" s="7">
        <f>'IRA Calculations'!W139</f>
        <v>0</v>
      </c>
      <c r="K7" s="7">
        <f>'IRA Calculations'!X139</f>
        <v>0</v>
      </c>
      <c r="L7" s="7">
        <f>'IRA Calculations'!Y139</f>
        <v>0</v>
      </c>
      <c r="M7" s="7">
        <f>'IRA Calculations'!Z139</f>
        <v>0</v>
      </c>
      <c r="N7" s="7">
        <f>'IRA Calculations'!AA139</f>
        <v>0</v>
      </c>
      <c r="O7" s="7">
        <f>'IRA Calculations'!AB139</f>
        <v>0</v>
      </c>
      <c r="P7" s="7">
        <f>'IRA Calculations'!AC139</f>
        <v>0</v>
      </c>
      <c r="Q7" s="7">
        <f>'IRA Calculations'!AD139</f>
        <v>0</v>
      </c>
      <c r="R7" s="7">
        <f>'IRA Calculations'!AE139</f>
        <v>0</v>
      </c>
      <c r="S7" s="7">
        <f>'IRA Calculations'!AF139</f>
        <v>0</v>
      </c>
      <c r="T7" s="7">
        <f>'IRA Calculations'!AG139</f>
        <v>0</v>
      </c>
      <c r="U7" s="7">
        <f>'IRA Calculations'!AH139</f>
        <v>0</v>
      </c>
      <c r="V7" s="7">
        <f>'IRA Calculations'!AI139</f>
        <v>0</v>
      </c>
      <c r="W7" s="7">
        <f>'IRA Calculations'!AJ139</f>
        <v>0</v>
      </c>
      <c r="X7" s="7">
        <f>'IRA Calculations'!AK139</f>
        <v>0</v>
      </c>
      <c r="Y7" s="7">
        <f>'IRA Calculations'!AL139</f>
        <v>0</v>
      </c>
      <c r="Z7" s="7">
        <f>'IRA Calculations'!AM139</f>
        <v>0</v>
      </c>
      <c r="AA7" s="7">
        <f>'IRA Calculations'!AN139</f>
        <v>0</v>
      </c>
      <c r="AB7" s="7">
        <f>'IRA Calculations'!AO139</f>
        <v>0</v>
      </c>
      <c r="AC7" s="7">
        <f>'IRA Calculations'!AP139</f>
        <v>0</v>
      </c>
      <c r="AD7" s="7">
        <f>'IRA Calculations'!AQ139</f>
        <v>0</v>
      </c>
      <c r="AE7" s="7">
        <f>'IRA Calculations'!AR139</f>
        <v>0</v>
      </c>
      <c r="AF7" s="7">
        <f>'IRA Calculations'!AS139</f>
        <v>0</v>
      </c>
      <c r="AG7" s="7">
        <f>'IRA Calculations'!AT139</f>
        <v>0</v>
      </c>
    </row>
    <row r="8" spans="1:35">
      <c r="A8" s="1" t="s">
        <v>344</v>
      </c>
      <c r="B8" s="7">
        <f>'IRA Calculations'!O140</f>
        <v>55000000000</v>
      </c>
      <c r="C8" s="7">
        <f>'IRA Calculations'!P140</f>
        <v>55000000000</v>
      </c>
      <c r="D8" s="7">
        <f>'IRA Calculations'!Q140</f>
        <v>55000000000</v>
      </c>
      <c r="E8" s="7">
        <f>'IRA Calculations'!R140</f>
        <v>0</v>
      </c>
      <c r="F8" s="7">
        <f>'IRA Calculations'!S140</f>
        <v>0</v>
      </c>
      <c r="G8" s="7">
        <f>'IRA Calculations'!T140</f>
        <v>0</v>
      </c>
      <c r="H8" s="7">
        <f>'IRA Calculations'!U140</f>
        <v>0</v>
      </c>
      <c r="I8" s="7">
        <f>'IRA Calculations'!V140</f>
        <v>0</v>
      </c>
      <c r="J8" s="7">
        <f>'IRA Calculations'!W140</f>
        <v>0</v>
      </c>
      <c r="K8" s="7">
        <f>'IRA Calculations'!X140</f>
        <v>0</v>
      </c>
      <c r="L8" s="7">
        <f>'IRA Calculations'!Y140</f>
        <v>0</v>
      </c>
      <c r="M8" s="7">
        <f>'IRA Calculations'!Z140</f>
        <v>0</v>
      </c>
      <c r="N8" s="7">
        <f>'IRA Calculations'!AA140</f>
        <v>0</v>
      </c>
      <c r="O8" s="7">
        <f>'IRA Calculations'!AB140</f>
        <v>0</v>
      </c>
      <c r="P8" s="7">
        <f>'IRA Calculations'!AC140</f>
        <v>0</v>
      </c>
      <c r="Q8" s="7">
        <f>'IRA Calculations'!AD140</f>
        <v>0</v>
      </c>
      <c r="R8" s="7">
        <f>'IRA Calculations'!AE140</f>
        <v>0</v>
      </c>
      <c r="S8" s="7">
        <f>'IRA Calculations'!AF140</f>
        <v>0</v>
      </c>
      <c r="T8" s="7">
        <f>'IRA Calculations'!AG140</f>
        <v>0</v>
      </c>
      <c r="U8" s="7">
        <f>'IRA Calculations'!AH140</f>
        <v>0</v>
      </c>
      <c r="V8" s="7">
        <f>'IRA Calculations'!AI140</f>
        <v>0</v>
      </c>
      <c r="W8" s="7">
        <f>'IRA Calculations'!AJ140</f>
        <v>0</v>
      </c>
      <c r="X8" s="7">
        <f>'IRA Calculations'!AK140</f>
        <v>0</v>
      </c>
      <c r="Y8" s="7">
        <f>'IRA Calculations'!AL140</f>
        <v>0</v>
      </c>
      <c r="Z8" s="7">
        <f>'IRA Calculations'!AM140</f>
        <v>0</v>
      </c>
      <c r="AA8" s="7">
        <f>'IRA Calculations'!AN140</f>
        <v>0</v>
      </c>
      <c r="AB8" s="7">
        <f>'IRA Calculations'!AO140</f>
        <v>0</v>
      </c>
      <c r="AC8" s="7">
        <f>'IRA Calculations'!AP140</f>
        <v>0</v>
      </c>
      <c r="AD8" s="7">
        <f>'IRA Calculations'!AQ140</f>
        <v>0</v>
      </c>
      <c r="AE8" s="7">
        <f>'IRA Calculations'!AR140</f>
        <v>0</v>
      </c>
      <c r="AF8" s="7">
        <f>'IRA Calculations'!AS140</f>
        <v>0</v>
      </c>
      <c r="AG8" s="7">
        <f>'IRA Calculations'!AT140</f>
        <v>0</v>
      </c>
    </row>
    <row r="9" spans="1:35">
      <c r="A9" s="1" t="s">
        <v>345</v>
      </c>
      <c r="B9" s="7">
        <f>'IRA Calculations'!O141</f>
        <v>0</v>
      </c>
      <c r="C9" s="7">
        <f>'IRA Calculations'!P141</f>
        <v>0</v>
      </c>
      <c r="D9" s="7">
        <f>'IRA Calculations'!Q141</f>
        <v>0</v>
      </c>
      <c r="E9" s="7">
        <f>'IRA Calculations'!R141</f>
        <v>0</v>
      </c>
      <c r="F9" s="7">
        <f>'IRA Calculations'!S141</f>
        <v>0</v>
      </c>
      <c r="G9" s="7">
        <f>'IRA Calculations'!T141</f>
        <v>0</v>
      </c>
      <c r="H9" s="7">
        <f>'IRA Calculations'!U141</f>
        <v>0</v>
      </c>
      <c r="I9" s="7">
        <f>'IRA Calculations'!V141</f>
        <v>0</v>
      </c>
      <c r="J9" s="7">
        <f>'IRA Calculations'!W141</f>
        <v>0</v>
      </c>
      <c r="K9" s="7">
        <f>'IRA Calculations'!X141</f>
        <v>0</v>
      </c>
      <c r="L9" s="7">
        <f>'IRA Calculations'!Y141</f>
        <v>0</v>
      </c>
      <c r="M9" s="7">
        <f>'IRA Calculations'!Z141</f>
        <v>0</v>
      </c>
      <c r="N9" s="7">
        <f>'IRA Calculations'!AA141</f>
        <v>0</v>
      </c>
      <c r="O9" s="7">
        <f>'IRA Calculations'!AB141</f>
        <v>0</v>
      </c>
      <c r="P9" s="7">
        <f>'IRA Calculations'!AC141</f>
        <v>0</v>
      </c>
      <c r="Q9" s="7">
        <f>'IRA Calculations'!AD141</f>
        <v>0</v>
      </c>
      <c r="R9" s="7">
        <f>'IRA Calculations'!AE141</f>
        <v>0</v>
      </c>
      <c r="S9" s="7">
        <f>'IRA Calculations'!AF141</f>
        <v>0</v>
      </c>
      <c r="T9" s="7">
        <f>'IRA Calculations'!AG141</f>
        <v>0</v>
      </c>
      <c r="U9" s="7">
        <f>'IRA Calculations'!AH141</f>
        <v>0</v>
      </c>
      <c r="V9" s="7">
        <f>'IRA Calculations'!AI141</f>
        <v>0</v>
      </c>
      <c r="W9" s="7">
        <f>'IRA Calculations'!AJ141</f>
        <v>0</v>
      </c>
      <c r="X9" s="7">
        <f>'IRA Calculations'!AK141</f>
        <v>0</v>
      </c>
      <c r="Y9" s="7">
        <f>'IRA Calculations'!AL141</f>
        <v>0</v>
      </c>
      <c r="Z9" s="7">
        <f>'IRA Calculations'!AM141</f>
        <v>0</v>
      </c>
      <c r="AA9" s="7">
        <f>'IRA Calculations'!AN141</f>
        <v>0</v>
      </c>
      <c r="AB9" s="7">
        <f>'IRA Calculations'!AO141</f>
        <v>0</v>
      </c>
      <c r="AC9" s="7">
        <f>'IRA Calculations'!AP141</f>
        <v>0</v>
      </c>
      <c r="AD9" s="7">
        <f>'IRA Calculations'!AQ141</f>
        <v>0</v>
      </c>
      <c r="AE9" s="7">
        <f>'IRA Calculations'!AR141</f>
        <v>0</v>
      </c>
      <c r="AF9" s="7">
        <f>'IRA Calculations'!AS141</f>
        <v>0</v>
      </c>
      <c r="AG9" s="7">
        <f>'IRA Calculations'!AT141</f>
        <v>0</v>
      </c>
    </row>
    <row r="10" spans="1:35">
      <c r="A10" s="1" t="s">
        <v>346</v>
      </c>
      <c r="B10" s="7">
        <f>'IRA Calculations'!O142</f>
        <v>14140000000000</v>
      </c>
      <c r="C10" s="7">
        <f>'IRA Calculations'!P142</f>
        <v>14140000000000</v>
      </c>
      <c r="D10" s="7">
        <f>'IRA Calculations'!Q142</f>
        <v>14140000000000</v>
      </c>
      <c r="E10" s="7">
        <f>'IRA Calculations'!R142</f>
        <v>0</v>
      </c>
      <c r="F10" s="7">
        <f>'IRA Calculations'!S142</f>
        <v>0</v>
      </c>
      <c r="G10" s="7">
        <f>'IRA Calculations'!T142</f>
        <v>0</v>
      </c>
      <c r="H10" s="7">
        <f>'IRA Calculations'!U142</f>
        <v>0</v>
      </c>
      <c r="I10" s="7">
        <f>'IRA Calculations'!V142</f>
        <v>0</v>
      </c>
      <c r="J10" s="7">
        <f>'IRA Calculations'!W142</f>
        <v>0</v>
      </c>
      <c r="K10" s="7">
        <f>'IRA Calculations'!X142</f>
        <v>0</v>
      </c>
      <c r="L10" s="7">
        <f>'IRA Calculations'!Y142</f>
        <v>0</v>
      </c>
      <c r="M10" s="7">
        <f>'IRA Calculations'!Z142</f>
        <v>0</v>
      </c>
      <c r="N10" s="7">
        <f>'IRA Calculations'!AA142</f>
        <v>0</v>
      </c>
      <c r="O10" s="7">
        <f>'IRA Calculations'!AB142</f>
        <v>0</v>
      </c>
      <c r="P10" s="7">
        <f>'IRA Calculations'!AC142</f>
        <v>0</v>
      </c>
      <c r="Q10" s="7">
        <f>'IRA Calculations'!AD142</f>
        <v>0</v>
      </c>
      <c r="R10" s="7">
        <f>'IRA Calculations'!AE142</f>
        <v>0</v>
      </c>
      <c r="S10" s="7">
        <f>'IRA Calculations'!AF142</f>
        <v>0</v>
      </c>
      <c r="T10" s="7">
        <f>'IRA Calculations'!AG142</f>
        <v>0</v>
      </c>
      <c r="U10" s="7">
        <f>'IRA Calculations'!AH142</f>
        <v>0</v>
      </c>
      <c r="V10" s="7">
        <f>'IRA Calculations'!AI142</f>
        <v>0</v>
      </c>
      <c r="W10" s="7">
        <f>'IRA Calculations'!AJ142</f>
        <v>0</v>
      </c>
      <c r="X10" s="7">
        <f>'IRA Calculations'!AK142</f>
        <v>0</v>
      </c>
      <c r="Y10" s="7">
        <f>'IRA Calculations'!AL142</f>
        <v>0</v>
      </c>
      <c r="Z10" s="7">
        <f>'IRA Calculations'!AM142</f>
        <v>0</v>
      </c>
      <c r="AA10" s="7">
        <f>'IRA Calculations'!AN142</f>
        <v>0</v>
      </c>
      <c r="AB10" s="7">
        <f>'IRA Calculations'!AO142</f>
        <v>0</v>
      </c>
      <c r="AC10" s="7">
        <f>'IRA Calculations'!AP142</f>
        <v>0</v>
      </c>
      <c r="AD10" s="7">
        <f>'IRA Calculations'!AQ142</f>
        <v>0</v>
      </c>
      <c r="AE10" s="7">
        <f>'IRA Calculations'!AR142</f>
        <v>0</v>
      </c>
      <c r="AF10" s="7">
        <f>'IRA Calculations'!AS142</f>
        <v>0</v>
      </c>
      <c r="AG10" s="7">
        <f>'IRA Calculations'!AT142</f>
        <v>0</v>
      </c>
    </row>
    <row r="11" spans="1:35">
      <c r="A11" s="1" t="s">
        <v>347</v>
      </c>
      <c r="B11" s="7">
        <f>'IRA Calculations'!O143</f>
        <v>0</v>
      </c>
      <c r="C11" s="7">
        <f>'IRA Calculations'!P143</f>
        <v>0</v>
      </c>
      <c r="D11" s="7">
        <f>'IRA Calculations'!Q143</f>
        <v>0</v>
      </c>
      <c r="E11" s="7">
        <f>'IRA Calculations'!R143</f>
        <v>0</v>
      </c>
      <c r="F11" s="7">
        <f>'IRA Calculations'!S143</f>
        <v>0</v>
      </c>
      <c r="G11" s="7">
        <f>'IRA Calculations'!T143</f>
        <v>0</v>
      </c>
      <c r="H11" s="7">
        <f>'IRA Calculations'!U143</f>
        <v>0</v>
      </c>
      <c r="I11" s="7">
        <f>'IRA Calculations'!V143</f>
        <v>0</v>
      </c>
      <c r="J11" s="7">
        <f>'IRA Calculations'!W143</f>
        <v>0</v>
      </c>
      <c r="K11" s="7">
        <f>'IRA Calculations'!X143</f>
        <v>0</v>
      </c>
      <c r="L11" s="7">
        <f>'IRA Calculations'!Y143</f>
        <v>0</v>
      </c>
      <c r="M11" s="7">
        <f>'IRA Calculations'!Z143</f>
        <v>0</v>
      </c>
      <c r="N11" s="7">
        <f>'IRA Calculations'!AA143</f>
        <v>0</v>
      </c>
      <c r="O11" s="7">
        <f>'IRA Calculations'!AB143</f>
        <v>0</v>
      </c>
      <c r="P11" s="7">
        <f>'IRA Calculations'!AC143</f>
        <v>0</v>
      </c>
      <c r="Q11" s="7">
        <f>'IRA Calculations'!AD143</f>
        <v>0</v>
      </c>
      <c r="R11" s="7">
        <f>'IRA Calculations'!AE143</f>
        <v>0</v>
      </c>
      <c r="S11" s="7">
        <f>'IRA Calculations'!AF143</f>
        <v>0</v>
      </c>
      <c r="T11" s="7">
        <f>'IRA Calculations'!AG143</f>
        <v>0</v>
      </c>
      <c r="U11" s="7">
        <f>'IRA Calculations'!AH143</f>
        <v>0</v>
      </c>
      <c r="V11" s="7">
        <f>'IRA Calculations'!AI143</f>
        <v>0</v>
      </c>
      <c r="W11" s="7">
        <f>'IRA Calculations'!AJ143</f>
        <v>0</v>
      </c>
      <c r="X11" s="7">
        <f>'IRA Calculations'!AK143</f>
        <v>0</v>
      </c>
      <c r="Y11" s="7">
        <f>'IRA Calculations'!AL143</f>
        <v>0</v>
      </c>
      <c r="Z11" s="7">
        <f>'IRA Calculations'!AM143</f>
        <v>0</v>
      </c>
      <c r="AA11" s="7">
        <f>'IRA Calculations'!AN143</f>
        <v>0</v>
      </c>
      <c r="AB11" s="7">
        <f>'IRA Calculations'!AO143</f>
        <v>0</v>
      </c>
      <c r="AC11" s="7">
        <f>'IRA Calculations'!AP143</f>
        <v>0</v>
      </c>
      <c r="AD11" s="7">
        <f>'IRA Calculations'!AQ143</f>
        <v>0</v>
      </c>
      <c r="AE11" s="7">
        <f>'IRA Calculations'!AR143</f>
        <v>0</v>
      </c>
      <c r="AF11" s="7">
        <f>'IRA Calculations'!AS143</f>
        <v>0</v>
      </c>
      <c r="AG11" s="7">
        <f>'IRA Calculations'!AT143</f>
        <v>0</v>
      </c>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11"/>
  <sheetViews>
    <sheetView workbookViewId="0">
      <selection activeCell="K31" sqref="K31"/>
    </sheetView>
  </sheetViews>
  <sheetFormatPr defaultColWidth="8.85546875" defaultRowHeight="15"/>
  <cols>
    <col min="1" max="1" width="29.85546875" customWidth="1"/>
    <col min="2"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Calculations'!O147</f>
        <v>67772244934491.078</v>
      </c>
      <c r="C2" s="7">
        <f>'IRA Calculations'!P147</f>
        <v>67772244934491.078</v>
      </c>
      <c r="D2" s="7">
        <f>'IRA Calculations'!Q147</f>
        <v>67772244934491.078</v>
      </c>
      <c r="E2" s="7">
        <f>'IRA Calculations'!R147</f>
        <v>67893788182138.766</v>
      </c>
      <c r="F2" s="7">
        <f>'IRA Calculations'!S147</f>
        <v>67629813314963.672</v>
      </c>
      <c r="G2" s="7">
        <f>'IRA Calculations'!T147</f>
        <v>67307392405837.672</v>
      </c>
      <c r="H2" s="7">
        <f>'IRA Calculations'!U147</f>
        <v>66936535255735.625</v>
      </c>
      <c r="I2" s="7">
        <f>'IRA Calculations'!V147</f>
        <v>66500306926235.094</v>
      </c>
      <c r="J2" s="7">
        <f>'IRA Calculations'!W147</f>
        <v>66006600573597.609</v>
      </c>
      <c r="K2" s="7">
        <f>'IRA Calculations'!X147</f>
        <v>65468053284533.281</v>
      </c>
      <c r="L2" s="7">
        <f>'IRA Calculations'!Y147</f>
        <v>64882043454427.992</v>
      </c>
      <c r="M2" s="7">
        <f>'IRA Calculations'!Z147</f>
        <v>64237626494859.523</v>
      </c>
      <c r="N2" s="7">
        <f>'IRA Calculations'!AA147</f>
        <v>63616517519098.898</v>
      </c>
      <c r="O2" s="7">
        <f>'IRA Calculations'!AB147</f>
        <v>62990950314313.93</v>
      </c>
      <c r="P2" s="7">
        <f>'IRA Calculations'!AC147</f>
        <v>62718434413171.984</v>
      </c>
      <c r="Q2" s="7">
        <f>'IRA Calculations'!AD147</f>
        <v>62468815882958.75</v>
      </c>
      <c r="R2" s="7">
        <f>'IRA Calculations'!AE147</f>
        <v>62244903243957.727</v>
      </c>
      <c r="S2" s="7">
        <f>'IRA Calculations'!AF147</f>
        <v>62050206711512.367</v>
      </c>
      <c r="T2" s="7">
        <f>'IRA Calculations'!AG147</f>
        <v>61884210092363.555</v>
      </c>
      <c r="U2" s="7">
        <f>'IRA Calculations'!AH147</f>
        <v>61764767370893.336</v>
      </c>
      <c r="V2" s="7">
        <f>'IRA Calculations'!AI147</f>
        <v>61693331759527.891</v>
      </c>
      <c r="W2" s="7">
        <f>'IRA Calculations'!AJ147</f>
        <v>61677814089298.586</v>
      </c>
      <c r="X2" s="7">
        <f>'IRA Calculations'!AK147</f>
        <v>61706378080987.984</v>
      </c>
      <c r="Y2" s="7">
        <f>'IRA Calculations'!AL147</f>
        <v>61789234646817.492</v>
      </c>
      <c r="Z2" s="7">
        <f>'IRA Calculations'!AM147</f>
        <v>61937657872801.711</v>
      </c>
      <c r="AA2" s="7">
        <f>'IRA Calculations'!AN147</f>
        <v>62145871214186.164</v>
      </c>
      <c r="AB2" s="7">
        <f>'IRA Calculations'!AO147</f>
        <v>62402179158268.242</v>
      </c>
      <c r="AC2" s="7">
        <f>'IRA Calculations'!AP147</f>
        <v>62722740276754.758</v>
      </c>
      <c r="AD2" s="7">
        <f>'IRA Calculations'!AQ147</f>
        <v>63089241554734.531</v>
      </c>
      <c r="AE2" s="7">
        <f>'IRA Calculations'!AR147</f>
        <v>63515040622793</v>
      </c>
      <c r="AF2" s="7">
        <f>'IRA Calculations'!AS147</f>
        <v>63979030297227.883</v>
      </c>
      <c r="AG2" s="7">
        <f>'IRA Calculations'!AT147</f>
        <v>64489751676435.883</v>
      </c>
    </row>
    <row r="3" spans="1:35">
      <c r="A3" s="1" t="s">
        <v>77</v>
      </c>
      <c r="B3" s="7">
        <f>'IRA Calculations'!O148</f>
        <v>0</v>
      </c>
      <c r="C3" s="7">
        <f>'IRA Calculations'!P148</f>
        <v>0</v>
      </c>
      <c r="D3" s="7">
        <f>'IRA Calculations'!Q148</f>
        <v>0</v>
      </c>
      <c r="E3" s="7">
        <f>'IRA Calculations'!R148</f>
        <v>0</v>
      </c>
      <c r="F3" s="7">
        <f>'IRA Calculations'!S148</f>
        <v>0</v>
      </c>
      <c r="G3" s="7">
        <f>'IRA Calculations'!T148</f>
        <v>0</v>
      </c>
      <c r="H3" s="7">
        <f>'IRA Calculations'!U148</f>
        <v>0</v>
      </c>
      <c r="I3" s="7">
        <f>'IRA Calculations'!V148</f>
        <v>0</v>
      </c>
      <c r="J3" s="7">
        <f>'IRA Calculations'!W148</f>
        <v>0</v>
      </c>
      <c r="K3" s="7">
        <f>'IRA Calculations'!X148</f>
        <v>0</v>
      </c>
      <c r="L3" s="7">
        <f>'IRA Calculations'!Y148</f>
        <v>0</v>
      </c>
      <c r="M3" s="7">
        <f>'IRA Calculations'!Z148</f>
        <v>0</v>
      </c>
      <c r="N3" s="7">
        <f>'IRA Calculations'!AA148</f>
        <v>0</v>
      </c>
      <c r="O3" s="7">
        <f>'IRA Calculations'!AB148</f>
        <v>0</v>
      </c>
      <c r="P3" s="7">
        <f>'IRA Calculations'!AC148</f>
        <v>0</v>
      </c>
      <c r="Q3" s="7">
        <f>'IRA Calculations'!AD148</f>
        <v>0</v>
      </c>
      <c r="R3" s="7">
        <f>'IRA Calculations'!AE148</f>
        <v>0</v>
      </c>
      <c r="S3" s="7">
        <f>'IRA Calculations'!AF148</f>
        <v>0</v>
      </c>
      <c r="T3" s="7">
        <f>'IRA Calculations'!AG148</f>
        <v>0</v>
      </c>
      <c r="U3" s="7">
        <f>'IRA Calculations'!AH148</f>
        <v>0</v>
      </c>
      <c r="V3" s="7">
        <f>'IRA Calculations'!AI148</f>
        <v>0</v>
      </c>
      <c r="W3" s="7">
        <f>'IRA Calculations'!AJ148</f>
        <v>0</v>
      </c>
      <c r="X3" s="7">
        <f>'IRA Calculations'!AK148</f>
        <v>0</v>
      </c>
      <c r="Y3" s="7">
        <f>'IRA Calculations'!AL148</f>
        <v>0</v>
      </c>
      <c r="Z3" s="7">
        <f>'IRA Calculations'!AM148</f>
        <v>0</v>
      </c>
      <c r="AA3" s="7">
        <f>'IRA Calculations'!AN148</f>
        <v>0</v>
      </c>
      <c r="AB3" s="7">
        <f>'IRA Calculations'!AO148</f>
        <v>0</v>
      </c>
      <c r="AC3" s="7">
        <f>'IRA Calculations'!AP148</f>
        <v>0</v>
      </c>
      <c r="AD3" s="7">
        <f>'IRA Calculations'!AQ148</f>
        <v>0</v>
      </c>
      <c r="AE3" s="7">
        <f>'IRA Calculations'!AR148</f>
        <v>0</v>
      </c>
      <c r="AF3" s="7">
        <f>'IRA Calculations'!AS148</f>
        <v>0</v>
      </c>
      <c r="AG3" s="7">
        <f>'IRA Calculations'!AT148</f>
        <v>0</v>
      </c>
    </row>
    <row r="4" spans="1:35">
      <c r="A4" s="1" t="s">
        <v>78</v>
      </c>
      <c r="B4" s="7">
        <f>'IRA Calculations'!O149</f>
        <v>1015175954034.5242</v>
      </c>
      <c r="C4" s="7">
        <f>'IRA Calculations'!P149</f>
        <v>1015175954034.5242</v>
      </c>
      <c r="D4" s="7">
        <f>'IRA Calculations'!Q149</f>
        <v>1015175954034.5242</v>
      </c>
      <c r="E4" s="7">
        <f>'IRA Calculations'!R149</f>
        <v>1015276313343.9417</v>
      </c>
      <c r="F4" s="7">
        <f>'IRA Calculations'!S149</f>
        <v>1014504530362.8431</v>
      </c>
      <c r="G4" s="7">
        <f>'IRA Calculations'!T149</f>
        <v>1012663287670.0876</v>
      </c>
      <c r="H4" s="7">
        <f>'IRA Calculations'!U149</f>
        <v>1009573760564.729</v>
      </c>
      <c r="I4" s="7">
        <f>'IRA Calculations'!V149</f>
        <v>1004895870555.8383</v>
      </c>
      <c r="J4" s="7">
        <f>'IRA Calculations'!W149</f>
        <v>998732401924.87805</v>
      </c>
      <c r="K4" s="7">
        <f>'IRA Calculations'!X149</f>
        <v>990995399472.56995</v>
      </c>
      <c r="L4" s="7">
        <f>'IRA Calculations'!Y149</f>
        <v>981830715247.33044</v>
      </c>
      <c r="M4" s="7">
        <f>'IRA Calculations'!Z149</f>
        <v>971326476056.71826</v>
      </c>
      <c r="N4" s="7">
        <f>'IRA Calculations'!AA149</f>
        <v>959392008599.99207</v>
      </c>
      <c r="O4" s="7">
        <f>'IRA Calculations'!AB149</f>
        <v>946055966351.75659</v>
      </c>
      <c r="P4" s="7">
        <f>'IRA Calculations'!AC149</f>
        <v>931409682001.72852</v>
      </c>
      <c r="Q4" s="7">
        <f>'IRA Calculations'!AD149</f>
        <v>915319898016.31628</v>
      </c>
      <c r="R4" s="7">
        <f>'IRA Calculations'!AE149</f>
        <v>897712086711.82129</v>
      </c>
      <c r="S4" s="7">
        <f>'IRA Calculations'!AF149</f>
        <v>878681474061.68506</v>
      </c>
      <c r="T4" s="7">
        <f>'IRA Calculations'!AG149</f>
        <v>858419086021.26025</v>
      </c>
      <c r="U4" s="7">
        <f>'IRA Calculations'!AH149</f>
        <v>836984308512.24377</v>
      </c>
      <c r="V4" s="7">
        <f>'IRA Calculations'!AI149</f>
        <v>814627124903.21582</v>
      </c>
      <c r="W4" s="7">
        <f>'IRA Calculations'!AJ149</f>
        <v>791717332931.37708</v>
      </c>
      <c r="X4" s="7">
        <f>'IRA Calculations'!AK149</f>
        <v>768613777385.46948</v>
      </c>
      <c r="Y4" s="7">
        <f>'IRA Calculations'!AL149</f>
        <v>745846605922.03503</v>
      </c>
      <c r="Z4" s="7">
        <f>'IRA Calculations'!AM149</f>
        <v>723779737338.41064</v>
      </c>
      <c r="AA4" s="7">
        <f>'IRA Calculations'!AN149</f>
        <v>702940119494.02271</v>
      </c>
      <c r="AB4" s="7">
        <f>'IRA Calculations'!AO149</f>
        <v>683466486320.2373</v>
      </c>
      <c r="AC4" s="7">
        <f>'IRA Calculations'!AP149</f>
        <v>665760227793.53149</v>
      </c>
      <c r="AD4" s="7">
        <f>'IRA Calculations'!AQ149</f>
        <v>649859780700.69604</v>
      </c>
      <c r="AE4" s="7">
        <f>'IRA Calculations'!AR149</f>
        <v>635696567188.11267</v>
      </c>
      <c r="AF4" s="7">
        <f>'IRA Calculations'!AS149</f>
        <v>623270769616.104</v>
      </c>
      <c r="AG4" s="7">
        <f>'IRA Calculations'!AT149</f>
        <v>612326447161.07617</v>
      </c>
    </row>
    <row r="5" spans="1:35">
      <c r="A5" s="1" t="s">
        <v>79</v>
      </c>
      <c r="B5" s="7">
        <f>'IRA Calculations'!O150</f>
        <v>0</v>
      </c>
      <c r="C5" s="7">
        <f>'IRA Calculations'!P150</f>
        <v>0</v>
      </c>
      <c r="D5" s="7">
        <f>'IRA Calculations'!Q150</f>
        <v>0</v>
      </c>
      <c r="E5" s="7">
        <f>'IRA Calculations'!R150</f>
        <v>0</v>
      </c>
      <c r="F5" s="7">
        <f>'IRA Calculations'!S150</f>
        <v>0</v>
      </c>
      <c r="G5" s="7">
        <f>'IRA Calculations'!T150</f>
        <v>0</v>
      </c>
      <c r="H5" s="7">
        <f>'IRA Calculations'!U150</f>
        <v>0</v>
      </c>
      <c r="I5" s="7">
        <f>'IRA Calculations'!V150</f>
        <v>0</v>
      </c>
      <c r="J5" s="7">
        <f>'IRA Calculations'!W150</f>
        <v>0</v>
      </c>
      <c r="K5" s="7">
        <f>'IRA Calculations'!X150</f>
        <v>0</v>
      </c>
      <c r="L5" s="7">
        <f>'IRA Calculations'!Y150</f>
        <v>0</v>
      </c>
      <c r="M5" s="7">
        <f>'IRA Calculations'!Z150</f>
        <v>0</v>
      </c>
      <c r="N5" s="7">
        <f>'IRA Calculations'!AA150</f>
        <v>0</v>
      </c>
      <c r="O5" s="7">
        <f>'IRA Calculations'!AB150</f>
        <v>0</v>
      </c>
      <c r="P5" s="7">
        <f>'IRA Calculations'!AC150</f>
        <v>0</v>
      </c>
      <c r="Q5" s="7">
        <f>'IRA Calculations'!AD150</f>
        <v>0</v>
      </c>
      <c r="R5" s="7">
        <f>'IRA Calculations'!AE150</f>
        <v>0</v>
      </c>
      <c r="S5" s="7">
        <f>'IRA Calculations'!AF150</f>
        <v>0</v>
      </c>
      <c r="T5" s="7">
        <f>'IRA Calculations'!AG150</f>
        <v>0</v>
      </c>
      <c r="U5" s="7">
        <f>'IRA Calculations'!AH150</f>
        <v>0</v>
      </c>
      <c r="V5" s="7">
        <f>'IRA Calculations'!AI150</f>
        <v>0</v>
      </c>
      <c r="W5" s="7">
        <f>'IRA Calculations'!AJ150</f>
        <v>0</v>
      </c>
      <c r="X5" s="7">
        <f>'IRA Calculations'!AK150</f>
        <v>0</v>
      </c>
      <c r="Y5" s="7">
        <f>'IRA Calculations'!AL150</f>
        <v>0</v>
      </c>
      <c r="Z5" s="7">
        <f>'IRA Calculations'!AM150</f>
        <v>0</v>
      </c>
      <c r="AA5" s="7">
        <f>'IRA Calculations'!AN150</f>
        <v>0</v>
      </c>
      <c r="AB5" s="7">
        <f>'IRA Calculations'!AO150</f>
        <v>0</v>
      </c>
      <c r="AC5" s="7">
        <f>'IRA Calculations'!AP150</f>
        <v>0</v>
      </c>
      <c r="AD5" s="7">
        <f>'IRA Calculations'!AQ150</f>
        <v>0</v>
      </c>
      <c r="AE5" s="7">
        <f>'IRA Calculations'!AR150</f>
        <v>0</v>
      </c>
      <c r="AF5" s="7">
        <f>'IRA Calculations'!AS150</f>
        <v>0</v>
      </c>
      <c r="AG5" s="7">
        <f>'IRA Calculations'!AT150</f>
        <v>0</v>
      </c>
    </row>
    <row r="6" spans="1:35">
      <c r="A6" s="1" t="s">
        <v>81</v>
      </c>
      <c r="B6" s="7">
        <f>'IRA Calculations'!O151</f>
        <v>0</v>
      </c>
      <c r="C6" s="7">
        <f>'IRA Calculations'!P151</f>
        <v>0</v>
      </c>
      <c r="D6" s="7">
        <f>'IRA Calculations'!Q151</f>
        <v>0</v>
      </c>
      <c r="E6" s="7">
        <f>'IRA Calculations'!R151</f>
        <v>0</v>
      </c>
      <c r="F6" s="7">
        <f>'IRA Calculations'!S151</f>
        <v>0</v>
      </c>
      <c r="G6" s="7">
        <f>'IRA Calculations'!T151</f>
        <v>0</v>
      </c>
      <c r="H6" s="7">
        <f>'IRA Calculations'!U151</f>
        <v>0</v>
      </c>
      <c r="I6" s="7">
        <f>'IRA Calculations'!V151</f>
        <v>0</v>
      </c>
      <c r="J6" s="7">
        <f>'IRA Calculations'!W151</f>
        <v>0</v>
      </c>
      <c r="K6" s="7">
        <f>'IRA Calculations'!X151</f>
        <v>0</v>
      </c>
      <c r="L6" s="7">
        <f>'IRA Calculations'!Y151</f>
        <v>0</v>
      </c>
      <c r="M6" s="7">
        <f>'IRA Calculations'!Z151</f>
        <v>0</v>
      </c>
      <c r="N6" s="7">
        <f>'IRA Calculations'!AA151</f>
        <v>0</v>
      </c>
      <c r="O6" s="7">
        <f>'IRA Calculations'!AB151</f>
        <v>0</v>
      </c>
      <c r="P6" s="7">
        <f>'IRA Calculations'!AC151</f>
        <v>0</v>
      </c>
      <c r="Q6" s="7">
        <f>'IRA Calculations'!AD151</f>
        <v>0</v>
      </c>
      <c r="R6" s="7">
        <f>'IRA Calculations'!AE151</f>
        <v>0</v>
      </c>
      <c r="S6" s="7">
        <f>'IRA Calculations'!AF151</f>
        <v>0</v>
      </c>
      <c r="T6" s="7">
        <f>'IRA Calculations'!AG151</f>
        <v>0</v>
      </c>
      <c r="U6" s="7">
        <f>'IRA Calculations'!AH151</f>
        <v>0</v>
      </c>
      <c r="V6" s="7">
        <f>'IRA Calculations'!AI151</f>
        <v>0</v>
      </c>
      <c r="W6" s="7">
        <f>'IRA Calculations'!AJ151</f>
        <v>0</v>
      </c>
      <c r="X6" s="7">
        <f>'IRA Calculations'!AK151</f>
        <v>0</v>
      </c>
      <c r="Y6" s="7">
        <f>'IRA Calculations'!AL151</f>
        <v>0</v>
      </c>
      <c r="Z6" s="7">
        <f>'IRA Calculations'!AM151</f>
        <v>0</v>
      </c>
      <c r="AA6" s="7">
        <f>'IRA Calculations'!AN151</f>
        <v>0</v>
      </c>
      <c r="AB6" s="7">
        <f>'IRA Calculations'!AO151</f>
        <v>0</v>
      </c>
      <c r="AC6" s="7">
        <f>'IRA Calculations'!AP151</f>
        <v>0</v>
      </c>
      <c r="AD6" s="7">
        <f>'IRA Calculations'!AQ151</f>
        <v>0</v>
      </c>
      <c r="AE6" s="7">
        <f>'IRA Calculations'!AR151</f>
        <v>0</v>
      </c>
      <c r="AF6" s="7">
        <f>'IRA Calculations'!AS151</f>
        <v>0</v>
      </c>
      <c r="AG6" s="7">
        <f>'IRA Calculations'!AT151</f>
        <v>0</v>
      </c>
    </row>
    <row r="7" spans="1:35">
      <c r="A7" s="1" t="s">
        <v>204</v>
      </c>
      <c r="B7" s="7">
        <f>'IRA Calculations'!O152</f>
        <v>0</v>
      </c>
      <c r="C7" s="7">
        <f>'IRA Calculations'!P152</f>
        <v>0</v>
      </c>
      <c r="D7" s="7">
        <f>'IRA Calculations'!Q152</f>
        <v>0</v>
      </c>
      <c r="E7" s="7">
        <f>'IRA Calculations'!R152</f>
        <v>0</v>
      </c>
      <c r="F7" s="7">
        <f>'IRA Calculations'!S152</f>
        <v>0</v>
      </c>
      <c r="G7" s="7">
        <f>'IRA Calculations'!T152</f>
        <v>0</v>
      </c>
      <c r="H7" s="7">
        <f>'IRA Calculations'!U152</f>
        <v>0</v>
      </c>
      <c r="I7" s="7">
        <f>'IRA Calculations'!V152</f>
        <v>0</v>
      </c>
      <c r="J7" s="7">
        <f>'IRA Calculations'!W152</f>
        <v>0</v>
      </c>
      <c r="K7" s="7">
        <f>'IRA Calculations'!X152</f>
        <v>0</v>
      </c>
      <c r="L7" s="7">
        <f>'IRA Calculations'!Y152</f>
        <v>0</v>
      </c>
      <c r="M7" s="7">
        <f>'IRA Calculations'!Z152</f>
        <v>0</v>
      </c>
      <c r="N7" s="7">
        <f>'IRA Calculations'!AA152</f>
        <v>0</v>
      </c>
      <c r="O7" s="7">
        <f>'IRA Calculations'!AB152</f>
        <v>0</v>
      </c>
      <c r="P7" s="7">
        <f>'IRA Calculations'!AC152</f>
        <v>0</v>
      </c>
      <c r="Q7" s="7">
        <f>'IRA Calculations'!AD152</f>
        <v>0</v>
      </c>
      <c r="R7" s="7">
        <f>'IRA Calculations'!AE152</f>
        <v>0</v>
      </c>
      <c r="S7" s="7">
        <f>'IRA Calculations'!AF152</f>
        <v>0</v>
      </c>
      <c r="T7" s="7">
        <f>'IRA Calculations'!AG152</f>
        <v>0</v>
      </c>
      <c r="U7" s="7">
        <f>'IRA Calculations'!AH152</f>
        <v>0</v>
      </c>
      <c r="V7" s="7">
        <f>'IRA Calculations'!AI152</f>
        <v>0</v>
      </c>
      <c r="W7" s="7">
        <f>'IRA Calculations'!AJ152</f>
        <v>0</v>
      </c>
      <c r="X7" s="7">
        <f>'IRA Calculations'!AK152</f>
        <v>0</v>
      </c>
      <c r="Y7" s="7">
        <f>'IRA Calculations'!AL152</f>
        <v>0</v>
      </c>
      <c r="Z7" s="7">
        <f>'IRA Calculations'!AM152</f>
        <v>0</v>
      </c>
      <c r="AA7" s="7">
        <f>'IRA Calculations'!AN152</f>
        <v>0</v>
      </c>
      <c r="AB7" s="7">
        <f>'IRA Calculations'!AO152</f>
        <v>0</v>
      </c>
      <c r="AC7" s="7">
        <f>'IRA Calculations'!AP152</f>
        <v>0</v>
      </c>
      <c r="AD7" s="7">
        <f>'IRA Calculations'!AQ152</f>
        <v>0</v>
      </c>
      <c r="AE7" s="7">
        <f>'IRA Calculations'!AR152</f>
        <v>0</v>
      </c>
      <c r="AF7" s="7">
        <f>'IRA Calculations'!AS152</f>
        <v>0</v>
      </c>
      <c r="AG7" s="7">
        <f>'IRA Calculations'!AT152</f>
        <v>0</v>
      </c>
    </row>
    <row r="8" spans="1:35">
      <c r="A8" s="1" t="s">
        <v>344</v>
      </c>
      <c r="B8" s="7">
        <f>'IRA Calculations'!O153</f>
        <v>0</v>
      </c>
      <c r="C8" s="7">
        <f>'IRA Calculations'!P153</f>
        <v>0</v>
      </c>
      <c r="D8" s="7">
        <f>'IRA Calculations'!Q153</f>
        <v>0</v>
      </c>
      <c r="E8" s="7">
        <f>'IRA Calculations'!R153</f>
        <v>0</v>
      </c>
      <c r="F8" s="7">
        <f>'IRA Calculations'!S153</f>
        <v>0</v>
      </c>
      <c r="G8" s="7">
        <f>'IRA Calculations'!T153</f>
        <v>0</v>
      </c>
      <c r="H8" s="7">
        <f>'IRA Calculations'!U153</f>
        <v>0</v>
      </c>
      <c r="I8" s="7">
        <f>'IRA Calculations'!V153</f>
        <v>0</v>
      </c>
      <c r="J8" s="7">
        <f>'IRA Calculations'!W153</f>
        <v>0</v>
      </c>
      <c r="K8" s="7">
        <f>'IRA Calculations'!X153</f>
        <v>0</v>
      </c>
      <c r="L8" s="7">
        <f>'IRA Calculations'!Y153</f>
        <v>0</v>
      </c>
      <c r="M8" s="7">
        <f>'IRA Calculations'!Z153</f>
        <v>0</v>
      </c>
      <c r="N8" s="7">
        <f>'IRA Calculations'!AA153</f>
        <v>0</v>
      </c>
      <c r="O8" s="7">
        <f>'IRA Calculations'!AB153</f>
        <v>0</v>
      </c>
      <c r="P8" s="7">
        <f>'IRA Calculations'!AC153</f>
        <v>0</v>
      </c>
      <c r="Q8" s="7">
        <f>'IRA Calculations'!AD153</f>
        <v>0</v>
      </c>
      <c r="R8" s="7">
        <f>'IRA Calculations'!AE153</f>
        <v>0</v>
      </c>
      <c r="S8" s="7">
        <f>'IRA Calculations'!AF153</f>
        <v>0</v>
      </c>
      <c r="T8" s="7">
        <f>'IRA Calculations'!AG153</f>
        <v>0</v>
      </c>
      <c r="U8" s="7">
        <f>'IRA Calculations'!AH153</f>
        <v>0</v>
      </c>
      <c r="V8" s="7">
        <f>'IRA Calculations'!AI153</f>
        <v>0</v>
      </c>
      <c r="W8" s="7">
        <f>'IRA Calculations'!AJ153</f>
        <v>0</v>
      </c>
      <c r="X8" s="7">
        <f>'IRA Calculations'!AK153</f>
        <v>0</v>
      </c>
      <c r="Y8" s="7">
        <f>'IRA Calculations'!AL153</f>
        <v>0</v>
      </c>
      <c r="Z8" s="7">
        <f>'IRA Calculations'!AM153</f>
        <v>0</v>
      </c>
      <c r="AA8" s="7">
        <f>'IRA Calculations'!AN153</f>
        <v>0</v>
      </c>
      <c r="AB8" s="7">
        <f>'IRA Calculations'!AO153</f>
        <v>0</v>
      </c>
      <c r="AC8" s="7">
        <f>'IRA Calculations'!AP153</f>
        <v>0</v>
      </c>
      <c r="AD8" s="7">
        <f>'IRA Calculations'!AQ153</f>
        <v>0</v>
      </c>
      <c r="AE8" s="7">
        <f>'IRA Calculations'!AR153</f>
        <v>0</v>
      </c>
      <c r="AF8" s="7">
        <f>'IRA Calculations'!AS153</f>
        <v>0</v>
      </c>
      <c r="AG8" s="7">
        <f>'IRA Calculations'!AT153</f>
        <v>0</v>
      </c>
    </row>
    <row r="9" spans="1:35">
      <c r="A9" s="1" t="s">
        <v>345</v>
      </c>
      <c r="B9" s="7">
        <f>'IRA Calculations'!O154</f>
        <v>0</v>
      </c>
      <c r="C9" s="7">
        <f>'IRA Calculations'!P154</f>
        <v>0</v>
      </c>
      <c r="D9" s="7">
        <f>'IRA Calculations'!Q154</f>
        <v>0</v>
      </c>
      <c r="E9" s="7">
        <f>'IRA Calculations'!R154</f>
        <v>0</v>
      </c>
      <c r="F9" s="7">
        <f>'IRA Calculations'!S154</f>
        <v>0</v>
      </c>
      <c r="G9" s="7">
        <f>'IRA Calculations'!T154</f>
        <v>0</v>
      </c>
      <c r="H9" s="7">
        <f>'IRA Calculations'!U154</f>
        <v>0</v>
      </c>
      <c r="I9" s="7">
        <f>'IRA Calculations'!V154</f>
        <v>0</v>
      </c>
      <c r="J9" s="7">
        <f>'IRA Calculations'!W154</f>
        <v>0</v>
      </c>
      <c r="K9" s="7">
        <f>'IRA Calculations'!X154</f>
        <v>0</v>
      </c>
      <c r="L9" s="7">
        <f>'IRA Calculations'!Y154</f>
        <v>0</v>
      </c>
      <c r="M9" s="7">
        <f>'IRA Calculations'!Z154</f>
        <v>0</v>
      </c>
      <c r="N9" s="7">
        <f>'IRA Calculations'!AA154</f>
        <v>0</v>
      </c>
      <c r="O9" s="7">
        <f>'IRA Calculations'!AB154</f>
        <v>0</v>
      </c>
      <c r="P9" s="7">
        <f>'IRA Calculations'!AC154</f>
        <v>0</v>
      </c>
      <c r="Q9" s="7">
        <f>'IRA Calculations'!AD154</f>
        <v>0</v>
      </c>
      <c r="R9" s="7">
        <f>'IRA Calculations'!AE154</f>
        <v>0</v>
      </c>
      <c r="S9" s="7">
        <f>'IRA Calculations'!AF154</f>
        <v>0</v>
      </c>
      <c r="T9" s="7">
        <f>'IRA Calculations'!AG154</f>
        <v>0</v>
      </c>
      <c r="U9" s="7">
        <f>'IRA Calculations'!AH154</f>
        <v>0</v>
      </c>
      <c r="V9" s="7">
        <f>'IRA Calculations'!AI154</f>
        <v>0</v>
      </c>
      <c r="W9" s="7">
        <f>'IRA Calculations'!AJ154</f>
        <v>0</v>
      </c>
      <c r="X9" s="7">
        <f>'IRA Calculations'!AK154</f>
        <v>0</v>
      </c>
      <c r="Y9" s="7">
        <f>'IRA Calculations'!AL154</f>
        <v>0</v>
      </c>
      <c r="Z9" s="7">
        <f>'IRA Calculations'!AM154</f>
        <v>0</v>
      </c>
      <c r="AA9" s="7">
        <f>'IRA Calculations'!AN154</f>
        <v>0</v>
      </c>
      <c r="AB9" s="7">
        <f>'IRA Calculations'!AO154</f>
        <v>0</v>
      </c>
      <c r="AC9" s="7">
        <f>'IRA Calculations'!AP154</f>
        <v>0</v>
      </c>
      <c r="AD9" s="7">
        <f>'IRA Calculations'!AQ154</f>
        <v>0</v>
      </c>
      <c r="AE9" s="7">
        <f>'IRA Calculations'!AR154</f>
        <v>0</v>
      </c>
      <c r="AF9" s="7">
        <f>'IRA Calculations'!AS154</f>
        <v>0</v>
      </c>
      <c r="AG9" s="7">
        <f>'IRA Calculations'!AT154</f>
        <v>0</v>
      </c>
    </row>
    <row r="10" spans="1:35">
      <c r="A10" s="1" t="s">
        <v>346</v>
      </c>
      <c r="B10" s="7">
        <f>'IRA Calculations'!O155</f>
        <v>0</v>
      </c>
      <c r="C10" s="7">
        <f>'IRA Calculations'!P155</f>
        <v>0</v>
      </c>
      <c r="D10" s="7">
        <f>'IRA Calculations'!Q155</f>
        <v>0</v>
      </c>
      <c r="E10" s="7">
        <f>'IRA Calculations'!R155</f>
        <v>0</v>
      </c>
      <c r="F10" s="7">
        <f>'IRA Calculations'!S155</f>
        <v>0</v>
      </c>
      <c r="G10" s="7">
        <f>'IRA Calculations'!T155</f>
        <v>0</v>
      </c>
      <c r="H10" s="7">
        <f>'IRA Calculations'!U155</f>
        <v>0</v>
      </c>
      <c r="I10" s="7">
        <f>'IRA Calculations'!V155</f>
        <v>0</v>
      </c>
      <c r="J10" s="7">
        <f>'IRA Calculations'!W155</f>
        <v>0</v>
      </c>
      <c r="K10" s="7">
        <f>'IRA Calculations'!X155</f>
        <v>0</v>
      </c>
      <c r="L10" s="7">
        <f>'IRA Calculations'!Y155</f>
        <v>0</v>
      </c>
      <c r="M10" s="7">
        <f>'IRA Calculations'!Z155</f>
        <v>0</v>
      </c>
      <c r="N10" s="7">
        <f>'IRA Calculations'!AA155</f>
        <v>0</v>
      </c>
      <c r="O10" s="7">
        <f>'IRA Calculations'!AB155</f>
        <v>0</v>
      </c>
      <c r="P10" s="7">
        <f>'IRA Calculations'!AC155</f>
        <v>0</v>
      </c>
      <c r="Q10" s="7">
        <f>'IRA Calculations'!AD155</f>
        <v>0</v>
      </c>
      <c r="R10" s="7">
        <f>'IRA Calculations'!AE155</f>
        <v>0</v>
      </c>
      <c r="S10" s="7">
        <f>'IRA Calculations'!AF155</f>
        <v>0</v>
      </c>
      <c r="T10" s="7">
        <f>'IRA Calculations'!AG155</f>
        <v>0</v>
      </c>
      <c r="U10" s="7">
        <f>'IRA Calculations'!AH155</f>
        <v>0</v>
      </c>
      <c r="V10" s="7">
        <f>'IRA Calculations'!AI155</f>
        <v>0</v>
      </c>
      <c r="W10" s="7">
        <f>'IRA Calculations'!AJ155</f>
        <v>0</v>
      </c>
      <c r="X10" s="7">
        <f>'IRA Calculations'!AK155</f>
        <v>0</v>
      </c>
      <c r="Y10" s="7">
        <f>'IRA Calculations'!AL155</f>
        <v>0</v>
      </c>
      <c r="Z10" s="7">
        <f>'IRA Calculations'!AM155</f>
        <v>0</v>
      </c>
      <c r="AA10" s="7">
        <f>'IRA Calculations'!AN155</f>
        <v>0</v>
      </c>
      <c r="AB10" s="7">
        <f>'IRA Calculations'!AO155</f>
        <v>0</v>
      </c>
      <c r="AC10" s="7">
        <f>'IRA Calculations'!AP155</f>
        <v>0</v>
      </c>
      <c r="AD10" s="7">
        <f>'IRA Calculations'!AQ155</f>
        <v>0</v>
      </c>
      <c r="AE10" s="7">
        <f>'IRA Calculations'!AR155</f>
        <v>0</v>
      </c>
      <c r="AF10" s="7">
        <f>'IRA Calculations'!AS155</f>
        <v>0</v>
      </c>
      <c r="AG10" s="7">
        <f>'IRA Calculations'!AT155</f>
        <v>0</v>
      </c>
    </row>
    <row r="11" spans="1:35">
      <c r="A11" s="1" t="s">
        <v>347</v>
      </c>
      <c r="B11" s="7">
        <f>'IRA Calculations'!O156</f>
        <v>0</v>
      </c>
      <c r="C11" s="7">
        <f>'IRA Calculations'!P156</f>
        <v>0</v>
      </c>
      <c r="D11" s="7">
        <f>'IRA Calculations'!Q156</f>
        <v>0</v>
      </c>
      <c r="E11" s="7">
        <f>'IRA Calculations'!R156</f>
        <v>0</v>
      </c>
      <c r="F11" s="7">
        <f>'IRA Calculations'!S156</f>
        <v>0</v>
      </c>
      <c r="G11" s="7">
        <f>'IRA Calculations'!T156</f>
        <v>0</v>
      </c>
      <c r="H11" s="7">
        <f>'IRA Calculations'!U156</f>
        <v>0</v>
      </c>
      <c r="I11" s="7">
        <f>'IRA Calculations'!V156</f>
        <v>0</v>
      </c>
      <c r="J11" s="7">
        <f>'IRA Calculations'!W156</f>
        <v>0</v>
      </c>
      <c r="K11" s="7">
        <f>'IRA Calculations'!X156</f>
        <v>0</v>
      </c>
      <c r="L11" s="7">
        <f>'IRA Calculations'!Y156</f>
        <v>0</v>
      </c>
      <c r="M11" s="7">
        <f>'IRA Calculations'!Z156</f>
        <v>0</v>
      </c>
      <c r="N11" s="7">
        <f>'IRA Calculations'!AA156</f>
        <v>0</v>
      </c>
      <c r="O11" s="7">
        <f>'IRA Calculations'!AB156</f>
        <v>0</v>
      </c>
      <c r="P11" s="7">
        <f>'IRA Calculations'!AC156</f>
        <v>0</v>
      </c>
      <c r="Q11" s="7">
        <f>'IRA Calculations'!AD156</f>
        <v>0</v>
      </c>
      <c r="R11" s="7">
        <f>'IRA Calculations'!AE156</f>
        <v>0</v>
      </c>
      <c r="S11" s="7">
        <f>'IRA Calculations'!AF156</f>
        <v>0</v>
      </c>
      <c r="T11" s="7">
        <f>'IRA Calculations'!AG156</f>
        <v>0</v>
      </c>
      <c r="U11" s="7">
        <f>'IRA Calculations'!AH156</f>
        <v>0</v>
      </c>
      <c r="V11" s="7">
        <f>'IRA Calculations'!AI156</f>
        <v>0</v>
      </c>
      <c r="W11" s="7">
        <f>'IRA Calculations'!AJ156</f>
        <v>0</v>
      </c>
      <c r="X11" s="7">
        <f>'IRA Calculations'!AK156</f>
        <v>0</v>
      </c>
      <c r="Y11" s="7">
        <f>'IRA Calculations'!AL156</f>
        <v>0</v>
      </c>
      <c r="Z11" s="7">
        <f>'IRA Calculations'!AM156</f>
        <v>0</v>
      </c>
      <c r="AA11" s="7">
        <f>'IRA Calculations'!AN156</f>
        <v>0</v>
      </c>
      <c r="AB11" s="7">
        <f>'IRA Calculations'!AO156</f>
        <v>0</v>
      </c>
      <c r="AC11" s="7">
        <f>'IRA Calculations'!AP156</f>
        <v>0</v>
      </c>
      <c r="AD11" s="7">
        <f>'IRA Calculations'!AQ156</f>
        <v>0</v>
      </c>
      <c r="AE11" s="7">
        <f>'IRA Calculations'!AR156</f>
        <v>0</v>
      </c>
      <c r="AF11" s="7">
        <f>'IRA Calculations'!AS156</f>
        <v>0</v>
      </c>
      <c r="AG11" s="7">
        <f>'IRA Calculations'!AT156</f>
        <v>0</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1"/>
  <sheetViews>
    <sheetView workbookViewId="0">
      <selection activeCell="E2" sqref="E2"/>
    </sheetView>
  </sheetViews>
  <sheetFormatPr defaultColWidth="8.85546875" defaultRowHeight="15"/>
  <cols>
    <col min="1" max="1" width="29.85546875" customWidth="1"/>
    <col min="2"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Calculations'!O160</f>
        <v>36195206529940.656</v>
      </c>
      <c r="C2" s="7">
        <f>'IRA Calculations'!P160</f>
        <v>36195206529940.656</v>
      </c>
      <c r="D2" s="7">
        <f>'IRA Calculations'!Q160</f>
        <v>36195206529940.656</v>
      </c>
      <c r="E2" s="7">
        <f>'IRA Calculations'!R160</f>
        <v>35646238459732.828</v>
      </c>
      <c r="F2" s="7">
        <f>'IRA Calculations'!S160</f>
        <v>34783905999631.434</v>
      </c>
      <c r="G2" s="7">
        <f>'IRA Calculations'!T160</f>
        <v>33841669245946.023</v>
      </c>
      <c r="H2" s="7">
        <f>'IRA Calculations'!U160</f>
        <v>32925423001184.324</v>
      </c>
      <c r="I2" s="7">
        <f>'IRA Calculations'!V160</f>
        <v>32029218605679.047</v>
      </c>
      <c r="J2" s="7">
        <f>'IRA Calculations'!W160</f>
        <v>31164123373296.641</v>
      </c>
      <c r="K2" s="7">
        <f>'IRA Calculations'!X160</f>
        <v>30354829351400.461</v>
      </c>
      <c r="L2" s="7">
        <f>'IRA Calculations'!Y160</f>
        <v>29610218825408.434</v>
      </c>
      <c r="M2" s="7">
        <f>'IRA Calculations'!Z160</f>
        <v>28948302411233.258</v>
      </c>
      <c r="N2" s="7">
        <f>'IRA Calculations'!AA160</f>
        <v>28382279672789.586</v>
      </c>
      <c r="O2" s="7">
        <f>'IRA Calculations'!AB160</f>
        <v>27912307229135.871</v>
      </c>
      <c r="P2" s="7">
        <f>'IRA Calculations'!AC160</f>
        <v>27511924481175.723</v>
      </c>
      <c r="Q2" s="7">
        <f>'IRA Calculations'!AD160</f>
        <v>27160223140360.941</v>
      </c>
      <c r="R2" s="7">
        <f>'IRA Calculations'!AE160</f>
        <v>26840348258480.203</v>
      </c>
      <c r="S2" s="7">
        <f>'IRA Calculations'!AF160</f>
        <v>26539350629531.223</v>
      </c>
      <c r="T2" s="7">
        <f>'IRA Calculations'!AG160</f>
        <v>26268683730101.469</v>
      </c>
      <c r="U2" s="7">
        <f>'IRA Calculations'!AH160</f>
        <v>26033357870891.375</v>
      </c>
      <c r="V2" s="7">
        <f>'IRA Calculations'!AI160</f>
        <v>25823861261790.676</v>
      </c>
      <c r="W2" s="7">
        <f>'IRA Calculations'!AJ160</f>
        <v>25628777789043.434</v>
      </c>
      <c r="X2" s="7">
        <f>'IRA Calculations'!AK160</f>
        <v>25464134964711.289</v>
      </c>
      <c r="Y2" s="7">
        <f>'IRA Calculations'!AL160</f>
        <v>25344569321646.195</v>
      </c>
      <c r="Z2" s="7">
        <f>'IRA Calculations'!AM160</f>
        <v>25259820088406.051</v>
      </c>
      <c r="AA2" s="7">
        <f>'IRA Calculations'!AN160</f>
        <v>25209021325177.574</v>
      </c>
      <c r="AB2" s="7">
        <f>'IRA Calculations'!AO160</f>
        <v>25186464310281.465</v>
      </c>
      <c r="AC2" s="7">
        <f>'IRA Calculations'!AP160</f>
        <v>25192626543289.703</v>
      </c>
      <c r="AD2" s="7">
        <f>'IRA Calculations'!AQ160</f>
        <v>25227753433081.914</v>
      </c>
      <c r="AE2" s="7">
        <f>'IRA Calculations'!AR160</f>
        <v>25293604501386.605</v>
      </c>
      <c r="AF2" s="7">
        <f>'IRA Calculations'!AS160</f>
        <v>25389318712304.539</v>
      </c>
      <c r="AG2" s="7">
        <f>'IRA Calculations'!AT160</f>
        <v>25517270706101.996</v>
      </c>
    </row>
    <row r="3" spans="1:35">
      <c r="A3" s="1" t="s">
        <v>77</v>
      </c>
      <c r="B3" s="7">
        <f>'IRA Calculations'!O161</f>
        <v>0</v>
      </c>
      <c r="C3" s="7">
        <f>'IRA Calculations'!P161</f>
        <v>0</v>
      </c>
      <c r="D3" s="7">
        <f>'IRA Calculations'!Q161</f>
        <v>0</v>
      </c>
      <c r="E3" s="7">
        <f>'IRA Calculations'!R161</f>
        <v>0</v>
      </c>
      <c r="F3" s="7">
        <f>'IRA Calculations'!S161</f>
        <v>0</v>
      </c>
      <c r="G3" s="7">
        <f>'IRA Calculations'!T161</f>
        <v>0</v>
      </c>
      <c r="H3" s="7">
        <f>'IRA Calculations'!U161</f>
        <v>0</v>
      </c>
      <c r="I3" s="7">
        <f>'IRA Calculations'!V161</f>
        <v>0</v>
      </c>
      <c r="J3" s="7">
        <f>'IRA Calculations'!W161</f>
        <v>0</v>
      </c>
      <c r="K3" s="7">
        <f>'IRA Calculations'!X161</f>
        <v>0</v>
      </c>
      <c r="L3" s="7">
        <f>'IRA Calculations'!Y161</f>
        <v>0</v>
      </c>
      <c r="M3" s="7">
        <f>'IRA Calculations'!Z161</f>
        <v>0</v>
      </c>
      <c r="N3" s="7">
        <f>'IRA Calculations'!AA161</f>
        <v>0</v>
      </c>
      <c r="O3" s="7">
        <f>'IRA Calculations'!AB161</f>
        <v>0</v>
      </c>
      <c r="P3" s="7">
        <f>'IRA Calculations'!AC161</f>
        <v>0</v>
      </c>
      <c r="Q3" s="7">
        <f>'IRA Calculations'!AD161</f>
        <v>0</v>
      </c>
      <c r="R3" s="7">
        <f>'IRA Calculations'!AE161</f>
        <v>0</v>
      </c>
      <c r="S3" s="7">
        <f>'IRA Calculations'!AF161</f>
        <v>0</v>
      </c>
      <c r="T3" s="7">
        <f>'IRA Calculations'!AG161</f>
        <v>0</v>
      </c>
      <c r="U3" s="7">
        <f>'IRA Calculations'!AH161</f>
        <v>0</v>
      </c>
      <c r="V3" s="7">
        <f>'IRA Calculations'!AI161</f>
        <v>0</v>
      </c>
      <c r="W3" s="7">
        <f>'IRA Calculations'!AJ161</f>
        <v>0</v>
      </c>
      <c r="X3" s="7">
        <f>'IRA Calculations'!AK161</f>
        <v>0</v>
      </c>
      <c r="Y3" s="7">
        <f>'IRA Calculations'!AL161</f>
        <v>0</v>
      </c>
      <c r="Z3" s="7">
        <f>'IRA Calculations'!AM161</f>
        <v>0</v>
      </c>
      <c r="AA3" s="7">
        <f>'IRA Calculations'!AN161</f>
        <v>0</v>
      </c>
      <c r="AB3" s="7">
        <f>'IRA Calculations'!AO161</f>
        <v>0</v>
      </c>
      <c r="AC3" s="7">
        <f>'IRA Calculations'!AP161</f>
        <v>0</v>
      </c>
      <c r="AD3" s="7">
        <f>'IRA Calculations'!AQ161</f>
        <v>0</v>
      </c>
      <c r="AE3" s="7">
        <f>'IRA Calculations'!AR161</f>
        <v>0</v>
      </c>
      <c r="AF3" s="7">
        <f>'IRA Calculations'!AS161</f>
        <v>0</v>
      </c>
      <c r="AG3" s="7">
        <f>'IRA Calculations'!AT161</f>
        <v>0</v>
      </c>
    </row>
    <row r="4" spans="1:35">
      <c r="A4" s="1" t="s">
        <v>78</v>
      </c>
      <c r="B4" s="7">
        <f>'IRA Calculations'!O162</f>
        <v>0</v>
      </c>
      <c r="C4" s="7">
        <f>'IRA Calculations'!P162</f>
        <v>0</v>
      </c>
      <c r="D4" s="7">
        <f>'IRA Calculations'!Q162</f>
        <v>0</v>
      </c>
      <c r="E4" s="7">
        <f>'IRA Calculations'!R162</f>
        <v>0</v>
      </c>
      <c r="F4" s="7">
        <f>'IRA Calculations'!S162</f>
        <v>0</v>
      </c>
      <c r="G4" s="7">
        <f>'IRA Calculations'!T162</f>
        <v>0</v>
      </c>
      <c r="H4" s="7">
        <f>'IRA Calculations'!U162</f>
        <v>0</v>
      </c>
      <c r="I4" s="7">
        <f>'IRA Calculations'!V162</f>
        <v>0</v>
      </c>
      <c r="J4" s="7">
        <f>'IRA Calculations'!W162</f>
        <v>0</v>
      </c>
      <c r="K4" s="7">
        <f>'IRA Calculations'!X162</f>
        <v>0</v>
      </c>
      <c r="L4" s="7">
        <f>'IRA Calculations'!Y162</f>
        <v>0</v>
      </c>
      <c r="M4" s="7">
        <f>'IRA Calculations'!Z162</f>
        <v>0</v>
      </c>
      <c r="N4" s="7">
        <f>'IRA Calculations'!AA162</f>
        <v>0</v>
      </c>
      <c r="O4" s="7">
        <f>'IRA Calculations'!AB162</f>
        <v>0</v>
      </c>
      <c r="P4" s="7">
        <f>'IRA Calculations'!AC162</f>
        <v>0</v>
      </c>
      <c r="Q4" s="7">
        <f>'IRA Calculations'!AD162</f>
        <v>0</v>
      </c>
      <c r="R4" s="7">
        <f>'IRA Calculations'!AE162</f>
        <v>0</v>
      </c>
      <c r="S4" s="7">
        <f>'IRA Calculations'!AF162</f>
        <v>0</v>
      </c>
      <c r="T4" s="7">
        <f>'IRA Calculations'!AG162</f>
        <v>0</v>
      </c>
      <c r="U4" s="7">
        <f>'IRA Calculations'!AH162</f>
        <v>0</v>
      </c>
      <c r="V4" s="7">
        <f>'IRA Calculations'!AI162</f>
        <v>0</v>
      </c>
      <c r="W4" s="7">
        <f>'IRA Calculations'!AJ162</f>
        <v>0</v>
      </c>
      <c r="X4" s="7">
        <f>'IRA Calculations'!AK162</f>
        <v>0</v>
      </c>
      <c r="Y4" s="7">
        <f>'IRA Calculations'!AL162</f>
        <v>0</v>
      </c>
      <c r="Z4" s="7">
        <f>'IRA Calculations'!AM162</f>
        <v>0</v>
      </c>
      <c r="AA4" s="7">
        <f>'IRA Calculations'!AN162</f>
        <v>0</v>
      </c>
      <c r="AB4" s="7">
        <f>'IRA Calculations'!AO162</f>
        <v>0</v>
      </c>
      <c r="AC4" s="7">
        <f>'IRA Calculations'!AP162</f>
        <v>0</v>
      </c>
      <c r="AD4" s="7">
        <f>'IRA Calculations'!AQ162</f>
        <v>0</v>
      </c>
      <c r="AE4" s="7">
        <f>'IRA Calculations'!AR162</f>
        <v>0</v>
      </c>
      <c r="AF4" s="7">
        <f>'IRA Calculations'!AS162</f>
        <v>0</v>
      </c>
      <c r="AG4" s="7">
        <f>'IRA Calculations'!AT162</f>
        <v>0</v>
      </c>
    </row>
    <row r="5" spans="1:35">
      <c r="A5" s="1" t="s">
        <v>79</v>
      </c>
      <c r="B5" s="7">
        <f>'IRA Calculations'!O163</f>
        <v>0</v>
      </c>
      <c r="C5" s="7">
        <f>'IRA Calculations'!P163</f>
        <v>0</v>
      </c>
      <c r="D5" s="7">
        <f>'IRA Calculations'!Q163</f>
        <v>0</v>
      </c>
      <c r="E5" s="7">
        <f>'IRA Calculations'!R163</f>
        <v>0</v>
      </c>
      <c r="F5" s="7">
        <f>'IRA Calculations'!S163</f>
        <v>0</v>
      </c>
      <c r="G5" s="7">
        <f>'IRA Calculations'!T163</f>
        <v>0</v>
      </c>
      <c r="H5" s="7">
        <f>'IRA Calculations'!U163</f>
        <v>0</v>
      </c>
      <c r="I5" s="7">
        <f>'IRA Calculations'!V163</f>
        <v>0</v>
      </c>
      <c r="J5" s="7">
        <f>'IRA Calculations'!W163</f>
        <v>0</v>
      </c>
      <c r="K5" s="7">
        <f>'IRA Calculations'!X163</f>
        <v>0</v>
      </c>
      <c r="L5" s="7">
        <f>'IRA Calculations'!Y163</f>
        <v>0</v>
      </c>
      <c r="M5" s="7">
        <f>'IRA Calculations'!Z163</f>
        <v>0</v>
      </c>
      <c r="N5" s="7">
        <f>'IRA Calculations'!AA163</f>
        <v>0</v>
      </c>
      <c r="O5" s="7">
        <f>'IRA Calculations'!AB163</f>
        <v>0</v>
      </c>
      <c r="P5" s="7">
        <f>'IRA Calculations'!AC163</f>
        <v>0</v>
      </c>
      <c r="Q5" s="7">
        <f>'IRA Calculations'!AD163</f>
        <v>0</v>
      </c>
      <c r="R5" s="7">
        <f>'IRA Calculations'!AE163</f>
        <v>0</v>
      </c>
      <c r="S5" s="7">
        <f>'IRA Calculations'!AF163</f>
        <v>0</v>
      </c>
      <c r="T5" s="7">
        <f>'IRA Calculations'!AG163</f>
        <v>0</v>
      </c>
      <c r="U5" s="7">
        <f>'IRA Calculations'!AH163</f>
        <v>0</v>
      </c>
      <c r="V5" s="7">
        <f>'IRA Calculations'!AI163</f>
        <v>0</v>
      </c>
      <c r="W5" s="7">
        <f>'IRA Calculations'!AJ163</f>
        <v>0</v>
      </c>
      <c r="X5" s="7">
        <f>'IRA Calculations'!AK163</f>
        <v>0</v>
      </c>
      <c r="Y5" s="7">
        <f>'IRA Calculations'!AL163</f>
        <v>0</v>
      </c>
      <c r="Z5" s="7">
        <f>'IRA Calculations'!AM163</f>
        <v>0</v>
      </c>
      <c r="AA5" s="7">
        <f>'IRA Calculations'!AN163</f>
        <v>0</v>
      </c>
      <c r="AB5" s="7">
        <f>'IRA Calculations'!AO163</f>
        <v>0</v>
      </c>
      <c r="AC5" s="7">
        <f>'IRA Calculations'!AP163</f>
        <v>0</v>
      </c>
      <c r="AD5" s="7">
        <f>'IRA Calculations'!AQ163</f>
        <v>0</v>
      </c>
      <c r="AE5" s="7">
        <f>'IRA Calculations'!AR163</f>
        <v>0</v>
      </c>
      <c r="AF5" s="7">
        <f>'IRA Calculations'!AS163</f>
        <v>0</v>
      </c>
      <c r="AG5" s="7">
        <f>'IRA Calculations'!AT163</f>
        <v>0</v>
      </c>
    </row>
    <row r="6" spans="1:35">
      <c r="A6" s="1" t="s">
        <v>81</v>
      </c>
      <c r="B6" s="7">
        <f>'IRA Calculations'!O164</f>
        <v>0</v>
      </c>
      <c r="C6" s="7">
        <f>'IRA Calculations'!P164</f>
        <v>0</v>
      </c>
      <c r="D6" s="7">
        <f>'IRA Calculations'!Q164</f>
        <v>0</v>
      </c>
      <c r="E6" s="7">
        <f>'IRA Calculations'!R164</f>
        <v>0</v>
      </c>
      <c r="F6" s="7">
        <f>'IRA Calculations'!S164</f>
        <v>0</v>
      </c>
      <c r="G6" s="7">
        <f>'IRA Calculations'!T164</f>
        <v>0</v>
      </c>
      <c r="H6" s="7">
        <f>'IRA Calculations'!U164</f>
        <v>0</v>
      </c>
      <c r="I6" s="7">
        <f>'IRA Calculations'!V164</f>
        <v>0</v>
      </c>
      <c r="J6" s="7">
        <f>'IRA Calculations'!W164</f>
        <v>0</v>
      </c>
      <c r="K6" s="7">
        <f>'IRA Calculations'!X164</f>
        <v>0</v>
      </c>
      <c r="L6" s="7">
        <f>'IRA Calculations'!Y164</f>
        <v>0</v>
      </c>
      <c r="M6" s="7">
        <f>'IRA Calculations'!Z164</f>
        <v>0</v>
      </c>
      <c r="N6" s="7">
        <f>'IRA Calculations'!AA164</f>
        <v>0</v>
      </c>
      <c r="O6" s="7">
        <f>'IRA Calculations'!AB164</f>
        <v>0</v>
      </c>
      <c r="P6" s="7">
        <f>'IRA Calculations'!AC164</f>
        <v>0</v>
      </c>
      <c r="Q6" s="7">
        <f>'IRA Calculations'!AD164</f>
        <v>0</v>
      </c>
      <c r="R6" s="7">
        <f>'IRA Calculations'!AE164</f>
        <v>0</v>
      </c>
      <c r="S6" s="7">
        <f>'IRA Calculations'!AF164</f>
        <v>0</v>
      </c>
      <c r="T6" s="7">
        <f>'IRA Calculations'!AG164</f>
        <v>0</v>
      </c>
      <c r="U6" s="7">
        <f>'IRA Calculations'!AH164</f>
        <v>0</v>
      </c>
      <c r="V6" s="7">
        <f>'IRA Calculations'!AI164</f>
        <v>0</v>
      </c>
      <c r="W6" s="7">
        <f>'IRA Calculations'!AJ164</f>
        <v>0</v>
      </c>
      <c r="X6" s="7">
        <f>'IRA Calculations'!AK164</f>
        <v>0</v>
      </c>
      <c r="Y6" s="7">
        <f>'IRA Calculations'!AL164</f>
        <v>0</v>
      </c>
      <c r="Z6" s="7">
        <f>'IRA Calculations'!AM164</f>
        <v>0</v>
      </c>
      <c r="AA6" s="7">
        <f>'IRA Calculations'!AN164</f>
        <v>0</v>
      </c>
      <c r="AB6" s="7">
        <f>'IRA Calculations'!AO164</f>
        <v>0</v>
      </c>
      <c r="AC6" s="7">
        <f>'IRA Calculations'!AP164</f>
        <v>0</v>
      </c>
      <c r="AD6" s="7">
        <f>'IRA Calculations'!AQ164</f>
        <v>0</v>
      </c>
      <c r="AE6" s="7">
        <f>'IRA Calculations'!AR164</f>
        <v>0</v>
      </c>
      <c r="AF6" s="7">
        <f>'IRA Calculations'!AS164</f>
        <v>0</v>
      </c>
      <c r="AG6" s="7">
        <f>'IRA Calculations'!AT164</f>
        <v>0</v>
      </c>
    </row>
    <row r="7" spans="1:35">
      <c r="A7" s="1" t="s">
        <v>204</v>
      </c>
      <c r="B7" s="7">
        <f>'IRA Calculations'!O165</f>
        <v>0</v>
      </c>
      <c r="C7" s="7">
        <f>'IRA Calculations'!P165</f>
        <v>0</v>
      </c>
      <c r="D7" s="7">
        <f>'IRA Calculations'!Q165</f>
        <v>0</v>
      </c>
      <c r="E7" s="7">
        <f>'IRA Calculations'!R165</f>
        <v>0</v>
      </c>
      <c r="F7" s="7">
        <f>'IRA Calculations'!S165</f>
        <v>0</v>
      </c>
      <c r="G7" s="7">
        <f>'IRA Calculations'!T165</f>
        <v>0</v>
      </c>
      <c r="H7" s="7">
        <f>'IRA Calculations'!U165</f>
        <v>0</v>
      </c>
      <c r="I7" s="7">
        <f>'IRA Calculations'!V165</f>
        <v>0</v>
      </c>
      <c r="J7" s="7">
        <f>'IRA Calculations'!W165</f>
        <v>0</v>
      </c>
      <c r="K7" s="7">
        <f>'IRA Calculations'!X165</f>
        <v>0</v>
      </c>
      <c r="L7" s="7">
        <f>'IRA Calculations'!Y165</f>
        <v>0</v>
      </c>
      <c r="M7" s="7">
        <f>'IRA Calculations'!Z165</f>
        <v>0</v>
      </c>
      <c r="N7" s="7">
        <f>'IRA Calculations'!AA165</f>
        <v>0</v>
      </c>
      <c r="O7" s="7">
        <f>'IRA Calculations'!AB165</f>
        <v>0</v>
      </c>
      <c r="P7" s="7">
        <f>'IRA Calculations'!AC165</f>
        <v>0</v>
      </c>
      <c r="Q7" s="7">
        <f>'IRA Calculations'!AD165</f>
        <v>0</v>
      </c>
      <c r="R7" s="7">
        <f>'IRA Calculations'!AE165</f>
        <v>0</v>
      </c>
      <c r="S7" s="7">
        <f>'IRA Calculations'!AF165</f>
        <v>0</v>
      </c>
      <c r="T7" s="7">
        <f>'IRA Calculations'!AG165</f>
        <v>0</v>
      </c>
      <c r="U7" s="7">
        <f>'IRA Calculations'!AH165</f>
        <v>0</v>
      </c>
      <c r="V7" s="7">
        <f>'IRA Calculations'!AI165</f>
        <v>0</v>
      </c>
      <c r="W7" s="7">
        <f>'IRA Calculations'!AJ165</f>
        <v>0</v>
      </c>
      <c r="X7" s="7">
        <f>'IRA Calculations'!AK165</f>
        <v>0</v>
      </c>
      <c r="Y7" s="7">
        <f>'IRA Calculations'!AL165</f>
        <v>0</v>
      </c>
      <c r="Z7" s="7">
        <f>'IRA Calculations'!AM165</f>
        <v>0</v>
      </c>
      <c r="AA7" s="7">
        <f>'IRA Calculations'!AN165</f>
        <v>0</v>
      </c>
      <c r="AB7" s="7">
        <f>'IRA Calculations'!AO165</f>
        <v>0</v>
      </c>
      <c r="AC7" s="7">
        <f>'IRA Calculations'!AP165</f>
        <v>0</v>
      </c>
      <c r="AD7" s="7">
        <f>'IRA Calculations'!AQ165</f>
        <v>0</v>
      </c>
      <c r="AE7" s="7">
        <f>'IRA Calculations'!AR165</f>
        <v>0</v>
      </c>
      <c r="AF7" s="7">
        <f>'IRA Calculations'!AS165</f>
        <v>0</v>
      </c>
      <c r="AG7" s="7">
        <f>'IRA Calculations'!AT165</f>
        <v>0</v>
      </c>
    </row>
    <row r="8" spans="1:35">
      <c r="A8" s="1" t="s">
        <v>344</v>
      </c>
      <c r="B8" s="7">
        <f>'IRA Calculations'!O166</f>
        <v>0</v>
      </c>
      <c r="C8" s="7">
        <f>'IRA Calculations'!P166</f>
        <v>0</v>
      </c>
      <c r="D8" s="7">
        <f>'IRA Calculations'!Q166</f>
        <v>0</v>
      </c>
      <c r="E8" s="7">
        <f>'IRA Calculations'!R166</f>
        <v>0</v>
      </c>
      <c r="F8" s="7">
        <f>'IRA Calculations'!S166</f>
        <v>0</v>
      </c>
      <c r="G8" s="7">
        <f>'IRA Calculations'!T166</f>
        <v>0</v>
      </c>
      <c r="H8" s="7">
        <f>'IRA Calculations'!U166</f>
        <v>0</v>
      </c>
      <c r="I8" s="7">
        <f>'IRA Calculations'!V166</f>
        <v>0</v>
      </c>
      <c r="J8" s="7">
        <f>'IRA Calculations'!W166</f>
        <v>0</v>
      </c>
      <c r="K8" s="7">
        <f>'IRA Calculations'!X166</f>
        <v>0</v>
      </c>
      <c r="L8" s="7">
        <f>'IRA Calculations'!Y166</f>
        <v>0</v>
      </c>
      <c r="M8" s="7">
        <f>'IRA Calculations'!Z166</f>
        <v>0</v>
      </c>
      <c r="N8" s="7">
        <f>'IRA Calculations'!AA166</f>
        <v>0</v>
      </c>
      <c r="O8" s="7">
        <f>'IRA Calculations'!AB166</f>
        <v>0</v>
      </c>
      <c r="P8" s="7">
        <f>'IRA Calculations'!AC166</f>
        <v>0</v>
      </c>
      <c r="Q8" s="7">
        <f>'IRA Calculations'!AD166</f>
        <v>0</v>
      </c>
      <c r="R8" s="7">
        <f>'IRA Calculations'!AE166</f>
        <v>0</v>
      </c>
      <c r="S8" s="7">
        <f>'IRA Calculations'!AF166</f>
        <v>0</v>
      </c>
      <c r="T8" s="7">
        <f>'IRA Calculations'!AG166</f>
        <v>0</v>
      </c>
      <c r="U8" s="7">
        <f>'IRA Calculations'!AH166</f>
        <v>0</v>
      </c>
      <c r="V8" s="7">
        <f>'IRA Calculations'!AI166</f>
        <v>0</v>
      </c>
      <c r="W8" s="7">
        <f>'IRA Calculations'!AJ166</f>
        <v>0</v>
      </c>
      <c r="X8" s="7">
        <f>'IRA Calculations'!AK166</f>
        <v>0</v>
      </c>
      <c r="Y8" s="7">
        <f>'IRA Calculations'!AL166</f>
        <v>0</v>
      </c>
      <c r="Z8" s="7">
        <f>'IRA Calculations'!AM166</f>
        <v>0</v>
      </c>
      <c r="AA8" s="7">
        <f>'IRA Calculations'!AN166</f>
        <v>0</v>
      </c>
      <c r="AB8" s="7">
        <f>'IRA Calculations'!AO166</f>
        <v>0</v>
      </c>
      <c r="AC8" s="7">
        <f>'IRA Calculations'!AP166</f>
        <v>0</v>
      </c>
      <c r="AD8" s="7">
        <f>'IRA Calculations'!AQ166</f>
        <v>0</v>
      </c>
      <c r="AE8" s="7">
        <f>'IRA Calculations'!AR166</f>
        <v>0</v>
      </c>
      <c r="AF8" s="7">
        <f>'IRA Calculations'!AS166</f>
        <v>0</v>
      </c>
      <c r="AG8" s="7">
        <f>'IRA Calculations'!AT166</f>
        <v>0</v>
      </c>
    </row>
    <row r="9" spans="1:35">
      <c r="A9" s="1" t="s">
        <v>345</v>
      </c>
      <c r="B9" s="7">
        <f>'IRA Calculations'!O167</f>
        <v>0</v>
      </c>
      <c r="C9" s="7">
        <f>'IRA Calculations'!P167</f>
        <v>0</v>
      </c>
      <c r="D9" s="7">
        <f>'IRA Calculations'!Q167</f>
        <v>0</v>
      </c>
      <c r="E9" s="7">
        <f>'IRA Calculations'!R167</f>
        <v>0</v>
      </c>
      <c r="F9" s="7">
        <f>'IRA Calculations'!S167</f>
        <v>0</v>
      </c>
      <c r="G9" s="7">
        <f>'IRA Calculations'!T167</f>
        <v>0</v>
      </c>
      <c r="H9" s="7">
        <f>'IRA Calculations'!U167</f>
        <v>0</v>
      </c>
      <c r="I9" s="7">
        <f>'IRA Calculations'!V167</f>
        <v>0</v>
      </c>
      <c r="J9" s="7">
        <f>'IRA Calculations'!W167</f>
        <v>0</v>
      </c>
      <c r="K9" s="7">
        <f>'IRA Calculations'!X167</f>
        <v>0</v>
      </c>
      <c r="L9" s="7">
        <f>'IRA Calculations'!Y167</f>
        <v>0</v>
      </c>
      <c r="M9" s="7">
        <f>'IRA Calculations'!Z167</f>
        <v>0</v>
      </c>
      <c r="N9" s="7">
        <f>'IRA Calculations'!AA167</f>
        <v>0</v>
      </c>
      <c r="O9" s="7">
        <f>'IRA Calculations'!AB167</f>
        <v>0</v>
      </c>
      <c r="P9" s="7">
        <f>'IRA Calculations'!AC167</f>
        <v>0</v>
      </c>
      <c r="Q9" s="7">
        <f>'IRA Calculations'!AD167</f>
        <v>0</v>
      </c>
      <c r="R9" s="7">
        <f>'IRA Calculations'!AE167</f>
        <v>0</v>
      </c>
      <c r="S9" s="7">
        <f>'IRA Calculations'!AF167</f>
        <v>0</v>
      </c>
      <c r="T9" s="7">
        <f>'IRA Calculations'!AG167</f>
        <v>0</v>
      </c>
      <c r="U9" s="7">
        <f>'IRA Calculations'!AH167</f>
        <v>0</v>
      </c>
      <c r="V9" s="7">
        <f>'IRA Calculations'!AI167</f>
        <v>0</v>
      </c>
      <c r="W9" s="7">
        <f>'IRA Calculations'!AJ167</f>
        <v>0</v>
      </c>
      <c r="X9" s="7">
        <f>'IRA Calculations'!AK167</f>
        <v>0</v>
      </c>
      <c r="Y9" s="7">
        <f>'IRA Calculations'!AL167</f>
        <v>0</v>
      </c>
      <c r="Z9" s="7">
        <f>'IRA Calculations'!AM167</f>
        <v>0</v>
      </c>
      <c r="AA9" s="7">
        <f>'IRA Calculations'!AN167</f>
        <v>0</v>
      </c>
      <c r="AB9" s="7">
        <f>'IRA Calculations'!AO167</f>
        <v>0</v>
      </c>
      <c r="AC9" s="7">
        <f>'IRA Calculations'!AP167</f>
        <v>0</v>
      </c>
      <c r="AD9" s="7">
        <f>'IRA Calculations'!AQ167</f>
        <v>0</v>
      </c>
      <c r="AE9" s="7">
        <f>'IRA Calculations'!AR167</f>
        <v>0</v>
      </c>
      <c r="AF9" s="7">
        <f>'IRA Calculations'!AS167</f>
        <v>0</v>
      </c>
      <c r="AG9" s="7">
        <f>'IRA Calculations'!AT167</f>
        <v>0</v>
      </c>
    </row>
    <row r="10" spans="1:35">
      <c r="A10" s="1" t="s">
        <v>346</v>
      </c>
      <c r="B10" s="7">
        <f>'IRA Calculations'!O168</f>
        <v>0</v>
      </c>
      <c r="C10" s="7">
        <f>'IRA Calculations'!P168</f>
        <v>0</v>
      </c>
      <c r="D10" s="7">
        <f>'IRA Calculations'!Q168</f>
        <v>0</v>
      </c>
      <c r="E10" s="7">
        <f>'IRA Calculations'!R168</f>
        <v>0</v>
      </c>
      <c r="F10" s="7">
        <f>'IRA Calculations'!S168</f>
        <v>0</v>
      </c>
      <c r="G10" s="7">
        <f>'IRA Calculations'!T168</f>
        <v>0</v>
      </c>
      <c r="H10" s="7">
        <f>'IRA Calculations'!U168</f>
        <v>0</v>
      </c>
      <c r="I10" s="7">
        <f>'IRA Calculations'!V168</f>
        <v>0</v>
      </c>
      <c r="J10" s="7">
        <f>'IRA Calculations'!W168</f>
        <v>0</v>
      </c>
      <c r="K10" s="7">
        <f>'IRA Calculations'!X168</f>
        <v>0</v>
      </c>
      <c r="L10" s="7">
        <f>'IRA Calculations'!Y168</f>
        <v>0</v>
      </c>
      <c r="M10" s="7">
        <f>'IRA Calculations'!Z168</f>
        <v>0</v>
      </c>
      <c r="N10" s="7">
        <f>'IRA Calculations'!AA168</f>
        <v>0</v>
      </c>
      <c r="O10" s="7">
        <f>'IRA Calculations'!AB168</f>
        <v>0</v>
      </c>
      <c r="P10" s="7">
        <f>'IRA Calculations'!AC168</f>
        <v>0</v>
      </c>
      <c r="Q10" s="7">
        <f>'IRA Calculations'!AD168</f>
        <v>0</v>
      </c>
      <c r="R10" s="7">
        <f>'IRA Calculations'!AE168</f>
        <v>0</v>
      </c>
      <c r="S10" s="7">
        <f>'IRA Calculations'!AF168</f>
        <v>0</v>
      </c>
      <c r="T10" s="7">
        <f>'IRA Calculations'!AG168</f>
        <v>0</v>
      </c>
      <c r="U10" s="7">
        <f>'IRA Calculations'!AH168</f>
        <v>0</v>
      </c>
      <c r="V10" s="7">
        <f>'IRA Calculations'!AI168</f>
        <v>0</v>
      </c>
      <c r="W10" s="7">
        <f>'IRA Calculations'!AJ168</f>
        <v>0</v>
      </c>
      <c r="X10" s="7">
        <f>'IRA Calculations'!AK168</f>
        <v>0</v>
      </c>
      <c r="Y10" s="7">
        <f>'IRA Calculations'!AL168</f>
        <v>0</v>
      </c>
      <c r="Z10" s="7">
        <f>'IRA Calculations'!AM168</f>
        <v>0</v>
      </c>
      <c r="AA10" s="7">
        <f>'IRA Calculations'!AN168</f>
        <v>0</v>
      </c>
      <c r="AB10" s="7">
        <f>'IRA Calculations'!AO168</f>
        <v>0</v>
      </c>
      <c r="AC10" s="7">
        <f>'IRA Calculations'!AP168</f>
        <v>0</v>
      </c>
      <c r="AD10" s="7">
        <f>'IRA Calculations'!AQ168</f>
        <v>0</v>
      </c>
      <c r="AE10" s="7">
        <f>'IRA Calculations'!AR168</f>
        <v>0</v>
      </c>
      <c r="AF10" s="7">
        <f>'IRA Calculations'!AS168</f>
        <v>0</v>
      </c>
      <c r="AG10" s="7">
        <f>'IRA Calculations'!AT168</f>
        <v>0</v>
      </c>
    </row>
    <row r="11" spans="1:35">
      <c r="A11" s="1" t="s">
        <v>347</v>
      </c>
      <c r="B11" s="7">
        <f>'IRA Calculations'!O169</f>
        <v>0</v>
      </c>
      <c r="C11" s="7">
        <f>'IRA Calculations'!P169</f>
        <v>0</v>
      </c>
      <c r="D11" s="7">
        <f>'IRA Calculations'!Q169</f>
        <v>0</v>
      </c>
      <c r="E11" s="7">
        <f>'IRA Calculations'!R169</f>
        <v>0</v>
      </c>
      <c r="F11" s="7">
        <f>'IRA Calculations'!S169</f>
        <v>0</v>
      </c>
      <c r="G11" s="7">
        <f>'IRA Calculations'!T169</f>
        <v>0</v>
      </c>
      <c r="H11" s="7">
        <f>'IRA Calculations'!U169</f>
        <v>0</v>
      </c>
      <c r="I11" s="7">
        <f>'IRA Calculations'!V169</f>
        <v>0</v>
      </c>
      <c r="J11" s="7">
        <f>'IRA Calculations'!W169</f>
        <v>0</v>
      </c>
      <c r="K11" s="7">
        <f>'IRA Calculations'!X169</f>
        <v>0</v>
      </c>
      <c r="L11" s="7">
        <f>'IRA Calculations'!Y169</f>
        <v>0</v>
      </c>
      <c r="M11" s="7">
        <f>'IRA Calculations'!Z169</f>
        <v>0</v>
      </c>
      <c r="N11" s="7">
        <f>'IRA Calculations'!AA169</f>
        <v>0</v>
      </c>
      <c r="O11" s="7">
        <f>'IRA Calculations'!AB169</f>
        <v>0</v>
      </c>
      <c r="P11" s="7">
        <f>'IRA Calculations'!AC169</f>
        <v>0</v>
      </c>
      <c r="Q11" s="7">
        <f>'IRA Calculations'!AD169</f>
        <v>0</v>
      </c>
      <c r="R11" s="7">
        <f>'IRA Calculations'!AE169</f>
        <v>0</v>
      </c>
      <c r="S11" s="7">
        <f>'IRA Calculations'!AF169</f>
        <v>0</v>
      </c>
      <c r="T11" s="7">
        <f>'IRA Calculations'!AG169</f>
        <v>0</v>
      </c>
      <c r="U11" s="7">
        <f>'IRA Calculations'!AH169</f>
        <v>0</v>
      </c>
      <c r="V11" s="7">
        <f>'IRA Calculations'!AI169</f>
        <v>0</v>
      </c>
      <c r="W11" s="7">
        <f>'IRA Calculations'!AJ169</f>
        <v>0</v>
      </c>
      <c r="X11" s="7">
        <f>'IRA Calculations'!AK169</f>
        <v>0</v>
      </c>
      <c r="Y11" s="7">
        <f>'IRA Calculations'!AL169</f>
        <v>0</v>
      </c>
      <c r="Z11" s="7">
        <f>'IRA Calculations'!AM169</f>
        <v>0</v>
      </c>
      <c r="AA11" s="7">
        <f>'IRA Calculations'!AN169</f>
        <v>0</v>
      </c>
      <c r="AB11" s="7">
        <f>'IRA Calculations'!AO169</f>
        <v>0</v>
      </c>
      <c r="AC11" s="7">
        <f>'IRA Calculations'!AP169</f>
        <v>0</v>
      </c>
      <c r="AD11" s="7">
        <f>'IRA Calculations'!AQ169</f>
        <v>0</v>
      </c>
      <c r="AE11" s="7">
        <f>'IRA Calculations'!AR169</f>
        <v>0</v>
      </c>
      <c r="AF11" s="7">
        <f>'IRA Calculations'!AS169</f>
        <v>0</v>
      </c>
      <c r="AG11" s="7">
        <f>'IRA Calculations'!AT169</f>
        <v>0</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zoomScale="80" zoomScaleNormal="80" workbookViewId="0">
      <selection activeCell="F12" sqref="F12"/>
    </sheetView>
  </sheetViews>
  <sheetFormatPr defaultColWidth="8.85546875" defaultRowHeight="15"/>
  <cols>
    <col min="1" max="1" width="29.85546875" customWidth="1"/>
    <col min="2" max="33" width="10.1406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Calculations'!O173</f>
        <v>69631390837272.297</v>
      </c>
      <c r="C2" s="7">
        <f>'IRA Calculations'!P173</f>
        <v>69631390837272.297</v>
      </c>
      <c r="D2" s="7">
        <f>'IRA Calculations'!Q173</f>
        <v>69631390837272.297</v>
      </c>
      <c r="E2" s="7">
        <f>'IRA Calculations'!R173</f>
        <v>70581628047717.016</v>
      </c>
      <c r="F2" s="7">
        <f>'IRA Calculations'!S173</f>
        <v>71418901207389</v>
      </c>
      <c r="G2" s="7">
        <f>'IRA Calculations'!T173</f>
        <v>72077718439808.594</v>
      </c>
      <c r="H2" s="7">
        <f>'IRA Calculations'!U173</f>
        <v>72517616374828.234</v>
      </c>
      <c r="I2" s="7">
        <f>'IRA Calculations'!V173</f>
        <v>72716586997287.688</v>
      </c>
      <c r="J2" s="7">
        <f>'IRA Calculations'!W173</f>
        <v>72720804650074.813</v>
      </c>
      <c r="K2" s="7">
        <f>'IRA Calculations'!X173</f>
        <v>72597982476817.469</v>
      </c>
      <c r="L2" s="7">
        <f>'IRA Calculations'!Y173</f>
        <v>72429348834047.297</v>
      </c>
      <c r="M2" s="7">
        <f>'IRA Calculations'!Z173</f>
        <v>72267054152614.516</v>
      </c>
      <c r="N2" s="7">
        <f>'IRA Calculations'!AA173</f>
        <v>72169197604903.281</v>
      </c>
      <c r="O2" s="7">
        <f>'IRA Calculations'!AB173</f>
        <v>72151774589317.344</v>
      </c>
      <c r="P2" s="7">
        <f>'IRA Calculations'!AC173</f>
        <v>72211781700102.625</v>
      </c>
      <c r="Q2" s="7">
        <f>'IRA Calculations'!AD173</f>
        <v>72345379990218.234</v>
      </c>
      <c r="R2" s="7">
        <f>'IRA Calculations'!AE173</f>
        <v>72534650821936.766</v>
      </c>
      <c r="S2" s="7">
        <f>'IRA Calculations'!AF173</f>
        <v>72769071857223.25</v>
      </c>
      <c r="T2" s="7">
        <f>'IRA Calculations'!AG173</f>
        <v>73039004332487.625</v>
      </c>
      <c r="U2" s="7">
        <f>'IRA Calculations'!AH173</f>
        <v>73342521189621.859</v>
      </c>
      <c r="V2" s="7">
        <f>'IRA Calculations'!AI173</f>
        <v>73669311739606.344</v>
      </c>
      <c r="W2" s="7">
        <f>'IRA Calculations'!AJ173</f>
        <v>74002902307257.141</v>
      </c>
      <c r="X2" s="7">
        <f>'IRA Calculations'!AK173</f>
        <v>74365675760007.656</v>
      </c>
      <c r="Y2" s="7">
        <f>'IRA Calculations'!AL173</f>
        <v>74750555129320</v>
      </c>
      <c r="Z2" s="7">
        <f>'IRA Calculations'!AM173</f>
        <v>75161766515469.906</v>
      </c>
      <c r="AA2" s="7">
        <f>'IRA Calculations'!AN173</f>
        <v>75598105103919.672</v>
      </c>
      <c r="AB2" s="7">
        <f>'IRA Calculations'!AO173</f>
        <v>76062117203106.688</v>
      </c>
      <c r="AC2" s="7">
        <f>'IRA Calculations'!AP173</f>
        <v>76552455173023.719</v>
      </c>
      <c r="AD2" s="7">
        <f>'IRA Calculations'!AQ173</f>
        <v>77065091465745.781</v>
      </c>
      <c r="AE2" s="7">
        <f>'IRA Calculations'!AR173</f>
        <v>77604405301557.375</v>
      </c>
      <c r="AF2" s="7">
        <f>'IRA Calculations'!AS173</f>
        <v>78159183513390.141</v>
      </c>
      <c r="AG2" s="7">
        <f>'IRA Calculations'!AT173</f>
        <v>78731463652367.469</v>
      </c>
    </row>
    <row r="3" spans="1:35">
      <c r="A3" s="1" t="s">
        <v>77</v>
      </c>
      <c r="B3" s="7">
        <f>'IRA Calculations'!O174</f>
        <v>0</v>
      </c>
      <c r="C3" s="7">
        <f>'IRA Calculations'!P174</f>
        <v>0</v>
      </c>
      <c r="D3" s="7">
        <f>'IRA Calculations'!Q174</f>
        <v>0</v>
      </c>
      <c r="E3" s="7">
        <f>'IRA Calculations'!R174</f>
        <v>0</v>
      </c>
      <c r="F3" s="7">
        <f>'IRA Calculations'!S174</f>
        <v>0</v>
      </c>
      <c r="G3" s="7">
        <f>'IRA Calculations'!T174</f>
        <v>0</v>
      </c>
      <c r="H3" s="7">
        <f>'IRA Calculations'!U174</f>
        <v>0</v>
      </c>
      <c r="I3" s="7">
        <f>'IRA Calculations'!V174</f>
        <v>0</v>
      </c>
      <c r="J3" s="7">
        <f>'IRA Calculations'!W174</f>
        <v>0</v>
      </c>
      <c r="K3" s="7">
        <f>'IRA Calculations'!X174</f>
        <v>0</v>
      </c>
      <c r="L3" s="7">
        <f>'IRA Calculations'!Y174</f>
        <v>0</v>
      </c>
      <c r="M3" s="7">
        <f>'IRA Calculations'!Z174</f>
        <v>0</v>
      </c>
      <c r="N3" s="7">
        <f>'IRA Calculations'!AA174</f>
        <v>0</v>
      </c>
      <c r="O3" s="7">
        <f>'IRA Calculations'!AB174</f>
        <v>0</v>
      </c>
      <c r="P3" s="7">
        <f>'IRA Calculations'!AC174</f>
        <v>0</v>
      </c>
      <c r="Q3" s="7">
        <f>'IRA Calculations'!AD174</f>
        <v>0</v>
      </c>
      <c r="R3" s="7">
        <f>'IRA Calculations'!AE174</f>
        <v>0</v>
      </c>
      <c r="S3" s="7">
        <f>'IRA Calculations'!AF174</f>
        <v>0</v>
      </c>
      <c r="T3" s="7">
        <f>'IRA Calculations'!AG174</f>
        <v>0</v>
      </c>
      <c r="U3" s="7">
        <f>'IRA Calculations'!AH174</f>
        <v>0</v>
      </c>
      <c r="V3" s="7">
        <f>'IRA Calculations'!AI174</f>
        <v>0</v>
      </c>
      <c r="W3" s="7">
        <f>'IRA Calculations'!AJ174</f>
        <v>0</v>
      </c>
      <c r="X3" s="7">
        <f>'IRA Calculations'!AK174</f>
        <v>0</v>
      </c>
      <c r="Y3" s="7">
        <f>'IRA Calculations'!AL174</f>
        <v>0</v>
      </c>
      <c r="Z3" s="7">
        <f>'IRA Calculations'!AM174</f>
        <v>0</v>
      </c>
      <c r="AA3" s="7">
        <f>'IRA Calculations'!AN174</f>
        <v>0</v>
      </c>
      <c r="AB3" s="7">
        <f>'IRA Calculations'!AO174</f>
        <v>0</v>
      </c>
      <c r="AC3" s="7">
        <f>'IRA Calculations'!AP174</f>
        <v>0</v>
      </c>
      <c r="AD3" s="7">
        <f>'IRA Calculations'!AQ174</f>
        <v>0</v>
      </c>
      <c r="AE3" s="7">
        <f>'IRA Calculations'!AR174</f>
        <v>0</v>
      </c>
      <c r="AF3" s="7">
        <f>'IRA Calculations'!AS174</f>
        <v>0</v>
      </c>
      <c r="AG3" s="7">
        <f>'IRA Calculations'!AT174</f>
        <v>0</v>
      </c>
    </row>
    <row r="4" spans="1:35">
      <c r="A4" s="1" t="s">
        <v>78</v>
      </c>
      <c r="B4" s="7">
        <f>'IRA Calculations'!O175</f>
        <v>112592346226970.47</v>
      </c>
      <c r="C4" s="7">
        <f>'IRA Calculations'!P175</f>
        <v>112592346226970.47</v>
      </c>
      <c r="D4" s="7">
        <f>'IRA Calculations'!Q175</f>
        <v>112592346226970.47</v>
      </c>
      <c r="E4" s="7">
        <f>'IRA Calculations'!R175</f>
        <v>113535852461413.61</v>
      </c>
      <c r="F4" s="7">
        <f>'IRA Calculations'!S175</f>
        <v>114447157149996.56</v>
      </c>
      <c r="G4" s="7">
        <f>'IRA Calculations'!T175</f>
        <v>115335766402166.55</v>
      </c>
      <c r="H4" s="7">
        <f>'IRA Calculations'!U175</f>
        <v>116224581762695</v>
      </c>
      <c r="I4" s="7">
        <f>'IRA Calculations'!V175</f>
        <v>117136458026016.3</v>
      </c>
      <c r="J4" s="7">
        <f>'IRA Calculations'!W175</f>
        <v>118107125970421.56</v>
      </c>
      <c r="K4" s="7">
        <f>'IRA Calculations'!X175</f>
        <v>119139513138111.66</v>
      </c>
      <c r="L4" s="7">
        <f>'IRA Calculations'!Y175</f>
        <v>120234506785284.3</v>
      </c>
      <c r="M4" s="7">
        <f>'IRA Calculations'!Z175</f>
        <v>121372045266413.17</v>
      </c>
      <c r="N4" s="7">
        <f>'IRA Calculations'!AA175</f>
        <v>122537608913720.77</v>
      </c>
      <c r="O4" s="7">
        <f>'IRA Calculations'!AB175</f>
        <v>123715120340970.8</v>
      </c>
      <c r="P4" s="7">
        <f>'IRA Calculations'!AC175</f>
        <v>124906287602671.69</v>
      </c>
      <c r="Q4" s="7">
        <f>'IRA Calculations'!AD175</f>
        <v>126091118421709.16</v>
      </c>
      <c r="R4" s="7">
        <f>'IRA Calculations'!AE175</f>
        <v>127276790310302.48</v>
      </c>
      <c r="S4" s="7">
        <f>'IRA Calculations'!AF175</f>
        <v>128454981034952.38</v>
      </c>
      <c r="T4" s="7">
        <f>'IRA Calculations'!AG175</f>
        <v>129627625734077.7</v>
      </c>
      <c r="U4" s="7">
        <f>'IRA Calculations'!AH175</f>
        <v>130806329945508.94</v>
      </c>
      <c r="V4" s="7">
        <f>'IRA Calculations'!AI175</f>
        <v>131987220375000.89</v>
      </c>
      <c r="W4" s="7">
        <f>'IRA Calculations'!AJ175</f>
        <v>133167389171457.8</v>
      </c>
      <c r="X4" s="7">
        <f>'IRA Calculations'!AK175</f>
        <v>134351540704808.28</v>
      </c>
      <c r="Y4" s="7">
        <f>'IRA Calculations'!AL175</f>
        <v>135541168634641.45</v>
      </c>
      <c r="Z4" s="7">
        <f>'IRA Calculations'!AM175</f>
        <v>136748973324953.38</v>
      </c>
      <c r="AA4" s="7">
        <f>'IRA Calculations'!AN175</f>
        <v>137941889610370.09</v>
      </c>
      <c r="AB4" s="7">
        <f>'IRA Calculations'!AO175</f>
        <v>139167514839280.78</v>
      </c>
      <c r="AC4" s="7">
        <f>'IRA Calculations'!AP175</f>
        <v>140367925053669.78</v>
      </c>
      <c r="AD4" s="7">
        <f>'IRA Calculations'!AQ175</f>
        <v>141606883909511.66</v>
      </c>
      <c r="AE4" s="7">
        <f>'IRA Calculations'!AR175</f>
        <v>142835461494601.97</v>
      </c>
      <c r="AF4" s="7">
        <f>'IRA Calculations'!AS175</f>
        <v>144072238843872.84</v>
      </c>
      <c r="AG4" s="7">
        <f>'IRA Calculations'!AT175</f>
        <v>145315733681915.09</v>
      </c>
    </row>
    <row r="5" spans="1:35">
      <c r="A5" s="1" t="s">
        <v>79</v>
      </c>
      <c r="B5" s="7">
        <f>'IRA Calculations'!O176</f>
        <v>8036920732.0885458</v>
      </c>
      <c r="C5" s="7">
        <f>'IRA Calculations'!P176</f>
        <v>8036920732.0885458</v>
      </c>
      <c r="D5" s="7">
        <f>'IRA Calculations'!Q176</f>
        <v>8036920732.0885458</v>
      </c>
      <c r="E5" s="7">
        <f>'IRA Calculations'!R176</f>
        <v>7640782345.769351</v>
      </c>
      <c r="F5" s="7">
        <f>'IRA Calculations'!S176</f>
        <v>7246877046.5623674</v>
      </c>
      <c r="G5" s="7">
        <f>'IRA Calculations'!T176</f>
        <v>6859957092.7072392</v>
      </c>
      <c r="H5" s="7">
        <f>'IRA Calculations'!U176</f>
        <v>6488700255.8619871</v>
      </c>
      <c r="I5" s="7">
        <f>'IRA Calculations'!V176</f>
        <v>6142000282.3969736</v>
      </c>
      <c r="J5" s="7">
        <f>'IRA Calculations'!W176</f>
        <v>5828129727.423068</v>
      </c>
      <c r="K5" s="7">
        <f>'IRA Calculations'!X176</f>
        <v>5555723593.3293257</v>
      </c>
      <c r="L5" s="7">
        <f>'IRA Calculations'!Y176</f>
        <v>5328939687.5228348</v>
      </c>
      <c r="M5" s="7">
        <f>'IRA Calculations'!Z176</f>
        <v>5150138712.453721</v>
      </c>
      <c r="N5" s="7">
        <f>'IRA Calculations'!AA176</f>
        <v>5015929748.6483068</v>
      </c>
      <c r="O5" s="7">
        <f>'IRA Calculations'!AB176</f>
        <v>4920687142.7638464</v>
      </c>
      <c r="P5" s="7">
        <f>'IRA Calculations'!AC176</f>
        <v>4854775615.2471685</v>
      </c>
      <c r="Q5" s="7">
        <f>'IRA Calculations'!AD176</f>
        <v>4808668147.364727</v>
      </c>
      <c r="R5" s="7">
        <f>'IRA Calculations'!AE176</f>
        <v>4773627565.3775434</v>
      </c>
      <c r="S5" s="7">
        <f>'IRA Calculations'!AF176</f>
        <v>4743526656.8896379</v>
      </c>
      <c r="T5" s="7">
        <f>'IRA Calculations'!AG176</f>
        <v>4715214915.3077116</v>
      </c>
      <c r="U5" s="7">
        <f>'IRA Calculations'!AH176</f>
        <v>4687081276.1950989</v>
      </c>
      <c r="V5" s="7">
        <f>'IRA Calculations'!AI176</f>
        <v>4658420222.910243</v>
      </c>
      <c r="W5" s="7">
        <f>'IRA Calculations'!AJ176</f>
        <v>4628734070.370903</v>
      </c>
      <c r="X5" s="7">
        <f>'IRA Calculations'!AK176</f>
        <v>4598080875.8944197</v>
      </c>
      <c r="Y5" s="7">
        <f>'IRA Calculations'!AL176</f>
        <v>4566693981.3476</v>
      </c>
      <c r="Z5" s="7">
        <f>'IRA Calculations'!AM176</f>
        <v>4534562817.1377506</v>
      </c>
      <c r="AA5" s="7">
        <f>'IRA Calculations'!AN176</f>
        <v>4500927208.6911144</v>
      </c>
      <c r="AB5" s="7">
        <f>'IRA Calculations'!AO176</f>
        <v>4466840562.4825678</v>
      </c>
      <c r="AC5" s="7">
        <f>'IRA Calculations'!AP176</f>
        <v>4430933935.4675903</v>
      </c>
      <c r="AD5" s="7">
        <f>'IRA Calculations'!AQ176</f>
        <v>4394962926.7224331</v>
      </c>
      <c r="AE5" s="7">
        <f>'IRA Calculations'!AR176</f>
        <v>4357875961.2036352</v>
      </c>
      <c r="AF5" s="7">
        <f>'IRA Calculations'!AS176</f>
        <v>4320124197.6143036</v>
      </c>
      <c r="AG5" s="7">
        <f>'IRA Calculations'!AT176</f>
        <v>4281427537.4914727</v>
      </c>
    </row>
    <row r="6" spans="1:35">
      <c r="A6" s="1" t="s">
        <v>81</v>
      </c>
      <c r="B6" s="7">
        <f>'IRA Calculations'!O177</f>
        <v>0</v>
      </c>
      <c r="C6" s="7">
        <f>'IRA Calculations'!P177</f>
        <v>0</v>
      </c>
      <c r="D6" s="7">
        <f>'IRA Calculations'!Q177</f>
        <v>0</v>
      </c>
      <c r="E6" s="7">
        <f>'IRA Calculations'!R177</f>
        <v>0</v>
      </c>
      <c r="F6" s="7">
        <f>'IRA Calculations'!S177</f>
        <v>0</v>
      </c>
      <c r="G6" s="7">
        <f>'IRA Calculations'!T177</f>
        <v>0</v>
      </c>
      <c r="H6" s="7">
        <f>'IRA Calculations'!U177</f>
        <v>0</v>
      </c>
      <c r="I6" s="7">
        <f>'IRA Calculations'!V177</f>
        <v>0</v>
      </c>
      <c r="J6" s="7">
        <f>'IRA Calculations'!W177</f>
        <v>0</v>
      </c>
      <c r="K6" s="7">
        <f>'IRA Calculations'!X177</f>
        <v>0</v>
      </c>
      <c r="L6" s="7">
        <f>'IRA Calculations'!Y177</f>
        <v>0</v>
      </c>
      <c r="M6" s="7">
        <f>'IRA Calculations'!Z177</f>
        <v>0</v>
      </c>
      <c r="N6" s="7">
        <f>'IRA Calculations'!AA177</f>
        <v>0</v>
      </c>
      <c r="O6" s="7">
        <f>'IRA Calculations'!AB177</f>
        <v>0</v>
      </c>
      <c r="P6" s="7">
        <f>'IRA Calculations'!AC177</f>
        <v>0</v>
      </c>
      <c r="Q6" s="7">
        <f>'IRA Calculations'!AD177</f>
        <v>0</v>
      </c>
      <c r="R6" s="7">
        <f>'IRA Calculations'!AE177</f>
        <v>0</v>
      </c>
      <c r="S6" s="7">
        <f>'IRA Calculations'!AF177</f>
        <v>0</v>
      </c>
      <c r="T6" s="7">
        <f>'IRA Calculations'!AG177</f>
        <v>0</v>
      </c>
      <c r="U6" s="7">
        <f>'IRA Calculations'!AH177</f>
        <v>0</v>
      </c>
      <c r="V6" s="7">
        <f>'IRA Calculations'!AI177</f>
        <v>0</v>
      </c>
      <c r="W6" s="7">
        <f>'IRA Calculations'!AJ177</f>
        <v>0</v>
      </c>
      <c r="X6" s="7">
        <f>'IRA Calculations'!AK177</f>
        <v>0</v>
      </c>
      <c r="Y6" s="7">
        <f>'IRA Calculations'!AL177</f>
        <v>0</v>
      </c>
      <c r="Z6" s="7">
        <f>'IRA Calculations'!AM177</f>
        <v>0</v>
      </c>
      <c r="AA6" s="7">
        <f>'IRA Calculations'!AN177</f>
        <v>0</v>
      </c>
      <c r="AB6" s="7">
        <f>'IRA Calculations'!AO177</f>
        <v>0</v>
      </c>
      <c r="AC6" s="7">
        <f>'IRA Calculations'!AP177</f>
        <v>0</v>
      </c>
      <c r="AD6" s="7">
        <f>'IRA Calculations'!AQ177</f>
        <v>0</v>
      </c>
      <c r="AE6" s="7">
        <f>'IRA Calculations'!AR177</f>
        <v>0</v>
      </c>
      <c r="AF6" s="7">
        <f>'IRA Calculations'!AS177</f>
        <v>0</v>
      </c>
      <c r="AG6" s="7">
        <f>'IRA Calculations'!AT177</f>
        <v>0</v>
      </c>
    </row>
    <row r="7" spans="1:35">
      <c r="A7" s="1" t="s">
        <v>204</v>
      </c>
      <c r="B7" s="7">
        <f>'IRA Calculations'!O178</f>
        <v>0</v>
      </c>
      <c r="C7" s="7">
        <f>'IRA Calculations'!P178</f>
        <v>0</v>
      </c>
      <c r="D7" s="7">
        <f>'IRA Calculations'!Q178</f>
        <v>0</v>
      </c>
      <c r="E7" s="7">
        <f>'IRA Calculations'!R178</f>
        <v>0</v>
      </c>
      <c r="F7" s="7">
        <f>'IRA Calculations'!S178</f>
        <v>0</v>
      </c>
      <c r="G7" s="7">
        <f>'IRA Calculations'!T178</f>
        <v>0</v>
      </c>
      <c r="H7" s="7">
        <f>'IRA Calculations'!U178</f>
        <v>0</v>
      </c>
      <c r="I7" s="7">
        <f>'IRA Calculations'!V178</f>
        <v>0</v>
      </c>
      <c r="J7" s="7">
        <f>'IRA Calculations'!W178</f>
        <v>0</v>
      </c>
      <c r="K7" s="7">
        <f>'IRA Calculations'!X178</f>
        <v>0</v>
      </c>
      <c r="L7" s="7">
        <f>'IRA Calculations'!Y178</f>
        <v>0</v>
      </c>
      <c r="M7" s="7">
        <f>'IRA Calculations'!Z178</f>
        <v>0</v>
      </c>
      <c r="N7" s="7">
        <f>'IRA Calculations'!AA178</f>
        <v>0</v>
      </c>
      <c r="O7" s="7">
        <f>'IRA Calculations'!AB178</f>
        <v>0</v>
      </c>
      <c r="P7" s="7">
        <f>'IRA Calculations'!AC178</f>
        <v>0</v>
      </c>
      <c r="Q7" s="7">
        <f>'IRA Calculations'!AD178</f>
        <v>0</v>
      </c>
      <c r="R7" s="7">
        <f>'IRA Calculations'!AE178</f>
        <v>0</v>
      </c>
      <c r="S7" s="7">
        <f>'IRA Calculations'!AF178</f>
        <v>0</v>
      </c>
      <c r="T7" s="7">
        <f>'IRA Calculations'!AG178</f>
        <v>0</v>
      </c>
      <c r="U7" s="7">
        <f>'IRA Calculations'!AH178</f>
        <v>0</v>
      </c>
      <c r="V7" s="7">
        <f>'IRA Calculations'!AI178</f>
        <v>0</v>
      </c>
      <c r="W7" s="7">
        <f>'IRA Calculations'!AJ178</f>
        <v>0</v>
      </c>
      <c r="X7" s="7">
        <f>'IRA Calculations'!AK178</f>
        <v>0</v>
      </c>
      <c r="Y7" s="7">
        <f>'IRA Calculations'!AL178</f>
        <v>0</v>
      </c>
      <c r="Z7" s="7">
        <f>'IRA Calculations'!AM178</f>
        <v>0</v>
      </c>
      <c r="AA7" s="7">
        <f>'IRA Calculations'!AN178</f>
        <v>0</v>
      </c>
      <c r="AB7" s="7">
        <f>'IRA Calculations'!AO178</f>
        <v>0</v>
      </c>
      <c r="AC7" s="7">
        <f>'IRA Calculations'!AP178</f>
        <v>0</v>
      </c>
      <c r="AD7" s="7">
        <f>'IRA Calculations'!AQ178</f>
        <v>0</v>
      </c>
      <c r="AE7" s="7">
        <f>'IRA Calculations'!AR178</f>
        <v>0</v>
      </c>
      <c r="AF7" s="7">
        <f>'IRA Calculations'!AS178</f>
        <v>0</v>
      </c>
      <c r="AG7" s="7">
        <f>'IRA Calculations'!AT178</f>
        <v>0</v>
      </c>
    </row>
    <row r="8" spans="1:35">
      <c r="A8" s="1" t="s">
        <v>344</v>
      </c>
      <c r="B8" s="7">
        <f>'IRA Calculations'!O179</f>
        <v>0</v>
      </c>
      <c r="C8" s="7">
        <f>'IRA Calculations'!P179</f>
        <v>0</v>
      </c>
      <c r="D8" s="7">
        <f>'IRA Calculations'!Q179</f>
        <v>0</v>
      </c>
      <c r="E8" s="7">
        <f>'IRA Calculations'!R179</f>
        <v>0</v>
      </c>
      <c r="F8" s="7">
        <f>'IRA Calculations'!S179</f>
        <v>0</v>
      </c>
      <c r="G8" s="7">
        <f>'IRA Calculations'!T179</f>
        <v>0</v>
      </c>
      <c r="H8" s="7">
        <f>'IRA Calculations'!U179</f>
        <v>0</v>
      </c>
      <c r="I8" s="7">
        <f>'IRA Calculations'!V179</f>
        <v>0</v>
      </c>
      <c r="J8" s="7">
        <f>'IRA Calculations'!W179</f>
        <v>0</v>
      </c>
      <c r="K8" s="7">
        <f>'IRA Calculations'!X179</f>
        <v>0</v>
      </c>
      <c r="L8" s="7">
        <f>'IRA Calculations'!Y179</f>
        <v>0</v>
      </c>
      <c r="M8" s="7">
        <f>'IRA Calculations'!Z179</f>
        <v>0</v>
      </c>
      <c r="N8" s="7">
        <f>'IRA Calculations'!AA179</f>
        <v>0</v>
      </c>
      <c r="O8" s="7">
        <f>'IRA Calculations'!AB179</f>
        <v>0</v>
      </c>
      <c r="P8" s="7">
        <f>'IRA Calculations'!AC179</f>
        <v>0</v>
      </c>
      <c r="Q8" s="7">
        <f>'IRA Calculations'!AD179</f>
        <v>0</v>
      </c>
      <c r="R8" s="7">
        <f>'IRA Calculations'!AE179</f>
        <v>0</v>
      </c>
      <c r="S8" s="7">
        <f>'IRA Calculations'!AF179</f>
        <v>0</v>
      </c>
      <c r="T8" s="7">
        <f>'IRA Calculations'!AG179</f>
        <v>0</v>
      </c>
      <c r="U8" s="7">
        <f>'IRA Calculations'!AH179</f>
        <v>0</v>
      </c>
      <c r="V8" s="7">
        <f>'IRA Calculations'!AI179</f>
        <v>0</v>
      </c>
      <c r="W8" s="7">
        <f>'IRA Calculations'!AJ179</f>
        <v>0</v>
      </c>
      <c r="X8" s="7">
        <f>'IRA Calculations'!AK179</f>
        <v>0</v>
      </c>
      <c r="Y8" s="7">
        <f>'IRA Calculations'!AL179</f>
        <v>0</v>
      </c>
      <c r="Z8" s="7">
        <f>'IRA Calculations'!AM179</f>
        <v>0</v>
      </c>
      <c r="AA8" s="7">
        <f>'IRA Calculations'!AN179</f>
        <v>0</v>
      </c>
      <c r="AB8" s="7">
        <f>'IRA Calculations'!AO179</f>
        <v>0</v>
      </c>
      <c r="AC8" s="7">
        <f>'IRA Calculations'!AP179</f>
        <v>0</v>
      </c>
      <c r="AD8" s="7">
        <f>'IRA Calculations'!AQ179</f>
        <v>0</v>
      </c>
      <c r="AE8" s="7">
        <f>'IRA Calculations'!AR179</f>
        <v>0</v>
      </c>
      <c r="AF8" s="7">
        <f>'IRA Calculations'!AS179</f>
        <v>0</v>
      </c>
      <c r="AG8" s="7">
        <f>'IRA Calculations'!AT179</f>
        <v>0</v>
      </c>
    </row>
    <row r="9" spans="1:35">
      <c r="A9" s="1" t="s">
        <v>345</v>
      </c>
      <c r="B9" s="7">
        <f>'IRA Calculations'!O180</f>
        <v>0</v>
      </c>
      <c r="C9" s="7">
        <f>'IRA Calculations'!P180</f>
        <v>0</v>
      </c>
      <c r="D9" s="7">
        <f>'IRA Calculations'!Q180</f>
        <v>0</v>
      </c>
      <c r="E9" s="7">
        <f>'IRA Calculations'!R180</f>
        <v>0</v>
      </c>
      <c r="F9" s="7">
        <f>'IRA Calculations'!S180</f>
        <v>0</v>
      </c>
      <c r="G9" s="7">
        <f>'IRA Calculations'!T180</f>
        <v>0</v>
      </c>
      <c r="H9" s="7">
        <f>'IRA Calculations'!U180</f>
        <v>0</v>
      </c>
      <c r="I9" s="7">
        <f>'IRA Calculations'!V180</f>
        <v>0</v>
      </c>
      <c r="J9" s="7">
        <f>'IRA Calculations'!W180</f>
        <v>0</v>
      </c>
      <c r="K9" s="7">
        <f>'IRA Calculations'!X180</f>
        <v>0</v>
      </c>
      <c r="L9" s="7">
        <f>'IRA Calculations'!Y180</f>
        <v>0</v>
      </c>
      <c r="M9" s="7">
        <f>'IRA Calculations'!Z180</f>
        <v>0</v>
      </c>
      <c r="N9" s="7">
        <f>'IRA Calculations'!AA180</f>
        <v>0</v>
      </c>
      <c r="O9" s="7">
        <f>'IRA Calculations'!AB180</f>
        <v>0</v>
      </c>
      <c r="P9" s="7">
        <f>'IRA Calculations'!AC180</f>
        <v>0</v>
      </c>
      <c r="Q9" s="7">
        <f>'IRA Calculations'!AD180</f>
        <v>0</v>
      </c>
      <c r="R9" s="7">
        <f>'IRA Calculations'!AE180</f>
        <v>0</v>
      </c>
      <c r="S9" s="7">
        <f>'IRA Calculations'!AF180</f>
        <v>0</v>
      </c>
      <c r="T9" s="7">
        <f>'IRA Calculations'!AG180</f>
        <v>0</v>
      </c>
      <c r="U9" s="7">
        <f>'IRA Calculations'!AH180</f>
        <v>0</v>
      </c>
      <c r="V9" s="7">
        <f>'IRA Calculations'!AI180</f>
        <v>0</v>
      </c>
      <c r="W9" s="7">
        <f>'IRA Calculations'!AJ180</f>
        <v>0</v>
      </c>
      <c r="X9" s="7">
        <f>'IRA Calculations'!AK180</f>
        <v>0</v>
      </c>
      <c r="Y9" s="7">
        <f>'IRA Calculations'!AL180</f>
        <v>0</v>
      </c>
      <c r="Z9" s="7">
        <f>'IRA Calculations'!AM180</f>
        <v>0</v>
      </c>
      <c r="AA9" s="7">
        <f>'IRA Calculations'!AN180</f>
        <v>0</v>
      </c>
      <c r="AB9" s="7">
        <f>'IRA Calculations'!AO180</f>
        <v>0</v>
      </c>
      <c r="AC9" s="7">
        <f>'IRA Calculations'!AP180</f>
        <v>0</v>
      </c>
      <c r="AD9" s="7">
        <f>'IRA Calculations'!AQ180</f>
        <v>0</v>
      </c>
      <c r="AE9" s="7">
        <f>'IRA Calculations'!AR180</f>
        <v>0</v>
      </c>
      <c r="AF9" s="7">
        <f>'IRA Calculations'!AS180</f>
        <v>0</v>
      </c>
      <c r="AG9" s="7">
        <f>'IRA Calculations'!AT180</f>
        <v>0</v>
      </c>
    </row>
    <row r="10" spans="1:35">
      <c r="A10" s="1" t="s">
        <v>346</v>
      </c>
      <c r="B10" s="7">
        <f>'IRA Calculations'!O181</f>
        <v>0</v>
      </c>
      <c r="C10" s="7">
        <f>'IRA Calculations'!P181</f>
        <v>0</v>
      </c>
      <c r="D10" s="7">
        <f>'IRA Calculations'!Q181</f>
        <v>0</v>
      </c>
      <c r="E10" s="7">
        <f>'IRA Calculations'!R181</f>
        <v>0</v>
      </c>
      <c r="F10" s="7">
        <f>'IRA Calculations'!S181</f>
        <v>0</v>
      </c>
      <c r="G10" s="7">
        <f>'IRA Calculations'!T181</f>
        <v>0</v>
      </c>
      <c r="H10" s="7">
        <f>'IRA Calculations'!U181</f>
        <v>0</v>
      </c>
      <c r="I10" s="7">
        <f>'IRA Calculations'!V181</f>
        <v>0</v>
      </c>
      <c r="J10" s="7">
        <f>'IRA Calculations'!W181</f>
        <v>0</v>
      </c>
      <c r="K10" s="7">
        <f>'IRA Calculations'!X181</f>
        <v>0</v>
      </c>
      <c r="L10" s="7">
        <f>'IRA Calculations'!Y181</f>
        <v>0</v>
      </c>
      <c r="M10" s="7">
        <f>'IRA Calculations'!Z181</f>
        <v>0</v>
      </c>
      <c r="N10" s="7">
        <f>'IRA Calculations'!AA181</f>
        <v>0</v>
      </c>
      <c r="O10" s="7">
        <f>'IRA Calculations'!AB181</f>
        <v>0</v>
      </c>
      <c r="P10" s="7">
        <f>'IRA Calculations'!AC181</f>
        <v>0</v>
      </c>
      <c r="Q10" s="7">
        <f>'IRA Calculations'!AD181</f>
        <v>0</v>
      </c>
      <c r="R10" s="7">
        <f>'IRA Calculations'!AE181</f>
        <v>0</v>
      </c>
      <c r="S10" s="7">
        <f>'IRA Calculations'!AF181</f>
        <v>0</v>
      </c>
      <c r="T10" s="7">
        <f>'IRA Calculations'!AG181</f>
        <v>0</v>
      </c>
      <c r="U10" s="7">
        <f>'IRA Calculations'!AH181</f>
        <v>0</v>
      </c>
      <c r="V10" s="7">
        <f>'IRA Calculations'!AI181</f>
        <v>0</v>
      </c>
      <c r="W10" s="7">
        <f>'IRA Calculations'!AJ181</f>
        <v>0</v>
      </c>
      <c r="X10" s="7">
        <f>'IRA Calculations'!AK181</f>
        <v>0</v>
      </c>
      <c r="Y10" s="7">
        <f>'IRA Calculations'!AL181</f>
        <v>0</v>
      </c>
      <c r="Z10" s="7">
        <f>'IRA Calculations'!AM181</f>
        <v>0</v>
      </c>
      <c r="AA10" s="7">
        <f>'IRA Calculations'!AN181</f>
        <v>0</v>
      </c>
      <c r="AB10" s="7">
        <f>'IRA Calculations'!AO181</f>
        <v>0</v>
      </c>
      <c r="AC10" s="7">
        <f>'IRA Calculations'!AP181</f>
        <v>0</v>
      </c>
      <c r="AD10" s="7">
        <f>'IRA Calculations'!AQ181</f>
        <v>0</v>
      </c>
      <c r="AE10" s="7">
        <f>'IRA Calculations'!AR181</f>
        <v>0</v>
      </c>
      <c r="AF10" s="7">
        <f>'IRA Calculations'!AS181</f>
        <v>0</v>
      </c>
      <c r="AG10" s="7">
        <f>'IRA Calculations'!AT181</f>
        <v>0</v>
      </c>
    </row>
    <row r="11" spans="1:35">
      <c r="A11" s="1" t="s">
        <v>347</v>
      </c>
      <c r="B11" s="7">
        <f>'IRA Calculations'!O182</f>
        <v>0</v>
      </c>
      <c r="C11" s="7">
        <f>'IRA Calculations'!P182</f>
        <v>0</v>
      </c>
      <c r="D11" s="7">
        <f>'IRA Calculations'!Q182</f>
        <v>0</v>
      </c>
      <c r="E11" s="7">
        <f>'IRA Calculations'!R182</f>
        <v>0</v>
      </c>
      <c r="F11" s="7">
        <f>'IRA Calculations'!S182</f>
        <v>0</v>
      </c>
      <c r="G11" s="7">
        <f>'IRA Calculations'!T182</f>
        <v>0</v>
      </c>
      <c r="H11" s="7">
        <f>'IRA Calculations'!U182</f>
        <v>0</v>
      </c>
      <c r="I11" s="7">
        <f>'IRA Calculations'!V182</f>
        <v>0</v>
      </c>
      <c r="J11" s="7">
        <f>'IRA Calculations'!W182</f>
        <v>0</v>
      </c>
      <c r="K11" s="7">
        <f>'IRA Calculations'!X182</f>
        <v>0</v>
      </c>
      <c r="L11" s="7">
        <f>'IRA Calculations'!Y182</f>
        <v>0</v>
      </c>
      <c r="M11" s="7">
        <f>'IRA Calculations'!Z182</f>
        <v>0</v>
      </c>
      <c r="N11" s="7">
        <f>'IRA Calculations'!AA182</f>
        <v>0</v>
      </c>
      <c r="O11" s="7">
        <f>'IRA Calculations'!AB182</f>
        <v>0</v>
      </c>
      <c r="P11" s="7">
        <f>'IRA Calculations'!AC182</f>
        <v>0</v>
      </c>
      <c r="Q11" s="7">
        <f>'IRA Calculations'!AD182</f>
        <v>0</v>
      </c>
      <c r="R11" s="7">
        <f>'IRA Calculations'!AE182</f>
        <v>0</v>
      </c>
      <c r="S11" s="7">
        <f>'IRA Calculations'!AF182</f>
        <v>0</v>
      </c>
      <c r="T11" s="7">
        <f>'IRA Calculations'!AG182</f>
        <v>0</v>
      </c>
      <c r="U11" s="7">
        <f>'IRA Calculations'!AH182</f>
        <v>0</v>
      </c>
      <c r="V11" s="7">
        <f>'IRA Calculations'!AI182</f>
        <v>0</v>
      </c>
      <c r="W11" s="7">
        <f>'IRA Calculations'!AJ182</f>
        <v>0</v>
      </c>
      <c r="X11" s="7">
        <f>'IRA Calculations'!AK182</f>
        <v>0</v>
      </c>
      <c r="Y11" s="7">
        <f>'IRA Calculations'!AL182</f>
        <v>0</v>
      </c>
      <c r="Z11" s="7">
        <f>'IRA Calculations'!AM182</f>
        <v>0</v>
      </c>
      <c r="AA11" s="7">
        <f>'IRA Calculations'!AN182</f>
        <v>0</v>
      </c>
      <c r="AB11" s="7">
        <f>'IRA Calculations'!AO182</f>
        <v>0</v>
      </c>
      <c r="AC11" s="7">
        <f>'IRA Calculations'!AP182</f>
        <v>0</v>
      </c>
      <c r="AD11" s="7">
        <f>'IRA Calculations'!AQ182</f>
        <v>0</v>
      </c>
      <c r="AE11" s="7">
        <f>'IRA Calculations'!AR182</f>
        <v>0</v>
      </c>
      <c r="AF11" s="7">
        <f>'IRA Calculations'!AS182</f>
        <v>0</v>
      </c>
      <c r="AG11" s="7">
        <f>'IRA Calculations'!AT182</f>
        <v>0</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election activeCell="L43" sqref="L43"/>
    </sheetView>
  </sheetViews>
  <sheetFormatPr defaultColWidth="8.85546875" defaultRowHeight="15"/>
  <cols>
    <col min="1" max="1" width="29.85546875" customWidth="1"/>
    <col min="2" max="33" width="9.8554687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Calculations'!O186</f>
        <v>188490654066117.47</v>
      </c>
      <c r="C2" s="7">
        <f>'IRA Calculations'!P186</f>
        <v>188490654066117.47</v>
      </c>
      <c r="D2" s="7">
        <f>'IRA Calculations'!Q186</f>
        <v>188490654066117.47</v>
      </c>
      <c r="E2" s="7">
        <f>'IRA Calculations'!R186</f>
        <v>190354323482015.06</v>
      </c>
      <c r="F2" s="7">
        <f>'IRA Calculations'!S186</f>
        <v>192517363967154.13</v>
      </c>
      <c r="G2" s="7">
        <f>'IRA Calculations'!T186</f>
        <v>195031553277381.81</v>
      </c>
      <c r="H2" s="7">
        <f>'IRA Calculations'!U186</f>
        <v>197612855793438.13</v>
      </c>
      <c r="I2" s="7">
        <f>'IRA Calculations'!V186</f>
        <v>200373649033189.94</v>
      </c>
      <c r="J2" s="7">
        <f>'IRA Calculations'!W186</f>
        <v>203255064656389.25</v>
      </c>
      <c r="K2" s="7">
        <f>'IRA Calculations'!X186</f>
        <v>206211261210407.44</v>
      </c>
      <c r="L2" s="7">
        <f>'IRA Calculations'!Y186</f>
        <v>209293439310500.78</v>
      </c>
      <c r="M2" s="7">
        <f>'IRA Calculations'!Z186</f>
        <v>212457324028501.16</v>
      </c>
      <c r="N2" s="7">
        <f>'IRA Calculations'!AA186</f>
        <v>215687250119803.28</v>
      </c>
      <c r="O2" s="7">
        <f>'IRA Calculations'!AB186</f>
        <v>219069541327040.38</v>
      </c>
      <c r="P2" s="7">
        <f>'IRA Calculations'!AC186</f>
        <v>222527932643588.91</v>
      </c>
      <c r="Q2" s="7">
        <f>'IRA Calculations'!AD186</f>
        <v>226109502251914.81</v>
      </c>
      <c r="R2" s="7">
        <f>'IRA Calculations'!AE186</f>
        <v>229795369409838.91</v>
      </c>
      <c r="S2" s="7">
        <f>'IRA Calculations'!AF186</f>
        <v>233520234781960.84</v>
      </c>
      <c r="T2" s="7">
        <f>'IRA Calculations'!AG186</f>
        <v>237408925633174.47</v>
      </c>
      <c r="U2" s="7">
        <f>'IRA Calculations'!AH186</f>
        <v>241323093119032.28</v>
      </c>
      <c r="V2" s="7">
        <f>'IRA Calculations'!AI186</f>
        <v>245358542577585.31</v>
      </c>
      <c r="W2" s="7">
        <f>'IRA Calculations'!AJ186</f>
        <v>249505462618791.75</v>
      </c>
      <c r="X2" s="7">
        <f>'IRA Calculations'!AK186</f>
        <v>253778694000696.5</v>
      </c>
      <c r="Y2" s="7">
        <f>'IRA Calculations'!AL186</f>
        <v>258139815649693.38</v>
      </c>
      <c r="Z2" s="7">
        <f>'IRA Calculations'!AM186</f>
        <v>262637719618676.63</v>
      </c>
      <c r="AA2" s="7">
        <f>'IRA Calculations'!AN186</f>
        <v>267211311453692.19</v>
      </c>
      <c r="AB2" s="7">
        <f>'IRA Calculations'!AO186</f>
        <v>271830992087304.94</v>
      </c>
      <c r="AC2" s="7">
        <f>'IRA Calculations'!AP186</f>
        <v>276621341438441.47</v>
      </c>
      <c r="AD2" s="7">
        <f>'IRA Calculations'!AQ186</f>
        <v>281405424691736.25</v>
      </c>
      <c r="AE2" s="7">
        <f>'IRA Calculations'!AR186</f>
        <v>286340966125751.75</v>
      </c>
      <c r="AF2" s="7">
        <f>'IRA Calculations'!AS186</f>
        <v>291389132423602</v>
      </c>
      <c r="AG2" s="7">
        <f>'IRA Calculations'!AT186</f>
        <v>296578038576917</v>
      </c>
    </row>
    <row r="3" spans="1:35">
      <c r="A3" s="1" t="s">
        <v>77</v>
      </c>
      <c r="B3" s="7">
        <f>'IRA Calculations'!O187</f>
        <v>0</v>
      </c>
      <c r="C3" s="7">
        <f>'IRA Calculations'!P187</f>
        <v>0</v>
      </c>
      <c r="D3" s="7">
        <f>'IRA Calculations'!Q187</f>
        <v>0</v>
      </c>
      <c r="E3" s="7">
        <f>'IRA Calculations'!R187</f>
        <v>0</v>
      </c>
      <c r="F3" s="7">
        <f>'IRA Calculations'!S187</f>
        <v>0</v>
      </c>
      <c r="G3" s="7">
        <f>'IRA Calculations'!T187</f>
        <v>0</v>
      </c>
      <c r="H3" s="7">
        <f>'IRA Calculations'!U187</f>
        <v>0</v>
      </c>
      <c r="I3" s="7">
        <f>'IRA Calculations'!V187</f>
        <v>0</v>
      </c>
      <c r="J3" s="7">
        <f>'IRA Calculations'!W187</f>
        <v>0</v>
      </c>
      <c r="K3" s="7">
        <f>'IRA Calculations'!X187</f>
        <v>0</v>
      </c>
      <c r="L3" s="7">
        <f>'IRA Calculations'!Y187</f>
        <v>0</v>
      </c>
      <c r="M3" s="7">
        <f>'IRA Calculations'!Z187</f>
        <v>0</v>
      </c>
      <c r="N3" s="7">
        <f>'IRA Calculations'!AA187</f>
        <v>0</v>
      </c>
      <c r="O3" s="7">
        <f>'IRA Calculations'!AB187</f>
        <v>0</v>
      </c>
      <c r="P3" s="7">
        <f>'IRA Calculations'!AC187</f>
        <v>0</v>
      </c>
      <c r="Q3" s="7">
        <f>'IRA Calculations'!AD187</f>
        <v>0</v>
      </c>
      <c r="R3" s="7">
        <f>'IRA Calculations'!AE187</f>
        <v>0</v>
      </c>
      <c r="S3" s="7">
        <f>'IRA Calculations'!AF187</f>
        <v>0</v>
      </c>
      <c r="T3" s="7">
        <f>'IRA Calculations'!AG187</f>
        <v>0</v>
      </c>
      <c r="U3" s="7">
        <f>'IRA Calculations'!AH187</f>
        <v>0</v>
      </c>
      <c r="V3" s="7">
        <f>'IRA Calculations'!AI187</f>
        <v>0</v>
      </c>
      <c r="W3" s="7">
        <f>'IRA Calculations'!AJ187</f>
        <v>0</v>
      </c>
      <c r="X3" s="7">
        <f>'IRA Calculations'!AK187</f>
        <v>0</v>
      </c>
      <c r="Y3" s="7">
        <f>'IRA Calculations'!AL187</f>
        <v>0</v>
      </c>
      <c r="Z3" s="7">
        <f>'IRA Calculations'!AM187</f>
        <v>0</v>
      </c>
      <c r="AA3" s="7">
        <f>'IRA Calculations'!AN187</f>
        <v>0</v>
      </c>
      <c r="AB3" s="7">
        <f>'IRA Calculations'!AO187</f>
        <v>0</v>
      </c>
      <c r="AC3" s="7">
        <f>'IRA Calculations'!AP187</f>
        <v>0</v>
      </c>
      <c r="AD3" s="7">
        <f>'IRA Calculations'!AQ187</f>
        <v>0</v>
      </c>
      <c r="AE3" s="7">
        <f>'IRA Calculations'!AR187</f>
        <v>0</v>
      </c>
      <c r="AF3" s="7">
        <f>'IRA Calculations'!AS187</f>
        <v>0</v>
      </c>
      <c r="AG3" s="7">
        <f>'IRA Calculations'!AT187</f>
        <v>0</v>
      </c>
    </row>
    <row r="4" spans="1:35">
      <c r="A4" s="1" t="s">
        <v>78</v>
      </c>
      <c r="B4" s="7">
        <f>'IRA Calculations'!O188</f>
        <v>72091350307604.078</v>
      </c>
      <c r="C4" s="7">
        <f>'IRA Calculations'!P188</f>
        <v>72091350307604.078</v>
      </c>
      <c r="D4" s="7">
        <f>'IRA Calculations'!Q188</f>
        <v>72091350307604.078</v>
      </c>
      <c r="E4" s="7">
        <f>'IRA Calculations'!R188</f>
        <v>71842753729610.531</v>
      </c>
      <c r="F4" s="7">
        <f>'IRA Calculations'!S188</f>
        <v>71763099242745.125</v>
      </c>
      <c r="G4" s="7">
        <f>'IRA Calculations'!T188</f>
        <v>71657031369467.891</v>
      </c>
      <c r="H4" s="7">
        <f>'IRA Calculations'!U188</f>
        <v>71511809535156.609</v>
      </c>
      <c r="I4" s="7">
        <f>'IRA Calculations'!V188</f>
        <v>71364619644602.938</v>
      </c>
      <c r="J4" s="7">
        <f>'IRA Calculations'!W188</f>
        <v>71034918433039.063</v>
      </c>
      <c r="K4" s="7">
        <f>'IRA Calculations'!X188</f>
        <v>70755972356148.766</v>
      </c>
      <c r="L4" s="7">
        <f>'IRA Calculations'!Y188</f>
        <v>70554712709881.5</v>
      </c>
      <c r="M4" s="7">
        <f>'IRA Calculations'!Z188</f>
        <v>70464596450358.859</v>
      </c>
      <c r="N4" s="7">
        <f>'IRA Calculations'!AA188</f>
        <v>70408869384125.328</v>
      </c>
      <c r="O4" s="7">
        <f>'IRA Calculations'!AB188</f>
        <v>70391881951295.797</v>
      </c>
      <c r="P4" s="7">
        <f>'IRA Calculations'!AC188</f>
        <v>70421402794932.547</v>
      </c>
      <c r="Q4" s="7">
        <f>'IRA Calculations'!AD188</f>
        <v>70415912953835.188</v>
      </c>
      <c r="R4" s="7">
        <f>'IRA Calculations'!AE188</f>
        <v>70292443320098.383</v>
      </c>
      <c r="S4" s="7">
        <f>'IRA Calculations'!AF188</f>
        <v>70190518723121.023</v>
      </c>
      <c r="T4" s="7">
        <f>'IRA Calculations'!AG188</f>
        <v>70117493478335.422</v>
      </c>
      <c r="U4" s="7">
        <f>'IRA Calculations'!AH188</f>
        <v>70096569933020.961</v>
      </c>
      <c r="V4" s="7">
        <f>'IRA Calculations'!AI188</f>
        <v>70078132353486.438</v>
      </c>
      <c r="W4" s="7">
        <f>'IRA Calculations'!AJ188</f>
        <v>70117700642150.453</v>
      </c>
      <c r="X4" s="7">
        <f>'IRA Calculations'!AK188</f>
        <v>70150639688734.563</v>
      </c>
      <c r="Y4" s="7">
        <f>'IRA Calculations'!AL188</f>
        <v>70135931057869.938</v>
      </c>
      <c r="Z4" s="7">
        <f>'IRA Calculations'!AM188</f>
        <v>70068292072274.188</v>
      </c>
      <c r="AA4" s="7">
        <f>'IRA Calculations'!AN188</f>
        <v>69980143868994</v>
      </c>
      <c r="AB4" s="7">
        <f>'IRA Calculations'!AO188</f>
        <v>69880498073981.563</v>
      </c>
      <c r="AC4" s="7">
        <f>'IRA Calculations'!AP188</f>
        <v>69789967486828.953</v>
      </c>
      <c r="AD4" s="7">
        <f>'IRA Calculations'!AQ188</f>
        <v>69722328501233.188</v>
      </c>
      <c r="AE4" s="7">
        <f>'IRA Calculations'!AR188</f>
        <v>69629726275930.609</v>
      </c>
      <c r="AF4" s="7">
        <f>'IRA Calculations'!AS188</f>
        <v>69565401911374.797</v>
      </c>
      <c r="AG4" s="7">
        <f>'IRA Calculations'!AT188</f>
        <v>69494033977109.133</v>
      </c>
    </row>
    <row r="5" spans="1:35">
      <c r="A5" s="1" t="s">
        <v>79</v>
      </c>
      <c r="B5" s="7">
        <f>'IRA Calculations'!O189</f>
        <v>75663963079267.906</v>
      </c>
      <c r="C5" s="7">
        <f>'IRA Calculations'!P189</f>
        <v>75663963079267.906</v>
      </c>
      <c r="D5" s="7">
        <f>'IRA Calculations'!Q189</f>
        <v>75663963079267.906</v>
      </c>
      <c r="E5" s="7">
        <f>'IRA Calculations'!R189</f>
        <v>75748240354549.016</v>
      </c>
      <c r="F5" s="7">
        <f>'IRA Calculations'!S189</f>
        <v>75727280203183.766</v>
      </c>
      <c r="G5" s="7">
        <f>'IRA Calculations'!T189</f>
        <v>75639946239162.188</v>
      </c>
      <c r="H5" s="7">
        <f>'IRA Calculations'!U189</f>
        <v>75401961187203.141</v>
      </c>
      <c r="I5" s="7">
        <f>'IRA Calculations'!V189</f>
        <v>75176639560027.203</v>
      </c>
      <c r="J5" s="7">
        <f>'IRA Calculations'!W189</f>
        <v>75037341887412.719</v>
      </c>
      <c r="K5" s="7">
        <f>'IRA Calculations'!X189</f>
        <v>75054808680216.953</v>
      </c>
      <c r="L5" s="7">
        <f>'IRA Calculations'!Y189</f>
        <v>75052625331116.469</v>
      </c>
      <c r="M5" s="7">
        <f>'IRA Calculations'!Z189</f>
        <v>74927301092745.219</v>
      </c>
      <c r="N5" s="7">
        <f>'IRA Calculations'!AA189</f>
        <v>74754379843982.375</v>
      </c>
      <c r="O5" s="7">
        <f>'IRA Calculations'!AB189</f>
        <v>74560061774034.141</v>
      </c>
      <c r="P5" s="7">
        <f>'IRA Calculations'!AC189</f>
        <v>74555695075833.172</v>
      </c>
      <c r="Q5" s="7">
        <f>'IRA Calculations'!AD189</f>
        <v>74549581698351.516</v>
      </c>
      <c r="R5" s="7">
        <f>'IRA Calculations'!AE189</f>
        <v>74572288528997.063</v>
      </c>
      <c r="S5" s="7">
        <f>'IRA Calculations'!AF189</f>
        <v>74458754375768.938</v>
      </c>
      <c r="T5" s="7">
        <f>'IRA Calculations'!AG189</f>
        <v>74452204328467.484</v>
      </c>
      <c r="U5" s="7">
        <f>'IRA Calculations'!AH189</f>
        <v>74502421357779.719</v>
      </c>
      <c r="V5" s="7">
        <f>'IRA Calculations'!AI189</f>
        <v>74517704801483.484</v>
      </c>
      <c r="W5" s="7">
        <f>'IRA Calculations'!AJ189</f>
        <v>74538228283028.922</v>
      </c>
      <c r="X5" s="7">
        <f>'IRA Calculations'!AK189</f>
        <v>74615518841188.063</v>
      </c>
      <c r="Y5" s="7">
        <f>'IRA Calculations'!AL189</f>
        <v>74761366561104.016</v>
      </c>
      <c r="Z5" s="7">
        <f>'IRA Calculations'!AM189</f>
        <v>74925117743644.75</v>
      </c>
      <c r="AA5" s="7">
        <f>'IRA Calculations'!AN189</f>
        <v>75077078841042.344</v>
      </c>
      <c r="AB5" s="7">
        <f>'IRA Calculations'!AO189</f>
        <v>75194543022651.656</v>
      </c>
      <c r="AC5" s="7">
        <f>'IRA Calculations'!AP189</f>
        <v>75260916835308</v>
      </c>
      <c r="AD5" s="7">
        <f>'IRA Calculations'!AQ189</f>
        <v>75277510288472.266</v>
      </c>
      <c r="AE5" s="7">
        <f>'IRA Calculations'!AR189</f>
        <v>75327727317784.516</v>
      </c>
      <c r="AF5" s="7">
        <f>'IRA Calculations'!AS189</f>
        <v>75390171102060.063</v>
      </c>
      <c r="AG5" s="7">
        <f>'IRA Calculations'!AT189</f>
        <v>75413751272345.953</v>
      </c>
    </row>
    <row r="6" spans="1:35">
      <c r="A6" s="1" t="s">
        <v>81</v>
      </c>
      <c r="B6" s="7">
        <f>'IRA Calculations'!O190</f>
        <v>0</v>
      </c>
      <c r="C6" s="7">
        <f>'IRA Calculations'!P190</f>
        <v>0</v>
      </c>
      <c r="D6" s="7">
        <f>'IRA Calculations'!Q190</f>
        <v>0</v>
      </c>
      <c r="E6" s="7">
        <f>'IRA Calculations'!R190</f>
        <v>0</v>
      </c>
      <c r="F6" s="7">
        <f>'IRA Calculations'!S190</f>
        <v>0</v>
      </c>
      <c r="G6" s="7">
        <f>'IRA Calculations'!T190</f>
        <v>0</v>
      </c>
      <c r="H6" s="7">
        <f>'IRA Calculations'!U190</f>
        <v>0</v>
      </c>
      <c r="I6" s="7">
        <f>'IRA Calculations'!V190</f>
        <v>0</v>
      </c>
      <c r="J6" s="7">
        <f>'IRA Calculations'!W190</f>
        <v>0</v>
      </c>
      <c r="K6" s="7">
        <f>'IRA Calculations'!X190</f>
        <v>0</v>
      </c>
      <c r="L6" s="7">
        <f>'IRA Calculations'!Y190</f>
        <v>0</v>
      </c>
      <c r="M6" s="7">
        <f>'IRA Calculations'!Z190</f>
        <v>0</v>
      </c>
      <c r="N6" s="7">
        <f>'IRA Calculations'!AA190</f>
        <v>0</v>
      </c>
      <c r="O6" s="7">
        <f>'IRA Calculations'!AB190</f>
        <v>0</v>
      </c>
      <c r="P6" s="7">
        <f>'IRA Calculations'!AC190</f>
        <v>0</v>
      </c>
      <c r="Q6" s="7">
        <f>'IRA Calculations'!AD190</f>
        <v>0</v>
      </c>
      <c r="R6" s="7">
        <f>'IRA Calculations'!AE190</f>
        <v>0</v>
      </c>
      <c r="S6" s="7">
        <f>'IRA Calculations'!AF190</f>
        <v>0</v>
      </c>
      <c r="T6" s="7">
        <f>'IRA Calculations'!AG190</f>
        <v>0</v>
      </c>
      <c r="U6" s="7">
        <f>'IRA Calculations'!AH190</f>
        <v>0</v>
      </c>
      <c r="V6" s="7">
        <f>'IRA Calculations'!AI190</f>
        <v>0</v>
      </c>
      <c r="W6" s="7">
        <f>'IRA Calculations'!AJ190</f>
        <v>0</v>
      </c>
      <c r="X6" s="7">
        <f>'IRA Calculations'!AK190</f>
        <v>0</v>
      </c>
      <c r="Y6" s="7">
        <f>'IRA Calculations'!AL190</f>
        <v>0</v>
      </c>
      <c r="Z6" s="7">
        <f>'IRA Calculations'!AM190</f>
        <v>0</v>
      </c>
      <c r="AA6" s="7">
        <f>'IRA Calculations'!AN190</f>
        <v>0</v>
      </c>
      <c r="AB6" s="7">
        <f>'IRA Calculations'!AO190</f>
        <v>0</v>
      </c>
      <c r="AC6" s="7">
        <f>'IRA Calculations'!AP190</f>
        <v>0</v>
      </c>
      <c r="AD6" s="7">
        <f>'IRA Calculations'!AQ190</f>
        <v>0</v>
      </c>
      <c r="AE6" s="7">
        <f>'IRA Calculations'!AR190</f>
        <v>0</v>
      </c>
      <c r="AF6" s="7">
        <f>'IRA Calculations'!AS190</f>
        <v>0</v>
      </c>
      <c r="AG6" s="7">
        <f>'IRA Calculations'!AT190</f>
        <v>0</v>
      </c>
    </row>
    <row r="7" spans="1:35">
      <c r="A7" s="1" t="s">
        <v>204</v>
      </c>
      <c r="B7" s="7">
        <f>'IRA Calculations'!O191</f>
        <v>0</v>
      </c>
      <c r="C7" s="7">
        <f>'IRA Calculations'!P191</f>
        <v>0</v>
      </c>
      <c r="D7" s="7">
        <f>'IRA Calculations'!Q191</f>
        <v>0</v>
      </c>
      <c r="E7" s="7">
        <f>'IRA Calculations'!R191</f>
        <v>0</v>
      </c>
      <c r="F7" s="7">
        <f>'IRA Calculations'!S191</f>
        <v>0</v>
      </c>
      <c r="G7" s="7">
        <f>'IRA Calculations'!T191</f>
        <v>0</v>
      </c>
      <c r="H7" s="7">
        <f>'IRA Calculations'!U191</f>
        <v>0</v>
      </c>
      <c r="I7" s="7">
        <f>'IRA Calculations'!V191</f>
        <v>0</v>
      </c>
      <c r="J7" s="7">
        <f>'IRA Calculations'!W191</f>
        <v>0</v>
      </c>
      <c r="K7" s="7">
        <f>'IRA Calculations'!X191</f>
        <v>0</v>
      </c>
      <c r="L7" s="7">
        <f>'IRA Calculations'!Y191</f>
        <v>0</v>
      </c>
      <c r="M7" s="7">
        <f>'IRA Calculations'!Z191</f>
        <v>0</v>
      </c>
      <c r="N7" s="7">
        <f>'IRA Calculations'!AA191</f>
        <v>0</v>
      </c>
      <c r="O7" s="7">
        <f>'IRA Calculations'!AB191</f>
        <v>0</v>
      </c>
      <c r="P7" s="7">
        <f>'IRA Calculations'!AC191</f>
        <v>0</v>
      </c>
      <c r="Q7" s="7">
        <f>'IRA Calculations'!AD191</f>
        <v>0</v>
      </c>
      <c r="R7" s="7">
        <f>'IRA Calculations'!AE191</f>
        <v>0</v>
      </c>
      <c r="S7" s="7">
        <f>'IRA Calculations'!AF191</f>
        <v>0</v>
      </c>
      <c r="T7" s="7">
        <f>'IRA Calculations'!AG191</f>
        <v>0</v>
      </c>
      <c r="U7" s="7">
        <f>'IRA Calculations'!AH191</f>
        <v>0</v>
      </c>
      <c r="V7" s="7">
        <f>'IRA Calculations'!AI191</f>
        <v>0</v>
      </c>
      <c r="W7" s="7">
        <f>'IRA Calculations'!AJ191</f>
        <v>0</v>
      </c>
      <c r="X7" s="7">
        <f>'IRA Calculations'!AK191</f>
        <v>0</v>
      </c>
      <c r="Y7" s="7">
        <f>'IRA Calculations'!AL191</f>
        <v>0</v>
      </c>
      <c r="Z7" s="7">
        <f>'IRA Calculations'!AM191</f>
        <v>0</v>
      </c>
      <c r="AA7" s="7">
        <f>'IRA Calculations'!AN191</f>
        <v>0</v>
      </c>
      <c r="AB7" s="7">
        <f>'IRA Calculations'!AO191</f>
        <v>0</v>
      </c>
      <c r="AC7" s="7">
        <f>'IRA Calculations'!AP191</f>
        <v>0</v>
      </c>
      <c r="AD7" s="7">
        <f>'IRA Calculations'!AQ191</f>
        <v>0</v>
      </c>
      <c r="AE7" s="7">
        <f>'IRA Calculations'!AR191</f>
        <v>0</v>
      </c>
      <c r="AF7" s="7">
        <f>'IRA Calculations'!AS191</f>
        <v>0</v>
      </c>
      <c r="AG7" s="7">
        <f>'IRA Calculations'!AT191</f>
        <v>0</v>
      </c>
    </row>
    <row r="8" spans="1:35">
      <c r="A8" s="1" t="s">
        <v>344</v>
      </c>
      <c r="B8" s="7">
        <f>'IRA Calculations'!O192</f>
        <v>0</v>
      </c>
      <c r="C8" s="7">
        <f>'IRA Calculations'!P192</f>
        <v>0</v>
      </c>
      <c r="D8" s="7">
        <f>'IRA Calculations'!Q192</f>
        <v>0</v>
      </c>
      <c r="E8" s="7">
        <f>'IRA Calculations'!R192</f>
        <v>0</v>
      </c>
      <c r="F8" s="7">
        <f>'IRA Calculations'!S192</f>
        <v>0</v>
      </c>
      <c r="G8" s="7">
        <f>'IRA Calculations'!T192</f>
        <v>0</v>
      </c>
      <c r="H8" s="7">
        <f>'IRA Calculations'!U192</f>
        <v>0</v>
      </c>
      <c r="I8" s="7">
        <f>'IRA Calculations'!V192</f>
        <v>0</v>
      </c>
      <c r="J8" s="7">
        <f>'IRA Calculations'!W192</f>
        <v>0</v>
      </c>
      <c r="K8" s="7">
        <f>'IRA Calculations'!X192</f>
        <v>0</v>
      </c>
      <c r="L8" s="7">
        <f>'IRA Calculations'!Y192</f>
        <v>0</v>
      </c>
      <c r="M8" s="7">
        <f>'IRA Calculations'!Z192</f>
        <v>0</v>
      </c>
      <c r="N8" s="7">
        <f>'IRA Calculations'!AA192</f>
        <v>0</v>
      </c>
      <c r="O8" s="7">
        <f>'IRA Calculations'!AB192</f>
        <v>0</v>
      </c>
      <c r="P8" s="7">
        <f>'IRA Calculations'!AC192</f>
        <v>0</v>
      </c>
      <c r="Q8" s="7">
        <f>'IRA Calculations'!AD192</f>
        <v>0</v>
      </c>
      <c r="R8" s="7">
        <f>'IRA Calculations'!AE192</f>
        <v>0</v>
      </c>
      <c r="S8" s="7">
        <f>'IRA Calculations'!AF192</f>
        <v>0</v>
      </c>
      <c r="T8" s="7">
        <f>'IRA Calculations'!AG192</f>
        <v>0</v>
      </c>
      <c r="U8" s="7">
        <f>'IRA Calculations'!AH192</f>
        <v>0</v>
      </c>
      <c r="V8" s="7">
        <f>'IRA Calculations'!AI192</f>
        <v>0</v>
      </c>
      <c r="W8" s="7">
        <f>'IRA Calculations'!AJ192</f>
        <v>0</v>
      </c>
      <c r="X8" s="7">
        <f>'IRA Calculations'!AK192</f>
        <v>0</v>
      </c>
      <c r="Y8" s="7">
        <f>'IRA Calculations'!AL192</f>
        <v>0</v>
      </c>
      <c r="Z8" s="7">
        <f>'IRA Calculations'!AM192</f>
        <v>0</v>
      </c>
      <c r="AA8" s="7">
        <f>'IRA Calculations'!AN192</f>
        <v>0</v>
      </c>
      <c r="AB8" s="7">
        <f>'IRA Calculations'!AO192</f>
        <v>0</v>
      </c>
      <c r="AC8" s="7">
        <f>'IRA Calculations'!AP192</f>
        <v>0</v>
      </c>
      <c r="AD8" s="7">
        <f>'IRA Calculations'!AQ192</f>
        <v>0</v>
      </c>
      <c r="AE8" s="7">
        <f>'IRA Calculations'!AR192</f>
        <v>0</v>
      </c>
      <c r="AF8" s="7">
        <f>'IRA Calculations'!AS192</f>
        <v>0</v>
      </c>
      <c r="AG8" s="7">
        <f>'IRA Calculations'!AT192</f>
        <v>0</v>
      </c>
    </row>
    <row r="9" spans="1:35">
      <c r="A9" s="1" t="s">
        <v>345</v>
      </c>
      <c r="B9" s="7">
        <f>'IRA Calculations'!O193</f>
        <v>0</v>
      </c>
      <c r="C9" s="7">
        <f>'IRA Calculations'!P193</f>
        <v>0</v>
      </c>
      <c r="D9" s="7">
        <f>'IRA Calculations'!Q193</f>
        <v>0</v>
      </c>
      <c r="E9" s="7">
        <f>'IRA Calculations'!R193</f>
        <v>0</v>
      </c>
      <c r="F9" s="7">
        <f>'IRA Calculations'!S193</f>
        <v>0</v>
      </c>
      <c r="G9" s="7">
        <f>'IRA Calculations'!T193</f>
        <v>0</v>
      </c>
      <c r="H9" s="7">
        <f>'IRA Calculations'!U193</f>
        <v>0</v>
      </c>
      <c r="I9" s="7">
        <f>'IRA Calculations'!V193</f>
        <v>0</v>
      </c>
      <c r="J9" s="7">
        <f>'IRA Calculations'!W193</f>
        <v>0</v>
      </c>
      <c r="K9" s="7">
        <f>'IRA Calculations'!X193</f>
        <v>0</v>
      </c>
      <c r="L9" s="7">
        <f>'IRA Calculations'!Y193</f>
        <v>0</v>
      </c>
      <c r="M9" s="7">
        <f>'IRA Calculations'!Z193</f>
        <v>0</v>
      </c>
      <c r="N9" s="7">
        <f>'IRA Calculations'!AA193</f>
        <v>0</v>
      </c>
      <c r="O9" s="7">
        <f>'IRA Calculations'!AB193</f>
        <v>0</v>
      </c>
      <c r="P9" s="7">
        <f>'IRA Calculations'!AC193</f>
        <v>0</v>
      </c>
      <c r="Q9" s="7">
        <f>'IRA Calculations'!AD193</f>
        <v>0</v>
      </c>
      <c r="R9" s="7">
        <f>'IRA Calculations'!AE193</f>
        <v>0</v>
      </c>
      <c r="S9" s="7">
        <f>'IRA Calculations'!AF193</f>
        <v>0</v>
      </c>
      <c r="T9" s="7">
        <f>'IRA Calculations'!AG193</f>
        <v>0</v>
      </c>
      <c r="U9" s="7">
        <f>'IRA Calculations'!AH193</f>
        <v>0</v>
      </c>
      <c r="V9" s="7">
        <f>'IRA Calculations'!AI193</f>
        <v>0</v>
      </c>
      <c r="W9" s="7">
        <f>'IRA Calculations'!AJ193</f>
        <v>0</v>
      </c>
      <c r="X9" s="7">
        <f>'IRA Calculations'!AK193</f>
        <v>0</v>
      </c>
      <c r="Y9" s="7">
        <f>'IRA Calculations'!AL193</f>
        <v>0</v>
      </c>
      <c r="Z9" s="7">
        <f>'IRA Calculations'!AM193</f>
        <v>0</v>
      </c>
      <c r="AA9" s="7">
        <f>'IRA Calculations'!AN193</f>
        <v>0</v>
      </c>
      <c r="AB9" s="7">
        <f>'IRA Calculations'!AO193</f>
        <v>0</v>
      </c>
      <c r="AC9" s="7">
        <f>'IRA Calculations'!AP193</f>
        <v>0</v>
      </c>
      <c r="AD9" s="7">
        <f>'IRA Calculations'!AQ193</f>
        <v>0</v>
      </c>
      <c r="AE9" s="7">
        <f>'IRA Calculations'!AR193</f>
        <v>0</v>
      </c>
      <c r="AF9" s="7">
        <f>'IRA Calculations'!AS193</f>
        <v>0</v>
      </c>
      <c r="AG9" s="7">
        <f>'IRA Calculations'!AT193</f>
        <v>0</v>
      </c>
    </row>
    <row r="10" spans="1:35">
      <c r="A10" s="1" t="s">
        <v>346</v>
      </c>
      <c r="B10" s="7">
        <f>'IRA Calculations'!O194</f>
        <v>0</v>
      </c>
      <c r="C10" s="7">
        <f>'IRA Calculations'!P194</f>
        <v>0</v>
      </c>
      <c r="D10" s="7">
        <f>'IRA Calculations'!Q194</f>
        <v>0</v>
      </c>
      <c r="E10" s="7">
        <f>'IRA Calculations'!R194</f>
        <v>0</v>
      </c>
      <c r="F10" s="7">
        <f>'IRA Calculations'!S194</f>
        <v>0</v>
      </c>
      <c r="G10" s="7">
        <f>'IRA Calculations'!T194</f>
        <v>0</v>
      </c>
      <c r="H10" s="7">
        <f>'IRA Calculations'!U194</f>
        <v>0</v>
      </c>
      <c r="I10" s="7">
        <f>'IRA Calculations'!V194</f>
        <v>0</v>
      </c>
      <c r="J10" s="7">
        <f>'IRA Calculations'!W194</f>
        <v>0</v>
      </c>
      <c r="K10" s="7">
        <f>'IRA Calculations'!X194</f>
        <v>0</v>
      </c>
      <c r="L10" s="7">
        <f>'IRA Calculations'!Y194</f>
        <v>0</v>
      </c>
      <c r="M10" s="7">
        <f>'IRA Calculations'!Z194</f>
        <v>0</v>
      </c>
      <c r="N10" s="7">
        <f>'IRA Calculations'!AA194</f>
        <v>0</v>
      </c>
      <c r="O10" s="7">
        <f>'IRA Calculations'!AB194</f>
        <v>0</v>
      </c>
      <c r="P10" s="7">
        <f>'IRA Calculations'!AC194</f>
        <v>0</v>
      </c>
      <c r="Q10" s="7">
        <f>'IRA Calculations'!AD194</f>
        <v>0</v>
      </c>
      <c r="R10" s="7">
        <f>'IRA Calculations'!AE194</f>
        <v>0</v>
      </c>
      <c r="S10" s="7">
        <f>'IRA Calculations'!AF194</f>
        <v>0</v>
      </c>
      <c r="T10" s="7">
        <f>'IRA Calculations'!AG194</f>
        <v>0</v>
      </c>
      <c r="U10" s="7">
        <f>'IRA Calculations'!AH194</f>
        <v>0</v>
      </c>
      <c r="V10" s="7">
        <f>'IRA Calculations'!AI194</f>
        <v>0</v>
      </c>
      <c r="W10" s="7">
        <f>'IRA Calculations'!AJ194</f>
        <v>0</v>
      </c>
      <c r="X10" s="7">
        <f>'IRA Calculations'!AK194</f>
        <v>0</v>
      </c>
      <c r="Y10" s="7">
        <f>'IRA Calculations'!AL194</f>
        <v>0</v>
      </c>
      <c r="Z10" s="7">
        <f>'IRA Calculations'!AM194</f>
        <v>0</v>
      </c>
      <c r="AA10" s="7">
        <f>'IRA Calculations'!AN194</f>
        <v>0</v>
      </c>
      <c r="AB10" s="7">
        <f>'IRA Calculations'!AO194</f>
        <v>0</v>
      </c>
      <c r="AC10" s="7">
        <f>'IRA Calculations'!AP194</f>
        <v>0</v>
      </c>
      <c r="AD10" s="7">
        <f>'IRA Calculations'!AQ194</f>
        <v>0</v>
      </c>
      <c r="AE10" s="7">
        <f>'IRA Calculations'!AR194</f>
        <v>0</v>
      </c>
      <c r="AF10" s="7">
        <f>'IRA Calculations'!AS194</f>
        <v>0</v>
      </c>
      <c r="AG10" s="7">
        <f>'IRA Calculations'!AT194</f>
        <v>0</v>
      </c>
    </row>
    <row r="11" spans="1:35">
      <c r="A11" s="1" t="s">
        <v>347</v>
      </c>
      <c r="B11" s="7">
        <f>'IRA Calculations'!O195</f>
        <v>0</v>
      </c>
      <c r="C11" s="7">
        <f>'IRA Calculations'!P195</f>
        <v>0</v>
      </c>
      <c r="D11" s="7">
        <f>'IRA Calculations'!Q195</f>
        <v>0</v>
      </c>
      <c r="E11" s="7">
        <f>'IRA Calculations'!R195</f>
        <v>0</v>
      </c>
      <c r="F11" s="7">
        <f>'IRA Calculations'!S195</f>
        <v>0</v>
      </c>
      <c r="G11" s="7">
        <f>'IRA Calculations'!T195</f>
        <v>0</v>
      </c>
      <c r="H11" s="7">
        <f>'IRA Calculations'!U195</f>
        <v>0</v>
      </c>
      <c r="I11" s="7">
        <f>'IRA Calculations'!V195</f>
        <v>0</v>
      </c>
      <c r="J11" s="7">
        <f>'IRA Calculations'!W195</f>
        <v>0</v>
      </c>
      <c r="K11" s="7">
        <f>'IRA Calculations'!X195</f>
        <v>0</v>
      </c>
      <c r="L11" s="7">
        <f>'IRA Calculations'!Y195</f>
        <v>0</v>
      </c>
      <c r="M11" s="7">
        <f>'IRA Calculations'!Z195</f>
        <v>0</v>
      </c>
      <c r="N11" s="7">
        <f>'IRA Calculations'!AA195</f>
        <v>0</v>
      </c>
      <c r="O11" s="7">
        <f>'IRA Calculations'!AB195</f>
        <v>0</v>
      </c>
      <c r="P11" s="7">
        <f>'IRA Calculations'!AC195</f>
        <v>0</v>
      </c>
      <c r="Q11" s="7">
        <f>'IRA Calculations'!AD195</f>
        <v>0</v>
      </c>
      <c r="R11" s="7">
        <f>'IRA Calculations'!AE195</f>
        <v>0</v>
      </c>
      <c r="S11" s="7">
        <f>'IRA Calculations'!AF195</f>
        <v>0</v>
      </c>
      <c r="T11" s="7">
        <f>'IRA Calculations'!AG195</f>
        <v>0</v>
      </c>
      <c r="U11" s="7">
        <f>'IRA Calculations'!AH195</f>
        <v>0</v>
      </c>
      <c r="V11" s="7">
        <f>'IRA Calculations'!AI195</f>
        <v>0</v>
      </c>
      <c r="W11" s="7">
        <f>'IRA Calculations'!AJ195</f>
        <v>0</v>
      </c>
      <c r="X11" s="7">
        <f>'IRA Calculations'!AK195</f>
        <v>0</v>
      </c>
      <c r="Y11" s="7">
        <f>'IRA Calculations'!AL195</f>
        <v>0</v>
      </c>
      <c r="Z11" s="7">
        <f>'IRA Calculations'!AM195</f>
        <v>0</v>
      </c>
      <c r="AA11" s="7">
        <f>'IRA Calculations'!AN195</f>
        <v>0</v>
      </c>
      <c r="AB11" s="7">
        <f>'IRA Calculations'!AO195</f>
        <v>0</v>
      </c>
      <c r="AC11" s="7">
        <f>'IRA Calculations'!AP195</f>
        <v>0</v>
      </c>
      <c r="AD11" s="7">
        <f>'IRA Calculations'!AQ195</f>
        <v>0</v>
      </c>
      <c r="AE11" s="7">
        <f>'IRA Calculations'!AR195</f>
        <v>0</v>
      </c>
      <c r="AF11" s="7">
        <f>'IRA Calculations'!AS195</f>
        <v>0</v>
      </c>
      <c r="AG11" s="7">
        <f>'IRA Calculations'!AT195</f>
        <v>0</v>
      </c>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5169B-F9CD-4E65-A74E-F6E3167B281E}">
  <sheetPr>
    <tabColor theme="3"/>
  </sheetPr>
  <dimension ref="A1:AI11"/>
  <sheetViews>
    <sheetView workbookViewId="0">
      <selection activeCell="G16" sqref="G16"/>
    </sheetView>
  </sheetViews>
  <sheetFormatPr defaultColWidth="8.85546875" defaultRowHeight="15"/>
  <cols>
    <col min="1" max="1" width="29.85546875" customWidth="1"/>
    <col min="2" max="33" width="9.8554687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5">
      <c r="A3" s="1" t="s">
        <v>77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5">
      <c r="A4" s="1" t="s">
        <v>78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5">
      <c r="A5" s="1" t="s">
        <v>79</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5">
      <c r="A6" s="1" t="s">
        <v>81</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5">
      <c r="A7" s="1" t="s">
        <v>204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5">
      <c r="A8" s="1" t="s">
        <v>344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5">
      <c r="A9" s="1" t="s">
        <v>345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5">
      <c r="A10" s="1" t="s">
        <v>346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5">
      <c r="A11" s="1" t="s">
        <v>347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11</vt:i4>
      </vt:variant>
    </vt:vector>
  </HeadingPairs>
  <TitlesOfParts>
    <vt:vector size="43" baseType="lpstr">
      <vt:lpstr>About</vt:lpstr>
      <vt:lpstr>AEO Table 4</vt:lpstr>
      <vt:lpstr>AEO Table 5</vt:lpstr>
      <vt:lpstr>District Heat</vt:lpstr>
      <vt:lpstr>District Heat Fuel Use Data</vt:lpstr>
      <vt:lpstr>RECS HC2.1</vt:lpstr>
      <vt:lpstr>Water and Waste</vt:lpstr>
      <vt:lpstr>Rural Urban</vt:lpstr>
      <vt:lpstr>SEDS 2021</vt:lpstr>
      <vt:lpstr>NREL Scaling Data</vt:lpstr>
      <vt:lpstr>Calculations</vt:lpstr>
      <vt:lpstr>BDEQ</vt:lpstr>
      <vt:lpstr>IRA Buildings Changes</vt:lpstr>
      <vt:lpstr>IRA Calculations</vt:lpstr>
      <vt:lpstr>dist</vt:lpstr>
      <vt:lpstr>Sheet1</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Table4_1</vt:lpstr>
      <vt:lpstr>Table4_A</vt:lpstr>
      <vt:lpstr>Table5</vt:lpstr>
      <vt:lpstr>Table5_1</vt:lpstr>
      <vt:lpstr>Table5_A</vt:lpstr>
      <vt:lpstr>Trillion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2014-04-18T00:48:59Z</dcterms:created>
  <dcterms:modified xsi:type="dcterms:W3CDTF">2024-02-27T23:02:19Z</dcterms:modified>
</cp:coreProperties>
</file>